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sabriy1\Downloads\"/>
    </mc:Choice>
  </mc:AlternateContent>
  <xr:revisionPtr revIDLastSave="0" documentId="13_ncr:1_{B35F51CF-F29E-4A54-AFD0-977E7E1F77FD}" xr6:coauthVersionLast="47" xr6:coauthVersionMax="47" xr10:uidLastSave="{00000000-0000-0000-0000-000000000000}"/>
  <bookViews>
    <workbookView xWindow="-110" yWindow="-110" windowWidth="19420" windowHeight="11500" activeTab="1" xr2:uid="{00000000-000D-0000-FFFF-FFFF00000000}"/>
  </bookViews>
  <sheets>
    <sheet name="GradProf_loan limits" sheetId="1" r:id="rId1"/>
    <sheet name="Parent PLUS" sheetId="2" r:id="rId2"/>
    <sheet name="Descriptions_Formulas-GradProf_" sheetId="3" r:id="rId3"/>
    <sheet name="Descriptions_Formulas-ParentPLU"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65" i="2" l="1"/>
  <c r="AI65" i="2"/>
  <c r="AJ65" i="2"/>
  <c r="AK65" i="2"/>
  <c r="AL65" i="2"/>
  <c r="AH66" i="2"/>
  <c r="AI66" i="2" s="1"/>
  <c r="AK66" i="2"/>
  <c r="AL66" i="2"/>
  <c r="AH67" i="2"/>
  <c r="AI67" i="2" s="1"/>
  <c r="AJ67" i="2"/>
  <c r="AL67" i="2"/>
  <c r="AH68" i="2"/>
  <c r="AH69" i="2"/>
  <c r="AI69" i="2" s="1"/>
  <c r="AH70" i="2"/>
  <c r="AI70" i="2"/>
  <c r="AJ70" i="2"/>
  <c r="AK70" i="2"/>
  <c r="AL70" i="2"/>
  <c r="AH71" i="2"/>
  <c r="AI71" i="2" s="1"/>
  <c r="AH72" i="2"/>
  <c r="AJ72" i="2" s="1"/>
  <c r="AI72" i="2"/>
  <c r="AH73" i="2"/>
  <c r="AI73" i="2"/>
  <c r="AJ73" i="2"/>
  <c r="AK73" i="2"/>
  <c r="AL73" i="2"/>
  <c r="AH74" i="2"/>
  <c r="AK74" i="2" s="1"/>
  <c r="AI74" i="2"/>
  <c r="AJ74" i="2"/>
  <c r="AH75" i="2"/>
  <c r="AK75" i="2" s="1"/>
  <c r="AI75" i="2"/>
  <c r="AJ75" i="2"/>
  <c r="AH76" i="2"/>
  <c r="AI76" i="2"/>
  <c r="AJ76" i="2"/>
  <c r="AK76" i="2"/>
  <c r="AL76" i="2"/>
  <c r="AH77" i="2"/>
  <c r="AJ77" i="2"/>
  <c r="AK77" i="2"/>
  <c r="AH78" i="2"/>
  <c r="AL78" i="2" s="1"/>
  <c r="AI78" i="2"/>
  <c r="AJ78" i="2"/>
  <c r="AK78" i="2"/>
  <c r="AH79" i="2"/>
  <c r="AI79" i="2" s="1"/>
  <c r="AJ79" i="2"/>
  <c r="AK79" i="2"/>
  <c r="AL79" i="2"/>
  <c r="AH80" i="2"/>
  <c r="AJ80" i="2" s="1"/>
  <c r="AI80" i="2"/>
  <c r="AK80" i="2"/>
  <c r="AL80" i="2" s="1"/>
  <c r="AH81" i="2"/>
  <c r="AI81" i="2"/>
  <c r="AJ81" i="2"/>
  <c r="AK81" i="2"/>
  <c r="AL81" i="2"/>
  <c r="AH82" i="2"/>
  <c r="AI82" i="2"/>
  <c r="AJ82" i="2"/>
  <c r="AK82" i="2"/>
  <c r="AL82" i="2"/>
  <c r="AH83" i="2"/>
  <c r="AI83" i="2" s="1"/>
  <c r="AJ83" i="2"/>
  <c r="AL83" i="2"/>
  <c r="AH84" i="2"/>
  <c r="AH85" i="2"/>
  <c r="AI85" i="2" s="1"/>
  <c r="AH86" i="2"/>
  <c r="AI86" i="2"/>
  <c r="AJ86" i="2"/>
  <c r="AK86" i="2"/>
  <c r="AL86" i="2"/>
  <c r="AH87" i="2"/>
  <c r="AI87" i="2" s="1"/>
  <c r="AH88" i="2"/>
  <c r="AJ88" i="2" s="1"/>
  <c r="AI88" i="2"/>
  <c r="AH89" i="2"/>
  <c r="AI89" i="2"/>
  <c r="AJ89" i="2"/>
  <c r="AK89" i="2"/>
  <c r="AL89" i="2"/>
  <c r="AH90" i="2"/>
  <c r="AK90" i="2" s="1"/>
  <c r="AI90" i="2"/>
  <c r="AJ90" i="2"/>
  <c r="AH91" i="2"/>
  <c r="AK91" i="2" s="1"/>
  <c r="AI91" i="2"/>
  <c r="AJ91" i="2"/>
  <c r="AH92" i="2"/>
  <c r="AI92" i="2"/>
  <c r="AJ92" i="2"/>
  <c r="AK92" i="2"/>
  <c r="AL92" i="2"/>
  <c r="AH93" i="2"/>
  <c r="AJ93" i="2"/>
  <c r="AK93" i="2"/>
  <c r="AH94" i="2"/>
  <c r="AL94" i="2" s="1"/>
  <c r="AI94" i="2"/>
  <c r="AJ94" i="2"/>
  <c r="AK94" i="2"/>
  <c r="AH95" i="2"/>
  <c r="AI95" i="2" s="1"/>
  <c r="AJ95" i="2"/>
  <c r="AK95" i="2"/>
  <c r="AL95" i="2"/>
  <c r="AH96" i="2"/>
  <c r="AJ96" i="2" s="1"/>
  <c r="AI96" i="2"/>
  <c r="AK96" i="2"/>
  <c r="AL96" i="2"/>
  <c r="AH97" i="2"/>
  <c r="AI97" i="2"/>
  <c r="AJ97" i="2"/>
  <c r="AK97" i="2"/>
  <c r="AL97" i="2"/>
  <c r="AH98" i="2"/>
  <c r="AI98" i="2"/>
  <c r="AJ98" i="2"/>
  <c r="AK98" i="2"/>
  <c r="AL98" i="2"/>
  <c r="AH99" i="2"/>
  <c r="AI99" i="2" s="1"/>
  <c r="AJ99" i="2"/>
  <c r="AL99" i="2"/>
  <c r="AH100" i="2"/>
  <c r="AH101" i="2"/>
  <c r="AI101" i="2" s="1"/>
  <c r="AH102" i="2"/>
  <c r="AI102" i="2"/>
  <c r="AJ102" i="2"/>
  <c r="AK102" i="2"/>
  <c r="AL102" i="2"/>
  <c r="AH103" i="2"/>
  <c r="AI103" i="2"/>
  <c r="AH104" i="2"/>
  <c r="AJ104" i="2" s="1"/>
  <c r="AI104" i="2"/>
  <c r="AH105" i="2"/>
  <c r="AI105" i="2"/>
  <c r="AJ105" i="2"/>
  <c r="AK105" i="2"/>
  <c r="AL105" i="2"/>
  <c r="AH106" i="2"/>
  <c r="AK106" i="2" s="1"/>
  <c r="AI106" i="2"/>
  <c r="AJ106" i="2"/>
  <c r="AH107" i="2"/>
  <c r="AK107" i="2" s="1"/>
  <c r="AI107" i="2"/>
  <c r="AJ107" i="2"/>
  <c r="AH108" i="2"/>
  <c r="AI108" i="2"/>
  <c r="AJ108" i="2"/>
  <c r="AK108" i="2"/>
  <c r="AL108" i="2"/>
  <c r="AH109" i="2"/>
  <c r="AJ109" i="2" s="1"/>
  <c r="AH110" i="2"/>
  <c r="AL110" i="2" s="1"/>
  <c r="AI110" i="2"/>
  <c r="AJ110" i="2"/>
  <c r="AK110" i="2"/>
  <c r="AH111" i="2"/>
  <c r="AI111" i="2"/>
  <c r="AJ111" i="2"/>
  <c r="AK111" i="2"/>
  <c r="AL111" i="2"/>
  <c r="AH112" i="2"/>
  <c r="AJ112" i="2" s="1"/>
  <c r="AI112" i="2"/>
  <c r="AK112" i="2"/>
  <c r="AL112" i="2"/>
  <c r="AH113" i="2"/>
  <c r="AI113" i="2"/>
  <c r="AJ113" i="2"/>
  <c r="AK113" i="2"/>
  <c r="AL113" i="2"/>
  <c r="AH114" i="2"/>
  <c r="AI114" i="2"/>
  <c r="AJ114" i="2"/>
  <c r="AK114" i="2"/>
  <c r="AL114" i="2"/>
  <c r="AH115" i="2"/>
  <c r="AI115" i="2" s="1"/>
  <c r="AJ115" i="2"/>
  <c r="AH116" i="2"/>
  <c r="AH117" i="2"/>
  <c r="AI117" i="2" s="1"/>
  <c r="AH118" i="2"/>
  <c r="AI118" i="2"/>
  <c r="AJ118" i="2"/>
  <c r="AK118" i="2"/>
  <c r="AL118" i="2" s="1"/>
  <c r="AH119" i="2"/>
  <c r="AI119" i="2"/>
  <c r="AH120" i="2"/>
  <c r="AJ120" i="2" s="1"/>
  <c r="AI120" i="2"/>
  <c r="AH121" i="2"/>
  <c r="AI121" i="2"/>
  <c r="AJ121" i="2"/>
  <c r="AK121" i="2"/>
  <c r="AL121" i="2"/>
  <c r="AH122" i="2"/>
  <c r="AK122" i="2" s="1"/>
  <c r="AI122" i="2"/>
  <c r="AJ122" i="2"/>
  <c r="AH123" i="2"/>
  <c r="AK123" i="2" s="1"/>
  <c r="AI123" i="2"/>
  <c r="AJ123" i="2"/>
  <c r="AH124" i="2"/>
  <c r="AI124" i="2"/>
  <c r="AJ124" i="2"/>
  <c r="AK124" i="2"/>
  <c r="AL124" i="2" s="1"/>
  <c r="AH125" i="2"/>
  <c r="AJ125" i="2"/>
  <c r="AK125" i="2"/>
  <c r="AH126" i="2"/>
  <c r="AL126" i="2" s="1"/>
  <c r="AI126" i="2"/>
  <c r="AJ126" i="2"/>
  <c r="AK126" i="2"/>
  <c r="AH127" i="2"/>
  <c r="AI127" i="2"/>
  <c r="AJ127" i="2"/>
  <c r="AK127" i="2"/>
  <c r="AL127" i="2"/>
  <c r="AH128" i="2"/>
  <c r="AJ128" i="2" s="1"/>
  <c r="AI128" i="2"/>
  <c r="AK128" i="2"/>
  <c r="AL128" i="2"/>
  <c r="AH129" i="2"/>
  <c r="AI129" i="2"/>
  <c r="AJ129" i="2"/>
  <c r="AK129" i="2"/>
  <c r="AL129" i="2"/>
  <c r="AH130" i="2"/>
  <c r="AI130" i="2"/>
  <c r="AJ130" i="2"/>
  <c r="AK130" i="2"/>
  <c r="AL130" i="2"/>
  <c r="AH131" i="2"/>
  <c r="AI131" i="2" s="1"/>
  <c r="AJ131" i="2"/>
  <c r="AH132" i="2"/>
  <c r="AH133" i="2"/>
  <c r="AI133" i="2" s="1"/>
  <c r="AH134" i="2"/>
  <c r="AI134" i="2"/>
  <c r="AJ134" i="2"/>
  <c r="AK134" i="2"/>
  <c r="AL134" i="2" s="1"/>
  <c r="AH135" i="2"/>
  <c r="AI135" i="2"/>
  <c r="AH136" i="2"/>
  <c r="AJ136" i="2" s="1"/>
  <c r="AI136" i="2"/>
  <c r="AH137" i="2"/>
  <c r="AI137" i="2"/>
  <c r="AJ137" i="2"/>
  <c r="AK137" i="2"/>
  <c r="AL137" i="2"/>
  <c r="AH138" i="2"/>
  <c r="AI138" i="2"/>
  <c r="AJ138" i="2"/>
  <c r="AH139" i="2"/>
  <c r="AK139" i="2" s="1"/>
  <c r="AI139" i="2"/>
  <c r="AJ139" i="2"/>
  <c r="AH140" i="2"/>
  <c r="AI140" i="2"/>
  <c r="AJ140" i="2"/>
  <c r="AK140" i="2"/>
  <c r="AL140" i="2" s="1"/>
  <c r="AH141" i="2"/>
  <c r="AJ141" i="2"/>
  <c r="AK141" i="2"/>
  <c r="AH142" i="2"/>
  <c r="AL142" i="2" s="1"/>
  <c r="AI142" i="2"/>
  <c r="AJ142" i="2"/>
  <c r="AK142" i="2"/>
  <c r="AH143" i="2"/>
  <c r="AI143" i="2"/>
  <c r="AJ143" i="2"/>
  <c r="AK143" i="2"/>
  <c r="AL143" i="2"/>
  <c r="AH144" i="2"/>
  <c r="AJ144" i="2" s="1"/>
  <c r="AI144" i="2"/>
  <c r="AK144" i="2"/>
  <c r="AL144" i="2"/>
  <c r="AH145" i="2"/>
  <c r="AI145" i="2"/>
  <c r="AJ145" i="2"/>
  <c r="AK145" i="2"/>
  <c r="AL145" i="2"/>
  <c r="AH146" i="2"/>
  <c r="AI146" i="2" s="1"/>
  <c r="AJ146" i="2"/>
  <c r="AK146" i="2"/>
  <c r="AL146" i="2"/>
  <c r="AH147" i="2"/>
  <c r="AI147" i="2" s="1"/>
  <c r="AJ147" i="2"/>
  <c r="AH148" i="2"/>
  <c r="AH149" i="2"/>
  <c r="AI149" i="2" s="1"/>
  <c r="AH150" i="2"/>
  <c r="AI150" i="2"/>
  <c r="AJ150" i="2"/>
  <c r="AK150" i="2"/>
  <c r="AL150" i="2"/>
  <c r="AH151" i="2"/>
  <c r="AI151" i="2" s="1"/>
  <c r="AH152" i="2"/>
  <c r="AJ152" i="2" s="1"/>
  <c r="AI152" i="2"/>
  <c r="AH153" i="2"/>
  <c r="AI153" i="2"/>
  <c r="AJ153" i="2"/>
  <c r="AK153" i="2"/>
  <c r="AL153" i="2"/>
  <c r="AH154" i="2"/>
  <c r="AK154" i="2" s="1"/>
  <c r="AI154" i="2"/>
  <c r="AJ154" i="2"/>
  <c r="AH155" i="2"/>
  <c r="AK155" i="2" s="1"/>
  <c r="AI155" i="2"/>
  <c r="AJ155" i="2"/>
  <c r="AH156" i="2"/>
  <c r="AI156" i="2"/>
  <c r="AJ156" i="2"/>
  <c r="AK156" i="2"/>
  <c r="AL156" i="2"/>
  <c r="AH157" i="2"/>
  <c r="AJ157" i="2"/>
  <c r="AK157" i="2"/>
  <c r="AH158" i="2"/>
  <c r="AL158" i="2" s="1"/>
  <c r="AI158" i="2"/>
  <c r="AJ158" i="2"/>
  <c r="AK158" i="2"/>
  <c r="AH159" i="2"/>
  <c r="AI159" i="2"/>
  <c r="AJ159" i="2"/>
  <c r="AK159" i="2"/>
  <c r="AL159" i="2"/>
  <c r="AH160" i="2"/>
  <c r="AJ160" i="2" s="1"/>
  <c r="AI160" i="2"/>
  <c r="AK160" i="2"/>
  <c r="AL160" i="2"/>
  <c r="AH161" i="2"/>
  <c r="AI161" i="2"/>
  <c r="AJ161" i="2"/>
  <c r="AK161" i="2"/>
  <c r="AL161" i="2"/>
  <c r="AH162" i="2"/>
  <c r="AI162" i="2" s="1"/>
  <c r="AJ162" i="2"/>
  <c r="AK162" i="2"/>
  <c r="AL162" i="2"/>
  <c r="AH163" i="2"/>
  <c r="AI163" i="2" s="1"/>
  <c r="AJ163" i="2"/>
  <c r="AH164" i="2"/>
  <c r="AH165" i="2"/>
  <c r="AI165" i="2" s="1"/>
  <c r="AH166" i="2"/>
  <c r="AI166" i="2"/>
  <c r="AJ166" i="2"/>
  <c r="AK166" i="2"/>
  <c r="AL166" i="2" s="1"/>
  <c r="AH167" i="2"/>
  <c r="AI167" i="2" s="1"/>
  <c r="AH168" i="2"/>
  <c r="AJ168" i="2" s="1"/>
  <c r="AI168" i="2"/>
  <c r="AH169" i="2"/>
  <c r="AI169" i="2"/>
  <c r="AJ169" i="2"/>
  <c r="AK169" i="2"/>
  <c r="AL169" i="2"/>
  <c r="AH170" i="2"/>
  <c r="AK170" i="2" s="1"/>
  <c r="AI170" i="2"/>
  <c r="AJ170" i="2"/>
  <c r="AH171" i="2"/>
  <c r="AK171" i="2" s="1"/>
  <c r="AI171" i="2"/>
  <c r="AJ171" i="2"/>
  <c r="AH172" i="2"/>
  <c r="AI172" i="2"/>
  <c r="AJ172" i="2"/>
  <c r="AK172" i="2"/>
  <c r="AL172" i="2" s="1"/>
  <c r="AH173" i="2"/>
  <c r="AJ173" i="2" s="1"/>
  <c r="AK173" i="2"/>
  <c r="AH174" i="2"/>
  <c r="AL174" i="2" s="1"/>
  <c r="AI174" i="2"/>
  <c r="AJ174" i="2"/>
  <c r="AK174" i="2"/>
  <c r="AH175" i="2"/>
  <c r="AI175" i="2"/>
  <c r="AJ175" i="2"/>
  <c r="AK175" i="2"/>
  <c r="AL175" i="2"/>
  <c r="AH176" i="2"/>
  <c r="AJ176" i="2" s="1"/>
  <c r="AI176" i="2"/>
  <c r="AK176" i="2"/>
  <c r="AL176" i="2"/>
  <c r="AH177" i="2"/>
  <c r="AI177" i="2"/>
  <c r="AJ177" i="2"/>
  <c r="AK177" i="2"/>
  <c r="AL177" i="2"/>
  <c r="AH178" i="2"/>
  <c r="AI178" i="2" s="1"/>
  <c r="AK178" i="2" s="1"/>
  <c r="AL178" i="2" s="1"/>
  <c r="AJ178" i="2"/>
  <c r="AH179" i="2"/>
  <c r="AI179" i="2" s="1"/>
  <c r="AJ179" i="2"/>
  <c r="AL179" i="2"/>
  <c r="AH180" i="2"/>
  <c r="AH181" i="2"/>
  <c r="AI181" i="2" s="1"/>
  <c r="AH182" i="2"/>
  <c r="AI182" i="2"/>
  <c r="AJ182" i="2"/>
  <c r="AK182" i="2"/>
  <c r="AL182" i="2"/>
  <c r="AH183" i="2"/>
  <c r="AI183" i="2"/>
  <c r="AH184" i="2"/>
  <c r="AJ184" i="2" s="1"/>
  <c r="AI184" i="2"/>
  <c r="AH185" i="2"/>
  <c r="AI185" i="2"/>
  <c r="AJ185" i="2"/>
  <c r="AK185" i="2"/>
  <c r="AL185" i="2"/>
  <c r="AH186" i="2"/>
  <c r="AK186" i="2" s="1"/>
  <c r="AI186" i="2"/>
  <c r="AJ186" i="2"/>
  <c r="AH187" i="2"/>
  <c r="AK187" i="2" s="1"/>
  <c r="AI187" i="2"/>
  <c r="AJ187" i="2"/>
  <c r="AH188" i="2"/>
  <c r="AI188" i="2"/>
  <c r="AJ188" i="2"/>
  <c r="AK188" i="2"/>
  <c r="AL188" i="2"/>
  <c r="AH189" i="2"/>
  <c r="AJ189" i="2" s="1"/>
  <c r="AH190" i="2"/>
  <c r="AL190" i="2" s="1"/>
  <c r="AI190" i="2"/>
  <c r="AJ190" i="2"/>
  <c r="AK190" i="2"/>
  <c r="AH191" i="2"/>
  <c r="AI191" i="2"/>
  <c r="AJ191" i="2"/>
  <c r="AK191" i="2"/>
  <c r="AL191" i="2"/>
  <c r="AH192" i="2"/>
  <c r="AJ192" i="2" s="1"/>
  <c r="AI192" i="2"/>
  <c r="AK192" i="2"/>
  <c r="AL192" i="2"/>
  <c r="AH193" i="2"/>
  <c r="AI193" i="2"/>
  <c r="AJ193" i="2"/>
  <c r="AK193" i="2"/>
  <c r="AL193" i="2"/>
  <c r="AH194" i="2"/>
  <c r="AI194" i="2" s="1"/>
  <c r="AJ194" i="2"/>
  <c r="AK194" i="2"/>
  <c r="AL194" i="2"/>
  <c r="AH195" i="2"/>
  <c r="AJ195" i="2"/>
  <c r="AL195" i="2"/>
  <c r="AH196" i="2"/>
  <c r="AH197" i="2"/>
  <c r="AI197" i="2" s="1"/>
  <c r="AH198" i="2"/>
  <c r="AI198" i="2"/>
  <c r="AJ198" i="2"/>
  <c r="AK198" i="2"/>
  <c r="AL198" i="2" s="1"/>
  <c r="AH199" i="2"/>
  <c r="AI199" i="2" s="1"/>
  <c r="AH200" i="2"/>
  <c r="AJ200" i="2" s="1"/>
  <c r="AI200" i="2"/>
  <c r="AH201" i="2"/>
  <c r="AI201" i="2"/>
  <c r="AJ201" i="2"/>
  <c r="AK201" i="2"/>
  <c r="AL201" i="2"/>
  <c r="AH202" i="2"/>
  <c r="AK202" i="2" s="1"/>
  <c r="AI202" i="2"/>
  <c r="AJ202" i="2"/>
  <c r="AH203" i="2"/>
  <c r="AK203" i="2" s="1"/>
  <c r="AI203" i="2"/>
  <c r="AJ203" i="2"/>
  <c r="AH204" i="2"/>
  <c r="AI204" i="2"/>
  <c r="AJ204" i="2"/>
  <c r="AK204" i="2"/>
  <c r="AL204" i="2"/>
  <c r="AH205" i="2"/>
  <c r="AJ205" i="2"/>
  <c r="AH206" i="2"/>
  <c r="AL206" i="2" s="1"/>
  <c r="AI206" i="2"/>
  <c r="AJ206" i="2"/>
  <c r="AK206" i="2"/>
  <c r="AH207" i="2"/>
  <c r="AI207" i="2"/>
  <c r="AJ207" i="2"/>
  <c r="AK207" i="2"/>
  <c r="AL207" i="2"/>
  <c r="AH208" i="2"/>
  <c r="AJ208" i="2" s="1"/>
  <c r="AI208" i="2"/>
  <c r="AK208" i="2"/>
  <c r="AL208" i="2"/>
  <c r="AH209" i="2"/>
  <c r="AI209" i="2"/>
  <c r="AJ209" i="2"/>
  <c r="AK209" i="2"/>
  <c r="AL209" i="2"/>
  <c r="AH210" i="2"/>
  <c r="AI210" i="2" s="1"/>
  <c r="AJ210" i="2"/>
  <c r="AK210" i="2"/>
  <c r="AL210" i="2"/>
  <c r="AH211" i="2"/>
  <c r="AJ211" i="2"/>
  <c r="AH212" i="2"/>
  <c r="AH213" i="2"/>
  <c r="AI213" i="2" s="1"/>
  <c r="AH214" i="2"/>
  <c r="AI214" i="2"/>
  <c r="AJ214" i="2"/>
  <c r="AK214" i="2"/>
  <c r="AL214" i="2" s="1"/>
  <c r="AH215" i="2"/>
  <c r="AI215" i="2" s="1"/>
  <c r="AH216" i="2"/>
  <c r="AJ216" i="2" s="1"/>
  <c r="AI216" i="2"/>
  <c r="AH217" i="2"/>
  <c r="AI217" i="2"/>
  <c r="AJ217" i="2"/>
  <c r="AK217" i="2"/>
  <c r="AL217" i="2"/>
  <c r="AH218" i="2"/>
  <c r="AK218" i="2" s="1"/>
  <c r="AI218" i="2"/>
  <c r="AJ218" i="2"/>
  <c r="AH219" i="2"/>
  <c r="AK219" i="2" s="1"/>
  <c r="AI219" i="2"/>
  <c r="AJ219" i="2"/>
  <c r="AH220" i="2"/>
  <c r="AI220" i="2"/>
  <c r="AJ220" i="2"/>
  <c r="AK220" i="2"/>
  <c r="AL220" i="2"/>
  <c r="AH221" i="2"/>
  <c r="AJ221" i="2"/>
  <c r="AK221" i="2"/>
  <c r="AH222" i="2"/>
  <c r="AL222" i="2" s="1"/>
  <c r="AI222" i="2"/>
  <c r="AJ222" i="2"/>
  <c r="AK222" i="2"/>
  <c r="AH223" i="2"/>
  <c r="AI223" i="2"/>
  <c r="AJ223" i="2"/>
  <c r="AK223" i="2"/>
  <c r="AL223" i="2"/>
  <c r="AH224" i="2"/>
  <c r="AJ224" i="2" s="1"/>
  <c r="AL224" i="2"/>
  <c r="AH225" i="2"/>
  <c r="AI225" i="2"/>
  <c r="AJ225" i="2"/>
  <c r="AK225" i="2"/>
  <c r="AL225" i="2"/>
  <c r="AH226" i="2"/>
  <c r="AI226" i="2" s="1"/>
  <c r="AJ226" i="2"/>
  <c r="AK226" i="2"/>
  <c r="AL226" i="2"/>
  <c r="AH227" i="2"/>
  <c r="AK227" i="2" s="1"/>
  <c r="AI227" i="2"/>
  <c r="AJ227" i="2"/>
  <c r="AL227" i="2"/>
  <c r="AH228" i="2"/>
  <c r="AH229" i="2"/>
  <c r="AI229" i="2" s="1"/>
  <c r="AH230" i="2"/>
  <c r="AI230" i="2"/>
  <c r="AJ230" i="2"/>
  <c r="AK230" i="2"/>
  <c r="AL230" i="2"/>
  <c r="AH231" i="2"/>
  <c r="AI231" i="2"/>
  <c r="AH232" i="2"/>
  <c r="AJ232" i="2" s="1"/>
  <c r="AI232" i="2"/>
  <c r="AH233" i="2"/>
  <c r="AI233" i="2"/>
  <c r="AJ233" i="2"/>
  <c r="AK233" i="2"/>
  <c r="AL233" i="2"/>
  <c r="AH234" i="2"/>
  <c r="AK234" i="2" s="1"/>
  <c r="AI234" i="2"/>
  <c r="AJ234" i="2"/>
  <c r="AH235" i="2"/>
  <c r="AK235" i="2" s="1"/>
  <c r="AI235" i="2"/>
  <c r="AJ235" i="2"/>
  <c r="AH236" i="2"/>
  <c r="AI236" i="2"/>
  <c r="AJ236" i="2"/>
  <c r="AK236" i="2"/>
  <c r="AL236" i="2"/>
  <c r="AH237" i="2"/>
  <c r="AJ237" i="2"/>
  <c r="AK237" i="2"/>
  <c r="AH238" i="2"/>
  <c r="AL238" i="2" s="1"/>
  <c r="AI238" i="2"/>
  <c r="AJ238" i="2"/>
  <c r="AK238" i="2"/>
  <c r="AH239" i="2"/>
  <c r="AI239" i="2"/>
  <c r="AJ239" i="2"/>
  <c r="AK239" i="2"/>
  <c r="AL239" i="2"/>
  <c r="AH240" i="2"/>
  <c r="AJ240" i="2" s="1"/>
  <c r="AI240" i="2"/>
  <c r="AK240" i="2"/>
  <c r="AH241" i="2"/>
  <c r="AI241" i="2"/>
  <c r="AJ241" i="2"/>
  <c r="AK241" i="2"/>
  <c r="AL241" i="2"/>
  <c r="AH242" i="2"/>
  <c r="AI242" i="2" s="1"/>
  <c r="AK242" i="2" s="1"/>
  <c r="AL242" i="2" s="1"/>
  <c r="AJ242" i="2"/>
  <c r="AH243" i="2"/>
  <c r="AI243" i="2" s="1"/>
  <c r="AJ243" i="2"/>
  <c r="AH244" i="2"/>
  <c r="AH245" i="2"/>
  <c r="AI245" i="2" s="1"/>
  <c r="AH246" i="2"/>
  <c r="AL246" i="2" s="1"/>
  <c r="AI246" i="2"/>
  <c r="AJ246" i="2"/>
  <c r="AK246" i="2"/>
  <c r="AH247" i="2"/>
  <c r="AI247" i="2"/>
  <c r="AH248" i="2"/>
  <c r="AJ248" i="2" s="1"/>
  <c r="AI248" i="2"/>
  <c r="AH249" i="2"/>
  <c r="AI249" i="2"/>
  <c r="AJ249" i="2"/>
  <c r="AK249" i="2"/>
  <c r="AL249" i="2"/>
  <c r="AH250" i="2"/>
  <c r="AK250" i="2" s="1"/>
  <c r="AI250" i="2"/>
  <c r="AJ250" i="2"/>
  <c r="AH251" i="2"/>
  <c r="AK251" i="2" s="1"/>
  <c r="AI251" i="2"/>
  <c r="AJ251" i="2"/>
  <c r="AH252" i="2"/>
  <c r="AI252" i="2"/>
  <c r="AJ252" i="2"/>
  <c r="AK252" i="2"/>
  <c r="AL252" i="2"/>
  <c r="AH253" i="2"/>
  <c r="AJ253" i="2"/>
  <c r="AK253" i="2"/>
  <c r="AH254" i="2"/>
  <c r="AL254" i="2" s="1"/>
  <c r="AI254" i="2"/>
  <c r="AJ254" i="2"/>
  <c r="AK254" i="2"/>
  <c r="AH255" i="2"/>
  <c r="AI255" i="2"/>
  <c r="AJ255" i="2"/>
  <c r="AK255" i="2"/>
  <c r="AL255" i="2"/>
  <c r="AH256" i="2"/>
  <c r="AJ256" i="2" s="1"/>
  <c r="AI256" i="2"/>
  <c r="AK256" i="2"/>
  <c r="AL256" i="2"/>
  <c r="AH257" i="2"/>
  <c r="AI257" i="2"/>
  <c r="AJ257" i="2"/>
  <c r="AK257" i="2"/>
  <c r="AL257" i="2"/>
  <c r="AH258" i="2"/>
  <c r="AI258" i="2" s="1"/>
  <c r="AJ258" i="2"/>
  <c r="AK258" i="2"/>
  <c r="AL258" i="2"/>
  <c r="AH259" i="2"/>
  <c r="AI259" i="2" s="1"/>
  <c r="AH260" i="2"/>
  <c r="AH261" i="2"/>
  <c r="AH262" i="2"/>
  <c r="AL262" i="2" s="1"/>
  <c r="AI262" i="2"/>
  <c r="AJ262" i="2"/>
  <c r="AK262" i="2"/>
  <c r="AH263" i="2"/>
  <c r="AI263" i="2"/>
  <c r="AH264" i="2"/>
  <c r="AJ264" i="2" s="1"/>
  <c r="AI264" i="2"/>
  <c r="AH265" i="2"/>
  <c r="AI265" i="2"/>
  <c r="AJ265" i="2"/>
  <c r="AK265" i="2"/>
  <c r="AL265" i="2"/>
  <c r="AH266" i="2"/>
  <c r="AI266" i="2"/>
  <c r="AJ266" i="2"/>
  <c r="AH267" i="2"/>
  <c r="AK267" i="2" s="1"/>
  <c r="AI267" i="2"/>
  <c r="AJ267" i="2"/>
  <c r="AH268" i="2"/>
  <c r="AI268" i="2"/>
  <c r="AJ268" i="2"/>
  <c r="AK268" i="2"/>
  <c r="AL268" i="2" s="1"/>
  <c r="AH269" i="2"/>
  <c r="AJ269" i="2"/>
  <c r="AK269" i="2"/>
  <c r="AH270" i="2"/>
  <c r="AL270" i="2" s="1"/>
  <c r="AI270" i="2"/>
  <c r="AJ270" i="2"/>
  <c r="AK270" i="2"/>
  <c r="AH271" i="2"/>
  <c r="AI271" i="2"/>
  <c r="AJ271" i="2"/>
  <c r="AK271" i="2"/>
  <c r="AL271" i="2"/>
  <c r="AH272" i="2"/>
  <c r="AJ272" i="2" s="1"/>
  <c r="AI272" i="2"/>
  <c r="AK272" i="2"/>
  <c r="AH273" i="2"/>
  <c r="AI273" i="2"/>
  <c r="AJ273" i="2"/>
  <c r="AK273" i="2"/>
  <c r="AL273" i="2"/>
  <c r="AH274" i="2"/>
  <c r="AI274" i="2" s="1"/>
  <c r="AK274" i="2" s="1"/>
  <c r="AJ274" i="2"/>
  <c r="AL274" i="2"/>
  <c r="AH275" i="2"/>
  <c r="AK275" i="2" s="1"/>
  <c r="AH276" i="2"/>
  <c r="AH277" i="2"/>
  <c r="AH278" i="2"/>
  <c r="AH279" i="2"/>
  <c r="AI279" i="2" s="1"/>
  <c r="AH280" i="2"/>
  <c r="AJ280" i="2" s="1"/>
  <c r="AI280" i="2"/>
  <c r="AH281" i="2"/>
  <c r="AI281" i="2"/>
  <c r="AJ281" i="2"/>
  <c r="AK281" i="2"/>
  <c r="AL281" i="2"/>
  <c r="AH282" i="2"/>
  <c r="AI282" i="2" s="1"/>
  <c r="AJ282" i="2"/>
  <c r="AH283" i="2"/>
  <c r="AK283" i="2" s="1"/>
  <c r="AI283" i="2"/>
  <c r="AJ283" i="2"/>
  <c r="AH284" i="2"/>
  <c r="AI284" i="2"/>
  <c r="AJ284" i="2"/>
  <c r="AK284" i="2"/>
  <c r="AL284" i="2"/>
  <c r="AH285" i="2"/>
  <c r="AK285" i="2" s="1"/>
  <c r="AI285" i="2"/>
  <c r="AJ285" i="2"/>
  <c r="AH286" i="2"/>
  <c r="AL286" i="2" s="1"/>
  <c r="AI286" i="2"/>
  <c r="AJ286" i="2"/>
  <c r="AK286" i="2"/>
  <c r="AH287" i="2"/>
  <c r="AI287" i="2"/>
  <c r="AJ287" i="2"/>
  <c r="AK287" i="2"/>
  <c r="AL287" i="2"/>
  <c r="AH288" i="2"/>
  <c r="AI288" i="2" s="1"/>
  <c r="AL288" i="2"/>
  <c r="AH289" i="2"/>
  <c r="AI289" i="2"/>
  <c r="AJ289" i="2"/>
  <c r="AK289" i="2"/>
  <c r="AL289" i="2"/>
  <c r="AH290" i="2"/>
  <c r="AI290" i="2" s="1"/>
  <c r="AJ290" i="2"/>
  <c r="AK290" i="2"/>
  <c r="AL290" i="2"/>
  <c r="AH291" i="2"/>
  <c r="AJ291" i="2" s="1"/>
  <c r="AI291" i="2"/>
  <c r="AH292" i="2"/>
  <c r="AL292" i="2"/>
  <c r="AH293" i="2"/>
  <c r="AH294" i="2"/>
  <c r="AI294" i="2"/>
  <c r="AK294" i="2" s="1"/>
  <c r="AJ294" i="2"/>
  <c r="AL294" i="2"/>
  <c r="AH295" i="2"/>
  <c r="AH296" i="2"/>
  <c r="AI296" i="2"/>
  <c r="AH297" i="2"/>
  <c r="AI297" i="2"/>
  <c r="AJ297" i="2"/>
  <c r="AK297" i="2"/>
  <c r="AL297" i="2"/>
  <c r="AH298" i="2"/>
  <c r="AJ298" i="2" s="1"/>
  <c r="AI298" i="2"/>
  <c r="AH299" i="2"/>
  <c r="AK299" i="2" s="1"/>
  <c r="AI299" i="2"/>
  <c r="AJ299" i="2"/>
  <c r="AH300" i="2"/>
  <c r="AI300" i="2"/>
  <c r="AJ300" i="2"/>
  <c r="AK300" i="2"/>
  <c r="AL300" i="2"/>
  <c r="AH301" i="2"/>
  <c r="AL301" i="2" s="1"/>
  <c r="AH302" i="2"/>
  <c r="AL302" i="2" s="1"/>
  <c r="AI302" i="2"/>
  <c r="AJ302" i="2"/>
  <c r="AK302" i="2"/>
  <c r="AH303" i="2"/>
  <c r="AI303" i="2"/>
  <c r="AJ303" i="2"/>
  <c r="AK303" i="2"/>
  <c r="AL303" i="2" s="1"/>
  <c r="AH304" i="2"/>
  <c r="AI304" i="2"/>
  <c r="AJ304" i="2"/>
  <c r="AK304" i="2"/>
  <c r="AL304" i="2"/>
  <c r="AH305" i="2"/>
  <c r="AI305" i="2"/>
  <c r="AJ305" i="2"/>
  <c r="AK305" i="2"/>
  <c r="AL305" i="2"/>
  <c r="AH306" i="2"/>
  <c r="AI306" i="2" s="1"/>
  <c r="AJ306" i="2"/>
  <c r="AK306" i="2"/>
  <c r="AL306" i="2"/>
  <c r="AH307" i="2"/>
  <c r="AH308" i="2"/>
  <c r="AH309" i="2"/>
  <c r="AH310" i="2"/>
  <c r="AK310" i="2" s="1"/>
  <c r="AL310" i="2" s="1"/>
  <c r="AI310" i="2"/>
  <c r="AJ310" i="2"/>
  <c r="AH311" i="2"/>
  <c r="AI311" i="2" s="1"/>
  <c r="AH312" i="2"/>
  <c r="AI312" i="2"/>
  <c r="AH313" i="2"/>
  <c r="AI313" i="2"/>
  <c r="AJ313" i="2"/>
  <c r="AK313" i="2"/>
  <c r="AL313" i="2" s="1"/>
  <c r="AH314" i="2"/>
  <c r="AI314" i="2"/>
  <c r="AJ314" i="2"/>
  <c r="AH315" i="2"/>
  <c r="AI315" i="2"/>
  <c r="AJ315" i="2"/>
  <c r="AH316" i="2"/>
  <c r="AI316" i="2"/>
  <c r="AJ316" i="2"/>
  <c r="AK316" i="2"/>
  <c r="AL316" i="2"/>
  <c r="AH317" i="2"/>
  <c r="AL317" i="2" s="1"/>
  <c r="AI317" i="2"/>
  <c r="AJ317" i="2"/>
  <c r="AK317" i="2"/>
  <c r="AH318" i="2"/>
  <c r="AL318" i="2" s="1"/>
  <c r="AI318" i="2"/>
  <c r="AJ318" i="2"/>
  <c r="AK318" i="2"/>
  <c r="AH319" i="2"/>
  <c r="AI319" i="2"/>
  <c r="AJ319" i="2"/>
  <c r="AK319" i="2"/>
  <c r="AL319" i="2"/>
  <c r="AH320" i="2"/>
  <c r="AK320" i="2" s="1"/>
  <c r="AL320" i="2" s="1"/>
  <c r="AI320" i="2"/>
  <c r="AJ320" i="2"/>
  <c r="AH321" i="2"/>
  <c r="AI321" i="2"/>
  <c r="AJ321" i="2"/>
  <c r="AK321" i="2"/>
  <c r="AL321" i="2"/>
  <c r="AH322" i="2"/>
  <c r="AI322" i="2" s="1"/>
  <c r="AJ322" i="2"/>
  <c r="AK322" i="2"/>
  <c r="AL322" i="2"/>
  <c r="AH323" i="2"/>
  <c r="AJ323" i="2" s="1"/>
  <c r="AI323" i="2"/>
  <c r="AK323" i="2"/>
  <c r="AL323" i="2"/>
  <c r="AH324" i="2"/>
  <c r="AL324" i="2"/>
  <c r="AH325" i="2"/>
  <c r="AH326" i="2"/>
  <c r="AI326" i="2" s="1"/>
  <c r="AL326" i="2"/>
  <c r="AH327" i="2"/>
  <c r="AI327" i="2" s="1"/>
  <c r="AH328" i="2"/>
  <c r="AI328" i="2"/>
  <c r="AH329" i="2"/>
  <c r="AK329" i="2" s="1"/>
  <c r="AL329" i="2" s="1"/>
  <c r="AI329" i="2"/>
  <c r="AJ329" i="2"/>
  <c r="AH330" i="2"/>
  <c r="AJ330" i="2" s="1"/>
  <c r="AI330" i="2"/>
  <c r="AH331" i="2"/>
  <c r="AI331" i="2"/>
  <c r="AJ331" i="2"/>
  <c r="AH332" i="2"/>
  <c r="AI332" i="2"/>
  <c r="AJ332" i="2"/>
  <c r="AK332" i="2"/>
  <c r="AL332" i="2"/>
  <c r="AH333" i="2"/>
  <c r="AI333" i="2"/>
  <c r="AJ333" i="2"/>
  <c r="AH334" i="2"/>
  <c r="AI334" i="2"/>
  <c r="AK334" i="2" s="1"/>
  <c r="AJ334" i="2"/>
  <c r="AH335" i="2"/>
  <c r="AI335" i="2"/>
  <c r="AJ335" i="2"/>
  <c r="AK335" i="2"/>
  <c r="AL335" i="2"/>
  <c r="AH336" i="2"/>
  <c r="AI336" i="2"/>
  <c r="AJ336" i="2"/>
  <c r="AK336" i="2"/>
  <c r="AL336" i="2"/>
  <c r="AH337" i="2"/>
  <c r="AI337" i="2"/>
  <c r="AJ337" i="2"/>
  <c r="AK337" i="2"/>
  <c r="AL337" i="2"/>
  <c r="AH338" i="2"/>
  <c r="AI338" i="2" s="1"/>
  <c r="AJ338" i="2"/>
  <c r="AK338" i="2"/>
  <c r="AL338" i="2"/>
  <c r="AH339" i="2"/>
  <c r="AJ339" i="2" s="1"/>
  <c r="AI339" i="2"/>
  <c r="AH340" i="2"/>
  <c r="AK340" i="2"/>
  <c r="AL340" i="2"/>
  <c r="AH341" i="2"/>
  <c r="AL341" i="2"/>
  <c r="AH342" i="2"/>
  <c r="AJ342" i="2" s="1"/>
  <c r="AI342" i="2"/>
  <c r="AH343" i="2"/>
  <c r="AI343" i="2"/>
  <c r="AH344" i="2"/>
  <c r="AI344" i="2"/>
  <c r="AH345" i="2"/>
  <c r="AL345" i="2" s="1"/>
  <c r="AJ345" i="2"/>
  <c r="AK345" i="2"/>
  <c r="AH346" i="2"/>
  <c r="AI346" i="2"/>
  <c r="AJ346" i="2"/>
  <c r="AH347" i="2"/>
  <c r="AI347" i="2" s="1"/>
  <c r="AH348" i="2"/>
  <c r="AI348" i="2"/>
  <c r="AJ348" i="2"/>
  <c r="AK348" i="2"/>
  <c r="AL348" i="2"/>
  <c r="AH349" i="2"/>
  <c r="AI349" i="2" s="1"/>
  <c r="AJ349" i="2"/>
  <c r="AK349" i="2"/>
  <c r="AH350" i="2"/>
  <c r="AI350" i="2"/>
  <c r="AJ350" i="2"/>
  <c r="AK350" i="2"/>
  <c r="AH351" i="2"/>
  <c r="AI351" i="2"/>
  <c r="AJ351" i="2"/>
  <c r="AK351" i="2"/>
  <c r="AL351" i="2"/>
  <c r="AH352" i="2"/>
  <c r="AH353" i="2"/>
  <c r="AI353" i="2"/>
  <c r="AJ353" i="2"/>
  <c r="AK353" i="2"/>
  <c r="AL353" i="2"/>
  <c r="AH354" i="2"/>
  <c r="AI354" i="2" s="1"/>
  <c r="AJ354" i="2"/>
  <c r="AK354" i="2"/>
  <c r="AL354" i="2"/>
  <c r="AH355" i="2"/>
  <c r="AK355" i="2" s="1"/>
  <c r="AL355" i="2" s="1"/>
  <c r="AI355" i="2"/>
  <c r="AJ355" i="2"/>
  <c r="AH356" i="2"/>
  <c r="AK356" i="2" s="1"/>
  <c r="AL356" i="2"/>
  <c r="AH357" i="2"/>
  <c r="AH358" i="2"/>
  <c r="AK358" i="2" s="1"/>
  <c r="AI358" i="2"/>
  <c r="AJ358" i="2"/>
  <c r="AH359" i="2"/>
  <c r="AI359" i="2"/>
  <c r="AL359" i="2"/>
  <c r="AH360" i="2"/>
  <c r="AH361" i="2"/>
  <c r="AJ361" i="2" s="1"/>
  <c r="AI361" i="2"/>
  <c r="AK361" i="2"/>
  <c r="AL361" i="2"/>
  <c r="AH362" i="2"/>
  <c r="AI362" i="2"/>
  <c r="AJ362" i="2"/>
  <c r="AH363" i="2"/>
  <c r="AH364" i="2"/>
  <c r="AI364" i="2"/>
  <c r="AJ364" i="2"/>
  <c r="AK364" i="2"/>
  <c r="AL364" i="2"/>
  <c r="AH365" i="2"/>
  <c r="AJ365" i="2" s="1"/>
  <c r="AI365" i="2"/>
  <c r="AK365" i="2" s="1"/>
  <c r="AH366" i="2"/>
  <c r="AL366" i="2" s="1"/>
  <c r="AI366" i="2"/>
  <c r="AJ366" i="2"/>
  <c r="AK366" i="2"/>
  <c r="AH367" i="2"/>
  <c r="AI367" i="2"/>
  <c r="AJ367" i="2"/>
  <c r="AK367" i="2"/>
  <c r="AL367" i="2"/>
  <c r="AH368" i="2"/>
  <c r="AI368" i="2"/>
  <c r="AL368" i="2"/>
  <c r="AH369" i="2"/>
  <c r="AI369" i="2"/>
  <c r="AJ369" i="2"/>
  <c r="AK369" i="2"/>
  <c r="AL369" i="2"/>
  <c r="AH370" i="2"/>
  <c r="AI370" i="2" s="1"/>
  <c r="AK370" i="2" s="1"/>
  <c r="AL370" i="2" s="1"/>
  <c r="AJ370" i="2"/>
  <c r="AH371" i="2"/>
  <c r="AI371" i="2"/>
  <c r="AJ371" i="2"/>
  <c r="AK371" i="2"/>
  <c r="AL371" i="2"/>
  <c r="AH372" i="2"/>
  <c r="AI372" i="2" s="1"/>
  <c r="AJ372" i="2"/>
  <c r="AH373" i="2"/>
  <c r="AH374" i="2"/>
  <c r="AI374" i="2"/>
  <c r="AJ374" i="2"/>
  <c r="AH375" i="2"/>
  <c r="AJ375" i="2" s="1"/>
  <c r="AI375" i="2"/>
  <c r="AK375" i="2"/>
  <c r="AL375" i="2" s="1"/>
  <c r="AH376" i="2"/>
  <c r="AI376" i="2"/>
  <c r="AH377" i="2"/>
  <c r="AK377" i="2" s="1"/>
  <c r="AJ377" i="2"/>
  <c r="AH378" i="2"/>
  <c r="AI378" i="2"/>
  <c r="AJ378" i="2"/>
  <c r="AH379" i="2"/>
  <c r="AI379" i="2"/>
  <c r="AJ379" i="2"/>
  <c r="AH380" i="2"/>
  <c r="AI380" i="2"/>
  <c r="AJ380" i="2"/>
  <c r="AK380" i="2"/>
  <c r="AL380" i="2" s="1"/>
  <c r="AH381" i="2"/>
  <c r="AL381" i="2" s="1"/>
  <c r="AI381" i="2"/>
  <c r="AJ381" i="2"/>
  <c r="AH382" i="2"/>
  <c r="AH383" i="2"/>
  <c r="AI383" i="2"/>
  <c r="AJ383" i="2"/>
  <c r="AK383" i="2"/>
  <c r="AL383" i="2"/>
  <c r="AH384" i="2"/>
  <c r="AI384" i="2"/>
  <c r="AJ384" i="2"/>
  <c r="AK384" i="2"/>
  <c r="AL384" i="2"/>
  <c r="AH385" i="2"/>
  <c r="AI385" i="2"/>
  <c r="AJ385" i="2"/>
  <c r="AK385" i="2"/>
  <c r="AL385" i="2" s="1"/>
  <c r="AH386" i="2"/>
  <c r="AI386" i="2" s="1"/>
  <c r="AK386" i="2" s="1"/>
  <c r="AL386" i="2" s="1"/>
  <c r="AJ386" i="2"/>
  <c r="AH387" i="2"/>
  <c r="AJ387" i="2" s="1"/>
  <c r="AI387" i="2"/>
  <c r="AL387" i="2"/>
  <c r="AH388" i="2"/>
  <c r="AI388" i="2" s="1"/>
  <c r="AJ388" i="2"/>
  <c r="AK388" i="2"/>
  <c r="AH389" i="2"/>
  <c r="AH390" i="2"/>
  <c r="AH391" i="2"/>
  <c r="AI391" i="2"/>
  <c r="AL391" i="2"/>
  <c r="AH392" i="2"/>
  <c r="AH393" i="2"/>
  <c r="AJ393" i="2" s="1"/>
  <c r="AI393" i="2"/>
  <c r="AK393" i="2"/>
  <c r="AL393" i="2"/>
  <c r="AH394" i="2"/>
  <c r="AH395" i="2"/>
  <c r="AI395" i="2"/>
  <c r="AH396" i="2"/>
  <c r="AI396" i="2" s="1"/>
  <c r="AH397" i="2"/>
  <c r="AI397" i="2"/>
  <c r="AJ397" i="2"/>
  <c r="AK397" i="2"/>
  <c r="AL397" i="2"/>
  <c r="AH398" i="2"/>
  <c r="AI398" i="2"/>
  <c r="AJ398" i="2"/>
  <c r="AK398" i="2"/>
  <c r="AH399" i="2"/>
  <c r="AI399" i="2"/>
  <c r="AJ399" i="2"/>
  <c r="AK399" i="2"/>
  <c r="AL399" i="2" s="1"/>
  <c r="AH400" i="2"/>
  <c r="AI400" i="2" s="1"/>
  <c r="AH401" i="2"/>
  <c r="AH402" i="2"/>
  <c r="AI402" i="2" s="1"/>
  <c r="AJ402" i="2"/>
  <c r="AK402" i="2"/>
  <c r="AL402" i="2"/>
  <c r="AH403" i="2"/>
  <c r="AJ403" i="2"/>
  <c r="AK403" i="2"/>
  <c r="AH404" i="2"/>
  <c r="AI404" i="2"/>
  <c r="AJ404" i="2"/>
  <c r="AH405" i="2"/>
  <c r="AK405" i="2"/>
  <c r="AL405" i="2"/>
  <c r="AH406" i="2"/>
  <c r="AJ406" i="2"/>
  <c r="AH407" i="2"/>
  <c r="AJ407" i="2" s="1"/>
  <c r="AI407" i="2"/>
  <c r="AL407" i="2"/>
  <c r="AH408" i="2"/>
  <c r="AH409" i="2"/>
  <c r="AK409" i="2" s="1"/>
  <c r="AI409" i="2"/>
  <c r="AJ409" i="2"/>
  <c r="AL409" i="2"/>
  <c r="AH410" i="2"/>
  <c r="AH411" i="2"/>
  <c r="AH412" i="2"/>
  <c r="AI412" i="2"/>
  <c r="AJ412" i="2"/>
  <c r="AK412" i="2"/>
  <c r="AL412" i="2"/>
  <c r="AH413" i="2"/>
  <c r="AI413" i="2"/>
  <c r="AJ413" i="2"/>
  <c r="AK413" i="2"/>
  <c r="AL413" i="2"/>
  <c r="AH414" i="2"/>
  <c r="AI414" i="2" s="1"/>
  <c r="AK414" i="2"/>
  <c r="AL414" i="2"/>
  <c r="AH415" i="2"/>
  <c r="AI415" i="2"/>
  <c r="AJ415" i="2"/>
  <c r="AK415" i="2"/>
  <c r="AL415" i="2"/>
  <c r="AH416" i="2"/>
  <c r="AJ416" i="2"/>
  <c r="AK416" i="2"/>
  <c r="AH417" i="2"/>
  <c r="AJ417" i="2" s="1"/>
  <c r="AI417" i="2"/>
  <c r="AL417" i="2"/>
  <c r="AH418" i="2"/>
  <c r="AH419" i="2"/>
  <c r="AK419" i="2" s="1"/>
  <c r="AI419" i="2"/>
  <c r="AJ419" i="2"/>
  <c r="AL419" i="2"/>
  <c r="AH420" i="2"/>
  <c r="AJ420" i="2"/>
  <c r="AH421" i="2"/>
  <c r="AH422" i="2"/>
  <c r="AI422" i="2"/>
  <c r="AJ422" i="2"/>
  <c r="AK422" i="2"/>
  <c r="AL422" i="2"/>
  <c r="AH423" i="2"/>
  <c r="AJ423" i="2" s="1"/>
  <c r="AI423" i="2"/>
  <c r="AK423" i="2"/>
  <c r="AL423" i="2"/>
  <c r="AH424" i="2"/>
  <c r="AI424" i="2"/>
  <c r="AJ424" i="2"/>
  <c r="AK424" i="2"/>
  <c r="AL424" i="2" s="1"/>
  <c r="AH425" i="2"/>
  <c r="AI425" i="2"/>
  <c r="AJ425" i="2"/>
  <c r="AK425" i="2"/>
  <c r="AL425" i="2"/>
  <c r="AH426" i="2"/>
  <c r="AI426" i="2"/>
  <c r="AJ426" i="2"/>
  <c r="AK426" i="2"/>
  <c r="AL426" i="2"/>
  <c r="AH427" i="2"/>
  <c r="AJ427" i="2"/>
  <c r="AH428" i="2"/>
  <c r="AI428" i="2" s="1"/>
  <c r="AL428" i="2"/>
  <c r="AH429" i="2"/>
  <c r="AH430" i="2"/>
  <c r="AJ430" i="2" s="1"/>
  <c r="AI430" i="2"/>
  <c r="AK430" i="2"/>
  <c r="AL430" i="2"/>
  <c r="AH431" i="2"/>
  <c r="AH432" i="2"/>
  <c r="AJ432" i="2" s="1"/>
  <c r="AH433" i="2"/>
  <c r="AK433" i="2" s="1"/>
  <c r="AI433" i="2"/>
  <c r="AJ433" i="2"/>
  <c r="AL433" i="2"/>
  <c r="AH434" i="2"/>
  <c r="AH435" i="2"/>
  <c r="AK435" i="2" s="1"/>
  <c r="AI435" i="2"/>
  <c r="AJ435" i="2"/>
  <c r="AL435" i="2"/>
  <c r="AH436" i="2"/>
  <c r="AJ436" i="2"/>
  <c r="AK436" i="2"/>
  <c r="AH437" i="2"/>
  <c r="AI437" i="2" s="1"/>
  <c r="AH438" i="2"/>
  <c r="AI438" i="2"/>
  <c r="AJ438" i="2"/>
  <c r="AK438" i="2"/>
  <c r="AL438" i="2" s="1"/>
  <c r="AH439" i="2"/>
  <c r="AJ439" i="2" s="1"/>
  <c r="AI439" i="2"/>
  <c r="AK439" i="2"/>
  <c r="AL439" i="2"/>
  <c r="AH440" i="2"/>
  <c r="AI440" i="2"/>
  <c r="AJ440" i="2"/>
  <c r="AK440" i="2"/>
  <c r="AL440" i="2"/>
  <c r="AH441" i="2"/>
  <c r="AI441" i="2"/>
  <c r="AJ441" i="2"/>
  <c r="AK441" i="2"/>
  <c r="AL441" i="2"/>
  <c r="AH442" i="2"/>
  <c r="AI442" i="2"/>
  <c r="AJ442" i="2"/>
  <c r="AK442" i="2"/>
  <c r="AL442" i="2"/>
  <c r="AH443" i="2"/>
  <c r="AL443" i="2"/>
  <c r="AH444" i="2"/>
  <c r="AH445" i="2"/>
  <c r="AJ445" i="2"/>
  <c r="AH446" i="2"/>
  <c r="AJ446" i="2" s="1"/>
  <c r="AI446" i="2"/>
  <c r="AK446" i="2"/>
  <c r="AL446" i="2"/>
  <c r="AH447" i="2"/>
  <c r="AI447" i="2"/>
  <c r="AH448" i="2"/>
  <c r="AJ448" i="2" s="1"/>
  <c r="AI448" i="2"/>
  <c r="AK448" i="2" s="1"/>
  <c r="AL448" i="2" s="1"/>
  <c r="AH449" i="2"/>
  <c r="AI449" i="2"/>
  <c r="AJ449" i="2"/>
  <c r="AK449" i="2"/>
  <c r="AL449" i="2"/>
  <c r="AH450" i="2"/>
  <c r="AI450" i="2"/>
  <c r="AJ450" i="2"/>
  <c r="AH451" i="2"/>
  <c r="AK451" i="2" s="1"/>
  <c r="AI451" i="2"/>
  <c r="AJ451" i="2"/>
  <c r="AL451" i="2"/>
  <c r="AH452" i="2"/>
  <c r="AJ452" i="2"/>
  <c r="AK452" i="2"/>
  <c r="AH453" i="2"/>
  <c r="AI453" i="2"/>
  <c r="AJ453" i="2"/>
  <c r="AK453" i="2"/>
  <c r="AH454" i="2"/>
  <c r="AI454" i="2"/>
  <c r="AJ454" i="2"/>
  <c r="AK454" i="2"/>
  <c r="AL454" i="2"/>
  <c r="AH455" i="2"/>
  <c r="AJ455" i="2" s="1"/>
  <c r="AI455" i="2"/>
  <c r="AH456" i="2"/>
  <c r="AI456" i="2"/>
  <c r="AJ456" i="2"/>
  <c r="AK456" i="2"/>
  <c r="AL456" i="2"/>
  <c r="AH457" i="2"/>
  <c r="AI457" i="2"/>
  <c r="AJ457" i="2"/>
  <c r="AK457" i="2"/>
  <c r="AL457" i="2"/>
  <c r="AH458" i="2"/>
  <c r="AI458" i="2"/>
  <c r="AK458" i="2" s="1"/>
  <c r="AJ458" i="2"/>
  <c r="AL458" i="2"/>
  <c r="AH459" i="2"/>
  <c r="AI459" i="2" s="1"/>
  <c r="AJ459" i="2"/>
  <c r="AK459" i="2"/>
  <c r="AL459" i="2"/>
  <c r="AH460" i="2"/>
  <c r="AL460" i="2" s="1"/>
  <c r="AH461" i="2"/>
  <c r="AJ461" i="2" s="1"/>
  <c r="AH462" i="2"/>
  <c r="AI462" i="2"/>
  <c r="AH463" i="2"/>
  <c r="AI463" i="2"/>
  <c r="AH464" i="2"/>
  <c r="AH465" i="2"/>
  <c r="AI465" i="2"/>
  <c r="AJ465" i="2"/>
  <c r="AK465" i="2"/>
  <c r="AL465" i="2"/>
  <c r="AH466" i="2"/>
  <c r="AI466" i="2"/>
  <c r="AJ466" i="2"/>
  <c r="AH467" i="2"/>
  <c r="AK467" i="2" s="1"/>
  <c r="AI467" i="2"/>
  <c r="AJ467" i="2"/>
  <c r="AL467" i="2"/>
  <c r="AH468" i="2"/>
  <c r="AH469" i="2"/>
  <c r="AL469" i="2" s="1"/>
  <c r="AI469" i="2"/>
  <c r="AJ469" i="2"/>
  <c r="AK469" i="2"/>
  <c r="AH470" i="2"/>
  <c r="AI470" i="2"/>
  <c r="AJ470" i="2"/>
  <c r="AK470" i="2"/>
  <c r="AL470" i="2" s="1"/>
  <c r="AH471" i="2"/>
  <c r="AH472" i="2"/>
  <c r="AI472" i="2"/>
  <c r="AJ472" i="2"/>
  <c r="AK472" i="2"/>
  <c r="AL472" i="2"/>
  <c r="AH473" i="2"/>
  <c r="AI473" i="2"/>
  <c r="AJ473" i="2"/>
  <c r="AK473" i="2"/>
  <c r="AL473" i="2"/>
  <c r="AH474" i="2"/>
  <c r="AI474" i="2"/>
  <c r="AJ474" i="2"/>
  <c r="AK474" i="2"/>
  <c r="AL474" i="2"/>
  <c r="AH475" i="2"/>
  <c r="AI475" i="2" s="1"/>
  <c r="AJ475" i="2"/>
  <c r="AK475" i="2"/>
  <c r="AH476" i="2"/>
  <c r="AH477" i="2"/>
  <c r="AK477" i="2"/>
  <c r="AH478" i="2"/>
  <c r="AJ478" i="2" s="1"/>
  <c r="AI478" i="2"/>
  <c r="AK478" i="2"/>
  <c r="AL478" i="2"/>
  <c r="AH479" i="2"/>
  <c r="AH480" i="2"/>
  <c r="AJ480" i="2" s="1"/>
  <c r="AI480" i="2"/>
  <c r="AK480" i="2"/>
  <c r="AL480" i="2"/>
  <c r="AH481" i="2"/>
  <c r="AI481" i="2"/>
  <c r="AJ481" i="2"/>
  <c r="AK481" i="2"/>
  <c r="AL481" i="2"/>
  <c r="AH482" i="2"/>
  <c r="AI482" i="2"/>
  <c r="AH483" i="2"/>
  <c r="AI483" i="2"/>
  <c r="AJ483" i="2"/>
  <c r="AH484" i="2"/>
  <c r="AJ484" i="2"/>
  <c r="AH485" i="2"/>
  <c r="AH486" i="2"/>
  <c r="AI486" i="2"/>
  <c r="AJ486" i="2"/>
  <c r="AK486" i="2"/>
  <c r="AL486" i="2"/>
  <c r="AH487" i="2"/>
  <c r="AH488" i="2"/>
  <c r="AI488" i="2"/>
  <c r="AJ488" i="2"/>
  <c r="AK488" i="2"/>
  <c r="AL488" i="2"/>
  <c r="AH489" i="2"/>
  <c r="AI489" i="2" s="1"/>
  <c r="AJ489" i="2"/>
  <c r="AK489" i="2"/>
  <c r="AL489" i="2"/>
  <c r="AH490" i="2"/>
  <c r="AI490" i="2"/>
  <c r="AJ490" i="2"/>
  <c r="AK490" i="2"/>
  <c r="AL490" i="2"/>
  <c r="AH491" i="2"/>
  <c r="AH492" i="2"/>
  <c r="AL492" i="2"/>
  <c r="AH493" i="2"/>
  <c r="AJ493" i="2"/>
  <c r="AK493" i="2"/>
  <c r="AH494" i="2"/>
  <c r="AJ494" i="2" s="1"/>
  <c r="AL494" i="2"/>
  <c r="AH495" i="2"/>
  <c r="AI495" i="2"/>
  <c r="AH496" i="2"/>
  <c r="AI496" i="2"/>
  <c r="AH497" i="2"/>
  <c r="AI497" i="2"/>
  <c r="AK497" i="2" s="1"/>
  <c r="AL497" i="2" s="1"/>
  <c r="AJ497" i="2"/>
  <c r="AH498" i="2"/>
  <c r="AI498" i="2"/>
  <c r="AJ498" i="2"/>
  <c r="AH499" i="2"/>
  <c r="AI499" i="2"/>
  <c r="AJ499" i="2"/>
  <c r="AH500" i="2"/>
  <c r="AJ500" i="2"/>
  <c r="AH501" i="2"/>
  <c r="AL501" i="2" s="1"/>
  <c r="AI501" i="2"/>
  <c r="AJ501" i="2"/>
  <c r="AK501" i="2"/>
  <c r="AH502" i="2"/>
  <c r="AI502" i="2"/>
  <c r="AJ502" i="2"/>
  <c r="AK502" i="2"/>
  <c r="AL502" i="2"/>
  <c r="AH503" i="2"/>
  <c r="AJ503" i="2" s="1"/>
  <c r="AI503" i="2"/>
  <c r="AK503" i="2" s="1"/>
  <c r="AH504" i="2"/>
  <c r="AI504" i="2"/>
  <c r="AJ504" i="2"/>
  <c r="AK504" i="2"/>
  <c r="AL504" i="2"/>
  <c r="AH505" i="2"/>
  <c r="AI505" i="2"/>
  <c r="AJ505" i="2"/>
  <c r="AK505" i="2"/>
  <c r="AL505" i="2"/>
  <c r="AH506" i="2"/>
  <c r="AI506" i="2"/>
  <c r="AJ506" i="2"/>
  <c r="AK506" i="2"/>
  <c r="AL506" i="2"/>
  <c r="AH507" i="2"/>
  <c r="AI507" i="2" s="1"/>
  <c r="AJ507" i="2"/>
  <c r="AK507" i="2"/>
  <c r="AL507" i="2"/>
  <c r="AH508" i="2"/>
  <c r="AL508" i="2"/>
  <c r="AH509" i="2"/>
  <c r="AJ509" i="2"/>
  <c r="AK509" i="2"/>
  <c r="AH510" i="2"/>
  <c r="AJ510" i="2" s="1"/>
  <c r="AI510" i="2"/>
  <c r="AK510" i="2"/>
  <c r="AL510" i="2"/>
  <c r="AH511" i="2"/>
  <c r="AI511" i="2"/>
  <c r="AH512" i="2"/>
  <c r="AJ512" i="2" s="1"/>
  <c r="AH513" i="2"/>
  <c r="AI513" i="2"/>
  <c r="AJ513" i="2"/>
  <c r="AK513" i="2"/>
  <c r="AL513" i="2"/>
  <c r="AH514" i="2"/>
  <c r="AH515" i="2"/>
  <c r="AK515" i="2" s="1"/>
  <c r="AI515" i="2"/>
  <c r="AJ515" i="2"/>
  <c r="AL515" i="2"/>
  <c r="AH516" i="2"/>
  <c r="AJ516" i="2"/>
  <c r="AH517" i="2"/>
  <c r="AI517" i="2"/>
  <c r="AH518" i="2"/>
  <c r="AI518" i="2"/>
  <c r="AJ518" i="2"/>
  <c r="AK518" i="2"/>
  <c r="AL518" i="2"/>
  <c r="AH519" i="2"/>
  <c r="AJ519" i="2" s="1"/>
  <c r="AI519" i="2"/>
  <c r="AK519" i="2" s="1"/>
  <c r="AL519" i="2"/>
  <c r="AH520" i="2"/>
  <c r="AI520" i="2"/>
  <c r="AJ520" i="2"/>
  <c r="AK520" i="2"/>
  <c r="AL520" i="2" s="1"/>
  <c r="AH521" i="2"/>
  <c r="AI521" i="2"/>
  <c r="AJ521" i="2"/>
  <c r="AK521" i="2"/>
  <c r="AL521" i="2"/>
  <c r="AH522" i="2"/>
  <c r="AI522" i="2"/>
  <c r="AJ522" i="2"/>
  <c r="AK522" i="2"/>
  <c r="AL522" i="2"/>
  <c r="AH523" i="2"/>
  <c r="AH524" i="2"/>
  <c r="AL524" i="2" s="1"/>
  <c r="AH525" i="2"/>
  <c r="AJ525" i="2"/>
  <c r="AH526" i="2"/>
  <c r="AJ526" i="2" s="1"/>
  <c r="AI526" i="2"/>
  <c r="AH527" i="2"/>
  <c r="AI527" i="2" s="1"/>
  <c r="AH528" i="2"/>
  <c r="AJ528" i="2" s="1"/>
  <c r="AK528" i="2"/>
  <c r="AL528" i="2"/>
  <c r="AH529" i="2"/>
  <c r="AI529" i="2"/>
  <c r="AJ529" i="2"/>
  <c r="AK529" i="2"/>
  <c r="AL529" i="2"/>
  <c r="AH530" i="2"/>
  <c r="AI530" i="2"/>
  <c r="AJ530" i="2"/>
  <c r="AH531" i="2"/>
  <c r="AI531" i="2"/>
  <c r="AJ531" i="2"/>
  <c r="AH532" i="2"/>
  <c r="AJ532" i="2" s="1"/>
  <c r="AK532" i="2"/>
  <c r="AH533" i="2"/>
  <c r="AL533" i="2" s="1"/>
  <c r="AI533" i="2"/>
  <c r="AH534" i="2"/>
  <c r="AI534" i="2"/>
  <c r="AJ534" i="2"/>
  <c r="AK534" i="2"/>
  <c r="AL534" i="2"/>
  <c r="AH535" i="2"/>
  <c r="AJ535" i="2" s="1"/>
  <c r="AI535" i="2"/>
  <c r="AK535" i="2"/>
  <c r="AL535" i="2"/>
  <c r="AH536" i="2"/>
  <c r="AI536" i="2"/>
  <c r="AJ536" i="2"/>
  <c r="AK536" i="2"/>
  <c r="AL536" i="2"/>
  <c r="AH537" i="2"/>
  <c r="AI537" i="2" s="1"/>
  <c r="AJ537" i="2"/>
  <c r="AK537" i="2"/>
  <c r="AL537" i="2"/>
  <c r="AH538" i="2"/>
  <c r="AI538" i="2"/>
  <c r="AJ538" i="2"/>
  <c r="AK538" i="2"/>
  <c r="AL538" i="2"/>
  <c r="AH539" i="2"/>
  <c r="AI539" i="2" s="1"/>
  <c r="AK539" i="2"/>
  <c r="AL539" i="2"/>
  <c r="AH540" i="2"/>
  <c r="AH541" i="2"/>
  <c r="AH542" i="2"/>
  <c r="AJ542" i="2" s="1"/>
  <c r="AI542" i="2"/>
  <c r="AK542" i="2"/>
  <c r="AL542" i="2"/>
  <c r="AH543" i="2"/>
  <c r="AH544" i="2"/>
  <c r="AJ544" i="2" s="1"/>
  <c r="AI544" i="2"/>
  <c r="AK544" i="2"/>
  <c r="AL544" i="2"/>
  <c r="AH545" i="2"/>
  <c r="AI545" i="2"/>
  <c r="AK545" i="2" s="1"/>
  <c r="AJ545" i="2"/>
  <c r="AL545" i="2"/>
  <c r="AH546" i="2"/>
  <c r="AH547" i="2"/>
  <c r="AI547" i="2"/>
  <c r="AJ547" i="2"/>
  <c r="AH548" i="2"/>
  <c r="AJ548" i="2"/>
  <c r="AH549" i="2"/>
  <c r="AL549" i="2" s="1"/>
  <c r="AI549" i="2"/>
  <c r="AJ549" i="2"/>
  <c r="AK549" i="2"/>
  <c r="AH550" i="2"/>
  <c r="AI550" i="2"/>
  <c r="AJ550" i="2"/>
  <c r="AK550" i="2"/>
  <c r="AL550" i="2" s="1"/>
  <c r="AH551" i="2"/>
  <c r="AJ551" i="2" s="1"/>
  <c r="AI551" i="2"/>
  <c r="AK551" i="2"/>
  <c r="AL551" i="2"/>
  <c r="AH552" i="2"/>
  <c r="AI552" i="2"/>
  <c r="AJ552" i="2"/>
  <c r="AK552" i="2"/>
  <c r="AL552" i="2"/>
  <c r="AH553" i="2"/>
  <c r="AI553" i="2" s="1"/>
  <c r="AJ553" i="2"/>
  <c r="AK553" i="2"/>
  <c r="AL553" i="2"/>
  <c r="AH554" i="2"/>
  <c r="AI554" i="2"/>
  <c r="AJ554" i="2"/>
  <c r="AK554" i="2"/>
  <c r="AL554" i="2"/>
  <c r="AH555" i="2"/>
  <c r="AI555" i="2" s="1"/>
  <c r="AJ555" i="2"/>
  <c r="AK555" i="2"/>
  <c r="AH556" i="2"/>
  <c r="AH557" i="2"/>
  <c r="AJ557" i="2"/>
  <c r="AK557" i="2"/>
  <c r="AH558" i="2"/>
  <c r="AJ558" i="2" s="1"/>
  <c r="AI558" i="2"/>
  <c r="AK558" i="2" s="1"/>
  <c r="AL558" i="2"/>
  <c r="AH559" i="2"/>
  <c r="AH560" i="2"/>
  <c r="AJ560" i="2" s="1"/>
  <c r="AI560" i="2"/>
  <c r="AK560" i="2"/>
  <c r="AL560" i="2"/>
  <c r="AH561" i="2"/>
  <c r="AI561" i="2"/>
  <c r="AK561" i="2" s="1"/>
  <c r="AJ561" i="2"/>
  <c r="AL561" i="2"/>
  <c r="AH562" i="2"/>
  <c r="AI562" i="2"/>
  <c r="AJ562" i="2"/>
  <c r="AH563" i="2"/>
  <c r="AI563" i="2"/>
  <c r="AJ563" i="2"/>
  <c r="AH564" i="2"/>
  <c r="AJ564" i="2"/>
  <c r="AK564" i="2"/>
  <c r="AH565" i="2"/>
  <c r="AJ565" i="2" s="1"/>
  <c r="AI565" i="2"/>
  <c r="AH566" i="2"/>
  <c r="AI566" i="2"/>
  <c r="AJ566" i="2"/>
  <c r="AK566" i="2"/>
  <c r="AL566" i="2"/>
  <c r="AH567" i="2"/>
  <c r="AJ567" i="2" s="1"/>
  <c r="AI567" i="2"/>
  <c r="AL567" i="2"/>
  <c r="AH568" i="2"/>
  <c r="AI568" i="2"/>
  <c r="AJ568" i="2"/>
  <c r="AK568" i="2"/>
  <c r="AL568" i="2"/>
  <c r="AH569" i="2"/>
  <c r="AI569" i="2" s="1"/>
  <c r="AJ569" i="2"/>
  <c r="AK569" i="2"/>
  <c r="AL569" i="2" s="1"/>
  <c r="AH570" i="2"/>
  <c r="AI570" i="2"/>
  <c r="AJ570" i="2"/>
  <c r="AH571" i="2"/>
  <c r="AJ571" i="2" s="1"/>
  <c r="AH572" i="2"/>
  <c r="AL572" i="2"/>
  <c r="AH573" i="2"/>
  <c r="AJ573" i="2"/>
  <c r="AH574" i="2"/>
  <c r="AJ574" i="2" s="1"/>
  <c r="AI574" i="2"/>
  <c r="AK574" i="2"/>
  <c r="AL574" i="2"/>
  <c r="AH575" i="2"/>
  <c r="AI575" i="2" s="1"/>
  <c r="AH576" i="2"/>
  <c r="AJ576" i="2" s="1"/>
  <c r="AI576" i="2"/>
  <c r="AK576" i="2"/>
  <c r="AL576" i="2"/>
  <c r="AH577" i="2"/>
  <c r="AI577" i="2"/>
  <c r="AJ577" i="2"/>
  <c r="AK577" i="2"/>
  <c r="AL577" i="2"/>
  <c r="AH578" i="2"/>
  <c r="AI578" i="2"/>
  <c r="AJ578" i="2"/>
  <c r="AH579" i="2"/>
  <c r="AI579" i="2"/>
  <c r="AJ579" i="2"/>
  <c r="AH580" i="2"/>
  <c r="AJ580" i="2"/>
  <c r="AK580" i="2"/>
  <c r="AH581" i="2"/>
  <c r="AH582" i="2"/>
  <c r="AI582" i="2"/>
  <c r="AJ582" i="2"/>
  <c r="AK582" i="2"/>
  <c r="AL582" i="2"/>
  <c r="AH583" i="2"/>
  <c r="AH584" i="2"/>
  <c r="AI584" i="2"/>
  <c r="AJ584" i="2"/>
  <c r="AK584" i="2"/>
  <c r="AL584" i="2"/>
  <c r="AH585" i="2"/>
  <c r="AI585" i="2"/>
  <c r="AJ585" i="2"/>
  <c r="AK585" i="2"/>
  <c r="AL585" i="2" s="1"/>
  <c r="AH586" i="2"/>
  <c r="AI586" i="2"/>
  <c r="AJ586" i="2"/>
  <c r="AH587" i="2"/>
  <c r="AI587" i="2" s="1"/>
  <c r="AJ587" i="2"/>
  <c r="AK587" i="2"/>
  <c r="AL587" i="2"/>
  <c r="AH588" i="2"/>
  <c r="AL588" i="2" s="1"/>
  <c r="AH589" i="2"/>
  <c r="AJ589" i="2"/>
  <c r="AK589" i="2"/>
  <c r="AH590" i="2"/>
  <c r="AJ590" i="2" s="1"/>
  <c r="AI590" i="2"/>
  <c r="AH591" i="2"/>
  <c r="AI591" i="2" s="1"/>
  <c r="AH592" i="2"/>
  <c r="AK592" i="2" s="1"/>
  <c r="AH593" i="2"/>
  <c r="AI593" i="2"/>
  <c r="AJ593" i="2"/>
  <c r="AK593" i="2"/>
  <c r="AL593" i="2"/>
  <c r="AH594" i="2"/>
  <c r="AI594" i="2"/>
  <c r="AJ594" i="2"/>
  <c r="AH595" i="2"/>
  <c r="AI595" i="2"/>
  <c r="AJ595" i="2"/>
  <c r="AH596" i="2"/>
  <c r="AH597" i="2"/>
  <c r="AI597" i="2"/>
  <c r="AJ597" i="2"/>
  <c r="AK597" i="2"/>
  <c r="AH598" i="2"/>
  <c r="AI598" i="2"/>
  <c r="AJ598" i="2"/>
  <c r="AK598" i="2"/>
  <c r="AL598" i="2" s="1"/>
  <c r="AH599" i="2"/>
  <c r="AL599" i="2"/>
  <c r="AH600" i="2"/>
  <c r="AI600" i="2"/>
  <c r="AJ600" i="2"/>
  <c r="AK600" i="2"/>
  <c r="AL600" i="2"/>
  <c r="AH601" i="2"/>
  <c r="AI601" i="2" s="1"/>
  <c r="AJ601" i="2"/>
  <c r="AK601" i="2"/>
  <c r="AL601" i="2"/>
  <c r="AH602" i="2"/>
  <c r="AK602" i="2" s="1"/>
  <c r="AI602" i="2"/>
  <c r="AJ602" i="2"/>
  <c r="AL602" i="2"/>
  <c r="AH603" i="2"/>
  <c r="AI603" i="2"/>
  <c r="AJ603" i="2"/>
  <c r="AK603" i="2"/>
  <c r="AL603" i="2"/>
  <c r="AH604" i="2"/>
  <c r="AH605" i="2"/>
  <c r="AH606" i="2"/>
  <c r="AI606" i="2"/>
  <c r="AJ606" i="2"/>
  <c r="AK606" i="2"/>
  <c r="AL606" i="2"/>
  <c r="AH607" i="2"/>
  <c r="AI607" i="2"/>
  <c r="AL607" i="2"/>
  <c r="AH608" i="2"/>
  <c r="AJ608" i="2" s="1"/>
  <c r="AI608" i="2"/>
  <c r="AK608" i="2" s="1"/>
  <c r="AL608" i="2" s="1"/>
  <c r="AH609" i="2"/>
  <c r="AI609" i="2"/>
  <c r="AJ609" i="2"/>
  <c r="AK609" i="2"/>
  <c r="AL609" i="2"/>
  <c r="AH610" i="2"/>
  <c r="AI610" i="2"/>
  <c r="AJ610" i="2"/>
  <c r="AH611" i="2"/>
  <c r="AH612" i="2"/>
  <c r="AI612" i="2" s="1"/>
  <c r="AJ612" i="2"/>
  <c r="AL612" i="2"/>
  <c r="AH613" i="2"/>
  <c r="AL613" i="2" s="1"/>
  <c r="AI613" i="2"/>
  <c r="AJ613" i="2"/>
  <c r="AK613" i="2"/>
  <c r="AH614" i="2"/>
  <c r="AI614" i="2"/>
  <c r="AJ614" i="2"/>
  <c r="AK614" i="2"/>
  <c r="AL614" i="2" s="1"/>
  <c r="AH615" i="2"/>
  <c r="AL615" i="2" s="1"/>
  <c r="AH616" i="2"/>
  <c r="AI616" i="2"/>
  <c r="AJ616" i="2"/>
  <c r="AK616" i="2"/>
  <c r="AL616" i="2"/>
  <c r="AH617" i="2"/>
  <c r="AI617" i="2" s="1"/>
  <c r="AJ617" i="2"/>
  <c r="AK617" i="2"/>
  <c r="AL617" i="2" s="1"/>
  <c r="AH618" i="2"/>
  <c r="AI618" i="2"/>
  <c r="AJ618" i="2"/>
  <c r="AH619" i="2"/>
  <c r="AI619" i="2"/>
  <c r="AJ619" i="2"/>
  <c r="AK619" i="2"/>
  <c r="AL619" i="2"/>
  <c r="AH620" i="2"/>
  <c r="AH621" i="2"/>
  <c r="AJ621" i="2"/>
  <c r="AK621" i="2"/>
  <c r="AH622" i="2"/>
  <c r="AI622" i="2"/>
  <c r="AJ622" i="2"/>
  <c r="AK622" i="2"/>
  <c r="AL622" i="2"/>
  <c r="AH623" i="2"/>
  <c r="AI623" i="2"/>
  <c r="AL623" i="2"/>
  <c r="AH624" i="2"/>
  <c r="AJ624" i="2" s="1"/>
  <c r="AI624" i="2"/>
  <c r="AK624" i="2"/>
  <c r="AL624" i="2"/>
  <c r="AH625" i="2"/>
  <c r="AI625" i="2"/>
  <c r="AJ625" i="2"/>
  <c r="AK625" i="2"/>
  <c r="AL625" i="2"/>
  <c r="AH626" i="2"/>
  <c r="AI626" i="2"/>
  <c r="AJ626" i="2"/>
  <c r="AH627" i="2"/>
  <c r="AL627" i="2"/>
  <c r="AH628" i="2"/>
  <c r="AI628" i="2" s="1"/>
  <c r="AH629" i="2"/>
  <c r="AL629" i="2" s="1"/>
  <c r="AI629" i="2"/>
  <c r="AJ629" i="2"/>
  <c r="AH630" i="2"/>
  <c r="AI630" i="2"/>
  <c r="AJ630" i="2"/>
  <c r="AK630" i="2"/>
  <c r="AL630" i="2"/>
  <c r="AH631" i="2"/>
  <c r="AJ631" i="2" s="1"/>
  <c r="AI631" i="2"/>
  <c r="AK631" i="2"/>
  <c r="AL631" i="2"/>
  <c r="AH632" i="2"/>
  <c r="AI632" i="2" s="1"/>
  <c r="AK632" i="2" s="1"/>
  <c r="AL632" i="2" s="1"/>
  <c r="AH633" i="2"/>
  <c r="AI633" i="2" s="1"/>
  <c r="AK633" i="2" s="1"/>
  <c r="AL633" i="2" s="1"/>
  <c r="AJ633" i="2"/>
  <c r="AH634" i="2"/>
  <c r="AK634" i="2" s="1"/>
  <c r="AI634" i="2"/>
  <c r="AJ634" i="2"/>
  <c r="AL634" i="2"/>
  <c r="AH635" i="2"/>
  <c r="AI635" i="2"/>
  <c r="AJ635" i="2"/>
  <c r="AK635" i="2"/>
  <c r="AL635" i="2"/>
  <c r="AH636" i="2"/>
  <c r="AH637" i="2"/>
  <c r="AJ637" i="2"/>
  <c r="AH638" i="2"/>
  <c r="AL638" i="2" s="1"/>
  <c r="AI638" i="2"/>
  <c r="AJ638" i="2"/>
  <c r="AK638" i="2"/>
  <c r="AH639" i="2"/>
  <c r="AI639" i="2"/>
  <c r="AL639" i="2"/>
  <c r="AH640" i="2"/>
  <c r="AJ640" i="2" s="1"/>
  <c r="AI640" i="2"/>
  <c r="AK640" i="2"/>
  <c r="AL640" i="2"/>
  <c r="AH641" i="2"/>
  <c r="AI641" i="2"/>
  <c r="AJ641" i="2"/>
  <c r="AK641" i="2"/>
  <c r="AL641" i="2"/>
  <c r="AH642" i="2"/>
  <c r="AI642" i="2" s="1"/>
  <c r="AJ642" i="2"/>
  <c r="AH643" i="2"/>
  <c r="AK643" i="2" s="1"/>
  <c r="AI643" i="2"/>
  <c r="AJ643" i="2"/>
  <c r="AL643" i="2"/>
  <c r="AH644" i="2"/>
  <c r="AI644" i="2" s="1"/>
  <c r="AJ644" i="2"/>
  <c r="AK644" i="2"/>
  <c r="AL644" i="2"/>
  <c r="AH645" i="2"/>
  <c r="AI645" i="2" s="1"/>
  <c r="AH646" i="2"/>
  <c r="AI646" i="2"/>
  <c r="AK646" i="2" s="1"/>
  <c r="AL646" i="2" s="1"/>
  <c r="AJ646" i="2"/>
  <c r="AH647" i="2"/>
  <c r="AJ647" i="2" s="1"/>
  <c r="AI647" i="2"/>
  <c r="AK647" i="2"/>
  <c r="AL647" i="2"/>
  <c r="AH648" i="2"/>
  <c r="AH649" i="2"/>
  <c r="AI649" i="2"/>
  <c r="AJ649" i="2"/>
  <c r="AK649" i="2"/>
  <c r="AL649" i="2"/>
  <c r="AH650" i="2"/>
  <c r="AK650" i="2" s="1"/>
  <c r="AI650" i="2"/>
  <c r="AJ650" i="2"/>
  <c r="AL650" i="2"/>
  <c r="AH651" i="2"/>
  <c r="AJ651" i="2" s="1"/>
  <c r="AH652" i="2"/>
  <c r="AK652" i="2"/>
  <c r="AL652" i="2"/>
  <c r="AH653" i="2"/>
  <c r="AK653" i="2"/>
  <c r="AH654" i="2"/>
  <c r="AI654" i="2"/>
  <c r="AJ654" i="2"/>
  <c r="AH655" i="2"/>
  <c r="AI655" i="2"/>
  <c r="AH656" i="2"/>
  <c r="AK656" i="2"/>
  <c r="AH657" i="2"/>
  <c r="AI657" i="2"/>
  <c r="AJ657" i="2"/>
  <c r="AK657" i="2"/>
  <c r="AL657" i="2"/>
  <c r="AH658" i="2"/>
  <c r="AI658" i="2"/>
  <c r="AH659" i="2"/>
  <c r="AK659" i="2" s="1"/>
  <c r="AI659" i="2"/>
  <c r="AJ659" i="2"/>
  <c r="AL659" i="2"/>
  <c r="AH660" i="2"/>
  <c r="AI660" i="2" s="1"/>
  <c r="AJ660" i="2"/>
  <c r="AK660" i="2"/>
  <c r="AL660" i="2"/>
  <c r="AH661" i="2"/>
  <c r="AI661" i="2"/>
  <c r="AK661" i="2"/>
  <c r="AH662" i="2"/>
  <c r="AI662" i="2"/>
  <c r="AJ662" i="2"/>
  <c r="AK662" i="2"/>
  <c r="AL662" i="2"/>
  <c r="AH663" i="2"/>
  <c r="AJ663" i="2" s="1"/>
  <c r="AI663" i="2"/>
  <c r="AH664" i="2"/>
  <c r="AL664" i="2" s="1"/>
  <c r="AI664" i="2"/>
  <c r="AJ664" i="2"/>
  <c r="AK664" i="2"/>
  <c r="AH665" i="2"/>
  <c r="AI665" i="2" s="1"/>
  <c r="AJ665" i="2"/>
  <c r="AK665" i="2"/>
  <c r="AL665" i="2"/>
  <c r="AH666" i="2"/>
  <c r="AK666" i="2" s="1"/>
  <c r="AI666" i="2"/>
  <c r="AJ666" i="2"/>
  <c r="AL666" i="2"/>
  <c r="AH667" i="2"/>
  <c r="AI667" i="2" s="1"/>
  <c r="AJ667" i="2"/>
  <c r="AK667" i="2"/>
  <c r="AL667" i="2"/>
  <c r="AH668" i="2"/>
  <c r="AH669" i="2"/>
  <c r="AJ669" i="2"/>
  <c r="AK669" i="2"/>
  <c r="AH670" i="2"/>
  <c r="AI670" i="2" s="1"/>
  <c r="AH671" i="2"/>
  <c r="AI671" i="2"/>
  <c r="AL671" i="2"/>
  <c r="AH672" i="2"/>
  <c r="AJ672" i="2" s="1"/>
  <c r="AI672" i="2"/>
  <c r="AK672" i="2" s="1"/>
  <c r="AL672" i="2"/>
  <c r="AH673" i="2"/>
  <c r="AI673" i="2"/>
  <c r="AJ673" i="2"/>
  <c r="AK673" i="2"/>
  <c r="AL673" i="2"/>
  <c r="AH674" i="2"/>
  <c r="AH675" i="2"/>
  <c r="AI675" i="2" s="1"/>
  <c r="AH676" i="2"/>
  <c r="AJ676" i="2" s="1"/>
  <c r="AI676" i="2"/>
  <c r="AK676" i="2"/>
  <c r="AL676" i="2"/>
  <c r="AH677" i="2"/>
  <c r="AI677" i="2"/>
  <c r="AK677" i="2" s="1"/>
  <c r="AJ677" i="2"/>
  <c r="AH678" i="2"/>
  <c r="AI678" i="2"/>
  <c r="AJ678" i="2"/>
  <c r="AK678" i="2"/>
  <c r="AL678" i="2"/>
  <c r="AH679" i="2"/>
  <c r="AI679" i="2"/>
  <c r="AJ679" i="2"/>
  <c r="AK679" i="2"/>
  <c r="AL679" i="2"/>
  <c r="AH680" i="2"/>
  <c r="AJ680" i="2" s="1"/>
  <c r="AK680" i="2"/>
  <c r="AL680" i="2"/>
  <c r="AH681" i="2"/>
  <c r="AI681" i="2"/>
  <c r="AJ681" i="2"/>
  <c r="AK681" i="2"/>
  <c r="AL681" i="2"/>
  <c r="AH682" i="2"/>
  <c r="AI682" i="2" s="1"/>
  <c r="AK682" i="2"/>
  <c r="AL682" i="2"/>
  <c r="AH683" i="2"/>
  <c r="AK683" i="2" s="1"/>
  <c r="AJ683" i="2"/>
  <c r="AL683" i="2"/>
  <c r="AH684" i="2"/>
  <c r="AH685" i="2"/>
  <c r="AI685" i="2"/>
  <c r="AJ685" i="2"/>
  <c r="AK685" i="2"/>
  <c r="AL685" i="2"/>
  <c r="AH686" i="2"/>
  <c r="AI686" i="2"/>
  <c r="AJ686" i="2"/>
  <c r="AK686" i="2"/>
  <c r="AL686" i="2"/>
  <c r="AH687" i="2"/>
  <c r="AL687" i="2"/>
  <c r="AH688" i="2"/>
  <c r="AI688" i="2"/>
  <c r="AK688" i="2" s="1"/>
  <c r="AJ688" i="2"/>
  <c r="AH689" i="2"/>
  <c r="AL689" i="2" s="1"/>
  <c r="AI689" i="2"/>
  <c r="AJ689" i="2"/>
  <c r="AK689" i="2"/>
  <c r="AH690" i="2"/>
  <c r="AI690" i="2"/>
  <c r="AJ690" i="2"/>
  <c r="AH691" i="2"/>
  <c r="AI691" i="2" s="1"/>
  <c r="AK691" i="2"/>
  <c r="AL691" i="2"/>
  <c r="AH692" i="2"/>
  <c r="AI692" i="2"/>
  <c r="AJ692" i="2"/>
  <c r="AH693" i="2"/>
  <c r="AL693" i="2" s="1"/>
  <c r="AI693" i="2"/>
  <c r="AJ693" i="2"/>
  <c r="AH694" i="2"/>
  <c r="AI694" i="2"/>
  <c r="AJ694" i="2"/>
  <c r="AK694" i="2"/>
  <c r="AL694" i="2"/>
  <c r="AH695" i="2"/>
  <c r="AI695" i="2" s="1"/>
  <c r="AJ695" i="2"/>
  <c r="AK695" i="2"/>
  <c r="AL695" i="2" s="1"/>
  <c r="AH696" i="2"/>
  <c r="AI696" i="2"/>
  <c r="AJ696" i="2"/>
  <c r="AK696" i="2"/>
  <c r="AL696" i="2"/>
  <c r="AH697" i="2"/>
  <c r="AI697" i="2" s="1"/>
  <c r="AJ697" i="2"/>
  <c r="AK697" i="2"/>
  <c r="AL697" i="2"/>
  <c r="AH698" i="2"/>
  <c r="AI698" i="2"/>
  <c r="AJ698" i="2"/>
  <c r="AK698" i="2"/>
  <c r="AL698" i="2"/>
  <c r="AH699" i="2"/>
  <c r="AH700" i="2"/>
  <c r="AK700" i="2" s="1"/>
  <c r="AH701" i="2"/>
  <c r="AK701" i="2" s="1"/>
  <c r="AI701" i="2"/>
  <c r="AJ701" i="2"/>
  <c r="AL701" i="2"/>
  <c r="AH702" i="2"/>
  <c r="AI702" i="2"/>
  <c r="AJ702" i="2"/>
  <c r="AK702" i="2"/>
  <c r="AL702" i="2"/>
  <c r="AH703" i="2"/>
  <c r="AH704" i="2"/>
  <c r="AK704" i="2" s="1"/>
  <c r="AI704" i="2"/>
  <c r="AJ704" i="2"/>
  <c r="AH705" i="2"/>
  <c r="AI705" i="2" s="1"/>
  <c r="AJ705" i="2"/>
  <c r="AK705" i="2"/>
  <c r="AH706" i="2"/>
  <c r="AJ706" i="2"/>
  <c r="AH707" i="2"/>
  <c r="AI707" i="2"/>
  <c r="AH708" i="2"/>
  <c r="AH709" i="2"/>
  <c r="AK709" i="2" s="1"/>
  <c r="AI709" i="2"/>
  <c r="AJ709" i="2"/>
  <c r="AH710" i="2"/>
  <c r="AI710" i="2"/>
  <c r="AJ710" i="2"/>
  <c r="AK710" i="2"/>
  <c r="AL710" i="2" s="1"/>
  <c r="AH711" i="2"/>
  <c r="AI711" i="2"/>
  <c r="AJ711" i="2"/>
  <c r="AK711" i="2"/>
  <c r="AL711" i="2" s="1"/>
  <c r="AH712" i="2"/>
  <c r="AI712" i="2" s="1"/>
  <c r="AJ712" i="2"/>
  <c r="AK712" i="2"/>
  <c r="AL712" i="2" s="1"/>
  <c r="AH713" i="2"/>
  <c r="AI713" i="2"/>
  <c r="AJ713" i="2"/>
  <c r="AK713" i="2"/>
  <c r="AL713" i="2"/>
  <c r="AH714" i="2"/>
  <c r="AI714" i="2" s="1"/>
  <c r="AH715" i="2"/>
  <c r="AH716" i="2"/>
  <c r="AK716" i="2" s="1"/>
  <c r="AL716" i="2"/>
  <c r="AH717" i="2"/>
  <c r="AI717" i="2"/>
  <c r="AJ717" i="2"/>
  <c r="AK717" i="2"/>
  <c r="AL717" i="2"/>
  <c r="AH718" i="2"/>
  <c r="AL718" i="2" s="1"/>
  <c r="AH719" i="2"/>
  <c r="AI719" i="2"/>
  <c r="AL719" i="2"/>
  <c r="AH720" i="2"/>
  <c r="AI720" i="2" s="1"/>
  <c r="AJ720" i="2"/>
  <c r="AH721" i="2"/>
  <c r="AL721" i="2" s="1"/>
  <c r="AI721" i="2"/>
  <c r="AJ721" i="2"/>
  <c r="AK721" i="2"/>
  <c r="AH722" i="2"/>
  <c r="AI722" i="2"/>
  <c r="AJ722" i="2"/>
  <c r="AH723" i="2"/>
  <c r="AI723" i="2" s="1"/>
  <c r="AK723" i="2"/>
  <c r="AL723" i="2"/>
  <c r="AH724" i="2"/>
  <c r="AI724" i="2" s="1"/>
  <c r="AJ724" i="2"/>
  <c r="AK724" i="2"/>
  <c r="AL724" i="2"/>
  <c r="AH725" i="2"/>
  <c r="AI725" i="2" s="1"/>
  <c r="AH726" i="2"/>
  <c r="AI726" i="2"/>
  <c r="AJ726" i="2"/>
  <c r="AK726" i="2"/>
  <c r="AL726" i="2"/>
  <c r="AH727" i="2"/>
  <c r="AJ727" i="2" s="1"/>
  <c r="AI727" i="2"/>
  <c r="AK727" i="2"/>
  <c r="AL727" i="2"/>
  <c r="AH728" i="2"/>
  <c r="AI728" i="2" s="1"/>
  <c r="AH729" i="2"/>
  <c r="AI729" i="2" s="1"/>
  <c r="AJ729" i="2"/>
  <c r="AK729" i="2"/>
  <c r="AH730" i="2"/>
  <c r="AI730" i="2"/>
  <c r="AJ730" i="2"/>
  <c r="AK730" i="2"/>
  <c r="AL730" i="2"/>
  <c r="AH731" i="2"/>
  <c r="AH732" i="2"/>
  <c r="AJ732" i="2" s="1"/>
  <c r="AI732" i="2"/>
  <c r="AK732" i="2"/>
  <c r="AL732" i="2"/>
  <c r="AH733" i="2"/>
  <c r="AI733" i="2" s="1"/>
  <c r="AK733" i="2" s="1"/>
  <c r="AL733" i="2" s="1"/>
  <c r="AH734" i="2"/>
  <c r="AI734" i="2" s="1"/>
  <c r="AJ734" i="2"/>
  <c r="AK734" i="2"/>
  <c r="AL734" i="2"/>
  <c r="AH735" i="2"/>
  <c r="AH736" i="2"/>
  <c r="AK736" i="2" s="1"/>
  <c r="AI736" i="2"/>
  <c r="AJ736" i="2"/>
  <c r="AH737" i="2"/>
  <c r="AI737" i="2" s="1"/>
  <c r="AJ737" i="2"/>
  <c r="AL737" i="2"/>
  <c r="AH738" i="2"/>
  <c r="AL738" i="2" s="1"/>
  <c r="AJ738" i="2"/>
  <c r="AK738" i="2"/>
  <c r="AH739" i="2"/>
  <c r="AI739" i="2"/>
  <c r="AJ739" i="2"/>
  <c r="AK739" i="2"/>
  <c r="AL739" i="2"/>
  <c r="AH740" i="2"/>
  <c r="AI740" i="2"/>
  <c r="AJ740" i="2"/>
  <c r="AK740" i="2"/>
  <c r="AL740" i="2"/>
  <c r="AH741" i="2"/>
  <c r="AI741" i="2"/>
  <c r="AK741" i="2" s="1"/>
  <c r="AL741" i="2" s="1"/>
  <c r="AJ741" i="2"/>
  <c r="AH742" i="2"/>
  <c r="AI742" i="2"/>
  <c r="AJ742" i="2"/>
  <c r="AK742" i="2"/>
  <c r="AL742" i="2"/>
  <c r="AH743" i="2"/>
  <c r="AI743" i="2" s="1"/>
  <c r="AK743" i="2"/>
  <c r="AL743" i="2"/>
  <c r="AH744" i="2"/>
  <c r="AI744" i="2" s="1"/>
  <c r="AJ744" i="2"/>
  <c r="AK744" i="2"/>
  <c r="AL744" i="2"/>
  <c r="AH745" i="2"/>
  <c r="AJ745" i="2" s="1"/>
  <c r="AH746" i="2"/>
  <c r="AK746" i="2" s="1"/>
  <c r="AI746" i="2"/>
  <c r="AJ746" i="2"/>
  <c r="AH747" i="2"/>
  <c r="AI747" i="2" s="1"/>
  <c r="AJ747" i="2"/>
  <c r="AL747" i="2"/>
  <c r="AH748" i="2"/>
  <c r="AJ748" i="2" s="1"/>
  <c r="AI748" i="2"/>
  <c r="AL748" i="2"/>
  <c r="AH749" i="2"/>
  <c r="AI749" i="2"/>
  <c r="AJ749" i="2"/>
  <c r="AK749" i="2"/>
  <c r="AL749" i="2" s="1"/>
  <c r="AH750" i="2"/>
  <c r="AI750" i="2"/>
  <c r="AJ750" i="2"/>
  <c r="AK750" i="2"/>
  <c r="AL750" i="2"/>
  <c r="AH751" i="2"/>
  <c r="AK751" i="2" s="1"/>
  <c r="AI751" i="2"/>
  <c r="AJ751" i="2"/>
  <c r="AL751" i="2"/>
  <c r="AH752" i="2"/>
  <c r="AH753" i="2"/>
  <c r="AH754" i="2"/>
  <c r="AL754" i="2" s="1"/>
  <c r="AI754" i="2"/>
  <c r="AK754" i="2"/>
  <c r="AH755" i="2"/>
  <c r="AL755" i="2" s="1"/>
  <c r="AH756" i="2"/>
  <c r="AL756" i="2" s="1"/>
  <c r="AI756" i="2"/>
  <c r="AJ756" i="2"/>
  <c r="AK756" i="2"/>
  <c r="AH757" i="2"/>
  <c r="AI757" i="2"/>
  <c r="AJ757" i="2"/>
  <c r="AK757" i="2"/>
  <c r="AL757" i="2"/>
  <c r="AH758" i="2"/>
  <c r="AI758" i="2"/>
  <c r="AJ758" i="2"/>
  <c r="AK758" i="2"/>
  <c r="AL758" i="2"/>
  <c r="AH759" i="2"/>
  <c r="AI759" i="2"/>
  <c r="AJ759" i="2"/>
  <c r="AK759" i="2"/>
  <c r="AL759" i="2"/>
  <c r="AH760" i="2"/>
  <c r="AI760" i="2"/>
  <c r="AJ760" i="2"/>
  <c r="AK760" i="2"/>
  <c r="AL760" i="2"/>
  <c r="AH761" i="2"/>
  <c r="AI761" i="2" s="1"/>
  <c r="AJ761" i="2"/>
  <c r="AK761" i="2"/>
  <c r="AL761" i="2"/>
  <c r="AH762" i="2"/>
  <c r="AI762" i="2" s="1"/>
  <c r="AH763" i="2"/>
  <c r="AH764" i="2"/>
  <c r="AJ764" i="2" s="1"/>
  <c r="AI764" i="2"/>
  <c r="AL764" i="2"/>
  <c r="AH765" i="2"/>
  <c r="AL765" i="2" s="1"/>
  <c r="AJ765" i="2"/>
  <c r="AK765" i="2"/>
  <c r="AH766" i="2"/>
  <c r="AL766" i="2" s="1"/>
  <c r="AI766" i="2"/>
  <c r="AJ766" i="2"/>
  <c r="AK766" i="2"/>
  <c r="AH767" i="2"/>
  <c r="AK767" i="2" s="1"/>
  <c r="AI767" i="2"/>
  <c r="AJ767" i="2"/>
  <c r="AL767" i="2"/>
  <c r="AH768" i="2"/>
  <c r="AI768" i="2"/>
  <c r="AJ768" i="2"/>
  <c r="AK768" i="2"/>
  <c r="AL768" i="2"/>
  <c r="AH769" i="2"/>
  <c r="AH770" i="2"/>
  <c r="AI770" i="2" s="1"/>
  <c r="AK770" i="2" s="1"/>
  <c r="AH771" i="2"/>
  <c r="AJ771" i="2" s="1"/>
  <c r="AI771" i="2"/>
  <c r="AK771" i="2"/>
  <c r="AL771" i="2" s="1"/>
  <c r="AH772" i="2"/>
  <c r="AI772" i="2"/>
  <c r="AJ772" i="2"/>
  <c r="AH773" i="2"/>
  <c r="AK773" i="2" s="1"/>
  <c r="AI773" i="2"/>
  <c r="AJ773" i="2"/>
  <c r="AH774" i="2"/>
  <c r="AI774" i="2"/>
  <c r="AJ774" i="2"/>
  <c r="AK774" i="2"/>
  <c r="AL774" i="2"/>
  <c r="AH775" i="2"/>
  <c r="AJ775" i="2" s="1"/>
  <c r="AI775" i="2"/>
  <c r="AK775" i="2"/>
  <c r="AH776" i="2"/>
  <c r="AL776" i="2" s="1"/>
  <c r="AI776" i="2"/>
  <c r="AJ776" i="2"/>
  <c r="AK776" i="2"/>
  <c r="AH777" i="2"/>
  <c r="AI777" i="2" s="1"/>
  <c r="AJ777" i="2"/>
  <c r="AK777" i="2"/>
  <c r="AL777" i="2"/>
  <c r="AH778" i="2"/>
  <c r="AI778" i="2"/>
  <c r="AJ778" i="2"/>
  <c r="AK778" i="2"/>
  <c r="AL778" i="2"/>
  <c r="AH779" i="2"/>
  <c r="AH780" i="2"/>
  <c r="AJ780" i="2" s="1"/>
  <c r="AL780" i="2"/>
  <c r="AH781" i="2"/>
  <c r="AJ781" i="2" s="1"/>
  <c r="AI781" i="2"/>
  <c r="AK781" i="2"/>
  <c r="AL781" i="2"/>
  <c r="AH782" i="2"/>
  <c r="AI782" i="2" s="1"/>
  <c r="AJ782" i="2"/>
  <c r="AH783" i="2"/>
  <c r="AI783" i="2"/>
  <c r="AJ783" i="2"/>
  <c r="AH784" i="2"/>
  <c r="AI784" i="2"/>
  <c r="AJ784" i="2"/>
  <c r="AK784" i="2"/>
  <c r="AL784" i="2" s="1"/>
  <c r="AH785" i="2"/>
  <c r="AH786" i="2"/>
  <c r="AI786" i="2"/>
  <c r="AJ786" i="2"/>
  <c r="AK786" i="2"/>
  <c r="AH787" i="2"/>
  <c r="AI787" i="2" s="1"/>
  <c r="AK787" i="2"/>
  <c r="AL787" i="2"/>
  <c r="AH788" i="2"/>
  <c r="AI788" i="2" s="1"/>
  <c r="AJ788" i="2"/>
  <c r="AK788" i="2"/>
  <c r="AL788" i="2" s="1"/>
  <c r="AH789" i="2"/>
  <c r="AH790" i="2"/>
  <c r="AI790" i="2"/>
  <c r="AJ790" i="2"/>
  <c r="AK790" i="2"/>
  <c r="AL790" i="2"/>
  <c r="AH791" i="2"/>
  <c r="AJ791" i="2" s="1"/>
  <c r="AI791" i="2"/>
  <c r="AK791" i="2"/>
  <c r="AL791" i="2"/>
  <c r="AH792" i="2"/>
  <c r="AI792" i="2"/>
  <c r="AJ792" i="2"/>
  <c r="AH793" i="2"/>
  <c r="AI793" i="2" s="1"/>
  <c r="AJ793" i="2"/>
  <c r="AK793" i="2"/>
  <c r="AH794" i="2"/>
  <c r="AI794" i="2"/>
  <c r="AJ794" i="2"/>
  <c r="AK794" i="2"/>
  <c r="AL794" i="2"/>
  <c r="AH795" i="2"/>
  <c r="AI795" i="2" s="1"/>
  <c r="AJ795" i="2"/>
  <c r="AK795" i="2"/>
  <c r="AL795" i="2"/>
  <c r="AH796" i="2"/>
  <c r="AJ796" i="2" s="1"/>
  <c r="AI796" i="2"/>
  <c r="AK796" i="2"/>
  <c r="AL796" i="2"/>
  <c r="AH797" i="2"/>
  <c r="AI797" i="2" s="1"/>
  <c r="AK797" i="2"/>
  <c r="AL797" i="2"/>
  <c r="AH798" i="2"/>
  <c r="AI798" i="2" s="1"/>
  <c r="AJ798" i="2"/>
  <c r="AK798" i="2"/>
  <c r="AL798" i="2"/>
  <c r="AH799" i="2"/>
  <c r="AI799" i="2" s="1"/>
  <c r="AH800" i="2"/>
  <c r="AK800" i="2" s="1"/>
  <c r="AI800" i="2"/>
  <c r="AJ800" i="2"/>
  <c r="AH801" i="2"/>
  <c r="AI801" i="2" s="1"/>
  <c r="AJ801" i="2"/>
  <c r="AL801" i="2"/>
  <c r="AH802" i="2"/>
  <c r="AJ802" i="2" s="1"/>
  <c r="AH803" i="2"/>
  <c r="AI803" i="2"/>
  <c r="AJ803" i="2"/>
  <c r="AK803" i="2"/>
  <c r="AL803" i="2" s="1"/>
  <c r="AH804" i="2"/>
  <c r="AI804" i="2"/>
  <c r="AJ804" i="2"/>
  <c r="AK804" i="2"/>
  <c r="AL804" i="2"/>
  <c r="AH805" i="2"/>
  <c r="AI805" i="2"/>
  <c r="AJ805" i="2"/>
  <c r="AK805" i="2"/>
  <c r="AL805" i="2"/>
  <c r="AH806" i="2"/>
  <c r="AI806" i="2"/>
  <c r="AJ806" i="2"/>
  <c r="AK806" i="2"/>
  <c r="AL806" i="2"/>
  <c r="AH807" i="2"/>
  <c r="AI807" i="2" s="1"/>
  <c r="AK807" i="2"/>
  <c r="AL807" i="2"/>
  <c r="AH808" i="2"/>
  <c r="AI808" i="2" s="1"/>
  <c r="AJ808" i="2"/>
  <c r="AK808" i="2"/>
  <c r="AL808" i="2"/>
  <c r="AH809" i="2"/>
  <c r="AJ809" i="2"/>
  <c r="AH810" i="2"/>
  <c r="AK810" i="2" s="1"/>
  <c r="AI810" i="2"/>
  <c r="AJ810" i="2"/>
  <c r="AH811" i="2"/>
  <c r="AI811" i="2" s="1"/>
  <c r="AJ811" i="2"/>
  <c r="AH812" i="2"/>
  <c r="AJ812" i="2" s="1"/>
  <c r="AH813" i="2"/>
  <c r="AI813" i="2"/>
  <c r="AJ813" i="2"/>
  <c r="AK813" i="2"/>
  <c r="AL813" i="2" s="1"/>
  <c r="AH814" i="2"/>
  <c r="AI814" i="2"/>
  <c r="AJ814" i="2"/>
  <c r="AK814" i="2"/>
  <c r="AL814" i="2"/>
  <c r="AH815" i="2"/>
  <c r="AK815" i="2" s="1"/>
  <c r="AI815" i="2"/>
  <c r="AJ815" i="2"/>
  <c r="AL815" i="2"/>
  <c r="AH816" i="2"/>
  <c r="AI816" i="2" s="1"/>
  <c r="AH817" i="2"/>
  <c r="AH818" i="2"/>
  <c r="AL818" i="2" s="1"/>
  <c r="AI818" i="2"/>
  <c r="AK818" i="2"/>
  <c r="AH819" i="2"/>
  <c r="AL819" i="2" s="1"/>
  <c r="AI819" i="2"/>
  <c r="AJ819" i="2"/>
  <c r="AK819" i="2"/>
  <c r="AH820" i="2"/>
  <c r="AL820" i="2" s="1"/>
  <c r="AI820" i="2"/>
  <c r="AJ820" i="2"/>
  <c r="AK820" i="2"/>
  <c r="AH821" i="2"/>
  <c r="AI821" i="2"/>
  <c r="AJ821" i="2"/>
  <c r="AK821" i="2"/>
  <c r="AL821" i="2" s="1"/>
  <c r="AH822" i="2"/>
  <c r="AI822" i="2"/>
  <c r="AJ822" i="2"/>
  <c r="AK822" i="2"/>
  <c r="AL822" i="2"/>
  <c r="AH823" i="2"/>
  <c r="AI823" i="2"/>
  <c r="AJ823" i="2"/>
  <c r="AK823" i="2"/>
  <c r="AL823" i="2"/>
  <c r="AH824" i="2"/>
  <c r="AI824" i="2"/>
  <c r="AJ824" i="2"/>
  <c r="AK824" i="2"/>
  <c r="AL824" i="2"/>
  <c r="AH825" i="2"/>
  <c r="AI825" i="2" s="1"/>
  <c r="AJ825" i="2"/>
  <c r="AK825" i="2"/>
  <c r="AL825" i="2"/>
  <c r="AH826" i="2"/>
  <c r="AI826" i="2" s="1"/>
  <c r="AH827" i="2"/>
  <c r="AH828" i="2"/>
  <c r="AJ828" i="2" s="1"/>
  <c r="AI828" i="2"/>
  <c r="AL828" i="2"/>
  <c r="AH829" i="2"/>
  <c r="AH830" i="2"/>
  <c r="AL830" i="2" s="1"/>
  <c r="AI830" i="2"/>
  <c r="AJ830" i="2"/>
  <c r="AK830" i="2"/>
  <c r="AH831" i="2"/>
  <c r="AK831" i="2" s="1"/>
  <c r="AI831" i="2"/>
  <c r="AJ831" i="2"/>
  <c r="AL831" i="2"/>
  <c r="AH832" i="2"/>
  <c r="AI832" i="2"/>
  <c r="AK832" i="2" s="1"/>
  <c r="AL832" i="2" s="1"/>
  <c r="AJ832" i="2"/>
  <c r="AH833" i="2"/>
  <c r="AL833" i="2"/>
  <c r="AH834" i="2"/>
  <c r="AI834" i="2" s="1"/>
  <c r="AK834" i="2" s="1"/>
  <c r="AH835" i="2"/>
  <c r="AJ835" i="2" s="1"/>
  <c r="AH836" i="2"/>
  <c r="AI836" i="2"/>
  <c r="AJ836" i="2"/>
  <c r="AH837" i="2"/>
  <c r="AK837" i="2" s="1"/>
  <c r="AI837" i="2"/>
  <c r="AJ837" i="2"/>
  <c r="AH838" i="2"/>
  <c r="AI838" i="2"/>
  <c r="AJ838" i="2"/>
  <c r="AK838" i="2"/>
  <c r="AL838" i="2"/>
  <c r="AH839" i="2"/>
  <c r="AL839" i="2" s="1"/>
  <c r="AI839" i="2"/>
  <c r="AH840" i="2"/>
  <c r="AL840" i="2" s="1"/>
  <c r="AI840" i="2"/>
  <c r="AJ840" i="2"/>
  <c r="AK840" i="2"/>
  <c r="AH841" i="2"/>
  <c r="AI841" i="2" s="1"/>
  <c r="AJ841" i="2"/>
  <c r="AK841" i="2"/>
  <c r="AL841" i="2"/>
  <c r="AH842" i="2"/>
  <c r="AI842" i="2"/>
  <c r="AJ842" i="2"/>
  <c r="AK842" i="2"/>
  <c r="AL842" i="2"/>
  <c r="AH843" i="2"/>
  <c r="AL843" i="2" s="1"/>
  <c r="AH844" i="2"/>
  <c r="AJ844" i="2" s="1"/>
  <c r="AL844" i="2"/>
  <c r="AH845" i="2"/>
  <c r="AJ845" i="2" s="1"/>
  <c r="AI845" i="2"/>
  <c r="AK845" i="2"/>
  <c r="AH846" i="2"/>
  <c r="AI846" i="2" s="1"/>
  <c r="AJ846" i="2"/>
  <c r="AH847" i="2"/>
  <c r="AK847" i="2" s="1"/>
  <c r="AI847" i="2"/>
  <c r="AJ847" i="2"/>
  <c r="AH848" i="2"/>
  <c r="AI848" i="2"/>
  <c r="AJ848" i="2"/>
  <c r="AK848" i="2"/>
  <c r="AL848" i="2" s="1"/>
  <c r="AH849" i="2"/>
  <c r="AI849" i="2" s="1"/>
  <c r="AK849" i="2" s="1"/>
  <c r="AL849" i="2" s="1"/>
  <c r="AJ849" i="2"/>
  <c r="AH850" i="2"/>
  <c r="AI850" i="2"/>
  <c r="AJ850" i="2"/>
  <c r="AK850" i="2"/>
  <c r="AH851" i="2"/>
  <c r="AI851" i="2" s="1"/>
  <c r="AK851" i="2"/>
  <c r="AL851" i="2" s="1"/>
  <c r="AH852" i="2"/>
  <c r="AI852" i="2" s="1"/>
  <c r="AJ852" i="2"/>
  <c r="AK852" i="2"/>
  <c r="AL852" i="2"/>
  <c r="AH853" i="2"/>
  <c r="AI853" i="2" s="1"/>
  <c r="AH854" i="2"/>
  <c r="AI854" i="2"/>
  <c r="AJ854" i="2"/>
  <c r="AK854" i="2"/>
  <c r="AL854" i="2"/>
  <c r="AH855" i="2"/>
  <c r="AJ855" i="2" s="1"/>
  <c r="AI855" i="2"/>
  <c r="AH856" i="2"/>
  <c r="AI856" i="2"/>
  <c r="AJ856" i="2"/>
  <c r="AH857" i="2"/>
  <c r="AI857" i="2" s="1"/>
  <c r="AJ857" i="2"/>
  <c r="AK857" i="2"/>
  <c r="AH858" i="2"/>
  <c r="AI858" i="2"/>
  <c r="AJ858" i="2"/>
  <c r="AK858" i="2"/>
  <c r="AL858" i="2" s="1"/>
  <c r="AH859" i="2"/>
  <c r="AI859" i="2"/>
  <c r="AJ859" i="2"/>
  <c r="AK859" i="2"/>
  <c r="AL859" i="2"/>
  <c r="AH860" i="2"/>
  <c r="AJ860" i="2" s="1"/>
  <c r="AI860" i="2"/>
  <c r="AK860" i="2"/>
  <c r="AL860" i="2"/>
  <c r="AH861" i="2"/>
  <c r="AI861" i="2" s="1"/>
  <c r="AK861" i="2"/>
  <c r="AL861" i="2"/>
  <c r="AH862" i="2"/>
  <c r="AI862" i="2" s="1"/>
  <c r="AJ862" i="2"/>
  <c r="AK862" i="2"/>
  <c r="AL862" i="2"/>
  <c r="AH863" i="2"/>
  <c r="AI863" i="2"/>
  <c r="AH864" i="2"/>
  <c r="AI864" i="2"/>
  <c r="AJ864" i="2"/>
  <c r="AH865" i="2"/>
  <c r="AH866" i="2"/>
  <c r="AI866" i="2" s="1"/>
  <c r="AH867" i="2"/>
  <c r="AI867" i="2"/>
  <c r="AJ867" i="2"/>
  <c r="AK867" i="2"/>
  <c r="AL867" i="2" s="1"/>
  <c r="AH868" i="2"/>
  <c r="AI868" i="2"/>
  <c r="AJ868" i="2"/>
  <c r="AK868" i="2"/>
  <c r="AL868" i="2"/>
  <c r="AH869" i="2"/>
  <c r="AI869" i="2"/>
  <c r="AJ869" i="2"/>
  <c r="AK869" i="2"/>
  <c r="AL869" i="2" s="1"/>
  <c r="AH870" i="2"/>
  <c r="AI870" i="2"/>
  <c r="AJ870" i="2"/>
  <c r="AK870" i="2"/>
  <c r="AL870" i="2"/>
  <c r="AH871" i="2"/>
  <c r="AI871" i="2" s="1"/>
  <c r="AK871" i="2"/>
  <c r="AL871" i="2"/>
  <c r="AH872" i="2"/>
  <c r="AK872" i="2"/>
  <c r="AH873" i="2"/>
  <c r="AJ873" i="2"/>
  <c r="AH874" i="2"/>
  <c r="AK874" i="2" s="1"/>
  <c r="AI874" i="2"/>
  <c r="AJ874" i="2"/>
  <c r="AH875" i="2"/>
  <c r="AI875" i="2"/>
  <c r="AJ875" i="2"/>
  <c r="AH876" i="2"/>
  <c r="AJ876" i="2" s="1"/>
  <c r="AI876" i="2"/>
  <c r="AK876" i="2"/>
  <c r="AL876" i="2"/>
  <c r="AH877" i="2"/>
  <c r="AI877" i="2"/>
  <c r="AJ877" i="2"/>
  <c r="AK877" i="2"/>
  <c r="AL877" i="2" s="1"/>
  <c r="AH878" i="2"/>
  <c r="AI878" i="2"/>
  <c r="AJ878" i="2"/>
  <c r="AK878" i="2"/>
  <c r="AL878" i="2"/>
  <c r="AH879" i="2"/>
  <c r="AI879" i="2"/>
  <c r="AJ879" i="2"/>
  <c r="AH880" i="2"/>
  <c r="AI880" i="2"/>
  <c r="AH881" i="2"/>
  <c r="AH882" i="2"/>
  <c r="AH883" i="2"/>
  <c r="AJ883" i="2" s="1"/>
  <c r="AI883" i="2"/>
  <c r="AH884" i="2"/>
  <c r="AL884" i="2" s="1"/>
  <c r="AI884" i="2"/>
  <c r="AJ884" i="2"/>
  <c r="AK884" i="2"/>
  <c r="AH885" i="2"/>
  <c r="AI885" i="2"/>
  <c r="AJ885" i="2"/>
  <c r="AK885" i="2"/>
  <c r="AL885" i="2"/>
  <c r="AH886" i="2"/>
  <c r="AI886" i="2"/>
  <c r="AJ886" i="2"/>
  <c r="AK886" i="2"/>
  <c r="AL886" i="2"/>
  <c r="AH887" i="2"/>
  <c r="AI887" i="2"/>
  <c r="AJ887" i="2"/>
  <c r="AK887" i="2"/>
  <c r="AL887" i="2"/>
  <c r="AH888" i="2"/>
  <c r="AI888" i="2"/>
  <c r="AJ888" i="2"/>
  <c r="AK888" i="2"/>
  <c r="AL888" i="2"/>
  <c r="AH889" i="2"/>
  <c r="AI889" i="2" s="1"/>
  <c r="AJ889" i="2"/>
  <c r="AK889" i="2"/>
  <c r="AL889" i="2"/>
  <c r="AH890" i="2"/>
  <c r="AI890" i="2"/>
  <c r="AH891" i="2"/>
  <c r="AL891" i="2" s="1"/>
  <c r="AH892" i="2"/>
  <c r="AI892" i="2"/>
  <c r="AL892" i="2"/>
  <c r="AH893" i="2"/>
  <c r="AI893" i="2" s="1"/>
  <c r="AK893" i="2" s="1"/>
  <c r="AJ893" i="2"/>
  <c r="AH894" i="2"/>
  <c r="AL894" i="2" s="1"/>
  <c r="AI894" i="2"/>
  <c r="AJ894" i="2"/>
  <c r="AK894" i="2"/>
  <c r="AH895" i="2"/>
  <c r="AI895" i="2"/>
  <c r="AJ895" i="2"/>
  <c r="AH896" i="2"/>
  <c r="AI896" i="2"/>
  <c r="AJ896" i="2"/>
  <c r="AK896" i="2"/>
  <c r="AL896" i="2"/>
  <c r="AH897" i="2"/>
  <c r="AH898" i="2"/>
  <c r="AI898" i="2" s="1"/>
  <c r="AK898" i="2"/>
  <c r="AL898" i="2"/>
  <c r="AH899" i="2"/>
  <c r="AH900" i="2"/>
  <c r="AI900" i="2" s="1"/>
  <c r="AH901" i="2"/>
  <c r="AL901" i="2" s="1"/>
  <c r="AH902" i="2"/>
  <c r="AJ902" i="2" s="1"/>
  <c r="AI902" i="2"/>
  <c r="AK902" i="2"/>
  <c r="AL902" i="2"/>
  <c r="AH903" i="2"/>
  <c r="AI903" i="2"/>
  <c r="AJ903" i="2"/>
  <c r="AH904" i="2"/>
  <c r="AK904" i="2" s="1"/>
  <c r="AI904" i="2"/>
  <c r="AJ904" i="2"/>
  <c r="AH905" i="2"/>
  <c r="AI905" i="2"/>
  <c r="AJ905" i="2"/>
  <c r="AH906" i="2"/>
  <c r="AI906" i="2" s="1"/>
  <c r="AK906" i="2" s="1"/>
  <c r="AJ906" i="2"/>
  <c r="AH907" i="2"/>
  <c r="AL907" i="2" s="1"/>
  <c r="AI907" i="2"/>
  <c r="AJ907" i="2"/>
  <c r="AK907" i="2"/>
  <c r="AH908" i="2"/>
  <c r="AI908" i="2"/>
  <c r="AK908" i="2" s="1"/>
  <c r="AL908" i="2" s="1"/>
  <c r="AJ908" i="2"/>
  <c r="AH909" i="2"/>
  <c r="AI909" i="2"/>
  <c r="AJ909" i="2"/>
  <c r="AK909" i="2"/>
  <c r="AL909" i="2"/>
  <c r="AH910" i="2"/>
  <c r="AI910" i="2"/>
  <c r="AJ910" i="2"/>
  <c r="AK910" i="2"/>
  <c r="AL910" i="2"/>
  <c r="AH911" i="2"/>
  <c r="AI911" i="2"/>
  <c r="AJ911" i="2"/>
  <c r="AK911" i="2"/>
  <c r="AL911" i="2"/>
  <c r="AH912" i="2"/>
  <c r="AI912" i="2"/>
  <c r="AJ912" i="2"/>
  <c r="AK912" i="2"/>
  <c r="AL912" i="2"/>
  <c r="AH913" i="2"/>
  <c r="AL913" i="2" s="1"/>
  <c r="AH914" i="2"/>
  <c r="AH915" i="2"/>
  <c r="AI915" i="2" s="1"/>
  <c r="AJ915" i="2"/>
  <c r="AK915" i="2"/>
  <c r="AL915" i="2"/>
  <c r="AH916" i="2"/>
  <c r="AI916" i="2"/>
  <c r="AH917" i="2"/>
  <c r="AI917" i="2"/>
  <c r="AH918" i="2"/>
  <c r="AJ918" i="2" s="1"/>
  <c r="AH919" i="2"/>
  <c r="AI919" i="2"/>
  <c r="AJ919" i="2"/>
  <c r="AH920" i="2"/>
  <c r="AK920" i="2" s="1"/>
  <c r="AI920" i="2"/>
  <c r="AJ920" i="2"/>
  <c r="AH921" i="2"/>
  <c r="AJ921" i="2" s="1"/>
  <c r="AH922" i="2"/>
  <c r="AI922" i="2"/>
  <c r="AK922" i="2" s="1"/>
  <c r="AJ922" i="2"/>
  <c r="AH923" i="2"/>
  <c r="AL923" i="2" s="1"/>
  <c r="AI923" i="2"/>
  <c r="AJ923" i="2"/>
  <c r="AK923" i="2"/>
  <c r="AH924" i="2"/>
  <c r="AI924" i="2"/>
  <c r="AJ924" i="2"/>
  <c r="AK924" i="2"/>
  <c r="AL924" i="2"/>
  <c r="AH925" i="2"/>
  <c r="AJ925" i="2" s="1"/>
  <c r="AI925" i="2"/>
  <c r="AH926" i="2"/>
  <c r="AI926" i="2"/>
  <c r="AJ926" i="2"/>
  <c r="AK926" i="2"/>
  <c r="AL926" i="2"/>
  <c r="AH927" i="2"/>
  <c r="AI927" i="2"/>
  <c r="AJ927" i="2"/>
  <c r="AK927" i="2"/>
  <c r="AL927" i="2"/>
  <c r="AH928" i="2"/>
  <c r="AI928" i="2"/>
  <c r="AK928" i="2" s="1"/>
  <c r="AL928" i="2" s="1"/>
  <c r="AJ928" i="2"/>
  <c r="AH929" i="2"/>
  <c r="AL929" i="2"/>
  <c r="AH930" i="2"/>
  <c r="AH931" i="2"/>
  <c r="AI931" i="2" s="1"/>
  <c r="AJ931" i="2"/>
  <c r="AK931" i="2"/>
  <c r="AH932" i="2"/>
  <c r="AI932" i="2"/>
  <c r="AH933" i="2"/>
  <c r="AL933" i="2" s="1"/>
  <c r="AH934" i="2"/>
  <c r="AJ934" i="2" s="1"/>
  <c r="AI934" i="2"/>
  <c r="AK934" i="2"/>
  <c r="AL934" i="2"/>
  <c r="AH935" i="2"/>
  <c r="AI935" i="2" s="1"/>
  <c r="AH936" i="2"/>
  <c r="AK936" i="2" s="1"/>
  <c r="AI936" i="2"/>
  <c r="AJ936" i="2"/>
  <c r="AH937" i="2"/>
  <c r="AK937" i="2" s="1"/>
  <c r="AI937" i="2"/>
  <c r="AJ937" i="2"/>
  <c r="AL937" i="2"/>
  <c r="AH938" i="2"/>
  <c r="AL938" i="2" s="1"/>
  <c r="AI938" i="2"/>
  <c r="AH939" i="2"/>
  <c r="AL939" i="2" s="1"/>
  <c r="AI939" i="2"/>
  <c r="AJ939" i="2"/>
  <c r="AK939" i="2"/>
  <c r="AH940" i="2"/>
  <c r="AI940" i="2"/>
  <c r="AJ940" i="2"/>
  <c r="AK940" i="2"/>
  <c r="AL940" i="2" s="1"/>
  <c r="AH941" i="2"/>
  <c r="AI941" i="2"/>
  <c r="AJ941" i="2"/>
  <c r="AK941" i="2"/>
  <c r="AL941" i="2"/>
  <c r="AH942" i="2"/>
  <c r="AI942" i="2"/>
  <c r="AJ942" i="2"/>
  <c r="AK942" i="2"/>
  <c r="AL942" i="2"/>
  <c r="AH943" i="2"/>
  <c r="AI943" i="2"/>
  <c r="AJ943" i="2"/>
  <c r="AK943" i="2"/>
  <c r="AL943" i="2"/>
  <c r="AH944" i="2"/>
  <c r="AI944" i="2" s="1"/>
  <c r="AK944" i="2" s="1"/>
  <c r="AL944" i="2" s="1"/>
  <c r="AJ944" i="2"/>
  <c r="AH945" i="2"/>
  <c r="AL945" i="2"/>
  <c r="AH946" i="2"/>
  <c r="AK946" i="2"/>
  <c r="AL946" i="2"/>
  <c r="AH947" i="2"/>
  <c r="AI947" i="2" s="1"/>
  <c r="AH948" i="2"/>
  <c r="AI948" i="2"/>
  <c r="AH949" i="2"/>
  <c r="AI949" i="2"/>
  <c r="AL949" i="2"/>
  <c r="AH950" i="2"/>
  <c r="AJ950" i="2"/>
  <c r="AH951" i="2"/>
  <c r="AJ951" i="2" s="1"/>
  <c r="AI951" i="2"/>
  <c r="AH952" i="2"/>
  <c r="AK952" i="2" s="1"/>
  <c r="AI952" i="2"/>
  <c r="AJ952" i="2"/>
  <c r="AH953" i="2"/>
  <c r="AJ953" i="2" s="1"/>
  <c r="AI953" i="2"/>
  <c r="AK953" i="2"/>
  <c r="AL953" i="2"/>
  <c r="AH954" i="2"/>
  <c r="AJ954" i="2" s="1"/>
  <c r="AH955" i="2"/>
  <c r="AI955" i="2"/>
  <c r="AJ955" i="2"/>
  <c r="AK955" i="2"/>
  <c r="AH956" i="2"/>
  <c r="AI956" i="2"/>
  <c r="AJ956" i="2"/>
  <c r="AK956" i="2"/>
  <c r="AL956" i="2"/>
  <c r="AH957" i="2"/>
  <c r="AI957" i="2"/>
  <c r="AJ957" i="2"/>
  <c r="AK957" i="2"/>
  <c r="AL957" i="2"/>
  <c r="AH958" i="2"/>
  <c r="AI958" i="2"/>
  <c r="AJ958" i="2"/>
  <c r="AK958" i="2"/>
  <c r="AL958" i="2"/>
  <c r="AH959" i="2"/>
  <c r="AI959" i="2"/>
  <c r="AJ959" i="2"/>
  <c r="AK959" i="2"/>
  <c r="AL959" i="2"/>
  <c r="AH960" i="2"/>
  <c r="AI960" i="2" s="1"/>
  <c r="AK960" i="2" s="1"/>
  <c r="AL960" i="2" s="1"/>
  <c r="AJ960" i="2"/>
  <c r="AH961" i="2"/>
  <c r="AH962" i="2"/>
  <c r="AH963" i="2"/>
  <c r="AI963" i="2" s="1"/>
  <c r="AH964" i="2"/>
  <c r="AI964" i="2"/>
  <c r="AH965" i="2"/>
  <c r="AI965" i="2"/>
  <c r="AL965" i="2"/>
  <c r="AH966" i="2"/>
  <c r="AJ966" i="2"/>
  <c r="AH967" i="2"/>
  <c r="AJ967" i="2" s="1"/>
  <c r="AI967" i="2"/>
  <c r="AH968" i="2"/>
  <c r="AK968" i="2" s="1"/>
  <c r="AI968" i="2"/>
  <c r="AJ968" i="2"/>
  <c r="AH969" i="2"/>
  <c r="AJ969" i="2" s="1"/>
  <c r="AI969" i="2"/>
  <c r="AK969" i="2"/>
  <c r="AL969" i="2" s="1"/>
  <c r="AH970" i="2"/>
  <c r="AJ970" i="2" s="1"/>
  <c r="AH971" i="2"/>
  <c r="AL971" i="2" s="1"/>
  <c r="AI971" i="2"/>
  <c r="AJ971" i="2"/>
  <c r="AK971" i="2"/>
  <c r="AH972" i="2"/>
  <c r="AI972" i="2"/>
  <c r="AJ972" i="2"/>
  <c r="AK972" i="2"/>
  <c r="AL972" i="2"/>
  <c r="AH973" i="2"/>
  <c r="AI973" i="2"/>
  <c r="AK973" i="2" s="1"/>
  <c r="AL973" i="2" s="1"/>
  <c r="AJ973" i="2"/>
  <c r="AH974" i="2"/>
  <c r="AI974" i="2"/>
  <c r="AJ974" i="2"/>
  <c r="AK974" i="2"/>
  <c r="AL974" i="2"/>
  <c r="AH975" i="2"/>
  <c r="AI975" i="2"/>
  <c r="AJ975" i="2"/>
  <c r="AK975" i="2"/>
  <c r="AL975" i="2"/>
  <c r="AH976" i="2"/>
  <c r="AI976" i="2" s="1"/>
  <c r="AJ976" i="2"/>
  <c r="AK976" i="2"/>
  <c r="AL976" i="2"/>
  <c r="AH977" i="2"/>
  <c r="AH978" i="2"/>
  <c r="AH979" i="2"/>
  <c r="AI979" i="2" s="1"/>
  <c r="AK979" i="2"/>
  <c r="AL979" i="2"/>
  <c r="AH980" i="2"/>
  <c r="AI980" i="2" s="1"/>
  <c r="AH981" i="2"/>
  <c r="AI981" i="2"/>
  <c r="AH982" i="2"/>
  <c r="AH983" i="2"/>
  <c r="AI983" i="2" s="1"/>
  <c r="AH984" i="2"/>
  <c r="AI984" i="2"/>
  <c r="AJ984" i="2"/>
  <c r="AH985" i="2"/>
  <c r="AI985" i="2"/>
  <c r="AJ985" i="2"/>
  <c r="AK985" i="2"/>
  <c r="AL985" i="2"/>
  <c r="AH986" i="2"/>
  <c r="AH987" i="2"/>
  <c r="AI987" i="2"/>
  <c r="AK987" i="2" s="1"/>
  <c r="AJ987" i="2"/>
  <c r="AH988" i="2"/>
  <c r="AI988" i="2"/>
  <c r="AJ988" i="2"/>
  <c r="AK988" i="2"/>
  <c r="AL988" i="2"/>
  <c r="AH989" i="2"/>
  <c r="AI989" i="2"/>
  <c r="AK989" i="2" s="1"/>
  <c r="AH990" i="2"/>
  <c r="AI990" i="2"/>
  <c r="AJ990" i="2"/>
  <c r="AK990" i="2"/>
  <c r="AL990" i="2" s="1"/>
  <c r="AH991" i="2"/>
  <c r="AI991" i="2" s="1"/>
  <c r="AJ991" i="2"/>
  <c r="AK991" i="2"/>
  <c r="AL991" i="2"/>
  <c r="AH992" i="2"/>
  <c r="AI992" i="2"/>
  <c r="AJ992" i="2"/>
  <c r="AK992" i="2"/>
  <c r="AL992" i="2" s="1"/>
  <c r="AH993" i="2"/>
  <c r="AH994" i="2"/>
  <c r="AL994" i="2" s="1"/>
  <c r="AK994" i="2"/>
  <c r="AH995" i="2"/>
  <c r="AI995" i="2" s="1"/>
  <c r="AJ995" i="2"/>
  <c r="AK995" i="2"/>
  <c r="AL995" i="2"/>
  <c r="AH996" i="2"/>
  <c r="AI996" i="2"/>
  <c r="AH997" i="2"/>
  <c r="AH998" i="2"/>
  <c r="AI998" i="2"/>
  <c r="AJ998" i="2"/>
  <c r="AK998" i="2"/>
  <c r="AL998" i="2"/>
  <c r="AH999" i="2"/>
  <c r="AI999" i="2" s="1"/>
  <c r="AJ999" i="2"/>
  <c r="AH1000" i="2"/>
  <c r="AJ1000" i="2" s="1"/>
  <c r="AI1000" i="2"/>
  <c r="AH1001" i="2"/>
  <c r="AH1002" i="2"/>
  <c r="AI1002" i="2"/>
  <c r="AJ1002" i="2"/>
  <c r="AK1002" i="2"/>
  <c r="AH1003" i="2"/>
  <c r="AI1003" i="2"/>
  <c r="AJ1003" i="2"/>
  <c r="AK1003" i="2"/>
  <c r="AH1004" i="2"/>
  <c r="AI1004" i="2"/>
  <c r="AJ1004" i="2"/>
  <c r="AK1004" i="2"/>
  <c r="AL1004" i="2"/>
  <c r="AH1005" i="2"/>
  <c r="AJ1005" i="2" s="1"/>
  <c r="AH1006" i="2"/>
  <c r="AI1006" i="2"/>
  <c r="AJ1006" i="2"/>
  <c r="AK1006" i="2"/>
  <c r="AL1006" i="2"/>
  <c r="AH1007" i="2"/>
  <c r="AI1007" i="2" s="1"/>
  <c r="AJ1007" i="2"/>
  <c r="AK1007" i="2"/>
  <c r="AL1007" i="2"/>
  <c r="AH1008" i="2"/>
  <c r="AK1008" i="2" s="1"/>
  <c r="AI1008" i="2"/>
  <c r="AJ1008" i="2"/>
  <c r="AH1009" i="2"/>
  <c r="AH1010" i="2"/>
  <c r="AH1011" i="2"/>
  <c r="AI1011" i="2"/>
  <c r="AJ1011" i="2"/>
  <c r="AK1011" i="2"/>
  <c r="AL1011" i="2"/>
  <c r="AH1012" i="2"/>
  <c r="AI1012" i="2"/>
  <c r="AH1013" i="2"/>
  <c r="AI1013" i="2"/>
  <c r="AH1014" i="2"/>
  <c r="AI1014" i="2"/>
  <c r="AJ1014" i="2"/>
  <c r="AK1014" i="2"/>
  <c r="AL1014" i="2"/>
  <c r="AH1015" i="2"/>
  <c r="AI1015" i="2"/>
  <c r="AJ1015" i="2"/>
  <c r="AH1016" i="2"/>
  <c r="AI1016" i="2" s="1"/>
  <c r="AJ1016" i="2"/>
  <c r="AH1017" i="2"/>
  <c r="AI1017" i="2" s="1"/>
  <c r="AK1017" i="2"/>
  <c r="AH1018" i="2"/>
  <c r="AL1018" i="2" s="1"/>
  <c r="AI1018" i="2"/>
  <c r="AJ1018" i="2"/>
  <c r="AK1018" i="2"/>
  <c r="AH1019" i="2"/>
  <c r="AL1019" i="2" s="1"/>
  <c r="AI1019" i="2"/>
  <c r="AJ1019" i="2"/>
  <c r="AK1019" i="2"/>
  <c r="AH1020" i="2"/>
  <c r="AI1020" i="2"/>
  <c r="AJ1020" i="2"/>
  <c r="AK1020" i="2"/>
  <c r="AL1020" i="2"/>
  <c r="AH1021" i="2"/>
  <c r="AJ1021" i="2" s="1"/>
  <c r="AI1021" i="2"/>
  <c r="AH1022" i="2"/>
  <c r="AI1022" i="2"/>
  <c r="AJ1022" i="2"/>
  <c r="AK1022" i="2"/>
  <c r="AL1022" i="2"/>
  <c r="AH1023" i="2"/>
  <c r="AI1023" i="2" s="1"/>
  <c r="AK1023" i="2" s="1"/>
  <c r="AL1023" i="2" s="1"/>
  <c r="AJ1023" i="2"/>
  <c r="AH1024" i="2"/>
  <c r="AH1025" i="2"/>
  <c r="AK1025" i="2"/>
  <c r="AL1025" i="2"/>
  <c r="AH1026" i="2"/>
  <c r="AK1026" i="2" s="1"/>
  <c r="AH1027" i="2"/>
  <c r="AK1027" i="2" s="1"/>
  <c r="AL1027" i="2" s="1"/>
  <c r="AI1027" i="2"/>
  <c r="AJ1027" i="2"/>
  <c r="AH1028" i="2"/>
  <c r="AI1028" i="2"/>
  <c r="AH1029" i="2"/>
  <c r="AH1030" i="2"/>
  <c r="AJ1030" i="2" s="1"/>
  <c r="AI1030" i="2"/>
  <c r="AH1031" i="2"/>
  <c r="AI1031" i="2" s="1"/>
  <c r="AJ1031" i="2"/>
  <c r="AH1032" i="2"/>
  <c r="AI1032" i="2"/>
  <c r="AJ1032" i="2"/>
  <c r="AH1033" i="2"/>
  <c r="AJ1033" i="2" s="1"/>
  <c r="AI1033" i="2"/>
  <c r="AH1034" i="2"/>
  <c r="AI1034" i="2"/>
  <c r="AH1035" i="2"/>
  <c r="AL1035" i="2" s="1"/>
  <c r="AI1035" i="2"/>
  <c r="AJ1035" i="2"/>
  <c r="AK1035" i="2"/>
  <c r="AH1036" i="2"/>
  <c r="AI1036" i="2"/>
  <c r="AJ1036" i="2"/>
  <c r="AK1036" i="2"/>
  <c r="AL1036" i="2"/>
  <c r="AH1037" i="2"/>
  <c r="AH1038" i="2"/>
  <c r="AI1038" i="2"/>
  <c r="AJ1038" i="2"/>
  <c r="AK1038" i="2"/>
  <c r="AL1038" i="2"/>
  <c r="AH1039" i="2"/>
  <c r="AI1039" i="2" s="1"/>
  <c r="AK1039" i="2" s="1"/>
  <c r="AL1039" i="2" s="1"/>
  <c r="AJ1039" i="2"/>
  <c r="AH1040" i="2"/>
  <c r="AI1040" i="2" s="1"/>
  <c r="AH1041" i="2"/>
  <c r="AK1041" i="2"/>
  <c r="AH1042" i="2"/>
  <c r="AH1043" i="2"/>
  <c r="AJ1043" i="2" s="1"/>
  <c r="AI1043" i="2"/>
  <c r="AK1043" i="2" s="1"/>
  <c r="AL1043" i="2"/>
  <c r="AH1044" i="2"/>
  <c r="AI1044" i="2" s="1"/>
  <c r="AH1045" i="2"/>
  <c r="AI1045" i="2"/>
  <c r="AH1046" i="2"/>
  <c r="AH1047" i="2"/>
  <c r="AJ1047" i="2" s="1"/>
  <c r="AI1047" i="2"/>
  <c r="AH1048" i="2"/>
  <c r="AI1048" i="2"/>
  <c r="AJ1048" i="2"/>
  <c r="AH1049" i="2"/>
  <c r="AL1049" i="2" s="1"/>
  <c r="AI1049" i="2"/>
  <c r="AH1050" i="2"/>
  <c r="AH1051" i="2"/>
  <c r="AL1051" i="2" s="1"/>
  <c r="AI1051" i="2"/>
  <c r="AJ1051" i="2"/>
  <c r="AK1051" i="2"/>
  <c r="AH1052" i="2"/>
  <c r="AI1052" i="2"/>
  <c r="AJ1052" i="2"/>
  <c r="AK1052" i="2"/>
  <c r="AL1052" i="2"/>
  <c r="AH1053" i="2"/>
  <c r="AI1053" i="2"/>
  <c r="AJ1053" i="2"/>
  <c r="AK1053" i="2"/>
  <c r="AL1053" i="2"/>
  <c r="AH1054" i="2"/>
  <c r="AI1054" i="2"/>
  <c r="AJ1054" i="2"/>
  <c r="AK1054" i="2"/>
  <c r="AL1054" i="2"/>
  <c r="AH1055" i="2"/>
  <c r="AI1055" i="2" s="1"/>
  <c r="AJ1055" i="2"/>
  <c r="AK1055" i="2"/>
  <c r="AL1055" i="2"/>
  <c r="AH1056" i="2"/>
  <c r="AI1056" i="2" s="1"/>
  <c r="AH1057" i="2"/>
  <c r="AH1058" i="2"/>
  <c r="AH1059" i="2"/>
  <c r="AI1059" i="2" s="1"/>
  <c r="AJ1059" i="2"/>
  <c r="AH1060" i="2"/>
  <c r="AI1060" i="2" s="1"/>
  <c r="AH1061" i="2"/>
  <c r="AI1061" i="2"/>
  <c r="AL1061" i="2"/>
  <c r="AH1062" i="2"/>
  <c r="AI1062" i="2" s="1"/>
  <c r="AK1062" i="2"/>
  <c r="AL1062" i="2"/>
  <c r="AH1063" i="2"/>
  <c r="AJ1063" i="2"/>
  <c r="AH1064" i="2"/>
  <c r="AI1064" i="2"/>
  <c r="AJ1064" i="2"/>
  <c r="AH1065" i="2"/>
  <c r="AK1065" i="2" s="1"/>
  <c r="AL1065" i="2"/>
  <c r="AH1066" i="2"/>
  <c r="AI1066" i="2" s="1"/>
  <c r="AK1066" i="2" s="1"/>
  <c r="AH1067" i="2"/>
  <c r="AL1067" i="2" s="1"/>
  <c r="AI1067" i="2"/>
  <c r="AJ1067" i="2"/>
  <c r="AK1067" i="2"/>
  <c r="AH1068" i="2"/>
  <c r="AI1068" i="2"/>
  <c r="AK1068" i="2" s="1"/>
  <c r="AL1068" i="2" s="1"/>
  <c r="AJ1068" i="2"/>
  <c r="AH1069" i="2"/>
  <c r="AL1069" i="2" s="1"/>
  <c r="AI1069" i="2"/>
  <c r="AJ1069" i="2"/>
  <c r="AK1069" i="2"/>
  <c r="AH1070" i="2"/>
  <c r="AI1070" i="2"/>
  <c r="AJ1070" i="2"/>
  <c r="AK1070" i="2"/>
  <c r="AL1070" i="2" s="1"/>
  <c r="AH1071" i="2"/>
  <c r="AI1071" i="2" s="1"/>
  <c r="AJ1071" i="2"/>
  <c r="AK1071" i="2"/>
  <c r="AL1071" i="2"/>
  <c r="AH1072" i="2"/>
  <c r="AH1073" i="2"/>
  <c r="AK1073" i="2" s="1"/>
  <c r="AH1074" i="2"/>
  <c r="AK1074" i="2" s="1"/>
  <c r="AL1074" i="2"/>
  <c r="AH1075" i="2"/>
  <c r="AI1075" i="2"/>
  <c r="AK1075" i="2" s="1"/>
  <c r="AL1075" i="2" s="1"/>
  <c r="AJ1075" i="2"/>
  <c r="AH1076" i="2"/>
  <c r="AH1077" i="2"/>
  <c r="AI1077" i="2"/>
  <c r="AH1078" i="2"/>
  <c r="AI1078" i="2" s="1"/>
  <c r="AJ1078" i="2"/>
  <c r="AK1078" i="2"/>
  <c r="AL1078" i="2"/>
  <c r="AH1079" i="2"/>
  <c r="AI1079" i="2"/>
  <c r="AJ1079" i="2"/>
  <c r="AH1080" i="2"/>
  <c r="AI1080" i="2"/>
  <c r="AJ1080" i="2"/>
  <c r="AH1081" i="2"/>
  <c r="AI1081" i="2"/>
  <c r="AJ1081" i="2"/>
  <c r="AK1081" i="2"/>
  <c r="AL1081" i="2"/>
  <c r="AH1082" i="2"/>
  <c r="AL1082" i="2" s="1"/>
  <c r="AJ1082" i="2"/>
  <c r="AK1082" i="2"/>
  <c r="AH1083" i="2"/>
  <c r="AL1083" i="2" s="1"/>
  <c r="AI1083" i="2"/>
  <c r="AJ1083" i="2"/>
  <c r="AK1083" i="2"/>
  <c r="AH1084" i="2"/>
  <c r="AI1084" i="2"/>
  <c r="AJ1084" i="2"/>
  <c r="AK1084" i="2"/>
  <c r="AL1084" i="2"/>
  <c r="AH1085" i="2"/>
  <c r="AI1085" i="2"/>
  <c r="AH1086" i="2"/>
  <c r="AI1086" i="2"/>
  <c r="AJ1086" i="2"/>
  <c r="AK1086" i="2"/>
  <c r="AL1086" i="2"/>
  <c r="AH1087" i="2"/>
  <c r="AI1087" i="2" s="1"/>
  <c r="AJ1087" i="2"/>
  <c r="AK1087" i="2"/>
  <c r="AL1087" i="2"/>
  <c r="AH1088" i="2"/>
  <c r="AI1088" i="2"/>
  <c r="AJ1088" i="2"/>
  <c r="AK1088" i="2"/>
  <c r="AL1088" i="2"/>
  <c r="AH1089" i="2"/>
  <c r="AH1090" i="2"/>
  <c r="AL1090" i="2" s="1"/>
  <c r="AK1090" i="2"/>
  <c r="AH1091" i="2"/>
  <c r="AK1091" i="2" s="1"/>
  <c r="AI1091" i="2"/>
  <c r="AJ1091" i="2"/>
  <c r="AL1091" i="2"/>
  <c r="AH1092" i="2"/>
  <c r="AI1092" i="2"/>
  <c r="AL1092" i="2"/>
  <c r="AH1093" i="2"/>
  <c r="AH1094" i="2"/>
  <c r="AI1094" i="2"/>
  <c r="AJ1094" i="2"/>
  <c r="AK1094" i="2"/>
  <c r="AL1094" i="2"/>
  <c r="AH1095" i="2"/>
  <c r="AH1096" i="2"/>
  <c r="AI1096" i="2"/>
  <c r="AH1097" i="2"/>
  <c r="AL1097" i="2" s="1"/>
  <c r="AI1097" i="2"/>
  <c r="AJ1097" i="2"/>
  <c r="AK1097" i="2"/>
  <c r="AH1098" i="2"/>
  <c r="AL1098" i="2" s="1"/>
  <c r="AI1098" i="2"/>
  <c r="AJ1098" i="2"/>
  <c r="AK1098" i="2"/>
  <c r="AH1099" i="2"/>
  <c r="AI1099" i="2"/>
  <c r="AJ1099" i="2"/>
  <c r="AK1099" i="2"/>
  <c r="AH1100" i="2"/>
  <c r="AI1100" i="2"/>
  <c r="AJ1100" i="2"/>
  <c r="AK1100" i="2"/>
  <c r="AL1100" i="2"/>
  <c r="AH1101" i="2"/>
  <c r="AH1102" i="2"/>
  <c r="AI1102" i="2"/>
  <c r="AJ1102" i="2"/>
  <c r="AK1102" i="2"/>
  <c r="AL1102" i="2"/>
  <c r="AH1103" i="2"/>
  <c r="AI1103" i="2" s="1"/>
  <c r="AJ1103" i="2"/>
  <c r="AK1103" i="2"/>
  <c r="AL1103" i="2"/>
  <c r="AH1104" i="2"/>
  <c r="AL1104" i="2" s="1"/>
  <c r="AI1104" i="2"/>
  <c r="AJ1104" i="2"/>
  <c r="AK1104" i="2"/>
  <c r="AH1105" i="2"/>
  <c r="AK1105" i="2"/>
  <c r="AL1105" i="2"/>
  <c r="AH1106" i="2"/>
  <c r="AL1106" i="2" s="1"/>
  <c r="AH1107" i="2"/>
  <c r="AL1107" i="2" s="1"/>
  <c r="AI1107" i="2"/>
  <c r="AJ1107" i="2"/>
  <c r="AK1107" i="2"/>
  <c r="AH1108" i="2"/>
  <c r="AI1108" i="2"/>
  <c r="AL1108" i="2"/>
  <c r="AH1109" i="2"/>
  <c r="AI1109" i="2" s="1"/>
  <c r="AH1110" i="2"/>
  <c r="AI1110" i="2" s="1"/>
  <c r="AJ1110" i="2"/>
  <c r="AH1111" i="2"/>
  <c r="AJ1111" i="2"/>
  <c r="AH1112" i="2"/>
  <c r="AH1113" i="2"/>
  <c r="AI1113" i="2" s="1"/>
  <c r="AH1114" i="2"/>
  <c r="AI1114" i="2" s="1"/>
  <c r="AJ1114" i="2"/>
  <c r="AH1115" i="2"/>
  <c r="AL1115" i="2" s="1"/>
  <c r="AJ1115" i="2"/>
  <c r="AH1116" i="2"/>
  <c r="AI1116" i="2"/>
  <c r="AJ1116" i="2"/>
  <c r="AK1116" i="2"/>
  <c r="AL1116" i="2"/>
  <c r="AH1117" i="2"/>
  <c r="AI1117" i="2" s="1"/>
  <c r="AK1117" i="2"/>
  <c r="AL1117" i="2"/>
  <c r="AH1118" i="2"/>
  <c r="AI1118" i="2"/>
  <c r="AJ1118" i="2"/>
  <c r="AK1118" i="2"/>
  <c r="AL1118" i="2"/>
  <c r="AH1119" i="2"/>
  <c r="AI1119" i="2" s="1"/>
  <c r="AK1119" i="2" s="1"/>
  <c r="AL1119" i="2" s="1"/>
  <c r="AJ1119" i="2"/>
  <c r="AH1120" i="2"/>
  <c r="AI1120" i="2"/>
  <c r="AH1121" i="2"/>
  <c r="AI1121" i="2" s="1"/>
  <c r="AK1121" i="2"/>
  <c r="AH1122" i="2"/>
  <c r="AK1122" i="2"/>
  <c r="AH1123" i="2"/>
  <c r="AI1123" i="2"/>
  <c r="AH1124" i="2"/>
  <c r="AH1125" i="2"/>
  <c r="AI1125" i="2" s="1"/>
  <c r="AL1125" i="2"/>
  <c r="AH1126" i="2"/>
  <c r="AI1126" i="2"/>
  <c r="AK1126" i="2" s="1"/>
  <c r="AL1126" i="2" s="1"/>
  <c r="AJ1126" i="2"/>
  <c r="AH1127" i="2"/>
  <c r="AH1128" i="2"/>
  <c r="AH1129" i="2"/>
  <c r="AI1129" i="2"/>
  <c r="AJ1129" i="2"/>
  <c r="AK1129" i="2"/>
  <c r="AL1129" i="2" s="1"/>
  <c r="AH1130" i="2"/>
  <c r="AL1130" i="2" s="1"/>
  <c r="AI1130" i="2"/>
  <c r="AJ1130" i="2"/>
  <c r="AK1130" i="2"/>
  <c r="AH1131" i="2"/>
  <c r="AK1131" i="2"/>
  <c r="AH1132" i="2"/>
  <c r="AI1132" i="2"/>
  <c r="AJ1132" i="2"/>
  <c r="AK1132" i="2"/>
  <c r="AL1132" i="2"/>
  <c r="AH1133" i="2"/>
  <c r="AI1133" i="2"/>
  <c r="AJ1133" i="2"/>
  <c r="AK1133" i="2"/>
  <c r="AL1133" i="2" s="1"/>
  <c r="AH1134" i="2"/>
  <c r="AI1134" i="2"/>
  <c r="AJ1134" i="2"/>
  <c r="AK1134" i="2"/>
  <c r="AL1134" i="2"/>
  <c r="AH1135" i="2"/>
  <c r="AI1135" i="2" s="1"/>
  <c r="AK1135" i="2" s="1"/>
  <c r="AL1135" i="2" s="1"/>
  <c r="AJ1135" i="2"/>
  <c r="AH1136" i="2"/>
  <c r="AI1136" i="2"/>
  <c r="AJ1136" i="2"/>
  <c r="AK1136" i="2"/>
  <c r="AL1136" i="2"/>
  <c r="AH1137" i="2"/>
  <c r="AI1137" i="2" s="1"/>
  <c r="AJ1137" i="2"/>
  <c r="AK1137" i="2"/>
  <c r="AL1137" i="2"/>
  <c r="AH1138" i="2"/>
  <c r="AH1139" i="2"/>
  <c r="AI1139" i="2"/>
  <c r="AH1140" i="2"/>
  <c r="AH1141" i="2"/>
  <c r="AI1141" i="2"/>
  <c r="AL1141" i="2"/>
  <c r="AH1142" i="2"/>
  <c r="AI1142" i="2"/>
  <c r="AH1143" i="2"/>
  <c r="AH1144" i="2"/>
  <c r="AJ1144" i="2" s="1"/>
  <c r="AH1145" i="2"/>
  <c r="AI1145" i="2" s="1"/>
  <c r="AK1145" i="2"/>
  <c r="AL1145" i="2"/>
  <c r="AH1146" i="2"/>
  <c r="AK1146" i="2"/>
  <c r="AH1147" i="2"/>
  <c r="AH1148" i="2"/>
  <c r="AI1148" i="2"/>
  <c r="AJ1148" i="2"/>
  <c r="AK1148" i="2"/>
  <c r="AL1148" i="2"/>
  <c r="AH1149" i="2"/>
  <c r="AL1149" i="2" s="1"/>
  <c r="AI1149" i="2"/>
  <c r="AJ1149" i="2"/>
  <c r="AK1149" i="2"/>
  <c r="AH1150" i="2"/>
  <c r="AI1150" i="2"/>
  <c r="AJ1150" i="2"/>
  <c r="AK1150" i="2"/>
  <c r="AL1150" i="2"/>
  <c r="AH1151" i="2"/>
  <c r="AI1151" i="2" s="1"/>
  <c r="AJ1151" i="2"/>
  <c r="AK1151" i="2"/>
  <c r="AL1151" i="2"/>
  <c r="AH1152" i="2"/>
  <c r="AK1152" i="2" s="1"/>
  <c r="AI1152" i="2"/>
  <c r="AJ1152" i="2"/>
  <c r="AL1152" i="2"/>
  <c r="AH1153" i="2"/>
  <c r="AH1154" i="2"/>
  <c r="AH1155" i="2"/>
  <c r="AI1155" i="2"/>
  <c r="AJ1155" i="2"/>
  <c r="AK1155" i="2"/>
  <c r="AL1155" i="2"/>
  <c r="AH1156" i="2"/>
  <c r="AJ1156" i="2" s="1"/>
  <c r="AI1156" i="2"/>
  <c r="AK1156" i="2"/>
  <c r="AL1156" i="2"/>
  <c r="AH1157" i="2"/>
  <c r="AH1158" i="2"/>
  <c r="AH1159" i="2"/>
  <c r="AI1159" i="2"/>
  <c r="AH1160" i="2"/>
  <c r="AI1160" i="2"/>
  <c r="AJ1160" i="2"/>
  <c r="AH1161" i="2"/>
  <c r="AI1161" i="2"/>
  <c r="AH1162" i="2"/>
  <c r="AH1163" i="2"/>
  <c r="AL1163" i="2" s="1"/>
  <c r="AJ1163" i="2"/>
  <c r="AK1163" i="2"/>
  <c r="AH1164" i="2"/>
  <c r="AI1164" i="2"/>
  <c r="AK1164" i="2" s="1"/>
  <c r="AL1164" i="2" s="1"/>
  <c r="AJ1164" i="2"/>
  <c r="AH1165" i="2"/>
  <c r="AI1165" i="2"/>
  <c r="AJ1165" i="2"/>
  <c r="AK1165" i="2"/>
  <c r="AL1165" i="2"/>
  <c r="AH1166" i="2"/>
  <c r="AI1166" i="2"/>
  <c r="AJ1166" i="2"/>
  <c r="AK1166" i="2"/>
  <c r="AL1166" i="2"/>
  <c r="AH1167" i="2"/>
  <c r="AI1167" i="2" s="1"/>
  <c r="AJ1167" i="2"/>
  <c r="AK1167" i="2"/>
  <c r="AL1167" i="2" s="1"/>
  <c r="AH1168" i="2"/>
  <c r="AI1168" i="2" s="1"/>
  <c r="AH1169" i="2"/>
  <c r="AH1170" i="2"/>
  <c r="AH1171" i="2"/>
  <c r="AI1171" i="2"/>
  <c r="AJ1171" i="2"/>
  <c r="AK1171" i="2"/>
  <c r="AL1171" i="2"/>
  <c r="AH1172" i="2"/>
  <c r="AH1173" i="2"/>
  <c r="AH1174" i="2"/>
  <c r="AI1174" i="2"/>
  <c r="AJ1174" i="2"/>
  <c r="AK1174" i="2"/>
  <c r="AL1174" i="2"/>
  <c r="AH1175" i="2"/>
  <c r="AK1175" i="2" s="1"/>
  <c r="AI1175" i="2"/>
  <c r="AJ1175" i="2"/>
  <c r="AH1176" i="2"/>
  <c r="AH1177" i="2"/>
  <c r="AI1177" i="2" s="1"/>
  <c r="AH1178" i="2"/>
  <c r="AH1179" i="2"/>
  <c r="AH1180" i="2"/>
  <c r="AI1180" i="2"/>
  <c r="AJ1180" i="2"/>
  <c r="AK1180" i="2"/>
  <c r="AL1180" i="2"/>
  <c r="AH1181" i="2"/>
  <c r="AI1181" i="2" s="1"/>
  <c r="AK1181" i="2"/>
  <c r="AL1181" i="2"/>
  <c r="AH1182" i="2"/>
  <c r="AI1182" i="2"/>
  <c r="AJ1182" i="2"/>
  <c r="AK1182" i="2"/>
  <c r="AL1182" i="2"/>
  <c r="AM1182" i="2" s="1"/>
  <c r="AH1183" i="2"/>
  <c r="AI1183" i="2" s="1"/>
  <c r="AJ1183" i="2"/>
  <c r="AK1183" i="2"/>
  <c r="AL1183" i="2"/>
  <c r="AH1184" i="2"/>
  <c r="AI1184" i="2" s="1"/>
  <c r="AH1185" i="2"/>
  <c r="AK1185" i="2"/>
  <c r="AH1186" i="2"/>
  <c r="AK1186" i="2"/>
  <c r="AL1186" i="2"/>
  <c r="AH1187" i="2"/>
  <c r="AI1187" i="2"/>
  <c r="AL1187" i="2"/>
  <c r="AH1188" i="2"/>
  <c r="AH1189" i="2"/>
  <c r="AI1189" i="2"/>
  <c r="AL1189" i="2"/>
  <c r="AH1190" i="2"/>
  <c r="AI1190" i="2" s="1"/>
  <c r="AJ1190" i="2"/>
  <c r="AL1190" i="2"/>
  <c r="AH1191" i="2"/>
  <c r="AL1191" i="2" s="1"/>
  <c r="AH1192" i="2"/>
  <c r="AH1193" i="2"/>
  <c r="AI1193" i="2"/>
  <c r="AJ1193" i="2"/>
  <c r="AK1193" i="2"/>
  <c r="AL1193" i="2" s="1"/>
  <c r="AH1194" i="2"/>
  <c r="AI1194" i="2"/>
  <c r="AJ1194" i="2"/>
  <c r="AK1194" i="2"/>
  <c r="AH1195" i="2"/>
  <c r="AK1195" i="2"/>
  <c r="AH1196" i="2"/>
  <c r="AI1196" i="2"/>
  <c r="AJ1196" i="2"/>
  <c r="AK1196" i="2"/>
  <c r="AL1196" i="2"/>
  <c r="AH1197" i="2"/>
  <c r="AJ1197" i="2"/>
  <c r="AH1198" i="2"/>
  <c r="AI1198" i="2"/>
  <c r="AJ1198" i="2"/>
  <c r="AK1198" i="2"/>
  <c r="AL1198" i="2"/>
  <c r="AH1199" i="2"/>
  <c r="AI1199" i="2" s="1"/>
  <c r="AJ1199" i="2"/>
  <c r="AK1199" i="2"/>
  <c r="AL1199" i="2"/>
  <c r="AH1200" i="2"/>
  <c r="AI1200" i="2"/>
  <c r="AK1200" i="2" s="1"/>
  <c r="AL1200" i="2" s="1"/>
  <c r="AJ1200" i="2"/>
  <c r="AH1201" i="2"/>
  <c r="AH1202" i="2"/>
  <c r="AH1203" i="2"/>
  <c r="AI1203" i="2" s="1"/>
  <c r="AH1204" i="2"/>
  <c r="AK1204" i="2" s="1"/>
  <c r="AH1205" i="2"/>
  <c r="AI1205" i="2"/>
  <c r="AL1205" i="2"/>
  <c r="AH1206" i="2"/>
  <c r="AI1206" i="2"/>
  <c r="AH1207" i="2"/>
  <c r="AH1208" i="2"/>
  <c r="AI1208" i="2" s="1"/>
  <c r="AJ1208" i="2"/>
  <c r="AH1209" i="2"/>
  <c r="AI1209" i="2" s="1"/>
  <c r="AJ1209" i="2"/>
  <c r="AH1210" i="2"/>
  <c r="AH1211" i="2"/>
  <c r="AH1212" i="2"/>
  <c r="AI1212" i="2"/>
  <c r="AJ1212" i="2"/>
  <c r="AK1212" i="2"/>
  <c r="AL1212" i="2" s="1"/>
  <c r="AH1213" i="2"/>
  <c r="AL1213" i="2" s="1"/>
  <c r="AJ1213" i="2"/>
  <c r="AK1213" i="2"/>
  <c r="AH1214" i="2"/>
  <c r="AI1214" i="2"/>
  <c r="AK1214" i="2" s="1"/>
  <c r="AL1214" i="2" s="1"/>
  <c r="AJ1214" i="2"/>
  <c r="AH1215" i="2"/>
  <c r="AI1215" i="2" s="1"/>
  <c r="AJ1215" i="2"/>
  <c r="AK1215" i="2"/>
  <c r="AL1215" i="2"/>
  <c r="AH1216" i="2"/>
  <c r="AJ1216" i="2"/>
  <c r="AK1216" i="2"/>
  <c r="AH1217" i="2"/>
  <c r="AH1218" i="2"/>
  <c r="AH1219" i="2"/>
  <c r="AI1219" i="2"/>
  <c r="AK1219" i="2" s="1"/>
  <c r="AJ1219" i="2"/>
  <c r="AL1219" i="2"/>
  <c r="AH1220" i="2"/>
  <c r="AK1220" i="2"/>
  <c r="AH1221" i="2"/>
  <c r="AH1222" i="2"/>
  <c r="AI1222" i="2" s="1"/>
  <c r="AH1223" i="2"/>
  <c r="AI1223" i="2" s="1"/>
  <c r="AH1224" i="2"/>
  <c r="AI1224" i="2" s="1"/>
  <c r="AJ1224" i="2"/>
  <c r="AH1225" i="2"/>
  <c r="AI1225" i="2"/>
  <c r="AL1225" i="2"/>
  <c r="AH1226" i="2"/>
  <c r="AH1227" i="2"/>
  <c r="AI1227" i="2"/>
  <c r="AK1227" i="2"/>
  <c r="AH1228" i="2"/>
  <c r="AI1228" i="2"/>
  <c r="AJ1228" i="2"/>
  <c r="AK1228" i="2"/>
  <c r="AL1228" i="2"/>
  <c r="AH1229" i="2"/>
  <c r="AI1229" i="2"/>
  <c r="AJ1229" i="2"/>
  <c r="AK1229" i="2"/>
  <c r="AL1229" i="2"/>
  <c r="AH1230" i="2"/>
  <c r="AI1230" i="2"/>
  <c r="AJ1230" i="2"/>
  <c r="AK1230" i="2"/>
  <c r="AL1230" i="2" s="1"/>
  <c r="AH1231" i="2"/>
  <c r="AI1231" i="2" s="1"/>
  <c r="AJ1231" i="2"/>
  <c r="AK1231" i="2"/>
  <c r="AL1231" i="2"/>
  <c r="AH1232" i="2"/>
  <c r="AI1232" i="2"/>
  <c r="AL1232" i="2"/>
  <c r="AH1233" i="2"/>
  <c r="AH1234" i="2"/>
  <c r="AH1235" i="2"/>
  <c r="AJ1235" i="2"/>
  <c r="AK1235" i="2"/>
  <c r="AH1236" i="2"/>
  <c r="AH1237" i="2"/>
  <c r="AH1238" i="2"/>
  <c r="AI1238" i="2"/>
  <c r="AJ1238" i="2"/>
  <c r="AK1238" i="2"/>
  <c r="AL1238" i="2" s="1"/>
  <c r="AH1239" i="2"/>
  <c r="AJ1239" i="2"/>
  <c r="AL1239" i="2"/>
  <c r="AH1240" i="2"/>
  <c r="AH1241" i="2"/>
  <c r="AI1241" i="2"/>
  <c r="AH1242" i="2"/>
  <c r="AI1242" i="2"/>
  <c r="AK1242" i="2" s="1"/>
  <c r="AJ1242" i="2"/>
  <c r="AH1243" i="2"/>
  <c r="AI1243" i="2" s="1"/>
  <c r="AK1243" i="2" s="1"/>
  <c r="AJ1243" i="2"/>
  <c r="AH1244" i="2"/>
  <c r="AI1244" i="2"/>
  <c r="AJ1244" i="2"/>
  <c r="AK1244" i="2"/>
  <c r="AL1244" i="2"/>
  <c r="AH1245" i="2"/>
  <c r="AI1245" i="2" s="1"/>
  <c r="AK1245" i="2"/>
  <c r="AL1245" i="2"/>
  <c r="AH1246" i="2"/>
  <c r="AI1246" i="2"/>
  <c r="AJ1246" i="2"/>
  <c r="AK1246" i="2"/>
  <c r="AL1246" i="2"/>
  <c r="AH1247" i="2"/>
  <c r="AI1247" i="2"/>
  <c r="AL1247" i="2"/>
  <c r="AH1248" i="2"/>
  <c r="AH1249" i="2"/>
  <c r="AI1249" i="2" s="1"/>
  <c r="AJ1249" i="2"/>
  <c r="AK1249" i="2"/>
  <c r="AL1249" i="2"/>
  <c r="AH1250" i="2"/>
  <c r="AI1250" i="2" s="1"/>
  <c r="AH1251" i="2"/>
  <c r="AL1251" i="2" s="1"/>
  <c r="AI1251" i="2"/>
  <c r="AK1251" i="2" s="1"/>
  <c r="AJ1251" i="2"/>
  <c r="AH1252" i="2"/>
  <c r="AJ1252" i="2" s="1"/>
  <c r="AI1252" i="2"/>
  <c r="AK1252" i="2"/>
  <c r="AL1252" i="2"/>
  <c r="AH1253" i="2"/>
  <c r="AJ1253" i="2" s="1"/>
  <c r="AH1254" i="2"/>
  <c r="AH1255" i="2"/>
  <c r="AK1255" i="2" s="1"/>
  <c r="AL1255" i="2"/>
  <c r="AH1256" i="2"/>
  <c r="AI1256" i="2" s="1"/>
  <c r="AK1256" i="2" s="1"/>
  <c r="AL1256" i="2"/>
  <c r="AH1257" i="2"/>
  <c r="AI1257" i="2" s="1"/>
  <c r="AH1258" i="2"/>
  <c r="AI1258" i="2" s="1"/>
  <c r="AH1259" i="2"/>
  <c r="AI1259" i="2"/>
  <c r="AK1259" i="2" s="1"/>
  <c r="AJ1259" i="2"/>
  <c r="AL1259" i="2"/>
  <c r="AH1260" i="2"/>
  <c r="AH1261" i="2"/>
  <c r="AI1261" i="2"/>
  <c r="AJ1261" i="2"/>
  <c r="AK1261" i="2"/>
  <c r="AL1261" i="2"/>
  <c r="AH1262" i="2"/>
  <c r="AI1262" i="2"/>
  <c r="AJ1262" i="2"/>
  <c r="AK1262" i="2"/>
  <c r="AL1262" i="2" s="1"/>
  <c r="AH1263" i="2"/>
  <c r="AI1263" i="2" s="1"/>
  <c r="AH1264" i="2"/>
  <c r="AH1265" i="2"/>
  <c r="AI1265" i="2" s="1"/>
  <c r="AL1265" i="2"/>
  <c r="AH1266" i="2"/>
  <c r="AI1266" i="2"/>
  <c r="AH1267" i="2"/>
  <c r="AI1267" i="2"/>
  <c r="AJ1267" i="2"/>
  <c r="AH1268" i="2"/>
  <c r="AI1268" i="2" s="1"/>
  <c r="AH1269" i="2"/>
  <c r="AI1269" i="2"/>
  <c r="AJ1269" i="2"/>
  <c r="AK1269" i="2"/>
  <c r="AL1269" i="2"/>
  <c r="AH1270" i="2"/>
  <c r="AK1270" i="2" s="1"/>
  <c r="AI1270" i="2"/>
  <c r="AJ1270" i="2"/>
  <c r="AL1270" i="2"/>
  <c r="AH1271" i="2"/>
  <c r="AK1271" i="2" s="1"/>
  <c r="AI1271" i="2"/>
  <c r="AJ1271" i="2"/>
  <c r="AL1271" i="2"/>
  <c r="AH1272" i="2"/>
  <c r="AI1272" i="2" s="1"/>
  <c r="AK1272" i="2" s="1"/>
  <c r="AL1272" i="2" s="1"/>
  <c r="AH1273" i="2"/>
  <c r="AI1273" i="2"/>
  <c r="AJ1273" i="2"/>
  <c r="AK1273" i="2"/>
  <c r="AH1274" i="2"/>
  <c r="AI1274" i="2"/>
  <c r="AH1275" i="2"/>
  <c r="AI1275" i="2"/>
  <c r="AH1276" i="2"/>
  <c r="AJ1276" i="2"/>
  <c r="AK1276" i="2"/>
  <c r="AH1277" i="2"/>
  <c r="AL1277" i="2" s="1"/>
  <c r="AJ1277" i="2"/>
  <c r="AK1277" i="2"/>
  <c r="AH1278" i="2"/>
  <c r="AI1278" i="2"/>
  <c r="AJ1278" i="2"/>
  <c r="AK1278" i="2"/>
  <c r="AL1278" i="2"/>
  <c r="AH1279" i="2"/>
  <c r="AI1279" i="2"/>
  <c r="AJ1279" i="2"/>
  <c r="AK1279" i="2"/>
  <c r="AL1279" i="2"/>
  <c r="AH1280" i="2"/>
  <c r="AH1281" i="2"/>
  <c r="AI1281" i="2" s="1"/>
  <c r="AJ1281" i="2"/>
  <c r="AK1281" i="2"/>
  <c r="AL1281" i="2"/>
  <c r="AH1282" i="2"/>
  <c r="AI1282" i="2" s="1"/>
  <c r="AK1282" i="2"/>
  <c r="AL1282" i="2" s="1"/>
  <c r="AH1283" i="2"/>
  <c r="AJ1283" i="2" s="1"/>
  <c r="AI1283" i="2"/>
  <c r="AK1283" i="2"/>
  <c r="AL1283" i="2"/>
  <c r="AH1284" i="2"/>
  <c r="AI1284" i="2" s="1"/>
  <c r="AH1285" i="2"/>
  <c r="AI1285" i="2"/>
  <c r="AH1286" i="2"/>
  <c r="AK1286" i="2" s="1"/>
  <c r="AJ1286" i="2"/>
  <c r="AL1286" i="2"/>
  <c r="AH1287" i="2"/>
  <c r="AJ1287" i="2"/>
  <c r="AH1288" i="2"/>
  <c r="AI1288" i="2"/>
  <c r="AJ1288" i="2"/>
  <c r="AK1288" i="2"/>
  <c r="AL1288" i="2"/>
  <c r="AH1289" i="2"/>
  <c r="AI1289" i="2"/>
  <c r="AJ1289" i="2"/>
  <c r="AK1289" i="2"/>
  <c r="AL1289" i="2"/>
  <c r="AH1290" i="2"/>
  <c r="AL1290" i="2" s="1"/>
  <c r="AI1290" i="2"/>
  <c r="AJ1290" i="2"/>
  <c r="AH1291" i="2"/>
  <c r="AI1291" i="2"/>
  <c r="AH1292" i="2"/>
  <c r="AL1292" i="2"/>
  <c r="AH1293" i="2"/>
  <c r="AI1293" i="2" s="1"/>
  <c r="AK1293" i="2"/>
  <c r="AL1293" i="2"/>
  <c r="AH1294" i="2"/>
  <c r="AI1294" i="2"/>
  <c r="AJ1294" i="2"/>
  <c r="AK1294" i="2"/>
  <c r="AL1294" i="2"/>
  <c r="AH1295" i="2"/>
  <c r="AI1295" i="2"/>
  <c r="AH1296" i="2"/>
  <c r="AJ1296" i="2" s="1"/>
  <c r="AK1296" i="2"/>
  <c r="AH1297" i="2"/>
  <c r="AL1297" i="2" s="1"/>
  <c r="AJ1297" i="2"/>
  <c r="AK1297" i="2"/>
  <c r="AH1298" i="2"/>
  <c r="AL1298" i="2" s="1"/>
  <c r="AI1298" i="2"/>
  <c r="AJ1298" i="2"/>
  <c r="AK1298" i="2"/>
  <c r="AH1299" i="2"/>
  <c r="AI1299" i="2"/>
  <c r="AJ1299" i="2"/>
  <c r="AK1299" i="2"/>
  <c r="AL1299" i="2"/>
  <c r="AH1300" i="2"/>
  <c r="AI1300" i="2"/>
  <c r="AH1301" i="2"/>
  <c r="AI1301" i="2"/>
  <c r="AJ1301" i="2"/>
  <c r="AK1301" i="2"/>
  <c r="AL1301" i="2"/>
  <c r="AH1302" i="2"/>
  <c r="AI1302" i="2"/>
  <c r="AJ1302" i="2"/>
  <c r="AK1302" i="2"/>
  <c r="AL1302" i="2"/>
  <c r="AH1303" i="2"/>
  <c r="AL1303" i="2" s="1"/>
  <c r="AI1303" i="2"/>
  <c r="AK1303" i="2" s="1"/>
  <c r="AJ1303" i="2"/>
  <c r="AH1304" i="2"/>
  <c r="AK1304" i="2"/>
  <c r="AL1304" i="2"/>
  <c r="AH1305" i="2"/>
  <c r="AI1305" i="2" s="1"/>
  <c r="AK1305" i="2"/>
  <c r="AL1305" i="2"/>
  <c r="AH1306" i="2"/>
  <c r="AJ1306" i="2" s="1"/>
  <c r="AI1306" i="2"/>
  <c r="AK1306" i="2"/>
  <c r="AH1307" i="2"/>
  <c r="AI1307" i="2"/>
  <c r="AL1307" i="2"/>
  <c r="AH1308" i="2"/>
  <c r="AL1308" i="2" s="1"/>
  <c r="AH1309" i="2"/>
  <c r="AI1309" i="2"/>
  <c r="AJ1309" i="2"/>
  <c r="AK1309" i="2"/>
  <c r="AL1309" i="2"/>
  <c r="AH1310" i="2"/>
  <c r="AI1310" i="2"/>
  <c r="AJ1310" i="2"/>
  <c r="AH1311" i="2"/>
  <c r="AI1311" i="2"/>
  <c r="AH1312" i="2"/>
  <c r="AJ1312" i="2" s="1"/>
  <c r="AH1313" i="2"/>
  <c r="AI1313" i="2" s="1"/>
  <c r="AJ1313" i="2"/>
  <c r="AK1313" i="2"/>
  <c r="AH1314" i="2"/>
  <c r="AL1314" i="2" s="1"/>
  <c r="AI1314" i="2"/>
  <c r="AJ1314" i="2"/>
  <c r="AK1314" i="2"/>
  <c r="AH1315" i="2"/>
  <c r="AI1315" i="2"/>
  <c r="AJ1315" i="2"/>
  <c r="AK1315" i="2"/>
  <c r="AL1315" i="2"/>
  <c r="AH1316" i="2"/>
  <c r="AI1316" i="2"/>
  <c r="AH1317" i="2"/>
  <c r="AI1317" i="2"/>
  <c r="AJ1317" i="2"/>
  <c r="AK1317" i="2"/>
  <c r="AL1317" i="2"/>
  <c r="AH1318" i="2"/>
  <c r="AI1318" i="2"/>
  <c r="AJ1318" i="2"/>
  <c r="AK1318" i="2"/>
  <c r="AL1318" i="2"/>
  <c r="AH1319" i="2"/>
  <c r="AL1319" i="2" s="1"/>
  <c r="AI1319" i="2"/>
  <c r="AJ1319" i="2"/>
  <c r="AK1319" i="2"/>
  <c r="AH1320" i="2"/>
  <c r="AK1320" i="2"/>
  <c r="AL1320" i="2"/>
  <c r="AH1321" i="2"/>
  <c r="AI1321" i="2" s="1"/>
  <c r="AK1321" i="2"/>
  <c r="AL1321" i="2"/>
  <c r="AH1322" i="2"/>
  <c r="AJ1322" i="2" s="1"/>
  <c r="AK1322" i="2"/>
  <c r="AL1322" i="2"/>
  <c r="AH1323" i="2"/>
  <c r="AI1323" i="2"/>
  <c r="AH1324" i="2"/>
  <c r="AH1325" i="2"/>
  <c r="AI1325" i="2"/>
  <c r="AJ1325" i="2"/>
  <c r="AK1325" i="2"/>
  <c r="AL1325" i="2" s="1"/>
  <c r="AH1326" i="2"/>
  <c r="AI1326" i="2"/>
  <c r="AJ1326" i="2"/>
  <c r="AH1327" i="2"/>
  <c r="AI1327" i="2"/>
  <c r="AH1328" i="2"/>
  <c r="AJ1328" i="2" s="1"/>
  <c r="AH1329" i="2"/>
  <c r="AL1329" i="2" s="1"/>
  <c r="AJ1329" i="2"/>
  <c r="AK1329" i="2"/>
  <c r="AH1330" i="2"/>
  <c r="AL1330" i="2" s="1"/>
  <c r="AI1330" i="2"/>
  <c r="AJ1330" i="2"/>
  <c r="AK1330" i="2"/>
  <c r="AH1331" i="2"/>
  <c r="AI1331" i="2"/>
  <c r="AJ1331" i="2"/>
  <c r="AK1331" i="2"/>
  <c r="AL1331" i="2"/>
  <c r="AH1332" i="2"/>
  <c r="AI1332" i="2"/>
  <c r="AH1333" i="2"/>
  <c r="AI1333" i="2"/>
  <c r="AJ1333" i="2"/>
  <c r="AK1333" i="2"/>
  <c r="AL1333" i="2" s="1"/>
  <c r="AH1334" i="2"/>
  <c r="AI1334" i="2" s="1"/>
  <c r="AJ1334" i="2"/>
  <c r="AK1334" i="2"/>
  <c r="AL1334" i="2"/>
  <c r="AH1335" i="2"/>
  <c r="AJ1335" i="2" s="1"/>
  <c r="AH1336" i="2"/>
  <c r="AK1336" i="2" s="1"/>
  <c r="AL1336" i="2"/>
  <c r="AH1337" i="2"/>
  <c r="AK1337" i="2" s="1"/>
  <c r="AL1337" i="2"/>
  <c r="AH1338" i="2"/>
  <c r="AK1338" i="2" s="1"/>
  <c r="AI1338" i="2"/>
  <c r="AJ1338" i="2"/>
  <c r="AL1338" i="2"/>
  <c r="AH1339" i="2"/>
  <c r="AL1339" i="2"/>
  <c r="AH1340" i="2"/>
  <c r="AH1341" i="2"/>
  <c r="AI1341" i="2"/>
  <c r="AK1341" i="2" s="1"/>
  <c r="AL1341" i="2" s="1"/>
  <c r="AJ1341" i="2"/>
  <c r="AH1342" i="2"/>
  <c r="AI1342" i="2"/>
  <c r="AJ1342" i="2"/>
  <c r="AH1343" i="2"/>
  <c r="AI1343" i="2"/>
  <c r="AJ1343" i="2"/>
  <c r="AH1344" i="2"/>
  <c r="AL1344" i="2" s="1"/>
  <c r="AI1344" i="2"/>
  <c r="AJ1344" i="2"/>
  <c r="AK1344" i="2"/>
  <c r="AH1345" i="2"/>
  <c r="AL1345" i="2" s="1"/>
  <c r="AI1345" i="2"/>
  <c r="AJ1345" i="2"/>
  <c r="AK1345" i="2"/>
  <c r="AH1346" i="2"/>
  <c r="AL1346" i="2" s="1"/>
  <c r="AI1346" i="2"/>
  <c r="AJ1346" i="2"/>
  <c r="AK1346" i="2"/>
  <c r="AH1347" i="2"/>
  <c r="AI1347" i="2"/>
  <c r="AK1347" i="2" s="1"/>
  <c r="AL1347" i="2" s="1"/>
  <c r="AJ1347" i="2"/>
  <c r="AH1348" i="2"/>
  <c r="AL1348" i="2"/>
  <c r="AH1349" i="2"/>
  <c r="AI1349" i="2"/>
  <c r="AJ1349" i="2"/>
  <c r="AK1349" i="2"/>
  <c r="AL1349" i="2"/>
  <c r="AH1350" i="2"/>
  <c r="AI1350" i="2" s="1"/>
  <c r="AJ1350" i="2"/>
  <c r="AK1350" i="2"/>
  <c r="AL1350" i="2"/>
  <c r="AH1351" i="2"/>
  <c r="AL1351" i="2" s="1"/>
  <c r="AI1351" i="2"/>
  <c r="AJ1351" i="2"/>
  <c r="AK1351" i="2"/>
  <c r="AH1352" i="2"/>
  <c r="AK1352" i="2"/>
  <c r="AL1352" i="2"/>
  <c r="AH1353" i="2"/>
  <c r="AK1353" i="2"/>
  <c r="AH1354" i="2"/>
  <c r="AJ1354" i="2" s="1"/>
  <c r="AI1354" i="2"/>
  <c r="AK1354" i="2"/>
  <c r="AH1355" i="2"/>
  <c r="AI1355" i="2"/>
  <c r="AL1355" i="2"/>
  <c r="AH1356" i="2"/>
  <c r="AI1356" i="2" s="1"/>
  <c r="AH1357" i="2"/>
  <c r="AL1357" i="2" s="1"/>
  <c r="AI1357" i="2"/>
  <c r="AJ1357" i="2"/>
  <c r="AK1357" i="2"/>
  <c r="AH1358" i="2"/>
  <c r="AI1358" i="2"/>
  <c r="AH1359" i="2"/>
  <c r="AI1359" i="2" s="1"/>
  <c r="AH1360" i="2"/>
  <c r="AI1360" i="2"/>
  <c r="AH1361" i="2"/>
  <c r="AL1361" i="2" s="1"/>
  <c r="AH1362" i="2"/>
  <c r="AL1362" i="2" s="1"/>
  <c r="AI1362" i="2"/>
  <c r="AJ1362" i="2"/>
  <c r="AK1362" i="2"/>
  <c r="AH1363" i="2"/>
  <c r="AI1363" i="2"/>
  <c r="AJ1363" i="2"/>
  <c r="AK1363" i="2"/>
  <c r="AL1363" i="2"/>
  <c r="AH1364" i="2"/>
  <c r="AI1364" i="2" s="1"/>
  <c r="AK1364" i="2"/>
  <c r="AL1364" i="2"/>
  <c r="AH1365" i="2"/>
  <c r="AI1365" i="2"/>
  <c r="AJ1365" i="2"/>
  <c r="AK1365" i="2"/>
  <c r="AL1365" i="2"/>
  <c r="AH1366" i="2"/>
  <c r="AI1366" i="2" s="1"/>
  <c r="AJ1366" i="2"/>
  <c r="AK1366" i="2"/>
  <c r="AL1366" i="2"/>
  <c r="AH1367" i="2"/>
  <c r="AI1367" i="2"/>
  <c r="AH1368" i="2"/>
  <c r="AK1368" i="2"/>
  <c r="AL1368" i="2"/>
  <c r="AH1369" i="2"/>
  <c r="AL1369" i="2"/>
  <c r="AH1370" i="2"/>
  <c r="AJ1370" i="2" s="1"/>
  <c r="AH1371" i="2"/>
  <c r="AI1371" i="2" s="1"/>
  <c r="AH1372" i="2"/>
  <c r="AI1372" i="2" s="1"/>
  <c r="AH1373" i="2"/>
  <c r="AK1373" i="2" s="1"/>
  <c r="AI1373" i="2"/>
  <c r="AJ1373" i="2"/>
  <c r="AL1373" i="2"/>
  <c r="AH1374" i="2"/>
  <c r="AJ1374" i="2"/>
  <c r="AH1375" i="2"/>
  <c r="AH1376" i="2"/>
  <c r="AL1376" i="2"/>
  <c r="AH1377" i="2"/>
  <c r="AI1377" i="2"/>
  <c r="AJ1377" i="2"/>
  <c r="AH1378" i="2"/>
  <c r="AI1378" i="2"/>
  <c r="AJ1378" i="2"/>
  <c r="AK1378" i="2"/>
  <c r="AH1379" i="2"/>
  <c r="AI1379" i="2"/>
  <c r="AJ1379" i="2"/>
  <c r="AK1379" i="2"/>
  <c r="AL1379" i="2"/>
  <c r="AH1380" i="2"/>
  <c r="AI1380" i="2" s="1"/>
  <c r="AK1380" i="2" s="1"/>
  <c r="AL1380" i="2" s="1"/>
  <c r="AJ1380" i="2"/>
  <c r="AH1381" i="2"/>
  <c r="AI1381" i="2"/>
  <c r="AJ1381" i="2"/>
  <c r="AK1381" i="2"/>
  <c r="AL1381" i="2" s="1"/>
  <c r="AH1382" i="2"/>
  <c r="AI1382" i="2" s="1"/>
  <c r="AJ1382" i="2"/>
  <c r="AK1382" i="2"/>
  <c r="AL1382" i="2"/>
  <c r="AH1383" i="2"/>
  <c r="AI1383" i="2" s="1"/>
  <c r="AL1383" i="2"/>
  <c r="AH1384" i="2"/>
  <c r="AH1385" i="2"/>
  <c r="AK1385" i="2"/>
  <c r="AL1385" i="2"/>
  <c r="AH1386" i="2"/>
  <c r="AI1386" i="2"/>
  <c r="AJ1386" i="2"/>
  <c r="AK1386" i="2"/>
  <c r="AL1386" i="2"/>
  <c r="AH1387" i="2"/>
  <c r="AI1387" i="2"/>
  <c r="AH1388" i="2"/>
  <c r="AI1388" i="2"/>
  <c r="AL1388" i="2"/>
  <c r="AH1389" i="2"/>
  <c r="AI1389" i="2"/>
  <c r="AH1390" i="2"/>
  <c r="AI1390" i="2"/>
  <c r="AJ1390" i="2"/>
  <c r="AH1391" i="2"/>
  <c r="AI1391" i="2"/>
  <c r="AJ1391" i="2"/>
  <c r="AH1392" i="2"/>
  <c r="AK1392" i="2"/>
  <c r="AL1392" i="2"/>
  <c r="AH1393" i="2"/>
  <c r="AI1393" i="2"/>
  <c r="AK1393" i="2"/>
  <c r="AH1394" i="2"/>
  <c r="AL1394" i="2" s="1"/>
  <c r="AI1394" i="2"/>
  <c r="AJ1394" i="2"/>
  <c r="AK1394" i="2"/>
  <c r="AH1395" i="2"/>
  <c r="AI1395" i="2"/>
  <c r="AJ1395" i="2"/>
  <c r="AK1395" i="2"/>
  <c r="AL1395" i="2"/>
  <c r="AH1396" i="2"/>
  <c r="AI1396" i="2"/>
  <c r="AJ1396" i="2"/>
  <c r="AK1396" i="2"/>
  <c r="AL1396" i="2"/>
  <c r="AH1397" i="2"/>
  <c r="AI1397" i="2"/>
  <c r="AJ1397" i="2"/>
  <c r="AK1397" i="2"/>
  <c r="AL1397" i="2"/>
  <c r="AH1398" i="2"/>
  <c r="AI1398" i="2" s="1"/>
  <c r="AK1398" i="2" s="1"/>
  <c r="AL1398" i="2" s="1"/>
  <c r="AJ1398" i="2"/>
  <c r="AH1399" i="2"/>
  <c r="AK1399" i="2" s="1"/>
  <c r="AL1399" i="2"/>
  <c r="AH1400" i="2"/>
  <c r="AK1400" i="2"/>
  <c r="AH1401" i="2"/>
  <c r="AK1401" i="2"/>
  <c r="AH1402" i="2"/>
  <c r="AI1402" i="2"/>
  <c r="AJ1402" i="2"/>
  <c r="AK1402" i="2"/>
  <c r="AH1403" i="2"/>
  <c r="AH1404" i="2"/>
  <c r="AI1404" i="2" s="1"/>
  <c r="AH1405" i="2"/>
  <c r="AJ1405" i="2" s="1"/>
  <c r="AK1405" i="2"/>
  <c r="AH1406" i="2"/>
  <c r="AI1406" i="2"/>
  <c r="AJ1406" i="2"/>
  <c r="AH1407" i="2"/>
  <c r="AI1407" i="2"/>
  <c r="AJ1407" i="2"/>
  <c r="AH1408" i="2"/>
  <c r="AI1408" i="2" s="1"/>
  <c r="AK1408" i="2" s="1"/>
  <c r="AL1408" i="2" s="1"/>
  <c r="AJ1408" i="2"/>
  <c r="AH1409" i="2"/>
  <c r="AL1409" i="2" s="1"/>
  <c r="AH1410" i="2"/>
  <c r="AL1410" i="2" s="1"/>
  <c r="AI1410" i="2"/>
  <c r="AJ1410" i="2"/>
  <c r="AK1410" i="2"/>
  <c r="AH1411" i="2"/>
  <c r="AI1411" i="2"/>
  <c r="AK1411" i="2" s="1"/>
  <c r="AL1411" i="2" s="1"/>
  <c r="AJ1411" i="2"/>
  <c r="AH1412" i="2"/>
  <c r="AI1412" i="2" s="1"/>
  <c r="AJ1412" i="2"/>
  <c r="AH1413" i="2"/>
  <c r="AI1413" i="2"/>
  <c r="AJ1413" i="2"/>
  <c r="AK1413" i="2"/>
  <c r="AL1413" i="2"/>
  <c r="AH1414" i="2"/>
  <c r="AI1414" i="2"/>
  <c r="AJ1414" i="2"/>
  <c r="AK1414" i="2"/>
  <c r="AL1414" i="2" s="1"/>
  <c r="AH1415" i="2"/>
  <c r="AI1415" i="2"/>
  <c r="AJ1415" i="2"/>
  <c r="AK1415" i="2"/>
  <c r="AL1415" i="2"/>
  <c r="AH1416" i="2"/>
  <c r="AH1417" i="2"/>
  <c r="AK1417" i="2"/>
  <c r="AL1417" i="2"/>
  <c r="AH1418" i="2"/>
  <c r="AL1418" i="2" s="1"/>
  <c r="AI1418" i="2"/>
  <c r="AJ1418" i="2"/>
  <c r="AK1418" i="2"/>
  <c r="AH1419" i="2"/>
  <c r="AI1419" i="2"/>
  <c r="AL1419" i="2"/>
  <c r="AH1420" i="2"/>
  <c r="AH1421" i="2"/>
  <c r="AK1421" i="2" s="1"/>
  <c r="AI1421" i="2"/>
  <c r="AJ1421" i="2"/>
  <c r="AH1422" i="2"/>
  <c r="AI1422" i="2" s="1"/>
  <c r="AJ1422" i="2"/>
  <c r="AH1423" i="2"/>
  <c r="AH1424" i="2"/>
  <c r="AI1424" i="2" s="1"/>
  <c r="AK1424" i="2" s="1"/>
  <c r="AL1424" i="2" s="1"/>
  <c r="AJ1424" i="2"/>
  <c r="AH1425" i="2"/>
  <c r="AI1425" i="2"/>
  <c r="AH1426" i="2"/>
  <c r="AL1426" i="2" s="1"/>
  <c r="AI1426" i="2"/>
  <c r="AJ1426" i="2"/>
  <c r="AK1426" i="2"/>
  <c r="AH1427" i="2"/>
  <c r="AI1427" i="2"/>
  <c r="AJ1427" i="2"/>
  <c r="AK1427" i="2"/>
  <c r="AL1427" i="2"/>
  <c r="AH1428" i="2"/>
  <c r="AI1428" i="2" s="1"/>
  <c r="AK1428" i="2" s="1"/>
  <c r="AL1428" i="2" s="1"/>
  <c r="AJ1428" i="2"/>
  <c r="AH1429" i="2"/>
  <c r="AI1429" i="2"/>
  <c r="AJ1429" i="2"/>
  <c r="AK1429" i="2"/>
  <c r="AL1429" i="2"/>
  <c r="AH1430" i="2"/>
  <c r="AI1430" i="2"/>
  <c r="AJ1430" i="2"/>
  <c r="AK1430" i="2"/>
  <c r="AL1430" i="2"/>
  <c r="AH1431" i="2"/>
  <c r="AJ1431" i="2" s="1"/>
  <c r="AI1431" i="2"/>
  <c r="AK1431" i="2"/>
  <c r="AL1431" i="2"/>
  <c r="AH1432" i="2"/>
  <c r="AH1433" i="2"/>
  <c r="AH1434" i="2"/>
  <c r="AI1434" i="2" s="1"/>
  <c r="AL1434" i="2"/>
  <c r="AH1435" i="2"/>
  <c r="AI1435" i="2"/>
  <c r="AL1435" i="2"/>
  <c r="AH1436" i="2"/>
  <c r="AI1436" i="2" s="1"/>
  <c r="AL1436" i="2"/>
  <c r="AH1437" i="2"/>
  <c r="AI1437" i="2"/>
  <c r="AH1438" i="2"/>
  <c r="AI1438" i="2"/>
  <c r="AH1439" i="2"/>
  <c r="AI1439" i="2"/>
  <c r="AJ1439" i="2"/>
  <c r="AH1440" i="2"/>
  <c r="AI1440" i="2"/>
  <c r="AK1440" i="2" s="1"/>
  <c r="AL1440" i="2" s="1"/>
  <c r="AJ1440" i="2"/>
  <c r="AH1441" i="2"/>
  <c r="AJ1441" i="2" s="1"/>
  <c r="AI1441" i="2"/>
  <c r="AH1442" i="2"/>
  <c r="AL1442" i="2" s="1"/>
  <c r="AI1442" i="2"/>
  <c r="AJ1442" i="2"/>
  <c r="AK1442" i="2"/>
  <c r="AH1443" i="2"/>
  <c r="AI1443" i="2"/>
  <c r="AJ1443" i="2"/>
  <c r="AK1443" i="2"/>
  <c r="AL1443" i="2"/>
  <c r="AH1444" i="2"/>
  <c r="AI1444" i="2"/>
  <c r="AH1445" i="2"/>
  <c r="AI1445" i="2"/>
  <c r="AJ1445" i="2"/>
  <c r="AK1445" i="2"/>
  <c r="AL1445" i="2"/>
  <c r="AH1446" i="2"/>
  <c r="AI1446" i="2" s="1"/>
  <c r="AJ1446" i="2"/>
  <c r="AK1446" i="2"/>
  <c r="AL1446" i="2"/>
  <c r="AH1447" i="2"/>
  <c r="AI1447" i="2"/>
  <c r="AJ1447" i="2"/>
  <c r="AK1447" i="2"/>
  <c r="AL1447" i="2"/>
  <c r="AH1448" i="2"/>
  <c r="AJ1448" i="2"/>
  <c r="AH1449" i="2"/>
  <c r="AL1449" i="2" s="1"/>
  <c r="AK1449" i="2"/>
  <c r="AH1450" i="2"/>
  <c r="AI1450" i="2" s="1"/>
  <c r="AJ1450" i="2"/>
  <c r="AK1450" i="2"/>
  <c r="AL1450" i="2"/>
  <c r="AH1451" i="2"/>
  <c r="AJ1451" i="2" s="1"/>
  <c r="AI1451" i="2"/>
  <c r="AK1451" i="2"/>
  <c r="AL1451" i="2"/>
  <c r="AH1452" i="2"/>
  <c r="AI1452" i="2"/>
  <c r="AH1453" i="2"/>
  <c r="AH1454" i="2"/>
  <c r="AK1454" i="2" s="1"/>
  <c r="AI1454" i="2"/>
  <c r="AJ1454" i="2"/>
  <c r="AL1454" i="2"/>
  <c r="AH1455" i="2"/>
  <c r="AI1455" i="2" s="1"/>
  <c r="AJ1455" i="2"/>
  <c r="AH1456" i="2"/>
  <c r="AI1456" i="2" s="1"/>
  <c r="AK1456" i="2" s="1"/>
  <c r="AL1456" i="2" s="1"/>
  <c r="AJ1456" i="2"/>
  <c r="AH1457" i="2"/>
  <c r="AH1458" i="2"/>
  <c r="AL1458" i="2" s="1"/>
  <c r="AI1458" i="2"/>
  <c r="AJ1458" i="2"/>
  <c r="AK1458" i="2"/>
  <c r="AH1459" i="2"/>
  <c r="AI1459" i="2"/>
  <c r="AJ1459" i="2"/>
  <c r="AK1459" i="2"/>
  <c r="AL1459" i="2"/>
  <c r="AH1460" i="2"/>
  <c r="AJ1460" i="2" s="1"/>
  <c r="AI1460" i="2"/>
  <c r="AK1460" i="2"/>
  <c r="AL1460" i="2"/>
  <c r="AH1461" i="2"/>
  <c r="AI1461" i="2"/>
  <c r="AJ1461" i="2"/>
  <c r="AK1461" i="2"/>
  <c r="AL1461" i="2"/>
  <c r="AH1462" i="2"/>
  <c r="AI1462" i="2" s="1"/>
  <c r="AJ1462" i="2"/>
  <c r="AK1462" i="2"/>
  <c r="AL1462" i="2" s="1"/>
  <c r="AH1463" i="2"/>
  <c r="AI1463" i="2"/>
  <c r="AJ1463" i="2"/>
  <c r="AK1463" i="2"/>
  <c r="AL1463" i="2"/>
  <c r="AH1464" i="2"/>
  <c r="AJ1464" i="2"/>
  <c r="AH1465" i="2"/>
  <c r="AH1466" i="2"/>
  <c r="AI1466" i="2"/>
  <c r="AJ1466" i="2"/>
  <c r="AK1466" i="2"/>
  <c r="AL1466" i="2"/>
  <c r="AH1467" i="2"/>
  <c r="AJ1467" i="2" s="1"/>
  <c r="AH1468" i="2"/>
  <c r="AI1468" i="2"/>
  <c r="AL1468" i="2"/>
  <c r="AH1469" i="2"/>
  <c r="AI1469" i="2"/>
  <c r="AJ1469" i="2"/>
  <c r="AK1469" i="2"/>
  <c r="AL1469" i="2"/>
  <c r="AH1470" i="2"/>
  <c r="AI1470" i="2" s="1"/>
  <c r="AJ1470" i="2"/>
  <c r="AH1471" i="2"/>
  <c r="AH1472" i="2"/>
  <c r="AJ1472" i="2" s="1"/>
  <c r="AI1472" i="2"/>
  <c r="AK1472" i="2"/>
  <c r="AH1473" i="2"/>
  <c r="AI1473" i="2"/>
  <c r="AK1473" i="2" s="1"/>
  <c r="AJ1473" i="2"/>
  <c r="AH1474" i="2"/>
  <c r="AI1474" i="2"/>
  <c r="AJ1474" i="2"/>
  <c r="AK1474" i="2"/>
  <c r="AH1475" i="2"/>
  <c r="AI1475" i="2"/>
  <c r="AJ1475" i="2"/>
  <c r="AK1475" i="2"/>
  <c r="AL1475" i="2"/>
  <c r="AH1476" i="2"/>
  <c r="AI1476" i="2"/>
  <c r="AH1477" i="2"/>
  <c r="AI1477" i="2"/>
  <c r="AJ1477" i="2"/>
  <c r="AK1477" i="2"/>
  <c r="AL1477" i="2"/>
  <c r="AH1478" i="2"/>
  <c r="AI1478" i="2" s="1"/>
  <c r="AJ1478" i="2"/>
  <c r="AK1478" i="2"/>
  <c r="AL1478" i="2" s="1"/>
  <c r="AH1479" i="2"/>
  <c r="AI1479" i="2" s="1"/>
  <c r="AJ1479" i="2"/>
  <c r="AH1480" i="2"/>
  <c r="AI1480" i="2" s="1"/>
  <c r="AJ1480" i="2"/>
  <c r="AK1480" i="2"/>
  <c r="AL1480" i="2"/>
  <c r="AH1481" i="2"/>
  <c r="AL1481" i="2" s="1"/>
  <c r="AK1481" i="2"/>
  <c r="AH1482" i="2"/>
  <c r="AI1482" i="2"/>
  <c r="AJ1482" i="2"/>
  <c r="AK1482" i="2"/>
  <c r="AL1482" i="2"/>
  <c r="AH1483" i="2"/>
  <c r="AI1483" i="2"/>
  <c r="AK1483" i="2"/>
  <c r="AH1484" i="2"/>
  <c r="AI1484" i="2"/>
  <c r="AL1484" i="2"/>
  <c r="AH1485" i="2"/>
  <c r="AH1486" i="2"/>
  <c r="AI1486" i="2"/>
  <c r="AJ1486" i="2"/>
  <c r="AH1487" i="2"/>
  <c r="AI1487" i="2"/>
  <c r="AJ1487" i="2"/>
  <c r="AH1488" i="2"/>
  <c r="AI1488" i="2"/>
  <c r="AJ1488" i="2"/>
  <c r="AK1488" i="2"/>
  <c r="AL1488" i="2"/>
  <c r="AH1489" i="2"/>
  <c r="AL1489" i="2" s="1"/>
  <c r="AI1489" i="2"/>
  <c r="AJ1489" i="2"/>
  <c r="AH1490" i="2"/>
  <c r="AL1490" i="2" s="1"/>
  <c r="AI1490" i="2"/>
  <c r="AK1490" i="2"/>
  <c r="AH1491" i="2"/>
  <c r="AI1491" i="2"/>
  <c r="AJ1491" i="2"/>
  <c r="AK1491" i="2"/>
  <c r="AL1491" i="2"/>
  <c r="AH1492" i="2"/>
  <c r="AI1492" i="2"/>
  <c r="AJ1492" i="2"/>
  <c r="AH1493" i="2"/>
  <c r="AI1493" i="2"/>
  <c r="AJ1493" i="2"/>
  <c r="AK1493" i="2"/>
  <c r="AL1493" i="2"/>
  <c r="AH1494" i="2"/>
  <c r="AI1494" i="2" s="1"/>
  <c r="AJ1494" i="2"/>
  <c r="AK1494" i="2"/>
  <c r="AL1494" i="2" s="1"/>
  <c r="AH1495" i="2"/>
  <c r="AI1495" i="2"/>
  <c r="AJ1495" i="2"/>
  <c r="AK1495" i="2"/>
  <c r="AL1495" i="2"/>
  <c r="AH1496" i="2"/>
  <c r="AI1496" i="2" s="1"/>
  <c r="AJ1496" i="2"/>
  <c r="AK1496" i="2"/>
  <c r="AH1497" i="2"/>
  <c r="AL1497" i="2" s="1"/>
  <c r="AK1497" i="2"/>
  <c r="AH1498" i="2"/>
  <c r="AI1498" i="2" s="1"/>
  <c r="AK1498" i="2" s="1"/>
  <c r="AJ1498" i="2"/>
  <c r="AH1499" i="2"/>
  <c r="AJ1499" i="2" s="1"/>
  <c r="AI1499" i="2"/>
  <c r="AK1499" i="2"/>
  <c r="AL1499" i="2"/>
  <c r="AH1500" i="2"/>
  <c r="AH1501" i="2"/>
  <c r="AI1501" i="2" s="1"/>
  <c r="AH1502" i="2"/>
  <c r="AI1502" i="2" s="1"/>
  <c r="AJ1502" i="2"/>
  <c r="AH1503" i="2"/>
  <c r="AI1503" i="2"/>
  <c r="AJ1503" i="2"/>
  <c r="AH1504" i="2"/>
  <c r="AI1504" i="2"/>
  <c r="AJ1504" i="2"/>
  <c r="AH1505" i="2"/>
  <c r="AL1505" i="2" s="1"/>
  <c r="AH1506" i="2"/>
  <c r="AI1506" i="2"/>
  <c r="AJ1506" i="2"/>
  <c r="AH1507" i="2"/>
  <c r="AI1507" i="2"/>
  <c r="AJ1507" i="2"/>
  <c r="AK1507" i="2"/>
  <c r="AL1507" i="2"/>
  <c r="AH1508" i="2"/>
  <c r="AI1508" i="2"/>
  <c r="AH1509" i="2"/>
  <c r="AI1509" i="2"/>
  <c r="AJ1509" i="2"/>
  <c r="AK1509" i="2"/>
  <c r="AL1509" i="2"/>
  <c r="AH1510" i="2"/>
  <c r="AI1510" i="2" s="1"/>
  <c r="AJ1510" i="2"/>
  <c r="AK1510" i="2"/>
  <c r="AL1510" i="2"/>
  <c r="AH1511" i="2"/>
  <c r="AL1511" i="2" s="1"/>
  <c r="AI1511" i="2"/>
  <c r="AJ1511" i="2"/>
  <c r="AK1511" i="2"/>
  <c r="AH1512" i="2"/>
  <c r="AI1512" i="2" s="1"/>
  <c r="AJ1512" i="2"/>
  <c r="AH1513" i="2"/>
  <c r="AK1513" i="2" s="1"/>
  <c r="AL1513" i="2"/>
  <c r="AH1514" i="2"/>
  <c r="AI1514" i="2"/>
  <c r="AJ1514" i="2"/>
  <c r="AK1514" i="2"/>
  <c r="AL1514" i="2"/>
  <c r="AH1515" i="2"/>
  <c r="AI1515" i="2" s="1"/>
  <c r="AK1515" i="2"/>
  <c r="AH1516" i="2"/>
  <c r="AL1516" i="2" s="1"/>
  <c r="AI1516" i="2"/>
  <c r="AH1517" i="2"/>
  <c r="AJ1517" i="2" s="1"/>
  <c r="AI1517" i="2"/>
  <c r="AK1517" i="2"/>
  <c r="AH1518" i="2"/>
  <c r="AK1518" i="2" s="1"/>
  <c r="AI1518" i="2"/>
  <c r="AJ1518" i="2"/>
  <c r="AL1518" i="2"/>
  <c r="AH1519" i="2"/>
  <c r="AI1519" i="2"/>
  <c r="AJ1519" i="2"/>
  <c r="AH1520" i="2"/>
  <c r="AH1521" i="2"/>
  <c r="AJ1521" i="2" s="1"/>
  <c r="AI1521" i="2"/>
  <c r="AH1522" i="2"/>
  <c r="AL1522" i="2" s="1"/>
  <c r="AI1522" i="2"/>
  <c r="AJ1522" i="2"/>
  <c r="AK1522" i="2"/>
  <c r="AH1523" i="2"/>
  <c r="AI1523" i="2"/>
  <c r="AJ1523" i="2"/>
  <c r="AK1523" i="2"/>
  <c r="AL1523" i="2"/>
  <c r="AH1524" i="2"/>
  <c r="AK1524" i="2" s="1"/>
  <c r="AI1524" i="2"/>
  <c r="AJ1524" i="2"/>
  <c r="AL1524" i="2"/>
  <c r="AH1525" i="2"/>
  <c r="AI1525" i="2"/>
  <c r="AJ1525" i="2"/>
  <c r="AK1525" i="2"/>
  <c r="AL1525" i="2"/>
  <c r="AH1526" i="2"/>
  <c r="AI1526" i="2" s="1"/>
  <c r="AJ1526" i="2"/>
  <c r="AK1526" i="2"/>
  <c r="AL1526" i="2"/>
  <c r="AH1527" i="2"/>
  <c r="AI1527" i="2"/>
  <c r="AH1528" i="2"/>
  <c r="AJ1528" i="2"/>
  <c r="AK1528" i="2"/>
  <c r="AH1529" i="2"/>
  <c r="AK1529" i="2"/>
  <c r="AL1529" i="2"/>
  <c r="AH1530" i="2"/>
  <c r="AI1530" i="2" s="1"/>
  <c r="AJ1530" i="2"/>
  <c r="AL1530" i="2"/>
  <c r="AH1531" i="2"/>
  <c r="AI1531" i="2"/>
  <c r="AH1532" i="2"/>
  <c r="AI1532" i="2" s="1"/>
  <c r="AH1533" i="2"/>
  <c r="AI1533" i="2"/>
  <c r="AJ1533" i="2"/>
  <c r="AK1533" i="2"/>
  <c r="AL1533" i="2"/>
  <c r="AH1534" i="2"/>
  <c r="AI1534" i="2"/>
  <c r="AH1535" i="2"/>
  <c r="AI1535" i="2"/>
  <c r="AH1536" i="2"/>
  <c r="AL1536" i="2" s="1"/>
  <c r="AI1536" i="2"/>
  <c r="AH1537" i="2"/>
  <c r="AI1537" i="2"/>
  <c r="AJ1537" i="2"/>
  <c r="AK1537" i="2"/>
  <c r="AH1538" i="2"/>
  <c r="AI1538" i="2"/>
  <c r="AJ1538" i="2"/>
  <c r="AK1538" i="2"/>
  <c r="AH1539" i="2"/>
  <c r="AI1539" i="2"/>
  <c r="AK1539" i="2" s="1"/>
  <c r="AL1539" i="2" s="1"/>
  <c r="AJ1539" i="2"/>
  <c r="AH1540" i="2"/>
  <c r="AI1540" i="2" s="1"/>
  <c r="AH1541" i="2"/>
  <c r="AI1541" i="2"/>
  <c r="AJ1541" i="2"/>
  <c r="AK1541" i="2"/>
  <c r="AL1541" i="2"/>
  <c r="AH1542" i="2"/>
  <c r="AI1542" i="2" s="1"/>
  <c r="AJ1542" i="2"/>
  <c r="AK1542" i="2"/>
  <c r="AL1542" i="2"/>
  <c r="AH1543" i="2"/>
  <c r="AI1543" i="2"/>
  <c r="AH1544" i="2"/>
  <c r="AI1544" i="2" s="1"/>
  <c r="AJ1544" i="2"/>
  <c r="AK1544" i="2"/>
  <c r="AL1544" i="2"/>
  <c r="AH1545" i="2"/>
  <c r="AK1545" i="2"/>
  <c r="AL1545" i="2"/>
  <c r="AH1546" i="2"/>
  <c r="AI1546" i="2"/>
  <c r="AK1546" i="2" s="1"/>
  <c r="AL1546" i="2" s="1"/>
  <c r="AJ1546" i="2"/>
  <c r="AH1547" i="2"/>
  <c r="AI1547" i="2"/>
  <c r="AH1548" i="2"/>
  <c r="AI1548" i="2"/>
  <c r="AL1548" i="2"/>
  <c r="AH1549" i="2"/>
  <c r="AJ1549" i="2" s="1"/>
  <c r="AI1549" i="2"/>
  <c r="AK1549" i="2"/>
  <c r="AL1549" i="2" s="1"/>
  <c r="AH1550" i="2"/>
  <c r="AK1550" i="2" s="1"/>
  <c r="AH1551" i="2"/>
  <c r="AH1552" i="2"/>
  <c r="AI1552" i="2"/>
  <c r="AJ1552" i="2"/>
  <c r="AK1552" i="2"/>
  <c r="AL1552" i="2"/>
  <c r="AH1553" i="2"/>
  <c r="AL1553" i="2" s="1"/>
  <c r="AJ1553" i="2"/>
  <c r="AK1553" i="2"/>
  <c r="AH1554" i="2"/>
  <c r="AI1554" i="2"/>
  <c r="AK1554" i="2" s="1"/>
  <c r="AJ1554" i="2"/>
  <c r="AH1555" i="2"/>
  <c r="AI1555" i="2"/>
  <c r="AK1555" i="2" s="1"/>
  <c r="AL1555" i="2" s="1"/>
  <c r="AJ1555" i="2"/>
  <c r="AH1556" i="2"/>
  <c r="AK1556" i="2" s="1"/>
  <c r="AI1556" i="2"/>
  <c r="AJ1556" i="2"/>
  <c r="AL1556" i="2"/>
  <c r="AH1557" i="2"/>
  <c r="AI1557" i="2"/>
  <c r="AJ1557" i="2"/>
  <c r="AK1557" i="2"/>
  <c r="AL1557" i="2"/>
  <c r="AH1558" i="2"/>
  <c r="AI1558" i="2" s="1"/>
  <c r="AJ1558" i="2"/>
  <c r="AK1558" i="2"/>
  <c r="AL1558" i="2"/>
  <c r="AH1559" i="2"/>
  <c r="AI1559" i="2"/>
  <c r="AJ1559" i="2"/>
  <c r="AK1559" i="2"/>
  <c r="AL1559" i="2"/>
  <c r="AH1560" i="2"/>
  <c r="AI1560" i="2" s="1"/>
  <c r="AJ1560" i="2"/>
  <c r="AK1560" i="2"/>
  <c r="AL1560" i="2"/>
  <c r="AH1561" i="2"/>
  <c r="AH1562" i="2"/>
  <c r="AH1563" i="2"/>
  <c r="AJ1563" i="2" s="1"/>
  <c r="AI1563" i="2"/>
  <c r="AK1563" i="2" s="1"/>
  <c r="AL1563" i="2" s="1"/>
  <c r="AH1564" i="2"/>
  <c r="AI1564" i="2" s="1"/>
  <c r="AH1565" i="2"/>
  <c r="AI1565" i="2" s="1"/>
  <c r="AJ1565" i="2"/>
  <c r="AK1565" i="2"/>
  <c r="AL1565" i="2"/>
  <c r="AH1566" i="2"/>
  <c r="AI1566" i="2" s="1"/>
  <c r="AJ1566" i="2"/>
  <c r="AH1567" i="2"/>
  <c r="AI1567" i="2"/>
  <c r="AJ1567" i="2"/>
  <c r="AH1568" i="2"/>
  <c r="AK1568" i="2" s="1"/>
  <c r="AI1568" i="2"/>
  <c r="AJ1568" i="2"/>
  <c r="AH1569" i="2"/>
  <c r="AL1569" i="2" s="1"/>
  <c r="AJ1569" i="2"/>
  <c r="AK1569" i="2"/>
  <c r="AH1570" i="2"/>
  <c r="AI1570" i="2"/>
  <c r="AJ1570" i="2"/>
  <c r="AH1571" i="2"/>
  <c r="AI1571" i="2"/>
  <c r="AJ1571" i="2"/>
  <c r="AK1571" i="2"/>
  <c r="AL1571" i="2"/>
  <c r="AH1572" i="2"/>
  <c r="AJ1572" i="2" s="1"/>
  <c r="AI1572" i="2"/>
  <c r="AH1573" i="2"/>
  <c r="AI1573" i="2"/>
  <c r="AJ1573" i="2"/>
  <c r="AK1573" i="2"/>
  <c r="AL1573" i="2"/>
  <c r="AH1574" i="2"/>
  <c r="AI1574" i="2"/>
  <c r="AJ1574" i="2"/>
  <c r="AK1574" i="2"/>
  <c r="AL1574" i="2"/>
  <c r="AH1575" i="2"/>
  <c r="AI1575" i="2" s="1"/>
  <c r="AH1576" i="2"/>
  <c r="AI1576" i="2" s="1"/>
  <c r="AK1576" i="2"/>
  <c r="AL1576" i="2"/>
  <c r="AH1577" i="2"/>
  <c r="AI1577" i="2"/>
  <c r="AH1578" i="2"/>
  <c r="AJ1578" i="2" s="1"/>
  <c r="AI1578" i="2"/>
  <c r="AH1579" i="2"/>
  <c r="AJ1579" i="2" s="1"/>
  <c r="AH1580" i="2"/>
  <c r="AL1580" i="2" s="1"/>
  <c r="AI1580" i="2"/>
  <c r="AJ1580" i="2"/>
  <c r="AK1580" i="2"/>
  <c r="AH1581" i="2"/>
  <c r="AI1581" i="2" s="1"/>
  <c r="AJ1581" i="2"/>
  <c r="AK1581" i="2"/>
  <c r="AL1581" i="2"/>
  <c r="AH1582" i="2"/>
  <c r="AH1583" i="2"/>
  <c r="AI1583" i="2"/>
  <c r="AJ1583" i="2"/>
  <c r="AK1583" i="2"/>
  <c r="AL1583" i="2"/>
  <c r="AH1584" i="2"/>
  <c r="AI1584" i="2" s="1"/>
  <c r="AJ1584" i="2"/>
  <c r="AK1584" i="2"/>
  <c r="AL1584" i="2"/>
  <c r="AH1585" i="2"/>
  <c r="AL1585" i="2" s="1"/>
  <c r="AI1585" i="2"/>
  <c r="AJ1585" i="2"/>
  <c r="AK1585" i="2"/>
  <c r="AH1586" i="2"/>
  <c r="AI1586" i="2" s="1"/>
  <c r="AH1587" i="2"/>
  <c r="AK1587" i="2" s="1"/>
  <c r="AJ1587" i="2"/>
  <c r="AL1587" i="2"/>
  <c r="AH1588" i="2"/>
  <c r="AI1588" i="2" s="1"/>
  <c r="AH1589" i="2"/>
  <c r="AI1589" i="2"/>
  <c r="AK1589" i="2" s="1"/>
  <c r="AL1589" i="2" s="1"/>
  <c r="AJ1589" i="2"/>
  <c r="AH1590" i="2"/>
  <c r="AL1590" i="2" s="1"/>
  <c r="AI1590" i="2"/>
  <c r="AJ1590" i="2"/>
  <c r="AK1590" i="2"/>
  <c r="AH1591" i="2"/>
  <c r="AJ1591" i="2"/>
  <c r="AK1591" i="2"/>
  <c r="AH1592" i="2"/>
  <c r="AI1592" i="2" s="1"/>
  <c r="AH1593" i="2"/>
  <c r="AI1593" i="2" s="1"/>
  <c r="AH1594" i="2"/>
  <c r="AI1594" i="2" s="1"/>
  <c r="AK1594" i="2"/>
  <c r="AH1595" i="2"/>
  <c r="AJ1595" i="2" s="1"/>
  <c r="AH1596" i="2"/>
  <c r="AI1596" i="2"/>
  <c r="AJ1596" i="2"/>
  <c r="AH1597" i="2"/>
  <c r="AK1597" i="2" s="1"/>
  <c r="AH1598" i="2"/>
  <c r="AI1598" i="2"/>
  <c r="AJ1598" i="2"/>
  <c r="AH1599" i="2"/>
  <c r="AI1599" i="2"/>
  <c r="AJ1599" i="2"/>
  <c r="AK1599" i="2"/>
  <c r="AL1599" i="2"/>
  <c r="AH1600" i="2"/>
  <c r="AH1601" i="2"/>
  <c r="AI1601" i="2"/>
  <c r="AJ1601" i="2"/>
  <c r="AK1601" i="2"/>
  <c r="AH1602" i="2"/>
  <c r="AI1602" i="2"/>
  <c r="AJ1602" i="2"/>
  <c r="AK1602" i="2"/>
  <c r="AL1602" i="2"/>
  <c r="AH1603" i="2"/>
  <c r="AI1603" i="2" s="1"/>
  <c r="AJ1603" i="2"/>
  <c r="AH1604" i="2"/>
  <c r="AI1604" i="2" s="1"/>
  <c r="AH1605" i="2"/>
  <c r="AI1605" i="2"/>
  <c r="AJ1605" i="2"/>
  <c r="AK1605" i="2"/>
  <c r="AL1605" i="2"/>
  <c r="AH1606" i="2"/>
  <c r="AL1606" i="2" s="1"/>
  <c r="AI1606" i="2"/>
  <c r="AJ1606" i="2"/>
  <c r="AK1606" i="2"/>
  <c r="AH1607" i="2"/>
  <c r="AJ1607" i="2" s="1"/>
  <c r="AI1607" i="2"/>
  <c r="AL1607" i="2"/>
  <c r="AH1608" i="2"/>
  <c r="AI1608" i="2" s="1"/>
  <c r="AJ1608" i="2"/>
  <c r="AK1608" i="2"/>
  <c r="AL1608" i="2"/>
  <c r="AH1609" i="2"/>
  <c r="AJ1609" i="2" s="1"/>
  <c r="AI1609" i="2"/>
  <c r="AK1609" i="2"/>
  <c r="AL1609" i="2"/>
  <c r="AH1610" i="2"/>
  <c r="AH1611" i="2"/>
  <c r="AJ1611" i="2" s="1"/>
  <c r="AI1611" i="2"/>
  <c r="AK1611" i="2"/>
  <c r="AL1611" i="2"/>
  <c r="AH1612" i="2"/>
  <c r="AI1612" i="2"/>
  <c r="AJ1612" i="2"/>
  <c r="AK1612" i="2"/>
  <c r="AL1612" i="2"/>
  <c r="AH1613" i="2"/>
  <c r="AI1613" i="2"/>
  <c r="AJ1613" i="2"/>
  <c r="AH1614" i="2"/>
  <c r="AK1614" i="2" s="1"/>
  <c r="AH1615" i="2"/>
  <c r="AI1615" i="2"/>
  <c r="AJ1615" i="2"/>
  <c r="AK1615" i="2"/>
  <c r="AL1615" i="2"/>
  <c r="AH1616" i="2"/>
  <c r="AH1617" i="2"/>
  <c r="AL1617" i="2" s="1"/>
  <c r="AH1618" i="2"/>
  <c r="AI1618" i="2"/>
  <c r="AJ1618" i="2"/>
  <c r="AK1618" i="2"/>
  <c r="AL1618" i="2"/>
  <c r="AH1619" i="2"/>
  <c r="AI1619" i="2" s="1"/>
  <c r="AJ1619" i="2"/>
  <c r="AK1619" i="2"/>
  <c r="AL1619" i="2"/>
  <c r="AH1620" i="2"/>
  <c r="AH1621" i="2"/>
  <c r="AI1621" i="2"/>
  <c r="AJ1621" i="2"/>
  <c r="AK1621" i="2"/>
  <c r="AL1621" i="2"/>
  <c r="AH1622" i="2"/>
  <c r="AI1622" i="2"/>
  <c r="AK1622" i="2" s="1"/>
  <c r="AL1622" i="2" s="1"/>
  <c r="AJ1622" i="2"/>
  <c r="AH1623" i="2"/>
  <c r="AI1623" i="2"/>
  <c r="AJ1623" i="2"/>
  <c r="AH1624" i="2"/>
  <c r="AI1624" i="2" s="1"/>
  <c r="AH1625" i="2"/>
  <c r="AI1625" i="2"/>
  <c r="AJ1625" i="2"/>
  <c r="AK1625" i="2"/>
  <c r="AL1625" i="2"/>
  <c r="AH1626" i="2"/>
  <c r="AI1626" i="2"/>
  <c r="AJ1626" i="2"/>
  <c r="AK1626" i="2"/>
  <c r="AL1626" i="2"/>
  <c r="AH1627" i="2"/>
  <c r="AJ1627" i="2" s="1"/>
  <c r="AH1628" i="2"/>
  <c r="AI1628" i="2"/>
  <c r="AJ1628" i="2"/>
  <c r="AK1628" i="2"/>
  <c r="AL1628" i="2" s="1"/>
  <c r="AH1629" i="2"/>
  <c r="AI1629" i="2"/>
  <c r="AH1630" i="2"/>
  <c r="AI1630" i="2" s="1"/>
  <c r="AH1631" i="2"/>
  <c r="AI1631" i="2" s="1"/>
  <c r="AH1632" i="2"/>
  <c r="AI1632" i="2" s="1"/>
  <c r="AJ1632" i="2"/>
  <c r="AK1632" i="2"/>
  <c r="AL1632" i="2"/>
  <c r="AH1633" i="2"/>
  <c r="AL1633" i="2" s="1"/>
  <c r="AJ1633" i="2"/>
  <c r="AK1633" i="2"/>
  <c r="AH1634" i="2"/>
  <c r="AJ1634" i="2" s="1"/>
  <c r="AI1634" i="2"/>
  <c r="AH1635" i="2"/>
  <c r="AI1635" i="2"/>
  <c r="AJ1635" i="2"/>
  <c r="AK1635" i="2"/>
  <c r="AL1635" i="2"/>
  <c r="AH1636" i="2"/>
  <c r="AH1637" i="2"/>
  <c r="AI1637" i="2" s="1"/>
  <c r="AH1638" i="2"/>
  <c r="AI1638" i="2" s="1"/>
  <c r="AJ1638" i="2"/>
  <c r="AH1639" i="2"/>
  <c r="AI1639" i="2" s="1"/>
  <c r="AH1640" i="2"/>
  <c r="AH1641" i="2"/>
  <c r="AI1641" i="2"/>
  <c r="AJ1641" i="2"/>
  <c r="AK1641" i="2"/>
  <c r="AL1641" i="2"/>
  <c r="AH1642" i="2"/>
  <c r="AI1642" i="2"/>
  <c r="AJ1642" i="2"/>
  <c r="AK1642" i="2"/>
  <c r="AL1642" i="2"/>
  <c r="AH1643" i="2"/>
  <c r="AI1643" i="2" s="1"/>
  <c r="AH1644" i="2"/>
  <c r="AI1644" i="2"/>
  <c r="AJ1644" i="2"/>
  <c r="AK1644" i="2"/>
  <c r="AL1644" i="2"/>
  <c r="AH1645" i="2"/>
  <c r="AI1645" i="2"/>
  <c r="AJ1645" i="2"/>
  <c r="AK1645" i="2"/>
  <c r="AL1645" i="2" s="1"/>
  <c r="AH1646" i="2"/>
  <c r="AI1646" i="2" s="1"/>
  <c r="AJ1646" i="2"/>
  <c r="AH1647" i="2"/>
  <c r="AI1647" i="2" s="1"/>
  <c r="AH1648" i="2"/>
  <c r="AJ1648" i="2"/>
  <c r="AH1649" i="2"/>
  <c r="AL1649" i="2" s="1"/>
  <c r="AI1649" i="2"/>
  <c r="AJ1649" i="2"/>
  <c r="AK1649" i="2"/>
  <c r="AH1650" i="2"/>
  <c r="AJ1650" i="2" s="1"/>
  <c r="AI1650" i="2"/>
  <c r="AL1650" i="2"/>
  <c r="AH1651" i="2"/>
  <c r="AI1651" i="2"/>
  <c r="AJ1651" i="2"/>
  <c r="AK1651" i="2"/>
  <c r="AL1651" i="2"/>
  <c r="AH1652" i="2"/>
  <c r="AI1652" i="2"/>
  <c r="AH1653" i="2"/>
  <c r="AI1653" i="2" s="1"/>
  <c r="AH1654" i="2"/>
  <c r="AI1654" i="2" s="1"/>
  <c r="AJ1654" i="2"/>
  <c r="AL1654" i="2"/>
  <c r="AH1655" i="2"/>
  <c r="AJ1655" i="2" s="1"/>
  <c r="AI1655" i="2"/>
  <c r="AK1655" i="2"/>
  <c r="AL1655" i="2" s="1"/>
  <c r="AH1656" i="2"/>
  <c r="AH1657" i="2"/>
  <c r="AI1657" i="2"/>
  <c r="AJ1657" i="2"/>
  <c r="AK1657" i="2"/>
  <c r="AL1657" i="2" s="1"/>
  <c r="AH1658" i="2"/>
  <c r="AI1658" i="2" s="1"/>
  <c r="AJ1658" i="2"/>
  <c r="AH1659" i="2"/>
  <c r="AI1659" i="2"/>
  <c r="AH1660" i="2"/>
  <c r="AI1660" i="2"/>
  <c r="AJ1660" i="2"/>
  <c r="AK1660" i="2"/>
  <c r="AL1660" i="2"/>
  <c r="AH1661" i="2"/>
  <c r="AI1661" i="2"/>
  <c r="AJ1661" i="2"/>
  <c r="AK1661" i="2"/>
  <c r="AL1661" i="2"/>
  <c r="AH1662" i="2"/>
  <c r="AJ1662" i="2" s="1"/>
  <c r="AI1662" i="2"/>
  <c r="AH1663" i="2"/>
  <c r="AI1663" i="2" s="1"/>
  <c r="AH1664" i="2"/>
  <c r="AI1664" i="2" s="1"/>
  <c r="AJ1664" i="2"/>
  <c r="AK1664" i="2"/>
  <c r="AL1664" i="2" s="1"/>
  <c r="AH1665" i="2"/>
  <c r="AL1665" i="2" s="1"/>
  <c r="AJ1665" i="2"/>
  <c r="AK1665" i="2"/>
  <c r="AH1666" i="2"/>
  <c r="AJ1666" i="2" s="1"/>
  <c r="AI1666" i="2"/>
  <c r="AL1666" i="2"/>
  <c r="AH1667" i="2"/>
  <c r="AI1667" i="2"/>
  <c r="AJ1667" i="2"/>
  <c r="AK1667" i="2"/>
  <c r="AL1667" i="2"/>
  <c r="AH1668" i="2"/>
  <c r="AI1668" i="2"/>
  <c r="AJ1668" i="2"/>
  <c r="AK1668" i="2"/>
  <c r="AL1668" i="2"/>
  <c r="AH1669" i="2"/>
  <c r="AI1669" i="2" s="1"/>
  <c r="AH1670" i="2"/>
  <c r="AI1670" i="2" s="1"/>
  <c r="AJ1670" i="2"/>
  <c r="AL1670" i="2"/>
  <c r="AH1671" i="2"/>
  <c r="AH1672" i="2"/>
  <c r="AH1673" i="2"/>
  <c r="AI1673" i="2"/>
  <c r="AJ1673" i="2"/>
  <c r="AK1673" i="2"/>
  <c r="AL1673" i="2"/>
  <c r="AH1674" i="2"/>
  <c r="AI1674" i="2" s="1"/>
  <c r="AJ1674" i="2"/>
  <c r="AK1674" i="2"/>
  <c r="AL1674" i="2"/>
  <c r="AH1675" i="2"/>
  <c r="AH1676" i="2"/>
  <c r="AI1676" i="2"/>
  <c r="AJ1676" i="2"/>
  <c r="AK1676" i="2"/>
  <c r="AL1676" i="2"/>
  <c r="AH1677" i="2"/>
  <c r="AI1677" i="2"/>
  <c r="AJ1677" i="2"/>
  <c r="AK1677" i="2"/>
  <c r="AL1677" i="2"/>
  <c r="AH1678" i="2"/>
  <c r="AI1678" i="2"/>
  <c r="AJ1678" i="2"/>
  <c r="AH1679" i="2"/>
  <c r="AI1679" i="2" s="1"/>
  <c r="AH1680" i="2"/>
  <c r="AH1681" i="2"/>
  <c r="AI1681" i="2" s="1"/>
  <c r="AK1681" i="2" s="1"/>
  <c r="AJ1681" i="2"/>
  <c r="AH1682" i="2"/>
  <c r="AJ1682" i="2" s="1"/>
  <c r="AI1682" i="2"/>
  <c r="AL1682" i="2"/>
  <c r="AH1683" i="2"/>
  <c r="AI1683" i="2"/>
  <c r="AJ1683" i="2"/>
  <c r="AK1683" i="2"/>
  <c r="AL1683" i="2"/>
  <c r="AH1684" i="2"/>
  <c r="AH1685" i="2"/>
  <c r="AI1685" i="2" s="1"/>
  <c r="AH1686" i="2"/>
  <c r="AI1686" i="2" s="1"/>
  <c r="AJ1686" i="2"/>
  <c r="AL1686" i="2"/>
  <c r="AH1687" i="2"/>
  <c r="AI1687" i="2" s="1"/>
  <c r="AJ1687" i="2"/>
  <c r="AK1687" i="2"/>
  <c r="AL1687" i="2"/>
  <c r="AH1688" i="2"/>
  <c r="AH1689" i="2"/>
  <c r="AI1689" i="2"/>
  <c r="AJ1689" i="2"/>
  <c r="AK1689" i="2"/>
  <c r="AL1689" i="2"/>
  <c r="AH1690" i="2"/>
  <c r="AI1690" i="2"/>
  <c r="AJ1690" i="2"/>
  <c r="AK1690" i="2"/>
  <c r="AL1690" i="2"/>
  <c r="AH1691" i="2"/>
  <c r="AI1691" i="2"/>
  <c r="AJ1691" i="2"/>
  <c r="AH1692" i="2"/>
  <c r="AI1692" i="2" s="1"/>
  <c r="AJ1692" i="2"/>
  <c r="AK1692" i="2"/>
  <c r="AL1692" i="2"/>
  <c r="AH1693" i="2"/>
  <c r="AI1693" i="2"/>
  <c r="AJ1693" i="2"/>
  <c r="AK1693" i="2"/>
  <c r="AL1693" i="2" s="1"/>
  <c r="AH1694" i="2"/>
  <c r="AH1695" i="2"/>
  <c r="AI1695" i="2" s="1"/>
  <c r="AH1696" i="2"/>
  <c r="AI1696" i="2" s="1"/>
  <c r="AK1696" i="2"/>
  <c r="AL1696" i="2"/>
  <c r="AH1697" i="2"/>
  <c r="AI1697" i="2"/>
  <c r="AH1698" i="2"/>
  <c r="AJ1698" i="2" s="1"/>
  <c r="AI1698" i="2"/>
  <c r="AL1698" i="2"/>
  <c r="AH1699" i="2"/>
  <c r="AI1699" i="2"/>
  <c r="AJ1699" i="2"/>
  <c r="AK1699" i="2"/>
  <c r="AL1699" i="2"/>
  <c r="AH1700" i="2"/>
  <c r="AI1700" i="2"/>
  <c r="AJ1700" i="2"/>
  <c r="AK1700" i="2"/>
  <c r="AL1700" i="2"/>
  <c r="AH1701" i="2"/>
  <c r="AH1702" i="2"/>
  <c r="AI1702" i="2" s="1"/>
  <c r="AJ1702" i="2"/>
  <c r="AL1702" i="2"/>
  <c r="AH1703" i="2"/>
  <c r="AI1703" i="2"/>
  <c r="AK1703" i="2" s="1"/>
  <c r="AL1703" i="2" s="1"/>
  <c r="AJ1703" i="2"/>
  <c r="AH1704" i="2"/>
  <c r="AI1704" i="2"/>
  <c r="AH1705" i="2"/>
  <c r="AI1705" i="2"/>
  <c r="AJ1705" i="2"/>
  <c r="AK1705" i="2"/>
  <c r="AL1705" i="2" s="1"/>
  <c r="AH1706" i="2"/>
  <c r="AH1707" i="2"/>
  <c r="AI1707" i="2"/>
  <c r="AJ1707" i="2"/>
  <c r="AH1708" i="2"/>
  <c r="AI1708" i="2"/>
  <c r="AJ1708" i="2"/>
  <c r="AK1708" i="2"/>
  <c r="AL1708" i="2"/>
  <c r="AH1709" i="2"/>
  <c r="AI1709" i="2"/>
  <c r="AJ1709" i="2"/>
  <c r="AK1709" i="2"/>
  <c r="AL1709" i="2"/>
  <c r="AH1710" i="2"/>
  <c r="AI1710" i="2" s="1"/>
  <c r="AK1710" i="2" s="1"/>
  <c r="AJ1710" i="2"/>
  <c r="AH1711" i="2"/>
  <c r="AI1711" i="2" s="1"/>
  <c r="AH1712" i="2"/>
  <c r="AI1712" i="2" s="1"/>
  <c r="AJ1712" i="2"/>
  <c r="AK1712" i="2"/>
  <c r="AL1712" i="2"/>
  <c r="AH1713" i="2"/>
  <c r="AI1713" i="2" s="1"/>
  <c r="AJ1713" i="2"/>
  <c r="AK1713" i="2"/>
  <c r="AL1713" i="2"/>
  <c r="AH1714" i="2"/>
  <c r="AJ1714" i="2" s="1"/>
  <c r="AI1714" i="2"/>
  <c r="AL1714" i="2"/>
  <c r="AH1715" i="2"/>
  <c r="AI1715" i="2"/>
  <c r="AJ1715" i="2"/>
  <c r="AK1715" i="2"/>
  <c r="AL1715" i="2"/>
  <c r="AH1716" i="2"/>
  <c r="AI1716" i="2"/>
  <c r="AJ1716" i="2"/>
  <c r="AK1716" i="2"/>
  <c r="AL1716" i="2"/>
  <c r="AH1717" i="2"/>
  <c r="AH1718" i="2"/>
  <c r="AI1718" i="2" s="1"/>
  <c r="AJ1718" i="2"/>
  <c r="AL1718" i="2"/>
  <c r="AH1719" i="2"/>
  <c r="AI1719" i="2"/>
  <c r="AJ1719" i="2"/>
  <c r="AK1719" i="2"/>
  <c r="AL1719" i="2"/>
  <c r="AH1720" i="2"/>
  <c r="AH1721" i="2"/>
  <c r="AI1721" i="2"/>
  <c r="AJ1721" i="2"/>
  <c r="AK1721" i="2"/>
  <c r="AL1721" i="2"/>
  <c r="AH1722" i="2"/>
  <c r="AL1722" i="2" s="1"/>
  <c r="AI1722" i="2"/>
  <c r="AJ1722" i="2"/>
  <c r="AK1722" i="2"/>
  <c r="AH1723" i="2"/>
  <c r="AI1723" i="2" s="1"/>
  <c r="AJ1723" i="2"/>
  <c r="AH1724" i="2"/>
  <c r="AI1724" i="2" s="1"/>
  <c r="AK1724" i="2" s="1"/>
  <c r="AJ1724" i="2"/>
  <c r="AL1724" i="2"/>
  <c r="AH1725" i="2"/>
  <c r="AI1725" i="2"/>
  <c r="AJ1725" i="2"/>
  <c r="AK1725" i="2"/>
  <c r="AL1725" i="2"/>
  <c r="AH1726" i="2"/>
  <c r="AL1726" i="2" s="1"/>
  <c r="AI1726" i="2"/>
  <c r="AJ1726" i="2"/>
  <c r="AK1726" i="2"/>
  <c r="AH1727" i="2"/>
  <c r="AI1727" i="2" s="1"/>
  <c r="AH1728" i="2"/>
  <c r="AI1728" i="2" s="1"/>
  <c r="AK1728" i="2"/>
  <c r="AL1728" i="2"/>
  <c r="AH1729" i="2"/>
  <c r="AH1730" i="2"/>
  <c r="AJ1730" i="2" s="1"/>
  <c r="AI1730" i="2"/>
  <c r="AL1730" i="2"/>
  <c r="AH1731" i="2"/>
  <c r="AI1731" i="2"/>
  <c r="AJ1731" i="2"/>
  <c r="AK1731" i="2"/>
  <c r="AL1731" i="2"/>
  <c r="AH1732" i="2"/>
  <c r="AI1732" i="2"/>
  <c r="AJ1732" i="2"/>
  <c r="AK1732" i="2"/>
  <c r="AL1732" i="2"/>
  <c r="AH1733" i="2"/>
  <c r="AJ1733" i="2"/>
  <c r="AH1734" i="2"/>
  <c r="AI1734" i="2" s="1"/>
  <c r="AJ1734" i="2"/>
  <c r="AH1735" i="2"/>
  <c r="AL1735" i="2" s="1"/>
  <c r="AI1735" i="2"/>
  <c r="AJ1735" i="2"/>
  <c r="AK1735" i="2"/>
  <c r="AH1736" i="2"/>
  <c r="AI1736" i="2" s="1"/>
  <c r="AK1736" i="2"/>
  <c r="AH1737" i="2"/>
  <c r="AI1737" i="2"/>
  <c r="AJ1737" i="2"/>
  <c r="AK1737" i="2"/>
  <c r="AL1737" i="2"/>
  <c r="AH1738" i="2"/>
  <c r="AI1738" i="2"/>
  <c r="AJ1738" i="2"/>
  <c r="AK1738" i="2"/>
  <c r="AL1738" i="2"/>
  <c r="AH1739" i="2"/>
  <c r="AI1739" i="2"/>
  <c r="AH1740" i="2"/>
  <c r="AI1740" i="2"/>
  <c r="AJ1740" i="2"/>
  <c r="AK1740" i="2"/>
  <c r="AL1740" i="2"/>
  <c r="AH1741" i="2"/>
  <c r="AI1741" i="2"/>
  <c r="AJ1741" i="2"/>
  <c r="AK1741" i="2"/>
  <c r="AL1741" i="2"/>
  <c r="AH1742" i="2"/>
  <c r="AL1742" i="2" s="1"/>
  <c r="AI1742" i="2"/>
  <c r="AJ1742" i="2"/>
  <c r="AK1742" i="2"/>
  <c r="AH1743" i="2"/>
  <c r="AH1744" i="2"/>
  <c r="AI1744" i="2" s="1"/>
  <c r="AH1745" i="2"/>
  <c r="AH1746" i="2"/>
  <c r="AJ1746" i="2" s="1"/>
  <c r="AI1746" i="2"/>
  <c r="AH1747" i="2"/>
  <c r="AI1747" i="2"/>
  <c r="AJ1747" i="2"/>
  <c r="AK1747" i="2"/>
  <c r="AL1747" i="2"/>
  <c r="AH1748" i="2"/>
  <c r="AI1748" i="2" s="1"/>
  <c r="AH1749" i="2"/>
  <c r="AJ1749" i="2"/>
  <c r="AH1750" i="2"/>
  <c r="AI1750" i="2" s="1"/>
  <c r="AJ1750" i="2"/>
  <c r="AL1750" i="2"/>
  <c r="AH1751" i="2"/>
  <c r="AI1751" i="2"/>
  <c r="AJ1751" i="2"/>
  <c r="AK1751" i="2"/>
  <c r="AL1751" i="2"/>
  <c r="AH1752" i="2"/>
  <c r="AI1752" i="2"/>
  <c r="AK1752" i="2"/>
  <c r="AH1753" i="2"/>
  <c r="AI1753" i="2"/>
  <c r="AJ1753" i="2"/>
  <c r="AK1753" i="2"/>
  <c r="AL1753" i="2" s="1"/>
  <c r="AH1754" i="2"/>
  <c r="AI1754" i="2"/>
  <c r="AJ1754" i="2"/>
  <c r="AK1754" i="2"/>
  <c r="AL1754" i="2" s="1"/>
  <c r="AH1755" i="2"/>
  <c r="AK1755" i="2" s="1"/>
  <c r="AI1755" i="2"/>
  <c r="AJ1755" i="2"/>
  <c r="AL1755" i="2"/>
  <c r="AH1756" i="2"/>
  <c r="AI1756" i="2" s="1"/>
  <c r="AK1756" i="2" s="1"/>
  <c r="AJ1756" i="2"/>
  <c r="AL1756" i="2"/>
  <c r="AH1757" i="2"/>
  <c r="AI1757" i="2"/>
  <c r="AJ1757" i="2"/>
  <c r="AK1757" i="2"/>
  <c r="AL1757" i="2"/>
  <c r="AH1758" i="2"/>
  <c r="AL1758" i="2" s="1"/>
  <c r="AJ1758" i="2"/>
  <c r="AK1758" i="2"/>
  <c r="AH1759" i="2"/>
  <c r="AH1760" i="2"/>
  <c r="AJ1760" i="2"/>
  <c r="AK1760" i="2"/>
  <c r="AH1761" i="2"/>
  <c r="AI1761" i="2" s="1"/>
  <c r="AH1762" i="2"/>
  <c r="AJ1762" i="2" s="1"/>
  <c r="AI1762" i="2"/>
  <c r="AH1763" i="2"/>
  <c r="AI1763" i="2"/>
  <c r="AJ1763" i="2"/>
  <c r="AK1763" i="2"/>
  <c r="AL1763" i="2"/>
  <c r="AH1764" i="2"/>
  <c r="AI1764" i="2" s="1"/>
  <c r="AJ1764" i="2"/>
  <c r="AH1765" i="2"/>
  <c r="AJ1765" i="2"/>
  <c r="AH1766" i="2"/>
  <c r="AI1766" i="2" s="1"/>
  <c r="AJ1766" i="2"/>
  <c r="AL1766" i="2"/>
  <c r="AH1767" i="2"/>
  <c r="AI1767" i="2"/>
  <c r="AJ1767" i="2"/>
  <c r="AK1767" i="2"/>
  <c r="AL1767" i="2"/>
  <c r="AH1768" i="2"/>
  <c r="AI1768" i="2"/>
  <c r="AK1768" i="2" s="1"/>
  <c r="AH1769" i="2"/>
  <c r="AI1769" i="2"/>
  <c r="AJ1769" i="2"/>
  <c r="AK1769" i="2"/>
  <c r="AL1769" i="2"/>
  <c r="AH1770" i="2"/>
  <c r="AI1770" i="2"/>
  <c r="AK1770" i="2" s="1"/>
  <c r="AL1770" i="2" s="1"/>
  <c r="AJ1770" i="2"/>
  <c r="AH1771" i="2"/>
  <c r="AK1771" i="2" s="1"/>
  <c r="AI1771" i="2"/>
  <c r="AJ1771" i="2"/>
  <c r="AL1771" i="2"/>
  <c r="AH1772" i="2"/>
  <c r="AI1772" i="2" s="1"/>
  <c r="AJ1772" i="2"/>
  <c r="AK1772" i="2"/>
  <c r="AL1772" i="2"/>
  <c r="AH1773" i="2"/>
  <c r="AI1773" i="2"/>
  <c r="AJ1773" i="2"/>
  <c r="AK1773" i="2"/>
  <c r="AL1773" i="2"/>
  <c r="AH1774" i="2"/>
  <c r="AL1774" i="2" s="1"/>
  <c r="AI1774" i="2"/>
  <c r="AJ1774" i="2"/>
  <c r="AK1774" i="2"/>
  <c r="AH1775" i="2"/>
  <c r="AH1776" i="2"/>
  <c r="AI1776" i="2" s="1"/>
  <c r="AJ1776" i="2"/>
  <c r="AK1776" i="2"/>
  <c r="AL1776" i="2"/>
  <c r="AH1777" i="2"/>
  <c r="AI1777" i="2"/>
  <c r="AK1777" i="2" s="1"/>
  <c r="AL1777" i="2" s="1"/>
  <c r="AJ1777" i="2"/>
  <c r="AH1778" i="2"/>
  <c r="AJ1778" i="2" s="1"/>
  <c r="AI1778" i="2"/>
  <c r="AL1778" i="2"/>
  <c r="AH1779" i="2"/>
  <c r="AI1779" i="2"/>
  <c r="AJ1779" i="2"/>
  <c r="AK1779" i="2"/>
  <c r="AL1779" i="2"/>
  <c r="AH1780" i="2"/>
  <c r="AI1780" i="2"/>
  <c r="AJ1780" i="2"/>
  <c r="AH1781" i="2"/>
  <c r="AJ1781" i="2"/>
  <c r="AH1782" i="2"/>
  <c r="AJ1782" i="2"/>
  <c r="AL1782" i="2"/>
  <c r="AH1783" i="2"/>
  <c r="AJ1783" i="2" s="1"/>
  <c r="AI1783" i="2"/>
  <c r="AK1783" i="2"/>
  <c r="AL1783" i="2"/>
  <c r="AH1784" i="2"/>
  <c r="AI1784" i="2"/>
  <c r="AK1784" i="2"/>
  <c r="AH1785" i="2"/>
  <c r="AI1785" i="2"/>
  <c r="AJ1785" i="2"/>
  <c r="AK1785" i="2"/>
  <c r="AL1785" i="2"/>
  <c r="AH1786" i="2"/>
  <c r="AI1786" i="2"/>
  <c r="AJ1786" i="2"/>
  <c r="AK1786" i="2"/>
  <c r="AL1786" i="2"/>
  <c r="AH1787" i="2"/>
  <c r="AK1787" i="2" s="1"/>
  <c r="AI1787" i="2"/>
  <c r="AJ1787" i="2"/>
  <c r="AL1787" i="2"/>
  <c r="AH1788" i="2"/>
  <c r="AI1788" i="2" s="1"/>
  <c r="AJ1788" i="2"/>
  <c r="AK1788" i="2"/>
  <c r="AL1788" i="2"/>
  <c r="AH1789" i="2"/>
  <c r="AI1789" i="2"/>
  <c r="AJ1789" i="2"/>
  <c r="AK1789" i="2"/>
  <c r="AL1789" i="2"/>
  <c r="AH1790" i="2"/>
  <c r="AL1790" i="2" s="1"/>
  <c r="AI1790" i="2"/>
  <c r="AJ1790" i="2"/>
  <c r="AK1790" i="2"/>
  <c r="AH1791" i="2"/>
  <c r="AK1791" i="2" s="1"/>
  <c r="AH1792" i="2"/>
  <c r="AI1792" i="2" s="1"/>
  <c r="AJ1792" i="2"/>
  <c r="AK1792" i="2"/>
  <c r="AL1792" i="2"/>
  <c r="AH1793" i="2"/>
  <c r="AI1793" i="2"/>
  <c r="AK1793" i="2" s="1"/>
  <c r="AL1793" i="2" s="1"/>
  <c r="AJ1793" i="2"/>
  <c r="AH1794" i="2"/>
  <c r="AJ1794" i="2" s="1"/>
  <c r="AI1794" i="2"/>
  <c r="AL1794" i="2"/>
  <c r="AH1795" i="2"/>
  <c r="AI1795" i="2"/>
  <c r="AJ1795" i="2"/>
  <c r="AK1795" i="2"/>
  <c r="AL1795" i="2"/>
  <c r="AH1796" i="2"/>
  <c r="AI1796" i="2"/>
  <c r="AJ1796" i="2"/>
  <c r="AH1797" i="2"/>
  <c r="AJ1797" i="2"/>
  <c r="AH1798" i="2"/>
  <c r="AJ1798" i="2"/>
  <c r="AL1798" i="2"/>
  <c r="AH1799" i="2"/>
  <c r="AI1799" i="2" s="1"/>
  <c r="AK1799" i="2" s="1"/>
  <c r="AL1799" i="2" s="1"/>
  <c r="AH1800" i="2"/>
  <c r="AL1800" i="2" s="1"/>
  <c r="AI1800" i="2"/>
  <c r="AJ1800" i="2"/>
  <c r="AK1800" i="2"/>
  <c r="AH1801" i="2"/>
  <c r="AI1801" i="2"/>
  <c r="AJ1801" i="2"/>
  <c r="AK1801" i="2"/>
  <c r="AL1801" i="2" s="1"/>
  <c r="AH1802" i="2"/>
  <c r="AH1803" i="2"/>
  <c r="AI1803" i="2" s="1"/>
  <c r="AJ1803" i="2"/>
  <c r="AK1803" i="2"/>
  <c r="AL1803" i="2"/>
  <c r="AH1804" i="2"/>
  <c r="AI1804" i="2" s="1"/>
  <c r="AJ1804" i="2"/>
  <c r="AK1804" i="2"/>
  <c r="AL1804" i="2"/>
  <c r="AH1805" i="2"/>
  <c r="AI1805" i="2" s="1"/>
  <c r="AK1805" i="2" s="1"/>
  <c r="AL1805" i="2" s="1"/>
  <c r="AJ1805" i="2"/>
  <c r="AH1806" i="2"/>
  <c r="AI1806" i="2" s="1"/>
  <c r="AJ1806" i="2"/>
  <c r="AK1806" i="2"/>
  <c r="AL1806" i="2"/>
  <c r="AH1807" i="2"/>
  <c r="AK1807" i="2"/>
  <c r="AH1808" i="2"/>
  <c r="AH1809" i="2"/>
  <c r="AI1809" i="2"/>
  <c r="AJ1809" i="2"/>
  <c r="AK1809" i="2"/>
  <c r="AL1809" i="2"/>
  <c r="AH1810" i="2"/>
  <c r="AI1810" i="2"/>
  <c r="AL1810" i="2"/>
  <c r="AH1811" i="2"/>
  <c r="AI1811" i="2"/>
  <c r="AJ1811" i="2"/>
  <c r="AK1811" i="2"/>
  <c r="AL1811" i="2"/>
  <c r="AH1812" i="2"/>
  <c r="AI1812" i="2" s="1"/>
  <c r="AJ1812" i="2"/>
  <c r="AK1812" i="2"/>
  <c r="AL1812" i="2"/>
  <c r="AH1813" i="2"/>
  <c r="AI1813" i="2"/>
  <c r="AJ1813" i="2"/>
  <c r="AH1814" i="2"/>
  <c r="AI1814" i="2" s="1"/>
  <c r="AJ1814" i="2"/>
  <c r="AK1814" i="2"/>
  <c r="AL1814" i="2"/>
  <c r="AH1815" i="2"/>
  <c r="AH1816" i="2"/>
  <c r="AL1816" i="2" s="1"/>
  <c r="AI1816" i="2"/>
  <c r="AJ1816" i="2"/>
  <c r="AK1816" i="2"/>
  <c r="AH1817" i="2"/>
  <c r="AI1817" i="2"/>
  <c r="AJ1817" i="2"/>
  <c r="AK1817" i="2"/>
  <c r="AL1817" i="2"/>
  <c r="AH1818" i="2"/>
  <c r="AI1818" i="2"/>
  <c r="AJ1818" i="2"/>
  <c r="AK1818" i="2"/>
  <c r="AL1818" i="2"/>
  <c r="AH1819" i="2"/>
  <c r="AI1819" i="2"/>
  <c r="AJ1819" i="2"/>
  <c r="AK1819" i="2"/>
  <c r="AL1819" i="2" s="1"/>
  <c r="AH1820" i="2"/>
  <c r="AI1820" i="2" s="1"/>
  <c r="AJ1820" i="2"/>
  <c r="AK1820" i="2"/>
  <c r="AL1820" i="2"/>
  <c r="AH1821" i="2"/>
  <c r="AI1821" i="2"/>
  <c r="AJ1821" i="2"/>
  <c r="AK1821" i="2"/>
  <c r="AL1821" i="2"/>
  <c r="AH1822" i="2"/>
  <c r="AI1822" i="2" s="1"/>
  <c r="AH1823" i="2"/>
  <c r="AH1824" i="2"/>
  <c r="AH1825" i="2"/>
  <c r="AI1825" i="2" s="1"/>
  <c r="AJ1825" i="2"/>
  <c r="AK1825" i="2"/>
  <c r="AL1825" i="2"/>
  <c r="AH1826" i="2"/>
  <c r="AH1827" i="2"/>
  <c r="AI1827" i="2"/>
  <c r="AJ1827" i="2"/>
  <c r="AK1827" i="2"/>
  <c r="AL1827" i="2"/>
  <c r="AH1828" i="2"/>
  <c r="AI1828" i="2" s="1"/>
  <c r="AK1828" i="2" s="1"/>
  <c r="AL1828" i="2" s="1"/>
  <c r="AJ1828" i="2"/>
  <c r="AH1829" i="2"/>
  <c r="AI1829" i="2" s="1"/>
  <c r="AH1830" i="2"/>
  <c r="AH1831" i="2"/>
  <c r="AI1831" i="2" s="1"/>
  <c r="AJ1831" i="2"/>
  <c r="AK1831" i="2"/>
  <c r="AL1831" i="2"/>
  <c r="AH1832" i="2"/>
  <c r="AI1832" i="2"/>
  <c r="AJ1832" i="2"/>
  <c r="AK1832" i="2"/>
  <c r="AH1833" i="2"/>
  <c r="AI1833" i="2"/>
  <c r="AJ1833" i="2"/>
  <c r="AK1833" i="2"/>
  <c r="AL1833" i="2"/>
  <c r="AH1834" i="2"/>
  <c r="AI1834" i="2" s="1"/>
  <c r="AJ1834" i="2"/>
  <c r="AK1834" i="2"/>
  <c r="AL1834" i="2"/>
  <c r="AH1835" i="2"/>
  <c r="AI1835" i="2"/>
  <c r="AJ1835" i="2"/>
  <c r="AK1835" i="2"/>
  <c r="AL1835" i="2"/>
  <c r="AH1836" i="2"/>
  <c r="AI1836" i="2" s="1"/>
  <c r="AJ1836" i="2"/>
  <c r="AK1836" i="2"/>
  <c r="AL1836" i="2" s="1"/>
  <c r="AH1837" i="2"/>
  <c r="AH1838" i="2"/>
  <c r="AI1838" i="2"/>
  <c r="AJ1838" i="2"/>
  <c r="AK1838" i="2"/>
  <c r="AL1838" i="2"/>
  <c r="AH1839" i="2"/>
  <c r="AK1839" i="2"/>
  <c r="AL1839" i="2"/>
  <c r="AH1840" i="2"/>
  <c r="AI1840" i="2"/>
  <c r="AJ1840" i="2"/>
  <c r="AK1840" i="2"/>
  <c r="AH1841" i="2"/>
  <c r="AI1841" i="2" s="1"/>
  <c r="AJ1841" i="2"/>
  <c r="AK1841" i="2"/>
  <c r="AL1841" i="2"/>
  <c r="AH1842" i="2"/>
  <c r="AI1842" i="2"/>
  <c r="AH1843" i="2"/>
  <c r="AI1843" i="2"/>
  <c r="AJ1843" i="2"/>
  <c r="AK1843" i="2"/>
  <c r="AL1843" i="2"/>
  <c r="AH1844" i="2"/>
  <c r="AI1844" i="2"/>
  <c r="AH1845" i="2"/>
  <c r="AI1845" i="2" s="1"/>
  <c r="AJ1845" i="2"/>
  <c r="AH1846" i="2"/>
  <c r="AI1846" i="2"/>
  <c r="AJ1846" i="2"/>
  <c r="AK1846" i="2"/>
  <c r="AL1846" i="2"/>
  <c r="AH1847" i="2"/>
  <c r="AI1847" i="2"/>
  <c r="AK1847" i="2" s="1"/>
  <c r="AL1847" i="2" s="1"/>
  <c r="AJ1847" i="2"/>
  <c r="AH1848" i="2"/>
  <c r="AL1848" i="2" s="1"/>
  <c r="AI1848" i="2"/>
  <c r="AJ1848" i="2"/>
  <c r="AK1848" i="2"/>
  <c r="AH1849" i="2"/>
  <c r="AI1849" i="2"/>
  <c r="AK1849" i="2" s="1"/>
  <c r="AL1849" i="2" s="1"/>
  <c r="AJ1849" i="2"/>
  <c r="AH1850" i="2"/>
  <c r="AI1850" i="2"/>
  <c r="AJ1850" i="2"/>
  <c r="AK1850" i="2"/>
  <c r="AL1850" i="2"/>
  <c r="AH1851" i="2"/>
  <c r="AI1851" i="2"/>
  <c r="AH1852" i="2"/>
  <c r="AI1852" i="2" s="1"/>
  <c r="AJ1852" i="2"/>
  <c r="AK1852" i="2"/>
  <c r="AL1852" i="2"/>
  <c r="AH1853" i="2"/>
  <c r="AI1853" i="2" s="1"/>
  <c r="AK1853" i="2" s="1"/>
  <c r="AL1853" i="2" s="1"/>
  <c r="AJ1853" i="2"/>
  <c r="AH1854" i="2"/>
  <c r="AL1854" i="2" s="1"/>
  <c r="AI1854" i="2"/>
  <c r="AJ1854" i="2"/>
  <c r="AK1854" i="2"/>
  <c r="AH1855" i="2"/>
  <c r="AK1855" i="2" s="1"/>
  <c r="AL1855" i="2"/>
  <c r="AH1856" i="2"/>
  <c r="AI1856" i="2"/>
  <c r="AJ1856" i="2"/>
  <c r="AK1856" i="2"/>
  <c r="AL1856" i="2"/>
  <c r="AH1857" i="2"/>
  <c r="AI1857" i="2"/>
  <c r="AJ1857" i="2"/>
  <c r="AK1857" i="2"/>
  <c r="AL1857" i="2"/>
  <c r="AH1858" i="2"/>
  <c r="AI1858" i="2"/>
  <c r="AH1859" i="2"/>
  <c r="AI1859" i="2" s="1"/>
  <c r="AK1859" i="2" s="1"/>
  <c r="AJ1859" i="2"/>
  <c r="AL1859" i="2"/>
  <c r="AH1860" i="2"/>
  <c r="AI1860" i="2"/>
  <c r="AJ1860" i="2"/>
  <c r="AK1860" i="2"/>
  <c r="AL1860" i="2"/>
  <c r="AH1861" i="2"/>
  <c r="AI1861" i="2"/>
  <c r="AJ1861" i="2"/>
  <c r="AH1862" i="2"/>
  <c r="AI1862" i="2"/>
  <c r="AH1863" i="2"/>
  <c r="AI1863" i="2" s="1"/>
  <c r="AJ1863" i="2"/>
  <c r="AK1863" i="2"/>
  <c r="AL1863" i="2"/>
  <c r="AH1864" i="2"/>
  <c r="AI1864" i="2"/>
  <c r="AJ1864" i="2"/>
  <c r="AK1864" i="2"/>
  <c r="AH1865" i="2"/>
  <c r="AI1865" i="2"/>
  <c r="AK1865" i="2" s="1"/>
  <c r="AL1865" i="2" s="1"/>
  <c r="AJ1865" i="2"/>
  <c r="AH1866" i="2"/>
  <c r="AI1866" i="2" s="1"/>
  <c r="AK1866" i="2" s="1"/>
  <c r="AL1866" i="2" s="1"/>
  <c r="AJ1866" i="2"/>
  <c r="AH1867" i="2"/>
  <c r="AI1867" i="2"/>
  <c r="AJ1867" i="2"/>
  <c r="AK1867" i="2"/>
  <c r="AL1867" i="2"/>
  <c r="AH1868" i="2"/>
  <c r="AI1868" i="2"/>
  <c r="AJ1868" i="2"/>
  <c r="AK1868" i="2"/>
  <c r="AL1868" i="2"/>
  <c r="AH1869" i="2"/>
  <c r="AI1869" i="2"/>
  <c r="AJ1869" i="2"/>
  <c r="AK1869" i="2"/>
  <c r="AL1869" i="2"/>
  <c r="AH1870" i="2"/>
  <c r="AH1871" i="2"/>
  <c r="AH1872" i="2"/>
  <c r="AI1872" i="2"/>
  <c r="AJ1872" i="2"/>
  <c r="AH1873" i="2"/>
  <c r="AI1873" i="2"/>
  <c r="AJ1873" i="2"/>
  <c r="AK1873" i="2"/>
  <c r="AL1873" i="2"/>
  <c r="AH1874" i="2"/>
  <c r="AI1874" i="2"/>
  <c r="AH1875" i="2"/>
  <c r="AI1875" i="2" s="1"/>
  <c r="AJ1875" i="2"/>
  <c r="AK1875" i="2"/>
  <c r="AL1875" i="2"/>
  <c r="AH1876" i="2"/>
  <c r="AH1877" i="2"/>
  <c r="AI1877" i="2"/>
  <c r="AJ1877" i="2"/>
  <c r="AH1878" i="2"/>
  <c r="AI1878" i="2"/>
  <c r="AJ1878" i="2"/>
  <c r="AK1878" i="2"/>
  <c r="AL1878" i="2"/>
  <c r="AH1879" i="2"/>
  <c r="AJ1879" i="2"/>
  <c r="AH1880" i="2"/>
  <c r="AI1880" i="2" s="1"/>
  <c r="AK1880" i="2" s="1"/>
  <c r="AJ1880" i="2"/>
  <c r="AH1881" i="2"/>
  <c r="AI1881" i="2"/>
  <c r="AJ1881" i="2"/>
  <c r="AK1881" i="2"/>
  <c r="AL1881" i="2"/>
  <c r="AH1882" i="2"/>
  <c r="AI1882" i="2" s="1"/>
  <c r="AJ1882" i="2"/>
  <c r="AK1882" i="2"/>
  <c r="AL1882" i="2" s="1"/>
  <c r="AH1883" i="2"/>
  <c r="AH1884" i="2"/>
  <c r="AI1884" i="2" s="1"/>
  <c r="AJ1884" i="2"/>
  <c r="AK1884" i="2"/>
  <c r="AL1884" i="2"/>
  <c r="AH1885" i="2"/>
  <c r="AI1885" i="2"/>
  <c r="AJ1885" i="2"/>
  <c r="AK1885" i="2"/>
  <c r="AL1885" i="2"/>
  <c r="AH1886" i="2"/>
  <c r="AI1886" i="2"/>
  <c r="AJ1886" i="2"/>
  <c r="AH1887" i="2"/>
  <c r="AH1888" i="2"/>
  <c r="AH1889" i="2"/>
  <c r="AI1889" i="2" s="1"/>
  <c r="AJ1889" i="2"/>
  <c r="AK1889" i="2"/>
  <c r="AL1889" i="2"/>
  <c r="AH1890" i="2"/>
  <c r="AH1891" i="2"/>
  <c r="AI1891" i="2"/>
  <c r="AJ1891" i="2"/>
  <c r="AK1891" i="2"/>
  <c r="AL1891" i="2"/>
  <c r="AH1892" i="2"/>
  <c r="AI1892" i="2"/>
  <c r="AJ1892" i="2"/>
  <c r="AK1892" i="2"/>
  <c r="AL1892" i="2"/>
  <c r="AH1893" i="2"/>
  <c r="AL1893" i="2" s="1"/>
  <c r="AJ1893" i="2"/>
  <c r="AK1893" i="2"/>
  <c r="AH1894" i="2"/>
  <c r="AI1894" i="2" s="1"/>
  <c r="AJ1894" i="2"/>
  <c r="AK1894" i="2"/>
  <c r="AL1894" i="2"/>
  <c r="AH1895" i="2"/>
  <c r="AI1895" i="2"/>
  <c r="AJ1895" i="2"/>
  <c r="AK1895" i="2"/>
  <c r="AL1895" i="2"/>
  <c r="AH1896" i="2"/>
  <c r="AI1896" i="2"/>
  <c r="AJ1896" i="2"/>
  <c r="AK1896" i="2"/>
  <c r="AL1896" i="2" s="1"/>
  <c r="AH1897" i="2"/>
  <c r="AI1897" i="2"/>
  <c r="AJ1897" i="2"/>
  <c r="AK1897" i="2"/>
  <c r="AL1897" i="2"/>
  <c r="AH1898" i="2"/>
  <c r="AH1899" i="2"/>
  <c r="AI1899" i="2" s="1"/>
  <c r="AJ1899" i="2"/>
  <c r="AK1899" i="2"/>
  <c r="AL1899" i="2"/>
  <c r="AH1900" i="2"/>
  <c r="AH1901" i="2"/>
  <c r="AI1901" i="2"/>
  <c r="AJ1901" i="2"/>
  <c r="AK1901" i="2"/>
  <c r="AL1901" i="2"/>
  <c r="AH1902" i="2"/>
  <c r="AI1902" i="2"/>
  <c r="AJ1902" i="2"/>
  <c r="AK1902" i="2"/>
  <c r="AL1902" i="2"/>
  <c r="AH1903" i="2"/>
  <c r="AI1903" i="2" s="1"/>
  <c r="AH1904" i="2"/>
  <c r="AI1904" i="2"/>
  <c r="AJ1904" i="2"/>
  <c r="AK1904" i="2"/>
  <c r="AL1904" i="2"/>
  <c r="AH1905" i="2"/>
  <c r="AI1905" i="2"/>
  <c r="AJ1905" i="2"/>
  <c r="AK1905" i="2"/>
  <c r="AL1905" i="2"/>
  <c r="AH1906" i="2"/>
  <c r="AI1906" i="2" s="1"/>
  <c r="AH1907" i="2"/>
  <c r="AI1907" i="2"/>
  <c r="AJ1907" i="2"/>
  <c r="AK1907" i="2"/>
  <c r="AL1907" i="2" s="1"/>
  <c r="AH1908" i="2"/>
  <c r="AI1908" i="2"/>
  <c r="AJ1908" i="2"/>
  <c r="AK1908" i="2"/>
  <c r="AL1908" i="2"/>
  <c r="AH1909" i="2"/>
  <c r="AL1909" i="2" s="1"/>
  <c r="AI1909" i="2"/>
  <c r="AJ1909" i="2"/>
  <c r="AK1909" i="2"/>
  <c r="AH1910" i="2"/>
  <c r="AI1910" i="2" s="1"/>
  <c r="AJ1910" i="2"/>
  <c r="AK1910" i="2"/>
  <c r="AL1910" i="2"/>
  <c r="AH1911" i="2"/>
  <c r="AI1911" i="2"/>
  <c r="AJ1911" i="2"/>
  <c r="AK1911" i="2"/>
  <c r="AL1911" i="2"/>
  <c r="AH1912" i="2"/>
  <c r="AI1912" i="2"/>
  <c r="AK1912" i="2" s="1"/>
  <c r="AL1912" i="2" s="1"/>
  <c r="AJ1912" i="2"/>
  <c r="AH1913" i="2"/>
  <c r="AI1913" i="2"/>
  <c r="AJ1913" i="2"/>
  <c r="AK1913" i="2"/>
  <c r="AL1913" i="2"/>
  <c r="AH1914" i="2"/>
  <c r="AH1915" i="2"/>
  <c r="AI1915" i="2" s="1"/>
  <c r="AJ1915" i="2"/>
  <c r="AK1915" i="2"/>
  <c r="AL1915" i="2"/>
  <c r="AH1916" i="2"/>
  <c r="AH1917" i="2"/>
  <c r="AI1917" i="2"/>
  <c r="AJ1917" i="2"/>
  <c r="AK1917" i="2"/>
  <c r="AL1917" i="2"/>
  <c r="AH1918" i="2"/>
  <c r="AI1918" i="2"/>
  <c r="AJ1918" i="2"/>
  <c r="AK1918" i="2"/>
  <c r="AL1918" i="2"/>
  <c r="AH1919" i="2"/>
  <c r="AH1920" i="2"/>
  <c r="AI1920" i="2"/>
  <c r="AJ1920" i="2"/>
  <c r="AK1920" i="2"/>
  <c r="AL1920" i="2"/>
  <c r="AH1921" i="2"/>
  <c r="AI1921" i="2"/>
  <c r="AJ1921" i="2"/>
  <c r="AK1921" i="2"/>
  <c r="AL1921" i="2"/>
  <c r="AH1922" i="2"/>
  <c r="AI1922" i="2"/>
  <c r="AJ1922" i="2"/>
  <c r="AH1923" i="2"/>
  <c r="AI1923" i="2"/>
  <c r="AJ1923" i="2"/>
  <c r="AK1923" i="2"/>
  <c r="AL1923" i="2"/>
  <c r="AH1924" i="2"/>
  <c r="AI1924" i="2"/>
  <c r="AJ1924" i="2"/>
  <c r="AK1924" i="2"/>
  <c r="AL1924" i="2"/>
  <c r="AH1925" i="2"/>
  <c r="AL1925" i="2" s="1"/>
  <c r="AI1925" i="2"/>
  <c r="AJ1925" i="2"/>
  <c r="AK1925" i="2"/>
  <c r="AH1926" i="2"/>
  <c r="AI1926" i="2" s="1"/>
  <c r="AK1926" i="2" s="1"/>
  <c r="AJ1926" i="2"/>
  <c r="AL1926" i="2"/>
  <c r="AH1927" i="2"/>
  <c r="AI1927" i="2"/>
  <c r="AJ1927" i="2"/>
  <c r="AK1927" i="2"/>
  <c r="AL1927" i="2"/>
  <c r="AH1928" i="2"/>
  <c r="AI1928" i="2"/>
  <c r="AJ1928" i="2"/>
  <c r="AK1928" i="2"/>
  <c r="AL1928" i="2"/>
  <c r="AH1929" i="2"/>
  <c r="AI1929" i="2"/>
  <c r="AJ1929" i="2"/>
  <c r="AK1929" i="2"/>
  <c r="AL1929" i="2"/>
  <c r="AH1930" i="2"/>
  <c r="AH1931" i="2"/>
  <c r="AI1931" i="2" s="1"/>
  <c r="AJ1931" i="2"/>
  <c r="AK1931" i="2"/>
  <c r="AL1931" i="2"/>
  <c r="AH1932" i="2"/>
  <c r="AH1933" i="2"/>
  <c r="AI1933" i="2"/>
  <c r="AK1933" i="2" s="1"/>
  <c r="AL1933" i="2" s="1"/>
  <c r="AJ1933" i="2"/>
  <c r="AH1934" i="2"/>
  <c r="AI1934" i="2"/>
  <c r="AJ1934" i="2"/>
  <c r="AK1934" i="2"/>
  <c r="AL1934" i="2"/>
  <c r="AH1935" i="2"/>
  <c r="AI1935" i="2" s="1"/>
  <c r="AH1936" i="2"/>
  <c r="AI1936" i="2"/>
  <c r="AJ1936" i="2"/>
  <c r="AK1936" i="2"/>
  <c r="AL1936" i="2"/>
  <c r="AH1937" i="2"/>
  <c r="AI1937" i="2"/>
  <c r="AJ1937" i="2"/>
  <c r="AK1937" i="2"/>
  <c r="AL1937" i="2"/>
  <c r="AH1938" i="2"/>
  <c r="AI1938" i="2"/>
  <c r="AJ1938" i="2"/>
  <c r="AH1939" i="2"/>
  <c r="AI1939" i="2"/>
  <c r="AJ1939" i="2"/>
  <c r="AK1939" i="2"/>
  <c r="AL1939" i="2" s="1"/>
  <c r="AH1940" i="2"/>
  <c r="AI1940" i="2"/>
  <c r="AJ1940" i="2"/>
  <c r="AK1940" i="2"/>
  <c r="AL1940" i="2"/>
  <c r="AH1941" i="2"/>
  <c r="AL1941" i="2" s="1"/>
  <c r="AI1941" i="2"/>
  <c r="AJ1941" i="2"/>
  <c r="AK1941" i="2"/>
  <c r="AH1942" i="2"/>
  <c r="AI1942" i="2" s="1"/>
  <c r="AJ1942" i="2"/>
  <c r="AK1942" i="2"/>
  <c r="AL1942" i="2"/>
  <c r="AH1943" i="2"/>
  <c r="AI1943" i="2"/>
  <c r="AJ1943" i="2"/>
  <c r="AK1943" i="2"/>
  <c r="AL1943" i="2"/>
  <c r="AH1944" i="2"/>
  <c r="AI1944" i="2"/>
  <c r="AJ1944" i="2"/>
  <c r="AK1944" i="2"/>
  <c r="AL1944" i="2"/>
  <c r="AH1945" i="2"/>
  <c r="AJ1945" i="2" s="1"/>
  <c r="AI1945" i="2"/>
  <c r="AK1945" i="2"/>
  <c r="AL1945" i="2"/>
  <c r="AH1946" i="2"/>
  <c r="AH1947" i="2"/>
  <c r="AI1947" i="2" s="1"/>
  <c r="AJ1947" i="2"/>
  <c r="AK1947" i="2"/>
  <c r="AL1947" i="2"/>
  <c r="AH1948" i="2"/>
  <c r="AH1949" i="2"/>
  <c r="AI1949" i="2"/>
  <c r="AJ1949" i="2"/>
  <c r="AK1949" i="2"/>
  <c r="AL1949" i="2"/>
  <c r="AH1950" i="2"/>
  <c r="AI1950" i="2"/>
  <c r="AJ1950" i="2"/>
  <c r="AK1950" i="2"/>
  <c r="AL1950" i="2"/>
  <c r="AH1951" i="2"/>
  <c r="AI1951" i="2"/>
  <c r="AH1952" i="2"/>
  <c r="AI1952" i="2"/>
  <c r="AJ1952" i="2"/>
  <c r="AK1952" i="2"/>
  <c r="AL1952" i="2"/>
  <c r="AH1953" i="2"/>
  <c r="AI1953" i="2"/>
  <c r="AJ1953" i="2"/>
  <c r="AK1953" i="2"/>
  <c r="AL1953" i="2"/>
  <c r="AH1954" i="2"/>
  <c r="AI1954" i="2" s="1"/>
  <c r="AH1955" i="2"/>
  <c r="AI1955" i="2"/>
  <c r="AJ1955" i="2"/>
  <c r="AK1955" i="2"/>
  <c r="AL1955" i="2"/>
  <c r="AH1956" i="2"/>
  <c r="AI1956" i="2"/>
  <c r="AJ1956" i="2"/>
  <c r="AK1956" i="2"/>
  <c r="AL1956" i="2"/>
  <c r="AH1957" i="2"/>
  <c r="AI1957" i="2"/>
  <c r="AJ1957" i="2"/>
  <c r="AK1957" i="2"/>
  <c r="AH1958" i="2"/>
  <c r="AI1958" i="2" s="1"/>
  <c r="AJ1958" i="2"/>
  <c r="AK1958" i="2"/>
  <c r="AL1958" i="2"/>
  <c r="AH1959" i="2"/>
  <c r="AI1959" i="2"/>
  <c r="AJ1959" i="2"/>
  <c r="AK1959" i="2"/>
  <c r="AL1959" i="2"/>
  <c r="AH1960" i="2"/>
  <c r="AI1960" i="2"/>
  <c r="AJ1960" i="2"/>
  <c r="AK1960" i="2"/>
  <c r="AL1960" i="2"/>
  <c r="AH1961" i="2"/>
  <c r="AJ1961" i="2" s="1"/>
  <c r="AI1961" i="2"/>
  <c r="AK1961" i="2"/>
  <c r="AL1961" i="2"/>
  <c r="AH1962" i="2"/>
  <c r="AH1963" i="2"/>
  <c r="AI1963" i="2" s="1"/>
  <c r="AJ1963" i="2"/>
  <c r="AK1963" i="2"/>
  <c r="AL1963" i="2"/>
  <c r="AH1964" i="2"/>
  <c r="AH1965" i="2"/>
  <c r="AI1965" i="2"/>
  <c r="AK1965" i="2" s="1"/>
  <c r="AL1965" i="2" s="1"/>
  <c r="AJ1965" i="2"/>
  <c r="AH1966" i="2"/>
  <c r="AI1966" i="2"/>
  <c r="AJ1966" i="2"/>
  <c r="AK1966" i="2"/>
  <c r="AL1966" i="2"/>
  <c r="AH1967" i="2"/>
  <c r="AI1967" i="2"/>
  <c r="AH1968" i="2"/>
  <c r="AI1968" i="2"/>
  <c r="AJ1968" i="2"/>
  <c r="AK1968" i="2"/>
  <c r="AL1968" i="2"/>
  <c r="AH1969" i="2"/>
  <c r="AI1969" i="2"/>
  <c r="AJ1969" i="2"/>
  <c r="AK1969" i="2"/>
  <c r="AL1969" i="2"/>
  <c r="AH1970" i="2"/>
  <c r="AI1970" i="2"/>
  <c r="AJ1970" i="2"/>
  <c r="AH1971" i="2"/>
  <c r="AI1971" i="2"/>
  <c r="AJ1971" i="2"/>
  <c r="AK1971" i="2"/>
  <c r="AL1971" i="2" s="1"/>
  <c r="AH1972" i="2"/>
  <c r="AI1972" i="2"/>
  <c r="AJ1972" i="2"/>
  <c r="AK1972" i="2"/>
  <c r="AL1972" i="2"/>
  <c r="AH1973" i="2"/>
  <c r="AH1974" i="2"/>
  <c r="AI1974" i="2" s="1"/>
  <c r="AJ1974" i="2"/>
  <c r="AK1974" i="2"/>
  <c r="AL1974" i="2"/>
  <c r="AH1975" i="2"/>
  <c r="AI1975" i="2"/>
  <c r="AJ1975" i="2"/>
  <c r="AK1975" i="2"/>
  <c r="AL1975" i="2"/>
  <c r="AH1976" i="2"/>
  <c r="AI1976" i="2"/>
  <c r="AJ1976" i="2"/>
  <c r="AK1976" i="2"/>
  <c r="AL1976" i="2"/>
  <c r="AH1977" i="2"/>
  <c r="AJ1977" i="2" s="1"/>
  <c r="AI1977" i="2"/>
  <c r="AK1977" i="2"/>
  <c r="AL1977" i="2"/>
  <c r="AH1978" i="2"/>
  <c r="AH1979" i="2"/>
  <c r="AI1979" i="2"/>
  <c r="AJ1979" i="2"/>
  <c r="AK1979" i="2"/>
  <c r="AL1979" i="2"/>
  <c r="AH1980" i="2"/>
  <c r="AH1981" i="2"/>
  <c r="AI1981" i="2"/>
  <c r="AK1981" i="2" s="1"/>
  <c r="AL1981" i="2" s="1"/>
  <c r="AJ1981" i="2"/>
  <c r="AH1982" i="2"/>
  <c r="AI1982" i="2"/>
  <c r="AJ1982" i="2"/>
  <c r="AK1982" i="2"/>
  <c r="AL1982" i="2"/>
  <c r="AH1983" i="2"/>
  <c r="AI1983" i="2"/>
  <c r="AH1984" i="2"/>
  <c r="AI1984" i="2"/>
  <c r="AJ1984" i="2"/>
  <c r="AK1984" i="2"/>
  <c r="AL1984" i="2"/>
  <c r="AH1985" i="2"/>
  <c r="AI1985" i="2"/>
  <c r="AJ1985" i="2"/>
  <c r="AK1985" i="2"/>
  <c r="AL1985" i="2"/>
  <c r="AH1986" i="2"/>
  <c r="AI1986" i="2" s="1"/>
  <c r="AH1987" i="2"/>
  <c r="AI1987" i="2"/>
  <c r="AJ1987" i="2"/>
  <c r="AK1987" i="2"/>
  <c r="AL1987" i="2"/>
  <c r="AH1988" i="2"/>
  <c r="AI1988" i="2"/>
  <c r="AJ1988" i="2"/>
  <c r="AK1988" i="2"/>
  <c r="AL1988" i="2"/>
  <c r="AH1989" i="2"/>
  <c r="AI1989" i="2"/>
  <c r="AH1990" i="2"/>
  <c r="AI1990" i="2"/>
  <c r="AJ1990" i="2"/>
  <c r="AK1990" i="2"/>
  <c r="AL1990" i="2"/>
  <c r="AH1991" i="2"/>
  <c r="AI1991" i="2"/>
  <c r="AJ1991" i="2"/>
  <c r="AK1991" i="2"/>
  <c r="AL1991" i="2"/>
  <c r="AH1992" i="2"/>
  <c r="AI1992" i="2"/>
  <c r="AJ1992" i="2"/>
  <c r="AK1992" i="2"/>
  <c r="AL1992" i="2"/>
  <c r="AH1993" i="2"/>
  <c r="AI1993" i="2" s="1"/>
  <c r="AK1993" i="2" s="1"/>
  <c r="AL1993" i="2" s="1"/>
  <c r="AH1994" i="2"/>
  <c r="AH1995" i="2"/>
  <c r="AI1995" i="2"/>
  <c r="AJ1995" i="2"/>
  <c r="AK1995" i="2"/>
  <c r="AL1995" i="2"/>
  <c r="AH1996" i="2"/>
  <c r="AH1997" i="2"/>
  <c r="AI1997" i="2"/>
  <c r="AJ1997" i="2"/>
  <c r="AK1997" i="2"/>
  <c r="AL1997" i="2"/>
  <c r="AH1998" i="2"/>
  <c r="AI1998" i="2"/>
  <c r="AJ1998" i="2"/>
  <c r="AK1998" i="2"/>
  <c r="AL1998" i="2" s="1"/>
  <c r="AH1999" i="2"/>
  <c r="AI1999" i="2"/>
  <c r="AH2000" i="2"/>
  <c r="AI2000" i="2"/>
  <c r="AJ2000" i="2"/>
  <c r="AK2000" i="2"/>
  <c r="AL2000" i="2"/>
  <c r="AH2001" i="2"/>
  <c r="AI2001" i="2"/>
  <c r="AJ2001" i="2"/>
  <c r="AK2001" i="2"/>
  <c r="AL2001" i="2"/>
  <c r="AH2002" i="2"/>
  <c r="AI2002" i="2" s="1"/>
  <c r="AH2003" i="2"/>
  <c r="AI2003" i="2"/>
  <c r="AJ2003" i="2"/>
  <c r="AK2003" i="2"/>
  <c r="AL2003" i="2"/>
  <c r="AH2004" i="2"/>
  <c r="AI2004" i="2"/>
  <c r="AJ2004" i="2"/>
  <c r="AK2004" i="2"/>
  <c r="AL2004" i="2"/>
  <c r="AH2005" i="2"/>
  <c r="AL2005" i="2" s="1"/>
  <c r="AI2005" i="2"/>
  <c r="AJ2005" i="2"/>
  <c r="AK2005" i="2"/>
  <c r="AH2006" i="2"/>
  <c r="AI2006" i="2" s="1"/>
  <c r="AJ2006" i="2"/>
  <c r="AK2006" i="2"/>
  <c r="AL2006" i="2"/>
  <c r="AH2007" i="2"/>
  <c r="AI2007" i="2"/>
  <c r="AJ2007" i="2"/>
  <c r="AK2007" i="2"/>
  <c r="AL2007" i="2"/>
  <c r="AH2008" i="2"/>
  <c r="AI2008" i="2"/>
  <c r="AJ2008" i="2"/>
  <c r="AK2008" i="2"/>
  <c r="AL2008" i="2"/>
  <c r="AH2009" i="2"/>
  <c r="AI2009" i="2" s="1"/>
  <c r="AK2009" i="2"/>
  <c r="AL2009" i="2"/>
  <c r="AH2010" i="2"/>
  <c r="AH2011" i="2"/>
  <c r="AI2011" i="2" s="1"/>
  <c r="AJ2011" i="2"/>
  <c r="AK2011" i="2"/>
  <c r="AL2011" i="2"/>
  <c r="AH2012" i="2"/>
  <c r="AH2013" i="2"/>
  <c r="AI2013" i="2"/>
  <c r="AJ2013" i="2"/>
  <c r="AK2013" i="2"/>
  <c r="AL2013" i="2"/>
  <c r="AH2014" i="2"/>
  <c r="AI2014" i="2"/>
  <c r="AJ2014" i="2"/>
  <c r="AK2014" i="2"/>
  <c r="AL2014" i="2"/>
  <c r="AH2015" i="2"/>
  <c r="AI2015" i="2" s="1"/>
  <c r="AH2016" i="2"/>
  <c r="AI2016" i="2"/>
  <c r="AJ2016" i="2"/>
  <c r="AK2016" i="2"/>
  <c r="AL2016" i="2"/>
  <c r="AH2017" i="2"/>
  <c r="AI2017" i="2"/>
  <c r="AJ2017" i="2"/>
  <c r="AK2017" i="2"/>
  <c r="AL2017" i="2"/>
  <c r="AH2018" i="2"/>
  <c r="AI2018" i="2"/>
  <c r="AJ2018" i="2"/>
  <c r="AH2019" i="2"/>
  <c r="AI2019" i="2"/>
  <c r="AJ2019" i="2"/>
  <c r="AK2019" i="2"/>
  <c r="AL2019" i="2"/>
  <c r="AH2020" i="2"/>
  <c r="AI2020" i="2"/>
  <c r="AJ2020" i="2"/>
  <c r="AK2020" i="2"/>
  <c r="AL2020" i="2"/>
  <c r="AH2021" i="2"/>
  <c r="AL2021" i="2" s="1"/>
  <c r="AJ2021" i="2"/>
  <c r="AK2021" i="2"/>
  <c r="AH2022" i="2"/>
  <c r="AI2022" i="2" s="1"/>
  <c r="AK2022" i="2" s="1"/>
  <c r="AJ2022" i="2"/>
  <c r="AL2022" i="2"/>
  <c r="AH2023" i="2"/>
  <c r="AI2023" i="2"/>
  <c r="AJ2023" i="2"/>
  <c r="AK2023" i="2"/>
  <c r="AL2023" i="2"/>
  <c r="AH2024" i="2"/>
  <c r="AI2024" i="2"/>
  <c r="AJ2024" i="2"/>
  <c r="AK2024" i="2"/>
  <c r="AL2024" i="2"/>
  <c r="AH2025" i="2"/>
  <c r="AI2025" i="2" s="1"/>
  <c r="AK2025" i="2"/>
  <c r="AL2025" i="2"/>
  <c r="AH2026" i="2"/>
  <c r="AH2027" i="2"/>
  <c r="AI2027" i="2" s="1"/>
  <c r="AJ2027" i="2"/>
  <c r="AK2027" i="2"/>
  <c r="AL2027" i="2"/>
  <c r="AH2028" i="2"/>
  <c r="AH2029" i="2"/>
  <c r="AI2029" i="2"/>
  <c r="AJ2029" i="2"/>
  <c r="AK2029" i="2"/>
  <c r="AL2029" i="2"/>
  <c r="AH2030" i="2"/>
  <c r="AI2030" i="2"/>
  <c r="AJ2030" i="2"/>
  <c r="AK2030" i="2"/>
  <c r="AL2030" i="2"/>
  <c r="AH2031" i="2"/>
  <c r="AI2031" i="2"/>
  <c r="AH2032" i="2"/>
  <c r="AI2032" i="2"/>
  <c r="AJ2032" i="2"/>
  <c r="AK2032" i="2"/>
  <c r="AL2032" i="2"/>
  <c r="AH2033" i="2"/>
  <c r="AI2033" i="2"/>
  <c r="AJ2033" i="2"/>
  <c r="AK2033" i="2"/>
  <c r="AL2033" i="2"/>
  <c r="AH2034" i="2"/>
  <c r="AI2034" i="2" s="1"/>
  <c r="AJ2034" i="2"/>
  <c r="AH2035" i="2"/>
  <c r="AI2035" i="2"/>
  <c r="AJ2035" i="2"/>
  <c r="AK2035" i="2"/>
  <c r="AL2035" i="2"/>
  <c r="AH2036" i="2"/>
  <c r="AI2036" i="2" s="1"/>
  <c r="AK2036" i="2" s="1"/>
  <c r="AL2036" i="2" s="1"/>
  <c r="AJ2036" i="2"/>
  <c r="AH2037" i="2"/>
  <c r="AI2037" i="2"/>
  <c r="AJ2037" i="2"/>
  <c r="AK2037" i="2"/>
  <c r="AH2038" i="2"/>
  <c r="AI2038" i="2"/>
  <c r="AJ2038" i="2"/>
  <c r="AK2038" i="2"/>
  <c r="AL2038" i="2"/>
  <c r="AH2039" i="2"/>
  <c r="AI2039" i="2"/>
  <c r="AJ2039" i="2"/>
  <c r="AK2039" i="2"/>
  <c r="AL2039" i="2"/>
  <c r="AH2040" i="2"/>
  <c r="AI2040" i="2"/>
  <c r="AJ2040" i="2"/>
  <c r="AK2040" i="2"/>
  <c r="AL2040" i="2"/>
  <c r="AH2041" i="2"/>
  <c r="AI2041" i="2" s="1"/>
  <c r="AK2041" i="2" s="1"/>
  <c r="AL2041" i="2" s="1"/>
  <c r="AJ2041" i="2"/>
  <c r="AH2042" i="2"/>
  <c r="AH2043" i="2"/>
  <c r="AI2043" i="2"/>
  <c r="AJ2043" i="2"/>
  <c r="AK2043" i="2"/>
  <c r="AL2043" i="2"/>
  <c r="AH2044" i="2"/>
  <c r="AH2045" i="2"/>
  <c r="AI2045" i="2"/>
  <c r="AJ2045" i="2"/>
  <c r="AK2045" i="2"/>
  <c r="AL2045" i="2"/>
  <c r="AH2046" i="2"/>
  <c r="AI2046" i="2"/>
  <c r="AJ2046" i="2"/>
  <c r="AK2046" i="2"/>
  <c r="AL2046" i="2"/>
  <c r="AH2047" i="2"/>
  <c r="AI2047" i="2" s="1"/>
  <c r="AH2048" i="2"/>
  <c r="AI2048" i="2"/>
  <c r="AJ2048" i="2"/>
  <c r="AK2048" i="2"/>
  <c r="AL2048" i="2"/>
  <c r="AH2049" i="2"/>
  <c r="AI2049" i="2"/>
  <c r="AJ2049" i="2"/>
  <c r="AK2049" i="2"/>
  <c r="AL2049" i="2"/>
  <c r="AH2050" i="2"/>
  <c r="AJ2050" i="2" s="1"/>
  <c r="AI2050" i="2"/>
  <c r="AH2051" i="2"/>
  <c r="AI2051" i="2"/>
  <c r="AJ2051" i="2"/>
  <c r="AK2051" i="2"/>
  <c r="AL2051" i="2"/>
  <c r="AH2052" i="2"/>
  <c r="AI2052" i="2" s="1"/>
  <c r="AK2052" i="2" s="1"/>
  <c r="AL2052" i="2" s="1"/>
  <c r="AJ2052" i="2"/>
  <c r="AH2053" i="2"/>
  <c r="AH2054" i="2"/>
  <c r="AI2054" i="2"/>
  <c r="AJ2054" i="2"/>
  <c r="AK2054" i="2"/>
  <c r="AL2054" i="2"/>
  <c r="AH2055" i="2"/>
  <c r="AI2055" i="2"/>
  <c r="AJ2055" i="2"/>
  <c r="AK2055" i="2"/>
  <c r="AL2055" i="2"/>
  <c r="AH2056" i="2"/>
  <c r="AI2056" i="2"/>
  <c r="AK2056" i="2" s="1"/>
  <c r="AL2056" i="2" s="1"/>
  <c r="AJ2056" i="2"/>
  <c r="AH2057" i="2"/>
  <c r="AI2057" i="2"/>
  <c r="AJ2057" i="2"/>
  <c r="AK2057" i="2"/>
  <c r="AL2057" i="2"/>
  <c r="AH2058" i="2"/>
  <c r="AH2059" i="2"/>
  <c r="AI2059" i="2"/>
  <c r="AJ2059" i="2"/>
  <c r="AK2059" i="2"/>
  <c r="AL2059" i="2"/>
  <c r="AH2060" i="2"/>
  <c r="AH2061" i="2"/>
  <c r="AI2061" i="2"/>
  <c r="AJ2061" i="2"/>
  <c r="AK2061" i="2"/>
  <c r="AL2061" i="2"/>
  <c r="AH2062" i="2"/>
  <c r="AI2062" i="2"/>
  <c r="AJ2062" i="2"/>
  <c r="AK2062" i="2"/>
  <c r="AL2062" i="2"/>
  <c r="AH2063" i="2"/>
  <c r="AI2063" i="2"/>
  <c r="AH2064" i="2"/>
  <c r="AI2064" i="2"/>
  <c r="AJ2064" i="2"/>
  <c r="AK2064" i="2"/>
  <c r="AL2064" i="2"/>
  <c r="AH2065" i="2"/>
  <c r="AI2065" i="2"/>
  <c r="AJ2065" i="2"/>
  <c r="AK2065" i="2"/>
  <c r="AL2065" i="2"/>
  <c r="AH2066" i="2"/>
  <c r="AI2066" i="2"/>
  <c r="AJ2066" i="2"/>
  <c r="AH2067" i="2"/>
  <c r="AI2067" i="2"/>
  <c r="AJ2067" i="2"/>
  <c r="AK2067" i="2"/>
  <c r="AL2067" i="2"/>
  <c r="AH2068" i="2"/>
  <c r="AI2068" i="2" s="1"/>
  <c r="AJ2068" i="2"/>
  <c r="AK2068" i="2"/>
  <c r="AL2068" i="2"/>
  <c r="AH2069" i="2"/>
  <c r="AL2069" i="2" s="1"/>
  <c r="AK2069" i="2"/>
  <c r="AH2070" i="2"/>
  <c r="AI2070" i="2"/>
  <c r="AJ2070" i="2"/>
  <c r="AK2070" i="2"/>
  <c r="AL2070" i="2"/>
  <c r="AH2071" i="2"/>
  <c r="AI2071" i="2"/>
  <c r="AJ2071" i="2"/>
  <c r="AK2071" i="2"/>
  <c r="AL2071" i="2"/>
  <c r="AH2072" i="2"/>
  <c r="AI2072" i="2"/>
  <c r="AJ2072" i="2"/>
  <c r="AK2072" i="2"/>
  <c r="AL2072" i="2"/>
  <c r="AH2073" i="2"/>
  <c r="AI2073" i="2" s="1"/>
  <c r="AJ2073" i="2"/>
  <c r="AK2073" i="2"/>
  <c r="AL2073" i="2"/>
  <c r="AH2074" i="2"/>
  <c r="AH2075" i="2"/>
  <c r="AI2075" i="2"/>
  <c r="AJ2075" i="2"/>
  <c r="AK2075" i="2"/>
  <c r="AL2075" i="2"/>
  <c r="AH2076" i="2"/>
  <c r="AH2077" i="2"/>
  <c r="AI2077" i="2"/>
  <c r="AJ2077" i="2"/>
  <c r="AK2077" i="2"/>
  <c r="AL2077" i="2"/>
  <c r="AH2078" i="2"/>
  <c r="AI2078" i="2"/>
  <c r="AJ2078" i="2"/>
  <c r="AK2078" i="2"/>
  <c r="AL2078" i="2"/>
  <c r="AH2079" i="2"/>
  <c r="AI2079" i="2"/>
  <c r="AH2080" i="2"/>
  <c r="AI2080" i="2"/>
  <c r="AJ2080" i="2"/>
  <c r="AK2080" i="2"/>
  <c r="AL2080" i="2"/>
  <c r="AH2081" i="2"/>
  <c r="AI2081" i="2"/>
  <c r="AJ2081" i="2"/>
  <c r="AK2081" i="2"/>
  <c r="AL2081" i="2"/>
  <c r="AH2082" i="2"/>
  <c r="AI2082" i="2"/>
  <c r="AJ2082" i="2"/>
  <c r="AH2083" i="2"/>
  <c r="AI2083" i="2"/>
  <c r="AJ2083" i="2"/>
  <c r="AK2083" i="2"/>
  <c r="AL2083" i="2" s="1"/>
  <c r="AH2084" i="2"/>
  <c r="AI2084" i="2" s="1"/>
  <c r="AK2084" i="2" s="1"/>
  <c r="AJ2084" i="2"/>
  <c r="AL2084" i="2"/>
  <c r="AH2085" i="2"/>
  <c r="AI2085" i="2"/>
  <c r="AH2086" i="2"/>
  <c r="AI2086" i="2"/>
  <c r="AJ2086" i="2"/>
  <c r="AK2086" i="2"/>
  <c r="AL2086" i="2"/>
  <c r="AH2087" i="2"/>
  <c r="AI2087" i="2"/>
  <c r="AJ2087" i="2"/>
  <c r="AK2087" i="2"/>
  <c r="AL2087" i="2"/>
  <c r="AH2088" i="2"/>
  <c r="AL2088" i="2" s="1"/>
  <c r="AI2088" i="2"/>
  <c r="AJ2088" i="2"/>
  <c r="AK2088" i="2"/>
  <c r="AH2089" i="2"/>
  <c r="AI2089" i="2"/>
  <c r="AJ2089" i="2"/>
  <c r="AK2089" i="2"/>
  <c r="AL2089" i="2"/>
  <c r="AH2090" i="2"/>
  <c r="AH2091" i="2"/>
  <c r="AI2091" i="2"/>
  <c r="AJ2091" i="2"/>
  <c r="AK2091" i="2"/>
  <c r="AL2091" i="2"/>
  <c r="AH2092" i="2"/>
  <c r="AH2093" i="2"/>
  <c r="AI2093" i="2"/>
  <c r="AK2093" i="2" s="1"/>
  <c r="AL2093" i="2" s="1"/>
  <c r="AJ2093" i="2"/>
  <c r="AH2094" i="2"/>
  <c r="AI2094" i="2"/>
  <c r="AJ2094" i="2"/>
  <c r="AK2094" i="2"/>
  <c r="AL2094" i="2"/>
  <c r="AH2095" i="2"/>
  <c r="AI2095" i="2"/>
  <c r="AH2096" i="2"/>
  <c r="AI2096" i="2"/>
  <c r="AJ2096" i="2"/>
  <c r="AK2096" i="2"/>
  <c r="AL2096" i="2"/>
  <c r="AH2097" i="2"/>
  <c r="AI2097" i="2"/>
  <c r="AJ2097" i="2"/>
  <c r="AK2097" i="2"/>
  <c r="AL2097" i="2"/>
  <c r="AH2098" i="2"/>
  <c r="AI2098" i="2" s="1"/>
  <c r="AJ2098" i="2"/>
  <c r="AH2099" i="2"/>
  <c r="AI2099" i="2"/>
  <c r="AJ2099" i="2"/>
  <c r="AK2099" i="2"/>
  <c r="AL2099" i="2"/>
  <c r="AH2100" i="2"/>
  <c r="AI2100" i="2" s="1"/>
  <c r="AJ2100" i="2"/>
  <c r="AK2100" i="2"/>
  <c r="AL2100" i="2"/>
  <c r="AH2101" i="2"/>
  <c r="AH2102" i="2"/>
  <c r="AI2102" i="2" s="1"/>
  <c r="AJ2102" i="2"/>
  <c r="AK2102" i="2"/>
  <c r="AL2102" i="2"/>
  <c r="AH2103" i="2"/>
  <c r="AI2103" i="2"/>
  <c r="AJ2103" i="2"/>
  <c r="AK2103" i="2"/>
  <c r="AL2103" i="2"/>
  <c r="AH2104" i="2"/>
  <c r="AI2104" i="2"/>
  <c r="AJ2104" i="2"/>
  <c r="AK2104" i="2"/>
  <c r="AL2104" i="2"/>
  <c r="AH2105" i="2"/>
  <c r="AI2105" i="2" s="1"/>
  <c r="AK2105" i="2"/>
  <c r="AL2105" i="2"/>
  <c r="AH2106" i="2"/>
  <c r="AH2107" i="2"/>
  <c r="AI2107" i="2"/>
  <c r="AJ2107" i="2"/>
  <c r="AK2107" i="2"/>
  <c r="AL2107" i="2" s="1"/>
  <c r="AH2108" i="2"/>
  <c r="AH2109" i="2"/>
  <c r="AI2109" i="2"/>
  <c r="AJ2109" i="2"/>
  <c r="AK2109" i="2"/>
  <c r="AL2109" i="2"/>
  <c r="AH2110" i="2"/>
  <c r="AI2110" i="2"/>
  <c r="AJ2110" i="2"/>
  <c r="AK2110" i="2"/>
  <c r="AL2110" i="2"/>
  <c r="AH2111" i="2"/>
  <c r="AI2111" i="2"/>
  <c r="AH2112" i="2"/>
  <c r="AI2112" i="2"/>
  <c r="AJ2112" i="2"/>
  <c r="AK2112" i="2"/>
  <c r="AL2112" i="2"/>
  <c r="AH2113" i="2"/>
  <c r="AI2113" i="2"/>
  <c r="AJ2113" i="2"/>
  <c r="AK2113" i="2"/>
  <c r="AL2113" i="2"/>
  <c r="AH2114" i="2"/>
  <c r="AH2115" i="2"/>
  <c r="AI2115" i="2"/>
  <c r="AJ2115" i="2"/>
  <c r="AK2115" i="2"/>
  <c r="AL2115" i="2"/>
  <c r="AH2116" i="2"/>
  <c r="AI2116" i="2" s="1"/>
  <c r="AK2116" i="2"/>
  <c r="AL2116" i="2"/>
  <c r="AH2117" i="2"/>
  <c r="AI2117" i="2"/>
  <c r="AJ2117" i="2"/>
  <c r="AK2117" i="2"/>
  <c r="AH2118" i="2"/>
  <c r="AI2118" i="2"/>
  <c r="AJ2118" i="2"/>
  <c r="AK2118" i="2"/>
  <c r="AL2118" i="2"/>
  <c r="AH2119" i="2"/>
  <c r="AI2119" i="2"/>
  <c r="AJ2119" i="2"/>
  <c r="AK2119" i="2"/>
  <c r="AL2119" i="2"/>
  <c r="AH2120" i="2"/>
  <c r="AI2120" i="2"/>
  <c r="AJ2120" i="2"/>
  <c r="AK2120" i="2"/>
  <c r="AL2120" i="2"/>
  <c r="AH2121" i="2"/>
  <c r="AI2121" i="2" s="1"/>
  <c r="AJ2121" i="2"/>
  <c r="AK2121" i="2"/>
  <c r="AL2121" i="2"/>
  <c r="AH2122" i="2"/>
  <c r="AH2123" i="2"/>
  <c r="AI2123" i="2"/>
  <c r="AJ2123" i="2"/>
  <c r="AK2123" i="2"/>
  <c r="AL2123" i="2"/>
  <c r="AH2124" i="2"/>
  <c r="AH2125" i="2"/>
  <c r="AI2125" i="2"/>
  <c r="AK2125" i="2" s="1"/>
  <c r="AL2125" i="2" s="1"/>
  <c r="AJ2125" i="2"/>
  <c r="AH2126" i="2"/>
  <c r="AI2126" i="2"/>
  <c r="AJ2126" i="2"/>
  <c r="AK2126" i="2"/>
  <c r="AL2126" i="2"/>
  <c r="AH2127" i="2"/>
  <c r="AI2127" i="2" s="1"/>
  <c r="AH2128" i="2"/>
  <c r="AI2128" i="2"/>
  <c r="AJ2128" i="2"/>
  <c r="AK2128" i="2"/>
  <c r="AL2128" i="2"/>
  <c r="AH2129" i="2"/>
  <c r="AI2129" i="2" s="1"/>
  <c r="AJ2129" i="2"/>
  <c r="AK2129" i="2"/>
  <c r="AL2129" i="2" s="1"/>
  <c r="AH2130" i="2"/>
  <c r="AI2130" i="2"/>
  <c r="AJ2130" i="2"/>
  <c r="AH2131" i="2"/>
  <c r="AI2131" i="2" s="1"/>
  <c r="AJ2131" i="2"/>
  <c r="AK2131" i="2"/>
  <c r="AL2131" i="2"/>
  <c r="AH2132" i="2"/>
  <c r="AI2132" i="2" s="1"/>
  <c r="AK2132" i="2"/>
  <c r="AL2132" i="2" s="1"/>
  <c r="AH2133" i="2"/>
  <c r="AL2133" i="2" s="1"/>
  <c r="AI2133" i="2"/>
  <c r="AK2133" i="2"/>
  <c r="AH2134" i="2"/>
  <c r="AI2134" i="2" s="1"/>
  <c r="AK2134" i="2"/>
  <c r="AL2134" i="2"/>
  <c r="AH2135" i="2"/>
  <c r="AI2135" i="2"/>
  <c r="AJ2135" i="2"/>
  <c r="AK2135" i="2"/>
  <c r="AL2135" i="2"/>
  <c r="AH2136" i="2"/>
  <c r="AI2136" i="2" s="1"/>
  <c r="AK2136" i="2" s="1"/>
  <c r="AL2136" i="2" s="1"/>
  <c r="AJ2136" i="2"/>
  <c r="AH2137" i="2"/>
  <c r="AI2137" i="2" s="1"/>
  <c r="AH2138" i="2"/>
  <c r="AH2139" i="2"/>
  <c r="AI2139" i="2"/>
  <c r="AJ2139" i="2"/>
  <c r="AK2139" i="2"/>
  <c r="AL2139" i="2"/>
  <c r="AH2140" i="2"/>
  <c r="AH2141" i="2"/>
  <c r="AI2141" i="2"/>
  <c r="AJ2141" i="2"/>
  <c r="AK2141" i="2"/>
  <c r="AL2141" i="2"/>
  <c r="AH2142" i="2"/>
  <c r="AI2142" i="2"/>
  <c r="AJ2142" i="2"/>
  <c r="AK2142" i="2"/>
  <c r="AL2142" i="2"/>
  <c r="AH2143" i="2"/>
  <c r="AI2143" i="2"/>
  <c r="AH2144" i="2"/>
  <c r="AI2144" i="2"/>
  <c r="AJ2144" i="2"/>
  <c r="AK2144" i="2"/>
  <c r="AL2144" i="2"/>
  <c r="AH2145" i="2"/>
  <c r="AI2145" i="2" s="1"/>
  <c r="AJ2145" i="2"/>
  <c r="AK2145" i="2"/>
  <c r="AL2145" i="2"/>
  <c r="AH2146" i="2"/>
  <c r="AI2146" i="2"/>
  <c r="AJ2146" i="2"/>
  <c r="AH2147" i="2"/>
  <c r="AI2147" i="2" s="1"/>
  <c r="AK2147" i="2" s="1"/>
  <c r="AL2147" i="2" s="1"/>
  <c r="AJ2147" i="2"/>
  <c r="AH2148" i="2"/>
  <c r="AJ2148" i="2" s="1"/>
  <c r="AI2148" i="2"/>
  <c r="AK2148" i="2"/>
  <c r="AL2148" i="2"/>
  <c r="AH2149" i="2"/>
  <c r="AH2150" i="2"/>
  <c r="AI2150" i="2" s="1"/>
  <c r="AK2150" i="2" s="1"/>
  <c r="AL2150" i="2" s="1"/>
  <c r="AH2151" i="2"/>
  <c r="AI2151" i="2"/>
  <c r="AJ2151" i="2"/>
  <c r="AK2151" i="2"/>
  <c r="AL2151" i="2"/>
  <c r="AH2152" i="2"/>
  <c r="AI2152" i="2"/>
  <c r="AJ2152" i="2"/>
  <c r="AK2152" i="2"/>
  <c r="AL2152" i="2"/>
  <c r="AH2153" i="2"/>
  <c r="AI2153" i="2" s="1"/>
  <c r="AL2153" i="2"/>
  <c r="AH2154" i="2"/>
  <c r="AH2155" i="2"/>
  <c r="AI2155" i="2" s="1"/>
  <c r="AK2155" i="2" s="1"/>
  <c r="AL2155" i="2" s="1"/>
  <c r="AH2156" i="2"/>
  <c r="AH2157" i="2"/>
  <c r="AI2157" i="2"/>
  <c r="AJ2157" i="2"/>
  <c r="AK2157" i="2"/>
  <c r="AL2157" i="2"/>
  <c r="AH2158" i="2"/>
  <c r="AI2158" i="2"/>
  <c r="AJ2158" i="2"/>
  <c r="AK2158" i="2"/>
  <c r="AL2158" i="2"/>
  <c r="AH2159" i="2"/>
  <c r="AI2159" i="2" s="1"/>
  <c r="AH2160" i="2"/>
  <c r="AI2160" i="2"/>
  <c r="AJ2160" i="2"/>
  <c r="AK2160" i="2"/>
  <c r="AL2160" i="2"/>
  <c r="AH2161" i="2"/>
  <c r="AI2161" i="2"/>
  <c r="AJ2161" i="2"/>
  <c r="AK2161" i="2"/>
  <c r="AL2161" i="2"/>
  <c r="AH2162" i="2"/>
  <c r="AI2162" i="2" s="1"/>
  <c r="AH2163" i="2"/>
  <c r="AI2163" i="2" s="1"/>
  <c r="AJ2163" i="2"/>
  <c r="AK2163" i="2"/>
  <c r="AL2163" i="2"/>
  <c r="AH2164" i="2"/>
  <c r="AI2164" i="2"/>
  <c r="AJ2164" i="2"/>
  <c r="AK2164" i="2"/>
  <c r="AL2164" i="2" s="1"/>
  <c r="AH2165" i="2"/>
  <c r="AL2165" i="2" s="1"/>
  <c r="AI2165" i="2"/>
  <c r="AJ2165" i="2"/>
  <c r="AK2165" i="2"/>
  <c r="AH2166" i="2"/>
  <c r="AI2166" i="2" s="1"/>
  <c r="AK2166" i="2" s="1"/>
  <c r="AL2166" i="2"/>
  <c r="AH2167" i="2"/>
  <c r="AI2167" i="2"/>
  <c r="AJ2167" i="2"/>
  <c r="AK2167" i="2"/>
  <c r="AL2167" i="2"/>
  <c r="AH2168" i="2"/>
  <c r="AI2168" i="2" s="1"/>
  <c r="AJ2168" i="2"/>
  <c r="AK2168" i="2"/>
  <c r="AL2168" i="2"/>
  <c r="AH2169" i="2"/>
  <c r="AI2169" i="2" s="1"/>
  <c r="AH2170" i="2"/>
  <c r="AI2170" i="2" s="1"/>
  <c r="AK2170" i="2"/>
  <c r="AL2170" i="2"/>
  <c r="AH2171" i="2"/>
  <c r="AI2171" i="2"/>
  <c r="AJ2171" i="2"/>
  <c r="AH2172" i="2"/>
  <c r="AH2173" i="2"/>
  <c r="AI2173" i="2"/>
  <c r="AJ2173" i="2"/>
  <c r="AK2173" i="2"/>
  <c r="AL2173" i="2" s="1"/>
  <c r="AH2174" i="2"/>
  <c r="AI2174" i="2"/>
  <c r="AJ2174" i="2"/>
  <c r="AK2174" i="2"/>
  <c r="AL2174" i="2"/>
  <c r="AH2175" i="2"/>
  <c r="AI2175" i="2"/>
  <c r="AH2176" i="2"/>
  <c r="AI2176" i="2"/>
  <c r="AJ2176" i="2"/>
  <c r="AK2176" i="2"/>
  <c r="AL2176" i="2"/>
  <c r="AH2177" i="2"/>
  <c r="AI2177" i="2"/>
  <c r="AJ2177" i="2"/>
  <c r="AK2177" i="2"/>
  <c r="AL2177" i="2"/>
  <c r="AH2178" i="2"/>
  <c r="AI2178" i="2" s="1"/>
  <c r="AJ2178" i="2"/>
  <c r="AH2179" i="2"/>
  <c r="AI2179" i="2" s="1"/>
  <c r="AJ2179" i="2"/>
  <c r="AK2179" i="2"/>
  <c r="AL2179" i="2"/>
  <c r="AH2180" i="2"/>
  <c r="AI2180" i="2" s="1"/>
  <c r="AK2180" i="2"/>
  <c r="AL2180" i="2"/>
  <c r="AH2181" i="2"/>
  <c r="AL2181" i="2" s="1"/>
  <c r="AI2181" i="2"/>
  <c r="AJ2181" i="2"/>
  <c r="AK2181" i="2"/>
  <c r="AH2182" i="2"/>
  <c r="AI2182" i="2" s="1"/>
  <c r="AK2182" i="2"/>
  <c r="AL2182" i="2"/>
  <c r="AH2183" i="2"/>
  <c r="AI2183" i="2"/>
  <c r="AJ2183" i="2"/>
  <c r="AK2183" i="2"/>
  <c r="AL2183" i="2"/>
  <c r="AH2184" i="2"/>
  <c r="AI2184" i="2" s="1"/>
  <c r="AJ2184" i="2"/>
  <c r="AK2184" i="2"/>
  <c r="AL2184" i="2"/>
  <c r="AH2185" i="2"/>
  <c r="AI2185" i="2" s="1"/>
  <c r="AH2186" i="2"/>
  <c r="AI2186" i="2" s="1"/>
  <c r="AJ2186" i="2"/>
  <c r="AK2186" i="2"/>
  <c r="AL2186" i="2" s="1"/>
  <c r="AH2187" i="2"/>
  <c r="AI2187" i="2"/>
  <c r="AJ2187" i="2"/>
  <c r="AK2187" i="2"/>
  <c r="AL2187" i="2"/>
  <c r="AH2188" i="2"/>
  <c r="AH2189" i="2"/>
  <c r="AI2189" i="2"/>
  <c r="AJ2189" i="2"/>
  <c r="AK2189" i="2"/>
  <c r="AL2189" i="2"/>
  <c r="AH2190" i="2"/>
  <c r="AI2190" i="2" s="1"/>
  <c r="AJ2190" i="2"/>
  <c r="AK2190" i="2"/>
  <c r="AL2190" i="2"/>
  <c r="AH2191" i="2"/>
  <c r="AI2191" i="2"/>
  <c r="AH2192" i="2"/>
  <c r="AI2192" i="2"/>
  <c r="AJ2192" i="2"/>
  <c r="AK2192" i="2"/>
  <c r="AL2192" i="2"/>
  <c r="AH2193" i="2"/>
  <c r="AI2193" i="2"/>
  <c r="AJ2193" i="2"/>
  <c r="AK2193" i="2"/>
  <c r="AL2193" i="2"/>
  <c r="AH2194" i="2"/>
  <c r="AI2194" i="2"/>
  <c r="AJ2194" i="2"/>
  <c r="AH2195" i="2"/>
  <c r="AI2195" i="2" s="1"/>
  <c r="AJ2195" i="2"/>
  <c r="AK2195" i="2"/>
  <c r="AL2195" i="2" s="1"/>
  <c r="AH2196" i="2"/>
  <c r="AI2196" i="2"/>
  <c r="AJ2196" i="2"/>
  <c r="AH2197" i="2"/>
  <c r="AI2197" i="2"/>
  <c r="AJ2197" i="2"/>
  <c r="AK2197" i="2"/>
  <c r="AH2198" i="2"/>
  <c r="AI2198" i="2" s="1"/>
  <c r="AK2198" i="2"/>
  <c r="AL2198" i="2"/>
  <c r="AH2199" i="2"/>
  <c r="AI2199" i="2"/>
  <c r="AJ2199" i="2"/>
  <c r="AK2199" i="2"/>
  <c r="AL2199" i="2"/>
  <c r="AH2200" i="2"/>
  <c r="AH2201" i="2"/>
  <c r="AI2201" i="2" s="1"/>
  <c r="AL2201" i="2"/>
  <c r="AH2202" i="2"/>
  <c r="AI2202" i="2"/>
  <c r="AJ2202" i="2"/>
  <c r="AK2202" i="2"/>
  <c r="AL2202" i="2"/>
  <c r="AH2203" i="2"/>
  <c r="AI2203" i="2"/>
  <c r="AJ2203" i="2"/>
  <c r="AK2203" i="2"/>
  <c r="AL2203" i="2"/>
  <c r="AH2204" i="2"/>
  <c r="AH2205" i="2"/>
  <c r="AI2205" i="2"/>
  <c r="AJ2205" i="2"/>
  <c r="AK2205" i="2"/>
  <c r="AL2205" i="2"/>
  <c r="AH2206" i="2"/>
  <c r="AI2206" i="2"/>
  <c r="AJ2206" i="2"/>
  <c r="AK2206" i="2"/>
  <c r="AL2206" i="2"/>
  <c r="AH2207" i="2"/>
  <c r="AI2207" i="2"/>
  <c r="AH2208" i="2"/>
  <c r="AI2208" i="2"/>
  <c r="AJ2208" i="2"/>
  <c r="AK2208" i="2"/>
  <c r="AL2208" i="2"/>
  <c r="AH2209" i="2"/>
  <c r="AI2209" i="2"/>
  <c r="AJ2209" i="2"/>
  <c r="AK2209" i="2"/>
  <c r="AL2209" i="2"/>
  <c r="AH2210" i="2"/>
  <c r="AI2210" i="2" s="1"/>
  <c r="AJ2210" i="2"/>
  <c r="AH2211" i="2"/>
  <c r="AI2211" i="2" s="1"/>
  <c r="AJ2211" i="2"/>
  <c r="AK2211" i="2"/>
  <c r="AL2211" i="2"/>
  <c r="AH2212" i="2"/>
  <c r="AI2212" i="2"/>
  <c r="AJ2212" i="2"/>
  <c r="AH2213" i="2"/>
  <c r="AL2213" i="2" s="1"/>
  <c r="AI2213" i="2"/>
  <c r="AJ2213" i="2"/>
  <c r="AK2213" i="2"/>
  <c r="AH2214" i="2"/>
  <c r="AI2214" i="2" s="1"/>
  <c r="AK2214" i="2"/>
  <c r="AL2214" i="2"/>
  <c r="AH2215" i="2"/>
  <c r="AI2215" i="2" s="1"/>
  <c r="AJ2215" i="2"/>
  <c r="AK2215" i="2"/>
  <c r="AL2215" i="2"/>
  <c r="AH2216" i="2"/>
  <c r="AI2216" i="2" s="1"/>
  <c r="AH2217" i="2"/>
  <c r="AI2217" i="2" s="1"/>
  <c r="AL2217" i="2"/>
  <c r="AH2218" i="2"/>
  <c r="AJ2218" i="2" s="1"/>
  <c r="AI2218" i="2"/>
  <c r="AK2218" i="2"/>
  <c r="AL2218" i="2"/>
  <c r="AH2219" i="2"/>
  <c r="AI2219" i="2"/>
  <c r="AJ2219" i="2"/>
  <c r="AK2219" i="2"/>
  <c r="AL2219" i="2"/>
  <c r="AH2220" i="2"/>
  <c r="AH2221" i="2"/>
  <c r="AI2221" i="2"/>
  <c r="AJ2221" i="2"/>
  <c r="AK2221" i="2"/>
  <c r="AL2221" i="2"/>
  <c r="AH2222" i="2"/>
  <c r="AJ2222" i="2" s="1"/>
  <c r="AI2222" i="2"/>
  <c r="AK2222" i="2"/>
  <c r="AL2222" i="2"/>
  <c r="AH2223" i="2"/>
  <c r="AI2223" i="2"/>
  <c r="AH2224" i="2"/>
  <c r="AI2224" i="2"/>
  <c r="AJ2224" i="2"/>
  <c r="AK2224" i="2"/>
  <c r="AL2224" i="2"/>
  <c r="AH2225" i="2"/>
  <c r="AI2225" i="2"/>
  <c r="AJ2225" i="2"/>
  <c r="AK2225" i="2"/>
  <c r="AL2225" i="2"/>
  <c r="AH2226" i="2"/>
  <c r="AI2226" i="2" s="1"/>
  <c r="AH2227" i="2"/>
  <c r="AI2227" i="2" s="1"/>
  <c r="AJ2227" i="2"/>
  <c r="AK2227" i="2"/>
  <c r="AL2227" i="2"/>
  <c r="AH2228" i="2"/>
  <c r="AI2228" i="2"/>
  <c r="AJ2228" i="2"/>
  <c r="AH2229" i="2"/>
  <c r="AL2229" i="2" s="1"/>
  <c r="AI2229" i="2"/>
  <c r="AJ2229" i="2"/>
  <c r="AK2229" i="2"/>
  <c r="AH2230" i="2"/>
  <c r="AI2230" i="2" s="1"/>
  <c r="AK2230" i="2"/>
  <c r="AL2230" i="2"/>
  <c r="AH2231" i="2"/>
  <c r="AI2231" i="2" s="1"/>
  <c r="AJ2231" i="2"/>
  <c r="AK2231" i="2"/>
  <c r="AL2231" i="2"/>
  <c r="AH2232" i="2"/>
  <c r="AI2232" i="2"/>
  <c r="AH2233" i="2"/>
  <c r="AI2233" i="2" s="1"/>
  <c r="AL2233" i="2"/>
  <c r="AH2234" i="2"/>
  <c r="AJ2234" i="2" s="1"/>
  <c r="AI2234" i="2"/>
  <c r="AK2234" i="2"/>
  <c r="AL2234" i="2"/>
  <c r="AH2235" i="2"/>
  <c r="AI2235" i="2"/>
  <c r="AJ2235" i="2"/>
  <c r="AK2235" i="2"/>
  <c r="AL2235" i="2"/>
  <c r="AH2236" i="2"/>
  <c r="AH2237" i="2"/>
  <c r="AI2237" i="2"/>
  <c r="AJ2237" i="2"/>
  <c r="AK2237" i="2"/>
  <c r="AL2237" i="2" s="1"/>
  <c r="AH2238" i="2"/>
  <c r="AJ2238" i="2" s="1"/>
  <c r="AI2238" i="2"/>
  <c r="AK2238" i="2"/>
  <c r="AL2238" i="2"/>
  <c r="AH2239" i="2"/>
  <c r="AI2239" i="2"/>
  <c r="AH2240" i="2"/>
  <c r="AI2240" i="2"/>
  <c r="AJ2240" i="2"/>
  <c r="AK2240" i="2"/>
  <c r="AL2240" i="2" s="1"/>
  <c r="AH2241" i="2"/>
  <c r="AI2241" i="2"/>
  <c r="AJ2241" i="2"/>
  <c r="AK2241" i="2"/>
  <c r="AL2241" i="2"/>
  <c r="AH2242" i="2"/>
  <c r="AI2242" i="2" s="1"/>
  <c r="AH2243" i="2"/>
  <c r="AI2243" i="2" s="1"/>
  <c r="AJ2243" i="2"/>
  <c r="AK2243" i="2"/>
  <c r="AL2243" i="2"/>
  <c r="AH2244" i="2"/>
  <c r="AJ2244" i="2" s="1"/>
  <c r="AI2244" i="2"/>
  <c r="AH2245" i="2"/>
  <c r="AI2245" i="2"/>
  <c r="AJ2245" i="2"/>
  <c r="AK2245" i="2"/>
  <c r="AH2246" i="2"/>
  <c r="AI2246" i="2" s="1"/>
  <c r="AK2246" i="2" s="1"/>
  <c r="AL2246" i="2" s="1"/>
  <c r="AH2247" i="2"/>
  <c r="AI2247" i="2"/>
  <c r="AJ2247" i="2"/>
  <c r="AK2247" i="2"/>
  <c r="AL2247" i="2"/>
  <c r="AH2248" i="2"/>
  <c r="AI2248" i="2"/>
  <c r="AJ2248" i="2"/>
  <c r="AH2249" i="2"/>
  <c r="AI2249" i="2" s="1"/>
  <c r="AL2249" i="2"/>
  <c r="AH2250" i="2"/>
  <c r="AI2250" i="2"/>
  <c r="AJ2250" i="2"/>
  <c r="AK2250" i="2"/>
  <c r="AL2250" i="2"/>
  <c r="AH2251" i="2"/>
  <c r="AI2251" i="2" s="1"/>
  <c r="AJ2251" i="2"/>
  <c r="AK2251" i="2"/>
  <c r="AL2251" i="2"/>
  <c r="AH2252" i="2"/>
  <c r="AH2253" i="2"/>
  <c r="AH2254" i="2"/>
  <c r="AI2254" i="2"/>
  <c r="AK2254" i="2" s="1"/>
  <c r="AL2254" i="2" s="1"/>
  <c r="AJ2254" i="2"/>
  <c r="AH2255" i="2"/>
  <c r="AI2255" i="2" s="1"/>
  <c r="AH2256" i="2"/>
  <c r="AI2256" i="2"/>
  <c r="AJ2256" i="2"/>
  <c r="AK2256" i="2"/>
  <c r="AL2256" i="2" s="1"/>
  <c r="AH2257" i="2"/>
  <c r="AI2257" i="2" s="1"/>
  <c r="AK2257" i="2"/>
  <c r="AL2257" i="2"/>
  <c r="AH2258" i="2"/>
  <c r="AJ2258" i="2" s="1"/>
  <c r="AI2258" i="2"/>
  <c r="AH2259" i="2"/>
  <c r="AI2259" i="2" s="1"/>
  <c r="AJ2259" i="2"/>
  <c r="AK2259" i="2"/>
  <c r="AL2259" i="2"/>
  <c r="AH2260" i="2"/>
  <c r="AH2261" i="2"/>
  <c r="AL2261" i="2" s="1"/>
  <c r="AI2261" i="2"/>
  <c r="AJ2261" i="2"/>
  <c r="AK2261" i="2"/>
  <c r="AH2262" i="2"/>
  <c r="AI2262" i="2" s="1"/>
  <c r="AK2262" i="2"/>
  <c r="AL2262" i="2" s="1"/>
  <c r="AH2263" i="2"/>
  <c r="AI2263" i="2"/>
  <c r="AJ2263" i="2"/>
  <c r="AK2263" i="2"/>
  <c r="AL2263" i="2"/>
  <c r="AH2264" i="2"/>
  <c r="AI2264" i="2"/>
  <c r="AH2265" i="2"/>
  <c r="AI2265" i="2" s="1"/>
  <c r="AL2265" i="2"/>
  <c r="AH2266" i="2"/>
  <c r="AI2266" i="2"/>
  <c r="AJ2266" i="2"/>
  <c r="AK2266" i="2"/>
  <c r="AL2266" i="2"/>
  <c r="AH2267" i="2"/>
  <c r="AI2267" i="2" s="1"/>
  <c r="AK2267" i="2" s="1"/>
  <c r="AL2267" i="2" s="1"/>
  <c r="AJ2267" i="2"/>
  <c r="AH2268" i="2"/>
  <c r="AH2269" i="2"/>
  <c r="AH2270" i="2"/>
  <c r="AI2270" i="2" s="1"/>
  <c r="AH2271" i="2"/>
  <c r="AI2271" i="2" s="1"/>
  <c r="AH2272" i="2"/>
  <c r="AI2272" i="2"/>
  <c r="AJ2272" i="2"/>
  <c r="AK2272" i="2"/>
  <c r="AL2272" i="2"/>
  <c r="AH2273" i="2"/>
  <c r="AI2273" i="2" s="1"/>
  <c r="AK2273" i="2"/>
  <c r="AL2273" i="2"/>
  <c r="AH2274" i="2"/>
  <c r="AJ2274" i="2" s="1"/>
  <c r="AI2274" i="2"/>
  <c r="AH2275" i="2"/>
  <c r="AI2275" i="2" s="1"/>
  <c r="AJ2275" i="2"/>
  <c r="AK2275" i="2"/>
  <c r="AL2275" i="2"/>
  <c r="AH2276" i="2"/>
  <c r="AI2276" i="2"/>
  <c r="AH2277" i="2"/>
  <c r="AL2277" i="2" s="1"/>
  <c r="AJ2277" i="2"/>
  <c r="AK2277" i="2"/>
  <c r="AH2278" i="2"/>
  <c r="AI2278" i="2" s="1"/>
  <c r="AK2278" i="2"/>
  <c r="AL2278" i="2"/>
  <c r="AH2279" i="2"/>
  <c r="AI2279" i="2"/>
  <c r="AJ2279" i="2"/>
  <c r="AK2279" i="2"/>
  <c r="AL2279" i="2"/>
  <c r="AH2280" i="2"/>
  <c r="AI2280" i="2" s="1"/>
  <c r="AJ2280" i="2"/>
  <c r="AH2281" i="2"/>
  <c r="AI2281" i="2" s="1"/>
  <c r="AL2281" i="2"/>
  <c r="AH2282" i="2"/>
  <c r="AI2282" i="2" s="1"/>
  <c r="AH2283" i="2"/>
  <c r="AI2283" i="2" s="1"/>
  <c r="AJ2283" i="2"/>
  <c r="AK2283" i="2"/>
  <c r="AL2283" i="2"/>
  <c r="AH2284" i="2"/>
  <c r="AH2285" i="2"/>
  <c r="AH2286" i="2"/>
  <c r="AI2286" i="2" s="1"/>
  <c r="AH2287" i="2"/>
  <c r="AI2287" i="2" s="1"/>
  <c r="AH2288" i="2"/>
  <c r="AI2288" i="2"/>
  <c r="AJ2288" i="2"/>
  <c r="AK2288" i="2"/>
  <c r="AL2288" i="2"/>
  <c r="AH2289" i="2"/>
  <c r="AI2289" i="2" s="1"/>
  <c r="AK2289" i="2"/>
  <c r="AL2289" i="2"/>
  <c r="AH2290" i="2"/>
  <c r="AJ2290" i="2" s="1"/>
  <c r="AI2290" i="2"/>
  <c r="AH2291" i="2"/>
  <c r="AI2291" i="2" s="1"/>
  <c r="AJ2291" i="2"/>
  <c r="AK2291" i="2"/>
  <c r="AL2291" i="2"/>
  <c r="AH2292" i="2"/>
  <c r="AL2292" i="2" s="1"/>
  <c r="AI2292" i="2"/>
  <c r="AJ2292" i="2"/>
  <c r="AK2292" i="2"/>
  <c r="AH2293" i="2"/>
  <c r="AI2293" i="2" s="1"/>
  <c r="AK2293" i="2" s="1"/>
  <c r="AJ2293" i="2"/>
  <c r="AH2294" i="2"/>
  <c r="AI2294" i="2" s="1"/>
  <c r="AK2294" i="2"/>
  <c r="AL2294" i="2" s="1"/>
  <c r="AH2295" i="2"/>
  <c r="AI2295" i="2"/>
  <c r="AJ2295" i="2"/>
  <c r="AK2295" i="2"/>
  <c r="AL2295" i="2"/>
  <c r="AH2296" i="2"/>
  <c r="AI2296" i="2"/>
  <c r="AJ2296" i="2"/>
  <c r="AH2297" i="2"/>
  <c r="AI2297" i="2"/>
  <c r="AJ2297" i="2"/>
  <c r="AK2297" i="2"/>
  <c r="AL2297" i="2"/>
  <c r="AH2298" i="2"/>
  <c r="AI2298" i="2"/>
  <c r="AJ2298" i="2"/>
  <c r="AK2298" i="2"/>
  <c r="AL2298" i="2"/>
  <c r="AH2299" i="2"/>
  <c r="AL2299" i="2" s="1"/>
  <c r="AI2299" i="2"/>
  <c r="AJ2299" i="2"/>
  <c r="AK2299" i="2"/>
  <c r="AH2300" i="2"/>
  <c r="AI2300" i="2" s="1"/>
  <c r="AK2300" i="2" s="1"/>
  <c r="AL2300" i="2" s="1"/>
  <c r="AJ2300" i="2"/>
  <c r="AH2301" i="2"/>
  <c r="AI2301" i="2" s="1"/>
  <c r="AK2301" i="2"/>
  <c r="AL2301" i="2"/>
  <c r="AH2302" i="2"/>
  <c r="AL2302" i="2" s="1"/>
  <c r="AI2302" i="2"/>
  <c r="AJ2302" i="2"/>
  <c r="AK2302" i="2"/>
  <c r="AH2303" i="2"/>
  <c r="AI2303" i="2" s="1"/>
  <c r="AK2303" i="2"/>
  <c r="AL2303" i="2"/>
  <c r="AH2304" i="2"/>
  <c r="AJ2304" i="2" s="1"/>
  <c r="AI2304" i="2"/>
  <c r="AK2304" i="2"/>
  <c r="AL2304" i="2"/>
  <c r="AH2305" i="2"/>
  <c r="AI2305" i="2"/>
  <c r="AJ2305" i="2"/>
  <c r="AK2305" i="2"/>
  <c r="AL2305" i="2"/>
  <c r="AH2306" i="2"/>
  <c r="AH2307" i="2"/>
  <c r="AI2307" i="2" s="1"/>
  <c r="AH2308" i="2"/>
  <c r="AI2308" i="2" s="1"/>
  <c r="AJ2308" i="2"/>
  <c r="AK2308" i="2"/>
  <c r="AL2308" i="2"/>
  <c r="AH2309" i="2"/>
  <c r="AI2309" i="2"/>
  <c r="AH2310" i="2"/>
  <c r="AI2310" i="2"/>
  <c r="AJ2310" i="2"/>
  <c r="AK2310" i="2"/>
  <c r="AL2310" i="2"/>
  <c r="AH2311" i="2"/>
  <c r="AI2311" i="2"/>
  <c r="AJ2311" i="2"/>
  <c r="AK2311" i="2"/>
  <c r="AL2311" i="2"/>
  <c r="AH2312" i="2"/>
  <c r="AH2313" i="2"/>
  <c r="AI2313" i="2"/>
  <c r="AJ2313" i="2"/>
  <c r="AK2313" i="2"/>
  <c r="AL2313" i="2"/>
  <c r="AH2314" i="2"/>
  <c r="AI2314" i="2"/>
  <c r="AJ2314" i="2"/>
  <c r="AK2314" i="2"/>
  <c r="AL2314" i="2"/>
  <c r="AH2315" i="2"/>
  <c r="AI2315" i="2"/>
  <c r="AK2315" i="2" s="1"/>
  <c r="AJ2315" i="2"/>
  <c r="AH2316" i="2"/>
  <c r="AI2316" i="2" s="1"/>
  <c r="AJ2316" i="2"/>
  <c r="AK2316" i="2"/>
  <c r="AL2316" i="2"/>
  <c r="AH2317" i="2"/>
  <c r="AI2317" i="2" s="1"/>
  <c r="AK2317" i="2"/>
  <c r="AL2317" i="2"/>
  <c r="AH2318" i="2"/>
  <c r="AI2318" i="2" s="1"/>
  <c r="AL2318" i="2"/>
  <c r="AH2319" i="2"/>
  <c r="AI2319" i="2" s="1"/>
  <c r="AK2319" i="2"/>
  <c r="AL2319" i="2"/>
  <c r="AH2320" i="2"/>
  <c r="AJ2320" i="2" s="1"/>
  <c r="AI2320" i="2"/>
  <c r="AK2320" i="2"/>
  <c r="AL2320" i="2"/>
  <c r="AH2321" i="2"/>
  <c r="AI2321" i="2"/>
  <c r="AJ2321" i="2"/>
  <c r="AK2321" i="2"/>
  <c r="AL2321" i="2"/>
  <c r="AH2322" i="2"/>
  <c r="AH2323" i="2"/>
  <c r="AI2323" i="2" s="1"/>
  <c r="AH2324" i="2"/>
  <c r="AI2324" i="2" s="1"/>
  <c r="AJ2324" i="2"/>
  <c r="AK2324" i="2"/>
  <c r="AL2324" i="2"/>
  <c r="AH2325" i="2"/>
  <c r="AH2326" i="2"/>
  <c r="AI2326" i="2"/>
  <c r="AJ2326" i="2"/>
  <c r="AK2326" i="2"/>
  <c r="AL2326" i="2"/>
  <c r="AH2327" i="2"/>
  <c r="AI2327" i="2"/>
  <c r="AJ2327" i="2"/>
  <c r="AK2327" i="2"/>
  <c r="AL2327" i="2" s="1"/>
  <c r="AH2328" i="2"/>
  <c r="AI2328" i="2"/>
  <c r="AJ2328" i="2"/>
  <c r="AH2329" i="2"/>
  <c r="AI2329" i="2"/>
  <c r="AJ2329" i="2"/>
  <c r="AK2329" i="2"/>
  <c r="AL2329" i="2"/>
  <c r="AH2330" i="2"/>
  <c r="AI2330" i="2"/>
  <c r="AJ2330" i="2"/>
  <c r="AK2330" i="2"/>
  <c r="AL2330" i="2"/>
  <c r="AH2331" i="2"/>
  <c r="AL2331" i="2" s="1"/>
  <c r="AH2332" i="2"/>
  <c r="AI2332" i="2" s="1"/>
  <c r="AJ2332" i="2"/>
  <c r="AK2332" i="2"/>
  <c r="AL2332" i="2"/>
  <c r="AH2333" i="2"/>
  <c r="AI2333" i="2" s="1"/>
  <c r="AJ2333" i="2"/>
  <c r="AK2333" i="2"/>
  <c r="AL2333" i="2"/>
  <c r="AH2334" i="2"/>
  <c r="AI2334" i="2"/>
  <c r="AJ2334" i="2"/>
  <c r="AK2334" i="2"/>
  <c r="AL2334" i="2"/>
  <c r="AH2335" i="2"/>
  <c r="AI2335" i="2" s="1"/>
  <c r="AK2335" i="2" s="1"/>
  <c r="AL2335" i="2" s="1"/>
  <c r="AH2336" i="2"/>
  <c r="AJ2336" i="2" s="1"/>
  <c r="AI2336" i="2"/>
  <c r="AK2336" i="2"/>
  <c r="AL2336" i="2"/>
  <c r="AH2337" i="2"/>
  <c r="AI2337" i="2"/>
  <c r="AK2337" i="2" s="1"/>
  <c r="AL2337" i="2" s="1"/>
  <c r="AJ2337" i="2"/>
  <c r="AH2338" i="2"/>
  <c r="AH2339" i="2"/>
  <c r="AI2339" i="2" s="1"/>
  <c r="AH2340" i="2"/>
  <c r="AI2340" i="2" s="1"/>
  <c r="AK2340" i="2"/>
  <c r="AL2340" i="2"/>
  <c r="AH2341" i="2"/>
  <c r="AI2341" i="2" s="1"/>
  <c r="AH2342" i="2"/>
  <c r="AI2342" i="2"/>
  <c r="AJ2342" i="2"/>
  <c r="AK2342" i="2"/>
  <c r="AL2342" i="2"/>
  <c r="AH2343" i="2"/>
  <c r="AI2343" i="2"/>
  <c r="AJ2343" i="2"/>
  <c r="AK2343" i="2"/>
  <c r="AL2343" i="2"/>
  <c r="AH2344" i="2"/>
  <c r="AI2344" i="2" s="1"/>
  <c r="AJ2344" i="2"/>
  <c r="AH2345" i="2"/>
  <c r="AI2345" i="2"/>
  <c r="AJ2345" i="2"/>
  <c r="AK2345" i="2"/>
  <c r="AL2345" i="2"/>
  <c r="AH2346" i="2"/>
  <c r="AI2346" i="2"/>
  <c r="AJ2346" i="2"/>
  <c r="AK2346" i="2"/>
  <c r="AL2346" i="2"/>
  <c r="AH2347" i="2"/>
  <c r="AI2347" i="2" s="1"/>
  <c r="AH2348" i="2"/>
  <c r="AI2348" i="2" s="1"/>
  <c r="AK2348" i="2" s="1"/>
  <c r="AL2348" i="2" s="1"/>
  <c r="AJ2348" i="2"/>
  <c r="AH2349" i="2"/>
  <c r="AI2349" i="2" s="1"/>
  <c r="AK2349" i="2" s="1"/>
  <c r="AL2349" i="2" s="1"/>
  <c r="AJ2349" i="2"/>
  <c r="AH2350" i="2"/>
  <c r="AI2350" i="2"/>
  <c r="AJ2350" i="2"/>
  <c r="AK2350" i="2"/>
  <c r="AL2350" i="2"/>
  <c r="AH2351" i="2"/>
  <c r="AI2351" i="2" s="1"/>
  <c r="AK2351" i="2"/>
  <c r="AL2351" i="2"/>
  <c r="AH2352" i="2"/>
  <c r="AJ2352" i="2" s="1"/>
  <c r="AI2352" i="2"/>
  <c r="AK2352" i="2"/>
  <c r="AL2352" i="2"/>
  <c r="AH2353" i="2"/>
  <c r="AI2353" i="2"/>
  <c r="AK2353" i="2" s="1"/>
  <c r="AL2353" i="2" s="1"/>
  <c r="AJ2353" i="2"/>
  <c r="AH2354" i="2"/>
  <c r="AH2355" i="2"/>
  <c r="AI2355" i="2" s="1"/>
  <c r="AH2356" i="2"/>
  <c r="AK2356" i="2"/>
  <c r="AH2357" i="2"/>
  <c r="AI2357" i="2" s="1"/>
  <c r="AH2358" i="2"/>
  <c r="AI2358" i="2"/>
  <c r="AJ2358" i="2"/>
  <c r="AK2358" i="2"/>
  <c r="AL2358" i="2"/>
  <c r="AH2359" i="2"/>
  <c r="AI2359" i="2"/>
  <c r="AJ2359" i="2"/>
  <c r="AK2359" i="2"/>
  <c r="AL2359" i="2" s="1"/>
  <c r="AH2360" i="2"/>
  <c r="AI2360" i="2"/>
  <c r="AJ2360" i="2"/>
  <c r="AH2361" i="2"/>
  <c r="AI2361" i="2"/>
  <c r="AJ2361" i="2"/>
  <c r="AK2361" i="2"/>
  <c r="AL2361" i="2"/>
  <c r="AH2362" i="2"/>
  <c r="AI2362" i="2"/>
  <c r="AJ2362" i="2"/>
  <c r="AK2362" i="2"/>
  <c r="AL2362" i="2"/>
  <c r="AH2363" i="2"/>
  <c r="AL2363" i="2" s="1"/>
  <c r="AI2363" i="2"/>
  <c r="AJ2363" i="2"/>
  <c r="AK2363" i="2"/>
  <c r="AH2364" i="2"/>
  <c r="AI2364" i="2" s="1"/>
  <c r="AK2364" i="2" s="1"/>
  <c r="AL2364" i="2" s="1"/>
  <c r="AJ2364" i="2"/>
  <c r="AH2365" i="2"/>
  <c r="AI2365" i="2" s="1"/>
  <c r="AJ2365" i="2"/>
  <c r="AK2365" i="2"/>
  <c r="AL2365" i="2"/>
  <c r="AH2366" i="2"/>
  <c r="AI2366" i="2"/>
  <c r="AJ2366" i="2"/>
  <c r="AK2366" i="2"/>
  <c r="AL2366" i="2"/>
  <c r="AH2367" i="2"/>
  <c r="AI2367" i="2" s="1"/>
  <c r="AK2367" i="2" s="1"/>
  <c r="AL2367" i="2" s="1"/>
  <c r="AH2368" i="2"/>
  <c r="AJ2368" i="2" s="1"/>
  <c r="AI2368" i="2"/>
  <c r="AK2368" i="2"/>
  <c r="AL2368" i="2"/>
  <c r="AH2369" i="2"/>
  <c r="AI2369" i="2"/>
  <c r="AK2369" i="2" s="1"/>
  <c r="AL2369" i="2" s="1"/>
  <c r="AJ2369" i="2"/>
  <c r="AH2370" i="2"/>
  <c r="AH2371" i="2"/>
  <c r="AI2371" i="2" s="1"/>
  <c r="AH2372" i="2"/>
  <c r="AI2372" i="2" s="1"/>
  <c r="AJ2372" i="2"/>
  <c r="AK2372" i="2"/>
  <c r="AL2372" i="2"/>
  <c r="AH2373" i="2"/>
  <c r="AI2373" i="2"/>
  <c r="AH2374" i="2"/>
  <c r="AI2374" i="2"/>
  <c r="AK2374" i="2" s="1"/>
  <c r="AL2374" i="2" s="1"/>
  <c r="AJ2374" i="2"/>
  <c r="AH2375" i="2"/>
  <c r="AI2375" i="2"/>
  <c r="AJ2375" i="2"/>
  <c r="AK2375" i="2"/>
  <c r="AL2375" i="2"/>
  <c r="AH2376" i="2"/>
  <c r="AI2376" i="2"/>
  <c r="AJ2376" i="2"/>
  <c r="AH2377" i="2"/>
  <c r="AI2377" i="2"/>
  <c r="AJ2377" i="2"/>
  <c r="AK2377" i="2"/>
  <c r="AL2377" i="2"/>
  <c r="AH2378" i="2"/>
  <c r="AI2378" i="2"/>
  <c r="AJ2378" i="2"/>
  <c r="AK2378" i="2"/>
  <c r="AL2378" i="2"/>
  <c r="AH2379" i="2"/>
  <c r="AL2379" i="2" s="1"/>
  <c r="AI2379" i="2"/>
  <c r="AH2380" i="2"/>
  <c r="AI2380" i="2" s="1"/>
  <c r="AK2380" i="2" s="1"/>
  <c r="AL2380" i="2" s="1"/>
  <c r="AJ2380" i="2"/>
  <c r="AH2381" i="2"/>
  <c r="AI2381" i="2" s="1"/>
  <c r="AJ2381" i="2"/>
  <c r="AK2381" i="2"/>
  <c r="AL2381" i="2"/>
  <c r="AH2382" i="2"/>
  <c r="AI2382" i="2"/>
  <c r="AJ2382" i="2"/>
  <c r="AK2382" i="2"/>
  <c r="AL2382" i="2"/>
  <c r="AH2383" i="2"/>
  <c r="AI2383" i="2" s="1"/>
  <c r="AK2383" i="2"/>
  <c r="AL2383" i="2"/>
  <c r="AH2384" i="2"/>
  <c r="AJ2384" i="2" s="1"/>
  <c r="AI2384" i="2"/>
  <c r="AK2384" i="2"/>
  <c r="AL2384" i="2"/>
  <c r="AH2385" i="2"/>
  <c r="AI2385" i="2"/>
  <c r="AJ2385" i="2"/>
  <c r="AK2385" i="2"/>
  <c r="AL2385" i="2"/>
  <c r="AH2386" i="2"/>
  <c r="AH2387" i="2"/>
  <c r="AI2387" i="2" s="1"/>
  <c r="AH2388" i="2"/>
  <c r="AJ2388" i="2"/>
  <c r="AH2389" i="2"/>
  <c r="AI2389" i="2" s="1"/>
  <c r="AH2390" i="2"/>
  <c r="AI2390" i="2"/>
  <c r="AJ2390" i="2"/>
  <c r="AK2390" i="2"/>
  <c r="AL2390" i="2"/>
  <c r="AH2391" i="2"/>
  <c r="AI2391" i="2"/>
  <c r="AJ2391" i="2"/>
  <c r="AK2391" i="2"/>
  <c r="AL2391" i="2" s="1"/>
  <c r="AH2392" i="2"/>
  <c r="AI2392" i="2"/>
  <c r="AJ2392" i="2"/>
  <c r="AH2393" i="2"/>
  <c r="AI2393" i="2"/>
  <c r="AJ2393" i="2"/>
  <c r="AK2393" i="2"/>
  <c r="AL2393" i="2"/>
  <c r="AH2394" i="2"/>
  <c r="AI2394" i="2"/>
  <c r="AJ2394" i="2"/>
  <c r="AK2394" i="2"/>
  <c r="AL2394" i="2"/>
  <c r="AH2395" i="2"/>
  <c r="AL2395" i="2" s="1"/>
  <c r="AI2395" i="2"/>
  <c r="AJ2395" i="2"/>
  <c r="AK2395" i="2"/>
  <c r="AH2396" i="2"/>
  <c r="AI2396" i="2" s="1"/>
  <c r="AJ2396" i="2"/>
  <c r="AK2396" i="2"/>
  <c r="AL2396" i="2"/>
  <c r="AH2397" i="2"/>
  <c r="AI2397" i="2" s="1"/>
  <c r="AJ2397" i="2"/>
  <c r="AK2397" i="2"/>
  <c r="AL2397" i="2"/>
  <c r="AH2398" i="2"/>
  <c r="AK2398" i="2" s="1"/>
  <c r="AI2398" i="2"/>
  <c r="AJ2398" i="2"/>
  <c r="AH2399" i="2"/>
  <c r="AI2399" i="2" s="1"/>
  <c r="AK2399" i="2"/>
  <c r="AL2399" i="2"/>
  <c r="AH2400" i="2"/>
  <c r="AJ2400" i="2" s="1"/>
  <c r="AI2400" i="2"/>
  <c r="AK2400" i="2"/>
  <c r="AL2400" i="2"/>
  <c r="AH2401" i="2"/>
  <c r="AI2401" i="2"/>
  <c r="AJ2401" i="2"/>
  <c r="AK2401" i="2"/>
  <c r="AL2401" i="2"/>
  <c r="AH2402" i="2"/>
  <c r="AH2403" i="2"/>
  <c r="AI2403" i="2" s="1"/>
  <c r="AH2404" i="2"/>
  <c r="AI2404" i="2" s="1"/>
  <c r="AJ2404" i="2"/>
  <c r="AK2404" i="2"/>
  <c r="AL2404" i="2"/>
  <c r="AH2405" i="2"/>
  <c r="AI2405" i="2"/>
  <c r="AH2406" i="2"/>
  <c r="AI2406" i="2"/>
  <c r="AK2406" i="2" s="1"/>
  <c r="AL2406" i="2" s="1"/>
  <c r="AJ2406" i="2"/>
  <c r="AH2407" i="2"/>
  <c r="AI2407" i="2"/>
  <c r="AJ2407" i="2"/>
  <c r="AK2407" i="2"/>
  <c r="AL2407" i="2"/>
  <c r="AH2408" i="2"/>
  <c r="AI2408" i="2" s="1"/>
  <c r="AH2409" i="2"/>
  <c r="AI2409" i="2"/>
  <c r="AJ2409" i="2"/>
  <c r="AK2409" i="2"/>
  <c r="AL2409" i="2"/>
  <c r="AH2410" i="2"/>
  <c r="AI2410" i="2"/>
  <c r="AJ2410" i="2"/>
  <c r="AK2410" i="2"/>
  <c r="AL2410" i="2"/>
  <c r="AH2411" i="2"/>
  <c r="AL2411" i="2" s="1"/>
  <c r="AI2411" i="2"/>
  <c r="AJ2411" i="2"/>
  <c r="AK2411" i="2"/>
  <c r="AH2412" i="2"/>
  <c r="AI2412" i="2" s="1"/>
  <c r="AK2412" i="2" s="1"/>
  <c r="AL2412" i="2" s="1"/>
  <c r="AJ2412" i="2"/>
  <c r="AH2413" i="2"/>
  <c r="AI2413" i="2" s="1"/>
  <c r="AJ2413" i="2"/>
  <c r="AK2413" i="2"/>
  <c r="AL2413" i="2"/>
  <c r="AH2414" i="2"/>
  <c r="AH2415" i="2"/>
  <c r="AI2415" i="2"/>
  <c r="AJ2415" i="2"/>
  <c r="AK2415" i="2"/>
  <c r="AL2415" i="2"/>
  <c r="AH2416" i="2"/>
  <c r="AJ2416" i="2" s="1"/>
  <c r="AI2416" i="2"/>
  <c r="AK2416" i="2"/>
  <c r="AL2416" i="2"/>
  <c r="AH2417" i="2"/>
  <c r="AI2417" i="2"/>
  <c r="AJ2417" i="2"/>
  <c r="AK2417" i="2"/>
  <c r="AL2417" i="2"/>
  <c r="AH2418" i="2"/>
  <c r="AH2419" i="2"/>
  <c r="AI2419" i="2" s="1"/>
  <c r="AH2420" i="2"/>
  <c r="AI2420" i="2" s="1"/>
  <c r="AJ2420" i="2"/>
  <c r="AK2420" i="2"/>
  <c r="AL2420" i="2"/>
  <c r="AH2421" i="2"/>
  <c r="AI2421" i="2" s="1"/>
  <c r="AH2422" i="2"/>
  <c r="AI2422" i="2"/>
  <c r="AK2422" i="2" s="1"/>
  <c r="AL2422" i="2" s="1"/>
  <c r="AJ2422" i="2"/>
  <c r="AH2423" i="2"/>
  <c r="AI2423" i="2"/>
  <c r="AJ2423" i="2"/>
  <c r="AK2423" i="2"/>
  <c r="AL2423" i="2" s="1"/>
  <c r="AH2424" i="2"/>
  <c r="AI2424" i="2" s="1"/>
  <c r="AH2425" i="2"/>
  <c r="AI2425" i="2"/>
  <c r="AJ2425" i="2"/>
  <c r="AK2425" i="2"/>
  <c r="AL2425" i="2"/>
  <c r="AH2426" i="2"/>
  <c r="AI2426" i="2"/>
  <c r="AJ2426" i="2"/>
  <c r="AK2426" i="2"/>
  <c r="AL2426" i="2"/>
  <c r="AH2427" i="2"/>
  <c r="AI2427" i="2"/>
  <c r="AH2428" i="2"/>
  <c r="AI2428" i="2" s="1"/>
  <c r="AJ2428" i="2"/>
  <c r="AK2428" i="2"/>
  <c r="AL2428" i="2"/>
  <c r="AH2429" i="2"/>
  <c r="AI2429" i="2" s="1"/>
  <c r="AJ2429" i="2"/>
  <c r="AK2429" i="2"/>
  <c r="AL2429" i="2"/>
  <c r="AH2430" i="2"/>
  <c r="AI2430" i="2"/>
  <c r="AJ2430" i="2"/>
  <c r="AK2430" i="2"/>
  <c r="AL2430" i="2"/>
  <c r="AH2431" i="2"/>
  <c r="AI2431" i="2" s="1"/>
  <c r="AK2431" i="2"/>
  <c r="AL2431" i="2"/>
  <c r="AH2432" i="2"/>
  <c r="AJ2432" i="2" s="1"/>
  <c r="AI2432" i="2"/>
  <c r="AK2432" i="2"/>
  <c r="AL2432" i="2"/>
  <c r="AH2433" i="2"/>
  <c r="AI2433" i="2"/>
  <c r="AJ2433" i="2"/>
  <c r="AK2433" i="2"/>
  <c r="AL2433" i="2"/>
  <c r="AH2434" i="2"/>
  <c r="AH2435" i="2"/>
  <c r="AI2435" i="2" s="1"/>
  <c r="AH2436" i="2"/>
  <c r="AJ2436" i="2"/>
  <c r="AK2436" i="2"/>
  <c r="AH2437" i="2"/>
  <c r="AI2437" i="2" s="1"/>
  <c r="AH2438" i="2"/>
  <c r="AI2438" i="2"/>
  <c r="AJ2438" i="2"/>
  <c r="AK2438" i="2"/>
  <c r="AL2438" i="2"/>
  <c r="AH2439" i="2"/>
  <c r="AI2439" i="2"/>
  <c r="AJ2439" i="2"/>
  <c r="AK2439" i="2"/>
  <c r="AL2439" i="2" s="1"/>
  <c r="AH2440" i="2"/>
  <c r="AI2440" i="2"/>
  <c r="AJ2440" i="2"/>
  <c r="AH2441" i="2"/>
  <c r="AI2441" i="2"/>
  <c r="AJ2441" i="2"/>
  <c r="AK2441" i="2"/>
  <c r="AL2441" i="2"/>
  <c r="AH2442" i="2"/>
  <c r="AI2442" i="2"/>
  <c r="AJ2442" i="2"/>
  <c r="AK2442" i="2"/>
  <c r="AL2442" i="2"/>
  <c r="AH2443" i="2"/>
  <c r="AL2443" i="2" s="1"/>
  <c r="AI2443" i="2"/>
  <c r="AJ2443" i="2"/>
  <c r="AK2443" i="2"/>
  <c r="AH2444" i="2"/>
  <c r="AI2444" i="2"/>
  <c r="AJ2444" i="2"/>
  <c r="AK2444" i="2"/>
  <c r="AL2444" i="2"/>
  <c r="AH2445" i="2"/>
  <c r="AI2445" i="2" s="1"/>
  <c r="AJ2445" i="2"/>
  <c r="AK2445" i="2"/>
  <c r="AL2445" i="2"/>
  <c r="AH2446" i="2"/>
  <c r="AI2446" i="2" s="1"/>
  <c r="AL2446" i="2"/>
  <c r="AH2447" i="2"/>
  <c r="AI2447" i="2" s="1"/>
  <c r="AJ2447" i="2"/>
  <c r="AK2447" i="2"/>
  <c r="AL2447" i="2"/>
  <c r="AH2448" i="2"/>
  <c r="AJ2448" i="2" s="1"/>
  <c r="AI2448" i="2"/>
  <c r="AK2448" i="2"/>
  <c r="AL2448" i="2"/>
  <c r="AH2449" i="2"/>
  <c r="AI2449" i="2"/>
  <c r="AJ2449" i="2"/>
  <c r="AK2449" i="2"/>
  <c r="AL2449" i="2"/>
  <c r="AH2450" i="2"/>
  <c r="AH2451" i="2"/>
  <c r="AI2451" i="2" s="1"/>
  <c r="AH2452" i="2"/>
  <c r="AK2452" i="2"/>
  <c r="AL2452" i="2"/>
  <c r="AH2453" i="2"/>
  <c r="AH2454" i="2"/>
  <c r="AI2454" i="2"/>
  <c r="AJ2454" i="2"/>
  <c r="AK2454" i="2"/>
  <c r="AL2454" i="2"/>
  <c r="AH2455" i="2"/>
  <c r="AI2455" i="2"/>
  <c r="AJ2455" i="2"/>
  <c r="AK2455" i="2"/>
  <c r="AL2455" i="2"/>
  <c r="AH2456" i="2"/>
  <c r="AJ2456" i="2"/>
  <c r="AH2457" i="2"/>
  <c r="AI2457" i="2"/>
  <c r="AJ2457" i="2"/>
  <c r="AK2457" i="2"/>
  <c r="AL2457" i="2"/>
  <c r="AH2458" i="2"/>
  <c r="AI2458" i="2"/>
  <c r="AJ2458" i="2"/>
  <c r="AK2458" i="2"/>
  <c r="AL2458" i="2"/>
  <c r="AH2459" i="2"/>
  <c r="AL2459" i="2" s="1"/>
  <c r="AK2459" i="2"/>
  <c r="AH2460" i="2"/>
  <c r="AI2460" i="2"/>
  <c r="AJ2460" i="2"/>
  <c r="AK2460" i="2"/>
  <c r="AL2460" i="2"/>
  <c r="AH2461" i="2"/>
  <c r="AI2461" i="2" s="1"/>
  <c r="AJ2461" i="2"/>
  <c r="AK2461" i="2"/>
  <c r="AL2461" i="2"/>
  <c r="AH2462" i="2"/>
  <c r="AL2462" i="2" s="1"/>
  <c r="AI2462" i="2"/>
  <c r="AJ2462" i="2"/>
  <c r="AK2462" i="2"/>
  <c r="AH2463" i="2"/>
  <c r="AI2463" i="2"/>
  <c r="AJ2463" i="2"/>
  <c r="AK2463" i="2"/>
  <c r="AL2463" i="2"/>
  <c r="AH2464" i="2"/>
  <c r="AJ2464" i="2" s="1"/>
  <c r="AI2464" i="2"/>
  <c r="AK2464" i="2"/>
  <c r="AL2464" i="2"/>
  <c r="AH2465" i="2"/>
  <c r="AI2465" i="2"/>
  <c r="AJ2465" i="2"/>
  <c r="AK2465" i="2"/>
  <c r="AL2465" i="2"/>
  <c r="AH2466" i="2"/>
  <c r="AH2467" i="2"/>
  <c r="AH2468" i="2"/>
  <c r="AI2468" i="2" s="1"/>
  <c r="AJ2468" i="2"/>
  <c r="AK2468" i="2"/>
  <c r="AL2468" i="2"/>
  <c r="AH2469" i="2"/>
  <c r="AI2469" i="2"/>
  <c r="AH2470" i="2"/>
  <c r="AI2470" i="2"/>
  <c r="AJ2470" i="2"/>
  <c r="AK2470" i="2"/>
  <c r="AL2470" i="2"/>
  <c r="AH2471" i="2"/>
  <c r="AI2471" i="2"/>
  <c r="AJ2471" i="2"/>
  <c r="AK2471" i="2"/>
  <c r="AL2471" i="2"/>
  <c r="AH2472" i="2"/>
  <c r="AI2472" i="2"/>
  <c r="AJ2472" i="2"/>
  <c r="AH2473" i="2"/>
  <c r="AI2473" i="2"/>
  <c r="AJ2473" i="2"/>
  <c r="AK2473" i="2"/>
  <c r="AL2473" i="2" s="1"/>
  <c r="AH2474" i="2"/>
  <c r="AI2474" i="2"/>
  <c r="AJ2474" i="2"/>
  <c r="AK2474" i="2"/>
  <c r="AL2474" i="2"/>
  <c r="AH2475" i="2"/>
  <c r="AK2475" i="2" s="1"/>
  <c r="AI2475" i="2"/>
  <c r="AJ2475" i="2"/>
  <c r="AH2476" i="2"/>
  <c r="AI2476" i="2"/>
  <c r="AJ2476" i="2"/>
  <c r="AK2476" i="2"/>
  <c r="AL2476" i="2"/>
  <c r="AH2477" i="2"/>
  <c r="AI2477" i="2" s="1"/>
  <c r="AK2477" i="2" s="1"/>
  <c r="AL2477" i="2" s="1"/>
  <c r="AJ2477" i="2"/>
  <c r="AH2478" i="2"/>
  <c r="AI2478" i="2"/>
  <c r="AJ2478" i="2"/>
  <c r="AK2478" i="2"/>
  <c r="AL2478" i="2"/>
  <c r="AH2479" i="2"/>
  <c r="AI2479" i="2" s="1"/>
  <c r="AK2479" i="2"/>
  <c r="AL2479" i="2"/>
  <c r="AH2480" i="2"/>
  <c r="AI2480" i="2" s="1"/>
  <c r="AK2480" i="2"/>
  <c r="AL2480" i="2"/>
  <c r="AH2481" i="2"/>
  <c r="AI2481" i="2" s="1"/>
  <c r="AH2482" i="2"/>
  <c r="AH2483" i="2"/>
  <c r="AH2484" i="2"/>
  <c r="AK2484" i="2" s="1"/>
  <c r="AI2484" i="2"/>
  <c r="AJ2484" i="2"/>
  <c r="AH2485" i="2"/>
  <c r="AH2486" i="2"/>
  <c r="AI2486" i="2"/>
  <c r="AJ2486" i="2"/>
  <c r="AK2486" i="2"/>
  <c r="AL2486" i="2"/>
  <c r="AH2487" i="2"/>
  <c r="AI2487" i="2"/>
  <c r="AJ2487" i="2"/>
  <c r="AK2487" i="2"/>
  <c r="AL2487" i="2"/>
  <c r="AH2488" i="2"/>
  <c r="AI2488" i="2" s="1"/>
  <c r="AH2489" i="2"/>
  <c r="AI2489" i="2"/>
  <c r="AJ2489" i="2"/>
  <c r="AK2489" i="2"/>
  <c r="AL2489" i="2"/>
  <c r="AH2490" i="2"/>
  <c r="AI2490" i="2"/>
  <c r="AK2490" i="2" s="1"/>
  <c r="AL2490" i="2" s="1"/>
  <c r="AJ2490" i="2"/>
  <c r="AH2491" i="2"/>
  <c r="AI2491" i="2"/>
  <c r="AJ2491" i="2"/>
  <c r="AK2491" i="2"/>
  <c r="AH2492" i="2"/>
  <c r="AI2492" i="2" s="1"/>
  <c r="AJ2492" i="2"/>
  <c r="AK2492" i="2"/>
  <c r="AL2492" i="2"/>
  <c r="AH2493" i="2"/>
  <c r="AI2493" i="2" s="1"/>
  <c r="AJ2493" i="2"/>
  <c r="AK2493" i="2"/>
  <c r="AL2493" i="2" s="1"/>
  <c r="AH2494" i="2"/>
  <c r="AJ2494" i="2" s="1"/>
  <c r="AI2494" i="2"/>
  <c r="AL2494" i="2"/>
  <c r="AH2495" i="2"/>
  <c r="AI2495" i="2" s="1"/>
  <c r="AK2495" i="2"/>
  <c r="AL2495" i="2"/>
  <c r="AH2496" i="2"/>
  <c r="AI2496" i="2" s="1"/>
  <c r="AK2496" i="2"/>
  <c r="AL2496" i="2"/>
  <c r="AH2497" i="2"/>
  <c r="AI2497" i="2" s="1"/>
  <c r="AH2498" i="2"/>
  <c r="AH2499" i="2"/>
  <c r="AH2500" i="2"/>
  <c r="AI2500" i="2"/>
  <c r="AJ2500" i="2"/>
  <c r="AK2500" i="2"/>
  <c r="AL2500" i="2"/>
  <c r="AH2501" i="2"/>
  <c r="AI2501" i="2" s="1"/>
  <c r="AH2502" i="2"/>
  <c r="AI2502" i="2"/>
  <c r="AJ2502" i="2"/>
  <c r="AK2502" i="2"/>
  <c r="AL2502" i="2"/>
  <c r="AH2503" i="2"/>
  <c r="AH2504" i="2"/>
  <c r="AI2504" i="2"/>
  <c r="AJ2504" i="2"/>
  <c r="AH2505" i="2"/>
  <c r="AI2505" i="2"/>
  <c r="AJ2505" i="2"/>
  <c r="AK2505" i="2"/>
  <c r="AL2505" i="2"/>
  <c r="AH2506" i="2"/>
  <c r="AI2506" i="2"/>
  <c r="AJ2506" i="2"/>
  <c r="AK2506" i="2"/>
  <c r="AL2506" i="2" s="1"/>
  <c r="AH2507" i="2"/>
  <c r="AL2507" i="2" s="1"/>
  <c r="AH2508" i="2"/>
  <c r="AI2508" i="2" s="1"/>
  <c r="AK2508" i="2"/>
  <c r="AL2508" i="2"/>
  <c r="AH2509" i="2"/>
  <c r="AI2509" i="2" s="1"/>
  <c r="AJ2509" i="2"/>
  <c r="AK2509" i="2"/>
  <c r="AL2509" i="2"/>
  <c r="AH2510" i="2"/>
  <c r="AL2510" i="2" s="1"/>
  <c r="AI2510" i="2"/>
  <c r="AJ2510" i="2"/>
  <c r="AK2510" i="2"/>
  <c r="AH2511" i="2"/>
  <c r="AI2511" i="2" s="1"/>
  <c r="AL2511" i="2"/>
  <c r="AH2512" i="2"/>
  <c r="AJ2512" i="2" s="1"/>
  <c r="AI2512" i="2"/>
  <c r="AK2512" i="2"/>
  <c r="AL2512" i="2"/>
  <c r="AH2513" i="2"/>
  <c r="AI2513" i="2" s="1"/>
  <c r="AL2513" i="2"/>
  <c r="AH2514" i="2"/>
  <c r="AH2515" i="2"/>
  <c r="AI2515" i="2"/>
  <c r="AJ2515" i="2"/>
  <c r="AH2516" i="2"/>
  <c r="AI2516" i="2" s="1"/>
  <c r="AH2517" i="2"/>
  <c r="AI2517" i="2"/>
  <c r="AH2518" i="2"/>
  <c r="AI2518" i="2"/>
  <c r="AJ2518" i="2"/>
  <c r="AK2518" i="2"/>
  <c r="AL2518" i="2"/>
  <c r="AH2519" i="2"/>
  <c r="AI2519" i="2"/>
  <c r="AJ2519" i="2"/>
  <c r="AH2520" i="2"/>
  <c r="AI2520" i="2" s="1"/>
  <c r="AH2521" i="2"/>
  <c r="AI2521" i="2" s="1"/>
  <c r="AJ2521" i="2"/>
  <c r="AK2521" i="2"/>
  <c r="AL2521" i="2"/>
  <c r="AH2522" i="2"/>
  <c r="AI2522" i="2"/>
  <c r="AJ2522" i="2"/>
  <c r="AK2522" i="2"/>
  <c r="AL2522" i="2"/>
  <c r="AH2523" i="2"/>
  <c r="AI2523" i="2"/>
  <c r="AH2524" i="2"/>
  <c r="AI2524" i="2" s="1"/>
  <c r="AK2524" i="2" s="1"/>
  <c r="AL2524" i="2" s="1"/>
  <c r="AH2525" i="2"/>
  <c r="AI2525" i="2" s="1"/>
  <c r="AJ2525" i="2"/>
  <c r="AK2525" i="2"/>
  <c r="AL2525" i="2" s="1"/>
  <c r="AH2526" i="2"/>
  <c r="AI2526" i="2"/>
  <c r="AJ2526" i="2"/>
  <c r="AK2526" i="2"/>
  <c r="AL2526" i="2"/>
  <c r="AH2527" i="2"/>
  <c r="AI2527" i="2" s="1"/>
  <c r="AL2527" i="2"/>
  <c r="AM2527" i="2" s="1"/>
  <c r="AH2528" i="2"/>
  <c r="AJ2528" i="2" s="1"/>
  <c r="AI2528" i="2"/>
  <c r="AK2528" i="2"/>
  <c r="AH2529" i="2"/>
  <c r="AI2529" i="2"/>
  <c r="AJ2529" i="2"/>
  <c r="AK2529" i="2"/>
  <c r="AL2529" i="2"/>
  <c r="AH2530" i="2"/>
  <c r="AH2531" i="2"/>
  <c r="AI2531" i="2"/>
  <c r="AJ2531" i="2"/>
  <c r="AH2532" i="2"/>
  <c r="AH2533" i="2"/>
  <c r="AI2533" i="2"/>
  <c r="AH2534" i="2"/>
  <c r="AI2534" i="2"/>
  <c r="AJ2534" i="2"/>
  <c r="AK2534" i="2"/>
  <c r="AL2534" i="2" s="1"/>
  <c r="AH2535" i="2"/>
  <c r="AI2535" i="2"/>
  <c r="AJ2535" i="2"/>
  <c r="AK2535" i="2"/>
  <c r="AL2535" i="2"/>
  <c r="AH2536" i="2"/>
  <c r="AI2536" i="2"/>
  <c r="AH2537" i="2"/>
  <c r="AI2537" i="2" s="1"/>
  <c r="AK2537" i="2" s="1"/>
  <c r="AL2537" i="2" s="1"/>
  <c r="AJ2537" i="2"/>
  <c r="AH2538" i="2"/>
  <c r="AI2538" i="2"/>
  <c r="AJ2538" i="2"/>
  <c r="AK2538" i="2"/>
  <c r="AL2538" i="2"/>
  <c r="AH2539" i="2"/>
  <c r="AL2539" i="2" s="1"/>
  <c r="AI2539" i="2"/>
  <c r="AJ2539" i="2"/>
  <c r="AK2539" i="2"/>
  <c r="AH2540" i="2"/>
  <c r="AI2540" i="2" s="1"/>
  <c r="AK2540" i="2"/>
  <c r="AL2540" i="2"/>
  <c r="AH2541" i="2"/>
  <c r="AI2541" i="2" s="1"/>
  <c r="AJ2541" i="2"/>
  <c r="AH2542" i="2"/>
  <c r="AL2542" i="2" s="1"/>
  <c r="AI2542" i="2"/>
  <c r="AJ2542" i="2"/>
  <c r="AK2542" i="2"/>
  <c r="AH2543" i="2"/>
  <c r="AI2543" i="2" s="1"/>
  <c r="AL2543" i="2"/>
  <c r="AH2544" i="2"/>
  <c r="AJ2544" i="2" s="1"/>
  <c r="AI2544" i="2"/>
  <c r="AK2544" i="2"/>
  <c r="AL2544" i="2"/>
  <c r="AH2545" i="2"/>
  <c r="AK2545" i="2" s="1"/>
  <c r="AI2545" i="2"/>
  <c r="AJ2545" i="2"/>
  <c r="AH2546" i="2"/>
  <c r="AH2547" i="2"/>
  <c r="AK2547" i="2" s="1"/>
  <c r="AI2547" i="2"/>
  <c r="AJ2547" i="2"/>
  <c r="AH2548" i="2"/>
  <c r="AI2548" i="2"/>
  <c r="AJ2548" i="2"/>
  <c r="AK2548" i="2"/>
  <c r="AL2548" i="2" s="1"/>
  <c r="AH2549" i="2"/>
  <c r="AH2550" i="2"/>
  <c r="AI2550" i="2"/>
  <c r="AJ2550" i="2"/>
  <c r="AK2550" i="2"/>
  <c r="AL2550" i="2"/>
  <c r="AH2551" i="2"/>
  <c r="AK2551" i="2" s="1"/>
  <c r="AI2551" i="2"/>
  <c r="AJ2551" i="2"/>
  <c r="AH2552" i="2"/>
  <c r="AJ2552" i="2"/>
  <c r="AH2553" i="2"/>
  <c r="AI2553" i="2" s="1"/>
  <c r="AJ2553" i="2"/>
  <c r="AK2553" i="2"/>
  <c r="AL2553" i="2"/>
  <c r="AH2554" i="2"/>
  <c r="AI2554" i="2"/>
  <c r="AJ2554" i="2"/>
  <c r="AK2554" i="2"/>
  <c r="AL2554" i="2"/>
  <c r="AH2555" i="2"/>
  <c r="AI2555" i="2" s="1"/>
  <c r="AH2556" i="2"/>
  <c r="AI2556" i="2" s="1"/>
  <c r="AK2556" i="2" s="1"/>
  <c r="AL2556" i="2"/>
  <c r="AH2557" i="2"/>
  <c r="AJ2557" i="2"/>
  <c r="AH2558" i="2"/>
  <c r="AI2558" i="2" s="1"/>
  <c r="AH2559" i="2"/>
  <c r="AI2559" i="2" s="1"/>
  <c r="AL2559" i="2"/>
  <c r="AH2560" i="2"/>
  <c r="AJ2560" i="2" s="1"/>
  <c r="AI2560" i="2"/>
  <c r="AK2560" i="2"/>
  <c r="AL2560" i="2"/>
  <c r="AH2561" i="2"/>
  <c r="AI2561" i="2" s="1"/>
  <c r="AJ2561" i="2"/>
  <c r="AH2562" i="2"/>
  <c r="AH2563" i="2"/>
  <c r="AK2563" i="2" s="1"/>
  <c r="AI2563" i="2"/>
  <c r="AJ2563" i="2"/>
  <c r="AL2563" i="2"/>
  <c r="AH2564" i="2"/>
  <c r="AI2564" i="2" s="1"/>
  <c r="AL2564" i="2"/>
  <c r="AH2565" i="2"/>
  <c r="AI2565" i="2"/>
  <c r="AH2566" i="2"/>
  <c r="AI2566" i="2"/>
  <c r="AK2566" i="2" s="1"/>
  <c r="AL2566" i="2" s="1"/>
  <c r="AJ2566" i="2"/>
  <c r="AH2567" i="2"/>
  <c r="AI2567" i="2" s="1"/>
  <c r="AJ2567" i="2"/>
  <c r="AK2567" i="2"/>
  <c r="AL2567" i="2"/>
  <c r="AH2568" i="2"/>
  <c r="AI2568" i="2" s="1"/>
  <c r="AK2568" i="2"/>
  <c r="AH2569" i="2"/>
  <c r="AJ2569" i="2" s="1"/>
  <c r="AI2569" i="2"/>
  <c r="AH2570" i="2"/>
  <c r="AI2570" i="2" s="1"/>
  <c r="AH2571" i="2"/>
  <c r="AI2571" i="2" s="1"/>
  <c r="AL2571" i="2"/>
  <c r="AH2572" i="2"/>
  <c r="AL2572" i="2" s="1"/>
  <c r="AI2572" i="2"/>
  <c r="AJ2572" i="2"/>
  <c r="AK2572" i="2"/>
  <c r="AH2573" i="2"/>
  <c r="AJ2573" i="2" s="1"/>
  <c r="AI2573" i="2"/>
  <c r="AH2574" i="2"/>
  <c r="AK2574" i="2" s="1"/>
  <c r="AI2574" i="2"/>
  <c r="AJ2574" i="2"/>
  <c r="AH2575" i="2"/>
  <c r="AI2575" i="2" s="1"/>
  <c r="AJ2575" i="2"/>
  <c r="AK2575" i="2"/>
  <c r="AH2576" i="2"/>
  <c r="AK2576" i="2" s="1"/>
  <c r="AI2576" i="2"/>
  <c r="AJ2576" i="2"/>
  <c r="AH2577" i="2"/>
  <c r="AL2577" i="2" s="1"/>
  <c r="AI2577" i="2"/>
  <c r="AJ2577" i="2"/>
  <c r="AK2577" i="2"/>
  <c r="AH2578" i="2"/>
  <c r="AI2578" i="2"/>
  <c r="AJ2578" i="2"/>
  <c r="AK2578" i="2"/>
  <c r="AL2578" i="2"/>
  <c r="AH2579" i="2"/>
  <c r="AH2580" i="2"/>
  <c r="AI2580" i="2"/>
  <c r="AJ2580" i="2"/>
  <c r="AK2580" i="2"/>
  <c r="AL2580" i="2" s="1"/>
  <c r="AH2581" i="2"/>
  <c r="AI2581" i="2"/>
  <c r="AJ2581" i="2"/>
  <c r="AK2581" i="2"/>
  <c r="AL2581" i="2"/>
  <c r="AH2582" i="2"/>
  <c r="AH2583" i="2"/>
  <c r="AI2583" i="2"/>
  <c r="AJ2583" i="2"/>
  <c r="AK2583" i="2"/>
  <c r="AL2583" i="2"/>
  <c r="AH2584" i="2"/>
  <c r="AI2584" i="2" s="1"/>
  <c r="AK2584" i="2"/>
  <c r="AH2585" i="2"/>
  <c r="AI2585" i="2"/>
  <c r="AJ2585" i="2"/>
  <c r="AH2586" i="2"/>
  <c r="AI2586" i="2" s="1"/>
  <c r="AL2586" i="2"/>
  <c r="AH2587" i="2"/>
  <c r="AI2587" i="2" s="1"/>
  <c r="AL2587" i="2"/>
  <c r="AH2588" i="2"/>
  <c r="AI2588" i="2"/>
  <c r="AK2588" i="2" s="1"/>
  <c r="AJ2588" i="2"/>
  <c r="AH2589" i="2"/>
  <c r="AJ2589" i="2" s="1"/>
  <c r="AI2589" i="2"/>
  <c r="AH2590" i="2"/>
  <c r="AK2590" i="2" s="1"/>
  <c r="AI2590" i="2"/>
  <c r="AJ2590" i="2"/>
  <c r="AH2591" i="2"/>
  <c r="AI2591" i="2" s="1"/>
  <c r="AJ2591" i="2"/>
  <c r="AK2591" i="2"/>
  <c r="AL2591" i="2"/>
  <c r="AH2592" i="2"/>
  <c r="AK2592" i="2" s="1"/>
  <c r="AI2592" i="2"/>
  <c r="AJ2592" i="2"/>
  <c r="AH2593" i="2"/>
  <c r="AL2593" i="2" s="1"/>
  <c r="AI2593" i="2"/>
  <c r="AJ2593" i="2"/>
  <c r="AK2593" i="2"/>
  <c r="AH2594" i="2"/>
  <c r="AI2594" i="2"/>
  <c r="AJ2594" i="2"/>
  <c r="AK2594" i="2"/>
  <c r="AL2594" i="2"/>
  <c r="AH2595" i="2"/>
  <c r="AH2596" i="2"/>
  <c r="AI2596" i="2"/>
  <c r="AJ2596" i="2"/>
  <c r="AK2596" i="2"/>
  <c r="AL2596" i="2" s="1"/>
  <c r="AH2597" i="2"/>
  <c r="AI2597" i="2"/>
  <c r="AJ2597" i="2"/>
  <c r="AK2597" i="2"/>
  <c r="AL2597" i="2"/>
  <c r="AH2598" i="2"/>
  <c r="AI2598" i="2"/>
  <c r="AH2599" i="2"/>
  <c r="AI2599" i="2"/>
  <c r="AJ2599" i="2"/>
  <c r="AK2599" i="2"/>
  <c r="AL2599" i="2"/>
  <c r="AH2600" i="2"/>
  <c r="AI2600" i="2" s="1"/>
  <c r="AK2600" i="2"/>
  <c r="AH2601" i="2"/>
  <c r="AI2601" i="2"/>
  <c r="AH2602" i="2"/>
  <c r="AI2602" i="2" s="1"/>
  <c r="AL2602" i="2"/>
  <c r="AH2603" i="2"/>
  <c r="AI2603" i="2" s="1"/>
  <c r="AL2603" i="2"/>
  <c r="AH2604" i="2"/>
  <c r="AI2604" i="2"/>
  <c r="AJ2604" i="2"/>
  <c r="AK2604" i="2"/>
  <c r="AH2605" i="2"/>
  <c r="AI2605" i="2" s="1"/>
  <c r="AH2606" i="2"/>
  <c r="AK2606" i="2" s="1"/>
  <c r="AI2606" i="2"/>
  <c r="AJ2606" i="2"/>
  <c r="AH2607" i="2"/>
  <c r="AI2607" i="2" s="1"/>
  <c r="AJ2607" i="2"/>
  <c r="AK2607" i="2"/>
  <c r="AL2607" i="2"/>
  <c r="AH2608" i="2"/>
  <c r="AK2608" i="2" s="1"/>
  <c r="AI2608" i="2"/>
  <c r="AJ2608" i="2"/>
  <c r="AH2609" i="2"/>
  <c r="AL2609" i="2" s="1"/>
  <c r="AI2609" i="2"/>
  <c r="AJ2609" i="2"/>
  <c r="AK2609" i="2"/>
  <c r="AH2610" i="2"/>
  <c r="AI2610" i="2"/>
  <c r="AJ2610" i="2"/>
  <c r="AK2610" i="2"/>
  <c r="AL2610" i="2"/>
  <c r="AH2611" i="2"/>
  <c r="AH2612" i="2"/>
  <c r="AI2612" i="2"/>
  <c r="AJ2612" i="2"/>
  <c r="AK2612" i="2"/>
  <c r="AL2612" i="2" s="1"/>
  <c r="AH2613" i="2"/>
  <c r="AI2613" i="2"/>
  <c r="AJ2613" i="2"/>
  <c r="AK2613" i="2"/>
  <c r="AL2613" i="2"/>
  <c r="AH2614" i="2"/>
  <c r="AI2614" i="2"/>
  <c r="AH2615" i="2"/>
  <c r="AI2615" i="2" s="1"/>
  <c r="AJ2615" i="2"/>
  <c r="AK2615" i="2"/>
  <c r="AL2615" i="2"/>
  <c r="AH2616" i="2"/>
  <c r="AI2616" i="2" s="1"/>
  <c r="AK2616" i="2"/>
  <c r="AH2617" i="2"/>
  <c r="AJ2617" i="2"/>
  <c r="AH2618" i="2"/>
  <c r="AI2618" i="2" s="1"/>
  <c r="AK2618" i="2"/>
  <c r="AL2618" i="2"/>
  <c r="AH2619" i="2"/>
  <c r="AI2619" i="2" s="1"/>
  <c r="AL2619" i="2"/>
  <c r="AH2620" i="2"/>
  <c r="AL2620" i="2" s="1"/>
  <c r="AI2620" i="2"/>
  <c r="AJ2620" i="2"/>
  <c r="AK2620" i="2"/>
  <c r="AH2621" i="2"/>
  <c r="AI2621" i="2" s="1"/>
  <c r="AH2622" i="2"/>
  <c r="AK2622" i="2" s="1"/>
  <c r="AI2622" i="2"/>
  <c r="AJ2622" i="2"/>
  <c r="AH2623" i="2"/>
  <c r="AK2623" i="2"/>
  <c r="AL2623" i="2"/>
  <c r="AH2624" i="2"/>
  <c r="AK2624" i="2" s="1"/>
  <c r="AI2624" i="2"/>
  <c r="AJ2624" i="2"/>
  <c r="AH2625" i="2"/>
  <c r="AL2625" i="2" s="1"/>
  <c r="AI2625" i="2"/>
  <c r="AJ2625" i="2"/>
  <c r="AK2625" i="2"/>
  <c r="AH2626" i="2"/>
  <c r="AI2626" i="2"/>
  <c r="AJ2626" i="2"/>
  <c r="AK2626" i="2"/>
  <c r="AL2626" i="2"/>
  <c r="AH2627" i="2"/>
  <c r="AH2628" i="2"/>
  <c r="AI2628" i="2"/>
  <c r="AJ2628" i="2"/>
  <c r="AK2628" i="2"/>
  <c r="AL2628" i="2"/>
  <c r="AH2629" i="2"/>
  <c r="AI2629" i="2"/>
  <c r="AJ2629" i="2"/>
  <c r="AK2629" i="2"/>
  <c r="AL2629" i="2"/>
  <c r="AH2630" i="2"/>
  <c r="AI2630" i="2" s="1"/>
  <c r="AH2631" i="2"/>
  <c r="AI2631" i="2"/>
  <c r="AJ2631" i="2"/>
  <c r="AK2631" i="2"/>
  <c r="AL2631" i="2"/>
  <c r="AH2632" i="2"/>
  <c r="AI2632" i="2" s="1"/>
  <c r="AK2632" i="2"/>
  <c r="AH2633" i="2"/>
  <c r="AJ2633" i="2" s="1"/>
  <c r="AI2633" i="2"/>
  <c r="AH2634" i="2"/>
  <c r="AI2634" i="2" s="1"/>
  <c r="AK2634" i="2"/>
  <c r="AL2634" i="2"/>
  <c r="AH2635" i="2"/>
  <c r="AI2635" i="2" s="1"/>
  <c r="AH2636" i="2"/>
  <c r="AL2636" i="2" s="1"/>
  <c r="AI2636" i="2"/>
  <c r="AJ2636" i="2"/>
  <c r="AK2636" i="2"/>
  <c r="AH2637" i="2"/>
  <c r="AI2637" i="2" s="1"/>
  <c r="AL2637" i="2"/>
  <c r="AH2638" i="2"/>
  <c r="AK2638" i="2" s="1"/>
  <c r="AI2638" i="2"/>
  <c r="AJ2638" i="2"/>
  <c r="AH2639" i="2"/>
  <c r="AI2639" i="2" s="1"/>
  <c r="AK2639" i="2"/>
  <c r="AL2639" i="2"/>
  <c r="AH2640" i="2"/>
  <c r="AK2640" i="2" s="1"/>
  <c r="AI2640" i="2"/>
  <c r="AJ2640" i="2"/>
  <c r="AH2641" i="2"/>
  <c r="AL2641" i="2" s="1"/>
  <c r="AI2641" i="2"/>
  <c r="AJ2641" i="2"/>
  <c r="AK2641" i="2"/>
  <c r="AH2642" i="2"/>
  <c r="AI2642" i="2"/>
  <c r="AJ2642" i="2"/>
  <c r="AK2642" i="2"/>
  <c r="AL2642" i="2"/>
  <c r="AH2643" i="2"/>
  <c r="AH2644" i="2"/>
  <c r="AI2644" i="2"/>
  <c r="AJ2644" i="2"/>
  <c r="AK2644" i="2"/>
  <c r="AL2644" i="2"/>
  <c r="AH2645" i="2"/>
  <c r="AI2645" i="2"/>
  <c r="AJ2645" i="2"/>
  <c r="AK2645" i="2"/>
  <c r="AL2645" i="2"/>
  <c r="AH2646" i="2"/>
  <c r="AH2647" i="2"/>
  <c r="AI2647" i="2"/>
  <c r="AJ2647" i="2"/>
  <c r="AK2647" i="2"/>
  <c r="AL2647" i="2"/>
  <c r="AH2648" i="2"/>
  <c r="AI2648" i="2" s="1"/>
  <c r="AK2648" i="2"/>
  <c r="AH2649" i="2"/>
  <c r="AI2649" i="2"/>
  <c r="AJ2649" i="2"/>
  <c r="AH2650" i="2"/>
  <c r="AI2650" i="2" s="1"/>
  <c r="AK2650" i="2"/>
  <c r="AL2650" i="2"/>
  <c r="AH2651" i="2"/>
  <c r="AI2651" i="2" s="1"/>
  <c r="AL2651" i="2"/>
  <c r="AH2652" i="2"/>
  <c r="AL2652" i="2" s="1"/>
  <c r="AI2652" i="2"/>
  <c r="AJ2652" i="2"/>
  <c r="AK2652" i="2"/>
  <c r="AH2653" i="2"/>
  <c r="AI2653" i="2" s="1"/>
  <c r="AL2653" i="2"/>
  <c r="AH2654" i="2"/>
  <c r="AK2654" i="2" s="1"/>
  <c r="AI2654" i="2"/>
  <c r="AJ2654" i="2"/>
  <c r="AH2655" i="2"/>
  <c r="AI2655" i="2" s="1"/>
  <c r="AJ2655" i="2"/>
  <c r="AH2656" i="2"/>
  <c r="AK2656" i="2" s="1"/>
  <c r="AI2656" i="2"/>
  <c r="AJ2656" i="2"/>
  <c r="AH2657" i="2"/>
  <c r="AL2657" i="2" s="1"/>
  <c r="AI2657" i="2"/>
  <c r="AJ2657" i="2"/>
  <c r="AK2657" i="2"/>
  <c r="AH2658" i="2"/>
  <c r="AI2658" i="2"/>
  <c r="AJ2658" i="2"/>
  <c r="AK2658" i="2"/>
  <c r="AL2658" i="2"/>
  <c r="AH2659" i="2"/>
  <c r="AH2660" i="2"/>
  <c r="AI2660" i="2"/>
  <c r="AJ2660" i="2"/>
  <c r="AK2660" i="2"/>
  <c r="AL2660" i="2" s="1"/>
  <c r="AH2661" i="2"/>
  <c r="AI2661" i="2"/>
  <c r="AJ2661" i="2"/>
  <c r="AK2661" i="2"/>
  <c r="AL2661" i="2"/>
  <c r="AH2662" i="2"/>
  <c r="AI2662" i="2"/>
  <c r="AH2663" i="2"/>
  <c r="AI2663" i="2"/>
  <c r="AJ2663" i="2"/>
  <c r="AK2663" i="2"/>
  <c r="AL2663" i="2"/>
  <c r="AH2664" i="2"/>
  <c r="AI2664" i="2" s="1"/>
  <c r="AK2664" i="2" s="1"/>
  <c r="AH2665" i="2"/>
  <c r="AI2665" i="2"/>
  <c r="AJ2665" i="2"/>
  <c r="AH2666" i="2"/>
  <c r="AI2666" i="2" s="1"/>
  <c r="AK2666" i="2"/>
  <c r="AL2666" i="2"/>
  <c r="AH2667" i="2"/>
  <c r="AI2667" i="2" s="1"/>
  <c r="AH2668" i="2"/>
  <c r="AL2668" i="2" s="1"/>
  <c r="AI2668" i="2"/>
  <c r="AJ2668" i="2"/>
  <c r="AK2668" i="2"/>
  <c r="AH2669" i="2"/>
  <c r="AI2669" i="2" s="1"/>
  <c r="AL2669" i="2"/>
  <c r="AH2670" i="2"/>
  <c r="AK2670" i="2" s="1"/>
  <c r="AI2670" i="2"/>
  <c r="AJ2670" i="2"/>
  <c r="AH2671" i="2"/>
  <c r="AI2671" i="2" s="1"/>
  <c r="AJ2671" i="2"/>
  <c r="AK2671" i="2"/>
  <c r="AL2671" i="2"/>
  <c r="AH2672" i="2"/>
  <c r="AK2672" i="2" s="1"/>
  <c r="AI2672" i="2"/>
  <c r="AJ2672" i="2"/>
  <c r="AH2673" i="2"/>
  <c r="AL2673" i="2" s="1"/>
  <c r="AI2673" i="2"/>
  <c r="AJ2673" i="2"/>
  <c r="AK2673" i="2"/>
  <c r="AH2674" i="2"/>
  <c r="AI2674" i="2"/>
  <c r="AJ2674" i="2"/>
  <c r="AK2674" i="2"/>
  <c r="AL2674" i="2"/>
  <c r="AH2675" i="2"/>
  <c r="AH2676" i="2"/>
  <c r="AI2676" i="2"/>
  <c r="AJ2676" i="2"/>
  <c r="AK2676" i="2"/>
  <c r="AL2676" i="2"/>
  <c r="AH2677" i="2"/>
  <c r="AI2677" i="2"/>
  <c r="AJ2677" i="2"/>
  <c r="AK2677" i="2"/>
  <c r="AL2677" i="2"/>
  <c r="AH2678" i="2"/>
  <c r="AI2678" i="2"/>
  <c r="AH2679" i="2"/>
  <c r="AI2679" i="2"/>
  <c r="AJ2679" i="2"/>
  <c r="AK2679" i="2"/>
  <c r="AL2679" i="2"/>
  <c r="AH2680" i="2"/>
  <c r="AI2680" i="2" s="1"/>
  <c r="AK2680" i="2"/>
  <c r="AH2681" i="2"/>
  <c r="AI2681" i="2" s="1"/>
  <c r="AH2682" i="2"/>
  <c r="AI2682" i="2" s="1"/>
  <c r="AK2682" i="2"/>
  <c r="AL2682" i="2"/>
  <c r="AH2683" i="2"/>
  <c r="AI2683" i="2" s="1"/>
  <c r="AL2683" i="2"/>
  <c r="AH2684" i="2"/>
  <c r="AL2684" i="2" s="1"/>
  <c r="AI2684" i="2"/>
  <c r="AJ2684" i="2"/>
  <c r="AK2684" i="2"/>
  <c r="AH2685" i="2"/>
  <c r="AI2685" i="2" s="1"/>
  <c r="AL2685" i="2"/>
  <c r="AH2686" i="2"/>
  <c r="AK2686" i="2" s="1"/>
  <c r="AI2686" i="2"/>
  <c r="AJ2686" i="2"/>
  <c r="AH2687" i="2"/>
  <c r="AH2688" i="2"/>
  <c r="AI2688" i="2"/>
  <c r="AK2688" i="2" s="1"/>
  <c r="AL2688" i="2" s="1"/>
  <c r="AJ2688" i="2"/>
  <c r="AH2689" i="2"/>
  <c r="AL2689" i="2" s="1"/>
  <c r="AI2689" i="2"/>
  <c r="AJ2689" i="2"/>
  <c r="AK2689" i="2"/>
  <c r="AH2690" i="2"/>
  <c r="AI2690" i="2"/>
  <c r="AJ2690" i="2"/>
  <c r="AK2690" i="2"/>
  <c r="AL2690" i="2"/>
  <c r="AH2691" i="2"/>
  <c r="AH2692" i="2"/>
  <c r="AI2692" i="2"/>
  <c r="AJ2692" i="2"/>
  <c r="AK2692" i="2"/>
  <c r="AL2692" i="2"/>
  <c r="AH2693" i="2"/>
  <c r="AI2693" i="2" s="1"/>
  <c r="AK2693" i="2" s="1"/>
  <c r="AJ2693" i="2"/>
  <c r="AL2693" i="2"/>
  <c r="AH2694" i="2"/>
  <c r="AI2694" i="2"/>
  <c r="AH2695" i="2"/>
  <c r="AI2695" i="2" s="1"/>
  <c r="AK2695" i="2" s="1"/>
  <c r="AL2695" i="2" s="1"/>
  <c r="AJ2695" i="2"/>
  <c r="AH2696" i="2"/>
  <c r="AI2696" i="2" s="1"/>
  <c r="AK2696" i="2"/>
  <c r="AH2697" i="2"/>
  <c r="AI2697" i="2" s="1"/>
  <c r="AH2698" i="2"/>
  <c r="AI2698" i="2" s="1"/>
  <c r="AK2698" i="2"/>
  <c r="AL2698" i="2"/>
  <c r="AH2699" i="2"/>
  <c r="AJ2699" i="2" s="1"/>
  <c r="AI2699" i="2"/>
  <c r="AH2700" i="2"/>
  <c r="AL2700" i="2" s="1"/>
  <c r="AI2700" i="2"/>
  <c r="AJ2700" i="2"/>
  <c r="AK2700" i="2"/>
  <c r="AH2701" i="2"/>
  <c r="AI2701" i="2" s="1"/>
  <c r="AL2701" i="2"/>
  <c r="AH2702" i="2"/>
  <c r="AK2702" i="2" s="1"/>
  <c r="AI2702" i="2"/>
  <c r="AJ2702" i="2"/>
  <c r="AH2703" i="2"/>
  <c r="AI2703" i="2" s="1"/>
  <c r="AJ2703" i="2"/>
  <c r="AL2703" i="2"/>
  <c r="AH2704" i="2"/>
  <c r="AJ2704" i="2" s="1"/>
  <c r="AI2704" i="2"/>
  <c r="AH2705" i="2"/>
  <c r="AL2705" i="2" s="1"/>
  <c r="AI2705" i="2"/>
  <c r="AJ2705" i="2"/>
  <c r="AK2705" i="2"/>
  <c r="AH2706" i="2"/>
  <c r="AI2706" i="2"/>
  <c r="AK2706" i="2" s="1"/>
  <c r="AJ2706" i="2"/>
  <c r="AL2706" i="2"/>
  <c r="AH2707" i="2"/>
  <c r="AH2708" i="2"/>
  <c r="AI2708" i="2"/>
  <c r="AJ2708" i="2"/>
  <c r="AK2708" i="2"/>
  <c r="AL2708" i="2"/>
  <c r="AH2709" i="2"/>
  <c r="AI2709" i="2" s="1"/>
  <c r="AJ2709" i="2"/>
  <c r="AK2709" i="2"/>
  <c r="AL2709" i="2"/>
  <c r="AH2710" i="2"/>
  <c r="AI2710" i="2"/>
  <c r="AH2711" i="2"/>
  <c r="AI2711" i="2" s="1"/>
  <c r="AJ2711" i="2"/>
  <c r="AK2711" i="2"/>
  <c r="AL2711" i="2"/>
  <c r="AH2712" i="2"/>
  <c r="AH2713" i="2"/>
  <c r="AI2713" i="2" s="1"/>
  <c r="AJ2713" i="2"/>
  <c r="AH2714" i="2"/>
  <c r="AJ2714" i="2" s="1"/>
  <c r="AI2714" i="2"/>
  <c r="AK2714" i="2"/>
  <c r="AL2714" i="2"/>
  <c r="AH2715" i="2"/>
  <c r="AJ2715" i="2" s="1"/>
  <c r="AI2715" i="2"/>
  <c r="AL2715" i="2"/>
  <c r="AH2716" i="2"/>
  <c r="AL2716" i="2" s="1"/>
  <c r="AI2716" i="2"/>
  <c r="AJ2716" i="2"/>
  <c r="AK2716" i="2"/>
  <c r="AH2717" i="2"/>
  <c r="AI2717" i="2"/>
  <c r="AJ2717" i="2"/>
  <c r="AK2717" i="2"/>
  <c r="AL2717" i="2"/>
  <c r="AH2718" i="2"/>
  <c r="AK2718" i="2" s="1"/>
  <c r="AI2718" i="2"/>
  <c r="AJ2718" i="2"/>
  <c r="AH2719" i="2"/>
  <c r="AI2719" i="2" s="1"/>
  <c r="AH2720" i="2"/>
  <c r="AI2720" i="2" s="1"/>
  <c r="AH2721" i="2"/>
  <c r="AL2721" i="2" s="1"/>
  <c r="AI2721" i="2"/>
  <c r="AJ2721" i="2"/>
  <c r="AK2721" i="2"/>
  <c r="AH2722" i="2"/>
  <c r="AI2722" i="2"/>
  <c r="AJ2722" i="2"/>
  <c r="AK2722" i="2"/>
  <c r="AL2722" i="2"/>
  <c r="AH2723" i="2"/>
  <c r="AH2724" i="2"/>
  <c r="AI2724" i="2"/>
  <c r="AJ2724" i="2"/>
  <c r="AK2724" i="2"/>
  <c r="AL2724" i="2"/>
  <c r="AH2725" i="2"/>
  <c r="AI2725" i="2" s="1"/>
  <c r="AJ2725" i="2"/>
  <c r="AK2725" i="2"/>
  <c r="AL2725" i="2"/>
  <c r="AH2726" i="2"/>
  <c r="AH2727" i="2"/>
  <c r="AI2727" i="2" s="1"/>
  <c r="AK2727" i="2" s="1"/>
  <c r="AL2727" i="2" s="1"/>
  <c r="AJ2727" i="2"/>
  <c r="AH2728" i="2"/>
  <c r="AK2728" i="2"/>
  <c r="AH2729" i="2"/>
  <c r="AI2729" i="2"/>
  <c r="AJ2729" i="2"/>
  <c r="AH2730" i="2"/>
  <c r="AI2730" i="2" s="1"/>
  <c r="AL2730" i="2"/>
  <c r="AH2731" i="2"/>
  <c r="AJ2731" i="2" s="1"/>
  <c r="AI2731" i="2"/>
  <c r="AL2731" i="2"/>
  <c r="AH2732" i="2"/>
  <c r="AI2732" i="2"/>
  <c r="AK2732" i="2" s="1"/>
  <c r="AJ2732" i="2"/>
  <c r="AH2733" i="2"/>
  <c r="AI2733" i="2" s="1"/>
  <c r="AH2734" i="2"/>
  <c r="AI2734" i="2"/>
  <c r="AJ2734" i="2"/>
  <c r="AH2735" i="2"/>
  <c r="AI2735" i="2" s="1"/>
  <c r="AJ2735" i="2"/>
  <c r="AK2735" i="2"/>
  <c r="AH2736" i="2"/>
  <c r="AI2736" i="2" s="1"/>
  <c r="AH2737" i="2"/>
  <c r="AL2737" i="2" s="1"/>
  <c r="AI2737" i="2"/>
  <c r="AJ2737" i="2"/>
  <c r="AK2737" i="2"/>
  <c r="AH2738" i="2"/>
  <c r="AI2738" i="2"/>
  <c r="AK2738" i="2" s="1"/>
  <c r="AL2738" i="2" s="1"/>
  <c r="AJ2738" i="2"/>
  <c r="AH2739" i="2"/>
  <c r="AH2740" i="2"/>
  <c r="AI2740" i="2" s="1"/>
  <c r="AJ2740" i="2"/>
  <c r="AK2740" i="2"/>
  <c r="AL2740" i="2"/>
  <c r="AH2741" i="2"/>
  <c r="AI2741" i="2" s="1"/>
  <c r="AJ2741" i="2"/>
  <c r="AK2741" i="2"/>
  <c r="AL2741" i="2"/>
  <c r="AH2742" i="2"/>
  <c r="AH2743" i="2"/>
  <c r="AI2743" i="2" s="1"/>
  <c r="AK2743" i="2"/>
  <c r="AL2743" i="2"/>
  <c r="AH2744" i="2"/>
  <c r="AK2744" i="2" s="1"/>
  <c r="AH2745" i="2"/>
  <c r="AI2745" i="2"/>
  <c r="AJ2745" i="2"/>
  <c r="AH2746" i="2"/>
  <c r="AI2746" i="2" s="1"/>
  <c r="AL2746" i="2"/>
  <c r="AH2747" i="2"/>
  <c r="AI2747" i="2"/>
  <c r="AL2747" i="2"/>
  <c r="AH2748" i="2"/>
  <c r="AI2748" i="2"/>
  <c r="AJ2748" i="2"/>
  <c r="AK2748" i="2"/>
  <c r="AH2749" i="2"/>
  <c r="AI2749" i="2" s="1"/>
  <c r="AH2750" i="2"/>
  <c r="AK2750" i="2" s="1"/>
  <c r="AI2750" i="2"/>
  <c r="AJ2750" i="2"/>
  <c r="AH2751" i="2"/>
  <c r="AI2751" i="2" s="1"/>
  <c r="AJ2751" i="2"/>
  <c r="AK2751" i="2"/>
  <c r="AL2751" i="2"/>
  <c r="AH2752" i="2"/>
  <c r="AI2752" i="2" s="1"/>
  <c r="AH2753" i="2"/>
  <c r="AL2753" i="2" s="1"/>
  <c r="AI2753" i="2"/>
  <c r="AJ2753" i="2"/>
  <c r="AK2753" i="2"/>
  <c r="AH2754" i="2"/>
  <c r="AI2754" i="2"/>
  <c r="AJ2754" i="2"/>
  <c r="AK2754" i="2"/>
  <c r="AL2754" i="2"/>
  <c r="AH2755" i="2"/>
  <c r="AH2756" i="2"/>
  <c r="AI2756" i="2" s="1"/>
  <c r="AJ2756" i="2"/>
  <c r="AK2756" i="2"/>
  <c r="AL2756" i="2"/>
  <c r="AH2757" i="2"/>
  <c r="AI2757" i="2" s="1"/>
  <c r="AJ2757" i="2"/>
  <c r="AL2757" i="2"/>
  <c r="AH2758" i="2"/>
  <c r="AI2758" i="2"/>
  <c r="AH2759" i="2"/>
  <c r="AI2759" i="2" s="1"/>
  <c r="AK2759" i="2"/>
  <c r="AL2759" i="2"/>
  <c r="AH2760" i="2"/>
  <c r="AH2761" i="2"/>
  <c r="AJ2761" i="2" s="1"/>
  <c r="AI2761" i="2"/>
  <c r="AH2762" i="2"/>
  <c r="AI2762" i="2" s="1"/>
  <c r="AL2762" i="2"/>
  <c r="AH2763" i="2"/>
  <c r="AI2763" i="2"/>
  <c r="AL2763" i="2"/>
  <c r="AH2764" i="2"/>
  <c r="AI2764" i="2"/>
  <c r="AJ2764" i="2"/>
  <c r="AK2764" i="2"/>
  <c r="AH2765" i="2"/>
  <c r="AI2765" i="2" s="1"/>
  <c r="AH2766" i="2"/>
  <c r="AK2766" i="2" s="1"/>
  <c r="AI2766" i="2"/>
  <c r="AJ2766" i="2"/>
  <c r="AH2767" i="2"/>
  <c r="AI2767" i="2" s="1"/>
  <c r="AJ2767" i="2"/>
  <c r="AH2768" i="2"/>
  <c r="AI2768" i="2" s="1"/>
  <c r="AH2769" i="2"/>
  <c r="AL2769" i="2" s="1"/>
  <c r="AI2769" i="2"/>
  <c r="AJ2769" i="2"/>
  <c r="AK2769" i="2"/>
  <c r="AH2770" i="2"/>
  <c r="AJ2770" i="2" s="1"/>
  <c r="AI2770" i="2"/>
  <c r="AK2770" i="2"/>
  <c r="AL2770" i="2"/>
  <c r="AH2771" i="2"/>
  <c r="AH2772" i="2"/>
  <c r="AI2772" i="2"/>
  <c r="AJ2772" i="2"/>
  <c r="AK2772" i="2"/>
  <c r="AL2772" i="2"/>
  <c r="AH2773" i="2"/>
  <c r="AI2773" i="2" s="1"/>
  <c r="AJ2773" i="2"/>
  <c r="AL2773" i="2"/>
  <c r="AH2774" i="2"/>
  <c r="AI2774" i="2"/>
  <c r="AH2775" i="2"/>
  <c r="AI2775" i="2" s="1"/>
  <c r="AH2776" i="2"/>
  <c r="AK2776" i="2"/>
  <c r="AH2777" i="2"/>
  <c r="AJ2777" i="2"/>
  <c r="AH2778" i="2"/>
  <c r="AI2778" i="2"/>
  <c r="AJ2778" i="2"/>
  <c r="AK2778" i="2"/>
  <c r="AL2778" i="2" s="1"/>
  <c r="AH2779" i="2"/>
  <c r="AI2779" i="2"/>
  <c r="AH2780" i="2"/>
  <c r="AI2780" i="2"/>
  <c r="AJ2780" i="2"/>
  <c r="AK2780" i="2"/>
  <c r="AL2780" i="2"/>
  <c r="AH2781" i="2"/>
  <c r="AI2781" i="2" s="1"/>
  <c r="AH2782" i="2"/>
  <c r="AK2782" i="2" s="1"/>
  <c r="AI2782" i="2"/>
  <c r="AJ2782" i="2"/>
  <c r="AH2783" i="2"/>
  <c r="AH2784" i="2"/>
  <c r="AI2784" i="2" s="1"/>
  <c r="AH2785" i="2"/>
  <c r="AI2785" i="2" s="1"/>
  <c r="AJ2785" i="2"/>
  <c r="AK2785" i="2"/>
  <c r="AH2786" i="2"/>
  <c r="AJ2786" i="2" s="1"/>
  <c r="AI2786" i="2"/>
  <c r="AK2786" i="2"/>
  <c r="AL2786" i="2"/>
  <c r="AH2787" i="2"/>
  <c r="AH2788" i="2"/>
  <c r="AI2788" i="2" s="1"/>
  <c r="AK2788" i="2"/>
  <c r="AL2788" i="2"/>
  <c r="AH2789" i="2"/>
  <c r="AI2789" i="2" s="1"/>
  <c r="AJ2789" i="2"/>
  <c r="AH2790" i="2"/>
  <c r="AI2790" i="2"/>
  <c r="AH2791" i="2"/>
  <c r="AI2791" i="2" s="1"/>
  <c r="AL2791" i="2"/>
  <c r="AH2792" i="2"/>
  <c r="AH2793" i="2"/>
  <c r="AI2793" i="2"/>
  <c r="AJ2793" i="2"/>
  <c r="AH2794" i="2"/>
  <c r="AI2794" i="2"/>
  <c r="AJ2794" i="2"/>
  <c r="AK2794" i="2"/>
  <c r="AL2794" i="2" s="1"/>
  <c r="AH2795" i="2"/>
  <c r="AH2796" i="2"/>
  <c r="AL2796" i="2" s="1"/>
  <c r="AI2796" i="2"/>
  <c r="AJ2796" i="2"/>
  <c r="AK2796" i="2"/>
  <c r="AH2797" i="2"/>
  <c r="AI2797" i="2" s="1"/>
  <c r="AH2798" i="2"/>
  <c r="AI2798" i="2"/>
  <c r="AJ2798" i="2"/>
  <c r="AK2798" i="2"/>
  <c r="AH2799" i="2"/>
  <c r="AJ2799" i="2" s="1"/>
  <c r="AH2800" i="2"/>
  <c r="AI2800" i="2" s="1"/>
  <c r="AK2800" i="2" s="1"/>
  <c r="AL2800" i="2" s="1"/>
  <c r="AJ2800" i="2"/>
  <c r="AH2801" i="2"/>
  <c r="AJ2801" i="2" s="1"/>
  <c r="AI2801" i="2"/>
  <c r="AH2802" i="2"/>
  <c r="AH2803" i="2"/>
  <c r="AJ2803" i="2" s="1"/>
  <c r="AI2803" i="2"/>
  <c r="AK2803" i="2"/>
  <c r="AL2803" i="2"/>
  <c r="AH2804" i="2"/>
  <c r="AK2804" i="2" s="1"/>
  <c r="AI2804" i="2"/>
  <c r="AJ2804" i="2"/>
  <c r="AH2805" i="2"/>
  <c r="AI2805" i="2"/>
  <c r="AK2805" i="2" s="1"/>
  <c r="AJ2805" i="2"/>
  <c r="AL2805" i="2"/>
  <c r="AH2806" i="2"/>
  <c r="AH2807" i="2"/>
  <c r="AL2807" i="2" s="1"/>
  <c r="AI2807" i="2"/>
  <c r="AJ2807" i="2"/>
  <c r="AK2807" i="2"/>
  <c r="AH2808" i="2"/>
  <c r="AI2808" i="2"/>
  <c r="AJ2808" i="2"/>
  <c r="AK2808" i="2"/>
  <c r="AL2808" i="2"/>
  <c r="AH2809" i="2"/>
  <c r="AI2809" i="2" s="1"/>
  <c r="AH2810" i="2"/>
  <c r="AI2810" i="2"/>
  <c r="AJ2810" i="2"/>
  <c r="AK2810" i="2"/>
  <c r="AL2810" i="2"/>
  <c r="AH2811" i="2"/>
  <c r="AI2811" i="2"/>
  <c r="AJ2811" i="2"/>
  <c r="AK2811" i="2"/>
  <c r="AL2811" i="2"/>
  <c r="AH2812" i="2"/>
  <c r="AK2812" i="2" s="1"/>
  <c r="AI2812" i="2"/>
  <c r="AJ2812" i="2"/>
  <c r="AH2813" i="2"/>
  <c r="AI2813" i="2"/>
  <c r="AJ2813" i="2"/>
  <c r="AK2813" i="2"/>
  <c r="AL2813" i="2"/>
  <c r="AH2814" i="2"/>
  <c r="AH2815" i="2"/>
  <c r="AJ2815" i="2"/>
  <c r="AH2816" i="2"/>
  <c r="AI2816" i="2" s="1"/>
  <c r="AJ2816" i="2"/>
  <c r="AK2816" i="2"/>
  <c r="AL2816" i="2"/>
  <c r="AH2817" i="2"/>
  <c r="AJ2817" i="2" s="1"/>
  <c r="AI2817" i="2"/>
  <c r="AH2818" i="2"/>
  <c r="AJ2818" i="2" s="1"/>
  <c r="AI2818" i="2"/>
  <c r="AL2818" i="2"/>
  <c r="AH2819" i="2"/>
  <c r="AJ2819" i="2" s="1"/>
  <c r="AI2819" i="2"/>
  <c r="AK2819" i="2"/>
  <c r="AL2819" i="2"/>
  <c r="AH2820" i="2"/>
  <c r="AK2820" i="2" s="1"/>
  <c r="AI2820" i="2"/>
  <c r="AJ2820" i="2"/>
  <c r="AH2821" i="2"/>
  <c r="AI2821" i="2"/>
  <c r="AK2821" i="2" s="1"/>
  <c r="AJ2821" i="2"/>
  <c r="AL2821" i="2"/>
  <c r="AH2822" i="2"/>
  <c r="AH2823" i="2"/>
  <c r="AI2823" i="2"/>
  <c r="AJ2823" i="2"/>
  <c r="AK2823" i="2"/>
  <c r="AH2824" i="2"/>
  <c r="AI2824" i="2"/>
  <c r="AJ2824" i="2"/>
  <c r="AK2824" i="2"/>
  <c r="AL2824" i="2"/>
  <c r="AH2825" i="2"/>
  <c r="AI2825" i="2" s="1"/>
  <c r="AH2826" i="2"/>
  <c r="AI2826" i="2"/>
  <c r="AJ2826" i="2"/>
  <c r="AK2826" i="2"/>
  <c r="AL2826" i="2"/>
  <c r="AH2827" i="2"/>
  <c r="AI2827" i="2"/>
  <c r="AJ2827" i="2"/>
  <c r="AK2827" i="2"/>
  <c r="AL2827" i="2"/>
  <c r="AH2828" i="2"/>
  <c r="AK2828" i="2" s="1"/>
  <c r="AI2828" i="2"/>
  <c r="AJ2828" i="2"/>
  <c r="AH2829" i="2"/>
  <c r="AI2829" i="2"/>
  <c r="AJ2829" i="2"/>
  <c r="AK2829" i="2"/>
  <c r="AL2829" i="2"/>
  <c r="AH2830" i="2"/>
  <c r="AH2831" i="2"/>
  <c r="AJ2831" i="2"/>
  <c r="AK2831" i="2"/>
  <c r="AH2832" i="2"/>
  <c r="AI2832" i="2" s="1"/>
  <c r="AJ2832" i="2"/>
  <c r="AK2832" i="2"/>
  <c r="AL2832" i="2"/>
  <c r="AH2833" i="2"/>
  <c r="AJ2833" i="2" s="1"/>
  <c r="AI2833" i="2"/>
  <c r="AH2834" i="2"/>
  <c r="AH2835" i="2"/>
  <c r="AI2835" i="2"/>
  <c r="AJ2835" i="2"/>
  <c r="AK2835" i="2"/>
  <c r="AL2835" i="2"/>
  <c r="AH2836" i="2"/>
  <c r="AK2836" i="2" s="1"/>
  <c r="AI2836" i="2"/>
  <c r="AJ2836" i="2"/>
  <c r="AH2837" i="2"/>
  <c r="AI2837" i="2"/>
  <c r="AJ2837" i="2"/>
  <c r="AK2837" i="2"/>
  <c r="AL2837" i="2"/>
  <c r="AH2838" i="2"/>
  <c r="AH2839" i="2"/>
  <c r="AL2839" i="2" s="1"/>
  <c r="AI2839" i="2"/>
  <c r="AJ2839" i="2"/>
  <c r="AK2839" i="2"/>
  <c r="AH2840" i="2"/>
  <c r="AI2840" i="2"/>
  <c r="AJ2840" i="2"/>
  <c r="AK2840" i="2"/>
  <c r="AL2840" i="2"/>
  <c r="AH2841" i="2"/>
  <c r="AI2841" i="2"/>
  <c r="AH2842" i="2"/>
  <c r="AI2842" i="2"/>
  <c r="AJ2842" i="2"/>
  <c r="AK2842" i="2"/>
  <c r="AL2842" i="2"/>
  <c r="AH2843" i="2"/>
  <c r="AI2843" i="2"/>
  <c r="AJ2843" i="2"/>
  <c r="AK2843" i="2"/>
  <c r="AL2843" i="2"/>
  <c r="AH2844" i="2"/>
  <c r="AI2844" i="2"/>
  <c r="AJ2844" i="2"/>
  <c r="AH2845" i="2"/>
  <c r="AI2845" i="2"/>
  <c r="AJ2845" i="2"/>
  <c r="AK2845" i="2"/>
  <c r="AL2845" i="2"/>
  <c r="AH2846" i="2"/>
  <c r="AL2846" i="2"/>
  <c r="AH2847" i="2"/>
  <c r="AJ2847" i="2" s="1"/>
  <c r="AK2847" i="2"/>
  <c r="AH2848" i="2"/>
  <c r="AI2848" i="2" s="1"/>
  <c r="AJ2848" i="2"/>
  <c r="AK2848" i="2"/>
  <c r="AL2848" i="2"/>
  <c r="AH2849" i="2"/>
  <c r="AJ2849" i="2" s="1"/>
  <c r="AI2849" i="2"/>
  <c r="AH2850" i="2"/>
  <c r="AJ2850" i="2" s="1"/>
  <c r="AI2850" i="2"/>
  <c r="AK2850" i="2"/>
  <c r="AL2850" i="2"/>
  <c r="AH2851" i="2"/>
  <c r="AJ2851" i="2" s="1"/>
  <c r="AI2851" i="2"/>
  <c r="AK2851" i="2"/>
  <c r="AL2851" i="2"/>
  <c r="AH2852" i="2"/>
  <c r="AK2852" i="2" s="1"/>
  <c r="AI2852" i="2"/>
  <c r="AJ2852" i="2"/>
  <c r="AH2853" i="2"/>
  <c r="AI2853" i="2"/>
  <c r="AJ2853" i="2"/>
  <c r="AK2853" i="2"/>
  <c r="AL2853" i="2"/>
  <c r="AH2854" i="2"/>
  <c r="AH2855" i="2"/>
  <c r="AL2855" i="2" s="1"/>
  <c r="AI2855" i="2"/>
  <c r="AJ2855" i="2"/>
  <c r="AK2855" i="2"/>
  <c r="AH2856" i="2"/>
  <c r="AI2856" i="2"/>
  <c r="AJ2856" i="2"/>
  <c r="AK2856" i="2"/>
  <c r="AL2856" i="2"/>
  <c r="AH2857" i="2"/>
  <c r="AI2857" i="2" s="1"/>
  <c r="AH2858" i="2"/>
  <c r="AI2858" i="2"/>
  <c r="AJ2858" i="2"/>
  <c r="AK2858" i="2"/>
  <c r="AL2858" i="2"/>
  <c r="AH2859" i="2"/>
  <c r="AI2859" i="2"/>
  <c r="AJ2859" i="2"/>
  <c r="AK2859" i="2"/>
  <c r="AL2859" i="2"/>
  <c r="AH2860" i="2"/>
  <c r="AK2860" i="2" s="1"/>
  <c r="AI2860" i="2"/>
  <c r="AJ2860" i="2"/>
  <c r="AH2861" i="2"/>
  <c r="AI2861" i="2"/>
  <c r="AJ2861" i="2"/>
  <c r="AK2861" i="2"/>
  <c r="AL2861" i="2"/>
  <c r="AH2862" i="2"/>
  <c r="AL2862" i="2"/>
  <c r="AH2863" i="2"/>
  <c r="AJ2863" i="2"/>
  <c r="AK2863" i="2"/>
  <c r="AH2864" i="2"/>
  <c r="AI2864" i="2" s="1"/>
  <c r="AK2864" i="2" s="1"/>
  <c r="AL2864" i="2" s="1"/>
  <c r="AJ2864" i="2"/>
  <c r="AH2865" i="2"/>
  <c r="AJ2865" i="2" s="1"/>
  <c r="AI2865" i="2"/>
  <c r="AH2866" i="2"/>
  <c r="AJ2866" i="2" s="1"/>
  <c r="AH2867" i="2"/>
  <c r="AJ2867" i="2" s="1"/>
  <c r="AI2867" i="2"/>
  <c r="AK2867" i="2"/>
  <c r="AL2867" i="2"/>
  <c r="AH2868" i="2"/>
  <c r="AK2868" i="2" s="1"/>
  <c r="AI2868" i="2"/>
  <c r="AJ2868" i="2"/>
  <c r="AH2869" i="2"/>
  <c r="AI2869" i="2"/>
  <c r="AK2869" i="2" s="1"/>
  <c r="AL2869" i="2" s="1"/>
  <c r="AJ2869" i="2"/>
  <c r="AH2870" i="2"/>
  <c r="AH2871" i="2"/>
  <c r="AL2871" i="2" s="1"/>
  <c r="AI2871" i="2"/>
  <c r="AJ2871" i="2"/>
  <c r="AK2871" i="2"/>
  <c r="AH2872" i="2"/>
  <c r="AI2872" i="2"/>
  <c r="AJ2872" i="2"/>
  <c r="AK2872" i="2"/>
  <c r="AL2872" i="2"/>
  <c r="AH2873" i="2"/>
  <c r="AI2873" i="2"/>
  <c r="AH2874" i="2"/>
  <c r="AI2874" i="2"/>
  <c r="AJ2874" i="2"/>
  <c r="AK2874" i="2"/>
  <c r="AL2874" i="2"/>
  <c r="AH2875" i="2"/>
  <c r="AI2875" i="2" s="1"/>
  <c r="AJ2875" i="2"/>
  <c r="AK2875" i="2"/>
  <c r="AL2875" i="2"/>
  <c r="AH2876" i="2"/>
  <c r="AI2876" i="2"/>
  <c r="AJ2876" i="2"/>
  <c r="AH2877" i="2"/>
  <c r="AI2877" i="2"/>
  <c r="AJ2877" i="2"/>
  <c r="AK2877" i="2"/>
  <c r="AL2877" i="2"/>
  <c r="AH2878" i="2"/>
  <c r="AL2878" i="2" s="1"/>
  <c r="AH2879" i="2"/>
  <c r="AJ2879" i="2"/>
  <c r="AH2880" i="2"/>
  <c r="AI2880" i="2" s="1"/>
  <c r="AJ2880" i="2"/>
  <c r="AK2880" i="2"/>
  <c r="AL2880" i="2"/>
  <c r="AH2881" i="2"/>
  <c r="AJ2881" i="2" s="1"/>
  <c r="AI2881" i="2"/>
  <c r="AH2882" i="2"/>
  <c r="AJ2882" i="2" s="1"/>
  <c r="AI2882" i="2"/>
  <c r="AH2883" i="2"/>
  <c r="AI2883" i="2" s="1"/>
  <c r="AK2883" i="2"/>
  <c r="AL2883" i="2"/>
  <c r="AH2884" i="2"/>
  <c r="AK2884" i="2" s="1"/>
  <c r="AI2884" i="2"/>
  <c r="AJ2884" i="2"/>
  <c r="AH2885" i="2"/>
  <c r="AI2885" i="2"/>
  <c r="AJ2885" i="2"/>
  <c r="AK2885" i="2"/>
  <c r="AL2885" i="2"/>
  <c r="AH2886" i="2"/>
  <c r="AH2887" i="2"/>
  <c r="AL2887" i="2" s="1"/>
  <c r="AI2887" i="2"/>
  <c r="AJ2887" i="2"/>
  <c r="AK2887" i="2"/>
  <c r="AH2888" i="2"/>
  <c r="AI2888" i="2"/>
  <c r="AJ2888" i="2"/>
  <c r="AK2888" i="2"/>
  <c r="AL2888" i="2" s="1"/>
  <c r="AH2889" i="2"/>
  <c r="AH2890" i="2"/>
  <c r="AI2890" i="2"/>
  <c r="AJ2890" i="2"/>
  <c r="AK2890" i="2"/>
  <c r="AL2890" i="2"/>
  <c r="AH2891" i="2"/>
  <c r="AI2891" i="2" s="1"/>
  <c r="AJ2891" i="2"/>
  <c r="AK2891" i="2"/>
  <c r="AL2891" i="2"/>
  <c r="AH2892" i="2"/>
  <c r="AK2892" i="2" s="1"/>
  <c r="AI2892" i="2"/>
  <c r="AJ2892" i="2"/>
  <c r="AH2893" i="2"/>
  <c r="AI2893" i="2"/>
  <c r="AJ2893" i="2"/>
  <c r="AK2893" i="2"/>
  <c r="AL2893" i="2"/>
  <c r="AH2894" i="2"/>
  <c r="AL2894" i="2"/>
  <c r="AH2895" i="2"/>
  <c r="AJ2895" i="2"/>
  <c r="AH2896" i="2"/>
  <c r="AI2896" i="2" s="1"/>
  <c r="AK2896" i="2"/>
  <c r="AL2896" i="2"/>
  <c r="AH2897" i="2"/>
  <c r="AJ2897" i="2" s="1"/>
  <c r="AI2897" i="2"/>
  <c r="AH2898" i="2"/>
  <c r="AJ2898" i="2" s="1"/>
  <c r="AL2898" i="2"/>
  <c r="AM2898" i="2" s="1"/>
  <c r="AH2899" i="2"/>
  <c r="AI2899" i="2" s="1"/>
  <c r="AL2899" i="2"/>
  <c r="AH2900" i="2"/>
  <c r="AK2900" i="2" s="1"/>
  <c r="AI2900" i="2"/>
  <c r="AJ2900" i="2"/>
  <c r="AH2901" i="2"/>
  <c r="AI2901" i="2"/>
  <c r="AJ2901" i="2"/>
  <c r="AK2901" i="2"/>
  <c r="AL2901" i="2"/>
  <c r="AH2902" i="2"/>
  <c r="AH2903" i="2"/>
  <c r="AL2903" i="2" s="1"/>
  <c r="AI2903" i="2"/>
  <c r="AJ2903" i="2"/>
  <c r="AK2903" i="2"/>
  <c r="AH2904" i="2"/>
  <c r="AI2904" i="2" s="1"/>
  <c r="AJ2904" i="2"/>
  <c r="AK2904" i="2"/>
  <c r="AL2904" i="2"/>
  <c r="AH2905" i="2"/>
  <c r="AI2905" i="2" s="1"/>
  <c r="AH2906" i="2"/>
  <c r="AI2906" i="2"/>
  <c r="AJ2906" i="2"/>
  <c r="AK2906" i="2"/>
  <c r="AL2906" i="2"/>
  <c r="AH2907" i="2"/>
  <c r="AI2907" i="2" s="1"/>
  <c r="AK2907" i="2"/>
  <c r="AL2907" i="2"/>
  <c r="AH2908" i="2"/>
  <c r="AK2908" i="2" s="1"/>
  <c r="AI2908" i="2"/>
  <c r="AJ2908" i="2"/>
  <c r="AH2909" i="2"/>
  <c r="AI2909" i="2" s="1"/>
  <c r="AJ2909" i="2"/>
  <c r="AK2909" i="2"/>
  <c r="AL2909" i="2"/>
  <c r="AH2910" i="2"/>
  <c r="AL2910" i="2"/>
  <c r="AH2911" i="2"/>
  <c r="AJ2911" i="2"/>
  <c r="AK2911" i="2"/>
  <c r="AH2912" i="2"/>
  <c r="AI2912" i="2" s="1"/>
  <c r="AK2912" i="2"/>
  <c r="AL2912" i="2"/>
  <c r="AH2913" i="2"/>
  <c r="AJ2913" i="2" s="1"/>
  <c r="AI2913" i="2"/>
  <c r="AH2914" i="2"/>
  <c r="AJ2914" i="2" s="1"/>
  <c r="AI2914" i="2"/>
  <c r="AH2915" i="2"/>
  <c r="AI2915" i="2" s="1"/>
  <c r="AH2916" i="2"/>
  <c r="AK2916" i="2" s="1"/>
  <c r="AI2916" i="2"/>
  <c r="AJ2916" i="2"/>
  <c r="AH2917" i="2"/>
  <c r="AI2917" i="2"/>
  <c r="AJ2917" i="2"/>
  <c r="AK2917" i="2"/>
  <c r="AL2917" i="2"/>
  <c r="AH2918" i="2"/>
  <c r="AH2919" i="2"/>
  <c r="AI2919" i="2"/>
  <c r="AJ2919" i="2"/>
  <c r="AK2919" i="2"/>
  <c r="AH2920" i="2"/>
  <c r="AI2920" i="2" s="1"/>
  <c r="AJ2920" i="2"/>
  <c r="AK2920" i="2"/>
  <c r="AL2920" i="2"/>
  <c r="AH2921" i="2"/>
  <c r="AI2921" i="2"/>
  <c r="AH2922" i="2"/>
  <c r="AI2922" i="2"/>
  <c r="AJ2922" i="2"/>
  <c r="AK2922" i="2"/>
  <c r="AL2922" i="2"/>
  <c r="AH2923" i="2"/>
  <c r="AI2923" i="2" s="1"/>
  <c r="AK2923" i="2"/>
  <c r="AL2923" i="2"/>
  <c r="AH2924" i="2"/>
  <c r="AK2924" i="2" s="1"/>
  <c r="AI2924" i="2"/>
  <c r="AJ2924" i="2"/>
  <c r="AH2925" i="2"/>
  <c r="AI2925" i="2" s="1"/>
  <c r="AK2925" i="2" s="1"/>
  <c r="AL2925" i="2" s="1"/>
  <c r="AH2926" i="2"/>
  <c r="AL2926" i="2"/>
  <c r="AH2927" i="2"/>
  <c r="AJ2927" i="2"/>
  <c r="AK2927" i="2"/>
  <c r="AH2928" i="2"/>
  <c r="AI2928" i="2" s="1"/>
  <c r="AH2929" i="2"/>
  <c r="AJ2929" i="2" s="1"/>
  <c r="AI2929" i="2"/>
  <c r="AH2930" i="2"/>
  <c r="AJ2930" i="2" s="1"/>
  <c r="AI2930" i="2"/>
  <c r="AK2930" i="2"/>
  <c r="AL2930" i="2"/>
  <c r="AH2931" i="2"/>
  <c r="AI2931" i="2" s="1"/>
  <c r="AH2932" i="2"/>
  <c r="AK2932" i="2" s="1"/>
  <c r="AI2932" i="2"/>
  <c r="AJ2932" i="2"/>
  <c r="AH2933" i="2"/>
  <c r="AK2933" i="2" s="1"/>
  <c r="AI2933" i="2"/>
  <c r="AJ2933" i="2"/>
  <c r="AL2933" i="2"/>
  <c r="AH2934" i="2"/>
  <c r="AH2935" i="2"/>
  <c r="AI2935" i="2"/>
  <c r="AJ2935" i="2"/>
  <c r="AK2935" i="2"/>
  <c r="AL2935" i="2"/>
  <c r="AH2936" i="2"/>
  <c r="AI2936" i="2" s="1"/>
  <c r="AJ2936" i="2"/>
  <c r="AK2936" i="2"/>
  <c r="AH2937" i="2"/>
  <c r="AH2938" i="2"/>
  <c r="AI2938" i="2" s="1"/>
  <c r="AJ2938" i="2"/>
  <c r="AK2938" i="2"/>
  <c r="AL2938" i="2"/>
  <c r="AH2939" i="2"/>
  <c r="AI2939" i="2" s="1"/>
  <c r="AK2939" i="2"/>
  <c r="AL2939" i="2"/>
  <c r="AH2940" i="2"/>
  <c r="AK2940" i="2" s="1"/>
  <c r="AI2940" i="2"/>
  <c r="AJ2940" i="2"/>
  <c r="AH2941" i="2"/>
  <c r="AI2941" i="2" s="1"/>
  <c r="AK2941" i="2"/>
  <c r="AL2941" i="2"/>
  <c r="AH2942" i="2"/>
  <c r="AL2942" i="2"/>
  <c r="AH2943" i="2"/>
  <c r="AJ2943" i="2" s="1"/>
  <c r="AH2944" i="2"/>
  <c r="AI2944" i="2" s="1"/>
  <c r="AL2944" i="2"/>
  <c r="AH2945" i="2"/>
  <c r="AJ2945" i="2" s="1"/>
  <c r="AI2945" i="2"/>
  <c r="AH2946" i="2"/>
  <c r="AJ2946" i="2" s="1"/>
  <c r="AL2946" i="2"/>
  <c r="AH2947" i="2"/>
  <c r="AI2947" i="2" s="1"/>
  <c r="AH2948" i="2"/>
  <c r="AK2948" i="2" s="1"/>
  <c r="AI2948" i="2"/>
  <c r="AJ2948" i="2"/>
  <c r="AH2949" i="2"/>
  <c r="AK2949" i="2" s="1"/>
  <c r="AL2949" i="2" s="1"/>
  <c r="AI2949" i="2"/>
  <c r="AJ2949" i="2"/>
  <c r="AH2950" i="2"/>
  <c r="AH2951" i="2"/>
  <c r="AI2951" i="2"/>
  <c r="AJ2951" i="2"/>
  <c r="AK2951" i="2"/>
  <c r="AL2951" i="2"/>
  <c r="AH2952" i="2"/>
  <c r="AI2952" i="2" s="1"/>
  <c r="AJ2952" i="2"/>
  <c r="AK2952" i="2"/>
  <c r="AH2953" i="2"/>
  <c r="AI2953" i="2" s="1"/>
  <c r="AH2954" i="2"/>
  <c r="AI2954" i="2" s="1"/>
  <c r="AJ2954" i="2"/>
  <c r="AK2954" i="2"/>
  <c r="AL2954" i="2"/>
  <c r="AH2955" i="2"/>
  <c r="AI2955" i="2" s="1"/>
  <c r="AK2955" i="2"/>
  <c r="AL2955" i="2" s="1"/>
  <c r="AH2956" i="2"/>
  <c r="AI2956" i="2"/>
  <c r="AJ2956" i="2"/>
  <c r="AH2957" i="2"/>
  <c r="AI2957" i="2" s="1"/>
  <c r="AK2957" i="2" s="1"/>
  <c r="AL2957" i="2" s="1"/>
  <c r="AH2958" i="2"/>
  <c r="AL2958" i="2"/>
  <c r="AH2959" i="2"/>
  <c r="AJ2959" i="2"/>
  <c r="AH2960" i="2"/>
  <c r="AI2960" i="2" s="1"/>
  <c r="AL2960" i="2"/>
  <c r="AH2961" i="2"/>
  <c r="AJ2961" i="2" s="1"/>
  <c r="AI2961" i="2"/>
  <c r="AH2962" i="2"/>
  <c r="AJ2962" i="2" s="1"/>
  <c r="AI2962" i="2"/>
  <c r="AK2962" i="2"/>
  <c r="AL2962" i="2"/>
  <c r="AH2963" i="2"/>
  <c r="AI2963" i="2" s="1"/>
  <c r="AH2964" i="2"/>
  <c r="AK2964" i="2" s="1"/>
  <c r="AI2964" i="2"/>
  <c r="AJ2964" i="2"/>
  <c r="AH2965" i="2"/>
  <c r="AI2965" i="2"/>
  <c r="AJ2965" i="2"/>
  <c r="AH2966" i="2"/>
  <c r="AH2967" i="2"/>
  <c r="AL2967" i="2" s="1"/>
  <c r="AI2967" i="2"/>
  <c r="AJ2967" i="2"/>
  <c r="AK2967" i="2"/>
  <c r="AH2968" i="2"/>
  <c r="AI2968" i="2" s="1"/>
  <c r="AJ2968" i="2"/>
  <c r="AK2968" i="2"/>
  <c r="AH2969" i="2"/>
  <c r="AI2969" i="2"/>
  <c r="AH2970" i="2"/>
  <c r="AI2970" i="2" s="1"/>
  <c r="AJ2970" i="2"/>
  <c r="AK2970" i="2"/>
  <c r="AL2970" i="2"/>
  <c r="AH2971" i="2"/>
  <c r="AI2971" i="2" s="1"/>
  <c r="AK2971" i="2"/>
  <c r="AL2971" i="2"/>
  <c r="AH2972" i="2"/>
  <c r="AK2972" i="2" s="1"/>
  <c r="AI2972" i="2"/>
  <c r="AJ2972" i="2"/>
  <c r="AH2973" i="2"/>
  <c r="AI2973" i="2" s="1"/>
  <c r="AK2973" i="2"/>
  <c r="AL2973" i="2"/>
  <c r="AH2974" i="2"/>
  <c r="AL2974" i="2"/>
  <c r="AH2975" i="2"/>
  <c r="AJ2975" i="2" s="1"/>
  <c r="AH2976" i="2"/>
  <c r="AI2976" i="2" s="1"/>
  <c r="AH2977" i="2"/>
  <c r="AJ2977" i="2" s="1"/>
  <c r="AI2977" i="2"/>
  <c r="AH2978" i="2"/>
  <c r="AJ2978" i="2" s="1"/>
  <c r="AI2978" i="2"/>
  <c r="AK2978" i="2"/>
  <c r="AH2979" i="2"/>
  <c r="AI2979" i="2" s="1"/>
  <c r="AH2980" i="2"/>
  <c r="AK2980" i="2" s="1"/>
  <c r="AI2980" i="2"/>
  <c r="AJ2980" i="2"/>
  <c r="AH2981" i="2"/>
  <c r="AK2981" i="2" s="1"/>
  <c r="AI2981" i="2"/>
  <c r="AJ2981" i="2"/>
  <c r="AL2981" i="2"/>
  <c r="AH2982" i="2"/>
  <c r="AH2983" i="2"/>
  <c r="AI2983" i="2"/>
  <c r="AJ2983" i="2"/>
  <c r="AK2983" i="2"/>
  <c r="AH2984" i="2"/>
  <c r="AI2984" i="2" s="1"/>
  <c r="AK2984" i="2" s="1"/>
  <c r="AJ2984" i="2"/>
  <c r="AH2985" i="2"/>
  <c r="AI2985" i="2"/>
  <c r="AH2986" i="2"/>
  <c r="AI2986" i="2" s="1"/>
  <c r="AJ2986" i="2"/>
  <c r="AK2986" i="2"/>
  <c r="AL2986" i="2"/>
  <c r="AH2987" i="2"/>
  <c r="AI2987" i="2" s="1"/>
  <c r="AK2987" i="2"/>
  <c r="AL2987" i="2"/>
  <c r="AH2988" i="2"/>
  <c r="AK2988" i="2" s="1"/>
  <c r="AI2988" i="2"/>
  <c r="AJ2988" i="2"/>
  <c r="AH2989" i="2"/>
  <c r="AI2989" i="2" s="1"/>
  <c r="AK2989" i="2"/>
  <c r="AL2989" i="2"/>
  <c r="AH2990" i="2"/>
  <c r="AH2991" i="2"/>
  <c r="AK2991" i="2" s="1"/>
  <c r="AJ2991" i="2"/>
  <c r="AH2992" i="2"/>
  <c r="AI2992" i="2" s="1"/>
  <c r="AL2992" i="2"/>
  <c r="AH2993" i="2"/>
  <c r="AJ2993" i="2" s="1"/>
  <c r="AI2993" i="2"/>
  <c r="AH2994" i="2"/>
  <c r="AJ2994" i="2" s="1"/>
  <c r="AI2994" i="2"/>
  <c r="AK2994" i="2"/>
  <c r="AL2994" i="2"/>
  <c r="AH2995" i="2"/>
  <c r="AI2995" i="2" s="1"/>
  <c r="AH2996" i="2"/>
  <c r="AK2996" i="2" s="1"/>
  <c r="AI2996" i="2"/>
  <c r="AJ2996" i="2"/>
  <c r="AH2997" i="2"/>
  <c r="AK2997" i="2" s="1"/>
  <c r="AI2997" i="2"/>
  <c r="AJ2997" i="2"/>
  <c r="AL2997" i="2"/>
  <c r="AH2998" i="2"/>
  <c r="AH2999" i="2"/>
  <c r="AI2999" i="2"/>
  <c r="AJ2999" i="2"/>
  <c r="AK2999" i="2"/>
  <c r="AH3000" i="2"/>
  <c r="AI3000" i="2" s="1"/>
  <c r="AJ3000" i="2"/>
  <c r="AK3000" i="2"/>
  <c r="AH3001" i="2"/>
  <c r="AI3001" i="2"/>
  <c r="AH3002" i="2"/>
  <c r="AI3002" i="2" s="1"/>
  <c r="AK3002" i="2" s="1"/>
  <c r="AL3002" i="2" s="1"/>
  <c r="AJ3002" i="2"/>
  <c r="AH3003" i="2"/>
  <c r="AI3003" i="2" s="1"/>
  <c r="AK3003" i="2"/>
  <c r="AL3003" i="2"/>
  <c r="AH3004" i="2"/>
  <c r="AI3004" i="2"/>
  <c r="AJ3004" i="2"/>
  <c r="AH3005" i="2"/>
  <c r="AI3005" i="2" s="1"/>
  <c r="AK3005" i="2"/>
  <c r="AL3005" i="2"/>
  <c r="AH3006" i="2"/>
  <c r="AH3007" i="2"/>
  <c r="AJ3007" i="2"/>
  <c r="AH3008" i="2"/>
  <c r="AI3008" i="2" s="1"/>
  <c r="AL3008" i="2"/>
  <c r="AH3009" i="2"/>
  <c r="AI3009" i="2" s="1"/>
  <c r="AH3010" i="2"/>
  <c r="AJ3010" i="2" s="1"/>
  <c r="AK3010" i="2"/>
  <c r="AL3010" i="2"/>
  <c r="AH3011" i="2"/>
  <c r="AI3011" i="2" s="1"/>
  <c r="AH3012" i="2"/>
  <c r="AK3012" i="2" s="1"/>
  <c r="AI3012" i="2"/>
  <c r="AJ3012" i="2"/>
  <c r="AH3013" i="2"/>
  <c r="AK3013" i="2" s="1"/>
  <c r="AI3013" i="2"/>
  <c r="AJ3013" i="2"/>
  <c r="AL3013" i="2"/>
  <c r="AH3014" i="2"/>
  <c r="AH3015" i="2"/>
  <c r="AI3015" i="2"/>
  <c r="AJ3015" i="2"/>
  <c r="AK3015" i="2"/>
  <c r="AH3016" i="2"/>
  <c r="AI3016" i="2" s="1"/>
  <c r="AJ3016" i="2"/>
  <c r="AK3016" i="2"/>
  <c r="AH3017" i="2"/>
  <c r="AI3017" i="2"/>
  <c r="AH3018" i="2"/>
  <c r="AI3018" i="2" s="1"/>
  <c r="AJ3018" i="2"/>
  <c r="AK3018" i="2"/>
  <c r="AL3018" i="2"/>
  <c r="AH3019" i="2"/>
  <c r="AI3019" i="2" s="1"/>
  <c r="AK3019" i="2"/>
  <c r="AL3019" i="2"/>
  <c r="AH3020" i="2"/>
  <c r="AK3020" i="2" s="1"/>
  <c r="AI3020" i="2"/>
  <c r="AJ3020" i="2"/>
  <c r="AH3021" i="2"/>
  <c r="AI3021" i="2" s="1"/>
  <c r="AK3021" i="2"/>
  <c r="AL3021" i="2"/>
  <c r="AH3022" i="2"/>
  <c r="AH3023" i="2"/>
  <c r="AJ3023" i="2"/>
  <c r="AK3023" i="2"/>
  <c r="AH3024" i="2"/>
  <c r="AI3024" i="2"/>
  <c r="AJ3024" i="2"/>
  <c r="AK3024" i="2"/>
  <c r="AL3024" i="2"/>
  <c r="AH3025" i="2"/>
  <c r="AI3025" i="2"/>
  <c r="AH3026" i="2"/>
  <c r="AJ3026" i="2" s="1"/>
  <c r="AI3026" i="2"/>
  <c r="AK3026" i="2" s="1"/>
  <c r="AL3026" i="2" s="1"/>
  <c r="AH3027" i="2"/>
  <c r="AI3027" i="2" s="1"/>
  <c r="AK3027" i="2"/>
  <c r="AL3027" i="2"/>
  <c r="AH3028" i="2"/>
  <c r="AK3028" i="2" s="1"/>
  <c r="AI3028" i="2"/>
  <c r="AJ3028" i="2"/>
  <c r="AH3029" i="2"/>
  <c r="AK3029" i="2" s="1"/>
  <c r="AI3029" i="2"/>
  <c r="AJ3029" i="2"/>
  <c r="AL3029" i="2"/>
  <c r="AH3030" i="2"/>
  <c r="AH3031" i="2"/>
  <c r="AI3031" i="2"/>
  <c r="AJ3031" i="2"/>
  <c r="AK3031" i="2"/>
  <c r="AH3032" i="2"/>
  <c r="AI3032" i="2" s="1"/>
  <c r="AJ3032" i="2"/>
  <c r="AK3032" i="2"/>
  <c r="AH3033" i="2"/>
  <c r="AI3033" i="2"/>
  <c r="AH3034" i="2"/>
  <c r="AI3034" i="2"/>
  <c r="AJ3034" i="2"/>
  <c r="AK3034" i="2"/>
  <c r="AL3034" i="2"/>
  <c r="AH3035" i="2"/>
  <c r="AI3035" i="2" s="1"/>
  <c r="AK3035" i="2"/>
  <c r="AL3035" i="2"/>
  <c r="AH3036" i="2"/>
  <c r="AK3036" i="2" s="1"/>
  <c r="AI3036" i="2"/>
  <c r="AJ3036" i="2"/>
  <c r="AL3036" i="2"/>
  <c r="AH3037" i="2"/>
  <c r="AI3037" i="2" s="1"/>
  <c r="AK3037" i="2"/>
  <c r="AL3037" i="2"/>
  <c r="AH3038" i="2"/>
  <c r="AL3038" i="2"/>
  <c r="AH3039" i="2"/>
  <c r="AJ3039" i="2"/>
  <c r="AK3039" i="2"/>
  <c r="AH3040" i="2"/>
  <c r="AH3041" i="2"/>
  <c r="AI3041" i="2"/>
  <c r="AH3042" i="2"/>
  <c r="AJ3042" i="2" s="1"/>
  <c r="AK3042" i="2"/>
  <c r="AL3042" i="2"/>
  <c r="AH3043" i="2"/>
  <c r="AJ3043" i="2" s="1"/>
  <c r="AI3043" i="2"/>
  <c r="AH3044" i="2"/>
  <c r="AK3044" i="2" s="1"/>
  <c r="AI3044" i="2"/>
  <c r="AJ3044" i="2"/>
  <c r="AH3045" i="2"/>
  <c r="AK3045" i="2" s="1"/>
  <c r="AI3045" i="2"/>
  <c r="AJ3045" i="2"/>
  <c r="AL3045" i="2"/>
  <c r="AH3046" i="2"/>
  <c r="AJ3046" i="2" s="1"/>
  <c r="AH3047" i="2"/>
  <c r="AL3047" i="2" s="1"/>
  <c r="AI3047" i="2"/>
  <c r="AJ3047" i="2"/>
  <c r="AK3047" i="2"/>
  <c r="AH3048" i="2"/>
  <c r="AI3048" i="2" s="1"/>
  <c r="AJ3048" i="2"/>
  <c r="AK3048" i="2"/>
  <c r="AH3049" i="2"/>
  <c r="AI3049" i="2"/>
  <c r="AK3049" i="2"/>
  <c r="AH3050" i="2"/>
  <c r="AI3050" i="2" s="1"/>
  <c r="AJ3050" i="2"/>
  <c r="AK3050" i="2"/>
  <c r="AL3050" i="2"/>
  <c r="AH3051" i="2"/>
  <c r="AI3051" i="2" s="1"/>
  <c r="AK3051" i="2"/>
  <c r="AL3051" i="2"/>
  <c r="AH3052" i="2"/>
  <c r="AK3052" i="2" s="1"/>
  <c r="AI3052" i="2"/>
  <c r="AJ3052" i="2"/>
  <c r="AL3052" i="2"/>
  <c r="AH3053" i="2"/>
  <c r="AI3053" i="2" s="1"/>
  <c r="AK3053" i="2"/>
  <c r="AL3053" i="2"/>
  <c r="AH3054" i="2"/>
  <c r="AL3054" i="2"/>
  <c r="AH3055" i="2"/>
  <c r="AJ3055" i="2" s="1"/>
  <c r="AH3056" i="2"/>
  <c r="AH3057" i="2"/>
  <c r="AI3057" i="2" s="1"/>
  <c r="AH3058" i="2"/>
  <c r="AJ3058" i="2" s="1"/>
  <c r="AI3058" i="2"/>
  <c r="AL3058" i="2"/>
  <c r="AH3059" i="2"/>
  <c r="AJ3059" i="2" s="1"/>
  <c r="AI3059" i="2"/>
  <c r="AH3060" i="2"/>
  <c r="AK3060" i="2" s="1"/>
  <c r="AI3060" i="2"/>
  <c r="AJ3060" i="2"/>
  <c r="AH3061" i="2"/>
  <c r="AK3061" i="2" s="1"/>
  <c r="AI3061" i="2"/>
  <c r="AJ3061" i="2"/>
  <c r="AL3061" i="2"/>
  <c r="AH3062" i="2"/>
  <c r="AH3063" i="2"/>
  <c r="AL3063" i="2" s="1"/>
  <c r="AI3063" i="2"/>
  <c r="AJ3063" i="2"/>
  <c r="AK3063" i="2"/>
  <c r="AH3064" i="2"/>
  <c r="AI3064" i="2" s="1"/>
  <c r="AJ3064" i="2"/>
  <c r="AK3064" i="2"/>
  <c r="AH3065" i="2"/>
  <c r="AI3065" i="2" s="1"/>
  <c r="AK3065" i="2" s="1"/>
  <c r="AH3066" i="2"/>
  <c r="AI3066" i="2" s="1"/>
  <c r="AJ3066" i="2"/>
  <c r="AK3066" i="2"/>
  <c r="AL3066" i="2"/>
  <c r="AH3067" i="2"/>
  <c r="AI3067" i="2" s="1"/>
  <c r="AK3067" i="2" s="1"/>
  <c r="AL3067" i="2" s="1"/>
  <c r="AH3068" i="2"/>
  <c r="AK3068" i="2" s="1"/>
  <c r="AI3068" i="2"/>
  <c r="AJ3068" i="2"/>
  <c r="AL3068" i="2"/>
  <c r="AH3069" i="2"/>
  <c r="AI3069" i="2" s="1"/>
  <c r="AK3069" i="2"/>
  <c r="AL3069" i="2" s="1"/>
  <c r="AH3070" i="2"/>
  <c r="AH3071" i="2"/>
  <c r="AJ3071" i="2"/>
  <c r="AK3071" i="2"/>
  <c r="AH3072" i="2"/>
  <c r="AL3072" i="2"/>
  <c r="AH3073" i="2"/>
  <c r="AI3073" i="2" s="1"/>
  <c r="AH3074" i="2"/>
  <c r="AJ3074" i="2" s="1"/>
  <c r="AI3074" i="2"/>
  <c r="AH3075" i="2"/>
  <c r="AJ3075" i="2" s="1"/>
  <c r="AI3075" i="2"/>
  <c r="AH3076" i="2"/>
  <c r="AI3076" i="2" s="1"/>
  <c r="AJ3076" i="2"/>
  <c r="AH3077" i="2"/>
  <c r="AI3077" i="2"/>
  <c r="AJ3077" i="2"/>
  <c r="AH3078" i="2"/>
  <c r="AH3079" i="2"/>
  <c r="AL3079" i="2" s="1"/>
  <c r="AI3079" i="2"/>
  <c r="AJ3079" i="2"/>
  <c r="AK3079" i="2"/>
  <c r="AH3080" i="2"/>
  <c r="AI3080" i="2" s="1"/>
  <c r="AJ3080" i="2"/>
  <c r="AK3080" i="2"/>
  <c r="AH3081" i="2"/>
  <c r="AI3081" i="2" s="1"/>
  <c r="AK3081" i="2"/>
  <c r="AH3082" i="2"/>
  <c r="AI3082" i="2" s="1"/>
  <c r="AJ3082" i="2"/>
  <c r="AK3082" i="2"/>
  <c r="AL3082" i="2"/>
  <c r="AH3083" i="2"/>
  <c r="AI3083" i="2" s="1"/>
  <c r="AK3083" i="2" s="1"/>
  <c r="AL3083" i="2" s="1"/>
  <c r="AM3083" i="2" s="1"/>
  <c r="AH3084" i="2"/>
  <c r="AK3084" i="2" s="1"/>
  <c r="AI3084" i="2"/>
  <c r="AJ3084" i="2"/>
  <c r="AL3084" i="2"/>
  <c r="AH3085" i="2"/>
  <c r="AI3085" i="2" s="1"/>
  <c r="AK3085" i="2"/>
  <c r="AL3085" i="2" s="1"/>
  <c r="AH3086" i="2"/>
  <c r="AL3086" i="2"/>
  <c r="AH3087" i="2"/>
  <c r="AJ3087" i="2"/>
  <c r="AK3087" i="2"/>
  <c r="AH3088" i="2"/>
  <c r="AL3088" i="2"/>
  <c r="AH3089" i="2"/>
  <c r="AI3089" i="2" s="1"/>
  <c r="AH3090" i="2"/>
  <c r="AJ3090" i="2" s="1"/>
  <c r="AL3090" i="2"/>
  <c r="AH3091" i="2"/>
  <c r="AJ3091" i="2" s="1"/>
  <c r="AI3091" i="2"/>
  <c r="AH3092" i="2"/>
  <c r="AL3092" i="2" s="1"/>
  <c r="AJ3092" i="2"/>
  <c r="AK3092" i="2"/>
  <c r="AH3093" i="2"/>
  <c r="AI3093" i="2"/>
  <c r="AJ3093" i="2"/>
  <c r="AK3093" i="2"/>
  <c r="AL3093" i="2"/>
  <c r="AH3094" i="2"/>
  <c r="AI3094" i="2"/>
  <c r="AJ3094" i="2"/>
  <c r="AK3094" i="2"/>
  <c r="AL3094" i="2"/>
  <c r="AH3095" i="2"/>
  <c r="AI3095" i="2"/>
  <c r="AJ3095" i="2"/>
  <c r="AK3095" i="2"/>
  <c r="AL3095" i="2"/>
  <c r="AH3096" i="2"/>
  <c r="AI3096" i="2"/>
  <c r="AK3096" i="2" s="1"/>
  <c r="AJ3096" i="2"/>
  <c r="AL3096" i="2"/>
  <c r="AH3097" i="2"/>
  <c r="AI3097" i="2" s="1"/>
  <c r="AJ3097" i="2"/>
  <c r="AK3097" i="2"/>
  <c r="AH3098" i="2"/>
  <c r="AI3098" i="2" s="1"/>
  <c r="AK3098" i="2" s="1"/>
  <c r="AL3098" i="2" s="1"/>
  <c r="AJ3098" i="2"/>
  <c r="AH3099" i="2"/>
  <c r="AI3099" i="2"/>
  <c r="AJ3099" i="2"/>
  <c r="AK3099" i="2"/>
  <c r="AL3099" i="2"/>
  <c r="AH3100" i="2"/>
  <c r="AH3101" i="2"/>
  <c r="AI3101" i="2"/>
  <c r="AJ3101" i="2"/>
  <c r="AK3101" i="2"/>
  <c r="AL3101" i="2"/>
  <c r="AH3102" i="2"/>
  <c r="AI3102" i="2"/>
  <c r="AJ3102" i="2"/>
  <c r="AK3102" i="2"/>
  <c r="AL3102" i="2"/>
  <c r="AH3103" i="2"/>
  <c r="AJ3103" i="2" s="1"/>
  <c r="AI3103" i="2"/>
  <c r="AH3104" i="2"/>
  <c r="AI3104" i="2" s="1"/>
  <c r="AJ3104" i="2"/>
  <c r="AK3104" i="2"/>
  <c r="AL3104" i="2"/>
  <c r="AH3105" i="2"/>
  <c r="AI3105" i="2" s="1"/>
  <c r="AJ3105" i="2"/>
  <c r="AK3105" i="2"/>
  <c r="AL3105" i="2"/>
  <c r="AH3106" i="2"/>
  <c r="AK3106" i="2" s="1"/>
  <c r="AI3106" i="2"/>
  <c r="AJ3106" i="2"/>
  <c r="AH3107" i="2"/>
  <c r="AI3107" i="2" s="1"/>
  <c r="AK3107" i="2"/>
  <c r="AL3107" i="2"/>
  <c r="AH3108" i="2"/>
  <c r="AI3108" i="2" s="1"/>
  <c r="AK3108" i="2"/>
  <c r="AL3108" i="2"/>
  <c r="AH3109" i="2"/>
  <c r="AL3109" i="2" s="1"/>
  <c r="AK3109" i="2"/>
  <c r="AH3110" i="2"/>
  <c r="AI3110" i="2"/>
  <c r="AJ3110" i="2"/>
  <c r="AK3110" i="2"/>
  <c r="AL3110" i="2"/>
  <c r="AH3111" i="2"/>
  <c r="AI3111" i="2"/>
  <c r="AJ3111" i="2"/>
  <c r="AK3111" i="2"/>
  <c r="AL3111" i="2"/>
  <c r="AH3112" i="2"/>
  <c r="AI3112" i="2"/>
  <c r="AJ3112" i="2"/>
  <c r="AK3112" i="2"/>
  <c r="AL3112" i="2"/>
  <c r="AH3113" i="2"/>
  <c r="AI3113" i="2" s="1"/>
  <c r="AJ3113" i="2"/>
  <c r="AK3113" i="2"/>
  <c r="AH3114" i="2"/>
  <c r="AI3114" i="2" s="1"/>
  <c r="AK3114" i="2" s="1"/>
  <c r="AL3114" i="2" s="1"/>
  <c r="AJ3114" i="2"/>
  <c r="AH3115" i="2"/>
  <c r="AI3115" i="2"/>
  <c r="AJ3115" i="2"/>
  <c r="AK3115" i="2"/>
  <c r="AL3115" i="2"/>
  <c r="AH3116" i="2"/>
  <c r="AH3117" i="2"/>
  <c r="AI3117" i="2"/>
  <c r="AJ3117" i="2"/>
  <c r="AK3117" i="2"/>
  <c r="AL3117" i="2" s="1"/>
  <c r="AM3117" i="2" s="1"/>
  <c r="AH3118" i="2"/>
  <c r="AI3118" i="2"/>
  <c r="AJ3118" i="2"/>
  <c r="AK3118" i="2"/>
  <c r="AL3118" i="2"/>
  <c r="AH3119" i="2"/>
  <c r="AJ3119" i="2" s="1"/>
  <c r="AI3119" i="2"/>
  <c r="AH3120" i="2"/>
  <c r="AI3120" i="2" s="1"/>
  <c r="AK3120" i="2" s="1"/>
  <c r="AL3120" i="2" s="1"/>
  <c r="AJ3120" i="2"/>
  <c r="AH3121" i="2"/>
  <c r="AI3121" i="2" s="1"/>
  <c r="AJ3121" i="2"/>
  <c r="AK3121" i="2"/>
  <c r="AL3121" i="2"/>
  <c r="AH3122" i="2"/>
  <c r="AK3122" i="2" s="1"/>
  <c r="AI3122" i="2"/>
  <c r="AJ3122" i="2"/>
  <c r="AH3123" i="2"/>
  <c r="AI3123" i="2" s="1"/>
  <c r="AK3123" i="2" s="1"/>
  <c r="AL3123" i="2" s="1"/>
  <c r="AH3124" i="2"/>
  <c r="AI3124" i="2" s="1"/>
  <c r="AK3124" i="2"/>
  <c r="AL3124" i="2"/>
  <c r="AH3125" i="2"/>
  <c r="AL3125" i="2" s="1"/>
  <c r="AK3125" i="2"/>
  <c r="AH3126" i="2"/>
  <c r="AI3126" i="2"/>
  <c r="AK3126" i="2" s="1"/>
  <c r="AL3126" i="2" s="1"/>
  <c r="AJ3126" i="2"/>
  <c r="AH3127" i="2"/>
  <c r="AI3127" i="2"/>
  <c r="AJ3127" i="2"/>
  <c r="AK3127" i="2"/>
  <c r="AL3127" i="2"/>
  <c r="AH3128" i="2"/>
  <c r="AI3128" i="2"/>
  <c r="AJ3128" i="2"/>
  <c r="AK3128" i="2"/>
  <c r="AL3128" i="2"/>
  <c r="AH3129" i="2"/>
  <c r="AI3129" i="2" s="1"/>
  <c r="AK3129" i="2" s="1"/>
  <c r="AL3129" i="2" s="1"/>
  <c r="AJ3129" i="2"/>
  <c r="AH3130" i="2"/>
  <c r="AI3130" i="2" s="1"/>
  <c r="AJ3130" i="2"/>
  <c r="AK3130" i="2"/>
  <c r="AL3130" i="2"/>
  <c r="AH3131" i="2"/>
  <c r="AI3131" i="2"/>
  <c r="AJ3131" i="2"/>
  <c r="AK3131" i="2"/>
  <c r="AL3131" i="2"/>
  <c r="AH3132" i="2"/>
  <c r="AH3133" i="2"/>
  <c r="AI3133" i="2"/>
  <c r="AJ3133" i="2"/>
  <c r="AK3133" i="2"/>
  <c r="AL3133" i="2"/>
  <c r="AH3134" i="2"/>
  <c r="AI3134" i="2"/>
  <c r="AJ3134" i="2"/>
  <c r="AK3134" i="2"/>
  <c r="AL3134" i="2"/>
  <c r="AH3135" i="2"/>
  <c r="AJ3135" i="2" s="1"/>
  <c r="AI3135" i="2"/>
  <c r="AH3136" i="2"/>
  <c r="AI3136" i="2" s="1"/>
  <c r="AJ3136" i="2"/>
  <c r="AK3136" i="2"/>
  <c r="AL3136" i="2"/>
  <c r="AH3137" i="2"/>
  <c r="AI3137" i="2" s="1"/>
  <c r="AJ3137" i="2"/>
  <c r="AK3137" i="2"/>
  <c r="AL3137" i="2"/>
  <c r="AH3138" i="2"/>
  <c r="AK3138" i="2" s="1"/>
  <c r="AI3138" i="2"/>
  <c r="AJ3138" i="2"/>
  <c r="AH3139" i="2"/>
  <c r="AI3139" i="2" s="1"/>
  <c r="AK3139" i="2"/>
  <c r="AL3139" i="2"/>
  <c r="AH3140" i="2"/>
  <c r="AI3140" i="2" s="1"/>
  <c r="AK3140" i="2" s="1"/>
  <c r="AL3140" i="2" s="1"/>
  <c r="AH3141" i="2"/>
  <c r="AL3141" i="2" s="1"/>
  <c r="AK3141" i="2"/>
  <c r="AH3142" i="2"/>
  <c r="AI3142" i="2"/>
  <c r="AJ3142" i="2"/>
  <c r="AK3142" i="2"/>
  <c r="AL3142" i="2"/>
  <c r="AH3143" i="2"/>
  <c r="AI3143" i="2"/>
  <c r="AJ3143" i="2"/>
  <c r="AK3143" i="2"/>
  <c r="AL3143" i="2"/>
  <c r="AH3144" i="2"/>
  <c r="AI3144" i="2"/>
  <c r="AK3144" i="2" s="1"/>
  <c r="AL3144" i="2" s="1"/>
  <c r="AJ3144" i="2"/>
  <c r="AH3145" i="2"/>
  <c r="AI3145" i="2" s="1"/>
  <c r="AJ3145" i="2"/>
  <c r="AK3145" i="2"/>
  <c r="AL3145" i="2"/>
  <c r="AH3146" i="2"/>
  <c r="AI3146" i="2" s="1"/>
  <c r="AJ3146" i="2"/>
  <c r="AK3146" i="2"/>
  <c r="AL3146" i="2"/>
  <c r="AH3147" i="2"/>
  <c r="AI3147" i="2"/>
  <c r="AJ3147" i="2"/>
  <c r="AK3147" i="2"/>
  <c r="AL3147" i="2"/>
  <c r="AH3148" i="2"/>
  <c r="AH3149" i="2"/>
  <c r="AI3149" i="2"/>
  <c r="AJ3149" i="2"/>
  <c r="AK3149" i="2"/>
  <c r="AL3149" i="2" s="1"/>
  <c r="AH3150" i="2"/>
  <c r="AI3150" i="2"/>
  <c r="AJ3150" i="2"/>
  <c r="AK3150" i="2"/>
  <c r="AL3150" i="2" s="1"/>
  <c r="AH3151" i="2"/>
  <c r="AJ3151" i="2" s="1"/>
  <c r="AI3151" i="2"/>
  <c r="AH3152" i="2"/>
  <c r="AI3152" i="2" s="1"/>
  <c r="AJ3152" i="2"/>
  <c r="AK3152" i="2"/>
  <c r="AL3152" i="2"/>
  <c r="AH3153" i="2"/>
  <c r="AI3153" i="2" s="1"/>
  <c r="AK3153" i="2" s="1"/>
  <c r="AL3153" i="2" s="1"/>
  <c r="AJ3153" i="2"/>
  <c r="AH3154" i="2"/>
  <c r="AK3154" i="2" s="1"/>
  <c r="AI3154" i="2"/>
  <c r="AJ3154" i="2"/>
  <c r="AH3155" i="2"/>
  <c r="AI3155" i="2" s="1"/>
  <c r="AK3155" i="2"/>
  <c r="AL3155" i="2"/>
  <c r="AH3156" i="2"/>
  <c r="AI3156" i="2" s="1"/>
  <c r="AK3156" i="2" s="1"/>
  <c r="AL3156" i="2" s="1"/>
  <c r="AH3157" i="2"/>
  <c r="AH3158" i="2"/>
  <c r="AI3158" i="2"/>
  <c r="AK3158" i="2" s="1"/>
  <c r="AL3158" i="2" s="1"/>
  <c r="AJ3158" i="2"/>
  <c r="AH3159" i="2"/>
  <c r="AI3159" i="2"/>
  <c r="AJ3159" i="2"/>
  <c r="AK3159" i="2"/>
  <c r="AL3159" i="2"/>
  <c r="AH3160" i="2"/>
  <c r="AI3160" i="2"/>
  <c r="AJ3160" i="2"/>
  <c r="AK3160" i="2"/>
  <c r="AL3160" i="2"/>
  <c r="AH3161" i="2"/>
  <c r="AI3161" i="2" s="1"/>
  <c r="AJ3161" i="2"/>
  <c r="AK3161" i="2"/>
  <c r="AL3161" i="2"/>
  <c r="AH3162" i="2"/>
  <c r="AI3162" i="2" s="1"/>
  <c r="AK3162" i="2" s="1"/>
  <c r="AL3162" i="2" s="1"/>
  <c r="AJ3162" i="2"/>
  <c r="AH3163" i="2"/>
  <c r="AI3163" i="2"/>
  <c r="AJ3163" i="2"/>
  <c r="AK3163" i="2"/>
  <c r="AL3163" i="2"/>
  <c r="AH3164" i="2"/>
  <c r="AH3165" i="2"/>
  <c r="AI3165" i="2"/>
  <c r="AJ3165" i="2"/>
  <c r="AK3165" i="2"/>
  <c r="AL3165" i="2" s="1"/>
  <c r="AH3166" i="2"/>
  <c r="AI3166" i="2"/>
  <c r="AJ3166" i="2"/>
  <c r="AK3166" i="2"/>
  <c r="AL3166" i="2" s="1"/>
  <c r="AH3167" i="2"/>
  <c r="AJ3167" i="2" s="1"/>
  <c r="AI3167" i="2"/>
  <c r="AH3168" i="2"/>
  <c r="AI3168" i="2" s="1"/>
  <c r="AK3168" i="2" s="1"/>
  <c r="AL3168" i="2" s="1"/>
  <c r="AJ3168" i="2"/>
  <c r="AH3169" i="2"/>
  <c r="AI3169" i="2" s="1"/>
  <c r="AJ3169" i="2"/>
  <c r="AK3169" i="2"/>
  <c r="AL3169" i="2"/>
  <c r="AH3170" i="2"/>
  <c r="AK3170" i="2" s="1"/>
  <c r="AI3170" i="2"/>
  <c r="AJ3170" i="2"/>
  <c r="AH3171" i="2"/>
  <c r="AJ3171" i="2" s="1"/>
  <c r="AI3171" i="2"/>
  <c r="AK3171" i="2"/>
  <c r="AL3171" i="2"/>
  <c r="AH3172" i="2"/>
  <c r="AI3172" i="2" s="1"/>
  <c r="AK3172" i="2" s="1"/>
  <c r="AL3172" i="2" s="1"/>
  <c r="AH3173" i="2"/>
  <c r="AL3173" i="2" s="1"/>
  <c r="AK3173" i="2"/>
  <c r="AH3174" i="2"/>
  <c r="AI3174" i="2"/>
  <c r="AK3174" i="2" s="1"/>
  <c r="AL3174" i="2" s="1"/>
  <c r="AJ3174" i="2"/>
  <c r="AH3175" i="2"/>
  <c r="AI3175" i="2"/>
  <c r="AJ3175" i="2"/>
  <c r="AK3175" i="2"/>
  <c r="AL3175" i="2"/>
  <c r="AH3176" i="2"/>
  <c r="AI3176" i="2"/>
  <c r="AJ3176" i="2"/>
  <c r="AK3176" i="2"/>
  <c r="AL3176" i="2"/>
  <c r="AH3177" i="2"/>
  <c r="AI3177" i="2" s="1"/>
  <c r="AJ3177" i="2"/>
  <c r="AK3177" i="2"/>
  <c r="AL3177" i="2"/>
  <c r="AH3178" i="2"/>
  <c r="AI3178" i="2" s="1"/>
  <c r="AK3178" i="2" s="1"/>
  <c r="AL3178" i="2" s="1"/>
  <c r="AJ3178" i="2"/>
  <c r="AH3179" i="2"/>
  <c r="AI3179" i="2"/>
  <c r="AJ3179" i="2"/>
  <c r="AK3179" i="2"/>
  <c r="AL3179" i="2"/>
  <c r="AH3180" i="2"/>
  <c r="AH3181" i="2"/>
  <c r="AI3181" i="2"/>
  <c r="AJ3181" i="2"/>
  <c r="AK3181" i="2"/>
  <c r="AL3181" i="2" s="1"/>
  <c r="AH3182" i="2"/>
  <c r="AI3182" i="2"/>
  <c r="AJ3182" i="2"/>
  <c r="AK3182" i="2"/>
  <c r="AL3182" i="2"/>
  <c r="AH3183" i="2"/>
  <c r="AJ3183" i="2" s="1"/>
  <c r="AI3183" i="2"/>
  <c r="AH3184" i="2"/>
  <c r="AI3184" i="2" s="1"/>
  <c r="AJ3184" i="2"/>
  <c r="AK3184" i="2"/>
  <c r="AL3184" i="2"/>
  <c r="AH3185" i="2"/>
  <c r="AI3185" i="2" s="1"/>
  <c r="AK3185" i="2" s="1"/>
  <c r="AL3185" i="2" s="1"/>
  <c r="AJ3185" i="2"/>
  <c r="AH3186" i="2"/>
  <c r="AK3186" i="2" s="1"/>
  <c r="AI3186" i="2"/>
  <c r="AJ3186" i="2"/>
  <c r="AH3187" i="2"/>
  <c r="AJ3187" i="2" s="1"/>
  <c r="AI3187" i="2"/>
  <c r="AK3187" i="2"/>
  <c r="AL3187" i="2"/>
  <c r="AH3188" i="2"/>
  <c r="AI3188" i="2" s="1"/>
  <c r="AK3188" i="2"/>
  <c r="AL3188" i="2"/>
  <c r="AH3189" i="2"/>
  <c r="AH3190" i="2"/>
  <c r="AI3190" i="2"/>
  <c r="AJ3190" i="2"/>
  <c r="AK3190" i="2"/>
  <c r="AL3190" i="2"/>
  <c r="AH3191" i="2"/>
  <c r="AI3191" i="2"/>
  <c r="AK3191" i="2" s="1"/>
  <c r="AL3191" i="2" s="1"/>
  <c r="AJ3191" i="2"/>
  <c r="AH3192" i="2"/>
  <c r="AI3192" i="2"/>
  <c r="AK3192" i="2" s="1"/>
  <c r="AJ3192" i="2"/>
  <c r="AL3192" i="2"/>
  <c r="AH3193" i="2"/>
  <c r="AI3193" i="2" s="1"/>
  <c r="AK3193" i="2" s="1"/>
  <c r="AL3193" i="2" s="1"/>
  <c r="AJ3193" i="2"/>
  <c r="AH3194" i="2"/>
  <c r="AI3194" i="2"/>
  <c r="AJ3194" i="2"/>
  <c r="AK3194" i="2"/>
  <c r="AL3194" i="2"/>
  <c r="AH3195" i="2"/>
  <c r="AI3195" i="2"/>
  <c r="AJ3195" i="2"/>
  <c r="AK3195" i="2"/>
  <c r="AL3195" i="2"/>
  <c r="AH3196" i="2"/>
  <c r="AH3197" i="2"/>
  <c r="AI3197" i="2"/>
  <c r="AJ3197" i="2"/>
  <c r="AK3197" i="2"/>
  <c r="AL3197" i="2" s="1"/>
  <c r="AH3198" i="2"/>
  <c r="AI3198" i="2"/>
  <c r="AJ3198" i="2"/>
  <c r="AK3198" i="2"/>
  <c r="AL3198" i="2" s="1"/>
  <c r="AH3199" i="2"/>
  <c r="AJ3199" i="2" s="1"/>
  <c r="AI3199" i="2"/>
  <c r="AH3200" i="2"/>
  <c r="AI3200" i="2" s="1"/>
  <c r="AJ3200" i="2"/>
  <c r="AK3200" i="2"/>
  <c r="AL3200" i="2"/>
  <c r="AH3201" i="2"/>
  <c r="AI3201" i="2" s="1"/>
  <c r="AJ3201" i="2"/>
  <c r="AK3201" i="2"/>
  <c r="AL3201" i="2"/>
  <c r="AH3202" i="2"/>
  <c r="AK3202" i="2" s="1"/>
  <c r="AI3202" i="2"/>
  <c r="AJ3202" i="2"/>
  <c r="AH3203" i="2"/>
  <c r="AJ3203" i="2" s="1"/>
  <c r="AI3203" i="2"/>
  <c r="AK3203" i="2"/>
  <c r="AL3203" i="2" s="1"/>
  <c r="AH3204" i="2"/>
  <c r="AI3204" i="2" s="1"/>
  <c r="AK3204" i="2"/>
  <c r="AL3204" i="2"/>
  <c r="AH3205" i="2"/>
  <c r="AL3205" i="2" s="1"/>
  <c r="AK3205" i="2"/>
  <c r="AH3206" i="2"/>
  <c r="AI3206" i="2"/>
  <c r="AK3206" i="2" s="1"/>
  <c r="AL3206" i="2" s="1"/>
  <c r="AJ3206" i="2"/>
  <c r="AH3207" i="2"/>
  <c r="AI3207" i="2"/>
  <c r="AJ3207" i="2"/>
  <c r="AK3207" i="2"/>
  <c r="AL3207" i="2"/>
  <c r="AH3208" i="2"/>
  <c r="AI3208" i="2"/>
  <c r="AK3208" i="2" s="1"/>
  <c r="AJ3208" i="2"/>
  <c r="AL3208" i="2"/>
  <c r="AH3209" i="2"/>
  <c r="AI3209" i="2"/>
  <c r="AJ3209" i="2"/>
  <c r="AK3209" i="2"/>
  <c r="AL3209" i="2"/>
  <c r="AH3210" i="2"/>
  <c r="AI3210" i="2" s="1"/>
  <c r="AJ3210" i="2"/>
  <c r="AK3210" i="2"/>
  <c r="AL3210" i="2"/>
  <c r="AH3211" i="2"/>
  <c r="AI3211" i="2"/>
  <c r="AJ3211" i="2"/>
  <c r="AK3211" i="2"/>
  <c r="AL3211" i="2"/>
  <c r="AH3212" i="2"/>
  <c r="AH3213" i="2"/>
  <c r="AI3213" i="2"/>
  <c r="AJ3213" i="2"/>
  <c r="AK3213" i="2"/>
  <c r="AL3213" i="2" s="1"/>
  <c r="AH3214" i="2"/>
  <c r="AI3214" i="2"/>
  <c r="AJ3214" i="2"/>
  <c r="AK3214" i="2"/>
  <c r="AL3214" i="2" s="1"/>
  <c r="AH3215" i="2"/>
  <c r="AJ3215" i="2" s="1"/>
  <c r="AI3215" i="2"/>
  <c r="AH3216" i="2"/>
  <c r="AI3216" i="2" s="1"/>
  <c r="AJ3216" i="2"/>
  <c r="AK3216" i="2"/>
  <c r="AL3216" i="2"/>
  <c r="AH3217" i="2"/>
  <c r="AI3217" i="2" s="1"/>
  <c r="AK3217" i="2" s="1"/>
  <c r="AL3217" i="2" s="1"/>
  <c r="AJ3217" i="2"/>
  <c r="AH3218" i="2"/>
  <c r="AK3218" i="2" s="1"/>
  <c r="AI3218" i="2"/>
  <c r="AJ3218" i="2"/>
  <c r="AH3219" i="2"/>
  <c r="AI3219" i="2"/>
  <c r="AJ3219" i="2"/>
  <c r="AK3219" i="2"/>
  <c r="AL3219" i="2" s="1"/>
  <c r="AH3220" i="2"/>
  <c r="AI3220" i="2" s="1"/>
  <c r="AK3220" i="2"/>
  <c r="AL3220" i="2"/>
  <c r="AH3221" i="2"/>
  <c r="AL3221" i="2" s="1"/>
  <c r="AK3221" i="2"/>
  <c r="AH3222" i="2"/>
  <c r="AI3222" i="2"/>
  <c r="AJ3222" i="2"/>
  <c r="AK3222" i="2"/>
  <c r="AL3222" i="2"/>
  <c r="AH3223" i="2"/>
  <c r="AI3223" i="2"/>
  <c r="AJ3223" i="2"/>
  <c r="AK3223" i="2"/>
  <c r="AL3223" i="2"/>
  <c r="AH3224" i="2"/>
  <c r="AI3224" i="2"/>
  <c r="AJ3224" i="2"/>
  <c r="AK3224" i="2"/>
  <c r="AL3224" i="2"/>
  <c r="AH3225" i="2"/>
  <c r="AI3225" i="2" s="1"/>
  <c r="AJ3225" i="2"/>
  <c r="AK3225" i="2"/>
  <c r="AL3225" i="2"/>
  <c r="AH3226" i="2"/>
  <c r="AI3226" i="2" s="1"/>
  <c r="AJ3226" i="2"/>
  <c r="AK3226" i="2"/>
  <c r="AL3226" i="2"/>
  <c r="AH3227" i="2"/>
  <c r="AI3227" i="2"/>
  <c r="AJ3227" i="2"/>
  <c r="AK3227" i="2"/>
  <c r="AL3227" i="2" s="1"/>
  <c r="AH3228" i="2"/>
  <c r="AH3229" i="2"/>
  <c r="AI3229" i="2"/>
  <c r="AJ3229" i="2"/>
  <c r="AK3229" i="2"/>
  <c r="AL3229" i="2"/>
  <c r="AH3230" i="2"/>
  <c r="AI3230" i="2"/>
  <c r="AJ3230" i="2"/>
  <c r="AK3230" i="2"/>
  <c r="AL3230" i="2"/>
  <c r="AH3231" i="2"/>
  <c r="AJ3231" i="2" s="1"/>
  <c r="AI3231" i="2"/>
  <c r="AH3232" i="2"/>
  <c r="AI3232" i="2" s="1"/>
  <c r="AJ3232" i="2"/>
  <c r="AK3232" i="2"/>
  <c r="AL3232" i="2"/>
  <c r="AH3233" i="2"/>
  <c r="AI3233" i="2" s="1"/>
  <c r="AJ3233" i="2"/>
  <c r="AK3233" i="2"/>
  <c r="AL3233" i="2"/>
  <c r="AH3234" i="2"/>
  <c r="AK3234" i="2" s="1"/>
  <c r="AJ3234" i="2"/>
  <c r="AH3235" i="2"/>
  <c r="AI3235" i="2"/>
  <c r="AJ3235" i="2"/>
  <c r="AK3235" i="2"/>
  <c r="AL3235" i="2" s="1"/>
  <c r="AH3236" i="2"/>
  <c r="AI3236" i="2" s="1"/>
  <c r="AK3236" i="2"/>
  <c r="AL3236" i="2"/>
  <c r="AH3237" i="2"/>
  <c r="AH3238" i="2"/>
  <c r="AI3238" i="2"/>
  <c r="AJ3238" i="2"/>
  <c r="AK3238" i="2"/>
  <c r="AL3238" i="2"/>
  <c r="AH3239" i="2"/>
  <c r="AI3239" i="2"/>
  <c r="AK3239" i="2" s="1"/>
  <c r="AL3239" i="2" s="1"/>
  <c r="AJ3239" i="2"/>
  <c r="AH3240" i="2"/>
  <c r="AI3240" i="2"/>
  <c r="AJ3240" i="2"/>
  <c r="AK3240" i="2"/>
  <c r="AL3240" i="2"/>
  <c r="AH3241" i="2"/>
  <c r="AI3241" i="2"/>
  <c r="AJ3241" i="2"/>
  <c r="AK3241" i="2"/>
  <c r="AL3241" i="2"/>
  <c r="AH3242" i="2"/>
  <c r="AI3242" i="2" s="1"/>
  <c r="AJ3242" i="2"/>
  <c r="AK3242" i="2"/>
  <c r="AL3242" i="2"/>
  <c r="AH3243" i="2"/>
  <c r="AI3243" i="2"/>
  <c r="AJ3243" i="2"/>
  <c r="AK3243" i="2"/>
  <c r="AL3243" i="2"/>
  <c r="AH3244" i="2"/>
  <c r="AH3245" i="2"/>
  <c r="AI3245" i="2"/>
  <c r="AJ3245" i="2"/>
  <c r="AK3245" i="2"/>
  <c r="AL3245" i="2"/>
  <c r="AH3246" i="2"/>
  <c r="AI3246" i="2"/>
  <c r="AJ3246" i="2"/>
  <c r="AK3246" i="2"/>
  <c r="AL3246" i="2"/>
  <c r="AH3247" i="2"/>
  <c r="AJ3247" i="2" s="1"/>
  <c r="AI3247" i="2"/>
  <c r="AH3248" i="2"/>
  <c r="AI3248" i="2" s="1"/>
  <c r="AJ3248" i="2"/>
  <c r="AK3248" i="2"/>
  <c r="AL3248" i="2"/>
  <c r="AH3249" i="2"/>
  <c r="AI3249" i="2" s="1"/>
  <c r="AJ3249" i="2"/>
  <c r="AK3249" i="2"/>
  <c r="AL3249" i="2"/>
  <c r="AH3250" i="2"/>
  <c r="AK3250" i="2" s="1"/>
  <c r="AJ3250" i="2"/>
  <c r="AH3251" i="2"/>
  <c r="AI3251" i="2"/>
  <c r="AJ3251" i="2"/>
  <c r="AK3251" i="2"/>
  <c r="AL3251" i="2"/>
  <c r="AH3252" i="2"/>
  <c r="AI3252" i="2" s="1"/>
  <c r="AK3252" i="2"/>
  <c r="AL3252" i="2"/>
  <c r="AH3253" i="2"/>
  <c r="AL3253" i="2" s="1"/>
  <c r="AK3253" i="2"/>
  <c r="AH3254" i="2"/>
  <c r="AI3254" i="2"/>
  <c r="AJ3254" i="2"/>
  <c r="AK3254" i="2"/>
  <c r="AL3254" i="2"/>
  <c r="AH3255" i="2"/>
  <c r="AI3255" i="2"/>
  <c r="AJ3255" i="2"/>
  <c r="AK3255" i="2"/>
  <c r="AL3255" i="2"/>
  <c r="AH3256" i="2"/>
  <c r="AI3256" i="2"/>
  <c r="AJ3256" i="2"/>
  <c r="AK3256" i="2"/>
  <c r="AL3256" i="2"/>
  <c r="AH3257" i="2"/>
  <c r="AI3257" i="2" s="1"/>
  <c r="AJ3257" i="2"/>
  <c r="AK3257" i="2"/>
  <c r="AL3257" i="2"/>
  <c r="AH3258" i="2"/>
  <c r="AI3258" i="2" s="1"/>
  <c r="AK3258" i="2" s="1"/>
  <c r="AL3258" i="2" s="1"/>
  <c r="AJ3258" i="2"/>
  <c r="AH3259" i="2"/>
  <c r="AI3259" i="2"/>
  <c r="AJ3259" i="2"/>
  <c r="AK3259" i="2"/>
  <c r="AL3259" i="2"/>
  <c r="AH3260" i="2"/>
  <c r="AH3261" i="2"/>
  <c r="AI3261" i="2"/>
  <c r="AJ3261" i="2"/>
  <c r="AK3261" i="2"/>
  <c r="AL3261" i="2"/>
  <c r="AH3262" i="2"/>
  <c r="AI3262" i="2"/>
  <c r="AJ3262" i="2"/>
  <c r="AK3262" i="2"/>
  <c r="AL3262" i="2"/>
  <c r="AH3263" i="2"/>
  <c r="AJ3263" i="2" s="1"/>
  <c r="AI3263" i="2"/>
  <c r="AH3264" i="2"/>
  <c r="AI3264" i="2"/>
  <c r="AJ3264" i="2"/>
  <c r="AK3264" i="2"/>
  <c r="AL3264" i="2"/>
  <c r="AH3265" i="2"/>
  <c r="AI3265" i="2" s="1"/>
  <c r="AJ3265" i="2"/>
  <c r="AK3265" i="2"/>
  <c r="AL3265" i="2"/>
  <c r="AH3266" i="2"/>
  <c r="AK3266" i="2" s="1"/>
  <c r="AJ3266" i="2"/>
  <c r="AH3267" i="2"/>
  <c r="AI3267" i="2"/>
  <c r="AJ3267" i="2"/>
  <c r="AK3267" i="2"/>
  <c r="AL3267" i="2"/>
  <c r="AH3268" i="2"/>
  <c r="AI3268" i="2" s="1"/>
  <c r="AK3268" i="2" s="1"/>
  <c r="AL3268" i="2" s="1"/>
  <c r="AH3269" i="2"/>
  <c r="AL3269" i="2" s="1"/>
  <c r="AK3269" i="2"/>
  <c r="AH3270" i="2"/>
  <c r="AI3270" i="2"/>
  <c r="AJ3270" i="2"/>
  <c r="AK3270" i="2"/>
  <c r="AL3270" i="2"/>
  <c r="AH3271" i="2"/>
  <c r="AI3271" i="2"/>
  <c r="AJ3271" i="2"/>
  <c r="AK3271" i="2"/>
  <c r="AL3271" i="2"/>
  <c r="AH3272" i="2"/>
  <c r="AI3272" i="2"/>
  <c r="AJ3272" i="2"/>
  <c r="AK3272" i="2"/>
  <c r="AL3272" i="2"/>
  <c r="AH3273" i="2"/>
  <c r="AI3273" i="2" s="1"/>
  <c r="AK3273" i="2"/>
  <c r="AL3273" i="2"/>
  <c r="AH3274" i="2"/>
  <c r="AI3274" i="2" s="1"/>
  <c r="AJ3274" i="2"/>
  <c r="AK3274" i="2"/>
  <c r="AL3274" i="2"/>
  <c r="AH3275" i="2"/>
  <c r="AI3275" i="2"/>
  <c r="AJ3275" i="2"/>
  <c r="AK3275" i="2"/>
  <c r="AL3275" i="2"/>
  <c r="AH3276" i="2"/>
  <c r="AH3277" i="2"/>
  <c r="AI3277" i="2"/>
  <c r="AJ3277" i="2"/>
  <c r="AK3277" i="2"/>
  <c r="AL3277" i="2"/>
  <c r="AH3278" i="2"/>
  <c r="AI3278" i="2"/>
  <c r="AJ3278" i="2"/>
  <c r="AK3278" i="2"/>
  <c r="AL3278" i="2" s="1"/>
  <c r="AH3279" i="2"/>
  <c r="AJ3279" i="2" s="1"/>
  <c r="AI3279" i="2"/>
  <c r="AH3280" i="2"/>
  <c r="AI3280" i="2"/>
  <c r="AJ3280" i="2"/>
  <c r="AK3280" i="2"/>
  <c r="AL3280" i="2"/>
  <c r="AH3281" i="2"/>
  <c r="AI3281" i="2"/>
  <c r="AJ3281" i="2"/>
  <c r="AK3281" i="2"/>
  <c r="AL3281" i="2"/>
  <c r="AH3282" i="2"/>
  <c r="AJ3282" i="2"/>
  <c r="AH3283" i="2"/>
  <c r="AI3283" i="2"/>
  <c r="AJ3283" i="2"/>
  <c r="AK3283" i="2"/>
  <c r="AL3283" i="2" s="1"/>
  <c r="AH3284" i="2"/>
  <c r="AI3284" i="2" s="1"/>
  <c r="AK3284" i="2"/>
  <c r="AL3284" i="2"/>
  <c r="AH3285" i="2"/>
  <c r="AL3285" i="2" s="1"/>
  <c r="AK3285" i="2"/>
  <c r="AH3286" i="2"/>
  <c r="AI3286" i="2" s="1"/>
  <c r="AJ3286" i="2"/>
  <c r="AK3286" i="2"/>
  <c r="AL3286" i="2"/>
  <c r="AH3287" i="2"/>
  <c r="AI3287" i="2"/>
  <c r="AK3287" i="2" s="1"/>
  <c r="AL3287" i="2" s="1"/>
  <c r="AJ3287" i="2"/>
  <c r="AH3288" i="2"/>
  <c r="AI3288" i="2"/>
  <c r="AK3288" i="2" s="1"/>
  <c r="AL3288" i="2" s="1"/>
  <c r="AJ3288" i="2"/>
  <c r="AH3289" i="2"/>
  <c r="AI3289" i="2"/>
  <c r="AJ3289" i="2"/>
  <c r="AK3289" i="2"/>
  <c r="AL3289" i="2"/>
  <c r="AH3290" i="2"/>
  <c r="AI3290" i="2" s="1"/>
  <c r="AK3290" i="2" s="1"/>
  <c r="AL3290" i="2" s="1"/>
  <c r="AJ3290" i="2"/>
  <c r="AH3291" i="2"/>
  <c r="AI3291" i="2"/>
  <c r="AJ3291" i="2"/>
  <c r="AK3291" i="2"/>
  <c r="AL3291" i="2"/>
  <c r="AH3292" i="2"/>
  <c r="AH3293" i="2"/>
  <c r="AI3293" i="2"/>
  <c r="AJ3293" i="2"/>
  <c r="AK3293" i="2"/>
  <c r="AL3293" i="2"/>
  <c r="AH3294" i="2"/>
  <c r="AI3294" i="2"/>
  <c r="AJ3294" i="2"/>
  <c r="AK3294" i="2"/>
  <c r="AL3294" i="2"/>
  <c r="AH3295" i="2"/>
  <c r="AJ3295" i="2" s="1"/>
  <c r="AI3295" i="2"/>
  <c r="AH3296" i="2"/>
  <c r="AI3296" i="2"/>
  <c r="AJ3296" i="2"/>
  <c r="AK3296" i="2"/>
  <c r="AL3296" i="2"/>
  <c r="AH3297" i="2"/>
  <c r="AI3297" i="2"/>
  <c r="AJ3297" i="2"/>
  <c r="AK3297" i="2"/>
  <c r="AL3297" i="2"/>
  <c r="AH3298" i="2"/>
  <c r="AJ3298" i="2"/>
  <c r="AH3299" i="2"/>
  <c r="AI3299" i="2" s="1"/>
  <c r="AJ3299" i="2"/>
  <c r="AK3299" i="2"/>
  <c r="AL3299" i="2"/>
  <c r="AH3300" i="2"/>
  <c r="AI3300" i="2" s="1"/>
  <c r="AK3300" i="2"/>
  <c r="AL3300" i="2"/>
  <c r="AH3301" i="2"/>
  <c r="AL3301" i="2" s="1"/>
  <c r="AK3301" i="2"/>
  <c r="AH3302" i="2"/>
  <c r="AI3302" i="2" s="1"/>
  <c r="AK3302" i="2" s="1"/>
  <c r="AL3302" i="2" s="1"/>
  <c r="AH3303" i="2"/>
  <c r="AI3303" i="2"/>
  <c r="AJ3303" i="2"/>
  <c r="AK3303" i="2"/>
  <c r="AL3303" i="2"/>
  <c r="AH3304" i="2"/>
  <c r="AI3304" i="2"/>
  <c r="AK3304" i="2" s="1"/>
  <c r="AL3304" i="2" s="1"/>
  <c r="AJ3304" i="2"/>
  <c r="AH3305" i="2"/>
  <c r="AI3305" i="2" s="1"/>
  <c r="AL3305" i="2"/>
  <c r="AH3306" i="2"/>
  <c r="AI3306" i="2" s="1"/>
  <c r="AJ3306" i="2"/>
  <c r="AK3306" i="2"/>
  <c r="AL3306" i="2"/>
  <c r="AH3307" i="2"/>
  <c r="AI3307" i="2"/>
  <c r="AJ3307" i="2"/>
  <c r="AK3307" i="2"/>
  <c r="AL3307" i="2"/>
  <c r="AH3308" i="2"/>
  <c r="AH3309" i="2"/>
  <c r="AI3309" i="2"/>
  <c r="AJ3309" i="2"/>
  <c r="AK3309" i="2"/>
  <c r="AL3309" i="2" s="1"/>
  <c r="AH3310" i="2"/>
  <c r="AI3310" i="2"/>
  <c r="AJ3310" i="2"/>
  <c r="AK3310" i="2"/>
  <c r="AL3310" i="2"/>
  <c r="AH3311" i="2"/>
  <c r="AJ3311" i="2" s="1"/>
  <c r="AI3311" i="2"/>
  <c r="AH3312" i="2"/>
  <c r="AI3312" i="2"/>
  <c r="AJ3312" i="2"/>
  <c r="AK3312" i="2"/>
  <c r="AL3312" i="2"/>
  <c r="AH3313" i="2"/>
  <c r="AI3313" i="2"/>
  <c r="AJ3313" i="2"/>
  <c r="AK3313" i="2"/>
  <c r="AL3313" i="2"/>
  <c r="AH3314" i="2"/>
  <c r="AK3314" i="2" s="1"/>
  <c r="AI3314" i="2"/>
  <c r="AJ3314" i="2"/>
  <c r="AH3315" i="2"/>
  <c r="AI3315" i="2" s="1"/>
  <c r="AJ3315" i="2"/>
  <c r="AK3315" i="2"/>
  <c r="AL3315" i="2"/>
  <c r="AH3316" i="2"/>
  <c r="AI3316" i="2" s="1"/>
  <c r="AK3316" i="2"/>
  <c r="AL3316" i="2"/>
  <c r="AH3317" i="2"/>
  <c r="AL3317" i="2" s="1"/>
  <c r="AK3317" i="2"/>
  <c r="AH3318" i="2"/>
  <c r="AI3318" i="2" s="1"/>
  <c r="AK3318" i="2"/>
  <c r="AL3318" i="2"/>
  <c r="AH3319" i="2"/>
  <c r="AI3319" i="2"/>
  <c r="AJ3319" i="2"/>
  <c r="AK3319" i="2"/>
  <c r="AL3319" i="2"/>
  <c r="AH3320" i="2"/>
  <c r="AI3320" i="2"/>
  <c r="AJ3320" i="2"/>
  <c r="AK3320" i="2"/>
  <c r="AL3320" i="2"/>
  <c r="AH3321" i="2"/>
  <c r="AI3321" i="2" s="1"/>
  <c r="AL3321" i="2"/>
  <c r="AH3322" i="2"/>
  <c r="AI3322" i="2" s="1"/>
  <c r="AJ3322" i="2"/>
  <c r="AK3322" i="2"/>
  <c r="AL3322" i="2"/>
  <c r="AH3323" i="2"/>
  <c r="AI3323" i="2"/>
  <c r="AJ3323" i="2"/>
  <c r="AK3323" i="2"/>
  <c r="AL3323" i="2"/>
  <c r="AH3324" i="2"/>
  <c r="AH3325" i="2"/>
  <c r="AI3325" i="2"/>
  <c r="AJ3325" i="2"/>
  <c r="AK3325" i="2"/>
  <c r="AL3325" i="2"/>
  <c r="AH3326" i="2"/>
  <c r="AI3326" i="2"/>
  <c r="AJ3326" i="2"/>
  <c r="AK3326" i="2"/>
  <c r="AL3326" i="2"/>
  <c r="AH3327" i="2"/>
  <c r="AJ3327" i="2" s="1"/>
  <c r="AI3327" i="2"/>
  <c r="AH3328" i="2"/>
  <c r="AI3328" i="2"/>
  <c r="AJ3328" i="2"/>
  <c r="AK3328" i="2"/>
  <c r="AL3328" i="2"/>
  <c r="AH3329" i="2"/>
  <c r="AI3329" i="2"/>
  <c r="AJ3329" i="2"/>
  <c r="AK3329" i="2"/>
  <c r="AL3329" i="2"/>
  <c r="AH3330" i="2"/>
  <c r="AJ3330" i="2"/>
  <c r="AH3331" i="2"/>
  <c r="AI3331" i="2"/>
  <c r="AJ3331" i="2"/>
  <c r="AK3331" i="2"/>
  <c r="AL3331" i="2"/>
  <c r="AH3332" i="2"/>
  <c r="AI3332" i="2" s="1"/>
  <c r="AK3332" i="2"/>
  <c r="AL3332" i="2"/>
  <c r="AH3333" i="2"/>
  <c r="AH3334" i="2"/>
  <c r="AI3334" i="2" s="1"/>
  <c r="AJ3334" i="2"/>
  <c r="AK3334" i="2"/>
  <c r="AL3334" i="2"/>
  <c r="AH3335" i="2"/>
  <c r="AI3335" i="2"/>
  <c r="AK3335" i="2" s="1"/>
  <c r="AL3335" i="2" s="1"/>
  <c r="AJ3335" i="2"/>
  <c r="AH3336" i="2"/>
  <c r="AI3336" i="2"/>
  <c r="AK3336" i="2" s="1"/>
  <c r="AL3336" i="2" s="1"/>
  <c r="AJ3336" i="2"/>
  <c r="AH3337" i="2"/>
  <c r="AI3337" i="2"/>
  <c r="AJ3337" i="2"/>
  <c r="AK3337" i="2"/>
  <c r="AL3337" i="2"/>
  <c r="AH3338" i="2"/>
  <c r="AI3338" i="2" s="1"/>
  <c r="AJ3338" i="2"/>
  <c r="AK3338" i="2"/>
  <c r="AL3338" i="2"/>
  <c r="AH3339" i="2"/>
  <c r="AI3339" i="2"/>
  <c r="AJ3339" i="2"/>
  <c r="AK3339" i="2"/>
  <c r="AL3339" i="2" s="1"/>
  <c r="AH3340" i="2"/>
  <c r="AH3341" i="2"/>
  <c r="AI3341" i="2"/>
  <c r="AJ3341" i="2"/>
  <c r="AK3341" i="2"/>
  <c r="AL3341" i="2"/>
  <c r="AH3342" i="2"/>
  <c r="AI3342" i="2"/>
  <c r="AJ3342" i="2"/>
  <c r="AK3342" i="2"/>
  <c r="AL3342" i="2" s="1"/>
  <c r="AH3343" i="2"/>
  <c r="AJ3343" i="2" s="1"/>
  <c r="AI3343" i="2"/>
  <c r="AH3344" i="2"/>
  <c r="AI3344" i="2"/>
  <c r="AJ3344" i="2"/>
  <c r="AK3344" i="2"/>
  <c r="AL3344" i="2"/>
  <c r="AH3345" i="2"/>
  <c r="AI3345" i="2"/>
  <c r="AJ3345" i="2"/>
  <c r="AK3345" i="2"/>
  <c r="AL3345" i="2"/>
  <c r="AH3346" i="2"/>
  <c r="AK3346" i="2" s="1"/>
  <c r="AJ3346" i="2"/>
  <c r="AH3347" i="2"/>
  <c r="AI3347" i="2" s="1"/>
  <c r="AJ3347" i="2"/>
  <c r="AK3347" i="2"/>
  <c r="AL3347" i="2"/>
  <c r="AH3348" i="2"/>
  <c r="AI3348" i="2" s="1"/>
  <c r="AK3348" i="2"/>
  <c r="AL3348" i="2"/>
  <c r="AH3349" i="2"/>
  <c r="AL3349" i="2" s="1"/>
  <c r="AK3349" i="2"/>
  <c r="AH3350" i="2"/>
  <c r="AI3350" i="2" s="1"/>
  <c r="AK3350" i="2"/>
  <c r="AL3350" i="2"/>
  <c r="AH3351" i="2"/>
  <c r="AI3351" i="2"/>
  <c r="AJ3351" i="2"/>
  <c r="AK3351" i="2"/>
  <c r="AL3351" i="2"/>
  <c r="AH3352" i="2"/>
  <c r="AI3352" i="2"/>
  <c r="AJ3352" i="2"/>
  <c r="AK3352" i="2"/>
  <c r="AL3352" i="2"/>
  <c r="AH3353" i="2"/>
  <c r="AI3353" i="2" s="1"/>
  <c r="AH3354" i="2"/>
  <c r="AI3354" i="2" s="1"/>
  <c r="AJ3354" i="2"/>
  <c r="AK3354" i="2"/>
  <c r="AL3354" i="2"/>
  <c r="AH3355" i="2"/>
  <c r="AI3355" i="2"/>
  <c r="AJ3355" i="2"/>
  <c r="AK3355" i="2"/>
  <c r="AL3355" i="2"/>
  <c r="AH3356" i="2"/>
  <c r="AH3357" i="2"/>
  <c r="AI3357" i="2"/>
  <c r="AJ3357" i="2"/>
  <c r="AK3357" i="2"/>
  <c r="AL3357" i="2" s="1"/>
  <c r="AH3358" i="2"/>
  <c r="AI3358" i="2"/>
  <c r="AJ3358" i="2"/>
  <c r="AK3358" i="2"/>
  <c r="AL3358" i="2"/>
  <c r="AH3359" i="2"/>
  <c r="AJ3359" i="2" s="1"/>
  <c r="AI3359" i="2"/>
  <c r="AH3360" i="2"/>
  <c r="AI3360" i="2"/>
  <c r="AJ3360" i="2"/>
  <c r="AK3360" i="2"/>
  <c r="AL3360" i="2"/>
  <c r="AH3361" i="2"/>
  <c r="AI3361" i="2"/>
  <c r="AJ3361" i="2"/>
  <c r="AK3361" i="2"/>
  <c r="AL3361" i="2"/>
  <c r="AH3362" i="2"/>
  <c r="AJ3362" i="2"/>
  <c r="AH3363" i="2"/>
  <c r="AI3363" i="2" s="1"/>
  <c r="AK3363" i="2" s="1"/>
  <c r="AL3363" i="2" s="1"/>
  <c r="AJ3363" i="2"/>
  <c r="AH3364" i="2"/>
  <c r="AI3364" i="2" s="1"/>
  <c r="AK3364" i="2"/>
  <c r="AL3364" i="2"/>
  <c r="AH3365" i="2"/>
  <c r="AL3365" i="2" s="1"/>
  <c r="AK3365" i="2"/>
  <c r="AH3366" i="2"/>
  <c r="AI3366" i="2" s="1"/>
  <c r="AK3366" i="2" s="1"/>
  <c r="AL3366" i="2" s="1"/>
  <c r="AH3367" i="2"/>
  <c r="AI3367" i="2"/>
  <c r="AJ3367" i="2"/>
  <c r="AK3367" i="2"/>
  <c r="AL3367" i="2"/>
  <c r="AH3368" i="2"/>
  <c r="AI3368" i="2"/>
  <c r="AJ3368" i="2"/>
  <c r="AK3368" i="2"/>
  <c r="AL3368" i="2"/>
  <c r="AH3369" i="2"/>
  <c r="AI3369" i="2" s="1"/>
  <c r="AH3370" i="2"/>
  <c r="AI3370" i="2" s="1"/>
  <c r="AK3370" i="2" s="1"/>
  <c r="AL3370" i="2" s="1"/>
  <c r="AJ3370" i="2"/>
  <c r="AH3371" i="2"/>
  <c r="AI3371" i="2"/>
  <c r="AJ3371" i="2"/>
  <c r="AK3371" i="2"/>
  <c r="AL3371" i="2" s="1"/>
  <c r="AH3372" i="2"/>
  <c r="AH3373" i="2"/>
  <c r="AI3373" i="2"/>
  <c r="AJ3373" i="2"/>
  <c r="AK3373" i="2"/>
  <c r="AL3373" i="2"/>
  <c r="AH3374" i="2"/>
  <c r="AI3374" i="2"/>
  <c r="AJ3374" i="2"/>
  <c r="AK3374" i="2"/>
  <c r="AL3374" i="2"/>
  <c r="AH3375" i="2"/>
  <c r="AJ3375" i="2" s="1"/>
  <c r="AI3375" i="2"/>
  <c r="AH3376" i="2"/>
  <c r="AI3376" i="2"/>
  <c r="AJ3376" i="2"/>
  <c r="AK3376" i="2"/>
  <c r="AL3376" i="2"/>
  <c r="AH3377" i="2"/>
  <c r="AI3377" i="2"/>
  <c r="AJ3377" i="2"/>
  <c r="AK3377" i="2"/>
  <c r="AL3377" i="2"/>
  <c r="AH3378" i="2"/>
  <c r="AJ3378" i="2"/>
  <c r="AH3379" i="2"/>
  <c r="AI3379" i="2" s="1"/>
  <c r="AK3379" i="2" s="1"/>
  <c r="AL3379" i="2" s="1"/>
  <c r="AJ3379" i="2"/>
  <c r="AH3380" i="2"/>
  <c r="AI3380" i="2" s="1"/>
  <c r="AK3380" i="2" s="1"/>
  <c r="AL3380" i="2" s="1"/>
  <c r="AH3381" i="2"/>
  <c r="AH3382" i="2"/>
  <c r="AI3382" i="2" s="1"/>
  <c r="AK3382" i="2"/>
  <c r="AL3382" i="2"/>
  <c r="AH3383" i="2"/>
  <c r="AI3383" i="2"/>
  <c r="AK3383" i="2" s="1"/>
  <c r="AL3383" i="2" s="1"/>
  <c r="AJ3383" i="2"/>
  <c r="AH3384" i="2"/>
  <c r="AI3384" i="2"/>
  <c r="AJ3384" i="2"/>
  <c r="AK3384" i="2"/>
  <c r="AL3384" i="2"/>
  <c r="AH3385" i="2"/>
  <c r="AI3385" i="2" s="1"/>
  <c r="AL3385" i="2"/>
  <c r="AH3386" i="2"/>
  <c r="AI3386" i="2" s="1"/>
  <c r="AK3386" i="2" s="1"/>
  <c r="AL3386" i="2" s="1"/>
  <c r="AJ3386" i="2"/>
  <c r="AH3387" i="2"/>
  <c r="AI3387" i="2"/>
  <c r="AJ3387" i="2"/>
  <c r="AK3387" i="2"/>
  <c r="AL3387" i="2"/>
  <c r="AH3388" i="2"/>
  <c r="AH3389" i="2"/>
  <c r="AI3389" i="2"/>
  <c r="AJ3389" i="2"/>
  <c r="AK3389" i="2"/>
  <c r="AL3389" i="2"/>
  <c r="AH3390" i="2"/>
  <c r="AI3390" i="2"/>
  <c r="AJ3390" i="2"/>
  <c r="AK3390" i="2"/>
  <c r="AL3390" i="2"/>
  <c r="AH3391" i="2"/>
  <c r="AJ3391" i="2" s="1"/>
  <c r="AI3391" i="2"/>
  <c r="AH3392" i="2"/>
  <c r="AI3392" i="2"/>
  <c r="AJ3392" i="2"/>
  <c r="AK3392" i="2"/>
  <c r="AL3392" i="2"/>
  <c r="AH3393" i="2"/>
  <c r="AI3393" i="2"/>
  <c r="AJ3393" i="2"/>
  <c r="AK3393" i="2"/>
  <c r="AL3393" i="2"/>
  <c r="AH3394" i="2"/>
  <c r="AK3394" i="2" s="1"/>
  <c r="AJ3394" i="2"/>
  <c r="AH3395" i="2"/>
  <c r="AI3395" i="2" s="1"/>
  <c r="AK3395" i="2" s="1"/>
  <c r="AL3395" i="2" s="1"/>
  <c r="AJ3395" i="2"/>
  <c r="AH3396" i="2"/>
  <c r="AI3396" i="2" s="1"/>
  <c r="AK3396" i="2"/>
  <c r="AL3396" i="2"/>
  <c r="AH3397" i="2"/>
  <c r="AK3397" i="2" s="1"/>
  <c r="AH3398" i="2"/>
  <c r="AI3398" i="2" s="1"/>
  <c r="AK3398" i="2"/>
  <c r="AL3398" i="2"/>
  <c r="AH3399" i="2"/>
  <c r="AI3399" i="2"/>
  <c r="AK3399" i="2" s="1"/>
  <c r="AL3399" i="2" s="1"/>
  <c r="AJ3399" i="2"/>
  <c r="AH3400" i="2"/>
  <c r="AI3400" i="2"/>
  <c r="AJ3400" i="2"/>
  <c r="AK3400" i="2"/>
  <c r="AL3400" i="2"/>
  <c r="AH3401" i="2"/>
  <c r="AI3401" i="2" s="1"/>
  <c r="AL3401" i="2"/>
  <c r="AH3402" i="2"/>
  <c r="AI3402" i="2" s="1"/>
  <c r="AJ3402" i="2"/>
  <c r="AK3402" i="2"/>
  <c r="AL3402" i="2"/>
  <c r="AH3403" i="2"/>
  <c r="AI3403" i="2"/>
  <c r="AJ3403" i="2"/>
  <c r="AK3403" i="2"/>
  <c r="AL3403" i="2" s="1"/>
  <c r="AH3404" i="2"/>
  <c r="AH3405" i="2"/>
  <c r="AI3405" i="2"/>
  <c r="AJ3405" i="2"/>
  <c r="AK3405" i="2"/>
  <c r="AL3405" i="2" s="1"/>
  <c r="AH3406" i="2"/>
  <c r="AI3406" i="2"/>
  <c r="AJ3406" i="2"/>
  <c r="AK3406" i="2"/>
  <c r="AL3406" i="2" s="1"/>
  <c r="AH3407" i="2"/>
  <c r="AJ3407" i="2" s="1"/>
  <c r="AI3407" i="2"/>
  <c r="AH3408" i="2"/>
  <c r="AI3408" i="2"/>
  <c r="AJ3408" i="2"/>
  <c r="AK3408" i="2"/>
  <c r="AL3408" i="2"/>
  <c r="AH3409" i="2"/>
  <c r="AI3409" i="2"/>
  <c r="AJ3409" i="2"/>
  <c r="AK3409" i="2"/>
  <c r="AL3409" i="2"/>
  <c r="AH3410" i="2"/>
  <c r="AJ3410" i="2"/>
  <c r="AH3411" i="2"/>
  <c r="AI3411" i="2" s="1"/>
  <c r="AK3411" i="2" s="1"/>
  <c r="AL3411" i="2" s="1"/>
  <c r="AJ3411" i="2"/>
  <c r="AH3412" i="2"/>
  <c r="AI3412" i="2" s="1"/>
  <c r="AK3412" i="2" s="1"/>
  <c r="AL3412" i="2" s="1"/>
  <c r="AH3413" i="2"/>
  <c r="AK3413" i="2"/>
  <c r="AH3414" i="2"/>
  <c r="AI3414" i="2" s="1"/>
  <c r="AK3414" i="2"/>
  <c r="AL3414" i="2"/>
  <c r="AH3415" i="2"/>
  <c r="AI3415" i="2"/>
  <c r="AJ3415" i="2"/>
  <c r="AK3415" i="2"/>
  <c r="AL3415" i="2"/>
  <c r="AH3416" i="2"/>
  <c r="AI3416" i="2"/>
  <c r="AJ3416" i="2"/>
  <c r="AK3416" i="2"/>
  <c r="AL3416" i="2"/>
  <c r="AH3417" i="2"/>
  <c r="AI3417" i="2" s="1"/>
  <c r="AH3418" i="2"/>
  <c r="AI3418" i="2" s="1"/>
  <c r="AJ3418" i="2"/>
  <c r="AK3418" i="2"/>
  <c r="AL3418" i="2"/>
  <c r="AH3419" i="2"/>
  <c r="AI3419" i="2"/>
  <c r="AJ3419" i="2"/>
  <c r="AK3419" i="2"/>
  <c r="AL3419" i="2"/>
  <c r="AH3420" i="2"/>
  <c r="AH3421" i="2"/>
  <c r="AI3421" i="2"/>
  <c r="AJ3421" i="2"/>
  <c r="AK3421" i="2"/>
  <c r="AL3421" i="2"/>
  <c r="AH3422" i="2"/>
  <c r="AI3422" i="2"/>
  <c r="AJ3422" i="2"/>
  <c r="AK3422" i="2"/>
  <c r="AL3422" i="2" s="1"/>
  <c r="AH3423" i="2"/>
  <c r="AJ3423" i="2" s="1"/>
  <c r="AI3423" i="2"/>
  <c r="AH3424" i="2"/>
  <c r="AI3424" i="2"/>
  <c r="AJ3424" i="2"/>
  <c r="AK3424" i="2"/>
  <c r="AL3424" i="2"/>
  <c r="AH3425" i="2"/>
  <c r="AI3425" i="2"/>
  <c r="AJ3425" i="2"/>
  <c r="AK3425" i="2"/>
  <c r="AL3425" i="2"/>
  <c r="AH3426" i="2"/>
  <c r="AJ3426" i="2"/>
  <c r="AH3427" i="2"/>
  <c r="AI3427" i="2" s="1"/>
  <c r="AK3427" i="2" s="1"/>
  <c r="AL3427" i="2" s="1"/>
  <c r="AJ3427" i="2"/>
  <c r="AH3428" i="2"/>
  <c r="AI3428" i="2" s="1"/>
  <c r="AK3428" i="2" s="1"/>
  <c r="AL3428" i="2" s="1"/>
  <c r="AH3429" i="2"/>
  <c r="AH3430" i="2"/>
  <c r="AI3430" i="2" s="1"/>
  <c r="AK3430" i="2"/>
  <c r="AL3430" i="2"/>
  <c r="AH3431" i="2"/>
  <c r="AI3431" i="2"/>
  <c r="AK3431" i="2" s="1"/>
  <c r="AL3431" i="2" s="1"/>
  <c r="AJ3431" i="2"/>
  <c r="AH3432" i="2"/>
  <c r="AI3432" i="2"/>
  <c r="AJ3432" i="2"/>
  <c r="AK3432" i="2"/>
  <c r="AL3432" i="2"/>
  <c r="AH3433" i="2"/>
  <c r="AI3433" i="2" s="1"/>
  <c r="AH3434" i="2"/>
  <c r="AI3434" i="2" s="1"/>
  <c r="AJ3434" i="2"/>
  <c r="AK3434" i="2"/>
  <c r="AL3434" i="2"/>
  <c r="AH3435" i="2"/>
  <c r="AI3435" i="2" s="1"/>
  <c r="AJ3435" i="2"/>
  <c r="AK3435" i="2"/>
  <c r="AL3435" i="2"/>
  <c r="AH3436" i="2"/>
  <c r="AH3437" i="2"/>
  <c r="AI3437" i="2"/>
  <c r="AJ3437" i="2"/>
  <c r="AK3437" i="2"/>
  <c r="AL3437" i="2"/>
  <c r="AH3438" i="2"/>
  <c r="AI3438" i="2"/>
  <c r="AJ3438" i="2"/>
  <c r="AK3438" i="2"/>
  <c r="AL3438" i="2"/>
  <c r="AH3439" i="2"/>
  <c r="AJ3439" i="2" s="1"/>
  <c r="AI3439" i="2"/>
  <c r="AH3440" i="2"/>
  <c r="AI3440" i="2"/>
  <c r="AJ3440" i="2"/>
  <c r="AK3440" i="2"/>
  <c r="AL3440" i="2"/>
  <c r="AH3441" i="2"/>
  <c r="AI3441" i="2"/>
  <c r="AJ3441" i="2"/>
  <c r="AK3441" i="2"/>
  <c r="AL3441" i="2"/>
  <c r="AH3442" i="2"/>
  <c r="AJ3442" i="2"/>
  <c r="AH3443" i="2"/>
  <c r="AI3443" i="2"/>
  <c r="AJ3443" i="2"/>
  <c r="AK3443" i="2"/>
  <c r="AL3443" i="2"/>
  <c r="AH3444" i="2"/>
  <c r="AI3444" i="2" s="1"/>
  <c r="AK3444" i="2"/>
  <c r="AL3444" i="2"/>
  <c r="AH3445" i="2"/>
  <c r="AK3445" i="2" s="1"/>
  <c r="AH3446" i="2"/>
  <c r="AI3446" i="2" s="1"/>
  <c r="AK3446" i="2"/>
  <c r="AL3446" i="2"/>
  <c r="AH3447" i="2"/>
  <c r="AI3447" i="2"/>
  <c r="AJ3447" i="2"/>
  <c r="AK3447" i="2"/>
  <c r="AL3447" i="2"/>
  <c r="AH3448" i="2"/>
  <c r="AI3448" i="2"/>
  <c r="AJ3448" i="2"/>
  <c r="AK3448" i="2"/>
  <c r="AL3448" i="2"/>
  <c r="AH3449" i="2"/>
  <c r="AI3449" i="2" s="1"/>
  <c r="AH3450" i="2"/>
  <c r="AI3450" i="2" s="1"/>
  <c r="AJ3450" i="2"/>
  <c r="AK3450" i="2"/>
  <c r="AL3450" i="2"/>
  <c r="AH3451" i="2"/>
  <c r="AI3451" i="2" s="1"/>
  <c r="AK3451" i="2" s="1"/>
  <c r="AL3451" i="2" s="1"/>
  <c r="AJ3451" i="2"/>
  <c r="AH3452" i="2"/>
  <c r="AH3453" i="2"/>
  <c r="AI3453" i="2"/>
  <c r="AJ3453" i="2"/>
  <c r="AK3453" i="2"/>
  <c r="AL3453" i="2" s="1"/>
  <c r="AH3454" i="2"/>
  <c r="AI3454" i="2"/>
  <c r="AJ3454" i="2"/>
  <c r="AK3454" i="2"/>
  <c r="AL3454" i="2"/>
  <c r="AH3455" i="2"/>
  <c r="AJ3455" i="2" s="1"/>
  <c r="AI3455" i="2"/>
  <c r="AH3456" i="2"/>
  <c r="AI3456" i="2"/>
  <c r="AJ3456" i="2"/>
  <c r="AK3456" i="2"/>
  <c r="AL3456" i="2"/>
  <c r="AH3457" i="2"/>
  <c r="AI3457" i="2"/>
  <c r="AJ3457" i="2"/>
  <c r="AK3457" i="2"/>
  <c r="AL3457" i="2"/>
  <c r="AH3458" i="2"/>
  <c r="AJ3458" i="2"/>
  <c r="AH3459" i="2"/>
  <c r="AI3459" i="2" s="1"/>
  <c r="AJ3459" i="2"/>
  <c r="AK3459" i="2"/>
  <c r="AL3459" i="2"/>
  <c r="AH3460" i="2"/>
  <c r="AI3460" i="2" s="1"/>
  <c r="AK3460" i="2"/>
  <c r="AL3460" i="2"/>
  <c r="AH3461" i="2"/>
  <c r="AK3461" i="2"/>
  <c r="AH3462" i="2"/>
  <c r="AI3462" i="2" s="1"/>
  <c r="AK3462" i="2"/>
  <c r="AL3462" i="2"/>
  <c r="AH3463" i="2"/>
  <c r="AI3463" i="2"/>
  <c r="AJ3463" i="2"/>
  <c r="AK3463" i="2"/>
  <c r="AL3463" i="2"/>
  <c r="AH3464" i="2"/>
  <c r="AI3464" i="2"/>
  <c r="AJ3464" i="2"/>
  <c r="AK3464" i="2"/>
  <c r="AL3464" i="2"/>
  <c r="AH3465" i="2"/>
  <c r="AI3465" i="2"/>
  <c r="AJ3465" i="2"/>
  <c r="AK3465" i="2"/>
  <c r="AL3465" i="2"/>
  <c r="AH3466" i="2"/>
  <c r="AI3466" i="2" s="1"/>
  <c r="AJ3466" i="2"/>
  <c r="AK3466" i="2"/>
  <c r="AL3466" i="2"/>
  <c r="AH3467" i="2"/>
  <c r="AI3467" i="2" s="1"/>
  <c r="AJ3467" i="2"/>
  <c r="AK3467" i="2"/>
  <c r="AL3467" i="2"/>
  <c r="AH3468" i="2"/>
  <c r="AH3469" i="2"/>
  <c r="AI3469" i="2"/>
  <c r="AJ3469" i="2"/>
  <c r="AK3469" i="2"/>
  <c r="AL3469" i="2"/>
  <c r="AH3470" i="2"/>
  <c r="AI3470" i="2"/>
  <c r="AJ3470" i="2"/>
  <c r="AK3470" i="2"/>
  <c r="AL3470" i="2"/>
  <c r="AH3471" i="2"/>
  <c r="AJ3471" i="2" s="1"/>
  <c r="AI3471" i="2"/>
  <c r="AH3472" i="2"/>
  <c r="AI3472" i="2"/>
  <c r="AJ3472" i="2"/>
  <c r="AK3472" i="2"/>
  <c r="AL3472" i="2"/>
  <c r="AH3473" i="2"/>
  <c r="AI3473" i="2" s="1"/>
  <c r="AJ3473" i="2"/>
  <c r="AK3473" i="2"/>
  <c r="AL3473" i="2"/>
  <c r="AH3474" i="2"/>
  <c r="AK3474" i="2" s="1"/>
  <c r="AJ3474" i="2"/>
  <c r="AH3475" i="2"/>
  <c r="AI3475" i="2" s="1"/>
  <c r="AJ3475" i="2"/>
  <c r="AK3475" i="2"/>
  <c r="AL3475" i="2"/>
  <c r="AH3476" i="2"/>
  <c r="AI3476" i="2" s="1"/>
  <c r="AK3476" i="2"/>
  <c r="AL3476" i="2"/>
  <c r="AH3477" i="2"/>
  <c r="AK3477" i="2" s="1"/>
  <c r="AH3478" i="2"/>
  <c r="AI3478" i="2"/>
  <c r="AJ3478" i="2"/>
  <c r="AK3478" i="2"/>
  <c r="AL3478" i="2"/>
  <c r="AH3479" i="2"/>
  <c r="AI3479" i="2"/>
  <c r="AJ3479" i="2"/>
  <c r="AK3479" i="2"/>
  <c r="AL3479" i="2"/>
  <c r="AH3480" i="2"/>
  <c r="AI3480" i="2"/>
  <c r="AJ3480" i="2"/>
  <c r="AK3480" i="2"/>
  <c r="AL3480" i="2"/>
  <c r="AH3481" i="2"/>
  <c r="AI3481" i="2"/>
  <c r="AJ3481" i="2"/>
  <c r="AK3481" i="2"/>
  <c r="AL3481" i="2"/>
  <c r="AH3482" i="2"/>
  <c r="AI3482" i="2"/>
  <c r="AJ3482" i="2"/>
  <c r="AK3482" i="2"/>
  <c r="AL3482" i="2" s="1"/>
  <c r="AH3483" i="2"/>
  <c r="AI3483" i="2" s="1"/>
  <c r="AJ3483" i="2"/>
  <c r="AK3483" i="2"/>
  <c r="AL3483" i="2"/>
  <c r="AH3484" i="2"/>
  <c r="AH3485" i="2"/>
  <c r="AI3485" i="2"/>
  <c r="AJ3485" i="2"/>
  <c r="AK3485" i="2"/>
  <c r="AL3485" i="2"/>
  <c r="AH3486" i="2"/>
  <c r="AI3486" i="2"/>
  <c r="AJ3486" i="2"/>
  <c r="AK3486" i="2"/>
  <c r="AL3486" i="2"/>
  <c r="AH3487" i="2"/>
  <c r="AJ3487" i="2" s="1"/>
  <c r="AI3487" i="2"/>
  <c r="AH3488" i="2"/>
  <c r="AI3488" i="2"/>
  <c r="AJ3488" i="2"/>
  <c r="AK3488" i="2"/>
  <c r="AL3488" i="2"/>
  <c r="AH3489" i="2"/>
  <c r="AI3489" i="2" s="1"/>
  <c r="AJ3489" i="2"/>
  <c r="AK3489" i="2"/>
  <c r="AL3489" i="2"/>
  <c r="AH3490" i="2"/>
  <c r="AK3490" i="2" s="1"/>
  <c r="AJ3490" i="2"/>
  <c r="AH3491" i="2"/>
  <c r="AI3491" i="2"/>
  <c r="AJ3491" i="2"/>
  <c r="AK3491" i="2"/>
  <c r="AL3491" i="2"/>
  <c r="AH3492" i="2"/>
  <c r="AI3492" i="2" s="1"/>
  <c r="AK3492" i="2" s="1"/>
  <c r="AL3492" i="2" s="1"/>
  <c r="AH3493" i="2"/>
  <c r="AH3494" i="2"/>
  <c r="AI3494" i="2" s="1"/>
  <c r="AK3494" i="2" s="1"/>
  <c r="AL3494" i="2" s="1"/>
  <c r="AJ3494" i="2"/>
  <c r="AH3495" i="2"/>
  <c r="AI3495" i="2"/>
  <c r="AJ3495" i="2"/>
  <c r="AK3495" i="2"/>
  <c r="AL3495" i="2"/>
  <c r="AH3496" i="2"/>
  <c r="AI3496" i="2"/>
  <c r="AK3496" i="2" s="1"/>
  <c r="AJ3496" i="2"/>
  <c r="AL3496" i="2"/>
  <c r="AH3497" i="2"/>
  <c r="AI3497" i="2"/>
  <c r="AJ3497" i="2"/>
  <c r="AK3497" i="2"/>
  <c r="AL3497" i="2" s="1"/>
  <c r="AH3498" i="2"/>
  <c r="AI3498" i="2"/>
  <c r="AJ3498" i="2"/>
  <c r="AK3498" i="2"/>
  <c r="AL3498" i="2"/>
  <c r="AH3499" i="2"/>
  <c r="AI3499" i="2" s="1"/>
  <c r="AJ3499" i="2"/>
  <c r="AK3499" i="2"/>
  <c r="AL3499" i="2"/>
  <c r="AH3500" i="2"/>
  <c r="AH3501" i="2"/>
  <c r="AI3501" i="2"/>
  <c r="AJ3501" i="2"/>
  <c r="AK3501" i="2"/>
  <c r="AL3501" i="2" s="1"/>
  <c r="AH3502" i="2"/>
  <c r="AI3502" i="2"/>
  <c r="AJ3502" i="2"/>
  <c r="AK3502" i="2"/>
  <c r="AL3502" i="2" s="1"/>
  <c r="AH3503" i="2"/>
  <c r="AJ3503" i="2" s="1"/>
  <c r="AI3503" i="2"/>
  <c r="AH3504" i="2"/>
  <c r="AI3504" i="2" s="1"/>
  <c r="AK3504" i="2" s="1"/>
  <c r="AL3504" i="2" s="1"/>
  <c r="AJ3504" i="2"/>
  <c r="AH3505" i="2"/>
  <c r="AI3505" i="2" s="1"/>
  <c r="AJ3505" i="2"/>
  <c r="AK3505" i="2"/>
  <c r="AL3505" i="2"/>
  <c r="AH3506" i="2"/>
  <c r="AK3506" i="2" s="1"/>
  <c r="AJ3506" i="2"/>
  <c r="AH3507" i="2"/>
  <c r="AI3507" i="2"/>
  <c r="AJ3507" i="2"/>
  <c r="AK3507" i="2"/>
  <c r="AL3507" i="2"/>
  <c r="AH3508" i="2"/>
  <c r="AI3508" i="2" s="1"/>
  <c r="AK3508" i="2"/>
  <c r="AL3508" i="2"/>
  <c r="AH3509" i="2"/>
  <c r="AH3510" i="2"/>
  <c r="AI3510" i="2" s="1"/>
  <c r="AK3510" i="2" s="1"/>
  <c r="AL3510" i="2" s="1"/>
  <c r="AJ3510" i="2"/>
  <c r="AH3511" i="2"/>
  <c r="AI3511" i="2"/>
  <c r="AJ3511" i="2"/>
  <c r="AK3511" i="2"/>
  <c r="AL3511" i="2"/>
  <c r="AH3512" i="2"/>
  <c r="AI3512" i="2"/>
  <c r="AK3512" i="2" s="1"/>
  <c r="AL3512" i="2" s="1"/>
  <c r="AJ3512" i="2"/>
  <c r="AH3513" i="2"/>
  <c r="AI3513" i="2" s="1"/>
  <c r="AK3513" i="2"/>
  <c r="AL3513" i="2"/>
  <c r="AH3514" i="2"/>
  <c r="AI3514" i="2"/>
  <c r="AJ3514" i="2"/>
  <c r="AK3514" i="2"/>
  <c r="AL3514" i="2"/>
  <c r="AH3515" i="2"/>
  <c r="AI3515" i="2" s="1"/>
  <c r="AJ3515" i="2"/>
  <c r="AK3515" i="2"/>
  <c r="AL3515" i="2"/>
  <c r="AH3516" i="2"/>
  <c r="AH3517" i="2"/>
  <c r="AI3517" i="2"/>
  <c r="AJ3517" i="2"/>
  <c r="AK3517" i="2"/>
  <c r="AL3517" i="2"/>
  <c r="AH3518" i="2"/>
  <c r="AI3518" i="2"/>
  <c r="AJ3518" i="2"/>
  <c r="AK3518" i="2"/>
  <c r="AL3518" i="2" s="1"/>
  <c r="AM3518" i="2" s="1"/>
  <c r="AH3519" i="2"/>
  <c r="AJ3519" i="2" s="1"/>
  <c r="AI3519" i="2"/>
  <c r="AH3520" i="2"/>
  <c r="AI3520" i="2"/>
  <c r="AJ3520" i="2"/>
  <c r="AK3520" i="2"/>
  <c r="AL3520" i="2"/>
  <c r="AH3521" i="2"/>
  <c r="AI3521" i="2"/>
  <c r="AJ3521" i="2"/>
  <c r="AK3521" i="2"/>
  <c r="AL3521" i="2"/>
  <c r="AH3522" i="2"/>
  <c r="AK3522" i="2" s="1"/>
  <c r="AJ3522" i="2"/>
  <c r="AH3523" i="2"/>
  <c r="AI3523" i="2"/>
  <c r="AJ3523" i="2"/>
  <c r="AK3523" i="2"/>
  <c r="AL3523" i="2" s="1"/>
  <c r="AH3524" i="2"/>
  <c r="AI3524" i="2" s="1"/>
  <c r="AK3524" i="2"/>
  <c r="AL3524" i="2"/>
  <c r="AH3525" i="2"/>
  <c r="AH3526" i="2"/>
  <c r="AI3526" i="2"/>
  <c r="AJ3526" i="2"/>
  <c r="AK3526" i="2"/>
  <c r="AL3526" i="2"/>
  <c r="AH3527" i="2"/>
  <c r="AI3527" i="2"/>
  <c r="AJ3527" i="2"/>
  <c r="AK3527" i="2"/>
  <c r="AL3527" i="2"/>
  <c r="AH3528" i="2"/>
  <c r="AI3528" i="2"/>
  <c r="AJ3528" i="2"/>
  <c r="AK3528" i="2"/>
  <c r="AL3528" i="2"/>
  <c r="AH3529" i="2"/>
  <c r="AI3529" i="2" s="1"/>
  <c r="AH3530" i="2"/>
  <c r="AI3530" i="2" s="1"/>
  <c r="AJ3530" i="2"/>
  <c r="AK3530" i="2"/>
  <c r="AL3530" i="2"/>
  <c r="AH3531" i="2"/>
  <c r="AI3531" i="2" s="1"/>
  <c r="AJ3531" i="2"/>
  <c r="AK3531" i="2"/>
  <c r="AL3531" i="2"/>
  <c r="AH3532" i="2"/>
  <c r="AH3533" i="2"/>
  <c r="AI3533" i="2"/>
  <c r="AJ3533" i="2"/>
  <c r="AK3533" i="2"/>
  <c r="AL3533" i="2"/>
  <c r="AH3534" i="2"/>
  <c r="AI3534" i="2"/>
  <c r="AJ3534" i="2"/>
  <c r="AK3534" i="2"/>
  <c r="AL3534" i="2"/>
  <c r="AH3535" i="2"/>
  <c r="AJ3535" i="2" s="1"/>
  <c r="AI3535" i="2"/>
  <c r="AH3536" i="2"/>
  <c r="AI3536" i="2"/>
  <c r="AJ3536" i="2"/>
  <c r="AK3536" i="2"/>
  <c r="AL3536" i="2"/>
  <c r="AH3537" i="2"/>
  <c r="AI3537" i="2" s="1"/>
  <c r="AJ3537" i="2"/>
  <c r="AK3537" i="2"/>
  <c r="AL3537" i="2"/>
  <c r="AH3538" i="2"/>
  <c r="AK3538" i="2" s="1"/>
  <c r="AJ3538" i="2"/>
  <c r="AH3539" i="2"/>
  <c r="AI3539" i="2" s="1"/>
  <c r="AK3539" i="2"/>
  <c r="AL3539" i="2"/>
  <c r="AH3540" i="2"/>
  <c r="AI3540" i="2" s="1"/>
  <c r="AK3540" i="2"/>
  <c r="AL3540" i="2"/>
  <c r="AH3541" i="2"/>
  <c r="AH3542" i="2"/>
  <c r="AI3542" i="2" s="1"/>
  <c r="AL3542" i="2"/>
  <c r="AH3543" i="2"/>
  <c r="AI3543" i="2"/>
  <c r="AK3543" i="2" s="1"/>
  <c r="AL3543" i="2" s="1"/>
  <c r="AJ3543" i="2"/>
  <c r="AH3544" i="2"/>
  <c r="AI3544" i="2"/>
  <c r="AK3544" i="2" s="1"/>
  <c r="AJ3544" i="2"/>
  <c r="AL3544" i="2"/>
  <c r="AH3545" i="2"/>
  <c r="AJ3545" i="2" s="1"/>
  <c r="AI3545" i="2"/>
  <c r="AH3546" i="2"/>
  <c r="AI3546" i="2" s="1"/>
  <c r="AJ3546" i="2"/>
  <c r="AK3546" i="2"/>
  <c r="AL3546" i="2"/>
  <c r="AH3547" i="2"/>
  <c r="AI3547" i="2" s="1"/>
  <c r="AK3547" i="2" s="1"/>
  <c r="AL3547" i="2" s="1"/>
  <c r="AJ3547" i="2"/>
  <c r="AH3548" i="2"/>
  <c r="AH3549" i="2"/>
  <c r="AI3549" i="2"/>
  <c r="AJ3549" i="2"/>
  <c r="AK3549" i="2"/>
  <c r="AL3549" i="2" s="1"/>
  <c r="AH3550" i="2"/>
  <c r="AI3550" i="2"/>
  <c r="AJ3550" i="2"/>
  <c r="AK3550" i="2"/>
  <c r="AL3550" i="2" s="1"/>
  <c r="AH3551" i="2"/>
  <c r="AJ3551" i="2" s="1"/>
  <c r="AI3551" i="2"/>
  <c r="AH3552" i="2"/>
  <c r="AI3552" i="2"/>
  <c r="AJ3552" i="2"/>
  <c r="AK3552" i="2"/>
  <c r="AL3552" i="2"/>
  <c r="AH3553" i="2"/>
  <c r="AI3553" i="2" s="1"/>
  <c r="AK3553" i="2" s="1"/>
  <c r="AL3553" i="2" s="1"/>
  <c r="AJ3553" i="2"/>
  <c r="AH3554" i="2"/>
  <c r="AK3554" i="2" s="1"/>
  <c r="AJ3554" i="2"/>
  <c r="AH3555" i="2"/>
  <c r="AI3555" i="2" s="1"/>
  <c r="AK3555" i="2"/>
  <c r="AL3555" i="2"/>
  <c r="AH3556" i="2"/>
  <c r="AI3556" i="2" s="1"/>
  <c r="AK3556" i="2" s="1"/>
  <c r="AL3556" i="2" s="1"/>
  <c r="AM59" i="2"/>
  <c r="AM60" i="2"/>
  <c r="AM61" i="2"/>
  <c r="AM62" i="2"/>
  <c r="AM63" i="2"/>
  <c r="AM64" i="2"/>
  <c r="AM65" i="2"/>
  <c r="AM66" i="2"/>
  <c r="AM67" i="2"/>
  <c r="AM70" i="2"/>
  <c r="AM73" i="2"/>
  <c r="AM76" i="2"/>
  <c r="AM78" i="2"/>
  <c r="AM79" i="2"/>
  <c r="AM80" i="2"/>
  <c r="AM81" i="2"/>
  <c r="AM82" i="2"/>
  <c r="AM83" i="2"/>
  <c r="AM86" i="2"/>
  <c r="AM89" i="2"/>
  <c r="AM92" i="2"/>
  <c r="AM94" i="2"/>
  <c r="AM95" i="2"/>
  <c r="AM96" i="2"/>
  <c r="AM97" i="2"/>
  <c r="AM98" i="2"/>
  <c r="AM99" i="2"/>
  <c r="AM102" i="2"/>
  <c r="AM105" i="2"/>
  <c r="AM108" i="2"/>
  <c r="AM110" i="2"/>
  <c r="AM111" i="2"/>
  <c r="AM112" i="2"/>
  <c r="AM113" i="2"/>
  <c r="AM114" i="2"/>
  <c r="AM118" i="2"/>
  <c r="AM121" i="2"/>
  <c r="AM124" i="2"/>
  <c r="AM126" i="2"/>
  <c r="AM127" i="2"/>
  <c r="AM128" i="2"/>
  <c r="AM129" i="2"/>
  <c r="AM130" i="2"/>
  <c r="AM134" i="2"/>
  <c r="AM137" i="2"/>
  <c r="AM140" i="2"/>
  <c r="AM142" i="2"/>
  <c r="AM143" i="2"/>
  <c r="AM144" i="2"/>
  <c r="AM145" i="2"/>
  <c r="AM146" i="2"/>
  <c r="AM150" i="2"/>
  <c r="AM153" i="2"/>
  <c r="AM156" i="2"/>
  <c r="AM158" i="2"/>
  <c r="AM159" i="2"/>
  <c r="AM160" i="2"/>
  <c r="AM161" i="2"/>
  <c r="AM162" i="2"/>
  <c r="AM166" i="2"/>
  <c r="AM169" i="2"/>
  <c r="AM172" i="2"/>
  <c r="AM174" i="2"/>
  <c r="AM175" i="2"/>
  <c r="AM176" i="2"/>
  <c r="AM177" i="2"/>
  <c r="AM178" i="2"/>
  <c r="AM179" i="2"/>
  <c r="AM182" i="2"/>
  <c r="AM185" i="2"/>
  <c r="AM188" i="2"/>
  <c r="AM190" i="2"/>
  <c r="AM191" i="2"/>
  <c r="AM192" i="2"/>
  <c r="AM193" i="2"/>
  <c r="AM194" i="2"/>
  <c r="AM195" i="2"/>
  <c r="AM198" i="2"/>
  <c r="AM201" i="2"/>
  <c r="AM204" i="2"/>
  <c r="AM206" i="2"/>
  <c r="AM207" i="2"/>
  <c r="AM208" i="2"/>
  <c r="AM209" i="2"/>
  <c r="AM210" i="2"/>
  <c r="AM214" i="2"/>
  <c r="AM217" i="2"/>
  <c r="AM220" i="2"/>
  <c r="AM222" i="2"/>
  <c r="AM223" i="2"/>
  <c r="AM224" i="2"/>
  <c r="AM225" i="2"/>
  <c r="AM226" i="2"/>
  <c r="AM227" i="2"/>
  <c r="AM230" i="2"/>
  <c r="AM233" i="2"/>
  <c r="AM236" i="2"/>
  <c r="AM238" i="2"/>
  <c r="AM239" i="2"/>
  <c r="AM241" i="2"/>
  <c r="AM242" i="2"/>
  <c r="AM246" i="2"/>
  <c r="AM249" i="2"/>
  <c r="AM252" i="2"/>
  <c r="AM254" i="2"/>
  <c r="AM255" i="2"/>
  <c r="AM256" i="2"/>
  <c r="AM257" i="2"/>
  <c r="AM258" i="2"/>
  <c r="AM262" i="2"/>
  <c r="AM265" i="2"/>
  <c r="AM268" i="2"/>
  <c r="AM270" i="2"/>
  <c r="AM271" i="2"/>
  <c r="AM273" i="2"/>
  <c r="AM274" i="2"/>
  <c r="AM281" i="2"/>
  <c r="AM284" i="2"/>
  <c r="AM286" i="2"/>
  <c r="AM287" i="2"/>
  <c r="AM288" i="2"/>
  <c r="AM289" i="2"/>
  <c r="AM290" i="2"/>
  <c r="AM292" i="2"/>
  <c r="AM294" i="2"/>
  <c r="AM297" i="2"/>
  <c r="AM300" i="2"/>
  <c r="AM301" i="2"/>
  <c r="AM302" i="2"/>
  <c r="AM303" i="2"/>
  <c r="AM304" i="2"/>
  <c r="AM305" i="2"/>
  <c r="AM306" i="2"/>
  <c r="AM310" i="2"/>
  <c r="AM313" i="2"/>
  <c r="AM316" i="2"/>
  <c r="AM317" i="2"/>
  <c r="AM318" i="2"/>
  <c r="AM319" i="2"/>
  <c r="AM320" i="2"/>
  <c r="AM321" i="2"/>
  <c r="AM322" i="2"/>
  <c r="AM323" i="2"/>
  <c r="AM324" i="2"/>
  <c r="AM326" i="2"/>
  <c r="AM329" i="2"/>
  <c r="AM332" i="2"/>
  <c r="AM335" i="2"/>
  <c r="AM336" i="2"/>
  <c r="AM337" i="2"/>
  <c r="AM338" i="2"/>
  <c r="AM340" i="2"/>
  <c r="AM341" i="2"/>
  <c r="AM345" i="2"/>
  <c r="AM348" i="2"/>
  <c r="AM351" i="2"/>
  <c r="AM353" i="2"/>
  <c r="AM354" i="2"/>
  <c r="AM355" i="2"/>
  <c r="AM356" i="2"/>
  <c r="AM359" i="2"/>
  <c r="AM361" i="2"/>
  <c r="AM364" i="2"/>
  <c r="AM366" i="2"/>
  <c r="AM367" i="2"/>
  <c r="AM368" i="2"/>
  <c r="AM369" i="2"/>
  <c r="AM370" i="2"/>
  <c r="AM371" i="2"/>
  <c r="AM375" i="2"/>
  <c r="AM380" i="2"/>
  <c r="AM381" i="2"/>
  <c r="AM383" i="2"/>
  <c r="AM384" i="2"/>
  <c r="AM385" i="2"/>
  <c r="AM386" i="2"/>
  <c r="AM387" i="2"/>
  <c r="AM391" i="2"/>
  <c r="AM393" i="2"/>
  <c r="AM397" i="2"/>
  <c r="AM399" i="2"/>
  <c r="AM402" i="2"/>
  <c r="AM405" i="2"/>
  <c r="AM407" i="2"/>
  <c r="AM409" i="2"/>
  <c r="AM412" i="2"/>
  <c r="AM413" i="2"/>
  <c r="AM414" i="2"/>
  <c r="AM415" i="2"/>
  <c r="AM417" i="2"/>
  <c r="AM419" i="2"/>
  <c r="AM422" i="2"/>
  <c r="AM423" i="2"/>
  <c r="AM424" i="2"/>
  <c r="AM425" i="2"/>
  <c r="AM426" i="2"/>
  <c r="AM428" i="2"/>
  <c r="AM430" i="2"/>
  <c r="AM433" i="2"/>
  <c r="AM435" i="2"/>
  <c r="AM438" i="2"/>
  <c r="AM439" i="2"/>
  <c r="AM440" i="2"/>
  <c r="AM441" i="2"/>
  <c r="AM442" i="2"/>
  <c r="AM443" i="2"/>
  <c r="AM446" i="2"/>
  <c r="AM448" i="2"/>
  <c r="AM449" i="2"/>
  <c r="AM451" i="2"/>
  <c r="AM454" i="2"/>
  <c r="AM456" i="2"/>
  <c r="AM457" i="2"/>
  <c r="AM458" i="2"/>
  <c r="AM459" i="2"/>
  <c r="AM460" i="2"/>
  <c r="AM465" i="2"/>
  <c r="AM467" i="2"/>
  <c r="AM469" i="2"/>
  <c r="AM470" i="2"/>
  <c r="AM472" i="2"/>
  <c r="AM473" i="2"/>
  <c r="AM474" i="2"/>
  <c r="AM478" i="2"/>
  <c r="AM480" i="2"/>
  <c r="AM481" i="2"/>
  <c r="AM486" i="2"/>
  <c r="AM488" i="2"/>
  <c r="AM489" i="2"/>
  <c r="AM490" i="2"/>
  <c r="AM492" i="2"/>
  <c r="AM494" i="2"/>
  <c r="AM497" i="2"/>
  <c r="AM501" i="2"/>
  <c r="AM502" i="2"/>
  <c r="AM504" i="2"/>
  <c r="AM505" i="2"/>
  <c r="AM506" i="2"/>
  <c r="AM507" i="2"/>
  <c r="AM508" i="2"/>
  <c r="AM510" i="2"/>
  <c r="AM513" i="2"/>
  <c r="AM515" i="2"/>
  <c r="AM518" i="2"/>
  <c r="AM519" i="2"/>
  <c r="AM520" i="2"/>
  <c r="AM521" i="2"/>
  <c r="AM522" i="2"/>
  <c r="AM524" i="2"/>
  <c r="AM528" i="2"/>
  <c r="AM529" i="2"/>
  <c r="AM533" i="2"/>
  <c r="AM534" i="2"/>
  <c r="AM535" i="2"/>
  <c r="AM536" i="2"/>
  <c r="AM537" i="2"/>
  <c r="AM538" i="2"/>
  <c r="AM539" i="2"/>
  <c r="AM542" i="2"/>
  <c r="AM544" i="2"/>
  <c r="AM545" i="2"/>
  <c r="AM549" i="2"/>
  <c r="AM550" i="2"/>
  <c r="AM551" i="2"/>
  <c r="AM552" i="2"/>
  <c r="AM553" i="2"/>
  <c r="AM554" i="2"/>
  <c r="AM558" i="2"/>
  <c r="AM560" i="2"/>
  <c r="AM561" i="2"/>
  <c r="AM566" i="2"/>
  <c r="AM567" i="2"/>
  <c r="AM568" i="2"/>
  <c r="AM569" i="2"/>
  <c r="AM572" i="2"/>
  <c r="AM574" i="2"/>
  <c r="AM576" i="2"/>
  <c r="AM577" i="2"/>
  <c r="AM582" i="2"/>
  <c r="AM584" i="2"/>
  <c r="AM585" i="2"/>
  <c r="AM587" i="2"/>
  <c r="AM588" i="2"/>
  <c r="AM593" i="2"/>
  <c r="AM598" i="2"/>
  <c r="AM599" i="2"/>
  <c r="AM600" i="2"/>
  <c r="AM601" i="2"/>
  <c r="AM602" i="2"/>
  <c r="AM603" i="2"/>
  <c r="AM606" i="2"/>
  <c r="AM607" i="2"/>
  <c r="AM608" i="2"/>
  <c r="AM609" i="2"/>
  <c r="AM612" i="2"/>
  <c r="AM613" i="2"/>
  <c r="AM614" i="2"/>
  <c r="AM615" i="2"/>
  <c r="AM616" i="2"/>
  <c r="AM617" i="2"/>
  <c r="AM619" i="2"/>
  <c r="AM622" i="2"/>
  <c r="AM623" i="2"/>
  <c r="AM624" i="2"/>
  <c r="AM625" i="2"/>
  <c r="AM627" i="2"/>
  <c r="AM629" i="2"/>
  <c r="AM630" i="2"/>
  <c r="AM631" i="2"/>
  <c r="AM632" i="2"/>
  <c r="AM633" i="2"/>
  <c r="AM634" i="2"/>
  <c r="AM635" i="2"/>
  <c r="AM638" i="2"/>
  <c r="AM639" i="2"/>
  <c r="AM640" i="2"/>
  <c r="AM641" i="2"/>
  <c r="AM643" i="2"/>
  <c r="AM644" i="2"/>
  <c r="AM646" i="2"/>
  <c r="AM647" i="2"/>
  <c r="AM649" i="2"/>
  <c r="AM650" i="2"/>
  <c r="AM652" i="2"/>
  <c r="AM657" i="2"/>
  <c r="AM659" i="2"/>
  <c r="AM660" i="2"/>
  <c r="AM662" i="2"/>
  <c r="AM664" i="2"/>
  <c r="AM665" i="2"/>
  <c r="AM666" i="2"/>
  <c r="AM667" i="2"/>
  <c r="AM671" i="2"/>
  <c r="AM672" i="2"/>
  <c r="AM673" i="2"/>
  <c r="AM676" i="2"/>
  <c r="AM678" i="2"/>
  <c r="AM679" i="2"/>
  <c r="AM680" i="2"/>
  <c r="AM681" i="2"/>
  <c r="AM682" i="2"/>
  <c r="AM683" i="2"/>
  <c r="AM685" i="2"/>
  <c r="AM686" i="2"/>
  <c r="AM687" i="2"/>
  <c r="AM689" i="2"/>
  <c r="AM691" i="2"/>
  <c r="AM693" i="2"/>
  <c r="AM694" i="2"/>
  <c r="AM695" i="2"/>
  <c r="AM696" i="2"/>
  <c r="AM697" i="2"/>
  <c r="AM698" i="2"/>
  <c r="AM701" i="2"/>
  <c r="AM702" i="2"/>
  <c r="AM710" i="2"/>
  <c r="AM711" i="2"/>
  <c r="AM712" i="2"/>
  <c r="AM713" i="2"/>
  <c r="AM716" i="2"/>
  <c r="AM717" i="2"/>
  <c r="AM718" i="2"/>
  <c r="AM719" i="2"/>
  <c r="AM721" i="2"/>
  <c r="AM723" i="2"/>
  <c r="AM724" i="2"/>
  <c r="AM726" i="2"/>
  <c r="AM727" i="2"/>
  <c r="AM730" i="2"/>
  <c r="AM732" i="2"/>
  <c r="AM733" i="2"/>
  <c r="AM734" i="2"/>
  <c r="AM737" i="2"/>
  <c r="AM738" i="2"/>
  <c r="AM739" i="2"/>
  <c r="AM740" i="2"/>
  <c r="AM741" i="2"/>
  <c r="AM742" i="2"/>
  <c r="AM743" i="2"/>
  <c r="AM744" i="2"/>
  <c r="AM747" i="2"/>
  <c r="AM748" i="2"/>
  <c r="AM749" i="2"/>
  <c r="AM750" i="2"/>
  <c r="AM751" i="2"/>
  <c r="AM754" i="2"/>
  <c r="AM755" i="2"/>
  <c r="AM756" i="2"/>
  <c r="AM757" i="2"/>
  <c r="AM758" i="2"/>
  <c r="AM759" i="2"/>
  <c r="AM760" i="2"/>
  <c r="AM761" i="2"/>
  <c r="AM764" i="2"/>
  <c r="AM765" i="2"/>
  <c r="AM766" i="2"/>
  <c r="AM767" i="2"/>
  <c r="AM768" i="2"/>
  <c r="AM771" i="2"/>
  <c r="AM774" i="2"/>
  <c r="AM776" i="2"/>
  <c r="AM777" i="2"/>
  <c r="AM778" i="2"/>
  <c r="AM780" i="2"/>
  <c r="AM781" i="2"/>
  <c r="AM784" i="2"/>
  <c r="AM787" i="2"/>
  <c r="AM788" i="2"/>
  <c r="AM790" i="2"/>
  <c r="AM791" i="2"/>
  <c r="AM794" i="2"/>
  <c r="AM795" i="2"/>
  <c r="AM796" i="2"/>
  <c r="AM797" i="2"/>
  <c r="AM798" i="2"/>
  <c r="AM801" i="2"/>
  <c r="AM803" i="2"/>
  <c r="AM804" i="2"/>
  <c r="AM805" i="2"/>
  <c r="AM806" i="2"/>
  <c r="AM807" i="2"/>
  <c r="AM808" i="2"/>
  <c r="AM813" i="2"/>
  <c r="AM814" i="2"/>
  <c r="AM815" i="2"/>
  <c r="AM818" i="2"/>
  <c r="AM819" i="2"/>
  <c r="AM820" i="2"/>
  <c r="AM821" i="2"/>
  <c r="AM822" i="2"/>
  <c r="AM823" i="2"/>
  <c r="AM824" i="2"/>
  <c r="AM825" i="2"/>
  <c r="AM828" i="2"/>
  <c r="AM830" i="2"/>
  <c r="AM831" i="2"/>
  <c r="AM832" i="2"/>
  <c r="AM833" i="2"/>
  <c r="AM838" i="2"/>
  <c r="AM839" i="2"/>
  <c r="AM840" i="2"/>
  <c r="AM841" i="2"/>
  <c r="AM842" i="2"/>
  <c r="AM843" i="2"/>
  <c r="AM844" i="2"/>
  <c r="AM848" i="2"/>
  <c r="AM849" i="2"/>
  <c r="AM851" i="2"/>
  <c r="AM852" i="2"/>
  <c r="AM854" i="2"/>
  <c r="AM858" i="2"/>
  <c r="AM859" i="2"/>
  <c r="AM860" i="2"/>
  <c r="AM861" i="2"/>
  <c r="AM862" i="2"/>
  <c r="AM867" i="2"/>
  <c r="AM868" i="2"/>
  <c r="AM869" i="2"/>
  <c r="AM870" i="2"/>
  <c r="AM871" i="2"/>
  <c r="AM876" i="2"/>
  <c r="AM877" i="2"/>
  <c r="AM878" i="2"/>
  <c r="AM884" i="2"/>
  <c r="AM885" i="2"/>
  <c r="AM886" i="2"/>
  <c r="AM887" i="2"/>
  <c r="AM888" i="2"/>
  <c r="AM889" i="2"/>
  <c r="AM891" i="2"/>
  <c r="AM892" i="2"/>
  <c r="AM894" i="2"/>
  <c r="AM896" i="2"/>
  <c r="AM898" i="2"/>
  <c r="AM901" i="2"/>
  <c r="AM902" i="2"/>
  <c r="AM907" i="2"/>
  <c r="AM908" i="2"/>
  <c r="AM909" i="2"/>
  <c r="AM910" i="2"/>
  <c r="AM911" i="2"/>
  <c r="AM912" i="2"/>
  <c r="AM913" i="2"/>
  <c r="AM915" i="2"/>
  <c r="AM923" i="2"/>
  <c r="AM924" i="2"/>
  <c r="AM926" i="2"/>
  <c r="AM927" i="2"/>
  <c r="AM928" i="2"/>
  <c r="AM929" i="2"/>
  <c r="AM933" i="2"/>
  <c r="AM934" i="2"/>
  <c r="AM937" i="2"/>
  <c r="AM938" i="2"/>
  <c r="AM939" i="2"/>
  <c r="AM940" i="2"/>
  <c r="AM941" i="2"/>
  <c r="AM942" i="2"/>
  <c r="AM943" i="2"/>
  <c r="AM944" i="2"/>
  <c r="AM945" i="2"/>
  <c r="AM946" i="2"/>
  <c r="AM949" i="2"/>
  <c r="AM953" i="2"/>
  <c r="AM956" i="2"/>
  <c r="AM957" i="2"/>
  <c r="AM958" i="2"/>
  <c r="AM959" i="2"/>
  <c r="AM960" i="2"/>
  <c r="AM965" i="2"/>
  <c r="AM969" i="2"/>
  <c r="AM971" i="2"/>
  <c r="AM972" i="2"/>
  <c r="AM973" i="2"/>
  <c r="AM974" i="2"/>
  <c r="AM975" i="2"/>
  <c r="AM976" i="2"/>
  <c r="AM979" i="2"/>
  <c r="AM985" i="2"/>
  <c r="AM988" i="2"/>
  <c r="AM990" i="2"/>
  <c r="AM991" i="2"/>
  <c r="AM992" i="2"/>
  <c r="AM994" i="2"/>
  <c r="AM995" i="2"/>
  <c r="AM998" i="2"/>
  <c r="AM1004" i="2"/>
  <c r="AM1006" i="2"/>
  <c r="AM1007" i="2"/>
  <c r="AM1011" i="2"/>
  <c r="AM1014" i="2"/>
  <c r="AM1018" i="2"/>
  <c r="AM1019" i="2"/>
  <c r="AM1020" i="2"/>
  <c r="AM1022" i="2"/>
  <c r="AM1023" i="2"/>
  <c r="AM1025" i="2"/>
  <c r="AM1027" i="2"/>
  <c r="AM1035" i="2"/>
  <c r="AM1036" i="2"/>
  <c r="AM1038" i="2"/>
  <c r="AM1039" i="2"/>
  <c r="AM1043" i="2"/>
  <c r="AM1049" i="2"/>
  <c r="AM1051" i="2"/>
  <c r="AM1052" i="2"/>
  <c r="AM1053" i="2"/>
  <c r="AM1054" i="2"/>
  <c r="AM1055" i="2"/>
  <c r="AM1061" i="2"/>
  <c r="AM1062" i="2"/>
  <c r="AM1065" i="2"/>
  <c r="AM1067" i="2"/>
  <c r="AM1068" i="2"/>
  <c r="AM1069" i="2"/>
  <c r="AM1070" i="2"/>
  <c r="AM1071" i="2"/>
  <c r="AM1074" i="2"/>
  <c r="AM1075" i="2"/>
  <c r="AM1078" i="2"/>
  <c r="AM1081" i="2"/>
  <c r="AM1082" i="2"/>
  <c r="AM1083" i="2"/>
  <c r="AM1084" i="2"/>
  <c r="AM1086" i="2"/>
  <c r="AM1087" i="2"/>
  <c r="AM1088" i="2"/>
  <c r="AM1090" i="2"/>
  <c r="AM1091" i="2"/>
  <c r="AM1092" i="2"/>
  <c r="AM1094" i="2"/>
  <c r="AM1097" i="2"/>
  <c r="AM1098" i="2"/>
  <c r="AM1100" i="2"/>
  <c r="AM1102" i="2"/>
  <c r="AM1103" i="2"/>
  <c r="AM1104" i="2"/>
  <c r="AM1105" i="2"/>
  <c r="AM1106" i="2"/>
  <c r="AM1107" i="2"/>
  <c r="AM1108" i="2"/>
  <c r="AM1115" i="2"/>
  <c r="AM1116" i="2"/>
  <c r="AM1117" i="2"/>
  <c r="AM1118" i="2"/>
  <c r="AM1119" i="2"/>
  <c r="AM1125" i="2"/>
  <c r="AM1126" i="2"/>
  <c r="AM1129" i="2"/>
  <c r="AM1130" i="2"/>
  <c r="AM1132" i="2"/>
  <c r="AM1133" i="2"/>
  <c r="AM1134" i="2"/>
  <c r="AM1135" i="2"/>
  <c r="AM1136" i="2"/>
  <c r="AM1137" i="2"/>
  <c r="AM1141" i="2"/>
  <c r="AM1145" i="2"/>
  <c r="AM1148" i="2"/>
  <c r="AM1149" i="2"/>
  <c r="AM1150" i="2"/>
  <c r="AM1151" i="2"/>
  <c r="AM1152" i="2"/>
  <c r="AM1155" i="2"/>
  <c r="AM1156" i="2"/>
  <c r="AM1163" i="2"/>
  <c r="AM1164" i="2"/>
  <c r="AM1165" i="2"/>
  <c r="AM1166" i="2"/>
  <c r="AM1167" i="2"/>
  <c r="AM1171" i="2"/>
  <c r="AM1174" i="2"/>
  <c r="AM1180" i="2"/>
  <c r="AM1181" i="2"/>
  <c r="AM1183" i="2"/>
  <c r="AM1186" i="2"/>
  <c r="AM1187" i="2"/>
  <c r="AM1189" i="2"/>
  <c r="AM1190" i="2"/>
  <c r="AM1191" i="2"/>
  <c r="AM1193" i="2"/>
  <c r="AM1196" i="2"/>
  <c r="AM1198" i="2"/>
  <c r="AM1199" i="2"/>
  <c r="AM1200" i="2"/>
  <c r="AM1205" i="2"/>
  <c r="AM1212" i="2"/>
  <c r="AM1213" i="2"/>
  <c r="AM1214" i="2"/>
  <c r="AM1215" i="2"/>
  <c r="AM1219" i="2"/>
  <c r="AM1225" i="2"/>
  <c r="AM1228" i="2"/>
  <c r="AM1229" i="2"/>
  <c r="AM1230" i="2"/>
  <c r="AM1231" i="2"/>
  <c r="AM1232" i="2"/>
  <c r="AM1238" i="2"/>
  <c r="AM1239" i="2"/>
  <c r="AM1244" i="2"/>
  <c r="AM1245" i="2"/>
  <c r="AM1246" i="2"/>
  <c r="AM1247" i="2"/>
  <c r="AM1249" i="2"/>
  <c r="AM1251" i="2"/>
  <c r="AM1252" i="2"/>
  <c r="AM1255" i="2"/>
  <c r="AM1256" i="2"/>
  <c r="AM1259" i="2"/>
  <c r="AM1261" i="2"/>
  <c r="AM1262" i="2"/>
  <c r="AM1265" i="2"/>
  <c r="AM1269" i="2"/>
  <c r="AM1270" i="2"/>
  <c r="AM1271" i="2"/>
  <c r="AM1272" i="2"/>
  <c r="AM1277" i="2"/>
  <c r="AM1278" i="2"/>
  <c r="AM1279" i="2"/>
  <c r="AM1281" i="2"/>
  <c r="AM1282" i="2"/>
  <c r="AM1283" i="2"/>
  <c r="AM1286" i="2"/>
  <c r="AM1288" i="2"/>
  <c r="AM1289" i="2"/>
  <c r="AM1290" i="2"/>
  <c r="AM1292" i="2"/>
  <c r="AM1293" i="2"/>
  <c r="AM1294" i="2"/>
  <c r="AM1297" i="2"/>
  <c r="AM1298" i="2"/>
  <c r="AM1299" i="2"/>
  <c r="AM1301" i="2"/>
  <c r="AM1302" i="2"/>
  <c r="AM1303" i="2"/>
  <c r="AM1304" i="2"/>
  <c r="AM1305" i="2"/>
  <c r="AM1307" i="2"/>
  <c r="AM1308" i="2"/>
  <c r="AM1309" i="2"/>
  <c r="AM1314" i="2"/>
  <c r="AM1315" i="2"/>
  <c r="AM1317" i="2"/>
  <c r="AM1318" i="2"/>
  <c r="AM1319" i="2"/>
  <c r="AM1320" i="2"/>
  <c r="AM1321" i="2"/>
  <c r="AM1322" i="2"/>
  <c r="AM1325" i="2"/>
  <c r="AM1329" i="2"/>
  <c r="AM1330" i="2"/>
  <c r="AM1331" i="2"/>
  <c r="AM1333" i="2"/>
  <c r="AM1334" i="2"/>
  <c r="AM1336" i="2"/>
  <c r="AM1337" i="2"/>
  <c r="AM1338" i="2"/>
  <c r="AM1339" i="2"/>
  <c r="AM1341" i="2"/>
  <c r="AM1344" i="2"/>
  <c r="AM1345" i="2"/>
  <c r="AM1346" i="2"/>
  <c r="AM1347" i="2"/>
  <c r="AM1348" i="2"/>
  <c r="AM1349" i="2"/>
  <c r="AM1350" i="2"/>
  <c r="AM1351" i="2"/>
  <c r="AM1352" i="2"/>
  <c r="AM1355" i="2"/>
  <c r="AM1357" i="2"/>
  <c r="AM1361" i="2"/>
  <c r="AM1362" i="2"/>
  <c r="AM1363" i="2"/>
  <c r="AM1364" i="2"/>
  <c r="AM1365" i="2"/>
  <c r="AM1366" i="2"/>
  <c r="AM1368" i="2"/>
  <c r="AM1369" i="2"/>
  <c r="AM1373" i="2"/>
  <c r="AM1376" i="2"/>
  <c r="AM1379" i="2"/>
  <c r="AM1380" i="2"/>
  <c r="AM1381" i="2"/>
  <c r="AM1382" i="2"/>
  <c r="AM1383" i="2"/>
  <c r="AM1385" i="2"/>
  <c r="AM1386" i="2"/>
  <c r="AM1388" i="2"/>
  <c r="AM1392" i="2"/>
  <c r="AM1394" i="2"/>
  <c r="AM1395" i="2"/>
  <c r="AM1396" i="2"/>
  <c r="AM1397" i="2"/>
  <c r="AM1398" i="2"/>
  <c r="AM1399" i="2"/>
  <c r="AM1408" i="2"/>
  <c r="AM1409" i="2"/>
  <c r="AM1410" i="2"/>
  <c r="AM1411" i="2"/>
  <c r="AM1413" i="2"/>
  <c r="AM1414" i="2"/>
  <c r="AM1415" i="2"/>
  <c r="AM1417" i="2"/>
  <c r="AM1418" i="2"/>
  <c r="AM1419" i="2"/>
  <c r="AM1424" i="2"/>
  <c r="AM1426" i="2"/>
  <c r="AM1427" i="2"/>
  <c r="AM1428" i="2"/>
  <c r="AM1429" i="2"/>
  <c r="AM1430" i="2"/>
  <c r="AM1431" i="2"/>
  <c r="AM1434" i="2"/>
  <c r="AM1435" i="2"/>
  <c r="AM1436" i="2"/>
  <c r="AM1440" i="2"/>
  <c r="AM1442" i="2"/>
  <c r="AM1443" i="2"/>
  <c r="AM1445" i="2"/>
  <c r="AM1446" i="2"/>
  <c r="AM1447" i="2"/>
  <c r="AM1449" i="2"/>
  <c r="AM1450" i="2"/>
  <c r="AM1451" i="2"/>
  <c r="AM1454" i="2"/>
  <c r="AM1456" i="2"/>
  <c r="AM1458" i="2"/>
  <c r="AM1459" i="2"/>
  <c r="AM1460" i="2"/>
  <c r="AM1461" i="2"/>
  <c r="AM1462" i="2"/>
  <c r="AM1463" i="2"/>
  <c r="AM1466" i="2"/>
  <c r="AM1468" i="2"/>
  <c r="AM1469" i="2"/>
  <c r="AM1475" i="2"/>
  <c r="AM1477" i="2"/>
  <c r="AM1478" i="2"/>
  <c r="AM1480" i="2"/>
  <c r="AM1481" i="2"/>
  <c r="AM1482" i="2"/>
  <c r="AM1484" i="2"/>
  <c r="AM1488" i="2"/>
  <c r="AM1489" i="2"/>
  <c r="AM1490" i="2"/>
  <c r="AM1491" i="2"/>
  <c r="AM1493" i="2"/>
  <c r="AM1494" i="2"/>
  <c r="AM1495" i="2"/>
  <c r="AM1497" i="2"/>
  <c r="AM1499" i="2"/>
  <c r="AM1505" i="2"/>
  <c r="AM1507" i="2"/>
  <c r="AM1509" i="2"/>
  <c r="AM1510" i="2"/>
  <c r="AM1511" i="2"/>
  <c r="AM1513" i="2"/>
  <c r="AM1514" i="2"/>
  <c r="AM1516" i="2"/>
  <c r="AM1518" i="2"/>
  <c r="AM1522" i="2"/>
  <c r="AM1523" i="2"/>
  <c r="AM1524" i="2"/>
  <c r="AM1525" i="2"/>
  <c r="AM1526" i="2"/>
  <c r="AM1529" i="2"/>
  <c r="AM1530" i="2"/>
  <c r="AM1533" i="2"/>
  <c r="AM1536" i="2"/>
  <c r="AM1539" i="2"/>
  <c r="AM1541" i="2"/>
  <c r="AM1542" i="2"/>
  <c r="AM1544" i="2"/>
  <c r="AM1545" i="2"/>
  <c r="AM1546" i="2"/>
  <c r="AM1548" i="2"/>
  <c r="AM1549" i="2"/>
  <c r="AM1552" i="2"/>
  <c r="AM1553" i="2"/>
  <c r="AM1555" i="2"/>
  <c r="AM1556" i="2"/>
  <c r="AM1557" i="2"/>
  <c r="AM1558" i="2"/>
  <c r="AM1559" i="2"/>
  <c r="AM1560" i="2"/>
  <c r="AM1563" i="2"/>
  <c r="AM1565" i="2"/>
  <c r="AM1569" i="2"/>
  <c r="AM1571" i="2"/>
  <c r="AM1573" i="2"/>
  <c r="AM1574" i="2"/>
  <c r="AM1576" i="2"/>
  <c r="AM1580" i="2"/>
  <c r="AM1581" i="2"/>
  <c r="AM1583" i="2"/>
  <c r="AM1584" i="2"/>
  <c r="AM1585" i="2"/>
  <c r="AM1587" i="2"/>
  <c r="AM1589" i="2"/>
  <c r="AM1590" i="2"/>
  <c r="AM1599" i="2"/>
  <c r="AM1602" i="2"/>
  <c r="AM1605" i="2"/>
  <c r="AM1606" i="2"/>
  <c r="AM1607" i="2"/>
  <c r="AM1608" i="2"/>
  <c r="AM1609" i="2"/>
  <c r="AM1611" i="2"/>
  <c r="AM1612" i="2"/>
  <c r="AM1615" i="2"/>
  <c r="AM1617" i="2"/>
  <c r="AM1618" i="2"/>
  <c r="AM1619" i="2"/>
  <c r="AM1621" i="2"/>
  <c r="AM1622" i="2"/>
  <c r="AM1625" i="2"/>
  <c r="AM1626" i="2"/>
  <c r="AM1628" i="2"/>
  <c r="AM1632" i="2"/>
  <c r="AM1633" i="2"/>
  <c r="AM1635" i="2"/>
  <c r="AM1641" i="2"/>
  <c r="AM1642" i="2"/>
  <c r="AM1644" i="2"/>
  <c r="AM1645" i="2"/>
  <c r="AM1649" i="2"/>
  <c r="AM1650" i="2"/>
  <c r="AM1651" i="2"/>
  <c r="AM1654" i="2"/>
  <c r="AM1655" i="2"/>
  <c r="AM1657" i="2"/>
  <c r="AM1660" i="2"/>
  <c r="AM1661" i="2"/>
  <c r="AM1664" i="2"/>
  <c r="AM1665" i="2"/>
  <c r="AM1666" i="2"/>
  <c r="AM1667" i="2"/>
  <c r="AM1668" i="2"/>
  <c r="AM1670" i="2"/>
  <c r="AM1673" i="2"/>
  <c r="AM1674" i="2"/>
  <c r="AM1676" i="2"/>
  <c r="AM1677" i="2"/>
  <c r="AM1682" i="2"/>
  <c r="AM1683" i="2"/>
  <c r="AM1686" i="2"/>
  <c r="AM1687" i="2"/>
  <c r="AM1689" i="2"/>
  <c r="AM1690" i="2"/>
  <c r="AM1692" i="2"/>
  <c r="AM1693" i="2"/>
  <c r="AM1696" i="2"/>
  <c r="AM1698" i="2"/>
  <c r="AM1699" i="2"/>
  <c r="AM1700" i="2"/>
  <c r="AM1702" i="2"/>
  <c r="AM1703" i="2"/>
  <c r="AM1705" i="2"/>
  <c r="AM1708" i="2"/>
  <c r="AM1709" i="2"/>
  <c r="AM1712" i="2"/>
  <c r="AM1713" i="2"/>
  <c r="AM1714" i="2"/>
  <c r="AM1715" i="2"/>
  <c r="AM1716" i="2"/>
  <c r="AM1718" i="2"/>
  <c r="AM1719" i="2"/>
  <c r="AM1721" i="2"/>
  <c r="AM1722" i="2"/>
  <c r="AM1724" i="2"/>
  <c r="AM1725" i="2"/>
  <c r="AM1726" i="2"/>
  <c r="AM1728" i="2"/>
  <c r="AM1730" i="2"/>
  <c r="AM1731" i="2"/>
  <c r="AM1732" i="2"/>
  <c r="AM1735" i="2"/>
  <c r="AM1737" i="2"/>
  <c r="AM1738" i="2"/>
  <c r="AM1740" i="2"/>
  <c r="AM1741" i="2"/>
  <c r="AM1742" i="2"/>
  <c r="AM1747" i="2"/>
  <c r="AM1750" i="2"/>
  <c r="AM1751" i="2"/>
  <c r="AM1753" i="2"/>
  <c r="AM1754" i="2"/>
  <c r="AM1755" i="2"/>
  <c r="AM1756" i="2"/>
  <c r="AM1757" i="2"/>
  <c r="AM1758" i="2"/>
  <c r="AM1763" i="2"/>
  <c r="AM1766" i="2"/>
  <c r="AM1767" i="2"/>
  <c r="AM1769" i="2"/>
  <c r="AM1770" i="2"/>
  <c r="AM1771" i="2"/>
  <c r="AM1772" i="2"/>
  <c r="AM1773" i="2"/>
  <c r="AM1774" i="2"/>
  <c r="AM1776" i="2"/>
  <c r="AM1777" i="2"/>
  <c r="AM1778" i="2"/>
  <c r="AM1779" i="2"/>
  <c r="AM1782" i="2"/>
  <c r="AM1783" i="2"/>
  <c r="AM1785" i="2"/>
  <c r="AM1786" i="2"/>
  <c r="AM1787" i="2"/>
  <c r="AM1788" i="2"/>
  <c r="AM1789" i="2"/>
  <c r="AM1790" i="2"/>
  <c r="AM1792" i="2"/>
  <c r="AM1793" i="2"/>
  <c r="AM1794" i="2"/>
  <c r="AM1795" i="2"/>
  <c r="AM1798" i="2"/>
  <c r="AM1799" i="2"/>
  <c r="AM1800" i="2"/>
  <c r="AM1801" i="2"/>
  <c r="AM1803" i="2"/>
  <c r="AM1804" i="2"/>
  <c r="AM1805" i="2"/>
  <c r="AM1806" i="2"/>
  <c r="AM1809" i="2"/>
  <c r="AM1810" i="2"/>
  <c r="AM1811" i="2"/>
  <c r="AM1812" i="2"/>
  <c r="AM1814" i="2"/>
  <c r="AM1816" i="2"/>
  <c r="AM1817" i="2"/>
  <c r="AM1818" i="2"/>
  <c r="AM1819" i="2"/>
  <c r="AM1820" i="2"/>
  <c r="AM1821" i="2"/>
  <c r="AM1825" i="2"/>
  <c r="AM1827" i="2"/>
  <c r="AM1828" i="2"/>
  <c r="AM1831" i="2"/>
  <c r="AM1833" i="2"/>
  <c r="AM1834" i="2"/>
  <c r="AM1835" i="2"/>
  <c r="AM1836" i="2"/>
  <c r="AM1838" i="2"/>
  <c r="AM1839" i="2"/>
  <c r="AM1841" i="2"/>
  <c r="AM1843" i="2"/>
  <c r="AM1846" i="2"/>
  <c r="AM1847" i="2"/>
  <c r="AM1848" i="2"/>
  <c r="AM1849" i="2"/>
  <c r="AM1850" i="2"/>
  <c r="AM1852" i="2"/>
  <c r="AM1853" i="2"/>
  <c r="AM1854" i="2"/>
  <c r="AM1855" i="2"/>
  <c r="AM1856" i="2"/>
  <c r="AM1857" i="2"/>
  <c r="AM1859" i="2"/>
  <c r="AM1860" i="2"/>
  <c r="AM1863" i="2"/>
  <c r="AM1865" i="2"/>
  <c r="AM1866" i="2"/>
  <c r="AM1867" i="2"/>
  <c r="AM1868" i="2"/>
  <c r="AM1869" i="2"/>
  <c r="AM1873" i="2"/>
  <c r="AM1875" i="2"/>
  <c r="AM1878" i="2"/>
  <c r="AM1881" i="2"/>
  <c r="AM1882" i="2"/>
  <c r="AM1884" i="2"/>
  <c r="AM1885" i="2"/>
  <c r="AM1889" i="2"/>
  <c r="AM1891" i="2"/>
  <c r="AM1892" i="2"/>
  <c r="AM1893" i="2"/>
  <c r="AM1894" i="2"/>
  <c r="AM1895" i="2"/>
  <c r="AM1896" i="2"/>
  <c r="AM1897" i="2"/>
  <c r="AM1899" i="2"/>
  <c r="AM1901" i="2"/>
  <c r="AM1902" i="2"/>
  <c r="AM1904" i="2"/>
  <c r="AM1905" i="2"/>
  <c r="AM1907" i="2"/>
  <c r="AM1908" i="2"/>
  <c r="AM1909" i="2"/>
  <c r="AM1910" i="2"/>
  <c r="AM1911" i="2"/>
  <c r="AM1912" i="2"/>
  <c r="AM1913" i="2"/>
  <c r="AM1915" i="2"/>
  <c r="AM1917" i="2"/>
  <c r="AM1918" i="2"/>
  <c r="AM1920" i="2"/>
  <c r="AM1921" i="2"/>
  <c r="AM1923" i="2"/>
  <c r="AM1924" i="2"/>
  <c r="AM1925" i="2"/>
  <c r="AM1926" i="2"/>
  <c r="AM1927" i="2"/>
  <c r="AM1928" i="2"/>
  <c r="AM1929" i="2"/>
  <c r="AM1931" i="2"/>
  <c r="AM1933" i="2"/>
  <c r="AM1934" i="2"/>
  <c r="AM1936" i="2"/>
  <c r="AM1937" i="2"/>
  <c r="AM1939" i="2"/>
  <c r="AM1940" i="2"/>
  <c r="AM1941" i="2"/>
  <c r="AM1942" i="2"/>
  <c r="AM1943" i="2"/>
  <c r="AM1944" i="2"/>
  <c r="AM1945" i="2"/>
  <c r="AM1947" i="2"/>
  <c r="AM1949" i="2"/>
  <c r="AM1950" i="2"/>
  <c r="AM1952" i="2"/>
  <c r="AM1953" i="2"/>
  <c r="AM1955" i="2"/>
  <c r="AM1956" i="2"/>
  <c r="AM1958" i="2"/>
  <c r="AM1959" i="2"/>
  <c r="AM1960" i="2"/>
  <c r="AM1961" i="2"/>
  <c r="AM1963" i="2"/>
  <c r="AM1965" i="2"/>
  <c r="AM1966" i="2"/>
  <c r="AM1968" i="2"/>
  <c r="AM1969" i="2"/>
  <c r="AM1971" i="2"/>
  <c r="AM1972" i="2"/>
  <c r="AM1974" i="2"/>
  <c r="AM1975" i="2"/>
  <c r="AM1976" i="2"/>
  <c r="AM1977" i="2"/>
  <c r="AM1979" i="2"/>
  <c r="AM1981" i="2"/>
  <c r="AM1982" i="2"/>
  <c r="AM1984" i="2"/>
  <c r="AM1985" i="2"/>
  <c r="AM1987" i="2"/>
  <c r="AM1988" i="2"/>
  <c r="AM1990" i="2"/>
  <c r="AM1991" i="2"/>
  <c r="AM1992" i="2"/>
  <c r="AM1993" i="2"/>
  <c r="AM1995" i="2"/>
  <c r="AM1997" i="2"/>
  <c r="AM1998" i="2"/>
  <c r="AM2000" i="2"/>
  <c r="AM2001" i="2"/>
  <c r="AM2003" i="2"/>
  <c r="AM2004" i="2"/>
  <c r="AM2005" i="2"/>
  <c r="AM2006" i="2"/>
  <c r="AM2007" i="2"/>
  <c r="AM2008" i="2"/>
  <c r="AM2009" i="2"/>
  <c r="AM2011" i="2"/>
  <c r="AM2013" i="2"/>
  <c r="AM2014" i="2"/>
  <c r="AM2016" i="2"/>
  <c r="AM2017" i="2"/>
  <c r="AM2019" i="2"/>
  <c r="AM2020" i="2"/>
  <c r="AM2021" i="2"/>
  <c r="AM2022" i="2"/>
  <c r="AM2023" i="2"/>
  <c r="AM2024" i="2"/>
  <c r="AM2025" i="2"/>
  <c r="AM2027" i="2"/>
  <c r="AM2029" i="2"/>
  <c r="AM2030" i="2"/>
  <c r="AM2032" i="2"/>
  <c r="AM2033" i="2"/>
  <c r="AM2035" i="2"/>
  <c r="AM2036" i="2"/>
  <c r="AM2038" i="2"/>
  <c r="AM2039" i="2"/>
  <c r="AM2040" i="2"/>
  <c r="AM2041" i="2"/>
  <c r="AM2043" i="2"/>
  <c r="AM2045" i="2"/>
  <c r="AM2046" i="2"/>
  <c r="AM2048" i="2"/>
  <c r="AM2049" i="2"/>
  <c r="AM2051" i="2"/>
  <c r="AM2052" i="2"/>
  <c r="AM2054" i="2"/>
  <c r="AM2055" i="2"/>
  <c r="AM2056" i="2"/>
  <c r="AM2057" i="2"/>
  <c r="AM2059" i="2"/>
  <c r="AM2061" i="2"/>
  <c r="AM2062" i="2"/>
  <c r="AM2064" i="2"/>
  <c r="AM2065" i="2"/>
  <c r="AM2067" i="2"/>
  <c r="AM2068" i="2"/>
  <c r="AM2069" i="2"/>
  <c r="AM2070" i="2"/>
  <c r="AM2071" i="2"/>
  <c r="AM2072" i="2"/>
  <c r="AM2073" i="2"/>
  <c r="AM2075" i="2"/>
  <c r="AM2077" i="2"/>
  <c r="AM2078" i="2"/>
  <c r="AM2080" i="2"/>
  <c r="AM2081" i="2"/>
  <c r="AM2083" i="2"/>
  <c r="AM2084" i="2"/>
  <c r="AM2086" i="2"/>
  <c r="AM2087" i="2"/>
  <c r="AM2088" i="2"/>
  <c r="AM2089" i="2"/>
  <c r="AM2091" i="2"/>
  <c r="AM2093" i="2"/>
  <c r="AM2094" i="2"/>
  <c r="AM2096" i="2"/>
  <c r="AM2097" i="2"/>
  <c r="AM2099" i="2"/>
  <c r="AM2100" i="2"/>
  <c r="AM2102" i="2"/>
  <c r="AM2103" i="2"/>
  <c r="AM2104" i="2"/>
  <c r="AM2105" i="2"/>
  <c r="AM2107" i="2"/>
  <c r="AM2109" i="2"/>
  <c r="AM2110" i="2"/>
  <c r="AM2112" i="2"/>
  <c r="AM2113" i="2"/>
  <c r="AM2115" i="2"/>
  <c r="AM2116" i="2"/>
  <c r="AM2118" i="2"/>
  <c r="AM2119" i="2"/>
  <c r="AM2120" i="2"/>
  <c r="AM2121" i="2"/>
  <c r="AM2123" i="2"/>
  <c r="AM2125" i="2"/>
  <c r="AM2126" i="2"/>
  <c r="AM2128" i="2"/>
  <c r="AM2129" i="2"/>
  <c r="AM2131" i="2"/>
  <c r="AM2132" i="2"/>
  <c r="AM2133" i="2"/>
  <c r="AM2134" i="2"/>
  <c r="AM2135" i="2"/>
  <c r="AM2136" i="2"/>
  <c r="AM2139" i="2"/>
  <c r="AM2141" i="2"/>
  <c r="AM2142" i="2"/>
  <c r="AM2144" i="2"/>
  <c r="AM2145" i="2"/>
  <c r="AM2147" i="2"/>
  <c r="AM2148" i="2"/>
  <c r="AM2150" i="2"/>
  <c r="AM2151" i="2"/>
  <c r="AM2152" i="2"/>
  <c r="AM2153" i="2"/>
  <c r="AM2155" i="2"/>
  <c r="AM2157" i="2"/>
  <c r="AM2158" i="2"/>
  <c r="AM2160" i="2"/>
  <c r="AM2161" i="2"/>
  <c r="AM2163" i="2"/>
  <c r="AM2164" i="2"/>
  <c r="AM2165" i="2"/>
  <c r="AM2166" i="2"/>
  <c r="AM2167" i="2"/>
  <c r="AM2168" i="2"/>
  <c r="AM2170" i="2"/>
  <c r="AM2173" i="2"/>
  <c r="AM2174" i="2"/>
  <c r="AM2176" i="2"/>
  <c r="AM2177" i="2"/>
  <c r="AM2179" i="2"/>
  <c r="AM2180" i="2"/>
  <c r="AM2181" i="2"/>
  <c r="AM2182" i="2"/>
  <c r="AM2183" i="2"/>
  <c r="AM2184" i="2"/>
  <c r="AM2186" i="2"/>
  <c r="AM2187" i="2"/>
  <c r="AM2189" i="2"/>
  <c r="AM2190" i="2"/>
  <c r="AM2192" i="2"/>
  <c r="AM2193" i="2"/>
  <c r="AM2195" i="2"/>
  <c r="AM2198" i="2"/>
  <c r="AM2199" i="2"/>
  <c r="AM2201" i="2"/>
  <c r="AM2202" i="2"/>
  <c r="AM2203" i="2"/>
  <c r="AM2205" i="2"/>
  <c r="AM2206" i="2"/>
  <c r="AM2208" i="2"/>
  <c r="AM2209" i="2"/>
  <c r="AM2211" i="2"/>
  <c r="AM2213" i="2"/>
  <c r="AM2214" i="2"/>
  <c r="AM2215" i="2"/>
  <c r="AM2217" i="2"/>
  <c r="AM2218" i="2"/>
  <c r="AM2219" i="2"/>
  <c r="AM2221" i="2"/>
  <c r="AM2222" i="2"/>
  <c r="AM2224" i="2"/>
  <c r="AM2225" i="2"/>
  <c r="AM2227" i="2"/>
  <c r="AM2229" i="2"/>
  <c r="AM2230" i="2"/>
  <c r="AM2231" i="2"/>
  <c r="AM2233" i="2"/>
  <c r="AM2234" i="2"/>
  <c r="AM2235" i="2"/>
  <c r="AM2237" i="2"/>
  <c r="AM2238" i="2"/>
  <c r="AM2240" i="2"/>
  <c r="AM2241" i="2"/>
  <c r="AM2243" i="2"/>
  <c r="AM2246" i="2"/>
  <c r="AM2247" i="2"/>
  <c r="AM2249" i="2"/>
  <c r="AM2250" i="2"/>
  <c r="AM2251" i="2"/>
  <c r="AM2254" i="2"/>
  <c r="AM2256" i="2"/>
  <c r="AM2257" i="2"/>
  <c r="AM2259" i="2"/>
  <c r="AM2261" i="2"/>
  <c r="AM2262" i="2"/>
  <c r="AM2263" i="2"/>
  <c r="AM2265" i="2"/>
  <c r="AM2266" i="2"/>
  <c r="AM2267" i="2"/>
  <c r="AM2272" i="2"/>
  <c r="AM2273" i="2"/>
  <c r="AM2275" i="2"/>
  <c r="AM2277" i="2"/>
  <c r="AM2278" i="2"/>
  <c r="AM2279" i="2"/>
  <c r="AM2281" i="2"/>
  <c r="AM2283" i="2"/>
  <c r="AM2288" i="2"/>
  <c r="AM2289" i="2"/>
  <c r="AM2291" i="2"/>
  <c r="AM2292" i="2"/>
  <c r="AM2294" i="2"/>
  <c r="AM2295" i="2"/>
  <c r="AM2297" i="2"/>
  <c r="AM2298" i="2"/>
  <c r="AM2299" i="2"/>
  <c r="AM2300" i="2"/>
  <c r="AM2301" i="2"/>
  <c r="AM2302" i="2"/>
  <c r="AM2303" i="2"/>
  <c r="AM2304" i="2"/>
  <c r="AM2305" i="2"/>
  <c r="AM2308" i="2"/>
  <c r="AM2310" i="2"/>
  <c r="AM2311" i="2"/>
  <c r="AM2313" i="2"/>
  <c r="AM2314" i="2"/>
  <c r="AM2316" i="2"/>
  <c r="AM2317" i="2"/>
  <c r="AM2318" i="2"/>
  <c r="AM2319" i="2"/>
  <c r="AM2320" i="2"/>
  <c r="AM2321" i="2"/>
  <c r="AM2324" i="2"/>
  <c r="AM2326" i="2"/>
  <c r="AM2327" i="2"/>
  <c r="AM2329" i="2"/>
  <c r="AM2330" i="2"/>
  <c r="AM2331" i="2"/>
  <c r="AM2332" i="2"/>
  <c r="AM2333" i="2"/>
  <c r="AM2334" i="2"/>
  <c r="AM2335" i="2"/>
  <c r="AM2336" i="2"/>
  <c r="AM2337" i="2"/>
  <c r="AM2340" i="2"/>
  <c r="AM2342" i="2"/>
  <c r="AM2343" i="2"/>
  <c r="AM2345" i="2"/>
  <c r="AM2346" i="2"/>
  <c r="AM2348" i="2"/>
  <c r="AM2349" i="2"/>
  <c r="AM2350" i="2"/>
  <c r="AM2351" i="2"/>
  <c r="AM2352" i="2"/>
  <c r="AM2353" i="2"/>
  <c r="AM2358" i="2"/>
  <c r="AM2359" i="2"/>
  <c r="AM2361" i="2"/>
  <c r="AM2362" i="2"/>
  <c r="AM2363" i="2"/>
  <c r="AM2364" i="2"/>
  <c r="AM2365" i="2"/>
  <c r="AM2366" i="2"/>
  <c r="AM2367" i="2"/>
  <c r="AM2368" i="2"/>
  <c r="AM2369" i="2"/>
  <c r="AM2372" i="2"/>
  <c r="AM2374" i="2"/>
  <c r="AM2375" i="2"/>
  <c r="AM2377" i="2"/>
  <c r="AM2378" i="2"/>
  <c r="AM2379" i="2"/>
  <c r="AM2380" i="2"/>
  <c r="AM2381" i="2"/>
  <c r="AM2382" i="2"/>
  <c r="AM2383" i="2"/>
  <c r="AM2384" i="2"/>
  <c r="AM2385" i="2"/>
  <c r="AM2390" i="2"/>
  <c r="AM2391" i="2"/>
  <c r="AM2393" i="2"/>
  <c r="AM2394" i="2"/>
  <c r="AM2395" i="2"/>
  <c r="AM2396" i="2"/>
  <c r="AM2397" i="2"/>
  <c r="AM2399" i="2"/>
  <c r="AM2400" i="2"/>
  <c r="AM2401" i="2"/>
  <c r="AM2404" i="2"/>
  <c r="AM2406" i="2"/>
  <c r="AM2407" i="2"/>
  <c r="AM2409" i="2"/>
  <c r="AM2410" i="2"/>
  <c r="AM2411" i="2"/>
  <c r="AM2412" i="2"/>
  <c r="AM2413" i="2"/>
  <c r="AM2415" i="2"/>
  <c r="AM2416" i="2"/>
  <c r="AM2417" i="2"/>
  <c r="AM2420" i="2"/>
  <c r="AM2422" i="2"/>
  <c r="AM2423" i="2"/>
  <c r="AM2425" i="2"/>
  <c r="AM2426" i="2"/>
  <c r="AM2428" i="2"/>
  <c r="AM2429" i="2"/>
  <c r="AM2430" i="2"/>
  <c r="AM2431" i="2"/>
  <c r="AM2432" i="2"/>
  <c r="AM2433" i="2"/>
  <c r="AM2438" i="2"/>
  <c r="AM2439" i="2"/>
  <c r="AM2441" i="2"/>
  <c r="AM2442" i="2"/>
  <c r="AM2443" i="2"/>
  <c r="AM2444" i="2"/>
  <c r="AM2445" i="2"/>
  <c r="AM2446" i="2"/>
  <c r="AM2447" i="2"/>
  <c r="AM2448" i="2"/>
  <c r="AM2449" i="2"/>
  <c r="AM2452" i="2"/>
  <c r="AM2454" i="2"/>
  <c r="AM2455" i="2"/>
  <c r="AM2457" i="2"/>
  <c r="AM2458" i="2"/>
  <c r="AM2459" i="2"/>
  <c r="AM2460" i="2"/>
  <c r="AM2461" i="2"/>
  <c r="AM2462" i="2"/>
  <c r="AM2463" i="2"/>
  <c r="AM2464" i="2"/>
  <c r="AM2465" i="2"/>
  <c r="AM2468" i="2"/>
  <c r="AM2470" i="2"/>
  <c r="AM2471" i="2"/>
  <c r="AM2473" i="2"/>
  <c r="AM2474" i="2"/>
  <c r="AM2476" i="2"/>
  <c r="AM2477" i="2"/>
  <c r="AM2478" i="2"/>
  <c r="AM2479" i="2"/>
  <c r="AM2480" i="2"/>
  <c r="AM2486" i="2"/>
  <c r="AM2487" i="2"/>
  <c r="AM2489" i="2"/>
  <c r="AM2490" i="2"/>
  <c r="AM2492" i="2"/>
  <c r="AM2493" i="2"/>
  <c r="AM2494" i="2"/>
  <c r="AM2495" i="2"/>
  <c r="AM2496" i="2"/>
  <c r="AM2500" i="2"/>
  <c r="AM2502" i="2"/>
  <c r="AM2505" i="2"/>
  <c r="AM2506" i="2"/>
  <c r="AM2507" i="2"/>
  <c r="AM2508" i="2"/>
  <c r="AM2509" i="2"/>
  <c r="AM2510" i="2"/>
  <c r="AM2511" i="2"/>
  <c r="AM2512" i="2"/>
  <c r="AM2513" i="2"/>
  <c r="AM2518" i="2"/>
  <c r="AM2521" i="2"/>
  <c r="AM2522" i="2"/>
  <c r="AM2524" i="2"/>
  <c r="AM2525" i="2"/>
  <c r="AM2526" i="2"/>
  <c r="AM2529" i="2"/>
  <c r="AM2534" i="2"/>
  <c r="AM2535" i="2"/>
  <c r="AM2537" i="2"/>
  <c r="AM2538" i="2"/>
  <c r="AM2539" i="2"/>
  <c r="AM2540" i="2"/>
  <c r="AM2542" i="2"/>
  <c r="AM2543" i="2"/>
  <c r="AM2544" i="2"/>
  <c r="AM2548" i="2"/>
  <c r="AM2550" i="2"/>
  <c r="AM2553" i="2"/>
  <c r="AM2554" i="2"/>
  <c r="AM2556" i="2"/>
  <c r="AM2559" i="2"/>
  <c r="AM2560" i="2"/>
  <c r="AM2563" i="2"/>
  <c r="AM2564" i="2"/>
  <c r="AM2566" i="2"/>
  <c r="AM2567" i="2"/>
  <c r="AM2571" i="2"/>
  <c r="AM2572" i="2"/>
  <c r="AM2577" i="2"/>
  <c r="AM2578" i="2"/>
  <c r="AM2580" i="2"/>
  <c r="AM2581" i="2"/>
  <c r="AM2583" i="2"/>
  <c r="AM2586" i="2"/>
  <c r="AM2587" i="2"/>
  <c r="AM2591" i="2"/>
  <c r="AM2593" i="2"/>
  <c r="AM2594" i="2"/>
  <c r="AM2596" i="2"/>
  <c r="AM2597" i="2"/>
  <c r="AM2599" i="2"/>
  <c r="AM2602" i="2"/>
  <c r="AM2603" i="2"/>
  <c r="AM2607" i="2"/>
  <c r="AM2609" i="2"/>
  <c r="AM2610" i="2"/>
  <c r="AM2612" i="2"/>
  <c r="AM2613" i="2"/>
  <c r="AM2615" i="2"/>
  <c r="AM2618" i="2"/>
  <c r="AM2619" i="2"/>
  <c r="AM2620" i="2"/>
  <c r="AM2623" i="2"/>
  <c r="AM2625" i="2"/>
  <c r="AM2626" i="2"/>
  <c r="AM2628" i="2"/>
  <c r="AM2629" i="2"/>
  <c r="AM2631" i="2"/>
  <c r="AM2634" i="2"/>
  <c r="AM2636" i="2"/>
  <c r="AM2637" i="2"/>
  <c r="AM2639" i="2"/>
  <c r="AM2641" i="2"/>
  <c r="AM2642" i="2"/>
  <c r="AM2644" i="2"/>
  <c r="AM2645" i="2"/>
  <c r="AM2647" i="2"/>
  <c r="AM2650" i="2"/>
  <c r="AM2651" i="2"/>
  <c r="AM2652" i="2"/>
  <c r="AM2653" i="2"/>
  <c r="AM2657" i="2"/>
  <c r="AM2658" i="2"/>
  <c r="AM2660" i="2"/>
  <c r="AM2661" i="2"/>
  <c r="AM2663" i="2"/>
  <c r="AM2666" i="2"/>
  <c r="AM2668" i="2"/>
  <c r="AM2669" i="2"/>
  <c r="AM2671" i="2"/>
  <c r="AM2673" i="2"/>
  <c r="AM2674" i="2"/>
  <c r="AM2676" i="2"/>
  <c r="AM2677" i="2"/>
  <c r="AM2679" i="2"/>
  <c r="AM2682" i="2"/>
  <c r="AM2683" i="2"/>
  <c r="AM2684" i="2"/>
  <c r="AM2685" i="2"/>
  <c r="AM2688" i="2"/>
  <c r="AM2689" i="2"/>
  <c r="AM2690" i="2"/>
  <c r="AM2692" i="2"/>
  <c r="AM2693" i="2"/>
  <c r="AM2695" i="2"/>
  <c r="AM2698" i="2"/>
  <c r="AM2700" i="2"/>
  <c r="AM2701" i="2"/>
  <c r="AM2703" i="2"/>
  <c r="AM2705" i="2"/>
  <c r="AM2706" i="2"/>
  <c r="AM2708" i="2"/>
  <c r="AM2709" i="2"/>
  <c r="AM2711" i="2"/>
  <c r="AM2714" i="2"/>
  <c r="AM2715" i="2"/>
  <c r="AM2716" i="2"/>
  <c r="AM2717" i="2"/>
  <c r="AM2721" i="2"/>
  <c r="AM2722" i="2"/>
  <c r="AM2724" i="2"/>
  <c r="AM2725" i="2"/>
  <c r="AM2727" i="2"/>
  <c r="AM2730" i="2"/>
  <c r="AM2731" i="2"/>
  <c r="AM2737" i="2"/>
  <c r="AM2738" i="2"/>
  <c r="AM2740" i="2"/>
  <c r="AM2741" i="2"/>
  <c r="AM2743" i="2"/>
  <c r="AM2746" i="2"/>
  <c r="AM2747" i="2"/>
  <c r="AM2751" i="2"/>
  <c r="AM2753" i="2"/>
  <c r="AM2754" i="2"/>
  <c r="AM2756" i="2"/>
  <c r="AM2757" i="2"/>
  <c r="AM2759" i="2"/>
  <c r="AM2762" i="2"/>
  <c r="AM2763" i="2"/>
  <c r="AM2769" i="2"/>
  <c r="AM2770" i="2"/>
  <c r="AM2772" i="2"/>
  <c r="AM2773" i="2"/>
  <c r="AM2778" i="2"/>
  <c r="AM2780" i="2"/>
  <c r="AM2786" i="2"/>
  <c r="AM2788" i="2"/>
  <c r="AM2791" i="2"/>
  <c r="AM2794" i="2"/>
  <c r="AM2796" i="2"/>
  <c r="AM2800" i="2"/>
  <c r="AM2803" i="2"/>
  <c r="AM2805" i="2"/>
  <c r="AM2807" i="2"/>
  <c r="AM2808" i="2"/>
  <c r="AM2810" i="2"/>
  <c r="AM2811" i="2"/>
  <c r="AM2813" i="2"/>
  <c r="AM2816" i="2"/>
  <c r="AM2818" i="2"/>
  <c r="AM2819" i="2"/>
  <c r="AM2821" i="2"/>
  <c r="AM2824" i="2"/>
  <c r="AM2826" i="2"/>
  <c r="AM2827" i="2"/>
  <c r="AM2829" i="2"/>
  <c r="AM2832" i="2"/>
  <c r="AM2835" i="2"/>
  <c r="AM2837" i="2"/>
  <c r="AM2839" i="2"/>
  <c r="AM2840" i="2"/>
  <c r="AM2842" i="2"/>
  <c r="AM2843" i="2"/>
  <c r="AM2845" i="2"/>
  <c r="AM2846" i="2"/>
  <c r="AM2848" i="2"/>
  <c r="AM2850" i="2"/>
  <c r="AM2851" i="2"/>
  <c r="AM2853" i="2"/>
  <c r="AM2855" i="2"/>
  <c r="AM2856" i="2"/>
  <c r="AM2858" i="2"/>
  <c r="AM2859" i="2"/>
  <c r="AM2861" i="2"/>
  <c r="AM2862" i="2"/>
  <c r="AM2864" i="2"/>
  <c r="AM2867" i="2"/>
  <c r="AM2869" i="2"/>
  <c r="AM2871" i="2"/>
  <c r="AM2872" i="2"/>
  <c r="AM2874" i="2"/>
  <c r="AM2875" i="2"/>
  <c r="AM2877" i="2"/>
  <c r="AM2878" i="2"/>
  <c r="AM2880" i="2"/>
  <c r="AM2883" i="2"/>
  <c r="AM2885" i="2"/>
  <c r="AM2887" i="2"/>
  <c r="AM2888" i="2"/>
  <c r="AM2890" i="2"/>
  <c r="AM2891" i="2"/>
  <c r="AM2893" i="2"/>
  <c r="AM2894" i="2"/>
  <c r="AM2896" i="2"/>
  <c r="AM2899" i="2"/>
  <c r="AM2901" i="2"/>
  <c r="AM2903" i="2"/>
  <c r="AM2904" i="2"/>
  <c r="AM2906" i="2"/>
  <c r="AM2907" i="2"/>
  <c r="AM2909" i="2"/>
  <c r="AM2910" i="2"/>
  <c r="AM2912" i="2"/>
  <c r="AM2917" i="2"/>
  <c r="AM2920" i="2"/>
  <c r="AM2922" i="2"/>
  <c r="AM2923" i="2"/>
  <c r="AM2925" i="2"/>
  <c r="AM2926" i="2"/>
  <c r="AM2930" i="2"/>
  <c r="AM2933" i="2"/>
  <c r="AM2935" i="2"/>
  <c r="AM2938" i="2"/>
  <c r="AM2939" i="2"/>
  <c r="AM2941" i="2"/>
  <c r="AM2942" i="2"/>
  <c r="AM2944" i="2"/>
  <c r="AM2946" i="2"/>
  <c r="AM2949" i="2"/>
  <c r="AM2951" i="2"/>
  <c r="AM2954" i="2"/>
  <c r="AM2955" i="2"/>
  <c r="AM2957" i="2"/>
  <c r="AM2958" i="2"/>
  <c r="AM2960" i="2"/>
  <c r="AM2962" i="2"/>
  <c r="AM2967" i="2"/>
  <c r="AM2970" i="2"/>
  <c r="AM2971" i="2"/>
  <c r="AM2973" i="2"/>
  <c r="AM2974" i="2"/>
  <c r="AM2981" i="2"/>
  <c r="AM2986" i="2"/>
  <c r="AM2987" i="2"/>
  <c r="AM2989" i="2"/>
  <c r="AM2992" i="2"/>
  <c r="AM2994" i="2"/>
  <c r="AM2997" i="2"/>
  <c r="AM3002" i="2"/>
  <c r="AM3003" i="2"/>
  <c r="AM3005" i="2"/>
  <c r="AM3008" i="2"/>
  <c r="AM3010" i="2"/>
  <c r="AM3013" i="2"/>
  <c r="AM3018" i="2"/>
  <c r="AM3019" i="2"/>
  <c r="AM3021" i="2"/>
  <c r="AM3024" i="2"/>
  <c r="AM3026" i="2"/>
  <c r="AM3027" i="2"/>
  <c r="AM3029" i="2"/>
  <c r="AM3034" i="2"/>
  <c r="AM3035" i="2"/>
  <c r="AM3036" i="2"/>
  <c r="AM3037" i="2"/>
  <c r="AM3038" i="2"/>
  <c r="AM3042" i="2"/>
  <c r="AM3045" i="2"/>
  <c r="AM3047" i="2"/>
  <c r="AM3050" i="2"/>
  <c r="AM3051" i="2"/>
  <c r="AM3052" i="2"/>
  <c r="AM3053" i="2"/>
  <c r="AM3054" i="2"/>
  <c r="AM3058" i="2"/>
  <c r="AM3061" i="2"/>
  <c r="AM3063" i="2"/>
  <c r="AM3066" i="2"/>
  <c r="AM3067" i="2"/>
  <c r="AM3068" i="2"/>
  <c r="AM3069" i="2"/>
  <c r="AM3072" i="2"/>
  <c r="AM3079" i="2"/>
  <c r="AM3082" i="2"/>
  <c r="AM3084" i="2"/>
  <c r="AM3085" i="2"/>
  <c r="AM3086" i="2"/>
  <c r="AM3088" i="2"/>
  <c r="AM3090" i="2"/>
  <c r="AM3092" i="2"/>
  <c r="AM3093" i="2"/>
  <c r="AM3094" i="2"/>
  <c r="AM3095" i="2"/>
  <c r="AM3096" i="2"/>
  <c r="AM3098" i="2"/>
  <c r="AM3099" i="2"/>
  <c r="AM3101" i="2"/>
  <c r="AM3102" i="2"/>
  <c r="AM3104" i="2"/>
  <c r="AM3105" i="2"/>
  <c r="AM3107" i="2"/>
  <c r="AM3108" i="2"/>
  <c r="AM3109" i="2"/>
  <c r="AM3110" i="2"/>
  <c r="AM3111" i="2"/>
  <c r="AM3112" i="2"/>
  <c r="AM3114" i="2"/>
  <c r="AM3115" i="2"/>
  <c r="AM3118" i="2"/>
  <c r="AM3120" i="2"/>
  <c r="AM3121" i="2"/>
  <c r="AM3123" i="2"/>
  <c r="AM3124" i="2"/>
  <c r="AM3125" i="2"/>
  <c r="AM3126" i="2"/>
  <c r="AM3127" i="2"/>
  <c r="AM3128" i="2"/>
  <c r="AM3129" i="2"/>
  <c r="AM3130" i="2"/>
  <c r="AM3131" i="2"/>
  <c r="AM3133" i="2"/>
  <c r="AM3134" i="2"/>
  <c r="AM3136" i="2"/>
  <c r="AM3137" i="2"/>
  <c r="AM3139" i="2"/>
  <c r="AM3140" i="2"/>
  <c r="AM3141" i="2"/>
  <c r="AM3142" i="2"/>
  <c r="AM3143" i="2"/>
  <c r="AM3144" i="2"/>
  <c r="AM3145" i="2"/>
  <c r="AM3146" i="2"/>
  <c r="AM3147" i="2"/>
  <c r="AM3149" i="2"/>
  <c r="AM3150" i="2"/>
  <c r="AM3152" i="2"/>
  <c r="AM3153" i="2"/>
  <c r="AM3155" i="2"/>
  <c r="AM3156" i="2"/>
  <c r="AM3158" i="2"/>
  <c r="AM3159" i="2"/>
  <c r="AM3160" i="2"/>
  <c r="AM3161" i="2"/>
  <c r="AM3162" i="2"/>
  <c r="AM3163" i="2"/>
  <c r="AM3165" i="2"/>
  <c r="AM3166" i="2"/>
  <c r="AM3168" i="2"/>
  <c r="AM3169" i="2"/>
  <c r="AM3171" i="2"/>
  <c r="AM3172" i="2"/>
  <c r="AM3173" i="2"/>
  <c r="AM3174" i="2"/>
  <c r="AM3175" i="2"/>
  <c r="AM3176" i="2"/>
  <c r="AM3177" i="2"/>
  <c r="AM3178" i="2"/>
  <c r="AM3179" i="2"/>
  <c r="AM3181" i="2"/>
  <c r="AM3182" i="2"/>
  <c r="AM3184" i="2"/>
  <c r="AM3185" i="2"/>
  <c r="AM3187" i="2"/>
  <c r="AM3188" i="2"/>
  <c r="AM3190" i="2"/>
  <c r="AM3191" i="2"/>
  <c r="AM3192" i="2"/>
  <c r="AM3193" i="2"/>
  <c r="AM3194" i="2"/>
  <c r="AM3195" i="2"/>
  <c r="AM3197" i="2"/>
  <c r="AM3198" i="2"/>
  <c r="AM3200" i="2"/>
  <c r="AM3201" i="2"/>
  <c r="AM3203" i="2"/>
  <c r="AM3204" i="2"/>
  <c r="AM3205" i="2"/>
  <c r="AM3206" i="2"/>
  <c r="AM3207" i="2"/>
  <c r="AM3208" i="2"/>
  <c r="AM3209" i="2"/>
  <c r="AM3210" i="2"/>
  <c r="AM3211" i="2"/>
  <c r="AM3213" i="2"/>
  <c r="AM3214" i="2"/>
  <c r="AM3216" i="2"/>
  <c r="AM3217" i="2"/>
  <c r="AM3219" i="2"/>
  <c r="AM3220" i="2"/>
  <c r="AM3221" i="2"/>
  <c r="AM3222" i="2"/>
  <c r="AM3223" i="2"/>
  <c r="AM3224" i="2"/>
  <c r="AM3225" i="2"/>
  <c r="AM3226" i="2"/>
  <c r="AM3227" i="2"/>
  <c r="AM3229" i="2"/>
  <c r="AM3230" i="2"/>
  <c r="AM3232" i="2"/>
  <c r="AM3233" i="2"/>
  <c r="AM3235" i="2"/>
  <c r="AM3236" i="2"/>
  <c r="AM3238" i="2"/>
  <c r="AM3239" i="2"/>
  <c r="AM3240" i="2"/>
  <c r="AM3241" i="2"/>
  <c r="AM3242" i="2"/>
  <c r="AM3243" i="2"/>
  <c r="AM3245" i="2"/>
  <c r="AM3246" i="2"/>
  <c r="AM3248" i="2"/>
  <c r="AM3249" i="2"/>
  <c r="AM3251" i="2"/>
  <c r="AM3252" i="2"/>
  <c r="AM3253" i="2"/>
  <c r="AM3254" i="2"/>
  <c r="AM3255" i="2"/>
  <c r="AM3256" i="2"/>
  <c r="AM3257" i="2"/>
  <c r="AM3258" i="2"/>
  <c r="AM3259" i="2"/>
  <c r="AM3261" i="2"/>
  <c r="AM3262" i="2"/>
  <c r="AM3264" i="2"/>
  <c r="AM3265" i="2"/>
  <c r="AM3267" i="2"/>
  <c r="AM3268" i="2"/>
  <c r="AM3269" i="2"/>
  <c r="AM3270" i="2"/>
  <c r="AM3271" i="2"/>
  <c r="AM3272" i="2"/>
  <c r="AM3273" i="2"/>
  <c r="AM3274" i="2"/>
  <c r="AM3275" i="2"/>
  <c r="AM3277" i="2"/>
  <c r="AM3278" i="2"/>
  <c r="AM3280" i="2"/>
  <c r="AM3281" i="2"/>
  <c r="AM3283" i="2"/>
  <c r="AM3284" i="2"/>
  <c r="AM3285" i="2"/>
  <c r="AM3286" i="2"/>
  <c r="AM3287" i="2"/>
  <c r="AM3288" i="2"/>
  <c r="AM3289" i="2"/>
  <c r="AM3290" i="2"/>
  <c r="AM3291" i="2"/>
  <c r="AM3293" i="2"/>
  <c r="AM3294" i="2"/>
  <c r="AM3296" i="2"/>
  <c r="AM3297" i="2"/>
  <c r="AM3299" i="2"/>
  <c r="AM3300" i="2"/>
  <c r="AM3301" i="2"/>
  <c r="AM3302" i="2"/>
  <c r="AM3303" i="2"/>
  <c r="AM3304" i="2"/>
  <c r="AM3305" i="2"/>
  <c r="AM3306" i="2"/>
  <c r="AM3307" i="2"/>
  <c r="AM3309" i="2"/>
  <c r="AM3310" i="2"/>
  <c r="AM3312" i="2"/>
  <c r="AM3313" i="2"/>
  <c r="AM3315" i="2"/>
  <c r="AM3316" i="2"/>
  <c r="AM3317" i="2"/>
  <c r="AM3318" i="2"/>
  <c r="AM3319" i="2"/>
  <c r="AM3320" i="2"/>
  <c r="AM3321" i="2"/>
  <c r="AM3322" i="2"/>
  <c r="AM3323" i="2"/>
  <c r="AM3325" i="2"/>
  <c r="AM3326" i="2"/>
  <c r="AM3328" i="2"/>
  <c r="AM3329" i="2"/>
  <c r="AM3331" i="2"/>
  <c r="AM3332" i="2"/>
  <c r="AM3334" i="2"/>
  <c r="AM3335" i="2"/>
  <c r="AM3336" i="2"/>
  <c r="AM3337" i="2"/>
  <c r="AM3338" i="2"/>
  <c r="AM3339" i="2"/>
  <c r="AM3341" i="2"/>
  <c r="AM3342" i="2"/>
  <c r="AM3344" i="2"/>
  <c r="AM3345" i="2"/>
  <c r="AM3347" i="2"/>
  <c r="AM3348" i="2"/>
  <c r="AM3349" i="2"/>
  <c r="AM3350" i="2"/>
  <c r="AM3351" i="2"/>
  <c r="AM3352" i="2"/>
  <c r="AM3354" i="2"/>
  <c r="AM3355" i="2"/>
  <c r="AM3357" i="2"/>
  <c r="AM3358" i="2"/>
  <c r="AM3360" i="2"/>
  <c r="AM3361" i="2"/>
  <c r="AM3363" i="2"/>
  <c r="AM3364" i="2"/>
  <c r="AM3365" i="2"/>
  <c r="AM3366" i="2"/>
  <c r="AM3367" i="2"/>
  <c r="AM3368" i="2"/>
  <c r="AM3370" i="2"/>
  <c r="AM3371" i="2"/>
  <c r="AM3373" i="2"/>
  <c r="AM3374" i="2"/>
  <c r="AM3376" i="2"/>
  <c r="AM3377" i="2"/>
  <c r="AM3379" i="2"/>
  <c r="AM3380" i="2"/>
  <c r="AM3382" i="2"/>
  <c r="AM3383" i="2"/>
  <c r="AM3384" i="2"/>
  <c r="AM3385" i="2"/>
  <c r="AM3386" i="2"/>
  <c r="AM3387" i="2"/>
  <c r="AM3389" i="2"/>
  <c r="AM3390" i="2"/>
  <c r="AM3392" i="2"/>
  <c r="AM3393" i="2"/>
  <c r="AM3395" i="2"/>
  <c r="AM3396" i="2"/>
  <c r="AM3398" i="2"/>
  <c r="AM3399" i="2"/>
  <c r="AM3400" i="2"/>
  <c r="AM3401" i="2"/>
  <c r="AM3402" i="2"/>
  <c r="AM3403" i="2"/>
  <c r="AM3405" i="2"/>
  <c r="AM3406" i="2"/>
  <c r="AM3408" i="2"/>
  <c r="AM3409" i="2"/>
  <c r="AM3411" i="2"/>
  <c r="AM3412" i="2"/>
  <c r="AM3414" i="2"/>
  <c r="AM3415" i="2"/>
  <c r="AM3416" i="2"/>
  <c r="AM3418" i="2"/>
  <c r="AM3419" i="2"/>
  <c r="AM3421" i="2"/>
  <c r="AM3422" i="2"/>
  <c r="AM3424" i="2"/>
  <c r="AM3425" i="2"/>
  <c r="AM3427" i="2"/>
  <c r="AM3428" i="2"/>
  <c r="AM3430" i="2"/>
  <c r="AM3431" i="2"/>
  <c r="AM3432" i="2"/>
  <c r="AM3434" i="2"/>
  <c r="AM3435" i="2"/>
  <c r="AM3437" i="2"/>
  <c r="AM3438" i="2"/>
  <c r="AM3440" i="2"/>
  <c r="AM3441" i="2"/>
  <c r="AM3443" i="2"/>
  <c r="AM3444" i="2"/>
  <c r="AM3446" i="2"/>
  <c r="AM3447" i="2"/>
  <c r="AM3448" i="2"/>
  <c r="AM3450" i="2"/>
  <c r="AM3451" i="2"/>
  <c r="AM3453" i="2"/>
  <c r="AM3454" i="2"/>
  <c r="AM3456" i="2"/>
  <c r="AM3457" i="2"/>
  <c r="AM3459" i="2"/>
  <c r="AM3460" i="2"/>
  <c r="AM3462" i="2"/>
  <c r="AM3463" i="2"/>
  <c r="AM3464" i="2"/>
  <c r="AM3465" i="2"/>
  <c r="AM3466" i="2"/>
  <c r="AM3467" i="2"/>
  <c r="AM3469" i="2"/>
  <c r="AM3470" i="2"/>
  <c r="AM3472" i="2"/>
  <c r="AM3473" i="2"/>
  <c r="AM3475" i="2"/>
  <c r="AM3476" i="2"/>
  <c r="AM3478" i="2"/>
  <c r="AM3479" i="2"/>
  <c r="AM3480" i="2"/>
  <c r="AM3481" i="2"/>
  <c r="AM3482" i="2"/>
  <c r="AM3483" i="2"/>
  <c r="AM3485" i="2"/>
  <c r="AM3486" i="2"/>
  <c r="AM3488" i="2"/>
  <c r="AM3489" i="2"/>
  <c r="AM3491" i="2"/>
  <c r="AM3492" i="2"/>
  <c r="AM3494" i="2"/>
  <c r="AM3495" i="2"/>
  <c r="AM3496" i="2"/>
  <c r="AM3497" i="2"/>
  <c r="AM3498" i="2"/>
  <c r="AM3499" i="2"/>
  <c r="AM3501" i="2"/>
  <c r="AM3502" i="2"/>
  <c r="AM3504" i="2"/>
  <c r="AM3505" i="2"/>
  <c r="AM3507" i="2"/>
  <c r="AM3508" i="2"/>
  <c r="AM3510" i="2"/>
  <c r="AM3511" i="2"/>
  <c r="AM3512" i="2"/>
  <c r="AM3513" i="2"/>
  <c r="AM3514" i="2"/>
  <c r="AM3515" i="2"/>
  <c r="AM3517" i="2"/>
  <c r="AM3520" i="2"/>
  <c r="AM3521" i="2"/>
  <c r="AM3523" i="2"/>
  <c r="AM3524" i="2"/>
  <c r="AM3526" i="2"/>
  <c r="AM3527" i="2"/>
  <c r="AM3528" i="2"/>
  <c r="AM3530" i="2"/>
  <c r="AM3531" i="2"/>
  <c r="AM3533" i="2"/>
  <c r="AM3534" i="2"/>
  <c r="AM3536" i="2"/>
  <c r="AM3537" i="2"/>
  <c r="AM3539" i="2"/>
  <c r="AM3540" i="2"/>
  <c r="AM3542" i="2"/>
  <c r="AM3543" i="2"/>
  <c r="AM3544" i="2"/>
  <c r="AM3546" i="2"/>
  <c r="AM3547" i="2"/>
  <c r="AM3549" i="2"/>
  <c r="AM3550" i="2"/>
  <c r="AM3552" i="2"/>
  <c r="AM3553" i="2"/>
  <c r="AM3555" i="2"/>
  <c r="AM3556" i="2"/>
  <c r="AH59" i="2"/>
  <c r="AI59" i="2" s="1"/>
  <c r="AJ59" i="2"/>
  <c r="AK59" i="2"/>
  <c r="AL59" i="2"/>
  <c r="AH60" i="2"/>
  <c r="AI60" i="2" s="1"/>
  <c r="AH61" i="2"/>
  <c r="AI61" i="2"/>
  <c r="AJ61" i="2"/>
  <c r="AK61" i="2"/>
  <c r="AL61" i="2"/>
  <c r="AH62" i="2"/>
  <c r="AI62" i="2" s="1"/>
  <c r="AH63" i="2"/>
  <c r="AI63" i="2" s="1"/>
  <c r="AH64" i="2"/>
  <c r="AI64" i="2"/>
  <c r="AJ64" i="2"/>
  <c r="AK64" i="2"/>
  <c r="AL64" i="2"/>
  <c r="AA59" i="2"/>
  <c r="AB59" i="2"/>
  <c r="AC59" i="2"/>
  <c r="AD59" i="2"/>
  <c r="AE59" i="2"/>
  <c r="AF59" i="2" s="1"/>
  <c r="AG59" i="2"/>
  <c r="AA60" i="2"/>
  <c r="AB60" i="2"/>
  <c r="AC60" i="2" s="1"/>
  <c r="AD60" i="2"/>
  <c r="AE60" i="2"/>
  <c r="AF60" i="2"/>
  <c r="AG60" i="2"/>
  <c r="AA61" i="2"/>
  <c r="AB61" i="2"/>
  <c r="AA62" i="2"/>
  <c r="AB62" i="2"/>
  <c r="AC62" i="2"/>
  <c r="AD62" i="2"/>
  <c r="AE62" i="2"/>
  <c r="AF62" i="2" s="1"/>
  <c r="AG62" i="2"/>
  <c r="AA63" i="2"/>
  <c r="AG63" i="2" s="1"/>
  <c r="AB63" i="2"/>
  <c r="AD63" i="2" s="1"/>
  <c r="AA64" i="2"/>
  <c r="AB64" i="2"/>
  <c r="AC64" i="2" s="1"/>
  <c r="AA65" i="2"/>
  <c r="AB65" i="2"/>
  <c r="AC65" i="2"/>
  <c r="AD65" i="2"/>
  <c r="AE65" i="2"/>
  <c r="AF65" i="2"/>
  <c r="AA66" i="2"/>
  <c r="AB66" i="2"/>
  <c r="AE66" i="2" s="1"/>
  <c r="AC66" i="2"/>
  <c r="AD66" i="2"/>
  <c r="AG66" i="2" s="1"/>
  <c r="AA67" i="2"/>
  <c r="AB67" i="2"/>
  <c r="AC67" i="2"/>
  <c r="AD67" i="2"/>
  <c r="AE67" i="2"/>
  <c r="AF67" i="2"/>
  <c r="AG67" i="2"/>
  <c r="AA68" i="2"/>
  <c r="AG68" i="2" s="1"/>
  <c r="AB68" i="2"/>
  <c r="AC68" i="2"/>
  <c r="AD68" i="2"/>
  <c r="AE68" i="2"/>
  <c r="AF68" i="2"/>
  <c r="AA69" i="2"/>
  <c r="AB69" i="2"/>
  <c r="AC69" i="2"/>
  <c r="AD69" i="2"/>
  <c r="AE69" i="2"/>
  <c r="AF69" i="2"/>
  <c r="AG69" i="2"/>
  <c r="AA70" i="2"/>
  <c r="AB70" i="2"/>
  <c r="AD70" i="2" s="1"/>
  <c r="AC70" i="2"/>
  <c r="AA71" i="2"/>
  <c r="AD71" i="2" s="1"/>
  <c r="AB71" i="2"/>
  <c r="AC71" i="2" s="1"/>
  <c r="AE71" i="2" s="1"/>
  <c r="AF71" i="2" s="1"/>
  <c r="AA72" i="2"/>
  <c r="AB72" i="2"/>
  <c r="AF72" i="2" s="1"/>
  <c r="AC72" i="2"/>
  <c r="AE72" i="2"/>
  <c r="AA73" i="2"/>
  <c r="AG73" i="2" s="1"/>
  <c r="AB73" i="2"/>
  <c r="AD73" i="2" s="1"/>
  <c r="AC73" i="2"/>
  <c r="AA74" i="2"/>
  <c r="AB74" i="2"/>
  <c r="AC74" i="2"/>
  <c r="AD74" i="2"/>
  <c r="AE74" i="2"/>
  <c r="AF74" i="2" s="1"/>
  <c r="AG74" i="2"/>
  <c r="AA75" i="2"/>
  <c r="AB75" i="2"/>
  <c r="AC75" i="2"/>
  <c r="AD75" i="2"/>
  <c r="AE75" i="2"/>
  <c r="AF75" i="2" s="1"/>
  <c r="AG75" i="2"/>
  <c r="AA76" i="2"/>
  <c r="AB76" i="2"/>
  <c r="AC76" i="2"/>
  <c r="AD76" i="2"/>
  <c r="AE76" i="2"/>
  <c r="AF76" i="2"/>
  <c r="AG76" i="2"/>
  <c r="AA77" i="2"/>
  <c r="AB77" i="2"/>
  <c r="AA78" i="2"/>
  <c r="AB78" i="2"/>
  <c r="AC78" i="2"/>
  <c r="AD78" i="2"/>
  <c r="AE78" i="2"/>
  <c r="AF78" i="2"/>
  <c r="AG78" i="2"/>
  <c r="AA79" i="2"/>
  <c r="AB79" i="2"/>
  <c r="AD79" i="2"/>
  <c r="AA80" i="2"/>
  <c r="AG80" i="2" s="1"/>
  <c r="AB80" i="2"/>
  <c r="AC80" i="2" s="1"/>
  <c r="AA81" i="2"/>
  <c r="AG81" i="2" s="1"/>
  <c r="AB81" i="2"/>
  <c r="AC81" i="2"/>
  <c r="AE81" i="2" s="1"/>
  <c r="AD81" i="2"/>
  <c r="AF81" i="2"/>
  <c r="AA82" i="2"/>
  <c r="AB82" i="2"/>
  <c r="AE82" i="2" s="1"/>
  <c r="AC82" i="2"/>
  <c r="AD82" i="2"/>
  <c r="AG82" i="2" s="1"/>
  <c r="AA83" i="2"/>
  <c r="AB83" i="2"/>
  <c r="AC83" i="2"/>
  <c r="AD83" i="2"/>
  <c r="AE83" i="2"/>
  <c r="AG83" i="2" s="1"/>
  <c r="AF83" i="2"/>
  <c r="AA84" i="2"/>
  <c r="AG84" i="2" s="1"/>
  <c r="AB84" i="2"/>
  <c r="AC84" i="2"/>
  <c r="AD84" i="2"/>
  <c r="AE84" i="2"/>
  <c r="AF84" i="2"/>
  <c r="AA85" i="2"/>
  <c r="AB85" i="2"/>
  <c r="AC85" i="2"/>
  <c r="AD85" i="2"/>
  <c r="AE85" i="2"/>
  <c r="AF85" i="2"/>
  <c r="AG85" i="2"/>
  <c r="AA86" i="2"/>
  <c r="AG86" i="2" s="1"/>
  <c r="AB86" i="2"/>
  <c r="AD86" i="2" s="1"/>
  <c r="AC86" i="2"/>
  <c r="AA87" i="2"/>
  <c r="AG87" i="2" s="1"/>
  <c r="AB87" i="2"/>
  <c r="AC87" i="2" s="1"/>
  <c r="AD87" i="2"/>
  <c r="AE87" i="2"/>
  <c r="AF87" i="2"/>
  <c r="AA88" i="2"/>
  <c r="AB88" i="2"/>
  <c r="AF88" i="2" s="1"/>
  <c r="AC88" i="2"/>
  <c r="AE88" i="2"/>
  <c r="AA89" i="2"/>
  <c r="AB89" i="2"/>
  <c r="AD89" i="2" s="1"/>
  <c r="AC89" i="2"/>
  <c r="AA90" i="2"/>
  <c r="AB90" i="2"/>
  <c r="AC90" i="2"/>
  <c r="AD90" i="2"/>
  <c r="AE90" i="2"/>
  <c r="AG90" i="2" s="1"/>
  <c r="AF90" i="2"/>
  <c r="AA91" i="2"/>
  <c r="AB91" i="2"/>
  <c r="AC91" i="2"/>
  <c r="AD91" i="2"/>
  <c r="AE91" i="2"/>
  <c r="AF91" i="2" s="1"/>
  <c r="AG91" i="2"/>
  <c r="AA92" i="2"/>
  <c r="AB92" i="2"/>
  <c r="AC92" i="2"/>
  <c r="AD92" i="2"/>
  <c r="AE92" i="2"/>
  <c r="AF92" i="2"/>
  <c r="AG92" i="2"/>
  <c r="AA93" i="2"/>
  <c r="AB93" i="2"/>
  <c r="AA94" i="2"/>
  <c r="AC94" i="2" s="1"/>
  <c r="AE94" i="2" s="1"/>
  <c r="AF94" i="2" s="1"/>
  <c r="AB94" i="2"/>
  <c r="AD94" i="2"/>
  <c r="AG94" i="2"/>
  <c r="AA95" i="2"/>
  <c r="AB95" i="2"/>
  <c r="AD95" i="2" s="1"/>
  <c r="AA96" i="2"/>
  <c r="AB96" i="2"/>
  <c r="AC96" i="2" s="1"/>
  <c r="AA97" i="2"/>
  <c r="AB97" i="2"/>
  <c r="AE97" i="2" s="1"/>
  <c r="AC97" i="2"/>
  <c r="AD97" i="2"/>
  <c r="AF97" i="2"/>
  <c r="AA98" i="2"/>
  <c r="AB98" i="2"/>
  <c r="AE98" i="2" s="1"/>
  <c r="AC98" i="2"/>
  <c r="AD98" i="2"/>
  <c r="AG98" i="2"/>
  <c r="AA99" i="2"/>
  <c r="AB99" i="2"/>
  <c r="AC99" i="2"/>
  <c r="AD99" i="2"/>
  <c r="AE99" i="2"/>
  <c r="AG99" i="2" s="1"/>
  <c r="AF99" i="2"/>
  <c r="AA100" i="2"/>
  <c r="AG100" i="2" s="1"/>
  <c r="AB100" i="2"/>
  <c r="AC100" i="2"/>
  <c r="AD100" i="2"/>
  <c r="AE100" i="2"/>
  <c r="AF100" i="2"/>
  <c r="AA101" i="2"/>
  <c r="AB101" i="2"/>
  <c r="AC101" i="2"/>
  <c r="AD101" i="2"/>
  <c r="AE101" i="2"/>
  <c r="AF101" i="2"/>
  <c r="AG101" i="2"/>
  <c r="AA102" i="2"/>
  <c r="AB102" i="2"/>
  <c r="AD102" i="2" s="1"/>
  <c r="AC102" i="2"/>
  <c r="AA103" i="2"/>
  <c r="AB103" i="2"/>
  <c r="AC103" i="2" s="1"/>
  <c r="AE103" i="2"/>
  <c r="AF103" i="2"/>
  <c r="AA104" i="2"/>
  <c r="AG104" i="2" s="1"/>
  <c r="AB104" i="2"/>
  <c r="AC104" i="2"/>
  <c r="AE104" i="2" s="1"/>
  <c r="AA105" i="2"/>
  <c r="AB105" i="2"/>
  <c r="AD105" i="2" s="1"/>
  <c r="AC105" i="2"/>
  <c r="AA106" i="2"/>
  <c r="AB106" i="2"/>
  <c r="AC106" i="2"/>
  <c r="AD106" i="2"/>
  <c r="AE106" i="2"/>
  <c r="AF106" i="2" s="1"/>
  <c r="AA107" i="2"/>
  <c r="AB107" i="2"/>
  <c r="AC107" i="2"/>
  <c r="AD107" i="2"/>
  <c r="AG107" i="2" s="1"/>
  <c r="AE107" i="2"/>
  <c r="AF107" i="2"/>
  <c r="AA108" i="2"/>
  <c r="AB108" i="2"/>
  <c r="AC108" i="2"/>
  <c r="AD108" i="2"/>
  <c r="AE108" i="2"/>
  <c r="AF108" i="2"/>
  <c r="AG108" i="2"/>
  <c r="AA109" i="2"/>
  <c r="AB109" i="2"/>
  <c r="AA110" i="2"/>
  <c r="AC110" i="2" s="1"/>
  <c r="AE110" i="2" s="1"/>
  <c r="AB110" i="2"/>
  <c r="AD110" i="2"/>
  <c r="AA111" i="2"/>
  <c r="AB111" i="2"/>
  <c r="AD111" i="2" s="1"/>
  <c r="AA112" i="2"/>
  <c r="AB112" i="2"/>
  <c r="AC112" i="2" s="1"/>
  <c r="AA113" i="2"/>
  <c r="AB113" i="2"/>
  <c r="AE113" i="2" s="1"/>
  <c r="AC113" i="2"/>
  <c r="AD113" i="2"/>
  <c r="AF113" i="2"/>
  <c r="AA114" i="2"/>
  <c r="AB114" i="2"/>
  <c r="AE114" i="2" s="1"/>
  <c r="AC114" i="2"/>
  <c r="AD114" i="2"/>
  <c r="AA115" i="2"/>
  <c r="AB115" i="2"/>
  <c r="AC115" i="2"/>
  <c r="AD115" i="2"/>
  <c r="AE115" i="2"/>
  <c r="AF115" i="2"/>
  <c r="AG115" i="2"/>
  <c r="AA116" i="2"/>
  <c r="AB116" i="2"/>
  <c r="AA117" i="2"/>
  <c r="AB117" i="2"/>
  <c r="AC117" i="2"/>
  <c r="AD117" i="2"/>
  <c r="AE117" i="2"/>
  <c r="AF117" i="2"/>
  <c r="AG117" i="2"/>
  <c r="AA118" i="2"/>
  <c r="AB118" i="2"/>
  <c r="AA119" i="2"/>
  <c r="AG119" i="2" s="1"/>
  <c r="AB119" i="2"/>
  <c r="AC119" i="2" s="1"/>
  <c r="AE119" i="2" s="1"/>
  <c r="AF119" i="2" s="1"/>
  <c r="AA120" i="2"/>
  <c r="AB120" i="2"/>
  <c r="AF120" i="2" s="1"/>
  <c r="AC120" i="2"/>
  <c r="AE120" i="2"/>
  <c r="AA121" i="2"/>
  <c r="AB121" i="2"/>
  <c r="AD121" i="2" s="1"/>
  <c r="AC121" i="2"/>
  <c r="AA122" i="2"/>
  <c r="AB122" i="2"/>
  <c r="AC122" i="2"/>
  <c r="AD122" i="2"/>
  <c r="AE122" i="2"/>
  <c r="AG122" i="2" s="1"/>
  <c r="AF122" i="2"/>
  <c r="AA123" i="2"/>
  <c r="AB123" i="2"/>
  <c r="AC123" i="2"/>
  <c r="AD123" i="2"/>
  <c r="AE123" i="2"/>
  <c r="AF123" i="2" s="1"/>
  <c r="AG123" i="2"/>
  <c r="AA124" i="2"/>
  <c r="AB124" i="2"/>
  <c r="AC124" i="2"/>
  <c r="AD124" i="2"/>
  <c r="AE124" i="2"/>
  <c r="AF124" i="2"/>
  <c r="AG124" i="2"/>
  <c r="AA125" i="2"/>
  <c r="AB125" i="2"/>
  <c r="AA126" i="2"/>
  <c r="AC126" i="2" s="1"/>
  <c r="AE126" i="2" s="1"/>
  <c r="AB126" i="2"/>
  <c r="AD126" i="2"/>
  <c r="AA127" i="2"/>
  <c r="AG127" i="2" s="1"/>
  <c r="AB127" i="2"/>
  <c r="AD127" i="2" s="1"/>
  <c r="AA128" i="2"/>
  <c r="AG128" i="2" s="1"/>
  <c r="AB128" i="2"/>
  <c r="AC128" i="2" s="1"/>
  <c r="AA129" i="2"/>
  <c r="AB129" i="2"/>
  <c r="AE129" i="2" s="1"/>
  <c r="AC129" i="2"/>
  <c r="AD129" i="2"/>
  <c r="AF129" i="2"/>
  <c r="AA130" i="2"/>
  <c r="AB130" i="2"/>
  <c r="AE130" i="2" s="1"/>
  <c r="AC130" i="2"/>
  <c r="AD130" i="2"/>
  <c r="AA131" i="2"/>
  <c r="AB131" i="2"/>
  <c r="AC131" i="2"/>
  <c r="AD131" i="2"/>
  <c r="AE131" i="2"/>
  <c r="AF131" i="2"/>
  <c r="AG131" i="2"/>
  <c r="AA132" i="2"/>
  <c r="AB132" i="2"/>
  <c r="AA133" i="2"/>
  <c r="AB133" i="2"/>
  <c r="AC133" i="2"/>
  <c r="AD133" i="2"/>
  <c r="AE133" i="2"/>
  <c r="AF133" i="2"/>
  <c r="AG133" i="2"/>
  <c r="AA134" i="2"/>
  <c r="AB134" i="2"/>
  <c r="AD134" i="2" s="1"/>
  <c r="AC134" i="2"/>
  <c r="AA135" i="2"/>
  <c r="AB135" i="2"/>
  <c r="AC135" i="2" s="1"/>
  <c r="AE135" i="2"/>
  <c r="AF135" i="2"/>
  <c r="AA136" i="2"/>
  <c r="AB136" i="2"/>
  <c r="AC136" i="2"/>
  <c r="AE136" i="2"/>
  <c r="AA137" i="2"/>
  <c r="AB137" i="2"/>
  <c r="AD137" i="2" s="1"/>
  <c r="AC137" i="2"/>
  <c r="AA138" i="2"/>
  <c r="AB138" i="2"/>
  <c r="AC138" i="2"/>
  <c r="AD138" i="2"/>
  <c r="AG138" i="2" s="1"/>
  <c r="AE138" i="2"/>
  <c r="AA139" i="2"/>
  <c r="AB139" i="2"/>
  <c r="AC139" i="2"/>
  <c r="AD139" i="2"/>
  <c r="AG139" i="2" s="1"/>
  <c r="AE139" i="2"/>
  <c r="AF139" i="2"/>
  <c r="AA140" i="2"/>
  <c r="AB140" i="2"/>
  <c r="AC140" i="2" s="1"/>
  <c r="AE140" i="2" s="1"/>
  <c r="AG140" i="2" s="1"/>
  <c r="AD140" i="2"/>
  <c r="AF140" i="2"/>
  <c r="AA141" i="2"/>
  <c r="AB141" i="2"/>
  <c r="AA142" i="2"/>
  <c r="AB142" i="2"/>
  <c r="AC142" i="2"/>
  <c r="AD142" i="2"/>
  <c r="AE142" i="2"/>
  <c r="AF142" i="2"/>
  <c r="AG142" i="2"/>
  <c r="AA143" i="2"/>
  <c r="AB143" i="2"/>
  <c r="AD143" i="2" s="1"/>
  <c r="AA144" i="2"/>
  <c r="AB144" i="2"/>
  <c r="AC144" i="2" s="1"/>
  <c r="AA145" i="2"/>
  <c r="AG145" i="2" s="1"/>
  <c r="AB145" i="2"/>
  <c r="AC145" i="2"/>
  <c r="AD145" i="2"/>
  <c r="AA146" i="2"/>
  <c r="AB146" i="2"/>
  <c r="AE146" i="2" s="1"/>
  <c r="AC146" i="2"/>
  <c r="AD146" i="2"/>
  <c r="AA147" i="2"/>
  <c r="AB147" i="2"/>
  <c r="AC147" i="2"/>
  <c r="AD147" i="2"/>
  <c r="AG147" i="2" s="1"/>
  <c r="AE147" i="2"/>
  <c r="AF147" i="2" s="1"/>
  <c r="AA148" i="2"/>
  <c r="AB148" i="2"/>
  <c r="AA149" i="2"/>
  <c r="AB149" i="2"/>
  <c r="AC149" i="2"/>
  <c r="AD149" i="2"/>
  <c r="AE149" i="2"/>
  <c r="AF149" i="2"/>
  <c r="AG149" i="2"/>
  <c r="AA150" i="2"/>
  <c r="AB150" i="2"/>
  <c r="AD150" i="2" s="1"/>
  <c r="AC150" i="2"/>
  <c r="AA151" i="2"/>
  <c r="AB151" i="2"/>
  <c r="AC151" i="2" s="1"/>
  <c r="AE151" i="2"/>
  <c r="AF151" i="2"/>
  <c r="AA152" i="2"/>
  <c r="AB152" i="2"/>
  <c r="AC152" i="2"/>
  <c r="AE152" i="2"/>
  <c r="AA153" i="2"/>
  <c r="AB153" i="2"/>
  <c r="AD153" i="2" s="1"/>
  <c r="AC153" i="2"/>
  <c r="AG153" i="2"/>
  <c r="AA154" i="2"/>
  <c r="AB154" i="2"/>
  <c r="AC154" i="2"/>
  <c r="AD154" i="2"/>
  <c r="AE154" i="2"/>
  <c r="AG154" i="2" s="1"/>
  <c r="AA155" i="2"/>
  <c r="AB155" i="2"/>
  <c r="AC155" i="2"/>
  <c r="AD155" i="2"/>
  <c r="AE155" i="2"/>
  <c r="AF155" i="2"/>
  <c r="AA156" i="2"/>
  <c r="AB156" i="2"/>
  <c r="AC156" i="2" s="1"/>
  <c r="AE156" i="2" s="1"/>
  <c r="AD156" i="2"/>
  <c r="AA157" i="2"/>
  <c r="AB157" i="2"/>
  <c r="AA158" i="2"/>
  <c r="AB158" i="2"/>
  <c r="AC158" i="2"/>
  <c r="AD158" i="2"/>
  <c r="AE158" i="2"/>
  <c r="AF158" i="2"/>
  <c r="AG158" i="2"/>
  <c r="AA159" i="2"/>
  <c r="AB159" i="2"/>
  <c r="AD159" i="2" s="1"/>
  <c r="AA160" i="2"/>
  <c r="AB160" i="2"/>
  <c r="AA161" i="2"/>
  <c r="AB161" i="2"/>
  <c r="AC161" i="2"/>
  <c r="AD161" i="2"/>
  <c r="AA162" i="2"/>
  <c r="AB162" i="2"/>
  <c r="AE162" i="2" s="1"/>
  <c r="AC162" i="2"/>
  <c r="AD162" i="2"/>
  <c r="AA163" i="2"/>
  <c r="AB163" i="2"/>
  <c r="AC163" i="2"/>
  <c r="AD163" i="2"/>
  <c r="AE163" i="2"/>
  <c r="AF163" i="2" s="1"/>
  <c r="AA164" i="2"/>
  <c r="AG164" i="2" s="1"/>
  <c r="AB164" i="2"/>
  <c r="AC164" i="2"/>
  <c r="AD164" i="2"/>
  <c r="AE164" i="2"/>
  <c r="AF164" i="2"/>
  <c r="AA165" i="2"/>
  <c r="AB165" i="2"/>
  <c r="AC165" i="2"/>
  <c r="AD165" i="2"/>
  <c r="AE165" i="2"/>
  <c r="AF165" i="2"/>
  <c r="AG165" i="2"/>
  <c r="AA166" i="2"/>
  <c r="AG166" i="2" s="1"/>
  <c r="AB166" i="2"/>
  <c r="AA167" i="2"/>
  <c r="AB167" i="2"/>
  <c r="AG167" i="2"/>
  <c r="AA168" i="2"/>
  <c r="AB168" i="2"/>
  <c r="AC168" i="2" s="1"/>
  <c r="AA169" i="2"/>
  <c r="AB169" i="2"/>
  <c r="AD169" i="2" s="1"/>
  <c r="AC169" i="2"/>
  <c r="AG169" i="2"/>
  <c r="AA170" i="2"/>
  <c r="AB170" i="2"/>
  <c r="AF170" i="2" s="1"/>
  <c r="AC170" i="2"/>
  <c r="AA171" i="2"/>
  <c r="AB171" i="2"/>
  <c r="AC171" i="2"/>
  <c r="AD171" i="2"/>
  <c r="AG171" i="2" s="1"/>
  <c r="AE171" i="2"/>
  <c r="AF171" i="2" s="1"/>
  <c r="AA172" i="2"/>
  <c r="AB172" i="2"/>
  <c r="AC172" i="2" s="1"/>
  <c r="AE172" i="2" s="1"/>
  <c r="AF172" i="2" s="1"/>
  <c r="AD172" i="2"/>
  <c r="AG172" i="2"/>
  <c r="AA173" i="2"/>
  <c r="AB173" i="2"/>
  <c r="AF173" i="2" s="1"/>
  <c r="AA174" i="2"/>
  <c r="AB174" i="2"/>
  <c r="AC174" i="2"/>
  <c r="AD174" i="2"/>
  <c r="AE174" i="2"/>
  <c r="AF174" i="2"/>
  <c r="AG174" i="2"/>
  <c r="AA175" i="2"/>
  <c r="AG175" i="2" s="1"/>
  <c r="AB175" i="2"/>
  <c r="AA176" i="2"/>
  <c r="AB176" i="2"/>
  <c r="AA177" i="2"/>
  <c r="AB177" i="2"/>
  <c r="AE177" i="2" s="1"/>
  <c r="AA178" i="2"/>
  <c r="AB178" i="2"/>
  <c r="AC178" i="2"/>
  <c r="AD178" i="2"/>
  <c r="AA179" i="2"/>
  <c r="AB179" i="2"/>
  <c r="AC179" i="2"/>
  <c r="AD179" i="2"/>
  <c r="AE179" i="2"/>
  <c r="AF179" i="2"/>
  <c r="AA180" i="2"/>
  <c r="AB180" i="2"/>
  <c r="AA181" i="2"/>
  <c r="AB181" i="2"/>
  <c r="AC181" i="2"/>
  <c r="AD181" i="2"/>
  <c r="AE181" i="2"/>
  <c r="AF181" i="2"/>
  <c r="AG181" i="2"/>
  <c r="AA182" i="2"/>
  <c r="AB182" i="2"/>
  <c r="AD182" i="2" s="1"/>
  <c r="AC182" i="2"/>
  <c r="AA183" i="2"/>
  <c r="AB183" i="2"/>
  <c r="AC183" i="2" s="1"/>
  <c r="AE183" i="2"/>
  <c r="AF183" i="2"/>
  <c r="AA184" i="2"/>
  <c r="AB184" i="2"/>
  <c r="AC184" i="2" s="1"/>
  <c r="AE184" i="2"/>
  <c r="AA185" i="2"/>
  <c r="AB185" i="2"/>
  <c r="AA186" i="2"/>
  <c r="AB186" i="2"/>
  <c r="AA187" i="2"/>
  <c r="AG187" i="2" s="1"/>
  <c r="AB187" i="2"/>
  <c r="AC187" i="2"/>
  <c r="AD187" i="2"/>
  <c r="AE187" i="2"/>
  <c r="AF187" i="2"/>
  <c r="AA188" i="2"/>
  <c r="AB188" i="2"/>
  <c r="AA189" i="2"/>
  <c r="AB189" i="2"/>
  <c r="AG189" i="2"/>
  <c r="AA190" i="2"/>
  <c r="AB190" i="2"/>
  <c r="AC190" i="2"/>
  <c r="AD190" i="2"/>
  <c r="AE190" i="2"/>
  <c r="AF190" i="2"/>
  <c r="AG190" i="2"/>
  <c r="AA191" i="2"/>
  <c r="AB191" i="2"/>
  <c r="AD191" i="2" s="1"/>
  <c r="AA192" i="2"/>
  <c r="AG192" i="2" s="1"/>
  <c r="AB192" i="2"/>
  <c r="AA193" i="2"/>
  <c r="AG193" i="2" s="1"/>
  <c r="AB193" i="2"/>
  <c r="AA194" i="2"/>
  <c r="AB194" i="2"/>
  <c r="AE194" i="2" s="1"/>
  <c r="AC194" i="2"/>
  <c r="AD194" i="2"/>
  <c r="AA195" i="2"/>
  <c r="AG195" i="2" s="1"/>
  <c r="AB195" i="2"/>
  <c r="AE195" i="2" s="1"/>
  <c r="AD195" i="2"/>
  <c r="AA196" i="2"/>
  <c r="AG196" i="2" s="1"/>
  <c r="AB196" i="2"/>
  <c r="AC196" i="2"/>
  <c r="AD196" i="2"/>
  <c r="AE196" i="2"/>
  <c r="AF196" i="2"/>
  <c r="AA197" i="2"/>
  <c r="AB197" i="2"/>
  <c r="AC197" i="2"/>
  <c r="AD197" i="2"/>
  <c r="AE197" i="2"/>
  <c r="AF197" i="2"/>
  <c r="AA198" i="2"/>
  <c r="AC198" i="2" s="1"/>
  <c r="AB198" i="2"/>
  <c r="AA199" i="2"/>
  <c r="AG199" i="2" s="1"/>
  <c r="AB199" i="2"/>
  <c r="AC199" i="2" s="1"/>
  <c r="AE199" i="2" s="1"/>
  <c r="AF199" i="2" s="1"/>
  <c r="AA200" i="2"/>
  <c r="AB200" i="2"/>
  <c r="AF200" i="2" s="1"/>
  <c r="AC200" i="2"/>
  <c r="AD200" i="2"/>
  <c r="AE200" i="2"/>
  <c r="AA201" i="2"/>
  <c r="AB201" i="2"/>
  <c r="AC201" i="2"/>
  <c r="AA202" i="2"/>
  <c r="AB202" i="2"/>
  <c r="AC202" i="2" s="1"/>
  <c r="AD202" i="2"/>
  <c r="AA203" i="2"/>
  <c r="AB203" i="2"/>
  <c r="AC203" i="2"/>
  <c r="AD203" i="2"/>
  <c r="AE203" i="2"/>
  <c r="AF203" i="2"/>
  <c r="AA204" i="2"/>
  <c r="AB204" i="2"/>
  <c r="AE204" i="2" s="1"/>
  <c r="AA205" i="2"/>
  <c r="AB205" i="2"/>
  <c r="AA206" i="2"/>
  <c r="AC206" i="2" s="1"/>
  <c r="AB206" i="2"/>
  <c r="AD206" i="2"/>
  <c r="AE206" i="2"/>
  <c r="AF206" i="2" s="1"/>
  <c r="AG206" i="2"/>
  <c r="AA207" i="2"/>
  <c r="AB207" i="2"/>
  <c r="AD207" i="2"/>
  <c r="AA208" i="2"/>
  <c r="AB208" i="2"/>
  <c r="AA209" i="2"/>
  <c r="AB209" i="2"/>
  <c r="AC209" i="2"/>
  <c r="AD209" i="2"/>
  <c r="AE209" i="2"/>
  <c r="AF209" i="2"/>
  <c r="AA210" i="2"/>
  <c r="AG210" i="2" s="1"/>
  <c r="AB210" i="2"/>
  <c r="AE210" i="2" s="1"/>
  <c r="AC210" i="2"/>
  <c r="AD210" i="2"/>
  <c r="AA211" i="2"/>
  <c r="AB211" i="2"/>
  <c r="AC211" i="2"/>
  <c r="AD211" i="2"/>
  <c r="AG211" i="2"/>
  <c r="AA212" i="2"/>
  <c r="AB212" i="2"/>
  <c r="AC212" i="2"/>
  <c r="AD212" i="2"/>
  <c r="AE212" i="2"/>
  <c r="AF212" i="2"/>
  <c r="AA213" i="2"/>
  <c r="AB213" i="2"/>
  <c r="AC213" i="2"/>
  <c r="AD213" i="2"/>
  <c r="AE213" i="2"/>
  <c r="AF213" i="2" s="1"/>
  <c r="AG213" i="2"/>
  <c r="AA214" i="2"/>
  <c r="AC214" i="2" s="1"/>
  <c r="AB214" i="2"/>
  <c r="AA215" i="2"/>
  <c r="AG215" i="2" s="1"/>
  <c r="AB215" i="2"/>
  <c r="AC215" i="2" s="1"/>
  <c r="AE215" i="2"/>
  <c r="AF215" i="2" s="1"/>
  <c r="AA216" i="2"/>
  <c r="AB216" i="2"/>
  <c r="AD216" i="2"/>
  <c r="AA217" i="2"/>
  <c r="AG217" i="2" s="1"/>
  <c r="AB217" i="2"/>
  <c r="AC217" i="2" s="1"/>
  <c r="AA218" i="2"/>
  <c r="AB218" i="2"/>
  <c r="AC218" i="2"/>
  <c r="AD218" i="2"/>
  <c r="AE218" i="2"/>
  <c r="AF218" i="2" s="1"/>
  <c r="AG218" i="2"/>
  <c r="AA219" i="2"/>
  <c r="AG219" i="2" s="1"/>
  <c r="AB219" i="2"/>
  <c r="AC219" i="2"/>
  <c r="AD219" i="2"/>
  <c r="AE219" i="2"/>
  <c r="AF219" i="2" s="1"/>
  <c r="AA220" i="2"/>
  <c r="AB220" i="2"/>
  <c r="AC220" i="2" s="1"/>
  <c r="AF220" i="2"/>
  <c r="AA221" i="2"/>
  <c r="AB221" i="2"/>
  <c r="AA222" i="2"/>
  <c r="AB222" i="2"/>
  <c r="AC222" i="2"/>
  <c r="AD222" i="2"/>
  <c r="AE222" i="2"/>
  <c r="AF222" i="2"/>
  <c r="AA223" i="2"/>
  <c r="AB223" i="2"/>
  <c r="AC223" i="2"/>
  <c r="AD223" i="2"/>
  <c r="AA224" i="2"/>
  <c r="AB224" i="2"/>
  <c r="AA225" i="2"/>
  <c r="AB225" i="2"/>
  <c r="AC225" i="2"/>
  <c r="AD225" i="2"/>
  <c r="AE225" i="2"/>
  <c r="AF225" i="2"/>
  <c r="AA226" i="2"/>
  <c r="AB226" i="2"/>
  <c r="AC226" i="2" s="1"/>
  <c r="AD226" i="2"/>
  <c r="AA227" i="2"/>
  <c r="AB227" i="2"/>
  <c r="AC227" i="2" s="1"/>
  <c r="AA228" i="2"/>
  <c r="AB228" i="2"/>
  <c r="AC228" i="2"/>
  <c r="AD228" i="2"/>
  <c r="AE228" i="2"/>
  <c r="AF228" i="2"/>
  <c r="AA229" i="2"/>
  <c r="AB229" i="2"/>
  <c r="AC229" i="2"/>
  <c r="AD229" i="2"/>
  <c r="AE229" i="2"/>
  <c r="AF229" i="2"/>
  <c r="AG229" i="2"/>
  <c r="AA230" i="2"/>
  <c r="AB230" i="2"/>
  <c r="AA231" i="2"/>
  <c r="AG231" i="2" s="1"/>
  <c r="AB231" i="2"/>
  <c r="AA232" i="2"/>
  <c r="AG232" i="2" s="1"/>
  <c r="AB232" i="2"/>
  <c r="AC232" i="2"/>
  <c r="AD232" i="2"/>
  <c r="AE232" i="2"/>
  <c r="AA233" i="2"/>
  <c r="AB233" i="2"/>
  <c r="AC233" i="2"/>
  <c r="AA234" i="2"/>
  <c r="AB234" i="2"/>
  <c r="AC234" i="2" s="1"/>
  <c r="AD234" i="2"/>
  <c r="AA235" i="2"/>
  <c r="AB235" i="2"/>
  <c r="AC235" i="2"/>
  <c r="AE235" i="2" s="1"/>
  <c r="AF235" i="2" s="1"/>
  <c r="AD235" i="2"/>
  <c r="AA236" i="2"/>
  <c r="AB236" i="2"/>
  <c r="AD236" i="2" s="1"/>
  <c r="AC236" i="2"/>
  <c r="AA237" i="2"/>
  <c r="AB237" i="2"/>
  <c r="AA238" i="2"/>
  <c r="AB238" i="2"/>
  <c r="AC238" i="2"/>
  <c r="AD238" i="2"/>
  <c r="AE238" i="2"/>
  <c r="AF238" i="2"/>
  <c r="AG238" i="2"/>
  <c r="AA239" i="2"/>
  <c r="AB239" i="2"/>
  <c r="AC239" i="2"/>
  <c r="AD239" i="2"/>
  <c r="AG239" i="2"/>
  <c r="AA240" i="2"/>
  <c r="AB240" i="2"/>
  <c r="AF240" i="2"/>
  <c r="AA241" i="2"/>
  <c r="AB241" i="2"/>
  <c r="AC241" i="2"/>
  <c r="AD241" i="2"/>
  <c r="AA242" i="2"/>
  <c r="AB242" i="2"/>
  <c r="AC242" i="2"/>
  <c r="AD242" i="2"/>
  <c r="AA243" i="2"/>
  <c r="AG243" i="2" s="1"/>
  <c r="AB243" i="2"/>
  <c r="AA244" i="2"/>
  <c r="AB244" i="2"/>
  <c r="AD244" i="2"/>
  <c r="AA245" i="2"/>
  <c r="AB245" i="2"/>
  <c r="AC245" i="2"/>
  <c r="AD245" i="2"/>
  <c r="AE245" i="2"/>
  <c r="AF245" i="2"/>
  <c r="AG245" i="2"/>
  <c r="AA246" i="2"/>
  <c r="AB246" i="2"/>
  <c r="AC246" i="2" s="1"/>
  <c r="AF246" i="2"/>
  <c r="AA247" i="2"/>
  <c r="AB247" i="2"/>
  <c r="AC247" i="2" s="1"/>
  <c r="AE247" i="2" s="1"/>
  <c r="AF247" i="2" s="1"/>
  <c r="AG247" i="2"/>
  <c r="AA248" i="2"/>
  <c r="AB248" i="2"/>
  <c r="AF248" i="2" s="1"/>
  <c r="AC248" i="2"/>
  <c r="AD248" i="2"/>
  <c r="AE248" i="2"/>
  <c r="AA249" i="2"/>
  <c r="AC249" i="2" s="1"/>
  <c r="AB249" i="2"/>
  <c r="AA250" i="2"/>
  <c r="AB250" i="2"/>
  <c r="AC250" i="2"/>
  <c r="AD250" i="2"/>
  <c r="AA251" i="2"/>
  <c r="AB251" i="2"/>
  <c r="AC251" i="2"/>
  <c r="AE251" i="2" s="1"/>
  <c r="AF251" i="2" s="1"/>
  <c r="AD251" i="2"/>
  <c r="AA252" i="2"/>
  <c r="AB252" i="2"/>
  <c r="AC252" i="2"/>
  <c r="AD252" i="2"/>
  <c r="AE252" i="2"/>
  <c r="AF252" i="2"/>
  <c r="AG252" i="2"/>
  <c r="AA253" i="2"/>
  <c r="AB253" i="2"/>
  <c r="AE253" i="2" s="1"/>
  <c r="AF253" i="2"/>
  <c r="AA254" i="2"/>
  <c r="AB254" i="2"/>
  <c r="AC254" i="2"/>
  <c r="AD254" i="2"/>
  <c r="AG254" i="2" s="1"/>
  <c r="AE254" i="2"/>
  <c r="AF254" i="2"/>
  <c r="AA255" i="2"/>
  <c r="AB255" i="2"/>
  <c r="AC255" i="2"/>
  <c r="AD255" i="2"/>
  <c r="AG255" i="2"/>
  <c r="AA256" i="2"/>
  <c r="AB256" i="2"/>
  <c r="AC256" i="2"/>
  <c r="AA257" i="2"/>
  <c r="AB257" i="2"/>
  <c r="AC257" i="2" s="1"/>
  <c r="AA258" i="2"/>
  <c r="AB258" i="2"/>
  <c r="AF258" i="2" s="1"/>
  <c r="AC258" i="2"/>
  <c r="AD258" i="2"/>
  <c r="AE258" i="2"/>
  <c r="AA259" i="2"/>
  <c r="AB259" i="2"/>
  <c r="AD259" i="2" s="1"/>
  <c r="AC259" i="2"/>
  <c r="AG259" i="2"/>
  <c r="AA260" i="2"/>
  <c r="AB260" i="2"/>
  <c r="AC260" i="2"/>
  <c r="AD260" i="2"/>
  <c r="AE260" i="2"/>
  <c r="AF260" i="2"/>
  <c r="AG260" i="2"/>
  <c r="AA261" i="2"/>
  <c r="AB261" i="2"/>
  <c r="AC261" i="2"/>
  <c r="AD261" i="2"/>
  <c r="AE261" i="2"/>
  <c r="AF261" i="2" s="1"/>
  <c r="AG261" i="2"/>
  <c r="AA262" i="2"/>
  <c r="AB262" i="2"/>
  <c r="AC262" i="2"/>
  <c r="AA263" i="2"/>
  <c r="AB263" i="2"/>
  <c r="AA264" i="2"/>
  <c r="AB264" i="2"/>
  <c r="AD264" i="2"/>
  <c r="AA265" i="2"/>
  <c r="AB265" i="2"/>
  <c r="AD265" i="2" s="1"/>
  <c r="AC265" i="2"/>
  <c r="AA266" i="2"/>
  <c r="AB266" i="2"/>
  <c r="AC266" i="2" s="1"/>
  <c r="AE266" i="2" s="1"/>
  <c r="AD266" i="2"/>
  <c r="AA267" i="2"/>
  <c r="AG267" i="2" s="1"/>
  <c r="AB267" i="2"/>
  <c r="AC267" i="2"/>
  <c r="AE267" i="2" s="1"/>
  <c r="AF267" i="2" s="1"/>
  <c r="AD267" i="2"/>
  <c r="AA268" i="2"/>
  <c r="AB268" i="2"/>
  <c r="AG268" i="2"/>
  <c r="AA269" i="2"/>
  <c r="AB269" i="2"/>
  <c r="AA270" i="2"/>
  <c r="AB270" i="2"/>
  <c r="AC270" i="2"/>
  <c r="AD270" i="2"/>
  <c r="AE270" i="2"/>
  <c r="AF270" i="2"/>
  <c r="AA271" i="2"/>
  <c r="AB271" i="2"/>
  <c r="AC271" i="2" s="1"/>
  <c r="AD271" i="2"/>
  <c r="AA272" i="2"/>
  <c r="AB272" i="2"/>
  <c r="AC272" i="2"/>
  <c r="AA273" i="2"/>
  <c r="AB273" i="2"/>
  <c r="AC273" i="2"/>
  <c r="AD273" i="2"/>
  <c r="AE273" i="2"/>
  <c r="AF273" i="2"/>
  <c r="AA274" i="2"/>
  <c r="AB274" i="2"/>
  <c r="AC274" i="2" s="1"/>
  <c r="AD274" i="2"/>
  <c r="AE274" i="2"/>
  <c r="AA275" i="2"/>
  <c r="AB275" i="2"/>
  <c r="AA276" i="2"/>
  <c r="AG276" i="2" s="1"/>
  <c r="AB276" i="2"/>
  <c r="AC276" i="2"/>
  <c r="AD276" i="2"/>
  <c r="AE276" i="2"/>
  <c r="AF276" i="2"/>
  <c r="AA277" i="2"/>
  <c r="AB277" i="2"/>
  <c r="AC277" i="2"/>
  <c r="AD277" i="2"/>
  <c r="AE277" i="2"/>
  <c r="AF277" i="2" s="1"/>
  <c r="AA278" i="2"/>
  <c r="AB278" i="2"/>
  <c r="AC278" i="2"/>
  <c r="AG278" i="2"/>
  <c r="AA279" i="2"/>
  <c r="AB279" i="2"/>
  <c r="AE279" i="2"/>
  <c r="AF279" i="2"/>
  <c r="AA280" i="2"/>
  <c r="AB280" i="2"/>
  <c r="AC280" i="2"/>
  <c r="AD280" i="2"/>
  <c r="AA281" i="2"/>
  <c r="AB281" i="2"/>
  <c r="AC281" i="2"/>
  <c r="AD281" i="2"/>
  <c r="AA282" i="2"/>
  <c r="AB282" i="2"/>
  <c r="AC282" i="2" s="1"/>
  <c r="AA283" i="2"/>
  <c r="AB283" i="2"/>
  <c r="AC283" i="2"/>
  <c r="AE283" i="2" s="1"/>
  <c r="AF283" i="2" s="1"/>
  <c r="AD283" i="2"/>
  <c r="AA284" i="2"/>
  <c r="AB284" i="2"/>
  <c r="AC284" i="2"/>
  <c r="AD284" i="2"/>
  <c r="AA285" i="2"/>
  <c r="AB285" i="2"/>
  <c r="AG285" i="2"/>
  <c r="AA286" i="2"/>
  <c r="AG286" i="2" s="1"/>
  <c r="AB286" i="2"/>
  <c r="AC286" i="2"/>
  <c r="AD286" i="2"/>
  <c r="AE286" i="2"/>
  <c r="AF286" i="2"/>
  <c r="AA287" i="2"/>
  <c r="AB287" i="2"/>
  <c r="AC287" i="2" s="1"/>
  <c r="AA288" i="2"/>
  <c r="AB288" i="2"/>
  <c r="AC288" i="2"/>
  <c r="AF288" i="2"/>
  <c r="AA289" i="2"/>
  <c r="AG289" i="2" s="1"/>
  <c r="AB289" i="2"/>
  <c r="AA290" i="2"/>
  <c r="AB290" i="2"/>
  <c r="AF290" i="2" s="1"/>
  <c r="AA291" i="2"/>
  <c r="AB291" i="2"/>
  <c r="AC291" i="2"/>
  <c r="AD291" i="2"/>
  <c r="AE291" i="2"/>
  <c r="AG291" i="2" s="1"/>
  <c r="AA292" i="2"/>
  <c r="AB292" i="2"/>
  <c r="AC292" i="2"/>
  <c r="AD292" i="2"/>
  <c r="AE292" i="2"/>
  <c r="AF292" i="2"/>
  <c r="AA293" i="2"/>
  <c r="AB293" i="2"/>
  <c r="AC293" i="2"/>
  <c r="AD293" i="2"/>
  <c r="AG293" i="2" s="1"/>
  <c r="AE293" i="2"/>
  <c r="AF293" i="2"/>
  <c r="AA294" i="2"/>
  <c r="AB294" i="2"/>
  <c r="AA295" i="2"/>
  <c r="AB295" i="2"/>
  <c r="AA296" i="2"/>
  <c r="AG296" i="2" s="1"/>
  <c r="AB296" i="2"/>
  <c r="AA297" i="2"/>
  <c r="AB297" i="2"/>
  <c r="AC297" i="2"/>
  <c r="AD297" i="2"/>
  <c r="AA298" i="2"/>
  <c r="AB298" i="2"/>
  <c r="AC298" i="2" s="1"/>
  <c r="AG298" i="2"/>
  <c r="AA299" i="2"/>
  <c r="AB299" i="2"/>
  <c r="AC299" i="2" s="1"/>
  <c r="AE299" i="2"/>
  <c r="AA300" i="2"/>
  <c r="AB300" i="2"/>
  <c r="AD300" i="2" s="1"/>
  <c r="AC300" i="2"/>
  <c r="AA301" i="2"/>
  <c r="AB301" i="2"/>
  <c r="AC301" i="2" s="1"/>
  <c r="AF301" i="2"/>
  <c r="AA302" i="2"/>
  <c r="AC302" i="2" s="1"/>
  <c r="AE302" i="2" s="1"/>
  <c r="AB302" i="2"/>
  <c r="AF302" i="2"/>
  <c r="AA303" i="2"/>
  <c r="AG303" i="2" s="1"/>
  <c r="AB303" i="2"/>
  <c r="AC303" i="2" s="1"/>
  <c r="AA304" i="2"/>
  <c r="AB304" i="2"/>
  <c r="AC304" i="2" s="1"/>
  <c r="AA305" i="2"/>
  <c r="AD305" i="2" s="1"/>
  <c r="AB305" i="2"/>
  <c r="AA306" i="2"/>
  <c r="AB306" i="2"/>
  <c r="AF306" i="2" s="1"/>
  <c r="AC306" i="2"/>
  <c r="AD306" i="2"/>
  <c r="AE306" i="2"/>
  <c r="AA307" i="2"/>
  <c r="AG307" i="2" s="1"/>
  <c r="AB307" i="2"/>
  <c r="AE307" i="2" s="1"/>
  <c r="AC307" i="2"/>
  <c r="AD307" i="2"/>
  <c r="AF307" i="2"/>
  <c r="AA308" i="2"/>
  <c r="AG308" i="2" s="1"/>
  <c r="AB308" i="2"/>
  <c r="AC308" i="2"/>
  <c r="AE308" i="2" s="1"/>
  <c r="AF308" i="2" s="1"/>
  <c r="AD308" i="2"/>
  <c r="AA309" i="2"/>
  <c r="AB309" i="2"/>
  <c r="AC309" i="2"/>
  <c r="AD309" i="2"/>
  <c r="AE309" i="2"/>
  <c r="AF309" i="2" s="1"/>
  <c r="AG309" i="2"/>
  <c r="AA310" i="2"/>
  <c r="AB310" i="2"/>
  <c r="AA311" i="2"/>
  <c r="AB311" i="2"/>
  <c r="AE311" i="2"/>
  <c r="AF311" i="2"/>
  <c r="AA312" i="2"/>
  <c r="AB312" i="2"/>
  <c r="AC312" i="2"/>
  <c r="AD312" i="2"/>
  <c r="AA313" i="2"/>
  <c r="AB313" i="2"/>
  <c r="AC313" i="2"/>
  <c r="AD313" i="2"/>
  <c r="AG313" i="2"/>
  <c r="AA314" i="2"/>
  <c r="AB314" i="2"/>
  <c r="AC314" i="2"/>
  <c r="AD314" i="2"/>
  <c r="AE314" i="2"/>
  <c r="AF314" i="2"/>
  <c r="AG314" i="2"/>
  <c r="AA315" i="2"/>
  <c r="AB315" i="2"/>
  <c r="AD315" i="2"/>
  <c r="AA316" i="2"/>
  <c r="AB316" i="2"/>
  <c r="AC316" i="2"/>
  <c r="AA317" i="2"/>
  <c r="AB317" i="2"/>
  <c r="AC317" i="2" s="1"/>
  <c r="AA318" i="2"/>
  <c r="AB318" i="2"/>
  <c r="AC318" i="2" s="1"/>
  <c r="AD318" i="2"/>
  <c r="AE318" i="2"/>
  <c r="AG318" i="2" s="1"/>
  <c r="AF318" i="2"/>
  <c r="AA319" i="2"/>
  <c r="AB319" i="2"/>
  <c r="AA320" i="2"/>
  <c r="AB320" i="2"/>
  <c r="AC320" i="2"/>
  <c r="AA321" i="2"/>
  <c r="AB321" i="2"/>
  <c r="AC321" i="2"/>
  <c r="AD321" i="2"/>
  <c r="AE321" i="2"/>
  <c r="AF321" i="2"/>
  <c r="AA322" i="2"/>
  <c r="AB322" i="2"/>
  <c r="AF322" i="2" s="1"/>
  <c r="AC322" i="2"/>
  <c r="AD322" i="2"/>
  <c r="AE322" i="2"/>
  <c r="AA323" i="2"/>
  <c r="AB323" i="2"/>
  <c r="AA324" i="2"/>
  <c r="AG324" i="2" s="1"/>
  <c r="AB324" i="2"/>
  <c r="AC324" i="2"/>
  <c r="AD324" i="2"/>
  <c r="AE324" i="2"/>
  <c r="AF324" i="2"/>
  <c r="AA325" i="2"/>
  <c r="AB325" i="2"/>
  <c r="AC325" i="2"/>
  <c r="AD325" i="2"/>
  <c r="AE325" i="2"/>
  <c r="AF325" i="2" s="1"/>
  <c r="AG325" i="2"/>
  <c r="AA326" i="2"/>
  <c r="AB326" i="2"/>
  <c r="AD326" i="2" s="1"/>
  <c r="AC326" i="2"/>
  <c r="AE326" i="2"/>
  <c r="AG326" i="2" s="1"/>
  <c r="AF326" i="2"/>
  <c r="AA327" i="2"/>
  <c r="AB327" i="2"/>
  <c r="AG327" i="2"/>
  <c r="AA328" i="2"/>
  <c r="AB328" i="2"/>
  <c r="AC328" i="2"/>
  <c r="AE328" i="2"/>
  <c r="AA329" i="2"/>
  <c r="AB329" i="2"/>
  <c r="AC329" i="2"/>
  <c r="AA330" i="2"/>
  <c r="AB330" i="2"/>
  <c r="AC330" i="2"/>
  <c r="AE330" i="2" s="1"/>
  <c r="AF330" i="2" s="1"/>
  <c r="AD330" i="2"/>
  <c r="AG330" i="2"/>
  <c r="AA331" i="2"/>
  <c r="AB331" i="2"/>
  <c r="AG331" i="2"/>
  <c r="AA332" i="2"/>
  <c r="AG332" i="2" s="1"/>
  <c r="AB332" i="2"/>
  <c r="AC332" i="2"/>
  <c r="AD332" i="2"/>
  <c r="AE332" i="2"/>
  <c r="AF332" i="2"/>
  <c r="AA333" i="2"/>
  <c r="AD333" i="2" s="1"/>
  <c r="AB333" i="2"/>
  <c r="AA334" i="2"/>
  <c r="AC334" i="2" s="1"/>
  <c r="AB334" i="2"/>
  <c r="AA335" i="2"/>
  <c r="AG335" i="2" s="1"/>
  <c r="AB335" i="2"/>
  <c r="AC335" i="2"/>
  <c r="AA336" i="2"/>
  <c r="AB336" i="2"/>
  <c r="AE336" i="2" s="1"/>
  <c r="AC336" i="2"/>
  <c r="AD336" i="2"/>
  <c r="AA337" i="2"/>
  <c r="AB337" i="2"/>
  <c r="AC337" i="2"/>
  <c r="AE337" i="2" s="1"/>
  <c r="AF337" i="2" s="1"/>
  <c r="AD337" i="2"/>
  <c r="AG337" i="2"/>
  <c r="AA338" i="2"/>
  <c r="AC338" i="2" s="1"/>
  <c r="AE338" i="2" s="1"/>
  <c r="AF338" i="2" s="1"/>
  <c r="AB338" i="2"/>
  <c r="AA339" i="2"/>
  <c r="AB339" i="2"/>
  <c r="AC339" i="2"/>
  <c r="AD339" i="2"/>
  <c r="AE339" i="2"/>
  <c r="AF339" i="2"/>
  <c r="AG339" i="2"/>
  <c r="AA340" i="2"/>
  <c r="AG340" i="2" s="1"/>
  <c r="AB340" i="2"/>
  <c r="AD340" i="2" s="1"/>
  <c r="AC340" i="2"/>
  <c r="AE340" i="2"/>
  <c r="AF340" i="2"/>
  <c r="AA341" i="2"/>
  <c r="AB341" i="2"/>
  <c r="AF341" i="2" s="1"/>
  <c r="AA342" i="2"/>
  <c r="AB342" i="2"/>
  <c r="AC342" i="2"/>
  <c r="AE342" i="2"/>
  <c r="AA343" i="2"/>
  <c r="AG343" i="2" s="1"/>
  <c r="AB343" i="2"/>
  <c r="AD343" i="2"/>
  <c r="AA344" i="2"/>
  <c r="AB344" i="2"/>
  <c r="AC344" i="2"/>
  <c r="AA345" i="2"/>
  <c r="AB345" i="2"/>
  <c r="AC345" i="2"/>
  <c r="AD345" i="2"/>
  <c r="AG345" i="2" s="1"/>
  <c r="AE345" i="2"/>
  <c r="AF345" i="2"/>
  <c r="AA346" i="2"/>
  <c r="AB346" i="2"/>
  <c r="AC346" i="2"/>
  <c r="AD346" i="2"/>
  <c r="AE346" i="2"/>
  <c r="AF346" i="2" s="1"/>
  <c r="AG346" i="2"/>
  <c r="AA347" i="2"/>
  <c r="AB347" i="2"/>
  <c r="AG347" i="2"/>
  <c r="AA348" i="2"/>
  <c r="AB348" i="2"/>
  <c r="AA349" i="2"/>
  <c r="AB349" i="2"/>
  <c r="AD349" i="2"/>
  <c r="AA350" i="2"/>
  <c r="AG350" i="2" s="1"/>
  <c r="AB350" i="2"/>
  <c r="AA351" i="2"/>
  <c r="AG351" i="2" s="1"/>
  <c r="AB351" i="2"/>
  <c r="AE351" i="2" s="1"/>
  <c r="AC351" i="2"/>
  <c r="AD351" i="2"/>
  <c r="AA352" i="2"/>
  <c r="AB352" i="2"/>
  <c r="AC352" i="2"/>
  <c r="AE352" i="2" s="1"/>
  <c r="AD352" i="2"/>
  <c r="AA353" i="2"/>
  <c r="AB353" i="2"/>
  <c r="AE353" i="2" s="1"/>
  <c r="AD353" i="2"/>
  <c r="AA354" i="2"/>
  <c r="AG354" i="2" s="1"/>
  <c r="AB354" i="2"/>
  <c r="AC354" i="2"/>
  <c r="AD354" i="2"/>
  <c r="AE354" i="2"/>
  <c r="AF354" i="2"/>
  <c r="AA355" i="2"/>
  <c r="AB355" i="2"/>
  <c r="AC355" i="2"/>
  <c r="AD355" i="2"/>
  <c r="AE355" i="2"/>
  <c r="AF355" i="2" s="1"/>
  <c r="AG355" i="2"/>
  <c r="AA356" i="2"/>
  <c r="AB356" i="2"/>
  <c r="AD356" i="2" s="1"/>
  <c r="AG356" i="2" s="1"/>
  <c r="AC356" i="2"/>
  <c r="AE356" i="2"/>
  <c r="AF356" i="2"/>
  <c r="AA357" i="2"/>
  <c r="AB357" i="2"/>
  <c r="AG357" i="2"/>
  <c r="AA358" i="2"/>
  <c r="AB358" i="2"/>
  <c r="AC358" i="2"/>
  <c r="AE358" i="2" s="1"/>
  <c r="AA359" i="2"/>
  <c r="AB359" i="2"/>
  <c r="AA360" i="2"/>
  <c r="AC360" i="2" s="1"/>
  <c r="AB360" i="2"/>
  <c r="AA361" i="2"/>
  <c r="AB361" i="2"/>
  <c r="AC361" i="2"/>
  <c r="AD361" i="2"/>
  <c r="AE361" i="2"/>
  <c r="AF361" i="2"/>
  <c r="AA362" i="2"/>
  <c r="AB362" i="2"/>
  <c r="AC362" i="2"/>
  <c r="AD362" i="2"/>
  <c r="AG362" i="2" s="1"/>
  <c r="AE362" i="2"/>
  <c r="AF362" i="2"/>
  <c r="AA363" i="2"/>
  <c r="AB363" i="2"/>
  <c r="AE363" i="2" s="1"/>
  <c r="AF363" i="2"/>
  <c r="AA364" i="2"/>
  <c r="AG364" i="2" s="1"/>
  <c r="AB364" i="2"/>
  <c r="AC364" i="2"/>
  <c r="AD364" i="2"/>
  <c r="AE364" i="2"/>
  <c r="AF364" i="2"/>
  <c r="AA365" i="2"/>
  <c r="AG365" i="2" s="1"/>
  <c r="AB365" i="2"/>
  <c r="AD365" i="2" s="1"/>
  <c r="AA366" i="2"/>
  <c r="AB366" i="2"/>
  <c r="AC366" i="2" s="1"/>
  <c r="AA367" i="2"/>
  <c r="AB367" i="2"/>
  <c r="AE367" i="2" s="1"/>
  <c r="AC367" i="2"/>
  <c r="AD367" i="2"/>
  <c r="AF367" i="2"/>
  <c r="AA368" i="2"/>
  <c r="AB368" i="2"/>
  <c r="AA369" i="2"/>
  <c r="AB369" i="2"/>
  <c r="AD369" i="2" s="1"/>
  <c r="AC369" i="2"/>
  <c r="AA370" i="2"/>
  <c r="AC370" i="2" s="1"/>
  <c r="AE370" i="2" s="1"/>
  <c r="AF370" i="2" s="1"/>
  <c r="AB370" i="2"/>
  <c r="AD370" i="2"/>
  <c r="AG370" i="2"/>
  <c r="AA371" i="2"/>
  <c r="AB371" i="2"/>
  <c r="AC371" i="2"/>
  <c r="AD371" i="2"/>
  <c r="AG371" i="2" s="1"/>
  <c r="AE371" i="2"/>
  <c r="AF371" i="2"/>
  <c r="AA372" i="2"/>
  <c r="AB372" i="2"/>
  <c r="AD372" i="2" s="1"/>
  <c r="AC372" i="2"/>
  <c r="AE372" i="2" s="1"/>
  <c r="AA373" i="2"/>
  <c r="AG373" i="2" s="1"/>
  <c r="AB373" i="2"/>
  <c r="AA374" i="2"/>
  <c r="AG374" i="2" s="1"/>
  <c r="AB374" i="2"/>
  <c r="AC374" i="2" s="1"/>
  <c r="AA375" i="2"/>
  <c r="AG375" i="2" s="1"/>
  <c r="AB375" i="2"/>
  <c r="AC375" i="2"/>
  <c r="AD375" i="2"/>
  <c r="AA376" i="2"/>
  <c r="AB376" i="2"/>
  <c r="AE376" i="2" s="1"/>
  <c r="AC376" i="2"/>
  <c r="AD376" i="2"/>
  <c r="AG376" i="2" s="1"/>
  <c r="AA377" i="2"/>
  <c r="AB377" i="2"/>
  <c r="AD377" i="2" s="1"/>
  <c r="AC377" i="2"/>
  <c r="AA378" i="2"/>
  <c r="AB378" i="2"/>
  <c r="AC378" i="2"/>
  <c r="AD378" i="2"/>
  <c r="AE378" i="2"/>
  <c r="AF378" i="2"/>
  <c r="AG378" i="2"/>
  <c r="AA379" i="2"/>
  <c r="AB379" i="2"/>
  <c r="AC379" i="2" s="1"/>
  <c r="AD379" i="2"/>
  <c r="AG379" i="2"/>
  <c r="AA380" i="2"/>
  <c r="AG380" i="2" s="1"/>
  <c r="AB380" i="2"/>
  <c r="AA381" i="2"/>
  <c r="AB381" i="2"/>
  <c r="AD381" i="2" s="1"/>
  <c r="AA382" i="2"/>
  <c r="AB382" i="2"/>
  <c r="AC382" i="2"/>
  <c r="AA383" i="2"/>
  <c r="AB383" i="2"/>
  <c r="AE383" i="2" s="1"/>
  <c r="AA384" i="2"/>
  <c r="AB384" i="2"/>
  <c r="AF384" i="2" s="1"/>
  <c r="AC384" i="2"/>
  <c r="AD384" i="2"/>
  <c r="AE384" i="2"/>
  <c r="AA385" i="2"/>
  <c r="AB385" i="2"/>
  <c r="AC385" i="2" s="1"/>
  <c r="AE385" i="2"/>
  <c r="AA386" i="2"/>
  <c r="AC386" i="2" s="1"/>
  <c r="AE386" i="2" s="1"/>
  <c r="AF386" i="2" s="1"/>
  <c r="AB386" i="2"/>
  <c r="AA387" i="2"/>
  <c r="AB387" i="2"/>
  <c r="AC387" i="2"/>
  <c r="AD387" i="2"/>
  <c r="AG387" i="2" s="1"/>
  <c r="AE387" i="2"/>
  <c r="AF387" i="2"/>
  <c r="AA388" i="2"/>
  <c r="AB388" i="2"/>
  <c r="AA389" i="2"/>
  <c r="AB389" i="2"/>
  <c r="AE389" i="2" s="1"/>
  <c r="AF389" i="2"/>
  <c r="AA390" i="2"/>
  <c r="AB390" i="2"/>
  <c r="AC390" i="2"/>
  <c r="AE390" i="2"/>
  <c r="AA391" i="2"/>
  <c r="AB391" i="2"/>
  <c r="AC391" i="2"/>
  <c r="AD391" i="2"/>
  <c r="AA392" i="2"/>
  <c r="AB392" i="2"/>
  <c r="AF392" i="2" s="1"/>
  <c r="AE392" i="2"/>
  <c r="AA393" i="2"/>
  <c r="AB393" i="2"/>
  <c r="AE393" i="2" s="1"/>
  <c r="AC393" i="2"/>
  <c r="AD393" i="2"/>
  <c r="AG393" i="2" s="1"/>
  <c r="AF393" i="2"/>
  <c r="AA394" i="2"/>
  <c r="AB394" i="2"/>
  <c r="AD394" i="2" s="1"/>
  <c r="AC394" i="2"/>
  <c r="AA395" i="2"/>
  <c r="AB395" i="2"/>
  <c r="AC395" i="2" s="1"/>
  <c r="AD395" i="2"/>
  <c r="AE395" i="2"/>
  <c r="AF395" i="2" s="1"/>
  <c r="AG395" i="2"/>
  <c r="AA396" i="2"/>
  <c r="AD396" i="2" s="1"/>
  <c r="AB396" i="2"/>
  <c r="AA397" i="2"/>
  <c r="AB397" i="2"/>
  <c r="AF397" i="2" s="1"/>
  <c r="AD397" i="2"/>
  <c r="AA398" i="2"/>
  <c r="AB398" i="2"/>
  <c r="AC398" i="2"/>
  <c r="AA399" i="2"/>
  <c r="AG399" i="2" s="1"/>
  <c r="AB399" i="2"/>
  <c r="AC399" i="2"/>
  <c r="AA400" i="2"/>
  <c r="AB400" i="2"/>
  <c r="AF400" i="2" s="1"/>
  <c r="AC400" i="2"/>
  <c r="AD400" i="2"/>
  <c r="AA401" i="2"/>
  <c r="AB401" i="2"/>
  <c r="AC401" i="2"/>
  <c r="AD401" i="2"/>
  <c r="AE401" i="2"/>
  <c r="AF401" i="2"/>
  <c r="AG401" i="2"/>
  <c r="AA402" i="2"/>
  <c r="AG402" i="2" s="1"/>
  <c r="AB402" i="2"/>
  <c r="AC402" i="2"/>
  <c r="AD402" i="2"/>
  <c r="AE402" i="2"/>
  <c r="AF402" i="2"/>
  <c r="AA403" i="2"/>
  <c r="AB403" i="2"/>
  <c r="AC403" i="2"/>
  <c r="AD403" i="2"/>
  <c r="AE403" i="2"/>
  <c r="AF403" i="2"/>
  <c r="AG403" i="2"/>
  <c r="AA404" i="2"/>
  <c r="AG404" i="2" s="1"/>
  <c r="AB404" i="2"/>
  <c r="AA405" i="2"/>
  <c r="AB405" i="2"/>
  <c r="AE405" i="2" s="1"/>
  <c r="AF405" i="2"/>
  <c r="AA406" i="2"/>
  <c r="AB406" i="2"/>
  <c r="AC406" i="2"/>
  <c r="AD406" i="2"/>
  <c r="AG406" i="2" s="1"/>
  <c r="AE406" i="2"/>
  <c r="AA407" i="2"/>
  <c r="AB407" i="2"/>
  <c r="AC407" i="2"/>
  <c r="AA408" i="2"/>
  <c r="AD408" i="2" s="1"/>
  <c r="AB408" i="2"/>
  <c r="AC408" i="2" s="1"/>
  <c r="AA409" i="2"/>
  <c r="AB409" i="2"/>
  <c r="AF409" i="2" s="1"/>
  <c r="AD409" i="2"/>
  <c r="AA410" i="2"/>
  <c r="AB410" i="2"/>
  <c r="AC410" i="2"/>
  <c r="AE410" i="2" s="1"/>
  <c r="AF410" i="2" s="1"/>
  <c r="AD410" i="2"/>
  <c r="AG410" i="2"/>
  <c r="AA411" i="2"/>
  <c r="AB411" i="2"/>
  <c r="AD411" i="2"/>
  <c r="AG411" i="2"/>
  <c r="AA412" i="2"/>
  <c r="AB412" i="2"/>
  <c r="AA413" i="2"/>
  <c r="AG413" i="2" s="1"/>
  <c r="AB413" i="2"/>
  <c r="AE413" i="2" s="1"/>
  <c r="AD413" i="2"/>
  <c r="AA414" i="2"/>
  <c r="AB414" i="2"/>
  <c r="AC414" i="2"/>
  <c r="AF414" i="2"/>
  <c r="AA415" i="2"/>
  <c r="AB415" i="2"/>
  <c r="AD415" i="2" s="1"/>
  <c r="AC415" i="2"/>
  <c r="AA416" i="2"/>
  <c r="AC416" i="2" s="1"/>
  <c r="AB416" i="2"/>
  <c r="AD416" i="2" s="1"/>
  <c r="AA417" i="2"/>
  <c r="AB417" i="2"/>
  <c r="AE417" i="2" s="1"/>
  <c r="AD417" i="2"/>
  <c r="AA418" i="2"/>
  <c r="AG418" i="2" s="1"/>
  <c r="AB418" i="2"/>
  <c r="AC418" i="2"/>
  <c r="AD418" i="2"/>
  <c r="AE418" i="2"/>
  <c r="AF418" i="2"/>
  <c r="AA419" i="2"/>
  <c r="AB419" i="2"/>
  <c r="AC419" i="2"/>
  <c r="AD419" i="2"/>
  <c r="AG419" i="2" s="1"/>
  <c r="AE419" i="2"/>
  <c r="AF419" i="2"/>
  <c r="AA420" i="2"/>
  <c r="AB420" i="2"/>
  <c r="AA421" i="2"/>
  <c r="AB421" i="2"/>
  <c r="AF421" i="2" s="1"/>
  <c r="AE421" i="2"/>
  <c r="AA422" i="2"/>
  <c r="AB422" i="2"/>
  <c r="AF422" i="2" s="1"/>
  <c r="AC422" i="2"/>
  <c r="AD422" i="2"/>
  <c r="AE422" i="2"/>
  <c r="AG422" i="2"/>
  <c r="AA423" i="2"/>
  <c r="AB423" i="2"/>
  <c r="AA424" i="2"/>
  <c r="AB424" i="2"/>
  <c r="AC424" i="2" s="1"/>
  <c r="AA425" i="2"/>
  <c r="AB425" i="2"/>
  <c r="AE425" i="2" s="1"/>
  <c r="AC425" i="2"/>
  <c r="AD425" i="2"/>
  <c r="AG425" i="2" s="1"/>
  <c r="AF425" i="2"/>
  <c r="AA426" i="2"/>
  <c r="AB426" i="2"/>
  <c r="AD426" i="2" s="1"/>
  <c r="AC426" i="2"/>
  <c r="AA427" i="2"/>
  <c r="AB427" i="2"/>
  <c r="AC427" i="2" s="1"/>
  <c r="AD427" i="2"/>
  <c r="AE427" i="2"/>
  <c r="AF427" i="2" s="1"/>
  <c r="AG427" i="2"/>
  <c r="AA428" i="2"/>
  <c r="AG428" i="2" s="1"/>
  <c r="AB428" i="2"/>
  <c r="AC428" i="2"/>
  <c r="AD428" i="2"/>
  <c r="AE428" i="2"/>
  <c r="AF428" i="2"/>
  <c r="AA429" i="2"/>
  <c r="AB429" i="2"/>
  <c r="AE429" i="2" s="1"/>
  <c r="AF429" i="2"/>
  <c r="AA430" i="2"/>
  <c r="AB430" i="2"/>
  <c r="AC430" i="2"/>
  <c r="AE430" i="2"/>
  <c r="AA431" i="2"/>
  <c r="AG431" i="2" s="1"/>
  <c r="AB431" i="2"/>
  <c r="AD431" i="2" s="1"/>
  <c r="AC431" i="2"/>
  <c r="AA432" i="2"/>
  <c r="AB432" i="2"/>
  <c r="AC432" i="2"/>
  <c r="AD432" i="2"/>
  <c r="AE432" i="2"/>
  <c r="AG432" i="2"/>
  <c r="AA433" i="2"/>
  <c r="AB433" i="2"/>
  <c r="AD433" i="2"/>
  <c r="AA434" i="2"/>
  <c r="AB434" i="2"/>
  <c r="AC434" i="2"/>
  <c r="AD434" i="2"/>
  <c r="AE434" i="2"/>
  <c r="AF434" i="2"/>
  <c r="AG434" i="2"/>
  <c r="AA435" i="2"/>
  <c r="AB435" i="2"/>
  <c r="AC435" i="2"/>
  <c r="AD435" i="2"/>
  <c r="AA436" i="2"/>
  <c r="AB436" i="2"/>
  <c r="AA437" i="2"/>
  <c r="AB437" i="2"/>
  <c r="AC437" i="2" s="1"/>
  <c r="AD437" i="2"/>
  <c r="AE437" i="2"/>
  <c r="AF437" i="2"/>
  <c r="AG437" i="2"/>
  <c r="AA438" i="2"/>
  <c r="AC438" i="2" s="1"/>
  <c r="AE438" i="2" s="1"/>
  <c r="AB438" i="2"/>
  <c r="AA439" i="2"/>
  <c r="AB439" i="2"/>
  <c r="AC439" i="2" s="1"/>
  <c r="AA440" i="2"/>
  <c r="AB440" i="2"/>
  <c r="AF440" i="2" s="1"/>
  <c r="AE440" i="2"/>
  <c r="AA441" i="2"/>
  <c r="AB441" i="2"/>
  <c r="AD441" i="2" s="1"/>
  <c r="AC441" i="2"/>
  <c r="AG441" i="2"/>
  <c r="AA442" i="2"/>
  <c r="AB442" i="2"/>
  <c r="AC442" i="2"/>
  <c r="AD442" i="2"/>
  <c r="AE442" i="2"/>
  <c r="AF442" i="2"/>
  <c r="AG442" i="2"/>
  <c r="AA443" i="2"/>
  <c r="AB443" i="2"/>
  <c r="AF443" i="2"/>
  <c r="AA444" i="2"/>
  <c r="AC444" i="2" s="1"/>
  <c r="AE444" i="2" s="1"/>
  <c r="AB444" i="2"/>
  <c r="AF444" i="2"/>
  <c r="AA445" i="2"/>
  <c r="AB445" i="2"/>
  <c r="AC445" i="2" s="1"/>
  <c r="AF445" i="2"/>
  <c r="AA446" i="2"/>
  <c r="AB446" i="2"/>
  <c r="AA447" i="2"/>
  <c r="AG447" i="2" s="1"/>
  <c r="AB447" i="2"/>
  <c r="AC447" i="2"/>
  <c r="AE447" i="2" s="1"/>
  <c r="AF447" i="2" s="1"/>
  <c r="AD447" i="2"/>
  <c r="AA448" i="2"/>
  <c r="AB448" i="2"/>
  <c r="AC448" i="2"/>
  <c r="AE448" i="2" s="1"/>
  <c r="AG448" i="2"/>
  <c r="AA449" i="2"/>
  <c r="AB449" i="2"/>
  <c r="AC449" i="2" s="1"/>
  <c r="AG449" i="2"/>
  <c r="AA450" i="2"/>
  <c r="AG450" i="2" s="1"/>
  <c r="AB450" i="2"/>
  <c r="AC450" i="2"/>
  <c r="AD450" i="2"/>
  <c r="AE450" i="2"/>
  <c r="AF450" i="2"/>
  <c r="AA451" i="2"/>
  <c r="AB451" i="2"/>
  <c r="AA452" i="2"/>
  <c r="AB452" i="2"/>
  <c r="AD452" i="2" s="1"/>
  <c r="AC452" i="2"/>
  <c r="AE452" i="2"/>
  <c r="AF452" i="2"/>
  <c r="AG452" i="2"/>
  <c r="AA453" i="2"/>
  <c r="AB453" i="2"/>
  <c r="AA454" i="2"/>
  <c r="AB454" i="2"/>
  <c r="AF454" i="2" s="1"/>
  <c r="AE454" i="2"/>
  <c r="AA455" i="2"/>
  <c r="AB455" i="2"/>
  <c r="AC455" i="2" s="1"/>
  <c r="AA456" i="2"/>
  <c r="AB456" i="2"/>
  <c r="AD456" i="2" s="1"/>
  <c r="AC456" i="2"/>
  <c r="AA457" i="2"/>
  <c r="AB457" i="2"/>
  <c r="AE457" i="2" s="1"/>
  <c r="AD457" i="2"/>
  <c r="AG457" i="2" s="1"/>
  <c r="AA458" i="2"/>
  <c r="AG458" i="2" s="1"/>
  <c r="AB458" i="2"/>
  <c r="AD458" i="2" s="1"/>
  <c r="AC458" i="2"/>
  <c r="AE458" i="2" s="1"/>
  <c r="AF458" i="2" s="1"/>
  <c r="AA459" i="2"/>
  <c r="AB459" i="2"/>
  <c r="AC459" i="2" s="1"/>
  <c r="AF459" i="2"/>
  <c r="AA460" i="2"/>
  <c r="AB460" i="2"/>
  <c r="AE460" i="2" s="1"/>
  <c r="AD460" i="2"/>
  <c r="AA461" i="2"/>
  <c r="AG461" i="2" s="1"/>
  <c r="AB461" i="2"/>
  <c r="AA462" i="2"/>
  <c r="AB462" i="2"/>
  <c r="AF462" i="2" s="1"/>
  <c r="AC462" i="2"/>
  <c r="AD462" i="2"/>
  <c r="AG462" i="2" s="1"/>
  <c r="AE462" i="2"/>
  <c r="AA463" i="2"/>
  <c r="AB463" i="2"/>
  <c r="AD463" i="2"/>
  <c r="AE463" i="2"/>
  <c r="AA464" i="2"/>
  <c r="AB464" i="2"/>
  <c r="AC464" i="2" s="1"/>
  <c r="AE464" i="2"/>
  <c r="AF464" i="2"/>
  <c r="AA465" i="2"/>
  <c r="AB465" i="2"/>
  <c r="AC465" i="2"/>
  <c r="AE465" i="2"/>
  <c r="AA466" i="2"/>
  <c r="AB466" i="2"/>
  <c r="AD466" i="2" s="1"/>
  <c r="AC466" i="2"/>
  <c r="AA467" i="2"/>
  <c r="AB467" i="2"/>
  <c r="AF467" i="2" s="1"/>
  <c r="AA468" i="2"/>
  <c r="AB468" i="2"/>
  <c r="AC468" i="2"/>
  <c r="AA469" i="2"/>
  <c r="AB469" i="2"/>
  <c r="AC469" i="2" s="1"/>
  <c r="AF469" i="2"/>
  <c r="AA470" i="2"/>
  <c r="AG470" i="2" s="1"/>
  <c r="AB470" i="2"/>
  <c r="AD470" i="2" s="1"/>
  <c r="AA471" i="2"/>
  <c r="AB471" i="2"/>
  <c r="AC471" i="2"/>
  <c r="AD471" i="2"/>
  <c r="AE471" i="2"/>
  <c r="AF471" i="2"/>
  <c r="AG471" i="2"/>
  <c r="AA472" i="2"/>
  <c r="AD472" i="2" s="1"/>
  <c r="AB472" i="2"/>
  <c r="AA473" i="2"/>
  <c r="AB473" i="2"/>
  <c r="AC473" i="2" s="1"/>
  <c r="AG473" i="2"/>
  <c r="AA474" i="2"/>
  <c r="AB474" i="2"/>
  <c r="AA475" i="2"/>
  <c r="AB475" i="2"/>
  <c r="AA476" i="2"/>
  <c r="AG476" i="2" s="1"/>
  <c r="AB476" i="2"/>
  <c r="AC476" i="2" s="1"/>
  <c r="AE476" i="2" s="1"/>
  <c r="AF476" i="2" s="1"/>
  <c r="AD476" i="2"/>
  <c r="AA477" i="2"/>
  <c r="AG477" i="2" s="1"/>
  <c r="AB477" i="2"/>
  <c r="AC477" i="2"/>
  <c r="AD477" i="2"/>
  <c r="AE477" i="2"/>
  <c r="AF477" i="2"/>
  <c r="AA478" i="2"/>
  <c r="AB478" i="2"/>
  <c r="AC478" i="2"/>
  <c r="AD478" i="2"/>
  <c r="AG478" i="2" s="1"/>
  <c r="AE478" i="2"/>
  <c r="AF478" i="2"/>
  <c r="AA479" i="2"/>
  <c r="AB479" i="2"/>
  <c r="AD479" i="2" s="1"/>
  <c r="AC479" i="2"/>
  <c r="AE479" i="2"/>
  <c r="AF479" i="2"/>
  <c r="AA480" i="2"/>
  <c r="AB480" i="2"/>
  <c r="AC480" i="2" s="1"/>
  <c r="AE480" i="2"/>
  <c r="AF480" i="2"/>
  <c r="AA481" i="2"/>
  <c r="AB481" i="2"/>
  <c r="AF481" i="2" s="1"/>
  <c r="AC481" i="2"/>
  <c r="AD481" i="2"/>
  <c r="AA482" i="2"/>
  <c r="AB482" i="2"/>
  <c r="AD482" i="2" s="1"/>
  <c r="AC482" i="2"/>
  <c r="AA483" i="2"/>
  <c r="AB483" i="2"/>
  <c r="AD483" i="2"/>
  <c r="AA484" i="2"/>
  <c r="AB484" i="2"/>
  <c r="AC484" i="2" s="1"/>
  <c r="AG484" i="2"/>
  <c r="AA485" i="2"/>
  <c r="AB485" i="2"/>
  <c r="AC485" i="2"/>
  <c r="AD485" i="2"/>
  <c r="AE485" i="2"/>
  <c r="AF485" i="2" s="1"/>
  <c r="AG485" i="2"/>
  <c r="AA486" i="2"/>
  <c r="AB486" i="2"/>
  <c r="AA487" i="2"/>
  <c r="AB487" i="2"/>
  <c r="AC487" i="2" s="1"/>
  <c r="AD487" i="2"/>
  <c r="AE487" i="2"/>
  <c r="AF487" i="2" s="1"/>
  <c r="AG487" i="2"/>
  <c r="AA488" i="2"/>
  <c r="AB488" i="2"/>
  <c r="AE488" i="2" s="1"/>
  <c r="AC488" i="2"/>
  <c r="AD488" i="2"/>
  <c r="AG488" i="2" s="1"/>
  <c r="AF488" i="2"/>
  <c r="AA489" i="2"/>
  <c r="AB489" i="2"/>
  <c r="AC489" i="2" s="1"/>
  <c r="AG489" i="2"/>
  <c r="AA490" i="2"/>
  <c r="AB490" i="2"/>
  <c r="AE490" i="2" s="1"/>
  <c r="AC490" i="2"/>
  <c r="AD490" i="2"/>
  <c r="AA491" i="2"/>
  <c r="AB491" i="2"/>
  <c r="AC491" i="2"/>
  <c r="AD491" i="2"/>
  <c r="AA492" i="2"/>
  <c r="AB492" i="2"/>
  <c r="AE492" i="2" s="1"/>
  <c r="AD492" i="2"/>
  <c r="AA493" i="2"/>
  <c r="AG493" i="2" s="1"/>
  <c r="AB493" i="2"/>
  <c r="AC493" i="2"/>
  <c r="AD493" i="2"/>
  <c r="AE493" i="2"/>
  <c r="AF493" i="2"/>
  <c r="AA494" i="2"/>
  <c r="AB494" i="2"/>
  <c r="AC494" i="2"/>
  <c r="AD494" i="2"/>
  <c r="AE494" i="2"/>
  <c r="AF494" i="2"/>
  <c r="AG494" i="2"/>
  <c r="AA495" i="2"/>
  <c r="AB495" i="2"/>
  <c r="AD495" i="2" s="1"/>
  <c r="AC495" i="2"/>
  <c r="AE495" i="2"/>
  <c r="AF495" i="2"/>
  <c r="AG495" i="2"/>
  <c r="AA496" i="2"/>
  <c r="AB496" i="2"/>
  <c r="AA497" i="2"/>
  <c r="AG497" i="2" s="1"/>
  <c r="AB497" i="2"/>
  <c r="AD497" i="2" s="1"/>
  <c r="AA498" i="2"/>
  <c r="AB498" i="2"/>
  <c r="AC498" i="2"/>
  <c r="AA499" i="2"/>
  <c r="AB499" i="2"/>
  <c r="AC499" i="2" s="1"/>
  <c r="AE499" i="2" s="1"/>
  <c r="AF499" i="2" s="1"/>
  <c r="AD499" i="2"/>
  <c r="AG499" i="2"/>
  <c r="AA500" i="2"/>
  <c r="AB500" i="2"/>
  <c r="AC500" i="2" s="1"/>
  <c r="AD500" i="2"/>
  <c r="AA501" i="2"/>
  <c r="AB501" i="2"/>
  <c r="AF501" i="2" s="1"/>
  <c r="AC501" i="2"/>
  <c r="AD501" i="2"/>
  <c r="AG501" i="2" s="1"/>
  <c r="AE501" i="2"/>
  <c r="AA502" i="2"/>
  <c r="AB502" i="2"/>
  <c r="AC502" i="2" s="1"/>
  <c r="AD502" i="2"/>
  <c r="AE502" i="2"/>
  <c r="AG502" i="2" s="1"/>
  <c r="AF502" i="2"/>
  <c r="AA503" i="2"/>
  <c r="AB503" i="2"/>
  <c r="AC503" i="2" s="1"/>
  <c r="AE503" i="2" s="1"/>
  <c r="AD503" i="2"/>
  <c r="AA504" i="2"/>
  <c r="AB504" i="2"/>
  <c r="AC504" i="2" s="1"/>
  <c r="AA505" i="2"/>
  <c r="AB505" i="2"/>
  <c r="AG505" i="2"/>
  <c r="AA506" i="2"/>
  <c r="AB506" i="2"/>
  <c r="AA507" i="2"/>
  <c r="AG507" i="2" s="1"/>
  <c r="AB507" i="2"/>
  <c r="AC507" i="2" s="1"/>
  <c r="AE507" i="2" s="1"/>
  <c r="AA508" i="2"/>
  <c r="AB508" i="2"/>
  <c r="AD508" i="2" s="1"/>
  <c r="AC508" i="2"/>
  <c r="AE508" i="2"/>
  <c r="AG508" i="2"/>
  <c r="AA509" i="2"/>
  <c r="AB509" i="2"/>
  <c r="AC509" i="2"/>
  <c r="AD509" i="2"/>
  <c r="AG509" i="2" s="1"/>
  <c r="AE509" i="2"/>
  <c r="AF509" i="2"/>
  <c r="AA510" i="2"/>
  <c r="AB510" i="2"/>
  <c r="AC510" i="2"/>
  <c r="AD510" i="2"/>
  <c r="AE510" i="2"/>
  <c r="AG510" i="2" s="1"/>
  <c r="AF510" i="2"/>
  <c r="AA511" i="2"/>
  <c r="AG511" i="2" s="1"/>
  <c r="AB511" i="2"/>
  <c r="AA512" i="2"/>
  <c r="AB512" i="2"/>
  <c r="AG512" i="2"/>
  <c r="AA513" i="2"/>
  <c r="AB513" i="2"/>
  <c r="AD513" i="2" s="1"/>
  <c r="AC513" i="2"/>
  <c r="AE513" i="2" s="1"/>
  <c r="AA514" i="2"/>
  <c r="AB514" i="2"/>
  <c r="AC514" i="2"/>
  <c r="AD514" i="2"/>
  <c r="AA515" i="2"/>
  <c r="AB515" i="2"/>
  <c r="AC515" i="2" s="1"/>
  <c r="AE515" i="2"/>
  <c r="AF515" i="2"/>
  <c r="AA516" i="2"/>
  <c r="AB516" i="2"/>
  <c r="AC516" i="2"/>
  <c r="AE516" i="2"/>
  <c r="AA517" i="2"/>
  <c r="AB517" i="2"/>
  <c r="AF517" i="2" s="1"/>
  <c r="AC517" i="2"/>
  <c r="AD517" i="2"/>
  <c r="AG517" i="2" s="1"/>
  <c r="AE517" i="2"/>
  <c r="AA518" i="2"/>
  <c r="AB518" i="2"/>
  <c r="AC518" i="2" s="1"/>
  <c r="AD518" i="2"/>
  <c r="AE518" i="2"/>
  <c r="AF518" i="2" s="1"/>
  <c r="AA519" i="2"/>
  <c r="AD519" i="2" s="1"/>
  <c r="AB519" i="2"/>
  <c r="AC519" i="2" s="1"/>
  <c r="AE519" i="2" s="1"/>
  <c r="AF519" i="2" s="1"/>
  <c r="AA520" i="2"/>
  <c r="AB520" i="2"/>
  <c r="AC520" i="2" s="1"/>
  <c r="AA521" i="2"/>
  <c r="AB521" i="2"/>
  <c r="AC521" i="2" s="1"/>
  <c r="AA522" i="2"/>
  <c r="AG522" i="2" s="1"/>
  <c r="AB522" i="2"/>
  <c r="AC522" i="2"/>
  <c r="AD522" i="2"/>
  <c r="AE522" i="2"/>
  <c r="AF522" i="2"/>
  <c r="AA523" i="2"/>
  <c r="AB523" i="2"/>
  <c r="AF523" i="2" s="1"/>
  <c r="AD523" i="2"/>
  <c r="AE523" i="2"/>
  <c r="AA524" i="2"/>
  <c r="AB524" i="2"/>
  <c r="AC524" i="2" s="1"/>
  <c r="AF524" i="2"/>
  <c r="AA525" i="2"/>
  <c r="AG525" i="2" s="1"/>
  <c r="AB525" i="2"/>
  <c r="AC525" i="2"/>
  <c r="AD525" i="2"/>
  <c r="AE525" i="2"/>
  <c r="AF525" i="2" s="1"/>
  <c r="AA526" i="2"/>
  <c r="AB526" i="2"/>
  <c r="AC526" i="2"/>
  <c r="AE526" i="2" s="1"/>
  <c r="AF526" i="2" s="1"/>
  <c r="AD526" i="2"/>
  <c r="AG526" i="2"/>
  <c r="AA527" i="2"/>
  <c r="AB527" i="2"/>
  <c r="AA528" i="2"/>
  <c r="AB528" i="2"/>
  <c r="AE528" i="2" s="1"/>
  <c r="AF528" i="2"/>
  <c r="AA529" i="2"/>
  <c r="AB529" i="2"/>
  <c r="AC529" i="2" s="1"/>
  <c r="AA530" i="2"/>
  <c r="AB530" i="2"/>
  <c r="AC530" i="2"/>
  <c r="AD530" i="2"/>
  <c r="AA531" i="2"/>
  <c r="AD531" i="2" s="1"/>
  <c r="AB531" i="2"/>
  <c r="AC531" i="2" s="1"/>
  <c r="AE531" i="2" s="1"/>
  <c r="AF531" i="2" s="1"/>
  <c r="AG531" i="2"/>
  <c r="AA532" i="2"/>
  <c r="AB532" i="2"/>
  <c r="AE532" i="2" s="1"/>
  <c r="AD532" i="2"/>
  <c r="AA533" i="2"/>
  <c r="AB533" i="2"/>
  <c r="AE533" i="2" s="1"/>
  <c r="AC533" i="2"/>
  <c r="AD533" i="2"/>
  <c r="AG533" i="2" s="1"/>
  <c r="AA534" i="2"/>
  <c r="AB534" i="2"/>
  <c r="AC534" i="2" s="1"/>
  <c r="AD534" i="2"/>
  <c r="AF534" i="2"/>
  <c r="AA535" i="2"/>
  <c r="AG535" i="2" s="1"/>
  <c r="AB535" i="2"/>
  <c r="AC535" i="2" s="1"/>
  <c r="AD535" i="2"/>
  <c r="AE535" i="2"/>
  <c r="AF535" i="2"/>
  <c r="AA536" i="2"/>
  <c r="AD536" i="2" s="1"/>
  <c r="AB536" i="2"/>
  <c r="AC536" i="2" s="1"/>
  <c r="AG536" i="2"/>
  <c r="AA537" i="2"/>
  <c r="AB537" i="2"/>
  <c r="AF537" i="2" s="1"/>
  <c r="AC537" i="2"/>
  <c r="AA538" i="2"/>
  <c r="AB538" i="2"/>
  <c r="AC538" i="2"/>
  <c r="AD538" i="2"/>
  <c r="AE538" i="2"/>
  <c r="AF538" i="2"/>
  <c r="AA539" i="2"/>
  <c r="AB539" i="2"/>
  <c r="AC539" i="2"/>
  <c r="AD539" i="2"/>
  <c r="AE539" i="2"/>
  <c r="AA540" i="2"/>
  <c r="AB540" i="2"/>
  <c r="AA541" i="2"/>
  <c r="AB541" i="2"/>
  <c r="AC541" i="2"/>
  <c r="AE541" i="2" s="1"/>
  <c r="AF541" i="2" s="1"/>
  <c r="AD541" i="2"/>
  <c r="AG541" i="2"/>
  <c r="AA542" i="2"/>
  <c r="AB542" i="2"/>
  <c r="AC542" i="2"/>
  <c r="AE542" i="2" s="1"/>
  <c r="AF542" i="2" s="1"/>
  <c r="AD542" i="2"/>
  <c r="AG542" i="2"/>
  <c r="AA543" i="2"/>
  <c r="AB543" i="2"/>
  <c r="AD543" i="2" s="1"/>
  <c r="AC543" i="2"/>
  <c r="AE543" i="2"/>
  <c r="AF543" i="2"/>
  <c r="AG543" i="2"/>
  <c r="AA544" i="2"/>
  <c r="AB544" i="2"/>
  <c r="AE544" i="2"/>
  <c r="AF544" i="2"/>
  <c r="AA545" i="2"/>
  <c r="AG545" i="2" s="1"/>
  <c r="AB545" i="2"/>
  <c r="AD545" i="2" s="1"/>
  <c r="AA546" i="2"/>
  <c r="AB546" i="2"/>
  <c r="AC546" i="2"/>
  <c r="AD546" i="2"/>
  <c r="AA547" i="2"/>
  <c r="AB547" i="2"/>
  <c r="AC547" i="2"/>
  <c r="AD547" i="2"/>
  <c r="AE547" i="2"/>
  <c r="AG547" i="2" s="1"/>
  <c r="AF547" i="2"/>
  <c r="AA548" i="2"/>
  <c r="AB548" i="2"/>
  <c r="AD548" i="2" s="1"/>
  <c r="AC548" i="2"/>
  <c r="AA549" i="2"/>
  <c r="AB549" i="2"/>
  <c r="AD549" i="2" s="1"/>
  <c r="AC549" i="2"/>
  <c r="AA550" i="2"/>
  <c r="AB550" i="2"/>
  <c r="AG550" i="2"/>
  <c r="AA551" i="2"/>
  <c r="AB551" i="2"/>
  <c r="AC551" i="2" s="1"/>
  <c r="AD551" i="2"/>
  <c r="AE551" i="2"/>
  <c r="AF551" i="2"/>
  <c r="AG551" i="2"/>
  <c r="AA552" i="2"/>
  <c r="AB552" i="2"/>
  <c r="AC552" i="2"/>
  <c r="AD552" i="2"/>
  <c r="AA553" i="2"/>
  <c r="AB553" i="2"/>
  <c r="AC553" i="2" s="1"/>
  <c r="AF553" i="2"/>
  <c r="AA554" i="2"/>
  <c r="AG554" i="2" s="1"/>
  <c r="AB554" i="2"/>
  <c r="AF554" i="2" s="1"/>
  <c r="AC554" i="2"/>
  <c r="AD554" i="2"/>
  <c r="AE554" i="2"/>
  <c r="AA555" i="2"/>
  <c r="AB555" i="2"/>
  <c r="AF555" i="2" s="1"/>
  <c r="AC555" i="2"/>
  <c r="AD555" i="2"/>
  <c r="AE555" i="2"/>
  <c r="AA556" i="2"/>
  <c r="AG556" i="2" s="1"/>
  <c r="AB556" i="2"/>
  <c r="AD556" i="2"/>
  <c r="AA557" i="2"/>
  <c r="AB557" i="2"/>
  <c r="AC557" i="2"/>
  <c r="AD557" i="2"/>
  <c r="AE557" i="2"/>
  <c r="AF557" i="2"/>
  <c r="AG557" i="2"/>
  <c r="AA558" i="2"/>
  <c r="AB558" i="2"/>
  <c r="AC558" i="2"/>
  <c r="AE558" i="2" s="1"/>
  <c r="AD558" i="2"/>
  <c r="AG558" i="2" s="1"/>
  <c r="AF558" i="2"/>
  <c r="AA559" i="2"/>
  <c r="AG559" i="2" s="1"/>
  <c r="AB559" i="2"/>
  <c r="AD559" i="2" s="1"/>
  <c r="AC559" i="2"/>
  <c r="AE559" i="2"/>
  <c r="AF559" i="2"/>
  <c r="AA560" i="2"/>
  <c r="AB560" i="2"/>
  <c r="AE560" i="2"/>
  <c r="AF560" i="2"/>
  <c r="AA561" i="2"/>
  <c r="AB561" i="2"/>
  <c r="AD561" i="2"/>
  <c r="AA562" i="2"/>
  <c r="AB562" i="2"/>
  <c r="AC562" i="2"/>
  <c r="AD562" i="2"/>
  <c r="AA563" i="2"/>
  <c r="AB563" i="2"/>
  <c r="AC563" i="2"/>
  <c r="AD563" i="2"/>
  <c r="AE563" i="2"/>
  <c r="AF563" i="2" s="1"/>
  <c r="AG563" i="2"/>
  <c r="AA564" i="2"/>
  <c r="AB564" i="2"/>
  <c r="AA565" i="2"/>
  <c r="AB565" i="2"/>
  <c r="AC565" i="2" s="1"/>
  <c r="AA566" i="2"/>
  <c r="AB566" i="2"/>
  <c r="AC566" i="2" s="1"/>
  <c r="AD566" i="2"/>
  <c r="AF566" i="2"/>
  <c r="AA567" i="2"/>
  <c r="AG567" i="2" s="1"/>
  <c r="AB567" i="2"/>
  <c r="AC567" i="2" s="1"/>
  <c r="AD567" i="2"/>
  <c r="AE567" i="2"/>
  <c r="AF567" i="2"/>
  <c r="AA568" i="2"/>
  <c r="AB568" i="2"/>
  <c r="AE568" i="2" s="1"/>
  <c r="AC568" i="2"/>
  <c r="AD568" i="2"/>
  <c r="AG568" i="2" s="1"/>
  <c r="AF568" i="2"/>
  <c r="AA569" i="2"/>
  <c r="AC569" i="2" s="1"/>
  <c r="AB569" i="2"/>
  <c r="AA570" i="2"/>
  <c r="AG570" i="2" s="1"/>
  <c r="AB570" i="2"/>
  <c r="AE570" i="2" s="1"/>
  <c r="AC570" i="2"/>
  <c r="AD570" i="2"/>
  <c r="AA571" i="2"/>
  <c r="AB571" i="2"/>
  <c r="AC571" i="2"/>
  <c r="AE571" i="2" s="1"/>
  <c r="AD571" i="2"/>
  <c r="AA572" i="2"/>
  <c r="AB572" i="2"/>
  <c r="AD572" i="2" s="1"/>
  <c r="AC572" i="2"/>
  <c r="AA573" i="2"/>
  <c r="AC573" i="2" s="1"/>
  <c r="AE573" i="2" s="1"/>
  <c r="AF573" i="2" s="1"/>
  <c r="AB573" i="2"/>
  <c r="AG573" i="2"/>
  <c r="AA574" i="2"/>
  <c r="AB574" i="2"/>
  <c r="AC574" i="2"/>
  <c r="AD574" i="2"/>
  <c r="AE574" i="2"/>
  <c r="AF574" i="2"/>
  <c r="AA575" i="2"/>
  <c r="AG575" i="2" s="1"/>
  <c r="AB575" i="2"/>
  <c r="AD575" i="2" s="1"/>
  <c r="AC575" i="2"/>
  <c r="AE575" i="2"/>
  <c r="AA576" i="2"/>
  <c r="AB576" i="2"/>
  <c r="AG576" i="2"/>
  <c r="AA577" i="2"/>
  <c r="AG577" i="2" s="1"/>
  <c r="AB577" i="2"/>
  <c r="AA578" i="2"/>
  <c r="AB578" i="2"/>
  <c r="AD578" i="2" s="1"/>
  <c r="AC578" i="2"/>
  <c r="AA579" i="2"/>
  <c r="AG579" i="2" s="1"/>
  <c r="AB579" i="2"/>
  <c r="AC579" i="2"/>
  <c r="AE579" i="2" s="1"/>
  <c r="AD579" i="2"/>
  <c r="AF579" i="2"/>
  <c r="AA580" i="2"/>
  <c r="AB580" i="2"/>
  <c r="AC580" i="2"/>
  <c r="AD580" i="2"/>
  <c r="AE580" i="2"/>
  <c r="AF580" i="2"/>
  <c r="AA581" i="2"/>
  <c r="AB581" i="2"/>
  <c r="AC581" i="2" s="1"/>
  <c r="AE581" i="2" s="1"/>
  <c r="AF581" i="2" s="1"/>
  <c r="AD581" i="2"/>
  <c r="AG581" i="2"/>
  <c r="AA582" i="2"/>
  <c r="AB582" i="2"/>
  <c r="AA583" i="2"/>
  <c r="AG583" i="2" s="1"/>
  <c r="AB583" i="2"/>
  <c r="AC583" i="2" s="1"/>
  <c r="AD583" i="2"/>
  <c r="AE583" i="2"/>
  <c r="AF583" i="2" s="1"/>
  <c r="AA584" i="2"/>
  <c r="AB584" i="2"/>
  <c r="AE584" i="2" s="1"/>
  <c r="AC584" i="2"/>
  <c r="AD584" i="2"/>
  <c r="AG584" i="2" s="1"/>
  <c r="AF584" i="2"/>
  <c r="AA585" i="2"/>
  <c r="AB585" i="2"/>
  <c r="AA586" i="2"/>
  <c r="AB586" i="2"/>
  <c r="AD586" i="2" s="1"/>
  <c r="AC586" i="2"/>
  <c r="AA587" i="2"/>
  <c r="AB587" i="2"/>
  <c r="AC587" i="2" s="1"/>
  <c r="AE587" i="2" s="1"/>
  <c r="AA588" i="2"/>
  <c r="AB588" i="2"/>
  <c r="AA589" i="2"/>
  <c r="AB589" i="2"/>
  <c r="AC589" i="2"/>
  <c r="AD589" i="2"/>
  <c r="AE589" i="2"/>
  <c r="AF589" i="2"/>
  <c r="AG589" i="2"/>
  <c r="AA590" i="2"/>
  <c r="AB590" i="2"/>
  <c r="AC590" i="2"/>
  <c r="AD590" i="2"/>
  <c r="AG590" i="2" s="1"/>
  <c r="AE590" i="2"/>
  <c r="AF590" i="2"/>
  <c r="AA591" i="2"/>
  <c r="AB591" i="2"/>
  <c r="AD591" i="2" s="1"/>
  <c r="AC591" i="2"/>
  <c r="AA592" i="2"/>
  <c r="AB592" i="2"/>
  <c r="AE592" i="2" s="1"/>
  <c r="AA593" i="2"/>
  <c r="AB593" i="2"/>
  <c r="AA594" i="2"/>
  <c r="AB594" i="2"/>
  <c r="AC594" i="2" s="1"/>
  <c r="AA595" i="2"/>
  <c r="AB595" i="2"/>
  <c r="AC595" i="2" s="1"/>
  <c r="AE595" i="2"/>
  <c r="AA596" i="2"/>
  <c r="AB596" i="2"/>
  <c r="AC596" i="2"/>
  <c r="AD596" i="2"/>
  <c r="AE596" i="2"/>
  <c r="AF596" i="2"/>
  <c r="AA597" i="2"/>
  <c r="AB597" i="2"/>
  <c r="AC597" i="2"/>
  <c r="AD597" i="2"/>
  <c r="AE597" i="2"/>
  <c r="AF597" i="2"/>
  <c r="AG597" i="2"/>
  <c r="AA598" i="2"/>
  <c r="AG598" i="2" s="1"/>
  <c r="AB598" i="2"/>
  <c r="AA599" i="2"/>
  <c r="AB599" i="2"/>
  <c r="AC599" i="2" s="1"/>
  <c r="AE599" i="2" s="1"/>
  <c r="AF599" i="2" s="1"/>
  <c r="AD599" i="2"/>
  <c r="AG599" i="2" s="1"/>
  <c r="AA600" i="2"/>
  <c r="AB600" i="2"/>
  <c r="AE600" i="2" s="1"/>
  <c r="AF600" i="2"/>
  <c r="AA601" i="2"/>
  <c r="AG601" i="2" s="1"/>
  <c r="AB601" i="2"/>
  <c r="AE601" i="2" s="1"/>
  <c r="AC601" i="2"/>
  <c r="AD601" i="2"/>
  <c r="AF601" i="2"/>
  <c r="AA602" i="2"/>
  <c r="AG602" i="2" s="1"/>
  <c r="AB602" i="2"/>
  <c r="AC602" i="2" s="1"/>
  <c r="AD602" i="2"/>
  <c r="AE602" i="2"/>
  <c r="AF602" i="2"/>
  <c r="AA603" i="2"/>
  <c r="AB603" i="2"/>
  <c r="AC603" i="2" s="1"/>
  <c r="AA604" i="2"/>
  <c r="AB604" i="2"/>
  <c r="AE604" i="2" s="1"/>
  <c r="AC604" i="2"/>
  <c r="AD604" i="2"/>
  <c r="AG604" i="2"/>
  <c r="AA605" i="2"/>
  <c r="AB605" i="2"/>
  <c r="AD605" i="2"/>
  <c r="AA606" i="2"/>
  <c r="AB606" i="2"/>
  <c r="AC606" i="2"/>
  <c r="AD606" i="2"/>
  <c r="AE606" i="2"/>
  <c r="AF606" i="2"/>
  <c r="AG606" i="2"/>
  <c r="AA607" i="2"/>
  <c r="AB607" i="2"/>
  <c r="AD607" i="2" s="1"/>
  <c r="AC607" i="2"/>
  <c r="AE607" i="2"/>
  <c r="AG607" i="2" s="1"/>
  <c r="AF607" i="2"/>
  <c r="AA608" i="2"/>
  <c r="AB608" i="2"/>
  <c r="AA609" i="2"/>
  <c r="AB609" i="2"/>
  <c r="AA610" i="2"/>
  <c r="AB610" i="2"/>
  <c r="AE610" i="2" s="1"/>
  <c r="AD610" i="2"/>
  <c r="AF610" i="2"/>
  <c r="AA611" i="2"/>
  <c r="AG611" i="2" s="1"/>
  <c r="AB611" i="2"/>
  <c r="AF611" i="2" s="1"/>
  <c r="AC611" i="2"/>
  <c r="AD611" i="2"/>
  <c r="AE611" i="2"/>
  <c r="AA612" i="2"/>
  <c r="AB612" i="2"/>
  <c r="AC612" i="2"/>
  <c r="AD612" i="2"/>
  <c r="AE612" i="2"/>
  <c r="AF612" i="2"/>
  <c r="AA613" i="2"/>
  <c r="AB613" i="2"/>
  <c r="AC613" i="2"/>
  <c r="AD613" i="2"/>
  <c r="AE613" i="2"/>
  <c r="AF613" i="2"/>
  <c r="AG613" i="2"/>
  <c r="AA614" i="2"/>
  <c r="AB614" i="2"/>
  <c r="AD614" i="2"/>
  <c r="AA615" i="2"/>
  <c r="AB615" i="2"/>
  <c r="AD615" i="2" s="1"/>
  <c r="AA616" i="2"/>
  <c r="AB616" i="2"/>
  <c r="AE616" i="2" s="1"/>
  <c r="AC616" i="2"/>
  <c r="AA617" i="2"/>
  <c r="AB617" i="2"/>
  <c r="AC617" i="2"/>
  <c r="AD617" i="2"/>
  <c r="AE617" i="2"/>
  <c r="AG617" i="2"/>
  <c r="AA618" i="2"/>
  <c r="AG618" i="2" s="1"/>
  <c r="AB618" i="2"/>
  <c r="AC618" i="2"/>
  <c r="AD618" i="2"/>
  <c r="AE618" i="2"/>
  <c r="AF618" i="2"/>
  <c r="AA619" i="2"/>
  <c r="AB619" i="2"/>
  <c r="AC619" i="2"/>
  <c r="AD619" i="2"/>
  <c r="AE619" i="2"/>
  <c r="AF619" i="2"/>
  <c r="AG619" i="2"/>
  <c r="AA620" i="2"/>
  <c r="AB620" i="2"/>
  <c r="AD620" i="2" s="1"/>
  <c r="AC620" i="2"/>
  <c r="AA621" i="2"/>
  <c r="AG621" i="2" s="1"/>
  <c r="AB621" i="2"/>
  <c r="AC621" i="2"/>
  <c r="AD621" i="2"/>
  <c r="AE621" i="2"/>
  <c r="AF621" i="2"/>
  <c r="AA622" i="2"/>
  <c r="AB622" i="2"/>
  <c r="AC622" i="2" s="1"/>
  <c r="AE622" i="2"/>
  <c r="AA623" i="2"/>
  <c r="AB623" i="2"/>
  <c r="AD623" i="2" s="1"/>
  <c r="AC623" i="2"/>
  <c r="AE623" i="2"/>
  <c r="AA624" i="2"/>
  <c r="AB624" i="2"/>
  <c r="AD624" i="2" s="1"/>
  <c r="AC624" i="2"/>
  <c r="AA625" i="2"/>
  <c r="AG625" i="2" s="1"/>
  <c r="AB625" i="2"/>
  <c r="AF625" i="2" s="1"/>
  <c r="AC625" i="2"/>
  <c r="AD625" i="2"/>
  <c r="AE625" i="2"/>
  <c r="AA626" i="2"/>
  <c r="AD626" i="2" s="1"/>
  <c r="AB626" i="2"/>
  <c r="AA627" i="2"/>
  <c r="AB627" i="2"/>
  <c r="AA628" i="2"/>
  <c r="AB628" i="2"/>
  <c r="AC628" i="2"/>
  <c r="AG628" i="2"/>
  <c r="AA629" i="2"/>
  <c r="AB629" i="2"/>
  <c r="AE629" i="2" s="1"/>
  <c r="AD629" i="2"/>
  <c r="AF629" i="2"/>
  <c r="AA630" i="2"/>
  <c r="AG630" i="2" s="1"/>
  <c r="AB630" i="2"/>
  <c r="AC630" i="2" s="1"/>
  <c r="AD630" i="2"/>
  <c r="AE630" i="2"/>
  <c r="AF630" i="2"/>
  <c r="AA631" i="2"/>
  <c r="AB631" i="2"/>
  <c r="AC631" i="2"/>
  <c r="AD631" i="2"/>
  <c r="AE631" i="2"/>
  <c r="AG631" i="2" s="1"/>
  <c r="AF631" i="2"/>
  <c r="AA632" i="2"/>
  <c r="AB632" i="2"/>
  <c r="AA633" i="2"/>
  <c r="AB633" i="2"/>
  <c r="AG633" i="2"/>
  <c r="AA634" i="2"/>
  <c r="AB634" i="2"/>
  <c r="AC634" i="2" s="1"/>
  <c r="AE634" i="2"/>
  <c r="AA635" i="2"/>
  <c r="AB635" i="2"/>
  <c r="AF635" i="2" s="1"/>
  <c r="AC635" i="2"/>
  <c r="AD635" i="2"/>
  <c r="AE635" i="2"/>
  <c r="AA636" i="2"/>
  <c r="AG636" i="2" s="1"/>
  <c r="AB636" i="2"/>
  <c r="AC636" i="2" s="1"/>
  <c r="AE636" i="2" s="1"/>
  <c r="AF636" i="2" s="1"/>
  <c r="AD636" i="2"/>
  <c r="AA637" i="2"/>
  <c r="AG637" i="2" s="1"/>
  <c r="AB637" i="2"/>
  <c r="AA638" i="2"/>
  <c r="AB638" i="2"/>
  <c r="AC638" i="2"/>
  <c r="AD638" i="2"/>
  <c r="AE638" i="2"/>
  <c r="AG638" i="2" s="1"/>
  <c r="AF638" i="2"/>
  <c r="AA639" i="2"/>
  <c r="AB639" i="2"/>
  <c r="AD639" i="2" s="1"/>
  <c r="AC639" i="2"/>
  <c r="AA640" i="2"/>
  <c r="AB640" i="2"/>
  <c r="AC640" i="2" s="1"/>
  <c r="AG640" i="2"/>
  <c r="AA641" i="2"/>
  <c r="AB641" i="2"/>
  <c r="AC641" i="2"/>
  <c r="AA642" i="2"/>
  <c r="AB642" i="2"/>
  <c r="AC642" i="2"/>
  <c r="AD642" i="2"/>
  <c r="AE642" i="2"/>
  <c r="AF642" i="2" s="1"/>
  <c r="AG642" i="2"/>
  <c r="AA643" i="2"/>
  <c r="AB643" i="2"/>
  <c r="AC643" i="2" s="1"/>
  <c r="AD643" i="2"/>
  <c r="AA644" i="2"/>
  <c r="AB644" i="2"/>
  <c r="AA645" i="2"/>
  <c r="AD645" i="2" s="1"/>
  <c r="AB645" i="2"/>
  <c r="AA646" i="2"/>
  <c r="AG646" i="2" s="1"/>
  <c r="AB646" i="2"/>
  <c r="AA647" i="2"/>
  <c r="AB647" i="2"/>
  <c r="AE647" i="2" s="1"/>
  <c r="AC647" i="2"/>
  <c r="AD647" i="2"/>
  <c r="AG647" i="2" s="1"/>
  <c r="AA648" i="2"/>
  <c r="AB648" i="2"/>
  <c r="AC648" i="2"/>
  <c r="AE648" i="2" s="1"/>
  <c r="AD648" i="2"/>
  <c r="AG648" i="2" s="1"/>
  <c r="AA649" i="2"/>
  <c r="AB649" i="2"/>
  <c r="AC649" i="2"/>
  <c r="AD649" i="2"/>
  <c r="AG649" i="2" s="1"/>
  <c r="AE649" i="2"/>
  <c r="AF649" i="2"/>
  <c r="AA650" i="2"/>
  <c r="AB650" i="2"/>
  <c r="AD650" i="2" s="1"/>
  <c r="AC650" i="2"/>
  <c r="AA651" i="2"/>
  <c r="AB651" i="2"/>
  <c r="AA652" i="2"/>
  <c r="AB652" i="2"/>
  <c r="AC652" i="2" s="1"/>
  <c r="AD652" i="2"/>
  <c r="AE652" i="2"/>
  <c r="AF652" i="2"/>
  <c r="AG652" i="2"/>
  <c r="AA653" i="2"/>
  <c r="AB653" i="2"/>
  <c r="AD653" i="2"/>
  <c r="AA654" i="2"/>
  <c r="AB654" i="2"/>
  <c r="AC654" i="2"/>
  <c r="AG654" i="2"/>
  <c r="AA655" i="2"/>
  <c r="AG655" i="2" s="1"/>
  <c r="AB655" i="2"/>
  <c r="AC655" i="2" s="1"/>
  <c r="AD655" i="2"/>
  <c r="AA656" i="2"/>
  <c r="AB656" i="2"/>
  <c r="AC656" i="2"/>
  <c r="AE656" i="2" s="1"/>
  <c r="AD656" i="2"/>
  <c r="AA657" i="2"/>
  <c r="AB657" i="2"/>
  <c r="AA658" i="2"/>
  <c r="AB658" i="2"/>
  <c r="AG658" i="2"/>
  <c r="AA659" i="2"/>
  <c r="AB659" i="2"/>
  <c r="AC659" i="2"/>
  <c r="AD659" i="2"/>
  <c r="AG659" i="2" s="1"/>
  <c r="AE659" i="2"/>
  <c r="AF659" i="2"/>
  <c r="AA660" i="2"/>
  <c r="AB660" i="2"/>
  <c r="AD660" i="2" s="1"/>
  <c r="AC660" i="2"/>
  <c r="AG660" i="2"/>
  <c r="AA661" i="2"/>
  <c r="AB661" i="2"/>
  <c r="AG661" i="2"/>
  <c r="AA662" i="2"/>
  <c r="AB662" i="2"/>
  <c r="AC662" i="2"/>
  <c r="AE662" i="2"/>
  <c r="AA663" i="2"/>
  <c r="AB663" i="2"/>
  <c r="AA664" i="2"/>
  <c r="AB664" i="2"/>
  <c r="AF664" i="2" s="1"/>
  <c r="AC664" i="2"/>
  <c r="AA665" i="2"/>
  <c r="AB665" i="2"/>
  <c r="AC665" i="2"/>
  <c r="AD665" i="2"/>
  <c r="AG665" i="2" s="1"/>
  <c r="AE665" i="2"/>
  <c r="AF665" i="2"/>
  <c r="AA666" i="2"/>
  <c r="AB666" i="2"/>
  <c r="AC666" i="2"/>
  <c r="AD666" i="2"/>
  <c r="AE666" i="2"/>
  <c r="AF666" i="2" s="1"/>
  <c r="AA667" i="2"/>
  <c r="AB667" i="2"/>
  <c r="AF667" i="2"/>
  <c r="AA668" i="2"/>
  <c r="AB668" i="2"/>
  <c r="AD668" i="2"/>
  <c r="AA669" i="2"/>
  <c r="AB669" i="2"/>
  <c r="AD669" i="2"/>
  <c r="AA670" i="2"/>
  <c r="AB670" i="2"/>
  <c r="AF670" i="2" s="1"/>
  <c r="AC670" i="2"/>
  <c r="AA671" i="2"/>
  <c r="AB671" i="2"/>
  <c r="AE671" i="2" s="1"/>
  <c r="AC671" i="2"/>
  <c r="AF671" i="2"/>
  <c r="AA672" i="2"/>
  <c r="AB672" i="2"/>
  <c r="AC672" i="2"/>
  <c r="AE672" i="2" s="1"/>
  <c r="AD672" i="2"/>
  <c r="AA673" i="2"/>
  <c r="AB673" i="2"/>
  <c r="AC673" i="2" s="1"/>
  <c r="AA674" i="2"/>
  <c r="AG674" i="2" s="1"/>
  <c r="AB674" i="2"/>
  <c r="AC674" i="2"/>
  <c r="AD674" i="2"/>
  <c r="AE674" i="2"/>
  <c r="AF674" i="2"/>
  <c r="AA675" i="2"/>
  <c r="AB675" i="2"/>
  <c r="AC675" i="2"/>
  <c r="AD675" i="2"/>
  <c r="AE675" i="2"/>
  <c r="AF675" i="2" s="1"/>
  <c r="AG675" i="2"/>
  <c r="AA676" i="2"/>
  <c r="AB676" i="2"/>
  <c r="AC676" i="2"/>
  <c r="AG676" i="2"/>
  <c r="AA677" i="2"/>
  <c r="AB677" i="2"/>
  <c r="AA678" i="2"/>
  <c r="AB678" i="2"/>
  <c r="AA679" i="2"/>
  <c r="AB679" i="2"/>
  <c r="AD679" i="2" s="1"/>
  <c r="AC679" i="2"/>
  <c r="AA680" i="2"/>
  <c r="AB680" i="2"/>
  <c r="AF680" i="2" s="1"/>
  <c r="AC680" i="2"/>
  <c r="AE680" i="2"/>
  <c r="AA681" i="2"/>
  <c r="AB681" i="2"/>
  <c r="AC681" i="2"/>
  <c r="AD681" i="2"/>
  <c r="AE681" i="2"/>
  <c r="AF681" i="2"/>
  <c r="AA682" i="2"/>
  <c r="AB682" i="2"/>
  <c r="AC682" i="2" s="1"/>
  <c r="AF682" i="2"/>
  <c r="AA683" i="2"/>
  <c r="AB683" i="2"/>
  <c r="AE683" i="2" s="1"/>
  <c r="AA684" i="2"/>
  <c r="AB684" i="2"/>
  <c r="AC684" i="2" s="1"/>
  <c r="AD684" i="2"/>
  <c r="AE684" i="2"/>
  <c r="AF684" i="2" s="1"/>
  <c r="AG684" i="2"/>
  <c r="AA685" i="2"/>
  <c r="AB685" i="2"/>
  <c r="AD685" i="2"/>
  <c r="AA686" i="2"/>
  <c r="AG686" i="2" s="1"/>
  <c r="AB686" i="2"/>
  <c r="AC686" i="2"/>
  <c r="AA687" i="2"/>
  <c r="AG687" i="2" s="1"/>
  <c r="AB687" i="2"/>
  <c r="AE687" i="2" s="1"/>
  <c r="AC687" i="2"/>
  <c r="AD687" i="2"/>
  <c r="AF687" i="2"/>
  <c r="AA688" i="2"/>
  <c r="AG688" i="2" s="1"/>
  <c r="AB688" i="2"/>
  <c r="AC688" i="2" s="1"/>
  <c r="AA689" i="2"/>
  <c r="AB689" i="2"/>
  <c r="AC689" i="2" s="1"/>
  <c r="AD689" i="2"/>
  <c r="AA690" i="2"/>
  <c r="AG690" i="2" s="1"/>
  <c r="AB690" i="2"/>
  <c r="AC690" i="2"/>
  <c r="AD690" i="2"/>
  <c r="AE690" i="2"/>
  <c r="AF690" i="2"/>
  <c r="AA691" i="2"/>
  <c r="AB691" i="2"/>
  <c r="AC691" i="2"/>
  <c r="AD691" i="2"/>
  <c r="AE691" i="2"/>
  <c r="AF691" i="2" s="1"/>
  <c r="AG691" i="2"/>
  <c r="AA692" i="2"/>
  <c r="AG692" i="2" s="1"/>
  <c r="AB692" i="2"/>
  <c r="AC692" i="2"/>
  <c r="AA693" i="2"/>
  <c r="AB693" i="2"/>
  <c r="AE693" i="2" s="1"/>
  <c r="AA694" i="2"/>
  <c r="AG694" i="2" s="1"/>
  <c r="AB694" i="2"/>
  <c r="AC694" i="2"/>
  <c r="AE694" i="2"/>
  <c r="AA695" i="2"/>
  <c r="AB695" i="2"/>
  <c r="AC695" i="2" s="1"/>
  <c r="AG695" i="2"/>
  <c r="AA696" i="2"/>
  <c r="AB696" i="2"/>
  <c r="AC696" i="2"/>
  <c r="AD696" i="2"/>
  <c r="AG696" i="2" s="1"/>
  <c r="AE696" i="2"/>
  <c r="AA697" i="2"/>
  <c r="AB697" i="2"/>
  <c r="AC697" i="2"/>
  <c r="AD697" i="2"/>
  <c r="AE697" i="2"/>
  <c r="AF697" i="2" s="1"/>
  <c r="AA698" i="2"/>
  <c r="AB698" i="2"/>
  <c r="AE698" i="2" s="1"/>
  <c r="AD698" i="2"/>
  <c r="AG698" i="2" s="1"/>
  <c r="AA699" i="2"/>
  <c r="AB699" i="2"/>
  <c r="AF699" i="2" s="1"/>
  <c r="AE699" i="2"/>
  <c r="AA700" i="2"/>
  <c r="AB700" i="2"/>
  <c r="AC700" i="2" s="1"/>
  <c r="AD700" i="2"/>
  <c r="AG700" i="2" s="1"/>
  <c r="AE700" i="2"/>
  <c r="AF700" i="2"/>
  <c r="AA701" i="2"/>
  <c r="AB701" i="2"/>
  <c r="AA702" i="2"/>
  <c r="AB702" i="2"/>
  <c r="AC702" i="2" s="1"/>
  <c r="AA703" i="2"/>
  <c r="AB703" i="2"/>
  <c r="AC703" i="2"/>
  <c r="AD703" i="2"/>
  <c r="AA704" i="2"/>
  <c r="AB704" i="2"/>
  <c r="AC704" i="2" s="1"/>
  <c r="AD704" i="2"/>
  <c r="AA705" i="2"/>
  <c r="AB705" i="2"/>
  <c r="AD705" i="2" s="1"/>
  <c r="AC705" i="2"/>
  <c r="AE705" i="2"/>
  <c r="AA706" i="2"/>
  <c r="AC706" i="2" s="1"/>
  <c r="AB706" i="2"/>
  <c r="AD706" i="2"/>
  <c r="AE706" i="2"/>
  <c r="AF706" i="2" s="1"/>
  <c r="AG706" i="2"/>
  <c r="AA707" i="2"/>
  <c r="AB707" i="2"/>
  <c r="AC707" i="2"/>
  <c r="AE707" i="2" s="1"/>
  <c r="AF707" i="2" s="1"/>
  <c r="AD707" i="2"/>
  <c r="AG707" i="2"/>
  <c r="AA708" i="2"/>
  <c r="AC708" i="2" s="1"/>
  <c r="AB708" i="2"/>
  <c r="AD708" i="2" s="1"/>
  <c r="AA709" i="2"/>
  <c r="AG709" i="2" s="1"/>
  <c r="AB709" i="2"/>
  <c r="AA710" i="2"/>
  <c r="AB710" i="2"/>
  <c r="AA711" i="2"/>
  <c r="AG711" i="2" s="1"/>
  <c r="AB711" i="2"/>
  <c r="AC711" i="2" s="1"/>
  <c r="AA712" i="2"/>
  <c r="AB712" i="2"/>
  <c r="AC712" i="2"/>
  <c r="AE712" i="2" s="1"/>
  <c r="AG712" i="2" s="1"/>
  <c r="AD712" i="2"/>
  <c r="AA713" i="2"/>
  <c r="AB713" i="2"/>
  <c r="AC713" i="2"/>
  <c r="AE713" i="2" s="1"/>
  <c r="AF713" i="2" s="1"/>
  <c r="AD713" i="2"/>
  <c r="AG713" i="2"/>
  <c r="AA714" i="2"/>
  <c r="AB714" i="2"/>
  <c r="AC714" i="2" s="1"/>
  <c r="AA715" i="2"/>
  <c r="AB715" i="2"/>
  <c r="AE715" i="2" s="1"/>
  <c r="AA716" i="2"/>
  <c r="AB716" i="2"/>
  <c r="AC716" i="2" s="1"/>
  <c r="AD716" i="2"/>
  <c r="AE716" i="2"/>
  <c r="AG716" i="2" s="1"/>
  <c r="AF716" i="2"/>
  <c r="AA717" i="2"/>
  <c r="AB717" i="2"/>
  <c r="AD717" i="2"/>
  <c r="AA718" i="2"/>
  <c r="AB718" i="2"/>
  <c r="AC718" i="2"/>
  <c r="AF718" i="2"/>
  <c r="AA719" i="2"/>
  <c r="AB719" i="2"/>
  <c r="AA720" i="2"/>
  <c r="AB720" i="2"/>
  <c r="AC720" i="2" s="1"/>
  <c r="AA721" i="2"/>
  <c r="AB721" i="2"/>
  <c r="AC721" i="2" s="1"/>
  <c r="AD721" i="2"/>
  <c r="AA722" i="2"/>
  <c r="AG722" i="2" s="1"/>
  <c r="AB722" i="2"/>
  <c r="AC722" i="2"/>
  <c r="AD722" i="2"/>
  <c r="AE722" i="2"/>
  <c r="AF722" i="2"/>
  <c r="AA723" i="2"/>
  <c r="AB723" i="2"/>
  <c r="AC723" i="2"/>
  <c r="AD723" i="2"/>
  <c r="AE723" i="2"/>
  <c r="AF723" i="2"/>
  <c r="AG723" i="2"/>
  <c r="AA724" i="2"/>
  <c r="AG724" i="2" s="1"/>
  <c r="AB724" i="2"/>
  <c r="AC724" i="2"/>
  <c r="AE724" i="2" s="1"/>
  <c r="AF724" i="2" s="1"/>
  <c r="AA725" i="2"/>
  <c r="AB725" i="2"/>
  <c r="AA726" i="2"/>
  <c r="AB726" i="2"/>
  <c r="AC726" i="2" s="1"/>
  <c r="AA727" i="2"/>
  <c r="AB727" i="2"/>
  <c r="AC727" i="2"/>
  <c r="AA728" i="2"/>
  <c r="AB728" i="2"/>
  <c r="AC728" i="2" s="1"/>
  <c r="AG728" i="2"/>
  <c r="AA729" i="2"/>
  <c r="AB729" i="2"/>
  <c r="AC729" i="2" s="1"/>
  <c r="AD729" i="2"/>
  <c r="AA730" i="2"/>
  <c r="AB730" i="2"/>
  <c r="AC730" i="2"/>
  <c r="AD730" i="2"/>
  <c r="AE730" i="2"/>
  <c r="AG730" i="2" s="1"/>
  <c r="AF730" i="2"/>
  <c r="AA731" i="2"/>
  <c r="AB731" i="2"/>
  <c r="AD731" i="2"/>
  <c r="AG731" i="2"/>
  <c r="AA732" i="2"/>
  <c r="AG732" i="2" s="1"/>
  <c r="AB732" i="2"/>
  <c r="AA733" i="2"/>
  <c r="AB733" i="2"/>
  <c r="AC733" i="2" s="1"/>
  <c r="AA734" i="2"/>
  <c r="AB734" i="2"/>
  <c r="AF734" i="2" s="1"/>
  <c r="AC734" i="2"/>
  <c r="AA735" i="2"/>
  <c r="AB735" i="2"/>
  <c r="AD735" i="2" s="1"/>
  <c r="AC735" i="2"/>
  <c r="AA736" i="2"/>
  <c r="AC736" i="2" s="1"/>
  <c r="AB736" i="2"/>
  <c r="AD736" i="2" s="1"/>
  <c r="AA737" i="2"/>
  <c r="AB737" i="2"/>
  <c r="AC737" i="2" s="1"/>
  <c r="AE737" i="2"/>
  <c r="AA738" i="2"/>
  <c r="AB738" i="2"/>
  <c r="AA739" i="2"/>
  <c r="AB739" i="2"/>
  <c r="AC739" i="2"/>
  <c r="AD739" i="2"/>
  <c r="AE739" i="2"/>
  <c r="AF739" i="2"/>
  <c r="AG739" i="2"/>
  <c r="AA740" i="2"/>
  <c r="AB740" i="2"/>
  <c r="AC740" i="2"/>
  <c r="AA741" i="2"/>
  <c r="AG741" i="2" s="1"/>
  <c r="AB741" i="2"/>
  <c r="AA742" i="2"/>
  <c r="AB742" i="2"/>
  <c r="AC742" i="2" s="1"/>
  <c r="AE742" i="2" s="1"/>
  <c r="AA743" i="2"/>
  <c r="AB743" i="2"/>
  <c r="AA744" i="2"/>
  <c r="AC744" i="2" s="1"/>
  <c r="AB744" i="2"/>
  <c r="AD744" i="2" s="1"/>
  <c r="AA745" i="2"/>
  <c r="AB745" i="2"/>
  <c r="AE745" i="2" s="1"/>
  <c r="AC745" i="2"/>
  <c r="AD745" i="2"/>
  <c r="AF745" i="2"/>
  <c r="AA746" i="2"/>
  <c r="AB746" i="2"/>
  <c r="AC746" i="2"/>
  <c r="AD746" i="2"/>
  <c r="AG746" i="2" s="1"/>
  <c r="AE746" i="2"/>
  <c r="AF746" i="2"/>
  <c r="AA747" i="2"/>
  <c r="AB747" i="2"/>
  <c r="AC747" i="2" s="1"/>
  <c r="AD747" i="2"/>
  <c r="AE747" i="2"/>
  <c r="AF747" i="2"/>
  <c r="AG747" i="2"/>
  <c r="AA748" i="2"/>
  <c r="AG748" i="2" s="1"/>
  <c r="AB748" i="2"/>
  <c r="AC748" i="2" s="1"/>
  <c r="AD748" i="2"/>
  <c r="AE748" i="2"/>
  <c r="AF748" i="2"/>
  <c r="AA749" i="2"/>
  <c r="AC749" i="2" s="1"/>
  <c r="AB749" i="2"/>
  <c r="AD749" i="2" s="1"/>
  <c r="AA750" i="2"/>
  <c r="AB750" i="2"/>
  <c r="AC750" i="2" s="1"/>
  <c r="AF750" i="2"/>
  <c r="AA751" i="2"/>
  <c r="AB751" i="2"/>
  <c r="AA752" i="2"/>
  <c r="AB752" i="2"/>
  <c r="AC752" i="2" s="1"/>
  <c r="AA753" i="2"/>
  <c r="AB753" i="2"/>
  <c r="AC753" i="2" s="1"/>
  <c r="AD753" i="2"/>
  <c r="AA754" i="2"/>
  <c r="AB754" i="2"/>
  <c r="AC754" i="2"/>
  <c r="AD754" i="2"/>
  <c r="AG754" i="2" s="1"/>
  <c r="AE754" i="2"/>
  <c r="AF754" i="2"/>
  <c r="AA755" i="2"/>
  <c r="AB755" i="2"/>
  <c r="AC755" i="2"/>
  <c r="AD755" i="2"/>
  <c r="AG755" i="2" s="1"/>
  <c r="AE755" i="2"/>
  <c r="AF755" i="2"/>
  <c r="AA756" i="2"/>
  <c r="AB756" i="2"/>
  <c r="AA757" i="2"/>
  <c r="AB757" i="2"/>
  <c r="AE757" i="2" s="1"/>
  <c r="AA758" i="2"/>
  <c r="AB758" i="2"/>
  <c r="AF758" i="2" s="1"/>
  <c r="AD758" i="2"/>
  <c r="AA759" i="2"/>
  <c r="AB759" i="2"/>
  <c r="AC759" i="2"/>
  <c r="AD759" i="2"/>
  <c r="AA760" i="2"/>
  <c r="AB760" i="2"/>
  <c r="AC760" i="2" s="1"/>
  <c r="AF760" i="2"/>
  <c r="AA761" i="2"/>
  <c r="AB761" i="2"/>
  <c r="AF761" i="2" s="1"/>
  <c r="AE761" i="2"/>
  <c r="AA762" i="2"/>
  <c r="AB762" i="2"/>
  <c r="AC762" i="2"/>
  <c r="AE762" i="2" s="1"/>
  <c r="AD762" i="2"/>
  <c r="AG762" i="2"/>
  <c r="AA763" i="2"/>
  <c r="AB763" i="2"/>
  <c r="AC763" i="2" s="1"/>
  <c r="AG763" i="2"/>
  <c r="AA764" i="2"/>
  <c r="AB764" i="2"/>
  <c r="AC764" i="2" s="1"/>
  <c r="AD764" i="2"/>
  <c r="AE764" i="2"/>
  <c r="AF764" i="2"/>
  <c r="AG764" i="2"/>
  <c r="AA765" i="2"/>
  <c r="AB765" i="2"/>
  <c r="AE765" i="2" s="1"/>
  <c r="AA766" i="2"/>
  <c r="AG766" i="2" s="1"/>
  <c r="AB766" i="2"/>
  <c r="AC766" i="2"/>
  <c r="AA767" i="2"/>
  <c r="AB767" i="2"/>
  <c r="AA768" i="2"/>
  <c r="AG768" i="2" s="1"/>
  <c r="AB768" i="2"/>
  <c r="AC768" i="2" s="1"/>
  <c r="AE768" i="2" s="1"/>
  <c r="AA769" i="2"/>
  <c r="AG769" i="2" s="1"/>
  <c r="AB769" i="2"/>
  <c r="AE769" i="2" s="1"/>
  <c r="AF769" i="2" s="1"/>
  <c r="AC769" i="2"/>
  <c r="AA770" i="2"/>
  <c r="AB770" i="2"/>
  <c r="AC770" i="2"/>
  <c r="AE770" i="2" s="1"/>
  <c r="AF770" i="2" s="1"/>
  <c r="AD770" i="2"/>
  <c r="AA771" i="2"/>
  <c r="AB771" i="2"/>
  <c r="AC771" i="2"/>
  <c r="AD771" i="2"/>
  <c r="AG771" i="2" s="1"/>
  <c r="AE771" i="2"/>
  <c r="AF771" i="2" s="1"/>
  <c r="AA772" i="2"/>
  <c r="AG772" i="2" s="1"/>
  <c r="AB772" i="2"/>
  <c r="AD772" i="2" s="1"/>
  <c r="AC772" i="2"/>
  <c r="AE772" i="2"/>
  <c r="AF772" i="2"/>
  <c r="AA773" i="2"/>
  <c r="AB773" i="2"/>
  <c r="AE773" i="2" s="1"/>
  <c r="AF773" i="2"/>
  <c r="AA774" i="2"/>
  <c r="AB774" i="2"/>
  <c r="AF774" i="2" s="1"/>
  <c r="AC774" i="2"/>
  <c r="AD774" i="2"/>
  <c r="AA775" i="2"/>
  <c r="AB775" i="2"/>
  <c r="AC775" i="2"/>
  <c r="AD775" i="2"/>
  <c r="AG775" i="2"/>
  <c r="AA776" i="2"/>
  <c r="AG776" i="2" s="1"/>
  <c r="AB776" i="2"/>
  <c r="AC776" i="2" s="1"/>
  <c r="AD776" i="2"/>
  <c r="AE776" i="2"/>
  <c r="AF776" i="2"/>
  <c r="AA777" i="2"/>
  <c r="AB777" i="2"/>
  <c r="AE777" i="2" s="1"/>
  <c r="AD777" i="2"/>
  <c r="AG777" i="2" s="1"/>
  <c r="AA778" i="2"/>
  <c r="AB778" i="2"/>
  <c r="AC778" i="2" s="1"/>
  <c r="AA779" i="2"/>
  <c r="AB779" i="2"/>
  <c r="AC779" i="2" s="1"/>
  <c r="AE779" i="2"/>
  <c r="AA780" i="2"/>
  <c r="AB780" i="2"/>
  <c r="AA781" i="2"/>
  <c r="AB781" i="2"/>
  <c r="AE781" i="2" s="1"/>
  <c r="AD781" i="2"/>
  <c r="AF781" i="2"/>
  <c r="AG781" i="2"/>
  <c r="AA782" i="2"/>
  <c r="AB782" i="2"/>
  <c r="AC782" i="2" s="1"/>
  <c r="AA783" i="2"/>
  <c r="AG783" i="2" s="1"/>
  <c r="AB783" i="2"/>
  <c r="AC783" i="2"/>
  <c r="AD783" i="2"/>
  <c r="AE783" i="2"/>
  <c r="AF783" i="2"/>
  <c r="AA784" i="2"/>
  <c r="AG784" i="2" s="1"/>
  <c r="AB784" i="2"/>
  <c r="AC784" i="2"/>
  <c r="AD784" i="2"/>
  <c r="AE784" i="2"/>
  <c r="AA785" i="2"/>
  <c r="AG785" i="2" s="1"/>
  <c r="AB785" i="2"/>
  <c r="AA786" i="2"/>
  <c r="AB786" i="2"/>
  <c r="AC786" i="2"/>
  <c r="AE786" i="2" s="1"/>
  <c r="AF786" i="2" s="1"/>
  <c r="AD786" i="2"/>
  <c r="AA787" i="2"/>
  <c r="AB787" i="2"/>
  <c r="AC787" i="2"/>
  <c r="AD787" i="2"/>
  <c r="AE787" i="2"/>
  <c r="AF787" i="2"/>
  <c r="AG787" i="2"/>
  <c r="AA788" i="2"/>
  <c r="AB788" i="2"/>
  <c r="AD788" i="2" s="1"/>
  <c r="AC788" i="2"/>
  <c r="AE788" i="2"/>
  <c r="AF788" i="2" s="1"/>
  <c r="AA789" i="2"/>
  <c r="AB789" i="2"/>
  <c r="AA790" i="2"/>
  <c r="AB790" i="2"/>
  <c r="AF790" i="2" s="1"/>
  <c r="AE790" i="2"/>
  <c r="AA791" i="2"/>
  <c r="AB791" i="2"/>
  <c r="AC791" i="2"/>
  <c r="AD791" i="2"/>
  <c r="AA792" i="2"/>
  <c r="AB792" i="2"/>
  <c r="AC792" i="2"/>
  <c r="AD792" i="2"/>
  <c r="AE792" i="2"/>
  <c r="AF792" i="2" s="1"/>
  <c r="AG792" i="2"/>
  <c r="AA793" i="2"/>
  <c r="AB793" i="2"/>
  <c r="AD793" i="2" s="1"/>
  <c r="AC793" i="2"/>
  <c r="AF793" i="2"/>
  <c r="AA794" i="2"/>
  <c r="AB794" i="2"/>
  <c r="AD794" i="2" s="1"/>
  <c r="AC794" i="2"/>
  <c r="AG794" i="2"/>
  <c r="AA795" i="2"/>
  <c r="AB795" i="2"/>
  <c r="AC795" i="2" s="1"/>
  <c r="AD795" i="2"/>
  <c r="AE795" i="2"/>
  <c r="AG795" i="2"/>
  <c r="AA796" i="2"/>
  <c r="AB796" i="2"/>
  <c r="AC796" i="2" s="1"/>
  <c r="AD796" i="2"/>
  <c r="AE796" i="2"/>
  <c r="AF796" i="2"/>
  <c r="AG796" i="2"/>
  <c r="AA797" i="2"/>
  <c r="AB797" i="2"/>
  <c r="AC797" i="2"/>
  <c r="AD797" i="2"/>
  <c r="AA798" i="2"/>
  <c r="AB798" i="2"/>
  <c r="AC798" i="2" s="1"/>
  <c r="AF798" i="2"/>
  <c r="AA799" i="2"/>
  <c r="AG799" i="2" s="1"/>
  <c r="AB799" i="2"/>
  <c r="AF799" i="2" s="1"/>
  <c r="AC799" i="2"/>
  <c r="AD799" i="2"/>
  <c r="AE799" i="2"/>
  <c r="AA800" i="2"/>
  <c r="AB800" i="2"/>
  <c r="AF800" i="2" s="1"/>
  <c r="AC800" i="2"/>
  <c r="AD800" i="2"/>
  <c r="AE800" i="2"/>
  <c r="AA801" i="2"/>
  <c r="AG801" i="2" s="1"/>
  <c r="AB801" i="2"/>
  <c r="AE801" i="2" s="1"/>
  <c r="AD801" i="2"/>
  <c r="AA802" i="2"/>
  <c r="AB802" i="2"/>
  <c r="AC802" i="2"/>
  <c r="AD802" i="2"/>
  <c r="AE802" i="2"/>
  <c r="AF802" i="2"/>
  <c r="AG802" i="2"/>
  <c r="AA803" i="2"/>
  <c r="AB803" i="2"/>
  <c r="AC803" i="2"/>
  <c r="AE803" i="2" s="1"/>
  <c r="AD803" i="2"/>
  <c r="AF803" i="2"/>
  <c r="AG803" i="2"/>
  <c r="AA804" i="2"/>
  <c r="AG804" i="2" s="1"/>
  <c r="AB804" i="2"/>
  <c r="AD804" i="2" s="1"/>
  <c r="AC804" i="2"/>
  <c r="AE804" i="2" s="1"/>
  <c r="AF804" i="2" s="1"/>
  <c r="AA805" i="2"/>
  <c r="AB805" i="2"/>
  <c r="AE805" i="2"/>
  <c r="AF805" i="2"/>
  <c r="AA806" i="2"/>
  <c r="AB806" i="2"/>
  <c r="AC806" i="2" s="1"/>
  <c r="AD806" i="2"/>
  <c r="AA807" i="2"/>
  <c r="AB807" i="2"/>
  <c r="AC807" i="2" s="1"/>
  <c r="AD807" i="2"/>
  <c r="AA808" i="2"/>
  <c r="AB808" i="2"/>
  <c r="AC808" i="2"/>
  <c r="AD808" i="2"/>
  <c r="AG808" i="2" s="1"/>
  <c r="AE808" i="2"/>
  <c r="AF808" i="2"/>
  <c r="AA809" i="2"/>
  <c r="AB809" i="2"/>
  <c r="AA810" i="2"/>
  <c r="AB810" i="2"/>
  <c r="AC810" i="2" s="1"/>
  <c r="AF810" i="2"/>
  <c r="AA811" i="2"/>
  <c r="AG811" i="2" s="1"/>
  <c r="AB811" i="2"/>
  <c r="AA812" i="2"/>
  <c r="AG812" i="2" s="1"/>
  <c r="AB812" i="2"/>
  <c r="AC812" i="2" s="1"/>
  <c r="AD812" i="2"/>
  <c r="AE812" i="2"/>
  <c r="AF812" i="2"/>
  <c r="AA813" i="2"/>
  <c r="AB813" i="2"/>
  <c r="AC813" i="2"/>
  <c r="AD813" i="2"/>
  <c r="AG813" i="2"/>
  <c r="AA814" i="2"/>
  <c r="AB814" i="2"/>
  <c r="AC814" i="2"/>
  <c r="AA815" i="2"/>
  <c r="AB815" i="2"/>
  <c r="AC815" i="2" s="1"/>
  <c r="AD815" i="2"/>
  <c r="AA816" i="2"/>
  <c r="AG816" i="2" s="1"/>
  <c r="AB816" i="2"/>
  <c r="AC816" i="2" s="1"/>
  <c r="AE816" i="2"/>
  <c r="AA817" i="2"/>
  <c r="AB817" i="2"/>
  <c r="AA818" i="2"/>
  <c r="AG818" i="2" s="1"/>
  <c r="AB818" i="2"/>
  <c r="AC818" i="2"/>
  <c r="AD818" i="2"/>
  <c r="AE818" i="2"/>
  <c r="AF818" i="2"/>
  <c r="AA819" i="2"/>
  <c r="AB819" i="2"/>
  <c r="AE819" i="2" s="1"/>
  <c r="AD819" i="2"/>
  <c r="AA820" i="2"/>
  <c r="AB820" i="2"/>
  <c r="AE820" i="2" s="1"/>
  <c r="AC820" i="2"/>
  <c r="AA821" i="2"/>
  <c r="AB821" i="2"/>
  <c r="AC821" i="2" s="1"/>
  <c r="AD821" i="2"/>
  <c r="AA822" i="2"/>
  <c r="AB822" i="2"/>
  <c r="AF822" i="2" s="1"/>
  <c r="AC822" i="2"/>
  <c r="AD822" i="2"/>
  <c r="AE822" i="2"/>
  <c r="AG822" i="2"/>
  <c r="AA823" i="2"/>
  <c r="AB823" i="2"/>
  <c r="AC823" i="2"/>
  <c r="AD823" i="2"/>
  <c r="AE823" i="2"/>
  <c r="AF823" i="2" s="1"/>
  <c r="AG823" i="2"/>
  <c r="AA824" i="2"/>
  <c r="AB824" i="2"/>
  <c r="AD824" i="2" s="1"/>
  <c r="AC824" i="2"/>
  <c r="AE824" i="2"/>
  <c r="AF824" i="2"/>
  <c r="AA825" i="2"/>
  <c r="AB825" i="2"/>
  <c r="AC825" i="2" s="1"/>
  <c r="AF825" i="2"/>
  <c r="AA826" i="2"/>
  <c r="AB826" i="2"/>
  <c r="AA827" i="2"/>
  <c r="AB827" i="2"/>
  <c r="AC827" i="2" s="1"/>
  <c r="AE827" i="2"/>
  <c r="AA828" i="2"/>
  <c r="AB828" i="2"/>
  <c r="AC828" i="2" s="1"/>
  <c r="AE828" i="2"/>
  <c r="AA829" i="2"/>
  <c r="AB829" i="2"/>
  <c r="AA830" i="2"/>
  <c r="AD830" i="2" s="1"/>
  <c r="AB830" i="2"/>
  <c r="AC830" i="2" s="1"/>
  <c r="AE830" i="2" s="1"/>
  <c r="AF830" i="2" s="1"/>
  <c r="AA831" i="2"/>
  <c r="AG831" i="2" s="1"/>
  <c r="AB831" i="2"/>
  <c r="AE831" i="2" s="1"/>
  <c r="AD831" i="2"/>
  <c r="AA832" i="2"/>
  <c r="AB832" i="2"/>
  <c r="AC832" i="2" s="1"/>
  <c r="AD832" i="2"/>
  <c r="AG832" i="2"/>
  <c r="AA833" i="2"/>
  <c r="AB833" i="2"/>
  <c r="AC833" i="2" s="1"/>
  <c r="AD833" i="2"/>
  <c r="AA834" i="2"/>
  <c r="AB834" i="2"/>
  <c r="AC834" i="2"/>
  <c r="AD834" i="2"/>
  <c r="AG834" i="2" s="1"/>
  <c r="AE834" i="2"/>
  <c r="AF834" i="2"/>
  <c r="AA835" i="2"/>
  <c r="AB835" i="2"/>
  <c r="AC835" i="2"/>
  <c r="AE835" i="2" s="1"/>
  <c r="AF835" i="2" s="1"/>
  <c r="AD835" i="2"/>
  <c r="AG835" i="2" s="1"/>
  <c r="AA836" i="2"/>
  <c r="AB836" i="2"/>
  <c r="AA837" i="2"/>
  <c r="AB837" i="2"/>
  <c r="AC837" i="2" s="1"/>
  <c r="AF837" i="2"/>
  <c r="AA838" i="2"/>
  <c r="AB838" i="2"/>
  <c r="AE838" i="2"/>
  <c r="AA839" i="2"/>
  <c r="AG839" i="2" s="1"/>
  <c r="AB839" i="2"/>
  <c r="AF839" i="2" s="1"/>
  <c r="AC839" i="2"/>
  <c r="AD839" i="2"/>
  <c r="AE839" i="2"/>
  <c r="AA840" i="2"/>
  <c r="AB840" i="2"/>
  <c r="AC840" i="2"/>
  <c r="AE840" i="2"/>
  <c r="AA841" i="2"/>
  <c r="AB841" i="2"/>
  <c r="AC841" i="2"/>
  <c r="AD841" i="2"/>
  <c r="AE841" i="2"/>
  <c r="AF841" i="2"/>
  <c r="AG841" i="2"/>
  <c r="AA842" i="2"/>
  <c r="AB842" i="2"/>
  <c r="AC842" i="2"/>
  <c r="AD842" i="2"/>
  <c r="AG842" i="2" s="1"/>
  <c r="AE842" i="2"/>
  <c r="AF842" i="2"/>
  <c r="AA843" i="2"/>
  <c r="AB843" i="2"/>
  <c r="AC843" i="2" s="1"/>
  <c r="AD843" i="2"/>
  <c r="AF843" i="2"/>
  <c r="AA844" i="2"/>
  <c r="AB844" i="2"/>
  <c r="AD844" i="2" s="1"/>
  <c r="AC844" i="2"/>
  <c r="AF844" i="2"/>
  <c r="AA845" i="2"/>
  <c r="AG845" i="2" s="1"/>
  <c r="AB845" i="2"/>
  <c r="AE845" i="2" s="1"/>
  <c r="AC845" i="2"/>
  <c r="AD845" i="2"/>
  <c r="AA846" i="2"/>
  <c r="AB846" i="2"/>
  <c r="AC846" i="2"/>
  <c r="AD846" i="2"/>
  <c r="AG846" i="2" s="1"/>
  <c r="AE846" i="2"/>
  <c r="AF846" i="2"/>
  <c r="AA847" i="2"/>
  <c r="AB847" i="2"/>
  <c r="AC847" i="2"/>
  <c r="AD847" i="2"/>
  <c r="AG847" i="2" s="1"/>
  <c r="AE847" i="2"/>
  <c r="AF847" i="2"/>
  <c r="AA848" i="2"/>
  <c r="AB848" i="2"/>
  <c r="AG848" i="2"/>
  <c r="AA849" i="2"/>
  <c r="AD849" i="2" s="1"/>
  <c r="AB849" i="2"/>
  <c r="AC849" i="2" s="1"/>
  <c r="AE849" i="2" s="1"/>
  <c r="AF849" i="2" s="1"/>
  <c r="AA850" i="2"/>
  <c r="AD850" i="2" s="1"/>
  <c r="AB850" i="2"/>
  <c r="AA851" i="2"/>
  <c r="AB851" i="2"/>
  <c r="AD851" i="2" s="1"/>
  <c r="AC851" i="2"/>
  <c r="AG851" i="2"/>
  <c r="AA852" i="2"/>
  <c r="AB852" i="2"/>
  <c r="AE852" i="2" s="1"/>
  <c r="AF852" i="2" s="1"/>
  <c r="AC852" i="2"/>
  <c r="AA853" i="2"/>
  <c r="AG853" i="2" s="1"/>
  <c r="AB853" i="2"/>
  <c r="AF853" i="2" s="1"/>
  <c r="AC853" i="2"/>
  <c r="AD853" i="2"/>
  <c r="AE853" i="2"/>
  <c r="AA854" i="2"/>
  <c r="AB854" i="2"/>
  <c r="AC854" i="2" s="1"/>
  <c r="AA855" i="2"/>
  <c r="AB855" i="2"/>
  <c r="AA856" i="2"/>
  <c r="AB856" i="2"/>
  <c r="AC856" i="2"/>
  <c r="AD856" i="2"/>
  <c r="AE856" i="2"/>
  <c r="AF856" i="2" s="1"/>
  <c r="AG856" i="2"/>
  <c r="AA857" i="2"/>
  <c r="AB857" i="2"/>
  <c r="AD857" i="2" s="1"/>
  <c r="AC857" i="2"/>
  <c r="AE857" i="2"/>
  <c r="AF857" i="2"/>
  <c r="AA858" i="2"/>
  <c r="AB858" i="2"/>
  <c r="AC858" i="2" s="1"/>
  <c r="AA859" i="2"/>
  <c r="AB859" i="2"/>
  <c r="AE859" i="2"/>
  <c r="AA860" i="2"/>
  <c r="AB860" i="2"/>
  <c r="AC860" i="2" s="1"/>
  <c r="AD860" i="2"/>
  <c r="AA861" i="2"/>
  <c r="AB861" i="2"/>
  <c r="AD861" i="2"/>
  <c r="AA862" i="2"/>
  <c r="AB862" i="2"/>
  <c r="AC862" i="2"/>
  <c r="AD862" i="2"/>
  <c r="AG862" i="2" s="1"/>
  <c r="AE862" i="2"/>
  <c r="AF862" i="2"/>
  <c r="AA863" i="2"/>
  <c r="AB863" i="2"/>
  <c r="AC863" i="2"/>
  <c r="AE863" i="2" s="1"/>
  <c r="AD863" i="2"/>
  <c r="AG863" i="2" s="1"/>
  <c r="AF863" i="2"/>
  <c r="AA864" i="2"/>
  <c r="AB864" i="2"/>
  <c r="AA865" i="2"/>
  <c r="AG865" i="2" s="1"/>
  <c r="AB865" i="2"/>
  <c r="AC865" i="2" s="1"/>
  <c r="AD865" i="2"/>
  <c r="AE865" i="2"/>
  <c r="AF865" i="2"/>
  <c r="AA866" i="2"/>
  <c r="AG866" i="2" s="1"/>
  <c r="AB866" i="2"/>
  <c r="AA867" i="2"/>
  <c r="AB867" i="2"/>
  <c r="AD867" i="2" s="1"/>
  <c r="AC867" i="2"/>
  <c r="AG867" i="2"/>
  <c r="AA868" i="2"/>
  <c r="AG868" i="2" s="1"/>
  <c r="AB868" i="2"/>
  <c r="AE868" i="2" s="1"/>
  <c r="AC868" i="2"/>
  <c r="AD868" i="2"/>
  <c r="AF868" i="2"/>
  <c r="AA869" i="2"/>
  <c r="AG869" i="2" s="1"/>
  <c r="AB869" i="2"/>
  <c r="AC869" i="2"/>
  <c r="AD869" i="2"/>
  <c r="AE869" i="2"/>
  <c r="AA870" i="2"/>
  <c r="AB870" i="2"/>
  <c r="AD870" i="2" s="1"/>
  <c r="AF870" i="2"/>
  <c r="AA871" i="2"/>
  <c r="AB871" i="2"/>
  <c r="AC871" i="2"/>
  <c r="AD871" i="2"/>
  <c r="AE871" i="2"/>
  <c r="AF871" i="2"/>
  <c r="AG871" i="2"/>
  <c r="AA872" i="2"/>
  <c r="AB872" i="2"/>
  <c r="AC872" i="2"/>
  <c r="AD872" i="2"/>
  <c r="AG872" i="2" s="1"/>
  <c r="AE872" i="2"/>
  <c r="AF872" i="2"/>
  <c r="AA873" i="2"/>
  <c r="AB873" i="2"/>
  <c r="AD873" i="2" s="1"/>
  <c r="AC873" i="2"/>
  <c r="AE873" i="2"/>
  <c r="AF873" i="2"/>
  <c r="AA874" i="2"/>
  <c r="AB874" i="2"/>
  <c r="AF874" i="2" s="1"/>
  <c r="AA875" i="2"/>
  <c r="AB875" i="2"/>
  <c r="AC875" i="2"/>
  <c r="AE875" i="2"/>
  <c r="AA876" i="2"/>
  <c r="AB876" i="2"/>
  <c r="AC876" i="2" s="1"/>
  <c r="AD876" i="2"/>
  <c r="AA877" i="2"/>
  <c r="AB877" i="2"/>
  <c r="AD877" i="2"/>
  <c r="AG877" i="2"/>
  <c r="AA878" i="2"/>
  <c r="AB878" i="2"/>
  <c r="AC878" i="2"/>
  <c r="AD878" i="2"/>
  <c r="AE878" i="2"/>
  <c r="AF878" i="2"/>
  <c r="AG878" i="2"/>
  <c r="AA879" i="2"/>
  <c r="AB879" i="2"/>
  <c r="AC879" i="2"/>
  <c r="AE879" i="2" s="1"/>
  <c r="AF879" i="2" s="1"/>
  <c r="AD879" i="2"/>
  <c r="AG879" i="2"/>
  <c r="AA880" i="2"/>
  <c r="AB880" i="2"/>
  <c r="AA881" i="2"/>
  <c r="AB881" i="2"/>
  <c r="AC881" i="2" s="1"/>
  <c r="AE881" i="2" s="1"/>
  <c r="AF881" i="2"/>
  <c r="AA882" i="2"/>
  <c r="AB882" i="2"/>
  <c r="AD882" i="2"/>
  <c r="AA883" i="2"/>
  <c r="AC883" i="2" s="1"/>
  <c r="AB883" i="2"/>
  <c r="AA884" i="2"/>
  <c r="AB884" i="2"/>
  <c r="AE884" i="2" s="1"/>
  <c r="AC884" i="2"/>
  <c r="AD884" i="2"/>
  <c r="AF884" i="2"/>
  <c r="AA885" i="2"/>
  <c r="AB885" i="2"/>
  <c r="AC885" i="2"/>
  <c r="AE885" i="2" s="1"/>
  <c r="AD885" i="2"/>
  <c r="AA886" i="2"/>
  <c r="AB886" i="2"/>
  <c r="AD886" i="2" s="1"/>
  <c r="AC886" i="2"/>
  <c r="AA887" i="2"/>
  <c r="AB887" i="2"/>
  <c r="AC887" i="2"/>
  <c r="AD887" i="2"/>
  <c r="AE887" i="2"/>
  <c r="AG887" i="2" s="1"/>
  <c r="AF887" i="2"/>
  <c r="AA888" i="2"/>
  <c r="AB888" i="2"/>
  <c r="AC888" i="2"/>
  <c r="AD888" i="2"/>
  <c r="AE888" i="2"/>
  <c r="AF888" i="2" s="1"/>
  <c r="AG888" i="2"/>
  <c r="AA889" i="2"/>
  <c r="AG889" i="2" s="1"/>
  <c r="AB889" i="2"/>
  <c r="AD889" i="2" s="1"/>
  <c r="AC889" i="2"/>
  <c r="AE889" i="2"/>
  <c r="AF889" i="2"/>
  <c r="AA890" i="2"/>
  <c r="AB890" i="2"/>
  <c r="AG890" i="2"/>
  <c r="AA891" i="2"/>
  <c r="AB891" i="2"/>
  <c r="AC891" i="2"/>
  <c r="AA892" i="2"/>
  <c r="AB892" i="2"/>
  <c r="AD892" i="2"/>
  <c r="AA893" i="2"/>
  <c r="AB893" i="2"/>
  <c r="AC893" i="2" s="1"/>
  <c r="AE893" i="2" s="1"/>
  <c r="AG893" i="2"/>
  <c r="AA894" i="2"/>
  <c r="AB894" i="2"/>
  <c r="AC894" i="2"/>
  <c r="AD894" i="2"/>
  <c r="AE894" i="2"/>
  <c r="AF894" i="2"/>
  <c r="AG894" i="2"/>
  <c r="AA895" i="2"/>
  <c r="AB895" i="2"/>
  <c r="AC895" i="2"/>
  <c r="AE895" i="2" s="1"/>
  <c r="AF895" i="2" s="1"/>
  <c r="AD895" i="2"/>
  <c r="AG895" i="2"/>
  <c r="AA896" i="2"/>
  <c r="AB896" i="2"/>
  <c r="AA897" i="2"/>
  <c r="AD897" i="2" s="1"/>
  <c r="AB897" i="2"/>
  <c r="AA898" i="2"/>
  <c r="AB898" i="2"/>
  <c r="AD898" i="2"/>
  <c r="AA899" i="2"/>
  <c r="AC899" i="2" s="1"/>
  <c r="AB899" i="2"/>
  <c r="AA900" i="2"/>
  <c r="AG900" i="2" s="1"/>
  <c r="AB900" i="2"/>
  <c r="AC900" i="2"/>
  <c r="AD900" i="2"/>
  <c r="AA901" i="2"/>
  <c r="AG901" i="2" s="1"/>
  <c r="AB901" i="2"/>
  <c r="AF901" i="2" s="1"/>
  <c r="AC901" i="2"/>
  <c r="AD901" i="2"/>
  <c r="AE901" i="2"/>
  <c r="AA902" i="2"/>
  <c r="AB902" i="2"/>
  <c r="AD902" i="2" s="1"/>
  <c r="AC902" i="2"/>
  <c r="AA903" i="2"/>
  <c r="AB903" i="2"/>
  <c r="AC903" i="2"/>
  <c r="AD903" i="2"/>
  <c r="AE903" i="2"/>
  <c r="AF903" i="2"/>
  <c r="AG903" i="2"/>
  <c r="AA904" i="2"/>
  <c r="AB904" i="2"/>
  <c r="AC904" i="2"/>
  <c r="AD904" i="2"/>
  <c r="AE904" i="2"/>
  <c r="AG904" i="2" s="1"/>
  <c r="AF904" i="2"/>
  <c r="AA905" i="2"/>
  <c r="AC905" i="2" s="1"/>
  <c r="AE905" i="2" s="1"/>
  <c r="AF905" i="2" s="1"/>
  <c r="AB905" i="2"/>
  <c r="AG905" i="2"/>
  <c r="AA906" i="2"/>
  <c r="AB906" i="2"/>
  <c r="AA907" i="2"/>
  <c r="AB907" i="2"/>
  <c r="AC907" i="2"/>
  <c r="AA908" i="2"/>
  <c r="AB908" i="2"/>
  <c r="AD908" i="2"/>
  <c r="AG908" i="2"/>
  <c r="AA909" i="2"/>
  <c r="AB909" i="2"/>
  <c r="AF909" i="2" s="1"/>
  <c r="AC909" i="2"/>
  <c r="AD909" i="2"/>
  <c r="AE909" i="2"/>
  <c r="AG909" i="2"/>
  <c r="AA910" i="2"/>
  <c r="AB910" i="2"/>
  <c r="AC910" i="2"/>
  <c r="AD910" i="2"/>
  <c r="AE910" i="2"/>
  <c r="AF910" i="2"/>
  <c r="AG910" i="2"/>
  <c r="AA911" i="2"/>
  <c r="AB911" i="2"/>
  <c r="AC911" i="2"/>
  <c r="AD911" i="2"/>
  <c r="AE911" i="2"/>
  <c r="AF911" i="2"/>
  <c r="AG911" i="2"/>
  <c r="AA912" i="2"/>
  <c r="AB912" i="2"/>
  <c r="AF912" i="2" s="1"/>
  <c r="AA913" i="2"/>
  <c r="AB913" i="2"/>
  <c r="AC913" i="2" s="1"/>
  <c r="AD913" i="2"/>
  <c r="AE913" i="2"/>
  <c r="AF913" i="2"/>
  <c r="AA914" i="2"/>
  <c r="AG914" i="2" s="1"/>
  <c r="AB914" i="2"/>
  <c r="AD914" i="2" s="1"/>
  <c r="AA915" i="2"/>
  <c r="AC915" i="2" s="1"/>
  <c r="AB915" i="2"/>
  <c r="AA916" i="2"/>
  <c r="AG916" i="2" s="1"/>
  <c r="AB916" i="2"/>
  <c r="AC916" i="2" s="1"/>
  <c r="AA917" i="2"/>
  <c r="AB917" i="2"/>
  <c r="AF917" i="2" s="1"/>
  <c r="AC917" i="2"/>
  <c r="AD917" i="2"/>
  <c r="AE917" i="2"/>
  <c r="AA918" i="2"/>
  <c r="AB918" i="2"/>
  <c r="AD918" i="2" s="1"/>
  <c r="AC918" i="2"/>
  <c r="AA919" i="2"/>
  <c r="AB919" i="2"/>
  <c r="AG919" i="2"/>
  <c r="AA920" i="2"/>
  <c r="AB920" i="2"/>
  <c r="AC920" i="2"/>
  <c r="AD920" i="2"/>
  <c r="AE920" i="2"/>
  <c r="AG920" i="2" s="1"/>
  <c r="AF920" i="2"/>
  <c r="AA921" i="2"/>
  <c r="AC921" i="2" s="1"/>
  <c r="AE921" i="2" s="1"/>
  <c r="AF921" i="2" s="1"/>
  <c r="AB921" i="2"/>
  <c r="AG921" i="2"/>
  <c r="AA922" i="2"/>
  <c r="AB922" i="2"/>
  <c r="AA923" i="2"/>
  <c r="AG923" i="2" s="1"/>
  <c r="AB923" i="2"/>
  <c r="AC923" i="2"/>
  <c r="AA924" i="2"/>
  <c r="AB924" i="2"/>
  <c r="AD924" i="2" s="1"/>
  <c r="AC924" i="2"/>
  <c r="AA925" i="2"/>
  <c r="AC925" i="2" s="1"/>
  <c r="AE925" i="2" s="1"/>
  <c r="AG925" i="2" s="1"/>
  <c r="AB925" i="2"/>
  <c r="AD925" i="2"/>
  <c r="AA926" i="2"/>
  <c r="AB926" i="2"/>
  <c r="AC926" i="2"/>
  <c r="AD926" i="2"/>
  <c r="AE926" i="2"/>
  <c r="AF926" i="2"/>
  <c r="AA927" i="2"/>
  <c r="AB927" i="2"/>
  <c r="AC927" i="2"/>
  <c r="AD927" i="2"/>
  <c r="AG927" i="2" s="1"/>
  <c r="AE927" i="2"/>
  <c r="AF927" i="2"/>
  <c r="AA928" i="2"/>
  <c r="AB928" i="2"/>
  <c r="AG928" i="2"/>
  <c r="AA929" i="2"/>
  <c r="AB929" i="2"/>
  <c r="AC929" i="2" s="1"/>
  <c r="AD929" i="2"/>
  <c r="AE929" i="2"/>
  <c r="AF929" i="2"/>
  <c r="AA930" i="2"/>
  <c r="AB930" i="2"/>
  <c r="AD930" i="2" s="1"/>
  <c r="AA931" i="2"/>
  <c r="AC931" i="2" s="1"/>
  <c r="AB931" i="2"/>
  <c r="AA932" i="2"/>
  <c r="AB932" i="2"/>
  <c r="AE932" i="2" s="1"/>
  <c r="AA933" i="2"/>
  <c r="AB933" i="2"/>
  <c r="AF933" i="2" s="1"/>
  <c r="AC933" i="2"/>
  <c r="AD933" i="2"/>
  <c r="AE933" i="2"/>
  <c r="AA934" i="2"/>
  <c r="AB934" i="2"/>
  <c r="AD934" i="2" s="1"/>
  <c r="AC934" i="2"/>
  <c r="AA935" i="2"/>
  <c r="AB935" i="2"/>
  <c r="AG935" i="2"/>
  <c r="AA936" i="2"/>
  <c r="AB936" i="2"/>
  <c r="AC936" i="2"/>
  <c r="AD936" i="2"/>
  <c r="AE936" i="2"/>
  <c r="AG936" i="2" s="1"/>
  <c r="AF936" i="2"/>
  <c r="AA937" i="2"/>
  <c r="AC937" i="2" s="1"/>
  <c r="AE937" i="2" s="1"/>
  <c r="AF937" i="2" s="1"/>
  <c r="AB937" i="2"/>
  <c r="AA938" i="2"/>
  <c r="AB938" i="2"/>
  <c r="AF938" i="2" s="1"/>
  <c r="AA939" i="2"/>
  <c r="AB939" i="2"/>
  <c r="AC939" i="2"/>
  <c r="AA940" i="2"/>
  <c r="AB940" i="2"/>
  <c r="AD940" i="2" s="1"/>
  <c r="AC940" i="2"/>
  <c r="AA941" i="2"/>
  <c r="AC941" i="2" s="1"/>
  <c r="AE941" i="2" s="1"/>
  <c r="AB941" i="2"/>
  <c r="AG941" i="2"/>
  <c r="AA942" i="2"/>
  <c r="AB942" i="2"/>
  <c r="AC942" i="2"/>
  <c r="AD942" i="2"/>
  <c r="AE942" i="2"/>
  <c r="AF942" i="2" s="1"/>
  <c r="AG942" i="2"/>
  <c r="AA943" i="2"/>
  <c r="AB943" i="2"/>
  <c r="AC943" i="2"/>
  <c r="AD943" i="2"/>
  <c r="AG943" i="2" s="1"/>
  <c r="AE943" i="2"/>
  <c r="AF943" i="2"/>
  <c r="AA944" i="2"/>
  <c r="AB944" i="2"/>
  <c r="AA945" i="2"/>
  <c r="AB945" i="2"/>
  <c r="AC945" i="2" s="1"/>
  <c r="AD945" i="2"/>
  <c r="AE945" i="2"/>
  <c r="AF945" i="2"/>
  <c r="AA946" i="2"/>
  <c r="AB946" i="2"/>
  <c r="AD946" i="2"/>
  <c r="AA947" i="2"/>
  <c r="AB947" i="2"/>
  <c r="AC947" i="2"/>
  <c r="AF947" i="2"/>
  <c r="AA948" i="2"/>
  <c r="AG948" i="2" s="1"/>
  <c r="AB948" i="2"/>
  <c r="AD948" i="2" s="1"/>
  <c r="AC948" i="2"/>
  <c r="AA949" i="2"/>
  <c r="AB949" i="2"/>
  <c r="AF949" i="2" s="1"/>
  <c r="AC949" i="2"/>
  <c r="AD949" i="2"/>
  <c r="AE949" i="2"/>
  <c r="AA950" i="2"/>
  <c r="AB950" i="2"/>
  <c r="AC950" i="2"/>
  <c r="AD950" i="2"/>
  <c r="AE950" i="2"/>
  <c r="AF950" i="2"/>
  <c r="AA951" i="2"/>
  <c r="AB951" i="2"/>
  <c r="AG951" i="2"/>
  <c r="AA952" i="2"/>
  <c r="AB952" i="2"/>
  <c r="AC952" i="2"/>
  <c r="AE952" i="2" s="1"/>
  <c r="AF952" i="2" s="1"/>
  <c r="AD952" i="2"/>
  <c r="AG952" i="2" s="1"/>
  <c r="AA953" i="2"/>
  <c r="AB953" i="2"/>
  <c r="AD953" i="2" s="1"/>
  <c r="AC953" i="2"/>
  <c r="AE953" i="2" s="1"/>
  <c r="AF953" i="2" s="1"/>
  <c r="AG953" i="2"/>
  <c r="AA954" i="2"/>
  <c r="AB954" i="2"/>
  <c r="AF954" i="2" s="1"/>
  <c r="AE954" i="2"/>
  <c r="AA955" i="2"/>
  <c r="AG955" i="2" s="1"/>
  <c r="AB955" i="2"/>
  <c r="AC955" i="2"/>
  <c r="AE955" i="2"/>
  <c r="AA956" i="2"/>
  <c r="AB956" i="2"/>
  <c r="AC956" i="2" s="1"/>
  <c r="AA957" i="2"/>
  <c r="AB957" i="2"/>
  <c r="AF957" i="2" s="1"/>
  <c r="AA958" i="2"/>
  <c r="AB958" i="2"/>
  <c r="AC958" i="2"/>
  <c r="AD958" i="2"/>
  <c r="AE958" i="2"/>
  <c r="AF958" i="2"/>
  <c r="AA959" i="2"/>
  <c r="AB959" i="2"/>
  <c r="AC959" i="2"/>
  <c r="AD959" i="2"/>
  <c r="AE959" i="2"/>
  <c r="AG959" i="2" s="1"/>
  <c r="AF959" i="2"/>
  <c r="AA960" i="2"/>
  <c r="AB960" i="2"/>
  <c r="AA961" i="2"/>
  <c r="AG961" i="2" s="1"/>
  <c r="AB961" i="2"/>
  <c r="AC961" i="2" s="1"/>
  <c r="AE961" i="2" s="1"/>
  <c r="AF961" i="2" s="1"/>
  <c r="AD961" i="2"/>
  <c r="AA962" i="2"/>
  <c r="AB962" i="2"/>
  <c r="AD962" i="2"/>
  <c r="AG962" i="2"/>
  <c r="AA963" i="2"/>
  <c r="AB963" i="2"/>
  <c r="AC963" i="2"/>
  <c r="AA964" i="2"/>
  <c r="AG964" i="2" s="1"/>
  <c r="AB964" i="2"/>
  <c r="AC964" i="2"/>
  <c r="AD964" i="2"/>
  <c r="AA965" i="2"/>
  <c r="AB965" i="2"/>
  <c r="AF965" i="2" s="1"/>
  <c r="AC965" i="2"/>
  <c r="AD965" i="2"/>
  <c r="AE965" i="2"/>
  <c r="AA966" i="2"/>
  <c r="AD966" i="2" s="1"/>
  <c r="AB966" i="2"/>
  <c r="AC966" i="2" s="1"/>
  <c r="AA967" i="2"/>
  <c r="AB967" i="2"/>
  <c r="AC967" i="2"/>
  <c r="AD967" i="2"/>
  <c r="AG967" i="2" s="1"/>
  <c r="AE967" i="2"/>
  <c r="AF967" i="2"/>
  <c r="AA968" i="2"/>
  <c r="AB968" i="2"/>
  <c r="AC968" i="2"/>
  <c r="AD968" i="2"/>
  <c r="AG968" i="2" s="1"/>
  <c r="AE968" i="2"/>
  <c r="AF968" i="2"/>
  <c r="AA969" i="2"/>
  <c r="AC969" i="2" s="1"/>
  <c r="AE969" i="2" s="1"/>
  <c r="AF969" i="2" s="1"/>
  <c r="AB969" i="2"/>
  <c r="AD969" i="2" s="1"/>
  <c r="AA970" i="2"/>
  <c r="AB970" i="2"/>
  <c r="AF970" i="2" s="1"/>
  <c r="AE970" i="2"/>
  <c r="AA971" i="2"/>
  <c r="AB971" i="2"/>
  <c r="AE971" i="2" s="1"/>
  <c r="AC971" i="2"/>
  <c r="AA972" i="2"/>
  <c r="AB972" i="2"/>
  <c r="AC972" i="2" s="1"/>
  <c r="AD972" i="2"/>
  <c r="AA973" i="2"/>
  <c r="AB973" i="2"/>
  <c r="AD973" i="2" s="1"/>
  <c r="AC973" i="2"/>
  <c r="AA974" i="2"/>
  <c r="AB974" i="2"/>
  <c r="AC974" i="2"/>
  <c r="AD974" i="2"/>
  <c r="AG974" i="2" s="1"/>
  <c r="AE974" i="2"/>
  <c r="AF974" i="2"/>
  <c r="AA975" i="2"/>
  <c r="AB975" i="2"/>
  <c r="AD975" i="2" s="1"/>
  <c r="AC975" i="2"/>
  <c r="AF975" i="2"/>
  <c r="AA976" i="2"/>
  <c r="AB976" i="2"/>
  <c r="AA977" i="2"/>
  <c r="AD977" i="2" s="1"/>
  <c r="AB977" i="2"/>
  <c r="AC977" i="2" s="1"/>
  <c r="AE977" i="2" s="1"/>
  <c r="AF977" i="2" s="1"/>
  <c r="AA978" i="2"/>
  <c r="AB978" i="2"/>
  <c r="AA979" i="2"/>
  <c r="AB979" i="2"/>
  <c r="AF979" i="2" s="1"/>
  <c r="AC979" i="2"/>
  <c r="AA980" i="2"/>
  <c r="AG980" i="2" s="1"/>
  <c r="AB980" i="2"/>
  <c r="AD980" i="2" s="1"/>
  <c r="AC980" i="2"/>
  <c r="AA981" i="2"/>
  <c r="AB981" i="2"/>
  <c r="AC981" i="2"/>
  <c r="AA982" i="2"/>
  <c r="AB982" i="2"/>
  <c r="AC982" i="2" s="1"/>
  <c r="AA983" i="2"/>
  <c r="AC983" i="2" s="1"/>
  <c r="AB983" i="2"/>
  <c r="AD983" i="2"/>
  <c r="AE983" i="2"/>
  <c r="AF983" i="2" s="1"/>
  <c r="AG983" i="2"/>
  <c r="AA984" i="2"/>
  <c r="AB984" i="2"/>
  <c r="AC984" i="2"/>
  <c r="AD984" i="2"/>
  <c r="AE984" i="2"/>
  <c r="AG984" i="2" s="1"/>
  <c r="AF984" i="2"/>
  <c r="AA985" i="2"/>
  <c r="AB985" i="2"/>
  <c r="AD985" i="2" s="1"/>
  <c r="AC985" i="2"/>
  <c r="AE985" i="2"/>
  <c r="AF985" i="2"/>
  <c r="AG985" i="2"/>
  <c r="AA986" i="2"/>
  <c r="AB986" i="2"/>
  <c r="AF986" i="2" s="1"/>
  <c r="AE986" i="2"/>
  <c r="AA987" i="2"/>
  <c r="AB987" i="2"/>
  <c r="AC987" i="2"/>
  <c r="AE987" i="2"/>
  <c r="AA988" i="2"/>
  <c r="AB988" i="2"/>
  <c r="AC988" i="2"/>
  <c r="AD988" i="2"/>
  <c r="AA989" i="2"/>
  <c r="AD989" i="2" s="1"/>
  <c r="AB989" i="2"/>
  <c r="AC989" i="2" s="1"/>
  <c r="AG989" i="2"/>
  <c r="AA990" i="2"/>
  <c r="AB990" i="2"/>
  <c r="AC990" i="2"/>
  <c r="AE990" i="2" s="1"/>
  <c r="AF990" i="2" s="1"/>
  <c r="AD990" i="2"/>
  <c r="AA991" i="2"/>
  <c r="AB991" i="2"/>
  <c r="AC991" i="2"/>
  <c r="AD991" i="2"/>
  <c r="AE991" i="2"/>
  <c r="AF991" i="2" s="1"/>
  <c r="AG991" i="2"/>
  <c r="AA992" i="2"/>
  <c r="AB992" i="2"/>
  <c r="AC992" i="2" s="1"/>
  <c r="AD992" i="2"/>
  <c r="AA993" i="2"/>
  <c r="AD993" i="2" s="1"/>
  <c r="AB993" i="2"/>
  <c r="AA994" i="2"/>
  <c r="AG994" i="2" s="1"/>
  <c r="AB994" i="2"/>
  <c r="AD994" i="2" s="1"/>
  <c r="AA995" i="2"/>
  <c r="AB995" i="2"/>
  <c r="AA996" i="2"/>
  <c r="AC996" i="2" s="1"/>
  <c r="AB996" i="2"/>
  <c r="AD996" i="2" s="1"/>
  <c r="AA997" i="2"/>
  <c r="AG997" i="2" s="1"/>
  <c r="AB997" i="2"/>
  <c r="AD997" i="2" s="1"/>
  <c r="AC997" i="2"/>
  <c r="AA998" i="2"/>
  <c r="AB998" i="2"/>
  <c r="AD998" i="2" s="1"/>
  <c r="AC998" i="2"/>
  <c r="AF998" i="2"/>
  <c r="AA999" i="2"/>
  <c r="AC999" i="2" s="1"/>
  <c r="AE999" i="2" s="1"/>
  <c r="AF999" i="2" s="1"/>
  <c r="AB999" i="2"/>
  <c r="AA1000" i="2"/>
  <c r="AB1000" i="2"/>
  <c r="AC1000" i="2"/>
  <c r="AD1000" i="2"/>
  <c r="AG1000" i="2" s="1"/>
  <c r="AE1000" i="2"/>
  <c r="AF1000" i="2"/>
  <c r="AA1001" i="2"/>
  <c r="AG1001" i="2" s="1"/>
  <c r="AB1001" i="2"/>
  <c r="AD1001" i="2" s="1"/>
  <c r="AC1001" i="2"/>
  <c r="AE1001" i="2"/>
  <c r="AF1001" i="2"/>
  <c r="AA1002" i="2"/>
  <c r="AB1002" i="2"/>
  <c r="AG1002" i="2"/>
  <c r="AA1003" i="2"/>
  <c r="AG1003" i="2" s="1"/>
  <c r="AB1003" i="2"/>
  <c r="AC1003" i="2" s="1"/>
  <c r="AE1003" i="2" s="1"/>
  <c r="AA1004" i="2"/>
  <c r="AB1004" i="2"/>
  <c r="AD1004" i="2" s="1"/>
  <c r="AC1004" i="2"/>
  <c r="AA1005" i="2"/>
  <c r="AB1005" i="2"/>
  <c r="AC1005" i="2"/>
  <c r="AD1005" i="2"/>
  <c r="AG1005" i="2" s="1"/>
  <c r="AE1005" i="2"/>
  <c r="AA1006" i="2"/>
  <c r="AB1006" i="2"/>
  <c r="AE1006" i="2" s="1"/>
  <c r="AD1006" i="2"/>
  <c r="AG1006" i="2" s="1"/>
  <c r="AA1007" i="2"/>
  <c r="AB1007" i="2"/>
  <c r="AC1007" i="2" s="1"/>
  <c r="AA1008" i="2"/>
  <c r="AB1008" i="2"/>
  <c r="AC1008" i="2" s="1"/>
  <c r="AA1009" i="2"/>
  <c r="AB1009" i="2"/>
  <c r="AA1010" i="2"/>
  <c r="AD1010" i="2" s="1"/>
  <c r="AB1010" i="2"/>
  <c r="AG1010" i="2"/>
  <c r="AA1011" i="2"/>
  <c r="AB1011" i="2"/>
  <c r="AC1011" i="2" s="1"/>
  <c r="AF1011" i="2"/>
  <c r="AA1012" i="2"/>
  <c r="AB1012" i="2"/>
  <c r="AA1013" i="2"/>
  <c r="AB1013" i="2"/>
  <c r="AF1013" i="2" s="1"/>
  <c r="AA1014" i="2"/>
  <c r="AB1014" i="2"/>
  <c r="AC1014" i="2" s="1"/>
  <c r="AA1015" i="2"/>
  <c r="AB1015" i="2"/>
  <c r="AA1016" i="2"/>
  <c r="AB1016" i="2"/>
  <c r="AC1016" i="2"/>
  <c r="AD1016" i="2"/>
  <c r="AG1016" i="2" s="1"/>
  <c r="AE1016" i="2"/>
  <c r="AF1016" i="2" s="1"/>
  <c r="AA1017" i="2"/>
  <c r="AG1017" i="2" s="1"/>
  <c r="AB1017" i="2"/>
  <c r="AD1017" i="2" s="1"/>
  <c r="AC1017" i="2"/>
  <c r="AE1017" i="2"/>
  <c r="AF1017" i="2"/>
  <c r="AA1018" i="2"/>
  <c r="AB1018" i="2"/>
  <c r="AF1018" i="2" s="1"/>
  <c r="AE1018" i="2"/>
  <c r="AA1019" i="2"/>
  <c r="AB1019" i="2"/>
  <c r="AE1019" i="2" s="1"/>
  <c r="AC1019" i="2"/>
  <c r="AA1020" i="2"/>
  <c r="AG1020" i="2" s="1"/>
  <c r="AB1020" i="2"/>
  <c r="AC1020" i="2"/>
  <c r="AA1021" i="2"/>
  <c r="AB1021" i="2"/>
  <c r="AF1021" i="2" s="1"/>
  <c r="AA1022" i="2"/>
  <c r="AB1022" i="2"/>
  <c r="AD1022" i="2" s="1"/>
  <c r="AC1022" i="2"/>
  <c r="AG1022" i="2"/>
  <c r="AA1023" i="2"/>
  <c r="AB1023" i="2"/>
  <c r="AC1023" i="2"/>
  <c r="AD1023" i="2"/>
  <c r="AG1023" i="2" s="1"/>
  <c r="AE1023" i="2"/>
  <c r="AF1023" i="2" s="1"/>
  <c r="AA1024" i="2"/>
  <c r="AB1024" i="2"/>
  <c r="AC1024" i="2" s="1"/>
  <c r="AD1024" i="2"/>
  <c r="AE1024" i="2"/>
  <c r="AG1024" i="2" s="1"/>
  <c r="AF1024" i="2"/>
  <c r="AA1025" i="2"/>
  <c r="AB1025" i="2"/>
  <c r="AC1025" i="2" s="1"/>
  <c r="AE1025" i="2"/>
  <c r="AF1025" i="2" s="1"/>
  <c r="AA1026" i="2"/>
  <c r="AB1026" i="2"/>
  <c r="AD1026" i="2" s="1"/>
  <c r="AA1027" i="2"/>
  <c r="AB1027" i="2"/>
  <c r="AC1027" i="2"/>
  <c r="AG1027" i="2"/>
  <c r="AA1028" i="2"/>
  <c r="AG1028" i="2" s="1"/>
  <c r="AB1028" i="2"/>
  <c r="AC1028" i="2" s="1"/>
  <c r="AD1028" i="2"/>
  <c r="AA1029" i="2"/>
  <c r="AB1029" i="2"/>
  <c r="AD1029" i="2" s="1"/>
  <c r="AC1029" i="2"/>
  <c r="AA1030" i="2"/>
  <c r="AB1030" i="2"/>
  <c r="AC1030" i="2"/>
  <c r="AD1030" i="2"/>
  <c r="AE1030" i="2"/>
  <c r="AF1030" i="2"/>
  <c r="AA1031" i="2"/>
  <c r="AB1031" i="2"/>
  <c r="AD1031" i="2"/>
  <c r="AA1032" i="2"/>
  <c r="AB1032" i="2"/>
  <c r="AC1032" i="2"/>
  <c r="AD1032" i="2"/>
  <c r="AE1032" i="2"/>
  <c r="AF1032" i="2"/>
  <c r="AG1032" i="2"/>
  <c r="AA1033" i="2"/>
  <c r="AB1033" i="2"/>
  <c r="AD1033" i="2" s="1"/>
  <c r="AC1033" i="2"/>
  <c r="AE1033" i="2"/>
  <c r="AF1033" i="2"/>
  <c r="AG1033" i="2"/>
  <c r="AA1034" i="2"/>
  <c r="AB1034" i="2"/>
  <c r="AA1035" i="2"/>
  <c r="AB1035" i="2"/>
  <c r="AC1035" i="2"/>
  <c r="AE1035" i="2"/>
  <c r="AA1036" i="2"/>
  <c r="AB1036" i="2"/>
  <c r="AC1036" i="2" s="1"/>
  <c r="AD1036" i="2"/>
  <c r="AA1037" i="2"/>
  <c r="AB1037" i="2"/>
  <c r="AA1038" i="2"/>
  <c r="AB1038" i="2"/>
  <c r="AC1038" i="2"/>
  <c r="AD1038" i="2"/>
  <c r="AE1038" i="2"/>
  <c r="AF1038" i="2"/>
  <c r="AA1039" i="2"/>
  <c r="AB1039" i="2"/>
  <c r="AF1039" i="2" s="1"/>
  <c r="AC1039" i="2"/>
  <c r="AE1039" i="2"/>
  <c r="AG1039" i="2"/>
  <c r="AA1040" i="2"/>
  <c r="AB1040" i="2"/>
  <c r="AC1040" i="2" s="1"/>
  <c r="AA1041" i="2"/>
  <c r="AB1041" i="2"/>
  <c r="AC1041" i="2" s="1"/>
  <c r="AE1041" i="2" s="1"/>
  <c r="AF1041" i="2" s="1"/>
  <c r="AD1041" i="2"/>
  <c r="AG1041" i="2"/>
  <c r="AA1042" i="2"/>
  <c r="AB1042" i="2"/>
  <c r="AG1042" i="2"/>
  <c r="AA1043" i="2"/>
  <c r="AC1043" i="2" s="1"/>
  <c r="AB1043" i="2"/>
  <c r="AA1044" i="2"/>
  <c r="AG1044" i="2" s="1"/>
  <c r="AB1044" i="2"/>
  <c r="AD1044" i="2" s="1"/>
  <c r="AC1044" i="2"/>
  <c r="AA1045" i="2"/>
  <c r="AG1045" i="2" s="1"/>
  <c r="AB1045" i="2"/>
  <c r="AC1045" i="2"/>
  <c r="AE1045" i="2" s="1"/>
  <c r="AA1046" i="2"/>
  <c r="AB1046" i="2"/>
  <c r="AC1046" i="2" s="1"/>
  <c r="AA1047" i="2"/>
  <c r="AG1047" i="2" s="1"/>
  <c r="AB1047" i="2"/>
  <c r="AC1047" i="2"/>
  <c r="AE1047" i="2" s="1"/>
  <c r="AF1047" i="2" s="1"/>
  <c r="AD1047" i="2"/>
  <c r="AA1048" i="2"/>
  <c r="AB1048" i="2"/>
  <c r="AC1048" i="2"/>
  <c r="AD1048" i="2"/>
  <c r="AE1048" i="2"/>
  <c r="AF1048" i="2" s="1"/>
  <c r="AG1048" i="2"/>
  <c r="AA1049" i="2"/>
  <c r="AB1049" i="2"/>
  <c r="AD1049" i="2" s="1"/>
  <c r="AC1049" i="2"/>
  <c r="AE1049" i="2"/>
  <c r="AG1049" i="2" s="1"/>
  <c r="AF1049" i="2"/>
  <c r="AA1050" i="2"/>
  <c r="AG1050" i="2" s="1"/>
  <c r="AB1050" i="2"/>
  <c r="AA1051" i="2"/>
  <c r="AB1051" i="2"/>
  <c r="AE1051" i="2" s="1"/>
  <c r="AC1051" i="2"/>
  <c r="AA1052" i="2"/>
  <c r="AB1052" i="2"/>
  <c r="AC1052" i="2"/>
  <c r="AD1052" i="2"/>
  <c r="AA1053" i="2"/>
  <c r="AB1053" i="2"/>
  <c r="AF1053" i="2" s="1"/>
  <c r="AC1053" i="2"/>
  <c r="AE1053" i="2"/>
  <c r="AA1054" i="2"/>
  <c r="AB1054" i="2"/>
  <c r="AD1054" i="2" s="1"/>
  <c r="AC1054" i="2"/>
  <c r="AG1054" i="2"/>
  <c r="AA1055" i="2"/>
  <c r="AB1055" i="2"/>
  <c r="AD1055" i="2" s="1"/>
  <c r="AC1055" i="2"/>
  <c r="AA1056" i="2"/>
  <c r="AB1056" i="2"/>
  <c r="AC1056" i="2" s="1"/>
  <c r="AD1056" i="2"/>
  <c r="AE1056" i="2"/>
  <c r="AG1056" i="2" s="1"/>
  <c r="AF1056" i="2"/>
  <c r="AA1057" i="2"/>
  <c r="AD1057" i="2" s="1"/>
  <c r="AB1057" i="2"/>
  <c r="AG1057" i="2"/>
  <c r="AA1058" i="2"/>
  <c r="AB1058" i="2"/>
  <c r="AD1058" i="2"/>
  <c r="AG1058" i="2"/>
  <c r="AA1059" i="2"/>
  <c r="AB1059" i="2"/>
  <c r="AC1059" i="2"/>
  <c r="AA1060" i="2"/>
  <c r="AG1060" i="2" s="1"/>
  <c r="AB1060" i="2"/>
  <c r="AE1060" i="2" s="1"/>
  <c r="AC1060" i="2"/>
  <c r="AD1060" i="2"/>
  <c r="AF1060" i="2"/>
  <c r="AA1061" i="2"/>
  <c r="AB1061" i="2"/>
  <c r="AF1061" i="2" s="1"/>
  <c r="AD1061" i="2"/>
  <c r="AA1062" i="2"/>
  <c r="AG1062" i="2" s="1"/>
  <c r="AB1062" i="2"/>
  <c r="AC1062" i="2"/>
  <c r="AD1062" i="2"/>
  <c r="AE1062" i="2"/>
  <c r="AF1062" i="2"/>
  <c r="AA1063" i="2"/>
  <c r="AB1063" i="2"/>
  <c r="AC1063" i="2"/>
  <c r="AD1063" i="2"/>
  <c r="AE1063" i="2"/>
  <c r="AG1063" i="2" s="1"/>
  <c r="AF1063" i="2"/>
  <c r="AA1064" i="2"/>
  <c r="AB1064" i="2"/>
  <c r="AC1064" i="2"/>
  <c r="AD1064" i="2"/>
  <c r="AG1064" i="2" s="1"/>
  <c r="AE1064" i="2"/>
  <c r="AF1064" i="2"/>
  <c r="AA1065" i="2"/>
  <c r="AG1065" i="2" s="1"/>
  <c r="AB1065" i="2"/>
  <c r="AD1065" i="2" s="1"/>
  <c r="AC1065" i="2"/>
  <c r="AE1065" i="2"/>
  <c r="AF1065" i="2"/>
  <c r="AA1066" i="2"/>
  <c r="AG1066" i="2" s="1"/>
  <c r="AB1066" i="2"/>
  <c r="AA1067" i="2"/>
  <c r="AB1067" i="2"/>
  <c r="AA1068" i="2"/>
  <c r="AC1068" i="2" s="1"/>
  <c r="AB1068" i="2"/>
  <c r="AD1068" i="2" s="1"/>
  <c r="AA1069" i="2"/>
  <c r="AB1069" i="2"/>
  <c r="AD1069" i="2" s="1"/>
  <c r="AC1069" i="2"/>
  <c r="AG1069" i="2"/>
  <c r="AA1070" i="2"/>
  <c r="AG1070" i="2" s="1"/>
  <c r="AB1070" i="2"/>
  <c r="AA1071" i="2"/>
  <c r="AB1071" i="2"/>
  <c r="AC1071" i="2" s="1"/>
  <c r="AF1071" i="2"/>
  <c r="AA1072" i="2"/>
  <c r="AB1072" i="2"/>
  <c r="AC1072" i="2" s="1"/>
  <c r="AD1072" i="2"/>
  <c r="AF1072" i="2"/>
  <c r="AA1073" i="2"/>
  <c r="AG1073" i="2" s="1"/>
  <c r="AB1073" i="2"/>
  <c r="AC1073" i="2" s="1"/>
  <c r="AD1073" i="2"/>
  <c r="AE1073" i="2"/>
  <c r="AF1073" i="2"/>
  <c r="AA1074" i="2"/>
  <c r="AB1074" i="2"/>
  <c r="AD1074" i="2"/>
  <c r="AF1074" i="2"/>
  <c r="AA1075" i="2"/>
  <c r="AG1075" i="2" s="1"/>
  <c r="AB1075" i="2"/>
  <c r="AC1075" i="2" s="1"/>
  <c r="AA1076" i="2"/>
  <c r="AG1076" i="2" s="1"/>
  <c r="AB1076" i="2"/>
  <c r="AD1076" i="2" s="1"/>
  <c r="AC1076" i="2"/>
  <c r="AA1077" i="2"/>
  <c r="AB1077" i="2"/>
  <c r="AF1077" i="2" s="1"/>
  <c r="AC1077" i="2"/>
  <c r="AD1077" i="2"/>
  <c r="AE1077" i="2"/>
  <c r="AA1078" i="2"/>
  <c r="AB1078" i="2"/>
  <c r="AF1078" i="2" s="1"/>
  <c r="AC1078" i="2"/>
  <c r="AE1078" i="2"/>
  <c r="AA1079" i="2"/>
  <c r="AG1079" i="2" s="1"/>
  <c r="AB1079" i="2"/>
  <c r="AC1079" i="2"/>
  <c r="AD1079" i="2"/>
  <c r="AE1079" i="2"/>
  <c r="AF1079" i="2"/>
  <c r="AA1080" i="2"/>
  <c r="AB1080" i="2"/>
  <c r="AC1080" i="2"/>
  <c r="AD1080" i="2"/>
  <c r="AG1080" i="2" s="1"/>
  <c r="AE1080" i="2"/>
  <c r="AF1080" i="2"/>
  <c r="AA1081" i="2"/>
  <c r="AB1081" i="2"/>
  <c r="AA1082" i="2"/>
  <c r="AB1082" i="2"/>
  <c r="AE1082" i="2"/>
  <c r="AF1082" i="2"/>
  <c r="AA1083" i="2"/>
  <c r="AB1083" i="2"/>
  <c r="AC1083" i="2" s="1"/>
  <c r="AE1083" i="2"/>
  <c r="AA1084" i="2"/>
  <c r="AB1084" i="2"/>
  <c r="AC1084" i="2"/>
  <c r="AD1084" i="2"/>
  <c r="AA1085" i="2"/>
  <c r="AB1085" i="2"/>
  <c r="AF1085" i="2" s="1"/>
  <c r="AA1086" i="2"/>
  <c r="AG1086" i="2" s="1"/>
  <c r="AB1086" i="2"/>
  <c r="AC1086" i="2" s="1"/>
  <c r="AA1087" i="2"/>
  <c r="AB1087" i="2"/>
  <c r="AC1087" i="2"/>
  <c r="AD1087" i="2"/>
  <c r="AG1087" i="2" s="1"/>
  <c r="AE1087" i="2"/>
  <c r="AF1087" i="2"/>
  <c r="AA1088" i="2"/>
  <c r="AB1088" i="2"/>
  <c r="AC1088" i="2" s="1"/>
  <c r="AD1088" i="2"/>
  <c r="AE1088" i="2"/>
  <c r="AF1088" i="2"/>
  <c r="AA1089" i="2"/>
  <c r="AG1089" i="2" s="1"/>
  <c r="AB1089" i="2"/>
  <c r="AD1089" i="2"/>
  <c r="AA1090" i="2"/>
  <c r="AB1090" i="2"/>
  <c r="AF1090" i="2" s="1"/>
  <c r="AD1090" i="2"/>
  <c r="AA1091" i="2"/>
  <c r="AB1091" i="2"/>
  <c r="AF1091" i="2" s="1"/>
  <c r="AC1091" i="2"/>
  <c r="AA1092" i="2"/>
  <c r="AB1092" i="2"/>
  <c r="AE1092" i="2" s="1"/>
  <c r="AC1092" i="2"/>
  <c r="AF1092" i="2"/>
  <c r="AA1093" i="2"/>
  <c r="AG1093" i="2" s="1"/>
  <c r="AB1093" i="2"/>
  <c r="AC1093" i="2" s="1"/>
  <c r="AA1094" i="2"/>
  <c r="AB1094" i="2"/>
  <c r="AC1094" i="2"/>
  <c r="AD1094" i="2"/>
  <c r="AE1094" i="2"/>
  <c r="AF1094" i="2"/>
  <c r="AA1095" i="2"/>
  <c r="AB1095" i="2"/>
  <c r="AC1095" i="2"/>
  <c r="AD1095" i="2"/>
  <c r="AE1095" i="2"/>
  <c r="AF1095" i="2"/>
  <c r="AG1095" i="2"/>
  <c r="AA1096" i="2"/>
  <c r="AB1096" i="2"/>
  <c r="AC1096" i="2"/>
  <c r="AD1096" i="2"/>
  <c r="AE1096" i="2"/>
  <c r="AF1096" i="2"/>
  <c r="AG1096" i="2"/>
  <c r="AA1097" i="2"/>
  <c r="AG1097" i="2" s="1"/>
  <c r="AB1097" i="2"/>
  <c r="AD1097" i="2" s="1"/>
  <c r="AC1097" i="2"/>
  <c r="AE1097" i="2"/>
  <c r="AF1097" i="2"/>
  <c r="AA1098" i="2"/>
  <c r="AB1098" i="2"/>
  <c r="AF1098" i="2" s="1"/>
  <c r="AE1098" i="2"/>
  <c r="AA1099" i="2"/>
  <c r="AB1099" i="2"/>
  <c r="AC1099" i="2"/>
  <c r="AE1099" i="2"/>
  <c r="AG1099" i="2"/>
  <c r="AA1100" i="2"/>
  <c r="AB1100" i="2"/>
  <c r="AD1100" i="2" s="1"/>
  <c r="AC1100" i="2"/>
  <c r="AA1101" i="2"/>
  <c r="AB1101" i="2"/>
  <c r="AC1101" i="2"/>
  <c r="AE1101" i="2" s="1"/>
  <c r="AD1101" i="2"/>
  <c r="AG1101" i="2" s="1"/>
  <c r="AA1102" i="2"/>
  <c r="AB1102" i="2"/>
  <c r="AC1102" i="2"/>
  <c r="AD1102" i="2"/>
  <c r="AE1102" i="2"/>
  <c r="AF1102" i="2"/>
  <c r="AA1103" i="2"/>
  <c r="AB1103" i="2"/>
  <c r="AE1103" i="2" s="1"/>
  <c r="AD1103" i="2"/>
  <c r="AA1104" i="2"/>
  <c r="AB1104" i="2"/>
  <c r="AC1104" i="2" s="1"/>
  <c r="AD1104" i="2"/>
  <c r="AA1105" i="2"/>
  <c r="AD1105" i="2" s="1"/>
  <c r="AB1105" i="2"/>
  <c r="AC1105" i="2" s="1"/>
  <c r="AE1105" i="2" s="1"/>
  <c r="AF1105" i="2" s="1"/>
  <c r="AA1106" i="2"/>
  <c r="AB1106" i="2"/>
  <c r="AA1107" i="2"/>
  <c r="AB1107" i="2"/>
  <c r="AC1107" i="2" s="1"/>
  <c r="AA1108" i="2"/>
  <c r="AB1108" i="2"/>
  <c r="AA1109" i="2"/>
  <c r="AB1109" i="2"/>
  <c r="AA1110" i="2"/>
  <c r="AG1110" i="2" s="1"/>
  <c r="AB1110" i="2"/>
  <c r="AD1110" i="2" s="1"/>
  <c r="AA1111" i="2"/>
  <c r="AC1111" i="2" s="1"/>
  <c r="AE1111" i="2" s="1"/>
  <c r="AF1111" i="2" s="1"/>
  <c r="AB1111" i="2"/>
  <c r="AA1112" i="2"/>
  <c r="AB1112" i="2"/>
  <c r="AC1112" i="2"/>
  <c r="AE1112" i="2" s="1"/>
  <c r="AF1112" i="2" s="1"/>
  <c r="AD1112" i="2"/>
  <c r="AG1112" i="2"/>
  <c r="AA1113" i="2"/>
  <c r="AB1113" i="2"/>
  <c r="AD1113" i="2" s="1"/>
  <c r="AC1113" i="2"/>
  <c r="AE1113" i="2"/>
  <c r="AF1113" i="2" s="1"/>
  <c r="AG1113" i="2"/>
  <c r="AA1114" i="2"/>
  <c r="AG1114" i="2" s="1"/>
  <c r="AB1114" i="2"/>
  <c r="AA1115" i="2"/>
  <c r="AB1115" i="2"/>
  <c r="AA1116" i="2"/>
  <c r="AB1116" i="2"/>
  <c r="AD1116" i="2" s="1"/>
  <c r="AC1116" i="2"/>
  <c r="AA1117" i="2"/>
  <c r="AB1117" i="2"/>
  <c r="AD1117" i="2" s="1"/>
  <c r="AG1117" i="2" s="1"/>
  <c r="AC1117" i="2"/>
  <c r="AE1117" i="2"/>
  <c r="AF1117" i="2"/>
  <c r="AA1118" i="2"/>
  <c r="AG1118" i="2" s="1"/>
  <c r="AB1118" i="2"/>
  <c r="AC1118" i="2" s="1"/>
  <c r="AA1119" i="2"/>
  <c r="AB1119" i="2"/>
  <c r="AC1119" i="2" s="1"/>
  <c r="AD1119" i="2"/>
  <c r="AA1120" i="2"/>
  <c r="AB1120" i="2"/>
  <c r="AC1120" i="2" s="1"/>
  <c r="AD1120" i="2"/>
  <c r="AA1121" i="2"/>
  <c r="AB1121" i="2"/>
  <c r="AC1121" i="2" s="1"/>
  <c r="AD1121" i="2"/>
  <c r="AE1121" i="2"/>
  <c r="AF1121" i="2" s="1"/>
  <c r="AA1122" i="2"/>
  <c r="AG1122" i="2" s="1"/>
  <c r="AB1122" i="2"/>
  <c r="AC1122" i="2"/>
  <c r="AA1123" i="2"/>
  <c r="AB1123" i="2"/>
  <c r="AA1124" i="2"/>
  <c r="AB1124" i="2"/>
  <c r="AC1124" i="2" s="1"/>
  <c r="AA1125" i="2"/>
  <c r="AB1125" i="2"/>
  <c r="AA1126" i="2"/>
  <c r="AC1126" i="2" s="1"/>
  <c r="AB1126" i="2"/>
  <c r="AD1126" i="2" s="1"/>
  <c r="AG1126" i="2"/>
  <c r="AA1127" i="2"/>
  <c r="AB1127" i="2"/>
  <c r="AA1128" i="2"/>
  <c r="AB1128" i="2"/>
  <c r="AC1128" i="2"/>
  <c r="AE1128" i="2" s="1"/>
  <c r="AF1128" i="2" s="1"/>
  <c r="AD1128" i="2"/>
  <c r="AG1128" i="2" s="1"/>
  <c r="AA1129" i="2"/>
  <c r="AB1129" i="2"/>
  <c r="AC1129" i="2"/>
  <c r="AA1130" i="2"/>
  <c r="AB1130" i="2"/>
  <c r="AA1131" i="2"/>
  <c r="AB1131" i="2"/>
  <c r="AF1131" i="2" s="1"/>
  <c r="AC1131" i="2"/>
  <c r="AA1132" i="2"/>
  <c r="AB1132" i="2"/>
  <c r="AA1133" i="2"/>
  <c r="AB1133" i="2"/>
  <c r="AA1134" i="2"/>
  <c r="AB1134" i="2"/>
  <c r="AC1134" i="2"/>
  <c r="AD1134" i="2"/>
  <c r="AE1134" i="2"/>
  <c r="AF1134" i="2"/>
  <c r="AA1135" i="2"/>
  <c r="AB1135" i="2"/>
  <c r="AF1135" i="2" s="1"/>
  <c r="AC1135" i="2"/>
  <c r="AE1135" i="2"/>
  <c r="AA1136" i="2"/>
  <c r="AB1136" i="2"/>
  <c r="AA1137" i="2"/>
  <c r="AG1137" i="2" s="1"/>
  <c r="AB1137" i="2"/>
  <c r="AC1137" i="2"/>
  <c r="AD1137" i="2"/>
  <c r="AE1137" i="2"/>
  <c r="AF1137" i="2"/>
  <c r="AA1138" i="2"/>
  <c r="AG1138" i="2" s="1"/>
  <c r="AB1138" i="2"/>
  <c r="AE1138" i="2" s="1"/>
  <c r="AC1138" i="2"/>
  <c r="AD1138" i="2"/>
  <c r="AF1138" i="2"/>
  <c r="AA1139" i="2"/>
  <c r="AB1139" i="2"/>
  <c r="AC1139" i="2"/>
  <c r="AF1139" i="2"/>
  <c r="AA1140" i="2"/>
  <c r="AG1140" i="2" s="1"/>
  <c r="AB1140" i="2"/>
  <c r="AC1140" i="2" s="1"/>
  <c r="AA1141" i="2"/>
  <c r="AB1141" i="2"/>
  <c r="AF1141" i="2" s="1"/>
  <c r="AC1141" i="2"/>
  <c r="AD1141" i="2"/>
  <c r="AE1141" i="2"/>
  <c r="AA1142" i="2"/>
  <c r="AC1142" i="2" s="1"/>
  <c r="AB1142" i="2"/>
  <c r="AE1142" i="2"/>
  <c r="AF1142" i="2" s="1"/>
  <c r="AA1143" i="2"/>
  <c r="AB1143" i="2"/>
  <c r="AD1143" i="2"/>
  <c r="AA1144" i="2"/>
  <c r="AB1144" i="2"/>
  <c r="AC1144" i="2"/>
  <c r="AE1144" i="2" s="1"/>
  <c r="AF1144" i="2" s="1"/>
  <c r="AD1144" i="2"/>
  <c r="AG1144" i="2"/>
  <c r="AA1145" i="2"/>
  <c r="AB1145" i="2"/>
  <c r="AD1145" i="2" s="1"/>
  <c r="AE1145" i="2"/>
  <c r="AG1145" i="2"/>
  <c r="AA1146" i="2"/>
  <c r="AB1146" i="2"/>
  <c r="AE1146" i="2"/>
  <c r="AF1146" i="2"/>
  <c r="AA1147" i="2"/>
  <c r="AB1147" i="2"/>
  <c r="AF1147" i="2" s="1"/>
  <c r="AC1147" i="2"/>
  <c r="AD1147" i="2"/>
  <c r="AE1147" i="2"/>
  <c r="AG1147" i="2" s="1"/>
  <c r="AA1148" i="2"/>
  <c r="AB1148" i="2"/>
  <c r="AD1148" i="2" s="1"/>
  <c r="AC1148" i="2"/>
  <c r="AG1148" i="2"/>
  <c r="AA1149" i="2"/>
  <c r="AB1149" i="2"/>
  <c r="AC1149" i="2"/>
  <c r="AE1149" i="2" s="1"/>
  <c r="AF1149" i="2" s="1"/>
  <c r="AD1149" i="2"/>
  <c r="AA1150" i="2"/>
  <c r="AB1150" i="2"/>
  <c r="AC1150" i="2"/>
  <c r="AD1150" i="2"/>
  <c r="AE1150" i="2"/>
  <c r="AF1150" i="2"/>
  <c r="AA1151" i="2"/>
  <c r="AB1151" i="2"/>
  <c r="AD1151" i="2" s="1"/>
  <c r="AC1151" i="2"/>
  <c r="AE1151" i="2" s="1"/>
  <c r="AF1151" i="2" s="1"/>
  <c r="AG1151" i="2"/>
  <c r="AA1152" i="2"/>
  <c r="AB1152" i="2"/>
  <c r="AC1152" i="2" s="1"/>
  <c r="AA1153" i="2"/>
  <c r="AG1153" i="2" s="1"/>
  <c r="AB1153" i="2"/>
  <c r="AC1153" i="2" s="1"/>
  <c r="AD1153" i="2"/>
  <c r="AE1153" i="2"/>
  <c r="AF1153" i="2"/>
  <c r="AA1154" i="2"/>
  <c r="AB1154" i="2"/>
  <c r="AE1154" i="2" s="1"/>
  <c r="AC1154" i="2"/>
  <c r="AD1154" i="2"/>
  <c r="AG1154" i="2" s="1"/>
  <c r="AF1154" i="2"/>
  <c r="AA1155" i="2"/>
  <c r="AB1155" i="2"/>
  <c r="AC1155" i="2"/>
  <c r="AF1155" i="2"/>
  <c r="AA1156" i="2"/>
  <c r="AC1156" i="2" s="1"/>
  <c r="AB1156" i="2"/>
  <c r="AE1156" i="2"/>
  <c r="AA1157" i="2"/>
  <c r="AB1157" i="2"/>
  <c r="AF1157" i="2" s="1"/>
  <c r="AC1157" i="2"/>
  <c r="AA1158" i="2"/>
  <c r="AB1158" i="2"/>
  <c r="AC1158" i="2"/>
  <c r="AD1158" i="2"/>
  <c r="AE1158" i="2"/>
  <c r="AF1158" i="2"/>
  <c r="AA1159" i="2"/>
  <c r="AB1159" i="2"/>
  <c r="AC1159" i="2"/>
  <c r="AD1159" i="2"/>
  <c r="AE1159" i="2"/>
  <c r="AF1159" i="2"/>
  <c r="AG1159" i="2"/>
  <c r="AA1160" i="2"/>
  <c r="AB1160" i="2"/>
  <c r="AC1160" i="2"/>
  <c r="AD1160" i="2"/>
  <c r="AE1160" i="2"/>
  <c r="AF1160" i="2"/>
  <c r="AG1160" i="2"/>
  <c r="AA1161" i="2"/>
  <c r="AG1161" i="2" s="1"/>
  <c r="AB1161" i="2"/>
  <c r="AC1161" i="2"/>
  <c r="AE1161" i="2" s="1"/>
  <c r="AA1162" i="2"/>
  <c r="AG1162" i="2" s="1"/>
  <c r="AB1162" i="2"/>
  <c r="AA1163" i="2"/>
  <c r="AB1163" i="2"/>
  <c r="AC1163" i="2"/>
  <c r="AA1164" i="2"/>
  <c r="AB1164" i="2"/>
  <c r="AC1164" i="2"/>
  <c r="AE1164" i="2" s="1"/>
  <c r="AF1164" i="2" s="1"/>
  <c r="AD1164" i="2"/>
  <c r="AG1164" i="2"/>
  <c r="AA1165" i="2"/>
  <c r="AB1165" i="2"/>
  <c r="AC1165" i="2"/>
  <c r="AD1165" i="2"/>
  <c r="AE1165" i="2"/>
  <c r="AF1165" i="2"/>
  <c r="AG1165" i="2"/>
  <c r="AA1166" i="2"/>
  <c r="AB1166" i="2"/>
  <c r="AA1167" i="2"/>
  <c r="AC1167" i="2" s="1"/>
  <c r="AB1167" i="2"/>
  <c r="AE1167" i="2"/>
  <c r="AF1167" i="2"/>
  <c r="AG1167" i="2"/>
  <c r="AA1168" i="2"/>
  <c r="AB1168" i="2"/>
  <c r="AD1168" i="2"/>
  <c r="AA1169" i="2"/>
  <c r="AB1169" i="2"/>
  <c r="AD1169" i="2" s="1"/>
  <c r="AC1169" i="2"/>
  <c r="AF1169" i="2"/>
  <c r="AA1170" i="2"/>
  <c r="AG1170" i="2" s="1"/>
  <c r="AB1170" i="2"/>
  <c r="AA1171" i="2"/>
  <c r="AB1171" i="2"/>
  <c r="AD1171" i="2" s="1"/>
  <c r="AC1171" i="2"/>
  <c r="AA1172" i="2"/>
  <c r="AB1172" i="2"/>
  <c r="AE1172" i="2" s="1"/>
  <c r="AC1172" i="2"/>
  <c r="AD1172" i="2"/>
  <c r="AF1172" i="2"/>
  <c r="AA1173" i="2"/>
  <c r="AB1173" i="2"/>
  <c r="AA1174" i="2"/>
  <c r="AB1174" i="2"/>
  <c r="AC1174" i="2"/>
  <c r="AD1174" i="2"/>
  <c r="AE1174" i="2"/>
  <c r="AF1174" i="2"/>
  <c r="AA1175" i="2"/>
  <c r="AG1175" i="2" s="1"/>
  <c r="AB1175" i="2"/>
  <c r="AD1175" i="2" s="1"/>
  <c r="AC1175" i="2"/>
  <c r="AE1175" i="2" s="1"/>
  <c r="AF1175" i="2" s="1"/>
  <c r="AA1176" i="2"/>
  <c r="AB1176" i="2"/>
  <c r="AC1176" i="2" s="1"/>
  <c r="AF1176" i="2"/>
  <c r="AA1177" i="2"/>
  <c r="AB1177" i="2"/>
  <c r="AF1177" i="2" s="1"/>
  <c r="AC1177" i="2"/>
  <c r="AE1177" i="2"/>
  <c r="AA1178" i="2"/>
  <c r="AB1178" i="2"/>
  <c r="AA1179" i="2"/>
  <c r="AB1179" i="2"/>
  <c r="AF1179" i="2" s="1"/>
  <c r="AE1179" i="2"/>
  <c r="AA1180" i="2"/>
  <c r="AB1180" i="2"/>
  <c r="AC1180" i="2"/>
  <c r="AE1180" i="2" s="1"/>
  <c r="AF1180" i="2" s="1"/>
  <c r="AD1180" i="2"/>
  <c r="AA1181" i="2"/>
  <c r="AB1181" i="2"/>
  <c r="AC1181" i="2"/>
  <c r="AD1181" i="2"/>
  <c r="AE1181" i="2"/>
  <c r="AF1181" i="2" s="1"/>
  <c r="AA1182" i="2"/>
  <c r="AB1182" i="2"/>
  <c r="AF1182" i="2"/>
  <c r="AA1183" i="2"/>
  <c r="AC1183" i="2" s="1"/>
  <c r="AE1183" i="2" s="1"/>
  <c r="AF1183" i="2" s="1"/>
  <c r="AB1183" i="2"/>
  <c r="AA1184" i="2"/>
  <c r="AG1184" i="2" s="1"/>
  <c r="AB1184" i="2"/>
  <c r="AD1184" i="2"/>
  <c r="AA1185" i="2"/>
  <c r="AB1185" i="2"/>
  <c r="AD1185" i="2" s="1"/>
  <c r="AC1185" i="2"/>
  <c r="AA1186" i="2"/>
  <c r="AB1186" i="2"/>
  <c r="AE1186" i="2" s="1"/>
  <c r="AF1186" i="2"/>
  <c r="AA1187" i="2"/>
  <c r="AG1187" i="2" s="1"/>
  <c r="AB1187" i="2"/>
  <c r="AD1187" i="2" s="1"/>
  <c r="AC1187" i="2"/>
  <c r="AA1188" i="2"/>
  <c r="AG1188" i="2" s="1"/>
  <c r="AB1188" i="2"/>
  <c r="AC1188" i="2" s="1"/>
  <c r="AE1188" i="2" s="1"/>
  <c r="AD1188" i="2"/>
  <c r="AA1189" i="2"/>
  <c r="AG1189" i="2" s="1"/>
  <c r="AB1189" i="2"/>
  <c r="AC1189" i="2"/>
  <c r="AD1189" i="2"/>
  <c r="AE1189" i="2"/>
  <c r="AF1189" i="2"/>
  <c r="AA1190" i="2"/>
  <c r="AB1190" i="2"/>
  <c r="AC1190" i="2"/>
  <c r="AD1190" i="2"/>
  <c r="AE1190" i="2"/>
  <c r="AG1190" i="2" s="1"/>
  <c r="AF1190" i="2"/>
  <c r="AA1191" i="2"/>
  <c r="AG1191" i="2" s="1"/>
  <c r="AB1191" i="2"/>
  <c r="AD1191" i="2" s="1"/>
  <c r="AC1191" i="2"/>
  <c r="AE1191" i="2"/>
  <c r="AF1191" i="2"/>
  <c r="AA1192" i="2"/>
  <c r="AB1192" i="2"/>
  <c r="AC1192" i="2" s="1"/>
  <c r="AF1192" i="2"/>
  <c r="AA1193" i="2"/>
  <c r="AG1193" i="2" s="1"/>
  <c r="AB1193" i="2"/>
  <c r="AC1193" i="2"/>
  <c r="AE1193" i="2"/>
  <c r="AA1194" i="2"/>
  <c r="AG1194" i="2" s="1"/>
  <c r="AB1194" i="2"/>
  <c r="AA1195" i="2"/>
  <c r="AB1195" i="2"/>
  <c r="AF1195" i="2" s="1"/>
  <c r="AD1195" i="2"/>
  <c r="AA1196" i="2"/>
  <c r="AB1196" i="2"/>
  <c r="AC1196" i="2"/>
  <c r="AD1196" i="2"/>
  <c r="AG1196" i="2" s="1"/>
  <c r="AE1196" i="2"/>
  <c r="AF1196" i="2"/>
  <c r="AA1197" i="2"/>
  <c r="AB1197" i="2"/>
  <c r="AC1197" i="2"/>
  <c r="AD1197" i="2"/>
  <c r="AG1197" i="2" s="1"/>
  <c r="AE1197" i="2"/>
  <c r="AF1197" i="2" s="1"/>
  <c r="AA1198" i="2"/>
  <c r="AB1198" i="2"/>
  <c r="AE1198" i="2"/>
  <c r="AF1198" i="2"/>
  <c r="AA1199" i="2"/>
  <c r="AB1199" i="2"/>
  <c r="AC1199" i="2"/>
  <c r="AD1199" i="2"/>
  <c r="AE1199" i="2"/>
  <c r="AF1199" i="2"/>
  <c r="AG1199" i="2"/>
  <c r="AA1200" i="2"/>
  <c r="AB1200" i="2"/>
  <c r="AD1200" i="2"/>
  <c r="AA1201" i="2"/>
  <c r="AC1201" i="2" s="1"/>
  <c r="AB1201" i="2"/>
  <c r="AD1201" i="2" s="1"/>
  <c r="AA1202" i="2"/>
  <c r="AG1202" i="2" s="1"/>
  <c r="AB1202" i="2"/>
  <c r="AC1202" i="2" s="1"/>
  <c r="AA1203" i="2"/>
  <c r="AB1203" i="2"/>
  <c r="AC1203" i="2"/>
  <c r="AA1204" i="2"/>
  <c r="AB1204" i="2"/>
  <c r="AC1204" i="2" s="1"/>
  <c r="AE1204" i="2" s="1"/>
  <c r="AD1204" i="2"/>
  <c r="AA1205" i="2"/>
  <c r="AG1205" i="2" s="1"/>
  <c r="AB1205" i="2"/>
  <c r="AC1205" i="2"/>
  <c r="AD1205" i="2"/>
  <c r="AE1205" i="2"/>
  <c r="AF1205" i="2"/>
  <c r="AA1206" i="2"/>
  <c r="AB1206" i="2"/>
  <c r="AC1206" i="2"/>
  <c r="AD1206" i="2"/>
  <c r="AE1206" i="2"/>
  <c r="AF1206" i="2" s="1"/>
  <c r="AG1206" i="2"/>
  <c r="AA1207" i="2"/>
  <c r="AG1207" i="2" s="1"/>
  <c r="AB1207" i="2"/>
  <c r="AD1207" i="2" s="1"/>
  <c r="AC1207" i="2"/>
  <c r="AE1207" i="2"/>
  <c r="AF1207" i="2"/>
  <c r="AA1208" i="2"/>
  <c r="AB1208" i="2"/>
  <c r="AC1208" i="2" s="1"/>
  <c r="AG1208" i="2"/>
  <c r="AA1209" i="2"/>
  <c r="AB1209" i="2"/>
  <c r="AC1209" i="2"/>
  <c r="AE1209" i="2"/>
  <c r="AA1210" i="2"/>
  <c r="AG1210" i="2" s="1"/>
  <c r="AB1210" i="2"/>
  <c r="AD1210" i="2"/>
  <c r="AA1211" i="2"/>
  <c r="AB1211" i="2"/>
  <c r="AC1211" i="2"/>
  <c r="AA1212" i="2"/>
  <c r="AB1212" i="2"/>
  <c r="AC1212" i="2"/>
  <c r="AE1212" i="2" s="1"/>
  <c r="AF1212" i="2" s="1"/>
  <c r="AD1212" i="2"/>
  <c r="AG1212" i="2"/>
  <c r="AA1213" i="2"/>
  <c r="AB1213" i="2"/>
  <c r="AC1213" i="2"/>
  <c r="AD1213" i="2"/>
  <c r="AE1213" i="2"/>
  <c r="AF1213" i="2" s="1"/>
  <c r="AG1213" i="2"/>
  <c r="AA1214" i="2"/>
  <c r="AB1214" i="2"/>
  <c r="AG1214" i="2"/>
  <c r="AA1215" i="2"/>
  <c r="AB1215" i="2"/>
  <c r="AC1215" i="2"/>
  <c r="AD1215" i="2"/>
  <c r="AE1215" i="2"/>
  <c r="AG1215" i="2" s="1"/>
  <c r="AF1215" i="2"/>
  <c r="AA1216" i="2"/>
  <c r="AB1216" i="2"/>
  <c r="AD1216" i="2" s="1"/>
  <c r="AA1217" i="2"/>
  <c r="AB1217" i="2"/>
  <c r="AD1217" i="2" s="1"/>
  <c r="AC1217" i="2"/>
  <c r="AG1217" i="2"/>
  <c r="AA1218" i="2"/>
  <c r="AB1218" i="2"/>
  <c r="AE1218" i="2" s="1"/>
  <c r="AA1219" i="2"/>
  <c r="AB1219" i="2"/>
  <c r="AC1219" i="2" s="1"/>
  <c r="AE1219" i="2" s="1"/>
  <c r="AA1220" i="2"/>
  <c r="AB1220" i="2"/>
  <c r="AD1220" i="2" s="1"/>
  <c r="AC1220" i="2"/>
  <c r="AF1220" i="2"/>
  <c r="AA1221" i="2"/>
  <c r="AB1221" i="2"/>
  <c r="AC1221" i="2"/>
  <c r="AD1221" i="2"/>
  <c r="AE1221" i="2"/>
  <c r="AF1221" i="2"/>
  <c r="AG1221" i="2"/>
  <c r="AA1222" i="2"/>
  <c r="AB1222" i="2"/>
  <c r="AC1222" i="2"/>
  <c r="AD1222" i="2"/>
  <c r="AG1222" i="2" s="1"/>
  <c r="AE1222" i="2"/>
  <c r="AF1222" i="2"/>
  <c r="AA1223" i="2"/>
  <c r="AB1223" i="2"/>
  <c r="AD1223" i="2" s="1"/>
  <c r="AC1223" i="2"/>
  <c r="AE1223" i="2" s="1"/>
  <c r="AF1223" i="2" s="1"/>
  <c r="AG1223" i="2"/>
  <c r="AA1224" i="2"/>
  <c r="AB1224" i="2"/>
  <c r="AG1224" i="2"/>
  <c r="AA1225" i="2"/>
  <c r="AB1225" i="2"/>
  <c r="AC1225" i="2"/>
  <c r="AE1225" i="2"/>
  <c r="AA1226" i="2"/>
  <c r="AG1226" i="2" s="1"/>
  <c r="AB1226" i="2"/>
  <c r="AA1227" i="2"/>
  <c r="AB1227" i="2"/>
  <c r="AF1227" i="2" s="1"/>
  <c r="AD1227" i="2"/>
  <c r="AA1228" i="2"/>
  <c r="AB1228" i="2"/>
  <c r="AC1228" i="2"/>
  <c r="AD1228" i="2"/>
  <c r="AE1228" i="2"/>
  <c r="AF1228" i="2"/>
  <c r="AA1229" i="2"/>
  <c r="AB1229" i="2"/>
  <c r="AC1229" i="2"/>
  <c r="AD1229" i="2"/>
  <c r="AE1229" i="2"/>
  <c r="AF1229" i="2" s="1"/>
  <c r="AG1229" i="2"/>
  <c r="AA1230" i="2"/>
  <c r="AB1230" i="2"/>
  <c r="AA1231" i="2"/>
  <c r="AG1231" i="2" s="1"/>
  <c r="AB1231" i="2"/>
  <c r="AC1231" i="2"/>
  <c r="AD1231" i="2"/>
  <c r="AE1231" i="2"/>
  <c r="AF1231" i="2"/>
  <c r="AA1232" i="2"/>
  <c r="AB1232" i="2"/>
  <c r="AD1232" i="2" s="1"/>
  <c r="AA1233" i="2"/>
  <c r="AC1233" i="2" s="1"/>
  <c r="AB1233" i="2"/>
  <c r="AA1234" i="2"/>
  <c r="AG1234" i="2" s="1"/>
  <c r="AB1234" i="2"/>
  <c r="AA1235" i="2"/>
  <c r="AG1235" i="2" s="1"/>
  <c r="AB1235" i="2"/>
  <c r="AF1235" i="2" s="1"/>
  <c r="AC1235" i="2"/>
  <c r="AD1235" i="2"/>
  <c r="AE1235" i="2"/>
  <c r="AA1236" i="2"/>
  <c r="AG1236" i="2" s="1"/>
  <c r="AB1236" i="2"/>
  <c r="AC1236" i="2" s="1"/>
  <c r="AA1237" i="2"/>
  <c r="AC1237" i="2" s="1"/>
  <c r="AE1237" i="2" s="1"/>
  <c r="AF1237" i="2" s="1"/>
  <c r="AB1237" i="2"/>
  <c r="AA1238" i="2"/>
  <c r="AB1238" i="2"/>
  <c r="AC1238" i="2"/>
  <c r="AE1238" i="2" s="1"/>
  <c r="AF1238" i="2" s="1"/>
  <c r="AD1238" i="2"/>
  <c r="AA1239" i="2"/>
  <c r="AB1239" i="2"/>
  <c r="AD1239" i="2" s="1"/>
  <c r="AC1239" i="2"/>
  <c r="AE1239" i="2" s="1"/>
  <c r="AG1239" i="2" s="1"/>
  <c r="AF1239" i="2"/>
  <c r="AA1240" i="2"/>
  <c r="AB1240" i="2"/>
  <c r="AE1240" i="2" s="1"/>
  <c r="AF1240" i="2"/>
  <c r="AA1241" i="2"/>
  <c r="AG1241" i="2" s="1"/>
  <c r="AB1241" i="2"/>
  <c r="AC1241" i="2" s="1"/>
  <c r="AA1242" i="2"/>
  <c r="AC1242" i="2" s="1"/>
  <c r="AB1242" i="2"/>
  <c r="AG1242" i="2"/>
  <c r="AA1243" i="2"/>
  <c r="AC1243" i="2" s="1"/>
  <c r="AB1243" i="2"/>
  <c r="AE1243" i="2" s="1"/>
  <c r="AA1244" i="2"/>
  <c r="AB1244" i="2"/>
  <c r="AC1244" i="2"/>
  <c r="AD1244" i="2"/>
  <c r="AG1244" i="2" s="1"/>
  <c r="AE1244" i="2"/>
  <c r="AF1244" i="2"/>
  <c r="AA1245" i="2"/>
  <c r="AB1245" i="2"/>
  <c r="AC1245" i="2"/>
  <c r="AD1245" i="2"/>
  <c r="AG1245" i="2" s="1"/>
  <c r="AE1245" i="2"/>
  <c r="AF1245" i="2" s="1"/>
  <c r="AA1246" i="2"/>
  <c r="AB1246" i="2"/>
  <c r="AE1246" i="2"/>
  <c r="AA1247" i="2"/>
  <c r="AB1247" i="2"/>
  <c r="AC1247" i="2"/>
  <c r="AD1247" i="2"/>
  <c r="AG1247" i="2" s="1"/>
  <c r="AE1247" i="2"/>
  <c r="AF1247" i="2"/>
  <c r="AA1248" i="2"/>
  <c r="AB1248" i="2"/>
  <c r="AD1248" i="2" s="1"/>
  <c r="AA1249" i="2"/>
  <c r="AB1249" i="2"/>
  <c r="AC1249" i="2"/>
  <c r="AA1250" i="2"/>
  <c r="AB1250" i="2"/>
  <c r="AE1250" i="2" s="1"/>
  <c r="AD1250" i="2"/>
  <c r="AA1251" i="2"/>
  <c r="AG1251" i="2" s="1"/>
  <c r="AB1251" i="2"/>
  <c r="AC1251" i="2"/>
  <c r="AE1251" i="2" s="1"/>
  <c r="AD1251" i="2"/>
  <c r="AA1252" i="2"/>
  <c r="AB1252" i="2"/>
  <c r="AE1252" i="2" s="1"/>
  <c r="AD1252" i="2"/>
  <c r="AA1253" i="2"/>
  <c r="AC1253" i="2" s="1"/>
  <c r="AB1253" i="2"/>
  <c r="AE1253" i="2"/>
  <c r="AF1253" i="2" s="1"/>
  <c r="AA1254" i="2"/>
  <c r="AB1254" i="2"/>
  <c r="AC1254" i="2"/>
  <c r="AE1254" i="2" s="1"/>
  <c r="AF1254" i="2" s="1"/>
  <c r="AD1254" i="2"/>
  <c r="AG1254" i="2" s="1"/>
  <c r="AA1255" i="2"/>
  <c r="AB1255" i="2"/>
  <c r="AA1256" i="2"/>
  <c r="AB1256" i="2"/>
  <c r="AG1256" i="2"/>
  <c r="AA1257" i="2"/>
  <c r="AG1257" i="2" s="1"/>
  <c r="AB1257" i="2"/>
  <c r="AC1257" i="2" s="1"/>
  <c r="AA1258" i="2"/>
  <c r="AG1258" i="2" s="1"/>
  <c r="AB1258" i="2"/>
  <c r="AC1258" i="2"/>
  <c r="AA1259" i="2"/>
  <c r="AG1259" i="2" s="1"/>
  <c r="AB1259" i="2"/>
  <c r="AC1259" i="2" s="1"/>
  <c r="AD1259" i="2"/>
  <c r="AA1260" i="2"/>
  <c r="AB1260" i="2"/>
  <c r="AC1260" i="2"/>
  <c r="AE1260" i="2" s="1"/>
  <c r="AF1260" i="2" s="1"/>
  <c r="AD1260" i="2"/>
  <c r="AA1261" i="2"/>
  <c r="AB1261" i="2"/>
  <c r="AA1262" i="2"/>
  <c r="AB1262" i="2"/>
  <c r="AC1262" i="2" s="1"/>
  <c r="AD1262" i="2"/>
  <c r="AE1262" i="2"/>
  <c r="AF1262" i="2"/>
  <c r="AG1262" i="2"/>
  <c r="AA1263" i="2"/>
  <c r="AG1263" i="2" s="1"/>
  <c r="AB1263" i="2"/>
  <c r="AC1263" i="2"/>
  <c r="AD1263" i="2"/>
  <c r="AE1263" i="2"/>
  <c r="AF1263" i="2"/>
  <c r="AA1264" i="2"/>
  <c r="AG1264" i="2" s="1"/>
  <c r="AB1264" i="2"/>
  <c r="AD1264" i="2" s="1"/>
  <c r="AA1265" i="2"/>
  <c r="AB1265" i="2"/>
  <c r="AC1265" i="2"/>
  <c r="AF1265" i="2"/>
  <c r="AA1266" i="2"/>
  <c r="AB1266" i="2"/>
  <c r="AC1266" i="2" s="1"/>
  <c r="AD1266" i="2"/>
  <c r="AA1267" i="2"/>
  <c r="AB1267" i="2"/>
  <c r="AF1267" i="2" s="1"/>
  <c r="AE1267" i="2"/>
  <c r="AA1268" i="2"/>
  <c r="AG1268" i="2" s="1"/>
  <c r="AB1268" i="2"/>
  <c r="AC1268" i="2"/>
  <c r="AD1268" i="2"/>
  <c r="AE1268" i="2"/>
  <c r="AF1268" i="2" s="1"/>
  <c r="AA1269" i="2"/>
  <c r="AB1269" i="2"/>
  <c r="AC1269" i="2"/>
  <c r="AD1269" i="2"/>
  <c r="AE1269" i="2"/>
  <c r="AF1269" i="2"/>
  <c r="AA1270" i="2"/>
  <c r="AB1270" i="2"/>
  <c r="AC1270" i="2"/>
  <c r="AD1270" i="2"/>
  <c r="AE1270" i="2"/>
  <c r="AF1270" i="2"/>
  <c r="AG1270" i="2"/>
  <c r="AA1271" i="2"/>
  <c r="AC1271" i="2" s="1"/>
  <c r="AE1271" i="2" s="1"/>
  <c r="AF1271" i="2" s="1"/>
  <c r="AB1271" i="2"/>
  <c r="AG1271" i="2"/>
  <c r="AA1272" i="2"/>
  <c r="AB1272" i="2"/>
  <c r="AG1272" i="2"/>
  <c r="AA1273" i="2"/>
  <c r="AC1273" i="2" s="1"/>
  <c r="AE1273" i="2" s="1"/>
  <c r="AB1273" i="2"/>
  <c r="AA1274" i="2"/>
  <c r="AB1274" i="2"/>
  <c r="AC1274" i="2"/>
  <c r="AD1274" i="2"/>
  <c r="AA1275" i="2"/>
  <c r="AG1275" i="2" s="1"/>
  <c r="AB1275" i="2"/>
  <c r="AF1275" i="2" s="1"/>
  <c r="AC1275" i="2"/>
  <c r="AD1275" i="2"/>
  <c r="AE1275" i="2"/>
  <c r="AA1276" i="2"/>
  <c r="AB1276" i="2"/>
  <c r="AC1276" i="2"/>
  <c r="AD1276" i="2"/>
  <c r="AE1276" i="2"/>
  <c r="AF1276" i="2"/>
  <c r="AA1277" i="2"/>
  <c r="AB1277" i="2"/>
  <c r="AF1277" i="2" s="1"/>
  <c r="AE1277" i="2"/>
  <c r="AA1278" i="2"/>
  <c r="AB1278" i="2"/>
  <c r="AC1278" i="2" s="1"/>
  <c r="AE1278" i="2"/>
  <c r="AA1279" i="2"/>
  <c r="AG1279" i="2" s="1"/>
  <c r="AB1279" i="2"/>
  <c r="AC1279" i="2"/>
  <c r="AD1279" i="2"/>
  <c r="AE1279" i="2"/>
  <c r="AF1279" i="2"/>
  <c r="AA1280" i="2"/>
  <c r="AB1280" i="2"/>
  <c r="AA1281" i="2"/>
  <c r="AB1281" i="2"/>
  <c r="AC1281" i="2" s="1"/>
  <c r="AA1282" i="2"/>
  <c r="AG1282" i="2" s="1"/>
  <c r="AB1282" i="2"/>
  <c r="AC1282" i="2" s="1"/>
  <c r="AA1283" i="2"/>
  <c r="AG1283" i="2" s="1"/>
  <c r="AB1283" i="2"/>
  <c r="AA1284" i="2"/>
  <c r="AG1284" i="2" s="1"/>
  <c r="AB1284" i="2"/>
  <c r="AD1284" i="2" s="1"/>
  <c r="AC1284" i="2"/>
  <c r="AA1285" i="2"/>
  <c r="AB1285" i="2"/>
  <c r="AC1285" i="2"/>
  <c r="AD1285" i="2"/>
  <c r="AE1285" i="2"/>
  <c r="AF1285" i="2"/>
  <c r="AG1285" i="2"/>
  <c r="AA1286" i="2"/>
  <c r="AB1286" i="2"/>
  <c r="AC1286" i="2"/>
  <c r="AD1286" i="2"/>
  <c r="AG1286" i="2" s="1"/>
  <c r="AE1286" i="2"/>
  <c r="AF1286" i="2"/>
  <c r="AA1287" i="2"/>
  <c r="AB1287" i="2"/>
  <c r="AD1287" i="2" s="1"/>
  <c r="AC1287" i="2"/>
  <c r="AE1287" i="2"/>
  <c r="AG1287" i="2" s="1"/>
  <c r="AF1287" i="2"/>
  <c r="AA1288" i="2"/>
  <c r="AB1288" i="2"/>
  <c r="AE1288" i="2"/>
  <c r="AA1289" i="2"/>
  <c r="AG1289" i="2" s="1"/>
  <c r="AB1289" i="2"/>
  <c r="AC1289" i="2" s="1"/>
  <c r="AE1289" i="2" s="1"/>
  <c r="AA1290" i="2"/>
  <c r="AB1290" i="2"/>
  <c r="AC1290" i="2"/>
  <c r="AD1290" i="2"/>
  <c r="AG1290" i="2"/>
  <c r="AA1291" i="2"/>
  <c r="AB1291" i="2"/>
  <c r="AF1291" i="2" s="1"/>
  <c r="AD1291" i="2"/>
  <c r="AA1292" i="2"/>
  <c r="AB1292" i="2"/>
  <c r="AC1292" i="2" s="1"/>
  <c r="AD1292" i="2"/>
  <c r="AA1293" i="2"/>
  <c r="AB1293" i="2"/>
  <c r="AD1293" i="2" s="1"/>
  <c r="AC1293" i="2"/>
  <c r="AA1294" i="2"/>
  <c r="AB1294" i="2"/>
  <c r="AC1294" i="2" s="1"/>
  <c r="AD1294" i="2"/>
  <c r="AE1294" i="2"/>
  <c r="AG1294" i="2" s="1"/>
  <c r="AF1294" i="2"/>
  <c r="AA1295" i="2"/>
  <c r="AC1295" i="2" s="1"/>
  <c r="AE1295" i="2" s="1"/>
  <c r="AF1295" i="2" s="1"/>
  <c r="AB1295" i="2"/>
  <c r="AG1295" i="2"/>
  <c r="AA1296" i="2"/>
  <c r="AB1296" i="2"/>
  <c r="AD1296" i="2" s="1"/>
  <c r="AA1297" i="2"/>
  <c r="AB1297" i="2"/>
  <c r="AC1297" i="2"/>
  <c r="AF1297" i="2"/>
  <c r="AA1298" i="2"/>
  <c r="AG1298" i="2" s="1"/>
  <c r="AB1298" i="2"/>
  <c r="AE1298" i="2" s="1"/>
  <c r="AC1298" i="2"/>
  <c r="AD1298" i="2"/>
  <c r="AF1298" i="2"/>
  <c r="AA1299" i="2"/>
  <c r="AB1299" i="2"/>
  <c r="AF1299" i="2" s="1"/>
  <c r="AC1299" i="2"/>
  <c r="AD1299" i="2"/>
  <c r="AA1300" i="2"/>
  <c r="AB1300" i="2"/>
  <c r="AA1301" i="2"/>
  <c r="AB1301" i="2"/>
  <c r="AC1301" i="2"/>
  <c r="AD1301" i="2"/>
  <c r="AE1301" i="2"/>
  <c r="AG1301" i="2" s="1"/>
  <c r="AF1301" i="2"/>
  <c r="AA1302" i="2"/>
  <c r="AB1302" i="2"/>
  <c r="AC1302" i="2"/>
  <c r="AD1302" i="2"/>
  <c r="AG1302" i="2" s="1"/>
  <c r="AE1302" i="2"/>
  <c r="AF1302" i="2"/>
  <c r="AA1303" i="2"/>
  <c r="AB1303" i="2"/>
  <c r="AC1303" i="2"/>
  <c r="AE1303" i="2" s="1"/>
  <c r="AF1303" i="2" s="1"/>
  <c r="AG1303" i="2"/>
  <c r="AA1304" i="2"/>
  <c r="AB1304" i="2"/>
  <c r="AE1304" i="2" s="1"/>
  <c r="AA1305" i="2"/>
  <c r="AB1305" i="2"/>
  <c r="AA1306" i="2"/>
  <c r="AB1306" i="2"/>
  <c r="AD1306" i="2" s="1"/>
  <c r="AC1306" i="2"/>
  <c r="AA1307" i="2"/>
  <c r="AB1307" i="2"/>
  <c r="AD1307" i="2" s="1"/>
  <c r="AC1307" i="2"/>
  <c r="AG1307" i="2"/>
  <c r="AA1308" i="2"/>
  <c r="AB1308" i="2"/>
  <c r="AA1309" i="2"/>
  <c r="AB1309" i="2"/>
  <c r="AC1309" i="2" s="1"/>
  <c r="AF1309" i="2"/>
  <c r="AA1310" i="2"/>
  <c r="AB1310" i="2"/>
  <c r="AC1310" i="2" s="1"/>
  <c r="AA1311" i="2"/>
  <c r="AG1311" i="2" s="1"/>
  <c r="AB1311" i="2"/>
  <c r="AC1311" i="2"/>
  <c r="AD1311" i="2"/>
  <c r="AE1311" i="2"/>
  <c r="AF1311" i="2"/>
  <c r="AA1312" i="2"/>
  <c r="AB1312" i="2"/>
  <c r="AF1312" i="2" s="1"/>
  <c r="AD1312" i="2"/>
  <c r="AA1313" i="2"/>
  <c r="AG1313" i="2" s="1"/>
  <c r="AB1313" i="2"/>
  <c r="AC1313" i="2"/>
  <c r="AA1314" i="2"/>
  <c r="AB1314" i="2"/>
  <c r="AE1314" i="2" s="1"/>
  <c r="AD1314" i="2"/>
  <c r="AA1315" i="2"/>
  <c r="AB1315" i="2"/>
  <c r="AC1315" i="2"/>
  <c r="AE1315" i="2" s="1"/>
  <c r="AD1315" i="2"/>
  <c r="AA1316" i="2"/>
  <c r="AB1316" i="2"/>
  <c r="AE1316" i="2" s="1"/>
  <c r="AD1316" i="2"/>
  <c r="AA1317" i="2"/>
  <c r="AG1317" i="2" s="1"/>
  <c r="AB1317" i="2"/>
  <c r="AC1317" i="2"/>
  <c r="AD1317" i="2"/>
  <c r="AE1317" i="2"/>
  <c r="AF1317" i="2"/>
  <c r="AA1318" i="2"/>
  <c r="AB1318" i="2"/>
  <c r="AC1318" i="2"/>
  <c r="AD1318" i="2"/>
  <c r="AE1318" i="2"/>
  <c r="AF1318" i="2"/>
  <c r="AG1318" i="2"/>
  <c r="AA1319" i="2"/>
  <c r="AB1319" i="2"/>
  <c r="AD1319" i="2" s="1"/>
  <c r="AC1319" i="2"/>
  <c r="AE1319" i="2" s="1"/>
  <c r="AA1320" i="2"/>
  <c r="AB1320" i="2"/>
  <c r="AA1321" i="2"/>
  <c r="AB1321" i="2"/>
  <c r="AC1321" i="2" s="1"/>
  <c r="AA1322" i="2"/>
  <c r="AB1322" i="2"/>
  <c r="AC1322" i="2"/>
  <c r="AD1322" i="2"/>
  <c r="AA1323" i="2"/>
  <c r="AC1323" i="2" s="1"/>
  <c r="AE1323" i="2" s="1"/>
  <c r="AB1323" i="2"/>
  <c r="AA1324" i="2"/>
  <c r="AB1324" i="2"/>
  <c r="AG1324" i="2"/>
  <c r="AA1325" i="2"/>
  <c r="AB1325" i="2"/>
  <c r="AC1325" i="2" s="1"/>
  <c r="AD1325" i="2"/>
  <c r="AA1326" i="2"/>
  <c r="AB1326" i="2"/>
  <c r="AC1326" i="2" s="1"/>
  <c r="AG1326" i="2"/>
  <c r="AA1327" i="2"/>
  <c r="AB1327" i="2"/>
  <c r="AA1328" i="2"/>
  <c r="AD1328" i="2" s="1"/>
  <c r="AB1328" i="2"/>
  <c r="AG1328" i="2"/>
  <c r="AA1329" i="2"/>
  <c r="AC1329" i="2" s="1"/>
  <c r="AB1329" i="2"/>
  <c r="AA1330" i="2"/>
  <c r="AG1330" i="2" s="1"/>
  <c r="AB1330" i="2"/>
  <c r="AE1330" i="2" s="1"/>
  <c r="AC1330" i="2"/>
  <c r="AD1330" i="2"/>
  <c r="AF1330" i="2"/>
  <c r="AA1331" i="2"/>
  <c r="AB1331" i="2"/>
  <c r="AF1331" i="2" s="1"/>
  <c r="AA1332" i="2"/>
  <c r="AG1332" i="2" s="1"/>
  <c r="AB1332" i="2"/>
  <c r="AC1332" i="2" s="1"/>
  <c r="AA1333" i="2"/>
  <c r="AB1333" i="2"/>
  <c r="AA1334" i="2"/>
  <c r="AB1334" i="2"/>
  <c r="AC1334" i="2"/>
  <c r="AD1334" i="2"/>
  <c r="AG1334" i="2" s="1"/>
  <c r="AE1334" i="2"/>
  <c r="AF1334" i="2"/>
  <c r="AA1335" i="2"/>
  <c r="AB1335" i="2"/>
  <c r="AC1335" i="2"/>
  <c r="AE1335" i="2" s="1"/>
  <c r="AF1335" i="2" s="1"/>
  <c r="AA1336" i="2"/>
  <c r="AG1336" i="2" s="1"/>
  <c r="AB1336" i="2"/>
  <c r="AA1337" i="2"/>
  <c r="AB1337" i="2"/>
  <c r="AE1337" i="2" s="1"/>
  <c r="AC1337" i="2"/>
  <c r="AG1337" i="2"/>
  <c r="AA1338" i="2"/>
  <c r="AB1338" i="2"/>
  <c r="AC1338" i="2"/>
  <c r="AA1339" i="2"/>
  <c r="AB1339" i="2"/>
  <c r="AF1339" i="2" s="1"/>
  <c r="AD1339" i="2"/>
  <c r="AA1340" i="2"/>
  <c r="AB1340" i="2"/>
  <c r="AD1340" i="2" s="1"/>
  <c r="AC1340" i="2"/>
  <c r="AG1340" i="2"/>
  <c r="AA1341" i="2"/>
  <c r="AB1341" i="2"/>
  <c r="AC1341" i="2"/>
  <c r="AD1341" i="2"/>
  <c r="AE1341" i="2"/>
  <c r="AF1341" i="2" s="1"/>
  <c r="AG1341" i="2"/>
  <c r="AA1342" i="2"/>
  <c r="AB1342" i="2"/>
  <c r="AC1342" i="2" s="1"/>
  <c r="AD1342" i="2"/>
  <c r="AE1342" i="2"/>
  <c r="AG1342" i="2" s="1"/>
  <c r="AF1342" i="2"/>
  <c r="AA1343" i="2"/>
  <c r="AC1343" i="2" s="1"/>
  <c r="AB1343" i="2"/>
  <c r="AE1343" i="2"/>
  <c r="AF1343" i="2" s="1"/>
  <c r="AA1344" i="2"/>
  <c r="AB1344" i="2"/>
  <c r="AD1344" i="2" s="1"/>
  <c r="AF1344" i="2"/>
  <c r="AA1345" i="2"/>
  <c r="AB1345" i="2"/>
  <c r="AC1345" i="2"/>
  <c r="AF1345" i="2"/>
  <c r="AA1346" i="2"/>
  <c r="AB1346" i="2"/>
  <c r="AE1346" i="2" s="1"/>
  <c r="AD1346" i="2"/>
  <c r="AA1347" i="2"/>
  <c r="AB1347" i="2"/>
  <c r="AC1347" i="2" s="1"/>
  <c r="AA1348" i="2"/>
  <c r="AB1348" i="2"/>
  <c r="AC1348" i="2"/>
  <c r="AD1348" i="2"/>
  <c r="AE1348" i="2"/>
  <c r="AF1348" i="2"/>
  <c r="AA1349" i="2"/>
  <c r="AB1349" i="2"/>
  <c r="AD1349" i="2"/>
  <c r="AA1350" i="2"/>
  <c r="AB1350" i="2"/>
  <c r="AC1350" i="2"/>
  <c r="AD1350" i="2"/>
  <c r="AE1350" i="2"/>
  <c r="AF1350" i="2"/>
  <c r="AG1350" i="2"/>
  <c r="AA1351" i="2"/>
  <c r="AB1351" i="2"/>
  <c r="AD1351" i="2" s="1"/>
  <c r="AC1351" i="2"/>
  <c r="AE1351" i="2"/>
  <c r="AF1351" i="2"/>
  <c r="AG1351" i="2"/>
  <c r="AA1352" i="2"/>
  <c r="AB1352" i="2"/>
  <c r="AE1352" i="2"/>
  <c r="AF1352" i="2"/>
  <c r="AA1353" i="2"/>
  <c r="AB1353" i="2"/>
  <c r="AC1353" i="2"/>
  <c r="AE1353" i="2"/>
  <c r="AA1354" i="2"/>
  <c r="AC1354" i="2" s="1"/>
  <c r="AB1354" i="2"/>
  <c r="AA1355" i="2"/>
  <c r="AG1355" i="2" s="1"/>
  <c r="AB1355" i="2"/>
  <c r="AF1355" i="2" s="1"/>
  <c r="AC1355" i="2"/>
  <c r="AD1355" i="2"/>
  <c r="AE1355" i="2"/>
  <c r="AA1356" i="2"/>
  <c r="AB1356" i="2"/>
  <c r="AC1356" i="2"/>
  <c r="AD1356" i="2"/>
  <c r="AE1356" i="2"/>
  <c r="AF1356" i="2"/>
  <c r="AA1357" i="2"/>
  <c r="AB1357" i="2"/>
  <c r="AA1358" i="2"/>
  <c r="AB1358" i="2"/>
  <c r="AC1358" i="2" s="1"/>
  <c r="AE1358" i="2"/>
  <c r="AA1359" i="2"/>
  <c r="AB1359" i="2"/>
  <c r="AC1359" i="2" s="1"/>
  <c r="AD1359" i="2"/>
  <c r="AG1359" i="2" s="1"/>
  <c r="AE1359" i="2"/>
  <c r="AF1359" i="2"/>
  <c r="AA1360" i="2"/>
  <c r="AB1360" i="2"/>
  <c r="AA1361" i="2"/>
  <c r="AB1361" i="2"/>
  <c r="AF1361" i="2" s="1"/>
  <c r="AC1361" i="2"/>
  <c r="AA1362" i="2"/>
  <c r="AG1362" i="2" s="1"/>
  <c r="AB1362" i="2"/>
  <c r="AE1362" i="2" s="1"/>
  <c r="AC1362" i="2"/>
  <c r="AA1363" i="2"/>
  <c r="AB1363" i="2"/>
  <c r="AC1363" i="2"/>
  <c r="AE1363" i="2" s="1"/>
  <c r="AA1364" i="2"/>
  <c r="AB1364" i="2"/>
  <c r="AC1364" i="2" s="1"/>
  <c r="AD1364" i="2"/>
  <c r="AA1365" i="2"/>
  <c r="AD1365" i="2" s="1"/>
  <c r="AB1365" i="2"/>
  <c r="AC1365" i="2"/>
  <c r="AE1365" i="2" s="1"/>
  <c r="AF1365" i="2" s="1"/>
  <c r="AA1366" i="2"/>
  <c r="AB1366" i="2"/>
  <c r="AC1366" i="2"/>
  <c r="AD1366" i="2"/>
  <c r="AG1366" i="2" s="1"/>
  <c r="AE1366" i="2"/>
  <c r="AF1366" i="2"/>
  <c r="AA1367" i="2"/>
  <c r="AB1367" i="2"/>
  <c r="AD1367" i="2" s="1"/>
  <c r="AC1367" i="2"/>
  <c r="AE1367" i="2"/>
  <c r="AG1367" i="2" s="1"/>
  <c r="AF1367" i="2"/>
  <c r="AA1368" i="2"/>
  <c r="AB1368" i="2"/>
  <c r="AE1368" i="2" s="1"/>
  <c r="AF1368" i="2"/>
  <c r="AA1369" i="2"/>
  <c r="AB1369" i="2"/>
  <c r="AC1369" i="2" s="1"/>
  <c r="AA1370" i="2"/>
  <c r="AB1370" i="2"/>
  <c r="AC1370" i="2"/>
  <c r="AD1370" i="2"/>
  <c r="AA1371" i="2"/>
  <c r="AB1371" i="2"/>
  <c r="AF1371" i="2" s="1"/>
  <c r="AE1371" i="2"/>
  <c r="AA1372" i="2"/>
  <c r="AB1372" i="2"/>
  <c r="AC1372" i="2" s="1"/>
  <c r="AA1373" i="2"/>
  <c r="AB1373" i="2"/>
  <c r="AC1373" i="2"/>
  <c r="AD1373" i="2"/>
  <c r="AG1373" i="2" s="1"/>
  <c r="AE1373" i="2"/>
  <c r="AF1373" i="2"/>
  <c r="AA1374" i="2"/>
  <c r="AB1374" i="2"/>
  <c r="AG1374" i="2"/>
  <c r="AA1375" i="2"/>
  <c r="AC1375" i="2" s="1"/>
  <c r="AE1375" i="2" s="1"/>
  <c r="AF1375" i="2" s="1"/>
  <c r="AB1375" i="2"/>
  <c r="AG1375" i="2"/>
  <c r="AA1376" i="2"/>
  <c r="AB1376" i="2"/>
  <c r="AA1377" i="2"/>
  <c r="AB1377" i="2"/>
  <c r="AC1377" i="2"/>
  <c r="AF1377" i="2"/>
  <c r="AA1378" i="2"/>
  <c r="AG1378" i="2" s="1"/>
  <c r="AB1378" i="2"/>
  <c r="AC1378" i="2" s="1"/>
  <c r="AA1379" i="2"/>
  <c r="AB1379" i="2"/>
  <c r="AA1380" i="2"/>
  <c r="AB1380" i="2"/>
  <c r="AA1381" i="2"/>
  <c r="AC1381" i="2" s="1"/>
  <c r="AE1381" i="2" s="1"/>
  <c r="AB1381" i="2"/>
  <c r="AF1381" i="2"/>
  <c r="AG1381" i="2"/>
  <c r="AA1382" i="2"/>
  <c r="AB1382" i="2"/>
  <c r="AC1382" i="2"/>
  <c r="AD1382" i="2"/>
  <c r="AE1382" i="2"/>
  <c r="AG1382" i="2" s="1"/>
  <c r="AF1382" i="2"/>
  <c r="AA1383" i="2"/>
  <c r="AG1383" i="2" s="1"/>
  <c r="AB1383" i="2"/>
  <c r="AD1383" i="2" s="1"/>
  <c r="AC1383" i="2"/>
  <c r="AE1383" i="2"/>
  <c r="AF1383" i="2"/>
  <c r="AA1384" i="2"/>
  <c r="AB1384" i="2"/>
  <c r="AG1384" i="2"/>
  <c r="AA1385" i="2"/>
  <c r="AB1385" i="2"/>
  <c r="AC1385" i="2"/>
  <c r="AA1386" i="2"/>
  <c r="AB1386" i="2"/>
  <c r="AC1386" i="2" s="1"/>
  <c r="AD1386" i="2"/>
  <c r="AA1387" i="2"/>
  <c r="AB1387" i="2"/>
  <c r="AC1387" i="2"/>
  <c r="AD1387" i="2"/>
  <c r="AA1388" i="2"/>
  <c r="AB1388" i="2"/>
  <c r="AD1388" i="2" s="1"/>
  <c r="AG1388" i="2" s="1"/>
  <c r="AC1388" i="2"/>
  <c r="AE1388" i="2"/>
  <c r="AF1388" i="2"/>
  <c r="AA1389" i="2"/>
  <c r="AB1389" i="2"/>
  <c r="AD1389" i="2" s="1"/>
  <c r="AC1389" i="2"/>
  <c r="AA1390" i="2"/>
  <c r="AB1390" i="2"/>
  <c r="AC1390" i="2" s="1"/>
  <c r="AD1390" i="2"/>
  <c r="AE1390" i="2"/>
  <c r="AG1390" i="2"/>
  <c r="AA1391" i="2"/>
  <c r="AB1391" i="2"/>
  <c r="AC1391" i="2" s="1"/>
  <c r="AD1391" i="2"/>
  <c r="AG1391" i="2" s="1"/>
  <c r="AE1391" i="2"/>
  <c r="AF1391" i="2"/>
  <c r="AA1392" i="2"/>
  <c r="AB1392" i="2"/>
  <c r="AD1392" i="2"/>
  <c r="AF1392" i="2"/>
  <c r="AA1393" i="2"/>
  <c r="AB1393" i="2"/>
  <c r="AC1393" i="2" s="1"/>
  <c r="AA1394" i="2"/>
  <c r="AB1394" i="2"/>
  <c r="AC1394" i="2"/>
  <c r="AD1394" i="2"/>
  <c r="AA1395" i="2"/>
  <c r="AC1395" i="2" s="1"/>
  <c r="AB1395" i="2"/>
  <c r="AD1395" i="2"/>
  <c r="AE1395" i="2"/>
  <c r="AA1396" i="2"/>
  <c r="AB1396" i="2"/>
  <c r="AE1396" i="2" s="1"/>
  <c r="AC1396" i="2"/>
  <c r="AD1396" i="2"/>
  <c r="AF1396" i="2"/>
  <c r="AA1397" i="2"/>
  <c r="AB1397" i="2"/>
  <c r="AC1397" i="2"/>
  <c r="AE1397" i="2" s="1"/>
  <c r="AF1397" i="2" s="1"/>
  <c r="AD1397" i="2"/>
  <c r="AA1398" i="2"/>
  <c r="AB1398" i="2"/>
  <c r="AC1398" i="2"/>
  <c r="AE1398" i="2" s="1"/>
  <c r="AF1398" i="2" s="1"/>
  <c r="AD1398" i="2"/>
  <c r="AG1398" i="2"/>
  <c r="AA1399" i="2"/>
  <c r="AB1399" i="2"/>
  <c r="AD1399" i="2" s="1"/>
  <c r="AG1399" i="2" s="1"/>
  <c r="AC1399" i="2"/>
  <c r="AE1399" i="2"/>
  <c r="AF1399" i="2"/>
  <c r="AA1400" i="2"/>
  <c r="AB1400" i="2"/>
  <c r="AE1400" i="2" s="1"/>
  <c r="AA1401" i="2"/>
  <c r="AG1401" i="2" s="1"/>
  <c r="AB1401" i="2"/>
  <c r="AA1402" i="2"/>
  <c r="AB1402" i="2"/>
  <c r="AG1402" i="2"/>
  <c r="AA1403" i="2"/>
  <c r="AB1403" i="2"/>
  <c r="AF1403" i="2" s="1"/>
  <c r="AC1403" i="2"/>
  <c r="AA1404" i="2"/>
  <c r="AB1404" i="2"/>
  <c r="AA1405" i="2"/>
  <c r="AB1405" i="2"/>
  <c r="AC1405" i="2"/>
  <c r="AD1405" i="2"/>
  <c r="AG1405" i="2" s="1"/>
  <c r="AE1405" i="2"/>
  <c r="AF1405" i="2"/>
  <c r="AA1406" i="2"/>
  <c r="AB1406" i="2"/>
  <c r="AC1406" i="2" s="1"/>
  <c r="AD1406" i="2"/>
  <c r="AG1406" i="2" s="1"/>
  <c r="AE1406" i="2"/>
  <c r="AF1406" i="2"/>
  <c r="AA1407" i="2"/>
  <c r="AG1407" i="2" s="1"/>
  <c r="AB1407" i="2"/>
  <c r="AA1408" i="2"/>
  <c r="AG1408" i="2" s="1"/>
  <c r="AB1408" i="2"/>
  <c r="AD1408" i="2" s="1"/>
  <c r="AA1409" i="2"/>
  <c r="AB1409" i="2"/>
  <c r="AC1409" i="2"/>
  <c r="AF1409" i="2"/>
  <c r="AA1410" i="2"/>
  <c r="AB1410" i="2"/>
  <c r="AE1410" i="2" s="1"/>
  <c r="AD1410" i="2"/>
  <c r="AA1411" i="2"/>
  <c r="AB1411" i="2"/>
  <c r="AC1411" i="2" s="1"/>
  <c r="AA1412" i="2"/>
  <c r="AB1412" i="2"/>
  <c r="AC1412" i="2"/>
  <c r="AD1412" i="2"/>
  <c r="AE1412" i="2"/>
  <c r="AF1412" i="2"/>
  <c r="AA1413" i="2"/>
  <c r="AB1413" i="2"/>
  <c r="AC1413" i="2"/>
  <c r="AD1413" i="2"/>
  <c r="AG1413" i="2" s="1"/>
  <c r="AE1413" i="2"/>
  <c r="AF1413" i="2"/>
  <c r="AA1414" i="2"/>
  <c r="AB1414" i="2"/>
  <c r="AC1414" i="2"/>
  <c r="AE1414" i="2" s="1"/>
  <c r="AF1414" i="2" s="1"/>
  <c r="AD1414" i="2"/>
  <c r="AA1415" i="2"/>
  <c r="AC1415" i="2" s="1"/>
  <c r="AE1415" i="2" s="1"/>
  <c r="AF1415" i="2" s="1"/>
  <c r="AB1415" i="2"/>
  <c r="AG1415" i="2"/>
  <c r="AA1416" i="2"/>
  <c r="AB1416" i="2"/>
  <c r="AG1416" i="2"/>
  <c r="AA1417" i="2"/>
  <c r="AB1417" i="2"/>
  <c r="AC1417" i="2"/>
  <c r="AE1417" i="2"/>
  <c r="AA1418" i="2"/>
  <c r="AB1418" i="2"/>
  <c r="AA1419" i="2"/>
  <c r="AG1419" i="2" s="1"/>
  <c r="AB1419" i="2"/>
  <c r="AF1419" i="2" s="1"/>
  <c r="AC1419" i="2"/>
  <c r="AD1419" i="2"/>
  <c r="AE1419" i="2"/>
  <c r="AA1420" i="2"/>
  <c r="AB1420" i="2"/>
  <c r="AC1420" i="2"/>
  <c r="AD1420" i="2"/>
  <c r="AE1420" i="2"/>
  <c r="AF1420" i="2" s="1"/>
  <c r="AG1420" i="2"/>
  <c r="AA1421" i="2"/>
  <c r="AB1421" i="2"/>
  <c r="AE1421" i="2" s="1"/>
  <c r="AD1421" i="2"/>
  <c r="AA1422" i="2"/>
  <c r="AB1422" i="2"/>
  <c r="AC1422" i="2" s="1"/>
  <c r="AD1422" i="2"/>
  <c r="AG1422" i="2"/>
  <c r="AA1423" i="2"/>
  <c r="AB1423" i="2"/>
  <c r="AA1424" i="2"/>
  <c r="AB1424" i="2"/>
  <c r="AA1425" i="2"/>
  <c r="AB1425" i="2"/>
  <c r="AC1425" i="2" s="1"/>
  <c r="AA1426" i="2"/>
  <c r="AG1426" i="2" s="1"/>
  <c r="AB1426" i="2"/>
  <c r="AA1427" i="2"/>
  <c r="AG1427" i="2" s="1"/>
  <c r="AB1427" i="2"/>
  <c r="AA1428" i="2"/>
  <c r="AG1428" i="2" s="1"/>
  <c r="AB1428" i="2"/>
  <c r="AD1428" i="2" s="1"/>
  <c r="AC1428" i="2"/>
  <c r="AA1429" i="2"/>
  <c r="AG1429" i="2" s="1"/>
  <c r="AB1429" i="2"/>
  <c r="AC1429" i="2"/>
  <c r="AD1429" i="2"/>
  <c r="AE1429" i="2"/>
  <c r="AF1429" i="2"/>
  <c r="AA1430" i="2"/>
  <c r="AB1430" i="2"/>
  <c r="AC1430" i="2"/>
  <c r="AD1430" i="2"/>
  <c r="AG1430" i="2" s="1"/>
  <c r="AE1430" i="2"/>
  <c r="AF1430" i="2"/>
  <c r="AA1431" i="2"/>
  <c r="AB1431" i="2"/>
  <c r="AD1431" i="2" s="1"/>
  <c r="AC1431" i="2"/>
  <c r="AE1431" i="2"/>
  <c r="AF1431" i="2" s="1"/>
  <c r="AG1431" i="2"/>
  <c r="AA1432" i="2"/>
  <c r="AB1432" i="2"/>
  <c r="AE1432" i="2"/>
  <c r="AA1433" i="2"/>
  <c r="AB1433" i="2"/>
  <c r="AC1433" i="2" s="1"/>
  <c r="AE1433" i="2" s="1"/>
  <c r="AA1434" i="2"/>
  <c r="AB1434" i="2"/>
  <c r="AC1434" i="2"/>
  <c r="AD1434" i="2"/>
  <c r="AA1435" i="2"/>
  <c r="AB1435" i="2"/>
  <c r="AF1435" i="2" s="1"/>
  <c r="AD1435" i="2"/>
  <c r="AA1436" i="2"/>
  <c r="AB1436" i="2"/>
  <c r="AC1436" i="2" s="1"/>
  <c r="AD1436" i="2"/>
  <c r="AA1437" i="2"/>
  <c r="AB1437" i="2"/>
  <c r="AC1437" i="2"/>
  <c r="AA1438" i="2"/>
  <c r="AB1438" i="2"/>
  <c r="AC1438" i="2" s="1"/>
  <c r="AD1438" i="2"/>
  <c r="AE1438" i="2"/>
  <c r="AF1438" i="2" s="1"/>
  <c r="AG1438" i="2"/>
  <c r="AA1439" i="2"/>
  <c r="AG1439" i="2" s="1"/>
  <c r="AB1439" i="2"/>
  <c r="AC1439" i="2"/>
  <c r="AD1439" i="2"/>
  <c r="AE1439" i="2"/>
  <c r="AF1439" i="2"/>
  <c r="AA1440" i="2"/>
  <c r="AG1440" i="2" s="1"/>
  <c r="AB1440" i="2"/>
  <c r="AD1440" i="2" s="1"/>
  <c r="AA1441" i="2"/>
  <c r="AB1441" i="2"/>
  <c r="AA1442" i="2"/>
  <c r="AB1442" i="2"/>
  <c r="AE1442" i="2" s="1"/>
  <c r="AC1442" i="2"/>
  <c r="AD1442" i="2"/>
  <c r="AF1442" i="2"/>
  <c r="AA1443" i="2"/>
  <c r="AG1443" i="2" s="1"/>
  <c r="AB1443" i="2"/>
  <c r="AC1443" i="2" s="1"/>
  <c r="AE1443" i="2"/>
  <c r="AA1444" i="2"/>
  <c r="AB1444" i="2"/>
  <c r="AE1444" i="2" s="1"/>
  <c r="AF1444" i="2" s="1"/>
  <c r="AC1444" i="2"/>
  <c r="AD1444" i="2"/>
  <c r="AA1445" i="2"/>
  <c r="AB1445" i="2"/>
  <c r="AC1445" i="2"/>
  <c r="AD1445" i="2"/>
  <c r="AG1445" i="2" s="1"/>
  <c r="AE1445" i="2"/>
  <c r="AF1445" i="2"/>
  <c r="AA1446" i="2"/>
  <c r="AB1446" i="2"/>
  <c r="AC1446" i="2"/>
  <c r="AD1446" i="2"/>
  <c r="AE1446" i="2"/>
  <c r="AF1446" i="2"/>
  <c r="AG1446" i="2"/>
  <c r="AA1447" i="2"/>
  <c r="AC1447" i="2" s="1"/>
  <c r="AE1447" i="2" s="1"/>
  <c r="AB1447" i="2"/>
  <c r="AD1447" i="2" s="1"/>
  <c r="AA1448" i="2"/>
  <c r="AG1448" i="2" s="1"/>
  <c r="AB1448" i="2"/>
  <c r="AA1449" i="2"/>
  <c r="AB1449" i="2"/>
  <c r="AC1449" i="2"/>
  <c r="AE1449" i="2"/>
  <c r="AA1450" i="2"/>
  <c r="AB1450" i="2"/>
  <c r="AC1450" i="2" s="1"/>
  <c r="AG1450" i="2"/>
  <c r="AA1451" i="2"/>
  <c r="AB1451" i="2"/>
  <c r="AA1452" i="2"/>
  <c r="AB1452" i="2"/>
  <c r="AC1452" i="2"/>
  <c r="AD1452" i="2"/>
  <c r="AE1452" i="2"/>
  <c r="AF1452" i="2" s="1"/>
  <c r="AA1453" i="2"/>
  <c r="AB1453" i="2"/>
  <c r="AC1453" i="2"/>
  <c r="AD1453" i="2"/>
  <c r="AG1453" i="2" s="1"/>
  <c r="AE1453" i="2"/>
  <c r="AF1453" i="2"/>
  <c r="AA1454" i="2"/>
  <c r="AB1454" i="2"/>
  <c r="AC1454" i="2" s="1"/>
  <c r="AE1454" i="2"/>
  <c r="AA1455" i="2"/>
  <c r="AB1455" i="2"/>
  <c r="AA1456" i="2"/>
  <c r="AB1456" i="2"/>
  <c r="AD1456" i="2"/>
  <c r="AG1456" i="2"/>
  <c r="AA1457" i="2"/>
  <c r="AB1457" i="2"/>
  <c r="AC1457" i="2"/>
  <c r="AA1458" i="2"/>
  <c r="AG1458" i="2" s="1"/>
  <c r="AB1458" i="2"/>
  <c r="AE1458" i="2" s="1"/>
  <c r="AD1458" i="2"/>
  <c r="AA1459" i="2"/>
  <c r="AB1459" i="2"/>
  <c r="AE1459" i="2" s="1"/>
  <c r="AC1459" i="2"/>
  <c r="AD1459" i="2"/>
  <c r="AA1460" i="2"/>
  <c r="AB1460" i="2"/>
  <c r="AE1460" i="2" s="1"/>
  <c r="AD1460" i="2"/>
  <c r="AA1461" i="2"/>
  <c r="AG1461" i="2" s="1"/>
  <c r="AB1461" i="2"/>
  <c r="AC1461" i="2"/>
  <c r="AD1461" i="2"/>
  <c r="AE1461" i="2"/>
  <c r="AF1461" i="2"/>
  <c r="AA1462" i="2"/>
  <c r="AB1462" i="2"/>
  <c r="AC1462" i="2"/>
  <c r="AD1462" i="2"/>
  <c r="AE1462" i="2"/>
  <c r="AF1462" i="2" s="1"/>
  <c r="AG1462" i="2"/>
  <c r="AA1463" i="2"/>
  <c r="AB1463" i="2"/>
  <c r="AD1463" i="2" s="1"/>
  <c r="AC1463" i="2"/>
  <c r="AE1463" i="2"/>
  <c r="AF1463" i="2"/>
  <c r="AG1463" i="2"/>
  <c r="AA1464" i="2"/>
  <c r="AB1464" i="2"/>
  <c r="AE1464" i="2"/>
  <c r="AF1464" i="2"/>
  <c r="AA1465" i="2"/>
  <c r="AB1465" i="2"/>
  <c r="AC1465" i="2" s="1"/>
  <c r="AG1465" i="2"/>
  <c r="AA1466" i="2"/>
  <c r="AB1466" i="2"/>
  <c r="AC1466" i="2"/>
  <c r="AD1466" i="2"/>
  <c r="AA1467" i="2"/>
  <c r="AC1467" i="2" s="1"/>
  <c r="AB1467" i="2"/>
  <c r="AE1467" i="2"/>
  <c r="AG1467" i="2"/>
  <c r="AA1468" i="2"/>
  <c r="AB1468" i="2"/>
  <c r="AA1469" i="2"/>
  <c r="AB1469" i="2"/>
  <c r="AG1469" i="2"/>
  <c r="AA1470" i="2"/>
  <c r="AB1470" i="2"/>
  <c r="AD1470" i="2" s="1"/>
  <c r="AG1470" i="2"/>
  <c r="AA1471" i="2"/>
  <c r="AC1471" i="2" s="1"/>
  <c r="AB1471" i="2"/>
  <c r="AE1471" i="2"/>
  <c r="AF1471" i="2"/>
  <c r="AG1471" i="2"/>
  <c r="AA1472" i="2"/>
  <c r="AB1472" i="2"/>
  <c r="AD1472" i="2" s="1"/>
  <c r="AG1472" i="2"/>
  <c r="AA1473" i="2"/>
  <c r="AG1473" i="2" s="1"/>
  <c r="AB1473" i="2"/>
  <c r="AA1474" i="2"/>
  <c r="AB1474" i="2"/>
  <c r="AA1475" i="2"/>
  <c r="AB1475" i="2"/>
  <c r="AD1475" i="2" s="1"/>
  <c r="AC1475" i="2"/>
  <c r="AA1476" i="2"/>
  <c r="AG1476" i="2" s="1"/>
  <c r="AB1476" i="2"/>
  <c r="AA1477" i="2"/>
  <c r="AB1477" i="2"/>
  <c r="AC1477" i="2"/>
  <c r="AD1477" i="2"/>
  <c r="AG1477" i="2" s="1"/>
  <c r="AE1477" i="2"/>
  <c r="AF1477" i="2"/>
  <c r="AA1478" i="2"/>
  <c r="AB1478" i="2"/>
  <c r="AC1478" i="2"/>
  <c r="AD1478" i="2"/>
  <c r="AE1478" i="2"/>
  <c r="AF1478" i="2" s="1"/>
  <c r="AG1478" i="2"/>
  <c r="AA1479" i="2"/>
  <c r="AG1479" i="2" s="1"/>
  <c r="AB1479" i="2"/>
  <c r="AD1479" i="2" s="1"/>
  <c r="AE1479" i="2"/>
  <c r="AA1480" i="2"/>
  <c r="AB1480" i="2"/>
  <c r="AC1480" i="2" s="1"/>
  <c r="AE1480" i="2" s="1"/>
  <c r="AA1481" i="2"/>
  <c r="AB1481" i="2"/>
  <c r="AA1482" i="2"/>
  <c r="AB1482" i="2"/>
  <c r="AG1482" i="2"/>
  <c r="AA1483" i="2"/>
  <c r="AB1483" i="2"/>
  <c r="AC1483" i="2"/>
  <c r="AD1483" i="2"/>
  <c r="AE1483" i="2"/>
  <c r="AF1483" i="2"/>
  <c r="AA1484" i="2"/>
  <c r="AB1484" i="2"/>
  <c r="AE1484" i="2" s="1"/>
  <c r="AD1484" i="2"/>
  <c r="AG1484" i="2"/>
  <c r="AA1485" i="2"/>
  <c r="AB1485" i="2"/>
  <c r="AD1485" i="2" s="1"/>
  <c r="AC1485" i="2"/>
  <c r="AG1485" i="2"/>
  <c r="AA1486" i="2"/>
  <c r="AB1486" i="2"/>
  <c r="AC1486" i="2"/>
  <c r="AA1487" i="2"/>
  <c r="AB1487" i="2"/>
  <c r="AA1488" i="2"/>
  <c r="AB1488" i="2"/>
  <c r="AC1488" i="2"/>
  <c r="AE1488" i="2"/>
  <c r="AA1489" i="2"/>
  <c r="AG1489" i="2" s="1"/>
  <c r="AB1489" i="2"/>
  <c r="AC1489" i="2"/>
  <c r="AD1489" i="2"/>
  <c r="AE1489" i="2"/>
  <c r="AF1489" i="2"/>
  <c r="AA1490" i="2"/>
  <c r="AB1490" i="2"/>
  <c r="AC1490" i="2"/>
  <c r="AD1490" i="2"/>
  <c r="AE1490" i="2"/>
  <c r="AF1490" i="2"/>
  <c r="AG1490" i="2"/>
  <c r="AA1491" i="2"/>
  <c r="AB1491" i="2"/>
  <c r="AD1491" i="2" s="1"/>
  <c r="AC1491" i="2"/>
  <c r="AE1491" i="2"/>
  <c r="AF1491" i="2"/>
  <c r="AA1492" i="2"/>
  <c r="AB1492" i="2"/>
  <c r="AC1492" i="2" s="1"/>
  <c r="AF1492" i="2"/>
  <c r="AA1493" i="2"/>
  <c r="AB1493" i="2"/>
  <c r="AE1493" i="2"/>
  <c r="AA1494" i="2"/>
  <c r="AG1494" i="2" s="1"/>
  <c r="AB1494" i="2"/>
  <c r="AD1494" i="2"/>
  <c r="AA1495" i="2"/>
  <c r="AB1495" i="2"/>
  <c r="AD1495" i="2"/>
  <c r="AA1496" i="2"/>
  <c r="AB1496" i="2"/>
  <c r="AD1496" i="2" s="1"/>
  <c r="AC1496" i="2"/>
  <c r="AG1496" i="2"/>
  <c r="AA1497" i="2"/>
  <c r="AB1497" i="2"/>
  <c r="AC1497" i="2" s="1"/>
  <c r="AD1497" i="2"/>
  <c r="AG1497" i="2"/>
  <c r="AA1498" i="2"/>
  <c r="AB1498" i="2"/>
  <c r="AG1498" i="2"/>
  <c r="AA1499" i="2"/>
  <c r="AG1499" i="2" s="1"/>
  <c r="AB1499" i="2"/>
  <c r="AC1499" i="2"/>
  <c r="AD1499" i="2"/>
  <c r="AE1499" i="2"/>
  <c r="AF1499" i="2"/>
  <c r="AA1500" i="2"/>
  <c r="AB1500" i="2"/>
  <c r="AD1500" i="2" s="1"/>
  <c r="AA1501" i="2"/>
  <c r="AB1501" i="2"/>
  <c r="AD1501" i="2" s="1"/>
  <c r="AC1501" i="2"/>
  <c r="AF1501" i="2"/>
  <c r="AA1502" i="2"/>
  <c r="AB1502" i="2"/>
  <c r="AE1502" i="2" s="1"/>
  <c r="AC1502" i="2"/>
  <c r="AD1502" i="2"/>
  <c r="AF1502" i="2"/>
  <c r="AA1503" i="2"/>
  <c r="AG1503" i="2" s="1"/>
  <c r="AB1503" i="2"/>
  <c r="AA1504" i="2"/>
  <c r="AG1504" i="2" s="1"/>
  <c r="AB1504" i="2"/>
  <c r="AC1504" i="2"/>
  <c r="AE1504" i="2" s="1"/>
  <c r="AF1504" i="2" s="1"/>
  <c r="AA1505" i="2"/>
  <c r="AB1505" i="2"/>
  <c r="AC1505" i="2"/>
  <c r="AD1505" i="2"/>
  <c r="AE1505" i="2"/>
  <c r="AF1505" i="2"/>
  <c r="AG1505" i="2"/>
  <c r="AA1506" i="2"/>
  <c r="AB1506" i="2"/>
  <c r="AC1506" i="2"/>
  <c r="AD1506" i="2"/>
  <c r="AE1506" i="2"/>
  <c r="AF1506" i="2"/>
  <c r="AG1506" i="2"/>
  <c r="AA1507" i="2"/>
  <c r="AG1507" i="2" s="1"/>
  <c r="AB1507" i="2"/>
  <c r="AD1507" i="2" s="1"/>
  <c r="AC1507" i="2"/>
  <c r="AE1507" i="2"/>
  <c r="AF1507" i="2"/>
  <c r="AA1508" i="2"/>
  <c r="AB1508" i="2"/>
  <c r="AE1508" i="2"/>
  <c r="AF1508" i="2"/>
  <c r="AA1509" i="2"/>
  <c r="AG1509" i="2" s="1"/>
  <c r="AB1509" i="2"/>
  <c r="AC1509" i="2" s="1"/>
  <c r="AA1510" i="2"/>
  <c r="AB1510" i="2"/>
  <c r="AC1510" i="2" s="1"/>
  <c r="AD1510" i="2"/>
  <c r="AA1511" i="2"/>
  <c r="AB1511" i="2"/>
  <c r="AA1512" i="2"/>
  <c r="AB1512" i="2"/>
  <c r="AD1512" i="2" s="1"/>
  <c r="AC1512" i="2"/>
  <c r="AF1512" i="2"/>
  <c r="AA1513" i="2"/>
  <c r="AB1513" i="2"/>
  <c r="AE1513" i="2" s="1"/>
  <c r="AC1513" i="2"/>
  <c r="AD1513" i="2"/>
  <c r="AF1513" i="2"/>
  <c r="AG1513" i="2"/>
  <c r="AA1514" i="2"/>
  <c r="AB1514" i="2"/>
  <c r="AG1514" i="2"/>
  <c r="AA1515" i="2"/>
  <c r="AB1515" i="2"/>
  <c r="AC1515" i="2"/>
  <c r="AD1515" i="2"/>
  <c r="AE1515" i="2"/>
  <c r="AF1515" i="2"/>
  <c r="AA1516" i="2"/>
  <c r="AB1516" i="2"/>
  <c r="AD1516" i="2"/>
  <c r="AA1517" i="2"/>
  <c r="AB1517" i="2"/>
  <c r="AD1517" i="2" s="1"/>
  <c r="AC1517" i="2"/>
  <c r="AG1517" i="2"/>
  <c r="AA1518" i="2"/>
  <c r="AB1518" i="2"/>
  <c r="AE1518" i="2" s="1"/>
  <c r="AC1518" i="2"/>
  <c r="AD1518" i="2"/>
  <c r="AF1518" i="2"/>
  <c r="AA1519" i="2"/>
  <c r="AB1519" i="2"/>
  <c r="AE1519" i="2"/>
  <c r="AA1520" i="2"/>
  <c r="AB1520" i="2"/>
  <c r="AD1520" i="2" s="1"/>
  <c r="AE1520" i="2"/>
  <c r="AF1520" i="2"/>
  <c r="AA1521" i="2"/>
  <c r="AC1521" i="2" s="1"/>
  <c r="AE1521" i="2" s="1"/>
  <c r="AF1521" i="2" s="1"/>
  <c r="AB1521" i="2"/>
  <c r="AD1521" i="2"/>
  <c r="AG1521" i="2"/>
  <c r="AA1522" i="2"/>
  <c r="AB1522" i="2"/>
  <c r="AC1522" i="2"/>
  <c r="AD1522" i="2"/>
  <c r="AG1522" i="2" s="1"/>
  <c r="AE1522" i="2"/>
  <c r="AF1522" i="2"/>
  <c r="AA1523" i="2"/>
  <c r="AB1523" i="2"/>
  <c r="AD1523" i="2" s="1"/>
  <c r="AC1523" i="2"/>
  <c r="AE1523" i="2"/>
  <c r="AF1523" i="2"/>
  <c r="AA1524" i="2"/>
  <c r="AB1524" i="2"/>
  <c r="AA1525" i="2"/>
  <c r="AB1525" i="2"/>
  <c r="AC1525" i="2"/>
  <c r="AA1526" i="2"/>
  <c r="AB1526" i="2"/>
  <c r="AC1526" i="2" s="1"/>
  <c r="AD1526" i="2"/>
  <c r="AA1527" i="2"/>
  <c r="AB1527" i="2"/>
  <c r="AG1527" i="2"/>
  <c r="AA1528" i="2"/>
  <c r="AB1528" i="2"/>
  <c r="AD1528" i="2" s="1"/>
  <c r="AC1528" i="2"/>
  <c r="AF1528" i="2"/>
  <c r="AA1529" i="2"/>
  <c r="AB1529" i="2"/>
  <c r="AA1530" i="2"/>
  <c r="AB1530" i="2"/>
  <c r="AE1530" i="2"/>
  <c r="AA1531" i="2"/>
  <c r="AB1531" i="2"/>
  <c r="AC1531" i="2"/>
  <c r="AD1531" i="2"/>
  <c r="AE1531" i="2"/>
  <c r="AF1531" i="2"/>
  <c r="AA1532" i="2"/>
  <c r="AB1532" i="2"/>
  <c r="AD1532" i="2"/>
  <c r="AA1533" i="2"/>
  <c r="AB1533" i="2"/>
  <c r="AD1533" i="2" s="1"/>
  <c r="AC1533" i="2"/>
  <c r="AA1534" i="2"/>
  <c r="AD1534" i="2" s="1"/>
  <c r="AB1534" i="2"/>
  <c r="AA1535" i="2"/>
  <c r="AB1535" i="2"/>
  <c r="AA1536" i="2"/>
  <c r="AB1536" i="2"/>
  <c r="AA1537" i="2"/>
  <c r="AC1537" i="2" s="1"/>
  <c r="AE1537" i="2" s="1"/>
  <c r="AF1537" i="2" s="1"/>
  <c r="AB1537" i="2"/>
  <c r="AD1537" i="2"/>
  <c r="AG1537" i="2" s="1"/>
  <c r="AA1538" i="2"/>
  <c r="AB1538" i="2"/>
  <c r="AC1538" i="2"/>
  <c r="AE1538" i="2" s="1"/>
  <c r="AF1538" i="2" s="1"/>
  <c r="AD1538" i="2"/>
  <c r="AG1538" i="2"/>
  <c r="AA1539" i="2"/>
  <c r="AB1539" i="2"/>
  <c r="AA1540" i="2"/>
  <c r="AB1540" i="2"/>
  <c r="AG1540" i="2"/>
  <c r="AA1541" i="2"/>
  <c r="AB1541" i="2"/>
  <c r="AC1541" i="2" s="1"/>
  <c r="AG1541" i="2"/>
  <c r="AA1542" i="2"/>
  <c r="AG1542" i="2" s="1"/>
  <c r="AB1542" i="2"/>
  <c r="AC1542" i="2" s="1"/>
  <c r="AD1542" i="2"/>
  <c r="AA1543" i="2"/>
  <c r="AB1543" i="2"/>
  <c r="AC1543" i="2" s="1"/>
  <c r="AA1544" i="2"/>
  <c r="AB1544" i="2"/>
  <c r="AC1544" i="2"/>
  <c r="AF1544" i="2"/>
  <c r="AA1545" i="2"/>
  <c r="AB1545" i="2"/>
  <c r="AF1545" i="2" s="1"/>
  <c r="AC1545" i="2"/>
  <c r="AD1545" i="2"/>
  <c r="AG1545" i="2" s="1"/>
  <c r="AE1545" i="2"/>
  <c r="AA1546" i="2"/>
  <c r="AB1546" i="2"/>
  <c r="AD1546" i="2"/>
  <c r="AG1546" i="2"/>
  <c r="AA1547" i="2"/>
  <c r="AC1547" i="2" s="1"/>
  <c r="AB1547" i="2"/>
  <c r="AD1547" i="2"/>
  <c r="AE1547" i="2"/>
  <c r="AF1547" i="2" s="1"/>
  <c r="AA1548" i="2"/>
  <c r="AB1548" i="2"/>
  <c r="AD1548" i="2"/>
  <c r="AA1549" i="2"/>
  <c r="AB1549" i="2"/>
  <c r="AD1549" i="2" s="1"/>
  <c r="AC1549" i="2"/>
  <c r="AA1550" i="2"/>
  <c r="AG1550" i="2" s="1"/>
  <c r="AB1550" i="2"/>
  <c r="AC1550" i="2"/>
  <c r="AD1550" i="2"/>
  <c r="AA1551" i="2"/>
  <c r="AG1551" i="2" s="1"/>
  <c r="AB1551" i="2"/>
  <c r="AA1552" i="2"/>
  <c r="AG1552" i="2" s="1"/>
  <c r="AB1552" i="2"/>
  <c r="AC1552" i="2"/>
  <c r="AD1552" i="2"/>
  <c r="AE1552" i="2"/>
  <c r="AF1552" i="2"/>
  <c r="AA1553" i="2"/>
  <c r="AB1553" i="2"/>
  <c r="AC1553" i="2"/>
  <c r="AD1553" i="2"/>
  <c r="AE1553" i="2"/>
  <c r="AF1553" i="2"/>
  <c r="AG1553" i="2"/>
  <c r="AA1554" i="2"/>
  <c r="AB1554" i="2"/>
  <c r="AC1554" i="2"/>
  <c r="AE1554" i="2" s="1"/>
  <c r="AF1554" i="2" s="1"/>
  <c r="AD1554" i="2"/>
  <c r="AG1554" i="2"/>
  <c r="AA1555" i="2"/>
  <c r="AG1555" i="2" s="1"/>
  <c r="AB1555" i="2"/>
  <c r="AD1555" i="2" s="1"/>
  <c r="AC1555" i="2"/>
  <c r="AE1555" i="2"/>
  <c r="AF1555" i="2" s="1"/>
  <c r="AA1556" i="2"/>
  <c r="AB1556" i="2"/>
  <c r="AA1557" i="2"/>
  <c r="AB1557" i="2"/>
  <c r="AC1557" i="2" s="1"/>
  <c r="AA1558" i="2"/>
  <c r="AB1558" i="2"/>
  <c r="AC1558" i="2" s="1"/>
  <c r="AD1558" i="2"/>
  <c r="AA1559" i="2"/>
  <c r="AB1559" i="2"/>
  <c r="AF1559" i="2" s="1"/>
  <c r="AD1559" i="2"/>
  <c r="AE1559" i="2"/>
  <c r="AA1560" i="2"/>
  <c r="AB1560" i="2"/>
  <c r="AC1560" i="2"/>
  <c r="AF1560" i="2"/>
  <c r="AA1561" i="2"/>
  <c r="AB1561" i="2"/>
  <c r="AD1561" i="2" s="1"/>
  <c r="AC1561" i="2"/>
  <c r="AA1562" i="2"/>
  <c r="AB1562" i="2"/>
  <c r="AD1562" i="2"/>
  <c r="AG1562" i="2" s="1"/>
  <c r="AE1562" i="2"/>
  <c r="AA1563" i="2"/>
  <c r="AB1563" i="2"/>
  <c r="AC1563" i="2" s="1"/>
  <c r="AD1563" i="2"/>
  <c r="AE1563" i="2"/>
  <c r="AF1563" i="2" s="1"/>
  <c r="AA1564" i="2"/>
  <c r="AB1564" i="2"/>
  <c r="AD1564" i="2" s="1"/>
  <c r="AA1565" i="2"/>
  <c r="AB1565" i="2"/>
  <c r="AD1565" i="2" s="1"/>
  <c r="AC1565" i="2"/>
  <c r="AF1565" i="2"/>
  <c r="AA1566" i="2"/>
  <c r="AB1566" i="2"/>
  <c r="AE1566" i="2" s="1"/>
  <c r="AC1566" i="2"/>
  <c r="AD1566" i="2"/>
  <c r="AF1566" i="2"/>
  <c r="AA1567" i="2"/>
  <c r="AB1567" i="2"/>
  <c r="AE1567" i="2" s="1"/>
  <c r="AC1567" i="2"/>
  <c r="AA1568" i="2"/>
  <c r="AG1568" i="2" s="1"/>
  <c r="AB1568" i="2"/>
  <c r="AC1568" i="2"/>
  <c r="AE1568" i="2" s="1"/>
  <c r="AF1568" i="2" s="1"/>
  <c r="AD1568" i="2"/>
  <c r="AA1569" i="2"/>
  <c r="AG1569" i="2" s="1"/>
  <c r="AB1569" i="2"/>
  <c r="AC1569" i="2"/>
  <c r="AD1569" i="2"/>
  <c r="AE1569" i="2"/>
  <c r="AF1569" i="2"/>
  <c r="AA1570" i="2"/>
  <c r="AB1570" i="2"/>
  <c r="AC1570" i="2"/>
  <c r="AD1570" i="2"/>
  <c r="AE1570" i="2"/>
  <c r="AF1570" i="2"/>
  <c r="AG1570" i="2"/>
  <c r="AA1571" i="2"/>
  <c r="AB1571" i="2"/>
  <c r="AD1571" i="2" s="1"/>
  <c r="AC1571" i="2"/>
  <c r="AE1571" i="2" s="1"/>
  <c r="AF1571" i="2" s="1"/>
  <c r="AA1572" i="2"/>
  <c r="AB1572" i="2"/>
  <c r="AA1573" i="2"/>
  <c r="AB1573" i="2"/>
  <c r="AC1573" i="2" s="1"/>
  <c r="AE1573" i="2"/>
  <c r="AA1574" i="2"/>
  <c r="AB1574" i="2"/>
  <c r="AD1574" i="2"/>
  <c r="AA1575" i="2"/>
  <c r="AB1575" i="2"/>
  <c r="AF1575" i="2" s="1"/>
  <c r="AC1575" i="2"/>
  <c r="AD1575" i="2"/>
  <c r="AA1576" i="2"/>
  <c r="AB1576" i="2"/>
  <c r="AC1576" i="2"/>
  <c r="AD1576" i="2"/>
  <c r="AE1576" i="2"/>
  <c r="AF1576" i="2" s="1"/>
  <c r="AG1576" i="2"/>
  <c r="AA1577" i="2"/>
  <c r="AB1577" i="2"/>
  <c r="AA1578" i="2"/>
  <c r="AB1578" i="2"/>
  <c r="AC1578" i="2" s="1"/>
  <c r="AD1578" i="2"/>
  <c r="AA1579" i="2"/>
  <c r="AB1579" i="2"/>
  <c r="AA1580" i="2"/>
  <c r="AB1580" i="2"/>
  <c r="AD1580" i="2"/>
  <c r="AF1580" i="2"/>
  <c r="AA1581" i="2"/>
  <c r="AB1581" i="2"/>
  <c r="AC1581" i="2" s="1"/>
  <c r="AA1582" i="2"/>
  <c r="AB1582" i="2"/>
  <c r="AE1582" i="2" s="1"/>
  <c r="AD1582" i="2"/>
  <c r="AF1582" i="2"/>
  <c r="AA1583" i="2"/>
  <c r="AB1583" i="2"/>
  <c r="AF1583" i="2" s="1"/>
  <c r="AC1583" i="2"/>
  <c r="AD1583" i="2"/>
  <c r="AE1583" i="2"/>
  <c r="AA1584" i="2"/>
  <c r="AB1584" i="2"/>
  <c r="AD1584" i="2" s="1"/>
  <c r="AC1584" i="2"/>
  <c r="AA1585" i="2"/>
  <c r="AB1585" i="2"/>
  <c r="AC1585" i="2"/>
  <c r="AD1585" i="2"/>
  <c r="AE1585" i="2"/>
  <c r="AF1585" i="2"/>
  <c r="AA1586" i="2"/>
  <c r="AB1586" i="2"/>
  <c r="AC1586" i="2"/>
  <c r="AE1586" i="2" s="1"/>
  <c r="AD1586" i="2"/>
  <c r="AA1587" i="2"/>
  <c r="AB1587" i="2"/>
  <c r="AD1587" i="2" s="1"/>
  <c r="AC1587" i="2"/>
  <c r="AE1587" i="2"/>
  <c r="AF1587" i="2"/>
  <c r="AG1587" i="2"/>
  <c r="AA1588" i="2"/>
  <c r="AB1588" i="2"/>
  <c r="AG1588" i="2"/>
  <c r="AA1589" i="2"/>
  <c r="AB1589" i="2"/>
  <c r="AA1590" i="2"/>
  <c r="AB1590" i="2"/>
  <c r="AC1590" i="2"/>
  <c r="AD1590" i="2"/>
  <c r="AG1590" i="2"/>
  <c r="AA1591" i="2"/>
  <c r="AB1591" i="2"/>
  <c r="AE1591" i="2"/>
  <c r="AA1592" i="2"/>
  <c r="AB1592" i="2"/>
  <c r="AC1592" i="2"/>
  <c r="AE1592" i="2" s="1"/>
  <c r="AF1592" i="2" s="1"/>
  <c r="AD1592" i="2"/>
  <c r="AG1592" i="2"/>
  <c r="AA1593" i="2"/>
  <c r="AB1593" i="2"/>
  <c r="AC1593" i="2" s="1"/>
  <c r="AD1593" i="2"/>
  <c r="AG1593" i="2" s="1"/>
  <c r="AE1593" i="2"/>
  <c r="AF1593" i="2"/>
  <c r="AA1594" i="2"/>
  <c r="AB1594" i="2"/>
  <c r="AD1594" i="2" s="1"/>
  <c r="AA1595" i="2"/>
  <c r="AB1595" i="2"/>
  <c r="AC1595" i="2" s="1"/>
  <c r="AD1595" i="2"/>
  <c r="AE1595" i="2"/>
  <c r="AF1595" i="2" s="1"/>
  <c r="AG1595" i="2"/>
  <c r="AA1596" i="2"/>
  <c r="AB1596" i="2"/>
  <c r="AA1597" i="2"/>
  <c r="AB1597" i="2"/>
  <c r="AA1598" i="2"/>
  <c r="AG1598" i="2" s="1"/>
  <c r="AB1598" i="2"/>
  <c r="AC1598" i="2" s="1"/>
  <c r="AD1598" i="2"/>
  <c r="AA1599" i="2"/>
  <c r="AB1599" i="2"/>
  <c r="AC1599" i="2" s="1"/>
  <c r="AA1600" i="2"/>
  <c r="AB1600" i="2"/>
  <c r="AC1600" i="2"/>
  <c r="AA1601" i="2"/>
  <c r="AB1601" i="2"/>
  <c r="AC1601" i="2"/>
  <c r="AD1601" i="2"/>
  <c r="AG1601" i="2" s="1"/>
  <c r="AE1601" i="2"/>
  <c r="AF1601" i="2" s="1"/>
  <c r="AA1602" i="2"/>
  <c r="AB1602" i="2"/>
  <c r="AC1602" i="2"/>
  <c r="AD1602" i="2"/>
  <c r="AG1602" i="2" s="1"/>
  <c r="AE1602" i="2"/>
  <c r="AF1602" i="2"/>
  <c r="AA1603" i="2"/>
  <c r="AC1603" i="2" s="1"/>
  <c r="AE1603" i="2" s="1"/>
  <c r="AF1603" i="2" s="1"/>
  <c r="AB1603" i="2"/>
  <c r="AD1603" i="2" s="1"/>
  <c r="AG1603" i="2"/>
  <c r="AA1604" i="2"/>
  <c r="AB1604" i="2"/>
  <c r="AE1604" i="2"/>
  <c r="AF1604" i="2"/>
  <c r="AA1605" i="2"/>
  <c r="AB1605" i="2"/>
  <c r="AC1605" i="2" s="1"/>
  <c r="AA1606" i="2"/>
  <c r="AB1606" i="2"/>
  <c r="AC1606" i="2" s="1"/>
  <c r="AA1607" i="2"/>
  <c r="AB1607" i="2"/>
  <c r="AF1607" i="2" s="1"/>
  <c r="AD1607" i="2"/>
  <c r="AE1607" i="2"/>
  <c r="AA1608" i="2"/>
  <c r="AB1608" i="2"/>
  <c r="AD1608" i="2" s="1"/>
  <c r="AC1608" i="2"/>
  <c r="AA1609" i="2"/>
  <c r="AB1609" i="2"/>
  <c r="AC1609" i="2"/>
  <c r="AD1609" i="2"/>
  <c r="AE1609" i="2"/>
  <c r="AA1610" i="2"/>
  <c r="AB1610" i="2"/>
  <c r="AF1610" i="2" s="1"/>
  <c r="AA1611" i="2"/>
  <c r="AB1611" i="2"/>
  <c r="AA1612" i="2"/>
  <c r="AB1612" i="2"/>
  <c r="AG1612" i="2"/>
  <c r="AA1613" i="2"/>
  <c r="AB1613" i="2"/>
  <c r="AC1613" i="2"/>
  <c r="AF1613" i="2"/>
  <c r="AA1614" i="2"/>
  <c r="AG1614" i="2" s="1"/>
  <c r="AB1614" i="2"/>
  <c r="AE1614" i="2" s="1"/>
  <c r="AC1614" i="2"/>
  <c r="AD1614" i="2"/>
  <c r="AF1614" i="2"/>
  <c r="AA1615" i="2"/>
  <c r="AG1615" i="2" s="1"/>
  <c r="AB1615" i="2"/>
  <c r="AC1615" i="2"/>
  <c r="AE1615" i="2" s="1"/>
  <c r="AD1615" i="2"/>
  <c r="AA1616" i="2"/>
  <c r="AG1616" i="2" s="1"/>
  <c r="AB1616" i="2"/>
  <c r="AA1617" i="2"/>
  <c r="AG1617" i="2" s="1"/>
  <c r="AB1617" i="2"/>
  <c r="AC1617" i="2"/>
  <c r="AD1617" i="2"/>
  <c r="AE1617" i="2"/>
  <c r="AF1617" i="2"/>
  <c r="AA1618" i="2"/>
  <c r="AB1618" i="2"/>
  <c r="AC1618" i="2"/>
  <c r="AD1618" i="2"/>
  <c r="AG1618" i="2" s="1"/>
  <c r="AE1618" i="2"/>
  <c r="AF1618" i="2"/>
  <c r="AA1619" i="2"/>
  <c r="AG1619" i="2" s="1"/>
  <c r="AB1619" i="2"/>
  <c r="AD1619" i="2" s="1"/>
  <c r="AC1619" i="2"/>
  <c r="AE1619" i="2"/>
  <c r="AF1619" i="2"/>
  <c r="AA1620" i="2"/>
  <c r="AB1620" i="2"/>
  <c r="AE1620" i="2" s="1"/>
  <c r="AF1620" i="2"/>
  <c r="AA1621" i="2"/>
  <c r="AB1621" i="2"/>
  <c r="AC1621" i="2"/>
  <c r="AG1621" i="2"/>
  <c r="AA1622" i="2"/>
  <c r="AB1622" i="2"/>
  <c r="AC1622" i="2" s="1"/>
  <c r="AG1622" i="2"/>
  <c r="AA1623" i="2"/>
  <c r="AG1623" i="2" s="1"/>
  <c r="AB1623" i="2"/>
  <c r="AF1623" i="2" s="1"/>
  <c r="AC1623" i="2"/>
  <c r="AD1623" i="2"/>
  <c r="AE1623" i="2"/>
  <c r="AA1624" i="2"/>
  <c r="AB1624" i="2"/>
  <c r="AD1624" i="2" s="1"/>
  <c r="AC1624" i="2"/>
  <c r="AE1624" i="2"/>
  <c r="AA1625" i="2"/>
  <c r="AB1625" i="2"/>
  <c r="AD1625" i="2"/>
  <c r="AA1626" i="2"/>
  <c r="AB1626" i="2"/>
  <c r="AF1626" i="2"/>
  <c r="AA1627" i="2"/>
  <c r="AB1627" i="2"/>
  <c r="AC1627" i="2" s="1"/>
  <c r="AD1627" i="2"/>
  <c r="AE1627" i="2"/>
  <c r="AF1627" i="2"/>
  <c r="AA1628" i="2"/>
  <c r="AB1628" i="2"/>
  <c r="AA1629" i="2"/>
  <c r="AB1629" i="2"/>
  <c r="AC1629" i="2" s="1"/>
  <c r="AG1629" i="2"/>
  <c r="AA1630" i="2"/>
  <c r="AG1630" i="2" s="1"/>
  <c r="AB1630" i="2"/>
  <c r="AC1630" i="2"/>
  <c r="AD1630" i="2"/>
  <c r="AA1631" i="2"/>
  <c r="AB1631" i="2"/>
  <c r="AC1631" i="2" s="1"/>
  <c r="AA1632" i="2"/>
  <c r="AB1632" i="2"/>
  <c r="AA1633" i="2"/>
  <c r="AB1633" i="2"/>
  <c r="AC1633" i="2"/>
  <c r="AD1633" i="2"/>
  <c r="AE1633" i="2"/>
  <c r="AF1633" i="2"/>
  <c r="AG1633" i="2"/>
  <c r="AA1634" i="2"/>
  <c r="AB1634" i="2"/>
  <c r="AC1634" i="2"/>
  <c r="AD1634" i="2"/>
  <c r="AE1634" i="2"/>
  <c r="AF1634" i="2" s="1"/>
  <c r="AG1634" i="2"/>
  <c r="AA1635" i="2"/>
  <c r="AG1635" i="2" s="1"/>
  <c r="AB1635" i="2"/>
  <c r="AD1635" i="2" s="1"/>
  <c r="AC1635" i="2"/>
  <c r="AE1635" i="2"/>
  <c r="AF1635" i="2"/>
  <c r="AA1636" i="2"/>
  <c r="AG1636" i="2" s="1"/>
  <c r="AB1636" i="2"/>
  <c r="AA1637" i="2"/>
  <c r="AB1637" i="2"/>
  <c r="AC1637" i="2"/>
  <c r="AE1637" i="2" s="1"/>
  <c r="AA1638" i="2"/>
  <c r="AC1638" i="2" s="1"/>
  <c r="AB1638" i="2"/>
  <c r="AA1639" i="2"/>
  <c r="AG1639" i="2" s="1"/>
  <c r="AB1639" i="2"/>
  <c r="AD1639" i="2"/>
  <c r="AE1639" i="2"/>
  <c r="AA1640" i="2"/>
  <c r="AB1640" i="2"/>
  <c r="AC1640" i="2"/>
  <c r="AE1640" i="2" s="1"/>
  <c r="AD1640" i="2"/>
  <c r="AF1640" i="2"/>
  <c r="AA1641" i="2"/>
  <c r="AB1641" i="2"/>
  <c r="AF1641" i="2" s="1"/>
  <c r="AC1641" i="2"/>
  <c r="AE1641" i="2"/>
  <c r="AA1642" i="2"/>
  <c r="AB1642" i="2"/>
  <c r="AA1643" i="2"/>
  <c r="AB1643" i="2"/>
  <c r="AC1643" i="2" s="1"/>
  <c r="AD1643" i="2"/>
  <c r="AE1643" i="2"/>
  <c r="AF1643" i="2"/>
  <c r="AG1643" i="2"/>
  <c r="AA1644" i="2"/>
  <c r="AD1644" i="2" s="1"/>
  <c r="AB1644" i="2"/>
  <c r="AA1645" i="2"/>
  <c r="AC1645" i="2" s="1"/>
  <c r="AB1645" i="2"/>
  <c r="AA1646" i="2"/>
  <c r="AB1646" i="2"/>
  <c r="AE1646" i="2" s="1"/>
  <c r="AC1646" i="2"/>
  <c r="AD1646" i="2"/>
  <c r="AF1646" i="2"/>
  <c r="AA1647" i="2"/>
  <c r="AG1647" i="2" s="1"/>
  <c r="AB1647" i="2"/>
  <c r="AC1647" i="2" s="1"/>
  <c r="AD1647" i="2"/>
  <c r="AA1648" i="2"/>
  <c r="AB1648" i="2"/>
  <c r="AF1648" i="2"/>
  <c r="AA1649" i="2"/>
  <c r="AB1649" i="2"/>
  <c r="AC1649" i="2"/>
  <c r="AD1649" i="2"/>
  <c r="AG1649" i="2" s="1"/>
  <c r="AE1649" i="2"/>
  <c r="AF1649" i="2"/>
  <c r="AA1650" i="2"/>
  <c r="AB1650" i="2"/>
  <c r="AC1650" i="2"/>
  <c r="AD1650" i="2"/>
  <c r="AE1650" i="2"/>
  <c r="AF1650" i="2" s="1"/>
  <c r="AG1650" i="2"/>
  <c r="AA1651" i="2"/>
  <c r="AB1651" i="2"/>
  <c r="AD1651" i="2" s="1"/>
  <c r="AC1651" i="2"/>
  <c r="AE1651" i="2" s="1"/>
  <c r="AF1651" i="2"/>
  <c r="AG1651" i="2"/>
  <c r="AA1652" i="2"/>
  <c r="AB1652" i="2"/>
  <c r="AE1652" i="2"/>
  <c r="AF1652" i="2"/>
  <c r="AA1653" i="2"/>
  <c r="AB1653" i="2"/>
  <c r="AC1653" i="2"/>
  <c r="AA1654" i="2"/>
  <c r="AB1654" i="2"/>
  <c r="AA1655" i="2"/>
  <c r="AG1655" i="2" s="1"/>
  <c r="AB1655" i="2"/>
  <c r="AA1656" i="2"/>
  <c r="AB1656" i="2"/>
  <c r="AC1656" i="2"/>
  <c r="AA1657" i="2"/>
  <c r="AB1657" i="2"/>
  <c r="AC1657" i="2" s="1"/>
  <c r="AD1657" i="2"/>
  <c r="AE1657" i="2"/>
  <c r="AF1657" i="2" s="1"/>
  <c r="AG1657" i="2"/>
  <c r="AA1658" i="2"/>
  <c r="AB1658" i="2"/>
  <c r="AD1658" i="2" s="1"/>
  <c r="AA1659" i="2"/>
  <c r="AB1659" i="2"/>
  <c r="AC1659" i="2" s="1"/>
  <c r="AD1659" i="2"/>
  <c r="AE1659" i="2"/>
  <c r="AA1660" i="2"/>
  <c r="AD1660" i="2" s="1"/>
  <c r="AB1660" i="2"/>
  <c r="AA1661" i="2"/>
  <c r="AB1661" i="2"/>
  <c r="AF1661" i="2"/>
  <c r="AA1662" i="2"/>
  <c r="AG1662" i="2" s="1"/>
  <c r="AB1662" i="2"/>
  <c r="AC1662" i="2" s="1"/>
  <c r="AD1662" i="2"/>
  <c r="AA1663" i="2"/>
  <c r="AG1663" i="2" s="1"/>
  <c r="AB1663" i="2"/>
  <c r="AC1663" i="2" s="1"/>
  <c r="AE1663" i="2" s="1"/>
  <c r="AA1664" i="2"/>
  <c r="AB1664" i="2"/>
  <c r="AD1664" i="2" s="1"/>
  <c r="AA1665" i="2"/>
  <c r="AB1665" i="2"/>
  <c r="AC1665" i="2"/>
  <c r="AD1665" i="2"/>
  <c r="AE1665" i="2"/>
  <c r="AF1665" i="2"/>
  <c r="AG1665" i="2"/>
  <c r="AA1666" i="2"/>
  <c r="AB1666" i="2"/>
  <c r="AC1666" i="2"/>
  <c r="AE1666" i="2" s="1"/>
  <c r="AF1666" i="2" s="1"/>
  <c r="AD1666" i="2"/>
  <c r="AA1667" i="2"/>
  <c r="AB1667" i="2"/>
  <c r="AD1667" i="2" s="1"/>
  <c r="AC1667" i="2"/>
  <c r="AE1667" i="2"/>
  <c r="AF1667" i="2"/>
  <c r="AG1667" i="2"/>
  <c r="AA1668" i="2"/>
  <c r="AB1668" i="2"/>
  <c r="AE1668" i="2"/>
  <c r="AF1668" i="2"/>
  <c r="AA1669" i="2"/>
  <c r="AB1669" i="2"/>
  <c r="AE1669" i="2" s="1"/>
  <c r="AC1669" i="2"/>
  <c r="AA1670" i="2"/>
  <c r="AB1670" i="2"/>
  <c r="AA1671" i="2"/>
  <c r="AB1671" i="2"/>
  <c r="AD1671" i="2" s="1"/>
  <c r="AG1671" i="2" s="1"/>
  <c r="AE1671" i="2"/>
  <c r="AA1672" i="2"/>
  <c r="AB1672" i="2"/>
  <c r="AC1672" i="2"/>
  <c r="AD1672" i="2"/>
  <c r="AG1672" i="2"/>
  <c r="AA1673" i="2"/>
  <c r="AB1673" i="2"/>
  <c r="AC1673" i="2" s="1"/>
  <c r="AD1673" i="2"/>
  <c r="AE1673" i="2"/>
  <c r="AF1673" i="2"/>
  <c r="AG1673" i="2"/>
  <c r="AA1674" i="2"/>
  <c r="AB1674" i="2"/>
  <c r="AC1674" i="2" s="1"/>
  <c r="AD1674" i="2"/>
  <c r="AE1674" i="2"/>
  <c r="AF1674" i="2" s="1"/>
  <c r="AG1674" i="2"/>
  <c r="AA1675" i="2"/>
  <c r="AB1675" i="2"/>
  <c r="AC1675" i="2" s="1"/>
  <c r="AE1675" i="2" s="1"/>
  <c r="AF1675" i="2" s="1"/>
  <c r="AD1675" i="2"/>
  <c r="AG1675" i="2" s="1"/>
  <c r="AA1676" i="2"/>
  <c r="AG1676" i="2" s="1"/>
  <c r="AB1676" i="2"/>
  <c r="AA1677" i="2"/>
  <c r="AB1677" i="2"/>
  <c r="AC1677" i="2"/>
  <c r="AG1677" i="2"/>
  <c r="AA1678" i="2"/>
  <c r="AG1678" i="2" s="1"/>
  <c r="AB1678" i="2"/>
  <c r="AC1678" i="2" s="1"/>
  <c r="AA1679" i="2"/>
  <c r="AG1679" i="2" s="1"/>
  <c r="AB1679" i="2"/>
  <c r="AC1679" i="2" s="1"/>
  <c r="AA1680" i="2"/>
  <c r="AG1680" i="2" s="1"/>
  <c r="AB1680" i="2"/>
  <c r="AD1680" i="2" s="1"/>
  <c r="AC1680" i="2"/>
  <c r="AA1681" i="2"/>
  <c r="AB1681" i="2"/>
  <c r="AC1681" i="2"/>
  <c r="AE1681" i="2" s="1"/>
  <c r="AF1681" i="2" s="1"/>
  <c r="AD1681" i="2"/>
  <c r="AG1681" i="2"/>
  <c r="AA1682" i="2"/>
  <c r="AB1682" i="2"/>
  <c r="AC1682" i="2"/>
  <c r="AE1682" i="2" s="1"/>
  <c r="AD1682" i="2"/>
  <c r="AA1683" i="2"/>
  <c r="AB1683" i="2"/>
  <c r="AA1684" i="2"/>
  <c r="AB1684" i="2"/>
  <c r="AE1684" i="2"/>
  <c r="AF1684" i="2"/>
  <c r="AA1685" i="2"/>
  <c r="AB1685" i="2"/>
  <c r="AA1686" i="2"/>
  <c r="AB1686" i="2"/>
  <c r="AC1686" i="2"/>
  <c r="AD1686" i="2"/>
  <c r="AA1687" i="2"/>
  <c r="AB1687" i="2"/>
  <c r="AC1687" i="2"/>
  <c r="AE1687" i="2" s="1"/>
  <c r="AF1687" i="2" s="1"/>
  <c r="AD1687" i="2"/>
  <c r="AG1687" i="2"/>
  <c r="AA1688" i="2"/>
  <c r="AB1688" i="2"/>
  <c r="AF1688" i="2" s="1"/>
  <c r="AC1688" i="2"/>
  <c r="AD1688" i="2"/>
  <c r="AG1688" i="2" s="1"/>
  <c r="AE1688" i="2"/>
  <c r="AA1689" i="2"/>
  <c r="AB1689" i="2"/>
  <c r="AG1689" i="2"/>
  <c r="AA1690" i="2"/>
  <c r="AB1690" i="2"/>
  <c r="AC1690" i="2" s="1"/>
  <c r="AE1690" i="2"/>
  <c r="AF1690" i="2"/>
  <c r="AA1691" i="2"/>
  <c r="AG1691" i="2" s="1"/>
  <c r="AB1691" i="2"/>
  <c r="AC1691" i="2" s="1"/>
  <c r="AD1691" i="2"/>
  <c r="AE1691" i="2"/>
  <c r="AF1691" i="2"/>
  <c r="AA1692" i="2"/>
  <c r="AB1692" i="2"/>
  <c r="AC1692" i="2"/>
  <c r="AD1692" i="2"/>
  <c r="AG1692" i="2"/>
  <c r="AA1693" i="2"/>
  <c r="AB1693" i="2"/>
  <c r="AC1693" i="2" s="1"/>
  <c r="AG1693" i="2"/>
  <c r="AA1694" i="2"/>
  <c r="AB1694" i="2"/>
  <c r="AC1694" i="2"/>
  <c r="AE1694" i="2" s="1"/>
  <c r="AF1694" i="2" s="1"/>
  <c r="AD1694" i="2"/>
  <c r="AA1695" i="2"/>
  <c r="AB1695" i="2"/>
  <c r="AC1695" i="2" s="1"/>
  <c r="AA1696" i="2"/>
  <c r="AB1696" i="2"/>
  <c r="AD1696" i="2" s="1"/>
  <c r="AC1696" i="2"/>
  <c r="AA1697" i="2"/>
  <c r="AG1697" i="2" s="1"/>
  <c r="AB1697" i="2"/>
  <c r="AC1697" i="2"/>
  <c r="AD1697" i="2"/>
  <c r="AE1697" i="2"/>
  <c r="AF1697" i="2"/>
  <c r="AA1698" i="2"/>
  <c r="AB1698" i="2"/>
  <c r="AC1698" i="2"/>
  <c r="AD1698" i="2"/>
  <c r="AG1698" i="2" s="1"/>
  <c r="AE1698" i="2"/>
  <c r="AF1698" i="2"/>
  <c r="AA1699" i="2"/>
  <c r="AB1699" i="2"/>
  <c r="AD1699" i="2" s="1"/>
  <c r="AC1699" i="2"/>
  <c r="AE1699" i="2"/>
  <c r="AF1699" i="2"/>
  <c r="AA1700" i="2"/>
  <c r="AB1700" i="2"/>
  <c r="AA1701" i="2"/>
  <c r="AG1701" i="2" s="1"/>
  <c r="AB1701" i="2"/>
  <c r="AC1701" i="2" s="1"/>
  <c r="AE1701" i="2" s="1"/>
  <c r="AA1702" i="2"/>
  <c r="AB1702" i="2"/>
  <c r="AF1702" i="2" s="1"/>
  <c r="AC1702" i="2"/>
  <c r="AD1702" i="2"/>
  <c r="AE1702" i="2"/>
  <c r="AG1702" i="2"/>
  <c r="AA1703" i="2"/>
  <c r="AB1703" i="2"/>
  <c r="AC1703" i="2"/>
  <c r="AD1703" i="2"/>
  <c r="AE1703" i="2"/>
  <c r="AF1703" i="2"/>
  <c r="AG1703" i="2"/>
  <c r="AA1704" i="2"/>
  <c r="AG1704" i="2" s="1"/>
  <c r="AB1704" i="2"/>
  <c r="AA1705" i="2"/>
  <c r="AB1705" i="2"/>
  <c r="AC1705" i="2" s="1"/>
  <c r="AG1705" i="2"/>
  <c r="AA1706" i="2"/>
  <c r="AB1706" i="2"/>
  <c r="AD1706" i="2" s="1"/>
  <c r="AC1706" i="2"/>
  <c r="AE1706" i="2"/>
  <c r="AF1706" i="2"/>
  <c r="AA1707" i="2"/>
  <c r="AB1707" i="2"/>
  <c r="AC1707" i="2" s="1"/>
  <c r="AD1707" i="2"/>
  <c r="AG1707" i="2" s="1"/>
  <c r="AE1707" i="2"/>
  <c r="AF1707" i="2"/>
  <c r="AA1708" i="2"/>
  <c r="AB1708" i="2"/>
  <c r="AC1708" i="2" s="1"/>
  <c r="AD1708" i="2"/>
  <c r="AE1708" i="2"/>
  <c r="AF1708" i="2"/>
  <c r="AA1709" i="2"/>
  <c r="AB1709" i="2"/>
  <c r="AA1710" i="2"/>
  <c r="AC1710" i="2" s="1"/>
  <c r="AE1710" i="2" s="1"/>
  <c r="AF1710" i="2" s="1"/>
  <c r="AB1710" i="2"/>
  <c r="AD1710" i="2"/>
  <c r="AA1711" i="2"/>
  <c r="AG1711" i="2" s="1"/>
  <c r="AB1711" i="2"/>
  <c r="AD1711" i="2" s="1"/>
  <c r="AA1712" i="2"/>
  <c r="AB1712" i="2"/>
  <c r="AC1712" i="2"/>
  <c r="AD1712" i="2"/>
  <c r="AG1712" i="2" s="1"/>
  <c r="AE1712" i="2"/>
  <c r="AF1712" i="2"/>
  <c r="AA1713" i="2"/>
  <c r="AB1713" i="2"/>
  <c r="AF1713" i="2" s="1"/>
  <c r="AA1714" i="2"/>
  <c r="AB1714" i="2"/>
  <c r="AC1714" i="2"/>
  <c r="AD1714" i="2"/>
  <c r="AE1714" i="2"/>
  <c r="AF1714" i="2"/>
  <c r="AA1715" i="2"/>
  <c r="AB1715" i="2"/>
  <c r="AD1715" i="2" s="1"/>
  <c r="AC1715" i="2"/>
  <c r="AE1715" i="2"/>
  <c r="AF1715" i="2"/>
  <c r="AA1716" i="2"/>
  <c r="AB1716" i="2"/>
  <c r="AC1716" i="2"/>
  <c r="AG1716" i="2"/>
  <c r="AA1717" i="2"/>
  <c r="AB1717" i="2"/>
  <c r="AD1717" i="2"/>
  <c r="AA1718" i="2"/>
  <c r="AB1718" i="2"/>
  <c r="AC1718" i="2" s="1"/>
  <c r="AA1719" i="2"/>
  <c r="AB1719" i="2"/>
  <c r="AC1719" i="2" s="1"/>
  <c r="AD1719" i="2"/>
  <c r="AE1719" i="2"/>
  <c r="AG1719" i="2" s="1"/>
  <c r="AF1719" i="2"/>
  <c r="AA1720" i="2"/>
  <c r="AB1720" i="2"/>
  <c r="AA1721" i="2"/>
  <c r="AB1721" i="2"/>
  <c r="AG1721" i="2"/>
  <c r="AA1722" i="2"/>
  <c r="AB1722" i="2"/>
  <c r="AC1722" i="2" s="1"/>
  <c r="AD1722" i="2"/>
  <c r="AE1722" i="2"/>
  <c r="AF1722" i="2"/>
  <c r="AG1722" i="2"/>
  <c r="AA1723" i="2"/>
  <c r="AG1723" i="2" s="1"/>
  <c r="AB1723" i="2"/>
  <c r="AC1723" i="2"/>
  <c r="AD1723" i="2"/>
  <c r="AE1723" i="2"/>
  <c r="AF1723" i="2"/>
  <c r="AA1724" i="2"/>
  <c r="AG1724" i="2" s="1"/>
  <c r="AB1724" i="2"/>
  <c r="AC1724" i="2" s="1"/>
  <c r="AD1724" i="2"/>
  <c r="AA1725" i="2"/>
  <c r="AG1725" i="2" s="1"/>
  <c r="AB1725" i="2"/>
  <c r="AD1725" i="2" s="1"/>
  <c r="AE1725" i="2"/>
  <c r="AF1725" i="2"/>
  <c r="AA1726" i="2"/>
  <c r="AB1726" i="2"/>
  <c r="AC1726" i="2"/>
  <c r="AD1726" i="2"/>
  <c r="AE1726" i="2"/>
  <c r="AF1726" i="2"/>
  <c r="AG1726" i="2"/>
  <c r="AA1727" i="2"/>
  <c r="AG1727" i="2" s="1"/>
  <c r="AB1727" i="2"/>
  <c r="AF1727" i="2" s="1"/>
  <c r="AC1727" i="2"/>
  <c r="AD1727" i="2"/>
  <c r="AE1727" i="2"/>
  <c r="AA1728" i="2"/>
  <c r="AB1728" i="2"/>
  <c r="AA1729" i="2"/>
  <c r="AB1729" i="2"/>
  <c r="AD1729" i="2" s="1"/>
  <c r="AA1730" i="2"/>
  <c r="AB1730" i="2"/>
  <c r="AC1730" i="2" s="1"/>
  <c r="AA1731" i="2"/>
  <c r="AB1731" i="2"/>
  <c r="AC1731" i="2"/>
  <c r="AE1731" i="2" s="1"/>
  <c r="AF1731" i="2" s="1"/>
  <c r="AD1731" i="2"/>
  <c r="AG1731" i="2" s="1"/>
  <c r="AA1732" i="2"/>
  <c r="AB1732" i="2"/>
  <c r="AD1732" i="2" s="1"/>
  <c r="AA1733" i="2"/>
  <c r="AB1733" i="2"/>
  <c r="AD1733" i="2" s="1"/>
  <c r="AC1733" i="2"/>
  <c r="AE1733" i="2"/>
  <c r="AF1733" i="2"/>
  <c r="AG1733" i="2"/>
  <c r="AA1734" i="2"/>
  <c r="AB1734" i="2"/>
  <c r="AC1734" i="2" s="1"/>
  <c r="AG1734" i="2"/>
  <c r="AA1735" i="2"/>
  <c r="AB1735" i="2"/>
  <c r="AC1735" i="2" s="1"/>
  <c r="AD1735" i="2"/>
  <c r="AG1735" i="2" s="1"/>
  <c r="AE1735" i="2"/>
  <c r="AF1735" i="2"/>
  <c r="AA1736" i="2"/>
  <c r="AB1736" i="2"/>
  <c r="AC1736" i="2"/>
  <c r="AE1736" i="2" s="1"/>
  <c r="AD1736" i="2"/>
  <c r="AF1736" i="2"/>
  <c r="AA1737" i="2"/>
  <c r="AB1737" i="2"/>
  <c r="AF1737" i="2"/>
  <c r="AA1738" i="2"/>
  <c r="AB1738" i="2"/>
  <c r="AC1738" i="2" s="1"/>
  <c r="AE1738" i="2"/>
  <c r="AA1739" i="2"/>
  <c r="AB1739" i="2"/>
  <c r="AC1739" i="2"/>
  <c r="AD1739" i="2"/>
  <c r="AE1739" i="2"/>
  <c r="AF1739" i="2"/>
  <c r="AA1740" i="2"/>
  <c r="AG1740" i="2" s="1"/>
  <c r="AB1740" i="2"/>
  <c r="AC1740" i="2" s="1"/>
  <c r="AD1740" i="2"/>
  <c r="AE1740" i="2"/>
  <c r="AF1740" i="2"/>
  <c r="AA1741" i="2"/>
  <c r="AB1741" i="2"/>
  <c r="AD1741" i="2" s="1"/>
  <c r="AA1742" i="2"/>
  <c r="AB1742" i="2"/>
  <c r="AC1742" i="2"/>
  <c r="AE1742" i="2" s="1"/>
  <c r="AD1742" i="2"/>
  <c r="AG1742" i="2" s="1"/>
  <c r="AF1742" i="2"/>
  <c r="AA1743" i="2"/>
  <c r="AB1743" i="2"/>
  <c r="AF1743" i="2" s="1"/>
  <c r="AA1744" i="2"/>
  <c r="AB1744" i="2"/>
  <c r="AA1745" i="2"/>
  <c r="AG1745" i="2" s="1"/>
  <c r="AB1745" i="2"/>
  <c r="AD1745" i="2"/>
  <c r="AA1746" i="2"/>
  <c r="AB1746" i="2"/>
  <c r="AC1746" i="2"/>
  <c r="AA1747" i="2"/>
  <c r="AG1747" i="2" s="1"/>
  <c r="AB1747" i="2"/>
  <c r="AC1747" i="2" s="1"/>
  <c r="AA1748" i="2"/>
  <c r="AG1748" i="2" s="1"/>
  <c r="AB1748" i="2"/>
  <c r="AD1748" i="2"/>
  <c r="AA1749" i="2"/>
  <c r="AB1749" i="2"/>
  <c r="AD1749" i="2" s="1"/>
  <c r="AG1749" i="2"/>
  <c r="AA1750" i="2"/>
  <c r="AB1750" i="2"/>
  <c r="AC1750" i="2" s="1"/>
  <c r="AD1750" i="2"/>
  <c r="AA1751" i="2"/>
  <c r="AB1751" i="2"/>
  <c r="AC1751" i="2" s="1"/>
  <c r="AD1751" i="2"/>
  <c r="AE1751" i="2"/>
  <c r="AF1751" i="2"/>
  <c r="AG1751" i="2"/>
  <c r="AA1752" i="2"/>
  <c r="AB1752" i="2"/>
  <c r="AE1752" i="2" s="1"/>
  <c r="AC1752" i="2"/>
  <c r="AD1752" i="2"/>
  <c r="AF1752" i="2"/>
  <c r="AA1753" i="2"/>
  <c r="AB1753" i="2"/>
  <c r="AG1753" i="2"/>
  <c r="AA1754" i="2"/>
  <c r="AB1754" i="2"/>
  <c r="AA1755" i="2"/>
  <c r="AG1755" i="2" s="1"/>
  <c r="AB1755" i="2"/>
  <c r="AC1755" i="2"/>
  <c r="AD1755" i="2"/>
  <c r="AE1755" i="2"/>
  <c r="AF1755" i="2"/>
  <c r="AA1756" i="2"/>
  <c r="AB1756" i="2"/>
  <c r="AC1756" i="2" s="1"/>
  <c r="AE1756" i="2" s="1"/>
  <c r="AD1756" i="2"/>
  <c r="AA1757" i="2"/>
  <c r="AG1757" i="2" s="1"/>
  <c r="AB1757" i="2"/>
  <c r="AC1757" i="2"/>
  <c r="AA1758" i="2"/>
  <c r="AB1758" i="2"/>
  <c r="AC1758" i="2"/>
  <c r="AD1758" i="2"/>
  <c r="AE1758" i="2"/>
  <c r="AF1758" i="2" s="1"/>
  <c r="AG1758" i="2"/>
  <c r="AA1759" i="2"/>
  <c r="AB1759" i="2"/>
  <c r="AA1760" i="2"/>
  <c r="AG1760" i="2" s="1"/>
  <c r="AB1760" i="2"/>
  <c r="AC1760" i="2"/>
  <c r="AD1760" i="2"/>
  <c r="AE1760" i="2"/>
  <c r="AF1760" i="2"/>
  <c r="AA1761" i="2"/>
  <c r="AG1761" i="2" s="1"/>
  <c r="AB1761" i="2"/>
  <c r="AC1761" i="2" s="1"/>
  <c r="AE1761" i="2" s="1"/>
  <c r="AD1761" i="2"/>
  <c r="AA1762" i="2"/>
  <c r="AB1762" i="2"/>
  <c r="AC1762" i="2"/>
  <c r="AG1762" i="2"/>
  <c r="AA1763" i="2"/>
  <c r="AB1763" i="2"/>
  <c r="AC1763" i="2" s="1"/>
  <c r="AA1764" i="2"/>
  <c r="AB1764" i="2"/>
  <c r="AD1764" i="2" s="1"/>
  <c r="AA1765" i="2"/>
  <c r="AB1765" i="2"/>
  <c r="AE1765" i="2" s="1"/>
  <c r="AG1765" i="2" s="1"/>
  <c r="AD1765" i="2"/>
  <c r="AF1765" i="2"/>
  <c r="AA1766" i="2"/>
  <c r="AB1766" i="2"/>
  <c r="AE1766" i="2" s="1"/>
  <c r="AD1766" i="2"/>
  <c r="AG1766" i="2" s="1"/>
  <c r="AF1766" i="2"/>
  <c r="AA1767" i="2"/>
  <c r="AB1767" i="2"/>
  <c r="AC1767" i="2" s="1"/>
  <c r="AD1767" i="2"/>
  <c r="AE1767" i="2"/>
  <c r="AF1767" i="2"/>
  <c r="AG1767" i="2"/>
  <c r="AA1768" i="2"/>
  <c r="AC1768" i="2" s="1"/>
  <c r="AB1768" i="2"/>
  <c r="AD1768" i="2"/>
  <c r="AA1769" i="2"/>
  <c r="AB1769" i="2"/>
  <c r="AA1770" i="2"/>
  <c r="AB1770" i="2"/>
  <c r="AA1771" i="2"/>
  <c r="AG1771" i="2" s="1"/>
  <c r="AB1771" i="2"/>
  <c r="AC1771" i="2"/>
  <c r="AD1771" i="2"/>
  <c r="AE1771" i="2"/>
  <c r="AF1771" i="2"/>
  <c r="AA1772" i="2"/>
  <c r="AB1772" i="2"/>
  <c r="AC1772" i="2" s="1"/>
  <c r="AD1772" i="2"/>
  <c r="AE1772" i="2"/>
  <c r="AA1773" i="2"/>
  <c r="AB1773" i="2"/>
  <c r="AD1773" i="2" s="1"/>
  <c r="AC1773" i="2"/>
  <c r="AF1773" i="2"/>
  <c r="AA1774" i="2"/>
  <c r="AB1774" i="2"/>
  <c r="AC1774" i="2"/>
  <c r="AD1774" i="2"/>
  <c r="AE1774" i="2"/>
  <c r="AG1774" i="2" s="1"/>
  <c r="AF1774" i="2"/>
  <c r="AA1775" i="2"/>
  <c r="AG1775" i="2" s="1"/>
  <c r="AB1775" i="2"/>
  <c r="AA1776" i="2"/>
  <c r="AG1776" i="2" s="1"/>
  <c r="AB1776" i="2"/>
  <c r="AC1776" i="2"/>
  <c r="AD1776" i="2"/>
  <c r="AE1776" i="2"/>
  <c r="AF1776" i="2"/>
  <c r="AA1777" i="2"/>
  <c r="AD1777" i="2" s="1"/>
  <c r="AB1777" i="2"/>
  <c r="AA1778" i="2"/>
  <c r="AB1778" i="2"/>
  <c r="AC1778" i="2"/>
  <c r="AA1779" i="2"/>
  <c r="AB1779" i="2"/>
  <c r="AA1780" i="2"/>
  <c r="AB1780" i="2"/>
  <c r="AA1781" i="2"/>
  <c r="AB1781" i="2"/>
  <c r="AC1781" i="2" s="1"/>
  <c r="AE1781" i="2"/>
  <c r="AA1782" i="2"/>
  <c r="AB1782" i="2"/>
  <c r="AF1782" i="2" s="1"/>
  <c r="AA1783" i="2"/>
  <c r="AB1783" i="2"/>
  <c r="AC1783" i="2" s="1"/>
  <c r="AD1783" i="2"/>
  <c r="AE1783" i="2"/>
  <c r="AF1783" i="2"/>
  <c r="AG1783" i="2"/>
  <c r="AA1784" i="2"/>
  <c r="AB1784" i="2"/>
  <c r="AA1785" i="2"/>
  <c r="AB1785" i="2"/>
  <c r="AD1785" i="2"/>
  <c r="AF1785" i="2"/>
  <c r="AA1786" i="2"/>
  <c r="AB1786" i="2"/>
  <c r="AD1786" i="2"/>
  <c r="AA1787" i="2"/>
  <c r="AB1787" i="2"/>
  <c r="AC1787" i="2"/>
  <c r="AD1787" i="2"/>
  <c r="AE1787" i="2"/>
  <c r="AF1787" i="2"/>
  <c r="AA1788" i="2"/>
  <c r="AB1788" i="2"/>
  <c r="AA1789" i="2"/>
  <c r="AB1789" i="2"/>
  <c r="AD1789" i="2" s="1"/>
  <c r="AC1789" i="2"/>
  <c r="AA1790" i="2"/>
  <c r="AB1790" i="2"/>
  <c r="AC1790" i="2"/>
  <c r="AD1790" i="2"/>
  <c r="AE1790" i="2"/>
  <c r="AF1790" i="2"/>
  <c r="AA1791" i="2"/>
  <c r="AB1791" i="2"/>
  <c r="AC1791" i="2" s="1"/>
  <c r="AD1791" i="2"/>
  <c r="AA1792" i="2"/>
  <c r="AB1792" i="2"/>
  <c r="AC1792" i="2"/>
  <c r="AD1792" i="2"/>
  <c r="AE1792" i="2"/>
  <c r="AF1792" i="2"/>
  <c r="AA1793" i="2"/>
  <c r="AB1793" i="2"/>
  <c r="AA1794" i="2"/>
  <c r="AB1794" i="2"/>
  <c r="AE1794" i="2" s="1"/>
  <c r="AC1794" i="2"/>
  <c r="AA1795" i="2"/>
  <c r="AB1795" i="2"/>
  <c r="AG1795" i="2"/>
  <c r="AA1796" i="2"/>
  <c r="AG1796" i="2" s="1"/>
  <c r="AB1796" i="2"/>
  <c r="AD1796" i="2" s="1"/>
  <c r="AA1797" i="2"/>
  <c r="AB1797" i="2"/>
  <c r="AG1797" i="2"/>
  <c r="AA1798" i="2"/>
  <c r="AB1798" i="2"/>
  <c r="AC1798" i="2"/>
  <c r="AA1799" i="2"/>
  <c r="AB1799" i="2"/>
  <c r="AG1799" i="2"/>
  <c r="AA1800" i="2"/>
  <c r="AB1800" i="2"/>
  <c r="AE1800" i="2"/>
  <c r="AF1800" i="2"/>
  <c r="AA1801" i="2"/>
  <c r="AG1801" i="2" s="1"/>
  <c r="AB1801" i="2"/>
  <c r="AC1801" i="2" s="1"/>
  <c r="AD1801" i="2"/>
  <c r="AE1801" i="2"/>
  <c r="AF1801" i="2"/>
  <c r="AA1802" i="2"/>
  <c r="AG1802" i="2" s="1"/>
  <c r="AB1802" i="2"/>
  <c r="AA1803" i="2"/>
  <c r="AB1803" i="2"/>
  <c r="AC1803" i="2"/>
  <c r="AD1803" i="2"/>
  <c r="AE1803" i="2"/>
  <c r="AF1803" i="2"/>
  <c r="AG1803" i="2"/>
  <c r="AA1804" i="2"/>
  <c r="AB1804" i="2"/>
  <c r="AE1804" i="2" s="1"/>
  <c r="AC1804" i="2"/>
  <c r="AD1804" i="2"/>
  <c r="AF1804" i="2"/>
  <c r="AA1805" i="2"/>
  <c r="AG1805" i="2" s="1"/>
  <c r="AB1805" i="2"/>
  <c r="AC1805" i="2" s="1"/>
  <c r="AE1805" i="2" s="1"/>
  <c r="AF1805" i="2" s="1"/>
  <c r="AA1806" i="2"/>
  <c r="AB1806" i="2"/>
  <c r="AF1806" i="2" s="1"/>
  <c r="AC1806" i="2"/>
  <c r="AD1806" i="2"/>
  <c r="AE1806" i="2"/>
  <c r="AG1806" i="2"/>
  <c r="AA1807" i="2"/>
  <c r="AB1807" i="2"/>
  <c r="AF1807" i="2" s="1"/>
  <c r="AC1807" i="2"/>
  <c r="AD1807" i="2"/>
  <c r="AE1807" i="2"/>
  <c r="AA1808" i="2"/>
  <c r="AD1808" i="2" s="1"/>
  <c r="AB1808" i="2"/>
  <c r="AC1808" i="2"/>
  <c r="AE1808" i="2" s="1"/>
  <c r="AF1808" i="2" s="1"/>
  <c r="AA1809" i="2"/>
  <c r="AB1809" i="2"/>
  <c r="AE1809" i="2" s="1"/>
  <c r="AC1809" i="2"/>
  <c r="AD1809" i="2"/>
  <c r="AF1809" i="2"/>
  <c r="AA1810" i="2"/>
  <c r="AB1810" i="2"/>
  <c r="AD1810" i="2" s="1"/>
  <c r="AA1811" i="2"/>
  <c r="AB1811" i="2"/>
  <c r="AE1811" i="2" s="1"/>
  <c r="AG1811" i="2" s="1"/>
  <c r="AD1811" i="2"/>
  <c r="AF1811" i="2"/>
  <c r="AA1812" i="2"/>
  <c r="AB1812" i="2"/>
  <c r="AD1812" i="2" s="1"/>
  <c r="AG1812" i="2" s="1"/>
  <c r="AE1812" i="2"/>
  <c r="AA1813" i="2"/>
  <c r="AB1813" i="2"/>
  <c r="AC1813" i="2" s="1"/>
  <c r="AA1814" i="2"/>
  <c r="AG1814" i="2" s="1"/>
  <c r="AB1814" i="2"/>
  <c r="AE1814" i="2" s="1"/>
  <c r="AC1814" i="2"/>
  <c r="AD1814" i="2"/>
  <c r="AA1815" i="2"/>
  <c r="AB1815" i="2"/>
  <c r="AA1816" i="2"/>
  <c r="AB1816" i="2"/>
  <c r="AD1816" i="2"/>
  <c r="AA1817" i="2"/>
  <c r="AG1817" i="2" s="1"/>
  <c r="AB1817" i="2"/>
  <c r="AC1817" i="2" s="1"/>
  <c r="AD1817" i="2"/>
  <c r="AE1817" i="2"/>
  <c r="AF1817" i="2"/>
  <c r="AA1818" i="2"/>
  <c r="AB1818" i="2"/>
  <c r="AC1818" i="2"/>
  <c r="AA1819" i="2"/>
  <c r="AG1819" i="2" s="1"/>
  <c r="AB1819" i="2"/>
  <c r="AC1819" i="2"/>
  <c r="AE1819" i="2" s="1"/>
  <c r="AF1819" i="2" s="1"/>
  <c r="AA1820" i="2"/>
  <c r="AB1820" i="2"/>
  <c r="AE1820" i="2"/>
  <c r="AF1820" i="2"/>
  <c r="AA1821" i="2"/>
  <c r="AB1821" i="2"/>
  <c r="AD1821" i="2" s="1"/>
  <c r="AE1821" i="2"/>
  <c r="AA1822" i="2"/>
  <c r="AG1822" i="2" s="1"/>
  <c r="AB1822" i="2"/>
  <c r="AA1823" i="2"/>
  <c r="AB1823" i="2"/>
  <c r="AC1823" i="2"/>
  <c r="AG1823" i="2"/>
  <c r="AA1824" i="2"/>
  <c r="AG1824" i="2" s="1"/>
  <c r="AB1824" i="2"/>
  <c r="AC1824" i="2"/>
  <c r="AD1824" i="2"/>
  <c r="AE1824" i="2"/>
  <c r="AF1824" i="2"/>
  <c r="AA1825" i="2"/>
  <c r="AB1825" i="2"/>
  <c r="AE1825" i="2"/>
  <c r="AA1826" i="2"/>
  <c r="AB1826" i="2"/>
  <c r="AD1826" i="2" s="1"/>
  <c r="AG1826" i="2" s="1"/>
  <c r="AE1826" i="2"/>
  <c r="AA1827" i="2"/>
  <c r="AB1827" i="2"/>
  <c r="AC1827" i="2"/>
  <c r="AD1827" i="2"/>
  <c r="AE1827" i="2"/>
  <c r="AF1827" i="2"/>
  <c r="AA1828" i="2"/>
  <c r="AB1828" i="2"/>
  <c r="AG1828" i="2"/>
  <c r="AA1829" i="2"/>
  <c r="AG1829" i="2" s="1"/>
  <c r="AB1829" i="2"/>
  <c r="AD1829" i="2" s="1"/>
  <c r="AA1830" i="2"/>
  <c r="AB1830" i="2"/>
  <c r="AF1830" i="2"/>
  <c r="AA1831" i="2"/>
  <c r="AB1831" i="2"/>
  <c r="AF1831" i="2" s="1"/>
  <c r="AC1831" i="2"/>
  <c r="AD1831" i="2"/>
  <c r="AE1831" i="2"/>
  <c r="AG1831" i="2"/>
  <c r="AA1832" i="2"/>
  <c r="AB1832" i="2"/>
  <c r="AA1833" i="2"/>
  <c r="AB1833" i="2"/>
  <c r="AD1833" i="2"/>
  <c r="AA1834" i="2"/>
  <c r="AB1834" i="2"/>
  <c r="AD1834" i="2"/>
  <c r="AE1834" i="2"/>
  <c r="AA1835" i="2"/>
  <c r="AB1835" i="2"/>
  <c r="AC1835" i="2"/>
  <c r="AE1835" i="2" s="1"/>
  <c r="AD1835" i="2"/>
  <c r="AF1835" i="2"/>
  <c r="AG1835" i="2"/>
  <c r="AA1836" i="2"/>
  <c r="AB1836" i="2"/>
  <c r="AC1836" i="2"/>
  <c r="AD1836" i="2"/>
  <c r="AE1836" i="2"/>
  <c r="AG1836" i="2"/>
  <c r="AA1837" i="2"/>
  <c r="AB1837" i="2"/>
  <c r="AA1838" i="2"/>
  <c r="AB1838" i="2"/>
  <c r="AE1838" i="2" s="1"/>
  <c r="AC1838" i="2"/>
  <c r="AD1838" i="2"/>
  <c r="AG1838" i="2" s="1"/>
  <c r="AF1838" i="2"/>
  <c r="AA1839" i="2"/>
  <c r="AB1839" i="2"/>
  <c r="AD1839" i="2"/>
  <c r="AA1840" i="2"/>
  <c r="AB1840" i="2"/>
  <c r="AC1840" i="2"/>
  <c r="AE1840" i="2" s="1"/>
  <c r="AF1840" i="2" s="1"/>
  <c r="AD1840" i="2"/>
  <c r="AG1840" i="2"/>
  <c r="AA1841" i="2"/>
  <c r="AB1841" i="2"/>
  <c r="AF1841" i="2" s="1"/>
  <c r="AC1841" i="2"/>
  <c r="AD1841" i="2"/>
  <c r="AE1841" i="2"/>
  <c r="AG1841" i="2"/>
  <c r="AA1842" i="2"/>
  <c r="AB1842" i="2"/>
  <c r="AC1842" i="2"/>
  <c r="AD1842" i="2"/>
  <c r="AE1842" i="2"/>
  <c r="AA1843" i="2"/>
  <c r="AB1843" i="2"/>
  <c r="AE1843" i="2" s="1"/>
  <c r="AA1844" i="2"/>
  <c r="AB1844" i="2"/>
  <c r="AC1844" i="2" s="1"/>
  <c r="AA1845" i="2"/>
  <c r="AB1845" i="2"/>
  <c r="AE1845" i="2" s="1"/>
  <c r="AC1845" i="2"/>
  <c r="AD1845" i="2"/>
  <c r="AG1845" i="2" s="1"/>
  <c r="AF1845" i="2"/>
  <c r="AA1846" i="2"/>
  <c r="AB1846" i="2"/>
  <c r="AD1846" i="2"/>
  <c r="AA1847" i="2"/>
  <c r="AB1847" i="2"/>
  <c r="AG1847" i="2"/>
  <c r="AA1848" i="2"/>
  <c r="AB1848" i="2"/>
  <c r="AD1848" i="2" s="1"/>
  <c r="AA1849" i="2"/>
  <c r="AB1849" i="2"/>
  <c r="AC1849" i="2" s="1"/>
  <c r="AE1849" i="2" s="1"/>
  <c r="AF1849" i="2" s="1"/>
  <c r="AD1849" i="2"/>
  <c r="AG1849" i="2"/>
  <c r="AA1850" i="2"/>
  <c r="AG1850" i="2" s="1"/>
  <c r="AB1850" i="2"/>
  <c r="AC1850" i="2"/>
  <c r="AD1850" i="2"/>
  <c r="AE1850" i="2"/>
  <c r="AF1850" i="2"/>
  <c r="AA1851" i="2"/>
  <c r="AB1851" i="2"/>
  <c r="AF1851" i="2"/>
  <c r="AA1852" i="2"/>
  <c r="AB1852" i="2"/>
  <c r="AC1852" i="2"/>
  <c r="AG1852" i="2"/>
  <c r="AA1853" i="2"/>
  <c r="AB1853" i="2"/>
  <c r="AC1853" i="2"/>
  <c r="AD1853" i="2"/>
  <c r="AA1854" i="2"/>
  <c r="AB1854" i="2"/>
  <c r="AF1854" i="2" s="1"/>
  <c r="AC1854" i="2"/>
  <c r="AD1854" i="2"/>
  <c r="AE1854" i="2"/>
  <c r="AA1855" i="2"/>
  <c r="AB1855" i="2"/>
  <c r="AD1855" i="2" s="1"/>
  <c r="AC1855" i="2"/>
  <c r="AE1855" i="2"/>
  <c r="AF1855" i="2"/>
  <c r="AA1856" i="2"/>
  <c r="AB1856" i="2"/>
  <c r="AC1856" i="2"/>
  <c r="AE1856" i="2" s="1"/>
  <c r="AD1856" i="2"/>
  <c r="AF1856" i="2"/>
  <c r="AG1856" i="2"/>
  <c r="AA1857" i="2"/>
  <c r="AB1857" i="2"/>
  <c r="AC1857" i="2"/>
  <c r="AD1857" i="2"/>
  <c r="AE1857" i="2"/>
  <c r="AG1857" i="2"/>
  <c r="AA1858" i="2"/>
  <c r="AG1858" i="2" s="1"/>
  <c r="AB1858" i="2"/>
  <c r="AC1858" i="2"/>
  <c r="AD1858" i="2"/>
  <c r="AE1858" i="2"/>
  <c r="AF1858" i="2"/>
  <c r="AA1859" i="2"/>
  <c r="AB1859" i="2"/>
  <c r="AG1859" i="2"/>
  <c r="AA1860" i="2"/>
  <c r="AB1860" i="2"/>
  <c r="AC1860" i="2"/>
  <c r="AA1861" i="2"/>
  <c r="AB1861" i="2"/>
  <c r="AC1861" i="2"/>
  <c r="AD1861" i="2"/>
  <c r="AA1862" i="2"/>
  <c r="AB1862" i="2"/>
  <c r="AD1862" i="2"/>
  <c r="AA1863" i="2"/>
  <c r="AB1863" i="2"/>
  <c r="AE1863" i="2" s="1"/>
  <c r="AA1864" i="2"/>
  <c r="AB1864" i="2"/>
  <c r="AD1864" i="2"/>
  <c r="AG1864" i="2"/>
  <c r="AA1865" i="2"/>
  <c r="AB1865" i="2"/>
  <c r="AC1865" i="2" s="1"/>
  <c r="AE1865" i="2" s="1"/>
  <c r="AF1865" i="2" s="1"/>
  <c r="AD1865" i="2"/>
  <c r="AG1865" i="2"/>
  <c r="AA1866" i="2"/>
  <c r="AB1866" i="2"/>
  <c r="AD1866" i="2"/>
  <c r="AA1867" i="2"/>
  <c r="AB1867" i="2"/>
  <c r="AF1867" i="2" s="1"/>
  <c r="AA1868" i="2"/>
  <c r="AB1868" i="2"/>
  <c r="AC1868" i="2"/>
  <c r="AA1869" i="2"/>
  <c r="AB1869" i="2"/>
  <c r="AE1869" i="2" s="1"/>
  <c r="AC1869" i="2"/>
  <c r="AD1869" i="2"/>
  <c r="AF1869" i="2"/>
  <c r="AA1870" i="2"/>
  <c r="AB1870" i="2"/>
  <c r="AF1870" i="2" s="1"/>
  <c r="AC1870" i="2"/>
  <c r="AD1870" i="2"/>
  <c r="AE1870" i="2"/>
  <c r="AA1871" i="2"/>
  <c r="AC1871" i="2" s="1"/>
  <c r="AE1871" i="2" s="1"/>
  <c r="AF1871" i="2" s="1"/>
  <c r="AB1871" i="2"/>
  <c r="AA1872" i="2"/>
  <c r="AB1872" i="2"/>
  <c r="AC1872" i="2"/>
  <c r="AD1872" i="2"/>
  <c r="AE1872" i="2"/>
  <c r="AF1872" i="2"/>
  <c r="AG1872" i="2"/>
  <c r="AA1873" i="2"/>
  <c r="AB1873" i="2"/>
  <c r="AF1873" i="2" s="1"/>
  <c r="AC1873" i="2"/>
  <c r="AD1873" i="2"/>
  <c r="AE1873" i="2"/>
  <c r="AG1873" i="2" s="1"/>
  <c r="AA1874" i="2"/>
  <c r="AB1874" i="2"/>
  <c r="AA1875" i="2"/>
  <c r="AB1875" i="2"/>
  <c r="AE1875" i="2"/>
  <c r="AA1876" i="2"/>
  <c r="AB1876" i="2"/>
  <c r="AG1876" i="2"/>
  <c r="AA1877" i="2"/>
  <c r="AB1877" i="2"/>
  <c r="AC1877" i="2"/>
  <c r="AD1877" i="2"/>
  <c r="AA1878" i="2"/>
  <c r="AG1878" i="2" s="1"/>
  <c r="AB1878" i="2"/>
  <c r="AD1878" i="2"/>
  <c r="AA1879" i="2"/>
  <c r="AB1879" i="2"/>
  <c r="AG1879" i="2"/>
  <c r="AA1880" i="2"/>
  <c r="AB1880" i="2"/>
  <c r="AD1880" i="2"/>
  <c r="AG1880" i="2"/>
  <c r="AA1881" i="2"/>
  <c r="AB1881" i="2"/>
  <c r="AC1881" i="2" s="1"/>
  <c r="AE1881" i="2" s="1"/>
  <c r="AF1881" i="2" s="1"/>
  <c r="AD1881" i="2"/>
  <c r="AG1881" i="2"/>
  <c r="AA1882" i="2"/>
  <c r="AD1882" i="2" s="1"/>
  <c r="AB1882" i="2"/>
  <c r="AA1883" i="2"/>
  <c r="AB1883" i="2"/>
  <c r="AA1884" i="2"/>
  <c r="AB1884" i="2"/>
  <c r="AC1884" i="2"/>
  <c r="AA1885" i="2"/>
  <c r="AG1885" i="2" s="1"/>
  <c r="AB1885" i="2"/>
  <c r="AA1886" i="2"/>
  <c r="AB1886" i="2"/>
  <c r="AF1886" i="2" s="1"/>
  <c r="AC1886" i="2"/>
  <c r="AD1886" i="2"/>
  <c r="AE1886" i="2"/>
  <c r="AA1887" i="2"/>
  <c r="AG1887" i="2" s="1"/>
  <c r="AB1887" i="2"/>
  <c r="AA1888" i="2"/>
  <c r="AB1888" i="2"/>
  <c r="AC1888" i="2"/>
  <c r="AD1888" i="2"/>
  <c r="AE1888" i="2"/>
  <c r="AF1888" i="2"/>
  <c r="AG1888" i="2"/>
  <c r="AA1889" i="2"/>
  <c r="AB1889" i="2"/>
  <c r="AC1889" i="2"/>
  <c r="AE1889" i="2" s="1"/>
  <c r="AD1889" i="2"/>
  <c r="AG1889" i="2"/>
  <c r="AA1890" i="2"/>
  <c r="AB1890" i="2"/>
  <c r="AC1890" i="2"/>
  <c r="AD1890" i="2"/>
  <c r="AE1890" i="2"/>
  <c r="AF1890" i="2"/>
  <c r="AA1891" i="2"/>
  <c r="AB1891" i="2"/>
  <c r="AG1891" i="2"/>
  <c r="AA1892" i="2"/>
  <c r="AB1892" i="2"/>
  <c r="AC1892" i="2" s="1"/>
  <c r="AA1893" i="2"/>
  <c r="AB1893" i="2"/>
  <c r="AE1893" i="2" s="1"/>
  <c r="AC1893" i="2"/>
  <c r="AD1893" i="2"/>
  <c r="AF1893" i="2"/>
  <c r="AG1893" i="2"/>
  <c r="AA1894" i="2"/>
  <c r="AG1894" i="2" s="1"/>
  <c r="AB1894" i="2"/>
  <c r="AA1895" i="2"/>
  <c r="AB1895" i="2"/>
  <c r="AG1895" i="2"/>
  <c r="AA1896" i="2"/>
  <c r="AB1896" i="2"/>
  <c r="AA1897" i="2"/>
  <c r="AB1897" i="2"/>
  <c r="AC1897" i="2" s="1"/>
  <c r="AD1897" i="2"/>
  <c r="AE1897" i="2"/>
  <c r="AF1897" i="2"/>
  <c r="AG1897" i="2"/>
  <c r="AA1898" i="2"/>
  <c r="AG1898" i="2" s="1"/>
  <c r="AB1898" i="2"/>
  <c r="AC1898" i="2"/>
  <c r="AD1898" i="2"/>
  <c r="AE1898" i="2"/>
  <c r="AF1898" i="2"/>
  <c r="AA1899" i="2"/>
  <c r="AB1899" i="2"/>
  <c r="AF1899" i="2"/>
  <c r="AA1900" i="2"/>
  <c r="AB1900" i="2"/>
  <c r="AC1900" i="2" s="1"/>
  <c r="AA1901" i="2"/>
  <c r="AB1901" i="2"/>
  <c r="AE1901" i="2" s="1"/>
  <c r="AC1901" i="2"/>
  <c r="AD1901" i="2"/>
  <c r="AF1901" i="2"/>
  <c r="AA1902" i="2"/>
  <c r="AB1902" i="2"/>
  <c r="AF1902" i="2" s="1"/>
  <c r="AC1902" i="2"/>
  <c r="AD1902" i="2"/>
  <c r="AE1902" i="2"/>
  <c r="AA1903" i="2"/>
  <c r="AG1903" i="2" s="1"/>
  <c r="AB1903" i="2"/>
  <c r="AC1903" i="2"/>
  <c r="AE1903" i="2" s="1"/>
  <c r="AF1903" i="2" s="1"/>
  <c r="AA1904" i="2"/>
  <c r="AB1904" i="2"/>
  <c r="AC1904" i="2"/>
  <c r="AD1904" i="2"/>
  <c r="AE1904" i="2"/>
  <c r="AF1904" i="2"/>
  <c r="AG1904" i="2"/>
  <c r="AA1905" i="2"/>
  <c r="AB1905" i="2"/>
  <c r="AF1905" i="2" s="1"/>
  <c r="AC1905" i="2"/>
  <c r="AD1905" i="2"/>
  <c r="AE1905" i="2"/>
  <c r="AG1905" i="2"/>
  <c r="AA1906" i="2"/>
  <c r="AB1906" i="2"/>
  <c r="AA1907" i="2"/>
  <c r="AG1907" i="2" s="1"/>
  <c r="AB1907" i="2"/>
  <c r="AA1908" i="2"/>
  <c r="AB1908" i="2"/>
  <c r="AC1908" i="2"/>
  <c r="AA1909" i="2"/>
  <c r="AB1909" i="2"/>
  <c r="AE1909" i="2" s="1"/>
  <c r="AC1909" i="2"/>
  <c r="AD1909" i="2"/>
  <c r="AF1909" i="2"/>
  <c r="AG1909" i="2"/>
  <c r="AA1910" i="2"/>
  <c r="AB1910" i="2"/>
  <c r="AD1910" i="2"/>
  <c r="AE1910" i="2"/>
  <c r="AA1911" i="2"/>
  <c r="AB1911" i="2"/>
  <c r="AE1911" i="2"/>
  <c r="AF1911" i="2"/>
  <c r="AA1912" i="2"/>
  <c r="AB1912" i="2"/>
  <c r="AG1912" i="2"/>
  <c r="AA1913" i="2"/>
  <c r="AB1913" i="2"/>
  <c r="AC1913" i="2" s="1"/>
  <c r="AE1913" i="2" s="1"/>
  <c r="AF1913" i="2" s="1"/>
  <c r="AD1913" i="2"/>
  <c r="AG1913" i="2"/>
  <c r="AA1914" i="2"/>
  <c r="AB1914" i="2"/>
  <c r="AC1914" i="2"/>
  <c r="AD1914" i="2"/>
  <c r="AE1914" i="2"/>
  <c r="AF1914" i="2"/>
  <c r="AA1915" i="2"/>
  <c r="AB1915" i="2"/>
  <c r="AA1916" i="2"/>
  <c r="AB1916" i="2"/>
  <c r="AC1916" i="2" s="1"/>
  <c r="AF1916" i="2"/>
  <c r="AA1917" i="2"/>
  <c r="AB1917" i="2"/>
  <c r="AE1917" i="2" s="1"/>
  <c r="AC1917" i="2"/>
  <c r="AD1917" i="2"/>
  <c r="AF1917" i="2"/>
  <c r="AA1918" i="2"/>
  <c r="AB1918" i="2"/>
  <c r="AC1918" i="2" s="1"/>
  <c r="AE1918" i="2" s="1"/>
  <c r="AD1918" i="2"/>
  <c r="AG1918" i="2"/>
  <c r="AA1919" i="2"/>
  <c r="AB1919" i="2"/>
  <c r="AD1919" i="2" s="1"/>
  <c r="AC1919" i="2"/>
  <c r="AF1919" i="2"/>
  <c r="AA1920" i="2"/>
  <c r="AB1920" i="2"/>
  <c r="AC1920" i="2"/>
  <c r="AD1920" i="2"/>
  <c r="AE1920" i="2"/>
  <c r="AF1920" i="2"/>
  <c r="AG1920" i="2"/>
  <c r="AA1921" i="2"/>
  <c r="AB1921" i="2"/>
  <c r="AF1921" i="2" s="1"/>
  <c r="AC1921" i="2"/>
  <c r="AD1921" i="2"/>
  <c r="AG1921" i="2" s="1"/>
  <c r="AE1921" i="2"/>
  <c r="AA1922" i="2"/>
  <c r="AG1922" i="2" s="1"/>
  <c r="AB1922" i="2"/>
  <c r="AC1922" i="2"/>
  <c r="AD1922" i="2"/>
  <c r="AE1922" i="2"/>
  <c r="AF1922" i="2"/>
  <c r="AA1923" i="2"/>
  <c r="AB1923" i="2"/>
  <c r="AC1923" i="2" s="1"/>
  <c r="AG1923" i="2"/>
  <c r="AA1924" i="2"/>
  <c r="AB1924" i="2"/>
  <c r="AA1925" i="2"/>
  <c r="AB1925" i="2"/>
  <c r="AE1925" i="2" s="1"/>
  <c r="AC1925" i="2"/>
  <c r="AD1925" i="2"/>
  <c r="AG1925" i="2" s="1"/>
  <c r="AF1925" i="2"/>
  <c r="AA1926" i="2"/>
  <c r="AG1926" i="2" s="1"/>
  <c r="AB1926" i="2"/>
  <c r="AD1926" i="2" s="1"/>
  <c r="AA1927" i="2"/>
  <c r="AB1927" i="2"/>
  <c r="AD1927" i="2" s="1"/>
  <c r="AC1927" i="2"/>
  <c r="AE1927" i="2"/>
  <c r="AF1927" i="2"/>
  <c r="AA1928" i="2"/>
  <c r="AB1928" i="2"/>
  <c r="AC1928" i="2" s="1"/>
  <c r="AD1928" i="2"/>
  <c r="AA1929" i="2"/>
  <c r="AB1929" i="2"/>
  <c r="AC1929" i="2" s="1"/>
  <c r="AD1929" i="2"/>
  <c r="AG1929" i="2" s="1"/>
  <c r="AE1929" i="2"/>
  <c r="AF1929" i="2"/>
  <c r="AA1930" i="2"/>
  <c r="AB1930" i="2"/>
  <c r="AC1930" i="2"/>
  <c r="AD1930" i="2"/>
  <c r="AE1930" i="2"/>
  <c r="AF1930" i="2"/>
  <c r="AA1931" i="2"/>
  <c r="AB1931" i="2"/>
  <c r="AF1931" i="2" s="1"/>
  <c r="AA1932" i="2"/>
  <c r="AB1932" i="2"/>
  <c r="AD1932" i="2" s="1"/>
  <c r="AC1932" i="2"/>
  <c r="AE1932" i="2" s="1"/>
  <c r="AG1932" i="2" s="1"/>
  <c r="AA1933" i="2"/>
  <c r="AG1933" i="2" s="1"/>
  <c r="AB1933" i="2"/>
  <c r="AC1933" i="2"/>
  <c r="AD1933" i="2"/>
  <c r="AA1934" i="2"/>
  <c r="AG1934" i="2" s="1"/>
  <c r="AB1934" i="2"/>
  <c r="AF1934" i="2" s="1"/>
  <c r="AD1934" i="2"/>
  <c r="AE1934" i="2"/>
  <c r="AA1935" i="2"/>
  <c r="AG1935" i="2" s="1"/>
  <c r="AB1935" i="2"/>
  <c r="AD1935" i="2" s="1"/>
  <c r="AC1935" i="2"/>
  <c r="AE1935" i="2" s="1"/>
  <c r="AA1936" i="2"/>
  <c r="AB1936" i="2"/>
  <c r="AC1936" i="2"/>
  <c r="AD1936" i="2"/>
  <c r="AG1936" i="2" s="1"/>
  <c r="AE1936" i="2"/>
  <c r="AF1936" i="2"/>
  <c r="AA1937" i="2"/>
  <c r="AB1937" i="2"/>
  <c r="AF1937" i="2" s="1"/>
  <c r="AA1938" i="2"/>
  <c r="AC1938" i="2" s="1"/>
  <c r="AE1938" i="2" s="1"/>
  <c r="AF1938" i="2" s="1"/>
  <c r="AB1938" i="2"/>
  <c r="AA1939" i="2"/>
  <c r="AB1939" i="2"/>
  <c r="AA1940" i="2"/>
  <c r="AB1940" i="2"/>
  <c r="AC1940" i="2" s="1"/>
  <c r="AA1941" i="2"/>
  <c r="AB1941" i="2"/>
  <c r="AE1941" i="2" s="1"/>
  <c r="AA1942" i="2"/>
  <c r="AB1942" i="2"/>
  <c r="AA1943" i="2"/>
  <c r="AB1943" i="2"/>
  <c r="AC1943" i="2"/>
  <c r="AE1943" i="2" s="1"/>
  <c r="AF1943" i="2" s="1"/>
  <c r="AD1943" i="2"/>
  <c r="AG1943" i="2"/>
  <c r="AA1944" i="2"/>
  <c r="AG1944" i="2" s="1"/>
  <c r="AB1944" i="2"/>
  <c r="AE1944" i="2" s="1"/>
  <c r="AD1944" i="2"/>
  <c r="AA1945" i="2"/>
  <c r="AB1945" i="2"/>
  <c r="AC1945" i="2" s="1"/>
  <c r="AD1945" i="2"/>
  <c r="AE1945" i="2"/>
  <c r="AF1945" i="2" s="1"/>
  <c r="AG1945" i="2"/>
  <c r="AA1946" i="2"/>
  <c r="AC1946" i="2" s="1"/>
  <c r="AB1946" i="2"/>
  <c r="AE1946" i="2"/>
  <c r="AF1946" i="2" s="1"/>
  <c r="AA1947" i="2"/>
  <c r="AB1947" i="2"/>
  <c r="AA1948" i="2"/>
  <c r="AB1948" i="2"/>
  <c r="AC1948" i="2" s="1"/>
  <c r="AE1948" i="2" s="1"/>
  <c r="AA1949" i="2"/>
  <c r="AG1949" i="2" s="1"/>
  <c r="AB1949" i="2"/>
  <c r="AE1949" i="2" s="1"/>
  <c r="AC1949" i="2"/>
  <c r="AD1949" i="2"/>
  <c r="AF1949" i="2"/>
  <c r="AA1950" i="2"/>
  <c r="AD1950" i="2" s="1"/>
  <c r="AB1950" i="2"/>
  <c r="AC1950" i="2"/>
  <c r="AE1950" i="2" s="1"/>
  <c r="AF1950" i="2"/>
  <c r="AG1950" i="2"/>
  <c r="AA1951" i="2"/>
  <c r="AG1951" i="2" s="1"/>
  <c r="AB1951" i="2"/>
  <c r="AD1951" i="2" s="1"/>
  <c r="AA1952" i="2"/>
  <c r="AB1952" i="2"/>
  <c r="AC1952" i="2"/>
  <c r="AD1952" i="2"/>
  <c r="AE1952" i="2"/>
  <c r="AF1952" i="2" s="1"/>
  <c r="AG1952" i="2"/>
  <c r="AA1953" i="2"/>
  <c r="AB1953" i="2"/>
  <c r="AF1953" i="2" s="1"/>
  <c r="AC1953" i="2"/>
  <c r="AD1953" i="2"/>
  <c r="AE1953" i="2"/>
  <c r="AG1953" i="2"/>
  <c r="AA1954" i="2"/>
  <c r="AC1954" i="2" s="1"/>
  <c r="AB1954" i="2"/>
  <c r="AD1954" i="2" s="1"/>
  <c r="AG1954" i="2" s="1"/>
  <c r="AE1954" i="2"/>
  <c r="AF1954" i="2" s="1"/>
  <c r="AA1955" i="2"/>
  <c r="AB1955" i="2"/>
  <c r="AE1955" i="2" s="1"/>
  <c r="AA1956" i="2"/>
  <c r="AB1956" i="2"/>
  <c r="AC1956" i="2" s="1"/>
  <c r="AA1957" i="2"/>
  <c r="AB1957" i="2"/>
  <c r="AC1957" i="2" s="1"/>
  <c r="AA1958" i="2"/>
  <c r="AB1958" i="2"/>
  <c r="AD1958" i="2"/>
  <c r="AE1958" i="2"/>
  <c r="AA1959" i="2"/>
  <c r="AB1959" i="2"/>
  <c r="AA1960" i="2"/>
  <c r="AB1960" i="2"/>
  <c r="AA1961" i="2"/>
  <c r="AB1961" i="2"/>
  <c r="AC1961" i="2" s="1"/>
  <c r="AD1961" i="2"/>
  <c r="AE1961" i="2"/>
  <c r="AF1961" i="2"/>
  <c r="AG1961" i="2"/>
  <c r="AA1962" i="2"/>
  <c r="AG1962" i="2" s="1"/>
  <c r="AB1962" i="2"/>
  <c r="AD1962" i="2"/>
  <c r="AA1963" i="2"/>
  <c r="AB1963" i="2"/>
  <c r="AA1964" i="2"/>
  <c r="AB1964" i="2"/>
  <c r="AG1964" i="2"/>
  <c r="AA1965" i="2"/>
  <c r="AG1965" i="2" s="1"/>
  <c r="AB1965" i="2"/>
  <c r="AC1965" i="2"/>
  <c r="AD1965" i="2"/>
  <c r="AA1966" i="2"/>
  <c r="AB1966" i="2"/>
  <c r="AF1966" i="2" s="1"/>
  <c r="AC1966" i="2"/>
  <c r="AD1966" i="2"/>
  <c r="AE1966" i="2"/>
  <c r="AG1966" i="2"/>
  <c r="AA1967" i="2"/>
  <c r="AG1967" i="2" s="1"/>
  <c r="AB1967" i="2"/>
  <c r="AD1967" i="2" s="1"/>
  <c r="AC1967" i="2"/>
  <c r="AE1967" i="2" s="1"/>
  <c r="AF1967" i="2" s="1"/>
  <c r="AA1968" i="2"/>
  <c r="AB1968" i="2"/>
  <c r="AC1968" i="2"/>
  <c r="AE1968" i="2" s="1"/>
  <c r="AF1968" i="2" s="1"/>
  <c r="AD1968" i="2"/>
  <c r="AG1968" i="2"/>
  <c r="AA1969" i="2"/>
  <c r="AB1969" i="2"/>
  <c r="AD1969" i="2"/>
  <c r="AA1970" i="2"/>
  <c r="AB1970" i="2"/>
  <c r="AA1971" i="2"/>
  <c r="AG1971" i="2" s="1"/>
  <c r="AB1971" i="2"/>
  <c r="AA1972" i="2"/>
  <c r="AB1972" i="2"/>
  <c r="AA1973" i="2"/>
  <c r="AD1973" i="2" s="1"/>
  <c r="AB1973" i="2"/>
  <c r="AG1973" i="2"/>
  <c r="AA1974" i="2"/>
  <c r="AB1974" i="2"/>
  <c r="AD1974" i="2"/>
  <c r="AE1974" i="2"/>
  <c r="AA1975" i="2"/>
  <c r="AB1975" i="2"/>
  <c r="AC1975" i="2"/>
  <c r="AE1975" i="2" s="1"/>
  <c r="AG1975" i="2" s="1"/>
  <c r="AD1975" i="2"/>
  <c r="AF1975" i="2"/>
  <c r="AA1976" i="2"/>
  <c r="AB1976" i="2"/>
  <c r="AF1976" i="2" s="1"/>
  <c r="AD1976" i="2"/>
  <c r="AA1977" i="2"/>
  <c r="AB1977" i="2"/>
  <c r="AC1977" i="2" s="1"/>
  <c r="AD1977" i="2"/>
  <c r="AE1977" i="2"/>
  <c r="AF1977" i="2" s="1"/>
  <c r="AG1977" i="2"/>
  <c r="AA1978" i="2"/>
  <c r="AB1978" i="2"/>
  <c r="AC1978" i="2"/>
  <c r="AD1978" i="2"/>
  <c r="AE1978" i="2"/>
  <c r="AF1978" i="2"/>
  <c r="AA1979" i="2"/>
  <c r="AB1979" i="2"/>
  <c r="AF1979" i="2" s="1"/>
  <c r="AA1980" i="2"/>
  <c r="AB1980" i="2"/>
  <c r="AC1980" i="2"/>
  <c r="AD1980" i="2"/>
  <c r="AG1980" i="2"/>
  <c r="AA1981" i="2"/>
  <c r="AG1981" i="2" s="1"/>
  <c r="AB1981" i="2"/>
  <c r="AE1981" i="2" s="1"/>
  <c r="AF1981" i="2" s="1"/>
  <c r="AC1981" i="2"/>
  <c r="AD1981" i="2"/>
  <c r="AA1982" i="2"/>
  <c r="AB1982" i="2"/>
  <c r="AC1982" i="2"/>
  <c r="AE1982" i="2" s="1"/>
  <c r="AF1982" i="2" s="1"/>
  <c r="AD1982" i="2"/>
  <c r="AA1983" i="2"/>
  <c r="AG1983" i="2" s="1"/>
  <c r="AB1983" i="2"/>
  <c r="AD1983" i="2" s="1"/>
  <c r="AE1983" i="2"/>
  <c r="AA1984" i="2"/>
  <c r="AB1984" i="2"/>
  <c r="AC1984" i="2"/>
  <c r="AD1984" i="2"/>
  <c r="AE1984" i="2"/>
  <c r="AF1984" i="2"/>
  <c r="AG1984" i="2"/>
  <c r="AA1985" i="2"/>
  <c r="AG1985" i="2" s="1"/>
  <c r="AB1985" i="2"/>
  <c r="AF1985" i="2" s="1"/>
  <c r="AD1985" i="2"/>
  <c r="AE1985" i="2"/>
  <c r="AA1986" i="2"/>
  <c r="AB1986" i="2"/>
  <c r="AD1986" i="2" s="1"/>
  <c r="AG1986" i="2" s="1"/>
  <c r="AC1986" i="2"/>
  <c r="AE1986" i="2"/>
  <c r="AF1986" i="2"/>
  <c r="AA1987" i="2"/>
  <c r="AB1987" i="2"/>
  <c r="AD1987" i="2" s="1"/>
  <c r="AE1987" i="2"/>
  <c r="AA1988" i="2"/>
  <c r="AB1988" i="2"/>
  <c r="AA1989" i="2"/>
  <c r="AC1989" i="2" s="1"/>
  <c r="AE1989" i="2" s="1"/>
  <c r="AF1989" i="2" s="1"/>
  <c r="AB1989" i="2"/>
  <c r="AA1990" i="2"/>
  <c r="AB1990" i="2"/>
  <c r="AD1990" i="2"/>
  <c r="AA1991" i="2"/>
  <c r="AB1991" i="2"/>
  <c r="AC1991" i="2"/>
  <c r="AD1991" i="2"/>
  <c r="AG1991" i="2"/>
  <c r="AA1992" i="2"/>
  <c r="AG1992" i="2" s="1"/>
  <c r="AB1992" i="2"/>
  <c r="AA1993" i="2"/>
  <c r="AB1993" i="2"/>
  <c r="AG1993" i="2"/>
  <c r="AA1994" i="2"/>
  <c r="AG1994" i="2" s="1"/>
  <c r="AB1994" i="2"/>
  <c r="AC1994" i="2"/>
  <c r="AD1994" i="2"/>
  <c r="AE1994" i="2"/>
  <c r="AF1994" i="2"/>
  <c r="AA1995" i="2"/>
  <c r="AB1995" i="2"/>
  <c r="AD1995" i="2"/>
  <c r="AA1996" i="2"/>
  <c r="AB1996" i="2"/>
  <c r="AC1996" i="2" s="1"/>
  <c r="AD1996" i="2"/>
  <c r="AE1996" i="2"/>
  <c r="AF1996" i="2"/>
  <c r="AA1997" i="2"/>
  <c r="AG1997" i="2" s="1"/>
  <c r="AB1997" i="2"/>
  <c r="AC1997" i="2"/>
  <c r="AD1997" i="2"/>
  <c r="AE1997" i="2"/>
  <c r="AF1997" i="2"/>
  <c r="AA1998" i="2"/>
  <c r="AB1998" i="2"/>
  <c r="AC1998" i="2"/>
  <c r="AG1998" i="2"/>
  <c r="AA1999" i="2"/>
  <c r="AD1999" i="2" s="1"/>
  <c r="AB1999" i="2"/>
  <c r="AC1999" i="2"/>
  <c r="AE1999" i="2" s="1"/>
  <c r="AF1999" i="2"/>
  <c r="AG1999" i="2"/>
  <c r="AA2000" i="2"/>
  <c r="AB2000" i="2"/>
  <c r="AD2000" i="2"/>
  <c r="AE2000" i="2"/>
  <c r="AA2001" i="2"/>
  <c r="AB2001" i="2"/>
  <c r="AE2001" i="2" s="1"/>
  <c r="AA2002" i="2"/>
  <c r="AB2002" i="2"/>
  <c r="AE2002" i="2" s="1"/>
  <c r="AD2002" i="2"/>
  <c r="AF2002" i="2"/>
  <c r="AG2002" i="2"/>
  <c r="AA2003" i="2"/>
  <c r="AB2003" i="2"/>
  <c r="AF2003" i="2" s="1"/>
  <c r="AC2003" i="2"/>
  <c r="AD2003" i="2"/>
  <c r="AG2003" i="2" s="1"/>
  <c r="AE2003" i="2"/>
  <c r="AA2004" i="2"/>
  <c r="AG2004" i="2" s="1"/>
  <c r="AB2004" i="2"/>
  <c r="AC2004" i="2"/>
  <c r="AE2004" i="2" s="1"/>
  <c r="AF2004" i="2" s="1"/>
  <c r="AD2004" i="2"/>
  <c r="AA2005" i="2"/>
  <c r="AB2005" i="2"/>
  <c r="AF2005" i="2"/>
  <c r="AA2006" i="2"/>
  <c r="AB2006" i="2"/>
  <c r="AE2006" i="2" s="1"/>
  <c r="AA2007" i="2"/>
  <c r="AB2007" i="2"/>
  <c r="AC2007" i="2"/>
  <c r="AD2007" i="2"/>
  <c r="AE2007" i="2"/>
  <c r="AF2007" i="2"/>
  <c r="AA2008" i="2"/>
  <c r="AB2008" i="2"/>
  <c r="AC2008" i="2" s="1"/>
  <c r="AD2008" i="2"/>
  <c r="AA2009" i="2"/>
  <c r="AG2009" i="2" s="1"/>
  <c r="AB2009" i="2"/>
  <c r="AD2009" i="2" s="1"/>
  <c r="AC2009" i="2"/>
  <c r="AE2009" i="2" s="1"/>
  <c r="AF2009" i="2" s="1"/>
  <c r="AA2010" i="2"/>
  <c r="AB2010" i="2"/>
  <c r="AE2010" i="2" s="1"/>
  <c r="AC2010" i="2"/>
  <c r="AD2010" i="2"/>
  <c r="AG2010" i="2" s="1"/>
  <c r="AF2010" i="2"/>
  <c r="AA2011" i="2"/>
  <c r="AB2011" i="2"/>
  <c r="AE2011" i="2"/>
  <c r="AA2012" i="2"/>
  <c r="AB2012" i="2"/>
  <c r="AA2013" i="2"/>
  <c r="AB2013" i="2"/>
  <c r="AC2013" i="2"/>
  <c r="AD2013" i="2"/>
  <c r="AE2013" i="2"/>
  <c r="AF2013" i="2"/>
  <c r="AG2013" i="2"/>
  <c r="AA2014" i="2"/>
  <c r="AB2014" i="2"/>
  <c r="AC2014" i="2"/>
  <c r="AA2015" i="2"/>
  <c r="AB2015" i="2"/>
  <c r="AC2015" i="2"/>
  <c r="AD2015" i="2"/>
  <c r="AE2015" i="2"/>
  <c r="AF2015" i="2"/>
  <c r="AG2015" i="2"/>
  <c r="AA2016" i="2"/>
  <c r="AG2016" i="2" s="1"/>
  <c r="AB2016" i="2"/>
  <c r="AD2016" i="2" s="1"/>
  <c r="AA2017" i="2"/>
  <c r="AB2017" i="2"/>
  <c r="AE2017" i="2" s="1"/>
  <c r="AA2018" i="2"/>
  <c r="AB2018" i="2"/>
  <c r="AE2018" i="2" s="1"/>
  <c r="AD2018" i="2"/>
  <c r="AF2018" i="2"/>
  <c r="AG2018" i="2"/>
  <c r="AA2019" i="2"/>
  <c r="AB2019" i="2"/>
  <c r="AF2019" i="2" s="1"/>
  <c r="AC2019" i="2"/>
  <c r="AD2019" i="2"/>
  <c r="AE2019" i="2"/>
  <c r="AG2019" i="2"/>
  <c r="AA2020" i="2"/>
  <c r="AG2020" i="2" s="1"/>
  <c r="AB2020" i="2"/>
  <c r="AC2020" i="2"/>
  <c r="AD2020" i="2"/>
  <c r="AE2020" i="2"/>
  <c r="AF2020" i="2"/>
  <c r="AA2021" i="2"/>
  <c r="AB2021" i="2"/>
  <c r="AF2021" i="2"/>
  <c r="AA2022" i="2"/>
  <c r="AB2022" i="2"/>
  <c r="AG2022" i="2"/>
  <c r="AA2023" i="2"/>
  <c r="AB2023" i="2"/>
  <c r="AC2023" i="2"/>
  <c r="AD2023" i="2"/>
  <c r="AE2023" i="2"/>
  <c r="AF2023" i="2"/>
  <c r="AA2024" i="2"/>
  <c r="AD2024" i="2" s="1"/>
  <c r="AB2024" i="2"/>
  <c r="AA2025" i="2"/>
  <c r="AB2025" i="2"/>
  <c r="AD2025" i="2" s="1"/>
  <c r="AC2025" i="2"/>
  <c r="AE2025" i="2"/>
  <c r="AF2025" i="2"/>
  <c r="AA2026" i="2"/>
  <c r="AB2026" i="2"/>
  <c r="AE2026" i="2" s="1"/>
  <c r="AC2026" i="2"/>
  <c r="AD2026" i="2"/>
  <c r="AG2026" i="2" s="1"/>
  <c r="AF2026" i="2"/>
  <c r="AA2027" i="2"/>
  <c r="AB2027" i="2"/>
  <c r="AE2027" i="2"/>
  <c r="AA2028" i="2"/>
  <c r="AB2028" i="2"/>
  <c r="AA2029" i="2"/>
  <c r="AC2029" i="2" s="1"/>
  <c r="AE2029" i="2" s="1"/>
  <c r="AF2029" i="2" s="1"/>
  <c r="AB2029" i="2"/>
  <c r="AA2030" i="2"/>
  <c r="AB2030" i="2"/>
  <c r="AC2030" i="2" s="1"/>
  <c r="AA2031" i="2"/>
  <c r="AB2031" i="2"/>
  <c r="AC2031" i="2"/>
  <c r="AD2031" i="2"/>
  <c r="AE2031" i="2"/>
  <c r="AF2031" i="2"/>
  <c r="AG2031" i="2"/>
  <c r="AA2032" i="2"/>
  <c r="AB2032" i="2"/>
  <c r="AD2032" i="2" s="1"/>
  <c r="AA2033" i="2"/>
  <c r="AB2033" i="2"/>
  <c r="AG2033" i="2"/>
  <c r="AA2034" i="2"/>
  <c r="AD2034" i="2" s="1"/>
  <c r="AB2034" i="2"/>
  <c r="AA2035" i="2"/>
  <c r="AB2035" i="2"/>
  <c r="AF2035" i="2" s="1"/>
  <c r="AC2035" i="2"/>
  <c r="AD2035" i="2"/>
  <c r="AE2035" i="2"/>
  <c r="AG2035" i="2"/>
  <c r="AA2036" i="2"/>
  <c r="AG2036" i="2" s="1"/>
  <c r="AB2036" i="2"/>
  <c r="AC2036" i="2"/>
  <c r="AE2036" i="2" s="1"/>
  <c r="AF2036" i="2" s="1"/>
  <c r="AD2036" i="2"/>
  <c r="AA2037" i="2"/>
  <c r="AG2037" i="2" s="1"/>
  <c r="AB2037" i="2"/>
  <c r="AA2038" i="2"/>
  <c r="AB2038" i="2"/>
  <c r="AA2039" i="2"/>
  <c r="AB2039" i="2"/>
  <c r="AC2039" i="2"/>
  <c r="AD2039" i="2"/>
  <c r="AE2039" i="2"/>
  <c r="AF2039" i="2"/>
  <c r="AA2040" i="2"/>
  <c r="AB2040" i="2"/>
  <c r="AC2040" i="2" s="1"/>
  <c r="AD2040" i="2"/>
  <c r="AA2041" i="2"/>
  <c r="AG2041" i="2" s="1"/>
  <c r="AB2041" i="2"/>
  <c r="AD2041" i="2" s="1"/>
  <c r="AC2041" i="2"/>
  <c r="AE2041" i="2"/>
  <c r="AF2041" i="2"/>
  <c r="AA2042" i="2"/>
  <c r="AB2042" i="2"/>
  <c r="AE2042" i="2" s="1"/>
  <c r="AC2042" i="2"/>
  <c r="AD2042" i="2"/>
  <c r="AG2042" i="2" s="1"/>
  <c r="AF2042" i="2"/>
  <c r="AA2043" i="2"/>
  <c r="AB2043" i="2"/>
  <c r="AE2043" i="2"/>
  <c r="AA2044" i="2"/>
  <c r="AB2044" i="2"/>
  <c r="AA2045" i="2"/>
  <c r="AC2045" i="2" s="1"/>
  <c r="AE2045" i="2" s="1"/>
  <c r="AF2045" i="2" s="1"/>
  <c r="AB2045" i="2"/>
  <c r="AD2045" i="2"/>
  <c r="AG2045" i="2"/>
  <c r="AA2046" i="2"/>
  <c r="AB2046" i="2"/>
  <c r="AC2046" i="2" s="1"/>
  <c r="AG2046" i="2"/>
  <c r="AA2047" i="2"/>
  <c r="AB2047" i="2"/>
  <c r="AC2047" i="2"/>
  <c r="AD2047" i="2"/>
  <c r="AE2047" i="2"/>
  <c r="AF2047" i="2"/>
  <c r="AG2047" i="2"/>
  <c r="AA2048" i="2"/>
  <c r="AB2048" i="2"/>
  <c r="AD2048" i="2" s="1"/>
  <c r="AE2048" i="2"/>
  <c r="AA2049" i="2"/>
  <c r="AB2049" i="2"/>
  <c r="AG2049" i="2"/>
  <c r="AA2050" i="2"/>
  <c r="AB2050" i="2"/>
  <c r="AD2050" i="2" s="1"/>
  <c r="AG2050" i="2"/>
  <c r="AA2051" i="2"/>
  <c r="AB2051" i="2"/>
  <c r="AF2051" i="2" s="1"/>
  <c r="AC2051" i="2"/>
  <c r="AD2051" i="2"/>
  <c r="AG2051" i="2" s="1"/>
  <c r="AE2051" i="2"/>
  <c r="AA2052" i="2"/>
  <c r="AG2052" i="2" s="1"/>
  <c r="AB2052" i="2"/>
  <c r="AC2052" i="2"/>
  <c r="AE2052" i="2" s="1"/>
  <c r="AD2052" i="2"/>
  <c r="AF2052" i="2"/>
  <c r="AA2053" i="2"/>
  <c r="AB2053" i="2"/>
  <c r="AF2053" i="2" s="1"/>
  <c r="AA2054" i="2"/>
  <c r="AB2054" i="2"/>
  <c r="AE2054" i="2" s="1"/>
  <c r="AA2055" i="2"/>
  <c r="AB2055" i="2"/>
  <c r="AC2055" i="2"/>
  <c r="AD2055" i="2"/>
  <c r="AE2055" i="2"/>
  <c r="AF2055" i="2"/>
  <c r="AA2056" i="2"/>
  <c r="AB2056" i="2"/>
  <c r="AC2056" i="2" s="1"/>
  <c r="AD2056" i="2"/>
  <c r="AA2057" i="2"/>
  <c r="AG2057" i="2" s="1"/>
  <c r="AB2057" i="2"/>
  <c r="AD2057" i="2" s="1"/>
  <c r="AC2057" i="2"/>
  <c r="AE2057" i="2"/>
  <c r="AF2057" i="2"/>
  <c r="AA2058" i="2"/>
  <c r="AB2058" i="2"/>
  <c r="AC2058" i="2"/>
  <c r="AD2058" i="2"/>
  <c r="AA2059" i="2"/>
  <c r="AB2059" i="2"/>
  <c r="AC2059" i="2" s="1"/>
  <c r="AA2060" i="2"/>
  <c r="AB2060" i="2"/>
  <c r="AC2060" i="2"/>
  <c r="AD2060" i="2"/>
  <c r="AE2060" i="2"/>
  <c r="AF2060" i="2"/>
  <c r="AA2061" i="2"/>
  <c r="AB2061" i="2"/>
  <c r="AC2061" i="2"/>
  <c r="AD2061" i="2"/>
  <c r="AE2061" i="2"/>
  <c r="AF2061" i="2"/>
  <c r="AG2061" i="2"/>
  <c r="AA2062" i="2"/>
  <c r="AB2062" i="2"/>
  <c r="AC2062" i="2" s="1"/>
  <c r="AA2063" i="2"/>
  <c r="AD2063" i="2" s="1"/>
  <c r="AB2063" i="2"/>
  <c r="AC2063" i="2"/>
  <c r="AE2063" i="2" s="1"/>
  <c r="AF2063" i="2"/>
  <c r="AG2063" i="2"/>
  <c r="AA2064" i="2"/>
  <c r="AB2064" i="2"/>
  <c r="AD2064" i="2"/>
  <c r="AE2064" i="2"/>
  <c r="AA2065" i="2"/>
  <c r="AB2065" i="2"/>
  <c r="AC2065" i="2"/>
  <c r="AA2066" i="2"/>
  <c r="AB2066" i="2"/>
  <c r="AD2066" i="2"/>
  <c r="AA2067" i="2"/>
  <c r="AB2067" i="2"/>
  <c r="AF2067" i="2" s="1"/>
  <c r="AC2067" i="2"/>
  <c r="AD2067" i="2"/>
  <c r="AE2067" i="2"/>
  <c r="AG2067" i="2"/>
  <c r="AA2068" i="2"/>
  <c r="AB2068" i="2"/>
  <c r="AC2068" i="2"/>
  <c r="AD2068" i="2"/>
  <c r="AE2068" i="2"/>
  <c r="AF2068" i="2"/>
  <c r="AA2069" i="2"/>
  <c r="AB2069" i="2"/>
  <c r="AF2069" i="2"/>
  <c r="AA2070" i="2"/>
  <c r="AB2070" i="2"/>
  <c r="AE2070" i="2" s="1"/>
  <c r="AA2071" i="2"/>
  <c r="AG2071" i="2" s="1"/>
  <c r="AB2071" i="2"/>
  <c r="AC2071" i="2"/>
  <c r="AE2071" i="2" s="1"/>
  <c r="AF2071" i="2" s="1"/>
  <c r="AD2071" i="2"/>
  <c r="AA2072" i="2"/>
  <c r="AB2072" i="2"/>
  <c r="AA2073" i="2"/>
  <c r="AB2073" i="2"/>
  <c r="AD2073" i="2" s="1"/>
  <c r="AC2073" i="2"/>
  <c r="AE2073" i="2"/>
  <c r="AF2073" i="2"/>
  <c r="AA2074" i="2"/>
  <c r="AB2074" i="2"/>
  <c r="AC2074" i="2"/>
  <c r="AD2074" i="2"/>
  <c r="AA2075" i="2"/>
  <c r="AB2075" i="2"/>
  <c r="AF2075" i="2" s="1"/>
  <c r="AC2075" i="2"/>
  <c r="AD2075" i="2"/>
  <c r="AG2075" i="2" s="1"/>
  <c r="AE2075" i="2"/>
  <c r="AA2076" i="2"/>
  <c r="AG2076" i="2" s="1"/>
  <c r="AB2076" i="2"/>
  <c r="AC2076" i="2"/>
  <c r="AD2076" i="2"/>
  <c r="AE2076" i="2"/>
  <c r="AF2076" i="2"/>
  <c r="AA2077" i="2"/>
  <c r="AB2077" i="2"/>
  <c r="AC2077" i="2"/>
  <c r="AD2077" i="2"/>
  <c r="AE2077" i="2"/>
  <c r="AF2077" i="2"/>
  <c r="AG2077" i="2"/>
  <c r="AA2078" i="2"/>
  <c r="AB2078" i="2"/>
  <c r="AC2078" i="2"/>
  <c r="AA2079" i="2"/>
  <c r="AD2079" i="2" s="1"/>
  <c r="AB2079" i="2"/>
  <c r="AC2079" i="2"/>
  <c r="AE2079" i="2" s="1"/>
  <c r="AF2079" i="2" s="1"/>
  <c r="AA2080" i="2"/>
  <c r="AB2080" i="2"/>
  <c r="AD2080" i="2" s="1"/>
  <c r="AE2080" i="2"/>
  <c r="AA2081" i="2"/>
  <c r="AB2081" i="2"/>
  <c r="AC2081" i="2"/>
  <c r="AE2081" i="2" s="1"/>
  <c r="AA2082" i="2"/>
  <c r="AB2082" i="2"/>
  <c r="AE2082" i="2" s="1"/>
  <c r="AD2082" i="2"/>
  <c r="AF2082" i="2"/>
  <c r="AG2082" i="2"/>
  <c r="AA2083" i="2"/>
  <c r="AB2083" i="2"/>
  <c r="AF2083" i="2" s="1"/>
  <c r="AC2083" i="2"/>
  <c r="AD2083" i="2"/>
  <c r="AE2083" i="2"/>
  <c r="AG2083" i="2"/>
  <c r="AA2084" i="2"/>
  <c r="AG2084" i="2" s="1"/>
  <c r="AB2084" i="2"/>
  <c r="AC2084" i="2"/>
  <c r="AE2084" i="2" s="1"/>
  <c r="AF2084" i="2" s="1"/>
  <c r="AD2084" i="2"/>
  <c r="AA2085" i="2"/>
  <c r="AB2085" i="2"/>
  <c r="AG2085" i="2"/>
  <c r="AA2086" i="2"/>
  <c r="AB2086" i="2"/>
  <c r="AE2086" i="2" s="1"/>
  <c r="AA2087" i="2"/>
  <c r="AB2087" i="2"/>
  <c r="AD2087" i="2"/>
  <c r="AA2088" i="2"/>
  <c r="AB2088" i="2"/>
  <c r="AD2088" i="2"/>
  <c r="AA2089" i="2"/>
  <c r="AB2089" i="2"/>
  <c r="AA2090" i="2"/>
  <c r="AB2090" i="2"/>
  <c r="AE2090" i="2" s="1"/>
  <c r="AC2090" i="2"/>
  <c r="AD2090" i="2"/>
  <c r="AF2090" i="2"/>
  <c r="AG2090" i="2"/>
  <c r="AA2091" i="2"/>
  <c r="AB2091" i="2"/>
  <c r="AA2092" i="2"/>
  <c r="AG2092" i="2" s="1"/>
  <c r="AB2092" i="2"/>
  <c r="AC2092" i="2"/>
  <c r="AD2092" i="2"/>
  <c r="AE2092" i="2"/>
  <c r="AF2092" i="2"/>
  <c r="AA2093" i="2"/>
  <c r="AC2093" i="2" s="1"/>
  <c r="AB2093" i="2"/>
  <c r="AD2093" i="2"/>
  <c r="AE2093" i="2"/>
  <c r="AF2093" i="2"/>
  <c r="AG2093" i="2"/>
  <c r="AA2094" i="2"/>
  <c r="AB2094" i="2"/>
  <c r="AC2094" i="2" s="1"/>
  <c r="AA2095" i="2"/>
  <c r="AG2095" i="2" s="1"/>
  <c r="AB2095" i="2"/>
  <c r="AC2095" i="2"/>
  <c r="AD2095" i="2"/>
  <c r="AE2095" i="2"/>
  <c r="AF2095" i="2"/>
  <c r="AA2096" i="2"/>
  <c r="AB2096" i="2"/>
  <c r="AD2096" i="2" s="1"/>
  <c r="AA2097" i="2"/>
  <c r="AB2097" i="2"/>
  <c r="AC2097" i="2"/>
  <c r="AE2097" i="2"/>
  <c r="AA2098" i="2"/>
  <c r="AB2098" i="2"/>
  <c r="AA2099" i="2"/>
  <c r="AB2099" i="2"/>
  <c r="AF2099" i="2" s="1"/>
  <c r="AC2099" i="2"/>
  <c r="AD2099" i="2"/>
  <c r="AE2099" i="2"/>
  <c r="AG2099" i="2"/>
  <c r="AA2100" i="2"/>
  <c r="AG2100" i="2" s="1"/>
  <c r="AB2100" i="2"/>
  <c r="AC2100" i="2"/>
  <c r="AD2100" i="2"/>
  <c r="AE2100" i="2"/>
  <c r="AF2100" i="2"/>
  <c r="AA2101" i="2"/>
  <c r="AB2101" i="2"/>
  <c r="AF2101" i="2"/>
  <c r="AA2102" i="2"/>
  <c r="AB2102" i="2"/>
  <c r="AC2102" i="2" s="1"/>
  <c r="AD2102" i="2"/>
  <c r="AG2102" i="2" s="1"/>
  <c r="AE2102" i="2"/>
  <c r="AF2102" i="2"/>
  <c r="AA2103" i="2"/>
  <c r="AB2103" i="2"/>
  <c r="AA2104" i="2"/>
  <c r="AB2104" i="2"/>
  <c r="AA2105" i="2"/>
  <c r="AB2105" i="2"/>
  <c r="AD2105" i="2" s="1"/>
  <c r="AE2105" i="2"/>
  <c r="AF2105" i="2"/>
  <c r="AA2106" i="2"/>
  <c r="AB2106" i="2"/>
  <c r="AE2106" i="2" s="1"/>
  <c r="AF2106" i="2" s="1"/>
  <c r="AC2106" i="2"/>
  <c r="AD2106" i="2"/>
  <c r="AA2107" i="2"/>
  <c r="AB2107" i="2"/>
  <c r="AC2107" i="2"/>
  <c r="AD2107" i="2"/>
  <c r="AG2107" i="2"/>
  <c r="AA2108" i="2"/>
  <c r="AB2108" i="2"/>
  <c r="AC2108" i="2"/>
  <c r="AD2108" i="2"/>
  <c r="AE2108" i="2"/>
  <c r="AF2108" i="2"/>
  <c r="AA2109" i="2"/>
  <c r="AG2109" i="2" s="1"/>
  <c r="AB2109" i="2"/>
  <c r="AC2109" i="2"/>
  <c r="AD2109" i="2"/>
  <c r="AE2109" i="2"/>
  <c r="AF2109" i="2"/>
  <c r="AA2110" i="2"/>
  <c r="AB2110" i="2"/>
  <c r="AC2110" i="2"/>
  <c r="AG2110" i="2"/>
  <c r="AA2111" i="2"/>
  <c r="AD2111" i="2" s="1"/>
  <c r="AB2111" i="2"/>
  <c r="AC2111" i="2"/>
  <c r="AE2111" i="2" s="1"/>
  <c r="AF2111" i="2" s="1"/>
  <c r="AG2111" i="2"/>
  <c r="AA2112" i="2"/>
  <c r="AG2112" i="2" s="1"/>
  <c r="AB2112" i="2"/>
  <c r="AD2112" i="2"/>
  <c r="AE2112" i="2"/>
  <c r="AA2113" i="2"/>
  <c r="AB2113" i="2"/>
  <c r="AA2114" i="2"/>
  <c r="AB2114" i="2"/>
  <c r="AE2114" i="2" s="1"/>
  <c r="AD2114" i="2"/>
  <c r="AG2114" i="2" s="1"/>
  <c r="AF2114" i="2"/>
  <c r="AA2115" i="2"/>
  <c r="AB2115" i="2"/>
  <c r="AF2115" i="2" s="1"/>
  <c r="AC2115" i="2"/>
  <c r="AD2115" i="2"/>
  <c r="AE2115" i="2"/>
  <c r="AG2115" i="2"/>
  <c r="AA2116" i="2"/>
  <c r="AG2116" i="2" s="1"/>
  <c r="AB2116" i="2"/>
  <c r="AC2116" i="2" s="1"/>
  <c r="AA2117" i="2"/>
  <c r="AB2117" i="2"/>
  <c r="AG2117" i="2"/>
  <c r="AA2118" i="2"/>
  <c r="AB2118" i="2"/>
  <c r="AA2119" i="2"/>
  <c r="AG2119" i="2" s="1"/>
  <c r="AB2119" i="2"/>
  <c r="AC2119" i="2"/>
  <c r="AD2119" i="2"/>
  <c r="AE2119" i="2"/>
  <c r="AF2119" i="2"/>
  <c r="AA2120" i="2"/>
  <c r="AB2120" i="2"/>
  <c r="AA2121" i="2"/>
  <c r="AB2121" i="2"/>
  <c r="AD2121" i="2" s="1"/>
  <c r="AE2121" i="2"/>
  <c r="AF2121" i="2"/>
  <c r="AA2122" i="2"/>
  <c r="AB2122" i="2"/>
  <c r="AE2122" i="2" s="1"/>
  <c r="AC2122" i="2"/>
  <c r="AD2122" i="2"/>
  <c r="AF2122" i="2"/>
  <c r="AG2122" i="2"/>
  <c r="AA2123" i="2"/>
  <c r="AB2123" i="2"/>
  <c r="AD2123" i="2"/>
  <c r="AA2124" i="2"/>
  <c r="AB2124" i="2"/>
  <c r="AA2125" i="2"/>
  <c r="AB2125" i="2"/>
  <c r="AA2126" i="2"/>
  <c r="AB2126" i="2"/>
  <c r="AC2126" i="2"/>
  <c r="AA2127" i="2"/>
  <c r="AB2127" i="2"/>
  <c r="AC2127" i="2"/>
  <c r="AD2127" i="2"/>
  <c r="AE2127" i="2"/>
  <c r="AF2127" i="2" s="1"/>
  <c r="AA2128" i="2"/>
  <c r="AG2128" i="2" s="1"/>
  <c r="AB2128" i="2"/>
  <c r="AD2128" i="2"/>
  <c r="AE2128" i="2"/>
  <c r="AA2129" i="2"/>
  <c r="AB2129" i="2"/>
  <c r="AD2129" i="2" s="1"/>
  <c r="AG2129" i="2"/>
  <c r="AA2130" i="2"/>
  <c r="AG2130" i="2" s="1"/>
  <c r="AB2130" i="2"/>
  <c r="AC2130" i="2"/>
  <c r="AD2130" i="2"/>
  <c r="AA2131" i="2"/>
  <c r="AB2131" i="2"/>
  <c r="AF2131" i="2" s="1"/>
  <c r="AC2131" i="2"/>
  <c r="AD2131" i="2"/>
  <c r="AE2131" i="2"/>
  <c r="AG2131" i="2" s="1"/>
  <c r="AA2132" i="2"/>
  <c r="AB2132" i="2"/>
  <c r="AC2132" i="2" s="1"/>
  <c r="AA2133" i="2"/>
  <c r="AB2133" i="2"/>
  <c r="AF2133" i="2" s="1"/>
  <c r="AA2134" i="2"/>
  <c r="AB2134" i="2"/>
  <c r="AC2134" i="2"/>
  <c r="AD2134" i="2"/>
  <c r="AE2134" i="2"/>
  <c r="AG2134" i="2" s="1"/>
  <c r="AF2134" i="2"/>
  <c r="AA2135" i="2"/>
  <c r="AG2135" i="2" s="1"/>
  <c r="AB2135" i="2"/>
  <c r="AC2135" i="2"/>
  <c r="AD2135" i="2"/>
  <c r="AE2135" i="2"/>
  <c r="AF2135" i="2"/>
  <c r="AA2136" i="2"/>
  <c r="AB2136" i="2"/>
  <c r="AA2137" i="2"/>
  <c r="AG2137" i="2" s="1"/>
  <c r="AB2137" i="2"/>
  <c r="AA2138" i="2"/>
  <c r="AB2138" i="2"/>
  <c r="AE2138" i="2" s="1"/>
  <c r="AC2138" i="2"/>
  <c r="AD2138" i="2"/>
  <c r="AF2138" i="2"/>
  <c r="AG2138" i="2"/>
  <c r="AA2139" i="2"/>
  <c r="AC2139" i="2" s="1"/>
  <c r="AE2139" i="2" s="1"/>
  <c r="AB2139" i="2"/>
  <c r="AA2140" i="2"/>
  <c r="AG2140" i="2" s="1"/>
  <c r="AB2140" i="2"/>
  <c r="AC2140" i="2"/>
  <c r="AD2140" i="2"/>
  <c r="AE2140" i="2"/>
  <c r="AF2140" i="2"/>
  <c r="AA2141" i="2"/>
  <c r="AB2141" i="2"/>
  <c r="AF2141" i="2" s="1"/>
  <c r="AC2141" i="2"/>
  <c r="AD2141" i="2"/>
  <c r="AE2141" i="2"/>
  <c r="AG2141" i="2" s="1"/>
  <c r="AA2142" i="2"/>
  <c r="AB2142" i="2"/>
  <c r="AC2142" i="2" s="1"/>
  <c r="AG2142" i="2"/>
  <c r="AA2143" i="2"/>
  <c r="AB2143" i="2"/>
  <c r="AC2143" i="2"/>
  <c r="AE2143" i="2" s="1"/>
  <c r="AF2143" i="2" s="1"/>
  <c r="AD2143" i="2"/>
  <c r="AG2143" i="2" s="1"/>
  <c r="AA2144" i="2"/>
  <c r="AB2144" i="2"/>
  <c r="AD2144" i="2"/>
  <c r="AA2145" i="2"/>
  <c r="AB2145" i="2"/>
  <c r="AD2145" i="2" s="1"/>
  <c r="AC2145" i="2"/>
  <c r="AE2145" i="2"/>
  <c r="AF2145" i="2"/>
  <c r="AG2145" i="2"/>
  <c r="AA2146" i="2"/>
  <c r="AB2146" i="2"/>
  <c r="AC2146" i="2" s="1"/>
  <c r="AA2147" i="2"/>
  <c r="AB2147" i="2"/>
  <c r="AF2147" i="2" s="1"/>
  <c r="AC2147" i="2"/>
  <c r="AD2147" i="2"/>
  <c r="AE2147" i="2"/>
  <c r="AG2147" i="2"/>
  <c r="AA2148" i="2"/>
  <c r="AB2148" i="2"/>
  <c r="AC2148" i="2"/>
  <c r="AD2148" i="2"/>
  <c r="AE2148" i="2"/>
  <c r="AF2148" i="2"/>
  <c r="AA2149" i="2"/>
  <c r="AG2149" i="2" s="1"/>
  <c r="AB2149" i="2"/>
  <c r="AA2150" i="2"/>
  <c r="AB2150" i="2"/>
  <c r="AC2150" i="2" s="1"/>
  <c r="AE2150" i="2" s="1"/>
  <c r="AA2151" i="2"/>
  <c r="AB2151" i="2"/>
  <c r="AC2151" i="2"/>
  <c r="AE2151" i="2" s="1"/>
  <c r="AF2151" i="2" s="1"/>
  <c r="AD2151" i="2"/>
  <c r="AA2152" i="2"/>
  <c r="AB2152" i="2"/>
  <c r="AA2153" i="2"/>
  <c r="AB2153" i="2"/>
  <c r="AE2153" i="2" s="1"/>
  <c r="AA2154" i="2"/>
  <c r="AB2154" i="2"/>
  <c r="AC2154" i="2"/>
  <c r="AD2154" i="2"/>
  <c r="AG2154" i="2"/>
  <c r="AA2155" i="2"/>
  <c r="AB2155" i="2"/>
  <c r="AA2156" i="2"/>
  <c r="AD2156" i="2" s="1"/>
  <c r="AB2156" i="2"/>
  <c r="AA2157" i="2"/>
  <c r="AB2157" i="2"/>
  <c r="AE2157" i="2"/>
  <c r="AF2157" i="2"/>
  <c r="AA2158" i="2"/>
  <c r="AB2158" i="2"/>
  <c r="AC2158" i="2"/>
  <c r="AA2159" i="2"/>
  <c r="AB2159" i="2"/>
  <c r="AC2159" i="2"/>
  <c r="AD2159" i="2"/>
  <c r="AE2159" i="2"/>
  <c r="AF2159" i="2"/>
  <c r="AG2159" i="2"/>
  <c r="AA2160" i="2"/>
  <c r="AB2160" i="2"/>
  <c r="AD2160" i="2"/>
  <c r="AA2161" i="2"/>
  <c r="AB2161" i="2"/>
  <c r="AC2161" i="2"/>
  <c r="AE2161" i="2"/>
  <c r="AF2161" i="2" s="1"/>
  <c r="AA2162" i="2"/>
  <c r="AG2162" i="2" s="1"/>
  <c r="AB2162" i="2"/>
  <c r="AE2162" i="2" s="1"/>
  <c r="AC2162" i="2"/>
  <c r="AD2162" i="2"/>
  <c r="AF2162" i="2"/>
  <c r="AA2163" i="2"/>
  <c r="AB2163" i="2"/>
  <c r="AF2163" i="2" s="1"/>
  <c r="AC2163" i="2"/>
  <c r="AD2163" i="2"/>
  <c r="AE2163" i="2"/>
  <c r="AG2163" i="2" s="1"/>
  <c r="AA2164" i="2"/>
  <c r="AG2164" i="2" s="1"/>
  <c r="AB2164" i="2"/>
  <c r="AC2164" i="2" s="1"/>
  <c r="AE2164" i="2" s="1"/>
  <c r="AA2165" i="2"/>
  <c r="AB2165" i="2"/>
  <c r="AE2165" i="2" s="1"/>
  <c r="AC2165" i="2"/>
  <c r="AD2165" i="2"/>
  <c r="AF2165" i="2"/>
  <c r="AG2165" i="2"/>
  <c r="AA2166" i="2"/>
  <c r="AB2166" i="2"/>
  <c r="AC2166" i="2" s="1"/>
  <c r="AE2166" i="2" s="1"/>
  <c r="AF2166" i="2" s="1"/>
  <c r="AD2166" i="2"/>
  <c r="AG2166" i="2"/>
  <c r="AA2167" i="2"/>
  <c r="AB2167" i="2"/>
  <c r="AA2168" i="2"/>
  <c r="AG2168" i="2" s="1"/>
  <c r="AB2168" i="2"/>
  <c r="AA2169" i="2"/>
  <c r="AG2169" i="2" s="1"/>
  <c r="AB2169" i="2"/>
  <c r="AA2170" i="2"/>
  <c r="AB2170" i="2"/>
  <c r="AG2170" i="2"/>
  <c r="AA2171" i="2"/>
  <c r="AG2171" i="2" s="1"/>
  <c r="AB2171" i="2"/>
  <c r="AC2171" i="2"/>
  <c r="AD2171" i="2"/>
  <c r="AE2171" i="2"/>
  <c r="AA2172" i="2"/>
  <c r="AB2172" i="2"/>
  <c r="AA2173" i="2"/>
  <c r="AB2173" i="2"/>
  <c r="AA2174" i="2"/>
  <c r="AD2174" i="2" s="1"/>
  <c r="AB2174" i="2"/>
  <c r="AA2175" i="2"/>
  <c r="AB2175" i="2"/>
  <c r="AC2175" i="2"/>
  <c r="AE2175" i="2" s="1"/>
  <c r="AF2175" i="2" s="1"/>
  <c r="AD2175" i="2"/>
  <c r="AG2175" i="2"/>
  <c r="AA2176" i="2"/>
  <c r="AB2176" i="2"/>
  <c r="AC2176" i="2"/>
  <c r="AE2176" i="2"/>
  <c r="AA2177" i="2"/>
  <c r="AB2177" i="2"/>
  <c r="AG2177" i="2"/>
  <c r="AA2178" i="2"/>
  <c r="AB2178" i="2"/>
  <c r="AF2178" i="2" s="1"/>
  <c r="AC2178" i="2"/>
  <c r="AD2178" i="2"/>
  <c r="AE2178" i="2"/>
  <c r="AG2178" i="2" s="1"/>
  <c r="AA2179" i="2"/>
  <c r="AB2179" i="2"/>
  <c r="AC2179" i="2" s="1"/>
  <c r="AE2179" i="2" s="1"/>
  <c r="AD2179" i="2"/>
  <c r="AG2179" i="2"/>
  <c r="AA2180" i="2"/>
  <c r="AG2180" i="2" s="1"/>
  <c r="AB2180" i="2"/>
  <c r="AC2180" i="2"/>
  <c r="AD2180" i="2"/>
  <c r="AE2180" i="2"/>
  <c r="AF2180" i="2"/>
  <c r="AA2181" i="2"/>
  <c r="AB2181" i="2"/>
  <c r="AG2181" i="2"/>
  <c r="AA2182" i="2"/>
  <c r="AB2182" i="2"/>
  <c r="AC2182" i="2" s="1"/>
  <c r="AA2183" i="2"/>
  <c r="AB2183" i="2"/>
  <c r="AD2183" i="2" s="1"/>
  <c r="AA2184" i="2"/>
  <c r="AG2184" i="2" s="1"/>
  <c r="AB2184" i="2"/>
  <c r="AC2184" i="2" s="1"/>
  <c r="AE2184" i="2" s="1"/>
  <c r="AF2184" i="2" s="1"/>
  <c r="AD2184" i="2"/>
  <c r="AA2185" i="2"/>
  <c r="AG2185" i="2" s="1"/>
  <c r="AB2185" i="2"/>
  <c r="AC2185" i="2"/>
  <c r="AD2185" i="2"/>
  <c r="AA2186" i="2"/>
  <c r="AB2186" i="2"/>
  <c r="AC2186" i="2"/>
  <c r="AD2186" i="2"/>
  <c r="AA2187" i="2"/>
  <c r="AB2187" i="2"/>
  <c r="AC2187" i="2"/>
  <c r="AD2187" i="2"/>
  <c r="AE2187" i="2"/>
  <c r="AF2187" i="2"/>
  <c r="AA2188" i="2"/>
  <c r="AB2188" i="2"/>
  <c r="AC2188" i="2"/>
  <c r="AD2188" i="2"/>
  <c r="AE2188" i="2"/>
  <c r="AF2188" i="2"/>
  <c r="AA2189" i="2"/>
  <c r="AB2189" i="2"/>
  <c r="AF2189" i="2" s="1"/>
  <c r="AA2190" i="2"/>
  <c r="AG2190" i="2" s="1"/>
  <c r="AB2190" i="2"/>
  <c r="AC2190" i="2"/>
  <c r="AD2190" i="2"/>
  <c r="AE2190" i="2"/>
  <c r="AF2190" i="2"/>
  <c r="AA2191" i="2"/>
  <c r="AB2191" i="2"/>
  <c r="AC2191" i="2"/>
  <c r="AD2191" i="2"/>
  <c r="AG2191" i="2" s="1"/>
  <c r="AE2191" i="2"/>
  <c r="AF2191" i="2"/>
  <c r="AA2192" i="2"/>
  <c r="AB2192" i="2"/>
  <c r="AC2192" i="2"/>
  <c r="AE2192" i="2"/>
  <c r="AA2193" i="2"/>
  <c r="AB2193" i="2"/>
  <c r="AG2193" i="2"/>
  <c r="AA2194" i="2"/>
  <c r="AB2194" i="2"/>
  <c r="AF2194" i="2" s="1"/>
  <c r="AC2194" i="2"/>
  <c r="AD2194" i="2"/>
  <c r="AE2194" i="2"/>
  <c r="AG2194" i="2" s="1"/>
  <c r="AA2195" i="2"/>
  <c r="AB2195" i="2"/>
  <c r="AC2195" i="2" s="1"/>
  <c r="AE2195" i="2" s="1"/>
  <c r="AD2195" i="2"/>
  <c r="AG2195" i="2"/>
  <c r="AA2196" i="2"/>
  <c r="AB2196" i="2"/>
  <c r="AG2196" i="2"/>
  <c r="AA2197" i="2"/>
  <c r="AB2197" i="2"/>
  <c r="AG2197" i="2"/>
  <c r="AA2198" i="2"/>
  <c r="AB2198" i="2"/>
  <c r="AC2198" i="2" s="1"/>
  <c r="AA2199" i="2"/>
  <c r="AB2199" i="2"/>
  <c r="AD2199" i="2"/>
  <c r="AA2200" i="2"/>
  <c r="AB2200" i="2"/>
  <c r="AC2200" i="2" s="1"/>
  <c r="AD2200" i="2"/>
  <c r="AE2200" i="2"/>
  <c r="AF2200" i="2"/>
  <c r="AA2201" i="2"/>
  <c r="AG2201" i="2" s="1"/>
  <c r="AB2201" i="2"/>
  <c r="AE2201" i="2" s="1"/>
  <c r="AC2201" i="2"/>
  <c r="AD2201" i="2"/>
  <c r="AF2201" i="2"/>
  <c r="AA2202" i="2"/>
  <c r="AB2202" i="2"/>
  <c r="AC2202" i="2"/>
  <c r="AE2202" i="2" s="1"/>
  <c r="AF2202" i="2" s="1"/>
  <c r="AD2202" i="2"/>
  <c r="AG2202" i="2"/>
  <c r="AA2203" i="2"/>
  <c r="AG2203" i="2" s="1"/>
  <c r="AB2203" i="2"/>
  <c r="AC2203" i="2"/>
  <c r="AD2203" i="2"/>
  <c r="AE2203" i="2"/>
  <c r="AF2203" i="2"/>
  <c r="AA2204" i="2"/>
  <c r="AB2204" i="2"/>
  <c r="AC2204" i="2"/>
  <c r="AD2204" i="2"/>
  <c r="AE2204" i="2"/>
  <c r="AF2204" i="2"/>
  <c r="AA2205" i="2"/>
  <c r="AB2205" i="2"/>
  <c r="AF2205" i="2" s="1"/>
  <c r="AA2206" i="2"/>
  <c r="AG2206" i="2" s="1"/>
  <c r="AB2206" i="2"/>
  <c r="AC2206" i="2"/>
  <c r="AD2206" i="2"/>
  <c r="AE2206" i="2"/>
  <c r="AF2206" i="2"/>
  <c r="AA2207" i="2"/>
  <c r="AB2207" i="2"/>
  <c r="AC2207" i="2"/>
  <c r="AD2207" i="2"/>
  <c r="AG2207" i="2" s="1"/>
  <c r="AE2207" i="2"/>
  <c r="AF2207" i="2"/>
  <c r="AA2208" i="2"/>
  <c r="AG2208" i="2" s="1"/>
  <c r="AB2208" i="2"/>
  <c r="AC2208" i="2"/>
  <c r="AE2208" i="2" s="1"/>
  <c r="AA2209" i="2"/>
  <c r="AB2209" i="2"/>
  <c r="AE2209" i="2" s="1"/>
  <c r="AA2210" i="2"/>
  <c r="AB2210" i="2"/>
  <c r="AF2210" i="2" s="1"/>
  <c r="AC2210" i="2"/>
  <c r="AD2210" i="2"/>
  <c r="AG2210" i="2" s="1"/>
  <c r="AE2210" i="2"/>
  <c r="AA2211" i="2"/>
  <c r="AB2211" i="2"/>
  <c r="AC2211" i="2"/>
  <c r="AD2211" i="2"/>
  <c r="AE2211" i="2"/>
  <c r="AF2211" i="2"/>
  <c r="AG2211" i="2"/>
  <c r="AA2212" i="2"/>
  <c r="AG2212" i="2" s="1"/>
  <c r="AB2212" i="2"/>
  <c r="AC2212" i="2"/>
  <c r="AD2212" i="2"/>
  <c r="AE2212" i="2"/>
  <c r="AF2212" i="2"/>
  <c r="AA2213" i="2"/>
  <c r="AB2213" i="2"/>
  <c r="AG2213" i="2"/>
  <c r="AA2214" i="2"/>
  <c r="AB2214" i="2"/>
  <c r="AC2214" i="2"/>
  <c r="AA2215" i="2"/>
  <c r="AB2215" i="2"/>
  <c r="AD2215" i="2" s="1"/>
  <c r="AA2216" i="2"/>
  <c r="AG2216" i="2" s="1"/>
  <c r="AB2216" i="2"/>
  <c r="AC2216" i="2" s="1"/>
  <c r="AE2216" i="2" s="1"/>
  <c r="AF2216" i="2" s="1"/>
  <c r="AA2217" i="2"/>
  <c r="AG2217" i="2" s="1"/>
  <c r="AB2217" i="2"/>
  <c r="AE2217" i="2" s="1"/>
  <c r="AC2217" i="2"/>
  <c r="AD2217" i="2"/>
  <c r="AF2217" i="2"/>
  <c r="AA2218" i="2"/>
  <c r="AB2218" i="2"/>
  <c r="AC2218" i="2"/>
  <c r="AD2218" i="2"/>
  <c r="AE2218" i="2"/>
  <c r="AF2218" i="2"/>
  <c r="AG2218" i="2"/>
  <c r="AA2219" i="2"/>
  <c r="AB2219" i="2"/>
  <c r="AC2219" i="2"/>
  <c r="AD2219" i="2"/>
  <c r="AE2219" i="2"/>
  <c r="AF2219" i="2"/>
  <c r="AA2220" i="2"/>
  <c r="AB2220" i="2"/>
  <c r="AA2221" i="2"/>
  <c r="AB2221" i="2"/>
  <c r="AF2221" i="2"/>
  <c r="AA2222" i="2"/>
  <c r="AB2222" i="2"/>
  <c r="AC2222" i="2"/>
  <c r="AD2222" i="2"/>
  <c r="AE2222" i="2"/>
  <c r="AF2222" i="2"/>
  <c r="AG2222" i="2"/>
  <c r="AA2223" i="2"/>
  <c r="AB2223" i="2"/>
  <c r="AC2223" i="2"/>
  <c r="AE2223" i="2" s="1"/>
  <c r="AF2223" i="2" s="1"/>
  <c r="AD2223" i="2"/>
  <c r="AA2224" i="2"/>
  <c r="AB2224" i="2"/>
  <c r="AC2224" i="2" s="1"/>
  <c r="AE2224" i="2"/>
  <c r="AA2225" i="2"/>
  <c r="AB2225" i="2"/>
  <c r="AE2225" i="2"/>
  <c r="AF2225" i="2"/>
  <c r="AA2226" i="2"/>
  <c r="AB2226" i="2"/>
  <c r="AF2226" i="2" s="1"/>
  <c r="AC2226" i="2"/>
  <c r="AD2226" i="2"/>
  <c r="AE2226" i="2"/>
  <c r="AG2226" i="2"/>
  <c r="AA2227" i="2"/>
  <c r="AB2227" i="2"/>
  <c r="AC2227" i="2"/>
  <c r="AD2227" i="2"/>
  <c r="AG2227" i="2" s="1"/>
  <c r="AE2227" i="2"/>
  <c r="AF2227" i="2"/>
  <c r="AA2228" i="2"/>
  <c r="AB2228" i="2"/>
  <c r="AA2229" i="2"/>
  <c r="AB2229" i="2"/>
  <c r="AF2229" i="2" s="1"/>
  <c r="AA2230" i="2"/>
  <c r="AB2230" i="2"/>
  <c r="AC2230" i="2" s="1"/>
  <c r="AF2230" i="2"/>
  <c r="AA2231" i="2"/>
  <c r="AB2231" i="2"/>
  <c r="AD2231" i="2" s="1"/>
  <c r="AA2232" i="2"/>
  <c r="AB2232" i="2"/>
  <c r="AC2232" i="2" s="1"/>
  <c r="AE2232" i="2" s="1"/>
  <c r="AF2232" i="2" s="1"/>
  <c r="AD2232" i="2"/>
  <c r="AA2233" i="2"/>
  <c r="AD2233" i="2" s="1"/>
  <c r="AB2233" i="2"/>
  <c r="AC2233" i="2"/>
  <c r="AA2234" i="2"/>
  <c r="AB2234" i="2"/>
  <c r="AC2234" i="2"/>
  <c r="AE2234" i="2" s="1"/>
  <c r="AF2234" i="2" s="1"/>
  <c r="AD2234" i="2"/>
  <c r="AG2234" i="2"/>
  <c r="AA2235" i="2"/>
  <c r="AB2235" i="2"/>
  <c r="AC2235" i="2"/>
  <c r="AD2235" i="2"/>
  <c r="AE2235" i="2"/>
  <c r="AF2235" i="2"/>
  <c r="AA2236" i="2"/>
  <c r="AB2236" i="2"/>
  <c r="AA2237" i="2"/>
  <c r="AB2237" i="2"/>
  <c r="AC2237" i="2" s="1"/>
  <c r="AE2237" i="2"/>
  <c r="AF2237" i="2" s="1"/>
  <c r="AG2237" i="2"/>
  <c r="AA2238" i="2"/>
  <c r="AD2238" i="2" s="1"/>
  <c r="AB2238" i="2"/>
  <c r="AA2239" i="2"/>
  <c r="AB2239" i="2"/>
  <c r="AC2239" i="2"/>
  <c r="AE2239" i="2" s="1"/>
  <c r="AF2239" i="2" s="1"/>
  <c r="AD2239" i="2"/>
  <c r="AG2239" i="2"/>
  <c r="AA2240" i="2"/>
  <c r="AG2240" i="2" s="1"/>
  <c r="AB2240" i="2"/>
  <c r="AC2240" i="2" s="1"/>
  <c r="AE2240" i="2" s="1"/>
  <c r="AA2241" i="2"/>
  <c r="AB2241" i="2"/>
  <c r="AG2241" i="2"/>
  <c r="AA2242" i="2"/>
  <c r="AD2242" i="2" s="1"/>
  <c r="AB2242" i="2"/>
  <c r="AC2242" i="2" s="1"/>
  <c r="AA2243" i="2"/>
  <c r="AB2243" i="2"/>
  <c r="AC2243" i="2"/>
  <c r="AD2243" i="2"/>
  <c r="AE2243" i="2"/>
  <c r="AF2243" i="2"/>
  <c r="AG2243" i="2"/>
  <c r="AA2244" i="2"/>
  <c r="AG2244" i="2" s="1"/>
  <c r="AB2244" i="2"/>
  <c r="AC2244" i="2"/>
  <c r="AD2244" i="2"/>
  <c r="AE2244" i="2"/>
  <c r="AF2244" i="2"/>
  <c r="AA2245" i="2"/>
  <c r="AB2245" i="2"/>
  <c r="AG2245" i="2"/>
  <c r="AA2246" i="2"/>
  <c r="AB2246" i="2"/>
  <c r="AC2246" i="2"/>
  <c r="AE2246" i="2" s="1"/>
  <c r="AF2246" i="2" s="1"/>
  <c r="AD2246" i="2"/>
  <c r="AA2247" i="2"/>
  <c r="AB2247" i="2"/>
  <c r="AD2247" i="2" s="1"/>
  <c r="AA2248" i="2"/>
  <c r="AD2248" i="2" s="1"/>
  <c r="AB2248" i="2"/>
  <c r="AC2248" i="2" s="1"/>
  <c r="AE2248" i="2" s="1"/>
  <c r="AF2248" i="2" s="1"/>
  <c r="AA2249" i="2"/>
  <c r="AG2249" i="2" s="1"/>
  <c r="AB2249" i="2"/>
  <c r="AC2249" i="2"/>
  <c r="AD2249" i="2"/>
  <c r="AA2250" i="2"/>
  <c r="AB2250" i="2"/>
  <c r="AC2250" i="2"/>
  <c r="AE2250" i="2" s="1"/>
  <c r="AD2250" i="2"/>
  <c r="AF2250" i="2"/>
  <c r="AG2250" i="2"/>
  <c r="AA2251" i="2"/>
  <c r="AG2251" i="2" s="1"/>
  <c r="AB2251" i="2"/>
  <c r="AC2251" i="2"/>
  <c r="AD2251" i="2"/>
  <c r="AE2251" i="2"/>
  <c r="AF2251" i="2"/>
  <c r="AA2252" i="2"/>
  <c r="AB2252" i="2"/>
  <c r="AC2252" i="2"/>
  <c r="AD2252" i="2"/>
  <c r="AE2252" i="2"/>
  <c r="AF2252" i="2"/>
  <c r="AA2253" i="2"/>
  <c r="AB2253" i="2"/>
  <c r="AG2253" i="2"/>
  <c r="AA2254" i="2"/>
  <c r="AD2254" i="2" s="1"/>
  <c r="AB2254" i="2"/>
  <c r="AA2255" i="2"/>
  <c r="AB2255" i="2"/>
  <c r="AC2255" i="2"/>
  <c r="AD2255" i="2"/>
  <c r="AE2255" i="2"/>
  <c r="AF2255" i="2"/>
  <c r="AG2255" i="2"/>
  <c r="AA2256" i="2"/>
  <c r="AB2256" i="2"/>
  <c r="AC2256" i="2"/>
  <c r="AA2257" i="2"/>
  <c r="AB2257" i="2"/>
  <c r="AE2257" i="2" s="1"/>
  <c r="AA2258" i="2"/>
  <c r="AB2258" i="2"/>
  <c r="AF2258" i="2" s="1"/>
  <c r="AD2258" i="2"/>
  <c r="AA2259" i="2"/>
  <c r="AB2259" i="2"/>
  <c r="AC2259" i="2"/>
  <c r="AD2259" i="2"/>
  <c r="AG2259" i="2" s="1"/>
  <c r="AE2259" i="2"/>
  <c r="AF2259" i="2"/>
  <c r="AA2260" i="2"/>
  <c r="AB2260" i="2"/>
  <c r="AC2260" i="2" s="1"/>
  <c r="AE2260" i="2" s="1"/>
  <c r="AD2260" i="2"/>
  <c r="AA2261" i="2"/>
  <c r="AB2261" i="2"/>
  <c r="AF2261" i="2"/>
  <c r="AA2262" i="2"/>
  <c r="AB2262" i="2"/>
  <c r="AC2262" i="2" s="1"/>
  <c r="AA2263" i="2"/>
  <c r="AB2263" i="2"/>
  <c r="AD2263" i="2" s="1"/>
  <c r="AA2264" i="2"/>
  <c r="AB2264" i="2"/>
  <c r="AC2264" i="2" s="1"/>
  <c r="AF2264" i="2"/>
  <c r="AA2265" i="2"/>
  <c r="AB2265" i="2"/>
  <c r="AE2265" i="2" s="1"/>
  <c r="AA2266" i="2"/>
  <c r="AB2266" i="2"/>
  <c r="AC2266" i="2"/>
  <c r="AD2266" i="2"/>
  <c r="AE2266" i="2"/>
  <c r="AF2266" i="2"/>
  <c r="AG2266" i="2"/>
  <c r="AA2267" i="2"/>
  <c r="AG2267" i="2" s="1"/>
  <c r="AB2267" i="2"/>
  <c r="AD2267" i="2" s="1"/>
  <c r="AC2267" i="2"/>
  <c r="AA2268" i="2"/>
  <c r="AB2268" i="2"/>
  <c r="AC2268" i="2"/>
  <c r="AD2268" i="2"/>
  <c r="AE2268" i="2"/>
  <c r="AF2268" i="2"/>
  <c r="AA2269" i="2"/>
  <c r="AB2269" i="2"/>
  <c r="AC2269" i="2" s="1"/>
  <c r="AD2269" i="2"/>
  <c r="AA2270" i="2"/>
  <c r="AD2270" i="2" s="1"/>
  <c r="AB2270" i="2"/>
  <c r="AC2270" i="2"/>
  <c r="AE2270" i="2" s="1"/>
  <c r="AF2270" i="2" s="1"/>
  <c r="AA2271" i="2"/>
  <c r="AC2271" i="2" s="1"/>
  <c r="AE2271" i="2" s="1"/>
  <c r="AF2271" i="2" s="1"/>
  <c r="AB2271" i="2"/>
  <c r="AA2272" i="2"/>
  <c r="AB2272" i="2"/>
  <c r="AC2272" i="2" s="1"/>
  <c r="AA2273" i="2"/>
  <c r="AB2273" i="2"/>
  <c r="AD2273" i="2" s="1"/>
  <c r="AE2273" i="2"/>
  <c r="AG2273" i="2" s="1"/>
  <c r="AA2274" i="2"/>
  <c r="AG2274" i="2" s="1"/>
  <c r="AB2274" i="2"/>
  <c r="AF2274" i="2" s="1"/>
  <c r="AC2274" i="2"/>
  <c r="AD2274" i="2"/>
  <c r="AE2274" i="2"/>
  <c r="AA2275" i="2"/>
  <c r="AB2275" i="2"/>
  <c r="AC2275" i="2"/>
  <c r="AD2275" i="2"/>
  <c r="AE2275" i="2"/>
  <c r="AF2275" i="2" s="1"/>
  <c r="AG2275" i="2"/>
  <c r="AA2276" i="2"/>
  <c r="AB2276" i="2"/>
  <c r="AC2276" i="2" s="1"/>
  <c r="AA2277" i="2"/>
  <c r="AB2277" i="2"/>
  <c r="AF2277" i="2" s="1"/>
  <c r="AA2278" i="2"/>
  <c r="AB2278" i="2"/>
  <c r="AC2278" i="2"/>
  <c r="AD2278" i="2"/>
  <c r="AG2278" i="2" s="1"/>
  <c r="AE2278" i="2"/>
  <c r="AF2278" i="2" s="1"/>
  <c r="AA2279" i="2"/>
  <c r="AB2279" i="2"/>
  <c r="AD2279" i="2" s="1"/>
  <c r="AA2280" i="2"/>
  <c r="AB2280" i="2"/>
  <c r="AC2280" i="2" s="1"/>
  <c r="AE2280" i="2"/>
  <c r="AF2280" i="2"/>
  <c r="AA2281" i="2"/>
  <c r="AB2281" i="2"/>
  <c r="AE2281" i="2" s="1"/>
  <c r="AC2281" i="2"/>
  <c r="AD2281" i="2"/>
  <c r="AF2281" i="2"/>
  <c r="AA2282" i="2"/>
  <c r="AB2282" i="2"/>
  <c r="AC2282" i="2"/>
  <c r="AD2282" i="2"/>
  <c r="AG2282" i="2" s="1"/>
  <c r="AE2282" i="2"/>
  <c r="AF2282" i="2"/>
  <c r="AA2283" i="2"/>
  <c r="AB2283" i="2"/>
  <c r="AC2283" i="2" s="1"/>
  <c r="AE2283" i="2" s="1"/>
  <c r="AA2284" i="2"/>
  <c r="AB2284" i="2"/>
  <c r="AC2284" i="2"/>
  <c r="AD2284" i="2"/>
  <c r="AE2284" i="2"/>
  <c r="AF2284" i="2"/>
  <c r="AA2285" i="2"/>
  <c r="AB2285" i="2"/>
  <c r="AC2285" i="2" s="1"/>
  <c r="AA2286" i="2"/>
  <c r="AB2286" i="2"/>
  <c r="AC2286" i="2"/>
  <c r="AD2286" i="2"/>
  <c r="AE2286" i="2"/>
  <c r="AF2286" i="2"/>
  <c r="AG2286" i="2"/>
  <c r="AA2287" i="2"/>
  <c r="AC2287" i="2" s="1"/>
  <c r="AE2287" i="2" s="1"/>
  <c r="AF2287" i="2" s="1"/>
  <c r="AB2287" i="2"/>
  <c r="AA2288" i="2"/>
  <c r="AG2288" i="2" s="1"/>
  <c r="AB2288" i="2"/>
  <c r="AC2288" i="2" s="1"/>
  <c r="AE2288" i="2" s="1"/>
  <c r="AA2289" i="2"/>
  <c r="AB2289" i="2"/>
  <c r="AD2289" i="2" s="1"/>
  <c r="AC2289" i="2"/>
  <c r="AG2289" i="2"/>
  <c r="AA2290" i="2"/>
  <c r="AB2290" i="2"/>
  <c r="AF2290" i="2" s="1"/>
  <c r="AA2291" i="2"/>
  <c r="AB2291" i="2"/>
  <c r="AC2291" i="2"/>
  <c r="AD2291" i="2"/>
  <c r="AE2291" i="2"/>
  <c r="AF2291" i="2" s="1"/>
  <c r="AG2291" i="2"/>
  <c r="AA2292" i="2"/>
  <c r="AG2292" i="2" s="1"/>
  <c r="AB2292" i="2"/>
  <c r="AE2292" i="2" s="1"/>
  <c r="AD2292" i="2"/>
  <c r="AF2292" i="2"/>
  <c r="AA2293" i="2"/>
  <c r="AB2293" i="2"/>
  <c r="AA2294" i="2"/>
  <c r="AB2294" i="2"/>
  <c r="AC2294" i="2"/>
  <c r="AE2294" i="2" s="1"/>
  <c r="AD2294" i="2"/>
  <c r="AF2294" i="2"/>
  <c r="AG2294" i="2"/>
  <c r="AA2295" i="2"/>
  <c r="AB2295" i="2"/>
  <c r="AD2295" i="2" s="1"/>
  <c r="AA2296" i="2"/>
  <c r="AB2296" i="2"/>
  <c r="AC2296" i="2" s="1"/>
  <c r="AA2297" i="2"/>
  <c r="AG2297" i="2" s="1"/>
  <c r="AB2297" i="2"/>
  <c r="AC2297" i="2"/>
  <c r="AD2297" i="2"/>
  <c r="AA2298" i="2"/>
  <c r="AB2298" i="2"/>
  <c r="AC2298" i="2"/>
  <c r="AD2298" i="2"/>
  <c r="AG2298" i="2" s="1"/>
  <c r="AE2298" i="2"/>
  <c r="AF2298" i="2"/>
  <c r="AA2299" i="2"/>
  <c r="AB2299" i="2"/>
  <c r="AC2299" i="2" s="1"/>
  <c r="AD2299" i="2"/>
  <c r="AE2299" i="2"/>
  <c r="AF2299" i="2"/>
  <c r="AA2300" i="2"/>
  <c r="AB2300" i="2"/>
  <c r="AA2301" i="2"/>
  <c r="AB2301" i="2"/>
  <c r="AD2301" i="2" s="1"/>
  <c r="AC2301" i="2"/>
  <c r="AE2301" i="2"/>
  <c r="AF2301" i="2"/>
  <c r="AA2302" i="2"/>
  <c r="AD2302" i="2" s="1"/>
  <c r="AB2302" i="2"/>
  <c r="AC2302" i="2"/>
  <c r="AE2302" i="2" s="1"/>
  <c r="AF2302" i="2" s="1"/>
  <c r="AA2303" i="2"/>
  <c r="AB2303" i="2"/>
  <c r="AC2303" i="2"/>
  <c r="AD2303" i="2"/>
  <c r="AE2303" i="2"/>
  <c r="AF2303" i="2"/>
  <c r="AA2304" i="2"/>
  <c r="AB2304" i="2"/>
  <c r="AC2304" i="2"/>
  <c r="AE2304" i="2"/>
  <c r="AA2305" i="2"/>
  <c r="AB2305" i="2"/>
  <c r="AD2305" i="2" s="1"/>
  <c r="AE2305" i="2"/>
  <c r="AG2305" i="2" s="1"/>
  <c r="AF2305" i="2"/>
  <c r="AA2306" i="2"/>
  <c r="AB2306" i="2"/>
  <c r="AF2306" i="2" s="1"/>
  <c r="AC2306" i="2"/>
  <c r="AD2306" i="2"/>
  <c r="AE2306" i="2"/>
  <c r="AA2307" i="2"/>
  <c r="AB2307" i="2"/>
  <c r="AC2307" i="2"/>
  <c r="AD2307" i="2"/>
  <c r="AG2307" i="2" s="1"/>
  <c r="AE2307" i="2"/>
  <c r="AF2307" i="2"/>
  <c r="AA2308" i="2"/>
  <c r="AB2308" i="2"/>
  <c r="AC2308" i="2" s="1"/>
  <c r="AD2308" i="2"/>
  <c r="AA2309" i="2"/>
  <c r="AB2309" i="2"/>
  <c r="AC2309" i="2" s="1"/>
  <c r="AD2309" i="2"/>
  <c r="AF2309" i="2"/>
  <c r="AA2310" i="2"/>
  <c r="AB2310" i="2"/>
  <c r="AC2310" i="2" s="1"/>
  <c r="AE2310" i="2" s="1"/>
  <c r="AD2310" i="2"/>
  <c r="AA2311" i="2"/>
  <c r="AB2311" i="2"/>
  <c r="AD2311" i="2"/>
  <c r="AG2311" i="2"/>
  <c r="AA2312" i="2"/>
  <c r="AG2312" i="2" s="1"/>
  <c r="AB2312" i="2"/>
  <c r="AC2312" i="2"/>
  <c r="AD2312" i="2"/>
  <c r="AE2312" i="2"/>
  <c r="AF2312" i="2"/>
  <c r="AA2313" i="2"/>
  <c r="AB2313" i="2"/>
  <c r="AE2313" i="2" s="1"/>
  <c r="AD2313" i="2"/>
  <c r="AA2314" i="2"/>
  <c r="AB2314" i="2"/>
  <c r="AG2314" i="2"/>
  <c r="AA2315" i="2"/>
  <c r="AG2315" i="2" s="1"/>
  <c r="AB2315" i="2"/>
  <c r="AA2316" i="2"/>
  <c r="AB2316" i="2"/>
  <c r="AC2316" i="2"/>
  <c r="AD2316" i="2"/>
  <c r="AG2316" i="2" s="1"/>
  <c r="AE2316" i="2"/>
  <c r="AF2316" i="2"/>
  <c r="AA2317" i="2"/>
  <c r="AG2317" i="2" s="1"/>
  <c r="AB2317" i="2"/>
  <c r="AC2317" i="2"/>
  <c r="AD2317" i="2"/>
  <c r="AE2317" i="2"/>
  <c r="AF2317" i="2"/>
  <c r="AA2318" i="2"/>
  <c r="AB2318" i="2"/>
  <c r="AC2318" i="2"/>
  <c r="AD2318" i="2"/>
  <c r="AE2318" i="2"/>
  <c r="AF2318" i="2"/>
  <c r="AG2318" i="2"/>
  <c r="AA2319" i="2"/>
  <c r="AG2319" i="2" s="1"/>
  <c r="AB2319" i="2"/>
  <c r="AD2319" i="2" s="1"/>
  <c r="AC2319" i="2"/>
  <c r="AE2319" i="2"/>
  <c r="AF2319" i="2"/>
  <c r="AA2320" i="2"/>
  <c r="AB2320" i="2"/>
  <c r="AC2320" i="2"/>
  <c r="AE2320" i="2" s="1"/>
  <c r="AG2320" i="2"/>
  <c r="AA2321" i="2"/>
  <c r="AG2321" i="2" s="1"/>
  <c r="AB2321" i="2"/>
  <c r="AD2321" i="2"/>
  <c r="AA2322" i="2"/>
  <c r="AB2322" i="2"/>
  <c r="AF2322" i="2" s="1"/>
  <c r="AA2323" i="2"/>
  <c r="AB2323" i="2"/>
  <c r="AC2323" i="2" s="1"/>
  <c r="AD2323" i="2"/>
  <c r="AF2323" i="2"/>
  <c r="AA2324" i="2"/>
  <c r="AB2324" i="2"/>
  <c r="AD2324" i="2" s="1"/>
  <c r="AC2324" i="2"/>
  <c r="AE2324" i="2" s="1"/>
  <c r="AF2324" i="2" s="1"/>
  <c r="AA2325" i="2"/>
  <c r="AB2325" i="2"/>
  <c r="AC2325" i="2" s="1"/>
  <c r="AD2325" i="2"/>
  <c r="AE2325" i="2"/>
  <c r="AF2325" i="2"/>
  <c r="AG2325" i="2"/>
  <c r="AA2326" i="2"/>
  <c r="AB2326" i="2"/>
  <c r="AD2326" i="2" s="1"/>
  <c r="AC2326" i="2"/>
  <c r="AF2326" i="2"/>
  <c r="AA2327" i="2"/>
  <c r="AB2327" i="2"/>
  <c r="AD2327" i="2" s="1"/>
  <c r="AA2328" i="2"/>
  <c r="AB2328" i="2"/>
  <c r="AC2328" i="2" s="1"/>
  <c r="AD2328" i="2"/>
  <c r="AG2328" i="2"/>
  <c r="AA2329" i="2"/>
  <c r="AB2329" i="2"/>
  <c r="AE2329" i="2" s="1"/>
  <c r="AC2329" i="2"/>
  <c r="AF2329" i="2"/>
  <c r="AA2330" i="2"/>
  <c r="AC2330" i="2" s="1"/>
  <c r="AE2330" i="2" s="1"/>
  <c r="AF2330" i="2" s="1"/>
  <c r="AB2330" i="2"/>
  <c r="AA2331" i="2"/>
  <c r="AB2331" i="2"/>
  <c r="AC2331" i="2"/>
  <c r="AD2331" i="2"/>
  <c r="AE2331" i="2"/>
  <c r="AF2331" i="2"/>
  <c r="AA2332" i="2"/>
  <c r="AG2332" i="2" s="1"/>
  <c r="AB2332" i="2"/>
  <c r="AC2332" i="2"/>
  <c r="AD2332" i="2"/>
  <c r="AE2332" i="2"/>
  <c r="AF2332" i="2"/>
  <c r="AA2333" i="2"/>
  <c r="AB2333" i="2"/>
  <c r="AC2333" i="2" s="1"/>
  <c r="AD2333" i="2"/>
  <c r="AF2333" i="2"/>
  <c r="AA2334" i="2"/>
  <c r="AB2334" i="2"/>
  <c r="AC2334" i="2"/>
  <c r="AE2334" i="2" s="1"/>
  <c r="AF2334" i="2" s="1"/>
  <c r="AA2335" i="2"/>
  <c r="AB2335" i="2"/>
  <c r="AC2335" i="2" s="1"/>
  <c r="AE2335" i="2" s="1"/>
  <c r="AF2335" i="2" s="1"/>
  <c r="AD2335" i="2"/>
  <c r="AG2335" i="2"/>
  <c r="AA2336" i="2"/>
  <c r="AB2336" i="2"/>
  <c r="AC2336" i="2"/>
  <c r="AE2336" i="2"/>
  <c r="AA2337" i="2"/>
  <c r="AC2337" i="2" s="1"/>
  <c r="AE2337" i="2" s="1"/>
  <c r="AF2337" i="2" s="1"/>
  <c r="AB2337" i="2"/>
  <c r="AA2338" i="2"/>
  <c r="AB2338" i="2"/>
  <c r="AF2338" i="2" s="1"/>
  <c r="AD2338" i="2"/>
  <c r="AA2339" i="2"/>
  <c r="AB2339" i="2"/>
  <c r="AE2339" i="2" s="1"/>
  <c r="AD2339" i="2"/>
  <c r="AG2339" i="2" s="1"/>
  <c r="AF2339" i="2"/>
  <c r="AA2340" i="2"/>
  <c r="AB2340" i="2"/>
  <c r="AC2340" i="2" s="1"/>
  <c r="AE2340" i="2" s="1"/>
  <c r="AF2340" i="2" s="1"/>
  <c r="AD2340" i="2"/>
  <c r="AG2340" i="2"/>
  <c r="AA2341" i="2"/>
  <c r="AB2341" i="2"/>
  <c r="AC2341" i="2"/>
  <c r="AD2341" i="2"/>
  <c r="AA2342" i="2"/>
  <c r="AB2342" i="2"/>
  <c r="AC2342" i="2" s="1"/>
  <c r="AF2342" i="2"/>
  <c r="AA2343" i="2"/>
  <c r="AB2343" i="2"/>
  <c r="AE2343" i="2" s="1"/>
  <c r="AA2344" i="2"/>
  <c r="AC2344" i="2" s="1"/>
  <c r="AE2344" i="2" s="1"/>
  <c r="AF2344" i="2" s="1"/>
  <c r="AB2344" i="2"/>
  <c r="AA2345" i="2"/>
  <c r="AB2345" i="2"/>
  <c r="AC2345" i="2" s="1"/>
  <c r="AD2345" i="2"/>
  <c r="AG2345" i="2"/>
  <c r="AA2346" i="2"/>
  <c r="AG2346" i="2" s="1"/>
  <c r="AB2346" i="2"/>
  <c r="AD2346" i="2" s="1"/>
  <c r="AC2346" i="2"/>
  <c r="AE2346" i="2"/>
  <c r="AF2346" i="2"/>
  <c r="AA2347" i="2"/>
  <c r="AB2347" i="2"/>
  <c r="AC2347" i="2"/>
  <c r="AE2347" i="2" s="1"/>
  <c r="AD2347" i="2"/>
  <c r="AF2347" i="2"/>
  <c r="AG2347" i="2"/>
  <c r="AA2348" i="2"/>
  <c r="AB2348" i="2"/>
  <c r="AA2349" i="2"/>
  <c r="AC2349" i="2" s="1"/>
  <c r="AB2349" i="2"/>
  <c r="AD2349" i="2" s="1"/>
  <c r="AE2349" i="2"/>
  <c r="AF2349" i="2" s="1"/>
  <c r="AA2350" i="2"/>
  <c r="AC2350" i="2" s="1"/>
  <c r="AE2350" i="2" s="1"/>
  <c r="AF2350" i="2" s="1"/>
  <c r="AB2350" i="2"/>
  <c r="AD2350" i="2"/>
  <c r="AG2350" i="2"/>
  <c r="AA2351" i="2"/>
  <c r="AB2351" i="2"/>
  <c r="AC2351" i="2" s="1"/>
  <c r="AA2352" i="2"/>
  <c r="AD2352" i="2" s="1"/>
  <c r="AB2352" i="2"/>
  <c r="AC2352" i="2"/>
  <c r="AE2352" i="2" s="1"/>
  <c r="AF2352" i="2" s="1"/>
  <c r="AG2352" i="2"/>
  <c r="AA2353" i="2"/>
  <c r="AG2353" i="2" s="1"/>
  <c r="AB2353" i="2"/>
  <c r="AA2354" i="2"/>
  <c r="AB2354" i="2"/>
  <c r="AA2355" i="2"/>
  <c r="AB2355" i="2"/>
  <c r="AE2355" i="2" s="1"/>
  <c r="AD2355" i="2"/>
  <c r="AF2355" i="2"/>
  <c r="AA2356" i="2"/>
  <c r="AB2356" i="2"/>
  <c r="AC2356" i="2" s="1"/>
  <c r="AE2356" i="2" s="1"/>
  <c r="AF2356" i="2" s="1"/>
  <c r="AD2356" i="2"/>
  <c r="AG2356" i="2" s="1"/>
  <c r="AA2357" i="2"/>
  <c r="AG2357" i="2" s="1"/>
  <c r="AB2357" i="2"/>
  <c r="AE2357" i="2" s="1"/>
  <c r="AC2357" i="2"/>
  <c r="AD2357" i="2"/>
  <c r="AF2357" i="2"/>
  <c r="AA2358" i="2"/>
  <c r="AB2358" i="2"/>
  <c r="AC2358" i="2" s="1"/>
  <c r="AF2358" i="2"/>
  <c r="AA2359" i="2"/>
  <c r="AB2359" i="2"/>
  <c r="AA2360" i="2"/>
  <c r="AG2360" i="2" s="1"/>
  <c r="AB2360" i="2"/>
  <c r="AC2360" i="2"/>
  <c r="AD2360" i="2"/>
  <c r="AE2360" i="2"/>
  <c r="AF2360" i="2"/>
  <c r="AA2361" i="2"/>
  <c r="AB2361" i="2"/>
  <c r="AC2361" i="2" s="1"/>
  <c r="AD2361" i="2"/>
  <c r="AF2361" i="2"/>
  <c r="AA2362" i="2"/>
  <c r="AG2362" i="2" s="1"/>
  <c r="AB2362" i="2"/>
  <c r="AD2362" i="2" s="1"/>
  <c r="AC2362" i="2"/>
  <c r="AE2362" i="2" s="1"/>
  <c r="AF2362" i="2" s="1"/>
  <c r="AA2363" i="2"/>
  <c r="AB2363" i="2"/>
  <c r="AC2363" i="2"/>
  <c r="AD2363" i="2"/>
  <c r="AG2363" i="2" s="1"/>
  <c r="AE2363" i="2"/>
  <c r="AF2363" i="2"/>
  <c r="AA2364" i="2"/>
  <c r="AB2364" i="2"/>
  <c r="AG2364" i="2"/>
  <c r="AA2365" i="2"/>
  <c r="AC2365" i="2" s="1"/>
  <c r="AE2365" i="2" s="1"/>
  <c r="AF2365" i="2" s="1"/>
  <c r="AB2365" i="2"/>
  <c r="AA2366" i="2"/>
  <c r="AC2366" i="2" s="1"/>
  <c r="AE2366" i="2" s="1"/>
  <c r="AF2366" i="2" s="1"/>
  <c r="AB2366" i="2"/>
  <c r="AA2367" i="2"/>
  <c r="AB2367" i="2"/>
  <c r="AC2367" i="2" s="1"/>
  <c r="AG2367" i="2"/>
  <c r="AA2368" i="2"/>
  <c r="AB2368" i="2"/>
  <c r="AC2368" i="2"/>
  <c r="AD2368" i="2"/>
  <c r="AE2368" i="2"/>
  <c r="AF2368" i="2"/>
  <c r="AG2368" i="2"/>
  <c r="AA2369" i="2"/>
  <c r="AB2369" i="2"/>
  <c r="AA2370" i="2"/>
  <c r="AB2370" i="2"/>
  <c r="AE2370" i="2"/>
  <c r="AA2371" i="2"/>
  <c r="AB2371" i="2"/>
  <c r="AE2371" i="2" s="1"/>
  <c r="AD2371" i="2"/>
  <c r="AF2371" i="2"/>
  <c r="AA2372" i="2"/>
  <c r="AB2372" i="2"/>
  <c r="AC2372" i="2" s="1"/>
  <c r="AD2372" i="2"/>
  <c r="AE2372" i="2"/>
  <c r="AF2372" i="2"/>
  <c r="AG2372" i="2"/>
  <c r="AA2373" i="2"/>
  <c r="AB2373" i="2"/>
  <c r="AC2373" i="2"/>
  <c r="AD2373" i="2"/>
  <c r="AA2374" i="2"/>
  <c r="AG2374" i="2" s="1"/>
  <c r="AB2374" i="2"/>
  <c r="AA2375" i="2"/>
  <c r="AB2375" i="2"/>
  <c r="AE2375" i="2" s="1"/>
  <c r="AA2376" i="2"/>
  <c r="AB2376" i="2"/>
  <c r="AC2376" i="2"/>
  <c r="AE2376" i="2" s="1"/>
  <c r="AF2376" i="2" s="1"/>
  <c r="AA2377" i="2"/>
  <c r="AB2377" i="2"/>
  <c r="AC2377" i="2" s="1"/>
  <c r="AD2377" i="2"/>
  <c r="AF2377" i="2"/>
  <c r="AA2378" i="2"/>
  <c r="AG2378" i="2" s="1"/>
  <c r="AB2378" i="2"/>
  <c r="AD2378" i="2" s="1"/>
  <c r="AC2378" i="2"/>
  <c r="AE2378" i="2"/>
  <c r="AF2378" i="2"/>
  <c r="AA2379" i="2"/>
  <c r="AB2379" i="2"/>
  <c r="AC2379" i="2"/>
  <c r="AE2379" i="2" s="1"/>
  <c r="AD2379" i="2"/>
  <c r="AF2379" i="2"/>
  <c r="AG2379" i="2"/>
  <c r="AA2380" i="2"/>
  <c r="AB2380" i="2"/>
  <c r="AA2381" i="2"/>
  <c r="AB2381" i="2"/>
  <c r="AD2381" i="2" s="1"/>
  <c r="AC2381" i="2"/>
  <c r="AE2381" i="2"/>
  <c r="AF2381" i="2"/>
  <c r="AA2382" i="2"/>
  <c r="AG2382" i="2" s="1"/>
  <c r="AB2382" i="2"/>
  <c r="AC2382" i="2"/>
  <c r="AD2382" i="2"/>
  <c r="AE2382" i="2"/>
  <c r="AF2382" i="2"/>
  <c r="AA2383" i="2"/>
  <c r="AB2383" i="2"/>
  <c r="AA2384" i="2"/>
  <c r="AD2384" i="2" s="1"/>
  <c r="AB2384" i="2"/>
  <c r="AC2384" i="2"/>
  <c r="AE2384" i="2" s="1"/>
  <c r="AF2384" i="2" s="1"/>
  <c r="AG2384" i="2"/>
  <c r="AA2385" i="2"/>
  <c r="AB2385" i="2"/>
  <c r="AD2385" i="2" s="1"/>
  <c r="AA2386" i="2"/>
  <c r="AB2386" i="2"/>
  <c r="AG2386" i="2"/>
  <c r="AA2387" i="2"/>
  <c r="AD2387" i="2" s="1"/>
  <c r="AB2387" i="2"/>
  <c r="AA2388" i="2"/>
  <c r="AB2388" i="2"/>
  <c r="AC2388" i="2" s="1"/>
  <c r="AE2388" i="2" s="1"/>
  <c r="AF2388" i="2" s="1"/>
  <c r="AD2388" i="2"/>
  <c r="AG2388" i="2" s="1"/>
  <c r="AA2389" i="2"/>
  <c r="AB2389" i="2"/>
  <c r="AC2389" i="2"/>
  <c r="AD2389" i="2"/>
  <c r="AA2390" i="2"/>
  <c r="AB2390" i="2"/>
  <c r="AC2390" i="2" s="1"/>
  <c r="AF2390" i="2"/>
  <c r="AA2391" i="2"/>
  <c r="AB2391" i="2"/>
  <c r="AG2391" i="2"/>
  <c r="AA2392" i="2"/>
  <c r="AB2392" i="2"/>
  <c r="AC2392" i="2"/>
  <c r="AE2392" i="2" s="1"/>
  <c r="AF2392" i="2" s="1"/>
  <c r="AA2393" i="2"/>
  <c r="AB2393" i="2"/>
  <c r="AC2393" i="2" s="1"/>
  <c r="AD2393" i="2"/>
  <c r="AA2394" i="2"/>
  <c r="AB2394" i="2"/>
  <c r="AD2394" i="2" s="1"/>
  <c r="AC2394" i="2"/>
  <c r="AE2394" i="2"/>
  <c r="AF2394" i="2"/>
  <c r="AA2395" i="2"/>
  <c r="AB2395" i="2"/>
  <c r="AC2395" i="2"/>
  <c r="AE2395" i="2" s="1"/>
  <c r="AF2395" i="2" s="1"/>
  <c r="AD2395" i="2"/>
  <c r="AA2396" i="2"/>
  <c r="AB2396" i="2"/>
  <c r="AE2396" i="2" s="1"/>
  <c r="AA2397" i="2"/>
  <c r="AB2397" i="2"/>
  <c r="AD2397" i="2" s="1"/>
  <c r="AC2397" i="2"/>
  <c r="AE2397" i="2"/>
  <c r="AF2397" i="2"/>
  <c r="AA2398" i="2"/>
  <c r="AC2398" i="2" s="1"/>
  <c r="AE2398" i="2" s="1"/>
  <c r="AF2398" i="2" s="1"/>
  <c r="AB2398" i="2"/>
  <c r="AD2398" i="2"/>
  <c r="AG2398" i="2" s="1"/>
  <c r="AA2399" i="2"/>
  <c r="AB2399" i="2"/>
  <c r="AC2399" i="2" s="1"/>
  <c r="AA2400" i="2"/>
  <c r="AB2400" i="2"/>
  <c r="AC2400" i="2"/>
  <c r="AD2400" i="2"/>
  <c r="AE2400" i="2"/>
  <c r="AF2400" i="2"/>
  <c r="AG2400" i="2"/>
  <c r="AA2401" i="2"/>
  <c r="AG2401" i="2" s="1"/>
  <c r="AB2401" i="2"/>
  <c r="AD2401" i="2" s="1"/>
  <c r="AA2402" i="2"/>
  <c r="AB2402" i="2"/>
  <c r="AE2402" i="2" s="1"/>
  <c r="AA2403" i="2"/>
  <c r="AB2403" i="2"/>
  <c r="AD2403" i="2"/>
  <c r="AG2403" i="2"/>
  <c r="AA2404" i="2"/>
  <c r="AB2404" i="2"/>
  <c r="AC2404" i="2" s="1"/>
  <c r="AE2404" i="2" s="1"/>
  <c r="AF2404" i="2" s="1"/>
  <c r="AD2404" i="2"/>
  <c r="AA2405" i="2"/>
  <c r="AG2405" i="2" s="1"/>
  <c r="AB2405" i="2"/>
  <c r="AE2405" i="2" s="1"/>
  <c r="AC2405" i="2"/>
  <c r="AD2405" i="2"/>
  <c r="AF2405" i="2"/>
  <c r="AA2406" i="2"/>
  <c r="AG2406" i="2" s="1"/>
  <c r="AB2406" i="2"/>
  <c r="AA2407" i="2"/>
  <c r="AB2407" i="2"/>
  <c r="AG2407" i="2"/>
  <c r="AA2408" i="2"/>
  <c r="AG2408" i="2" s="1"/>
  <c r="AB2408" i="2"/>
  <c r="AA2409" i="2"/>
  <c r="AB2409" i="2"/>
  <c r="AC2409" i="2" s="1"/>
  <c r="AD2409" i="2"/>
  <c r="AG2409" i="2"/>
  <c r="AA2410" i="2"/>
  <c r="AB2410" i="2"/>
  <c r="AD2410" i="2" s="1"/>
  <c r="AC2410" i="2"/>
  <c r="AE2410" i="2" s="1"/>
  <c r="AF2410" i="2" s="1"/>
  <c r="AA2411" i="2"/>
  <c r="AB2411" i="2"/>
  <c r="AC2411" i="2"/>
  <c r="AE2411" i="2" s="1"/>
  <c r="AD2411" i="2"/>
  <c r="AF2411" i="2"/>
  <c r="AA2412" i="2"/>
  <c r="AB2412" i="2"/>
  <c r="AG2412" i="2"/>
  <c r="AA2413" i="2"/>
  <c r="AB2413" i="2"/>
  <c r="AD2413" i="2" s="1"/>
  <c r="AC2413" i="2"/>
  <c r="AE2413" i="2"/>
  <c r="AF2413" i="2"/>
  <c r="AA2414" i="2"/>
  <c r="AC2414" i="2" s="1"/>
  <c r="AE2414" i="2" s="1"/>
  <c r="AF2414" i="2" s="1"/>
  <c r="AB2414" i="2"/>
  <c r="AD2414" i="2"/>
  <c r="AG2414" i="2"/>
  <c r="AA2415" i="2"/>
  <c r="AB2415" i="2"/>
  <c r="AC2415" i="2"/>
  <c r="AA2416" i="2"/>
  <c r="AD2416" i="2" s="1"/>
  <c r="AB2416" i="2"/>
  <c r="AC2416" i="2"/>
  <c r="AE2416" i="2" s="1"/>
  <c r="AF2416" i="2" s="1"/>
  <c r="AA2417" i="2"/>
  <c r="AB2417" i="2"/>
  <c r="AE2417" i="2" s="1"/>
  <c r="AD2417" i="2"/>
  <c r="AA2418" i="2"/>
  <c r="AB2418" i="2"/>
  <c r="AG2418" i="2"/>
  <c r="AA2419" i="2"/>
  <c r="AG2419" i="2" s="1"/>
  <c r="AB2419" i="2"/>
  <c r="AE2419" i="2" s="1"/>
  <c r="AD2419" i="2"/>
  <c r="AF2419" i="2"/>
  <c r="AA2420" i="2"/>
  <c r="AB2420" i="2"/>
  <c r="AC2420" i="2" s="1"/>
  <c r="AD2420" i="2"/>
  <c r="AE2420" i="2"/>
  <c r="AF2420" i="2"/>
  <c r="AG2420" i="2"/>
  <c r="AA2421" i="2"/>
  <c r="AG2421" i="2" s="1"/>
  <c r="AB2421" i="2"/>
  <c r="AC2421" i="2"/>
  <c r="AD2421" i="2"/>
  <c r="AA2422" i="2"/>
  <c r="AG2422" i="2" s="1"/>
  <c r="AB2422" i="2"/>
  <c r="AA2423" i="2"/>
  <c r="AB2423" i="2"/>
  <c r="AA2424" i="2"/>
  <c r="AB2424" i="2"/>
  <c r="AC2424" i="2"/>
  <c r="AD2424" i="2"/>
  <c r="AE2424" i="2"/>
  <c r="AF2424" i="2"/>
  <c r="AA2425" i="2"/>
  <c r="AB2425" i="2"/>
  <c r="AC2425" i="2" s="1"/>
  <c r="AD2425" i="2"/>
  <c r="AF2425" i="2"/>
  <c r="AA2426" i="2"/>
  <c r="AB2426" i="2"/>
  <c r="AD2426" i="2" s="1"/>
  <c r="AC2426" i="2"/>
  <c r="AE2426" i="2"/>
  <c r="AF2426" i="2"/>
  <c r="AA2427" i="2"/>
  <c r="AB2427" i="2"/>
  <c r="AC2427" i="2"/>
  <c r="AD2427" i="2"/>
  <c r="AG2427" i="2" s="1"/>
  <c r="AE2427" i="2"/>
  <c r="AF2427" i="2"/>
  <c r="AA2428" i="2"/>
  <c r="AB2428" i="2"/>
  <c r="AE2428" i="2"/>
  <c r="AA2429" i="2"/>
  <c r="AG2429" i="2" s="1"/>
  <c r="AB2429" i="2"/>
  <c r="AD2429" i="2" s="1"/>
  <c r="AC2429" i="2"/>
  <c r="AE2429" i="2"/>
  <c r="AF2429" i="2"/>
  <c r="AA2430" i="2"/>
  <c r="AC2430" i="2" s="1"/>
  <c r="AE2430" i="2" s="1"/>
  <c r="AF2430" i="2" s="1"/>
  <c r="AB2430" i="2"/>
  <c r="AD2430" i="2"/>
  <c r="AG2430" i="2"/>
  <c r="AA2431" i="2"/>
  <c r="AB2431" i="2"/>
  <c r="AC2431" i="2" s="1"/>
  <c r="AA2432" i="2"/>
  <c r="AD2432" i="2" s="1"/>
  <c r="AB2432" i="2"/>
  <c r="AC2432" i="2"/>
  <c r="AE2432" i="2" s="1"/>
  <c r="AF2432" i="2"/>
  <c r="AG2432" i="2"/>
  <c r="AA2433" i="2"/>
  <c r="AG2433" i="2" s="1"/>
  <c r="AB2433" i="2"/>
  <c r="AD2433" i="2"/>
  <c r="AA2434" i="2"/>
  <c r="AB2434" i="2"/>
  <c r="AG2434" i="2"/>
  <c r="AA2435" i="2"/>
  <c r="AB2435" i="2"/>
  <c r="AE2435" i="2" s="1"/>
  <c r="AD2435" i="2"/>
  <c r="AF2435" i="2"/>
  <c r="AG2435" i="2"/>
  <c r="AA2436" i="2"/>
  <c r="AB2436" i="2"/>
  <c r="AC2436" i="2" s="1"/>
  <c r="AD2436" i="2"/>
  <c r="AG2436" i="2" s="1"/>
  <c r="AE2436" i="2"/>
  <c r="AF2436" i="2"/>
  <c r="AA2437" i="2"/>
  <c r="AB2437" i="2"/>
  <c r="AE2437" i="2" s="1"/>
  <c r="AC2437" i="2"/>
  <c r="AD2437" i="2"/>
  <c r="AF2437" i="2"/>
  <c r="AA2438" i="2"/>
  <c r="AB2438" i="2"/>
  <c r="AF2438" i="2" s="1"/>
  <c r="AA2439" i="2"/>
  <c r="AB2439" i="2"/>
  <c r="AG2439" i="2"/>
  <c r="AA2440" i="2"/>
  <c r="AG2440" i="2" s="1"/>
  <c r="AB2440" i="2"/>
  <c r="AA2441" i="2"/>
  <c r="AB2441" i="2"/>
  <c r="AC2441" i="2" s="1"/>
  <c r="AD2441" i="2"/>
  <c r="AF2441" i="2"/>
  <c r="AA2442" i="2"/>
  <c r="AG2442" i="2" s="1"/>
  <c r="AB2442" i="2"/>
  <c r="AD2442" i="2" s="1"/>
  <c r="AC2442" i="2"/>
  <c r="AE2442" i="2"/>
  <c r="AF2442" i="2"/>
  <c r="AA2443" i="2"/>
  <c r="AB2443" i="2"/>
  <c r="AC2443" i="2"/>
  <c r="AD2443" i="2"/>
  <c r="AG2443" i="2" s="1"/>
  <c r="AE2443" i="2"/>
  <c r="AF2443" i="2"/>
  <c r="AA2444" i="2"/>
  <c r="AB2444" i="2"/>
  <c r="AE2444" i="2" s="1"/>
  <c r="AA2445" i="2"/>
  <c r="AB2445" i="2"/>
  <c r="AD2445" i="2" s="1"/>
  <c r="AA2446" i="2"/>
  <c r="AB2446" i="2"/>
  <c r="AC2446" i="2"/>
  <c r="AD2446" i="2"/>
  <c r="AE2446" i="2"/>
  <c r="AF2446" i="2"/>
  <c r="AG2446" i="2"/>
  <c r="AA2447" i="2"/>
  <c r="AB2447" i="2"/>
  <c r="AC2447" i="2" s="1"/>
  <c r="AA2448" i="2"/>
  <c r="AB2448" i="2"/>
  <c r="AC2448" i="2"/>
  <c r="AD2448" i="2"/>
  <c r="AE2448" i="2"/>
  <c r="AF2448" i="2"/>
  <c r="AG2448" i="2"/>
  <c r="AA2449" i="2"/>
  <c r="AG2449" i="2" s="1"/>
  <c r="AB2449" i="2"/>
  <c r="AD2449" i="2"/>
  <c r="AE2449" i="2"/>
  <c r="AA2450" i="2"/>
  <c r="AB2450" i="2"/>
  <c r="AG2450" i="2"/>
  <c r="AA2451" i="2"/>
  <c r="AB2451" i="2"/>
  <c r="AE2451" i="2" s="1"/>
  <c r="AD2451" i="2"/>
  <c r="AF2451" i="2"/>
  <c r="AG2451" i="2"/>
  <c r="AA2452" i="2"/>
  <c r="AB2452" i="2"/>
  <c r="AC2452" i="2" s="1"/>
  <c r="AD2452" i="2"/>
  <c r="AE2452" i="2"/>
  <c r="AF2452" i="2"/>
  <c r="AG2452" i="2"/>
  <c r="AA2453" i="2"/>
  <c r="AG2453" i="2" s="1"/>
  <c r="AB2453" i="2"/>
  <c r="AE2453" i="2" s="1"/>
  <c r="AF2453" i="2" s="1"/>
  <c r="AC2453" i="2"/>
  <c r="AD2453" i="2"/>
  <c r="AA2454" i="2"/>
  <c r="AB2454" i="2"/>
  <c r="AF2454" i="2"/>
  <c r="AA2455" i="2"/>
  <c r="AB2455" i="2"/>
  <c r="AE2455" i="2" s="1"/>
  <c r="AA2456" i="2"/>
  <c r="AB2456" i="2"/>
  <c r="AE2456" i="2" s="1"/>
  <c r="AC2456" i="2"/>
  <c r="AD2456" i="2"/>
  <c r="AF2456" i="2"/>
  <c r="AA2457" i="2"/>
  <c r="AG2457" i="2" s="1"/>
  <c r="AB2457" i="2"/>
  <c r="AC2457" i="2" s="1"/>
  <c r="AA2458" i="2"/>
  <c r="AB2458" i="2"/>
  <c r="AD2458" i="2" s="1"/>
  <c r="AC2458" i="2"/>
  <c r="AE2458" i="2"/>
  <c r="AF2458" i="2"/>
  <c r="AA2459" i="2"/>
  <c r="AB2459" i="2"/>
  <c r="AC2459" i="2"/>
  <c r="AD2459" i="2"/>
  <c r="AG2459" i="2" s="1"/>
  <c r="AE2459" i="2"/>
  <c r="AF2459" i="2"/>
  <c r="AA2460" i="2"/>
  <c r="AB2460" i="2"/>
  <c r="AA2461" i="2"/>
  <c r="AB2461" i="2"/>
  <c r="AC2461" i="2"/>
  <c r="AD2461" i="2"/>
  <c r="AE2461" i="2"/>
  <c r="AF2461" i="2"/>
  <c r="AA2462" i="2"/>
  <c r="AB2462" i="2"/>
  <c r="AC2462" i="2"/>
  <c r="AD2462" i="2"/>
  <c r="AE2462" i="2"/>
  <c r="AF2462" i="2"/>
  <c r="AG2462" i="2"/>
  <c r="AA2463" i="2"/>
  <c r="AB2463" i="2"/>
  <c r="AG2463" i="2"/>
  <c r="AA2464" i="2"/>
  <c r="AB2464" i="2"/>
  <c r="AC2464" i="2"/>
  <c r="AD2464" i="2"/>
  <c r="AE2464" i="2"/>
  <c r="AF2464" i="2"/>
  <c r="AG2464" i="2"/>
  <c r="AA2465" i="2"/>
  <c r="AB2465" i="2"/>
  <c r="AD2465" i="2"/>
  <c r="AA2466" i="2"/>
  <c r="AB2466" i="2"/>
  <c r="AE2466" i="2"/>
  <c r="AA2467" i="2"/>
  <c r="AB2467" i="2"/>
  <c r="AE2467" i="2" s="1"/>
  <c r="AD2467" i="2"/>
  <c r="AF2467" i="2"/>
  <c r="AG2467" i="2"/>
  <c r="AA2468" i="2"/>
  <c r="AB2468" i="2"/>
  <c r="AC2468" i="2" s="1"/>
  <c r="AD2468" i="2"/>
  <c r="AG2468" i="2" s="1"/>
  <c r="AE2468" i="2"/>
  <c r="AF2468" i="2"/>
  <c r="AA2469" i="2"/>
  <c r="AB2469" i="2"/>
  <c r="AC2469" i="2"/>
  <c r="AD2469" i="2"/>
  <c r="AA2470" i="2"/>
  <c r="AB2470" i="2"/>
  <c r="AA2471" i="2"/>
  <c r="AB2471" i="2"/>
  <c r="AA2472" i="2"/>
  <c r="AG2472" i="2" s="1"/>
  <c r="AB2472" i="2"/>
  <c r="AC2472" i="2"/>
  <c r="AD2472" i="2"/>
  <c r="AE2472" i="2"/>
  <c r="AF2472" i="2"/>
  <c r="AA2473" i="2"/>
  <c r="AB2473" i="2"/>
  <c r="AC2473" i="2" s="1"/>
  <c r="AD2473" i="2"/>
  <c r="AA2474" i="2"/>
  <c r="AG2474" i="2" s="1"/>
  <c r="AB2474" i="2"/>
  <c r="AD2474" i="2" s="1"/>
  <c r="AC2474" i="2"/>
  <c r="AE2474" i="2"/>
  <c r="AF2474" i="2" s="1"/>
  <c r="AA2475" i="2"/>
  <c r="AB2475" i="2"/>
  <c r="AC2475" i="2"/>
  <c r="AE2475" i="2" s="1"/>
  <c r="AF2475" i="2" s="1"/>
  <c r="AD2475" i="2"/>
  <c r="AA2476" i="2"/>
  <c r="AB2476" i="2"/>
  <c r="AG2476" i="2"/>
  <c r="AA2477" i="2"/>
  <c r="AB2477" i="2"/>
  <c r="AA2478" i="2"/>
  <c r="AC2478" i="2" s="1"/>
  <c r="AB2478" i="2"/>
  <c r="AD2478" i="2"/>
  <c r="AE2478" i="2"/>
  <c r="AF2478" i="2" s="1"/>
  <c r="AG2478" i="2"/>
  <c r="AA2479" i="2"/>
  <c r="AB2479" i="2"/>
  <c r="AA2480" i="2"/>
  <c r="AB2480" i="2"/>
  <c r="AC2480" i="2"/>
  <c r="AD2480" i="2"/>
  <c r="AE2480" i="2"/>
  <c r="AF2480" i="2"/>
  <c r="AG2480" i="2"/>
  <c r="AA2481" i="2"/>
  <c r="AB2481" i="2"/>
  <c r="AD2481" i="2"/>
  <c r="AE2481" i="2"/>
  <c r="AA2482" i="2"/>
  <c r="AB2482" i="2"/>
  <c r="AG2482" i="2"/>
  <c r="AA2483" i="2"/>
  <c r="AB2483" i="2"/>
  <c r="AD2483" i="2"/>
  <c r="AA2484" i="2"/>
  <c r="AB2484" i="2"/>
  <c r="AC2484" i="2" s="1"/>
  <c r="AD2484" i="2"/>
  <c r="AE2484" i="2"/>
  <c r="AF2484" i="2"/>
  <c r="AG2484" i="2"/>
  <c r="AA2485" i="2"/>
  <c r="AB2485" i="2"/>
  <c r="AE2485" i="2" s="1"/>
  <c r="AF2485" i="2" s="1"/>
  <c r="AC2485" i="2"/>
  <c r="AD2485" i="2"/>
  <c r="AA2486" i="2"/>
  <c r="AG2486" i="2" s="1"/>
  <c r="AB2486" i="2"/>
  <c r="AA2487" i="2"/>
  <c r="AB2487" i="2"/>
  <c r="AG2487" i="2"/>
  <c r="AA2488" i="2"/>
  <c r="AB2488" i="2"/>
  <c r="AC2488" i="2"/>
  <c r="AD2488" i="2"/>
  <c r="AE2488" i="2"/>
  <c r="AF2488" i="2"/>
  <c r="AA2489" i="2"/>
  <c r="AB2489" i="2"/>
  <c r="AC2489" i="2" s="1"/>
  <c r="AD2489" i="2"/>
  <c r="AF2489" i="2"/>
  <c r="AA2490" i="2"/>
  <c r="AG2490" i="2" s="1"/>
  <c r="AB2490" i="2"/>
  <c r="AD2490" i="2" s="1"/>
  <c r="AC2490" i="2"/>
  <c r="AE2490" i="2" s="1"/>
  <c r="AF2490" i="2" s="1"/>
  <c r="AA2491" i="2"/>
  <c r="AB2491" i="2"/>
  <c r="AC2491" i="2"/>
  <c r="AE2491" i="2" s="1"/>
  <c r="AD2491" i="2"/>
  <c r="AF2491" i="2"/>
  <c r="AG2491" i="2"/>
  <c r="AA2492" i="2"/>
  <c r="AB2492" i="2"/>
  <c r="AC2492" i="2" s="1"/>
  <c r="AA2493" i="2"/>
  <c r="AB2493" i="2"/>
  <c r="AA2494" i="2"/>
  <c r="AG2494" i="2" s="1"/>
  <c r="AB2494" i="2"/>
  <c r="AC2494" i="2"/>
  <c r="AD2494" i="2"/>
  <c r="AE2494" i="2"/>
  <c r="AF2494" i="2"/>
  <c r="AA2495" i="2"/>
  <c r="AB2495" i="2"/>
  <c r="AA2496" i="2"/>
  <c r="AB2496" i="2"/>
  <c r="AC2496" i="2"/>
  <c r="AD2496" i="2"/>
  <c r="AE2496" i="2"/>
  <c r="AF2496" i="2"/>
  <c r="AG2496" i="2"/>
  <c r="AA2497" i="2"/>
  <c r="AB2497" i="2"/>
  <c r="AD2497" i="2"/>
  <c r="AA2498" i="2"/>
  <c r="AB2498" i="2"/>
  <c r="AE2498" i="2"/>
  <c r="AA2499" i="2"/>
  <c r="AD2499" i="2" s="1"/>
  <c r="AB2499" i="2"/>
  <c r="AA2500" i="2"/>
  <c r="AB2500" i="2"/>
  <c r="AC2500" i="2" s="1"/>
  <c r="AD2500" i="2"/>
  <c r="AG2500" i="2" s="1"/>
  <c r="AE2500" i="2"/>
  <c r="AF2500" i="2"/>
  <c r="AA2501" i="2"/>
  <c r="AG2501" i="2" s="1"/>
  <c r="AB2501" i="2"/>
  <c r="AE2501" i="2" s="1"/>
  <c r="AC2501" i="2"/>
  <c r="AD2501" i="2"/>
  <c r="AF2501" i="2"/>
  <c r="AA2502" i="2"/>
  <c r="AB2502" i="2"/>
  <c r="AF2502" i="2"/>
  <c r="AA2503" i="2"/>
  <c r="AB2503" i="2"/>
  <c r="AE2503" i="2"/>
  <c r="AF2503" i="2"/>
  <c r="AA2504" i="2"/>
  <c r="AB2504" i="2"/>
  <c r="AA2505" i="2"/>
  <c r="AB2505" i="2"/>
  <c r="AC2505" i="2" s="1"/>
  <c r="AD2505" i="2"/>
  <c r="AF2505" i="2"/>
  <c r="AA2506" i="2"/>
  <c r="AC2506" i="2" s="1"/>
  <c r="AB2506" i="2"/>
  <c r="AE2506" i="2"/>
  <c r="AF2506" i="2" s="1"/>
  <c r="AA2507" i="2"/>
  <c r="AB2507" i="2"/>
  <c r="AC2507" i="2"/>
  <c r="AE2507" i="2" s="1"/>
  <c r="AF2507" i="2" s="1"/>
  <c r="AD2507" i="2"/>
  <c r="AA2508" i="2"/>
  <c r="AB2508" i="2"/>
  <c r="AA2509" i="2"/>
  <c r="AG2509" i="2" s="1"/>
  <c r="AB2509" i="2"/>
  <c r="AD2509" i="2" s="1"/>
  <c r="AC2509" i="2"/>
  <c r="AE2509" i="2"/>
  <c r="AF2509" i="2"/>
  <c r="AA2510" i="2"/>
  <c r="AB2510" i="2"/>
  <c r="AC2510" i="2"/>
  <c r="AD2510" i="2"/>
  <c r="AE2510" i="2"/>
  <c r="AF2510" i="2"/>
  <c r="AA2511" i="2"/>
  <c r="AB2511" i="2"/>
  <c r="AC2511" i="2"/>
  <c r="AA2512" i="2"/>
  <c r="AD2512" i="2" s="1"/>
  <c r="AB2512" i="2"/>
  <c r="AC2512" i="2"/>
  <c r="AE2512" i="2"/>
  <c r="AF2512" i="2"/>
  <c r="AG2512" i="2"/>
  <c r="AA2513" i="2"/>
  <c r="AB2513" i="2"/>
  <c r="AD2513" i="2" s="1"/>
  <c r="AA2514" i="2"/>
  <c r="AB2514" i="2"/>
  <c r="AE2514" i="2"/>
  <c r="AA2515" i="2"/>
  <c r="AB2515" i="2"/>
  <c r="AD2515" i="2"/>
  <c r="AA2516" i="2"/>
  <c r="AB2516" i="2"/>
  <c r="AC2516" i="2" s="1"/>
  <c r="AD2516" i="2"/>
  <c r="AE2516" i="2"/>
  <c r="AF2516" i="2"/>
  <c r="AG2516" i="2"/>
  <c r="AA2517" i="2"/>
  <c r="AB2517" i="2"/>
  <c r="AE2517" i="2" s="1"/>
  <c r="AD2517" i="2"/>
  <c r="AF2517" i="2"/>
  <c r="AA2518" i="2"/>
  <c r="AB2518" i="2"/>
  <c r="AF2518" i="2"/>
  <c r="AA2519" i="2"/>
  <c r="AB2519" i="2"/>
  <c r="AC2519" i="2" s="1"/>
  <c r="AD2519" i="2"/>
  <c r="AE2519" i="2"/>
  <c r="AA2520" i="2"/>
  <c r="AB2520" i="2"/>
  <c r="AC2520" i="2"/>
  <c r="AA2521" i="2"/>
  <c r="AB2521" i="2"/>
  <c r="AC2521" i="2" s="1"/>
  <c r="AD2521" i="2"/>
  <c r="AF2521" i="2"/>
  <c r="AA2522" i="2"/>
  <c r="AB2522" i="2"/>
  <c r="AD2522" i="2" s="1"/>
  <c r="AA2523" i="2"/>
  <c r="AB2523" i="2"/>
  <c r="AC2523" i="2"/>
  <c r="AD2523" i="2"/>
  <c r="AG2523" i="2" s="1"/>
  <c r="AE2523" i="2"/>
  <c r="AF2523" i="2"/>
  <c r="AA2524" i="2"/>
  <c r="AB2524" i="2"/>
  <c r="AC2524" i="2"/>
  <c r="AE2524" i="2" s="1"/>
  <c r="AG2524" i="2"/>
  <c r="AA2525" i="2"/>
  <c r="AB2525" i="2"/>
  <c r="AA2526" i="2"/>
  <c r="AD2526" i="2" s="1"/>
  <c r="AB2526" i="2"/>
  <c r="AC2526" i="2"/>
  <c r="AE2526" i="2"/>
  <c r="AF2526" i="2" s="1"/>
  <c r="AG2526" i="2"/>
  <c r="AA2527" i="2"/>
  <c r="AB2527" i="2"/>
  <c r="AC2527" i="2"/>
  <c r="AA2528" i="2"/>
  <c r="AD2528" i="2" s="1"/>
  <c r="AB2528" i="2"/>
  <c r="AC2528" i="2"/>
  <c r="AE2528" i="2"/>
  <c r="AF2528" i="2"/>
  <c r="AG2528" i="2"/>
  <c r="AA2529" i="2"/>
  <c r="AB2529" i="2"/>
  <c r="AE2529" i="2" s="1"/>
  <c r="AD2529" i="2"/>
  <c r="AA2530" i="2"/>
  <c r="AB2530" i="2"/>
  <c r="AA2531" i="2"/>
  <c r="AB2531" i="2"/>
  <c r="AC2531" i="2"/>
  <c r="AD2531" i="2"/>
  <c r="AG2531" i="2"/>
  <c r="AA2532" i="2"/>
  <c r="AB2532" i="2"/>
  <c r="AC2532" i="2" s="1"/>
  <c r="AD2532" i="2"/>
  <c r="AG2532" i="2" s="1"/>
  <c r="AE2532" i="2"/>
  <c r="AF2532" i="2"/>
  <c r="AA2533" i="2"/>
  <c r="AB2533" i="2"/>
  <c r="AC2533" i="2"/>
  <c r="AA2534" i="2"/>
  <c r="AB2534" i="2"/>
  <c r="AG2534" i="2"/>
  <c r="AA2535" i="2"/>
  <c r="AB2535" i="2"/>
  <c r="AC2535" i="2" s="1"/>
  <c r="AF2535" i="2"/>
  <c r="AA2536" i="2"/>
  <c r="AG2536" i="2" s="1"/>
  <c r="AB2536" i="2"/>
  <c r="AC2536" i="2"/>
  <c r="AD2536" i="2"/>
  <c r="AE2536" i="2"/>
  <c r="AF2536" i="2"/>
  <c r="AA2537" i="2"/>
  <c r="AB2537" i="2"/>
  <c r="AD2537" i="2"/>
  <c r="AA2538" i="2"/>
  <c r="AG2538" i="2" s="1"/>
  <c r="AB2538" i="2"/>
  <c r="AD2538" i="2" s="1"/>
  <c r="AC2538" i="2"/>
  <c r="AE2538" i="2"/>
  <c r="AA2539" i="2"/>
  <c r="AB2539" i="2"/>
  <c r="AC2539" i="2"/>
  <c r="AE2539" i="2" s="1"/>
  <c r="AF2539" i="2" s="1"/>
  <c r="AD2539" i="2"/>
  <c r="AA2540" i="2"/>
  <c r="AB2540" i="2"/>
  <c r="AE2540" i="2" s="1"/>
  <c r="AD2540" i="2"/>
  <c r="AG2540" i="2" s="1"/>
  <c r="AA2541" i="2"/>
  <c r="AB2541" i="2"/>
  <c r="AD2541" i="2" s="1"/>
  <c r="AC2541" i="2"/>
  <c r="AE2541" i="2"/>
  <c r="AF2541" i="2"/>
  <c r="AA2542" i="2"/>
  <c r="AB2542" i="2"/>
  <c r="AC2542" i="2"/>
  <c r="AD2542" i="2"/>
  <c r="AE2542" i="2"/>
  <c r="AF2542" i="2"/>
  <c r="AG2542" i="2"/>
  <c r="AA2543" i="2"/>
  <c r="AB2543" i="2"/>
  <c r="AC2543" i="2" s="1"/>
  <c r="AA2544" i="2"/>
  <c r="AB2544" i="2"/>
  <c r="AA2545" i="2"/>
  <c r="AB2545" i="2"/>
  <c r="AA2546" i="2"/>
  <c r="AB2546" i="2"/>
  <c r="AE2546" i="2"/>
  <c r="AA2547" i="2"/>
  <c r="AB2547" i="2"/>
  <c r="AA2548" i="2"/>
  <c r="AC2548" i="2" s="1"/>
  <c r="AE2548" i="2" s="1"/>
  <c r="AF2548" i="2" s="1"/>
  <c r="AB2548" i="2"/>
  <c r="AD2548" i="2"/>
  <c r="AG2548" i="2"/>
  <c r="AA2549" i="2"/>
  <c r="AG2549" i="2" s="1"/>
  <c r="AB2549" i="2"/>
  <c r="AC2549" i="2" s="1"/>
  <c r="AE2549" i="2"/>
  <c r="AA2550" i="2"/>
  <c r="AB2550" i="2"/>
  <c r="AF2550" i="2"/>
  <c r="AA2551" i="2"/>
  <c r="AB2551" i="2"/>
  <c r="AC2551" i="2" s="1"/>
  <c r="AA2552" i="2"/>
  <c r="AB2552" i="2"/>
  <c r="AE2552" i="2" s="1"/>
  <c r="AC2552" i="2"/>
  <c r="AD2552" i="2"/>
  <c r="AA2553" i="2"/>
  <c r="AB2553" i="2"/>
  <c r="AF2553" i="2"/>
  <c r="AA2554" i="2"/>
  <c r="AB2554" i="2"/>
  <c r="AC2554" i="2" s="1"/>
  <c r="AA2555" i="2"/>
  <c r="AB2555" i="2"/>
  <c r="AC2555" i="2"/>
  <c r="AE2555" i="2" s="1"/>
  <c r="AD2555" i="2"/>
  <c r="AG2555" i="2" s="1"/>
  <c r="AF2555" i="2"/>
  <c r="AA2556" i="2"/>
  <c r="AC2556" i="2" s="1"/>
  <c r="AB2556" i="2"/>
  <c r="AE2556" i="2" s="1"/>
  <c r="AD2556" i="2"/>
  <c r="AG2556" i="2"/>
  <c r="AA2557" i="2"/>
  <c r="AG2557" i="2" s="1"/>
  <c r="AB2557" i="2"/>
  <c r="AC2557" i="2"/>
  <c r="AD2557" i="2"/>
  <c r="AE2557" i="2"/>
  <c r="AF2557" i="2"/>
  <c r="AA2558" i="2"/>
  <c r="AC2558" i="2" s="1"/>
  <c r="AB2558" i="2"/>
  <c r="AD2558" i="2"/>
  <c r="AA2559" i="2"/>
  <c r="AB2559" i="2"/>
  <c r="AC2559" i="2"/>
  <c r="AA2560" i="2"/>
  <c r="AB2560" i="2"/>
  <c r="AC2560" i="2" s="1"/>
  <c r="AD2560" i="2"/>
  <c r="AG2560" i="2" s="1"/>
  <c r="AE2560" i="2"/>
  <c r="AF2560" i="2"/>
  <c r="AA2561" i="2"/>
  <c r="AG2561" i="2" s="1"/>
  <c r="AB2561" i="2"/>
  <c r="AA2562" i="2"/>
  <c r="AB2562" i="2"/>
  <c r="AC2562" i="2"/>
  <c r="AE2562" i="2" s="1"/>
  <c r="AF2562" i="2" s="1"/>
  <c r="AD2562" i="2"/>
  <c r="AA2563" i="2"/>
  <c r="AB2563" i="2"/>
  <c r="AF2563" i="2" s="1"/>
  <c r="AD2563" i="2"/>
  <c r="AA2564" i="2"/>
  <c r="AB2564" i="2"/>
  <c r="AC2564" i="2"/>
  <c r="AD2564" i="2"/>
  <c r="AG2564" i="2" s="1"/>
  <c r="AE2564" i="2"/>
  <c r="AF2564" i="2"/>
  <c r="AA2565" i="2"/>
  <c r="AB2565" i="2"/>
  <c r="AD2565" i="2" s="1"/>
  <c r="AA2566" i="2"/>
  <c r="AG2566" i="2" s="1"/>
  <c r="AB2566" i="2"/>
  <c r="AA2567" i="2"/>
  <c r="AB2567" i="2"/>
  <c r="AD2567" i="2" s="1"/>
  <c r="AG2567" i="2" s="1"/>
  <c r="AC2567" i="2"/>
  <c r="AE2567" i="2"/>
  <c r="AF2567" i="2"/>
  <c r="AA2568" i="2"/>
  <c r="AG2568" i="2" s="1"/>
  <c r="AB2568" i="2"/>
  <c r="AD2568" i="2"/>
  <c r="AA2569" i="2"/>
  <c r="AB2569" i="2"/>
  <c r="AC2569" i="2" s="1"/>
  <c r="AA2570" i="2"/>
  <c r="AC2570" i="2" s="1"/>
  <c r="AE2570" i="2" s="1"/>
  <c r="AF2570" i="2" s="1"/>
  <c r="AB2570" i="2"/>
  <c r="AA2571" i="2"/>
  <c r="AB2571" i="2"/>
  <c r="AC2571" i="2"/>
  <c r="AD2571" i="2"/>
  <c r="AG2571" i="2" s="1"/>
  <c r="AE2571" i="2"/>
  <c r="AF2571" i="2"/>
  <c r="AA2572" i="2"/>
  <c r="AB2572" i="2"/>
  <c r="AE2572" i="2"/>
  <c r="AA2573" i="2"/>
  <c r="AB2573" i="2"/>
  <c r="AD2573" i="2" s="1"/>
  <c r="AA2574" i="2"/>
  <c r="AB2574" i="2"/>
  <c r="AC2574" i="2" s="1"/>
  <c r="AG2574" i="2"/>
  <c r="AA2575" i="2"/>
  <c r="AB2575" i="2"/>
  <c r="AC2575" i="2"/>
  <c r="AA2576" i="2"/>
  <c r="AB2576" i="2"/>
  <c r="AC2576" i="2" s="1"/>
  <c r="AA2577" i="2"/>
  <c r="AB2577" i="2"/>
  <c r="AD2577" i="2"/>
  <c r="AA2578" i="2"/>
  <c r="AB2578" i="2"/>
  <c r="AE2578" i="2" s="1"/>
  <c r="AG2578" i="2" s="1"/>
  <c r="AC2578" i="2"/>
  <c r="AD2578" i="2"/>
  <c r="AF2578" i="2"/>
  <c r="AA2579" i="2"/>
  <c r="AB2579" i="2"/>
  <c r="AE2579" i="2" s="1"/>
  <c r="AC2579" i="2"/>
  <c r="AF2579" i="2"/>
  <c r="AA2580" i="2"/>
  <c r="AB2580" i="2"/>
  <c r="AC2580" i="2"/>
  <c r="AD2580" i="2"/>
  <c r="AE2580" i="2"/>
  <c r="AF2580" i="2"/>
  <c r="AG2580" i="2"/>
  <c r="AA2581" i="2"/>
  <c r="AB2581" i="2"/>
  <c r="AC2581" i="2"/>
  <c r="AD2581" i="2"/>
  <c r="AA2582" i="2"/>
  <c r="AB2582" i="2"/>
  <c r="AF2582" i="2"/>
  <c r="AA2583" i="2"/>
  <c r="AG2583" i="2" s="1"/>
  <c r="AB2583" i="2"/>
  <c r="AD2583" i="2" s="1"/>
  <c r="AA2584" i="2"/>
  <c r="AB2584" i="2"/>
  <c r="AE2584" i="2" s="1"/>
  <c r="AC2584" i="2"/>
  <c r="AD2584" i="2"/>
  <c r="AA2585" i="2"/>
  <c r="AB2585" i="2"/>
  <c r="AC2585" i="2"/>
  <c r="AE2585" i="2" s="1"/>
  <c r="AF2585" i="2" s="1"/>
  <c r="AD2585" i="2"/>
  <c r="AG2585" i="2"/>
  <c r="AA2586" i="2"/>
  <c r="AC2586" i="2" s="1"/>
  <c r="AE2586" i="2" s="1"/>
  <c r="AB2586" i="2"/>
  <c r="AA2587" i="2"/>
  <c r="AB2587" i="2"/>
  <c r="AC2587" i="2"/>
  <c r="AE2587" i="2" s="1"/>
  <c r="AF2587" i="2" s="1"/>
  <c r="AD2587" i="2"/>
  <c r="AG2587" i="2"/>
  <c r="AA2588" i="2"/>
  <c r="AG2588" i="2" s="1"/>
  <c r="AB2588" i="2"/>
  <c r="AE2588" i="2" s="1"/>
  <c r="AC2588" i="2"/>
  <c r="AD2588" i="2"/>
  <c r="AA2589" i="2"/>
  <c r="AC2589" i="2" s="1"/>
  <c r="AB2589" i="2"/>
  <c r="AD2589" i="2" s="1"/>
  <c r="AE2589" i="2"/>
  <c r="AF2589" i="2"/>
  <c r="AA2590" i="2"/>
  <c r="AB2590" i="2"/>
  <c r="AC2590" i="2" s="1"/>
  <c r="AD2590" i="2"/>
  <c r="AE2590" i="2"/>
  <c r="AF2590" i="2" s="1"/>
  <c r="AG2590" i="2"/>
  <c r="AA2591" i="2"/>
  <c r="AB2591" i="2"/>
  <c r="AD2591" i="2"/>
  <c r="AG2591" i="2"/>
  <c r="AA2592" i="2"/>
  <c r="AB2592" i="2"/>
  <c r="AA2593" i="2"/>
  <c r="AB2593" i="2"/>
  <c r="AD2593" i="2" s="1"/>
  <c r="AC2593" i="2"/>
  <c r="AA2594" i="2"/>
  <c r="AG2594" i="2" s="1"/>
  <c r="AB2594" i="2"/>
  <c r="AC2594" i="2"/>
  <c r="AD2594" i="2"/>
  <c r="AA2595" i="2"/>
  <c r="AB2595" i="2"/>
  <c r="AC2595" i="2"/>
  <c r="AD2595" i="2"/>
  <c r="AE2595" i="2"/>
  <c r="AF2595" i="2"/>
  <c r="AA2596" i="2"/>
  <c r="AG2596" i="2" s="1"/>
  <c r="AB2596" i="2"/>
  <c r="AC2596" i="2" s="1"/>
  <c r="AD2596" i="2"/>
  <c r="AA2597" i="2"/>
  <c r="AB2597" i="2"/>
  <c r="AC2597" i="2"/>
  <c r="AD2597" i="2"/>
  <c r="AG2597" i="2" s="1"/>
  <c r="AE2597" i="2"/>
  <c r="AF2597" i="2"/>
  <c r="AA2598" i="2"/>
  <c r="AB2598" i="2"/>
  <c r="AE2598" i="2" s="1"/>
  <c r="AF2598" i="2" s="1"/>
  <c r="AC2598" i="2"/>
  <c r="AD2598" i="2"/>
  <c r="AG2598" i="2" s="1"/>
  <c r="AA2599" i="2"/>
  <c r="AG2599" i="2" s="1"/>
  <c r="AB2599" i="2"/>
  <c r="AD2599" i="2" s="1"/>
  <c r="AC2599" i="2"/>
  <c r="AE2599" i="2"/>
  <c r="AF2599" i="2"/>
  <c r="AA2600" i="2"/>
  <c r="AG2600" i="2" s="1"/>
  <c r="AB2600" i="2"/>
  <c r="AD2600" i="2" s="1"/>
  <c r="AC2600" i="2"/>
  <c r="AA2601" i="2"/>
  <c r="AB2601" i="2"/>
  <c r="AE2601" i="2" s="1"/>
  <c r="AC2601" i="2"/>
  <c r="AA2602" i="2"/>
  <c r="AG2602" i="2" s="1"/>
  <c r="AB2602" i="2"/>
  <c r="AF2602" i="2" s="1"/>
  <c r="AC2602" i="2"/>
  <c r="AD2602" i="2"/>
  <c r="AE2602" i="2"/>
  <c r="AA2603" i="2"/>
  <c r="AD2603" i="2" s="1"/>
  <c r="AB2603" i="2"/>
  <c r="AC2603" i="2"/>
  <c r="AE2603" i="2" s="1"/>
  <c r="AF2603" i="2" s="1"/>
  <c r="AG2603" i="2"/>
  <c r="AA2604" i="2"/>
  <c r="AB2604" i="2"/>
  <c r="AC2604" i="2" s="1"/>
  <c r="AG2604" i="2"/>
  <c r="AA2605" i="2"/>
  <c r="AB2605" i="2"/>
  <c r="AD2605" i="2" s="1"/>
  <c r="AA2606" i="2"/>
  <c r="AB2606" i="2"/>
  <c r="AC2606" i="2" s="1"/>
  <c r="AD2606" i="2"/>
  <c r="AG2606" i="2" s="1"/>
  <c r="AE2606" i="2"/>
  <c r="AF2606" i="2"/>
  <c r="AA2607" i="2"/>
  <c r="AB2607" i="2"/>
  <c r="AD2607" i="2" s="1"/>
  <c r="AG2607" i="2" s="1"/>
  <c r="AE2607" i="2"/>
  <c r="AA2608" i="2"/>
  <c r="AB2608" i="2"/>
  <c r="AD2608" i="2"/>
  <c r="AF2608" i="2"/>
  <c r="AA2609" i="2"/>
  <c r="AB2609" i="2"/>
  <c r="AE2609" i="2" s="1"/>
  <c r="AC2609" i="2"/>
  <c r="AD2609" i="2"/>
  <c r="AG2609" i="2" s="1"/>
  <c r="AF2609" i="2"/>
  <c r="AA2610" i="2"/>
  <c r="AB2610" i="2"/>
  <c r="AE2610" i="2" s="1"/>
  <c r="AD2610" i="2"/>
  <c r="AA2611" i="2"/>
  <c r="AG2611" i="2" s="1"/>
  <c r="AB2611" i="2"/>
  <c r="AF2611" i="2" s="1"/>
  <c r="AC2611" i="2"/>
  <c r="AD2611" i="2"/>
  <c r="AE2611" i="2"/>
  <c r="AA2612" i="2"/>
  <c r="AG2612" i="2" s="1"/>
  <c r="AB2612" i="2"/>
  <c r="AA2613" i="2"/>
  <c r="AB2613" i="2"/>
  <c r="AC2613" i="2"/>
  <c r="AD2613" i="2"/>
  <c r="AE2613" i="2"/>
  <c r="AF2613" i="2"/>
  <c r="AA2614" i="2"/>
  <c r="AD2614" i="2" s="1"/>
  <c r="AB2614" i="2"/>
  <c r="AC2614" i="2"/>
  <c r="AG2614" i="2"/>
  <c r="AA2615" i="2"/>
  <c r="AC2615" i="2" s="1"/>
  <c r="AE2615" i="2" s="1"/>
  <c r="AF2615" i="2" s="1"/>
  <c r="AB2615" i="2"/>
  <c r="AD2615" i="2" s="1"/>
  <c r="AA2616" i="2"/>
  <c r="AG2616" i="2" s="1"/>
  <c r="AB2616" i="2"/>
  <c r="AA2617" i="2"/>
  <c r="AB2617" i="2"/>
  <c r="AC2617" i="2" s="1"/>
  <c r="AA2618" i="2"/>
  <c r="AB2618" i="2"/>
  <c r="AF2618" i="2" s="1"/>
  <c r="AA2619" i="2"/>
  <c r="AG2619" i="2" s="1"/>
  <c r="AB2619" i="2"/>
  <c r="AC2619" i="2"/>
  <c r="AD2619" i="2"/>
  <c r="AE2619" i="2"/>
  <c r="AF2619" i="2"/>
  <c r="AA2620" i="2"/>
  <c r="AB2620" i="2"/>
  <c r="AF2620" i="2" s="1"/>
  <c r="AC2620" i="2"/>
  <c r="AD2620" i="2"/>
  <c r="AG2620" i="2" s="1"/>
  <c r="AE2620" i="2"/>
  <c r="AA2621" i="2"/>
  <c r="AB2621" i="2"/>
  <c r="AD2621" i="2" s="1"/>
  <c r="AC2621" i="2"/>
  <c r="AE2621" i="2" s="1"/>
  <c r="AF2621" i="2"/>
  <c r="AG2621" i="2"/>
  <c r="AA2622" i="2"/>
  <c r="AB2622" i="2"/>
  <c r="AC2622" i="2" s="1"/>
  <c r="AD2622" i="2"/>
  <c r="AG2622" i="2"/>
  <c r="AA2623" i="2"/>
  <c r="AB2623" i="2"/>
  <c r="AD2623" i="2" s="1"/>
  <c r="AA2624" i="2"/>
  <c r="AB2624" i="2"/>
  <c r="AF2624" i="2"/>
  <c r="AA2625" i="2"/>
  <c r="AB2625" i="2"/>
  <c r="AE2625" i="2" s="1"/>
  <c r="AC2625" i="2"/>
  <c r="AA2626" i="2"/>
  <c r="AB2626" i="2"/>
  <c r="AE2626" i="2" s="1"/>
  <c r="AA2627" i="2"/>
  <c r="AG2627" i="2" s="1"/>
  <c r="AB2627" i="2"/>
  <c r="AD2627" i="2" s="1"/>
  <c r="AA2628" i="2"/>
  <c r="AB2628" i="2"/>
  <c r="AC2628" i="2" s="1"/>
  <c r="AF2628" i="2"/>
  <c r="AA2629" i="2"/>
  <c r="AB2629" i="2"/>
  <c r="AC2629" i="2"/>
  <c r="AD2629" i="2"/>
  <c r="AE2629" i="2"/>
  <c r="AF2629" i="2"/>
  <c r="AG2629" i="2"/>
  <c r="AA2630" i="2"/>
  <c r="AG2630" i="2" s="1"/>
  <c r="AB2630" i="2"/>
  <c r="AE2630" i="2" s="1"/>
  <c r="AC2630" i="2"/>
  <c r="AD2630" i="2"/>
  <c r="AF2630" i="2"/>
  <c r="AA2631" i="2"/>
  <c r="AB2631" i="2"/>
  <c r="AD2631" i="2" s="1"/>
  <c r="AG2631" i="2" s="1"/>
  <c r="AC2631" i="2"/>
  <c r="AE2631" i="2"/>
  <c r="AF2631" i="2"/>
  <c r="AA2632" i="2"/>
  <c r="AG2632" i="2" s="1"/>
  <c r="AB2632" i="2"/>
  <c r="AD2632" i="2" s="1"/>
  <c r="AA2633" i="2"/>
  <c r="AB2633" i="2"/>
  <c r="AC2633" i="2"/>
  <c r="AE2633" i="2"/>
  <c r="AA2634" i="2"/>
  <c r="AB2634" i="2"/>
  <c r="AF2634" i="2" s="1"/>
  <c r="AC2634" i="2"/>
  <c r="AD2634" i="2"/>
  <c r="AG2634" i="2" s="1"/>
  <c r="AE2634" i="2"/>
  <c r="AA2635" i="2"/>
  <c r="AC2635" i="2" s="1"/>
  <c r="AE2635" i="2" s="1"/>
  <c r="AF2635" i="2" s="1"/>
  <c r="AB2635" i="2"/>
  <c r="AD2635" i="2"/>
  <c r="AG2635" i="2"/>
  <c r="AA2636" i="2"/>
  <c r="AB2636" i="2"/>
  <c r="AE2636" i="2" s="1"/>
  <c r="AG2636" i="2" s="1"/>
  <c r="AC2636" i="2"/>
  <c r="AD2636" i="2"/>
  <c r="AF2636" i="2"/>
  <c r="AA2637" i="2"/>
  <c r="AB2637" i="2"/>
  <c r="AD2637" i="2" s="1"/>
  <c r="AA2638" i="2"/>
  <c r="AB2638" i="2"/>
  <c r="AD2638" i="2" s="1"/>
  <c r="AA2639" i="2"/>
  <c r="AD2639" i="2" s="1"/>
  <c r="AB2639" i="2"/>
  <c r="AA2640" i="2"/>
  <c r="AB2640" i="2"/>
  <c r="AD2640" i="2"/>
  <c r="AF2640" i="2"/>
  <c r="AA2641" i="2"/>
  <c r="AB2641" i="2"/>
  <c r="AC2641" i="2"/>
  <c r="AA2642" i="2"/>
  <c r="AB2642" i="2"/>
  <c r="AC2642" i="2"/>
  <c r="AD2642" i="2"/>
  <c r="AA2643" i="2"/>
  <c r="AG2643" i="2" s="1"/>
  <c r="AB2643" i="2"/>
  <c r="AC2643" i="2"/>
  <c r="AD2643" i="2"/>
  <c r="AE2643" i="2"/>
  <c r="AF2643" i="2"/>
  <c r="AA2644" i="2"/>
  <c r="AB2644" i="2"/>
  <c r="AA2645" i="2"/>
  <c r="AC2645" i="2" s="1"/>
  <c r="AE2645" i="2" s="1"/>
  <c r="AF2645" i="2" s="1"/>
  <c r="AB2645" i="2"/>
  <c r="AD2645" i="2"/>
  <c r="AA2646" i="2"/>
  <c r="AB2646" i="2"/>
  <c r="AE2646" i="2" s="1"/>
  <c r="AC2646" i="2"/>
  <c r="AD2646" i="2"/>
  <c r="AG2646" i="2" s="1"/>
  <c r="AF2646" i="2"/>
  <c r="AA2647" i="2"/>
  <c r="AB2647" i="2"/>
  <c r="AD2647" i="2" s="1"/>
  <c r="AC2647" i="2"/>
  <c r="AE2647" i="2"/>
  <c r="AF2647" i="2" s="1"/>
  <c r="AA2648" i="2"/>
  <c r="AB2648" i="2"/>
  <c r="AD2648" i="2" s="1"/>
  <c r="AC2648" i="2"/>
  <c r="AA2649" i="2"/>
  <c r="AB2649" i="2"/>
  <c r="AC2649" i="2"/>
  <c r="AE2649" i="2"/>
  <c r="AA2650" i="2"/>
  <c r="AB2650" i="2"/>
  <c r="AF2650" i="2" s="1"/>
  <c r="AC2650" i="2"/>
  <c r="AD2650" i="2"/>
  <c r="AA2651" i="2"/>
  <c r="AD2651" i="2" s="1"/>
  <c r="AB2651" i="2"/>
  <c r="AA2652" i="2"/>
  <c r="AB2652" i="2"/>
  <c r="AC2652" i="2"/>
  <c r="AD2652" i="2"/>
  <c r="AA2653" i="2"/>
  <c r="AB2653" i="2"/>
  <c r="AD2653" i="2" s="1"/>
  <c r="AC2653" i="2"/>
  <c r="AE2653" i="2"/>
  <c r="AF2653" i="2" s="1"/>
  <c r="AG2653" i="2"/>
  <c r="AA2654" i="2"/>
  <c r="AB2654" i="2"/>
  <c r="AC2654" i="2" s="1"/>
  <c r="AD2654" i="2"/>
  <c r="AF2654" i="2"/>
  <c r="AA2655" i="2"/>
  <c r="AD2655" i="2" s="1"/>
  <c r="AB2655" i="2"/>
  <c r="AA2656" i="2"/>
  <c r="AB2656" i="2"/>
  <c r="AD2656" i="2"/>
  <c r="AG2656" i="2"/>
  <c r="AA2657" i="2"/>
  <c r="AB2657" i="2"/>
  <c r="AD2657" i="2" s="1"/>
  <c r="AC2657" i="2"/>
  <c r="AA2658" i="2"/>
  <c r="AG2658" i="2" s="1"/>
  <c r="AB2658" i="2"/>
  <c r="AC2658" i="2"/>
  <c r="AD2658" i="2"/>
  <c r="AA2659" i="2"/>
  <c r="AG2659" i="2" s="1"/>
  <c r="AB2659" i="2"/>
  <c r="AC2659" i="2"/>
  <c r="AE2659" i="2" s="1"/>
  <c r="AD2659" i="2"/>
  <c r="AA2660" i="2"/>
  <c r="AG2660" i="2" s="1"/>
  <c r="AB2660" i="2"/>
  <c r="AA2661" i="2"/>
  <c r="AB2661" i="2"/>
  <c r="AA2662" i="2"/>
  <c r="AG2662" i="2" s="1"/>
  <c r="AB2662" i="2"/>
  <c r="AE2662" i="2" s="1"/>
  <c r="AC2662" i="2"/>
  <c r="AD2662" i="2"/>
  <c r="AF2662" i="2"/>
  <c r="AA2663" i="2"/>
  <c r="AB2663" i="2"/>
  <c r="AD2663" i="2" s="1"/>
  <c r="AG2663" i="2" s="1"/>
  <c r="AC2663" i="2"/>
  <c r="AE2663" i="2"/>
  <c r="AF2663" i="2"/>
  <c r="AA2664" i="2"/>
  <c r="AG2664" i="2" s="1"/>
  <c r="AB2664" i="2"/>
  <c r="AA2665" i="2"/>
  <c r="AB2665" i="2"/>
  <c r="AA2666" i="2"/>
  <c r="AB2666" i="2"/>
  <c r="AC2666" i="2"/>
  <c r="AD2666" i="2"/>
  <c r="AA2667" i="2"/>
  <c r="AB2667" i="2"/>
  <c r="AA2668" i="2"/>
  <c r="AB2668" i="2"/>
  <c r="AC2668" i="2"/>
  <c r="AE2668" i="2" s="1"/>
  <c r="AD2668" i="2"/>
  <c r="AF2668" i="2"/>
  <c r="AG2668" i="2"/>
  <c r="AA2669" i="2"/>
  <c r="AB2669" i="2"/>
  <c r="AD2669" i="2" s="1"/>
  <c r="AC2669" i="2"/>
  <c r="AE2669" i="2"/>
  <c r="AF2669" i="2"/>
  <c r="AG2669" i="2"/>
  <c r="AA2670" i="2"/>
  <c r="AB2670" i="2"/>
  <c r="AD2670" i="2" s="1"/>
  <c r="AA2671" i="2"/>
  <c r="AB2671" i="2"/>
  <c r="AD2671" i="2"/>
  <c r="AG2671" i="2" s="1"/>
  <c r="AE2671" i="2"/>
  <c r="AA2672" i="2"/>
  <c r="AG2672" i="2" s="1"/>
  <c r="AB2672" i="2"/>
  <c r="AD2672" i="2"/>
  <c r="AA2673" i="2"/>
  <c r="AB2673" i="2"/>
  <c r="AC2673" i="2"/>
  <c r="AD2673" i="2"/>
  <c r="AG2673" i="2"/>
  <c r="AA2674" i="2"/>
  <c r="AB2674" i="2"/>
  <c r="AC2674" i="2"/>
  <c r="AD2674" i="2"/>
  <c r="AA2675" i="2"/>
  <c r="AB2675" i="2"/>
  <c r="AC2675" i="2"/>
  <c r="AD2675" i="2"/>
  <c r="AA2676" i="2"/>
  <c r="AB2676" i="2"/>
  <c r="AD2676" i="2" s="1"/>
  <c r="AA2677" i="2"/>
  <c r="AG2677" i="2" s="1"/>
  <c r="AB2677" i="2"/>
  <c r="AC2677" i="2"/>
  <c r="AD2677" i="2"/>
  <c r="AE2677" i="2"/>
  <c r="AF2677" i="2"/>
  <c r="AA2678" i="2"/>
  <c r="AG2678" i="2" s="1"/>
  <c r="AB2678" i="2"/>
  <c r="AE2678" i="2" s="1"/>
  <c r="AC2678" i="2"/>
  <c r="AD2678" i="2"/>
  <c r="AF2678" i="2"/>
  <c r="AA2679" i="2"/>
  <c r="AB2679" i="2"/>
  <c r="AC2679" i="2"/>
  <c r="AE2679" i="2"/>
  <c r="AF2679" i="2" s="1"/>
  <c r="AA2680" i="2"/>
  <c r="AB2680" i="2"/>
  <c r="AF2680" i="2" s="1"/>
  <c r="AA2681" i="2"/>
  <c r="AB2681" i="2"/>
  <c r="AC2681" i="2"/>
  <c r="AE2681" i="2"/>
  <c r="AA2682" i="2"/>
  <c r="AG2682" i="2" s="1"/>
  <c r="AB2682" i="2"/>
  <c r="AF2682" i="2" s="1"/>
  <c r="AC2682" i="2"/>
  <c r="AD2682" i="2"/>
  <c r="AE2682" i="2"/>
  <c r="AA2683" i="2"/>
  <c r="AG2683" i="2" s="1"/>
  <c r="AB2683" i="2"/>
  <c r="AC2683" i="2"/>
  <c r="AD2683" i="2"/>
  <c r="AE2683" i="2"/>
  <c r="AF2683" i="2"/>
  <c r="AA2684" i="2"/>
  <c r="AB2684" i="2"/>
  <c r="AE2684" i="2" s="1"/>
  <c r="AC2684" i="2"/>
  <c r="AA2685" i="2"/>
  <c r="AB2685" i="2"/>
  <c r="AC2685" i="2"/>
  <c r="AE2685" i="2"/>
  <c r="AA2686" i="2"/>
  <c r="AB2686" i="2"/>
  <c r="AG2686" i="2"/>
  <c r="AA2687" i="2"/>
  <c r="AB2687" i="2"/>
  <c r="AD2687" i="2"/>
  <c r="AE2687" i="2"/>
  <c r="AA2688" i="2"/>
  <c r="AB2688" i="2"/>
  <c r="AD2688" i="2" s="1"/>
  <c r="AA2689" i="2"/>
  <c r="AB2689" i="2"/>
  <c r="AD2689" i="2" s="1"/>
  <c r="AA2690" i="2"/>
  <c r="AB2690" i="2"/>
  <c r="AC2690" i="2"/>
  <c r="AD2690" i="2"/>
  <c r="AA2691" i="2"/>
  <c r="AB2691" i="2"/>
  <c r="AD2691" i="2" s="1"/>
  <c r="AC2691" i="2"/>
  <c r="AA2692" i="2"/>
  <c r="AB2692" i="2"/>
  <c r="AC2692" i="2" s="1"/>
  <c r="AD2692" i="2"/>
  <c r="AE2692" i="2"/>
  <c r="AF2692" i="2"/>
  <c r="AA2693" i="2"/>
  <c r="AC2693" i="2" s="1"/>
  <c r="AE2693" i="2" s="1"/>
  <c r="AF2693" i="2" s="1"/>
  <c r="AB2693" i="2"/>
  <c r="AA2694" i="2"/>
  <c r="AG2694" i="2" s="1"/>
  <c r="AB2694" i="2"/>
  <c r="AE2694" i="2" s="1"/>
  <c r="AC2694" i="2"/>
  <c r="AD2694" i="2"/>
  <c r="AF2694" i="2"/>
  <c r="AA2695" i="2"/>
  <c r="AC2695" i="2" s="1"/>
  <c r="AE2695" i="2" s="1"/>
  <c r="AB2695" i="2"/>
  <c r="AD2695" i="2" s="1"/>
  <c r="AA2696" i="2"/>
  <c r="AG2696" i="2" s="1"/>
  <c r="AB2696" i="2"/>
  <c r="AD2696" i="2" s="1"/>
  <c r="AC2696" i="2"/>
  <c r="AE2696" i="2"/>
  <c r="AF2696" i="2"/>
  <c r="AA2697" i="2"/>
  <c r="AB2697" i="2"/>
  <c r="AC2697" i="2" s="1"/>
  <c r="AE2697" i="2"/>
  <c r="AA2698" i="2"/>
  <c r="AB2698" i="2"/>
  <c r="AC2698" i="2" s="1"/>
  <c r="AA2699" i="2"/>
  <c r="AB2699" i="2"/>
  <c r="AC2699" i="2"/>
  <c r="AE2699" i="2" s="1"/>
  <c r="AF2699" i="2" s="1"/>
  <c r="AD2699" i="2"/>
  <c r="AA2700" i="2"/>
  <c r="AB2700" i="2"/>
  <c r="AD2700" i="2" s="1"/>
  <c r="AG2700" i="2"/>
  <c r="AA2701" i="2"/>
  <c r="AB2701" i="2"/>
  <c r="AD2701" i="2" s="1"/>
  <c r="AC2701" i="2"/>
  <c r="AE2701" i="2"/>
  <c r="AF2701" i="2"/>
  <c r="AG2701" i="2"/>
  <c r="AA2702" i="2"/>
  <c r="AB2702" i="2"/>
  <c r="AG2702" i="2"/>
  <c r="AA2703" i="2"/>
  <c r="AB2703" i="2"/>
  <c r="AD2703" i="2"/>
  <c r="AE2703" i="2"/>
  <c r="AG2703" i="2"/>
  <c r="AA2704" i="2"/>
  <c r="AB2704" i="2"/>
  <c r="AD2704" i="2" s="1"/>
  <c r="AA2705" i="2"/>
  <c r="AB2705" i="2"/>
  <c r="AD2705" i="2" s="1"/>
  <c r="AG2705" i="2"/>
  <c r="AA2706" i="2"/>
  <c r="AB2706" i="2"/>
  <c r="AD2706" i="2" s="1"/>
  <c r="AC2706" i="2"/>
  <c r="AA2707" i="2"/>
  <c r="AB2707" i="2"/>
  <c r="AD2707" i="2" s="1"/>
  <c r="AA2708" i="2"/>
  <c r="AB2708" i="2"/>
  <c r="AC2708" i="2" s="1"/>
  <c r="AD2708" i="2"/>
  <c r="AE2708" i="2"/>
  <c r="AF2708" i="2"/>
  <c r="AA2709" i="2"/>
  <c r="AB2709" i="2"/>
  <c r="AC2709" i="2"/>
  <c r="AE2709" i="2" s="1"/>
  <c r="AD2709" i="2"/>
  <c r="AA2710" i="2"/>
  <c r="AG2710" i="2" s="1"/>
  <c r="AB2710" i="2"/>
  <c r="AA2711" i="2"/>
  <c r="AB2711" i="2"/>
  <c r="AD2711" i="2" s="1"/>
  <c r="AC2711" i="2"/>
  <c r="AE2711" i="2"/>
  <c r="AF2711" i="2"/>
  <c r="AG2711" i="2"/>
  <c r="AA2712" i="2"/>
  <c r="AG2712" i="2" s="1"/>
  <c r="AB2712" i="2"/>
  <c r="AA2713" i="2"/>
  <c r="AB2713" i="2"/>
  <c r="AE2713" i="2" s="1"/>
  <c r="AC2713" i="2"/>
  <c r="AA2714" i="2"/>
  <c r="AC2714" i="2" s="1"/>
  <c r="AB2714" i="2"/>
  <c r="AE2714" i="2" s="1"/>
  <c r="AA2715" i="2"/>
  <c r="AB2715" i="2"/>
  <c r="AD2715" i="2"/>
  <c r="AA2716" i="2"/>
  <c r="AB2716" i="2"/>
  <c r="AD2716" i="2" s="1"/>
  <c r="AE2716" i="2"/>
  <c r="AF2716" i="2"/>
  <c r="AG2716" i="2"/>
  <c r="AA2717" i="2"/>
  <c r="AB2717" i="2"/>
  <c r="AD2717" i="2" s="1"/>
  <c r="AG2717" i="2"/>
  <c r="AA2718" i="2"/>
  <c r="AB2718" i="2"/>
  <c r="AG2718" i="2"/>
  <c r="AA2719" i="2"/>
  <c r="AB2719" i="2"/>
  <c r="AD2719" i="2"/>
  <c r="AA2720" i="2"/>
  <c r="AB2720" i="2"/>
  <c r="AD2720" i="2"/>
  <c r="AF2720" i="2"/>
  <c r="AA2721" i="2"/>
  <c r="AB2721" i="2"/>
  <c r="AD2721" i="2"/>
  <c r="AA2722" i="2"/>
  <c r="AB2722" i="2"/>
  <c r="AC2722" i="2"/>
  <c r="AD2722" i="2"/>
  <c r="AA2723" i="2"/>
  <c r="AB2723" i="2"/>
  <c r="AE2723" i="2" s="1"/>
  <c r="AD2723" i="2"/>
  <c r="AA2724" i="2"/>
  <c r="AD2724" i="2" s="1"/>
  <c r="AB2724" i="2"/>
  <c r="AA2725" i="2"/>
  <c r="AB2725" i="2"/>
  <c r="AC2725" i="2"/>
  <c r="AD2725" i="2"/>
  <c r="AE2725" i="2"/>
  <c r="AF2725" i="2"/>
  <c r="AG2725" i="2"/>
  <c r="AA2726" i="2"/>
  <c r="AG2726" i="2" s="1"/>
  <c r="AB2726" i="2"/>
  <c r="AE2726" i="2" s="1"/>
  <c r="AC2726" i="2"/>
  <c r="AD2726" i="2"/>
  <c r="AF2726" i="2"/>
  <c r="AA2727" i="2"/>
  <c r="AC2727" i="2" s="1"/>
  <c r="AE2727" i="2" s="1"/>
  <c r="AF2727" i="2" s="1"/>
  <c r="AB2727" i="2"/>
  <c r="AD2727" i="2" s="1"/>
  <c r="AG2727" i="2"/>
  <c r="AA2728" i="2"/>
  <c r="AG2728" i="2" s="1"/>
  <c r="AB2728" i="2"/>
  <c r="AD2728" i="2" s="1"/>
  <c r="AC2728" i="2"/>
  <c r="AE2728" i="2"/>
  <c r="AF2728" i="2"/>
  <c r="AA2729" i="2"/>
  <c r="AG2729" i="2" s="1"/>
  <c r="AB2729" i="2"/>
  <c r="AC2729" i="2"/>
  <c r="AE2729" i="2"/>
  <c r="AA2730" i="2"/>
  <c r="AB2730" i="2"/>
  <c r="AC2730" i="2" s="1"/>
  <c r="AA2731" i="2"/>
  <c r="AG2731" i="2" s="1"/>
  <c r="AB2731" i="2"/>
  <c r="AC2731" i="2"/>
  <c r="AE2731" i="2" s="1"/>
  <c r="AF2731" i="2" s="1"/>
  <c r="AD2731" i="2"/>
  <c r="AA2732" i="2"/>
  <c r="AB2732" i="2"/>
  <c r="AD2732" i="2" s="1"/>
  <c r="AC2732" i="2"/>
  <c r="AE2732" i="2" s="1"/>
  <c r="AF2732" i="2" s="1"/>
  <c r="AG2732" i="2"/>
  <c r="AA2733" i="2"/>
  <c r="AB2733" i="2"/>
  <c r="AE2733" i="2" s="1"/>
  <c r="AC2733" i="2"/>
  <c r="AG2733" i="2"/>
  <c r="AA2734" i="2"/>
  <c r="AB2734" i="2"/>
  <c r="AD2734" i="2" s="1"/>
  <c r="AG2734" i="2"/>
  <c r="AA2735" i="2"/>
  <c r="AG2735" i="2" s="1"/>
  <c r="AB2735" i="2"/>
  <c r="AD2735" i="2"/>
  <c r="AA2736" i="2"/>
  <c r="AD2736" i="2" s="1"/>
  <c r="AB2736" i="2"/>
  <c r="AA2737" i="2"/>
  <c r="AB2737" i="2"/>
  <c r="AC2737" i="2"/>
  <c r="AA2738" i="2"/>
  <c r="AG2738" i="2" s="1"/>
  <c r="AB2738" i="2"/>
  <c r="AC2738" i="2"/>
  <c r="AD2738" i="2"/>
  <c r="AA2739" i="2"/>
  <c r="AB2739" i="2"/>
  <c r="AD2739" i="2" s="1"/>
  <c r="AE2739" i="2"/>
  <c r="AA2740" i="2"/>
  <c r="AG2740" i="2" s="1"/>
  <c r="AB2740" i="2"/>
  <c r="AA2741" i="2"/>
  <c r="AB2741" i="2"/>
  <c r="AC2741" i="2"/>
  <c r="AD2741" i="2"/>
  <c r="AG2741" i="2" s="1"/>
  <c r="AE2741" i="2"/>
  <c r="AF2741" i="2"/>
  <c r="AA2742" i="2"/>
  <c r="AB2742" i="2"/>
  <c r="AC2742" i="2"/>
  <c r="AD2742" i="2"/>
  <c r="AA2743" i="2"/>
  <c r="AB2743" i="2"/>
  <c r="AD2743" i="2" s="1"/>
  <c r="AC2743" i="2"/>
  <c r="AE2743" i="2"/>
  <c r="AF2743" i="2"/>
  <c r="AG2743" i="2"/>
  <c r="AA2744" i="2"/>
  <c r="AG2744" i="2" s="1"/>
  <c r="AB2744" i="2"/>
  <c r="AA2745" i="2"/>
  <c r="AB2745" i="2"/>
  <c r="AF2745" i="2" s="1"/>
  <c r="AC2745" i="2"/>
  <c r="AA2746" i="2"/>
  <c r="AB2746" i="2"/>
  <c r="AD2746" i="2" s="1"/>
  <c r="AG2746" i="2" s="1"/>
  <c r="AE2746" i="2"/>
  <c r="AA2747" i="2"/>
  <c r="AB2747" i="2"/>
  <c r="AC2747" i="2"/>
  <c r="AE2747" i="2" s="1"/>
  <c r="AD2747" i="2"/>
  <c r="AF2747" i="2"/>
  <c r="AG2747" i="2"/>
  <c r="AA2748" i="2"/>
  <c r="AB2748" i="2"/>
  <c r="AD2748" i="2"/>
  <c r="AG2748" i="2"/>
  <c r="AA2749" i="2"/>
  <c r="AB2749" i="2"/>
  <c r="AA2750" i="2"/>
  <c r="AB2750" i="2"/>
  <c r="AC2750" i="2" s="1"/>
  <c r="AA2751" i="2"/>
  <c r="AG2751" i="2" s="1"/>
  <c r="AB2751" i="2"/>
  <c r="AD2751" i="2" s="1"/>
  <c r="AE2751" i="2"/>
  <c r="AA2752" i="2"/>
  <c r="AB2752" i="2"/>
  <c r="AD2752" i="2" s="1"/>
  <c r="AC2752" i="2"/>
  <c r="AA2753" i="2"/>
  <c r="AB2753" i="2"/>
  <c r="AD2753" i="2" s="1"/>
  <c r="AA2754" i="2"/>
  <c r="AB2754" i="2"/>
  <c r="AD2754" i="2" s="1"/>
  <c r="AC2754" i="2"/>
  <c r="AE2754" i="2"/>
  <c r="AF2754" i="2"/>
  <c r="AA2755" i="2"/>
  <c r="AB2755" i="2"/>
  <c r="AC2755" i="2"/>
  <c r="AD2755" i="2"/>
  <c r="AE2755" i="2"/>
  <c r="AF2755" i="2"/>
  <c r="AA2756" i="2"/>
  <c r="AG2756" i="2" s="1"/>
  <c r="AB2756" i="2"/>
  <c r="AA2757" i="2"/>
  <c r="AB2757" i="2"/>
  <c r="AC2757" i="2"/>
  <c r="AD2757" i="2"/>
  <c r="AG2757" i="2" s="1"/>
  <c r="AE2757" i="2"/>
  <c r="AF2757" i="2"/>
  <c r="AA2758" i="2"/>
  <c r="AG2758" i="2" s="1"/>
  <c r="AB2758" i="2"/>
  <c r="AD2758" i="2" s="1"/>
  <c r="AA2759" i="2"/>
  <c r="AB2759" i="2"/>
  <c r="AC2759" i="2" s="1"/>
  <c r="AA2760" i="2"/>
  <c r="AB2760" i="2"/>
  <c r="AC2760" i="2"/>
  <c r="AD2760" i="2"/>
  <c r="AE2760" i="2"/>
  <c r="AF2760" i="2" s="1"/>
  <c r="AA2761" i="2"/>
  <c r="AB2761" i="2"/>
  <c r="AE2761" i="2" s="1"/>
  <c r="AC2761" i="2"/>
  <c r="AA2762" i="2"/>
  <c r="AG2762" i="2" s="1"/>
  <c r="AB2762" i="2"/>
  <c r="AF2762" i="2" s="1"/>
  <c r="AC2762" i="2"/>
  <c r="AD2762" i="2"/>
  <c r="AE2762" i="2"/>
  <c r="AA2763" i="2"/>
  <c r="AG2763" i="2" s="1"/>
  <c r="AB2763" i="2"/>
  <c r="AC2763" i="2"/>
  <c r="AD2763" i="2"/>
  <c r="AE2763" i="2"/>
  <c r="AF2763" i="2"/>
  <c r="AA2764" i="2"/>
  <c r="AB2764" i="2"/>
  <c r="AD2764" i="2" s="1"/>
  <c r="AA2765" i="2"/>
  <c r="AB2765" i="2"/>
  <c r="AC2765" i="2"/>
  <c r="AE2765" i="2" s="1"/>
  <c r="AD2765" i="2"/>
  <c r="AG2765" i="2"/>
  <c r="AA2766" i="2"/>
  <c r="AG2766" i="2" s="1"/>
  <c r="AB2766" i="2"/>
  <c r="AC2766" i="2" s="1"/>
  <c r="AD2766" i="2"/>
  <c r="AE2766" i="2"/>
  <c r="AF2766" i="2"/>
  <c r="AA2767" i="2"/>
  <c r="AB2767" i="2"/>
  <c r="AC2767" i="2"/>
  <c r="AE2767" i="2" s="1"/>
  <c r="AF2767" i="2" s="1"/>
  <c r="AG2767" i="2"/>
  <c r="AA2768" i="2"/>
  <c r="AB2768" i="2"/>
  <c r="AE2768" i="2" s="1"/>
  <c r="AC2768" i="2"/>
  <c r="AD2768" i="2"/>
  <c r="AF2768" i="2"/>
  <c r="AG2768" i="2"/>
  <c r="AA2769" i="2"/>
  <c r="AG2769" i="2" s="1"/>
  <c r="AB2769" i="2"/>
  <c r="AC2769" i="2" s="1"/>
  <c r="AD2769" i="2"/>
  <c r="AE2769" i="2"/>
  <c r="AF2769" i="2"/>
  <c r="AA2770" i="2"/>
  <c r="AG2770" i="2" s="1"/>
  <c r="AB2770" i="2"/>
  <c r="AC2770" i="2" s="1"/>
  <c r="AD2770" i="2"/>
  <c r="AA2771" i="2"/>
  <c r="AB2771" i="2"/>
  <c r="AC2771" i="2"/>
  <c r="AD2771" i="2"/>
  <c r="AE2771" i="2"/>
  <c r="AG2771" i="2"/>
  <c r="AA2772" i="2"/>
  <c r="AG2772" i="2" s="1"/>
  <c r="AB2772" i="2"/>
  <c r="AC2772" i="2" s="1"/>
  <c r="AD2772" i="2"/>
  <c r="AE2772" i="2"/>
  <c r="AF2772" i="2"/>
  <c r="AA2773" i="2"/>
  <c r="AB2773" i="2"/>
  <c r="AC2773" i="2"/>
  <c r="AD2773" i="2"/>
  <c r="AE2773" i="2"/>
  <c r="AF2773" i="2"/>
  <c r="AG2773" i="2"/>
  <c r="AA2774" i="2"/>
  <c r="AB2774" i="2"/>
  <c r="AC2774" i="2"/>
  <c r="AD2774" i="2"/>
  <c r="AA2775" i="2"/>
  <c r="AG2775" i="2" s="1"/>
  <c r="AB2775" i="2"/>
  <c r="AA2776" i="2"/>
  <c r="AB2776" i="2"/>
  <c r="AD2776" i="2" s="1"/>
  <c r="AA2777" i="2"/>
  <c r="AB2777" i="2"/>
  <c r="AE2777" i="2" s="1"/>
  <c r="AC2777" i="2"/>
  <c r="AD2777" i="2"/>
  <c r="AG2777" i="2"/>
  <c r="AA2778" i="2"/>
  <c r="AB2778" i="2"/>
  <c r="AC2778" i="2" s="1"/>
  <c r="AE2778" i="2"/>
  <c r="AF2778" i="2" s="1"/>
  <c r="AA2779" i="2"/>
  <c r="AB2779" i="2"/>
  <c r="AC2779" i="2" s="1"/>
  <c r="AA2780" i="2"/>
  <c r="AB2780" i="2"/>
  <c r="AC2780" i="2"/>
  <c r="AE2780" i="2" s="1"/>
  <c r="AF2780" i="2" s="1"/>
  <c r="AD2780" i="2"/>
  <c r="AA2781" i="2"/>
  <c r="AB2781" i="2"/>
  <c r="AF2781" i="2" s="1"/>
  <c r="AC2781" i="2"/>
  <c r="AD2781" i="2"/>
  <c r="AE2781" i="2"/>
  <c r="AG2781" i="2" s="1"/>
  <c r="AA2782" i="2"/>
  <c r="AB2782" i="2"/>
  <c r="AD2782" i="2"/>
  <c r="AG2782" i="2"/>
  <c r="AA2783" i="2"/>
  <c r="AB2783" i="2"/>
  <c r="AC2783" i="2" s="1"/>
  <c r="AG2783" i="2"/>
  <c r="AA2784" i="2"/>
  <c r="AB2784" i="2"/>
  <c r="AC2784" i="2"/>
  <c r="AD2784" i="2"/>
  <c r="AA2785" i="2"/>
  <c r="AB2785" i="2"/>
  <c r="AD2785" i="2" s="1"/>
  <c r="AE2785" i="2"/>
  <c r="AF2785" i="2"/>
  <c r="AG2785" i="2"/>
  <c r="AA2786" i="2"/>
  <c r="AB2786" i="2"/>
  <c r="AC2786" i="2" s="1"/>
  <c r="AD2786" i="2"/>
  <c r="AA2787" i="2"/>
  <c r="AB2787" i="2"/>
  <c r="AD2787" i="2" s="1"/>
  <c r="AC2787" i="2"/>
  <c r="AE2787" i="2"/>
  <c r="AA2788" i="2"/>
  <c r="AB2788" i="2"/>
  <c r="AD2788" i="2" s="1"/>
  <c r="AE2788" i="2"/>
  <c r="AF2788" i="2"/>
  <c r="AG2788" i="2"/>
  <c r="AA2789" i="2"/>
  <c r="AB2789" i="2"/>
  <c r="AC2789" i="2"/>
  <c r="AE2789" i="2" s="1"/>
  <c r="AD2789" i="2"/>
  <c r="AA2790" i="2"/>
  <c r="AG2790" i="2" s="1"/>
  <c r="AB2790" i="2"/>
  <c r="AF2790" i="2" s="1"/>
  <c r="AC2790" i="2"/>
  <c r="AD2790" i="2"/>
  <c r="AE2790" i="2"/>
  <c r="AA2791" i="2"/>
  <c r="AB2791" i="2"/>
  <c r="AE2791" i="2"/>
  <c r="AF2791" i="2"/>
  <c r="AA2792" i="2"/>
  <c r="AD2792" i="2" s="1"/>
  <c r="AB2792" i="2"/>
  <c r="AC2792" i="2"/>
  <c r="AE2792" i="2" s="1"/>
  <c r="AF2792" i="2"/>
  <c r="AG2792" i="2"/>
  <c r="AA2793" i="2"/>
  <c r="AG2793" i="2" s="1"/>
  <c r="AB2793" i="2"/>
  <c r="AF2793" i="2" s="1"/>
  <c r="AC2793" i="2"/>
  <c r="AD2793" i="2"/>
  <c r="AE2793" i="2"/>
  <c r="AA2794" i="2"/>
  <c r="AB2794" i="2"/>
  <c r="AC2794" i="2" s="1"/>
  <c r="AD2794" i="2"/>
  <c r="AG2794" i="2"/>
  <c r="AA2795" i="2"/>
  <c r="AB2795" i="2"/>
  <c r="AC2795" i="2" s="1"/>
  <c r="AD2795" i="2"/>
  <c r="AA2796" i="2"/>
  <c r="AB2796" i="2"/>
  <c r="AC2796" i="2"/>
  <c r="AE2796" i="2" s="1"/>
  <c r="AF2796" i="2" s="1"/>
  <c r="AD2796" i="2"/>
  <c r="AG2796" i="2"/>
  <c r="AA2797" i="2"/>
  <c r="AG2797" i="2" s="1"/>
  <c r="AB2797" i="2"/>
  <c r="AA2798" i="2"/>
  <c r="AB2798" i="2"/>
  <c r="AD2798" i="2" s="1"/>
  <c r="AG2798" i="2"/>
  <c r="AA2799" i="2"/>
  <c r="AC2799" i="2" s="1"/>
  <c r="AE2799" i="2" s="1"/>
  <c r="AF2799" i="2" s="1"/>
  <c r="AB2799" i="2"/>
  <c r="AD2799" i="2"/>
  <c r="AG2799" i="2"/>
  <c r="AA2800" i="2"/>
  <c r="AB2800" i="2"/>
  <c r="AC2800" i="2"/>
  <c r="AE2800" i="2" s="1"/>
  <c r="AD2800" i="2"/>
  <c r="AG2800" i="2"/>
  <c r="AA2801" i="2"/>
  <c r="AB2801" i="2"/>
  <c r="AD2801" i="2" s="1"/>
  <c r="AA2802" i="2"/>
  <c r="AB2802" i="2"/>
  <c r="AC2802" i="2"/>
  <c r="AE2802" i="2" s="1"/>
  <c r="AF2802" i="2" s="1"/>
  <c r="AA2803" i="2"/>
  <c r="AB2803" i="2"/>
  <c r="AD2803" i="2" s="1"/>
  <c r="AC2803" i="2"/>
  <c r="AE2803" i="2"/>
  <c r="AG2803" i="2"/>
  <c r="AA2804" i="2"/>
  <c r="AG2804" i="2" s="1"/>
  <c r="AB2804" i="2"/>
  <c r="AF2804" i="2" s="1"/>
  <c r="AC2804" i="2"/>
  <c r="AD2804" i="2"/>
  <c r="AE2804" i="2"/>
  <c r="AA2805" i="2"/>
  <c r="AG2805" i="2" s="1"/>
  <c r="AB2805" i="2"/>
  <c r="AD2805" i="2"/>
  <c r="AA2806" i="2"/>
  <c r="AB2806" i="2"/>
  <c r="AD2806" i="2" s="1"/>
  <c r="AC2806" i="2"/>
  <c r="AE2806" i="2"/>
  <c r="AF2806" i="2"/>
  <c r="AG2806" i="2"/>
  <c r="AA2807" i="2"/>
  <c r="AB2807" i="2"/>
  <c r="AD2807" i="2" s="1"/>
  <c r="AC2807" i="2"/>
  <c r="AA2808" i="2"/>
  <c r="AG2808" i="2" s="1"/>
  <c r="AB2808" i="2"/>
  <c r="AD2808" i="2"/>
  <c r="AE2808" i="2"/>
  <c r="AA2809" i="2"/>
  <c r="AG2809" i="2" s="1"/>
  <c r="AB2809" i="2"/>
  <c r="AC2809" i="2" s="1"/>
  <c r="AE2809" i="2"/>
  <c r="AA2810" i="2"/>
  <c r="AB2810" i="2"/>
  <c r="AE2810" i="2" s="1"/>
  <c r="AC2810" i="2"/>
  <c r="AF2810" i="2"/>
  <c r="AA2811" i="2"/>
  <c r="AB2811" i="2"/>
  <c r="AE2811" i="2" s="1"/>
  <c r="AC2811" i="2"/>
  <c r="AD2811" i="2"/>
  <c r="AG2811" i="2" s="1"/>
  <c r="AF2811" i="2"/>
  <c r="AA2812" i="2"/>
  <c r="AG2812" i="2" s="1"/>
  <c r="AB2812" i="2"/>
  <c r="AC2812" i="2"/>
  <c r="AE2812" i="2" s="1"/>
  <c r="AF2812" i="2" s="1"/>
  <c r="AA2813" i="2"/>
  <c r="AG2813" i="2" s="1"/>
  <c r="AB2813" i="2"/>
  <c r="AD2813" i="2"/>
  <c r="AA2814" i="2"/>
  <c r="AB2814" i="2"/>
  <c r="AD2814" i="2" s="1"/>
  <c r="AA2815" i="2"/>
  <c r="AG2815" i="2" s="1"/>
  <c r="AB2815" i="2"/>
  <c r="AC2815" i="2"/>
  <c r="AD2815" i="2"/>
  <c r="AE2815" i="2"/>
  <c r="AF2815" i="2"/>
  <c r="AA2816" i="2"/>
  <c r="AG2816" i="2" s="1"/>
  <c r="AB2816" i="2"/>
  <c r="AF2816" i="2" s="1"/>
  <c r="AC2816" i="2"/>
  <c r="AD2816" i="2"/>
  <c r="AE2816" i="2"/>
  <c r="AA2817" i="2"/>
  <c r="AG2817" i="2" s="1"/>
  <c r="AB2817" i="2"/>
  <c r="AD2817" i="2" s="1"/>
  <c r="AC2817" i="2"/>
  <c r="AE2817" i="2"/>
  <c r="AF2817" i="2"/>
  <c r="AA2818" i="2"/>
  <c r="AB2818" i="2"/>
  <c r="AD2818" i="2" s="1"/>
  <c r="AC2818" i="2"/>
  <c r="AE2818" i="2"/>
  <c r="AF2818" i="2"/>
  <c r="AG2818" i="2"/>
  <c r="AA2819" i="2"/>
  <c r="AB2819" i="2"/>
  <c r="AF2819" i="2" s="1"/>
  <c r="AA2820" i="2"/>
  <c r="AB2820" i="2"/>
  <c r="AF2820" i="2" s="1"/>
  <c r="AC2820" i="2"/>
  <c r="AD2820" i="2"/>
  <c r="AG2820" i="2" s="1"/>
  <c r="AE2820" i="2"/>
  <c r="AA2821" i="2"/>
  <c r="AB2821" i="2"/>
  <c r="AC2821" i="2" s="1"/>
  <c r="AE2821" i="2"/>
  <c r="AF2821" i="2" s="1"/>
  <c r="AG2821" i="2"/>
  <c r="AA2822" i="2"/>
  <c r="AB2822" i="2"/>
  <c r="AD2822" i="2" s="1"/>
  <c r="AE2822" i="2"/>
  <c r="AG2822" i="2"/>
  <c r="AA2823" i="2"/>
  <c r="AB2823" i="2"/>
  <c r="AC2823" i="2" s="1"/>
  <c r="AG2823" i="2"/>
  <c r="AA2824" i="2"/>
  <c r="AG2824" i="2" s="1"/>
  <c r="AB2824" i="2"/>
  <c r="AD2824" i="2" s="1"/>
  <c r="AA2825" i="2"/>
  <c r="AG2825" i="2" s="1"/>
  <c r="AB2825" i="2"/>
  <c r="AD2825" i="2"/>
  <c r="AA2826" i="2"/>
  <c r="AB2826" i="2"/>
  <c r="AE2826" i="2" s="1"/>
  <c r="AA2827" i="2"/>
  <c r="AB2827" i="2"/>
  <c r="AE2827" i="2" s="1"/>
  <c r="AD2827" i="2"/>
  <c r="AG2827" i="2" s="1"/>
  <c r="AA2828" i="2"/>
  <c r="AB2828" i="2"/>
  <c r="AC2828" i="2"/>
  <c r="AD2828" i="2"/>
  <c r="AE2828" i="2"/>
  <c r="AF2828" i="2"/>
  <c r="AA2829" i="2"/>
  <c r="AG2829" i="2" s="1"/>
  <c r="AB2829" i="2"/>
  <c r="AC2829" i="2" s="1"/>
  <c r="AD2829" i="2"/>
  <c r="AE2829" i="2"/>
  <c r="AF2829" i="2"/>
  <c r="AA2830" i="2"/>
  <c r="AG2830" i="2" s="1"/>
  <c r="AB2830" i="2"/>
  <c r="AE2830" i="2" s="1"/>
  <c r="AC2830" i="2"/>
  <c r="AA2831" i="2"/>
  <c r="AD2831" i="2" s="1"/>
  <c r="AB2831" i="2"/>
  <c r="AC2831" i="2"/>
  <c r="AE2831" i="2" s="1"/>
  <c r="AF2831" i="2"/>
  <c r="AG2831" i="2"/>
  <c r="AA2832" i="2"/>
  <c r="AB2832" i="2"/>
  <c r="AF2832" i="2" s="1"/>
  <c r="AC2832" i="2"/>
  <c r="AD2832" i="2"/>
  <c r="AE2832" i="2"/>
  <c r="AG2832" i="2" s="1"/>
  <c r="AA2833" i="2"/>
  <c r="AG2833" i="2" s="1"/>
  <c r="AB2833" i="2"/>
  <c r="AD2833" i="2" s="1"/>
  <c r="AC2833" i="2"/>
  <c r="AE2833" i="2"/>
  <c r="AF2833" i="2"/>
  <c r="AA2834" i="2"/>
  <c r="AB2834" i="2"/>
  <c r="AD2834" i="2" s="1"/>
  <c r="AG2834" i="2" s="1"/>
  <c r="AE2834" i="2"/>
  <c r="AA2835" i="2"/>
  <c r="AB2835" i="2"/>
  <c r="AF2835" i="2" s="1"/>
  <c r="AD2835" i="2"/>
  <c r="AE2835" i="2"/>
  <c r="AG2835" i="2"/>
  <c r="AA2836" i="2"/>
  <c r="AB2836" i="2"/>
  <c r="AC2836" i="2"/>
  <c r="AE2836" i="2" s="1"/>
  <c r="AD2836" i="2"/>
  <c r="AG2836" i="2"/>
  <c r="AA2837" i="2"/>
  <c r="AB2837" i="2"/>
  <c r="AC2837" i="2" s="1"/>
  <c r="AA2838" i="2"/>
  <c r="AB2838" i="2"/>
  <c r="AD2838" i="2" s="1"/>
  <c r="AE2838" i="2"/>
  <c r="AA2839" i="2"/>
  <c r="AB2839" i="2"/>
  <c r="AE2839" i="2" s="1"/>
  <c r="AD2839" i="2"/>
  <c r="AG2839" i="2"/>
  <c r="AA2840" i="2"/>
  <c r="AG2840" i="2" s="1"/>
  <c r="AB2840" i="2"/>
  <c r="AD2840" i="2"/>
  <c r="AE2840" i="2"/>
  <c r="AA2841" i="2"/>
  <c r="AG2841" i="2" s="1"/>
  <c r="AB2841" i="2"/>
  <c r="AD2841" i="2"/>
  <c r="AA2842" i="2"/>
  <c r="AB2842" i="2"/>
  <c r="AE2842" i="2" s="1"/>
  <c r="AD2842" i="2"/>
  <c r="AG2842" i="2"/>
  <c r="AA2843" i="2"/>
  <c r="AB2843" i="2"/>
  <c r="AE2843" i="2" s="1"/>
  <c r="AC2843" i="2"/>
  <c r="AD2843" i="2"/>
  <c r="AF2843" i="2"/>
  <c r="AG2843" i="2"/>
  <c r="AA2844" i="2"/>
  <c r="AG2844" i="2" s="1"/>
  <c r="AB2844" i="2"/>
  <c r="AA2845" i="2"/>
  <c r="AB2845" i="2"/>
  <c r="AC2845" i="2" s="1"/>
  <c r="AE2845" i="2"/>
  <c r="AA2846" i="2"/>
  <c r="AB2846" i="2"/>
  <c r="AD2846" i="2" s="1"/>
  <c r="AC2846" i="2"/>
  <c r="AF2846" i="2"/>
  <c r="AA2847" i="2"/>
  <c r="AG2847" i="2" s="1"/>
  <c r="AB2847" i="2"/>
  <c r="AC2847" i="2"/>
  <c r="AD2847" i="2"/>
  <c r="AE2847" i="2"/>
  <c r="AF2847" i="2"/>
  <c r="AA2848" i="2"/>
  <c r="AD2848" i="2" s="1"/>
  <c r="AB2848" i="2"/>
  <c r="AC2848" i="2"/>
  <c r="AE2848" i="2" s="1"/>
  <c r="AA2849" i="2"/>
  <c r="AB2849" i="2"/>
  <c r="AD2849" i="2" s="1"/>
  <c r="AE2849" i="2"/>
  <c r="AA2850" i="2"/>
  <c r="AB2850" i="2"/>
  <c r="AD2850" i="2" s="1"/>
  <c r="AC2850" i="2"/>
  <c r="AF2850" i="2"/>
  <c r="AA2851" i="2"/>
  <c r="AB2851" i="2"/>
  <c r="AC2851" i="2" s="1"/>
  <c r="AA2852" i="2"/>
  <c r="AG2852" i="2" s="1"/>
  <c r="AB2852" i="2"/>
  <c r="AF2852" i="2" s="1"/>
  <c r="AC2852" i="2"/>
  <c r="AD2852" i="2"/>
  <c r="AE2852" i="2"/>
  <c r="AA2853" i="2"/>
  <c r="AB2853" i="2"/>
  <c r="AC2853" i="2" s="1"/>
  <c r="AD2853" i="2"/>
  <c r="AG2853" i="2" s="1"/>
  <c r="AE2853" i="2"/>
  <c r="AF2853" i="2"/>
  <c r="AA2854" i="2"/>
  <c r="AB2854" i="2"/>
  <c r="AD2854" i="2" s="1"/>
  <c r="AC2854" i="2"/>
  <c r="AG2854" i="2"/>
  <c r="AA2855" i="2"/>
  <c r="AB2855" i="2"/>
  <c r="AE2855" i="2" s="1"/>
  <c r="AC2855" i="2"/>
  <c r="AD2855" i="2"/>
  <c r="AG2855" i="2" s="1"/>
  <c r="AF2855" i="2"/>
  <c r="AA2856" i="2"/>
  <c r="AB2856" i="2"/>
  <c r="AD2856" i="2"/>
  <c r="AA2857" i="2"/>
  <c r="AB2857" i="2"/>
  <c r="AC2857" i="2" s="1"/>
  <c r="AE2857" i="2"/>
  <c r="AF2857" i="2"/>
  <c r="AA2858" i="2"/>
  <c r="AG2858" i="2" s="1"/>
  <c r="AB2858" i="2"/>
  <c r="AE2858" i="2" s="1"/>
  <c r="AC2858" i="2"/>
  <c r="AD2858" i="2"/>
  <c r="AF2858" i="2"/>
  <c r="AA2859" i="2"/>
  <c r="AB2859" i="2"/>
  <c r="AE2859" i="2" s="1"/>
  <c r="AC2859" i="2"/>
  <c r="AD2859" i="2"/>
  <c r="AG2859" i="2" s="1"/>
  <c r="AA2860" i="2"/>
  <c r="AB2860" i="2"/>
  <c r="AC2860" i="2"/>
  <c r="AD2860" i="2"/>
  <c r="AE2860" i="2"/>
  <c r="AF2860" i="2" s="1"/>
  <c r="AA2861" i="2"/>
  <c r="AB2861" i="2"/>
  <c r="AD2861" i="2"/>
  <c r="AA2862" i="2"/>
  <c r="AB2862" i="2"/>
  <c r="AD2862" i="2" s="1"/>
  <c r="AA2863" i="2"/>
  <c r="AB2863" i="2"/>
  <c r="AC2863" i="2"/>
  <c r="AD2863" i="2"/>
  <c r="AG2863" i="2" s="1"/>
  <c r="AE2863" i="2"/>
  <c r="AF2863" i="2"/>
  <c r="AA2864" i="2"/>
  <c r="AD2864" i="2" s="1"/>
  <c r="AG2864" i="2" s="1"/>
  <c r="AB2864" i="2"/>
  <c r="AC2864" i="2"/>
  <c r="AE2864" i="2"/>
  <c r="AA2865" i="2"/>
  <c r="AG2865" i="2" s="1"/>
  <c r="AB2865" i="2"/>
  <c r="AD2865" i="2" s="1"/>
  <c r="AC2865" i="2"/>
  <c r="AA2866" i="2"/>
  <c r="AB2866" i="2"/>
  <c r="AA2867" i="2"/>
  <c r="AB2867" i="2"/>
  <c r="AC2867" i="2" s="1"/>
  <c r="AD2867" i="2"/>
  <c r="AG2867" i="2"/>
  <c r="AA2868" i="2"/>
  <c r="AC2868" i="2" s="1"/>
  <c r="AE2868" i="2" s="1"/>
  <c r="AB2868" i="2"/>
  <c r="AD2868" i="2"/>
  <c r="AG2868" i="2"/>
  <c r="AA2869" i="2"/>
  <c r="AB2869" i="2"/>
  <c r="AC2869" i="2" s="1"/>
  <c r="AE2869" i="2"/>
  <c r="AG2869" i="2"/>
  <c r="AA2870" i="2"/>
  <c r="AB2870" i="2"/>
  <c r="AD2870" i="2" s="1"/>
  <c r="AA2871" i="2"/>
  <c r="AB2871" i="2"/>
  <c r="AE2871" i="2" s="1"/>
  <c r="AD2871" i="2"/>
  <c r="AG2871" i="2" s="1"/>
  <c r="AA2872" i="2"/>
  <c r="AB2872" i="2"/>
  <c r="AD2872" i="2" s="1"/>
  <c r="AG2872" i="2" s="1"/>
  <c r="AE2872" i="2"/>
  <c r="AA2873" i="2"/>
  <c r="AG2873" i="2" s="1"/>
  <c r="AB2873" i="2"/>
  <c r="AD2873" i="2" s="1"/>
  <c r="AA2874" i="2"/>
  <c r="AB2874" i="2"/>
  <c r="AC2874" i="2" s="1"/>
  <c r="AD2874" i="2"/>
  <c r="AA2875" i="2"/>
  <c r="AB2875" i="2"/>
  <c r="AE2875" i="2" s="1"/>
  <c r="AD2875" i="2"/>
  <c r="AG2875" i="2"/>
  <c r="AA2876" i="2"/>
  <c r="AC2876" i="2" s="1"/>
  <c r="AE2876" i="2" s="1"/>
  <c r="AF2876" i="2" s="1"/>
  <c r="AB2876" i="2"/>
  <c r="AA2877" i="2"/>
  <c r="AG2877" i="2" s="1"/>
  <c r="AB2877" i="2"/>
  <c r="AA2878" i="2"/>
  <c r="AB2878" i="2"/>
  <c r="AC2878" i="2"/>
  <c r="AE2878" i="2" s="1"/>
  <c r="AF2878" i="2"/>
  <c r="AG2878" i="2"/>
  <c r="AA2879" i="2"/>
  <c r="AB2879" i="2"/>
  <c r="AC2879" i="2"/>
  <c r="AD2879" i="2"/>
  <c r="AE2879" i="2"/>
  <c r="AF2879" i="2"/>
  <c r="AG2879" i="2"/>
  <c r="AA2880" i="2"/>
  <c r="AB2880" i="2"/>
  <c r="AF2880" i="2" s="1"/>
  <c r="AC2880" i="2"/>
  <c r="AD2880" i="2"/>
  <c r="AE2880" i="2"/>
  <c r="AG2880" i="2"/>
  <c r="AA2881" i="2"/>
  <c r="AG2881" i="2" s="1"/>
  <c r="AB2881" i="2"/>
  <c r="AA2882" i="2"/>
  <c r="AG2882" i="2" s="1"/>
  <c r="AB2882" i="2"/>
  <c r="AC2882" i="2"/>
  <c r="AE2882" i="2" s="1"/>
  <c r="AF2882" i="2"/>
  <c r="AA2883" i="2"/>
  <c r="AB2883" i="2"/>
  <c r="AD2883" i="2" s="1"/>
  <c r="AG2883" i="2" s="1"/>
  <c r="AC2883" i="2"/>
  <c r="AE2883" i="2"/>
  <c r="AA2884" i="2"/>
  <c r="AB2884" i="2"/>
  <c r="AA2885" i="2"/>
  <c r="AB2885" i="2"/>
  <c r="AC2885" i="2" s="1"/>
  <c r="AD2885" i="2"/>
  <c r="AA2886" i="2"/>
  <c r="AB2886" i="2"/>
  <c r="AD2886" i="2" s="1"/>
  <c r="AC2886" i="2"/>
  <c r="AE2886" i="2"/>
  <c r="AF2886" i="2"/>
  <c r="AG2886" i="2"/>
  <c r="AA2887" i="2"/>
  <c r="AB2887" i="2"/>
  <c r="AE2887" i="2" s="1"/>
  <c r="AC2887" i="2"/>
  <c r="AF2887" i="2"/>
  <c r="AA2888" i="2"/>
  <c r="AB2888" i="2"/>
  <c r="AA2889" i="2"/>
  <c r="AB2889" i="2"/>
  <c r="AC2889" i="2" s="1"/>
  <c r="AE2889" i="2"/>
  <c r="AA2890" i="2"/>
  <c r="AB2890" i="2"/>
  <c r="AD2890" i="2" s="1"/>
  <c r="AC2890" i="2"/>
  <c r="AA2891" i="2"/>
  <c r="AB2891" i="2"/>
  <c r="AE2891" i="2" s="1"/>
  <c r="AC2891" i="2"/>
  <c r="AD2891" i="2"/>
  <c r="AG2891" i="2" s="1"/>
  <c r="AF2891" i="2"/>
  <c r="AA2892" i="2"/>
  <c r="AG2892" i="2" s="1"/>
  <c r="AB2892" i="2"/>
  <c r="AC2892" i="2"/>
  <c r="AD2892" i="2"/>
  <c r="AE2892" i="2"/>
  <c r="AF2892" i="2"/>
  <c r="AA2893" i="2"/>
  <c r="AB2893" i="2"/>
  <c r="AC2893" i="2" s="1"/>
  <c r="AD2893" i="2"/>
  <c r="AE2893" i="2"/>
  <c r="AF2893" i="2"/>
  <c r="AA2894" i="2"/>
  <c r="AB2894" i="2"/>
  <c r="AD2894" i="2" s="1"/>
  <c r="AE2894" i="2"/>
  <c r="AG2894" i="2"/>
  <c r="AA2895" i="2"/>
  <c r="AD2895" i="2" s="1"/>
  <c r="AB2895" i="2"/>
  <c r="AC2895" i="2"/>
  <c r="AE2895" i="2" s="1"/>
  <c r="AF2895" i="2" s="1"/>
  <c r="AA2896" i="2"/>
  <c r="AB2896" i="2"/>
  <c r="AF2896" i="2" s="1"/>
  <c r="AC2896" i="2"/>
  <c r="AD2896" i="2"/>
  <c r="AG2896" i="2" s="1"/>
  <c r="AE2896" i="2"/>
  <c r="AA2897" i="2"/>
  <c r="AB2897" i="2"/>
  <c r="AD2897" i="2" s="1"/>
  <c r="AA2898" i="2"/>
  <c r="AC2898" i="2" s="1"/>
  <c r="AE2898" i="2" s="1"/>
  <c r="AF2898" i="2" s="1"/>
  <c r="AB2898" i="2"/>
  <c r="AA2899" i="2"/>
  <c r="AB2899" i="2"/>
  <c r="AA2900" i="2"/>
  <c r="AB2900" i="2"/>
  <c r="AD2900" i="2"/>
  <c r="AA2901" i="2"/>
  <c r="AG2901" i="2" s="1"/>
  <c r="AB2901" i="2"/>
  <c r="AC2901" i="2" s="1"/>
  <c r="AD2901" i="2"/>
  <c r="AE2901" i="2"/>
  <c r="AF2901" i="2"/>
  <c r="AA2902" i="2"/>
  <c r="AB2902" i="2"/>
  <c r="AD2902" i="2" s="1"/>
  <c r="AC2902" i="2"/>
  <c r="AE2902" i="2"/>
  <c r="AG2902" i="2" s="1"/>
  <c r="AF2902" i="2"/>
  <c r="AA2903" i="2"/>
  <c r="AC2903" i="2" s="1"/>
  <c r="AB2903" i="2"/>
  <c r="AG2903" i="2"/>
  <c r="AA2904" i="2"/>
  <c r="AB2904" i="2"/>
  <c r="AA2905" i="2"/>
  <c r="AB2905" i="2"/>
  <c r="AE2905" i="2" s="1"/>
  <c r="AC2905" i="2"/>
  <c r="AD2905" i="2"/>
  <c r="AA2906" i="2"/>
  <c r="AB2906" i="2"/>
  <c r="AC2906" i="2"/>
  <c r="AD2906" i="2"/>
  <c r="AE2906" i="2"/>
  <c r="AA2907" i="2"/>
  <c r="AB2907" i="2"/>
  <c r="AC2907" i="2" s="1"/>
  <c r="AD2907" i="2"/>
  <c r="AF2907" i="2"/>
  <c r="AA2908" i="2"/>
  <c r="AB2908" i="2"/>
  <c r="AC2908" i="2"/>
  <c r="AD2908" i="2"/>
  <c r="AE2908" i="2"/>
  <c r="AG2908" i="2" s="1"/>
  <c r="AF2908" i="2"/>
  <c r="AA2909" i="2"/>
  <c r="AB2909" i="2"/>
  <c r="AC2909" i="2" s="1"/>
  <c r="AD2909" i="2"/>
  <c r="AF2909" i="2"/>
  <c r="AA2910" i="2"/>
  <c r="AB2910" i="2"/>
  <c r="AD2910" i="2" s="1"/>
  <c r="AA2911" i="2"/>
  <c r="AC2911" i="2" s="1"/>
  <c r="AB2911" i="2"/>
  <c r="AA2912" i="2"/>
  <c r="AB2912" i="2"/>
  <c r="AD2912" i="2"/>
  <c r="AA2913" i="2"/>
  <c r="AB2913" i="2"/>
  <c r="AC2913" i="2" s="1"/>
  <c r="AE2913" i="2" s="1"/>
  <c r="AF2913" i="2" s="1"/>
  <c r="AD2913" i="2"/>
  <c r="AA2914" i="2"/>
  <c r="AB2914" i="2"/>
  <c r="AD2914" i="2" s="1"/>
  <c r="AC2914" i="2"/>
  <c r="AE2914" i="2"/>
  <c r="AF2914" i="2"/>
  <c r="AG2914" i="2"/>
  <c r="AA2915" i="2"/>
  <c r="AB2915" i="2"/>
  <c r="AC2915" i="2"/>
  <c r="AE2915" i="2" s="1"/>
  <c r="AF2915" i="2" s="1"/>
  <c r="AD2915" i="2"/>
  <c r="AG2915" i="2"/>
  <c r="AA2916" i="2"/>
  <c r="AG2916" i="2" s="1"/>
  <c r="AB2916" i="2"/>
  <c r="AA2917" i="2"/>
  <c r="AB2917" i="2"/>
  <c r="AG2917" i="2"/>
  <c r="AA2918" i="2"/>
  <c r="AB2918" i="2"/>
  <c r="AC2918" i="2"/>
  <c r="AD2918" i="2"/>
  <c r="AA2919" i="2"/>
  <c r="AD2919" i="2" s="1"/>
  <c r="AB2919" i="2"/>
  <c r="AC2919" i="2"/>
  <c r="AG2919" i="2"/>
  <c r="AA2920" i="2"/>
  <c r="AB2920" i="2"/>
  <c r="AD2920" i="2" s="1"/>
  <c r="AG2920" i="2" s="1"/>
  <c r="AC2920" i="2"/>
  <c r="AE2920" i="2"/>
  <c r="AF2920" i="2"/>
  <c r="AA2921" i="2"/>
  <c r="AB2921" i="2"/>
  <c r="AC2921" i="2" s="1"/>
  <c r="AD2921" i="2"/>
  <c r="AA2922" i="2"/>
  <c r="AG2922" i="2" s="1"/>
  <c r="AB2922" i="2"/>
  <c r="AA2923" i="2"/>
  <c r="AB2923" i="2"/>
  <c r="AC2923" i="2"/>
  <c r="AA2924" i="2"/>
  <c r="AB2924" i="2"/>
  <c r="AC2924" i="2"/>
  <c r="AD2924" i="2"/>
  <c r="AG2924" i="2" s="1"/>
  <c r="AE2924" i="2"/>
  <c r="AF2924" i="2"/>
  <c r="AA2925" i="2"/>
  <c r="AG2925" i="2" s="1"/>
  <c r="AB2925" i="2"/>
  <c r="AC2925" i="2"/>
  <c r="AD2925" i="2"/>
  <c r="AE2925" i="2"/>
  <c r="AA2926" i="2"/>
  <c r="AB2926" i="2"/>
  <c r="AD2926" i="2" s="1"/>
  <c r="AE2926" i="2"/>
  <c r="AG2926" i="2"/>
  <c r="AA2927" i="2"/>
  <c r="AB2927" i="2"/>
  <c r="AC2927" i="2"/>
  <c r="AD2927" i="2"/>
  <c r="AE2927" i="2"/>
  <c r="AF2927" i="2"/>
  <c r="AG2927" i="2"/>
  <c r="AA2928" i="2"/>
  <c r="AB2928" i="2"/>
  <c r="AA2929" i="2"/>
  <c r="AB2929" i="2"/>
  <c r="AE2929" i="2" s="1"/>
  <c r="AC2929" i="2"/>
  <c r="AD2929" i="2"/>
  <c r="AA2930" i="2"/>
  <c r="AB2930" i="2"/>
  <c r="AC2930" i="2"/>
  <c r="AD2930" i="2"/>
  <c r="AA2931" i="2"/>
  <c r="AB2931" i="2"/>
  <c r="AC2931" i="2"/>
  <c r="AD2931" i="2"/>
  <c r="AE2931" i="2"/>
  <c r="AF2931" i="2"/>
  <c r="AA2932" i="2"/>
  <c r="AB2932" i="2"/>
  <c r="AC2932" i="2" s="1"/>
  <c r="AD2932" i="2"/>
  <c r="AE2932" i="2"/>
  <c r="AF2932" i="2"/>
  <c r="AA2933" i="2"/>
  <c r="AB2933" i="2"/>
  <c r="AD2933" i="2" s="1"/>
  <c r="AG2933" i="2" s="1"/>
  <c r="AC2933" i="2"/>
  <c r="AE2933" i="2"/>
  <c r="AF2933" i="2"/>
  <c r="AA2934" i="2"/>
  <c r="AB2934" i="2"/>
  <c r="AC2934" i="2"/>
  <c r="AD2934" i="2"/>
  <c r="AE2934" i="2"/>
  <c r="AF2934" i="2"/>
  <c r="AG2934" i="2"/>
  <c r="AA2935" i="2"/>
  <c r="AB2935" i="2"/>
  <c r="AA2936" i="2"/>
  <c r="AB2936" i="2"/>
  <c r="AC2936" i="2" s="1"/>
  <c r="AA2937" i="2"/>
  <c r="AB2937" i="2"/>
  <c r="AC2937" i="2" s="1"/>
  <c r="AA2938" i="2"/>
  <c r="AB2938" i="2"/>
  <c r="AD2938" i="2"/>
  <c r="AA2939" i="2"/>
  <c r="AG2939" i="2" s="1"/>
  <c r="AB2939" i="2"/>
  <c r="AC2939" i="2"/>
  <c r="AD2939" i="2"/>
  <c r="AE2939" i="2"/>
  <c r="AA2940" i="2"/>
  <c r="AB2940" i="2"/>
  <c r="AC2940" i="2" s="1"/>
  <c r="AD2940" i="2"/>
  <c r="AF2940" i="2"/>
  <c r="AA2941" i="2"/>
  <c r="AB2941" i="2"/>
  <c r="AD2941" i="2" s="1"/>
  <c r="AC2941" i="2"/>
  <c r="AE2941" i="2"/>
  <c r="AG2941" i="2" s="1"/>
  <c r="AF2941" i="2"/>
  <c r="AA2942" i="2"/>
  <c r="AB2942" i="2"/>
  <c r="AC2942" i="2" s="1"/>
  <c r="AD2942" i="2"/>
  <c r="AG2942" i="2"/>
  <c r="AA2943" i="2"/>
  <c r="AG2943" i="2" s="1"/>
  <c r="AB2943" i="2"/>
  <c r="AA2944" i="2"/>
  <c r="AB2944" i="2"/>
  <c r="AF2944" i="2" s="1"/>
  <c r="AA2945" i="2"/>
  <c r="AB2945" i="2"/>
  <c r="AE2945" i="2" s="1"/>
  <c r="AC2945" i="2"/>
  <c r="AD2945" i="2"/>
  <c r="AA2946" i="2"/>
  <c r="AB2946" i="2"/>
  <c r="AC2946" i="2"/>
  <c r="AD2946" i="2"/>
  <c r="AA2947" i="2"/>
  <c r="AB2947" i="2"/>
  <c r="AC2947" i="2"/>
  <c r="AD2947" i="2"/>
  <c r="AE2947" i="2"/>
  <c r="AF2947" i="2"/>
  <c r="AA2948" i="2"/>
  <c r="AG2948" i="2" s="1"/>
  <c r="AB2948" i="2"/>
  <c r="AC2948" i="2" s="1"/>
  <c r="AD2948" i="2"/>
  <c r="AE2948" i="2"/>
  <c r="AF2948" i="2"/>
  <c r="AA2949" i="2"/>
  <c r="AB2949" i="2"/>
  <c r="AD2949" i="2" s="1"/>
  <c r="AC2949" i="2"/>
  <c r="AE2949" i="2"/>
  <c r="AF2949" i="2" s="1"/>
  <c r="AG2949" i="2"/>
  <c r="AA2950" i="2"/>
  <c r="AB2950" i="2"/>
  <c r="AC2950" i="2"/>
  <c r="AD2950" i="2"/>
  <c r="AE2950" i="2"/>
  <c r="AF2950" i="2"/>
  <c r="AG2950" i="2"/>
  <c r="AA2951" i="2"/>
  <c r="AB2951" i="2"/>
  <c r="AF2951" i="2" s="1"/>
  <c r="AC2951" i="2"/>
  <c r="AD2951" i="2"/>
  <c r="AE2951" i="2"/>
  <c r="AA2952" i="2"/>
  <c r="AB2952" i="2"/>
  <c r="AC2952" i="2" s="1"/>
  <c r="AA2953" i="2"/>
  <c r="AB2953" i="2"/>
  <c r="AC2953" i="2"/>
  <c r="AA2954" i="2"/>
  <c r="AB2954" i="2"/>
  <c r="AF2954" i="2" s="1"/>
  <c r="AC2954" i="2"/>
  <c r="AD2954" i="2"/>
  <c r="AA2955" i="2"/>
  <c r="AB2955" i="2"/>
  <c r="AC2955" i="2"/>
  <c r="AE2955" i="2" s="1"/>
  <c r="AD2955" i="2"/>
  <c r="AA2956" i="2"/>
  <c r="AB2956" i="2"/>
  <c r="AC2956" i="2" s="1"/>
  <c r="AE2956" i="2"/>
  <c r="AF2956" i="2"/>
  <c r="AG2956" i="2"/>
  <c r="AA2957" i="2"/>
  <c r="AB2957" i="2"/>
  <c r="AD2957" i="2" s="1"/>
  <c r="AC2957" i="2"/>
  <c r="AE2957" i="2"/>
  <c r="AF2957" i="2" s="1"/>
  <c r="AG2957" i="2"/>
  <c r="AA2958" i="2"/>
  <c r="AB2958" i="2"/>
  <c r="AC2958" i="2" s="1"/>
  <c r="AD2958" i="2"/>
  <c r="AF2958" i="2"/>
  <c r="AA2959" i="2"/>
  <c r="AB2959" i="2"/>
  <c r="AG2959" i="2"/>
  <c r="AA2960" i="2"/>
  <c r="AB2960" i="2"/>
  <c r="AF2960" i="2" s="1"/>
  <c r="AA2961" i="2"/>
  <c r="AB2961" i="2"/>
  <c r="AC2961" i="2" s="1"/>
  <c r="AD2961" i="2"/>
  <c r="AA2962" i="2"/>
  <c r="AB2962" i="2"/>
  <c r="AC2962" i="2"/>
  <c r="AD2962" i="2"/>
  <c r="AA2963" i="2"/>
  <c r="AB2963" i="2"/>
  <c r="AC2963" i="2"/>
  <c r="AD2963" i="2"/>
  <c r="AE2963" i="2"/>
  <c r="AF2963" i="2"/>
  <c r="AA2964" i="2"/>
  <c r="AB2964" i="2"/>
  <c r="AC2964" i="2" s="1"/>
  <c r="AD2964" i="2"/>
  <c r="AF2964" i="2"/>
  <c r="AA2965" i="2"/>
  <c r="AB2965" i="2"/>
  <c r="AD2965" i="2" s="1"/>
  <c r="AG2965" i="2" s="1"/>
  <c r="AC2965" i="2"/>
  <c r="AE2965" i="2"/>
  <c r="AF2965" i="2"/>
  <c r="AA2966" i="2"/>
  <c r="AC2966" i="2" s="1"/>
  <c r="AE2966" i="2" s="1"/>
  <c r="AB2966" i="2"/>
  <c r="AD2966" i="2"/>
  <c r="AF2966" i="2"/>
  <c r="AG2966" i="2"/>
  <c r="AA2967" i="2"/>
  <c r="AB2967" i="2"/>
  <c r="AF2967" i="2" s="1"/>
  <c r="AC2967" i="2"/>
  <c r="AD2967" i="2"/>
  <c r="AE2967" i="2"/>
  <c r="AG2967" i="2"/>
  <c r="AA2968" i="2"/>
  <c r="AB2968" i="2"/>
  <c r="AA2969" i="2"/>
  <c r="AB2969" i="2"/>
  <c r="AC2969" i="2"/>
  <c r="AA2970" i="2"/>
  <c r="AB2970" i="2"/>
  <c r="AF2970" i="2" s="1"/>
  <c r="AD2970" i="2"/>
  <c r="AG2970" i="2" s="1"/>
  <c r="AE2970" i="2"/>
  <c r="AA2971" i="2"/>
  <c r="AG2971" i="2" s="1"/>
  <c r="AB2971" i="2"/>
  <c r="AC2971" i="2"/>
  <c r="AE2971" i="2" s="1"/>
  <c r="AD2971" i="2"/>
  <c r="AA2972" i="2"/>
  <c r="AB2972" i="2"/>
  <c r="AC2972" i="2" s="1"/>
  <c r="AA2973" i="2"/>
  <c r="AB2973" i="2"/>
  <c r="AD2973" i="2" s="1"/>
  <c r="AG2973" i="2" s="1"/>
  <c r="AC2973" i="2"/>
  <c r="AE2973" i="2"/>
  <c r="AF2973" i="2"/>
  <c r="AA2974" i="2"/>
  <c r="AB2974" i="2"/>
  <c r="AC2974" i="2" s="1"/>
  <c r="AD2974" i="2"/>
  <c r="AF2974" i="2"/>
  <c r="AA2975" i="2"/>
  <c r="AB2975" i="2"/>
  <c r="AA2976" i="2"/>
  <c r="AG2976" i="2" s="1"/>
  <c r="AB2976" i="2"/>
  <c r="AA2977" i="2"/>
  <c r="AB2977" i="2"/>
  <c r="AC2977" i="2" s="1"/>
  <c r="AA2978" i="2"/>
  <c r="AB2978" i="2"/>
  <c r="AG2978" i="2"/>
  <c r="AA2979" i="2"/>
  <c r="AB2979" i="2"/>
  <c r="AC2979" i="2"/>
  <c r="AD2979" i="2"/>
  <c r="AE2979" i="2"/>
  <c r="AF2979" i="2" s="1"/>
  <c r="AA2980" i="2"/>
  <c r="AB2980" i="2"/>
  <c r="AC2980" i="2" s="1"/>
  <c r="AA2981" i="2"/>
  <c r="AB2981" i="2"/>
  <c r="AD2981" i="2" s="1"/>
  <c r="AG2981" i="2" s="1"/>
  <c r="AC2981" i="2"/>
  <c r="AE2981" i="2"/>
  <c r="AF2981" i="2"/>
  <c r="AA2982" i="2"/>
  <c r="AB2982" i="2"/>
  <c r="AC2982" i="2"/>
  <c r="AD2982" i="2"/>
  <c r="AE2982" i="2"/>
  <c r="AF2982" i="2"/>
  <c r="AG2982" i="2"/>
  <c r="AA2983" i="2"/>
  <c r="AB2983" i="2"/>
  <c r="AG2983" i="2"/>
  <c r="AA2984" i="2"/>
  <c r="AB2984" i="2"/>
  <c r="AA2985" i="2"/>
  <c r="AB2985" i="2"/>
  <c r="AC2985" i="2"/>
  <c r="AA2986" i="2"/>
  <c r="AB2986" i="2"/>
  <c r="AF2986" i="2" s="1"/>
  <c r="AD2986" i="2"/>
  <c r="AG2986" i="2" s="1"/>
  <c r="AE2986" i="2"/>
  <c r="AA2987" i="2"/>
  <c r="AB2987" i="2"/>
  <c r="AC2987" i="2"/>
  <c r="AE2987" i="2" s="1"/>
  <c r="AD2987" i="2"/>
  <c r="AA2988" i="2"/>
  <c r="AB2988" i="2"/>
  <c r="AC2988" i="2" s="1"/>
  <c r="AF2988" i="2"/>
  <c r="AA2989" i="2"/>
  <c r="AB2989" i="2"/>
  <c r="AD2989" i="2" s="1"/>
  <c r="AG2989" i="2" s="1"/>
  <c r="AC2989" i="2"/>
  <c r="AE2989" i="2"/>
  <c r="AF2989" i="2"/>
  <c r="AA2990" i="2"/>
  <c r="AB2990" i="2"/>
  <c r="AC2990" i="2" s="1"/>
  <c r="AD2990" i="2"/>
  <c r="AA2991" i="2"/>
  <c r="AB2991" i="2"/>
  <c r="AE2991" i="2" s="1"/>
  <c r="AA2992" i="2"/>
  <c r="AB2992" i="2"/>
  <c r="AD2992" i="2" s="1"/>
  <c r="AA2993" i="2"/>
  <c r="AD2993" i="2" s="1"/>
  <c r="AB2993" i="2"/>
  <c r="AC2993" i="2" s="1"/>
  <c r="AG2993" i="2"/>
  <c r="AA2994" i="2"/>
  <c r="AB2994" i="2"/>
  <c r="AE2994" i="2" s="1"/>
  <c r="AC2994" i="2"/>
  <c r="AD2994" i="2"/>
  <c r="AG2994" i="2" s="1"/>
  <c r="AF2994" i="2"/>
  <c r="AA2995" i="2"/>
  <c r="AG2995" i="2" s="1"/>
  <c r="AB2995" i="2"/>
  <c r="AC2995" i="2"/>
  <c r="AE2995" i="2" s="1"/>
  <c r="AF2995" i="2" s="1"/>
  <c r="AD2995" i="2"/>
  <c r="AA2996" i="2"/>
  <c r="AB2996" i="2"/>
  <c r="AC2996" i="2" s="1"/>
  <c r="AE2996" i="2"/>
  <c r="AF2996" i="2"/>
  <c r="AA2997" i="2"/>
  <c r="AB2997" i="2"/>
  <c r="AA2998" i="2"/>
  <c r="AC2998" i="2" s="1"/>
  <c r="AE2998" i="2" s="1"/>
  <c r="AF2998" i="2" s="1"/>
  <c r="AB2998" i="2"/>
  <c r="AD2998" i="2"/>
  <c r="AA2999" i="2"/>
  <c r="AD2999" i="2" s="1"/>
  <c r="AB2999" i="2"/>
  <c r="AG2999" i="2"/>
  <c r="AA3000" i="2"/>
  <c r="AB3000" i="2"/>
  <c r="AA3001" i="2"/>
  <c r="AB3001" i="2"/>
  <c r="AC3001" i="2"/>
  <c r="AE3001" i="2"/>
  <c r="AG3001" i="2"/>
  <c r="AA3002" i="2"/>
  <c r="AB3002" i="2"/>
  <c r="AE3002" i="2" s="1"/>
  <c r="AC3002" i="2"/>
  <c r="AD3002" i="2"/>
  <c r="AA3003" i="2"/>
  <c r="AB3003" i="2"/>
  <c r="AC3003" i="2"/>
  <c r="AE3003" i="2" s="1"/>
  <c r="AA3004" i="2"/>
  <c r="AB3004" i="2"/>
  <c r="AC3004" i="2" s="1"/>
  <c r="AD3004" i="2"/>
  <c r="AE3004" i="2"/>
  <c r="AF3004" i="2" s="1"/>
  <c r="AG3004" i="2"/>
  <c r="AA3005" i="2"/>
  <c r="AB3005" i="2"/>
  <c r="AD3005" i="2" s="1"/>
  <c r="AC3005" i="2"/>
  <c r="AE3005" i="2"/>
  <c r="AF3005" i="2"/>
  <c r="AG3005" i="2"/>
  <c r="AA3006" i="2"/>
  <c r="AB3006" i="2"/>
  <c r="AD3006" i="2"/>
  <c r="AG3006" i="2"/>
  <c r="AA3007" i="2"/>
  <c r="AB3007" i="2"/>
  <c r="AE3007" i="2"/>
  <c r="AA3008" i="2"/>
  <c r="AB3008" i="2"/>
  <c r="AD3008" i="2"/>
  <c r="AA3009" i="2"/>
  <c r="AB3009" i="2"/>
  <c r="AD3009" i="2" s="1"/>
  <c r="AC3009" i="2"/>
  <c r="AA3010" i="2"/>
  <c r="AB3010" i="2"/>
  <c r="AC3010" i="2" s="1"/>
  <c r="AD3010" i="2"/>
  <c r="AG3010" i="2"/>
  <c r="AA3011" i="2"/>
  <c r="AB3011" i="2"/>
  <c r="AC3011" i="2"/>
  <c r="AD3011" i="2"/>
  <c r="AE3011" i="2"/>
  <c r="AF3011" i="2"/>
  <c r="AA3012" i="2"/>
  <c r="AB3012" i="2"/>
  <c r="AA3013" i="2"/>
  <c r="AG3013" i="2" s="1"/>
  <c r="AB3013" i="2"/>
  <c r="AC3013" i="2"/>
  <c r="AE3013" i="2"/>
  <c r="AF3013" i="2" s="1"/>
  <c r="AA3014" i="2"/>
  <c r="AD3014" i="2" s="1"/>
  <c r="AB3014" i="2"/>
  <c r="AC3014" i="2"/>
  <c r="AE3014" i="2" s="1"/>
  <c r="AF3014" i="2"/>
  <c r="AG3014" i="2"/>
  <c r="AA3015" i="2"/>
  <c r="AB3015" i="2"/>
  <c r="AA3016" i="2"/>
  <c r="AB3016" i="2"/>
  <c r="AD3016" i="2" s="1"/>
  <c r="AA3017" i="2"/>
  <c r="AB3017" i="2"/>
  <c r="AD3017" i="2" s="1"/>
  <c r="AE3017" i="2"/>
  <c r="AF3017" i="2"/>
  <c r="AG3017" i="2"/>
  <c r="AA3018" i="2"/>
  <c r="AB3018" i="2"/>
  <c r="AF3018" i="2" s="1"/>
  <c r="AC3018" i="2"/>
  <c r="AD3018" i="2"/>
  <c r="AA3019" i="2"/>
  <c r="AG3019" i="2" s="1"/>
  <c r="AB3019" i="2"/>
  <c r="AF3019" i="2" s="1"/>
  <c r="AC3019" i="2"/>
  <c r="AD3019" i="2"/>
  <c r="AE3019" i="2"/>
  <c r="AA3020" i="2"/>
  <c r="AB3020" i="2"/>
  <c r="AC3020" i="2" s="1"/>
  <c r="AD3020" i="2"/>
  <c r="AE3020" i="2"/>
  <c r="AA3021" i="2"/>
  <c r="AB3021" i="2"/>
  <c r="AD3021" i="2" s="1"/>
  <c r="AE3021" i="2"/>
  <c r="AG3021" i="2" s="1"/>
  <c r="AF3021" i="2"/>
  <c r="AA3022" i="2"/>
  <c r="AB3022" i="2"/>
  <c r="AC3022" i="2"/>
  <c r="AD3022" i="2"/>
  <c r="AG3022" i="2"/>
  <c r="AA3023" i="2"/>
  <c r="AB3023" i="2"/>
  <c r="AA3024" i="2"/>
  <c r="AG3024" i="2" s="1"/>
  <c r="AB3024" i="2"/>
  <c r="AD3024" i="2"/>
  <c r="AA3025" i="2"/>
  <c r="AB3025" i="2"/>
  <c r="AC3025" i="2"/>
  <c r="AD3025" i="2"/>
  <c r="AG3025" i="2"/>
  <c r="AA3026" i="2"/>
  <c r="AB3026" i="2"/>
  <c r="AG3026" i="2"/>
  <c r="AA3027" i="2"/>
  <c r="AB3027" i="2"/>
  <c r="AC3027" i="2"/>
  <c r="AD3027" i="2"/>
  <c r="AE3027" i="2"/>
  <c r="AF3027" i="2"/>
  <c r="AA3028" i="2"/>
  <c r="AB3028" i="2"/>
  <c r="AC3028" i="2" s="1"/>
  <c r="AE3028" i="2"/>
  <c r="AF3028" i="2"/>
  <c r="AA3029" i="2"/>
  <c r="AG3029" i="2" s="1"/>
  <c r="AB3029" i="2"/>
  <c r="AD3029" i="2" s="1"/>
  <c r="AC3029" i="2"/>
  <c r="AE3029" i="2"/>
  <c r="AF3029" i="2"/>
  <c r="AA3030" i="2"/>
  <c r="AB3030" i="2"/>
  <c r="AC3030" i="2"/>
  <c r="AD3030" i="2"/>
  <c r="AE3030" i="2"/>
  <c r="AF3030" i="2"/>
  <c r="AG3030" i="2"/>
  <c r="AA3031" i="2"/>
  <c r="AB3031" i="2"/>
  <c r="AC3031" i="2"/>
  <c r="AE3031" i="2" s="1"/>
  <c r="AD3031" i="2"/>
  <c r="AG3031" i="2"/>
  <c r="AA3032" i="2"/>
  <c r="AG3032" i="2" s="1"/>
  <c r="AB3032" i="2"/>
  <c r="AD3032" i="2" s="1"/>
  <c r="AA3033" i="2"/>
  <c r="AG3033" i="2" s="1"/>
  <c r="AB3033" i="2"/>
  <c r="AD3033" i="2" s="1"/>
  <c r="AE3033" i="2"/>
  <c r="AF3033" i="2"/>
  <c r="AA3034" i="2"/>
  <c r="AB3034" i="2"/>
  <c r="AF3034" i="2" s="1"/>
  <c r="AC3034" i="2"/>
  <c r="AA3035" i="2"/>
  <c r="AG3035" i="2" s="1"/>
  <c r="AB3035" i="2"/>
  <c r="AF3035" i="2" s="1"/>
  <c r="AC3035" i="2"/>
  <c r="AD3035" i="2"/>
  <c r="AE3035" i="2"/>
  <c r="AA3036" i="2"/>
  <c r="AB3036" i="2"/>
  <c r="AC3036" i="2" s="1"/>
  <c r="AA3037" i="2"/>
  <c r="AB3037" i="2"/>
  <c r="AD3037" i="2" s="1"/>
  <c r="AC3037" i="2"/>
  <c r="AE3037" i="2"/>
  <c r="AF3037" i="2"/>
  <c r="AG3037" i="2"/>
  <c r="AA3038" i="2"/>
  <c r="AB3038" i="2"/>
  <c r="AE3038" i="2" s="1"/>
  <c r="AA3039" i="2"/>
  <c r="AB3039" i="2"/>
  <c r="AD3039" i="2"/>
  <c r="AE3039" i="2"/>
  <c r="AG3039" i="2"/>
  <c r="AA3040" i="2"/>
  <c r="AB3040" i="2"/>
  <c r="AC3040" i="2" s="1"/>
  <c r="AD3040" i="2"/>
  <c r="AE3040" i="2"/>
  <c r="AA3041" i="2"/>
  <c r="AB3041" i="2"/>
  <c r="AE3041" i="2" s="1"/>
  <c r="AA3042" i="2"/>
  <c r="AB3042" i="2"/>
  <c r="AC3042" i="2"/>
  <c r="AD3042" i="2"/>
  <c r="AG3042" i="2"/>
  <c r="AA3043" i="2"/>
  <c r="AB3043" i="2"/>
  <c r="AC3043" i="2"/>
  <c r="AD3043" i="2"/>
  <c r="AE3043" i="2"/>
  <c r="AF3043" i="2"/>
  <c r="AA3044" i="2"/>
  <c r="AB3044" i="2"/>
  <c r="AC3044" i="2" s="1"/>
  <c r="AE3044" i="2"/>
  <c r="AF3044" i="2"/>
  <c r="AA3045" i="2"/>
  <c r="AB3045" i="2"/>
  <c r="AD3045" i="2" s="1"/>
  <c r="AC3045" i="2"/>
  <c r="AE3045" i="2"/>
  <c r="AG3045" i="2"/>
  <c r="AA3046" i="2"/>
  <c r="AG3046" i="2" s="1"/>
  <c r="AB3046" i="2"/>
  <c r="AC3046" i="2"/>
  <c r="AD3046" i="2"/>
  <c r="AE3046" i="2"/>
  <c r="AF3046" i="2"/>
  <c r="AA3047" i="2"/>
  <c r="AB3047" i="2"/>
  <c r="AF3047" i="2" s="1"/>
  <c r="AC3047" i="2"/>
  <c r="AD3047" i="2"/>
  <c r="AE3047" i="2"/>
  <c r="AG3047" i="2"/>
  <c r="AA3048" i="2"/>
  <c r="AG3048" i="2" s="1"/>
  <c r="AB3048" i="2"/>
  <c r="AD3048" i="2" s="1"/>
  <c r="AC3048" i="2"/>
  <c r="AE3048" i="2"/>
  <c r="AF3048" i="2"/>
  <c r="AA3049" i="2"/>
  <c r="AB3049" i="2"/>
  <c r="AD3049" i="2" s="1"/>
  <c r="AC3049" i="2"/>
  <c r="AG3049" i="2"/>
  <c r="AA3050" i="2"/>
  <c r="AB3050" i="2"/>
  <c r="AF3050" i="2" s="1"/>
  <c r="AD3050" i="2"/>
  <c r="AE3050" i="2"/>
  <c r="AG3050" i="2"/>
  <c r="AA3051" i="2"/>
  <c r="AB3051" i="2"/>
  <c r="AF3051" i="2" s="1"/>
  <c r="AC3051" i="2"/>
  <c r="AD3051" i="2"/>
  <c r="AE3051" i="2"/>
  <c r="AG3051" i="2"/>
  <c r="AA3052" i="2"/>
  <c r="AB3052" i="2"/>
  <c r="AD3052" i="2" s="1"/>
  <c r="AA3053" i="2"/>
  <c r="AB3053" i="2"/>
  <c r="AD3053" i="2" s="1"/>
  <c r="AC3053" i="2"/>
  <c r="AE3053" i="2"/>
  <c r="AA3054" i="2"/>
  <c r="AB3054" i="2"/>
  <c r="AE3054" i="2" s="1"/>
  <c r="AD3054" i="2"/>
  <c r="AG3054" i="2" s="1"/>
  <c r="AF3054" i="2"/>
  <c r="AA3055" i="2"/>
  <c r="AG3055" i="2" s="1"/>
  <c r="AB3055" i="2"/>
  <c r="AD3055" i="2"/>
  <c r="AA3056" i="2"/>
  <c r="AB3056" i="2"/>
  <c r="AC3056" i="2" s="1"/>
  <c r="AD3056" i="2"/>
  <c r="AA3057" i="2"/>
  <c r="AB3057" i="2"/>
  <c r="AC3057" i="2" s="1"/>
  <c r="AD3057" i="2"/>
  <c r="AA3058" i="2"/>
  <c r="AB3058" i="2"/>
  <c r="AE3058" i="2" s="1"/>
  <c r="AC3058" i="2"/>
  <c r="AD3058" i="2"/>
  <c r="AG3058" i="2"/>
  <c r="AA3059" i="2"/>
  <c r="AG3059" i="2" s="1"/>
  <c r="AB3059" i="2"/>
  <c r="AC3059" i="2"/>
  <c r="AD3059" i="2"/>
  <c r="AE3059" i="2"/>
  <c r="AF3059" i="2"/>
  <c r="AA3060" i="2"/>
  <c r="AB3060" i="2"/>
  <c r="AC3060" i="2" s="1"/>
  <c r="AD3060" i="2"/>
  <c r="AA3061" i="2"/>
  <c r="AB3061" i="2"/>
  <c r="AD3061" i="2" s="1"/>
  <c r="AA3062" i="2"/>
  <c r="AB3062" i="2"/>
  <c r="AA3063" i="2"/>
  <c r="AC3063" i="2" s="1"/>
  <c r="AE3063" i="2" s="1"/>
  <c r="AB3063" i="2"/>
  <c r="AA3064" i="2"/>
  <c r="AB3064" i="2"/>
  <c r="AD3064" i="2" s="1"/>
  <c r="AC3064" i="2"/>
  <c r="AE3064" i="2"/>
  <c r="AF3064" i="2"/>
  <c r="AA3065" i="2"/>
  <c r="AB3065" i="2"/>
  <c r="AD3065" i="2" s="1"/>
  <c r="AC3065" i="2"/>
  <c r="AE3065" i="2"/>
  <c r="AG3065" i="2"/>
  <c r="AA3066" i="2"/>
  <c r="AB3066" i="2"/>
  <c r="AC3066" i="2" s="1"/>
  <c r="AE3066" i="2" s="1"/>
  <c r="AG3066" i="2"/>
  <c r="AA3067" i="2"/>
  <c r="AB3067" i="2"/>
  <c r="AC3067" i="2"/>
  <c r="AE3067" i="2" s="1"/>
  <c r="AD3067" i="2"/>
  <c r="AA3068" i="2"/>
  <c r="AB3068" i="2"/>
  <c r="AC3068" i="2" s="1"/>
  <c r="AE3068" i="2"/>
  <c r="AF3068" i="2"/>
  <c r="AG3068" i="2"/>
  <c r="AA3069" i="2"/>
  <c r="AB3069" i="2"/>
  <c r="AD3069" i="2" s="1"/>
  <c r="AC3069" i="2"/>
  <c r="AE3069" i="2"/>
  <c r="AG3069" i="2"/>
  <c r="AA3070" i="2"/>
  <c r="AB3070" i="2"/>
  <c r="AG3070" i="2"/>
  <c r="AA3071" i="2"/>
  <c r="AB3071" i="2"/>
  <c r="AD3071" i="2"/>
  <c r="AA3072" i="2"/>
  <c r="AB3072" i="2"/>
  <c r="AC3072" i="2" s="1"/>
  <c r="AD3072" i="2"/>
  <c r="AF3072" i="2"/>
  <c r="AA3073" i="2"/>
  <c r="AB3073" i="2"/>
  <c r="AA3074" i="2"/>
  <c r="AB3074" i="2"/>
  <c r="AD3074" i="2" s="1"/>
  <c r="AC3074" i="2"/>
  <c r="AG3074" i="2"/>
  <c r="AA3075" i="2"/>
  <c r="AC3075" i="2" s="1"/>
  <c r="AE3075" i="2" s="1"/>
  <c r="AF3075" i="2" s="1"/>
  <c r="AB3075" i="2"/>
  <c r="AA3076" i="2"/>
  <c r="AB3076" i="2"/>
  <c r="AC3076" i="2" s="1"/>
  <c r="AD3076" i="2"/>
  <c r="AE3076" i="2"/>
  <c r="AA3077" i="2"/>
  <c r="AB3077" i="2"/>
  <c r="AD3077" i="2" s="1"/>
  <c r="AA3078" i="2"/>
  <c r="AG3078" i="2" s="1"/>
  <c r="AB3078" i="2"/>
  <c r="AC3078" i="2"/>
  <c r="AE3078" i="2" s="1"/>
  <c r="AD3078" i="2"/>
  <c r="AF3078" i="2"/>
  <c r="AA3079" i="2"/>
  <c r="AD3079" i="2" s="1"/>
  <c r="AB3079" i="2"/>
  <c r="AC3079" i="2"/>
  <c r="AE3079" i="2"/>
  <c r="AG3079" i="2"/>
  <c r="AA3080" i="2"/>
  <c r="AB3080" i="2"/>
  <c r="AD3080" i="2" s="1"/>
  <c r="AE3080" i="2"/>
  <c r="AF3080" i="2"/>
  <c r="AA3081" i="2"/>
  <c r="AB3081" i="2"/>
  <c r="AD3081" i="2" s="1"/>
  <c r="AC3081" i="2"/>
  <c r="AE3081" i="2"/>
  <c r="AA3082" i="2"/>
  <c r="AB3082" i="2"/>
  <c r="AC3082" i="2" s="1"/>
  <c r="AE3082" i="2" s="1"/>
  <c r="AD3082" i="2"/>
  <c r="AG3082" i="2"/>
  <c r="AA3083" i="2"/>
  <c r="AB3083" i="2"/>
  <c r="AC3083" i="2"/>
  <c r="AE3083" i="2" s="1"/>
  <c r="AD3083" i="2"/>
  <c r="AG3083" i="2"/>
  <c r="AA3084" i="2"/>
  <c r="AB3084" i="2"/>
  <c r="AA3085" i="2"/>
  <c r="AB3085" i="2"/>
  <c r="AD3085" i="2" s="1"/>
  <c r="AC3085" i="2"/>
  <c r="AA3086" i="2"/>
  <c r="AB3086" i="2"/>
  <c r="AE3086" i="2" s="1"/>
  <c r="AD3086" i="2"/>
  <c r="AF3086" i="2"/>
  <c r="AG3086" i="2"/>
  <c r="AA3087" i="2"/>
  <c r="AG3087" i="2" s="1"/>
  <c r="AB3087" i="2"/>
  <c r="AD3087" i="2"/>
  <c r="AE3087" i="2"/>
  <c r="AA3088" i="2"/>
  <c r="AB3088" i="2"/>
  <c r="AC3088" i="2" s="1"/>
  <c r="AA3089" i="2"/>
  <c r="AB3089" i="2"/>
  <c r="AC3089" i="2" s="1"/>
  <c r="AD3089" i="2"/>
  <c r="AA3090" i="2"/>
  <c r="AB3090" i="2"/>
  <c r="AE3090" i="2" s="1"/>
  <c r="AC3090" i="2"/>
  <c r="AD3090" i="2"/>
  <c r="AG3090" i="2"/>
  <c r="AA3091" i="2"/>
  <c r="AC3091" i="2" s="1"/>
  <c r="AE3091" i="2" s="1"/>
  <c r="AF3091" i="2" s="1"/>
  <c r="AB3091" i="2"/>
  <c r="AA3092" i="2"/>
  <c r="AB3092" i="2"/>
  <c r="AC3092" i="2" s="1"/>
  <c r="AD3092" i="2"/>
  <c r="AE3092" i="2"/>
  <c r="AA3093" i="2"/>
  <c r="AB3093" i="2"/>
  <c r="AD3093" i="2" s="1"/>
  <c r="AC3093" i="2"/>
  <c r="AF3093" i="2"/>
  <c r="AA3094" i="2"/>
  <c r="AB3094" i="2"/>
  <c r="AC3094" i="2"/>
  <c r="AD3094" i="2"/>
  <c r="AE3094" i="2"/>
  <c r="AF3094" i="2"/>
  <c r="AG3094" i="2"/>
  <c r="AA3095" i="2"/>
  <c r="AG3095" i="2" s="1"/>
  <c r="AB3095" i="2"/>
  <c r="AF3095" i="2" s="1"/>
  <c r="AC3095" i="2"/>
  <c r="AD3095" i="2"/>
  <c r="AE3095" i="2"/>
  <c r="AA3096" i="2"/>
  <c r="AG3096" i="2" s="1"/>
  <c r="AB3096" i="2"/>
  <c r="AD3096" i="2" s="1"/>
  <c r="AC3096" i="2"/>
  <c r="AA3097" i="2"/>
  <c r="AB3097" i="2"/>
  <c r="AD3097" i="2" s="1"/>
  <c r="AF3097" i="2"/>
  <c r="AA3098" i="2"/>
  <c r="AB3098" i="2"/>
  <c r="AC3098" i="2"/>
  <c r="AD3098" i="2"/>
  <c r="AG3098" i="2" s="1"/>
  <c r="AE3098" i="2"/>
  <c r="AA3099" i="2"/>
  <c r="AC3099" i="2" s="1"/>
  <c r="AE3099" i="2" s="1"/>
  <c r="AB3099" i="2"/>
  <c r="AA3100" i="2"/>
  <c r="AB3100" i="2"/>
  <c r="AD3100" i="2"/>
  <c r="AA3101" i="2"/>
  <c r="AB3101" i="2"/>
  <c r="AD3101" i="2" s="1"/>
  <c r="AC3101" i="2"/>
  <c r="AF3101" i="2"/>
  <c r="AA3102" i="2"/>
  <c r="AB3102" i="2"/>
  <c r="AE3102" i="2" s="1"/>
  <c r="AD3102" i="2"/>
  <c r="AG3102" i="2" s="1"/>
  <c r="AF3102" i="2"/>
  <c r="AA3103" i="2"/>
  <c r="AB3103" i="2"/>
  <c r="AE3103" i="2" s="1"/>
  <c r="AD3103" i="2"/>
  <c r="AA3104" i="2"/>
  <c r="AG3104" i="2" s="1"/>
  <c r="AB3104" i="2"/>
  <c r="AC3104" i="2" s="1"/>
  <c r="AE3104" i="2"/>
  <c r="AF3104" i="2"/>
  <c r="AA3105" i="2"/>
  <c r="AB3105" i="2"/>
  <c r="AC3105" i="2" s="1"/>
  <c r="AD3105" i="2"/>
  <c r="AA3106" i="2"/>
  <c r="AB3106" i="2"/>
  <c r="AE3106" i="2" s="1"/>
  <c r="AC3106" i="2"/>
  <c r="AA3107" i="2"/>
  <c r="AB3107" i="2"/>
  <c r="AC3107" i="2"/>
  <c r="AE3107" i="2" s="1"/>
  <c r="AF3107" i="2" s="1"/>
  <c r="AD3107" i="2"/>
  <c r="AA3108" i="2"/>
  <c r="AB3108" i="2"/>
  <c r="AC3108" i="2" s="1"/>
  <c r="AF3108" i="2"/>
  <c r="AA3109" i="2"/>
  <c r="AB3109" i="2"/>
  <c r="AA3110" i="2"/>
  <c r="AB3110" i="2"/>
  <c r="AC3110" i="2"/>
  <c r="AD3110" i="2"/>
  <c r="AE3110" i="2"/>
  <c r="AF3110" i="2"/>
  <c r="AG3110" i="2"/>
  <c r="AA3111" i="2"/>
  <c r="AG3111" i="2" s="1"/>
  <c r="AB3111" i="2"/>
  <c r="AF3111" i="2" s="1"/>
  <c r="AC3111" i="2"/>
  <c r="AD3111" i="2"/>
  <c r="AE3111" i="2"/>
  <c r="AA3112" i="2"/>
  <c r="AB3112" i="2"/>
  <c r="AD3112" i="2" s="1"/>
  <c r="AC3112" i="2"/>
  <c r="AA3113" i="2"/>
  <c r="AB3113" i="2"/>
  <c r="AD3113" i="2" s="1"/>
  <c r="AF3113" i="2"/>
  <c r="AA3114" i="2"/>
  <c r="AB3114" i="2"/>
  <c r="AE3114" i="2" s="1"/>
  <c r="AC3114" i="2"/>
  <c r="AD3114" i="2"/>
  <c r="AG3114" i="2" s="1"/>
  <c r="AA3115" i="2"/>
  <c r="AB3115" i="2"/>
  <c r="AF3115" i="2" s="1"/>
  <c r="AC3115" i="2"/>
  <c r="AD3115" i="2"/>
  <c r="AG3115" i="2" s="1"/>
  <c r="AE3115" i="2"/>
  <c r="AA3116" i="2"/>
  <c r="AB3116" i="2"/>
  <c r="AD3116" i="2"/>
  <c r="AG3116" i="2"/>
  <c r="AA3117" i="2"/>
  <c r="AB3117" i="2"/>
  <c r="AG3117" i="2"/>
  <c r="AA3118" i="2"/>
  <c r="AB3118" i="2"/>
  <c r="AD3118" i="2" s="1"/>
  <c r="AC3118" i="2"/>
  <c r="AG3118" i="2"/>
  <c r="AA3119" i="2"/>
  <c r="AB3119" i="2"/>
  <c r="AD3119" i="2" s="1"/>
  <c r="AG3119" i="2" s="1"/>
  <c r="AE3119" i="2"/>
  <c r="AA3120" i="2"/>
  <c r="AB3120" i="2"/>
  <c r="AA3121" i="2"/>
  <c r="AB3121" i="2"/>
  <c r="AE3121" i="2" s="1"/>
  <c r="AC3121" i="2"/>
  <c r="AA3122" i="2"/>
  <c r="AB3122" i="2"/>
  <c r="AC3122" i="2" s="1"/>
  <c r="AD3122" i="2"/>
  <c r="AA3123" i="2"/>
  <c r="AG3123" i="2" s="1"/>
  <c r="AB3123" i="2"/>
  <c r="AC3123" i="2"/>
  <c r="AE3123" i="2" s="1"/>
  <c r="AF3123" i="2" s="1"/>
  <c r="AD3123" i="2"/>
  <c r="AA3124" i="2"/>
  <c r="AB3124" i="2"/>
  <c r="AC3124" i="2" s="1"/>
  <c r="AF3124" i="2"/>
  <c r="AA3125" i="2"/>
  <c r="AG3125" i="2" s="1"/>
  <c r="AB3125" i="2"/>
  <c r="AD3125" i="2" s="1"/>
  <c r="AC3125" i="2"/>
  <c r="AE3125" i="2"/>
  <c r="AF3125" i="2"/>
  <c r="AA3126" i="2"/>
  <c r="AD3126" i="2" s="1"/>
  <c r="AB3126" i="2"/>
  <c r="AC3126" i="2"/>
  <c r="AE3126" i="2" s="1"/>
  <c r="AF3126" i="2"/>
  <c r="AG3126" i="2"/>
  <c r="AA3127" i="2"/>
  <c r="AG3127" i="2" s="1"/>
  <c r="AB3127" i="2"/>
  <c r="AF3127" i="2" s="1"/>
  <c r="AC3127" i="2"/>
  <c r="AD3127" i="2"/>
  <c r="AE3127" i="2"/>
  <c r="AA3128" i="2"/>
  <c r="AB3128" i="2"/>
  <c r="AD3128" i="2" s="1"/>
  <c r="AC3128" i="2"/>
  <c r="AA3129" i="2"/>
  <c r="AB3129" i="2"/>
  <c r="AD3129" i="2" s="1"/>
  <c r="AA3130" i="2"/>
  <c r="AB3130" i="2"/>
  <c r="AF3130" i="2" s="1"/>
  <c r="AC3130" i="2"/>
  <c r="AD3130" i="2"/>
  <c r="AA3131" i="2"/>
  <c r="AD3131" i="2" s="1"/>
  <c r="AB3131" i="2"/>
  <c r="AA3132" i="2"/>
  <c r="AB3132" i="2"/>
  <c r="AC3132" i="2" s="1"/>
  <c r="AD3132" i="2"/>
  <c r="AA3133" i="2"/>
  <c r="AB3133" i="2"/>
  <c r="AD3133" i="2" s="1"/>
  <c r="AE3133" i="2"/>
  <c r="AF3133" i="2"/>
  <c r="AG3133" i="2"/>
  <c r="AA3134" i="2"/>
  <c r="AB3134" i="2"/>
  <c r="AE3134" i="2" s="1"/>
  <c r="AC3134" i="2"/>
  <c r="AD3134" i="2"/>
  <c r="AG3134" i="2"/>
  <c r="AA3135" i="2"/>
  <c r="AB3135" i="2"/>
  <c r="AD3135" i="2" s="1"/>
  <c r="AA3136" i="2"/>
  <c r="AB3136" i="2"/>
  <c r="AD3136" i="2"/>
  <c r="AA3137" i="2"/>
  <c r="AB3137" i="2"/>
  <c r="AC3137" i="2"/>
  <c r="AD3137" i="2"/>
  <c r="AA3138" i="2"/>
  <c r="AB3138" i="2"/>
  <c r="AE3138" i="2" s="1"/>
  <c r="AF3138" i="2"/>
  <c r="AA3139" i="2"/>
  <c r="AB3139" i="2"/>
  <c r="AC3139" i="2"/>
  <c r="AE3139" i="2" s="1"/>
  <c r="AF3139" i="2" s="1"/>
  <c r="AD3139" i="2"/>
  <c r="AA3140" i="2"/>
  <c r="AG3140" i="2" s="1"/>
  <c r="AB3140" i="2"/>
  <c r="AC3140" i="2" s="1"/>
  <c r="AE3140" i="2"/>
  <c r="AF3140" i="2"/>
  <c r="AA3141" i="2"/>
  <c r="AG3141" i="2" s="1"/>
  <c r="AB3141" i="2"/>
  <c r="AD3141" i="2" s="1"/>
  <c r="AE3141" i="2"/>
  <c r="AF3141" i="2"/>
  <c r="AA3142" i="2"/>
  <c r="AG3142" i="2" s="1"/>
  <c r="AB3142" i="2"/>
  <c r="AC3142" i="2"/>
  <c r="AD3142" i="2"/>
  <c r="AE3142" i="2"/>
  <c r="AF3142" i="2"/>
  <c r="AA3143" i="2"/>
  <c r="AB3143" i="2"/>
  <c r="AC3143" i="2"/>
  <c r="AE3143" i="2" s="1"/>
  <c r="AD3143" i="2"/>
  <c r="AG3143" i="2"/>
  <c r="AA3144" i="2"/>
  <c r="AG3144" i="2" s="1"/>
  <c r="AB3144" i="2"/>
  <c r="AD3144" i="2" s="1"/>
  <c r="AA3145" i="2"/>
  <c r="AG3145" i="2" s="1"/>
  <c r="AB3145" i="2"/>
  <c r="AD3145" i="2" s="1"/>
  <c r="AC3145" i="2"/>
  <c r="AE3145" i="2"/>
  <c r="AF3145" i="2"/>
  <c r="AA3146" i="2"/>
  <c r="AB3146" i="2"/>
  <c r="AF3146" i="2" s="1"/>
  <c r="AA3147" i="2"/>
  <c r="AB3147" i="2"/>
  <c r="AF3147" i="2" s="1"/>
  <c r="AC3147" i="2"/>
  <c r="AD3147" i="2"/>
  <c r="AE3147" i="2"/>
  <c r="AA3148" i="2"/>
  <c r="AB3148" i="2"/>
  <c r="AC3148" i="2" s="1"/>
  <c r="AD3148" i="2"/>
  <c r="AF3148" i="2"/>
  <c r="AA3149" i="2"/>
  <c r="AB3149" i="2"/>
  <c r="AD3149" i="2" s="1"/>
  <c r="AG3149" i="2"/>
  <c r="AA3150" i="2"/>
  <c r="AB3150" i="2"/>
  <c r="AC3150" i="2"/>
  <c r="AG3150" i="2"/>
  <c r="AA3151" i="2"/>
  <c r="AB3151" i="2"/>
  <c r="AD3151" i="2"/>
  <c r="AE3151" i="2"/>
  <c r="AA3152" i="2"/>
  <c r="AB3152" i="2"/>
  <c r="AC3152" i="2" s="1"/>
  <c r="AD3152" i="2"/>
  <c r="AE3152" i="2"/>
  <c r="AA3153" i="2"/>
  <c r="AB3153" i="2"/>
  <c r="AC3153" i="2"/>
  <c r="AA3154" i="2"/>
  <c r="AB3154" i="2"/>
  <c r="AE3154" i="2" s="1"/>
  <c r="AC3154" i="2"/>
  <c r="AD3154" i="2"/>
  <c r="AG3154" i="2" s="1"/>
  <c r="AF3154" i="2"/>
  <c r="AA3155" i="2"/>
  <c r="AB3155" i="2"/>
  <c r="AC3155" i="2"/>
  <c r="AD3155" i="2"/>
  <c r="AE3155" i="2"/>
  <c r="AF3155" i="2"/>
  <c r="AA3156" i="2"/>
  <c r="AB3156" i="2"/>
  <c r="AA3157" i="2"/>
  <c r="AB3157" i="2"/>
  <c r="AD3157" i="2" s="1"/>
  <c r="AC3157" i="2"/>
  <c r="AG3157" i="2"/>
  <c r="AA3158" i="2"/>
  <c r="AC3158" i="2" s="1"/>
  <c r="AE3158" i="2" s="1"/>
  <c r="AF3158" i="2" s="1"/>
  <c r="AB3158" i="2"/>
  <c r="AD3158" i="2"/>
  <c r="AG3158" i="2"/>
  <c r="AA3159" i="2"/>
  <c r="AB3159" i="2"/>
  <c r="AF3159" i="2" s="1"/>
  <c r="AC3159" i="2"/>
  <c r="AD3159" i="2"/>
  <c r="AE3159" i="2"/>
  <c r="AG3159" i="2"/>
  <c r="AA3160" i="2"/>
  <c r="AB3160" i="2"/>
  <c r="AC3160" i="2" s="1"/>
  <c r="AA3161" i="2"/>
  <c r="AB3161" i="2"/>
  <c r="AD3161" i="2" s="1"/>
  <c r="AC3161" i="2"/>
  <c r="AE3161" i="2"/>
  <c r="AF3161" i="2"/>
  <c r="AA3162" i="2"/>
  <c r="AB3162" i="2"/>
  <c r="AD3162" i="2" s="1"/>
  <c r="AC3162" i="2"/>
  <c r="AE3162" i="2"/>
  <c r="AG3162" i="2"/>
  <c r="AA3163" i="2"/>
  <c r="AG3163" i="2" s="1"/>
  <c r="AB3163" i="2"/>
  <c r="AF3163" i="2" s="1"/>
  <c r="AC3163" i="2"/>
  <c r="AD3163" i="2"/>
  <c r="AE3163" i="2"/>
  <c r="AA3164" i="2"/>
  <c r="AG3164" i="2" s="1"/>
  <c r="AB3164" i="2"/>
  <c r="AD3164" i="2"/>
  <c r="AA3165" i="2"/>
  <c r="AB3165" i="2"/>
  <c r="AD3165" i="2" s="1"/>
  <c r="AC3165" i="2"/>
  <c r="AE3165" i="2"/>
  <c r="AA3166" i="2"/>
  <c r="AB3166" i="2"/>
  <c r="AD3166" i="2" s="1"/>
  <c r="AC3166" i="2"/>
  <c r="AG3166" i="2"/>
  <c r="AA3167" i="2"/>
  <c r="AB3167" i="2"/>
  <c r="AA3168" i="2"/>
  <c r="AG3168" i="2" s="1"/>
  <c r="AB3168" i="2"/>
  <c r="AD3168" i="2"/>
  <c r="AA3169" i="2"/>
  <c r="AB3169" i="2"/>
  <c r="AD3169" i="2" s="1"/>
  <c r="AC3169" i="2"/>
  <c r="AG3169" i="2"/>
  <c r="AA3170" i="2"/>
  <c r="AB3170" i="2"/>
  <c r="AC3170" i="2"/>
  <c r="AD3170" i="2"/>
  <c r="AG3170" i="2"/>
  <c r="AA3171" i="2"/>
  <c r="AG3171" i="2" s="1"/>
  <c r="AB3171" i="2"/>
  <c r="AC3171" i="2"/>
  <c r="AD3171" i="2"/>
  <c r="AE3171" i="2"/>
  <c r="AF3171" i="2"/>
  <c r="AA3172" i="2"/>
  <c r="AG3172" i="2" s="1"/>
  <c r="AB3172" i="2"/>
  <c r="AD3172" i="2"/>
  <c r="AA3173" i="2"/>
  <c r="AB3173" i="2"/>
  <c r="AD3173" i="2" s="1"/>
  <c r="AC3173" i="2"/>
  <c r="AE3173" i="2"/>
  <c r="AG3173" i="2"/>
  <c r="AA3174" i="2"/>
  <c r="AB3174" i="2"/>
  <c r="AA3175" i="2"/>
  <c r="AB3175" i="2"/>
  <c r="AF3175" i="2" s="1"/>
  <c r="AC3175" i="2"/>
  <c r="AD3175" i="2"/>
  <c r="AG3175" i="2" s="1"/>
  <c r="AE3175" i="2"/>
  <c r="AA3176" i="2"/>
  <c r="AB3176" i="2"/>
  <c r="AD3176" i="2" s="1"/>
  <c r="AE3176" i="2"/>
  <c r="AF3176" i="2"/>
  <c r="AA3177" i="2"/>
  <c r="AG3177" i="2" s="1"/>
  <c r="AB3177" i="2"/>
  <c r="AD3177" i="2" s="1"/>
  <c r="AE3177" i="2"/>
  <c r="AF3177" i="2"/>
  <c r="AA3178" i="2"/>
  <c r="AB3178" i="2"/>
  <c r="AC3178" i="2" s="1"/>
  <c r="AA3179" i="2"/>
  <c r="AG3179" i="2" s="1"/>
  <c r="AB3179" i="2"/>
  <c r="AC3179" i="2"/>
  <c r="AE3179" i="2" s="1"/>
  <c r="AD3179" i="2"/>
  <c r="AA3180" i="2"/>
  <c r="AB3180" i="2"/>
  <c r="AC3180" i="2" s="1"/>
  <c r="AD3180" i="2"/>
  <c r="AF3180" i="2"/>
  <c r="AA3181" i="2"/>
  <c r="AB3181" i="2"/>
  <c r="AD3181" i="2" s="1"/>
  <c r="AC3181" i="2"/>
  <c r="AE3181" i="2"/>
  <c r="AF3181" i="2"/>
  <c r="AG3181" i="2"/>
  <c r="AA3182" i="2"/>
  <c r="AB3182" i="2"/>
  <c r="AA3183" i="2"/>
  <c r="AB3183" i="2"/>
  <c r="AD3183" i="2"/>
  <c r="AG3183" i="2" s="1"/>
  <c r="AE3183" i="2"/>
  <c r="AA3184" i="2"/>
  <c r="AG3184" i="2" s="1"/>
  <c r="AB3184" i="2"/>
  <c r="AC3184" i="2" s="1"/>
  <c r="AD3184" i="2"/>
  <c r="AE3184" i="2"/>
  <c r="AA3185" i="2"/>
  <c r="AB3185" i="2"/>
  <c r="AA3186" i="2"/>
  <c r="AB3186" i="2"/>
  <c r="AE3186" i="2" s="1"/>
  <c r="AC3186" i="2"/>
  <c r="AD3186" i="2"/>
  <c r="AG3186" i="2" s="1"/>
  <c r="AF3186" i="2"/>
  <c r="AA3187" i="2"/>
  <c r="AB3187" i="2"/>
  <c r="AC3187" i="2"/>
  <c r="AD3187" i="2"/>
  <c r="AE3187" i="2"/>
  <c r="AF3187" i="2"/>
  <c r="AA3188" i="2"/>
  <c r="AB3188" i="2"/>
  <c r="AD3188" i="2" s="1"/>
  <c r="AA3189" i="2"/>
  <c r="AB3189" i="2"/>
  <c r="AE3189" i="2" s="1"/>
  <c r="AC3189" i="2"/>
  <c r="AG3189" i="2"/>
  <c r="AA3190" i="2"/>
  <c r="AB3190" i="2"/>
  <c r="AC3190" i="2"/>
  <c r="AD3190" i="2"/>
  <c r="AE3190" i="2"/>
  <c r="AF3190" i="2"/>
  <c r="AA3191" i="2"/>
  <c r="AD3191" i="2" s="1"/>
  <c r="AB3191" i="2"/>
  <c r="AC3191" i="2"/>
  <c r="AE3191" i="2"/>
  <c r="AF3191" i="2" s="1"/>
  <c r="AG3191" i="2"/>
  <c r="AA3192" i="2"/>
  <c r="AB3192" i="2"/>
  <c r="AA3193" i="2"/>
  <c r="AB3193" i="2"/>
  <c r="AC3193" i="2"/>
  <c r="AA3194" i="2"/>
  <c r="AB3194" i="2"/>
  <c r="AD3194" i="2"/>
  <c r="AA3195" i="2"/>
  <c r="AB3195" i="2"/>
  <c r="AF3195" i="2" s="1"/>
  <c r="AC3195" i="2"/>
  <c r="AD3195" i="2"/>
  <c r="AE3195" i="2"/>
  <c r="AG3195" i="2"/>
  <c r="AA3196" i="2"/>
  <c r="AB3196" i="2"/>
  <c r="AD3196" i="2" s="1"/>
  <c r="AG3196" i="2"/>
  <c r="AA3197" i="2"/>
  <c r="AB3197" i="2"/>
  <c r="AC3197" i="2" s="1"/>
  <c r="AE3197" i="2" s="1"/>
  <c r="AG3197" i="2"/>
  <c r="AA3198" i="2"/>
  <c r="AB3198" i="2"/>
  <c r="AC3198" i="2" s="1"/>
  <c r="AD3198" i="2"/>
  <c r="AA3199" i="2"/>
  <c r="AB3199" i="2"/>
  <c r="AD3199" i="2"/>
  <c r="AE3199" i="2"/>
  <c r="AA3200" i="2"/>
  <c r="AB3200" i="2"/>
  <c r="AD3200" i="2" s="1"/>
  <c r="AA3201" i="2"/>
  <c r="AG3201" i="2" s="1"/>
  <c r="AB3201" i="2"/>
  <c r="AE3201" i="2" s="1"/>
  <c r="AD3201" i="2"/>
  <c r="AF3201" i="2"/>
  <c r="AA3202" i="2"/>
  <c r="AB3202" i="2"/>
  <c r="AE3202" i="2" s="1"/>
  <c r="AC3202" i="2"/>
  <c r="AD3202" i="2"/>
  <c r="AG3202" i="2"/>
  <c r="AA3203" i="2"/>
  <c r="AB3203" i="2"/>
  <c r="AA3204" i="2"/>
  <c r="AB3204" i="2"/>
  <c r="AD3204" i="2"/>
  <c r="AA3205" i="2"/>
  <c r="AB3205" i="2"/>
  <c r="AC3205" i="2"/>
  <c r="AF3205" i="2"/>
  <c r="AA3206" i="2"/>
  <c r="AB3206" i="2"/>
  <c r="AA3207" i="2"/>
  <c r="AG3207" i="2" s="1"/>
  <c r="AB3207" i="2"/>
  <c r="AC3207" i="2"/>
  <c r="AD3207" i="2"/>
  <c r="AE3207" i="2"/>
  <c r="AF3207" i="2"/>
  <c r="AA3208" i="2"/>
  <c r="AG3208" i="2" s="1"/>
  <c r="AB3208" i="2"/>
  <c r="AE3208" i="2" s="1"/>
  <c r="AC3208" i="2"/>
  <c r="AA3209" i="2"/>
  <c r="AB3209" i="2"/>
  <c r="AD3209" i="2" s="1"/>
  <c r="AC3209" i="2"/>
  <c r="AA3210" i="2"/>
  <c r="AB3210" i="2"/>
  <c r="AC3210" i="2" s="1"/>
  <c r="AD3210" i="2"/>
  <c r="AE3210" i="2"/>
  <c r="AG3210" i="2"/>
  <c r="AA3211" i="2"/>
  <c r="AC3211" i="2" s="1"/>
  <c r="AE3211" i="2" s="1"/>
  <c r="AB3211" i="2"/>
  <c r="AA3212" i="2"/>
  <c r="AG3212" i="2" s="1"/>
  <c r="AB3212" i="2"/>
  <c r="AD3212" i="2"/>
  <c r="AA3213" i="2"/>
  <c r="AB3213" i="2"/>
  <c r="AC3213" i="2"/>
  <c r="AG3213" i="2"/>
  <c r="AA3214" i="2"/>
  <c r="AB3214" i="2"/>
  <c r="AC3214" i="2"/>
  <c r="AD3214" i="2"/>
  <c r="AG3214" i="2"/>
  <c r="AA3215" i="2"/>
  <c r="AB3215" i="2"/>
  <c r="AA3216" i="2"/>
  <c r="AB3216" i="2"/>
  <c r="AA3217" i="2"/>
  <c r="AB3217" i="2"/>
  <c r="AA3218" i="2"/>
  <c r="AB3218" i="2"/>
  <c r="AA3219" i="2"/>
  <c r="AG3219" i="2" s="1"/>
  <c r="AB3219" i="2"/>
  <c r="AA3220" i="2"/>
  <c r="AB3220" i="2"/>
  <c r="AC3220" i="2" s="1"/>
  <c r="AD3220" i="2"/>
  <c r="AF3220" i="2"/>
  <c r="AA3221" i="2"/>
  <c r="AB3221" i="2"/>
  <c r="AA3222" i="2"/>
  <c r="AB3222" i="2"/>
  <c r="AC3222" i="2"/>
  <c r="AD3222" i="2"/>
  <c r="AG3222" i="2" s="1"/>
  <c r="AE3222" i="2"/>
  <c r="AF3222" i="2"/>
  <c r="AA3223" i="2"/>
  <c r="AG3223" i="2" s="1"/>
  <c r="AB3223" i="2"/>
  <c r="AC3223" i="2"/>
  <c r="AE3223" i="2" s="1"/>
  <c r="AF3223" i="2" s="1"/>
  <c r="AD3223" i="2"/>
  <c r="AA3224" i="2"/>
  <c r="AB3224" i="2"/>
  <c r="AC3224" i="2" s="1"/>
  <c r="AA3225" i="2"/>
  <c r="AB3225" i="2"/>
  <c r="AA3226" i="2"/>
  <c r="AB3226" i="2"/>
  <c r="AG3226" i="2"/>
  <c r="AA3227" i="2"/>
  <c r="AC3227" i="2" s="1"/>
  <c r="AB3227" i="2"/>
  <c r="AD3227" i="2"/>
  <c r="AE3227" i="2"/>
  <c r="AA3228" i="2"/>
  <c r="AB3228" i="2"/>
  <c r="AC3228" i="2" s="1"/>
  <c r="AD3228" i="2"/>
  <c r="AE3228" i="2"/>
  <c r="AG3228" i="2"/>
  <c r="AA3229" i="2"/>
  <c r="AB3229" i="2"/>
  <c r="AD3229" i="2" s="1"/>
  <c r="AF3229" i="2"/>
  <c r="AA3230" i="2"/>
  <c r="AB3230" i="2"/>
  <c r="AD3230" i="2" s="1"/>
  <c r="AC3230" i="2"/>
  <c r="AA3231" i="2"/>
  <c r="AB3231" i="2"/>
  <c r="AE3231" i="2" s="1"/>
  <c r="AA3232" i="2"/>
  <c r="AB3232" i="2"/>
  <c r="AC3232" i="2" s="1"/>
  <c r="AE3232" i="2"/>
  <c r="AF3232" i="2"/>
  <c r="AA3233" i="2"/>
  <c r="AB3233" i="2"/>
  <c r="AC3233" i="2" s="1"/>
  <c r="AD3233" i="2"/>
  <c r="AA3234" i="2"/>
  <c r="AB3234" i="2"/>
  <c r="AF3234" i="2" s="1"/>
  <c r="AD3234" i="2"/>
  <c r="AA3235" i="2"/>
  <c r="AG3235" i="2" s="1"/>
  <c r="AB3235" i="2"/>
  <c r="AC3235" i="2"/>
  <c r="AE3235" i="2" s="1"/>
  <c r="AD3235" i="2"/>
  <c r="AF3235" i="2"/>
  <c r="AA3236" i="2"/>
  <c r="AB3236" i="2"/>
  <c r="AF3236" i="2"/>
  <c r="AA3237" i="2"/>
  <c r="AG3237" i="2" s="1"/>
  <c r="AB3237" i="2"/>
  <c r="AA3238" i="2"/>
  <c r="AD3238" i="2" s="1"/>
  <c r="AB3238" i="2"/>
  <c r="AC3238" i="2"/>
  <c r="AE3238" i="2" s="1"/>
  <c r="AF3238" i="2" s="1"/>
  <c r="AG3238" i="2"/>
  <c r="AA3239" i="2"/>
  <c r="AB3239" i="2"/>
  <c r="AD3239" i="2"/>
  <c r="AA3240" i="2"/>
  <c r="AB3240" i="2"/>
  <c r="AC3240" i="2"/>
  <c r="AA3241" i="2"/>
  <c r="AB3241" i="2"/>
  <c r="AE3241" i="2" s="1"/>
  <c r="AF3241" i="2"/>
  <c r="AA3242" i="2"/>
  <c r="AB3242" i="2"/>
  <c r="AF3242" i="2" s="1"/>
  <c r="AC3242" i="2"/>
  <c r="AD3242" i="2"/>
  <c r="AA3243" i="2"/>
  <c r="AB3243" i="2"/>
  <c r="AF3243" i="2" s="1"/>
  <c r="AC3243" i="2"/>
  <c r="AD3243" i="2"/>
  <c r="AE3243" i="2"/>
  <c r="AG3243" i="2"/>
  <c r="AA3244" i="2"/>
  <c r="AB3244" i="2"/>
  <c r="AD3244" i="2" s="1"/>
  <c r="AG3244" i="2"/>
  <c r="AA3245" i="2"/>
  <c r="AB3245" i="2"/>
  <c r="AG3245" i="2"/>
  <c r="AA3246" i="2"/>
  <c r="AB3246" i="2"/>
  <c r="AE3246" i="2" s="1"/>
  <c r="AC3246" i="2"/>
  <c r="AD3246" i="2"/>
  <c r="AG3246" i="2"/>
  <c r="AA3247" i="2"/>
  <c r="AB3247" i="2"/>
  <c r="AA3248" i="2"/>
  <c r="AB3248" i="2"/>
  <c r="AC3248" i="2" s="1"/>
  <c r="AD3248" i="2"/>
  <c r="AE3248" i="2"/>
  <c r="AF3248" i="2"/>
  <c r="AA3249" i="2"/>
  <c r="AB3249" i="2"/>
  <c r="AE3249" i="2" s="1"/>
  <c r="AC3249" i="2"/>
  <c r="AD3249" i="2"/>
  <c r="AG3249" i="2"/>
  <c r="AA3250" i="2"/>
  <c r="AB3250" i="2"/>
  <c r="AG3250" i="2"/>
  <c r="AA3251" i="2"/>
  <c r="AB3251" i="2"/>
  <c r="AC3251" i="2"/>
  <c r="AD3251" i="2"/>
  <c r="AE3251" i="2"/>
  <c r="AF3251" i="2"/>
  <c r="AA3252" i="2"/>
  <c r="AB3252" i="2"/>
  <c r="AE3252" i="2"/>
  <c r="AF3252" i="2"/>
  <c r="AA3253" i="2"/>
  <c r="AB3253" i="2"/>
  <c r="AD3253" i="2" s="1"/>
  <c r="AC3253" i="2"/>
  <c r="AE3253" i="2"/>
  <c r="AF3253" i="2"/>
  <c r="AA3254" i="2"/>
  <c r="AG3254" i="2" s="1"/>
  <c r="AB3254" i="2"/>
  <c r="AC3254" i="2"/>
  <c r="AD3254" i="2"/>
  <c r="AE3254" i="2"/>
  <c r="AF3254" i="2"/>
  <c r="AA3255" i="2"/>
  <c r="AB3255" i="2"/>
  <c r="AC3255" i="2"/>
  <c r="AE3255" i="2" s="1"/>
  <c r="AD3255" i="2"/>
  <c r="AG3255" i="2"/>
  <c r="AA3256" i="2"/>
  <c r="AB3256" i="2"/>
  <c r="AE3256" i="2"/>
  <c r="AF3256" i="2"/>
  <c r="AA3257" i="2"/>
  <c r="AG3257" i="2" s="1"/>
  <c r="AB3257" i="2"/>
  <c r="AD3257" i="2" s="1"/>
  <c r="AE3257" i="2"/>
  <c r="AF3257" i="2"/>
  <c r="AA3258" i="2"/>
  <c r="AB3258" i="2"/>
  <c r="AC3258" i="2"/>
  <c r="AG3258" i="2"/>
  <c r="AA3259" i="2"/>
  <c r="AB3259" i="2"/>
  <c r="AF3259" i="2" s="1"/>
  <c r="AC3259" i="2"/>
  <c r="AD3259" i="2"/>
  <c r="AE3259" i="2"/>
  <c r="AA3260" i="2"/>
  <c r="AB3260" i="2"/>
  <c r="AD3260" i="2"/>
  <c r="AF3260" i="2"/>
  <c r="AA3261" i="2"/>
  <c r="AB3261" i="2"/>
  <c r="AD3261" i="2" s="1"/>
  <c r="AG3261" i="2" s="1"/>
  <c r="AC3261" i="2"/>
  <c r="AE3261" i="2"/>
  <c r="AF3261" i="2"/>
  <c r="AA3262" i="2"/>
  <c r="AB3262" i="2"/>
  <c r="AC3262" i="2"/>
  <c r="AG3262" i="2"/>
  <c r="AA3263" i="2"/>
  <c r="AB3263" i="2"/>
  <c r="AD3263" i="2"/>
  <c r="AE3263" i="2"/>
  <c r="AG3263" i="2"/>
  <c r="AA3264" i="2"/>
  <c r="AB3264" i="2"/>
  <c r="AC3264" i="2" s="1"/>
  <c r="AD3264" i="2"/>
  <c r="AE3264" i="2"/>
  <c r="AA3265" i="2"/>
  <c r="AC3265" i="2" s="1"/>
  <c r="AB3265" i="2"/>
  <c r="AA3266" i="2"/>
  <c r="AB3266" i="2"/>
  <c r="AE3266" i="2" s="1"/>
  <c r="AC3266" i="2"/>
  <c r="AD3266" i="2"/>
  <c r="AG3266" i="2" s="1"/>
  <c r="AF3266" i="2"/>
  <c r="AA3267" i="2"/>
  <c r="AB3267" i="2"/>
  <c r="AD3267" i="2" s="1"/>
  <c r="AC3267" i="2"/>
  <c r="AE3267" i="2"/>
  <c r="AG3267" i="2" s="1"/>
  <c r="AF3267" i="2"/>
  <c r="AA3268" i="2"/>
  <c r="AB3268" i="2"/>
  <c r="AE3268" i="2" s="1"/>
  <c r="AF3268" i="2" s="1"/>
  <c r="AC3268" i="2"/>
  <c r="AD3268" i="2"/>
  <c r="AG3268" i="2"/>
  <c r="AA3269" i="2"/>
  <c r="AG3269" i="2" s="1"/>
  <c r="AB3269" i="2"/>
  <c r="AF3269" i="2" s="1"/>
  <c r="AC3269" i="2"/>
  <c r="AD3269" i="2"/>
  <c r="AE3269" i="2"/>
  <c r="AA3270" i="2"/>
  <c r="AB3270" i="2"/>
  <c r="AA3271" i="2"/>
  <c r="AB3271" i="2"/>
  <c r="AA3272" i="2"/>
  <c r="AB3272" i="2"/>
  <c r="AD3272" i="2" s="1"/>
  <c r="AC3272" i="2"/>
  <c r="AA3273" i="2"/>
  <c r="AB3273" i="2"/>
  <c r="AC3273" i="2"/>
  <c r="AD3273" i="2"/>
  <c r="AE3273" i="2"/>
  <c r="AF3273" i="2"/>
  <c r="AA3274" i="2"/>
  <c r="AB3274" i="2"/>
  <c r="AC3274" i="2" s="1"/>
  <c r="AA3275" i="2"/>
  <c r="AB3275" i="2"/>
  <c r="AD3275" i="2" s="1"/>
  <c r="AC3275" i="2"/>
  <c r="AA3276" i="2"/>
  <c r="AB3276" i="2"/>
  <c r="AC3276" i="2"/>
  <c r="AD3276" i="2"/>
  <c r="AA3277" i="2"/>
  <c r="AG3277" i="2" s="1"/>
  <c r="AB3277" i="2"/>
  <c r="AC3277" i="2" s="1"/>
  <c r="AD3277" i="2"/>
  <c r="AE3277" i="2"/>
  <c r="AA3278" i="2"/>
  <c r="AB3278" i="2"/>
  <c r="AA3279" i="2"/>
  <c r="AB3279" i="2"/>
  <c r="AC3279" i="2"/>
  <c r="AG3279" i="2"/>
  <c r="AA3280" i="2"/>
  <c r="AB3280" i="2"/>
  <c r="AC3280" i="2"/>
  <c r="AA3281" i="2"/>
  <c r="AG3281" i="2" s="1"/>
  <c r="AB3281" i="2"/>
  <c r="AC3281" i="2"/>
  <c r="AE3281" i="2" s="1"/>
  <c r="AF3281" i="2" s="1"/>
  <c r="AD3281" i="2"/>
  <c r="AA3282" i="2"/>
  <c r="AG3282" i="2" s="1"/>
  <c r="AB3282" i="2"/>
  <c r="AA3283" i="2"/>
  <c r="AB3283" i="2"/>
  <c r="AD3283" i="2" s="1"/>
  <c r="AG3283" i="2"/>
  <c r="AA3284" i="2"/>
  <c r="AB3284" i="2"/>
  <c r="AC3284" i="2"/>
  <c r="AD3284" i="2"/>
  <c r="AA3285" i="2"/>
  <c r="AB3285" i="2"/>
  <c r="AF3285" i="2" s="1"/>
  <c r="AC3285" i="2"/>
  <c r="AD3285" i="2"/>
  <c r="AG3285" i="2" s="1"/>
  <c r="AE3285" i="2"/>
  <c r="AA3286" i="2"/>
  <c r="AB3286" i="2"/>
  <c r="AA3287" i="2"/>
  <c r="AG3287" i="2" s="1"/>
  <c r="AB3287" i="2"/>
  <c r="AC3287" i="2"/>
  <c r="AA3288" i="2"/>
  <c r="AB3288" i="2"/>
  <c r="AC3288" i="2" s="1"/>
  <c r="AD3288" i="2"/>
  <c r="AA3289" i="2"/>
  <c r="AB3289" i="2"/>
  <c r="AC3289" i="2"/>
  <c r="AD3289" i="2"/>
  <c r="AE3289" i="2"/>
  <c r="AF3289" i="2"/>
  <c r="AA3290" i="2"/>
  <c r="AB3290" i="2"/>
  <c r="AD3290" i="2"/>
  <c r="AA3291" i="2"/>
  <c r="AB3291" i="2"/>
  <c r="AD3291" i="2" s="1"/>
  <c r="AG3291" i="2"/>
  <c r="AA3292" i="2"/>
  <c r="AB3292" i="2"/>
  <c r="AC3292" i="2"/>
  <c r="AD3292" i="2"/>
  <c r="AG3292" i="2"/>
  <c r="AA3293" i="2"/>
  <c r="AB3293" i="2"/>
  <c r="AC3293" i="2" s="1"/>
  <c r="AD3293" i="2"/>
  <c r="AE3293" i="2"/>
  <c r="AG3293" i="2"/>
  <c r="AA3294" i="2"/>
  <c r="AB3294" i="2"/>
  <c r="AE3294" i="2"/>
  <c r="AF3294" i="2"/>
  <c r="AA3295" i="2"/>
  <c r="AG3295" i="2" s="1"/>
  <c r="AB3295" i="2"/>
  <c r="AC3295" i="2" s="1"/>
  <c r="AA3296" i="2"/>
  <c r="AB3296" i="2"/>
  <c r="AC3296" i="2" s="1"/>
  <c r="AD3296" i="2"/>
  <c r="AG3296" i="2"/>
  <c r="AA3297" i="2"/>
  <c r="AB3297" i="2"/>
  <c r="AC3297" i="2"/>
  <c r="AD3297" i="2"/>
  <c r="AE3297" i="2"/>
  <c r="AF3297" i="2" s="1"/>
  <c r="AA3298" i="2"/>
  <c r="AD3298" i="2" s="1"/>
  <c r="AB3298" i="2"/>
  <c r="AA3299" i="2"/>
  <c r="AB3299" i="2"/>
  <c r="AD3299" i="2" s="1"/>
  <c r="AC3299" i="2"/>
  <c r="AF3299" i="2"/>
  <c r="AA3300" i="2"/>
  <c r="AB3300" i="2"/>
  <c r="AE3300" i="2" s="1"/>
  <c r="AC3300" i="2"/>
  <c r="AD3300" i="2"/>
  <c r="AF3300" i="2"/>
  <c r="AG3300" i="2"/>
  <c r="AA3301" i="2"/>
  <c r="AG3301" i="2" s="1"/>
  <c r="AB3301" i="2"/>
  <c r="AF3301" i="2" s="1"/>
  <c r="AC3301" i="2"/>
  <c r="AD3301" i="2"/>
  <c r="AE3301" i="2"/>
  <c r="AA3302" i="2"/>
  <c r="AB3302" i="2"/>
  <c r="AC3302" i="2"/>
  <c r="AE3302" i="2"/>
  <c r="AF3302" i="2" s="1"/>
  <c r="AA3303" i="2"/>
  <c r="AB3303" i="2"/>
  <c r="AC3303" i="2" s="1"/>
  <c r="AF3303" i="2"/>
  <c r="AA3304" i="2"/>
  <c r="AB3304" i="2"/>
  <c r="AC3304" i="2" s="1"/>
  <c r="AD3304" i="2"/>
  <c r="AA3305" i="2"/>
  <c r="AB3305" i="2"/>
  <c r="AC3305" i="2"/>
  <c r="AD3305" i="2"/>
  <c r="AG3305" i="2" s="1"/>
  <c r="AE3305" i="2"/>
  <c r="AF3305" i="2"/>
  <c r="AA3306" i="2"/>
  <c r="AB3306" i="2"/>
  <c r="AC3306" i="2" s="1"/>
  <c r="AD3306" i="2"/>
  <c r="AA3307" i="2"/>
  <c r="AB3307" i="2"/>
  <c r="AD3307" i="2" s="1"/>
  <c r="AC3307" i="2"/>
  <c r="AE3307" i="2"/>
  <c r="AF3307" i="2"/>
  <c r="AG3307" i="2"/>
  <c r="AA3308" i="2"/>
  <c r="AB3308" i="2"/>
  <c r="AE3308" i="2" s="1"/>
  <c r="AC3308" i="2"/>
  <c r="AD3308" i="2"/>
  <c r="AF3308" i="2"/>
  <c r="AG3308" i="2"/>
  <c r="AA3309" i="2"/>
  <c r="AD3309" i="2" s="1"/>
  <c r="AB3309" i="2"/>
  <c r="AA3310" i="2"/>
  <c r="AB3310" i="2"/>
  <c r="AC3310" i="2" s="1"/>
  <c r="AD3310" i="2"/>
  <c r="AF3310" i="2"/>
  <c r="AA3311" i="2"/>
  <c r="AD3311" i="2" s="1"/>
  <c r="AB3311" i="2"/>
  <c r="AC3311" i="2"/>
  <c r="AA3312" i="2"/>
  <c r="AB3312" i="2"/>
  <c r="AD3312" i="2" s="1"/>
  <c r="AC3312" i="2"/>
  <c r="AA3313" i="2"/>
  <c r="AC3313" i="2" s="1"/>
  <c r="AE3313" i="2" s="1"/>
  <c r="AF3313" i="2" s="1"/>
  <c r="AB3313" i="2"/>
  <c r="AD3313" i="2"/>
  <c r="AA3314" i="2"/>
  <c r="AB3314" i="2"/>
  <c r="AC3314" i="2" s="1"/>
  <c r="AE3314" i="2"/>
  <c r="AF3314" i="2"/>
  <c r="AA3315" i="2"/>
  <c r="AG3315" i="2" s="1"/>
  <c r="AB3315" i="2"/>
  <c r="AD3315" i="2" s="1"/>
  <c r="AE3315" i="2"/>
  <c r="AA3316" i="2"/>
  <c r="AB3316" i="2"/>
  <c r="AE3316" i="2" s="1"/>
  <c r="AC3316" i="2"/>
  <c r="AD3316" i="2"/>
  <c r="AF3316" i="2"/>
  <c r="AG3316" i="2"/>
  <c r="AA3317" i="2"/>
  <c r="AB3317" i="2"/>
  <c r="AC3317" i="2"/>
  <c r="AE3317" i="2" s="1"/>
  <c r="AD3317" i="2"/>
  <c r="AG3317" i="2"/>
  <c r="AA3318" i="2"/>
  <c r="AB3318" i="2"/>
  <c r="AD3318" i="2" s="1"/>
  <c r="AA3319" i="2"/>
  <c r="AB3319" i="2"/>
  <c r="AD3319" i="2" s="1"/>
  <c r="AC3319" i="2"/>
  <c r="AF3319" i="2"/>
  <c r="AA3320" i="2"/>
  <c r="AB3320" i="2"/>
  <c r="AD3320" i="2" s="1"/>
  <c r="AC3320" i="2"/>
  <c r="AA3321" i="2"/>
  <c r="AG3321" i="2" s="1"/>
  <c r="AB3321" i="2"/>
  <c r="AC3321" i="2"/>
  <c r="AD3321" i="2"/>
  <c r="AE3321" i="2"/>
  <c r="AF3321" i="2"/>
  <c r="AA3322" i="2"/>
  <c r="AB3322" i="2"/>
  <c r="AC3322" i="2" s="1"/>
  <c r="AF3322" i="2"/>
  <c r="AA3323" i="2"/>
  <c r="AB3323" i="2"/>
  <c r="AD3323" i="2" s="1"/>
  <c r="AG3323" i="2" s="1"/>
  <c r="AE3323" i="2"/>
  <c r="AA3324" i="2"/>
  <c r="AB3324" i="2"/>
  <c r="AE3324" i="2" s="1"/>
  <c r="AC3324" i="2"/>
  <c r="AD3324" i="2"/>
  <c r="AF3324" i="2"/>
  <c r="AG3324" i="2"/>
  <c r="AA3325" i="2"/>
  <c r="AB3325" i="2"/>
  <c r="AD3325" i="2"/>
  <c r="AA3326" i="2"/>
  <c r="AB3326" i="2"/>
  <c r="AC3326" i="2" s="1"/>
  <c r="AD3326" i="2"/>
  <c r="AF3326" i="2"/>
  <c r="AA3327" i="2"/>
  <c r="AB3327" i="2"/>
  <c r="AC3327" i="2"/>
  <c r="AD3327" i="2"/>
  <c r="AA3328" i="2"/>
  <c r="AB3328" i="2"/>
  <c r="AE3328" i="2" s="1"/>
  <c r="AC3328" i="2"/>
  <c r="AD3328" i="2"/>
  <c r="AG3328" i="2" s="1"/>
  <c r="AF3328" i="2"/>
  <c r="AA3329" i="2"/>
  <c r="AG3329" i="2" s="1"/>
  <c r="AB3329" i="2"/>
  <c r="AD3329" i="2"/>
  <c r="AA3330" i="2"/>
  <c r="AG3330" i="2" s="1"/>
  <c r="AB3330" i="2"/>
  <c r="AC3330" i="2" s="1"/>
  <c r="AE3330" i="2"/>
  <c r="AA3331" i="2"/>
  <c r="AG3331" i="2" s="1"/>
  <c r="AB3331" i="2"/>
  <c r="AD3331" i="2" s="1"/>
  <c r="AC3331" i="2"/>
  <c r="AA3332" i="2"/>
  <c r="AG3332" i="2" s="1"/>
  <c r="AB3332" i="2"/>
  <c r="AE3332" i="2" s="1"/>
  <c r="AC3332" i="2"/>
  <c r="AD3332" i="2"/>
  <c r="AF3332" i="2"/>
  <c r="AA3333" i="2"/>
  <c r="AD3333" i="2" s="1"/>
  <c r="AB3333" i="2"/>
  <c r="AC3333" i="2"/>
  <c r="AE3333" i="2" s="1"/>
  <c r="AG3333" i="2"/>
  <c r="AA3334" i="2"/>
  <c r="AB3334" i="2"/>
  <c r="AD3334" i="2" s="1"/>
  <c r="AC3334" i="2"/>
  <c r="AF3334" i="2"/>
  <c r="AA3335" i="2"/>
  <c r="AB3335" i="2"/>
  <c r="AD3335" i="2" s="1"/>
  <c r="AC3335" i="2"/>
  <c r="AA3336" i="2"/>
  <c r="AB3336" i="2"/>
  <c r="AC3336" i="2" s="1"/>
  <c r="AE3336" i="2" s="1"/>
  <c r="AG3336" i="2"/>
  <c r="AA3337" i="2"/>
  <c r="AG3337" i="2" s="1"/>
  <c r="AB3337" i="2"/>
  <c r="AC3337" i="2"/>
  <c r="AD3337" i="2"/>
  <c r="AE3337" i="2"/>
  <c r="AF3337" i="2"/>
  <c r="AA3338" i="2"/>
  <c r="AB3338" i="2"/>
  <c r="AC3338" i="2" s="1"/>
  <c r="AD3338" i="2"/>
  <c r="AF3338" i="2"/>
  <c r="AA3339" i="2"/>
  <c r="AB3339" i="2"/>
  <c r="AD3339" i="2" s="1"/>
  <c r="AC3339" i="2"/>
  <c r="AG3339" i="2"/>
  <c r="AA3340" i="2"/>
  <c r="AB3340" i="2"/>
  <c r="AE3340" i="2" s="1"/>
  <c r="AC3340" i="2"/>
  <c r="AD3340" i="2"/>
  <c r="AF3340" i="2"/>
  <c r="AG3340" i="2"/>
  <c r="AA3341" i="2"/>
  <c r="AG3341" i="2" s="1"/>
  <c r="AB3341" i="2"/>
  <c r="AD3341" i="2"/>
  <c r="AE3341" i="2"/>
  <c r="AA3342" i="2"/>
  <c r="AB3342" i="2"/>
  <c r="AC3342" i="2" s="1"/>
  <c r="AA3343" i="2"/>
  <c r="AG3343" i="2" s="1"/>
  <c r="AB3343" i="2"/>
  <c r="AE3343" i="2" s="1"/>
  <c r="AC3343" i="2"/>
  <c r="AD3343" i="2"/>
  <c r="AF3343" i="2"/>
  <c r="AA3344" i="2"/>
  <c r="AB3344" i="2"/>
  <c r="AC3344" i="2"/>
  <c r="AD3344" i="2"/>
  <c r="AA3345" i="2"/>
  <c r="AG3345" i="2" s="1"/>
  <c r="AB3345" i="2"/>
  <c r="AC3345" i="2"/>
  <c r="AD3345" i="2"/>
  <c r="AE3345" i="2"/>
  <c r="AF3345" i="2"/>
  <c r="AA3346" i="2"/>
  <c r="AB3346" i="2"/>
  <c r="AC3346" i="2" s="1"/>
  <c r="AE3346" i="2"/>
  <c r="AF3346" i="2"/>
  <c r="AA3347" i="2"/>
  <c r="AB3347" i="2"/>
  <c r="AD3347" i="2" s="1"/>
  <c r="AF3347" i="2"/>
  <c r="AA3348" i="2"/>
  <c r="AG3348" i="2" s="1"/>
  <c r="AB3348" i="2"/>
  <c r="AE3348" i="2" s="1"/>
  <c r="AC3348" i="2"/>
  <c r="AD3348" i="2"/>
  <c r="AF3348" i="2"/>
  <c r="AA3349" i="2"/>
  <c r="AB3349" i="2"/>
  <c r="AC3349" i="2"/>
  <c r="AE3349" i="2" s="1"/>
  <c r="AG3349" i="2" s="1"/>
  <c r="AD3349" i="2"/>
  <c r="AA3350" i="2"/>
  <c r="AB3350" i="2"/>
  <c r="AC3350" i="2"/>
  <c r="AE3350" i="2"/>
  <c r="AF3350" i="2" s="1"/>
  <c r="AA3351" i="2"/>
  <c r="AB3351" i="2"/>
  <c r="AD3351" i="2" s="1"/>
  <c r="AC3351" i="2"/>
  <c r="AF3351" i="2"/>
  <c r="AA3352" i="2"/>
  <c r="AB3352" i="2"/>
  <c r="AC3352" i="2" s="1"/>
  <c r="AE3352" i="2" s="1"/>
  <c r="AA3353" i="2"/>
  <c r="AG3353" i="2" s="1"/>
  <c r="AB3353" i="2"/>
  <c r="AC3353" i="2"/>
  <c r="AE3353" i="2" s="1"/>
  <c r="AF3353" i="2" s="1"/>
  <c r="AD3353" i="2"/>
  <c r="AA3354" i="2"/>
  <c r="AG3354" i="2" s="1"/>
  <c r="AB3354" i="2"/>
  <c r="AC3354" i="2" s="1"/>
  <c r="AD3354" i="2"/>
  <c r="AE3354" i="2"/>
  <c r="AF3354" i="2"/>
  <c r="AA3355" i="2"/>
  <c r="AB3355" i="2"/>
  <c r="AD3355" i="2" s="1"/>
  <c r="AC3355" i="2"/>
  <c r="AE3355" i="2"/>
  <c r="AF3355" i="2"/>
  <c r="AG3355" i="2"/>
  <c r="AA3356" i="2"/>
  <c r="AB3356" i="2"/>
  <c r="AC3356" i="2" s="1"/>
  <c r="AG3356" i="2"/>
  <c r="AA3357" i="2"/>
  <c r="AB3357" i="2"/>
  <c r="AD3357" i="2" s="1"/>
  <c r="AG3357" i="2"/>
  <c r="AA3358" i="2"/>
  <c r="AB3358" i="2"/>
  <c r="AC3358" i="2" s="1"/>
  <c r="AF3358" i="2"/>
  <c r="AA3359" i="2"/>
  <c r="AB3359" i="2"/>
  <c r="AE3359" i="2" s="1"/>
  <c r="AF3359" i="2"/>
  <c r="AA3360" i="2"/>
  <c r="AB3360" i="2"/>
  <c r="AE3360" i="2" s="1"/>
  <c r="AD3360" i="2"/>
  <c r="AG3360" i="2" s="1"/>
  <c r="AF3360" i="2"/>
  <c r="AA3361" i="2"/>
  <c r="AB3361" i="2"/>
  <c r="AC3361" i="2"/>
  <c r="AD3361" i="2"/>
  <c r="AE3361" i="2"/>
  <c r="AF3361" i="2"/>
  <c r="AA3362" i="2"/>
  <c r="AG3362" i="2" s="1"/>
  <c r="AB3362" i="2"/>
  <c r="AD3362" i="2"/>
  <c r="AA3363" i="2"/>
  <c r="AB3363" i="2"/>
  <c r="AC3363" i="2"/>
  <c r="AE3363" i="2" s="1"/>
  <c r="AF3363" i="2" s="1"/>
  <c r="AG3363" i="2"/>
  <c r="AA3364" i="2"/>
  <c r="AB3364" i="2"/>
  <c r="AE3364" i="2" s="1"/>
  <c r="AC3364" i="2"/>
  <c r="AD3364" i="2"/>
  <c r="AG3364" i="2" s="1"/>
  <c r="AF3364" i="2"/>
  <c r="AA3365" i="2"/>
  <c r="AG3365" i="2" s="1"/>
  <c r="AB3365" i="2"/>
  <c r="AF3365" i="2" s="1"/>
  <c r="AC3365" i="2"/>
  <c r="AD3365" i="2"/>
  <c r="AE3365" i="2"/>
  <c r="AA3366" i="2"/>
  <c r="AB3366" i="2"/>
  <c r="AC3366" i="2" s="1"/>
  <c r="AE3366" i="2" s="1"/>
  <c r="AA3367" i="2"/>
  <c r="AB3367" i="2"/>
  <c r="AD3367" i="2" s="1"/>
  <c r="AC3367" i="2"/>
  <c r="AA3368" i="2"/>
  <c r="AB3368" i="2"/>
  <c r="AF3368" i="2" s="1"/>
  <c r="AC3368" i="2"/>
  <c r="AD3368" i="2"/>
  <c r="AE3368" i="2"/>
  <c r="AG3368" i="2"/>
  <c r="AA3369" i="2"/>
  <c r="AD3369" i="2" s="1"/>
  <c r="AG3369" i="2" s="1"/>
  <c r="AB3369" i="2"/>
  <c r="AC3369" i="2"/>
  <c r="AE3369" i="2" s="1"/>
  <c r="AF3369" i="2" s="1"/>
  <c r="AA3370" i="2"/>
  <c r="AG3370" i="2" s="1"/>
  <c r="AB3370" i="2"/>
  <c r="AD3370" i="2" s="1"/>
  <c r="AA3371" i="2"/>
  <c r="AB3371" i="2"/>
  <c r="AD3371" i="2" s="1"/>
  <c r="AG3371" i="2"/>
  <c r="AA3372" i="2"/>
  <c r="AB3372" i="2"/>
  <c r="AE3372" i="2" s="1"/>
  <c r="AD3372" i="2"/>
  <c r="AG3372" i="2" s="1"/>
  <c r="AF3372" i="2"/>
  <c r="AA3373" i="2"/>
  <c r="AB3373" i="2"/>
  <c r="AD3373" i="2"/>
  <c r="AA3374" i="2"/>
  <c r="AB3374" i="2"/>
  <c r="AC3374" i="2" s="1"/>
  <c r="AD3374" i="2"/>
  <c r="AE3374" i="2"/>
  <c r="AF3374" i="2"/>
  <c r="AA3375" i="2"/>
  <c r="AG3375" i="2" s="1"/>
  <c r="AB3375" i="2"/>
  <c r="AC3375" i="2" s="1"/>
  <c r="AD3375" i="2"/>
  <c r="AA3376" i="2"/>
  <c r="AB3376" i="2"/>
  <c r="AE3376" i="2" s="1"/>
  <c r="AC3376" i="2"/>
  <c r="AF3376" i="2"/>
  <c r="AA3377" i="2"/>
  <c r="AG3377" i="2" s="1"/>
  <c r="AB3377" i="2"/>
  <c r="AC3377" i="2"/>
  <c r="AD3377" i="2"/>
  <c r="AE3377" i="2"/>
  <c r="AF3377" i="2" s="1"/>
  <c r="AA3378" i="2"/>
  <c r="AB3378" i="2"/>
  <c r="AC3378" i="2" s="1"/>
  <c r="AD3378" i="2"/>
  <c r="AA3379" i="2"/>
  <c r="AG3379" i="2" s="1"/>
  <c r="AB3379" i="2"/>
  <c r="AD3379" i="2" s="1"/>
  <c r="AA3380" i="2"/>
  <c r="AC3380" i="2" s="1"/>
  <c r="AB3380" i="2"/>
  <c r="AD3380" i="2"/>
  <c r="AA3381" i="2"/>
  <c r="AC3381" i="2" s="1"/>
  <c r="AE3381" i="2" s="1"/>
  <c r="AB3381" i="2"/>
  <c r="AA3382" i="2"/>
  <c r="AG3382" i="2" s="1"/>
  <c r="AB3382" i="2"/>
  <c r="AD3382" i="2" s="1"/>
  <c r="AC3382" i="2"/>
  <c r="AA3383" i="2"/>
  <c r="AB3383" i="2"/>
  <c r="AC3383" i="2"/>
  <c r="AE3383" i="2" s="1"/>
  <c r="AF3383" i="2" s="1"/>
  <c r="AG3383" i="2"/>
  <c r="AA3384" i="2"/>
  <c r="AB3384" i="2"/>
  <c r="AF3384" i="2" s="1"/>
  <c r="AE3384" i="2"/>
  <c r="AA3385" i="2"/>
  <c r="AB3385" i="2"/>
  <c r="AC3385" i="2"/>
  <c r="AD3385" i="2"/>
  <c r="AE3385" i="2"/>
  <c r="AF3385" i="2"/>
  <c r="AG3385" i="2"/>
  <c r="AA3386" i="2"/>
  <c r="AB3386" i="2"/>
  <c r="AD3386" i="2"/>
  <c r="AG3386" i="2"/>
  <c r="AA3387" i="2"/>
  <c r="AB3387" i="2"/>
  <c r="AD3387" i="2" s="1"/>
  <c r="AA3388" i="2"/>
  <c r="AB3388" i="2"/>
  <c r="AC3388" i="2" s="1"/>
  <c r="AD3388" i="2"/>
  <c r="AA3389" i="2"/>
  <c r="AB3389" i="2"/>
  <c r="AD3389" i="2" s="1"/>
  <c r="AA3390" i="2"/>
  <c r="AG3390" i="2" s="1"/>
  <c r="AB3390" i="2"/>
  <c r="AC3390" i="2" s="1"/>
  <c r="AD3390" i="2"/>
  <c r="AE3390" i="2"/>
  <c r="AF3390" i="2"/>
  <c r="AA3391" i="2"/>
  <c r="AG3391" i="2" s="1"/>
  <c r="AB3391" i="2"/>
  <c r="AE3391" i="2" s="1"/>
  <c r="AD3391" i="2"/>
  <c r="AA3392" i="2"/>
  <c r="AB3392" i="2"/>
  <c r="AC3392" i="2" s="1"/>
  <c r="AA3393" i="2"/>
  <c r="AG3393" i="2" s="1"/>
  <c r="AB3393" i="2"/>
  <c r="AC3393" i="2"/>
  <c r="AD3393" i="2"/>
  <c r="AE3393" i="2"/>
  <c r="AF3393" i="2" s="1"/>
  <c r="AA3394" i="2"/>
  <c r="AB3394" i="2"/>
  <c r="AC3394" i="2" s="1"/>
  <c r="AF3394" i="2"/>
  <c r="AA3395" i="2"/>
  <c r="AG3395" i="2" s="1"/>
  <c r="AB3395" i="2"/>
  <c r="AC3395" i="2" s="1"/>
  <c r="AA3396" i="2"/>
  <c r="AG3396" i="2" s="1"/>
  <c r="AB3396" i="2"/>
  <c r="AE3396" i="2" s="1"/>
  <c r="AC3396" i="2"/>
  <c r="AD3396" i="2"/>
  <c r="AF3396" i="2"/>
  <c r="AA3397" i="2"/>
  <c r="AG3397" i="2" s="1"/>
  <c r="AB3397" i="2"/>
  <c r="AF3397" i="2" s="1"/>
  <c r="AC3397" i="2"/>
  <c r="AD3397" i="2"/>
  <c r="AE3397" i="2"/>
  <c r="AA3398" i="2"/>
  <c r="AG3398" i="2" s="1"/>
  <c r="AB3398" i="2"/>
  <c r="AC3398" i="2"/>
  <c r="AA3399" i="2"/>
  <c r="AB3399" i="2"/>
  <c r="AC3399" i="2"/>
  <c r="AE3399" i="2" s="1"/>
  <c r="AF3399" i="2" s="1"/>
  <c r="AA3400" i="2"/>
  <c r="AB3400" i="2"/>
  <c r="AF3400" i="2" s="1"/>
  <c r="AC3400" i="2"/>
  <c r="AD3400" i="2"/>
  <c r="AG3400" i="2" s="1"/>
  <c r="AE3400" i="2"/>
  <c r="AA3401" i="2"/>
  <c r="AB3401" i="2"/>
  <c r="AC3401" i="2"/>
  <c r="AD3401" i="2"/>
  <c r="AE3401" i="2"/>
  <c r="AF3401" i="2"/>
  <c r="AG3401" i="2"/>
  <c r="AA3402" i="2"/>
  <c r="AB3402" i="2"/>
  <c r="AD3402" i="2"/>
  <c r="AA3403" i="2"/>
  <c r="AB3403" i="2"/>
  <c r="AD3403" i="2" s="1"/>
  <c r="AG3403" i="2"/>
  <c r="AA3404" i="2"/>
  <c r="AB3404" i="2"/>
  <c r="AE3404" i="2" s="1"/>
  <c r="AD3404" i="2"/>
  <c r="AG3404" i="2" s="1"/>
  <c r="AF3404" i="2"/>
  <c r="AA3405" i="2"/>
  <c r="AB3405" i="2"/>
  <c r="AD3405" i="2" s="1"/>
  <c r="AG3405" i="2"/>
  <c r="AA3406" i="2"/>
  <c r="AB3406" i="2"/>
  <c r="AD3406" i="2" s="1"/>
  <c r="AA3407" i="2"/>
  <c r="AB3407" i="2"/>
  <c r="AC3407" i="2" s="1"/>
  <c r="AD3407" i="2"/>
  <c r="AA3408" i="2"/>
  <c r="AB3408" i="2"/>
  <c r="AC3408" i="2" s="1"/>
  <c r="AD3408" i="2"/>
  <c r="AA3409" i="2"/>
  <c r="AG3409" i="2" s="1"/>
  <c r="AB3409" i="2"/>
  <c r="AC3409" i="2"/>
  <c r="AD3409" i="2"/>
  <c r="AE3409" i="2"/>
  <c r="AF3409" i="2"/>
  <c r="AA3410" i="2"/>
  <c r="AG3410" i="2" s="1"/>
  <c r="AB3410" i="2"/>
  <c r="AC3410" i="2" s="1"/>
  <c r="AA3411" i="2"/>
  <c r="AB3411" i="2"/>
  <c r="AC3411" i="2"/>
  <c r="AE3411" i="2"/>
  <c r="AF3411" i="2" s="1"/>
  <c r="AG3411" i="2"/>
  <c r="AA3412" i="2"/>
  <c r="AC3412" i="2" s="1"/>
  <c r="AB3412" i="2"/>
  <c r="AD3412" i="2"/>
  <c r="AA3413" i="2"/>
  <c r="AG3413" i="2" s="1"/>
  <c r="AB3413" i="2"/>
  <c r="AF3413" i="2" s="1"/>
  <c r="AC3413" i="2"/>
  <c r="AD3413" i="2"/>
  <c r="AE3413" i="2"/>
  <c r="AA3414" i="2"/>
  <c r="AB3414" i="2"/>
  <c r="AD3414" i="2" s="1"/>
  <c r="AA3415" i="2"/>
  <c r="AG3415" i="2" s="1"/>
  <c r="AB3415" i="2"/>
  <c r="AD3415" i="2" s="1"/>
  <c r="AC3415" i="2"/>
  <c r="AE3415" i="2"/>
  <c r="AF3415" i="2"/>
  <c r="AA3416" i="2"/>
  <c r="AB3416" i="2"/>
  <c r="AF3416" i="2" s="1"/>
  <c r="AC3416" i="2"/>
  <c r="AD3416" i="2"/>
  <c r="AE3416" i="2"/>
  <c r="AG3416" i="2"/>
  <c r="AA3417" i="2"/>
  <c r="AB3417" i="2"/>
  <c r="AA3418" i="2"/>
  <c r="AB3418" i="2"/>
  <c r="AC3418" i="2" s="1"/>
  <c r="AE3418" i="2"/>
  <c r="AF3418" i="2"/>
  <c r="AA3419" i="2"/>
  <c r="AB3419" i="2"/>
  <c r="AD3419" i="2" s="1"/>
  <c r="AE3419" i="2"/>
  <c r="AG3419" i="2" s="1"/>
  <c r="AF3419" i="2"/>
  <c r="AA3420" i="2"/>
  <c r="AB3420" i="2"/>
  <c r="AC3420" i="2"/>
  <c r="AG3420" i="2"/>
  <c r="AA3421" i="2"/>
  <c r="AB3421" i="2"/>
  <c r="AD3421" i="2" s="1"/>
  <c r="AA3422" i="2"/>
  <c r="AG3422" i="2" s="1"/>
  <c r="AB3422" i="2"/>
  <c r="AD3422" i="2"/>
  <c r="AA3423" i="2"/>
  <c r="AB3423" i="2"/>
  <c r="AC3423" i="2"/>
  <c r="AA3424" i="2"/>
  <c r="AB3424" i="2"/>
  <c r="AC3424" i="2" s="1"/>
  <c r="AG3424" i="2"/>
  <c r="AA3425" i="2"/>
  <c r="AG3425" i="2" s="1"/>
  <c r="AB3425" i="2"/>
  <c r="AC3425" i="2"/>
  <c r="AE3425" i="2" s="1"/>
  <c r="AF3425" i="2" s="1"/>
  <c r="AD3425" i="2"/>
  <c r="AA3426" i="2"/>
  <c r="AG3426" i="2" s="1"/>
  <c r="AB3426" i="2"/>
  <c r="AA3427" i="2"/>
  <c r="AG3427" i="2" s="1"/>
  <c r="AB3427" i="2"/>
  <c r="AC3427" i="2" s="1"/>
  <c r="AE3427" i="2" s="1"/>
  <c r="AA3428" i="2"/>
  <c r="AC3428" i="2" s="1"/>
  <c r="AB3428" i="2"/>
  <c r="AA3429" i="2"/>
  <c r="AB3429" i="2"/>
  <c r="AC3429" i="2"/>
  <c r="AD3429" i="2"/>
  <c r="AE3429" i="2"/>
  <c r="AG3429" i="2" s="1"/>
  <c r="AA3430" i="2"/>
  <c r="AB3430" i="2"/>
  <c r="AD3430" i="2" s="1"/>
  <c r="AA3431" i="2"/>
  <c r="AG3431" i="2" s="1"/>
  <c r="AB3431" i="2"/>
  <c r="AC3431" i="2" s="1"/>
  <c r="AA3432" i="2"/>
  <c r="AB3432" i="2"/>
  <c r="AF3432" i="2" s="1"/>
  <c r="AD3432" i="2"/>
  <c r="AG3432" i="2" s="1"/>
  <c r="AE3432" i="2"/>
  <c r="AA3433" i="2"/>
  <c r="AC3433" i="2" s="1"/>
  <c r="AE3433" i="2" s="1"/>
  <c r="AF3433" i="2" s="1"/>
  <c r="AB3433" i="2"/>
  <c r="AD3433" i="2"/>
  <c r="AA3434" i="2"/>
  <c r="AB3434" i="2"/>
  <c r="AC3434" i="2" s="1"/>
  <c r="AD3434" i="2"/>
  <c r="AF3434" i="2"/>
  <c r="AA3435" i="2"/>
  <c r="AB3435" i="2"/>
  <c r="AD3435" i="2" s="1"/>
  <c r="AA3436" i="2"/>
  <c r="AB3436" i="2"/>
  <c r="AE3436" i="2" s="1"/>
  <c r="AC3436" i="2"/>
  <c r="AA3437" i="2"/>
  <c r="AD3437" i="2" s="1"/>
  <c r="AB3437" i="2"/>
  <c r="AA3438" i="2"/>
  <c r="AB3438" i="2"/>
  <c r="AC3438" i="2" s="1"/>
  <c r="AE3438" i="2"/>
  <c r="AA3439" i="2"/>
  <c r="AB3439" i="2"/>
  <c r="AE3439" i="2" s="1"/>
  <c r="AC3439" i="2"/>
  <c r="AA3440" i="2"/>
  <c r="AB3440" i="2"/>
  <c r="AC3440" i="2"/>
  <c r="AD3440" i="2"/>
  <c r="AG3440" i="2"/>
  <c r="AA3441" i="2"/>
  <c r="AG3441" i="2" s="1"/>
  <c r="AB3441" i="2"/>
  <c r="AC3441" i="2"/>
  <c r="AE3441" i="2" s="1"/>
  <c r="AF3441" i="2" s="1"/>
  <c r="AA3442" i="2"/>
  <c r="AB3442" i="2"/>
  <c r="AD3442" i="2" s="1"/>
  <c r="AA3443" i="2"/>
  <c r="AB3443" i="2"/>
  <c r="AD3443" i="2" s="1"/>
  <c r="AC3443" i="2"/>
  <c r="AF3443" i="2"/>
  <c r="AA3444" i="2"/>
  <c r="AB3444" i="2"/>
  <c r="AE3444" i="2" s="1"/>
  <c r="AC3444" i="2"/>
  <c r="AD3444" i="2"/>
  <c r="AF3444" i="2"/>
  <c r="AG3444" i="2"/>
  <c r="AA3445" i="2"/>
  <c r="AG3445" i="2" s="1"/>
  <c r="AB3445" i="2"/>
  <c r="AF3445" i="2" s="1"/>
  <c r="AC3445" i="2"/>
  <c r="AD3445" i="2"/>
  <c r="AE3445" i="2"/>
  <c r="AA3446" i="2"/>
  <c r="AB3446" i="2"/>
  <c r="AD3446" i="2" s="1"/>
  <c r="AC3446" i="2"/>
  <c r="AE3446" i="2"/>
  <c r="AF3446" i="2"/>
  <c r="AA3447" i="2"/>
  <c r="AG3447" i="2" s="1"/>
  <c r="AB3447" i="2"/>
  <c r="AD3447" i="2" s="1"/>
  <c r="AE3447" i="2"/>
  <c r="AF3447" i="2"/>
  <c r="AA3448" i="2"/>
  <c r="AB3448" i="2"/>
  <c r="AF3448" i="2" s="1"/>
  <c r="AC3448" i="2"/>
  <c r="AE3448" i="2"/>
  <c r="AA3449" i="2"/>
  <c r="AB3449" i="2"/>
  <c r="AC3449" i="2"/>
  <c r="AD3449" i="2"/>
  <c r="AE3449" i="2"/>
  <c r="AF3449" i="2" s="1"/>
  <c r="AG3449" i="2"/>
  <c r="AA3450" i="2"/>
  <c r="AB3450" i="2"/>
  <c r="AC3450" i="2" s="1"/>
  <c r="AD3450" i="2"/>
  <c r="AA3451" i="2"/>
  <c r="AB3451" i="2"/>
  <c r="AD3451" i="2" s="1"/>
  <c r="AC3451" i="2"/>
  <c r="AE3451" i="2"/>
  <c r="AF3451" i="2" s="1"/>
  <c r="AG3451" i="2"/>
  <c r="AA3452" i="2"/>
  <c r="AB3452" i="2"/>
  <c r="AC3452" i="2"/>
  <c r="AD3452" i="2"/>
  <c r="AG3452" i="2"/>
  <c r="AA3453" i="2"/>
  <c r="AG3453" i="2" s="1"/>
  <c r="AB3453" i="2"/>
  <c r="AD3453" i="2" s="1"/>
  <c r="AA3454" i="2"/>
  <c r="AB3454" i="2"/>
  <c r="AC3454" i="2" s="1"/>
  <c r="AD3454" i="2"/>
  <c r="AF3454" i="2"/>
  <c r="AA3455" i="2"/>
  <c r="AB3455" i="2"/>
  <c r="AE3455" i="2" s="1"/>
  <c r="AC3455" i="2"/>
  <c r="AD3455" i="2"/>
  <c r="AF3455" i="2"/>
  <c r="AG3455" i="2"/>
  <c r="AA3456" i="2"/>
  <c r="AB3456" i="2"/>
  <c r="AE3456" i="2" s="1"/>
  <c r="AF3456" i="2"/>
  <c r="AA3457" i="2"/>
  <c r="AB3457" i="2"/>
  <c r="AC3457" i="2"/>
  <c r="AD3457" i="2"/>
  <c r="AE3457" i="2"/>
  <c r="AF3457" i="2"/>
  <c r="AA3458" i="2"/>
  <c r="AG3458" i="2" s="1"/>
  <c r="AB3458" i="2"/>
  <c r="AD3458" i="2" s="1"/>
  <c r="AA3459" i="2"/>
  <c r="AG3459" i="2" s="1"/>
  <c r="AB3459" i="2"/>
  <c r="AC3459" i="2" s="1"/>
  <c r="AE3459" i="2" s="1"/>
  <c r="AA3460" i="2"/>
  <c r="AG3460" i="2" s="1"/>
  <c r="AB3460" i="2"/>
  <c r="AC3460" i="2"/>
  <c r="AD3460" i="2"/>
  <c r="AE3460" i="2"/>
  <c r="AF3460" i="2"/>
  <c r="AA3461" i="2"/>
  <c r="AG3461" i="2" s="1"/>
  <c r="AB3461" i="2"/>
  <c r="AF3461" i="2" s="1"/>
  <c r="AC3461" i="2"/>
  <c r="AD3461" i="2"/>
  <c r="AE3461" i="2"/>
  <c r="AA3462" i="2"/>
  <c r="AG3462" i="2" s="1"/>
  <c r="AB3462" i="2"/>
  <c r="AD3462" i="2" s="1"/>
  <c r="AC3462" i="2"/>
  <c r="AE3462" i="2"/>
  <c r="AF3462" i="2"/>
  <c r="AA3463" i="2"/>
  <c r="AG3463" i="2" s="1"/>
  <c r="AB3463" i="2"/>
  <c r="AD3463" i="2" s="1"/>
  <c r="AE3463" i="2"/>
  <c r="AA3464" i="2"/>
  <c r="AB3464" i="2"/>
  <c r="AG3464" i="2"/>
  <c r="AA3465" i="2"/>
  <c r="AB3465" i="2"/>
  <c r="AC3465" i="2"/>
  <c r="AD3465" i="2"/>
  <c r="AE3465" i="2"/>
  <c r="AG3465" i="2" s="1"/>
  <c r="AF3465" i="2"/>
  <c r="AA3466" i="2"/>
  <c r="AB3466" i="2"/>
  <c r="AC3466" i="2" s="1"/>
  <c r="AE3466" i="2"/>
  <c r="AF3466" i="2"/>
  <c r="AA3467" i="2"/>
  <c r="AB3467" i="2"/>
  <c r="AD3467" i="2" s="1"/>
  <c r="AC3467" i="2"/>
  <c r="AF3467" i="2"/>
  <c r="AA3468" i="2"/>
  <c r="AB3468" i="2"/>
  <c r="AE3468" i="2" s="1"/>
  <c r="AF3468" i="2"/>
  <c r="AA3469" i="2"/>
  <c r="AB3469" i="2"/>
  <c r="AD3469" i="2"/>
  <c r="AG3469" i="2"/>
  <c r="AA3470" i="2"/>
  <c r="AB3470" i="2"/>
  <c r="AC3470" i="2" s="1"/>
  <c r="AA3471" i="2"/>
  <c r="AB3471" i="2"/>
  <c r="AE3471" i="2" s="1"/>
  <c r="AF3471" i="2"/>
  <c r="AA3472" i="2"/>
  <c r="AB3472" i="2"/>
  <c r="AD3472" i="2" s="1"/>
  <c r="AC3472" i="2"/>
  <c r="AG3472" i="2"/>
  <c r="AA3473" i="2"/>
  <c r="AG3473" i="2" s="1"/>
  <c r="AB3473" i="2"/>
  <c r="AC3473" i="2"/>
  <c r="AD3473" i="2"/>
  <c r="AE3473" i="2"/>
  <c r="AF3473" i="2"/>
  <c r="AA3474" i="2"/>
  <c r="AB3474" i="2"/>
  <c r="AC3474" i="2" s="1"/>
  <c r="AD3474" i="2"/>
  <c r="AE3474" i="2"/>
  <c r="AF3474" i="2"/>
  <c r="AA3475" i="2"/>
  <c r="AB3475" i="2"/>
  <c r="AD3475" i="2" s="1"/>
  <c r="AA3476" i="2"/>
  <c r="AB3476" i="2"/>
  <c r="AC3476" i="2"/>
  <c r="AD3476" i="2"/>
  <c r="AG3476" i="2"/>
  <c r="AA3477" i="2"/>
  <c r="AB3477" i="2"/>
  <c r="AF3477" i="2" s="1"/>
  <c r="AC3477" i="2"/>
  <c r="AD3477" i="2"/>
  <c r="AE3477" i="2"/>
  <c r="AG3477" i="2"/>
  <c r="AA3478" i="2"/>
  <c r="AB3478" i="2"/>
  <c r="AD3478" i="2" s="1"/>
  <c r="AE3478" i="2"/>
  <c r="AA3479" i="2"/>
  <c r="AB3479" i="2"/>
  <c r="AD3479" i="2" s="1"/>
  <c r="AA3480" i="2"/>
  <c r="AB3480" i="2"/>
  <c r="AF3480" i="2" s="1"/>
  <c r="AD3480" i="2"/>
  <c r="AG3480" i="2" s="1"/>
  <c r="AE3480" i="2"/>
  <c r="AA3481" i="2"/>
  <c r="AG3481" i="2" s="1"/>
  <c r="AB3481" i="2"/>
  <c r="AC3481" i="2"/>
  <c r="AD3481" i="2"/>
  <c r="AE3481" i="2"/>
  <c r="AF3481" i="2"/>
  <c r="AA3482" i="2"/>
  <c r="AG3482" i="2" s="1"/>
  <c r="AB3482" i="2"/>
  <c r="AD3482" i="2" s="1"/>
  <c r="AA3483" i="2"/>
  <c r="AB3483" i="2"/>
  <c r="AD3483" i="2" s="1"/>
  <c r="AA3484" i="2"/>
  <c r="AB3484" i="2"/>
  <c r="AD3484" i="2" s="1"/>
  <c r="AC3484" i="2"/>
  <c r="AA3485" i="2"/>
  <c r="AB3485" i="2"/>
  <c r="AD3485" i="2" s="1"/>
  <c r="AA3486" i="2"/>
  <c r="AB3486" i="2"/>
  <c r="AC3486" i="2" s="1"/>
  <c r="AF3486" i="2"/>
  <c r="AA3487" i="2"/>
  <c r="AB3487" i="2"/>
  <c r="AE3487" i="2" s="1"/>
  <c r="AC3487" i="2"/>
  <c r="AF3487" i="2"/>
  <c r="AA3488" i="2"/>
  <c r="AB3488" i="2"/>
  <c r="AC3488" i="2" s="1"/>
  <c r="AA3489" i="2"/>
  <c r="AC3489" i="2" s="1"/>
  <c r="AE3489" i="2" s="1"/>
  <c r="AF3489" i="2" s="1"/>
  <c r="AB3489" i="2"/>
  <c r="AD3489" i="2"/>
  <c r="AA3490" i="2"/>
  <c r="AB3490" i="2"/>
  <c r="AD3490" i="2"/>
  <c r="AA3491" i="2"/>
  <c r="AG3491" i="2" s="1"/>
  <c r="AB3491" i="2"/>
  <c r="AD3491" i="2" s="1"/>
  <c r="AE3491" i="2"/>
  <c r="AF3491" i="2"/>
  <c r="AA3492" i="2"/>
  <c r="AD3492" i="2" s="1"/>
  <c r="AB3492" i="2"/>
  <c r="AC3492" i="2"/>
  <c r="AA3493" i="2"/>
  <c r="AB3493" i="2"/>
  <c r="AC3493" i="2"/>
  <c r="AD3493" i="2"/>
  <c r="AE3493" i="2"/>
  <c r="AG3493" i="2"/>
  <c r="AA3494" i="2"/>
  <c r="AB3494" i="2"/>
  <c r="AD3494" i="2" s="1"/>
  <c r="AC3494" i="2"/>
  <c r="AA3495" i="2"/>
  <c r="AG3495" i="2" s="1"/>
  <c r="AB3495" i="2"/>
  <c r="AD3495" i="2" s="1"/>
  <c r="AA3496" i="2"/>
  <c r="AB3496" i="2"/>
  <c r="AC3496" i="2" s="1"/>
  <c r="AD3496" i="2"/>
  <c r="AG3496" i="2"/>
  <c r="AA3497" i="2"/>
  <c r="AC3497" i="2" s="1"/>
  <c r="AE3497" i="2" s="1"/>
  <c r="AF3497" i="2" s="1"/>
  <c r="AB3497" i="2"/>
  <c r="AA3498" i="2"/>
  <c r="AB3498" i="2"/>
  <c r="AC3498" i="2" s="1"/>
  <c r="AD3498" i="2"/>
  <c r="AA3499" i="2"/>
  <c r="AB3499" i="2"/>
  <c r="AD3499" i="2" s="1"/>
  <c r="AF3499" i="2"/>
  <c r="AA3500" i="2"/>
  <c r="AB3500" i="2"/>
  <c r="AE3500" i="2" s="1"/>
  <c r="AD3500" i="2"/>
  <c r="AG3500" i="2" s="1"/>
  <c r="AA3501" i="2"/>
  <c r="AG3501" i="2" s="1"/>
  <c r="AB3501" i="2"/>
  <c r="AD3501" i="2"/>
  <c r="AA3502" i="2"/>
  <c r="AB3502" i="2"/>
  <c r="AD3502" i="2" s="1"/>
  <c r="AA3503" i="2"/>
  <c r="AG3503" i="2" s="1"/>
  <c r="AB3503" i="2"/>
  <c r="AE3503" i="2" s="1"/>
  <c r="AD3503" i="2"/>
  <c r="AA3504" i="2"/>
  <c r="AB3504" i="2"/>
  <c r="AC3504" i="2"/>
  <c r="AD3504" i="2"/>
  <c r="AA3505" i="2"/>
  <c r="AG3505" i="2" s="1"/>
  <c r="AB3505" i="2"/>
  <c r="AC3505" i="2"/>
  <c r="AE3505" i="2" s="1"/>
  <c r="AF3505" i="2" s="1"/>
  <c r="AD3505" i="2"/>
  <c r="AA3506" i="2"/>
  <c r="AG3506" i="2" s="1"/>
  <c r="AB3506" i="2"/>
  <c r="AC3506" i="2" s="1"/>
  <c r="AA3507" i="2"/>
  <c r="AB3507" i="2"/>
  <c r="AD3507" i="2" s="1"/>
  <c r="AF3507" i="2"/>
  <c r="AA3508" i="2"/>
  <c r="AB3508" i="2"/>
  <c r="AC3508" i="2"/>
  <c r="AD3508" i="2"/>
  <c r="AE3508" i="2"/>
  <c r="AF3508" i="2"/>
  <c r="AG3508" i="2"/>
  <c r="AA3509" i="2"/>
  <c r="AD3509" i="2" s="1"/>
  <c r="AB3509" i="2"/>
  <c r="AC3509" i="2"/>
  <c r="AE3509" i="2"/>
  <c r="AG3509" i="2"/>
  <c r="AA3510" i="2"/>
  <c r="AG3510" i="2" s="1"/>
  <c r="AB3510" i="2"/>
  <c r="AD3510" i="2" s="1"/>
  <c r="AA3511" i="2"/>
  <c r="AB3511" i="2"/>
  <c r="AC3511" i="2" s="1"/>
  <c r="AA3512" i="2"/>
  <c r="AB3512" i="2"/>
  <c r="AC3512" i="2" s="1"/>
  <c r="AE3512" i="2" s="1"/>
  <c r="AD3512" i="2"/>
  <c r="AA3513" i="2"/>
  <c r="AG3513" i="2" s="1"/>
  <c r="AB3513" i="2"/>
  <c r="AC3513" i="2"/>
  <c r="AD3513" i="2"/>
  <c r="AE3513" i="2"/>
  <c r="AF3513" i="2"/>
  <c r="AA3514" i="2"/>
  <c r="AB3514" i="2"/>
  <c r="AC3514" i="2" s="1"/>
  <c r="AA3515" i="2"/>
  <c r="AB3515" i="2"/>
  <c r="AD3515" i="2" s="1"/>
  <c r="AG3515" i="2" s="1"/>
  <c r="AE3515" i="2"/>
  <c r="AA3516" i="2"/>
  <c r="AB3516" i="2"/>
  <c r="AC3516" i="2" s="1"/>
  <c r="AA3517" i="2"/>
  <c r="AB3517" i="2"/>
  <c r="AE3517" i="2" s="1"/>
  <c r="AG3517" i="2" s="1"/>
  <c r="AD3517" i="2"/>
  <c r="AA3518" i="2"/>
  <c r="AD3518" i="2" s="1"/>
  <c r="AB3518" i="2"/>
  <c r="AC3518" i="2"/>
  <c r="AE3518" i="2" s="1"/>
  <c r="AF3518" i="2" s="1"/>
  <c r="AA3519" i="2"/>
  <c r="AB3519" i="2"/>
  <c r="AE3519" i="2" s="1"/>
  <c r="AF3519" i="2"/>
  <c r="AA3520" i="2"/>
  <c r="AB3520" i="2"/>
  <c r="AC3520" i="2" s="1"/>
  <c r="AD3520" i="2"/>
  <c r="AE3520" i="2"/>
  <c r="AG3520" i="2"/>
  <c r="AA3521" i="2"/>
  <c r="AB3521" i="2"/>
  <c r="AC3521" i="2"/>
  <c r="AD3521" i="2"/>
  <c r="AE3521" i="2"/>
  <c r="AF3521" i="2"/>
  <c r="AA3522" i="2"/>
  <c r="AB3522" i="2"/>
  <c r="AC3522" i="2" s="1"/>
  <c r="AA3523" i="2"/>
  <c r="AG3523" i="2" s="1"/>
  <c r="AB3523" i="2"/>
  <c r="AC3523" i="2" s="1"/>
  <c r="AE3523" i="2" s="1"/>
  <c r="AA3524" i="2"/>
  <c r="AG3524" i="2" s="1"/>
  <c r="AB3524" i="2"/>
  <c r="AE3524" i="2" s="1"/>
  <c r="AC3524" i="2"/>
  <c r="AD3524" i="2"/>
  <c r="AF3524" i="2"/>
  <c r="AA3525" i="2"/>
  <c r="AB3525" i="2"/>
  <c r="AD3525" i="2" s="1"/>
  <c r="AG3525" i="2" s="1"/>
  <c r="AC3525" i="2"/>
  <c r="AE3525" i="2"/>
  <c r="AA3526" i="2"/>
  <c r="AB3526" i="2"/>
  <c r="AD3526" i="2" s="1"/>
  <c r="AA3527" i="2"/>
  <c r="AB3527" i="2"/>
  <c r="AA3528" i="2"/>
  <c r="AB3528" i="2"/>
  <c r="AF3528" i="2" s="1"/>
  <c r="AC3528" i="2"/>
  <c r="AD3528" i="2"/>
  <c r="AE3528" i="2"/>
  <c r="AG3528" i="2"/>
  <c r="AA3529" i="2"/>
  <c r="AG3529" i="2" s="1"/>
  <c r="AB3529" i="2"/>
  <c r="AC3529" i="2"/>
  <c r="AD3529" i="2"/>
  <c r="AE3529" i="2"/>
  <c r="AF3529" i="2"/>
  <c r="AA3530" i="2"/>
  <c r="AG3530" i="2" s="1"/>
  <c r="AB3530" i="2"/>
  <c r="AC3530" i="2" s="1"/>
  <c r="AD3530" i="2"/>
  <c r="AE3530" i="2"/>
  <c r="AA3531" i="2"/>
  <c r="AB3531" i="2"/>
  <c r="AD3531" i="2" s="1"/>
  <c r="AC3531" i="2"/>
  <c r="AE3531" i="2" s="1"/>
  <c r="AF3531" i="2" s="1"/>
  <c r="AG3531" i="2"/>
  <c r="AA3532" i="2"/>
  <c r="AB3532" i="2"/>
  <c r="AC3532" i="2" s="1"/>
  <c r="AA3533" i="2"/>
  <c r="AB3533" i="2"/>
  <c r="AD3533" i="2" s="1"/>
  <c r="AG3533" i="2" s="1"/>
  <c r="AE3533" i="2"/>
  <c r="AA3534" i="2"/>
  <c r="AB3534" i="2"/>
  <c r="AC3534" i="2" s="1"/>
  <c r="AE3534" i="2" s="1"/>
  <c r="AF3534" i="2" s="1"/>
  <c r="AA3535" i="2"/>
  <c r="AG3535" i="2" s="1"/>
  <c r="AB3535" i="2"/>
  <c r="AE3535" i="2" s="1"/>
  <c r="AD3535" i="2"/>
  <c r="AA3536" i="2"/>
  <c r="AB3536" i="2"/>
  <c r="AC3536" i="2"/>
  <c r="AD3536" i="2"/>
  <c r="AG3536" i="2" s="1"/>
  <c r="AE3536" i="2"/>
  <c r="AF3536" i="2"/>
  <c r="AA3537" i="2"/>
  <c r="AB3537" i="2"/>
  <c r="AC3537" i="2"/>
  <c r="AD3537" i="2"/>
  <c r="AE3537" i="2"/>
  <c r="AF3537" i="2"/>
  <c r="AA3538" i="2"/>
  <c r="AG3538" i="2" s="1"/>
  <c r="AB3538" i="2"/>
  <c r="AC3538" i="2" s="1"/>
  <c r="AD3538" i="2"/>
  <c r="AE3538" i="2"/>
  <c r="AA3539" i="2"/>
  <c r="AB3539" i="2"/>
  <c r="AC3539" i="2"/>
  <c r="AE3539" i="2" s="1"/>
  <c r="AF3539" i="2" s="1"/>
  <c r="AA3540" i="2"/>
  <c r="AG3540" i="2" s="1"/>
  <c r="AB3540" i="2"/>
  <c r="AE3540" i="2" s="1"/>
  <c r="AC3540" i="2"/>
  <c r="AD3540" i="2"/>
  <c r="AF3540" i="2"/>
  <c r="AA3541" i="2"/>
  <c r="AB3541" i="2"/>
  <c r="AC3541" i="2" s="1"/>
  <c r="AE3541" i="2" s="1"/>
  <c r="AD3541" i="2"/>
  <c r="AA3542" i="2"/>
  <c r="AB3542" i="2"/>
  <c r="AD3542" i="2" s="1"/>
  <c r="AE3542" i="2"/>
  <c r="AF3542" i="2"/>
  <c r="AA3543" i="2"/>
  <c r="AG3543" i="2" s="1"/>
  <c r="AB3543" i="2"/>
  <c r="AD3543" i="2"/>
  <c r="AA3544" i="2"/>
  <c r="AB3544" i="2"/>
  <c r="AC3544" i="2" s="1"/>
  <c r="AE3544" i="2" s="1"/>
  <c r="AG3544" i="2"/>
  <c r="AA3545" i="2"/>
  <c r="AB3545" i="2"/>
  <c r="AC3545" i="2"/>
  <c r="AE3545" i="2" s="1"/>
  <c r="AF3545" i="2" s="1"/>
  <c r="AD3545" i="2"/>
  <c r="AG3545" i="2"/>
  <c r="AA3546" i="2"/>
  <c r="AB3546" i="2"/>
  <c r="AC3546" i="2" s="1"/>
  <c r="AD3546" i="2"/>
  <c r="AF3546" i="2"/>
  <c r="AA3547" i="2"/>
  <c r="AB3547" i="2"/>
  <c r="AD3547" i="2" s="1"/>
  <c r="AG3547" i="2"/>
  <c r="AA3548" i="2"/>
  <c r="AG3548" i="2" s="1"/>
  <c r="AB3548" i="2"/>
  <c r="AE3548" i="2" s="1"/>
  <c r="AD3548" i="2"/>
  <c r="AA3549" i="2"/>
  <c r="AB3549" i="2"/>
  <c r="AD3549" i="2"/>
  <c r="AA3550" i="2"/>
  <c r="AG3550" i="2" s="1"/>
  <c r="AB3550" i="2"/>
  <c r="AC3550" i="2" s="1"/>
  <c r="AE3550" i="2" s="1"/>
  <c r="AF3550" i="2" s="1"/>
  <c r="AD3550" i="2"/>
  <c r="AA3551" i="2"/>
  <c r="AB3551" i="2"/>
  <c r="AE3551" i="2" s="1"/>
  <c r="AC3551" i="2"/>
  <c r="AF3551" i="2"/>
  <c r="AA3552" i="2"/>
  <c r="AB3552" i="2"/>
  <c r="AC3552" i="2" s="1"/>
  <c r="AE3552" i="2"/>
  <c r="AA3553" i="2"/>
  <c r="AG3553" i="2" s="1"/>
  <c r="AB3553" i="2"/>
  <c r="AC3553" i="2" s="1"/>
  <c r="AA3554" i="2"/>
  <c r="AB3554" i="2"/>
  <c r="AC3554" i="2" s="1"/>
  <c r="AD3554" i="2"/>
  <c r="AE3554" i="2"/>
  <c r="AG3554" i="2"/>
  <c r="AA3555" i="2"/>
  <c r="AG3555" i="2" s="1"/>
  <c r="AB3555" i="2"/>
  <c r="AC3555" i="2"/>
  <c r="AD3555" i="2"/>
  <c r="AE3555" i="2"/>
  <c r="AF3555" i="2"/>
  <c r="AA3556" i="2"/>
  <c r="AC3556" i="2" s="1"/>
  <c r="AB3556" i="2"/>
  <c r="AB58" i="2"/>
  <c r="AC58" i="2" s="1"/>
  <c r="AD58" i="2"/>
  <c r="AE58" i="2"/>
  <c r="AG58" i="2" s="1"/>
  <c r="AF58" i="2"/>
  <c r="AH58" i="2"/>
  <c r="AI58" i="2" s="1"/>
  <c r="AJ58" i="2"/>
  <c r="AK58" i="2"/>
  <c r="AL58" i="2"/>
  <c r="T59" i="2"/>
  <c r="U59" i="2"/>
  <c r="V59" i="2" s="1"/>
  <c r="X59" i="2" s="1"/>
  <c r="W59" i="2"/>
  <c r="Z59" i="2"/>
  <c r="T60" i="2"/>
  <c r="U60" i="2"/>
  <c r="V60" i="2"/>
  <c r="W60" i="2"/>
  <c r="X60" i="2"/>
  <c r="Y60" i="2"/>
  <c r="Z60" i="2"/>
  <c r="T61" i="2"/>
  <c r="U61" i="2"/>
  <c r="T62" i="2"/>
  <c r="U62" i="2"/>
  <c r="V62" i="2"/>
  <c r="W62" i="2"/>
  <c r="X62" i="2"/>
  <c r="Y62" i="2"/>
  <c r="Z62" i="2"/>
  <c r="T63" i="2"/>
  <c r="Z63" i="2" s="1"/>
  <c r="U63" i="2"/>
  <c r="V63" i="2"/>
  <c r="W63" i="2"/>
  <c r="T64" i="2"/>
  <c r="Z64" i="2" s="1"/>
  <c r="U64" i="2"/>
  <c r="V64" i="2" s="1"/>
  <c r="T65" i="2"/>
  <c r="Z65" i="2" s="1"/>
  <c r="U65" i="2"/>
  <c r="W65" i="2" s="1"/>
  <c r="X65" i="2" s="1"/>
  <c r="Y65" i="2" s="1"/>
  <c r="V65" i="2"/>
  <c r="T66" i="2"/>
  <c r="Z66" i="2" s="1"/>
  <c r="U66" i="2"/>
  <c r="V66" i="2"/>
  <c r="W66" i="2"/>
  <c r="X66" i="2"/>
  <c r="Y66" i="2"/>
  <c r="T67" i="2"/>
  <c r="U67" i="2"/>
  <c r="V67" i="2"/>
  <c r="W67" i="2"/>
  <c r="X67" i="2"/>
  <c r="Y67" i="2" s="1"/>
  <c r="Z67" i="2"/>
  <c r="T68" i="2"/>
  <c r="Z68" i="2" s="1"/>
  <c r="U68" i="2"/>
  <c r="V68" i="2"/>
  <c r="W68" i="2"/>
  <c r="X68" i="2"/>
  <c r="Y68" i="2"/>
  <c r="T69" i="2"/>
  <c r="U69" i="2"/>
  <c r="V69" i="2"/>
  <c r="W69" i="2"/>
  <c r="X69" i="2"/>
  <c r="Y69" i="2"/>
  <c r="Z69" i="2"/>
  <c r="T70" i="2"/>
  <c r="U70" i="2"/>
  <c r="V70" i="2"/>
  <c r="T71" i="2"/>
  <c r="V71" i="2" s="1"/>
  <c r="U71" i="2"/>
  <c r="Z71" i="2"/>
  <c r="T72" i="2"/>
  <c r="U72" i="2"/>
  <c r="W72" i="2"/>
  <c r="T73" i="2"/>
  <c r="U73" i="2"/>
  <c r="W73" i="2" s="1"/>
  <c r="V73" i="2"/>
  <c r="Z73" i="2"/>
  <c r="T74" i="2"/>
  <c r="U74" i="2"/>
  <c r="X74" i="2" s="1"/>
  <c r="V74" i="2"/>
  <c r="W74" i="2"/>
  <c r="Y74" i="2"/>
  <c r="Z74" i="2"/>
  <c r="T75" i="2"/>
  <c r="U75" i="2"/>
  <c r="V75" i="2" s="1"/>
  <c r="X75" i="2" s="1"/>
  <c r="W75" i="2"/>
  <c r="Z75" i="2"/>
  <c r="T76" i="2"/>
  <c r="U76" i="2"/>
  <c r="V76" i="2"/>
  <c r="W76" i="2"/>
  <c r="X76" i="2"/>
  <c r="Y76" i="2"/>
  <c r="Z76" i="2"/>
  <c r="T77" i="2"/>
  <c r="U77" i="2"/>
  <c r="T78" i="2"/>
  <c r="U78" i="2"/>
  <c r="V78" i="2"/>
  <c r="W78" i="2"/>
  <c r="X78" i="2"/>
  <c r="Y78" i="2"/>
  <c r="Z78" i="2"/>
  <c r="T79" i="2"/>
  <c r="U79" i="2"/>
  <c r="X79" i="2" s="1"/>
  <c r="V79" i="2"/>
  <c r="W79" i="2"/>
  <c r="T80" i="2"/>
  <c r="U80" i="2"/>
  <c r="V80" i="2" s="1"/>
  <c r="Z80" i="2"/>
  <c r="T81" i="2"/>
  <c r="Z81" i="2" s="1"/>
  <c r="U81" i="2"/>
  <c r="W81" i="2" s="1"/>
  <c r="V81" i="2"/>
  <c r="X81" i="2"/>
  <c r="Y81" i="2"/>
  <c r="T82" i="2"/>
  <c r="U82" i="2"/>
  <c r="X82" i="2" s="1"/>
  <c r="V82" i="2"/>
  <c r="W82" i="2"/>
  <c r="Z82" i="2" s="1"/>
  <c r="Y82" i="2"/>
  <c r="T83" i="2"/>
  <c r="U83" i="2"/>
  <c r="V83" i="2"/>
  <c r="W83" i="2"/>
  <c r="X83" i="2"/>
  <c r="Y83" i="2" s="1"/>
  <c r="Z83" i="2"/>
  <c r="T84" i="2"/>
  <c r="U84" i="2"/>
  <c r="T85" i="2"/>
  <c r="U85" i="2"/>
  <c r="V85" i="2"/>
  <c r="W85" i="2"/>
  <c r="X85" i="2"/>
  <c r="Y85" i="2"/>
  <c r="Z85" i="2"/>
  <c r="T86" i="2"/>
  <c r="Z86" i="2" s="1"/>
  <c r="U86" i="2"/>
  <c r="V86" i="2"/>
  <c r="T87" i="2"/>
  <c r="U87" i="2"/>
  <c r="V87" i="2"/>
  <c r="W87" i="2"/>
  <c r="X87" i="2"/>
  <c r="Y87" i="2"/>
  <c r="Z87" i="2"/>
  <c r="T88" i="2"/>
  <c r="Z88" i="2" s="1"/>
  <c r="U88" i="2"/>
  <c r="Y88" i="2" s="1"/>
  <c r="W88" i="2"/>
  <c r="X88" i="2"/>
  <c r="T89" i="2"/>
  <c r="U89" i="2"/>
  <c r="W89" i="2" s="1"/>
  <c r="V89" i="2"/>
  <c r="Z89" i="2"/>
  <c r="T90" i="2"/>
  <c r="U90" i="2"/>
  <c r="X90" i="2" s="1"/>
  <c r="Y90" i="2" s="1"/>
  <c r="V90" i="2"/>
  <c r="W90" i="2"/>
  <c r="Z90" i="2"/>
  <c r="T91" i="2"/>
  <c r="U91" i="2"/>
  <c r="V91" i="2" s="1"/>
  <c r="X91" i="2" s="1"/>
  <c r="W91" i="2"/>
  <c r="Z91" i="2"/>
  <c r="T92" i="2"/>
  <c r="U92" i="2"/>
  <c r="V92" i="2"/>
  <c r="W92" i="2"/>
  <c r="X92" i="2"/>
  <c r="Y92" i="2"/>
  <c r="Z92" i="2"/>
  <c r="T93" i="2"/>
  <c r="U93" i="2"/>
  <c r="T94" i="2"/>
  <c r="U94" i="2"/>
  <c r="V94" i="2"/>
  <c r="W94" i="2"/>
  <c r="X94" i="2"/>
  <c r="Y94" i="2"/>
  <c r="Z94" i="2"/>
  <c r="T95" i="2"/>
  <c r="U95" i="2"/>
  <c r="X95" i="2" s="1"/>
  <c r="V95" i="2"/>
  <c r="W95" i="2"/>
  <c r="T96" i="2"/>
  <c r="U96" i="2"/>
  <c r="V96" i="2" s="1"/>
  <c r="T97" i="2"/>
  <c r="Z97" i="2" s="1"/>
  <c r="U97" i="2"/>
  <c r="W97" i="2" s="1"/>
  <c r="X97" i="2" s="1"/>
  <c r="Y97" i="2" s="1"/>
  <c r="V97" i="2"/>
  <c r="T98" i="2"/>
  <c r="U98" i="2"/>
  <c r="X98" i="2" s="1"/>
  <c r="V98" i="2"/>
  <c r="W98" i="2"/>
  <c r="Z98" i="2"/>
  <c r="T99" i="2"/>
  <c r="U99" i="2"/>
  <c r="V99" i="2"/>
  <c r="W99" i="2"/>
  <c r="X99" i="2"/>
  <c r="Y99" i="2" s="1"/>
  <c r="Z99" i="2"/>
  <c r="T100" i="2"/>
  <c r="Z100" i="2" s="1"/>
  <c r="U100" i="2"/>
  <c r="V100" i="2"/>
  <c r="W100" i="2"/>
  <c r="X100" i="2"/>
  <c r="Y100" i="2"/>
  <c r="T101" i="2"/>
  <c r="U101" i="2"/>
  <c r="V101" i="2"/>
  <c r="W101" i="2"/>
  <c r="X101" i="2"/>
  <c r="Y101" i="2"/>
  <c r="Z101" i="2"/>
  <c r="T102" i="2"/>
  <c r="U102" i="2"/>
  <c r="V102" i="2"/>
  <c r="T103" i="2"/>
  <c r="V103" i="2" s="1"/>
  <c r="U103" i="2"/>
  <c r="Z103" i="2"/>
  <c r="T104" i="2"/>
  <c r="Z104" i="2" s="1"/>
  <c r="U104" i="2"/>
  <c r="W104" i="2"/>
  <c r="T105" i="2"/>
  <c r="U105" i="2"/>
  <c r="W105" i="2" s="1"/>
  <c r="V105" i="2"/>
  <c r="T106" i="2"/>
  <c r="U106" i="2"/>
  <c r="X106" i="2" s="1"/>
  <c r="Y106" i="2" s="1"/>
  <c r="V106" i="2"/>
  <c r="W106" i="2"/>
  <c r="Z106" i="2"/>
  <c r="T107" i="2"/>
  <c r="U107" i="2"/>
  <c r="V107" i="2" s="1"/>
  <c r="X107" i="2" s="1"/>
  <c r="W107" i="2"/>
  <c r="T108" i="2"/>
  <c r="U108" i="2"/>
  <c r="V108" i="2"/>
  <c r="W108" i="2"/>
  <c r="Z108" i="2" s="1"/>
  <c r="X108" i="2"/>
  <c r="Y108" i="2"/>
  <c r="T109" i="2"/>
  <c r="U109" i="2"/>
  <c r="T110" i="2"/>
  <c r="U110" i="2"/>
  <c r="V110" i="2"/>
  <c r="W110" i="2"/>
  <c r="X110" i="2"/>
  <c r="Y110" i="2"/>
  <c r="Z110" i="2"/>
  <c r="T111" i="2"/>
  <c r="Z111" i="2" s="1"/>
  <c r="U111" i="2"/>
  <c r="V111" i="2"/>
  <c r="W111" i="2"/>
  <c r="T112" i="2"/>
  <c r="U112" i="2"/>
  <c r="V112" i="2" s="1"/>
  <c r="Z112" i="2"/>
  <c r="T113" i="2"/>
  <c r="U113" i="2"/>
  <c r="W113" i="2" s="1"/>
  <c r="V113" i="2"/>
  <c r="X113" i="2"/>
  <c r="Y113" i="2"/>
  <c r="T114" i="2"/>
  <c r="U114" i="2"/>
  <c r="X114" i="2" s="1"/>
  <c r="V114" i="2"/>
  <c r="W114" i="2"/>
  <c r="Z114" i="2"/>
  <c r="T115" i="2"/>
  <c r="U115" i="2"/>
  <c r="Y115" i="2" s="1"/>
  <c r="V115" i="2"/>
  <c r="W115" i="2"/>
  <c r="X115" i="2"/>
  <c r="Z115" i="2"/>
  <c r="T116" i="2"/>
  <c r="U116" i="2"/>
  <c r="T117" i="2"/>
  <c r="U117" i="2"/>
  <c r="V117" i="2"/>
  <c r="W117" i="2"/>
  <c r="X117" i="2"/>
  <c r="Y117" i="2"/>
  <c r="Z117" i="2"/>
  <c r="T118" i="2"/>
  <c r="Z118" i="2" s="1"/>
  <c r="U118" i="2"/>
  <c r="V118" i="2" s="1"/>
  <c r="T119" i="2"/>
  <c r="V119" i="2" s="1"/>
  <c r="U119" i="2"/>
  <c r="Z119" i="2"/>
  <c r="T120" i="2"/>
  <c r="Z120" i="2" s="1"/>
  <c r="U120" i="2"/>
  <c r="W120" i="2"/>
  <c r="T121" i="2"/>
  <c r="U121" i="2"/>
  <c r="W121" i="2" s="1"/>
  <c r="V121" i="2"/>
  <c r="T122" i="2"/>
  <c r="U122" i="2"/>
  <c r="X122" i="2" s="1"/>
  <c r="Y122" i="2" s="1"/>
  <c r="V122" i="2"/>
  <c r="W122" i="2"/>
  <c r="T123" i="2"/>
  <c r="U123" i="2"/>
  <c r="V123" i="2" s="1"/>
  <c r="X123" i="2" s="1"/>
  <c r="W123" i="2"/>
  <c r="Z123" i="2"/>
  <c r="T124" i="2"/>
  <c r="U124" i="2"/>
  <c r="V124" i="2"/>
  <c r="W124" i="2"/>
  <c r="X124" i="2"/>
  <c r="Y124" i="2"/>
  <c r="Z124" i="2"/>
  <c r="T125" i="2"/>
  <c r="Z125" i="2" s="1"/>
  <c r="U125" i="2"/>
  <c r="T126" i="2"/>
  <c r="U126" i="2"/>
  <c r="V126" i="2"/>
  <c r="W126" i="2"/>
  <c r="X126" i="2"/>
  <c r="Y126" i="2"/>
  <c r="Z126" i="2"/>
  <c r="T127" i="2"/>
  <c r="Z127" i="2" s="1"/>
  <c r="U127" i="2"/>
  <c r="V127" i="2"/>
  <c r="W127" i="2"/>
  <c r="T128" i="2"/>
  <c r="U128" i="2"/>
  <c r="V128" i="2" s="1"/>
  <c r="Z128" i="2"/>
  <c r="T129" i="2"/>
  <c r="U129" i="2"/>
  <c r="W129" i="2" s="1"/>
  <c r="V129" i="2"/>
  <c r="X129" i="2"/>
  <c r="Y129" i="2"/>
  <c r="T130" i="2"/>
  <c r="U130" i="2"/>
  <c r="X130" i="2" s="1"/>
  <c r="V130" i="2"/>
  <c r="W130" i="2"/>
  <c r="Z130" i="2" s="1"/>
  <c r="T131" i="2"/>
  <c r="U131" i="2"/>
  <c r="Y131" i="2" s="1"/>
  <c r="V131" i="2"/>
  <c r="W131" i="2"/>
  <c r="X131" i="2"/>
  <c r="Z131" i="2"/>
  <c r="T132" i="2"/>
  <c r="U132" i="2"/>
  <c r="T133" i="2"/>
  <c r="U133" i="2"/>
  <c r="V133" i="2"/>
  <c r="W133" i="2"/>
  <c r="X133" i="2"/>
  <c r="Y133" i="2"/>
  <c r="Z133" i="2"/>
  <c r="T134" i="2"/>
  <c r="Z134" i="2" s="1"/>
  <c r="U134" i="2"/>
  <c r="V134" i="2" s="1"/>
  <c r="T135" i="2"/>
  <c r="V135" i="2" s="1"/>
  <c r="U135" i="2"/>
  <c r="Z135" i="2"/>
  <c r="T136" i="2"/>
  <c r="U136" i="2"/>
  <c r="Y136" i="2" s="1"/>
  <c r="W136" i="2"/>
  <c r="X136" i="2"/>
  <c r="T137" i="2"/>
  <c r="U137" i="2"/>
  <c r="W137" i="2" s="1"/>
  <c r="V137" i="2"/>
  <c r="T138" i="2"/>
  <c r="U138" i="2"/>
  <c r="X138" i="2" s="1"/>
  <c r="V138" i="2"/>
  <c r="W138" i="2"/>
  <c r="Y138" i="2"/>
  <c r="Z138" i="2"/>
  <c r="T139" i="2"/>
  <c r="U139" i="2"/>
  <c r="V139" i="2" s="1"/>
  <c r="X139" i="2" s="1"/>
  <c r="W139" i="2"/>
  <c r="Z139" i="2"/>
  <c r="T140" i="2"/>
  <c r="U140" i="2"/>
  <c r="V140" i="2"/>
  <c r="W140" i="2"/>
  <c r="X140" i="2"/>
  <c r="Y140" i="2"/>
  <c r="Z140" i="2"/>
  <c r="T141" i="2"/>
  <c r="Z141" i="2" s="1"/>
  <c r="U141" i="2"/>
  <c r="T142" i="2"/>
  <c r="U142" i="2"/>
  <c r="V142" i="2"/>
  <c r="W142" i="2"/>
  <c r="X142" i="2"/>
  <c r="Y142" i="2"/>
  <c r="Z142" i="2"/>
  <c r="T143" i="2"/>
  <c r="Z143" i="2" s="1"/>
  <c r="U143" i="2"/>
  <c r="V143" i="2"/>
  <c r="W143" i="2"/>
  <c r="T144" i="2"/>
  <c r="U144" i="2"/>
  <c r="V144" i="2" s="1"/>
  <c r="T145" i="2"/>
  <c r="Z145" i="2" s="1"/>
  <c r="U145" i="2"/>
  <c r="W145" i="2" s="1"/>
  <c r="V145" i="2"/>
  <c r="X145" i="2"/>
  <c r="Y145" i="2"/>
  <c r="T146" i="2"/>
  <c r="U146" i="2"/>
  <c r="X146" i="2" s="1"/>
  <c r="V146" i="2"/>
  <c r="W146" i="2"/>
  <c r="Z146" i="2"/>
  <c r="T147" i="2"/>
  <c r="U147" i="2"/>
  <c r="Y147" i="2" s="1"/>
  <c r="V147" i="2"/>
  <c r="W147" i="2"/>
  <c r="X147" i="2"/>
  <c r="Z147" i="2"/>
  <c r="T148" i="2"/>
  <c r="U148" i="2"/>
  <c r="T149" i="2"/>
  <c r="U149" i="2"/>
  <c r="V149" i="2" s="1"/>
  <c r="X149" i="2" s="1"/>
  <c r="Y149" i="2" s="1"/>
  <c r="W149" i="2"/>
  <c r="Z149" i="2"/>
  <c r="T150" i="2"/>
  <c r="U150" i="2"/>
  <c r="V150" i="2"/>
  <c r="T151" i="2"/>
  <c r="V151" i="2" s="1"/>
  <c r="U151" i="2"/>
  <c r="Z151" i="2"/>
  <c r="T152" i="2"/>
  <c r="U152" i="2"/>
  <c r="W152" i="2" s="1"/>
  <c r="T153" i="2"/>
  <c r="U153" i="2"/>
  <c r="W153" i="2" s="1"/>
  <c r="V153" i="2"/>
  <c r="Z153" i="2"/>
  <c r="T154" i="2"/>
  <c r="U154" i="2"/>
  <c r="V154" i="2"/>
  <c r="W154" i="2"/>
  <c r="T155" i="2"/>
  <c r="Z155" i="2" s="1"/>
  <c r="U155" i="2"/>
  <c r="V155" i="2" s="1"/>
  <c r="W155" i="2"/>
  <c r="X155" i="2"/>
  <c r="T156" i="2"/>
  <c r="U156" i="2"/>
  <c r="V156" i="2"/>
  <c r="W156" i="2"/>
  <c r="Z156" i="2" s="1"/>
  <c r="X156" i="2"/>
  <c r="Y156" i="2"/>
  <c r="T157" i="2"/>
  <c r="U157" i="2"/>
  <c r="T158" i="2"/>
  <c r="U158" i="2"/>
  <c r="V158" i="2"/>
  <c r="W158" i="2"/>
  <c r="X158" i="2"/>
  <c r="Y158" i="2"/>
  <c r="Z158" i="2"/>
  <c r="T159" i="2"/>
  <c r="Z159" i="2" s="1"/>
  <c r="U159" i="2"/>
  <c r="T160" i="2"/>
  <c r="U160" i="2"/>
  <c r="V160" i="2" s="1"/>
  <c r="T161" i="2"/>
  <c r="Z161" i="2" s="1"/>
  <c r="U161" i="2"/>
  <c r="W161" i="2" s="1"/>
  <c r="X161" i="2" s="1"/>
  <c r="V161" i="2"/>
  <c r="Y161" i="2"/>
  <c r="T162" i="2"/>
  <c r="U162" i="2"/>
  <c r="X162" i="2" s="1"/>
  <c r="V162" i="2"/>
  <c r="W162" i="2"/>
  <c r="Z162" i="2" s="1"/>
  <c r="T163" i="2"/>
  <c r="U163" i="2"/>
  <c r="Y163" i="2" s="1"/>
  <c r="V163" i="2"/>
  <c r="W163" i="2"/>
  <c r="X163" i="2"/>
  <c r="Z163" i="2"/>
  <c r="T164" i="2"/>
  <c r="Z164" i="2" s="1"/>
  <c r="U164" i="2"/>
  <c r="V164" i="2"/>
  <c r="W164" i="2"/>
  <c r="X164" i="2"/>
  <c r="Y164" i="2"/>
  <c r="T165" i="2"/>
  <c r="U165" i="2"/>
  <c r="V165" i="2" s="1"/>
  <c r="X165" i="2" s="1"/>
  <c r="Y165" i="2" s="1"/>
  <c r="W165" i="2"/>
  <c r="Z165" i="2"/>
  <c r="T166" i="2"/>
  <c r="U166" i="2"/>
  <c r="V166" i="2" s="1"/>
  <c r="Z166" i="2"/>
  <c r="T167" i="2"/>
  <c r="W167" i="2" s="1"/>
  <c r="X167" i="2" s="1"/>
  <c r="Y167" i="2" s="1"/>
  <c r="U167" i="2"/>
  <c r="V167" i="2" s="1"/>
  <c r="Z167" i="2"/>
  <c r="T168" i="2"/>
  <c r="Z168" i="2" s="1"/>
  <c r="U168" i="2"/>
  <c r="W168" i="2" s="1"/>
  <c r="T169" i="2"/>
  <c r="U169" i="2"/>
  <c r="W169" i="2" s="1"/>
  <c r="V169" i="2"/>
  <c r="Z169" i="2"/>
  <c r="T170" i="2"/>
  <c r="U170" i="2"/>
  <c r="X170" i="2" s="1"/>
  <c r="Z170" i="2" s="1"/>
  <c r="V170" i="2"/>
  <c r="W170" i="2"/>
  <c r="Y170" i="2"/>
  <c r="T171" i="2"/>
  <c r="Z171" i="2" s="1"/>
  <c r="U171" i="2"/>
  <c r="Y171" i="2" s="1"/>
  <c r="V171" i="2"/>
  <c r="W171" i="2"/>
  <c r="X171" i="2"/>
  <c r="T172" i="2"/>
  <c r="Z172" i="2" s="1"/>
  <c r="U172" i="2"/>
  <c r="V172" i="2"/>
  <c r="W172" i="2"/>
  <c r="X172" i="2"/>
  <c r="Y172" i="2"/>
  <c r="T173" i="2"/>
  <c r="U173" i="2"/>
  <c r="T174" i="2"/>
  <c r="U174" i="2"/>
  <c r="V174" i="2"/>
  <c r="W174" i="2"/>
  <c r="X174" i="2"/>
  <c r="Y174" i="2"/>
  <c r="Z174" i="2"/>
  <c r="T175" i="2"/>
  <c r="Z175" i="2" s="1"/>
  <c r="U175" i="2"/>
  <c r="V175" i="2"/>
  <c r="W175" i="2"/>
  <c r="T176" i="2"/>
  <c r="U176" i="2"/>
  <c r="V176" i="2" s="1"/>
  <c r="T177" i="2"/>
  <c r="U177" i="2"/>
  <c r="W177" i="2" s="1"/>
  <c r="V177" i="2"/>
  <c r="X177" i="2"/>
  <c r="Y177" i="2"/>
  <c r="T178" i="2"/>
  <c r="U178" i="2"/>
  <c r="X178" i="2" s="1"/>
  <c r="V178" i="2"/>
  <c r="W178" i="2"/>
  <c r="Z178" i="2"/>
  <c r="T179" i="2"/>
  <c r="U179" i="2"/>
  <c r="Y179" i="2" s="1"/>
  <c r="V179" i="2"/>
  <c r="W179" i="2"/>
  <c r="X179" i="2"/>
  <c r="Z179" i="2"/>
  <c r="T180" i="2"/>
  <c r="U180" i="2"/>
  <c r="T181" i="2"/>
  <c r="U181" i="2"/>
  <c r="V181" i="2" s="1"/>
  <c r="X181" i="2" s="1"/>
  <c r="Y181" i="2" s="1"/>
  <c r="W181" i="2"/>
  <c r="Z181" i="2"/>
  <c r="T182" i="2"/>
  <c r="U182" i="2"/>
  <c r="V182" i="2"/>
  <c r="T183" i="2"/>
  <c r="U183" i="2"/>
  <c r="V183" i="2" s="1"/>
  <c r="W183" i="2"/>
  <c r="X183" i="2"/>
  <c r="Y183" i="2"/>
  <c r="Z183" i="2"/>
  <c r="T184" i="2"/>
  <c r="Z184" i="2" s="1"/>
  <c r="U184" i="2"/>
  <c r="W184" i="2"/>
  <c r="T185" i="2"/>
  <c r="U185" i="2"/>
  <c r="W185" i="2" s="1"/>
  <c r="V185" i="2"/>
  <c r="T186" i="2"/>
  <c r="U186" i="2"/>
  <c r="V186" i="2"/>
  <c r="W186" i="2"/>
  <c r="Z186" i="2"/>
  <c r="T187" i="2"/>
  <c r="Z187" i="2" s="1"/>
  <c r="U187" i="2"/>
  <c r="Y187" i="2" s="1"/>
  <c r="V187" i="2"/>
  <c r="W187" i="2"/>
  <c r="X187" i="2"/>
  <c r="T188" i="2"/>
  <c r="Z188" i="2" s="1"/>
  <c r="U188" i="2"/>
  <c r="V188" i="2"/>
  <c r="W188" i="2"/>
  <c r="X188" i="2"/>
  <c r="Y188" i="2"/>
  <c r="T189" i="2"/>
  <c r="Z189" i="2" s="1"/>
  <c r="U189" i="2"/>
  <c r="T190" i="2"/>
  <c r="U190" i="2"/>
  <c r="V190" i="2"/>
  <c r="W190" i="2"/>
  <c r="X190" i="2"/>
  <c r="Y190" i="2"/>
  <c r="Z190" i="2"/>
  <c r="T191" i="2"/>
  <c r="Z191" i="2" s="1"/>
  <c r="U191" i="2"/>
  <c r="V191" i="2"/>
  <c r="T192" i="2"/>
  <c r="U192" i="2"/>
  <c r="V192" i="2" s="1"/>
  <c r="Z192" i="2"/>
  <c r="T193" i="2"/>
  <c r="Z193" i="2" s="1"/>
  <c r="U193" i="2"/>
  <c r="W193" i="2" s="1"/>
  <c r="V193" i="2"/>
  <c r="T194" i="2"/>
  <c r="U194" i="2"/>
  <c r="X194" i="2" s="1"/>
  <c r="V194" i="2"/>
  <c r="W194" i="2"/>
  <c r="Z194" i="2"/>
  <c r="T195" i="2"/>
  <c r="U195" i="2"/>
  <c r="Y195" i="2" s="1"/>
  <c r="V195" i="2"/>
  <c r="W195" i="2"/>
  <c r="X195" i="2"/>
  <c r="Z195" i="2" s="1"/>
  <c r="T196" i="2"/>
  <c r="Z196" i="2" s="1"/>
  <c r="U196" i="2"/>
  <c r="V196" i="2"/>
  <c r="W196" i="2"/>
  <c r="X196" i="2"/>
  <c r="Y196" i="2"/>
  <c r="T197" i="2"/>
  <c r="U197" i="2"/>
  <c r="V197" i="2" s="1"/>
  <c r="W197" i="2"/>
  <c r="X197" i="2"/>
  <c r="Y197" i="2"/>
  <c r="Z197" i="2"/>
  <c r="T198" i="2"/>
  <c r="U198" i="2"/>
  <c r="V198" i="2"/>
  <c r="Z198" i="2"/>
  <c r="T199" i="2"/>
  <c r="W199" i="2" s="1"/>
  <c r="U199" i="2"/>
  <c r="V199" i="2" s="1"/>
  <c r="Z199" i="2"/>
  <c r="T200" i="2"/>
  <c r="U200" i="2"/>
  <c r="W200" i="2"/>
  <c r="T201" i="2"/>
  <c r="U201" i="2"/>
  <c r="W201" i="2" s="1"/>
  <c r="V201" i="2"/>
  <c r="T202" i="2"/>
  <c r="U202" i="2"/>
  <c r="X202" i="2" s="1"/>
  <c r="Y202" i="2" s="1"/>
  <c r="V202" i="2"/>
  <c r="W202" i="2"/>
  <c r="Z202" i="2"/>
  <c r="T203" i="2"/>
  <c r="Z203" i="2" s="1"/>
  <c r="U203" i="2"/>
  <c r="Y203" i="2" s="1"/>
  <c r="V203" i="2"/>
  <c r="W203" i="2"/>
  <c r="X203" i="2"/>
  <c r="T204" i="2"/>
  <c r="Z204" i="2" s="1"/>
  <c r="U204" i="2"/>
  <c r="V204" i="2"/>
  <c r="W204" i="2"/>
  <c r="X204" i="2"/>
  <c r="Y204" i="2"/>
  <c r="T205" i="2"/>
  <c r="U205" i="2"/>
  <c r="T206" i="2"/>
  <c r="U206" i="2"/>
  <c r="V206" i="2"/>
  <c r="W206" i="2"/>
  <c r="X206" i="2"/>
  <c r="Y206" i="2"/>
  <c r="Z206" i="2"/>
  <c r="T207" i="2"/>
  <c r="Z207" i="2" s="1"/>
  <c r="U207" i="2"/>
  <c r="V207" i="2"/>
  <c r="T208" i="2"/>
  <c r="U208" i="2"/>
  <c r="V208" i="2" s="1"/>
  <c r="T209" i="2"/>
  <c r="Z209" i="2" s="1"/>
  <c r="U209" i="2"/>
  <c r="W209" i="2" s="1"/>
  <c r="T210" i="2"/>
  <c r="U210" i="2"/>
  <c r="X210" i="2" s="1"/>
  <c r="V210" i="2"/>
  <c r="W210" i="2"/>
  <c r="Z210" i="2" s="1"/>
  <c r="T211" i="2"/>
  <c r="U211" i="2"/>
  <c r="V211" i="2"/>
  <c r="W211" i="2"/>
  <c r="X211" i="2" s="1"/>
  <c r="Z211" i="2"/>
  <c r="T212" i="2"/>
  <c r="U212" i="2"/>
  <c r="T213" i="2"/>
  <c r="U213" i="2"/>
  <c r="V213" i="2" s="1"/>
  <c r="W213" i="2"/>
  <c r="X213" i="2"/>
  <c r="Y213" i="2" s="1"/>
  <c r="Z213" i="2"/>
  <c r="T214" i="2"/>
  <c r="U214" i="2"/>
  <c r="V214" i="2" s="1"/>
  <c r="Z214" i="2"/>
  <c r="T215" i="2"/>
  <c r="V215" i="2" s="1"/>
  <c r="U215" i="2"/>
  <c r="Z215" i="2"/>
  <c r="T216" i="2"/>
  <c r="U216" i="2"/>
  <c r="W216" i="2"/>
  <c r="T217" i="2"/>
  <c r="U217" i="2"/>
  <c r="W217" i="2" s="1"/>
  <c r="V217" i="2"/>
  <c r="Z217" i="2"/>
  <c r="T218" i="2"/>
  <c r="U218" i="2"/>
  <c r="W218" i="2" s="1"/>
  <c r="V218" i="2"/>
  <c r="Z218" i="2"/>
  <c r="T219" i="2"/>
  <c r="Z219" i="2" s="1"/>
  <c r="U219" i="2"/>
  <c r="Y219" i="2" s="1"/>
  <c r="V219" i="2"/>
  <c r="W219" i="2"/>
  <c r="X219" i="2"/>
  <c r="T220" i="2"/>
  <c r="Z220" i="2" s="1"/>
  <c r="U220" i="2"/>
  <c r="V220" i="2"/>
  <c r="W220" i="2"/>
  <c r="X220" i="2"/>
  <c r="Y220" i="2"/>
  <c r="T221" i="2"/>
  <c r="U221" i="2"/>
  <c r="T222" i="2"/>
  <c r="U222" i="2"/>
  <c r="V222" i="2"/>
  <c r="W222" i="2"/>
  <c r="X222" i="2"/>
  <c r="Y222" i="2"/>
  <c r="Z222" i="2"/>
  <c r="T223" i="2"/>
  <c r="U223" i="2"/>
  <c r="X223" i="2" s="1"/>
  <c r="V223" i="2"/>
  <c r="W223" i="2"/>
  <c r="T224" i="2"/>
  <c r="U224" i="2"/>
  <c r="V224" i="2" s="1"/>
  <c r="Z224" i="2"/>
  <c r="T225" i="2"/>
  <c r="U225" i="2"/>
  <c r="T226" i="2"/>
  <c r="U226" i="2"/>
  <c r="X226" i="2" s="1"/>
  <c r="V226" i="2"/>
  <c r="W226" i="2"/>
  <c r="Z226" i="2" s="1"/>
  <c r="T227" i="2"/>
  <c r="U227" i="2"/>
  <c r="Y227" i="2" s="1"/>
  <c r="V227" i="2"/>
  <c r="W227" i="2"/>
  <c r="X227" i="2"/>
  <c r="Z227" i="2"/>
  <c r="T228" i="2"/>
  <c r="U228" i="2"/>
  <c r="T229" i="2"/>
  <c r="U229" i="2"/>
  <c r="V229" i="2" s="1"/>
  <c r="W229" i="2"/>
  <c r="X229" i="2"/>
  <c r="Y229" i="2"/>
  <c r="Z229" i="2"/>
  <c r="T230" i="2"/>
  <c r="U230" i="2"/>
  <c r="V230" i="2"/>
  <c r="T231" i="2"/>
  <c r="U231" i="2"/>
  <c r="T232" i="2"/>
  <c r="Z232" i="2" s="1"/>
  <c r="U232" i="2"/>
  <c r="T233" i="2"/>
  <c r="U233" i="2"/>
  <c r="W233" i="2" s="1"/>
  <c r="V233" i="2"/>
  <c r="Z233" i="2"/>
  <c r="T234" i="2"/>
  <c r="U234" i="2"/>
  <c r="X234" i="2" s="1"/>
  <c r="V234" i="2"/>
  <c r="W234" i="2"/>
  <c r="Y234" i="2"/>
  <c r="Z234" i="2"/>
  <c r="T235" i="2"/>
  <c r="Z235" i="2" s="1"/>
  <c r="U235" i="2"/>
  <c r="V235" i="2"/>
  <c r="W235" i="2"/>
  <c r="X235" i="2"/>
  <c r="T236" i="2"/>
  <c r="Z236" i="2" s="1"/>
  <c r="U236" i="2"/>
  <c r="V236" i="2"/>
  <c r="W236" i="2"/>
  <c r="X236" i="2"/>
  <c r="Y236" i="2" s="1"/>
  <c r="T237" i="2"/>
  <c r="U237" i="2"/>
  <c r="Z237" i="2"/>
  <c r="T238" i="2"/>
  <c r="U238" i="2"/>
  <c r="V238" i="2"/>
  <c r="W238" i="2"/>
  <c r="X238" i="2"/>
  <c r="Y238" i="2"/>
  <c r="Z238" i="2"/>
  <c r="T239" i="2"/>
  <c r="U239" i="2"/>
  <c r="T240" i="2"/>
  <c r="U240" i="2"/>
  <c r="T241" i="2"/>
  <c r="Z241" i="2" s="1"/>
  <c r="U241" i="2"/>
  <c r="W241" i="2" s="1"/>
  <c r="V241" i="2"/>
  <c r="X241" i="2"/>
  <c r="Y241" i="2"/>
  <c r="T242" i="2"/>
  <c r="U242" i="2"/>
  <c r="V242" i="2"/>
  <c r="W242" i="2"/>
  <c r="Z242" i="2"/>
  <c r="T243" i="2"/>
  <c r="U243" i="2"/>
  <c r="Y243" i="2" s="1"/>
  <c r="V243" i="2"/>
  <c r="W243" i="2"/>
  <c r="X243" i="2"/>
  <c r="Z243" i="2"/>
  <c r="T244" i="2"/>
  <c r="U244" i="2"/>
  <c r="T245" i="2"/>
  <c r="U245" i="2"/>
  <c r="V245" i="2" s="1"/>
  <c r="W245" i="2"/>
  <c r="X245" i="2" s="1"/>
  <c r="Y245" i="2" s="1"/>
  <c r="Z245" i="2"/>
  <c r="T246" i="2"/>
  <c r="U246" i="2"/>
  <c r="V246" i="2"/>
  <c r="T247" i="2"/>
  <c r="U247" i="2"/>
  <c r="Z247" i="2"/>
  <c r="T248" i="2"/>
  <c r="U248" i="2"/>
  <c r="W248" i="2"/>
  <c r="X248" i="2"/>
  <c r="T249" i="2"/>
  <c r="U249" i="2"/>
  <c r="W249" i="2" s="1"/>
  <c r="V249" i="2"/>
  <c r="Z249" i="2"/>
  <c r="T250" i="2"/>
  <c r="Z250" i="2" s="1"/>
  <c r="U250" i="2"/>
  <c r="V250" i="2"/>
  <c r="W250" i="2"/>
  <c r="T251" i="2"/>
  <c r="Z251" i="2" s="1"/>
  <c r="U251" i="2"/>
  <c r="Y251" i="2" s="1"/>
  <c r="V251" i="2"/>
  <c r="W251" i="2"/>
  <c r="X251" i="2"/>
  <c r="T252" i="2"/>
  <c r="Z252" i="2" s="1"/>
  <c r="U252" i="2"/>
  <c r="V252" i="2"/>
  <c r="W252" i="2"/>
  <c r="X252" i="2"/>
  <c r="Y252" i="2" s="1"/>
  <c r="T253" i="2"/>
  <c r="U253" i="2"/>
  <c r="T254" i="2"/>
  <c r="U254" i="2"/>
  <c r="V254" i="2"/>
  <c r="W254" i="2"/>
  <c r="X254" i="2"/>
  <c r="Y254" i="2"/>
  <c r="Z254" i="2"/>
  <c r="T255" i="2"/>
  <c r="U255" i="2"/>
  <c r="T256" i="2"/>
  <c r="U256" i="2"/>
  <c r="Z256" i="2"/>
  <c r="T257" i="2"/>
  <c r="U257" i="2"/>
  <c r="Y257" i="2"/>
  <c r="T258" i="2"/>
  <c r="U258" i="2"/>
  <c r="X258" i="2" s="1"/>
  <c r="V258" i="2"/>
  <c r="W258" i="2"/>
  <c r="Z258" i="2" s="1"/>
  <c r="T259" i="2"/>
  <c r="U259" i="2"/>
  <c r="Z259" i="2"/>
  <c r="T260" i="2"/>
  <c r="Z260" i="2" s="1"/>
  <c r="U260" i="2"/>
  <c r="V260" i="2"/>
  <c r="W260" i="2"/>
  <c r="X260" i="2"/>
  <c r="Y260" i="2"/>
  <c r="T261" i="2"/>
  <c r="U261" i="2"/>
  <c r="V261" i="2" s="1"/>
  <c r="W261" i="2"/>
  <c r="X261" i="2"/>
  <c r="Y261" i="2"/>
  <c r="Z261" i="2"/>
  <c r="T262" i="2"/>
  <c r="U262" i="2"/>
  <c r="V262" i="2"/>
  <c r="T263" i="2"/>
  <c r="Z263" i="2" s="1"/>
  <c r="U263" i="2"/>
  <c r="V263" i="2" s="1"/>
  <c r="W263" i="2"/>
  <c r="T264" i="2"/>
  <c r="Z264" i="2" s="1"/>
  <c r="U264" i="2"/>
  <c r="T265" i="2"/>
  <c r="U265" i="2"/>
  <c r="V265" i="2" s="1"/>
  <c r="T266" i="2"/>
  <c r="U266" i="2"/>
  <c r="V266" i="2" s="1"/>
  <c r="W266" i="2"/>
  <c r="Z266" i="2"/>
  <c r="T267" i="2"/>
  <c r="Z267" i="2" s="1"/>
  <c r="U267" i="2"/>
  <c r="V267" i="2"/>
  <c r="W267" i="2"/>
  <c r="X267" i="2" s="1"/>
  <c r="T268" i="2"/>
  <c r="Z268" i="2" s="1"/>
  <c r="U268" i="2"/>
  <c r="V268" i="2"/>
  <c r="W268" i="2"/>
  <c r="X268" i="2" s="1"/>
  <c r="Y268" i="2" s="1"/>
  <c r="T269" i="2"/>
  <c r="U269" i="2"/>
  <c r="Z269" i="2"/>
  <c r="T270" i="2"/>
  <c r="U270" i="2"/>
  <c r="V270" i="2"/>
  <c r="W270" i="2"/>
  <c r="X270" i="2"/>
  <c r="Z270" i="2" s="1"/>
  <c r="Y270" i="2"/>
  <c r="T271" i="2"/>
  <c r="W271" i="2" s="1"/>
  <c r="U271" i="2"/>
  <c r="V271" i="2"/>
  <c r="T272" i="2"/>
  <c r="U272" i="2"/>
  <c r="Z272" i="2"/>
  <c r="T273" i="2"/>
  <c r="Z273" i="2" s="1"/>
  <c r="U273" i="2"/>
  <c r="T274" i="2"/>
  <c r="U274" i="2"/>
  <c r="V274" i="2"/>
  <c r="W274" i="2"/>
  <c r="Z274" i="2"/>
  <c r="T275" i="2"/>
  <c r="U275" i="2"/>
  <c r="Y275" i="2" s="1"/>
  <c r="W275" i="2"/>
  <c r="X275" i="2"/>
  <c r="Z275" i="2"/>
  <c r="T276" i="2"/>
  <c r="U276" i="2"/>
  <c r="T277" i="2"/>
  <c r="U277" i="2"/>
  <c r="Z277" i="2"/>
  <c r="T278" i="2"/>
  <c r="U278" i="2"/>
  <c r="V278" i="2"/>
  <c r="Z278" i="2"/>
  <c r="T279" i="2"/>
  <c r="U279" i="2"/>
  <c r="V279" i="2" s="1"/>
  <c r="W279" i="2"/>
  <c r="X279" i="2" s="1"/>
  <c r="Y279" i="2" s="1"/>
  <c r="T280" i="2"/>
  <c r="U280" i="2"/>
  <c r="T281" i="2"/>
  <c r="U281" i="2"/>
  <c r="Z281" i="2"/>
  <c r="T282" i="2"/>
  <c r="Z282" i="2" s="1"/>
  <c r="U282" i="2"/>
  <c r="V282" i="2"/>
  <c r="W282" i="2"/>
  <c r="T283" i="2"/>
  <c r="Z283" i="2" s="1"/>
  <c r="U283" i="2"/>
  <c r="Y283" i="2" s="1"/>
  <c r="V283" i="2"/>
  <c r="W283" i="2"/>
  <c r="X283" i="2"/>
  <c r="T284" i="2"/>
  <c r="U284" i="2"/>
  <c r="T285" i="2"/>
  <c r="Z285" i="2" s="1"/>
  <c r="U285" i="2"/>
  <c r="T286" i="2"/>
  <c r="U286" i="2"/>
  <c r="V286" i="2"/>
  <c r="W286" i="2"/>
  <c r="X286" i="2"/>
  <c r="Y286" i="2"/>
  <c r="Z286" i="2"/>
  <c r="T287" i="2"/>
  <c r="U287" i="2"/>
  <c r="T288" i="2"/>
  <c r="U288" i="2"/>
  <c r="Z288" i="2"/>
  <c r="T289" i="2"/>
  <c r="Z289" i="2" s="1"/>
  <c r="U289" i="2"/>
  <c r="T290" i="2"/>
  <c r="U290" i="2"/>
  <c r="V290" i="2"/>
  <c r="W290" i="2"/>
  <c r="Z290" i="2"/>
  <c r="T291" i="2"/>
  <c r="Z291" i="2" s="1"/>
  <c r="U291" i="2"/>
  <c r="V291" i="2"/>
  <c r="W291" i="2"/>
  <c r="X291" i="2"/>
  <c r="T292" i="2"/>
  <c r="Z292" i="2" s="1"/>
  <c r="U292" i="2"/>
  <c r="V292" i="2"/>
  <c r="W292" i="2"/>
  <c r="X292" i="2"/>
  <c r="Y292" i="2"/>
  <c r="T293" i="2"/>
  <c r="U293" i="2"/>
  <c r="T294" i="2"/>
  <c r="U294" i="2"/>
  <c r="Z294" i="2"/>
  <c r="T295" i="2"/>
  <c r="W295" i="2" s="1"/>
  <c r="U295" i="2"/>
  <c r="V295" i="2" s="1"/>
  <c r="Z295" i="2"/>
  <c r="T296" i="2"/>
  <c r="Z296" i="2" s="1"/>
  <c r="U296" i="2"/>
  <c r="W296" i="2" s="1"/>
  <c r="T297" i="2"/>
  <c r="U297" i="2"/>
  <c r="V297" i="2"/>
  <c r="Y297" i="2"/>
  <c r="T298" i="2"/>
  <c r="U298" i="2"/>
  <c r="V298" i="2"/>
  <c r="Z298" i="2"/>
  <c r="T299" i="2"/>
  <c r="Z299" i="2" s="1"/>
  <c r="U299" i="2"/>
  <c r="Y299" i="2" s="1"/>
  <c r="V299" i="2"/>
  <c r="W299" i="2"/>
  <c r="X299" i="2"/>
  <c r="T300" i="2"/>
  <c r="Z300" i="2" s="1"/>
  <c r="U300" i="2"/>
  <c r="V300" i="2"/>
  <c r="W300" i="2"/>
  <c r="T301" i="2"/>
  <c r="U301" i="2"/>
  <c r="T302" i="2"/>
  <c r="U302" i="2"/>
  <c r="V302" i="2"/>
  <c r="W302" i="2"/>
  <c r="X302" i="2" s="1"/>
  <c r="Y302" i="2" s="1"/>
  <c r="Z302" i="2"/>
  <c r="T303" i="2"/>
  <c r="V303" i="2" s="1"/>
  <c r="U303" i="2"/>
  <c r="T304" i="2"/>
  <c r="U304" i="2"/>
  <c r="T305" i="2"/>
  <c r="Z305" i="2" s="1"/>
  <c r="U305" i="2"/>
  <c r="V305" i="2"/>
  <c r="T306" i="2"/>
  <c r="U306" i="2"/>
  <c r="V306" i="2"/>
  <c r="W306" i="2"/>
  <c r="Z306" i="2"/>
  <c r="T307" i="2"/>
  <c r="U307" i="2"/>
  <c r="Y307" i="2" s="1"/>
  <c r="V307" i="2"/>
  <c r="W307" i="2"/>
  <c r="T308" i="2"/>
  <c r="U308" i="2"/>
  <c r="T309" i="2"/>
  <c r="U309" i="2"/>
  <c r="V309" i="2" s="1"/>
  <c r="W309" i="2"/>
  <c r="X309" i="2"/>
  <c r="Y309" i="2" s="1"/>
  <c r="Z309" i="2"/>
  <c r="T310" i="2"/>
  <c r="U310" i="2"/>
  <c r="T311" i="2"/>
  <c r="U311" i="2"/>
  <c r="V311" i="2" s="1"/>
  <c r="W311" i="2"/>
  <c r="X311" i="2" s="1"/>
  <c r="Y311" i="2" s="1"/>
  <c r="T312" i="2"/>
  <c r="Z312" i="2" s="1"/>
  <c r="U312" i="2"/>
  <c r="W312" i="2"/>
  <c r="T313" i="2"/>
  <c r="U313" i="2"/>
  <c r="V313" i="2" s="1"/>
  <c r="Z313" i="2"/>
  <c r="T314" i="2"/>
  <c r="U314" i="2"/>
  <c r="V314" i="2"/>
  <c r="W314" i="2"/>
  <c r="Z314" i="2"/>
  <c r="T315" i="2"/>
  <c r="Z315" i="2" s="1"/>
  <c r="U315" i="2"/>
  <c r="V315" i="2"/>
  <c r="W315" i="2"/>
  <c r="X315" i="2"/>
  <c r="T316" i="2"/>
  <c r="U316" i="2"/>
  <c r="W316" i="2"/>
  <c r="T317" i="2"/>
  <c r="U317" i="2"/>
  <c r="T318" i="2"/>
  <c r="U318" i="2"/>
  <c r="V318" i="2"/>
  <c r="W318" i="2"/>
  <c r="X318" i="2"/>
  <c r="Y318" i="2" s="1"/>
  <c r="T319" i="2"/>
  <c r="Z319" i="2" s="1"/>
  <c r="U319" i="2"/>
  <c r="V319" i="2"/>
  <c r="W319" i="2"/>
  <c r="T320" i="2"/>
  <c r="U320" i="2"/>
  <c r="Z320" i="2"/>
  <c r="T321" i="2"/>
  <c r="U321" i="2"/>
  <c r="W321" i="2" s="1"/>
  <c r="V321" i="2"/>
  <c r="X321" i="2"/>
  <c r="Y321" i="2"/>
  <c r="T322" i="2"/>
  <c r="U322" i="2"/>
  <c r="X322" i="2" s="1"/>
  <c r="V322" i="2"/>
  <c r="W322" i="2"/>
  <c r="Z322" i="2"/>
  <c r="T323" i="2"/>
  <c r="U323" i="2"/>
  <c r="Z323" i="2"/>
  <c r="T324" i="2"/>
  <c r="U324" i="2"/>
  <c r="T325" i="2"/>
  <c r="U325" i="2"/>
  <c r="V325" i="2"/>
  <c r="W325" i="2"/>
  <c r="Z325" i="2"/>
  <c r="T326" i="2"/>
  <c r="U326" i="2"/>
  <c r="V326" i="2"/>
  <c r="Z326" i="2"/>
  <c r="T327" i="2"/>
  <c r="U327" i="2"/>
  <c r="W327" i="2"/>
  <c r="Z327" i="2"/>
  <c r="T328" i="2"/>
  <c r="Z328" i="2" s="1"/>
  <c r="U328" i="2"/>
  <c r="W328" i="2"/>
  <c r="T329" i="2"/>
  <c r="U329" i="2"/>
  <c r="V329" i="2"/>
  <c r="Z329" i="2"/>
  <c r="T330" i="2"/>
  <c r="U330" i="2"/>
  <c r="V330" i="2"/>
  <c r="X330" i="2" s="1"/>
  <c r="Y330" i="2" s="1"/>
  <c r="W330" i="2"/>
  <c r="Z330" i="2"/>
  <c r="T331" i="2"/>
  <c r="Z331" i="2" s="1"/>
  <c r="U331" i="2"/>
  <c r="V331" i="2"/>
  <c r="W331" i="2"/>
  <c r="X331" i="2" s="1"/>
  <c r="T332" i="2"/>
  <c r="U332" i="2"/>
  <c r="V332" i="2"/>
  <c r="Y332" i="2"/>
  <c r="T333" i="2"/>
  <c r="U333" i="2"/>
  <c r="W333" i="2" s="1"/>
  <c r="V333" i="2"/>
  <c r="Z333" i="2"/>
  <c r="T334" i="2"/>
  <c r="Z334" i="2" s="1"/>
  <c r="U334" i="2"/>
  <c r="V334" i="2"/>
  <c r="W334" i="2"/>
  <c r="X334" i="2"/>
  <c r="T335" i="2"/>
  <c r="Z335" i="2" s="1"/>
  <c r="U335" i="2"/>
  <c r="W335" i="2"/>
  <c r="T336" i="2"/>
  <c r="U336" i="2"/>
  <c r="Z336" i="2"/>
  <c r="T337" i="2"/>
  <c r="U337" i="2"/>
  <c r="V337" i="2"/>
  <c r="W337" i="2"/>
  <c r="X337" i="2"/>
  <c r="Y337" i="2" s="1"/>
  <c r="Z337" i="2"/>
  <c r="T338" i="2"/>
  <c r="U338" i="2"/>
  <c r="V338" i="2"/>
  <c r="W338" i="2"/>
  <c r="T339" i="2"/>
  <c r="U339" i="2"/>
  <c r="Z339" i="2"/>
  <c r="T340" i="2"/>
  <c r="U340" i="2"/>
  <c r="W340" i="2" s="1"/>
  <c r="V340" i="2"/>
  <c r="X340" i="2"/>
  <c r="Y340" i="2" s="1"/>
  <c r="T341" i="2"/>
  <c r="U341" i="2"/>
  <c r="V341" i="2"/>
  <c r="W341" i="2"/>
  <c r="T342" i="2"/>
  <c r="U342" i="2"/>
  <c r="Y342" i="2" s="1"/>
  <c r="X342" i="2"/>
  <c r="T343" i="2"/>
  <c r="U343" i="2"/>
  <c r="W343" i="2"/>
  <c r="T344" i="2"/>
  <c r="U344" i="2"/>
  <c r="V344" i="2"/>
  <c r="W344" i="2"/>
  <c r="X344" i="2"/>
  <c r="Y344" i="2"/>
  <c r="Z344" i="2"/>
  <c r="T345" i="2"/>
  <c r="U345" i="2"/>
  <c r="V345" i="2"/>
  <c r="Y345" i="2"/>
  <c r="T346" i="2"/>
  <c r="U346" i="2"/>
  <c r="V346" i="2" s="1"/>
  <c r="W346" i="2"/>
  <c r="X346" i="2" s="1"/>
  <c r="Y346" i="2" s="1"/>
  <c r="Z346" i="2"/>
  <c r="T347" i="2"/>
  <c r="Z347" i="2" s="1"/>
  <c r="U347" i="2"/>
  <c r="W347" i="2"/>
  <c r="T348" i="2"/>
  <c r="U348" i="2"/>
  <c r="V348" i="2" s="1"/>
  <c r="T349" i="2"/>
  <c r="U349" i="2"/>
  <c r="V349" i="2"/>
  <c r="W349" i="2"/>
  <c r="Z349" i="2"/>
  <c r="T350" i="2"/>
  <c r="Z350" i="2" s="1"/>
  <c r="U350" i="2"/>
  <c r="V350" i="2"/>
  <c r="W350" i="2"/>
  <c r="X350" i="2"/>
  <c r="T351" i="2"/>
  <c r="U351" i="2"/>
  <c r="Y351" i="2" s="1"/>
  <c r="W351" i="2"/>
  <c r="X351" i="2"/>
  <c r="T352" i="2"/>
  <c r="Z352" i="2" s="1"/>
  <c r="U352" i="2"/>
  <c r="T353" i="2"/>
  <c r="U353" i="2"/>
  <c r="V353" i="2"/>
  <c r="W353" i="2"/>
  <c r="X353" i="2"/>
  <c r="Y353" i="2" s="1"/>
  <c r="Z353" i="2"/>
  <c r="T354" i="2"/>
  <c r="W354" i="2" s="1"/>
  <c r="U354" i="2"/>
  <c r="V354" i="2"/>
  <c r="T355" i="2"/>
  <c r="Z355" i="2" s="1"/>
  <c r="U355" i="2"/>
  <c r="T356" i="2"/>
  <c r="Z356" i="2" s="1"/>
  <c r="U356" i="2"/>
  <c r="V356" i="2"/>
  <c r="T357" i="2"/>
  <c r="U357" i="2"/>
  <c r="V357" i="2"/>
  <c r="W357" i="2"/>
  <c r="Z357" i="2"/>
  <c r="T358" i="2"/>
  <c r="U358" i="2"/>
  <c r="X358" i="2" s="1"/>
  <c r="V358" i="2"/>
  <c r="W358" i="2"/>
  <c r="Z358" i="2"/>
  <c r="T359" i="2"/>
  <c r="U359" i="2"/>
  <c r="W359" i="2"/>
  <c r="T360" i="2"/>
  <c r="U360" i="2"/>
  <c r="V360" i="2"/>
  <c r="W360" i="2"/>
  <c r="Z360" i="2"/>
  <c r="T361" i="2"/>
  <c r="U361" i="2"/>
  <c r="V361" i="2" s="1"/>
  <c r="T362" i="2"/>
  <c r="Z362" i="2" s="1"/>
  <c r="U362" i="2"/>
  <c r="V362" i="2" s="1"/>
  <c r="W362" i="2"/>
  <c r="X362" i="2" s="1"/>
  <c r="Y362" i="2" s="1"/>
  <c r="T363" i="2"/>
  <c r="U363" i="2"/>
  <c r="T364" i="2"/>
  <c r="Z364" i="2" s="1"/>
  <c r="U364" i="2"/>
  <c r="V364" i="2" s="1"/>
  <c r="T365" i="2"/>
  <c r="U365" i="2"/>
  <c r="V365" i="2"/>
  <c r="W365" i="2"/>
  <c r="Z365" i="2"/>
  <c r="T366" i="2"/>
  <c r="Z366" i="2" s="1"/>
  <c r="U366" i="2"/>
  <c r="Y366" i="2" s="1"/>
  <c r="V366" i="2"/>
  <c r="W366" i="2"/>
  <c r="X366" i="2"/>
  <c r="T367" i="2"/>
  <c r="Z367" i="2" s="1"/>
  <c r="U367" i="2"/>
  <c r="V367" i="2" s="1"/>
  <c r="T368" i="2"/>
  <c r="U368" i="2"/>
  <c r="Z368" i="2"/>
  <c r="T369" i="2"/>
  <c r="U369" i="2"/>
  <c r="V369" i="2"/>
  <c r="X369" i="2" s="1"/>
  <c r="W369" i="2"/>
  <c r="T370" i="2"/>
  <c r="V370" i="2" s="1"/>
  <c r="U370" i="2"/>
  <c r="W370" i="2"/>
  <c r="Z370" i="2"/>
  <c r="T371" i="2"/>
  <c r="U371" i="2"/>
  <c r="T372" i="2"/>
  <c r="Z372" i="2" s="1"/>
  <c r="U372" i="2"/>
  <c r="T373" i="2"/>
  <c r="U373" i="2"/>
  <c r="V373" i="2" s="1"/>
  <c r="Z373" i="2"/>
  <c r="T374" i="2"/>
  <c r="Z374" i="2" s="1"/>
  <c r="U374" i="2"/>
  <c r="X374" i="2" s="1"/>
  <c r="V374" i="2"/>
  <c r="W374" i="2"/>
  <c r="T375" i="2"/>
  <c r="U375" i="2"/>
  <c r="T376" i="2"/>
  <c r="U376" i="2"/>
  <c r="V376" i="2" s="1"/>
  <c r="Z376" i="2"/>
  <c r="T377" i="2"/>
  <c r="U377" i="2"/>
  <c r="V377" i="2" s="1"/>
  <c r="Z377" i="2"/>
  <c r="T378" i="2"/>
  <c r="U378" i="2"/>
  <c r="T379" i="2"/>
  <c r="Z379" i="2" s="1"/>
  <c r="U379" i="2"/>
  <c r="W379" i="2"/>
  <c r="T380" i="2"/>
  <c r="Z380" i="2" s="1"/>
  <c r="U380" i="2"/>
  <c r="V380" i="2" s="1"/>
  <c r="T381" i="2"/>
  <c r="U381" i="2"/>
  <c r="T382" i="2"/>
  <c r="Z382" i="2" s="1"/>
  <c r="U382" i="2"/>
  <c r="V382" i="2"/>
  <c r="W382" i="2"/>
  <c r="X382" i="2" s="1"/>
  <c r="T383" i="2"/>
  <c r="Z383" i="2" s="1"/>
  <c r="U383" i="2"/>
  <c r="V383" i="2" s="1"/>
  <c r="T384" i="2"/>
  <c r="Z384" i="2" s="1"/>
  <c r="U384" i="2"/>
  <c r="T385" i="2"/>
  <c r="U385" i="2"/>
  <c r="V385" i="2"/>
  <c r="W385" i="2"/>
  <c r="X385" i="2" s="1"/>
  <c r="Y385" i="2" s="1"/>
  <c r="Z385" i="2"/>
  <c r="T386" i="2"/>
  <c r="V386" i="2" s="1"/>
  <c r="U386" i="2"/>
  <c r="W386" i="2"/>
  <c r="Z386" i="2"/>
  <c r="T387" i="2"/>
  <c r="U387" i="2"/>
  <c r="T388" i="2"/>
  <c r="Z388" i="2" s="1"/>
  <c r="U388" i="2"/>
  <c r="W388" i="2" s="1"/>
  <c r="V388" i="2"/>
  <c r="X388" i="2" s="1"/>
  <c r="Y388" i="2" s="1"/>
  <c r="T389" i="2"/>
  <c r="U389" i="2"/>
  <c r="V389" i="2" s="1"/>
  <c r="T390" i="2"/>
  <c r="Z390" i="2" s="1"/>
  <c r="U390" i="2"/>
  <c r="Y390" i="2" s="1"/>
  <c r="V390" i="2"/>
  <c r="W390" i="2"/>
  <c r="X390" i="2"/>
  <c r="T391" i="2"/>
  <c r="U391" i="2"/>
  <c r="V391" i="2"/>
  <c r="W391" i="2"/>
  <c r="X391" i="2"/>
  <c r="Y391" i="2"/>
  <c r="T392" i="2"/>
  <c r="U392" i="2"/>
  <c r="Y392" i="2" s="1"/>
  <c r="W392" i="2"/>
  <c r="Z392" i="2" s="1"/>
  <c r="X392" i="2"/>
  <c r="T393" i="2"/>
  <c r="U393" i="2"/>
  <c r="V393" i="2" s="1"/>
  <c r="Z393" i="2"/>
  <c r="T394" i="2"/>
  <c r="Z394" i="2" s="1"/>
  <c r="U394" i="2"/>
  <c r="W394" i="2"/>
  <c r="T395" i="2"/>
  <c r="U395" i="2"/>
  <c r="W395" i="2"/>
  <c r="T396" i="2"/>
  <c r="Z396" i="2" s="1"/>
  <c r="U396" i="2"/>
  <c r="V396" i="2"/>
  <c r="T397" i="2"/>
  <c r="U397" i="2"/>
  <c r="X397" i="2" s="1"/>
  <c r="W397" i="2"/>
  <c r="Y397" i="2"/>
  <c r="Z397" i="2"/>
  <c r="T398" i="2"/>
  <c r="Z398" i="2" s="1"/>
  <c r="U398" i="2"/>
  <c r="V398" i="2"/>
  <c r="W398" i="2"/>
  <c r="X398" i="2" s="1"/>
  <c r="T399" i="2"/>
  <c r="Z399" i="2" s="1"/>
  <c r="U399" i="2"/>
  <c r="X399" i="2" s="1"/>
  <c r="V399" i="2"/>
  <c r="W399" i="2"/>
  <c r="T400" i="2"/>
  <c r="U400" i="2"/>
  <c r="X400" i="2"/>
  <c r="Y400" i="2"/>
  <c r="T401" i="2"/>
  <c r="U401" i="2"/>
  <c r="V401" i="2"/>
  <c r="W401" i="2"/>
  <c r="X401" i="2" s="1"/>
  <c r="Y401" i="2" s="1"/>
  <c r="Z401" i="2"/>
  <c r="T402" i="2"/>
  <c r="V402" i="2" s="1"/>
  <c r="U402" i="2"/>
  <c r="T403" i="2"/>
  <c r="Z403" i="2" s="1"/>
  <c r="U403" i="2"/>
  <c r="T404" i="2"/>
  <c r="Z404" i="2" s="1"/>
  <c r="U404" i="2"/>
  <c r="V404" i="2"/>
  <c r="T405" i="2"/>
  <c r="U405" i="2"/>
  <c r="V405" i="2" s="1"/>
  <c r="T406" i="2"/>
  <c r="Z406" i="2" s="1"/>
  <c r="U406" i="2"/>
  <c r="V406" i="2"/>
  <c r="W406" i="2"/>
  <c r="X406" i="2"/>
  <c r="T407" i="2"/>
  <c r="U407" i="2"/>
  <c r="W407" i="2"/>
  <c r="T408" i="2"/>
  <c r="U408" i="2"/>
  <c r="V408" i="2" s="1"/>
  <c r="Z408" i="2"/>
  <c r="T409" i="2"/>
  <c r="U409" i="2"/>
  <c r="V409" i="2"/>
  <c r="T410" i="2"/>
  <c r="U410" i="2"/>
  <c r="T411" i="2"/>
  <c r="Z411" i="2" s="1"/>
  <c r="U411" i="2"/>
  <c r="T412" i="2"/>
  <c r="U412" i="2"/>
  <c r="V412" i="2"/>
  <c r="T413" i="2"/>
  <c r="U413" i="2"/>
  <c r="V413" i="2"/>
  <c r="T414" i="2"/>
  <c r="Z414" i="2" s="1"/>
  <c r="U414" i="2"/>
  <c r="V414" i="2"/>
  <c r="W414" i="2"/>
  <c r="X414" i="2"/>
  <c r="T415" i="2"/>
  <c r="Z415" i="2" s="1"/>
  <c r="U415" i="2"/>
  <c r="V415" i="2"/>
  <c r="W415" i="2"/>
  <c r="T416" i="2"/>
  <c r="Z416" i="2" s="1"/>
  <c r="U416" i="2"/>
  <c r="T417" i="2"/>
  <c r="U417" i="2"/>
  <c r="V417" i="2"/>
  <c r="W417" i="2"/>
  <c r="X417" i="2" s="1"/>
  <c r="Y417" i="2"/>
  <c r="Z417" i="2"/>
  <c r="T418" i="2"/>
  <c r="U418" i="2"/>
  <c r="X418" i="2" s="1"/>
  <c r="V418" i="2"/>
  <c r="W418" i="2"/>
  <c r="Y418" i="2"/>
  <c r="T419" i="2"/>
  <c r="U419" i="2"/>
  <c r="T420" i="2"/>
  <c r="Z420" i="2" s="1"/>
  <c r="U420" i="2"/>
  <c r="T421" i="2"/>
  <c r="U421" i="2"/>
  <c r="V421" i="2" s="1"/>
  <c r="W421" i="2"/>
  <c r="T422" i="2"/>
  <c r="U422" i="2"/>
  <c r="Y422" i="2" s="1"/>
  <c r="V422" i="2"/>
  <c r="W422" i="2"/>
  <c r="Z422" i="2" s="1"/>
  <c r="X422" i="2"/>
  <c r="T423" i="2"/>
  <c r="Z423" i="2" s="1"/>
  <c r="U423" i="2"/>
  <c r="V423" i="2"/>
  <c r="W423" i="2"/>
  <c r="X423" i="2" s="1"/>
  <c r="Y423" i="2" s="1"/>
  <c r="T424" i="2"/>
  <c r="U424" i="2"/>
  <c r="V424" i="2"/>
  <c r="W424" i="2"/>
  <c r="Z424" i="2"/>
  <c r="T425" i="2"/>
  <c r="U425" i="2"/>
  <c r="W425" i="2" s="1"/>
  <c r="Y425" i="2"/>
  <c r="T426" i="2"/>
  <c r="U426" i="2"/>
  <c r="V426" i="2" s="1"/>
  <c r="W426" i="2"/>
  <c r="X426" i="2"/>
  <c r="Y426" i="2"/>
  <c r="Z426" i="2"/>
  <c r="T427" i="2"/>
  <c r="U427" i="2"/>
  <c r="T428" i="2"/>
  <c r="U428" i="2"/>
  <c r="V428" i="2"/>
  <c r="Y428" i="2"/>
  <c r="T429" i="2"/>
  <c r="U429" i="2"/>
  <c r="V429" i="2" s="1"/>
  <c r="Z429" i="2"/>
  <c r="T430" i="2"/>
  <c r="Z430" i="2" s="1"/>
  <c r="U430" i="2"/>
  <c r="V430" i="2"/>
  <c r="W430" i="2"/>
  <c r="X430" i="2"/>
  <c r="T431" i="2"/>
  <c r="Z431" i="2" s="1"/>
  <c r="U431" i="2"/>
  <c r="W431" i="2"/>
  <c r="T432" i="2"/>
  <c r="U432" i="2"/>
  <c r="Z432" i="2"/>
  <c r="T433" i="2"/>
  <c r="U433" i="2"/>
  <c r="V433" i="2"/>
  <c r="W433" i="2"/>
  <c r="Z433" i="2" s="1"/>
  <c r="X433" i="2"/>
  <c r="Y433" i="2"/>
  <c r="T434" i="2"/>
  <c r="U434" i="2"/>
  <c r="T435" i="2"/>
  <c r="Z435" i="2" s="1"/>
  <c r="U435" i="2"/>
  <c r="T436" i="2"/>
  <c r="U436" i="2"/>
  <c r="W436" i="2" s="1"/>
  <c r="T437" i="2"/>
  <c r="U437" i="2"/>
  <c r="V437" i="2"/>
  <c r="W437" i="2"/>
  <c r="T438" i="2"/>
  <c r="Z438" i="2" s="1"/>
  <c r="U438" i="2"/>
  <c r="V438" i="2"/>
  <c r="W438" i="2"/>
  <c r="T439" i="2"/>
  <c r="Z439" i="2" s="1"/>
  <c r="U439" i="2"/>
  <c r="V439" i="2"/>
  <c r="T440" i="2"/>
  <c r="U440" i="2"/>
  <c r="W440" i="2" s="1"/>
  <c r="V440" i="2"/>
  <c r="T441" i="2"/>
  <c r="U441" i="2"/>
  <c r="W441" i="2" s="1"/>
  <c r="V441" i="2"/>
  <c r="X441" i="2"/>
  <c r="Y441" i="2"/>
  <c r="Z441" i="2"/>
  <c r="T442" i="2"/>
  <c r="U442" i="2"/>
  <c r="V442" i="2" s="1"/>
  <c r="W442" i="2"/>
  <c r="Z442" i="2" s="1"/>
  <c r="X442" i="2"/>
  <c r="Y442" i="2"/>
  <c r="T443" i="2"/>
  <c r="U443" i="2"/>
  <c r="Z443" i="2"/>
  <c r="T444" i="2"/>
  <c r="U444" i="2"/>
  <c r="V444" i="2"/>
  <c r="Z444" i="2"/>
  <c r="T445" i="2"/>
  <c r="U445" i="2"/>
  <c r="X445" i="2" s="1"/>
  <c r="V445" i="2"/>
  <c r="W445" i="2"/>
  <c r="Z445" i="2" s="1"/>
  <c r="Y445" i="2"/>
  <c r="T446" i="2"/>
  <c r="U446" i="2"/>
  <c r="Y446" i="2" s="1"/>
  <c r="W446" i="2"/>
  <c r="X446" i="2"/>
  <c r="T447" i="2"/>
  <c r="Z447" i="2" s="1"/>
  <c r="U447" i="2"/>
  <c r="Y447" i="2" s="1"/>
  <c r="V447" i="2"/>
  <c r="W447" i="2"/>
  <c r="X447" i="2" s="1"/>
  <c r="T448" i="2"/>
  <c r="U448" i="2"/>
  <c r="Z448" i="2"/>
  <c r="T449" i="2"/>
  <c r="U449" i="2"/>
  <c r="V449" i="2"/>
  <c r="W449" i="2"/>
  <c r="X449" i="2" s="1"/>
  <c r="Y449" i="2" s="1"/>
  <c r="Z449" i="2"/>
  <c r="T450" i="2"/>
  <c r="U450" i="2"/>
  <c r="X450" i="2" s="1"/>
  <c r="V450" i="2"/>
  <c r="W450" i="2"/>
  <c r="Y450" i="2"/>
  <c r="Z450" i="2"/>
  <c r="T451" i="2"/>
  <c r="U451" i="2"/>
  <c r="X451" i="2"/>
  <c r="Y451" i="2"/>
  <c r="T452" i="2"/>
  <c r="Z452" i="2" s="1"/>
  <c r="U452" i="2"/>
  <c r="T453" i="2"/>
  <c r="U453" i="2"/>
  <c r="Z453" i="2"/>
  <c r="T454" i="2"/>
  <c r="U454" i="2"/>
  <c r="V454" i="2"/>
  <c r="W454" i="2"/>
  <c r="X454" i="2" s="1"/>
  <c r="T455" i="2"/>
  <c r="U455" i="2"/>
  <c r="T456" i="2"/>
  <c r="U456" i="2"/>
  <c r="V456" i="2"/>
  <c r="W456" i="2"/>
  <c r="X456" i="2"/>
  <c r="Y456" i="2" s="1"/>
  <c r="Z456" i="2"/>
  <c r="T457" i="2"/>
  <c r="U457" i="2"/>
  <c r="Z457" i="2"/>
  <c r="T458" i="2"/>
  <c r="Z458" i="2" s="1"/>
  <c r="U458" i="2"/>
  <c r="V458" i="2" s="1"/>
  <c r="W458" i="2"/>
  <c r="X458" i="2"/>
  <c r="Y458" i="2" s="1"/>
  <c r="T459" i="2"/>
  <c r="U459" i="2"/>
  <c r="W459" i="2" s="1"/>
  <c r="Z459" i="2"/>
  <c r="T460" i="2"/>
  <c r="Z460" i="2" s="1"/>
  <c r="U460" i="2"/>
  <c r="V460" i="2"/>
  <c r="T461" i="2"/>
  <c r="Z461" i="2" s="1"/>
  <c r="U461" i="2"/>
  <c r="V461" i="2"/>
  <c r="W461" i="2"/>
  <c r="T462" i="2"/>
  <c r="Z462" i="2" s="1"/>
  <c r="U462" i="2"/>
  <c r="V462" i="2"/>
  <c r="T463" i="2"/>
  <c r="U463" i="2"/>
  <c r="X463" i="2" s="1"/>
  <c r="V463" i="2"/>
  <c r="W463" i="2"/>
  <c r="T464" i="2"/>
  <c r="U464" i="2"/>
  <c r="W464" i="2" s="1"/>
  <c r="T465" i="2"/>
  <c r="U465" i="2"/>
  <c r="V465" i="2"/>
  <c r="W465" i="2"/>
  <c r="X465" i="2"/>
  <c r="Y465" i="2" s="1"/>
  <c r="Z465" i="2"/>
  <c r="T466" i="2"/>
  <c r="U466" i="2"/>
  <c r="T467" i="2"/>
  <c r="U467" i="2"/>
  <c r="T468" i="2"/>
  <c r="U468" i="2"/>
  <c r="V468" i="2"/>
  <c r="Y468" i="2"/>
  <c r="T469" i="2"/>
  <c r="U469" i="2"/>
  <c r="Z469" i="2"/>
  <c r="T470" i="2"/>
  <c r="V470" i="2" s="1"/>
  <c r="U470" i="2"/>
  <c r="W470" i="2"/>
  <c r="X470" i="2"/>
  <c r="Z470" i="2"/>
  <c r="T471" i="2"/>
  <c r="U471" i="2"/>
  <c r="V471" i="2"/>
  <c r="T472" i="2"/>
  <c r="U472" i="2"/>
  <c r="V472" i="2"/>
  <c r="W472" i="2"/>
  <c r="X472" i="2"/>
  <c r="Z472" i="2"/>
  <c r="T473" i="2"/>
  <c r="U473" i="2"/>
  <c r="W473" i="2" s="1"/>
  <c r="V473" i="2"/>
  <c r="X473" i="2"/>
  <c r="Y473" i="2"/>
  <c r="Z473" i="2"/>
  <c r="T474" i="2"/>
  <c r="U474" i="2"/>
  <c r="V474" i="2" s="1"/>
  <c r="W474" i="2"/>
  <c r="Z474" i="2" s="1"/>
  <c r="X474" i="2"/>
  <c r="Y474" i="2"/>
  <c r="T475" i="2"/>
  <c r="Z475" i="2" s="1"/>
  <c r="U475" i="2"/>
  <c r="T476" i="2"/>
  <c r="Z476" i="2" s="1"/>
  <c r="U476" i="2"/>
  <c r="T477" i="2"/>
  <c r="U477" i="2"/>
  <c r="V477" i="2" s="1"/>
  <c r="T478" i="2"/>
  <c r="U478" i="2"/>
  <c r="X478" i="2" s="1"/>
  <c r="T479" i="2"/>
  <c r="U479" i="2"/>
  <c r="V479" i="2" s="1"/>
  <c r="T480" i="2"/>
  <c r="W480" i="2" s="1"/>
  <c r="U480" i="2"/>
  <c r="T481" i="2"/>
  <c r="U481" i="2"/>
  <c r="V481" i="2"/>
  <c r="W481" i="2"/>
  <c r="X481" i="2" s="1"/>
  <c r="Y481" i="2" s="1"/>
  <c r="Z481" i="2"/>
  <c r="T482" i="2"/>
  <c r="U482" i="2"/>
  <c r="X482" i="2" s="1"/>
  <c r="V482" i="2"/>
  <c r="W482" i="2"/>
  <c r="T483" i="2"/>
  <c r="Z483" i="2" s="1"/>
  <c r="U483" i="2"/>
  <c r="T484" i="2"/>
  <c r="Z484" i="2" s="1"/>
  <c r="U484" i="2"/>
  <c r="V484" i="2" s="1"/>
  <c r="T485" i="2"/>
  <c r="Z485" i="2" s="1"/>
  <c r="U485" i="2"/>
  <c r="V485" i="2"/>
  <c r="T486" i="2"/>
  <c r="Z486" i="2" s="1"/>
  <c r="U486" i="2"/>
  <c r="V486" i="2"/>
  <c r="T487" i="2"/>
  <c r="Z487" i="2" s="1"/>
  <c r="U487" i="2"/>
  <c r="V487" i="2"/>
  <c r="W487" i="2"/>
  <c r="X487" i="2" s="1"/>
  <c r="Y487" i="2" s="1"/>
  <c r="T488" i="2"/>
  <c r="U488" i="2"/>
  <c r="V488" i="2"/>
  <c r="W488" i="2"/>
  <c r="X488" i="2"/>
  <c r="Y488" i="2"/>
  <c r="Z488" i="2"/>
  <c r="T489" i="2"/>
  <c r="U489" i="2"/>
  <c r="V489" i="2"/>
  <c r="Z489" i="2"/>
  <c r="T490" i="2"/>
  <c r="W490" i="2" s="1"/>
  <c r="U490" i="2"/>
  <c r="T491" i="2"/>
  <c r="U491" i="2"/>
  <c r="V491" i="2" s="1"/>
  <c r="T492" i="2"/>
  <c r="U492" i="2"/>
  <c r="V492" i="2" s="1"/>
  <c r="Z492" i="2"/>
  <c r="T493" i="2"/>
  <c r="U493" i="2"/>
  <c r="V493" i="2"/>
  <c r="Y493" i="2"/>
  <c r="T494" i="2"/>
  <c r="U494" i="2"/>
  <c r="Y494" i="2" s="1"/>
  <c r="V494" i="2"/>
  <c r="W494" i="2"/>
  <c r="X494" i="2"/>
  <c r="T495" i="2"/>
  <c r="U495" i="2"/>
  <c r="V495" i="2" s="1"/>
  <c r="Z495" i="2"/>
  <c r="T496" i="2"/>
  <c r="U496" i="2"/>
  <c r="V496" i="2" s="1"/>
  <c r="W496" i="2"/>
  <c r="X496" i="2"/>
  <c r="Y496" i="2" s="1"/>
  <c r="Z496" i="2"/>
  <c r="T497" i="2"/>
  <c r="U497" i="2"/>
  <c r="V497" i="2"/>
  <c r="W497" i="2"/>
  <c r="X497" i="2"/>
  <c r="Y497" i="2"/>
  <c r="Z497" i="2"/>
  <c r="T498" i="2"/>
  <c r="U498" i="2"/>
  <c r="V498" i="2"/>
  <c r="T499" i="2"/>
  <c r="U499" i="2"/>
  <c r="Z499" i="2"/>
  <c r="T500" i="2"/>
  <c r="Z500" i="2" s="1"/>
  <c r="U500" i="2"/>
  <c r="W500" i="2"/>
  <c r="T501" i="2"/>
  <c r="U501" i="2"/>
  <c r="T502" i="2"/>
  <c r="Z502" i="2" s="1"/>
  <c r="U502" i="2"/>
  <c r="T503" i="2"/>
  <c r="U503" i="2"/>
  <c r="V503" i="2"/>
  <c r="T504" i="2"/>
  <c r="U504" i="2"/>
  <c r="V504" i="2"/>
  <c r="W504" i="2"/>
  <c r="X504" i="2"/>
  <c r="Z504" i="2"/>
  <c r="T505" i="2"/>
  <c r="Z505" i="2" s="1"/>
  <c r="U505" i="2"/>
  <c r="V505" i="2"/>
  <c r="T506" i="2"/>
  <c r="U506" i="2"/>
  <c r="V506" i="2" s="1"/>
  <c r="W506" i="2"/>
  <c r="X506" i="2" s="1"/>
  <c r="Y506" i="2" s="1"/>
  <c r="Z506" i="2"/>
  <c r="T507" i="2"/>
  <c r="U507" i="2"/>
  <c r="Z507" i="2"/>
  <c r="T508" i="2"/>
  <c r="U508" i="2"/>
  <c r="V508" i="2" s="1"/>
  <c r="T509" i="2"/>
  <c r="U509" i="2"/>
  <c r="T510" i="2"/>
  <c r="U510" i="2"/>
  <c r="V510" i="2"/>
  <c r="W510" i="2"/>
  <c r="X510" i="2"/>
  <c r="T511" i="2"/>
  <c r="Z511" i="2" s="1"/>
  <c r="U511" i="2"/>
  <c r="V511" i="2"/>
  <c r="T512" i="2"/>
  <c r="Z512" i="2" s="1"/>
  <c r="U512" i="2"/>
  <c r="W512" i="2"/>
  <c r="T513" i="2"/>
  <c r="U513" i="2"/>
  <c r="V513" i="2"/>
  <c r="W513" i="2"/>
  <c r="X513" i="2" s="1"/>
  <c r="Y513" i="2" s="1"/>
  <c r="T514" i="2"/>
  <c r="U514" i="2"/>
  <c r="Y514" i="2" s="1"/>
  <c r="T515" i="2"/>
  <c r="V515" i="2" s="1"/>
  <c r="U515" i="2"/>
  <c r="Z515" i="2"/>
  <c r="T516" i="2"/>
  <c r="Z516" i="2" s="1"/>
  <c r="U516" i="2"/>
  <c r="W516" i="2" s="1"/>
  <c r="T517" i="2"/>
  <c r="U517" i="2"/>
  <c r="V517" i="2"/>
  <c r="W517" i="2"/>
  <c r="T518" i="2"/>
  <c r="U518" i="2"/>
  <c r="V518" i="2" s="1"/>
  <c r="Z518" i="2"/>
  <c r="T519" i="2"/>
  <c r="U519" i="2"/>
  <c r="W519" i="2"/>
  <c r="T520" i="2"/>
  <c r="U520" i="2"/>
  <c r="V520" i="2"/>
  <c r="W520" i="2"/>
  <c r="X520" i="2" s="1"/>
  <c r="Y520" i="2" s="1"/>
  <c r="Z520" i="2"/>
  <c r="T521" i="2"/>
  <c r="U521" i="2"/>
  <c r="V521" i="2"/>
  <c r="T522" i="2"/>
  <c r="V522" i="2" s="1"/>
  <c r="U522" i="2"/>
  <c r="W522" i="2"/>
  <c r="X522" i="2"/>
  <c r="Y522" i="2" s="1"/>
  <c r="T523" i="2"/>
  <c r="Z523" i="2" s="1"/>
  <c r="U523" i="2"/>
  <c r="W523" i="2" s="1"/>
  <c r="T524" i="2"/>
  <c r="U524" i="2"/>
  <c r="V524" i="2" s="1"/>
  <c r="T525" i="2"/>
  <c r="U525" i="2"/>
  <c r="V525" i="2" s="1"/>
  <c r="W525" i="2"/>
  <c r="Z525" i="2"/>
  <c r="T526" i="2"/>
  <c r="U526" i="2"/>
  <c r="V526" i="2"/>
  <c r="W526" i="2"/>
  <c r="X526" i="2"/>
  <c r="Z526" i="2"/>
  <c r="T527" i="2"/>
  <c r="Z527" i="2" s="1"/>
  <c r="U527" i="2"/>
  <c r="V527" i="2"/>
  <c r="W527" i="2"/>
  <c r="T528" i="2"/>
  <c r="U528" i="2"/>
  <c r="V528" i="2" s="1"/>
  <c r="W528" i="2"/>
  <c r="Z528" i="2"/>
  <c r="T529" i="2"/>
  <c r="U529" i="2"/>
  <c r="V529" i="2"/>
  <c r="W529" i="2"/>
  <c r="X529" i="2" s="1"/>
  <c r="Y529" i="2" s="1"/>
  <c r="Z529" i="2"/>
  <c r="T530" i="2"/>
  <c r="U530" i="2"/>
  <c r="T531" i="2"/>
  <c r="U531" i="2"/>
  <c r="Z531" i="2"/>
  <c r="T532" i="2"/>
  <c r="U532" i="2"/>
  <c r="V532" i="2" s="1"/>
  <c r="T533" i="2"/>
  <c r="U533" i="2"/>
  <c r="V533" i="2" s="1"/>
  <c r="W533" i="2"/>
  <c r="Z533" i="2"/>
  <c r="T534" i="2"/>
  <c r="U534" i="2"/>
  <c r="V534" i="2"/>
  <c r="W534" i="2"/>
  <c r="X534" i="2"/>
  <c r="Y534" i="2"/>
  <c r="Z534" i="2"/>
  <c r="T535" i="2"/>
  <c r="U535" i="2"/>
  <c r="V535" i="2"/>
  <c r="W535" i="2"/>
  <c r="X535" i="2"/>
  <c r="Y535" i="2"/>
  <c r="T536" i="2"/>
  <c r="U536" i="2"/>
  <c r="W536" i="2" s="1"/>
  <c r="V536" i="2"/>
  <c r="Z536" i="2"/>
  <c r="T537" i="2"/>
  <c r="U537" i="2"/>
  <c r="W537" i="2" s="1"/>
  <c r="V537" i="2"/>
  <c r="X537" i="2"/>
  <c r="Z537" i="2"/>
  <c r="T538" i="2"/>
  <c r="U538" i="2"/>
  <c r="T539" i="2"/>
  <c r="U539" i="2"/>
  <c r="V539" i="2"/>
  <c r="W539" i="2"/>
  <c r="X539" i="2" s="1"/>
  <c r="Z539" i="2" s="1"/>
  <c r="T540" i="2"/>
  <c r="U540" i="2"/>
  <c r="V540" i="2" s="1"/>
  <c r="T541" i="2"/>
  <c r="U541" i="2"/>
  <c r="V541" i="2" s="1"/>
  <c r="X541" i="2" s="1"/>
  <c r="W541" i="2"/>
  <c r="Z541" i="2"/>
  <c r="T542" i="2"/>
  <c r="U542" i="2"/>
  <c r="V542" i="2" s="1"/>
  <c r="X542" i="2" s="1"/>
  <c r="W542" i="2"/>
  <c r="Z542" i="2"/>
  <c r="T543" i="2"/>
  <c r="U543" i="2"/>
  <c r="V543" i="2"/>
  <c r="Z543" i="2"/>
  <c r="T544" i="2"/>
  <c r="U544" i="2"/>
  <c r="W544" i="2" s="1"/>
  <c r="T545" i="2"/>
  <c r="U545" i="2"/>
  <c r="V545" i="2"/>
  <c r="W545" i="2"/>
  <c r="X545" i="2"/>
  <c r="Y545" i="2" s="1"/>
  <c r="Z545" i="2"/>
  <c r="T546" i="2"/>
  <c r="Z546" i="2" s="1"/>
  <c r="U546" i="2"/>
  <c r="V546" i="2"/>
  <c r="W546" i="2"/>
  <c r="T547" i="2"/>
  <c r="U547" i="2"/>
  <c r="Z547" i="2"/>
  <c r="T548" i="2"/>
  <c r="Z548" i="2" s="1"/>
  <c r="U548" i="2"/>
  <c r="V548" i="2"/>
  <c r="W548" i="2"/>
  <c r="T549" i="2"/>
  <c r="Z549" i="2" s="1"/>
  <c r="U549" i="2"/>
  <c r="W549" i="2" s="1"/>
  <c r="V549" i="2"/>
  <c r="T550" i="2"/>
  <c r="Z550" i="2" s="1"/>
  <c r="U550" i="2"/>
  <c r="V550" i="2" s="1"/>
  <c r="X550" i="2" s="1"/>
  <c r="Y550" i="2" s="1"/>
  <c r="W550" i="2"/>
  <c r="T551" i="2"/>
  <c r="U551" i="2"/>
  <c r="T552" i="2"/>
  <c r="U552" i="2"/>
  <c r="V552" i="2" s="1"/>
  <c r="W552" i="2"/>
  <c r="X552" i="2" s="1"/>
  <c r="Y552" i="2" s="1"/>
  <c r="Z552" i="2"/>
  <c r="T553" i="2"/>
  <c r="Z553" i="2" s="1"/>
  <c r="U553" i="2"/>
  <c r="V553" i="2" s="1"/>
  <c r="T554" i="2"/>
  <c r="V554" i="2" s="1"/>
  <c r="U554" i="2"/>
  <c r="W554" i="2"/>
  <c r="X554" i="2"/>
  <c r="Y554" i="2" s="1"/>
  <c r="T555" i="2"/>
  <c r="U555" i="2"/>
  <c r="V555" i="2" s="1"/>
  <c r="W555" i="2"/>
  <c r="X555" i="2"/>
  <c r="Z555" i="2"/>
  <c r="T556" i="2"/>
  <c r="Z556" i="2" s="1"/>
  <c r="U556" i="2"/>
  <c r="V556" i="2"/>
  <c r="T557" i="2"/>
  <c r="U557" i="2"/>
  <c r="W557" i="2" s="1"/>
  <c r="V557" i="2"/>
  <c r="Y557" i="2"/>
  <c r="T558" i="2"/>
  <c r="U558" i="2"/>
  <c r="V558" i="2"/>
  <c r="W558" i="2"/>
  <c r="Z558" i="2"/>
  <c r="T559" i="2"/>
  <c r="U559" i="2"/>
  <c r="T560" i="2"/>
  <c r="U560" i="2"/>
  <c r="V560" i="2" s="1"/>
  <c r="T561" i="2"/>
  <c r="U561" i="2"/>
  <c r="V561" i="2"/>
  <c r="W561" i="2"/>
  <c r="X561" i="2" s="1"/>
  <c r="Y561" i="2" s="1"/>
  <c r="Z561" i="2"/>
  <c r="T562" i="2"/>
  <c r="U562" i="2"/>
  <c r="V562" i="2" s="1"/>
  <c r="T563" i="2"/>
  <c r="Z563" i="2" s="1"/>
  <c r="U563" i="2"/>
  <c r="T564" i="2"/>
  <c r="U564" i="2"/>
  <c r="T565" i="2"/>
  <c r="U565" i="2"/>
  <c r="V565" i="2" s="1"/>
  <c r="W565" i="2"/>
  <c r="Z565" i="2"/>
  <c r="T566" i="2"/>
  <c r="U566" i="2"/>
  <c r="X566" i="2" s="1"/>
  <c r="V566" i="2"/>
  <c r="W566" i="2"/>
  <c r="Y566" i="2"/>
  <c r="Z566" i="2"/>
  <c r="T567" i="2"/>
  <c r="U567" i="2"/>
  <c r="V567" i="2"/>
  <c r="W567" i="2"/>
  <c r="X567" i="2"/>
  <c r="Y567" i="2"/>
  <c r="T568" i="2"/>
  <c r="U568" i="2"/>
  <c r="V568" i="2" s="1"/>
  <c r="X568" i="2"/>
  <c r="Y568" i="2"/>
  <c r="T569" i="2"/>
  <c r="Z569" i="2" s="1"/>
  <c r="U569" i="2"/>
  <c r="V569" i="2" s="1"/>
  <c r="T570" i="2"/>
  <c r="V570" i="2" s="1"/>
  <c r="U570" i="2"/>
  <c r="Z570" i="2"/>
  <c r="T571" i="2"/>
  <c r="U571" i="2"/>
  <c r="V571" i="2"/>
  <c r="W571" i="2"/>
  <c r="Z571" i="2"/>
  <c r="T572" i="2"/>
  <c r="U572" i="2"/>
  <c r="V572" i="2"/>
  <c r="Y572" i="2"/>
  <c r="T573" i="2"/>
  <c r="U573" i="2"/>
  <c r="V573" i="2" s="1"/>
  <c r="W573" i="2"/>
  <c r="X573" i="2" s="1"/>
  <c r="Y573" i="2" s="1"/>
  <c r="Z573" i="2"/>
  <c r="T574" i="2"/>
  <c r="U574" i="2"/>
  <c r="T575" i="2"/>
  <c r="U575" i="2"/>
  <c r="V575" i="2" s="1"/>
  <c r="X575" i="2" s="1"/>
  <c r="W575" i="2"/>
  <c r="Z575" i="2"/>
  <c r="T576" i="2"/>
  <c r="U576" i="2"/>
  <c r="W576" i="2" s="1"/>
  <c r="Z576" i="2"/>
  <c r="T577" i="2"/>
  <c r="U577" i="2"/>
  <c r="V577" i="2"/>
  <c r="X577" i="2" s="1"/>
  <c r="Y577" i="2" s="1"/>
  <c r="W577" i="2"/>
  <c r="Z577" i="2"/>
  <c r="T578" i="2"/>
  <c r="Z578" i="2" s="1"/>
  <c r="U578" i="2"/>
  <c r="V578" i="2" s="1"/>
  <c r="W578" i="2"/>
  <c r="T579" i="2"/>
  <c r="Z579" i="2" s="1"/>
  <c r="U579" i="2"/>
  <c r="T580" i="2"/>
  <c r="Z580" i="2" s="1"/>
  <c r="U580" i="2"/>
  <c r="V580" i="2"/>
  <c r="W580" i="2"/>
  <c r="X580" i="2"/>
  <c r="Y580" i="2"/>
  <c r="T581" i="2"/>
  <c r="U581" i="2"/>
  <c r="V581" i="2"/>
  <c r="W581" i="2"/>
  <c r="T582" i="2"/>
  <c r="U582" i="2"/>
  <c r="W582" i="2" s="1"/>
  <c r="V582" i="2"/>
  <c r="X582" i="2" s="1"/>
  <c r="T583" i="2"/>
  <c r="Z583" i="2" s="1"/>
  <c r="U583" i="2"/>
  <c r="V583" i="2"/>
  <c r="W583" i="2"/>
  <c r="X583" i="2" s="1"/>
  <c r="Y583" i="2" s="1"/>
  <c r="T584" i="2"/>
  <c r="U584" i="2"/>
  <c r="V584" i="2" s="1"/>
  <c r="W584" i="2"/>
  <c r="X584" i="2" s="1"/>
  <c r="Y584" i="2"/>
  <c r="Z584" i="2"/>
  <c r="T585" i="2"/>
  <c r="Z585" i="2" s="1"/>
  <c r="U585" i="2"/>
  <c r="T586" i="2"/>
  <c r="V586" i="2" s="1"/>
  <c r="U586" i="2"/>
  <c r="T587" i="2"/>
  <c r="V587" i="2" s="1"/>
  <c r="U587" i="2"/>
  <c r="T588" i="2"/>
  <c r="U588" i="2"/>
  <c r="V588" i="2" s="1"/>
  <c r="Z588" i="2"/>
  <c r="T589" i="2"/>
  <c r="U589" i="2"/>
  <c r="V589" i="2"/>
  <c r="W589" i="2"/>
  <c r="X589" i="2"/>
  <c r="Y589" i="2"/>
  <c r="Z589" i="2"/>
  <c r="T590" i="2"/>
  <c r="U590" i="2"/>
  <c r="V590" i="2"/>
  <c r="W590" i="2"/>
  <c r="Z590" i="2"/>
  <c r="T591" i="2"/>
  <c r="U591" i="2"/>
  <c r="W591" i="2" s="1"/>
  <c r="V591" i="2"/>
  <c r="Y591" i="2"/>
  <c r="T592" i="2"/>
  <c r="U592" i="2"/>
  <c r="W592" i="2"/>
  <c r="Z592" i="2"/>
  <c r="T593" i="2"/>
  <c r="U593" i="2"/>
  <c r="V593" i="2"/>
  <c r="W593" i="2"/>
  <c r="Z593" i="2" s="1"/>
  <c r="X593" i="2"/>
  <c r="Y593" i="2"/>
  <c r="T594" i="2"/>
  <c r="U594" i="2"/>
  <c r="X594" i="2" s="1"/>
  <c r="Y594" i="2"/>
  <c r="T595" i="2"/>
  <c r="Z595" i="2" s="1"/>
  <c r="U595" i="2"/>
  <c r="T596" i="2"/>
  <c r="Z596" i="2" s="1"/>
  <c r="U596" i="2"/>
  <c r="X596" i="2" s="1"/>
  <c r="V596" i="2"/>
  <c r="W596" i="2"/>
  <c r="T597" i="2"/>
  <c r="U597" i="2"/>
  <c r="V597" i="2" s="1"/>
  <c r="W597" i="2"/>
  <c r="Z597" i="2"/>
  <c r="T598" i="2"/>
  <c r="Z598" i="2" s="1"/>
  <c r="U598" i="2"/>
  <c r="V598" i="2"/>
  <c r="W598" i="2"/>
  <c r="T599" i="2"/>
  <c r="Z599" i="2" s="1"/>
  <c r="U599" i="2"/>
  <c r="T600" i="2"/>
  <c r="U600" i="2"/>
  <c r="V600" i="2"/>
  <c r="T601" i="2"/>
  <c r="U601" i="2"/>
  <c r="W601" i="2" s="1"/>
  <c r="Z601" i="2"/>
  <c r="T602" i="2"/>
  <c r="U602" i="2"/>
  <c r="V602" i="2"/>
  <c r="W602" i="2"/>
  <c r="X602" i="2"/>
  <c r="Y602" i="2"/>
  <c r="Z602" i="2"/>
  <c r="T603" i="2"/>
  <c r="U603" i="2"/>
  <c r="T604" i="2"/>
  <c r="U604" i="2"/>
  <c r="V604" i="2" s="1"/>
  <c r="Z604" i="2"/>
  <c r="T605" i="2"/>
  <c r="U605" i="2"/>
  <c r="V605" i="2"/>
  <c r="W605" i="2"/>
  <c r="X605" i="2"/>
  <c r="Z605" i="2"/>
  <c r="T606" i="2"/>
  <c r="U606" i="2"/>
  <c r="V606" i="2"/>
  <c r="W606" i="2"/>
  <c r="X606" i="2"/>
  <c r="Z606" i="2"/>
  <c r="T607" i="2"/>
  <c r="U607" i="2"/>
  <c r="V607" i="2"/>
  <c r="W607" i="2"/>
  <c r="X607" i="2"/>
  <c r="Y607" i="2"/>
  <c r="Z607" i="2"/>
  <c r="T608" i="2"/>
  <c r="Z608" i="2" s="1"/>
  <c r="U608" i="2"/>
  <c r="W608" i="2"/>
  <c r="T609" i="2"/>
  <c r="U609" i="2"/>
  <c r="V609" i="2"/>
  <c r="W609" i="2"/>
  <c r="X609" i="2"/>
  <c r="Y609" i="2"/>
  <c r="Z609" i="2"/>
  <c r="T610" i="2"/>
  <c r="U610" i="2"/>
  <c r="V610" i="2"/>
  <c r="W610" i="2"/>
  <c r="T611" i="2"/>
  <c r="Z611" i="2" s="1"/>
  <c r="U611" i="2"/>
  <c r="T612" i="2"/>
  <c r="U612" i="2"/>
  <c r="V612" i="2" s="1"/>
  <c r="W612" i="2"/>
  <c r="X612" i="2"/>
  <c r="Y612" i="2"/>
  <c r="T613" i="2"/>
  <c r="U613" i="2"/>
  <c r="V613" i="2" s="1"/>
  <c r="T614" i="2"/>
  <c r="U614" i="2"/>
  <c r="T615" i="2"/>
  <c r="Z615" i="2" s="1"/>
  <c r="U615" i="2"/>
  <c r="V615" i="2"/>
  <c r="W615" i="2"/>
  <c r="X615" i="2"/>
  <c r="Y615" i="2"/>
  <c r="T616" i="2"/>
  <c r="U616" i="2"/>
  <c r="V616" i="2"/>
  <c r="W616" i="2"/>
  <c r="Z616" i="2"/>
  <c r="T617" i="2"/>
  <c r="U617" i="2"/>
  <c r="Z617" i="2"/>
  <c r="T618" i="2"/>
  <c r="V618" i="2" s="1"/>
  <c r="U618" i="2"/>
  <c r="W618" i="2"/>
  <c r="X618" i="2"/>
  <c r="Y618" i="2" s="1"/>
  <c r="Z618" i="2"/>
  <c r="T619" i="2"/>
  <c r="Z619" i="2" s="1"/>
  <c r="U619" i="2"/>
  <c r="Y619" i="2" s="1"/>
  <c r="V619" i="2"/>
  <c r="W619" i="2"/>
  <c r="X619" i="2"/>
  <c r="T620" i="2"/>
  <c r="U620" i="2"/>
  <c r="V620" i="2"/>
  <c r="Z620" i="2"/>
  <c r="T621" i="2"/>
  <c r="Z621" i="2" s="1"/>
  <c r="U621" i="2"/>
  <c r="W621" i="2" s="1"/>
  <c r="T622" i="2"/>
  <c r="U622" i="2"/>
  <c r="V622" i="2" s="1"/>
  <c r="T623" i="2"/>
  <c r="U623" i="2"/>
  <c r="Y623" i="2" s="1"/>
  <c r="V623" i="2"/>
  <c r="W623" i="2"/>
  <c r="X623" i="2"/>
  <c r="T624" i="2"/>
  <c r="U624" i="2"/>
  <c r="V624" i="2" s="1"/>
  <c r="W624" i="2"/>
  <c r="X624" i="2"/>
  <c r="Y624" i="2"/>
  <c r="Z624" i="2"/>
  <c r="T625" i="2"/>
  <c r="U625" i="2"/>
  <c r="V625" i="2"/>
  <c r="W625" i="2"/>
  <c r="Z625" i="2" s="1"/>
  <c r="X625" i="2"/>
  <c r="Y625" i="2"/>
  <c r="T626" i="2"/>
  <c r="U626" i="2"/>
  <c r="T627" i="2"/>
  <c r="U627" i="2"/>
  <c r="W627" i="2"/>
  <c r="T628" i="2"/>
  <c r="Z628" i="2" s="1"/>
  <c r="U628" i="2"/>
  <c r="V628" i="2"/>
  <c r="W628" i="2"/>
  <c r="X628" i="2"/>
  <c r="T629" i="2"/>
  <c r="U629" i="2"/>
  <c r="T630" i="2"/>
  <c r="Z630" i="2" s="1"/>
  <c r="U630" i="2"/>
  <c r="V630" i="2"/>
  <c r="W630" i="2"/>
  <c r="X630" i="2"/>
  <c r="Y630" i="2"/>
  <c r="T631" i="2"/>
  <c r="U631" i="2"/>
  <c r="W631" i="2"/>
  <c r="T632" i="2"/>
  <c r="U632" i="2"/>
  <c r="V632" i="2"/>
  <c r="W632" i="2"/>
  <c r="Z632" i="2"/>
  <c r="T633" i="2"/>
  <c r="U633" i="2"/>
  <c r="T634" i="2"/>
  <c r="U634" i="2"/>
  <c r="T635" i="2"/>
  <c r="U635" i="2"/>
  <c r="Y635" i="2" s="1"/>
  <c r="V635" i="2"/>
  <c r="W635" i="2"/>
  <c r="X635" i="2"/>
  <c r="Z635" i="2"/>
  <c r="T636" i="2"/>
  <c r="Z636" i="2" s="1"/>
  <c r="U636" i="2"/>
  <c r="W636" i="2"/>
  <c r="T637" i="2"/>
  <c r="U637" i="2"/>
  <c r="V637" i="2"/>
  <c r="Z637" i="2"/>
  <c r="T638" i="2"/>
  <c r="U638" i="2"/>
  <c r="V638" i="2"/>
  <c r="W638" i="2"/>
  <c r="Z638" i="2"/>
  <c r="T639" i="2"/>
  <c r="U639" i="2"/>
  <c r="V639" i="2" s="1"/>
  <c r="W639" i="2"/>
  <c r="X639" i="2"/>
  <c r="T640" i="2"/>
  <c r="Z640" i="2" s="1"/>
  <c r="U640" i="2"/>
  <c r="Y640" i="2" s="1"/>
  <c r="V640" i="2"/>
  <c r="W640" i="2"/>
  <c r="X640" i="2"/>
  <c r="T641" i="2"/>
  <c r="U641" i="2"/>
  <c r="T642" i="2"/>
  <c r="U642" i="2"/>
  <c r="V642" i="2"/>
  <c r="W642" i="2"/>
  <c r="X642" i="2"/>
  <c r="Y642" i="2"/>
  <c r="Z642" i="2"/>
  <c r="T643" i="2"/>
  <c r="Z643" i="2" s="1"/>
  <c r="U643" i="2"/>
  <c r="V643" i="2"/>
  <c r="W643" i="2"/>
  <c r="T644" i="2"/>
  <c r="U644" i="2"/>
  <c r="Z644" i="2"/>
  <c r="T645" i="2"/>
  <c r="U645" i="2"/>
  <c r="W645" i="2" s="1"/>
  <c r="V645" i="2"/>
  <c r="T646" i="2"/>
  <c r="U646" i="2"/>
  <c r="V646" i="2"/>
  <c r="W646" i="2"/>
  <c r="Z646" i="2"/>
  <c r="T647" i="2"/>
  <c r="U647" i="2"/>
  <c r="Y647" i="2" s="1"/>
  <c r="V647" i="2"/>
  <c r="W647" i="2"/>
  <c r="X647" i="2"/>
  <c r="Z647" i="2" s="1"/>
  <c r="T648" i="2"/>
  <c r="U648" i="2"/>
  <c r="T649" i="2"/>
  <c r="U649" i="2"/>
  <c r="T650" i="2"/>
  <c r="U650" i="2"/>
  <c r="V650" i="2"/>
  <c r="Z650" i="2"/>
  <c r="T651" i="2"/>
  <c r="U651" i="2"/>
  <c r="V651" i="2"/>
  <c r="W651" i="2"/>
  <c r="X651" i="2"/>
  <c r="Y651" i="2"/>
  <c r="Z651" i="2"/>
  <c r="T652" i="2"/>
  <c r="Z652" i="2" s="1"/>
  <c r="U652" i="2"/>
  <c r="W652" i="2"/>
  <c r="T653" i="2"/>
  <c r="U653" i="2"/>
  <c r="V653" i="2"/>
  <c r="Y653" i="2"/>
  <c r="T654" i="2"/>
  <c r="U654" i="2"/>
  <c r="V654" i="2"/>
  <c r="W654" i="2"/>
  <c r="Z654" i="2"/>
  <c r="T655" i="2"/>
  <c r="U655" i="2"/>
  <c r="V655" i="2" s="1"/>
  <c r="W655" i="2"/>
  <c r="X655" i="2"/>
  <c r="Z655" i="2"/>
  <c r="T656" i="2"/>
  <c r="Z656" i="2" s="1"/>
  <c r="U656" i="2"/>
  <c r="W656" i="2"/>
  <c r="T657" i="2"/>
  <c r="U657" i="2"/>
  <c r="T658" i="2"/>
  <c r="U658" i="2"/>
  <c r="V658" i="2"/>
  <c r="W658" i="2"/>
  <c r="X658" i="2"/>
  <c r="Y658" i="2"/>
  <c r="Z658" i="2"/>
  <c r="T659" i="2"/>
  <c r="U659" i="2"/>
  <c r="X659" i="2" s="1"/>
  <c r="V659" i="2"/>
  <c r="W659" i="2"/>
  <c r="Y659" i="2"/>
  <c r="T660" i="2"/>
  <c r="U660" i="2"/>
  <c r="Z660" i="2"/>
  <c r="T661" i="2"/>
  <c r="U661" i="2"/>
  <c r="T662" i="2"/>
  <c r="U662" i="2"/>
  <c r="V662" i="2"/>
  <c r="W662" i="2"/>
  <c r="Z662" i="2"/>
  <c r="T663" i="2"/>
  <c r="U663" i="2"/>
  <c r="X663" i="2" s="1"/>
  <c r="V663" i="2"/>
  <c r="W663" i="2"/>
  <c r="Z663" i="2"/>
  <c r="T664" i="2"/>
  <c r="Z664" i="2" s="1"/>
  <c r="U664" i="2"/>
  <c r="V664" i="2"/>
  <c r="W664" i="2"/>
  <c r="X664" i="2"/>
  <c r="Y664" i="2"/>
  <c r="T665" i="2"/>
  <c r="U665" i="2"/>
  <c r="V665" i="2"/>
  <c r="W665" i="2"/>
  <c r="X665" i="2"/>
  <c r="Y665" i="2"/>
  <c r="Z665" i="2"/>
  <c r="T666" i="2"/>
  <c r="U666" i="2"/>
  <c r="V666" i="2"/>
  <c r="Z666" i="2"/>
  <c r="T667" i="2"/>
  <c r="U667" i="2"/>
  <c r="V667" i="2"/>
  <c r="W667" i="2"/>
  <c r="Z667" i="2" s="1"/>
  <c r="X667" i="2"/>
  <c r="Y667" i="2"/>
  <c r="T668" i="2"/>
  <c r="U668" i="2"/>
  <c r="W668" i="2"/>
  <c r="T669" i="2"/>
  <c r="U669" i="2"/>
  <c r="V669" i="2" s="1"/>
  <c r="Z669" i="2"/>
  <c r="T670" i="2"/>
  <c r="U670" i="2"/>
  <c r="X670" i="2" s="1"/>
  <c r="V670" i="2"/>
  <c r="W670" i="2"/>
  <c r="Z670" i="2" s="1"/>
  <c r="Y670" i="2"/>
  <c r="T671" i="2"/>
  <c r="U671" i="2"/>
  <c r="V671" i="2" s="1"/>
  <c r="W671" i="2"/>
  <c r="X671" i="2"/>
  <c r="Z671" i="2"/>
  <c r="T672" i="2"/>
  <c r="Z672" i="2" s="1"/>
  <c r="U672" i="2"/>
  <c r="W672" i="2"/>
  <c r="T673" i="2"/>
  <c r="U673" i="2"/>
  <c r="Z673" i="2"/>
  <c r="T674" i="2"/>
  <c r="U674" i="2"/>
  <c r="V674" i="2"/>
  <c r="W674" i="2"/>
  <c r="X674" i="2"/>
  <c r="Y674" i="2"/>
  <c r="Z674" i="2"/>
  <c r="T675" i="2"/>
  <c r="Z675" i="2" s="1"/>
  <c r="U675" i="2"/>
  <c r="V675" i="2"/>
  <c r="W675" i="2"/>
  <c r="T676" i="2"/>
  <c r="U676" i="2"/>
  <c r="Z676" i="2"/>
  <c r="T677" i="2"/>
  <c r="Z677" i="2" s="1"/>
  <c r="U677" i="2"/>
  <c r="W677" i="2" s="1"/>
  <c r="V677" i="2"/>
  <c r="X677" i="2"/>
  <c r="Y677" i="2"/>
  <c r="T678" i="2"/>
  <c r="U678" i="2"/>
  <c r="V678" i="2"/>
  <c r="W678" i="2"/>
  <c r="Z678" i="2"/>
  <c r="T679" i="2"/>
  <c r="Z679" i="2" s="1"/>
  <c r="U679" i="2"/>
  <c r="Y679" i="2" s="1"/>
  <c r="V679" i="2"/>
  <c r="W679" i="2"/>
  <c r="X679" i="2"/>
  <c r="T680" i="2"/>
  <c r="U680" i="2"/>
  <c r="T681" i="2"/>
  <c r="U681" i="2"/>
  <c r="X681" i="2" s="1"/>
  <c r="V681" i="2"/>
  <c r="W681" i="2"/>
  <c r="T682" i="2"/>
  <c r="U682" i="2"/>
  <c r="V682" i="2"/>
  <c r="T683" i="2"/>
  <c r="V683" i="2" s="1"/>
  <c r="U683" i="2"/>
  <c r="Z683" i="2"/>
  <c r="T684" i="2"/>
  <c r="Z684" i="2" s="1"/>
  <c r="U684" i="2"/>
  <c r="W684" i="2"/>
  <c r="T685" i="2"/>
  <c r="U685" i="2"/>
  <c r="T686" i="2"/>
  <c r="U686" i="2"/>
  <c r="V686" i="2" s="1"/>
  <c r="Z686" i="2"/>
  <c r="T687" i="2"/>
  <c r="U687" i="2"/>
  <c r="V687" i="2" s="1"/>
  <c r="W687" i="2"/>
  <c r="X687" i="2"/>
  <c r="T688" i="2"/>
  <c r="Z688" i="2" s="1"/>
  <c r="U688" i="2"/>
  <c r="V688" i="2" s="1"/>
  <c r="T689" i="2"/>
  <c r="Z689" i="2" s="1"/>
  <c r="U689" i="2"/>
  <c r="T690" i="2"/>
  <c r="U690" i="2"/>
  <c r="V690" i="2"/>
  <c r="W690" i="2"/>
  <c r="Z690" i="2" s="1"/>
  <c r="X690" i="2"/>
  <c r="Y690" i="2"/>
  <c r="T691" i="2"/>
  <c r="U691" i="2"/>
  <c r="T692" i="2"/>
  <c r="Z692" i="2" s="1"/>
  <c r="U692" i="2"/>
  <c r="T693" i="2"/>
  <c r="Z693" i="2" s="1"/>
  <c r="U693" i="2"/>
  <c r="W693" i="2" s="1"/>
  <c r="V693" i="2"/>
  <c r="X693" i="2"/>
  <c r="Y693" i="2"/>
  <c r="T694" i="2"/>
  <c r="U694" i="2"/>
  <c r="V694" i="2"/>
  <c r="W694" i="2"/>
  <c r="Z694" i="2"/>
  <c r="T695" i="2"/>
  <c r="Z695" i="2" s="1"/>
  <c r="U695" i="2"/>
  <c r="X695" i="2" s="1"/>
  <c r="V695" i="2"/>
  <c r="W695" i="2"/>
  <c r="T696" i="2"/>
  <c r="U696" i="2"/>
  <c r="T697" i="2"/>
  <c r="U697" i="2"/>
  <c r="W697" i="2"/>
  <c r="Z697" i="2"/>
  <c r="T698" i="2"/>
  <c r="U698" i="2"/>
  <c r="V698" i="2"/>
  <c r="T699" i="2"/>
  <c r="V699" i="2" s="1"/>
  <c r="U699" i="2"/>
  <c r="W699" i="2"/>
  <c r="X699" i="2"/>
  <c r="Y699" i="2"/>
  <c r="Z699" i="2"/>
  <c r="T700" i="2"/>
  <c r="Z700" i="2" s="1"/>
  <c r="U700" i="2"/>
  <c r="W700" i="2"/>
  <c r="T701" i="2"/>
  <c r="U701" i="2"/>
  <c r="V701" i="2"/>
  <c r="Y701" i="2"/>
  <c r="T702" i="2"/>
  <c r="U702" i="2"/>
  <c r="V702" i="2"/>
  <c r="W702" i="2"/>
  <c r="T703" i="2"/>
  <c r="U703" i="2"/>
  <c r="V703" i="2" s="1"/>
  <c r="W703" i="2"/>
  <c r="X703" i="2"/>
  <c r="Z703" i="2"/>
  <c r="T704" i="2"/>
  <c r="Z704" i="2" s="1"/>
  <c r="U704" i="2"/>
  <c r="Y704" i="2" s="1"/>
  <c r="V704" i="2"/>
  <c r="W704" i="2"/>
  <c r="X704" i="2"/>
  <c r="T705" i="2"/>
  <c r="U705" i="2"/>
  <c r="Y705" i="2"/>
  <c r="T706" i="2"/>
  <c r="U706" i="2"/>
  <c r="V706" i="2"/>
  <c r="W706" i="2"/>
  <c r="X706" i="2"/>
  <c r="Y706" i="2" s="1"/>
  <c r="Z706" i="2"/>
  <c r="T707" i="2"/>
  <c r="Z707" i="2" s="1"/>
  <c r="U707" i="2"/>
  <c r="V707" i="2"/>
  <c r="W707" i="2"/>
  <c r="T708" i="2"/>
  <c r="U708" i="2"/>
  <c r="Z708" i="2"/>
  <c r="T709" i="2"/>
  <c r="Z709" i="2" s="1"/>
  <c r="U709" i="2"/>
  <c r="W709" i="2" s="1"/>
  <c r="V709" i="2"/>
  <c r="T710" i="2"/>
  <c r="U710" i="2"/>
  <c r="V710" i="2"/>
  <c r="W710" i="2"/>
  <c r="T711" i="2"/>
  <c r="V711" i="2" s="1"/>
  <c r="U711" i="2"/>
  <c r="Z711" i="2"/>
  <c r="T712" i="2"/>
  <c r="V712" i="2" s="1"/>
  <c r="U712" i="2"/>
  <c r="T713" i="2"/>
  <c r="U713" i="2"/>
  <c r="V713" i="2"/>
  <c r="W713" i="2"/>
  <c r="X713" i="2"/>
  <c r="Y713" i="2"/>
  <c r="Z713" i="2"/>
  <c r="T714" i="2"/>
  <c r="U714" i="2"/>
  <c r="V714" i="2"/>
  <c r="Z714" i="2"/>
  <c r="T715" i="2"/>
  <c r="V715" i="2" s="1"/>
  <c r="U715" i="2"/>
  <c r="T716" i="2"/>
  <c r="Z716" i="2" s="1"/>
  <c r="U716" i="2"/>
  <c r="W716" i="2"/>
  <c r="X716" i="2"/>
  <c r="T717" i="2"/>
  <c r="U717" i="2"/>
  <c r="V717" i="2"/>
  <c r="Z717" i="2"/>
  <c r="T718" i="2"/>
  <c r="Z718" i="2" s="1"/>
  <c r="U718" i="2"/>
  <c r="X718" i="2" s="1"/>
  <c r="W718" i="2"/>
  <c r="Y718" i="2"/>
  <c r="T719" i="2"/>
  <c r="U719" i="2"/>
  <c r="W719" i="2"/>
  <c r="Z719" i="2"/>
  <c r="T720" i="2"/>
  <c r="Z720" i="2" s="1"/>
  <c r="U720" i="2"/>
  <c r="V720" i="2"/>
  <c r="W720" i="2"/>
  <c r="X720" i="2"/>
  <c r="Y720" i="2" s="1"/>
  <c r="T721" i="2"/>
  <c r="Z721" i="2" s="1"/>
  <c r="U721" i="2"/>
  <c r="W721" i="2"/>
  <c r="T722" i="2"/>
  <c r="U722" i="2"/>
  <c r="V722" i="2"/>
  <c r="W722" i="2"/>
  <c r="X722" i="2" s="1"/>
  <c r="Y722" i="2" s="1"/>
  <c r="T723" i="2"/>
  <c r="U723" i="2"/>
  <c r="X723" i="2" s="1"/>
  <c r="V723" i="2"/>
  <c r="W723" i="2"/>
  <c r="Y723" i="2"/>
  <c r="T724" i="2"/>
  <c r="Z724" i="2" s="1"/>
  <c r="U724" i="2"/>
  <c r="T725" i="2"/>
  <c r="Z725" i="2" s="1"/>
  <c r="U725" i="2"/>
  <c r="W725" i="2" s="1"/>
  <c r="V725" i="2"/>
  <c r="T726" i="2"/>
  <c r="U726" i="2"/>
  <c r="X726" i="2" s="1"/>
  <c r="V726" i="2"/>
  <c r="W726" i="2"/>
  <c r="Z726" i="2" s="1"/>
  <c r="T727" i="2"/>
  <c r="U727" i="2"/>
  <c r="V727" i="2"/>
  <c r="W727" i="2"/>
  <c r="T728" i="2"/>
  <c r="U728" i="2"/>
  <c r="V728" i="2"/>
  <c r="T729" i="2"/>
  <c r="U729" i="2"/>
  <c r="V729" i="2"/>
  <c r="W729" i="2"/>
  <c r="Z729" i="2" s="1"/>
  <c r="X729" i="2"/>
  <c r="Y729" i="2"/>
  <c r="T730" i="2"/>
  <c r="U730" i="2"/>
  <c r="Z730" i="2"/>
  <c r="T731" i="2"/>
  <c r="V731" i="2" s="1"/>
  <c r="U731" i="2"/>
  <c r="Z731" i="2"/>
  <c r="T732" i="2"/>
  <c r="Z732" i="2" s="1"/>
  <c r="U732" i="2"/>
  <c r="W732" i="2" s="1"/>
  <c r="T733" i="2"/>
  <c r="U733" i="2"/>
  <c r="Z733" i="2"/>
  <c r="T734" i="2"/>
  <c r="U734" i="2"/>
  <c r="V734" i="2" s="1"/>
  <c r="T735" i="2"/>
  <c r="U735" i="2"/>
  <c r="V735" i="2" s="1"/>
  <c r="Z735" i="2"/>
  <c r="T736" i="2"/>
  <c r="U736" i="2"/>
  <c r="T737" i="2"/>
  <c r="U737" i="2"/>
  <c r="V737" i="2" s="1"/>
  <c r="W737" i="2"/>
  <c r="X737" i="2"/>
  <c r="Y737" i="2"/>
  <c r="Z737" i="2"/>
  <c r="T738" i="2"/>
  <c r="U738" i="2"/>
  <c r="V738" i="2"/>
  <c r="W738" i="2"/>
  <c r="X738" i="2"/>
  <c r="Y738" i="2" s="1"/>
  <c r="Z738" i="2"/>
  <c r="T739" i="2"/>
  <c r="W739" i="2" s="1"/>
  <c r="U739" i="2"/>
  <c r="V739" i="2"/>
  <c r="T740" i="2"/>
  <c r="U740" i="2"/>
  <c r="Z740" i="2"/>
  <c r="T741" i="2"/>
  <c r="Z741" i="2" s="1"/>
  <c r="U741" i="2"/>
  <c r="V741" i="2"/>
  <c r="T742" i="2"/>
  <c r="Z742" i="2" s="1"/>
  <c r="U742" i="2"/>
  <c r="W742" i="2" s="1"/>
  <c r="V742" i="2"/>
  <c r="T743" i="2"/>
  <c r="U743" i="2"/>
  <c r="Y743" i="2" s="1"/>
  <c r="W743" i="2"/>
  <c r="Z743" i="2" s="1"/>
  <c r="X743" i="2"/>
  <c r="T744" i="2"/>
  <c r="Z744" i="2" s="1"/>
  <c r="U744" i="2"/>
  <c r="V744" i="2"/>
  <c r="T745" i="2"/>
  <c r="U745" i="2"/>
  <c r="V745" i="2" s="1"/>
  <c r="Y745" i="2"/>
  <c r="T746" i="2"/>
  <c r="U746" i="2"/>
  <c r="W746" i="2" s="1"/>
  <c r="T747" i="2"/>
  <c r="U747" i="2"/>
  <c r="V747" i="2"/>
  <c r="W747" i="2"/>
  <c r="Z747" i="2" s="1"/>
  <c r="X747" i="2"/>
  <c r="Y747" i="2"/>
  <c r="T748" i="2"/>
  <c r="U748" i="2"/>
  <c r="W748" i="2" s="1"/>
  <c r="Z748" i="2"/>
  <c r="T749" i="2"/>
  <c r="Z749" i="2" s="1"/>
  <c r="U749" i="2"/>
  <c r="V749" i="2"/>
  <c r="T750" i="2"/>
  <c r="Z750" i="2" s="1"/>
  <c r="U750" i="2"/>
  <c r="X750" i="2" s="1"/>
  <c r="V750" i="2"/>
  <c r="W750" i="2"/>
  <c r="T751" i="2"/>
  <c r="Z751" i="2" s="1"/>
  <c r="U751" i="2"/>
  <c r="V751" i="2" s="1"/>
  <c r="W751" i="2"/>
  <c r="X751" i="2" s="1"/>
  <c r="T752" i="2"/>
  <c r="Z752" i="2" s="1"/>
  <c r="U752" i="2"/>
  <c r="V752" i="2"/>
  <c r="W752" i="2"/>
  <c r="T753" i="2"/>
  <c r="U753" i="2"/>
  <c r="V753" i="2" s="1"/>
  <c r="W753" i="2"/>
  <c r="Z753" i="2"/>
  <c r="T754" i="2"/>
  <c r="U754" i="2"/>
  <c r="V754" i="2"/>
  <c r="W754" i="2"/>
  <c r="X754" i="2"/>
  <c r="Y754" i="2"/>
  <c r="Z754" i="2"/>
  <c r="T755" i="2"/>
  <c r="U755" i="2"/>
  <c r="T756" i="2"/>
  <c r="U756" i="2"/>
  <c r="Z756" i="2"/>
  <c r="T757" i="2"/>
  <c r="Z757" i="2" s="1"/>
  <c r="U757" i="2"/>
  <c r="T758" i="2"/>
  <c r="U758" i="2"/>
  <c r="V758" i="2"/>
  <c r="W758" i="2"/>
  <c r="T759" i="2"/>
  <c r="U759" i="2"/>
  <c r="V759" i="2"/>
  <c r="W759" i="2"/>
  <c r="X759" i="2"/>
  <c r="Y759" i="2"/>
  <c r="Z759" i="2"/>
  <c r="T760" i="2"/>
  <c r="U760" i="2"/>
  <c r="V760" i="2"/>
  <c r="W760" i="2"/>
  <c r="X760" i="2"/>
  <c r="Y760" i="2"/>
  <c r="T761" i="2"/>
  <c r="U761" i="2"/>
  <c r="X761" i="2" s="1"/>
  <c r="V761" i="2"/>
  <c r="W761" i="2"/>
  <c r="Z761" i="2"/>
  <c r="T762" i="2"/>
  <c r="Z762" i="2" s="1"/>
  <c r="U762" i="2"/>
  <c r="V762" i="2"/>
  <c r="T763" i="2"/>
  <c r="U763" i="2"/>
  <c r="T764" i="2"/>
  <c r="V764" i="2" s="1"/>
  <c r="U764" i="2"/>
  <c r="T765" i="2"/>
  <c r="U765" i="2"/>
  <c r="V765" i="2" s="1"/>
  <c r="Z765" i="2"/>
  <c r="T766" i="2"/>
  <c r="U766" i="2"/>
  <c r="T767" i="2"/>
  <c r="U767" i="2"/>
  <c r="V767" i="2"/>
  <c r="W767" i="2"/>
  <c r="X767" i="2"/>
  <c r="Z767" i="2"/>
  <c r="T768" i="2"/>
  <c r="Z768" i="2" s="1"/>
  <c r="U768" i="2"/>
  <c r="V768" i="2"/>
  <c r="W768" i="2"/>
  <c r="T769" i="2"/>
  <c r="U769" i="2"/>
  <c r="V769" i="2" s="1"/>
  <c r="Z769" i="2"/>
  <c r="T770" i="2"/>
  <c r="U770" i="2"/>
  <c r="V770" i="2"/>
  <c r="W770" i="2"/>
  <c r="X770" i="2" s="1"/>
  <c r="Y770" i="2"/>
  <c r="Z770" i="2"/>
  <c r="T771" i="2"/>
  <c r="U771" i="2"/>
  <c r="V771" i="2"/>
  <c r="W771" i="2"/>
  <c r="T772" i="2"/>
  <c r="U772" i="2"/>
  <c r="Y772" i="2" s="1"/>
  <c r="X772" i="2"/>
  <c r="T773" i="2"/>
  <c r="Z773" i="2" s="1"/>
  <c r="U773" i="2"/>
  <c r="W773" i="2"/>
  <c r="T774" i="2"/>
  <c r="U774" i="2"/>
  <c r="V774" i="2"/>
  <c r="W774" i="2"/>
  <c r="T775" i="2"/>
  <c r="U775" i="2"/>
  <c r="W775" i="2" s="1"/>
  <c r="X775" i="2" s="1"/>
  <c r="Y775" i="2" s="1"/>
  <c r="V775" i="2"/>
  <c r="Z775" i="2"/>
  <c r="T776" i="2"/>
  <c r="Z776" i="2" s="1"/>
  <c r="U776" i="2"/>
  <c r="V776" i="2"/>
  <c r="T777" i="2"/>
  <c r="U777" i="2"/>
  <c r="V777" i="2" s="1"/>
  <c r="Z777" i="2"/>
  <c r="T778" i="2"/>
  <c r="U778" i="2"/>
  <c r="V778" i="2" s="1"/>
  <c r="Z778" i="2"/>
  <c r="T779" i="2"/>
  <c r="U779" i="2"/>
  <c r="V779" i="2" s="1"/>
  <c r="W779" i="2"/>
  <c r="Z779" i="2" s="1"/>
  <c r="X779" i="2"/>
  <c r="Y779" i="2"/>
  <c r="T780" i="2"/>
  <c r="U780" i="2"/>
  <c r="V780" i="2" s="1"/>
  <c r="Z780" i="2"/>
  <c r="T781" i="2"/>
  <c r="U781" i="2"/>
  <c r="V781" i="2"/>
  <c r="Y781" i="2"/>
  <c r="T782" i="2"/>
  <c r="U782" i="2"/>
  <c r="X782" i="2" s="1"/>
  <c r="V782" i="2"/>
  <c r="W782" i="2"/>
  <c r="Z782" i="2" s="1"/>
  <c r="T783" i="2"/>
  <c r="Z783" i="2" s="1"/>
  <c r="U783" i="2"/>
  <c r="V783" i="2"/>
  <c r="W783" i="2"/>
  <c r="X783" i="2" s="1"/>
  <c r="T784" i="2"/>
  <c r="U784" i="2"/>
  <c r="V784" i="2"/>
  <c r="Z784" i="2"/>
  <c r="T785" i="2"/>
  <c r="W785" i="2" s="1"/>
  <c r="U785" i="2"/>
  <c r="T786" i="2"/>
  <c r="U786" i="2"/>
  <c r="V786" i="2"/>
  <c r="W786" i="2"/>
  <c r="X786" i="2"/>
  <c r="Y786" i="2" s="1"/>
  <c r="Z786" i="2"/>
  <c r="T787" i="2"/>
  <c r="Z787" i="2" s="1"/>
  <c r="U787" i="2"/>
  <c r="V787" i="2"/>
  <c r="W787" i="2"/>
  <c r="T788" i="2"/>
  <c r="U788" i="2"/>
  <c r="Z788" i="2"/>
  <c r="T789" i="2"/>
  <c r="Z789" i="2" s="1"/>
  <c r="U789" i="2"/>
  <c r="X789" i="2" s="1"/>
  <c r="V789" i="2"/>
  <c r="W789" i="2"/>
  <c r="T790" i="2"/>
  <c r="U790" i="2"/>
  <c r="W790" i="2" s="1"/>
  <c r="V790" i="2"/>
  <c r="T791" i="2"/>
  <c r="Z791" i="2" s="1"/>
  <c r="U791" i="2"/>
  <c r="V791" i="2" s="1"/>
  <c r="W791" i="2"/>
  <c r="X791" i="2" s="1"/>
  <c r="Y791" i="2" s="1"/>
  <c r="T792" i="2"/>
  <c r="U792" i="2"/>
  <c r="T793" i="2"/>
  <c r="U793" i="2"/>
  <c r="V793" i="2"/>
  <c r="W793" i="2"/>
  <c r="X793" i="2" s="1"/>
  <c r="Y793" i="2" s="1"/>
  <c r="Z793" i="2"/>
  <c r="T794" i="2"/>
  <c r="Z794" i="2" s="1"/>
  <c r="U794" i="2"/>
  <c r="V794" i="2" s="1"/>
  <c r="T795" i="2"/>
  <c r="Z795" i="2" s="1"/>
  <c r="U795" i="2"/>
  <c r="V795" i="2" s="1"/>
  <c r="W795" i="2"/>
  <c r="X795" i="2"/>
  <c r="Y795" i="2" s="1"/>
  <c r="T796" i="2"/>
  <c r="U796" i="2"/>
  <c r="V796" i="2" s="1"/>
  <c r="W796" i="2"/>
  <c r="T797" i="2"/>
  <c r="U797" i="2"/>
  <c r="V797" i="2"/>
  <c r="T798" i="2"/>
  <c r="U798" i="2"/>
  <c r="W798" i="2" s="1"/>
  <c r="V798" i="2"/>
  <c r="Z798" i="2"/>
  <c r="T799" i="2"/>
  <c r="Z799" i="2" s="1"/>
  <c r="U799" i="2"/>
  <c r="V799" i="2" s="1"/>
  <c r="T800" i="2"/>
  <c r="U800" i="2"/>
  <c r="T801" i="2"/>
  <c r="U801" i="2"/>
  <c r="V801" i="2" s="1"/>
  <c r="W801" i="2"/>
  <c r="X801" i="2"/>
  <c r="Y801" i="2"/>
  <c r="Z801" i="2"/>
  <c r="T802" i="2"/>
  <c r="U802" i="2"/>
  <c r="V802" i="2"/>
  <c r="W802" i="2"/>
  <c r="X802" i="2"/>
  <c r="Y802" i="2"/>
  <c r="T803" i="2"/>
  <c r="U803" i="2"/>
  <c r="W803" i="2" s="1"/>
  <c r="V803" i="2"/>
  <c r="Z803" i="2"/>
  <c r="T804" i="2"/>
  <c r="U804" i="2"/>
  <c r="Z804" i="2"/>
  <c r="T805" i="2"/>
  <c r="U805" i="2"/>
  <c r="V805" i="2"/>
  <c r="T806" i="2"/>
  <c r="U806" i="2"/>
  <c r="V806" i="2" s="1"/>
  <c r="Z806" i="2"/>
  <c r="T807" i="2"/>
  <c r="U807" i="2"/>
  <c r="Y807" i="2" s="1"/>
  <c r="V807" i="2"/>
  <c r="W807" i="2"/>
  <c r="X807" i="2" s="1"/>
  <c r="Z807" i="2"/>
  <c r="T808" i="2"/>
  <c r="Z808" i="2" s="1"/>
  <c r="U808" i="2"/>
  <c r="V808" i="2"/>
  <c r="W808" i="2"/>
  <c r="X808" i="2"/>
  <c r="Y808" i="2"/>
  <c r="T809" i="2"/>
  <c r="U809" i="2"/>
  <c r="V809" i="2"/>
  <c r="W809" i="2"/>
  <c r="X809" i="2"/>
  <c r="Y809" i="2"/>
  <c r="Z809" i="2"/>
  <c r="T810" i="2"/>
  <c r="U810" i="2"/>
  <c r="V810" i="2"/>
  <c r="T811" i="2"/>
  <c r="V811" i="2" s="1"/>
  <c r="U811" i="2"/>
  <c r="W811" i="2"/>
  <c r="X811" i="2" s="1"/>
  <c r="Y811" i="2" s="1"/>
  <c r="Z811" i="2"/>
  <c r="T812" i="2"/>
  <c r="Z812" i="2" s="1"/>
  <c r="U812" i="2"/>
  <c r="Y812" i="2" s="1"/>
  <c r="V812" i="2"/>
  <c r="W812" i="2"/>
  <c r="X812" i="2"/>
  <c r="T813" i="2"/>
  <c r="Z813" i="2" s="1"/>
  <c r="U813" i="2"/>
  <c r="T814" i="2"/>
  <c r="U814" i="2"/>
  <c r="V814" i="2" s="1"/>
  <c r="Z814" i="2"/>
  <c r="T815" i="2"/>
  <c r="Z815" i="2" s="1"/>
  <c r="U815" i="2"/>
  <c r="V815" i="2" s="1"/>
  <c r="T816" i="2"/>
  <c r="U816" i="2"/>
  <c r="T817" i="2"/>
  <c r="U817" i="2"/>
  <c r="V817" i="2" s="1"/>
  <c r="Z817" i="2"/>
  <c r="T818" i="2"/>
  <c r="U818" i="2"/>
  <c r="V818" i="2"/>
  <c r="W818" i="2"/>
  <c r="T819" i="2"/>
  <c r="U819" i="2"/>
  <c r="X819" i="2" s="1"/>
  <c r="Y819" i="2"/>
  <c r="T820" i="2"/>
  <c r="Z820" i="2" s="1"/>
  <c r="U820" i="2"/>
  <c r="T821" i="2"/>
  <c r="Z821" i="2" s="1"/>
  <c r="U821" i="2"/>
  <c r="T822" i="2"/>
  <c r="U822" i="2"/>
  <c r="V822" i="2"/>
  <c r="W822" i="2"/>
  <c r="T823" i="2"/>
  <c r="U823" i="2"/>
  <c r="V823" i="2" s="1"/>
  <c r="Z823" i="2"/>
  <c r="T824" i="2"/>
  <c r="U824" i="2"/>
  <c r="V824" i="2"/>
  <c r="W824" i="2"/>
  <c r="X824" i="2"/>
  <c r="Y824" i="2"/>
  <c r="T825" i="2"/>
  <c r="U825" i="2"/>
  <c r="V825" i="2" s="1"/>
  <c r="Z825" i="2"/>
  <c r="T826" i="2"/>
  <c r="U826" i="2"/>
  <c r="T827" i="2"/>
  <c r="V827" i="2" s="1"/>
  <c r="U827" i="2"/>
  <c r="T828" i="2"/>
  <c r="U828" i="2"/>
  <c r="Y828" i="2" s="1"/>
  <c r="W828" i="2"/>
  <c r="X828" i="2"/>
  <c r="T829" i="2"/>
  <c r="U829" i="2"/>
  <c r="W829" i="2" s="1"/>
  <c r="V829" i="2"/>
  <c r="T830" i="2"/>
  <c r="U830" i="2"/>
  <c r="V830" i="2" s="1"/>
  <c r="Z830" i="2"/>
  <c r="T831" i="2"/>
  <c r="U831" i="2"/>
  <c r="Y831" i="2" s="1"/>
  <c r="V831" i="2"/>
  <c r="W831" i="2"/>
  <c r="X831" i="2"/>
  <c r="Z831" i="2"/>
  <c r="T832" i="2"/>
  <c r="Z832" i="2" s="1"/>
  <c r="U832" i="2"/>
  <c r="V832" i="2" s="1"/>
  <c r="W832" i="2"/>
  <c r="T833" i="2"/>
  <c r="U833" i="2"/>
  <c r="T834" i="2"/>
  <c r="U834" i="2"/>
  <c r="V834" i="2"/>
  <c r="W834" i="2"/>
  <c r="X834" i="2" s="1"/>
  <c r="Y834" i="2" s="1"/>
  <c r="Z834" i="2"/>
  <c r="T835" i="2"/>
  <c r="Z835" i="2" s="1"/>
  <c r="U835" i="2"/>
  <c r="X835" i="2" s="1"/>
  <c r="V835" i="2"/>
  <c r="W835" i="2"/>
  <c r="T836" i="2"/>
  <c r="U836" i="2"/>
  <c r="V836" i="2" s="1"/>
  <c r="Z836" i="2"/>
  <c r="T837" i="2"/>
  <c r="U837" i="2"/>
  <c r="V837" i="2" s="1"/>
  <c r="X837" i="2"/>
  <c r="Y837" i="2"/>
  <c r="T838" i="2"/>
  <c r="U838" i="2"/>
  <c r="X838" i="2" s="1"/>
  <c r="V838" i="2"/>
  <c r="W838" i="2"/>
  <c r="T839" i="2"/>
  <c r="U839" i="2"/>
  <c r="V839" i="2"/>
  <c r="W839" i="2"/>
  <c r="Z839" i="2"/>
  <c r="T840" i="2"/>
  <c r="Z840" i="2" s="1"/>
  <c r="U840" i="2"/>
  <c r="V840" i="2"/>
  <c r="W840" i="2"/>
  <c r="X840" i="2"/>
  <c r="Y840" i="2"/>
  <c r="T841" i="2"/>
  <c r="U841" i="2"/>
  <c r="V841" i="2" s="1"/>
  <c r="X841" i="2"/>
  <c r="Y841" i="2"/>
  <c r="T842" i="2"/>
  <c r="U842" i="2"/>
  <c r="V842" i="2"/>
  <c r="Z842" i="2"/>
  <c r="T843" i="2"/>
  <c r="V843" i="2" s="1"/>
  <c r="U843" i="2"/>
  <c r="Z843" i="2"/>
  <c r="T844" i="2"/>
  <c r="U844" i="2"/>
  <c r="Y844" i="2" s="1"/>
  <c r="W844" i="2"/>
  <c r="X844" i="2"/>
  <c r="T845" i="2"/>
  <c r="U845" i="2"/>
  <c r="W845" i="2" s="1"/>
  <c r="V845" i="2"/>
  <c r="T846" i="2"/>
  <c r="U846" i="2"/>
  <c r="V846" i="2" s="1"/>
  <c r="Z846" i="2"/>
  <c r="T847" i="2"/>
  <c r="U847" i="2"/>
  <c r="Y847" i="2" s="1"/>
  <c r="V847" i="2"/>
  <c r="W847" i="2"/>
  <c r="Z847" i="2" s="1"/>
  <c r="X847" i="2"/>
  <c r="T848" i="2"/>
  <c r="Z848" i="2" s="1"/>
  <c r="U848" i="2"/>
  <c r="V848" i="2" s="1"/>
  <c r="W848" i="2"/>
  <c r="X848" i="2"/>
  <c r="Y848" i="2" s="1"/>
  <c r="T849" i="2"/>
  <c r="Z849" i="2" s="1"/>
  <c r="U849" i="2"/>
  <c r="T850" i="2"/>
  <c r="U850" i="2"/>
  <c r="V850" i="2"/>
  <c r="W850" i="2"/>
  <c r="X850" i="2" s="1"/>
  <c r="Y850" i="2" s="1"/>
  <c r="Z850" i="2"/>
  <c r="T851" i="2"/>
  <c r="Z851" i="2" s="1"/>
  <c r="U851" i="2"/>
  <c r="V851" i="2"/>
  <c r="W851" i="2"/>
  <c r="T852" i="2"/>
  <c r="U852" i="2"/>
  <c r="V852" i="2" s="1"/>
  <c r="Z852" i="2"/>
  <c r="T853" i="2"/>
  <c r="U853" i="2"/>
  <c r="V853" i="2"/>
  <c r="T854" i="2"/>
  <c r="U854" i="2"/>
  <c r="X854" i="2" s="1"/>
  <c r="V854" i="2"/>
  <c r="W854" i="2"/>
  <c r="T855" i="2"/>
  <c r="U855" i="2"/>
  <c r="V855" i="2"/>
  <c r="W855" i="2"/>
  <c r="X855" i="2" s="1"/>
  <c r="Z855" i="2"/>
  <c r="T856" i="2"/>
  <c r="U856" i="2"/>
  <c r="T857" i="2"/>
  <c r="U857" i="2"/>
  <c r="V857" i="2" s="1"/>
  <c r="T858" i="2"/>
  <c r="U858" i="2"/>
  <c r="V858" i="2" s="1"/>
  <c r="Z858" i="2"/>
  <c r="T859" i="2"/>
  <c r="U859" i="2"/>
  <c r="V859" i="2"/>
  <c r="W859" i="2"/>
  <c r="X859" i="2"/>
  <c r="Y859" i="2"/>
  <c r="Z859" i="2"/>
  <c r="T860" i="2"/>
  <c r="Z860" i="2" s="1"/>
  <c r="U860" i="2"/>
  <c r="W860" i="2" s="1"/>
  <c r="T861" i="2"/>
  <c r="U861" i="2"/>
  <c r="W861" i="2" s="1"/>
  <c r="V861" i="2"/>
  <c r="Z861" i="2"/>
  <c r="T862" i="2"/>
  <c r="U862" i="2"/>
  <c r="V862" i="2"/>
  <c r="W862" i="2"/>
  <c r="Z862" i="2"/>
  <c r="T863" i="2"/>
  <c r="U863" i="2"/>
  <c r="Y863" i="2" s="1"/>
  <c r="V863" i="2"/>
  <c r="W863" i="2"/>
  <c r="X863" i="2"/>
  <c r="Z863" i="2"/>
  <c r="T864" i="2"/>
  <c r="Z864" i="2" s="1"/>
  <c r="U864" i="2"/>
  <c r="V864" i="2" s="1"/>
  <c r="W864" i="2"/>
  <c r="X864" i="2" s="1"/>
  <c r="Y864" i="2" s="1"/>
  <c r="T865" i="2"/>
  <c r="U865" i="2"/>
  <c r="T866" i="2"/>
  <c r="U866" i="2"/>
  <c r="V866" i="2"/>
  <c r="W866" i="2"/>
  <c r="Z866" i="2"/>
  <c r="T867" i="2"/>
  <c r="Z867" i="2" s="1"/>
  <c r="U867" i="2"/>
  <c r="V867" i="2"/>
  <c r="W867" i="2"/>
  <c r="T868" i="2"/>
  <c r="U868" i="2"/>
  <c r="T869" i="2"/>
  <c r="Z869" i="2" s="1"/>
  <c r="U869" i="2"/>
  <c r="W869" i="2" s="1"/>
  <c r="V869" i="2"/>
  <c r="X869" i="2" s="1"/>
  <c r="Y869" i="2"/>
  <c r="T870" i="2"/>
  <c r="U870" i="2"/>
  <c r="X870" i="2" s="1"/>
  <c r="V870" i="2"/>
  <c r="W870" i="2"/>
  <c r="Z870" i="2"/>
  <c r="T871" i="2"/>
  <c r="U871" i="2"/>
  <c r="V871" i="2"/>
  <c r="W871" i="2"/>
  <c r="X871" i="2" s="1"/>
  <c r="T872" i="2"/>
  <c r="U872" i="2"/>
  <c r="T873" i="2"/>
  <c r="U873" i="2"/>
  <c r="T874" i="2"/>
  <c r="U874" i="2"/>
  <c r="V874" i="2" s="1"/>
  <c r="Z874" i="2"/>
  <c r="T875" i="2"/>
  <c r="U875" i="2"/>
  <c r="T876" i="2"/>
  <c r="U876" i="2"/>
  <c r="W876" i="2"/>
  <c r="X876" i="2"/>
  <c r="T877" i="2"/>
  <c r="U877" i="2"/>
  <c r="W877" i="2" s="1"/>
  <c r="V877" i="2"/>
  <c r="Z877" i="2"/>
  <c r="T878" i="2"/>
  <c r="V878" i="2" s="1"/>
  <c r="U878" i="2"/>
  <c r="W878" i="2"/>
  <c r="Z878" i="2"/>
  <c r="T879" i="2"/>
  <c r="U879" i="2"/>
  <c r="V879" i="2"/>
  <c r="W879" i="2"/>
  <c r="X879" i="2"/>
  <c r="Z879" i="2"/>
  <c r="T880" i="2"/>
  <c r="U880" i="2"/>
  <c r="T881" i="2"/>
  <c r="U881" i="2"/>
  <c r="Z881" i="2"/>
  <c r="T882" i="2"/>
  <c r="U882" i="2"/>
  <c r="V882" i="2"/>
  <c r="W882" i="2"/>
  <c r="X882" i="2"/>
  <c r="Y882" i="2"/>
  <c r="Z882" i="2"/>
  <c r="T883" i="2"/>
  <c r="U883" i="2"/>
  <c r="T884" i="2"/>
  <c r="U884" i="2"/>
  <c r="T885" i="2"/>
  <c r="Z885" i="2" s="1"/>
  <c r="U885" i="2"/>
  <c r="W885" i="2" s="1"/>
  <c r="V885" i="2"/>
  <c r="X885" i="2"/>
  <c r="Y885" i="2"/>
  <c r="T886" i="2"/>
  <c r="U886" i="2"/>
  <c r="X886" i="2" s="1"/>
  <c r="V886" i="2"/>
  <c r="W886" i="2"/>
  <c r="Z886" i="2"/>
  <c r="T887" i="2"/>
  <c r="U887" i="2"/>
  <c r="Y887" i="2" s="1"/>
  <c r="X887" i="2"/>
  <c r="T888" i="2"/>
  <c r="U888" i="2"/>
  <c r="T889" i="2"/>
  <c r="U889" i="2"/>
  <c r="W889" i="2"/>
  <c r="Z889" i="2"/>
  <c r="T890" i="2"/>
  <c r="U890" i="2"/>
  <c r="V890" i="2" s="1"/>
  <c r="Z890" i="2"/>
  <c r="T891" i="2"/>
  <c r="U891" i="2"/>
  <c r="T892" i="2"/>
  <c r="U892" i="2"/>
  <c r="W892" i="2"/>
  <c r="X892" i="2"/>
  <c r="T893" i="2"/>
  <c r="U893" i="2"/>
  <c r="W893" i="2" s="1"/>
  <c r="V893" i="2"/>
  <c r="Z893" i="2"/>
  <c r="T894" i="2"/>
  <c r="U894" i="2"/>
  <c r="Z894" i="2"/>
  <c r="T895" i="2"/>
  <c r="U895" i="2"/>
  <c r="V895" i="2"/>
  <c r="W895" i="2"/>
  <c r="X895" i="2"/>
  <c r="Z895" i="2"/>
  <c r="T896" i="2"/>
  <c r="Z896" i="2" s="1"/>
  <c r="U896" i="2"/>
  <c r="W896" i="2" s="1"/>
  <c r="X896" i="2" s="1"/>
  <c r="Y896" i="2" s="1"/>
  <c r="V896" i="2"/>
  <c r="T897" i="2"/>
  <c r="U897" i="2"/>
  <c r="Z897" i="2"/>
  <c r="T898" i="2"/>
  <c r="U898" i="2"/>
  <c r="V898" i="2"/>
  <c r="W898" i="2"/>
  <c r="X898" i="2"/>
  <c r="Y898" i="2"/>
  <c r="T899" i="2"/>
  <c r="Z899" i="2" s="1"/>
  <c r="U899" i="2"/>
  <c r="W899" i="2"/>
  <c r="T900" i="2"/>
  <c r="Z900" i="2" s="1"/>
  <c r="U900" i="2"/>
  <c r="T901" i="2"/>
  <c r="Z901" i="2" s="1"/>
  <c r="U901" i="2"/>
  <c r="W901" i="2" s="1"/>
  <c r="T902" i="2"/>
  <c r="U902" i="2"/>
  <c r="V902" i="2"/>
  <c r="W902" i="2"/>
  <c r="Z902" i="2"/>
  <c r="T903" i="2"/>
  <c r="U903" i="2"/>
  <c r="T904" i="2"/>
  <c r="U904" i="2"/>
  <c r="T905" i="2"/>
  <c r="U905" i="2"/>
  <c r="V905" i="2" s="1"/>
  <c r="X905" i="2" s="1"/>
  <c r="Y905" i="2" s="1"/>
  <c r="W905" i="2"/>
  <c r="Z905" i="2"/>
  <c r="T906" i="2"/>
  <c r="U906" i="2"/>
  <c r="V906" i="2" s="1"/>
  <c r="Z906" i="2"/>
  <c r="T907" i="2"/>
  <c r="V907" i="2" s="1"/>
  <c r="U907" i="2"/>
  <c r="W907" i="2"/>
  <c r="X907" i="2" s="1"/>
  <c r="Y907" i="2" s="1"/>
  <c r="Z907" i="2"/>
  <c r="T908" i="2"/>
  <c r="Z908" i="2" s="1"/>
  <c r="U908" i="2"/>
  <c r="W908" i="2"/>
  <c r="T909" i="2"/>
  <c r="U909" i="2"/>
  <c r="V909" i="2"/>
  <c r="Z909" i="2"/>
  <c r="T910" i="2"/>
  <c r="U910" i="2"/>
  <c r="V910" i="2"/>
  <c r="W910" i="2"/>
  <c r="Z910" i="2"/>
  <c r="T911" i="2"/>
  <c r="U911" i="2"/>
  <c r="Y911" i="2" s="1"/>
  <c r="V911" i="2"/>
  <c r="W911" i="2"/>
  <c r="X911" i="2"/>
  <c r="T912" i="2"/>
  <c r="Z912" i="2" s="1"/>
  <c r="U912" i="2"/>
  <c r="V912" i="2"/>
  <c r="W912" i="2"/>
  <c r="T913" i="2"/>
  <c r="U913" i="2"/>
  <c r="Z913" i="2"/>
  <c r="T914" i="2"/>
  <c r="U914" i="2"/>
  <c r="V914" i="2"/>
  <c r="W914" i="2"/>
  <c r="X914" i="2"/>
  <c r="Y914" i="2"/>
  <c r="Z914" i="2"/>
  <c r="T915" i="2"/>
  <c r="Z915" i="2" s="1"/>
  <c r="U915" i="2"/>
  <c r="X915" i="2" s="1"/>
  <c r="Y915" i="2" s="1"/>
  <c r="V915" i="2"/>
  <c r="W915" i="2"/>
  <c r="T916" i="2"/>
  <c r="U916" i="2"/>
  <c r="Z916" i="2"/>
  <c r="T917" i="2"/>
  <c r="Z917" i="2" s="1"/>
  <c r="U917" i="2"/>
  <c r="T918" i="2"/>
  <c r="U918" i="2"/>
  <c r="V918" i="2"/>
  <c r="W918" i="2"/>
  <c r="Z918" i="2"/>
  <c r="T919" i="2"/>
  <c r="U919" i="2"/>
  <c r="V919" i="2"/>
  <c r="W919" i="2"/>
  <c r="X919" i="2"/>
  <c r="Z919" i="2"/>
  <c r="T920" i="2"/>
  <c r="Z920" i="2" s="1"/>
  <c r="U920" i="2"/>
  <c r="V920" i="2"/>
  <c r="W920" i="2"/>
  <c r="X920" i="2"/>
  <c r="Y920" i="2"/>
  <c r="T921" i="2"/>
  <c r="U921" i="2"/>
  <c r="V921" i="2"/>
  <c r="W921" i="2"/>
  <c r="X921" i="2" s="1"/>
  <c r="Y921" i="2" s="1"/>
  <c r="Z921" i="2"/>
  <c r="T922" i="2"/>
  <c r="U922" i="2"/>
  <c r="V922" i="2" s="1"/>
  <c r="Z922" i="2"/>
  <c r="T923" i="2"/>
  <c r="V923" i="2" s="1"/>
  <c r="U923" i="2"/>
  <c r="W923" i="2"/>
  <c r="X923" i="2"/>
  <c r="Y923" i="2" s="1"/>
  <c r="Z923" i="2"/>
  <c r="T924" i="2"/>
  <c r="U924" i="2"/>
  <c r="W924" i="2" s="1"/>
  <c r="T925" i="2"/>
  <c r="U925" i="2"/>
  <c r="V925" i="2"/>
  <c r="Z925" i="2"/>
  <c r="T926" i="2"/>
  <c r="U926" i="2"/>
  <c r="T927" i="2"/>
  <c r="U927" i="2"/>
  <c r="V927" i="2"/>
  <c r="X927" i="2" s="1"/>
  <c r="W927" i="2"/>
  <c r="T928" i="2"/>
  <c r="Z928" i="2" s="1"/>
  <c r="U928" i="2"/>
  <c r="V928" i="2"/>
  <c r="W928" i="2"/>
  <c r="X928" i="2"/>
  <c r="Y928" i="2"/>
  <c r="T929" i="2"/>
  <c r="U929" i="2"/>
  <c r="X929" i="2"/>
  <c r="Y929" i="2"/>
  <c r="T930" i="2"/>
  <c r="U930" i="2"/>
  <c r="V930" i="2"/>
  <c r="X930" i="2" s="1"/>
  <c r="Y930" i="2" s="1"/>
  <c r="W930" i="2"/>
  <c r="Z930" i="2"/>
  <c r="T931" i="2"/>
  <c r="Z931" i="2" s="1"/>
  <c r="U931" i="2"/>
  <c r="V931" i="2"/>
  <c r="W931" i="2"/>
  <c r="T932" i="2"/>
  <c r="U932" i="2"/>
  <c r="Z932" i="2"/>
  <c r="T933" i="2"/>
  <c r="Z933" i="2" s="1"/>
  <c r="U933" i="2"/>
  <c r="T934" i="2"/>
  <c r="U934" i="2"/>
  <c r="V934" i="2" s="1"/>
  <c r="W934" i="2"/>
  <c r="Z934" i="2"/>
  <c r="T935" i="2"/>
  <c r="U935" i="2"/>
  <c r="V935" i="2"/>
  <c r="W935" i="2"/>
  <c r="X935" i="2" s="1"/>
  <c r="Z935" i="2"/>
  <c r="T936" i="2"/>
  <c r="U936" i="2"/>
  <c r="T937" i="2"/>
  <c r="U937" i="2"/>
  <c r="W937" i="2"/>
  <c r="Z937" i="2"/>
  <c r="T938" i="2"/>
  <c r="U938" i="2"/>
  <c r="V938" i="2" s="1"/>
  <c r="Z938" i="2"/>
  <c r="T939" i="2"/>
  <c r="V939" i="2" s="1"/>
  <c r="U939" i="2"/>
  <c r="Z939" i="2"/>
  <c r="T940" i="2"/>
  <c r="Z940" i="2" s="1"/>
  <c r="U940" i="2"/>
  <c r="W940" i="2"/>
  <c r="T941" i="2"/>
  <c r="U941" i="2"/>
  <c r="V941" i="2"/>
  <c r="Z941" i="2"/>
  <c r="T942" i="2"/>
  <c r="Z942" i="2" s="1"/>
  <c r="U942" i="2"/>
  <c r="V942" i="2" s="1"/>
  <c r="T943" i="2"/>
  <c r="U943" i="2"/>
  <c r="V943" i="2"/>
  <c r="W943" i="2"/>
  <c r="X943" i="2" s="1"/>
  <c r="Z943" i="2"/>
  <c r="T944" i="2"/>
  <c r="Z944" i="2" s="1"/>
  <c r="U944" i="2"/>
  <c r="V944" i="2" s="1"/>
  <c r="T945" i="2"/>
  <c r="U945" i="2"/>
  <c r="X945" i="2"/>
  <c r="Y945" i="2"/>
  <c r="T946" i="2"/>
  <c r="U946" i="2"/>
  <c r="V946" i="2"/>
  <c r="W946" i="2"/>
  <c r="X946" i="2"/>
  <c r="Y946" i="2"/>
  <c r="Z946" i="2"/>
  <c r="T947" i="2"/>
  <c r="U947" i="2"/>
  <c r="V947" i="2"/>
  <c r="W947" i="2"/>
  <c r="Z947" i="2"/>
  <c r="T948" i="2"/>
  <c r="U948" i="2"/>
  <c r="Z948" i="2"/>
  <c r="T949" i="2"/>
  <c r="U949" i="2"/>
  <c r="T950" i="2"/>
  <c r="U950" i="2"/>
  <c r="V950" i="2"/>
  <c r="W950" i="2"/>
  <c r="Z950" i="2"/>
  <c r="T951" i="2"/>
  <c r="U951" i="2"/>
  <c r="V951" i="2"/>
  <c r="W951" i="2"/>
  <c r="X951" i="2"/>
  <c r="Z951" i="2"/>
  <c r="T952" i="2"/>
  <c r="U952" i="2"/>
  <c r="T953" i="2"/>
  <c r="U953" i="2"/>
  <c r="V953" i="2"/>
  <c r="W953" i="2"/>
  <c r="T954" i="2"/>
  <c r="U954" i="2"/>
  <c r="V954" i="2"/>
  <c r="T955" i="2"/>
  <c r="U955" i="2"/>
  <c r="T956" i="2"/>
  <c r="U956" i="2"/>
  <c r="T957" i="2"/>
  <c r="U957" i="2"/>
  <c r="V957" i="2" s="1"/>
  <c r="Y957" i="2"/>
  <c r="T958" i="2"/>
  <c r="U958" i="2"/>
  <c r="T959" i="2"/>
  <c r="U959" i="2"/>
  <c r="V959" i="2"/>
  <c r="W959" i="2"/>
  <c r="X959" i="2" s="1"/>
  <c r="Z959" i="2"/>
  <c r="T960" i="2"/>
  <c r="Z960" i="2" s="1"/>
  <c r="U960" i="2"/>
  <c r="V960" i="2"/>
  <c r="W960" i="2"/>
  <c r="X960" i="2"/>
  <c r="Y960" i="2"/>
  <c r="T961" i="2"/>
  <c r="U961" i="2"/>
  <c r="Z961" i="2"/>
  <c r="T962" i="2"/>
  <c r="U962" i="2"/>
  <c r="V962" i="2"/>
  <c r="X962" i="2" s="1"/>
  <c r="Y962" i="2" s="1"/>
  <c r="W962" i="2"/>
  <c r="Z962" i="2"/>
  <c r="T963" i="2"/>
  <c r="Z963" i="2" s="1"/>
  <c r="U963" i="2"/>
  <c r="V963" i="2"/>
  <c r="W963" i="2"/>
  <c r="T964" i="2"/>
  <c r="U964" i="2"/>
  <c r="Z964" i="2"/>
  <c r="T965" i="2"/>
  <c r="U965" i="2"/>
  <c r="T966" i="2"/>
  <c r="U966" i="2"/>
  <c r="V966" i="2" s="1"/>
  <c r="W966" i="2"/>
  <c r="T967" i="2"/>
  <c r="U967" i="2"/>
  <c r="Y967" i="2" s="1"/>
  <c r="V967" i="2"/>
  <c r="W967" i="2"/>
  <c r="Z967" i="2" s="1"/>
  <c r="X967" i="2"/>
  <c r="T968" i="2"/>
  <c r="U968" i="2"/>
  <c r="T969" i="2"/>
  <c r="U969" i="2"/>
  <c r="W969" i="2"/>
  <c r="Z969" i="2"/>
  <c r="T970" i="2"/>
  <c r="U970" i="2"/>
  <c r="V970" i="2" s="1"/>
  <c r="T971" i="2"/>
  <c r="U971" i="2"/>
  <c r="V971" i="2"/>
  <c r="W971" i="2"/>
  <c r="X971" i="2"/>
  <c r="Y971" i="2"/>
  <c r="Z971" i="2"/>
  <c r="T972" i="2"/>
  <c r="U972" i="2"/>
  <c r="T973" i="2"/>
  <c r="U973" i="2"/>
  <c r="V973" i="2" s="1"/>
  <c r="Z973" i="2"/>
  <c r="T974" i="2"/>
  <c r="U974" i="2"/>
  <c r="X974" i="2" s="1"/>
  <c r="V974" i="2"/>
  <c r="W974" i="2"/>
  <c r="Y974" i="2"/>
  <c r="Z974" i="2"/>
  <c r="T975" i="2"/>
  <c r="U975" i="2"/>
  <c r="V975" i="2"/>
  <c r="T976" i="2"/>
  <c r="Z976" i="2" s="1"/>
  <c r="U976" i="2"/>
  <c r="V976" i="2" s="1"/>
  <c r="T977" i="2"/>
  <c r="U977" i="2"/>
  <c r="V977" i="2" s="1"/>
  <c r="W977" i="2"/>
  <c r="X977" i="2" s="1"/>
  <c r="Y977" i="2" s="1"/>
  <c r="Z977" i="2"/>
  <c r="T978" i="2"/>
  <c r="U978" i="2"/>
  <c r="V978" i="2"/>
  <c r="W978" i="2"/>
  <c r="X978" i="2"/>
  <c r="Y978" i="2" s="1"/>
  <c r="Z978" i="2"/>
  <c r="T979" i="2"/>
  <c r="U979" i="2"/>
  <c r="X979" i="2" s="1"/>
  <c r="V979" i="2"/>
  <c r="W979" i="2"/>
  <c r="T980" i="2"/>
  <c r="U980" i="2"/>
  <c r="Z980" i="2"/>
  <c r="T981" i="2"/>
  <c r="Z981" i="2" s="1"/>
  <c r="U981" i="2"/>
  <c r="W981" i="2" s="1"/>
  <c r="V981" i="2"/>
  <c r="X981" i="2" s="1"/>
  <c r="Y981" i="2" s="1"/>
  <c r="T982" i="2"/>
  <c r="U982" i="2"/>
  <c r="Z982" i="2"/>
  <c r="T983" i="2"/>
  <c r="U983" i="2"/>
  <c r="V983" i="2"/>
  <c r="W983" i="2"/>
  <c r="X983" i="2"/>
  <c r="Z983" i="2"/>
  <c r="T984" i="2"/>
  <c r="U984" i="2"/>
  <c r="V984" i="2"/>
  <c r="W984" i="2"/>
  <c r="X984" i="2" s="1"/>
  <c r="Y984" i="2" s="1"/>
  <c r="T985" i="2"/>
  <c r="U985" i="2"/>
  <c r="V985" i="2" s="1"/>
  <c r="Z985" i="2"/>
  <c r="T986" i="2"/>
  <c r="U986" i="2"/>
  <c r="V986" i="2"/>
  <c r="T987" i="2"/>
  <c r="V987" i="2" s="1"/>
  <c r="U987" i="2"/>
  <c r="Z987" i="2"/>
  <c r="T988" i="2"/>
  <c r="U988" i="2"/>
  <c r="W988" i="2" s="1"/>
  <c r="Z988" i="2"/>
  <c r="T989" i="2"/>
  <c r="Z989" i="2" s="1"/>
  <c r="U989" i="2"/>
  <c r="T990" i="2"/>
  <c r="V990" i="2" s="1"/>
  <c r="U990" i="2"/>
  <c r="W990" i="2"/>
  <c r="T991" i="2"/>
  <c r="U991" i="2"/>
  <c r="V991" i="2" s="1"/>
  <c r="W991" i="2"/>
  <c r="X991" i="2" s="1"/>
  <c r="Z991" i="2"/>
  <c r="T992" i="2"/>
  <c r="U992" i="2"/>
  <c r="T993" i="2"/>
  <c r="U993" i="2"/>
  <c r="Z993" i="2"/>
  <c r="T994" i="2"/>
  <c r="U994" i="2"/>
  <c r="V994" i="2"/>
  <c r="W994" i="2"/>
  <c r="X994" i="2"/>
  <c r="Y994" i="2" s="1"/>
  <c r="Z994" i="2"/>
  <c r="T995" i="2"/>
  <c r="V995" i="2" s="1"/>
  <c r="U995" i="2"/>
  <c r="T996" i="2"/>
  <c r="U996" i="2"/>
  <c r="Z996" i="2"/>
  <c r="T997" i="2"/>
  <c r="Z997" i="2" s="1"/>
  <c r="U997" i="2"/>
  <c r="V997" i="2"/>
  <c r="T998" i="2"/>
  <c r="U998" i="2"/>
  <c r="V998" i="2" s="1"/>
  <c r="Z998" i="2"/>
  <c r="T999" i="2"/>
  <c r="V999" i="2" s="1"/>
  <c r="U999" i="2"/>
  <c r="W999" i="2"/>
  <c r="X999" i="2" s="1"/>
  <c r="Z999" i="2"/>
  <c r="T1000" i="2"/>
  <c r="Z1000" i="2" s="1"/>
  <c r="U1000" i="2"/>
  <c r="V1000" i="2"/>
  <c r="W1000" i="2"/>
  <c r="X1000" i="2"/>
  <c r="Y1000" i="2"/>
  <c r="T1001" i="2"/>
  <c r="U1001" i="2"/>
  <c r="V1001" i="2"/>
  <c r="W1001" i="2"/>
  <c r="Z1001" i="2" s="1"/>
  <c r="X1001" i="2"/>
  <c r="Y1001" i="2"/>
  <c r="T1002" i="2"/>
  <c r="U1002" i="2"/>
  <c r="W1002" i="2" s="1"/>
  <c r="V1002" i="2"/>
  <c r="X1002" i="2" s="1"/>
  <c r="Y1002" i="2" s="1"/>
  <c r="Z1002" i="2"/>
  <c r="T1003" i="2"/>
  <c r="V1003" i="2" s="1"/>
  <c r="U1003" i="2"/>
  <c r="W1003" i="2"/>
  <c r="X1003" i="2" s="1"/>
  <c r="Y1003" i="2" s="1"/>
  <c r="Z1003" i="2"/>
  <c r="T1004" i="2"/>
  <c r="U1004" i="2"/>
  <c r="T1005" i="2"/>
  <c r="U1005" i="2"/>
  <c r="V1005" i="2" s="1"/>
  <c r="Z1005" i="2"/>
  <c r="T1006" i="2"/>
  <c r="U1006" i="2"/>
  <c r="X1006" i="2" s="1"/>
  <c r="V1006" i="2"/>
  <c r="W1006" i="2"/>
  <c r="Z1006" i="2" s="1"/>
  <c r="Y1006" i="2"/>
  <c r="T1007" i="2"/>
  <c r="U1007" i="2"/>
  <c r="Y1007" i="2" s="1"/>
  <c r="X1007" i="2"/>
  <c r="T1008" i="2"/>
  <c r="U1008" i="2"/>
  <c r="W1008" i="2"/>
  <c r="T1009" i="2"/>
  <c r="U1009" i="2"/>
  <c r="V1009" i="2" s="1"/>
  <c r="Z1009" i="2"/>
  <c r="T1010" i="2"/>
  <c r="U1010" i="2"/>
  <c r="V1010" i="2"/>
  <c r="W1010" i="2"/>
  <c r="X1010" i="2" s="1"/>
  <c r="Y1010" i="2" s="1"/>
  <c r="Z1010" i="2"/>
  <c r="T1011" i="2"/>
  <c r="U1011" i="2"/>
  <c r="T1012" i="2"/>
  <c r="U1012" i="2"/>
  <c r="Z1012" i="2"/>
  <c r="T1013" i="2"/>
  <c r="Z1013" i="2" s="1"/>
  <c r="U1013" i="2"/>
  <c r="W1013" i="2" s="1"/>
  <c r="T1014" i="2"/>
  <c r="Z1014" i="2" s="1"/>
  <c r="U1014" i="2"/>
  <c r="T1015" i="2"/>
  <c r="V1015" i="2" s="1"/>
  <c r="U1015" i="2"/>
  <c r="W1015" i="2"/>
  <c r="Z1015" i="2"/>
  <c r="T1016" i="2"/>
  <c r="U1016" i="2"/>
  <c r="V1016" i="2"/>
  <c r="W1016" i="2"/>
  <c r="X1016" i="2" s="1"/>
  <c r="Y1016" i="2" s="1"/>
  <c r="T1017" i="2"/>
  <c r="U1017" i="2"/>
  <c r="V1017" i="2" s="1"/>
  <c r="W1017" i="2"/>
  <c r="X1017" i="2" s="1"/>
  <c r="Y1017" i="2" s="1"/>
  <c r="T1018" i="2"/>
  <c r="U1018" i="2"/>
  <c r="W1018" i="2" s="1"/>
  <c r="Y1018" i="2"/>
  <c r="T1019" i="2"/>
  <c r="V1019" i="2" s="1"/>
  <c r="U1019" i="2"/>
  <c r="W1019" i="2"/>
  <c r="X1019" i="2" s="1"/>
  <c r="Y1019" i="2" s="1"/>
  <c r="T1020" i="2"/>
  <c r="U1020" i="2"/>
  <c r="W1020" i="2" s="1"/>
  <c r="Z1020" i="2"/>
  <c r="T1021" i="2"/>
  <c r="U1021" i="2"/>
  <c r="V1021" i="2"/>
  <c r="Y1021" i="2"/>
  <c r="T1022" i="2"/>
  <c r="Z1022" i="2" s="1"/>
  <c r="U1022" i="2"/>
  <c r="V1022" i="2"/>
  <c r="W1022" i="2"/>
  <c r="T1023" i="2"/>
  <c r="U1023" i="2"/>
  <c r="V1023" i="2" s="1"/>
  <c r="Z1023" i="2"/>
  <c r="T1024" i="2"/>
  <c r="Z1024" i="2" s="1"/>
  <c r="U1024" i="2"/>
  <c r="V1024" i="2"/>
  <c r="X1024" i="2" s="1"/>
  <c r="Y1024" i="2" s="1"/>
  <c r="W1024" i="2"/>
  <c r="T1025" i="2"/>
  <c r="Z1025" i="2" s="1"/>
  <c r="U1025" i="2"/>
  <c r="T1026" i="2"/>
  <c r="U1026" i="2"/>
  <c r="V1026" i="2"/>
  <c r="W1026" i="2"/>
  <c r="X1026" i="2"/>
  <c r="Y1026" i="2"/>
  <c r="Z1026" i="2"/>
  <c r="T1027" i="2"/>
  <c r="Z1027" i="2" s="1"/>
  <c r="U1027" i="2"/>
  <c r="V1027" i="2"/>
  <c r="W1027" i="2"/>
  <c r="T1028" i="2"/>
  <c r="U1028" i="2"/>
  <c r="Z1028" i="2"/>
  <c r="T1029" i="2"/>
  <c r="Z1029" i="2" s="1"/>
  <c r="U1029" i="2"/>
  <c r="T1030" i="2"/>
  <c r="U1030" i="2"/>
  <c r="V1030" i="2" s="1"/>
  <c r="W1030" i="2"/>
  <c r="T1031" i="2"/>
  <c r="U1031" i="2"/>
  <c r="V1031" i="2"/>
  <c r="W1031" i="2"/>
  <c r="X1031" i="2" s="1"/>
  <c r="Z1031" i="2"/>
  <c r="T1032" i="2"/>
  <c r="U1032" i="2"/>
  <c r="T1033" i="2"/>
  <c r="U1033" i="2"/>
  <c r="X1033" i="2" s="1"/>
  <c r="V1033" i="2"/>
  <c r="W1033" i="2"/>
  <c r="T1034" i="2"/>
  <c r="U1034" i="2"/>
  <c r="W1034" i="2" s="1"/>
  <c r="V1034" i="2"/>
  <c r="X1034" i="2"/>
  <c r="Y1034" i="2" s="1"/>
  <c r="Z1034" i="2"/>
  <c r="T1035" i="2"/>
  <c r="U1035" i="2"/>
  <c r="V1035" i="2" s="1"/>
  <c r="W1035" i="2"/>
  <c r="X1035" i="2"/>
  <c r="Y1035" i="2"/>
  <c r="Z1035" i="2"/>
  <c r="T1036" i="2"/>
  <c r="Z1036" i="2" s="1"/>
  <c r="U1036" i="2"/>
  <c r="W1036" i="2" s="1"/>
  <c r="X1036" i="2"/>
  <c r="T1037" i="2"/>
  <c r="U1037" i="2"/>
  <c r="V1037" i="2"/>
  <c r="Z1037" i="2"/>
  <c r="T1038" i="2"/>
  <c r="U1038" i="2"/>
  <c r="T1039" i="2"/>
  <c r="U1039" i="2"/>
  <c r="V1039" i="2" s="1"/>
  <c r="W1039" i="2"/>
  <c r="Z1039" i="2"/>
  <c r="T1040" i="2"/>
  <c r="U1040" i="2"/>
  <c r="Z1040" i="2"/>
  <c r="T1041" i="2"/>
  <c r="Z1041" i="2" s="1"/>
  <c r="U1041" i="2"/>
  <c r="T1042" i="2"/>
  <c r="U1042" i="2"/>
  <c r="V1042" i="2"/>
  <c r="W1042" i="2"/>
  <c r="X1042" i="2"/>
  <c r="Y1042" i="2" s="1"/>
  <c r="Z1042" i="2"/>
  <c r="T1043" i="2"/>
  <c r="U1043" i="2"/>
  <c r="W1043" i="2"/>
  <c r="Z1043" i="2"/>
  <c r="T1044" i="2"/>
  <c r="Z1044" i="2" s="1"/>
  <c r="U1044" i="2"/>
  <c r="T1045" i="2"/>
  <c r="Z1045" i="2" s="1"/>
  <c r="U1045" i="2"/>
  <c r="V1045" i="2"/>
  <c r="W1045" i="2"/>
  <c r="X1045" i="2" s="1"/>
  <c r="Y1045" i="2" s="1"/>
  <c r="T1046" i="2"/>
  <c r="U1046" i="2"/>
  <c r="T1047" i="2"/>
  <c r="U1047" i="2"/>
  <c r="V1047" i="2" s="1"/>
  <c r="T1048" i="2"/>
  <c r="U1048" i="2"/>
  <c r="T1049" i="2"/>
  <c r="U1049" i="2"/>
  <c r="X1049" i="2" s="1"/>
  <c r="V1049" i="2"/>
  <c r="W1049" i="2"/>
  <c r="T1050" i="2"/>
  <c r="V1050" i="2" s="1"/>
  <c r="U1050" i="2"/>
  <c r="Z1050" i="2"/>
  <c r="T1051" i="2"/>
  <c r="U1051" i="2"/>
  <c r="V1051" i="2" s="1"/>
  <c r="X1051" i="2" s="1"/>
  <c r="W1051" i="2"/>
  <c r="T1052" i="2"/>
  <c r="U1052" i="2"/>
  <c r="T1053" i="2"/>
  <c r="U1053" i="2"/>
  <c r="T1054" i="2"/>
  <c r="V1054" i="2" s="1"/>
  <c r="U1054" i="2"/>
  <c r="T1055" i="2"/>
  <c r="U1055" i="2"/>
  <c r="V1055" i="2" s="1"/>
  <c r="Z1055" i="2"/>
  <c r="T1056" i="2"/>
  <c r="U1056" i="2"/>
  <c r="V1056" i="2"/>
  <c r="W1056" i="2"/>
  <c r="Z1056" i="2" s="1"/>
  <c r="X1056" i="2"/>
  <c r="Y1056" i="2"/>
  <c r="T1057" i="2"/>
  <c r="Z1057" i="2" s="1"/>
  <c r="U1057" i="2"/>
  <c r="T1058" i="2"/>
  <c r="U1058" i="2"/>
  <c r="V1058" i="2"/>
  <c r="W1058" i="2"/>
  <c r="Z1058" i="2"/>
  <c r="T1059" i="2"/>
  <c r="Z1059" i="2" s="1"/>
  <c r="U1059" i="2"/>
  <c r="T1060" i="2"/>
  <c r="U1060" i="2"/>
  <c r="Z1060" i="2"/>
  <c r="T1061" i="2"/>
  <c r="U1061" i="2"/>
  <c r="V1061" i="2" s="1"/>
  <c r="X1061" i="2"/>
  <c r="Y1061" i="2"/>
  <c r="T1062" i="2"/>
  <c r="V1062" i="2" s="1"/>
  <c r="U1062" i="2"/>
  <c r="T1063" i="2"/>
  <c r="U1063" i="2"/>
  <c r="V1063" i="2" s="1"/>
  <c r="Y1063" i="2"/>
  <c r="T1064" i="2"/>
  <c r="Z1064" i="2" s="1"/>
  <c r="U1064" i="2"/>
  <c r="V1064" i="2"/>
  <c r="W1064" i="2"/>
  <c r="X1064" i="2"/>
  <c r="Y1064" i="2" s="1"/>
  <c r="T1065" i="2"/>
  <c r="U1065" i="2"/>
  <c r="T1066" i="2"/>
  <c r="U1066" i="2"/>
  <c r="Z1066" i="2"/>
  <c r="T1067" i="2"/>
  <c r="V1067" i="2" s="1"/>
  <c r="U1067" i="2"/>
  <c r="W1067" i="2"/>
  <c r="X1067" i="2"/>
  <c r="Y1067" i="2"/>
  <c r="T1068" i="2"/>
  <c r="U1068" i="2"/>
  <c r="V1068" i="2" s="1"/>
  <c r="Z1068" i="2"/>
  <c r="T1069" i="2"/>
  <c r="V1069" i="2" s="1"/>
  <c r="U1069" i="2"/>
  <c r="Z1069" i="2"/>
  <c r="T1070" i="2"/>
  <c r="Z1070" i="2" s="1"/>
  <c r="U1070" i="2"/>
  <c r="V1070" i="2"/>
  <c r="W1070" i="2"/>
  <c r="T1071" i="2"/>
  <c r="U1071" i="2"/>
  <c r="V1071" i="2"/>
  <c r="W1071" i="2"/>
  <c r="X1071" i="2" s="1"/>
  <c r="Z1071" i="2"/>
  <c r="T1072" i="2"/>
  <c r="U1072" i="2"/>
  <c r="V1072" i="2" s="1"/>
  <c r="T1073" i="2"/>
  <c r="U1073" i="2"/>
  <c r="V1073" i="2" s="1"/>
  <c r="W1073" i="2"/>
  <c r="Z1073" i="2" s="1"/>
  <c r="X1073" i="2"/>
  <c r="Y1073" i="2"/>
  <c r="T1074" i="2"/>
  <c r="U1074" i="2"/>
  <c r="V1074" i="2"/>
  <c r="W1074" i="2"/>
  <c r="X1074" i="2"/>
  <c r="Z1074" i="2" s="1"/>
  <c r="Y1074" i="2"/>
  <c r="T1075" i="2"/>
  <c r="Z1075" i="2" s="1"/>
  <c r="U1075" i="2"/>
  <c r="V1075" i="2"/>
  <c r="T1076" i="2"/>
  <c r="U1076" i="2"/>
  <c r="Z1076" i="2"/>
  <c r="T1077" i="2"/>
  <c r="U1077" i="2"/>
  <c r="V1077" i="2"/>
  <c r="W1077" i="2"/>
  <c r="X1077" i="2"/>
  <c r="Y1077" i="2"/>
  <c r="T1078" i="2"/>
  <c r="Z1078" i="2" s="1"/>
  <c r="U1078" i="2"/>
  <c r="T1079" i="2"/>
  <c r="V1079" i="2" s="1"/>
  <c r="U1079" i="2"/>
  <c r="W1079" i="2"/>
  <c r="Z1079" i="2"/>
  <c r="T1080" i="2"/>
  <c r="Z1080" i="2" s="1"/>
  <c r="U1080" i="2"/>
  <c r="V1080" i="2"/>
  <c r="W1080" i="2"/>
  <c r="X1080" i="2"/>
  <c r="Y1080" i="2"/>
  <c r="T1081" i="2"/>
  <c r="U1081" i="2"/>
  <c r="V1081" i="2"/>
  <c r="W1081" i="2"/>
  <c r="X1081" i="2" s="1"/>
  <c r="Y1081" i="2" s="1"/>
  <c r="Z1081" i="2"/>
  <c r="T1082" i="2"/>
  <c r="U1082" i="2"/>
  <c r="W1082" i="2" s="1"/>
  <c r="V1082" i="2"/>
  <c r="X1082" i="2"/>
  <c r="Y1082" i="2"/>
  <c r="Z1082" i="2"/>
  <c r="T1083" i="2"/>
  <c r="Z1083" i="2" s="1"/>
  <c r="U1083" i="2"/>
  <c r="V1083" i="2"/>
  <c r="W1083" i="2"/>
  <c r="X1083" i="2"/>
  <c r="Y1083" i="2"/>
  <c r="T1084" i="2"/>
  <c r="U1084" i="2"/>
  <c r="V1084" i="2"/>
  <c r="W1084" i="2"/>
  <c r="X1084" i="2" s="1"/>
  <c r="Z1084" i="2"/>
  <c r="T1085" i="2"/>
  <c r="V1085" i="2" s="1"/>
  <c r="U1085" i="2"/>
  <c r="Z1085" i="2"/>
  <c r="T1086" i="2"/>
  <c r="U1086" i="2"/>
  <c r="V1086" i="2" s="1"/>
  <c r="T1087" i="2"/>
  <c r="U1087" i="2"/>
  <c r="V1087" i="2" s="1"/>
  <c r="Z1087" i="2"/>
  <c r="T1088" i="2"/>
  <c r="U1088" i="2"/>
  <c r="V1088" i="2"/>
  <c r="W1088" i="2"/>
  <c r="T1089" i="2"/>
  <c r="W1089" i="2" s="1"/>
  <c r="U1089" i="2"/>
  <c r="Z1089" i="2"/>
  <c r="T1090" i="2"/>
  <c r="U1090" i="2"/>
  <c r="V1090" i="2"/>
  <c r="W1090" i="2"/>
  <c r="X1090" i="2"/>
  <c r="Y1090" i="2"/>
  <c r="Z1090" i="2"/>
  <c r="T1091" i="2"/>
  <c r="U1091" i="2"/>
  <c r="X1091" i="2" s="1"/>
  <c r="V1091" i="2"/>
  <c r="W1091" i="2"/>
  <c r="Z1091" i="2" s="1"/>
  <c r="Y1091" i="2"/>
  <c r="T1092" i="2"/>
  <c r="Z1092" i="2" s="1"/>
  <c r="U1092" i="2"/>
  <c r="T1093" i="2"/>
  <c r="Z1093" i="2" s="1"/>
  <c r="U1093" i="2"/>
  <c r="V1093" i="2"/>
  <c r="T1094" i="2"/>
  <c r="U1094" i="2"/>
  <c r="V1094" i="2" s="1"/>
  <c r="Z1094" i="2"/>
  <c r="T1095" i="2"/>
  <c r="U1095" i="2"/>
  <c r="V1095" i="2" s="1"/>
  <c r="X1095" i="2"/>
  <c r="Y1095" i="2"/>
  <c r="T1096" i="2"/>
  <c r="V1096" i="2" s="1"/>
  <c r="U1096" i="2"/>
  <c r="T1097" i="2"/>
  <c r="U1097" i="2"/>
  <c r="V1097" i="2"/>
  <c r="W1097" i="2"/>
  <c r="T1098" i="2"/>
  <c r="U1098" i="2"/>
  <c r="W1098" i="2" s="1"/>
  <c r="V1098" i="2"/>
  <c r="X1098" i="2" s="1"/>
  <c r="Y1098" i="2" s="1"/>
  <c r="Z1098" i="2"/>
  <c r="T1099" i="2"/>
  <c r="V1099" i="2" s="1"/>
  <c r="U1099" i="2"/>
  <c r="W1099" i="2"/>
  <c r="X1099" i="2" s="1"/>
  <c r="Y1099" i="2" s="1"/>
  <c r="Z1099" i="2"/>
  <c r="T1100" i="2"/>
  <c r="U1100" i="2"/>
  <c r="T1101" i="2"/>
  <c r="Z1101" i="2" s="1"/>
  <c r="U1101" i="2"/>
  <c r="T1102" i="2"/>
  <c r="U1102" i="2"/>
  <c r="V1102" i="2" s="1"/>
  <c r="T1103" i="2"/>
  <c r="U1103" i="2"/>
  <c r="Y1103" i="2" s="1"/>
  <c r="V1103" i="2"/>
  <c r="W1103" i="2"/>
  <c r="Z1103" i="2" s="1"/>
  <c r="X1103" i="2"/>
  <c r="T1104" i="2"/>
  <c r="U1104" i="2"/>
  <c r="V1104" i="2"/>
  <c r="T1105" i="2"/>
  <c r="U1105" i="2"/>
  <c r="W1105" i="2"/>
  <c r="Z1105" i="2"/>
  <c r="T1106" i="2"/>
  <c r="U1106" i="2"/>
  <c r="V1106" i="2"/>
  <c r="W1106" i="2"/>
  <c r="X1106" i="2" s="1"/>
  <c r="Y1106" i="2" s="1"/>
  <c r="Z1106" i="2"/>
  <c r="T1107" i="2"/>
  <c r="U1107" i="2"/>
  <c r="V1107" i="2" s="1"/>
  <c r="Z1107" i="2"/>
  <c r="T1108" i="2"/>
  <c r="U1108" i="2"/>
  <c r="X1108" i="2"/>
  <c r="Y1108" i="2"/>
  <c r="T1109" i="2"/>
  <c r="Z1109" i="2" s="1"/>
  <c r="U1109" i="2"/>
  <c r="V1109" i="2"/>
  <c r="W1109" i="2"/>
  <c r="T1110" i="2"/>
  <c r="U1110" i="2"/>
  <c r="V1110" i="2" s="1"/>
  <c r="Z1110" i="2"/>
  <c r="T1111" i="2"/>
  <c r="V1111" i="2" s="1"/>
  <c r="U1111" i="2"/>
  <c r="W1111" i="2"/>
  <c r="X1111" i="2" s="1"/>
  <c r="Y1111" i="2" s="1"/>
  <c r="T1112" i="2"/>
  <c r="U1112" i="2"/>
  <c r="T1113" i="2"/>
  <c r="U1113" i="2"/>
  <c r="V1113" i="2"/>
  <c r="W1113" i="2"/>
  <c r="X1113" i="2" s="1"/>
  <c r="Y1113" i="2" s="1"/>
  <c r="Z1113" i="2"/>
  <c r="T1114" i="2"/>
  <c r="Z1114" i="2" s="1"/>
  <c r="U1114" i="2"/>
  <c r="T1115" i="2"/>
  <c r="V1115" i="2" s="1"/>
  <c r="U1115" i="2"/>
  <c r="W1115" i="2"/>
  <c r="X1115" i="2" s="1"/>
  <c r="Y1115" i="2" s="1"/>
  <c r="Z1115" i="2"/>
  <c r="T1116" i="2"/>
  <c r="V1116" i="2" s="1"/>
  <c r="U1116" i="2"/>
  <c r="T1117" i="2"/>
  <c r="V1117" i="2" s="1"/>
  <c r="U1117" i="2"/>
  <c r="T1118" i="2"/>
  <c r="U1118" i="2"/>
  <c r="V1118" i="2" s="1"/>
  <c r="Z1118" i="2"/>
  <c r="T1119" i="2"/>
  <c r="Z1119" i="2" s="1"/>
  <c r="U1119" i="2"/>
  <c r="V1119" i="2"/>
  <c r="W1119" i="2"/>
  <c r="X1119" i="2" s="1"/>
  <c r="T1120" i="2"/>
  <c r="Z1120" i="2" s="1"/>
  <c r="U1120" i="2"/>
  <c r="T1121" i="2"/>
  <c r="U1121" i="2"/>
  <c r="V1121" i="2" s="1"/>
  <c r="Z1121" i="2"/>
  <c r="T1122" i="2"/>
  <c r="U1122" i="2"/>
  <c r="V1122" i="2"/>
  <c r="W1122" i="2"/>
  <c r="Z1122" i="2"/>
  <c r="T1123" i="2"/>
  <c r="V1123" i="2" s="1"/>
  <c r="U1123" i="2"/>
  <c r="W1123" i="2"/>
  <c r="X1123" i="2" s="1"/>
  <c r="Y1123" i="2" s="1"/>
  <c r="T1124" i="2"/>
  <c r="U1124" i="2"/>
  <c r="V1124" i="2"/>
  <c r="W1124" i="2"/>
  <c r="X1124" i="2"/>
  <c r="Y1124" i="2"/>
  <c r="T1125" i="2"/>
  <c r="U1125" i="2"/>
  <c r="W1125" i="2" s="1"/>
  <c r="V1125" i="2"/>
  <c r="T1126" i="2"/>
  <c r="U1126" i="2"/>
  <c r="V1126" i="2"/>
  <c r="W1126" i="2"/>
  <c r="X1126" i="2" s="1"/>
  <c r="Y1126" i="2" s="1"/>
  <c r="Z1126" i="2"/>
  <c r="T1127" i="2"/>
  <c r="U1127" i="2"/>
  <c r="T1128" i="2"/>
  <c r="U1128" i="2"/>
  <c r="Z1128" i="2"/>
  <c r="T1129" i="2"/>
  <c r="Z1129" i="2" s="1"/>
  <c r="U1129" i="2"/>
  <c r="T1130" i="2"/>
  <c r="U1130" i="2"/>
  <c r="V1130" i="2"/>
  <c r="W1130" i="2"/>
  <c r="Z1130" i="2"/>
  <c r="T1131" i="2"/>
  <c r="U1131" i="2"/>
  <c r="Y1131" i="2" s="1"/>
  <c r="T1132" i="2"/>
  <c r="U1132" i="2"/>
  <c r="T1133" i="2"/>
  <c r="Z1133" i="2" s="1"/>
  <c r="U1133" i="2"/>
  <c r="X1133" i="2" s="1"/>
  <c r="V1133" i="2"/>
  <c r="W1133" i="2"/>
  <c r="T1134" i="2"/>
  <c r="U1134" i="2"/>
  <c r="V1134" i="2"/>
  <c r="W1134" i="2"/>
  <c r="X1134" i="2" s="1"/>
  <c r="Y1134" i="2" s="1"/>
  <c r="Z1134" i="2"/>
  <c r="T1135" i="2"/>
  <c r="U1135" i="2"/>
  <c r="Z1135" i="2"/>
  <c r="T1136" i="2"/>
  <c r="Z1136" i="2" s="1"/>
  <c r="U1136" i="2"/>
  <c r="T1137" i="2"/>
  <c r="U1137" i="2"/>
  <c r="V1137" i="2" s="1"/>
  <c r="T1138" i="2"/>
  <c r="Z1138" i="2" s="1"/>
  <c r="U1138" i="2"/>
  <c r="V1138" i="2" s="1"/>
  <c r="T1139" i="2"/>
  <c r="V1139" i="2" s="1"/>
  <c r="U1139" i="2"/>
  <c r="W1139" i="2"/>
  <c r="X1139" i="2" s="1"/>
  <c r="Y1139" i="2" s="1"/>
  <c r="T1140" i="2"/>
  <c r="Z1140" i="2" s="1"/>
  <c r="U1140" i="2"/>
  <c r="W1140" i="2" s="1"/>
  <c r="T1141" i="2"/>
  <c r="U1141" i="2"/>
  <c r="W1141" i="2" s="1"/>
  <c r="V1141" i="2"/>
  <c r="Z1141" i="2"/>
  <c r="T1142" i="2"/>
  <c r="U1142" i="2"/>
  <c r="V1142" i="2" s="1"/>
  <c r="T1143" i="2"/>
  <c r="U1143" i="2"/>
  <c r="T1144" i="2"/>
  <c r="U1144" i="2"/>
  <c r="Z1144" i="2"/>
  <c r="T1145" i="2"/>
  <c r="U1145" i="2"/>
  <c r="V1145" i="2"/>
  <c r="T1146" i="2"/>
  <c r="U1146" i="2"/>
  <c r="V1146" i="2"/>
  <c r="X1146" i="2" s="1"/>
  <c r="Y1146" i="2" s="1"/>
  <c r="W1146" i="2"/>
  <c r="Z1146" i="2"/>
  <c r="T1147" i="2"/>
  <c r="U1147" i="2"/>
  <c r="Y1147" i="2" s="1"/>
  <c r="X1147" i="2"/>
  <c r="T1148" i="2"/>
  <c r="U1148" i="2"/>
  <c r="Z1148" i="2"/>
  <c r="T1149" i="2"/>
  <c r="U1149" i="2"/>
  <c r="V1149" i="2" s="1"/>
  <c r="T1150" i="2"/>
  <c r="U1150" i="2"/>
  <c r="V1150" i="2"/>
  <c r="W1150" i="2"/>
  <c r="Z1150" i="2" s="1"/>
  <c r="X1150" i="2"/>
  <c r="Y1150" i="2"/>
  <c r="T1151" i="2"/>
  <c r="U1151" i="2"/>
  <c r="V1151" i="2" s="1"/>
  <c r="T1152" i="2"/>
  <c r="U1152" i="2"/>
  <c r="T1153" i="2"/>
  <c r="U1153" i="2"/>
  <c r="X1153" i="2" s="1"/>
  <c r="V1153" i="2"/>
  <c r="W1153" i="2"/>
  <c r="Z1153" i="2" s="1"/>
  <c r="T1154" i="2"/>
  <c r="Z1154" i="2" s="1"/>
  <c r="U1154" i="2"/>
  <c r="W1154" i="2" s="1"/>
  <c r="T1155" i="2"/>
  <c r="U1155" i="2"/>
  <c r="V1155" i="2" s="1"/>
  <c r="W1155" i="2"/>
  <c r="Z1155" i="2" s="1"/>
  <c r="X1155" i="2"/>
  <c r="Y1155" i="2"/>
  <c r="T1156" i="2"/>
  <c r="Z1156" i="2" s="1"/>
  <c r="U1156" i="2"/>
  <c r="W1156" i="2" s="1"/>
  <c r="T1157" i="2"/>
  <c r="U1157" i="2"/>
  <c r="W1157" i="2" s="1"/>
  <c r="V1157" i="2"/>
  <c r="Y1157" i="2"/>
  <c r="T1158" i="2"/>
  <c r="U1158" i="2"/>
  <c r="Z1158" i="2"/>
  <c r="T1159" i="2"/>
  <c r="Z1159" i="2" s="1"/>
  <c r="U1159" i="2"/>
  <c r="V1159" i="2"/>
  <c r="W1159" i="2"/>
  <c r="X1159" i="2"/>
  <c r="Y1159" i="2"/>
  <c r="T1160" i="2"/>
  <c r="V1160" i="2" s="1"/>
  <c r="X1160" i="2" s="1"/>
  <c r="Y1160" i="2" s="1"/>
  <c r="U1160" i="2"/>
  <c r="W1160" i="2"/>
  <c r="Z1160" i="2"/>
  <c r="T1161" i="2"/>
  <c r="U1161" i="2"/>
  <c r="V1161" i="2"/>
  <c r="Z1161" i="2"/>
  <c r="T1162" i="2"/>
  <c r="U1162" i="2"/>
  <c r="V1162" i="2"/>
  <c r="W1162" i="2"/>
  <c r="X1162" i="2" s="1"/>
  <c r="Y1162" i="2" s="1"/>
  <c r="Z1162" i="2"/>
  <c r="T1163" i="2"/>
  <c r="Z1163" i="2" s="1"/>
  <c r="U1163" i="2"/>
  <c r="V1163" i="2"/>
  <c r="W1163" i="2"/>
  <c r="T1164" i="2"/>
  <c r="U1164" i="2"/>
  <c r="Z1164" i="2"/>
  <c r="T1165" i="2"/>
  <c r="U1165" i="2"/>
  <c r="Y1165" i="2" s="1"/>
  <c r="V1165" i="2"/>
  <c r="W1165" i="2"/>
  <c r="X1165" i="2"/>
  <c r="Z1165" i="2" s="1"/>
  <c r="T1166" i="2"/>
  <c r="U1166" i="2"/>
  <c r="V1166" i="2"/>
  <c r="W1166" i="2"/>
  <c r="Z1166" i="2"/>
  <c r="T1167" i="2"/>
  <c r="Z1167" i="2" s="1"/>
  <c r="U1167" i="2"/>
  <c r="W1167" i="2" s="1"/>
  <c r="V1167" i="2"/>
  <c r="T1168" i="2"/>
  <c r="U1168" i="2"/>
  <c r="X1168" i="2" s="1"/>
  <c r="T1169" i="2"/>
  <c r="U1169" i="2"/>
  <c r="T1170" i="2"/>
  <c r="W1170" i="2" s="1"/>
  <c r="U1170" i="2"/>
  <c r="V1170" i="2" s="1"/>
  <c r="T1171" i="2"/>
  <c r="U1171" i="2"/>
  <c r="V1171" i="2"/>
  <c r="W1171" i="2"/>
  <c r="X1171" i="2"/>
  <c r="Y1171" i="2"/>
  <c r="Z1171" i="2"/>
  <c r="T1172" i="2"/>
  <c r="U1172" i="2"/>
  <c r="Y1172" i="2" s="1"/>
  <c r="V1172" i="2"/>
  <c r="W1172" i="2"/>
  <c r="X1172" i="2"/>
  <c r="T1173" i="2"/>
  <c r="U1173" i="2"/>
  <c r="V1173" i="2"/>
  <c r="Z1173" i="2"/>
  <c r="T1174" i="2"/>
  <c r="U1174" i="2"/>
  <c r="V1174" i="2"/>
  <c r="W1174" i="2"/>
  <c r="Z1174" i="2" s="1"/>
  <c r="X1174" i="2"/>
  <c r="Y1174" i="2"/>
  <c r="T1175" i="2"/>
  <c r="U1175" i="2"/>
  <c r="W1175" i="2"/>
  <c r="T1176" i="2"/>
  <c r="U1176" i="2"/>
  <c r="Y1176" i="2" s="1"/>
  <c r="V1176" i="2"/>
  <c r="X1176" i="2" s="1"/>
  <c r="W1176" i="2"/>
  <c r="Z1176" i="2"/>
  <c r="T1177" i="2"/>
  <c r="U1177" i="2"/>
  <c r="T1178" i="2"/>
  <c r="U1178" i="2"/>
  <c r="V1178" i="2"/>
  <c r="W1178" i="2"/>
  <c r="X1178" i="2"/>
  <c r="Y1178" i="2"/>
  <c r="Z1178" i="2"/>
  <c r="T1179" i="2"/>
  <c r="Z1179" i="2" s="1"/>
  <c r="U1179" i="2"/>
  <c r="V1179" i="2" s="1"/>
  <c r="T1180" i="2"/>
  <c r="U1180" i="2"/>
  <c r="T1181" i="2"/>
  <c r="Z1181" i="2" s="1"/>
  <c r="U1181" i="2"/>
  <c r="V1181" i="2" s="1"/>
  <c r="T1182" i="2"/>
  <c r="U1182" i="2"/>
  <c r="V1182" i="2"/>
  <c r="W1182" i="2"/>
  <c r="Z1182" i="2" s="1"/>
  <c r="X1182" i="2"/>
  <c r="Y1182" i="2"/>
  <c r="T1183" i="2"/>
  <c r="Z1183" i="2" s="1"/>
  <c r="U1183" i="2"/>
  <c r="X1183" i="2" s="1"/>
  <c r="V1183" i="2"/>
  <c r="W1183" i="2"/>
  <c r="T1184" i="2"/>
  <c r="Z1184" i="2" s="1"/>
  <c r="U1184" i="2"/>
  <c r="T1185" i="2"/>
  <c r="U1185" i="2"/>
  <c r="T1186" i="2"/>
  <c r="W1186" i="2" s="1"/>
  <c r="U1186" i="2"/>
  <c r="V1186" i="2" s="1"/>
  <c r="T1187" i="2"/>
  <c r="U1187" i="2"/>
  <c r="V1187" i="2" s="1"/>
  <c r="Z1187" i="2"/>
  <c r="T1188" i="2"/>
  <c r="Z1188" i="2" s="1"/>
  <c r="U1188" i="2"/>
  <c r="W1188" i="2"/>
  <c r="T1189" i="2"/>
  <c r="U1189" i="2"/>
  <c r="Y1189" i="2" s="1"/>
  <c r="V1189" i="2"/>
  <c r="X1189" i="2" s="1"/>
  <c r="W1189" i="2"/>
  <c r="Z1189" i="2"/>
  <c r="T1190" i="2"/>
  <c r="U1190" i="2"/>
  <c r="T1191" i="2"/>
  <c r="Z1191" i="2" s="1"/>
  <c r="U1191" i="2"/>
  <c r="V1191" i="2"/>
  <c r="W1191" i="2"/>
  <c r="X1191" i="2"/>
  <c r="Y1191" i="2"/>
  <c r="T1192" i="2"/>
  <c r="U1192" i="2"/>
  <c r="V1192" i="2"/>
  <c r="W1192" i="2"/>
  <c r="Z1192" i="2" s="1"/>
  <c r="X1192" i="2"/>
  <c r="Y1192" i="2"/>
  <c r="T1193" i="2"/>
  <c r="Z1193" i="2" s="1"/>
  <c r="U1193" i="2"/>
  <c r="V1193" i="2"/>
  <c r="T1194" i="2"/>
  <c r="U1194" i="2"/>
  <c r="V1194" i="2" s="1"/>
  <c r="Z1194" i="2"/>
  <c r="T1195" i="2"/>
  <c r="U1195" i="2"/>
  <c r="V1195" i="2" s="1"/>
  <c r="T1196" i="2"/>
  <c r="U1196" i="2"/>
  <c r="V1196" i="2" s="1"/>
  <c r="T1197" i="2"/>
  <c r="V1197" i="2" s="1"/>
  <c r="U1197" i="2"/>
  <c r="W1197" i="2"/>
  <c r="X1197" i="2"/>
  <c r="Y1197" i="2" s="1"/>
  <c r="Z1197" i="2"/>
  <c r="T1198" i="2"/>
  <c r="U1198" i="2"/>
  <c r="V1198" i="2"/>
  <c r="W1198" i="2"/>
  <c r="X1198" i="2" s="1"/>
  <c r="Y1198" i="2" s="1"/>
  <c r="Z1198" i="2"/>
  <c r="T1199" i="2"/>
  <c r="V1199" i="2" s="1"/>
  <c r="U1199" i="2"/>
  <c r="W1199" i="2" s="1"/>
  <c r="Z1199" i="2"/>
  <c r="T1200" i="2"/>
  <c r="U1200" i="2"/>
  <c r="T1201" i="2"/>
  <c r="W1201" i="2" s="1"/>
  <c r="X1201" i="2" s="1"/>
  <c r="Y1201" i="2" s="1"/>
  <c r="U1201" i="2"/>
  <c r="V1201" i="2" s="1"/>
  <c r="T1202" i="2"/>
  <c r="U1202" i="2"/>
  <c r="V1202" i="2"/>
  <c r="W1202" i="2"/>
  <c r="Z1202" i="2"/>
  <c r="T1203" i="2"/>
  <c r="U1203" i="2"/>
  <c r="T1204" i="2"/>
  <c r="Z1204" i="2" s="1"/>
  <c r="U1204" i="2"/>
  <c r="V1204" i="2" s="1"/>
  <c r="T1205" i="2"/>
  <c r="U1205" i="2"/>
  <c r="T1206" i="2"/>
  <c r="W1206" i="2" s="1"/>
  <c r="U1206" i="2"/>
  <c r="V1206" i="2" s="1"/>
  <c r="T1207" i="2"/>
  <c r="U1207" i="2"/>
  <c r="V1207" i="2"/>
  <c r="W1207" i="2"/>
  <c r="X1207" i="2" s="1"/>
  <c r="Y1207" i="2" s="1"/>
  <c r="Z1207" i="2"/>
  <c r="T1208" i="2"/>
  <c r="Z1208" i="2" s="1"/>
  <c r="U1208" i="2"/>
  <c r="W1208" i="2" s="1"/>
  <c r="V1208" i="2"/>
  <c r="T1209" i="2"/>
  <c r="U1209" i="2"/>
  <c r="V1209" i="2" s="1"/>
  <c r="Z1209" i="2"/>
  <c r="T1210" i="2"/>
  <c r="Z1210" i="2" s="1"/>
  <c r="U1210" i="2"/>
  <c r="T1211" i="2"/>
  <c r="U1211" i="2"/>
  <c r="V1211" i="2" s="1"/>
  <c r="T1212" i="2"/>
  <c r="Z1212" i="2" s="1"/>
  <c r="U1212" i="2"/>
  <c r="V1212" i="2" s="1"/>
  <c r="T1213" i="2"/>
  <c r="U1213" i="2"/>
  <c r="V1213" i="2"/>
  <c r="W1213" i="2"/>
  <c r="X1213" i="2" s="1"/>
  <c r="Y1213" i="2" s="1"/>
  <c r="Z1213" i="2"/>
  <c r="T1214" i="2"/>
  <c r="U1214" i="2"/>
  <c r="V1214" i="2"/>
  <c r="W1214" i="2"/>
  <c r="Z1214" i="2"/>
  <c r="T1215" i="2"/>
  <c r="U1215" i="2"/>
  <c r="V1215" i="2" s="1"/>
  <c r="T1216" i="2"/>
  <c r="U1216" i="2"/>
  <c r="V1216" i="2"/>
  <c r="W1216" i="2"/>
  <c r="X1216" i="2"/>
  <c r="Z1216" i="2" s="1"/>
  <c r="Y1216" i="2"/>
  <c r="T1217" i="2"/>
  <c r="Z1217" i="2" s="1"/>
  <c r="U1217" i="2"/>
  <c r="X1217" i="2" s="1"/>
  <c r="V1217" i="2"/>
  <c r="W1217" i="2"/>
  <c r="T1218" i="2"/>
  <c r="V1218" i="2" s="1"/>
  <c r="U1218" i="2"/>
  <c r="W1218" i="2" s="1"/>
  <c r="T1219" i="2"/>
  <c r="Z1219" i="2" s="1"/>
  <c r="U1219" i="2"/>
  <c r="V1219" i="2" s="1"/>
  <c r="T1220" i="2"/>
  <c r="U1220" i="2"/>
  <c r="Y1220" i="2" s="1"/>
  <c r="V1220" i="2"/>
  <c r="W1220" i="2"/>
  <c r="Z1220" i="2" s="1"/>
  <c r="X1220" i="2"/>
  <c r="T1221" i="2"/>
  <c r="U1221" i="2"/>
  <c r="V1221" i="2" s="1"/>
  <c r="T1222" i="2"/>
  <c r="V1222" i="2" s="1"/>
  <c r="U1222" i="2"/>
  <c r="T1223" i="2"/>
  <c r="U1223" i="2"/>
  <c r="V1223" i="2"/>
  <c r="W1223" i="2"/>
  <c r="X1223" i="2"/>
  <c r="Y1223" i="2" s="1"/>
  <c r="Z1223" i="2"/>
  <c r="T1224" i="2"/>
  <c r="Z1224" i="2" s="1"/>
  <c r="U1224" i="2"/>
  <c r="W1224" i="2" s="1"/>
  <c r="V1224" i="2"/>
  <c r="T1225" i="2"/>
  <c r="U1225" i="2"/>
  <c r="V1225" i="2" s="1"/>
  <c r="T1226" i="2"/>
  <c r="Z1226" i="2" s="1"/>
  <c r="U1226" i="2"/>
  <c r="T1227" i="2"/>
  <c r="U1227" i="2"/>
  <c r="V1227" i="2" s="1"/>
  <c r="Z1227" i="2"/>
  <c r="T1228" i="2"/>
  <c r="Z1228" i="2" s="1"/>
  <c r="U1228" i="2"/>
  <c r="T1229" i="2"/>
  <c r="U1229" i="2"/>
  <c r="V1229" i="2"/>
  <c r="W1229" i="2"/>
  <c r="X1229" i="2" s="1"/>
  <c r="Y1229" i="2" s="1"/>
  <c r="Z1229" i="2"/>
  <c r="T1230" i="2"/>
  <c r="U1230" i="2"/>
  <c r="V1230" i="2"/>
  <c r="W1230" i="2"/>
  <c r="T1231" i="2"/>
  <c r="U1231" i="2"/>
  <c r="V1231" i="2" s="1"/>
  <c r="T1232" i="2"/>
  <c r="U1232" i="2"/>
  <c r="V1232" i="2"/>
  <c r="W1232" i="2"/>
  <c r="X1232" i="2"/>
  <c r="Z1232" i="2" s="1"/>
  <c r="Y1232" i="2"/>
  <c r="T1233" i="2"/>
  <c r="U1233" i="2"/>
  <c r="X1233" i="2" s="1"/>
  <c r="V1233" i="2"/>
  <c r="W1233" i="2"/>
  <c r="T1234" i="2"/>
  <c r="V1234" i="2" s="1"/>
  <c r="U1234" i="2"/>
  <c r="W1234" i="2" s="1"/>
  <c r="Z1234" i="2"/>
  <c r="T1235" i="2"/>
  <c r="U1235" i="2"/>
  <c r="V1235" i="2" s="1"/>
  <c r="Y1235" i="2"/>
  <c r="T1236" i="2"/>
  <c r="U1236" i="2"/>
  <c r="V1236" i="2"/>
  <c r="X1236" i="2" s="1"/>
  <c r="W1236" i="2"/>
  <c r="Z1236" i="2"/>
  <c r="T1237" i="2"/>
  <c r="U1237" i="2"/>
  <c r="V1237" i="2" s="1"/>
  <c r="Z1237" i="2"/>
  <c r="T1238" i="2"/>
  <c r="V1238" i="2" s="1"/>
  <c r="U1238" i="2"/>
  <c r="T1239" i="2"/>
  <c r="U1239" i="2"/>
  <c r="V1239" i="2"/>
  <c r="W1239" i="2"/>
  <c r="X1239" i="2"/>
  <c r="Y1239" i="2" s="1"/>
  <c r="Z1239" i="2"/>
  <c r="T1240" i="2"/>
  <c r="U1240" i="2"/>
  <c r="W1240" i="2" s="1"/>
  <c r="V1240" i="2"/>
  <c r="T1241" i="2"/>
  <c r="U1241" i="2"/>
  <c r="V1241" i="2" s="1"/>
  <c r="Z1241" i="2"/>
  <c r="T1242" i="2"/>
  <c r="Z1242" i="2" s="1"/>
  <c r="U1242" i="2"/>
  <c r="T1243" i="2"/>
  <c r="U1243" i="2"/>
  <c r="V1243" i="2" s="1"/>
  <c r="Z1243" i="2"/>
  <c r="T1244" i="2"/>
  <c r="U1244" i="2"/>
  <c r="T1245" i="2"/>
  <c r="U1245" i="2"/>
  <c r="V1245" i="2"/>
  <c r="W1245" i="2"/>
  <c r="X1245" i="2" s="1"/>
  <c r="Y1245" i="2" s="1"/>
  <c r="Z1245" i="2"/>
  <c r="T1246" i="2"/>
  <c r="U1246" i="2"/>
  <c r="V1246" i="2"/>
  <c r="W1246" i="2"/>
  <c r="T1247" i="2"/>
  <c r="U1247" i="2"/>
  <c r="V1247" i="2" s="1"/>
  <c r="T1248" i="2"/>
  <c r="V1248" i="2" s="1"/>
  <c r="U1248" i="2"/>
  <c r="W1248" i="2"/>
  <c r="X1248" i="2"/>
  <c r="Y1248" i="2" s="1"/>
  <c r="Z1248" i="2"/>
  <c r="T1249" i="2"/>
  <c r="Z1249" i="2" s="1"/>
  <c r="U1249" i="2"/>
  <c r="X1249" i="2" s="1"/>
  <c r="V1249" i="2"/>
  <c r="W1249" i="2"/>
  <c r="T1250" i="2"/>
  <c r="U1250" i="2"/>
  <c r="W1250" i="2" s="1"/>
  <c r="V1250" i="2"/>
  <c r="Y1250" i="2"/>
  <c r="T1251" i="2"/>
  <c r="Z1251" i="2" s="1"/>
  <c r="U1251" i="2"/>
  <c r="T1252" i="2"/>
  <c r="U1252" i="2"/>
  <c r="Y1252" i="2" s="1"/>
  <c r="V1252" i="2"/>
  <c r="W1252" i="2"/>
  <c r="Z1252" i="2" s="1"/>
  <c r="X1252" i="2"/>
  <c r="T1253" i="2"/>
  <c r="Z1253" i="2" s="1"/>
  <c r="U1253" i="2"/>
  <c r="V1253" i="2"/>
  <c r="T1254" i="2"/>
  <c r="V1254" i="2" s="1"/>
  <c r="U1254" i="2"/>
  <c r="T1255" i="2"/>
  <c r="U1255" i="2"/>
  <c r="V1255" i="2"/>
  <c r="W1255" i="2"/>
  <c r="X1255" i="2"/>
  <c r="Y1255" i="2" s="1"/>
  <c r="Z1255" i="2"/>
  <c r="T1256" i="2"/>
  <c r="Z1256" i="2" s="1"/>
  <c r="U1256" i="2"/>
  <c r="W1256" i="2" s="1"/>
  <c r="V1256" i="2"/>
  <c r="T1257" i="2"/>
  <c r="U1257" i="2"/>
  <c r="V1257" i="2" s="1"/>
  <c r="Z1257" i="2"/>
  <c r="T1258" i="2"/>
  <c r="Z1258" i="2" s="1"/>
  <c r="U1258" i="2"/>
  <c r="T1259" i="2"/>
  <c r="U1259" i="2"/>
  <c r="V1259" i="2" s="1"/>
  <c r="Z1259" i="2"/>
  <c r="T1260" i="2"/>
  <c r="Z1260" i="2" s="1"/>
  <c r="U1260" i="2"/>
  <c r="T1261" i="2"/>
  <c r="U1261" i="2"/>
  <c r="V1261" i="2"/>
  <c r="W1261" i="2"/>
  <c r="X1261" i="2" s="1"/>
  <c r="Y1261" i="2" s="1"/>
  <c r="T1262" i="2"/>
  <c r="U1262" i="2"/>
  <c r="V1262" i="2"/>
  <c r="W1262" i="2"/>
  <c r="X1262" i="2" s="1"/>
  <c r="Z1262" i="2"/>
  <c r="T1263" i="2"/>
  <c r="U1263" i="2"/>
  <c r="V1263" i="2" s="1"/>
  <c r="T1264" i="2"/>
  <c r="V1264" i="2" s="1"/>
  <c r="X1264" i="2" s="1"/>
  <c r="Y1264" i="2" s="1"/>
  <c r="U1264" i="2"/>
  <c r="W1264" i="2"/>
  <c r="Z1264" i="2"/>
  <c r="T1265" i="2"/>
  <c r="U1265" i="2"/>
  <c r="X1265" i="2" s="1"/>
  <c r="V1265" i="2"/>
  <c r="W1265" i="2"/>
  <c r="T1266" i="2"/>
  <c r="V1266" i="2" s="1"/>
  <c r="U1266" i="2"/>
  <c r="W1266" i="2" s="1"/>
  <c r="Z1266" i="2"/>
  <c r="T1267" i="2"/>
  <c r="U1267" i="2"/>
  <c r="V1267" i="2" s="1"/>
  <c r="T1268" i="2"/>
  <c r="U1268" i="2"/>
  <c r="V1268" i="2"/>
  <c r="X1268" i="2" s="1"/>
  <c r="Y1268" i="2" s="1"/>
  <c r="W1268" i="2"/>
  <c r="Z1268" i="2"/>
  <c r="T1269" i="2"/>
  <c r="Z1269" i="2" s="1"/>
  <c r="U1269" i="2"/>
  <c r="V1269" i="2" s="1"/>
  <c r="T1270" i="2"/>
  <c r="Z1270" i="2" s="1"/>
  <c r="U1270" i="2"/>
  <c r="V1270" i="2"/>
  <c r="W1270" i="2"/>
  <c r="X1270" i="2"/>
  <c r="Y1270" i="2"/>
  <c r="T1271" i="2"/>
  <c r="U1271" i="2"/>
  <c r="V1271" i="2"/>
  <c r="W1271" i="2"/>
  <c r="X1271" i="2"/>
  <c r="Y1271" i="2" s="1"/>
  <c r="Z1271" i="2"/>
  <c r="T1272" i="2"/>
  <c r="Z1272" i="2" s="1"/>
  <c r="U1272" i="2"/>
  <c r="W1272" i="2" s="1"/>
  <c r="V1272" i="2"/>
  <c r="T1273" i="2"/>
  <c r="U1273" i="2"/>
  <c r="V1273" i="2" s="1"/>
  <c r="Z1273" i="2"/>
  <c r="T1274" i="2"/>
  <c r="Z1274" i="2" s="1"/>
  <c r="U1274" i="2"/>
  <c r="T1275" i="2"/>
  <c r="U1275" i="2"/>
  <c r="V1275" i="2" s="1"/>
  <c r="T1276" i="2"/>
  <c r="U1276" i="2"/>
  <c r="T1277" i="2"/>
  <c r="U1277" i="2"/>
  <c r="V1277" i="2"/>
  <c r="W1277" i="2"/>
  <c r="Z1277" i="2" s="1"/>
  <c r="X1277" i="2"/>
  <c r="Y1277" i="2"/>
  <c r="T1278" i="2"/>
  <c r="U1278" i="2"/>
  <c r="V1278" i="2"/>
  <c r="W1278" i="2"/>
  <c r="X1278" i="2" s="1"/>
  <c r="Z1278" i="2"/>
  <c r="T1279" i="2"/>
  <c r="U1279" i="2"/>
  <c r="V1279" i="2" s="1"/>
  <c r="T1280" i="2"/>
  <c r="V1280" i="2" s="1"/>
  <c r="X1280" i="2" s="1"/>
  <c r="U1280" i="2"/>
  <c r="W1280" i="2"/>
  <c r="Y1280" i="2"/>
  <c r="Z1280" i="2"/>
  <c r="T1281" i="2"/>
  <c r="Z1281" i="2" s="1"/>
  <c r="U1281" i="2"/>
  <c r="X1281" i="2" s="1"/>
  <c r="V1281" i="2"/>
  <c r="W1281" i="2"/>
  <c r="T1282" i="2"/>
  <c r="V1282" i="2" s="1"/>
  <c r="U1282" i="2"/>
  <c r="W1282" i="2" s="1"/>
  <c r="Z1282" i="2"/>
  <c r="T1283" i="2"/>
  <c r="Z1283" i="2" s="1"/>
  <c r="U1283" i="2"/>
  <c r="V1283" i="2" s="1"/>
  <c r="T1284" i="2"/>
  <c r="U1284" i="2"/>
  <c r="V1284" i="2"/>
  <c r="X1284" i="2" s="1"/>
  <c r="Y1284" i="2" s="1"/>
  <c r="W1284" i="2"/>
  <c r="Z1284" i="2"/>
  <c r="T1285" i="2"/>
  <c r="Z1285" i="2" s="1"/>
  <c r="U1285" i="2"/>
  <c r="V1285" i="2"/>
  <c r="W1285" i="2"/>
  <c r="T1286" i="2"/>
  <c r="V1286" i="2" s="1"/>
  <c r="U1286" i="2"/>
  <c r="T1287" i="2"/>
  <c r="U1287" i="2"/>
  <c r="V1287" i="2"/>
  <c r="W1287" i="2"/>
  <c r="X1287" i="2"/>
  <c r="Y1287" i="2"/>
  <c r="T1288" i="2"/>
  <c r="U1288" i="2"/>
  <c r="W1288" i="2" s="1"/>
  <c r="V1288" i="2"/>
  <c r="T1289" i="2"/>
  <c r="U1289" i="2"/>
  <c r="V1289" i="2" s="1"/>
  <c r="Z1289" i="2"/>
  <c r="T1290" i="2"/>
  <c r="U1290" i="2"/>
  <c r="T1291" i="2"/>
  <c r="U1291" i="2"/>
  <c r="V1291" i="2" s="1"/>
  <c r="T1292" i="2"/>
  <c r="V1292" i="2" s="1"/>
  <c r="U1292" i="2"/>
  <c r="Z1292" i="2"/>
  <c r="T1293" i="2"/>
  <c r="U1293" i="2"/>
  <c r="V1293" i="2"/>
  <c r="W1293" i="2"/>
  <c r="X1293" i="2" s="1"/>
  <c r="Y1293" i="2" s="1"/>
  <c r="Z1293" i="2"/>
  <c r="T1294" i="2"/>
  <c r="U1294" i="2"/>
  <c r="Y1294" i="2" s="1"/>
  <c r="V1294" i="2"/>
  <c r="W1294" i="2"/>
  <c r="Z1294" i="2" s="1"/>
  <c r="X1294" i="2"/>
  <c r="T1295" i="2"/>
  <c r="Z1295" i="2" s="1"/>
  <c r="U1295" i="2"/>
  <c r="T1296" i="2"/>
  <c r="U1296" i="2"/>
  <c r="V1296" i="2"/>
  <c r="W1296" i="2"/>
  <c r="X1296" i="2"/>
  <c r="Y1296" i="2"/>
  <c r="Z1296" i="2"/>
  <c r="T1297" i="2"/>
  <c r="U1297" i="2"/>
  <c r="X1297" i="2" s="1"/>
  <c r="V1297" i="2"/>
  <c r="W1297" i="2"/>
  <c r="T1298" i="2"/>
  <c r="V1298" i="2" s="1"/>
  <c r="U1298" i="2"/>
  <c r="W1298" i="2" s="1"/>
  <c r="Z1298" i="2"/>
  <c r="T1299" i="2"/>
  <c r="Z1299" i="2" s="1"/>
  <c r="U1299" i="2"/>
  <c r="T1300" i="2"/>
  <c r="U1300" i="2"/>
  <c r="V1300" i="2"/>
  <c r="X1300" i="2" s="1"/>
  <c r="Y1300" i="2" s="1"/>
  <c r="W1300" i="2"/>
  <c r="Z1300" i="2"/>
  <c r="T1301" i="2"/>
  <c r="Z1301" i="2" s="1"/>
  <c r="U1301" i="2"/>
  <c r="T1302" i="2"/>
  <c r="U1302" i="2"/>
  <c r="W1302" i="2" s="1"/>
  <c r="V1302" i="2"/>
  <c r="X1302" i="2"/>
  <c r="Y1302" i="2"/>
  <c r="T1303" i="2"/>
  <c r="U1303" i="2"/>
  <c r="V1303" i="2"/>
  <c r="W1303" i="2"/>
  <c r="X1303" i="2" s="1"/>
  <c r="Y1303" i="2" s="1"/>
  <c r="Z1303" i="2"/>
  <c r="T1304" i="2"/>
  <c r="U1304" i="2"/>
  <c r="W1304" i="2" s="1"/>
  <c r="V1304" i="2"/>
  <c r="T1305" i="2"/>
  <c r="U1305" i="2"/>
  <c r="V1305" i="2" s="1"/>
  <c r="X1305" i="2"/>
  <c r="Y1305" i="2"/>
  <c r="T1306" i="2"/>
  <c r="Z1306" i="2" s="1"/>
  <c r="U1306" i="2"/>
  <c r="W1306" i="2"/>
  <c r="T1307" i="2"/>
  <c r="U1307" i="2"/>
  <c r="V1307" i="2" s="1"/>
  <c r="Z1307" i="2"/>
  <c r="T1308" i="2"/>
  <c r="Z1308" i="2" s="1"/>
  <c r="U1308" i="2"/>
  <c r="V1308" i="2"/>
  <c r="T1309" i="2"/>
  <c r="U1309" i="2"/>
  <c r="V1309" i="2"/>
  <c r="W1309" i="2"/>
  <c r="Z1309" i="2" s="1"/>
  <c r="X1309" i="2"/>
  <c r="Y1309" i="2"/>
  <c r="T1310" i="2"/>
  <c r="U1310" i="2"/>
  <c r="V1310" i="2"/>
  <c r="W1310" i="2"/>
  <c r="X1310" i="2" s="1"/>
  <c r="Z1310" i="2"/>
  <c r="T1311" i="2"/>
  <c r="U1311" i="2"/>
  <c r="T1312" i="2"/>
  <c r="V1312" i="2" s="1"/>
  <c r="U1312" i="2"/>
  <c r="W1312" i="2"/>
  <c r="X1312" i="2"/>
  <c r="Y1312" i="2" s="1"/>
  <c r="Z1312" i="2"/>
  <c r="T1313" i="2"/>
  <c r="Z1313" i="2" s="1"/>
  <c r="U1313" i="2"/>
  <c r="V1313" i="2"/>
  <c r="W1313" i="2"/>
  <c r="T1314" i="2"/>
  <c r="V1314" i="2" s="1"/>
  <c r="U1314" i="2"/>
  <c r="W1314" i="2" s="1"/>
  <c r="T1315" i="2"/>
  <c r="Z1315" i="2" s="1"/>
  <c r="U1315" i="2"/>
  <c r="T1316" i="2"/>
  <c r="U1316" i="2"/>
  <c r="V1316" i="2"/>
  <c r="X1316" i="2" s="1"/>
  <c r="Y1316" i="2" s="1"/>
  <c r="W1316" i="2"/>
  <c r="Z1316" i="2" s="1"/>
  <c r="T1317" i="2"/>
  <c r="U1317" i="2"/>
  <c r="V1317" i="2" s="1"/>
  <c r="T1318" i="2"/>
  <c r="Z1318" i="2" s="1"/>
  <c r="U1318" i="2"/>
  <c r="W1318" i="2" s="1"/>
  <c r="V1318" i="2"/>
  <c r="X1318" i="2"/>
  <c r="Y1318" i="2"/>
  <c r="T1319" i="2"/>
  <c r="U1319" i="2"/>
  <c r="V1319" i="2"/>
  <c r="W1319" i="2"/>
  <c r="X1319" i="2" s="1"/>
  <c r="Y1319" i="2" s="1"/>
  <c r="Z1319" i="2"/>
  <c r="T1320" i="2"/>
  <c r="Z1320" i="2" s="1"/>
  <c r="U1320" i="2"/>
  <c r="V1320" i="2"/>
  <c r="T1321" i="2"/>
  <c r="U1321" i="2"/>
  <c r="V1321" i="2" s="1"/>
  <c r="Z1321" i="2"/>
  <c r="T1322" i="2"/>
  <c r="Z1322" i="2" s="1"/>
  <c r="U1322" i="2"/>
  <c r="Y1322" i="2" s="1"/>
  <c r="W1322" i="2"/>
  <c r="X1322" i="2"/>
  <c r="T1323" i="2"/>
  <c r="U1323" i="2"/>
  <c r="V1323" i="2" s="1"/>
  <c r="Z1323" i="2"/>
  <c r="T1324" i="2"/>
  <c r="U1324" i="2"/>
  <c r="V1324" i="2" s="1"/>
  <c r="Z1324" i="2"/>
  <c r="T1325" i="2"/>
  <c r="U1325" i="2"/>
  <c r="V1325" i="2" s="1"/>
  <c r="W1325" i="2"/>
  <c r="X1325" i="2" s="1"/>
  <c r="Y1325" i="2" s="1"/>
  <c r="Z1325" i="2"/>
  <c r="T1326" i="2"/>
  <c r="U1326" i="2"/>
  <c r="V1326" i="2"/>
  <c r="W1326" i="2"/>
  <c r="X1326" i="2"/>
  <c r="Z1326" i="2"/>
  <c r="T1327" i="2"/>
  <c r="Z1327" i="2" s="1"/>
  <c r="U1327" i="2"/>
  <c r="T1328" i="2"/>
  <c r="V1328" i="2" s="1"/>
  <c r="U1328" i="2"/>
  <c r="W1328" i="2"/>
  <c r="X1328" i="2"/>
  <c r="Y1328" i="2" s="1"/>
  <c r="Z1328" i="2"/>
  <c r="T1329" i="2"/>
  <c r="Z1329" i="2" s="1"/>
  <c r="U1329" i="2"/>
  <c r="V1329" i="2"/>
  <c r="W1329" i="2"/>
  <c r="T1330" i="2"/>
  <c r="V1330" i="2" s="1"/>
  <c r="U1330" i="2"/>
  <c r="W1330" i="2" s="1"/>
  <c r="T1331" i="2"/>
  <c r="U1331" i="2"/>
  <c r="T1332" i="2"/>
  <c r="U1332" i="2"/>
  <c r="V1332" i="2"/>
  <c r="X1332" i="2" s="1"/>
  <c r="Y1332" i="2" s="1"/>
  <c r="W1332" i="2"/>
  <c r="Z1332" i="2"/>
  <c r="T1333" i="2"/>
  <c r="Z1333" i="2" s="1"/>
  <c r="U1333" i="2"/>
  <c r="T1334" i="2"/>
  <c r="Z1334" i="2" s="1"/>
  <c r="U1334" i="2"/>
  <c r="T1335" i="2"/>
  <c r="U1335" i="2"/>
  <c r="V1335" i="2"/>
  <c r="X1335" i="2" s="1"/>
  <c r="Y1335" i="2" s="1"/>
  <c r="W1335" i="2"/>
  <c r="Z1335" i="2"/>
  <c r="T1336" i="2"/>
  <c r="Z1336" i="2" s="1"/>
  <c r="U1336" i="2"/>
  <c r="V1336" i="2" s="1"/>
  <c r="T1337" i="2"/>
  <c r="U1337" i="2"/>
  <c r="V1337" i="2" s="1"/>
  <c r="Z1337" i="2"/>
  <c r="T1338" i="2"/>
  <c r="U1338" i="2"/>
  <c r="Y1338" i="2" s="1"/>
  <c r="W1338" i="2"/>
  <c r="X1338" i="2"/>
  <c r="T1339" i="2"/>
  <c r="U1339" i="2"/>
  <c r="V1339" i="2" s="1"/>
  <c r="T1340" i="2"/>
  <c r="U1340" i="2"/>
  <c r="V1340" i="2"/>
  <c r="Z1340" i="2"/>
  <c r="T1341" i="2"/>
  <c r="U1341" i="2"/>
  <c r="V1341" i="2"/>
  <c r="W1341" i="2"/>
  <c r="X1341" i="2" s="1"/>
  <c r="Y1341" i="2" s="1"/>
  <c r="Z1341" i="2"/>
  <c r="T1342" i="2"/>
  <c r="U1342" i="2"/>
  <c r="V1342" i="2" s="1"/>
  <c r="Z1342" i="2"/>
  <c r="T1343" i="2"/>
  <c r="Z1343" i="2" s="1"/>
  <c r="U1343" i="2"/>
  <c r="T1344" i="2"/>
  <c r="V1344" i="2" s="1"/>
  <c r="U1344" i="2"/>
  <c r="W1344" i="2"/>
  <c r="X1344" i="2" s="1"/>
  <c r="Y1344" i="2" s="1"/>
  <c r="Z1344" i="2"/>
  <c r="T1345" i="2"/>
  <c r="U1345" i="2"/>
  <c r="X1345" i="2" s="1"/>
  <c r="V1345" i="2"/>
  <c r="W1345" i="2"/>
  <c r="T1346" i="2"/>
  <c r="V1346" i="2" s="1"/>
  <c r="U1346" i="2"/>
  <c r="W1346" i="2" s="1"/>
  <c r="T1347" i="2"/>
  <c r="Z1347" i="2" s="1"/>
  <c r="U1347" i="2"/>
  <c r="V1347" i="2"/>
  <c r="T1348" i="2"/>
  <c r="U1348" i="2"/>
  <c r="V1348" i="2"/>
  <c r="W1348" i="2"/>
  <c r="X1348" i="2"/>
  <c r="Y1348" i="2" s="1"/>
  <c r="Z1348" i="2"/>
  <c r="T1349" i="2"/>
  <c r="V1349" i="2" s="1"/>
  <c r="U1349" i="2"/>
  <c r="W1349" i="2"/>
  <c r="X1349" i="2" s="1"/>
  <c r="Y1349" i="2" s="1"/>
  <c r="Z1349" i="2"/>
  <c r="T1350" i="2"/>
  <c r="U1350" i="2"/>
  <c r="T1351" i="2"/>
  <c r="U1351" i="2"/>
  <c r="V1351" i="2"/>
  <c r="W1351" i="2"/>
  <c r="X1351" i="2"/>
  <c r="Y1351" i="2"/>
  <c r="Z1351" i="2"/>
  <c r="T1352" i="2"/>
  <c r="Z1352" i="2" s="1"/>
  <c r="U1352" i="2"/>
  <c r="T1353" i="2"/>
  <c r="U1353" i="2"/>
  <c r="V1353" i="2" s="1"/>
  <c r="T1354" i="2"/>
  <c r="U1354" i="2"/>
  <c r="T1355" i="2"/>
  <c r="U1355" i="2"/>
  <c r="V1355" i="2" s="1"/>
  <c r="W1355" i="2"/>
  <c r="Z1355" i="2"/>
  <c r="T1356" i="2"/>
  <c r="U1356" i="2"/>
  <c r="V1356" i="2"/>
  <c r="W1356" i="2"/>
  <c r="X1356" i="2" s="1"/>
  <c r="Y1356" i="2" s="1"/>
  <c r="T1357" i="2"/>
  <c r="V1357" i="2" s="1"/>
  <c r="U1357" i="2"/>
  <c r="W1357" i="2"/>
  <c r="T1358" i="2"/>
  <c r="U1358" i="2"/>
  <c r="V1358" i="2" s="1"/>
  <c r="X1358" i="2" s="1"/>
  <c r="Y1358" i="2" s="1"/>
  <c r="W1358" i="2"/>
  <c r="Z1358" i="2"/>
  <c r="T1359" i="2"/>
  <c r="U1359" i="2"/>
  <c r="T1360" i="2"/>
  <c r="V1360" i="2" s="1"/>
  <c r="U1360" i="2"/>
  <c r="W1360" i="2"/>
  <c r="X1360" i="2" s="1"/>
  <c r="Y1360" i="2"/>
  <c r="Z1360" i="2"/>
  <c r="T1361" i="2"/>
  <c r="U1361" i="2"/>
  <c r="W1361" i="2" s="1"/>
  <c r="V1361" i="2"/>
  <c r="T1362" i="2"/>
  <c r="U1362" i="2"/>
  <c r="W1362" i="2" s="1"/>
  <c r="V1362" i="2"/>
  <c r="Z1362" i="2"/>
  <c r="T1363" i="2"/>
  <c r="U1363" i="2"/>
  <c r="V1363" i="2" s="1"/>
  <c r="W1363" i="2"/>
  <c r="T1364" i="2"/>
  <c r="U1364" i="2"/>
  <c r="Y1364" i="2" s="1"/>
  <c r="V1364" i="2"/>
  <c r="W1364" i="2"/>
  <c r="Z1364" i="2" s="1"/>
  <c r="X1364" i="2"/>
  <c r="T1365" i="2"/>
  <c r="U1365" i="2"/>
  <c r="V1365" i="2" s="1"/>
  <c r="T1366" i="2"/>
  <c r="U1366" i="2"/>
  <c r="T1367" i="2"/>
  <c r="U1367" i="2"/>
  <c r="V1367" i="2"/>
  <c r="W1367" i="2"/>
  <c r="X1367" i="2"/>
  <c r="Y1367" i="2"/>
  <c r="Z1367" i="2"/>
  <c r="T1368" i="2"/>
  <c r="Z1368" i="2" s="1"/>
  <c r="U1368" i="2"/>
  <c r="V1368" i="2" s="1"/>
  <c r="T1369" i="2"/>
  <c r="U1369" i="2"/>
  <c r="V1369" i="2" s="1"/>
  <c r="X1369" i="2"/>
  <c r="Y1369" i="2"/>
  <c r="T1370" i="2"/>
  <c r="Z1370" i="2" s="1"/>
  <c r="U1370" i="2"/>
  <c r="V1370" i="2"/>
  <c r="T1371" i="2"/>
  <c r="U1371" i="2"/>
  <c r="V1371" i="2" s="1"/>
  <c r="W1371" i="2"/>
  <c r="T1372" i="2"/>
  <c r="U1372" i="2"/>
  <c r="V1372" i="2" s="1"/>
  <c r="Z1372" i="2"/>
  <c r="T1373" i="2"/>
  <c r="Z1373" i="2" s="1"/>
  <c r="U1373" i="2"/>
  <c r="V1373" i="2"/>
  <c r="W1373" i="2"/>
  <c r="X1373" i="2"/>
  <c r="Y1373" i="2"/>
  <c r="T1374" i="2"/>
  <c r="U1374" i="2"/>
  <c r="V1374" i="2"/>
  <c r="W1374" i="2"/>
  <c r="X1374" i="2" s="1"/>
  <c r="Y1374" i="2" s="1"/>
  <c r="Z1374" i="2"/>
  <c r="T1375" i="2"/>
  <c r="Z1375" i="2" s="1"/>
  <c r="U1375" i="2"/>
  <c r="T1376" i="2"/>
  <c r="V1376" i="2" s="1"/>
  <c r="U1376" i="2"/>
  <c r="W1376" i="2"/>
  <c r="X1376" i="2"/>
  <c r="Y1376" i="2" s="1"/>
  <c r="Z1376" i="2"/>
  <c r="T1377" i="2"/>
  <c r="Z1377" i="2" s="1"/>
  <c r="U1377" i="2"/>
  <c r="V1377" i="2" s="1"/>
  <c r="W1377" i="2"/>
  <c r="T1378" i="2"/>
  <c r="U1378" i="2"/>
  <c r="W1378" i="2" s="1"/>
  <c r="V1378" i="2"/>
  <c r="Z1378" i="2"/>
  <c r="T1379" i="2"/>
  <c r="U1379" i="2"/>
  <c r="Y1379" i="2" s="1"/>
  <c r="V1379" i="2"/>
  <c r="W1379" i="2"/>
  <c r="X1379" i="2"/>
  <c r="T1380" i="2"/>
  <c r="Z1380" i="2" s="1"/>
  <c r="U1380" i="2"/>
  <c r="Y1380" i="2" s="1"/>
  <c r="V1380" i="2"/>
  <c r="W1380" i="2"/>
  <c r="X1380" i="2"/>
  <c r="T1381" i="2"/>
  <c r="U1381" i="2"/>
  <c r="V1381" i="2" s="1"/>
  <c r="Z1381" i="2"/>
  <c r="T1382" i="2"/>
  <c r="Z1382" i="2" s="1"/>
  <c r="U1382" i="2"/>
  <c r="V1382" i="2"/>
  <c r="W1382" i="2"/>
  <c r="X1382" i="2"/>
  <c r="Y1382" i="2"/>
  <c r="T1383" i="2"/>
  <c r="U1383" i="2"/>
  <c r="V1383" i="2"/>
  <c r="W1383" i="2"/>
  <c r="X1383" i="2"/>
  <c r="Y1383" i="2"/>
  <c r="Z1383" i="2"/>
  <c r="T1384" i="2"/>
  <c r="Z1384" i="2" s="1"/>
  <c r="U1384" i="2"/>
  <c r="V1384" i="2"/>
  <c r="T1385" i="2"/>
  <c r="U1385" i="2"/>
  <c r="X1385" i="2"/>
  <c r="Y1385" i="2"/>
  <c r="T1386" i="2"/>
  <c r="U1386" i="2"/>
  <c r="Y1386" i="2" s="1"/>
  <c r="T1387" i="2"/>
  <c r="U1387" i="2"/>
  <c r="W1387" i="2" s="1"/>
  <c r="Z1387" i="2"/>
  <c r="T1388" i="2"/>
  <c r="U1388" i="2"/>
  <c r="W1388" i="2" s="1"/>
  <c r="V1388" i="2"/>
  <c r="T1389" i="2"/>
  <c r="Z1389" i="2" s="1"/>
  <c r="U1389" i="2"/>
  <c r="V1389" i="2"/>
  <c r="W1389" i="2"/>
  <c r="X1389" i="2" s="1"/>
  <c r="Y1389" i="2" s="1"/>
  <c r="T1390" i="2"/>
  <c r="U1390" i="2"/>
  <c r="V1390" i="2" s="1"/>
  <c r="Z1390" i="2"/>
  <c r="T1391" i="2"/>
  <c r="U1391" i="2"/>
  <c r="Y1391" i="2"/>
  <c r="T1392" i="2"/>
  <c r="U1392" i="2"/>
  <c r="V1392" i="2"/>
  <c r="W1392" i="2"/>
  <c r="X1392" i="2"/>
  <c r="Y1392" i="2"/>
  <c r="Z1392" i="2"/>
  <c r="T1393" i="2"/>
  <c r="Z1393" i="2" s="1"/>
  <c r="U1393" i="2"/>
  <c r="W1393" i="2" s="1"/>
  <c r="V1393" i="2"/>
  <c r="T1394" i="2"/>
  <c r="U1394" i="2"/>
  <c r="T1395" i="2"/>
  <c r="Z1395" i="2" s="1"/>
  <c r="U1395" i="2"/>
  <c r="V1395" i="2" s="1"/>
  <c r="T1396" i="2"/>
  <c r="U1396" i="2"/>
  <c r="Y1396" i="2" s="1"/>
  <c r="V1396" i="2"/>
  <c r="W1396" i="2"/>
  <c r="X1396" i="2"/>
  <c r="T1397" i="2"/>
  <c r="U1397" i="2"/>
  <c r="T1398" i="2"/>
  <c r="U1398" i="2"/>
  <c r="Z1398" i="2"/>
  <c r="T1399" i="2"/>
  <c r="U1399" i="2"/>
  <c r="V1399" i="2"/>
  <c r="W1399" i="2"/>
  <c r="X1399" i="2"/>
  <c r="Y1399" i="2"/>
  <c r="T1400" i="2"/>
  <c r="U1400" i="2"/>
  <c r="V1400" i="2" s="1"/>
  <c r="Z1400" i="2"/>
  <c r="T1401" i="2"/>
  <c r="U1401" i="2"/>
  <c r="Z1401" i="2"/>
  <c r="T1402" i="2"/>
  <c r="Z1402" i="2" s="1"/>
  <c r="U1402" i="2"/>
  <c r="W1402" i="2" s="1"/>
  <c r="X1402" i="2" s="1"/>
  <c r="V1402" i="2"/>
  <c r="T1403" i="2"/>
  <c r="U1403" i="2"/>
  <c r="V1403" i="2"/>
  <c r="W1403" i="2"/>
  <c r="Z1403" i="2"/>
  <c r="T1404" i="2"/>
  <c r="U1404" i="2"/>
  <c r="V1404" i="2" s="1"/>
  <c r="Y1404" i="2"/>
  <c r="T1405" i="2"/>
  <c r="U1405" i="2"/>
  <c r="V1405" i="2"/>
  <c r="W1405" i="2"/>
  <c r="Z1405" i="2" s="1"/>
  <c r="X1405" i="2"/>
  <c r="Y1405" i="2"/>
  <c r="T1406" i="2"/>
  <c r="U1406" i="2"/>
  <c r="V1406" i="2" s="1"/>
  <c r="W1406" i="2"/>
  <c r="Z1406" i="2" s="1"/>
  <c r="X1406" i="2"/>
  <c r="Y1406" i="2"/>
  <c r="T1407" i="2"/>
  <c r="U1407" i="2"/>
  <c r="Z1407" i="2"/>
  <c r="T1408" i="2"/>
  <c r="Z1408" i="2" s="1"/>
  <c r="U1408" i="2"/>
  <c r="W1408" i="2"/>
  <c r="T1409" i="2"/>
  <c r="U1409" i="2"/>
  <c r="V1409" i="2"/>
  <c r="W1409" i="2"/>
  <c r="T1410" i="2"/>
  <c r="V1410" i="2" s="1"/>
  <c r="U1410" i="2"/>
  <c r="T1411" i="2"/>
  <c r="Z1411" i="2" s="1"/>
  <c r="U1411" i="2"/>
  <c r="W1411" i="2" s="1"/>
  <c r="T1412" i="2"/>
  <c r="Z1412" i="2" s="1"/>
  <c r="U1412" i="2"/>
  <c r="V1412" i="2"/>
  <c r="W1412" i="2"/>
  <c r="X1412" i="2" s="1"/>
  <c r="T1413" i="2"/>
  <c r="V1413" i="2" s="1"/>
  <c r="U1413" i="2"/>
  <c r="W1413" i="2"/>
  <c r="X1413" i="2" s="1"/>
  <c r="Y1413" i="2" s="1"/>
  <c r="Z1413" i="2"/>
  <c r="T1414" i="2"/>
  <c r="V1414" i="2" s="1"/>
  <c r="U1414" i="2"/>
  <c r="W1414" i="2" s="1"/>
  <c r="X1414" i="2" s="1"/>
  <c r="Y1414" i="2" s="1"/>
  <c r="T1415" i="2"/>
  <c r="U1415" i="2"/>
  <c r="V1415" i="2"/>
  <c r="W1415" i="2"/>
  <c r="X1415" i="2" s="1"/>
  <c r="Y1415" i="2" s="1"/>
  <c r="Z1415" i="2"/>
  <c r="T1416" i="2"/>
  <c r="U1416" i="2"/>
  <c r="V1416" i="2" s="1"/>
  <c r="Z1416" i="2"/>
  <c r="T1417" i="2"/>
  <c r="U1417" i="2"/>
  <c r="T1418" i="2"/>
  <c r="Z1418" i="2" s="1"/>
  <c r="U1418" i="2"/>
  <c r="V1418" i="2"/>
  <c r="W1418" i="2"/>
  <c r="X1418" i="2" s="1"/>
  <c r="T1419" i="2"/>
  <c r="U1419" i="2"/>
  <c r="V1419" i="2"/>
  <c r="W1419" i="2"/>
  <c r="T1420" i="2"/>
  <c r="Z1420" i="2" s="1"/>
  <c r="U1420" i="2"/>
  <c r="T1421" i="2"/>
  <c r="U1421" i="2"/>
  <c r="V1421" i="2"/>
  <c r="X1421" i="2" s="1"/>
  <c r="W1421" i="2"/>
  <c r="Y1421" i="2"/>
  <c r="Z1421" i="2"/>
  <c r="T1422" i="2"/>
  <c r="Z1422" i="2" s="1"/>
  <c r="U1422" i="2"/>
  <c r="W1422" i="2"/>
  <c r="T1423" i="2"/>
  <c r="U1423" i="2"/>
  <c r="V1423" i="2"/>
  <c r="W1423" i="2"/>
  <c r="X1423" i="2" s="1"/>
  <c r="Y1423" i="2" s="1"/>
  <c r="Z1423" i="2"/>
  <c r="T1424" i="2"/>
  <c r="Z1424" i="2" s="1"/>
  <c r="U1424" i="2"/>
  <c r="V1424" i="2" s="1"/>
  <c r="W1424" i="2"/>
  <c r="T1425" i="2"/>
  <c r="U1425" i="2"/>
  <c r="V1425" i="2"/>
  <c r="W1425" i="2"/>
  <c r="X1425" i="2"/>
  <c r="Y1425" i="2" s="1"/>
  <c r="T1426" i="2"/>
  <c r="U1426" i="2"/>
  <c r="V1426" i="2"/>
  <c r="W1426" i="2"/>
  <c r="X1426" i="2" s="1"/>
  <c r="Y1426" i="2" s="1"/>
  <c r="Z1426" i="2"/>
  <c r="T1427" i="2"/>
  <c r="U1427" i="2"/>
  <c r="T1428" i="2"/>
  <c r="U1428" i="2"/>
  <c r="V1428" i="2" s="1"/>
  <c r="Z1428" i="2"/>
  <c r="T1429" i="2"/>
  <c r="U1429" i="2"/>
  <c r="W1429" i="2" s="1"/>
  <c r="V1429" i="2"/>
  <c r="T1430" i="2"/>
  <c r="U1430" i="2"/>
  <c r="V1430" i="2" s="1"/>
  <c r="T1431" i="2"/>
  <c r="Z1431" i="2" s="1"/>
  <c r="U1431" i="2"/>
  <c r="V1431" i="2"/>
  <c r="T1432" i="2"/>
  <c r="U1432" i="2"/>
  <c r="V1432" i="2" s="1"/>
  <c r="W1432" i="2"/>
  <c r="X1432" i="2" s="1"/>
  <c r="Y1432" i="2" s="1"/>
  <c r="T1433" i="2"/>
  <c r="U1433" i="2"/>
  <c r="Z1433" i="2"/>
  <c r="T1434" i="2"/>
  <c r="U1434" i="2"/>
  <c r="V1434" i="2"/>
  <c r="W1434" i="2"/>
  <c r="X1434" i="2"/>
  <c r="Y1434" i="2"/>
  <c r="Z1434" i="2"/>
  <c r="T1435" i="2"/>
  <c r="U1435" i="2"/>
  <c r="V1435" i="2"/>
  <c r="W1435" i="2"/>
  <c r="X1435" i="2"/>
  <c r="Y1435" i="2"/>
  <c r="Z1435" i="2"/>
  <c r="T1436" i="2"/>
  <c r="U1436" i="2"/>
  <c r="T1437" i="2"/>
  <c r="U1437" i="2"/>
  <c r="V1437" i="2" s="1"/>
  <c r="Z1437" i="2"/>
  <c r="T1438" i="2"/>
  <c r="Z1438" i="2" s="1"/>
  <c r="U1438" i="2"/>
  <c r="W1438" i="2"/>
  <c r="T1439" i="2"/>
  <c r="U1439" i="2"/>
  <c r="V1439" i="2"/>
  <c r="W1439" i="2"/>
  <c r="X1439" i="2" s="1"/>
  <c r="Y1439" i="2" s="1"/>
  <c r="T1440" i="2"/>
  <c r="Z1440" i="2" s="1"/>
  <c r="U1440" i="2"/>
  <c r="W1440" i="2"/>
  <c r="T1441" i="2"/>
  <c r="U1441" i="2"/>
  <c r="V1441" i="2"/>
  <c r="W1441" i="2"/>
  <c r="X1441" i="2"/>
  <c r="Y1441" i="2" s="1"/>
  <c r="Z1441" i="2"/>
  <c r="T1442" i="2"/>
  <c r="U1442" i="2"/>
  <c r="V1442" i="2"/>
  <c r="W1442" i="2"/>
  <c r="X1442" i="2" s="1"/>
  <c r="Y1442" i="2" s="1"/>
  <c r="Z1442" i="2"/>
  <c r="T1443" i="2"/>
  <c r="U1443" i="2"/>
  <c r="T1444" i="2"/>
  <c r="U1444" i="2"/>
  <c r="V1444" i="2" s="1"/>
  <c r="T1445" i="2"/>
  <c r="U1445" i="2"/>
  <c r="V1445" i="2"/>
  <c r="T1446" i="2"/>
  <c r="U1446" i="2"/>
  <c r="V1446" i="2" s="1"/>
  <c r="T1447" i="2"/>
  <c r="U1447" i="2"/>
  <c r="V1447" i="2"/>
  <c r="T1448" i="2"/>
  <c r="U1448" i="2"/>
  <c r="V1448" i="2" s="1"/>
  <c r="W1448" i="2"/>
  <c r="Z1448" i="2"/>
  <c r="T1449" i="2"/>
  <c r="U1449" i="2"/>
  <c r="X1449" i="2"/>
  <c r="T1450" i="2"/>
  <c r="U1450" i="2"/>
  <c r="V1450" i="2"/>
  <c r="W1450" i="2"/>
  <c r="X1450" i="2" s="1"/>
  <c r="Y1450" i="2" s="1"/>
  <c r="Z1450" i="2"/>
  <c r="T1451" i="2"/>
  <c r="V1451" i="2" s="1"/>
  <c r="U1451" i="2"/>
  <c r="W1451" i="2"/>
  <c r="Z1451" i="2"/>
  <c r="T1452" i="2"/>
  <c r="Z1452" i="2" s="1"/>
  <c r="U1452" i="2"/>
  <c r="T1453" i="2"/>
  <c r="U1453" i="2"/>
  <c r="V1453" i="2" s="1"/>
  <c r="Z1453" i="2"/>
  <c r="T1454" i="2"/>
  <c r="U1454" i="2"/>
  <c r="T1455" i="2"/>
  <c r="U1455" i="2"/>
  <c r="V1455" i="2"/>
  <c r="W1455" i="2"/>
  <c r="X1455" i="2" s="1"/>
  <c r="Y1455" i="2" s="1"/>
  <c r="Z1455" i="2"/>
  <c r="T1456" i="2"/>
  <c r="Z1456" i="2" s="1"/>
  <c r="U1456" i="2"/>
  <c r="V1456" i="2" s="1"/>
  <c r="W1456" i="2"/>
  <c r="T1457" i="2"/>
  <c r="U1457" i="2"/>
  <c r="V1457" i="2"/>
  <c r="W1457" i="2"/>
  <c r="X1457" i="2"/>
  <c r="Y1457" i="2" s="1"/>
  <c r="Z1457" i="2"/>
  <c r="T1458" i="2"/>
  <c r="U1458" i="2"/>
  <c r="V1458" i="2"/>
  <c r="W1458" i="2"/>
  <c r="Z1458" i="2" s="1"/>
  <c r="X1458" i="2"/>
  <c r="Y1458" i="2"/>
  <c r="T1459" i="2"/>
  <c r="U1459" i="2"/>
  <c r="T1460" i="2"/>
  <c r="U1460" i="2"/>
  <c r="V1460" i="2" s="1"/>
  <c r="T1461" i="2"/>
  <c r="U1461" i="2"/>
  <c r="W1461" i="2" s="1"/>
  <c r="V1461" i="2"/>
  <c r="T1462" i="2"/>
  <c r="U1462" i="2"/>
  <c r="V1462" i="2" s="1"/>
  <c r="Z1462" i="2"/>
  <c r="T1463" i="2"/>
  <c r="U1463" i="2"/>
  <c r="Y1463" i="2" s="1"/>
  <c r="V1463" i="2"/>
  <c r="X1463" i="2"/>
  <c r="T1464" i="2"/>
  <c r="U1464" i="2"/>
  <c r="V1464" i="2" s="1"/>
  <c r="W1464" i="2"/>
  <c r="Z1464" i="2" s="1"/>
  <c r="X1464" i="2"/>
  <c r="Y1464" i="2"/>
  <c r="T1465" i="2"/>
  <c r="U1465" i="2"/>
  <c r="Z1465" i="2"/>
  <c r="T1466" i="2"/>
  <c r="U1466" i="2"/>
  <c r="V1466" i="2"/>
  <c r="W1466" i="2"/>
  <c r="X1466" i="2"/>
  <c r="Y1466" i="2"/>
  <c r="Z1466" i="2"/>
  <c r="T1467" i="2"/>
  <c r="V1467" i="2" s="1"/>
  <c r="U1467" i="2"/>
  <c r="W1467" i="2"/>
  <c r="Z1467" i="2"/>
  <c r="T1468" i="2"/>
  <c r="Z1468" i="2" s="1"/>
  <c r="U1468" i="2"/>
  <c r="T1469" i="2"/>
  <c r="U1469" i="2"/>
  <c r="V1469" i="2" s="1"/>
  <c r="Z1469" i="2"/>
  <c r="T1470" i="2"/>
  <c r="Z1470" i="2" s="1"/>
  <c r="U1470" i="2"/>
  <c r="W1470" i="2"/>
  <c r="T1471" i="2"/>
  <c r="U1471" i="2"/>
  <c r="V1471" i="2"/>
  <c r="W1471" i="2"/>
  <c r="X1471" i="2" s="1"/>
  <c r="Y1471" i="2" s="1"/>
  <c r="Z1471" i="2"/>
  <c r="T1472" i="2"/>
  <c r="Z1472" i="2" s="1"/>
  <c r="U1472" i="2"/>
  <c r="V1472" i="2" s="1"/>
  <c r="W1472" i="2"/>
  <c r="T1473" i="2"/>
  <c r="U1473" i="2"/>
  <c r="V1473" i="2"/>
  <c r="W1473" i="2"/>
  <c r="X1473" i="2"/>
  <c r="Y1473" i="2" s="1"/>
  <c r="Z1473" i="2"/>
  <c r="T1474" i="2"/>
  <c r="U1474" i="2"/>
  <c r="V1474" i="2"/>
  <c r="W1474" i="2"/>
  <c r="Z1474" i="2"/>
  <c r="T1475" i="2"/>
  <c r="U1475" i="2"/>
  <c r="T1476" i="2"/>
  <c r="U1476" i="2"/>
  <c r="V1476" i="2" s="1"/>
  <c r="Z1476" i="2"/>
  <c r="T1477" i="2"/>
  <c r="U1477" i="2"/>
  <c r="W1477" i="2" s="1"/>
  <c r="V1477" i="2"/>
  <c r="T1478" i="2"/>
  <c r="U1478" i="2"/>
  <c r="V1478" i="2" s="1"/>
  <c r="Z1478" i="2"/>
  <c r="T1479" i="2"/>
  <c r="U1479" i="2"/>
  <c r="V1479" i="2"/>
  <c r="T1480" i="2"/>
  <c r="U1480" i="2"/>
  <c r="V1480" i="2" s="1"/>
  <c r="W1480" i="2"/>
  <c r="Z1480" i="2"/>
  <c r="T1481" i="2"/>
  <c r="U1481" i="2"/>
  <c r="X1481" i="2"/>
  <c r="T1482" i="2"/>
  <c r="V1482" i="2" s="1"/>
  <c r="U1482" i="2"/>
  <c r="W1482" i="2"/>
  <c r="Z1482" i="2"/>
  <c r="T1483" i="2"/>
  <c r="U1483" i="2"/>
  <c r="V1483" i="2" s="1"/>
  <c r="W1483" i="2"/>
  <c r="X1483" i="2" s="1"/>
  <c r="Y1483" i="2" s="1"/>
  <c r="Z1483" i="2"/>
  <c r="T1484" i="2"/>
  <c r="U1484" i="2"/>
  <c r="T1485" i="2"/>
  <c r="U1485" i="2"/>
  <c r="V1485" i="2" s="1"/>
  <c r="Z1485" i="2"/>
  <c r="T1486" i="2"/>
  <c r="Z1486" i="2" s="1"/>
  <c r="U1486" i="2"/>
  <c r="W1486" i="2"/>
  <c r="T1487" i="2"/>
  <c r="U1487" i="2"/>
  <c r="V1487" i="2"/>
  <c r="W1487" i="2"/>
  <c r="X1487" i="2" s="1"/>
  <c r="Y1487" i="2" s="1"/>
  <c r="Z1487" i="2"/>
  <c r="T1488" i="2"/>
  <c r="Z1488" i="2" s="1"/>
  <c r="U1488" i="2"/>
  <c r="T1489" i="2"/>
  <c r="U1489" i="2"/>
  <c r="V1489" i="2"/>
  <c r="W1489" i="2"/>
  <c r="X1489" i="2"/>
  <c r="Z1489" i="2" s="1"/>
  <c r="Y1489" i="2"/>
  <c r="T1490" i="2"/>
  <c r="U1490" i="2"/>
  <c r="V1490" i="2"/>
  <c r="W1490" i="2"/>
  <c r="T1491" i="2"/>
  <c r="Z1491" i="2" s="1"/>
  <c r="U1491" i="2"/>
  <c r="V1491" i="2"/>
  <c r="W1491" i="2"/>
  <c r="X1491" i="2"/>
  <c r="Y1491" i="2"/>
  <c r="T1492" i="2"/>
  <c r="U1492" i="2"/>
  <c r="V1492" i="2" s="1"/>
  <c r="Z1492" i="2"/>
  <c r="T1493" i="2"/>
  <c r="U1493" i="2"/>
  <c r="W1493" i="2" s="1"/>
  <c r="V1493" i="2"/>
  <c r="T1494" i="2"/>
  <c r="U1494" i="2"/>
  <c r="W1494" i="2" s="1"/>
  <c r="V1494" i="2"/>
  <c r="Z1494" i="2"/>
  <c r="T1495" i="2"/>
  <c r="U1495" i="2"/>
  <c r="T1496" i="2"/>
  <c r="U1496" i="2"/>
  <c r="V1496" i="2" s="1"/>
  <c r="X1496" i="2" s="1"/>
  <c r="Y1496" i="2" s="1"/>
  <c r="W1496" i="2"/>
  <c r="Z1496" i="2"/>
  <c r="T1497" i="2"/>
  <c r="U1497" i="2"/>
  <c r="V1497" i="2"/>
  <c r="Z1497" i="2"/>
  <c r="T1498" i="2"/>
  <c r="U1498" i="2"/>
  <c r="V1498" i="2"/>
  <c r="W1498" i="2"/>
  <c r="X1498" i="2" s="1"/>
  <c r="Y1498" i="2" s="1"/>
  <c r="Z1498" i="2"/>
  <c r="T1499" i="2"/>
  <c r="U1499" i="2"/>
  <c r="V1499" i="2" s="1"/>
  <c r="X1499" i="2" s="1"/>
  <c r="Y1499" i="2" s="1"/>
  <c r="W1499" i="2"/>
  <c r="Z1499" i="2"/>
  <c r="T1500" i="2"/>
  <c r="U1500" i="2"/>
  <c r="T1501" i="2"/>
  <c r="U1501" i="2"/>
  <c r="V1501" i="2" s="1"/>
  <c r="Y1501" i="2"/>
  <c r="T1502" i="2"/>
  <c r="U1502" i="2"/>
  <c r="W1502" i="2" s="1"/>
  <c r="T1503" i="2"/>
  <c r="U1503" i="2"/>
  <c r="V1503" i="2"/>
  <c r="W1503" i="2"/>
  <c r="X1503" i="2" s="1"/>
  <c r="Y1503" i="2" s="1"/>
  <c r="Z1503" i="2"/>
  <c r="T1504" i="2"/>
  <c r="Z1504" i="2" s="1"/>
  <c r="U1504" i="2"/>
  <c r="W1504" i="2"/>
  <c r="T1505" i="2"/>
  <c r="U1505" i="2"/>
  <c r="V1505" i="2"/>
  <c r="W1505" i="2"/>
  <c r="X1505" i="2"/>
  <c r="Z1505" i="2" s="1"/>
  <c r="Y1505" i="2"/>
  <c r="T1506" i="2"/>
  <c r="U1506" i="2"/>
  <c r="V1506" i="2"/>
  <c r="W1506" i="2"/>
  <c r="X1506" i="2" s="1"/>
  <c r="Y1506" i="2"/>
  <c r="Z1506" i="2"/>
  <c r="T1507" i="2"/>
  <c r="Z1507" i="2" s="1"/>
  <c r="U1507" i="2"/>
  <c r="T1508" i="2"/>
  <c r="U1508" i="2"/>
  <c r="V1508" i="2" s="1"/>
  <c r="X1508" i="2"/>
  <c r="Y1508" i="2"/>
  <c r="T1509" i="2"/>
  <c r="Z1509" i="2" s="1"/>
  <c r="U1509" i="2"/>
  <c r="W1509" i="2" s="1"/>
  <c r="V1509" i="2"/>
  <c r="T1510" i="2"/>
  <c r="U1510" i="2"/>
  <c r="W1510" i="2" s="1"/>
  <c r="V1510" i="2"/>
  <c r="T1511" i="2"/>
  <c r="U1511" i="2"/>
  <c r="Y1511" i="2" s="1"/>
  <c r="V1511" i="2"/>
  <c r="X1511" i="2"/>
  <c r="T1512" i="2"/>
  <c r="U1512" i="2"/>
  <c r="V1512" i="2" s="1"/>
  <c r="X1512" i="2" s="1"/>
  <c r="Y1512" i="2" s="1"/>
  <c r="W1512" i="2"/>
  <c r="Z1512" i="2"/>
  <c r="T1513" i="2"/>
  <c r="U1513" i="2"/>
  <c r="V1513" i="2"/>
  <c r="Z1513" i="2"/>
  <c r="T1514" i="2"/>
  <c r="V1514" i="2" s="1"/>
  <c r="U1514" i="2"/>
  <c r="W1514" i="2"/>
  <c r="Z1514" i="2"/>
  <c r="T1515" i="2"/>
  <c r="U1515" i="2"/>
  <c r="V1515" i="2" s="1"/>
  <c r="W1515" i="2"/>
  <c r="X1515" i="2" s="1"/>
  <c r="Y1515" i="2" s="1"/>
  <c r="Z1515" i="2"/>
  <c r="T1516" i="2"/>
  <c r="U1516" i="2"/>
  <c r="T1517" i="2"/>
  <c r="U1517" i="2"/>
  <c r="V1517" i="2" s="1"/>
  <c r="Z1517" i="2"/>
  <c r="T1518" i="2"/>
  <c r="U1518" i="2"/>
  <c r="W1518" i="2"/>
  <c r="T1519" i="2"/>
  <c r="U1519" i="2"/>
  <c r="V1519" i="2"/>
  <c r="W1519" i="2"/>
  <c r="Z1519" i="2" s="1"/>
  <c r="X1519" i="2"/>
  <c r="Y1519" i="2"/>
  <c r="T1520" i="2"/>
  <c r="Z1520" i="2" s="1"/>
  <c r="U1520" i="2"/>
  <c r="W1520" i="2" s="1"/>
  <c r="T1521" i="2"/>
  <c r="U1521" i="2"/>
  <c r="V1521" i="2"/>
  <c r="W1521" i="2"/>
  <c r="X1521" i="2"/>
  <c r="Y1521" i="2"/>
  <c r="Z1521" i="2"/>
  <c r="T1522" i="2"/>
  <c r="U1522" i="2"/>
  <c r="V1522" i="2"/>
  <c r="W1522" i="2"/>
  <c r="X1522" i="2" s="1"/>
  <c r="Y1522" i="2" s="1"/>
  <c r="Z1522" i="2"/>
  <c r="T1523" i="2"/>
  <c r="Z1523" i="2" s="1"/>
  <c r="U1523" i="2"/>
  <c r="V1523" i="2"/>
  <c r="W1523" i="2"/>
  <c r="X1523" i="2"/>
  <c r="Y1523" i="2"/>
  <c r="T1524" i="2"/>
  <c r="U1524" i="2"/>
  <c r="V1524" i="2" s="1"/>
  <c r="Z1524" i="2"/>
  <c r="T1525" i="2"/>
  <c r="V1525" i="2" s="1"/>
  <c r="U1525" i="2"/>
  <c r="T1526" i="2"/>
  <c r="U1526" i="2"/>
  <c r="W1526" i="2" s="1"/>
  <c r="V1526" i="2"/>
  <c r="Z1526" i="2"/>
  <c r="T1527" i="2"/>
  <c r="U1527" i="2"/>
  <c r="T1528" i="2"/>
  <c r="U1528" i="2"/>
  <c r="V1528" i="2" s="1"/>
  <c r="X1528" i="2" s="1"/>
  <c r="Y1528" i="2" s="1"/>
  <c r="W1528" i="2"/>
  <c r="Z1528" i="2" s="1"/>
  <c r="T1529" i="2"/>
  <c r="U1529" i="2"/>
  <c r="W1529" i="2" s="1"/>
  <c r="X1529" i="2" s="1"/>
  <c r="V1529" i="2"/>
  <c r="Z1529" i="2"/>
  <c r="T1530" i="2"/>
  <c r="U1530" i="2"/>
  <c r="V1530" i="2"/>
  <c r="W1530" i="2"/>
  <c r="X1530" i="2" s="1"/>
  <c r="T1531" i="2"/>
  <c r="U1531" i="2"/>
  <c r="V1531" i="2"/>
  <c r="W1531" i="2"/>
  <c r="Z1531" i="2" s="1"/>
  <c r="X1531" i="2"/>
  <c r="Y1531" i="2"/>
  <c r="T1532" i="2"/>
  <c r="U1532" i="2"/>
  <c r="T1533" i="2"/>
  <c r="U1533" i="2"/>
  <c r="V1533" i="2" s="1"/>
  <c r="Z1533" i="2"/>
  <c r="T1534" i="2"/>
  <c r="Z1534" i="2" s="1"/>
  <c r="U1534" i="2"/>
  <c r="W1534" i="2"/>
  <c r="T1535" i="2"/>
  <c r="U1535" i="2"/>
  <c r="V1535" i="2"/>
  <c r="W1535" i="2"/>
  <c r="X1535" i="2" s="1"/>
  <c r="Y1535" i="2" s="1"/>
  <c r="Z1535" i="2"/>
  <c r="T1536" i="2"/>
  <c r="Z1536" i="2" s="1"/>
  <c r="U1536" i="2"/>
  <c r="X1536" i="2" s="1"/>
  <c r="V1536" i="2"/>
  <c r="W1536" i="2"/>
  <c r="Y1536" i="2"/>
  <c r="T1537" i="2"/>
  <c r="U1537" i="2"/>
  <c r="V1537" i="2"/>
  <c r="W1537" i="2"/>
  <c r="X1537" i="2"/>
  <c r="Y1537" i="2"/>
  <c r="Z1537" i="2"/>
  <c r="T1538" i="2"/>
  <c r="U1538" i="2"/>
  <c r="V1538" i="2"/>
  <c r="W1538" i="2"/>
  <c r="X1538" i="2"/>
  <c r="Y1538" i="2" s="1"/>
  <c r="Z1538" i="2"/>
  <c r="T1539" i="2"/>
  <c r="U1539" i="2"/>
  <c r="T1540" i="2"/>
  <c r="U1540" i="2"/>
  <c r="V1540" i="2" s="1"/>
  <c r="Z1540" i="2"/>
  <c r="T1541" i="2"/>
  <c r="U1541" i="2"/>
  <c r="T1542" i="2"/>
  <c r="U1542" i="2"/>
  <c r="W1542" i="2" s="1"/>
  <c r="V1542" i="2"/>
  <c r="Z1542" i="2"/>
  <c r="T1543" i="2"/>
  <c r="Z1543" i="2" s="1"/>
  <c r="U1543" i="2"/>
  <c r="V1543" i="2"/>
  <c r="T1544" i="2"/>
  <c r="U1544" i="2"/>
  <c r="V1544" i="2" s="1"/>
  <c r="W1544" i="2"/>
  <c r="X1544" i="2"/>
  <c r="Y1544" i="2" s="1"/>
  <c r="T1545" i="2"/>
  <c r="U1545" i="2"/>
  <c r="T1546" i="2"/>
  <c r="V1546" i="2" s="1"/>
  <c r="U1546" i="2"/>
  <c r="W1546" i="2"/>
  <c r="Z1546" i="2"/>
  <c r="T1547" i="2"/>
  <c r="V1547" i="2" s="1"/>
  <c r="U1547" i="2"/>
  <c r="W1547" i="2"/>
  <c r="X1547" i="2" s="1"/>
  <c r="Y1547" i="2" s="1"/>
  <c r="Z1547" i="2"/>
  <c r="T1548" i="2"/>
  <c r="Z1548" i="2" s="1"/>
  <c r="U1548" i="2"/>
  <c r="T1549" i="2"/>
  <c r="U1549" i="2"/>
  <c r="Z1549" i="2"/>
  <c r="T1550" i="2"/>
  <c r="Z1550" i="2" s="1"/>
  <c r="U1550" i="2"/>
  <c r="T1551" i="2"/>
  <c r="U1551" i="2"/>
  <c r="V1551" i="2"/>
  <c r="W1551" i="2"/>
  <c r="X1551" i="2" s="1"/>
  <c r="Y1551" i="2" s="1"/>
  <c r="Z1551" i="2"/>
  <c r="T1552" i="2"/>
  <c r="U1552" i="2"/>
  <c r="X1552" i="2" s="1"/>
  <c r="W1552" i="2"/>
  <c r="T1553" i="2"/>
  <c r="U1553" i="2"/>
  <c r="V1553" i="2"/>
  <c r="W1553" i="2"/>
  <c r="X1553" i="2"/>
  <c r="Z1553" i="2" s="1"/>
  <c r="T1554" i="2"/>
  <c r="U1554" i="2"/>
  <c r="V1554" i="2"/>
  <c r="W1554" i="2"/>
  <c r="X1554" i="2" s="1"/>
  <c r="Y1554" i="2" s="1"/>
  <c r="Z1554" i="2"/>
  <c r="T1555" i="2"/>
  <c r="U1555" i="2"/>
  <c r="Z1555" i="2"/>
  <c r="T1556" i="2"/>
  <c r="U1556" i="2"/>
  <c r="Z1556" i="2"/>
  <c r="T1557" i="2"/>
  <c r="Z1557" i="2" s="1"/>
  <c r="U1557" i="2"/>
  <c r="V1557" i="2"/>
  <c r="T1558" i="2"/>
  <c r="U1558" i="2"/>
  <c r="V1558" i="2" s="1"/>
  <c r="Z1558" i="2"/>
  <c r="T1559" i="2"/>
  <c r="U1559" i="2"/>
  <c r="Y1559" i="2" s="1"/>
  <c r="V1559" i="2"/>
  <c r="W1559" i="2"/>
  <c r="X1559" i="2"/>
  <c r="T1560" i="2"/>
  <c r="U1560" i="2"/>
  <c r="V1560" i="2" s="1"/>
  <c r="W1560" i="2"/>
  <c r="X1560" i="2"/>
  <c r="Y1560" i="2" s="1"/>
  <c r="T1561" i="2"/>
  <c r="U1561" i="2"/>
  <c r="W1561" i="2" s="1"/>
  <c r="X1561" i="2" s="1"/>
  <c r="Y1561" i="2" s="1"/>
  <c r="V1561" i="2"/>
  <c r="Z1561" i="2"/>
  <c r="T1562" i="2"/>
  <c r="V1562" i="2" s="1"/>
  <c r="U1562" i="2"/>
  <c r="W1562" i="2"/>
  <c r="X1562" i="2" s="1"/>
  <c r="Y1562" i="2" s="1"/>
  <c r="Z1562" i="2"/>
  <c r="T1563" i="2"/>
  <c r="V1563" i="2" s="1"/>
  <c r="U1563" i="2"/>
  <c r="W1563" i="2"/>
  <c r="X1563" i="2"/>
  <c r="Y1563" i="2" s="1"/>
  <c r="Z1563" i="2"/>
  <c r="T1564" i="2"/>
  <c r="Z1564" i="2" s="1"/>
  <c r="U1564" i="2"/>
  <c r="T1565" i="2"/>
  <c r="U1565" i="2"/>
  <c r="V1565" i="2"/>
  <c r="Y1565" i="2"/>
  <c r="T1566" i="2"/>
  <c r="U1566" i="2"/>
  <c r="T1567" i="2"/>
  <c r="U1567" i="2"/>
  <c r="V1567" i="2"/>
  <c r="X1567" i="2" s="1"/>
  <c r="Y1567" i="2" s="1"/>
  <c r="W1567" i="2"/>
  <c r="T1568" i="2"/>
  <c r="Z1568" i="2" s="1"/>
  <c r="U1568" i="2"/>
  <c r="T1569" i="2"/>
  <c r="U1569" i="2"/>
  <c r="V1569" i="2"/>
  <c r="W1569" i="2"/>
  <c r="X1569" i="2"/>
  <c r="Y1569" i="2"/>
  <c r="Z1569" i="2"/>
  <c r="T1570" i="2"/>
  <c r="U1570" i="2"/>
  <c r="V1570" i="2"/>
  <c r="W1570" i="2"/>
  <c r="X1570" i="2" s="1"/>
  <c r="Y1570" i="2" s="1"/>
  <c r="T1571" i="2"/>
  <c r="U1571" i="2"/>
  <c r="V1571" i="2" s="1"/>
  <c r="T1572" i="2"/>
  <c r="Z1572" i="2" s="1"/>
  <c r="U1572" i="2"/>
  <c r="T1573" i="2"/>
  <c r="U1573" i="2"/>
  <c r="T1574" i="2"/>
  <c r="U1574" i="2"/>
  <c r="V1574" i="2" s="1"/>
  <c r="Z1574" i="2"/>
  <c r="T1575" i="2"/>
  <c r="U1575" i="2"/>
  <c r="Y1575" i="2" s="1"/>
  <c r="W1575" i="2"/>
  <c r="T1576" i="2"/>
  <c r="U1576" i="2"/>
  <c r="V1576" i="2" s="1"/>
  <c r="W1576" i="2"/>
  <c r="X1576" i="2" s="1"/>
  <c r="Y1576" i="2" s="1"/>
  <c r="Z1576" i="2"/>
  <c r="T1577" i="2"/>
  <c r="U1577" i="2"/>
  <c r="V1577" i="2" s="1"/>
  <c r="T1578" i="2"/>
  <c r="U1578" i="2"/>
  <c r="V1578" i="2"/>
  <c r="W1578" i="2"/>
  <c r="X1578" i="2"/>
  <c r="Y1578" i="2"/>
  <c r="Z1578" i="2"/>
  <c r="T1579" i="2"/>
  <c r="W1579" i="2" s="1"/>
  <c r="U1579" i="2"/>
  <c r="T1580" i="2"/>
  <c r="U1580" i="2"/>
  <c r="T1581" i="2"/>
  <c r="U1581" i="2"/>
  <c r="V1581" i="2"/>
  <c r="Y1581" i="2"/>
  <c r="T1582" i="2"/>
  <c r="Z1582" i="2" s="1"/>
  <c r="U1582" i="2"/>
  <c r="V1582" i="2" s="1"/>
  <c r="W1582" i="2"/>
  <c r="T1583" i="2"/>
  <c r="U1583" i="2"/>
  <c r="V1583" i="2"/>
  <c r="W1583" i="2"/>
  <c r="X1583" i="2"/>
  <c r="Y1583" i="2"/>
  <c r="T1584" i="2"/>
  <c r="Z1584" i="2" s="1"/>
  <c r="U1584" i="2"/>
  <c r="V1584" i="2" s="1"/>
  <c r="W1584" i="2"/>
  <c r="T1585" i="2"/>
  <c r="U1585" i="2"/>
  <c r="V1585" i="2"/>
  <c r="W1585" i="2"/>
  <c r="X1585" i="2"/>
  <c r="Y1585" i="2"/>
  <c r="Z1585" i="2"/>
  <c r="T1586" i="2"/>
  <c r="U1586" i="2"/>
  <c r="V1586" i="2"/>
  <c r="W1586" i="2"/>
  <c r="X1586" i="2"/>
  <c r="Y1586" i="2" s="1"/>
  <c r="Z1586" i="2"/>
  <c r="T1587" i="2"/>
  <c r="Z1587" i="2" s="1"/>
  <c r="U1587" i="2"/>
  <c r="V1587" i="2"/>
  <c r="W1587" i="2"/>
  <c r="X1587" i="2"/>
  <c r="Y1587" i="2"/>
  <c r="T1588" i="2"/>
  <c r="U1588" i="2"/>
  <c r="V1588" i="2" s="1"/>
  <c r="Z1588" i="2"/>
  <c r="T1589" i="2"/>
  <c r="Z1589" i="2" s="1"/>
  <c r="U1589" i="2"/>
  <c r="T1590" i="2"/>
  <c r="U1590" i="2"/>
  <c r="Y1590" i="2" s="1"/>
  <c r="V1590" i="2"/>
  <c r="W1590" i="2"/>
  <c r="X1590" i="2"/>
  <c r="Z1590" i="2"/>
  <c r="T1591" i="2"/>
  <c r="Z1591" i="2" s="1"/>
  <c r="U1591" i="2"/>
  <c r="T1592" i="2"/>
  <c r="U1592" i="2"/>
  <c r="V1592" i="2" s="1"/>
  <c r="W1592" i="2"/>
  <c r="X1592" i="2" s="1"/>
  <c r="Y1592" i="2" s="1"/>
  <c r="Z1592" i="2"/>
  <c r="T1593" i="2"/>
  <c r="U1593" i="2"/>
  <c r="W1593" i="2" s="1"/>
  <c r="V1593" i="2"/>
  <c r="T1594" i="2"/>
  <c r="V1594" i="2" s="1"/>
  <c r="U1594" i="2"/>
  <c r="W1594" i="2"/>
  <c r="X1594" i="2" s="1"/>
  <c r="Y1594" i="2"/>
  <c r="Z1594" i="2"/>
  <c r="T1595" i="2"/>
  <c r="U1595" i="2"/>
  <c r="T1596" i="2"/>
  <c r="U1596" i="2"/>
  <c r="T1597" i="2"/>
  <c r="Z1597" i="2" s="1"/>
  <c r="U1597" i="2"/>
  <c r="V1597" i="2"/>
  <c r="W1597" i="2"/>
  <c r="X1597" i="2"/>
  <c r="Y1597" i="2"/>
  <c r="T1598" i="2"/>
  <c r="U1598" i="2"/>
  <c r="T1599" i="2"/>
  <c r="U1599" i="2"/>
  <c r="V1599" i="2"/>
  <c r="W1599" i="2"/>
  <c r="Z1599" i="2" s="1"/>
  <c r="X1599" i="2"/>
  <c r="Y1599" i="2"/>
  <c r="T1600" i="2"/>
  <c r="U1600" i="2"/>
  <c r="V1600" i="2"/>
  <c r="W1600" i="2"/>
  <c r="X1600" i="2"/>
  <c r="Y1600" i="2"/>
  <c r="T1601" i="2"/>
  <c r="U1601" i="2"/>
  <c r="V1601" i="2"/>
  <c r="W1601" i="2"/>
  <c r="X1601" i="2"/>
  <c r="Y1601" i="2"/>
  <c r="Z1601" i="2"/>
  <c r="T1602" i="2"/>
  <c r="U1602" i="2"/>
  <c r="V1602" i="2" s="1"/>
  <c r="Y1602" i="2"/>
  <c r="T1603" i="2"/>
  <c r="V1603" i="2" s="1"/>
  <c r="U1603" i="2"/>
  <c r="W1603" i="2" s="1"/>
  <c r="X1603" i="2" s="1"/>
  <c r="Y1603" i="2" s="1"/>
  <c r="Z1603" i="2"/>
  <c r="T1604" i="2"/>
  <c r="Z1604" i="2" s="1"/>
  <c r="U1604" i="2"/>
  <c r="Y1604" i="2" s="1"/>
  <c r="V1604" i="2"/>
  <c r="W1604" i="2"/>
  <c r="X1604" i="2"/>
  <c r="T1605" i="2"/>
  <c r="U1605" i="2"/>
  <c r="V1605" i="2"/>
  <c r="T1606" i="2"/>
  <c r="U1606" i="2"/>
  <c r="W1606" i="2" s="1"/>
  <c r="V1606" i="2"/>
  <c r="X1606" i="2"/>
  <c r="T1607" i="2"/>
  <c r="Z1607" i="2" s="1"/>
  <c r="U1607" i="2"/>
  <c r="V1607" i="2" s="1"/>
  <c r="W1607" i="2"/>
  <c r="T1608" i="2"/>
  <c r="U1608" i="2"/>
  <c r="V1608" i="2" s="1"/>
  <c r="X1608" i="2" s="1"/>
  <c r="W1608" i="2"/>
  <c r="T1609" i="2"/>
  <c r="W1609" i="2" s="1"/>
  <c r="X1609" i="2" s="1"/>
  <c r="Y1609" i="2" s="1"/>
  <c r="U1609" i="2"/>
  <c r="V1609" i="2"/>
  <c r="Z1609" i="2"/>
  <c r="T1610" i="2"/>
  <c r="U1610" i="2"/>
  <c r="V1610" i="2"/>
  <c r="W1610" i="2"/>
  <c r="X1610" i="2"/>
  <c r="Y1610" i="2"/>
  <c r="Z1610" i="2"/>
  <c r="T1611" i="2"/>
  <c r="U1611" i="2"/>
  <c r="W1611" i="2" s="1"/>
  <c r="V1611" i="2"/>
  <c r="X1611" i="2"/>
  <c r="Z1611" i="2"/>
  <c r="T1612" i="2"/>
  <c r="Z1612" i="2" s="1"/>
  <c r="U1612" i="2"/>
  <c r="T1613" i="2"/>
  <c r="U1613" i="2"/>
  <c r="V1613" i="2" s="1"/>
  <c r="T1614" i="2"/>
  <c r="Z1614" i="2" s="1"/>
  <c r="U1614" i="2"/>
  <c r="W1614" i="2" s="1"/>
  <c r="V1614" i="2"/>
  <c r="T1615" i="2"/>
  <c r="U1615" i="2"/>
  <c r="V1615" i="2"/>
  <c r="W1615" i="2"/>
  <c r="X1615" i="2"/>
  <c r="Y1615" i="2" s="1"/>
  <c r="Z1615" i="2"/>
  <c r="T1616" i="2"/>
  <c r="Z1616" i="2" s="1"/>
  <c r="U1616" i="2"/>
  <c r="W1616" i="2" s="1"/>
  <c r="X1616" i="2" s="1"/>
  <c r="Y1616" i="2" s="1"/>
  <c r="V1616" i="2"/>
  <c r="T1617" i="2"/>
  <c r="U1617" i="2"/>
  <c r="V1617" i="2"/>
  <c r="W1617" i="2"/>
  <c r="X1617" i="2"/>
  <c r="Y1617" i="2"/>
  <c r="Z1617" i="2"/>
  <c r="T1618" i="2"/>
  <c r="U1618" i="2"/>
  <c r="W1618" i="2" s="1"/>
  <c r="V1618" i="2"/>
  <c r="T1619" i="2"/>
  <c r="U1619" i="2"/>
  <c r="V1619" i="2"/>
  <c r="W1619" i="2"/>
  <c r="X1619" i="2"/>
  <c r="Y1619" i="2"/>
  <c r="Z1619" i="2"/>
  <c r="T1620" i="2"/>
  <c r="U1620" i="2"/>
  <c r="Y1620" i="2" s="1"/>
  <c r="V1620" i="2"/>
  <c r="X1620" i="2"/>
  <c r="T1621" i="2"/>
  <c r="Z1621" i="2" s="1"/>
  <c r="U1621" i="2"/>
  <c r="T1622" i="2"/>
  <c r="U1622" i="2"/>
  <c r="W1622" i="2" s="1"/>
  <c r="V1622" i="2"/>
  <c r="X1622" i="2"/>
  <c r="Z1622" i="2"/>
  <c r="T1623" i="2"/>
  <c r="U1623" i="2"/>
  <c r="V1623" i="2" s="1"/>
  <c r="W1623" i="2"/>
  <c r="T1624" i="2"/>
  <c r="U1624" i="2"/>
  <c r="V1624" i="2" s="1"/>
  <c r="X1624" i="2" s="1"/>
  <c r="W1624" i="2"/>
  <c r="T1625" i="2"/>
  <c r="W1625" i="2" s="1"/>
  <c r="U1625" i="2"/>
  <c r="V1625" i="2"/>
  <c r="Z1625" i="2"/>
  <c r="T1626" i="2"/>
  <c r="U1626" i="2"/>
  <c r="V1626" i="2"/>
  <c r="W1626" i="2"/>
  <c r="X1626" i="2" s="1"/>
  <c r="Y1626" i="2"/>
  <c r="Z1626" i="2"/>
  <c r="T1627" i="2"/>
  <c r="U1627" i="2"/>
  <c r="V1627" i="2"/>
  <c r="W1627" i="2"/>
  <c r="X1627" i="2" s="1"/>
  <c r="Y1627" i="2" s="1"/>
  <c r="Z1627" i="2"/>
  <c r="T1628" i="2"/>
  <c r="U1628" i="2"/>
  <c r="T1629" i="2"/>
  <c r="Z1629" i="2" s="1"/>
  <c r="U1629" i="2"/>
  <c r="W1629" i="2" s="1"/>
  <c r="V1629" i="2"/>
  <c r="T1630" i="2"/>
  <c r="Z1630" i="2" s="1"/>
  <c r="U1630" i="2"/>
  <c r="V1630" i="2"/>
  <c r="W1630" i="2"/>
  <c r="T1631" i="2"/>
  <c r="U1631" i="2"/>
  <c r="V1631" i="2"/>
  <c r="W1631" i="2"/>
  <c r="X1631" i="2"/>
  <c r="Z1631" i="2" s="1"/>
  <c r="Y1631" i="2"/>
  <c r="T1632" i="2"/>
  <c r="Z1632" i="2" s="1"/>
  <c r="U1632" i="2"/>
  <c r="T1633" i="2"/>
  <c r="U1633" i="2"/>
  <c r="V1633" i="2"/>
  <c r="W1633" i="2"/>
  <c r="X1633" i="2"/>
  <c r="T1634" i="2"/>
  <c r="Z1634" i="2" s="1"/>
  <c r="U1634" i="2"/>
  <c r="W1634" i="2"/>
  <c r="T1635" i="2"/>
  <c r="V1635" i="2" s="1"/>
  <c r="U1635" i="2"/>
  <c r="W1635" i="2" s="1"/>
  <c r="X1635" i="2" s="1"/>
  <c r="Y1635" i="2" s="1"/>
  <c r="Z1635" i="2"/>
  <c r="T1636" i="2"/>
  <c r="U1636" i="2"/>
  <c r="V1636" i="2" s="1"/>
  <c r="W1636" i="2"/>
  <c r="Z1636" i="2"/>
  <c r="T1637" i="2"/>
  <c r="Z1637" i="2" s="1"/>
  <c r="U1637" i="2"/>
  <c r="V1637" i="2"/>
  <c r="T1638" i="2"/>
  <c r="U1638" i="2"/>
  <c r="W1638" i="2" s="1"/>
  <c r="X1638" i="2" s="1"/>
  <c r="Y1638" i="2" s="1"/>
  <c r="V1638" i="2"/>
  <c r="Z1638" i="2"/>
  <c r="T1639" i="2"/>
  <c r="W1639" i="2" s="1"/>
  <c r="X1639" i="2" s="1"/>
  <c r="U1639" i="2"/>
  <c r="V1639" i="2"/>
  <c r="T1640" i="2"/>
  <c r="U1640" i="2"/>
  <c r="V1640" i="2" s="1"/>
  <c r="W1640" i="2"/>
  <c r="X1640" i="2"/>
  <c r="Y1640" i="2" s="1"/>
  <c r="Z1640" i="2"/>
  <c r="T1641" i="2"/>
  <c r="Z1641" i="2" s="1"/>
  <c r="U1641" i="2"/>
  <c r="V1641" i="2"/>
  <c r="W1641" i="2"/>
  <c r="X1641" i="2"/>
  <c r="Y1641" i="2"/>
  <c r="T1642" i="2"/>
  <c r="U1642" i="2"/>
  <c r="V1642" i="2"/>
  <c r="W1642" i="2"/>
  <c r="X1642" i="2"/>
  <c r="Y1642" i="2"/>
  <c r="Z1642" i="2"/>
  <c r="T1643" i="2"/>
  <c r="U1643" i="2"/>
  <c r="W1643" i="2" s="1"/>
  <c r="V1643" i="2"/>
  <c r="T1644" i="2"/>
  <c r="Z1644" i="2" s="1"/>
  <c r="U1644" i="2"/>
  <c r="T1645" i="2"/>
  <c r="U1645" i="2"/>
  <c r="T1646" i="2"/>
  <c r="U1646" i="2"/>
  <c r="W1646" i="2" s="1"/>
  <c r="V1646" i="2"/>
  <c r="T1647" i="2"/>
  <c r="U1647" i="2"/>
  <c r="V1647" i="2"/>
  <c r="W1647" i="2"/>
  <c r="X1647" i="2" s="1"/>
  <c r="Y1647" i="2" s="1"/>
  <c r="Z1647" i="2"/>
  <c r="T1648" i="2"/>
  <c r="Z1648" i="2" s="1"/>
  <c r="U1648" i="2"/>
  <c r="V1648" i="2"/>
  <c r="T1649" i="2"/>
  <c r="U1649" i="2"/>
  <c r="V1649" i="2"/>
  <c r="W1649" i="2"/>
  <c r="X1649" i="2"/>
  <c r="Y1649" i="2"/>
  <c r="Z1649" i="2"/>
  <c r="T1650" i="2"/>
  <c r="U1650" i="2"/>
  <c r="Z1650" i="2"/>
  <c r="T1651" i="2"/>
  <c r="U1651" i="2"/>
  <c r="T1652" i="2"/>
  <c r="V1652" i="2" s="1"/>
  <c r="U1652" i="2"/>
  <c r="T1653" i="2"/>
  <c r="U1653" i="2"/>
  <c r="V1653" i="2"/>
  <c r="T1654" i="2"/>
  <c r="U1654" i="2"/>
  <c r="W1654" i="2"/>
  <c r="T1655" i="2"/>
  <c r="Z1655" i="2" s="1"/>
  <c r="U1655" i="2"/>
  <c r="V1655" i="2" s="1"/>
  <c r="X1655" i="2" s="1"/>
  <c r="W1655" i="2"/>
  <c r="T1656" i="2"/>
  <c r="U1656" i="2"/>
  <c r="V1656" i="2"/>
  <c r="W1656" i="2"/>
  <c r="X1656" i="2"/>
  <c r="Z1656" i="2" s="1"/>
  <c r="Y1656" i="2"/>
  <c r="T1657" i="2"/>
  <c r="W1657" i="2" s="1"/>
  <c r="U1657" i="2"/>
  <c r="V1657" i="2" s="1"/>
  <c r="T1658" i="2"/>
  <c r="U1658" i="2"/>
  <c r="V1658" i="2"/>
  <c r="W1658" i="2"/>
  <c r="X1658" i="2"/>
  <c r="Y1658" i="2"/>
  <c r="Z1658" i="2"/>
  <c r="T1659" i="2"/>
  <c r="Z1659" i="2" s="1"/>
  <c r="U1659" i="2"/>
  <c r="W1659" i="2" s="1"/>
  <c r="V1659" i="2"/>
  <c r="T1660" i="2"/>
  <c r="Z1660" i="2" s="1"/>
  <c r="U1660" i="2"/>
  <c r="T1661" i="2"/>
  <c r="U1661" i="2"/>
  <c r="V1661" i="2" s="1"/>
  <c r="W1661" i="2"/>
  <c r="Y1661" i="2"/>
  <c r="T1662" i="2"/>
  <c r="Z1662" i="2" s="1"/>
  <c r="U1662" i="2"/>
  <c r="V1662" i="2"/>
  <c r="T1663" i="2"/>
  <c r="U1663" i="2"/>
  <c r="V1663" i="2"/>
  <c r="W1663" i="2"/>
  <c r="X1663" i="2" s="1"/>
  <c r="Y1663" i="2" s="1"/>
  <c r="Z1663" i="2"/>
  <c r="T1664" i="2"/>
  <c r="Z1664" i="2" s="1"/>
  <c r="U1664" i="2"/>
  <c r="T1665" i="2"/>
  <c r="U1665" i="2"/>
  <c r="V1665" i="2"/>
  <c r="W1665" i="2"/>
  <c r="X1665" i="2"/>
  <c r="Z1665" i="2" s="1"/>
  <c r="Y1665" i="2"/>
  <c r="T1666" i="2"/>
  <c r="U1666" i="2"/>
  <c r="W1666" i="2" s="1"/>
  <c r="X1666" i="2" s="1"/>
  <c r="V1666" i="2"/>
  <c r="Z1666" i="2"/>
  <c r="T1667" i="2"/>
  <c r="U1667" i="2"/>
  <c r="V1667" i="2" s="1"/>
  <c r="T1668" i="2"/>
  <c r="U1668" i="2"/>
  <c r="V1668" i="2" s="1"/>
  <c r="Y1668" i="2"/>
  <c r="T1669" i="2"/>
  <c r="U1669" i="2"/>
  <c r="Z1669" i="2"/>
  <c r="T1670" i="2"/>
  <c r="Z1670" i="2" s="1"/>
  <c r="U1670" i="2"/>
  <c r="X1670" i="2" s="1"/>
  <c r="W1670" i="2"/>
  <c r="T1671" i="2"/>
  <c r="U1671" i="2"/>
  <c r="Y1671" i="2" s="1"/>
  <c r="W1671" i="2"/>
  <c r="X1671" i="2"/>
  <c r="T1672" i="2"/>
  <c r="U1672" i="2"/>
  <c r="Z1672" i="2"/>
  <c r="T1673" i="2"/>
  <c r="Z1673" i="2" s="1"/>
  <c r="U1673" i="2"/>
  <c r="V1673" i="2" s="1"/>
  <c r="W1673" i="2"/>
  <c r="X1673" i="2"/>
  <c r="Y1673" i="2"/>
  <c r="T1674" i="2"/>
  <c r="U1674" i="2"/>
  <c r="V1674" i="2"/>
  <c r="W1674" i="2"/>
  <c r="X1674" i="2" s="1"/>
  <c r="Y1674" i="2" s="1"/>
  <c r="Z1674" i="2"/>
  <c r="T1675" i="2"/>
  <c r="Z1675" i="2" s="1"/>
  <c r="U1675" i="2"/>
  <c r="W1675" i="2" s="1"/>
  <c r="V1675" i="2"/>
  <c r="T1676" i="2"/>
  <c r="U1676" i="2"/>
  <c r="Z1676" i="2"/>
  <c r="T1677" i="2"/>
  <c r="U1677" i="2"/>
  <c r="Z1677" i="2"/>
  <c r="T1678" i="2"/>
  <c r="W1678" i="2" s="1"/>
  <c r="U1678" i="2"/>
  <c r="V1678" i="2" s="1"/>
  <c r="T1679" i="2"/>
  <c r="U1679" i="2"/>
  <c r="V1679" i="2"/>
  <c r="W1679" i="2"/>
  <c r="X1679" i="2" s="1"/>
  <c r="Y1679" i="2"/>
  <c r="Z1679" i="2"/>
  <c r="T1680" i="2"/>
  <c r="Z1680" i="2" s="1"/>
  <c r="U1680" i="2"/>
  <c r="V1680" i="2"/>
  <c r="T1681" i="2"/>
  <c r="V1681" i="2" s="1"/>
  <c r="U1681" i="2"/>
  <c r="Z1681" i="2"/>
  <c r="T1682" i="2"/>
  <c r="U1682" i="2"/>
  <c r="T1683" i="2"/>
  <c r="U1683" i="2"/>
  <c r="V1683" i="2"/>
  <c r="X1683" i="2" s="1"/>
  <c r="Y1683" i="2" s="1"/>
  <c r="W1683" i="2"/>
  <c r="Z1683" i="2"/>
  <c r="T1684" i="2"/>
  <c r="U1684" i="2"/>
  <c r="V1684" i="2"/>
  <c r="W1684" i="2"/>
  <c r="X1684" i="2"/>
  <c r="Y1684" i="2"/>
  <c r="Z1684" i="2"/>
  <c r="T1685" i="2"/>
  <c r="Z1685" i="2" s="1"/>
  <c r="U1685" i="2"/>
  <c r="V1685" i="2" s="1"/>
  <c r="T1686" i="2"/>
  <c r="U1686" i="2"/>
  <c r="W1686" i="2" s="1"/>
  <c r="X1686" i="2" s="1"/>
  <c r="V1686" i="2"/>
  <c r="T1687" i="2"/>
  <c r="Z1687" i="2" s="1"/>
  <c r="U1687" i="2"/>
  <c r="W1687" i="2"/>
  <c r="T1688" i="2"/>
  <c r="U1688" i="2"/>
  <c r="V1688" i="2" s="1"/>
  <c r="W1688" i="2"/>
  <c r="X1688" i="2"/>
  <c r="Y1688" i="2"/>
  <c r="Z1688" i="2"/>
  <c r="T1689" i="2"/>
  <c r="Z1689" i="2" s="1"/>
  <c r="U1689" i="2"/>
  <c r="V1689" i="2"/>
  <c r="W1689" i="2"/>
  <c r="X1689" i="2" s="1"/>
  <c r="Y1689" i="2" s="1"/>
  <c r="T1690" i="2"/>
  <c r="U1690" i="2"/>
  <c r="V1690" i="2" s="1"/>
  <c r="Z1690" i="2"/>
  <c r="T1691" i="2"/>
  <c r="U1691" i="2"/>
  <c r="T1692" i="2"/>
  <c r="W1692" i="2" s="1"/>
  <c r="U1692" i="2"/>
  <c r="V1692" i="2" s="1"/>
  <c r="T1693" i="2"/>
  <c r="U1693" i="2"/>
  <c r="V1693" i="2" s="1"/>
  <c r="W1693" i="2"/>
  <c r="Z1693" i="2"/>
  <c r="T1694" i="2"/>
  <c r="Z1694" i="2" s="1"/>
  <c r="U1694" i="2"/>
  <c r="W1694" i="2" s="1"/>
  <c r="V1694" i="2"/>
  <c r="T1695" i="2"/>
  <c r="U1695" i="2"/>
  <c r="V1695" i="2"/>
  <c r="W1695" i="2"/>
  <c r="X1695" i="2" s="1"/>
  <c r="Y1695" i="2" s="1"/>
  <c r="Z1695" i="2"/>
  <c r="T1696" i="2"/>
  <c r="U1696" i="2"/>
  <c r="Y1696" i="2" s="1"/>
  <c r="V1696" i="2"/>
  <c r="X1696" i="2"/>
  <c r="T1697" i="2"/>
  <c r="V1697" i="2" s="1"/>
  <c r="U1697" i="2"/>
  <c r="T1698" i="2"/>
  <c r="Z1698" i="2" s="1"/>
  <c r="U1698" i="2"/>
  <c r="V1698" i="2"/>
  <c r="W1698" i="2"/>
  <c r="X1698" i="2"/>
  <c r="Y1698" i="2"/>
  <c r="T1699" i="2"/>
  <c r="U1699" i="2"/>
  <c r="V1699" i="2"/>
  <c r="X1699" i="2" s="1"/>
  <c r="Y1699" i="2" s="1"/>
  <c r="W1699" i="2"/>
  <c r="Z1699" i="2"/>
  <c r="T1700" i="2"/>
  <c r="U1700" i="2"/>
  <c r="W1700" i="2" s="1"/>
  <c r="Z1700" i="2" s="1"/>
  <c r="V1700" i="2"/>
  <c r="X1700" i="2"/>
  <c r="Y1700" i="2"/>
  <c r="T1701" i="2"/>
  <c r="Z1701" i="2" s="1"/>
  <c r="U1701" i="2"/>
  <c r="T1702" i="2"/>
  <c r="U1702" i="2"/>
  <c r="V1702" i="2" s="1"/>
  <c r="T1703" i="2"/>
  <c r="Z1703" i="2" s="1"/>
  <c r="U1703" i="2"/>
  <c r="W1703" i="2"/>
  <c r="T1704" i="2"/>
  <c r="U1704" i="2"/>
  <c r="V1704" i="2" s="1"/>
  <c r="W1704" i="2"/>
  <c r="Z1704" i="2"/>
  <c r="T1705" i="2"/>
  <c r="Z1705" i="2" s="1"/>
  <c r="U1705" i="2"/>
  <c r="V1705" i="2"/>
  <c r="W1705" i="2"/>
  <c r="X1705" i="2" s="1"/>
  <c r="Y1705" i="2"/>
  <c r="T1706" i="2"/>
  <c r="U1706" i="2"/>
  <c r="V1706" i="2" s="1"/>
  <c r="Z1706" i="2"/>
  <c r="T1707" i="2"/>
  <c r="U1707" i="2"/>
  <c r="T1708" i="2"/>
  <c r="Z1708" i="2" s="1"/>
  <c r="U1708" i="2"/>
  <c r="V1708" i="2"/>
  <c r="W1708" i="2"/>
  <c r="X1708" i="2"/>
  <c r="Y1708" i="2"/>
  <c r="T1709" i="2"/>
  <c r="U1709" i="2"/>
  <c r="V1709" i="2" s="1"/>
  <c r="W1709" i="2"/>
  <c r="Y1709" i="2"/>
  <c r="T1710" i="2"/>
  <c r="Z1710" i="2" s="1"/>
  <c r="U1710" i="2"/>
  <c r="W1710" i="2" s="1"/>
  <c r="V1710" i="2"/>
  <c r="T1711" i="2"/>
  <c r="U1711" i="2"/>
  <c r="V1711" i="2"/>
  <c r="W1711" i="2"/>
  <c r="X1711" i="2" s="1"/>
  <c r="Y1711" i="2" s="1"/>
  <c r="Z1711" i="2"/>
  <c r="T1712" i="2"/>
  <c r="U1712" i="2"/>
  <c r="Y1712" i="2" s="1"/>
  <c r="V1712" i="2"/>
  <c r="X1712" i="2"/>
  <c r="T1713" i="2"/>
  <c r="V1713" i="2" s="1"/>
  <c r="U1713" i="2"/>
  <c r="Z1713" i="2"/>
  <c r="T1714" i="2"/>
  <c r="U1714" i="2"/>
  <c r="T1715" i="2"/>
  <c r="U1715" i="2"/>
  <c r="V1715" i="2"/>
  <c r="W1715" i="2"/>
  <c r="X1715" i="2"/>
  <c r="Y1715" i="2"/>
  <c r="Z1715" i="2"/>
  <c r="T1716" i="2"/>
  <c r="U1716" i="2"/>
  <c r="W1716" i="2" s="1"/>
  <c r="X1716" i="2" s="1"/>
  <c r="Y1716" i="2" s="1"/>
  <c r="V1716" i="2"/>
  <c r="Z1716" i="2"/>
  <c r="T1717" i="2"/>
  <c r="U1717" i="2"/>
  <c r="T1718" i="2"/>
  <c r="U1718" i="2"/>
  <c r="V1718" i="2" s="1"/>
  <c r="X1718" i="2"/>
  <c r="T1719" i="2"/>
  <c r="Z1719" i="2" s="1"/>
  <c r="U1719" i="2"/>
  <c r="W1719" i="2"/>
  <c r="T1720" i="2"/>
  <c r="U1720" i="2"/>
  <c r="V1720" i="2" s="1"/>
  <c r="W1720" i="2"/>
  <c r="X1720" i="2" s="1"/>
  <c r="Y1720" i="2" s="1"/>
  <c r="Z1720" i="2"/>
  <c r="T1721" i="2"/>
  <c r="Z1721" i="2" s="1"/>
  <c r="U1721" i="2"/>
  <c r="V1721" i="2"/>
  <c r="W1721" i="2"/>
  <c r="X1721" i="2" s="1"/>
  <c r="Y1721" i="2"/>
  <c r="T1722" i="2"/>
  <c r="U1722" i="2"/>
  <c r="V1722" i="2" s="1"/>
  <c r="Z1722" i="2"/>
  <c r="T1723" i="2"/>
  <c r="U1723" i="2"/>
  <c r="Y1723" i="2"/>
  <c r="T1724" i="2"/>
  <c r="U1724" i="2"/>
  <c r="T1725" i="2"/>
  <c r="U1725" i="2"/>
  <c r="V1725" i="2" s="1"/>
  <c r="W1725" i="2"/>
  <c r="Y1725" i="2"/>
  <c r="T1726" i="2"/>
  <c r="U1726" i="2"/>
  <c r="W1726" i="2" s="1"/>
  <c r="V1726" i="2"/>
  <c r="T1727" i="2"/>
  <c r="U1727" i="2"/>
  <c r="V1727" i="2"/>
  <c r="W1727" i="2"/>
  <c r="X1727" i="2" s="1"/>
  <c r="Y1727" i="2" s="1"/>
  <c r="Z1727" i="2"/>
  <c r="T1728" i="2"/>
  <c r="Z1728" i="2" s="1"/>
  <c r="U1728" i="2"/>
  <c r="V1728" i="2"/>
  <c r="T1729" i="2"/>
  <c r="V1729" i="2" s="1"/>
  <c r="U1729" i="2"/>
  <c r="Z1729" i="2"/>
  <c r="T1730" i="2"/>
  <c r="U1730" i="2"/>
  <c r="V1730" i="2"/>
  <c r="W1730" i="2"/>
  <c r="X1730" i="2"/>
  <c r="Y1730" i="2"/>
  <c r="Z1730" i="2"/>
  <c r="T1731" i="2"/>
  <c r="U1731" i="2"/>
  <c r="V1731" i="2"/>
  <c r="X1731" i="2" s="1"/>
  <c r="Y1731" i="2" s="1"/>
  <c r="W1731" i="2"/>
  <c r="Z1731" i="2"/>
  <c r="T1732" i="2"/>
  <c r="U1732" i="2"/>
  <c r="W1732" i="2" s="1"/>
  <c r="X1732" i="2" s="1"/>
  <c r="Y1732" i="2" s="1"/>
  <c r="V1732" i="2"/>
  <c r="Z1732" i="2"/>
  <c r="T1733" i="2"/>
  <c r="Z1733" i="2" s="1"/>
  <c r="U1733" i="2"/>
  <c r="T1734" i="2"/>
  <c r="U1734" i="2"/>
  <c r="V1734" i="2" s="1"/>
  <c r="Z1734" i="2"/>
  <c r="T1735" i="2"/>
  <c r="U1735" i="2"/>
  <c r="W1735" i="2" s="1"/>
  <c r="T1736" i="2"/>
  <c r="U1736" i="2"/>
  <c r="V1736" i="2" s="1"/>
  <c r="W1736" i="2"/>
  <c r="Z1736" i="2"/>
  <c r="T1737" i="2"/>
  <c r="U1737" i="2"/>
  <c r="V1737" i="2"/>
  <c r="W1737" i="2"/>
  <c r="X1737" i="2" s="1"/>
  <c r="Y1737" i="2" s="1"/>
  <c r="T1738" i="2"/>
  <c r="U1738" i="2"/>
  <c r="V1738" i="2" s="1"/>
  <c r="Y1738" i="2"/>
  <c r="T1739" i="2"/>
  <c r="U1739" i="2"/>
  <c r="T1740" i="2"/>
  <c r="U1740" i="2"/>
  <c r="T1741" i="2"/>
  <c r="U1741" i="2"/>
  <c r="V1741" i="2" s="1"/>
  <c r="W1741" i="2"/>
  <c r="Z1741" i="2"/>
  <c r="T1742" i="2"/>
  <c r="Z1742" i="2" s="1"/>
  <c r="U1742" i="2"/>
  <c r="W1742" i="2" s="1"/>
  <c r="V1742" i="2"/>
  <c r="T1743" i="2"/>
  <c r="U1743" i="2"/>
  <c r="V1743" i="2"/>
  <c r="W1743" i="2"/>
  <c r="Z1743" i="2" s="1"/>
  <c r="X1743" i="2"/>
  <c r="Y1743" i="2"/>
  <c r="T1744" i="2"/>
  <c r="Z1744" i="2" s="1"/>
  <c r="U1744" i="2"/>
  <c r="V1744" i="2"/>
  <c r="T1745" i="2"/>
  <c r="V1745" i="2" s="1"/>
  <c r="U1745" i="2"/>
  <c r="Z1745" i="2"/>
  <c r="T1746" i="2"/>
  <c r="U1746" i="2"/>
  <c r="Z1746" i="2"/>
  <c r="T1747" i="2"/>
  <c r="W1747" i="2" s="1"/>
  <c r="X1747" i="2" s="1"/>
  <c r="Y1747" i="2" s="1"/>
  <c r="U1747" i="2"/>
  <c r="V1747" i="2"/>
  <c r="Z1747" i="2"/>
  <c r="T1748" i="2"/>
  <c r="W1748" i="2" s="1"/>
  <c r="X1748" i="2" s="1"/>
  <c r="Y1748" i="2" s="1"/>
  <c r="U1748" i="2"/>
  <c r="V1748" i="2"/>
  <c r="Z1748" i="2"/>
  <c r="T1749" i="2"/>
  <c r="Z1749" i="2" s="1"/>
  <c r="U1749" i="2"/>
  <c r="T1750" i="2"/>
  <c r="U1750" i="2"/>
  <c r="V1750" i="2" s="1"/>
  <c r="Z1750" i="2"/>
  <c r="T1751" i="2"/>
  <c r="U1751" i="2"/>
  <c r="W1751" i="2" s="1"/>
  <c r="T1752" i="2"/>
  <c r="U1752" i="2"/>
  <c r="V1752" i="2" s="1"/>
  <c r="W1752" i="2"/>
  <c r="X1752" i="2" s="1"/>
  <c r="Y1752" i="2" s="1"/>
  <c r="T1753" i="2"/>
  <c r="Z1753" i="2" s="1"/>
  <c r="U1753" i="2"/>
  <c r="V1753" i="2"/>
  <c r="W1753" i="2"/>
  <c r="X1753" i="2" s="1"/>
  <c r="Y1753" i="2" s="1"/>
  <c r="T1754" i="2"/>
  <c r="U1754" i="2"/>
  <c r="V1754" i="2" s="1"/>
  <c r="Z1754" i="2"/>
  <c r="T1755" i="2"/>
  <c r="U1755" i="2"/>
  <c r="Z1755" i="2"/>
  <c r="T1756" i="2"/>
  <c r="U1756" i="2"/>
  <c r="T1757" i="2"/>
  <c r="U1757" i="2"/>
  <c r="V1757" i="2" s="1"/>
  <c r="W1757" i="2"/>
  <c r="Z1757" i="2"/>
  <c r="T1758" i="2"/>
  <c r="Z1758" i="2" s="1"/>
  <c r="U1758" i="2"/>
  <c r="V1758" i="2"/>
  <c r="T1759" i="2"/>
  <c r="U1759" i="2"/>
  <c r="V1759" i="2"/>
  <c r="W1759" i="2"/>
  <c r="Z1759" i="2" s="1"/>
  <c r="X1759" i="2"/>
  <c r="Y1759" i="2"/>
  <c r="T1760" i="2"/>
  <c r="U1760" i="2"/>
  <c r="V1760" i="2"/>
  <c r="T1761" i="2"/>
  <c r="V1761" i="2" s="1"/>
  <c r="U1761" i="2"/>
  <c r="Z1761" i="2"/>
  <c r="T1762" i="2"/>
  <c r="Z1762" i="2" s="1"/>
  <c r="U1762" i="2"/>
  <c r="V1762" i="2"/>
  <c r="W1762" i="2"/>
  <c r="X1762" i="2"/>
  <c r="Y1762" i="2" s="1"/>
  <c r="T1763" i="2"/>
  <c r="W1763" i="2" s="1"/>
  <c r="X1763" i="2" s="1"/>
  <c r="Y1763" i="2" s="1"/>
  <c r="U1763" i="2"/>
  <c r="V1763" i="2"/>
  <c r="Z1763" i="2"/>
  <c r="T1764" i="2"/>
  <c r="U1764" i="2"/>
  <c r="W1764" i="2" s="1"/>
  <c r="V1764" i="2"/>
  <c r="X1764" i="2"/>
  <c r="Y1764" i="2" s="1"/>
  <c r="Z1764" i="2"/>
  <c r="T1765" i="2"/>
  <c r="Z1765" i="2" s="1"/>
  <c r="U1765" i="2"/>
  <c r="T1766" i="2"/>
  <c r="U1766" i="2"/>
  <c r="V1766" i="2" s="1"/>
  <c r="X1766" i="2"/>
  <c r="T1767" i="2"/>
  <c r="U1767" i="2"/>
  <c r="V1767" i="2"/>
  <c r="W1767" i="2"/>
  <c r="T1768" i="2"/>
  <c r="U1768" i="2"/>
  <c r="V1768" i="2" s="1"/>
  <c r="W1768" i="2"/>
  <c r="X1768" i="2" s="1"/>
  <c r="Y1768" i="2" s="1"/>
  <c r="Z1768" i="2"/>
  <c r="T1769" i="2"/>
  <c r="Z1769" i="2" s="1"/>
  <c r="U1769" i="2"/>
  <c r="V1769" i="2"/>
  <c r="W1769" i="2"/>
  <c r="X1769" i="2"/>
  <c r="Y1769" i="2" s="1"/>
  <c r="T1770" i="2"/>
  <c r="U1770" i="2"/>
  <c r="V1770" i="2" s="1"/>
  <c r="Z1770" i="2"/>
  <c r="T1771" i="2"/>
  <c r="U1771" i="2"/>
  <c r="Z1771" i="2"/>
  <c r="T1772" i="2"/>
  <c r="U1772" i="2"/>
  <c r="V1772" i="2" s="1"/>
  <c r="W1772" i="2"/>
  <c r="Y1772" i="2"/>
  <c r="T1773" i="2"/>
  <c r="U1773" i="2"/>
  <c r="V1773" i="2" s="1"/>
  <c r="T1774" i="2"/>
  <c r="U1774" i="2"/>
  <c r="T1775" i="2"/>
  <c r="U1775" i="2"/>
  <c r="V1775" i="2"/>
  <c r="W1775" i="2"/>
  <c r="X1775" i="2" s="1"/>
  <c r="Y1775" i="2" s="1"/>
  <c r="Z1775" i="2"/>
  <c r="T1776" i="2"/>
  <c r="Z1776" i="2" s="1"/>
  <c r="U1776" i="2"/>
  <c r="V1776" i="2"/>
  <c r="W1776" i="2"/>
  <c r="X1776" i="2" s="1"/>
  <c r="T1777" i="2"/>
  <c r="V1777" i="2" s="1"/>
  <c r="U1777" i="2"/>
  <c r="T1778" i="2"/>
  <c r="U1778" i="2"/>
  <c r="T1779" i="2"/>
  <c r="W1779" i="2" s="1"/>
  <c r="X1779" i="2" s="1"/>
  <c r="Y1779" i="2" s="1"/>
  <c r="U1779" i="2"/>
  <c r="V1779" i="2"/>
  <c r="Z1779" i="2"/>
  <c r="T1780" i="2"/>
  <c r="U1780" i="2"/>
  <c r="W1780" i="2" s="1"/>
  <c r="V1780" i="2"/>
  <c r="X1780" i="2"/>
  <c r="Y1780" i="2"/>
  <c r="Z1780" i="2"/>
  <c r="T1781" i="2"/>
  <c r="Z1781" i="2" s="1"/>
  <c r="U1781" i="2"/>
  <c r="T1782" i="2"/>
  <c r="U1782" i="2"/>
  <c r="V1782" i="2"/>
  <c r="X1782" i="2"/>
  <c r="T1783" i="2"/>
  <c r="Z1783" i="2" s="1"/>
  <c r="U1783" i="2"/>
  <c r="V1783" i="2"/>
  <c r="W1783" i="2"/>
  <c r="T1784" i="2"/>
  <c r="U1784" i="2"/>
  <c r="V1784" i="2" s="1"/>
  <c r="W1784" i="2"/>
  <c r="X1784" i="2"/>
  <c r="Y1784" i="2" s="1"/>
  <c r="Z1784" i="2"/>
  <c r="T1785" i="2"/>
  <c r="Z1785" i="2" s="1"/>
  <c r="U1785" i="2"/>
  <c r="V1785" i="2" s="1"/>
  <c r="W1785" i="2"/>
  <c r="X1785" i="2"/>
  <c r="Y1785" i="2"/>
  <c r="T1786" i="2"/>
  <c r="U1786" i="2"/>
  <c r="V1786" i="2" s="1"/>
  <c r="T1787" i="2"/>
  <c r="U1787" i="2"/>
  <c r="V1787" i="2" s="1"/>
  <c r="T1788" i="2"/>
  <c r="Z1788" i="2" s="1"/>
  <c r="U1788" i="2"/>
  <c r="X1788" i="2" s="1"/>
  <c r="V1788" i="2"/>
  <c r="W1788" i="2"/>
  <c r="Y1788" i="2"/>
  <c r="T1789" i="2"/>
  <c r="U1789" i="2"/>
  <c r="W1789" i="2"/>
  <c r="Z1789" i="2"/>
  <c r="T1790" i="2"/>
  <c r="U1790" i="2"/>
  <c r="V1790" i="2" s="1"/>
  <c r="T1791" i="2"/>
  <c r="U1791" i="2"/>
  <c r="V1791" i="2"/>
  <c r="W1791" i="2"/>
  <c r="X1791" i="2" s="1"/>
  <c r="Y1791" i="2" s="1"/>
  <c r="Z1791" i="2"/>
  <c r="T1792" i="2"/>
  <c r="U1792" i="2"/>
  <c r="Y1792" i="2" s="1"/>
  <c r="X1792" i="2"/>
  <c r="T1793" i="2"/>
  <c r="V1793" i="2" s="1"/>
  <c r="U1793" i="2"/>
  <c r="Z1793" i="2"/>
  <c r="T1794" i="2"/>
  <c r="U1794" i="2"/>
  <c r="V1794" i="2"/>
  <c r="W1794" i="2"/>
  <c r="Z1794" i="2" s="1"/>
  <c r="X1794" i="2"/>
  <c r="Y1794" i="2"/>
  <c r="T1795" i="2"/>
  <c r="U1795" i="2"/>
  <c r="W1795" i="2" s="1"/>
  <c r="X1795" i="2" s="1"/>
  <c r="Y1795" i="2" s="1"/>
  <c r="V1795" i="2"/>
  <c r="Z1795" i="2"/>
  <c r="T1796" i="2"/>
  <c r="Z1796" i="2" s="1"/>
  <c r="U1796" i="2"/>
  <c r="W1796" i="2" s="1"/>
  <c r="V1796" i="2"/>
  <c r="T1797" i="2"/>
  <c r="Z1797" i="2" s="1"/>
  <c r="U1797" i="2"/>
  <c r="T1798" i="2"/>
  <c r="U1798" i="2"/>
  <c r="V1798" i="2" s="1"/>
  <c r="Z1798" i="2"/>
  <c r="T1799" i="2"/>
  <c r="Z1799" i="2" s="1"/>
  <c r="U1799" i="2"/>
  <c r="V1799" i="2"/>
  <c r="T1800" i="2"/>
  <c r="U1800" i="2"/>
  <c r="V1800" i="2" s="1"/>
  <c r="W1800" i="2"/>
  <c r="X1800" i="2"/>
  <c r="Y1800" i="2"/>
  <c r="Z1800" i="2"/>
  <c r="T1801" i="2"/>
  <c r="Z1801" i="2" s="1"/>
  <c r="U1801" i="2"/>
  <c r="T1802" i="2"/>
  <c r="U1802" i="2"/>
  <c r="V1802" i="2" s="1"/>
  <c r="Z1802" i="2"/>
  <c r="T1803" i="2"/>
  <c r="U1803" i="2"/>
  <c r="T1804" i="2"/>
  <c r="Z1804" i="2" s="1"/>
  <c r="U1804" i="2"/>
  <c r="V1804" i="2"/>
  <c r="W1804" i="2"/>
  <c r="X1804" i="2"/>
  <c r="Y1804" i="2"/>
  <c r="T1805" i="2"/>
  <c r="W1805" i="2" s="1"/>
  <c r="U1805" i="2"/>
  <c r="V1805" i="2"/>
  <c r="Z1805" i="2"/>
  <c r="T1806" i="2"/>
  <c r="U1806" i="2"/>
  <c r="V1806" i="2"/>
  <c r="T1807" i="2"/>
  <c r="U1807" i="2"/>
  <c r="V1807" i="2"/>
  <c r="W1807" i="2"/>
  <c r="X1807" i="2"/>
  <c r="Y1807" i="2"/>
  <c r="Z1807" i="2"/>
  <c r="T1808" i="2"/>
  <c r="Z1808" i="2" s="1"/>
  <c r="U1808" i="2"/>
  <c r="V1808" i="2"/>
  <c r="T1809" i="2"/>
  <c r="U1809" i="2"/>
  <c r="W1809" i="2" s="1"/>
  <c r="V1809" i="2"/>
  <c r="X1809" i="2"/>
  <c r="Y1809" i="2"/>
  <c r="Z1809" i="2"/>
  <c r="T1810" i="2"/>
  <c r="U1810" i="2"/>
  <c r="T1811" i="2"/>
  <c r="U1811" i="2"/>
  <c r="W1811" i="2" s="1"/>
  <c r="X1811" i="2" s="1"/>
  <c r="V1811" i="2"/>
  <c r="Z1811" i="2"/>
  <c r="T1812" i="2"/>
  <c r="U1812" i="2"/>
  <c r="V1812" i="2"/>
  <c r="W1812" i="2"/>
  <c r="X1812" i="2"/>
  <c r="Y1812" i="2"/>
  <c r="T1813" i="2"/>
  <c r="U1813" i="2"/>
  <c r="T1814" i="2"/>
  <c r="U1814" i="2"/>
  <c r="V1814" i="2" s="1"/>
  <c r="W1814" i="2"/>
  <c r="Z1814" i="2"/>
  <c r="T1815" i="2"/>
  <c r="V1815" i="2" s="1"/>
  <c r="U1815" i="2"/>
  <c r="W1815" i="2"/>
  <c r="T1816" i="2"/>
  <c r="U1816" i="2"/>
  <c r="V1816" i="2" s="1"/>
  <c r="X1816" i="2" s="1"/>
  <c r="Y1816" i="2" s="1"/>
  <c r="W1816" i="2"/>
  <c r="Z1816" i="2"/>
  <c r="T1817" i="2"/>
  <c r="U1817" i="2"/>
  <c r="V1817" i="2"/>
  <c r="W1817" i="2"/>
  <c r="X1817" i="2"/>
  <c r="Y1817" i="2"/>
  <c r="T1818" i="2"/>
  <c r="U1818" i="2"/>
  <c r="V1818" i="2" s="1"/>
  <c r="Z1818" i="2"/>
  <c r="T1819" i="2"/>
  <c r="Z1819" i="2" s="1"/>
  <c r="U1819" i="2"/>
  <c r="T1820" i="2"/>
  <c r="Z1820" i="2" s="1"/>
  <c r="U1820" i="2"/>
  <c r="V1820" i="2"/>
  <c r="W1820" i="2"/>
  <c r="X1820" i="2"/>
  <c r="Y1820" i="2"/>
  <c r="T1821" i="2"/>
  <c r="U1821" i="2"/>
  <c r="V1821" i="2"/>
  <c r="X1821" i="2" s="1"/>
  <c r="W1821" i="2"/>
  <c r="Z1821" i="2"/>
  <c r="T1822" i="2"/>
  <c r="Z1822" i="2" s="1"/>
  <c r="U1822" i="2"/>
  <c r="V1822" i="2"/>
  <c r="T1823" i="2"/>
  <c r="U1823" i="2"/>
  <c r="V1823" i="2"/>
  <c r="W1823" i="2"/>
  <c r="X1823" i="2"/>
  <c r="Y1823" i="2" s="1"/>
  <c r="Z1823" i="2"/>
  <c r="T1824" i="2"/>
  <c r="Z1824" i="2" s="1"/>
  <c r="U1824" i="2"/>
  <c r="V1824" i="2" s="1"/>
  <c r="W1824" i="2"/>
  <c r="T1825" i="2"/>
  <c r="U1825" i="2"/>
  <c r="W1825" i="2" s="1"/>
  <c r="V1825" i="2"/>
  <c r="X1825" i="2"/>
  <c r="Y1825" i="2"/>
  <c r="Z1825" i="2"/>
  <c r="T1826" i="2"/>
  <c r="U1826" i="2"/>
  <c r="T1827" i="2"/>
  <c r="U1827" i="2"/>
  <c r="Y1827" i="2" s="1"/>
  <c r="V1827" i="2"/>
  <c r="W1827" i="2"/>
  <c r="X1827" i="2"/>
  <c r="Z1827" i="2"/>
  <c r="T1828" i="2"/>
  <c r="W1828" i="2" s="1"/>
  <c r="U1828" i="2"/>
  <c r="V1828" i="2"/>
  <c r="X1828" i="2"/>
  <c r="Y1828" i="2" s="1"/>
  <c r="Z1828" i="2"/>
  <c r="T1829" i="2"/>
  <c r="Z1829" i="2" s="1"/>
  <c r="U1829" i="2"/>
  <c r="T1830" i="2"/>
  <c r="U1830" i="2"/>
  <c r="V1830" i="2"/>
  <c r="T1831" i="2"/>
  <c r="W1831" i="2" s="1"/>
  <c r="U1831" i="2"/>
  <c r="V1831" i="2"/>
  <c r="T1832" i="2"/>
  <c r="U1832" i="2"/>
  <c r="V1832" i="2" s="1"/>
  <c r="W1832" i="2"/>
  <c r="Z1832" i="2"/>
  <c r="T1833" i="2"/>
  <c r="Z1833" i="2" s="1"/>
  <c r="U1833" i="2"/>
  <c r="T1834" i="2"/>
  <c r="U1834" i="2"/>
  <c r="V1834" i="2" s="1"/>
  <c r="Z1834" i="2"/>
  <c r="T1835" i="2"/>
  <c r="U1835" i="2"/>
  <c r="T1836" i="2"/>
  <c r="U1836" i="2"/>
  <c r="T1837" i="2"/>
  <c r="U1837" i="2"/>
  <c r="W1837" i="2" s="1"/>
  <c r="X1837" i="2" s="1"/>
  <c r="V1837" i="2"/>
  <c r="Z1837" i="2"/>
  <c r="T1838" i="2"/>
  <c r="U1838" i="2"/>
  <c r="V1838" i="2" s="1"/>
  <c r="T1839" i="2"/>
  <c r="U1839" i="2"/>
  <c r="V1839" i="2"/>
  <c r="X1839" i="2" s="1"/>
  <c r="Y1839" i="2" s="1"/>
  <c r="W1839" i="2"/>
  <c r="Z1839" i="2"/>
  <c r="T1840" i="2"/>
  <c r="Z1840" i="2" s="1"/>
  <c r="U1840" i="2"/>
  <c r="V1840" i="2"/>
  <c r="T1841" i="2"/>
  <c r="V1841" i="2" s="1"/>
  <c r="U1841" i="2"/>
  <c r="T1842" i="2"/>
  <c r="Z1842" i="2" s="1"/>
  <c r="U1842" i="2"/>
  <c r="T1843" i="2"/>
  <c r="U1843" i="2"/>
  <c r="W1843" i="2" s="1"/>
  <c r="V1843" i="2"/>
  <c r="X1843" i="2"/>
  <c r="Z1843" i="2"/>
  <c r="T1844" i="2"/>
  <c r="Z1844" i="2" s="1"/>
  <c r="U1844" i="2"/>
  <c r="V1844" i="2"/>
  <c r="W1844" i="2"/>
  <c r="X1844" i="2"/>
  <c r="Y1844" i="2"/>
  <c r="T1845" i="2"/>
  <c r="U1845" i="2"/>
  <c r="T1846" i="2"/>
  <c r="U1846" i="2"/>
  <c r="V1846" i="2"/>
  <c r="W1846" i="2"/>
  <c r="X1846" i="2"/>
  <c r="Y1846" i="2"/>
  <c r="Z1846" i="2"/>
  <c r="T1847" i="2"/>
  <c r="U1847" i="2"/>
  <c r="V1847" i="2"/>
  <c r="W1847" i="2"/>
  <c r="Z1847" i="2"/>
  <c r="T1848" i="2"/>
  <c r="U1848" i="2"/>
  <c r="V1848" i="2" s="1"/>
  <c r="X1848" i="2" s="1"/>
  <c r="Y1848" i="2" s="1"/>
  <c r="W1848" i="2"/>
  <c r="Z1848" i="2" s="1"/>
  <c r="T1849" i="2"/>
  <c r="Z1849" i="2" s="1"/>
  <c r="U1849" i="2"/>
  <c r="V1849" i="2"/>
  <c r="W1849" i="2"/>
  <c r="T1850" i="2"/>
  <c r="U1850" i="2"/>
  <c r="W1850" i="2"/>
  <c r="Z1850" i="2"/>
  <c r="T1851" i="2"/>
  <c r="V1851" i="2" s="1"/>
  <c r="U1851" i="2"/>
  <c r="X1851" i="2" s="1"/>
  <c r="Y1851" i="2" s="1"/>
  <c r="W1851" i="2"/>
  <c r="T1852" i="2"/>
  <c r="U1852" i="2"/>
  <c r="T1853" i="2"/>
  <c r="U1853" i="2"/>
  <c r="V1853" i="2" s="1"/>
  <c r="T1854" i="2"/>
  <c r="U1854" i="2"/>
  <c r="V1854" i="2" s="1"/>
  <c r="T1855" i="2"/>
  <c r="U1855" i="2"/>
  <c r="V1855" i="2"/>
  <c r="W1855" i="2"/>
  <c r="X1855" i="2"/>
  <c r="Y1855" i="2"/>
  <c r="Z1855" i="2"/>
  <c r="T1856" i="2"/>
  <c r="U1856" i="2"/>
  <c r="T1857" i="2"/>
  <c r="V1857" i="2" s="1"/>
  <c r="X1857" i="2" s="1"/>
  <c r="Y1857" i="2" s="1"/>
  <c r="U1857" i="2"/>
  <c r="W1857" i="2" s="1"/>
  <c r="Z1857" i="2"/>
  <c r="T1858" i="2"/>
  <c r="U1858" i="2"/>
  <c r="V1858" i="2" s="1"/>
  <c r="X1858" i="2"/>
  <c r="Y1858" i="2"/>
  <c r="T1859" i="2"/>
  <c r="U1859" i="2"/>
  <c r="W1859" i="2" s="1"/>
  <c r="X1859" i="2" s="1"/>
  <c r="V1859" i="2"/>
  <c r="Z1859" i="2"/>
  <c r="T1860" i="2"/>
  <c r="Z1860" i="2" s="1"/>
  <c r="U1860" i="2"/>
  <c r="V1860" i="2" s="1"/>
  <c r="W1860" i="2"/>
  <c r="T1861" i="2"/>
  <c r="Z1861" i="2" s="1"/>
  <c r="U1861" i="2"/>
  <c r="V1861" i="2"/>
  <c r="T1862" i="2"/>
  <c r="U1862" i="2"/>
  <c r="X1862" i="2" s="1"/>
  <c r="Y1862" i="2" s="1"/>
  <c r="V1862" i="2"/>
  <c r="W1862" i="2"/>
  <c r="Z1862" i="2"/>
  <c r="T1863" i="2"/>
  <c r="U1863" i="2"/>
  <c r="T1864" i="2"/>
  <c r="Z1864" i="2" s="1"/>
  <c r="U1864" i="2"/>
  <c r="T1865" i="2"/>
  <c r="Z1865" i="2" s="1"/>
  <c r="U1865" i="2"/>
  <c r="V1865" i="2" s="1"/>
  <c r="W1865" i="2"/>
  <c r="X1865" i="2"/>
  <c r="Y1865" i="2" s="1"/>
  <c r="T1866" i="2"/>
  <c r="U1866" i="2"/>
  <c r="V1866" i="2" s="1"/>
  <c r="W1866" i="2"/>
  <c r="Z1866" i="2"/>
  <c r="T1867" i="2"/>
  <c r="U1867" i="2"/>
  <c r="V1867" i="2" s="1"/>
  <c r="W1867" i="2"/>
  <c r="Y1867" i="2"/>
  <c r="T1868" i="2"/>
  <c r="Z1868" i="2" s="1"/>
  <c r="U1868" i="2"/>
  <c r="W1868" i="2"/>
  <c r="T1869" i="2"/>
  <c r="V1869" i="2" s="1"/>
  <c r="U1869" i="2"/>
  <c r="T1870" i="2"/>
  <c r="U1870" i="2"/>
  <c r="Y1870" i="2"/>
  <c r="T1871" i="2"/>
  <c r="U1871" i="2"/>
  <c r="T1872" i="2"/>
  <c r="Z1872" i="2" s="1"/>
  <c r="U1872" i="2"/>
  <c r="Y1872" i="2" s="1"/>
  <c r="V1872" i="2"/>
  <c r="W1872" i="2"/>
  <c r="X1872" i="2"/>
  <c r="T1873" i="2"/>
  <c r="U1873" i="2"/>
  <c r="V1873" i="2"/>
  <c r="T1874" i="2"/>
  <c r="W1874" i="2" s="1"/>
  <c r="U1874" i="2"/>
  <c r="V1874" i="2"/>
  <c r="X1874" i="2"/>
  <c r="Y1874" i="2"/>
  <c r="Z1874" i="2"/>
  <c r="T1875" i="2"/>
  <c r="U1875" i="2"/>
  <c r="Y1875" i="2" s="1"/>
  <c r="V1875" i="2"/>
  <c r="W1875" i="2"/>
  <c r="X1875" i="2"/>
  <c r="T1876" i="2"/>
  <c r="U1876" i="2"/>
  <c r="W1876" i="2" s="1"/>
  <c r="X1876" i="2" s="1"/>
  <c r="V1876" i="2"/>
  <c r="Z1876" i="2"/>
  <c r="T1877" i="2"/>
  <c r="U1877" i="2"/>
  <c r="V1877" i="2" s="1"/>
  <c r="Z1877" i="2"/>
  <c r="T1878" i="2"/>
  <c r="U1878" i="2"/>
  <c r="V1878" i="2" s="1"/>
  <c r="Z1878" i="2"/>
  <c r="T1879" i="2"/>
  <c r="U1879" i="2"/>
  <c r="Z1879" i="2"/>
  <c r="T1880" i="2"/>
  <c r="Z1880" i="2" s="1"/>
  <c r="U1880" i="2"/>
  <c r="T1881" i="2"/>
  <c r="Z1881" i="2" s="1"/>
  <c r="U1881" i="2"/>
  <c r="V1881" i="2" s="1"/>
  <c r="W1881" i="2"/>
  <c r="X1881" i="2"/>
  <c r="Y1881" i="2" s="1"/>
  <c r="T1882" i="2"/>
  <c r="U1882" i="2"/>
  <c r="V1882" i="2" s="1"/>
  <c r="W1882" i="2"/>
  <c r="Z1882" i="2"/>
  <c r="T1883" i="2"/>
  <c r="U1883" i="2"/>
  <c r="V1883" i="2" s="1"/>
  <c r="W1883" i="2"/>
  <c r="Z1883" i="2"/>
  <c r="T1884" i="2"/>
  <c r="U1884" i="2"/>
  <c r="V1884" i="2" s="1"/>
  <c r="W1884" i="2"/>
  <c r="T1885" i="2"/>
  <c r="V1885" i="2" s="1"/>
  <c r="U1885" i="2"/>
  <c r="T1886" i="2"/>
  <c r="U1886" i="2"/>
  <c r="Y1886" i="2"/>
  <c r="T1887" i="2"/>
  <c r="U1887" i="2"/>
  <c r="T1888" i="2"/>
  <c r="U1888" i="2"/>
  <c r="V1888" i="2"/>
  <c r="W1888" i="2"/>
  <c r="T1889" i="2"/>
  <c r="Z1889" i="2" s="1"/>
  <c r="U1889" i="2"/>
  <c r="T1890" i="2"/>
  <c r="U1890" i="2"/>
  <c r="V1890" i="2"/>
  <c r="W1890" i="2"/>
  <c r="X1890" i="2"/>
  <c r="Z1890" i="2" s="1"/>
  <c r="Y1890" i="2"/>
  <c r="T1891" i="2"/>
  <c r="U1891" i="2"/>
  <c r="V1891" i="2"/>
  <c r="W1891" i="2"/>
  <c r="Z1891" i="2"/>
  <c r="T1892" i="2"/>
  <c r="U1892" i="2"/>
  <c r="W1892" i="2" s="1"/>
  <c r="X1892" i="2" s="1"/>
  <c r="V1892" i="2"/>
  <c r="Z1892" i="2"/>
  <c r="T1893" i="2"/>
  <c r="U1893" i="2"/>
  <c r="V1893" i="2" s="1"/>
  <c r="X1893" i="2"/>
  <c r="Y1893" i="2"/>
  <c r="T1894" i="2"/>
  <c r="U1894" i="2"/>
  <c r="V1894" i="2" s="1"/>
  <c r="Z1894" i="2"/>
  <c r="T1895" i="2"/>
  <c r="U1895" i="2"/>
  <c r="Z1895" i="2"/>
  <c r="T1896" i="2"/>
  <c r="Z1896" i="2" s="1"/>
  <c r="U1896" i="2"/>
  <c r="T1897" i="2"/>
  <c r="Z1897" i="2" s="1"/>
  <c r="U1897" i="2"/>
  <c r="V1897" i="2" s="1"/>
  <c r="W1897" i="2"/>
  <c r="X1897" i="2"/>
  <c r="Y1897" i="2" s="1"/>
  <c r="T1898" i="2"/>
  <c r="U1898" i="2"/>
  <c r="V1898" i="2"/>
  <c r="W1898" i="2"/>
  <c r="T1899" i="2"/>
  <c r="U1899" i="2"/>
  <c r="V1899" i="2" s="1"/>
  <c r="W1899" i="2"/>
  <c r="T1900" i="2"/>
  <c r="U1900" i="2"/>
  <c r="V1900" i="2" s="1"/>
  <c r="W1900" i="2"/>
  <c r="X1900" i="2"/>
  <c r="Y1900" i="2"/>
  <c r="T1901" i="2"/>
  <c r="V1901" i="2" s="1"/>
  <c r="U1901" i="2"/>
  <c r="T1902" i="2"/>
  <c r="U1902" i="2"/>
  <c r="Y1902" i="2" s="1"/>
  <c r="T1903" i="2"/>
  <c r="U1903" i="2"/>
  <c r="W1903" i="2" s="1"/>
  <c r="T1904" i="2"/>
  <c r="Z1904" i="2" s="1"/>
  <c r="U1904" i="2"/>
  <c r="Y1904" i="2" s="1"/>
  <c r="V1904" i="2"/>
  <c r="W1904" i="2"/>
  <c r="X1904" i="2" s="1"/>
  <c r="T1905" i="2"/>
  <c r="Z1905" i="2" s="1"/>
  <c r="U1905" i="2"/>
  <c r="T1906" i="2"/>
  <c r="U1906" i="2"/>
  <c r="W1906" i="2" s="1"/>
  <c r="V1906" i="2"/>
  <c r="X1906" i="2"/>
  <c r="Y1906" i="2" s="1"/>
  <c r="Z1906" i="2"/>
  <c r="T1907" i="2"/>
  <c r="U1907" i="2"/>
  <c r="V1907" i="2"/>
  <c r="W1907" i="2"/>
  <c r="X1907" i="2"/>
  <c r="Z1907" i="2"/>
  <c r="T1908" i="2"/>
  <c r="U1908" i="2"/>
  <c r="W1908" i="2" s="1"/>
  <c r="X1908" i="2" s="1"/>
  <c r="V1908" i="2"/>
  <c r="Z1908" i="2"/>
  <c r="T1909" i="2"/>
  <c r="U1909" i="2"/>
  <c r="T1910" i="2"/>
  <c r="U1910" i="2"/>
  <c r="V1910" i="2" s="1"/>
  <c r="T1911" i="2"/>
  <c r="U1911" i="2"/>
  <c r="V1911" i="2"/>
  <c r="W1911" i="2"/>
  <c r="T1912" i="2"/>
  <c r="Z1912" i="2" s="1"/>
  <c r="U1912" i="2"/>
  <c r="T1913" i="2"/>
  <c r="Z1913" i="2" s="1"/>
  <c r="U1913" i="2"/>
  <c r="V1913" i="2" s="1"/>
  <c r="X1913" i="2" s="1"/>
  <c r="Y1913" i="2" s="1"/>
  <c r="W1913" i="2"/>
  <c r="T1914" i="2"/>
  <c r="U1914" i="2"/>
  <c r="V1914" i="2" s="1"/>
  <c r="W1914" i="2"/>
  <c r="T1915" i="2"/>
  <c r="U1915" i="2"/>
  <c r="V1915" i="2" s="1"/>
  <c r="W1915" i="2"/>
  <c r="Z1915" i="2"/>
  <c r="T1916" i="2"/>
  <c r="Z1916" i="2" s="1"/>
  <c r="U1916" i="2"/>
  <c r="W1916" i="2"/>
  <c r="T1917" i="2"/>
  <c r="Z1917" i="2" s="1"/>
  <c r="U1917" i="2"/>
  <c r="V1917" i="2"/>
  <c r="W1917" i="2"/>
  <c r="X1917" i="2"/>
  <c r="Y1917" i="2"/>
  <c r="T1918" i="2"/>
  <c r="U1918" i="2"/>
  <c r="V1918" i="2"/>
  <c r="Z1918" i="2"/>
  <c r="T1919" i="2"/>
  <c r="Z1919" i="2" s="1"/>
  <c r="U1919" i="2"/>
  <c r="V1919" i="2"/>
  <c r="W1919" i="2"/>
  <c r="X1919" i="2"/>
  <c r="Y1919" i="2"/>
  <c r="T1920" i="2"/>
  <c r="U1920" i="2"/>
  <c r="V1920" i="2"/>
  <c r="W1920" i="2"/>
  <c r="X1920" i="2"/>
  <c r="Y1920" i="2"/>
  <c r="T1921" i="2"/>
  <c r="Z1921" i="2" s="1"/>
  <c r="U1921" i="2"/>
  <c r="V1921" i="2"/>
  <c r="T1922" i="2"/>
  <c r="U1922" i="2"/>
  <c r="W1922" i="2" s="1"/>
  <c r="V1922" i="2"/>
  <c r="X1922" i="2"/>
  <c r="Y1922" i="2" s="1"/>
  <c r="Z1922" i="2"/>
  <c r="T1923" i="2"/>
  <c r="U1923" i="2"/>
  <c r="V1923" i="2"/>
  <c r="W1923" i="2"/>
  <c r="X1923" i="2" s="1"/>
  <c r="Z1923" i="2"/>
  <c r="T1924" i="2"/>
  <c r="U1924" i="2"/>
  <c r="W1924" i="2" s="1"/>
  <c r="X1924" i="2" s="1"/>
  <c r="V1924" i="2"/>
  <c r="Z1924" i="2"/>
  <c r="T1925" i="2"/>
  <c r="U1925" i="2"/>
  <c r="X1925" i="2" s="1"/>
  <c r="Y1925" i="2"/>
  <c r="T1926" i="2"/>
  <c r="U1926" i="2"/>
  <c r="V1926" i="2" s="1"/>
  <c r="Z1926" i="2"/>
  <c r="T1927" i="2"/>
  <c r="U1927" i="2"/>
  <c r="V1927" i="2" s="1"/>
  <c r="W1927" i="2"/>
  <c r="T1928" i="2"/>
  <c r="Z1928" i="2" s="1"/>
  <c r="U1928" i="2"/>
  <c r="T1929" i="2"/>
  <c r="Z1929" i="2" s="1"/>
  <c r="U1929" i="2"/>
  <c r="V1929" i="2" s="1"/>
  <c r="W1929" i="2"/>
  <c r="X1929" i="2"/>
  <c r="Y1929" i="2"/>
  <c r="T1930" i="2"/>
  <c r="U1930" i="2"/>
  <c r="V1930" i="2"/>
  <c r="W1930" i="2"/>
  <c r="T1931" i="2"/>
  <c r="U1931" i="2"/>
  <c r="V1931" i="2" s="1"/>
  <c r="W1931" i="2"/>
  <c r="T1932" i="2"/>
  <c r="Z1932" i="2" s="1"/>
  <c r="U1932" i="2"/>
  <c r="V1932" i="2" s="1"/>
  <c r="W1932" i="2"/>
  <c r="T1933" i="2"/>
  <c r="V1933" i="2" s="1"/>
  <c r="U1933" i="2"/>
  <c r="T1934" i="2"/>
  <c r="V1934" i="2" s="1"/>
  <c r="U1934" i="2"/>
  <c r="T1935" i="2"/>
  <c r="U1935" i="2"/>
  <c r="T1936" i="2"/>
  <c r="Z1936" i="2" s="1"/>
  <c r="U1936" i="2"/>
  <c r="V1936" i="2"/>
  <c r="W1936" i="2"/>
  <c r="X1936" i="2"/>
  <c r="T1937" i="2"/>
  <c r="Z1937" i="2" s="1"/>
  <c r="U1937" i="2"/>
  <c r="V1937" i="2" s="1"/>
  <c r="T1938" i="2"/>
  <c r="U1938" i="2"/>
  <c r="W1938" i="2" s="1"/>
  <c r="X1938" i="2" s="1"/>
  <c r="Y1938" i="2" s="1"/>
  <c r="V1938" i="2"/>
  <c r="Z1938" i="2"/>
  <c r="T1939" i="2"/>
  <c r="U1939" i="2"/>
  <c r="V1939" i="2"/>
  <c r="X1939" i="2" s="1"/>
  <c r="W1939" i="2"/>
  <c r="T1940" i="2"/>
  <c r="U1940" i="2"/>
  <c r="W1940" i="2" s="1"/>
  <c r="V1940" i="2"/>
  <c r="T1941" i="2"/>
  <c r="U1941" i="2"/>
  <c r="T1942" i="2"/>
  <c r="U1942" i="2"/>
  <c r="V1942" i="2" s="1"/>
  <c r="T1943" i="2"/>
  <c r="U1943" i="2"/>
  <c r="V1943" i="2"/>
  <c r="W1943" i="2"/>
  <c r="Z1943" i="2"/>
  <c r="T1944" i="2"/>
  <c r="U1944" i="2"/>
  <c r="T1945" i="2"/>
  <c r="Z1945" i="2" s="1"/>
  <c r="U1945" i="2"/>
  <c r="V1945" i="2" s="1"/>
  <c r="W1945" i="2"/>
  <c r="X1945" i="2"/>
  <c r="Y1945" i="2" s="1"/>
  <c r="T1946" i="2"/>
  <c r="Z1946" i="2" s="1"/>
  <c r="U1946" i="2"/>
  <c r="V1946" i="2"/>
  <c r="W1946" i="2"/>
  <c r="T1947" i="2"/>
  <c r="U1947" i="2"/>
  <c r="V1947" i="2" s="1"/>
  <c r="W1947" i="2"/>
  <c r="Z1947" i="2"/>
  <c r="T1948" i="2"/>
  <c r="U1948" i="2"/>
  <c r="V1948" i="2" s="1"/>
  <c r="T1949" i="2"/>
  <c r="Z1949" i="2" s="1"/>
  <c r="U1949" i="2"/>
  <c r="X1949" i="2" s="1"/>
  <c r="V1949" i="2"/>
  <c r="W1949" i="2"/>
  <c r="Y1949" i="2"/>
  <c r="T1950" i="2"/>
  <c r="Z1950" i="2" s="1"/>
  <c r="U1950" i="2"/>
  <c r="V1950" i="2" s="1"/>
  <c r="T1951" i="2"/>
  <c r="U1951" i="2"/>
  <c r="T1952" i="2"/>
  <c r="Z1952" i="2" s="1"/>
  <c r="U1952" i="2"/>
  <c r="V1952" i="2"/>
  <c r="W1952" i="2"/>
  <c r="X1952" i="2"/>
  <c r="T1953" i="2"/>
  <c r="U1953" i="2"/>
  <c r="V1953" i="2"/>
  <c r="T1954" i="2"/>
  <c r="W1954" i="2" s="1"/>
  <c r="X1954" i="2" s="1"/>
  <c r="Y1954" i="2" s="1"/>
  <c r="U1954" i="2"/>
  <c r="V1954" i="2"/>
  <c r="Z1954" i="2"/>
  <c r="T1955" i="2"/>
  <c r="U1955" i="2"/>
  <c r="Y1955" i="2" s="1"/>
  <c r="V1955" i="2"/>
  <c r="X1955" i="2" s="1"/>
  <c r="W1955" i="2"/>
  <c r="T1956" i="2"/>
  <c r="U1956" i="2"/>
  <c r="W1956" i="2" s="1"/>
  <c r="Z1956" i="2" s="1"/>
  <c r="V1956" i="2"/>
  <c r="X1956" i="2"/>
  <c r="Y1956" i="2"/>
  <c r="T1957" i="2"/>
  <c r="Z1957" i="2" s="1"/>
  <c r="U1957" i="2"/>
  <c r="T1958" i="2"/>
  <c r="U1958" i="2"/>
  <c r="V1958" i="2" s="1"/>
  <c r="X1958" i="2"/>
  <c r="T1959" i="2"/>
  <c r="U1959" i="2"/>
  <c r="V1959" i="2" s="1"/>
  <c r="W1959" i="2"/>
  <c r="T1960" i="2"/>
  <c r="Z1960" i="2" s="1"/>
  <c r="U1960" i="2"/>
  <c r="T1961" i="2"/>
  <c r="U1961" i="2"/>
  <c r="V1961" i="2" s="1"/>
  <c r="W1961" i="2"/>
  <c r="X1961" i="2"/>
  <c r="Y1961" i="2"/>
  <c r="T1962" i="2"/>
  <c r="Z1962" i="2" s="1"/>
  <c r="U1962" i="2"/>
  <c r="V1962" i="2"/>
  <c r="W1962" i="2"/>
  <c r="T1963" i="2"/>
  <c r="U1963" i="2"/>
  <c r="V1963" i="2" s="1"/>
  <c r="W1963" i="2"/>
  <c r="Z1963" i="2"/>
  <c r="T1964" i="2"/>
  <c r="U1964" i="2"/>
  <c r="W1964" i="2"/>
  <c r="T1965" i="2"/>
  <c r="V1965" i="2" s="1"/>
  <c r="U1965" i="2"/>
  <c r="T1966" i="2"/>
  <c r="U1966" i="2"/>
  <c r="V1966" i="2"/>
  <c r="Z1966" i="2"/>
  <c r="T1967" i="2"/>
  <c r="U1967" i="2"/>
  <c r="T1968" i="2"/>
  <c r="Z1968" i="2" s="1"/>
  <c r="U1968" i="2"/>
  <c r="V1968" i="2"/>
  <c r="W1968" i="2"/>
  <c r="X1968" i="2"/>
  <c r="T1969" i="2"/>
  <c r="Z1969" i="2" s="1"/>
  <c r="U1969" i="2"/>
  <c r="V1969" i="2" s="1"/>
  <c r="T1970" i="2"/>
  <c r="W1970" i="2" s="1"/>
  <c r="U1970" i="2"/>
  <c r="V1970" i="2"/>
  <c r="X1970" i="2"/>
  <c r="Z1970" i="2" s="1"/>
  <c r="T1971" i="2"/>
  <c r="U1971" i="2"/>
  <c r="V1971" i="2"/>
  <c r="W1971" i="2"/>
  <c r="Z1971" i="2"/>
  <c r="T1972" i="2"/>
  <c r="U1972" i="2"/>
  <c r="W1972" i="2" s="1"/>
  <c r="Z1972" i="2" s="1"/>
  <c r="V1972" i="2"/>
  <c r="X1972" i="2"/>
  <c r="Y1972" i="2"/>
  <c r="T1973" i="2"/>
  <c r="U1973" i="2"/>
  <c r="Z1973" i="2"/>
  <c r="T1974" i="2"/>
  <c r="U1974" i="2"/>
  <c r="V1974" i="2" s="1"/>
  <c r="T1975" i="2"/>
  <c r="U1975" i="2"/>
  <c r="V1975" i="2" s="1"/>
  <c r="W1975" i="2"/>
  <c r="Z1975" i="2"/>
  <c r="T1976" i="2"/>
  <c r="U1976" i="2"/>
  <c r="T1977" i="2"/>
  <c r="Z1977" i="2" s="1"/>
  <c r="U1977" i="2"/>
  <c r="V1977" i="2" s="1"/>
  <c r="W1977" i="2"/>
  <c r="X1977" i="2"/>
  <c r="Y1977" i="2" s="1"/>
  <c r="T1978" i="2"/>
  <c r="Z1978" i="2" s="1"/>
  <c r="U1978" i="2"/>
  <c r="W1978" i="2" s="1"/>
  <c r="T1979" i="2"/>
  <c r="U1979" i="2"/>
  <c r="V1979" i="2" s="1"/>
  <c r="W1979" i="2"/>
  <c r="Y1979" i="2"/>
  <c r="T1980" i="2"/>
  <c r="Z1980" i="2" s="1"/>
  <c r="U1980" i="2"/>
  <c r="W1980" i="2"/>
  <c r="T1981" i="2"/>
  <c r="V1981" i="2" s="1"/>
  <c r="U1981" i="2"/>
  <c r="T1982" i="2"/>
  <c r="Z1982" i="2" s="1"/>
  <c r="U1982" i="2"/>
  <c r="T1983" i="2"/>
  <c r="U1983" i="2"/>
  <c r="T1984" i="2"/>
  <c r="U1984" i="2"/>
  <c r="Y1984" i="2" s="1"/>
  <c r="V1984" i="2"/>
  <c r="W1984" i="2"/>
  <c r="X1984" i="2"/>
  <c r="T1985" i="2"/>
  <c r="U1985" i="2"/>
  <c r="V1985" i="2"/>
  <c r="T1986" i="2"/>
  <c r="U1986" i="2"/>
  <c r="V1986" i="2"/>
  <c r="W1986" i="2"/>
  <c r="X1986" i="2"/>
  <c r="Z1986" i="2" s="1"/>
  <c r="Y1986" i="2"/>
  <c r="T1987" i="2"/>
  <c r="U1987" i="2"/>
  <c r="V1987" i="2"/>
  <c r="W1987" i="2"/>
  <c r="X1987" i="2" s="1"/>
  <c r="Z1987" i="2"/>
  <c r="T1988" i="2"/>
  <c r="U1988" i="2"/>
  <c r="W1988" i="2" s="1"/>
  <c r="V1988" i="2"/>
  <c r="X1988" i="2"/>
  <c r="Y1988" i="2"/>
  <c r="Z1988" i="2"/>
  <c r="T1989" i="2"/>
  <c r="Z1989" i="2" s="1"/>
  <c r="U1989" i="2"/>
  <c r="T1990" i="2"/>
  <c r="U1990" i="2"/>
  <c r="V1990" i="2" s="1"/>
  <c r="T1991" i="2"/>
  <c r="U1991" i="2"/>
  <c r="V1991" i="2"/>
  <c r="W1991" i="2"/>
  <c r="Z1991" i="2"/>
  <c r="T1992" i="2"/>
  <c r="Z1992" i="2" s="1"/>
  <c r="U1992" i="2"/>
  <c r="T1993" i="2"/>
  <c r="Z1993" i="2" s="1"/>
  <c r="U1993" i="2"/>
  <c r="V1993" i="2" s="1"/>
  <c r="W1993" i="2"/>
  <c r="X1993" i="2"/>
  <c r="Y1993" i="2" s="1"/>
  <c r="T1994" i="2"/>
  <c r="Z1994" i="2" s="1"/>
  <c r="U1994" i="2"/>
  <c r="V1994" i="2"/>
  <c r="W1994" i="2"/>
  <c r="T1995" i="2"/>
  <c r="U1995" i="2"/>
  <c r="V1995" i="2" s="1"/>
  <c r="W1995" i="2"/>
  <c r="T1996" i="2"/>
  <c r="U1996" i="2"/>
  <c r="V1996" i="2" s="1"/>
  <c r="W1996" i="2"/>
  <c r="X1996" i="2"/>
  <c r="Y1996" i="2"/>
  <c r="T1997" i="2"/>
  <c r="Z1997" i="2" s="1"/>
  <c r="U1997" i="2"/>
  <c r="X1997" i="2" s="1"/>
  <c r="V1997" i="2"/>
  <c r="W1997" i="2"/>
  <c r="Y1997" i="2"/>
  <c r="T1998" i="2"/>
  <c r="Z1998" i="2" s="1"/>
  <c r="U1998" i="2"/>
  <c r="V1998" i="2" s="1"/>
  <c r="T1999" i="2"/>
  <c r="U1999" i="2"/>
  <c r="W1999" i="2" s="1"/>
  <c r="T2000" i="2"/>
  <c r="U2000" i="2"/>
  <c r="Y2000" i="2" s="1"/>
  <c r="V2000" i="2"/>
  <c r="W2000" i="2"/>
  <c r="X2000" i="2"/>
  <c r="T2001" i="2"/>
  <c r="Z2001" i="2" s="1"/>
  <c r="U2001" i="2"/>
  <c r="V2001" i="2" s="1"/>
  <c r="T2002" i="2"/>
  <c r="W2002" i="2" s="1"/>
  <c r="X2002" i="2" s="1"/>
  <c r="Y2002" i="2" s="1"/>
  <c r="U2002" i="2"/>
  <c r="V2002" i="2"/>
  <c r="Z2002" i="2"/>
  <c r="T2003" i="2"/>
  <c r="U2003" i="2"/>
  <c r="Y2003" i="2" s="1"/>
  <c r="V2003" i="2"/>
  <c r="W2003" i="2"/>
  <c r="X2003" i="2"/>
  <c r="T2004" i="2"/>
  <c r="U2004" i="2"/>
  <c r="W2004" i="2" s="1"/>
  <c r="X2004" i="2" s="1"/>
  <c r="V2004" i="2"/>
  <c r="Z2004" i="2"/>
  <c r="T2005" i="2"/>
  <c r="U2005" i="2"/>
  <c r="X2005" i="2"/>
  <c r="Y2005" i="2"/>
  <c r="T2006" i="2"/>
  <c r="U2006" i="2"/>
  <c r="V2006" i="2" s="1"/>
  <c r="T2007" i="2"/>
  <c r="U2007" i="2"/>
  <c r="Z2007" i="2"/>
  <c r="T2008" i="2"/>
  <c r="Z2008" i="2" s="1"/>
  <c r="U2008" i="2"/>
  <c r="T2009" i="2"/>
  <c r="Z2009" i="2" s="1"/>
  <c r="U2009" i="2"/>
  <c r="V2009" i="2" s="1"/>
  <c r="W2009" i="2"/>
  <c r="X2009" i="2"/>
  <c r="Y2009" i="2"/>
  <c r="T2010" i="2"/>
  <c r="Z2010" i="2" s="1"/>
  <c r="U2010" i="2"/>
  <c r="V2010" i="2"/>
  <c r="W2010" i="2"/>
  <c r="T2011" i="2"/>
  <c r="U2011" i="2"/>
  <c r="V2011" i="2" s="1"/>
  <c r="W2011" i="2"/>
  <c r="Y2011" i="2"/>
  <c r="T2012" i="2"/>
  <c r="Z2012" i="2" s="1"/>
  <c r="U2012" i="2"/>
  <c r="V2012" i="2" s="1"/>
  <c r="T2013" i="2"/>
  <c r="U2013" i="2"/>
  <c r="X2013" i="2" s="1"/>
  <c r="V2013" i="2"/>
  <c r="W2013" i="2"/>
  <c r="Y2013" i="2"/>
  <c r="T2014" i="2"/>
  <c r="U2014" i="2"/>
  <c r="V2014" i="2"/>
  <c r="Y2014" i="2"/>
  <c r="T2015" i="2"/>
  <c r="U2015" i="2"/>
  <c r="T2016" i="2"/>
  <c r="Z2016" i="2" s="1"/>
  <c r="U2016" i="2"/>
  <c r="V2016" i="2"/>
  <c r="W2016" i="2"/>
  <c r="X2016" i="2"/>
  <c r="T2017" i="2"/>
  <c r="Z2017" i="2" s="1"/>
  <c r="U2017" i="2"/>
  <c r="V2017" i="2" s="1"/>
  <c r="T2018" i="2"/>
  <c r="U2018" i="2"/>
  <c r="W2018" i="2" s="1"/>
  <c r="V2018" i="2"/>
  <c r="X2018" i="2"/>
  <c r="Z2018" i="2" s="1"/>
  <c r="Y2018" i="2"/>
  <c r="T2019" i="2"/>
  <c r="U2019" i="2"/>
  <c r="V2019" i="2"/>
  <c r="W2019" i="2"/>
  <c r="Z2019" i="2"/>
  <c r="T2020" i="2"/>
  <c r="U2020" i="2"/>
  <c r="W2020" i="2" s="1"/>
  <c r="X2020" i="2" s="1"/>
  <c r="V2020" i="2"/>
  <c r="T2021" i="2"/>
  <c r="U2021" i="2"/>
  <c r="Z2021" i="2"/>
  <c r="T2022" i="2"/>
  <c r="U2022" i="2"/>
  <c r="V2022" i="2" s="1"/>
  <c r="Z2022" i="2"/>
  <c r="T2023" i="2"/>
  <c r="U2023" i="2"/>
  <c r="V2023" i="2" s="1"/>
  <c r="W2023" i="2"/>
  <c r="T2024" i="2"/>
  <c r="Z2024" i="2" s="1"/>
  <c r="U2024" i="2"/>
  <c r="T2025" i="2"/>
  <c r="U2025" i="2"/>
  <c r="V2025" i="2" s="1"/>
  <c r="T2026" i="2"/>
  <c r="U2026" i="2"/>
  <c r="W2026" i="2"/>
  <c r="T2027" i="2"/>
  <c r="U2027" i="2"/>
  <c r="V2027" i="2" s="1"/>
  <c r="W2027" i="2"/>
  <c r="Y2027" i="2"/>
  <c r="T2028" i="2"/>
  <c r="U2028" i="2"/>
  <c r="W2028" i="2"/>
  <c r="T2029" i="2"/>
  <c r="W2029" i="2" s="1"/>
  <c r="U2029" i="2"/>
  <c r="V2029" i="2" s="1"/>
  <c r="T2030" i="2"/>
  <c r="Z2030" i="2" s="1"/>
  <c r="U2030" i="2"/>
  <c r="V2030" i="2"/>
  <c r="T2031" i="2"/>
  <c r="U2031" i="2"/>
  <c r="W2031" i="2" s="1"/>
  <c r="V2031" i="2"/>
  <c r="Y2031" i="2"/>
  <c r="T2032" i="2"/>
  <c r="Z2032" i="2" s="1"/>
  <c r="U2032" i="2"/>
  <c r="V2032" i="2"/>
  <c r="W2032" i="2"/>
  <c r="X2032" i="2"/>
  <c r="T2033" i="2"/>
  <c r="Z2033" i="2" s="1"/>
  <c r="U2033" i="2"/>
  <c r="V2033" i="2"/>
  <c r="T2034" i="2"/>
  <c r="U2034" i="2"/>
  <c r="W2034" i="2" s="1"/>
  <c r="X2034" i="2" s="1"/>
  <c r="Y2034" i="2" s="1"/>
  <c r="V2034" i="2"/>
  <c r="Z2034" i="2"/>
  <c r="T2035" i="2"/>
  <c r="U2035" i="2"/>
  <c r="V2035" i="2"/>
  <c r="W2035" i="2"/>
  <c r="X2035" i="2" s="1"/>
  <c r="Z2035" i="2"/>
  <c r="T2036" i="2"/>
  <c r="U2036" i="2"/>
  <c r="W2036" i="2" s="1"/>
  <c r="X2036" i="2" s="1"/>
  <c r="V2036" i="2"/>
  <c r="Z2036" i="2"/>
  <c r="T2037" i="2"/>
  <c r="Z2037" i="2" s="1"/>
  <c r="U2037" i="2"/>
  <c r="T2038" i="2"/>
  <c r="U2038" i="2"/>
  <c r="V2038" i="2" s="1"/>
  <c r="Z2038" i="2"/>
  <c r="T2039" i="2"/>
  <c r="U2039" i="2"/>
  <c r="V2039" i="2" s="1"/>
  <c r="W2039" i="2"/>
  <c r="T2040" i="2"/>
  <c r="U2040" i="2"/>
  <c r="T2041" i="2"/>
  <c r="Z2041" i="2" s="1"/>
  <c r="U2041" i="2"/>
  <c r="T2042" i="2"/>
  <c r="Z2042" i="2" s="1"/>
  <c r="U2042" i="2"/>
  <c r="V2042" i="2" s="1"/>
  <c r="T2043" i="2"/>
  <c r="U2043" i="2"/>
  <c r="V2043" i="2" s="1"/>
  <c r="W2043" i="2"/>
  <c r="Z2043" i="2"/>
  <c r="T2044" i="2"/>
  <c r="Z2044" i="2" s="1"/>
  <c r="U2044" i="2"/>
  <c r="V2044" i="2" s="1"/>
  <c r="T2045" i="2"/>
  <c r="Z2045" i="2" s="1"/>
  <c r="U2045" i="2"/>
  <c r="X2045" i="2" s="1"/>
  <c r="V2045" i="2"/>
  <c r="W2045" i="2"/>
  <c r="Y2045" i="2"/>
  <c r="T2046" i="2"/>
  <c r="U2046" i="2"/>
  <c r="V2046" i="2" s="1"/>
  <c r="Z2046" i="2"/>
  <c r="T2047" i="2"/>
  <c r="U2047" i="2"/>
  <c r="V2047" i="2" s="1"/>
  <c r="X2047" i="2"/>
  <c r="Y2047" i="2"/>
  <c r="T2048" i="2"/>
  <c r="U2048" i="2"/>
  <c r="T2049" i="2"/>
  <c r="Z2049" i="2" s="1"/>
  <c r="U2049" i="2"/>
  <c r="V2049" i="2" s="1"/>
  <c r="T2050" i="2"/>
  <c r="U2050" i="2"/>
  <c r="W2050" i="2" s="1"/>
  <c r="V2050" i="2"/>
  <c r="X2050" i="2"/>
  <c r="Y2050" i="2" s="1"/>
  <c r="Z2050" i="2"/>
  <c r="T2051" i="2"/>
  <c r="Z2051" i="2" s="1"/>
  <c r="U2051" i="2"/>
  <c r="V2051" i="2"/>
  <c r="X2051" i="2" s="1"/>
  <c r="W2051" i="2"/>
  <c r="T2052" i="2"/>
  <c r="U2052" i="2"/>
  <c r="W2052" i="2" s="1"/>
  <c r="V2052" i="2"/>
  <c r="X2052" i="2"/>
  <c r="Z2052" i="2"/>
  <c r="T2053" i="2"/>
  <c r="U2053" i="2"/>
  <c r="Z2053" i="2"/>
  <c r="T2054" i="2"/>
  <c r="U2054" i="2"/>
  <c r="Y2054" i="2" s="1"/>
  <c r="V2054" i="2"/>
  <c r="W2054" i="2"/>
  <c r="X2054" i="2"/>
  <c r="Z2054" i="2"/>
  <c r="T2055" i="2"/>
  <c r="U2055" i="2"/>
  <c r="V2055" i="2"/>
  <c r="W2055" i="2"/>
  <c r="T2056" i="2"/>
  <c r="Z2056" i="2" s="1"/>
  <c r="U2056" i="2"/>
  <c r="T2057" i="2"/>
  <c r="Z2057" i="2" s="1"/>
  <c r="U2057" i="2"/>
  <c r="V2057" i="2" s="1"/>
  <c r="T2058" i="2"/>
  <c r="Z2058" i="2" s="1"/>
  <c r="U2058" i="2"/>
  <c r="T2059" i="2"/>
  <c r="U2059" i="2"/>
  <c r="X2059" i="2" s="1"/>
  <c r="Y2059" i="2" s="1"/>
  <c r="V2059" i="2"/>
  <c r="W2059" i="2"/>
  <c r="Z2059" i="2"/>
  <c r="T2060" i="2"/>
  <c r="U2060" i="2"/>
  <c r="Y2060" i="2" s="1"/>
  <c r="V2060" i="2"/>
  <c r="W2060" i="2"/>
  <c r="Z2060" i="2" s="1"/>
  <c r="X2060" i="2"/>
  <c r="T2061" i="2"/>
  <c r="U2061" i="2"/>
  <c r="V2061" i="2" s="1"/>
  <c r="X2061" i="2" s="1"/>
  <c r="Y2061" i="2" s="1"/>
  <c r="W2061" i="2"/>
  <c r="Z2061" i="2"/>
  <c r="T2062" i="2"/>
  <c r="U2062" i="2"/>
  <c r="V2062" i="2" s="1"/>
  <c r="W2062" i="2"/>
  <c r="X2062" i="2"/>
  <c r="Z2062" i="2" s="1"/>
  <c r="Y2062" i="2"/>
  <c r="T2063" i="2"/>
  <c r="U2063" i="2"/>
  <c r="Z2063" i="2"/>
  <c r="T2064" i="2"/>
  <c r="U2064" i="2"/>
  <c r="V2064" i="2"/>
  <c r="W2064" i="2"/>
  <c r="X2064" i="2" s="1"/>
  <c r="Y2064" i="2"/>
  <c r="Z2064" i="2"/>
  <c r="T2065" i="2"/>
  <c r="U2065" i="2"/>
  <c r="W2065" i="2" s="1"/>
  <c r="T2066" i="2"/>
  <c r="U2066" i="2"/>
  <c r="V2066" i="2" s="1"/>
  <c r="T2067" i="2"/>
  <c r="Z2067" i="2" s="1"/>
  <c r="U2067" i="2"/>
  <c r="V2067" i="2"/>
  <c r="W2067" i="2"/>
  <c r="T2068" i="2"/>
  <c r="U2068" i="2"/>
  <c r="V2068" i="2"/>
  <c r="W2068" i="2"/>
  <c r="X2068" i="2"/>
  <c r="Y2068" i="2"/>
  <c r="Z2068" i="2"/>
  <c r="T2069" i="2"/>
  <c r="U2069" i="2"/>
  <c r="V2069" i="2"/>
  <c r="W2069" i="2"/>
  <c r="X2069" i="2"/>
  <c r="Y2069" i="2" s="1"/>
  <c r="Z2069" i="2"/>
  <c r="T2070" i="2"/>
  <c r="U2070" i="2"/>
  <c r="W2070" i="2" s="1"/>
  <c r="V2070" i="2"/>
  <c r="X2070" i="2"/>
  <c r="Y2070" i="2"/>
  <c r="T2071" i="2"/>
  <c r="U2071" i="2"/>
  <c r="V2071" i="2" s="1"/>
  <c r="Z2071" i="2"/>
  <c r="T2072" i="2"/>
  <c r="U2072" i="2"/>
  <c r="V2072" i="2"/>
  <c r="T2073" i="2"/>
  <c r="U2073" i="2"/>
  <c r="V2073" i="2" s="1"/>
  <c r="W2073" i="2"/>
  <c r="X2073" i="2"/>
  <c r="Y2073" i="2"/>
  <c r="Z2073" i="2"/>
  <c r="T2074" i="2"/>
  <c r="U2074" i="2"/>
  <c r="V2074" i="2" s="1"/>
  <c r="T2075" i="2"/>
  <c r="U2075" i="2"/>
  <c r="X2075" i="2" s="1"/>
  <c r="V2075" i="2"/>
  <c r="W2075" i="2"/>
  <c r="T2076" i="2"/>
  <c r="U2076" i="2"/>
  <c r="Y2076" i="2" s="1"/>
  <c r="V2076" i="2"/>
  <c r="W2076" i="2"/>
  <c r="X2076" i="2"/>
  <c r="Z2076" i="2" s="1"/>
  <c r="T2077" i="2"/>
  <c r="U2077" i="2"/>
  <c r="V2077" i="2" s="1"/>
  <c r="X2077" i="2" s="1"/>
  <c r="Y2077" i="2" s="1"/>
  <c r="W2077" i="2"/>
  <c r="Z2077" i="2"/>
  <c r="T2078" i="2"/>
  <c r="U2078" i="2"/>
  <c r="V2078" i="2" s="1"/>
  <c r="W2078" i="2"/>
  <c r="X2078" i="2"/>
  <c r="Y2078" i="2"/>
  <c r="Z2078" i="2"/>
  <c r="T2079" i="2"/>
  <c r="U2079" i="2"/>
  <c r="Z2079" i="2"/>
  <c r="T2080" i="2"/>
  <c r="U2080" i="2"/>
  <c r="V2080" i="2"/>
  <c r="W2080" i="2"/>
  <c r="X2080" i="2"/>
  <c r="Y2080" i="2"/>
  <c r="Z2080" i="2"/>
  <c r="T2081" i="2"/>
  <c r="Z2081" i="2" s="1"/>
  <c r="U2081" i="2"/>
  <c r="W2081" i="2" s="1"/>
  <c r="T2082" i="2"/>
  <c r="U2082" i="2"/>
  <c r="X2082" i="2" s="1"/>
  <c r="T2083" i="2"/>
  <c r="Z2083" i="2" s="1"/>
  <c r="U2083" i="2"/>
  <c r="W2083" i="2" s="1"/>
  <c r="V2083" i="2"/>
  <c r="T2084" i="2"/>
  <c r="U2084" i="2"/>
  <c r="V2084" i="2"/>
  <c r="W2084" i="2"/>
  <c r="X2084" i="2" s="1"/>
  <c r="Y2084" i="2" s="1"/>
  <c r="Z2084" i="2"/>
  <c r="T2085" i="2"/>
  <c r="U2085" i="2"/>
  <c r="V2085" i="2"/>
  <c r="W2085" i="2"/>
  <c r="X2085" i="2"/>
  <c r="Y2085" i="2" s="1"/>
  <c r="Z2085" i="2"/>
  <c r="T2086" i="2"/>
  <c r="U2086" i="2"/>
  <c r="T2087" i="2"/>
  <c r="U2087" i="2"/>
  <c r="Z2087" i="2"/>
  <c r="T2088" i="2"/>
  <c r="U2088" i="2"/>
  <c r="W2088" i="2" s="1"/>
  <c r="V2088" i="2"/>
  <c r="T2089" i="2"/>
  <c r="U2089" i="2"/>
  <c r="V2089" i="2" s="1"/>
  <c r="W2089" i="2"/>
  <c r="X2089" i="2" s="1"/>
  <c r="Y2089" i="2" s="1"/>
  <c r="Z2089" i="2"/>
  <c r="T2090" i="2"/>
  <c r="Z2090" i="2" s="1"/>
  <c r="U2090" i="2"/>
  <c r="V2090" i="2" s="1"/>
  <c r="T2091" i="2"/>
  <c r="U2091" i="2"/>
  <c r="X2091" i="2" s="1"/>
  <c r="Z2091" i="2" s="1"/>
  <c r="V2091" i="2"/>
  <c r="W2091" i="2"/>
  <c r="Y2091" i="2"/>
  <c r="T2092" i="2"/>
  <c r="U2092" i="2"/>
  <c r="Y2092" i="2" s="1"/>
  <c r="V2092" i="2"/>
  <c r="W2092" i="2"/>
  <c r="X2092" i="2"/>
  <c r="Z2092" i="2"/>
  <c r="T2093" i="2"/>
  <c r="U2093" i="2"/>
  <c r="V2093" i="2"/>
  <c r="W2093" i="2"/>
  <c r="X2093" i="2"/>
  <c r="Y2093" i="2" s="1"/>
  <c r="Z2093" i="2"/>
  <c r="T2094" i="2"/>
  <c r="Z2094" i="2" s="1"/>
  <c r="U2094" i="2"/>
  <c r="V2094" i="2" s="1"/>
  <c r="W2094" i="2"/>
  <c r="X2094" i="2"/>
  <c r="Y2094" i="2"/>
  <c r="T2095" i="2"/>
  <c r="U2095" i="2"/>
  <c r="T2096" i="2"/>
  <c r="U2096" i="2"/>
  <c r="V2096" i="2"/>
  <c r="W2096" i="2"/>
  <c r="X2096" i="2" s="1"/>
  <c r="Y2096" i="2" s="1"/>
  <c r="Z2096" i="2"/>
  <c r="T2097" i="2"/>
  <c r="U2097" i="2"/>
  <c r="W2097" i="2"/>
  <c r="T2098" i="2"/>
  <c r="U2098" i="2"/>
  <c r="Z2098" i="2"/>
  <c r="T2099" i="2"/>
  <c r="Z2099" i="2" s="1"/>
  <c r="U2099" i="2"/>
  <c r="V2099" i="2"/>
  <c r="W2099" i="2"/>
  <c r="T2100" i="2"/>
  <c r="U2100" i="2"/>
  <c r="V2100" i="2"/>
  <c r="W2100" i="2"/>
  <c r="X2100" i="2"/>
  <c r="Y2100" i="2"/>
  <c r="Z2100" i="2"/>
  <c r="T2101" i="2"/>
  <c r="U2101" i="2"/>
  <c r="V2101" i="2"/>
  <c r="W2101" i="2"/>
  <c r="X2101" i="2"/>
  <c r="Y2101" i="2"/>
  <c r="T2102" i="2"/>
  <c r="U2102" i="2"/>
  <c r="T2103" i="2"/>
  <c r="U2103" i="2"/>
  <c r="T2104" i="2"/>
  <c r="Z2104" i="2" s="1"/>
  <c r="U2104" i="2"/>
  <c r="W2104" i="2" s="1"/>
  <c r="V2104" i="2"/>
  <c r="T2105" i="2"/>
  <c r="Z2105" i="2" s="1"/>
  <c r="U2105" i="2"/>
  <c r="V2105" i="2" s="1"/>
  <c r="W2105" i="2"/>
  <c r="X2105" i="2"/>
  <c r="Y2105" i="2"/>
  <c r="T2106" i="2"/>
  <c r="Z2106" i="2" s="1"/>
  <c r="U2106" i="2"/>
  <c r="V2106" i="2" s="1"/>
  <c r="T2107" i="2"/>
  <c r="U2107" i="2"/>
  <c r="V2107" i="2"/>
  <c r="W2107" i="2"/>
  <c r="Z2107" i="2"/>
  <c r="T2108" i="2"/>
  <c r="U2108" i="2"/>
  <c r="Y2108" i="2" s="1"/>
  <c r="W2108" i="2"/>
  <c r="X2108" i="2"/>
  <c r="Z2108" i="2"/>
  <c r="T2109" i="2"/>
  <c r="U2109" i="2"/>
  <c r="V2109" i="2"/>
  <c r="W2109" i="2"/>
  <c r="X2109" i="2"/>
  <c r="Y2109" i="2" s="1"/>
  <c r="Z2109" i="2"/>
  <c r="T2110" i="2"/>
  <c r="U2110" i="2"/>
  <c r="T2111" i="2"/>
  <c r="U2111" i="2"/>
  <c r="Z2111" i="2"/>
  <c r="T2112" i="2"/>
  <c r="U2112" i="2"/>
  <c r="V2112" i="2"/>
  <c r="W2112" i="2"/>
  <c r="Z2112" i="2"/>
  <c r="T2113" i="2"/>
  <c r="U2113" i="2"/>
  <c r="T2114" i="2"/>
  <c r="U2114" i="2"/>
  <c r="X2114" i="2"/>
  <c r="T2115" i="2"/>
  <c r="Z2115" i="2" s="1"/>
  <c r="U2115" i="2"/>
  <c r="X2115" i="2" s="1"/>
  <c r="V2115" i="2"/>
  <c r="W2115" i="2"/>
  <c r="Y2115" i="2"/>
  <c r="T2116" i="2"/>
  <c r="U2116" i="2"/>
  <c r="V2116" i="2"/>
  <c r="W2116" i="2"/>
  <c r="X2116" i="2" s="1"/>
  <c r="Y2116" i="2" s="1"/>
  <c r="Z2116" i="2"/>
  <c r="T2117" i="2"/>
  <c r="Z2117" i="2" s="1"/>
  <c r="U2117" i="2"/>
  <c r="V2117" i="2"/>
  <c r="W2117" i="2"/>
  <c r="X2117" i="2"/>
  <c r="Y2117" i="2"/>
  <c r="T2118" i="2"/>
  <c r="U2118" i="2"/>
  <c r="T2119" i="2"/>
  <c r="U2119" i="2"/>
  <c r="T2120" i="2"/>
  <c r="Z2120" i="2" s="1"/>
  <c r="U2120" i="2"/>
  <c r="T2121" i="2"/>
  <c r="U2121" i="2"/>
  <c r="T2122" i="2"/>
  <c r="Z2122" i="2" s="1"/>
  <c r="U2122" i="2"/>
  <c r="V2122" i="2" s="1"/>
  <c r="T2123" i="2"/>
  <c r="U2123" i="2"/>
  <c r="V2123" i="2"/>
  <c r="W2123" i="2"/>
  <c r="T2124" i="2"/>
  <c r="U2124" i="2"/>
  <c r="V2124" i="2"/>
  <c r="W2124" i="2"/>
  <c r="X2124" i="2" s="1"/>
  <c r="Z2124" i="2"/>
  <c r="T2125" i="2"/>
  <c r="V2125" i="2" s="1"/>
  <c r="X2125" i="2" s="1"/>
  <c r="Y2125" i="2" s="1"/>
  <c r="U2125" i="2"/>
  <c r="W2125" i="2"/>
  <c r="Z2125" i="2"/>
  <c r="T2126" i="2"/>
  <c r="U2126" i="2"/>
  <c r="V2126" i="2" s="1"/>
  <c r="W2126" i="2"/>
  <c r="X2126" i="2" s="1"/>
  <c r="Y2126" i="2" s="1"/>
  <c r="T2127" i="2"/>
  <c r="U2127" i="2"/>
  <c r="Z2127" i="2"/>
  <c r="T2128" i="2"/>
  <c r="U2128" i="2"/>
  <c r="V2128" i="2"/>
  <c r="W2128" i="2"/>
  <c r="X2128" i="2" s="1"/>
  <c r="Y2128" i="2" s="1"/>
  <c r="T2129" i="2"/>
  <c r="Z2129" i="2" s="1"/>
  <c r="U2129" i="2"/>
  <c r="W2129" i="2"/>
  <c r="T2130" i="2"/>
  <c r="U2130" i="2"/>
  <c r="Z2130" i="2"/>
  <c r="T2131" i="2"/>
  <c r="U2131" i="2"/>
  <c r="V2131" i="2"/>
  <c r="W2131" i="2"/>
  <c r="T2132" i="2"/>
  <c r="U2132" i="2"/>
  <c r="V2132" i="2"/>
  <c r="W2132" i="2"/>
  <c r="X2132" i="2" s="1"/>
  <c r="Y2132" i="2" s="1"/>
  <c r="Z2132" i="2"/>
  <c r="T2133" i="2"/>
  <c r="U2133" i="2"/>
  <c r="V2133" i="2"/>
  <c r="W2133" i="2"/>
  <c r="X2133" i="2"/>
  <c r="Y2133" i="2"/>
  <c r="T2134" i="2"/>
  <c r="U2134" i="2"/>
  <c r="V2134" i="2" s="1"/>
  <c r="X2134" i="2"/>
  <c r="Y2134" i="2"/>
  <c r="T2135" i="2"/>
  <c r="U2135" i="2"/>
  <c r="T2136" i="2"/>
  <c r="Z2136" i="2" s="1"/>
  <c r="U2136" i="2"/>
  <c r="V2136" i="2"/>
  <c r="T2137" i="2"/>
  <c r="W2137" i="2" s="1"/>
  <c r="U2137" i="2"/>
  <c r="T2138" i="2"/>
  <c r="U2138" i="2"/>
  <c r="V2138" i="2"/>
  <c r="T2139" i="2"/>
  <c r="U2139" i="2"/>
  <c r="V2139" i="2"/>
  <c r="W2139" i="2"/>
  <c r="Z2139" i="2"/>
  <c r="T2140" i="2"/>
  <c r="U2140" i="2"/>
  <c r="V2140" i="2"/>
  <c r="W2140" i="2"/>
  <c r="X2140" i="2" s="1"/>
  <c r="Z2140" i="2"/>
  <c r="T2141" i="2"/>
  <c r="U2141" i="2"/>
  <c r="V2141" i="2"/>
  <c r="W2141" i="2"/>
  <c r="X2141" i="2"/>
  <c r="Y2141" i="2" s="1"/>
  <c r="Z2141" i="2"/>
  <c r="T2142" i="2"/>
  <c r="U2142" i="2"/>
  <c r="T2143" i="2"/>
  <c r="U2143" i="2"/>
  <c r="T2144" i="2"/>
  <c r="U2144" i="2"/>
  <c r="V2144" i="2"/>
  <c r="W2144" i="2"/>
  <c r="X2144" i="2" s="1"/>
  <c r="T2145" i="2"/>
  <c r="U2145" i="2"/>
  <c r="T2146" i="2"/>
  <c r="U2146" i="2"/>
  <c r="T2147" i="2"/>
  <c r="Z2147" i="2" s="1"/>
  <c r="U2147" i="2"/>
  <c r="V2147" i="2" s="1"/>
  <c r="T2148" i="2"/>
  <c r="U2148" i="2"/>
  <c r="V2148" i="2"/>
  <c r="W2148" i="2"/>
  <c r="X2148" i="2"/>
  <c r="Y2148" i="2"/>
  <c r="Z2148" i="2"/>
  <c r="T2149" i="2"/>
  <c r="Z2149" i="2" s="1"/>
  <c r="U2149" i="2"/>
  <c r="V2149" i="2"/>
  <c r="W2149" i="2"/>
  <c r="X2149" i="2"/>
  <c r="Y2149" i="2"/>
  <c r="T2150" i="2"/>
  <c r="U2150" i="2"/>
  <c r="T2151" i="2"/>
  <c r="U2151" i="2"/>
  <c r="Z2151" i="2"/>
  <c r="T2152" i="2"/>
  <c r="Z2152" i="2" s="1"/>
  <c r="U2152" i="2"/>
  <c r="W2152" i="2" s="1"/>
  <c r="T2153" i="2"/>
  <c r="U2153" i="2"/>
  <c r="V2153" i="2" s="1"/>
  <c r="W2153" i="2"/>
  <c r="X2153" i="2"/>
  <c r="Y2153" i="2"/>
  <c r="Z2153" i="2"/>
  <c r="T2154" i="2"/>
  <c r="Z2154" i="2" s="1"/>
  <c r="U2154" i="2"/>
  <c r="V2154" i="2"/>
  <c r="T2155" i="2"/>
  <c r="U2155" i="2"/>
  <c r="V2155" i="2"/>
  <c r="W2155" i="2"/>
  <c r="X2155" i="2" s="1"/>
  <c r="Y2155" i="2"/>
  <c r="Z2155" i="2"/>
  <c r="T2156" i="2"/>
  <c r="U2156" i="2"/>
  <c r="V2156" i="2" s="1"/>
  <c r="X2156" i="2" s="1"/>
  <c r="W2156" i="2"/>
  <c r="Z2156" i="2"/>
  <c r="T2157" i="2"/>
  <c r="U2157" i="2"/>
  <c r="V2157" i="2"/>
  <c r="W2157" i="2"/>
  <c r="X2157" i="2"/>
  <c r="Z2157" i="2" s="1"/>
  <c r="Y2157" i="2"/>
  <c r="T2158" i="2"/>
  <c r="Z2158" i="2" s="1"/>
  <c r="U2158" i="2"/>
  <c r="V2158" i="2" s="1"/>
  <c r="W2158" i="2"/>
  <c r="X2158" i="2" s="1"/>
  <c r="Y2158" i="2" s="1"/>
  <c r="T2159" i="2"/>
  <c r="U2159" i="2"/>
  <c r="T2160" i="2"/>
  <c r="U2160" i="2"/>
  <c r="V2160" i="2"/>
  <c r="W2160" i="2"/>
  <c r="X2160" i="2"/>
  <c r="Y2160" i="2"/>
  <c r="Z2160" i="2"/>
  <c r="T2161" i="2"/>
  <c r="Z2161" i="2" s="1"/>
  <c r="U2161" i="2"/>
  <c r="W2161" i="2"/>
  <c r="T2162" i="2"/>
  <c r="U2162" i="2"/>
  <c r="X2162" i="2"/>
  <c r="T2163" i="2"/>
  <c r="U2163" i="2"/>
  <c r="X2163" i="2" s="1"/>
  <c r="V2163" i="2"/>
  <c r="W2163" i="2"/>
  <c r="Y2163" i="2"/>
  <c r="T2164" i="2"/>
  <c r="U2164" i="2"/>
  <c r="V2164" i="2"/>
  <c r="W2164" i="2"/>
  <c r="X2164" i="2" s="1"/>
  <c r="Y2164" i="2" s="1"/>
  <c r="Z2164" i="2"/>
  <c r="T2165" i="2"/>
  <c r="Z2165" i="2" s="1"/>
  <c r="U2165" i="2"/>
  <c r="V2165" i="2"/>
  <c r="W2165" i="2"/>
  <c r="X2165" i="2"/>
  <c r="Y2165" i="2"/>
  <c r="T2166" i="2"/>
  <c r="U2166" i="2"/>
  <c r="W2166" i="2" s="1"/>
  <c r="T2167" i="2"/>
  <c r="U2167" i="2"/>
  <c r="Z2167" i="2"/>
  <c r="T2168" i="2"/>
  <c r="U2168" i="2"/>
  <c r="T2169" i="2"/>
  <c r="U2169" i="2"/>
  <c r="T2170" i="2"/>
  <c r="Z2170" i="2" s="1"/>
  <c r="U2170" i="2"/>
  <c r="V2170" i="2"/>
  <c r="T2171" i="2"/>
  <c r="U2171" i="2"/>
  <c r="V2171" i="2"/>
  <c r="X2171" i="2" s="1"/>
  <c r="Y2171" i="2" s="1"/>
  <c r="W2171" i="2"/>
  <c r="Z2171" i="2"/>
  <c r="T2172" i="2"/>
  <c r="U2172" i="2"/>
  <c r="V2172" i="2"/>
  <c r="W2172" i="2"/>
  <c r="Z2172" i="2"/>
  <c r="T2173" i="2"/>
  <c r="U2173" i="2"/>
  <c r="V2173" i="2"/>
  <c r="W2173" i="2"/>
  <c r="X2173" i="2"/>
  <c r="Y2173" i="2" s="1"/>
  <c r="Z2173" i="2"/>
  <c r="T2174" i="2"/>
  <c r="U2174" i="2"/>
  <c r="W2174" i="2" s="1"/>
  <c r="T2175" i="2"/>
  <c r="U2175" i="2"/>
  <c r="Z2175" i="2"/>
  <c r="T2176" i="2"/>
  <c r="U2176" i="2"/>
  <c r="V2176" i="2"/>
  <c r="W2176" i="2"/>
  <c r="X2176" i="2"/>
  <c r="Y2176" i="2"/>
  <c r="Z2176" i="2"/>
  <c r="T2177" i="2"/>
  <c r="Z2177" i="2" s="1"/>
  <c r="U2177" i="2"/>
  <c r="W2177" i="2" s="1"/>
  <c r="T2178" i="2"/>
  <c r="U2178" i="2"/>
  <c r="T2179" i="2"/>
  <c r="U2179" i="2"/>
  <c r="T2180" i="2"/>
  <c r="U2180" i="2"/>
  <c r="V2180" i="2"/>
  <c r="W2180" i="2"/>
  <c r="X2180" i="2"/>
  <c r="Y2180" i="2"/>
  <c r="Z2180" i="2"/>
  <c r="T2181" i="2"/>
  <c r="U2181" i="2"/>
  <c r="W2181" i="2"/>
  <c r="T2182" i="2"/>
  <c r="Z2182" i="2" s="1"/>
  <c r="U2182" i="2"/>
  <c r="V2182" i="2" s="1"/>
  <c r="T2183" i="2"/>
  <c r="U2183" i="2"/>
  <c r="W2183" i="2" s="1"/>
  <c r="T2184" i="2"/>
  <c r="Z2184" i="2" s="1"/>
  <c r="U2184" i="2"/>
  <c r="W2184" i="2" s="1"/>
  <c r="V2184" i="2"/>
  <c r="T2185" i="2"/>
  <c r="V2185" i="2" s="1"/>
  <c r="U2185" i="2"/>
  <c r="W2185" i="2"/>
  <c r="X2185" i="2" s="1"/>
  <c r="Y2185" i="2" s="1"/>
  <c r="T2186" i="2"/>
  <c r="Z2186" i="2" s="1"/>
  <c r="U2186" i="2"/>
  <c r="V2186" i="2"/>
  <c r="T2187" i="2"/>
  <c r="U2187" i="2"/>
  <c r="V2187" i="2"/>
  <c r="X2187" i="2" s="1"/>
  <c r="Y2187" i="2" s="1"/>
  <c r="W2187" i="2"/>
  <c r="Z2187" i="2"/>
  <c r="T2188" i="2"/>
  <c r="U2188" i="2"/>
  <c r="W2188" i="2"/>
  <c r="T2189" i="2"/>
  <c r="V2189" i="2" s="1"/>
  <c r="U2189" i="2"/>
  <c r="W2189" i="2"/>
  <c r="X2189" i="2"/>
  <c r="T2190" i="2"/>
  <c r="U2190" i="2"/>
  <c r="V2190" i="2" s="1"/>
  <c r="W2190" i="2"/>
  <c r="X2190" i="2"/>
  <c r="Y2190" i="2"/>
  <c r="Z2190" i="2"/>
  <c r="T2191" i="2"/>
  <c r="U2191" i="2"/>
  <c r="Z2191" i="2"/>
  <c r="T2192" i="2"/>
  <c r="U2192" i="2"/>
  <c r="V2192" i="2"/>
  <c r="W2192" i="2"/>
  <c r="X2192" i="2"/>
  <c r="Y2192" i="2"/>
  <c r="Z2192" i="2"/>
  <c r="T2193" i="2"/>
  <c r="Z2193" i="2" s="1"/>
  <c r="U2193" i="2"/>
  <c r="W2193" i="2"/>
  <c r="T2194" i="2"/>
  <c r="U2194" i="2"/>
  <c r="T2195" i="2"/>
  <c r="Z2195" i="2" s="1"/>
  <c r="U2195" i="2"/>
  <c r="V2195" i="2"/>
  <c r="T2196" i="2"/>
  <c r="U2196" i="2"/>
  <c r="V2196" i="2"/>
  <c r="W2196" i="2"/>
  <c r="X2196" i="2" s="1"/>
  <c r="Y2196" i="2" s="1"/>
  <c r="Z2196" i="2"/>
  <c r="T2197" i="2"/>
  <c r="Z2197" i="2" s="1"/>
  <c r="U2197" i="2"/>
  <c r="V2197" i="2"/>
  <c r="W2197" i="2"/>
  <c r="X2197" i="2"/>
  <c r="Y2197" i="2" s="1"/>
  <c r="T2198" i="2"/>
  <c r="Z2198" i="2" s="1"/>
  <c r="U2198" i="2"/>
  <c r="V2198" i="2" s="1"/>
  <c r="T2199" i="2"/>
  <c r="U2199" i="2"/>
  <c r="W2199" i="2" s="1"/>
  <c r="V2199" i="2"/>
  <c r="T2200" i="2"/>
  <c r="U2200" i="2"/>
  <c r="W2200" i="2" s="1"/>
  <c r="V2200" i="2"/>
  <c r="T2201" i="2"/>
  <c r="U2201" i="2"/>
  <c r="V2201" i="2"/>
  <c r="W2201" i="2"/>
  <c r="X2201" i="2"/>
  <c r="Z2201" i="2" s="1"/>
  <c r="Y2201" i="2"/>
  <c r="T2202" i="2"/>
  <c r="Z2202" i="2" s="1"/>
  <c r="U2202" i="2"/>
  <c r="V2202" i="2"/>
  <c r="T2203" i="2"/>
  <c r="U2203" i="2"/>
  <c r="V2203" i="2"/>
  <c r="X2203" i="2" s="1"/>
  <c r="W2203" i="2"/>
  <c r="Y2203" i="2"/>
  <c r="Z2203" i="2"/>
  <c r="T2204" i="2"/>
  <c r="U2204" i="2"/>
  <c r="W2204" i="2"/>
  <c r="X2204" i="2"/>
  <c r="Z2204" i="2"/>
  <c r="T2205" i="2"/>
  <c r="V2205" i="2" s="1"/>
  <c r="X2205" i="2" s="1"/>
  <c r="Y2205" i="2" s="1"/>
  <c r="U2205" i="2"/>
  <c r="W2205" i="2"/>
  <c r="Z2205" i="2"/>
  <c r="T2206" i="2"/>
  <c r="Z2206" i="2" s="1"/>
  <c r="U2206" i="2"/>
  <c r="W2206" i="2" s="1"/>
  <c r="T2207" i="2"/>
  <c r="U2207" i="2"/>
  <c r="T2208" i="2"/>
  <c r="U2208" i="2"/>
  <c r="V2208" i="2"/>
  <c r="W2208" i="2"/>
  <c r="X2208" i="2" s="1"/>
  <c r="Y2208" i="2" s="1"/>
  <c r="Z2208" i="2"/>
  <c r="T2209" i="2"/>
  <c r="U2209" i="2"/>
  <c r="W2209" i="2" s="1"/>
  <c r="T2210" i="2"/>
  <c r="U2210" i="2"/>
  <c r="X2210" i="2" s="1"/>
  <c r="T2211" i="2"/>
  <c r="Z2211" i="2" s="1"/>
  <c r="U2211" i="2"/>
  <c r="V2211" i="2"/>
  <c r="W2211" i="2"/>
  <c r="T2212" i="2"/>
  <c r="U2212" i="2"/>
  <c r="V2212" i="2"/>
  <c r="W2212" i="2"/>
  <c r="X2212" i="2" s="1"/>
  <c r="Y2212" i="2" s="1"/>
  <c r="Z2212" i="2"/>
  <c r="T2213" i="2"/>
  <c r="Z2213" i="2" s="1"/>
  <c r="U2213" i="2"/>
  <c r="T2214" i="2"/>
  <c r="U2214" i="2"/>
  <c r="T2215" i="2"/>
  <c r="U2215" i="2"/>
  <c r="T2216" i="2"/>
  <c r="Z2216" i="2" s="1"/>
  <c r="U2216" i="2"/>
  <c r="W2216" i="2" s="1"/>
  <c r="V2216" i="2"/>
  <c r="T2217" i="2"/>
  <c r="U2217" i="2"/>
  <c r="V2217" i="2"/>
  <c r="W2217" i="2"/>
  <c r="X2217" i="2"/>
  <c r="Z2217" i="2" s="1"/>
  <c r="Y2217" i="2"/>
  <c r="T2218" i="2"/>
  <c r="U2218" i="2"/>
  <c r="T2219" i="2"/>
  <c r="U2219" i="2"/>
  <c r="V2219" i="2"/>
  <c r="X2219" i="2" s="1"/>
  <c r="W2219" i="2"/>
  <c r="Y2219" i="2"/>
  <c r="Z2219" i="2"/>
  <c r="T2220" i="2"/>
  <c r="U2220" i="2"/>
  <c r="V2220" i="2" s="1"/>
  <c r="W2220" i="2"/>
  <c r="X2220" i="2" s="1"/>
  <c r="Z2220" i="2"/>
  <c r="T2221" i="2"/>
  <c r="V2221" i="2" s="1"/>
  <c r="X2221" i="2" s="1"/>
  <c r="Y2221" i="2" s="1"/>
  <c r="U2221" i="2"/>
  <c r="W2221" i="2"/>
  <c r="Z2221" i="2"/>
  <c r="T2222" i="2"/>
  <c r="U2222" i="2"/>
  <c r="V2222" i="2" s="1"/>
  <c r="W2222" i="2"/>
  <c r="Z2222" i="2" s="1"/>
  <c r="X2222" i="2"/>
  <c r="Y2222" i="2"/>
  <c r="T2223" i="2"/>
  <c r="U2223" i="2"/>
  <c r="Z2223" i="2"/>
  <c r="T2224" i="2"/>
  <c r="U2224" i="2"/>
  <c r="V2224" i="2"/>
  <c r="W2224" i="2"/>
  <c r="T2225" i="2"/>
  <c r="Z2225" i="2" s="1"/>
  <c r="U2225" i="2"/>
  <c r="W2225" i="2"/>
  <c r="T2226" i="2"/>
  <c r="U2226" i="2"/>
  <c r="Z2226" i="2"/>
  <c r="T2227" i="2"/>
  <c r="U2227" i="2"/>
  <c r="W2227" i="2" s="1"/>
  <c r="T2228" i="2"/>
  <c r="U2228" i="2"/>
  <c r="V2228" i="2"/>
  <c r="W2228" i="2"/>
  <c r="X2228" i="2" s="1"/>
  <c r="Y2228" i="2" s="1"/>
  <c r="Z2228" i="2"/>
  <c r="T2229" i="2"/>
  <c r="U2229" i="2"/>
  <c r="V2229" i="2"/>
  <c r="W2229" i="2"/>
  <c r="X2229" i="2"/>
  <c r="Y2229" i="2" s="1"/>
  <c r="T2230" i="2"/>
  <c r="Z2230" i="2" s="1"/>
  <c r="U2230" i="2"/>
  <c r="V2230" i="2"/>
  <c r="W2230" i="2"/>
  <c r="X2230" i="2"/>
  <c r="Y2230" i="2"/>
  <c r="T2231" i="2"/>
  <c r="U2231" i="2"/>
  <c r="W2231" i="2" s="1"/>
  <c r="V2231" i="2"/>
  <c r="Y2231" i="2"/>
  <c r="T2232" i="2"/>
  <c r="Z2232" i="2" s="1"/>
  <c r="U2232" i="2"/>
  <c r="V2232" i="2"/>
  <c r="T2233" i="2"/>
  <c r="V2233" i="2" s="1"/>
  <c r="U2233" i="2"/>
  <c r="W2233" i="2"/>
  <c r="X2233" i="2" s="1"/>
  <c r="Y2233" i="2" s="1"/>
  <c r="Z2233" i="2"/>
  <c r="T2234" i="2"/>
  <c r="Z2234" i="2" s="1"/>
  <c r="U2234" i="2"/>
  <c r="T2235" i="2"/>
  <c r="U2235" i="2"/>
  <c r="V2235" i="2"/>
  <c r="W2235" i="2"/>
  <c r="X2235" i="2"/>
  <c r="Y2235" i="2"/>
  <c r="Z2235" i="2"/>
  <c r="T2236" i="2"/>
  <c r="U2236" i="2"/>
  <c r="V2236" i="2"/>
  <c r="W2236" i="2"/>
  <c r="X2236" i="2"/>
  <c r="Z2236" i="2"/>
  <c r="T2237" i="2"/>
  <c r="U2237" i="2"/>
  <c r="V2237" i="2"/>
  <c r="W2237" i="2"/>
  <c r="X2237" i="2"/>
  <c r="Y2237" i="2" s="1"/>
  <c r="Z2237" i="2"/>
  <c r="T2238" i="2"/>
  <c r="Z2238" i="2" s="1"/>
  <c r="U2238" i="2"/>
  <c r="W2238" i="2" s="1"/>
  <c r="T2239" i="2"/>
  <c r="U2239" i="2"/>
  <c r="Z2239" i="2"/>
  <c r="T2240" i="2"/>
  <c r="U2240" i="2"/>
  <c r="V2240" i="2"/>
  <c r="W2240" i="2"/>
  <c r="X2240" i="2" s="1"/>
  <c r="Y2240" i="2" s="1"/>
  <c r="Z2240" i="2"/>
  <c r="T2241" i="2"/>
  <c r="Z2241" i="2" s="1"/>
  <c r="U2241" i="2"/>
  <c r="W2241" i="2" s="1"/>
  <c r="T2242" i="2"/>
  <c r="U2242" i="2"/>
  <c r="Z2242" i="2"/>
  <c r="T2243" i="2"/>
  <c r="U2243" i="2"/>
  <c r="V2243" i="2" s="1"/>
  <c r="T2244" i="2"/>
  <c r="U2244" i="2"/>
  <c r="V2244" i="2"/>
  <c r="W2244" i="2"/>
  <c r="X2244" i="2" s="1"/>
  <c r="Y2244" i="2" s="1"/>
  <c r="Z2244" i="2"/>
  <c r="T2245" i="2"/>
  <c r="Z2245" i="2" s="1"/>
  <c r="U2245" i="2"/>
  <c r="V2245" i="2"/>
  <c r="X2245" i="2" s="1"/>
  <c r="W2245" i="2"/>
  <c r="Y2245" i="2"/>
  <c r="T2246" i="2"/>
  <c r="Z2246" i="2" s="1"/>
  <c r="U2246" i="2"/>
  <c r="V2246" i="2" s="1"/>
  <c r="T2247" i="2"/>
  <c r="U2247" i="2"/>
  <c r="V2247" i="2"/>
  <c r="W2247" i="2"/>
  <c r="X2247" i="2" s="1"/>
  <c r="Y2247" i="2" s="1"/>
  <c r="Z2247" i="2"/>
  <c r="T2248" i="2"/>
  <c r="Z2248" i="2" s="1"/>
  <c r="U2248" i="2"/>
  <c r="V2248" i="2"/>
  <c r="T2249" i="2"/>
  <c r="V2249" i="2" s="1"/>
  <c r="U2249" i="2"/>
  <c r="W2249" i="2"/>
  <c r="X2249" i="2" s="1"/>
  <c r="Y2249" i="2" s="1"/>
  <c r="Z2249" i="2"/>
  <c r="T2250" i="2"/>
  <c r="U2250" i="2"/>
  <c r="T2251" i="2"/>
  <c r="U2251" i="2"/>
  <c r="V2251" i="2"/>
  <c r="W2251" i="2"/>
  <c r="X2251" i="2"/>
  <c r="Y2251" i="2"/>
  <c r="Z2251" i="2"/>
  <c r="T2252" i="2"/>
  <c r="U2252" i="2"/>
  <c r="W2252" i="2" s="1"/>
  <c r="T2253" i="2"/>
  <c r="U2253" i="2"/>
  <c r="V2253" i="2" s="1"/>
  <c r="X2253" i="2" s="1"/>
  <c r="Y2253" i="2" s="1"/>
  <c r="W2253" i="2"/>
  <c r="Z2253" i="2"/>
  <c r="T2254" i="2"/>
  <c r="W2254" i="2" s="1"/>
  <c r="U2254" i="2"/>
  <c r="V2254" i="2" s="1"/>
  <c r="Z2254" i="2"/>
  <c r="T2255" i="2"/>
  <c r="U2255" i="2"/>
  <c r="Z2255" i="2"/>
  <c r="T2256" i="2"/>
  <c r="U2256" i="2"/>
  <c r="V2256" i="2"/>
  <c r="W2256" i="2"/>
  <c r="X2256" i="2" s="1"/>
  <c r="Y2256" i="2" s="1"/>
  <c r="Z2256" i="2"/>
  <c r="T2257" i="2"/>
  <c r="Z2257" i="2" s="1"/>
  <c r="U2257" i="2"/>
  <c r="W2257" i="2"/>
  <c r="T2258" i="2"/>
  <c r="U2258" i="2"/>
  <c r="X2258" i="2"/>
  <c r="Y2258" i="2"/>
  <c r="T2259" i="2"/>
  <c r="U2259" i="2"/>
  <c r="T2260" i="2"/>
  <c r="U2260" i="2"/>
  <c r="V2260" i="2"/>
  <c r="W2260" i="2"/>
  <c r="X2260" i="2" s="1"/>
  <c r="Y2260" i="2" s="1"/>
  <c r="Z2260" i="2"/>
  <c r="T2261" i="2"/>
  <c r="Z2261" i="2" s="1"/>
  <c r="U2261" i="2"/>
  <c r="V2261" i="2"/>
  <c r="W2261" i="2"/>
  <c r="X2261" i="2" s="1"/>
  <c r="Y2261" i="2" s="1"/>
  <c r="T2262" i="2"/>
  <c r="Z2262" i="2" s="1"/>
  <c r="U2262" i="2"/>
  <c r="V2262" i="2" s="1"/>
  <c r="T2263" i="2"/>
  <c r="U2263" i="2"/>
  <c r="V2263" i="2" s="1"/>
  <c r="X2263" i="2" s="1"/>
  <c r="Y2263" i="2" s="1"/>
  <c r="W2263" i="2"/>
  <c r="Z2263" i="2"/>
  <c r="T2264" i="2"/>
  <c r="U2264" i="2"/>
  <c r="W2264" i="2" s="1"/>
  <c r="V2264" i="2"/>
  <c r="T2265" i="2"/>
  <c r="W2265" i="2" s="1"/>
  <c r="U2265" i="2"/>
  <c r="T2266" i="2"/>
  <c r="U2266" i="2"/>
  <c r="V2266" i="2" s="1"/>
  <c r="T2267" i="2"/>
  <c r="U2267" i="2"/>
  <c r="V2267" i="2"/>
  <c r="X2267" i="2" s="1"/>
  <c r="W2267" i="2"/>
  <c r="Y2267" i="2"/>
  <c r="Z2267" i="2"/>
  <c r="T2268" i="2"/>
  <c r="Z2268" i="2" s="1"/>
  <c r="U2268" i="2"/>
  <c r="W2268" i="2"/>
  <c r="T2269" i="2"/>
  <c r="V2269" i="2" s="1"/>
  <c r="U2269" i="2"/>
  <c r="W2269" i="2"/>
  <c r="X2269" i="2"/>
  <c r="T2270" i="2"/>
  <c r="W2270" i="2" s="1"/>
  <c r="X2270" i="2" s="1"/>
  <c r="Y2270" i="2" s="1"/>
  <c r="U2270" i="2"/>
  <c r="V2270" i="2" s="1"/>
  <c r="T2271" i="2"/>
  <c r="U2271" i="2"/>
  <c r="Z2271" i="2"/>
  <c r="T2272" i="2"/>
  <c r="U2272" i="2"/>
  <c r="V2272" i="2"/>
  <c r="W2272" i="2"/>
  <c r="X2272" i="2"/>
  <c r="Y2272" i="2"/>
  <c r="Z2272" i="2"/>
  <c r="T2273" i="2"/>
  <c r="Z2273" i="2" s="1"/>
  <c r="U2273" i="2"/>
  <c r="W2273" i="2"/>
  <c r="T2274" i="2"/>
  <c r="U2274" i="2"/>
  <c r="X2274" i="2"/>
  <c r="Y2274" i="2"/>
  <c r="T2275" i="2"/>
  <c r="Z2275" i="2" s="1"/>
  <c r="U2275" i="2"/>
  <c r="T2276" i="2"/>
  <c r="U2276" i="2"/>
  <c r="V2276" i="2"/>
  <c r="W2276" i="2"/>
  <c r="X2276" i="2" s="1"/>
  <c r="Y2276" i="2" s="1"/>
  <c r="T2277" i="2"/>
  <c r="U2277" i="2"/>
  <c r="V2277" i="2"/>
  <c r="W2277" i="2"/>
  <c r="X2277" i="2"/>
  <c r="Y2277" i="2"/>
  <c r="T2278" i="2"/>
  <c r="U2278" i="2"/>
  <c r="V2278" i="2" s="1"/>
  <c r="T2279" i="2"/>
  <c r="U2279" i="2"/>
  <c r="V2279" i="2" s="1"/>
  <c r="X2279" i="2" s="1"/>
  <c r="W2279" i="2"/>
  <c r="T2280" i="2"/>
  <c r="U2280" i="2"/>
  <c r="V2280" i="2" s="1"/>
  <c r="T2281" i="2"/>
  <c r="U2281" i="2"/>
  <c r="W2281" i="2"/>
  <c r="T2282" i="2"/>
  <c r="U2282" i="2"/>
  <c r="Y2282" i="2" s="1"/>
  <c r="W2282" i="2"/>
  <c r="X2282" i="2"/>
  <c r="T2283" i="2"/>
  <c r="U2283" i="2"/>
  <c r="V2283" i="2"/>
  <c r="X2283" i="2" s="1"/>
  <c r="Y2283" i="2" s="1"/>
  <c r="W2283" i="2"/>
  <c r="Z2283" i="2"/>
  <c r="T2284" i="2"/>
  <c r="U2284" i="2"/>
  <c r="V2284" i="2" s="1"/>
  <c r="T2285" i="2"/>
  <c r="V2285" i="2" s="1"/>
  <c r="U2285" i="2"/>
  <c r="W2285" i="2"/>
  <c r="X2285" i="2"/>
  <c r="Y2285" i="2" s="1"/>
  <c r="Z2285" i="2"/>
  <c r="T2286" i="2"/>
  <c r="U2286" i="2"/>
  <c r="V2286" i="2" s="1"/>
  <c r="W2286" i="2"/>
  <c r="X2286" i="2"/>
  <c r="Y2286" i="2"/>
  <c r="Z2286" i="2"/>
  <c r="T2287" i="2"/>
  <c r="Z2287" i="2" s="1"/>
  <c r="U2287" i="2"/>
  <c r="T2288" i="2"/>
  <c r="U2288" i="2"/>
  <c r="V2288" i="2"/>
  <c r="W2288" i="2"/>
  <c r="X2288" i="2" s="1"/>
  <c r="Y2288" i="2" s="1"/>
  <c r="Z2288" i="2"/>
  <c r="T2289" i="2"/>
  <c r="Z2289" i="2" s="1"/>
  <c r="U2289" i="2"/>
  <c r="V2289" i="2"/>
  <c r="W2289" i="2"/>
  <c r="T2290" i="2"/>
  <c r="U2290" i="2"/>
  <c r="Z2290" i="2"/>
  <c r="T2291" i="2"/>
  <c r="Z2291" i="2" s="1"/>
  <c r="U2291" i="2"/>
  <c r="V2291" i="2"/>
  <c r="W2291" i="2"/>
  <c r="X2291" i="2" s="1"/>
  <c r="Y2291" i="2" s="1"/>
  <c r="T2292" i="2"/>
  <c r="U2292" i="2"/>
  <c r="V2292" i="2"/>
  <c r="W2292" i="2"/>
  <c r="X2292" i="2"/>
  <c r="Y2292" i="2"/>
  <c r="Z2292" i="2"/>
  <c r="T2293" i="2"/>
  <c r="Z2293" i="2" s="1"/>
  <c r="U2293" i="2"/>
  <c r="T2294" i="2"/>
  <c r="Z2294" i="2" s="1"/>
  <c r="U2294" i="2"/>
  <c r="T2295" i="2"/>
  <c r="U2295" i="2"/>
  <c r="V2295" i="2"/>
  <c r="W2295" i="2"/>
  <c r="X2295" i="2"/>
  <c r="Y2295" i="2"/>
  <c r="Z2295" i="2"/>
  <c r="T2296" i="2"/>
  <c r="U2296" i="2"/>
  <c r="V2296" i="2" s="1"/>
  <c r="T2297" i="2"/>
  <c r="V2297" i="2" s="1"/>
  <c r="U2297" i="2"/>
  <c r="W2297" i="2"/>
  <c r="X2297" i="2" s="1"/>
  <c r="Y2297" i="2" s="1"/>
  <c r="Z2297" i="2"/>
  <c r="T2298" i="2"/>
  <c r="U2298" i="2"/>
  <c r="Y2298" i="2" s="1"/>
  <c r="V2298" i="2"/>
  <c r="W2298" i="2"/>
  <c r="X2298" i="2"/>
  <c r="T2299" i="2"/>
  <c r="U2299" i="2"/>
  <c r="V2299" i="2"/>
  <c r="W2299" i="2"/>
  <c r="X2299" i="2"/>
  <c r="Y2299" i="2"/>
  <c r="Z2299" i="2"/>
  <c r="T2300" i="2"/>
  <c r="W2300" i="2" s="1"/>
  <c r="U2300" i="2"/>
  <c r="Z2300" i="2"/>
  <c r="T2301" i="2"/>
  <c r="U2301" i="2"/>
  <c r="V2301" i="2" s="1"/>
  <c r="W2301" i="2"/>
  <c r="X2301" i="2"/>
  <c r="Z2301" i="2" s="1"/>
  <c r="Y2301" i="2"/>
  <c r="T2302" i="2"/>
  <c r="U2302" i="2"/>
  <c r="V2302" i="2" s="1"/>
  <c r="X2302" i="2" s="1"/>
  <c r="Y2302" i="2" s="1"/>
  <c r="W2302" i="2"/>
  <c r="Z2302" i="2"/>
  <c r="T2303" i="2"/>
  <c r="Z2303" i="2" s="1"/>
  <c r="U2303" i="2"/>
  <c r="T2304" i="2"/>
  <c r="U2304" i="2"/>
  <c r="V2304" i="2"/>
  <c r="W2304" i="2"/>
  <c r="Z2304" i="2" s="1"/>
  <c r="X2304" i="2"/>
  <c r="Y2304" i="2"/>
  <c r="T2305" i="2"/>
  <c r="U2305" i="2"/>
  <c r="V2305" i="2"/>
  <c r="W2305" i="2"/>
  <c r="T2306" i="2"/>
  <c r="U2306" i="2"/>
  <c r="Z2306" i="2"/>
  <c r="T2307" i="2"/>
  <c r="U2307" i="2"/>
  <c r="Y2307" i="2" s="1"/>
  <c r="V2307" i="2"/>
  <c r="W2307" i="2"/>
  <c r="X2307" i="2"/>
  <c r="T2308" i="2"/>
  <c r="U2308" i="2"/>
  <c r="V2308" i="2"/>
  <c r="W2308" i="2"/>
  <c r="X2308" i="2" s="1"/>
  <c r="Y2308" i="2" s="1"/>
  <c r="Z2308" i="2"/>
  <c r="T2309" i="2"/>
  <c r="U2309" i="2"/>
  <c r="V2309" i="2"/>
  <c r="W2309" i="2"/>
  <c r="X2309" i="2"/>
  <c r="Y2309" i="2"/>
  <c r="Z2309" i="2"/>
  <c r="T2310" i="2"/>
  <c r="Z2310" i="2" s="1"/>
  <c r="U2310" i="2"/>
  <c r="T2311" i="2"/>
  <c r="U2311" i="2"/>
  <c r="W2311" i="2" s="1"/>
  <c r="X2311" i="2" s="1"/>
  <c r="V2311" i="2"/>
  <c r="Y2311" i="2"/>
  <c r="Z2311" i="2"/>
  <c r="T2312" i="2"/>
  <c r="U2312" i="2"/>
  <c r="V2312" i="2" s="1"/>
  <c r="T2313" i="2"/>
  <c r="V2313" i="2" s="1"/>
  <c r="U2313" i="2"/>
  <c r="W2313" i="2"/>
  <c r="X2313" i="2"/>
  <c r="Y2313" i="2" s="1"/>
  <c r="Z2313" i="2"/>
  <c r="T2314" i="2"/>
  <c r="Z2314" i="2" s="1"/>
  <c r="U2314" i="2"/>
  <c r="V2314" i="2" s="1"/>
  <c r="T2315" i="2"/>
  <c r="U2315" i="2"/>
  <c r="V2315" i="2"/>
  <c r="X2315" i="2" s="1"/>
  <c r="W2315" i="2"/>
  <c r="Y2315" i="2"/>
  <c r="Z2315" i="2"/>
  <c r="T2316" i="2"/>
  <c r="Z2316" i="2" s="1"/>
  <c r="U2316" i="2"/>
  <c r="V2316" i="2"/>
  <c r="X2316" i="2" s="1"/>
  <c r="W2316" i="2"/>
  <c r="T2317" i="2"/>
  <c r="U2317" i="2"/>
  <c r="V2317" i="2"/>
  <c r="W2317" i="2"/>
  <c r="X2317" i="2"/>
  <c r="Z2317" i="2" s="1"/>
  <c r="Y2317" i="2"/>
  <c r="T2318" i="2"/>
  <c r="U2318" i="2"/>
  <c r="V2318" i="2" s="1"/>
  <c r="W2318" i="2"/>
  <c r="Z2318" i="2" s="1"/>
  <c r="X2318" i="2"/>
  <c r="Y2318" i="2"/>
  <c r="T2319" i="2"/>
  <c r="U2319" i="2"/>
  <c r="T2320" i="2"/>
  <c r="U2320" i="2"/>
  <c r="V2320" i="2"/>
  <c r="W2320" i="2"/>
  <c r="X2320" i="2" s="1"/>
  <c r="Y2320" i="2" s="1"/>
  <c r="Z2320" i="2"/>
  <c r="T2321" i="2"/>
  <c r="Z2321" i="2" s="1"/>
  <c r="U2321" i="2"/>
  <c r="V2321" i="2"/>
  <c r="W2321" i="2"/>
  <c r="T2322" i="2"/>
  <c r="U2322" i="2"/>
  <c r="T2323" i="2"/>
  <c r="U2323" i="2"/>
  <c r="V2323" i="2"/>
  <c r="W2323" i="2"/>
  <c r="X2323" i="2" s="1"/>
  <c r="Y2323" i="2" s="1"/>
  <c r="T2324" i="2"/>
  <c r="U2324" i="2"/>
  <c r="V2324" i="2"/>
  <c r="W2324" i="2"/>
  <c r="X2324" i="2" s="1"/>
  <c r="Y2324" i="2" s="1"/>
  <c r="Z2324" i="2"/>
  <c r="T2325" i="2"/>
  <c r="Z2325" i="2" s="1"/>
  <c r="U2325" i="2"/>
  <c r="V2325" i="2" s="1"/>
  <c r="T2326" i="2"/>
  <c r="Z2326" i="2" s="1"/>
  <c r="U2326" i="2"/>
  <c r="V2326" i="2" s="1"/>
  <c r="T2327" i="2"/>
  <c r="U2327" i="2"/>
  <c r="W2327" i="2" s="1"/>
  <c r="X2327" i="2" s="1"/>
  <c r="V2327" i="2"/>
  <c r="T2328" i="2"/>
  <c r="Z2328" i="2" s="1"/>
  <c r="U2328" i="2"/>
  <c r="T2329" i="2"/>
  <c r="V2329" i="2" s="1"/>
  <c r="U2329" i="2"/>
  <c r="T2330" i="2"/>
  <c r="Z2330" i="2" s="1"/>
  <c r="U2330" i="2"/>
  <c r="W2330" i="2" s="1"/>
  <c r="X2330" i="2" s="1"/>
  <c r="V2330" i="2"/>
  <c r="T2331" i="2"/>
  <c r="U2331" i="2"/>
  <c r="V2331" i="2"/>
  <c r="W2331" i="2"/>
  <c r="X2331" i="2"/>
  <c r="Y2331" i="2"/>
  <c r="Z2331" i="2"/>
  <c r="T2332" i="2"/>
  <c r="U2332" i="2"/>
  <c r="V2332" i="2"/>
  <c r="W2332" i="2"/>
  <c r="X2332" i="2"/>
  <c r="Y2332" i="2"/>
  <c r="Z2332" i="2"/>
  <c r="T2333" i="2"/>
  <c r="U2333" i="2"/>
  <c r="V2333" i="2"/>
  <c r="W2333" i="2"/>
  <c r="X2333" i="2"/>
  <c r="T2334" i="2"/>
  <c r="U2334" i="2"/>
  <c r="V2334" i="2" s="1"/>
  <c r="Z2334" i="2"/>
  <c r="T2335" i="2"/>
  <c r="U2335" i="2"/>
  <c r="Z2335" i="2"/>
  <c r="T2336" i="2"/>
  <c r="U2336" i="2"/>
  <c r="V2336" i="2" s="1"/>
  <c r="W2336" i="2"/>
  <c r="X2336" i="2" s="1"/>
  <c r="Y2336" i="2" s="1"/>
  <c r="T2337" i="2"/>
  <c r="Z2337" i="2" s="1"/>
  <c r="U2337" i="2"/>
  <c r="V2337" i="2" s="1"/>
  <c r="W2337" i="2"/>
  <c r="T2338" i="2"/>
  <c r="U2338" i="2"/>
  <c r="V2338" i="2" s="1"/>
  <c r="X2338" i="2" s="1"/>
  <c r="Y2338" i="2" s="1"/>
  <c r="W2338" i="2"/>
  <c r="Z2338" i="2"/>
  <c r="T2339" i="2"/>
  <c r="Z2339" i="2" s="1"/>
  <c r="U2339" i="2"/>
  <c r="V2339" i="2"/>
  <c r="W2339" i="2"/>
  <c r="T2340" i="2"/>
  <c r="U2340" i="2"/>
  <c r="V2340" i="2" s="1"/>
  <c r="W2340" i="2"/>
  <c r="X2340" i="2"/>
  <c r="Y2340" i="2" s="1"/>
  <c r="Z2340" i="2"/>
  <c r="T2341" i="2"/>
  <c r="U2341" i="2"/>
  <c r="V2341" i="2" s="1"/>
  <c r="W2341" i="2"/>
  <c r="T2342" i="2"/>
  <c r="U2342" i="2"/>
  <c r="T2343" i="2"/>
  <c r="U2343" i="2"/>
  <c r="V2343" i="2"/>
  <c r="W2343" i="2"/>
  <c r="X2343" i="2"/>
  <c r="Y2343" i="2"/>
  <c r="Z2343" i="2"/>
  <c r="T2344" i="2"/>
  <c r="U2344" i="2"/>
  <c r="V2344" i="2" s="1"/>
  <c r="T2345" i="2"/>
  <c r="U2345" i="2"/>
  <c r="Z2345" i="2"/>
  <c r="T2346" i="2"/>
  <c r="U2346" i="2"/>
  <c r="Y2346" i="2" s="1"/>
  <c r="V2346" i="2"/>
  <c r="W2346" i="2"/>
  <c r="X2346" i="2"/>
  <c r="T2347" i="2"/>
  <c r="U2347" i="2"/>
  <c r="V2347" i="2"/>
  <c r="W2347" i="2"/>
  <c r="X2347" i="2" s="1"/>
  <c r="Y2347" i="2" s="1"/>
  <c r="Z2347" i="2"/>
  <c r="T2348" i="2"/>
  <c r="U2348" i="2"/>
  <c r="V2348" i="2"/>
  <c r="W2348" i="2"/>
  <c r="X2348" i="2"/>
  <c r="Y2348" i="2" s="1"/>
  <c r="Z2348" i="2"/>
  <c r="T2349" i="2"/>
  <c r="U2349" i="2"/>
  <c r="V2349" i="2" s="1"/>
  <c r="Z2349" i="2"/>
  <c r="T2350" i="2"/>
  <c r="U2350" i="2"/>
  <c r="W2350" i="2" s="1"/>
  <c r="V2350" i="2"/>
  <c r="X2350" i="2"/>
  <c r="Y2350" i="2" s="1"/>
  <c r="Z2350" i="2"/>
  <c r="T2351" i="2"/>
  <c r="U2351" i="2"/>
  <c r="T2352" i="2"/>
  <c r="W2352" i="2" s="1"/>
  <c r="U2352" i="2"/>
  <c r="V2352" i="2" s="1"/>
  <c r="Z2352" i="2"/>
  <c r="T2353" i="2"/>
  <c r="Z2353" i="2" s="1"/>
  <c r="U2353" i="2"/>
  <c r="V2353" i="2"/>
  <c r="W2353" i="2"/>
  <c r="T2354" i="2"/>
  <c r="U2354" i="2"/>
  <c r="V2354" i="2"/>
  <c r="W2354" i="2"/>
  <c r="Z2354" i="2"/>
  <c r="T2355" i="2"/>
  <c r="U2355" i="2"/>
  <c r="V2355" i="2" s="1"/>
  <c r="X2355" i="2"/>
  <c r="Y2355" i="2"/>
  <c r="T2356" i="2"/>
  <c r="U2356" i="2"/>
  <c r="V2356" i="2" s="1"/>
  <c r="X2356" i="2" s="1"/>
  <c r="Y2356" i="2" s="1"/>
  <c r="W2356" i="2"/>
  <c r="Z2356" i="2"/>
  <c r="T2357" i="2"/>
  <c r="U2357" i="2"/>
  <c r="V2357" i="2" s="1"/>
  <c r="W2357" i="2"/>
  <c r="X2357" i="2" s="1"/>
  <c r="Y2357" i="2"/>
  <c r="T2358" i="2"/>
  <c r="U2358" i="2"/>
  <c r="V2358" i="2"/>
  <c r="W2358" i="2"/>
  <c r="X2358" i="2"/>
  <c r="Y2358" i="2"/>
  <c r="Z2358" i="2"/>
  <c r="T2359" i="2"/>
  <c r="U2359" i="2"/>
  <c r="V2359" i="2"/>
  <c r="W2359" i="2"/>
  <c r="X2359" i="2" s="1"/>
  <c r="Y2359" i="2" s="1"/>
  <c r="Z2359" i="2"/>
  <c r="T2360" i="2"/>
  <c r="U2360" i="2"/>
  <c r="T2361" i="2"/>
  <c r="U2361" i="2"/>
  <c r="T2362" i="2"/>
  <c r="Z2362" i="2" s="1"/>
  <c r="U2362" i="2"/>
  <c r="V2362" i="2"/>
  <c r="W2362" i="2"/>
  <c r="X2362" i="2"/>
  <c r="T2363" i="2"/>
  <c r="U2363" i="2"/>
  <c r="V2363" i="2"/>
  <c r="W2363" i="2"/>
  <c r="Z2363" i="2" s="1"/>
  <c r="X2363" i="2"/>
  <c r="Y2363" i="2"/>
  <c r="T2364" i="2"/>
  <c r="U2364" i="2"/>
  <c r="V2364" i="2"/>
  <c r="W2364" i="2"/>
  <c r="X2364" i="2"/>
  <c r="Y2364" i="2" s="1"/>
  <c r="Z2364" i="2"/>
  <c r="T2365" i="2"/>
  <c r="U2365" i="2"/>
  <c r="V2365" i="2" s="1"/>
  <c r="Z2365" i="2"/>
  <c r="T2366" i="2"/>
  <c r="U2366" i="2"/>
  <c r="W2366" i="2" s="1"/>
  <c r="V2366" i="2"/>
  <c r="X2366" i="2"/>
  <c r="Y2366" i="2" s="1"/>
  <c r="Z2366" i="2"/>
  <c r="T2367" i="2"/>
  <c r="Z2367" i="2" s="1"/>
  <c r="U2367" i="2"/>
  <c r="T2368" i="2"/>
  <c r="W2368" i="2" s="1"/>
  <c r="U2368" i="2"/>
  <c r="T2369" i="2"/>
  <c r="Z2369" i="2" s="1"/>
  <c r="U2369" i="2"/>
  <c r="V2369" i="2"/>
  <c r="W2369" i="2"/>
  <c r="T2370" i="2"/>
  <c r="U2370" i="2"/>
  <c r="V2370" i="2"/>
  <c r="W2370" i="2"/>
  <c r="X2370" i="2"/>
  <c r="Y2370" i="2"/>
  <c r="Z2370" i="2"/>
  <c r="T2371" i="2"/>
  <c r="U2371" i="2"/>
  <c r="Y2371" i="2"/>
  <c r="T2372" i="2"/>
  <c r="U2372" i="2"/>
  <c r="V2372" i="2" s="1"/>
  <c r="W2372" i="2"/>
  <c r="X2372" i="2"/>
  <c r="T2373" i="2"/>
  <c r="U2373" i="2"/>
  <c r="V2373" i="2" s="1"/>
  <c r="W2373" i="2"/>
  <c r="Z2373" i="2"/>
  <c r="T2374" i="2"/>
  <c r="Z2374" i="2" s="1"/>
  <c r="U2374" i="2"/>
  <c r="T2375" i="2"/>
  <c r="U2375" i="2"/>
  <c r="V2375" i="2"/>
  <c r="W2375" i="2"/>
  <c r="X2375" i="2" s="1"/>
  <c r="T2376" i="2"/>
  <c r="Z2376" i="2" s="1"/>
  <c r="U2376" i="2"/>
  <c r="V2376" i="2" s="1"/>
  <c r="T2377" i="2"/>
  <c r="U2377" i="2"/>
  <c r="Z2377" i="2"/>
  <c r="T2378" i="2"/>
  <c r="Z2378" i="2" s="1"/>
  <c r="U2378" i="2"/>
  <c r="V2378" i="2"/>
  <c r="X2378" i="2" s="1"/>
  <c r="W2378" i="2"/>
  <c r="T2379" i="2"/>
  <c r="U2379" i="2"/>
  <c r="V2379" i="2"/>
  <c r="W2379" i="2"/>
  <c r="X2379" i="2" s="1"/>
  <c r="Y2379" i="2" s="1"/>
  <c r="Z2379" i="2"/>
  <c r="T2380" i="2"/>
  <c r="U2380" i="2"/>
  <c r="V2380" i="2"/>
  <c r="W2380" i="2"/>
  <c r="X2380" i="2"/>
  <c r="T2381" i="2"/>
  <c r="U2381" i="2"/>
  <c r="V2381" i="2" s="1"/>
  <c r="T2382" i="2"/>
  <c r="U2382" i="2"/>
  <c r="W2382" i="2" s="1"/>
  <c r="Z2382" i="2" s="1"/>
  <c r="V2382" i="2"/>
  <c r="X2382" i="2"/>
  <c r="Y2382" i="2"/>
  <c r="T2383" i="2"/>
  <c r="U2383" i="2"/>
  <c r="T2384" i="2"/>
  <c r="W2384" i="2" s="1"/>
  <c r="U2384" i="2"/>
  <c r="V2384" i="2" s="1"/>
  <c r="Z2384" i="2"/>
  <c r="T2385" i="2"/>
  <c r="U2385" i="2"/>
  <c r="V2385" i="2"/>
  <c r="W2385" i="2"/>
  <c r="T2386" i="2"/>
  <c r="U2386" i="2"/>
  <c r="V2386" i="2"/>
  <c r="W2386" i="2"/>
  <c r="Z2386" i="2"/>
  <c r="T2387" i="2"/>
  <c r="Z2387" i="2" s="1"/>
  <c r="U2387" i="2"/>
  <c r="V2387" i="2" s="1"/>
  <c r="T2388" i="2"/>
  <c r="U2388" i="2"/>
  <c r="V2388" i="2" s="1"/>
  <c r="X2388" i="2" s="1"/>
  <c r="Y2388" i="2" s="1"/>
  <c r="W2388" i="2"/>
  <c r="Z2388" i="2"/>
  <c r="T2389" i="2"/>
  <c r="U2389" i="2"/>
  <c r="V2389" i="2" s="1"/>
  <c r="W2389" i="2"/>
  <c r="X2389" i="2" s="1"/>
  <c r="Y2389" i="2" s="1"/>
  <c r="Z2389" i="2"/>
  <c r="T2390" i="2"/>
  <c r="U2390" i="2"/>
  <c r="V2390" i="2"/>
  <c r="W2390" i="2"/>
  <c r="X2390" i="2"/>
  <c r="Y2390" i="2"/>
  <c r="Z2390" i="2"/>
  <c r="T2391" i="2"/>
  <c r="U2391" i="2"/>
  <c r="V2391" i="2"/>
  <c r="W2391" i="2"/>
  <c r="X2391" i="2" s="1"/>
  <c r="Y2391" i="2"/>
  <c r="Z2391" i="2"/>
  <c r="T2392" i="2"/>
  <c r="Z2392" i="2" s="1"/>
  <c r="U2392" i="2"/>
  <c r="T2393" i="2"/>
  <c r="U2393" i="2"/>
  <c r="Z2393" i="2"/>
  <c r="T2394" i="2"/>
  <c r="U2394" i="2"/>
  <c r="Y2394" i="2" s="1"/>
  <c r="V2394" i="2"/>
  <c r="W2394" i="2"/>
  <c r="X2394" i="2"/>
  <c r="T2395" i="2"/>
  <c r="U2395" i="2"/>
  <c r="V2395" i="2"/>
  <c r="W2395" i="2"/>
  <c r="X2395" i="2" s="1"/>
  <c r="Y2395" i="2" s="1"/>
  <c r="Z2395" i="2"/>
  <c r="T2396" i="2"/>
  <c r="U2396" i="2"/>
  <c r="V2396" i="2"/>
  <c r="W2396" i="2"/>
  <c r="X2396" i="2"/>
  <c r="T2397" i="2"/>
  <c r="U2397" i="2"/>
  <c r="V2397" i="2" s="1"/>
  <c r="X2397" i="2"/>
  <c r="Y2397" i="2"/>
  <c r="T2398" i="2"/>
  <c r="U2398" i="2"/>
  <c r="W2398" i="2" s="1"/>
  <c r="V2398" i="2"/>
  <c r="X2398" i="2"/>
  <c r="Y2398" i="2" s="1"/>
  <c r="Z2398" i="2"/>
  <c r="T2399" i="2"/>
  <c r="U2399" i="2"/>
  <c r="T2400" i="2"/>
  <c r="Z2400" i="2" s="1"/>
  <c r="U2400" i="2"/>
  <c r="V2400" i="2" s="1"/>
  <c r="W2400" i="2"/>
  <c r="X2400" i="2"/>
  <c r="T2401" i="2"/>
  <c r="Z2401" i="2" s="1"/>
  <c r="U2401" i="2"/>
  <c r="V2401" i="2"/>
  <c r="W2401" i="2"/>
  <c r="T2402" i="2"/>
  <c r="U2402" i="2"/>
  <c r="V2402" i="2"/>
  <c r="W2402" i="2"/>
  <c r="X2402" i="2"/>
  <c r="Y2402" i="2"/>
  <c r="Z2402" i="2"/>
  <c r="T2403" i="2"/>
  <c r="Z2403" i="2" s="1"/>
  <c r="U2403" i="2"/>
  <c r="V2403" i="2" s="1"/>
  <c r="W2403" i="2"/>
  <c r="X2403" i="2" s="1"/>
  <c r="Y2403" i="2" s="1"/>
  <c r="T2404" i="2"/>
  <c r="V2404" i="2" s="1"/>
  <c r="U2404" i="2"/>
  <c r="W2404" i="2"/>
  <c r="X2404" i="2"/>
  <c r="Y2404" i="2" s="1"/>
  <c r="Z2404" i="2"/>
  <c r="T2405" i="2"/>
  <c r="U2405" i="2"/>
  <c r="V2405" i="2" s="1"/>
  <c r="W2405" i="2"/>
  <c r="Z2405" i="2"/>
  <c r="T2406" i="2"/>
  <c r="U2406" i="2"/>
  <c r="T2407" i="2"/>
  <c r="U2407" i="2"/>
  <c r="V2407" i="2"/>
  <c r="W2407" i="2"/>
  <c r="X2407" i="2" s="1"/>
  <c r="Y2407" i="2" s="1"/>
  <c r="Z2407" i="2"/>
  <c r="T2408" i="2"/>
  <c r="U2408" i="2"/>
  <c r="T2409" i="2"/>
  <c r="U2409" i="2"/>
  <c r="Z2409" i="2"/>
  <c r="T2410" i="2"/>
  <c r="U2410" i="2"/>
  <c r="T2411" i="2"/>
  <c r="U2411" i="2"/>
  <c r="V2411" i="2"/>
  <c r="W2411" i="2"/>
  <c r="T2412" i="2"/>
  <c r="U2412" i="2"/>
  <c r="V2412" i="2"/>
  <c r="W2412" i="2"/>
  <c r="X2412" i="2"/>
  <c r="Y2412" i="2"/>
  <c r="Z2412" i="2"/>
  <c r="T2413" i="2"/>
  <c r="U2413" i="2"/>
  <c r="V2413" i="2" s="1"/>
  <c r="X2413" i="2"/>
  <c r="Y2413" i="2"/>
  <c r="T2414" i="2"/>
  <c r="U2414" i="2"/>
  <c r="W2414" i="2" s="1"/>
  <c r="V2414" i="2"/>
  <c r="X2414" i="2"/>
  <c r="Y2414" i="2" s="1"/>
  <c r="Z2414" i="2"/>
  <c r="T2415" i="2"/>
  <c r="U2415" i="2"/>
  <c r="T2416" i="2"/>
  <c r="W2416" i="2" s="1"/>
  <c r="U2416" i="2"/>
  <c r="V2416" i="2" s="1"/>
  <c r="Z2416" i="2"/>
  <c r="T2417" i="2"/>
  <c r="U2417" i="2"/>
  <c r="V2417" i="2"/>
  <c r="W2417" i="2"/>
  <c r="T2418" i="2"/>
  <c r="U2418" i="2"/>
  <c r="V2418" i="2"/>
  <c r="W2418" i="2"/>
  <c r="Z2418" i="2"/>
  <c r="T2419" i="2"/>
  <c r="Z2419" i="2" s="1"/>
  <c r="U2419" i="2"/>
  <c r="V2419" i="2" s="1"/>
  <c r="W2419" i="2"/>
  <c r="X2419" i="2"/>
  <c r="T2420" i="2"/>
  <c r="U2420" i="2"/>
  <c r="V2420" i="2"/>
  <c r="W2420" i="2"/>
  <c r="X2420" i="2"/>
  <c r="Z2420" i="2" s="1"/>
  <c r="Y2420" i="2"/>
  <c r="T2421" i="2"/>
  <c r="U2421" i="2"/>
  <c r="V2421" i="2" s="1"/>
  <c r="W2421" i="2"/>
  <c r="X2421" i="2" s="1"/>
  <c r="Y2421" i="2" s="1"/>
  <c r="Z2421" i="2"/>
  <c r="T2422" i="2"/>
  <c r="U2422" i="2"/>
  <c r="Z2422" i="2"/>
  <c r="T2423" i="2"/>
  <c r="U2423" i="2"/>
  <c r="V2423" i="2"/>
  <c r="W2423" i="2"/>
  <c r="X2423" i="2" s="1"/>
  <c r="Y2423" i="2" s="1"/>
  <c r="Z2423" i="2"/>
  <c r="T2424" i="2"/>
  <c r="Z2424" i="2" s="1"/>
  <c r="U2424" i="2"/>
  <c r="T2425" i="2"/>
  <c r="U2425" i="2"/>
  <c r="T2426" i="2"/>
  <c r="U2426" i="2"/>
  <c r="V2426" i="2"/>
  <c r="W2426" i="2"/>
  <c r="X2426" i="2"/>
  <c r="T2427" i="2"/>
  <c r="U2427" i="2"/>
  <c r="V2427" i="2"/>
  <c r="W2427" i="2"/>
  <c r="Z2427" i="2" s="1"/>
  <c r="X2427" i="2"/>
  <c r="Y2427" i="2"/>
  <c r="T2428" i="2"/>
  <c r="U2428" i="2"/>
  <c r="V2428" i="2"/>
  <c r="W2428" i="2"/>
  <c r="X2428" i="2"/>
  <c r="Y2428" i="2" s="1"/>
  <c r="Z2428" i="2"/>
  <c r="T2429" i="2"/>
  <c r="U2429" i="2"/>
  <c r="V2429" i="2"/>
  <c r="W2429" i="2"/>
  <c r="X2429" i="2"/>
  <c r="Y2429" i="2"/>
  <c r="Z2429" i="2"/>
  <c r="T2430" i="2"/>
  <c r="U2430" i="2"/>
  <c r="V2430" i="2"/>
  <c r="W2430" i="2"/>
  <c r="X2430" i="2"/>
  <c r="Y2430" i="2" s="1"/>
  <c r="Z2430" i="2"/>
  <c r="T2431" i="2"/>
  <c r="U2431" i="2"/>
  <c r="T2432" i="2"/>
  <c r="U2432" i="2"/>
  <c r="V2432" i="2" s="1"/>
  <c r="Z2432" i="2"/>
  <c r="T2433" i="2"/>
  <c r="Z2433" i="2" s="1"/>
  <c r="U2433" i="2"/>
  <c r="T2434" i="2"/>
  <c r="U2434" i="2"/>
  <c r="V2434" i="2"/>
  <c r="W2434" i="2"/>
  <c r="X2434" i="2" s="1"/>
  <c r="Y2434" i="2" s="1"/>
  <c r="Z2434" i="2"/>
  <c r="T2435" i="2"/>
  <c r="Z2435" i="2" s="1"/>
  <c r="U2435" i="2"/>
  <c r="V2435" i="2" s="1"/>
  <c r="W2435" i="2"/>
  <c r="X2435" i="2" s="1"/>
  <c r="Y2435" i="2" s="1"/>
  <c r="T2436" i="2"/>
  <c r="V2436" i="2" s="1"/>
  <c r="U2436" i="2"/>
  <c r="W2436" i="2"/>
  <c r="X2436" i="2"/>
  <c r="T2437" i="2"/>
  <c r="U2437" i="2"/>
  <c r="V2437" i="2" s="1"/>
  <c r="W2437" i="2"/>
  <c r="X2437" i="2"/>
  <c r="Y2437" i="2"/>
  <c r="Z2437" i="2"/>
  <c r="T2438" i="2"/>
  <c r="Z2438" i="2" s="1"/>
  <c r="U2438" i="2"/>
  <c r="V2438" i="2"/>
  <c r="W2438" i="2"/>
  <c r="X2438" i="2"/>
  <c r="Y2438" i="2"/>
  <c r="T2439" i="2"/>
  <c r="V2439" i="2" s="1"/>
  <c r="U2439" i="2"/>
  <c r="W2439" i="2"/>
  <c r="X2439" i="2" s="1"/>
  <c r="Y2439" i="2" s="1"/>
  <c r="Z2439" i="2"/>
  <c r="T2440" i="2"/>
  <c r="Z2440" i="2" s="1"/>
  <c r="U2440" i="2"/>
  <c r="T2441" i="2"/>
  <c r="U2441" i="2"/>
  <c r="T2442" i="2"/>
  <c r="Z2442" i="2" s="1"/>
  <c r="U2442" i="2"/>
  <c r="V2442" i="2"/>
  <c r="T2443" i="2"/>
  <c r="U2443" i="2"/>
  <c r="V2443" i="2"/>
  <c r="W2443" i="2"/>
  <c r="X2443" i="2" s="1"/>
  <c r="Y2443" i="2" s="1"/>
  <c r="Z2443" i="2"/>
  <c r="T2444" i="2"/>
  <c r="U2444" i="2"/>
  <c r="V2444" i="2"/>
  <c r="W2444" i="2"/>
  <c r="X2444" i="2"/>
  <c r="Z2444" i="2" s="1"/>
  <c r="Y2444" i="2"/>
  <c r="T2445" i="2"/>
  <c r="V2445" i="2" s="1"/>
  <c r="U2445" i="2"/>
  <c r="Z2445" i="2"/>
  <c r="T2446" i="2"/>
  <c r="U2446" i="2"/>
  <c r="V2446" i="2"/>
  <c r="W2446" i="2"/>
  <c r="X2446" i="2"/>
  <c r="Y2446" i="2"/>
  <c r="Z2446" i="2"/>
  <c r="T2447" i="2"/>
  <c r="U2447" i="2"/>
  <c r="T2448" i="2"/>
  <c r="Z2448" i="2" s="1"/>
  <c r="U2448" i="2"/>
  <c r="T2449" i="2"/>
  <c r="Z2449" i="2" s="1"/>
  <c r="U2449" i="2"/>
  <c r="T2450" i="2"/>
  <c r="U2450" i="2"/>
  <c r="V2450" i="2"/>
  <c r="W2450" i="2"/>
  <c r="X2450" i="2" s="1"/>
  <c r="Y2450" i="2" s="1"/>
  <c r="Z2450" i="2"/>
  <c r="T2451" i="2"/>
  <c r="Z2451" i="2" s="1"/>
  <c r="U2451" i="2"/>
  <c r="W2451" i="2" s="1"/>
  <c r="T2452" i="2"/>
  <c r="U2452" i="2"/>
  <c r="V2452" i="2"/>
  <c r="W2452" i="2"/>
  <c r="X2452" i="2"/>
  <c r="Z2452" i="2" s="1"/>
  <c r="Y2452" i="2"/>
  <c r="T2453" i="2"/>
  <c r="U2453" i="2"/>
  <c r="V2453" i="2" s="1"/>
  <c r="W2453" i="2"/>
  <c r="X2453" i="2" s="1"/>
  <c r="Y2453" i="2"/>
  <c r="Z2453" i="2"/>
  <c r="T2454" i="2"/>
  <c r="U2454" i="2"/>
  <c r="W2454" i="2" s="1"/>
  <c r="V2454" i="2"/>
  <c r="Y2454" i="2"/>
  <c r="T2455" i="2"/>
  <c r="U2455" i="2"/>
  <c r="V2455" i="2"/>
  <c r="W2455" i="2"/>
  <c r="X2455" i="2"/>
  <c r="Y2455" i="2"/>
  <c r="Z2455" i="2"/>
  <c r="T2456" i="2"/>
  <c r="Z2456" i="2" s="1"/>
  <c r="U2456" i="2"/>
  <c r="V2456" i="2"/>
  <c r="T2457" i="2"/>
  <c r="U2457" i="2"/>
  <c r="Z2457" i="2"/>
  <c r="T2458" i="2"/>
  <c r="Z2458" i="2" s="1"/>
  <c r="U2458" i="2"/>
  <c r="W2458" i="2"/>
  <c r="T2459" i="2"/>
  <c r="U2459" i="2"/>
  <c r="V2459" i="2"/>
  <c r="W2459" i="2"/>
  <c r="Z2459" i="2" s="1"/>
  <c r="X2459" i="2"/>
  <c r="Y2459" i="2"/>
  <c r="T2460" i="2"/>
  <c r="U2460" i="2"/>
  <c r="V2460" i="2"/>
  <c r="W2460" i="2"/>
  <c r="X2460" i="2"/>
  <c r="Y2460" i="2"/>
  <c r="Z2460" i="2"/>
  <c r="T2461" i="2"/>
  <c r="V2461" i="2" s="1"/>
  <c r="U2461" i="2"/>
  <c r="W2461" i="2" s="1"/>
  <c r="T2462" i="2"/>
  <c r="U2462" i="2"/>
  <c r="V2462" i="2"/>
  <c r="W2462" i="2"/>
  <c r="X2462" i="2"/>
  <c r="Y2462" i="2" s="1"/>
  <c r="Z2462" i="2"/>
  <c r="T2463" i="2"/>
  <c r="Z2463" i="2" s="1"/>
  <c r="U2463" i="2"/>
  <c r="T2464" i="2"/>
  <c r="U2464" i="2"/>
  <c r="V2464" i="2" s="1"/>
  <c r="T2465" i="2"/>
  <c r="Z2465" i="2" s="1"/>
  <c r="U2465" i="2"/>
  <c r="V2465" i="2"/>
  <c r="W2465" i="2"/>
  <c r="T2466" i="2"/>
  <c r="U2466" i="2"/>
  <c r="V2466" i="2"/>
  <c r="W2466" i="2"/>
  <c r="T2467" i="2"/>
  <c r="U2467" i="2"/>
  <c r="V2467" i="2" s="1"/>
  <c r="X2467" i="2"/>
  <c r="Y2467" i="2"/>
  <c r="T2468" i="2"/>
  <c r="U2468" i="2"/>
  <c r="V2468" i="2"/>
  <c r="W2468" i="2"/>
  <c r="X2468" i="2"/>
  <c r="Z2468" i="2" s="1"/>
  <c r="Y2468" i="2"/>
  <c r="T2469" i="2"/>
  <c r="U2469" i="2"/>
  <c r="V2469" i="2" s="1"/>
  <c r="W2469" i="2"/>
  <c r="Z2469" i="2"/>
  <c r="T2470" i="2"/>
  <c r="V2470" i="2" s="1"/>
  <c r="U2470" i="2"/>
  <c r="W2470" i="2" s="1"/>
  <c r="X2470" i="2" s="1"/>
  <c r="Y2470" i="2" s="1"/>
  <c r="Z2470" i="2"/>
  <c r="T2471" i="2"/>
  <c r="V2471" i="2" s="1"/>
  <c r="U2471" i="2"/>
  <c r="W2471" i="2"/>
  <c r="Z2471" i="2"/>
  <c r="T2472" i="2"/>
  <c r="U2472" i="2"/>
  <c r="V2472" i="2"/>
  <c r="T2473" i="2"/>
  <c r="U2473" i="2"/>
  <c r="Z2473" i="2"/>
  <c r="T2474" i="2"/>
  <c r="U2474" i="2"/>
  <c r="T2475" i="2"/>
  <c r="U2475" i="2"/>
  <c r="V2475" i="2"/>
  <c r="W2475" i="2"/>
  <c r="X2475" i="2" s="1"/>
  <c r="Y2475" i="2" s="1"/>
  <c r="Z2475" i="2"/>
  <c r="T2476" i="2"/>
  <c r="U2476" i="2"/>
  <c r="V2476" i="2"/>
  <c r="X2476" i="2" s="1"/>
  <c r="Y2476" i="2" s="1"/>
  <c r="W2476" i="2"/>
  <c r="Z2476" i="2"/>
  <c r="T2477" i="2"/>
  <c r="U2477" i="2"/>
  <c r="V2477" i="2"/>
  <c r="W2477" i="2"/>
  <c r="X2477" i="2"/>
  <c r="Y2477" i="2"/>
  <c r="Z2477" i="2"/>
  <c r="T2478" i="2"/>
  <c r="U2478" i="2"/>
  <c r="V2478" i="2"/>
  <c r="W2478" i="2"/>
  <c r="X2478" i="2"/>
  <c r="Y2478" i="2" s="1"/>
  <c r="Z2478" i="2"/>
  <c r="T2479" i="2"/>
  <c r="Z2479" i="2" s="1"/>
  <c r="U2479" i="2"/>
  <c r="T2480" i="2"/>
  <c r="U2480" i="2"/>
  <c r="T2481" i="2"/>
  <c r="U2481" i="2"/>
  <c r="V2481" i="2"/>
  <c r="W2481" i="2"/>
  <c r="T2482" i="2"/>
  <c r="U2482" i="2"/>
  <c r="V2482" i="2"/>
  <c r="W2482" i="2"/>
  <c r="Z2482" i="2"/>
  <c r="T2483" i="2"/>
  <c r="Z2483" i="2" s="1"/>
  <c r="U2483" i="2"/>
  <c r="T2484" i="2"/>
  <c r="U2484" i="2"/>
  <c r="V2484" i="2"/>
  <c r="W2484" i="2"/>
  <c r="X2484" i="2"/>
  <c r="Y2484" i="2" s="1"/>
  <c r="Z2484" i="2"/>
  <c r="T2485" i="2"/>
  <c r="U2485" i="2"/>
  <c r="V2485" i="2" s="1"/>
  <c r="W2485" i="2"/>
  <c r="X2485" i="2" s="1"/>
  <c r="Y2485" i="2"/>
  <c r="Z2485" i="2"/>
  <c r="T2486" i="2"/>
  <c r="U2486" i="2"/>
  <c r="T2487" i="2"/>
  <c r="V2487" i="2" s="1"/>
  <c r="U2487" i="2"/>
  <c r="W2487" i="2"/>
  <c r="Z2487" i="2"/>
  <c r="T2488" i="2"/>
  <c r="U2488" i="2"/>
  <c r="V2488" i="2" s="1"/>
  <c r="T2489" i="2"/>
  <c r="U2489" i="2"/>
  <c r="T2490" i="2"/>
  <c r="U2490" i="2"/>
  <c r="W2490" i="2"/>
  <c r="T2491" i="2"/>
  <c r="U2491" i="2"/>
  <c r="V2491" i="2"/>
  <c r="W2491" i="2"/>
  <c r="X2491" i="2" s="1"/>
  <c r="Y2491" i="2" s="1"/>
  <c r="Z2491" i="2"/>
  <c r="T2492" i="2"/>
  <c r="U2492" i="2"/>
  <c r="V2492" i="2"/>
  <c r="W2492" i="2"/>
  <c r="X2492" i="2" s="1"/>
  <c r="Y2492" i="2" s="1"/>
  <c r="Z2492" i="2"/>
  <c r="T2493" i="2"/>
  <c r="U2493" i="2"/>
  <c r="V2493" i="2"/>
  <c r="W2493" i="2"/>
  <c r="X2493" i="2"/>
  <c r="Y2493" i="2"/>
  <c r="Z2493" i="2"/>
  <c r="T2494" i="2"/>
  <c r="U2494" i="2"/>
  <c r="V2494" i="2"/>
  <c r="W2494" i="2"/>
  <c r="X2494" i="2"/>
  <c r="Y2494" i="2"/>
  <c r="Z2494" i="2"/>
  <c r="T2495" i="2"/>
  <c r="U2495" i="2"/>
  <c r="T2496" i="2"/>
  <c r="U2496" i="2"/>
  <c r="T2497" i="2"/>
  <c r="Z2497" i="2" s="1"/>
  <c r="U2497" i="2"/>
  <c r="W2497" i="2"/>
  <c r="T2498" i="2"/>
  <c r="U2498" i="2"/>
  <c r="V2498" i="2"/>
  <c r="W2498" i="2"/>
  <c r="Z2498" i="2"/>
  <c r="T2499" i="2"/>
  <c r="Z2499" i="2" s="1"/>
  <c r="U2499" i="2"/>
  <c r="V2499" i="2"/>
  <c r="W2499" i="2"/>
  <c r="X2499" i="2" s="1"/>
  <c r="Y2499" i="2" s="1"/>
  <c r="T2500" i="2"/>
  <c r="U2500" i="2"/>
  <c r="V2500" i="2"/>
  <c r="W2500" i="2"/>
  <c r="X2500" i="2"/>
  <c r="Y2500" i="2" s="1"/>
  <c r="Z2500" i="2"/>
  <c r="T2501" i="2"/>
  <c r="U2501" i="2"/>
  <c r="V2501" i="2" s="1"/>
  <c r="W2501" i="2"/>
  <c r="X2501" i="2"/>
  <c r="Y2501" i="2"/>
  <c r="T2502" i="2"/>
  <c r="U2502" i="2"/>
  <c r="Z2502" i="2"/>
  <c r="T2503" i="2"/>
  <c r="V2503" i="2" s="1"/>
  <c r="U2503" i="2"/>
  <c r="W2503" i="2"/>
  <c r="X2503" i="2" s="1"/>
  <c r="T2504" i="2"/>
  <c r="Z2504" i="2" s="1"/>
  <c r="U2504" i="2"/>
  <c r="T2505" i="2"/>
  <c r="U2505" i="2"/>
  <c r="Z2505" i="2"/>
  <c r="T2506" i="2"/>
  <c r="W2506" i="2" s="1"/>
  <c r="U2506" i="2"/>
  <c r="T2507" i="2"/>
  <c r="U2507" i="2"/>
  <c r="V2507" i="2"/>
  <c r="W2507" i="2"/>
  <c r="T2508" i="2"/>
  <c r="U2508" i="2"/>
  <c r="V2508" i="2"/>
  <c r="W2508" i="2"/>
  <c r="X2508" i="2"/>
  <c r="Y2508" i="2" s="1"/>
  <c r="Z2508" i="2"/>
  <c r="T2509" i="2"/>
  <c r="U2509" i="2"/>
  <c r="V2509" i="2"/>
  <c r="W2509" i="2"/>
  <c r="X2509" i="2"/>
  <c r="Y2509" i="2"/>
  <c r="Z2509" i="2"/>
  <c r="T2510" i="2"/>
  <c r="U2510" i="2"/>
  <c r="V2510" i="2"/>
  <c r="W2510" i="2"/>
  <c r="X2510" i="2"/>
  <c r="Y2510" i="2" s="1"/>
  <c r="Z2510" i="2"/>
  <c r="T2511" i="2"/>
  <c r="U2511" i="2"/>
  <c r="T2512" i="2"/>
  <c r="Z2512" i="2" s="1"/>
  <c r="U2512" i="2"/>
  <c r="T2513" i="2"/>
  <c r="U2513" i="2"/>
  <c r="W2513" i="2" s="1"/>
  <c r="T2514" i="2"/>
  <c r="U2514" i="2"/>
  <c r="V2514" i="2"/>
  <c r="W2514" i="2"/>
  <c r="X2514" i="2"/>
  <c r="Y2514" i="2"/>
  <c r="Z2514" i="2"/>
  <c r="T2515" i="2"/>
  <c r="U2515" i="2"/>
  <c r="V2515" i="2"/>
  <c r="T2516" i="2"/>
  <c r="U2516" i="2"/>
  <c r="V2516" i="2"/>
  <c r="W2516" i="2"/>
  <c r="X2516" i="2"/>
  <c r="T2517" i="2"/>
  <c r="U2517" i="2"/>
  <c r="V2517" i="2" s="1"/>
  <c r="W2517" i="2"/>
  <c r="X2517" i="2"/>
  <c r="Y2517" i="2"/>
  <c r="Z2517" i="2"/>
  <c r="T2518" i="2"/>
  <c r="U2518" i="2"/>
  <c r="T2519" i="2"/>
  <c r="U2519" i="2"/>
  <c r="V2519" i="2"/>
  <c r="W2519" i="2"/>
  <c r="X2519" i="2"/>
  <c r="Y2519" i="2"/>
  <c r="Z2519" i="2"/>
  <c r="T2520" i="2"/>
  <c r="Z2520" i="2" s="1"/>
  <c r="U2520" i="2"/>
  <c r="T2521" i="2"/>
  <c r="U2521" i="2"/>
  <c r="Y2521" i="2" s="1"/>
  <c r="T2522" i="2"/>
  <c r="Z2522" i="2" s="1"/>
  <c r="U2522" i="2"/>
  <c r="T2523" i="2"/>
  <c r="U2523" i="2"/>
  <c r="V2523" i="2"/>
  <c r="W2523" i="2"/>
  <c r="Z2523" i="2" s="1"/>
  <c r="X2523" i="2"/>
  <c r="Y2523" i="2"/>
  <c r="T2524" i="2"/>
  <c r="U2524" i="2"/>
  <c r="T2525" i="2"/>
  <c r="U2525" i="2"/>
  <c r="V2525" i="2"/>
  <c r="W2525" i="2"/>
  <c r="X2525" i="2"/>
  <c r="Y2525" i="2"/>
  <c r="Z2525" i="2"/>
  <c r="T2526" i="2"/>
  <c r="U2526" i="2"/>
  <c r="V2526" i="2"/>
  <c r="W2526" i="2"/>
  <c r="Z2526" i="2"/>
  <c r="T2527" i="2"/>
  <c r="Z2527" i="2" s="1"/>
  <c r="U2527" i="2"/>
  <c r="T2528" i="2"/>
  <c r="U2528" i="2"/>
  <c r="Z2528" i="2"/>
  <c r="T2529" i="2"/>
  <c r="U2529" i="2"/>
  <c r="T2530" i="2"/>
  <c r="U2530" i="2"/>
  <c r="V2530" i="2"/>
  <c r="W2530" i="2"/>
  <c r="X2530" i="2" s="1"/>
  <c r="Y2530" i="2" s="1"/>
  <c r="Z2530" i="2"/>
  <c r="T2531" i="2"/>
  <c r="Z2531" i="2" s="1"/>
  <c r="U2531" i="2"/>
  <c r="T2532" i="2"/>
  <c r="U2532" i="2"/>
  <c r="V2532" i="2"/>
  <c r="W2532" i="2"/>
  <c r="X2532" i="2"/>
  <c r="Z2532" i="2" s="1"/>
  <c r="Y2532" i="2"/>
  <c r="T2533" i="2"/>
  <c r="U2533" i="2"/>
  <c r="V2533" i="2"/>
  <c r="W2533" i="2"/>
  <c r="X2533" i="2"/>
  <c r="Y2533" i="2"/>
  <c r="T2534" i="2"/>
  <c r="V2534" i="2" s="1"/>
  <c r="U2534" i="2"/>
  <c r="W2534" i="2" s="1"/>
  <c r="X2534" i="2" s="1"/>
  <c r="Y2534" i="2" s="1"/>
  <c r="Z2534" i="2"/>
  <c r="T2535" i="2"/>
  <c r="Z2535" i="2" s="1"/>
  <c r="U2535" i="2"/>
  <c r="V2535" i="2"/>
  <c r="W2535" i="2"/>
  <c r="X2535" i="2"/>
  <c r="Y2535" i="2"/>
  <c r="T2536" i="2"/>
  <c r="U2536" i="2"/>
  <c r="V2536" i="2" s="1"/>
  <c r="T2537" i="2"/>
  <c r="U2537" i="2"/>
  <c r="Z2537" i="2"/>
  <c r="T2538" i="2"/>
  <c r="Z2538" i="2" s="1"/>
  <c r="U2538" i="2"/>
  <c r="Y2538" i="2" s="1"/>
  <c r="V2538" i="2"/>
  <c r="W2538" i="2"/>
  <c r="X2538" i="2"/>
  <c r="T2539" i="2"/>
  <c r="U2539" i="2"/>
  <c r="V2539" i="2"/>
  <c r="W2539" i="2"/>
  <c r="X2539" i="2"/>
  <c r="Y2539" i="2" s="1"/>
  <c r="Z2539" i="2"/>
  <c r="T2540" i="2"/>
  <c r="Z2540" i="2" s="1"/>
  <c r="U2540" i="2"/>
  <c r="T2541" i="2"/>
  <c r="U2541" i="2"/>
  <c r="V2541" i="2"/>
  <c r="W2541" i="2"/>
  <c r="X2541" i="2"/>
  <c r="Y2541" i="2"/>
  <c r="Z2541" i="2"/>
  <c r="T2542" i="2"/>
  <c r="U2542" i="2"/>
  <c r="X2542" i="2" s="1"/>
  <c r="V2542" i="2"/>
  <c r="W2542" i="2"/>
  <c r="Z2542" i="2" s="1"/>
  <c r="T2543" i="2"/>
  <c r="Z2543" i="2" s="1"/>
  <c r="U2543" i="2"/>
  <c r="T2544" i="2"/>
  <c r="U2544" i="2"/>
  <c r="T2545" i="2"/>
  <c r="Z2545" i="2" s="1"/>
  <c r="U2545" i="2"/>
  <c r="V2545" i="2" s="1"/>
  <c r="W2545" i="2"/>
  <c r="T2546" i="2"/>
  <c r="U2546" i="2"/>
  <c r="V2546" i="2"/>
  <c r="W2546" i="2"/>
  <c r="X2546" i="2"/>
  <c r="Y2546" i="2"/>
  <c r="Z2546" i="2"/>
  <c r="T2547" i="2"/>
  <c r="Z2547" i="2" s="1"/>
  <c r="U2547" i="2"/>
  <c r="T2548" i="2"/>
  <c r="V2548" i="2" s="1"/>
  <c r="U2548" i="2"/>
  <c r="W2548" i="2"/>
  <c r="X2548" i="2"/>
  <c r="Y2548" i="2" s="1"/>
  <c r="Z2548" i="2"/>
  <c r="T2549" i="2"/>
  <c r="Z2549" i="2" s="1"/>
  <c r="U2549" i="2"/>
  <c r="W2549" i="2"/>
  <c r="T2550" i="2"/>
  <c r="U2550" i="2"/>
  <c r="T2551" i="2"/>
  <c r="U2551" i="2"/>
  <c r="V2551" i="2"/>
  <c r="W2551" i="2"/>
  <c r="Z2551" i="2"/>
  <c r="T2552" i="2"/>
  <c r="U2552" i="2"/>
  <c r="V2552" i="2"/>
  <c r="T2553" i="2"/>
  <c r="U2553" i="2"/>
  <c r="W2553" i="2" s="1"/>
  <c r="Z2553" i="2" s="1"/>
  <c r="X2553" i="2"/>
  <c r="T2554" i="2"/>
  <c r="U2554" i="2"/>
  <c r="V2554" i="2"/>
  <c r="W2554" i="2"/>
  <c r="T2555" i="2"/>
  <c r="U2555" i="2"/>
  <c r="V2555" i="2"/>
  <c r="W2555" i="2"/>
  <c r="X2555" i="2"/>
  <c r="Y2555" i="2" s="1"/>
  <c r="Z2555" i="2"/>
  <c r="T2556" i="2"/>
  <c r="Z2556" i="2" s="1"/>
  <c r="U2556" i="2"/>
  <c r="W2556" i="2" s="1"/>
  <c r="V2556" i="2"/>
  <c r="T2557" i="2"/>
  <c r="U2557" i="2"/>
  <c r="V2557" i="2"/>
  <c r="W2557" i="2"/>
  <c r="X2557" i="2"/>
  <c r="Y2557" i="2"/>
  <c r="Z2557" i="2"/>
  <c r="T2558" i="2"/>
  <c r="U2558" i="2"/>
  <c r="Z2558" i="2"/>
  <c r="T2559" i="2"/>
  <c r="Z2559" i="2" s="1"/>
  <c r="U2559" i="2"/>
  <c r="T2560" i="2"/>
  <c r="U2560" i="2"/>
  <c r="Z2560" i="2"/>
  <c r="T2561" i="2"/>
  <c r="Z2561" i="2" s="1"/>
  <c r="U2561" i="2"/>
  <c r="V2561" i="2" s="1"/>
  <c r="T2562" i="2"/>
  <c r="U2562" i="2"/>
  <c r="V2562" i="2"/>
  <c r="W2562" i="2"/>
  <c r="X2562" i="2" s="1"/>
  <c r="Y2562" i="2"/>
  <c r="Z2562" i="2"/>
  <c r="T2563" i="2"/>
  <c r="U2563" i="2"/>
  <c r="T2564" i="2"/>
  <c r="U2564" i="2"/>
  <c r="V2564" i="2"/>
  <c r="W2564" i="2"/>
  <c r="X2564" i="2"/>
  <c r="Z2564" i="2" s="1"/>
  <c r="Y2564" i="2"/>
  <c r="T2565" i="2"/>
  <c r="Z2565" i="2" s="1"/>
  <c r="U2565" i="2"/>
  <c r="V2565" i="2"/>
  <c r="W2565" i="2"/>
  <c r="X2565" i="2"/>
  <c r="Y2565" i="2"/>
  <c r="T2566" i="2"/>
  <c r="U2566" i="2"/>
  <c r="Z2566" i="2"/>
  <c r="T2567" i="2"/>
  <c r="U2567" i="2"/>
  <c r="V2567" i="2" s="1"/>
  <c r="Y2567" i="2"/>
  <c r="T2568" i="2"/>
  <c r="Z2568" i="2" s="1"/>
  <c r="U2568" i="2"/>
  <c r="V2568" i="2" s="1"/>
  <c r="T2569" i="2"/>
  <c r="U2569" i="2"/>
  <c r="Z2569" i="2"/>
  <c r="T2570" i="2"/>
  <c r="Z2570" i="2" s="1"/>
  <c r="U2570" i="2"/>
  <c r="T2571" i="2"/>
  <c r="U2571" i="2"/>
  <c r="V2571" i="2"/>
  <c r="W2571" i="2"/>
  <c r="X2571" i="2"/>
  <c r="Y2571" i="2"/>
  <c r="Z2571" i="2"/>
  <c r="T2572" i="2"/>
  <c r="U2572" i="2"/>
  <c r="W2572" i="2" s="1"/>
  <c r="V2572" i="2"/>
  <c r="X2572" i="2"/>
  <c r="Y2572" i="2"/>
  <c r="T2573" i="2"/>
  <c r="W2573" i="2" s="1"/>
  <c r="X2573" i="2" s="1"/>
  <c r="Y2573" i="2" s="1"/>
  <c r="U2573" i="2"/>
  <c r="V2573" i="2"/>
  <c r="Z2573" i="2"/>
  <c r="T2574" i="2"/>
  <c r="U2574" i="2"/>
  <c r="V2574" i="2"/>
  <c r="Z2574" i="2"/>
  <c r="T2575" i="2"/>
  <c r="Z2575" i="2" s="1"/>
  <c r="U2575" i="2"/>
  <c r="T2576" i="2"/>
  <c r="U2576" i="2"/>
  <c r="V2576" i="2" s="1"/>
  <c r="W2576" i="2"/>
  <c r="T2577" i="2"/>
  <c r="Z2577" i="2" s="1"/>
  <c r="U2577" i="2"/>
  <c r="V2577" i="2" s="1"/>
  <c r="T2578" i="2"/>
  <c r="U2578" i="2"/>
  <c r="V2578" i="2"/>
  <c r="X2578" i="2" s="1"/>
  <c r="W2578" i="2"/>
  <c r="T2579" i="2"/>
  <c r="U2579" i="2"/>
  <c r="T2580" i="2"/>
  <c r="U2580" i="2"/>
  <c r="V2580" i="2"/>
  <c r="W2580" i="2"/>
  <c r="X2580" i="2"/>
  <c r="Y2580" i="2" s="1"/>
  <c r="Z2580" i="2"/>
  <c r="T2581" i="2"/>
  <c r="U2581" i="2"/>
  <c r="X2581" i="2"/>
  <c r="T2582" i="2"/>
  <c r="U2582" i="2"/>
  <c r="V2582" i="2"/>
  <c r="W2582" i="2"/>
  <c r="X2582" i="2"/>
  <c r="Y2582" i="2"/>
  <c r="Z2582" i="2"/>
  <c r="T2583" i="2"/>
  <c r="V2583" i="2" s="1"/>
  <c r="U2583" i="2"/>
  <c r="W2583" i="2"/>
  <c r="X2583" i="2" s="1"/>
  <c r="Y2583" i="2" s="1"/>
  <c r="Z2583" i="2"/>
  <c r="T2584" i="2"/>
  <c r="U2584" i="2"/>
  <c r="V2584" i="2"/>
  <c r="T2585" i="2"/>
  <c r="U2585" i="2"/>
  <c r="V2585" i="2" s="1"/>
  <c r="Z2585" i="2"/>
  <c r="T2586" i="2"/>
  <c r="Z2586" i="2" s="1"/>
  <c r="U2586" i="2"/>
  <c r="V2586" i="2"/>
  <c r="T2587" i="2"/>
  <c r="U2587" i="2"/>
  <c r="V2587" i="2"/>
  <c r="W2587" i="2"/>
  <c r="X2587" i="2" s="1"/>
  <c r="Y2587" i="2"/>
  <c r="Z2587" i="2"/>
  <c r="T2588" i="2"/>
  <c r="U2588" i="2"/>
  <c r="V2588" i="2"/>
  <c r="W2588" i="2"/>
  <c r="Z2588" i="2"/>
  <c r="T2589" i="2"/>
  <c r="V2589" i="2" s="1"/>
  <c r="U2589" i="2"/>
  <c r="Z2589" i="2"/>
  <c r="T2590" i="2"/>
  <c r="Z2590" i="2" s="1"/>
  <c r="U2590" i="2"/>
  <c r="V2590" i="2" s="1"/>
  <c r="W2590" i="2"/>
  <c r="X2590" i="2"/>
  <c r="T2591" i="2"/>
  <c r="Z2591" i="2" s="1"/>
  <c r="U2591" i="2"/>
  <c r="T2592" i="2"/>
  <c r="Z2592" i="2" s="1"/>
  <c r="U2592" i="2"/>
  <c r="V2592" i="2"/>
  <c r="T2593" i="2"/>
  <c r="U2593" i="2"/>
  <c r="V2593" i="2" s="1"/>
  <c r="W2593" i="2"/>
  <c r="T2594" i="2"/>
  <c r="U2594" i="2"/>
  <c r="V2594" i="2"/>
  <c r="W2594" i="2"/>
  <c r="X2594" i="2" s="1"/>
  <c r="Y2594" i="2" s="1"/>
  <c r="Z2594" i="2"/>
  <c r="T2595" i="2"/>
  <c r="U2595" i="2"/>
  <c r="V2595" i="2" s="1"/>
  <c r="W2595" i="2"/>
  <c r="T2596" i="2"/>
  <c r="V2596" i="2" s="1"/>
  <c r="U2596" i="2"/>
  <c r="W2596" i="2"/>
  <c r="X2596" i="2"/>
  <c r="Y2596" i="2" s="1"/>
  <c r="Z2596" i="2"/>
  <c r="T2597" i="2"/>
  <c r="U2597" i="2"/>
  <c r="W2597" i="2"/>
  <c r="T2598" i="2"/>
  <c r="U2598" i="2"/>
  <c r="T2599" i="2"/>
  <c r="U2599" i="2"/>
  <c r="X2599" i="2" s="1"/>
  <c r="V2599" i="2"/>
  <c r="W2599" i="2"/>
  <c r="Z2599" i="2" s="1"/>
  <c r="T2600" i="2"/>
  <c r="Z2600" i="2" s="1"/>
  <c r="U2600" i="2"/>
  <c r="V2600" i="2"/>
  <c r="T2601" i="2"/>
  <c r="U2601" i="2"/>
  <c r="V2601" i="2" s="1"/>
  <c r="W2601" i="2"/>
  <c r="Z2601" i="2"/>
  <c r="T2602" i="2"/>
  <c r="U2602" i="2"/>
  <c r="V2602" i="2"/>
  <c r="T2603" i="2"/>
  <c r="U2603" i="2"/>
  <c r="V2603" i="2"/>
  <c r="W2603" i="2"/>
  <c r="X2603" i="2"/>
  <c r="Y2603" i="2" s="1"/>
  <c r="Z2603" i="2"/>
  <c r="T2604" i="2"/>
  <c r="U2604" i="2"/>
  <c r="T2605" i="2"/>
  <c r="U2605" i="2"/>
  <c r="V2605" i="2"/>
  <c r="W2605" i="2"/>
  <c r="X2605" i="2"/>
  <c r="Y2605" i="2"/>
  <c r="Z2605" i="2"/>
  <c r="T2606" i="2"/>
  <c r="U2606" i="2"/>
  <c r="W2606" i="2" s="1"/>
  <c r="V2606" i="2"/>
  <c r="Z2606" i="2"/>
  <c r="T2607" i="2"/>
  <c r="U2607" i="2"/>
  <c r="T2608" i="2"/>
  <c r="U2608" i="2"/>
  <c r="V2608" i="2"/>
  <c r="W2608" i="2"/>
  <c r="T2609" i="2"/>
  <c r="U2609" i="2"/>
  <c r="W2609" i="2" s="1"/>
  <c r="V2609" i="2"/>
  <c r="T2610" i="2"/>
  <c r="U2610" i="2"/>
  <c r="V2610" i="2"/>
  <c r="W2610" i="2"/>
  <c r="X2610" i="2" s="1"/>
  <c r="Y2610" i="2" s="1"/>
  <c r="Z2610" i="2"/>
  <c r="T2611" i="2"/>
  <c r="U2611" i="2"/>
  <c r="W2611" i="2"/>
  <c r="T2612" i="2"/>
  <c r="V2612" i="2" s="1"/>
  <c r="X2612" i="2" s="1"/>
  <c r="Y2612" i="2" s="1"/>
  <c r="U2612" i="2"/>
  <c r="W2612" i="2"/>
  <c r="Z2612" i="2"/>
  <c r="T2613" i="2"/>
  <c r="U2613" i="2"/>
  <c r="T2614" i="2"/>
  <c r="U2614" i="2"/>
  <c r="T2615" i="2"/>
  <c r="U2615" i="2"/>
  <c r="Z2615" i="2"/>
  <c r="T2616" i="2"/>
  <c r="U2616" i="2"/>
  <c r="T2617" i="2"/>
  <c r="U2617" i="2"/>
  <c r="W2617" i="2" s="1"/>
  <c r="Z2617" i="2"/>
  <c r="T2618" i="2"/>
  <c r="U2618" i="2"/>
  <c r="T2619" i="2"/>
  <c r="U2619" i="2"/>
  <c r="V2619" i="2"/>
  <c r="W2619" i="2"/>
  <c r="X2619" i="2"/>
  <c r="Z2619" i="2" s="1"/>
  <c r="Y2619" i="2"/>
  <c r="T2620" i="2"/>
  <c r="U2620" i="2"/>
  <c r="X2620" i="2"/>
  <c r="T2621" i="2"/>
  <c r="U2621" i="2"/>
  <c r="V2621" i="2"/>
  <c r="W2621" i="2"/>
  <c r="X2621" i="2"/>
  <c r="Y2621" i="2"/>
  <c r="Z2621" i="2"/>
  <c r="T2622" i="2"/>
  <c r="V2622" i="2" s="1"/>
  <c r="U2622" i="2"/>
  <c r="W2622" i="2"/>
  <c r="Z2622" i="2"/>
  <c r="T2623" i="2"/>
  <c r="U2623" i="2"/>
  <c r="T2624" i="2"/>
  <c r="U2624" i="2"/>
  <c r="Z2624" i="2"/>
  <c r="T2625" i="2"/>
  <c r="Z2625" i="2" s="1"/>
  <c r="U2625" i="2"/>
  <c r="V2625" i="2"/>
  <c r="T2626" i="2"/>
  <c r="U2626" i="2"/>
  <c r="T2627" i="2"/>
  <c r="U2627" i="2"/>
  <c r="W2627" i="2"/>
  <c r="T2628" i="2"/>
  <c r="U2628" i="2"/>
  <c r="V2628" i="2"/>
  <c r="W2628" i="2"/>
  <c r="Z2628" i="2" s="1"/>
  <c r="X2628" i="2"/>
  <c r="Y2628" i="2"/>
  <c r="T2629" i="2"/>
  <c r="U2629" i="2"/>
  <c r="X2629" i="2" s="1"/>
  <c r="V2629" i="2"/>
  <c r="W2629" i="2"/>
  <c r="Z2629" i="2"/>
  <c r="T2630" i="2"/>
  <c r="U2630" i="2"/>
  <c r="Z2630" i="2"/>
  <c r="T2631" i="2"/>
  <c r="U2631" i="2"/>
  <c r="W2631" i="2" s="1"/>
  <c r="V2631" i="2"/>
  <c r="Z2631" i="2"/>
  <c r="T2632" i="2"/>
  <c r="Z2632" i="2" s="1"/>
  <c r="U2632" i="2"/>
  <c r="T2633" i="2"/>
  <c r="U2633" i="2"/>
  <c r="W2633" i="2" s="1"/>
  <c r="V2633" i="2"/>
  <c r="X2633" i="2"/>
  <c r="Y2633" i="2"/>
  <c r="Z2633" i="2"/>
  <c r="T2634" i="2"/>
  <c r="U2634" i="2"/>
  <c r="T2635" i="2"/>
  <c r="U2635" i="2"/>
  <c r="V2635" i="2"/>
  <c r="X2635" i="2" s="1"/>
  <c r="Y2635" i="2" s="1"/>
  <c r="W2635" i="2"/>
  <c r="Z2635" i="2"/>
  <c r="T2636" i="2"/>
  <c r="U2636" i="2"/>
  <c r="V2636" i="2" s="1"/>
  <c r="Y2636" i="2"/>
  <c r="T2637" i="2"/>
  <c r="U2637" i="2"/>
  <c r="V2637" i="2"/>
  <c r="W2637" i="2"/>
  <c r="X2637" i="2"/>
  <c r="Z2637" i="2" s="1"/>
  <c r="Y2637" i="2"/>
  <c r="T2638" i="2"/>
  <c r="Z2638" i="2" s="1"/>
  <c r="U2638" i="2"/>
  <c r="T2639" i="2"/>
  <c r="Z2639" i="2" s="1"/>
  <c r="U2639" i="2"/>
  <c r="T2640" i="2"/>
  <c r="U2640" i="2"/>
  <c r="V2640" i="2"/>
  <c r="W2640" i="2"/>
  <c r="Z2640" i="2"/>
  <c r="T2641" i="2"/>
  <c r="U2641" i="2"/>
  <c r="V2641" i="2"/>
  <c r="W2641" i="2"/>
  <c r="T2642" i="2"/>
  <c r="U2642" i="2"/>
  <c r="W2642" i="2" s="1"/>
  <c r="V2642" i="2"/>
  <c r="Z2642" i="2"/>
  <c r="T2643" i="2"/>
  <c r="U2643" i="2"/>
  <c r="T2644" i="2"/>
  <c r="U2644" i="2"/>
  <c r="V2644" i="2" s="1"/>
  <c r="W2644" i="2"/>
  <c r="X2644" i="2" s="1"/>
  <c r="Y2644" i="2" s="1"/>
  <c r="Z2644" i="2"/>
  <c r="T2645" i="2"/>
  <c r="Z2645" i="2" s="1"/>
  <c r="U2645" i="2"/>
  <c r="V2645" i="2"/>
  <c r="W2645" i="2"/>
  <c r="X2645" i="2"/>
  <c r="Y2645" i="2"/>
  <c r="T2646" i="2"/>
  <c r="V2646" i="2" s="1"/>
  <c r="U2646" i="2"/>
  <c r="W2646" i="2" s="1"/>
  <c r="T2647" i="2"/>
  <c r="Z2647" i="2" s="1"/>
  <c r="U2647" i="2"/>
  <c r="T2648" i="2"/>
  <c r="U2648" i="2"/>
  <c r="V2648" i="2"/>
  <c r="T2649" i="2"/>
  <c r="U2649" i="2"/>
  <c r="V2649" i="2"/>
  <c r="W2649" i="2"/>
  <c r="X2649" i="2"/>
  <c r="Y2649" i="2"/>
  <c r="Z2649" i="2"/>
  <c r="T2650" i="2"/>
  <c r="U2650" i="2"/>
  <c r="Y2650" i="2" s="1"/>
  <c r="W2650" i="2"/>
  <c r="T2651" i="2"/>
  <c r="U2651" i="2"/>
  <c r="V2651" i="2"/>
  <c r="W2651" i="2"/>
  <c r="X2651" i="2" s="1"/>
  <c r="Y2651" i="2" s="1"/>
  <c r="Z2651" i="2"/>
  <c r="T2652" i="2"/>
  <c r="Z2652" i="2" s="1"/>
  <c r="U2652" i="2"/>
  <c r="W2652" i="2"/>
  <c r="T2653" i="2"/>
  <c r="U2653" i="2"/>
  <c r="V2653" i="2" s="1"/>
  <c r="Z2653" i="2"/>
  <c r="T2654" i="2"/>
  <c r="U2654" i="2"/>
  <c r="X2654" i="2" s="1"/>
  <c r="T2655" i="2"/>
  <c r="Z2655" i="2" s="1"/>
  <c r="U2655" i="2"/>
  <c r="T2656" i="2"/>
  <c r="U2656" i="2"/>
  <c r="Z2656" i="2"/>
  <c r="T2657" i="2"/>
  <c r="Z2657" i="2" s="1"/>
  <c r="U2657" i="2"/>
  <c r="V2657" i="2" s="1"/>
  <c r="W2657" i="2"/>
  <c r="T2658" i="2"/>
  <c r="U2658" i="2"/>
  <c r="V2658" i="2"/>
  <c r="W2658" i="2"/>
  <c r="X2658" i="2" s="1"/>
  <c r="Y2658" i="2" s="1"/>
  <c r="Z2658" i="2"/>
  <c r="T2659" i="2"/>
  <c r="Z2659" i="2" s="1"/>
  <c r="U2659" i="2"/>
  <c r="V2659" i="2"/>
  <c r="W2659" i="2"/>
  <c r="X2659" i="2"/>
  <c r="Y2659" i="2" s="1"/>
  <c r="T2660" i="2"/>
  <c r="V2660" i="2" s="1"/>
  <c r="U2660" i="2"/>
  <c r="W2660" i="2"/>
  <c r="X2660" i="2"/>
  <c r="Y2660" i="2" s="1"/>
  <c r="Z2660" i="2"/>
  <c r="T2661" i="2"/>
  <c r="Z2661" i="2" s="1"/>
  <c r="U2661" i="2"/>
  <c r="T2662" i="2"/>
  <c r="U2662" i="2"/>
  <c r="V2662" i="2" s="1"/>
  <c r="T2663" i="2"/>
  <c r="U2663" i="2"/>
  <c r="W2663" i="2" s="1"/>
  <c r="V2663" i="2"/>
  <c r="T2664" i="2"/>
  <c r="Z2664" i="2" s="1"/>
  <c r="U2664" i="2"/>
  <c r="T2665" i="2"/>
  <c r="Z2665" i="2" s="1"/>
  <c r="U2665" i="2"/>
  <c r="V2665" i="2" s="1"/>
  <c r="W2665" i="2"/>
  <c r="X2665" i="2"/>
  <c r="T2666" i="2"/>
  <c r="Z2666" i="2" s="1"/>
  <c r="U2666" i="2"/>
  <c r="W2666" i="2"/>
  <c r="T2667" i="2"/>
  <c r="U2667" i="2"/>
  <c r="V2667" i="2"/>
  <c r="W2667" i="2"/>
  <c r="X2667" i="2" s="1"/>
  <c r="Y2667" i="2" s="1"/>
  <c r="Z2667" i="2"/>
  <c r="T2668" i="2"/>
  <c r="Z2668" i="2" s="1"/>
  <c r="U2668" i="2"/>
  <c r="T2669" i="2"/>
  <c r="U2669" i="2"/>
  <c r="V2669" i="2" s="1"/>
  <c r="Z2669" i="2"/>
  <c r="T2670" i="2"/>
  <c r="U2670" i="2"/>
  <c r="V2670" i="2"/>
  <c r="W2670" i="2"/>
  <c r="Z2670" i="2" s="1"/>
  <c r="X2670" i="2"/>
  <c r="Y2670" i="2"/>
  <c r="T2671" i="2"/>
  <c r="U2671" i="2"/>
  <c r="T2672" i="2"/>
  <c r="Z2672" i="2" s="1"/>
  <c r="U2672" i="2"/>
  <c r="V2672" i="2"/>
  <c r="T2673" i="2"/>
  <c r="Z2673" i="2" s="1"/>
  <c r="U2673" i="2"/>
  <c r="V2673" i="2" s="1"/>
  <c r="W2673" i="2"/>
  <c r="T2674" i="2"/>
  <c r="U2674" i="2"/>
  <c r="V2674" i="2" s="1"/>
  <c r="W2674" i="2"/>
  <c r="X2674" i="2" s="1"/>
  <c r="Z2674" i="2"/>
  <c r="T2675" i="2"/>
  <c r="Z2675" i="2" s="1"/>
  <c r="U2675" i="2"/>
  <c r="V2675" i="2" s="1"/>
  <c r="W2675" i="2"/>
  <c r="T2676" i="2"/>
  <c r="U2676" i="2"/>
  <c r="V2676" i="2" s="1"/>
  <c r="Z2676" i="2"/>
  <c r="T2677" i="2"/>
  <c r="U2677" i="2"/>
  <c r="Y2677" i="2" s="1"/>
  <c r="V2677" i="2"/>
  <c r="T2678" i="2"/>
  <c r="U2678" i="2"/>
  <c r="V2678" i="2" s="1"/>
  <c r="W2678" i="2"/>
  <c r="T2679" i="2"/>
  <c r="Z2679" i="2" s="1"/>
  <c r="U2679" i="2"/>
  <c r="W2679" i="2"/>
  <c r="T2680" i="2"/>
  <c r="U2680" i="2"/>
  <c r="Z2680" i="2"/>
  <c r="T2681" i="2"/>
  <c r="U2681" i="2"/>
  <c r="V2681" i="2"/>
  <c r="W2681" i="2"/>
  <c r="Z2681" i="2"/>
  <c r="T2682" i="2"/>
  <c r="U2682" i="2"/>
  <c r="W2682" i="2" s="1"/>
  <c r="V2682" i="2"/>
  <c r="Z2682" i="2"/>
  <c r="T2683" i="2"/>
  <c r="U2683" i="2"/>
  <c r="X2683" i="2" s="1"/>
  <c r="T2684" i="2"/>
  <c r="Z2684" i="2" s="1"/>
  <c r="U2684" i="2"/>
  <c r="T2685" i="2"/>
  <c r="U2685" i="2"/>
  <c r="X2685" i="2" s="1"/>
  <c r="V2685" i="2"/>
  <c r="W2685" i="2"/>
  <c r="Z2685" i="2"/>
  <c r="T2686" i="2"/>
  <c r="U2686" i="2"/>
  <c r="Z2686" i="2"/>
  <c r="T2687" i="2"/>
  <c r="U2687" i="2"/>
  <c r="V2687" i="2"/>
  <c r="W2687" i="2"/>
  <c r="X2687" i="2"/>
  <c r="Y2687" i="2" s="1"/>
  <c r="Z2687" i="2"/>
  <c r="T2688" i="2"/>
  <c r="U2688" i="2"/>
  <c r="W2688" i="2" s="1"/>
  <c r="T2689" i="2"/>
  <c r="U2689" i="2"/>
  <c r="T2690" i="2"/>
  <c r="U2690" i="2"/>
  <c r="T2691" i="2"/>
  <c r="U2691" i="2"/>
  <c r="V2691" i="2" s="1"/>
  <c r="W2691" i="2"/>
  <c r="T2692" i="2"/>
  <c r="U2692" i="2"/>
  <c r="V2692" i="2" s="1"/>
  <c r="Z2692" i="2"/>
  <c r="T2693" i="2"/>
  <c r="Z2693" i="2" s="1"/>
  <c r="U2693" i="2"/>
  <c r="V2693" i="2" s="1"/>
  <c r="T2694" i="2"/>
  <c r="U2694" i="2"/>
  <c r="V2694" i="2" s="1"/>
  <c r="W2694" i="2"/>
  <c r="X2694" i="2"/>
  <c r="T2695" i="2"/>
  <c r="Z2695" i="2" s="1"/>
  <c r="U2695" i="2"/>
  <c r="W2695" i="2"/>
  <c r="T2696" i="2"/>
  <c r="U2696" i="2"/>
  <c r="V2696" i="2" s="1"/>
  <c r="W2696" i="2"/>
  <c r="Z2696" i="2" s="1"/>
  <c r="X2696" i="2"/>
  <c r="Y2696" i="2"/>
  <c r="T2697" i="2"/>
  <c r="U2697" i="2"/>
  <c r="V2697" i="2"/>
  <c r="W2697" i="2"/>
  <c r="X2697" i="2"/>
  <c r="Y2697" i="2"/>
  <c r="Z2697" i="2"/>
  <c r="T2698" i="2"/>
  <c r="U2698" i="2"/>
  <c r="W2698" i="2" s="1"/>
  <c r="V2698" i="2"/>
  <c r="T2699" i="2"/>
  <c r="Z2699" i="2" s="1"/>
  <c r="U2699" i="2"/>
  <c r="T2700" i="2"/>
  <c r="Z2700" i="2" s="1"/>
  <c r="U2700" i="2"/>
  <c r="T2701" i="2"/>
  <c r="V2701" i="2" s="1"/>
  <c r="U2701" i="2"/>
  <c r="W2701" i="2"/>
  <c r="T2702" i="2"/>
  <c r="U2702" i="2"/>
  <c r="V2702" i="2"/>
  <c r="W2702" i="2"/>
  <c r="Z2702" i="2"/>
  <c r="T2703" i="2"/>
  <c r="U2703" i="2"/>
  <c r="V2703" i="2"/>
  <c r="X2703" i="2" s="1"/>
  <c r="W2703" i="2"/>
  <c r="Y2703" i="2"/>
  <c r="Z2703" i="2"/>
  <c r="T2704" i="2"/>
  <c r="U2704" i="2"/>
  <c r="W2704" i="2" s="1"/>
  <c r="V2704" i="2"/>
  <c r="X2704" i="2"/>
  <c r="Y2704" i="2" s="1"/>
  <c r="Z2704" i="2"/>
  <c r="T2705" i="2"/>
  <c r="U2705" i="2"/>
  <c r="Z2705" i="2"/>
  <c r="T2706" i="2"/>
  <c r="W2706" i="2" s="1"/>
  <c r="U2706" i="2"/>
  <c r="T2707" i="2"/>
  <c r="W2707" i="2" s="1"/>
  <c r="U2707" i="2"/>
  <c r="T2708" i="2"/>
  <c r="U2708" i="2"/>
  <c r="V2708" i="2"/>
  <c r="Y2708" i="2"/>
  <c r="T2709" i="2"/>
  <c r="U2709" i="2"/>
  <c r="T2710" i="2"/>
  <c r="U2710" i="2"/>
  <c r="W2710" i="2"/>
  <c r="Z2710" i="2"/>
  <c r="T2711" i="2"/>
  <c r="U2711" i="2"/>
  <c r="W2711" i="2"/>
  <c r="X2711" i="2"/>
  <c r="T2712" i="2"/>
  <c r="V2712" i="2" s="1"/>
  <c r="U2712" i="2"/>
  <c r="Z2712" i="2"/>
  <c r="T2713" i="2"/>
  <c r="U2713" i="2"/>
  <c r="V2713" i="2"/>
  <c r="W2713" i="2"/>
  <c r="X2713" i="2" s="1"/>
  <c r="Y2713" i="2"/>
  <c r="Z2713" i="2"/>
  <c r="T2714" i="2"/>
  <c r="U2714" i="2"/>
  <c r="W2714" i="2" s="1"/>
  <c r="V2714" i="2"/>
  <c r="Z2714" i="2"/>
  <c r="T2715" i="2"/>
  <c r="Z2715" i="2" s="1"/>
  <c r="U2715" i="2"/>
  <c r="T2716" i="2"/>
  <c r="U2716" i="2"/>
  <c r="X2716" i="2"/>
  <c r="T2717" i="2"/>
  <c r="W2717" i="2" s="1"/>
  <c r="U2717" i="2"/>
  <c r="V2717" i="2"/>
  <c r="T2718" i="2"/>
  <c r="U2718" i="2"/>
  <c r="V2718" i="2"/>
  <c r="W2718" i="2"/>
  <c r="Z2718" i="2"/>
  <c r="T2719" i="2"/>
  <c r="U2719" i="2"/>
  <c r="V2719" i="2"/>
  <c r="W2719" i="2"/>
  <c r="X2719" i="2"/>
  <c r="Y2719" i="2"/>
  <c r="Z2719" i="2"/>
  <c r="T2720" i="2"/>
  <c r="U2720" i="2"/>
  <c r="T2721" i="2"/>
  <c r="U2721" i="2"/>
  <c r="Z2721" i="2"/>
  <c r="T2722" i="2"/>
  <c r="W2722" i="2" s="1"/>
  <c r="U2722" i="2"/>
  <c r="T2723" i="2"/>
  <c r="U2723" i="2"/>
  <c r="V2723" i="2" s="1"/>
  <c r="W2723" i="2"/>
  <c r="T2724" i="2"/>
  <c r="U2724" i="2"/>
  <c r="V2724" i="2" s="1"/>
  <c r="Z2724" i="2"/>
  <c r="T2725" i="2"/>
  <c r="U2725" i="2"/>
  <c r="V2725" i="2"/>
  <c r="T2726" i="2"/>
  <c r="U2726" i="2"/>
  <c r="T2727" i="2"/>
  <c r="Z2727" i="2" s="1"/>
  <c r="U2727" i="2"/>
  <c r="W2727" i="2"/>
  <c r="T2728" i="2"/>
  <c r="U2728" i="2"/>
  <c r="V2728" i="2"/>
  <c r="W2728" i="2"/>
  <c r="X2728" i="2"/>
  <c r="Y2728" i="2"/>
  <c r="Z2728" i="2"/>
  <c r="T2729" i="2"/>
  <c r="U2729" i="2"/>
  <c r="V2729" i="2"/>
  <c r="W2729" i="2"/>
  <c r="Z2729" i="2"/>
  <c r="T2730" i="2"/>
  <c r="U2730" i="2"/>
  <c r="W2730" i="2" s="1"/>
  <c r="V2730" i="2"/>
  <c r="Z2730" i="2"/>
  <c r="T2731" i="2"/>
  <c r="Z2731" i="2" s="1"/>
  <c r="U2731" i="2"/>
  <c r="T2732" i="2"/>
  <c r="Z2732" i="2" s="1"/>
  <c r="U2732" i="2"/>
  <c r="T2733" i="2"/>
  <c r="U2733" i="2"/>
  <c r="T2734" i="2"/>
  <c r="U2734" i="2"/>
  <c r="T2735" i="2"/>
  <c r="U2735" i="2"/>
  <c r="V2735" i="2"/>
  <c r="W2735" i="2"/>
  <c r="X2735" i="2" s="1"/>
  <c r="Y2735" i="2" s="1"/>
  <c r="Z2735" i="2"/>
  <c r="T2736" i="2"/>
  <c r="U2736" i="2"/>
  <c r="Z2736" i="2"/>
  <c r="T2737" i="2"/>
  <c r="U2737" i="2"/>
  <c r="T2738" i="2"/>
  <c r="U2738" i="2"/>
  <c r="T2739" i="2"/>
  <c r="U2739" i="2"/>
  <c r="V2739" i="2" s="1"/>
  <c r="W2739" i="2"/>
  <c r="T2740" i="2"/>
  <c r="Z2740" i="2" s="1"/>
  <c r="U2740" i="2"/>
  <c r="T2741" i="2"/>
  <c r="U2741" i="2"/>
  <c r="V2741" i="2"/>
  <c r="T2742" i="2"/>
  <c r="U2742" i="2"/>
  <c r="V2742" i="2" s="1"/>
  <c r="W2742" i="2"/>
  <c r="Z2742" i="2"/>
  <c r="T2743" i="2"/>
  <c r="U2743" i="2"/>
  <c r="W2743" i="2" s="1"/>
  <c r="X2743" i="2"/>
  <c r="T2744" i="2"/>
  <c r="U2744" i="2"/>
  <c r="W2744" i="2"/>
  <c r="Z2744" i="2"/>
  <c r="T2745" i="2"/>
  <c r="W2745" i="2" s="1"/>
  <c r="U2745" i="2"/>
  <c r="V2745" i="2"/>
  <c r="T2746" i="2"/>
  <c r="U2746" i="2"/>
  <c r="W2746" i="2" s="1"/>
  <c r="V2746" i="2"/>
  <c r="Y2746" i="2"/>
  <c r="T2747" i="2"/>
  <c r="Z2747" i="2" s="1"/>
  <c r="U2747" i="2"/>
  <c r="V2747" i="2" s="1"/>
  <c r="T2748" i="2"/>
  <c r="Z2748" i="2" s="1"/>
  <c r="U2748" i="2"/>
  <c r="T2749" i="2"/>
  <c r="Z2749" i="2" s="1"/>
  <c r="U2749" i="2"/>
  <c r="T2750" i="2"/>
  <c r="Z2750" i="2" s="1"/>
  <c r="U2750" i="2"/>
  <c r="V2750" i="2"/>
  <c r="W2750" i="2"/>
  <c r="T2751" i="2"/>
  <c r="U2751" i="2"/>
  <c r="V2751" i="2"/>
  <c r="W2751" i="2"/>
  <c r="Z2751" i="2" s="1"/>
  <c r="X2751" i="2"/>
  <c r="Y2751" i="2"/>
  <c r="T2752" i="2"/>
  <c r="U2752" i="2"/>
  <c r="W2752" i="2" s="1"/>
  <c r="V2752" i="2"/>
  <c r="X2752" i="2"/>
  <c r="Y2752" i="2" s="1"/>
  <c r="Z2752" i="2"/>
  <c r="T2753" i="2"/>
  <c r="U2753" i="2"/>
  <c r="X2753" i="2" s="1"/>
  <c r="Y2753" i="2"/>
  <c r="T2754" i="2"/>
  <c r="U2754" i="2"/>
  <c r="T2755" i="2"/>
  <c r="U2755" i="2"/>
  <c r="V2755" i="2"/>
  <c r="W2755" i="2"/>
  <c r="T2756" i="2"/>
  <c r="Z2756" i="2" s="1"/>
  <c r="U2756" i="2"/>
  <c r="T2757" i="2"/>
  <c r="U2757" i="2"/>
  <c r="V2757" i="2"/>
  <c r="W2757" i="2"/>
  <c r="T2758" i="2"/>
  <c r="Z2758" i="2" s="1"/>
  <c r="U2758" i="2"/>
  <c r="V2758" i="2"/>
  <c r="W2758" i="2"/>
  <c r="X2758" i="2"/>
  <c r="Y2758" i="2" s="1"/>
  <c r="T2759" i="2"/>
  <c r="U2759" i="2"/>
  <c r="W2759" i="2"/>
  <c r="T2760" i="2"/>
  <c r="V2760" i="2" s="1"/>
  <c r="U2760" i="2"/>
  <c r="T2761" i="2"/>
  <c r="U2761" i="2"/>
  <c r="X2761" i="2" s="1"/>
  <c r="V2761" i="2"/>
  <c r="W2761" i="2"/>
  <c r="Y2761" i="2"/>
  <c r="T2762" i="2"/>
  <c r="U2762" i="2"/>
  <c r="V2762" i="2"/>
  <c r="T2763" i="2"/>
  <c r="U2763" i="2"/>
  <c r="V2763" i="2" s="1"/>
  <c r="T2764" i="2"/>
  <c r="Z2764" i="2" s="1"/>
  <c r="U2764" i="2"/>
  <c r="V2764" i="2"/>
  <c r="W2764" i="2"/>
  <c r="X2764" i="2" s="1"/>
  <c r="T2765" i="2"/>
  <c r="U2765" i="2"/>
  <c r="V2765" i="2" s="1"/>
  <c r="Z2765" i="2"/>
  <c r="T2766" i="2"/>
  <c r="U2766" i="2"/>
  <c r="T2767" i="2"/>
  <c r="U2767" i="2"/>
  <c r="V2767" i="2"/>
  <c r="W2767" i="2"/>
  <c r="X2767" i="2"/>
  <c r="Y2767" i="2" s="1"/>
  <c r="Z2767" i="2"/>
  <c r="T2768" i="2"/>
  <c r="U2768" i="2"/>
  <c r="W2768" i="2" s="1"/>
  <c r="V2768" i="2"/>
  <c r="Z2768" i="2"/>
  <c r="T2769" i="2"/>
  <c r="U2769" i="2"/>
  <c r="Z2769" i="2"/>
  <c r="T2770" i="2"/>
  <c r="U2770" i="2"/>
  <c r="W2770" i="2"/>
  <c r="Z2770" i="2"/>
  <c r="T2771" i="2"/>
  <c r="U2771" i="2"/>
  <c r="V2771" i="2"/>
  <c r="T2772" i="2"/>
  <c r="U2772" i="2"/>
  <c r="V2772" i="2"/>
  <c r="W2772" i="2"/>
  <c r="T2773" i="2"/>
  <c r="U2773" i="2"/>
  <c r="V2773" i="2"/>
  <c r="W2773" i="2"/>
  <c r="X2773" i="2"/>
  <c r="Y2773" i="2"/>
  <c r="T2774" i="2"/>
  <c r="U2774" i="2"/>
  <c r="T2775" i="2"/>
  <c r="Z2775" i="2" s="1"/>
  <c r="U2775" i="2"/>
  <c r="W2775" i="2"/>
  <c r="T2776" i="2"/>
  <c r="Z2776" i="2" s="1"/>
  <c r="U2776" i="2"/>
  <c r="V2776" i="2"/>
  <c r="W2776" i="2"/>
  <c r="X2776" i="2"/>
  <c r="Y2776" i="2"/>
  <c r="T2777" i="2"/>
  <c r="U2777" i="2"/>
  <c r="V2777" i="2"/>
  <c r="W2777" i="2"/>
  <c r="X2777" i="2" s="1"/>
  <c r="Y2777" i="2" s="1"/>
  <c r="Z2777" i="2"/>
  <c r="T2778" i="2"/>
  <c r="Z2778" i="2" s="1"/>
  <c r="U2778" i="2"/>
  <c r="T2779" i="2"/>
  <c r="U2779" i="2"/>
  <c r="T2780" i="2"/>
  <c r="Z2780" i="2" s="1"/>
  <c r="U2780" i="2"/>
  <c r="V2780" i="2"/>
  <c r="W2780" i="2"/>
  <c r="X2780" i="2" s="1"/>
  <c r="T2781" i="2"/>
  <c r="U2781" i="2"/>
  <c r="X2781" i="2" s="1"/>
  <c r="T2782" i="2"/>
  <c r="U2782" i="2"/>
  <c r="W2782" i="2"/>
  <c r="T2783" i="2"/>
  <c r="U2783" i="2"/>
  <c r="V2783" i="2"/>
  <c r="W2783" i="2"/>
  <c r="X2783" i="2"/>
  <c r="Y2783" i="2" s="1"/>
  <c r="Z2783" i="2"/>
  <c r="T2784" i="2"/>
  <c r="U2784" i="2"/>
  <c r="V2784" i="2"/>
  <c r="Z2784" i="2"/>
  <c r="T2785" i="2"/>
  <c r="U2785" i="2"/>
  <c r="X2785" i="2" s="1"/>
  <c r="Y2785" i="2"/>
  <c r="T2786" i="2"/>
  <c r="U2786" i="2"/>
  <c r="Z2786" i="2"/>
  <c r="T2787" i="2"/>
  <c r="U2787" i="2"/>
  <c r="T2788" i="2"/>
  <c r="U2788" i="2"/>
  <c r="V2788" i="2" s="1"/>
  <c r="X2788" i="2"/>
  <c r="Y2788" i="2"/>
  <c r="T2789" i="2"/>
  <c r="U2789" i="2"/>
  <c r="Z2789" i="2"/>
  <c r="T2790" i="2"/>
  <c r="U2790" i="2"/>
  <c r="W2790" i="2" s="1"/>
  <c r="V2790" i="2"/>
  <c r="T2791" i="2"/>
  <c r="U2791" i="2"/>
  <c r="V2791" i="2"/>
  <c r="W2791" i="2"/>
  <c r="X2791" i="2"/>
  <c r="Y2791" i="2"/>
  <c r="Z2791" i="2"/>
  <c r="T2792" i="2"/>
  <c r="Z2792" i="2" s="1"/>
  <c r="U2792" i="2"/>
  <c r="T2793" i="2"/>
  <c r="U2793" i="2"/>
  <c r="V2793" i="2"/>
  <c r="W2793" i="2"/>
  <c r="X2793" i="2"/>
  <c r="Z2793" i="2" s="1"/>
  <c r="Y2793" i="2"/>
  <c r="T2794" i="2"/>
  <c r="U2794" i="2"/>
  <c r="V2794" i="2"/>
  <c r="Z2794" i="2"/>
  <c r="T2795" i="2"/>
  <c r="W2795" i="2" s="1"/>
  <c r="U2795" i="2"/>
  <c r="V2795" i="2" s="1"/>
  <c r="Z2795" i="2"/>
  <c r="T2796" i="2"/>
  <c r="Z2796" i="2" s="1"/>
  <c r="U2796" i="2"/>
  <c r="T2797" i="2"/>
  <c r="Z2797" i="2" s="1"/>
  <c r="U2797" i="2"/>
  <c r="T2798" i="2"/>
  <c r="U2798" i="2"/>
  <c r="V2798" i="2" s="1"/>
  <c r="Z2798" i="2"/>
  <c r="T2799" i="2"/>
  <c r="W2799" i="2" s="1"/>
  <c r="U2799" i="2"/>
  <c r="T2800" i="2"/>
  <c r="U2800" i="2"/>
  <c r="V2800" i="2" s="1"/>
  <c r="X2800" i="2" s="1"/>
  <c r="Y2800" i="2" s="1"/>
  <c r="W2800" i="2"/>
  <c r="Z2800" i="2"/>
  <c r="T2801" i="2"/>
  <c r="Z2801" i="2" s="1"/>
  <c r="U2801" i="2"/>
  <c r="V2801" i="2"/>
  <c r="T2802" i="2"/>
  <c r="U2802" i="2"/>
  <c r="V2802" i="2"/>
  <c r="W2802" i="2"/>
  <c r="X2802" i="2" s="1"/>
  <c r="Z2802" i="2" s="1"/>
  <c r="Y2802" i="2"/>
  <c r="T2803" i="2"/>
  <c r="U2803" i="2"/>
  <c r="V2803" i="2"/>
  <c r="X2803" i="2" s="1"/>
  <c r="Y2803" i="2" s="1"/>
  <c r="W2803" i="2"/>
  <c r="Z2803" i="2"/>
  <c r="T2804" i="2"/>
  <c r="U2804" i="2"/>
  <c r="V2804" i="2" s="1"/>
  <c r="Y2804" i="2"/>
  <c r="T2805" i="2"/>
  <c r="Z2805" i="2" s="1"/>
  <c r="U2805" i="2"/>
  <c r="T2806" i="2"/>
  <c r="U2806" i="2"/>
  <c r="W2806" i="2" s="1"/>
  <c r="V2806" i="2"/>
  <c r="T2807" i="2"/>
  <c r="U2807" i="2"/>
  <c r="V2807" i="2"/>
  <c r="W2807" i="2"/>
  <c r="X2807" i="2" s="1"/>
  <c r="Y2807" i="2" s="1"/>
  <c r="Z2807" i="2"/>
  <c r="T2808" i="2"/>
  <c r="U2808" i="2"/>
  <c r="X2808" i="2"/>
  <c r="T2809" i="2"/>
  <c r="U2809" i="2"/>
  <c r="V2809" i="2"/>
  <c r="W2809" i="2"/>
  <c r="X2809" i="2"/>
  <c r="Y2809" i="2"/>
  <c r="Z2809" i="2"/>
  <c r="T2810" i="2"/>
  <c r="U2810" i="2"/>
  <c r="W2810" i="2" s="1"/>
  <c r="V2810" i="2"/>
  <c r="Z2810" i="2"/>
  <c r="T2811" i="2"/>
  <c r="U2811" i="2"/>
  <c r="V2811" i="2" s="1"/>
  <c r="W2811" i="2"/>
  <c r="X2811" i="2"/>
  <c r="Y2811" i="2"/>
  <c r="Z2811" i="2"/>
  <c r="T2812" i="2"/>
  <c r="Z2812" i="2" s="1"/>
  <c r="U2812" i="2"/>
  <c r="V2812" i="2" s="1"/>
  <c r="T2813" i="2"/>
  <c r="Z2813" i="2" s="1"/>
  <c r="U2813" i="2"/>
  <c r="T2814" i="2"/>
  <c r="U2814" i="2"/>
  <c r="V2814" i="2"/>
  <c r="Z2814" i="2"/>
  <c r="T2815" i="2"/>
  <c r="U2815" i="2"/>
  <c r="W2815" i="2"/>
  <c r="T2816" i="2"/>
  <c r="U2816" i="2"/>
  <c r="V2816" i="2" s="1"/>
  <c r="W2816" i="2"/>
  <c r="Z2816" i="2" s="1"/>
  <c r="X2816" i="2"/>
  <c r="Y2816" i="2"/>
  <c r="T2817" i="2"/>
  <c r="U2817" i="2"/>
  <c r="V2817" i="2"/>
  <c r="T2818" i="2"/>
  <c r="U2818" i="2"/>
  <c r="V2818" i="2"/>
  <c r="W2818" i="2"/>
  <c r="X2818" i="2"/>
  <c r="Y2818" i="2"/>
  <c r="Z2818" i="2"/>
  <c r="T2819" i="2"/>
  <c r="U2819" i="2"/>
  <c r="V2819" i="2"/>
  <c r="X2819" i="2" s="1"/>
  <c r="Y2819" i="2" s="1"/>
  <c r="W2819" i="2"/>
  <c r="Z2819" i="2"/>
  <c r="T2820" i="2"/>
  <c r="U2820" i="2"/>
  <c r="V2820" i="2" s="1"/>
  <c r="Y2820" i="2"/>
  <c r="T2821" i="2"/>
  <c r="U2821" i="2"/>
  <c r="Z2821" i="2"/>
  <c r="T2822" i="2"/>
  <c r="U2822" i="2"/>
  <c r="W2822" i="2" s="1"/>
  <c r="V2822" i="2"/>
  <c r="T2823" i="2"/>
  <c r="U2823" i="2"/>
  <c r="V2823" i="2"/>
  <c r="W2823" i="2"/>
  <c r="X2823" i="2" s="1"/>
  <c r="Y2823" i="2" s="1"/>
  <c r="Z2823" i="2"/>
  <c r="T2824" i="2"/>
  <c r="Z2824" i="2" s="1"/>
  <c r="U2824" i="2"/>
  <c r="T2825" i="2"/>
  <c r="U2825" i="2"/>
  <c r="V2825" i="2"/>
  <c r="W2825" i="2"/>
  <c r="X2825" i="2"/>
  <c r="Y2825" i="2"/>
  <c r="Z2825" i="2"/>
  <c r="T2826" i="2"/>
  <c r="U2826" i="2"/>
  <c r="V2826" i="2"/>
  <c r="Z2826" i="2"/>
  <c r="T2827" i="2"/>
  <c r="V2827" i="2" s="1"/>
  <c r="U2827" i="2"/>
  <c r="T2828" i="2"/>
  <c r="Z2828" i="2" s="1"/>
  <c r="U2828" i="2"/>
  <c r="V2828" i="2" s="1"/>
  <c r="W2828" i="2"/>
  <c r="X2828" i="2"/>
  <c r="Y2828" i="2"/>
  <c r="T2829" i="2"/>
  <c r="U2829" i="2"/>
  <c r="T2830" i="2"/>
  <c r="U2830" i="2"/>
  <c r="V2830" i="2" s="1"/>
  <c r="Z2830" i="2"/>
  <c r="T2831" i="2"/>
  <c r="W2831" i="2" s="1"/>
  <c r="U2831" i="2"/>
  <c r="T2832" i="2"/>
  <c r="U2832" i="2"/>
  <c r="V2832" i="2" s="1"/>
  <c r="W2832" i="2"/>
  <c r="X2832" i="2"/>
  <c r="Y2832" i="2"/>
  <c r="T2833" i="2"/>
  <c r="Z2833" i="2" s="1"/>
  <c r="U2833" i="2"/>
  <c r="V2833" i="2"/>
  <c r="T2834" i="2"/>
  <c r="U2834" i="2"/>
  <c r="V2834" i="2" s="1"/>
  <c r="W2834" i="2"/>
  <c r="X2834" i="2" s="1"/>
  <c r="Y2834" i="2" s="1"/>
  <c r="Z2834" i="2"/>
  <c r="T2835" i="2"/>
  <c r="U2835" i="2"/>
  <c r="V2835" i="2"/>
  <c r="W2835" i="2"/>
  <c r="Z2835" i="2" s="1"/>
  <c r="X2835" i="2"/>
  <c r="Y2835" i="2"/>
  <c r="T2836" i="2"/>
  <c r="Z2836" i="2" s="1"/>
  <c r="U2836" i="2"/>
  <c r="V2836" i="2" s="1"/>
  <c r="T2837" i="2"/>
  <c r="U2837" i="2"/>
  <c r="T2838" i="2"/>
  <c r="U2838" i="2"/>
  <c r="W2838" i="2" s="1"/>
  <c r="V2838" i="2"/>
  <c r="T2839" i="2"/>
  <c r="U2839" i="2"/>
  <c r="V2839" i="2"/>
  <c r="W2839" i="2"/>
  <c r="X2839" i="2" s="1"/>
  <c r="Y2839" i="2" s="1"/>
  <c r="Z2839" i="2"/>
  <c r="T2840" i="2"/>
  <c r="Z2840" i="2" s="1"/>
  <c r="U2840" i="2"/>
  <c r="T2841" i="2"/>
  <c r="U2841" i="2"/>
  <c r="V2841" i="2"/>
  <c r="W2841" i="2"/>
  <c r="X2841" i="2"/>
  <c r="Y2841" i="2"/>
  <c r="Z2841" i="2"/>
  <c r="T2842" i="2"/>
  <c r="U2842" i="2"/>
  <c r="V2842" i="2"/>
  <c r="W2842" i="2"/>
  <c r="Z2842" i="2"/>
  <c r="T2843" i="2"/>
  <c r="U2843" i="2"/>
  <c r="V2843" i="2"/>
  <c r="W2843" i="2"/>
  <c r="X2843" i="2"/>
  <c r="Y2843" i="2"/>
  <c r="Z2843" i="2"/>
  <c r="T2844" i="2"/>
  <c r="Z2844" i="2" s="1"/>
  <c r="U2844" i="2"/>
  <c r="W2844" i="2"/>
  <c r="T2845" i="2"/>
  <c r="U2845" i="2"/>
  <c r="T2846" i="2"/>
  <c r="U2846" i="2"/>
  <c r="V2846" i="2" s="1"/>
  <c r="T2847" i="2"/>
  <c r="U2847" i="2"/>
  <c r="W2847" i="2"/>
  <c r="T2848" i="2"/>
  <c r="U2848" i="2"/>
  <c r="V2848" i="2" s="1"/>
  <c r="W2848" i="2"/>
  <c r="X2848" i="2"/>
  <c r="Y2848" i="2" s="1"/>
  <c r="Z2848" i="2"/>
  <c r="T2849" i="2"/>
  <c r="Z2849" i="2" s="1"/>
  <c r="U2849" i="2"/>
  <c r="T2850" i="2"/>
  <c r="U2850" i="2"/>
  <c r="V2850" i="2"/>
  <c r="W2850" i="2"/>
  <c r="X2850" i="2"/>
  <c r="Y2850" i="2"/>
  <c r="Z2850" i="2"/>
  <c r="T2851" i="2"/>
  <c r="U2851" i="2"/>
  <c r="V2851" i="2"/>
  <c r="W2851" i="2"/>
  <c r="X2851" i="2" s="1"/>
  <c r="Y2851" i="2" s="1"/>
  <c r="Z2851" i="2"/>
  <c r="T2852" i="2"/>
  <c r="U2852" i="2"/>
  <c r="V2852" i="2" s="1"/>
  <c r="T2853" i="2"/>
  <c r="Z2853" i="2" s="1"/>
  <c r="U2853" i="2"/>
  <c r="T2854" i="2"/>
  <c r="Z2854" i="2" s="1"/>
  <c r="U2854" i="2"/>
  <c r="W2854" i="2" s="1"/>
  <c r="V2854" i="2"/>
  <c r="T2855" i="2"/>
  <c r="U2855" i="2"/>
  <c r="V2855" i="2"/>
  <c r="W2855" i="2"/>
  <c r="T2856" i="2"/>
  <c r="Z2856" i="2" s="1"/>
  <c r="U2856" i="2"/>
  <c r="T2857" i="2"/>
  <c r="U2857" i="2"/>
  <c r="V2857" i="2"/>
  <c r="W2857" i="2"/>
  <c r="X2857" i="2"/>
  <c r="Z2857" i="2" s="1"/>
  <c r="Y2857" i="2"/>
  <c r="T2858" i="2"/>
  <c r="U2858" i="2"/>
  <c r="T2859" i="2"/>
  <c r="U2859" i="2"/>
  <c r="V2859" i="2"/>
  <c r="W2859" i="2"/>
  <c r="X2859" i="2"/>
  <c r="Y2859" i="2"/>
  <c r="Z2859" i="2"/>
  <c r="T2860" i="2"/>
  <c r="Z2860" i="2" s="1"/>
  <c r="U2860" i="2"/>
  <c r="V2860" i="2" s="1"/>
  <c r="W2860" i="2"/>
  <c r="X2860" i="2"/>
  <c r="Y2860" i="2" s="1"/>
  <c r="T2861" i="2"/>
  <c r="Z2861" i="2" s="1"/>
  <c r="U2861" i="2"/>
  <c r="T2862" i="2"/>
  <c r="U2862" i="2"/>
  <c r="V2862" i="2"/>
  <c r="Z2862" i="2"/>
  <c r="T2863" i="2"/>
  <c r="U2863" i="2"/>
  <c r="X2863" i="2" s="1"/>
  <c r="V2863" i="2"/>
  <c r="W2863" i="2"/>
  <c r="T2864" i="2"/>
  <c r="U2864" i="2"/>
  <c r="V2864" i="2" s="1"/>
  <c r="W2864" i="2"/>
  <c r="X2864" i="2"/>
  <c r="Y2864" i="2" s="1"/>
  <c r="Z2864" i="2"/>
  <c r="T2865" i="2"/>
  <c r="Z2865" i="2" s="1"/>
  <c r="U2865" i="2"/>
  <c r="T2866" i="2"/>
  <c r="U2866" i="2"/>
  <c r="V2866" i="2" s="1"/>
  <c r="W2866" i="2"/>
  <c r="X2866" i="2" s="1"/>
  <c r="Y2866" i="2" s="1"/>
  <c r="Z2866" i="2"/>
  <c r="T2867" i="2"/>
  <c r="U2867" i="2"/>
  <c r="V2867" i="2"/>
  <c r="W2867" i="2"/>
  <c r="X2867" i="2" s="1"/>
  <c r="Y2867" i="2" s="1"/>
  <c r="Z2867" i="2"/>
  <c r="T2868" i="2"/>
  <c r="U2868" i="2"/>
  <c r="T2869" i="2"/>
  <c r="Z2869" i="2" s="1"/>
  <c r="U2869" i="2"/>
  <c r="T2870" i="2"/>
  <c r="Z2870" i="2" s="1"/>
  <c r="U2870" i="2"/>
  <c r="W2870" i="2" s="1"/>
  <c r="V2870" i="2"/>
  <c r="T2871" i="2"/>
  <c r="U2871" i="2"/>
  <c r="V2871" i="2"/>
  <c r="W2871" i="2"/>
  <c r="X2871" i="2" s="1"/>
  <c r="Y2871" i="2" s="1"/>
  <c r="T2872" i="2"/>
  <c r="U2872" i="2"/>
  <c r="T2873" i="2"/>
  <c r="U2873" i="2"/>
  <c r="V2873" i="2"/>
  <c r="W2873" i="2"/>
  <c r="X2873" i="2"/>
  <c r="Y2873" i="2"/>
  <c r="Z2873" i="2"/>
  <c r="T2874" i="2"/>
  <c r="U2874" i="2"/>
  <c r="W2874" i="2" s="1"/>
  <c r="V2874" i="2"/>
  <c r="Z2874" i="2"/>
  <c r="T2875" i="2"/>
  <c r="U2875" i="2"/>
  <c r="W2875" i="2" s="1"/>
  <c r="X2875" i="2" s="1"/>
  <c r="Y2875" i="2" s="1"/>
  <c r="V2875" i="2"/>
  <c r="Z2875" i="2"/>
  <c r="T2876" i="2"/>
  <c r="Z2876" i="2" s="1"/>
  <c r="U2876" i="2"/>
  <c r="T2877" i="2"/>
  <c r="Z2877" i="2" s="1"/>
  <c r="U2877" i="2"/>
  <c r="T2878" i="2"/>
  <c r="U2878" i="2"/>
  <c r="V2878" i="2"/>
  <c r="Z2878" i="2"/>
  <c r="T2879" i="2"/>
  <c r="U2879" i="2"/>
  <c r="X2879" i="2" s="1"/>
  <c r="W2879" i="2"/>
  <c r="T2880" i="2"/>
  <c r="U2880" i="2"/>
  <c r="V2880" i="2" s="1"/>
  <c r="W2880" i="2"/>
  <c r="X2880" i="2" s="1"/>
  <c r="Y2880" i="2" s="1"/>
  <c r="T2881" i="2"/>
  <c r="U2881" i="2"/>
  <c r="T2882" i="2"/>
  <c r="U2882" i="2"/>
  <c r="V2882" i="2" s="1"/>
  <c r="W2882" i="2"/>
  <c r="X2882" i="2" s="1"/>
  <c r="Y2882" i="2" s="1"/>
  <c r="Z2882" i="2"/>
  <c r="T2883" i="2"/>
  <c r="Z2883" i="2" s="1"/>
  <c r="U2883" i="2"/>
  <c r="V2883" i="2"/>
  <c r="W2883" i="2"/>
  <c r="X2883" i="2" s="1"/>
  <c r="Y2883" i="2" s="1"/>
  <c r="T2884" i="2"/>
  <c r="U2884" i="2"/>
  <c r="T2885" i="2"/>
  <c r="Z2885" i="2" s="1"/>
  <c r="U2885" i="2"/>
  <c r="T2886" i="2"/>
  <c r="U2886" i="2"/>
  <c r="W2886" i="2" s="1"/>
  <c r="V2886" i="2"/>
  <c r="T2887" i="2"/>
  <c r="U2887" i="2"/>
  <c r="V2887" i="2"/>
  <c r="W2887" i="2"/>
  <c r="T2888" i="2"/>
  <c r="Z2888" i="2" s="1"/>
  <c r="U2888" i="2"/>
  <c r="T2889" i="2"/>
  <c r="U2889" i="2"/>
  <c r="V2889" i="2"/>
  <c r="W2889" i="2"/>
  <c r="X2889" i="2"/>
  <c r="Y2889" i="2"/>
  <c r="Z2889" i="2"/>
  <c r="T2890" i="2"/>
  <c r="U2890" i="2"/>
  <c r="V2890" i="2" s="1"/>
  <c r="W2890" i="2"/>
  <c r="Z2890" i="2"/>
  <c r="T2891" i="2"/>
  <c r="U2891" i="2"/>
  <c r="W2891" i="2" s="1"/>
  <c r="X2891" i="2" s="1"/>
  <c r="Y2891" i="2" s="1"/>
  <c r="V2891" i="2"/>
  <c r="Z2891" i="2"/>
  <c r="T2892" i="2"/>
  <c r="Z2892" i="2" s="1"/>
  <c r="U2892" i="2"/>
  <c r="V2892" i="2" s="1"/>
  <c r="W2892" i="2"/>
  <c r="X2892" i="2"/>
  <c r="Y2892" i="2"/>
  <c r="T2893" i="2"/>
  <c r="Z2893" i="2" s="1"/>
  <c r="U2893" i="2"/>
  <c r="T2894" i="2"/>
  <c r="U2894" i="2"/>
  <c r="V2894" i="2" s="1"/>
  <c r="T2895" i="2"/>
  <c r="U2895" i="2"/>
  <c r="T2896" i="2"/>
  <c r="U2896" i="2"/>
  <c r="V2896" i="2" s="1"/>
  <c r="X2896" i="2" s="1"/>
  <c r="Y2896" i="2" s="1"/>
  <c r="W2896" i="2"/>
  <c r="Z2896" i="2"/>
  <c r="T2897" i="2"/>
  <c r="U2897" i="2"/>
  <c r="V2897" i="2"/>
  <c r="T2898" i="2"/>
  <c r="U2898" i="2"/>
  <c r="V2898" i="2" s="1"/>
  <c r="W2898" i="2"/>
  <c r="X2898" i="2" s="1"/>
  <c r="Y2898" i="2" s="1"/>
  <c r="Z2898" i="2"/>
  <c r="T2899" i="2"/>
  <c r="Z2899" i="2" s="1"/>
  <c r="U2899" i="2"/>
  <c r="V2899" i="2"/>
  <c r="W2899" i="2"/>
  <c r="X2899" i="2" s="1"/>
  <c r="Y2899" i="2" s="1"/>
  <c r="T2900" i="2"/>
  <c r="Z2900" i="2" s="1"/>
  <c r="U2900" i="2"/>
  <c r="X2900" i="2" s="1"/>
  <c r="V2900" i="2"/>
  <c r="W2900" i="2"/>
  <c r="Y2900" i="2"/>
  <c r="T2901" i="2"/>
  <c r="U2901" i="2"/>
  <c r="Z2901" i="2"/>
  <c r="T2902" i="2"/>
  <c r="U2902" i="2"/>
  <c r="W2902" i="2" s="1"/>
  <c r="V2902" i="2"/>
  <c r="T2903" i="2"/>
  <c r="U2903" i="2"/>
  <c r="V2903" i="2"/>
  <c r="W2903" i="2"/>
  <c r="X2903" i="2" s="1"/>
  <c r="Y2903" i="2" s="1"/>
  <c r="Z2903" i="2"/>
  <c r="T2904" i="2"/>
  <c r="U2904" i="2"/>
  <c r="T2905" i="2"/>
  <c r="U2905" i="2"/>
  <c r="V2905" i="2"/>
  <c r="W2905" i="2"/>
  <c r="X2905" i="2"/>
  <c r="Z2905" i="2" s="1"/>
  <c r="Y2905" i="2"/>
  <c r="T2906" i="2"/>
  <c r="U2906" i="2"/>
  <c r="V2906" i="2" s="1"/>
  <c r="W2906" i="2"/>
  <c r="T2907" i="2"/>
  <c r="U2907" i="2"/>
  <c r="W2907" i="2" s="1"/>
  <c r="X2907" i="2" s="1"/>
  <c r="Y2907" i="2" s="1"/>
  <c r="V2907" i="2"/>
  <c r="Z2907" i="2"/>
  <c r="T2908" i="2"/>
  <c r="Z2908" i="2" s="1"/>
  <c r="U2908" i="2"/>
  <c r="V2908" i="2" s="1"/>
  <c r="W2908" i="2"/>
  <c r="X2908" i="2"/>
  <c r="Y2908" i="2"/>
  <c r="T2909" i="2"/>
  <c r="Z2909" i="2" s="1"/>
  <c r="U2909" i="2"/>
  <c r="T2910" i="2"/>
  <c r="U2910" i="2"/>
  <c r="V2910" i="2" s="1"/>
  <c r="Y2910" i="2"/>
  <c r="T2911" i="2"/>
  <c r="Z2911" i="2" s="1"/>
  <c r="U2911" i="2"/>
  <c r="T2912" i="2"/>
  <c r="U2912" i="2"/>
  <c r="V2912" i="2" s="1"/>
  <c r="W2912" i="2"/>
  <c r="X2912" i="2"/>
  <c r="Y2912" i="2"/>
  <c r="T2913" i="2"/>
  <c r="Z2913" i="2" s="1"/>
  <c r="U2913" i="2"/>
  <c r="V2913" i="2"/>
  <c r="T2914" i="2"/>
  <c r="U2914" i="2"/>
  <c r="V2914" i="2" s="1"/>
  <c r="W2914" i="2"/>
  <c r="X2914" i="2"/>
  <c r="Y2914" i="2"/>
  <c r="Z2914" i="2"/>
  <c r="T2915" i="2"/>
  <c r="Z2915" i="2" s="1"/>
  <c r="U2915" i="2"/>
  <c r="V2915" i="2"/>
  <c r="X2915" i="2" s="1"/>
  <c r="Y2915" i="2" s="1"/>
  <c r="W2915" i="2"/>
  <c r="T2916" i="2"/>
  <c r="U2916" i="2"/>
  <c r="T2917" i="2"/>
  <c r="U2917" i="2"/>
  <c r="Z2917" i="2"/>
  <c r="T2918" i="2"/>
  <c r="Z2918" i="2" s="1"/>
  <c r="U2918" i="2"/>
  <c r="W2918" i="2" s="1"/>
  <c r="V2918" i="2"/>
  <c r="T2919" i="2"/>
  <c r="U2919" i="2"/>
  <c r="V2919" i="2"/>
  <c r="W2919" i="2"/>
  <c r="X2919" i="2" s="1"/>
  <c r="Y2919" i="2" s="1"/>
  <c r="Z2919" i="2"/>
  <c r="T2920" i="2"/>
  <c r="U2920" i="2"/>
  <c r="X2920" i="2"/>
  <c r="T2921" i="2"/>
  <c r="U2921" i="2"/>
  <c r="V2921" i="2"/>
  <c r="W2921" i="2"/>
  <c r="X2921" i="2"/>
  <c r="Y2921" i="2"/>
  <c r="Z2921" i="2"/>
  <c r="T2922" i="2"/>
  <c r="U2922" i="2"/>
  <c r="V2922" i="2"/>
  <c r="W2922" i="2"/>
  <c r="Z2922" i="2"/>
  <c r="T2923" i="2"/>
  <c r="U2923" i="2"/>
  <c r="W2923" i="2" s="1"/>
  <c r="V2923" i="2"/>
  <c r="X2923" i="2"/>
  <c r="Y2923" i="2"/>
  <c r="Z2923" i="2"/>
  <c r="T2924" i="2"/>
  <c r="U2924" i="2"/>
  <c r="V2924" i="2" s="1"/>
  <c r="W2924" i="2"/>
  <c r="X2924" i="2"/>
  <c r="Y2924" i="2"/>
  <c r="T2925" i="2"/>
  <c r="Z2925" i="2" s="1"/>
  <c r="U2925" i="2"/>
  <c r="T2926" i="2"/>
  <c r="U2926" i="2"/>
  <c r="Y2926" i="2" s="1"/>
  <c r="V2926" i="2"/>
  <c r="T2927" i="2"/>
  <c r="U2927" i="2"/>
  <c r="X2927" i="2" s="1"/>
  <c r="W2927" i="2"/>
  <c r="T2928" i="2"/>
  <c r="U2928" i="2"/>
  <c r="V2928" i="2" s="1"/>
  <c r="W2928" i="2"/>
  <c r="X2928" i="2" s="1"/>
  <c r="Y2928" i="2" s="1"/>
  <c r="Z2928" i="2"/>
  <c r="T2929" i="2"/>
  <c r="U2929" i="2"/>
  <c r="V2929" i="2" s="1"/>
  <c r="T2930" i="2"/>
  <c r="U2930" i="2"/>
  <c r="V2930" i="2" s="1"/>
  <c r="W2930" i="2"/>
  <c r="Z2930" i="2"/>
  <c r="T2931" i="2"/>
  <c r="Z2931" i="2" s="1"/>
  <c r="U2931" i="2"/>
  <c r="V2931" i="2"/>
  <c r="W2931" i="2"/>
  <c r="X2931" i="2" s="1"/>
  <c r="Y2931" i="2" s="1"/>
  <c r="T2932" i="2"/>
  <c r="U2932" i="2"/>
  <c r="W2932" i="2" s="1"/>
  <c r="V2932" i="2"/>
  <c r="Y2932" i="2"/>
  <c r="T2933" i="2"/>
  <c r="U2933" i="2"/>
  <c r="X2933" i="2"/>
  <c r="Y2933" i="2"/>
  <c r="T2934" i="2"/>
  <c r="Z2934" i="2" s="1"/>
  <c r="U2934" i="2"/>
  <c r="W2934" i="2" s="1"/>
  <c r="V2934" i="2"/>
  <c r="T2935" i="2"/>
  <c r="U2935" i="2"/>
  <c r="V2935" i="2"/>
  <c r="W2935" i="2"/>
  <c r="T2936" i="2"/>
  <c r="Z2936" i="2" s="1"/>
  <c r="U2936" i="2"/>
  <c r="T2937" i="2"/>
  <c r="U2937" i="2"/>
  <c r="V2937" i="2"/>
  <c r="W2937" i="2"/>
  <c r="X2937" i="2"/>
  <c r="Z2937" i="2" s="1"/>
  <c r="Y2937" i="2"/>
  <c r="T2938" i="2"/>
  <c r="U2938" i="2"/>
  <c r="V2938" i="2" s="1"/>
  <c r="W2938" i="2"/>
  <c r="Z2938" i="2"/>
  <c r="T2939" i="2"/>
  <c r="U2939" i="2"/>
  <c r="V2939" i="2" s="1"/>
  <c r="Z2939" i="2"/>
  <c r="T2940" i="2"/>
  <c r="U2940" i="2"/>
  <c r="V2940" i="2" s="1"/>
  <c r="W2940" i="2"/>
  <c r="X2940" i="2"/>
  <c r="Y2940" i="2"/>
  <c r="T2941" i="2"/>
  <c r="Z2941" i="2" s="1"/>
  <c r="U2941" i="2"/>
  <c r="T2942" i="2"/>
  <c r="U2942" i="2"/>
  <c r="V2942" i="2"/>
  <c r="Z2942" i="2"/>
  <c r="T2943" i="2"/>
  <c r="Z2943" i="2" s="1"/>
  <c r="U2943" i="2"/>
  <c r="T2944" i="2"/>
  <c r="U2944" i="2"/>
  <c r="V2944" i="2" s="1"/>
  <c r="W2944" i="2"/>
  <c r="X2944" i="2" s="1"/>
  <c r="Y2944" i="2" s="1"/>
  <c r="Z2944" i="2"/>
  <c r="T2945" i="2"/>
  <c r="U2945" i="2"/>
  <c r="V2945" i="2" s="1"/>
  <c r="T2946" i="2"/>
  <c r="U2946" i="2"/>
  <c r="V2946" i="2" s="1"/>
  <c r="W2946" i="2"/>
  <c r="X2946" i="2"/>
  <c r="Y2946" i="2"/>
  <c r="Z2946" i="2"/>
  <c r="T2947" i="2"/>
  <c r="U2947" i="2"/>
  <c r="V2947" i="2"/>
  <c r="W2947" i="2"/>
  <c r="X2947" i="2"/>
  <c r="Y2947" i="2"/>
  <c r="T2948" i="2"/>
  <c r="U2948" i="2"/>
  <c r="T2949" i="2"/>
  <c r="U2949" i="2"/>
  <c r="Z2949" i="2"/>
  <c r="T2950" i="2"/>
  <c r="U2950" i="2"/>
  <c r="W2950" i="2" s="1"/>
  <c r="V2950" i="2"/>
  <c r="T2951" i="2"/>
  <c r="U2951" i="2"/>
  <c r="V2951" i="2"/>
  <c r="W2951" i="2"/>
  <c r="X2951" i="2" s="1"/>
  <c r="Y2951" i="2" s="1"/>
  <c r="T2952" i="2"/>
  <c r="Z2952" i="2" s="1"/>
  <c r="U2952" i="2"/>
  <c r="T2953" i="2"/>
  <c r="U2953" i="2"/>
  <c r="V2953" i="2"/>
  <c r="W2953" i="2"/>
  <c r="X2953" i="2"/>
  <c r="Y2953" i="2"/>
  <c r="Z2953" i="2"/>
  <c r="T2954" i="2"/>
  <c r="U2954" i="2"/>
  <c r="V2954" i="2"/>
  <c r="Z2954" i="2"/>
  <c r="T2955" i="2"/>
  <c r="U2955" i="2"/>
  <c r="V2955" i="2"/>
  <c r="W2955" i="2"/>
  <c r="X2955" i="2"/>
  <c r="Y2955" i="2" s="1"/>
  <c r="Z2955" i="2"/>
  <c r="T2956" i="2"/>
  <c r="Z2956" i="2" s="1"/>
  <c r="U2956" i="2"/>
  <c r="V2956" i="2" s="1"/>
  <c r="T2957" i="2"/>
  <c r="U2957" i="2"/>
  <c r="Z2957" i="2"/>
  <c r="T2958" i="2"/>
  <c r="U2958" i="2"/>
  <c r="V2958" i="2" s="1"/>
  <c r="T2959" i="2"/>
  <c r="Z2959" i="2" s="1"/>
  <c r="U2959" i="2"/>
  <c r="T2960" i="2"/>
  <c r="U2960" i="2"/>
  <c r="V2960" i="2" s="1"/>
  <c r="W2960" i="2"/>
  <c r="X2960" i="2"/>
  <c r="Y2960" i="2" s="1"/>
  <c r="T2961" i="2"/>
  <c r="Z2961" i="2" s="1"/>
  <c r="U2961" i="2"/>
  <c r="V2961" i="2" s="1"/>
  <c r="T2962" i="2"/>
  <c r="U2962" i="2"/>
  <c r="V2962" i="2"/>
  <c r="W2962" i="2"/>
  <c r="X2962" i="2"/>
  <c r="Y2962" i="2"/>
  <c r="Z2962" i="2"/>
  <c r="T2963" i="2"/>
  <c r="U2963" i="2"/>
  <c r="Y2963" i="2" s="1"/>
  <c r="V2963" i="2"/>
  <c r="W2963" i="2"/>
  <c r="X2963" i="2"/>
  <c r="T2964" i="2"/>
  <c r="U2964" i="2"/>
  <c r="T2965" i="2"/>
  <c r="Z2965" i="2" s="1"/>
  <c r="U2965" i="2"/>
  <c r="T2966" i="2"/>
  <c r="Z2966" i="2" s="1"/>
  <c r="U2966" i="2"/>
  <c r="W2966" i="2" s="1"/>
  <c r="V2966" i="2"/>
  <c r="T2967" i="2"/>
  <c r="U2967" i="2"/>
  <c r="V2967" i="2"/>
  <c r="W2967" i="2"/>
  <c r="X2967" i="2" s="1"/>
  <c r="Y2967" i="2" s="1"/>
  <c r="T2968" i="2"/>
  <c r="Z2968" i="2" s="1"/>
  <c r="U2968" i="2"/>
  <c r="T2969" i="2"/>
  <c r="U2969" i="2"/>
  <c r="V2969" i="2"/>
  <c r="W2969" i="2"/>
  <c r="X2969" i="2"/>
  <c r="Y2969" i="2"/>
  <c r="Z2969" i="2"/>
  <c r="T2970" i="2"/>
  <c r="U2970" i="2"/>
  <c r="V2970" i="2"/>
  <c r="W2970" i="2"/>
  <c r="Z2970" i="2"/>
  <c r="T2971" i="2"/>
  <c r="U2971" i="2"/>
  <c r="V2971" i="2"/>
  <c r="W2971" i="2"/>
  <c r="X2971" i="2"/>
  <c r="Y2971" i="2" s="1"/>
  <c r="Z2971" i="2"/>
  <c r="T2972" i="2"/>
  <c r="U2972" i="2"/>
  <c r="V2972" i="2" s="1"/>
  <c r="T2973" i="2"/>
  <c r="U2973" i="2"/>
  <c r="T2974" i="2"/>
  <c r="U2974" i="2"/>
  <c r="X2974" i="2" s="1"/>
  <c r="V2974" i="2"/>
  <c r="Y2974" i="2"/>
  <c r="T2975" i="2"/>
  <c r="U2975" i="2"/>
  <c r="W2975" i="2"/>
  <c r="T2976" i="2"/>
  <c r="U2976" i="2"/>
  <c r="V2976" i="2" s="1"/>
  <c r="X2976" i="2" s="1"/>
  <c r="Y2976" i="2" s="1"/>
  <c r="W2976" i="2"/>
  <c r="Z2976" i="2"/>
  <c r="T2977" i="2"/>
  <c r="U2977" i="2"/>
  <c r="V2977" i="2" s="1"/>
  <c r="Y2977" i="2"/>
  <c r="T2978" i="2"/>
  <c r="U2978" i="2"/>
  <c r="V2978" i="2"/>
  <c r="W2978" i="2"/>
  <c r="X2978" i="2" s="1"/>
  <c r="Y2978" i="2" s="1"/>
  <c r="Z2978" i="2"/>
  <c r="T2979" i="2"/>
  <c r="Z2979" i="2" s="1"/>
  <c r="U2979" i="2"/>
  <c r="V2979" i="2" s="1"/>
  <c r="T2980" i="2"/>
  <c r="Z2980" i="2" s="1"/>
  <c r="U2980" i="2"/>
  <c r="T2981" i="2"/>
  <c r="U2981" i="2"/>
  <c r="W2981" i="2" s="1"/>
  <c r="X2981" i="2" s="1"/>
  <c r="Y2981" i="2" s="1"/>
  <c r="V2981" i="2"/>
  <c r="Z2981" i="2"/>
  <c r="T2982" i="2"/>
  <c r="U2982" i="2"/>
  <c r="W2982" i="2" s="1"/>
  <c r="V2982" i="2"/>
  <c r="T2983" i="2"/>
  <c r="V2983" i="2" s="1"/>
  <c r="X2983" i="2" s="1"/>
  <c r="Y2983" i="2" s="1"/>
  <c r="U2983" i="2"/>
  <c r="W2983" i="2"/>
  <c r="T2984" i="2"/>
  <c r="Z2984" i="2" s="1"/>
  <c r="U2984" i="2"/>
  <c r="V2984" i="2" s="1"/>
  <c r="T2985" i="2"/>
  <c r="U2985" i="2"/>
  <c r="V2985" i="2"/>
  <c r="X2985" i="2" s="1"/>
  <c r="Y2985" i="2" s="1"/>
  <c r="W2985" i="2"/>
  <c r="Z2985" i="2"/>
  <c r="T2986" i="2"/>
  <c r="U2986" i="2"/>
  <c r="Y2986" i="2" s="1"/>
  <c r="V2986" i="2"/>
  <c r="T2987" i="2"/>
  <c r="U2987" i="2"/>
  <c r="V2987" i="2"/>
  <c r="W2987" i="2"/>
  <c r="X2987" i="2"/>
  <c r="Y2987" i="2" s="1"/>
  <c r="Z2987" i="2"/>
  <c r="T2988" i="2"/>
  <c r="U2988" i="2"/>
  <c r="T2989" i="2"/>
  <c r="U2989" i="2"/>
  <c r="T2990" i="2"/>
  <c r="W2990" i="2" s="1"/>
  <c r="X2990" i="2" s="1"/>
  <c r="Y2990" i="2" s="1"/>
  <c r="U2990" i="2"/>
  <c r="V2990" i="2"/>
  <c r="Z2990" i="2"/>
  <c r="T2991" i="2"/>
  <c r="U2991" i="2"/>
  <c r="V2991" i="2" s="1"/>
  <c r="T2992" i="2"/>
  <c r="U2992" i="2"/>
  <c r="V2992" i="2" s="1"/>
  <c r="Y2992" i="2"/>
  <c r="T2993" i="2"/>
  <c r="Z2993" i="2" s="1"/>
  <c r="U2993" i="2"/>
  <c r="T2994" i="2"/>
  <c r="U2994" i="2"/>
  <c r="V2994" i="2"/>
  <c r="W2994" i="2"/>
  <c r="Z2994" i="2" s="1"/>
  <c r="X2994" i="2"/>
  <c r="Y2994" i="2"/>
  <c r="T2995" i="2"/>
  <c r="U2995" i="2"/>
  <c r="V2995" i="2" s="1"/>
  <c r="W2995" i="2"/>
  <c r="Z2995" i="2"/>
  <c r="T2996" i="2"/>
  <c r="U2996" i="2"/>
  <c r="T2997" i="2"/>
  <c r="U2997" i="2"/>
  <c r="W2997" i="2" s="1"/>
  <c r="V2997" i="2"/>
  <c r="Z2997" i="2"/>
  <c r="T2998" i="2"/>
  <c r="Z2998" i="2" s="1"/>
  <c r="U2998" i="2"/>
  <c r="T2999" i="2"/>
  <c r="Z2999" i="2" s="1"/>
  <c r="U2999" i="2"/>
  <c r="W2999" i="2" s="1"/>
  <c r="V2999" i="2"/>
  <c r="T3000" i="2"/>
  <c r="Z3000" i="2" s="1"/>
  <c r="U3000" i="2"/>
  <c r="V3000" i="2" s="1"/>
  <c r="T3001" i="2"/>
  <c r="U3001" i="2"/>
  <c r="V3001" i="2"/>
  <c r="W3001" i="2"/>
  <c r="X3001" i="2" s="1"/>
  <c r="Y3001" i="2" s="1"/>
  <c r="Z3001" i="2"/>
  <c r="T3002" i="2"/>
  <c r="Z3002" i="2" s="1"/>
  <c r="U3002" i="2"/>
  <c r="V3002" i="2" s="1"/>
  <c r="T3003" i="2"/>
  <c r="U3003" i="2"/>
  <c r="V3003" i="2" s="1"/>
  <c r="T3004" i="2"/>
  <c r="Z3004" i="2" s="1"/>
  <c r="U3004" i="2"/>
  <c r="W3004" i="2"/>
  <c r="T3005" i="2"/>
  <c r="U3005" i="2"/>
  <c r="T3006" i="2"/>
  <c r="U3006" i="2"/>
  <c r="V3006" i="2" s="1"/>
  <c r="W3006" i="2"/>
  <c r="Z3006" i="2"/>
  <c r="T3007" i="2"/>
  <c r="U3007" i="2"/>
  <c r="V3007" i="2"/>
  <c r="T3008" i="2"/>
  <c r="U3008" i="2"/>
  <c r="Y3008" i="2" s="1"/>
  <c r="V3008" i="2"/>
  <c r="W3008" i="2"/>
  <c r="X3008" i="2"/>
  <c r="Z3008" i="2"/>
  <c r="T3009" i="2"/>
  <c r="U3009" i="2"/>
  <c r="W3009" i="2" s="1"/>
  <c r="T3010" i="2"/>
  <c r="U3010" i="2"/>
  <c r="V3010" i="2" s="1"/>
  <c r="X3010" i="2" s="1"/>
  <c r="Y3010" i="2" s="1"/>
  <c r="W3010" i="2"/>
  <c r="Z3010" i="2"/>
  <c r="T3011" i="2"/>
  <c r="Z3011" i="2" s="1"/>
  <c r="U3011" i="2"/>
  <c r="V3011" i="2" s="1"/>
  <c r="T3012" i="2"/>
  <c r="U3012" i="2"/>
  <c r="W3012" i="2" s="1"/>
  <c r="V3012" i="2"/>
  <c r="Y3012" i="2"/>
  <c r="T3013" i="2"/>
  <c r="Z3013" i="2" s="1"/>
  <c r="U3013" i="2"/>
  <c r="V3013" i="2" s="1"/>
  <c r="T3014" i="2"/>
  <c r="Z3014" i="2" s="1"/>
  <c r="U3014" i="2"/>
  <c r="V3014" i="2"/>
  <c r="T3015" i="2"/>
  <c r="Z3015" i="2" s="1"/>
  <c r="U3015" i="2"/>
  <c r="T3016" i="2"/>
  <c r="Z3016" i="2" s="1"/>
  <c r="U3016" i="2"/>
  <c r="W3016" i="2"/>
  <c r="T3017" i="2"/>
  <c r="U3017" i="2"/>
  <c r="V3017" i="2"/>
  <c r="W3017" i="2"/>
  <c r="Z3017" i="2" s="1"/>
  <c r="X3017" i="2"/>
  <c r="Y3017" i="2"/>
  <c r="T3018" i="2"/>
  <c r="U3018" i="2"/>
  <c r="W3018" i="2" s="1"/>
  <c r="V3018" i="2"/>
  <c r="T3019" i="2"/>
  <c r="U3019" i="2"/>
  <c r="W3019" i="2" s="1"/>
  <c r="V3019" i="2"/>
  <c r="X3019" i="2"/>
  <c r="Y3019" i="2"/>
  <c r="Z3019" i="2"/>
  <c r="T3020" i="2"/>
  <c r="Z3020" i="2" s="1"/>
  <c r="U3020" i="2"/>
  <c r="T3021" i="2"/>
  <c r="U3021" i="2"/>
  <c r="T3022" i="2"/>
  <c r="Z3022" i="2" s="1"/>
  <c r="U3022" i="2"/>
  <c r="T3023" i="2"/>
  <c r="U3023" i="2"/>
  <c r="V3023" i="2" s="1"/>
  <c r="T3024" i="2"/>
  <c r="U3024" i="2"/>
  <c r="V3024" i="2"/>
  <c r="X3024" i="2" s="1"/>
  <c r="Y3024" i="2" s="1"/>
  <c r="W3024" i="2"/>
  <c r="Z3024" i="2"/>
  <c r="T3025" i="2"/>
  <c r="Z3025" i="2" s="1"/>
  <c r="U3025" i="2"/>
  <c r="V3025" i="2" s="1"/>
  <c r="W3025" i="2"/>
  <c r="T3026" i="2"/>
  <c r="U3026" i="2"/>
  <c r="V3026" i="2" s="1"/>
  <c r="W3026" i="2"/>
  <c r="X3026" i="2"/>
  <c r="Y3026" i="2" s="1"/>
  <c r="Z3026" i="2"/>
  <c r="T3027" i="2"/>
  <c r="U3027" i="2"/>
  <c r="X3027" i="2" s="1"/>
  <c r="Y3027" i="2" s="1"/>
  <c r="V3027" i="2"/>
  <c r="W3027" i="2"/>
  <c r="Z3027" i="2"/>
  <c r="T3028" i="2"/>
  <c r="U3028" i="2"/>
  <c r="T3029" i="2"/>
  <c r="Z3029" i="2" s="1"/>
  <c r="U3029" i="2"/>
  <c r="W3029" i="2" s="1"/>
  <c r="V3029" i="2"/>
  <c r="X3029" i="2"/>
  <c r="T3030" i="2"/>
  <c r="U3030" i="2"/>
  <c r="T3031" i="2"/>
  <c r="U3031" i="2"/>
  <c r="W3031" i="2" s="1"/>
  <c r="V3031" i="2"/>
  <c r="X3031" i="2"/>
  <c r="Y3031" i="2" s="1"/>
  <c r="Z3031" i="2"/>
  <c r="T3032" i="2"/>
  <c r="Z3032" i="2" s="1"/>
  <c r="U3032" i="2"/>
  <c r="T3033" i="2"/>
  <c r="U3033" i="2"/>
  <c r="V3033" i="2"/>
  <c r="W3033" i="2"/>
  <c r="X3033" i="2"/>
  <c r="Y3033" i="2"/>
  <c r="Z3033" i="2"/>
  <c r="T3034" i="2"/>
  <c r="Z3034" i="2" s="1"/>
  <c r="U3034" i="2"/>
  <c r="T3035" i="2"/>
  <c r="V3035" i="2" s="1"/>
  <c r="X3035" i="2" s="1"/>
  <c r="Y3035" i="2" s="1"/>
  <c r="U3035" i="2"/>
  <c r="W3035" i="2" s="1"/>
  <c r="Z3035" i="2"/>
  <c r="T3036" i="2"/>
  <c r="U3036" i="2"/>
  <c r="V3036" i="2" s="1"/>
  <c r="W3036" i="2"/>
  <c r="Y3036" i="2"/>
  <c r="T3037" i="2"/>
  <c r="U3037" i="2"/>
  <c r="Z3037" i="2"/>
  <c r="T3038" i="2"/>
  <c r="U3038" i="2"/>
  <c r="V3038" i="2" s="1"/>
  <c r="X3038" i="2"/>
  <c r="Y3038" i="2"/>
  <c r="T3039" i="2"/>
  <c r="U3039" i="2"/>
  <c r="W3039" i="2" s="1"/>
  <c r="V3039" i="2"/>
  <c r="T3040" i="2"/>
  <c r="U3040" i="2"/>
  <c r="Z3040" i="2"/>
  <c r="T3041" i="2"/>
  <c r="Z3041" i="2" s="1"/>
  <c r="U3041" i="2"/>
  <c r="V3041" i="2"/>
  <c r="W3041" i="2"/>
  <c r="T3042" i="2"/>
  <c r="U3042" i="2"/>
  <c r="V3042" i="2" s="1"/>
  <c r="W3042" i="2"/>
  <c r="X3042" i="2"/>
  <c r="Y3042" i="2" s="1"/>
  <c r="Z3042" i="2"/>
  <c r="T3043" i="2"/>
  <c r="U3043" i="2"/>
  <c r="Z3043" i="2"/>
  <c r="T3044" i="2"/>
  <c r="U3044" i="2"/>
  <c r="V3044" i="2"/>
  <c r="W3044" i="2"/>
  <c r="X3044" i="2"/>
  <c r="Y3044" i="2"/>
  <c r="Z3044" i="2"/>
  <c r="T3045" i="2"/>
  <c r="Z3045" i="2" s="1"/>
  <c r="U3045" i="2"/>
  <c r="W3045" i="2"/>
  <c r="T3046" i="2"/>
  <c r="U3046" i="2"/>
  <c r="V3046" i="2"/>
  <c r="T3047" i="2"/>
  <c r="U3047" i="2"/>
  <c r="V3047" i="2" s="1"/>
  <c r="W3047" i="2"/>
  <c r="Y3047" i="2"/>
  <c r="T3048" i="2"/>
  <c r="Z3048" i="2" s="1"/>
  <c r="U3048" i="2"/>
  <c r="V3048" i="2"/>
  <c r="T3049" i="2"/>
  <c r="U3049" i="2"/>
  <c r="V3049" i="2"/>
  <c r="W3049" i="2"/>
  <c r="X3049" i="2" s="1"/>
  <c r="Y3049" i="2" s="1"/>
  <c r="Z3049" i="2"/>
  <c r="T3050" i="2"/>
  <c r="Z3050" i="2" s="1"/>
  <c r="U3050" i="2"/>
  <c r="V3050" i="2"/>
  <c r="W3050" i="2"/>
  <c r="X3050" i="2" s="1"/>
  <c r="Y3050" i="2" s="1"/>
  <c r="T3051" i="2"/>
  <c r="U3051" i="2"/>
  <c r="V3051" i="2"/>
  <c r="W3051" i="2"/>
  <c r="X3051" i="2"/>
  <c r="Z3051" i="2" s="1"/>
  <c r="Y3051" i="2"/>
  <c r="T3052" i="2"/>
  <c r="U3052" i="2"/>
  <c r="W3052" i="2" s="1"/>
  <c r="V3052" i="2"/>
  <c r="X3052" i="2" s="1"/>
  <c r="Y3052" i="2" s="1"/>
  <c r="Z3052" i="2"/>
  <c r="T3053" i="2"/>
  <c r="U3053" i="2"/>
  <c r="T3054" i="2"/>
  <c r="V3054" i="2" s="1"/>
  <c r="X3054" i="2" s="1"/>
  <c r="U3054" i="2"/>
  <c r="W3054" i="2"/>
  <c r="T3055" i="2"/>
  <c r="Z3055" i="2" s="1"/>
  <c r="U3055" i="2"/>
  <c r="W3055" i="2" s="1"/>
  <c r="T3056" i="2"/>
  <c r="U3056" i="2"/>
  <c r="W3056" i="2" s="1"/>
  <c r="T3057" i="2"/>
  <c r="Z3057" i="2" s="1"/>
  <c r="U3057" i="2"/>
  <c r="W3057" i="2" s="1"/>
  <c r="V3057" i="2"/>
  <c r="T3058" i="2"/>
  <c r="U3058" i="2"/>
  <c r="V3058" i="2"/>
  <c r="W3058" i="2"/>
  <c r="T3059" i="2"/>
  <c r="U3059" i="2"/>
  <c r="V3059" i="2" s="1"/>
  <c r="X3059" i="2"/>
  <c r="Y3059" i="2"/>
  <c r="T3060" i="2"/>
  <c r="U3060" i="2"/>
  <c r="V3060" i="2"/>
  <c r="W3060" i="2"/>
  <c r="X3060" i="2"/>
  <c r="Y3060" i="2"/>
  <c r="Z3060" i="2"/>
  <c r="T3061" i="2"/>
  <c r="U3061" i="2"/>
  <c r="Z3061" i="2"/>
  <c r="T3062" i="2"/>
  <c r="Z3062" i="2" s="1"/>
  <c r="U3062" i="2"/>
  <c r="T3063" i="2"/>
  <c r="Z3063" i="2" s="1"/>
  <c r="U3063" i="2"/>
  <c r="W3063" i="2" s="1"/>
  <c r="T3064" i="2"/>
  <c r="U3064" i="2"/>
  <c r="W3064" i="2" s="1"/>
  <c r="V3064" i="2"/>
  <c r="T3065" i="2"/>
  <c r="Z3065" i="2" s="1"/>
  <c r="U3065" i="2"/>
  <c r="V3065" i="2"/>
  <c r="W3065" i="2"/>
  <c r="T3066" i="2"/>
  <c r="V3066" i="2" s="1"/>
  <c r="X3066" i="2" s="1"/>
  <c r="U3066" i="2"/>
  <c r="W3066" i="2"/>
  <c r="T3067" i="2"/>
  <c r="U3067" i="2"/>
  <c r="V3067" i="2" s="1"/>
  <c r="Z3067" i="2"/>
  <c r="T3068" i="2"/>
  <c r="U3068" i="2"/>
  <c r="Z3068" i="2"/>
  <c r="T3069" i="2"/>
  <c r="U3069" i="2"/>
  <c r="V3069" i="2" s="1"/>
  <c r="W3069" i="2"/>
  <c r="Z3069" i="2"/>
  <c r="T3070" i="2"/>
  <c r="Z3070" i="2" s="1"/>
  <c r="U3070" i="2"/>
  <c r="W3070" i="2" s="1"/>
  <c r="V3070" i="2"/>
  <c r="T3071" i="2"/>
  <c r="Z3071" i="2" s="1"/>
  <c r="U3071" i="2"/>
  <c r="T3072" i="2"/>
  <c r="U3072" i="2"/>
  <c r="V3072" i="2" s="1"/>
  <c r="T3073" i="2"/>
  <c r="U3073" i="2"/>
  <c r="V3073" i="2"/>
  <c r="W3073" i="2"/>
  <c r="T3074" i="2"/>
  <c r="V3074" i="2" s="1"/>
  <c r="U3074" i="2"/>
  <c r="Z3074" i="2"/>
  <c r="T3075" i="2"/>
  <c r="U3075" i="2"/>
  <c r="V3075" i="2" s="1"/>
  <c r="Z3075" i="2"/>
  <c r="T3076" i="2"/>
  <c r="U3076" i="2"/>
  <c r="W3076" i="2" s="1"/>
  <c r="X3076" i="2" s="1"/>
  <c r="Y3076" i="2" s="1"/>
  <c r="V3076" i="2"/>
  <c r="Z3076" i="2"/>
  <c r="T3077" i="2"/>
  <c r="U3077" i="2"/>
  <c r="Z3077" i="2"/>
  <c r="T3078" i="2"/>
  <c r="U3078" i="2"/>
  <c r="Z3078" i="2"/>
  <c r="T3079" i="2"/>
  <c r="Z3079" i="2" s="1"/>
  <c r="U3079" i="2"/>
  <c r="W3079" i="2"/>
  <c r="T3080" i="2"/>
  <c r="U3080" i="2"/>
  <c r="W3080" i="2" s="1"/>
  <c r="V3080" i="2"/>
  <c r="T3081" i="2"/>
  <c r="U3081" i="2"/>
  <c r="T3082" i="2"/>
  <c r="V3082" i="2" s="1"/>
  <c r="U3082" i="2"/>
  <c r="Y3082" i="2" s="1"/>
  <c r="W3082" i="2"/>
  <c r="X3082" i="2"/>
  <c r="T3083" i="2"/>
  <c r="U3083" i="2"/>
  <c r="V3083" i="2" s="1"/>
  <c r="W3083" i="2"/>
  <c r="X3083" i="2" s="1"/>
  <c r="Y3083" i="2" s="1"/>
  <c r="Z3083" i="2"/>
  <c r="T3084" i="2"/>
  <c r="U3084" i="2"/>
  <c r="Z3084" i="2"/>
  <c r="T3085" i="2"/>
  <c r="U3085" i="2"/>
  <c r="V3085" i="2" s="1"/>
  <c r="W3085" i="2"/>
  <c r="Z3085" i="2"/>
  <c r="T3086" i="2"/>
  <c r="Z3086" i="2" s="1"/>
  <c r="U3086" i="2"/>
  <c r="T3087" i="2"/>
  <c r="U3087" i="2"/>
  <c r="Y3087" i="2" s="1"/>
  <c r="T3088" i="2"/>
  <c r="V3088" i="2" s="1"/>
  <c r="U3088" i="2"/>
  <c r="T3089" i="2"/>
  <c r="U3089" i="2"/>
  <c r="X3089" i="2" s="1"/>
  <c r="Y3089" i="2" s="1"/>
  <c r="V3089" i="2"/>
  <c r="W3089" i="2"/>
  <c r="Z3089" i="2"/>
  <c r="T3090" i="2"/>
  <c r="V3090" i="2" s="1"/>
  <c r="U3090" i="2"/>
  <c r="Z3090" i="2"/>
  <c r="T3091" i="2"/>
  <c r="U3091" i="2"/>
  <c r="V3091" i="2" s="1"/>
  <c r="Z3091" i="2"/>
  <c r="T3092" i="2"/>
  <c r="U3092" i="2"/>
  <c r="W3092" i="2" s="1"/>
  <c r="X3092" i="2" s="1"/>
  <c r="Y3092" i="2" s="1"/>
  <c r="V3092" i="2"/>
  <c r="Z3092" i="2"/>
  <c r="T3093" i="2"/>
  <c r="U3093" i="2"/>
  <c r="T3094" i="2"/>
  <c r="U3094" i="2"/>
  <c r="Z3094" i="2"/>
  <c r="T3095" i="2"/>
  <c r="U3095" i="2"/>
  <c r="W3095" i="2"/>
  <c r="T3096" i="2"/>
  <c r="U3096" i="2"/>
  <c r="V3096" i="2" s="1"/>
  <c r="Z3096" i="2"/>
  <c r="T3097" i="2"/>
  <c r="Z3097" i="2" s="1"/>
  <c r="U3097" i="2"/>
  <c r="V3097" i="2" s="1"/>
  <c r="T3098" i="2"/>
  <c r="V3098" i="2" s="1"/>
  <c r="U3098" i="2"/>
  <c r="W3098" i="2"/>
  <c r="X3098" i="2"/>
  <c r="T3099" i="2"/>
  <c r="U3099" i="2"/>
  <c r="V3099" i="2" s="1"/>
  <c r="W3099" i="2"/>
  <c r="X3099" i="2"/>
  <c r="T3100" i="2"/>
  <c r="U3100" i="2"/>
  <c r="Z3100" i="2"/>
  <c r="T3101" i="2"/>
  <c r="U3101" i="2"/>
  <c r="V3101" i="2" s="1"/>
  <c r="W3101" i="2"/>
  <c r="Y3101" i="2"/>
  <c r="T3102" i="2"/>
  <c r="Z3102" i="2" s="1"/>
  <c r="U3102" i="2"/>
  <c r="W3102" i="2" s="1"/>
  <c r="X3102" i="2" s="1"/>
  <c r="V3102" i="2"/>
  <c r="T3103" i="2"/>
  <c r="U3103" i="2"/>
  <c r="Y3103" i="2"/>
  <c r="T3104" i="2"/>
  <c r="Z3104" i="2" s="1"/>
  <c r="U3104" i="2"/>
  <c r="V3104" i="2" s="1"/>
  <c r="T3105" i="2"/>
  <c r="U3105" i="2"/>
  <c r="X3105" i="2" s="1"/>
  <c r="Y3105" i="2" s="1"/>
  <c r="V3105" i="2"/>
  <c r="W3105" i="2"/>
  <c r="T3106" i="2"/>
  <c r="U3106" i="2"/>
  <c r="V3106" i="2"/>
  <c r="W3106" i="2"/>
  <c r="X3106" i="2"/>
  <c r="Y3106" i="2"/>
  <c r="Z3106" i="2"/>
  <c r="T3107" i="2"/>
  <c r="U3107" i="2"/>
  <c r="V3107" i="2" s="1"/>
  <c r="T3108" i="2"/>
  <c r="U3108" i="2"/>
  <c r="W3108" i="2" s="1"/>
  <c r="X3108" i="2" s="1"/>
  <c r="Y3108" i="2" s="1"/>
  <c r="V3108" i="2"/>
  <c r="T3109" i="2"/>
  <c r="U3109" i="2"/>
  <c r="T3110" i="2"/>
  <c r="U3110" i="2"/>
  <c r="Z3110" i="2"/>
  <c r="T3111" i="2"/>
  <c r="U3111" i="2"/>
  <c r="W3111" i="2" s="1"/>
  <c r="T3112" i="2"/>
  <c r="U3112" i="2"/>
  <c r="V3112" i="2" s="1"/>
  <c r="Z3112" i="2"/>
  <c r="T3113" i="2"/>
  <c r="Z3113" i="2" s="1"/>
  <c r="U3113" i="2"/>
  <c r="X3113" i="2" s="1"/>
  <c r="V3113" i="2"/>
  <c r="W3113" i="2"/>
  <c r="Y3113" i="2"/>
  <c r="T3114" i="2"/>
  <c r="V3114" i="2" s="1"/>
  <c r="U3114" i="2"/>
  <c r="W3114" i="2"/>
  <c r="X3114" i="2"/>
  <c r="T3115" i="2"/>
  <c r="U3115" i="2"/>
  <c r="V3115" i="2" s="1"/>
  <c r="X3115" i="2"/>
  <c r="Y3115" i="2"/>
  <c r="T3116" i="2"/>
  <c r="Z3116" i="2" s="1"/>
  <c r="U3116" i="2"/>
  <c r="T3117" i="2"/>
  <c r="U3117" i="2"/>
  <c r="V3117" i="2" s="1"/>
  <c r="W3117" i="2"/>
  <c r="Z3117" i="2"/>
  <c r="T3118" i="2"/>
  <c r="Z3118" i="2" s="1"/>
  <c r="U3118" i="2"/>
  <c r="W3118" i="2" s="1"/>
  <c r="T3119" i="2"/>
  <c r="Z3119" i="2" s="1"/>
  <c r="U3119" i="2"/>
  <c r="T3120" i="2"/>
  <c r="Z3120" i="2" s="1"/>
  <c r="U3120" i="2"/>
  <c r="V3120" i="2" s="1"/>
  <c r="T3121" i="2"/>
  <c r="U3121" i="2"/>
  <c r="X3121" i="2" s="1"/>
  <c r="V3121" i="2"/>
  <c r="W3121" i="2"/>
  <c r="Z3121" i="2" s="1"/>
  <c r="Y3121" i="2"/>
  <c r="T3122" i="2"/>
  <c r="W3122" i="2" s="1"/>
  <c r="X3122" i="2" s="1"/>
  <c r="Y3122" i="2" s="1"/>
  <c r="U3122" i="2"/>
  <c r="V3122" i="2"/>
  <c r="T3123" i="2"/>
  <c r="Z3123" i="2" s="1"/>
  <c r="U3123" i="2"/>
  <c r="V3123" i="2" s="1"/>
  <c r="T3124" i="2"/>
  <c r="U3124" i="2"/>
  <c r="W3124" i="2" s="1"/>
  <c r="V3124" i="2"/>
  <c r="X3124" i="2"/>
  <c r="Y3124" i="2"/>
  <c r="Z3124" i="2"/>
  <c r="T3125" i="2"/>
  <c r="U3125" i="2"/>
  <c r="T3126" i="2"/>
  <c r="Z3126" i="2" s="1"/>
  <c r="U3126" i="2"/>
  <c r="T3127" i="2"/>
  <c r="U3127" i="2"/>
  <c r="W3127" i="2" s="1"/>
  <c r="T3128" i="2"/>
  <c r="U3128" i="2"/>
  <c r="V3128" i="2"/>
  <c r="T3129" i="2"/>
  <c r="Z3129" i="2" s="1"/>
  <c r="U3129" i="2"/>
  <c r="V3129" i="2"/>
  <c r="W3129" i="2"/>
  <c r="T3130" i="2"/>
  <c r="U3130" i="2"/>
  <c r="Y3130" i="2" s="1"/>
  <c r="V3130" i="2"/>
  <c r="W3130" i="2"/>
  <c r="X3130" i="2"/>
  <c r="T3131" i="2"/>
  <c r="U3131" i="2"/>
  <c r="V3131" i="2" s="1"/>
  <c r="W3131" i="2"/>
  <c r="X3131" i="2" s="1"/>
  <c r="Y3131" i="2" s="1"/>
  <c r="Z3131" i="2"/>
  <c r="T3132" i="2"/>
  <c r="U3132" i="2"/>
  <c r="Z3132" i="2"/>
  <c r="T3133" i="2"/>
  <c r="U3133" i="2"/>
  <c r="V3133" i="2" s="1"/>
  <c r="W3133" i="2"/>
  <c r="Y3133" i="2"/>
  <c r="T3134" i="2"/>
  <c r="Z3134" i="2" s="1"/>
  <c r="U3134" i="2"/>
  <c r="W3134" i="2" s="1"/>
  <c r="V3134" i="2"/>
  <c r="X3134" i="2"/>
  <c r="T3135" i="2"/>
  <c r="Z3135" i="2" s="1"/>
  <c r="U3135" i="2"/>
  <c r="T3136" i="2"/>
  <c r="V3136" i="2" s="1"/>
  <c r="U3136" i="2"/>
  <c r="T3137" i="2"/>
  <c r="U3137" i="2"/>
  <c r="X3137" i="2" s="1"/>
  <c r="Y3137" i="2" s="1"/>
  <c r="V3137" i="2"/>
  <c r="W3137" i="2"/>
  <c r="Z3137" i="2"/>
  <c r="T3138" i="2"/>
  <c r="Z3138" i="2" s="1"/>
  <c r="U3138" i="2"/>
  <c r="V3138" i="2"/>
  <c r="W3138" i="2"/>
  <c r="X3138" i="2"/>
  <c r="Y3138" i="2"/>
  <c r="T3139" i="2"/>
  <c r="Z3139" i="2" s="1"/>
  <c r="U3139" i="2"/>
  <c r="V3139" i="2" s="1"/>
  <c r="T3140" i="2"/>
  <c r="U3140" i="2"/>
  <c r="W3140" i="2" s="1"/>
  <c r="X3140" i="2" s="1"/>
  <c r="Y3140" i="2" s="1"/>
  <c r="V3140" i="2"/>
  <c r="Z3140" i="2"/>
  <c r="T3141" i="2"/>
  <c r="U3141" i="2"/>
  <c r="W3141" i="2"/>
  <c r="T3142" i="2"/>
  <c r="U3142" i="2"/>
  <c r="Z3142" i="2"/>
  <c r="T3143" i="2"/>
  <c r="Z3143" i="2" s="1"/>
  <c r="U3143" i="2"/>
  <c r="W3143" i="2"/>
  <c r="T3144" i="2"/>
  <c r="U3144" i="2"/>
  <c r="V3144" i="2"/>
  <c r="Z3144" i="2"/>
  <c r="T3145" i="2"/>
  <c r="Z3145" i="2" s="1"/>
  <c r="U3145" i="2"/>
  <c r="V3145" i="2"/>
  <c r="W3145" i="2"/>
  <c r="T3146" i="2"/>
  <c r="U3146" i="2"/>
  <c r="Y3146" i="2" s="1"/>
  <c r="V3146" i="2"/>
  <c r="W3146" i="2"/>
  <c r="X3146" i="2"/>
  <c r="T3147" i="2"/>
  <c r="U3147" i="2"/>
  <c r="V3147" i="2" s="1"/>
  <c r="T3148" i="2"/>
  <c r="Z3148" i="2" s="1"/>
  <c r="U3148" i="2"/>
  <c r="V3148" i="2"/>
  <c r="W3148" i="2"/>
  <c r="X3148" i="2"/>
  <c r="Y3148" i="2"/>
  <c r="T3149" i="2"/>
  <c r="U3149" i="2"/>
  <c r="V3149" i="2" s="1"/>
  <c r="W3149" i="2"/>
  <c r="Z3149" i="2"/>
  <c r="T3150" i="2"/>
  <c r="Z3150" i="2" s="1"/>
  <c r="U3150" i="2"/>
  <c r="T3151" i="2"/>
  <c r="U3151" i="2"/>
  <c r="T3152" i="2"/>
  <c r="U3152" i="2"/>
  <c r="V3152" i="2"/>
  <c r="T3153" i="2"/>
  <c r="U3153" i="2"/>
  <c r="V3153" i="2"/>
  <c r="W3153" i="2"/>
  <c r="Z3153" i="2"/>
  <c r="T3154" i="2"/>
  <c r="U3154" i="2"/>
  <c r="V3154" i="2"/>
  <c r="W3154" i="2"/>
  <c r="X3154" i="2" s="1"/>
  <c r="Y3154" i="2" s="1"/>
  <c r="Z3154" i="2"/>
  <c r="T3155" i="2"/>
  <c r="Z3155" i="2" s="1"/>
  <c r="U3155" i="2"/>
  <c r="T3156" i="2"/>
  <c r="U3156" i="2"/>
  <c r="W3156" i="2" s="1"/>
  <c r="Z3156" i="2" s="1"/>
  <c r="V3156" i="2"/>
  <c r="X3156" i="2"/>
  <c r="Y3156" i="2"/>
  <c r="T3157" i="2"/>
  <c r="U3157" i="2"/>
  <c r="W3157" i="2"/>
  <c r="Z3157" i="2"/>
  <c r="T3158" i="2"/>
  <c r="Z3158" i="2" s="1"/>
  <c r="U3158" i="2"/>
  <c r="T3159" i="2"/>
  <c r="U3159" i="2"/>
  <c r="W3159" i="2"/>
  <c r="T3160" i="2"/>
  <c r="U3160" i="2"/>
  <c r="V3160" i="2"/>
  <c r="Z3160" i="2"/>
  <c r="T3161" i="2"/>
  <c r="U3161" i="2"/>
  <c r="V3161" i="2"/>
  <c r="W3161" i="2"/>
  <c r="T3162" i="2"/>
  <c r="U3162" i="2"/>
  <c r="W3162" i="2"/>
  <c r="T3163" i="2"/>
  <c r="U3163" i="2"/>
  <c r="V3163" i="2" s="1"/>
  <c r="Z3163" i="2"/>
  <c r="T3164" i="2"/>
  <c r="W3164" i="2" s="1"/>
  <c r="U3164" i="2"/>
  <c r="Z3164" i="2"/>
  <c r="T3165" i="2"/>
  <c r="U3165" i="2"/>
  <c r="V3165" i="2" s="1"/>
  <c r="W3165" i="2"/>
  <c r="Z3165" i="2"/>
  <c r="T3166" i="2"/>
  <c r="Z3166" i="2" s="1"/>
  <c r="U3166" i="2"/>
  <c r="W3166" i="2" s="1"/>
  <c r="X3166" i="2" s="1"/>
  <c r="V3166" i="2"/>
  <c r="T3167" i="2"/>
  <c r="U3167" i="2"/>
  <c r="T3168" i="2"/>
  <c r="U3168" i="2"/>
  <c r="V3168" i="2"/>
  <c r="Z3168" i="2"/>
  <c r="T3169" i="2"/>
  <c r="U3169" i="2"/>
  <c r="V3169" i="2"/>
  <c r="W3169" i="2"/>
  <c r="Z3169" i="2"/>
  <c r="T3170" i="2"/>
  <c r="Z3170" i="2" s="1"/>
  <c r="U3170" i="2"/>
  <c r="W3170" i="2"/>
  <c r="T3171" i="2"/>
  <c r="U3171" i="2"/>
  <c r="X3171" i="2"/>
  <c r="Y3171" i="2"/>
  <c r="T3172" i="2"/>
  <c r="U3172" i="2"/>
  <c r="W3172" i="2" s="1"/>
  <c r="V3172" i="2"/>
  <c r="X3172" i="2" s="1"/>
  <c r="Y3172" i="2" s="1"/>
  <c r="Z3172" i="2"/>
  <c r="T3173" i="2"/>
  <c r="U3173" i="2"/>
  <c r="W3173" i="2"/>
  <c r="T3174" i="2"/>
  <c r="U3174" i="2"/>
  <c r="T3175" i="2"/>
  <c r="U3175" i="2"/>
  <c r="W3175" i="2" s="1"/>
  <c r="T3176" i="2"/>
  <c r="U3176" i="2"/>
  <c r="V3176" i="2"/>
  <c r="X3176" i="2"/>
  <c r="T3177" i="2"/>
  <c r="U3177" i="2"/>
  <c r="V3177" i="2"/>
  <c r="W3177" i="2"/>
  <c r="T3178" i="2"/>
  <c r="V3178" i="2" s="1"/>
  <c r="U3178" i="2"/>
  <c r="W3178" i="2"/>
  <c r="X3178" i="2"/>
  <c r="Z3178" i="2"/>
  <c r="T3179" i="2"/>
  <c r="U3179" i="2"/>
  <c r="V3179" i="2" s="1"/>
  <c r="Z3179" i="2"/>
  <c r="T3180" i="2"/>
  <c r="W3180" i="2" s="1"/>
  <c r="U3180" i="2"/>
  <c r="V3180" i="2"/>
  <c r="T3181" i="2"/>
  <c r="U3181" i="2"/>
  <c r="W3181" i="2"/>
  <c r="Z3181" i="2"/>
  <c r="T3182" i="2"/>
  <c r="Z3182" i="2" s="1"/>
  <c r="U3182" i="2"/>
  <c r="W3182" i="2" s="1"/>
  <c r="V3182" i="2"/>
  <c r="X3182" i="2"/>
  <c r="T3183" i="2"/>
  <c r="Z3183" i="2" s="1"/>
  <c r="U3183" i="2"/>
  <c r="W3183" i="2" s="1"/>
  <c r="T3184" i="2"/>
  <c r="Z3184" i="2" s="1"/>
  <c r="U3184" i="2"/>
  <c r="T3185" i="2"/>
  <c r="U3185" i="2"/>
  <c r="X3185" i="2" s="1"/>
  <c r="Y3185" i="2" s="1"/>
  <c r="V3185" i="2"/>
  <c r="W3185" i="2"/>
  <c r="T3186" i="2"/>
  <c r="U3186" i="2"/>
  <c r="V3186" i="2"/>
  <c r="W3186" i="2"/>
  <c r="X3186" i="2" s="1"/>
  <c r="Y3186" i="2" s="1"/>
  <c r="T3187" i="2"/>
  <c r="U3187" i="2"/>
  <c r="T3188" i="2"/>
  <c r="U3188" i="2"/>
  <c r="W3188" i="2" s="1"/>
  <c r="V3188" i="2"/>
  <c r="X3188" i="2" s="1"/>
  <c r="T3189" i="2"/>
  <c r="U3189" i="2"/>
  <c r="W3189" i="2" s="1"/>
  <c r="Z3189" i="2"/>
  <c r="T3190" i="2"/>
  <c r="Z3190" i="2" s="1"/>
  <c r="U3190" i="2"/>
  <c r="V3190" i="2"/>
  <c r="W3190" i="2"/>
  <c r="X3190" i="2"/>
  <c r="Y3190" i="2"/>
  <c r="T3191" i="2"/>
  <c r="Z3191" i="2" s="1"/>
  <c r="U3191" i="2"/>
  <c r="W3191" i="2" s="1"/>
  <c r="T3192" i="2"/>
  <c r="U3192" i="2"/>
  <c r="V3192" i="2"/>
  <c r="Z3192" i="2"/>
  <c r="T3193" i="2"/>
  <c r="Z3193" i="2" s="1"/>
  <c r="U3193" i="2"/>
  <c r="V3193" i="2"/>
  <c r="W3193" i="2"/>
  <c r="T3194" i="2"/>
  <c r="V3194" i="2" s="1"/>
  <c r="U3194" i="2"/>
  <c r="W3194" i="2"/>
  <c r="X3194" i="2"/>
  <c r="Y3194" i="2" s="1"/>
  <c r="Z3194" i="2"/>
  <c r="T3195" i="2"/>
  <c r="U3195" i="2"/>
  <c r="V3195" i="2" s="1"/>
  <c r="X3195" i="2"/>
  <c r="T3196" i="2"/>
  <c r="W3196" i="2" s="1"/>
  <c r="U3196" i="2"/>
  <c r="Z3196" i="2"/>
  <c r="T3197" i="2"/>
  <c r="U3197" i="2"/>
  <c r="W3197" i="2" s="1"/>
  <c r="Z3197" i="2"/>
  <c r="T3198" i="2"/>
  <c r="Z3198" i="2" s="1"/>
  <c r="U3198" i="2"/>
  <c r="T3199" i="2"/>
  <c r="U3199" i="2"/>
  <c r="W3199" i="2"/>
  <c r="Y3199" i="2"/>
  <c r="T3200" i="2"/>
  <c r="Z3200" i="2" s="1"/>
  <c r="U3200" i="2"/>
  <c r="V3200" i="2"/>
  <c r="T3201" i="2"/>
  <c r="U3201" i="2"/>
  <c r="V3201" i="2"/>
  <c r="W3201" i="2"/>
  <c r="T3202" i="2"/>
  <c r="U3202" i="2"/>
  <c r="V3202" i="2"/>
  <c r="W3202" i="2"/>
  <c r="X3202" i="2"/>
  <c r="Z3202" i="2" s="1"/>
  <c r="Y3202" i="2"/>
  <c r="T3203" i="2"/>
  <c r="U3203" i="2"/>
  <c r="Z3203" i="2"/>
  <c r="T3204" i="2"/>
  <c r="U3204" i="2"/>
  <c r="W3204" i="2" s="1"/>
  <c r="Z3204" i="2" s="1"/>
  <c r="V3204" i="2"/>
  <c r="X3204" i="2"/>
  <c r="Y3204" i="2"/>
  <c r="T3205" i="2"/>
  <c r="U3205" i="2"/>
  <c r="W3205" i="2"/>
  <c r="T3206" i="2"/>
  <c r="W3206" i="2" s="1"/>
  <c r="U3206" i="2"/>
  <c r="V3206" i="2"/>
  <c r="T3207" i="2"/>
  <c r="U3207" i="2"/>
  <c r="W3207" i="2"/>
  <c r="Y3207" i="2"/>
  <c r="T3208" i="2"/>
  <c r="U3208" i="2"/>
  <c r="V3208" i="2" s="1"/>
  <c r="Z3208" i="2"/>
  <c r="T3209" i="2"/>
  <c r="Z3209" i="2" s="1"/>
  <c r="U3209" i="2"/>
  <c r="V3209" i="2"/>
  <c r="W3209" i="2"/>
  <c r="T3210" i="2"/>
  <c r="V3210" i="2" s="1"/>
  <c r="U3210" i="2"/>
  <c r="Z3210" i="2"/>
  <c r="T3211" i="2"/>
  <c r="U3211" i="2"/>
  <c r="V3211" i="2" s="1"/>
  <c r="W3211" i="2"/>
  <c r="X3211" i="2" s="1"/>
  <c r="Y3211" i="2" s="1"/>
  <c r="Z3211" i="2"/>
  <c r="T3212" i="2"/>
  <c r="V3212" i="2" s="1"/>
  <c r="U3212" i="2"/>
  <c r="Z3212" i="2"/>
  <c r="T3213" i="2"/>
  <c r="U3213" i="2"/>
  <c r="W3213" i="2" s="1"/>
  <c r="Z3213" i="2"/>
  <c r="T3214" i="2"/>
  <c r="Z3214" i="2" s="1"/>
  <c r="U3214" i="2"/>
  <c r="T3215" i="2"/>
  <c r="Z3215" i="2" s="1"/>
  <c r="U3215" i="2"/>
  <c r="W3215" i="2"/>
  <c r="T3216" i="2"/>
  <c r="U3216" i="2"/>
  <c r="V3216" i="2"/>
  <c r="T3217" i="2"/>
  <c r="U3217" i="2"/>
  <c r="V3217" i="2"/>
  <c r="W3217" i="2"/>
  <c r="Z3217" i="2"/>
  <c r="T3218" i="2"/>
  <c r="U3218" i="2"/>
  <c r="V3218" i="2"/>
  <c r="W3218" i="2"/>
  <c r="X3218" i="2"/>
  <c r="Y3218" i="2"/>
  <c r="Z3218" i="2"/>
  <c r="T3219" i="2"/>
  <c r="U3219" i="2"/>
  <c r="Z3219" i="2"/>
  <c r="T3220" i="2"/>
  <c r="V3220" i="2" s="1"/>
  <c r="U3220" i="2"/>
  <c r="T3221" i="2"/>
  <c r="U3221" i="2"/>
  <c r="W3221" i="2" s="1"/>
  <c r="Z3221" i="2"/>
  <c r="T3222" i="2"/>
  <c r="Z3222" i="2" s="1"/>
  <c r="U3222" i="2"/>
  <c r="V3222" i="2"/>
  <c r="W3222" i="2"/>
  <c r="X3222" i="2"/>
  <c r="Y3222" i="2"/>
  <c r="T3223" i="2"/>
  <c r="Z3223" i="2" s="1"/>
  <c r="U3223" i="2"/>
  <c r="T3224" i="2"/>
  <c r="U3224" i="2"/>
  <c r="V3224" i="2"/>
  <c r="Z3224" i="2"/>
  <c r="T3225" i="2"/>
  <c r="U3225" i="2"/>
  <c r="T3226" i="2"/>
  <c r="V3226" i="2" s="1"/>
  <c r="U3226" i="2"/>
  <c r="W3226" i="2"/>
  <c r="X3226" i="2" s="1"/>
  <c r="Y3226" i="2" s="1"/>
  <c r="Z3226" i="2"/>
  <c r="T3227" i="2"/>
  <c r="U3227" i="2"/>
  <c r="V3227" i="2" s="1"/>
  <c r="Z3227" i="2"/>
  <c r="T3228" i="2"/>
  <c r="V3228" i="2" s="1"/>
  <c r="U3228" i="2"/>
  <c r="W3228" i="2" s="1"/>
  <c r="X3228" i="2" s="1"/>
  <c r="Y3228" i="2" s="1"/>
  <c r="T3229" i="2"/>
  <c r="U3229" i="2"/>
  <c r="W3229" i="2" s="1"/>
  <c r="Z3229" i="2"/>
  <c r="T3230" i="2"/>
  <c r="U3230" i="2"/>
  <c r="W3230" i="2" s="1"/>
  <c r="V3230" i="2"/>
  <c r="X3230" i="2"/>
  <c r="T3231" i="2"/>
  <c r="U3231" i="2"/>
  <c r="W3231" i="2"/>
  <c r="T3232" i="2"/>
  <c r="U3232" i="2"/>
  <c r="V3232" i="2" s="1"/>
  <c r="X3232" i="2"/>
  <c r="T3233" i="2"/>
  <c r="U3233" i="2"/>
  <c r="V3233" i="2"/>
  <c r="W3233" i="2"/>
  <c r="Z3233" i="2"/>
  <c r="T3234" i="2"/>
  <c r="Z3234" i="2" s="1"/>
  <c r="U3234" i="2"/>
  <c r="V3234" i="2"/>
  <c r="W3234" i="2"/>
  <c r="X3234" i="2"/>
  <c r="Y3234" i="2"/>
  <c r="T3235" i="2"/>
  <c r="U3235" i="2"/>
  <c r="Z3235" i="2"/>
  <c r="T3236" i="2"/>
  <c r="U3236" i="2"/>
  <c r="V3236" i="2"/>
  <c r="T3237" i="2"/>
  <c r="U3237" i="2"/>
  <c r="W3237" i="2"/>
  <c r="Z3237" i="2"/>
  <c r="T3238" i="2"/>
  <c r="W3238" i="2" s="1"/>
  <c r="U3238" i="2"/>
  <c r="V3238" i="2"/>
  <c r="X3238" i="2"/>
  <c r="Y3238" i="2" s="1"/>
  <c r="Z3238" i="2"/>
  <c r="T3239" i="2"/>
  <c r="Z3239" i="2" s="1"/>
  <c r="U3239" i="2"/>
  <c r="W3239" i="2" s="1"/>
  <c r="T3240" i="2"/>
  <c r="U3240" i="2"/>
  <c r="V3240" i="2" s="1"/>
  <c r="Z3240" i="2"/>
  <c r="T3241" i="2"/>
  <c r="U3241" i="2"/>
  <c r="V3241" i="2" s="1"/>
  <c r="T3242" i="2"/>
  <c r="Z3242" i="2" s="1"/>
  <c r="U3242" i="2"/>
  <c r="V3242" i="2"/>
  <c r="W3242" i="2"/>
  <c r="X3242" i="2"/>
  <c r="Y3242" i="2"/>
  <c r="T3243" i="2"/>
  <c r="U3243" i="2"/>
  <c r="V3243" i="2" s="1"/>
  <c r="W3243" i="2"/>
  <c r="X3243" i="2"/>
  <c r="Y3243" i="2"/>
  <c r="T3244" i="2"/>
  <c r="V3244" i="2" s="1"/>
  <c r="U3244" i="2"/>
  <c r="Z3244" i="2"/>
  <c r="T3245" i="2"/>
  <c r="U3245" i="2"/>
  <c r="W3245" i="2"/>
  <c r="Z3245" i="2"/>
  <c r="T3246" i="2"/>
  <c r="U3246" i="2"/>
  <c r="W3246" i="2" s="1"/>
  <c r="V3246" i="2"/>
  <c r="X3246" i="2"/>
  <c r="T3247" i="2"/>
  <c r="Z3247" i="2" s="1"/>
  <c r="U3247" i="2"/>
  <c r="T3248" i="2"/>
  <c r="U3248" i="2"/>
  <c r="V3248" i="2"/>
  <c r="Z3248" i="2"/>
  <c r="T3249" i="2"/>
  <c r="U3249" i="2"/>
  <c r="X3249" i="2" s="1"/>
  <c r="V3249" i="2"/>
  <c r="W3249" i="2"/>
  <c r="Z3249" i="2" s="1"/>
  <c r="Y3249" i="2"/>
  <c r="T3250" i="2"/>
  <c r="Z3250" i="2" s="1"/>
  <c r="U3250" i="2"/>
  <c r="V3250" i="2"/>
  <c r="W3250" i="2"/>
  <c r="X3250" i="2" s="1"/>
  <c r="Y3250" i="2" s="1"/>
  <c r="T3251" i="2"/>
  <c r="U3251" i="2"/>
  <c r="X3251" i="2"/>
  <c r="Y3251" i="2"/>
  <c r="T3252" i="2"/>
  <c r="U3252" i="2"/>
  <c r="W3252" i="2" s="1"/>
  <c r="V3252" i="2"/>
  <c r="X3252" i="2"/>
  <c r="Y3252" i="2"/>
  <c r="Z3252" i="2"/>
  <c r="T3253" i="2"/>
  <c r="U3253" i="2"/>
  <c r="W3253" i="2"/>
  <c r="Z3253" i="2"/>
  <c r="T3254" i="2"/>
  <c r="W3254" i="2" s="1"/>
  <c r="U3254" i="2"/>
  <c r="Z3254" i="2"/>
  <c r="T3255" i="2"/>
  <c r="Z3255" i="2" s="1"/>
  <c r="U3255" i="2"/>
  <c r="T3256" i="2"/>
  <c r="U3256" i="2"/>
  <c r="V3256" i="2"/>
  <c r="Z3256" i="2"/>
  <c r="T3257" i="2"/>
  <c r="U3257" i="2"/>
  <c r="T3258" i="2"/>
  <c r="V3258" i="2" s="1"/>
  <c r="U3258" i="2"/>
  <c r="W3258" i="2"/>
  <c r="X3258" i="2" s="1"/>
  <c r="Z3258" i="2"/>
  <c r="T3259" i="2"/>
  <c r="U3259" i="2"/>
  <c r="V3259" i="2" s="1"/>
  <c r="X3259" i="2"/>
  <c r="Y3259" i="2"/>
  <c r="T3260" i="2"/>
  <c r="Z3260" i="2" s="1"/>
  <c r="U3260" i="2"/>
  <c r="V3260" i="2"/>
  <c r="W3260" i="2"/>
  <c r="X3260" i="2"/>
  <c r="Y3260" i="2"/>
  <c r="T3261" i="2"/>
  <c r="U3261" i="2"/>
  <c r="W3261" i="2" s="1"/>
  <c r="Z3261" i="2"/>
  <c r="T3262" i="2"/>
  <c r="Z3262" i="2" s="1"/>
  <c r="U3262" i="2"/>
  <c r="V3262" i="2"/>
  <c r="T3263" i="2"/>
  <c r="Z3263" i="2" s="1"/>
  <c r="U3263" i="2"/>
  <c r="W3263" i="2"/>
  <c r="T3264" i="2"/>
  <c r="U3264" i="2"/>
  <c r="V3264" i="2"/>
  <c r="X3264" i="2"/>
  <c r="T3265" i="2"/>
  <c r="U3265" i="2"/>
  <c r="V3265" i="2"/>
  <c r="W3265" i="2"/>
  <c r="Z3265" i="2"/>
  <c r="T3266" i="2"/>
  <c r="U3266" i="2"/>
  <c r="V3266" i="2"/>
  <c r="W3266" i="2"/>
  <c r="X3266" i="2" s="1"/>
  <c r="Y3266" i="2" s="1"/>
  <c r="T3267" i="2"/>
  <c r="Z3267" i="2" s="1"/>
  <c r="U3267" i="2"/>
  <c r="T3268" i="2"/>
  <c r="U3268" i="2"/>
  <c r="W3268" i="2" s="1"/>
  <c r="V3268" i="2"/>
  <c r="X3268" i="2"/>
  <c r="Y3268" i="2" s="1"/>
  <c r="Z3268" i="2"/>
  <c r="T3269" i="2"/>
  <c r="U3269" i="2"/>
  <c r="W3269" i="2"/>
  <c r="T3270" i="2"/>
  <c r="W3270" i="2" s="1"/>
  <c r="U3270" i="2"/>
  <c r="Z3270" i="2"/>
  <c r="T3271" i="2"/>
  <c r="W3271" i="2" s="1"/>
  <c r="U3271" i="2"/>
  <c r="T3272" i="2"/>
  <c r="U3272" i="2"/>
  <c r="V3272" i="2"/>
  <c r="X3272" i="2"/>
  <c r="T3273" i="2"/>
  <c r="U3273" i="2"/>
  <c r="T3274" i="2"/>
  <c r="V3274" i="2" s="1"/>
  <c r="U3274" i="2"/>
  <c r="W3274" i="2"/>
  <c r="X3274" i="2" s="1"/>
  <c r="Z3274" i="2"/>
  <c r="T3275" i="2"/>
  <c r="U3275" i="2"/>
  <c r="V3275" i="2" s="1"/>
  <c r="Z3275" i="2"/>
  <c r="T3276" i="2"/>
  <c r="W3276" i="2" s="1"/>
  <c r="U3276" i="2"/>
  <c r="T3277" i="2"/>
  <c r="U3277" i="2"/>
  <c r="W3277" i="2" s="1"/>
  <c r="T3278" i="2"/>
  <c r="Z3278" i="2" s="1"/>
  <c r="U3278" i="2"/>
  <c r="V3278" i="2" s="1"/>
  <c r="T3279" i="2"/>
  <c r="Z3279" i="2" s="1"/>
  <c r="U3279" i="2"/>
  <c r="W3279" i="2"/>
  <c r="T3280" i="2"/>
  <c r="W3280" i="2" s="1"/>
  <c r="U3280" i="2"/>
  <c r="V3280" i="2" s="1"/>
  <c r="Z3280" i="2"/>
  <c r="T3281" i="2"/>
  <c r="U3281" i="2"/>
  <c r="V3281" i="2"/>
  <c r="W3281" i="2"/>
  <c r="Z3281" i="2"/>
  <c r="T3282" i="2"/>
  <c r="Z3282" i="2" s="1"/>
  <c r="U3282" i="2"/>
  <c r="V3282" i="2"/>
  <c r="W3282" i="2"/>
  <c r="X3282" i="2" s="1"/>
  <c r="Y3282" i="2" s="1"/>
  <c r="T3283" i="2"/>
  <c r="Z3283" i="2" s="1"/>
  <c r="U3283" i="2"/>
  <c r="T3284" i="2"/>
  <c r="U3284" i="2"/>
  <c r="V3284" i="2"/>
  <c r="Z3284" i="2"/>
  <c r="T3285" i="2"/>
  <c r="U3285" i="2"/>
  <c r="W3285" i="2"/>
  <c r="T3286" i="2"/>
  <c r="W3286" i="2" s="1"/>
  <c r="U3286" i="2"/>
  <c r="V3286" i="2"/>
  <c r="X3286" i="2"/>
  <c r="Y3286" i="2" s="1"/>
  <c r="T3287" i="2"/>
  <c r="Z3287" i="2" s="1"/>
  <c r="U3287" i="2"/>
  <c r="V3287" i="2" s="1"/>
  <c r="W3287" i="2"/>
  <c r="T3288" i="2"/>
  <c r="U3288" i="2"/>
  <c r="V3288" i="2"/>
  <c r="Z3288" i="2"/>
  <c r="T3289" i="2"/>
  <c r="Z3289" i="2" s="1"/>
  <c r="U3289" i="2"/>
  <c r="V3289" i="2" s="1"/>
  <c r="X3289" i="2" s="1"/>
  <c r="Y3289" i="2" s="1"/>
  <c r="W3289" i="2"/>
  <c r="T3290" i="2"/>
  <c r="V3290" i="2" s="1"/>
  <c r="U3290" i="2"/>
  <c r="W3290" i="2"/>
  <c r="X3290" i="2"/>
  <c r="Z3290" i="2"/>
  <c r="T3291" i="2"/>
  <c r="U3291" i="2"/>
  <c r="V3291" i="2" s="1"/>
  <c r="W3291" i="2"/>
  <c r="X3291" i="2"/>
  <c r="Y3291" i="2"/>
  <c r="Z3291" i="2"/>
  <c r="T3292" i="2"/>
  <c r="U3292" i="2"/>
  <c r="V3292" i="2"/>
  <c r="Z3292" i="2"/>
  <c r="T3293" i="2"/>
  <c r="U3293" i="2"/>
  <c r="W3293" i="2" s="1"/>
  <c r="Y3293" i="2"/>
  <c r="T3294" i="2"/>
  <c r="V3294" i="2" s="1"/>
  <c r="U3294" i="2"/>
  <c r="T3295" i="2"/>
  <c r="Z3295" i="2" s="1"/>
  <c r="U3295" i="2"/>
  <c r="T3296" i="2"/>
  <c r="U3296" i="2"/>
  <c r="V3296" i="2" s="1"/>
  <c r="Z3296" i="2"/>
  <c r="T3297" i="2"/>
  <c r="U3297" i="2"/>
  <c r="V3297" i="2"/>
  <c r="W3297" i="2"/>
  <c r="Z3297" i="2"/>
  <c r="T3298" i="2"/>
  <c r="U3298" i="2"/>
  <c r="T3299" i="2"/>
  <c r="Z3299" i="2" s="1"/>
  <c r="U3299" i="2"/>
  <c r="T3300" i="2"/>
  <c r="U3300" i="2"/>
  <c r="W3300" i="2" s="1"/>
  <c r="V3300" i="2"/>
  <c r="X3300" i="2"/>
  <c r="Y3300" i="2"/>
  <c r="Z3300" i="2"/>
  <c r="T3301" i="2"/>
  <c r="U3301" i="2"/>
  <c r="W3301" i="2" s="1"/>
  <c r="T3302" i="2"/>
  <c r="W3302" i="2" s="1"/>
  <c r="U3302" i="2"/>
  <c r="T3303" i="2"/>
  <c r="Z3303" i="2" s="1"/>
  <c r="U3303" i="2"/>
  <c r="V3303" i="2"/>
  <c r="W3303" i="2"/>
  <c r="T3304" i="2"/>
  <c r="U3304" i="2"/>
  <c r="Z3304" i="2"/>
  <c r="T3305" i="2"/>
  <c r="Z3305" i="2" s="1"/>
  <c r="U3305" i="2"/>
  <c r="V3305" i="2" s="1"/>
  <c r="T3306" i="2"/>
  <c r="U3306" i="2"/>
  <c r="Y3306" i="2" s="1"/>
  <c r="V3306" i="2"/>
  <c r="W3306" i="2"/>
  <c r="X3306" i="2"/>
  <c r="Z3306" i="2"/>
  <c r="T3307" i="2"/>
  <c r="U3307" i="2"/>
  <c r="V3307" i="2" s="1"/>
  <c r="Z3307" i="2"/>
  <c r="T3308" i="2"/>
  <c r="V3308" i="2" s="1"/>
  <c r="U3308" i="2"/>
  <c r="T3309" i="2"/>
  <c r="U3309" i="2"/>
  <c r="W3309" i="2" s="1"/>
  <c r="Z3309" i="2"/>
  <c r="T3310" i="2"/>
  <c r="Z3310" i="2" s="1"/>
  <c r="U3310" i="2"/>
  <c r="V3310" i="2" s="1"/>
  <c r="T3311" i="2"/>
  <c r="U3311" i="2"/>
  <c r="W3311" i="2" s="1"/>
  <c r="T3312" i="2"/>
  <c r="W3312" i="2" s="1"/>
  <c r="U3312" i="2"/>
  <c r="V3312" i="2"/>
  <c r="T3313" i="2"/>
  <c r="U3313" i="2"/>
  <c r="V3313" i="2"/>
  <c r="W3313" i="2"/>
  <c r="Z3313" i="2"/>
  <c r="T3314" i="2"/>
  <c r="U3314" i="2"/>
  <c r="V3314" i="2"/>
  <c r="W3314" i="2"/>
  <c r="X3314" i="2"/>
  <c r="Y3314" i="2"/>
  <c r="Z3314" i="2"/>
  <c r="T3315" i="2"/>
  <c r="Z3315" i="2" s="1"/>
  <c r="U3315" i="2"/>
  <c r="T3316" i="2"/>
  <c r="Z3316" i="2" s="1"/>
  <c r="U3316" i="2"/>
  <c r="W3316" i="2" s="1"/>
  <c r="V3316" i="2"/>
  <c r="X3316" i="2"/>
  <c r="Y3316" i="2"/>
  <c r="T3317" i="2"/>
  <c r="Z3317" i="2" s="1"/>
  <c r="U3317" i="2"/>
  <c r="W3317" i="2" s="1"/>
  <c r="T3318" i="2"/>
  <c r="W3318" i="2" s="1"/>
  <c r="U3318" i="2"/>
  <c r="V3318" i="2"/>
  <c r="X3318" i="2"/>
  <c r="Y3318" i="2" s="1"/>
  <c r="T3319" i="2"/>
  <c r="U3319" i="2"/>
  <c r="X3319" i="2" s="1"/>
  <c r="V3319" i="2"/>
  <c r="T3320" i="2"/>
  <c r="U3320" i="2"/>
  <c r="V3320" i="2"/>
  <c r="T3321" i="2"/>
  <c r="U3321" i="2"/>
  <c r="V3321" i="2"/>
  <c r="W3321" i="2"/>
  <c r="X3321" i="2"/>
  <c r="Y3321" i="2" s="1"/>
  <c r="T3322" i="2"/>
  <c r="Z3322" i="2" s="1"/>
  <c r="U3322" i="2"/>
  <c r="Y3322" i="2" s="1"/>
  <c r="V3322" i="2"/>
  <c r="W3322" i="2"/>
  <c r="X3322" i="2"/>
  <c r="T3323" i="2"/>
  <c r="U3323" i="2"/>
  <c r="V3323" i="2" s="1"/>
  <c r="Z3323" i="2"/>
  <c r="T3324" i="2"/>
  <c r="U3324" i="2"/>
  <c r="W3324" i="2" s="1"/>
  <c r="V3324" i="2"/>
  <c r="X3324" i="2"/>
  <c r="Y3324" i="2"/>
  <c r="Z3324" i="2"/>
  <c r="T3325" i="2"/>
  <c r="U3325" i="2"/>
  <c r="W3325" i="2" s="1"/>
  <c r="Z3325" i="2"/>
  <c r="T3326" i="2"/>
  <c r="U3326" i="2"/>
  <c r="V3326" i="2" s="1"/>
  <c r="T3327" i="2"/>
  <c r="Z3327" i="2" s="1"/>
  <c r="U3327" i="2"/>
  <c r="W3327" i="2" s="1"/>
  <c r="T3328" i="2"/>
  <c r="U3328" i="2"/>
  <c r="Y3328" i="2" s="1"/>
  <c r="V3328" i="2"/>
  <c r="W3328" i="2"/>
  <c r="T3329" i="2"/>
  <c r="U3329" i="2"/>
  <c r="V3329" i="2"/>
  <c r="W3329" i="2"/>
  <c r="Z3329" i="2"/>
  <c r="T3330" i="2"/>
  <c r="U3330" i="2"/>
  <c r="V3330" i="2"/>
  <c r="W3330" i="2"/>
  <c r="X3330" i="2" s="1"/>
  <c r="Y3330" i="2" s="1"/>
  <c r="Z3330" i="2"/>
  <c r="T3331" i="2"/>
  <c r="Z3331" i="2" s="1"/>
  <c r="U3331" i="2"/>
  <c r="T3332" i="2"/>
  <c r="U3332" i="2"/>
  <c r="W3332" i="2" s="1"/>
  <c r="X3332" i="2" s="1"/>
  <c r="Y3332" i="2" s="1"/>
  <c r="V3332" i="2"/>
  <c r="Z3332" i="2"/>
  <c r="T3333" i="2"/>
  <c r="U3333" i="2"/>
  <c r="W3333" i="2"/>
  <c r="Z3333" i="2"/>
  <c r="T3334" i="2"/>
  <c r="Z3334" i="2" s="1"/>
  <c r="U3334" i="2"/>
  <c r="V3334" i="2"/>
  <c r="W3334" i="2"/>
  <c r="X3334" i="2"/>
  <c r="Y3334" i="2"/>
  <c r="T3335" i="2"/>
  <c r="Z3335" i="2" s="1"/>
  <c r="U3335" i="2"/>
  <c r="V3335" i="2" s="1"/>
  <c r="T3336" i="2"/>
  <c r="U3336" i="2"/>
  <c r="V3336" i="2"/>
  <c r="Z3336" i="2"/>
  <c r="T3337" i="2"/>
  <c r="U3337" i="2"/>
  <c r="T3338" i="2"/>
  <c r="Z3338" i="2" s="1"/>
  <c r="U3338" i="2"/>
  <c r="Y3338" i="2" s="1"/>
  <c r="V3338" i="2"/>
  <c r="W3338" i="2"/>
  <c r="X3338" i="2"/>
  <c r="T3339" i="2"/>
  <c r="U3339" i="2"/>
  <c r="V3339" i="2" s="1"/>
  <c r="Z3339" i="2"/>
  <c r="T3340" i="2"/>
  <c r="Z3340" i="2" s="1"/>
  <c r="U3340" i="2"/>
  <c r="V3340" i="2"/>
  <c r="W3340" i="2"/>
  <c r="X3340" i="2"/>
  <c r="Y3340" i="2"/>
  <c r="T3341" i="2"/>
  <c r="U3341" i="2"/>
  <c r="W3341" i="2"/>
  <c r="Y3341" i="2"/>
  <c r="T3342" i="2"/>
  <c r="Z3342" i="2" s="1"/>
  <c r="U3342" i="2"/>
  <c r="V3342" i="2"/>
  <c r="T3343" i="2"/>
  <c r="U3343" i="2"/>
  <c r="W3343" i="2" s="1"/>
  <c r="Y3343" i="2"/>
  <c r="T3344" i="2"/>
  <c r="Z3344" i="2" s="1"/>
  <c r="U3344" i="2"/>
  <c r="V3344" i="2" s="1"/>
  <c r="T3345" i="2"/>
  <c r="U3345" i="2"/>
  <c r="X3345" i="2" s="1"/>
  <c r="V3345" i="2"/>
  <c r="W3345" i="2"/>
  <c r="Y3345" i="2"/>
  <c r="Z3345" i="2"/>
  <c r="T3346" i="2"/>
  <c r="Z3346" i="2" s="1"/>
  <c r="U3346" i="2"/>
  <c r="V3346" i="2"/>
  <c r="W3346" i="2"/>
  <c r="X3346" i="2"/>
  <c r="Y3346" i="2"/>
  <c r="T3347" i="2"/>
  <c r="U3347" i="2"/>
  <c r="X3347" i="2"/>
  <c r="Y3347" i="2"/>
  <c r="T3348" i="2"/>
  <c r="Z3348" i="2" s="1"/>
  <c r="U3348" i="2"/>
  <c r="T3349" i="2"/>
  <c r="U3349" i="2"/>
  <c r="W3349" i="2"/>
  <c r="T3350" i="2"/>
  <c r="W3350" i="2" s="1"/>
  <c r="U3350" i="2"/>
  <c r="Z3350" i="2"/>
  <c r="T3351" i="2"/>
  <c r="U3351" i="2"/>
  <c r="X3351" i="2" s="1"/>
  <c r="Y3351" i="2"/>
  <c r="T3352" i="2"/>
  <c r="U3352" i="2"/>
  <c r="V3352" i="2" s="1"/>
  <c r="Z3352" i="2"/>
  <c r="T3353" i="2"/>
  <c r="Z3353" i="2" s="1"/>
  <c r="U3353" i="2"/>
  <c r="V3353" i="2" s="1"/>
  <c r="T3354" i="2"/>
  <c r="U3354" i="2"/>
  <c r="Y3354" i="2" s="1"/>
  <c r="V3354" i="2"/>
  <c r="W3354" i="2"/>
  <c r="X3354" i="2"/>
  <c r="Z3354" i="2"/>
  <c r="T3355" i="2"/>
  <c r="U3355" i="2"/>
  <c r="V3355" i="2" s="1"/>
  <c r="Z3355" i="2"/>
  <c r="T3356" i="2"/>
  <c r="U3356" i="2"/>
  <c r="W3356" i="2" s="1"/>
  <c r="X3356" i="2" s="1"/>
  <c r="V3356" i="2"/>
  <c r="Y3356" i="2"/>
  <c r="Z3356" i="2"/>
  <c r="T3357" i="2"/>
  <c r="U3357" i="2"/>
  <c r="V3357" i="2"/>
  <c r="W3357" i="2"/>
  <c r="Z3357" i="2"/>
  <c r="T3358" i="2"/>
  <c r="Z3358" i="2" s="1"/>
  <c r="U3358" i="2"/>
  <c r="V3358" i="2"/>
  <c r="T3359" i="2"/>
  <c r="Z3359" i="2" s="1"/>
  <c r="U3359" i="2"/>
  <c r="V3359" i="2" s="1"/>
  <c r="W3359" i="2"/>
  <c r="X3359" i="2"/>
  <c r="Y3359" i="2"/>
  <c r="T3360" i="2"/>
  <c r="Z3360" i="2" s="1"/>
  <c r="U3360" i="2"/>
  <c r="Y3360" i="2" s="1"/>
  <c r="V3360" i="2"/>
  <c r="W3360" i="2"/>
  <c r="X3360" i="2"/>
  <c r="T3361" i="2"/>
  <c r="U3361" i="2"/>
  <c r="X3361" i="2" s="1"/>
  <c r="V3361" i="2"/>
  <c r="W3361" i="2"/>
  <c r="Z3361" i="2" s="1"/>
  <c r="Y3361" i="2"/>
  <c r="T3362" i="2"/>
  <c r="W3362" i="2" s="1"/>
  <c r="X3362" i="2" s="1"/>
  <c r="Y3362" i="2" s="1"/>
  <c r="U3362" i="2"/>
  <c r="V3362" i="2"/>
  <c r="Z3362" i="2"/>
  <c r="T3363" i="2"/>
  <c r="Z3363" i="2" s="1"/>
  <c r="U3363" i="2"/>
  <c r="T3364" i="2"/>
  <c r="U3364" i="2"/>
  <c r="V3364" i="2"/>
  <c r="W3364" i="2"/>
  <c r="X3364" i="2" s="1"/>
  <c r="Y3364" i="2" s="1"/>
  <c r="T3365" i="2"/>
  <c r="U3365" i="2"/>
  <c r="W3365" i="2"/>
  <c r="T3366" i="2"/>
  <c r="W3366" i="2" s="1"/>
  <c r="X3366" i="2" s="1"/>
  <c r="Y3366" i="2" s="1"/>
  <c r="U3366" i="2"/>
  <c r="V3366" i="2"/>
  <c r="T3367" i="2"/>
  <c r="Z3367" i="2" s="1"/>
  <c r="U3367" i="2"/>
  <c r="V3367" i="2" s="1"/>
  <c r="T3368" i="2"/>
  <c r="U3368" i="2"/>
  <c r="W3368" i="2" s="1"/>
  <c r="V3368" i="2"/>
  <c r="X3368" i="2" s="1"/>
  <c r="Y3368" i="2" s="1"/>
  <c r="Z3368" i="2"/>
  <c r="T3369" i="2"/>
  <c r="U3369" i="2"/>
  <c r="T3370" i="2"/>
  <c r="V3370" i="2" s="1"/>
  <c r="U3370" i="2"/>
  <c r="Z3370" i="2"/>
  <c r="T3371" i="2"/>
  <c r="U3371" i="2"/>
  <c r="V3371" i="2" s="1"/>
  <c r="Z3371" i="2"/>
  <c r="T3372" i="2"/>
  <c r="U3372" i="2"/>
  <c r="V3372" i="2"/>
  <c r="T3373" i="2"/>
  <c r="U3373" i="2"/>
  <c r="V3373" i="2" s="1"/>
  <c r="W3373" i="2"/>
  <c r="Z3373" i="2"/>
  <c r="T3374" i="2"/>
  <c r="U3374" i="2"/>
  <c r="V3374" i="2"/>
  <c r="T3375" i="2"/>
  <c r="U3375" i="2"/>
  <c r="W3375" i="2"/>
  <c r="Z3375" i="2"/>
  <c r="T3376" i="2"/>
  <c r="W3376" i="2" s="1"/>
  <c r="X3376" i="2" s="1"/>
  <c r="U3376" i="2"/>
  <c r="V3376" i="2"/>
  <c r="Z3376" i="2"/>
  <c r="T3377" i="2"/>
  <c r="U3377" i="2"/>
  <c r="V3377" i="2"/>
  <c r="W3377" i="2"/>
  <c r="Z3377" i="2"/>
  <c r="T3378" i="2"/>
  <c r="U3378" i="2"/>
  <c r="V3378" i="2" s="1"/>
  <c r="Z3378" i="2"/>
  <c r="T3379" i="2"/>
  <c r="Z3379" i="2" s="1"/>
  <c r="U3379" i="2"/>
  <c r="T3380" i="2"/>
  <c r="U3380" i="2"/>
  <c r="T3381" i="2"/>
  <c r="W3381" i="2" s="1"/>
  <c r="U3381" i="2"/>
  <c r="T3382" i="2"/>
  <c r="U3382" i="2"/>
  <c r="V3382" i="2"/>
  <c r="X3382" i="2" s="1"/>
  <c r="W3382" i="2"/>
  <c r="Y3382" i="2"/>
  <c r="Z3382" i="2"/>
  <c r="T3383" i="2"/>
  <c r="Z3383" i="2" s="1"/>
  <c r="U3383" i="2"/>
  <c r="V3383" i="2" s="1"/>
  <c r="T3384" i="2"/>
  <c r="U3384" i="2"/>
  <c r="W3384" i="2" s="1"/>
  <c r="V3384" i="2"/>
  <c r="X3384" i="2"/>
  <c r="Y3384" i="2"/>
  <c r="Z3384" i="2"/>
  <c r="T3385" i="2"/>
  <c r="U3385" i="2"/>
  <c r="Y3385" i="2" s="1"/>
  <c r="V3385" i="2"/>
  <c r="W3385" i="2"/>
  <c r="X3385" i="2"/>
  <c r="T3386" i="2"/>
  <c r="V3386" i="2" s="1"/>
  <c r="U3386" i="2"/>
  <c r="W3386" i="2"/>
  <c r="X3386" i="2"/>
  <c r="Z3386" i="2"/>
  <c r="T3387" i="2"/>
  <c r="U3387" i="2"/>
  <c r="V3387" i="2" s="1"/>
  <c r="W3387" i="2"/>
  <c r="T3388" i="2"/>
  <c r="Z3388" i="2" s="1"/>
  <c r="U3388" i="2"/>
  <c r="W3388" i="2" s="1"/>
  <c r="X3388" i="2" s="1"/>
  <c r="Y3388" i="2" s="1"/>
  <c r="V3388" i="2"/>
  <c r="T3389" i="2"/>
  <c r="U3389" i="2"/>
  <c r="V3389" i="2"/>
  <c r="W3389" i="2"/>
  <c r="Z3389" i="2" s="1"/>
  <c r="X3389" i="2"/>
  <c r="Y3389" i="2"/>
  <c r="T3390" i="2"/>
  <c r="U3390" i="2"/>
  <c r="V3390" i="2"/>
  <c r="X3390" i="2"/>
  <c r="T3391" i="2"/>
  <c r="U3391" i="2"/>
  <c r="W3391" i="2"/>
  <c r="T3392" i="2"/>
  <c r="U3392" i="2"/>
  <c r="V3392" i="2" s="1"/>
  <c r="Z3392" i="2"/>
  <c r="T3393" i="2"/>
  <c r="U3393" i="2"/>
  <c r="V3393" i="2"/>
  <c r="W3393" i="2"/>
  <c r="Z3393" i="2"/>
  <c r="T3394" i="2"/>
  <c r="U3394" i="2"/>
  <c r="V3394" i="2" s="1"/>
  <c r="T3395" i="2"/>
  <c r="U3395" i="2"/>
  <c r="Z3395" i="2"/>
  <c r="T3396" i="2"/>
  <c r="Z3396" i="2" s="1"/>
  <c r="U3396" i="2"/>
  <c r="W3396" i="2"/>
  <c r="T3397" i="2"/>
  <c r="U3397" i="2"/>
  <c r="W3397" i="2"/>
  <c r="Z3397" i="2"/>
  <c r="T3398" i="2"/>
  <c r="U3398" i="2"/>
  <c r="V3398" i="2"/>
  <c r="W3398" i="2"/>
  <c r="X3398" i="2" s="1"/>
  <c r="Y3398" i="2" s="1"/>
  <c r="Z3398" i="2"/>
  <c r="T3399" i="2"/>
  <c r="U3399" i="2"/>
  <c r="V3399" i="2"/>
  <c r="T3400" i="2"/>
  <c r="U3400" i="2"/>
  <c r="W3400" i="2" s="1"/>
  <c r="V3400" i="2"/>
  <c r="X3400" i="2" s="1"/>
  <c r="T3401" i="2"/>
  <c r="U3401" i="2"/>
  <c r="V3401" i="2" s="1"/>
  <c r="W3401" i="2"/>
  <c r="X3401" i="2"/>
  <c r="Y3401" i="2"/>
  <c r="T3402" i="2"/>
  <c r="U3402" i="2"/>
  <c r="T3403" i="2"/>
  <c r="U3403" i="2"/>
  <c r="V3403" i="2" s="1"/>
  <c r="Z3403" i="2"/>
  <c r="T3404" i="2"/>
  <c r="U3404" i="2"/>
  <c r="V3404" i="2"/>
  <c r="W3404" i="2"/>
  <c r="X3404" i="2"/>
  <c r="Y3404" i="2"/>
  <c r="Z3404" i="2"/>
  <c r="T3405" i="2"/>
  <c r="U3405" i="2"/>
  <c r="V3405" i="2"/>
  <c r="W3405" i="2"/>
  <c r="X3405" i="2" s="1"/>
  <c r="Y3405" i="2" s="1"/>
  <c r="Z3405" i="2"/>
  <c r="T3406" i="2"/>
  <c r="Z3406" i="2" s="1"/>
  <c r="U3406" i="2"/>
  <c r="V3406" i="2" s="1"/>
  <c r="T3407" i="2"/>
  <c r="Z3407" i="2" s="1"/>
  <c r="U3407" i="2"/>
  <c r="V3407" i="2" s="1"/>
  <c r="W3407" i="2"/>
  <c r="X3407" i="2"/>
  <c r="T3408" i="2"/>
  <c r="U3408" i="2"/>
  <c r="V3408" i="2"/>
  <c r="W3408" i="2"/>
  <c r="X3408" i="2" s="1"/>
  <c r="Z3408" i="2"/>
  <c r="T3409" i="2"/>
  <c r="U3409" i="2"/>
  <c r="X3409" i="2" s="1"/>
  <c r="V3409" i="2"/>
  <c r="W3409" i="2"/>
  <c r="Z3409" i="2" s="1"/>
  <c r="Y3409" i="2"/>
  <c r="T3410" i="2"/>
  <c r="Z3410" i="2" s="1"/>
  <c r="U3410" i="2"/>
  <c r="T3411" i="2"/>
  <c r="U3411" i="2"/>
  <c r="Z3411" i="2"/>
  <c r="T3412" i="2"/>
  <c r="U3412" i="2"/>
  <c r="V3412" i="2" s="1"/>
  <c r="Z3412" i="2"/>
  <c r="T3413" i="2"/>
  <c r="U3413" i="2"/>
  <c r="W3413" i="2"/>
  <c r="T3414" i="2"/>
  <c r="V3414" i="2" s="1"/>
  <c r="U3414" i="2"/>
  <c r="Z3414" i="2"/>
  <c r="T3415" i="2"/>
  <c r="U3415" i="2"/>
  <c r="V3415" i="2"/>
  <c r="W3415" i="2"/>
  <c r="T3416" i="2"/>
  <c r="U3416" i="2"/>
  <c r="W3416" i="2" s="1"/>
  <c r="V3416" i="2"/>
  <c r="X3416" i="2"/>
  <c r="Z3416" i="2" s="1"/>
  <c r="Y3416" i="2"/>
  <c r="T3417" i="2"/>
  <c r="Z3417" i="2" s="1"/>
  <c r="U3417" i="2"/>
  <c r="V3417" i="2"/>
  <c r="T3418" i="2"/>
  <c r="Z3418" i="2" s="1"/>
  <c r="U3418" i="2"/>
  <c r="V3418" i="2"/>
  <c r="W3418" i="2"/>
  <c r="X3418" i="2"/>
  <c r="Y3418" i="2"/>
  <c r="T3419" i="2"/>
  <c r="U3419" i="2"/>
  <c r="V3419" i="2" s="1"/>
  <c r="Y3419" i="2"/>
  <c r="T3420" i="2"/>
  <c r="V3420" i="2" s="1"/>
  <c r="U3420" i="2"/>
  <c r="Z3420" i="2"/>
  <c r="T3421" i="2"/>
  <c r="U3421" i="2"/>
  <c r="V3421" i="2" s="1"/>
  <c r="W3421" i="2"/>
  <c r="X3421" i="2"/>
  <c r="Z3421" i="2" s="1"/>
  <c r="Y3421" i="2"/>
  <c r="T3422" i="2"/>
  <c r="U3422" i="2"/>
  <c r="V3422" i="2"/>
  <c r="Z3422" i="2"/>
  <c r="T3423" i="2"/>
  <c r="Z3423" i="2" s="1"/>
  <c r="U3423" i="2"/>
  <c r="V3423" i="2" s="1"/>
  <c r="W3423" i="2"/>
  <c r="X3423" i="2"/>
  <c r="T3424" i="2"/>
  <c r="U3424" i="2"/>
  <c r="V3424" i="2"/>
  <c r="W3424" i="2"/>
  <c r="X3424" i="2" s="1"/>
  <c r="Z3424" i="2"/>
  <c r="T3425" i="2"/>
  <c r="U3425" i="2"/>
  <c r="V3425" i="2" s="1"/>
  <c r="W3425" i="2"/>
  <c r="Z3425" i="2"/>
  <c r="T3426" i="2"/>
  <c r="Z3426" i="2" s="1"/>
  <c r="U3426" i="2"/>
  <c r="T3427" i="2"/>
  <c r="U3427" i="2"/>
  <c r="V3427" i="2" s="1"/>
  <c r="W3427" i="2"/>
  <c r="X3427" i="2" s="1"/>
  <c r="Y3427" i="2" s="1"/>
  <c r="Z3427" i="2"/>
  <c r="T3428" i="2"/>
  <c r="Z3428" i="2" s="1"/>
  <c r="U3428" i="2"/>
  <c r="W3428" i="2"/>
  <c r="T3429" i="2"/>
  <c r="U3429" i="2"/>
  <c r="W3429" i="2"/>
  <c r="Z3429" i="2"/>
  <c r="T3430" i="2"/>
  <c r="W3430" i="2" s="1"/>
  <c r="U3430" i="2"/>
  <c r="V3430" i="2"/>
  <c r="T3431" i="2"/>
  <c r="Z3431" i="2" s="1"/>
  <c r="U3431" i="2"/>
  <c r="T3432" i="2"/>
  <c r="U3432" i="2"/>
  <c r="W3432" i="2" s="1"/>
  <c r="T3433" i="2"/>
  <c r="Z3433" i="2" s="1"/>
  <c r="U3433" i="2"/>
  <c r="V3433" i="2"/>
  <c r="X3433" i="2" s="1"/>
  <c r="Y3433" i="2" s="1"/>
  <c r="W3433" i="2"/>
  <c r="T3434" i="2"/>
  <c r="U3434" i="2"/>
  <c r="T3435" i="2"/>
  <c r="V3435" i="2" s="1"/>
  <c r="U3435" i="2"/>
  <c r="Z3435" i="2"/>
  <c r="T3436" i="2"/>
  <c r="Z3436" i="2" s="1"/>
  <c r="U3436" i="2"/>
  <c r="W3436" i="2" s="1"/>
  <c r="V3436" i="2"/>
  <c r="X3436" i="2"/>
  <c r="Y3436" i="2"/>
  <c r="T3437" i="2"/>
  <c r="U3437" i="2"/>
  <c r="V3437" i="2"/>
  <c r="W3437" i="2"/>
  <c r="X3437" i="2" s="1"/>
  <c r="Y3437" i="2" s="1"/>
  <c r="Z3437" i="2"/>
  <c r="T3438" i="2"/>
  <c r="U3438" i="2"/>
  <c r="V3438" i="2"/>
  <c r="Z3438" i="2"/>
  <c r="T3439" i="2"/>
  <c r="U3439" i="2"/>
  <c r="T3440" i="2"/>
  <c r="V3440" i="2" s="1"/>
  <c r="U3440" i="2"/>
  <c r="Z3440" i="2"/>
  <c r="T3441" i="2"/>
  <c r="U3441" i="2"/>
  <c r="V3441" i="2"/>
  <c r="W3441" i="2"/>
  <c r="Z3441" i="2"/>
  <c r="T3442" i="2"/>
  <c r="U3442" i="2"/>
  <c r="V3442" i="2" s="1"/>
  <c r="Z3442" i="2"/>
  <c r="T3443" i="2"/>
  <c r="U3443" i="2"/>
  <c r="V3443" i="2" s="1"/>
  <c r="Z3443" i="2"/>
  <c r="T3444" i="2"/>
  <c r="U3444" i="2"/>
  <c r="V3444" i="2"/>
  <c r="W3444" i="2"/>
  <c r="Z3444" i="2" s="1"/>
  <c r="X3444" i="2"/>
  <c r="Y3444" i="2"/>
  <c r="T3445" i="2"/>
  <c r="U3445" i="2"/>
  <c r="V3445" i="2" s="1"/>
  <c r="W3445" i="2"/>
  <c r="X3445" i="2" s="1"/>
  <c r="Y3445" i="2" s="1"/>
  <c r="T3446" i="2"/>
  <c r="U3446" i="2"/>
  <c r="V3446" i="2" s="1"/>
  <c r="Y3446" i="2"/>
  <c r="T3447" i="2"/>
  <c r="U3447" i="2"/>
  <c r="V3447" i="2" s="1"/>
  <c r="W3447" i="2"/>
  <c r="Z3447" i="2"/>
  <c r="T3448" i="2"/>
  <c r="U3448" i="2"/>
  <c r="V3448" i="2"/>
  <c r="T3449" i="2"/>
  <c r="Z3449" i="2" s="1"/>
  <c r="U3449" i="2"/>
  <c r="V3449" i="2" s="1"/>
  <c r="T3450" i="2"/>
  <c r="U3450" i="2"/>
  <c r="W3450" i="2"/>
  <c r="T3451" i="2"/>
  <c r="U3451" i="2"/>
  <c r="V3451" i="2"/>
  <c r="W3451" i="2"/>
  <c r="X3451" i="2" s="1"/>
  <c r="Y3451" i="2" s="1"/>
  <c r="Z3451" i="2"/>
  <c r="T3452" i="2"/>
  <c r="U3452" i="2"/>
  <c r="V3452" i="2"/>
  <c r="X3452" i="2" s="1"/>
  <c r="Y3452" i="2" s="1"/>
  <c r="W3452" i="2"/>
  <c r="Z3452" i="2"/>
  <c r="T3453" i="2"/>
  <c r="W3453" i="2" s="1"/>
  <c r="X3453" i="2" s="1"/>
  <c r="Y3453" i="2" s="1"/>
  <c r="U3453" i="2"/>
  <c r="V3453" i="2" s="1"/>
  <c r="T3454" i="2"/>
  <c r="W3454" i="2" s="1"/>
  <c r="X3454" i="2" s="1"/>
  <c r="Y3454" i="2" s="1"/>
  <c r="U3454" i="2"/>
  <c r="V3454" i="2"/>
  <c r="Z3454" i="2"/>
  <c r="T3455" i="2"/>
  <c r="U3455" i="2"/>
  <c r="T3456" i="2"/>
  <c r="U3456" i="2"/>
  <c r="V3456" i="2"/>
  <c r="W3456" i="2"/>
  <c r="X3456" i="2"/>
  <c r="Y3456" i="2"/>
  <c r="Z3456" i="2"/>
  <c r="T3457" i="2"/>
  <c r="U3457" i="2"/>
  <c r="X3457" i="2" s="1"/>
  <c r="V3457" i="2"/>
  <c r="W3457" i="2"/>
  <c r="T3458" i="2"/>
  <c r="U3458" i="2"/>
  <c r="V3458" i="2" s="1"/>
  <c r="Z3458" i="2"/>
  <c r="T3459" i="2"/>
  <c r="U3459" i="2"/>
  <c r="V3459" i="2" s="1"/>
  <c r="Z3459" i="2"/>
  <c r="T3460" i="2"/>
  <c r="U3460" i="2"/>
  <c r="V3460" i="2"/>
  <c r="W3460" i="2"/>
  <c r="Z3460" i="2" s="1"/>
  <c r="X3460" i="2"/>
  <c r="Y3460" i="2"/>
  <c r="T3461" i="2"/>
  <c r="U3461" i="2"/>
  <c r="V3461" i="2" s="1"/>
  <c r="W3461" i="2"/>
  <c r="X3461" i="2" s="1"/>
  <c r="Y3461" i="2" s="1"/>
  <c r="Z3461" i="2"/>
  <c r="T3462" i="2"/>
  <c r="Z3462" i="2" s="1"/>
  <c r="U3462" i="2"/>
  <c r="V3462" i="2" s="1"/>
  <c r="T3463" i="2"/>
  <c r="U3463" i="2"/>
  <c r="V3463" i="2" s="1"/>
  <c r="W3463" i="2"/>
  <c r="Y3463" i="2"/>
  <c r="T3464" i="2"/>
  <c r="Z3464" i="2" s="1"/>
  <c r="U3464" i="2"/>
  <c r="V3464" i="2" s="1"/>
  <c r="T3465" i="2"/>
  <c r="U3465" i="2"/>
  <c r="V3465" i="2" s="1"/>
  <c r="Y3465" i="2"/>
  <c r="T3466" i="2"/>
  <c r="U3466" i="2"/>
  <c r="Y3466" i="2" s="1"/>
  <c r="V3466" i="2"/>
  <c r="W3466" i="2"/>
  <c r="X3466" i="2"/>
  <c r="T3467" i="2"/>
  <c r="U3467" i="2"/>
  <c r="V3467" i="2"/>
  <c r="W3467" i="2"/>
  <c r="X3467" i="2" s="1"/>
  <c r="Y3467" i="2" s="1"/>
  <c r="Z3467" i="2"/>
  <c r="T3468" i="2"/>
  <c r="U3468" i="2"/>
  <c r="V3468" i="2"/>
  <c r="X3468" i="2" s="1"/>
  <c r="W3468" i="2"/>
  <c r="Y3468" i="2"/>
  <c r="Z3468" i="2"/>
  <c r="T3469" i="2"/>
  <c r="W3469" i="2" s="1"/>
  <c r="U3469" i="2"/>
  <c r="V3469" i="2" s="1"/>
  <c r="T3470" i="2"/>
  <c r="W3470" i="2" s="1"/>
  <c r="X3470" i="2" s="1"/>
  <c r="Y3470" i="2" s="1"/>
  <c r="U3470" i="2"/>
  <c r="V3470" i="2"/>
  <c r="Z3470" i="2"/>
  <c r="T3471" i="2"/>
  <c r="U3471" i="2"/>
  <c r="T3472" i="2"/>
  <c r="V3472" i="2" s="1"/>
  <c r="U3472" i="2"/>
  <c r="Z3472" i="2"/>
  <c r="T3473" i="2"/>
  <c r="Z3473" i="2" s="1"/>
  <c r="U3473" i="2"/>
  <c r="X3473" i="2" s="1"/>
  <c r="V3473" i="2"/>
  <c r="W3473" i="2"/>
  <c r="T3474" i="2"/>
  <c r="U3474" i="2"/>
  <c r="V3474" i="2" s="1"/>
  <c r="T3475" i="2"/>
  <c r="U3475" i="2"/>
  <c r="V3475" i="2" s="1"/>
  <c r="Z3475" i="2"/>
  <c r="T3476" i="2"/>
  <c r="U3476" i="2"/>
  <c r="V3476" i="2"/>
  <c r="W3476" i="2"/>
  <c r="X3476" i="2" s="1"/>
  <c r="Y3476" i="2" s="1"/>
  <c r="Z3476" i="2"/>
  <c r="T3477" i="2"/>
  <c r="U3477" i="2"/>
  <c r="V3477" i="2" s="1"/>
  <c r="W3477" i="2"/>
  <c r="X3477" i="2" s="1"/>
  <c r="Y3477" i="2" s="1"/>
  <c r="Z3477" i="2"/>
  <c r="T3478" i="2"/>
  <c r="U3478" i="2"/>
  <c r="V3478" i="2" s="1"/>
  <c r="Y3478" i="2"/>
  <c r="T3479" i="2"/>
  <c r="U3479" i="2"/>
  <c r="V3479" i="2" s="1"/>
  <c r="W3479" i="2"/>
  <c r="Z3479" i="2"/>
  <c r="T3480" i="2"/>
  <c r="U3480" i="2"/>
  <c r="V3480" i="2" s="1"/>
  <c r="T3481" i="2"/>
  <c r="Z3481" i="2" s="1"/>
  <c r="U3481" i="2"/>
  <c r="V3481" i="2" s="1"/>
  <c r="T3482" i="2"/>
  <c r="Z3482" i="2" s="1"/>
  <c r="U3482" i="2"/>
  <c r="W3482" i="2"/>
  <c r="T3483" i="2"/>
  <c r="U3483" i="2"/>
  <c r="V3483" i="2"/>
  <c r="W3483" i="2"/>
  <c r="X3483" i="2" s="1"/>
  <c r="Y3483" i="2" s="1"/>
  <c r="T3484" i="2"/>
  <c r="U3484" i="2"/>
  <c r="V3484" i="2"/>
  <c r="X3484" i="2" s="1"/>
  <c r="W3484" i="2"/>
  <c r="Y3484" i="2"/>
  <c r="Z3484" i="2"/>
  <c r="T3485" i="2"/>
  <c r="W3485" i="2" s="1"/>
  <c r="X3485" i="2" s="1"/>
  <c r="Y3485" i="2" s="1"/>
  <c r="U3485" i="2"/>
  <c r="V3485" i="2" s="1"/>
  <c r="T3486" i="2"/>
  <c r="U3486" i="2"/>
  <c r="V3486" i="2"/>
  <c r="W3486" i="2"/>
  <c r="X3486" i="2"/>
  <c r="Z3486" i="2" s="1"/>
  <c r="Y3486" i="2"/>
  <c r="T3487" i="2"/>
  <c r="U3487" i="2"/>
  <c r="T3488" i="2"/>
  <c r="V3488" i="2" s="1"/>
  <c r="U3488" i="2"/>
  <c r="Z3488" i="2"/>
  <c r="T3489" i="2"/>
  <c r="Z3489" i="2" s="1"/>
  <c r="U3489" i="2"/>
  <c r="V3489" i="2"/>
  <c r="W3489" i="2"/>
  <c r="T3490" i="2"/>
  <c r="U3490" i="2"/>
  <c r="V3490" i="2" s="1"/>
  <c r="Z3490" i="2"/>
  <c r="T3491" i="2"/>
  <c r="U3491" i="2"/>
  <c r="V3491" i="2" s="1"/>
  <c r="X3491" i="2"/>
  <c r="Y3491" i="2"/>
  <c r="T3492" i="2"/>
  <c r="U3492" i="2"/>
  <c r="V3492" i="2"/>
  <c r="W3492" i="2"/>
  <c r="X3492" i="2" s="1"/>
  <c r="Y3492" i="2" s="1"/>
  <c r="Z3492" i="2"/>
  <c r="T3493" i="2"/>
  <c r="U3493" i="2"/>
  <c r="V3493" i="2" s="1"/>
  <c r="W3493" i="2"/>
  <c r="Z3493" i="2"/>
  <c r="T3494" i="2"/>
  <c r="Z3494" i="2" s="1"/>
  <c r="U3494" i="2"/>
  <c r="V3494" i="2" s="1"/>
  <c r="T3495" i="2"/>
  <c r="U3495" i="2"/>
  <c r="V3495" i="2" s="1"/>
  <c r="W3495" i="2"/>
  <c r="Z3495" i="2"/>
  <c r="T3496" i="2"/>
  <c r="Z3496" i="2" s="1"/>
  <c r="U3496" i="2"/>
  <c r="V3496" i="2"/>
  <c r="T3497" i="2"/>
  <c r="Z3497" i="2" s="1"/>
  <c r="U3497" i="2"/>
  <c r="V3497" i="2" s="1"/>
  <c r="T3498" i="2"/>
  <c r="Z3498" i="2" s="1"/>
  <c r="U3498" i="2"/>
  <c r="W3498" i="2"/>
  <c r="T3499" i="2"/>
  <c r="U3499" i="2"/>
  <c r="V3499" i="2"/>
  <c r="W3499" i="2"/>
  <c r="X3499" i="2" s="1"/>
  <c r="Y3499" i="2" s="1"/>
  <c r="T3500" i="2"/>
  <c r="U3500" i="2"/>
  <c r="V3500" i="2"/>
  <c r="X3500" i="2" s="1"/>
  <c r="Y3500" i="2" s="1"/>
  <c r="W3500" i="2"/>
  <c r="T3501" i="2"/>
  <c r="W3501" i="2" s="1"/>
  <c r="U3501" i="2"/>
  <c r="V3501" i="2" s="1"/>
  <c r="T3502" i="2"/>
  <c r="W3502" i="2" s="1"/>
  <c r="X3502" i="2" s="1"/>
  <c r="Y3502" i="2" s="1"/>
  <c r="U3502" i="2"/>
  <c r="V3502" i="2"/>
  <c r="Z3502" i="2"/>
  <c r="T3503" i="2"/>
  <c r="Z3503" i="2" s="1"/>
  <c r="U3503" i="2"/>
  <c r="T3504" i="2"/>
  <c r="V3504" i="2" s="1"/>
  <c r="U3504" i="2"/>
  <c r="Z3504" i="2"/>
  <c r="T3505" i="2"/>
  <c r="Z3505" i="2" s="1"/>
  <c r="U3505" i="2"/>
  <c r="X3505" i="2" s="1"/>
  <c r="V3505" i="2"/>
  <c r="W3505" i="2"/>
  <c r="T3506" i="2"/>
  <c r="U3506" i="2"/>
  <c r="V3506" i="2" s="1"/>
  <c r="Z3506" i="2"/>
  <c r="T3507" i="2"/>
  <c r="U3507" i="2"/>
  <c r="V3507" i="2" s="1"/>
  <c r="X3507" i="2"/>
  <c r="Y3507" i="2"/>
  <c r="T3508" i="2"/>
  <c r="U3508" i="2"/>
  <c r="V3508" i="2"/>
  <c r="W3508" i="2"/>
  <c r="X3508" i="2" s="1"/>
  <c r="Y3508" i="2" s="1"/>
  <c r="T3509" i="2"/>
  <c r="U3509" i="2"/>
  <c r="V3509" i="2" s="1"/>
  <c r="W3509" i="2"/>
  <c r="X3509" i="2" s="1"/>
  <c r="Y3509" i="2" s="1"/>
  <c r="Z3509" i="2"/>
  <c r="T3510" i="2"/>
  <c r="Z3510" i="2" s="1"/>
  <c r="U3510" i="2"/>
  <c r="V3510" i="2" s="1"/>
  <c r="T3511" i="2"/>
  <c r="U3511" i="2"/>
  <c r="V3511" i="2" s="1"/>
  <c r="W3511" i="2"/>
  <c r="Z3511" i="2"/>
  <c r="T3512" i="2"/>
  <c r="Z3512" i="2" s="1"/>
  <c r="U3512" i="2"/>
  <c r="V3512" i="2"/>
  <c r="T3513" i="2"/>
  <c r="Z3513" i="2" s="1"/>
  <c r="U3513" i="2"/>
  <c r="V3513" i="2" s="1"/>
  <c r="T3514" i="2"/>
  <c r="U3514" i="2"/>
  <c r="Y3514" i="2" s="1"/>
  <c r="V3514" i="2"/>
  <c r="W3514" i="2"/>
  <c r="X3514" i="2"/>
  <c r="T3515" i="2"/>
  <c r="U3515" i="2"/>
  <c r="V3515" i="2"/>
  <c r="W3515" i="2"/>
  <c r="X3515" i="2" s="1"/>
  <c r="Y3515" i="2" s="1"/>
  <c r="T3516" i="2"/>
  <c r="U3516" i="2"/>
  <c r="V3516" i="2"/>
  <c r="X3516" i="2" s="1"/>
  <c r="W3516" i="2"/>
  <c r="Y3516" i="2"/>
  <c r="Z3516" i="2"/>
  <c r="T3517" i="2"/>
  <c r="W3517" i="2" s="1"/>
  <c r="X3517" i="2" s="1"/>
  <c r="Y3517" i="2" s="1"/>
  <c r="U3517" i="2"/>
  <c r="V3517" i="2" s="1"/>
  <c r="T3518" i="2"/>
  <c r="W3518" i="2" s="1"/>
  <c r="X3518" i="2" s="1"/>
  <c r="Y3518" i="2" s="1"/>
  <c r="U3518" i="2"/>
  <c r="V3518" i="2"/>
  <c r="Z3518" i="2"/>
  <c r="T3519" i="2"/>
  <c r="Z3519" i="2" s="1"/>
  <c r="U3519" i="2"/>
  <c r="T3520" i="2"/>
  <c r="U3520" i="2"/>
  <c r="V3520" i="2"/>
  <c r="W3520" i="2"/>
  <c r="X3520" i="2"/>
  <c r="Y3520" i="2"/>
  <c r="Z3520" i="2"/>
  <c r="T3521" i="2"/>
  <c r="Z3521" i="2" s="1"/>
  <c r="U3521" i="2"/>
  <c r="X3521" i="2" s="1"/>
  <c r="V3521" i="2"/>
  <c r="W3521" i="2"/>
  <c r="T3522" i="2"/>
  <c r="U3522" i="2"/>
  <c r="V3522" i="2" s="1"/>
  <c r="T3523" i="2"/>
  <c r="U3523" i="2"/>
  <c r="V3523" i="2" s="1"/>
  <c r="Z3523" i="2"/>
  <c r="T3524" i="2"/>
  <c r="U3524" i="2"/>
  <c r="V3524" i="2"/>
  <c r="W3524" i="2"/>
  <c r="X3524" i="2" s="1"/>
  <c r="Y3524" i="2" s="1"/>
  <c r="Z3524" i="2"/>
  <c r="T3525" i="2"/>
  <c r="U3525" i="2"/>
  <c r="V3525" i="2" s="1"/>
  <c r="W3525" i="2"/>
  <c r="T3526" i="2"/>
  <c r="U3526" i="2"/>
  <c r="V3526" i="2" s="1"/>
  <c r="T3527" i="2"/>
  <c r="U3527" i="2"/>
  <c r="V3527" i="2" s="1"/>
  <c r="W3527" i="2"/>
  <c r="Z3527" i="2"/>
  <c r="T3528" i="2"/>
  <c r="U3528" i="2"/>
  <c r="V3528" i="2" s="1"/>
  <c r="T3529" i="2"/>
  <c r="Z3529" i="2" s="1"/>
  <c r="U3529" i="2"/>
  <c r="V3529" i="2" s="1"/>
  <c r="T3530" i="2"/>
  <c r="Z3530" i="2" s="1"/>
  <c r="U3530" i="2"/>
  <c r="Y3530" i="2" s="1"/>
  <c r="V3530" i="2"/>
  <c r="W3530" i="2"/>
  <c r="X3530" i="2"/>
  <c r="T3531" i="2"/>
  <c r="U3531" i="2"/>
  <c r="V3531" i="2"/>
  <c r="W3531" i="2"/>
  <c r="X3531" i="2" s="1"/>
  <c r="Y3531" i="2" s="1"/>
  <c r="Z3531" i="2"/>
  <c r="T3532" i="2"/>
  <c r="U3532" i="2"/>
  <c r="V3532" i="2"/>
  <c r="X3532" i="2" s="1"/>
  <c r="W3532" i="2"/>
  <c r="Y3532" i="2"/>
  <c r="Z3532" i="2"/>
  <c r="T3533" i="2"/>
  <c r="Z3533" i="2" s="1"/>
  <c r="U3533" i="2"/>
  <c r="V3533" i="2"/>
  <c r="W3533" i="2"/>
  <c r="X3533" i="2"/>
  <c r="Y3533" i="2"/>
  <c r="T3534" i="2"/>
  <c r="W3534" i="2" s="1"/>
  <c r="U3534" i="2"/>
  <c r="V3534" i="2"/>
  <c r="T3535" i="2"/>
  <c r="U3535" i="2"/>
  <c r="T3536" i="2"/>
  <c r="U3536" i="2"/>
  <c r="V3536" i="2"/>
  <c r="W3536" i="2"/>
  <c r="X3536" i="2"/>
  <c r="Y3536" i="2"/>
  <c r="Z3536" i="2"/>
  <c r="T3537" i="2"/>
  <c r="Z3537" i="2" s="1"/>
  <c r="U3537" i="2"/>
  <c r="V3537" i="2"/>
  <c r="W3537" i="2"/>
  <c r="T3538" i="2"/>
  <c r="U3538" i="2"/>
  <c r="V3538" i="2" s="1"/>
  <c r="T3539" i="2"/>
  <c r="U3539" i="2"/>
  <c r="V3539" i="2" s="1"/>
  <c r="Z3539" i="2"/>
  <c r="T3540" i="2"/>
  <c r="U3540" i="2"/>
  <c r="V3540" i="2"/>
  <c r="W3540" i="2"/>
  <c r="Z3540" i="2" s="1"/>
  <c r="X3540" i="2"/>
  <c r="Y3540" i="2"/>
  <c r="T3541" i="2"/>
  <c r="U3541" i="2"/>
  <c r="V3541" i="2" s="1"/>
  <c r="W3541" i="2"/>
  <c r="Z3541" i="2"/>
  <c r="T3542" i="2"/>
  <c r="U3542" i="2"/>
  <c r="V3542" i="2" s="1"/>
  <c r="Y3542" i="2"/>
  <c r="T3543" i="2"/>
  <c r="U3543" i="2"/>
  <c r="V3543" i="2" s="1"/>
  <c r="W3543" i="2"/>
  <c r="Z3543" i="2"/>
  <c r="T3544" i="2"/>
  <c r="Z3544" i="2" s="1"/>
  <c r="U3544" i="2"/>
  <c r="V3544" i="2"/>
  <c r="T3545" i="2"/>
  <c r="Z3545" i="2" s="1"/>
  <c r="U3545" i="2"/>
  <c r="V3545" i="2" s="1"/>
  <c r="T3546" i="2"/>
  <c r="Z3546" i="2" s="1"/>
  <c r="U3546" i="2"/>
  <c r="W3546" i="2"/>
  <c r="T3547" i="2"/>
  <c r="U3547" i="2"/>
  <c r="V3547" i="2"/>
  <c r="W3547" i="2"/>
  <c r="X3547" i="2" s="1"/>
  <c r="Y3547" i="2" s="1"/>
  <c r="Z3547" i="2"/>
  <c r="T3548" i="2"/>
  <c r="U3548" i="2"/>
  <c r="V3548" i="2"/>
  <c r="W3548" i="2"/>
  <c r="X3548" i="2"/>
  <c r="Y3548" i="2"/>
  <c r="Z3548" i="2"/>
  <c r="T3549" i="2"/>
  <c r="V3549" i="2" s="1"/>
  <c r="U3549" i="2"/>
  <c r="T3550" i="2"/>
  <c r="W3550" i="2" s="1"/>
  <c r="X3550" i="2" s="1"/>
  <c r="Y3550" i="2" s="1"/>
  <c r="U3550" i="2"/>
  <c r="V3550" i="2"/>
  <c r="Z3550" i="2"/>
  <c r="T3551" i="2"/>
  <c r="U3551" i="2"/>
  <c r="T3552" i="2"/>
  <c r="U3552" i="2"/>
  <c r="V3552" i="2"/>
  <c r="W3552" i="2"/>
  <c r="X3552" i="2"/>
  <c r="Y3552" i="2"/>
  <c r="Z3552" i="2"/>
  <c r="T3553" i="2"/>
  <c r="Z3553" i="2" s="1"/>
  <c r="U3553" i="2"/>
  <c r="V3553" i="2"/>
  <c r="W3553" i="2"/>
  <c r="T3554" i="2"/>
  <c r="U3554" i="2"/>
  <c r="V3554" i="2" s="1"/>
  <c r="T3555" i="2"/>
  <c r="U3555" i="2"/>
  <c r="V3555" i="2" s="1"/>
  <c r="X3555" i="2"/>
  <c r="Y3555" i="2"/>
  <c r="T3556" i="2"/>
  <c r="U3556" i="2"/>
  <c r="V3556" i="2"/>
  <c r="W3556" i="2"/>
  <c r="X3556" i="2" s="1"/>
  <c r="Y3556" i="2" s="1"/>
  <c r="Z3556" i="2"/>
  <c r="J59" i="2"/>
  <c r="K59" i="2" s="1"/>
  <c r="N59" i="2"/>
  <c r="J60" i="2"/>
  <c r="K60" i="2"/>
  <c r="L60" i="2" s="1"/>
  <c r="N60" i="2"/>
  <c r="J61" i="2"/>
  <c r="K61" i="2" s="1"/>
  <c r="M61" i="2" s="1"/>
  <c r="S61" i="2" s="1"/>
  <c r="J62" i="2"/>
  <c r="K62" i="2"/>
  <c r="M62" i="2" s="1"/>
  <c r="S62" i="2" s="1"/>
  <c r="J63" i="2"/>
  <c r="K63" i="2"/>
  <c r="L63" i="2" s="1"/>
  <c r="M63" i="2"/>
  <c r="S63" i="2" s="1"/>
  <c r="N63" i="2"/>
  <c r="J64" i="2"/>
  <c r="K64" i="2" s="1"/>
  <c r="M64" i="2" s="1"/>
  <c r="S64" i="2" s="1"/>
  <c r="J65" i="2"/>
  <c r="N65" i="2" s="1"/>
  <c r="K65" i="2"/>
  <c r="L65" i="2"/>
  <c r="M65" i="2"/>
  <c r="S65" i="2" s="1"/>
  <c r="J66" i="2"/>
  <c r="K66" i="2" s="1"/>
  <c r="L66" i="2" s="1"/>
  <c r="M66" i="2"/>
  <c r="P66" i="2" s="1"/>
  <c r="N66" i="2"/>
  <c r="J67" i="2"/>
  <c r="K67" i="2" s="1"/>
  <c r="N67" i="2"/>
  <c r="J68" i="2"/>
  <c r="K68" i="2"/>
  <c r="L68" i="2"/>
  <c r="M68" i="2"/>
  <c r="S68" i="2" s="1"/>
  <c r="N68" i="2"/>
  <c r="J69" i="2"/>
  <c r="J70" i="2"/>
  <c r="J71" i="2"/>
  <c r="K71" i="2"/>
  <c r="L71" i="2"/>
  <c r="M71" i="2"/>
  <c r="S71" i="2" s="1"/>
  <c r="N71" i="2"/>
  <c r="P71" i="2"/>
  <c r="J72" i="2"/>
  <c r="K72" i="2" s="1"/>
  <c r="M72" i="2" s="1"/>
  <c r="S72" i="2" s="1"/>
  <c r="J73" i="2"/>
  <c r="J74" i="2"/>
  <c r="K74" i="2" s="1"/>
  <c r="L74" i="2" s="1"/>
  <c r="M74" i="2"/>
  <c r="S74" i="2" s="1"/>
  <c r="N74" i="2"/>
  <c r="P74" i="2"/>
  <c r="J75" i="2"/>
  <c r="K75" i="2" s="1"/>
  <c r="N75" i="2"/>
  <c r="J76" i="2"/>
  <c r="J77" i="2"/>
  <c r="J78" i="2"/>
  <c r="J79" i="2"/>
  <c r="K79" i="2"/>
  <c r="L79" i="2" s="1"/>
  <c r="N79" i="2"/>
  <c r="J80" i="2"/>
  <c r="J81" i="2"/>
  <c r="N81" i="2" s="1"/>
  <c r="K81" i="2"/>
  <c r="L81" i="2" s="1"/>
  <c r="M81" i="2"/>
  <c r="J82" i="2"/>
  <c r="K82" i="2"/>
  <c r="L82" i="2" s="1"/>
  <c r="M82" i="2"/>
  <c r="N82" i="2"/>
  <c r="P82" i="2" s="1"/>
  <c r="S82" i="2"/>
  <c r="J83" i="2"/>
  <c r="K83" i="2" s="1"/>
  <c r="N83" i="2"/>
  <c r="J84" i="2"/>
  <c r="J85" i="2"/>
  <c r="J86" i="2"/>
  <c r="K86" i="2"/>
  <c r="M86" i="2" s="1"/>
  <c r="S86" i="2" s="1"/>
  <c r="N86" i="2"/>
  <c r="P86" i="2"/>
  <c r="J87" i="2"/>
  <c r="K87" i="2"/>
  <c r="L87" i="2" s="1"/>
  <c r="M87" i="2"/>
  <c r="S87" i="2" s="1"/>
  <c r="N87" i="2"/>
  <c r="O87" i="2"/>
  <c r="Q87" i="2" s="1"/>
  <c r="P87" i="2"/>
  <c r="J88" i="2"/>
  <c r="L88" i="2" s="1"/>
  <c r="J89" i="2"/>
  <c r="N89" i="2" s="1"/>
  <c r="J90" i="2"/>
  <c r="K90" i="2"/>
  <c r="L90" i="2" s="1"/>
  <c r="M90" i="2"/>
  <c r="S90" i="2" s="1"/>
  <c r="N90" i="2"/>
  <c r="O90" i="2"/>
  <c r="J91" i="2"/>
  <c r="K91" i="2" s="1"/>
  <c r="M91" i="2" s="1"/>
  <c r="L91" i="2"/>
  <c r="N91" i="2"/>
  <c r="S91" i="2"/>
  <c r="J92" i="2"/>
  <c r="K92" i="2" s="1"/>
  <c r="L92" i="2" s="1"/>
  <c r="N92" i="2"/>
  <c r="J93" i="2"/>
  <c r="J94" i="2"/>
  <c r="J95" i="2"/>
  <c r="K95" i="2"/>
  <c r="L95" i="2" s="1"/>
  <c r="N95" i="2"/>
  <c r="J96" i="2"/>
  <c r="J97" i="2"/>
  <c r="N97" i="2" s="1"/>
  <c r="K97" i="2"/>
  <c r="L97" i="2"/>
  <c r="M97" i="2"/>
  <c r="S97" i="2" s="1"/>
  <c r="J98" i="2"/>
  <c r="K98" i="2"/>
  <c r="L98" i="2" s="1"/>
  <c r="N98" i="2"/>
  <c r="J99" i="2"/>
  <c r="K99" i="2" s="1"/>
  <c r="L99" i="2"/>
  <c r="M99" i="2"/>
  <c r="N99" i="2"/>
  <c r="S99" i="2"/>
  <c r="J100" i="2"/>
  <c r="J101" i="2"/>
  <c r="J102" i="2"/>
  <c r="K102" i="2"/>
  <c r="M102" i="2" s="1"/>
  <c r="S102" i="2" s="1"/>
  <c r="N102" i="2"/>
  <c r="P102" i="2"/>
  <c r="J103" i="2"/>
  <c r="K103" i="2"/>
  <c r="L103" i="2"/>
  <c r="Q103" i="2" s="1"/>
  <c r="M103" i="2"/>
  <c r="S103" i="2" s="1"/>
  <c r="N103" i="2"/>
  <c r="O103" i="2" s="1"/>
  <c r="P103" i="2"/>
  <c r="J104" i="2"/>
  <c r="N104" i="2" s="1"/>
  <c r="J105" i="2"/>
  <c r="N105" i="2" s="1"/>
  <c r="K105" i="2"/>
  <c r="L105" i="2" s="1"/>
  <c r="M105" i="2"/>
  <c r="J106" i="2"/>
  <c r="K106" i="2"/>
  <c r="N106" i="2"/>
  <c r="J107" i="2"/>
  <c r="K107" i="2" s="1"/>
  <c r="L107" i="2"/>
  <c r="M107" i="2"/>
  <c r="N107" i="2"/>
  <c r="S107" i="2"/>
  <c r="J108" i="2"/>
  <c r="K108" i="2"/>
  <c r="L108" i="2"/>
  <c r="M108" i="2"/>
  <c r="S108" i="2" s="1"/>
  <c r="N108" i="2"/>
  <c r="O108" i="2" s="1"/>
  <c r="J109" i="2"/>
  <c r="J110" i="2"/>
  <c r="K110" i="2"/>
  <c r="M110" i="2" s="1"/>
  <c r="N110" i="2"/>
  <c r="O110" i="2"/>
  <c r="P110" i="2"/>
  <c r="S110" i="2"/>
  <c r="J111" i="2"/>
  <c r="J112" i="2"/>
  <c r="N112" i="2" s="1"/>
  <c r="J113" i="2"/>
  <c r="N113" i="2" s="1"/>
  <c r="J114" i="2"/>
  <c r="K114" i="2"/>
  <c r="L114" i="2" s="1"/>
  <c r="M114" i="2"/>
  <c r="S114" i="2" s="1"/>
  <c r="N114" i="2"/>
  <c r="O114" i="2"/>
  <c r="J115" i="2"/>
  <c r="K115" i="2" s="1"/>
  <c r="M115" i="2" s="1"/>
  <c r="S115" i="2" s="1"/>
  <c r="N115" i="2"/>
  <c r="J116" i="2"/>
  <c r="K116" i="2" s="1"/>
  <c r="L116" i="2"/>
  <c r="M116" i="2"/>
  <c r="N116" i="2"/>
  <c r="O116" i="2"/>
  <c r="S116" i="2"/>
  <c r="J117" i="2"/>
  <c r="J118" i="2"/>
  <c r="K118" i="2" s="1"/>
  <c r="M118" i="2" s="1"/>
  <c r="S118" i="2" s="1"/>
  <c r="N118" i="2"/>
  <c r="O118" i="2" s="1"/>
  <c r="J119" i="2"/>
  <c r="K119" i="2"/>
  <c r="L119" i="2" s="1"/>
  <c r="N119" i="2"/>
  <c r="J120" i="2"/>
  <c r="J121" i="2"/>
  <c r="N121" i="2" s="1"/>
  <c r="K121" i="2"/>
  <c r="M121" i="2" s="1"/>
  <c r="S121" i="2" s="1"/>
  <c r="J122" i="2"/>
  <c r="K122" i="2"/>
  <c r="N122" i="2"/>
  <c r="J123" i="2"/>
  <c r="K123" i="2" s="1"/>
  <c r="N123" i="2"/>
  <c r="J124" i="2"/>
  <c r="N124" i="2" s="1"/>
  <c r="J125" i="2"/>
  <c r="N125" i="2"/>
  <c r="J126" i="2"/>
  <c r="J127" i="2"/>
  <c r="K127" i="2" s="1"/>
  <c r="N127" i="2"/>
  <c r="J128" i="2"/>
  <c r="N128" i="2" s="1"/>
  <c r="J129" i="2"/>
  <c r="N129" i="2" s="1"/>
  <c r="K129" i="2"/>
  <c r="M129" i="2" s="1"/>
  <c r="J130" i="2"/>
  <c r="K130" i="2"/>
  <c r="L130" i="2" s="1"/>
  <c r="M130" i="2"/>
  <c r="S130" i="2" s="1"/>
  <c r="N130" i="2"/>
  <c r="J131" i="2"/>
  <c r="K131" i="2" s="1"/>
  <c r="N131" i="2"/>
  <c r="J132" i="2"/>
  <c r="K132" i="2" s="1"/>
  <c r="J133" i="2"/>
  <c r="N133" i="2" s="1"/>
  <c r="J134" i="2"/>
  <c r="K134" i="2" s="1"/>
  <c r="M134" i="2" s="1"/>
  <c r="S134" i="2" s="1"/>
  <c r="N134" i="2"/>
  <c r="J135" i="2"/>
  <c r="K135" i="2"/>
  <c r="M135" i="2" s="1"/>
  <c r="S135" i="2" s="1"/>
  <c r="J136" i="2"/>
  <c r="J137" i="2"/>
  <c r="J138" i="2"/>
  <c r="K138" i="2"/>
  <c r="N138" i="2"/>
  <c r="J139" i="2"/>
  <c r="K139" i="2" s="1"/>
  <c r="L139" i="2"/>
  <c r="M139" i="2"/>
  <c r="N139" i="2"/>
  <c r="S139" i="2"/>
  <c r="J140" i="2"/>
  <c r="N140" i="2"/>
  <c r="J141" i="2"/>
  <c r="N141" i="2"/>
  <c r="J142" i="2"/>
  <c r="J143" i="2"/>
  <c r="K143" i="2" s="1"/>
  <c r="M143" i="2" s="1"/>
  <c r="S143" i="2" s="1"/>
  <c r="N143" i="2"/>
  <c r="O143" i="2"/>
  <c r="J144" i="2"/>
  <c r="N144" i="2" s="1"/>
  <c r="K144" i="2"/>
  <c r="M144" i="2" s="1"/>
  <c r="S144" i="2" s="1"/>
  <c r="J145" i="2"/>
  <c r="N145" i="2" s="1"/>
  <c r="J146" i="2"/>
  <c r="K146" i="2"/>
  <c r="M146" i="2" s="1"/>
  <c r="L146" i="2"/>
  <c r="N146" i="2"/>
  <c r="J147" i="2"/>
  <c r="K147" i="2" s="1"/>
  <c r="L147" i="2"/>
  <c r="M147" i="2"/>
  <c r="N147" i="2"/>
  <c r="S147" i="2"/>
  <c r="J148" i="2"/>
  <c r="J149" i="2"/>
  <c r="N149" i="2"/>
  <c r="J150" i="2"/>
  <c r="K150" i="2"/>
  <c r="M150" i="2" s="1"/>
  <c r="S150" i="2" s="1"/>
  <c r="N150" i="2"/>
  <c r="P150" i="2"/>
  <c r="J151" i="2"/>
  <c r="N151" i="2"/>
  <c r="J152" i="2"/>
  <c r="K152" i="2"/>
  <c r="M152" i="2" s="1"/>
  <c r="S152" i="2" s="1"/>
  <c r="J153" i="2"/>
  <c r="K153" i="2"/>
  <c r="M153" i="2" s="1"/>
  <c r="S153" i="2" s="1"/>
  <c r="J154" i="2"/>
  <c r="K154" i="2"/>
  <c r="M154" i="2" s="1"/>
  <c r="S154" i="2" s="1"/>
  <c r="N154" i="2"/>
  <c r="O154" i="2"/>
  <c r="J155" i="2"/>
  <c r="K155" i="2" s="1"/>
  <c r="N155" i="2"/>
  <c r="J156" i="2"/>
  <c r="N156" i="2" s="1"/>
  <c r="K156" i="2"/>
  <c r="M156" i="2" s="1"/>
  <c r="S156" i="2" s="1"/>
  <c r="J157" i="2"/>
  <c r="J158" i="2"/>
  <c r="K158" i="2"/>
  <c r="M158" i="2" s="1"/>
  <c r="S158" i="2" s="1"/>
  <c r="N158" i="2"/>
  <c r="O158" i="2"/>
  <c r="P158" i="2"/>
  <c r="J159" i="2"/>
  <c r="J160" i="2"/>
  <c r="N160" i="2" s="1"/>
  <c r="J161" i="2"/>
  <c r="J162" i="2"/>
  <c r="K162" i="2"/>
  <c r="L162" i="2" s="1"/>
  <c r="N162" i="2"/>
  <c r="J163" i="2"/>
  <c r="K163" i="2" s="1"/>
  <c r="L163" i="2"/>
  <c r="M163" i="2"/>
  <c r="N163" i="2"/>
  <c r="S163" i="2"/>
  <c r="J164" i="2"/>
  <c r="J165" i="2"/>
  <c r="N165" i="2"/>
  <c r="J166" i="2"/>
  <c r="K166" i="2"/>
  <c r="M166" i="2" s="1"/>
  <c r="N166" i="2"/>
  <c r="O166" i="2"/>
  <c r="P166" i="2"/>
  <c r="S166" i="2"/>
  <c r="J167" i="2"/>
  <c r="N167" i="2"/>
  <c r="J168" i="2"/>
  <c r="N168" i="2" s="1"/>
  <c r="J169" i="2"/>
  <c r="J170" i="2"/>
  <c r="K170" i="2"/>
  <c r="L170" i="2"/>
  <c r="M170" i="2"/>
  <c r="S170" i="2" s="1"/>
  <c r="N170" i="2"/>
  <c r="O170" i="2" s="1"/>
  <c r="P170" i="2"/>
  <c r="Q170" i="2"/>
  <c r="R170" i="2" s="1"/>
  <c r="J171" i="2"/>
  <c r="K171" i="2" s="1"/>
  <c r="L171" i="2"/>
  <c r="M171" i="2"/>
  <c r="S171" i="2" s="1"/>
  <c r="N171" i="2"/>
  <c r="J172" i="2"/>
  <c r="K172" i="2"/>
  <c r="M172" i="2" s="1"/>
  <c r="S172" i="2" s="1"/>
  <c r="N172" i="2"/>
  <c r="J173" i="2"/>
  <c r="J174" i="2"/>
  <c r="K174" i="2"/>
  <c r="M174" i="2" s="1"/>
  <c r="N174" i="2"/>
  <c r="O174" i="2" s="1"/>
  <c r="P174" i="2"/>
  <c r="S174" i="2"/>
  <c r="J175" i="2"/>
  <c r="N175" i="2" s="1"/>
  <c r="K175" i="2"/>
  <c r="M175" i="2" s="1"/>
  <c r="S175" i="2" s="1"/>
  <c r="L175" i="2"/>
  <c r="J176" i="2"/>
  <c r="N176" i="2" s="1"/>
  <c r="J177" i="2"/>
  <c r="N177" i="2" s="1"/>
  <c r="K177" i="2"/>
  <c r="M177" i="2" s="1"/>
  <c r="S177" i="2" s="1"/>
  <c r="J178" i="2"/>
  <c r="K178" i="2"/>
  <c r="L178" i="2" s="1"/>
  <c r="M178" i="2"/>
  <c r="N178" i="2"/>
  <c r="S178" i="2"/>
  <c r="J179" i="2"/>
  <c r="K179" i="2" s="1"/>
  <c r="M179" i="2" s="1"/>
  <c r="S179" i="2" s="1"/>
  <c r="N179" i="2"/>
  <c r="J180" i="2"/>
  <c r="K180" i="2" s="1"/>
  <c r="L180" i="2"/>
  <c r="M180" i="2"/>
  <c r="N180" i="2"/>
  <c r="S180" i="2"/>
  <c r="J181" i="2"/>
  <c r="N181" i="2" s="1"/>
  <c r="J182" i="2"/>
  <c r="K182" i="2" s="1"/>
  <c r="M182" i="2" s="1"/>
  <c r="N182" i="2"/>
  <c r="O182" i="2" s="1"/>
  <c r="S182" i="2"/>
  <c r="J183" i="2"/>
  <c r="N183" i="2"/>
  <c r="J184" i="2"/>
  <c r="K184" i="2" s="1"/>
  <c r="M184" i="2" s="1"/>
  <c r="S184" i="2"/>
  <c r="J185" i="2"/>
  <c r="K185" i="2"/>
  <c r="M185" i="2"/>
  <c r="S185" i="2" s="1"/>
  <c r="J186" i="2"/>
  <c r="K186" i="2"/>
  <c r="M186" i="2" s="1"/>
  <c r="N186" i="2"/>
  <c r="S186" i="2"/>
  <c r="J187" i="2"/>
  <c r="K187" i="2" s="1"/>
  <c r="L187" i="2"/>
  <c r="M187" i="2"/>
  <c r="S187" i="2" s="1"/>
  <c r="N187" i="2"/>
  <c r="J188" i="2"/>
  <c r="J189" i="2"/>
  <c r="N189" i="2"/>
  <c r="J190" i="2"/>
  <c r="J191" i="2"/>
  <c r="N191" i="2" s="1"/>
  <c r="K191" i="2"/>
  <c r="L191" i="2"/>
  <c r="M191" i="2"/>
  <c r="S191" i="2" s="1"/>
  <c r="J192" i="2"/>
  <c r="N192" i="2" s="1"/>
  <c r="J193" i="2"/>
  <c r="K193" i="2" s="1"/>
  <c r="M193" i="2" s="1"/>
  <c r="S193" i="2" s="1"/>
  <c r="L193" i="2"/>
  <c r="N193" i="2"/>
  <c r="J194" i="2"/>
  <c r="K194" i="2"/>
  <c r="L194" i="2" s="1"/>
  <c r="M194" i="2"/>
  <c r="S194" i="2" s="1"/>
  <c r="N194" i="2"/>
  <c r="J195" i="2"/>
  <c r="K195" i="2"/>
  <c r="L195" i="2" s="1"/>
  <c r="M195" i="2"/>
  <c r="S195" i="2" s="1"/>
  <c r="N195" i="2"/>
  <c r="J196" i="2"/>
  <c r="K196" i="2"/>
  <c r="M196" i="2" s="1"/>
  <c r="L196" i="2"/>
  <c r="N196" i="2"/>
  <c r="J197" i="2"/>
  <c r="K197" i="2" s="1"/>
  <c r="M197" i="2" s="1"/>
  <c r="S197" i="2" s="1"/>
  <c r="J198" i="2"/>
  <c r="K198" i="2"/>
  <c r="M198" i="2" s="1"/>
  <c r="S198" i="2"/>
  <c r="J199" i="2"/>
  <c r="J200" i="2"/>
  <c r="N200" i="2" s="1"/>
  <c r="J201" i="2"/>
  <c r="K201" i="2"/>
  <c r="M201" i="2" s="1"/>
  <c r="S201" i="2" s="1"/>
  <c r="J202" i="2"/>
  <c r="K202" i="2"/>
  <c r="L202" i="2"/>
  <c r="M202" i="2"/>
  <c r="N202" i="2"/>
  <c r="O202" i="2" s="1"/>
  <c r="P202" i="2"/>
  <c r="Q202" i="2"/>
  <c r="R202" i="2"/>
  <c r="S202" i="2"/>
  <c r="J203" i="2"/>
  <c r="K203" i="2"/>
  <c r="L203" i="2" s="1"/>
  <c r="M203" i="2"/>
  <c r="N203" i="2"/>
  <c r="P203" i="2" s="1"/>
  <c r="S203" i="2"/>
  <c r="J204" i="2"/>
  <c r="K204" i="2"/>
  <c r="L204" i="2"/>
  <c r="M204" i="2"/>
  <c r="S204" i="2" s="1"/>
  <c r="N204" i="2"/>
  <c r="P204" i="2" s="1"/>
  <c r="J205" i="2"/>
  <c r="K205" i="2"/>
  <c r="M205" i="2"/>
  <c r="N205" i="2"/>
  <c r="O205" i="2" s="1"/>
  <c r="S205" i="2"/>
  <c r="J206" i="2"/>
  <c r="K206" i="2"/>
  <c r="M206" i="2"/>
  <c r="S206" i="2" s="1"/>
  <c r="N206" i="2"/>
  <c r="P206" i="2"/>
  <c r="J207" i="2"/>
  <c r="K207" i="2"/>
  <c r="M207" i="2" s="1"/>
  <c r="S207" i="2" s="1"/>
  <c r="J208" i="2"/>
  <c r="N208" i="2" s="1"/>
  <c r="K208" i="2"/>
  <c r="L208" i="2"/>
  <c r="M208" i="2"/>
  <c r="S208" i="2" s="1"/>
  <c r="O208" i="2"/>
  <c r="J209" i="2"/>
  <c r="K209" i="2"/>
  <c r="M209" i="2" s="1"/>
  <c r="S209" i="2" s="1"/>
  <c r="J210" i="2"/>
  <c r="K210" i="2"/>
  <c r="M210" i="2" s="1"/>
  <c r="N210" i="2"/>
  <c r="O210" i="2"/>
  <c r="P210" i="2"/>
  <c r="S210" i="2"/>
  <c r="J211" i="2"/>
  <c r="K211" i="2"/>
  <c r="L211" i="2"/>
  <c r="M211" i="2"/>
  <c r="N211" i="2"/>
  <c r="P211" i="2" s="1"/>
  <c r="O211" i="2"/>
  <c r="S211" i="2"/>
  <c r="J212" i="2"/>
  <c r="K212" i="2" s="1"/>
  <c r="M212" i="2" s="1"/>
  <c r="L212" i="2"/>
  <c r="N212" i="2"/>
  <c r="J213" i="2"/>
  <c r="K213" i="2"/>
  <c r="M213" i="2" s="1"/>
  <c r="N213" i="2"/>
  <c r="P213" i="2" s="1"/>
  <c r="J214" i="2"/>
  <c r="K214" i="2"/>
  <c r="M214" i="2" s="1"/>
  <c r="S214" i="2" s="1"/>
  <c r="J215" i="2"/>
  <c r="K215" i="2"/>
  <c r="L215" i="2"/>
  <c r="M215" i="2"/>
  <c r="N215" i="2"/>
  <c r="O215" i="2"/>
  <c r="S215" i="2"/>
  <c r="J216" i="2"/>
  <c r="N216" i="2" s="1"/>
  <c r="K216" i="2"/>
  <c r="L216" i="2"/>
  <c r="M216" i="2"/>
  <c r="S216" i="2" s="1"/>
  <c r="J217" i="2"/>
  <c r="N217" i="2" s="1"/>
  <c r="K217" i="2"/>
  <c r="L217" i="2"/>
  <c r="M217" i="2"/>
  <c r="S217" i="2"/>
  <c r="J218" i="2"/>
  <c r="K218" i="2"/>
  <c r="L218" i="2"/>
  <c r="M218" i="2"/>
  <c r="S218" i="2" s="1"/>
  <c r="N218" i="2"/>
  <c r="O218" i="2"/>
  <c r="J219" i="2"/>
  <c r="K219" i="2"/>
  <c r="L219" i="2" s="1"/>
  <c r="M219" i="2"/>
  <c r="N219" i="2"/>
  <c r="P219" i="2" s="1"/>
  <c r="O219" i="2"/>
  <c r="S219" i="2"/>
  <c r="J220" i="2"/>
  <c r="K220" i="2"/>
  <c r="M220" i="2" s="1"/>
  <c r="S220" i="2" s="1"/>
  <c r="L220" i="2"/>
  <c r="N220" i="2"/>
  <c r="J221" i="2"/>
  <c r="K221" i="2"/>
  <c r="M221" i="2" s="1"/>
  <c r="N221" i="2"/>
  <c r="O221" i="2" s="1"/>
  <c r="S221" i="2"/>
  <c r="J222" i="2"/>
  <c r="K222" i="2"/>
  <c r="M222" i="2"/>
  <c r="S222" i="2" s="1"/>
  <c r="N222" i="2"/>
  <c r="O222" i="2"/>
  <c r="P222" i="2"/>
  <c r="J223" i="2"/>
  <c r="K223" i="2"/>
  <c r="L223" i="2"/>
  <c r="M223" i="2"/>
  <c r="N223" i="2"/>
  <c r="O223" i="2" s="1"/>
  <c r="Q223" i="2"/>
  <c r="S223" i="2"/>
  <c r="J224" i="2"/>
  <c r="N224" i="2" s="1"/>
  <c r="J225" i="2"/>
  <c r="N225" i="2" s="1"/>
  <c r="K225" i="2"/>
  <c r="L225" i="2"/>
  <c r="M225" i="2"/>
  <c r="O225" i="2"/>
  <c r="Q225" i="2" s="1"/>
  <c r="R225" i="2" s="1"/>
  <c r="P225" i="2"/>
  <c r="S225" i="2"/>
  <c r="J226" i="2"/>
  <c r="K226" i="2"/>
  <c r="M226" i="2" s="1"/>
  <c r="S226" i="2" s="1"/>
  <c r="N226" i="2"/>
  <c r="O226" i="2"/>
  <c r="P226" i="2"/>
  <c r="J227" i="2"/>
  <c r="K227" i="2"/>
  <c r="L227" i="2"/>
  <c r="M227" i="2"/>
  <c r="N227" i="2"/>
  <c r="O227" i="2"/>
  <c r="Q227" i="2" s="1"/>
  <c r="R227" i="2" s="1"/>
  <c r="S227" i="2"/>
  <c r="J228" i="2"/>
  <c r="K228" i="2" s="1"/>
  <c r="M228" i="2" s="1"/>
  <c r="L228" i="2"/>
  <c r="N228" i="2"/>
  <c r="J229" i="2"/>
  <c r="N229" i="2" s="1"/>
  <c r="K229" i="2"/>
  <c r="M229" i="2" s="1"/>
  <c r="S229" i="2" s="1"/>
  <c r="P229" i="2"/>
  <c r="J230" i="2"/>
  <c r="J231" i="2"/>
  <c r="K231" i="2" s="1"/>
  <c r="M231" i="2" s="1"/>
  <c r="S231" i="2" s="1"/>
  <c r="J232" i="2"/>
  <c r="N232" i="2" s="1"/>
  <c r="K232" i="2"/>
  <c r="L232" i="2"/>
  <c r="M232" i="2"/>
  <c r="P232" i="2"/>
  <c r="J233" i="2"/>
  <c r="N233" i="2" s="1"/>
  <c r="J234" i="2"/>
  <c r="K234" i="2"/>
  <c r="L234" i="2"/>
  <c r="M234" i="2"/>
  <c r="S234" i="2" s="1"/>
  <c r="N234" i="2"/>
  <c r="O234" i="2" s="1"/>
  <c r="J235" i="2"/>
  <c r="K235" i="2"/>
  <c r="L235" i="2" s="1"/>
  <c r="M235" i="2"/>
  <c r="N235" i="2"/>
  <c r="O235" i="2"/>
  <c r="P235" i="2"/>
  <c r="Q235" i="2"/>
  <c r="R235" i="2"/>
  <c r="S235" i="2"/>
  <c r="J236" i="2"/>
  <c r="N236" i="2" s="1"/>
  <c r="K236" i="2"/>
  <c r="L236" i="2"/>
  <c r="M236" i="2"/>
  <c r="S236" i="2" s="1"/>
  <c r="J237" i="2"/>
  <c r="K237" i="2"/>
  <c r="L237" i="2" s="1"/>
  <c r="N237" i="2"/>
  <c r="J238" i="2"/>
  <c r="K238" i="2"/>
  <c r="M238" i="2"/>
  <c r="S238" i="2" s="1"/>
  <c r="J239" i="2"/>
  <c r="K239" i="2" s="1"/>
  <c r="M239" i="2" s="1"/>
  <c r="N239" i="2"/>
  <c r="J240" i="2"/>
  <c r="K240" i="2"/>
  <c r="M240" i="2" s="1"/>
  <c r="S240" i="2" s="1"/>
  <c r="N240" i="2"/>
  <c r="J241" i="2"/>
  <c r="N241" i="2" s="1"/>
  <c r="J242" i="2"/>
  <c r="K242" i="2"/>
  <c r="M242" i="2" s="1"/>
  <c r="L242" i="2"/>
  <c r="N242" i="2"/>
  <c r="J243" i="2"/>
  <c r="K243" i="2"/>
  <c r="L243" i="2"/>
  <c r="M243" i="2"/>
  <c r="N243" i="2"/>
  <c r="S243" i="2"/>
  <c r="J244" i="2"/>
  <c r="J245" i="2"/>
  <c r="K245" i="2"/>
  <c r="M245" i="2" s="1"/>
  <c r="S245" i="2" s="1"/>
  <c r="J246" i="2"/>
  <c r="K246" i="2"/>
  <c r="M246" i="2"/>
  <c r="S246" i="2" s="1"/>
  <c r="N246" i="2"/>
  <c r="J247" i="2"/>
  <c r="K247" i="2"/>
  <c r="L247" i="2"/>
  <c r="M247" i="2"/>
  <c r="S247" i="2" s="1"/>
  <c r="N247" i="2"/>
  <c r="J248" i="2"/>
  <c r="K248" i="2"/>
  <c r="L248" i="2" s="1"/>
  <c r="N248" i="2"/>
  <c r="J249" i="2"/>
  <c r="N249" i="2" s="1"/>
  <c r="K249" i="2"/>
  <c r="L249" i="2"/>
  <c r="M249" i="2"/>
  <c r="S249" i="2" s="1"/>
  <c r="O249" i="2"/>
  <c r="P249" i="2"/>
  <c r="Q249" i="2"/>
  <c r="J250" i="2"/>
  <c r="N250" i="2" s="1"/>
  <c r="J251" i="2"/>
  <c r="K251" i="2"/>
  <c r="L251" i="2" s="1"/>
  <c r="N251" i="2"/>
  <c r="J252" i="2"/>
  <c r="K252" i="2"/>
  <c r="L252" i="2" s="1"/>
  <c r="N252" i="2"/>
  <c r="J253" i="2"/>
  <c r="N253" i="2" s="1"/>
  <c r="K253" i="2"/>
  <c r="L253" i="2" s="1"/>
  <c r="M253" i="2"/>
  <c r="S253" i="2" s="1"/>
  <c r="J254" i="2"/>
  <c r="K254" i="2" s="1"/>
  <c r="M254" i="2" s="1"/>
  <c r="O254" i="2" s="1"/>
  <c r="N254" i="2"/>
  <c r="P254" i="2"/>
  <c r="S254" i="2"/>
  <c r="J255" i="2"/>
  <c r="J256" i="2"/>
  <c r="K256" i="2" s="1"/>
  <c r="M256" i="2"/>
  <c r="N256" i="2"/>
  <c r="J257" i="2"/>
  <c r="N257" i="2" s="1"/>
  <c r="K257" i="2"/>
  <c r="L257" i="2"/>
  <c r="M257" i="2"/>
  <c r="S257" i="2" s="1"/>
  <c r="O257" i="2"/>
  <c r="Q257" i="2" s="1"/>
  <c r="R257" i="2" s="1"/>
  <c r="P257" i="2"/>
  <c r="J258" i="2"/>
  <c r="N258" i="2" s="1"/>
  <c r="K258" i="2"/>
  <c r="L258" i="2" s="1"/>
  <c r="M258" i="2"/>
  <c r="S258" i="2" s="1"/>
  <c r="J259" i="2"/>
  <c r="K259" i="2"/>
  <c r="L259" i="2"/>
  <c r="M259" i="2"/>
  <c r="N259" i="2"/>
  <c r="S259" i="2"/>
  <c r="J260" i="2"/>
  <c r="N260" i="2" s="1"/>
  <c r="J261" i="2"/>
  <c r="K261" i="2"/>
  <c r="L261" i="2"/>
  <c r="M261" i="2"/>
  <c r="N261" i="2"/>
  <c r="O261" i="2" s="1"/>
  <c r="Q261" i="2"/>
  <c r="R261" i="2"/>
  <c r="S261" i="2"/>
  <c r="J262" i="2"/>
  <c r="K262" i="2"/>
  <c r="L262" i="2"/>
  <c r="M262" i="2"/>
  <c r="S262" i="2" s="1"/>
  <c r="N262" i="2"/>
  <c r="O262" i="2"/>
  <c r="J263" i="2"/>
  <c r="K263" i="2" s="1"/>
  <c r="M263" i="2" s="1"/>
  <c r="N263" i="2"/>
  <c r="J264" i="2"/>
  <c r="N264" i="2" s="1"/>
  <c r="K264" i="2"/>
  <c r="L264" i="2" s="1"/>
  <c r="M264" i="2"/>
  <c r="S264" i="2" s="1"/>
  <c r="P264" i="2"/>
  <c r="J265" i="2"/>
  <c r="K265" i="2"/>
  <c r="M265" i="2" s="1"/>
  <c r="N265" i="2"/>
  <c r="J266" i="2"/>
  <c r="K266" i="2" s="1"/>
  <c r="M266" i="2" s="1"/>
  <c r="S266" i="2" s="1"/>
  <c r="J267" i="2"/>
  <c r="K267" i="2"/>
  <c r="L267" i="2" s="1"/>
  <c r="Q267" i="2" s="1"/>
  <c r="R267" i="2" s="1"/>
  <c r="M267" i="2"/>
  <c r="S267" i="2" s="1"/>
  <c r="N267" i="2"/>
  <c r="P267" i="2" s="1"/>
  <c r="O267" i="2"/>
  <c r="J268" i="2"/>
  <c r="N268" i="2" s="1"/>
  <c r="K268" i="2"/>
  <c r="M268" i="2" s="1"/>
  <c r="P268" i="2" s="1"/>
  <c r="L268" i="2"/>
  <c r="S268" i="2"/>
  <c r="J269" i="2"/>
  <c r="K269" i="2"/>
  <c r="L269" i="2"/>
  <c r="M269" i="2"/>
  <c r="S269" i="2" s="1"/>
  <c r="N269" i="2"/>
  <c r="O269" i="2" s="1"/>
  <c r="Q269" i="2" s="1"/>
  <c r="P269" i="2"/>
  <c r="J270" i="2"/>
  <c r="K270" i="2"/>
  <c r="L270" i="2"/>
  <c r="M270" i="2"/>
  <c r="N270" i="2"/>
  <c r="O270" i="2"/>
  <c r="P270" i="2"/>
  <c r="Q270" i="2"/>
  <c r="R270" i="2" s="1"/>
  <c r="S270" i="2"/>
  <c r="J271" i="2"/>
  <c r="N271" i="2" s="1"/>
  <c r="K271" i="2"/>
  <c r="L271" i="2" s="1"/>
  <c r="M271" i="2"/>
  <c r="S271" i="2" s="1"/>
  <c r="J272" i="2"/>
  <c r="K272" i="2" s="1"/>
  <c r="M272" i="2"/>
  <c r="S272" i="2" s="1"/>
  <c r="N272" i="2"/>
  <c r="O272" i="2" s="1"/>
  <c r="J273" i="2"/>
  <c r="K273" i="2" s="1"/>
  <c r="M273" i="2" s="1"/>
  <c r="S273" i="2" s="1"/>
  <c r="J274" i="2"/>
  <c r="K274" i="2"/>
  <c r="M274" i="2" s="1"/>
  <c r="S274" i="2" s="1"/>
  <c r="L274" i="2"/>
  <c r="N274" i="2"/>
  <c r="J275" i="2"/>
  <c r="J276" i="2"/>
  <c r="N276" i="2" s="1"/>
  <c r="K276" i="2"/>
  <c r="M276" i="2" s="1"/>
  <c r="P276" i="2"/>
  <c r="S276" i="2"/>
  <c r="J277" i="2"/>
  <c r="K277" i="2"/>
  <c r="M277" i="2" s="1"/>
  <c r="S277" i="2" s="1"/>
  <c r="L277" i="2"/>
  <c r="N277" i="2"/>
  <c r="O277" i="2" s="1"/>
  <c r="Q277" i="2" s="1"/>
  <c r="R277" i="2" s="1"/>
  <c r="J278" i="2"/>
  <c r="K278" i="2" s="1"/>
  <c r="L278" i="2"/>
  <c r="M278" i="2"/>
  <c r="O278" i="2" s="1"/>
  <c r="N278" i="2"/>
  <c r="P278" i="2"/>
  <c r="S278" i="2"/>
  <c r="J279" i="2"/>
  <c r="K279" i="2"/>
  <c r="N279" i="2"/>
  <c r="J280" i="2"/>
  <c r="J281" i="2"/>
  <c r="K281" i="2" s="1"/>
  <c r="M281" i="2" s="1"/>
  <c r="N281" i="2"/>
  <c r="P281" i="2"/>
  <c r="S281" i="2"/>
  <c r="J282" i="2"/>
  <c r="N282" i="2" s="1"/>
  <c r="K282" i="2"/>
  <c r="M282" i="2" s="1"/>
  <c r="S282" i="2" s="1"/>
  <c r="J283" i="2"/>
  <c r="K283" i="2" s="1"/>
  <c r="L283" i="2"/>
  <c r="M283" i="2"/>
  <c r="O283" i="2" s="1"/>
  <c r="N283" i="2"/>
  <c r="P283" i="2"/>
  <c r="Q283" i="2"/>
  <c r="R283" i="2"/>
  <c r="S283" i="2"/>
  <c r="J284" i="2"/>
  <c r="J285" i="2"/>
  <c r="K285" i="2"/>
  <c r="M285" i="2" s="1"/>
  <c r="S285" i="2" s="1"/>
  <c r="J286" i="2"/>
  <c r="K286" i="2" s="1"/>
  <c r="M286" i="2" s="1"/>
  <c r="L286" i="2"/>
  <c r="N286" i="2"/>
  <c r="S286" i="2"/>
  <c r="J287" i="2"/>
  <c r="N287" i="2" s="1"/>
  <c r="K287" i="2"/>
  <c r="M287" i="2" s="1"/>
  <c r="S287" i="2" s="1"/>
  <c r="J288" i="2"/>
  <c r="J289" i="2"/>
  <c r="K289" i="2"/>
  <c r="M289" i="2" s="1"/>
  <c r="S289" i="2" s="1"/>
  <c r="N289" i="2"/>
  <c r="O289" i="2" s="1"/>
  <c r="J290" i="2"/>
  <c r="J291" i="2"/>
  <c r="N291" i="2" s="1"/>
  <c r="K291" i="2"/>
  <c r="L291" i="2"/>
  <c r="M291" i="2"/>
  <c r="S291" i="2" s="1"/>
  <c r="P291" i="2"/>
  <c r="J292" i="2"/>
  <c r="N292" i="2" s="1"/>
  <c r="K292" i="2"/>
  <c r="L292" i="2" s="1"/>
  <c r="M292" i="2"/>
  <c r="J293" i="2"/>
  <c r="N293" i="2" s="1"/>
  <c r="K293" i="2"/>
  <c r="M293" i="2" s="1"/>
  <c r="S293" i="2"/>
  <c r="J294" i="2"/>
  <c r="K294" i="2" s="1"/>
  <c r="L294" i="2" s="1"/>
  <c r="M294" i="2"/>
  <c r="S294" i="2" s="1"/>
  <c r="N294" i="2"/>
  <c r="O294" i="2" s="1"/>
  <c r="Q294" i="2" s="1"/>
  <c r="R294" i="2" s="1"/>
  <c r="J295" i="2"/>
  <c r="K295" i="2"/>
  <c r="M295" i="2" s="1"/>
  <c r="S295" i="2" s="1"/>
  <c r="J296" i="2"/>
  <c r="K296" i="2"/>
  <c r="L296" i="2"/>
  <c r="M296" i="2"/>
  <c r="N296" i="2"/>
  <c r="P296" i="2" s="1"/>
  <c r="O296" i="2"/>
  <c r="S296" i="2"/>
  <c r="J297" i="2"/>
  <c r="N297" i="2" s="1"/>
  <c r="O297" i="2" s="1"/>
  <c r="K297" i="2"/>
  <c r="M297" i="2" s="1"/>
  <c r="S297" i="2" s="1"/>
  <c r="J298" i="2"/>
  <c r="J299" i="2"/>
  <c r="K299" i="2"/>
  <c r="N299" i="2"/>
  <c r="J300" i="2"/>
  <c r="K300" i="2"/>
  <c r="M300" i="2" s="1"/>
  <c r="L300" i="2"/>
  <c r="N300" i="2"/>
  <c r="S300" i="2"/>
  <c r="J301" i="2"/>
  <c r="K301" i="2"/>
  <c r="M301" i="2" s="1"/>
  <c r="S301" i="2" s="1"/>
  <c r="N301" i="2"/>
  <c r="J302" i="2"/>
  <c r="N302" i="2"/>
  <c r="J303" i="2"/>
  <c r="K303" i="2"/>
  <c r="M303" i="2" s="1"/>
  <c r="N303" i="2"/>
  <c r="P303" i="2" s="1"/>
  <c r="S303" i="2"/>
  <c r="J304" i="2"/>
  <c r="J305" i="2"/>
  <c r="J306" i="2"/>
  <c r="K306" i="2"/>
  <c r="M306" i="2" s="1"/>
  <c r="S306" i="2" s="1"/>
  <c r="J307" i="2"/>
  <c r="K307" i="2"/>
  <c r="L307" i="2"/>
  <c r="M307" i="2"/>
  <c r="N307" i="2"/>
  <c r="O307" i="2"/>
  <c r="P307" i="2"/>
  <c r="Q307" i="2"/>
  <c r="R307" i="2"/>
  <c r="S307" i="2"/>
  <c r="J308" i="2"/>
  <c r="K308" i="2"/>
  <c r="M308" i="2" s="1"/>
  <c r="L308" i="2"/>
  <c r="N308" i="2"/>
  <c r="S308" i="2"/>
  <c r="J309" i="2"/>
  <c r="K309" i="2"/>
  <c r="L309" i="2"/>
  <c r="M309" i="2"/>
  <c r="S309" i="2" s="1"/>
  <c r="N309" i="2"/>
  <c r="O309" i="2" s="1"/>
  <c r="J310" i="2"/>
  <c r="N310" i="2"/>
  <c r="J311" i="2"/>
  <c r="J312" i="2"/>
  <c r="K312" i="2" s="1"/>
  <c r="N312" i="2"/>
  <c r="J313" i="2"/>
  <c r="J314" i="2"/>
  <c r="K314" i="2"/>
  <c r="M314" i="2"/>
  <c r="S314" i="2" s="1"/>
  <c r="J315" i="2"/>
  <c r="K315" i="2"/>
  <c r="N315" i="2"/>
  <c r="J316" i="2"/>
  <c r="K316" i="2"/>
  <c r="M316" i="2" s="1"/>
  <c r="L316" i="2"/>
  <c r="N316" i="2"/>
  <c r="S316" i="2"/>
  <c r="J317" i="2"/>
  <c r="J318" i="2"/>
  <c r="N318" i="2"/>
  <c r="J319" i="2"/>
  <c r="K319" i="2" s="1"/>
  <c r="M319" i="2" s="1"/>
  <c r="S319" i="2" s="1"/>
  <c r="J320" i="2"/>
  <c r="N320" i="2"/>
  <c r="J321" i="2"/>
  <c r="J322" i="2"/>
  <c r="J323" i="2"/>
  <c r="K323" i="2"/>
  <c r="L323" i="2" s="1"/>
  <c r="M323" i="2"/>
  <c r="S323" i="2" s="1"/>
  <c r="N323" i="2"/>
  <c r="J324" i="2"/>
  <c r="K324" i="2"/>
  <c r="M324" i="2" s="1"/>
  <c r="L324" i="2"/>
  <c r="N324" i="2"/>
  <c r="S324" i="2"/>
  <c r="J325" i="2"/>
  <c r="N325" i="2" s="1"/>
  <c r="K325" i="2"/>
  <c r="L325" i="2" s="1"/>
  <c r="J326" i="2"/>
  <c r="J327" i="2"/>
  <c r="K327" i="2"/>
  <c r="M327" i="2"/>
  <c r="S327" i="2" s="1"/>
  <c r="N327" i="2"/>
  <c r="J328" i="2"/>
  <c r="N328" i="2" s="1"/>
  <c r="K328" i="2"/>
  <c r="M328" i="2" s="1"/>
  <c r="L328" i="2"/>
  <c r="O328" i="2"/>
  <c r="Q328" i="2" s="1"/>
  <c r="P328" i="2"/>
  <c r="S328" i="2"/>
  <c r="J329" i="2"/>
  <c r="J330" i="2"/>
  <c r="N330" i="2" s="1"/>
  <c r="K330" i="2"/>
  <c r="M330" i="2" s="1"/>
  <c r="S330" i="2" s="1"/>
  <c r="L330" i="2"/>
  <c r="P330" i="2"/>
  <c r="J331" i="2"/>
  <c r="K331" i="2"/>
  <c r="L331" i="2"/>
  <c r="M331" i="2"/>
  <c r="S331" i="2" s="1"/>
  <c r="N331" i="2"/>
  <c r="O331" i="2"/>
  <c r="P331" i="2"/>
  <c r="J332" i="2"/>
  <c r="K332" i="2"/>
  <c r="N332" i="2"/>
  <c r="J333" i="2"/>
  <c r="K333" i="2" s="1"/>
  <c r="N333" i="2"/>
  <c r="J334" i="2"/>
  <c r="N334" i="2"/>
  <c r="J335" i="2"/>
  <c r="J336" i="2"/>
  <c r="K336" i="2"/>
  <c r="L336" i="2"/>
  <c r="M336" i="2"/>
  <c r="N336" i="2"/>
  <c r="S336" i="2"/>
  <c r="J337" i="2"/>
  <c r="J338" i="2"/>
  <c r="N338" i="2" s="1"/>
  <c r="K338" i="2"/>
  <c r="L338" i="2"/>
  <c r="M338" i="2"/>
  <c r="O338" i="2" s="1"/>
  <c r="J339" i="2"/>
  <c r="K339" i="2"/>
  <c r="L339" i="2" s="1"/>
  <c r="N339" i="2"/>
  <c r="J340" i="2"/>
  <c r="K340" i="2"/>
  <c r="M340" i="2" s="1"/>
  <c r="L340" i="2"/>
  <c r="N340" i="2"/>
  <c r="S340" i="2"/>
  <c r="J341" i="2"/>
  <c r="K341" i="2" s="1"/>
  <c r="M341" i="2" s="1"/>
  <c r="S341" i="2" s="1"/>
  <c r="N341" i="2"/>
  <c r="O341" i="2" s="1"/>
  <c r="J342" i="2"/>
  <c r="N342" i="2"/>
  <c r="J343" i="2"/>
  <c r="K343" i="2"/>
  <c r="M343" i="2" s="1"/>
  <c r="S343" i="2" s="1"/>
  <c r="N343" i="2"/>
  <c r="J344" i="2"/>
  <c r="K344" i="2" s="1"/>
  <c r="M344" i="2" s="1"/>
  <c r="S344" i="2" s="1"/>
  <c r="J345" i="2"/>
  <c r="J346" i="2"/>
  <c r="K346" i="2" s="1"/>
  <c r="M346" i="2" s="1"/>
  <c r="S346" i="2" s="1"/>
  <c r="J347" i="2"/>
  <c r="K347" i="2"/>
  <c r="L347" i="2"/>
  <c r="M347" i="2"/>
  <c r="N347" i="2"/>
  <c r="S347" i="2"/>
  <c r="J348" i="2"/>
  <c r="K348" i="2"/>
  <c r="M348" i="2" s="1"/>
  <c r="L348" i="2"/>
  <c r="N348" i="2"/>
  <c r="S348" i="2"/>
  <c r="J349" i="2"/>
  <c r="K349" i="2"/>
  <c r="L349" i="2" s="1"/>
  <c r="M349" i="2"/>
  <c r="S349" i="2" s="1"/>
  <c r="N349" i="2"/>
  <c r="O349" i="2"/>
  <c r="Q349" i="2"/>
  <c r="R349" i="2"/>
  <c r="J350" i="2"/>
  <c r="J351" i="2"/>
  <c r="K351" i="2"/>
  <c r="M351" i="2" s="1"/>
  <c r="N351" i="2"/>
  <c r="J352" i="2"/>
  <c r="J353" i="2"/>
  <c r="K353" i="2" s="1"/>
  <c r="M353" i="2" s="1"/>
  <c r="S353" i="2" s="1"/>
  <c r="J354" i="2"/>
  <c r="J355" i="2"/>
  <c r="K355" i="2"/>
  <c r="L355" i="2" s="1"/>
  <c r="M355" i="2"/>
  <c r="S355" i="2" s="1"/>
  <c r="N355" i="2"/>
  <c r="J356" i="2"/>
  <c r="K356" i="2"/>
  <c r="M356" i="2" s="1"/>
  <c r="S356" i="2" s="1"/>
  <c r="L356" i="2"/>
  <c r="N356" i="2"/>
  <c r="J357" i="2"/>
  <c r="K357" i="2"/>
  <c r="L357" i="2" s="1"/>
  <c r="N357" i="2"/>
  <c r="J358" i="2"/>
  <c r="N358" i="2"/>
  <c r="J359" i="2"/>
  <c r="K359" i="2"/>
  <c r="M359" i="2"/>
  <c r="S359" i="2" s="1"/>
  <c r="N359" i="2"/>
  <c r="O359" i="2"/>
  <c r="P359" i="2"/>
  <c r="J360" i="2"/>
  <c r="N360" i="2" s="1"/>
  <c r="K360" i="2"/>
  <c r="L360" i="2"/>
  <c r="M360" i="2"/>
  <c r="S360" i="2" s="1"/>
  <c r="J361" i="2"/>
  <c r="N361" i="2" s="1"/>
  <c r="K361" i="2"/>
  <c r="M361" i="2" s="1"/>
  <c r="S361" i="2" s="1"/>
  <c r="P361" i="2"/>
  <c r="J362" i="2"/>
  <c r="N362" i="2" s="1"/>
  <c r="K362" i="2"/>
  <c r="M362" i="2" s="1"/>
  <c r="L362" i="2"/>
  <c r="J363" i="2"/>
  <c r="K363" i="2"/>
  <c r="L363" i="2"/>
  <c r="M363" i="2"/>
  <c r="S363" i="2" s="1"/>
  <c r="N363" i="2"/>
  <c r="O363" i="2"/>
  <c r="J364" i="2"/>
  <c r="K364" i="2"/>
  <c r="L364" i="2"/>
  <c r="M364" i="2"/>
  <c r="S364" i="2" s="1"/>
  <c r="N364" i="2"/>
  <c r="J365" i="2"/>
  <c r="J366" i="2"/>
  <c r="N366" i="2"/>
  <c r="J367" i="2"/>
  <c r="K367" i="2" s="1"/>
  <c r="M367" i="2" s="1"/>
  <c r="S367" i="2" s="1"/>
  <c r="J368" i="2"/>
  <c r="N368" i="2"/>
  <c r="J369" i="2"/>
  <c r="N369" i="2" s="1"/>
  <c r="K369" i="2"/>
  <c r="M369" i="2" s="1"/>
  <c r="L369" i="2"/>
  <c r="S369" i="2"/>
  <c r="J370" i="2"/>
  <c r="N370" i="2" s="1"/>
  <c r="K370" i="2"/>
  <c r="L370" i="2"/>
  <c r="M370" i="2"/>
  <c r="O370" i="2" s="1"/>
  <c r="Q370" i="2" s="1"/>
  <c r="R370" i="2" s="1"/>
  <c r="P370" i="2"/>
  <c r="S370" i="2"/>
  <c r="J371" i="2"/>
  <c r="K371" i="2"/>
  <c r="N371" i="2"/>
  <c r="J372" i="2"/>
  <c r="K372" i="2"/>
  <c r="N372" i="2"/>
  <c r="J373" i="2"/>
  <c r="N373" i="2" s="1"/>
  <c r="K373" i="2"/>
  <c r="M373" i="2" s="1"/>
  <c r="L373" i="2"/>
  <c r="S373" i="2"/>
  <c r="J374" i="2"/>
  <c r="K374" i="2" s="1"/>
  <c r="M374" i="2" s="1"/>
  <c r="S374" i="2" s="1"/>
  <c r="J375" i="2"/>
  <c r="K375" i="2" s="1"/>
  <c r="M375" i="2" s="1"/>
  <c r="S375" i="2" s="1"/>
  <c r="J376" i="2"/>
  <c r="L376" i="2" s="1"/>
  <c r="K376" i="2"/>
  <c r="M376" i="2"/>
  <c r="S376" i="2" s="1"/>
  <c r="N376" i="2"/>
  <c r="J377" i="2"/>
  <c r="J378" i="2"/>
  <c r="J379" i="2"/>
  <c r="K379" i="2"/>
  <c r="N379" i="2"/>
  <c r="J380" i="2"/>
  <c r="K380" i="2"/>
  <c r="L380" i="2"/>
  <c r="M380" i="2"/>
  <c r="N380" i="2"/>
  <c r="S380" i="2"/>
  <c r="J381" i="2"/>
  <c r="J382" i="2"/>
  <c r="K382" i="2"/>
  <c r="M382" i="2" s="1"/>
  <c r="S382" i="2"/>
  <c r="J383" i="2"/>
  <c r="J384" i="2"/>
  <c r="K384" i="2"/>
  <c r="M384" i="2" s="1"/>
  <c r="N384" i="2"/>
  <c r="O384" i="2" s="1"/>
  <c r="S384" i="2"/>
  <c r="J385" i="2"/>
  <c r="N385" i="2" s="1"/>
  <c r="K385" i="2"/>
  <c r="M385" i="2"/>
  <c r="S385" i="2" s="1"/>
  <c r="J386" i="2"/>
  <c r="N386" i="2" s="1"/>
  <c r="K386" i="2"/>
  <c r="L386" i="2"/>
  <c r="M386" i="2"/>
  <c r="O386" i="2"/>
  <c r="Q386" i="2" s="1"/>
  <c r="R386" i="2" s="1"/>
  <c r="J387" i="2"/>
  <c r="K387" i="2"/>
  <c r="L387" i="2" s="1"/>
  <c r="N387" i="2"/>
  <c r="J388" i="2"/>
  <c r="K388" i="2"/>
  <c r="L388" i="2"/>
  <c r="M388" i="2"/>
  <c r="S388" i="2" s="1"/>
  <c r="N388" i="2"/>
  <c r="J389" i="2"/>
  <c r="K389" i="2"/>
  <c r="M389" i="2" s="1"/>
  <c r="S389" i="2" s="1"/>
  <c r="J390" i="2"/>
  <c r="N390" i="2" s="1"/>
  <c r="K390" i="2"/>
  <c r="M390" i="2" s="1"/>
  <c r="O390" i="2" s="1"/>
  <c r="J391" i="2"/>
  <c r="K391" i="2"/>
  <c r="M391" i="2" s="1"/>
  <c r="S391" i="2" s="1"/>
  <c r="J392" i="2"/>
  <c r="N392" i="2" s="1"/>
  <c r="K392" i="2"/>
  <c r="L392" i="2" s="1"/>
  <c r="M392" i="2"/>
  <c r="S392" i="2"/>
  <c r="J393" i="2"/>
  <c r="N393" i="2"/>
  <c r="J394" i="2"/>
  <c r="K394" i="2"/>
  <c r="M394" i="2" s="1"/>
  <c r="S394" i="2" s="1"/>
  <c r="J395" i="2"/>
  <c r="K395" i="2" s="1"/>
  <c r="M395" i="2" s="1"/>
  <c r="S395" i="2" s="1"/>
  <c r="N395" i="2"/>
  <c r="O395" i="2"/>
  <c r="P395" i="2"/>
  <c r="J396" i="2"/>
  <c r="K396" i="2"/>
  <c r="L396" i="2"/>
  <c r="M396" i="2"/>
  <c r="O396" i="2" s="1"/>
  <c r="Q396" i="2" s="1"/>
  <c r="N396" i="2"/>
  <c r="R396" i="2"/>
  <c r="S396" i="2"/>
  <c r="J397" i="2"/>
  <c r="K397" i="2"/>
  <c r="L397" i="2" s="1"/>
  <c r="M397" i="2"/>
  <c r="S397" i="2" s="1"/>
  <c r="N397" i="2"/>
  <c r="J398" i="2"/>
  <c r="N398" i="2"/>
  <c r="J399" i="2"/>
  <c r="K399" i="2"/>
  <c r="M399" i="2" s="1"/>
  <c r="S399" i="2" s="1"/>
  <c r="N399" i="2"/>
  <c r="O399" i="2"/>
  <c r="P399" i="2"/>
  <c r="J400" i="2"/>
  <c r="J401" i="2"/>
  <c r="K401" i="2"/>
  <c r="L401" i="2"/>
  <c r="M401" i="2"/>
  <c r="S401" i="2" s="1"/>
  <c r="N401" i="2"/>
  <c r="J402" i="2"/>
  <c r="N402" i="2" s="1"/>
  <c r="K402" i="2"/>
  <c r="L402" i="2"/>
  <c r="M402" i="2"/>
  <c r="P402" i="2" s="1"/>
  <c r="O402" i="2"/>
  <c r="S402" i="2"/>
  <c r="J403" i="2"/>
  <c r="N403" i="2" s="1"/>
  <c r="J404" i="2"/>
  <c r="K404" i="2"/>
  <c r="M404" i="2" s="1"/>
  <c r="S404" i="2" s="1"/>
  <c r="L404" i="2"/>
  <c r="N404" i="2"/>
  <c r="P404" i="2" s="1"/>
  <c r="O404" i="2"/>
  <c r="J405" i="2"/>
  <c r="K405" i="2"/>
  <c r="M405" i="2"/>
  <c r="S405" i="2" s="1"/>
  <c r="N405" i="2"/>
  <c r="O405" i="2"/>
  <c r="J406" i="2"/>
  <c r="K406" i="2"/>
  <c r="L406" i="2"/>
  <c r="M406" i="2"/>
  <c r="N406" i="2"/>
  <c r="S406" i="2"/>
  <c r="J407" i="2"/>
  <c r="N407" i="2"/>
  <c r="J408" i="2"/>
  <c r="K408" i="2"/>
  <c r="M408" i="2" s="1"/>
  <c r="S408" i="2" s="1"/>
  <c r="N408" i="2"/>
  <c r="O408" i="2"/>
  <c r="P408" i="2"/>
  <c r="J409" i="2"/>
  <c r="K409" i="2" s="1"/>
  <c r="M409" i="2" s="1"/>
  <c r="S409" i="2" s="1"/>
  <c r="J410" i="2"/>
  <c r="N410" i="2" s="1"/>
  <c r="K410" i="2"/>
  <c r="L410" i="2"/>
  <c r="M410" i="2"/>
  <c r="O410" i="2"/>
  <c r="Q410" i="2" s="1"/>
  <c r="R410" i="2" s="1"/>
  <c r="P410" i="2"/>
  <c r="S410" i="2"/>
  <c r="J411" i="2"/>
  <c r="J412" i="2"/>
  <c r="K412" i="2"/>
  <c r="L412" i="2"/>
  <c r="M412" i="2"/>
  <c r="N412" i="2"/>
  <c r="P412" i="2" s="1"/>
  <c r="O412" i="2"/>
  <c r="S412" i="2"/>
  <c r="J413" i="2"/>
  <c r="N413" i="2"/>
  <c r="J414" i="2"/>
  <c r="J415" i="2"/>
  <c r="K415" i="2"/>
  <c r="M415" i="2" s="1"/>
  <c r="P415" i="2" s="1"/>
  <c r="N415" i="2"/>
  <c r="O415" i="2" s="1"/>
  <c r="J416" i="2"/>
  <c r="K416" i="2" s="1"/>
  <c r="L416" i="2"/>
  <c r="M416" i="2"/>
  <c r="S416" i="2" s="1"/>
  <c r="N416" i="2"/>
  <c r="O416" i="2"/>
  <c r="J417" i="2"/>
  <c r="K417" i="2"/>
  <c r="M417" i="2" s="1"/>
  <c r="P417" i="2" s="1"/>
  <c r="N417" i="2"/>
  <c r="O417" i="2"/>
  <c r="S417" i="2"/>
  <c r="J418" i="2"/>
  <c r="J419" i="2"/>
  <c r="K419" i="2"/>
  <c r="M419" i="2" s="1"/>
  <c r="L419" i="2"/>
  <c r="Q419" i="2" s="1"/>
  <c r="N419" i="2"/>
  <c r="O419" i="2" s="1"/>
  <c r="P419" i="2"/>
  <c r="R419" i="2"/>
  <c r="S419" i="2"/>
  <c r="J420" i="2"/>
  <c r="K420" i="2"/>
  <c r="L420" i="2"/>
  <c r="M420" i="2"/>
  <c r="N420" i="2"/>
  <c r="P420" i="2" s="1"/>
  <c r="O420" i="2"/>
  <c r="S420" i="2"/>
  <c r="J421" i="2"/>
  <c r="K421" i="2" s="1"/>
  <c r="L421" i="2"/>
  <c r="M421" i="2"/>
  <c r="N421" i="2"/>
  <c r="O421" i="2"/>
  <c r="S421" i="2"/>
  <c r="J422" i="2"/>
  <c r="K422" i="2"/>
  <c r="L422" i="2" s="1"/>
  <c r="M422" i="2"/>
  <c r="N422" i="2"/>
  <c r="S422" i="2"/>
  <c r="J423" i="2"/>
  <c r="K423" i="2"/>
  <c r="M423" i="2"/>
  <c r="S423" i="2" s="1"/>
  <c r="J424" i="2"/>
  <c r="K424" i="2" s="1"/>
  <c r="L424" i="2" s="1"/>
  <c r="J425" i="2"/>
  <c r="K425" i="2" s="1"/>
  <c r="L425" i="2"/>
  <c r="M425" i="2"/>
  <c r="S425" i="2" s="1"/>
  <c r="N425" i="2"/>
  <c r="O425" i="2" s="1"/>
  <c r="J426" i="2"/>
  <c r="K426" i="2"/>
  <c r="M426" i="2"/>
  <c r="S426" i="2"/>
  <c r="J427" i="2"/>
  <c r="K427" i="2"/>
  <c r="L427" i="2"/>
  <c r="M427" i="2"/>
  <c r="S427" i="2" s="1"/>
  <c r="N427" i="2"/>
  <c r="O427" i="2" s="1"/>
  <c r="J428" i="2"/>
  <c r="K428" i="2"/>
  <c r="M428" i="2" s="1"/>
  <c r="L428" i="2"/>
  <c r="N428" i="2"/>
  <c r="O428" i="2"/>
  <c r="Q428" i="2" s="1"/>
  <c r="R428" i="2" s="1"/>
  <c r="P428" i="2"/>
  <c r="S428" i="2"/>
  <c r="J429" i="2"/>
  <c r="N429" i="2" s="1"/>
  <c r="K429" i="2"/>
  <c r="L429" i="2" s="1"/>
  <c r="J430" i="2"/>
  <c r="K430" i="2"/>
  <c r="L430" i="2"/>
  <c r="M430" i="2"/>
  <c r="O430" i="2" s="1"/>
  <c r="Q430" i="2" s="1"/>
  <c r="R430" i="2" s="1"/>
  <c r="N430" i="2"/>
  <c r="J431" i="2"/>
  <c r="J432" i="2"/>
  <c r="K432" i="2" s="1"/>
  <c r="L432" i="2"/>
  <c r="M432" i="2"/>
  <c r="S432" i="2" s="1"/>
  <c r="J433" i="2"/>
  <c r="K433" i="2" s="1"/>
  <c r="L433" i="2" s="1"/>
  <c r="J434" i="2"/>
  <c r="K434" i="2"/>
  <c r="M434" i="2" s="1"/>
  <c r="S434" i="2" s="1"/>
  <c r="N434" i="2"/>
  <c r="J435" i="2"/>
  <c r="J436" i="2"/>
  <c r="N436" i="2" s="1"/>
  <c r="J437" i="2"/>
  <c r="K437" i="2" s="1"/>
  <c r="M437" i="2" s="1"/>
  <c r="S437" i="2"/>
  <c r="J438" i="2"/>
  <c r="K438" i="2"/>
  <c r="L438" i="2" s="1"/>
  <c r="M438" i="2"/>
  <c r="N438" i="2"/>
  <c r="S438" i="2"/>
  <c r="J439" i="2"/>
  <c r="K439" i="2" s="1"/>
  <c r="M439" i="2" s="1"/>
  <c r="S439" i="2" s="1"/>
  <c r="L439" i="2"/>
  <c r="N439" i="2"/>
  <c r="O439" i="2" s="1"/>
  <c r="P439" i="2"/>
  <c r="J440" i="2"/>
  <c r="K440" i="2"/>
  <c r="M440" i="2" s="1"/>
  <c r="S440" i="2" s="1"/>
  <c r="N440" i="2"/>
  <c r="J441" i="2"/>
  <c r="N441" i="2" s="1"/>
  <c r="J442" i="2"/>
  <c r="K442" i="2"/>
  <c r="M442" i="2" s="1"/>
  <c r="S442" i="2" s="1"/>
  <c r="N442" i="2"/>
  <c r="J443" i="2"/>
  <c r="J444" i="2"/>
  <c r="K444" i="2"/>
  <c r="L444" i="2"/>
  <c r="M444" i="2"/>
  <c r="S444" i="2" s="1"/>
  <c r="N444" i="2"/>
  <c r="O444" i="2"/>
  <c r="Q444" i="2" s="1"/>
  <c r="J445" i="2"/>
  <c r="N445" i="2" s="1"/>
  <c r="K445" i="2"/>
  <c r="M445" i="2" s="1"/>
  <c r="S445" i="2" s="1"/>
  <c r="L445" i="2"/>
  <c r="J446" i="2"/>
  <c r="K446" i="2" s="1"/>
  <c r="M446" i="2" s="1"/>
  <c r="S446" i="2" s="1"/>
  <c r="N446" i="2"/>
  <c r="J447" i="2"/>
  <c r="K447" i="2" s="1"/>
  <c r="L447" i="2"/>
  <c r="M447" i="2"/>
  <c r="N447" i="2"/>
  <c r="O447" i="2"/>
  <c r="S447" i="2"/>
  <c r="J448" i="2"/>
  <c r="K448" i="2" s="1"/>
  <c r="M448" i="2" s="1"/>
  <c r="S448" i="2" s="1"/>
  <c r="J449" i="2"/>
  <c r="K449" i="2" s="1"/>
  <c r="M449" i="2" s="1"/>
  <c r="S449" i="2" s="1"/>
  <c r="L449" i="2"/>
  <c r="N449" i="2"/>
  <c r="P449" i="2"/>
  <c r="J450" i="2"/>
  <c r="K450" i="2" s="1"/>
  <c r="M450" i="2" s="1"/>
  <c r="N450" i="2"/>
  <c r="S450" i="2"/>
  <c r="J451" i="2"/>
  <c r="L451" i="2" s="1"/>
  <c r="K451" i="2"/>
  <c r="M451" i="2"/>
  <c r="S451" i="2" s="1"/>
  <c r="J452" i="2"/>
  <c r="K452" i="2"/>
  <c r="M452" i="2" s="1"/>
  <c r="S452" i="2" s="1"/>
  <c r="N452" i="2"/>
  <c r="J453" i="2"/>
  <c r="N453" i="2" s="1"/>
  <c r="K453" i="2"/>
  <c r="M453" i="2" s="1"/>
  <c r="S453" i="2" s="1"/>
  <c r="L453" i="2"/>
  <c r="J454" i="2"/>
  <c r="K454" i="2"/>
  <c r="L454" i="2"/>
  <c r="M454" i="2"/>
  <c r="N454" i="2"/>
  <c r="S454" i="2"/>
  <c r="J455" i="2"/>
  <c r="K455" i="2" s="1"/>
  <c r="L455" i="2"/>
  <c r="M455" i="2"/>
  <c r="N455" i="2"/>
  <c r="O455" i="2"/>
  <c r="S455" i="2"/>
  <c r="J456" i="2"/>
  <c r="K456" i="2"/>
  <c r="L456" i="2" s="1"/>
  <c r="M456" i="2"/>
  <c r="S456" i="2" s="1"/>
  <c r="N456" i="2"/>
  <c r="J457" i="2"/>
  <c r="N457" i="2" s="1"/>
  <c r="K457" i="2"/>
  <c r="M457" i="2" s="1"/>
  <c r="O457" i="2" s="1"/>
  <c r="J458" i="2"/>
  <c r="J459" i="2"/>
  <c r="K459" i="2"/>
  <c r="L459" i="2"/>
  <c r="M459" i="2"/>
  <c r="S459" i="2" s="1"/>
  <c r="N459" i="2"/>
  <c r="O459" i="2" s="1"/>
  <c r="Q459" i="2" s="1"/>
  <c r="R459" i="2" s="1"/>
  <c r="J460" i="2"/>
  <c r="K460" i="2"/>
  <c r="M460" i="2" s="1"/>
  <c r="S460" i="2" s="1"/>
  <c r="J461" i="2"/>
  <c r="K461" i="2" s="1"/>
  <c r="M461" i="2" s="1"/>
  <c r="S461" i="2" s="1"/>
  <c r="J462" i="2"/>
  <c r="K462" i="2" s="1"/>
  <c r="L462" i="2"/>
  <c r="M462" i="2"/>
  <c r="S462" i="2" s="1"/>
  <c r="J463" i="2"/>
  <c r="K463" i="2" s="1"/>
  <c r="L463" i="2"/>
  <c r="M463" i="2"/>
  <c r="S463" i="2" s="1"/>
  <c r="J464" i="2"/>
  <c r="J465" i="2"/>
  <c r="J466" i="2"/>
  <c r="J467" i="2"/>
  <c r="K467" i="2"/>
  <c r="L467" i="2" s="1"/>
  <c r="M467" i="2"/>
  <c r="S467" i="2" s="1"/>
  <c r="N467" i="2"/>
  <c r="J468" i="2"/>
  <c r="K468" i="2"/>
  <c r="M468" i="2" s="1"/>
  <c r="S468" i="2" s="1"/>
  <c r="J469" i="2"/>
  <c r="K469" i="2"/>
  <c r="M469" i="2" s="1"/>
  <c r="N469" i="2"/>
  <c r="S469" i="2"/>
  <c r="J470" i="2"/>
  <c r="N470" i="2" s="1"/>
  <c r="K470" i="2"/>
  <c r="M470" i="2" s="1"/>
  <c r="S470" i="2" s="1"/>
  <c r="J471" i="2"/>
  <c r="K471" i="2" s="1"/>
  <c r="L471" i="2"/>
  <c r="M471" i="2"/>
  <c r="N471" i="2"/>
  <c r="P471" i="2" s="1"/>
  <c r="O471" i="2"/>
  <c r="Q471" i="2"/>
  <c r="S471" i="2"/>
  <c r="J472" i="2"/>
  <c r="K472" i="2" s="1"/>
  <c r="M472" i="2" s="1"/>
  <c r="S472" i="2" s="1"/>
  <c r="L472" i="2"/>
  <c r="N472" i="2"/>
  <c r="J473" i="2"/>
  <c r="K473" i="2"/>
  <c r="N473" i="2"/>
  <c r="J474" i="2"/>
  <c r="N474" i="2" s="1"/>
  <c r="K474" i="2"/>
  <c r="M474" i="2" s="1"/>
  <c r="S474" i="2" s="1"/>
  <c r="L474" i="2"/>
  <c r="J475" i="2"/>
  <c r="K475" i="2"/>
  <c r="N475" i="2"/>
  <c r="J476" i="2"/>
  <c r="N476" i="2"/>
  <c r="J477" i="2"/>
  <c r="K477" i="2" s="1"/>
  <c r="M477" i="2"/>
  <c r="S477" i="2" s="1"/>
  <c r="J478" i="2"/>
  <c r="K478" i="2"/>
  <c r="M478" i="2" s="1"/>
  <c r="S478" i="2" s="1"/>
  <c r="L478" i="2"/>
  <c r="N478" i="2"/>
  <c r="P478" i="2"/>
  <c r="J479" i="2"/>
  <c r="J480" i="2"/>
  <c r="K480" i="2"/>
  <c r="L480" i="2"/>
  <c r="M480" i="2"/>
  <c r="S480" i="2" s="1"/>
  <c r="N480" i="2"/>
  <c r="O480" i="2"/>
  <c r="J481" i="2"/>
  <c r="J482" i="2"/>
  <c r="N482" i="2" s="1"/>
  <c r="J483" i="2"/>
  <c r="K483" i="2"/>
  <c r="L483" i="2"/>
  <c r="M483" i="2"/>
  <c r="S483" i="2" s="1"/>
  <c r="N483" i="2"/>
  <c r="O483" i="2"/>
  <c r="J484" i="2"/>
  <c r="J485" i="2"/>
  <c r="K485" i="2"/>
  <c r="L485" i="2" s="1"/>
  <c r="M485" i="2"/>
  <c r="S485" i="2" s="1"/>
  <c r="N485" i="2"/>
  <c r="P485" i="2"/>
  <c r="J486" i="2"/>
  <c r="N486" i="2" s="1"/>
  <c r="K486" i="2"/>
  <c r="M486" i="2" s="1"/>
  <c r="L486" i="2"/>
  <c r="O486" i="2"/>
  <c r="P486" i="2"/>
  <c r="S486" i="2"/>
  <c r="J487" i="2"/>
  <c r="K487" i="2" s="1"/>
  <c r="L487" i="2"/>
  <c r="M487" i="2"/>
  <c r="N487" i="2"/>
  <c r="P487" i="2"/>
  <c r="S487" i="2"/>
  <c r="J488" i="2"/>
  <c r="K488" i="2"/>
  <c r="L488" i="2"/>
  <c r="M488" i="2"/>
  <c r="N488" i="2"/>
  <c r="O488" i="2" s="1"/>
  <c r="S488" i="2"/>
  <c r="J489" i="2"/>
  <c r="K489" i="2"/>
  <c r="M489" i="2" s="1"/>
  <c r="S489" i="2"/>
  <c r="J490" i="2"/>
  <c r="J491" i="2"/>
  <c r="J492" i="2"/>
  <c r="N492" i="2" s="1"/>
  <c r="K492" i="2"/>
  <c r="M492" i="2" s="1"/>
  <c r="S492" i="2" s="1"/>
  <c r="L492" i="2"/>
  <c r="J493" i="2"/>
  <c r="N493" i="2"/>
  <c r="J494" i="2"/>
  <c r="L494" i="2" s="1"/>
  <c r="K494" i="2"/>
  <c r="M494" i="2" s="1"/>
  <c r="S494" i="2" s="1"/>
  <c r="J495" i="2"/>
  <c r="K495" i="2" s="1"/>
  <c r="L495" i="2"/>
  <c r="M495" i="2"/>
  <c r="O495" i="2" s="1"/>
  <c r="N495" i="2"/>
  <c r="P495" i="2"/>
  <c r="Q495" i="2"/>
  <c r="R495" i="2" s="1"/>
  <c r="S495" i="2"/>
  <c r="J496" i="2"/>
  <c r="K496" i="2"/>
  <c r="L496" i="2" s="1"/>
  <c r="N496" i="2"/>
  <c r="J497" i="2"/>
  <c r="K497" i="2" s="1"/>
  <c r="M497" i="2" s="1"/>
  <c r="L497" i="2"/>
  <c r="N497" i="2"/>
  <c r="J498" i="2"/>
  <c r="K498" i="2"/>
  <c r="M498" i="2" s="1"/>
  <c r="S498" i="2"/>
  <c r="J499" i="2"/>
  <c r="N499" i="2" s="1"/>
  <c r="J500" i="2"/>
  <c r="K500" i="2"/>
  <c r="L500" i="2"/>
  <c r="M500" i="2"/>
  <c r="S500" i="2" s="1"/>
  <c r="N500" i="2"/>
  <c r="J501" i="2"/>
  <c r="K501" i="2" s="1"/>
  <c r="M501" i="2" s="1"/>
  <c r="S501" i="2" s="1"/>
  <c r="N501" i="2"/>
  <c r="J502" i="2"/>
  <c r="K502" i="2"/>
  <c r="M502" i="2" s="1"/>
  <c r="L502" i="2"/>
  <c r="N502" i="2"/>
  <c r="O502" i="2"/>
  <c r="P502" i="2"/>
  <c r="Q502" i="2"/>
  <c r="S502" i="2"/>
  <c r="J503" i="2"/>
  <c r="K503" i="2" s="1"/>
  <c r="L503" i="2"/>
  <c r="M503" i="2"/>
  <c r="S503" i="2" s="1"/>
  <c r="J504" i="2"/>
  <c r="K504" i="2"/>
  <c r="M504" i="2" s="1"/>
  <c r="L504" i="2"/>
  <c r="N504" i="2"/>
  <c r="P504" i="2" s="1"/>
  <c r="S504" i="2"/>
  <c r="J505" i="2"/>
  <c r="N505" i="2"/>
  <c r="J506" i="2"/>
  <c r="K506" i="2"/>
  <c r="M506" i="2" s="1"/>
  <c r="S506" i="2" s="1"/>
  <c r="N506" i="2"/>
  <c r="P506" i="2"/>
  <c r="J507" i="2"/>
  <c r="K507" i="2"/>
  <c r="M507" i="2" s="1"/>
  <c r="S507" i="2" s="1"/>
  <c r="L507" i="2"/>
  <c r="N507" i="2"/>
  <c r="O507" i="2" s="1"/>
  <c r="J508" i="2"/>
  <c r="K508" i="2"/>
  <c r="L508" i="2" s="1"/>
  <c r="N508" i="2"/>
  <c r="J509" i="2"/>
  <c r="K509" i="2"/>
  <c r="M509" i="2" s="1"/>
  <c r="S509" i="2" s="1"/>
  <c r="L509" i="2"/>
  <c r="N509" i="2"/>
  <c r="J510" i="2"/>
  <c r="K510" i="2" s="1"/>
  <c r="M510" i="2" s="1"/>
  <c r="N510" i="2"/>
  <c r="S510" i="2"/>
  <c r="J511" i="2"/>
  <c r="J512" i="2"/>
  <c r="K512" i="2"/>
  <c r="L512" i="2" s="1"/>
  <c r="N512" i="2"/>
  <c r="J513" i="2"/>
  <c r="J514" i="2"/>
  <c r="K514" i="2" s="1"/>
  <c r="M514" i="2" s="1"/>
  <c r="S514" i="2" s="1"/>
  <c r="J515" i="2"/>
  <c r="N515" i="2" s="1"/>
  <c r="K515" i="2"/>
  <c r="M515" i="2" s="1"/>
  <c r="S515" i="2" s="1"/>
  <c r="P515" i="2"/>
  <c r="J516" i="2"/>
  <c r="J517" i="2"/>
  <c r="K517" i="2"/>
  <c r="L517" i="2"/>
  <c r="M517" i="2"/>
  <c r="P517" i="2" s="1"/>
  <c r="N517" i="2"/>
  <c r="J518" i="2"/>
  <c r="K518" i="2" s="1"/>
  <c r="M518" i="2" s="1"/>
  <c r="S518" i="2" s="1"/>
  <c r="J519" i="2"/>
  <c r="K519" i="2" s="1"/>
  <c r="M519" i="2" s="1"/>
  <c r="N519" i="2"/>
  <c r="J520" i="2"/>
  <c r="J521" i="2"/>
  <c r="K521" i="2"/>
  <c r="N521" i="2"/>
  <c r="J522" i="2"/>
  <c r="N522" i="2"/>
  <c r="J523" i="2"/>
  <c r="K523" i="2" s="1"/>
  <c r="M523" i="2" s="1"/>
  <c r="S523" i="2" s="1"/>
  <c r="N523" i="2"/>
  <c r="J524" i="2"/>
  <c r="K524" i="2"/>
  <c r="L524" i="2" s="1"/>
  <c r="N524" i="2"/>
  <c r="J525" i="2"/>
  <c r="K525" i="2"/>
  <c r="L525" i="2" s="1"/>
  <c r="M525" i="2"/>
  <c r="S525" i="2" s="1"/>
  <c r="N525" i="2"/>
  <c r="J526" i="2"/>
  <c r="K526" i="2"/>
  <c r="M526" i="2" s="1"/>
  <c r="N526" i="2"/>
  <c r="J527" i="2"/>
  <c r="J528" i="2"/>
  <c r="N528" i="2" s="1"/>
  <c r="K528" i="2"/>
  <c r="M528" i="2" s="1"/>
  <c r="L528" i="2"/>
  <c r="O528" i="2"/>
  <c r="S528" i="2"/>
  <c r="J529" i="2"/>
  <c r="K529" i="2"/>
  <c r="L529" i="2"/>
  <c r="M529" i="2"/>
  <c r="N529" i="2"/>
  <c r="O529" i="2" s="1"/>
  <c r="Q529" i="2" s="1"/>
  <c r="P529" i="2"/>
  <c r="S529" i="2"/>
  <c r="J530" i="2"/>
  <c r="J531" i="2"/>
  <c r="J532" i="2"/>
  <c r="N532" i="2" s="1"/>
  <c r="K532" i="2"/>
  <c r="L532" i="2"/>
  <c r="M532" i="2"/>
  <c r="P532" i="2" s="1"/>
  <c r="S532" i="2"/>
  <c r="J533" i="2"/>
  <c r="N533" i="2" s="1"/>
  <c r="K533" i="2"/>
  <c r="M533" i="2" s="1"/>
  <c r="S533" i="2"/>
  <c r="J534" i="2"/>
  <c r="N534" i="2"/>
  <c r="J535" i="2"/>
  <c r="K535" i="2" s="1"/>
  <c r="M535" i="2" s="1"/>
  <c r="S535" i="2" s="1"/>
  <c r="J536" i="2"/>
  <c r="N536" i="2" s="1"/>
  <c r="K536" i="2"/>
  <c r="M536" i="2" s="1"/>
  <c r="S536" i="2"/>
  <c r="J537" i="2"/>
  <c r="K537" i="2"/>
  <c r="M537" i="2" s="1"/>
  <c r="S537" i="2" s="1"/>
  <c r="L537" i="2"/>
  <c r="N537" i="2"/>
  <c r="J538" i="2"/>
  <c r="N538" i="2"/>
  <c r="J539" i="2"/>
  <c r="K539" i="2" s="1"/>
  <c r="M539" i="2" s="1"/>
  <c r="S539" i="2" s="1"/>
  <c r="N539" i="2"/>
  <c r="O539" i="2" s="1"/>
  <c r="J540" i="2"/>
  <c r="K540" i="2"/>
  <c r="M540" i="2" s="1"/>
  <c r="S540" i="2" s="1"/>
  <c r="J541" i="2"/>
  <c r="K541" i="2"/>
  <c r="L541" i="2" s="1"/>
  <c r="M541" i="2"/>
  <c r="S541" i="2" s="1"/>
  <c r="N541" i="2"/>
  <c r="J542" i="2"/>
  <c r="N542" i="2"/>
  <c r="J543" i="2"/>
  <c r="K543" i="2" s="1"/>
  <c r="L543" i="2"/>
  <c r="M543" i="2"/>
  <c r="S543" i="2" s="1"/>
  <c r="N543" i="2"/>
  <c r="J544" i="2"/>
  <c r="K544" i="2"/>
  <c r="M544" i="2" s="1"/>
  <c r="S544" i="2" s="1"/>
  <c r="J545" i="2"/>
  <c r="K545" i="2" s="1"/>
  <c r="M545" i="2" s="1"/>
  <c r="S545" i="2" s="1"/>
  <c r="N545" i="2"/>
  <c r="J546" i="2"/>
  <c r="K546" i="2"/>
  <c r="M546" i="2" s="1"/>
  <c r="L546" i="2"/>
  <c r="N546" i="2"/>
  <c r="Q546" i="2" s="1"/>
  <c r="R546" i="2" s="1"/>
  <c r="O546" i="2"/>
  <c r="P546" i="2"/>
  <c r="S546" i="2"/>
  <c r="J547" i="2"/>
  <c r="K547" i="2" s="1"/>
  <c r="M547" i="2" s="1"/>
  <c r="S547" i="2" s="1"/>
  <c r="J548" i="2"/>
  <c r="K548" i="2"/>
  <c r="M548" i="2" s="1"/>
  <c r="S548" i="2" s="1"/>
  <c r="L548" i="2"/>
  <c r="N548" i="2"/>
  <c r="O548" i="2"/>
  <c r="P548" i="2"/>
  <c r="J549" i="2"/>
  <c r="J550" i="2"/>
  <c r="K550" i="2"/>
  <c r="M550" i="2" s="1"/>
  <c r="L550" i="2"/>
  <c r="N550" i="2"/>
  <c r="O550" i="2"/>
  <c r="Q550" i="2"/>
  <c r="S550" i="2"/>
  <c r="J551" i="2"/>
  <c r="N551" i="2"/>
  <c r="J552" i="2"/>
  <c r="K552" i="2"/>
  <c r="N552" i="2"/>
  <c r="J553" i="2"/>
  <c r="K553" i="2"/>
  <c r="L553" i="2" s="1"/>
  <c r="M553" i="2"/>
  <c r="S553" i="2" s="1"/>
  <c r="N553" i="2"/>
  <c r="O553" i="2" s="1"/>
  <c r="P553" i="2"/>
  <c r="J554" i="2"/>
  <c r="K554" i="2"/>
  <c r="N554" i="2"/>
  <c r="J555" i="2"/>
  <c r="N555" i="2" s="1"/>
  <c r="J556" i="2"/>
  <c r="K556" i="2" s="1"/>
  <c r="L556" i="2"/>
  <c r="M556" i="2"/>
  <c r="N556" i="2"/>
  <c r="O556" i="2" s="1"/>
  <c r="Q556" i="2"/>
  <c r="R556" i="2"/>
  <c r="S556" i="2"/>
  <c r="J557" i="2"/>
  <c r="J558" i="2"/>
  <c r="K558" i="2"/>
  <c r="M558" i="2" s="1"/>
  <c r="N558" i="2"/>
  <c r="O558" i="2"/>
  <c r="P558" i="2"/>
  <c r="S558" i="2"/>
  <c r="J559" i="2"/>
  <c r="J560" i="2"/>
  <c r="J561" i="2"/>
  <c r="K561" i="2" s="1"/>
  <c r="M561" i="2"/>
  <c r="S561" i="2" s="1"/>
  <c r="N561" i="2"/>
  <c r="J562" i="2"/>
  <c r="K562" i="2"/>
  <c r="M562" i="2" s="1"/>
  <c r="S562" i="2" s="1"/>
  <c r="L562" i="2"/>
  <c r="N562" i="2"/>
  <c r="J563" i="2"/>
  <c r="K563" i="2" s="1"/>
  <c r="M563" i="2" s="1"/>
  <c r="S563" i="2" s="1"/>
  <c r="J564" i="2"/>
  <c r="K564" i="2" s="1"/>
  <c r="M564" i="2" s="1"/>
  <c r="S564" i="2" s="1"/>
  <c r="L564" i="2"/>
  <c r="N564" i="2"/>
  <c r="J565" i="2"/>
  <c r="K565" i="2"/>
  <c r="M565" i="2"/>
  <c r="N565" i="2"/>
  <c r="J566" i="2"/>
  <c r="N566" i="2" s="1"/>
  <c r="J567" i="2"/>
  <c r="N567" i="2" s="1"/>
  <c r="K567" i="2"/>
  <c r="M567" i="2" s="1"/>
  <c r="S567" i="2" s="1"/>
  <c r="O567" i="2"/>
  <c r="P567" i="2"/>
  <c r="J568" i="2"/>
  <c r="J569" i="2"/>
  <c r="K569" i="2" s="1"/>
  <c r="M569" i="2" s="1"/>
  <c r="N569" i="2"/>
  <c r="J570" i="2"/>
  <c r="K570" i="2"/>
  <c r="L570" i="2"/>
  <c r="M570" i="2"/>
  <c r="S570" i="2" s="1"/>
  <c r="N570" i="2"/>
  <c r="P570" i="2"/>
  <c r="J571" i="2"/>
  <c r="K571" i="2" s="1"/>
  <c r="N571" i="2"/>
  <c r="J572" i="2"/>
  <c r="K572" i="2" s="1"/>
  <c r="M572" i="2" s="1"/>
  <c r="S572" i="2" s="1"/>
  <c r="L572" i="2"/>
  <c r="N572" i="2"/>
  <c r="P572" i="2"/>
  <c r="J573" i="2"/>
  <c r="K573" i="2" s="1"/>
  <c r="M573" i="2" s="1"/>
  <c r="S573" i="2" s="1"/>
  <c r="J574" i="2"/>
  <c r="K574" i="2" s="1"/>
  <c r="L574" i="2" s="1"/>
  <c r="N574" i="2"/>
  <c r="J575" i="2"/>
  <c r="N575" i="2" s="1"/>
  <c r="K575" i="2"/>
  <c r="M575" i="2" s="1"/>
  <c r="S575" i="2" s="1"/>
  <c r="J576" i="2"/>
  <c r="N576" i="2" s="1"/>
  <c r="K576" i="2"/>
  <c r="M576" i="2" s="1"/>
  <c r="S576" i="2" s="1"/>
  <c r="P576" i="2"/>
  <c r="J577" i="2"/>
  <c r="K577" i="2" s="1"/>
  <c r="M577" i="2" s="1"/>
  <c r="S577" i="2"/>
  <c r="J578" i="2"/>
  <c r="K578" i="2"/>
  <c r="L578" i="2"/>
  <c r="M578" i="2"/>
  <c r="S578" i="2" s="1"/>
  <c r="N578" i="2"/>
  <c r="O578" i="2" s="1"/>
  <c r="J579" i="2"/>
  <c r="K579" i="2" s="1"/>
  <c r="L579" i="2" s="1"/>
  <c r="M579" i="2"/>
  <c r="S579" i="2" s="1"/>
  <c r="J580" i="2"/>
  <c r="K580" i="2" s="1"/>
  <c r="M580" i="2" s="1"/>
  <c r="S580" i="2" s="1"/>
  <c r="L580" i="2"/>
  <c r="J581" i="2"/>
  <c r="K581" i="2" s="1"/>
  <c r="M581" i="2" s="1"/>
  <c r="S581" i="2" s="1"/>
  <c r="J582" i="2"/>
  <c r="K582" i="2" s="1"/>
  <c r="M582" i="2" s="1"/>
  <c r="S582" i="2" s="1"/>
  <c r="L582" i="2"/>
  <c r="N582" i="2"/>
  <c r="J583" i="2"/>
  <c r="K583" i="2" s="1"/>
  <c r="M583" i="2" s="1"/>
  <c r="L583" i="2"/>
  <c r="N583" i="2"/>
  <c r="P583" i="2" s="1"/>
  <c r="S583" i="2"/>
  <c r="J584" i="2"/>
  <c r="N584" i="2" s="1"/>
  <c r="K584" i="2"/>
  <c r="M584" i="2" s="1"/>
  <c r="S584" i="2" s="1"/>
  <c r="J585" i="2"/>
  <c r="K585" i="2"/>
  <c r="L585" i="2" s="1"/>
  <c r="N585" i="2"/>
  <c r="J586" i="2"/>
  <c r="K586" i="2"/>
  <c r="L586" i="2" s="1"/>
  <c r="N586" i="2"/>
  <c r="J587" i="2"/>
  <c r="K587" i="2" s="1"/>
  <c r="L587" i="2"/>
  <c r="M587" i="2"/>
  <c r="S587" i="2" s="1"/>
  <c r="J588" i="2"/>
  <c r="K588" i="2" s="1"/>
  <c r="M588" i="2"/>
  <c r="S588" i="2" s="1"/>
  <c r="N588" i="2"/>
  <c r="P588" i="2"/>
  <c r="J589" i="2"/>
  <c r="K589" i="2" s="1"/>
  <c r="M589" i="2"/>
  <c r="S589" i="2" s="1"/>
  <c r="N589" i="2"/>
  <c r="O589" i="2" s="1"/>
  <c r="J590" i="2"/>
  <c r="K590" i="2"/>
  <c r="M590" i="2" s="1"/>
  <c r="N590" i="2"/>
  <c r="O590" i="2" s="1"/>
  <c r="S590" i="2"/>
  <c r="J591" i="2"/>
  <c r="K591" i="2" s="1"/>
  <c r="J592" i="2"/>
  <c r="J593" i="2"/>
  <c r="K593" i="2" s="1"/>
  <c r="N593" i="2"/>
  <c r="J594" i="2"/>
  <c r="K594" i="2"/>
  <c r="M594" i="2" s="1"/>
  <c r="S594" i="2" s="1"/>
  <c r="N594" i="2"/>
  <c r="J595" i="2"/>
  <c r="K595" i="2" s="1"/>
  <c r="M595" i="2" s="1"/>
  <c r="S595" i="2" s="1"/>
  <c r="J596" i="2"/>
  <c r="N596" i="2" s="1"/>
  <c r="J597" i="2"/>
  <c r="K597" i="2" s="1"/>
  <c r="M597" i="2"/>
  <c r="N597" i="2"/>
  <c r="P597" i="2" s="1"/>
  <c r="S597" i="2"/>
  <c r="J598" i="2"/>
  <c r="K598" i="2"/>
  <c r="L598" i="2" s="1"/>
  <c r="N598" i="2"/>
  <c r="J599" i="2"/>
  <c r="K599" i="2"/>
  <c r="M599" i="2" s="1"/>
  <c r="L599" i="2"/>
  <c r="N599" i="2"/>
  <c r="O599" i="2"/>
  <c r="P599" i="2"/>
  <c r="Q599" i="2"/>
  <c r="R599" i="2" s="1"/>
  <c r="S599" i="2"/>
  <c r="J600" i="2"/>
  <c r="N600" i="2" s="1"/>
  <c r="K600" i="2"/>
  <c r="J601" i="2"/>
  <c r="K601" i="2" s="1"/>
  <c r="M601" i="2" s="1"/>
  <c r="S601" i="2" s="1"/>
  <c r="J602" i="2"/>
  <c r="K602" i="2"/>
  <c r="L602" i="2"/>
  <c r="M602" i="2"/>
  <c r="S602" i="2" s="1"/>
  <c r="N602" i="2"/>
  <c r="J603" i="2"/>
  <c r="K603" i="2" s="1"/>
  <c r="J604" i="2"/>
  <c r="J605" i="2"/>
  <c r="K605" i="2" s="1"/>
  <c r="M605" i="2" s="1"/>
  <c r="S605" i="2" s="1"/>
  <c r="J606" i="2"/>
  <c r="N606" i="2"/>
  <c r="J607" i="2"/>
  <c r="K607" i="2" s="1"/>
  <c r="M607" i="2" s="1"/>
  <c r="S607" i="2" s="1"/>
  <c r="N607" i="2"/>
  <c r="J608" i="2"/>
  <c r="N608" i="2" s="1"/>
  <c r="K608" i="2"/>
  <c r="M608" i="2" s="1"/>
  <c r="S608" i="2" s="1"/>
  <c r="L608" i="2"/>
  <c r="O608" i="2"/>
  <c r="P608" i="2"/>
  <c r="Q608" i="2"/>
  <c r="R608" i="2" s="1"/>
  <c r="J609" i="2"/>
  <c r="K609" i="2" s="1"/>
  <c r="M609" i="2" s="1"/>
  <c r="S609" i="2" s="1"/>
  <c r="J610" i="2"/>
  <c r="K610" i="2"/>
  <c r="L610" i="2"/>
  <c r="M610" i="2"/>
  <c r="S610" i="2" s="1"/>
  <c r="N610" i="2"/>
  <c r="P610" i="2" s="1"/>
  <c r="J611" i="2"/>
  <c r="K611" i="2"/>
  <c r="L611" i="2" s="1"/>
  <c r="N611" i="2"/>
  <c r="J612" i="2"/>
  <c r="N612" i="2"/>
  <c r="J613" i="2"/>
  <c r="K613" i="2"/>
  <c r="M613" i="2" s="1"/>
  <c r="S613" i="2" s="1"/>
  <c r="J614" i="2"/>
  <c r="K614" i="2" s="1"/>
  <c r="M614" i="2" s="1"/>
  <c r="S614" i="2" s="1"/>
  <c r="L614" i="2"/>
  <c r="N614" i="2"/>
  <c r="J615" i="2"/>
  <c r="J616" i="2"/>
  <c r="N616" i="2" s="1"/>
  <c r="K616" i="2"/>
  <c r="L616" i="2" s="1"/>
  <c r="M616" i="2"/>
  <c r="S616" i="2" s="1"/>
  <c r="O616" i="2"/>
  <c r="J617" i="2"/>
  <c r="K617" i="2" s="1"/>
  <c r="L617" i="2"/>
  <c r="M617" i="2"/>
  <c r="S617" i="2"/>
  <c r="J618" i="2"/>
  <c r="K618" i="2"/>
  <c r="L618" i="2"/>
  <c r="M618" i="2"/>
  <c r="N618" i="2"/>
  <c r="J619" i="2"/>
  <c r="K619" i="2" s="1"/>
  <c r="J620" i="2"/>
  <c r="J621" i="2"/>
  <c r="K621" i="2"/>
  <c r="M621" i="2"/>
  <c r="N621" i="2"/>
  <c r="O621" i="2"/>
  <c r="P621" i="2"/>
  <c r="S621" i="2"/>
  <c r="J622" i="2"/>
  <c r="J623" i="2"/>
  <c r="K623" i="2"/>
  <c r="L623" i="2" s="1"/>
  <c r="N623" i="2"/>
  <c r="J624" i="2"/>
  <c r="K624" i="2"/>
  <c r="M624" i="2" s="1"/>
  <c r="S624" i="2" s="1"/>
  <c r="J625" i="2"/>
  <c r="K625" i="2" s="1"/>
  <c r="M625" i="2" s="1"/>
  <c r="S625" i="2" s="1"/>
  <c r="N625" i="2"/>
  <c r="J626" i="2"/>
  <c r="K626" i="2"/>
  <c r="L626" i="2"/>
  <c r="M626" i="2"/>
  <c r="P626" i="2" s="1"/>
  <c r="N626" i="2"/>
  <c r="Q626" i="2" s="1"/>
  <c r="O626" i="2"/>
  <c r="S626" i="2"/>
  <c r="J627" i="2"/>
  <c r="K627" i="2" s="1"/>
  <c r="M627" i="2"/>
  <c r="N627" i="2"/>
  <c r="O627" i="2"/>
  <c r="S627" i="2"/>
  <c r="J628" i="2"/>
  <c r="K628" i="2"/>
  <c r="L628" i="2" s="1"/>
  <c r="N628" i="2"/>
  <c r="J629" i="2"/>
  <c r="K629" i="2"/>
  <c r="M629" i="2" s="1"/>
  <c r="S629" i="2" s="1"/>
  <c r="N629" i="2"/>
  <c r="P629" i="2"/>
  <c r="J630" i="2"/>
  <c r="K630" i="2" s="1"/>
  <c r="M630" i="2" s="1"/>
  <c r="S630" i="2" s="1"/>
  <c r="J631" i="2"/>
  <c r="K631" i="2" s="1"/>
  <c r="L631" i="2" s="1"/>
  <c r="M631" i="2"/>
  <c r="S631" i="2" s="1"/>
  <c r="J632" i="2"/>
  <c r="N632" i="2" s="1"/>
  <c r="K632" i="2"/>
  <c r="L632" i="2" s="1"/>
  <c r="J633" i="2"/>
  <c r="N633" i="2" s="1"/>
  <c r="K633" i="2"/>
  <c r="L633" i="2" s="1"/>
  <c r="J634" i="2"/>
  <c r="K634" i="2"/>
  <c r="L634" i="2"/>
  <c r="M634" i="2"/>
  <c r="N634" i="2"/>
  <c r="O634" i="2"/>
  <c r="Q634" i="2" s="1"/>
  <c r="P634" i="2"/>
  <c r="R634" i="2"/>
  <c r="S634" i="2"/>
  <c r="J635" i="2"/>
  <c r="J636" i="2"/>
  <c r="L636" i="2" s="1"/>
  <c r="K636" i="2"/>
  <c r="M636" i="2"/>
  <c r="S636" i="2" s="1"/>
  <c r="N636" i="2"/>
  <c r="J637" i="2"/>
  <c r="K637" i="2"/>
  <c r="M637" i="2" s="1"/>
  <c r="N637" i="2"/>
  <c r="J638" i="2"/>
  <c r="K638" i="2"/>
  <c r="L638" i="2" s="1"/>
  <c r="M638" i="2"/>
  <c r="S638" i="2" s="1"/>
  <c r="N638" i="2"/>
  <c r="J639" i="2"/>
  <c r="K639" i="2" s="1"/>
  <c r="M639" i="2" s="1"/>
  <c r="S639" i="2"/>
  <c r="J640" i="2"/>
  <c r="N640" i="2" s="1"/>
  <c r="O640" i="2" s="1"/>
  <c r="K640" i="2"/>
  <c r="M640" i="2" s="1"/>
  <c r="S640" i="2" s="1"/>
  <c r="P640" i="2"/>
  <c r="J641" i="2"/>
  <c r="K641" i="2"/>
  <c r="L641" i="2" s="1"/>
  <c r="N641" i="2"/>
  <c r="J642" i="2"/>
  <c r="K642" i="2"/>
  <c r="M642" i="2" s="1"/>
  <c r="S642" i="2" s="1"/>
  <c r="L642" i="2"/>
  <c r="N642" i="2"/>
  <c r="J643" i="2"/>
  <c r="L643" i="2" s="1"/>
  <c r="K643" i="2"/>
  <c r="M643" i="2"/>
  <c r="S643" i="2" s="1"/>
  <c r="N643" i="2"/>
  <c r="O643" i="2"/>
  <c r="J644" i="2"/>
  <c r="J645" i="2"/>
  <c r="K645" i="2"/>
  <c r="M645" i="2" s="1"/>
  <c r="S645" i="2" s="1"/>
  <c r="J646" i="2"/>
  <c r="K646" i="2" s="1"/>
  <c r="M646" i="2" s="1"/>
  <c r="S646" i="2" s="1"/>
  <c r="J647" i="2"/>
  <c r="K647" i="2" s="1"/>
  <c r="M647" i="2" s="1"/>
  <c r="S647" i="2" s="1"/>
  <c r="J648" i="2"/>
  <c r="N648" i="2" s="1"/>
  <c r="K648" i="2"/>
  <c r="L648" i="2" s="1"/>
  <c r="J649" i="2"/>
  <c r="J650" i="2"/>
  <c r="K650" i="2"/>
  <c r="L650" i="2"/>
  <c r="M650" i="2"/>
  <c r="O650" i="2" s="1"/>
  <c r="Q650" i="2" s="1"/>
  <c r="R650" i="2" s="1"/>
  <c r="N650" i="2"/>
  <c r="S650" i="2"/>
  <c r="J651" i="2"/>
  <c r="J652" i="2"/>
  <c r="N652" i="2"/>
  <c r="J653" i="2"/>
  <c r="K653" i="2" s="1"/>
  <c r="M653" i="2" s="1"/>
  <c r="S653" i="2" s="1"/>
  <c r="N653" i="2"/>
  <c r="J654" i="2"/>
  <c r="K654" i="2"/>
  <c r="M654" i="2" s="1"/>
  <c r="S654" i="2" s="1"/>
  <c r="L654" i="2"/>
  <c r="N654" i="2"/>
  <c r="J655" i="2"/>
  <c r="K655" i="2" s="1"/>
  <c r="J656" i="2"/>
  <c r="N656" i="2" s="1"/>
  <c r="K656" i="2"/>
  <c r="M656" i="2"/>
  <c r="S656" i="2" s="1"/>
  <c r="J657" i="2"/>
  <c r="K657" i="2" s="1"/>
  <c r="M657" i="2" s="1"/>
  <c r="N657" i="2"/>
  <c r="O657" i="2"/>
  <c r="S657" i="2"/>
  <c r="J658" i="2"/>
  <c r="K658" i="2"/>
  <c r="N658" i="2"/>
  <c r="J659" i="2"/>
  <c r="K659" i="2"/>
  <c r="M659" i="2" s="1"/>
  <c r="S659" i="2" s="1"/>
  <c r="N659" i="2"/>
  <c r="O659" i="2"/>
  <c r="J660" i="2"/>
  <c r="J661" i="2"/>
  <c r="N661" i="2"/>
  <c r="J662" i="2"/>
  <c r="K662" i="2" s="1"/>
  <c r="M662" i="2" s="1"/>
  <c r="N662" i="2"/>
  <c r="S662" i="2"/>
  <c r="J663" i="2"/>
  <c r="K663" i="2"/>
  <c r="L663" i="2" s="1"/>
  <c r="M663" i="2"/>
  <c r="S663" i="2" s="1"/>
  <c r="N663" i="2"/>
  <c r="O663" i="2" s="1"/>
  <c r="P663" i="2"/>
  <c r="J664" i="2"/>
  <c r="N664" i="2" s="1"/>
  <c r="J665" i="2"/>
  <c r="J666" i="2"/>
  <c r="N666" i="2" s="1"/>
  <c r="J667" i="2"/>
  <c r="K667" i="2"/>
  <c r="M667" i="2" s="1"/>
  <c r="S667" i="2" s="1"/>
  <c r="J668" i="2"/>
  <c r="K668" i="2"/>
  <c r="M668" i="2" s="1"/>
  <c r="S668" i="2" s="1"/>
  <c r="J669" i="2"/>
  <c r="K669" i="2"/>
  <c r="L669" i="2" s="1"/>
  <c r="N669" i="2"/>
  <c r="J670" i="2"/>
  <c r="N670" i="2" s="1"/>
  <c r="K670" i="2"/>
  <c r="M670" i="2" s="1"/>
  <c r="J671" i="2"/>
  <c r="K671" i="2"/>
  <c r="N671" i="2"/>
  <c r="J672" i="2"/>
  <c r="K672" i="2"/>
  <c r="M672" i="2" s="1"/>
  <c r="S672" i="2" s="1"/>
  <c r="L672" i="2"/>
  <c r="N672" i="2"/>
  <c r="O672" i="2" s="1"/>
  <c r="Q672" i="2"/>
  <c r="J673" i="2"/>
  <c r="K673" i="2"/>
  <c r="M673" i="2"/>
  <c r="S673" i="2" s="1"/>
  <c r="N673" i="2"/>
  <c r="O673" i="2" s="1"/>
  <c r="J674" i="2"/>
  <c r="K674" i="2"/>
  <c r="L674" i="2" s="1"/>
  <c r="N674" i="2"/>
  <c r="J675" i="2"/>
  <c r="K675" i="2" s="1"/>
  <c r="M675" i="2"/>
  <c r="S675" i="2" s="1"/>
  <c r="J676" i="2"/>
  <c r="K676" i="2"/>
  <c r="N676" i="2"/>
  <c r="J677" i="2"/>
  <c r="N677" i="2" s="1"/>
  <c r="K677" i="2"/>
  <c r="M677" i="2" s="1"/>
  <c r="S677" i="2" s="1"/>
  <c r="L677" i="2"/>
  <c r="J678" i="2"/>
  <c r="N678" i="2" s="1"/>
  <c r="K678" i="2"/>
  <c r="J679" i="2"/>
  <c r="J680" i="2"/>
  <c r="K680" i="2"/>
  <c r="L680" i="2" s="1"/>
  <c r="M680" i="2"/>
  <c r="S680" i="2" s="1"/>
  <c r="N680" i="2"/>
  <c r="P680" i="2" s="1"/>
  <c r="O680" i="2"/>
  <c r="J681" i="2"/>
  <c r="K681" i="2"/>
  <c r="N681" i="2"/>
  <c r="J682" i="2"/>
  <c r="N682" i="2" s="1"/>
  <c r="J683" i="2"/>
  <c r="K683" i="2"/>
  <c r="M683" i="2" s="1"/>
  <c r="N683" i="2"/>
  <c r="J684" i="2"/>
  <c r="J685" i="2"/>
  <c r="K685" i="2" s="1"/>
  <c r="M685" i="2"/>
  <c r="S685" i="2" s="1"/>
  <c r="N685" i="2"/>
  <c r="O685" i="2" s="1"/>
  <c r="P685" i="2"/>
  <c r="J686" i="2"/>
  <c r="N686" i="2" s="1"/>
  <c r="J687" i="2"/>
  <c r="K687" i="2" s="1"/>
  <c r="J688" i="2"/>
  <c r="K688" i="2" s="1"/>
  <c r="M688" i="2" s="1"/>
  <c r="L688" i="2"/>
  <c r="S688" i="2"/>
  <c r="J689" i="2"/>
  <c r="J690" i="2"/>
  <c r="K690" i="2"/>
  <c r="L690" i="2" s="1"/>
  <c r="N690" i="2"/>
  <c r="J691" i="2"/>
  <c r="K691" i="2"/>
  <c r="N691" i="2"/>
  <c r="J692" i="2"/>
  <c r="N692" i="2" s="1"/>
  <c r="J693" i="2"/>
  <c r="K693" i="2" s="1"/>
  <c r="M693" i="2" s="1"/>
  <c r="N693" i="2"/>
  <c r="O693" i="2" s="1"/>
  <c r="J694" i="2"/>
  <c r="K694" i="2" s="1"/>
  <c r="M694" i="2"/>
  <c r="S694" i="2" s="1"/>
  <c r="J695" i="2"/>
  <c r="K695" i="2"/>
  <c r="L695" i="2" s="1"/>
  <c r="N695" i="2"/>
  <c r="J696" i="2"/>
  <c r="K696" i="2" s="1"/>
  <c r="L696" i="2" s="1"/>
  <c r="M696" i="2"/>
  <c r="S696" i="2" s="1"/>
  <c r="J697" i="2"/>
  <c r="J698" i="2"/>
  <c r="K698" i="2"/>
  <c r="L698" i="2" s="1"/>
  <c r="M698" i="2"/>
  <c r="S698" i="2" s="1"/>
  <c r="N698" i="2"/>
  <c r="O698" i="2" s="1"/>
  <c r="P698" i="2"/>
  <c r="J699" i="2"/>
  <c r="K699" i="2"/>
  <c r="N699" i="2"/>
  <c r="J700" i="2"/>
  <c r="N700" i="2" s="1"/>
  <c r="K700" i="2"/>
  <c r="J701" i="2"/>
  <c r="N701" i="2" s="1"/>
  <c r="K701" i="2"/>
  <c r="M701" i="2"/>
  <c r="S701" i="2" s="1"/>
  <c r="O701" i="2"/>
  <c r="J702" i="2"/>
  <c r="K702" i="2" s="1"/>
  <c r="M702" i="2" s="1"/>
  <c r="S702" i="2" s="1"/>
  <c r="J703" i="2"/>
  <c r="J704" i="2"/>
  <c r="K704" i="2" s="1"/>
  <c r="L704" i="2"/>
  <c r="M704" i="2"/>
  <c r="S704" i="2" s="1"/>
  <c r="J705" i="2"/>
  <c r="J706" i="2"/>
  <c r="K706" i="2"/>
  <c r="L706" i="2"/>
  <c r="M706" i="2"/>
  <c r="S706" i="2" s="1"/>
  <c r="N706" i="2"/>
  <c r="O706" i="2"/>
  <c r="P706" i="2"/>
  <c r="J707" i="2"/>
  <c r="K707" i="2"/>
  <c r="N707" i="2"/>
  <c r="J708" i="2"/>
  <c r="J709" i="2"/>
  <c r="K709" i="2"/>
  <c r="M709" i="2" s="1"/>
  <c r="S709" i="2" s="1"/>
  <c r="N709" i="2"/>
  <c r="P709" i="2" s="1"/>
  <c r="J710" i="2"/>
  <c r="K710" i="2" s="1"/>
  <c r="M710" i="2" s="1"/>
  <c r="S710" i="2"/>
  <c r="J711" i="2"/>
  <c r="K711" i="2" s="1"/>
  <c r="M711" i="2" s="1"/>
  <c r="S711" i="2" s="1"/>
  <c r="N711" i="2"/>
  <c r="J712" i="2"/>
  <c r="K712" i="2" s="1"/>
  <c r="L712" i="2" s="1"/>
  <c r="J713" i="2"/>
  <c r="J714" i="2"/>
  <c r="K714" i="2"/>
  <c r="M714" i="2" s="1"/>
  <c r="S714" i="2" s="1"/>
  <c r="L714" i="2"/>
  <c r="N714" i="2"/>
  <c r="P714" i="2" s="1"/>
  <c r="J715" i="2"/>
  <c r="K715" i="2"/>
  <c r="N715" i="2"/>
  <c r="J716" i="2"/>
  <c r="K716" i="2" s="1"/>
  <c r="N716" i="2"/>
  <c r="J717" i="2"/>
  <c r="J718" i="2"/>
  <c r="J719" i="2"/>
  <c r="L719" i="2" s="1"/>
  <c r="K719" i="2"/>
  <c r="M719" i="2"/>
  <c r="S719" i="2" s="1"/>
  <c r="N719" i="2"/>
  <c r="P719" i="2" s="1"/>
  <c r="J720" i="2"/>
  <c r="K720" i="2" s="1"/>
  <c r="M720" i="2" s="1"/>
  <c r="S720" i="2" s="1"/>
  <c r="L720" i="2"/>
  <c r="J721" i="2"/>
  <c r="J722" i="2"/>
  <c r="K722" i="2"/>
  <c r="L722" i="2" s="1"/>
  <c r="M722" i="2"/>
  <c r="S722" i="2" s="1"/>
  <c r="N722" i="2"/>
  <c r="J723" i="2"/>
  <c r="K723" i="2"/>
  <c r="N723" i="2"/>
  <c r="J724" i="2"/>
  <c r="N724" i="2" s="1"/>
  <c r="J725" i="2"/>
  <c r="J726" i="2"/>
  <c r="J727" i="2"/>
  <c r="J728" i="2"/>
  <c r="K728" i="2" s="1"/>
  <c r="J729" i="2"/>
  <c r="J730" i="2"/>
  <c r="K730" i="2"/>
  <c r="L730" i="2" s="1"/>
  <c r="M730" i="2"/>
  <c r="S730" i="2" s="1"/>
  <c r="N730" i="2"/>
  <c r="J731" i="2"/>
  <c r="K731" i="2"/>
  <c r="N731" i="2"/>
  <c r="J732" i="2"/>
  <c r="J733" i="2"/>
  <c r="N733" i="2"/>
  <c r="J734" i="2"/>
  <c r="J735" i="2"/>
  <c r="K735" i="2" s="1"/>
  <c r="M735" i="2" s="1"/>
  <c r="S735" i="2" s="1"/>
  <c r="L735" i="2"/>
  <c r="J736" i="2"/>
  <c r="K736" i="2" s="1"/>
  <c r="L736" i="2"/>
  <c r="M736" i="2"/>
  <c r="S736" i="2" s="1"/>
  <c r="J737" i="2"/>
  <c r="J738" i="2"/>
  <c r="K738" i="2"/>
  <c r="N738" i="2"/>
  <c r="J739" i="2"/>
  <c r="L739" i="2" s="1"/>
  <c r="K739" i="2"/>
  <c r="M739" i="2" s="1"/>
  <c r="S739" i="2" s="1"/>
  <c r="N739" i="2"/>
  <c r="O739" i="2"/>
  <c r="Q739" i="2"/>
  <c r="R739" i="2" s="1"/>
  <c r="J740" i="2"/>
  <c r="N740" i="2" s="1"/>
  <c r="K740" i="2"/>
  <c r="M740" i="2" s="1"/>
  <c r="S740" i="2" s="1"/>
  <c r="J741" i="2"/>
  <c r="K741" i="2"/>
  <c r="M741" i="2"/>
  <c r="S741" i="2" s="1"/>
  <c r="N741" i="2"/>
  <c r="J742" i="2"/>
  <c r="K742" i="2" s="1"/>
  <c r="M742" i="2"/>
  <c r="S742" i="2" s="1"/>
  <c r="J743" i="2"/>
  <c r="K743" i="2" s="1"/>
  <c r="M743" i="2" s="1"/>
  <c r="S743" i="2" s="1"/>
  <c r="J744" i="2"/>
  <c r="K744" i="2" s="1"/>
  <c r="M744" i="2" s="1"/>
  <c r="S744" i="2"/>
  <c r="J745" i="2"/>
  <c r="J746" i="2"/>
  <c r="K746" i="2"/>
  <c r="L746" i="2"/>
  <c r="M746" i="2"/>
  <c r="S746" i="2" s="1"/>
  <c r="N746" i="2"/>
  <c r="P746" i="2"/>
  <c r="J747" i="2"/>
  <c r="L747" i="2" s="1"/>
  <c r="K747" i="2"/>
  <c r="M747" i="2" s="1"/>
  <c r="S747" i="2" s="1"/>
  <c r="N747" i="2"/>
  <c r="J748" i="2"/>
  <c r="K748" i="2" s="1"/>
  <c r="M748" i="2" s="1"/>
  <c r="S748" i="2" s="1"/>
  <c r="L748" i="2"/>
  <c r="N748" i="2"/>
  <c r="J749" i="2"/>
  <c r="K749" i="2"/>
  <c r="M749" i="2" s="1"/>
  <c r="S749" i="2" s="1"/>
  <c r="N749" i="2"/>
  <c r="O749" i="2" s="1"/>
  <c r="J750" i="2"/>
  <c r="J751" i="2"/>
  <c r="K751" i="2" s="1"/>
  <c r="M751" i="2" s="1"/>
  <c r="S751" i="2" s="1"/>
  <c r="L751" i="2"/>
  <c r="J752" i="2"/>
  <c r="K752" i="2" s="1"/>
  <c r="L752" i="2"/>
  <c r="M752" i="2"/>
  <c r="S752" i="2" s="1"/>
  <c r="J753" i="2"/>
  <c r="J754" i="2"/>
  <c r="K754" i="2"/>
  <c r="N754" i="2"/>
  <c r="J755" i="2"/>
  <c r="L755" i="2" s="1"/>
  <c r="K755" i="2"/>
  <c r="M755" i="2" s="1"/>
  <c r="N755" i="2"/>
  <c r="O755" i="2"/>
  <c r="Q755" i="2" s="1"/>
  <c r="S755" i="2"/>
  <c r="J756" i="2"/>
  <c r="N756" i="2" s="1"/>
  <c r="K756" i="2"/>
  <c r="M756" i="2" s="1"/>
  <c r="S756" i="2" s="1"/>
  <c r="J757" i="2"/>
  <c r="N757" i="2"/>
  <c r="J758" i="2"/>
  <c r="K758" i="2"/>
  <c r="M758" i="2"/>
  <c r="S758" i="2" s="1"/>
  <c r="J759" i="2"/>
  <c r="N759" i="2" s="1"/>
  <c r="K759" i="2"/>
  <c r="M759" i="2" s="1"/>
  <c r="S759" i="2" s="1"/>
  <c r="L759" i="2"/>
  <c r="J760" i="2"/>
  <c r="K760" i="2" s="1"/>
  <c r="M760" i="2" s="1"/>
  <c r="S760" i="2" s="1"/>
  <c r="L760" i="2"/>
  <c r="J761" i="2"/>
  <c r="J762" i="2"/>
  <c r="K762" i="2"/>
  <c r="L762" i="2"/>
  <c r="M762" i="2"/>
  <c r="S762" i="2" s="1"/>
  <c r="N762" i="2"/>
  <c r="O762" i="2"/>
  <c r="P762" i="2"/>
  <c r="J763" i="2"/>
  <c r="L763" i="2" s="1"/>
  <c r="K763" i="2"/>
  <c r="M763" i="2" s="1"/>
  <c r="N763" i="2"/>
  <c r="O763" i="2"/>
  <c r="S763" i="2"/>
  <c r="J764" i="2"/>
  <c r="K764" i="2" s="1"/>
  <c r="M764" i="2" s="1"/>
  <c r="S764" i="2" s="1"/>
  <c r="N764" i="2"/>
  <c r="J765" i="2"/>
  <c r="K765" i="2" s="1"/>
  <c r="M765" i="2" s="1"/>
  <c r="S765" i="2" s="1"/>
  <c r="N765" i="2"/>
  <c r="P765" i="2"/>
  <c r="J766" i="2"/>
  <c r="J767" i="2"/>
  <c r="K767" i="2"/>
  <c r="L767" i="2" s="1"/>
  <c r="N767" i="2"/>
  <c r="J768" i="2"/>
  <c r="N768" i="2" s="1"/>
  <c r="K768" i="2"/>
  <c r="L768" i="2"/>
  <c r="M768" i="2"/>
  <c r="S768" i="2" s="1"/>
  <c r="J769" i="2"/>
  <c r="J770" i="2"/>
  <c r="K770" i="2"/>
  <c r="L770" i="2" s="1"/>
  <c r="M770" i="2"/>
  <c r="N770" i="2"/>
  <c r="S770" i="2"/>
  <c r="J771" i="2"/>
  <c r="K771" i="2"/>
  <c r="M771" i="2" s="1"/>
  <c r="S771" i="2" s="1"/>
  <c r="N771" i="2"/>
  <c r="J772" i="2"/>
  <c r="K772" i="2" s="1"/>
  <c r="M772" i="2" s="1"/>
  <c r="S772" i="2" s="1"/>
  <c r="N772" i="2"/>
  <c r="J773" i="2"/>
  <c r="N773" i="2" s="1"/>
  <c r="K773" i="2"/>
  <c r="M773" i="2"/>
  <c r="S773" i="2" s="1"/>
  <c r="O773" i="2"/>
  <c r="J774" i="2"/>
  <c r="K774" i="2"/>
  <c r="M774" i="2" s="1"/>
  <c r="S774" i="2" s="1"/>
  <c r="J775" i="2"/>
  <c r="N775" i="2" s="1"/>
  <c r="J776" i="2"/>
  <c r="K776" i="2" s="1"/>
  <c r="L776" i="2" s="1"/>
  <c r="M776" i="2"/>
  <c r="S776" i="2"/>
  <c r="J777" i="2"/>
  <c r="J778" i="2"/>
  <c r="K778" i="2"/>
  <c r="M778" i="2" s="1"/>
  <c r="S778" i="2" s="1"/>
  <c r="L778" i="2"/>
  <c r="N778" i="2"/>
  <c r="O778" i="2" s="1"/>
  <c r="P778" i="2"/>
  <c r="J779" i="2"/>
  <c r="K779" i="2"/>
  <c r="M779" i="2" s="1"/>
  <c r="S779" i="2" s="1"/>
  <c r="N779" i="2"/>
  <c r="O779" i="2" s="1"/>
  <c r="J780" i="2"/>
  <c r="J781" i="2"/>
  <c r="K781" i="2"/>
  <c r="M781" i="2" s="1"/>
  <c r="S781" i="2" s="1"/>
  <c r="N781" i="2"/>
  <c r="O781" i="2" s="1"/>
  <c r="J782" i="2"/>
  <c r="J783" i="2"/>
  <c r="N783" i="2" s="1"/>
  <c r="J784" i="2"/>
  <c r="K784" i="2"/>
  <c r="L784" i="2"/>
  <c r="M784" i="2"/>
  <c r="N784" i="2"/>
  <c r="O784" i="2"/>
  <c r="Q784" i="2" s="1"/>
  <c r="R784" i="2" s="1"/>
  <c r="P784" i="2"/>
  <c r="S784" i="2"/>
  <c r="J785" i="2"/>
  <c r="J786" i="2"/>
  <c r="K786" i="2"/>
  <c r="N786" i="2"/>
  <c r="J787" i="2"/>
  <c r="K787" i="2"/>
  <c r="M787" i="2" s="1"/>
  <c r="S787" i="2" s="1"/>
  <c r="N787" i="2"/>
  <c r="J788" i="2"/>
  <c r="N788" i="2" s="1"/>
  <c r="K788" i="2"/>
  <c r="M788" i="2" s="1"/>
  <c r="S788" i="2" s="1"/>
  <c r="O788" i="2"/>
  <c r="J789" i="2"/>
  <c r="J790" i="2"/>
  <c r="J791" i="2"/>
  <c r="K791" i="2"/>
  <c r="M791" i="2" s="1"/>
  <c r="L791" i="2"/>
  <c r="N791" i="2"/>
  <c r="P791" i="2" s="1"/>
  <c r="S791" i="2"/>
  <c r="J792" i="2"/>
  <c r="K792" i="2"/>
  <c r="L792" i="2"/>
  <c r="M792" i="2"/>
  <c r="N792" i="2"/>
  <c r="O792" i="2"/>
  <c r="P792" i="2"/>
  <c r="S792" i="2"/>
  <c r="J793" i="2"/>
  <c r="J794" i="2"/>
  <c r="K794" i="2"/>
  <c r="M794" i="2" s="1"/>
  <c r="P794" i="2" s="1"/>
  <c r="L794" i="2"/>
  <c r="N794" i="2"/>
  <c r="O794" i="2"/>
  <c r="J795" i="2"/>
  <c r="L795" i="2" s="1"/>
  <c r="K795" i="2"/>
  <c r="M795" i="2" s="1"/>
  <c r="N795" i="2"/>
  <c r="O795" i="2"/>
  <c r="Q795" i="2" s="1"/>
  <c r="R795" i="2" s="1"/>
  <c r="S795" i="2"/>
  <c r="J796" i="2"/>
  <c r="K796" i="2"/>
  <c r="M796" i="2" s="1"/>
  <c r="L796" i="2"/>
  <c r="N796" i="2"/>
  <c r="O796" i="2" s="1"/>
  <c r="Q796" i="2" s="1"/>
  <c r="P796" i="2"/>
  <c r="S796" i="2"/>
  <c r="J797" i="2"/>
  <c r="K797" i="2"/>
  <c r="M797" i="2"/>
  <c r="S797" i="2" s="1"/>
  <c r="N797" i="2"/>
  <c r="O797" i="2"/>
  <c r="P797" i="2"/>
  <c r="J798" i="2"/>
  <c r="K798" i="2" s="1"/>
  <c r="M798" i="2" s="1"/>
  <c r="S798" i="2" s="1"/>
  <c r="L798" i="2"/>
  <c r="J799" i="2"/>
  <c r="J800" i="2"/>
  <c r="K800" i="2"/>
  <c r="L800" i="2"/>
  <c r="M800" i="2"/>
  <c r="N800" i="2"/>
  <c r="O800" i="2"/>
  <c r="Q800" i="2" s="1"/>
  <c r="R800" i="2" s="1"/>
  <c r="J801" i="2"/>
  <c r="J802" i="2"/>
  <c r="K802" i="2"/>
  <c r="L802" i="2"/>
  <c r="M802" i="2"/>
  <c r="S802" i="2" s="1"/>
  <c r="N802" i="2"/>
  <c r="J803" i="2"/>
  <c r="J804" i="2"/>
  <c r="J805" i="2"/>
  <c r="K805" i="2" s="1"/>
  <c r="M805" i="2" s="1"/>
  <c r="S805" i="2" s="1"/>
  <c r="J806" i="2"/>
  <c r="K806" i="2" s="1"/>
  <c r="L806" i="2"/>
  <c r="M806" i="2"/>
  <c r="S806" i="2"/>
  <c r="J807" i="2"/>
  <c r="K807" i="2"/>
  <c r="M807" i="2" s="1"/>
  <c r="S807" i="2" s="1"/>
  <c r="L807" i="2"/>
  <c r="N807" i="2"/>
  <c r="J808" i="2"/>
  <c r="K808" i="2"/>
  <c r="L808" i="2" s="1"/>
  <c r="M808" i="2"/>
  <c r="N808" i="2"/>
  <c r="J809" i="2"/>
  <c r="K809" i="2"/>
  <c r="M809" i="2" s="1"/>
  <c r="S809" i="2" s="1"/>
  <c r="N809" i="2"/>
  <c r="O809" i="2" s="1"/>
  <c r="J810" i="2"/>
  <c r="K810" i="2"/>
  <c r="L810" i="2" s="1"/>
  <c r="M810" i="2"/>
  <c r="S810" i="2" s="1"/>
  <c r="N810" i="2"/>
  <c r="J811" i="2"/>
  <c r="K811" i="2"/>
  <c r="M811" i="2" s="1"/>
  <c r="N811" i="2"/>
  <c r="O811" i="2" s="1"/>
  <c r="S811" i="2"/>
  <c r="J812" i="2"/>
  <c r="J813" i="2"/>
  <c r="K813" i="2"/>
  <c r="M813" i="2"/>
  <c r="N813" i="2"/>
  <c r="S813" i="2"/>
  <c r="J814" i="2"/>
  <c r="K814" i="2" s="1"/>
  <c r="M814" i="2" s="1"/>
  <c r="S814" i="2" s="1"/>
  <c r="L814" i="2"/>
  <c r="J815" i="2"/>
  <c r="N815" i="2" s="1"/>
  <c r="J816" i="2"/>
  <c r="K816" i="2"/>
  <c r="L816" i="2" s="1"/>
  <c r="M816" i="2"/>
  <c r="N816" i="2"/>
  <c r="P816" i="2"/>
  <c r="J817" i="2"/>
  <c r="J818" i="2"/>
  <c r="K818" i="2"/>
  <c r="L818" i="2" s="1"/>
  <c r="M818" i="2"/>
  <c r="N818" i="2"/>
  <c r="J819" i="2"/>
  <c r="N819" i="2" s="1"/>
  <c r="K819" i="2"/>
  <c r="M819" i="2" s="1"/>
  <c r="S819" i="2" s="1"/>
  <c r="J820" i="2"/>
  <c r="J821" i="2"/>
  <c r="K821" i="2"/>
  <c r="M821" i="2" s="1"/>
  <c r="O821" i="2" s="1"/>
  <c r="N821" i="2"/>
  <c r="J822" i="2"/>
  <c r="K822" i="2" s="1"/>
  <c r="L822" i="2" s="1"/>
  <c r="M822" i="2"/>
  <c r="S822" i="2" s="1"/>
  <c r="J823" i="2"/>
  <c r="K823" i="2"/>
  <c r="M823" i="2" s="1"/>
  <c r="S823" i="2" s="1"/>
  <c r="L823" i="2"/>
  <c r="N823" i="2"/>
  <c r="O823" i="2"/>
  <c r="J824" i="2"/>
  <c r="K824" i="2"/>
  <c r="M824" i="2" s="1"/>
  <c r="S824" i="2" s="1"/>
  <c r="N824" i="2"/>
  <c r="J825" i="2"/>
  <c r="K825" i="2"/>
  <c r="M825" i="2" s="1"/>
  <c r="S825" i="2" s="1"/>
  <c r="N825" i="2"/>
  <c r="J826" i="2"/>
  <c r="K826" i="2"/>
  <c r="M826" i="2" s="1"/>
  <c r="S826" i="2" s="1"/>
  <c r="L826" i="2"/>
  <c r="N826" i="2"/>
  <c r="J827" i="2"/>
  <c r="K827" i="2"/>
  <c r="M827" i="2" s="1"/>
  <c r="N827" i="2"/>
  <c r="O827" i="2" s="1"/>
  <c r="S827" i="2"/>
  <c r="J828" i="2"/>
  <c r="J829" i="2"/>
  <c r="N829" i="2" s="1"/>
  <c r="J830" i="2"/>
  <c r="K830" i="2" s="1"/>
  <c r="M830" i="2" s="1"/>
  <c r="S830" i="2" s="1"/>
  <c r="J831" i="2"/>
  <c r="N831" i="2" s="1"/>
  <c r="K831" i="2"/>
  <c r="M831" i="2" s="1"/>
  <c r="S831" i="2" s="1"/>
  <c r="L831" i="2"/>
  <c r="O831" i="2"/>
  <c r="J832" i="2"/>
  <c r="N832" i="2" s="1"/>
  <c r="K832" i="2"/>
  <c r="L832" i="2"/>
  <c r="M832" i="2"/>
  <c r="S832" i="2" s="1"/>
  <c r="J833" i="2"/>
  <c r="K833" i="2"/>
  <c r="M833" i="2" s="1"/>
  <c r="S833" i="2" s="1"/>
  <c r="N833" i="2"/>
  <c r="J834" i="2"/>
  <c r="K834" i="2"/>
  <c r="L834" i="2" s="1"/>
  <c r="M834" i="2"/>
  <c r="S834" i="2" s="1"/>
  <c r="N834" i="2"/>
  <c r="J835" i="2"/>
  <c r="K835" i="2"/>
  <c r="M835" i="2" s="1"/>
  <c r="N835" i="2"/>
  <c r="O835" i="2"/>
  <c r="S835" i="2"/>
  <c r="J836" i="2"/>
  <c r="J837" i="2"/>
  <c r="K837" i="2"/>
  <c r="L837" i="2"/>
  <c r="M837" i="2"/>
  <c r="O837" i="2" s="1"/>
  <c r="Q837" i="2" s="1"/>
  <c r="R837" i="2" s="1"/>
  <c r="N837" i="2"/>
  <c r="P837" i="2"/>
  <c r="S837" i="2"/>
  <c r="J838" i="2"/>
  <c r="K838" i="2"/>
  <c r="N838" i="2"/>
  <c r="J839" i="2"/>
  <c r="K839" i="2"/>
  <c r="L839" i="2"/>
  <c r="M839" i="2"/>
  <c r="S839" i="2" s="1"/>
  <c r="N839" i="2"/>
  <c r="J840" i="2"/>
  <c r="N840" i="2" s="1"/>
  <c r="J841" i="2"/>
  <c r="K841" i="2"/>
  <c r="M841" i="2" s="1"/>
  <c r="N841" i="2"/>
  <c r="J842" i="2"/>
  <c r="K842" i="2"/>
  <c r="M842" i="2" s="1"/>
  <c r="S842" i="2" s="1"/>
  <c r="N842" i="2"/>
  <c r="J843" i="2"/>
  <c r="J844" i="2"/>
  <c r="K844" i="2"/>
  <c r="M844" i="2" s="1"/>
  <c r="S844" i="2" s="1"/>
  <c r="J845" i="2"/>
  <c r="K845" i="2"/>
  <c r="L845" i="2"/>
  <c r="M845" i="2"/>
  <c r="O845" i="2" s="1"/>
  <c r="Q845" i="2" s="1"/>
  <c r="R845" i="2" s="1"/>
  <c r="N845" i="2"/>
  <c r="P845" i="2"/>
  <c r="J846" i="2"/>
  <c r="K846" i="2"/>
  <c r="M846" i="2" s="1"/>
  <c r="N846" i="2"/>
  <c r="O846" i="2"/>
  <c r="S846" i="2"/>
  <c r="J847" i="2"/>
  <c r="K847" i="2"/>
  <c r="N847" i="2"/>
  <c r="J848" i="2"/>
  <c r="K848" i="2"/>
  <c r="M848" i="2" s="1"/>
  <c r="N848" i="2"/>
  <c r="P848" i="2" s="1"/>
  <c r="S848" i="2"/>
  <c r="J849" i="2"/>
  <c r="L849" i="2" s="1"/>
  <c r="K849" i="2"/>
  <c r="M849" i="2"/>
  <c r="N849" i="2"/>
  <c r="J850" i="2"/>
  <c r="K850" i="2"/>
  <c r="M850" i="2" s="1"/>
  <c r="N850" i="2"/>
  <c r="J851" i="2"/>
  <c r="J852" i="2"/>
  <c r="K852" i="2"/>
  <c r="M852" i="2"/>
  <c r="S852" i="2" s="1"/>
  <c r="J853" i="2"/>
  <c r="K853" i="2"/>
  <c r="L853" i="2"/>
  <c r="M853" i="2"/>
  <c r="N853" i="2"/>
  <c r="O853" i="2"/>
  <c r="Q853" i="2" s="1"/>
  <c r="R853" i="2" s="1"/>
  <c r="P853" i="2"/>
  <c r="S853" i="2"/>
  <c r="J854" i="2"/>
  <c r="K854" i="2"/>
  <c r="M854" i="2" s="1"/>
  <c r="S854" i="2" s="1"/>
  <c r="L854" i="2"/>
  <c r="N854" i="2"/>
  <c r="O854" i="2"/>
  <c r="J855" i="2"/>
  <c r="K855" i="2"/>
  <c r="N855" i="2"/>
  <c r="J856" i="2"/>
  <c r="J857" i="2"/>
  <c r="K857" i="2"/>
  <c r="M857" i="2"/>
  <c r="S857" i="2" s="1"/>
  <c r="N857" i="2"/>
  <c r="P857" i="2" s="1"/>
  <c r="J858" i="2"/>
  <c r="K858" i="2"/>
  <c r="M858" i="2" s="1"/>
  <c r="S858" i="2" s="1"/>
  <c r="N858" i="2"/>
  <c r="J859" i="2"/>
  <c r="J860" i="2"/>
  <c r="K860" i="2" s="1"/>
  <c r="M860" i="2"/>
  <c r="S860" i="2" s="1"/>
  <c r="J861" i="2"/>
  <c r="K861" i="2"/>
  <c r="L861" i="2"/>
  <c r="M861" i="2"/>
  <c r="N861" i="2"/>
  <c r="O861" i="2"/>
  <c r="Q861" i="2" s="1"/>
  <c r="R861" i="2" s="1"/>
  <c r="P861" i="2"/>
  <c r="S861" i="2"/>
  <c r="J862" i="2"/>
  <c r="K862" i="2"/>
  <c r="M862" i="2" s="1"/>
  <c r="L862" i="2"/>
  <c r="N862" i="2"/>
  <c r="O862" i="2"/>
  <c r="S862" i="2"/>
  <c r="J863" i="2"/>
  <c r="K863" i="2"/>
  <c r="M863" i="2" s="1"/>
  <c r="L863" i="2"/>
  <c r="N863" i="2"/>
  <c r="J864" i="2"/>
  <c r="J865" i="2"/>
  <c r="L865" i="2" s="1"/>
  <c r="K865" i="2"/>
  <c r="M865" i="2"/>
  <c r="S865" i="2" s="1"/>
  <c r="N865" i="2"/>
  <c r="J866" i="2"/>
  <c r="K866" i="2" s="1"/>
  <c r="M866" i="2" s="1"/>
  <c r="N866" i="2"/>
  <c r="S866" i="2"/>
  <c r="J867" i="2"/>
  <c r="J868" i="2"/>
  <c r="J869" i="2"/>
  <c r="K869" i="2"/>
  <c r="L869" i="2"/>
  <c r="M869" i="2"/>
  <c r="P869" i="2" s="1"/>
  <c r="N869" i="2"/>
  <c r="J870" i="2"/>
  <c r="K870" i="2"/>
  <c r="M870" i="2" s="1"/>
  <c r="L870" i="2"/>
  <c r="N870" i="2"/>
  <c r="P870" i="2" s="1"/>
  <c r="S870" i="2"/>
  <c r="J871" i="2"/>
  <c r="K871" i="2"/>
  <c r="N871" i="2"/>
  <c r="J872" i="2"/>
  <c r="J873" i="2"/>
  <c r="K873" i="2"/>
  <c r="M873" i="2"/>
  <c r="S873" i="2" s="1"/>
  <c r="N873" i="2"/>
  <c r="J874" i="2"/>
  <c r="N874" i="2" s="1"/>
  <c r="K874" i="2"/>
  <c r="M874" i="2" s="1"/>
  <c r="S874" i="2" s="1"/>
  <c r="J875" i="2"/>
  <c r="J876" i="2"/>
  <c r="J877" i="2"/>
  <c r="K877" i="2"/>
  <c r="L877" i="2"/>
  <c r="M877" i="2"/>
  <c r="S877" i="2" s="1"/>
  <c r="N877" i="2"/>
  <c r="O877" i="2"/>
  <c r="Q877" i="2" s="1"/>
  <c r="R877" i="2" s="1"/>
  <c r="P877" i="2"/>
  <c r="J878" i="2"/>
  <c r="K878" i="2"/>
  <c r="M878" i="2" s="1"/>
  <c r="L878" i="2"/>
  <c r="N878" i="2"/>
  <c r="S878" i="2"/>
  <c r="J879" i="2"/>
  <c r="K879" i="2"/>
  <c r="N879" i="2"/>
  <c r="J880" i="2"/>
  <c r="N880" i="2" s="1"/>
  <c r="J881" i="2"/>
  <c r="K881" i="2"/>
  <c r="M881" i="2" s="1"/>
  <c r="P881" i="2" s="1"/>
  <c r="N881" i="2"/>
  <c r="S881" i="2"/>
  <c r="J882" i="2"/>
  <c r="K882" i="2"/>
  <c r="M882" i="2" s="1"/>
  <c r="S882" i="2" s="1"/>
  <c r="N882" i="2"/>
  <c r="J883" i="2"/>
  <c r="J884" i="2"/>
  <c r="K884" i="2"/>
  <c r="M884" i="2" s="1"/>
  <c r="S884" i="2" s="1"/>
  <c r="J885" i="2"/>
  <c r="K885" i="2"/>
  <c r="M885" i="2" s="1"/>
  <c r="P885" i="2" s="1"/>
  <c r="L885" i="2"/>
  <c r="N885" i="2"/>
  <c r="O885" i="2"/>
  <c r="Q885" i="2" s="1"/>
  <c r="R885" i="2" s="1"/>
  <c r="S885" i="2"/>
  <c r="J886" i="2"/>
  <c r="K886" i="2"/>
  <c r="N886" i="2"/>
  <c r="J887" i="2"/>
  <c r="K887" i="2"/>
  <c r="L887" i="2" s="1"/>
  <c r="N887" i="2"/>
  <c r="J888" i="2"/>
  <c r="K888" i="2" s="1"/>
  <c r="M888" i="2" s="1"/>
  <c r="S888" i="2" s="1"/>
  <c r="N888" i="2"/>
  <c r="J889" i="2"/>
  <c r="K889" i="2"/>
  <c r="M889" i="2" s="1"/>
  <c r="S889" i="2" s="1"/>
  <c r="N889" i="2"/>
  <c r="P889" i="2"/>
  <c r="J890" i="2"/>
  <c r="K890" i="2"/>
  <c r="M890" i="2" s="1"/>
  <c r="S890" i="2" s="1"/>
  <c r="J891" i="2"/>
  <c r="J892" i="2"/>
  <c r="J893" i="2"/>
  <c r="K893" i="2"/>
  <c r="M893" i="2" s="1"/>
  <c r="P893" i="2" s="1"/>
  <c r="L893" i="2"/>
  <c r="N893" i="2"/>
  <c r="S893" i="2"/>
  <c r="J894" i="2"/>
  <c r="K894" i="2"/>
  <c r="M894" i="2" s="1"/>
  <c r="S894" i="2" s="1"/>
  <c r="L894" i="2"/>
  <c r="N894" i="2"/>
  <c r="O894" i="2"/>
  <c r="J895" i="2"/>
  <c r="K895" i="2"/>
  <c r="N895" i="2"/>
  <c r="J896" i="2"/>
  <c r="N896" i="2"/>
  <c r="J897" i="2"/>
  <c r="J898" i="2"/>
  <c r="K898" i="2" s="1"/>
  <c r="M898" i="2" s="1"/>
  <c r="N898" i="2"/>
  <c r="J899" i="2"/>
  <c r="J900" i="2"/>
  <c r="N900" i="2" s="1"/>
  <c r="K900" i="2"/>
  <c r="J901" i="2"/>
  <c r="K901" i="2"/>
  <c r="L901" i="2"/>
  <c r="M901" i="2"/>
  <c r="O901" i="2" s="1"/>
  <c r="Q901" i="2" s="1"/>
  <c r="R901" i="2" s="1"/>
  <c r="N901" i="2"/>
  <c r="J902" i="2"/>
  <c r="K902" i="2"/>
  <c r="M902" i="2" s="1"/>
  <c r="S902" i="2" s="1"/>
  <c r="L902" i="2"/>
  <c r="N902" i="2"/>
  <c r="O902" i="2" s="1"/>
  <c r="J903" i="2"/>
  <c r="K903" i="2"/>
  <c r="N903" i="2"/>
  <c r="J904" i="2"/>
  <c r="N904" i="2"/>
  <c r="J905" i="2"/>
  <c r="K905" i="2" s="1"/>
  <c r="M905" i="2" s="1"/>
  <c r="S905" i="2" s="1"/>
  <c r="J906" i="2"/>
  <c r="K906" i="2"/>
  <c r="M906" i="2" s="1"/>
  <c r="S906" i="2" s="1"/>
  <c r="N906" i="2"/>
  <c r="P906" i="2"/>
  <c r="J907" i="2"/>
  <c r="J908" i="2"/>
  <c r="N908" i="2" s="1"/>
  <c r="K908" i="2"/>
  <c r="M908" i="2" s="1"/>
  <c r="S908" i="2" s="1"/>
  <c r="O908" i="2"/>
  <c r="P908" i="2"/>
  <c r="J909" i="2"/>
  <c r="K909" i="2"/>
  <c r="L909" i="2"/>
  <c r="M909" i="2"/>
  <c r="O909" i="2" s="1"/>
  <c r="N909" i="2"/>
  <c r="J910" i="2"/>
  <c r="K910" i="2"/>
  <c r="M910" i="2" s="1"/>
  <c r="S910" i="2" s="1"/>
  <c r="L910" i="2"/>
  <c r="N910" i="2"/>
  <c r="J911" i="2"/>
  <c r="K911" i="2"/>
  <c r="N911" i="2"/>
  <c r="J912" i="2"/>
  <c r="J913" i="2"/>
  <c r="K913" i="2" s="1"/>
  <c r="M913" i="2" s="1"/>
  <c r="S913" i="2" s="1"/>
  <c r="J914" i="2"/>
  <c r="J915" i="2"/>
  <c r="J916" i="2"/>
  <c r="N916" i="2" s="1"/>
  <c r="K916" i="2"/>
  <c r="M916" i="2" s="1"/>
  <c r="S916" i="2" s="1"/>
  <c r="P916" i="2"/>
  <c r="J917" i="2"/>
  <c r="K917" i="2"/>
  <c r="L917" i="2"/>
  <c r="M917" i="2"/>
  <c r="O917" i="2" s="1"/>
  <c r="Q917" i="2" s="1"/>
  <c r="R917" i="2" s="1"/>
  <c r="N917" i="2"/>
  <c r="P917" i="2"/>
  <c r="S917" i="2"/>
  <c r="J918" i="2"/>
  <c r="K918" i="2"/>
  <c r="M918" i="2" s="1"/>
  <c r="S918" i="2" s="1"/>
  <c r="L918" i="2"/>
  <c r="N918" i="2"/>
  <c r="O918" i="2" s="1"/>
  <c r="J919" i="2"/>
  <c r="K919" i="2"/>
  <c r="N919" i="2"/>
  <c r="J920" i="2"/>
  <c r="N920" i="2" s="1"/>
  <c r="J921" i="2"/>
  <c r="K921" i="2"/>
  <c r="M921" i="2" s="1"/>
  <c r="S921" i="2" s="1"/>
  <c r="J922" i="2"/>
  <c r="K922" i="2" s="1"/>
  <c r="M922" i="2" s="1"/>
  <c r="S922" i="2" s="1"/>
  <c r="N922" i="2"/>
  <c r="P922" i="2" s="1"/>
  <c r="O922" i="2"/>
  <c r="J923" i="2"/>
  <c r="J924" i="2"/>
  <c r="N924" i="2" s="1"/>
  <c r="K924" i="2"/>
  <c r="M924" i="2" s="1"/>
  <c r="S924" i="2" s="1"/>
  <c r="L924" i="2"/>
  <c r="J925" i="2"/>
  <c r="K925" i="2"/>
  <c r="L925" i="2"/>
  <c r="M925" i="2"/>
  <c r="S925" i="2" s="1"/>
  <c r="N925" i="2"/>
  <c r="O925" i="2"/>
  <c r="P925" i="2"/>
  <c r="J926" i="2"/>
  <c r="K926" i="2"/>
  <c r="M926" i="2" s="1"/>
  <c r="S926" i="2" s="1"/>
  <c r="L926" i="2"/>
  <c r="N926" i="2"/>
  <c r="O926" i="2"/>
  <c r="J927" i="2"/>
  <c r="K927" i="2"/>
  <c r="L927" i="2" s="1"/>
  <c r="N927" i="2"/>
  <c r="J928" i="2"/>
  <c r="N928" i="2"/>
  <c r="J929" i="2"/>
  <c r="K929" i="2"/>
  <c r="M929" i="2" s="1"/>
  <c r="S929" i="2" s="1"/>
  <c r="N929" i="2"/>
  <c r="J930" i="2"/>
  <c r="J931" i="2"/>
  <c r="J932" i="2"/>
  <c r="N932" i="2" s="1"/>
  <c r="K932" i="2"/>
  <c r="M932" i="2" s="1"/>
  <c r="L932" i="2"/>
  <c r="O932" i="2"/>
  <c r="J933" i="2"/>
  <c r="K933" i="2"/>
  <c r="L933" i="2"/>
  <c r="M933" i="2"/>
  <c r="N933" i="2"/>
  <c r="O933" i="2"/>
  <c r="Q933" i="2" s="1"/>
  <c r="R933" i="2" s="1"/>
  <c r="P933" i="2"/>
  <c r="S933" i="2"/>
  <c r="J934" i="2"/>
  <c r="K934" i="2"/>
  <c r="M934" i="2" s="1"/>
  <c r="S934" i="2" s="1"/>
  <c r="L934" i="2"/>
  <c r="N934" i="2"/>
  <c r="O934" i="2" s="1"/>
  <c r="J935" i="2"/>
  <c r="K935" i="2"/>
  <c r="N935" i="2"/>
  <c r="J936" i="2"/>
  <c r="N936" i="2"/>
  <c r="J937" i="2"/>
  <c r="J938" i="2"/>
  <c r="K938" i="2" s="1"/>
  <c r="M938" i="2" s="1"/>
  <c r="S938" i="2" s="1"/>
  <c r="J939" i="2"/>
  <c r="J940" i="2"/>
  <c r="N940" i="2" s="1"/>
  <c r="K940" i="2"/>
  <c r="M940" i="2" s="1"/>
  <c r="L940" i="2"/>
  <c r="P940" i="2"/>
  <c r="J941" i="2"/>
  <c r="K941" i="2"/>
  <c r="L941" i="2"/>
  <c r="M941" i="2"/>
  <c r="N941" i="2"/>
  <c r="O941" i="2"/>
  <c r="P941" i="2"/>
  <c r="S941" i="2"/>
  <c r="J942" i="2"/>
  <c r="K942" i="2"/>
  <c r="M942" i="2" s="1"/>
  <c r="S942" i="2" s="1"/>
  <c r="L942" i="2"/>
  <c r="N942" i="2"/>
  <c r="O942" i="2" s="1"/>
  <c r="J943" i="2"/>
  <c r="K943" i="2"/>
  <c r="L943" i="2" s="1"/>
  <c r="M943" i="2"/>
  <c r="S943" i="2" s="1"/>
  <c r="N943" i="2"/>
  <c r="J944" i="2"/>
  <c r="N944" i="2"/>
  <c r="J945" i="2"/>
  <c r="J946" i="2"/>
  <c r="N946" i="2" s="1"/>
  <c r="J947" i="2"/>
  <c r="J948" i="2"/>
  <c r="N948" i="2" s="1"/>
  <c r="K948" i="2"/>
  <c r="J949" i="2"/>
  <c r="K949" i="2"/>
  <c r="L949" i="2"/>
  <c r="M949" i="2"/>
  <c r="N949" i="2"/>
  <c r="J950" i="2"/>
  <c r="K950" i="2"/>
  <c r="M950" i="2" s="1"/>
  <c r="S950" i="2" s="1"/>
  <c r="L950" i="2"/>
  <c r="N950" i="2"/>
  <c r="O950" i="2" s="1"/>
  <c r="J951" i="2"/>
  <c r="K951" i="2"/>
  <c r="L951" i="2" s="1"/>
  <c r="M951" i="2"/>
  <c r="S951" i="2" s="1"/>
  <c r="N951" i="2"/>
  <c r="J952" i="2"/>
  <c r="J953" i="2"/>
  <c r="K953" i="2"/>
  <c r="M953" i="2" s="1"/>
  <c r="S953" i="2" s="1"/>
  <c r="J954" i="2"/>
  <c r="J955" i="2"/>
  <c r="J956" i="2"/>
  <c r="J957" i="2"/>
  <c r="K957" i="2"/>
  <c r="M957" i="2" s="1"/>
  <c r="S957" i="2" s="1"/>
  <c r="N957" i="2"/>
  <c r="O957" i="2"/>
  <c r="J958" i="2"/>
  <c r="K958" i="2"/>
  <c r="M958" i="2" s="1"/>
  <c r="S958" i="2" s="1"/>
  <c r="L958" i="2"/>
  <c r="N958" i="2"/>
  <c r="J959" i="2"/>
  <c r="J960" i="2"/>
  <c r="K960" i="2"/>
  <c r="M960" i="2"/>
  <c r="N960" i="2"/>
  <c r="P960" i="2" s="1"/>
  <c r="S960" i="2"/>
  <c r="J961" i="2"/>
  <c r="K961" i="2"/>
  <c r="M961" i="2"/>
  <c r="P961" i="2" s="1"/>
  <c r="N961" i="2"/>
  <c r="J962" i="2"/>
  <c r="N962" i="2" s="1"/>
  <c r="K962" i="2"/>
  <c r="M962" i="2" s="1"/>
  <c r="S962" i="2" s="1"/>
  <c r="L962" i="2"/>
  <c r="J963" i="2"/>
  <c r="J964" i="2"/>
  <c r="N964" i="2" s="1"/>
  <c r="K964" i="2"/>
  <c r="M964" i="2" s="1"/>
  <c r="O964" i="2"/>
  <c r="S964" i="2"/>
  <c r="J965" i="2"/>
  <c r="K965" i="2"/>
  <c r="M965" i="2" s="1"/>
  <c r="S965" i="2" s="1"/>
  <c r="L965" i="2"/>
  <c r="N965" i="2"/>
  <c r="O965" i="2"/>
  <c r="P965" i="2"/>
  <c r="J966" i="2"/>
  <c r="K966" i="2"/>
  <c r="M966" i="2" s="1"/>
  <c r="L966" i="2"/>
  <c r="N966" i="2"/>
  <c r="O966" i="2"/>
  <c r="Q966" i="2" s="1"/>
  <c r="S966" i="2"/>
  <c r="J967" i="2"/>
  <c r="N967" i="2"/>
  <c r="J968" i="2"/>
  <c r="J969" i="2"/>
  <c r="K969" i="2"/>
  <c r="M969" i="2" s="1"/>
  <c r="S969" i="2" s="1"/>
  <c r="N969" i="2"/>
  <c r="J970" i="2"/>
  <c r="J971" i="2"/>
  <c r="J972" i="2"/>
  <c r="N972" i="2" s="1"/>
  <c r="K972" i="2"/>
  <c r="M972" i="2" s="1"/>
  <c r="S972" i="2" s="1"/>
  <c r="O972" i="2"/>
  <c r="J973" i="2"/>
  <c r="K973" i="2"/>
  <c r="N973" i="2"/>
  <c r="J974" i="2"/>
  <c r="K974" i="2"/>
  <c r="M974" i="2" s="1"/>
  <c r="S974" i="2" s="1"/>
  <c r="N974" i="2"/>
  <c r="J975" i="2"/>
  <c r="K975" i="2" s="1"/>
  <c r="M975" i="2" s="1"/>
  <c r="S975" i="2" s="1"/>
  <c r="J976" i="2"/>
  <c r="K976" i="2"/>
  <c r="M976" i="2" s="1"/>
  <c r="N976" i="2"/>
  <c r="O976" i="2" s="1"/>
  <c r="S976" i="2"/>
  <c r="J977" i="2"/>
  <c r="N977" i="2" s="1"/>
  <c r="K977" i="2"/>
  <c r="M977" i="2" s="1"/>
  <c r="L977" i="2"/>
  <c r="J978" i="2"/>
  <c r="K978" i="2"/>
  <c r="M978" i="2"/>
  <c r="N978" i="2"/>
  <c r="O978" i="2" s="1"/>
  <c r="P978" i="2"/>
  <c r="S978" i="2"/>
  <c r="J979" i="2"/>
  <c r="K979" i="2"/>
  <c r="M979" i="2" s="1"/>
  <c r="N979" i="2"/>
  <c r="S979" i="2"/>
  <c r="J980" i="2"/>
  <c r="K980" i="2"/>
  <c r="M980" i="2" s="1"/>
  <c r="S980" i="2" s="1"/>
  <c r="L980" i="2"/>
  <c r="N980" i="2"/>
  <c r="O980" i="2" s="1"/>
  <c r="J981" i="2"/>
  <c r="J982" i="2"/>
  <c r="K982" i="2"/>
  <c r="M982" i="2" s="1"/>
  <c r="S982" i="2" s="1"/>
  <c r="J983" i="2"/>
  <c r="K983" i="2"/>
  <c r="L983" i="2" s="1"/>
  <c r="M983" i="2"/>
  <c r="N983" i="2"/>
  <c r="S983" i="2"/>
  <c r="J984" i="2"/>
  <c r="K984" i="2"/>
  <c r="M984" i="2" s="1"/>
  <c r="N984" i="2"/>
  <c r="O984" i="2" s="1"/>
  <c r="S984" i="2"/>
  <c r="J985" i="2"/>
  <c r="J986" i="2"/>
  <c r="N986" i="2" s="1"/>
  <c r="J987" i="2"/>
  <c r="L987" i="2" s="1"/>
  <c r="K987" i="2"/>
  <c r="M987" i="2"/>
  <c r="N987" i="2"/>
  <c r="S987" i="2"/>
  <c r="J988" i="2"/>
  <c r="J989" i="2"/>
  <c r="J990" i="2"/>
  <c r="J991" i="2"/>
  <c r="K991" i="2"/>
  <c r="M991" i="2" s="1"/>
  <c r="S991" i="2" s="1"/>
  <c r="L991" i="2"/>
  <c r="N991" i="2"/>
  <c r="O991" i="2"/>
  <c r="J992" i="2"/>
  <c r="K992" i="2"/>
  <c r="M992" i="2" s="1"/>
  <c r="S992" i="2" s="1"/>
  <c r="L992" i="2"/>
  <c r="N992" i="2"/>
  <c r="P992" i="2" s="1"/>
  <c r="J993" i="2"/>
  <c r="K993" i="2" s="1"/>
  <c r="M993" i="2"/>
  <c r="S993" i="2" s="1"/>
  <c r="J994" i="2"/>
  <c r="K994" i="2" s="1"/>
  <c r="M994" i="2" s="1"/>
  <c r="S994" i="2" s="1"/>
  <c r="J995" i="2"/>
  <c r="K995" i="2"/>
  <c r="M995" i="2" s="1"/>
  <c r="S995" i="2" s="1"/>
  <c r="N995" i="2"/>
  <c r="P995" i="2"/>
  <c r="J996" i="2"/>
  <c r="K996" i="2"/>
  <c r="M996" i="2" s="1"/>
  <c r="S996" i="2" s="1"/>
  <c r="N996" i="2"/>
  <c r="J997" i="2"/>
  <c r="J998" i="2"/>
  <c r="K998" i="2"/>
  <c r="M998" i="2" s="1"/>
  <c r="S998" i="2"/>
  <c r="J999" i="2"/>
  <c r="K999" i="2"/>
  <c r="L999" i="2"/>
  <c r="M999" i="2"/>
  <c r="S999" i="2" s="1"/>
  <c r="N999" i="2"/>
  <c r="J1000" i="2"/>
  <c r="K1000" i="2"/>
  <c r="N1000" i="2"/>
  <c r="J1001" i="2"/>
  <c r="N1001" i="2" s="1"/>
  <c r="K1001" i="2"/>
  <c r="M1001" i="2" s="1"/>
  <c r="S1001" i="2" s="1"/>
  <c r="O1001" i="2"/>
  <c r="J1002" i="2"/>
  <c r="K1002" i="2"/>
  <c r="M1002" i="2" s="1"/>
  <c r="N1002" i="2"/>
  <c r="J1003" i="2"/>
  <c r="K1003" i="2"/>
  <c r="M1003" i="2" s="1"/>
  <c r="N1003" i="2"/>
  <c r="J1004" i="2"/>
  <c r="K1004" i="2"/>
  <c r="M1004" i="2" s="1"/>
  <c r="O1004" i="2" s="1"/>
  <c r="N1004" i="2"/>
  <c r="P1004" i="2" s="1"/>
  <c r="S1004" i="2"/>
  <c r="J1005" i="2"/>
  <c r="J1006" i="2"/>
  <c r="J1007" i="2"/>
  <c r="K1007" i="2"/>
  <c r="M1007" i="2" s="1"/>
  <c r="N1007" i="2"/>
  <c r="O1007" i="2" s="1"/>
  <c r="S1007" i="2"/>
  <c r="J1008" i="2"/>
  <c r="K1008" i="2"/>
  <c r="M1008" i="2" s="1"/>
  <c r="S1008" i="2" s="1"/>
  <c r="L1008" i="2"/>
  <c r="N1008" i="2"/>
  <c r="O1008" i="2"/>
  <c r="J1009" i="2"/>
  <c r="J1010" i="2"/>
  <c r="K1010" i="2"/>
  <c r="M1010" i="2"/>
  <c r="O1010" i="2" s="1"/>
  <c r="N1010" i="2"/>
  <c r="S1010" i="2"/>
  <c r="J1011" i="2"/>
  <c r="K1011" i="2"/>
  <c r="M1011" i="2"/>
  <c r="S1011" i="2" s="1"/>
  <c r="N1011" i="2"/>
  <c r="J1012" i="2"/>
  <c r="K1012" i="2"/>
  <c r="L1012" i="2"/>
  <c r="M1012" i="2"/>
  <c r="N1012" i="2"/>
  <c r="O1012" i="2" s="1"/>
  <c r="S1012" i="2"/>
  <c r="J1013" i="2"/>
  <c r="J1014" i="2"/>
  <c r="N1014" i="2" s="1"/>
  <c r="J1015" i="2"/>
  <c r="K1015" i="2"/>
  <c r="M1015" i="2" s="1"/>
  <c r="S1015" i="2" s="1"/>
  <c r="L1015" i="2"/>
  <c r="N1015" i="2"/>
  <c r="O1015" i="2"/>
  <c r="Q1015" i="2" s="1"/>
  <c r="P1015" i="2"/>
  <c r="R1015" i="2"/>
  <c r="J1016" i="2"/>
  <c r="K1016" i="2"/>
  <c r="M1016" i="2" s="1"/>
  <c r="O1016" i="2" s="1"/>
  <c r="N1016" i="2"/>
  <c r="S1016" i="2"/>
  <c r="J1017" i="2"/>
  <c r="N1017" i="2"/>
  <c r="J1018" i="2"/>
  <c r="J1019" i="2"/>
  <c r="K1019" i="2" s="1"/>
  <c r="M1019" i="2" s="1"/>
  <c r="S1019" i="2" s="1"/>
  <c r="N1019" i="2"/>
  <c r="J1020" i="2"/>
  <c r="K1020" i="2" s="1"/>
  <c r="M1020" i="2" s="1"/>
  <c r="S1020" i="2"/>
  <c r="J1021" i="2"/>
  <c r="J1022" i="2"/>
  <c r="K1022" i="2"/>
  <c r="M1022" i="2" s="1"/>
  <c r="S1022" i="2" s="1"/>
  <c r="J1023" i="2"/>
  <c r="K1023" i="2"/>
  <c r="L1023" i="2"/>
  <c r="M1023" i="2"/>
  <c r="N1023" i="2"/>
  <c r="J1024" i="2"/>
  <c r="K1024" i="2"/>
  <c r="M1024" i="2" s="1"/>
  <c r="S1024" i="2" s="1"/>
  <c r="N1024" i="2"/>
  <c r="J1025" i="2"/>
  <c r="K1025" i="2"/>
  <c r="M1025" i="2" s="1"/>
  <c r="S1025" i="2" s="1"/>
  <c r="N1025" i="2"/>
  <c r="J1026" i="2"/>
  <c r="K1026" i="2"/>
  <c r="M1026" i="2" s="1"/>
  <c r="N1026" i="2"/>
  <c r="J1027" i="2"/>
  <c r="N1027" i="2"/>
  <c r="J1028" i="2"/>
  <c r="K1028" i="2"/>
  <c r="M1028" i="2" s="1"/>
  <c r="O1028" i="2" s="1"/>
  <c r="L1028" i="2"/>
  <c r="N1028" i="2"/>
  <c r="J1029" i="2"/>
  <c r="J1030" i="2"/>
  <c r="K1030" i="2"/>
  <c r="M1030" i="2" s="1"/>
  <c r="S1030" i="2" s="1"/>
  <c r="J1031" i="2"/>
  <c r="K1031" i="2"/>
  <c r="L1031" i="2"/>
  <c r="M1031" i="2"/>
  <c r="N1031" i="2"/>
  <c r="O1031" i="2" s="1"/>
  <c r="P1031" i="2"/>
  <c r="S1031" i="2"/>
  <c r="J1032" i="2"/>
  <c r="K1032" i="2"/>
  <c r="M1032" i="2" s="1"/>
  <c r="S1032" i="2" s="1"/>
  <c r="N1032" i="2"/>
  <c r="O1032" i="2" s="1"/>
  <c r="J1033" i="2"/>
  <c r="L1033" i="2" s="1"/>
  <c r="K1033" i="2"/>
  <c r="M1033" i="2" s="1"/>
  <c r="S1033" i="2" s="1"/>
  <c r="J1034" i="2"/>
  <c r="K1034" i="2"/>
  <c r="M1034" i="2" s="1"/>
  <c r="P1034" i="2" s="1"/>
  <c r="N1034" i="2"/>
  <c r="J1035" i="2"/>
  <c r="K1035" i="2"/>
  <c r="M1035" i="2"/>
  <c r="S1035" i="2" s="1"/>
  <c r="N1035" i="2"/>
  <c r="J1036" i="2"/>
  <c r="K1036" i="2"/>
  <c r="M1036" i="2" s="1"/>
  <c r="O1036" i="2" s="1"/>
  <c r="N1036" i="2"/>
  <c r="P1036" i="2"/>
  <c r="S1036" i="2"/>
  <c r="J1037" i="2"/>
  <c r="J1038" i="2"/>
  <c r="K1038" i="2" s="1"/>
  <c r="M1038" i="2" s="1"/>
  <c r="S1038" i="2" s="1"/>
  <c r="J1039" i="2"/>
  <c r="K1039" i="2"/>
  <c r="L1039" i="2" s="1"/>
  <c r="M1039" i="2"/>
  <c r="N1039" i="2"/>
  <c r="O1039" i="2"/>
  <c r="Q1039" i="2" s="1"/>
  <c r="R1039" i="2" s="1"/>
  <c r="J1040" i="2"/>
  <c r="K1040" i="2"/>
  <c r="M1040" i="2" s="1"/>
  <c r="L1040" i="2"/>
  <c r="N1040" i="2"/>
  <c r="P1040" i="2" s="1"/>
  <c r="O1040" i="2"/>
  <c r="Q1040" i="2" s="1"/>
  <c r="R1040" i="2" s="1"/>
  <c r="S1040" i="2"/>
  <c r="J1041" i="2"/>
  <c r="K1041" i="2" s="1"/>
  <c r="M1041" i="2"/>
  <c r="S1041" i="2" s="1"/>
  <c r="J1042" i="2"/>
  <c r="K1042" i="2" s="1"/>
  <c r="M1042" i="2" s="1"/>
  <c r="N1042" i="2"/>
  <c r="J1043" i="2"/>
  <c r="N1043" i="2"/>
  <c r="J1044" i="2"/>
  <c r="K1044" i="2" s="1"/>
  <c r="M1044" i="2" s="1"/>
  <c r="S1044" i="2" s="1"/>
  <c r="L1044" i="2"/>
  <c r="N1044" i="2"/>
  <c r="O1044" i="2" s="1"/>
  <c r="J1045" i="2"/>
  <c r="J1046" i="2"/>
  <c r="N1046" i="2" s="1"/>
  <c r="K1046" i="2"/>
  <c r="J1047" i="2"/>
  <c r="K1047" i="2"/>
  <c r="L1047" i="2"/>
  <c r="M1047" i="2"/>
  <c r="P1047" i="2" s="1"/>
  <c r="N1047" i="2"/>
  <c r="O1047" i="2"/>
  <c r="Q1047" i="2"/>
  <c r="R1047" i="2" s="1"/>
  <c r="J1048" i="2"/>
  <c r="K1048" i="2"/>
  <c r="M1048" i="2" s="1"/>
  <c r="S1048" i="2" s="1"/>
  <c r="L1048" i="2"/>
  <c r="N1048" i="2"/>
  <c r="J1049" i="2"/>
  <c r="K1049" i="2" s="1"/>
  <c r="M1049" i="2" s="1"/>
  <c r="S1049" i="2" s="1"/>
  <c r="N1049" i="2"/>
  <c r="O1049" i="2" s="1"/>
  <c r="J1050" i="2"/>
  <c r="K1050" i="2"/>
  <c r="M1050" i="2" s="1"/>
  <c r="N1050" i="2"/>
  <c r="J1051" i="2"/>
  <c r="N1051" i="2" s="1"/>
  <c r="J1052" i="2"/>
  <c r="K1052" i="2" s="1"/>
  <c r="N1052" i="2"/>
  <c r="J1053" i="2"/>
  <c r="J1054" i="2"/>
  <c r="N1054" i="2" s="1"/>
  <c r="J1055" i="2"/>
  <c r="K1055" i="2"/>
  <c r="L1055" i="2"/>
  <c r="M1055" i="2"/>
  <c r="N1055" i="2"/>
  <c r="J1056" i="2"/>
  <c r="K1056" i="2"/>
  <c r="M1056" i="2" s="1"/>
  <c r="S1056" i="2" s="1"/>
  <c r="L1056" i="2"/>
  <c r="N1056" i="2"/>
  <c r="J1057" i="2"/>
  <c r="K1057" i="2" s="1"/>
  <c r="M1057" i="2" s="1"/>
  <c r="S1057" i="2" s="1"/>
  <c r="L1057" i="2"/>
  <c r="J1058" i="2"/>
  <c r="K1058" i="2" s="1"/>
  <c r="M1058" i="2" s="1"/>
  <c r="S1058" i="2" s="1"/>
  <c r="J1059" i="2"/>
  <c r="K1059" i="2" s="1"/>
  <c r="M1059" i="2" s="1"/>
  <c r="S1059" i="2" s="1"/>
  <c r="N1059" i="2"/>
  <c r="J1060" i="2"/>
  <c r="J1061" i="2"/>
  <c r="J1062" i="2"/>
  <c r="J1063" i="2"/>
  <c r="K1063" i="2"/>
  <c r="L1063" i="2" s="1"/>
  <c r="N1063" i="2"/>
  <c r="J1064" i="2"/>
  <c r="K1064" i="2"/>
  <c r="M1064" i="2" s="1"/>
  <c r="L1064" i="2"/>
  <c r="N1064" i="2"/>
  <c r="S1064" i="2"/>
  <c r="J1065" i="2"/>
  <c r="K1065" i="2"/>
  <c r="L1065" i="2" s="1"/>
  <c r="N1065" i="2"/>
  <c r="J1066" i="2"/>
  <c r="N1066" i="2"/>
  <c r="J1067" i="2"/>
  <c r="K1067" i="2" s="1"/>
  <c r="M1067" i="2" s="1"/>
  <c r="S1067" i="2" s="1"/>
  <c r="J1068" i="2"/>
  <c r="J1069" i="2"/>
  <c r="J1070" i="2"/>
  <c r="N1070" i="2" s="1"/>
  <c r="K1070" i="2"/>
  <c r="M1070" i="2" s="1"/>
  <c r="S1070" i="2" s="1"/>
  <c r="J1071" i="2"/>
  <c r="K1071" i="2"/>
  <c r="L1071" i="2" s="1"/>
  <c r="M1071" i="2"/>
  <c r="N1071" i="2"/>
  <c r="J1072" i="2"/>
  <c r="K1072" i="2"/>
  <c r="M1072" i="2" s="1"/>
  <c r="L1072" i="2"/>
  <c r="N1072" i="2"/>
  <c r="O1072" i="2"/>
  <c r="S1072" i="2"/>
  <c r="J1073" i="2"/>
  <c r="N1073" i="2" s="1"/>
  <c r="K1073" i="2"/>
  <c r="L1073" i="2" s="1"/>
  <c r="M1073" i="2"/>
  <c r="S1073" i="2" s="1"/>
  <c r="J1074" i="2"/>
  <c r="N1074" i="2" s="1"/>
  <c r="J1075" i="2"/>
  <c r="K1075" i="2"/>
  <c r="M1075" i="2" s="1"/>
  <c r="N1075" i="2"/>
  <c r="S1075" i="2"/>
  <c r="J1076" i="2"/>
  <c r="K1076" i="2" s="1"/>
  <c r="L1076" i="2"/>
  <c r="M1076" i="2"/>
  <c r="P1076" i="2" s="1"/>
  <c r="N1076" i="2"/>
  <c r="J1077" i="2"/>
  <c r="J1078" i="2"/>
  <c r="N1078" i="2" s="1"/>
  <c r="K1078" i="2"/>
  <c r="J1079" i="2"/>
  <c r="K1079" i="2"/>
  <c r="L1079" i="2"/>
  <c r="M1079" i="2"/>
  <c r="N1079" i="2"/>
  <c r="P1079" i="2" s="1"/>
  <c r="S1079" i="2"/>
  <c r="J1080" i="2"/>
  <c r="K1080" i="2"/>
  <c r="N1080" i="2"/>
  <c r="J1081" i="2"/>
  <c r="K1081" i="2" s="1"/>
  <c r="M1081" i="2" s="1"/>
  <c r="S1081" i="2" s="1"/>
  <c r="N1081" i="2"/>
  <c r="O1081" i="2" s="1"/>
  <c r="J1082" i="2"/>
  <c r="K1082" i="2"/>
  <c r="M1082" i="2" s="1"/>
  <c r="O1082" i="2" s="1"/>
  <c r="N1082" i="2"/>
  <c r="J1083" i="2"/>
  <c r="L1083" i="2" s="1"/>
  <c r="J1084" i="2"/>
  <c r="K1084" i="2" s="1"/>
  <c r="L1084" i="2"/>
  <c r="M1084" i="2"/>
  <c r="S1084" i="2" s="1"/>
  <c r="N1084" i="2"/>
  <c r="J1085" i="2"/>
  <c r="K1085" i="2"/>
  <c r="M1085" i="2" s="1"/>
  <c r="S1085" i="2" s="1"/>
  <c r="N1085" i="2"/>
  <c r="O1085" i="2" s="1"/>
  <c r="J1086" i="2"/>
  <c r="K1086" i="2" s="1"/>
  <c r="M1086" i="2" s="1"/>
  <c r="S1086" i="2" s="1"/>
  <c r="N1086" i="2"/>
  <c r="J1087" i="2"/>
  <c r="L1087" i="2" s="1"/>
  <c r="K1087" i="2"/>
  <c r="M1087" i="2" s="1"/>
  <c r="S1087" i="2"/>
  <c r="J1088" i="2"/>
  <c r="K1088" i="2"/>
  <c r="M1088" i="2" s="1"/>
  <c r="S1088" i="2" s="1"/>
  <c r="N1088" i="2"/>
  <c r="J1089" i="2"/>
  <c r="L1089" i="2" s="1"/>
  <c r="K1089" i="2"/>
  <c r="M1089" i="2" s="1"/>
  <c r="S1089" i="2" s="1"/>
  <c r="J1090" i="2"/>
  <c r="K1090" i="2" s="1"/>
  <c r="L1090" i="2"/>
  <c r="M1090" i="2"/>
  <c r="S1090" i="2" s="1"/>
  <c r="N1090" i="2"/>
  <c r="J1091" i="2"/>
  <c r="N1091" i="2" s="1"/>
  <c r="J1092" i="2"/>
  <c r="K1092" i="2" s="1"/>
  <c r="M1092" i="2" s="1"/>
  <c r="S1092" i="2" s="1"/>
  <c r="L1092" i="2"/>
  <c r="N1092" i="2"/>
  <c r="P1092" i="2" s="1"/>
  <c r="J1093" i="2"/>
  <c r="K1093" i="2"/>
  <c r="M1093" i="2" s="1"/>
  <c r="N1093" i="2"/>
  <c r="O1093" i="2"/>
  <c r="P1093" i="2"/>
  <c r="S1093" i="2"/>
  <c r="J1094" i="2"/>
  <c r="K1094" i="2" s="1"/>
  <c r="L1094" i="2"/>
  <c r="M1094" i="2"/>
  <c r="S1094" i="2" s="1"/>
  <c r="N1094" i="2"/>
  <c r="J1095" i="2"/>
  <c r="L1095" i="2" s="1"/>
  <c r="K1095" i="2"/>
  <c r="M1095" i="2" s="1"/>
  <c r="S1095" i="2"/>
  <c r="J1096" i="2"/>
  <c r="K1096" i="2"/>
  <c r="M1096" i="2" s="1"/>
  <c r="S1096" i="2" s="1"/>
  <c r="N1096" i="2"/>
  <c r="J1097" i="2"/>
  <c r="L1097" i="2" s="1"/>
  <c r="K1097" i="2"/>
  <c r="M1097" i="2" s="1"/>
  <c r="S1097" i="2" s="1"/>
  <c r="N1097" i="2"/>
  <c r="O1097" i="2" s="1"/>
  <c r="J1098" i="2"/>
  <c r="K1098" i="2" s="1"/>
  <c r="L1098" i="2"/>
  <c r="M1098" i="2"/>
  <c r="S1098" i="2" s="1"/>
  <c r="N1098" i="2"/>
  <c r="J1099" i="2"/>
  <c r="N1099" i="2" s="1"/>
  <c r="J1100" i="2"/>
  <c r="N1100" i="2" s="1"/>
  <c r="J1101" i="2"/>
  <c r="K1101" i="2"/>
  <c r="L1101" i="2"/>
  <c r="M1101" i="2"/>
  <c r="S1101" i="2" s="1"/>
  <c r="N1101" i="2"/>
  <c r="O1101" i="2" s="1"/>
  <c r="P1101" i="2"/>
  <c r="J1102" i="2"/>
  <c r="L1102" i="2" s="1"/>
  <c r="K1102" i="2"/>
  <c r="M1102" i="2" s="1"/>
  <c r="S1102" i="2" s="1"/>
  <c r="J1103" i="2"/>
  <c r="K1103" i="2"/>
  <c r="L1103" i="2" s="1"/>
  <c r="M1103" i="2"/>
  <c r="S1103" i="2" s="1"/>
  <c r="N1103" i="2"/>
  <c r="J1104" i="2"/>
  <c r="K1104" i="2" s="1"/>
  <c r="M1104" i="2" s="1"/>
  <c r="S1104" i="2" s="1"/>
  <c r="N1104" i="2"/>
  <c r="J1105" i="2"/>
  <c r="N1105" i="2" s="1"/>
  <c r="J1106" i="2"/>
  <c r="K1106" i="2"/>
  <c r="N1106" i="2"/>
  <c r="J1107" i="2"/>
  <c r="N1107" i="2" s="1"/>
  <c r="K1107" i="2"/>
  <c r="M1107" i="2" s="1"/>
  <c r="L1107" i="2"/>
  <c r="J1108" i="2"/>
  <c r="K1108" i="2" s="1"/>
  <c r="M1108" i="2" s="1"/>
  <c r="S1108" i="2" s="1"/>
  <c r="L1108" i="2"/>
  <c r="N1108" i="2"/>
  <c r="O1108" i="2" s="1"/>
  <c r="P1108" i="2"/>
  <c r="J1109" i="2"/>
  <c r="K1109" i="2"/>
  <c r="L1109" i="2" s="1"/>
  <c r="N1109" i="2"/>
  <c r="J1110" i="2"/>
  <c r="N1110" i="2" s="1"/>
  <c r="K1110" i="2"/>
  <c r="M1110" i="2" s="1"/>
  <c r="S1110" i="2" s="1"/>
  <c r="J1111" i="2"/>
  <c r="K1111" i="2"/>
  <c r="N1111" i="2"/>
  <c r="J1112" i="2"/>
  <c r="K1112" i="2"/>
  <c r="M1112" i="2" s="1"/>
  <c r="S1112" i="2" s="1"/>
  <c r="L1112" i="2"/>
  <c r="N1112" i="2"/>
  <c r="J1113" i="2"/>
  <c r="K1113" i="2"/>
  <c r="M1113" i="2" s="1"/>
  <c r="S1113" i="2" s="1"/>
  <c r="N1113" i="2"/>
  <c r="O1113" i="2" s="1"/>
  <c r="J1114" i="2"/>
  <c r="K1114" i="2" s="1"/>
  <c r="M1114" i="2"/>
  <c r="S1114" i="2"/>
  <c r="J1115" i="2"/>
  <c r="K1115" i="2"/>
  <c r="M1115" i="2" s="1"/>
  <c r="S1115" i="2" s="1"/>
  <c r="J1116" i="2"/>
  <c r="K1116" i="2"/>
  <c r="L1116" i="2" s="1"/>
  <c r="M1116" i="2"/>
  <c r="S1116" i="2" s="1"/>
  <c r="N1116" i="2"/>
  <c r="O1116" i="2"/>
  <c r="P1116" i="2"/>
  <c r="Q1116" i="2"/>
  <c r="J1117" i="2"/>
  <c r="K1117" i="2" s="1"/>
  <c r="M1117" i="2" s="1"/>
  <c r="S1117" i="2"/>
  <c r="J1118" i="2"/>
  <c r="N1118" i="2" s="1"/>
  <c r="K1118" i="2"/>
  <c r="L1118" i="2" s="1"/>
  <c r="M1118" i="2"/>
  <c r="S1118" i="2" s="1"/>
  <c r="J1119" i="2"/>
  <c r="K1119" i="2"/>
  <c r="L1119" i="2" s="1"/>
  <c r="M1119" i="2"/>
  <c r="P1119" i="2" s="1"/>
  <c r="N1119" i="2"/>
  <c r="O1119" i="2"/>
  <c r="Q1119" i="2"/>
  <c r="R1119" i="2" s="1"/>
  <c r="S1119" i="2"/>
  <c r="J1120" i="2"/>
  <c r="K1120" i="2"/>
  <c r="M1120" i="2" s="1"/>
  <c r="L1120" i="2"/>
  <c r="N1120" i="2"/>
  <c r="O1120" i="2" s="1"/>
  <c r="Q1120" i="2"/>
  <c r="S1120" i="2"/>
  <c r="J1121" i="2"/>
  <c r="K1121" i="2"/>
  <c r="M1121" i="2" s="1"/>
  <c r="N1121" i="2"/>
  <c r="J1122" i="2"/>
  <c r="K1122" i="2" s="1"/>
  <c r="M1122" i="2"/>
  <c r="S1122" i="2"/>
  <c r="J1123" i="2"/>
  <c r="K1123" i="2"/>
  <c r="M1123" i="2" s="1"/>
  <c r="S1123" i="2"/>
  <c r="J1124" i="2"/>
  <c r="K1124" i="2"/>
  <c r="L1124" i="2" s="1"/>
  <c r="M1124" i="2"/>
  <c r="S1124" i="2" s="1"/>
  <c r="N1124" i="2"/>
  <c r="O1124" i="2"/>
  <c r="Q1124" i="2" s="1"/>
  <c r="J1125" i="2"/>
  <c r="K1125" i="2" s="1"/>
  <c r="M1125" i="2" s="1"/>
  <c r="S1125" i="2"/>
  <c r="J1126" i="2"/>
  <c r="N1126" i="2" s="1"/>
  <c r="K1126" i="2"/>
  <c r="L1126" i="2" s="1"/>
  <c r="J1127" i="2"/>
  <c r="K1127" i="2"/>
  <c r="L1127" i="2" s="1"/>
  <c r="M1127" i="2"/>
  <c r="P1127" i="2" s="1"/>
  <c r="N1127" i="2"/>
  <c r="J1128" i="2"/>
  <c r="K1128" i="2"/>
  <c r="M1128" i="2" s="1"/>
  <c r="L1128" i="2"/>
  <c r="N1128" i="2"/>
  <c r="O1128" i="2" s="1"/>
  <c r="Q1128" i="2" s="1"/>
  <c r="S1128" i="2"/>
  <c r="J1129" i="2"/>
  <c r="K1129" i="2"/>
  <c r="M1129" i="2"/>
  <c r="S1129" i="2" s="1"/>
  <c r="N1129" i="2"/>
  <c r="O1129" i="2"/>
  <c r="J1130" i="2"/>
  <c r="K1130" i="2" s="1"/>
  <c r="M1130" i="2" s="1"/>
  <c r="S1130" i="2" s="1"/>
  <c r="J1131" i="2"/>
  <c r="K1131" i="2"/>
  <c r="M1131" i="2" s="1"/>
  <c r="S1131" i="2"/>
  <c r="J1132" i="2"/>
  <c r="K1132" i="2"/>
  <c r="L1132" i="2" s="1"/>
  <c r="N1132" i="2"/>
  <c r="J1133" i="2"/>
  <c r="K1133" i="2" s="1"/>
  <c r="M1133" i="2" s="1"/>
  <c r="S1133" i="2" s="1"/>
  <c r="J1134" i="2"/>
  <c r="N1134" i="2" s="1"/>
  <c r="K1134" i="2"/>
  <c r="M1134" i="2" s="1"/>
  <c r="S1134" i="2" s="1"/>
  <c r="L1134" i="2"/>
  <c r="J1135" i="2"/>
  <c r="K1135" i="2"/>
  <c r="L1135" i="2" s="1"/>
  <c r="M1135" i="2"/>
  <c r="N1135" i="2"/>
  <c r="O1135" i="2" s="1"/>
  <c r="Q1135" i="2" s="1"/>
  <c r="R1135" i="2" s="1"/>
  <c r="P1135" i="2"/>
  <c r="S1135" i="2"/>
  <c r="J1136" i="2"/>
  <c r="K1136" i="2"/>
  <c r="M1136" i="2" s="1"/>
  <c r="L1136" i="2"/>
  <c r="N1136" i="2"/>
  <c r="O1136" i="2" s="1"/>
  <c r="Q1136" i="2"/>
  <c r="S1136" i="2"/>
  <c r="J1137" i="2"/>
  <c r="K1137" i="2"/>
  <c r="L1137" i="2" s="1"/>
  <c r="N1137" i="2"/>
  <c r="J1138" i="2"/>
  <c r="K1138" i="2" s="1"/>
  <c r="M1138" i="2"/>
  <c r="S1138" i="2" s="1"/>
  <c r="J1139" i="2"/>
  <c r="K1139" i="2"/>
  <c r="M1139" i="2" s="1"/>
  <c r="S1139" i="2" s="1"/>
  <c r="J1140" i="2"/>
  <c r="K1140" i="2"/>
  <c r="L1140" i="2" s="1"/>
  <c r="N1140" i="2"/>
  <c r="J1141" i="2"/>
  <c r="K1141" i="2" s="1"/>
  <c r="M1141" i="2" s="1"/>
  <c r="S1141" i="2" s="1"/>
  <c r="J1142" i="2"/>
  <c r="N1142" i="2" s="1"/>
  <c r="K1142" i="2"/>
  <c r="L1142" i="2" s="1"/>
  <c r="J1143" i="2"/>
  <c r="K1143" i="2"/>
  <c r="L1143" i="2" s="1"/>
  <c r="M1143" i="2"/>
  <c r="N1143" i="2"/>
  <c r="O1143" i="2" s="1"/>
  <c r="P1143" i="2"/>
  <c r="Q1143" i="2"/>
  <c r="R1143" i="2" s="1"/>
  <c r="S1143" i="2"/>
  <c r="J1144" i="2"/>
  <c r="K1144" i="2"/>
  <c r="M1144" i="2" s="1"/>
  <c r="L1144" i="2"/>
  <c r="N1144" i="2"/>
  <c r="O1144" i="2" s="1"/>
  <c r="Q1144" i="2"/>
  <c r="S1144" i="2"/>
  <c r="J1145" i="2"/>
  <c r="K1145" i="2"/>
  <c r="L1145" i="2" s="1"/>
  <c r="N1145" i="2"/>
  <c r="J1146" i="2"/>
  <c r="K1146" i="2" s="1"/>
  <c r="M1146" i="2"/>
  <c r="S1146" i="2" s="1"/>
  <c r="J1147" i="2"/>
  <c r="K1147" i="2"/>
  <c r="M1147" i="2" s="1"/>
  <c r="S1147" i="2" s="1"/>
  <c r="J1148" i="2"/>
  <c r="K1148" i="2"/>
  <c r="L1148" i="2" s="1"/>
  <c r="N1148" i="2"/>
  <c r="J1149" i="2"/>
  <c r="K1149" i="2" s="1"/>
  <c r="M1149" i="2" s="1"/>
  <c r="S1149" i="2" s="1"/>
  <c r="J1150" i="2"/>
  <c r="N1150" i="2" s="1"/>
  <c r="K1150" i="2"/>
  <c r="L1150" i="2" s="1"/>
  <c r="J1151" i="2"/>
  <c r="K1151" i="2"/>
  <c r="L1151" i="2" s="1"/>
  <c r="M1151" i="2"/>
  <c r="N1151" i="2"/>
  <c r="O1151" i="2" s="1"/>
  <c r="Q1151" i="2" s="1"/>
  <c r="R1151" i="2" s="1"/>
  <c r="P1151" i="2"/>
  <c r="S1151" i="2"/>
  <c r="J1152" i="2"/>
  <c r="K1152" i="2"/>
  <c r="M1152" i="2" s="1"/>
  <c r="L1152" i="2"/>
  <c r="N1152" i="2"/>
  <c r="O1152" i="2" s="1"/>
  <c r="Q1152" i="2"/>
  <c r="S1152" i="2"/>
  <c r="J1153" i="2"/>
  <c r="K1153" i="2"/>
  <c r="L1153" i="2" s="1"/>
  <c r="N1153" i="2"/>
  <c r="J1154" i="2"/>
  <c r="K1154" i="2" s="1"/>
  <c r="M1154" i="2" s="1"/>
  <c r="S1154" i="2" s="1"/>
  <c r="J1155" i="2"/>
  <c r="K1155" i="2" s="1"/>
  <c r="M1155" i="2" s="1"/>
  <c r="S1155" i="2" s="1"/>
  <c r="J1156" i="2"/>
  <c r="K1156" i="2"/>
  <c r="L1156" i="2"/>
  <c r="M1156" i="2"/>
  <c r="S1156" i="2" s="1"/>
  <c r="N1156" i="2"/>
  <c r="O1156" i="2"/>
  <c r="P1156" i="2"/>
  <c r="Q1156" i="2"/>
  <c r="J1157" i="2"/>
  <c r="J1158" i="2"/>
  <c r="N1158" i="2" s="1"/>
  <c r="J1159" i="2"/>
  <c r="K1159" i="2"/>
  <c r="L1159" i="2" s="1"/>
  <c r="M1159" i="2"/>
  <c r="S1159" i="2" s="1"/>
  <c r="N1159" i="2"/>
  <c r="P1159" i="2"/>
  <c r="J1160" i="2"/>
  <c r="K1160" i="2"/>
  <c r="M1160" i="2" s="1"/>
  <c r="S1160" i="2" s="1"/>
  <c r="L1160" i="2"/>
  <c r="N1160" i="2"/>
  <c r="J1161" i="2"/>
  <c r="K1161" i="2"/>
  <c r="L1161" i="2" s="1"/>
  <c r="M1161" i="2"/>
  <c r="S1161" i="2" s="1"/>
  <c r="N1161" i="2"/>
  <c r="J1162" i="2"/>
  <c r="J1163" i="2"/>
  <c r="K1163" i="2"/>
  <c r="M1163" i="2"/>
  <c r="N1163" i="2"/>
  <c r="P1163" i="2"/>
  <c r="S1163" i="2"/>
  <c r="J1164" i="2"/>
  <c r="K1164" i="2"/>
  <c r="N1164" i="2"/>
  <c r="J1165" i="2"/>
  <c r="J1166" i="2"/>
  <c r="J1167" i="2"/>
  <c r="K1167" i="2"/>
  <c r="L1167" i="2" s="1"/>
  <c r="N1167" i="2"/>
  <c r="J1168" i="2"/>
  <c r="K1168" i="2"/>
  <c r="M1168" i="2" s="1"/>
  <c r="S1168" i="2" s="1"/>
  <c r="L1168" i="2"/>
  <c r="N1168" i="2"/>
  <c r="J1169" i="2"/>
  <c r="K1169" i="2"/>
  <c r="L1169" i="2" s="1"/>
  <c r="N1169" i="2"/>
  <c r="J1170" i="2"/>
  <c r="N1170" i="2"/>
  <c r="J1171" i="2"/>
  <c r="N1171" i="2" s="1"/>
  <c r="K1171" i="2"/>
  <c r="M1171" i="2" s="1"/>
  <c r="S1171" i="2" s="1"/>
  <c r="J1172" i="2"/>
  <c r="K1172" i="2"/>
  <c r="L1172" i="2" s="1"/>
  <c r="M1172" i="2"/>
  <c r="S1172" i="2" s="1"/>
  <c r="N1172" i="2"/>
  <c r="P1172" i="2" s="1"/>
  <c r="J1173" i="2"/>
  <c r="J1174" i="2"/>
  <c r="N1174" i="2" s="1"/>
  <c r="K1174" i="2"/>
  <c r="L1174" i="2" s="1"/>
  <c r="M1174" i="2"/>
  <c r="S1174" i="2" s="1"/>
  <c r="O1174" i="2"/>
  <c r="J1175" i="2"/>
  <c r="K1175" i="2"/>
  <c r="L1175" i="2"/>
  <c r="M1175" i="2"/>
  <c r="N1175" i="2"/>
  <c r="O1175" i="2" s="1"/>
  <c r="Q1175" i="2" s="1"/>
  <c r="S1175" i="2"/>
  <c r="J1176" i="2"/>
  <c r="K1176" i="2"/>
  <c r="M1176" i="2" s="1"/>
  <c r="S1176" i="2" s="1"/>
  <c r="L1176" i="2"/>
  <c r="N1176" i="2"/>
  <c r="J1177" i="2"/>
  <c r="K1177" i="2"/>
  <c r="L1177" i="2"/>
  <c r="M1177" i="2"/>
  <c r="S1177" i="2" s="1"/>
  <c r="N1177" i="2"/>
  <c r="O1177" i="2" s="1"/>
  <c r="Q1177" i="2" s="1"/>
  <c r="J1178" i="2"/>
  <c r="N1178" i="2"/>
  <c r="J1179" i="2"/>
  <c r="K1179" i="2"/>
  <c r="M1179" i="2"/>
  <c r="S1179" i="2" s="1"/>
  <c r="N1179" i="2"/>
  <c r="P1179" i="2" s="1"/>
  <c r="J1180" i="2"/>
  <c r="K1180" i="2" s="1"/>
  <c r="M1180" i="2" s="1"/>
  <c r="S1180" i="2" s="1"/>
  <c r="J1181" i="2"/>
  <c r="J1182" i="2"/>
  <c r="N1182" i="2" s="1"/>
  <c r="J1183" i="2"/>
  <c r="K1183" i="2"/>
  <c r="N1183" i="2"/>
  <c r="J1184" i="2"/>
  <c r="K1184" i="2"/>
  <c r="M1184" i="2" s="1"/>
  <c r="L1184" i="2"/>
  <c r="N1184" i="2"/>
  <c r="S1184" i="2"/>
  <c r="J1185" i="2"/>
  <c r="J1186" i="2"/>
  <c r="N1186" i="2" s="1"/>
  <c r="J1187" i="2"/>
  <c r="J1188" i="2"/>
  <c r="K1188" i="2" s="1"/>
  <c r="N1188" i="2"/>
  <c r="J1189" i="2"/>
  <c r="J1190" i="2"/>
  <c r="N1190" i="2" s="1"/>
  <c r="J1191" i="2"/>
  <c r="K1191" i="2"/>
  <c r="L1191" i="2" s="1"/>
  <c r="M1191" i="2"/>
  <c r="N1191" i="2"/>
  <c r="J1192" i="2"/>
  <c r="K1192" i="2"/>
  <c r="M1192" i="2" s="1"/>
  <c r="S1192" i="2" s="1"/>
  <c r="N1192" i="2"/>
  <c r="J1193" i="2"/>
  <c r="J1194" i="2"/>
  <c r="N1194" i="2"/>
  <c r="J1195" i="2"/>
  <c r="J1196" i="2"/>
  <c r="K1196" i="2"/>
  <c r="L1196" i="2" s="1"/>
  <c r="N1196" i="2"/>
  <c r="J1197" i="2"/>
  <c r="J1198" i="2"/>
  <c r="N1198" i="2" s="1"/>
  <c r="K1198" i="2"/>
  <c r="L1198" i="2" s="1"/>
  <c r="J1199" i="2"/>
  <c r="K1199" i="2"/>
  <c r="L1199" i="2"/>
  <c r="M1199" i="2"/>
  <c r="S1199" i="2" s="1"/>
  <c r="N1199" i="2"/>
  <c r="P1199" i="2" s="1"/>
  <c r="O1199" i="2"/>
  <c r="J1200" i="2"/>
  <c r="K1200" i="2"/>
  <c r="M1200" i="2" s="1"/>
  <c r="N1200" i="2"/>
  <c r="S1200" i="2"/>
  <c r="J1201" i="2"/>
  <c r="K1201" i="2"/>
  <c r="M1201" i="2" s="1"/>
  <c r="S1201" i="2" s="1"/>
  <c r="L1201" i="2"/>
  <c r="N1201" i="2"/>
  <c r="J1202" i="2"/>
  <c r="N1202" i="2"/>
  <c r="J1203" i="2"/>
  <c r="K1203" i="2"/>
  <c r="M1203" i="2"/>
  <c r="S1203" i="2" s="1"/>
  <c r="N1203" i="2"/>
  <c r="J1204" i="2"/>
  <c r="K1204" i="2"/>
  <c r="L1204" i="2"/>
  <c r="M1204" i="2"/>
  <c r="N1204" i="2"/>
  <c r="O1204" i="2" s="1"/>
  <c r="P1204" i="2"/>
  <c r="S1204" i="2"/>
  <c r="J1205" i="2"/>
  <c r="J1206" i="2"/>
  <c r="N1206" i="2" s="1"/>
  <c r="P1206" i="2" s="1"/>
  <c r="K1206" i="2"/>
  <c r="L1206" i="2"/>
  <c r="M1206" i="2"/>
  <c r="S1206" i="2" s="1"/>
  <c r="J1207" i="2"/>
  <c r="K1207" i="2"/>
  <c r="M1207" i="2" s="1"/>
  <c r="S1207" i="2" s="1"/>
  <c r="L1207" i="2"/>
  <c r="N1207" i="2"/>
  <c r="O1207" i="2"/>
  <c r="Q1207" i="2"/>
  <c r="J1208" i="2"/>
  <c r="K1208" i="2"/>
  <c r="M1208" i="2" s="1"/>
  <c r="L1208" i="2"/>
  <c r="N1208" i="2"/>
  <c r="S1208" i="2"/>
  <c r="J1209" i="2"/>
  <c r="L1209" i="2" s="1"/>
  <c r="K1209" i="2"/>
  <c r="M1209" i="2"/>
  <c r="S1209" i="2" s="1"/>
  <c r="N1209" i="2"/>
  <c r="J1210" i="2"/>
  <c r="N1210" i="2"/>
  <c r="J1211" i="2"/>
  <c r="K1211" i="2"/>
  <c r="M1211" i="2" s="1"/>
  <c r="S1211" i="2" s="1"/>
  <c r="N1211" i="2"/>
  <c r="P1211" i="2"/>
  <c r="J1212" i="2"/>
  <c r="J1213" i="2"/>
  <c r="J1214" i="2"/>
  <c r="J1215" i="2"/>
  <c r="K1215" i="2"/>
  <c r="L1215" i="2" s="1"/>
  <c r="N1215" i="2"/>
  <c r="J1216" i="2"/>
  <c r="K1216" i="2"/>
  <c r="M1216" i="2" s="1"/>
  <c r="L1216" i="2"/>
  <c r="N1216" i="2"/>
  <c r="O1216" i="2" s="1"/>
  <c r="P1216" i="2"/>
  <c r="Q1216" i="2"/>
  <c r="S1216" i="2"/>
  <c r="J1217" i="2"/>
  <c r="K1217" i="2"/>
  <c r="M1217" i="2" s="1"/>
  <c r="S1217" i="2" s="1"/>
  <c r="L1217" i="2"/>
  <c r="N1217" i="2"/>
  <c r="J1218" i="2"/>
  <c r="N1218" i="2" s="1"/>
  <c r="K1218" i="2"/>
  <c r="L1218" i="2"/>
  <c r="M1218" i="2"/>
  <c r="S1218" i="2" s="1"/>
  <c r="O1218" i="2"/>
  <c r="J1219" i="2"/>
  <c r="N1219" i="2" s="1"/>
  <c r="K1219" i="2"/>
  <c r="M1219" i="2"/>
  <c r="S1219" i="2" s="1"/>
  <c r="J1220" i="2"/>
  <c r="K1220" i="2"/>
  <c r="N1220" i="2"/>
  <c r="J1221" i="2"/>
  <c r="K1221" i="2"/>
  <c r="L1221" i="2"/>
  <c r="M1221" i="2"/>
  <c r="N1221" i="2"/>
  <c r="O1221" i="2" s="1"/>
  <c r="Q1221" i="2"/>
  <c r="S1221" i="2"/>
  <c r="J1222" i="2"/>
  <c r="K1222" i="2" s="1"/>
  <c r="L1222" i="2" s="1"/>
  <c r="M1222" i="2"/>
  <c r="S1222" i="2" s="1"/>
  <c r="J1223" i="2"/>
  <c r="K1223" i="2" s="1"/>
  <c r="M1223" i="2"/>
  <c r="S1223" i="2"/>
  <c r="J1224" i="2"/>
  <c r="K1224" i="2"/>
  <c r="M1224" i="2" s="1"/>
  <c r="S1224" i="2" s="1"/>
  <c r="J1225" i="2"/>
  <c r="K1225" i="2"/>
  <c r="M1225" i="2" s="1"/>
  <c r="S1225" i="2" s="1"/>
  <c r="L1225" i="2"/>
  <c r="N1225" i="2"/>
  <c r="O1225" i="2"/>
  <c r="Q1225" i="2"/>
  <c r="J1226" i="2"/>
  <c r="N1226" i="2" s="1"/>
  <c r="K1226" i="2"/>
  <c r="L1226" i="2"/>
  <c r="M1226" i="2"/>
  <c r="S1226" i="2" s="1"/>
  <c r="O1226" i="2"/>
  <c r="J1227" i="2"/>
  <c r="K1227" i="2"/>
  <c r="M1227" i="2" s="1"/>
  <c r="S1227" i="2" s="1"/>
  <c r="J1228" i="2"/>
  <c r="K1228" i="2"/>
  <c r="N1228" i="2"/>
  <c r="J1229" i="2"/>
  <c r="K1229" i="2"/>
  <c r="L1229" i="2" s="1"/>
  <c r="Q1229" i="2" s="1"/>
  <c r="M1229" i="2"/>
  <c r="N1229" i="2"/>
  <c r="O1229" i="2" s="1"/>
  <c r="S1229" i="2"/>
  <c r="J1230" i="2"/>
  <c r="K1230" i="2" s="1"/>
  <c r="L1230" i="2"/>
  <c r="M1230" i="2"/>
  <c r="S1230" i="2" s="1"/>
  <c r="J1231" i="2"/>
  <c r="K1231" i="2" s="1"/>
  <c r="M1231" i="2" s="1"/>
  <c r="S1231" i="2" s="1"/>
  <c r="J1232" i="2"/>
  <c r="K1232" i="2"/>
  <c r="M1232" i="2" s="1"/>
  <c r="S1232" i="2"/>
  <c r="J1233" i="2"/>
  <c r="K1233" i="2"/>
  <c r="M1233" i="2" s="1"/>
  <c r="S1233" i="2" s="1"/>
  <c r="L1233" i="2"/>
  <c r="N1233" i="2"/>
  <c r="O1233" i="2"/>
  <c r="Q1233" i="2"/>
  <c r="J1234" i="2"/>
  <c r="N1234" i="2" s="1"/>
  <c r="K1234" i="2"/>
  <c r="L1234" i="2"/>
  <c r="M1234" i="2"/>
  <c r="S1234" i="2" s="1"/>
  <c r="J1235" i="2"/>
  <c r="K1235" i="2"/>
  <c r="M1235" i="2"/>
  <c r="S1235" i="2" s="1"/>
  <c r="J1236" i="2"/>
  <c r="K1236" i="2"/>
  <c r="N1236" i="2"/>
  <c r="J1237" i="2"/>
  <c r="K1237" i="2"/>
  <c r="L1237" i="2" s="1"/>
  <c r="M1237" i="2"/>
  <c r="N1237" i="2"/>
  <c r="O1237" i="2" s="1"/>
  <c r="Q1237" i="2" s="1"/>
  <c r="S1237" i="2"/>
  <c r="J1238" i="2"/>
  <c r="K1238" i="2" s="1"/>
  <c r="L1238" i="2"/>
  <c r="M1238" i="2"/>
  <c r="S1238" i="2" s="1"/>
  <c r="J1239" i="2"/>
  <c r="K1239" i="2" s="1"/>
  <c r="M1239" i="2"/>
  <c r="S1239" i="2"/>
  <c r="J1240" i="2"/>
  <c r="K1240" i="2"/>
  <c r="M1240" i="2" s="1"/>
  <c r="S1240" i="2"/>
  <c r="J1241" i="2"/>
  <c r="K1241" i="2"/>
  <c r="M1241" i="2" s="1"/>
  <c r="S1241" i="2" s="1"/>
  <c r="L1241" i="2"/>
  <c r="N1241" i="2"/>
  <c r="J1242" i="2"/>
  <c r="N1242" i="2" s="1"/>
  <c r="K1242" i="2"/>
  <c r="L1242" i="2"/>
  <c r="M1242" i="2"/>
  <c r="S1242" i="2" s="1"/>
  <c r="O1242" i="2"/>
  <c r="J1243" i="2"/>
  <c r="K1243" i="2"/>
  <c r="M1243" i="2"/>
  <c r="S1243" i="2" s="1"/>
  <c r="J1244" i="2"/>
  <c r="K1244" i="2"/>
  <c r="N1244" i="2"/>
  <c r="J1245" i="2"/>
  <c r="K1245" i="2"/>
  <c r="L1245" i="2" s="1"/>
  <c r="M1245" i="2"/>
  <c r="N1245" i="2"/>
  <c r="O1245" i="2" s="1"/>
  <c r="Q1245" i="2"/>
  <c r="S1245" i="2"/>
  <c r="J1246" i="2"/>
  <c r="J1247" i="2"/>
  <c r="K1247" i="2" s="1"/>
  <c r="M1247" i="2"/>
  <c r="S1247" i="2"/>
  <c r="J1248" i="2"/>
  <c r="K1248" i="2"/>
  <c r="M1248" i="2" s="1"/>
  <c r="S1248" i="2"/>
  <c r="J1249" i="2"/>
  <c r="K1249" i="2"/>
  <c r="M1249" i="2" s="1"/>
  <c r="S1249" i="2" s="1"/>
  <c r="L1249" i="2"/>
  <c r="N1249" i="2"/>
  <c r="O1249" i="2" s="1"/>
  <c r="J1250" i="2"/>
  <c r="N1250" i="2" s="1"/>
  <c r="K1250" i="2"/>
  <c r="L1250" i="2"/>
  <c r="M1250" i="2"/>
  <c r="S1250" i="2" s="1"/>
  <c r="O1250" i="2"/>
  <c r="J1251" i="2"/>
  <c r="J1252" i="2"/>
  <c r="K1252" i="2"/>
  <c r="N1252" i="2"/>
  <c r="J1253" i="2"/>
  <c r="K1253" i="2"/>
  <c r="L1253" i="2" s="1"/>
  <c r="M1253" i="2"/>
  <c r="N1253" i="2"/>
  <c r="O1253" i="2" s="1"/>
  <c r="Q1253" i="2"/>
  <c r="S1253" i="2"/>
  <c r="J1254" i="2"/>
  <c r="J1255" i="2"/>
  <c r="K1255" i="2" s="1"/>
  <c r="M1255" i="2"/>
  <c r="S1255" i="2"/>
  <c r="J1256" i="2"/>
  <c r="K1256" i="2"/>
  <c r="M1256" i="2" s="1"/>
  <c r="S1256" i="2"/>
  <c r="J1257" i="2"/>
  <c r="K1257" i="2"/>
  <c r="M1257" i="2" s="1"/>
  <c r="S1257" i="2" s="1"/>
  <c r="L1257" i="2"/>
  <c r="N1257" i="2"/>
  <c r="J1258" i="2"/>
  <c r="N1258" i="2" s="1"/>
  <c r="P1258" i="2" s="1"/>
  <c r="K1258" i="2"/>
  <c r="L1258" i="2"/>
  <c r="M1258" i="2"/>
  <c r="S1258" i="2" s="1"/>
  <c r="O1258" i="2"/>
  <c r="Q1258" i="2"/>
  <c r="R1258" i="2"/>
  <c r="J1259" i="2"/>
  <c r="N1259" i="2" s="1"/>
  <c r="K1259" i="2"/>
  <c r="L1259" i="2"/>
  <c r="M1259" i="2"/>
  <c r="S1259" i="2" s="1"/>
  <c r="J1260" i="2"/>
  <c r="K1260" i="2"/>
  <c r="N1260" i="2"/>
  <c r="J1261" i="2"/>
  <c r="K1261" i="2"/>
  <c r="L1261" i="2" s="1"/>
  <c r="M1261" i="2"/>
  <c r="N1261" i="2"/>
  <c r="O1261" i="2" s="1"/>
  <c r="Q1261" i="2"/>
  <c r="S1261" i="2"/>
  <c r="J1262" i="2"/>
  <c r="K1262" i="2" s="1"/>
  <c r="M1262" i="2" s="1"/>
  <c r="S1262" i="2" s="1"/>
  <c r="L1262" i="2"/>
  <c r="N1262" i="2"/>
  <c r="J1263" i="2"/>
  <c r="J1264" i="2"/>
  <c r="K1264" i="2"/>
  <c r="M1264" i="2" s="1"/>
  <c r="S1264" i="2"/>
  <c r="J1265" i="2"/>
  <c r="K1265" i="2"/>
  <c r="M1265" i="2" s="1"/>
  <c r="S1265" i="2" s="1"/>
  <c r="L1265" i="2"/>
  <c r="N1265" i="2"/>
  <c r="O1265" i="2"/>
  <c r="J1266" i="2"/>
  <c r="N1266" i="2" s="1"/>
  <c r="P1266" i="2" s="1"/>
  <c r="K1266" i="2"/>
  <c r="L1266" i="2"/>
  <c r="M1266" i="2"/>
  <c r="S1266" i="2" s="1"/>
  <c r="O1266" i="2"/>
  <c r="Q1266" i="2" s="1"/>
  <c r="R1266" i="2" s="1"/>
  <c r="J1267" i="2"/>
  <c r="N1267" i="2" s="1"/>
  <c r="K1267" i="2"/>
  <c r="L1267" i="2"/>
  <c r="M1267" i="2"/>
  <c r="S1267" i="2" s="1"/>
  <c r="J1268" i="2"/>
  <c r="K1268" i="2"/>
  <c r="N1268" i="2"/>
  <c r="J1269" i="2"/>
  <c r="K1269" i="2"/>
  <c r="L1269" i="2" s="1"/>
  <c r="M1269" i="2"/>
  <c r="N1269" i="2"/>
  <c r="S1269" i="2"/>
  <c r="J1270" i="2"/>
  <c r="K1270" i="2" s="1"/>
  <c r="M1270" i="2" s="1"/>
  <c r="S1270" i="2" s="1"/>
  <c r="L1270" i="2"/>
  <c r="N1270" i="2"/>
  <c r="J1271" i="2"/>
  <c r="J1272" i="2"/>
  <c r="K1272" i="2"/>
  <c r="M1272" i="2" s="1"/>
  <c r="S1272" i="2"/>
  <c r="J1273" i="2"/>
  <c r="K1273" i="2"/>
  <c r="M1273" i="2" s="1"/>
  <c r="S1273" i="2" s="1"/>
  <c r="L1273" i="2"/>
  <c r="N1273" i="2"/>
  <c r="O1273" i="2"/>
  <c r="J1274" i="2"/>
  <c r="N1274" i="2" s="1"/>
  <c r="P1274" i="2" s="1"/>
  <c r="K1274" i="2"/>
  <c r="L1274" i="2"/>
  <c r="M1274" i="2"/>
  <c r="S1274" i="2" s="1"/>
  <c r="O1274" i="2"/>
  <c r="Q1274" i="2" s="1"/>
  <c r="R1274" i="2" s="1"/>
  <c r="J1275" i="2"/>
  <c r="N1275" i="2" s="1"/>
  <c r="K1275" i="2"/>
  <c r="L1275" i="2" s="1"/>
  <c r="M1275" i="2"/>
  <c r="S1275" i="2" s="1"/>
  <c r="J1276" i="2"/>
  <c r="K1276" i="2"/>
  <c r="N1276" i="2"/>
  <c r="J1277" i="2"/>
  <c r="K1277" i="2"/>
  <c r="L1277" i="2" s="1"/>
  <c r="M1277" i="2"/>
  <c r="N1277" i="2"/>
  <c r="S1277" i="2"/>
  <c r="J1278" i="2"/>
  <c r="K1278" i="2" s="1"/>
  <c r="M1278" i="2" s="1"/>
  <c r="S1278" i="2" s="1"/>
  <c r="L1278" i="2"/>
  <c r="N1278" i="2"/>
  <c r="J1279" i="2"/>
  <c r="J1280" i="2"/>
  <c r="K1280" i="2"/>
  <c r="M1280" i="2" s="1"/>
  <c r="S1280" i="2"/>
  <c r="J1281" i="2"/>
  <c r="K1281" i="2"/>
  <c r="M1281" i="2" s="1"/>
  <c r="S1281" i="2" s="1"/>
  <c r="L1281" i="2"/>
  <c r="N1281" i="2"/>
  <c r="O1281" i="2"/>
  <c r="J1282" i="2"/>
  <c r="N1282" i="2" s="1"/>
  <c r="K1282" i="2"/>
  <c r="M1282" i="2" s="1"/>
  <c r="S1282" i="2" s="1"/>
  <c r="L1282" i="2"/>
  <c r="O1282" i="2"/>
  <c r="Q1282" i="2"/>
  <c r="R1282" i="2" s="1"/>
  <c r="J1283" i="2"/>
  <c r="N1283" i="2" s="1"/>
  <c r="K1283" i="2"/>
  <c r="L1283" i="2"/>
  <c r="M1283" i="2"/>
  <c r="S1283" i="2" s="1"/>
  <c r="J1284" i="2"/>
  <c r="K1284" i="2"/>
  <c r="L1284" i="2" s="1"/>
  <c r="M1284" i="2"/>
  <c r="N1284" i="2"/>
  <c r="J1285" i="2"/>
  <c r="K1285" i="2"/>
  <c r="L1285" i="2" s="1"/>
  <c r="M1285" i="2"/>
  <c r="N1285" i="2"/>
  <c r="S1285" i="2"/>
  <c r="J1286" i="2"/>
  <c r="K1286" i="2" s="1"/>
  <c r="L1286" i="2"/>
  <c r="M1286" i="2"/>
  <c r="S1286" i="2" s="1"/>
  <c r="N1286" i="2"/>
  <c r="O1286" i="2"/>
  <c r="J1287" i="2"/>
  <c r="J1288" i="2"/>
  <c r="K1288" i="2"/>
  <c r="M1288" i="2" s="1"/>
  <c r="S1288" i="2"/>
  <c r="J1289" i="2"/>
  <c r="K1289" i="2"/>
  <c r="M1289" i="2" s="1"/>
  <c r="S1289" i="2" s="1"/>
  <c r="L1289" i="2"/>
  <c r="N1289" i="2"/>
  <c r="J1290" i="2"/>
  <c r="N1290" i="2" s="1"/>
  <c r="K1290" i="2"/>
  <c r="L1290" i="2"/>
  <c r="M1290" i="2"/>
  <c r="S1290" i="2" s="1"/>
  <c r="O1290" i="2"/>
  <c r="Q1290" i="2" s="1"/>
  <c r="R1290" i="2" s="1"/>
  <c r="J1291" i="2"/>
  <c r="N1291" i="2" s="1"/>
  <c r="K1291" i="2"/>
  <c r="M1291" i="2" s="1"/>
  <c r="S1291" i="2" s="1"/>
  <c r="L1291" i="2"/>
  <c r="J1292" i="2"/>
  <c r="K1292" i="2"/>
  <c r="L1292" i="2" s="1"/>
  <c r="M1292" i="2"/>
  <c r="N1292" i="2"/>
  <c r="O1292" i="2"/>
  <c r="Q1292" i="2" s="1"/>
  <c r="R1292" i="2" s="1"/>
  <c r="P1292" i="2"/>
  <c r="S1292" i="2"/>
  <c r="J1293" i="2"/>
  <c r="K1293" i="2"/>
  <c r="L1293" i="2" s="1"/>
  <c r="M1293" i="2"/>
  <c r="S1293" i="2" s="1"/>
  <c r="N1293" i="2"/>
  <c r="O1293" i="2"/>
  <c r="J1294" i="2"/>
  <c r="K1294" i="2"/>
  <c r="L1294" i="2"/>
  <c r="M1294" i="2"/>
  <c r="N1294" i="2"/>
  <c r="O1294" i="2" s="1"/>
  <c r="S1294" i="2"/>
  <c r="J1295" i="2"/>
  <c r="K1295" i="2"/>
  <c r="M1295" i="2" s="1"/>
  <c r="S1295" i="2" s="1"/>
  <c r="J1296" i="2"/>
  <c r="K1296" i="2"/>
  <c r="M1296" i="2" s="1"/>
  <c r="S1296" i="2"/>
  <c r="J1297" i="2"/>
  <c r="K1297" i="2"/>
  <c r="L1297" i="2"/>
  <c r="M1297" i="2"/>
  <c r="N1297" i="2"/>
  <c r="R1297" i="2" s="1"/>
  <c r="O1297" i="2"/>
  <c r="P1297" i="2"/>
  <c r="Q1297" i="2"/>
  <c r="J1298" i="2"/>
  <c r="N1298" i="2" s="1"/>
  <c r="K1298" i="2"/>
  <c r="L1298" i="2"/>
  <c r="M1298" i="2"/>
  <c r="S1298" i="2"/>
  <c r="J1299" i="2"/>
  <c r="N1299" i="2" s="1"/>
  <c r="K1299" i="2"/>
  <c r="L1299" i="2" s="1"/>
  <c r="M1299" i="2"/>
  <c r="S1299" i="2"/>
  <c r="J1300" i="2"/>
  <c r="K1300" i="2"/>
  <c r="N1300" i="2"/>
  <c r="J1301" i="2"/>
  <c r="K1301" i="2"/>
  <c r="L1301" i="2" s="1"/>
  <c r="M1301" i="2"/>
  <c r="N1301" i="2"/>
  <c r="O1301" i="2" s="1"/>
  <c r="Q1301" i="2" s="1"/>
  <c r="S1301" i="2"/>
  <c r="J1302" i="2"/>
  <c r="K1302" i="2"/>
  <c r="M1302" i="2" s="1"/>
  <c r="S1302" i="2" s="1"/>
  <c r="J1303" i="2"/>
  <c r="K1303" i="2"/>
  <c r="M1303" i="2" s="1"/>
  <c r="S1303" i="2" s="1"/>
  <c r="J1304" i="2"/>
  <c r="K1304" i="2" s="1"/>
  <c r="M1304" i="2" s="1"/>
  <c r="S1304" i="2" s="1"/>
  <c r="J1305" i="2"/>
  <c r="K1305" i="2"/>
  <c r="L1305" i="2" s="1"/>
  <c r="M1305" i="2"/>
  <c r="S1305" i="2" s="1"/>
  <c r="N1305" i="2"/>
  <c r="J1306" i="2"/>
  <c r="N1306" i="2" s="1"/>
  <c r="K1306" i="2"/>
  <c r="M1306" i="2" s="1"/>
  <c r="S1306" i="2" s="1"/>
  <c r="L1306" i="2"/>
  <c r="O1306" i="2"/>
  <c r="J1307" i="2"/>
  <c r="N1307" i="2" s="1"/>
  <c r="K1307" i="2"/>
  <c r="L1307" i="2" s="1"/>
  <c r="M1307" i="2"/>
  <c r="S1307" i="2" s="1"/>
  <c r="J1308" i="2"/>
  <c r="K1308" i="2"/>
  <c r="L1308" i="2" s="1"/>
  <c r="M1308" i="2"/>
  <c r="S1308" i="2" s="1"/>
  <c r="N1308" i="2"/>
  <c r="P1308" i="2"/>
  <c r="J1309" i="2"/>
  <c r="K1309" i="2"/>
  <c r="L1309" i="2" s="1"/>
  <c r="M1309" i="2"/>
  <c r="N1309" i="2"/>
  <c r="O1309" i="2" s="1"/>
  <c r="S1309" i="2"/>
  <c r="J1310" i="2"/>
  <c r="K1310" i="2"/>
  <c r="L1310" i="2"/>
  <c r="M1310" i="2"/>
  <c r="S1310" i="2" s="1"/>
  <c r="N1310" i="2"/>
  <c r="O1310" i="2"/>
  <c r="J1311" i="2"/>
  <c r="K1311" i="2"/>
  <c r="M1311" i="2"/>
  <c r="S1311" i="2"/>
  <c r="J1312" i="2"/>
  <c r="K1312" i="2"/>
  <c r="M1312" i="2" s="1"/>
  <c r="S1312" i="2"/>
  <c r="J1313" i="2"/>
  <c r="K1313" i="2"/>
  <c r="L1313" i="2"/>
  <c r="M1313" i="2"/>
  <c r="S1313" i="2" s="1"/>
  <c r="N1313" i="2"/>
  <c r="O1313" i="2"/>
  <c r="P1313" i="2"/>
  <c r="Q1313" i="2"/>
  <c r="J1314" i="2"/>
  <c r="N1314" i="2" s="1"/>
  <c r="K1314" i="2"/>
  <c r="L1314" i="2" s="1"/>
  <c r="Q1314" i="2" s="1"/>
  <c r="R1314" i="2" s="1"/>
  <c r="M1314" i="2"/>
  <c r="O1314" i="2"/>
  <c r="S1314" i="2"/>
  <c r="J1315" i="2"/>
  <c r="J1316" i="2"/>
  <c r="K1316" i="2"/>
  <c r="L1316" i="2" s="1"/>
  <c r="M1316" i="2"/>
  <c r="N1316" i="2"/>
  <c r="O1316" i="2"/>
  <c r="P1316" i="2"/>
  <c r="Q1316" i="2"/>
  <c r="R1316" i="2"/>
  <c r="S1316" i="2"/>
  <c r="J1317" i="2"/>
  <c r="K1317" i="2"/>
  <c r="L1317" i="2" s="1"/>
  <c r="M1317" i="2"/>
  <c r="N1317" i="2"/>
  <c r="O1317" i="2"/>
  <c r="Q1317" i="2"/>
  <c r="S1317" i="2"/>
  <c r="J1318" i="2"/>
  <c r="K1318" i="2" s="1"/>
  <c r="M1318" i="2" s="1"/>
  <c r="S1318" i="2" s="1"/>
  <c r="N1318" i="2"/>
  <c r="J1319" i="2"/>
  <c r="K1319" i="2" s="1"/>
  <c r="M1319" i="2" s="1"/>
  <c r="S1319" i="2" s="1"/>
  <c r="J1320" i="2"/>
  <c r="K1320" i="2"/>
  <c r="M1320" i="2" s="1"/>
  <c r="S1320" i="2"/>
  <c r="J1321" i="2"/>
  <c r="K1321" i="2"/>
  <c r="M1321" i="2" s="1"/>
  <c r="S1321" i="2" s="1"/>
  <c r="L1321" i="2"/>
  <c r="N1321" i="2"/>
  <c r="J1322" i="2"/>
  <c r="N1322" i="2" s="1"/>
  <c r="K1322" i="2"/>
  <c r="L1322" i="2" s="1"/>
  <c r="M1322" i="2"/>
  <c r="O1322" i="2" s="1"/>
  <c r="Q1322" i="2" s="1"/>
  <c r="R1322" i="2" s="1"/>
  <c r="J1323" i="2"/>
  <c r="N1323" i="2" s="1"/>
  <c r="K1323" i="2"/>
  <c r="M1323" i="2"/>
  <c r="S1323" i="2" s="1"/>
  <c r="J1324" i="2"/>
  <c r="K1324" i="2"/>
  <c r="L1324" i="2" s="1"/>
  <c r="M1324" i="2"/>
  <c r="O1324" i="2" s="1"/>
  <c r="N1324" i="2"/>
  <c r="S1324" i="2"/>
  <c r="J1325" i="2"/>
  <c r="K1325" i="2"/>
  <c r="L1325" i="2" s="1"/>
  <c r="M1325" i="2"/>
  <c r="N1325" i="2"/>
  <c r="J1326" i="2"/>
  <c r="K1326" i="2"/>
  <c r="L1326" i="2" s="1"/>
  <c r="N1326" i="2"/>
  <c r="J1327" i="2"/>
  <c r="K1327" i="2"/>
  <c r="M1327" i="2" s="1"/>
  <c r="S1327" i="2" s="1"/>
  <c r="N1327" i="2"/>
  <c r="J1328" i="2"/>
  <c r="K1328" i="2"/>
  <c r="M1328" i="2" s="1"/>
  <c r="S1328" i="2" s="1"/>
  <c r="J1329" i="2"/>
  <c r="K1329" i="2"/>
  <c r="M1329" i="2" s="1"/>
  <c r="S1329" i="2" s="1"/>
  <c r="L1329" i="2"/>
  <c r="N1329" i="2"/>
  <c r="J1330" i="2"/>
  <c r="N1330" i="2" s="1"/>
  <c r="K1330" i="2"/>
  <c r="L1330" i="2" s="1"/>
  <c r="M1330" i="2"/>
  <c r="O1330" i="2" s="1"/>
  <c r="Q1330" i="2" s="1"/>
  <c r="R1330" i="2" s="1"/>
  <c r="J1331" i="2"/>
  <c r="N1331" i="2" s="1"/>
  <c r="K1331" i="2"/>
  <c r="M1331" i="2"/>
  <c r="S1331" i="2" s="1"/>
  <c r="J1332" i="2"/>
  <c r="K1332" i="2"/>
  <c r="L1332" i="2" s="1"/>
  <c r="M1332" i="2"/>
  <c r="O1332" i="2" s="1"/>
  <c r="N1332" i="2"/>
  <c r="S1332" i="2"/>
  <c r="J1333" i="2"/>
  <c r="K1333" i="2"/>
  <c r="L1333" i="2" s="1"/>
  <c r="M1333" i="2"/>
  <c r="N1333" i="2"/>
  <c r="J1334" i="2"/>
  <c r="K1334" i="2"/>
  <c r="L1334" i="2" s="1"/>
  <c r="N1334" i="2"/>
  <c r="J1335" i="2"/>
  <c r="K1335" i="2" s="1"/>
  <c r="M1335" i="2"/>
  <c r="S1335" i="2" s="1"/>
  <c r="J1336" i="2"/>
  <c r="K1336" i="2" s="1"/>
  <c r="M1336" i="2" s="1"/>
  <c r="S1336" i="2" s="1"/>
  <c r="J1337" i="2"/>
  <c r="N1337" i="2" s="1"/>
  <c r="J1338" i="2"/>
  <c r="N1338" i="2" s="1"/>
  <c r="O1338" i="2" s="1"/>
  <c r="Q1338" i="2" s="1"/>
  <c r="R1338" i="2" s="1"/>
  <c r="K1338" i="2"/>
  <c r="L1338" i="2"/>
  <c r="M1338" i="2"/>
  <c r="S1338" i="2"/>
  <c r="J1339" i="2"/>
  <c r="J1340" i="2"/>
  <c r="K1340" i="2"/>
  <c r="L1340" i="2" s="1"/>
  <c r="M1340" i="2"/>
  <c r="S1340" i="2" s="1"/>
  <c r="N1340" i="2"/>
  <c r="O1340" i="2"/>
  <c r="P1340" i="2"/>
  <c r="J1341" i="2"/>
  <c r="K1341" i="2"/>
  <c r="L1341" i="2" s="1"/>
  <c r="M1341" i="2"/>
  <c r="N1341" i="2"/>
  <c r="P1341" i="2" s="1"/>
  <c r="S1341" i="2"/>
  <c r="J1342" i="2"/>
  <c r="K1342" i="2"/>
  <c r="L1342" i="2" s="1"/>
  <c r="M1342" i="2"/>
  <c r="S1342" i="2" s="1"/>
  <c r="N1342" i="2"/>
  <c r="O1342" i="2" s="1"/>
  <c r="Q1342" i="2"/>
  <c r="J1343" i="2"/>
  <c r="K1343" i="2"/>
  <c r="M1343" i="2"/>
  <c r="N1343" i="2"/>
  <c r="O1343" i="2" s="1"/>
  <c r="P1343" i="2"/>
  <c r="S1343" i="2"/>
  <c r="J1344" i="2"/>
  <c r="K1344" i="2" s="1"/>
  <c r="M1344" i="2" s="1"/>
  <c r="S1344" i="2" s="1"/>
  <c r="J1345" i="2"/>
  <c r="K1345" i="2"/>
  <c r="L1345" i="2" s="1"/>
  <c r="M1345" i="2"/>
  <c r="N1345" i="2"/>
  <c r="O1345" i="2"/>
  <c r="P1345" i="2"/>
  <c r="S1345" i="2"/>
  <c r="J1346" i="2"/>
  <c r="N1346" i="2" s="1"/>
  <c r="K1346" i="2"/>
  <c r="L1346" i="2"/>
  <c r="M1346" i="2"/>
  <c r="S1346" i="2" s="1"/>
  <c r="P1346" i="2"/>
  <c r="J1347" i="2"/>
  <c r="N1347" i="2" s="1"/>
  <c r="K1347" i="2"/>
  <c r="L1347" i="2" s="1"/>
  <c r="M1347" i="2"/>
  <c r="O1347" i="2" s="1"/>
  <c r="Q1347" i="2" s="1"/>
  <c r="R1347" i="2" s="1"/>
  <c r="J1348" i="2"/>
  <c r="K1348" i="2"/>
  <c r="M1348" i="2" s="1"/>
  <c r="S1348" i="2" s="1"/>
  <c r="L1348" i="2"/>
  <c r="N1348" i="2"/>
  <c r="J1349" i="2"/>
  <c r="K1349" i="2"/>
  <c r="L1349" i="2" s="1"/>
  <c r="N1349" i="2"/>
  <c r="J1350" i="2"/>
  <c r="N1350" i="2" s="1"/>
  <c r="J1351" i="2"/>
  <c r="K1351" i="2"/>
  <c r="M1351" i="2" s="1"/>
  <c r="N1351" i="2"/>
  <c r="J1352" i="2"/>
  <c r="K1352" i="2"/>
  <c r="M1352" i="2" s="1"/>
  <c r="S1352" i="2" s="1"/>
  <c r="J1353" i="2"/>
  <c r="K1353" i="2"/>
  <c r="L1353" i="2" s="1"/>
  <c r="N1353" i="2"/>
  <c r="J1354" i="2"/>
  <c r="N1354" i="2" s="1"/>
  <c r="K1354" i="2"/>
  <c r="M1354" i="2" s="1"/>
  <c r="S1354" i="2" s="1"/>
  <c r="J1355" i="2"/>
  <c r="N1355" i="2" s="1"/>
  <c r="K1355" i="2"/>
  <c r="L1355" i="2" s="1"/>
  <c r="M1355" i="2"/>
  <c r="O1355" i="2" s="1"/>
  <c r="Q1355" i="2" s="1"/>
  <c r="R1355" i="2" s="1"/>
  <c r="P1355" i="2"/>
  <c r="S1355" i="2"/>
  <c r="J1356" i="2"/>
  <c r="K1356" i="2"/>
  <c r="L1356" i="2"/>
  <c r="M1356" i="2"/>
  <c r="N1356" i="2"/>
  <c r="O1356" i="2" s="1"/>
  <c r="Q1356" i="2" s="1"/>
  <c r="R1356" i="2" s="1"/>
  <c r="P1356" i="2"/>
  <c r="S1356" i="2"/>
  <c r="J1357" i="2"/>
  <c r="K1357" i="2" s="1"/>
  <c r="J1358" i="2"/>
  <c r="K1358" i="2" s="1"/>
  <c r="N1358" i="2"/>
  <c r="J1359" i="2"/>
  <c r="K1359" i="2"/>
  <c r="M1359" i="2" s="1"/>
  <c r="S1359" i="2" s="1"/>
  <c r="J1360" i="2"/>
  <c r="K1360" i="2" s="1"/>
  <c r="N1360" i="2"/>
  <c r="J1361" i="2"/>
  <c r="K1361" i="2"/>
  <c r="L1361" i="2"/>
  <c r="M1361" i="2"/>
  <c r="N1361" i="2"/>
  <c r="O1361" i="2" s="1"/>
  <c r="S1361" i="2"/>
  <c r="J1362" i="2"/>
  <c r="N1362" i="2" s="1"/>
  <c r="K1362" i="2"/>
  <c r="M1362" i="2"/>
  <c r="S1362" i="2" s="1"/>
  <c r="J1363" i="2"/>
  <c r="K1363" i="2" s="1"/>
  <c r="M1363" i="2" s="1"/>
  <c r="S1363" i="2"/>
  <c r="J1364" i="2"/>
  <c r="K1364" i="2"/>
  <c r="L1364" i="2"/>
  <c r="M1364" i="2"/>
  <c r="N1364" i="2"/>
  <c r="O1364" i="2" s="1"/>
  <c r="Q1364" i="2" s="1"/>
  <c r="R1364" i="2" s="1"/>
  <c r="P1364" i="2"/>
  <c r="S1364" i="2"/>
  <c r="J1365" i="2"/>
  <c r="K1365" i="2" s="1"/>
  <c r="J1366" i="2"/>
  <c r="K1366" i="2" s="1"/>
  <c r="N1366" i="2"/>
  <c r="J1367" i="2"/>
  <c r="K1367" i="2"/>
  <c r="M1367" i="2" s="1"/>
  <c r="S1367" i="2" s="1"/>
  <c r="J1368" i="2"/>
  <c r="K1368" i="2" s="1"/>
  <c r="N1368" i="2"/>
  <c r="J1369" i="2"/>
  <c r="K1369" i="2"/>
  <c r="M1369" i="2" s="1"/>
  <c r="S1369" i="2" s="1"/>
  <c r="L1369" i="2"/>
  <c r="N1369" i="2"/>
  <c r="J1370" i="2"/>
  <c r="N1370" i="2" s="1"/>
  <c r="K1370" i="2"/>
  <c r="M1370" i="2"/>
  <c r="S1370" i="2" s="1"/>
  <c r="J1371" i="2"/>
  <c r="K1371" i="2" s="1"/>
  <c r="M1371" i="2" s="1"/>
  <c r="S1371" i="2"/>
  <c r="J1372" i="2"/>
  <c r="K1372" i="2"/>
  <c r="L1372" i="2"/>
  <c r="M1372" i="2"/>
  <c r="N1372" i="2"/>
  <c r="O1372" i="2" s="1"/>
  <c r="P1372" i="2"/>
  <c r="S1372" i="2"/>
  <c r="J1373" i="2"/>
  <c r="K1373" i="2" s="1"/>
  <c r="L1373" i="2" s="1"/>
  <c r="M1373" i="2"/>
  <c r="S1373" i="2" s="1"/>
  <c r="J1374" i="2"/>
  <c r="K1374" i="2" s="1"/>
  <c r="N1374" i="2"/>
  <c r="J1375" i="2"/>
  <c r="L1375" i="2" s="1"/>
  <c r="K1375" i="2"/>
  <c r="M1375" i="2" s="1"/>
  <c r="S1375" i="2" s="1"/>
  <c r="J1376" i="2"/>
  <c r="K1376" i="2" s="1"/>
  <c r="N1376" i="2"/>
  <c r="J1377" i="2"/>
  <c r="K1377" i="2"/>
  <c r="M1377" i="2" s="1"/>
  <c r="S1377" i="2" s="1"/>
  <c r="L1377" i="2"/>
  <c r="N1377" i="2"/>
  <c r="J1378" i="2"/>
  <c r="N1378" i="2" s="1"/>
  <c r="K1378" i="2"/>
  <c r="M1378" i="2" s="1"/>
  <c r="S1378" i="2" s="1"/>
  <c r="J1379" i="2"/>
  <c r="K1379" i="2" s="1"/>
  <c r="M1379" i="2" s="1"/>
  <c r="S1379" i="2"/>
  <c r="J1380" i="2"/>
  <c r="K1380" i="2"/>
  <c r="L1380" i="2"/>
  <c r="M1380" i="2"/>
  <c r="N1380" i="2"/>
  <c r="O1380" i="2" s="1"/>
  <c r="P1380" i="2"/>
  <c r="S1380" i="2"/>
  <c r="J1381" i="2"/>
  <c r="K1381" i="2" s="1"/>
  <c r="L1381" i="2" s="1"/>
  <c r="M1381" i="2"/>
  <c r="S1381" i="2" s="1"/>
  <c r="J1382" i="2"/>
  <c r="K1382" i="2" s="1"/>
  <c r="N1382" i="2"/>
  <c r="J1383" i="2"/>
  <c r="L1383" i="2" s="1"/>
  <c r="K1383" i="2"/>
  <c r="M1383" i="2" s="1"/>
  <c r="S1383" i="2" s="1"/>
  <c r="J1384" i="2"/>
  <c r="K1384" i="2" s="1"/>
  <c r="N1384" i="2"/>
  <c r="J1385" i="2"/>
  <c r="K1385" i="2"/>
  <c r="M1385" i="2" s="1"/>
  <c r="S1385" i="2" s="1"/>
  <c r="L1385" i="2"/>
  <c r="N1385" i="2"/>
  <c r="O1385" i="2" s="1"/>
  <c r="J1386" i="2"/>
  <c r="N1386" i="2" s="1"/>
  <c r="K1386" i="2"/>
  <c r="M1386" i="2" s="1"/>
  <c r="S1386" i="2" s="1"/>
  <c r="J1387" i="2"/>
  <c r="K1387" i="2" s="1"/>
  <c r="M1387" i="2" s="1"/>
  <c r="S1387" i="2" s="1"/>
  <c r="J1388" i="2"/>
  <c r="K1388" i="2"/>
  <c r="L1388" i="2"/>
  <c r="M1388" i="2"/>
  <c r="N1388" i="2"/>
  <c r="O1388" i="2" s="1"/>
  <c r="P1388" i="2"/>
  <c r="S1388" i="2"/>
  <c r="J1389" i="2"/>
  <c r="K1389" i="2" s="1"/>
  <c r="L1389" i="2" s="1"/>
  <c r="M1389" i="2"/>
  <c r="S1389" i="2" s="1"/>
  <c r="J1390" i="2"/>
  <c r="K1390" i="2" s="1"/>
  <c r="N1390" i="2"/>
  <c r="J1391" i="2"/>
  <c r="K1391" i="2"/>
  <c r="M1391" i="2" s="1"/>
  <c r="S1391" i="2" s="1"/>
  <c r="J1392" i="2"/>
  <c r="K1392" i="2" s="1"/>
  <c r="N1392" i="2"/>
  <c r="J1393" i="2"/>
  <c r="K1393" i="2"/>
  <c r="M1393" i="2" s="1"/>
  <c r="S1393" i="2" s="1"/>
  <c r="L1393" i="2"/>
  <c r="N1393" i="2"/>
  <c r="O1393" i="2" s="1"/>
  <c r="J1394" i="2"/>
  <c r="N1394" i="2" s="1"/>
  <c r="K1394" i="2"/>
  <c r="M1394" i="2"/>
  <c r="S1394" i="2" s="1"/>
  <c r="J1395" i="2"/>
  <c r="K1395" i="2" s="1"/>
  <c r="M1395" i="2" s="1"/>
  <c r="S1395" i="2" s="1"/>
  <c r="J1396" i="2"/>
  <c r="K1396" i="2"/>
  <c r="L1396" i="2"/>
  <c r="M1396" i="2"/>
  <c r="N1396" i="2"/>
  <c r="O1396" i="2" s="1"/>
  <c r="P1396" i="2"/>
  <c r="S1396" i="2"/>
  <c r="J1397" i="2"/>
  <c r="K1397" i="2" s="1"/>
  <c r="L1397" i="2" s="1"/>
  <c r="M1397" i="2"/>
  <c r="S1397" i="2" s="1"/>
  <c r="J1398" i="2"/>
  <c r="K1398" i="2" s="1"/>
  <c r="N1398" i="2"/>
  <c r="J1399" i="2"/>
  <c r="K1399" i="2"/>
  <c r="M1399" i="2" s="1"/>
  <c r="S1399" i="2" s="1"/>
  <c r="J1400" i="2"/>
  <c r="K1400" i="2" s="1"/>
  <c r="N1400" i="2"/>
  <c r="J1401" i="2"/>
  <c r="K1401" i="2"/>
  <c r="M1401" i="2" s="1"/>
  <c r="S1401" i="2" s="1"/>
  <c r="L1401" i="2"/>
  <c r="N1401" i="2"/>
  <c r="J1402" i="2"/>
  <c r="N1402" i="2" s="1"/>
  <c r="K1402" i="2"/>
  <c r="M1402" i="2" s="1"/>
  <c r="S1402" i="2" s="1"/>
  <c r="J1403" i="2"/>
  <c r="K1403" i="2" s="1"/>
  <c r="M1403" i="2" s="1"/>
  <c r="S1403" i="2"/>
  <c r="J1404" i="2"/>
  <c r="K1404" i="2"/>
  <c r="L1404" i="2"/>
  <c r="M1404" i="2"/>
  <c r="N1404" i="2"/>
  <c r="O1404" i="2" s="1"/>
  <c r="P1404" i="2"/>
  <c r="S1404" i="2"/>
  <c r="J1405" i="2"/>
  <c r="K1405" i="2" s="1"/>
  <c r="L1405" i="2" s="1"/>
  <c r="M1405" i="2"/>
  <c r="S1405" i="2" s="1"/>
  <c r="J1406" i="2"/>
  <c r="K1406" i="2" s="1"/>
  <c r="N1406" i="2"/>
  <c r="J1407" i="2"/>
  <c r="K1407" i="2"/>
  <c r="M1407" i="2" s="1"/>
  <c r="S1407" i="2" s="1"/>
  <c r="J1408" i="2"/>
  <c r="K1408" i="2" s="1"/>
  <c r="N1408" i="2"/>
  <c r="J1409" i="2"/>
  <c r="K1409" i="2"/>
  <c r="M1409" i="2" s="1"/>
  <c r="S1409" i="2" s="1"/>
  <c r="L1409" i="2"/>
  <c r="N1409" i="2"/>
  <c r="O1409" i="2" s="1"/>
  <c r="J1410" i="2"/>
  <c r="N1410" i="2" s="1"/>
  <c r="K1410" i="2"/>
  <c r="M1410" i="2" s="1"/>
  <c r="S1410" i="2" s="1"/>
  <c r="J1411" i="2"/>
  <c r="K1411" i="2" s="1"/>
  <c r="M1411" i="2" s="1"/>
  <c r="S1411" i="2" s="1"/>
  <c r="J1412" i="2"/>
  <c r="K1412" i="2"/>
  <c r="L1412" i="2"/>
  <c r="M1412" i="2"/>
  <c r="N1412" i="2"/>
  <c r="O1412" i="2" s="1"/>
  <c r="P1412" i="2"/>
  <c r="S1412" i="2"/>
  <c r="J1413" i="2"/>
  <c r="K1413" i="2" s="1"/>
  <c r="L1413" i="2" s="1"/>
  <c r="J1414" i="2"/>
  <c r="K1414" i="2" s="1"/>
  <c r="N1414" i="2"/>
  <c r="J1415" i="2"/>
  <c r="K1415" i="2"/>
  <c r="M1415" i="2" s="1"/>
  <c r="S1415" i="2" s="1"/>
  <c r="J1416" i="2"/>
  <c r="K1416" i="2" s="1"/>
  <c r="N1416" i="2"/>
  <c r="J1417" i="2"/>
  <c r="K1417" i="2"/>
  <c r="M1417" i="2" s="1"/>
  <c r="S1417" i="2" s="1"/>
  <c r="L1417" i="2"/>
  <c r="N1417" i="2"/>
  <c r="J1418" i="2"/>
  <c r="N1418" i="2" s="1"/>
  <c r="K1418" i="2"/>
  <c r="M1418" i="2"/>
  <c r="S1418" i="2" s="1"/>
  <c r="J1419" i="2"/>
  <c r="K1419" i="2" s="1"/>
  <c r="M1419" i="2" s="1"/>
  <c r="S1419" i="2" s="1"/>
  <c r="J1420" i="2"/>
  <c r="K1420" i="2"/>
  <c r="L1420" i="2"/>
  <c r="M1420" i="2"/>
  <c r="N1420" i="2"/>
  <c r="O1420" i="2" s="1"/>
  <c r="P1420" i="2"/>
  <c r="S1420" i="2"/>
  <c r="J1421" i="2"/>
  <c r="K1421" i="2" s="1"/>
  <c r="J1422" i="2"/>
  <c r="K1422" i="2" s="1"/>
  <c r="N1422" i="2"/>
  <c r="J1423" i="2"/>
  <c r="K1423" i="2"/>
  <c r="M1423" i="2" s="1"/>
  <c r="S1423" i="2" s="1"/>
  <c r="J1424" i="2"/>
  <c r="K1424" i="2" s="1"/>
  <c r="N1424" i="2"/>
  <c r="J1425" i="2"/>
  <c r="K1425" i="2"/>
  <c r="M1425" i="2" s="1"/>
  <c r="S1425" i="2" s="1"/>
  <c r="L1425" i="2"/>
  <c r="N1425" i="2"/>
  <c r="O1425" i="2" s="1"/>
  <c r="J1426" i="2"/>
  <c r="N1426" i="2" s="1"/>
  <c r="K1426" i="2"/>
  <c r="M1426" i="2"/>
  <c r="S1426" i="2" s="1"/>
  <c r="J1427" i="2"/>
  <c r="K1427" i="2" s="1"/>
  <c r="M1427" i="2" s="1"/>
  <c r="S1427" i="2" s="1"/>
  <c r="J1428" i="2"/>
  <c r="K1428" i="2"/>
  <c r="L1428" i="2"/>
  <c r="M1428" i="2"/>
  <c r="N1428" i="2"/>
  <c r="O1428" i="2" s="1"/>
  <c r="P1428" i="2"/>
  <c r="S1428" i="2"/>
  <c r="J1429" i="2"/>
  <c r="K1429" i="2" s="1"/>
  <c r="L1429" i="2" s="1"/>
  <c r="M1429" i="2"/>
  <c r="S1429" i="2" s="1"/>
  <c r="J1430" i="2"/>
  <c r="K1430" i="2" s="1"/>
  <c r="N1430" i="2"/>
  <c r="J1431" i="2"/>
  <c r="L1431" i="2" s="1"/>
  <c r="K1431" i="2"/>
  <c r="M1431" i="2" s="1"/>
  <c r="S1431" i="2" s="1"/>
  <c r="J1432" i="2"/>
  <c r="K1432" i="2" s="1"/>
  <c r="N1432" i="2"/>
  <c r="J1433" i="2"/>
  <c r="K1433" i="2"/>
  <c r="M1433" i="2" s="1"/>
  <c r="S1433" i="2" s="1"/>
  <c r="L1433" i="2"/>
  <c r="N1433" i="2"/>
  <c r="O1433" i="2" s="1"/>
  <c r="J1434" i="2"/>
  <c r="K1434" i="2"/>
  <c r="M1434" i="2" s="1"/>
  <c r="S1434" i="2" s="1"/>
  <c r="J1435" i="2"/>
  <c r="K1435" i="2" s="1"/>
  <c r="M1435" i="2" s="1"/>
  <c r="S1435" i="2" s="1"/>
  <c r="J1436" i="2"/>
  <c r="K1436" i="2"/>
  <c r="L1436" i="2"/>
  <c r="M1436" i="2"/>
  <c r="S1436" i="2" s="1"/>
  <c r="N1436" i="2"/>
  <c r="O1436" i="2" s="1"/>
  <c r="P1436" i="2"/>
  <c r="J1437" i="2"/>
  <c r="K1437" i="2" s="1"/>
  <c r="L1437" i="2" s="1"/>
  <c r="M1437" i="2"/>
  <c r="S1437" i="2" s="1"/>
  <c r="J1438" i="2"/>
  <c r="K1438" i="2" s="1"/>
  <c r="N1438" i="2"/>
  <c r="J1439" i="2"/>
  <c r="K1439" i="2"/>
  <c r="M1439" i="2" s="1"/>
  <c r="S1439" i="2" s="1"/>
  <c r="J1440" i="2"/>
  <c r="K1440" i="2" s="1"/>
  <c r="N1440" i="2"/>
  <c r="J1441" i="2"/>
  <c r="K1441" i="2"/>
  <c r="M1441" i="2" s="1"/>
  <c r="S1441" i="2" s="1"/>
  <c r="L1441" i="2"/>
  <c r="N1441" i="2"/>
  <c r="J1442" i="2"/>
  <c r="K1442" i="2"/>
  <c r="M1442" i="2"/>
  <c r="S1442" i="2" s="1"/>
  <c r="J1443" i="2"/>
  <c r="K1443" i="2" s="1"/>
  <c r="M1443" i="2" s="1"/>
  <c r="S1443" i="2" s="1"/>
  <c r="J1444" i="2"/>
  <c r="K1444" i="2"/>
  <c r="L1444" i="2"/>
  <c r="M1444" i="2"/>
  <c r="S1444" i="2" s="1"/>
  <c r="N1444" i="2"/>
  <c r="O1444" i="2" s="1"/>
  <c r="P1444" i="2"/>
  <c r="J1445" i="2"/>
  <c r="K1445" i="2" s="1"/>
  <c r="M1445" i="2" s="1"/>
  <c r="S1445" i="2" s="1"/>
  <c r="L1445" i="2"/>
  <c r="J1446" i="2"/>
  <c r="K1446" i="2" s="1"/>
  <c r="M1446" i="2" s="1"/>
  <c r="P1446" i="2" s="1"/>
  <c r="L1446" i="2"/>
  <c r="N1446" i="2"/>
  <c r="O1446" i="2" s="1"/>
  <c r="J1447" i="2"/>
  <c r="K1447" i="2"/>
  <c r="M1447" i="2" s="1"/>
  <c r="S1447" i="2" s="1"/>
  <c r="J1448" i="2"/>
  <c r="K1448" i="2" s="1"/>
  <c r="N1448" i="2"/>
  <c r="J1449" i="2"/>
  <c r="K1449" i="2"/>
  <c r="M1449" i="2" s="1"/>
  <c r="S1449" i="2" s="1"/>
  <c r="L1449" i="2"/>
  <c r="N1449" i="2"/>
  <c r="J1450" i="2"/>
  <c r="K1450" i="2"/>
  <c r="M1450" i="2" s="1"/>
  <c r="S1450" i="2" s="1"/>
  <c r="J1451" i="2"/>
  <c r="J1452" i="2"/>
  <c r="K1452" i="2"/>
  <c r="L1452" i="2"/>
  <c r="M1452" i="2"/>
  <c r="S1452" i="2" s="1"/>
  <c r="N1452" i="2"/>
  <c r="O1452" i="2" s="1"/>
  <c r="P1452" i="2"/>
  <c r="J1453" i="2"/>
  <c r="K1453" i="2" s="1"/>
  <c r="L1453" i="2" s="1"/>
  <c r="M1453" i="2"/>
  <c r="S1453" i="2" s="1"/>
  <c r="J1454" i="2"/>
  <c r="K1454" i="2" s="1"/>
  <c r="M1454" i="2" s="1"/>
  <c r="P1454" i="2" s="1"/>
  <c r="N1454" i="2"/>
  <c r="O1454" i="2" s="1"/>
  <c r="J1455" i="2"/>
  <c r="L1455" i="2" s="1"/>
  <c r="K1455" i="2"/>
  <c r="M1455" i="2" s="1"/>
  <c r="S1455" i="2" s="1"/>
  <c r="J1456" i="2"/>
  <c r="K1456" i="2" s="1"/>
  <c r="N1456" i="2"/>
  <c r="J1457" i="2"/>
  <c r="K1457" i="2"/>
  <c r="M1457" i="2" s="1"/>
  <c r="S1457" i="2" s="1"/>
  <c r="L1457" i="2"/>
  <c r="N1457" i="2"/>
  <c r="J1458" i="2"/>
  <c r="K1458" i="2" s="1"/>
  <c r="M1458" i="2"/>
  <c r="S1458" i="2" s="1"/>
  <c r="J1459" i="2"/>
  <c r="J1460" i="2"/>
  <c r="K1460" i="2"/>
  <c r="L1460" i="2"/>
  <c r="M1460" i="2"/>
  <c r="S1460" i="2" s="1"/>
  <c r="N1460" i="2"/>
  <c r="O1460" i="2" s="1"/>
  <c r="P1460" i="2"/>
  <c r="J1461" i="2"/>
  <c r="K1461" i="2" s="1"/>
  <c r="L1461" i="2"/>
  <c r="M1461" i="2"/>
  <c r="S1461" i="2" s="1"/>
  <c r="J1462" i="2"/>
  <c r="K1462" i="2" s="1"/>
  <c r="M1462" i="2" s="1"/>
  <c r="P1462" i="2" s="1"/>
  <c r="L1462" i="2"/>
  <c r="N1462" i="2"/>
  <c r="J1463" i="2"/>
  <c r="K1463" i="2"/>
  <c r="M1463" i="2" s="1"/>
  <c r="S1463" i="2" s="1"/>
  <c r="J1464" i="2"/>
  <c r="K1464" i="2" s="1"/>
  <c r="N1464" i="2"/>
  <c r="J1465" i="2"/>
  <c r="K1465" i="2"/>
  <c r="M1465" i="2" s="1"/>
  <c r="S1465" i="2" s="1"/>
  <c r="L1465" i="2"/>
  <c r="N1465" i="2"/>
  <c r="J1466" i="2"/>
  <c r="K1466" i="2"/>
  <c r="M1466" i="2" s="1"/>
  <c r="S1466" i="2" s="1"/>
  <c r="J1467" i="2"/>
  <c r="J1468" i="2"/>
  <c r="K1468" i="2"/>
  <c r="L1468" i="2" s="1"/>
  <c r="M1468" i="2"/>
  <c r="S1468" i="2" s="1"/>
  <c r="N1468" i="2"/>
  <c r="O1468" i="2" s="1"/>
  <c r="P1468" i="2"/>
  <c r="J1469" i="2"/>
  <c r="K1469" i="2" s="1"/>
  <c r="L1469" i="2"/>
  <c r="M1469" i="2"/>
  <c r="S1469" i="2" s="1"/>
  <c r="J1470" i="2"/>
  <c r="K1470" i="2" s="1"/>
  <c r="M1470" i="2" s="1"/>
  <c r="P1470" i="2" s="1"/>
  <c r="L1470" i="2"/>
  <c r="N1470" i="2"/>
  <c r="J1471" i="2"/>
  <c r="K1471" i="2"/>
  <c r="M1471" i="2" s="1"/>
  <c r="S1471" i="2" s="1"/>
  <c r="J1472" i="2"/>
  <c r="K1472" i="2" s="1"/>
  <c r="N1472" i="2"/>
  <c r="J1473" i="2"/>
  <c r="K1473" i="2"/>
  <c r="M1473" i="2" s="1"/>
  <c r="S1473" i="2" s="1"/>
  <c r="L1473" i="2"/>
  <c r="N1473" i="2"/>
  <c r="J1474" i="2"/>
  <c r="K1474" i="2"/>
  <c r="M1474" i="2" s="1"/>
  <c r="S1474" i="2" s="1"/>
  <c r="J1475" i="2"/>
  <c r="J1476" i="2"/>
  <c r="L1476" i="2" s="1"/>
  <c r="K1476" i="2"/>
  <c r="M1476" i="2"/>
  <c r="S1476" i="2" s="1"/>
  <c r="N1476" i="2"/>
  <c r="O1476" i="2" s="1"/>
  <c r="P1476" i="2"/>
  <c r="J1477" i="2"/>
  <c r="K1477" i="2" s="1"/>
  <c r="L1477" i="2"/>
  <c r="M1477" i="2"/>
  <c r="S1477" i="2" s="1"/>
  <c r="J1478" i="2"/>
  <c r="K1478" i="2" s="1"/>
  <c r="M1478" i="2" s="1"/>
  <c r="P1478" i="2" s="1"/>
  <c r="L1478" i="2"/>
  <c r="N1478" i="2"/>
  <c r="J1479" i="2"/>
  <c r="K1479" i="2"/>
  <c r="M1479" i="2" s="1"/>
  <c r="S1479" i="2" s="1"/>
  <c r="J1480" i="2"/>
  <c r="K1480" i="2" s="1"/>
  <c r="N1480" i="2"/>
  <c r="J1481" i="2"/>
  <c r="K1481" i="2"/>
  <c r="M1481" i="2" s="1"/>
  <c r="S1481" i="2" s="1"/>
  <c r="L1481" i="2"/>
  <c r="N1481" i="2"/>
  <c r="J1482" i="2"/>
  <c r="K1482" i="2"/>
  <c r="M1482" i="2" s="1"/>
  <c r="S1482" i="2" s="1"/>
  <c r="J1483" i="2"/>
  <c r="J1484" i="2"/>
  <c r="L1484" i="2" s="1"/>
  <c r="K1484" i="2"/>
  <c r="M1484" i="2"/>
  <c r="S1484" i="2" s="1"/>
  <c r="N1484" i="2"/>
  <c r="O1484" i="2" s="1"/>
  <c r="P1484" i="2"/>
  <c r="J1485" i="2"/>
  <c r="K1485" i="2" s="1"/>
  <c r="L1485" i="2"/>
  <c r="M1485" i="2"/>
  <c r="S1485" i="2" s="1"/>
  <c r="J1486" i="2"/>
  <c r="K1486" i="2" s="1"/>
  <c r="M1486" i="2" s="1"/>
  <c r="P1486" i="2" s="1"/>
  <c r="L1486" i="2"/>
  <c r="N1486" i="2"/>
  <c r="J1487" i="2"/>
  <c r="K1487" i="2"/>
  <c r="M1487" i="2" s="1"/>
  <c r="S1487" i="2" s="1"/>
  <c r="J1488" i="2"/>
  <c r="K1488" i="2" s="1"/>
  <c r="L1488" i="2" s="1"/>
  <c r="N1488" i="2"/>
  <c r="J1489" i="2"/>
  <c r="K1489" i="2"/>
  <c r="M1489" i="2" s="1"/>
  <c r="S1489" i="2" s="1"/>
  <c r="L1489" i="2"/>
  <c r="N1489" i="2"/>
  <c r="J1490" i="2"/>
  <c r="K1490" i="2" s="1"/>
  <c r="M1490" i="2" s="1"/>
  <c r="S1490" i="2" s="1"/>
  <c r="J1491" i="2"/>
  <c r="N1491" i="2"/>
  <c r="J1492" i="2"/>
  <c r="K1492" i="2"/>
  <c r="L1492" i="2" s="1"/>
  <c r="M1492" i="2"/>
  <c r="S1492" i="2" s="1"/>
  <c r="N1492" i="2"/>
  <c r="O1492" i="2" s="1"/>
  <c r="P1492" i="2"/>
  <c r="J1493" i="2"/>
  <c r="N1493" i="2" s="1"/>
  <c r="K1493" i="2"/>
  <c r="M1493" i="2" s="1"/>
  <c r="L1493" i="2"/>
  <c r="J1494" i="2"/>
  <c r="K1494" i="2" s="1"/>
  <c r="M1494" i="2" s="1"/>
  <c r="P1494" i="2" s="1"/>
  <c r="L1494" i="2"/>
  <c r="N1494" i="2"/>
  <c r="J1495" i="2"/>
  <c r="K1495" i="2"/>
  <c r="M1495" i="2" s="1"/>
  <c r="S1495" i="2" s="1"/>
  <c r="J1496" i="2"/>
  <c r="K1496" i="2" s="1"/>
  <c r="N1496" i="2"/>
  <c r="J1497" i="2"/>
  <c r="K1497" i="2"/>
  <c r="M1497" i="2" s="1"/>
  <c r="S1497" i="2" s="1"/>
  <c r="L1497" i="2"/>
  <c r="N1497" i="2"/>
  <c r="J1498" i="2"/>
  <c r="K1498" i="2"/>
  <c r="M1498" i="2"/>
  <c r="S1498" i="2" s="1"/>
  <c r="J1499" i="2"/>
  <c r="N1499" i="2"/>
  <c r="J1500" i="2"/>
  <c r="L1500" i="2" s="1"/>
  <c r="K1500" i="2"/>
  <c r="M1500" i="2"/>
  <c r="S1500" i="2" s="1"/>
  <c r="N1500" i="2"/>
  <c r="O1500" i="2" s="1"/>
  <c r="P1500" i="2"/>
  <c r="J1501" i="2"/>
  <c r="N1501" i="2" s="1"/>
  <c r="J1502" i="2"/>
  <c r="K1502" i="2" s="1"/>
  <c r="M1502" i="2" s="1"/>
  <c r="P1502" i="2" s="1"/>
  <c r="L1502" i="2"/>
  <c r="N1502" i="2"/>
  <c r="J1503" i="2"/>
  <c r="K1503" i="2"/>
  <c r="M1503" i="2" s="1"/>
  <c r="S1503" i="2" s="1"/>
  <c r="J1504" i="2"/>
  <c r="K1504" i="2" s="1"/>
  <c r="M1504" i="2" s="1"/>
  <c r="L1504" i="2"/>
  <c r="N1504" i="2"/>
  <c r="P1504" i="2"/>
  <c r="J1505" i="2"/>
  <c r="K1505" i="2"/>
  <c r="M1505" i="2" s="1"/>
  <c r="L1505" i="2"/>
  <c r="N1505" i="2"/>
  <c r="P1505" i="2" s="1"/>
  <c r="S1505" i="2"/>
  <c r="J1506" i="2"/>
  <c r="N1506" i="2" s="1"/>
  <c r="J1507" i="2"/>
  <c r="K1507" i="2" s="1"/>
  <c r="M1507" i="2" s="1"/>
  <c r="S1507" i="2" s="1"/>
  <c r="L1507" i="2"/>
  <c r="N1507" i="2"/>
  <c r="O1507" i="2"/>
  <c r="Q1507" i="2" s="1"/>
  <c r="P1507" i="2"/>
  <c r="J1508" i="2"/>
  <c r="L1508" i="2" s="1"/>
  <c r="K1508" i="2"/>
  <c r="M1508" i="2"/>
  <c r="S1508" i="2" s="1"/>
  <c r="N1508" i="2"/>
  <c r="O1508" i="2" s="1"/>
  <c r="P1508" i="2"/>
  <c r="J1509" i="2"/>
  <c r="K1509" i="2"/>
  <c r="L1509" i="2" s="1"/>
  <c r="M1509" i="2"/>
  <c r="S1509" i="2" s="1"/>
  <c r="N1509" i="2"/>
  <c r="O1509" i="2"/>
  <c r="J1510" i="2"/>
  <c r="K1510" i="2" s="1"/>
  <c r="M1510" i="2" s="1"/>
  <c r="P1510" i="2" s="1"/>
  <c r="L1510" i="2"/>
  <c r="N1510" i="2"/>
  <c r="J1511" i="2"/>
  <c r="K1511" i="2"/>
  <c r="M1511" i="2" s="1"/>
  <c r="J1512" i="2"/>
  <c r="K1512" i="2" s="1"/>
  <c r="M1512" i="2" s="1"/>
  <c r="L1512" i="2"/>
  <c r="N1512" i="2"/>
  <c r="P1512" i="2"/>
  <c r="J1513" i="2"/>
  <c r="K1513" i="2"/>
  <c r="M1513" i="2" s="1"/>
  <c r="L1513" i="2"/>
  <c r="N1513" i="2"/>
  <c r="P1513" i="2" s="1"/>
  <c r="S1513" i="2"/>
  <c r="J1514" i="2"/>
  <c r="N1514" i="2" s="1"/>
  <c r="J1515" i="2"/>
  <c r="K1515" i="2" s="1"/>
  <c r="M1515" i="2" s="1"/>
  <c r="S1515" i="2" s="1"/>
  <c r="L1515" i="2"/>
  <c r="N1515" i="2"/>
  <c r="P1515" i="2"/>
  <c r="J1516" i="2"/>
  <c r="L1516" i="2" s="1"/>
  <c r="K1516" i="2"/>
  <c r="M1516" i="2"/>
  <c r="S1516" i="2" s="1"/>
  <c r="N1516" i="2"/>
  <c r="P1516" i="2" s="1"/>
  <c r="J1517" i="2"/>
  <c r="K1517" i="2" s="1"/>
  <c r="N1517" i="2"/>
  <c r="J1518" i="2"/>
  <c r="J1519" i="2"/>
  <c r="K1519" i="2" s="1"/>
  <c r="M1519" i="2" s="1"/>
  <c r="S1519" i="2" s="1"/>
  <c r="J1520" i="2"/>
  <c r="K1520" i="2" s="1"/>
  <c r="L1520" i="2"/>
  <c r="M1520" i="2"/>
  <c r="S1520" i="2" s="1"/>
  <c r="N1520" i="2"/>
  <c r="P1520" i="2"/>
  <c r="J1521" i="2"/>
  <c r="K1521" i="2"/>
  <c r="M1521" i="2" s="1"/>
  <c r="S1521" i="2" s="1"/>
  <c r="N1521" i="2"/>
  <c r="P1521" i="2" s="1"/>
  <c r="J1522" i="2"/>
  <c r="N1522" i="2" s="1"/>
  <c r="K1522" i="2"/>
  <c r="L1522" i="2" s="1"/>
  <c r="M1522" i="2"/>
  <c r="S1522" i="2" s="1"/>
  <c r="J1523" i="2"/>
  <c r="K1523" i="2" s="1"/>
  <c r="M1523" i="2" s="1"/>
  <c r="S1523" i="2" s="1"/>
  <c r="L1523" i="2"/>
  <c r="J1524" i="2"/>
  <c r="K1524" i="2" s="1"/>
  <c r="L1524" i="2" s="1"/>
  <c r="N1524" i="2"/>
  <c r="J1525" i="2"/>
  <c r="K1525" i="2" s="1"/>
  <c r="M1525" i="2" s="1"/>
  <c r="S1525" i="2" s="1"/>
  <c r="L1525" i="2"/>
  <c r="N1525" i="2"/>
  <c r="J1526" i="2"/>
  <c r="K1526" i="2" s="1"/>
  <c r="M1526" i="2" s="1"/>
  <c r="S1526" i="2" s="1"/>
  <c r="N1526" i="2"/>
  <c r="O1526" i="2" s="1"/>
  <c r="J1527" i="2"/>
  <c r="K1527" i="2" s="1"/>
  <c r="M1527" i="2" s="1"/>
  <c r="S1527" i="2" s="1"/>
  <c r="J1528" i="2"/>
  <c r="K1528" i="2" s="1"/>
  <c r="M1528" i="2" s="1"/>
  <c r="S1528" i="2" s="1"/>
  <c r="L1528" i="2"/>
  <c r="J1529" i="2"/>
  <c r="K1529" i="2"/>
  <c r="M1529" i="2" s="1"/>
  <c r="P1529" i="2" s="1"/>
  <c r="N1529" i="2"/>
  <c r="J1530" i="2"/>
  <c r="N1530" i="2" s="1"/>
  <c r="K1530" i="2"/>
  <c r="L1530" i="2" s="1"/>
  <c r="M1530" i="2"/>
  <c r="S1530" i="2" s="1"/>
  <c r="J1531" i="2"/>
  <c r="K1531" i="2" s="1"/>
  <c r="M1531" i="2" s="1"/>
  <c r="S1531" i="2" s="1"/>
  <c r="N1531" i="2"/>
  <c r="O1531" i="2" s="1"/>
  <c r="P1531" i="2"/>
  <c r="J1532" i="2"/>
  <c r="K1532" i="2" s="1"/>
  <c r="M1532" i="2"/>
  <c r="S1532" i="2" s="1"/>
  <c r="N1532" i="2"/>
  <c r="P1532" i="2"/>
  <c r="J1533" i="2"/>
  <c r="J1534" i="2"/>
  <c r="K1534" i="2" s="1"/>
  <c r="M1534" i="2" s="1"/>
  <c r="S1534" i="2" s="1"/>
  <c r="J1535" i="2"/>
  <c r="J1536" i="2"/>
  <c r="K1536" i="2" s="1"/>
  <c r="M1536" i="2" s="1"/>
  <c r="S1536" i="2" s="1"/>
  <c r="J1537" i="2"/>
  <c r="K1537" i="2"/>
  <c r="M1537" i="2" s="1"/>
  <c r="L1537" i="2"/>
  <c r="N1537" i="2"/>
  <c r="P1537" i="2"/>
  <c r="S1537" i="2"/>
  <c r="J1538" i="2"/>
  <c r="N1538" i="2" s="1"/>
  <c r="K1538" i="2"/>
  <c r="M1538" i="2" s="1"/>
  <c r="S1538" i="2" s="1"/>
  <c r="L1538" i="2"/>
  <c r="J1539" i="2"/>
  <c r="K1539" i="2" s="1"/>
  <c r="M1539" i="2" s="1"/>
  <c r="S1539" i="2"/>
  <c r="J1540" i="2"/>
  <c r="K1540" i="2" s="1"/>
  <c r="M1540" i="2"/>
  <c r="N1540" i="2"/>
  <c r="J1541" i="2"/>
  <c r="N1541" i="2" s="1"/>
  <c r="K1541" i="2"/>
  <c r="L1541" i="2" s="1"/>
  <c r="M1541" i="2"/>
  <c r="S1541" i="2" s="1"/>
  <c r="J1542" i="2"/>
  <c r="K1542" i="2" s="1"/>
  <c r="M1542" i="2" s="1"/>
  <c r="S1542" i="2" s="1"/>
  <c r="L1542" i="2"/>
  <c r="N1542" i="2"/>
  <c r="O1542" i="2" s="1"/>
  <c r="P1542" i="2"/>
  <c r="Q1542" i="2"/>
  <c r="R1542" i="2"/>
  <c r="J1543" i="2"/>
  <c r="K1543" i="2"/>
  <c r="M1543" i="2" s="1"/>
  <c r="S1543" i="2" s="1"/>
  <c r="J1544" i="2"/>
  <c r="K1544" i="2" s="1"/>
  <c r="M1544" i="2" s="1"/>
  <c r="S1544" i="2" s="1"/>
  <c r="J1545" i="2"/>
  <c r="K1545" i="2"/>
  <c r="M1545" i="2" s="1"/>
  <c r="P1545" i="2" s="1"/>
  <c r="L1545" i="2"/>
  <c r="N1545" i="2"/>
  <c r="J1546" i="2"/>
  <c r="N1546" i="2" s="1"/>
  <c r="J1547" i="2"/>
  <c r="K1547" i="2" s="1"/>
  <c r="M1547" i="2" s="1"/>
  <c r="S1547" i="2" s="1"/>
  <c r="L1547" i="2"/>
  <c r="N1547" i="2"/>
  <c r="O1547" i="2"/>
  <c r="P1547" i="2"/>
  <c r="Q1547" i="2"/>
  <c r="J1548" i="2"/>
  <c r="K1548" i="2" s="1"/>
  <c r="M1548" i="2" s="1"/>
  <c r="S1548" i="2" s="1"/>
  <c r="N1548" i="2"/>
  <c r="P1548" i="2" s="1"/>
  <c r="J1549" i="2"/>
  <c r="K1549" i="2"/>
  <c r="L1549" i="2"/>
  <c r="M1549" i="2"/>
  <c r="N1549" i="2"/>
  <c r="O1549" i="2"/>
  <c r="S1549" i="2"/>
  <c r="J1550" i="2"/>
  <c r="K1550" i="2" s="1"/>
  <c r="M1550" i="2" s="1"/>
  <c r="S1550" i="2" s="1"/>
  <c r="L1550" i="2"/>
  <c r="J1551" i="2"/>
  <c r="K1551" i="2"/>
  <c r="M1551" i="2" s="1"/>
  <c r="S1551" i="2" s="1"/>
  <c r="J1552" i="2"/>
  <c r="K1552" i="2" s="1"/>
  <c r="L1552" i="2"/>
  <c r="M1552" i="2"/>
  <c r="S1552" i="2" s="1"/>
  <c r="N1552" i="2"/>
  <c r="P1552" i="2"/>
  <c r="J1553" i="2"/>
  <c r="K1553" i="2"/>
  <c r="M1553" i="2" s="1"/>
  <c r="S1553" i="2" s="1"/>
  <c r="N1553" i="2"/>
  <c r="P1553" i="2" s="1"/>
  <c r="J1554" i="2"/>
  <c r="N1554" i="2" s="1"/>
  <c r="K1554" i="2"/>
  <c r="L1554" i="2" s="1"/>
  <c r="M1554" i="2"/>
  <c r="S1554" i="2" s="1"/>
  <c r="J1555" i="2"/>
  <c r="K1555" i="2" s="1"/>
  <c r="M1555" i="2" s="1"/>
  <c r="S1555" i="2" s="1"/>
  <c r="L1555" i="2"/>
  <c r="J1556" i="2"/>
  <c r="K1556" i="2" s="1"/>
  <c r="M1556" i="2" s="1"/>
  <c r="N1556" i="2"/>
  <c r="J1557" i="2"/>
  <c r="K1557" i="2" s="1"/>
  <c r="M1557" i="2" s="1"/>
  <c r="S1557" i="2" s="1"/>
  <c r="L1557" i="2"/>
  <c r="N1557" i="2"/>
  <c r="J1558" i="2"/>
  <c r="K1558" i="2" s="1"/>
  <c r="M1558" i="2" s="1"/>
  <c r="S1558" i="2" s="1"/>
  <c r="J1559" i="2"/>
  <c r="K1559" i="2" s="1"/>
  <c r="M1559" i="2" s="1"/>
  <c r="S1559" i="2" s="1"/>
  <c r="J1560" i="2"/>
  <c r="K1560" i="2" s="1"/>
  <c r="M1560" i="2" s="1"/>
  <c r="S1560" i="2" s="1"/>
  <c r="L1560" i="2"/>
  <c r="J1561" i="2"/>
  <c r="K1561" i="2"/>
  <c r="M1561" i="2" s="1"/>
  <c r="P1561" i="2" s="1"/>
  <c r="N1561" i="2"/>
  <c r="J1562" i="2"/>
  <c r="N1562" i="2" s="1"/>
  <c r="K1562" i="2"/>
  <c r="J1563" i="2"/>
  <c r="K1563" i="2" s="1"/>
  <c r="M1563" i="2" s="1"/>
  <c r="S1563" i="2" s="1"/>
  <c r="J1564" i="2"/>
  <c r="K1564" i="2" s="1"/>
  <c r="M1564" i="2"/>
  <c r="S1564" i="2" s="1"/>
  <c r="N1564" i="2"/>
  <c r="P1564" i="2"/>
  <c r="J1565" i="2"/>
  <c r="J1566" i="2"/>
  <c r="K1566" i="2" s="1"/>
  <c r="M1566" i="2" s="1"/>
  <c r="S1566" i="2" s="1"/>
  <c r="J1567" i="2"/>
  <c r="J1568" i="2"/>
  <c r="K1568" i="2" s="1"/>
  <c r="M1568" i="2"/>
  <c r="S1568" i="2" s="1"/>
  <c r="J1569" i="2"/>
  <c r="J1570" i="2"/>
  <c r="K1570" i="2"/>
  <c r="L1570" i="2"/>
  <c r="M1570" i="2"/>
  <c r="S1570" i="2" s="1"/>
  <c r="N1570" i="2"/>
  <c r="O1570" i="2" s="1"/>
  <c r="Q1570" i="2" s="1"/>
  <c r="P1570" i="2"/>
  <c r="R1570" i="2"/>
  <c r="J1571" i="2"/>
  <c r="L1571" i="2" s="1"/>
  <c r="K1571" i="2"/>
  <c r="M1571" i="2" s="1"/>
  <c r="N1571" i="2"/>
  <c r="P1571" i="2" s="1"/>
  <c r="J1572" i="2"/>
  <c r="K1572" i="2" s="1"/>
  <c r="M1572" i="2" s="1"/>
  <c r="S1572" i="2" s="1"/>
  <c r="L1572" i="2"/>
  <c r="N1572" i="2"/>
  <c r="J1573" i="2"/>
  <c r="L1573" i="2" s="1"/>
  <c r="K1573" i="2"/>
  <c r="M1573" i="2" s="1"/>
  <c r="N1573" i="2"/>
  <c r="O1573" i="2" s="1"/>
  <c r="Q1573" i="2" s="1"/>
  <c r="R1573" i="2" s="1"/>
  <c r="J1574" i="2"/>
  <c r="J1575" i="2"/>
  <c r="K1575" i="2" s="1"/>
  <c r="N1575" i="2"/>
  <c r="J1576" i="2"/>
  <c r="N1576" i="2" s="1"/>
  <c r="K1576" i="2"/>
  <c r="L1576" i="2" s="1"/>
  <c r="M1576" i="2"/>
  <c r="S1576" i="2" s="1"/>
  <c r="J1577" i="2"/>
  <c r="J1578" i="2"/>
  <c r="K1578" i="2"/>
  <c r="L1578" i="2"/>
  <c r="M1578" i="2"/>
  <c r="S1578" i="2" s="1"/>
  <c r="N1578" i="2"/>
  <c r="O1578" i="2" s="1"/>
  <c r="Q1578" i="2" s="1"/>
  <c r="P1578" i="2"/>
  <c r="R1578" i="2"/>
  <c r="J1579" i="2"/>
  <c r="L1579" i="2" s="1"/>
  <c r="K1579" i="2"/>
  <c r="M1579" i="2" s="1"/>
  <c r="S1579" i="2" s="1"/>
  <c r="N1579" i="2"/>
  <c r="O1579" i="2"/>
  <c r="J1580" i="2"/>
  <c r="K1580" i="2" s="1"/>
  <c r="M1580" i="2" s="1"/>
  <c r="S1580" i="2" s="1"/>
  <c r="L1580" i="2"/>
  <c r="N1580" i="2"/>
  <c r="J1581" i="2"/>
  <c r="L1581" i="2" s="1"/>
  <c r="K1581" i="2"/>
  <c r="M1581" i="2" s="1"/>
  <c r="N1581" i="2"/>
  <c r="O1581" i="2" s="1"/>
  <c r="J1582" i="2"/>
  <c r="J1583" i="2"/>
  <c r="K1583" i="2" s="1"/>
  <c r="N1583" i="2"/>
  <c r="J1584" i="2"/>
  <c r="N1584" i="2" s="1"/>
  <c r="K1584" i="2"/>
  <c r="L1584" i="2" s="1"/>
  <c r="M1584" i="2"/>
  <c r="S1584" i="2" s="1"/>
  <c r="J1585" i="2"/>
  <c r="J1586" i="2"/>
  <c r="K1586" i="2"/>
  <c r="L1586" i="2"/>
  <c r="M1586" i="2"/>
  <c r="S1586" i="2" s="1"/>
  <c r="N1586" i="2"/>
  <c r="O1586" i="2" s="1"/>
  <c r="Q1586" i="2" s="1"/>
  <c r="P1586" i="2"/>
  <c r="R1586" i="2"/>
  <c r="J1587" i="2"/>
  <c r="L1587" i="2" s="1"/>
  <c r="K1587" i="2"/>
  <c r="M1587" i="2" s="1"/>
  <c r="S1587" i="2" s="1"/>
  <c r="N1587" i="2"/>
  <c r="P1587" i="2" s="1"/>
  <c r="J1588" i="2"/>
  <c r="K1588" i="2" s="1"/>
  <c r="M1588" i="2" s="1"/>
  <c r="S1588" i="2" s="1"/>
  <c r="N1588" i="2"/>
  <c r="J1589" i="2"/>
  <c r="K1589" i="2"/>
  <c r="M1589" i="2" s="1"/>
  <c r="N1589" i="2"/>
  <c r="J1590" i="2"/>
  <c r="J1591" i="2"/>
  <c r="K1591" i="2" s="1"/>
  <c r="N1591" i="2"/>
  <c r="J1592" i="2"/>
  <c r="N1592" i="2" s="1"/>
  <c r="K1592" i="2"/>
  <c r="L1592" i="2" s="1"/>
  <c r="M1592" i="2"/>
  <c r="S1592" i="2" s="1"/>
  <c r="J1593" i="2"/>
  <c r="J1594" i="2"/>
  <c r="K1594" i="2"/>
  <c r="L1594" i="2"/>
  <c r="M1594" i="2"/>
  <c r="S1594" i="2" s="1"/>
  <c r="N1594" i="2"/>
  <c r="O1594" i="2" s="1"/>
  <c r="Q1594" i="2" s="1"/>
  <c r="R1594" i="2" s="1"/>
  <c r="P1594" i="2"/>
  <c r="J1595" i="2"/>
  <c r="L1595" i="2" s="1"/>
  <c r="K1595" i="2"/>
  <c r="M1595" i="2" s="1"/>
  <c r="S1595" i="2" s="1"/>
  <c r="N1595" i="2"/>
  <c r="P1595" i="2" s="1"/>
  <c r="O1595" i="2"/>
  <c r="J1596" i="2"/>
  <c r="K1596" i="2" s="1"/>
  <c r="M1596" i="2" s="1"/>
  <c r="S1596" i="2" s="1"/>
  <c r="L1596" i="2"/>
  <c r="N1596" i="2"/>
  <c r="J1597" i="2"/>
  <c r="L1597" i="2" s="1"/>
  <c r="K1597" i="2"/>
  <c r="M1597" i="2" s="1"/>
  <c r="N1597" i="2"/>
  <c r="O1597" i="2" s="1"/>
  <c r="Q1597" i="2" s="1"/>
  <c r="R1597" i="2"/>
  <c r="J1598" i="2"/>
  <c r="J1599" i="2"/>
  <c r="K1599" i="2" s="1"/>
  <c r="N1599" i="2"/>
  <c r="J1600" i="2"/>
  <c r="N1600" i="2" s="1"/>
  <c r="K1600" i="2"/>
  <c r="L1600" i="2" s="1"/>
  <c r="M1600" i="2"/>
  <c r="S1600" i="2" s="1"/>
  <c r="J1601" i="2"/>
  <c r="J1602" i="2"/>
  <c r="K1602" i="2"/>
  <c r="L1602" i="2"/>
  <c r="M1602" i="2"/>
  <c r="S1602" i="2" s="1"/>
  <c r="N1602" i="2"/>
  <c r="O1602" i="2" s="1"/>
  <c r="Q1602" i="2" s="1"/>
  <c r="R1602" i="2" s="1"/>
  <c r="P1602" i="2"/>
  <c r="J1603" i="2"/>
  <c r="L1603" i="2" s="1"/>
  <c r="K1603" i="2"/>
  <c r="M1603" i="2" s="1"/>
  <c r="S1603" i="2" s="1"/>
  <c r="N1603" i="2"/>
  <c r="P1603" i="2" s="1"/>
  <c r="O1603" i="2"/>
  <c r="J1604" i="2"/>
  <c r="K1604" i="2" s="1"/>
  <c r="L1604" i="2"/>
  <c r="M1604" i="2"/>
  <c r="S1604" i="2" s="1"/>
  <c r="N1604" i="2"/>
  <c r="J1605" i="2"/>
  <c r="L1605" i="2" s="1"/>
  <c r="K1605" i="2"/>
  <c r="M1605" i="2" s="1"/>
  <c r="P1605" i="2" s="1"/>
  <c r="N1605" i="2"/>
  <c r="O1605" i="2" s="1"/>
  <c r="S1605" i="2"/>
  <c r="J1606" i="2"/>
  <c r="J1607" i="2"/>
  <c r="K1607" i="2" s="1"/>
  <c r="N1607" i="2"/>
  <c r="J1608" i="2"/>
  <c r="N1608" i="2" s="1"/>
  <c r="K1608" i="2"/>
  <c r="L1608" i="2" s="1"/>
  <c r="M1608" i="2"/>
  <c r="S1608" i="2" s="1"/>
  <c r="J1609" i="2"/>
  <c r="N1609" i="2" s="1"/>
  <c r="J1610" i="2"/>
  <c r="K1610" i="2"/>
  <c r="L1610" i="2"/>
  <c r="M1610" i="2"/>
  <c r="S1610" i="2" s="1"/>
  <c r="N1610" i="2"/>
  <c r="O1610" i="2" s="1"/>
  <c r="P1610" i="2"/>
  <c r="Q1610" i="2"/>
  <c r="R1610" i="2" s="1"/>
  <c r="J1611" i="2"/>
  <c r="L1611" i="2" s="1"/>
  <c r="K1611" i="2"/>
  <c r="M1611" i="2" s="1"/>
  <c r="S1611" i="2" s="1"/>
  <c r="N1611" i="2"/>
  <c r="O1611" i="2"/>
  <c r="J1612" i="2"/>
  <c r="K1612" i="2" s="1"/>
  <c r="L1612" i="2" s="1"/>
  <c r="M1612" i="2"/>
  <c r="S1612" i="2" s="1"/>
  <c r="N1612" i="2"/>
  <c r="J1613" i="2"/>
  <c r="L1613" i="2" s="1"/>
  <c r="K1613" i="2"/>
  <c r="M1613" i="2" s="1"/>
  <c r="P1613" i="2" s="1"/>
  <c r="N1613" i="2"/>
  <c r="O1613" i="2" s="1"/>
  <c r="Q1613" i="2" s="1"/>
  <c r="R1613" i="2"/>
  <c r="S1613" i="2"/>
  <c r="J1614" i="2"/>
  <c r="J1615" i="2"/>
  <c r="K1615" i="2" s="1"/>
  <c r="N1615" i="2"/>
  <c r="J1616" i="2"/>
  <c r="N1616" i="2" s="1"/>
  <c r="K1616" i="2"/>
  <c r="L1616" i="2" s="1"/>
  <c r="M1616" i="2"/>
  <c r="S1616" i="2" s="1"/>
  <c r="J1617" i="2"/>
  <c r="J1618" i="2"/>
  <c r="K1618" i="2"/>
  <c r="L1618" i="2"/>
  <c r="M1618" i="2"/>
  <c r="S1618" i="2" s="1"/>
  <c r="N1618" i="2"/>
  <c r="O1618" i="2" s="1"/>
  <c r="Q1618" i="2" s="1"/>
  <c r="R1618" i="2" s="1"/>
  <c r="P1618" i="2"/>
  <c r="J1619" i="2"/>
  <c r="L1619" i="2" s="1"/>
  <c r="K1619" i="2"/>
  <c r="M1619" i="2" s="1"/>
  <c r="S1619" i="2" s="1"/>
  <c r="N1619" i="2"/>
  <c r="P1619" i="2" s="1"/>
  <c r="O1619" i="2"/>
  <c r="J1620" i="2"/>
  <c r="K1620" i="2" s="1"/>
  <c r="N1620" i="2"/>
  <c r="J1621" i="2"/>
  <c r="K1621" i="2"/>
  <c r="M1621" i="2" s="1"/>
  <c r="P1621" i="2" s="1"/>
  <c r="N1621" i="2"/>
  <c r="O1621" i="2" s="1"/>
  <c r="S1621" i="2"/>
  <c r="J1622" i="2"/>
  <c r="J1623" i="2"/>
  <c r="K1623" i="2" s="1"/>
  <c r="N1623" i="2"/>
  <c r="J1624" i="2"/>
  <c r="N1624" i="2" s="1"/>
  <c r="K1624" i="2"/>
  <c r="L1624" i="2" s="1"/>
  <c r="M1624" i="2"/>
  <c r="S1624" i="2" s="1"/>
  <c r="J1625" i="2"/>
  <c r="N1625" i="2" s="1"/>
  <c r="K1625" i="2"/>
  <c r="M1625" i="2" s="1"/>
  <c r="L1625" i="2"/>
  <c r="S1625" i="2"/>
  <c r="J1626" i="2"/>
  <c r="K1626" i="2"/>
  <c r="L1626" i="2"/>
  <c r="M1626" i="2"/>
  <c r="S1626" i="2" s="1"/>
  <c r="N1626" i="2"/>
  <c r="O1626" i="2" s="1"/>
  <c r="P1626" i="2"/>
  <c r="Q1626" i="2"/>
  <c r="R1626" i="2"/>
  <c r="J1627" i="2"/>
  <c r="L1627" i="2" s="1"/>
  <c r="K1627" i="2"/>
  <c r="M1627" i="2" s="1"/>
  <c r="S1627" i="2" s="1"/>
  <c r="N1627" i="2"/>
  <c r="P1627" i="2" s="1"/>
  <c r="J1628" i="2"/>
  <c r="K1628" i="2" s="1"/>
  <c r="L1628" i="2" s="1"/>
  <c r="M1628" i="2"/>
  <c r="S1628" i="2" s="1"/>
  <c r="N1628" i="2"/>
  <c r="J1629" i="2"/>
  <c r="L1629" i="2" s="1"/>
  <c r="K1629" i="2"/>
  <c r="M1629" i="2" s="1"/>
  <c r="P1629" i="2" s="1"/>
  <c r="N1629" i="2"/>
  <c r="O1629" i="2" s="1"/>
  <c r="Q1629" i="2" s="1"/>
  <c r="R1629" i="2" s="1"/>
  <c r="S1629" i="2"/>
  <c r="J1630" i="2"/>
  <c r="J1631" i="2"/>
  <c r="K1631" i="2" s="1"/>
  <c r="N1631" i="2"/>
  <c r="J1632" i="2"/>
  <c r="N1632" i="2" s="1"/>
  <c r="K1632" i="2"/>
  <c r="L1632" i="2" s="1"/>
  <c r="M1632" i="2"/>
  <c r="S1632" i="2" s="1"/>
  <c r="J1633" i="2"/>
  <c r="N1633" i="2" s="1"/>
  <c r="K1633" i="2"/>
  <c r="M1633" i="2" s="1"/>
  <c r="S1633" i="2" s="1"/>
  <c r="L1633" i="2"/>
  <c r="J1634" i="2"/>
  <c r="K1634" i="2"/>
  <c r="L1634" i="2"/>
  <c r="M1634" i="2"/>
  <c r="S1634" i="2" s="1"/>
  <c r="N1634" i="2"/>
  <c r="O1634" i="2" s="1"/>
  <c r="P1634" i="2"/>
  <c r="Q1634" i="2"/>
  <c r="R1634" i="2" s="1"/>
  <c r="J1635" i="2"/>
  <c r="L1635" i="2" s="1"/>
  <c r="K1635" i="2"/>
  <c r="M1635" i="2" s="1"/>
  <c r="S1635" i="2" s="1"/>
  <c r="N1635" i="2"/>
  <c r="P1635" i="2" s="1"/>
  <c r="O1635" i="2"/>
  <c r="J1636" i="2"/>
  <c r="K1636" i="2" s="1"/>
  <c r="L1636" i="2"/>
  <c r="M1636" i="2"/>
  <c r="S1636" i="2" s="1"/>
  <c r="N1636" i="2"/>
  <c r="J1637" i="2"/>
  <c r="L1637" i="2" s="1"/>
  <c r="K1637" i="2"/>
  <c r="M1637" i="2" s="1"/>
  <c r="P1637" i="2" s="1"/>
  <c r="N1637" i="2"/>
  <c r="O1637" i="2" s="1"/>
  <c r="S1637" i="2"/>
  <c r="J1638" i="2"/>
  <c r="J1639" i="2"/>
  <c r="K1639" i="2" s="1"/>
  <c r="N1639" i="2"/>
  <c r="J1640" i="2"/>
  <c r="N1640" i="2" s="1"/>
  <c r="K1640" i="2"/>
  <c r="L1640" i="2" s="1"/>
  <c r="M1640" i="2"/>
  <c r="S1640" i="2" s="1"/>
  <c r="J1641" i="2"/>
  <c r="N1641" i="2" s="1"/>
  <c r="J1642" i="2"/>
  <c r="K1642" i="2"/>
  <c r="L1642" i="2"/>
  <c r="M1642" i="2"/>
  <c r="S1642" i="2" s="1"/>
  <c r="N1642" i="2"/>
  <c r="O1642" i="2" s="1"/>
  <c r="Q1642" i="2" s="1"/>
  <c r="R1642" i="2" s="1"/>
  <c r="P1642" i="2"/>
  <c r="J1643" i="2"/>
  <c r="L1643" i="2" s="1"/>
  <c r="K1643" i="2"/>
  <c r="M1643" i="2"/>
  <c r="S1643" i="2" s="1"/>
  <c r="N1643" i="2"/>
  <c r="P1643" i="2" s="1"/>
  <c r="J1644" i="2"/>
  <c r="K1644" i="2" s="1"/>
  <c r="L1644" i="2" s="1"/>
  <c r="N1644" i="2"/>
  <c r="J1645" i="2"/>
  <c r="L1645" i="2" s="1"/>
  <c r="K1645" i="2"/>
  <c r="M1645" i="2" s="1"/>
  <c r="P1645" i="2" s="1"/>
  <c r="N1645" i="2"/>
  <c r="O1645" i="2" s="1"/>
  <c r="Q1645" i="2" s="1"/>
  <c r="R1645" i="2" s="1"/>
  <c r="J1646" i="2"/>
  <c r="J1647" i="2"/>
  <c r="K1647" i="2" s="1"/>
  <c r="N1647" i="2"/>
  <c r="J1648" i="2"/>
  <c r="N1648" i="2" s="1"/>
  <c r="K1648" i="2"/>
  <c r="L1648" i="2" s="1"/>
  <c r="M1648" i="2"/>
  <c r="S1648" i="2" s="1"/>
  <c r="J1649" i="2"/>
  <c r="N1649" i="2" s="1"/>
  <c r="K1649" i="2"/>
  <c r="M1649" i="2" s="1"/>
  <c r="S1649" i="2" s="1"/>
  <c r="J1650" i="2"/>
  <c r="K1650" i="2"/>
  <c r="L1650" i="2"/>
  <c r="M1650" i="2"/>
  <c r="S1650" i="2" s="1"/>
  <c r="N1650" i="2"/>
  <c r="O1650" i="2" s="1"/>
  <c r="P1650" i="2"/>
  <c r="Q1650" i="2"/>
  <c r="R1650" i="2" s="1"/>
  <c r="J1651" i="2"/>
  <c r="K1651" i="2"/>
  <c r="M1651" i="2" s="1"/>
  <c r="N1651" i="2"/>
  <c r="P1651" i="2" s="1"/>
  <c r="J1652" i="2"/>
  <c r="K1652" i="2" s="1"/>
  <c r="L1652" i="2" s="1"/>
  <c r="M1652" i="2"/>
  <c r="S1652" i="2" s="1"/>
  <c r="N1652" i="2"/>
  <c r="J1653" i="2"/>
  <c r="L1653" i="2" s="1"/>
  <c r="K1653" i="2"/>
  <c r="M1653" i="2" s="1"/>
  <c r="N1653" i="2"/>
  <c r="O1653" i="2" s="1"/>
  <c r="P1653" i="2"/>
  <c r="S1653" i="2"/>
  <c r="J1654" i="2"/>
  <c r="J1655" i="2"/>
  <c r="K1655" i="2" s="1"/>
  <c r="M1655" i="2" s="1"/>
  <c r="S1655" i="2" s="1"/>
  <c r="N1655" i="2"/>
  <c r="O1655" i="2"/>
  <c r="P1655" i="2"/>
  <c r="J1656" i="2"/>
  <c r="N1656" i="2" s="1"/>
  <c r="K1656" i="2"/>
  <c r="L1656" i="2" s="1"/>
  <c r="M1656" i="2"/>
  <c r="S1656" i="2" s="1"/>
  <c r="J1657" i="2"/>
  <c r="N1657" i="2" s="1"/>
  <c r="K1657" i="2"/>
  <c r="M1657" i="2" s="1"/>
  <c r="S1657" i="2" s="1"/>
  <c r="L1657" i="2"/>
  <c r="O1657" i="2"/>
  <c r="Q1657" i="2"/>
  <c r="J1658" i="2"/>
  <c r="K1658" i="2"/>
  <c r="L1658" i="2"/>
  <c r="M1658" i="2"/>
  <c r="S1658" i="2" s="1"/>
  <c r="N1658" i="2"/>
  <c r="O1658" i="2" s="1"/>
  <c r="Q1658" i="2"/>
  <c r="J1659" i="2"/>
  <c r="K1659" i="2"/>
  <c r="M1659" i="2" s="1"/>
  <c r="N1659" i="2"/>
  <c r="J1660" i="2"/>
  <c r="K1660" i="2" s="1"/>
  <c r="M1660" i="2" s="1"/>
  <c r="S1660" i="2" s="1"/>
  <c r="L1660" i="2"/>
  <c r="J1661" i="2"/>
  <c r="K1661" i="2"/>
  <c r="M1661" i="2" s="1"/>
  <c r="S1661" i="2" s="1"/>
  <c r="N1661" i="2"/>
  <c r="P1661" i="2"/>
  <c r="J1662" i="2"/>
  <c r="J1663" i="2"/>
  <c r="K1663" i="2" s="1"/>
  <c r="M1663" i="2" s="1"/>
  <c r="S1663" i="2" s="1"/>
  <c r="L1663" i="2"/>
  <c r="J1664" i="2"/>
  <c r="N1664" i="2" s="1"/>
  <c r="P1664" i="2" s="1"/>
  <c r="K1664" i="2"/>
  <c r="L1664" i="2" s="1"/>
  <c r="M1664" i="2"/>
  <c r="S1664" i="2" s="1"/>
  <c r="J1665" i="2"/>
  <c r="N1665" i="2" s="1"/>
  <c r="K1665" i="2"/>
  <c r="M1665" i="2" s="1"/>
  <c r="S1665" i="2" s="1"/>
  <c r="L1665" i="2"/>
  <c r="O1665" i="2"/>
  <c r="Q1665" i="2"/>
  <c r="J1666" i="2"/>
  <c r="K1666" i="2"/>
  <c r="L1666" i="2"/>
  <c r="M1666" i="2"/>
  <c r="S1666" i="2" s="1"/>
  <c r="N1666" i="2"/>
  <c r="O1666" i="2" s="1"/>
  <c r="P1666" i="2"/>
  <c r="J1667" i="2"/>
  <c r="L1667" i="2" s="1"/>
  <c r="K1667" i="2"/>
  <c r="M1667" i="2"/>
  <c r="S1667" i="2" s="1"/>
  <c r="N1667" i="2"/>
  <c r="P1667" i="2" s="1"/>
  <c r="O1667" i="2"/>
  <c r="J1668" i="2"/>
  <c r="K1668" i="2"/>
  <c r="L1668" i="2" s="1"/>
  <c r="M1668" i="2"/>
  <c r="S1668" i="2" s="1"/>
  <c r="N1668" i="2"/>
  <c r="J1669" i="2"/>
  <c r="L1669" i="2" s="1"/>
  <c r="Q1669" i="2" s="1"/>
  <c r="R1669" i="2" s="1"/>
  <c r="K1669" i="2"/>
  <c r="M1669" i="2" s="1"/>
  <c r="N1669" i="2"/>
  <c r="O1669" i="2" s="1"/>
  <c r="P1669" i="2"/>
  <c r="S1669" i="2"/>
  <c r="J1670" i="2"/>
  <c r="J1671" i="2"/>
  <c r="K1671" i="2" s="1"/>
  <c r="L1671" i="2"/>
  <c r="M1671" i="2"/>
  <c r="S1671" i="2" s="1"/>
  <c r="N1671" i="2"/>
  <c r="O1671" i="2" s="1"/>
  <c r="P1671" i="2"/>
  <c r="J1672" i="2"/>
  <c r="N1672" i="2" s="1"/>
  <c r="K1672" i="2"/>
  <c r="L1672" i="2" s="1"/>
  <c r="J1673" i="2"/>
  <c r="J1674" i="2"/>
  <c r="K1674" i="2"/>
  <c r="L1674" i="2"/>
  <c r="M1674" i="2"/>
  <c r="S1674" i="2" s="1"/>
  <c r="N1674" i="2"/>
  <c r="O1674" i="2"/>
  <c r="P1674" i="2"/>
  <c r="Q1674" i="2"/>
  <c r="R1674" i="2"/>
  <c r="J1675" i="2"/>
  <c r="K1675" i="2"/>
  <c r="M1675" i="2" s="1"/>
  <c r="N1675" i="2"/>
  <c r="J1676" i="2"/>
  <c r="L1676" i="2" s="1"/>
  <c r="K1676" i="2"/>
  <c r="M1676" i="2"/>
  <c r="S1676" i="2" s="1"/>
  <c r="J1677" i="2"/>
  <c r="K1677" i="2"/>
  <c r="M1677" i="2" s="1"/>
  <c r="S1677" i="2" s="1"/>
  <c r="N1677" i="2"/>
  <c r="O1677" i="2" s="1"/>
  <c r="J1678" i="2"/>
  <c r="J1679" i="2"/>
  <c r="K1679" i="2" s="1"/>
  <c r="L1679" i="2"/>
  <c r="M1679" i="2"/>
  <c r="N1679" i="2"/>
  <c r="O1679" i="2"/>
  <c r="P1679" i="2"/>
  <c r="S1679" i="2"/>
  <c r="J1680" i="2"/>
  <c r="N1680" i="2" s="1"/>
  <c r="K1680" i="2"/>
  <c r="L1680" i="2" s="1"/>
  <c r="M1680" i="2"/>
  <c r="S1680" i="2" s="1"/>
  <c r="J1681" i="2"/>
  <c r="N1681" i="2" s="1"/>
  <c r="O1681" i="2" s="1"/>
  <c r="Q1681" i="2" s="1"/>
  <c r="K1681" i="2"/>
  <c r="M1681" i="2" s="1"/>
  <c r="S1681" i="2" s="1"/>
  <c r="L1681" i="2"/>
  <c r="J1682" i="2"/>
  <c r="K1682" i="2"/>
  <c r="L1682" i="2"/>
  <c r="M1682" i="2"/>
  <c r="S1682" i="2" s="1"/>
  <c r="N1682" i="2"/>
  <c r="P1682" i="2"/>
  <c r="J1683" i="2"/>
  <c r="K1683" i="2"/>
  <c r="M1683" i="2"/>
  <c r="S1683" i="2" s="1"/>
  <c r="N1683" i="2"/>
  <c r="P1683" i="2" s="1"/>
  <c r="J1684" i="2"/>
  <c r="K1684" i="2"/>
  <c r="L1684" i="2"/>
  <c r="M1684" i="2"/>
  <c r="N1684" i="2"/>
  <c r="S1684" i="2"/>
  <c r="J1685" i="2"/>
  <c r="L1685" i="2" s="1"/>
  <c r="Q1685" i="2" s="1"/>
  <c r="R1685" i="2" s="1"/>
  <c r="K1685" i="2"/>
  <c r="M1685" i="2" s="1"/>
  <c r="N1685" i="2"/>
  <c r="O1685" i="2" s="1"/>
  <c r="S1685" i="2"/>
  <c r="J1686" i="2"/>
  <c r="J1687" i="2"/>
  <c r="K1687" i="2" s="1"/>
  <c r="M1687" i="2"/>
  <c r="S1687" i="2" s="1"/>
  <c r="N1687" i="2"/>
  <c r="O1687" i="2" s="1"/>
  <c r="P1687" i="2"/>
  <c r="J1688" i="2"/>
  <c r="N1688" i="2" s="1"/>
  <c r="K1688" i="2"/>
  <c r="L1688" i="2" s="1"/>
  <c r="M1688" i="2"/>
  <c r="S1688" i="2" s="1"/>
  <c r="P1688" i="2"/>
  <c r="J1689" i="2"/>
  <c r="N1689" i="2" s="1"/>
  <c r="J1690" i="2"/>
  <c r="K1690" i="2"/>
  <c r="L1690" i="2"/>
  <c r="M1690" i="2"/>
  <c r="S1690" i="2" s="1"/>
  <c r="N1690" i="2"/>
  <c r="O1690" i="2" s="1"/>
  <c r="Q1690" i="2" s="1"/>
  <c r="R1690" i="2" s="1"/>
  <c r="P1690" i="2"/>
  <c r="J1691" i="2"/>
  <c r="K1691" i="2"/>
  <c r="M1691" i="2" s="1"/>
  <c r="N1691" i="2"/>
  <c r="J1692" i="2"/>
  <c r="N1692" i="2" s="1"/>
  <c r="K1692" i="2"/>
  <c r="L1692" i="2" s="1"/>
  <c r="M1692" i="2"/>
  <c r="S1692" i="2" s="1"/>
  <c r="J1693" i="2"/>
  <c r="K1693" i="2"/>
  <c r="M1693" i="2" s="1"/>
  <c r="S1693" i="2" s="1"/>
  <c r="N1693" i="2"/>
  <c r="O1693" i="2" s="1"/>
  <c r="J1694" i="2"/>
  <c r="J1695" i="2"/>
  <c r="K1695" i="2" s="1"/>
  <c r="M1695" i="2" s="1"/>
  <c r="S1695" i="2" s="1"/>
  <c r="L1695" i="2"/>
  <c r="J1696" i="2"/>
  <c r="N1696" i="2" s="1"/>
  <c r="P1696" i="2" s="1"/>
  <c r="K1696" i="2"/>
  <c r="L1696" i="2" s="1"/>
  <c r="M1696" i="2"/>
  <c r="S1696" i="2" s="1"/>
  <c r="J1697" i="2"/>
  <c r="N1697" i="2" s="1"/>
  <c r="K1697" i="2"/>
  <c r="M1697" i="2" s="1"/>
  <c r="S1697" i="2" s="1"/>
  <c r="L1697" i="2"/>
  <c r="O1697" i="2"/>
  <c r="Q1697" i="2"/>
  <c r="J1698" i="2"/>
  <c r="K1698" i="2"/>
  <c r="L1698" i="2"/>
  <c r="M1698" i="2"/>
  <c r="S1698" i="2" s="1"/>
  <c r="N1698" i="2"/>
  <c r="O1698" i="2" s="1"/>
  <c r="P1698" i="2"/>
  <c r="J1699" i="2"/>
  <c r="L1699" i="2" s="1"/>
  <c r="K1699" i="2"/>
  <c r="M1699" i="2"/>
  <c r="S1699" i="2" s="1"/>
  <c r="N1699" i="2"/>
  <c r="P1699" i="2" s="1"/>
  <c r="O1699" i="2"/>
  <c r="J1700" i="2"/>
  <c r="K1700" i="2"/>
  <c r="L1700" i="2" s="1"/>
  <c r="M1700" i="2"/>
  <c r="S1700" i="2" s="1"/>
  <c r="N1700" i="2"/>
  <c r="J1701" i="2"/>
  <c r="K1701" i="2" s="1"/>
  <c r="M1701" i="2" s="1"/>
  <c r="S1701" i="2" s="1"/>
  <c r="J1702" i="2"/>
  <c r="J1703" i="2"/>
  <c r="K1703" i="2" s="1"/>
  <c r="L1703" i="2"/>
  <c r="M1703" i="2"/>
  <c r="S1703" i="2" s="1"/>
  <c r="J1704" i="2"/>
  <c r="N1704" i="2" s="1"/>
  <c r="K1704" i="2"/>
  <c r="L1704" i="2"/>
  <c r="M1704" i="2"/>
  <c r="S1704" i="2" s="1"/>
  <c r="J1705" i="2"/>
  <c r="N1705" i="2" s="1"/>
  <c r="J1706" i="2"/>
  <c r="K1706" i="2"/>
  <c r="L1706" i="2"/>
  <c r="M1706" i="2"/>
  <c r="S1706" i="2" s="1"/>
  <c r="N1706" i="2"/>
  <c r="O1706" i="2"/>
  <c r="P1706" i="2"/>
  <c r="Q1706" i="2"/>
  <c r="J1707" i="2"/>
  <c r="L1707" i="2" s="1"/>
  <c r="K1707" i="2"/>
  <c r="M1707" i="2"/>
  <c r="S1707" i="2" s="1"/>
  <c r="N1707" i="2"/>
  <c r="O1707" i="2"/>
  <c r="J1708" i="2"/>
  <c r="K1708" i="2" s="1"/>
  <c r="M1708" i="2" s="1"/>
  <c r="S1708" i="2" s="1"/>
  <c r="J1709" i="2"/>
  <c r="K1709" i="2"/>
  <c r="M1709" i="2" s="1"/>
  <c r="S1709" i="2" s="1"/>
  <c r="J1710" i="2"/>
  <c r="J1711" i="2"/>
  <c r="K1711" i="2" s="1"/>
  <c r="M1711" i="2"/>
  <c r="S1711" i="2" s="1"/>
  <c r="N1711" i="2"/>
  <c r="O1711" i="2" s="1"/>
  <c r="P1711" i="2"/>
  <c r="J1712" i="2"/>
  <c r="N1712" i="2" s="1"/>
  <c r="K1712" i="2"/>
  <c r="L1712" i="2"/>
  <c r="M1712" i="2"/>
  <c r="P1712" i="2"/>
  <c r="S1712" i="2"/>
  <c r="J1713" i="2"/>
  <c r="N1713" i="2" s="1"/>
  <c r="K1713" i="2"/>
  <c r="M1713" i="2" s="1"/>
  <c r="L1713" i="2"/>
  <c r="O1713" i="2"/>
  <c r="Q1713" i="2"/>
  <c r="R1713" i="2"/>
  <c r="S1713" i="2"/>
  <c r="J1714" i="2"/>
  <c r="K1714" i="2"/>
  <c r="L1714" i="2"/>
  <c r="M1714" i="2"/>
  <c r="S1714" i="2" s="1"/>
  <c r="N1714" i="2"/>
  <c r="Q1714" i="2" s="1"/>
  <c r="R1714" i="2" s="1"/>
  <c r="O1714" i="2"/>
  <c r="P1714" i="2"/>
  <c r="J1715" i="2"/>
  <c r="K1715" i="2"/>
  <c r="M1715" i="2"/>
  <c r="S1715" i="2" s="1"/>
  <c r="N1715" i="2"/>
  <c r="O1715" i="2"/>
  <c r="J1716" i="2"/>
  <c r="L1716" i="2" s="1"/>
  <c r="K1716" i="2"/>
  <c r="M1716" i="2" s="1"/>
  <c r="S1716" i="2" s="1"/>
  <c r="J1717" i="2"/>
  <c r="K1717" i="2" s="1"/>
  <c r="M1717" i="2" s="1"/>
  <c r="S1717" i="2" s="1"/>
  <c r="N1717" i="2"/>
  <c r="J1718" i="2"/>
  <c r="J1719" i="2"/>
  <c r="K1719" i="2" s="1"/>
  <c r="M1719" i="2"/>
  <c r="N1719" i="2"/>
  <c r="P1719" i="2" s="1"/>
  <c r="O1719" i="2"/>
  <c r="S1719" i="2"/>
  <c r="J1720" i="2"/>
  <c r="N1720" i="2" s="1"/>
  <c r="K1720" i="2"/>
  <c r="L1720" i="2"/>
  <c r="M1720" i="2"/>
  <c r="P1720" i="2"/>
  <c r="S1720" i="2"/>
  <c r="J1721" i="2"/>
  <c r="N1721" i="2" s="1"/>
  <c r="K1721" i="2"/>
  <c r="M1721" i="2" s="1"/>
  <c r="S1721" i="2" s="1"/>
  <c r="O1721" i="2"/>
  <c r="J1722" i="2"/>
  <c r="K1722" i="2"/>
  <c r="L1722" i="2"/>
  <c r="M1722" i="2"/>
  <c r="S1722" i="2" s="1"/>
  <c r="N1722" i="2"/>
  <c r="O1722" i="2"/>
  <c r="Q1722" i="2" s="1"/>
  <c r="R1722" i="2" s="1"/>
  <c r="P1722" i="2"/>
  <c r="J1723" i="2"/>
  <c r="K1723" i="2"/>
  <c r="M1723" i="2" s="1"/>
  <c r="N1723" i="2"/>
  <c r="J1724" i="2"/>
  <c r="K1724" i="2"/>
  <c r="L1724" i="2"/>
  <c r="M1724" i="2"/>
  <c r="N1724" i="2"/>
  <c r="S1724" i="2"/>
  <c r="J1725" i="2"/>
  <c r="J1726" i="2"/>
  <c r="J1727" i="2"/>
  <c r="K1727" i="2"/>
  <c r="M1727" i="2" s="1"/>
  <c r="S1727" i="2" s="1"/>
  <c r="J1728" i="2"/>
  <c r="N1728" i="2" s="1"/>
  <c r="K1728" i="2"/>
  <c r="L1728" i="2" s="1"/>
  <c r="J1729" i="2"/>
  <c r="J1730" i="2"/>
  <c r="K1730" i="2"/>
  <c r="L1730" i="2" s="1"/>
  <c r="N1730" i="2"/>
  <c r="J1731" i="2"/>
  <c r="L1731" i="2" s="1"/>
  <c r="Q1731" i="2" s="1"/>
  <c r="R1731" i="2" s="1"/>
  <c r="K1731" i="2"/>
  <c r="M1731" i="2"/>
  <c r="S1731" i="2" s="1"/>
  <c r="N1731" i="2"/>
  <c r="O1731" i="2"/>
  <c r="J1732" i="2"/>
  <c r="K1732" i="2" s="1"/>
  <c r="M1732" i="2" s="1"/>
  <c r="S1732" i="2" s="1"/>
  <c r="J1733" i="2"/>
  <c r="K1733" i="2"/>
  <c r="M1733" i="2" s="1"/>
  <c r="S1733" i="2" s="1"/>
  <c r="J1734" i="2"/>
  <c r="J1735" i="2"/>
  <c r="N1735" i="2" s="1"/>
  <c r="J1736" i="2"/>
  <c r="N1736" i="2" s="1"/>
  <c r="O1736" i="2" s="1"/>
  <c r="K1736" i="2"/>
  <c r="L1736" i="2"/>
  <c r="M1736" i="2"/>
  <c r="P1736" i="2"/>
  <c r="S1736" i="2"/>
  <c r="J1737" i="2"/>
  <c r="N1737" i="2" s="1"/>
  <c r="K1737" i="2"/>
  <c r="M1737" i="2" s="1"/>
  <c r="S1737" i="2" s="1"/>
  <c r="J1738" i="2"/>
  <c r="K1738" i="2"/>
  <c r="L1738" i="2"/>
  <c r="M1738" i="2"/>
  <c r="S1738" i="2" s="1"/>
  <c r="N1738" i="2"/>
  <c r="O1738" i="2"/>
  <c r="P1738" i="2"/>
  <c r="Q1738" i="2"/>
  <c r="R1738" i="2"/>
  <c r="J1739" i="2"/>
  <c r="K1739" i="2"/>
  <c r="M1739" i="2" s="1"/>
  <c r="S1739" i="2" s="1"/>
  <c r="N1739" i="2"/>
  <c r="O1739" i="2" s="1"/>
  <c r="J1740" i="2"/>
  <c r="K1740" i="2"/>
  <c r="L1740" i="2" s="1"/>
  <c r="N1740" i="2"/>
  <c r="J1741" i="2"/>
  <c r="K1741" i="2" s="1"/>
  <c r="M1741" i="2"/>
  <c r="S1741" i="2" s="1"/>
  <c r="J1742" i="2"/>
  <c r="J1743" i="2"/>
  <c r="N1743" i="2" s="1"/>
  <c r="K1743" i="2"/>
  <c r="L1743" i="2" s="1"/>
  <c r="M1743" i="2"/>
  <c r="S1743" i="2" s="1"/>
  <c r="J1744" i="2"/>
  <c r="K1744" i="2"/>
  <c r="L1744" i="2" s="1"/>
  <c r="N1744" i="2"/>
  <c r="J1745" i="2"/>
  <c r="K1745" i="2"/>
  <c r="L1745" i="2" s="1"/>
  <c r="Q1745" i="2" s="1"/>
  <c r="M1745" i="2"/>
  <c r="N1745" i="2"/>
  <c r="P1745" i="2" s="1"/>
  <c r="O1745" i="2"/>
  <c r="S1745" i="2"/>
  <c r="J1746" i="2"/>
  <c r="K1746" i="2" s="1"/>
  <c r="L1746" i="2" s="1"/>
  <c r="N1746" i="2"/>
  <c r="J1747" i="2"/>
  <c r="L1747" i="2" s="1"/>
  <c r="K1747" i="2"/>
  <c r="M1747" i="2"/>
  <c r="S1747" i="2"/>
  <c r="J1748" i="2"/>
  <c r="L1748" i="2" s="1"/>
  <c r="K1748" i="2"/>
  <c r="M1748" i="2" s="1"/>
  <c r="S1748" i="2" s="1"/>
  <c r="J1749" i="2"/>
  <c r="K1749" i="2"/>
  <c r="L1749" i="2"/>
  <c r="M1749" i="2"/>
  <c r="S1749" i="2" s="1"/>
  <c r="N1749" i="2"/>
  <c r="O1749" i="2"/>
  <c r="Q1749" i="2" s="1"/>
  <c r="P1749" i="2"/>
  <c r="J1750" i="2"/>
  <c r="N1750" i="2" s="1"/>
  <c r="K1750" i="2"/>
  <c r="L1750" i="2"/>
  <c r="M1750" i="2"/>
  <c r="S1750" i="2" s="1"/>
  <c r="J1751" i="2"/>
  <c r="N1751" i="2" s="1"/>
  <c r="K1751" i="2"/>
  <c r="L1751" i="2" s="1"/>
  <c r="M1751" i="2"/>
  <c r="S1751" i="2" s="1"/>
  <c r="J1752" i="2"/>
  <c r="K1752" i="2"/>
  <c r="L1752" i="2" s="1"/>
  <c r="N1752" i="2"/>
  <c r="J1753" i="2"/>
  <c r="K1753" i="2"/>
  <c r="L1753" i="2" s="1"/>
  <c r="Q1753" i="2" s="1"/>
  <c r="M1753" i="2"/>
  <c r="N1753" i="2"/>
  <c r="P1753" i="2" s="1"/>
  <c r="O1753" i="2"/>
  <c r="S1753" i="2"/>
  <c r="J1754" i="2"/>
  <c r="K1754" i="2" s="1"/>
  <c r="L1754" i="2" s="1"/>
  <c r="M1754" i="2"/>
  <c r="S1754" i="2" s="1"/>
  <c r="N1754" i="2"/>
  <c r="P1754" i="2" s="1"/>
  <c r="O1754" i="2"/>
  <c r="J1755" i="2"/>
  <c r="L1755" i="2" s="1"/>
  <c r="K1755" i="2"/>
  <c r="M1755" i="2"/>
  <c r="S1755" i="2"/>
  <c r="J1756" i="2"/>
  <c r="K1756" i="2"/>
  <c r="M1756" i="2" s="1"/>
  <c r="S1756" i="2" s="1"/>
  <c r="J1757" i="2"/>
  <c r="K1757" i="2"/>
  <c r="L1757" i="2"/>
  <c r="M1757" i="2"/>
  <c r="S1757" i="2" s="1"/>
  <c r="N1757" i="2"/>
  <c r="O1757" i="2"/>
  <c r="P1757" i="2"/>
  <c r="Q1757" i="2"/>
  <c r="J1758" i="2"/>
  <c r="N1758" i="2" s="1"/>
  <c r="K1758" i="2"/>
  <c r="L1758" i="2"/>
  <c r="M1758" i="2"/>
  <c r="S1758" i="2" s="1"/>
  <c r="J1759" i="2"/>
  <c r="N1759" i="2" s="1"/>
  <c r="K1759" i="2"/>
  <c r="L1759" i="2" s="1"/>
  <c r="J1760" i="2"/>
  <c r="K1760" i="2"/>
  <c r="L1760" i="2" s="1"/>
  <c r="N1760" i="2"/>
  <c r="J1761" i="2"/>
  <c r="K1761" i="2"/>
  <c r="L1761" i="2" s="1"/>
  <c r="Q1761" i="2" s="1"/>
  <c r="M1761" i="2"/>
  <c r="N1761" i="2"/>
  <c r="P1761" i="2" s="1"/>
  <c r="O1761" i="2"/>
  <c r="S1761" i="2"/>
  <c r="J1762" i="2"/>
  <c r="K1762" i="2" s="1"/>
  <c r="N1762" i="2"/>
  <c r="J1763" i="2"/>
  <c r="L1763" i="2" s="1"/>
  <c r="K1763" i="2"/>
  <c r="M1763" i="2"/>
  <c r="S1763" i="2"/>
  <c r="J1764" i="2"/>
  <c r="L1764" i="2" s="1"/>
  <c r="K1764" i="2"/>
  <c r="M1764" i="2" s="1"/>
  <c r="S1764" i="2" s="1"/>
  <c r="J1765" i="2"/>
  <c r="K1765" i="2"/>
  <c r="L1765" i="2"/>
  <c r="M1765" i="2"/>
  <c r="S1765" i="2" s="1"/>
  <c r="N1765" i="2"/>
  <c r="O1765" i="2"/>
  <c r="Q1765" i="2" s="1"/>
  <c r="P1765" i="2"/>
  <c r="J1766" i="2"/>
  <c r="N1766" i="2" s="1"/>
  <c r="K1766" i="2"/>
  <c r="L1766" i="2"/>
  <c r="M1766" i="2"/>
  <c r="S1766" i="2" s="1"/>
  <c r="J1767" i="2"/>
  <c r="N1767" i="2" s="1"/>
  <c r="K1767" i="2"/>
  <c r="L1767" i="2" s="1"/>
  <c r="M1767" i="2"/>
  <c r="S1767" i="2" s="1"/>
  <c r="J1768" i="2"/>
  <c r="K1768" i="2"/>
  <c r="L1768" i="2" s="1"/>
  <c r="N1768" i="2"/>
  <c r="J1769" i="2"/>
  <c r="K1769" i="2"/>
  <c r="L1769" i="2" s="1"/>
  <c r="Q1769" i="2" s="1"/>
  <c r="M1769" i="2"/>
  <c r="N1769" i="2"/>
  <c r="P1769" i="2" s="1"/>
  <c r="O1769" i="2"/>
  <c r="S1769" i="2"/>
  <c r="J1770" i="2"/>
  <c r="K1770" i="2" s="1"/>
  <c r="L1770" i="2" s="1"/>
  <c r="M1770" i="2"/>
  <c r="S1770" i="2" s="1"/>
  <c r="N1770" i="2"/>
  <c r="J1771" i="2"/>
  <c r="L1771" i="2" s="1"/>
  <c r="K1771" i="2"/>
  <c r="M1771" i="2"/>
  <c r="S1771" i="2"/>
  <c r="J1772" i="2"/>
  <c r="K1772" i="2"/>
  <c r="M1772" i="2" s="1"/>
  <c r="S1772" i="2" s="1"/>
  <c r="J1773" i="2"/>
  <c r="K1773" i="2"/>
  <c r="L1773" i="2"/>
  <c r="M1773" i="2"/>
  <c r="S1773" i="2" s="1"/>
  <c r="N1773" i="2"/>
  <c r="O1773" i="2"/>
  <c r="P1773" i="2"/>
  <c r="Q1773" i="2"/>
  <c r="J1774" i="2"/>
  <c r="N1774" i="2" s="1"/>
  <c r="K1774" i="2"/>
  <c r="L1774" i="2"/>
  <c r="M1774" i="2"/>
  <c r="S1774" i="2" s="1"/>
  <c r="J1775" i="2"/>
  <c r="N1775" i="2" s="1"/>
  <c r="K1775" i="2"/>
  <c r="L1775" i="2" s="1"/>
  <c r="M1775" i="2"/>
  <c r="S1775" i="2" s="1"/>
  <c r="J1776" i="2"/>
  <c r="K1776" i="2"/>
  <c r="L1776" i="2" s="1"/>
  <c r="N1776" i="2"/>
  <c r="J1777" i="2"/>
  <c r="K1777" i="2"/>
  <c r="L1777" i="2" s="1"/>
  <c r="Q1777" i="2" s="1"/>
  <c r="M1777" i="2"/>
  <c r="S1777" i="2" s="1"/>
  <c r="N1777" i="2"/>
  <c r="P1777" i="2" s="1"/>
  <c r="O1777" i="2"/>
  <c r="J1778" i="2"/>
  <c r="K1778" i="2" s="1"/>
  <c r="L1778" i="2" s="1"/>
  <c r="M1778" i="2"/>
  <c r="S1778" i="2" s="1"/>
  <c r="N1778" i="2"/>
  <c r="J1779" i="2"/>
  <c r="L1779" i="2" s="1"/>
  <c r="K1779" i="2"/>
  <c r="M1779" i="2"/>
  <c r="S1779" i="2"/>
  <c r="J1780" i="2"/>
  <c r="K1780" i="2"/>
  <c r="M1780" i="2" s="1"/>
  <c r="S1780" i="2" s="1"/>
  <c r="J1781" i="2"/>
  <c r="K1781" i="2"/>
  <c r="L1781" i="2"/>
  <c r="M1781" i="2"/>
  <c r="S1781" i="2" s="1"/>
  <c r="N1781" i="2"/>
  <c r="O1781" i="2"/>
  <c r="P1781" i="2"/>
  <c r="Q1781" i="2"/>
  <c r="J1782" i="2"/>
  <c r="N1782" i="2" s="1"/>
  <c r="K1782" i="2"/>
  <c r="L1782" i="2"/>
  <c r="M1782" i="2"/>
  <c r="S1782" i="2" s="1"/>
  <c r="J1783" i="2"/>
  <c r="N1783" i="2" s="1"/>
  <c r="K1783" i="2"/>
  <c r="L1783" i="2" s="1"/>
  <c r="J1784" i="2"/>
  <c r="K1784" i="2"/>
  <c r="L1784" i="2" s="1"/>
  <c r="N1784" i="2"/>
  <c r="J1785" i="2"/>
  <c r="K1785" i="2"/>
  <c r="L1785" i="2" s="1"/>
  <c r="Q1785" i="2" s="1"/>
  <c r="M1785" i="2"/>
  <c r="S1785" i="2" s="1"/>
  <c r="N1785" i="2"/>
  <c r="P1785" i="2" s="1"/>
  <c r="O1785" i="2"/>
  <c r="J1786" i="2"/>
  <c r="K1786" i="2" s="1"/>
  <c r="L1786" i="2" s="1"/>
  <c r="M1786" i="2"/>
  <c r="S1786" i="2" s="1"/>
  <c r="N1786" i="2"/>
  <c r="P1786" i="2" s="1"/>
  <c r="O1786" i="2"/>
  <c r="J1787" i="2"/>
  <c r="L1787" i="2" s="1"/>
  <c r="K1787" i="2"/>
  <c r="M1787" i="2"/>
  <c r="S1787" i="2"/>
  <c r="J1788" i="2"/>
  <c r="K1788" i="2"/>
  <c r="M1788" i="2" s="1"/>
  <c r="S1788" i="2" s="1"/>
  <c r="J1789" i="2"/>
  <c r="K1789" i="2"/>
  <c r="L1789" i="2"/>
  <c r="M1789" i="2"/>
  <c r="S1789" i="2" s="1"/>
  <c r="N1789" i="2"/>
  <c r="R1789" i="2" s="1"/>
  <c r="O1789" i="2"/>
  <c r="P1789" i="2"/>
  <c r="Q1789" i="2"/>
  <c r="J1790" i="2"/>
  <c r="N1790" i="2" s="1"/>
  <c r="K1790" i="2"/>
  <c r="L1790" i="2"/>
  <c r="M1790" i="2"/>
  <c r="S1790" i="2" s="1"/>
  <c r="J1791" i="2"/>
  <c r="N1791" i="2" s="1"/>
  <c r="K1791" i="2"/>
  <c r="L1791" i="2" s="1"/>
  <c r="J1792" i="2"/>
  <c r="K1792" i="2"/>
  <c r="L1792" i="2" s="1"/>
  <c r="N1792" i="2"/>
  <c r="J1793" i="2"/>
  <c r="K1793" i="2"/>
  <c r="L1793" i="2" s="1"/>
  <c r="Q1793" i="2" s="1"/>
  <c r="M1793" i="2"/>
  <c r="S1793" i="2" s="1"/>
  <c r="N1793" i="2"/>
  <c r="P1793" i="2" s="1"/>
  <c r="O1793" i="2"/>
  <c r="J1794" i="2"/>
  <c r="K1794" i="2" s="1"/>
  <c r="L1794" i="2" s="1"/>
  <c r="M1794" i="2"/>
  <c r="S1794" i="2" s="1"/>
  <c r="N1794" i="2"/>
  <c r="O1794" i="2"/>
  <c r="J1795" i="2"/>
  <c r="L1795" i="2" s="1"/>
  <c r="K1795" i="2"/>
  <c r="M1795" i="2"/>
  <c r="S1795" i="2"/>
  <c r="J1796" i="2"/>
  <c r="L1796" i="2" s="1"/>
  <c r="K1796" i="2"/>
  <c r="M1796" i="2" s="1"/>
  <c r="S1796" i="2" s="1"/>
  <c r="J1797" i="2"/>
  <c r="K1797" i="2"/>
  <c r="L1797" i="2"/>
  <c r="M1797" i="2"/>
  <c r="S1797" i="2" s="1"/>
  <c r="N1797" i="2"/>
  <c r="O1797" i="2"/>
  <c r="P1797" i="2"/>
  <c r="Q1797" i="2"/>
  <c r="J1798" i="2"/>
  <c r="N1798" i="2" s="1"/>
  <c r="K1798" i="2"/>
  <c r="L1798" i="2"/>
  <c r="M1798" i="2"/>
  <c r="S1798" i="2" s="1"/>
  <c r="J1799" i="2"/>
  <c r="N1799" i="2" s="1"/>
  <c r="K1799" i="2"/>
  <c r="L1799" i="2" s="1"/>
  <c r="M1799" i="2"/>
  <c r="S1799" i="2" s="1"/>
  <c r="J1800" i="2"/>
  <c r="K1800" i="2"/>
  <c r="L1800" i="2" s="1"/>
  <c r="N1800" i="2"/>
  <c r="J1801" i="2"/>
  <c r="K1801" i="2"/>
  <c r="L1801" i="2" s="1"/>
  <c r="Q1801" i="2" s="1"/>
  <c r="M1801" i="2"/>
  <c r="S1801" i="2" s="1"/>
  <c r="N1801" i="2"/>
  <c r="P1801" i="2" s="1"/>
  <c r="O1801" i="2"/>
  <c r="J1802" i="2"/>
  <c r="K1802" i="2" s="1"/>
  <c r="N1802" i="2"/>
  <c r="J1803" i="2"/>
  <c r="L1803" i="2" s="1"/>
  <c r="K1803" i="2"/>
  <c r="M1803" i="2"/>
  <c r="S1803" i="2"/>
  <c r="J1804" i="2"/>
  <c r="L1804" i="2" s="1"/>
  <c r="K1804" i="2"/>
  <c r="M1804" i="2" s="1"/>
  <c r="S1804" i="2" s="1"/>
  <c r="J1805" i="2"/>
  <c r="K1805" i="2"/>
  <c r="L1805" i="2"/>
  <c r="M1805" i="2"/>
  <c r="S1805" i="2" s="1"/>
  <c r="N1805" i="2"/>
  <c r="O1805" i="2"/>
  <c r="Q1805" i="2" s="1"/>
  <c r="P1805" i="2"/>
  <c r="J1806" i="2"/>
  <c r="N1806" i="2" s="1"/>
  <c r="K1806" i="2"/>
  <c r="L1806" i="2"/>
  <c r="M1806" i="2"/>
  <c r="S1806" i="2" s="1"/>
  <c r="J1807" i="2"/>
  <c r="N1807" i="2" s="1"/>
  <c r="K1807" i="2"/>
  <c r="L1807" i="2" s="1"/>
  <c r="M1807" i="2"/>
  <c r="S1807" i="2" s="1"/>
  <c r="J1808" i="2"/>
  <c r="K1808" i="2"/>
  <c r="L1808" i="2" s="1"/>
  <c r="N1808" i="2"/>
  <c r="J1809" i="2"/>
  <c r="K1809" i="2"/>
  <c r="L1809" i="2" s="1"/>
  <c r="Q1809" i="2" s="1"/>
  <c r="M1809" i="2"/>
  <c r="S1809" i="2" s="1"/>
  <c r="N1809" i="2"/>
  <c r="P1809" i="2" s="1"/>
  <c r="O1809" i="2"/>
  <c r="J1810" i="2"/>
  <c r="K1810" i="2" s="1"/>
  <c r="L1810" i="2" s="1"/>
  <c r="N1810" i="2"/>
  <c r="J1811" i="2"/>
  <c r="L1811" i="2" s="1"/>
  <c r="K1811" i="2"/>
  <c r="M1811" i="2"/>
  <c r="S1811" i="2"/>
  <c r="J1812" i="2"/>
  <c r="K1812" i="2"/>
  <c r="M1812" i="2" s="1"/>
  <c r="S1812" i="2"/>
  <c r="J1813" i="2"/>
  <c r="K1813" i="2"/>
  <c r="L1813" i="2"/>
  <c r="M1813" i="2"/>
  <c r="S1813" i="2" s="1"/>
  <c r="N1813" i="2"/>
  <c r="O1813" i="2"/>
  <c r="P1813" i="2"/>
  <c r="Q1813" i="2"/>
  <c r="J1814" i="2"/>
  <c r="N1814" i="2" s="1"/>
  <c r="O1814" i="2" s="1"/>
  <c r="K1814" i="2"/>
  <c r="L1814" i="2"/>
  <c r="M1814" i="2"/>
  <c r="S1814" i="2" s="1"/>
  <c r="J1815" i="2"/>
  <c r="N1815" i="2" s="1"/>
  <c r="K1815" i="2"/>
  <c r="L1815" i="2" s="1"/>
  <c r="M1815" i="2"/>
  <c r="S1815" i="2" s="1"/>
  <c r="J1816" i="2"/>
  <c r="K1816" i="2"/>
  <c r="N1816" i="2"/>
  <c r="J1817" i="2"/>
  <c r="K1817" i="2"/>
  <c r="L1817" i="2" s="1"/>
  <c r="M1817" i="2"/>
  <c r="S1817" i="2" s="1"/>
  <c r="N1817" i="2"/>
  <c r="P1817" i="2" s="1"/>
  <c r="O1817" i="2"/>
  <c r="Q1817" i="2"/>
  <c r="J1818" i="2"/>
  <c r="K1818" i="2" s="1"/>
  <c r="L1818" i="2" s="1"/>
  <c r="M1818" i="2"/>
  <c r="S1818" i="2" s="1"/>
  <c r="N1818" i="2"/>
  <c r="P1818" i="2" s="1"/>
  <c r="O1818" i="2"/>
  <c r="J1819" i="2"/>
  <c r="L1819" i="2" s="1"/>
  <c r="K1819" i="2"/>
  <c r="M1819" i="2"/>
  <c r="S1819" i="2"/>
  <c r="J1820" i="2"/>
  <c r="L1820" i="2" s="1"/>
  <c r="K1820" i="2"/>
  <c r="M1820" i="2" s="1"/>
  <c r="S1820" i="2"/>
  <c r="J1821" i="2"/>
  <c r="K1821" i="2"/>
  <c r="L1821" i="2"/>
  <c r="M1821" i="2"/>
  <c r="S1821" i="2" s="1"/>
  <c r="N1821" i="2"/>
  <c r="R1821" i="2" s="1"/>
  <c r="O1821" i="2"/>
  <c r="P1821" i="2"/>
  <c r="Q1821" i="2"/>
  <c r="J1822" i="2"/>
  <c r="N1822" i="2" s="1"/>
  <c r="K1822" i="2"/>
  <c r="L1822" i="2"/>
  <c r="M1822" i="2"/>
  <c r="S1822" i="2" s="1"/>
  <c r="O1822" i="2"/>
  <c r="J1823" i="2"/>
  <c r="N1823" i="2" s="1"/>
  <c r="K1823" i="2"/>
  <c r="L1823" i="2" s="1"/>
  <c r="M1823" i="2"/>
  <c r="S1823" i="2" s="1"/>
  <c r="J1824" i="2"/>
  <c r="K1824" i="2"/>
  <c r="N1824" i="2"/>
  <c r="J1825" i="2"/>
  <c r="K1825" i="2"/>
  <c r="L1825" i="2" s="1"/>
  <c r="M1825" i="2"/>
  <c r="S1825" i="2" s="1"/>
  <c r="N1825" i="2"/>
  <c r="P1825" i="2" s="1"/>
  <c r="O1825" i="2"/>
  <c r="Q1825" i="2"/>
  <c r="J1826" i="2"/>
  <c r="K1826" i="2" s="1"/>
  <c r="N1826" i="2"/>
  <c r="J1827" i="2"/>
  <c r="L1827" i="2" s="1"/>
  <c r="K1827" i="2"/>
  <c r="M1827" i="2"/>
  <c r="S1827" i="2" s="1"/>
  <c r="J1828" i="2"/>
  <c r="K1828" i="2" s="1"/>
  <c r="M1828" i="2" s="1"/>
  <c r="S1828" i="2" s="1"/>
  <c r="J1829" i="2"/>
  <c r="K1829" i="2"/>
  <c r="L1829" i="2"/>
  <c r="M1829" i="2"/>
  <c r="S1829" i="2" s="1"/>
  <c r="N1829" i="2"/>
  <c r="O1829" i="2"/>
  <c r="Q1829" i="2" s="1"/>
  <c r="P1829" i="2"/>
  <c r="J1830" i="2"/>
  <c r="N1830" i="2" s="1"/>
  <c r="O1830" i="2" s="1"/>
  <c r="K1830" i="2"/>
  <c r="L1830" i="2"/>
  <c r="M1830" i="2"/>
  <c r="S1830" i="2" s="1"/>
  <c r="J1831" i="2"/>
  <c r="N1831" i="2" s="1"/>
  <c r="K1831" i="2"/>
  <c r="L1831" i="2"/>
  <c r="M1831" i="2"/>
  <c r="S1831" i="2" s="1"/>
  <c r="J1832" i="2"/>
  <c r="K1832" i="2"/>
  <c r="N1832" i="2"/>
  <c r="J1833" i="2"/>
  <c r="K1833" i="2"/>
  <c r="L1833" i="2" s="1"/>
  <c r="Q1833" i="2" s="1"/>
  <c r="M1833" i="2"/>
  <c r="S1833" i="2" s="1"/>
  <c r="N1833" i="2"/>
  <c r="P1833" i="2" s="1"/>
  <c r="O1833" i="2"/>
  <c r="J1834" i="2"/>
  <c r="K1834" i="2" s="1"/>
  <c r="L1834" i="2" s="1"/>
  <c r="N1834" i="2"/>
  <c r="J1835" i="2"/>
  <c r="L1835" i="2" s="1"/>
  <c r="K1835" i="2"/>
  <c r="M1835" i="2"/>
  <c r="S1835" i="2" s="1"/>
  <c r="J1836" i="2"/>
  <c r="J1837" i="2"/>
  <c r="K1837" i="2"/>
  <c r="L1837" i="2"/>
  <c r="M1837" i="2"/>
  <c r="S1837" i="2" s="1"/>
  <c r="N1837" i="2"/>
  <c r="O1837" i="2"/>
  <c r="Q1837" i="2" s="1"/>
  <c r="P1837" i="2"/>
  <c r="J1838" i="2"/>
  <c r="N1838" i="2" s="1"/>
  <c r="K1838" i="2"/>
  <c r="L1838" i="2"/>
  <c r="M1838" i="2"/>
  <c r="S1838" i="2" s="1"/>
  <c r="O1838" i="2"/>
  <c r="J1839" i="2"/>
  <c r="N1839" i="2" s="1"/>
  <c r="K1839" i="2"/>
  <c r="L1839" i="2" s="1"/>
  <c r="M1839" i="2"/>
  <c r="S1839" i="2" s="1"/>
  <c r="J1840" i="2"/>
  <c r="K1840" i="2"/>
  <c r="N1840" i="2"/>
  <c r="J1841" i="2"/>
  <c r="K1841" i="2"/>
  <c r="L1841" i="2" s="1"/>
  <c r="M1841" i="2"/>
  <c r="S1841" i="2" s="1"/>
  <c r="N1841" i="2"/>
  <c r="P1841" i="2" s="1"/>
  <c r="O1841" i="2"/>
  <c r="Q1841" i="2"/>
  <c r="J1842" i="2"/>
  <c r="K1842" i="2" s="1"/>
  <c r="N1842" i="2"/>
  <c r="J1843" i="2"/>
  <c r="L1843" i="2" s="1"/>
  <c r="K1843" i="2"/>
  <c r="M1843" i="2"/>
  <c r="S1843" i="2" s="1"/>
  <c r="J1844" i="2"/>
  <c r="K1844" i="2" s="1"/>
  <c r="M1844" i="2" s="1"/>
  <c r="S1844" i="2" s="1"/>
  <c r="J1845" i="2"/>
  <c r="K1845" i="2"/>
  <c r="L1845" i="2"/>
  <c r="M1845" i="2"/>
  <c r="S1845" i="2" s="1"/>
  <c r="N1845" i="2"/>
  <c r="O1845" i="2"/>
  <c r="Q1845" i="2" s="1"/>
  <c r="P1845" i="2"/>
  <c r="J1846" i="2"/>
  <c r="N1846" i="2" s="1"/>
  <c r="O1846" i="2" s="1"/>
  <c r="K1846" i="2"/>
  <c r="L1846" i="2"/>
  <c r="M1846" i="2"/>
  <c r="S1846" i="2" s="1"/>
  <c r="J1847" i="2"/>
  <c r="N1847" i="2" s="1"/>
  <c r="K1847" i="2"/>
  <c r="L1847" i="2"/>
  <c r="M1847" i="2"/>
  <c r="S1847" i="2" s="1"/>
  <c r="J1848" i="2"/>
  <c r="K1848" i="2"/>
  <c r="N1848" i="2"/>
  <c r="J1849" i="2"/>
  <c r="K1849" i="2"/>
  <c r="L1849" i="2" s="1"/>
  <c r="M1849" i="2"/>
  <c r="S1849" i="2" s="1"/>
  <c r="N1849" i="2"/>
  <c r="P1849" i="2" s="1"/>
  <c r="O1849" i="2"/>
  <c r="Q1849" i="2"/>
  <c r="J1850" i="2"/>
  <c r="K1850" i="2" s="1"/>
  <c r="L1850" i="2" s="1"/>
  <c r="M1850" i="2"/>
  <c r="S1850" i="2" s="1"/>
  <c r="N1850" i="2"/>
  <c r="O1850" i="2"/>
  <c r="J1851" i="2"/>
  <c r="L1851" i="2" s="1"/>
  <c r="K1851" i="2"/>
  <c r="M1851" i="2"/>
  <c r="S1851" i="2" s="1"/>
  <c r="J1852" i="2"/>
  <c r="K1852" i="2" s="1"/>
  <c r="M1852" i="2" s="1"/>
  <c r="S1852" i="2" s="1"/>
  <c r="J1853" i="2"/>
  <c r="K1853" i="2"/>
  <c r="L1853" i="2"/>
  <c r="M1853" i="2"/>
  <c r="S1853" i="2" s="1"/>
  <c r="N1853" i="2"/>
  <c r="O1853" i="2"/>
  <c r="P1853" i="2"/>
  <c r="Q1853" i="2"/>
  <c r="J1854" i="2"/>
  <c r="N1854" i="2" s="1"/>
  <c r="K1854" i="2"/>
  <c r="L1854" i="2"/>
  <c r="M1854" i="2"/>
  <c r="S1854" i="2" s="1"/>
  <c r="J1855" i="2"/>
  <c r="N1855" i="2" s="1"/>
  <c r="J1856" i="2"/>
  <c r="K1856" i="2"/>
  <c r="N1856" i="2"/>
  <c r="J1857" i="2"/>
  <c r="K1857" i="2"/>
  <c r="L1857" i="2" s="1"/>
  <c r="Q1857" i="2" s="1"/>
  <c r="M1857" i="2"/>
  <c r="S1857" i="2" s="1"/>
  <c r="N1857" i="2"/>
  <c r="P1857" i="2" s="1"/>
  <c r="O1857" i="2"/>
  <c r="J1858" i="2"/>
  <c r="K1858" i="2" s="1"/>
  <c r="L1858" i="2"/>
  <c r="M1858" i="2"/>
  <c r="S1858" i="2" s="1"/>
  <c r="N1858" i="2"/>
  <c r="O1858" i="2"/>
  <c r="J1859" i="2"/>
  <c r="K1859" i="2"/>
  <c r="M1859" i="2"/>
  <c r="S1859" i="2"/>
  <c r="J1860" i="2"/>
  <c r="K1860" i="2" s="1"/>
  <c r="M1860" i="2" s="1"/>
  <c r="S1860" i="2" s="1"/>
  <c r="J1861" i="2"/>
  <c r="K1861" i="2"/>
  <c r="L1861" i="2"/>
  <c r="M1861" i="2"/>
  <c r="S1861" i="2" s="1"/>
  <c r="N1861" i="2"/>
  <c r="O1861" i="2" s="1"/>
  <c r="P1861" i="2"/>
  <c r="J1862" i="2"/>
  <c r="N1862" i="2" s="1"/>
  <c r="K1862" i="2"/>
  <c r="L1862" i="2"/>
  <c r="M1862" i="2"/>
  <c r="S1862" i="2" s="1"/>
  <c r="O1862" i="2"/>
  <c r="J1863" i="2"/>
  <c r="N1863" i="2" s="1"/>
  <c r="K1863" i="2"/>
  <c r="M1863" i="2" s="1"/>
  <c r="S1863" i="2" s="1"/>
  <c r="J1864" i="2"/>
  <c r="K1864" i="2"/>
  <c r="N1864" i="2"/>
  <c r="J1865" i="2"/>
  <c r="K1865" i="2"/>
  <c r="L1865" i="2" s="1"/>
  <c r="M1865" i="2"/>
  <c r="S1865" i="2" s="1"/>
  <c r="N1865" i="2"/>
  <c r="P1865" i="2" s="1"/>
  <c r="O1865" i="2"/>
  <c r="Q1865" i="2"/>
  <c r="J1866" i="2"/>
  <c r="K1866" i="2" s="1"/>
  <c r="L1866" i="2" s="1"/>
  <c r="M1866" i="2"/>
  <c r="S1866" i="2" s="1"/>
  <c r="N1866" i="2"/>
  <c r="O1866" i="2"/>
  <c r="J1867" i="2"/>
  <c r="L1867" i="2" s="1"/>
  <c r="K1867" i="2"/>
  <c r="M1867" i="2"/>
  <c r="S1867" i="2" s="1"/>
  <c r="J1868" i="2"/>
  <c r="K1868" i="2"/>
  <c r="M1868" i="2" s="1"/>
  <c r="S1868" i="2"/>
  <c r="J1869" i="2"/>
  <c r="K1869" i="2"/>
  <c r="L1869" i="2"/>
  <c r="M1869" i="2"/>
  <c r="S1869" i="2" s="1"/>
  <c r="N1869" i="2"/>
  <c r="O1869" i="2"/>
  <c r="Q1869" i="2" s="1"/>
  <c r="P1869" i="2"/>
  <c r="J1870" i="2"/>
  <c r="N1870" i="2" s="1"/>
  <c r="O1870" i="2" s="1"/>
  <c r="K1870" i="2"/>
  <c r="L1870" i="2"/>
  <c r="M1870" i="2"/>
  <c r="S1870" i="2" s="1"/>
  <c r="J1871" i="2"/>
  <c r="N1871" i="2" s="1"/>
  <c r="J1872" i="2"/>
  <c r="K1872" i="2"/>
  <c r="N1872" i="2"/>
  <c r="J1873" i="2"/>
  <c r="K1873" i="2"/>
  <c r="L1873" i="2" s="1"/>
  <c r="M1873" i="2"/>
  <c r="S1873" i="2" s="1"/>
  <c r="N1873" i="2"/>
  <c r="P1873" i="2" s="1"/>
  <c r="O1873" i="2"/>
  <c r="Q1873" i="2" s="1"/>
  <c r="J1874" i="2"/>
  <c r="J1875" i="2"/>
  <c r="K1875" i="2"/>
  <c r="M1875" i="2" s="1"/>
  <c r="S1875" i="2" s="1"/>
  <c r="J1876" i="2"/>
  <c r="K1876" i="2"/>
  <c r="M1876" i="2" s="1"/>
  <c r="S1876" i="2"/>
  <c r="J1877" i="2"/>
  <c r="K1877" i="2"/>
  <c r="L1877" i="2"/>
  <c r="M1877" i="2"/>
  <c r="S1877" i="2" s="1"/>
  <c r="N1877" i="2"/>
  <c r="O1877" i="2" s="1"/>
  <c r="Q1877" i="2" s="1"/>
  <c r="P1877" i="2"/>
  <c r="J1878" i="2"/>
  <c r="N1878" i="2" s="1"/>
  <c r="K1878" i="2"/>
  <c r="L1878" i="2"/>
  <c r="M1878" i="2"/>
  <c r="S1878" i="2" s="1"/>
  <c r="O1878" i="2"/>
  <c r="J1879" i="2"/>
  <c r="N1879" i="2" s="1"/>
  <c r="K1879" i="2"/>
  <c r="L1879" i="2" s="1"/>
  <c r="M1879" i="2"/>
  <c r="S1879" i="2" s="1"/>
  <c r="J1880" i="2"/>
  <c r="K1880" i="2"/>
  <c r="N1880" i="2"/>
  <c r="J1881" i="2"/>
  <c r="K1881" i="2"/>
  <c r="L1881" i="2" s="1"/>
  <c r="M1881" i="2"/>
  <c r="S1881" i="2" s="1"/>
  <c r="N1881" i="2"/>
  <c r="P1881" i="2" s="1"/>
  <c r="O1881" i="2"/>
  <c r="Q1881" i="2"/>
  <c r="J1882" i="2"/>
  <c r="K1882" i="2" s="1"/>
  <c r="M1882" i="2" s="1"/>
  <c r="S1882" i="2" s="1"/>
  <c r="L1882" i="2"/>
  <c r="J1883" i="2"/>
  <c r="K1883" i="2"/>
  <c r="M1883" i="2" s="1"/>
  <c r="S1883" i="2" s="1"/>
  <c r="J1884" i="2"/>
  <c r="K1884" i="2"/>
  <c r="M1884" i="2" s="1"/>
  <c r="S1884" i="2"/>
  <c r="J1885" i="2"/>
  <c r="K1885" i="2"/>
  <c r="L1885" i="2"/>
  <c r="Q1885" i="2" s="1"/>
  <c r="M1885" i="2"/>
  <c r="S1885" i="2" s="1"/>
  <c r="N1885" i="2"/>
  <c r="O1885" i="2"/>
  <c r="P1885" i="2"/>
  <c r="J1886" i="2"/>
  <c r="N1886" i="2" s="1"/>
  <c r="O1886" i="2" s="1"/>
  <c r="K1886" i="2"/>
  <c r="L1886" i="2" s="1"/>
  <c r="M1886" i="2"/>
  <c r="S1886" i="2" s="1"/>
  <c r="J1887" i="2"/>
  <c r="N1887" i="2" s="1"/>
  <c r="K1887" i="2"/>
  <c r="L1887" i="2"/>
  <c r="M1887" i="2"/>
  <c r="S1887" i="2" s="1"/>
  <c r="J1888" i="2"/>
  <c r="K1888" i="2"/>
  <c r="N1888" i="2"/>
  <c r="J1889" i="2"/>
  <c r="K1889" i="2"/>
  <c r="L1889" i="2" s="1"/>
  <c r="Q1889" i="2" s="1"/>
  <c r="M1889" i="2"/>
  <c r="S1889" i="2" s="1"/>
  <c r="N1889" i="2"/>
  <c r="P1889" i="2" s="1"/>
  <c r="O1889" i="2"/>
  <c r="J1890" i="2"/>
  <c r="K1890" i="2" s="1"/>
  <c r="L1890" i="2"/>
  <c r="M1890" i="2"/>
  <c r="S1890" i="2" s="1"/>
  <c r="N1890" i="2"/>
  <c r="J1891" i="2"/>
  <c r="K1891" i="2"/>
  <c r="M1891" i="2" s="1"/>
  <c r="S1891" i="2" s="1"/>
  <c r="J1892" i="2"/>
  <c r="K1892" i="2" s="1"/>
  <c r="M1892" i="2" s="1"/>
  <c r="S1892" i="2" s="1"/>
  <c r="J1893" i="2"/>
  <c r="K1893" i="2"/>
  <c r="L1893" i="2"/>
  <c r="M1893" i="2"/>
  <c r="S1893" i="2" s="1"/>
  <c r="N1893" i="2"/>
  <c r="J1894" i="2"/>
  <c r="N1894" i="2" s="1"/>
  <c r="O1894" i="2" s="1"/>
  <c r="K1894" i="2"/>
  <c r="L1894" i="2" s="1"/>
  <c r="M1894" i="2"/>
  <c r="S1894" i="2" s="1"/>
  <c r="J1895" i="2"/>
  <c r="N1895" i="2" s="1"/>
  <c r="K1895" i="2"/>
  <c r="L1895" i="2"/>
  <c r="M1895" i="2"/>
  <c r="S1895" i="2"/>
  <c r="J1896" i="2"/>
  <c r="K1896" i="2"/>
  <c r="N1896" i="2"/>
  <c r="J1897" i="2"/>
  <c r="K1897" i="2"/>
  <c r="L1897" i="2" s="1"/>
  <c r="Q1897" i="2" s="1"/>
  <c r="M1897" i="2"/>
  <c r="S1897" i="2" s="1"/>
  <c r="N1897" i="2"/>
  <c r="P1897" i="2" s="1"/>
  <c r="O1897" i="2"/>
  <c r="J1898" i="2"/>
  <c r="K1898" i="2" s="1"/>
  <c r="L1898" i="2"/>
  <c r="M1898" i="2"/>
  <c r="S1898" i="2" s="1"/>
  <c r="N1898" i="2"/>
  <c r="O1898" i="2" s="1"/>
  <c r="J1899" i="2"/>
  <c r="L1899" i="2" s="1"/>
  <c r="K1899" i="2"/>
  <c r="M1899" i="2" s="1"/>
  <c r="S1899" i="2" s="1"/>
  <c r="J1900" i="2"/>
  <c r="K1900" i="2" s="1"/>
  <c r="M1900" i="2" s="1"/>
  <c r="S1900" i="2" s="1"/>
  <c r="J1901" i="2"/>
  <c r="K1901" i="2"/>
  <c r="M1901" i="2" s="1"/>
  <c r="S1901" i="2" s="1"/>
  <c r="L1901" i="2"/>
  <c r="N1901" i="2"/>
  <c r="O1901" i="2" s="1"/>
  <c r="P1901" i="2"/>
  <c r="J1902" i="2"/>
  <c r="N1902" i="2" s="1"/>
  <c r="K1902" i="2"/>
  <c r="L1902" i="2" s="1"/>
  <c r="J1903" i="2"/>
  <c r="N1903" i="2" s="1"/>
  <c r="K1903" i="2"/>
  <c r="M1903" i="2" s="1"/>
  <c r="S1903" i="2" s="1"/>
  <c r="J1904" i="2"/>
  <c r="K1904" i="2"/>
  <c r="N1904" i="2"/>
  <c r="J1905" i="2"/>
  <c r="L1905" i="2" s="1"/>
  <c r="K1905" i="2"/>
  <c r="M1905" i="2"/>
  <c r="S1905" i="2" s="1"/>
  <c r="N1905" i="2"/>
  <c r="O1905" i="2"/>
  <c r="Q1905" i="2" s="1"/>
  <c r="J1906" i="2"/>
  <c r="K1906" i="2" s="1"/>
  <c r="L1906" i="2"/>
  <c r="M1906" i="2"/>
  <c r="N1906" i="2"/>
  <c r="O1906" i="2"/>
  <c r="S1906" i="2"/>
  <c r="J1907" i="2"/>
  <c r="J1908" i="2"/>
  <c r="K1908" i="2" s="1"/>
  <c r="M1908" i="2" s="1"/>
  <c r="S1908" i="2" s="1"/>
  <c r="J1909" i="2"/>
  <c r="K1909" i="2"/>
  <c r="M1909" i="2" s="1"/>
  <c r="S1909" i="2" s="1"/>
  <c r="L1909" i="2"/>
  <c r="N1909" i="2"/>
  <c r="O1909" i="2"/>
  <c r="J1910" i="2"/>
  <c r="N1910" i="2" s="1"/>
  <c r="O1910" i="2" s="1"/>
  <c r="K1910" i="2"/>
  <c r="L1910" i="2"/>
  <c r="M1910" i="2"/>
  <c r="S1910" i="2" s="1"/>
  <c r="J1911" i="2"/>
  <c r="N1911" i="2" s="1"/>
  <c r="K1911" i="2"/>
  <c r="L1911" i="2"/>
  <c r="M1911" i="2"/>
  <c r="S1911" i="2"/>
  <c r="J1912" i="2"/>
  <c r="K1912" i="2"/>
  <c r="N1912" i="2"/>
  <c r="J1913" i="2"/>
  <c r="L1913" i="2" s="1"/>
  <c r="K1913" i="2"/>
  <c r="M1913" i="2"/>
  <c r="S1913" i="2" s="1"/>
  <c r="N1913" i="2"/>
  <c r="O1913" i="2"/>
  <c r="Q1913" i="2"/>
  <c r="J1914" i="2"/>
  <c r="K1914" i="2" s="1"/>
  <c r="L1914" i="2"/>
  <c r="M1914" i="2"/>
  <c r="S1914" i="2" s="1"/>
  <c r="N1914" i="2"/>
  <c r="J1915" i="2"/>
  <c r="K1915" i="2" s="1"/>
  <c r="M1915" i="2" s="1"/>
  <c r="S1915" i="2" s="1"/>
  <c r="J1916" i="2"/>
  <c r="K1916" i="2"/>
  <c r="M1916" i="2" s="1"/>
  <c r="S1916" i="2"/>
  <c r="J1917" i="2"/>
  <c r="K1917" i="2"/>
  <c r="M1917" i="2" s="1"/>
  <c r="L1917" i="2"/>
  <c r="N1917" i="2"/>
  <c r="J1918" i="2"/>
  <c r="N1918" i="2" s="1"/>
  <c r="K1918" i="2"/>
  <c r="M1918" i="2" s="1"/>
  <c r="S1918" i="2" s="1"/>
  <c r="L1918" i="2"/>
  <c r="J1919" i="2"/>
  <c r="N1919" i="2" s="1"/>
  <c r="K1919" i="2"/>
  <c r="L1919" i="2"/>
  <c r="M1919" i="2"/>
  <c r="S1919" i="2" s="1"/>
  <c r="J1920" i="2"/>
  <c r="K1920" i="2"/>
  <c r="M1920" i="2" s="1"/>
  <c r="L1920" i="2"/>
  <c r="N1920" i="2"/>
  <c r="O1920" i="2" s="1"/>
  <c r="Q1920" i="2"/>
  <c r="S1920" i="2" s="1"/>
  <c r="J1921" i="2"/>
  <c r="K1921" i="2"/>
  <c r="L1921" i="2" s="1"/>
  <c r="M1921" i="2"/>
  <c r="S1921" i="2" s="1"/>
  <c r="N1921" i="2"/>
  <c r="O1921" i="2" s="1"/>
  <c r="Q1921" i="2"/>
  <c r="J1922" i="2"/>
  <c r="K1922" i="2" s="1"/>
  <c r="M1922" i="2"/>
  <c r="N1922" i="2"/>
  <c r="O1922" i="2"/>
  <c r="S1922" i="2"/>
  <c r="J1923" i="2"/>
  <c r="K1923" i="2"/>
  <c r="M1923" i="2" s="1"/>
  <c r="S1923" i="2" s="1"/>
  <c r="J1924" i="2"/>
  <c r="K1924" i="2"/>
  <c r="M1924" i="2" s="1"/>
  <c r="S1924" i="2" s="1"/>
  <c r="J1925" i="2"/>
  <c r="K1925" i="2"/>
  <c r="M1925" i="2" s="1"/>
  <c r="S1925" i="2" s="1"/>
  <c r="L1925" i="2"/>
  <c r="N1925" i="2"/>
  <c r="O1925" i="2" s="1"/>
  <c r="P1925" i="2"/>
  <c r="J1926" i="2"/>
  <c r="N1926" i="2" s="1"/>
  <c r="K1926" i="2"/>
  <c r="L1926" i="2"/>
  <c r="M1926" i="2"/>
  <c r="S1926" i="2" s="1"/>
  <c r="O1926" i="2"/>
  <c r="Q1926" i="2" s="1"/>
  <c r="R1926" i="2" s="1"/>
  <c r="J1927" i="2"/>
  <c r="N1927" i="2" s="1"/>
  <c r="J1928" i="2"/>
  <c r="K1928" i="2"/>
  <c r="L1928" i="2" s="1"/>
  <c r="M1928" i="2"/>
  <c r="N1928" i="2"/>
  <c r="O1928" i="2" s="1"/>
  <c r="P1928" i="2"/>
  <c r="Q1928" i="2"/>
  <c r="R1928" i="2"/>
  <c r="S1928" i="2"/>
  <c r="J1929" i="2"/>
  <c r="K1929" i="2"/>
  <c r="L1929" i="2" s="1"/>
  <c r="M1929" i="2"/>
  <c r="N1929" i="2"/>
  <c r="O1929" i="2" s="1"/>
  <c r="Q1929" i="2" s="1"/>
  <c r="S1929" i="2"/>
  <c r="J1930" i="2"/>
  <c r="K1930" i="2" s="1"/>
  <c r="M1930" i="2" s="1"/>
  <c r="L1930" i="2"/>
  <c r="N1930" i="2"/>
  <c r="J1931" i="2"/>
  <c r="K1931" i="2"/>
  <c r="M1931" i="2" s="1"/>
  <c r="S1931" i="2" s="1"/>
  <c r="J1932" i="2"/>
  <c r="K1932" i="2"/>
  <c r="M1932" i="2" s="1"/>
  <c r="S1932" i="2" s="1"/>
  <c r="J1933" i="2"/>
  <c r="K1933" i="2"/>
  <c r="L1933" i="2"/>
  <c r="M1933" i="2"/>
  <c r="S1933" i="2" s="1"/>
  <c r="N1933" i="2"/>
  <c r="O1933" i="2" s="1"/>
  <c r="P1933" i="2"/>
  <c r="J1934" i="2"/>
  <c r="N1934" i="2" s="1"/>
  <c r="K1934" i="2"/>
  <c r="L1934" i="2" s="1"/>
  <c r="M1934" i="2"/>
  <c r="S1934" i="2" s="1"/>
  <c r="O1934" i="2"/>
  <c r="J1935" i="2"/>
  <c r="N1935" i="2" s="1"/>
  <c r="K1935" i="2"/>
  <c r="L1935" i="2" s="1"/>
  <c r="M1935" i="2"/>
  <c r="S1935" i="2"/>
  <c r="J1936" i="2"/>
  <c r="K1936" i="2"/>
  <c r="L1936" i="2" s="1"/>
  <c r="M1936" i="2"/>
  <c r="S1936" i="2" s="1"/>
  <c r="N1936" i="2"/>
  <c r="Q1936" i="2" s="1"/>
  <c r="R1936" i="2" s="1"/>
  <c r="O1936" i="2"/>
  <c r="P1936" i="2"/>
  <c r="J1937" i="2"/>
  <c r="L1937" i="2" s="1"/>
  <c r="K1937" i="2"/>
  <c r="M1937" i="2"/>
  <c r="N1937" i="2"/>
  <c r="O1937" i="2"/>
  <c r="Q1937" i="2" s="1"/>
  <c r="S1937" i="2"/>
  <c r="J1938" i="2"/>
  <c r="K1938" i="2" s="1"/>
  <c r="N1938" i="2"/>
  <c r="J1939" i="2"/>
  <c r="K1939" i="2" s="1"/>
  <c r="M1939" i="2" s="1"/>
  <c r="S1939" i="2" s="1"/>
  <c r="J1940" i="2"/>
  <c r="J1941" i="2"/>
  <c r="K1941" i="2"/>
  <c r="M1941" i="2" s="1"/>
  <c r="L1941" i="2"/>
  <c r="N1941" i="2"/>
  <c r="J1942" i="2"/>
  <c r="N1942" i="2" s="1"/>
  <c r="K1942" i="2"/>
  <c r="M1942" i="2" s="1"/>
  <c r="S1942" i="2" s="1"/>
  <c r="L1942" i="2"/>
  <c r="J1943" i="2"/>
  <c r="N1943" i="2" s="1"/>
  <c r="J1944" i="2"/>
  <c r="K1944" i="2"/>
  <c r="L1944" i="2" s="1"/>
  <c r="N1944" i="2"/>
  <c r="J1945" i="2"/>
  <c r="K1945" i="2"/>
  <c r="L1945" i="2" s="1"/>
  <c r="M1945" i="2"/>
  <c r="O1945" i="2" s="1"/>
  <c r="Q1945" i="2" s="1"/>
  <c r="N1945" i="2"/>
  <c r="J1946" i="2"/>
  <c r="N1946" i="2" s="1"/>
  <c r="K1946" i="2"/>
  <c r="L1946" i="2" s="1"/>
  <c r="M1946" i="2"/>
  <c r="S1946" i="2" s="1"/>
  <c r="J1947" i="2"/>
  <c r="K1947" i="2"/>
  <c r="M1947" i="2"/>
  <c r="S1947" i="2" s="1"/>
  <c r="J1948" i="2"/>
  <c r="K1948" i="2"/>
  <c r="M1948" i="2" s="1"/>
  <c r="S1948" i="2" s="1"/>
  <c r="J1949" i="2"/>
  <c r="K1949" i="2"/>
  <c r="L1949" i="2" s="1"/>
  <c r="M1949" i="2"/>
  <c r="S1949" i="2" s="1"/>
  <c r="N1949" i="2"/>
  <c r="O1949" i="2" s="1"/>
  <c r="P1949" i="2"/>
  <c r="J1950" i="2"/>
  <c r="N1950" i="2" s="1"/>
  <c r="K1950" i="2"/>
  <c r="L1950" i="2" s="1"/>
  <c r="M1950" i="2"/>
  <c r="S1950" i="2" s="1"/>
  <c r="O1950" i="2"/>
  <c r="Q1950" i="2" s="1"/>
  <c r="R1950" i="2"/>
  <c r="J1951" i="2"/>
  <c r="N1951" i="2" s="1"/>
  <c r="K1951" i="2"/>
  <c r="L1951" i="2" s="1"/>
  <c r="M1951" i="2"/>
  <c r="S1951" i="2"/>
  <c r="J1952" i="2"/>
  <c r="K1952" i="2"/>
  <c r="L1952" i="2" s="1"/>
  <c r="M1952" i="2"/>
  <c r="S1952" i="2" s="1"/>
  <c r="N1952" i="2"/>
  <c r="O1952" i="2"/>
  <c r="P1952" i="2"/>
  <c r="Q1952" i="2"/>
  <c r="R1952" i="2"/>
  <c r="J1953" i="2"/>
  <c r="L1953" i="2" s="1"/>
  <c r="K1953" i="2"/>
  <c r="M1953" i="2"/>
  <c r="N1953" i="2"/>
  <c r="Q1953" i="2" s="1"/>
  <c r="O1953" i="2"/>
  <c r="S1953" i="2"/>
  <c r="J1954" i="2"/>
  <c r="K1954" i="2"/>
  <c r="L1954" i="2"/>
  <c r="M1954" i="2"/>
  <c r="N1954" i="2"/>
  <c r="O1954" i="2"/>
  <c r="Q1954" i="2" s="1"/>
  <c r="S1954" i="2"/>
  <c r="J1955" i="2"/>
  <c r="K1955" i="2" s="1"/>
  <c r="M1955" i="2" s="1"/>
  <c r="S1955" i="2" s="1"/>
  <c r="J1956" i="2"/>
  <c r="K1956" i="2"/>
  <c r="M1956" i="2"/>
  <c r="S1956" i="2"/>
  <c r="J1957" i="2"/>
  <c r="K1957" i="2"/>
  <c r="L1957" i="2" s="1"/>
  <c r="M1957" i="2"/>
  <c r="N1957" i="2"/>
  <c r="Q1957" i="2" s="1"/>
  <c r="O1957" i="2"/>
  <c r="P1957" i="2"/>
  <c r="S1957" i="2"/>
  <c r="J1958" i="2"/>
  <c r="N1958" i="2" s="1"/>
  <c r="K1958" i="2"/>
  <c r="M1958" i="2" s="1"/>
  <c r="L1958" i="2"/>
  <c r="J1959" i="2"/>
  <c r="N1959" i="2" s="1"/>
  <c r="J1960" i="2"/>
  <c r="K1960" i="2"/>
  <c r="M1960" i="2" s="1"/>
  <c r="N1960" i="2"/>
  <c r="P1960" i="2"/>
  <c r="J1961" i="2"/>
  <c r="K1961" i="2"/>
  <c r="M1961" i="2" s="1"/>
  <c r="N1961" i="2"/>
  <c r="J1962" i="2"/>
  <c r="K1962" i="2"/>
  <c r="L1962" i="2" s="1"/>
  <c r="N1962" i="2"/>
  <c r="J1963" i="2"/>
  <c r="K1963" i="2" s="1"/>
  <c r="M1963" i="2" s="1"/>
  <c r="S1963" i="2" s="1"/>
  <c r="J1964" i="2"/>
  <c r="K1964" i="2"/>
  <c r="M1964" i="2" s="1"/>
  <c r="S1964" i="2" s="1"/>
  <c r="J1965" i="2"/>
  <c r="K1965" i="2"/>
  <c r="L1965" i="2" s="1"/>
  <c r="M1965" i="2"/>
  <c r="N1965" i="2"/>
  <c r="O1965" i="2"/>
  <c r="P1965" i="2"/>
  <c r="S1965" i="2"/>
  <c r="J1966" i="2"/>
  <c r="N1966" i="2" s="1"/>
  <c r="K1966" i="2"/>
  <c r="L1966" i="2" s="1"/>
  <c r="J1967" i="2"/>
  <c r="N1967" i="2" s="1"/>
  <c r="J1968" i="2"/>
  <c r="K1968" i="2"/>
  <c r="M1968" i="2" s="1"/>
  <c r="N1968" i="2"/>
  <c r="P1968" i="2"/>
  <c r="J1969" i="2"/>
  <c r="K1969" i="2"/>
  <c r="M1969" i="2" s="1"/>
  <c r="N1969" i="2"/>
  <c r="J1970" i="2"/>
  <c r="K1970" i="2"/>
  <c r="L1970" i="2" s="1"/>
  <c r="N1970" i="2"/>
  <c r="J1971" i="2"/>
  <c r="K1971" i="2" s="1"/>
  <c r="M1971" i="2" s="1"/>
  <c r="S1971" i="2" s="1"/>
  <c r="J1972" i="2"/>
  <c r="K1972" i="2"/>
  <c r="M1972" i="2" s="1"/>
  <c r="S1972" i="2" s="1"/>
  <c r="J1973" i="2"/>
  <c r="K1973" i="2"/>
  <c r="L1973" i="2" s="1"/>
  <c r="M1973" i="2"/>
  <c r="N1973" i="2"/>
  <c r="Q1973" i="2" s="1"/>
  <c r="O1973" i="2"/>
  <c r="P1973" i="2"/>
  <c r="S1973" i="2"/>
  <c r="J1974" i="2"/>
  <c r="N1974" i="2" s="1"/>
  <c r="K1974" i="2"/>
  <c r="L1974" i="2" s="1"/>
  <c r="J1975" i="2"/>
  <c r="N1975" i="2" s="1"/>
  <c r="J1976" i="2"/>
  <c r="K1976" i="2"/>
  <c r="M1976" i="2" s="1"/>
  <c r="N1976" i="2"/>
  <c r="J1977" i="2"/>
  <c r="K1977" i="2"/>
  <c r="L1977" i="2" s="1"/>
  <c r="N1977" i="2"/>
  <c r="J1978" i="2"/>
  <c r="K1978" i="2"/>
  <c r="L1978" i="2" s="1"/>
  <c r="N1978" i="2"/>
  <c r="J1979" i="2"/>
  <c r="K1979" i="2" s="1"/>
  <c r="M1979" i="2" s="1"/>
  <c r="S1979" i="2" s="1"/>
  <c r="J1980" i="2"/>
  <c r="K1980" i="2"/>
  <c r="M1980" i="2" s="1"/>
  <c r="S1980" i="2" s="1"/>
  <c r="J1981" i="2"/>
  <c r="K1981" i="2"/>
  <c r="L1981" i="2" s="1"/>
  <c r="M1981" i="2"/>
  <c r="N1981" i="2"/>
  <c r="O1981" i="2"/>
  <c r="P1981" i="2"/>
  <c r="S1981" i="2"/>
  <c r="J1982" i="2"/>
  <c r="N1982" i="2" s="1"/>
  <c r="K1982" i="2"/>
  <c r="L1982" i="2" s="1"/>
  <c r="J1983" i="2"/>
  <c r="N1983" i="2" s="1"/>
  <c r="J1984" i="2"/>
  <c r="K1984" i="2"/>
  <c r="L1984" i="2" s="1"/>
  <c r="N1984" i="2"/>
  <c r="J1985" i="2"/>
  <c r="K1985" i="2"/>
  <c r="M1985" i="2" s="1"/>
  <c r="N1985" i="2"/>
  <c r="J1986" i="2"/>
  <c r="K1986" i="2"/>
  <c r="L1986" i="2" s="1"/>
  <c r="N1986" i="2"/>
  <c r="J1987" i="2"/>
  <c r="K1987" i="2" s="1"/>
  <c r="M1987" i="2" s="1"/>
  <c r="S1987" i="2" s="1"/>
  <c r="J1988" i="2"/>
  <c r="K1988" i="2"/>
  <c r="M1988" i="2" s="1"/>
  <c r="S1988" i="2" s="1"/>
  <c r="J1989" i="2"/>
  <c r="K1989" i="2"/>
  <c r="L1989" i="2" s="1"/>
  <c r="M1989" i="2"/>
  <c r="N1989" i="2"/>
  <c r="Q1989" i="2" s="1"/>
  <c r="O1989" i="2"/>
  <c r="P1989" i="2"/>
  <c r="S1989" i="2"/>
  <c r="J1990" i="2"/>
  <c r="N1990" i="2" s="1"/>
  <c r="K1990" i="2"/>
  <c r="L1990" i="2" s="1"/>
  <c r="J1991" i="2"/>
  <c r="N1991" i="2" s="1"/>
  <c r="J1992" i="2"/>
  <c r="K1992" i="2"/>
  <c r="L1992" i="2" s="1"/>
  <c r="N1992" i="2"/>
  <c r="J1993" i="2"/>
  <c r="K1993" i="2"/>
  <c r="M1993" i="2" s="1"/>
  <c r="N1993" i="2"/>
  <c r="J1994" i="2"/>
  <c r="K1994" i="2"/>
  <c r="L1994" i="2" s="1"/>
  <c r="N1994" i="2"/>
  <c r="J1995" i="2"/>
  <c r="K1995" i="2" s="1"/>
  <c r="M1995" i="2" s="1"/>
  <c r="S1995" i="2" s="1"/>
  <c r="J1996" i="2"/>
  <c r="K1996" i="2"/>
  <c r="M1996" i="2" s="1"/>
  <c r="S1996" i="2" s="1"/>
  <c r="J1997" i="2"/>
  <c r="K1997" i="2"/>
  <c r="L1997" i="2" s="1"/>
  <c r="M1997" i="2"/>
  <c r="N1997" i="2"/>
  <c r="Q1997" i="2" s="1"/>
  <c r="O1997" i="2"/>
  <c r="P1997" i="2"/>
  <c r="S1997" i="2"/>
  <c r="J1998" i="2"/>
  <c r="K1998" i="2"/>
  <c r="L1998" i="2" s="1"/>
  <c r="N1998" i="2"/>
  <c r="J1999" i="2"/>
  <c r="K1999" i="2" s="1"/>
  <c r="J2000" i="2"/>
  <c r="N2000" i="2" s="1"/>
  <c r="K2000" i="2"/>
  <c r="L2000" i="2" s="1"/>
  <c r="J2001" i="2"/>
  <c r="K2001" i="2"/>
  <c r="L2001" i="2" s="1"/>
  <c r="M2001" i="2"/>
  <c r="P2001" i="2" s="1"/>
  <c r="N2001" i="2"/>
  <c r="O2001" i="2" s="1"/>
  <c r="Q2001" i="2"/>
  <c r="R2001" i="2" s="1"/>
  <c r="S2001" i="2"/>
  <c r="J2002" i="2"/>
  <c r="K2002" i="2" s="1"/>
  <c r="N2002" i="2"/>
  <c r="J2003" i="2"/>
  <c r="K2003" i="2" s="1"/>
  <c r="L2003" i="2" s="1"/>
  <c r="N2003" i="2"/>
  <c r="J2004" i="2"/>
  <c r="L2004" i="2" s="1"/>
  <c r="K2004" i="2"/>
  <c r="M2004" i="2"/>
  <c r="S2004" i="2"/>
  <c r="J2005" i="2"/>
  <c r="K2005" i="2"/>
  <c r="M2005" i="2" s="1"/>
  <c r="S2005" i="2" s="1"/>
  <c r="J2006" i="2"/>
  <c r="K2006" i="2"/>
  <c r="M2006" i="2" s="1"/>
  <c r="S2006" i="2" s="1"/>
  <c r="L2006" i="2"/>
  <c r="N2006" i="2"/>
  <c r="R2006" i="2" s="1"/>
  <c r="O2006" i="2"/>
  <c r="P2006" i="2"/>
  <c r="Q2006" i="2"/>
  <c r="J2007" i="2"/>
  <c r="K2007" i="2" s="1"/>
  <c r="J2008" i="2"/>
  <c r="N2008" i="2" s="1"/>
  <c r="K2008" i="2"/>
  <c r="L2008" i="2" s="1"/>
  <c r="M2008" i="2"/>
  <c r="S2008" i="2" s="1"/>
  <c r="J2009" i="2"/>
  <c r="K2009" i="2"/>
  <c r="L2009" i="2" s="1"/>
  <c r="Q2009" i="2" s="1"/>
  <c r="R2009" i="2" s="1"/>
  <c r="M2009" i="2"/>
  <c r="P2009" i="2" s="1"/>
  <c r="N2009" i="2"/>
  <c r="O2009" i="2" s="1"/>
  <c r="S2009" i="2"/>
  <c r="J2010" i="2"/>
  <c r="K2010" i="2" s="1"/>
  <c r="N2010" i="2"/>
  <c r="J2011" i="2"/>
  <c r="K2011" i="2" s="1"/>
  <c r="L2011" i="2" s="1"/>
  <c r="M2011" i="2"/>
  <c r="N2011" i="2"/>
  <c r="J2012" i="2"/>
  <c r="L2012" i="2" s="1"/>
  <c r="K2012" i="2"/>
  <c r="M2012" i="2"/>
  <c r="S2012" i="2"/>
  <c r="J2013" i="2"/>
  <c r="K2013" i="2"/>
  <c r="M2013" i="2" s="1"/>
  <c r="S2013" i="2" s="1"/>
  <c r="J2014" i="2"/>
  <c r="K2014" i="2"/>
  <c r="L2014" i="2" s="1"/>
  <c r="N2014" i="2"/>
  <c r="J2015" i="2"/>
  <c r="K2015" i="2" s="1"/>
  <c r="J2016" i="2"/>
  <c r="N2016" i="2" s="1"/>
  <c r="K2016" i="2"/>
  <c r="J2017" i="2"/>
  <c r="K2017" i="2"/>
  <c r="L2017" i="2" s="1"/>
  <c r="M2017" i="2"/>
  <c r="P2017" i="2" s="1"/>
  <c r="N2017" i="2"/>
  <c r="O2017" i="2" s="1"/>
  <c r="Q2017" i="2"/>
  <c r="R2017" i="2" s="1"/>
  <c r="S2017" i="2"/>
  <c r="J2018" i="2"/>
  <c r="K2018" i="2" s="1"/>
  <c r="N2018" i="2"/>
  <c r="J2019" i="2"/>
  <c r="K2019" i="2" s="1"/>
  <c r="L2019" i="2" s="1"/>
  <c r="M2019" i="2"/>
  <c r="S2019" i="2" s="1"/>
  <c r="N2019" i="2"/>
  <c r="P2019" i="2" s="1"/>
  <c r="O2019" i="2"/>
  <c r="J2020" i="2"/>
  <c r="L2020" i="2" s="1"/>
  <c r="K2020" i="2"/>
  <c r="M2020" i="2"/>
  <c r="S2020" i="2"/>
  <c r="J2021" i="2"/>
  <c r="K2021" i="2"/>
  <c r="M2021" i="2" s="1"/>
  <c r="S2021" i="2" s="1"/>
  <c r="J2022" i="2"/>
  <c r="K2022" i="2"/>
  <c r="L2022" i="2" s="1"/>
  <c r="N2022" i="2"/>
  <c r="J2023" i="2"/>
  <c r="K2023" i="2" s="1"/>
  <c r="J2024" i="2"/>
  <c r="N2024" i="2" s="1"/>
  <c r="K2024" i="2"/>
  <c r="L2024" i="2" s="1"/>
  <c r="M2024" i="2"/>
  <c r="S2024" i="2" s="1"/>
  <c r="J2025" i="2"/>
  <c r="K2025" i="2"/>
  <c r="L2025" i="2" s="1"/>
  <c r="M2025" i="2"/>
  <c r="P2025" i="2" s="1"/>
  <c r="N2025" i="2"/>
  <c r="O2025" i="2" s="1"/>
  <c r="Q2025" i="2" s="1"/>
  <c r="R2025" i="2" s="1"/>
  <c r="S2025" i="2"/>
  <c r="J2026" i="2"/>
  <c r="K2026" i="2" s="1"/>
  <c r="N2026" i="2"/>
  <c r="J2027" i="2"/>
  <c r="K2027" i="2" s="1"/>
  <c r="L2027" i="2" s="1"/>
  <c r="M2027" i="2"/>
  <c r="S2027" i="2" s="1"/>
  <c r="N2027" i="2"/>
  <c r="P2027" i="2" s="1"/>
  <c r="O2027" i="2"/>
  <c r="J2028" i="2"/>
  <c r="L2028" i="2" s="1"/>
  <c r="K2028" i="2"/>
  <c r="M2028" i="2"/>
  <c r="S2028" i="2"/>
  <c r="J2029" i="2"/>
  <c r="K2029" i="2"/>
  <c r="M2029" i="2" s="1"/>
  <c r="S2029" i="2" s="1"/>
  <c r="J2030" i="2"/>
  <c r="K2030" i="2"/>
  <c r="L2030" i="2" s="1"/>
  <c r="N2030" i="2"/>
  <c r="J2031" i="2"/>
  <c r="K2031" i="2" s="1"/>
  <c r="J2032" i="2"/>
  <c r="N2032" i="2" s="1"/>
  <c r="K2032" i="2"/>
  <c r="L2032" i="2" s="1"/>
  <c r="M2032" i="2"/>
  <c r="S2032" i="2" s="1"/>
  <c r="J2033" i="2"/>
  <c r="K2033" i="2"/>
  <c r="L2033" i="2" s="1"/>
  <c r="M2033" i="2"/>
  <c r="P2033" i="2" s="1"/>
  <c r="N2033" i="2"/>
  <c r="O2033" i="2" s="1"/>
  <c r="Q2033" i="2"/>
  <c r="R2033" i="2" s="1"/>
  <c r="S2033" i="2"/>
  <c r="J2034" i="2"/>
  <c r="K2034" i="2" s="1"/>
  <c r="N2034" i="2"/>
  <c r="J2035" i="2"/>
  <c r="K2035" i="2" s="1"/>
  <c r="N2035" i="2"/>
  <c r="J2036" i="2"/>
  <c r="L2036" i="2" s="1"/>
  <c r="K2036" i="2"/>
  <c r="M2036" i="2"/>
  <c r="S2036" i="2"/>
  <c r="J2037" i="2"/>
  <c r="L2037" i="2" s="1"/>
  <c r="K2037" i="2"/>
  <c r="M2037" i="2" s="1"/>
  <c r="S2037" i="2" s="1"/>
  <c r="J2038" i="2"/>
  <c r="K2038" i="2"/>
  <c r="L2038" i="2" s="1"/>
  <c r="N2038" i="2"/>
  <c r="J2039" i="2"/>
  <c r="K2039" i="2" s="1"/>
  <c r="J2040" i="2"/>
  <c r="N2040" i="2" s="1"/>
  <c r="K2040" i="2"/>
  <c r="L2040" i="2" s="1"/>
  <c r="M2040" i="2"/>
  <c r="S2040" i="2" s="1"/>
  <c r="J2041" i="2"/>
  <c r="K2041" i="2"/>
  <c r="L2041" i="2" s="1"/>
  <c r="M2041" i="2"/>
  <c r="P2041" i="2" s="1"/>
  <c r="N2041" i="2"/>
  <c r="O2041" i="2" s="1"/>
  <c r="Q2041" i="2"/>
  <c r="R2041" i="2" s="1"/>
  <c r="J2042" i="2"/>
  <c r="K2042" i="2" s="1"/>
  <c r="N2042" i="2"/>
  <c r="J2043" i="2"/>
  <c r="K2043" i="2" s="1"/>
  <c r="L2043" i="2" s="1"/>
  <c r="N2043" i="2"/>
  <c r="J2044" i="2"/>
  <c r="L2044" i="2" s="1"/>
  <c r="K2044" i="2"/>
  <c r="M2044" i="2"/>
  <c r="S2044" i="2"/>
  <c r="J2045" i="2"/>
  <c r="K2045" i="2"/>
  <c r="M2045" i="2" s="1"/>
  <c r="S2045" i="2" s="1"/>
  <c r="J2046" i="2"/>
  <c r="K2046" i="2"/>
  <c r="N2046" i="2"/>
  <c r="J2047" i="2"/>
  <c r="K2047" i="2" s="1"/>
  <c r="J2048" i="2"/>
  <c r="N2048" i="2" s="1"/>
  <c r="K2048" i="2"/>
  <c r="L2048" i="2"/>
  <c r="M2048" i="2"/>
  <c r="S2048" i="2" s="1"/>
  <c r="J2049" i="2"/>
  <c r="K2049" i="2"/>
  <c r="L2049" i="2" s="1"/>
  <c r="N2049" i="2"/>
  <c r="J2050" i="2"/>
  <c r="K2050" i="2" s="1"/>
  <c r="N2050" i="2"/>
  <c r="J2051" i="2"/>
  <c r="K2051" i="2" s="1"/>
  <c r="L2051" i="2" s="1"/>
  <c r="M2051" i="2"/>
  <c r="S2051" i="2" s="1"/>
  <c r="N2051" i="2"/>
  <c r="O2051" i="2"/>
  <c r="J2052" i="2"/>
  <c r="L2052" i="2" s="1"/>
  <c r="K2052" i="2"/>
  <c r="M2052" i="2"/>
  <c r="S2052" i="2" s="1"/>
  <c r="J2053" i="2"/>
  <c r="K2053" i="2"/>
  <c r="M2053" i="2" s="1"/>
  <c r="S2053" i="2" s="1"/>
  <c r="J2054" i="2"/>
  <c r="K2054" i="2"/>
  <c r="N2054" i="2"/>
  <c r="J2055" i="2"/>
  <c r="K2055" i="2" s="1"/>
  <c r="J2056" i="2"/>
  <c r="N2056" i="2" s="1"/>
  <c r="K2056" i="2"/>
  <c r="L2056" i="2" s="1"/>
  <c r="J2057" i="2"/>
  <c r="K2057" i="2"/>
  <c r="M2057" i="2" s="1"/>
  <c r="N2057" i="2"/>
  <c r="J2058" i="2"/>
  <c r="K2058" i="2" s="1"/>
  <c r="N2058" i="2"/>
  <c r="J2059" i="2"/>
  <c r="K2059" i="2" s="1"/>
  <c r="L2059" i="2" s="1"/>
  <c r="M2059" i="2"/>
  <c r="S2059" i="2" s="1"/>
  <c r="N2059" i="2"/>
  <c r="O2059" i="2" s="1"/>
  <c r="J2060" i="2"/>
  <c r="L2060" i="2" s="1"/>
  <c r="K2060" i="2"/>
  <c r="M2060" i="2"/>
  <c r="S2060" i="2"/>
  <c r="J2061" i="2"/>
  <c r="K2061" i="2"/>
  <c r="M2061" i="2" s="1"/>
  <c r="S2061" i="2" s="1"/>
  <c r="J2062" i="2"/>
  <c r="K2062" i="2"/>
  <c r="N2062" i="2"/>
  <c r="J2063" i="2"/>
  <c r="K2063" i="2" s="1"/>
  <c r="J2064" i="2"/>
  <c r="N2064" i="2" s="1"/>
  <c r="K2064" i="2"/>
  <c r="L2064" i="2" s="1"/>
  <c r="M2064" i="2"/>
  <c r="S2064" i="2" s="1"/>
  <c r="J2065" i="2"/>
  <c r="K2065" i="2"/>
  <c r="M2065" i="2" s="1"/>
  <c r="N2065" i="2"/>
  <c r="J2066" i="2"/>
  <c r="K2066" i="2" s="1"/>
  <c r="N2066" i="2"/>
  <c r="J2067" i="2"/>
  <c r="K2067" i="2" s="1"/>
  <c r="L2067" i="2" s="1"/>
  <c r="M2067" i="2"/>
  <c r="S2067" i="2" s="1"/>
  <c r="N2067" i="2"/>
  <c r="O2067" i="2" s="1"/>
  <c r="J2068" i="2"/>
  <c r="L2068" i="2" s="1"/>
  <c r="K2068" i="2"/>
  <c r="M2068" i="2"/>
  <c r="S2068" i="2" s="1"/>
  <c r="J2069" i="2"/>
  <c r="K2069" i="2"/>
  <c r="M2069" i="2" s="1"/>
  <c r="S2069" i="2" s="1"/>
  <c r="J2070" i="2"/>
  <c r="K2070" i="2"/>
  <c r="N2070" i="2"/>
  <c r="J2071" i="2"/>
  <c r="K2071" i="2" s="1"/>
  <c r="J2072" i="2"/>
  <c r="N2072" i="2" s="1"/>
  <c r="K2072" i="2"/>
  <c r="J2073" i="2"/>
  <c r="K2073" i="2"/>
  <c r="M2073" i="2" s="1"/>
  <c r="N2073" i="2"/>
  <c r="J2074" i="2"/>
  <c r="K2074" i="2" s="1"/>
  <c r="N2074" i="2"/>
  <c r="J2075" i="2"/>
  <c r="K2075" i="2" s="1"/>
  <c r="L2075" i="2" s="1"/>
  <c r="N2075" i="2"/>
  <c r="J2076" i="2"/>
  <c r="L2076" i="2" s="1"/>
  <c r="K2076" i="2"/>
  <c r="M2076" i="2"/>
  <c r="S2076" i="2"/>
  <c r="J2077" i="2"/>
  <c r="K2077" i="2"/>
  <c r="M2077" i="2" s="1"/>
  <c r="S2077" i="2" s="1"/>
  <c r="J2078" i="2"/>
  <c r="K2078" i="2"/>
  <c r="N2078" i="2"/>
  <c r="J2079" i="2"/>
  <c r="K2079" i="2" s="1"/>
  <c r="J2080" i="2"/>
  <c r="N2080" i="2" s="1"/>
  <c r="K2080" i="2"/>
  <c r="L2080" i="2" s="1"/>
  <c r="M2080" i="2"/>
  <c r="S2080" i="2" s="1"/>
  <c r="J2081" i="2"/>
  <c r="K2081" i="2"/>
  <c r="M2081" i="2" s="1"/>
  <c r="N2081" i="2"/>
  <c r="J2082" i="2"/>
  <c r="K2082" i="2" s="1"/>
  <c r="N2082" i="2"/>
  <c r="J2083" i="2"/>
  <c r="K2083" i="2" s="1"/>
  <c r="L2083" i="2"/>
  <c r="M2083" i="2"/>
  <c r="S2083" i="2" s="1"/>
  <c r="N2083" i="2"/>
  <c r="O2083" i="2"/>
  <c r="J2084" i="2"/>
  <c r="L2084" i="2" s="1"/>
  <c r="K2084" i="2"/>
  <c r="M2084" i="2"/>
  <c r="S2084" i="2"/>
  <c r="J2085" i="2"/>
  <c r="K2085" i="2" s="1"/>
  <c r="M2085" i="2" s="1"/>
  <c r="S2085" i="2"/>
  <c r="J2086" i="2"/>
  <c r="K2086" i="2"/>
  <c r="N2086" i="2"/>
  <c r="J2087" i="2"/>
  <c r="K2087" i="2" s="1"/>
  <c r="J2088" i="2"/>
  <c r="N2088" i="2" s="1"/>
  <c r="K2088" i="2"/>
  <c r="M2088" i="2" s="1"/>
  <c r="S2088" i="2" s="1"/>
  <c r="L2088" i="2"/>
  <c r="J2089" i="2"/>
  <c r="L2089" i="2" s="1"/>
  <c r="K2089" i="2"/>
  <c r="M2089" i="2"/>
  <c r="N2089" i="2"/>
  <c r="J2090" i="2"/>
  <c r="K2090" i="2" s="1"/>
  <c r="N2090" i="2"/>
  <c r="J2091" i="2"/>
  <c r="K2091" i="2" s="1"/>
  <c r="L2091" i="2"/>
  <c r="M2091" i="2"/>
  <c r="S2091" i="2" s="1"/>
  <c r="N2091" i="2"/>
  <c r="O2091" i="2"/>
  <c r="J2092" i="2"/>
  <c r="L2092" i="2" s="1"/>
  <c r="K2092" i="2"/>
  <c r="M2092" i="2"/>
  <c r="S2092" i="2" s="1"/>
  <c r="J2093" i="2"/>
  <c r="K2093" i="2"/>
  <c r="M2093" i="2" s="1"/>
  <c r="S2093" i="2"/>
  <c r="J2094" i="2"/>
  <c r="K2094" i="2"/>
  <c r="N2094" i="2"/>
  <c r="J2095" i="2"/>
  <c r="K2095" i="2" s="1"/>
  <c r="J2096" i="2"/>
  <c r="N2096" i="2" s="1"/>
  <c r="J2097" i="2"/>
  <c r="K2097" i="2"/>
  <c r="L2097" i="2" s="1"/>
  <c r="M2097" i="2"/>
  <c r="P2097" i="2" s="1"/>
  <c r="N2097" i="2"/>
  <c r="O2097" i="2" s="1"/>
  <c r="Q2097" i="2" s="1"/>
  <c r="R2097" i="2" s="1"/>
  <c r="J2098" i="2"/>
  <c r="K2098" i="2" s="1"/>
  <c r="N2098" i="2"/>
  <c r="J2099" i="2"/>
  <c r="K2099" i="2" s="1"/>
  <c r="L2099" i="2" s="1"/>
  <c r="N2099" i="2"/>
  <c r="J2100" i="2"/>
  <c r="L2100" i="2" s="1"/>
  <c r="K2100" i="2"/>
  <c r="M2100" i="2"/>
  <c r="S2100" i="2" s="1"/>
  <c r="J2101" i="2"/>
  <c r="K2101" i="2" s="1"/>
  <c r="M2101" i="2" s="1"/>
  <c r="S2101" i="2" s="1"/>
  <c r="J2102" i="2"/>
  <c r="K2102" i="2"/>
  <c r="N2102" i="2"/>
  <c r="J2103" i="2"/>
  <c r="K2103" i="2" s="1"/>
  <c r="L2103" i="2" s="1"/>
  <c r="M2103" i="2"/>
  <c r="S2103" i="2" s="1"/>
  <c r="J2104" i="2"/>
  <c r="N2104" i="2" s="1"/>
  <c r="K2104" i="2"/>
  <c r="M2104" i="2" s="1"/>
  <c r="S2104" i="2" s="1"/>
  <c r="L2104" i="2"/>
  <c r="J2105" i="2"/>
  <c r="K2105" i="2"/>
  <c r="N2105" i="2"/>
  <c r="J2106" i="2"/>
  <c r="K2106" i="2" s="1"/>
  <c r="N2106" i="2"/>
  <c r="J2107" i="2"/>
  <c r="K2107" i="2" s="1"/>
  <c r="L2107" i="2" s="1"/>
  <c r="M2107" i="2"/>
  <c r="S2107" i="2" s="1"/>
  <c r="N2107" i="2"/>
  <c r="O2107" i="2"/>
  <c r="J2108" i="2"/>
  <c r="L2108" i="2" s="1"/>
  <c r="K2108" i="2"/>
  <c r="M2108" i="2"/>
  <c r="S2108" i="2"/>
  <c r="J2109" i="2"/>
  <c r="K2109" i="2" s="1"/>
  <c r="M2109" i="2" s="1"/>
  <c r="S2109" i="2" s="1"/>
  <c r="J2110" i="2"/>
  <c r="K2110" i="2"/>
  <c r="N2110" i="2"/>
  <c r="J2111" i="2"/>
  <c r="K2111" i="2" s="1"/>
  <c r="L2111" i="2" s="1"/>
  <c r="J2112" i="2"/>
  <c r="N2112" i="2" s="1"/>
  <c r="K2112" i="2"/>
  <c r="L2112" i="2"/>
  <c r="M2112" i="2"/>
  <c r="S2112" i="2" s="1"/>
  <c r="J2113" i="2"/>
  <c r="K2113" i="2"/>
  <c r="M2113" i="2"/>
  <c r="N2113" i="2"/>
  <c r="P2113" i="2"/>
  <c r="S2113" i="2"/>
  <c r="J2114" i="2"/>
  <c r="K2114" i="2" s="1"/>
  <c r="N2114" i="2"/>
  <c r="J2115" i="2"/>
  <c r="K2115" i="2" s="1"/>
  <c r="L2115" i="2" s="1"/>
  <c r="N2115" i="2"/>
  <c r="J2116" i="2"/>
  <c r="L2116" i="2" s="1"/>
  <c r="K2116" i="2"/>
  <c r="M2116" i="2"/>
  <c r="S2116" i="2" s="1"/>
  <c r="J2117" i="2"/>
  <c r="K2117" i="2"/>
  <c r="M2117" i="2" s="1"/>
  <c r="S2117" i="2"/>
  <c r="J2118" i="2"/>
  <c r="K2118" i="2"/>
  <c r="N2118" i="2"/>
  <c r="J2119" i="2"/>
  <c r="K2119" i="2" s="1"/>
  <c r="L2119" i="2" s="1"/>
  <c r="J2120" i="2"/>
  <c r="J2121" i="2"/>
  <c r="K2121" i="2"/>
  <c r="L2121" i="2" s="1"/>
  <c r="M2121" i="2"/>
  <c r="P2121" i="2" s="1"/>
  <c r="N2121" i="2"/>
  <c r="J2122" i="2"/>
  <c r="K2122" i="2"/>
  <c r="M2122" i="2" s="1"/>
  <c r="S2122" i="2" s="1"/>
  <c r="L2122" i="2"/>
  <c r="N2122" i="2"/>
  <c r="J2123" i="2"/>
  <c r="K2123" i="2" s="1"/>
  <c r="L2123" i="2" s="1"/>
  <c r="M2123" i="2"/>
  <c r="S2123" i="2" s="1"/>
  <c r="N2123" i="2"/>
  <c r="O2123" i="2" s="1"/>
  <c r="J2124" i="2"/>
  <c r="K2124" i="2"/>
  <c r="M2124" i="2"/>
  <c r="S2124" i="2"/>
  <c r="J2125" i="2"/>
  <c r="K2125" i="2"/>
  <c r="M2125" i="2" s="1"/>
  <c r="S2125" i="2" s="1"/>
  <c r="J2126" i="2"/>
  <c r="K2126" i="2"/>
  <c r="N2126" i="2"/>
  <c r="J2127" i="2"/>
  <c r="K2127" i="2" s="1"/>
  <c r="L2127" i="2"/>
  <c r="M2127" i="2"/>
  <c r="S2127" i="2" s="1"/>
  <c r="J2128" i="2"/>
  <c r="N2128" i="2" s="1"/>
  <c r="K2128" i="2"/>
  <c r="J2129" i="2"/>
  <c r="K2129" i="2"/>
  <c r="M2129" i="2"/>
  <c r="P2129" i="2" s="1"/>
  <c r="N2129" i="2"/>
  <c r="J2130" i="2"/>
  <c r="K2130" i="2"/>
  <c r="M2130" i="2" s="1"/>
  <c r="S2130" i="2" s="1"/>
  <c r="L2130" i="2"/>
  <c r="N2130" i="2"/>
  <c r="J2131" i="2"/>
  <c r="K2131" i="2" s="1"/>
  <c r="M2131" i="2"/>
  <c r="S2131" i="2" s="1"/>
  <c r="N2131" i="2"/>
  <c r="O2131" i="2" s="1"/>
  <c r="J2132" i="2"/>
  <c r="K2132" i="2"/>
  <c r="M2132" i="2"/>
  <c r="S2132" i="2"/>
  <c r="J2133" i="2"/>
  <c r="J2134" i="2"/>
  <c r="K2134" i="2"/>
  <c r="M2134" i="2" s="1"/>
  <c r="S2134" i="2" s="1"/>
  <c r="L2134" i="2"/>
  <c r="N2134" i="2"/>
  <c r="O2134" i="2" s="1"/>
  <c r="J2135" i="2"/>
  <c r="K2135" i="2" s="1"/>
  <c r="L2135" i="2" s="1"/>
  <c r="M2135" i="2"/>
  <c r="S2135" i="2" s="1"/>
  <c r="J2136" i="2"/>
  <c r="N2136" i="2" s="1"/>
  <c r="K2136" i="2"/>
  <c r="L2136" i="2"/>
  <c r="M2136" i="2"/>
  <c r="S2136" i="2"/>
  <c r="J2137" i="2"/>
  <c r="L2137" i="2" s="1"/>
  <c r="K2137" i="2"/>
  <c r="M2137" i="2"/>
  <c r="N2137" i="2"/>
  <c r="O2137" i="2" s="1"/>
  <c r="P2137" i="2"/>
  <c r="S2137" i="2"/>
  <c r="J2138" i="2"/>
  <c r="K2138" i="2"/>
  <c r="M2138" i="2" s="1"/>
  <c r="O2138" i="2" s="1"/>
  <c r="Q2138" i="2" s="1"/>
  <c r="L2138" i="2"/>
  <c r="N2138" i="2"/>
  <c r="J2139" i="2"/>
  <c r="K2139" i="2" s="1"/>
  <c r="M2139" i="2" s="1"/>
  <c r="S2139" i="2" s="1"/>
  <c r="J2140" i="2"/>
  <c r="K2140" i="2" s="1"/>
  <c r="M2140" i="2" s="1"/>
  <c r="S2140" i="2" s="1"/>
  <c r="J2141" i="2"/>
  <c r="K2141" i="2"/>
  <c r="M2141" i="2" s="1"/>
  <c r="S2141" i="2"/>
  <c r="J2142" i="2"/>
  <c r="K2142" i="2"/>
  <c r="M2142" i="2" s="1"/>
  <c r="S2142" i="2" s="1"/>
  <c r="L2142" i="2"/>
  <c r="N2142" i="2"/>
  <c r="P2142" i="2" s="1"/>
  <c r="O2142" i="2"/>
  <c r="Q2142" i="2"/>
  <c r="J2143" i="2"/>
  <c r="K2143" i="2" s="1"/>
  <c r="L2143" i="2"/>
  <c r="M2143" i="2"/>
  <c r="S2143" i="2" s="1"/>
  <c r="J2144" i="2"/>
  <c r="N2144" i="2" s="1"/>
  <c r="K2144" i="2"/>
  <c r="L2144" i="2"/>
  <c r="M2144" i="2"/>
  <c r="S2144" i="2" s="1"/>
  <c r="J2145" i="2"/>
  <c r="K2145" i="2"/>
  <c r="M2145" i="2" s="1"/>
  <c r="S2145" i="2" s="1"/>
  <c r="N2145" i="2"/>
  <c r="J2146" i="2"/>
  <c r="K2146" i="2"/>
  <c r="M2146" i="2" s="1"/>
  <c r="S2146" i="2" s="1"/>
  <c r="L2146" i="2"/>
  <c r="N2146" i="2"/>
  <c r="O2146" i="2"/>
  <c r="Q2146" i="2" s="1"/>
  <c r="J2147" i="2"/>
  <c r="K2147" i="2" s="1"/>
  <c r="L2147" i="2"/>
  <c r="M2147" i="2"/>
  <c r="S2147" i="2" s="1"/>
  <c r="N2147" i="2"/>
  <c r="O2147" i="2"/>
  <c r="J2148" i="2"/>
  <c r="J2149" i="2"/>
  <c r="K2149" i="2" s="1"/>
  <c r="M2149" i="2" s="1"/>
  <c r="S2149" i="2" s="1"/>
  <c r="J2150" i="2"/>
  <c r="K2150" i="2"/>
  <c r="M2150" i="2" s="1"/>
  <c r="S2150" i="2" s="1"/>
  <c r="L2150" i="2"/>
  <c r="N2150" i="2"/>
  <c r="O2150" i="2" s="1"/>
  <c r="J2151" i="2"/>
  <c r="J2152" i="2"/>
  <c r="N2152" i="2" s="1"/>
  <c r="J2153" i="2"/>
  <c r="K2153" i="2"/>
  <c r="L2153" i="2" s="1"/>
  <c r="M2153" i="2"/>
  <c r="S2153" i="2" s="1"/>
  <c r="N2153" i="2"/>
  <c r="O2153" i="2" s="1"/>
  <c r="J2154" i="2"/>
  <c r="K2154" i="2"/>
  <c r="M2154" i="2" s="1"/>
  <c r="S2154" i="2" s="1"/>
  <c r="L2154" i="2"/>
  <c r="N2154" i="2"/>
  <c r="P2154" i="2" s="1"/>
  <c r="O2154" i="2"/>
  <c r="Q2154" i="2" s="1"/>
  <c r="J2155" i="2"/>
  <c r="K2155" i="2" s="1"/>
  <c r="N2155" i="2"/>
  <c r="J2156" i="2"/>
  <c r="K2156" i="2"/>
  <c r="M2156" i="2" s="1"/>
  <c r="S2156" i="2" s="1"/>
  <c r="N2156" i="2"/>
  <c r="J2157" i="2"/>
  <c r="N2157" i="2" s="1"/>
  <c r="K2157" i="2"/>
  <c r="L2157" i="2" s="1"/>
  <c r="J2158" i="2"/>
  <c r="J2159" i="2"/>
  <c r="K2159" i="2"/>
  <c r="M2159" i="2" s="1"/>
  <c r="S2159" i="2" s="1"/>
  <c r="L2159" i="2"/>
  <c r="N2159" i="2"/>
  <c r="P2159" i="2"/>
  <c r="J2160" i="2"/>
  <c r="K2160" i="2" s="1"/>
  <c r="N2160" i="2"/>
  <c r="J2161" i="2"/>
  <c r="N2161" i="2" s="1"/>
  <c r="J2162" i="2"/>
  <c r="K2162" i="2" s="1"/>
  <c r="M2162" i="2" s="1"/>
  <c r="S2162" i="2" s="1"/>
  <c r="J2163" i="2"/>
  <c r="K2163" i="2"/>
  <c r="L2163" i="2"/>
  <c r="M2163" i="2"/>
  <c r="N2163" i="2"/>
  <c r="Q2163" i="2" s="1"/>
  <c r="O2163" i="2"/>
  <c r="P2163" i="2"/>
  <c r="S2163" i="2"/>
  <c r="J2164" i="2"/>
  <c r="K2164" i="2" s="1"/>
  <c r="N2164" i="2"/>
  <c r="J2165" i="2"/>
  <c r="N2165" i="2" s="1"/>
  <c r="K2165" i="2"/>
  <c r="L2165" i="2" s="1"/>
  <c r="J2166" i="2"/>
  <c r="J2167" i="2"/>
  <c r="K2167" i="2"/>
  <c r="M2167" i="2" s="1"/>
  <c r="S2167" i="2" s="1"/>
  <c r="L2167" i="2"/>
  <c r="N2167" i="2"/>
  <c r="P2167" i="2"/>
  <c r="J2168" i="2"/>
  <c r="K2168" i="2" s="1"/>
  <c r="N2168" i="2"/>
  <c r="J2169" i="2"/>
  <c r="N2169" i="2" s="1"/>
  <c r="J2170" i="2"/>
  <c r="K2170" i="2" s="1"/>
  <c r="M2170" i="2" s="1"/>
  <c r="S2170" i="2" s="1"/>
  <c r="J2171" i="2"/>
  <c r="K2171" i="2"/>
  <c r="L2171" i="2"/>
  <c r="M2171" i="2"/>
  <c r="N2171" i="2"/>
  <c r="O2171" i="2"/>
  <c r="P2171" i="2"/>
  <c r="S2171" i="2"/>
  <c r="J2172" i="2"/>
  <c r="K2172" i="2" s="1"/>
  <c r="N2172" i="2"/>
  <c r="J2173" i="2"/>
  <c r="N2173" i="2" s="1"/>
  <c r="K2173" i="2"/>
  <c r="J2174" i="2"/>
  <c r="J2175" i="2"/>
  <c r="K2175" i="2"/>
  <c r="M2175" i="2" s="1"/>
  <c r="S2175" i="2" s="1"/>
  <c r="L2175" i="2"/>
  <c r="N2175" i="2"/>
  <c r="P2175" i="2"/>
  <c r="J2176" i="2"/>
  <c r="K2176" i="2" s="1"/>
  <c r="L2176" i="2" s="1"/>
  <c r="N2176" i="2"/>
  <c r="J2177" i="2"/>
  <c r="J2178" i="2"/>
  <c r="K2178" i="2" s="1"/>
  <c r="M2178" i="2" s="1"/>
  <c r="S2178" i="2" s="1"/>
  <c r="J2179" i="2"/>
  <c r="K2179" i="2"/>
  <c r="L2179" i="2"/>
  <c r="M2179" i="2"/>
  <c r="N2179" i="2"/>
  <c r="O2179" i="2"/>
  <c r="P2179" i="2"/>
  <c r="S2179" i="2"/>
  <c r="J2180" i="2"/>
  <c r="K2180" i="2" s="1"/>
  <c r="M2180" i="2" s="1"/>
  <c r="S2180" i="2" s="1"/>
  <c r="L2180" i="2"/>
  <c r="N2180" i="2"/>
  <c r="J2181" i="2"/>
  <c r="N2181" i="2" s="1"/>
  <c r="K2181" i="2"/>
  <c r="J2182" i="2"/>
  <c r="J2183" i="2"/>
  <c r="K2183" i="2"/>
  <c r="M2183" i="2" s="1"/>
  <c r="S2183" i="2" s="1"/>
  <c r="L2183" i="2"/>
  <c r="N2183" i="2"/>
  <c r="P2183" i="2"/>
  <c r="J2184" i="2"/>
  <c r="K2184" i="2" s="1"/>
  <c r="L2184" i="2" s="1"/>
  <c r="M2184" i="2"/>
  <c r="S2184" i="2" s="1"/>
  <c r="N2184" i="2"/>
  <c r="J2185" i="2"/>
  <c r="J2186" i="2"/>
  <c r="K2186" i="2" s="1"/>
  <c r="M2186" i="2" s="1"/>
  <c r="S2186" i="2" s="1"/>
  <c r="J2187" i="2"/>
  <c r="K2187" i="2"/>
  <c r="L2187" i="2"/>
  <c r="M2187" i="2"/>
  <c r="N2187" i="2"/>
  <c r="O2187" i="2"/>
  <c r="P2187" i="2"/>
  <c r="S2187" i="2"/>
  <c r="J2188" i="2"/>
  <c r="K2188" i="2" s="1"/>
  <c r="N2188" i="2"/>
  <c r="J2189" i="2"/>
  <c r="N2189" i="2" s="1"/>
  <c r="K2189" i="2"/>
  <c r="J2190" i="2"/>
  <c r="J2191" i="2"/>
  <c r="K2191" i="2"/>
  <c r="M2191" i="2" s="1"/>
  <c r="S2191" i="2" s="1"/>
  <c r="L2191" i="2"/>
  <c r="N2191" i="2"/>
  <c r="J2192" i="2"/>
  <c r="K2192" i="2" s="1"/>
  <c r="L2192" i="2" s="1"/>
  <c r="M2192" i="2"/>
  <c r="S2192" i="2" s="1"/>
  <c r="N2192" i="2"/>
  <c r="O2192" i="2" s="1"/>
  <c r="J2193" i="2"/>
  <c r="J2194" i="2"/>
  <c r="K2194" i="2" s="1"/>
  <c r="M2194" i="2" s="1"/>
  <c r="S2194" i="2" s="1"/>
  <c r="J2195" i="2"/>
  <c r="K2195" i="2"/>
  <c r="L2195" i="2"/>
  <c r="M2195" i="2"/>
  <c r="N2195" i="2"/>
  <c r="O2195" i="2"/>
  <c r="P2195" i="2"/>
  <c r="S2195" i="2"/>
  <c r="J2196" i="2"/>
  <c r="K2196" i="2" s="1"/>
  <c r="M2196" i="2" s="1"/>
  <c r="S2196" i="2" s="1"/>
  <c r="L2196" i="2"/>
  <c r="N2196" i="2"/>
  <c r="J2197" i="2"/>
  <c r="N2197" i="2" s="1"/>
  <c r="K2197" i="2"/>
  <c r="J2198" i="2"/>
  <c r="J2199" i="2"/>
  <c r="K2199" i="2"/>
  <c r="M2199" i="2" s="1"/>
  <c r="S2199" i="2" s="1"/>
  <c r="L2199" i="2"/>
  <c r="N2199" i="2"/>
  <c r="P2199" i="2" s="1"/>
  <c r="J2200" i="2"/>
  <c r="K2200" i="2" s="1"/>
  <c r="L2200" i="2" s="1"/>
  <c r="M2200" i="2"/>
  <c r="S2200" i="2" s="1"/>
  <c r="N2200" i="2"/>
  <c r="O2200" i="2" s="1"/>
  <c r="J2201" i="2"/>
  <c r="J2202" i="2"/>
  <c r="K2202" i="2" s="1"/>
  <c r="M2202" i="2" s="1"/>
  <c r="S2202" i="2" s="1"/>
  <c r="J2203" i="2"/>
  <c r="K2203" i="2"/>
  <c r="L2203" i="2"/>
  <c r="M2203" i="2"/>
  <c r="N2203" i="2"/>
  <c r="O2203" i="2"/>
  <c r="P2203" i="2"/>
  <c r="S2203" i="2"/>
  <c r="J2204" i="2"/>
  <c r="K2204" i="2" s="1"/>
  <c r="M2204" i="2" s="1"/>
  <c r="S2204" i="2" s="1"/>
  <c r="L2204" i="2"/>
  <c r="N2204" i="2"/>
  <c r="J2205" i="2"/>
  <c r="N2205" i="2" s="1"/>
  <c r="K2205" i="2"/>
  <c r="J2206" i="2"/>
  <c r="J2207" i="2"/>
  <c r="K2207" i="2"/>
  <c r="M2207" i="2" s="1"/>
  <c r="S2207" i="2" s="1"/>
  <c r="L2207" i="2"/>
  <c r="N2207" i="2"/>
  <c r="P2207" i="2" s="1"/>
  <c r="J2208" i="2"/>
  <c r="K2208" i="2" s="1"/>
  <c r="L2208" i="2" s="1"/>
  <c r="N2208" i="2"/>
  <c r="J2209" i="2"/>
  <c r="J2210" i="2"/>
  <c r="K2210" i="2" s="1"/>
  <c r="M2210" i="2" s="1"/>
  <c r="J2211" i="2"/>
  <c r="K2211" i="2"/>
  <c r="L2211" i="2"/>
  <c r="M2211" i="2"/>
  <c r="N2211" i="2"/>
  <c r="O2211" i="2"/>
  <c r="P2211" i="2"/>
  <c r="S2211" i="2"/>
  <c r="J2212" i="2"/>
  <c r="K2212" i="2" s="1"/>
  <c r="M2212" i="2" s="1"/>
  <c r="S2212" i="2" s="1"/>
  <c r="L2212" i="2"/>
  <c r="N2212" i="2"/>
  <c r="J2213" i="2"/>
  <c r="N2213" i="2" s="1"/>
  <c r="K2213" i="2"/>
  <c r="J2214" i="2"/>
  <c r="J2215" i="2"/>
  <c r="K2215" i="2"/>
  <c r="M2215" i="2" s="1"/>
  <c r="S2215" i="2" s="1"/>
  <c r="L2215" i="2"/>
  <c r="N2215" i="2"/>
  <c r="P2215" i="2"/>
  <c r="J2216" i="2"/>
  <c r="K2216" i="2" s="1"/>
  <c r="L2216" i="2" s="1"/>
  <c r="N2216" i="2"/>
  <c r="J2217" i="2"/>
  <c r="J2218" i="2"/>
  <c r="K2218" i="2" s="1"/>
  <c r="M2218" i="2" s="1"/>
  <c r="S2218" i="2" s="1"/>
  <c r="J2219" i="2"/>
  <c r="K2219" i="2"/>
  <c r="L2219" i="2"/>
  <c r="M2219" i="2"/>
  <c r="N2219" i="2"/>
  <c r="Q2219" i="2" s="1"/>
  <c r="O2219" i="2"/>
  <c r="P2219" i="2"/>
  <c r="S2219" i="2"/>
  <c r="J2220" i="2"/>
  <c r="K2220" i="2" s="1"/>
  <c r="M2220" i="2" s="1"/>
  <c r="S2220" i="2" s="1"/>
  <c r="L2220" i="2"/>
  <c r="N2220" i="2"/>
  <c r="J2221" i="2"/>
  <c r="N2221" i="2" s="1"/>
  <c r="K2221" i="2"/>
  <c r="J2222" i="2"/>
  <c r="J2223" i="2"/>
  <c r="K2223" i="2"/>
  <c r="M2223" i="2" s="1"/>
  <c r="S2223" i="2" s="1"/>
  <c r="L2223" i="2"/>
  <c r="N2223" i="2"/>
  <c r="P2223" i="2"/>
  <c r="J2224" i="2"/>
  <c r="K2224" i="2" s="1"/>
  <c r="L2224" i="2" s="1"/>
  <c r="M2224" i="2"/>
  <c r="S2224" i="2" s="1"/>
  <c r="N2224" i="2"/>
  <c r="O2224" i="2" s="1"/>
  <c r="J2225" i="2"/>
  <c r="J2226" i="2"/>
  <c r="K2226" i="2" s="1"/>
  <c r="M2226" i="2" s="1"/>
  <c r="S2226" i="2" s="1"/>
  <c r="J2227" i="2"/>
  <c r="K2227" i="2"/>
  <c r="L2227" i="2"/>
  <c r="M2227" i="2"/>
  <c r="N2227" i="2"/>
  <c r="O2227" i="2"/>
  <c r="P2227" i="2"/>
  <c r="S2227" i="2"/>
  <c r="J2228" i="2"/>
  <c r="K2228" i="2" s="1"/>
  <c r="M2228" i="2" s="1"/>
  <c r="S2228" i="2" s="1"/>
  <c r="L2228" i="2"/>
  <c r="N2228" i="2"/>
  <c r="J2229" i="2"/>
  <c r="N2229" i="2" s="1"/>
  <c r="K2229" i="2"/>
  <c r="J2230" i="2"/>
  <c r="J2231" i="2"/>
  <c r="K2231" i="2"/>
  <c r="M2231" i="2" s="1"/>
  <c r="S2231" i="2" s="1"/>
  <c r="L2231" i="2"/>
  <c r="N2231" i="2"/>
  <c r="P2231" i="2" s="1"/>
  <c r="J2232" i="2"/>
  <c r="K2232" i="2" s="1"/>
  <c r="L2232" i="2" s="1"/>
  <c r="M2232" i="2"/>
  <c r="S2232" i="2" s="1"/>
  <c r="N2232" i="2"/>
  <c r="J2233" i="2"/>
  <c r="J2234" i="2"/>
  <c r="K2234" i="2" s="1"/>
  <c r="M2234" i="2" s="1"/>
  <c r="S2234" i="2" s="1"/>
  <c r="J2235" i="2"/>
  <c r="K2235" i="2"/>
  <c r="L2235" i="2"/>
  <c r="M2235" i="2"/>
  <c r="N2235" i="2"/>
  <c r="Q2235" i="2" s="1"/>
  <c r="O2235" i="2"/>
  <c r="P2235" i="2"/>
  <c r="S2235" i="2"/>
  <c r="J2236" i="2"/>
  <c r="K2236" i="2" s="1"/>
  <c r="M2236" i="2" s="1"/>
  <c r="S2236" i="2" s="1"/>
  <c r="N2236" i="2"/>
  <c r="J2237" i="2"/>
  <c r="N2237" i="2" s="1"/>
  <c r="K2237" i="2"/>
  <c r="M2237" i="2" s="1"/>
  <c r="S2237" i="2" s="1"/>
  <c r="L2237" i="2"/>
  <c r="J2238" i="2"/>
  <c r="J2239" i="2"/>
  <c r="K2239" i="2"/>
  <c r="M2239" i="2" s="1"/>
  <c r="S2239" i="2" s="1"/>
  <c r="L2239" i="2"/>
  <c r="N2239" i="2"/>
  <c r="P2239" i="2" s="1"/>
  <c r="J2240" i="2"/>
  <c r="K2240" i="2" s="1"/>
  <c r="L2240" i="2" s="1"/>
  <c r="M2240" i="2"/>
  <c r="S2240" i="2" s="1"/>
  <c r="N2240" i="2"/>
  <c r="J2241" i="2"/>
  <c r="J2242" i="2"/>
  <c r="J2243" i="2"/>
  <c r="K2243" i="2"/>
  <c r="L2243" i="2"/>
  <c r="M2243" i="2"/>
  <c r="N2243" i="2"/>
  <c r="Q2243" i="2" s="1"/>
  <c r="O2243" i="2"/>
  <c r="P2243" i="2"/>
  <c r="S2243" i="2"/>
  <c r="J2244" i="2"/>
  <c r="K2244" i="2" s="1"/>
  <c r="M2244" i="2" s="1"/>
  <c r="S2244" i="2" s="1"/>
  <c r="N2244" i="2"/>
  <c r="O2244" i="2"/>
  <c r="J2245" i="2"/>
  <c r="N2245" i="2" s="1"/>
  <c r="K2245" i="2"/>
  <c r="M2245" i="2" s="1"/>
  <c r="S2245" i="2" s="1"/>
  <c r="J2246" i="2"/>
  <c r="K2246" i="2"/>
  <c r="M2246" i="2" s="1"/>
  <c r="S2246" i="2" s="1"/>
  <c r="J2247" i="2"/>
  <c r="K2247" i="2"/>
  <c r="M2247" i="2" s="1"/>
  <c r="S2247" i="2" s="1"/>
  <c r="L2247" i="2"/>
  <c r="N2247" i="2"/>
  <c r="P2247" i="2"/>
  <c r="J2248" i="2"/>
  <c r="K2248" i="2" s="1"/>
  <c r="L2248" i="2" s="1"/>
  <c r="M2248" i="2"/>
  <c r="S2248" i="2" s="1"/>
  <c r="N2248" i="2"/>
  <c r="J2249" i="2"/>
  <c r="J2250" i="2"/>
  <c r="J2251" i="2"/>
  <c r="K2251" i="2"/>
  <c r="L2251" i="2"/>
  <c r="M2251" i="2"/>
  <c r="N2251" i="2"/>
  <c r="O2251" i="2"/>
  <c r="P2251" i="2"/>
  <c r="S2251" i="2"/>
  <c r="J2252" i="2"/>
  <c r="K2252" i="2" s="1"/>
  <c r="M2252" i="2" s="1"/>
  <c r="S2252" i="2" s="1"/>
  <c r="N2252" i="2"/>
  <c r="J2253" i="2"/>
  <c r="N2253" i="2" s="1"/>
  <c r="K2253" i="2"/>
  <c r="M2253" i="2" s="1"/>
  <c r="S2253" i="2" s="1"/>
  <c r="L2253" i="2"/>
  <c r="J2254" i="2"/>
  <c r="K2254" i="2" s="1"/>
  <c r="M2254" i="2" s="1"/>
  <c r="S2254" i="2" s="1"/>
  <c r="J2255" i="2"/>
  <c r="K2255" i="2"/>
  <c r="M2255" i="2" s="1"/>
  <c r="S2255" i="2" s="1"/>
  <c r="L2255" i="2"/>
  <c r="N2255" i="2"/>
  <c r="P2255" i="2"/>
  <c r="J2256" i="2"/>
  <c r="K2256" i="2" s="1"/>
  <c r="L2256" i="2" s="1"/>
  <c r="M2256" i="2"/>
  <c r="S2256" i="2" s="1"/>
  <c r="N2256" i="2"/>
  <c r="J2257" i="2"/>
  <c r="J2258" i="2"/>
  <c r="J2259" i="2"/>
  <c r="K2259" i="2"/>
  <c r="L2259" i="2"/>
  <c r="M2259" i="2"/>
  <c r="N2259" i="2"/>
  <c r="O2259" i="2"/>
  <c r="P2259" i="2"/>
  <c r="S2259" i="2"/>
  <c r="J2260" i="2"/>
  <c r="K2260" i="2" s="1"/>
  <c r="M2260" i="2" s="1"/>
  <c r="S2260" i="2" s="1"/>
  <c r="L2260" i="2"/>
  <c r="N2260" i="2"/>
  <c r="J2261" i="2"/>
  <c r="N2261" i="2" s="1"/>
  <c r="K2261" i="2"/>
  <c r="M2261" i="2" s="1"/>
  <c r="S2261" i="2" s="1"/>
  <c r="L2261" i="2"/>
  <c r="J2262" i="2"/>
  <c r="K2262" i="2"/>
  <c r="M2262" i="2" s="1"/>
  <c r="S2262" i="2" s="1"/>
  <c r="J2263" i="2"/>
  <c r="K2263" i="2"/>
  <c r="M2263" i="2" s="1"/>
  <c r="S2263" i="2" s="1"/>
  <c r="L2263" i="2"/>
  <c r="N2263" i="2"/>
  <c r="P2263" i="2"/>
  <c r="J2264" i="2"/>
  <c r="K2264" i="2" s="1"/>
  <c r="N2264" i="2"/>
  <c r="J2265" i="2"/>
  <c r="J2266" i="2"/>
  <c r="J2267" i="2"/>
  <c r="K2267" i="2"/>
  <c r="L2267" i="2"/>
  <c r="M2267" i="2"/>
  <c r="N2267" i="2"/>
  <c r="O2267" i="2"/>
  <c r="P2267" i="2"/>
  <c r="S2267" i="2"/>
  <c r="J2268" i="2"/>
  <c r="K2268" i="2" s="1"/>
  <c r="M2268" i="2" s="1"/>
  <c r="S2268" i="2" s="1"/>
  <c r="L2268" i="2"/>
  <c r="N2268" i="2"/>
  <c r="O2268" i="2"/>
  <c r="J2269" i="2"/>
  <c r="N2269" i="2" s="1"/>
  <c r="K2269" i="2"/>
  <c r="M2269" i="2" s="1"/>
  <c r="S2269" i="2" s="1"/>
  <c r="L2269" i="2"/>
  <c r="J2270" i="2"/>
  <c r="K2270" i="2"/>
  <c r="M2270" i="2" s="1"/>
  <c r="S2270" i="2" s="1"/>
  <c r="J2271" i="2"/>
  <c r="K2271" i="2"/>
  <c r="L2271" i="2" s="1"/>
  <c r="N2271" i="2"/>
  <c r="J2272" i="2"/>
  <c r="K2272" i="2" s="1"/>
  <c r="L2272" i="2" s="1"/>
  <c r="N2272" i="2"/>
  <c r="J2273" i="2"/>
  <c r="J2274" i="2"/>
  <c r="J2275" i="2"/>
  <c r="K2275" i="2"/>
  <c r="L2275" i="2"/>
  <c r="M2275" i="2"/>
  <c r="N2275" i="2"/>
  <c r="O2275" i="2"/>
  <c r="P2275" i="2"/>
  <c r="S2275" i="2"/>
  <c r="J2276" i="2"/>
  <c r="K2276" i="2" s="1"/>
  <c r="N2276" i="2"/>
  <c r="J2277" i="2"/>
  <c r="N2277" i="2" s="1"/>
  <c r="K2277" i="2"/>
  <c r="M2277" i="2" s="1"/>
  <c r="S2277" i="2" s="1"/>
  <c r="L2277" i="2"/>
  <c r="J2278" i="2"/>
  <c r="K2278" i="2" s="1"/>
  <c r="M2278" i="2" s="1"/>
  <c r="S2278" i="2" s="1"/>
  <c r="J2279" i="2"/>
  <c r="K2279" i="2"/>
  <c r="L2279" i="2" s="1"/>
  <c r="N2279" i="2"/>
  <c r="J2280" i="2"/>
  <c r="K2280" i="2" s="1"/>
  <c r="L2280" i="2" s="1"/>
  <c r="N2280" i="2"/>
  <c r="J2281" i="2"/>
  <c r="J2282" i="2"/>
  <c r="J2283" i="2"/>
  <c r="K2283" i="2"/>
  <c r="L2283" i="2"/>
  <c r="M2283" i="2"/>
  <c r="N2283" i="2"/>
  <c r="O2283" i="2"/>
  <c r="P2283" i="2"/>
  <c r="S2283" i="2"/>
  <c r="J2284" i="2"/>
  <c r="K2284" i="2" s="1"/>
  <c r="M2284" i="2" s="1"/>
  <c r="S2284" i="2" s="1"/>
  <c r="L2284" i="2"/>
  <c r="N2284" i="2"/>
  <c r="J2285" i="2"/>
  <c r="N2285" i="2" s="1"/>
  <c r="K2285" i="2"/>
  <c r="M2285" i="2" s="1"/>
  <c r="S2285" i="2" s="1"/>
  <c r="L2285" i="2"/>
  <c r="J2286" i="2"/>
  <c r="K2286" i="2"/>
  <c r="M2286" i="2" s="1"/>
  <c r="S2286" i="2" s="1"/>
  <c r="J2287" i="2"/>
  <c r="K2287" i="2"/>
  <c r="L2287" i="2" s="1"/>
  <c r="N2287" i="2"/>
  <c r="J2288" i="2"/>
  <c r="K2288" i="2" s="1"/>
  <c r="N2288" i="2"/>
  <c r="J2289" i="2"/>
  <c r="J2290" i="2"/>
  <c r="J2291" i="2"/>
  <c r="K2291" i="2"/>
  <c r="L2291" i="2"/>
  <c r="M2291" i="2"/>
  <c r="N2291" i="2"/>
  <c r="O2291" i="2" s="1"/>
  <c r="P2291" i="2"/>
  <c r="S2291" i="2"/>
  <c r="J2292" i="2"/>
  <c r="K2292" i="2" s="1"/>
  <c r="M2292" i="2" s="1"/>
  <c r="S2292" i="2" s="1"/>
  <c r="L2292" i="2"/>
  <c r="N2292" i="2"/>
  <c r="J2293" i="2"/>
  <c r="N2293" i="2" s="1"/>
  <c r="J2294" i="2"/>
  <c r="K2294" i="2"/>
  <c r="M2294" i="2" s="1"/>
  <c r="S2294" i="2" s="1"/>
  <c r="J2295" i="2"/>
  <c r="K2295" i="2"/>
  <c r="L2295" i="2" s="1"/>
  <c r="N2295" i="2"/>
  <c r="J2296" i="2"/>
  <c r="K2296" i="2" s="1"/>
  <c r="N2296" i="2"/>
  <c r="J2297" i="2"/>
  <c r="J2298" i="2"/>
  <c r="J2299" i="2"/>
  <c r="K2299" i="2"/>
  <c r="M2299" i="2" s="1"/>
  <c r="S2299" i="2" s="1"/>
  <c r="L2299" i="2"/>
  <c r="N2299" i="2"/>
  <c r="J2300" i="2"/>
  <c r="K2300" i="2" s="1"/>
  <c r="M2300" i="2" s="1"/>
  <c r="S2300" i="2" s="1"/>
  <c r="L2300" i="2"/>
  <c r="N2300" i="2"/>
  <c r="O2300" i="2"/>
  <c r="J2301" i="2"/>
  <c r="N2301" i="2" s="1"/>
  <c r="J2302" i="2"/>
  <c r="K2302" i="2"/>
  <c r="M2302" i="2" s="1"/>
  <c r="S2302" i="2" s="1"/>
  <c r="J2303" i="2"/>
  <c r="K2303" i="2"/>
  <c r="N2303" i="2"/>
  <c r="J2304" i="2"/>
  <c r="K2304" i="2" s="1"/>
  <c r="N2304" i="2"/>
  <c r="J2305" i="2"/>
  <c r="J2306" i="2"/>
  <c r="J2307" i="2"/>
  <c r="K2307" i="2"/>
  <c r="M2307" i="2" s="1"/>
  <c r="L2307" i="2"/>
  <c r="N2307" i="2"/>
  <c r="J2308" i="2"/>
  <c r="K2308" i="2" s="1"/>
  <c r="M2308" i="2" s="1"/>
  <c r="S2308" i="2" s="1"/>
  <c r="L2308" i="2"/>
  <c r="N2308" i="2"/>
  <c r="O2308" i="2"/>
  <c r="J2309" i="2"/>
  <c r="N2309" i="2" s="1"/>
  <c r="K2309" i="2"/>
  <c r="M2309" i="2" s="1"/>
  <c r="S2309" i="2" s="1"/>
  <c r="L2309" i="2"/>
  <c r="O2309" i="2"/>
  <c r="J2310" i="2"/>
  <c r="K2310" i="2"/>
  <c r="M2310" i="2" s="1"/>
  <c r="S2310" i="2" s="1"/>
  <c r="J2311" i="2"/>
  <c r="K2311" i="2"/>
  <c r="M2311" i="2" s="1"/>
  <c r="S2311" i="2" s="1"/>
  <c r="L2311" i="2"/>
  <c r="N2311" i="2"/>
  <c r="J2312" i="2"/>
  <c r="K2312" i="2" s="1"/>
  <c r="L2312" i="2"/>
  <c r="M2312" i="2"/>
  <c r="S2312" i="2" s="1"/>
  <c r="N2312" i="2"/>
  <c r="J2313" i="2"/>
  <c r="J2314" i="2"/>
  <c r="N2314" i="2"/>
  <c r="J2315" i="2"/>
  <c r="K2315" i="2"/>
  <c r="M2315" i="2" s="1"/>
  <c r="S2315" i="2" s="1"/>
  <c r="L2315" i="2"/>
  <c r="N2315" i="2"/>
  <c r="O2315" i="2"/>
  <c r="P2315" i="2"/>
  <c r="J2316" i="2"/>
  <c r="K2316" i="2" s="1"/>
  <c r="M2316" i="2" s="1"/>
  <c r="S2316" i="2" s="1"/>
  <c r="L2316" i="2"/>
  <c r="N2316" i="2"/>
  <c r="O2316" i="2" s="1"/>
  <c r="J2317" i="2"/>
  <c r="N2317" i="2" s="1"/>
  <c r="K2317" i="2"/>
  <c r="M2317" i="2" s="1"/>
  <c r="J2318" i="2"/>
  <c r="K2318" i="2"/>
  <c r="M2318" i="2" s="1"/>
  <c r="S2318" i="2" s="1"/>
  <c r="J2319" i="2"/>
  <c r="K2319" i="2"/>
  <c r="M2319" i="2" s="1"/>
  <c r="S2319" i="2" s="1"/>
  <c r="L2319" i="2"/>
  <c r="N2319" i="2"/>
  <c r="P2319" i="2" s="1"/>
  <c r="J2320" i="2"/>
  <c r="K2320" i="2" s="1"/>
  <c r="N2320" i="2"/>
  <c r="J2321" i="2"/>
  <c r="J2322" i="2"/>
  <c r="N2322" i="2"/>
  <c r="J2323" i="2"/>
  <c r="K2323" i="2"/>
  <c r="M2323" i="2" s="1"/>
  <c r="O2323" i="2" s="1"/>
  <c r="L2323" i="2"/>
  <c r="N2323" i="2"/>
  <c r="P2323" i="2"/>
  <c r="S2323" i="2"/>
  <c r="J2324" i="2"/>
  <c r="J2325" i="2"/>
  <c r="N2325" i="2" s="1"/>
  <c r="K2325" i="2"/>
  <c r="M2325" i="2" s="1"/>
  <c r="S2325" i="2" s="1"/>
  <c r="O2325" i="2"/>
  <c r="P2325" i="2"/>
  <c r="J2326" i="2"/>
  <c r="K2326" i="2" s="1"/>
  <c r="M2326" i="2" s="1"/>
  <c r="S2326" i="2" s="1"/>
  <c r="J2327" i="2"/>
  <c r="K2327" i="2"/>
  <c r="M2327" i="2" s="1"/>
  <c r="S2327" i="2" s="1"/>
  <c r="L2327" i="2"/>
  <c r="N2327" i="2"/>
  <c r="P2327" i="2" s="1"/>
  <c r="J2328" i="2"/>
  <c r="K2328" i="2" s="1"/>
  <c r="L2328" i="2" s="1"/>
  <c r="M2328" i="2"/>
  <c r="S2328" i="2" s="1"/>
  <c r="N2328" i="2"/>
  <c r="J2329" i="2"/>
  <c r="J2330" i="2"/>
  <c r="J2331" i="2"/>
  <c r="K2331" i="2"/>
  <c r="M2331" i="2" s="1"/>
  <c r="L2331" i="2"/>
  <c r="N2331" i="2"/>
  <c r="O2331" i="2"/>
  <c r="P2331" i="2"/>
  <c r="S2331" i="2"/>
  <c r="J2332" i="2"/>
  <c r="K2332" i="2" s="1"/>
  <c r="M2332" i="2" s="1"/>
  <c r="S2332" i="2" s="1"/>
  <c r="L2332" i="2"/>
  <c r="N2332" i="2"/>
  <c r="O2332" i="2"/>
  <c r="J2333" i="2"/>
  <c r="J2334" i="2"/>
  <c r="K2334" i="2"/>
  <c r="M2334" i="2" s="1"/>
  <c r="S2334" i="2" s="1"/>
  <c r="J2335" i="2"/>
  <c r="K2335" i="2"/>
  <c r="M2335" i="2" s="1"/>
  <c r="S2335" i="2" s="1"/>
  <c r="L2335" i="2"/>
  <c r="N2335" i="2"/>
  <c r="P2335" i="2"/>
  <c r="J2336" i="2"/>
  <c r="K2336" i="2" s="1"/>
  <c r="L2336" i="2" s="1"/>
  <c r="M2336" i="2"/>
  <c r="S2336" i="2" s="1"/>
  <c r="N2336" i="2"/>
  <c r="J2337" i="2"/>
  <c r="J2338" i="2"/>
  <c r="N2338" i="2"/>
  <c r="J2339" i="2"/>
  <c r="K2339" i="2"/>
  <c r="M2339" i="2" s="1"/>
  <c r="S2339" i="2" s="1"/>
  <c r="L2339" i="2"/>
  <c r="N2339" i="2"/>
  <c r="O2339" i="2"/>
  <c r="P2339" i="2"/>
  <c r="J2340" i="2"/>
  <c r="K2340" i="2" s="1"/>
  <c r="M2340" i="2" s="1"/>
  <c r="S2340" i="2" s="1"/>
  <c r="J2341" i="2"/>
  <c r="N2341" i="2" s="1"/>
  <c r="K2341" i="2"/>
  <c r="M2341" i="2" s="1"/>
  <c r="S2341" i="2" s="1"/>
  <c r="L2341" i="2"/>
  <c r="O2341" i="2"/>
  <c r="J2342" i="2"/>
  <c r="K2342" i="2"/>
  <c r="M2342" i="2" s="1"/>
  <c r="S2342" i="2" s="1"/>
  <c r="J2343" i="2"/>
  <c r="K2343" i="2"/>
  <c r="M2343" i="2" s="1"/>
  <c r="S2343" i="2" s="1"/>
  <c r="N2343" i="2"/>
  <c r="J2344" i="2"/>
  <c r="J2345" i="2"/>
  <c r="J2346" i="2"/>
  <c r="N2346" i="2"/>
  <c r="J2347" i="2"/>
  <c r="K2347" i="2"/>
  <c r="M2347" i="2" s="1"/>
  <c r="L2347" i="2"/>
  <c r="N2347" i="2"/>
  <c r="O2347" i="2" s="1"/>
  <c r="P2347" i="2"/>
  <c r="S2347" i="2"/>
  <c r="J2348" i="2"/>
  <c r="K2348" i="2" s="1"/>
  <c r="L2348" i="2"/>
  <c r="M2348" i="2"/>
  <c r="S2348" i="2" s="1"/>
  <c r="N2348" i="2"/>
  <c r="P2348" i="2" s="1"/>
  <c r="O2348" i="2"/>
  <c r="Q2348" i="2"/>
  <c r="R2348" i="2"/>
  <c r="J2349" i="2"/>
  <c r="K2349" i="2"/>
  <c r="M2349" i="2" s="1"/>
  <c r="S2349" i="2" s="1"/>
  <c r="J2350" i="2"/>
  <c r="K2350" i="2"/>
  <c r="M2350" i="2" s="1"/>
  <c r="S2350" i="2" s="1"/>
  <c r="N2350" i="2"/>
  <c r="P2350" i="2" s="1"/>
  <c r="J2351" i="2"/>
  <c r="K2351" i="2"/>
  <c r="N2351" i="2"/>
  <c r="J2352" i="2"/>
  <c r="K2352" i="2" s="1"/>
  <c r="L2352" i="2"/>
  <c r="M2352" i="2"/>
  <c r="S2352" i="2" s="1"/>
  <c r="J2353" i="2"/>
  <c r="N2353" i="2" s="1"/>
  <c r="K2353" i="2"/>
  <c r="L2353" i="2"/>
  <c r="M2353" i="2"/>
  <c r="S2353" i="2" s="1"/>
  <c r="J2354" i="2"/>
  <c r="N2354" i="2" s="1"/>
  <c r="J2355" i="2"/>
  <c r="K2355" i="2"/>
  <c r="M2355" i="2" s="1"/>
  <c r="L2355" i="2"/>
  <c r="N2355" i="2"/>
  <c r="O2355" i="2" s="1"/>
  <c r="S2355" i="2"/>
  <c r="J2356" i="2"/>
  <c r="K2356" i="2" s="1"/>
  <c r="M2356" i="2"/>
  <c r="S2356" i="2" s="1"/>
  <c r="N2356" i="2"/>
  <c r="P2356" i="2" s="1"/>
  <c r="J2357" i="2"/>
  <c r="N2357" i="2" s="1"/>
  <c r="K2357" i="2"/>
  <c r="M2357" i="2" s="1"/>
  <c r="O2357" i="2" s="1"/>
  <c r="S2357" i="2"/>
  <c r="J2358" i="2"/>
  <c r="K2358" i="2" s="1"/>
  <c r="M2358" i="2" s="1"/>
  <c r="S2358" i="2" s="1"/>
  <c r="J2359" i="2"/>
  <c r="K2359" i="2"/>
  <c r="N2359" i="2"/>
  <c r="J2360" i="2"/>
  <c r="J2361" i="2"/>
  <c r="N2361" i="2" s="1"/>
  <c r="K2361" i="2"/>
  <c r="M2361" i="2" s="1"/>
  <c r="S2361" i="2" s="1"/>
  <c r="L2361" i="2"/>
  <c r="J2362" i="2"/>
  <c r="N2362" i="2" s="1"/>
  <c r="K2362" i="2"/>
  <c r="M2362" i="2" s="1"/>
  <c r="S2362" i="2"/>
  <c r="J2363" i="2"/>
  <c r="K2363" i="2"/>
  <c r="L2363" i="2" s="1"/>
  <c r="N2363" i="2"/>
  <c r="J2364" i="2"/>
  <c r="K2364" i="2"/>
  <c r="M2364" i="2" s="1"/>
  <c r="S2364" i="2" s="1"/>
  <c r="L2364" i="2"/>
  <c r="N2364" i="2"/>
  <c r="P2364" i="2" s="1"/>
  <c r="O2364" i="2"/>
  <c r="Q2364" i="2" s="1"/>
  <c r="R2364" i="2" s="1"/>
  <c r="J2365" i="2"/>
  <c r="K2365" i="2"/>
  <c r="L2365" i="2" s="1"/>
  <c r="M2365" i="2"/>
  <c r="S2365" i="2" s="1"/>
  <c r="N2365" i="2"/>
  <c r="J2366" i="2"/>
  <c r="K2366" i="2"/>
  <c r="M2366" i="2" s="1"/>
  <c r="N2366" i="2"/>
  <c r="J2367" i="2"/>
  <c r="J2368" i="2"/>
  <c r="K2368" i="2"/>
  <c r="L2368" i="2"/>
  <c r="M2368" i="2"/>
  <c r="S2368" i="2" s="1"/>
  <c r="N2368" i="2"/>
  <c r="O2368" i="2" s="1"/>
  <c r="P2368" i="2"/>
  <c r="J2369" i="2"/>
  <c r="K2369" i="2" s="1"/>
  <c r="L2369" i="2" s="1"/>
  <c r="M2369" i="2"/>
  <c r="S2369" i="2"/>
  <c r="J2370" i="2"/>
  <c r="N2370" i="2" s="1"/>
  <c r="J2371" i="2"/>
  <c r="K2371" i="2"/>
  <c r="L2371" i="2" s="1"/>
  <c r="N2371" i="2"/>
  <c r="J2372" i="2"/>
  <c r="K2372" i="2"/>
  <c r="M2372" i="2" s="1"/>
  <c r="S2372" i="2" s="1"/>
  <c r="L2372" i="2"/>
  <c r="N2372" i="2"/>
  <c r="P2372" i="2" s="1"/>
  <c r="O2372" i="2"/>
  <c r="Q2372" i="2" s="1"/>
  <c r="R2372" i="2" s="1"/>
  <c r="J2373" i="2"/>
  <c r="K2373" i="2"/>
  <c r="L2373" i="2"/>
  <c r="M2373" i="2"/>
  <c r="S2373" i="2" s="1"/>
  <c r="N2373" i="2"/>
  <c r="J2374" i="2"/>
  <c r="K2374" i="2"/>
  <c r="M2374" i="2" s="1"/>
  <c r="S2374" i="2" s="1"/>
  <c r="N2374" i="2"/>
  <c r="J2375" i="2"/>
  <c r="J2376" i="2"/>
  <c r="K2376" i="2"/>
  <c r="L2376" i="2"/>
  <c r="M2376" i="2"/>
  <c r="S2376" i="2" s="1"/>
  <c r="N2376" i="2"/>
  <c r="J2377" i="2"/>
  <c r="K2377" i="2" s="1"/>
  <c r="L2377" i="2" s="1"/>
  <c r="M2377" i="2"/>
  <c r="S2377" i="2"/>
  <c r="J2378" i="2"/>
  <c r="N2378" i="2" s="1"/>
  <c r="K2378" i="2"/>
  <c r="M2378" i="2" s="1"/>
  <c r="S2378" i="2" s="1"/>
  <c r="J2379" i="2"/>
  <c r="K2379" i="2"/>
  <c r="L2379" i="2" s="1"/>
  <c r="N2379" i="2"/>
  <c r="J2380" i="2"/>
  <c r="K2380" i="2"/>
  <c r="M2380" i="2" s="1"/>
  <c r="S2380" i="2" s="1"/>
  <c r="L2380" i="2"/>
  <c r="N2380" i="2"/>
  <c r="P2380" i="2" s="1"/>
  <c r="O2380" i="2"/>
  <c r="Q2380" i="2" s="1"/>
  <c r="R2380" i="2" s="1"/>
  <c r="J2381" i="2"/>
  <c r="K2381" i="2"/>
  <c r="L2381" i="2"/>
  <c r="M2381" i="2"/>
  <c r="S2381" i="2" s="1"/>
  <c r="N2381" i="2"/>
  <c r="J2382" i="2"/>
  <c r="K2382" i="2"/>
  <c r="M2382" i="2"/>
  <c r="N2382" i="2"/>
  <c r="J2383" i="2"/>
  <c r="J2384" i="2"/>
  <c r="K2384" i="2"/>
  <c r="L2384" i="2"/>
  <c r="M2384" i="2"/>
  <c r="S2384" i="2" s="1"/>
  <c r="N2384" i="2"/>
  <c r="O2384" i="2"/>
  <c r="P2384" i="2"/>
  <c r="J2385" i="2"/>
  <c r="K2385" i="2" s="1"/>
  <c r="L2385" i="2" s="1"/>
  <c r="M2385" i="2"/>
  <c r="S2385" i="2" s="1"/>
  <c r="J2386" i="2"/>
  <c r="N2386" i="2" s="1"/>
  <c r="K2386" i="2"/>
  <c r="M2386" i="2" s="1"/>
  <c r="L2386" i="2"/>
  <c r="S2386" i="2"/>
  <c r="J2387" i="2"/>
  <c r="K2387" i="2"/>
  <c r="N2387" i="2"/>
  <c r="J2388" i="2"/>
  <c r="K2388" i="2"/>
  <c r="M2388" i="2" s="1"/>
  <c r="S2388" i="2" s="1"/>
  <c r="L2388" i="2"/>
  <c r="N2388" i="2"/>
  <c r="P2388" i="2" s="1"/>
  <c r="J2389" i="2"/>
  <c r="K2389" i="2"/>
  <c r="L2389" i="2" s="1"/>
  <c r="M2389" i="2"/>
  <c r="S2389" i="2" s="1"/>
  <c r="N2389" i="2"/>
  <c r="J2390" i="2"/>
  <c r="L2390" i="2" s="1"/>
  <c r="K2390" i="2"/>
  <c r="M2390" i="2"/>
  <c r="N2390" i="2"/>
  <c r="S2390" i="2"/>
  <c r="J2391" i="2"/>
  <c r="J2392" i="2"/>
  <c r="K2392" i="2"/>
  <c r="L2392" i="2"/>
  <c r="M2392" i="2"/>
  <c r="S2392" i="2" s="1"/>
  <c r="N2392" i="2"/>
  <c r="O2392" i="2" s="1"/>
  <c r="J2393" i="2"/>
  <c r="K2393" i="2" s="1"/>
  <c r="L2393" i="2" s="1"/>
  <c r="M2393" i="2"/>
  <c r="S2393" i="2"/>
  <c r="J2394" i="2"/>
  <c r="N2394" i="2" s="1"/>
  <c r="K2394" i="2"/>
  <c r="J2395" i="2"/>
  <c r="K2395" i="2"/>
  <c r="N2395" i="2"/>
  <c r="J2396" i="2"/>
  <c r="K2396" i="2"/>
  <c r="M2396" i="2" s="1"/>
  <c r="S2396" i="2" s="1"/>
  <c r="L2396" i="2"/>
  <c r="N2396" i="2"/>
  <c r="P2396" i="2" s="1"/>
  <c r="O2396" i="2"/>
  <c r="Q2396" i="2"/>
  <c r="R2396" i="2" s="1"/>
  <c r="J2397" i="2"/>
  <c r="J2398" i="2"/>
  <c r="K2398" i="2"/>
  <c r="M2398" i="2"/>
  <c r="O2398" i="2" s="1"/>
  <c r="N2398" i="2"/>
  <c r="J2399" i="2"/>
  <c r="J2400" i="2"/>
  <c r="K2400" i="2"/>
  <c r="L2400" i="2"/>
  <c r="M2400" i="2"/>
  <c r="S2400" i="2" s="1"/>
  <c r="N2400" i="2"/>
  <c r="O2400" i="2"/>
  <c r="P2400" i="2"/>
  <c r="J2401" i="2"/>
  <c r="K2401" i="2" s="1"/>
  <c r="L2401" i="2" s="1"/>
  <c r="J2402" i="2"/>
  <c r="N2402" i="2" s="1"/>
  <c r="K2402" i="2"/>
  <c r="M2402" i="2" s="1"/>
  <c r="S2402" i="2"/>
  <c r="J2403" i="2"/>
  <c r="K2403" i="2"/>
  <c r="N2403" i="2"/>
  <c r="J2404" i="2"/>
  <c r="K2404" i="2"/>
  <c r="M2404" i="2" s="1"/>
  <c r="S2404" i="2" s="1"/>
  <c r="L2404" i="2"/>
  <c r="N2404" i="2"/>
  <c r="J2405" i="2"/>
  <c r="K2405" i="2" s="1"/>
  <c r="L2405" i="2" s="1"/>
  <c r="M2405" i="2"/>
  <c r="S2405" i="2" s="1"/>
  <c r="N2405" i="2"/>
  <c r="J2406" i="2"/>
  <c r="K2406" i="2"/>
  <c r="M2406" i="2"/>
  <c r="O2406" i="2" s="1"/>
  <c r="N2406" i="2"/>
  <c r="P2406" i="2"/>
  <c r="S2406" i="2"/>
  <c r="J2407" i="2"/>
  <c r="J2408" i="2"/>
  <c r="K2408" i="2"/>
  <c r="L2408" i="2"/>
  <c r="M2408" i="2"/>
  <c r="S2408" i="2" s="1"/>
  <c r="N2408" i="2"/>
  <c r="O2408" i="2" s="1"/>
  <c r="J2409" i="2"/>
  <c r="K2409" i="2" s="1"/>
  <c r="L2409" i="2" s="1"/>
  <c r="M2409" i="2"/>
  <c r="S2409" i="2"/>
  <c r="J2410" i="2"/>
  <c r="N2410" i="2" s="1"/>
  <c r="J2411" i="2"/>
  <c r="K2411" i="2"/>
  <c r="N2411" i="2"/>
  <c r="J2412" i="2"/>
  <c r="K2412" i="2"/>
  <c r="M2412" i="2" s="1"/>
  <c r="S2412" i="2" s="1"/>
  <c r="L2412" i="2"/>
  <c r="N2412" i="2"/>
  <c r="P2412" i="2" s="1"/>
  <c r="O2412" i="2"/>
  <c r="Q2412" i="2"/>
  <c r="R2412" i="2" s="1"/>
  <c r="J2413" i="2"/>
  <c r="K2413" i="2"/>
  <c r="L2413" i="2" s="1"/>
  <c r="M2413" i="2"/>
  <c r="S2413" i="2" s="1"/>
  <c r="N2413" i="2"/>
  <c r="J2414" i="2"/>
  <c r="K2414" i="2"/>
  <c r="M2414" i="2" s="1"/>
  <c r="N2414" i="2"/>
  <c r="J2415" i="2"/>
  <c r="J2416" i="2"/>
  <c r="K2416" i="2"/>
  <c r="L2416" i="2"/>
  <c r="M2416" i="2"/>
  <c r="S2416" i="2" s="1"/>
  <c r="N2416" i="2"/>
  <c r="O2416" i="2"/>
  <c r="P2416" i="2"/>
  <c r="J2417" i="2"/>
  <c r="K2417" i="2" s="1"/>
  <c r="L2417" i="2" s="1"/>
  <c r="J2418" i="2"/>
  <c r="N2418" i="2" s="1"/>
  <c r="K2418" i="2"/>
  <c r="M2418" i="2" s="1"/>
  <c r="S2418" i="2" s="1"/>
  <c r="J2419" i="2"/>
  <c r="K2419" i="2"/>
  <c r="N2419" i="2"/>
  <c r="J2420" i="2"/>
  <c r="K2420" i="2"/>
  <c r="M2420" i="2" s="1"/>
  <c r="S2420" i="2" s="1"/>
  <c r="L2420" i="2"/>
  <c r="N2420" i="2"/>
  <c r="P2420" i="2" s="1"/>
  <c r="O2420" i="2"/>
  <c r="Q2420" i="2"/>
  <c r="R2420" i="2" s="1"/>
  <c r="J2421" i="2"/>
  <c r="K2421" i="2" s="1"/>
  <c r="M2421" i="2" s="1"/>
  <c r="S2421" i="2" s="1"/>
  <c r="J2422" i="2"/>
  <c r="K2422" i="2"/>
  <c r="M2422" i="2" s="1"/>
  <c r="N2422" i="2"/>
  <c r="J2423" i="2"/>
  <c r="J2424" i="2"/>
  <c r="K2424" i="2" s="1"/>
  <c r="L2424" i="2" s="1"/>
  <c r="N2424" i="2"/>
  <c r="J2425" i="2"/>
  <c r="K2425" i="2" s="1"/>
  <c r="L2425" i="2" s="1"/>
  <c r="J2426" i="2"/>
  <c r="N2426" i="2" s="1"/>
  <c r="K2426" i="2"/>
  <c r="M2426" i="2" s="1"/>
  <c r="L2426" i="2"/>
  <c r="S2426" i="2"/>
  <c r="J2427" i="2"/>
  <c r="K2427" i="2"/>
  <c r="N2427" i="2"/>
  <c r="J2428" i="2"/>
  <c r="K2428" i="2"/>
  <c r="M2428" i="2" s="1"/>
  <c r="S2428" i="2" s="1"/>
  <c r="L2428" i="2"/>
  <c r="N2428" i="2"/>
  <c r="P2428" i="2" s="1"/>
  <c r="O2428" i="2"/>
  <c r="Q2428" i="2" s="1"/>
  <c r="R2428" i="2" s="1"/>
  <c r="J2429" i="2"/>
  <c r="K2429" i="2"/>
  <c r="L2429" i="2"/>
  <c r="M2429" i="2"/>
  <c r="S2429" i="2" s="1"/>
  <c r="N2429" i="2"/>
  <c r="J2430" i="2"/>
  <c r="K2430" i="2"/>
  <c r="M2430" i="2" s="1"/>
  <c r="N2430" i="2"/>
  <c r="J2431" i="2"/>
  <c r="J2432" i="2"/>
  <c r="K2432" i="2" s="1"/>
  <c r="L2432" i="2"/>
  <c r="M2432" i="2"/>
  <c r="S2432" i="2" s="1"/>
  <c r="N2432" i="2"/>
  <c r="O2432" i="2"/>
  <c r="P2432" i="2"/>
  <c r="J2433" i="2"/>
  <c r="K2433" i="2" s="1"/>
  <c r="L2433" i="2" s="1"/>
  <c r="J2434" i="2"/>
  <c r="N2434" i="2" s="1"/>
  <c r="K2434" i="2"/>
  <c r="J2435" i="2"/>
  <c r="K2435" i="2"/>
  <c r="M2435" i="2" s="1"/>
  <c r="S2435" i="2" s="1"/>
  <c r="L2435" i="2"/>
  <c r="N2435" i="2"/>
  <c r="R2435" i="2" s="1"/>
  <c r="O2435" i="2"/>
  <c r="Q2435" i="2" s="1"/>
  <c r="P2435" i="2"/>
  <c r="J2436" i="2"/>
  <c r="K2436" i="2"/>
  <c r="M2436" i="2" s="1"/>
  <c r="S2436" i="2" s="1"/>
  <c r="L2436" i="2"/>
  <c r="N2436" i="2"/>
  <c r="P2436" i="2" s="1"/>
  <c r="O2436" i="2"/>
  <c r="Q2436" i="2"/>
  <c r="R2436" i="2" s="1"/>
  <c r="J2437" i="2"/>
  <c r="K2437" i="2"/>
  <c r="L2437" i="2"/>
  <c r="M2437" i="2"/>
  <c r="S2437" i="2" s="1"/>
  <c r="N2437" i="2"/>
  <c r="J2438" i="2"/>
  <c r="K2438" i="2"/>
  <c r="M2438" i="2" s="1"/>
  <c r="P2438" i="2" s="1"/>
  <c r="N2438" i="2"/>
  <c r="O2438" i="2" s="1"/>
  <c r="J2439" i="2"/>
  <c r="J2440" i="2"/>
  <c r="K2440" i="2"/>
  <c r="L2440" i="2"/>
  <c r="M2440" i="2"/>
  <c r="N2440" i="2"/>
  <c r="P2440" i="2" s="1"/>
  <c r="J2441" i="2"/>
  <c r="K2441" i="2" s="1"/>
  <c r="L2441" i="2" s="1"/>
  <c r="J2442" i="2"/>
  <c r="N2442" i="2" s="1"/>
  <c r="K2442" i="2"/>
  <c r="M2442" i="2" s="1"/>
  <c r="L2442" i="2"/>
  <c r="S2442" i="2"/>
  <c r="J2443" i="2"/>
  <c r="K2443" i="2"/>
  <c r="N2443" i="2"/>
  <c r="J2444" i="2"/>
  <c r="K2444" i="2"/>
  <c r="M2444" i="2" s="1"/>
  <c r="L2444" i="2"/>
  <c r="N2444" i="2"/>
  <c r="J2445" i="2"/>
  <c r="J2446" i="2"/>
  <c r="K2446" i="2"/>
  <c r="M2446" i="2" s="1"/>
  <c r="N2446" i="2"/>
  <c r="J2447" i="2"/>
  <c r="J2448" i="2"/>
  <c r="L2448" i="2" s="1"/>
  <c r="K2448" i="2"/>
  <c r="M2448" i="2" s="1"/>
  <c r="S2448" i="2" s="1"/>
  <c r="J2449" i="2"/>
  <c r="K2449" i="2" s="1"/>
  <c r="L2449" i="2" s="1"/>
  <c r="M2449" i="2"/>
  <c r="S2449" i="2" s="1"/>
  <c r="J2450" i="2"/>
  <c r="N2450" i="2" s="1"/>
  <c r="K2450" i="2"/>
  <c r="J2451" i="2"/>
  <c r="K2451" i="2"/>
  <c r="L2451" i="2" s="1"/>
  <c r="Q2451" i="2" s="1"/>
  <c r="M2451" i="2"/>
  <c r="S2451" i="2" s="1"/>
  <c r="N2451" i="2"/>
  <c r="R2451" i="2" s="1"/>
  <c r="O2451" i="2"/>
  <c r="P2451" i="2"/>
  <c r="J2452" i="2"/>
  <c r="K2452" i="2"/>
  <c r="M2452" i="2" s="1"/>
  <c r="S2452" i="2" s="1"/>
  <c r="L2452" i="2"/>
  <c r="N2452" i="2"/>
  <c r="P2452" i="2" s="1"/>
  <c r="O2452" i="2"/>
  <c r="Q2452" i="2" s="1"/>
  <c r="R2452" i="2" s="1"/>
  <c r="J2453" i="2"/>
  <c r="K2453" i="2" s="1"/>
  <c r="N2453" i="2"/>
  <c r="J2454" i="2"/>
  <c r="L2454" i="2" s="1"/>
  <c r="K2454" i="2"/>
  <c r="M2454" i="2" s="1"/>
  <c r="N2454" i="2"/>
  <c r="J2455" i="2"/>
  <c r="J2456" i="2"/>
  <c r="K2456" i="2"/>
  <c r="L2456" i="2" s="1"/>
  <c r="M2456" i="2"/>
  <c r="S2456" i="2" s="1"/>
  <c r="N2456" i="2"/>
  <c r="J2457" i="2"/>
  <c r="K2457" i="2" s="1"/>
  <c r="L2457" i="2" s="1"/>
  <c r="M2457" i="2"/>
  <c r="S2457" i="2"/>
  <c r="J2458" i="2"/>
  <c r="N2458" i="2" s="1"/>
  <c r="K2458" i="2"/>
  <c r="M2458" i="2" s="1"/>
  <c r="S2458" i="2"/>
  <c r="J2459" i="2"/>
  <c r="K2459" i="2"/>
  <c r="L2459" i="2"/>
  <c r="M2459" i="2"/>
  <c r="S2459" i="2" s="1"/>
  <c r="N2459" i="2"/>
  <c r="J2460" i="2"/>
  <c r="K2460" i="2"/>
  <c r="M2460" i="2" s="1"/>
  <c r="O2460" i="2" s="1"/>
  <c r="Q2460" i="2" s="1"/>
  <c r="R2460" i="2" s="1"/>
  <c r="L2460" i="2"/>
  <c r="N2460" i="2"/>
  <c r="J2461" i="2"/>
  <c r="N2461" i="2" s="1"/>
  <c r="K2461" i="2"/>
  <c r="J2462" i="2"/>
  <c r="K2462" i="2"/>
  <c r="M2462" i="2"/>
  <c r="S2462" i="2" s="1"/>
  <c r="N2462" i="2"/>
  <c r="J2463" i="2"/>
  <c r="J2464" i="2"/>
  <c r="K2464" i="2" s="1"/>
  <c r="M2464" i="2" s="1"/>
  <c r="S2464" i="2" s="1"/>
  <c r="J2465" i="2"/>
  <c r="K2465" i="2" s="1"/>
  <c r="M2465" i="2" s="1"/>
  <c r="S2465" i="2" s="1"/>
  <c r="L2465" i="2"/>
  <c r="J2466" i="2"/>
  <c r="J2467" i="2"/>
  <c r="K2467" i="2"/>
  <c r="L2467" i="2"/>
  <c r="M2467" i="2"/>
  <c r="S2467" i="2" s="1"/>
  <c r="N2467" i="2"/>
  <c r="O2467" i="2" s="1"/>
  <c r="J2468" i="2"/>
  <c r="K2468" i="2"/>
  <c r="M2468" i="2" s="1"/>
  <c r="S2468" i="2" s="1"/>
  <c r="L2468" i="2"/>
  <c r="N2468" i="2"/>
  <c r="P2468" i="2" s="1"/>
  <c r="J2469" i="2"/>
  <c r="N2469" i="2" s="1"/>
  <c r="K2469" i="2"/>
  <c r="J2470" i="2"/>
  <c r="K2470" i="2" s="1"/>
  <c r="M2470" i="2" s="1"/>
  <c r="P2470" i="2" s="1"/>
  <c r="N2470" i="2"/>
  <c r="J2471" i="2"/>
  <c r="J2472" i="2"/>
  <c r="L2472" i="2" s="1"/>
  <c r="K2472" i="2"/>
  <c r="M2472" i="2" s="1"/>
  <c r="S2472" i="2" s="1"/>
  <c r="J2473" i="2"/>
  <c r="K2473" i="2" s="1"/>
  <c r="L2473" i="2"/>
  <c r="M2473" i="2"/>
  <c r="S2473" i="2" s="1"/>
  <c r="J2474" i="2"/>
  <c r="J2475" i="2"/>
  <c r="K2475" i="2"/>
  <c r="L2475" i="2" s="1"/>
  <c r="M2475" i="2"/>
  <c r="S2475" i="2" s="1"/>
  <c r="N2475" i="2"/>
  <c r="O2475" i="2"/>
  <c r="J2476" i="2"/>
  <c r="K2476" i="2"/>
  <c r="M2476" i="2" s="1"/>
  <c r="S2476" i="2" s="1"/>
  <c r="L2476" i="2"/>
  <c r="N2476" i="2"/>
  <c r="P2476" i="2" s="1"/>
  <c r="O2476" i="2"/>
  <c r="J2477" i="2"/>
  <c r="K2477" i="2" s="1"/>
  <c r="L2477" i="2" s="1"/>
  <c r="M2477" i="2"/>
  <c r="S2477" i="2" s="1"/>
  <c r="N2477" i="2"/>
  <c r="J2478" i="2"/>
  <c r="K2478" i="2"/>
  <c r="M2478" i="2"/>
  <c r="S2478" i="2" s="1"/>
  <c r="N2478" i="2"/>
  <c r="O2478" i="2"/>
  <c r="P2478" i="2"/>
  <c r="J2479" i="2"/>
  <c r="J2480" i="2"/>
  <c r="N2480" i="2" s="1"/>
  <c r="K2480" i="2"/>
  <c r="M2480" i="2" s="1"/>
  <c r="S2480" i="2" s="1"/>
  <c r="L2480" i="2"/>
  <c r="J2481" i="2"/>
  <c r="K2481" i="2" s="1"/>
  <c r="L2481" i="2"/>
  <c r="M2481" i="2"/>
  <c r="S2481" i="2" s="1"/>
  <c r="J2482" i="2"/>
  <c r="N2482" i="2" s="1"/>
  <c r="K2482" i="2"/>
  <c r="M2482" i="2" s="1"/>
  <c r="S2482" i="2" s="1"/>
  <c r="L2482" i="2"/>
  <c r="J2483" i="2"/>
  <c r="K2483" i="2"/>
  <c r="L2483" i="2"/>
  <c r="M2483" i="2"/>
  <c r="S2483" i="2" s="1"/>
  <c r="N2483" i="2"/>
  <c r="J2484" i="2"/>
  <c r="K2484" i="2"/>
  <c r="L2484" i="2" s="1"/>
  <c r="N2484" i="2"/>
  <c r="J2485" i="2"/>
  <c r="K2485" i="2"/>
  <c r="L2485" i="2" s="1"/>
  <c r="M2485" i="2"/>
  <c r="S2485" i="2" s="1"/>
  <c r="N2485" i="2"/>
  <c r="J2486" i="2"/>
  <c r="N2486" i="2" s="1"/>
  <c r="K2486" i="2"/>
  <c r="M2486" i="2" s="1"/>
  <c r="S2486" i="2"/>
  <c r="J2487" i="2"/>
  <c r="J2488" i="2"/>
  <c r="K2488" i="2"/>
  <c r="L2488" i="2"/>
  <c r="M2488" i="2"/>
  <c r="S2488" i="2" s="1"/>
  <c r="N2488" i="2"/>
  <c r="O2488" i="2" s="1"/>
  <c r="J2489" i="2"/>
  <c r="K2489" i="2" s="1"/>
  <c r="L2489" i="2"/>
  <c r="M2489" i="2"/>
  <c r="S2489" i="2" s="1"/>
  <c r="J2490" i="2"/>
  <c r="N2490" i="2" s="1"/>
  <c r="J2491" i="2"/>
  <c r="K2491" i="2"/>
  <c r="L2491" i="2"/>
  <c r="M2491" i="2"/>
  <c r="S2491" i="2" s="1"/>
  <c r="N2491" i="2"/>
  <c r="O2491" i="2" s="1"/>
  <c r="P2491" i="2"/>
  <c r="Q2491" i="2"/>
  <c r="R2491" i="2" s="1"/>
  <c r="J2492" i="2"/>
  <c r="K2492" i="2"/>
  <c r="L2492" i="2" s="1"/>
  <c r="N2492" i="2"/>
  <c r="J2493" i="2"/>
  <c r="K2493" i="2" s="1"/>
  <c r="M2493" i="2" s="1"/>
  <c r="S2493" i="2" s="1"/>
  <c r="J2494" i="2"/>
  <c r="K2494" i="2"/>
  <c r="M2494" i="2"/>
  <c r="S2494" i="2" s="1"/>
  <c r="N2494" i="2"/>
  <c r="J2495" i="2"/>
  <c r="J2496" i="2"/>
  <c r="K2496" i="2" s="1"/>
  <c r="N2496" i="2"/>
  <c r="J2497" i="2"/>
  <c r="K2497" i="2" s="1"/>
  <c r="L2497" i="2"/>
  <c r="M2497" i="2"/>
  <c r="S2497" i="2"/>
  <c r="J2498" i="2"/>
  <c r="N2498" i="2" s="1"/>
  <c r="K2498" i="2"/>
  <c r="M2498" i="2" s="1"/>
  <c r="S2498" i="2"/>
  <c r="J2499" i="2"/>
  <c r="K2499" i="2"/>
  <c r="N2499" i="2"/>
  <c r="J2500" i="2"/>
  <c r="K2500" i="2"/>
  <c r="L2500" i="2" s="1"/>
  <c r="N2500" i="2"/>
  <c r="J2501" i="2"/>
  <c r="N2501" i="2" s="1"/>
  <c r="K2501" i="2"/>
  <c r="M2501" i="2" s="1"/>
  <c r="S2501" i="2" s="1"/>
  <c r="L2501" i="2"/>
  <c r="J2502" i="2"/>
  <c r="K2502" i="2" s="1"/>
  <c r="M2502" i="2" s="1"/>
  <c r="S2502" i="2" s="1"/>
  <c r="N2502" i="2"/>
  <c r="J2503" i="2"/>
  <c r="J2504" i="2"/>
  <c r="J2505" i="2"/>
  <c r="K2505" i="2" s="1"/>
  <c r="M2505" i="2" s="1"/>
  <c r="S2505" i="2" s="1"/>
  <c r="L2505" i="2"/>
  <c r="J2506" i="2"/>
  <c r="K2506" i="2"/>
  <c r="M2506" i="2" s="1"/>
  <c r="S2506" i="2" s="1"/>
  <c r="J2507" i="2"/>
  <c r="K2507" i="2"/>
  <c r="L2507" i="2"/>
  <c r="M2507" i="2"/>
  <c r="S2507" i="2" s="1"/>
  <c r="N2507" i="2"/>
  <c r="O2507" i="2" s="1"/>
  <c r="J2508" i="2"/>
  <c r="K2508" i="2"/>
  <c r="L2508" i="2" s="1"/>
  <c r="N2508" i="2"/>
  <c r="J2509" i="2"/>
  <c r="K2509" i="2"/>
  <c r="L2509" i="2"/>
  <c r="M2509" i="2"/>
  <c r="S2509" i="2" s="1"/>
  <c r="N2509" i="2"/>
  <c r="J2510" i="2"/>
  <c r="K2510" i="2"/>
  <c r="M2510" i="2" s="1"/>
  <c r="N2510" i="2"/>
  <c r="J2511" i="2"/>
  <c r="J2512" i="2"/>
  <c r="J2513" i="2"/>
  <c r="K2513" i="2" s="1"/>
  <c r="L2513" i="2"/>
  <c r="M2513" i="2"/>
  <c r="S2513" i="2" s="1"/>
  <c r="J2514" i="2"/>
  <c r="N2514" i="2" s="1"/>
  <c r="K2514" i="2"/>
  <c r="J2515" i="2"/>
  <c r="K2515" i="2"/>
  <c r="L2515" i="2"/>
  <c r="M2515" i="2"/>
  <c r="S2515" i="2" s="1"/>
  <c r="N2515" i="2"/>
  <c r="Q2515" i="2" s="1"/>
  <c r="O2515" i="2"/>
  <c r="P2515" i="2"/>
  <c r="J2516" i="2"/>
  <c r="K2516" i="2"/>
  <c r="L2516" i="2" s="1"/>
  <c r="N2516" i="2"/>
  <c r="J2517" i="2"/>
  <c r="K2517" i="2" s="1"/>
  <c r="N2517" i="2"/>
  <c r="J2518" i="2"/>
  <c r="K2518" i="2"/>
  <c r="M2518" i="2" s="1"/>
  <c r="S2518" i="2" s="1"/>
  <c r="J2519" i="2"/>
  <c r="J2520" i="2"/>
  <c r="K2520" i="2" s="1"/>
  <c r="N2520" i="2"/>
  <c r="J2521" i="2"/>
  <c r="K2521" i="2" s="1"/>
  <c r="L2521" i="2" s="1"/>
  <c r="M2521" i="2"/>
  <c r="S2521" i="2" s="1"/>
  <c r="J2522" i="2"/>
  <c r="N2522" i="2" s="1"/>
  <c r="K2522" i="2"/>
  <c r="M2522" i="2" s="1"/>
  <c r="S2522" i="2"/>
  <c r="J2523" i="2"/>
  <c r="K2523" i="2"/>
  <c r="L2523" i="2"/>
  <c r="M2523" i="2"/>
  <c r="S2523" i="2" s="1"/>
  <c r="N2523" i="2"/>
  <c r="O2523" i="2"/>
  <c r="P2523" i="2"/>
  <c r="Q2523" i="2"/>
  <c r="R2523" i="2"/>
  <c r="J2524" i="2"/>
  <c r="K2524" i="2"/>
  <c r="L2524" i="2" s="1"/>
  <c r="N2524" i="2"/>
  <c r="J2525" i="2"/>
  <c r="J2526" i="2"/>
  <c r="K2526" i="2"/>
  <c r="M2526" i="2" s="1"/>
  <c r="S2526" i="2" s="1"/>
  <c r="N2526" i="2"/>
  <c r="O2526" i="2" s="1"/>
  <c r="J2527" i="2"/>
  <c r="J2528" i="2"/>
  <c r="K2528" i="2" s="1"/>
  <c r="L2528" i="2" s="1"/>
  <c r="M2528" i="2"/>
  <c r="N2528" i="2"/>
  <c r="P2528" i="2" s="1"/>
  <c r="J2529" i="2"/>
  <c r="K2529" i="2" s="1"/>
  <c r="L2529" i="2"/>
  <c r="M2529" i="2"/>
  <c r="S2529" i="2" s="1"/>
  <c r="J2530" i="2"/>
  <c r="N2530" i="2" s="1"/>
  <c r="J2531" i="2"/>
  <c r="K2531" i="2"/>
  <c r="L2531" i="2" s="1"/>
  <c r="Q2531" i="2" s="1"/>
  <c r="M2531" i="2"/>
  <c r="S2531" i="2" s="1"/>
  <c r="N2531" i="2"/>
  <c r="O2531" i="2"/>
  <c r="P2531" i="2"/>
  <c r="J2532" i="2"/>
  <c r="K2532" i="2"/>
  <c r="N2532" i="2"/>
  <c r="J2533" i="2"/>
  <c r="K2533" i="2"/>
  <c r="L2533" i="2" s="1"/>
  <c r="M2533" i="2"/>
  <c r="S2533" i="2" s="1"/>
  <c r="N2533" i="2"/>
  <c r="J2534" i="2"/>
  <c r="K2534" i="2"/>
  <c r="M2534" i="2" s="1"/>
  <c r="S2534" i="2" s="1"/>
  <c r="J2535" i="2"/>
  <c r="J2536" i="2"/>
  <c r="N2536" i="2" s="1"/>
  <c r="K2536" i="2"/>
  <c r="L2536" i="2"/>
  <c r="M2536" i="2"/>
  <c r="S2536" i="2" s="1"/>
  <c r="J2537" i="2"/>
  <c r="K2537" i="2" s="1"/>
  <c r="L2537" i="2"/>
  <c r="M2537" i="2"/>
  <c r="S2537" i="2" s="1"/>
  <c r="J2538" i="2"/>
  <c r="N2538" i="2" s="1"/>
  <c r="K2538" i="2"/>
  <c r="M2538" i="2" s="1"/>
  <c r="S2538" i="2" s="1"/>
  <c r="L2538" i="2"/>
  <c r="O2538" i="2"/>
  <c r="J2539" i="2"/>
  <c r="K2539" i="2"/>
  <c r="L2539" i="2"/>
  <c r="M2539" i="2"/>
  <c r="N2539" i="2"/>
  <c r="P2539" i="2" s="1"/>
  <c r="J2540" i="2"/>
  <c r="K2540" i="2"/>
  <c r="N2540" i="2"/>
  <c r="J2541" i="2"/>
  <c r="K2541" i="2" s="1"/>
  <c r="L2541" i="2" s="1"/>
  <c r="M2541" i="2"/>
  <c r="S2541" i="2" s="1"/>
  <c r="N2541" i="2"/>
  <c r="J2542" i="2"/>
  <c r="K2542" i="2"/>
  <c r="M2542" i="2" s="1"/>
  <c r="N2542" i="2"/>
  <c r="J2543" i="2"/>
  <c r="J2544" i="2"/>
  <c r="L2544" i="2" s="1"/>
  <c r="K2544" i="2"/>
  <c r="M2544" i="2" s="1"/>
  <c r="S2544" i="2" s="1"/>
  <c r="J2545" i="2"/>
  <c r="K2545" i="2" s="1"/>
  <c r="M2545" i="2" s="1"/>
  <c r="S2545" i="2"/>
  <c r="J2546" i="2"/>
  <c r="N2546" i="2" s="1"/>
  <c r="O2546" i="2" s="1"/>
  <c r="K2546" i="2"/>
  <c r="M2546" i="2" s="1"/>
  <c r="S2546" i="2" s="1"/>
  <c r="J2547" i="2"/>
  <c r="K2547" i="2"/>
  <c r="M2547" i="2" s="1"/>
  <c r="N2547" i="2"/>
  <c r="J2548" i="2"/>
  <c r="K2548" i="2"/>
  <c r="M2548" i="2" s="1"/>
  <c r="S2548" i="2" s="1"/>
  <c r="N2548" i="2"/>
  <c r="O2548" i="2" s="1"/>
  <c r="J2549" i="2"/>
  <c r="K2549" i="2"/>
  <c r="M2549" i="2" s="1"/>
  <c r="S2549" i="2" s="1"/>
  <c r="J2550" i="2"/>
  <c r="J2551" i="2"/>
  <c r="J2552" i="2"/>
  <c r="N2552" i="2" s="1"/>
  <c r="K2552" i="2"/>
  <c r="J2553" i="2"/>
  <c r="J2554" i="2"/>
  <c r="N2554" i="2" s="1"/>
  <c r="K2554" i="2"/>
  <c r="J2555" i="2"/>
  <c r="K2555" i="2"/>
  <c r="L2555" i="2"/>
  <c r="M2555" i="2"/>
  <c r="S2555" i="2" s="1"/>
  <c r="N2555" i="2"/>
  <c r="J2556" i="2"/>
  <c r="K2556" i="2"/>
  <c r="N2556" i="2"/>
  <c r="J2557" i="2"/>
  <c r="N2557" i="2" s="1"/>
  <c r="K2557" i="2"/>
  <c r="L2557" i="2"/>
  <c r="M2557" i="2"/>
  <c r="S2557" i="2" s="1"/>
  <c r="J2558" i="2"/>
  <c r="K2558" i="2"/>
  <c r="M2558" i="2"/>
  <c r="N2558" i="2"/>
  <c r="P2558" i="2" s="1"/>
  <c r="J2559" i="2"/>
  <c r="N2559" i="2"/>
  <c r="J2560" i="2"/>
  <c r="K2560" i="2" s="1"/>
  <c r="L2560" i="2" s="1"/>
  <c r="N2560" i="2"/>
  <c r="J2561" i="2"/>
  <c r="J2562" i="2"/>
  <c r="N2562" i="2" s="1"/>
  <c r="J2563" i="2"/>
  <c r="K2563" i="2"/>
  <c r="L2563" i="2"/>
  <c r="M2563" i="2"/>
  <c r="S2563" i="2" s="1"/>
  <c r="N2563" i="2"/>
  <c r="Q2563" i="2" s="1"/>
  <c r="O2563" i="2"/>
  <c r="P2563" i="2"/>
  <c r="J2564" i="2"/>
  <c r="K2564" i="2"/>
  <c r="M2564" i="2" s="1"/>
  <c r="S2564" i="2" s="1"/>
  <c r="L2564" i="2"/>
  <c r="N2564" i="2"/>
  <c r="J2565" i="2"/>
  <c r="K2565" i="2"/>
  <c r="L2565" i="2" s="1"/>
  <c r="M2565" i="2"/>
  <c r="S2565" i="2" s="1"/>
  <c r="N2565" i="2"/>
  <c r="J2566" i="2"/>
  <c r="K2566" i="2"/>
  <c r="M2566" i="2" s="1"/>
  <c r="N2566" i="2"/>
  <c r="J2567" i="2"/>
  <c r="N2567" i="2"/>
  <c r="J2568" i="2"/>
  <c r="K2568" i="2"/>
  <c r="L2568" i="2"/>
  <c r="M2568" i="2"/>
  <c r="N2568" i="2"/>
  <c r="O2568" i="2"/>
  <c r="P2568" i="2"/>
  <c r="S2568" i="2"/>
  <c r="J2569" i="2"/>
  <c r="J2570" i="2"/>
  <c r="N2570" i="2" s="1"/>
  <c r="K2570" i="2"/>
  <c r="M2570" i="2" s="1"/>
  <c r="L2570" i="2"/>
  <c r="O2570" i="2"/>
  <c r="P2570" i="2"/>
  <c r="S2570" i="2"/>
  <c r="J2571" i="2"/>
  <c r="K2571" i="2"/>
  <c r="L2571" i="2"/>
  <c r="M2571" i="2"/>
  <c r="S2571" i="2" s="1"/>
  <c r="N2571" i="2"/>
  <c r="O2571" i="2" s="1"/>
  <c r="P2571" i="2"/>
  <c r="Q2571" i="2"/>
  <c r="R2571" i="2"/>
  <c r="J2572" i="2"/>
  <c r="K2572" i="2"/>
  <c r="M2572" i="2" s="1"/>
  <c r="S2572" i="2" s="1"/>
  <c r="L2572" i="2"/>
  <c r="N2572" i="2"/>
  <c r="O2572" i="2"/>
  <c r="P2572" i="2"/>
  <c r="Q2572" i="2"/>
  <c r="R2572" i="2"/>
  <c r="J2573" i="2"/>
  <c r="K2573" i="2" s="1"/>
  <c r="N2573" i="2"/>
  <c r="J2574" i="2"/>
  <c r="K2574" i="2" s="1"/>
  <c r="L2574" i="2" s="1"/>
  <c r="M2574" i="2"/>
  <c r="N2574" i="2"/>
  <c r="P2574" i="2" s="1"/>
  <c r="J2575" i="2"/>
  <c r="N2575" i="2" s="1"/>
  <c r="K2575" i="2"/>
  <c r="L2575" i="2"/>
  <c r="M2575" i="2"/>
  <c r="S2575" i="2" s="1"/>
  <c r="J2576" i="2"/>
  <c r="L2576" i="2" s="1"/>
  <c r="K2576" i="2"/>
  <c r="M2576" i="2" s="1"/>
  <c r="S2576" i="2"/>
  <c r="J2577" i="2"/>
  <c r="K2577" i="2"/>
  <c r="L2577" i="2"/>
  <c r="M2577" i="2"/>
  <c r="S2577" i="2" s="1"/>
  <c r="N2577" i="2"/>
  <c r="O2577" i="2"/>
  <c r="Q2577" i="2" s="1"/>
  <c r="P2577" i="2"/>
  <c r="J2578" i="2"/>
  <c r="K2578" i="2"/>
  <c r="L2578" i="2" s="1"/>
  <c r="M2578" i="2"/>
  <c r="S2578" i="2" s="1"/>
  <c r="N2578" i="2"/>
  <c r="O2578" i="2" s="1"/>
  <c r="J2579" i="2"/>
  <c r="N2579" i="2" s="1"/>
  <c r="K2579" i="2"/>
  <c r="J2580" i="2"/>
  <c r="K2580" i="2" s="1"/>
  <c r="M2580" i="2" s="1"/>
  <c r="S2580" i="2" s="1"/>
  <c r="J2581" i="2"/>
  <c r="K2581" i="2"/>
  <c r="L2581" i="2" s="1"/>
  <c r="M2581" i="2"/>
  <c r="S2581" i="2" s="1"/>
  <c r="N2581" i="2"/>
  <c r="O2581" i="2"/>
  <c r="P2581" i="2"/>
  <c r="Q2581" i="2"/>
  <c r="J2582" i="2"/>
  <c r="K2582" i="2" s="1"/>
  <c r="L2582" i="2" s="1"/>
  <c r="N2582" i="2"/>
  <c r="J2583" i="2"/>
  <c r="N2583" i="2" s="1"/>
  <c r="K2583" i="2"/>
  <c r="L2583" i="2"/>
  <c r="M2583" i="2"/>
  <c r="S2583" i="2" s="1"/>
  <c r="J2584" i="2"/>
  <c r="L2584" i="2" s="1"/>
  <c r="K2584" i="2"/>
  <c r="M2584" i="2" s="1"/>
  <c r="S2584" i="2"/>
  <c r="J2585" i="2"/>
  <c r="K2585" i="2"/>
  <c r="L2585" i="2"/>
  <c r="M2585" i="2"/>
  <c r="S2585" i="2" s="1"/>
  <c r="N2585" i="2"/>
  <c r="R2585" i="2" s="1"/>
  <c r="O2585" i="2"/>
  <c r="Q2585" i="2" s="1"/>
  <c r="P2585" i="2"/>
  <c r="J2586" i="2"/>
  <c r="K2586" i="2"/>
  <c r="L2586" i="2" s="1"/>
  <c r="M2586" i="2"/>
  <c r="S2586" i="2" s="1"/>
  <c r="N2586" i="2"/>
  <c r="O2586" i="2" s="1"/>
  <c r="J2587" i="2"/>
  <c r="N2587" i="2" s="1"/>
  <c r="K2587" i="2"/>
  <c r="J2588" i="2"/>
  <c r="K2588" i="2" s="1"/>
  <c r="M2588" i="2" s="1"/>
  <c r="S2588" i="2" s="1"/>
  <c r="J2589" i="2"/>
  <c r="K2589" i="2"/>
  <c r="L2589" i="2" s="1"/>
  <c r="Q2589" i="2" s="1"/>
  <c r="M2589" i="2"/>
  <c r="S2589" i="2" s="1"/>
  <c r="N2589" i="2"/>
  <c r="O2589" i="2"/>
  <c r="P2589" i="2"/>
  <c r="J2590" i="2"/>
  <c r="K2590" i="2" s="1"/>
  <c r="L2590" i="2" s="1"/>
  <c r="M2590" i="2"/>
  <c r="N2590" i="2"/>
  <c r="P2590" i="2" s="1"/>
  <c r="J2591" i="2"/>
  <c r="N2591" i="2" s="1"/>
  <c r="K2591" i="2"/>
  <c r="L2591" i="2"/>
  <c r="M2591" i="2"/>
  <c r="S2591" i="2" s="1"/>
  <c r="J2592" i="2"/>
  <c r="L2592" i="2" s="1"/>
  <c r="K2592" i="2"/>
  <c r="M2592" i="2" s="1"/>
  <c r="S2592" i="2"/>
  <c r="J2593" i="2"/>
  <c r="K2593" i="2"/>
  <c r="L2593" i="2"/>
  <c r="M2593" i="2"/>
  <c r="S2593" i="2" s="1"/>
  <c r="N2593" i="2"/>
  <c r="O2593" i="2"/>
  <c r="Q2593" i="2" s="1"/>
  <c r="P2593" i="2"/>
  <c r="J2594" i="2"/>
  <c r="K2594" i="2"/>
  <c r="L2594" i="2" s="1"/>
  <c r="M2594" i="2"/>
  <c r="S2594" i="2" s="1"/>
  <c r="N2594" i="2"/>
  <c r="O2594" i="2" s="1"/>
  <c r="J2595" i="2"/>
  <c r="N2595" i="2" s="1"/>
  <c r="K2595" i="2"/>
  <c r="J2596" i="2"/>
  <c r="K2596" i="2"/>
  <c r="M2596" i="2" s="1"/>
  <c r="S2596" i="2" s="1"/>
  <c r="J2597" i="2"/>
  <c r="K2597" i="2"/>
  <c r="L2597" i="2" s="1"/>
  <c r="M2597" i="2"/>
  <c r="S2597" i="2" s="1"/>
  <c r="N2597" i="2"/>
  <c r="O2597" i="2"/>
  <c r="P2597" i="2"/>
  <c r="Q2597" i="2"/>
  <c r="J2598" i="2"/>
  <c r="K2598" i="2" s="1"/>
  <c r="L2598" i="2" s="1"/>
  <c r="N2598" i="2"/>
  <c r="J2599" i="2"/>
  <c r="N2599" i="2" s="1"/>
  <c r="K2599" i="2"/>
  <c r="L2599" i="2"/>
  <c r="M2599" i="2"/>
  <c r="S2599" i="2"/>
  <c r="J2600" i="2"/>
  <c r="L2600" i="2" s="1"/>
  <c r="K2600" i="2"/>
  <c r="M2600" i="2" s="1"/>
  <c r="S2600" i="2"/>
  <c r="J2601" i="2"/>
  <c r="K2601" i="2"/>
  <c r="L2601" i="2"/>
  <c r="M2601" i="2"/>
  <c r="S2601" i="2" s="1"/>
  <c r="N2601" i="2"/>
  <c r="R2601" i="2" s="1"/>
  <c r="O2601" i="2"/>
  <c r="P2601" i="2"/>
  <c r="Q2601" i="2"/>
  <c r="J2602" i="2"/>
  <c r="K2602" i="2"/>
  <c r="L2602" i="2" s="1"/>
  <c r="M2602" i="2"/>
  <c r="S2602" i="2" s="1"/>
  <c r="N2602" i="2"/>
  <c r="J2603" i="2"/>
  <c r="N2603" i="2" s="1"/>
  <c r="K2603" i="2"/>
  <c r="L2603" i="2" s="1"/>
  <c r="J2604" i="2"/>
  <c r="K2604" i="2"/>
  <c r="M2604" i="2" s="1"/>
  <c r="S2604" i="2"/>
  <c r="J2605" i="2"/>
  <c r="K2605" i="2"/>
  <c r="L2605" i="2" s="1"/>
  <c r="M2605" i="2"/>
  <c r="S2605" i="2" s="1"/>
  <c r="N2605" i="2"/>
  <c r="O2605" i="2"/>
  <c r="P2605" i="2"/>
  <c r="Q2605" i="2"/>
  <c r="J2606" i="2"/>
  <c r="K2606" i="2" s="1"/>
  <c r="N2606" i="2"/>
  <c r="J2607" i="2"/>
  <c r="N2607" i="2" s="1"/>
  <c r="K2607" i="2"/>
  <c r="L2607" i="2"/>
  <c r="M2607" i="2"/>
  <c r="S2607" i="2" s="1"/>
  <c r="J2608" i="2"/>
  <c r="L2608" i="2" s="1"/>
  <c r="K2608" i="2"/>
  <c r="M2608" i="2" s="1"/>
  <c r="S2608" i="2"/>
  <c r="J2609" i="2"/>
  <c r="K2609" i="2"/>
  <c r="L2609" i="2"/>
  <c r="M2609" i="2"/>
  <c r="S2609" i="2" s="1"/>
  <c r="N2609" i="2"/>
  <c r="R2609" i="2" s="1"/>
  <c r="O2609" i="2"/>
  <c r="P2609" i="2"/>
  <c r="Q2609" i="2"/>
  <c r="J2610" i="2"/>
  <c r="K2610" i="2"/>
  <c r="L2610" i="2" s="1"/>
  <c r="M2610" i="2"/>
  <c r="S2610" i="2" s="1"/>
  <c r="N2610" i="2"/>
  <c r="O2610" i="2"/>
  <c r="J2611" i="2"/>
  <c r="N2611" i="2" s="1"/>
  <c r="K2611" i="2"/>
  <c r="L2611" i="2" s="1"/>
  <c r="J2612" i="2"/>
  <c r="K2612" i="2"/>
  <c r="M2612" i="2" s="1"/>
  <c r="S2612" i="2"/>
  <c r="J2613" i="2"/>
  <c r="K2613" i="2"/>
  <c r="L2613" i="2" s="1"/>
  <c r="M2613" i="2"/>
  <c r="S2613" i="2" s="1"/>
  <c r="N2613" i="2"/>
  <c r="O2613" i="2"/>
  <c r="P2613" i="2"/>
  <c r="Q2613" i="2"/>
  <c r="J2614" i="2"/>
  <c r="K2614" i="2" s="1"/>
  <c r="L2614" i="2" s="1"/>
  <c r="M2614" i="2"/>
  <c r="S2614" i="2" s="1"/>
  <c r="N2614" i="2"/>
  <c r="J2615" i="2"/>
  <c r="N2615" i="2" s="1"/>
  <c r="K2615" i="2"/>
  <c r="L2615" i="2"/>
  <c r="M2615" i="2"/>
  <c r="S2615" i="2"/>
  <c r="J2616" i="2"/>
  <c r="L2616" i="2" s="1"/>
  <c r="K2616" i="2"/>
  <c r="M2616" i="2" s="1"/>
  <c r="S2616" i="2"/>
  <c r="J2617" i="2"/>
  <c r="K2617" i="2"/>
  <c r="L2617" i="2"/>
  <c r="M2617" i="2"/>
  <c r="S2617" i="2" s="1"/>
  <c r="N2617" i="2"/>
  <c r="R2617" i="2" s="1"/>
  <c r="O2617" i="2"/>
  <c r="P2617" i="2"/>
  <c r="Q2617" i="2"/>
  <c r="J2618" i="2"/>
  <c r="K2618" i="2"/>
  <c r="L2618" i="2" s="1"/>
  <c r="M2618" i="2"/>
  <c r="S2618" i="2" s="1"/>
  <c r="N2618" i="2"/>
  <c r="J2619" i="2"/>
  <c r="N2619" i="2" s="1"/>
  <c r="K2619" i="2"/>
  <c r="L2619" i="2" s="1"/>
  <c r="J2620" i="2"/>
  <c r="K2620" i="2"/>
  <c r="M2620" i="2" s="1"/>
  <c r="S2620" i="2" s="1"/>
  <c r="J2621" i="2"/>
  <c r="K2621" i="2"/>
  <c r="L2621" i="2" s="1"/>
  <c r="M2621" i="2"/>
  <c r="S2621" i="2" s="1"/>
  <c r="N2621" i="2"/>
  <c r="O2621" i="2"/>
  <c r="P2621" i="2"/>
  <c r="Q2621" i="2"/>
  <c r="J2622" i="2"/>
  <c r="K2622" i="2" s="1"/>
  <c r="L2622" i="2" s="1"/>
  <c r="N2622" i="2"/>
  <c r="J2623" i="2"/>
  <c r="N2623" i="2" s="1"/>
  <c r="K2623" i="2"/>
  <c r="L2623" i="2"/>
  <c r="M2623" i="2"/>
  <c r="S2623" i="2"/>
  <c r="J2624" i="2"/>
  <c r="K2624" i="2"/>
  <c r="M2624" i="2" s="1"/>
  <c r="S2624" i="2"/>
  <c r="J2625" i="2"/>
  <c r="K2625" i="2"/>
  <c r="L2625" i="2"/>
  <c r="M2625" i="2"/>
  <c r="S2625" i="2" s="1"/>
  <c r="N2625" i="2"/>
  <c r="O2625" i="2"/>
  <c r="P2625" i="2"/>
  <c r="Q2625" i="2"/>
  <c r="J2626" i="2"/>
  <c r="K2626" i="2"/>
  <c r="L2626" i="2" s="1"/>
  <c r="M2626" i="2"/>
  <c r="S2626" i="2" s="1"/>
  <c r="N2626" i="2"/>
  <c r="J2627" i="2"/>
  <c r="N2627" i="2" s="1"/>
  <c r="K2627" i="2"/>
  <c r="L2627" i="2" s="1"/>
  <c r="M2627" i="2"/>
  <c r="S2627" i="2"/>
  <c r="J2628" i="2"/>
  <c r="J2629" i="2"/>
  <c r="K2629" i="2"/>
  <c r="L2629" i="2"/>
  <c r="M2629" i="2"/>
  <c r="S2629" i="2" s="1"/>
  <c r="N2629" i="2"/>
  <c r="R2629" i="2" s="1"/>
  <c r="O2629" i="2"/>
  <c r="P2629" i="2"/>
  <c r="Q2629" i="2"/>
  <c r="J2630" i="2"/>
  <c r="K2630" i="2" s="1"/>
  <c r="L2630" i="2" s="1"/>
  <c r="M2630" i="2"/>
  <c r="S2630" i="2" s="1"/>
  <c r="N2630" i="2"/>
  <c r="P2630" i="2" s="1"/>
  <c r="O2630" i="2"/>
  <c r="J2631" i="2"/>
  <c r="N2631" i="2" s="1"/>
  <c r="K2631" i="2"/>
  <c r="L2631" i="2" s="1"/>
  <c r="J2632" i="2"/>
  <c r="K2632" i="2"/>
  <c r="M2632" i="2" s="1"/>
  <c r="S2632" i="2"/>
  <c r="J2633" i="2"/>
  <c r="K2633" i="2"/>
  <c r="L2633" i="2"/>
  <c r="M2633" i="2"/>
  <c r="S2633" i="2" s="1"/>
  <c r="N2633" i="2"/>
  <c r="O2633" i="2"/>
  <c r="P2633" i="2"/>
  <c r="Q2633" i="2"/>
  <c r="J2634" i="2"/>
  <c r="K2634" i="2"/>
  <c r="L2634" i="2" s="1"/>
  <c r="M2634" i="2"/>
  <c r="S2634" i="2" s="1"/>
  <c r="N2634" i="2"/>
  <c r="O2634" i="2"/>
  <c r="J2635" i="2"/>
  <c r="N2635" i="2" s="1"/>
  <c r="K2635" i="2"/>
  <c r="L2635" i="2" s="1"/>
  <c r="M2635" i="2"/>
  <c r="S2635" i="2" s="1"/>
  <c r="J2636" i="2"/>
  <c r="K2636" i="2" s="1"/>
  <c r="M2636" i="2" s="1"/>
  <c r="S2636" i="2" s="1"/>
  <c r="J2637" i="2"/>
  <c r="K2637" i="2"/>
  <c r="L2637" i="2" s="1"/>
  <c r="M2637" i="2"/>
  <c r="S2637" i="2" s="1"/>
  <c r="N2637" i="2"/>
  <c r="O2637" i="2"/>
  <c r="Q2637" i="2" s="1"/>
  <c r="P2637" i="2"/>
  <c r="J2638" i="2"/>
  <c r="K2638" i="2" s="1"/>
  <c r="L2638" i="2" s="1"/>
  <c r="M2638" i="2"/>
  <c r="S2638" i="2" s="1"/>
  <c r="N2638" i="2"/>
  <c r="J2639" i="2"/>
  <c r="N2639" i="2" s="1"/>
  <c r="K2639" i="2"/>
  <c r="L2639" i="2" s="1"/>
  <c r="M2639" i="2"/>
  <c r="S2639" i="2"/>
  <c r="J2640" i="2"/>
  <c r="K2640" i="2"/>
  <c r="M2640" i="2" s="1"/>
  <c r="S2640" i="2" s="1"/>
  <c r="J2641" i="2"/>
  <c r="K2641" i="2"/>
  <c r="L2641" i="2"/>
  <c r="M2641" i="2"/>
  <c r="S2641" i="2" s="1"/>
  <c r="N2641" i="2"/>
  <c r="O2641" i="2"/>
  <c r="Q2641" i="2" s="1"/>
  <c r="P2641" i="2"/>
  <c r="J2642" i="2"/>
  <c r="K2642" i="2"/>
  <c r="L2642" i="2" s="1"/>
  <c r="M2642" i="2"/>
  <c r="S2642" i="2" s="1"/>
  <c r="N2642" i="2"/>
  <c r="O2642" i="2"/>
  <c r="J2643" i="2"/>
  <c r="N2643" i="2" s="1"/>
  <c r="K2643" i="2"/>
  <c r="L2643" i="2"/>
  <c r="M2643" i="2"/>
  <c r="S2643" i="2"/>
  <c r="J2644" i="2"/>
  <c r="K2644" i="2"/>
  <c r="M2644" i="2" s="1"/>
  <c r="S2644" i="2" s="1"/>
  <c r="J2645" i="2"/>
  <c r="K2645" i="2"/>
  <c r="L2645" i="2" s="1"/>
  <c r="M2645" i="2"/>
  <c r="S2645" i="2" s="1"/>
  <c r="N2645" i="2"/>
  <c r="O2645" i="2"/>
  <c r="P2645" i="2"/>
  <c r="Q2645" i="2"/>
  <c r="J2646" i="2"/>
  <c r="K2646" i="2" s="1"/>
  <c r="L2646" i="2" s="1"/>
  <c r="M2646" i="2"/>
  <c r="S2646" i="2" s="1"/>
  <c r="N2646" i="2"/>
  <c r="J2647" i="2"/>
  <c r="N2647" i="2" s="1"/>
  <c r="K2647" i="2"/>
  <c r="L2647" i="2" s="1"/>
  <c r="J2648" i="2"/>
  <c r="K2648" i="2" s="1"/>
  <c r="M2648" i="2" s="1"/>
  <c r="S2648" i="2" s="1"/>
  <c r="J2649" i="2"/>
  <c r="K2649" i="2"/>
  <c r="L2649" i="2"/>
  <c r="M2649" i="2"/>
  <c r="S2649" i="2" s="1"/>
  <c r="N2649" i="2"/>
  <c r="O2649" i="2"/>
  <c r="P2649" i="2"/>
  <c r="Q2649" i="2"/>
  <c r="J2650" i="2"/>
  <c r="K2650" i="2"/>
  <c r="L2650" i="2" s="1"/>
  <c r="M2650" i="2"/>
  <c r="S2650" i="2" s="1"/>
  <c r="N2650" i="2"/>
  <c r="O2650" i="2" s="1"/>
  <c r="J2651" i="2"/>
  <c r="N2651" i="2" s="1"/>
  <c r="K2651" i="2"/>
  <c r="L2651" i="2"/>
  <c r="M2651" i="2"/>
  <c r="S2651" i="2" s="1"/>
  <c r="J2652" i="2"/>
  <c r="K2652" i="2"/>
  <c r="M2652" i="2" s="1"/>
  <c r="S2652" i="2"/>
  <c r="J2653" i="2"/>
  <c r="K2653" i="2"/>
  <c r="L2653" i="2" s="1"/>
  <c r="Q2653" i="2" s="1"/>
  <c r="M2653" i="2"/>
  <c r="S2653" i="2" s="1"/>
  <c r="N2653" i="2"/>
  <c r="O2653" i="2"/>
  <c r="P2653" i="2"/>
  <c r="J2654" i="2"/>
  <c r="K2654" i="2" s="1"/>
  <c r="L2654" i="2" s="1"/>
  <c r="M2654" i="2"/>
  <c r="S2654" i="2" s="1"/>
  <c r="N2654" i="2"/>
  <c r="J2655" i="2"/>
  <c r="N2655" i="2" s="1"/>
  <c r="K2655" i="2"/>
  <c r="L2655" i="2" s="1"/>
  <c r="J2656" i="2"/>
  <c r="J2657" i="2"/>
  <c r="K2657" i="2"/>
  <c r="L2657" i="2"/>
  <c r="M2657" i="2"/>
  <c r="S2657" i="2" s="1"/>
  <c r="N2657" i="2"/>
  <c r="O2657" i="2"/>
  <c r="Q2657" i="2" s="1"/>
  <c r="P2657" i="2"/>
  <c r="J2658" i="2"/>
  <c r="K2658" i="2"/>
  <c r="L2658" i="2" s="1"/>
  <c r="M2658" i="2"/>
  <c r="S2658" i="2" s="1"/>
  <c r="N2658" i="2"/>
  <c r="J2659" i="2"/>
  <c r="N2659" i="2" s="1"/>
  <c r="K2659" i="2"/>
  <c r="M2659" i="2" s="1"/>
  <c r="S2659" i="2" s="1"/>
  <c r="L2659" i="2"/>
  <c r="J2660" i="2"/>
  <c r="K2660" i="2"/>
  <c r="M2660" i="2" s="1"/>
  <c r="S2660" i="2" s="1"/>
  <c r="J2661" i="2"/>
  <c r="K2661" i="2"/>
  <c r="L2661" i="2" s="1"/>
  <c r="M2661" i="2"/>
  <c r="S2661" i="2" s="1"/>
  <c r="N2661" i="2"/>
  <c r="O2661" i="2"/>
  <c r="Q2661" i="2" s="1"/>
  <c r="P2661" i="2"/>
  <c r="J2662" i="2"/>
  <c r="K2662" i="2"/>
  <c r="L2662" i="2"/>
  <c r="M2662" i="2"/>
  <c r="S2662" i="2" s="1"/>
  <c r="N2662" i="2"/>
  <c r="O2662" i="2"/>
  <c r="J2663" i="2"/>
  <c r="N2663" i="2" s="1"/>
  <c r="K2663" i="2"/>
  <c r="L2663" i="2" s="1"/>
  <c r="J2664" i="2"/>
  <c r="K2664" i="2"/>
  <c r="M2664" i="2" s="1"/>
  <c r="S2664" i="2"/>
  <c r="J2665" i="2"/>
  <c r="K2665" i="2"/>
  <c r="L2665" i="2"/>
  <c r="M2665" i="2"/>
  <c r="S2665" i="2" s="1"/>
  <c r="N2665" i="2"/>
  <c r="O2665" i="2"/>
  <c r="P2665" i="2"/>
  <c r="Q2665" i="2"/>
  <c r="J2666" i="2"/>
  <c r="K2666" i="2"/>
  <c r="L2666" i="2" s="1"/>
  <c r="M2666" i="2"/>
  <c r="S2666" i="2" s="1"/>
  <c r="N2666" i="2"/>
  <c r="O2666" i="2"/>
  <c r="J2667" i="2"/>
  <c r="N2667" i="2" s="1"/>
  <c r="K2667" i="2"/>
  <c r="M2667" i="2" s="1"/>
  <c r="S2667" i="2" s="1"/>
  <c r="L2667" i="2"/>
  <c r="J2668" i="2"/>
  <c r="K2668" i="2"/>
  <c r="M2668" i="2" s="1"/>
  <c r="S2668" i="2"/>
  <c r="J2669" i="2"/>
  <c r="K2669" i="2"/>
  <c r="L2669" i="2" s="1"/>
  <c r="M2669" i="2"/>
  <c r="S2669" i="2" s="1"/>
  <c r="N2669" i="2"/>
  <c r="O2669" i="2"/>
  <c r="P2669" i="2"/>
  <c r="Q2669" i="2"/>
  <c r="J2670" i="2"/>
  <c r="K2670" i="2"/>
  <c r="L2670" i="2"/>
  <c r="M2670" i="2"/>
  <c r="S2670" i="2" s="1"/>
  <c r="N2670" i="2"/>
  <c r="O2670" i="2"/>
  <c r="J2671" i="2"/>
  <c r="N2671" i="2" s="1"/>
  <c r="K2671" i="2"/>
  <c r="L2671" i="2"/>
  <c r="M2671" i="2"/>
  <c r="S2671" i="2" s="1"/>
  <c r="J2672" i="2"/>
  <c r="K2672" i="2"/>
  <c r="M2672" i="2" s="1"/>
  <c r="S2672" i="2"/>
  <c r="J2673" i="2"/>
  <c r="K2673" i="2"/>
  <c r="L2673" i="2"/>
  <c r="M2673" i="2"/>
  <c r="S2673" i="2" s="1"/>
  <c r="N2673" i="2"/>
  <c r="O2673" i="2"/>
  <c r="P2673" i="2"/>
  <c r="Q2673" i="2"/>
  <c r="J2674" i="2"/>
  <c r="K2674" i="2"/>
  <c r="L2674" i="2" s="1"/>
  <c r="M2674" i="2"/>
  <c r="S2674" i="2" s="1"/>
  <c r="N2674" i="2"/>
  <c r="J2675" i="2"/>
  <c r="N2675" i="2" s="1"/>
  <c r="K2675" i="2"/>
  <c r="J2676" i="2"/>
  <c r="K2676" i="2"/>
  <c r="M2676" i="2" s="1"/>
  <c r="S2676" i="2"/>
  <c r="J2677" i="2"/>
  <c r="K2677" i="2"/>
  <c r="L2677" i="2" s="1"/>
  <c r="M2677" i="2"/>
  <c r="S2677" i="2" s="1"/>
  <c r="N2677" i="2"/>
  <c r="O2677" i="2"/>
  <c r="P2677" i="2"/>
  <c r="Q2677" i="2"/>
  <c r="J2678" i="2"/>
  <c r="K2678" i="2"/>
  <c r="L2678" i="2"/>
  <c r="M2678" i="2"/>
  <c r="N2678" i="2"/>
  <c r="O2678" i="2"/>
  <c r="S2678" i="2"/>
  <c r="J2679" i="2"/>
  <c r="N2679" i="2" s="1"/>
  <c r="K2679" i="2"/>
  <c r="J2680" i="2"/>
  <c r="K2680" i="2"/>
  <c r="M2680" i="2" s="1"/>
  <c r="S2680" i="2" s="1"/>
  <c r="J2681" i="2"/>
  <c r="K2681" i="2"/>
  <c r="L2681" i="2"/>
  <c r="M2681" i="2"/>
  <c r="S2681" i="2" s="1"/>
  <c r="N2681" i="2"/>
  <c r="O2681" i="2" s="1"/>
  <c r="J2682" i="2"/>
  <c r="K2682" i="2"/>
  <c r="L2682" i="2" s="1"/>
  <c r="M2682" i="2"/>
  <c r="S2682" i="2" s="1"/>
  <c r="N2682" i="2"/>
  <c r="J2683" i="2"/>
  <c r="N2683" i="2" s="1"/>
  <c r="J2684" i="2"/>
  <c r="K2684" i="2"/>
  <c r="M2684" i="2" s="1"/>
  <c r="S2684" i="2" s="1"/>
  <c r="J2685" i="2"/>
  <c r="K2685" i="2"/>
  <c r="L2685" i="2" s="1"/>
  <c r="M2685" i="2"/>
  <c r="N2685" i="2"/>
  <c r="J2686" i="2"/>
  <c r="K2686" i="2"/>
  <c r="L2686" i="2"/>
  <c r="M2686" i="2"/>
  <c r="S2686" i="2" s="1"/>
  <c r="N2686" i="2"/>
  <c r="O2686" i="2"/>
  <c r="J2687" i="2"/>
  <c r="N2687" i="2" s="1"/>
  <c r="K2687" i="2"/>
  <c r="L2687" i="2"/>
  <c r="M2687" i="2"/>
  <c r="S2687" i="2"/>
  <c r="J2688" i="2"/>
  <c r="K2688" i="2" s="1"/>
  <c r="M2688" i="2" s="1"/>
  <c r="S2688" i="2" s="1"/>
  <c r="J2689" i="2"/>
  <c r="K2689" i="2"/>
  <c r="L2689" i="2" s="1"/>
  <c r="M2689" i="2"/>
  <c r="S2689" i="2" s="1"/>
  <c r="N2689" i="2"/>
  <c r="O2689" i="2"/>
  <c r="P2689" i="2"/>
  <c r="J2690" i="2"/>
  <c r="K2690" i="2"/>
  <c r="N2690" i="2"/>
  <c r="J2691" i="2"/>
  <c r="N2691" i="2" s="1"/>
  <c r="J2692" i="2"/>
  <c r="J2693" i="2"/>
  <c r="K2693" i="2"/>
  <c r="L2693" i="2" s="1"/>
  <c r="M2693" i="2"/>
  <c r="S2693" i="2" s="1"/>
  <c r="N2693" i="2"/>
  <c r="J2694" i="2"/>
  <c r="K2694" i="2"/>
  <c r="L2694" i="2"/>
  <c r="M2694" i="2"/>
  <c r="N2694" i="2"/>
  <c r="J2695" i="2"/>
  <c r="N2695" i="2" s="1"/>
  <c r="K2695" i="2"/>
  <c r="L2695" i="2"/>
  <c r="M2695" i="2"/>
  <c r="S2695" i="2" s="1"/>
  <c r="J2696" i="2"/>
  <c r="K2696" i="2" s="1"/>
  <c r="M2696" i="2" s="1"/>
  <c r="S2696" i="2"/>
  <c r="J2697" i="2"/>
  <c r="K2697" i="2"/>
  <c r="L2697" i="2" s="1"/>
  <c r="M2697" i="2"/>
  <c r="S2697" i="2" s="1"/>
  <c r="N2697" i="2"/>
  <c r="O2697" i="2"/>
  <c r="P2697" i="2"/>
  <c r="Q2697" i="2"/>
  <c r="J2698" i="2"/>
  <c r="K2698" i="2"/>
  <c r="L2698" i="2" s="1"/>
  <c r="N2698" i="2"/>
  <c r="J2699" i="2"/>
  <c r="N2699" i="2" s="1"/>
  <c r="K2699" i="2"/>
  <c r="L2699" i="2"/>
  <c r="M2699" i="2"/>
  <c r="S2699" i="2" s="1"/>
  <c r="J2700" i="2"/>
  <c r="K2700" i="2" s="1"/>
  <c r="M2700" i="2" s="1"/>
  <c r="S2700" i="2" s="1"/>
  <c r="J2701" i="2"/>
  <c r="K2701" i="2"/>
  <c r="L2701" i="2" s="1"/>
  <c r="M2701" i="2"/>
  <c r="S2701" i="2" s="1"/>
  <c r="N2701" i="2"/>
  <c r="O2701" i="2"/>
  <c r="P2701" i="2"/>
  <c r="Q2701" i="2"/>
  <c r="J2702" i="2"/>
  <c r="K2702" i="2"/>
  <c r="N2702" i="2"/>
  <c r="J2703" i="2"/>
  <c r="J2704" i="2"/>
  <c r="K2704" i="2"/>
  <c r="M2704" i="2" s="1"/>
  <c r="S2704" i="2" s="1"/>
  <c r="J2705" i="2"/>
  <c r="K2705" i="2"/>
  <c r="L2705" i="2" s="1"/>
  <c r="M2705" i="2"/>
  <c r="N2705" i="2"/>
  <c r="J2706" i="2"/>
  <c r="K2706" i="2"/>
  <c r="L2706" i="2"/>
  <c r="M2706" i="2"/>
  <c r="S2706" i="2" s="1"/>
  <c r="N2706" i="2"/>
  <c r="O2706" i="2"/>
  <c r="J2707" i="2"/>
  <c r="N2707" i="2" s="1"/>
  <c r="J2708" i="2"/>
  <c r="K2708" i="2"/>
  <c r="M2708" i="2" s="1"/>
  <c r="S2708" i="2"/>
  <c r="J2709" i="2"/>
  <c r="K2709" i="2"/>
  <c r="L2709" i="2" s="1"/>
  <c r="M2709" i="2"/>
  <c r="S2709" i="2" s="1"/>
  <c r="N2709" i="2"/>
  <c r="P2709" i="2"/>
  <c r="J2710" i="2"/>
  <c r="K2710" i="2"/>
  <c r="L2710" i="2" s="1"/>
  <c r="N2710" i="2"/>
  <c r="J2711" i="2"/>
  <c r="N2711" i="2" s="1"/>
  <c r="K2711" i="2"/>
  <c r="M2711" i="2" s="1"/>
  <c r="S2711" i="2" s="1"/>
  <c r="L2711" i="2"/>
  <c r="J2712" i="2"/>
  <c r="K2712" i="2"/>
  <c r="M2712" i="2" s="1"/>
  <c r="S2712" i="2" s="1"/>
  <c r="J2713" i="2"/>
  <c r="K2713" i="2"/>
  <c r="L2713" i="2" s="1"/>
  <c r="M2713" i="2"/>
  <c r="S2713" i="2" s="1"/>
  <c r="N2713" i="2"/>
  <c r="O2713" i="2"/>
  <c r="J2714" i="2"/>
  <c r="K2714" i="2"/>
  <c r="L2714" i="2"/>
  <c r="M2714" i="2"/>
  <c r="N2714" i="2"/>
  <c r="J2715" i="2"/>
  <c r="N2715" i="2" s="1"/>
  <c r="J2716" i="2"/>
  <c r="K2716" i="2" s="1"/>
  <c r="M2716" i="2" s="1"/>
  <c r="S2716" i="2" s="1"/>
  <c r="J2717" i="2"/>
  <c r="K2717" i="2"/>
  <c r="L2717" i="2" s="1"/>
  <c r="N2717" i="2"/>
  <c r="J2718" i="2"/>
  <c r="K2718" i="2"/>
  <c r="L2718" i="2"/>
  <c r="M2718" i="2"/>
  <c r="N2718" i="2"/>
  <c r="O2718" i="2"/>
  <c r="Q2718" i="2"/>
  <c r="S2718" i="2"/>
  <c r="J2719" i="2"/>
  <c r="N2719" i="2" s="1"/>
  <c r="J2720" i="2"/>
  <c r="J2721" i="2"/>
  <c r="K2721" i="2"/>
  <c r="L2721" i="2" s="1"/>
  <c r="M2721" i="2"/>
  <c r="N2721" i="2"/>
  <c r="O2721" i="2"/>
  <c r="P2721" i="2"/>
  <c r="Q2721" i="2"/>
  <c r="S2721" i="2"/>
  <c r="J2722" i="2"/>
  <c r="K2722" i="2"/>
  <c r="L2722" i="2"/>
  <c r="M2722" i="2"/>
  <c r="N2722" i="2"/>
  <c r="O2722" i="2"/>
  <c r="Q2722" i="2"/>
  <c r="S2722" i="2"/>
  <c r="J2723" i="2"/>
  <c r="N2723" i="2" s="1"/>
  <c r="J2724" i="2"/>
  <c r="J2725" i="2"/>
  <c r="K2725" i="2"/>
  <c r="L2725" i="2" s="1"/>
  <c r="M2725" i="2"/>
  <c r="N2725" i="2"/>
  <c r="O2725" i="2"/>
  <c r="P2725" i="2"/>
  <c r="Q2725" i="2"/>
  <c r="S2725" i="2"/>
  <c r="J2726" i="2"/>
  <c r="K2726" i="2"/>
  <c r="L2726" i="2"/>
  <c r="M2726" i="2"/>
  <c r="N2726" i="2"/>
  <c r="O2726" i="2"/>
  <c r="Q2726" i="2"/>
  <c r="S2726" i="2"/>
  <c r="J2727" i="2"/>
  <c r="N2727" i="2" s="1"/>
  <c r="J2728" i="2"/>
  <c r="J2729" i="2"/>
  <c r="K2729" i="2"/>
  <c r="M2729" i="2" s="1"/>
  <c r="L2729" i="2"/>
  <c r="N2729" i="2"/>
  <c r="J2730" i="2"/>
  <c r="K2730" i="2"/>
  <c r="L2730" i="2" s="1"/>
  <c r="N2730" i="2"/>
  <c r="J2731" i="2"/>
  <c r="N2731" i="2" s="1"/>
  <c r="J2732" i="2"/>
  <c r="K2732" i="2" s="1"/>
  <c r="M2732" i="2" s="1"/>
  <c r="N2732" i="2"/>
  <c r="O2732" i="2"/>
  <c r="J2733" i="2"/>
  <c r="K2733" i="2"/>
  <c r="L2733" i="2" s="1"/>
  <c r="M2733" i="2"/>
  <c r="S2733" i="2" s="1"/>
  <c r="N2733" i="2"/>
  <c r="O2733" i="2"/>
  <c r="P2733" i="2"/>
  <c r="J2734" i="2"/>
  <c r="K2734" i="2"/>
  <c r="L2734" i="2"/>
  <c r="M2734" i="2"/>
  <c r="N2734" i="2"/>
  <c r="J2735" i="2"/>
  <c r="N2735" i="2" s="1"/>
  <c r="K2735" i="2"/>
  <c r="L2735" i="2"/>
  <c r="M2735" i="2"/>
  <c r="S2735" i="2" s="1"/>
  <c r="O2735" i="2"/>
  <c r="Q2735" i="2" s="1"/>
  <c r="R2735" i="2" s="1"/>
  <c r="P2735" i="2"/>
  <c r="J2736" i="2"/>
  <c r="K2736" i="2"/>
  <c r="M2736" i="2"/>
  <c r="S2736" i="2" s="1"/>
  <c r="J2737" i="2"/>
  <c r="K2737" i="2"/>
  <c r="L2737" i="2"/>
  <c r="M2737" i="2"/>
  <c r="S2737" i="2" s="1"/>
  <c r="N2737" i="2"/>
  <c r="J2738" i="2"/>
  <c r="K2738" i="2"/>
  <c r="N2738" i="2"/>
  <c r="J2739" i="2"/>
  <c r="N2739" i="2" s="1"/>
  <c r="K2739" i="2"/>
  <c r="M2739" i="2" s="1"/>
  <c r="S2739" i="2" s="1"/>
  <c r="L2739" i="2"/>
  <c r="J2740" i="2"/>
  <c r="J2741" i="2"/>
  <c r="K2741" i="2"/>
  <c r="N2741" i="2"/>
  <c r="J2742" i="2"/>
  <c r="L2742" i="2" s="1"/>
  <c r="K2742" i="2"/>
  <c r="M2742" i="2" s="1"/>
  <c r="S2742" i="2" s="1"/>
  <c r="J2743" i="2"/>
  <c r="K2743" i="2" s="1"/>
  <c r="M2743" i="2" s="1"/>
  <c r="S2743" i="2" s="1"/>
  <c r="J2744" i="2"/>
  <c r="K2744" i="2" s="1"/>
  <c r="M2744" i="2" s="1"/>
  <c r="S2744" i="2" s="1"/>
  <c r="J2745" i="2"/>
  <c r="K2745" i="2"/>
  <c r="L2745" i="2"/>
  <c r="M2745" i="2"/>
  <c r="N2745" i="2"/>
  <c r="O2745" i="2"/>
  <c r="Q2745" i="2" s="1"/>
  <c r="P2745" i="2"/>
  <c r="S2745" i="2"/>
  <c r="J2746" i="2"/>
  <c r="K2746" i="2"/>
  <c r="L2746" i="2" s="1"/>
  <c r="M2746" i="2"/>
  <c r="S2746" i="2" s="1"/>
  <c r="N2746" i="2"/>
  <c r="P2746" i="2" s="1"/>
  <c r="O2746" i="2"/>
  <c r="Q2746" i="2"/>
  <c r="R2746" i="2"/>
  <c r="J2747" i="2"/>
  <c r="N2747" i="2" s="1"/>
  <c r="J2748" i="2"/>
  <c r="K2748" i="2" s="1"/>
  <c r="M2748" i="2" s="1"/>
  <c r="N2748" i="2"/>
  <c r="P2748" i="2"/>
  <c r="J2749" i="2"/>
  <c r="K2749" i="2"/>
  <c r="M2749" i="2"/>
  <c r="S2749" i="2" s="1"/>
  <c r="N2749" i="2"/>
  <c r="J2750" i="2"/>
  <c r="K2750" i="2"/>
  <c r="L2750" i="2"/>
  <c r="M2750" i="2"/>
  <c r="S2750" i="2" s="1"/>
  <c r="N2750" i="2"/>
  <c r="O2750" i="2"/>
  <c r="J2751" i="2"/>
  <c r="N2751" i="2" s="1"/>
  <c r="K2751" i="2"/>
  <c r="L2751" i="2"/>
  <c r="M2751" i="2"/>
  <c r="J2752" i="2"/>
  <c r="K2752" i="2"/>
  <c r="M2752" i="2"/>
  <c r="S2752" i="2" s="1"/>
  <c r="J2753" i="2"/>
  <c r="K2753" i="2"/>
  <c r="M2753" i="2" s="1"/>
  <c r="S2753" i="2" s="1"/>
  <c r="L2753" i="2"/>
  <c r="N2753" i="2"/>
  <c r="O2753" i="2" s="1"/>
  <c r="J2754" i="2"/>
  <c r="K2754" i="2"/>
  <c r="L2754" i="2"/>
  <c r="M2754" i="2"/>
  <c r="N2754" i="2"/>
  <c r="J2755" i="2"/>
  <c r="J2756" i="2"/>
  <c r="K2756" i="2"/>
  <c r="M2756" i="2" s="1"/>
  <c r="S2756" i="2" s="1"/>
  <c r="J2757" i="2"/>
  <c r="K2757" i="2"/>
  <c r="M2757" i="2" s="1"/>
  <c r="N2757" i="2"/>
  <c r="J2758" i="2"/>
  <c r="K2758" i="2"/>
  <c r="M2758" i="2" s="1"/>
  <c r="S2758" i="2"/>
  <c r="J2759" i="2"/>
  <c r="L2759" i="2" s="1"/>
  <c r="K2759" i="2"/>
  <c r="M2759" i="2" s="1"/>
  <c r="S2759" i="2"/>
  <c r="J2760" i="2"/>
  <c r="K2760" i="2"/>
  <c r="L2760" i="2" s="1"/>
  <c r="N2760" i="2"/>
  <c r="J2761" i="2"/>
  <c r="K2761" i="2"/>
  <c r="L2761" i="2"/>
  <c r="M2761" i="2"/>
  <c r="S2761" i="2" s="1"/>
  <c r="N2761" i="2"/>
  <c r="O2761" i="2" s="1"/>
  <c r="J2762" i="2"/>
  <c r="K2762" i="2"/>
  <c r="M2762" i="2" s="1"/>
  <c r="S2762" i="2" s="1"/>
  <c r="J2763" i="2"/>
  <c r="K2763" i="2"/>
  <c r="M2763" i="2" s="1"/>
  <c r="S2763" i="2" s="1"/>
  <c r="J2764" i="2"/>
  <c r="L2764" i="2" s="1"/>
  <c r="Q2764" i="2" s="1"/>
  <c r="K2764" i="2"/>
  <c r="M2764" i="2"/>
  <c r="S2764" i="2" s="1"/>
  <c r="N2764" i="2"/>
  <c r="O2764" i="2"/>
  <c r="P2764" i="2"/>
  <c r="J2765" i="2"/>
  <c r="K2765" i="2"/>
  <c r="L2765" i="2"/>
  <c r="M2765" i="2"/>
  <c r="N2765" i="2"/>
  <c r="P2765" i="2" s="1"/>
  <c r="J2766" i="2"/>
  <c r="N2766" i="2" s="1"/>
  <c r="K2766" i="2"/>
  <c r="L2766" i="2"/>
  <c r="M2766" i="2"/>
  <c r="S2766" i="2" s="1"/>
  <c r="J2767" i="2"/>
  <c r="L2767" i="2" s="1"/>
  <c r="K2767" i="2"/>
  <c r="M2767" i="2" s="1"/>
  <c r="S2767" i="2"/>
  <c r="J2768" i="2"/>
  <c r="K2768" i="2"/>
  <c r="L2768" i="2" s="1"/>
  <c r="N2768" i="2"/>
  <c r="J2769" i="2"/>
  <c r="K2769" i="2"/>
  <c r="L2769" i="2"/>
  <c r="M2769" i="2"/>
  <c r="S2769" i="2" s="1"/>
  <c r="N2769" i="2"/>
  <c r="O2769" i="2"/>
  <c r="J2770" i="2"/>
  <c r="L2770" i="2" s="1"/>
  <c r="K2770" i="2"/>
  <c r="M2770" i="2" s="1"/>
  <c r="S2770" i="2" s="1"/>
  <c r="J2771" i="2"/>
  <c r="K2771" i="2" s="1"/>
  <c r="M2771" i="2" s="1"/>
  <c r="S2771" i="2" s="1"/>
  <c r="J2772" i="2"/>
  <c r="L2772" i="2" s="1"/>
  <c r="Q2772" i="2" s="1"/>
  <c r="K2772" i="2"/>
  <c r="M2772" i="2"/>
  <c r="S2772" i="2" s="1"/>
  <c r="N2772" i="2"/>
  <c r="O2772" i="2"/>
  <c r="P2772" i="2"/>
  <c r="J2773" i="2"/>
  <c r="K2773" i="2"/>
  <c r="L2773" i="2"/>
  <c r="M2773" i="2"/>
  <c r="N2773" i="2"/>
  <c r="P2773" i="2" s="1"/>
  <c r="J2774" i="2"/>
  <c r="N2774" i="2" s="1"/>
  <c r="K2774" i="2"/>
  <c r="L2774" i="2"/>
  <c r="M2774" i="2"/>
  <c r="S2774" i="2"/>
  <c r="J2775" i="2"/>
  <c r="L2775" i="2" s="1"/>
  <c r="K2775" i="2"/>
  <c r="M2775" i="2" s="1"/>
  <c r="S2775" i="2"/>
  <c r="J2776" i="2"/>
  <c r="K2776" i="2"/>
  <c r="L2776" i="2" s="1"/>
  <c r="N2776" i="2"/>
  <c r="J2777" i="2"/>
  <c r="K2777" i="2"/>
  <c r="L2777" i="2"/>
  <c r="M2777" i="2"/>
  <c r="S2777" i="2" s="1"/>
  <c r="N2777" i="2"/>
  <c r="O2777" i="2" s="1"/>
  <c r="J2778" i="2"/>
  <c r="K2778" i="2"/>
  <c r="M2778" i="2" s="1"/>
  <c r="S2778" i="2" s="1"/>
  <c r="J2779" i="2"/>
  <c r="K2779" i="2"/>
  <c r="M2779" i="2" s="1"/>
  <c r="S2779" i="2" s="1"/>
  <c r="J2780" i="2"/>
  <c r="L2780" i="2" s="1"/>
  <c r="Q2780" i="2" s="1"/>
  <c r="K2780" i="2"/>
  <c r="M2780" i="2"/>
  <c r="S2780" i="2" s="1"/>
  <c r="N2780" i="2"/>
  <c r="O2780" i="2"/>
  <c r="P2780" i="2"/>
  <c r="J2781" i="2"/>
  <c r="K2781" i="2"/>
  <c r="L2781" i="2"/>
  <c r="M2781" i="2"/>
  <c r="N2781" i="2"/>
  <c r="P2781" i="2" s="1"/>
  <c r="J2782" i="2"/>
  <c r="N2782" i="2" s="1"/>
  <c r="K2782" i="2"/>
  <c r="L2782" i="2"/>
  <c r="M2782" i="2"/>
  <c r="S2782" i="2"/>
  <c r="J2783" i="2"/>
  <c r="L2783" i="2" s="1"/>
  <c r="K2783" i="2"/>
  <c r="M2783" i="2" s="1"/>
  <c r="S2783" i="2"/>
  <c r="J2784" i="2"/>
  <c r="K2784" i="2"/>
  <c r="L2784" i="2" s="1"/>
  <c r="N2784" i="2"/>
  <c r="J2785" i="2"/>
  <c r="K2785" i="2"/>
  <c r="L2785" i="2"/>
  <c r="M2785" i="2"/>
  <c r="S2785" i="2" s="1"/>
  <c r="N2785" i="2"/>
  <c r="O2785" i="2"/>
  <c r="J2786" i="2"/>
  <c r="K2786" i="2"/>
  <c r="M2786" i="2" s="1"/>
  <c r="S2786" i="2" s="1"/>
  <c r="J2787" i="2"/>
  <c r="K2787" i="2" s="1"/>
  <c r="M2787" i="2" s="1"/>
  <c r="S2787" i="2" s="1"/>
  <c r="J2788" i="2"/>
  <c r="L2788" i="2" s="1"/>
  <c r="Q2788" i="2" s="1"/>
  <c r="K2788" i="2"/>
  <c r="M2788" i="2"/>
  <c r="S2788" i="2" s="1"/>
  <c r="N2788" i="2"/>
  <c r="O2788" i="2"/>
  <c r="P2788" i="2"/>
  <c r="J2789" i="2"/>
  <c r="K2789" i="2"/>
  <c r="L2789" i="2"/>
  <c r="M2789" i="2"/>
  <c r="N2789" i="2"/>
  <c r="J2790" i="2"/>
  <c r="N2790" i="2" s="1"/>
  <c r="K2790" i="2"/>
  <c r="L2790" i="2"/>
  <c r="M2790" i="2"/>
  <c r="S2790" i="2"/>
  <c r="J2791" i="2"/>
  <c r="L2791" i="2" s="1"/>
  <c r="K2791" i="2"/>
  <c r="M2791" i="2" s="1"/>
  <c r="S2791" i="2"/>
  <c r="J2792" i="2"/>
  <c r="K2792" i="2"/>
  <c r="L2792" i="2" s="1"/>
  <c r="N2792" i="2"/>
  <c r="J2793" i="2"/>
  <c r="K2793" i="2"/>
  <c r="L2793" i="2"/>
  <c r="M2793" i="2"/>
  <c r="S2793" i="2" s="1"/>
  <c r="N2793" i="2"/>
  <c r="O2793" i="2" s="1"/>
  <c r="J2794" i="2"/>
  <c r="K2794" i="2"/>
  <c r="M2794" i="2" s="1"/>
  <c r="S2794" i="2" s="1"/>
  <c r="J2795" i="2"/>
  <c r="K2795" i="2"/>
  <c r="M2795" i="2" s="1"/>
  <c r="S2795" i="2" s="1"/>
  <c r="J2796" i="2"/>
  <c r="L2796" i="2" s="1"/>
  <c r="Q2796" i="2" s="1"/>
  <c r="K2796" i="2"/>
  <c r="M2796" i="2"/>
  <c r="S2796" i="2" s="1"/>
  <c r="N2796" i="2"/>
  <c r="O2796" i="2"/>
  <c r="P2796" i="2"/>
  <c r="J2797" i="2"/>
  <c r="K2797" i="2"/>
  <c r="L2797" i="2"/>
  <c r="M2797" i="2"/>
  <c r="N2797" i="2"/>
  <c r="P2797" i="2" s="1"/>
  <c r="J2798" i="2"/>
  <c r="N2798" i="2" s="1"/>
  <c r="K2798" i="2"/>
  <c r="L2798" i="2"/>
  <c r="M2798" i="2"/>
  <c r="S2798" i="2" s="1"/>
  <c r="J2799" i="2"/>
  <c r="L2799" i="2" s="1"/>
  <c r="K2799" i="2"/>
  <c r="M2799" i="2" s="1"/>
  <c r="S2799" i="2"/>
  <c r="J2800" i="2"/>
  <c r="L2800" i="2" s="1"/>
  <c r="K2800" i="2"/>
  <c r="M2800" i="2" s="1"/>
  <c r="S2800" i="2" s="1"/>
  <c r="N2800" i="2"/>
  <c r="O2800" i="2"/>
  <c r="Q2800" i="2" s="1"/>
  <c r="J2801" i="2"/>
  <c r="K2801" i="2"/>
  <c r="L2801" i="2"/>
  <c r="M2801" i="2"/>
  <c r="S2801" i="2" s="1"/>
  <c r="N2801" i="2"/>
  <c r="O2801" i="2"/>
  <c r="J2802" i="2"/>
  <c r="L2802" i="2" s="1"/>
  <c r="K2802" i="2"/>
  <c r="M2802" i="2" s="1"/>
  <c r="S2802" i="2" s="1"/>
  <c r="J2803" i="2"/>
  <c r="K2803" i="2" s="1"/>
  <c r="M2803" i="2" s="1"/>
  <c r="S2803" i="2" s="1"/>
  <c r="J2804" i="2"/>
  <c r="K2804" i="2"/>
  <c r="L2804" i="2" s="1"/>
  <c r="Q2804" i="2" s="1"/>
  <c r="M2804" i="2"/>
  <c r="S2804" i="2" s="1"/>
  <c r="N2804" i="2"/>
  <c r="O2804" i="2"/>
  <c r="P2804" i="2"/>
  <c r="J2805" i="2"/>
  <c r="K2805" i="2"/>
  <c r="L2805" i="2"/>
  <c r="M2805" i="2"/>
  <c r="N2805" i="2"/>
  <c r="P2805" i="2" s="1"/>
  <c r="J2806" i="2"/>
  <c r="N2806" i="2" s="1"/>
  <c r="K2806" i="2"/>
  <c r="L2806" i="2"/>
  <c r="M2806" i="2"/>
  <c r="S2806" i="2"/>
  <c r="J2807" i="2"/>
  <c r="L2807" i="2" s="1"/>
  <c r="K2807" i="2"/>
  <c r="M2807" i="2" s="1"/>
  <c r="S2807" i="2"/>
  <c r="J2808" i="2"/>
  <c r="L2808" i="2" s="1"/>
  <c r="K2808" i="2"/>
  <c r="M2808" i="2" s="1"/>
  <c r="S2808" i="2" s="1"/>
  <c r="N2808" i="2"/>
  <c r="P2808" i="2" s="1"/>
  <c r="O2808" i="2"/>
  <c r="J2809" i="2"/>
  <c r="K2809" i="2"/>
  <c r="L2809" i="2"/>
  <c r="M2809" i="2"/>
  <c r="S2809" i="2" s="1"/>
  <c r="N2809" i="2"/>
  <c r="O2809" i="2" s="1"/>
  <c r="J2810" i="2"/>
  <c r="K2810" i="2"/>
  <c r="M2810" i="2" s="1"/>
  <c r="S2810" i="2" s="1"/>
  <c r="J2811" i="2"/>
  <c r="K2811" i="2"/>
  <c r="M2811" i="2" s="1"/>
  <c r="S2811" i="2" s="1"/>
  <c r="J2812" i="2"/>
  <c r="L2812" i="2" s="1"/>
  <c r="Q2812" i="2" s="1"/>
  <c r="K2812" i="2"/>
  <c r="M2812" i="2"/>
  <c r="S2812" i="2" s="1"/>
  <c r="N2812" i="2"/>
  <c r="O2812" i="2"/>
  <c r="P2812" i="2"/>
  <c r="J2813" i="2"/>
  <c r="K2813" i="2"/>
  <c r="L2813" i="2"/>
  <c r="M2813" i="2"/>
  <c r="N2813" i="2"/>
  <c r="P2813" i="2" s="1"/>
  <c r="J2814" i="2"/>
  <c r="N2814" i="2" s="1"/>
  <c r="K2814" i="2"/>
  <c r="L2814" i="2"/>
  <c r="M2814" i="2"/>
  <c r="S2814" i="2"/>
  <c r="J2815" i="2"/>
  <c r="L2815" i="2" s="1"/>
  <c r="K2815" i="2"/>
  <c r="M2815" i="2" s="1"/>
  <c r="S2815" i="2"/>
  <c r="J2816" i="2"/>
  <c r="L2816" i="2" s="1"/>
  <c r="K2816" i="2"/>
  <c r="M2816" i="2" s="1"/>
  <c r="S2816" i="2" s="1"/>
  <c r="N2816" i="2"/>
  <c r="P2816" i="2" s="1"/>
  <c r="O2816" i="2"/>
  <c r="Q2816" i="2" s="1"/>
  <c r="J2817" i="2"/>
  <c r="K2817" i="2"/>
  <c r="L2817" i="2"/>
  <c r="M2817" i="2"/>
  <c r="S2817" i="2" s="1"/>
  <c r="N2817" i="2"/>
  <c r="O2817" i="2"/>
  <c r="J2818" i="2"/>
  <c r="K2818" i="2"/>
  <c r="M2818" i="2" s="1"/>
  <c r="S2818" i="2" s="1"/>
  <c r="J2819" i="2"/>
  <c r="K2819" i="2" s="1"/>
  <c r="M2819" i="2" s="1"/>
  <c r="S2819" i="2" s="1"/>
  <c r="J2820" i="2"/>
  <c r="L2820" i="2" s="1"/>
  <c r="Q2820" i="2" s="1"/>
  <c r="K2820" i="2"/>
  <c r="M2820" i="2"/>
  <c r="S2820" i="2" s="1"/>
  <c r="N2820" i="2"/>
  <c r="O2820" i="2"/>
  <c r="P2820" i="2"/>
  <c r="J2821" i="2"/>
  <c r="K2821" i="2"/>
  <c r="L2821" i="2"/>
  <c r="M2821" i="2"/>
  <c r="N2821" i="2"/>
  <c r="J2822" i="2"/>
  <c r="N2822" i="2" s="1"/>
  <c r="K2822" i="2"/>
  <c r="L2822" i="2"/>
  <c r="M2822" i="2"/>
  <c r="S2822" i="2"/>
  <c r="J2823" i="2"/>
  <c r="L2823" i="2" s="1"/>
  <c r="K2823" i="2"/>
  <c r="M2823" i="2" s="1"/>
  <c r="S2823" i="2"/>
  <c r="J2824" i="2"/>
  <c r="L2824" i="2" s="1"/>
  <c r="K2824" i="2"/>
  <c r="M2824" i="2" s="1"/>
  <c r="S2824" i="2" s="1"/>
  <c r="N2824" i="2"/>
  <c r="P2824" i="2" s="1"/>
  <c r="O2824" i="2"/>
  <c r="J2825" i="2"/>
  <c r="K2825" i="2"/>
  <c r="L2825" i="2"/>
  <c r="M2825" i="2"/>
  <c r="S2825" i="2" s="1"/>
  <c r="N2825" i="2"/>
  <c r="O2825" i="2" s="1"/>
  <c r="J2826" i="2"/>
  <c r="K2826" i="2"/>
  <c r="M2826" i="2" s="1"/>
  <c r="S2826" i="2" s="1"/>
  <c r="J2827" i="2"/>
  <c r="K2827" i="2"/>
  <c r="M2827" i="2" s="1"/>
  <c r="S2827" i="2" s="1"/>
  <c r="J2828" i="2"/>
  <c r="L2828" i="2" s="1"/>
  <c r="K2828" i="2"/>
  <c r="M2828" i="2"/>
  <c r="S2828" i="2" s="1"/>
  <c r="N2828" i="2"/>
  <c r="O2828" i="2"/>
  <c r="P2828" i="2"/>
  <c r="Q2828" i="2"/>
  <c r="J2829" i="2"/>
  <c r="K2829" i="2"/>
  <c r="L2829" i="2"/>
  <c r="M2829" i="2"/>
  <c r="N2829" i="2"/>
  <c r="P2829" i="2" s="1"/>
  <c r="J2830" i="2"/>
  <c r="N2830" i="2" s="1"/>
  <c r="K2830" i="2"/>
  <c r="L2830" i="2"/>
  <c r="M2830" i="2"/>
  <c r="S2830" i="2" s="1"/>
  <c r="J2831" i="2"/>
  <c r="L2831" i="2" s="1"/>
  <c r="K2831" i="2"/>
  <c r="M2831" i="2" s="1"/>
  <c r="S2831" i="2"/>
  <c r="J2832" i="2"/>
  <c r="L2832" i="2" s="1"/>
  <c r="K2832" i="2"/>
  <c r="M2832" i="2" s="1"/>
  <c r="S2832" i="2" s="1"/>
  <c r="N2832" i="2"/>
  <c r="O2832" i="2"/>
  <c r="Q2832" i="2" s="1"/>
  <c r="J2833" i="2"/>
  <c r="K2833" i="2"/>
  <c r="L2833" i="2"/>
  <c r="M2833" i="2"/>
  <c r="S2833" i="2" s="1"/>
  <c r="N2833" i="2"/>
  <c r="O2833" i="2"/>
  <c r="J2834" i="2"/>
  <c r="K2834" i="2"/>
  <c r="M2834" i="2" s="1"/>
  <c r="S2834" i="2" s="1"/>
  <c r="J2835" i="2"/>
  <c r="K2835" i="2"/>
  <c r="M2835" i="2" s="1"/>
  <c r="S2835" i="2"/>
  <c r="J2836" i="2"/>
  <c r="L2836" i="2" s="1"/>
  <c r="Q2836" i="2" s="1"/>
  <c r="K2836" i="2"/>
  <c r="M2836" i="2"/>
  <c r="S2836" i="2" s="1"/>
  <c r="N2836" i="2"/>
  <c r="O2836" i="2"/>
  <c r="P2836" i="2"/>
  <c r="J2837" i="2"/>
  <c r="K2837" i="2"/>
  <c r="L2837" i="2"/>
  <c r="M2837" i="2"/>
  <c r="S2837" i="2" s="1"/>
  <c r="N2837" i="2"/>
  <c r="J2838" i="2"/>
  <c r="N2838" i="2" s="1"/>
  <c r="K2838" i="2"/>
  <c r="L2838" i="2"/>
  <c r="M2838" i="2"/>
  <c r="J2839" i="2"/>
  <c r="L2839" i="2" s="1"/>
  <c r="K2839" i="2"/>
  <c r="M2839" i="2" s="1"/>
  <c r="S2839" i="2"/>
  <c r="J2840" i="2"/>
  <c r="L2840" i="2" s="1"/>
  <c r="K2840" i="2"/>
  <c r="M2840" i="2" s="1"/>
  <c r="S2840" i="2" s="1"/>
  <c r="N2840" i="2"/>
  <c r="P2840" i="2" s="1"/>
  <c r="J2841" i="2"/>
  <c r="K2841" i="2"/>
  <c r="L2841" i="2"/>
  <c r="M2841" i="2"/>
  <c r="S2841" i="2" s="1"/>
  <c r="N2841" i="2"/>
  <c r="O2841" i="2" s="1"/>
  <c r="J2842" i="2"/>
  <c r="L2842" i="2" s="1"/>
  <c r="K2842" i="2"/>
  <c r="M2842" i="2" s="1"/>
  <c r="S2842" i="2" s="1"/>
  <c r="J2843" i="2"/>
  <c r="K2843" i="2"/>
  <c r="M2843" i="2" s="1"/>
  <c r="S2843" i="2"/>
  <c r="J2844" i="2"/>
  <c r="L2844" i="2" s="1"/>
  <c r="Q2844" i="2" s="1"/>
  <c r="K2844" i="2"/>
  <c r="M2844" i="2"/>
  <c r="S2844" i="2" s="1"/>
  <c r="N2844" i="2"/>
  <c r="O2844" i="2"/>
  <c r="P2844" i="2"/>
  <c r="J2845" i="2"/>
  <c r="K2845" i="2"/>
  <c r="L2845" i="2"/>
  <c r="M2845" i="2"/>
  <c r="S2845" i="2" s="1"/>
  <c r="N2845" i="2"/>
  <c r="J2846" i="2"/>
  <c r="N2846" i="2" s="1"/>
  <c r="K2846" i="2"/>
  <c r="L2846" i="2"/>
  <c r="M2846" i="2"/>
  <c r="S2846" i="2" s="1"/>
  <c r="J2847" i="2"/>
  <c r="L2847" i="2" s="1"/>
  <c r="K2847" i="2"/>
  <c r="M2847" i="2" s="1"/>
  <c r="S2847" i="2"/>
  <c r="J2848" i="2"/>
  <c r="L2848" i="2" s="1"/>
  <c r="K2848" i="2"/>
  <c r="M2848" i="2" s="1"/>
  <c r="S2848" i="2" s="1"/>
  <c r="N2848" i="2"/>
  <c r="O2848" i="2"/>
  <c r="Q2848" i="2" s="1"/>
  <c r="J2849" i="2"/>
  <c r="K2849" i="2"/>
  <c r="L2849" i="2"/>
  <c r="M2849" i="2"/>
  <c r="S2849" i="2" s="1"/>
  <c r="N2849" i="2"/>
  <c r="O2849" i="2"/>
  <c r="J2850" i="2"/>
  <c r="K2850" i="2"/>
  <c r="M2850" i="2" s="1"/>
  <c r="S2850" i="2" s="1"/>
  <c r="J2851" i="2"/>
  <c r="K2851" i="2"/>
  <c r="M2851" i="2" s="1"/>
  <c r="S2851" i="2"/>
  <c r="J2852" i="2"/>
  <c r="L2852" i="2" s="1"/>
  <c r="Q2852" i="2" s="1"/>
  <c r="K2852" i="2"/>
  <c r="M2852" i="2"/>
  <c r="S2852" i="2" s="1"/>
  <c r="N2852" i="2"/>
  <c r="O2852" i="2"/>
  <c r="P2852" i="2"/>
  <c r="J2853" i="2"/>
  <c r="K2853" i="2"/>
  <c r="L2853" i="2"/>
  <c r="M2853" i="2"/>
  <c r="S2853" i="2" s="1"/>
  <c r="N2853" i="2"/>
  <c r="J2854" i="2"/>
  <c r="N2854" i="2" s="1"/>
  <c r="K2854" i="2"/>
  <c r="L2854" i="2"/>
  <c r="M2854" i="2"/>
  <c r="S2854" i="2"/>
  <c r="J2855" i="2"/>
  <c r="L2855" i="2" s="1"/>
  <c r="K2855" i="2"/>
  <c r="M2855" i="2" s="1"/>
  <c r="S2855" i="2"/>
  <c r="J2856" i="2"/>
  <c r="L2856" i="2" s="1"/>
  <c r="K2856" i="2"/>
  <c r="M2856" i="2" s="1"/>
  <c r="S2856" i="2" s="1"/>
  <c r="N2856" i="2"/>
  <c r="P2856" i="2" s="1"/>
  <c r="J2857" i="2"/>
  <c r="K2857" i="2"/>
  <c r="L2857" i="2"/>
  <c r="M2857" i="2"/>
  <c r="S2857" i="2" s="1"/>
  <c r="N2857" i="2"/>
  <c r="O2857" i="2" s="1"/>
  <c r="J2858" i="2"/>
  <c r="K2858" i="2"/>
  <c r="M2858" i="2" s="1"/>
  <c r="S2858" i="2" s="1"/>
  <c r="J2859" i="2"/>
  <c r="K2859" i="2"/>
  <c r="M2859" i="2" s="1"/>
  <c r="S2859" i="2"/>
  <c r="J2860" i="2"/>
  <c r="L2860" i="2" s="1"/>
  <c r="Q2860" i="2" s="1"/>
  <c r="K2860" i="2"/>
  <c r="M2860" i="2"/>
  <c r="S2860" i="2" s="1"/>
  <c r="N2860" i="2"/>
  <c r="O2860" i="2"/>
  <c r="P2860" i="2"/>
  <c r="J2861" i="2"/>
  <c r="K2861" i="2"/>
  <c r="L2861" i="2"/>
  <c r="M2861" i="2"/>
  <c r="N2861" i="2"/>
  <c r="J2862" i="2"/>
  <c r="N2862" i="2" s="1"/>
  <c r="K2862" i="2"/>
  <c r="L2862" i="2"/>
  <c r="M2862" i="2"/>
  <c r="S2862" i="2" s="1"/>
  <c r="J2863" i="2"/>
  <c r="L2863" i="2" s="1"/>
  <c r="K2863" i="2"/>
  <c r="M2863" i="2" s="1"/>
  <c r="S2863" i="2"/>
  <c r="J2864" i="2"/>
  <c r="L2864" i="2" s="1"/>
  <c r="K2864" i="2"/>
  <c r="M2864" i="2" s="1"/>
  <c r="S2864" i="2" s="1"/>
  <c r="N2864" i="2"/>
  <c r="O2864" i="2"/>
  <c r="Q2864" i="2"/>
  <c r="J2865" i="2"/>
  <c r="K2865" i="2"/>
  <c r="L2865" i="2"/>
  <c r="M2865" i="2"/>
  <c r="S2865" i="2" s="1"/>
  <c r="N2865" i="2"/>
  <c r="O2865" i="2"/>
  <c r="J2866" i="2"/>
  <c r="K2866" i="2"/>
  <c r="M2866" i="2" s="1"/>
  <c r="S2866" i="2" s="1"/>
  <c r="J2867" i="2"/>
  <c r="K2867" i="2"/>
  <c r="M2867" i="2" s="1"/>
  <c r="S2867" i="2"/>
  <c r="J2868" i="2"/>
  <c r="L2868" i="2" s="1"/>
  <c r="Q2868" i="2" s="1"/>
  <c r="K2868" i="2"/>
  <c r="M2868" i="2"/>
  <c r="S2868" i="2" s="1"/>
  <c r="N2868" i="2"/>
  <c r="O2868" i="2"/>
  <c r="P2868" i="2"/>
  <c r="J2869" i="2"/>
  <c r="K2869" i="2"/>
  <c r="L2869" i="2"/>
  <c r="M2869" i="2"/>
  <c r="S2869" i="2" s="1"/>
  <c r="N2869" i="2"/>
  <c r="J2870" i="2"/>
  <c r="N2870" i="2" s="1"/>
  <c r="K2870" i="2"/>
  <c r="L2870" i="2"/>
  <c r="M2870" i="2"/>
  <c r="S2870" i="2"/>
  <c r="J2871" i="2"/>
  <c r="L2871" i="2" s="1"/>
  <c r="K2871" i="2"/>
  <c r="M2871" i="2" s="1"/>
  <c r="S2871" i="2"/>
  <c r="J2872" i="2"/>
  <c r="L2872" i="2" s="1"/>
  <c r="K2872" i="2"/>
  <c r="M2872" i="2" s="1"/>
  <c r="N2872" i="2"/>
  <c r="J2873" i="2"/>
  <c r="K2873" i="2"/>
  <c r="L2873" i="2"/>
  <c r="M2873" i="2"/>
  <c r="S2873" i="2" s="1"/>
  <c r="N2873" i="2"/>
  <c r="O2873" i="2"/>
  <c r="J2874" i="2"/>
  <c r="L2874" i="2" s="1"/>
  <c r="K2874" i="2"/>
  <c r="M2874" i="2"/>
  <c r="S2874" i="2"/>
  <c r="J2875" i="2"/>
  <c r="K2875" i="2"/>
  <c r="M2875" i="2" s="1"/>
  <c r="S2875" i="2" s="1"/>
  <c r="J2876" i="2"/>
  <c r="L2876" i="2" s="1"/>
  <c r="Q2876" i="2" s="1"/>
  <c r="K2876" i="2"/>
  <c r="M2876" i="2"/>
  <c r="S2876" i="2" s="1"/>
  <c r="N2876" i="2"/>
  <c r="O2876" i="2"/>
  <c r="P2876" i="2"/>
  <c r="J2877" i="2"/>
  <c r="K2877" i="2"/>
  <c r="L2877" i="2"/>
  <c r="M2877" i="2"/>
  <c r="S2877" i="2" s="1"/>
  <c r="N2877" i="2"/>
  <c r="P2877" i="2" s="1"/>
  <c r="O2877" i="2"/>
  <c r="J2878" i="2"/>
  <c r="N2878" i="2" s="1"/>
  <c r="K2878" i="2"/>
  <c r="J2879" i="2"/>
  <c r="K2879" i="2"/>
  <c r="M2879" i="2" s="1"/>
  <c r="S2879" i="2"/>
  <c r="J2880" i="2"/>
  <c r="L2880" i="2" s="1"/>
  <c r="K2880" i="2"/>
  <c r="M2880" i="2" s="1"/>
  <c r="N2880" i="2"/>
  <c r="J2881" i="2"/>
  <c r="K2881" i="2"/>
  <c r="L2881" i="2" s="1"/>
  <c r="M2881" i="2"/>
  <c r="N2881" i="2"/>
  <c r="J2882" i="2"/>
  <c r="K2882" i="2"/>
  <c r="M2882" i="2"/>
  <c r="S2882" i="2" s="1"/>
  <c r="J2883" i="2"/>
  <c r="K2883" i="2" s="1"/>
  <c r="M2883" i="2" s="1"/>
  <c r="S2883" i="2"/>
  <c r="J2884" i="2"/>
  <c r="L2884" i="2" s="1"/>
  <c r="K2884" i="2"/>
  <c r="M2884" i="2"/>
  <c r="S2884" i="2" s="1"/>
  <c r="N2884" i="2"/>
  <c r="O2884" i="2"/>
  <c r="Q2884" i="2" s="1"/>
  <c r="P2884" i="2"/>
  <c r="J2885" i="2"/>
  <c r="K2885" i="2"/>
  <c r="L2885" i="2"/>
  <c r="M2885" i="2"/>
  <c r="S2885" i="2" s="1"/>
  <c r="N2885" i="2"/>
  <c r="O2885" i="2"/>
  <c r="J2886" i="2"/>
  <c r="N2886" i="2" s="1"/>
  <c r="K2886" i="2"/>
  <c r="M2886" i="2" s="1"/>
  <c r="S2886" i="2" s="1"/>
  <c r="J2887" i="2"/>
  <c r="L2887" i="2" s="1"/>
  <c r="K2887" i="2"/>
  <c r="M2887" i="2" s="1"/>
  <c r="S2887" i="2"/>
  <c r="J2888" i="2"/>
  <c r="L2888" i="2" s="1"/>
  <c r="K2888" i="2"/>
  <c r="M2888" i="2" s="1"/>
  <c r="S2888" i="2" s="1"/>
  <c r="N2888" i="2"/>
  <c r="P2888" i="2" s="1"/>
  <c r="O2888" i="2"/>
  <c r="Q2888" i="2" s="1"/>
  <c r="J2889" i="2"/>
  <c r="K2889" i="2"/>
  <c r="L2889" i="2" s="1"/>
  <c r="M2889" i="2"/>
  <c r="S2889" i="2" s="1"/>
  <c r="N2889" i="2"/>
  <c r="J2890" i="2"/>
  <c r="K2890" i="2"/>
  <c r="M2890" i="2" s="1"/>
  <c r="S2890" i="2" s="1"/>
  <c r="J2891" i="2"/>
  <c r="J2892" i="2"/>
  <c r="L2892" i="2" s="1"/>
  <c r="K2892" i="2"/>
  <c r="M2892" i="2"/>
  <c r="S2892" i="2" s="1"/>
  <c r="N2892" i="2"/>
  <c r="O2892" i="2"/>
  <c r="P2892" i="2"/>
  <c r="Q2892" i="2"/>
  <c r="J2893" i="2"/>
  <c r="K2893" i="2"/>
  <c r="L2893" i="2"/>
  <c r="M2893" i="2"/>
  <c r="S2893" i="2" s="1"/>
  <c r="N2893" i="2"/>
  <c r="P2893" i="2" s="1"/>
  <c r="O2893" i="2"/>
  <c r="J2894" i="2"/>
  <c r="N2894" i="2" s="1"/>
  <c r="K2894" i="2"/>
  <c r="L2894" i="2" s="1"/>
  <c r="J2895" i="2"/>
  <c r="K2895" i="2"/>
  <c r="M2895" i="2" s="1"/>
  <c r="S2895" i="2"/>
  <c r="J2896" i="2"/>
  <c r="L2896" i="2" s="1"/>
  <c r="K2896" i="2"/>
  <c r="M2896" i="2" s="1"/>
  <c r="S2896" i="2" s="1"/>
  <c r="N2896" i="2"/>
  <c r="P2896" i="2" s="1"/>
  <c r="O2896" i="2"/>
  <c r="Q2896" i="2"/>
  <c r="J2897" i="2"/>
  <c r="K2897" i="2"/>
  <c r="L2897" i="2" s="1"/>
  <c r="M2897" i="2"/>
  <c r="S2897" i="2" s="1"/>
  <c r="N2897" i="2"/>
  <c r="J2898" i="2"/>
  <c r="L2898" i="2" s="1"/>
  <c r="K2898" i="2"/>
  <c r="M2898" i="2"/>
  <c r="S2898" i="2" s="1"/>
  <c r="J2899" i="2"/>
  <c r="K2899" i="2" s="1"/>
  <c r="M2899" i="2" s="1"/>
  <c r="S2899" i="2" s="1"/>
  <c r="J2900" i="2"/>
  <c r="L2900" i="2" s="1"/>
  <c r="K2900" i="2"/>
  <c r="M2900" i="2"/>
  <c r="S2900" i="2" s="1"/>
  <c r="N2900" i="2"/>
  <c r="O2900" i="2"/>
  <c r="Q2900" i="2" s="1"/>
  <c r="P2900" i="2"/>
  <c r="J2901" i="2"/>
  <c r="K2901" i="2"/>
  <c r="L2901" i="2"/>
  <c r="M2901" i="2"/>
  <c r="S2901" i="2" s="1"/>
  <c r="N2901" i="2"/>
  <c r="O2901" i="2"/>
  <c r="J2902" i="2"/>
  <c r="N2902" i="2" s="1"/>
  <c r="K2902" i="2"/>
  <c r="L2902" i="2"/>
  <c r="M2902" i="2"/>
  <c r="S2902" i="2"/>
  <c r="J2903" i="2"/>
  <c r="L2903" i="2" s="1"/>
  <c r="K2903" i="2"/>
  <c r="M2903" i="2" s="1"/>
  <c r="S2903" i="2" s="1"/>
  <c r="J2904" i="2"/>
  <c r="L2904" i="2" s="1"/>
  <c r="K2904" i="2"/>
  <c r="M2904" i="2" s="1"/>
  <c r="S2904" i="2" s="1"/>
  <c r="N2904" i="2"/>
  <c r="O2904" i="2" s="1"/>
  <c r="Q2904" i="2" s="1"/>
  <c r="J2905" i="2"/>
  <c r="K2905" i="2"/>
  <c r="L2905" i="2" s="1"/>
  <c r="M2905" i="2"/>
  <c r="S2905" i="2" s="1"/>
  <c r="N2905" i="2"/>
  <c r="O2905" i="2" s="1"/>
  <c r="J2906" i="2"/>
  <c r="K2906" i="2"/>
  <c r="M2906" i="2" s="1"/>
  <c r="S2906" i="2" s="1"/>
  <c r="J2907" i="2"/>
  <c r="K2907" i="2"/>
  <c r="M2907" i="2" s="1"/>
  <c r="S2907" i="2" s="1"/>
  <c r="J2908" i="2"/>
  <c r="L2908" i="2" s="1"/>
  <c r="Q2908" i="2" s="1"/>
  <c r="K2908" i="2"/>
  <c r="M2908" i="2"/>
  <c r="S2908" i="2" s="1"/>
  <c r="N2908" i="2"/>
  <c r="O2908" i="2"/>
  <c r="P2908" i="2"/>
  <c r="J2909" i="2"/>
  <c r="K2909" i="2"/>
  <c r="L2909" i="2"/>
  <c r="M2909" i="2"/>
  <c r="N2909" i="2"/>
  <c r="P2909" i="2" s="1"/>
  <c r="O2909" i="2"/>
  <c r="S2909" i="2"/>
  <c r="J2910" i="2"/>
  <c r="N2910" i="2" s="1"/>
  <c r="J2911" i="2"/>
  <c r="L2911" i="2" s="1"/>
  <c r="K2911" i="2"/>
  <c r="M2911" i="2" s="1"/>
  <c r="S2911" i="2" s="1"/>
  <c r="J2912" i="2"/>
  <c r="L2912" i="2" s="1"/>
  <c r="K2912" i="2"/>
  <c r="M2912" i="2" s="1"/>
  <c r="S2912" i="2" s="1"/>
  <c r="N2912" i="2"/>
  <c r="O2912" i="2"/>
  <c r="Q2912" i="2" s="1"/>
  <c r="J2913" i="2"/>
  <c r="K2913" i="2"/>
  <c r="N2913" i="2"/>
  <c r="J2914" i="2"/>
  <c r="K2914" i="2"/>
  <c r="M2914" i="2" s="1"/>
  <c r="S2914" i="2" s="1"/>
  <c r="J2915" i="2"/>
  <c r="K2915" i="2" s="1"/>
  <c r="M2915" i="2" s="1"/>
  <c r="S2915" i="2" s="1"/>
  <c r="J2916" i="2"/>
  <c r="L2916" i="2" s="1"/>
  <c r="K2916" i="2"/>
  <c r="M2916" i="2"/>
  <c r="S2916" i="2" s="1"/>
  <c r="N2916" i="2"/>
  <c r="O2916" i="2" s="1"/>
  <c r="Q2916" i="2" s="1"/>
  <c r="P2916" i="2"/>
  <c r="J2917" i="2"/>
  <c r="K2917" i="2"/>
  <c r="L2917" i="2"/>
  <c r="M2917" i="2"/>
  <c r="N2917" i="2"/>
  <c r="P2917" i="2" s="1"/>
  <c r="O2917" i="2"/>
  <c r="S2917" i="2"/>
  <c r="J2918" i="2"/>
  <c r="N2918" i="2" s="1"/>
  <c r="K2918" i="2"/>
  <c r="M2918" i="2" s="1"/>
  <c r="S2918" i="2" s="1"/>
  <c r="J2919" i="2"/>
  <c r="K2919" i="2"/>
  <c r="M2919" i="2" s="1"/>
  <c r="S2919" i="2" s="1"/>
  <c r="J2920" i="2"/>
  <c r="L2920" i="2" s="1"/>
  <c r="K2920" i="2"/>
  <c r="M2920" i="2" s="1"/>
  <c r="S2920" i="2" s="1"/>
  <c r="N2920" i="2"/>
  <c r="O2920" i="2" s="1"/>
  <c r="Q2920" i="2"/>
  <c r="J2921" i="2"/>
  <c r="K2921" i="2"/>
  <c r="L2921" i="2"/>
  <c r="M2921" i="2"/>
  <c r="S2921" i="2" s="1"/>
  <c r="N2921" i="2"/>
  <c r="O2921" i="2"/>
  <c r="J2922" i="2"/>
  <c r="J2923" i="2"/>
  <c r="K2923" i="2"/>
  <c r="M2923" i="2" s="1"/>
  <c r="S2923" i="2"/>
  <c r="J2924" i="2"/>
  <c r="L2924" i="2" s="1"/>
  <c r="K2924" i="2"/>
  <c r="M2924" i="2"/>
  <c r="S2924" i="2" s="1"/>
  <c r="N2924" i="2"/>
  <c r="O2924" i="2"/>
  <c r="Q2924" i="2" s="1"/>
  <c r="P2924" i="2"/>
  <c r="J2925" i="2"/>
  <c r="K2925" i="2"/>
  <c r="L2925" i="2"/>
  <c r="M2925" i="2"/>
  <c r="S2925" i="2" s="1"/>
  <c r="N2925" i="2"/>
  <c r="O2925" i="2"/>
  <c r="J2926" i="2"/>
  <c r="K2926" i="2" s="1"/>
  <c r="M2926" i="2" s="1"/>
  <c r="S2926" i="2" s="1"/>
  <c r="J2927" i="2"/>
  <c r="K2927" i="2"/>
  <c r="M2927" i="2" s="1"/>
  <c r="S2927" i="2" s="1"/>
  <c r="J2928" i="2"/>
  <c r="L2928" i="2" s="1"/>
  <c r="K2928" i="2"/>
  <c r="M2928" i="2" s="1"/>
  <c r="S2928" i="2" s="1"/>
  <c r="N2928" i="2"/>
  <c r="O2928" i="2"/>
  <c r="P2928" i="2"/>
  <c r="J2929" i="2"/>
  <c r="K2929" i="2"/>
  <c r="L2929" i="2" s="1"/>
  <c r="M2929" i="2"/>
  <c r="S2929" i="2" s="1"/>
  <c r="N2929" i="2"/>
  <c r="J2930" i="2"/>
  <c r="N2930" i="2" s="1"/>
  <c r="J2931" i="2"/>
  <c r="K2931" i="2"/>
  <c r="M2931" i="2" s="1"/>
  <c r="S2931" i="2" s="1"/>
  <c r="J2932" i="2"/>
  <c r="K2932" i="2"/>
  <c r="L2932" i="2" s="1"/>
  <c r="M2932" i="2"/>
  <c r="S2932" i="2" s="1"/>
  <c r="N2932" i="2"/>
  <c r="O2932" i="2" s="1"/>
  <c r="J2933" i="2"/>
  <c r="K2933" i="2"/>
  <c r="L2933" i="2"/>
  <c r="M2933" i="2"/>
  <c r="S2933" i="2" s="1"/>
  <c r="N2933" i="2"/>
  <c r="J2934" i="2"/>
  <c r="N2934" i="2" s="1"/>
  <c r="J2935" i="2"/>
  <c r="K2935" i="2"/>
  <c r="M2935" i="2" s="1"/>
  <c r="S2935" i="2"/>
  <c r="J2936" i="2"/>
  <c r="L2936" i="2" s="1"/>
  <c r="Q2936" i="2" s="1"/>
  <c r="K2936" i="2"/>
  <c r="M2936" i="2" s="1"/>
  <c r="S2936" i="2" s="1"/>
  <c r="N2936" i="2"/>
  <c r="O2936" i="2"/>
  <c r="P2936" i="2"/>
  <c r="J2937" i="2"/>
  <c r="K2937" i="2"/>
  <c r="M2937" i="2" s="1"/>
  <c r="L2937" i="2"/>
  <c r="N2937" i="2"/>
  <c r="J2938" i="2"/>
  <c r="N2938" i="2" s="1"/>
  <c r="K2938" i="2"/>
  <c r="L2938" i="2" s="1"/>
  <c r="M2938" i="2"/>
  <c r="S2938" i="2" s="1"/>
  <c r="J2939" i="2"/>
  <c r="K2939" i="2" s="1"/>
  <c r="M2939" i="2" s="1"/>
  <c r="S2939" i="2" s="1"/>
  <c r="J2940" i="2"/>
  <c r="L2940" i="2" s="1"/>
  <c r="K2940" i="2"/>
  <c r="M2940" i="2"/>
  <c r="S2940" i="2" s="1"/>
  <c r="N2940" i="2"/>
  <c r="O2940" i="2"/>
  <c r="Q2940" i="2"/>
  <c r="J2941" i="2"/>
  <c r="K2941" i="2"/>
  <c r="L2941" i="2"/>
  <c r="M2941" i="2"/>
  <c r="S2941" i="2" s="1"/>
  <c r="N2941" i="2"/>
  <c r="O2941" i="2"/>
  <c r="Q2941" i="2"/>
  <c r="J2942" i="2"/>
  <c r="N2942" i="2" s="1"/>
  <c r="J2943" i="2"/>
  <c r="J2944" i="2"/>
  <c r="L2944" i="2" s="1"/>
  <c r="K2944" i="2"/>
  <c r="M2944" i="2"/>
  <c r="N2944" i="2"/>
  <c r="O2944" i="2" s="1"/>
  <c r="P2944" i="2"/>
  <c r="S2944" i="2"/>
  <c r="J2945" i="2"/>
  <c r="K2945" i="2"/>
  <c r="L2945" i="2"/>
  <c r="M2945" i="2"/>
  <c r="S2945" i="2" s="1"/>
  <c r="N2945" i="2"/>
  <c r="O2945" i="2"/>
  <c r="Q2945" i="2"/>
  <c r="J2946" i="2"/>
  <c r="N2946" i="2" s="1"/>
  <c r="J2947" i="2"/>
  <c r="J2948" i="2"/>
  <c r="L2948" i="2" s="1"/>
  <c r="K2948" i="2"/>
  <c r="M2948" i="2"/>
  <c r="N2948" i="2"/>
  <c r="O2948" i="2" s="1"/>
  <c r="P2948" i="2"/>
  <c r="S2948" i="2"/>
  <c r="J2949" i="2"/>
  <c r="K2949" i="2"/>
  <c r="L2949" i="2"/>
  <c r="M2949" i="2"/>
  <c r="S2949" i="2" s="1"/>
  <c r="N2949" i="2"/>
  <c r="O2949" i="2"/>
  <c r="Q2949" i="2"/>
  <c r="J2950" i="2"/>
  <c r="N2950" i="2" s="1"/>
  <c r="J2951" i="2"/>
  <c r="J2952" i="2"/>
  <c r="L2952" i="2" s="1"/>
  <c r="K2952" i="2"/>
  <c r="M2952" i="2"/>
  <c r="N2952" i="2"/>
  <c r="O2952" i="2" s="1"/>
  <c r="P2952" i="2"/>
  <c r="S2952" i="2"/>
  <c r="J2953" i="2"/>
  <c r="K2953" i="2"/>
  <c r="L2953" i="2"/>
  <c r="M2953" i="2"/>
  <c r="S2953" i="2" s="1"/>
  <c r="N2953" i="2"/>
  <c r="O2953" i="2"/>
  <c r="Q2953" i="2"/>
  <c r="J2954" i="2"/>
  <c r="N2954" i="2" s="1"/>
  <c r="J2955" i="2"/>
  <c r="J2956" i="2"/>
  <c r="L2956" i="2" s="1"/>
  <c r="K2956" i="2"/>
  <c r="M2956" i="2"/>
  <c r="N2956" i="2"/>
  <c r="O2956" i="2" s="1"/>
  <c r="P2956" i="2"/>
  <c r="S2956" i="2"/>
  <c r="J2957" i="2"/>
  <c r="K2957" i="2"/>
  <c r="L2957" i="2"/>
  <c r="M2957" i="2"/>
  <c r="S2957" i="2" s="1"/>
  <c r="N2957" i="2"/>
  <c r="O2957" i="2"/>
  <c r="Q2957" i="2"/>
  <c r="J2958" i="2"/>
  <c r="N2958" i="2" s="1"/>
  <c r="J2959" i="2"/>
  <c r="J2960" i="2"/>
  <c r="L2960" i="2" s="1"/>
  <c r="K2960" i="2"/>
  <c r="M2960" i="2"/>
  <c r="N2960" i="2"/>
  <c r="O2960" i="2" s="1"/>
  <c r="P2960" i="2"/>
  <c r="S2960" i="2"/>
  <c r="J2961" i="2"/>
  <c r="K2961" i="2"/>
  <c r="L2961" i="2"/>
  <c r="M2961" i="2"/>
  <c r="S2961" i="2" s="1"/>
  <c r="N2961" i="2"/>
  <c r="O2961" i="2"/>
  <c r="Q2961" i="2"/>
  <c r="J2962" i="2"/>
  <c r="N2962" i="2" s="1"/>
  <c r="J2963" i="2"/>
  <c r="J2964" i="2"/>
  <c r="L2964" i="2" s="1"/>
  <c r="K2964" i="2"/>
  <c r="M2964" i="2"/>
  <c r="N2964" i="2"/>
  <c r="O2964" i="2" s="1"/>
  <c r="P2964" i="2"/>
  <c r="S2964" i="2"/>
  <c r="J2965" i="2"/>
  <c r="K2965" i="2"/>
  <c r="L2965" i="2"/>
  <c r="M2965" i="2"/>
  <c r="S2965" i="2" s="1"/>
  <c r="N2965" i="2"/>
  <c r="O2965" i="2"/>
  <c r="Q2965" i="2"/>
  <c r="J2966" i="2"/>
  <c r="N2966" i="2" s="1"/>
  <c r="J2967" i="2"/>
  <c r="J2968" i="2"/>
  <c r="L2968" i="2" s="1"/>
  <c r="K2968" i="2"/>
  <c r="M2968" i="2"/>
  <c r="N2968" i="2"/>
  <c r="O2968" i="2" s="1"/>
  <c r="P2968" i="2"/>
  <c r="S2968" i="2"/>
  <c r="J2969" i="2"/>
  <c r="K2969" i="2"/>
  <c r="L2969" i="2"/>
  <c r="M2969" i="2"/>
  <c r="S2969" i="2" s="1"/>
  <c r="N2969" i="2"/>
  <c r="O2969" i="2"/>
  <c r="Q2969" i="2"/>
  <c r="J2970" i="2"/>
  <c r="N2970" i="2" s="1"/>
  <c r="J2971" i="2"/>
  <c r="J2972" i="2"/>
  <c r="L2972" i="2" s="1"/>
  <c r="K2972" i="2"/>
  <c r="M2972" i="2"/>
  <c r="N2972" i="2"/>
  <c r="O2972" i="2" s="1"/>
  <c r="P2972" i="2"/>
  <c r="S2972" i="2"/>
  <c r="J2973" i="2"/>
  <c r="K2973" i="2"/>
  <c r="L2973" i="2"/>
  <c r="M2973" i="2"/>
  <c r="S2973" i="2" s="1"/>
  <c r="N2973" i="2"/>
  <c r="O2973" i="2"/>
  <c r="Q2973" i="2"/>
  <c r="J2974" i="2"/>
  <c r="N2974" i="2" s="1"/>
  <c r="J2975" i="2"/>
  <c r="J2976" i="2"/>
  <c r="L2976" i="2" s="1"/>
  <c r="K2976" i="2"/>
  <c r="M2976" i="2"/>
  <c r="N2976" i="2"/>
  <c r="O2976" i="2" s="1"/>
  <c r="P2976" i="2"/>
  <c r="S2976" i="2"/>
  <c r="J2977" i="2"/>
  <c r="K2977" i="2"/>
  <c r="L2977" i="2" s="1"/>
  <c r="M2977" i="2"/>
  <c r="S2977" i="2" s="1"/>
  <c r="N2977" i="2"/>
  <c r="O2977" i="2"/>
  <c r="Q2977" i="2"/>
  <c r="J2978" i="2"/>
  <c r="N2978" i="2" s="1"/>
  <c r="J2979" i="2"/>
  <c r="J2980" i="2"/>
  <c r="L2980" i="2" s="1"/>
  <c r="K2980" i="2"/>
  <c r="M2980" i="2"/>
  <c r="N2980" i="2"/>
  <c r="O2980" i="2" s="1"/>
  <c r="P2980" i="2"/>
  <c r="S2980" i="2"/>
  <c r="J2981" i="2"/>
  <c r="K2981" i="2"/>
  <c r="L2981" i="2" s="1"/>
  <c r="M2981" i="2"/>
  <c r="S2981" i="2" s="1"/>
  <c r="N2981" i="2"/>
  <c r="O2981" i="2"/>
  <c r="Q2981" i="2"/>
  <c r="J2982" i="2"/>
  <c r="N2982" i="2" s="1"/>
  <c r="J2983" i="2"/>
  <c r="J2984" i="2"/>
  <c r="K2984" i="2"/>
  <c r="M2984" i="2"/>
  <c r="S2984" i="2" s="1"/>
  <c r="N2984" i="2"/>
  <c r="O2984" i="2"/>
  <c r="J2985" i="2"/>
  <c r="K2985" i="2"/>
  <c r="L2985" i="2" s="1"/>
  <c r="M2985" i="2"/>
  <c r="S2985" i="2" s="1"/>
  <c r="N2985" i="2"/>
  <c r="P2985" i="2"/>
  <c r="J2986" i="2"/>
  <c r="K2986" i="2"/>
  <c r="L2986" i="2" s="1"/>
  <c r="M2986" i="2"/>
  <c r="S2986" i="2" s="1"/>
  <c r="N2986" i="2"/>
  <c r="J2987" i="2"/>
  <c r="J2988" i="2"/>
  <c r="J2989" i="2"/>
  <c r="L2989" i="2" s="1"/>
  <c r="K2989" i="2"/>
  <c r="M2989" i="2"/>
  <c r="S2989" i="2" s="1"/>
  <c r="N2989" i="2"/>
  <c r="Q2989" i="2" s="1"/>
  <c r="O2989" i="2"/>
  <c r="P2989" i="2"/>
  <c r="J2990" i="2"/>
  <c r="K2990" i="2"/>
  <c r="M2990" i="2" s="1"/>
  <c r="S2990" i="2" s="1"/>
  <c r="L2990" i="2"/>
  <c r="N2990" i="2"/>
  <c r="J2991" i="2"/>
  <c r="N2991" i="2" s="1"/>
  <c r="K2991" i="2"/>
  <c r="M2991" i="2" s="1"/>
  <c r="S2991" i="2" s="1"/>
  <c r="L2991" i="2"/>
  <c r="J2992" i="2"/>
  <c r="J2993" i="2"/>
  <c r="K2993" i="2"/>
  <c r="L2993" i="2" s="1"/>
  <c r="M2993" i="2"/>
  <c r="S2993" i="2" s="1"/>
  <c r="N2993" i="2"/>
  <c r="P2993" i="2"/>
  <c r="J2994" i="2"/>
  <c r="K2994" i="2"/>
  <c r="L2994" i="2" s="1"/>
  <c r="M2994" i="2"/>
  <c r="S2994" i="2" s="1"/>
  <c r="N2994" i="2"/>
  <c r="J2995" i="2"/>
  <c r="J2996" i="2"/>
  <c r="J2997" i="2"/>
  <c r="L2997" i="2" s="1"/>
  <c r="K2997" i="2"/>
  <c r="M2997" i="2"/>
  <c r="S2997" i="2" s="1"/>
  <c r="N2997" i="2"/>
  <c r="Q2997" i="2" s="1"/>
  <c r="O2997" i="2"/>
  <c r="P2997" i="2"/>
  <c r="J2998" i="2"/>
  <c r="K2998" i="2"/>
  <c r="M2998" i="2" s="1"/>
  <c r="S2998" i="2" s="1"/>
  <c r="L2998" i="2"/>
  <c r="N2998" i="2"/>
  <c r="J2999" i="2"/>
  <c r="N2999" i="2" s="1"/>
  <c r="K2999" i="2"/>
  <c r="M2999" i="2" s="1"/>
  <c r="S2999" i="2" s="1"/>
  <c r="L2999" i="2"/>
  <c r="J3000" i="2"/>
  <c r="J3001" i="2"/>
  <c r="K3001" i="2"/>
  <c r="L3001" i="2" s="1"/>
  <c r="M3001" i="2"/>
  <c r="S3001" i="2" s="1"/>
  <c r="N3001" i="2"/>
  <c r="P3001" i="2"/>
  <c r="J3002" i="2"/>
  <c r="K3002" i="2"/>
  <c r="L3002" i="2" s="1"/>
  <c r="M3002" i="2"/>
  <c r="S3002" i="2" s="1"/>
  <c r="N3002" i="2"/>
  <c r="J3003" i="2"/>
  <c r="J3004" i="2"/>
  <c r="J3005" i="2"/>
  <c r="L3005" i="2" s="1"/>
  <c r="K3005" i="2"/>
  <c r="M3005" i="2"/>
  <c r="S3005" i="2" s="1"/>
  <c r="N3005" i="2"/>
  <c r="Q3005" i="2" s="1"/>
  <c r="O3005" i="2"/>
  <c r="P3005" i="2"/>
  <c r="J3006" i="2"/>
  <c r="K3006" i="2"/>
  <c r="M3006" i="2" s="1"/>
  <c r="S3006" i="2" s="1"/>
  <c r="L3006" i="2"/>
  <c r="N3006" i="2"/>
  <c r="J3007" i="2"/>
  <c r="N3007" i="2" s="1"/>
  <c r="K3007" i="2"/>
  <c r="M3007" i="2" s="1"/>
  <c r="S3007" i="2" s="1"/>
  <c r="L3007" i="2"/>
  <c r="J3008" i="2"/>
  <c r="J3009" i="2"/>
  <c r="K3009" i="2"/>
  <c r="L3009" i="2" s="1"/>
  <c r="M3009" i="2"/>
  <c r="S3009" i="2" s="1"/>
  <c r="N3009" i="2"/>
  <c r="P3009" i="2"/>
  <c r="J3010" i="2"/>
  <c r="K3010" i="2"/>
  <c r="L3010" i="2" s="1"/>
  <c r="M3010" i="2"/>
  <c r="S3010" i="2" s="1"/>
  <c r="N3010" i="2"/>
  <c r="J3011" i="2"/>
  <c r="J3012" i="2"/>
  <c r="J3013" i="2"/>
  <c r="L3013" i="2" s="1"/>
  <c r="K3013" i="2"/>
  <c r="M3013" i="2"/>
  <c r="S3013" i="2" s="1"/>
  <c r="N3013" i="2"/>
  <c r="Q3013" i="2" s="1"/>
  <c r="O3013" i="2"/>
  <c r="P3013" i="2"/>
  <c r="J3014" i="2"/>
  <c r="K3014" i="2"/>
  <c r="M3014" i="2" s="1"/>
  <c r="S3014" i="2" s="1"/>
  <c r="L3014" i="2"/>
  <c r="N3014" i="2"/>
  <c r="J3015" i="2"/>
  <c r="N3015" i="2" s="1"/>
  <c r="K3015" i="2"/>
  <c r="M3015" i="2" s="1"/>
  <c r="S3015" i="2" s="1"/>
  <c r="L3015" i="2"/>
  <c r="J3016" i="2"/>
  <c r="J3017" i="2"/>
  <c r="K3017" i="2"/>
  <c r="L3017" i="2" s="1"/>
  <c r="M3017" i="2"/>
  <c r="S3017" i="2" s="1"/>
  <c r="N3017" i="2"/>
  <c r="P3017" i="2"/>
  <c r="J3018" i="2"/>
  <c r="K3018" i="2"/>
  <c r="L3018" i="2" s="1"/>
  <c r="M3018" i="2"/>
  <c r="S3018" i="2" s="1"/>
  <c r="N3018" i="2"/>
  <c r="J3019" i="2"/>
  <c r="J3020" i="2"/>
  <c r="J3021" i="2"/>
  <c r="L3021" i="2" s="1"/>
  <c r="K3021" i="2"/>
  <c r="M3021" i="2"/>
  <c r="S3021" i="2" s="1"/>
  <c r="N3021" i="2"/>
  <c r="Q3021" i="2" s="1"/>
  <c r="O3021" i="2"/>
  <c r="P3021" i="2"/>
  <c r="J3022" i="2"/>
  <c r="K3022" i="2"/>
  <c r="M3022" i="2" s="1"/>
  <c r="S3022" i="2" s="1"/>
  <c r="L3022" i="2"/>
  <c r="N3022" i="2"/>
  <c r="J3023" i="2"/>
  <c r="N3023" i="2" s="1"/>
  <c r="K3023" i="2"/>
  <c r="M3023" i="2" s="1"/>
  <c r="S3023" i="2" s="1"/>
  <c r="L3023" i="2"/>
  <c r="J3024" i="2"/>
  <c r="J3025" i="2"/>
  <c r="K3025" i="2"/>
  <c r="L3025" i="2" s="1"/>
  <c r="M3025" i="2"/>
  <c r="S3025" i="2" s="1"/>
  <c r="N3025" i="2"/>
  <c r="P3025" i="2"/>
  <c r="J3026" i="2"/>
  <c r="K3026" i="2"/>
  <c r="L3026" i="2" s="1"/>
  <c r="M3026" i="2"/>
  <c r="S3026" i="2" s="1"/>
  <c r="N3026" i="2"/>
  <c r="J3027" i="2"/>
  <c r="J3028" i="2"/>
  <c r="J3029" i="2"/>
  <c r="L3029" i="2" s="1"/>
  <c r="K3029" i="2"/>
  <c r="M3029" i="2"/>
  <c r="S3029" i="2" s="1"/>
  <c r="N3029" i="2"/>
  <c r="Q3029" i="2" s="1"/>
  <c r="O3029" i="2"/>
  <c r="P3029" i="2"/>
  <c r="J3030" i="2"/>
  <c r="K3030" i="2"/>
  <c r="M3030" i="2" s="1"/>
  <c r="S3030" i="2" s="1"/>
  <c r="L3030" i="2"/>
  <c r="N3030" i="2"/>
  <c r="J3031" i="2"/>
  <c r="N3031" i="2" s="1"/>
  <c r="K3031" i="2"/>
  <c r="M3031" i="2" s="1"/>
  <c r="S3031" i="2" s="1"/>
  <c r="L3031" i="2"/>
  <c r="J3032" i="2"/>
  <c r="J3033" i="2"/>
  <c r="K3033" i="2"/>
  <c r="L3033" i="2" s="1"/>
  <c r="M3033" i="2"/>
  <c r="S3033" i="2" s="1"/>
  <c r="N3033" i="2"/>
  <c r="P3033" i="2"/>
  <c r="J3034" i="2"/>
  <c r="K3034" i="2"/>
  <c r="L3034" i="2" s="1"/>
  <c r="M3034" i="2"/>
  <c r="S3034" i="2" s="1"/>
  <c r="N3034" i="2"/>
  <c r="J3035" i="2"/>
  <c r="J3036" i="2"/>
  <c r="J3037" i="2"/>
  <c r="L3037" i="2" s="1"/>
  <c r="K3037" i="2"/>
  <c r="M3037" i="2"/>
  <c r="S3037" i="2" s="1"/>
  <c r="N3037" i="2"/>
  <c r="Q3037" i="2" s="1"/>
  <c r="O3037" i="2"/>
  <c r="P3037" i="2"/>
  <c r="J3038" i="2"/>
  <c r="K3038" i="2"/>
  <c r="M3038" i="2" s="1"/>
  <c r="S3038" i="2" s="1"/>
  <c r="L3038" i="2"/>
  <c r="N3038" i="2"/>
  <c r="J3039" i="2"/>
  <c r="N3039" i="2" s="1"/>
  <c r="K3039" i="2"/>
  <c r="M3039" i="2" s="1"/>
  <c r="L3039" i="2"/>
  <c r="R3039" i="2"/>
  <c r="J3040" i="2"/>
  <c r="J3041" i="2"/>
  <c r="K3041" i="2"/>
  <c r="L3041" i="2" s="1"/>
  <c r="M3041" i="2"/>
  <c r="S3041" i="2" s="1"/>
  <c r="N3041" i="2"/>
  <c r="P3041" i="2"/>
  <c r="J3042" i="2"/>
  <c r="K3042" i="2"/>
  <c r="L3042" i="2" s="1"/>
  <c r="M3042" i="2"/>
  <c r="S3042" i="2" s="1"/>
  <c r="N3042" i="2"/>
  <c r="J3043" i="2"/>
  <c r="J3044" i="2"/>
  <c r="J3045" i="2"/>
  <c r="K3045" i="2"/>
  <c r="L3045" i="2" s="1"/>
  <c r="M3045" i="2"/>
  <c r="S3045" i="2" s="1"/>
  <c r="N3045" i="2"/>
  <c r="Q3045" i="2" s="1"/>
  <c r="O3045" i="2"/>
  <c r="P3045" i="2"/>
  <c r="J3046" i="2"/>
  <c r="K3046" i="2"/>
  <c r="M3046" i="2" s="1"/>
  <c r="S3046" i="2" s="1"/>
  <c r="L3046" i="2"/>
  <c r="N3046" i="2"/>
  <c r="J3047" i="2"/>
  <c r="N3047" i="2" s="1"/>
  <c r="K3047" i="2"/>
  <c r="M3047" i="2" s="1"/>
  <c r="S3047" i="2" s="1"/>
  <c r="L3047" i="2"/>
  <c r="J3048" i="2"/>
  <c r="J3049" i="2"/>
  <c r="K3049" i="2"/>
  <c r="L3049" i="2" s="1"/>
  <c r="M3049" i="2"/>
  <c r="S3049" i="2" s="1"/>
  <c r="N3049" i="2"/>
  <c r="P3049" i="2"/>
  <c r="J3050" i="2"/>
  <c r="K3050" i="2"/>
  <c r="L3050" i="2" s="1"/>
  <c r="M3050" i="2"/>
  <c r="S3050" i="2" s="1"/>
  <c r="N3050" i="2"/>
  <c r="J3051" i="2"/>
  <c r="J3052" i="2"/>
  <c r="J3053" i="2"/>
  <c r="K3053" i="2"/>
  <c r="L3053" i="2" s="1"/>
  <c r="M3053" i="2"/>
  <c r="S3053" i="2" s="1"/>
  <c r="N3053" i="2"/>
  <c r="Q3053" i="2" s="1"/>
  <c r="O3053" i="2"/>
  <c r="P3053" i="2"/>
  <c r="J3054" i="2"/>
  <c r="K3054" i="2"/>
  <c r="M3054" i="2" s="1"/>
  <c r="S3054" i="2" s="1"/>
  <c r="L3054" i="2"/>
  <c r="N3054" i="2"/>
  <c r="J3055" i="2"/>
  <c r="N3055" i="2" s="1"/>
  <c r="K3055" i="2"/>
  <c r="J3056" i="2"/>
  <c r="J3057" i="2"/>
  <c r="L3057" i="2" s="1"/>
  <c r="K3057" i="2"/>
  <c r="M3057" i="2"/>
  <c r="S3057" i="2" s="1"/>
  <c r="N3057" i="2"/>
  <c r="P3057" i="2"/>
  <c r="J3058" i="2"/>
  <c r="K3058" i="2"/>
  <c r="L3058" i="2" s="1"/>
  <c r="M3058" i="2"/>
  <c r="S3058" i="2" s="1"/>
  <c r="N3058" i="2"/>
  <c r="J3059" i="2"/>
  <c r="J3060" i="2"/>
  <c r="J3061" i="2"/>
  <c r="L3061" i="2" s="1"/>
  <c r="K3061" i="2"/>
  <c r="M3061" i="2"/>
  <c r="S3061" i="2" s="1"/>
  <c r="N3061" i="2"/>
  <c r="J3062" i="2"/>
  <c r="K3062" i="2"/>
  <c r="M3062" i="2" s="1"/>
  <c r="L3062" i="2"/>
  <c r="N3062" i="2"/>
  <c r="S3062" i="2"/>
  <c r="J3063" i="2"/>
  <c r="N3063" i="2" s="1"/>
  <c r="K3063" i="2"/>
  <c r="M3063" i="2" s="1"/>
  <c r="S3063" i="2" s="1"/>
  <c r="L3063" i="2"/>
  <c r="J3064" i="2"/>
  <c r="J3065" i="2"/>
  <c r="L3065" i="2" s="1"/>
  <c r="K3065" i="2"/>
  <c r="M3065" i="2"/>
  <c r="S3065" i="2" s="1"/>
  <c r="N3065" i="2"/>
  <c r="P3065" i="2"/>
  <c r="J3066" i="2"/>
  <c r="K3066" i="2"/>
  <c r="N3066" i="2"/>
  <c r="J3067" i="2"/>
  <c r="J3068" i="2"/>
  <c r="J3069" i="2"/>
  <c r="L3069" i="2" s="1"/>
  <c r="K3069" i="2"/>
  <c r="M3069" i="2"/>
  <c r="S3069" i="2" s="1"/>
  <c r="N3069" i="2"/>
  <c r="P3069" i="2"/>
  <c r="J3070" i="2"/>
  <c r="K3070" i="2"/>
  <c r="M3070" i="2" s="1"/>
  <c r="S3070" i="2" s="1"/>
  <c r="N3070" i="2"/>
  <c r="J3071" i="2"/>
  <c r="N3071" i="2" s="1"/>
  <c r="K3071" i="2"/>
  <c r="M3071" i="2" s="1"/>
  <c r="S3071" i="2" s="1"/>
  <c r="L3071" i="2"/>
  <c r="J3072" i="2"/>
  <c r="J3073" i="2"/>
  <c r="L3073" i="2" s="1"/>
  <c r="K3073" i="2"/>
  <c r="M3073" i="2"/>
  <c r="S3073" i="2" s="1"/>
  <c r="N3073" i="2"/>
  <c r="J3074" i="2"/>
  <c r="K3074" i="2"/>
  <c r="L3074" i="2" s="1"/>
  <c r="N3074" i="2"/>
  <c r="J3075" i="2"/>
  <c r="J3076" i="2"/>
  <c r="J3077" i="2"/>
  <c r="L3077" i="2" s="1"/>
  <c r="K3077" i="2"/>
  <c r="M3077" i="2"/>
  <c r="S3077" i="2" s="1"/>
  <c r="N3077" i="2"/>
  <c r="O3077" i="2"/>
  <c r="J3078" i="2"/>
  <c r="K3078" i="2"/>
  <c r="M3078" i="2" s="1"/>
  <c r="S3078" i="2" s="1"/>
  <c r="N3078" i="2"/>
  <c r="J3079" i="2"/>
  <c r="N3079" i="2" s="1"/>
  <c r="K3079" i="2"/>
  <c r="M3079" i="2" s="1"/>
  <c r="S3079" i="2" s="1"/>
  <c r="J3080" i="2"/>
  <c r="J3081" i="2"/>
  <c r="L3081" i="2" s="1"/>
  <c r="K3081" i="2"/>
  <c r="M3081" i="2"/>
  <c r="S3081" i="2" s="1"/>
  <c r="N3081" i="2"/>
  <c r="P3081" i="2" s="1"/>
  <c r="J3082" i="2"/>
  <c r="K3082" i="2"/>
  <c r="L3082" i="2" s="1"/>
  <c r="M3082" i="2"/>
  <c r="S3082" i="2" s="1"/>
  <c r="N3082" i="2"/>
  <c r="J3083" i="2"/>
  <c r="J3084" i="2"/>
  <c r="J3085" i="2"/>
  <c r="L3085" i="2" s="1"/>
  <c r="K3085" i="2"/>
  <c r="M3085" i="2"/>
  <c r="S3085" i="2" s="1"/>
  <c r="N3085" i="2"/>
  <c r="J3086" i="2"/>
  <c r="K3086" i="2"/>
  <c r="M3086" i="2" s="1"/>
  <c r="L3086" i="2"/>
  <c r="N3086" i="2"/>
  <c r="S3086" i="2"/>
  <c r="J3087" i="2"/>
  <c r="N3087" i="2" s="1"/>
  <c r="K3087" i="2"/>
  <c r="M3087" i="2" s="1"/>
  <c r="S3087" i="2" s="1"/>
  <c r="J3088" i="2"/>
  <c r="J3089" i="2"/>
  <c r="L3089" i="2" s="1"/>
  <c r="K3089" i="2"/>
  <c r="M3089" i="2"/>
  <c r="S3089" i="2" s="1"/>
  <c r="N3089" i="2"/>
  <c r="J3090" i="2"/>
  <c r="K3090" i="2"/>
  <c r="N3090" i="2"/>
  <c r="J3091" i="2"/>
  <c r="J3092" i="2"/>
  <c r="J3093" i="2"/>
  <c r="L3093" i="2" s="1"/>
  <c r="K3093" i="2"/>
  <c r="M3093" i="2"/>
  <c r="S3093" i="2" s="1"/>
  <c r="N3093" i="2"/>
  <c r="O3093" i="2"/>
  <c r="P3093" i="2"/>
  <c r="J3094" i="2"/>
  <c r="K3094" i="2"/>
  <c r="M3094" i="2" s="1"/>
  <c r="L3094" i="2"/>
  <c r="N3094" i="2"/>
  <c r="S3094" i="2"/>
  <c r="J3095" i="2"/>
  <c r="N3095" i="2" s="1"/>
  <c r="K3095" i="2"/>
  <c r="M3095" i="2" s="1"/>
  <c r="S3095" i="2" s="1"/>
  <c r="J3096" i="2"/>
  <c r="J3097" i="2"/>
  <c r="K3097" i="2"/>
  <c r="L3097" i="2" s="1"/>
  <c r="M3097" i="2"/>
  <c r="N3097" i="2"/>
  <c r="P3097" i="2"/>
  <c r="S3097" i="2"/>
  <c r="J3098" i="2"/>
  <c r="K3098" i="2"/>
  <c r="L3098" i="2" s="1"/>
  <c r="N3098" i="2"/>
  <c r="J3099" i="2"/>
  <c r="J3100" i="2"/>
  <c r="J3101" i="2"/>
  <c r="K3101" i="2"/>
  <c r="L3101" i="2" s="1"/>
  <c r="N3101" i="2"/>
  <c r="J3102" i="2"/>
  <c r="K3102" i="2"/>
  <c r="N3102" i="2"/>
  <c r="J3103" i="2"/>
  <c r="N3103" i="2" s="1"/>
  <c r="K3103" i="2"/>
  <c r="M3103" i="2" s="1"/>
  <c r="S3103" i="2" s="1"/>
  <c r="L3103" i="2"/>
  <c r="J3104" i="2"/>
  <c r="J3105" i="2"/>
  <c r="L3105" i="2" s="1"/>
  <c r="K3105" i="2"/>
  <c r="M3105" i="2" s="1"/>
  <c r="N3105" i="2"/>
  <c r="J3106" i="2"/>
  <c r="K3106" i="2"/>
  <c r="L3106" i="2" s="1"/>
  <c r="N3106" i="2"/>
  <c r="J3107" i="2"/>
  <c r="J3108" i="2"/>
  <c r="J3109" i="2"/>
  <c r="K3109" i="2"/>
  <c r="L3109" i="2" s="1"/>
  <c r="N3109" i="2"/>
  <c r="J3110" i="2"/>
  <c r="K3110" i="2"/>
  <c r="M3110" i="2" s="1"/>
  <c r="S3110" i="2" s="1"/>
  <c r="L3110" i="2"/>
  <c r="N3110" i="2"/>
  <c r="J3111" i="2"/>
  <c r="N3111" i="2" s="1"/>
  <c r="K3111" i="2"/>
  <c r="M3111" i="2" s="1"/>
  <c r="S3111" i="2" s="1"/>
  <c r="O3111" i="2"/>
  <c r="J3112" i="2"/>
  <c r="J3113" i="2"/>
  <c r="K3113" i="2"/>
  <c r="M3113" i="2"/>
  <c r="S3113" i="2" s="1"/>
  <c r="N3113" i="2"/>
  <c r="P3113" i="2" s="1"/>
  <c r="J3114" i="2"/>
  <c r="K3114" i="2"/>
  <c r="L3114" i="2" s="1"/>
  <c r="M3114" i="2"/>
  <c r="N3114" i="2"/>
  <c r="S3114" i="2"/>
  <c r="J3115" i="2"/>
  <c r="J3116" i="2"/>
  <c r="J3117" i="2"/>
  <c r="L3117" i="2" s="1"/>
  <c r="K3117" i="2"/>
  <c r="M3117" i="2"/>
  <c r="O3117" i="2" s="1"/>
  <c r="N3117" i="2"/>
  <c r="P3117" i="2"/>
  <c r="J3118" i="2"/>
  <c r="K3118" i="2"/>
  <c r="M3118" i="2" s="1"/>
  <c r="N3118" i="2"/>
  <c r="S3118" i="2"/>
  <c r="J3119" i="2"/>
  <c r="N3119" i="2" s="1"/>
  <c r="P3119" i="2" s="1"/>
  <c r="K3119" i="2"/>
  <c r="M3119" i="2" s="1"/>
  <c r="S3119" i="2" s="1"/>
  <c r="O3119" i="2"/>
  <c r="J3120" i="2"/>
  <c r="J3121" i="2"/>
  <c r="L3121" i="2" s="1"/>
  <c r="K3121" i="2"/>
  <c r="M3121" i="2"/>
  <c r="N3121" i="2"/>
  <c r="P3121" i="2"/>
  <c r="S3121" i="2"/>
  <c r="J3122" i="2"/>
  <c r="K3122" i="2"/>
  <c r="L3122" i="2" s="1"/>
  <c r="M3122" i="2"/>
  <c r="N3122" i="2"/>
  <c r="S3122" i="2"/>
  <c r="J3123" i="2"/>
  <c r="J3124" i="2"/>
  <c r="J3125" i="2"/>
  <c r="L3125" i="2" s="1"/>
  <c r="K3125" i="2"/>
  <c r="M3125" i="2"/>
  <c r="S3125" i="2" s="1"/>
  <c r="N3125" i="2"/>
  <c r="O3125" i="2"/>
  <c r="P3125" i="2"/>
  <c r="J3126" i="2"/>
  <c r="K3126" i="2"/>
  <c r="M3126" i="2" s="1"/>
  <c r="L3126" i="2"/>
  <c r="N3126" i="2"/>
  <c r="S3126" i="2"/>
  <c r="J3127" i="2"/>
  <c r="N3127" i="2" s="1"/>
  <c r="K3127" i="2"/>
  <c r="J3128" i="2"/>
  <c r="J3129" i="2"/>
  <c r="K3129" i="2"/>
  <c r="M3129" i="2"/>
  <c r="P3129" i="2" s="1"/>
  <c r="N3129" i="2"/>
  <c r="S3129" i="2"/>
  <c r="J3130" i="2"/>
  <c r="K3130" i="2"/>
  <c r="L3130" i="2" s="1"/>
  <c r="N3130" i="2"/>
  <c r="J3131" i="2"/>
  <c r="J3132" i="2"/>
  <c r="J3133" i="2"/>
  <c r="L3133" i="2" s="1"/>
  <c r="K3133" i="2"/>
  <c r="M3133" i="2" s="1"/>
  <c r="N3133" i="2"/>
  <c r="J3134" i="2"/>
  <c r="K3134" i="2"/>
  <c r="M3134" i="2" s="1"/>
  <c r="L3134" i="2"/>
  <c r="N3134" i="2"/>
  <c r="S3134" i="2"/>
  <c r="J3135" i="2"/>
  <c r="N3135" i="2" s="1"/>
  <c r="K3135" i="2"/>
  <c r="M3135" i="2" s="1"/>
  <c r="S3135" i="2" s="1"/>
  <c r="L3135" i="2"/>
  <c r="O3135" i="2"/>
  <c r="Q3135" i="2" s="1"/>
  <c r="R3135" i="2" s="1"/>
  <c r="J3136" i="2"/>
  <c r="J3137" i="2"/>
  <c r="K3137" i="2"/>
  <c r="M3137" i="2" s="1"/>
  <c r="N3137" i="2"/>
  <c r="J3138" i="2"/>
  <c r="K3138" i="2"/>
  <c r="L3138" i="2" s="1"/>
  <c r="M3138" i="2"/>
  <c r="S3138" i="2" s="1"/>
  <c r="N3138" i="2"/>
  <c r="J3139" i="2"/>
  <c r="J3140" i="2"/>
  <c r="J3141" i="2"/>
  <c r="K3141" i="2"/>
  <c r="M3141" i="2"/>
  <c r="N3141" i="2"/>
  <c r="J3142" i="2"/>
  <c r="K3142" i="2"/>
  <c r="M3142" i="2" s="1"/>
  <c r="S3142" i="2" s="1"/>
  <c r="L3142" i="2"/>
  <c r="N3142" i="2"/>
  <c r="J3143" i="2"/>
  <c r="N3143" i="2" s="1"/>
  <c r="K3143" i="2"/>
  <c r="M3143" i="2" s="1"/>
  <c r="S3143" i="2" s="1"/>
  <c r="J3144" i="2"/>
  <c r="J3145" i="2"/>
  <c r="K3145" i="2"/>
  <c r="M3145" i="2" s="1"/>
  <c r="S3145" i="2" s="1"/>
  <c r="N3145" i="2"/>
  <c r="P3145" i="2" s="1"/>
  <c r="J3146" i="2"/>
  <c r="K3146" i="2"/>
  <c r="L3146" i="2" s="1"/>
  <c r="M3146" i="2"/>
  <c r="N3146" i="2"/>
  <c r="S3146" i="2"/>
  <c r="J3147" i="2"/>
  <c r="J3148" i="2"/>
  <c r="J3149" i="2"/>
  <c r="L3149" i="2" s="1"/>
  <c r="K3149" i="2"/>
  <c r="M3149" i="2"/>
  <c r="S3149" i="2" s="1"/>
  <c r="N3149" i="2"/>
  <c r="O3149" i="2"/>
  <c r="P3149" i="2"/>
  <c r="J3150" i="2"/>
  <c r="K3150" i="2"/>
  <c r="M3150" i="2" s="1"/>
  <c r="S3150" i="2" s="1"/>
  <c r="N3150" i="2"/>
  <c r="J3151" i="2"/>
  <c r="N3151" i="2" s="1"/>
  <c r="P3151" i="2" s="1"/>
  <c r="K3151" i="2"/>
  <c r="M3151" i="2" s="1"/>
  <c r="S3151" i="2" s="1"/>
  <c r="L3151" i="2"/>
  <c r="J3152" i="2"/>
  <c r="J3153" i="2"/>
  <c r="L3153" i="2" s="1"/>
  <c r="K3153" i="2"/>
  <c r="M3153" i="2"/>
  <c r="N3153" i="2"/>
  <c r="P3153" i="2" s="1"/>
  <c r="S3153" i="2"/>
  <c r="J3154" i="2"/>
  <c r="K3154" i="2"/>
  <c r="M3154" i="2" s="1"/>
  <c r="L3154" i="2"/>
  <c r="N3154" i="2"/>
  <c r="S3154" i="2"/>
  <c r="J3155" i="2"/>
  <c r="J3156" i="2"/>
  <c r="J3157" i="2"/>
  <c r="L3157" i="2" s="1"/>
  <c r="K3157" i="2"/>
  <c r="M3157" i="2"/>
  <c r="S3157" i="2" s="1"/>
  <c r="N3157" i="2"/>
  <c r="O3157" i="2"/>
  <c r="J3158" i="2"/>
  <c r="K3158" i="2"/>
  <c r="M3158" i="2" s="1"/>
  <c r="S3158" i="2" s="1"/>
  <c r="N3158" i="2"/>
  <c r="J3159" i="2"/>
  <c r="N3159" i="2" s="1"/>
  <c r="J3160" i="2"/>
  <c r="J3161" i="2"/>
  <c r="K3161" i="2"/>
  <c r="M3161" i="2"/>
  <c r="P3161" i="2" s="1"/>
  <c r="N3161" i="2"/>
  <c r="J3162" i="2"/>
  <c r="K3162" i="2"/>
  <c r="L3162" i="2" s="1"/>
  <c r="N3162" i="2"/>
  <c r="J3163" i="2"/>
  <c r="J3164" i="2"/>
  <c r="J3165" i="2"/>
  <c r="K3165" i="2"/>
  <c r="M3165" i="2"/>
  <c r="S3165" i="2" s="1"/>
  <c r="N3165" i="2"/>
  <c r="J3166" i="2"/>
  <c r="K3166" i="2"/>
  <c r="M3166" i="2" s="1"/>
  <c r="L3166" i="2"/>
  <c r="N3166" i="2"/>
  <c r="S3166" i="2"/>
  <c r="J3167" i="2"/>
  <c r="N3167" i="2" s="1"/>
  <c r="O3167" i="2" s="1"/>
  <c r="Q3167" i="2" s="1"/>
  <c r="R3167" i="2" s="1"/>
  <c r="K3167" i="2"/>
  <c r="M3167" i="2" s="1"/>
  <c r="S3167" i="2" s="1"/>
  <c r="L3167" i="2"/>
  <c r="J3168" i="2"/>
  <c r="J3169" i="2"/>
  <c r="K3169" i="2"/>
  <c r="M3169" i="2" s="1"/>
  <c r="S3169" i="2" s="1"/>
  <c r="N3169" i="2"/>
  <c r="P3169" i="2" s="1"/>
  <c r="J3170" i="2"/>
  <c r="K3170" i="2"/>
  <c r="L3170" i="2"/>
  <c r="M3170" i="2"/>
  <c r="S3170" i="2" s="1"/>
  <c r="N3170" i="2"/>
  <c r="J3171" i="2"/>
  <c r="J3172" i="2"/>
  <c r="J3173" i="2"/>
  <c r="K3173" i="2"/>
  <c r="M3173" i="2"/>
  <c r="S3173" i="2" s="1"/>
  <c r="N3173" i="2"/>
  <c r="O3173" i="2" s="1"/>
  <c r="J3174" i="2"/>
  <c r="K3174" i="2"/>
  <c r="M3174" i="2" s="1"/>
  <c r="S3174" i="2" s="1"/>
  <c r="L3174" i="2"/>
  <c r="N3174" i="2"/>
  <c r="J3175" i="2"/>
  <c r="N3175" i="2" s="1"/>
  <c r="O3175" i="2" s="1"/>
  <c r="K3175" i="2"/>
  <c r="M3175" i="2" s="1"/>
  <c r="S3175" i="2" s="1"/>
  <c r="J3176" i="2"/>
  <c r="K3176" i="2" s="1"/>
  <c r="M3176" i="2" s="1"/>
  <c r="S3176" i="2" s="1"/>
  <c r="J3177" i="2"/>
  <c r="L3177" i="2" s="1"/>
  <c r="K3177" i="2"/>
  <c r="M3177" i="2" s="1"/>
  <c r="S3177" i="2" s="1"/>
  <c r="N3177" i="2"/>
  <c r="O3177" i="2"/>
  <c r="J3178" i="2"/>
  <c r="K3178" i="2"/>
  <c r="M3178" i="2" s="1"/>
  <c r="S3178" i="2" s="1"/>
  <c r="L3178" i="2"/>
  <c r="N3178" i="2"/>
  <c r="O3178" i="2" s="1"/>
  <c r="J3179" i="2"/>
  <c r="K3179" i="2"/>
  <c r="M3179" i="2" s="1"/>
  <c r="S3179" i="2" s="1"/>
  <c r="J3180" i="2"/>
  <c r="K3180" i="2" s="1"/>
  <c r="M3180" i="2" s="1"/>
  <c r="S3180" i="2" s="1"/>
  <c r="J3181" i="2"/>
  <c r="K3181" i="2"/>
  <c r="L3181" i="2" s="1"/>
  <c r="M3181" i="2"/>
  <c r="N3181" i="2"/>
  <c r="O3181" i="2" s="1"/>
  <c r="S3181" i="2"/>
  <c r="J3182" i="2"/>
  <c r="K3182" i="2"/>
  <c r="L3182" i="2"/>
  <c r="M3182" i="2"/>
  <c r="S3182" i="2" s="1"/>
  <c r="N3182" i="2"/>
  <c r="O3182" i="2" s="1"/>
  <c r="Q3182" i="2" s="1"/>
  <c r="J3183" i="2"/>
  <c r="K3183" i="2" s="1"/>
  <c r="M3183" i="2" s="1"/>
  <c r="S3183" i="2"/>
  <c r="J3184" i="2"/>
  <c r="K3184" i="2" s="1"/>
  <c r="M3184" i="2" s="1"/>
  <c r="S3184" i="2" s="1"/>
  <c r="J3185" i="2"/>
  <c r="L3185" i="2" s="1"/>
  <c r="K3185" i="2"/>
  <c r="M3185" i="2" s="1"/>
  <c r="S3185" i="2" s="1"/>
  <c r="N3185" i="2"/>
  <c r="P3185" i="2" s="1"/>
  <c r="O3185" i="2"/>
  <c r="J3186" i="2"/>
  <c r="K3186" i="2"/>
  <c r="M3186" i="2" s="1"/>
  <c r="S3186" i="2" s="1"/>
  <c r="L3186" i="2"/>
  <c r="N3186" i="2"/>
  <c r="O3186" i="2" s="1"/>
  <c r="J3187" i="2"/>
  <c r="K3187" i="2"/>
  <c r="M3187" i="2" s="1"/>
  <c r="S3187" i="2" s="1"/>
  <c r="J3188" i="2"/>
  <c r="K3188" i="2" s="1"/>
  <c r="M3188" i="2" s="1"/>
  <c r="S3188" i="2" s="1"/>
  <c r="J3189" i="2"/>
  <c r="K3189" i="2"/>
  <c r="L3189" i="2" s="1"/>
  <c r="M3189" i="2"/>
  <c r="N3189" i="2"/>
  <c r="O3189" i="2" s="1"/>
  <c r="S3189" i="2"/>
  <c r="J3190" i="2"/>
  <c r="K3190" i="2"/>
  <c r="L3190" i="2"/>
  <c r="M3190" i="2"/>
  <c r="S3190" i="2" s="1"/>
  <c r="N3190" i="2"/>
  <c r="J3191" i="2"/>
  <c r="K3191" i="2" s="1"/>
  <c r="M3191" i="2" s="1"/>
  <c r="S3191" i="2" s="1"/>
  <c r="J3192" i="2"/>
  <c r="K3192" i="2" s="1"/>
  <c r="M3192" i="2" s="1"/>
  <c r="S3192" i="2" s="1"/>
  <c r="J3193" i="2"/>
  <c r="L3193" i="2" s="1"/>
  <c r="K3193" i="2"/>
  <c r="M3193" i="2" s="1"/>
  <c r="S3193" i="2" s="1"/>
  <c r="N3193" i="2"/>
  <c r="P3193" i="2" s="1"/>
  <c r="O3193" i="2"/>
  <c r="J3194" i="2"/>
  <c r="K3194" i="2"/>
  <c r="M3194" i="2" s="1"/>
  <c r="S3194" i="2" s="1"/>
  <c r="L3194" i="2"/>
  <c r="N3194" i="2"/>
  <c r="J3195" i="2"/>
  <c r="K3195" i="2"/>
  <c r="M3195" i="2" s="1"/>
  <c r="S3195" i="2" s="1"/>
  <c r="J3196" i="2"/>
  <c r="K3196" i="2" s="1"/>
  <c r="M3196" i="2" s="1"/>
  <c r="S3196" i="2" s="1"/>
  <c r="J3197" i="2"/>
  <c r="L3197" i="2" s="1"/>
  <c r="K3197" i="2"/>
  <c r="M3197" i="2"/>
  <c r="N3197" i="2"/>
  <c r="O3197" i="2" s="1"/>
  <c r="S3197" i="2"/>
  <c r="J3198" i="2"/>
  <c r="K3198" i="2"/>
  <c r="L3198" i="2"/>
  <c r="M3198" i="2"/>
  <c r="S3198" i="2" s="1"/>
  <c r="N3198" i="2"/>
  <c r="O3198" i="2" s="1"/>
  <c r="Q3198" i="2" s="1"/>
  <c r="J3199" i="2"/>
  <c r="K3199" i="2" s="1"/>
  <c r="M3199" i="2" s="1"/>
  <c r="S3199" i="2"/>
  <c r="J3200" i="2"/>
  <c r="K3200" i="2" s="1"/>
  <c r="M3200" i="2" s="1"/>
  <c r="S3200" i="2" s="1"/>
  <c r="J3201" i="2"/>
  <c r="L3201" i="2" s="1"/>
  <c r="K3201" i="2"/>
  <c r="M3201" i="2" s="1"/>
  <c r="S3201" i="2" s="1"/>
  <c r="N3201" i="2"/>
  <c r="J3202" i="2"/>
  <c r="K3202" i="2"/>
  <c r="M3202" i="2" s="1"/>
  <c r="S3202" i="2" s="1"/>
  <c r="L3202" i="2"/>
  <c r="N3202" i="2"/>
  <c r="J3203" i="2"/>
  <c r="K3203" i="2"/>
  <c r="M3203" i="2" s="1"/>
  <c r="S3203" i="2" s="1"/>
  <c r="J3204" i="2"/>
  <c r="K3204" i="2" s="1"/>
  <c r="M3204" i="2" s="1"/>
  <c r="S3204" i="2" s="1"/>
  <c r="J3205" i="2"/>
  <c r="L3205" i="2" s="1"/>
  <c r="K3205" i="2"/>
  <c r="M3205" i="2"/>
  <c r="N3205" i="2"/>
  <c r="O3205" i="2" s="1"/>
  <c r="S3205" i="2"/>
  <c r="J3206" i="2"/>
  <c r="K3206" i="2"/>
  <c r="L3206" i="2"/>
  <c r="M3206" i="2"/>
  <c r="S3206" i="2" s="1"/>
  <c r="N3206" i="2"/>
  <c r="J3207" i="2"/>
  <c r="K3207" i="2" s="1"/>
  <c r="M3207" i="2" s="1"/>
  <c r="S3207" i="2" s="1"/>
  <c r="J3208" i="2"/>
  <c r="K3208" i="2" s="1"/>
  <c r="M3208" i="2" s="1"/>
  <c r="S3208" i="2" s="1"/>
  <c r="J3209" i="2"/>
  <c r="L3209" i="2" s="1"/>
  <c r="K3209" i="2"/>
  <c r="M3209" i="2" s="1"/>
  <c r="S3209" i="2" s="1"/>
  <c r="N3209" i="2"/>
  <c r="P3209" i="2" s="1"/>
  <c r="O3209" i="2"/>
  <c r="J3210" i="2"/>
  <c r="K3210" i="2"/>
  <c r="M3210" i="2" s="1"/>
  <c r="S3210" i="2" s="1"/>
  <c r="L3210" i="2"/>
  <c r="N3210" i="2"/>
  <c r="O3210" i="2" s="1"/>
  <c r="J3211" i="2"/>
  <c r="K3211" i="2"/>
  <c r="M3211" i="2" s="1"/>
  <c r="S3211" i="2" s="1"/>
  <c r="J3212" i="2"/>
  <c r="K3212" i="2" s="1"/>
  <c r="M3212" i="2" s="1"/>
  <c r="S3212" i="2" s="1"/>
  <c r="J3213" i="2"/>
  <c r="L3213" i="2" s="1"/>
  <c r="K3213" i="2"/>
  <c r="M3213" i="2"/>
  <c r="N3213" i="2"/>
  <c r="O3213" i="2" s="1"/>
  <c r="S3213" i="2"/>
  <c r="J3214" i="2"/>
  <c r="K3214" i="2"/>
  <c r="L3214" i="2"/>
  <c r="M3214" i="2"/>
  <c r="S3214" i="2" s="1"/>
  <c r="N3214" i="2"/>
  <c r="O3214" i="2" s="1"/>
  <c r="Q3214" i="2" s="1"/>
  <c r="J3215" i="2"/>
  <c r="K3215" i="2" s="1"/>
  <c r="M3215" i="2" s="1"/>
  <c r="S3215" i="2"/>
  <c r="J3216" i="2"/>
  <c r="K3216" i="2" s="1"/>
  <c r="M3216" i="2" s="1"/>
  <c r="S3216" i="2" s="1"/>
  <c r="J3217" i="2"/>
  <c r="L3217" i="2" s="1"/>
  <c r="K3217" i="2"/>
  <c r="M3217" i="2" s="1"/>
  <c r="S3217" i="2" s="1"/>
  <c r="N3217" i="2"/>
  <c r="P3217" i="2" s="1"/>
  <c r="O3217" i="2"/>
  <c r="J3218" i="2"/>
  <c r="K3218" i="2"/>
  <c r="M3218" i="2" s="1"/>
  <c r="S3218" i="2" s="1"/>
  <c r="L3218" i="2"/>
  <c r="N3218" i="2"/>
  <c r="O3218" i="2" s="1"/>
  <c r="J3219" i="2"/>
  <c r="K3219" i="2"/>
  <c r="M3219" i="2" s="1"/>
  <c r="S3219" i="2" s="1"/>
  <c r="J3220" i="2"/>
  <c r="K3220" i="2" s="1"/>
  <c r="M3220" i="2" s="1"/>
  <c r="S3220" i="2" s="1"/>
  <c r="J3221" i="2"/>
  <c r="L3221" i="2" s="1"/>
  <c r="K3221" i="2"/>
  <c r="M3221" i="2"/>
  <c r="N3221" i="2"/>
  <c r="O3221" i="2" s="1"/>
  <c r="S3221" i="2"/>
  <c r="J3222" i="2"/>
  <c r="K3222" i="2"/>
  <c r="L3222" i="2"/>
  <c r="M3222" i="2"/>
  <c r="S3222" i="2" s="1"/>
  <c r="N3222" i="2"/>
  <c r="J3223" i="2"/>
  <c r="K3223" i="2" s="1"/>
  <c r="M3223" i="2" s="1"/>
  <c r="S3223" i="2"/>
  <c r="J3224" i="2"/>
  <c r="K3224" i="2" s="1"/>
  <c r="M3224" i="2" s="1"/>
  <c r="S3224" i="2" s="1"/>
  <c r="J3225" i="2"/>
  <c r="L3225" i="2" s="1"/>
  <c r="K3225" i="2"/>
  <c r="M3225" i="2" s="1"/>
  <c r="S3225" i="2" s="1"/>
  <c r="N3225" i="2"/>
  <c r="J3226" i="2"/>
  <c r="K3226" i="2"/>
  <c r="M3226" i="2" s="1"/>
  <c r="S3226" i="2" s="1"/>
  <c r="L3226" i="2"/>
  <c r="N3226" i="2"/>
  <c r="O3226" i="2" s="1"/>
  <c r="J3227" i="2"/>
  <c r="K3227" i="2"/>
  <c r="M3227" i="2" s="1"/>
  <c r="S3227" i="2" s="1"/>
  <c r="J3228" i="2"/>
  <c r="K3228" i="2" s="1"/>
  <c r="M3228" i="2" s="1"/>
  <c r="S3228" i="2" s="1"/>
  <c r="J3229" i="2"/>
  <c r="L3229" i="2" s="1"/>
  <c r="K3229" i="2"/>
  <c r="M3229" i="2"/>
  <c r="N3229" i="2"/>
  <c r="O3229" i="2" s="1"/>
  <c r="S3229" i="2"/>
  <c r="J3230" i="2"/>
  <c r="K3230" i="2"/>
  <c r="L3230" i="2"/>
  <c r="M3230" i="2"/>
  <c r="S3230" i="2" s="1"/>
  <c r="N3230" i="2"/>
  <c r="O3230" i="2" s="1"/>
  <c r="Q3230" i="2" s="1"/>
  <c r="J3231" i="2"/>
  <c r="K3231" i="2" s="1"/>
  <c r="M3231" i="2" s="1"/>
  <c r="S3231" i="2" s="1"/>
  <c r="J3232" i="2"/>
  <c r="K3232" i="2" s="1"/>
  <c r="M3232" i="2" s="1"/>
  <c r="S3232" i="2" s="1"/>
  <c r="J3233" i="2"/>
  <c r="L3233" i="2" s="1"/>
  <c r="K3233" i="2"/>
  <c r="M3233" i="2" s="1"/>
  <c r="S3233" i="2" s="1"/>
  <c r="N3233" i="2"/>
  <c r="J3234" i="2"/>
  <c r="K3234" i="2"/>
  <c r="M3234" i="2" s="1"/>
  <c r="S3234" i="2" s="1"/>
  <c r="L3234" i="2"/>
  <c r="N3234" i="2"/>
  <c r="O3234" i="2" s="1"/>
  <c r="J3235" i="2"/>
  <c r="L3235" i="2" s="1"/>
  <c r="K3235" i="2"/>
  <c r="M3235" i="2" s="1"/>
  <c r="S3235" i="2" s="1"/>
  <c r="J3236" i="2"/>
  <c r="K3236" i="2" s="1"/>
  <c r="M3236" i="2" s="1"/>
  <c r="S3236" i="2" s="1"/>
  <c r="J3237" i="2"/>
  <c r="L3237" i="2" s="1"/>
  <c r="K3237" i="2"/>
  <c r="M3237" i="2"/>
  <c r="N3237" i="2"/>
  <c r="O3237" i="2" s="1"/>
  <c r="S3237" i="2"/>
  <c r="J3238" i="2"/>
  <c r="K3238" i="2"/>
  <c r="L3238" i="2"/>
  <c r="M3238" i="2"/>
  <c r="S3238" i="2" s="1"/>
  <c r="N3238" i="2"/>
  <c r="O3238" i="2" s="1"/>
  <c r="Q3238" i="2" s="1"/>
  <c r="J3239" i="2"/>
  <c r="K3239" i="2" s="1"/>
  <c r="M3239" i="2" s="1"/>
  <c r="S3239" i="2"/>
  <c r="J3240" i="2"/>
  <c r="K3240" i="2" s="1"/>
  <c r="M3240" i="2" s="1"/>
  <c r="S3240" i="2" s="1"/>
  <c r="J3241" i="2"/>
  <c r="L3241" i="2" s="1"/>
  <c r="K3241" i="2"/>
  <c r="M3241" i="2" s="1"/>
  <c r="S3241" i="2" s="1"/>
  <c r="N3241" i="2"/>
  <c r="O3241" i="2"/>
  <c r="J3242" i="2"/>
  <c r="K3242" i="2"/>
  <c r="M3242" i="2" s="1"/>
  <c r="S3242" i="2" s="1"/>
  <c r="L3242" i="2"/>
  <c r="N3242" i="2"/>
  <c r="O3242" i="2" s="1"/>
  <c r="J3243" i="2"/>
  <c r="L3243" i="2" s="1"/>
  <c r="K3243" i="2"/>
  <c r="M3243" i="2" s="1"/>
  <c r="S3243" i="2" s="1"/>
  <c r="J3244" i="2"/>
  <c r="K3244" i="2" s="1"/>
  <c r="M3244" i="2" s="1"/>
  <c r="S3244" i="2" s="1"/>
  <c r="J3245" i="2"/>
  <c r="L3245" i="2" s="1"/>
  <c r="K3245" i="2"/>
  <c r="M3245" i="2"/>
  <c r="N3245" i="2"/>
  <c r="O3245" i="2" s="1"/>
  <c r="S3245" i="2"/>
  <c r="J3246" i="2"/>
  <c r="K3246" i="2"/>
  <c r="L3246" i="2"/>
  <c r="M3246" i="2"/>
  <c r="S3246" i="2" s="1"/>
  <c r="N3246" i="2"/>
  <c r="O3246" i="2" s="1"/>
  <c r="Q3246" i="2" s="1"/>
  <c r="J3247" i="2"/>
  <c r="K3247" i="2" s="1"/>
  <c r="M3247" i="2" s="1"/>
  <c r="S3247" i="2"/>
  <c r="J3248" i="2"/>
  <c r="K3248" i="2" s="1"/>
  <c r="M3248" i="2" s="1"/>
  <c r="S3248" i="2" s="1"/>
  <c r="J3249" i="2"/>
  <c r="L3249" i="2" s="1"/>
  <c r="K3249" i="2"/>
  <c r="M3249" i="2" s="1"/>
  <c r="S3249" i="2" s="1"/>
  <c r="N3249" i="2"/>
  <c r="P3249" i="2" s="1"/>
  <c r="O3249" i="2"/>
  <c r="J3250" i="2"/>
  <c r="K3250" i="2"/>
  <c r="M3250" i="2" s="1"/>
  <c r="S3250" i="2" s="1"/>
  <c r="L3250" i="2"/>
  <c r="N3250" i="2"/>
  <c r="J3251" i="2"/>
  <c r="K3251" i="2"/>
  <c r="M3251" i="2" s="1"/>
  <c r="S3251" i="2" s="1"/>
  <c r="J3252" i="2"/>
  <c r="K3252" i="2" s="1"/>
  <c r="M3252" i="2" s="1"/>
  <c r="J3253" i="2"/>
  <c r="L3253" i="2" s="1"/>
  <c r="K3253" i="2"/>
  <c r="M3253" i="2"/>
  <c r="N3253" i="2"/>
  <c r="O3253" i="2" s="1"/>
  <c r="S3253" i="2"/>
  <c r="J3254" i="2"/>
  <c r="K3254" i="2"/>
  <c r="L3254" i="2"/>
  <c r="M3254" i="2"/>
  <c r="S3254" i="2" s="1"/>
  <c r="N3254" i="2"/>
  <c r="O3254" i="2" s="1"/>
  <c r="Q3254" i="2" s="1"/>
  <c r="J3255" i="2"/>
  <c r="K3255" i="2" s="1"/>
  <c r="M3255" i="2" s="1"/>
  <c r="S3255" i="2" s="1"/>
  <c r="J3256" i="2"/>
  <c r="K3256" i="2" s="1"/>
  <c r="M3256" i="2" s="1"/>
  <c r="S3256" i="2" s="1"/>
  <c r="J3257" i="2"/>
  <c r="L3257" i="2" s="1"/>
  <c r="K3257" i="2"/>
  <c r="M3257" i="2" s="1"/>
  <c r="S3257" i="2" s="1"/>
  <c r="N3257" i="2"/>
  <c r="P3257" i="2" s="1"/>
  <c r="O3257" i="2"/>
  <c r="J3258" i="2"/>
  <c r="K3258" i="2"/>
  <c r="M3258" i="2" s="1"/>
  <c r="S3258" i="2" s="1"/>
  <c r="L3258" i="2"/>
  <c r="N3258" i="2"/>
  <c r="J3259" i="2"/>
  <c r="K3259" i="2"/>
  <c r="M3259" i="2" s="1"/>
  <c r="S3259" i="2" s="1"/>
  <c r="J3260" i="2"/>
  <c r="K3260" i="2" s="1"/>
  <c r="M3260" i="2" s="1"/>
  <c r="S3260" i="2" s="1"/>
  <c r="J3261" i="2"/>
  <c r="L3261" i="2" s="1"/>
  <c r="K3261" i="2"/>
  <c r="M3261" i="2"/>
  <c r="N3261" i="2"/>
  <c r="O3261" i="2" s="1"/>
  <c r="S3261" i="2"/>
  <c r="J3262" i="2"/>
  <c r="N3262" i="2" s="1"/>
  <c r="K3262" i="2"/>
  <c r="L3262" i="2"/>
  <c r="M3262" i="2"/>
  <c r="S3262" i="2" s="1"/>
  <c r="J3263" i="2"/>
  <c r="K3263" i="2" s="1"/>
  <c r="M3263" i="2" s="1"/>
  <c r="S3263" i="2" s="1"/>
  <c r="J3264" i="2"/>
  <c r="K3264" i="2" s="1"/>
  <c r="M3264" i="2" s="1"/>
  <c r="S3264" i="2" s="1"/>
  <c r="J3265" i="2"/>
  <c r="L3265" i="2" s="1"/>
  <c r="K3265" i="2"/>
  <c r="M3265" i="2" s="1"/>
  <c r="S3265" i="2" s="1"/>
  <c r="N3265" i="2"/>
  <c r="P3265" i="2" s="1"/>
  <c r="O3265" i="2"/>
  <c r="J3266" i="2"/>
  <c r="K3266" i="2"/>
  <c r="M3266" i="2" s="1"/>
  <c r="S3266" i="2" s="1"/>
  <c r="L3266" i="2"/>
  <c r="N3266" i="2"/>
  <c r="J3267" i="2"/>
  <c r="K3267" i="2"/>
  <c r="M3267" i="2" s="1"/>
  <c r="S3267" i="2" s="1"/>
  <c r="J3268" i="2"/>
  <c r="K3268" i="2" s="1"/>
  <c r="M3268" i="2" s="1"/>
  <c r="S3268" i="2" s="1"/>
  <c r="J3269" i="2"/>
  <c r="L3269" i="2" s="1"/>
  <c r="K3269" i="2"/>
  <c r="M3269" i="2"/>
  <c r="N3269" i="2"/>
  <c r="O3269" i="2" s="1"/>
  <c r="S3269" i="2"/>
  <c r="J3270" i="2"/>
  <c r="K3270" i="2"/>
  <c r="L3270" i="2"/>
  <c r="M3270" i="2"/>
  <c r="S3270" i="2" s="1"/>
  <c r="N3270" i="2"/>
  <c r="O3270" i="2" s="1"/>
  <c r="Q3270" i="2" s="1"/>
  <c r="J3271" i="2"/>
  <c r="K3271" i="2" s="1"/>
  <c r="M3271" i="2" s="1"/>
  <c r="S3271" i="2"/>
  <c r="J3272" i="2"/>
  <c r="K3272" i="2" s="1"/>
  <c r="M3272" i="2" s="1"/>
  <c r="S3272" i="2" s="1"/>
  <c r="J3273" i="2"/>
  <c r="L3273" i="2" s="1"/>
  <c r="K3273" i="2"/>
  <c r="M3273" i="2" s="1"/>
  <c r="S3273" i="2" s="1"/>
  <c r="N3273" i="2"/>
  <c r="J3274" i="2"/>
  <c r="K3274" i="2"/>
  <c r="M3274" i="2" s="1"/>
  <c r="S3274" i="2" s="1"/>
  <c r="L3274" i="2"/>
  <c r="N3274" i="2"/>
  <c r="J3275" i="2"/>
  <c r="K3275" i="2"/>
  <c r="M3275" i="2" s="1"/>
  <c r="S3275" i="2" s="1"/>
  <c r="J3276" i="2"/>
  <c r="K3276" i="2" s="1"/>
  <c r="M3276" i="2" s="1"/>
  <c r="S3276" i="2" s="1"/>
  <c r="J3277" i="2"/>
  <c r="L3277" i="2" s="1"/>
  <c r="K3277" i="2"/>
  <c r="M3277" i="2"/>
  <c r="N3277" i="2"/>
  <c r="O3277" i="2" s="1"/>
  <c r="S3277" i="2"/>
  <c r="J3278" i="2"/>
  <c r="N3278" i="2" s="1"/>
  <c r="K3278" i="2"/>
  <c r="L3278" i="2"/>
  <c r="M3278" i="2"/>
  <c r="S3278" i="2" s="1"/>
  <c r="J3279" i="2"/>
  <c r="K3279" i="2" s="1"/>
  <c r="M3279" i="2" s="1"/>
  <c r="S3279" i="2" s="1"/>
  <c r="J3280" i="2"/>
  <c r="K3280" i="2" s="1"/>
  <c r="M3280" i="2" s="1"/>
  <c r="S3280" i="2" s="1"/>
  <c r="J3281" i="2"/>
  <c r="L3281" i="2" s="1"/>
  <c r="K3281" i="2"/>
  <c r="M3281" i="2" s="1"/>
  <c r="S3281" i="2" s="1"/>
  <c r="N3281" i="2"/>
  <c r="P3281" i="2" s="1"/>
  <c r="O3281" i="2"/>
  <c r="J3282" i="2"/>
  <c r="K3282" i="2"/>
  <c r="M3282" i="2" s="1"/>
  <c r="S3282" i="2" s="1"/>
  <c r="L3282" i="2"/>
  <c r="N3282" i="2"/>
  <c r="O3282" i="2" s="1"/>
  <c r="J3283" i="2"/>
  <c r="K3283" i="2"/>
  <c r="M3283" i="2" s="1"/>
  <c r="S3283" i="2" s="1"/>
  <c r="J3284" i="2"/>
  <c r="K3284" i="2" s="1"/>
  <c r="M3284" i="2" s="1"/>
  <c r="S3284" i="2" s="1"/>
  <c r="J3285" i="2"/>
  <c r="L3285" i="2" s="1"/>
  <c r="K3285" i="2"/>
  <c r="M3285" i="2"/>
  <c r="N3285" i="2"/>
  <c r="O3285" i="2" s="1"/>
  <c r="S3285" i="2"/>
  <c r="J3286" i="2"/>
  <c r="N3286" i="2" s="1"/>
  <c r="K3286" i="2"/>
  <c r="L3286" i="2"/>
  <c r="M3286" i="2"/>
  <c r="S3286" i="2" s="1"/>
  <c r="J3287" i="2"/>
  <c r="K3287" i="2" s="1"/>
  <c r="M3287" i="2" s="1"/>
  <c r="S3287" i="2"/>
  <c r="J3288" i="2"/>
  <c r="K3288" i="2" s="1"/>
  <c r="M3288" i="2" s="1"/>
  <c r="S3288" i="2" s="1"/>
  <c r="J3289" i="2"/>
  <c r="L3289" i="2" s="1"/>
  <c r="K3289" i="2"/>
  <c r="M3289" i="2" s="1"/>
  <c r="S3289" i="2" s="1"/>
  <c r="N3289" i="2"/>
  <c r="J3290" i="2"/>
  <c r="K3290" i="2"/>
  <c r="M3290" i="2" s="1"/>
  <c r="S3290" i="2" s="1"/>
  <c r="L3290" i="2"/>
  <c r="N3290" i="2"/>
  <c r="J3291" i="2"/>
  <c r="K3291" i="2"/>
  <c r="M3291" i="2" s="1"/>
  <c r="S3291" i="2" s="1"/>
  <c r="J3292" i="2"/>
  <c r="K3292" i="2" s="1"/>
  <c r="M3292" i="2" s="1"/>
  <c r="S3292" i="2" s="1"/>
  <c r="J3293" i="2"/>
  <c r="L3293" i="2" s="1"/>
  <c r="K3293" i="2"/>
  <c r="M3293" i="2"/>
  <c r="N3293" i="2"/>
  <c r="O3293" i="2" s="1"/>
  <c r="S3293" i="2"/>
  <c r="J3294" i="2"/>
  <c r="N3294" i="2" s="1"/>
  <c r="K3294" i="2"/>
  <c r="L3294" i="2"/>
  <c r="M3294" i="2"/>
  <c r="S3294" i="2" s="1"/>
  <c r="J3295" i="2"/>
  <c r="J3296" i="2"/>
  <c r="K3296" i="2" s="1"/>
  <c r="M3296" i="2" s="1"/>
  <c r="S3296" i="2" s="1"/>
  <c r="J3297" i="2"/>
  <c r="L3297" i="2" s="1"/>
  <c r="K3297" i="2"/>
  <c r="M3297" i="2" s="1"/>
  <c r="S3297" i="2" s="1"/>
  <c r="N3297" i="2"/>
  <c r="J3298" i="2"/>
  <c r="K3298" i="2"/>
  <c r="M3298" i="2" s="1"/>
  <c r="S3298" i="2" s="1"/>
  <c r="L3298" i="2"/>
  <c r="N3298" i="2"/>
  <c r="O3298" i="2" s="1"/>
  <c r="Q3298" i="2" s="1"/>
  <c r="J3299" i="2"/>
  <c r="K3299" i="2" s="1"/>
  <c r="M3299" i="2" s="1"/>
  <c r="S3299" i="2" s="1"/>
  <c r="J3300" i="2"/>
  <c r="K3300" i="2" s="1"/>
  <c r="M3300" i="2" s="1"/>
  <c r="S3300" i="2" s="1"/>
  <c r="J3301" i="2"/>
  <c r="L3301" i="2" s="1"/>
  <c r="K3301" i="2"/>
  <c r="M3301" i="2"/>
  <c r="N3301" i="2"/>
  <c r="S3301" i="2"/>
  <c r="J3302" i="2"/>
  <c r="N3302" i="2" s="1"/>
  <c r="K3302" i="2"/>
  <c r="L3302" i="2"/>
  <c r="M3302" i="2"/>
  <c r="S3302" i="2" s="1"/>
  <c r="J3303" i="2"/>
  <c r="J3304" i="2"/>
  <c r="K3304" i="2" s="1"/>
  <c r="M3304" i="2" s="1"/>
  <c r="S3304" i="2" s="1"/>
  <c r="J3305" i="2"/>
  <c r="L3305" i="2" s="1"/>
  <c r="K3305" i="2"/>
  <c r="M3305" i="2" s="1"/>
  <c r="S3305" i="2" s="1"/>
  <c r="N3305" i="2"/>
  <c r="O3305" i="2"/>
  <c r="J3306" i="2"/>
  <c r="K3306" i="2"/>
  <c r="M3306" i="2" s="1"/>
  <c r="S3306" i="2" s="1"/>
  <c r="L3306" i="2"/>
  <c r="N3306" i="2"/>
  <c r="J3307" i="2"/>
  <c r="K3307" i="2"/>
  <c r="M3307" i="2" s="1"/>
  <c r="S3307" i="2" s="1"/>
  <c r="J3308" i="2"/>
  <c r="K3308" i="2" s="1"/>
  <c r="M3308" i="2" s="1"/>
  <c r="S3308" i="2" s="1"/>
  <c r="J3309" i="2"/>
  <c r="L3309" i="2" s="1"/>
  <c r="K3309" i="2"/>
  <c r="M3309" i="2"/>
  <c r="N3309" i="2"/>
  <c r="S3309" i="2"/>
  <c r="J3310" i="2"/>
  <c r="K3310" i="2"/>
  <c r="L3310" i="2"/>
  <c r="M3310" i="2"/>
  <c r="S3310" i="2" s="1"/>
  <c r="N3310" i="2"/>
  <c r="J3311" i="2"/>
  <c r="J3312" i="2"/>
  <c r="K3312" i="2" s="1"/>
  <c r="M3312" i="2" s="1"/>
  <c r="S3312" i="2" s="1"/>
  <c r="J3313" i="2"/>
  <c r="L3313" i="2" s="1"/>
  <c r="K3313" i="2"/>
  <c r="M3313" i="2" s="1"/>
  <c r="S3313" i="2" s="1"/>
  <c r="N3313" i="2"/>
  <c r="O3313" i="2" s="1"/>
  <c r="J3314" i="2"/>
  <c r="K3314" i="2"/>
  <c r="M3314" i="2" s="1"/>
  <c r="S3314" i="2" s="1"/>
  <c r="L3314" i="2"/>
  <c r="N3314" i="2"/>
  <c r="O3314" i="2" s="1"/>
  <c r="Q3314" i="2" s="1"/>
  <c r="J3315" i="2"/>
  <c r="K3315" i="2"/>
  <c r="M3315" i="2" s="1"/>
  <c r="S3315" i="2" s="1"/>
  <c r="J3316" i="2"/>
  <c r="K3316" i="2" s="1"/>
  <c r="M3316" i="2" s="1"/>
  <c r="S3316" i="2" s="1"/>
  <c r="J3317" i="2"/>
  <c r="L3317" i="2" s="1"/>
  <c r="K3317" i="2"/>
  <c r="M3317" i="2"/>
  <c r="N3317" i="2"/>
  <c r="S3317" i="2"/>
  <c r="J3318" i="2"/>
  <c r="N3318" i="2" s="1"/>
  <c r="K3318" i="2"/>
  <c r="L3318" i="2"/>
  <c r="M3318" i="2"/>
  <c r="S3318" i="2" s="1"/>
  <c r="J3319" i="2"/>
  <c r="J3320" i="2"/>
  <c r="K3320" i="2" s="1"/>
  <c r="M3320" i="2" s="1"/>
  <c r="S3320" i="2" s="1"/>
  <c r="J3321" i="2"/>
  <c r="L3321" i="2" s="1"/>
  <c r="K3321" i="2"/>
  <c r="M3321" i="2" s="1"/>
  <c r="S3321" i="2" s="1"/>
  <c r="N3321" i="2"/>
  <c r="O3321" i="2" s="1"/>
  <c r="J3322" i="2"/>
  <c r="K3322" i="2"/>
  <c r="M3322" i="2" s="1"/>
  <c r="S3322" i="2" s="1"/>
  <c r="L3322" i="2"/>
  <c r="N3322" i="2"/>
  <c r="J3323" i="2"/>
  <c r="K3323" i="2"/>
  <c r="M3323" i="2" s="1"/>
  <c r="S3323" i="2" s="1"/>
  <c r="J3324" i="2"/>
  <c r="K3324" i="2" s="1"/>
  <c r="M3324" i="2" s="1"/>
  <c r="S3324" i="2" s="1"/>
  <c r="J3325" i="2"/>
  <c r="L3325" i="2" s="1"/>
  <c r="K3325" i="2"/>
  <c r="M3325" i="2"/>
  <c r="N3325" i="2"/>
  <c r="S3325" i="2"/>
  <c r="J3326" i="2"/>
  <c r="N3326" i="2" s="1"/>
  <c r="K3326" i="2"/>
  <c r="L3326" i="2"/>
  <c r="M3326" i="2"/>
  <c r="S3326" i="2" s="1"/>
  <c r="J3327" i="2"/>
  <c r="J3328" i="2"/>
  <c r="N3328" i="2" s="1"/>
  <c r="K3328" i="2"/>
  <c r="L3328" i="2" s="1"/>
  <c r="M3328" i="2"/>
  <c r="S3328" i="2" s="1"/>
  <c r="P3328" i="2"/>
  <c r="J3329" i="2"/>
  <c r="L3329" i="2" s="1"/>
  <c r="K3329" i="2"/>
  <c r="M3329" i="2" s="1"/>
  <c r="S3329" i="2" s="1"/>
  <c r="N3329" i="2"/>
  <c r="O3329" i="2"/>
  <c r="J3330" i="2"/>
  <c r="K3330" i="2"/>
  <c r="M3330" i="2" s="1"/>
  <c r="S3330" i="2" s="1"/>
  <c r="L3330" i="2"/>
  <c r="N3330" i="2"/>
  <c r="O3330" i="2" s="1"/>
  <c r="Q3330" i="2" s="1"/>
  <c r="J3331" i="2"/>
  <c r="K3331" i="2" s="1"/>
  <c r="M3331" i="2" s="1"/>
  <c r="S3331" i="2" s="1"/>
  <c r="J3332" i="2"/>
  <c r="K3332" i="2" s="1"/>
  <c r="M3332" i="2" s="1"/>
  <c r="S3332" i="2" s="1"/>
  <c r="J3333" i="2"/>
  <c r="L3333" i="2" s="1"/>
  <c r="K3333" i="2"/>
  <c r="M3333" i="2"/>
  <c r="N3333" i="2"/>
  <c r="S3333" i="2"/>
  <c r="J3334" i="2"/>
  <c r="N3334" i="2" s="1"/>
  <c r="K3334" i="2"/>
  <c r="L3334" i="2"/>
  <c r="M3334" i="2"/>
  <c r="S3334" i="2" s="1"/>
  <c r="J3335" i="2"/>
  <c r="J3336" i="2"/>
  <c r="L3336" i="2" s="1"/>
  <c r="K3336" i="2"/>
  <c r="M3336" i="2"/>
  <c r="S3336" i="2" s="1"/>
  <c r="J3337" i="2"/>
  <c r="L3337" i="2" s="1"/>
  <c r="K3337" i="2"/>
  <c r="M3337" i="2" s="1"/>
  <c r="S3337" i="2" s="1"/>
  <c r="N3337" i="2"/>
  <c r="J3338" i="2"/>
  <c r="K3338" i="2"/>
  <c r="M3338" i="2" s="1"/>
  <c r="S3338" i="2" s="1"/>
  <c r="L3338" i="2"/>
  <c r="N3338" i="2"/>
  <c r="O3338" i="2" s="1"/>
  <c r="J3339" i="2"/>
  <c r="K3339" i="2"/>
  <c r="M3339" i="2" s="1"/>
  <c r="S3339" i="2" s="1"/>
  <c r="J3340" i="2"/>
  <c r="K3340" i="2" s="1"/>
  <c r="M3340" i="2" s="1"/>
  <c r="S3340" i="2" s="1"/>
  <c r="J3341" i="2"/>
  <c r="L3341" i="2" s="1"/>
  <c r="K3341" i="2"/>
  <c r="M3341" i="2"/>
  <c r="N3341" i="2"/>
  <c r="S3341" i="2"/>
  <c r="J3342" i="2"/>
  <c r="N3342" i="2" s="1"/>
  <c r="K3342" i="2"/>
  <c r="L3342" i="2"/>
  <c r="M3342" i="2"/>
  <c r="S3342" i="2" s="1"/>
  <c r="J3343" i="2"/>
  <c r="J3344" i="2"/>
  <c r="N3344" i="2" s="1"/>
  <c r="P3344" i="2" s="1"/>
  <c r="K3344" i="2"/>
  <c r="L3344" i="2" s="1"/>
  <c r="M3344" i="2"/>
  <c r="S3344" i="2" s="1"/>
  <c r="J3345" i="2"/>
  <c r="L3345" i="2" s="1"/>
  <c r="K3345" i="2"/>
  <c r="M3345" i="2" s="1"/>
  <c r="S3345" i="2" s="1"/>
  <c r="N3345" i="2"/>
  <c r="O3345" i="2"/>
  <c r="J3346" i="2"/>
  <c r="K3346" i="2"/>
  <c r="M3346" i="2" s="1"/>
  <c r="S3346" i="2" s="1"/>
  <c r="L3346" i="2"/>
  <c r="N3346" i="2"/>
  <c r="O3346" i="2" s="1"/>
  <c r="Q3346" i="2"/>
  <c r="J3347" i="2"/>
  <c r="K3347" i="2" s="1"/>
  <c r="M3347" i="2" s="1"/>
  <c r="S3347" i="2" s="1"/>
  <c r="J3348" i="2"/>
  <c r="K3348" i="2" s="1"/>
  <c r="M3348" i="2" s="1"/>
  <c r="S3348" i="2" s="1"/>
  <c r="J3349" i="2"/>
  <c r="L3349" i="2" s="1"/>
  <c r="K3349" i="2"/>
  <c r="M3349" i="2"/>
  <c r="N3349" i="2"/>
  <c r="S3349" i="2"/>
  <c r="J3350" i="2"/>
  <c r="N3350" i="2" s="1"/>
  <c r="K3350" i="2"/>
  <c r="L3350" i="2"/>
  <c r="M3350" i="2"/>
  <c r="S3350" i="2" s="1"/>
  <c r="J3351" i="2"/>
  <c r="J3352" i="2"/>
  <c r="L3352" i="2" s="1"/>
  <c r="K3352" i="2"/>
  <c r="M3352" i="2"/>
  <c r="S3352" i="2" s="1"/>
  <c r="J3353" i="2"/>
  <c r="K3353" i="2"/>
  <c r="M3353" i="2" s="1"/>
  <c r="S3353" i="2" s="1"/>
  <c r="N3353" i="2"/>
  <c r="J3354" i="2"/>
  <c r="K3354" i="2"/>
  <c r="M3354" i="2" s="1"/>
  <c r="S3354" i="2" s="1"/>
  <c r="L3354" i="2"/>
  <c r="N3354" i="2"/>
  <c r="O3354" i="2" s="1"/>
  <c r="Q3354" i="2" s="1"/>
  <c r="J3355" i="2"/>
  <c r="K3355" i="2"/>
  <c r="M3355" i="2" s="1"/>
  <c r="S3355" i="2" s="1"/>
  <c r="J3356" i="2"/>
  <c r="K3356" i="2" s="1"/>
  <c r="M3356" i="2" s="1"/>
  <c r="S3356" i="2" s="1"/>
  <c r="J3357" i="2"/>
  <c r="L3357" i="2" s="1"/>
  <c r="K3357" i="2"/>
  <c r="M3357" i="2"/>
  <c r="N3357" i="2"/>
  <c r="S3357" i="2"/>
  <c r="J3358" i="2"/>
  <c r="N3358" i="2" s="1"/>
  <c r="K3358" i="2"/>
  <c r="L3358" i="2"/>
  <c r="M3358" i="2"/>
  <c r="S3358" i="2" s="1"/>
  <c r="J3359" i="2"/>
  <c r="J3360" i="2"/>
  <c r="L3360" i="2" s="1"/>
  <c r="K3360" i="2"/>
  <c r="M3360" i="2"/>
  <c r="S3360" i="2" s="1"/>
  <c r="J3361" i="2"/>
  <c r="K3361" i="2"/>
  <c r="M3361" i="2" s="1"/>
  <c r="S3361" i="2" s="1"/>
  <c r="N3361" i="2"/>
  <c r="J3362" i="2"/>
  <c r="K3362" i="2"/>
  <c r="M3362" i="2" s="1"/>
  <c r="S3362" i="2" s="1"/>
  <c r="L3362" i="2"/>
  <c r="N3362" i="2"/>
  <c r="O3362" i="2" s="1"/>
  <c r="Q3362" i="2" s="1"/>
  <c r="J3363" i="2"/>
  <c r="K3363" i="2" s="1"/>
  <c r="M3363" i="2" s="1"/>
  <c r="S3363" i="2" s="1"/>
  <c r="J3364" i="2"/>
  <c r="K3364" i="2" s="1"/>
  <c r="M3364" i="2"/>
  <c r="S3364" i="2" s="1"/>
  <c r="J3365" i="2"/>
  <c r="L3365" i="2" s="1"/>
  <c r="K3365" i="2"/>
  <c r="M3365" i="2"/>
  <c r="N3365" i="2"/>
  <c r="S3365" i="2"/>
  <c r="J3366" i="2"/>
  <c r="N3366" i="2" s="1"/>
  <c r="K3366" i="2"/>
  <c r="L3366" i="2"/>
  <c r="M3366" i="2"/>
  <c r="S3366" i="2" s="1"/>
  <c r="J3367" i="2"/>
  <c r="J3368" i="2"/>
  <c r="L3368" i="2" s="1"/>
  <c r="K3368" i="2"/>
  <c r="M3368" i="2"/>
  <c r="S3368" i="2" s="1"/>
  <c r="J3369" i="2"/>
  <c r="K3369" i="2"/>
  <c r="M3369" i="2" s="1"/>
  <c r="S3369" i="2" s="1"/>
  <c r="N3369" i="2"/>
  <c r="O3369" i="2"/>
  <c r="J3370" i="2"/>
  <c r="K3370" i="2"/>
  <c r="M3370" i="2" s="1"/>
  <c r="S3370" i="2" s="1"/>
  <c r="N3370" i="2"/>
  <c r="O3370" i="2" s="1"/>
  <c r="J3371" i="2"/>
  <c r="K3371" i="2" s="1"/>
  <c r="M3371" i="2" s="1"/>
  <c r="S3371" i="2" s="1"/>
  <c r="J3372" i="2"/>
  <c r="K3372" i="2" s="1"/>
  <c r="M3372" i="2"/>
  <c r="S3372" i="2" s="1"/>
  <c r="J3373" i="2"/>
  <c r="L3373" i="2" s="1"/>
  <c r="K3373" i="2"/>
  <c r="M3373" i="2"/>
  <c r="N3373" i="2"/>
  <c r="S3373" i="2"/>
  <c r="J3374" i="2"/>
  <c r="N3374" i="2" s="1"/>
  <c r="K3374" i="2"/>
  <c r="L3374" i="2"/>
  <c r="M3374" i="2"/>
  <c r="S3374" i="2" s="1"/>
  <c r="J3375" i="2"/>
  <c r="J3376" i="2"/>
  <c r="N3376" i="2" s="1"/>
  <c r="K3376" i="2"/>
  <c r="L3376" i="2" s="1"/>
  <c r="M3376" i="2"/>
  <c r="S3376" i="2" s="1"/>
  <c r="J3377" i="2"/>
  <c r="K3377" i="2"/>
  <c r="M3377" i="2" s="1"/>
  <c r="S3377" i="2" s="1"/>
  <c r="N3377" i="2"/>
  <c r="O3377" i="2"/>
  <c r="J3378" i="2"/>
  <c r="K3378" i="2"/>
  <c r="M3378" i="2" s="1"/>
  <c r="S3378" i="2" s="1"/>
  <c r="N3378" i="2"/>
  <c r="O3378" i="2" s="1"/>
  <c r="J3379" i="2"/>
  <c r="K3379" i="2"/>
  <c r="M3379" i="2" s="1"/>
  <c r="S3379" i="2" s="1"/>
  <c r="J3380" i="2"/>
  <c r="J3381" i="2"/>
  <c r="L3381" i="2" s="1"/>
  <c r="K3381" i="2"/>
  <c r="M3381" i="2"/>
  <c r="S3381" i="2" s="1"/>
  <c r="N3381" i="2"/>
  <c r="P3381" i="2" s="1"/>
  <c r="J3382" i="2"/>
  <c r="N3382" i="2" s="1"/>
  <c r="K3382" i="2"/>
  <c r="L3382" i="2"/>
  <c r="M3382" i="2"/>
  <c r="S3382" i="2" s="1"/>
  <c r="J3383" i="2"/>
  <c r="J3384" i="2"/>
  <c r="L3384" i="2" s="1"/>
  <c r="K3384" i="2"/>
  <c r="M3384" i="2"/>
  <c r="S3384" i="2" s="1"/>
  <c r="J3385" i="2"/>
  <c r="K3385" i="2"/>
  <c r="M3385" i="2" s="1"/>
  <c r="S3385" i="2" s="1"/>
  <c r="N3385" i="2"/>
  <c r="O3385" i="2"/>
  <c r="J3386" i="2"/>
  <c r="K3386" i="2"/>
  <c r="M3386" i="2" s="1"/>
  <c r="S3386" i="2" s="1"/>
  <c r="L3386" i="2"/>
  <c r="N3386" i="2"/>
  <c r="J3387" i="2"/>
  <c r="K3387" i="2"/>
  <c r="M3387" i="2" s="1"/>
  <c r="S3387" i="2" s="1"/>
  <c r="J3388" i="2"/>
  <c r="J3389" i="2"/>
  <c r="L3389" i="2" s="1"/>
  <c r="K3389" i="2"/>
  <c r="M3389" i="2"/>
  <c r="N3389" i="2"/>
  <c r="P3389" i="2"/>
  <c r="S3389" i="2"/>
  <c r="J3390" i="2"/>
  <c r="N3390" i="2" s="1"/>
  <c r="K3390" i="2"/>
  <c r="L3390" i="2"/>
  <c r="M3390" i="2"/>
  <c r="S3390" i="2" s="1"/>
  <c r="J3391" i="2"/>
  <c r="J3392" i="2"/>
  <c r="L3392" i="2" s="1"/>
  <c r="K3392" i="2"/>
  <c r="M3392" i="2"/>
  <c r="S3392" i="2" s="1"/>
  <c r="J3393" i="2"/>
  <c r="K3393" i="2"/>
  <c r="M3393" i="2" s="1"/>
  <c r="S3393" i="2" s="1"/>
  <c r="N3393" i="2"/>
  <c r="O3393" i="2" s="1"/>
  <c r="J3394" i="2"/>
  <c r="K3394" i="2"/>
  <c r="M3394" i="2" s="1"/>
  <c r="S3394" i="2" s="1"/>
  <c r="L3394" i="2"/>
  <c r="N3394" i="2"/>
  <c r="J3395" i="2"/>
  <c r="K3395" i="2"/>
  <c r="M3395" i="2" s="1"/>
  <c r="S3395" i="2" s="1"/>
  <c r="J3396" i="2"/>
  <c r="J3397" i="2"/>
  <c r="L3397" i="2" s="1"/>
  <c r="K3397" i="2"/>
  <c r="M3397" i="2"/>
  <c r="N3397" i="2"/>
  <c r="P3397" i="2"/>
  <c r="S3397" i="2"/>
  <c r="J3398" i="2"/>
  <c r="N3398" i="2" s="1"/>
  <c r="K3398" i="2"/>
  <c r="L3398" i="2"/>
  <c r="M3398" i="2"/>
  <c r="S3398" i="2"/>
  <c r="J3399" i="2"/>
  <c r="J3400" i="2"/>
  <c r="L3400" i="2" s="1"/>
  <c r="K3400" i="2"/>
  <c r="M3400" i="2"/>
  <c r="S3400" i="2" s="1"/>
  <c r="J3401" i="2"/>
  <c r="K3401" i="2"/>
  <c r="M3401" i="2" s="1"/>
  <c r="N3401" i="2"/>
  <c r="O3401" i="2"/>
  <c r="S3401" i="2"/>
  <c r="J3402" i="2"/>
  <c r="K3402" i="2"/>
  <c r="M3402" i="2" s="1"/>
  <c r="S3402" i="2" s="1"/>
  <c r="L3402" i="2"/>
  <c r="N3402" i="2"/>
  <c r="J3403" i="2"/>
  <c r="K3403" i="2"/>
  <c r="M3403" i="2" s="1"/>
  <c r="S3403" i="2" s="1"/>
  <c r="J3404" i="2"/>
  <c r="J3405" i="2"/>
  <c r="K3405" i="2"/>
  <c r="M3405" i="2"/>
  <c r="N3405" i="2"/>
  <c r="P3405" i="2"/>
  <c r="S3405" i="2"/>
  <c r="J3406" i="2"/>
  <c r="N3406" i="2" s="1"/>
  <c r="K3406" i="2"/>
  <c r="L3406" i="2"/>
  <c r="M3406" i="2"/>
  <c r="S3406" i="2"/>
  <c r="J3407" i="2"/>
  <c r="J3408" i="2"/>
  <c r="L3408" i="2" s="1"/>
  <c r="K3408" i="2"/>
  <c r="M3408" i="2"/>
  <c r="S3408" i="2" s="1"/>
  <c r="J3409" i="2"/>
  <c r="K3409" i="2"/>
  <c r="M3409" i="2" s="1"/>
  <c r="N3409" i="2"/>
  <c r="O3409" i="2"/>
  <c r="S3409" i="2"/>
  <c r="J3410" i="2"/>
  <c r="K3410" i="2"/>
  <c r="M3410" i="2" s="1"/>
  <c r="S3410" i="2" s="1"/>
  <c r="L3410" i="2"/>
  <c r="N3410" i="2"/>
  <c r="J3411" i="2"/>
  <c r="K3411" i="2"/>
  <c r="M3411" i="2" s="1"/>
  <c r="S3411" i="2" s="1"/>
  <c r="J3412" i="2"/>
  <c r="J3413" i="2"/>
  <c r="K3413" i="2"/>
  <c r="M3413" i="2"/>
  <c r="P3413" i="2" s="1"/>
  <c r="N3413" i="2"/>
  <c r="J3414" i="2"/>
  <c r="N3414" i="2" s="1"/>
  <c r="K3414" i="2"/>
  <c r="L3414" i="2"/>
  <c r="M3414" i="2"/>
  <c r="S3414" i="2"/>
  <c r="J3415" i="2"/>
  <c r="J3416" i="2"/>
  <c r="L3416" i="2" s="1"/>
  <c r="K3416" i="2"/>
  <c r="M3416" i="2"/>
  <c r="S3416" i="2" s="1"/>
  <c r="J3417" i="2"/>
  <c r="L3417" i="2" s="1"/>
  <c r="K3417" i="2"/>
  <c r="M3417" i="2"/>
  <c r="S3417" i="2" s="1"/>
  <c r="N3417" i="2"/>
  <c r="O3417" i="2" s="1"/>
  <c r="J3418" i="2"/>
  <c r="K3418" i="2"/>
  <c r="M3418" i="2" s="1"/>
  <c r="S3418" i="2" s="1"/>
  <c r="L3418" i="2"/>
  <c r="N3418" i="2"/>
  <c r="J3419" i="2"/>
  <c r="K3419" i="2" s="1"/>
  <c r="M3419" i="2" s="1"/>
  <c r="S3419" i="2" s="1"/>
  <c r="J3420" i="2"/>
  <c r="J3421" i="2"/>
  <c r="K3421" i="2"/>
  <c r="M3421" i="2" s="1"/>
  <c r="N3421" i="2"/>
  <c r="J3422" i="2"/>
  <c r="N3422" i="2" s="1"/>
  <c r="K3422" i="2"/>
  <c r="L3422" i="2"/>
  <c r="M3422" i="2"/>
  <c r="S3422" i="2" s="1"/>
  <c r="J3423" i="2"/>
  <c r="J3424" i="2"/>
  <c r="L3424" i="2" s="1"/>
  <c r="K3424" i="2"/>
  <c r="M3424" i="2"/>
  <c r="S3424" i="2" s="1"/>
  <c r="J3425" i="2"/>
  <c r="K3425" i="2"/>
  <c r="M3425" i="2"/>
  <c r="N3425" i="2"/>
  <c r="O3425" i="2"/>
  <c r="S3425" i="2"/>
  <c r="J3426" i="2"/>
  <c r="K3426" i="2"/>
  <c r="M3426" i="2" s="1"/>
  <c r="L3426" i="2"/>
  <c r="N3426" i="2"/>
  <c r="S3426" i="2"/>
  <c r="J3427" i="2"/>
  <c r="J3428" i="2"/>
  <c r="J3429" i="2"/>
  <c r="K3429" i="2"/>
  <c r="L3429" i="2" s="1"/>
  <c r="M3429" i="2"/>
  <c r="N3429" i="2"/>
  <c r="P3429" i="2" s="1"/>
  <c r="S3429" i="2"/>
  <c r="J3430" i="2"/>
  <c r="N3430" i="2" s="1"/>
  <c r="K3430" i="2"/>
  <c r="L3430" i="2"/>
  <c r="M3430" i="2"/>
  <c r="S3430" i="2"/>
  <c r="J3431" i="2"/>
  <c r="J3432" i="2"/>
  <c r="K3432" i="2"/>
  <c r="M3432" i="2" s="1"/>
  <c r="N3432" i="2"/>
  <c r="J3433" i="2"/>
  <c r="K3433" i="2"/>
  <c r="M3433" i="2"/>
  <c r="N3433" i="2"/>
  <c r="O3433" i="2" s="1"/>
  <c r="S3433" i="2"/>
  <c r="J3434" i="2"/>
  <c r="K3434" i="2"/>
  <c r="M3434" i="2" s="1"/>
  <c r="L3434" i="2"/>
  <c r="N3434" i="2"/>
  <c r="S3434" i="2"/>
  <c r="J3435" i="2"/>
  <c r="J3436" i="2"/>
  <c r="J3437" i="2"/>
  <c r="K3437" i="2"/>
  <c r="L3437" i="2" s="1"/>
  <c r="N3437" i="2"/>
  <c r="J3438" i="2"/>
  <c r="N3438" i="2" s="1"/>
  <c r="Q3438" i="2" s="1"/>
  <c r="K3438" i="2"/>
  <c r="L3438" i="2"/>
  <c r="M3438" i="2"/>
  <c r="O3438" i="2"/>
  <c r="S3438" i="2"/>
  <c r="J3439" i="2"/>
  <c r="J3440" i="2"/>
  <c r="K3440" i="2"/>
  <c r="M3440" i="2" s="1"/>
  <c r="N3440" i="2"/>
  <c r="J3441" i="2"/>
  <c r="L3441" i="2" s="1"/>
  <c r="K3441" i="2"/>
  <c r="M3441" i="2"/>
  <c r="S3441" i="2" s="1"/>
  <c r="N3441" i="2"/>
  <c r="O3441" i="2" s="1"/>
  <c r="J3442" i="2"/>
  <c r="K3442" i="2" s="1"/>
  <c r="N3442" i="2"/>
  <c r="J3443" i="2"/>
  <c r="K3443" i="2"/>
  <c r="M3443" i="2"/>
  <c r="S3443" i="2" s="1"/>
  <c r="J3444" i="2"/>
  <c r="K3444" i="2" s="1"/>
  <c r="L3444" i="2"/>
  <c r="M3444" i="2"/>
  <c r="S3444" i="2" s="1"/>
  <c r="N3444" i="2"/>
  <c r="P3444" i="2"/>
  <c r="J3445" i="2"/>
  <c r="N3445" i="2" s="1"/>
  <c r="K3445" i="2"/>
  <c r="L3445" i="2"/>
  <c r="M3445" i="2"/>
  <c r="S3445" i="2" s="1"/>
  <c r="J3446" i="2"/>
  <c r="N3446" i="2" s="1"/>
  <c r="J3447" i="2"/>
  <c r="K3447" i="2"/>
  <c r="L3447" i="2" s="1"/>
  <c r="N3447" i="2"/>
  <c r="J3448" i="2"/>
  <c r="K3448" i="2"/>
  <c r="L3448" i="2" s="1"/>
  <c r="Q3448" i="2" s="1"/>
  <c r="R3448" i="2" s="1"/>
  <c r="M3448" i="2"/>
  <c r="S3448" i="2" s="1"/>
  <c r="N3448" i="2"/>
  <c r="P3448" i="2" s="1"/>
  <c r="O3448" i="2"/>
  <c r="J3449" i="2"/>
  <c r="K3449" i="2"/>
  <c r="L3449" i="2"/>
  <c r="M3449" i="2"/>
  <c r="S3449" i="2" s="1"/>
  <c r="N3449" i="2"/>
  <c r="P3449" i="2" s="1"/>
  <c r="O3449" i="2"/>
  <c r="J3450" i="2"/>
  <c r="L3450" i="2" s="1"/>
  <c r="K3450" i="2"/>
  <c r="M3450" i="2"/>
  <c r="S3450" i="2" s="1"/>
  <c r="N3450" i="2"/>
  <c r="O3450" i="2" s="1"/>
  <c r="J3451" i="2"/>
  <c r="L3451" i="2" s="1"/>
  <c r="K3451" i="2"/>
  <c r="M3451" i="2" s="1"/>
  <c r="S3451" i="2" s="1"/>
  <c r="J3452" i="2"/>
  <c r="K3452" i="2" s="1"/>
  <c r="M3452" i="2" s="1"/>
  <c r="S3452" i="2" s="1"/>
  <c r="J3453" i="2"/>
  <c r="N3453" i="2" s="1"/>
  <c r="K3453" i="2"/>
  <c r="L3453" i="2"/>
  <c r="M3453" i="2"/>
  <c r="S3453" i="2" s="1"/>
  <c r="J3454" i="2"/>
  <c r="N3454" i="2" s="1"/>
  <c r="J3455" i="2"/>
  <c r="K3455" i="2"/>
  <c r="L3455" i="2" s="1"/>
  <c r="N3455" i="2"/>
  <c r="J3456" i="2"/>
  <c r="K3456" i="2"/>
  <c r="L3456" i="2" s="1"/>
  <c r="Q3456" i="2" s="1"/>
  <c r="R3456" i="2" s="1"/>
  <c r="M3456" i="2"/>
  <c r="S3456" i="2" s="1"/>
  <c r="N3456" i="2"/>
  <c r="P3456" i="2" s="1"/>
  <c r="O3456" i="2"/>
  <c r="J3457" i="2"/>
  <c r="K3457" i="2"/>
  <c r="L3457" i="2"/>
  <c r="M3457" i="2"/>
  <c r="S3457" i="2" s="1"/>
  <c r="N3457" i="2"/>
  <c r="P3457" i="2" s="1"/>
  <c r="O3457" i="2"/>
  <c r="J3458" i="2"/>
  <c r="L3458" i="2" s="1"/>
  <c r="K3458" i="2"/>
  <c r="M3458" i="2"/>
  <c r="S3458" i="2" s="1"/>
  <c r="N3458" i="2"/>
  <c r="O3458" i="2" s="1"/>
  <c r="J3459" i="2"/>
  <c r="L3459" i="2" s="1"/>
  <c r="K3459" i="2"/>
  <c r="M3459" i="2" s="1"/>
  <c r="S3459" i="2" s="1"/>
  <c r="J3460" i="2"/>
  <c r="K3460" i="2" s="1"/>
  <c r="M3460" i="2" s="1"/>
  <c r="S3460" i="2" s="1"/>
  <c r="J3461" i="2"/>
  <c r="N3461" i="2" s="1"/>
  <c r="K3461" i="2"/>
  <c r="L3461" i="2"/>
  <c r="M3461" i="2"/>
  <c r="S3461" i="2" s="1"/>
  <c r="J3462" i="2"/>
  <c r="N3462" i="2" s="1"/>
  <c r="J3463" i="2"/>
  <c r="K3463" i="2"/>
  <c r="L3463" i="2" s="1"/>
  <c r="N3463" i="2"/>
  <c r="J3464" i="2"/>
  <c r="K3464" i="2"/>
  <c r="L3464" i="2" s="1"/>
  <c r="Q3464" i="2" s="1"/>
  <c r="R3464" i="2" s="1"/>
  <c r="M3464" i="2"/>
  <c r="S3464" i="2" s="1"/>
  <c r="N3464" i="2"/>
  <c r="P3464" i="2" s="1"/>
  <c r="O3464" i="2"/>
  <c r="J3465" i="2"/>
  <c r="K3465" i="2"/>
  <c r="L3465" i="2"/>
  <c r="M3465" i="2"/>
  <c r="S3465" i="2" s="1"/>
  <c r="N3465" i="2"/>
  <c r="P3465" i="2" s="1"/>
  <c r="O3465" i="2"/>
  <c r="J3466" i="2"/>
  <c r="L3466" i="2" s="1"/>
  <c r="K3466" i="2"/>
  <c r="M3466" i="2"/>
  <c r="N3466" i="2"/>
  <c r="O3466" i="2" s="1"/>
  <c r="J3467" i="2"/>
  <c r="L3467" i="2" s="1"/>
  <c r="K3467" i="2"/>
  <c r="M3467" i="2" s="1"/>
  <c r="S3467" i="2" s="1"/>
  <c r="J3468" i="2"/>
  <c r="K3468" i="2" s="1"/>
  <c r="M3468" i="2" s="1"/>
  <c r="S3468" i="2" s="1"/>
  <c r="J3469" i="2"/>
  <c r="N3469" i="2" s="1"/>
  <c r="K3469" i="2"/>
  <c r="L3469" i="2"/>
  <c r="M3469" i="2"/>
  <c r="S3469" i="2" s="1"/>
  <c r="J3470" i="2"/>
  <c r="N3470" i="2" s="1"/>
  <c r="J3471" i="2"/>
  <c r="K3471" i="2"/>
  <c r="L3471" i="2" s="1"/>
  <c r="N3471" i="2"/>
  <c r="J3472" i="2"/>
  <c r="K3472" i="2"/>
  <c r="L3472" i="2" s="1"/>
  <c r="Q3472" i="2" s="1"/>
  <c r="R3472" i="2" s="1"/>
  <c r="M3472" i="2"/>
  <c r="S3472" i="2" s="1"/>
  <c r="N3472" i="2"/>
  <c r="P3472" i="2" s="1"/>
  <c r="O3472" i="2"/>
  <c r="J3473" i="2"/>
  <c r="K3473" i="2"/>
  <c r="L3473" i="2"/>
  <c r="M3473" i="2"/>
  <c r="S3473" i="2" s="1"/>
  <c r="N3473" i="2"/>
  <c r="P3473" i="2" s="1"/>
  <c r="O3473" i="2"/>
  <c r="J3474" i="2"/>
  <c r="L3474" i="2" s="1"/>
  <c r="K3474" i="2"/>
  <c r="M3474" i="2"/>
  <c r="S3474" i="2" s="1"/>
  <c r="N3474" i="2"/>
  <c r="O3474" i="2" s="1"/>
  <c r="J3475" i="2"/>
  <c r="L3475" i="2" s="1"/>
  <c r="K3475" i="2"/>
  <c r="M3475" i="2" s="1"/>
  <c r="S3475" i="2" s="1"/>
  <c r="J3476" i="2"/>
  <c r="K3476" i="2" s="1"/>
  <c r="M3476" i="2" s="1"/>
  <c r="S3476" i="2" s="1"/>
  <c r="J3477" i="2"/>
  <c r="N3477" i="2" s="1"/>
  <c r="K3477" i="2"/>
  <c r="L3477" i="2"/>
  <c r="M3477" i="2"/>
  <c r="S3477" i="2" s="1"/>
  <c r="J3478" i="2"/>
  <c r="N3478" i="2" s="1"/>
  <c r="J3479" i="2"/>
  <c r="K3479" i="2"/>
  <c r="L3479" i="2" s="1"/>
  <c r="N3479" i="2"/>
  <c r="J3480" i="2"/>
  <c r="K3480" i="2"/>
  <c r="L3480" i="2" s="1"/>
  <c r="Q3480" i="2" s="1"/>
  <c r="R3480" i="2" s="1"/>
  <c r="M3480" i="2"/>
  <c r="S3480" i="2" s="1"/>
  <c r="N3480" i="2"/>
  <c r="P3480" i="2" s="1"/>
  <c r="O3480" i="2"/>
  <c r="J3481" i="2"/>
  <c r="K3481" i="2"/>
  <c r="L3481" i="2"/>
  <c r="M3481" i="2"/>
  <c r="S3481" i="2" s="1"/>
  <c r="N3481" i="2"/>
  <c r="P3481" i="2" s="1"/>
  <c r="O3481" i="2"/>
  <c r="J3482" i="2"/>
  <c r="L3482" i="2" s="1"/>
  <c r="K3482" i="2"/>
  <c r="M3482" i="2"/>
  <c r="S3482" i="2" s="1"/>
  <c r="N3482" i="2"/>
  <c r="O3482" i="2" s="1"/>
  <c r="J3483" i="2"/>
  <c r="L3483" i="2" s="1"/>
  <c r="K3483" i="2"/>
  <c r="M3483" i="2" s="1"/>
  <c r="S3483" i="2" s="1"/>
  <c r="J3484" i="2"/>
  <c r="K3484" i="2" s="1"/>
  <c r="M3484" i="2" s="1"/>
  <c r="S3484" i="2" s="1"/>
  <c r="J3485" i="2"/>
  <c r="N3485" i="2" s="1"/>
  <c r="K3485" i="2"/>
  <c r="L3485" i="2"/>
  <c r="M3485" i="2"/>
  <c r="S3485" i="2" s="1"/>
  <c r="J3486" i="2"/>
  <c r="N3486" i="2" s="1"/>
  <c r="J3487" i="2"/>
  <c r="K3487" i="2"/>
  <c r="L3487" i="2" s="1"/>
  <c r="N3487" i="2"/>
  <c r="J3488" i="2"/>
  <c r="K3488" i="2"/>
  <c r="L3488" i="2" s="1"/>
  <c r="Q3488" i="2" s="1"/>
  <c r="R3488" i="2" s="1"/>
  <c r="M3488" i="2"/>
  <c r="S3488" i="2" s="1"/>
  <c r="N3488" i="2"/>
  <c r="P3488" i="2" s="1"/>
  <c r="O3488" i="2"/>
  <c r="J3489" i="2"/>
  <c r="K3489" i="2"/>
  <c r="L3489" i="2"/>
  <c r="M3489" i="2"/>
  <c r="S3489" i="2" s="1"/>
  <c r="N3489" i="2"/>
  <c r="P3489" i="2" s="1"/>
  <c r="O3489" i="2"/>
  <c r="J3490" i="2"/>
  <c r="L3490" i="2" s="1"/>
  <c r="K3490" i="2"/>
  <c r="M3490" i="2"/>
  <c r="S3490" i="2" s="1"/>
  <c r="N3490" i="2"/>
  <c r="O3490" i="2" s="1"/>
  <c r="J3491" i="2"/>
  <c r="L3491" i="2" s="1"/>
  <c r="K3491" i="2"/>
  <c r="M3491" i="2" s="1"/>
  <c r="S3491" i="2" s="1"/>
  <c r="J3492" i="2"/>
  <c r="K3492" i="2" s="1"/>
  <c r="M3492" i="2" s="1"/>
  <c r="S3492" i="2" s="1"/>
  <c r="J3493" i="2"/>
  <c r="N3493" i="2" s="1"/>
  <c r="K3493" i="2"/>
  <c r="L3493" i="2"/>
  <c r="M3493" i="2"/>
  <c r="S3493" i="2" s="1"/>
  <c r="J3494" i="2"/>
  <c r="N3494" i="2" s="1"/>
  <c r="J3495" i="2"/>
  <c r="K3495" i="2"/>
  <c r="L3495" i="2" s="1"/>
  <c r="N3495" i="2"/>
  <c r="J3496" i="2"/>
  <c r="K3496" i="2"/>
  <c r="L3496" i="2" s="1"/>
  <c r="Q3496" i="2" s="1"/>
  <c r="R3496" i="2" s="1"/>
  <c r="M3496" i="2"/>
  <c r="S3496" i="2" s="1"/>
  <c r="N3496" i="2"/>
  <c r="P3496" i="2" s="1"/>
  <c r="O3496" i="2"/>
  <c r="J3497" i="2"/>
  <c r="K3497" i="2"/>
  <c r="L3497" i="2"/>
  <c r="M3497" i="2"/>
  <c r="S3497" i="2" s="1"/>
  <c r="N3497" i="2"/>
  <c r="P3497" i="2" s="1"/>
  <c r="O3497" i="2"/>
  <c r="J3498" i="2"/>
  <c r="L3498" i="2" s="1"/>
  <c r="K3498" i="2"/>
  <c r="M3498" i="2"/>
  <c r="S3498" i="2" s="1"/>
  <c r="N3498" i="2"/>
  <c r="O3498" i="2" s="1"/>
  <c r="J3499" i="2"/>
  <c r="L3499" i="2" s="1"/>
  <c r="K3499" i="2"/>
  <c r="M3499" i="2" s="1"/>
  <c r="S3499" i="2" s="1"/>
  <c r="J3500" i="2"/>
  <c r="K3500" i="2" s="1"/>
  <c r="M3500" i="2" s="1"/>
  <c r="S3500" i="2" s="1"/>
  <c r="J3501" i="2"/>
  <c r="N3501" i="2" s="1"/>
  <c r="K3501" i="2"/>
  <c r="L3501" i="2"/>
  <c r="M3501" i="2"/>
  <c r="S3501" i="2" s="1"/>
  <c r="J3502" i="2"/>
  <c r="N3502" i="2" s="1"/>
  <c r="J3503" i="2"/>
  <c r="K3503" i="2"/>
  <c r="L3503" i="2" s="1"/>
  <c r="N3503" i="2"/>
  <c r="J3504" i="2"/>
  <c r="K3504" i="2"/>
  <c r="L3504" i="2" s="1"/>
  <c r="Q3504" i="2" s="1"/>
  <c r="R3504" i="2" s="1"/>
  <c r="M3504" i="2"/>
  <c r="S3504" i="2" s="1"/>
  <c r="N3504" i="2"/>
  <c r="P3504" i="2" s="1"/>
  <c r="O3504" i="2"/>
  <c r="J3505" i="2"/>
  <c r="K3505" i="2"/>
  <c r="L3505" i="2"/>
  <c r="M3505" i="2"/>
  <c r="S3505" i="2" s="1"/>
  <c r="N3505" i="2"/>
  <c r="P3505" i="2" s="1"/>
  <c r="O3505" i="2"/>
  <c r="J3506" i="2"/>
  <c r="L3506" i="2" s="1"/>
  <c r="K3506" i="2"/>
  <c r="M3506" i="2"/>
  <c r="S3506" i="2" s="1"/>
  <c r="N3506" i="2"/>
  <c r="O3506" i="2" s="1"/>
  <c r="J3507" i="2"/>
  <c r="L3507" i="2" s="1"/>
  <c r="K3507" i="2"/>
  <c r="M3507" i="2" s="1"/>
  <c r="S3507" i="2" s="1"/>
  <c r="J3508" i="2"/>
  <c r="K3508" i="2" s="1"/>
  <c r="M3508" i="2" s="1"/>
  <c r="S3508" i="2" s="1"/>
  <c r="J3509" i="2"/>
  <c r="N3509" i="2" s="1"/>
  <c r="K3509" i="2"/>
  <c r="L3509" i="2"/>
  <c r="M3509" i="2"/>
  <c r="S3509" i="2" s="1"/>
  <c r="J3510" i="2"/>
  <c r="N3510" i="2" s="1"/>
  <c r="J3511" i="2"/>
  <c r="K3511" i="2"/>
  <c r="L3511" i="2" s="1"/>
  <c r="N3511" i="2"/>
  <c r="J3512" i="2"/>
  <c r="K3512" i="2"/>
  <c r="L3512" i="2" s="1"/>
  <c r="Q3512" i="2" s="1"/>
  <c r="R3512" i="2" s="1"/>
  <c r="M3512" i="2"/>
  <c r="S3512" i="2" s="1"/>
  <c r="N3512" i="2"/>
  <c r="P3512" i="2" s="1"/>
  <c r="O3512" i="2"/>
  <c r="J3513" i="2"/>
  <c r="K3513" i="2"/>
  <c r="M3513" i="2" s="1"/>
  <c r="L3513" i="2"/>
  <c r="N3513" i="2"/>
  <c r="P3513" i="2" s="1"/>
  <c r="J3514" i="2"/>
  <c r="L3514" i="2" s="1"/>
  <c r="K3514" i="2"/>
  <c r="M3514" i="2"/>
  <c r="S3514" i="2" s="1"/>
  <c r="N3514" i="2"/>
  <c r="O3514" i="2" s="1"/>
  <c r="J3515" i="2"/>
  <c r="L3515" i="2" s="1"/>
  <c r="K3515" i="2"/>
  <c r="M3515" i="2" s="1"/>
  <c r="S3515" i="2" s="1"/>
  <c r="J3516" i="2"/>
  <c r="K3516" i="2" s="1"/>
  <c r="M3516" i="2" s="1"/>
  <c r="S3516" i="2" s="1"/>
  <c r="J3517" i="2"/>
  <c r="N3517" i="2" s="1"/>
  <c r="K3517" i="2"/>
  <c r="L3517" i="2"/>
  <c r="M3517" i="2"/>
  <c r="S3517" i="2" s="1"/>
  <c r="J3518" i="2"/>
  <c r="N3518" i="2" s="1"/>
  <c r="J3519" i="2"/>
  <c r="K3519" i="2"/>
  <c r="L3519" i="2" s="1"/>
  <c r="N3519" i="2"/>
  <c r="J3520" i="2"/>
  <c r="K3520" i="2"/>
  <c r="L3520" i="2" s="1"/>
  <c r="Q3520" i="2" s="1"/>
  <c r="R3520" i="2" s="1"/>
  <c r="M3520" i="2"/>
  <c r="S3520" i="2" s="1"/>
  <c r="N3520" i="2"/>
  <c r="P3520" i="2" s="1"/>
  <c r="O3520" i="2"/>
  <c r="J3521" i="2"/>
  <c r="K3521" i="2"/>
  <c r="M3521" i="2" s="1"/>
  <c r="L3521" i="2"/>
  <c r="N3521" i="2"/>
  <c r="P3521" i="2" s="1"/>
  <c r="J3522" i="2"/>
  <c r="L3522" i="2" s="1"/>
  <c r="K3522" i="2"/>
  <c r="M3522" i="2"/>
  <c r="S3522" i="2" s="1"/>
  <c r="N3522" i="2"/>
  <c r="O3522" i="2" s="1"/>
  <c r="J3523" i="2"/>
  <c r="L3523" i="2" s="1"/>
  <c r="K3523" i="2"/>
  <c r="M3523" i="2" s="1"/>
  <c r="S3523" i="2" s="1"/>
  <c r="J3524" i="2"/>
  <c r="K3524" i="2" s="1"/>
  <c r="M3524" i="2" s="1"/>
  <c r="S3524" i="2" s="1"/>
  <c r="J3525" i="2"/>
  <c r="N3525" i="2" s="1"/>
  <c r="K3525" i="2"/>
  <c r="L3525" i="2"/>
  <c r="M3525" i="2"/>
  <c r="S3525" i="2" s="1"/>
  <c r="J3526" i="2"/>
  <c r="N3526" i="2" s="1"/>
  <c r="J3527" i="2"/>
  <c r="K3527" i="2"/>
  <c r="L3527" i="2" s="1"/>
  <c r="N3527" i="2"/>
  <c r="J3528" i="2"/>
  <c r="K3528" i="2"/>
  <c r="L3528" i="2" s="1"/>
  <c r="Q3528" i="2" s="1"/>
  <c r="R3528" i="2" s="1"/>
  <c r="M3528" i="2"/>
  <c r="S3528" i="2" s="1"/>
  <c r="N3528" i="2"/>
  <c r="P3528" i="2" s="1"/>
  <c r="O3528" i="2"/>
  <c r="J3529" i="2"/>
  <c r="K3529" i="2"/>
  <c r="M3529" i="2" s="1"/>
  <c r="L3529" i="2"/>
  <c r="N3529" i="2"/>
  <c r="P3529" i="2" s="1"/>
  <c r="J3530" i="2"/>
  <c r="L3530" i="2" s="1"/>
  <c r="K3530" i="2"/>
  <c r="M3530" i="2"/>
  <c r="S3530" i="2" s="1"/>
  <c r="N3530" i="2"/>
  <c r="O3530" i="2" s="1"/>
  <c r="J3531" i="2"/>
  <c r="L3531" i="2" s="1"/>
  <c r="K3531" i="2"/>
  <c r="M3531" i="2" s="1"/>
  <c r="S3531" i="2" s="1"/>
  <c r="J3532" i="2"/>
  <c r="K3532" i="2" s="1"/>
  <c r="M3532" i="2" s="1"/>
  <c r="S3532" i="2" s="1"/>
  <c r="J3533" i="2"/>
  <c r="N3533" i="2" s="1"/>
  <c r="K3533" i="2"/>
  <c r="L3533" i="2"/>
  <c r="M3533" i="2"/>
  <c r="S3533" i="2" s="1"/>
  <c r="J3534" i="2"/>
  <c r="N3534" i="2" s="1"/>
  <c r="J3535" i="2"/>
  <c r="K3535" i="2"/>
  <c r="L3535" i="2" s="1"/>
  <c r="N3535" i="2"/>
  <c r="J3536" i="2"/>
  <c r="K3536" i="2"/>
  <c r="L3536" i="2" s="1"/>
  <c r="Q3536" i="2" s="1"/>
  <c r="R3536" i="2" s="1"/>
  <c r="M3536" i="2"/>
  <c r="S3536" i="2" s="1"/>
  <c r="N3536" i="2"/>
  <c r="P3536" i="2" s="1"/>
  <c r="O3536" i="2"/>
  <c r="J3537" i="2"/>
  <c r="K3537" i="2"/>
  <c r="M3537" i="2" s="1"/>
  <c r="L3537" i="2"/>
  <c r="N3537" i="2"/>
  <c r="P3537" i="2" s="1"/>
  <c r="J3538" i="2"/>
  <c r="L3538" i="2" s="1"/>
  <c r="K3538" i="2"/>
  <c r="M3538" i="2"/>
  <c r="S3538" i="2" s="1"/>
  <c r="N3538" i="2"/>
  <c r="O3538" i="2" s="1"/>
  <c r="J3539" i="2"/>
  <c r="L3539" i="2" s="1"/>
  <c r="K3539" i="2"/>
  <c r="M3539" i="2" s="1"/>
  <c r="S3539" i="2" s="1"/>
  <c r="J3540" i="2"/>
  <c r="K3540" i="2" s="1"/>
  <c r="M3540" i="2" s="1"/>
  <c r="S3540" i="2" s="1"/>
  <c r="J3541" i="2"/>
  <c r="N3541" i="2" s="1"/>
  <c r="K3541" i="2"/>
  <c r="L3541" i="2"/>
  <c r="M3541" i="2"/>
  <c r="S3541" i="2" s="1"/>
  <c r="J3542" i="2"/>
  <c r="N3542" i="2" s="1"/>
  <c r="J3543" i="2"/>
  <c r="K3543" i="2"/>
  <c r="L3543" i="2" s="1"/>
  <c r="N3543" i="2"/>
  <c r="J3544" i="2"/>
  <c r="K3544" i="2"/>
  <c r="L3544" i="2" s="1"/>
  <c r="Q3544" i="2" s="1"/>
  <c r="R3544" i="2" s="1"/>
  <c r="M3544" i="2"/>
  <c r="S3544" i="2" s="1"/>
  <c r="N3544" i="2"/>
  <c r="P3544" i="2" s="1"/>
  <c r="O3544" i="2"/>
  <c r="J3545" i="2"/>
  <c r="K3545" i="2"/>
  <c r="L3545" i="2" s="1"/>
  <c r="N3545" i="2"/>
  <c r="J3546" i="2"/>
  <c r="L3546" i="2" s="1"/>
  <c r="K3546" i="2"/>
  <c r="M3546" i="2"/>
  <c r="S3546" i="2" s="1"/>
  <c r="N3546" i="2"/>
  <c r="O3546" i="2" s="1"/>
  <c r="J3547" i="2"/>
  <c r="L3547" i="2" s="1"/>
  <c r="K3547" i="2"/>
  <c r="M3547" i="2" s="1"/>
  <c r="S3547" i="2" s="1"/>
  <c r="J3548" i="2"/>
  <c r="K3548" i="2" s="1"/>
  <c r="M3548" i="2" s="1"/>
  <c r="S3548" i="2" s="1"/>
  <c r="J3549" i="2"/>
  <c r="N3549" i="2" s="1"/>
  <c r="K3549" i="2"/>
  <c r="L3549" i="2"/>
  <c r="M3549" i="2"/>
  <c r="S3549" i="2" s="1"/>
  <c r="J3550" i="2"/>
  <c r="N3550" i="2" s="1"/>
  <c r="J3551" i="2"/>
  <c r="K3551" i="2"/>
  <c r="L3551" i="2" s="1"/>
  <c r="N3551" i="2"/>
  <c r="J3552" i="2"/>
  <c r="K3552" i="2"/>
  <c r="L3552" i="2" s="1"/>
  <c r="Q3552" i="2" s="1"/>
  <c r="R3552" i="2" s="1"/>
  <c r="M3552" i="2"/>
  <c r="S3552" i="2" s="1"/>
  <c r="N3552" i="2"/>
  <c r="P3552" i="2" s="1"/>
  <c r="O3552" i="2"/>
  <c r="J3553" i="2"/>
  <c r="K3553" i="2"/>
  <c r="L3553" i="2" s="1"/>
  <c r="N3553" i="2"/>
  <c r="J3554" i="2"/>
  <c r="L3554" i="2" s="1"/>
  <c r="K3554" i="2"/>
  <c r="M3554" i="2"/>
  <c r="S3554" i="2" s="1"/>
  <c r="N3554" i="2"/>
  <c r="O3554" i="2" s="1"/>
  <c r="J3555" i="2"/>
  <c r="L3555" i="2" s="1"/>
  <c r="K3555" i="2"/>
  <c r="M3555" i="2" s="1"/>
  <c r="S3555" i="2" s="1"/>
  <c r="J3556" i="2"/>
  <c r="K3556" i="2" s="1"/>
  <c r="M3556" i="2" s="1"/>
  <c r="S3556" i="2" s="1"/>
  <c r="AS1003" i="1"/>
  <c r="AT1003" i="1"/>
  <c r="AU1003" i="1"/>
  <c r="AW1003" i="1"/>
  <c r="AX1003" i="1"/>
  <c r="AY1003" i="1" s="1"/>
  <c r="AS1004" i="1"/>
  <c r="AT1004" i="1"/>
  <c r="AU1004" i="1"/>
  <c r="AW1004" i="1"/>
  <c r="AX1004" i="1"/>
  <c r="AY1004" i="1"/>
  <c r="AS1005" i="1"/>
  <c r="AX1005" i="1" s="1"/>
  <c r="AY1005" i="1" s="1"/>
  <c r="AT1005" i="1"/>
  <c r="AU1005" i="1"/>
  <c r="AW1005" i="1"/>
  <c r="AS1006" i="1"/>
  <c r="AT1006" i="1"/>
  <c r="AU1006" i="1"/>
  <c r="AW1006" i="1" s="1"/>
  <c r="AX1006" i="1" s="1"/>
  <c r="AY1006" i="1" s="1"/>
  <c r="AS1007" i="1"/>
  <c r="AT1007" i="1"/>
  <c r="AU1007" i="1"/>
  <c r="AW1007" i="1"/>
  <c r="AX1007" i="1"/>
  <c r="AY1007" i="1" s="1"/>
  <c r="AS1008" i="1"/>
  <c r="AT1008" i="1"/>
  <c r="AU1008" i="1"/>
  <c r="AS1009" i="1"/>
  <c r="AW1009" i="1" s="1"/>
  <c r="AT1009" i="1"/>
  <c r="AU1009" i="1"/>
  <c r="AS1010" i="1"/>
  <c r="AT1010" i="1"/>
  <c r="AU1010" i="1"/>
  <c r="AW1010" i="1"/>
  <c r="AX1010" i="1"/>
  <c r="AY1010" i="1" s="1"/>
  <c r="AS1011" i="1"/>
  <c r="AT1011" i="1"/>
  <c r="AU1011" i="1"/>
  <c r="AW1011" i="1"/>
  <c r="AX1011" i="1"/>
  <c r="AY1011" i="1" s="1"/>
  <c r="AS1012" i="1"/>
  <c r="AT1012" i="1"/>
  <c r="AU1012" i="1"/>
  <c r="AW1012" i="1"/>
  <c r="AX1012" i="1"/>
  <c r="AY1012" i="1"/>
  <c r="AS1013" i="1"/>
  <c r="AX1013" i="1" s="1"/>
  <c r="AY1013" i="1" s="1"/>
  <c r="AT1013" i="1"/>
  <c r="AU1013" i="1"/>
  <c r="AW1013" i="1"/>
  <c r="AS1014" i="1"/>
  <c r="AT1014" i="1"/>
  <c r="AU1014" i="1"/>
  <c r="AW1014" i="1" s="1"/>
  <c r="AX1014" i="1" s="1"/>
  <c r="AY1014" i="1" s="1"/>
  <c r="AS1015" i="1"/>
  <c r="AT1015" i="1"/>
  <c r="AU1015" i="1"/>
  <c r="AW1015" i="1"/>
  <c r="AX1015" i="1" s="1"/>
  <c r="AY1015" i="1" s="1"/>
  <c r="AS1016" i="1"/>
  <c r="AT1016" i="1"/>
  <c r="AU1016" i="1"/>
  <c r="AS1017" i="1"/>
  <c r="AW1017" i="1" s="1"/>
  <c r="AT1017" i="1"/>
  <c r="AU1017" i="1"/>
  <c r="AS1018" i="1"/>
  <c r="AT1018" i="1"/>
  <c r="AW1018" i="1" s="1"/>
  <c r="AU1018" i="1"/>
  <c r="AX1018" i="1"/>
  <c r="AY1018" i="1"/>
  <c r="AS1019" i="1"/>
  <c r="AT1019" i="1"/>
  <c r="AU1019" i="1"/>
  <c r="AW1019" i="1"/>
  <c r="AX1019" i="1"/>
  <c r="AY1019" i="1" s="1"/>
  <c r="AS1020" i="1"/>
  <c r="AT1020" i="1"/>
  <c r="AU1020" i="1"/>
  <c r="AW1020" i="1"/>
  <c r="AX1020" i="1"/>
  <c r="AY1020" i="1"/>
  <c r="AS1021" i="1"/>
  <c r="AX1021" i="1" s="1"/>
  <c r="AY1021" i="1" s="1"/>
  <c r="AT1021" i="1"/>
  <c r="AU1021" i="1"/>
  <c r="AW1021" i="1"/>
  <c r="AS1022" i="1"/>
  <c r="AT1022" i="1"/>
  <c r="AU1022" i="1"/>
  <c r="AW1022" i="1" s="1"/>
  <c r="AX1022" i="1" s="1"/>
  <c r="AY1022" i="1" s="1"/>
  <c r="AS1023" i="1"/>
  <c r="AT1023" i="1"/>
  <c r="AU1023" i="1"/>
  <c r="AW1023" i="1"/>
  <c r="AX1023" i="1"/>
  <c r="AY1023" i="1"/>
  <c r="AS1024" i="1"/>
  <c r="AT1024" i="1"/>
  <c r="AU1024" i="1"/>
  <c r="AS1025" i="1"/>
  <c r="AW1025" i="1" s="1"/>
  <c r="AT1025" i="1"/>
  <c r="AU1025" i="1"/>
  <c r="AS1026" i="1"/>
  <c r="AT1026" i="1"/>
  <c r="AW1026" i="1" s="1"/>
  <c r="AU1026" i="1"/>
  <c r="AX1026" i="1"/>
  <c r="AY1026" i="1" s="1"/>
  <c r="AS1027" i="1"/>
  <c r="AT1027" i="1"/>
  <c r="AU1027" i="1"/>
  <c r="AW1027" i="1"/>
  <c r="AX1027" i="1"/>
  <c r="AY1027" i="1" s="1"/>
  <c r="AS1028" i="1"/>
  <c r="AT1028" i="1"/>
  <c r="AU1028" i="1"/>
  <c r="AW1028" i="1"/>
  <c r="AX1028" i="1"/>
  <c r="AY1028" i="1"/>
  <c r="AS1029" i="1"/>
  <c r="AT1029" i="1"/>
  <c r="AU1029" i="1"/>
  <c r="AW1029" i="1" s="1"/>
  <c r="AS1030" i="1"/>
  <c r="AT1030" i="1"/>
  <c r="AU1030" i="1"/>
  <c r="AW1030" i="1"/>
  <c r="AX1030" i="1"/>
  <c r="AY1030" i="1"/>
  <c r="AS1031" i="1"/>
  <c r="AT1031" i="1"/>
  <c r="AU1031" i="1"/>
  <c r="AW1031" i="1"/>
  <c r="AX1031" i="1"/>
  <c r="AY1031" i="1"/>
  <c r="AS1032" i="1"/>
  <c r="AT1032" i="1"/>
  <c r="AU1032" i="1"/>
  <c r="AS1033" i="1"/>
  <c r="AW1033" i="1" s="1"/>
  <c r="AT1033" i="1"/>
  <c r="AU1033" i="1"/>
  <c r="AS1034" i="1"/>
  <c r="AT1034" i="1"/>
  <c r="AU1034" i="1"/>
  <c r="AW1034" i="1"/>
  <c r="AX1034" i="1"/>
  <c r="AY1034" i="1" s="1"/>
  <c r="AS1035" i="1"/>
  <c r="AT1035" i="1"/>
  <c r="AU1035" i="1"/>
  <c r="AW1035" i="1"/>
  <c r="AX1035" i="1"/>
  <c r="AY1035" i="1" s="1"/>
  <c r="AS1036" i="1"/>
  <c r="AT1036" i="1"/>
  <c r="AU1036" i="1"/>
  <c r="AW1036" i="1"/>
  <c r="AX1036" i="1"/>
  <c r="AY1036" i="1"/>
  <c r="AS1037" i="1"/>
  <c r="AX1037" i="1" s="1"/>
  <c r="AY1037" i="1" s="1"/>
  <c r="AT1037" i="1"/>
  <c r="AU1037" i="1"/>
  <c r="AW1037" i="1"/>
  <c r="AS1038" i="1"/>
  <c r="AT1038" i="1"/>
  <c r="AU1038" i="1"/>
  <c r="AW1038" i="1" s="1"/>
  <c r="AX1038" i="1" s="1"/>
  <c r="AY1038" i="1" s="1"/>
  <c r="AS1039" i="1"/>
  <c r="AT1039" i="1"/>
  <c r="AU1039" i="1"/>
  <c r="AW1039" i="1"/>
  <c r="AX1039" i="1"/>
  <c r="AY1039" i="1"/>
  <c r="AS1040" i="1"/>
  <c r="AT1040" i="1"/>
  <c r="AU1040" i="1"/>
  <c r="AS1041" i="1"/>
  <c r="AW1041" i="1" s="1"/>
  <c r="AT1041" i="1"/>
  <c r="AU1041" i="1"/>
  <c r="AS1042" i="1"/>
  <c r="AT1042" i="1"/>
  <c r="AU1042" i="1"/>
  <c r="AW1042" i="1"/>
  <c r="AX1042" i="1"/>
  <c r="AY1042" i="1"/>
  <c r="AS1043" i="1"/>
  <c r="AT1043" i="1"/>
  <c r="AU1043" i="1"/>
  <c r="AW1043" i="1"/>
  <c r="AX1043" i="1"/>
  <c r="AY1043" i="1" s="1"/>
  <c r="AS1044" i="1"/>
  <c r="AT1044" i="1"/>
  <c r="AU1044" i="1"/>
  <c r="AW1044" i="1"/>
  <c r="AX1044" i="1"/>
  <c r="AY1044" i="1"/>
  <c r="AS1045" i="1"/>
  <c r="AX1045" i="1" s="1"/>
  <c r="AY1045" i="1" s="1"/>
  <c r="AT1045" i="1"/>
  <c r="AU1045" i="1"/>
  <c r="AW1045" i="1"/>
  <c r="AS1046" i="1"/>
  <c r="AT1046" i="1"/>
  <c r="AU1046" i="1"/>
  <c r="AW1046" i="1"/>
  <c r="AX1046" i="1"/>
  <c r="AY1046" i="1"/>
  <c r="AS1047" i="1"/>
  <c r="AT1047" i="1"/>
  <c r="AU1047" i="1"/>
  <c r="AW1047" i="1"/>
  <c r="AX1047" i="1"/>
  <c r="AY1047" i="1"/>
  <c r="AS1048" i="1"/>
  <c r="AT1048" i="1"/>
  <c r="AU1048" i="1"/>
  <c r="AS1049" i="1"/>
  <c r="AW1049" i="1" s="1"/>
  <c r="AT1049" i="1"/>
  <c r="AU1049" i="1"/>
  <c r="AS1050" i="1"/>
  <c r="AT1050" i="1"/>
  <c r="AW1050" i="1" s="1"/>
  <c r="AX1050" i="1" s="1"/>
  <c r="AY1050" i="1" s="1"/>
  <c r="AU1050" i="1"/>
  <c r="AS1051" i="1"/>
  <c r="AT1051" i="1"/>
  <c r="AU1051" i="1"/>
  <c r="AW1051" i="1"/>
  <c r="AX1051" i="1"/>
  <c r="AY1051" i="1" s="1"/>
  <c r="AS1052" i="1"/>
  <c r="AT1052" i="1"/>
  <c r="AU1052" i="1"/>
  <c r="AW1052" i="1"/>
  <c r="AX1052" i="1"/>
  <c r="AY1052" i="1"/>
  <c r="AS1053" i="1"/>
  <c r="AX1053" i="1" s="1"/>
  <c r="AY1053" i="1" s="1"/>
  <c r="AT1053" i="1"/>
  <c r="AU1053" i="1"/>
  <c r="AW1053" i="1"/>
  <c r="AS1054" i="1"/>
  <c r="AT1054" i="1"/>
  <c r="AU1054" i="1"/>
  <c r="AW1054" i="1"/>
  <c r="AX1054" i="1"/>
  <c r="AY1054" i="1"/>
  <c r="AS1055" i="1"/>
  <c r="AT1055" i="1"/>
  <c r="AU1055" i="1"/>
  <c r="AW1055" i="1"/>
  <c r="AX1055" i="1"/>
  <c r="AY1055" i="1"/>
  <c r="AS1056" i="1"/>
  <c r="AT1056" i="1"/>
  <c r="AU1056" i="1"/>
  <c r="AS1057" i="1"/>
  <c r="AW1057" i="1" s="1"/>
  <c r="AT1057" i="1"/>
  <c r="AU1057" i="1"/>
  <c r="AS1058" i="1"/>
  <c r="AT1058" i="1"/>
  <c r="AW1058" i="1" s="1"/>
  <c r="AU1058" i="1"/>
  <c r="AX1058" i="1"/>
  <c r="AY1058" i="1" s="1"/>
  <c r="AS1059" i="1"/>
  <c r="AT1059" i="1"/>
  <c r="AU1059" i="1"/>
  <c r="AW1059" i="1"/>
  <c r="AX1059" i="1"/>
  <c r="AY1059" i="1" s="1"/>
  <c r="AS1060" i="1"/>
  <c r="AT1060" i="1"/>
  <c r="AU1060" i="1"/>
  <c r="AW1060" i="1"/>
  <c r="AX1060" i="1"/>
  <c r="AY1060" i="1"/>
  <c r="AS1061" i="1"/>
  <c r="AX1061" i="1" s="1"/>
  <c r="AY1061" i="1" s="1"/>
  <c r="AT1061" i="1"/>
  <c r="AU1061" i="1"/>
  <c r="AW1061" i="1"/>
  <c r="AS1062" i="1"/>
  <c r="AT1062" i="1"/>
  <c r="AU1062" i="1"/>
  <c r="AW1062" i="1"/>
  <c r="AX1062" i="1"/>
  <c r="AY1062" i="1"/>
  <c r="AS1063" i="1"/>
  <c r="AT1063" i="1"/>
  <c r="AU1063" i="1"/>
  <c r="AW1063" i="1"/>
  <c r="AX1063" i="1" s="1"/>
  <c r="AY1063" i="1" s="1"/>
  <c r="AS1064" i="1"/>
  <c r="AT1064" i="1"/>
  <c r="AU1064" i="1"/>
  <c r="AS1065" i="1"/>
  <c r="AW1065" i="1" s="1"/>
  <c r="AT1065" i="1"/>
  <c r="AU1065" i="1"/>
  <c r="AS1066" i="1"/>
  <c r="AT1066" i="1"/>
  <c r="AU1066" i="1"/>
  <c r="AW1066" i="1"/>
  <c r="AX1066" i="1"/>
  <c r="AY1066" i="1" s="1"/>
  <c r="AS1067" i="1"/>
  <c r="AT1067" i="1"/>
  <c r="AU1067" i="1"/>
  <c r="AW1067" i="1"/>
  <c r="AX1067" i="1"/>
  <c r="AY1067" i="1" s="1"/>
  <c r="AS1068" i="1"/>
  <c r="AT1068" i="1"/>
  <c r="AU1068" i="1"/>
  <c r="AW1068" i="1"/>
  <c r="AX1068" i="1"/>
  <c r="AY1068" i="1"/>
  <c r="AS1069" i="1"/>
  <c r="AX1069" i="1" s="1"/>
  <c r="AY1069" i="1" s="1"/>
  <c r="AT1069" i="1"/>
  <c r="AU1069" i="1"/>
  <c r="AW1069" i="1"/>
  <c r="AS1070" i="1"/>
  <c r="AT1070" i="1"/>
  <c r="AU1070" i="1"/>
  <c r="AW1070" i="1" s="1"/>
  <c r="AX1070" i="1" s="1"/>
  <c r="AY1070" i="1" s="1"/>
  <c r="AS1071" i="1"/>
  <c r="AT1071" i="1"/>
  <c r="AU1071" i="1"/>
  <c r="AW1071" i="1"/>
  <c r="AX1071" i="1"/>
  <c r="AY1071" i="1"/>
  <c r="AS1072" i="1"/>
  <c r="AT1072" i="1"/>
  <c r="AU1072" i="1"/>
  <c r="AS1073" i="1"/>
  <c r="AW1073" i="1" s="1"/>
  <c r="AT1073" i="1"/>
  <c r="AU1073" i="1"/>
  <c r="AS1074" i="1"/>
  <c r="AT1074" i="1"/>
  <c r="AU1074" i="1"/>
  <c r="AW1074" i="1"/>
  <c r="AX1074" i="1"/>
  <c r="AY1074" i="1" s="1"/>
  <c r="AS1075" i="1"/>
  <c r="AT1075" i="1"/>
  <c r="AU1075" i="1"/>
  <c r="AW1075" i="1"/>
  <c r="AX1075" i="1"/>
  <c r="AY1075" i="1" s="1"/>
  <c r="AS1076" i="1"/>
  <c r="AT1076" i="1"/>
  <c r="AU1076" i="1"/>
  <c r="AW1076" i="1"/>
  <c r="AX1076" i="1"/>
  <c r="AY1076" i="1"/>
  <c r="AS1077" i="1"/>
  <c r="AX1077" i="1" s="1"/>
  <c r="AY1077" i="1" s="1"/>
  <c r="AT1077" i="1"/>
  <c r="AU1077" i="1"/>
  <c r="AW1077" i="1"/>
  <c r="AS1078" i="1"/>
  <c r="AT1078" i="1"/>
  <c r="AU1078" i="1"/>
  <c r="AW1078" i="1"/>
  <c r="AX1078" i="1"/>
  <c r="AY1078" i="1"/>
  <c r="AS1079" i="1"/>
  <c r="AT1079" i="1"/>
  <c r="AU1079" i="1"/>
  <c r="AW1079" i="1"/>
  <c r="AX1079" i="1"/>
  <c r="AY1079" i="1"/>
  <c r="AS1080" i="1"/>
  <c r="AT1080" i="1"/>
  <c r="AU1080" i="1"/>
  <c r="AS1081" i="1"/>
  <c r="AW1081" i="1" s="1"/>
  <c r="AT1081" i="1"/>
  <c r="AU1081" i="1"/>
  <c r="AS1082" i="1"/>
  <c r="AT1082" i="1"/>
  <c r="AW1082" i="1" s="1"/>
  <c r="AU1082" i="1"/>
  <c r="AX1082" i="1"/>
  <c r="AY1082" i="1" s="1"/>
  <c r="AS1083" i="1"/>
  <c r="AT1083" i="1"/>
  <c r="AU1083" i="1"/>
  <c r="AW1083" i="1"/>
  <c r="AX1083" i="1"/>
  <c r="AY1083" i="1" s="1"/>
  <c r="AS1084" i="1"/>
  <c r="AT1084" i="1"/>
  <c r="AU1084" i="1"/>
  <c r="AW1084" i="1"/>
  <c r="AX1084" i="1"/>
  <c r="AY1084" i="1"/>
  <c r="AS1085" i="1"/>
  <c r="AT1085" i="1"/>
  <c r="AU1085" i="1"/>
  <c r="AW1085" i="1"/>
  <c r="AS1086" i="1"/>
  <c r="AT1086" i="1"/>
  <c r="AU1086" i="1"/>
  <c r="AW1086" i="1"/>
  <c r="AX1086" i="1"/>
  <c r="AY1086" i="1"/>
  <c r="AS1087" i="1"/>
  <c r="AT1087" i="1"/>
  <c r="AU1087" i="1"/>
  <c r="AW1087" i="1"/>
  <c r="AX1087" i="1"/>
  <c r="AY1087" i="1"/>
  <c r="AS1088" i="1"/>
  <c r="AT1088" i="1"/>
  <c r="AU1088" i="1"/>
  <c r="AS1089" i="1"/>
  <c r="AW1089" i="1" s="1"/>
  <c r="AT1089" i="1"/>
  <c r="AU1089" i="1"/>
  <c r="AS1090" i="1"/>
  <c r="AT1090" i="1"/>
  <c r="AU1090" i="1"/>
  <c r="AW1090" i="1"/>
  <c r="AX1090" i="1"/>
  <c r="AY1090" i="1"/>
  <c r="AS1091" i="1"/>
  <c r="AT1091" i="1"/>
  <c r="AU1091" i="1"/>
  <c r="AW1091" i="1"/>
  <c r="AX1091" i="1"/>
  <c r="AY1091" i="1" s="1"/>
  <c r="AS1092" i="1"/>
  <c r="AT1092" i="1"/>
  <c r="AW1092" i="1" s="1"/>
  <c r="AX1092" i="1" s="1"/>
  <c r="AY1092" i="1" s="1"/>
  <c r="AU1092" i="1"/>
  <c r="AS1093" i="1"/>
  <c r="AX1093" i="1" s="1"/>
  <c r="AY1093" i="1" s="1"/>
  <c r="AT1093" i="1"/>
  <c r="AU1093" i="1"/>
  <c r="AW1093" i="1"/>
  <c r="AS1094" i="1"/>
  <c r="AT1094" i="1"/>
  <c r="AU1094" i="1"/>
  <c r="AW1094" i="1"/>
  <c r="AX1094" i="1"/>
  <c r="AY1094" i="1"/>
  <c r="AS1095" i="1"/>
  <c r="AT1095" i="1"/>
  <c r="AU1095" i="1"/>
  <c r="AW1095" i="1"/>
  <c r="AX1095" i="1" s="1"/>
  <c r="AY1095" i="1" s="1"/>
  <c r="AS1096" i="1"/>
  <c r="AT1096" i="1"/>
  <c r="AU1096" i="1"/>
  <c r="AS1097" i="1"/>
  <c r="AW1097" i="1" s="1"/>
  <c r="AT1097" i="1"/>
  <c r="AU1097" i="1"/>
  <c r="AS1098" i="1"/>
  <c r="AT1098" i="1"/>
  <c r="AU1098" i="1"/>
  <c r="AW1098" i="1"/>
  <c r="AX1098" i="1"/>
  <c r="AY1098" i="1" s="1"/>
  <c r="AS1099" i="1"/>
  <c r="AT1099" i="1"/>
  <c r="AU1099" i="1"/>
  <c r="AW1099" i="1"/>
  <c r="AX1099" i="1" s="1"/>
  <c r="AY1099" i="1" s="1"/>
  <c r="AS1100" i="1"/>
  <c r="AT1100" i="1"/>
  <c r="AU1100" i="1"/>
  <c r="AW1100" i="1"/>
  <c r="AX1100" i="1"/>
  <c r="AY1100" i="1"/>
  <c r="AS1101" i="1"/>
  <c r="AT1101" i="1"/>
  <c r="AU1101" i="1"/>
  <c r="AW1101" i="1"/>
  <c r="AS1102" i="1"/>
  <c r="AT1102" i="1"/>
  <c r="AU1102" i="1"/>
  <c r="AW1102" i="1"/>
  <c r="AX1102" i="1"/>
  <c r="AY1102" i="1"/>
  <c r="AS1103" i="1"/>
  <c r="AT1103" i="1"/>
  <c r="AU1103" i="1"/>
  <c r="AW1103" i="1"/>
  <c r="AX1103" i="1"/>
  <c r="AY1103" i="1"/>
  <c r="AS1104" i="1"/>
  <c r="AT1104" i="1"/>
  <c r="AU1104" i="1"/>
  <c r="AS1105" i="1"/>
  <c r="AW1105" i="1" s="1"/>
  <c r="AT1105" i="1"/>
  <c r="AU1105" i="1"/>
  <c r="AS1106" i="1"/>
  <c r="AT1106" i="1"/>
  <c r="AU1106" i="1"/>
  <c r="AW1106" i="1"/>
  <c r="AX1106" i="1"/>
  <c r="AY1106" i="1"/>
  <c r="AS1107" i="1"/>
  <c r="AT1107" i="1"/>
  <c r="AU1107" i="1"/>
  <c r="AW1107" i="1"/>
  <c r="AX1107" i="1" s="1"/>
  <c r="AY1107" i="1" s="1"/>
  <c r="AS1108" i="1"/>
  <c r="AT1108" i="1"/>
  <c r="AU1108" i="1"/>
  <c r="AW1108" i="1"/>
  <c r="AX1108" i="1"/>
  <c r="AY1108" i="1"/>
  <c r="AS1109" i="1"/>
  <c r="AX1109" i="1" s="1"/>
  <c r="AY1109" i="1" s="1"/>
  <c r="AT1109" i="1"/>
  <c r="AU1109" i="1"/>
  <c r="AW1109" i="1"/>
  <c r="AS1110" i="1"/>
  <c r="AT1110" i="1"/>
  <c r="AU1110" i="1"/>
  <c r="AW1110" i="1"/>
  <c r="AX1110" i="1"/>
  <c r="AY1110" i="1"/>
  <c r="AS1111" i="1"/>
  <c r="AT1111" i="1"/>
  <c r="AU1111" i="1"/>
  <c r="AW1111" i="1"/>
  <c r="AX1111" i="1"/>
  <c r="AY1111" i="1"/>
  <c r="AS1112" i="1"/>
  <c r="AT1112" i="1"/>
  <c r="AU1112" i="1"/>
  <c r="AS1113" i="1"/>
  <c r="AW1113" i="1" s="1"/>
  <c r="AT1113" i="1"/>
  <c r="AU1113" i="1"/>
  <c r="AS1114" i="1"/>
  <c r="AT1114" i="1"/>
  <c r="AU1114" i="1"/>
  <c r="AW1114" i="1"/>
  <c r="AX1114" i="1"/>
  <c r="AY1114" i="1"/>
  <c r="AS1115" i="1"/>
  <c r="AT1115" i="1"/>
  <c r="AU1115" i="1"/>
  <c r="AW1115" i="1"/>
  <c r="AX1115" i="1"/>
  <c r="AY1115" i="1" s="1"/>
  <c r="AS1116" i="1"/>
  <c r="AT1116" i="1"/>
  <c r="AU1116" i="1"/>
  <c r="AW1116" i="1"/>
  <c r="AX1116" i="1"/>
  <c r="AY1116" i="1"/>
  <c r="AS1117" i="1"/>
  <c r="AX1117" i="1" s="1"/>
  <c r="AY1117" i="1" s="1"/>
  <c r="AT1117" i="1"/>
  <c r="AU1117" i="1"/>
  <c r="AW1117" i="1"/>
  <c r="AS1118" i="1"/>
  <c r="AT1118" i="1"/>
  <c r="AU1118" i="1"/>
  <c r="AW1118" i="1"/>
  <c r="AX1118" i="1"/>
  <c r="AY1118" i="1"/>
  <c r="AS1119" i="1"/>
  <c r="AT1119" i="1"/>
  <c r="AU1119" i="1"/>
  <c r="AW1119" i="1"/>
  <c r="AX1119" i="1"/>
  <c r="AY1119" i="1"/>
  <c r="AS1120" i="1"/>
  <c r="AT1120" i="1"/>
  <c r="AU1120" i="1"/>
  <c r="AS1121" i="1"/>
  <c r="AW1121" i="1" s="1"/>
  <c r="AT1121" i="1"/>
  <c r="AU1121" i="1"/>
  <c r="AS1122" i="1"/>
  <c r="AT1122" i="1"/>
  <c r="AU1122" i="1"/>
  <c r="AW1122" i="1"/>
  <c r="AX1122" i="1"/>
  <c r="AY1122" i="1"/>
  <c r="AS1123" i="1"/>
  <c r="AT1123" i="1"/>
  <c r="AU1123" i="1"/>
  <c r="AW1123" i="1"/>
  <c r="AX1123" i="1" s="1"/>
  <c r="AY1123" i="1" s="1"/>
  <c r="AS1124" i="1"/>
  <c r="AT1124" i="1"/>
  <c r="AU1124" i="1"/>
  <c r="AW1124" i="1"/>
  <c r="AX1124" i="1"/>
  <c r="AY1124" i="1"/>
  <c r="AS1125" i="1"/>
  <c r="AX1125" i="1" s="1"/>
  <c r="AY1125" i="1" s="1"/>
  <c r="AT1125" i="1"/>
  <c r="AU1125" i="1"/>
  <c r="AW1125" i="1"/>
  <c r="AS1126" i="1"/>
  <c r="AT1126" i="1"/>
  <c r="AU1126" i="1"/>
  <c r="AW1126" i="1"/>
  <c r="AX1126" i="1"/>
  <c r="AY1126" i="1"/>
  <c r="AS1127" i="1"/>
  <c r="AT1127" i="1"/>
  <c r="AU1127" i="1"/>
  <c r="AW1127" i="1"/>
  <c r="AX1127" i="1"/>
  <c r="AY1127" i="1"/>
  <c r="AS1128" i="1"/>
  <c r="AT1128" i="1"/>
  <c r="AU1128" i="1"/>
  <c r="AS1129" i="1"/>
  <c r="AW1129" i="1" s="1"/>
  <c r="AT1129" i="1"/>
  <c r="AU1129" i="1"/>
  <c r="AS1130" i="1"/>
  <c r="AT1130" i="1"/>
  <c r="AW1130" i="1" s="1"/>
  <c r="AX1130" i="1" s="1"/>
  <c r="AY1130" i="1" s="1"/>
  <c r="AU1130" i="1"/>
  <c r="AS1131" i="1"/>
  <c r="AT1131" i="1"/>
  <c r="AU1131" i="1"/>
  <c r="AW1131" i="1"/>
  <c r="AX1131" i="1" s="1"/>
  <c r="AY1131" i="1" s="1"/>
  <c r="AS1132" i="1"/>
  <c r="AT1132" i="1"/>
  <c r="AU1132" i="1"/>
  <c r="AW1132" i="1"/>
  <c r="AX1132" i="1"/>
  <c r="AY1132" i="1"/>
  <c r="AS1133" i="1"/>
  <c r="AX1133" i="1" s="1"/>
  <c r="AY1133" i="1" s="1"/>
  <c r="AT1133" i="1"/>
  <c r="AU1133" i="1"/>
  <c r="AW1133" i="1"/>
  <c r="AS1134" i="1"/>
  <c r="AT1134" i="1"/>
  <c r="AU1134" i="1"/>
  <c r="AW1134" i="1"/>
  <c r="AX1134" i="1"/>
  <c r="AY1134" i="1"/>
  <c r="AS1135" i="1"/>
  <c r="AT1135" i="1"/>
  <c r="AU1135" i="1"/>
  <c r="AW1135" i="1"/>
  <c r="AX1135" i="1"/>
  <c r="AY1135" i="1"/>
  <c r="AS1136" i="1"/>
  <c r="AT1136" i="1"/>
  <c r="AU1136" i="1"/>
  <c r="AS1137" i="1"/>
  <c r="AW1137" i="1" s="1"/>
  <c r="AT1137" i="1"/>
  <c r="AU1137" i="1"/>
  <c r="AS1138" i="1"/>
  <c r="AT1138" i="1"/>
  <c r="AW1138" i="1" s="1"/>
  <c r="AX1138" i="1" s="1"/>
  <c r="AY1138" i="1" s="1"/>
  <c r="AU1138" i="1"/>
  <c r="AS1139" i="1"/>
  <c r="AT1139" i="1"/>
  <c r="AU1139" i="1"/>
  <c r="AW1139" i="1"/>
  <c r="AX1139" i="1"/>
  <c r="AY1139" i="1" s="1"/>
  <c r="AS1140" i="1"/>
  <c r="AT1140" i="1"/>
  <c r="AU1140" i="1"/>
  <c r="AW1140" i="1"/>
  <c r="AX1140" i="1"/>
  <c r="AY1140" i="1"/>
  <c r="AS1141" i="1"/>
  <c r="AX1141" i="1" s="1"/>
  <c r="AY1141" i="1" s="1"/>
  <c r="AT1141" i="1"/>
  <c r="AU1141" i="1"/>
  <c r="AW1141" i="1"/>
  <c r="AS1142" i="1"/>
  <c r="AT1142" i="1"/>
  <c r="AU1142" i="1"/>
  <c r="AW1142" i="1"/>
  <c r="AX1142" i="1"/>
  <c r="AY1142" i="1"/>
  <c r="AS1143" i="1"/>
  <c r="AT1143" i="1"/>
  <c r="AU1143" i="1"/>
  <c r="AW1143" i="1"/>
  <c r="AX1143" i="1"/>
  <c r="AY1143" i="1"/>
  <c r="AS1144" i="1"/>
  <c r="AT1144" i="1"/>
  <c r="AU1144" i="1"/>
  <c r="AS1145" i="1"/>
  <c r="AW1145" i="1" s="1"/>
  <c r="AT1145" i="1"/>
  <c r="AU1145" i="1"/>
  <c r="AS1146" i="1"/>
  <c r="AT1146" i="1"/>
  <c r="AU1146" i="1"/>
  <c r="AW1146" i="1"/>
  <c r="AX1146" i="1"/>
  <c r="AY1146" i="1" s="1"/>
  <c r="AS1147" i="1"/>
  <c r="AT1147" i="1"/>
  <c r="AU1147" i="1"/>
  <c r="AW1147" i="1"/>
  <c r="AX1147" i="1"/>
  <c r="AY1147" i="1" s="1"/>
  <c r="AS1148" i="1"/>
  <c r="AT1148" i="1"/>
  <c r="AU1148" i="1"/>
  <c r="AW1148" i="1"/>
  <c r="AX1148" i="1"/>
  <c r="AY1148" i="1"/>
  <c r="AS1149" i="1"/>
  <c r="AX1149" i="1" s="1"/>
  <c r="AY1149" i="1" s="1"/>
  <c r="AT1149" i="1"/>
  <c r="AU1149" i="1"/>
  <c r="AW1149" i="1"/>
  <c r="AS1150" i="1"/>
  <c r="AT1150" i="1"/>
  <c r="AU1150" i="1"/>
  <c r="AW1150" i="1" s="1"/>
  <c r="AX1150" i="1" s="1"/>
  <c r="AY1150" i="1" s="1"/>
  <c r="AS1151" i="1"/>
  <c r="AT1151" i="1"/>
  <c r="AU1151" i="1"/>
  <c r="AW1151" i="1"/>
  <c r="AX1151" i="1"/>
  <c r="AY1151" i="1"/>
  <c r="AS1152" i="1"/>
  <c r="AT1152" i="1"/>
  <c r="AU1152" i="1"/>
  <c r="AS1153" i="1"/>
  <c r="AW1153" i="1" s="1"/>
  <c r="AT1153" i="1"/>
  <c r="AU1153" i="1"/>
  <c r="AS1154" i="1"/>
  <c r="AT1154" i="1"/>
  <c r="AW1154" i="1" s="1"/>
  <c r="AU1154" i="1"/>
  <c r="AX1154" i="1"/>
  <c r="AY1154" i="1" s="1"/>
  <c r="AS1155" i="1"/>
  <c r="AT1155" i="1"/>
  <c r="AU1155" i="1"/>
  <c r="AW1155" i="1"/>
  <c r="AX1155" i="1"/>
  <c r="AY1155" i="1" s="1"/>
  <c r="AS1156" i="1"/>
  <c r="AT1156" i="1"/>
  <c r="AU1156" i="1"/>
  <c r="AW1156" i="1"/>
  <c r="AX1156" i="1"/>
  <c r="AY1156" i="1"/>
  <c r="AS1157" i="1"/>
  <c r="AX1157" i="1" s="1"/>
  <c r="AY1157" i="1" s="1"/>
  <c r="AT1157" i="1"/>
  <c r="AU1157" i="1"/>
  <c r="AW1157" i="1"/>
  <c r="AS1158" i="1"/>
  <c r="AT1158" i="1"/>
  <c r="AU1158" i="1"/>
  <c r="AW1158" i="1"/>
  <c r="AX1158" i="1"/>
  <c r="AY1158" i="1"/>
  <c r="AS1159" i="1"/>
  <c r="AT1159" i="1"/>
  <c r="AU1159" i="1"/>
  <c r="AW1159" i="1"/>
  <c r="AX1159" i="1"/>
  <c r="AY1159" i="1"/>
  <c r="AS1160" i="1"/>
  <c r="AT1160" i="1"/>
  <c r="AU1160" i="1"/>
  <c r="AS1161" i="1"/>
  <c r="AW1161" i="1" s="1"/>
  <c r="AT1161" i="1"/>
  <c r="AU1161" i="1"/>
  <c r="AS1162" i="1"/>
  <c r="AT1162" i="1"/>
  <c r="AU1162" i="1"/>
  <c r="AW1162" i="1"/>
  <c r="AX1162" i="1"/>
  <c r="AY1162" i="1"/>
  <c r="AS1163" i="1"/>
  <c r="AT1163" i="1"/>
  <c r="AU1163" i="1"/>
  <c r="AW1163" i="1"/>
  <c r="AX1163" i="1"/>
  <c r="AY1163" i="1" s="1"/>
  <c r="AS1164" i="1"/>
  <c r="AT1164" i="1"/>
  <c r="AU1164" i="1"/>
  <c r="AW1164" i="1"/>
  <c r="AX1164" i="1"/>
  <c r="AY1164" i="1"/>
  <c r="AS1165" i="1"/>
  <c r="AT1165" i="1"/>
  <c r="AU1165" i="1"/>
  <c r="AW1165" i="1"/>
  <c r="AS1166" i="1"/>
  <c r="AT1166" i="1"/>
  <c r="AU1166" i="1"/>
  <c r="AW1166" i="1"/>
  <c r="AX1166" i="1"/>
  <c r="AY1166" i="1"/>
  <c r="AS1167" i="1"/>
  <c r="AT1167" i="1"/>
  <c r="AU1167" i="1"/>
  <c r="AW1167" i="1"/>
  <c r="AX1167" i="1" s="1"/>
  <c r="AY1167" i="1"/>
  <c r="AS1168" i="1"/>
  <c r="AT1168" i="1"/>
  <c r="AU1168" i="1"/>
  <c r="AS1169" i="1"/>
  <c r="AW1169" i="1" s="1"/>
  <c r="AT1169" i="1"/>
  <c r="AU1169" i="1"/>
  <c r="AS1170" i="1"/>
  <c r="AT1170" i="1"/>
  <c r="AU1170" i="1"/>
  <c r="AW1170" i="1"/>
  <c r="AX1170" i="1"/>
  <c r="AY1170" i="1"/>
  <c r="AS1171" i="1"/>
  <c r="AT1171" i="1"/>
  <c r="AU1171" i="1"/>
  <c r="AW1171" i="1"/>
  <c r="AX1171" i="1"/>
  <c r="AY1171" i="1" s="1"/>
  <c r="AS1172" i="1"/>
  <c r="AT1172" i="1"/>
  <c r="AU1172" i="1"/>
  <c r="AW1172" i="1"/>
  <c r="AX1172" i="1"/>
  <c r="AY1172" i="1"/>
  <c r="AS1173" i="1"/>
  <c r="AT1173" i="1"/>
  <c r="AU1173" i="1"/>
  <c r="AW1173" i="1"/>
  <c r="AS1174" i="1"/>
  <c r="AT1174" i="1"/>
  <c r="AU1174" i="1"/>
  <c r="AW1174" i="1"/>
  <c r="AX1174" i="1"/>
  <c r="AY1174" i="1"/>
  <c r="AS1175" i="1"/>
  <c r="AT1175" i="1"/>
  <c r="AU1175" i="1"/>
  <c r="AW1175" i="1"/>
  <c r="AX1175" i="1" s="1"/>
  <c r="AY1175" i="1" s="1"/>
  <c r="AS1176" i="1"/>
  <c r="AT1176" i="1"/>
  <c r="AU1176" i="1"/>
  <c r="AS1177" i="1"/>
  <c r="AW1177" i="1" s="1"/>
  <c r="AT1177" i="1"/>
  <c r="AU1177" i="1"/>
  <c r="AS1178" i="1"/>
  <c r="AT1178" i="1"/>
  <c r="AW1178" i="1" s="1"/>
  <c r="AX1178" i="1" s="1"/>
  <c r="AY1178" i="1" s="1"/>
  <c r="AU1178" i="1"/>
  <c r="AS1179" i="1"/>
  <c r="AT1179" i="1"/>
  <c r="AU1179" i="1"/>
  <c r="AW1179" i="1"/>
  <c r="AX1179" i="1"/>
  <c r="AY1179" i="1" s="1"/>
  <c r="AS1180" i="1"/>
  <c r="AT1180" i="1"/>
  <c r="AU1180" i="1"/>
  <c r="AW1180" i="1"/>
  <c r="AX1180" i="1"/>
  <c r="AY1180" i="1"/>
  <c r="AS1181" i="1"/>
  <c r="AT1181" i="1"/>
  <c r="AW1181" i="1" s="1"/>
  <c r="AU1181" i="1"/>
  <c r="AS1182" i="1"/>
  <c r="AT1182" i="1"/>
  <c r="AU1182" i="1"/>
  <c r="AW1182" i="1"/>
  <c r="AX1182" i="1"/>
  <c r="AY1182" i="1"/>
  <c r="AS1183" i="1"/>
  <c r="AT1183" i="1"/>
  <c r="AU1183" i="1"/>
  <c r="AW1183" i="1"/>
  <c r="AX1183" i="1" s="1"/>
  <c r="AY1183" i="1" s="1"/>
  <c r="AS1184" i="1"/>
  <c r="AT1184" i="1"/>
  <c r="AU1184" i="1"/>
  <c r="AS1185" i="1"/>
  <c r="AW1185" i="1" s="1"/>
  <c r="AT1185" i="1"/>
  <c r="AU1185" i="1"/>
  <c r="AS1186" i="1"/>
  <c r="AT1186" i="1"/>
  <c r="AU1186" i="1"/>
  <c r="AW1186" i="1"/>
  <c r="AX1186" i="1" s="1"/>
  <c r="AY1186" i="1" s="1"/>
  <c r="AS1187" i="1"/>
  <c r="AT1187" i="1"/>
  <c r="AU1187" i="1"/>
  <c r="AW1187" i="1"/>
  <c r="AX1187" i="1"/>
  <c r="AY1187" i="1" s="1"/>
  <c r="AS1188" i="1"/>
  <c r="AT1188" i="1"/>
  <c r="AU1188" i="1"/>
  <c r="AW1188" i="1"/>
  <c r="AX1188" i="1"/>
  <c r="AY1188" i="1"/>
  <c r="AS1189" i="1"/>
  <c r="AX1189" i="1" s="1"/>
  <c r="AY1189" i="1" s="1"/>
  <c r="AT1189" i="1"/>
  <c r="AU1189" i="1"/>
  <c r="AW1189" i="1"/>
  <c r="AS1190" i="1"/>
  <c r="AT1190" i="1"/>
  <c r="AU1190" i="1"/>
  <c r="AW1190" i="1"/>
  <c r="AX1190" i="1"/>
  <c r="AY1190" i="1"/>
  <c r="AS1191" i="1"/>
  <c r="AT1191" i="1"/>
  <c r="AU1191" i="1"/>
  <c r="AW1191" i="1"/>
  <c r="AX1191" i="1" s="1"/>
  <c r="AY1191" i="1"/>
  <c r="AS1192" i="1"/>
  <c r="AT1192" i="1"/>
  <c r="AU1192" i="1"/>
  <c r="AS1193" i="1"/>
  <c r="AW1193" i="1" s="1"/>
  <c r="AT1193" i="1"/>
  <c r="AU1193" i="1"/>
  <c r="AS1194" i="1"/>
  <c r="AT1194" i="1"/>
  <c r="AU1194" i="1"/>
  <c r="AW1194" i="1"/>
  <c r="AX1194" i="1"/>
  <c r="AY1194" i="1" s="1"/>
  <c r="AS1195" i="1"/>
  <c r="AT1195" i="1"/>
  <c r="AU1195" i="1"/>
  <c r="AW1195" i="1"/>
  <c r="AX1195" i="1"/>
  <c r="AY1195" i="1" s="1"/>
  <c r="AS1196" i="1"/>
  <c r="AT1196" i="1"/>
  <c r="AU1196" i="1"/>
  <c r="AW1196" i="1"/>
  <c r="AX1196" i="1"/>
  <c r="AY1196" i="1"/>
  <c r="AS1197" i="1"/>
  <c r="AX1197" i="1" s="1"/>
  <c r="AY1197" i="1" s="1"/>
  <c r="AT1197" i="1"/>
  <c r="AU1197" i="1"/>
  <c r="AW1197" i="1"/>
  <c r="AS1198" i="1"/>
  <c r="AT1198" i="1"/>
  <c r="AU1198" i="1"/>
  <c r="AW1198" i="1"/>
  <c r="AX1198" i="1"/>
  <c r="AY1198" i="1"/>
  <c r="AS1199" i="1"/>
  <c r="AT1199" i="1"/>
  <c r="AU1199" i="1"/>
  <c r="AW1199" i="1"/>
  <c r="AX1199" i="1"/>
  <c r="AY1199" i="1"/>
  <c r="AS1200" i="1"/>
  <c r="AT1200" i="1"/>
  <c r="AU1200" i="1"/>
  <c r="AS1201" i="1"/>
  <c r="AW1201" i="1" s="1"/>
  <c r="AT1201" i="1"/>
  <c r="AU1201" i="1"/>
  <c r="AS1202" i="1"/>
  <c r="AT1202" i="1"/>
  <c r="AU1202" i="1"/>
  <c r="AW1202" i="1"/>
  <c r="AX1202" i="1"/>
  <c r="AY1202" i="1" s="1"/>
  <c r="AS1203" i="1"/>
  <c r="AT1203" i="1"/>
  <c r="AU1203" i="1"/>
  <c r="AW1203" i="1"/>
  <c r="AX1203" i="1"/>
  <c r="AY1203" i="1" s="1"/>
  <c r="AS1204" i="1"/>
  <c r="AT1204" i="1"/>
  <c r="AW1204" i="1" s="1"/>
  <c r="AX1204" i="1" s="1"/>
  <c r="AY1204" i="1" s="1"/>
  <c r="AU1204" i="1"/>
  <c r="AS1205" i="1"/>
  <c r="AT1205" i="1"/>
  <c r="AU1205" i="1"/>
  <c r="AW1205" i="1" s="1"/>
  <c r="AS1206" i="1"/>
  <c r="AT1206" i="1"/>
  <c r="AU1206" i="1"/>
  <c r="AW1206" i="1" s="1"/>
  <c r="AX1206" i="1" s="1"/>
  <c r="AY1206" i="1" s="1"/>
  <c r="AS1207" i="1"/>
  <c r="AT1207" i="1"/>
  <c r="AU1207" i="1"/>
  <c r="AW1207" i="1"/>
  <c r="AX1207" i="1"/>
  <c r="AY1207" i="1"/>
  <c r="AS1208" i="1"/>
  <c r="AT1208" i="1"/>
  <c r="AU1208" i="1"/>
  <c r="AS1209" i="1"/>
  <c r="AW1209" i="1" s="1"/>
  <c r="AT1209" i="1"/>
  <c r="AU1209" i="1"/>
  <c r="AS1210" i="1"/>
  <c r="AT1210" i="1"/>
  <c r="AU1210" i="1"/>
  <c r="AW1210" i="1"/>
  <c r="AX1210" i="1"/>
  <c r="AY1210" i="1"/>
  <c r="AS1211" i="1"/>
  <c r="AT1211" i="1"/>
  <c r="AU1211" i="1"/>
  <c r="AW1211" i="1"/>
  <c r="AX1211" i="1"/>
  <c r="AY1211" i="1" s="1"/>
  <c r="AS1212" i="1"/>
  <c r="AT1212" i="1"/>
  <c r="AU1212" i="1"/>
  <c r="AW1212" i="1"/>
  <c r="AX1212" i="1"/>
  <c r="AY1212" i="1"/>
  <c r="AS1213" i="1"/>
  <c r="AX1213" i="1" s="1"/>
  <c r="AY1213" i="1" s="1"/>
  <c r="AT1213" i="1"/>
  <c r="AU1213" i="1"/>
  <c r="AW1213" i="1"/>
  <c r="AS1214" i="1"/>
  <c r="AT1214" i="1"/>
  <c r="AU1214" i="1"/>
  <c r="AW1214" i="1"/>
  <c r="AX1214" i="1"/>
  <c r="AY1214" i="1"/>
  <c r="AS1215" i="1"/>
  <c r="AT1215" i="1"/>
  <c r="AU1215" i="1"/>
  <c r="AW1215" i="1"/>
  <c r="AX1215" i="1"/>
  <c r="AY1215" i="1"/>
  <c r="AS1216" i="1"/>
  <c r="AT1216" i="1"/>
  <c r="AU1216" i="1"/>
  <c r="AS1217" i="1"/>
  <c r="AT1217" i="1"/>
  <c r="AU1217" i="1"/>
  <c r="AS1218" i="1"/>
  <c r="AT1218" i="1"/>
  <c r="AU1218" i="1"/>
  <c r="AW1218" i="1"/>
  <c r="AX1218" i="1"/>
  <c r="AY1218" i="1"/>
  <c r="AS1219" i="1"/>
  <c r="AT1219" i="1"/>
  <c r="AU1219" i="1"/>
  <c r="AW1219" i="1"/>
  <c r="AX1219" i="1" s="1"/>
  <c r="AY1219" i="1" s="1"/>
  <c r="AS1220" i="1"/>
  <c r="AT1220" i="1"/>
  <c r="AU1220" i="1"/>
  <c r="AW1220" i="1"/>
  <c r="AX1220" i="1"/>
  <c r="AY1220" i="1"/>
  <c r="AS1221" i="1"/>
  <c r="AX1221" i="1" s="1"/>
  <c r="AY1221" i="1" s="1"/>
  <c r="AT1221" i="1"/>
  <c r="AU1221" i="1"/>
  <c r="AW1221" i="1"/>
  <c r="AS1222" i="1"/>
  <c r="AT1222" i="1"/>
  <c r="AU1222" i="1"/>
  <c r="AW1222" i="1"/>
  <c r="AX1222" i="1"/>
  <c r="AY1222" i="1"/>
  <c r="AS1223" i="1"/>
  <c r="AT1223" i="1"/>
  <c r="AU1223" i="1"/>
  <c r="AW1223" i="1" s="1"/>
  <c r="AX1223" i="1" s="1"/>
  <c r="AY1223" i="1" s="1"/>
  <c r="AS1224" i="1"/>
  <c r="AT1224" i="1"/>
  <c r="AU1224" i="1"/>
  <c r="AS1225" i="1"/>
  <c r="AT1225" i="1"/>
  <c r="AU1225" i="1"/>
  <c r="AS1226" i="1"/>
  <c r="AT1226" i="1"/>
  <c r="AU1226" i="1"/>
  <c r="AW1226" i="1"/>
  <c r="AX1226" i="1" s="1"/>
  <c r="AY1226" i="1" s="1"/>
  <c r="AS1227" i="1"/>
  <c r="AT1227" i="1"/>
  <c r="AU1227" i="1"/>
  <c r="AW1227" i="1"/>
  <c r="AX1227" i="1"/>
  <c r="AY1227" i="1" s="1"/>
  <c r="AS1228" i="1"/>
  <c r="AT1228" i="1"/>
  <c r="AU1228" i="1"/>
  <c r="AW1228" i="1"/>
  <c r="AX1228" i="1"/>
  <c r="AY1228" i="1" s="1"/>
  <c r="AS1229" i="1"/>
  <c r="AT1229" i="1"/>
  <c r="AU1229" i="1"/>
  <c r="AW1229" i="1" s="1"/>
  <c r="AS1230" i="1"/>
  <c r="AT1230" i="1"/>
  <c r="AU1230" i="1"/>
  <c r="AS1231" i="1"/>
  <c r="AT1231" i="1"/>
  <c r="AU1231" i="1"/>
  <c r="AW1231" i="1"/>
  <c r="AX1231" i="1"/>
  <c r="AY1231" i="1"/>
  <c r="AS1232" i="1"/>
  <c r="AT1232" i="1"/>
  <c r="AU1232" i="1"/>
  <c r="AS1233" i="1"/>
  <c r="AT1233" i="1"/>
  <c r="AU1233" i="1"/>
  <c r="AS1234" i="1"/>
  <c r="AW1234" i="1" s="1"/>
  <c r="AX1234" i="1" s="1"/>
  <c r="AY1234" i="1" s="1"/>
  <c r="AT1234" i="1"/>
  <c r="AU1234" i="1"/>
  <c r="AS1235" i="1"/>
  <c r="AT1235" i="1"/>
  <c r="AU1235" i="1"/>
  <c r="AW1235" i="1"/>
  <c r="AX1235" i="1"/>
  <c r="AY1235" i="1" s="1"/>
  <c r="AS1236" i="1"/>
  <c r="AT1236" i="1"/>
  <c r="AU1236" i="1"/>
  <c r="AW1236" i="1"/>
  <c r="AX1236" i="1"/>
  <c r="AY1236" i="1"/>
  <c r="AS1237" i="1"/>
  <c r="AX1237" i="1" s="1"/>
  <c r="AY1237" i="1" s="1"/>
  <c r="AT1237" i="1"/>
  <c r="AU1237" i="1"/>
  <c r="AW1237" i="1"/>
  <c r="AS1238" i="1"/>
  <c r="AT1238" i="1"/>
  <c r="AU1238" i="1"/>
  <c r="AW1238" i="1"/>
  <c r="AX1238" i="1"/>
  <c r="AY1238" i="1"/>
  <c r="AS1239" i="1"/>
  <c r="AT1239" i="1"/>
  <c r="AU1239" i="1"/>
  <c r="AW1239" i="1"/>
  <c r="AX1239" i="1"/>
  <c r="AY1239" i="1"/>
  <c r="AS1240" i="1"/>
  <c r="AT1240" i="1"/>
  <c r="AU1240" i="1"/>
  <c r="AS1241" i="1"/>
  <c r="AT1241" i="1"/>
  <c r="AU1241" i="1"/>
  <c r="AS1242" i="1"/>
  <c r="AW1242" i="1" s="1"/>
  <c r="AT1242" i="1"/>
  <c r="AU1242" i="1"/>
  <c r="AX1242" i="1"/>
  <c r="AY1242" i="1"/>
  <c r="AS1243" i="1"/>
  <c r="AT1243" i="1"/>
  <c r="AU1243" i="1"/>
  <c r="AW1243" i="1"/>
  <c r="AX1243" i="1" s="1"/>
  <c r="AY1243" i="1" s="1"/>
  <c r="AS1244" i="1"/>
  <c r="AT1244" i="1"/>
  <c r="AU1244" i="1"/>
  <c r="AW1244" i="1"/>
  <c r="AX1244" i="1"/>
  <c r="AY1244" i="1"/>
  <c r="AS1245" i="1"/>
  <c r="AX1245" i="1" s="1"/>
  <c r="AY1245" i="1" s="1"/>
  <c r="AT1245" i="1"/>
  <c r="AU1245" i="1"/>
  <c r="AW1245" i="1"/>
  <c r="AS1246" i="1"/>
  <c r="AT1246" i="1"/>
  <c r="AU1246" i="1"/>
  <c r="AW1246" i="1"/>
  <c r="AX1246" i="1"/>
  <c r="AY1246" i="1"/>
  <c r="AS1247" i="1"/>
  <c r="AT1247" i="1"/>
  <c r="AU1247" i="1"/>
  <c r="AW1247" i="1"/>
  <c r="AX1247" i="1" s="1"/>
  <c r="AY1247" i="1" s="1"/>
  <c r="AS1248" i="1"/>
  <c r="AT1248" i="1"/>
  <c r="AU1248" i="1"/>
  <c r="AS1249" i="1"/>
  <c r="AX1249" i="1" s="1"/>
  <c r="AT1249" i="1"/>
  <c r="AU1249" i="1"/>
  <c r="AW1249" i="1"/>
  <c r="AY1249" i="1"/>
  <c r="AS1250" i="1"/>
  <c r="AT1250" i="1"/>
  <c r="AU1250" i="1"/>
  <c r="AW1250" i="1"/>
  <c r="AS1251" i="1"/>
  <c r="AT1251" i="1"/>
  <c r="AU1251" i="1"/>
  <c r="AW1251" i="1"/>
  <c r="AX1251" i="1"/>
  <c r="AY1251" i="1" s="1"/>
  <c r="AS1252" i="1"/>
  <c r="AT1252" i="1"/>
  <c r="AU1252" i="1"/>
  <c r="AW1252" i="1"/>
  <c r="AX1252" i="1"/>
  <c r="AY1252" i="1" s="1"/>
  <c r="AS1253" i="1"/>
  <c r="AX1253" i="1" s="1"/>
  <c r="AY1253" i="1" s="1"/>
  <c r="AT1253" i="1"/>
  <c r="AU1253" i="1"/>
  <c r="AS1254" i="1"/>
  <c r="AT1254" i="1"/>
  <c r="AU1254" i="1"/>
  <c r="AW1254" i="1" s="1"/>
  <c r="AX1254" i="1" s="1"/>
  <c r="AY1254" i="1"/>
  <c r="AS1255" i="1"/>
  <c r="AT1255" i="1"/>
  <c r="AU1255" i="1"/>
  <c r="AW1255" i="1"/>
  <c r="AX1255" i="1"/>
  <c r="AY1255" i="1"/>
  <c r="AS1256" i="1"/>
  <c r="AT1256" i="1"/>
  <c r="AU1256" i="1"/>
  <c r="AS1257" i="1"/>
  <c r="AT1257" i="1"/>
  <c r="AU1257" i="1"/>
  <c r="AS1258" i="1"/>
  <c r="AT1258" i="1"/>
  <c r="AU1258" i="1"/>
  <c r="AS1259" i="1"/>
  <c r="AT1259" i="1"/>
  <c r="AU1259" i="1"/>
  <c r="AW1259" i="1"/>
  <c r="AX1259" i="1"/>
  <c r="AY1259" i="1" s="1"/>
  <c r="AS1260" i="1"/>
  <c r="AT1260" i="1"/>
  <c r="AU1260" i="1"/>
  <c r="AW1260" i="1"/>
  <c r="AX1260" i="1"/>
  <c r="AY1260" i="1"/>
  <c r="AS1261" i="1"/>
  <c r="AX1261" i="1" s="1"/>
  <c r="AY1261" i="1" s="1"/>
  <c r="AT1261" i="1"/>
  <c r="AU1261" i="1"/>
  <c r="AW1261" i="1"/>
  <c r="AS1262" i="1"/>
  <c r="AT1262" i="1"/>
  <c r="AU1262" i="1"/>
  <c r="AW1262" i="1"/>
  <c r="AX1262" i="1"/>
  <c r="AY1262" i="1"/>
  <c r="AS1263" i="1"/>
  <c r="AT1263" i="1"/>
  <c r="AU1263" i="1"/>
  <c r="AW1263" i="1"/>
  <c r="AX1263" i="1"/>
  <c r="AY1263" i="1"/>
  <c r="AS1264" i="1"/>
  <c r="AT1264" i="1"/>
  <c r="AU1264" i="1"/>
  <c r="AS1265" i="1"/>
  <c r="AT1265" i="1"/>
  <c r="AU1265" i="1"/>
  <c r="AW1265" i="1"/>
  <c r="AS1266" i="1"/>
  <c r="AT1266" i="1"/>
  <c r="AU1266" i="1"/>
  <c r="AS1267" i="1"/>
  <c r="AT1267" i="1"/>
  <c r="AU1267" i="1"/>
  <c r="AW1267" i="1"/>
  <c r="AX1267" i="1"/>
  <c r="AY1267" i="1" s="1"/>
  <c r="AS1268" i="1"/>
  <c r="AT1268" i="1"/>
  <c r="AU1268" i="1"/>
  <c r="AW1268" i="1"/>
  <c r="AX1268" i="1"/>
  <c r="AY1268" i="1"/>
  <c r="AS1269" i="1"/>
  <c r="AT1269" i="1"/>
  <c r="AU1269" i="1"/>
  <c r="AS1270" i="1"/>
  <c r="AT1270" i="1"/>
  <c r="AU1270" i="1"/>
  <c r="AW1270" i="1"/>
  <c r="AX1270" i="1"/>
  <c r="AY1270" i="1"/>
  <c r="AS1271" i="1"/>
  <c r="AT1271" i="1"/>
  <c r="AU1271" i="1"/>
  <c r="AW1271" i="1"/>
  <c r="AX1271" i="1"/>
  <c r="AY1271" i="1"/>
  <c r="AS1272" i="1"/>
  <c r="AT1272" i="1"/>
  <c r="AU1272" i="1"/>
  <c r="AS1273" i="1"/>
  <c r="AX1273" i="1" s="1"/>
  <c r="AT1273" i="1"/>
  <c r="AU1273" i="1"/>
  <c r="AY1273" i="1"/>
  <c r="AS1274" i="1"/>
  <c r="AX1274" i="1" s="1"/>
  <c r="AY1274" i="1" s="1"/>
  <c r="AT1274" i="1"/>
  <c r="AU1274" i="1"/>
  <c r="AW1274" i="1"/>
  <c r="AS1275" i="1"/>
  <c r="AT1275" i="1"/>
  <c r="AU1275" i="1"/>
  <c r="AW1275" i="1"/>
  <c r="AX1275" i="1"/>
  <c r="AY1275" i="1" s="1"/>
  <c r="AS1276" i="1"/>
  <c r="AT1276" i="1"/>
  <c r="AU1276" i="1"/>
  <c r="AW1276" i="1"/>
  <c r="AX1276" i="1"/>
  <c r="AY1276" i="1"/>
  <c r="AS1277" i="1"/>
  <c r="AX1277" i="1" s="1"/>
  <c r="AY1277" i="1" s="1"/>
  <c r="AT1277" i="1"/>
  <c r="AU1277" i="1"/>
  <c r="AW1277" i="1"/>
  <c r="AS1278" i="1"/>
  <c r="AT1278" i="1"/>
  <c r="AU1278" i="1"/>
  <c r="AW1278" i="1"/>
  <c r="AX1278" i="1"/>
  <c r="AY1278" i="1"/>
  <c r="AS1279" i="1"/>
  <c r="AT1279" i="1"/>
  <c r="AU1279" i="1"/>
  <c r="AW1279" i="1"/>
  <c r="AX1279" i="1"/>
  <c r="AY1279" i="1"/>
  <c r="AS1280" i="1"/>
  <c r="AT1280" i="1"/>
  <c r="AU1280" i="1"/>
  <c r="AS1281" i="1"/>
  <c r="AX1281" i="1" s="1"/>
  <c r="AT1281" i="1"/>
  <c r="AU1281" i="1"/>
  <c r="AY1281" i="1"/>
  <c r="AS1282" i="1"/>
  <c r="AT1282" i="1"/>
  <c r="AU1282" i="1"/>
  <c r="AW1282" i="1"/>
  <c r="AX1282" i="1"/>
  <c r="AY1282" i="1"/>
  <c r="AS1283" i="1"/>
  <c r="AT1283" i="1"/>
  <c r="AU1283" i="1"/>
  <c r="AW1283" i="1"/>
  <c r="AX1283" i="1"/>
  <c r="AY1283" i="1" s="1"/>
  <c r="AS1284" i="1"/>
  <c r="AT1284" i="1"/>
  <c r="AW1284" i="1" s="1"/>
  <c r="AX1284" i="1" s="1"/>
  <c r="AY1284" i="1" s="1"/>
  <c r="AU1284" i="1"/>
  <c r="AS1285" i="1"/>
  <c r="AX1285" i="1" s="1"/>
  <c r="AY1285" i="1" s="1"/>
  <c r="AT1285" i="1"/>
  <c r="AU1285" i="1"/>
  <c r="AS1286" i="1"/>
  <c r="AT1286" i="1"/>
  <c r="AU1286" i="1"/>
  <c r="AW1286" i="1"/>
  <c r="AX1286" i="1"/>
  <c r="AY1286" i="1"/>
  <c r="AS1287" i="1"/>
  <c r="AT1287" i="1"/>
  <c r="AU1287" i="1"/>
  <c r="AW1287" i="1"/>
  <c r="AX1287" i="1"/>
  <c r="AY1287" i="1" s="1"/>
  <c r="AS1288" i="1"/>
  <c r="AT1288" i="1"/>
  <c r="AU1288" i="1"/>
  <c r="AS1289" i="1"/>
  <c r="AT1289" i="1"/>
  <c r="AU1289" i="1"/>
  <c r="AW1289" i="1"/>
  <c r="AS1290" i="1"/>
  <c r="AX1290" i="1" s="1"/>
  <c r="AY1290" i="1" s="1"/>
  <c r="AT1290" i="1"/>
  <c r="AU1290" i="1"/>
  <c r="AW1290" i="1"/>
  <c r="AS1291" i="1"/>
  <c r="AT1291" i="1"/>
  <c r="AU1291" i="1"/>
  <c r="AW1291" i="1"/>
  <c r="AX1291" i="1"/>
  <c r="AY1291" i="1" s="1"/>
  <c r="AS1292" i="1"/>
  <c r="AT1292" i="1"/>
  <c r="AU1292" i="1"/>
  <c r="AW1292" i="1"/>
  <c r="AX1292" i="1"/>
  <c r="AY1292" i="1" s="1"/>
  <c r="AS1293" i="1"/>
  <c r="AT1293" i="1"/>
  <c r="AU1293" i="1"/>
  <c r="AS1294" i="1"/>
  <c r="AT1294" i="1"/>
  <c r="AU1294" i="1"/>
  <c r="AW1294" i="1"/>
  <c r="AX1294" i="1"/>
  <c r="AY1294" i="1"/>
  <c r="AS1295" i="1"/>
  <c r="AT1295" i="1"/>
  <c r="AU1295" i="1"/>
  <c r="AW1295" i="1"/>
  <c r="AX1295" i="1"/>
  <c r="AY1295" i="1" s="1"/>
  <c r="AS1296" i="1"/>
  <c r="AT1296" i="1"/>
  <c r="AU1296" i="1"/>
  <c r="AS1297" i="1"/>
  <c r="AT1297" i="1"/>
  <c r="AU1297" i="1"/>
  <c r="AW1297" i="1"/>
  <c r="AS1298" i="1"/>
  <c r="AT1298" i="1"/>
  <c r="AU1298" i="1"/>
  <c r="AW1298" i="1"/>
  <c r="AX1298" i="1"/>
  <c r="AY1298" i="1"/>
  <c r="AS1299" i="1"/>
  <c r="AT1299" i="1"/>
  <c r="AU1299" i="1"/>
  <c r="AW1299" i="1"/>
  <c r="AX1299" i="1"/>
  <c r="AY1299" i="1" s="1"/>
  <c r="AS1300" i="1"/>
  <c r="AT1300" i="1"/>
  <c r="AU1300" i="1"/>
  <c r="AW1300" i="1"/>
  <c r="AX1300" i="1" s="1"/>
  <c r="AY1300" i="1" s="1"/>
  <c r="AS1301" i="1"/>
  <c r="AX1301" i="1" s="1"/>
  <c r="AY1301" i="1" s="1"/>
  <c r="AT1301" i="1"/>
  <c r="AU1301" i="1"/>
  <c r="AW1301" i="1"/>
  <c r="AS1302" i="1"/>
  <c r="AT1302" i="1"/>
  <c r="AU1302" i="1"/>
  <c r="AS1303" i="1"/>
  <c r="AT1303" i="1"/>
  <c r="AU1303" i="1"/>
  <c r="AW1303" i="1"/>
  <c r="AX1303" i="1"/>
  <c r="AY1303" i="1"/>
  <c r="AS1304" i="1"/>
  <c r="AT1304" i="1"/>
  <c r="AU1304" i="1"/>
  <c r="AS1305" i="1"/>
  <c r="AT1305" i="1"/>
  <c r="AU1305" i="1"/>
  <c r="AW1305" i="1"/>
  <c r="AS1306" i="1"/>
  <c r="AT1306" i="1"/>
  <c r="AU1306" i="1"/>
  <c r="AS1307" i="1"/>
  <c r="AT1307" i="1"/>
  <c r="AU1307" i="1"/>
  <c r="AW1307" i="1"/>
  <c r="AX1307" i="1" s="1"/>
  <c r="AY1307" i="1" s="1"/>
  <c r="AS1308" i="1"/>
  <c r="AT1308" i="1"/>
  <c r="AU1308" i="1"/>
  <c r="AW1308" i="1"/>
  <c r="AX1308" i="1"/>
  <c r="AY1308" i="1"/>
  <c r="AS1309" i="1"/>
  <c r="AT1309" i="1"/>
  <c r="AU1309" i="1"/>
  <c r="AS1310" i="1"/>
  <c r="AT1310" i="1"/>
  <c r="AU1310" i="1"/>
  <c r="AW1310" i="1"/>
  <c r="AX1310" i="1"/>
  <c r="AY1310" i="1"/>
  <c r="AS1311" i="1"/>
  <c r="AT1311" i="1"/>
  <c r="AU1311" i="1"/>
  <c r="AW1311" i="1" s="1"/>
  <c r="AX1311" i="1" s="1"/>
  <c r="AY1311" i="1"/>
  <c r="AS1312" i="1"/>
  <c r="AT1312" i="1"/>
  <c r="AU1312" i="1"/>
  <c r="AS1313" i="1"/>
  <c r="AW1313" i="1" s="1"/>
  <c r="AT1313" i="1"/>
  <c r="AU1313" i="1"/>
  <c r="AX1313" i="1"/>
  <c r="AY1313" i="1" s="1"/>
  <c r="AS1314" i="1"/>
  <c r="AT1314" i="1"/>
  <c r="AU1314" i="1"/>
  <c r="AW1314" i="1"/>
  <c r="AX1314" i="1"/>
  <c r="AY1314" i="1"/>
  <c r="AS1315" i="1"/>
  <c r="AT1315" i="1"/>
  <c r="AU1315" i="1"/>
  <c r="AW1315" i="1"/>
  <c r="AX1315" i="1"/>
  <c r="AY1315" i="1" s="1"/>
  <c r="AS1316" i="1"/>
  <c r="AT1316" i="1"/>
  <c r="AU1316" i="1"/>
  <c r="AW1316" i="1"/>
  <c r="AX1316" i="1"/>
  <c r="AY1316" i="1" s="1"/>
  <c r="AS1317" i="1"/>
  <c r="AX1317" i="1" s="1"/>
  <c r="AY1317" i="1" s="1"/>
  <c r="AT1317" i="1"/>
  <c r="AU1317" i="1"/>
  <c r="AS1318" i="1"/>
  <c r="AT1318" i="1"/>
  <c r="AU1318" i="1"/>
  <c r="AW1318" i="1"/>
  <c r="AX1318" i="1"/>
  <c r="AY1318" i="1"/>
  <c r="AS1319" i="1"/>
  <c r="AT1319" i="1"/>
  <c r="AU1319" i="1"/>
  <c r="AS1320" i="1"/>
  <c r="AT1320" i="1"/>
  <c r="AU1320" i="1"/>
  <c r="AS1321" i="1"/>
  <c r="AT1321" i="1"/>
  <c r="AU1321" i="1"/>
  <c r="AS1322" i="1"/>
  <c r="AT1322" i="1"/>
  <c r="AU1322" i="1"/>
  <c r="AS1323" i="1"/>
  <c r="AT1323" i="1"/>
  <c r="AU1323" i="1"/>
  <c r="AW1323" i="1"/>
  <c r="AX1323" i="1"/>
  <c r="AY1323" i="1" s="1"/>
  <c r="AS1324" i="1"/>
  <c r="AT1324" i="1"/>
  <c r="AU1324" i="1"/>
  <c r="AW1324" i="1"/>
  <c r="AX1324" i="1"/>
  <c r="AY1324" i="1"/>
  <c r="AS1325" i="1"/>
  <c r="AT1325" i="1"/>
  <c r="AU1325" i="1"/>
  <c r="AW1325" i="1" s="1"/>
  <c r="AS1326" i="1"/>
  <c r="AT1326" i="1"/>
  <c r="AU1326" i="1"/>
  <c r="AW1326" i="1" s="1"/>
  <c r="AX1326" i="1" s="1"/>
  <c r="AY1326" i="1" s="1"/>
  <c r="AS1327" i="1"/>
  <c r="AW1327" i="1" s="1"/>
  <c r="AT1327" i="1"/>
  <c r="AU1327" i="1"/>
  <c r="AS1328" i="1"/>
  <c r="AT1328" i="1"/>
  <c r="AU1328" i="1"/>
  <c r="AS1329" i="1"/>
  <c r="AT1329" i="1"/>
  <c r="AU1329" i="1"/>
  <c r="AW1329" i="1"/>
  <c r="AX1329" i="1"/>
  <c r="AY1329" i="1" s="1"/>
  <c r="AS1330" i="1"/>
  <c r="AW1330" i="1" s="1"/>
  <c r="AT1330" i="1"/>
  <c r="AU1330" i="1"/>
  <c r="AS1331" i="1"/>
  <c r="AT1331" i="1"/>
  <c r="AU1331" i="1"/>
  <c r="AW1331" i="1"/>
  <c r="AX1331" i="1"/>
  <c r="AY1331" i="1" s="1"/>
  <c r="AS1332" i="1"/>
  <c r="AT1332" i="1"/>
  <c r="AU1332" i="1"/>
  <c r="AW1332" i="1" s="1"/>
  <c r="AX1332" i="1" s="1"/>
  <c r="AY1332" i="1" s="1"/>
  <c r="AS1333" i="1"/>
  <c r="AT1333" i="1"/>
  <c r="AU1333" i="1"/>
  <c r="AS1334" i="1"/>
  <c r="AT1334" i="1"/>
  <c r="AU1334" i="1"/>
  <c r="AW1334" i="1" s="1"/>
  <c r="AX1334" i="1" s="1"/>
  <c r="AY1334" i="1" s="1"/>
  <c r="AS1335" i="1"/>
  <c r="AT1335" i="1"/>
  <c r="AU1335" i="1"/>
  <c r="AW1335" i="1" s="1"/>
  <c r="AX1335" i="1" s="1"/>
  <c r="AY1335" i="1" s="1"/>
  <c r="AS1336" i="1"/>
  <c r="AT1336" i="1"/>
  <c r="AU1336" i="1"/>
  <c r="AS1337" i="1"/>
  <c r="AT1337" i="1"/>
  <c r="AU1337" i="1"/>
  <c r="AW1337" i="1"/>
  <c r="AX1337" i="1"/>
  <c r="AY1337" i="1" s="1"/>
  <c r="AS1338" i="1"/>
  <c r="AT1338" i="1"/>
  <c r="AU1338" i="1"/>
  <c r="AW1338" i="1" s="1"/>
  <c r="AX1338" i="1" s="1"/>
  <c r="AY1338" i="1" s="1"/>
  <c r="AS1339" i="1"/>
  <c r="AT1339" i="1"/>
  <c r="AU1339" i="1"/>
  <c r="AW1339" i="1"/>
  <c r="AX1339" i="1"/>
  <c r="AY1339" i="1"/>
  <c r="AS1340" i="1"/>
  <c r="AT1340" i="1"/>
  <c r="AU1340" i="1"/>
  <c r="AW1340" i="1" s="1"/>
  <c r="AX1340" i="1" s="1"/>
  <c r="AY1340" i="1" s="1"/>
  <c r="AS1341" i="1"/>
  <c r="AX1341" i="1" s="1"/>
  <c r="AY1341" i="1" s="1"/>
  <c r="AT1341" i="1"/>
  <c r="AU1341" i="1"/>
  <c r="AW1341" i="1"/>
  <c r="AS1342" i="1"/>
  <c r="AT1342" i="1"/>
  <c r="AU1342" i="1"/>
  <c r="AW1342" i="1"/>
  <c r="AX1342" i="1"/>
  <c r="AY1342" i="1"/>
  <c r="AS1343" i="1"/>
  <c r="AT1343" i="1"/>
  <c r="AU1343" i="1"/>
  <c r="AW1343" i="1"/>
  <c r="AX1343" i="1"/>
  <c r="AY1343" i="1"/>
  <c r="AS1344" i="1"/>
  <c r="AX1344" i="1" s="1"/>
  <c r="AY1344" i="1" s="1"/>
  <c r="AT1344" i="1"/>
  <c r="AU1344" i="1"/>
  <c r="AW1344" i="1"/>
  <c r="AS1345" i="1"/>
  <c r="AW1345" i="1" s="1"/>
  <c r="AT1345" i="1"/>
  <c r="AU1345" i="1"/>
  <c r="AX1345" i="1"/>
  <c r="AY1345" i="1" s="1"/>
  <c r="AS1346" i="1"/>
  <c r="AW1346" i="1" s="1"/>
  <c r="AT1346" i="1"/>
  <c r="AU1346" i="1"/>
  <c r="AX1346" i="1"/>
  <c r="AY1346" i="1" s="1"/>
  <c r="AS1347" i="1"/>
  <c r="AT1347" i="1"/>
  <c r="AW1347" i="1" s="1"/>
  <c r="AX1347" i="1" s="1"/>
  <c r="AU1347" i="1"/>
  <c r="AY1347" i="1"/>
  <c r="AS1348" i="1"/>
  <c r="AT1348" i="1"/>
  <c r="AU1348" i="1"/>
  <c r="AS1349" i="1"/>
  <c r="AT1349" i="1"/>
  <c r="AU1349" i="1"/>
  <c r="AW1349" i="1" s="1"/>
  <c r="AS1350" i="1"/>
  <c r="AT1350" i="1"/>
  <c r="AU1350" i="1"/>
  <c r="AW1350" i="1"/>
  <c r="AX1350" i="1"/>
  <c r="AY1350" i="1"/>
  <c r="AS1351" i="1"/>
  <c r="AT1351" i="1"/>
  <c r="AU1351" i="1"/>
  <c r="AW1351" i="1"/>
  <c r="AX1351" i="1"/>
  <c r="AY1351" i="1" s="1"/>
  <c r="AS1352" i="1"/>
  <c r="AT1352" i="1"/>
  <c r="AW1352" i="1" s="1"/>
  <c r="AU1352" i="1"/>
  <c r="AS1353" i="1"/>
  <c r="AT1353" i="1"/>
  <c r="AU1353" i="1"/>
  <c r="AW1353" i="1"/>
  <c r="AX1353" i="1"/>
  <c r="AY1353" i="1" s="1"/>
  <c r="AS1354" i="1"/>
  <c r="AX1354" i="1" s="1"/>
  <c r="AY1354" i="1" s="1"/>
  <c r="AT1354" i="1"/>
  <c r="AU1354" i="1"/>
  <c r="AW1354" i="1"/>
  <c r="AS1355" i="1"/>
  <c r="AT1355" i="1"/>
  <c r="AU1355" i="1"/>
  <c r="AW1355" i="1"/>
  <c r="AX1355" i="1"/>
  <c r="AY1355" i="1" s="1"/>
  <c r="AS1356" i="1"/>
  <c r="AW1356" i="1" s="1"/>
  <c r="AT1356" i="1"/>
  <c r="AU1356" i="1"/>
  <c r="AX1356" i="1"/>
  <c r="AY1356" i="1" s="1"/>
  <c r="AS1357" i="1"/>
  <c r="AW1357" i="1" s="1"/>
  <c r="AT1357" i="1"/>
  <c r="AU1357" i="1"/>
  <c r="AX1357" i="1"/>
  <c r="AY1357" i="1" s="1"/>
  <c r="AS1358" i="1"/>
  <c r="AT1358" i="1"/>
  <c r="AU1358" i="1"/>
  <c r="AW1358" i="1" s="1"/>
  <c r="AX1358" i="1" s="1"/>
  <c r="AY1358" i="1"/>
  <c r="AS1359" i="1"/>
  <c r="AT1359" i="1"/>
  <c r="AU1359" i="1"/>
  <c r="AS1360" i="1"/>
  <c r="AT1360" i="1"/>
  <c r="AU1360" i="1"/>
  <c r="AW1360" i="1"/>
  <c r="AX1360" i="1"/>
  <c r="AY1360" i="1"/>
  <c r="AS1361" i="1"/>
  <c r="AT1361" i="1"/>
  <c r="AU1361" i="1"/>
  <c r="AS1362" i="1"/>
  <c r="AT1362" i="1"/>
  <c r="AU1362" i="1"/>
  <c r="AW1362" i="1"/>
  <c r="AS1363" i="1"/>
  <c r="AT1363" i="1"/>
  <c r="AU1363" i="1"/>
  <c r="AW1363" i="1"/>
  <c r="AX1363" i="1"/>
  <c r="AY1363" i="1" s="1"/>
  <c r="AS1364" i="1"/>
  <c r="AW1364" i="1" s="1"/>
  <c r="AT1364" i="1"/>
  <c r="AU1364" i="1"/>
  <c r="AX1364" i="1"/>
  <c r="AY1364" i="1" s="1"/>
  <c r="AS1365" i="1"/>
  <c r="AW1365" i="1" s="1"/>
  <c r="AT1365" i="1"/>
  <c r="AU1365" i="1"/>
  <c r="AX1365" i="1"/>
  <c r="AY1365" i="1" s="1"/>
  <c r="AS1366" i="1"/>
  <c r="AT1366" i="1"/>
  <c r="AU1366" i="1"/>
  <c r="AW1366" i="1"/>
  <c r="AX1366" i="1"/>
  <c r="AY1366" i="1"/>
  <c r="AS1367" i="1"/>
  <c r="AT1367" i="1"/>
  <c r="AU1367" i="1"/>
  <c r="AS1368" i="1"/>
  <c r="AT1368" i="1"/>
  <c r="AU1368" i="1"/>
  <c r="AW1368" i="1"/>
  <c r="AX1368" i="1"/>
  <c r="AY1368" i="1"/>
  <c r="AS1369" i="1"/>
  <c r="AT1369" i="1"/>
  <c r="AU1369" i="1"/>
  <c r="AW1369" i="1"/>
  <c r="AX1369" i="1"/>
  <c r="AY1369" i="1" s="1"/>
  <c r="AS1370" i="1"/>
  <c r="AT1370" i="1"/>
  <c r="AU1370" i="1"/>
  <c r="AW1370" i="1"/>
  <c r="AS1371" i="1"/>
  <c r="AT1371" i="1"/>
  <c r="AU1371" i="1"/>
  <c r="AS1372" i="1"/>
  <c r="AT1372" i="1"/>
  <c r="AU1372" i="1"/>
  <c r="AS1373" i="1"/>
  <c r="AW1373" i="1" s="1"/>
  <c r="AT1373" i="1"/>
  <c r="AU1373" i="1"/>
  <c r="AX1373" i="1"/>
  <c r="AY1373" i="1" s="1"/>
  <c r="AS1374" i="1"/>
  <c r="AT1374" i="1"/>
  <c r="AU1374" i="1"/>
  <c r="AW1374" i="1"/>
  <c r="AX1374" i="1"/>
  <c r="AY1374" i="1"/>
  <c r="AS1375" i="1"/>
  <c r="AT1375" i="1"/>
  <c r="AU1375" i="1"/>
  <c r="AS1376" i="1"/>
  <c r="AT1376" i="1"/>
  <c r="AU1376" i="1"/>
  <c r="AW1376" i="1"/>
  <c r="AX1376" i="1"/>
  <c r="AY1376" i="1"/>
  <c r="AS1377" i="1"/>
  <c r="AT1377" i="1"/>
  <c r="AU1377" i="1"/>
  <c r="AW1377" i="1"/>
  <c r="AX1377" i="1"/>
  <c r="AY1377" i="1" s="1"/>
  <c r="AS1378" i="1"/>
  <c r="AX1378" i="1" s="1"/>
  <c r="AY1378" i="1" s="1"/>
  <c r="AT1378" i="1"/>
  <c r="AU1378" i="1"/>
  <c r="AW1378" i="1"/>
  <c r="AS1379" i="1"/>
  <c r="AW1379" i="1" s="1"/>
  <c r="AT1379" i="1"/>
  <c r="AU1379" i="1"/>
  <c r="AX1379" i="1"/>
  <c r="AY1379" i="1" s="1"/>
  <c r="AS1380" i="1"/>
  <c r="AW1380" i="1" s="1"/>
  <c r="AT1380" i="1"/>
  <c r="AU1380" i="1"/>
  <c r="AX1380" i="1"/>
  <c r="AY1380" i="1" s="1"/>
  <c r="AS1381" i="1"/>
  <c r="AW1381" i="1" s="1"/>
  <c r="AT1381" i="1"/>
  <c r="AU1381" i="1"/>
  <c r="AX1381" i="1"/>
  <c r="AY1381" i="1" s="1"/>
  <c r="AS1382" i="1"/>
  <c r="AT1382" i="1"/>
  <c r="AU1382" i="1"/>
  <c r="AW1382" i="1" s="1"/>
  <c r="AX1382" i="1" s="1"/>
  <c r="AY1382" i="1" s="1"/>
  <c r="AS1383" i="1"/>
  <c r="AT1383" i="1"/>
  <c r="AU1383" i="1"/>
  <c r="AS1384" i="1"/>
  <c r="AT1384" i="1"/>
  <c r="AU1384" i="1"/>
  <c r="AW1384" i="1" s="1"/>
  <c r="AX1384" i="1" s="1"/>
  <c r="AY1384" i="1" s="1"/>
  <c r="AS1385" i="1"/>
  <c r="AT1385" i="1"/>
  <c r="AU1385" i="1"/>
  <c r="AS1386" i="1"/>
  <c r="AX1386" i="1" s="1"/>
  <c r="AY1386" i="1" s="1"/>
  <c r="AT1386" i="1"/>
  <c r="AU1386" i="1"/>
  <c r="AW1386" i="1"/>
  <c r="AS1387" i="1"/>
  <c r="AW1387" i="1" s="1"/>
  <c r="AT1387" i="1"/>
  <c r="AU1387" i="1"/>
  <c r="AX1387" i="1"/>
  <c r="AY1387" i="1" s="1"/>
  <c r="AS1388" i="1"/>
  <c r="AW1388" i="1" s="1"/>
  <c r="AT1388" i="1"/>
  <c r="AU1388" i="1"/>
  <c r="AX1388" i="1"/>
  <c r="AY1388" i="1" s="1"/>
  <c r="AS1389" i="1"/>
  <c r="AW1389" i="1" s="1"/>
  <c r="AT1389" i="1"/>
  <c r="AU1389" i="1"/>
  <c r="AX1389" i="1"/>
  <c r="AY1389" i="1" s="1"/>
  <c r="AS1390" i="1"/>
  <c r="AT1390" i="1"/>
  <c r="AU1390" i="1"/>
  <c r="AW1390" i="1"/>
  <c r="AX1390" i="1"/>
  <c r="AY1390" i="1"/>
  <c r="AS1391" i="1"/>
  <c r="AW1391" i="1" s="1"/>
  <c r="AT1391" i="1"/>
  <c r="AU1391" i="1"/>
  <c r="AX1391" i="1"/>
  <c r="AY1391" i="1" s="1"/>
  <c r="AS1392" i="1"/>
  <c r="AT1392" i="1"/>
  <c r="AU1392" i="1"/>
  <c r="AW1392" i="1"/>
  <c r="AX1392" i="1"/>
  <c r="AY1392" i="1"/>
  <c r="AS1393" i="1"/>
  <c r="AT1393" i="1"/>
  <c r="AU1393" i="1"/>
  <c r="AW1393" i="1"/>
  <c r="AX1393" i="1"/>
  <c r="AY1393" i="1" s="1"/>
  <c r="AS1394" i="1"/>
  <c r="AX1394" i="1" s="1"/>
  <c r="AY1394" i="1" s="1"/>
  <c r="AT1394" i="1"/>
  <c r="AU1394" i="1"/>
  <c r="AW1394" i="1"/>
  <c r="AS1395" i="1"/>
  <c r="AT1395" i="1"/>
  <c r="AU1395" i="1"/>
  <c r="AS1396" i="1"/>
  <c r="AW1396" i="1" s="1"/>
  <c r="AT1396" i="1"/>
  <c r="AU1396" i="1"/>
  <c r="AX1396" i="1"/>
  <c r="AY1396" i="1" s="1"/>
  <c r="AS1397" i="1"/>
  <c r="AW1397" i="1" s="1"/>
  <c r="AT1397" i="1"/>
  <c r="AU1397" i="1"/>
  <c r="AS1398" i="1"/>
  <c r="AT1398" i="1"/>
  <c r="AU1398" i="1"/>
  <c r="AS1399" i="1"/>
  <c r="AW1399" i="1" s="1"/>
  <c r="AT1399" i="1"/>
  <c r="AU1399" i="1"/>
  <c r="AX1399" i="1"/>
  <c r="AY1399" i="1" s="1"/>
  <c r="AS1400" i="1"/>
  <c r="AT1400" i="1"/>
  <c r="AU1400" i="1"/>
  <c r="AW1400" i="1"/>
  <c r="AX1400" i="1"/>
  <c r="AY1400" i="1"/>
  <c r="AS1401" i="1"/>
  <c r="AX1401" i="1" s="1"/>
  <c r="AY1401" i="1" s="1"/>
  <c r="AT1401" i="1"/>
  <c r="AU1401" i="1"/>
  <c r="AW1401" i="1"/>
  <c r="AS1402" i="1"/>
  <c r="AX1402" i="1" s="1"/>
  <c r="AY1402" i="1" s="1"/>
  <c r="AT1402" i="1"/>
  <c r="AU1402" i="1"/>
  <c r="AW1402" i="1"/>
  <c r="AS1403" i="1"/>
  <c r="AT1403" i="1"/>
  <c r="AU1403" i="1"/>
  <c r="AW1403" i="1"/>
  <c r="AX1403" i="1"/>
  <c r="AY1403" i="1" s="1"/>
  <c r="AS1404" i="1"/>
  <c r="AW1404" i="1" s="1"/>
  <c r="AX1404" i="1" s="1"/>
  <c r="AY1404" i="1" s="1"/>
  <c r="AT1404" i="1"/>
  <c r="AU1404" i="1"/>
  <c r="AS1405" i="1"/>
  <c r="AW1405" i="1" s="1"/>
  <c r="AT1405" i="1"/>
  <c r="AU1405" i="1"/>
  <c r="AS1406" i="1"/>
  <c r="AT1406" i="1"/>
  <c r="AU1406" i="1"/>
  <c r="AW1406" i="1"/>
  <c r="AX1406" i="1"/>
  <c r="AY1406" i="1"/>
  <c r="AS1407" i="1"/>
  <c r="AW1407" i="1" s="1"/>
  <c r="AT1407" i="1"/>
  <c r="AU1407" i="1"/>
  <c r="AS1408" i="1"/>
  <c r="AT1408" i="1"/>
  <c r="AU1408" i="1"/>
  <c r="AW1408" i="1" s="1"/>
  <c r="AX1408" i="1" s="1"/>
  <c r="AY1408" i="1" s="1"/>
  <c r="AS1409" i="1"/>
  <c r="AT1409" i="1"/>
  <c r="AU1409" i="1"/>
  <c r="AW1409" i="1"/>
  <c r="AX1409" i="1"/>
  <c r="AY1409" i="1" s="1"/>
  <c r="AS1410" i="1"/>
  <c r="AX1410" i="1" s="1"/>
  <c r="AY1410" i="1" s="1"/>
  <c r="AT1410" i="1"/>
  <c r="AU1410" i="1"/>
  <c r="AW1410" i="1"/>
  <c r="AS1411" i="1"/>
  <c r="AT1411" i="1"/>
  <c r="AU1411" i="1"/>
  <c r="AW1411" i="1"/>
  <c r="AX1411" i="1"/>
  <c r="AY1411" i="1" s="1"/>
  <c r="AS1412" i="1"/>
  <c r="AW1412" i="1" s="1"/>
  <c r="AT1412" i="1"/>
  <c r="AU1412" i="1"/>
  <c r="AX1412" i="1"/>
  <c r="AY1412" i="1" s="1"/>
  <c r="AS1413" i="1"/>
  <c r="AW1413" i="1" s="1"/>
  <c r="AX1413" i="1" s="1"/>
  <c r="AY1413" i="1" s="1"/>
  <c r="AT1413" i="1"/>
  <c r="AU1413" i="1"/>
  <c r="AS1414" i="1"/>
  <c r="AT1414" i="1"/>
  <c r="AU1414" i="1"/>
  <c r="AW1414" i="1"/>
  <c r="AX1414" i="1"/>
  <c r="AY1414" i="1"/>
  <c r="AS1415" i="1"/>
  <c r="AT1415" i="1"/>
  <c r="AU1415" i="1"/>
  <c r="AS1416" i="1"/>
  <c r="AT1416" i="1"/>
  <c r="AU1416" i="1"/>
  <c r="AW1416" i="1"/>
  <c r="AX1416" i="1"/>
  <c r="AY1416" i="1"/>
  <c r="AS1417" i="1"/>
  <c r="AW1417" i="1" s="1"/>
  <c r="AT1417" i="1"/>
  <c r="AU1417" i="1"/>
  <c r="AX1417" i="1"/>
  <c r="AY1417" i="1" s="1"/>
  <c r="AS1418" i="1"/>
  <c r="AX1418" i="1" s="1"/>
  <c r="AY1418" i="1" s="1"/>
  <c r="AT1418" i="1"/>
  <c r="AU1418" i="1"/>
  <c r="AW1418" i="1"/>
  <c r="AS1419" i="1"/>
  <c r="AW1419" i="1" s="1"/>
  <c r="AT1419" i="1"/>
  <c r="AU1419" i="1"/>
  <c r="AX1419" i="1"/>
  <c r="AY1419" i="1"/>
  <c r="AS1420" i="1"/>
  <c r="AW1420" i="1" s="1"/>
  <c r="AX1420" i="1" s="1"/>
  <c r="AY1420" i="1" s="1"/>
  <c r="AT1420" i="1"/>
  <c r="AU1420" i="1"/>
  <c r="AS1421" i="1"/>
  <c r="AW1421" i="1" s="1"/>
  <c r="AT1421" i="1"/>
  <c r="AU1421" i="1"/>
  <c r="AX1421" i="1"/>
  <c r="AY1421" i="1" s="1"/>
  <c r="AS1422" i="1"/>
  <c r="AT1422" i="1"/>
  <c r="AU1422" i="1"/>
  <c r="AW1422" i="1"/>
  <c r="AX1422" i="1" s="1"/>
  <c r="AY1422" i="1" s="1"/>
  <c r="AS1423" i="1"/>
  <c r="AW1423" i="1" s="1"/>
  <c r="AT1423" i="1"/>
  <c r="AU1423" i="1"/>
  <c r="AX1423" i="1"/>
  <c r="AY1423" i="1" s="1"/>
  <c r="AS1424" i="1"/>
  <c r="AT1424" i="1"/>
  <c r="AU1424" i="1"/>
  <c r="AW1424" i="1"/>
  <c r="AX1424" i="1"/>
  <c r="AY1424" i="1"/>
  <c r="AS1425" i="1"/>
  <c r="AX1425" i="1" s="1"/>
  <c r="AY1425" i="1" s="1"/>
  <c r="AT1425" i="1"/>
  <c r="AU1425" i="1"/>
  <c r="AW1425" i="1"/>
  <c r="AS1426" i="1"/>
  <c r="AX1426" i="1" s="1"/>
  <c r="AY1426" i="1" s="1"/>
  <c r="AT1426" i="1"/>
  <c r="AU1426" i="1"/>
  <c r="AW1426" i="1"/>
  <c r="AS1427" i="1"/>
  <c r="AW1427" i="1" s="1"/>
  <c r="AT1427" i="1"/>
  <c r="AU1427" i="1"/>
  <c r="AX1427" i="1"/>
  <c r="AY1427" i="1"/>
  <c r="AS1428" i="1"/>
  <c r="AW1428" i="1" s="1"/>
  <c r="AT1428" i="1"/>
  <c r="AU1428" i="1"/>
  <c r="AX1428" i="1"/>
  <c r="AY1428" i="1" s="1"/>
  <c r="AS1429" i="1"/>
  <c r="AW1429" i="1" s="1"/>
  <c r="AT1429" i="1"/>
  <c r="AU1429" i="1"/>
  <c r="AS1430" i="1"/>
  <c r="AT1430" i="1"/>
  <c r="AU1430" i="1"/>
  <c r="AW1430" i="1"/>
  <c r="AX1430" i="1"/>
  <c r="AY1430" i="1"/>
  <c r="AS1431" i="1"/>
  <c r="AT1431" i="1"/>
  <c r="AU1431" i="1"/>
  <c r="AS1432" i="1"/>
  <c r="AT1432" i="1"/>
  <c r="AU1432" i="1"/>
  <c r="AW1432" i="1"/>
  <c r="AX1432" i="1"/>
  <c r="AY1432" i="1"/>
  <c r="AS1433" i="1"/>
  <c r="AW1433" i="1" s="1"/>
  <c r="AX1433" i="1" s="1"/>
  <c r="AY1433" i="1" s="1"/>
  <c r="AT1433" i="1"/>
  <c r="AU1433" i="1"/>
  <c r="AS1434" i="1"/>
  <c r="AX1434" i="1" s="1"/>
  <c r="AY1434" i="1" s="1"/>
  <c r="AT1434" i="1"/>
  <c r="AU1434" i="1"/>
  <c r="AW1434" i="1"/>
  <c r="AS1435" i="1"/>
  <c r="AW1435" i="1" s="1"/>
  <c r="AT1435" i="1"/>
  <c r="AU1435" i="1"/>
  <c r="AX1435" i="1"/>
  <c r="AY1435" i="1"/>
  <c r="AS1436" i="1"/>
  <c r="AW1436" i="1" s="1"/>
  <c r="AX1436" i="1" s="1"/>
  <c r="AY1436" i="1" s="1"/>
  <c r="AT1436" i="1"/>
  <c r="AU1436" i="1"/>
  <c r="AS1437" i="1"/>
  <c r="AW1437" i="1" s="1"/>
  <c r="AT1437" i="1"/>
  <c r="AU1437" i="1"/>
  <c r="AX1437" i="1"/>
  <c r="AY1437" i="1" s="1"/>
  <c r="AS1438" i="1"/>
  <c r="AT1438" i="1"/>
  <c r="AU1438" i="1"/>
  <c r="AW1438" i="1"/>
  <c r="AX1438" i="1" s="1"/>
  <c r="AY1438" i="1" s="1"/>
  <c r="AS1439" i="1"/>
  <c r="AW1439" i="1" s="1"/>
  <c r="AT1439" i="1"/>
  <c r="AU1439" i="1"/>
  <c r="AX1439" i="1"/>
  <c r="AY1439" i="1" s="1"/>
  <c r="AS1440" i="1"/>
  <c r="AT1440" i="1"/>
  <c r="AU1440" i="1"/>
  <c r="AW1440" i="1"/>
  <c r="AX1440" i="1"/>
  <c r="AY1440" i="1"/>
  <c r="AS1441" i="1"/>
  <c r="AX1441" i="1" s="1"/>
  <c r="AY1441" i="1" s="1"/>
  <c r="AT1441" i="1"/>
  <c r="AU1441" i="1"/>
  <c r="AW1441" i="1"/>
  <c r="AS1442" i="1"/>
  <c r="AX1442" i="1" s="1"/>
  <c r="AY1442" i="1" s="1"/>
  <c r="AT1442" i="1"/>
  <c r="AU1442" i="1"/>
  <c r="AW1442" i="1"/>
  <c r="AS1443" i="1"/>
  <c r="AW1443" i="1" s="1"/>
  <c r="AT1443" i="1"/>
  <c r="AU1443" i="1"/>
  <c r="AX1443" i="1"/>
  <c r="AY1443" i="1" s="1"/>
  <c r="AS1444" i="1"/>
  <c r="AT1444" i="1"/>
  <c r="AU1444" i="1"/>
  <c r="AS1445" i="1"/>
  <c r="AW1445" i="1" s="1"/>
  <c r="AT1445" i="1"/>
  <c r="AU1445" i="1"/>
  <c r="AS1446" i="1"/>
  <c r="AT1446" i="1"/>
  <c r="AU1446" i="1"/>
  <c r="AW1446" i="1"/>
  <c r="AX1446" i="1"/>
  <c r="AY1446" i="1"/>
  <c r="AS1447" i="1"/>
  <c r="AT1447" i="1"/>
  <c r="AU1447" i="1"/>
  <c r="AS1448" i="1"/>
  <c r="AT1448" i="1"/>
  <c r="AU1448" i="1"/>
  <c r="AW1448" i="1"/>
  <c r="AX1448" i="1"/>
  <c r="AY1448" i="1"/>
  <c r="AS1449" i="1"/>
  <c r="AW1449" i="1" s="1"/>
  <c r="AT1449" i="1"/>
  <c r="AU1449" i="1"/>
  <c r="AS1450" i="1"/>
  <c r="AX1450" i="1" s="1"/>
  <c r="AY1450" i="1" s="1"/>
  <c r="AT1450" i="1"/>
  <c r="AU1450" i="1"/>
  <c r="AW1450" i="1"/>
  <c r="AS1451" i="1"/>
  <c r="AT1451" i="1"/>
  <c r="AU1451" i="1"/>
  <c r="AW1451" i="1"/>
  <c r="AX1451" i="1"/>
  <c r="AY1451" i="1"/>
  <c r="AS1452" i="1"/>
  <c r="AT1452" i="1"/>
  <c r="AU1452" i="1"/>
  <c r="AS1453" i="1"/>
  <c r="AW1453" i="1" s="1"/>
  <c r="AT1453" i="1"/>
  <c r="AU1453" i="1"/>
  <c r="AX1453" i="1"/>
  <c r="AY1453" i="1"/>
  <c r="AS1454" i="1"/>
  <c r="AT1454" i="1"/>
  <c r="AU1454" i="1"/>
  <c r="AW1454" i="1"/>
  <c r="AX1454" i="1"/>
  <c r="AY1454" i="1"/>
  <c r="AS1455" i="1"/>
  <c r="AW1455" i="1" s="1"/>
  <c r="AT1455" i="1"/>
  <c r="AU1455" i="1"/>
  <c r="AX1455" i="1"/>
  <c r="AY1455" i="1" s="1"/>
  <c r="AS1456" i="1"/>
  <c r="AT1456" i="1"/>
  <c r="AU1456" i="1"/>
  <c r="AW1456" i="1"/>
  <c r="AX1456" i="1"/>
  <c r="AY1456" i="1"/>
  <c r="AS1457" i="1"/>
  <c r="AX1457" i="1" s="1"/>
  <c r="AY1457" i="1" s="1"/>
  <c r="AT1457" i="1"/>
  <c r="AU1457" i="1"/>
  <c r="AW1457" i="1"/>
  <c r="AS1458" i="1"/>
  <c r="AT1458" i="1"/>
  <c r="AU1458" i="1"/>
  <c r="AW1458" i="1"/>
  <c r="AS1459" i="1"/>
  <c r="AW1459" i="1" s="1"/>
  <c r="AT1459" i="1"/>
  <c r="AU1459" i="1"/>
  <c r="AX1459" i="1"/>
  <c r="AY1459" i="1"/>
  <c r="AS1460" i="1"/>
  <c r="AW1460" i="1" s="1"/>
  <c r="AT1460" i="1"/>
  <c r="AU1460" i="1"/>
  <c r="AX1460" i="1"/>
  <c r="AY1460" i="1" s="1"/>
  <c r="AS1461" i="1"/>
  <c r="AW1461" i="1" s="1"/>
  <c r="AT1461" i="1"/>
  <c r="AU1461" i="1"/>
  <c r="AS1462" i="1"/>
  <c r="AT1462" i="1"/>
  <c r="AU1462" i="1"/>
  <c r="AW1462" i="1" s="1"/>
  <c r="AX1462" i="1" s="1"/>
  <c r="AY1462" i="1" s="1"/>
  <c r="AS1463" i="1"/>
  <c r="AT1463" i="1"/>
  <c r="AU1463" i="1"/>
  <c r="AS1464" i="1"/>
  <c r="AT1464" i="1"/>
  <c r="AU1464" i="1"/>
  <c r="AW1464" i="1"/>
  <c r="AX1464" i="1" s="1"/>
  <c r="AY1464" i="1"/>
  <c r="AS1465" i="1"/>
  <c r="AW1465" i="1" s="1"/>
  <c r="AT1465" i="1"/>
  <c r="AU1465" i="1"/>
  <c r="AS1466" i="1"/>
  <c r="AT1466" i="1"/>
  <c r="AU1466" i="1"/>
  <c r="AS1467" i="1"/>
  <c r="AX1467" i="1" s="1"/>
  <c r="AY1467" i="1" s="1"/>
  <c r="AT1467" i="1"/>
  <c r="AU1467" i="1"/>
  <c r="AW1467" i="1"/>
  <c r="AS1468" i="1"/>
  <c r="AW1468" i="1" s="1"/>
  <c r="AT1468" i="1"/>
  <c r="AU1468" i="1"/>
  <c r="AX1468" i="1"/>
  <c r="AY1468" i="1" s="1"/>
  <c r="AS1469" i="1"/>
  <c r="AW1469" i="1" s="1"/>
  <c r="AT1469" i="1"/>
  <c r="AU1469" i="1"/>
  <c r="AX1469" i="1"/>
  <c r="AY1469" i="1" s="1"/>
  <c r="AS1470" i="1"/>
  <c r="AT1470" i="1"/>
  <c r="AU1470" i="1"/>
  <c r="AW1470" i="1"/>
  <c r="AX1470" i="1"/>
  <c r="AY1470" i="1"/>
  <c r="AS1471" i="1"/>
  <c r="AW1471" i="1" s="1"/>
  <c r="AT1471" i="1"/>
  <c r="AU1471" i="1"/>
  <c r="AX1471" i="1"/>
  <c r="AY1471" i="1" s="1"/>
  <c r="AS1472" i="1"/>
  <c r="AT1472" i="1"/>
  <c r="AU1472" i="1"/>
  <c r="AW1472" i="1"/>
  <c r="AX1472" i="1"/>
  <c r="AY1472" i="1"/>
  <c r="AS1473" i="1"/>
  <c r="AX1473" i="1" s="1"/>
  <c r="AY1473" i="1" s="1"/>
  <c r="AT1473" i="1"/>
  <c r="AU1473" i="1"/>
  <c r="AW1473" i="1"/>
  <c r="AS1474" i="1"/>
  <c r="AX1474" i="1" s="1"/>
  <c r="AY1474" i="1" s="1"/>
  <c r="AT1474" i="1"/>
  <c r="AU1474" i="1"/>
  <c r="AW1474" i="1"/>
  <c r="AS1475" i="1"/>
  <c r="AW1475" i="1" s="1"/>
  <c r="AT1475" i="1"/>
  <c r="AU1475" i="1"/>
  <c r="AX1475" i="1"/>
  <c r="AY1475" i="1" s="1"/>
  <c r="AS1476" i="1"/>
  <c r="AW1476" i="1" s="1"/>
  <c r="AT1476" i="1"/>
  <c r="AU1476" i="1"/>
  <c r="AX1476" i="1"/>
  <c r="AY1476" i="1" s="1"/>
  <c r="AS1477" i="1"/>
  <c r="AW1477" i="1" s="1"/>
  <c r="AT1477" i="1"/>
  <c r="AU1477" i="1"/>
  <c r="AS1478" i="1"/>
  <c r="AT1478" i="1"/>
  <c r="AU1478" i="1"/>
  <c r="AW1478" i="1" s="1"/>
  <c r="AX1478" i="1" s="1"/>
  <c r="AY1478" i="1" s="1"/>
  <c r="AS1479" i="1"/>
  <c r="AT1479" i="1"/>
  <c r="AU1479" i="1"/>
  <c r="AS1480" i="1"/>
  <c r="AT1480" i="1"/>
  <c r="AU1480" i="1"/>
  <c r="AW1480" i="1"/>
  <c r="AX1480" i="1"/>
  <c r="AY1480" i="1"/>
  <c r="AS1481" i="1"/>
  <c r="AW1481" i="1" s="1"/>
  <c r="AT1481" i="1"/>
  <c r="AU1481" i="1"/>
  <c r="AS1482" i="1"/>
  <c r="AT1482" i="1"/>
  <c r="AU1482" i="1"/>
  <c r="AS1483" i="1"/>
  <c r="AT1483" i="1"/>
  <c r="AU1483" i="1"/>
  <c r="AW1483" i="1"/>
  <c r="AX1483" i="1"/>
  <c r="AY1483" i="1"/>
  <c r="AS1484" i="1"/>
  <c r="AW1484" i="1" s="1"/>
  <c r="AT1484" i="1"/>
  <c r="AU1484" i="1"/>
  <c r="AX1484" i="1"/>
  <c r="AY1484" i="1" s="1"/>
  <c r="AS1485" i="1"/>
  <c r="AW1485" i="1" s="1"/>
  <c r="AT1485" i="1"/>
  <c r="AU1485" i="1"/>
  <c r="AX1485" i="1"/>
  <c r="AY1485" i="1" s="1"/>
  <c r="AS1486" i="1"/>
  <c r="AT1486" i="1"/>
  <c r="AU1486" i="1"/>
  <c r="AW1486" i="1"/>
  <c r="AX1486" i="1"/>
  <c r="AY1486" i="1"/>
  <c r="AS1487" i="1"/>
  <c r="AW1487" i="1" s="1"/>
  <c r="AT1487" i="1"/>
  <c r="AU1487" i="1"/>
  <c r="AX1487" i="1"/>
  <c r="AY1487" i="1" s="1"/>
  <c r="AS1488" i="1"/>
  <c r="AT1488" i="1"/>
  <c r="AU1488" i="1"/>
  <c r="AW1488" i="1"/>
  <c r="AX1488" i="1" s="1"/>
  <c r="AY1488" i="1" s="1"/>
  <c r="AS1489" i="1"/>
  <c r="AX1489" i="1" s="1"/>
  <c r="AY1489" i="1" s="1"/>
  <c r="AT1489" i="1"/>
  <c r="AU1489" i="1"/>
  <c r="AW1489" i="1"/>
  <c r="AS1490" i="1"/>
  <c r="AT1490" i="1"/>
  <c r="AU1490" i="1"/>
  <c r="AW1490" i="1"/>
  <c r="AS1491" i="1"/>
  <c r="AW1491" i="1" s="1"/>
  <c r="AT1491" i="1"/>
  <c r="AU1491" i="1"/>
  <c r="AX1491" i="1"/>
  <c r="AY1491" i="1"/>
  <c r="AS1492" i="1"/>
  <c r="AT1492" i="1"/>
  <c r="AU1492" i="1"/>
  <c r="AS1493" i="1"/>
  <c r="AW1493" i="1" s="1"/>
  <c r="AT1493" i="1"/>
  <c r="AU1493" i="1"/>
  <c r="AS1494" i="1"/>
  <c r="AT1494" i="1"/>
  <c r="AU1494" i="1"/>
  <c r="AW1494" i="1"/>
  <c r="AX1494" i="1"/>
  <c r="AY1494" i="1"/>
  <c r="AS1495" i="1"/>
  <c r="AT1495" i="1"/>
  <c r="AU1495" i="1"/>
  <c r="AS1496" i="1"/>
  <c r="AT1496" i="1"/>
  <c r="AU1496" i="1"/>
  <c r="AW1496" i="1"/>
  <c r="AX1496" i="1"/>
  <c r="AY1496" i="1"/>
  <c r="AS1497" i="1"/>
  <c r="AW1497" i="1" s="1"/>
  <c r="AX1497" i="1" s="1"/>
  <c r="AY1497" i="1" s="1"/>
  <c r="AT1497" i="1"/>
  <c r="AU1497" i="1"/>
  <c r="AS1498" i="1"/>
  <c r="AT1498" i="1"/>
  <c r="AU1498" i="1"/>
  <c r="AS1499" i="1"/>
  <c r="AW1499" i="1" s="1"/>
  <c r="AX1499" i="1" s="1"/>
  <c r="AY1499" i="1" s="1"/>
  <c r="AT1499" i="1"/>
  <c r="AU1499" i="1"/>
  <c r="AS1500" i="1"/>
  <c r="AW1500" i="1" s="1"/>
  <c r="AX1500" i="1" s="1"/>
  <c r="AY1500" i="1" s="1"/>
  <c r="AT1500" i="1"/>
  <c r="AU1500" i="1"/>
  <c r="AS1501" i="1"/>
  <c r="AW1501" i="1" s="1"/>
  <c r="AT1501" i="1"/>
  <c r="AU1501" i="1"/>
  <c r="AS1502" i="1"/>
  <c r="AT1502" i="1"/>
  <c r="AU1502" i="1"/>
  <c r="AW1502" i="1"/>
  <c r="AX1502" i="1"/>
  <c r="AY1502" i="1"/>
  <c r="AS1503" i="1"/>
  <c r="AW1503" i="1" s="1"/>
  <c r="AT1503" i="1"/>
  <c r="AU1503" i="1"/>
  <c r="AS1504" i="1"/>
  <c r="AT1504" i="1"/>
  <c r="AU1504" i="1"/>
  <c r="AW1504" i="1" s="1"/>
  <c r="AX1504" i="1" s="1"/>
  <c r="AY1504" i="1" s="1"/>
  <c r="AS1505" i="1"/>
  <c r="AT1505" i="1"/>
  <c r="AU1505" i="1"/>
  <c r="AW1505" i="1"/>
  <c r="AX1505" i="1"/>
  <c r="AY1505" i="1" s="1"/>
  <c r="AS1506" i="1"/>
  <c r="AX1506" i="1" s="1"/>
  <c r="AY1506" i="1" s="1"/>
  <c r="AT1506" i="1"/>
  <c r="AU1506" i="1"/>
  <c r="AW1506" i="1"/>
  <c r="AS1507" i="1"/>
  <c r="AT1507" i="1"/>
  <c r="AU1507" i="1"/>
  <c r="AW1507" i="1"/>
  <c r="AX1507" i="1"/>
  <c r="AY1507" i="1" s="1"/>
  <c r="AS1508" i="1"/>
  <c r="AW1508" i="1" s="1"/>
  <c r="AT1508" i="1"/>
  <c r="AU1508" i="1"/>
  <c r="AX1508" i="1"/>
  <c r="AY1508" i="1" s="1"/>
  <c r="AS1509" i="1"/>
  <c r="AT1509" i="1"/>
  <c r="AU1509" i="1"/>
  <c r="AS1510" i="1"/>
  <c r="AT1510" i="1"/>
  <c r="AU1510" i="1"/>
  <c r="AW1510" i="1"/>
  <c r="AX1510" i="1" s="1"/>
  <c r="AY1510" i="1"/>
  <c r="AS1511" i="1"/>
  <c r="AT1511" i="1"/>
  <c r="AU1511" i="1"/>
  <c r="AS1512" i="1"/>
  <c r="AT1512" i="1"/>
  <c r="AU1512" i="1"/>
  <c r="AW1512" i="1"/>
  <c r="AX1512" i="1"/>
  <c r="AY1512" i="1"/>
  <c r="AS1513" i="1"/>
  <c r="AW1513" i="1" s="1"/>
  <c r="AT1513" i="1"/>
  <c r="AU1513" i="1"/>
  <c r="AX1513" i="1"/>
  <c r="AY1513" i="1" s="1"/>
  <c r="AS1514" i="1"/>
  <c r="AT1514" i="1"/>
  <c r="AU1514" i="1"/>
  <c r="AS1515" i="1"/>
  <c r="AW1515" i="1" s="1"/>
  <c r="AT1515" i="1"/>
  <c r="AU1515" i="1"/>
  <c r="AX1515" i="1"/>
  <c r="AY1515" i="1"/>
  <c r="AS1516" i="1"/>
  <c r="AT1516" i="1"/>
  <c r="AU1516" i="1"/>
  <c r="AS1517" i="1"/>
  <c r="AW1517" i="1" s="1"/>
  <c r="AT1517" i="1"/>
  <c r="AU1517" i="1"/>
  <c r="AS1518" i="1"/>
  <c r="AT1518" i="1"/>
  <c r="AU1518" i="1"/>
  <c r="AW1518" i="1"/>
  <c r="AX1518" i="1"/>
  <c r="AY1518" i="1"/>
  <c r="AS1519" i="1"/>
  <c r="AW1519" i="1" s="1"/>
  <c r="AT1519" i="1"/>
  <c r="AU1519" i="1"/>
  <c r="AS1520" i="1"/>
  <c r="AT1520" i="1"/>
  <c r="AU1520" i="1"/>
  <c r="AW1520" i="1" s="1"/>
  <c r="AX1520" i="1" s="1"/>
  <c r="AY1520" i="1" s="1"/>
  <c r="AS1521" i="1"/>
  <c r="AT1521" i="1"/>
  <c r="AU1521" i="1"/>
  <c r="AW1521" i="1"/>
  <c r="AX1521" i="1"/>
  <c r="AY1521" i="1" s="1"/>
  <c r="AS1522" i="1"/>
  <c r="AT1522" i="1"/>
  <c r="AU1522" i="1"/>
  <c r="AW1522" i="1" s="1"/>
  <c r="AS1523" i="1"/>
  <c r="AT1523" i="1"/>
  <c r="AU1523" i="1"/>
  <c r="AW1523" i="1"/>
  <c r="AX1523" i="1"/>
  <c r="AY1523" i="1" s="1"/>
  <c r="AS1524" i="1"/>
  <c r="AT1524" i="1"/>
  <c r="AU1524" i="1"/>
  <c r="AS1525" i="1"/>
  <c r="AT1525" i="1"/>
  <c r="AU1525" i="1"/>
  <c r="AS1526" i="1"/>
  <c r="AT1526" i="1"/>
  <c r="AU1526" i="1"/>
  <c r="AW1526" i="1"/>
  <c r="AX1526" i="1"/>
  <c r="AY1526" i="1" s="1"/>
  <c r="AS1527" i="1"/>
  <c r="AW1527" i="1" s="1"/>
  <c r="AT1527" i="1"/>
  <c r="AU1527" i="1"/>
  <c r="AX1527" i="1"/>
  <c r="AY1527" i="1"/>
  <c r="AS1528" i="1"/>
  <c r="AT1528" i="1"/>
  <c r="AU1528" i="1"/>
  <c r="AW1528" i="1"/>
  <c r="AX1528" i="1" s="1"/>
  <c r="AY1528" i="1" s="1"/>
  <c r="AS1529" i="1"/>
  <c r="AW1529" i="1" s="1"/>
  <c r="AT1529" i="1"/>
  <c r="AU1529" i="1"/>
  <c r="AX1529" i="1"/>
  <c r="AY1529" i="1" s="1"/>
  <c r="AS1530" i="1"/>
  <c r="AT1530" i="1"/>
  <c r="AU1530" i="1"/>
  <c r="AS1531" i="1"/>
  <c r="AW1531" i="1" s="1"/>
  <c r="AX1531" i="1" s="1"/>
  <c r="AT1531" i="1"/>
  <c r="AU1531" i="1"/>
  <c r="AY1531" i="1"/>
  <c r="AS1532" i="1"/>
  <c r="AT1532" i="1"/>
  <c r="AU1532" i="1"/>
  <c r="AS1533" i="1"/>
  <c r="AW1533" i="1" s="1"/>
  <c r="AT1533" i="1"/>
  <c r="AU1533" i="1"/>
  <c r="AS1534" i="1"/>
  <c r="AT1534" i="1"/>
  <c r="AU1534" i="1"/>
  <c r="AW1534" i="1"/>
  <c r="AX1534" i="1"/>
  <c r="AY1534" i="1"/>
  <c r="AS1535" i="1"/>
  <c r="AT1535" i="1"/>
  <c r="AU1535" i="1"/>
  <c r="AS1536" i="1"/>
  <c r="AT1536" i="1"/>
  <c r="AU1536" i="1"/>
  <c r="AW1536" i="1"/>
  <c r="AX1536" i="1"/>
  <c r="AY1536" i="1"/>
  <c r="AS1537" i="1"/>
  <c r="AW1537" i="1" s="1"/>
  <c r="AX1537" i="1" s="1"/>
  <c r="AY1537" i="1" s="1"/>
  <c r="AT1537" i="1"/>
  <c r="AU1537" i="1"/>
  <c r="AS1538" i="1"/>
  <c r="AT1538" i="1"/>
  <c r="AU1538" i="1"/>
  <c r="AS1539" i="1"/>
  <c r="AT1539" i="1"/>
  <c r="AU1539" i="1"/>
  <c r="AW1539" i="1"/>
  <c r="AS1540" i="1"/>
  <c r="AW1540" i="1" s="1"/>
  <c r="AT1540" i="1"/>
  <c r="AU1540" i="1"/>
  <c r="AX1540" i="1"/>
  <c r="AY1540" i="1" s="1"/>
  <c r="AS1541" i="1"/>
  <c r="AW1541" i="1" s="1"/>
  <c r="AT1541" i="1"/>
  <c r="AU1541" i="1"/>
  <c r="AX1541" i="1"/>
  <c r="AY1541" i="1" s="1"/>
  <c r="AS1542" i="1"/>
  <c r="AT1542" i="1"/>
  <c r="AU1542" i="1"/>
  <c r="AW1542" i="1"/>
  <c r="AX1542" i="1"/>
  <c r="AY1542" i="1" s="1"/>
  <c r="AS1543" i="1"/>
  <c r="AT1543" i="1"/>
  <c r="AU1543" i="1"/>
  <c r="AS1544" i="1"/>
  <c r="AT1544" i="1"/>
  <c r="AU1544" i="1"/>
  <c r="AW1544" i="1"/>
  <c r="AX1544" i="1"/>
  <c r="AY1544" i="1"/>
  <c r="AS1545" i="1"/>
  <c r="AX1545" i="1" s="1"/>
  <c r="AY1545" i="1" s="1"/>
  <c r="AT1545" i="1"/>
  <c r="AU1545" i="1"/>
  <c r="AW1545" i="1"/>
  <c r="AS1546" i="1"/>
  <c r="AX1546" i="1" s="1"/>
  <c r="AY1546" i="1" s="1"/>
  <c r="AT1546" i="1"/>
  <c r="AU1546" i="1"/>
  <c r="AW1546" i="1"/>
  <c r="AS1547" i="1"/>
  <c r="AT1547" i="1"/>
  <c r="AU1547" i="1"/>
  <c r="AW1547" i="1"/>
  <c r="AX1547" i="1"/>
  <c r="AY1547" i="1" s="1"/>
  <c r="AS1548" i="1"/>
  <c r="AT1548" i="1"/>
  <c r="AU1548" i="1"/>
  <c r="AS1549" i="1"/>
  <c r="AT1549" i="1"/>
  <c r="AU1549" i="1"/>
  <c r="AS1550" i="1"/>
  <c r="AT1550" i="1"/>
  <c r="AU1550" i="1"/>
  <c r="AW1550" i="1"/>
  <c r="AX1550" i="1"/>
  <c r="AY1550" i="1"/>
  <c r="AS1551" i="1"/>
  <c r="AW1551" i="1" s="1"/>
  <c r="AT1551" i="1"/>
  <c r="AU1551" i="1"/>
  <c r="AS1552" i="1"/>
  <c r="AT1552" i="1"/>
  <c r="AU1552" i="1"/>
  <c r="AW1552" i="1"/>
  <c r="AX1552" i="1"/>
  <c r="AY1552" i="1"/>
  <c r="AS1553" i="1"/>
  <c r="AT1553" i="1"/>
  <c r="AU1553" i="1"/>
  <c r="AW1553" i="1"/>
  <c r="AX1553" i="1"/>
  <c r="AY1553" i="1" s="1"/>
  <c r="AS1554" i="1"/>
  <c r="AW1554" i="1" s="1"/>
  <c r="AT1554" i="1"/>
  <c r="AU1554" i="1"/>
  <c r="AS1555" i="1"/>
  <c r="AT1555" i="1"/>
  <c r="AU1555" i="1"/>
  <c r="AS1556" i="1"/>
  <c r="AT1556" i="1"/>
  <c r="AU1556" i="1"/>
  <c r="AS1557" i="1"/>
  <c r="AT1557" i="1"/>
  <c r="AU1557" i="1"/>
  <c r="AS1558" i="1"/>
  <c r="AT1558" i="1"/>
  <c r="AU1558" i="1"/>
  <c r="AS1559" i="1"/>
  <c r="AW1559" i="1" s="1"/>
  <c r="AT1559" i="1"/>
  <c r="AU1559" i="1"/>
  <c r="AS1560" i="1"/>
  <c r="AT1560" i="1"/>
  <c r="AU1560" i="1"/>
  <c r="AW1560" i="1" s="1"/>
  <c r="AX1560" i="1" s="1"/>
  <c r="AY1560" i="1" s="1"/>
  <c r="AS1561" i="1"/>
  <c r="AW1561" i="1" s="1"/>
  <c r="AT1561" i="1"/>
  <c r="AU1561" i="1"/>
  <c r="AS1562" i="1"/>
  <c r="AX1562" i="1" s="1"/>
  <c r="AY1562" i="1" s="1"/>
  <c r="AT1562" i="1"/>
  <c r="AU1562" i="1"/>
  <c r="AW1562" i="1"/>
  <c r="AS1563" i="1"/>
  <c r="AT1563" i="1"/>
  <c r="AU1563" i="1"/>
  <c r="AW1563" i="1"/>
  <c r="AX1563" i="1"/>
  <c r="AY1563" i="1" s="1"/>
  <c r="AS1564" i="1"/>
  <c r="AW1564" i="1" s="1"/>
  <c r="AT1564" i="1"/>
  <c r="AU1564" i="1"/>
  <c r="AX1564" i="1"/>
  <c r="AY1564" i="1" s="1"/>
  <c r="AS1565" i="1"/>
  <c r="AW1565" i="1" s="1"/>
  <c r="AT1565" i="1"/>
  <c r="AU1565" i="1"/>
  <c r="AX1565" i="1"/>
  <c r="AY1565" i="1"/>
  <c r="AS1566" i="1"/>
  <c r="AT1566" i="1"/>
  <c r="AU1566" i="1"/>
  <c r="AW1566" i="1"/>
  <c r="AX1566" i="1" s="1"/>
  <c r="AY1566" i="1" s="1"/>
  <c r="AS1567" i="1"/>
  <c r="AW1567" i="1" s="1"/>
  <c r="AT1567" i="1"/>
  <c r="AU1567" i="1"/>
  <c r="AX1567" i="1"/>
  <c r="AY1567" i="1" s="1"/>
  <c r="AS1568" i="1"/>
  <c r="AT1568" i="1"/>
  <c r="AU1568" i="1"/>
  <c r="AW1568" i="1"/>
  <c r="AX1568" i="1"/>
  <c r="AY1568" i="1" s="1"/>
  <c r="AS1569" i="1"/>
  <c r="AT1569" i="1"/>
  <c r="AU1569" i="1"/>
  <c r="AW1569" i="1"/>
  <c r="AX1569" i="1"/>
  <c r="AY1569" i="1" s="1"/>
  <c r="AS1570" i="1"/>
  <c r="AX1570" i="1" s="1"/>
  <c r="AY1570" i="1" s="1"/>
  <c r="AT1570" i="1"/>
  <c r="AU1570" i="1"/>
  <c r="AW1570" i="1"/>
  <c r="AS1571" i="1"/>
  <c r="AT1571" i="1"/>
  <c r="AU1571" i="1"/>
  <c r="AS1572" i="1"/>
  <c r="AW1572" i="1" s="1"/>
  <c r="AT1572" i="1"/>
  <c r="AU1572" i="1"/>
  <c r="AX1572" i="1"/>
  <c r="AY1572" i="1" s="1"/>
  <c r="AS1573" i="1"/>
  <c r="AT1573" i="1"/>
  <c r="AU1573" i="1"/>
  <c r="AS1574" i="1"/>
  <c r="AT1574" i="1"/>
  <c r="AU1574" i="1"/>
  <c r="AS1575" i="1"/>
  <c r="AT1575" i="1"/>
  <c r="AU1575" i="1"/>
  <c r="AS1576" i="1"/>
  <c r="AT1576" i="1"/>
  <c r="AU1576" i="1"/>
  <c r="AW1576" i="1"/>
  <c r="AX1576" i="1"/>
  <c r="AY1576" i="1"/>
  <c r="AS1577" i="1"/>
  <c r="AT1577" i="1"/>
  <c r="AU1577" i="1"/>
  <c r="AS1578" i="1"/>
  <c r="AT1578" i="1"/>
  <c r="AU1578" i="1"/>
  <c r="AS1579" i="1"/>
  <c r="AT1579" i="1"/>
  <c r="AU1579" i="1"/>
  <c r="AS1580" i="1"/>
  <c r="AT1580" i="1"/>
  <c r="AU1580" i="1"/>
  <c r="AS1581" i="1"/>
  <c r="AW1581" i="1" s="1"/>
  <c r="AT1581" i="1"/>
  <c r="AU1581" i="1"/>
  <c r="AX1581" i="1"/>
  <c r="AY1581" i="1"/>
  <c r="AS1582" i="1"/>
  <c r="AX1582" i="1" s="1"/>
  <c r="AY1582" i="1" s="1"/>
  <c r="AT1582" i="1"/>
  <c r="AU1582" i="1"/>
  <c r="AW1582" i="1"/>
  <c r="AS1583" i="1"/>
  <c r="AW1583" i="1" s="1"/>
  <c r="AT1583" i="1"/>
  <c r="AU1583" i="1"/>
  <c r="AS1584" i="1"/>
  <c r="AT1584" i="1"/>
  <c r="AU1584" i="1"/>
  <c r="AW1584" i="1"/>
  <c r="AX1584" i="1"/>
  <c r="AY1584" i="1"/>
  <c r="AS1585" i="1"/>
  <c r="AT1585" i="1"/>
  <c r="AU1585" i="1"/>
  <c r="AS1586" i="1"/>
  <c r="AX1586" i="1" s="1"/>
  <c r="AY1586" i="1" s="1"/>
  <c r="AT1586" i="1"/>
  <c r="AU1586" i="1"/>
  <c r="AS1587" i="1"/>
  <c r="AX1587" i="1" s="1"/>
  <c r="AY1587" i="1" s="1"/>
  <c r="AT1587" i="1"/>
  <c r="AU1587" i="1"/>
  <c r="AW1587" i="1"/>
  <c r="AS1588" i="1"/>
  <c r="AW1588" i="1" s="1"/>
  <c r="AT1588" i="1"/>
  <c r="AU1588" i="1"/>
  <c r="AX1588" i="1"/>
  <c r="AY1588" i="1" s="1"/>
  <c r="AS1589" i="1"/>
  <c r="AW1589" i="1" s="1"/>
  <c r="AT1589" i="1"/>
  <c r="AU1589" i="1"/>
  <c r="AX1589" i="1"/>
  <c r="AY1589" i="1" s="1"/>
  <c r="AS1590" i="1"/>
  <c r="AT1590" i="1"/>
  <c r="AU1590" i="1"/>
  <c r="AW1590" i="1"/>
  <c r="AX1590" i="1"/>
  <c r="AY1590" i="1" s="1"/>
  <c r="AS1591" i="1"/>
  <c r="AW1591" i="1" s="1"/>
  <c r="AT1591" i="1"/>
  <c r="AU1591" i="1"/>
  <c r="AX1591" i="1"/>
  <c r="AY1591" i="1" s="1"/>
  <c r="AS1592" i="1"/>
  <c r="AT1592" i="1"/>
  <c r="AU1592" i="1"/>
  <c r="AW1592" i="1"/>
  <c r="AX1592" i="1" s="1"/>
  <c r="AY1592" i="1" s="1"/>
  <c r="AS1593" i="1"/>
  <c r="AX1593" i="1" s="1"/>
  <c r="AY1593" i="1" s="1"/>
  <c r="AT1593" i="1"/>
  <c r="AU1593" i="1"/>
  <c r="AW1593" i="1"/>
  <c r="AS1594" i="1"/>
  <c r="AT1594" i="1"/>
  <c r="AU1594" i="1"/>
  <c r="AW1594" i="1"/>
  <c r="AX1594" i="1"/>
  <c r="AY1594" i="1" s="1"/>
  <c r="AS1595" i="1"/>
  <c r="AT1595" i="1"/>
  <c r="AU1595" i="1"/>
  <c r="AW1595" i="1"/>
  <c r="AX1595" i="1"/>
  <c r="AY1595" i="1" s="1"/>
  <c r="AS1596" i="1"/>
  <c r="AX1596" i="1" s="1"/>
  <c r="AY1596" i="1" s="1"/>
  <c r="AT1596" i="1"/>
  <c r="AU1596" i="1"/>
  <c r="AW1596" i="1"/>
  <c r="AS1597" i="1"/>
  <c r="AX1597" i="1" s="1"/>
  <c r="AY1597" i="1" s="1"/>
  <c r="AT1597" i="1"/>
  <c r="AU1597" i="1"/>
  <c r="AW1597" i="1"/>
  <c r="AS1598" i="1"/>
  <c r="AW1598" i="1" s="1"/>
  <c r="AT1598" i="1"/>
  <c r="AU1598" i="1"/>
  <c r="AS1599" i="1"/>
  <c r="AW1599" i="1" s="1"/>
  <c r="AT1599" i="1"/>
  <c r="AU1599" i="1"/>
  <c r="AX1599" i="1"/>
  <c r="AY1599" i="1"/>
  <c r="AS1600" i="1"/>
  <c r="AT1600" i="1"/>
  <c r="AU1600" i="1"/>
  <c r="AS1601" i="1"/>
  <c r="AT1601" i="1"/>
  <c r="AU1601" i="1"/>
  <c r="AS1602" i="1"/>
  <c r="AT1602" i="1"/>
  <c r="AU1602" i="1"/>
  <c r="AW1602" i="1"/>
  <c r="AX1602" i="1"/>
  <c r="AY1602" i="1"/>
  <c r="AS1603" i="1"/>
  <c r="AT1603" i="1"/>
  <c r="AU1603" i="1"/>
  <c r="AW1603" i="1"/>
  <c r="AX1603" i="1" s="1"/>
  <c r="AY1603" i="1" s="1"/>
  <c r="AS1604" i="1"/>
  <c r="AX1604" i="1" s="1"/>
  <c r="AY1604" i="1" s="1"/>
  <c r="AT1604" i="1"/>
  <c r="AU1604" i="1"/>
  <c r="AW1604" i="1"/>
  <c r="AS1605" i="1"/>
  <c r="AX1605" i="1" s="1"/>
  <c r="AY1605" i="1" s="1"/>
  <c r="AT1605" i="1"/>
  <c r="AU1605" i="1"/>
  <c r="AW1605" i="1"/>
  <c r="AS1606" i="1"/>
  <c r="AW1606" i="1" s="1"/>
  <c r="AT1606" i="1"/>
  <c r="AU1606" i="1"/>
  <c r="AS1607" i="1"/>
  <c r="AW1607" i="1" s="1"/>
  <c r="AT1607" i="1"/>
  <c r="AU1607" i="1"/>
  <c r="AX1607" i="1"/>
  <c r="AY1607" i="1" s="1"/>
  <c r="AS1608" i="1"/>
  <c r="AT1608" i="1"/>
  <c r="AU1608" i="1"/>
  <c r="AS1609" i="1"/>
  <c r="AW1609" i="1" s="1"/>
  <c r="AT1609" i="1"/>
  <c r="AU1609" i="1"/>
  <c r="AX1609" i="1"/>
  <c r="AY1609" i="1"/>
  <c r="AS1610" i="1"/>
  <c r="AT1610" i="1"/>
  <c r="AU1610" i="1"/>
  <c r="AW1610" i="1"/>
  <c r="AX1610" i="1"/>
  <c r="AY1610" i="1" s="1"/>
  <c r="AS1611" i="1"/>
  <c r="AT1611" i="1"/>
  <c r="AU1611" i="1"/>
  <c r="AW1611" i="1"/>
  <c r="AX1611" i="1"/>
  <c r="AY1611" i="1" s="1"/>
  <c r="AS1612" i="1"/>
  <c r="AT1612" i="1"/>
  <c r="AU1612" i="1"/>
  <c r="AW1612" i="1"/>
  <c r="AS1613" i="1"/>
  <c r="AT1613" i="1"/>
  <c r="AU1613" i="1"/>
  <c r="AS1614" i="1"/>
  <c r="AT1614" i="1"/>
  <c r="AU1614" i="1"/>
  <c r="AS1615" i="1"/>
  <c r="AW1615" i="1" s="1"/>
  <c r="AT1615" i="1"/>
  <c r="AU1615" i="1"/>
  <c r="AX1615" i="1"/>
  <c r="AY1615" i="1"/>
  <c r="AS1616" i="1"/>
  <c r="AT1616" i="1"/>
  <c r="AU1616" i="1"/>
  <c r="AS1617" i="1"/>
  <c r="AT1617" i="1"/>
  <c r="AU1617" i="1"/>
  <c r="AS1618" i="1"/>
  <c r="AT1618" i="1"/>
  <c r="AU1618" i="1"/>
  <c r="AW1618" i="1"/>
  <c r="AX1618" i="1"/>
  <c r="AY1618" i="1" s="1"/>
  <c r="AS1619" i="1"/>
  <c r="AT1619" i="1"/>
  <c r="AU1619" i="1"/>
  <c r="AW1619" i="1"/>
  <c r="AX1619" i="1"/>
  <c r="AY1619" i="1" s="1"/>
  <c r="AS1620" i="1"/>
  <c r="AX1620" i="1" s="1"/>
  <c r="AY1620" i="1" s="1"/>
  <c r="AT1620" i="1"/>
  <c r="AU1620" i="1"/>
  <c r="AW1620" i="1"/>
  <c r="AS1621" i="1"/>
  <c r="AX1621" i="1" s="1"/>
  <c r="AY1621" i="1" s="1"/>
  <c r="AT1621" i="1"/>
  <c r="AU1621" i="1"/>
  <c r="AS1622" i="1"/>
  <c r="AW1622" i="1" s="1"/>
  <c r="AT1622" i="1"/>
  <c r="AU1622" i="1"/>
  <c r="AS1623" i="1"/>
  <c r="AW1623" i="1" s="1"/>
  <c r="AT1623" i="1"/>
  <c r="AU1623" i="1"/>
  <c r="AS1624" i="1"/>
  <c r="AT1624" i="1"/>
  <c r="AU1624" i="1"/>
  <c r="AS1625" i="1"/>
  <c r="AW1625" i="1" s="1"/>
  <c r="AT1625" i="1"/>
  <c r="AU1625" i="1"/>
  <c r="AS1626" i="1"/>
  <c r="AT1626" i="1"/>
  <c r="AU1626" i="1"/>
  <c r="AW1626" i="1"/>
  <c r="AX1626" i="1"/>
  <c r="AY1626" i="1" s="1"/>
  <c r="AS1627" i="1"/>
  <c r="AT1627" i="1"/>
  <c r="AU1627" i="1"/>
  <c r="AW1627" i="1"/>
  <c r="AX1627" i="1" s="1"/>
  <c r="AY1627" i="1" s="1"/>
  <c r="AS1628" i="1"/>
  <c r="AT1628" i="1"/>
  <c r="AU1628" i="1"/>
  <c r="AW1628" i="1" s="1"/>
  <c r="AS1629" i="1"/>
  <c r="AT1629" i="1"/>
  <c r="AU1629" i="1"/>
  <c r="AW1629" i="1"/>
  <c r="AS1630" i="1"/>
  <c r="AW1630" i="1" s="1"/>
  <c r="AT1630" i="1"/>
  <c r="AU1630" i="1"/>
  <c r="AS1631" i="1"/>
  <c r="AT1631" i="1"/>
  <c r="AU1631" i="1"/>
  <c r="AS1632" i="1"/>
  <c r="AT1632" i="1"/>
  <c r="AU1632" i="1"/>
  <c r="AS1633" i="1"/>
  <c r="AW1633" i="1" s="1"/>
  <c r="AT1633" i="1"/>
  <c r="AU1633" i="1"/>
  <c r="AX1633" i="1"/>
  <c r="AY1633" i="1"/>
  <c r="AS1634" i="1"/>
  <c r="AT1634" i="1"/>
  <c r="AU1634" i="1"/>
  <c r="AW1634" i="1"/>
  <c r="AX1634" i="1"/>
  <c r="AY1634" i="1"/>
  <c r="AS1635" i="1"/>
  <c r="AT1635" i="1"/>
  <c r="AU1635" i="1"/>
  <c r="AW1635" i="1"/>
  <c r="AX1635" i="1"/>
  <c r="AY1635" i="1" s="1"/>
  <c r="AS1636" i="1"/>
  <c r="AT1636" i="1"/>
  <c r="AU1636" i="1"/>
  <c r="AW1636" i="1"/>
  <c r="AS1637" i="1"/>
  <c r="AX1637" i="1" s="1"/>
  <c r="AY1637" i="1" s="1"/>
  <c r="AT1637" i="1"/>
  <c r="AU1637" i="1"/>
  <c r="AW1637" i="1"/>
  <c r="AS1638" i="1"/>
  <c r="AW1638" i="1" s="1"/>
  <c r="AT1638" i="1"/>
  <c r="AU1638" i="1"/>
  <c r="AS1639" i="1"/>
  <c r="AW1639" i="1" s="1"/>
  <c r="AT1639" i="1"/>
  <c r="AU1639" i="1"/>
  <c r="AX1639" i="1"/>
  <c r="AY1639" i="1" s="1"/>
  <c r="AS1640" i="1"/>
  <c r="AT1640" i="1"/>
  <c r="AU1640" i="1"/>
  <c r="AS1641" i="1"/>
  <c r="AW1641" i="1" s="1"/>
  <c r="AT1641" i="1"/>
  <c r="AU1641" i="1"/>
  <c r="AX1641" i="1"/>
  <c r="AY1641" i="1"/>
  <c r="AS1642" i="1"/>
  <c r="AT1642" i="1"/>
  <c r="AU1642" i="1"/>
  <c r="AW1642" i="1"/>
  <c r="AX1642" i="1"/>
  <c r="AY1642" i="1" s="1"/>
  <c r="AS1643" i="1"/>
  <c r="AT1643" i="1"/>
  <c r="AU1643" i="1"/>
  <c r="AW1643" i="1"/>
  <c r="AX1643" i="1"/>
  <c r="AY1643" i="1" s="1"/>
  <c r="AS1644" i="1"/>
  <c r="AX1644" i="1" s="1"/>
  <c r="AY1644" i="1" s="1"/>
  <c r="AT1644" i="1"/>
  <c r="AU1644" i="1"/>
  <c r="AW1644" i="1"/>
  <c r="AS1645" i="1"/>
  <c r="AT1645" i="1"/>
  <c r="AU1645" i="1"/>
  <c r="AS1646" i="1"/>
  <c r="AW1646" i="1" s="1"/>
  <c r="AT1646" i="1"/>
  <c r="AU1646" i="1"/>
  <c r="AS1647" i="1"/>
  <c r="AW1647" i="1" s="1"/>
  <c r="AT1647" i="1"/>
  <c r="AU1647" i="1"/>
  <c r="AX1647" i="1"/>
  <c r="AY1647" i="1"/>
  <c r="AS1648" i="1"/>
  <c r="AT1648" i="1"/>
  <c r="AU1648" i="1"/>
  <c r="AS1649" i="1"/>
  <c r="AT1649" i="1"/>
  <c r="AU1649" i="1"/>
  <c r="AS1650" i="1"/>
  <c r="AT1650" i="1"/>
  <c r="AU1650" i="1"/>
  <c r="AW1650" i="1"/>
  <c r="AX1650" i="1"/>
  <c r="AY1650" i="1" s="1"/>
  <c r="AS1651" i="1"/>
  <c r="AT1651" i="1"/>
  <c r="AU1651" i="1"/>
  <c r="AW1651" i="1"/>
  <c r="AX1651" i="1"/>
  <c r="AY1651" i="1" s="1"/>
  <c r="AS1652" i="1"/>
  <c r="AX1652" i="1" s="1"/>
  <c r="AY1652" i="1" s="1"/>
  <c r="AT1652" i="1"/>
  <c r="AU1652" i="1"/>
  <c r="AW1652" i="1"/>
  <c r="AS1653" i="1"/>
  <c r="AX1653" i="1" s="1"/>
  <c r="AY1653" i="1" s="1"/>
  <c r="AT1653" i="1"/>
  <c r="AU1653" i="1"/>
  <c r="AS1654" i="1"/>
  <c r="AW1654" i="1" s="1"/>
  <c r="AT1654" i="1"/>
  <c r="AU1654" i="1"/>
  <c r="AS1655" i="1"/>
  <c r="AW1655" i="1" s="1"/>
  <c r="AT1655" i="1"/>
  <c r="AU1655" i="1"/>
  <c r="AS1656" i="1"/>
  <c r="AT1656" i="1"/>
  <c r="AU1656" i="1"/>
  <c r="AS1657" i="1"/>
  <c r="AW1657" i="1" s="1"/>
  <c r="AT1657" i="1"/>
  <c r="AU1657" i="1"/>
  <c r="AS1658" i="1"/>
  <c r="AT1658" i="1"/>
  <c r="AU1658" i="1"/>
  <c r="AW1658" i="1"/>
  <c r="AX1658" i="1" s="1"/>
  <c r="AY1658" i="1" s="1"/>
  <c r="AS1659" i="1"/>
  <c r="AT1659" i="1"/>
  <c r="AU1659" i="1"/>
  <c r="AW1659" i="1"/>
  <c r="AX1659" i="1"/>
  <c r="AY1659" i="1" s="1"/>
  <c r="AS1660" i="1"/>
  <c r="AX1660" i="1" s="1"/>
  <c r="AY1660" i="1" s="1"/>
  <c r="AT1660" i="1"/>
  <c r="AU1660" i="1"/>
  <c r="AW1660" i="1"/>
  <c r="AS1661" i="1"/>
  <c r="AX1661" i="1" s="1"/>
  <c r="AY1661" i="1" s="1"/>
  <c r="AT1661" i="1"/>
  <c r="AU1661" i="1"/>
  <c r="AW1661" i="1"/>
  <c r="AS1662" i="1"/>
  <c r="AW1662" i="1" s="1"/>
  <c r="AT1662" i="1"/>
  <c r="AU1662" i="1"/>
  <c r="AS1663" i="1"/>
  <c r="AT1663" i="1"/>
  <c r="AU1663" i="1"/>
  <c r="AS1664" i="1"/>
  <c r="AT1664" i="1"/>
  <c r="AU1664" i="1"/>
  <c r="AS1665" i="1"/>
  <c r="AW1665" i="1" s="1"/>
  <c r="AT1665" i="1"/>
  <c r="AU1665" i="1"/>
  <c r="AX1665" i="1"/>
  <c r="AY1665" i="1"/>
  <c r="AS1666" i="1"/>
  <c r="AT1666" i="1"/>
  <c r="AU1666" i="1"/>
  <c r="AW1666" i="1" s="1"/>
  <c r="AX1666" i="1" s="1"/>
  <c r="AY1666" i="1" s="1"/>
  <c r="AS1667" i="1"/>
  <c r="AT1667" i="1"/>
  <c r="AU1667" i="1"/>
  <c r="AW1667" i="1"/>
  <c r="AX1667" i="1"/>
  <c r="AY1667" i="1" s="1"/>
  <c r="AS1668" i="1"/>
  <c r="AX1668" i="1" s="1"/>
  <c r="AY1668" i="1" s="1"/>
  <c r="AT1668" i="1"/>
  <c r="AU1668" i="1"/>
  <c r="AW1668" i="1"/>
  <c r="AS1669" i="1"/>
  <c r="AX1669" i="1" s="1"/>
  <c r="AY1669" i="1" s="1"/>
  <c r="AT1669" i="1"/>
  <c r="AU1669" i="1"/>
  <c r="AW1669" i="1"/>
  <c r="AS1670" i="1"/>
  <c r="AW1670" i="1" s="1"/>
  <c r="AT1670" i="1"/>
  <c r="AU1670" i="1"/>
  <c r="AS1671" i="1"/>
  <c r="AW1671" i="1" s="1"/>
  <c r="AT1671" i="1"/>
  <c r="AU1671" i="1"/>
  <c r="AX1671" i="1"/>
  <c r="AY1671" i="1" s="1"/>
  <c r="AS1672" i="1"/>
  <c r="AT1672" i="1"/>
  <c r="AU1672" i="1"/>
  <c r="AS1673" i="1"/>
  <c r="AW1673" i="1" s="1"/>
  <c r="AT1673" i="1"/>
  <c r="AU1673" i="1"/>
  <c r="AX1673" i="1"/>
  <c r="AY1673" i="1"/>
  <c r="AS1674" i="1"/>
  <c r="AT1674" i="1"/>
  <c r="AU1674" i="1"/>
  <c r="AW1674" i="1"/>
  <c r="AX1674" i="1"/>
  <c r="AY1674" i="1" s="1"/>
  <c r="AS1675" i="1"/>
  <c r="AT1675" i="1"/>
  <c r="AU1675" i="1"/>
  <c r="AW1675" i="1"/>
  <c r="AX1675" i="1"/>
  <c r="AY1675" i="1" s="1"/>
  <c r="AS1676" i="1"/>
  <c r="AX1676" i="1" s="1"/>
  <c r="AY1676" i="1" s="1"/>
  <c r="AT1676" i="1"/>
  <c r="AU1676" i="1"/>
  <c r="AW1676" i="1"/>
  <c r="AS1677" i="1"/>
  <c r="AT1677" i="1"/>
  <c r="AU1677" i="1"/>
  <c r="AS1678" i="1"/>
  <c r="AT1678" i="1"/>
  <c r="AU1678" i="1"/>
  <c r="AS1679" i="1"/>
  <c r="AW1679" i="1" s="1"/>
  <c r="AT1679" i="1"/>
  <c r="AU1679" i="1"/>
  <c r="AX1679" i="1"/>
  <c r="AY1679" i="1"/>
  <c r="AS1680" i="1"/>
  <c r="AT1680" i="1"/>
  <c r="AU1680" i="1"/>
  <c r="AS1681" i="1"/>
  <c r="AT1681" i="1"/>
  <c r="AU1681" i="1"/>
  <c r="AS1682" i="1"/>
  <c r="AT1682" i="1"/>
  <c r="AU1682" i="1"/>
  <c r="AW1682" i="1"/>
  <c r="AX1682" i="1" s="1"/>
  <c r="AY1682" i="1" s="1"/>
  <c r="AS1683" i="1"/>
  <c r="AT1683" i="1"/>
  <c r="AU1683" i="1"/>
  <c r="AW1683" i="1"/>
  <c r="AX1683" i="1"/>
  <c r="AY1683" i="1" s="1"/>
  <c r="AS1684" i="1"/>
  <c r="AX1684" i="1" s="1"/>
  <c r="AY1684" i="1" s="1"/>
  <c r="AT1684" i="1"/>
  <c r="AU1684" i="1"/>
  <c r="AW1684" i="1"/>
  <c r="AS1685" i="1"/>
  <c r="AW1685" i="1" s="1"/>
  <c r="AT1685" i="1"/>
  <c r="AU1685" i="1"/>
  <c r="AS1686" i="1"/>
  <c r="AW1686" i="1" s="1"/>
  <c r="AT1686" i="1"/>
  <c r="AU1686" i="1"/>
  <c r="AX1686" i="1"/>
  <c r="AY1686" i="1" s="1"/>
  <c r="AS1687" i="1"/>
  <c r="AW1687" i="1" s="1"/>
  <c r="AT1687" i="1"/>
  <c r="AU1687" i="1"/>
  <c r="AS1688" i="1"/>
  <c r="AT1688" i="1"/>
  <c r="AU1688" i="1"/>
  <c r="AS1689" i="1"/>
  <c r="AW1689" i="1" s="1"/>
  <c r="AT1689" i="1"/>
  <c r="AU1689" i="1"/>
  <c r="AS1690" i="1"/>
  <c r="AT1690" i="1"/>
  <c r="AU1690" i="1"/>
  <c r="AW1690" i="1" s="1"/>
  <c r="AX1690" i="1" s="1"/>
  <c r="AY1690" i="1"/>
  <c r="AS1691" i="1"/>
  <c r="AT1691" i="1"/>
  <c r="AU1691" i="1"/>
  <c r="AW1691" i="1"/>
  <c r="AX1691" i="1"/>
  <c r="AY1691" i="1" s="1"/>
  <c r="AS1692" i="1"/>
  <c r="AW1692" i="1" s="1"/>
  <c r="AT1692" i="1"/>
  <c r="AU1692" i="1"/>
  <c r="AS1693" i="1"/>
  <c r="AT1693" i="1"/>
  <c r="AU1693" i="1"/>
  <c r="AW1693" i="1"/>
  <c r="AS1694" i="1"/>
  <c r="AW1694" i="1" s="1"/>
  <c r="AT1694" i="1"/>
  <c r="AU1694" i="1"/>
  <c r="AX1694" i="1"/>
  <c r="AY1694" i="1" s="1"/>
  <c r="AS1695" i="1"/>
  <c r="AW1695" i="1" s="1"/>
  <c r="AT1695" i="1"/>
  <c r="AU1695" i="1"/>
  <c r="AX1695" i="1"/>
  <c r="AY1695" i="1" s="1"/>
  <c r="AS1696" i="1"/>
  <c r="AT1696" i="1"/>
  <c r="AU1696" i="1"/>
  <c r="AW1696" i="1"/>
  <c r="AX1696" i="1"/>
  <c r="AY1696" i="1"/>
  <c r="AS1697" i="1"/>
  <c r="AW1697" i="1" s="1"/>
  <c r="AT1697" i="1"/>
  <c r="AU1697" i="1"/>
  <c r="AX1697" i="1"/>
  <c r="AY1697" i="1" s="1"/>
  <c r="AS1698" i="1"/>
  <c r="AT1698" i="1"/>
  <c r="AU1698" i="1"/>
  <c r="AW1698" i="1"/>
  <c r="AX1698" i="1" s="1"/>
  <c r="AY1698" i="1" s="1"/>
  <c r="AS1699" i="1"/>
  <c r="AT1699" i="1"/>
  <c r="AU1699" i="1"/>
  <c r="AW1699" i="1"/>
  <c r="AX1699" i="1"/>
  <c r="AY1699" i="1" s="1"/>
  <c r="AS1700" i="1"/>
  <c r="AT1700" i="1"/>
  <c r="AU1700" i="1"/>
  <c r="AW1700" i="1" s="1"/>
  <c r="AS1701" i="1"/>
  <c r="AX1701" i="1" s="1"/>
  <c r="AT1701" i="1"/>
  <c r="AU1701" i="1"/>
  <c r="AW1701" i="1"/>
  <c r="AY1701" i="1"/>
  <c r="AS1702" i="1"/>
  <c r="AW1702" i="1" s="1"/>
  <c r="AT1702" i="1"/>
  <c r="AU1702" i="1"/>
  <c r="AX1702" i="1"/>
  <c r="AY1702" i="1" s="1"/>
  <c r="AS1703" i="1"/>
  <c r="AT1703" i="1"/>
  <c r="AU1703" i="1"/>
  <c r="AS1704" i="1"/>
  <c r="AT1704" i="1"/>
  <c r="AU1704" i="1"/>
  <c r="AS1705" i="1"/>
  <c r="AW1705" i="1" s="1"/>
  <c r="AT1705" i="1"/>
  <c r="AU1705" i="1"/>
  <c r="AS1706" i="1"/>
  <c r="AT1706" i="1"/>
  <c r="AU1706" i="1"/>
  <c r="AW1706" i="1"/>
  <c r="AX1706" i="1"/>
  <c r="AY1706" i="1"/>
  <c r="AS1707" i="1"/>
  <c r="AT1707" i="1"/>
  <c r="AU1707" i="1"/>
  <c r="AW1707" i="1" s="1"/>
  <c r="AX1707" i="1" s="1"/>
  <c r="AY1707" i="1" s="1"/>
  <c r="AS1708" i="1"/>
  <c r="AW1708" i="1" s="1"/>
  <c r="AT1708" i="1"/>
  <c r="AU1708" i="1"/>
  <c r="AS1709" i="1"/>
  <c r="AX1709" i="1" s="1"/>
  <c r="AY1709" i="1" s="1"/>
  <c r="AT1709" i="1"/>
  <c r="AU1709" i="1"/>
  <c r="AW1709" i="1"/>
  <c r="AS1710" i="1"/>
  <c r="AW1710" i="1" s="1"/>
  <c r="AT1710" i="1"/>
  <c r="AU1710" i="1"/>
  <c r="AS1711" i="1"/>
  <c r="AW1711" i="1" s="1"/>
  <c r="AT1711" i="1"/>
  <c r="AU1711" i="1"/>
  <c r="AX1711" i="1"/>
  <c r="AY1711" i="1" s="1"/>
  <c r="AS1712" i="1"/>
  <c r="AT1712" i="1"/>
  <c r="AU1712" i="1"/>
  <c r="AW1712" i="1"/>
  <c r="AX1712" i="1"/>
  <c r="AY1712" i="1"/>
  <c r="AS1713" i="1"/>
  <c r="AW1713" i="1" s="1"/>
  <c r="AT1713" i="1"/>
  <c r="AU1713" i="1"/>
  <c r="AX1713" i="1"/>
  <c r="AY1713" i="1" s="1"/>
  <c r="AS1714" i="1"/>
  <c r="AT1714" i="1"/>
  <c r="AU1714" i="1"/>
  <c r="AW1714" i="1"/>
  <c r="AX1714" i="1"/>
  <c r="AY1714" i="1" s="1"/>
  <c r="AS1715" i="1"/>
  <c r="AT1715" i="1"/>
  <c r="AU1715" i="1"/>
  <c r="AW1715" i="1"/>
  <c r="AX1715" i="1"/>
  <c r="AY1715" i="1" s="1"/>
  <c r="AS1716" i="1"/>
  <c r="AX1716" i="1" s="1"/>
  <c r="AY1716" i="1" s="1"/>
  <c r="AT1716" i="1"/>
  <c r="AU1716" i="1"/>
  <c r="AW1716" i="1"/>
  <c r="AS1717" i="1"/>
  <c r="AT1717" i="1"/>
  <c r="AU1717" i="1"/>
  <c r="AW1717" i="1"/>
  <c r="AX1717" i="1"/>
  <c r="AY1717" i="1" s="1"/>
  <c r="AS1718" i="1"/>
  <c r="AT1718" i="1"/>
  <c r="AU1718" i="1"/>
  <c r="AS1719" i="1"/>
  <c r="AW1719" i="1" s="1"/>
  <c r="AT1719" i="1"/>
  <c r="AU1719" i="1"/>
  <c r="AS1720" i="1"/>
  <c r="AT1720" i="1"/>
  <c r="AU1720" i="1"/>
  <c r="AS1721" i="1"/>
  <c r="AW1721" i="1" s="1"/>
  <c r="AT1721" i="1"/>
  <c r="AU1721" i="1"/>
  <c r="AX1721" i="1"/>
  <c r="AY1721" i="1" s="1"/>
  <c r="AS1722" i="1"/>
  <c r="AT1722" i="1"/>
  <c r="AU1722" i="1"/>
  <c r="AW1722" i="1"/>
  <c r="AX1722" i="1"/>
  <c r="AY1722" i="1" s="1"/>
  <c r="AS1723" i="1"/>
  <c r="AT1723" i="1"/>
  <c r="AU1723" i="1"/>
  <c r="AW1723" i="1"/>
  <c r="AX1723" i="1"/>
  <c r="AY1723" i="1" s="1"/>
  <c r="AS1724" i="1"/>
  <c r="AX1724" i="1" s="1"/>
  <c r="AY1724" i="1" s="1"/>
  <c r="AT1724" i="1"/>
  <c r="AU1724" i="1"/>
  <c r="AW1724" i="1"/>
  <c r="AS1725" i="1"/>
  <c r="AT1725" i="1"/>
  <c r="AU1725" i="1"/>
  <c r="AW1725" i="1" s="1"/>
  <c r="AS1726" i="1"/>
  <c r="AT1726" i="1"/>
  <c r="AU1726" i="1"/>
  <c r="AS1727" i="1"/>
  <c r="AW1727" i="1" s="1"/>
  <c r="AT1727" i="1"/>
  <c r="AU1727" i="1"/>
  <c r="AS1728" i="1"/>
  <c r="AX1728" i="1" s="1"/>
  <c r="AY1728" i="1" s="1"/>
  <c r="AT1728" i="1"/>
  <c r="AU1728" i="1"/>
  <c r="AW1728" i="1"/>
  <c r="AS1729" i="1"/>
  <c r="AT1729" i="1"/>
  <c r="AU1729" i="1"/>
  <c r="AS1730" i="1"/>
  <c r="AT1730" i="1"/>
  <c r="AU1730" i="1"/>
  <c r="AW1730" i="1"/>
  <c r="AX1730" i="1"/>
  <c r="AY1730" i="1" s="1"/>
  <c r="AS1731" i="1"/>
  <c r="AX1731" i="1" s="1"/>
  <c r="AY1731" i="1" s="1"/>
  <c r="AT1731" i="1"/>
  <c r="AU1731" i="1"/>
  <c r="AW1731" i="1"/>
  <c r="AS1732" i="1"/>
  <c r="AT1732" i="1"/>
  <c r="AU1732" i="1"/>
  <c r="AS1733" i="1"/>
  <c r="AT1733" i="1"/>
  <c r="AU1733" i="1"/>
  <c r="AW1733" i="1"/>
  <c r="AX1733" i="1"/>
  <c r="AY1733" i="1"/>
  <c r="AS1734" i="1"/>
  <c r="AW1734" i="1" s="1"/>
  <c r="AT1734" i="1"/>
  <c r="AU1734" i="1"/>
  <c r="AX1734" i="1"/>
  <c r="AY1734" i="1" s="1"/>
  <c r="AS1735" i="1"/>
  <c r="AW1735" i="1" s="1"/>
  <c r="AT1735" i="1"/>
  <c r="AU1735" i="1"/>
  <c r="AX1735" i="1"/>
  <c r="AY1735" i="1" s="1"/>
  <c r="AS1736" i="1"/>
  <c r="AX1736" i="1" s="1"/>
  <c r="AY1736" i="1" s="1"/>
  <c r="AT1736" i="1"/>
  <c r="AU1736" i="1"/>
  <c r="AW1736" i="1"/>
  <c r="AS1737" i="1"/>
  <c r="AW1737" i="1" s="1"/>
  <c r="AT1737" i="1"/>
  <c r="AU1737" i="1"/>
  <c r="AX1737" i="1"/>
  <c r="AY1737" i="1"/>
  <c r="AS1738" i="1"/>
  <c r="AT1738" i="1"/>
  <c r="AU1738" i="1"/>
  <c r="AW1738" i="1"/>
  <c r="AX1738" i="1"/>
  <c r="AY1738" i="1"/>
  <c r="AS1739" i="1"/>
  <c r="AT1739" i="1"/>
  <c r="AU1739" i="1"/>
  <c r="AW1739" i="1"/>
  <c r="AX1739" i="1"/>
  <c r="AY1739" i="1" s="1"/>
  <c r="AS1740" i="1"/>
  <c r="AX1740" i="1" s="1"/>
  <c r="AY1740" i="1" s="1"/>
  <c r="AT1740" i="1"/>
  <c r="AU1740" i="1"/>
  <c r="AW1740" i="1"/>
  <c r="AS1741" i="1"/>
  <c r="AW1741" i="1" s="1"/>
  <c r="AT1741" i="1"/>
  <c r="AU1741" i="1"/>
  <c r="AX1741" i="1"/>
  <c r="AY1741" i="1" s="1"/>
  <c r="AS1742" i="1"/>
  <c r="AT1742" i="1"/>
  <c r="AU1742" i="1"/>
  <c r="AS1743" i="1"/>
  <c r="AW1743" i="1" s="1"/>
  <c r="AT1743" i="1"/>
  <c r="AU1743" i="1"/>
  <c r="AX1743" i="1"/>
  <c r="AY1743" i="1" s="1"/>
  <c r="AS1744" i="1"/>
  <c r="AW1744" i="1" s="1"/>
  <c r="AT1744" i="1"/>
  <c r="AU1744" i="1"/>
  <c r="AX1744" i="1"/>
  <c r="AY1744" i="1"/>
  <c r="AS1745" i="1"/>
  <c r="AW1745" i="1" s="1"/>
  <c r="AT1745" i="1"/>
  <c r="AU1745" i="1"/>
  <c r="AX1745" i="1"/>
  <c r="AY1745" i="1"/>
  <c r="AS1746" i="1"/>
  <c r="AT1746" i="1"/>
  <c r="AU1746" i="1"/>
  <c r="AW1746" i="1"/>
  <c r="AX1746" i="1"/>
  <c r="AY1746" i="1"/>
  <c r="AS1747" i="1"/>
  <c r="AW1747" i="1" s="1"/>
  <c r="AX1747" i="1" s="1"/>
  <c r="AY1747" i="1" s="1"/>
  <c r="AT1747" i="1"/>
  <c r="AU1747" i="1"/>
  <c r="AS1748" i="1"/>
  <c r="AX1748" i="1" s="1"/>
  <c r="AY1748" i="1" s="1"/>
  <c r="AT1748" i="1"/>
  <c r="AU1748" i="1"/>
  <c r="AW1748" i="1"/>
  <c r="AS1749" i="1"/>
  <c r="AW1749" i="1" s="1"/>
  <c r="AT1749" i="1"/>
  <c r="AU1749" i="1"/>
  <c r="AS1750" i="1"/>
  <c r="AW1750" i="1" s="1"/>
  <c r="AT1750" i="1"/>
  <c r="AU1750" i="1"/>
  <c r="AS1751" i="1"/>
  <c r="AT1751" i="1"/>
  <c r="AU1751" i="1"/>
  <c r="AS1752" i="1"/>
  <c r="AW1752" i="1" s="1"/>
  <c r="AT1752" i="1"/>
  <c r="AU1752" i="1"/>
  <c r="AX1752" i="1"/>
  <c r="AY1752" i="1" s="1"/>
  <c r="AS1753" i="1"/>
  <c r="AT1753" i="1"/>
  <c r="AU1753" i="1"/>
  <c r="AS1754" i="1"/>
  <c r="AT1754" i="1"/>
  <c r="AU1754" i="1"/>
  <c r="AW1754" i="1"/>
  <c r="AX1754" i="1" s="1"/>
  <c r="AY1754" i="1" s="1"/>
  <c r="AS1755" i="1"/>
  <c r="AT1755" i="1"/>
  <c r="AU1755" i="1"/>
  <c r="AS1756" i="1"/>
  <c r="AX1756" i="1" s="1"/>
  <c r="AY1756" i="1" s="1"/>
  <c r="AT1756" i="1"/>
  <c r="AU1756" i="1"/>
  <c r="AS1757" i="1"/>
  <c r="AW1757" i="1" s="1"/>
  <c r="AT1757" i="1"/>
  <c r="AU1757" i="1"/>
  <c r="AS1758" i="1"/>
  <c r="AW1758" i="1" s="1"/>
  <c r="AT1758" i="1"/>
  <c r="AU1758" i="1"/>
  <c r="AS1759" i="1"/>
  <c r="AW1759" i="1" s="1"/>
  <c r="AT1759" i="1"/>
  <c r="AU1759" i="1"/>
  <c r="AX1759" i="1"/>
  <c r="AY1759" i="1"/>
  <c r="AS1760" i="1"/>
  <c r="AX1760" i="1" s="1"/>
  <c r="AY1760" i="1" s="1"/>
  <c r="AT1760" i="1"/>
  <c r="AU1760" i="1"/>
  <c r="AW1760" i="1"/>
  <c r="AS1761" i="1"/>
  <c r="AW1761" i="1" s="1"/>
  <c r="AT1761" i="1"/>
  <c r="AU1761" i="1"/>
  <c r="AX1761" i="1"/>
  <c r="AY1761" i="1" s="1"/>
  <c r="AS1762" i="1"/>
  <c r="AT1762" i="1"/>
  <c r="AU1762" i="1"/>
  <c r="AW1762" i="1"/>
  <c r="AX1762" i="1"/>
  <c r="AY1762" i="1" s="1"/>
  <c r="AS1763" i="1"/>
  <c r="AW1763" i="1" s="1"/>
  <c r="AT1763" i="1"/>
  <c r="AU1763" i="1"/>
  <c r="AS1764" i="1"/>
  <c r="AX1764" i="1" s="1"/>
  <c r="AY1764" i="1" s="1"/>
  <c r="AT1764" i="1"/>
  <c r="AU1764" i="1"/>
  <c r="AW1764" i="1"/>
  <c r="AS1765" i="1"/>
  <c r="AT1765" i="1"/>
  <c r="AU1765" i="1"/>
  <c r="AW1765" i="1" s="1"/>
  <c r="AX1765" i="1" s="1"/>
  <c r="AY1765" i="1" s="1"/>
  <c r="AS1766" i="1"/>
  <c r="AW1766" i="1" s="1"/>
  <c r="AT1766" i="1"/>
  <c r="AU1766" i="1"/>
  <c r="AX1766" i="1"/>
  <c r="AY1766" i="1" s="1"/>
  <c r="AS1767" i="1"/>
  <c r="AW1767" i="1" s="1"/>
  <c r="AT1767" i="1"/>
  <c r="AU1767" i="1"/>
  <c r="AX1767" i="1"/>
  <c r="AY1767" i="1"/>
  <c r="AS1768" i="1"/>
  <c r="AT1768" i="1"/>
  <c r="AU1768" i="1"/>
  <c r="AW1768" i="1" s="1"/>
  <c r="AX1768" i="1" s="1"/>
  <c r="AY1768" i="1" s="1"/>
  <c r="AS1769" i="1"/>
  <c r="AW1769" i="1" s="1"/>
  <c r="AT1769" i="1"/>
  <c r="AU1769" i="1"/>
  <c r="AS1770" i="1"/>
  <c r="AT1770" i="1"/>
  <c r="AU1770" i="1"/>
  <c r="AW1770" i="1"/>
  <c r="AX1770" i="1"/>
  <c r="AY1770" i="1" s="1"/>
  <c r="AS1771" i="1"/>
  <c r="AT1771" i="1"/>
  <c r="AU1771" i="1"/>
  <c r="AW1771" i="1" s="1"/>
  <c r="AX1771" i="1" s="1"/>
  <c r="AY1771" i="1" s="1"/>
  <c r="AS1772" i="1"/>
  <c r="AX1772" i="1" s="1"/>
  <c r="AY1772" i="1" s="1"/>
  <c r="AT1772" i="1"/>
  <c r="AU1772" i="1"/>
  <c r="AS1773" i="1"/>
  <c r="AT1773" i="1"/>
  <c r="AU1773" i="1"/>
  <c r="AS1774" i="1"/>
  <c r="AW1774" i="1" s="1"/>
  <c r="AT1774" i="1"/>
  <c r="AU1774" i="1"/>
  <c r="AX1774" i="1"/>
  <c r="AY1774" i="1" s="1"/>
  <c r="AS1775" i="1"/>
  <c r="AW1775" i="1" s="1"/>
  <c r="AT1775" i="1"/>
  <c r="AU1775" i="1"/>
  <c r="AS1776" i="1"/>
  <c r="AT1776" i="1"/>
  <c r="AU1776" i="1"/>
  <c r="AS1777" i="1"/>
  <c r="AT1777" i="1"/>
  <c r="AU1777" i="1"/>
  <c r="AS1778" i="1"/>
  <c r="AT1778" i="1"/>
  <c r="AU1778" i="1"/>
  <c r="AW1778" i="1" s="1"/>
  <c r="AX1778" i="1" s="1"/>
  <c r="AY1778" i="1" s="1"/>
  <c r="AS1779" i="1"/>
  <c r="AT1779" i="1"/>
  <c r="AU1779" i="1"/>
  <c r="AS1780" i="1"/>
  <c r="AT1780" i="1"/>
  <c r="AU1780" i="1"/>
  <c r="AS1781" i="1"/>
  <c r="AW1781" i="1" s="1"/>
  <c r="AT1781" i="1"/>
  <c r="AU1781" i="1"/>
  <c r="AS1782" i="1"/>
  <c r="AT1782" i="1"/>
  <c r="AU1782" i="1"/>
  <c r="AS1783" i="1"/>
  <c r="AW1783" i="1" s="1"/>
  <c r="AT1783" i="1"/>
  <c r="AU1783" i="1"/>
  <c r="AX1783" i="1"/>
  <c r="AY1783" i="1" s="1"/>
  <c r="AS1784" i="1"/>
  <c r="AW1784" i="1" s="1"/>
  <c r="AT1784" i="1"/>
  <c r="AU1784" i="1"/>
  <c r="AS1785" i="1"/>
  <c r="AT1785" i="1"/>
  <c r="AU1785" i="1"/>
  <c r="AS1786" i="1"/>
  <c r="AT1786" i="1"/>
  <c r="AU1786" i="1"/>
  <c r="AW1786" i="1"/>
  <c r="AX1786" i="1"/>
  <c r="AY1786" i="1" s="1"/>
  <c r="AS1787" i="1"/>
  <c r="AW1787" i="1" s="1"/>
  <c r="AT1787" i="1"/>
  <c r="AU1787" i="1"/>
  <c r="AX1787" i="1"/>
  <c r="AY1787" i="1" s="1"/>
  <c r="AS1788" i="1"/>
  <c r="AT1788" i="1"/>
  <c r="AU1788" i="1"/>
  <c r="AS1789" i="1"/>
  <c r="AT1789" i="1"/>
  <c r="AU1789" i="1"/>
  <c r="AS1790" i="1"/>
  <c r="AT1790" i="1"/>
  <c r="AU1790" i="1"/>
  <c r="AS1791" i="1"/>
  <c r="AT1791" i="1"/>
  <c r="AU1791" i="1"/>
  <c r="AS1792" i="1"/>
  <c r="AT1792" i="1"/>
  <c r="AU1792" i="1"/>
  <c r="AS1793" i="1"/>
  <c r="AT1793" i="1"/>
  <c r="AU1793" i="1"/>
  <c r="AS1794" i="1"/>
  <c r="AT1794" i="1"/>
  <c r="AU1794" i="1"/>
  <c r="AW1794" i="1"/>
  <c r="AX1794" i="1"/>
  <c r="AY1794" i="1"/>
  <c r="AS1795" i="1"/>
  <c r="AT1795" i="1"/>
  <c r="AU1795" i="1"/>
  <c r="AW1795" i="1" s="1"/>
  <c r="AX1795" i="1" s="1"/>
  <c r="AY1795" i="1" s="1"/>
  <c r="AS1796" i="1"/>
  <c r="AT1796" i="1"/>
  <c r="AU1796" i="1"/>
  <c r="AS1797" i="1"/>
  <c r="AT1797" i="1"/>
  <c r="AU1797" i="1"/>
  <c r="AS1798" i="1"/>
  <c r="AT1798" i="1"/>
  <c r="AU1798" i="1"/>
  <c r="AS1799" i="1"/>
  <c r="AT1799" i="1"/>
  <c r="AU1799" i="1"/>
  <c r="AS1800" i="1"/>
  <c r="AT1800" i="1"/>
  <c r="AU1800" i="1"/>
  <c r="AS1801" i="1"/>
  <c r="AT1801" i="1"/>
  <c r="AU1801" i="1"/>
  <c r="AS1802" i="1"/>
  <c r="AT1802" i="1"/>
  <c r="AU1802" i="1"/>
  <c r="AW1802" i="1"/>
  <c r="AX1802" i="1"/>
  <c r="AY1802" i="1" s="1"/>
  <c r="AS1803" i="1"/>
  <c r="AT1803" i="1"/>
  <c r="AU1803" i="1"/>
  <c r="AW1803" i="1"/>
  <c r="AX1803" i="1"/>
  <c r="AY1803" i="1" s="1"/>
  <c r="AS1804" i="1"/>
  <c r="AX1804" i="1" s="1"/>
  <c r="AT1804" i="1"/>
  <c r="AU1804" i="1"/>
  <c r="AW1804" i="1"/>
  <c r="AY1804" i="1"/>
  <c r="AS1805" i="1"/>
  <c r="AT1805" i="1"/>
  <c r="AU1805" i="1"/>
  <c r="AS1806" i="1"/>
  <c r="AW1806" i="1" s="1"/>
  <c r="AT1806" i="1"/>
  <c r="AU1806" i="1"/>
  <c r="AX1806" i="1"/>
  <c r="AY1806" i="1" s="1"/>
  <c r="AS1807" i="1"/>
  <c r="AT1807" i="1"/>
  <c r="AU1807" i="1"/>
  <c r="AS1808" i="1"/>
  <c r="AW1808" i="1" s="1"/>
  <c r="AT1808" i="1"/>
  <c r="AU1808" i="1"/>
  <c r="AS1809" i="1"/>
  <c r="AT1809" i="1"/>
  <c r="AU1809" i="1"/>
  <c r="AW1809" i="1"/>
  <c r="AX1809" i="1"/>
  <c r="AY1809" i="1" s="1"/>
  <c r="AS1810" i="1"/>
  <c r="AT1810" i="1"/>
  <c r="AU1810" i="1"/>
  <c r="AW1810" i="1"/>
  <c r="AX1810" i="1"/>
  <c r="AY1810" i="1" s="1"/>
  <c r="AS1811" i="1"/>
  <c r="AX1811" i="1" s="1"/>
  <c r="AY1811" i="1" s="1"/>
  <c r="AT1811" i="1"/>
  <c r="AU1811" i="1"/>
  <c r="AW1811" i="1"/>
  <c r="AS1812" i="1"/>
  <c r="AT1812" i="1"/>
  <c r="AU1812" i="1"/>
  <c r="AW1812" i="1"/>
  <c r="AX1812" i="1"/>
  <c r="AY1812" i="1"/>
  <c r="AS1813" i="1"/>
  <c r="AX1813" i="1" s="1"/>
  <c r="AY1813" i="1" s="1"/>
  <c r="AT1813" i="1"/>
  <c r="AU1813" i="1"/>
  <c r="AW1813" i="1"/>
  <c r="AS1814" i="1"/>
  <c r="AT1814" i="1"/>
  <c r="AU1814" i="1"/>
  <c r="AS1815" i="1"/>
  <c r="AT1815" i="1"/>
  <c r="AU1815" i="1"/>
  <c r="AS1816" i="1"/>
  <c r="AW1816" i="1" s="1"/>
  <c r="AT1816" i="1"/>
  <c r="AU1816" i="1"/>
  <c r="AS1817" i="1"/>
  <c r="AT1817" i="1"/>
  <c r="AU1817" i="1"/>
  <c r="AW1817" i="1"/>
  <c r="AX1817" i="1"/>
  <c r="AY1817" i="1" s="1"/>
  <c r="AS1818" i="1"/>
  <c r="AT1818" i="1"/>
  <c r="AU1818" i="1"/>
  <c r="AW1818" i="1"/>
  <c r="AX1818" i="1"/>
  <c r="AY1818" i="1" s="1"/>
  <c r="AS1819" i="1"/>
  <c r="AT1819" i="1"/>
  <c r="AU1819" i="1"/>
  <c r="AW1819" i="1" s="1"/>
  <c r="AS1820" i="1"/>
  <c r="AT1820" i="1"/>
  <c r="AU1820" i="1"/>
  <c r="AW1820" i="1"/>
  <c r="AX1820" i="1"/>
  <c r="AY1820" i="1"/>
  <c r="AS1821" i="1"/>
  <c r="AT1821" i="1"/>
  <c r="AU1821" i="1"/>
  <c r="AW1821" i="1"/>
  <c r="AS1822" i="1"/>
  <c r="AT1822" i="1"/>
  <c r="AU1822" i="1"/>
  <c r="AS1823" i="1"/>
  <c r="AX1823" i="1" s="1"/>
  <c r="AY1823" i="1" s="1"/>
  <c r="AT1823" i="1"/>
  <c r="AU1823" i="1"/>
  <c r="AW1823" i="1"/>
  <c r="AS1824" i="1"/>
  <c r="AT1824" i="1"/>
  <c r="AU1824" i="1"/>
  <c r="AS1825" i="1"/>
  <c r="AT1825" i="1"/>
  <c r="AU1825" i="1"/>
  <c r="AW1825" i="1"/>
  <c r="AX1825" i="1"/>
  <c r="AY1825" i="1" s="1"/>
  <c r="AS1826" i="1"/>
  <c r="AT1826" i="1"/>
  <c r="AU1826" i="1"/>
  <c r="AW1826" i="1"/>
  <c r="AX1826" i="1"/>
  <c r="AY1826" i="1"/>
  <c r="AS1827" i="1"/>
  <c r="AT1827" i="1"/>
  <c r="AU1827" i="1"/>
  <c r="AW1827" i="1"/>
  <c r="AS1828" i="1"/>
  <c r="AT1828" i="1"/>
  <c r="AU1828" i="1"/>
  <c r="AW1828" i="1"/>
  <c r="AX1828" i="1"/>
  <c r="AY1828" i="1"/>
  <c r="AS1829" i="1"/>
  <c r="AX1829" i="1" s="1"/>
  <c r="AY1829" i="1" s="1"/>
  <c r="AT1829" i="1"/>
  <c r="AU1829" i="1"/>
  <c r="AW1829" i="1"/>
  <c r="AS1830" i="1"/>
  <c r="AT1830" i="1"/>
  <c r="AU1830" i="1"/>
  <c r="AS1831" i="1"/>
  <c r="AX1831" i="1" s="1"/>
  <c r="AY1831" i="1" s="1"/>
  <c r="AT1831" i="1"/>
  <c r="AU1831" i="1"/>
  <c r="AS1832" i="1"/>
  <c r="AW1832" i="1" s="1"/>
  <c r="AT1832" i="1"/>
  <c r="AU1832" i="1"/>
  <c r="AX1832" i="1"/>
  <c r="AY1832" i="1"/>
  <c r="AS1833" i="1"/>
  <c r="AT1833" i="1"/>
  <c r="AU1833" i="1"/>
  <c r="AW1833" i="1"/>
  <c r="AX1833" i="1"/>
  <c r="AY1833" i="1" s="1"/>
  <c r="AS1834" i="1"/>
  <c r="AT1834" i="1"/>
  <c r="AU1834" i="1"/>
  <c r="AW1834" i="1"/>
  <c r="AX1834" i="1"/>
  <c r="AY1834" i="1" s="1"/>
  <c r="AS1835" i="1"/>
  <c r="AT1835" i="1"/>
  <c r="AU1835" i="1"/>
  <c r="AW1835" i="1"/>
  <c r="AS1836" i="1"/>
  <c r="AT1836" i="1"/>
  <c r="AU1836" i="1"/>
  <c r="AW1836" i="1"/>
  <c r="AX1836" i="1"/>
  <c r="AY1836" i="1"/>
  <c r="AS1837" i="1"/>
  <c r="AX1837" i="1" s="1"/>
  <c r="AY1837" i="1" s="1"/>
  <c r="AT1837" i="1"/>
  <c r="AU1837" i="1"/>
  <c r="AW1837" i="1"/>
  <c r="AS1838" i="1"/>
  <c r="AT1838" i="1"/>
  <c r="AU1838" i="1"/>
  <c r="AS1839" i="1"/>
  <c r="AX1839" i="1" s="1"/>
  <c r="AY1839" i="1" s="1"/>
  <c r="AT1839" i="1"/>
  <c r="AU1839" i="1"/>
  <c r="AW1839" i="1"/>
  <c r="AS1840" i="1"/>
  <c r="AW1840" i="1" s="1"/>
  <c r="AT1840" i="1"/>
  <c r="AU1840" i="1"/>
  <c r="AX1840" i="1"/>
  <c r="AY1840" i="1" s="1"/>
  <c r="AS1841" i="1"/>
  <c r="AT1841" i="1"/>
  <c r="AU1841" i="1"/>
  <c r="AW1841" i="1"/>
  <c r="AX1841" i="1"/>
  <c r="AY1841" i="1" s="1"/>
  <c r="AS1842" i="1"/>
  <c r="AT1842" i="1"/>
  <c r="AU1842" i="1"/>
  <c r="AW1842" i="1"/>
  <c r="AX1842" i="1"/>
  <c r="AY1842" i="1"/>
  <c r="AS1843" i="1"/>
  <c r="AX1843" i="1" s="1"/>
  <c r="AY1843" i="1" s="1"/>
  <c r="AT1843" i="1"/>
  <c r="AU1843" i="1"/>
  <c r="AW1843" i="1"/>
  <c r="AS1844" i="1"/>
  <c r="AT1844" i="1"/>
  <c r="AU1844" i="1"/>
  <c r="AW1844" i="1"/>
  <c r="AX1844" i="1"/>
  <c r="AY1844" i="1"/>
  <c r="AS1845" i="1"/>
  <c r="AT1845" i="1"/>
  <c r="AU1845" i="1"/>
  <c r="AW1845" i="1" s="1"/>
  <c r="AS1846" i="1"/>
  <c r="AT1846" i="1"/>
  <c r="AU1846" i="1"/>
  <c r="AS1847" i="1"/>
  <c r="AW1847" i="1" s="1"/>
  <c r="AT1847" i="1"/>
  <c r="AU1847" i="1"/>
  <c r="AS1848" i="1"/>
  <c r="AW1848" i="1" s="1"/>
  <c r="AT1848" i="1"/>
  <c r="AU1848" i="1"/>
  <c r="AS1849" i="1"/>
  <c r="AT1849" i="1"/>
  <c r="AU1849" i="1"/>
  <c r="AW1849" i="1"/>
  <c r="AX1849" i="1"/>
  <c r="AY1849" i="1" s="1"/>
  <c r="AS1850" i="1"/>
  <c r="AT1850" i="1"/>
  <c r="AU1850" i="1"/>
  <c r="AW1850" i="1"/>
  <c r="AX1850" i="1"/>
  <c r="AY1850" i="1" s="1"/>
  <c r="AS1851" i="1"/>
  <c r="AX1851" i="1" s="1"/>
  <c r="AY1851" i="1" s="1"/>
  <c r="AT1851" i="1"/>
  <c r="AU1851" i="1"/>
  <c r="AW1851" i="1"/>
  <c r="AS1852" i="1"/>
  <c r="AT1852" i="1"/>
  <c r="AU1852" i="1"/>
  <c r="AW1852" i="1"/>
  <c r="AX1852" i="1"/>
  <c r="AY1852" i="1"/>
  <c r="AS1853" i="1"/>
  <c r="AX1853" i="1" s="1"/>
  <c r="AY1853" i="1" s="1"/>
  <c r="AT1853" i="1"/>
  <c r="AU1853" i="1"/>
  <c r="AW1853" i="1"/>
  <c r="AS1854" i="1"/>
  <c r="AT1854" i="1"/>
  <c r="AU1854" i="1"/>
  <c r="AS1855" i="1"/>
  <c r="AX1855" i="1" s="1"/>
  <c r="AY1855" i="1" s="1"/>
  <c r="AT1855" i="1"/>
  <c r="AU1855" i="1"/>
  <c r="AW1855" i="1"/>
  <c r="AS1856" i="1"/>
  <c r="AT1856" i="1"/>
  <c r="AU1856" i="1"/>
  <c r="AS1857" i="1"/>
  <c r="AT1857" i="1"/>
  <c r="AU1857" i="1"/>
  <c r="AW1857" i="1"/>
  <c r="AX1857" i="1"/>
  <c r="AY1857" i="1" s="1"/>
  <c r="AS1858" i="1"/>
  <c r="AT1858" i="1"/>
  <c r="AU1858" i="1"/>
  <c r="AW1858" i="1"/>
  <c r="AX1858" i="1"/>
  <c r="AY1858" i="1"/>
  <c r="AS1859" i="1"/>
  <c r="AX1859" i="1" s="1"/>
  <c r="AY1859" i="1" s="1"/>
  <c r="AT1859" i="1"/>
  <c r="AU1859" i="1"/>
  <c r="AW1859" i="1"/>
  <c r="AS1860" i="1"/>
  <c r="AT1860" i="1"/>
  <c r="AU1860" i="1"/>
  <c r="AW1860" i="1"/>
  <c r="AX1860" i="1"/>
  <c r="AY1860" i="1"/>
  <c r="AS1861" i="1"/>
  <c r="AX1861" i="1" s="1"/>
  <c r="AY1861" i="1" s="1"/>
  <c r="AT1861" i="1"/>
  <c r="AU1861" i="1"/>
  <c r="AW1861" i="1"/>
  <c r="AS1862" i="1"/>
  <c r="AT1862" i="1"/>
  <c r="AU1862" i="1"/>
  <c r="AS1863" i="1"/>
  <c r="AT1863" i="1"/>
  <c r="AU1863" i="1"/>
  <c r="AW1863" i="1"/>
  <c r="AS1864" i="1"/>
  <c r="AW1864" i="1" s="1"/>
  <c r="AT1864" i="1"/>
  <c r="AU1864" i="1"/>
  <c r="AS1865" i="1"/>
  <c r="AT1865" i="1"/>
  <c r="AU1865" i="1"/>
  <c r="AW1865" i="1"/>
  <c r="AX1865" i="1"/>
  <c r="AY1865" i="1" s="1"/>
  <c r="AS1866" i="1"/>
  <c r="AT1866" i="1"/>
  <c r="AU1866" i="1"/>
  <c r="AW1866" i="1"/>
  <c r="AX1866" i="1"/>
  <c r="AY1866" i="1"/>
  <c r="AS1867" i="1"/>
  <c r="AX1867" i="1" s="1"/>
  <c r="AY1867" i="1" s="1"/>
  <c r="AT1867" i="1"/>
  <c r="AU1867" i="1"/>
  <c r="AW1867" i="1"/>
  <c r="AS1868" i="1"/>
  <c r="AT1868" i="1"/>
  <c r="AU1868" i="1"/>
  <c r="AW1868" i="1"/>
  <c r="AX1868" i="1"/>
  <c r="AY1868" i="1"/>
  <c r="AS1869" i="1"/>
  <c r="AX1869" i="1" s="1"/>
  <c r="AY1869" i="1" s="1"/>
  <c r="AT1869" i="1"/>
  <c r="AU1869" i="1"/>
  <c r="AW1869" i="1"/>
  <c r="AS1870" i="1"/>
  <c r="AT1870" i="1"/>
  <c r="AU1870" i="1"/>
  <c r="AS1871" i="1"/>
  <c r="AT1871" i="1"/>
  <c r="AU1871" i="1"/>
  <c r="AW1871" i="1"/>
  <c r="AS1872" i="1"/>
  <c r="AW1872" i="1" s="1"/>
  <c r="AT1872" i="1"/>
  <c r="AU1872" i="1"/>
  <c r="AX1872" i="1"/>
  <c r="AY1872" i="1" s="1"/>
  <c r="AS1873" i="1"/>
  <c r="AT1873" i="1"/>
  <c r="AU1873" i="1"/>
  <c r="AW1873" i="1"/>
  <c r="AX1873" i="1" s="1"/>
  <c r="AY1873" i="1" s="1"/>
  <c r="AS1874" i="1"/>
  <c r="AT1874" i="1"/>
  <c r="AU1874" i="1"/>
  <c r="AS1875" i="1"/>
  <c r="AT1875" i="1"/>
  <c r="AU1875" i="1"/>
  <c r="AW1875" i="1" s="1"/>
  <c r="AS1876" i="1"/>
  <c r="AT1876" i="1"/>
  <c r="AU1876" i="1"/>
  <c r="AW1876" i="1"/>
  <c r="AX1876" i="1"/>
  <c r="AY1876" i="1"/>
  <c r="AS1877" i="1"/>
  <c r="AX1877" i="1" s="1"/>
  <c r="AY1877" i="1" s="1"/>
  <c r="AT1877" i="1"/>
  <c r="AU1877" i="1"/>
  <c r="AW1877" i="1"/>
  <c r="AS1878" i="1"/>
  <c r="AT1878" i="1"/>
  <c r="AU1878" i="1"/>
  <c r="AS1879" i="1"/>
  <c r="AW1879" i="1" s="1"/>
  <c r="AT1879" i="1"/>
  <c r="AU1879" i="1"/>
  <c r="AS1880" i="1"/>
  <c r="AW1880" i="1" s="1"/>
  <c r="AT1880" i="1"/>
  <c r="AU1880" i="1"/>
  <c r="AS1881" i="1"/>
  <c r="AT1881" i="1"/>
  <c r="AU1881" i="1"/>
  <c r="AW1881" i="1"/>
  <c r="AX1881" i="1"/>
  <c r="AY1881" i="1" s="1"/>
  <c r="AS1882" i="1"/>
  <c r="AT1882" i="1"/>
  <c r="AU1882" i="1"/>
  <c r="AW1882" i="1"/>
  <c r="AX1882" i="1"/>
  <c r="AY1882" i="1" s="1"/>
  <c r="AS1883" i="1"/>
  <c r="AX1883" i="1" s="1"/>
  <c r="AY1883" i="1" s="1"/>
  <c r="AT1883" i="1"/>
  <c r="AU1883" i="1"/>
  <c r="AW1883" i="1"/>
  <c r="AS1884" i="1"/>
  <c r="AT1884" i="1"/>
  <c r="AU1884" i="1"/>
  <c r="AW1884" i="1"/>
  <c r="AX1884" i="1"/>
  <c r="AY1884" i="1"/>
  <c r="AS1885" i="1"/>
  <c r="AX1885" i="1" s="1"/>
  <c r="AY1885" i="1" s="1"/>
  <c r="AT1885" i="1"/>
  <c r="AU1885" i="1"/>
  <c r="AW1885" i="1"/>
  <c r="AS1886" i="1"/>
  <c r="AT1886" i="1"/>
  <c r="AU1886" i="1"/>
  <c r="AS1887" i="1"/>
  <c r="AT1887" i="1"/>
  <c r="AU1887" i="1"/>
  <c r="AW1887" i="1"/>
  <c r="AS1888" i="1"/>
  <c r="AW1888" i="1" s="1"/>
  <c r="AT1888" i="1"/>
  <c r="AU1888" i="1"/>
  <c r="AS1889" i="1"/>
  <c r="AT1889" i="1"/>
  <c r="AU1889" i="1"/>
  <c r="AW1889" i="1"/>
  <c r="AX1889" i="1" s="1"/>
  <c r="AY1889" i="1" s="1"/>
  <c r="AS1890" i="1"/>
  <c r="AT1890" i="1"/>
  <c r="AU1890" i="1"/>
  <c r="AW1890" i="1"/>
  <c r="AX1890" i="1"/>
  <c r="AY1890" i="1"/>
  <c r="AS1891" i="1"/>
  <c r="AX1891" i="1" s="1"/>
  <c r="AY1891" i="1" s="1"/>
  <c r="AT1891" i="1"/>
  <c r="AU1891" i="1"/>
  <c r="AW1891" i="1"/>
  <c r="AS1892" i="1"/>
  <c r="AT1892" i="1"/>
  <c r="AU1892" i="1"/>
  <c r="AW1892" i="1"/>
  <c r="AX1892" i="1"/>
  <c r="AY1892" i="1"/>
  <c r="AS1893" i="1"/>
  <c r="AX1893" i="1" s="1"/>
  <c r="AY1893" i="1" s="1"/>
  <c r="AT1893" i="1"/>
  <c r="AU1893" i="1"/>
  <c r="AW1893" i="1"/>
  <c r="AS1894" i="1"/>
  <c r="AT1894" i="1"/>
  <c r="AU1894" i="1"/>
  <c r="AS1895" i="1"/>
  <c r="AW1895" i="1" s="1"/>
  <c r="AT1895" i="1"/>
  <c r="AU1895" i="1"/>
  <c r="AS1896" i="1"/>
  <c r="AW1896" i="1" s="1"/>
  <c r="AT1896" i="1"/>
  <c r="AU1896" i="1"/>
  <c r="AS1897" i="1"/>
  <c r="AT1897" i="1"/>
  <c r="AU1897" i="1"/>
  <c r="AW1897" i="1"/>
  <c r="AX1897" i="1"/>
  <c r="AY1897" i="1" s="1"/>
  <c r="AS1898" i="1"/>
  <c r="AT1898" i="1"/>
  <c r="AU1898" i="1"/>
  <c r="AW1898" i="1" s="1"/>
  <c r="AX1898" i="1" s="1"/>
  <c r="AY1898" i="1" s="1"/>
  <c r="AS1899" i="1"/>
  <c r="AT1899" i="1"/>
  <c r="AU1899" i="1"/>
  <c r="AW1899" i="1"/>
  <c r="AS1900" i="1"/>
  <c r="AT1900" i="1"/>
  <c r="AU1900" i="1"/>
  <c r="AW1900" i="1"/>
  <c r="AX1900" i="1"/>
  <c r="AY1900" i="1"/>
  <c r="AS1901" i="1"/>
  <c r="AX1901" i="1" s="1"/>
  <c r="AY1901" i="1" s="1"/>
  <c r="AT1901" i="1"/>
  <c r="AU1901" i="1"/>
  <c r="AW1901" i="1"/>
  <c r="AS1902" i="1"/>
  <c r="AT1902" i="1"/>
  <c r="AU1902" i="1"/>
  <c r="AS1903" i="1"/>
  <c r="AT1903" i="1"/>
  <c r="AU1903" i="1"/>
  <c r="AW1903" i="1"/>
  <c r="AS1904" i="1"/>
  <c r="AW1904" i="1" s="1"/>
  <c r="AT1904" i="1"/>
  <c r="AU1904" i="1"/>
  <c r="AX1904" i="1"/>
  <c r="AY1904" i="1"/>
  <c r="AS1905" i="1"/>
  <c r="AT1905" i="1"/>
  <c r="AU1905" i="1"/>
  <c r="AW1905" i="1"/>
  <c r="AX1905" i="1"/>
  <c r="AY1905" i="1" s="1"/>
  <c r="AS1906" i="1"/>
  <c r="AT1906" i="1"/>
  <c r="AU1906" i="1"/>
  <c r="AW1906" i="1"/>
  <c r="AX1906" i="1"/>
  <c r="AY1906" i="1"/>
  <c r="AS1907" i="1"/>
  <c r="AX1907" i="1" s="1"/>
  <c r="AY1907" i="1" s="1"/>
  <c r="AT1907" i="1"/>
  <c r="AU1907" i="1"/>
  <c r="AW1907" i="1"/>
  <c r="AS1908" i="1"/>
  <c r="AT1908" i="1"/>
  <c r="AU1908" i="1"/>
  <c r="AS1909" i="1"/>
  <c r="AT1909" i="1"/>
  <c r="AU1909" i="1"/>
  <c r="AW1909" i="1"/>
  <c r="AS1910" i="1"/>
  <c r="AT1910" i="1"/>
  <c r="AU1910" i="1"/>
  <c r="AS1911" i="1"/>
  <c r="AX1911" i="1" s="1"/>
  <c r="AY1911" i="1" s="1"/>
  <c r="AT1911" i="1"/>
  <c r="AU1911" i="1"/>
  <c r="AW1911" i="1"/>
  <c r="AS1912" i="1"/>
  <c r="AT1912" i="1"/>
  <c r="AU1912" i="1"/>
  <c r="AS1913" i="1"/>
  <c r="AT1913" i="1"/>
  <c r="AU1913" i="1"/>
  <c r="AW1913" i="1"/>
  <c r="AX1913" i="1"/>
  <c r="AY1913" i="1" s="1"/>
  <c r="AS1914" i="1"/>
  <c r="AT1914" i="1"/>
  <c r="AU1914" i="1"/>
  <c r="AW1914" i="1"/>
  <c r="AX1914" i="1"/>
  <c r="AY1914" i="1" s="1"/>
  <c r="AS1915" i="1"/>
  <c r="AX1915" i="1" s="1"/>
  <c r="AY1915" i="1" s="1"/>
  <c r="AT1915" i="1"/>
  <c r="AU1915" i="1"/>
  <c r="AW1915" i="1"/>
  <c r="AS1916" i="1"/>
  <c r="AT1916" i="1"/>
  <c r="AU1916" i="1"/>
  <c r="AW1916" i="1"/>
  <c r="AX1916" i="1"/>
  <c r="AY1916" i="1"/>
  <c r="AS1917" i="1"/>
  <c r="AX1917" i="1" s="1"/>
  <c r="AY1917" i="1" s="1"/>
  <c r="AT1917" i="1"/>
  <c r="AU1917" i="1"/>
  <c r="AW1917" i="1"/>
  <c r="AS1918" i="1"/>
  <c r="AT1918" i="1"/>
  <c r="AU1918" i="1"/>
  <c r="AS1919" i="1"/>
  <c r="AX1919" i="1" s="1"/>
  <c r="AY1919" i="1" s="1"/>
  <c r="AT1919" i="1"/>
  <c r="AU1919" i="1"/>
  <c r="AW1919" i="1"/>
  <c r="AS1920" i="1"/>
  <c r="AW1920" i="1" s="1"/>
  <c r="AT1920" i="1"/>
  <c r="AU1920" i="1"/>
  <c r="AX1920" i="1"/>
  <c r="AY1920" i="1" s="1"/>
  <c r="AS1921" i="1"/>
  <c r="AT1921" i="1"/>
  <c r="AU1921" i="1"/>
  <c r="AW1921" i="1"/>
  <c r="AX1921" i="1"/>
  <c r="AY1921" i="1" s="1"/>
  <c r="AS1922" i="1"/>
  <c r="AT1922" i="1"/>
  <c r="AU1922" i="1"/>
  <c r="AW1922" i="1"/>
  <c r="AX1922" i="1"/>
  <c r="AY1922" i="1"/>
  <c r="AS1923" i="1"/>
  <c r="AT1923" i="1"/>
  <c r="AU1923" i="1"/>
  <c r="AW1923" i="1"/>
  <c r="AS1924" i="1"/>
  <c r="AT1924" i="1"/>
  <c r="AU1924" i="1"/>
  <c r="AW1924" i="1"/>
  <c r="AX1924" i="1"/>
  <c r="AY1924" i="1"/>
  <c r="AS1925" i="1"/>
  <c r="AX1925" i="1" s="1"/>
  <c r="AY1925" i="1" s="1"/>
  <c r="AT1925" i="1"/>
  <c r="AU1925" i="1"/>
  <c r="AW1925" i="1"/>
  <c r="AS1926" i="1"/>
  <c r="AT1926" i="1"/>
  <c r="AU1926" i="1"/>
  <c r="AS1927" i="1"/>
  <c r="AT1927" i="1"/>
  <c r="AU1927" i="1"/>
  <c r="AW1927" i="1"/>
  <c r="AS1928" i="1"/>
  <c r="AW1928" i="1" s="1"/>
  <c r="AT1928" i="1"/>
  <c r="AU1928" i="1"/>
  <c r="AX1928" i="1"/>
  <c r="AY1928" i="1"/>
  <c r="AS1929" i="1"/>
  <c r="AT1929" i="1"/>
  <c r="AU1929" i="1"/>
  <c r="AW1929" i="1"/>
  <c r="AX1929" i="1"/>
  <c r="AY1929" i="1" s="1"/>
  <c r="AS1930" i="1"/>
  <c r="AT1930" i="1"/>
  <c r="AU1930" i="1"/>
  <c r="AW1930" i="1"/>
  <c r="AX1930" i="1"/>
  <c r="AY1930" i="1"/>
  <c r="AS1931" i="1"/>
  <c r="AX1931" i="1" s="1"/>
  <c r="AY1931" i="1" s="1"/>
  <c r="AT1931" i="1"/>
  <c r="AU1931" i="1"/>
  <c r="AW1931" i="1"/>
  <c r="AS1932" i="1"/>
  <c r="AT1932" i="1"/>
  <c r="AU1932" i="1"/>
  <c r="AS1933" i="1"/>
  <c r="AX1933" i="1" s="1"/>
  <c r="AY1933" i="1" s="1"/>
  <c r="AT1933" i="1"/>
  <c r="AU1933" i="1"/>
  <c r="AW1933" i="1"/>
  <c r="AS1934" i="1"/>
  <c r="AT1934" i="1"/>
  <c r="AU1934" i="1"/>
  <c r="AS1935" i="1"/>
  <c r="AX1935" i="1" s="1"/>
  <c r="AY1935" i="1" s="1"/>
  <c r="AT1935" i="1"/>
  <c r="AU1935" i="1"/>
  <c r="AW1935" i="1"/>
  <c r="AS1936" i="1"/>
  <c r="AT1936" i="1"/>
  <c r="AU1936" i="1"/>
  <c r="AS1937" i="1"/>
  <c r="AT1937" i="1"/>
  <c r="AU1937" i="1"/>
  <c r="AW1937" i="1"/>
  <c r="AX1937" i="1"/>
  <c r="AY1937" i="1" s="1"/>
  <c r="AS1938" i="1"/>
  <c r="AT1938" i="1"/>
  <c r="AU1938" i="1"/>
  <c r="AS1939" i="1"/>
  <c r="AX1939" i="1" s="1"/>
  <c r="AY1939" i="1" s="1"/>
  <c r="AT1939" i="1"/>
  <c r="AU1939" i="1"/>
  <c r="AW1939" i="1"/>
  <c r="AS1940" i="1"/>
  <c r="AT1940" i="1"/>
  <c r="AU1940" i="1"/>
  <c r="AW1940" i="1" s="1"/>
  <c r="AX1940" i="1" s="1"/>
  <c r="AY1940" i="1" s="1"/>
  <c r="AS1941" i="1"/>
  <c r="AX1941" i="1" s="1"/>
  <c r="AY1941" i="1" s="1"/>
  <c r="AT1941" i="1"/>
  <c r="AU1941" i="1"/>
  <c r="AS1942" i="1"/>
  <c r="AT1942" i="1"/>
  <c r="AU1942" i="1"/>
  <c r="AS1943" i="1"/>
  <c r="AW1943" i="1" s="1"/>
  <c r="AT1943" i="1"/>
  <c r="AU1943" i="1"/>
  <c r="AS1944" i="1"/>
  <c r="AW1944" i="1" s="1"/>
  <c r="AT1944" i="1"/>
  <c r="AU1944" i="1"/>
  <c r="AX1944" i="1"/>
  <c r="AY1944" i="1" s="1"/>
  <c r="AS1945" i="1"/>
  <c r="AT1945" i="1"/>
  <c r="AU1945" i="1"/>
  <c r="AW1945" i="1"/>
  <c r="AX1945" i="1"/>
  <c r="AY1945" i="1" s="1"/>
  <c r="AS1946" i="1"/>
  <c r="AT1946" i="1"/>
  <c r="AU1946" i="1"/>
  <c r="AW1946" i="1"/>
  <c r="AX1946" i="1"/>
  <c r="AY1946" i="1"/>
  <c r="AS1947" i="1"/>
  <c r="AX1947" i="1" s="1"/>
  <c r="AY1947" i="1" s="1"/>
  <c r="AT1947" i="1"/>
  <c r="AU1947" i="1"/>
  <c r="AW1947" i="1"/>
  <c r="AS1948" i="1"/>
  <c r="AT1948" i="1"/>
  <c r="AU1948" i="1"/>
  <c r="AS1949" i="1"/>
  <c r="AX1949" i="1" s="1"/>
  <c r="AY1949" i="1" s="1"/>
  <c r="AT1949" i="1"/>
  <c r="AU1949" i="1"/>
  <c r="AW1949" i="1"/>
  <c r="AS1950" i="1"/>
  <c r="AT1950" i="1"/>
  <c r="AU1950" i="1"/>
  <c r="AS1951" i="1"/>
  <c r="AX1951" i="1" s="1"/>
  <c r="AY1951" i="1" s="1"/>
  <c r="AT1951" i="1"/>
  <c r="AU1951" i="1"/>
  <c r="AW1951" i="1"/>
  <c r="AS1952" i="1"/>
  <c r="AW1952" i="1" s="1"/>
  <c r="AT1952" i="1"/>
  <c r="AU1952" i="1"/>
  <c r="AS1953" i="1"/>
  <c r="AT1953" i="1"/>
  <c r="AU1953" i="1"/>
  <c r="AW1953" i="1"/>
  <c r="AX1953" i="1"/>
  <c r="AY1953" i="1" s="1"/>
  <c r="AS1954" i="1"/>
  <c r="AT1954" i="1"/>
  <c r="AU1954" i="1"/>
  <c r="AW1954" i="1" s="1"/>
  <c r="AX1954" i="1" s="1"/>
  <c r="AY1954" i="1" s="1"/>
  <c r="AS1955" i="1"/>
  <c r="AX1955" i="1" s="1"/>
  <c r="AY1955" i="1" s="1"/>
  <c r="AT1955" i="1"/>
  <c r="AU1955" i="1"/>
  <c r="AW1955" i="1"/>
  <c r="AS1956" i="1"/>
  <c r="AT1956" i="1"/>
  <c r="AU1956" i="1"/>
  <c r="AW1956" i="1"/>
  <c r="AX1956" i="1"/>
  <c r="AY1956" i="1"/>
  <c r="AS1957" i="1"/>
  <c r="AX1957" i="1" s="1"/>
  <c r="AY1957" i="1" s="1"/>
  <c r="AT1957" i="1"/>
  <c r="AU1957" i="1"/>
  <c r="AW1957" i="1"/>
  <c r="AS1958" i="1"/>
  <c r="AT1958" i="1"/>
  <c r="AU1958" i="1"/>
  <c r="AS1959" i="1"/>
  <c r="AT1959" i="1"/>
  <c r="AU1959" i="1"/>
  <c r="AW1959" i="1"/>
  <c r="AX1959" i="1"/>
  <c r="AY1959" i="1" s="1"/>
  <c r="AS1960" i="1"/>
  <c r="AW1960" i="1" s="1"/>
  <c r="AT1960" i="1"/>
  <c r="AU1960" i="1"/>
  <c r="AS1961" i="1"/>
  <c r="AT1961" i="1"/>
  <c r="AU1961" i="1"/>
  <c r="AW1961" i="1"/>
  <c r="AX1961" i="1"/>
  <c r="AY1961" i="1" s="1"/>
  <c r="AS1962" i="1"/>
  <c r="AT1962" i="1"/>
  <c r="AU1962" i="1"/>
  <c r="AW1962" i="1"/>
  <c r="AX1962" i="1"/>
  <c r="AY1962" i="1" s="1"/>
  <c r="AS1963" i="1"/>
  <c r="AX1963" i="1" s="1"/>
  <c r="AY1963" i="1" s="1"/>
  <c r="AT1963" i="1"/>
  <c r="AU1963" i="1"/>
  <c r="AW1963" i="1"/>
  <c r="AS1964" i="1"/>
  <c r="AT1964" i="1"/>
  <c r="AU1964" i="1"/>
  <c r="AW1964" i="1"/>
  <c r="AX1964" i="1"/>
  <c r="AY1964" i="1"/>
  <c r="AS1965" i="1"/>
  <c r="AX1965" i="1" s="1"/>
  <c r="AY1965" i="1" s="1"/>
  <c r="AT1965" i="1"/>
  <c r="AU1965" i="1"/>
  <c r="AS1966" i="1"/>
  <c r="AT1966" i="1"/>
  <c r="AU1966" i="1"/>
  <c r="AS1967" i="1"/>
  <c r="AW1967" i="1" s="1"/>
  <c r="AT1967" i="1"/>
  <c r="AU1967" i="1"/>
  <c r="AS1968" i="1"/>
  <c r="AT1968" i="1"/>
  <c r="AU1968" i="1"/>
  <c r="AS1969" i="1"/>
  <c r="AT1969" i="1"/>
  <c r="AU1969" i="1"/>
  <c r="AW1969" i="1"/>
  <c r="AX1969" i="1" s="1"/>
  <c r="AY1969" i="1" s="1"/>
  <c r="AS1970" i="1"/>
  <c r="AT1970" i="1"/>
  <c r="AU1970" i="1"/>
  <c r="AW1970" i="1"/>
  <c r="AX1970" i="1"/>
  <c r="AY1970" i="1"/>
  <c r="AS1971" i="1"/>
  <c r="AX1971" i="1" s="1"/>
  <c r="AY1971" i="1" s="1"/>
  <c r="AT1971" i="1"/>
  <c r="AU1971" i="1"/>
  <c r="AW1971" i="1"/>
  <c r="AS1972" i="1"/>
  <c r="AT1972" i="1"/>
  <c r="AU1972" i="1"/>
  <c r="AS1973" i="1"/>
  <c r="AX1973" i="1" s="1"/>
  <c r="AY1973" i="1" s="1"/>
  <c r="AT1973" i="1"/>
  <c r="AU1973" i="1"/>
  <c r="AW1973" i="1"/>
  <c r="AS1974" i="1"/>
  <c r="AT1974" i="1"/>
  <c r="AU1974" i="1"/>
  <c r="AS1975" i="1"/>
  <c r="AT1975" i="1"/>
  <c r="AU1975" i="1"/>
  <c r="AW1975" i="1"/>
  <c r="AX1975" i="1" s="1"/>
  <c r="AY1975" i="1" s="1"/>
  <c r="AS1976" i="1"/>
  <c r="AW1976" i="1" s="1"/>
  <c r="AT1976" i="1"/>
  <c r="AU1976" i="1"/>
  <c r="AX1976" i="1"/>
  <c r="AY1976" i="1"/>
  <c r="AS1977" i="1"/>
  <c r="AT1977" i="1"/>
  <c r="AU1977" i="1"/>
  <c r="AW1977" i="1"/>
  <c r="AX1977" i="1"/>
  <c r="AY1977" i="1" s="1"/>
  <c r="AS1978" i="1"/>
  <c r="AT1978" i="1"/>
  <c r="AU1978" i="1"/>
  <c r="AW1978" i="1"/>
  <c r="AX1978" i="1" s="1"/>
  <c r="AY1978" i="1" s="1"/>
  <c r="AS1979" i="1"/>
  <c r="AX1979" i="1" s="1"/>
  <c r="AY1979" i="1" s="1"/>
  <c r="AT1979" i="1"/>
  <c r="AU1979" i="1"/>
  <c r="AW1979" i="1"/>
  <c r="AS1980" i="1"/>
  <c r="AT1980" i="1"/>
  <c r="AU1980" i="1"/>
  <c r="AS1981" i="1"/>
  <c r="AT1981" i="1"/>
  <c r="AU1981" i="1"/>
  <c r="AW1981" i="1"/>
  <c r="AS1982" i="1"/>
  <c r="AT1982" i="1"/>
  <c r="AU1982" i="1"/>
  <c r="AS1983" i="1"/>
  <c r="AT1983" i="1"/>
  <c r="AU1983" i="1"/>
  <c r="AW1983" i="1"/>
  <c r="AX1983" i="1"/>
  <c r="AY1983" i="1"/>
  <c r="AS1984" i="1"/>
  <c r="AW1984" i="1" s="1"/>
  <c r="AT1984" i="1"/>
  <c r="AU1984" i="1"/>
  <c r="AX1984" i="1"/>
  <c r="AY1984" i="1" s="1"/>
  <c r="AS1985" i="1"/>
  <c r="AT1985" i="1"/>
  <c r="AU1985" i="1"/>
  <c r="AW1985" i="1"/>
  <c r="AX1985" i="1"/>
  <c r="AY1985" i="1" s="1"/>
  <c r="AS1986" i="1"/>
  <c r="AT1986" i="1"/>
  <c r="AU1986" i="1"/>
  <c r="AW1986" i="1"/>
  <c r="AX1986" i="1"/>
  <c r="AY1986" i="1"/>
  <c r="AS1987" i="1"/>
  <c r="AX1987" i="1" s="1"/>
  <c r="AY1987" i="1" s="1"/>
  <c r="AT1987" i="1"/>
  <c r="AU1987" i="1"/>
  <c r="AW1987" i="1"/>
  <c r="AS1988" i="1"/>
  <c r="AT1988" i="1"/>
  <c r="AU1988" i="1"/>
  <c r="AW1988" i="1"/>
  <c r="AX1988" i="1"/>
  <c r="AY1988" i="1"/>
  <c r="AS1989" i="1"/>
  <c r="AX1989" i="1" s="1"/>
  <c r="AY1989" i="1" s="1"/>
  <c r="AT1989" i="1"/>
  <c r="AU1989" i="1"/>
  <c r="AW1989" i="1"/>
  <c r="AS1990" i="1"/>
  <c r="AT1990" i="1"/>
  <c r="AU1990" i="1"/>
  <c r="AS1991" i="1"/>
  <c r="AX1991" i="1" s="1"/>
  <c r="AY1991" i="1" s="1"/>
  <c r="AT1991" i="1"/>
  <c r="AU1991" i="1"/>
  <c r="AW1991" i="1"/>
  <c r="AS1992" i="1"/>
  <c r="AT1992" i="1"/>
  <c r="AU1992" i="1"/>
  <c r="AS1993" i="1"/>
  <c r="AT1993" i="1"/>
  <c r="AU1993" i="1"/>
  <c r="AW1993" i="1"/>
  <c r="AX1993" i="1"/>
  <c r="AY1993" i="1" s="1"/>
  <c r="AS1994" i="1"/>
  <c r="AT1994" i="1"/>
  <c r="AU1994" i="1"/>
  <c r="AW1994" i="1"/>
  <c r="AX1994" i="1" s="1"/>
  <c r="AY1994" i="1" s="1"/>
  <c r="AS1995" i="1"/>
  <c r="AT1995" i="1"/>
  <c r="AU1995" i="1"/>
  <c r="AW1995" i="1"/>
  <c r="AS1996" i="1"/>
  <c r="AT1996" i="1"/>
  <c r="AU1996" i="1"/>
  <c r="AW1996" i="1"/>
  <c r="AX1996" i="1"/>
  <c r="AY1996" i="1"/>
  <c r="AS1997" i="1"/>
  <c r="AX1997" i="1" s="1"/>
  <c r="AY1997" i="1" s="1"/>
  <c r="AT1997" i="1"/>
  <c r="AU1997" i="1"/>
  <c r="AW1997" i="1"/>
  <c r="AS1998" i="1"/>
  <c r="AT1998" i="1"/>
  <c r="AU1998" i="1"/>
  <c r="AS1999" i="1"/>
  <c r="AT1999" i="1"/>
  <c r="AU1999" i="1"/>
  <c r="AW1999" i="1"/>
  <c r="AX1999" i="1"/>
  <c r="AY1999" i="1"/>
  <c r="AS2000" i="1"/>
  <c r="AW2000" i="1" s="1"/>
  <c r="AT2000" i="1"/>
  <c r="AU2000" i="1"/>
  <c r="AX2000" i="1"/>
  <c r="AY2000" i="1" s="1"/>
  <c r="AS2001" i="1"/>
  <c r="AT2001" i="1"/>
  <c r="AU2001" i="1"/>
  <c r="AW2001" i="1"/>
  <c r="AX2001" i="1"/>
  <c r="AY2001" i="1" s="1"/>
  <c r="AS2002" i="1"/>
  <c r="AT2002" i="1"/>
  <c r="AU2002" i="1"/>
  <c r="AW2002" i="1"/>
  <c r="AX2002" i="1"/>
  <c r="AY2002" i="1"/>
  <c r="AS2003" i="1"/>
  <c r="AX2003" i="1" s="1"/>
  <c r="AY2003" i="1" s="1"/>
  <c r="AT2003" i="1"/>
  <c r="AU2003" i="1"/>
  <c r="AW2003" i="1"/>
  <c r="AS2004" i="1"/>
  <c r="AT2004" i="1"/>
  <c r="AU2004" i="1"/>
  <c r="AW2004" i="1"/>
  <c r="AX2004" i="1"/>
  <c r="AY2004" i="1"/>
  <c r="AS2005" i="1"/>
  <c r="AT2005" i="1"/>
  <c r="AW2005" i="1" s="1"/>
  <c r="AU2005" i="1"/>
  <c r="AS2006" i="1"/>
  <c r="AX2006" i="1" s="1"/>
  <c r="AY2006" i="1" s="1"/>
  <c r="AT2006" i="1"/>
  <c r="AU2006" i="1"/>
  <c r="AS2007" i="1"/>
  <c r="AW2007" i="1" s="1"/>
  <c r="AT2007" i="1"/>
  <c r="AU2007" i="1"/>
  <c r="AX2007" i="1"/>
  <c r="AY2007" i="1" s="1"/>
  <c r="AS2008" i="1"/>
  <c r="AW2008" i="1" s="1"/>
  <c r="AT2008" i="1"/>
  <c r="AU2008" i="1"/>
  <c r="AS2009" i="1"/>
  <c r="AT2009" i="1"/>
  <c r="AU2009" i="1"/>
  <c r="AW2009" i="1"/>
  <c r="AX2009" i="1"/>
  <c r="AY2009" i="1" s="1"/>
  <c r="AS2010" i="1"/>
  <c r="AT2010" i="1"/>
  <c r="AU2010" i="1"/>
  <c r="AW2010" i="1"/>
  <c r="AX2010" i="1"/>
  <c r="AY2010" i="1" s="1"/>
  <c r="AS2011" i="1"/>
  <c r="AX2011" i="1" s="1"/>
  <c r="AY2011" i="1" s="1"/>
  <c r="AT2011" i="1"/>
  <c r="AU2011" i="1"/>
  <c r="AW2011" i="1"/>
  <c r="AS2012" i="1"/>
  <c r="AT2012" i="1"/>
  <c r="AU2012" i="1"/>
  <c r="AW2012" i="1"/>
  <c r="AX2012" i="1"/>
  <c r="AY2012" i="1"/>
  <c r="AS2013" i="1"/>
  <c r="AT2013" i="1"/>
  <c r="AU2013" i="1"/>
  <c r="AW2013" i="1"/>
  <c r="AS2014" i="1"/>
  <c r="AT2014" i="1"/>
  <c r="AU2014" i="1"/>
  <c r="AW2014" i="1"/>
  <c r="AS2015" i="1"/>
  <c r="AW2015" i="1" s="1"/>
  <c r="AT2015" i="1"/>
  <c r="AU2015" i="1"/>
  <c r="AS2016" i="1"/>
  <c r="AW2016" i="1" s="1"/>
  <c r="AT2016" i="1"/>
  <c r="AU2016" i="1"/>
  <c r="AS2017" i="1"/>
  <c r="AT2017" i="1"/>
  <c r="AU2017" i="1"/>
  <c r="AW2017" i="1"/>
  <c r="AX2017" i="1"/>
  <c r="AY2017" i="1" s="1"/>
  <c r="AS2018" i="1"/>
  <c r="AT2018" i="1"/>
  <c r="AU2018" i="1"/>
  <c r="AW2018" i="1"/>
  <c r="AX2018" i="1"/>
  <c r="AY2018" i="1"/>
  <c r="AS2019" i="1"/>
  <c r="AX2019" i="1" s="1"/>
  <c r="AT2019" i="1"/>
  <c r="AU2019" i="1"/>
  <c r="AW2019" i="1"/>
  <c r="AY2019" i="1"/>
  <c r="AS2020" i="1"/>
  <c r="AT2020" i="1"/>
  <c r="AU2020" i="1"/>
  <c r="AW2020" i="1"/>
  <c r="AX2020" i="1"/>
  <c r="AY2020" i="1"/>
  <c r="AS2021" i="1"/>
  <c r="AX2021" i="1" s="1"/>
  <c r="AY2021" i="1" s="1"/>
  <c r="AT2021" i="1"/>
  <c r="AU2021" i="1"/>
  <c r="AS2022" i="1"/>
  <c r="AX2022" i="1" s="1"/>
  <c r="AY2022" i="1" s="1"/>
  <c r="AT2022" i="1"/>
  <c r="AU2022" i="1"/>
  <c r="AW2022" i="1"/>
  <c r="AS2023" i="1"/>
  <c r="AW2023" i="1" s="1"/>
  <c r="AT2023" i="1"/>
  <c r="AU2023" i="1"/>
  <c r="AS2024" i="1"/>
  <c r="AW2024" i="1" s="1"/>
  <c r="AT2024" i="1"/>
  <c r="AU2024" i="1"/>
  <c r="AS2025" i="1"/>
  <c r="AT2025" i="1"/>
  <c r="AU2025" i="1"/>
  <c r="AW2025" i="1"/>
  <c r="AX2025" i="1" s="1"/>
  <c r="AY2025" i="1" s="1"/>
  <c r="AS2026" i="1"/>
  <c r="AT2026" i="1"/>
  <c r="AU2026" i="1"/>
  <c r="AW2026" i="1"/>
  <c r="AX2026" i="1"/>
  <c r="AY2026" i="1" s="1"/>
  <c r="AS2027" i="1"/>
  <c r="AT2027" i="1"/>
  <c r="AU2027" i="1"/>
  <c r="AW2027" i="1" s="1"/>
  <c r="AS2028" i="1"/>
  <c r="AT2028" i="1"/>
  <c r="AU2028" i="1"/>
  <c r="AS2029" i="1"/>
  <c r="AX2029" i="1" s="1"/>
  <c r="AY2029" i="1" s="1"/>
  <c r="AT2029" i="1"/>
  <c r="AU2029" i="1"/>
  <c r="AW2029" i="1"/>
  <c r="AS2030" i="1"/>
  <c r="AX2030" i="1" s="1"/>
  <c r="AT2030" i="1"/>
  <c r="AU2030" i="1"/>
  <c r="AW2030" i="1"/>
  <c r="AY2030" i="1"/>
  <c r="AS2031" i="1"/>
  <c r="AW2031" i="1" s="1"/>
  <c r="AT2031" i="1"/>
  <c r="AU2031" i="1"/>
  <c r="AS2032" i="1"/>
  <c r="AW2032" i="1" s="1"/>
  <c r="AT2032" i="1"/>
  <c r="AU2032" i="1"/>
  <c r="AS2033" i="1"/>
  <c r="AT2033" i="1"/>
  <c r="AU2033" i="1"/>
  <c r="AW2033" i="1"/>
  <c r="AX2033" i="1"/>
  <c r="AY2033" i="1" s="1"/>
  <c r="AS2034" i="1"/>
  <c r="AT2034" i="1"/>
  <c r="AU2034" i="1"/>
  <c r="AW2034" i="1"/>
  <c r="AX2034" i="1"/>
  <c r="AY2034" i="1" s="1"/>
  <c r="AS2035" i="1"/>
  <c r="AX2035" i="1" s="1"/>
  <c r="AY2035" i="1" s="1"/>
  <c r="AT2035" i="1"/>
  <c r="AU2035" i="1"/>
  <c r="AW2035" i="1"/>
  <c r="AS2036" i="1"/>
  <c r="AT2036" i="1"/>
  <c r="AU2036" i="1"/>
  <c r="AW2036" i="1"/>
  <c r="AX2036" i="1"/>
  <c r="AY2036" i="1"/>
  <c r="AS2037" i="1"/>
  <c r="AX2037" i="1" s="1"/>
  <c r="AY2037" i="1" s="1"/>
  <c r="AT2037" i="1"/>
  <c r="AU2037" i="1"/>
  <c r="AW2037" i="1"/>
  <c r="AS2038" i="1"/>
  <c r="AX2038" i="1" s="1"/>
  <c r="AT2038" i="1"/>
  <c r="AU2038" i="1"/>
  <c r="AW2038" i="1"/>
  <c r="AY2038" i="1"/>
  <c r="AS2039" i="1"/>
  <c r="AW2039" i="1" s="1"/>
  <c r="AT2039" i="1"/>
  <c r="AU2039" i="1"/>
  <c r="AS2040" i="1"/>
  <c r="AW2040" i="1" s="1"/>
  <c r="AT2040" i="1"/>
  <c r="AU2040" i="1"/>
  <c r="AS2041" i="1"/>
  <c r="AT2041" i="1"/>
  <c r="AU2041" i="1"/>
  <c r="AW2041" i="1"/>
  <c r="AX2041" i="1" s="1"/>
  <c r="AY2041" i="1" s="1"/>
  <c r="AS2042" i="1"/>
  <c r="AT2042" i="1"/>
  <c r="AU2042" i="1"/>
  <c r="AW2042" i="1"/>
  <c r="AX2042" i="1"/>
  <c r="AY2042" i="1"/>
  <c r="AS2043" i="1"/>
  <c r="AX2043" i="1" s="1"/>
  <c r="AY2043" i="1" s="1"/>
  <c r="AT2043" i="1"/>
  <c r="AU2043" i="1"/>
  <c r="AW2043" i="1"/>
  <c r="AS2044" i="1"/>
  <c r="AT2044" i="1"/>
  <c r="AU2044" i="1"/>
  <c r="AW2044" i="1"/>
  <c r="AX2044" i="1"/>
  <c r="AY2044" i="1"/>
  <c r="AS2045" i="1"/>
  <c r="AX2045" i="1" s="1"/>
  <c r="AY2045" i="1" s="1"/>
  <c r="AT2045" i="1"/>
  <c r="AU2045" i="1"/>
  <c r="AW2045" i="1"/>
  <c r="AS2046" i="1"/>
  <c r="AX2046" i="1" s="1"/>
  <c r="AY2046" i="1" s="1"/>
  <c r="AT2046" i="1"/>
  <c r="AU2046" i="1"/>
  <c r="AS2047" i="1"/>
  <c r="AW2047" i="1" s="1"/>
  <c r="AX2047" i="1" s="1"/>
  <c r="AY2047" i="1" s="1"/>
  <c r="AT2047" i="1"/>
  <c r="AU2047" i="1"/>
  <c r="AS2048" i="1"/>
  <c r="AW2048" i="1" s="1"/>
  <c r="AT2048" i="1"/>
  <c r="AU2048" i="1"/>
  <c r="AS2049" i="1"/>
  <c r="AT2049" i="1"/>
  <c r="AU2049" i="1"/>
  <c r="AW2049" i="1"/>
  <c r="AX2049" i="1"/>
  <c r="AY2049" i="1" s="1"/>
  <c r="AS2050" i="1"/>
  <c r="AT2050" i="1"/>
  <c r="AU2050" i="1"/>
  <c r="AW2050" i="1"/>
  <c r="AX2050" i="1"/>
  <c r="AY2050" i="1" s="1"/>
  <c r="AS2051" i="1"/>
  <c r="AT2051" i="1"/>
  <c r="AU2051" i="1"/>
  <c r="AW2051" i="1" s="1"/>
  <c r="AS2052" i="1"/>
  <c r="AT2052" i="1"/>
  <c r="AU2052" i="1"/>
  <c r="AS2053" i="1"/>
  <c r="AX2053" i="1" s="1"/>
  <c r="AY2053" i="1" s="1"/>
  <c r="AT2053" i="1"/>
  <c r="AU2053" i="1"/>
  <c r="AW2053" i="1"/>
  <c r="AS2054" i="1"/>
  <c r="AW2054" i="1" s="1"/>
  <c r="AT2054" i="1"/>
  <c r="AU2054" i="1"/>
  <c r="AS2055" i="1"/>
  <c r="AX2055" i="1" s="1"/>
  <c r="AY2055" i="1" s="1"/>
  <c r="AT2055" i="1"/>
  <c r="AU2055" i="1"/>
  <c r="AW2055" i="1"/>
  <c r="AS2056" i="1"/>
  <c r="AX2056" i="1" s="1"/>
  <c r="AY2056" i="1" s="1"/>
  <c r="AT2056" i="1"/>
  <c r="AU2056" i="1"/>
  <c r="AW2056" i="1"/>
  <c r="AS2057" i="1"/>
  <c r="AT2057" i="1"/>
  <c r="AU2057" i="1"/>
  <c r="AW2057" i="1"/>
  <c r="AX2057" i="1"/>
  <c r="AY2057" i="1" s="1"/>
  <c r="AS2058" i="1"/>
  <c r="AT2058" i="1"/>
  <c r="AU2058" i="1"/>
  <c r="AW2058" i="1" s="1"/>
  <c r="AX2058" i="1" s="1"/>
  <c r="AY2058" i="1" s="1"/>
  <c r="AS2059" i="1"/>
  <c r="AX2059" i="1" s="1"/>
  <c r="AT2059" i="1"/>
  <c r="AU2059" i="1"/>
  <c r="AW2059" i="1"/>
  <c r="AY2059" i="1"/>
  <c r="AS2060" i="1"/>
  <c r="AT2060" i="1"/>
  <c r="AU2060" i="1"/>
  <c r="AW2060" i="1"/>
  <c r="AX2060" i="1"/>
  <c r="AY2060" i="1"/>
  <c r="AS2061" i="1"/>
  <c r="AX2061" i="1" s="1"/>
  <c r="AY2061" i="1" s="1"/>
  <c r="AT2061" i="1"/>
  <c r="AU2061" i="1"/>
  <c r="AS2062" i="1"/>
  <c r="AX2062" i="1" s="1"/>
  <c r="AT2062" i="1"/>
  <c r="AU2062" i="1"/>
  <c r="AY2062" i="1"/>
  <c r="AS2063" i="1"/>
  <c r="AT2063" i="1"/>
  <c r="AU2063" i="1"/>
  <c r="AW2063" i="1"/>
  <c r="AX2063" i="1" s="1"/>
  <c r="AY2063" i="1" s="1"/>
  <c r="AS2064" i="1"/>
  <c r="AW2064" i="1" s="1"/>
  <c r="AT2064" i="1"/>
  <c r="AU2064" i="1"/>
  <c r="AS2065" i="1"/>
  <c r="AT2065" i="1"/>
  <c r="AU2065" i="1"/>
  <c r="AW2065" i="1"/>
  <c r="AX2065" i="1" s="1"/>
  <c r="AY2065" i="1" s="1"/>
  <c r="AS2066" i="1"/>
  <c r="AT2066" i="1"/>
  <c r="AU2066" i="1"/>
  <c r="AW2066" i="1"/>
  <c r="AX2066" i="1"/>
  <c r="AY2066" i="1"/>
  <c r="AS2067" i="1"/>
  <c r="AX2067" i="1" s="1"/>
  <c r="AY2067" i="1" s="1"/>
  <c r="AT2067" i="1"/>
  <c r="AU2067" i="1"/>
  <c r="AW2067" i="1"/>
  <c r="AS2068" i="1"/>
  <c r="AT2068" i="1"/>
  <c r="AU2068" i="1"/>
  <c r="AS2069" i="1"/>
  <c r="AX2069" i="1" s="1"/>
  <c r="AT2069" i="1"/>
  <c r="AU2069" i="1"/>
  <c r="AW2069" i="1"/>
  <c r="AY2069" i="1"/>
  <c r="AS2070" i="1"/>
  <c r="AX2070" i="1" s="1"/>
  <c r="AY2070" i="1" s="1"/>
  <c r="AT2070" i="1"/>
  <c r="AU2070" i="1"/>
  <c r="AS2071" i="1"/>
  <c r="AX2071" i="1" s="1"/>
  <c r="AY2071" i="1" s="1"/>
  <c r="AT2071" i="1"/>
  <c r="AU2071" i="1"/>
  <c r="AW2071" i="1"/>
  <c r="AS2072" i="1"/>
  <c r="AT2072" i="1"/>
  <c r="AU2072" i="1"/>
  <c r="AW2072" i="1"/>
  <c r="AX2072" i="1"/>
  <c r="AY2072" i="1"/>
  <c r="AS2073" i="1"/>
  <c r="AT2073" i="1"/>
  <c r="AU2073" i="1"/>
  <c r="AW2073" i="1"/>
  <c r="AX2073" i="1"/>
  <c r="AY2073" i="1" s="1"/>
  <c r="AS2074" i="1"/>
  <c r="AT2074" i="1"/>
  <c r="AU2074" i="1"/>
  <c r="AW2074" i="1"/>
  <c r="AX2074" i="1"/>
  <c r="AY2074" i="1" s="1"/>
  <c r="AS2075" i="1"/>
  <c r="AX2075" i="1" s="1"/>
  <c r="AY2075" i="1" s="1"/>
  <c r="AT2075" i="1"/>
  <c r="AU2075" i="1"/>
  <c r="AW2075" i="1"/>
  <c r="AS2076" i="1"/>
  <c r="AT2076" i="1"/>
  <c r="AW2076" i="1" s="1"/>
  <c r="AX2076" i="1" s="1"/>
  <c r="AY2076" i="1" s="1"/>
  <c r="AU2076" i="1"/>
  <c r="AS2077" i="1"/>
  <c r="AX2077" i="1" s="1"/>
  <c r="AT2077" i="1"/>
  <c r="AU2077" i="1"/>
  <c r="AY2077" i="1"/>
  <c r="AS2078" i="1"/>
  <c r="AX2078" i="1" s="1"/>
  <c r="AT2078" i="1"/>
  <c r="AU2078" i="1"/>
  <c r="AW2078" i="1"/>
  <c r="AY2078" i="1"/>
  <c r="AS2079" i="1"/>
  <c r="AW2079" i="1" s="1"/>
  <c r="AT2079" i="1"/>
  <c r="AU2079" i="1"/>
  <c r="AS2080" i="1"/>
  <c r="AW2080" i="1" s="1"/>
  <c r="AT2080" i="1"/>
  <c r="AU2080" i="1"/>
  <c r="AX2080" i="1"/>
  <c r="AY2080" i="1" s="1"/>
  <c r="AS2081" i="1"/>
  <c r="AT2081" i="1"/>
  <c r="AU2081" i="1"/>
  <c r="AW2081" i="1"/>
  <c r="AX2081" i="1"/>
  <c r="AY2081" i="1"/>
  <c r="AS2082" i="1"/>
  <c r="AT2082" i="1"/>
  <c r="AU2082" i="1"/>
  <c r="AW2082" i="1"/>
  <c r="AX2082" i="1"/>
  <c r="AY2082" i="1" s="1"/>
  <c r="AS2083" i="1"/>
  <c r="AX2083" i="1" s="1"/>
  <c r="AY2083" i="1" s="1"/>
  <c r="AT2083" i="1"/>
  <c r="AU2083" i="1"/>
  <c r="AW2083" i="1"/>
  <c r="AS2084" i="1"/>
  <c r="AT2084" i="1"/>
  <c r="AU2084" i="1"/>
  <c r="AW2084" i="1"/>
  <c r="AX2084" i="1"/>
  <c r="AY2084" i="1"/>
  <c r="AS2085" i="1"/>
  <c r="AT2085" i="1"/>
  <c r="AU2085" i="1"/>
  <c r="AW2085" i="1"/>
  <c r="AX2085" i="1"/>
  <c r="AY2085" i="1"/>
  <c r="AS2086" i="1"/>
  <c r="AX2086" i="1" s="1"/>
  <c r="AT2086" i="1"/>
  <c r="AU2086" i="1"/>
  <c r="AW2086" i="1"/>
  <c r="AY2086" i="1"/>
  <c r="AS2087" i="1"/>
  <c r="AT2087" i="1"/>
  <c r="AU2087" i="1"/>
  <c r="AW2087" i="1"/>
  <c r="AX2087" i="1"/>
  <c r="AY2087" i="1" s="1"/>
  <c r="AS2088" i="1"/>
  <c r="AW2088" i="1" s="1"/>
  <c r="AT2088" i="1"/>
  <c r="AU2088" i="1"/>
  <c r="AX2088" i="1"/>
  <c r="AY2088" i="1" s="1"/>
  <c r="AS2089" i="1"/>
  <c r="AT2089" i="1"/>
  <c r="AU2089" i="1"/>
  <c r="AW2089" i="1"/>
  <c r="AX2089" i="1"/>
  <c r="AY2089" i="1" s="1"/>
  <c r="AS2090" i="1"/>
  <c r="AT2090" i="1"/>
  <c r="AU2090" i="1"/>
  <c r="AW2090" i="1"/>
  <c r="AX2090" i="1"/>
  <c r="AY2090" i="1"/>
  <c r="AS2091" i="1"/>
  <c r="AX2091" i="1" s="1"/>
  <c r="AT2091" i="1"/>
  <c r="AU2091" i="1"/>
  <c r="AY2091" i="1"/>
  <c r="AS2092" i="1"/>
  <c r="AT2092" i="1"/>
  <c r="AU2092" i="1"/>
  <c r="AW2092" i="1"/>
  <c r="AX2092" i="1"/>
  <c r="AY2092" i="1"/>
  <c r="AS2093" i="1"/>
  <c r="AW2093" i="1" s="1"/>
  <c r="AT2093" i="1"/>
  <c r="AU2093" i="1"/>
  <c r="AS2094" i="1"/>
  <c r="AX2094" i="1" s="1"/>
  <c r="AT2094" i="1"/>
  <c r="AU2094" i="1"/>
  <c r="AW2094" i="1"/>
  <c r="AY2094" i="1"/>
  <c r="AS2095" i="1"/>
  <c r="AW2095" i="1" s="1"/>
  <c r="AT2095" i="1"/>
  <c r="AU2095" i="1"/>
  <c r="AS2096" i="1"/>
  <c r="AW2096" i="1" s="1"/>
  <c r="AT2096" i="1"/>
  <c r="AU2096" i="1"/>
  <c r="AS2097" i="1"/>
  <c r="AT2097" i="1"/>
  <c r="AU2097" i="1"/>
  <c r="AW2097" i="1"/>
  <c r="AX2097" i="1"/>
  <c r="AY2097" i="1" s="1"/>
  <c r="AS2098" i="1"/>
  <c r="AT2098" i="1"/>
  <c r="AU2098" i="1"/>
  <c r="AW2098" i="1"/>
  <c r="AX2098" i="1"/>
  <c r="AY2098" i="1" s="1"/>
  <c r="AS2099" i="1"/>
  <c r="AX2099" i="1" s="1"/>
  <c r="AT2099" i="1"/>
  <c r="AU2099" i="1"/>
  <c r="AY2099" i="1"/>
  <c r="AS2100" i="1"/>
  <c r="AT2100" i="1"/>
  <c r="AU2100" i="1"/>
  <c r="AW2100" i="1"/>
  <c r="AX2100" i="1"/>
  <c r="AY2100" i="1"/>
  <c r="AS2101" i="1"/>
  <c r="AX2101" i="1" s="1"/>
  <c r="AY2101" i="1" s="1"/>
  <c r="AT2101" i="1"/>
  <c r="AU2101" i="1"/>
  <c r="AW2101" i="1"/>
  <c r="AS2102" i="1"/>
  <c r="AT2102" i="1"/>
  <c r="AU2102" i="1"/>
  <c r="AW2102" i="1"/>
  <c r="AS2103" i="1"/>
  <c r="AW2103" i="1" s="1"/>
  <c r="AT2103" i="1"/>
  <c r="AU2103" i="1"/>
  <c r="AS2104" i="1"/>
  <c r="AW2104" i="1" s="1"/>
  <c r="AT2104" i="1"/>
  <c r="AU2104" i="1"/>
  <c r="AS2105" i="1"/>
  <c r="AT2105" i="1"/>
  <c r="AU2105" i="1"/>
  <c r="AW2105" i="1"/>
  <c r="AX2105" i="1"/>
  <c r="AY2105" i="1" s="1"/>
  <c r="AS2106" i="1"/>
  <c r="AT2106" i="1"/>
  <c r="AU2106" i="1"/>
  <c r="AW2106" i="1"/>
  <c r="AX2106" i="1"/>
  <c r="AY2106" i="1"/>
  <c r="AS2107" i="1"/>
  <c r="AT2107" i="1"/>
  <c r="AU2107" i="1"/>
  <c r="AS2108" i="1"/>
  <c r="AT2108" i="1"/>
  <c r="AU2108" i="1"/>
  <c r="AW2108" i="1"/>
  <c r="AX2108" i="1"/>
  <c r="AY2108" i="1"/>
  <c r="AS2109" i="1"/>
  <c r="AT2109" i="1"/>
  <c r="AW2109" i="1" s="1"/>
  <c r="AX2109" i="1" s="1"/>
  <c r="AY2109" i="1" s="1"/>
  <c r="AU2109" i="1"/>
  <c r="AS2110" i="1"/>
  <c r="AX2110" i="1" s="1"/>
  <c r="AT2110" i="1"/>
  <c r="AU2110" i="1"/>
  <c r="AW2110" i="1"/>
  <c r="AY2110" i="1"/>
  <c r="AS2111" i="1"/>
  <c r="AW2111" i="1" s="1"/>
  <c r="AT2111" i="1"/>
  <c r="AU2111" i="1"/>
  <c r="AS2112" i="1"/>
  <c r="AT2112" i="1"/>
  <c r="AU2112" i="1"/>
  <c r="AW2112" i="1"/>
  <c r="AX2112" i="1"/>
  <c r="AY2112" i="1" s="1"/>
  <c r="AS2113" i="1"/>
  <c r="AT2113" i="1"/>
  <c r="AU2113" i="1"/>
  <c r="AW2113" i="1"/>
  <c r="AX2113" i="1"/>
  <c r="AY2113" i="1" s="1"/>
  <c r="AS2114" i="1"/>
  <c r="AT2114" i="1"/>
  <c r="AU2114" i="1"/>
  <c r="AW2114" i="1"/>
  <c r="AX2114" i="1"/>
  <c r="AY2114" i="1" s="1"/>
  <c r="AS2115" i="1"/>
  <c r="AX2115" i="1" s="1"/>
  <c r="AY2115" i="1" s="1"/>
  <c r="AT2115" i="1"/>
  <c r="AU2115" i="1"/>
  <c r="AS2116" i="1"/>
  <c r="AT2116" i="1"/>
  <c r="AU2116" i="1"/>
  <c r="AW2116" i="1"/>
  <c r="AX2116" i="1" s="1"/>
  <c r="AY2116" i="1" s="1"/>
  <c r="AS2117" i="1"/>
  <c r="AW2117" i="1" s="1"/>
  <c r="AT2117" i="1"/>
  <c r="AU2117" i="1"/>
  <c r="AS2118" i="1"/>
  <c r="AT2118" i="1"/>
  <c r="AU2118" i="1"/>
  <c r="AS2119" i="1"/>
  <c r="AX2119" i="1" s="1"/>
  <c r="AY2119" i="1" s="1"/>
  <c r="AT2119" i="1"/>
  <c r="AU2119" i="1"/>
  <c r="AW2119" i="1"/>
  <c r="AS2120" i="1"/>
  <c r="AT2120" i="1"/>
  <c r="AU2120" i="1"/>
  <c r="AW2120" i="1"/>
  <c r="AX2120" i="1"/>
  <c r="AY2120" i="1"/>
  <c r="AS2121" i="1"/>
  <c r="AT2121" i="1"/>
  <c r="AW2121" i="1" s="1"/>
  <c r="AX2121" i="1" s="1"/>
  <c r="AY2121" i="1" s="1"/>
  <c r="AU2121" i="1"/>
  <c r="AS2122" i="1"/>
  <c r="AT2122" i="1"/>
  <c r="AU2122" i="1"/>
  <c r="AW2122" i="1"/>
  <c r="AX2122" i="1"/>
  <c r="AY2122" i="1"/>
  <c r="AS2123" i="1"/>
  <c r="AX2123" i="1" s="1"/>
  <c r="AT2123" i="1"/>
  <c r="AU2123" i="1"/>
  <c r="AW2123" i="1"/>
  <c r="AY2123" i="1"/>
  <c r="AS2124" i="1"/>
  <c r="AT2124" i="1"/>
  <c r="AU2124" i="1"/>
  <c r="AW2124" i="1"/>
  <c r="AX2124" i="1"/>
  <c r="AY2124" i="1"/>
  <c r="AS2125" i="1"/>
  <c r="AW2125" i="1" s="1"/>
  <c r="AT2125" i="1"/>
  <c r="AU2125" i="1"/>
  <c r="AS2126" i="1"/>
  <c r="AX2126" i="1" s="1"/>
  <c r="AT2126" i="1"/>
  <c r="AU2126" i="1"/>
  <c r="AW2126" i="1"/>
  <c r="AY2126" i="1"/>
  <c r="AS2127" i="1"/>
  <c r="AT2127" i="1"/>
  <c r="AU2127" i="1"/>
  <c r="AW2127" i="1"/>
  <c r="AX2127" i="1"/>
  <c r="AY2127" i="1"/>
  <c r="AS2128" i="1"/>
  <c r="AT2128" i="1"/>
  <c r="AU2128" i="1"/>
  <c r="AW2128" i="1"/>
  <c r="AX2128" i="1"/>
  <c r="AY2128" i="1"/>
  <c r="AS2129" i="1"/>
  <c r="AT2129" i="1"/>
  <c r="AU2129" i="1"/>
  <c r="AW2129" i="1"/>
  <c r="AX2129" i="1"/>
  <c r="AY2129" i="1"/>
  <c r="AS2130" i="1"/>
  <c r="AT2130" i="1"/>
  <c r="AU2130" i="1"/>
  <c r="AW2130" i="1"/>
  <c r="AX2130" i="1"/>
  <c r="AY2130" i="1"/>
  <c r="AS2131" i="1"/>
  <c r="AT2131" i="1"/>
  <c r="AU2131" i="1"/>
  <c r="AW2131" i="1"/>
  <c r="AS2132" i="1"/>
  <c r="AT2132" i="1"/>
  <c r="AU2132" i="1"/>
  <c r="AW2132" i="1"/>
  <c r="AX2132" i="1"/>
  <c r="AY2132" i="1"/>
  <c r="AS2133" i="1"/>
  <c r="AW2133" i="1" s="1"/>
  <c r="AX2133" i="1" s="1"/>
  <c r="AY2133" i="1" s="1"/>
  <c r="AT2133" i="1"/>
  <c r="AU2133" i="1"/>
  <c r="AS2134" i="1"/>
  <c r="AX2134" i="1" s="1"/>
  <c r="AY2134" i="1" s="1"/>
  <c r="AT2134" i="1"/>
  <c r="AU2134" i="1"/>
  <c r="AS2135" i="1"/>
  <c r="AW2135" i="1" s="1"/>
  <c r="AT2135" i="1"/>
  <c r="AU2135" i="1"/>
  <c r="AS2136" i="1"/>
  <c r="AT2136" i="1"/>
  <c r="AU2136" i="1"/>
  <c r="AW2136" i="1"/>
  <c r="AX2136" i="1" s="1"/>
  <c r="AY2136" i="1" s="1"/>
  <c r="AS2137" i="1"/>
  <c r="AT2137" i="1"/>
  <c r="AU2137" i="1"/>
  <c r="AW2137" i="1"/>
  <c r="AX2137" i="1"/>
  <c r="AY2137" i="1"/>
  <c r="AS2138" i="1"/>
  <c r="AT2138" i="1"/>
  <c r="AU2138" i="1"/>
  <c r="AW2138" i="1"/>
  <c r="AX2138" i="1" s="1"/>
  <c r="AY2138" i="1" s="1"/>
  <c r="AS2139" i="1"/>
  <c r="AX2139" i="1" s="1"/>
  <c r="AT2139" i="1"/>
  <c r="AU2139" i="1"/>
  <c r="AW2139" i="1"/>
  <c r="AY2139" i="1"/>
  <c r="AS2140" i="1"/>
  <c r="AT2140" i="1"/>
  <c r="AU2140" i="1"/>
  <c r="AW2140" i="1"/>
  <c r="AX2140" i="1" s="1"/>
  <c r="AY2140" i="1"/>
  <c r="AS2141" i="1"/>
  <c r="AT2141" i="1"/>
  <c r="AU2141" i="1"/>
  <c r="AW2141" i="1"/>
  <c r="AX2141" i="1"/>
  <c r="AY2141" i="1"/>
  <c r="AS2142" i="1"/>
  <c r="AT2142" i="1"/>
  <c r="AW2142" i="1" s="1"/>
  <c r="AU2142" i="1"/>
  <c r="AS2143" i="1"/>
  <c r="AT2143" i="1"/>
  <c r="AU2143" i="1"/>
  <c r="AW2143" i="1"/>
  <c r="AX2143" i="1"/>
  <c r="AY2143" i="1" s="1"/>
  <c r="AS2144" i="1"/>
  <c r="AW2144" i="1" s="1"/>
  <c r="AT2144" i="1"/>
  <c r="AU2144" i="1"/>
  <c r="AX2144" i="1"/>
  <c r="AY2144" i="1" s="1"/>
  <c r="AS2145" i="1"/>
  <c r="AT2145" i="1"/>
  <c r="AU2145" i="1"/>
  <c r="AW2145" i="1"/>
  <c r="AX2145" i="1"/>
  <c r="AY2145" i="1" s="1"/>
  <c r="AS2146" i="1"/>
  <c r="AT2146" i="1"/>
  <c r="AU2146" i="1"/>
  <c r="AW2146" i="1"/>
  <c r="AX2146" i="1"/>
  <c r="AY2146" i="1"/>
  <c r="AS2147" i="1"/>
  <c r="AW2147" i="1" s="1"/>
  <c r="AT2147" i="1"/>
  <c r="AU2147" i="1"/>
  <c r="AS2148" i="1"/>
  <c r="AT2148" i="1"/>
  <c r="AU2148" i="1"/>
  <c r="AW2148" i="1"/>
  <c r="AX2148" i="1"/>
  <c r="AY2148" i="1"/>
  <c r="AS2149" i="1"/>
  <c r="AW2149" i="1" s="1"/>
  <c r="AT2149" i="1"/>
  <c r="AU2149" i="1"/>
  <c r="AS2150" i="1"/>
  <c r="AT2150" i="1"/>
  <c r="AU2150" i="1"/>
  <c r="AW2150" i="1"/>
  <c r="AS2151" i="1"/>
  <c r="AW2151" i="1" s="1"/>
  <c r="AT2151" i="1"/>
  <c r="AU2151" i="1"/>
  <c r="AS2152" i="1"/>
  <c r="AW2152" i="1" s="1"/>
  <c r="AT2152" i="1"/>
  <c r="AU2152" i="1"/>
  <c r="AS2153" i="1"/>
  <c r="AT2153" i="1"/>
  <c r="AU2153" i="1"/>
  <c r="AW2153" i="1"/>
  <c r="AX2153" i="1"/>
  <c r="AY2153" i="1" s="1"/>
  <c r="AS2154" i="1"/>
  <c r="AT2154" i="1"/>
  <c r="AU2154" i="1"/>
  <c r="AW2154" i="1"/>
  <c r="AX2154" i="1"/>
  <c r="AY2154" i="1" s="1"/>
  <c r="AS2155" i="1"/>
  <c r="AX2155" i="1" s="1"/>
  <c r="AT2155" i="1"/>
  <c r="AU2155" i="1"/>
  <c r="AY2155" i="1"/>
  <c r="AS2156" i="1"/>
  <c r="AT2156" i="1"/>
  <c r="AU2156" i="1"/>
  <c r="AW2156" i="1"/>
  <c r="AX2156" i="1"/>
  <c r="AY2156" i="1"/>
  <c r="AS2157" i="1"/>
  <c r="AX2157" i="1" s="1"/>
  <c r="AY2157" i="1" s="1"/>
  <c r="AT2157" i="1"/>
  <c r="AU2157" i="1"/>
  <c r="AW2157" i="1"/>
  <c r="AS2158" i="1"/>
  <c r="AX2158" i="1" s="1"/>
  <c r="AY2158" i="1" s="1"/>
  <c r="AT2158" i="1"/>
  <c r="AU2158" i="1"/>
  <c r="AW2158" i="1"/>
  <c r="AS2159" i="1"/>
  <c r="AW2159" i="1" s="1"/>
  <c r="AT2159" i="1"/>
  <c r="AU2159" i="1"/>
  <c r="AS2160" i="1"/>
  <c r="AW2160" i="1" s="1"/>
  <c r="AT2160" i="1"/>
  <c r="AU2160" i="1"/>
  <c r="AX2160" i="1"/>
  <c r="AY2160" i="1"/>
  <c r="AS2161" i="1"/>
  <c r="AT2161" i="1"/>
  <c r="AU2161" i="1"/>
  <c r="AW2161" i="1"/>
  <c r="AX2161" i="1"/>
  <c r="AY2161" i="1" s="1"/>
  <c r="AS2162" i="1"/>
  <c r="AW2162" i="1" s="1"/>
  <c r="AT2162" i="1"/>
  <c r="AU2162" i="1"/>
  <c r="AS2163" i="1"/>
  <c r="AT2163" i="1"/>
  <c r="AU2163" i="1"/>
  <c r="AS2164" i="1"/>
  <c r="AT2164" i="1"/>
  <c r="AU2164" i="1"/>
  <c r="AW2164" i="1"/>
  <c r="AX2164" i="1"/>
  <c r="AY2164" i="1"/>
  <c r="AS2165" i="1"/>
  <c r="AT2165" i="1"/>
  <c r="AW2165" i="1" s="1"/>
  <c r="AX2165" i="1" s="1"/>
  <c r="AY2165" i="1" s="1"/>
  <c r="AU2165" i="1"/>
  <c r="AS2166" i="1"/>
  <c r="AX2166" i="1" s="1"/>
  <c r="AT2166" i="1"/>
  <c r="AU2166" i="1"/>
  <c r="AW2166" i="1"/>
  <c r="AY2166" i="1"/>
  <c r="AS2167" i="1"/>
  <c r="AW2167" i="1" s="1"/>
  <c r="AT2167" i="1"/>
  <c r="AU2167" i="1"/>
  <c r="AS2168" i="1"/>
  <c r="AT2168" i="1"/>
  <c r="AU2168" i="1"/>
  <c r="AW2168" i="1"/>
  <c r="AX2168" i="1"/>
  <c r="AY2168" i="1" s="1"/>
  <c r="AS2169" i="1"/>
  <c r="AT2169" i="1"/>
  <c r="AU2169" i="1"/>
  <c r="AW2169" i="1"/>
  <c r="AX2169" i="1"/>
  <c r="AY2169" i="1" s="1"/>
  <c r="AS2170" i="1"/>
  <c r="AW2170" i="1" s="1"/>
  <c r="AT2170" i="1"/>
  <c r="AU2170" i="1"/>
  <c r="AS2171" i="1"/>
  <c r="AT2171" i="1"/>
  <c r="AU2171" i="1"/>
  <c r="AS2172" i="1"/>
  <c r="AT2172" i="1"/>
  <c r="AU2172" i="1"/>
  <c r="AW2172" i="1"/>
  <c r="AX2172" i="1"/>
  <c r="AY2172" i="1"/>
  <c r="AS2173" i="1"/>
  <c r="AT2173" i="1"/>
  <c r="AU2173" i="1"/>
  <c r="AW2173" i="1"/>
  <c r="AX2173" i="1"/>
  <c r="AY2173" i="1"/>
  <c r="AS2174" i="1"/>
  <c r="AT2174" i="1"/>
  <c r="AU2174" i="1"/>
  <c r="AS2175" i="1"/>
  <c r="AW2175" i="1" s="1"/>
  <c r="AT2175" i="1"/>
  <c r="AU2175" i="1"/>
  <c r="AX2175" i="1"/>
  <c r="AY2175" i="1" s="1"/>
  <c r="AS2176" i="1"/>
  <c r="AW2176" i="1" s="1"/>
  <c r="AT2176" i="1"/>
  <c r="AU2176" i="1"/>
  <c r="AS2177" i="1"/>
  <c r="AT2177" i="1"/>
  <c r="AU2177" i="1"/>
  <c r="AW2177" i="1"/>
  <c r="AX2177" i="1"/>
  <c r="AY2177" i="1" s="1"/>
  <c r="AS2178" i="1"/>
  <c r="AW2178" i="1" s="1"/>
  <c r="AT2178" i="1"/>
  <c r="AU2178" i="1"/>
  <c r="AS2179" i="1"/>
  <c r="AX2179" i="1" s="1"/>
  <c r="AT2179" i="1"/>
  <c r="AU2179" i="1"/>
  <c r="AW2179" i="1"/>
  <c r="AY2179" i="1"/>
  <c r="AS2180" i="1"/>
  <c r="AT2180" i="1"/>
  <c r="AU2180" i="1"/>
  <c r="AW2180" i="1"/>
  <c r="AX2180" i="1" s="1"/>
  <c r="AY2180" i="1" s="1"/>
  <c r="AS2181" i="1"/>
  <c r="AT2181" i="1"/>
  <c r="AW2181" i="1" s="1"/>
  <c r="AX2181" i="1" s="1"/>
  <c r="AY2181" i="1" s="1"/>
  <c r="AU2181" i="1"/>
  <c r="AS2182" i="1"/>
  <c r="AT2182" i="1"/>
  <c r="AU2182" i="1"/>
  <c r="AW2182" i="1"/>
  <c r="AS2183" i="1"/>
  <c r="AW2183" i="1" s="1"/>
  <c r="AT2183" i="1"/>
  <c r="AU2183" i="1"/>
  <c r="AX2183" i="1"/>
  <c r="AY2183" i="1" s="1"/>
  <c r="AS2184" i="1"/>
  <c r="AW2184" i="1" s="1"/>
  <c r="AT2184" i="1"/>
  <c r="AU2184" i="1"/>
  <c r="AS2185" i="1"/>
  <c r="AT2185" i="1"/>
  <c r="AU2185" i="1"/>
  <c r="AW2185" i="1"/>
  <c r="AX2185" i="1"/>
  <c r="AY2185" i="1"/>
  <c r="AS2186" i="1"/>
  <c r="AW2186" i="1" s="1"/>
  <c r="AX2186" i="1" s="1"/>
  <c r="AY2186" i="1" s="1"/>
  <c r="AT2186" i="1"/>
  <c r="AU2186" i="1"/>
  <c r="AS2187" i="1"/>
  <c r="AX2187" i="1" s="1"/>
  <c r="AY2187" i="1" s="1"/>
  <c r="AT2187" i="1"/>
  <c r="AU2187" i="1"/>
  <c r="AS2188" i="1"/>
  <c r="AT2188" i="1"/>
  <c r="AU2188" i="1"/>
  <c r="AW2188" i="1"/>
  <c r="AX2188" i="1"/>
  <c r="AY2188" i="1"/>
  <c r="AS2189" i="1"/>
  <c r="AT2189" i="1"/>
  <c r="AU2189" i="1"/>
  <c r="AW2189" i="1"/>
  <c r="AX2189" i="1"/>
  <c r="AY2189" i="1"/>
  <c r="AS2190" i="1"/>
  <c r="AX2190" i="1" s="1"/>
  <c r="AT2190" i="1"/>
  <c r="AU2190" i="1"/>
  <c r="AW2190" i="1"/>
  <c r="AY2190" i="1"/>
  <c r="AS2191" i="1"/>
  <c r="AW2191" i="1" s="1"/>
  <c r="AT2191" i="1"/>
  <c r="AU2191" i="1"/>
  <c r="AS2192" i="1"/>
  <c r="AW2192" i="1" s="1"/>
  <c r="AT2192" i="1"/>
  <c r="AU2192" i="1"/>
  <c r="AS2193" i="1"/>
  <c r="AT2193" i="1"/>
  <c r="AU2193" i="1"/>
  <c r="AW2193" i="1"/>
  <c r="AX2193" i="1"/>
  <c r="AY2193" i="1" s="1"/>
  <c r="AS2194" i="1"/>
  <c r="AW2194" i="1" s="1"/>
  <c r="AX2194" i="1" s="1"/>
  <c r="AY2194" i="1" s="1"/>
  <c r="AT2194" i="1"/>
  <c r="AU2194" i="1"/>
  <c r="AS2195" i="1"/>
  <c r="AW2195" i="1" s="1"/>
  <c r="AT2195" i="1"/>
  <c r="AU2195" i="1"/>
  <c r="AS2196" i="1"/>
  <c r="AW2196" i="1" s="1"/>
  <c r="AX2196" i="1" s="1"/>
  <c r="AY2196" i="1" s="1"/>
  <c r="AT2196" i="1"/>
  <c r="AU2196" i="1"/>
  <c r="AS2197" i="1"/>
  <c r="AW2197" i="1" s="1"/>
  <c r="AX2197" i="1" s="1"/>
  <c r="AY2197" i="1" s="1"/>
  <c r="AT2197" i="1"/>
  <c r="AU2197" i="1"/>
  <c r="AS2198" i="1"/>
  <c r="AW2198" i="1" s="1"/>
  <c r="AT2198" i="1"/>
  <c r="AU2198" i="1"/>
  <c r="AS2199" i="1"/>
  <c r="AW2199" i="1" s="1"/>
  <c r="AT2199" i="1"/>
  <c r="AU2199" i="1"/>
  <c r="AS2200" i="1"/>
  <c r="AW2200" i="1" s="1"/>
  <c r="AT2200" i="1"/>
  <c r="AU2200" i="1"/>
  <c r="AS2201" i="1"/>
  <c r="AT2201" i="1"/>
  <c r="AU2201" i="1"/>
  <c r="AW2201" i="1"/>
  <c r="AX2201" i="1"/>
  <c r="AY2201" i="1" s="1"/>
  <c r="AS2202" i="1"/>
  <c r="AW2202" i="1" s="1"/>
  <c r="AT2202" i="1"/>
  <c r="AU2202" i="1"/>
  <c r="AX2202" i="1"/>
  <c r="AY2202" i="1" s="1"/>
  <c r="AS2203" i="1"/>
  <c r="AW2203" i="1" s="1"/>
  <c r="AT2203" i="1"/>
  <c r="AU2203" i="1"/>
  <c r="AS2204" i="1"/>
  <c r="AW2204" i="1" s="1"/>
  <c r="AT2204" i="1"/>
  <c r="AU2204" i="1"/>
  <c r="AX2204" i="1"/>
  <c r="AY2204" i="1"/>
  <c r="AS2205" i="1"/>
  <c r="AW2205" i="1" s="1"/>
  <c r="AT2205" i="1"/>
  <c r="AU2205" i="1"/>
  <c r="AX2205" i="1"/>
  <c r="AY2205" i="1" s="1"/>
  <c r="AS2206" i="1"/>
  <c r="AW2206" i="1" s="1"/>
  <c r="AT2206" i="1"/>
  <c r="AU2206" i="1"/>
  <c r="AS2207" i="1"/>
  <c r="AW2207" i="1" s="1"/>
  <c r="AT2207" i="1"/>
  <c r="AU2207" i="1"/>
  <c r="AS2208" i="1"/>
  <c r="AW2208" i="1" s="1"/>
  <c r="AT2208" i="1"/>
  <c r="AU2208" i="1"/>
  <c r="AS2209" i="1"/>
  <c r="AT2209" i="1"/>
  <c r="AU2209" i="1"/>
  <c r="AW2209" i="1"/>
  <c r="AX2209" i="1"/>
  <c r="AY2209" i="1" s="1"/>
  <c r="AS2210" i="1"/>
  <c r="AW2210" i="1" s="1"/>
  <c r="AT2210" i="1"/>
  <c r="AU2210" i="1"/>
  <c r="AX2210" i="1"/>
  <c r="AY2210" i="1" s="1"/>
  <c r="AS2211" i="1"/>
  <c r="AW2211" i="1" s="1"/>
  <c r="AT2211" i="1"/>
  <c r="AU2211" i="1"/>
  <c r="AS2212" i="1"/>
  <c r="AW2212" i="1" s="1"/>
  <c r="AT2212" i="1"/>
  <c r="AU2212" i="1"/>
  <c r="AX2212" i="1"/>
  <c r="AY2212" i="1"/>
  <c r="AS2213" i="1"/>
  <c r="AW2213" i="1" s="1"/>
  <c r="AT2213" i="1"/>
  <c r="AU2213" i="1"/>
  <c r="AX2213" i="1"/>
  <c r="AY2213" i="1" s="1"/>
  <c r="AS2214" i="1"/>
  <c r="AW2214" i="1" s="1"/>
  <c r="AT2214" i="1"/>
  <c r="AU2214" i="1"/>
  <c r="AS2215" i="1"/>
  <c r="AW2215" i="1" s="1"/>
  <c r="AT2215" i="1"/>
  <c r="AU2215" i="1"/>
  <c r="AS2216" i="1"/>
  <c r="AW2216" i="1" s="1"/>
  <c r="AT2216" i="1"/>
  <c r="AU2216" i="1"/>
  <c r="AS2217" i="1"/>
  <c r="AT2217" i="1"/>
  <c r="AU2217" i="1"/>
  <c r="AW2217" i="1"/>
  <c r="AX2217" i="1"/>
  <c r="AY2217" i="1" s="1"/>
  <c r="AS2218" i="1"/>
  <c r="AW2218" i="1" s="1"/>
  <c r="AT2218" i="1"/>
  <c r="AU2218" i="1"/>
  <c r="AX2218" i="1"/>
  <c r="AY2218" i="1" s="1"/>
  <c r="AS2219" i="1"/>
  <c r="AW2219" i="1" s="1"/>
  <c r="AT2219" i="1"/>
  <c r="AU2219" i="1"/>
  <c r="AS2220" i="1"/>
  <c r="AW2220" i="1" s="1"/>
  <c r="AX2220" i="1" s="1"/>
  <c r="AY2220" i="1" s="1"/>
  <c r="AT2220" i="1"/>
  <c r="AU2220" i="1"/>
  <c r="AS2221" i="1"/>
  <c r="AW2221" i="1" s="1"/>
  <c r="AX2221" i="1" s="1"/>
  <c r="AY2221" i="1" s="1"/>
  <c r="AT2221" i="1"/>
  <c r="AU2221" i="1"/>
  <c r="AS2222" i="1"/>
  <c r="AW2222" i="1" s="1"/>
  <c r="AT2222" i="1"/>
  <c r="AU2222" i="1"/>
  <c r="AS2223" i="1"/>
  <c r="AW2223" i="1" s="1"/>
  <c r="AT2223" i="1"/>
  <c r="AU2223" i="1"/>
  <c r="AS2224" i="1"/>
  <c r="AW2224" i="1" s="1"/>
  <c r="AT2224" i="1"/>
  <c r="AU2224" i="1"/>
  <c r="AS2225" i="1"/>
  <c r="AT2225" i="1"/>
  <c r="AU2225" i="1"/>
  <c r="AW2225" i="1"/>
  <c r="AX2225" i="1"/>
  <c r="AY2225" i="1" s="1"/>
  <c r="AS2226" i="1"/>
  <c r="AW2226" i="1" s="1"/>
  <c r="AT2226" i="1"/>
  <c r="AU2226" i="1"/>
  <c r="AX2226" i="1"/>
  <c r="AY2226" i="1" s="1"/>
  <c r="AS2227" i="1"/>
  <c r="AW2227" i="1" s="1"/>
  <c r="AT2227" i="1"/>
  <c r="AU2227" i="1"/>
  <c r="AS2228" i="1"/>
  <c r="AW2228" i="1" s="1"/>
  <c r="AT2228" i="1"/>
  <c r="AU2228" i="1"/>
  <c r="AX2228" i="1"/>
  <c r="AY2228" i="1"/>
  <c r="AS2229" i="1"/>
  <c r="AW2229" i="1" s="1"/>
  <c r="AT2229" i="1"/>
  <c r="AU2229" i="1"/>
  <c r="AX2229" i="1"/>
  <c r="AY2229" i="1" s="1"/>
  <c r="AS2230" i="1"/>
  <c r="AW2230" i="1" s="1"/>
  <c r="AT2230" i="1"/>
  <c r="AU2230" i="1"/>
  <c r="AS2231" i="1"/>
  <c r="AW2231" i="1" s="1"/>
  <c r="AT2231" i="1"/>
  <c r="AU2231" i="1"/>
  <c r="AS2232" i="1"/>
  <c r="AW2232" i="1" s="1"/>
  <c r="AT2232" i="1"/>
  <c r="AU2232" i="1"/>
  <c r="AK1003" i="1"/>
  <c r="AL1003" i="1"/>
  <c r="AM1003" i="1"/>
  <c r="AN1003" i="1"/>
  <c r="AO1003" i="1"/>
  <c r="AQ1003" i="1" s="1"/>
  <c r="AP1003" i="1"/>
  <c r="AR1003" i="1"/>
  <c r="AK1004" i="1"/>
  <c r="AL1004" i="1"/>
  <c r="AM1004" i="1"/>
  <c r="AN1004" i="1"/>
  <c r="AO1004" i="1"/>
  <c r="AQ1004" i="1" s="1"/>
  <c r="AP1004" i="1"/>
  <c r="AR1004" i="1"/>
  <c r="AK1005" i="1"/>
  <c r="AL1005" i="1"/>
  <c r="AM1005" i="1"/>
  <c r="AN1005" i="1"/>
  <c r="AO1005" i="1"/>
  <c r="AQ1005" i="1" s="1"/>
  <c r="AP1005" i="1"/>
  <c r="AR1005" i="1"/>
  <c r="AK1006" i="1"/>
  <c r="AL1006" i="1"/>
  <c r="AM1006" i="1"/>
  <c r="AN1006" i="1"/>
  <c r="AO1006" i="1"/>
  <c r="AP1006" i="1"/>
  <c r="AQ1006" i="1"/>
  <c r="AR1006" i="1" s="1"/>
  <c r="AK1007" i="1"/>
  <c r="AL1007" i="1"/>
  <c r="AM1007" i="1"/>
  <c r="AN1007" i="1"/>
  <c r="AO1007" i="1"/>
  <c r="AQ1007" i="1" s="1"/>
  <c r="AP1007" i="1"/>
  <c r="AR1007" i="1"/>
  <c r="AK1008" i="1"/>
  <c r="AL1008" i="1"/>
  <c r="AM1008" i="1"/>
  <c r="AN1008" i="1"/>
  <c r="AO1008" i="1"/>
  <c r="AP1008" i="1"/>
  <c r="AQ1008" i="1" s="1"/>
  <c r="AR1008" i="1"/>
  <c r="AK1009" i="1"/>
  <c r="AL1009" i="1"/>
  <c r="AM1009" i="1"/>
  <c r="AN1009" i="1"/>
  <c r="AO1009" i="1"/>
  <c r="AQ1009" i="1" s="1"/>
  <c r="AP1009" i="1"/>
  <c r="AR1009" i="1"/>
  <c r="AK1010" i="1"/>
  <c r="AO1010" i="1" s="1"/>
  <c r="AL1010" i="1"/>
  <c r="AM1010" i="1"/>
  <c r="AN1010" i="1"/>
  <c r="AK1011" i="1"/>
  <c r="AL1011" i="1"/>
  <c r="AM1011" i="1"/>
  <c r="AO1011" i="1" s="1"/>
  <c r="AQ1011" i="1" s="1"/>
  <c r="AR1011" i="1" s="1"/>
  <c r="AN1011" i="1"/>
  <c r="AP1011" i="1"/>
  <c r="AK1012" i="1"/>
  <c r="AO1012" i="1" s="1"/>
  <c r="AL1012" i="1"/>
  <c r="AM1012" i="1"/>
  <c r="AN1012" i="1"/>
  <c r="AK1013" i="1"/>
  <c r="AL1013" i="1"/>
  <c r="AM1013" i="1"/>
  <c r="AN1013" i="1"/>
  <c r="AO1013" i="1"/>
  <c r="AQ1013" i="1" s="1"/>
  <c r="AP1013" i="1"/>
  <c r="AR1013" i="1"/>
  <c r="AK1014" i="1"/>
  <c r="AL1014" i="1"/>
  <c r="AM1014" i="1"/>
  <c r="AN1014" i="1"/>
  <c r="AO1014" i="1" s="1"/>
  <c r="AQ1014" i="1" s="1"/>
  <c r="AR1014" i="1" s="1"/>
  <c r="AP1014" i="1"/>
  <c r="AK1015" i="1"/>
  <c r="AL1015" i="1"/>
  <c r="AM1015" i="1"/>
  <c r="AO1015" i="1" s="1"/>
  <c r="AQ1015" i="1" s="1"/>
  <c r="AN1015" i="1"/>
  <c r="AP1015" i="1"/>
  <c r="AR1015" i="1"/>
  <c r="AK1016" i="1"/>
  <c r="AR1016" i="1" s="1"/>
  <c r="AL1016" i="1"/>
  <c r="AM1016" i="1"/>
  <c r="AN1016" i="1"/>
  <c r="AO1016" i="1"/>
  <c r="AQ1016" i="1" s="1"/>
  <c r="AP1016" i="1"/>
  <c r="AK1017" i="1"/>
  <c r="AL1017" i="1"/>
  <c r="AM1017" i="1"/>
  <c r="AN1017" i="1"/>
  <c r="AO1017" i="1"/>
  <c r="AQ1017" i="1" s="1"/>
  <c r="AP1017" i="1"/>
  <c r="AR1017" i="1"/>
  <c r="AK1018" i="1"/>
  <c r="AL1018" i="1"/>
  <c r="AM1018" i="1"/>
  <c r="AN1018" i="1"/>
  <c r="AK1019" i="1"/>
  <c r="AL1019" i="1"/>
  <c r="AM1019" i="1"/>
  <c r="AN1019" i="1"/>
  <c r="AO1019" i="1"/>
  <c r="AP1019" i="1"/>
  <c r="AK1020" i="1"/>
  <c r="AP1020" i="1" s="1"/>
  <c r="AL1020" i="1"/>
  <c r="AO1020" i="1" s="1"/>
  <c r="AQ1020" i="1" s="1"/>
  <c r="AR1020" i="1" s="1"/>
  <c r="AM1020" i="1"/>
  <c r="AN1020" i="1"/>
  <c r="AK1021" i="1"/>
  <c r="AL1021" i="1"/>
  <c r="AM1021" i="1"/>
  <c r="AN1021" i="1"/>
  <c r="AO1021" i="1"/>
  <c r="AQ1021" i="1" s="1"/>
  <c r="AP1021" i="1"/>
  <c r="AR1021" i="1"/>
  <c r="AK1022" i="1"/>
  <c r="AO1022" i="1" s="1"/>
  <c r="AQ1022" i="1" s="1"/>
  <c r="AR1022" i="1" s="1"/>
  <c r="AL1022" i="1"/>
  <c r="AM1022" i="1"/>
  <c r="AN1022" i="1"/>
  <c r="AP1022" i="1"/>
  <c r="AK1023" i="1"/>
  <c r="AL1023" i="1"/>
  <c r="AM1023" i="1"/>
  <c r="AN1023" i="1"/>
  <c r="AO1023" i="1"/>
  <c r="AP1023" i="1"/>
  <c r="AR1023" i="1"/>
  <c r="AK1024" i="1"/>
  <c r="AO1024" i="1" s="1"/>
  <c r="AL1024" i="1"/>
  <c r="AM1024" i="1"/>
  <c r="AN1024" i="1"/>
  <c r="AK1025" i="1"/>
  <c r="AL1025" i="1"/>
  <c r="AM1025" i="1"/>
  <c r="AN1025" i="1"/>
  <c r="AO1025" i="1"/>
  <c r="AQ1025" i="1" s="1"/>
  <c r="AP1025" i="1"/>
  <c r="AR1025" i="1"/>
  <c r="AK1026" i="1"/>
  <c r="AP1026" i="1" s="1"/>
  <c r="AL1026" i="1"/>
  <c r="AM1026" i="1"/>
  <c r="AN1026" i="1"/>
  <c r="AO1026" i="1"/>
  <c r="AQ1026" i="1" s="1"/>
  <c r="AR1026" i="1" s="1"/>
  <c r="AK1027" i="1"/>
  <c r="AL1027" i="1"/>
  <c r="AM1027" i="1"/>
  <c r="AN1027" i="1"/>
  <c r="AO1027" i="1"/>
  <c r="AP1027" i="1"/>
  <c r="AR1027" i="1"/>
  <c r="AK1028" i="1"/>
  <c r="AR1028" i="1" s="1"/>
  <c r="AL1028" i="1"/>
  <c r="AM1028" i="1"/>
  <c r="AN1028" i="1"/>
  <c r="AP1028" i="1"/>
  <c r="AK1029" i="1"/>
  <c r="AL1029" i="1"/>
  <c r="AM1029" i="1"/>
  <c r="AO1029" i="1" s="1"/>
  <c r="AQ1029" i="1" s="1"/>
  <c r="AR1029" i="1" s="1"/>
  <c r="AN1029" i="1"/>
  <c r="AP1029" i="1"/>
  <c r="AK1030" i="1"/>
  <c r="AR1030" i="1" s="1"/>
  <c r="AL1030" i="1"/>
  <c r="AM1030" i="1"/>
  <c r="AN1030" i="1"/>
  <c r="AO1030" i="1"/>
  <c r="AK1031" i="1"/>
  <c r="AL1031" i="1"/>
  <c r="AM1031" i="1"/>
  <c r="AN1031" i="1"/>
  <c r="AO1031" i="1"/>
  <c r="AQ1031" i="1" s="1"/>
  <c r="AP1031" i="1"/>
  <c r="AR1031" i="1"/>
  <c r="AK1032" i="1"/>
  <c r="AP1032" i="1" s="1"/>
  <c r="AL1032" i="1"/>
  <c r="AM1032" i="1"/>
  <c r="AN1032" i="1"/>
  <c r="AO1032" i="1"/>
  <c r="AR1032" i="1"/>
  <c r="AK1033" i="1"/>
  <c r="AL1033" i="1"/>
  <c r="AM1033" i="1"/>
  <c r="AN1033" i="1"/>
  <c r="AO1033" i="1"/>
  <c r="AQ1033" i="1" s="1"/>
  <c r="AP1033" i="1"/>
  <c r="AR1033" i="1"/>
  <c r="AK1034" i="1"/>
  <c r="AL1034" i="1"/>
  <c r="AM1034" i="1"/>
  <c r="AN1034" i="1"/>
  <c r="AO1034" i="1"/>
  <c r="AQ1034" i="1" s="1"/>
  <c r="AP1034" i="1"/>
  <c r="AR1034" i="1"/>
  <c r="AK1035" i="1"/>
  <c r="AL1035" i="1"/>
  <c r="AM1035" i="1"/>
  <c r="AN1035" i="1"/>
  <c r="AO1035" i="1"/>
  <c r="AP1035" i="1"/>
  <c r="AK1036" i="1"/>
  <c r="AL1036" i="1"/>
  <c r="AM1036" i="1"/>
  <c r="AN1036" i="1"/>
  <c r="AO1036" i="1"/>
  <c r="AQ1036" i="1" s="1"/>
  <c r="AR1036" i="1" s="1"/>
  <c r="AP1036" i="1"/>
  <c r="AK1037" i="1"/>
  <c r="AL1037" i="1"/>
  <c r="AM1037" i="1"/>
  <c r="AN1037" i="1"/>
  <c r="AO1037" i="1"/>
  <c r="AQ1037" i="1" s="1"/>
  <c r="AP1037" i="1"/>
  <c r="AR1037" i="1"/>
  <c r="AK1038" i="1"/>
  <c r="AO1038" i="1" s="1"/>
  <c r="AQ1038" i="1" s="1"/>
  <c r="AR1038" i="1" s="1"/>
  <c r="AL1038" i="1"/>
  <c r="AM1038" i="1"/>
  <c r="AN1038" i="1"/>
  <c r="AP1038" i="1"/>
  <c r="AK1039" i="1"/>
  <c r="AL1039" i="1"/>
  <c r="AM1039" i="1"/>
  <c r="AN1039" i="1"/>
  <c r="AO1039" i="1"/>
  <c r="AP1039" i="1"/>
  <c r="AR1039" i="1"/>
  <c r="AK1040" i="1"/>
  <c r="AO1040" i="1" s="1"/>
  <c r="AL1040" i="1"/>
  <c r="AM1040" i="1"/>
  <c r="AN1040" i="1"/>
  <c r="AK1041" i="1"/>
  <c r="AL1041" i="1"/>
  <c r="AM1041" i="1"/>
  <c r="AO1041" i="1" s="1"/>
  <c r="AQ1041" i="1" s="1"/>
  <c r="AR1041" i="1" s="1"/>
  <c r="AN1041" i="1"/>
  <c r="AP1041" i="1"/>
  <c r="AK1042" i="1"/>
  <c r="AO1042" i="1" s="1"/>
  <c r="AQ1042" i="1" s="1"/>
  <c r="AL1042" i="1"/>
  <c r="AM1042" i="1"/>
  <c r="AN1042" i="1"/>
  <c r="AP1042" i="1"/>
  <c r="AR1042" i="1"/>
  <c r="AK1043" i="1"/>
  <c r="AL1043" i="1"/>
  <c r="AM1043" i="1"/>
  <c r="AN1043" i="1"/>
  <c r="AO1043" i="1"/>
  <c r="AQ1043" i="1" s="1"/>
  <c r="AP1043" i="1"/>
  <c r="AR1043" i="1"/>
  <c r="AK1044" i="1"/>
  <c r="AO1044" i="1" s="1"/>
  <c r="AL1044" i="1"/>
  <c r="AM1044" i="1"/>
  <c r="AN1044" i="1"/>
  <c r="AK1045" i="1"/>
  <c r="AL1045" i="1"/>
  <c r="AM1045" i="1"/>
  <c r="AN1045" i="1"/>
  <c r="AO1045" i="1"/>
  <c r="AP1045" i="1"/>
  <c r="AR1045" i="1"/>
  <c r="AK1046" i="1"/>
  <c r="AP1046" i="1" s="1"/>
  <c r="AL1046" i="1"/>
  <c r="AM1046" i="1"/>
  <c r="AN1046" i="1"/>
  <c r="AO1046" i="1" s="1"/>
  <c r="AQ1046" i="1" s="1"/>
  <c r="AR1046" i="1" s="1"/>
  <c r="AK1047" i="1"/>
  <c r="AL1047" i="1"/>
  <c r="AM1047" i="1"/>
  <c r="AN1047" i="1"/>
  <c r="AO1047" i="1"/>
  <c r="AQ1047" i="1" s="1"/>
  <c r="AP1047" i="1"/>
  <c r="AR1047" i="1"/>
  <c r="AK1048" i="1"/>
  <c r="AL1048" i="1"/>
  <c r="AM1048" i="1"/>
  <c r="AN1048" i="1"/>
  <c r="AO1048" i="1"/>
  <c r="AQ1048" i="1" s="1"/>
  <c r="AP1048" i="1"/>
  <c r="AR1048" i="1"/>
  <c r="AK1049" i="1"/>
  <c r="AL1049" i="1"/>
  <c r="AM1049" i="1"/>
  <c r="AN1049" i="1"/>
  <c r="AO1049" i="1"/>
  <c r="AQ1049" i="1" s="1"/>
  <c r="AP1049" i="1"/>
  <c r="AR1049" i="1"/>
  <c r="AK1050" i="1"/>
  <c r="AL1050" i="1"/>
  <c r="AM1050" i="1"/>
  <c r="AN1050" i="1"/>
  <c r="AK1051" i="1"/>
  <c r="AL1051" i="1"/>
  <c r="AM1051" i="1"/>
  <c r="AN1051" i="1"/>
  <c r="AO1051" i="1"/>
  <c r="AP1051" i="1"/>
  <c r="AK1052" i="1"/>
  <c r="AL1052" i="1"/>
  <c r="AM1052" i="1"/>
  <c r="AN1052" i="1"/>
  <c r="AO1052" i="1"/>
  <c r="AP1052" i="1"/>
  <c r="AQ1052" i="1"/>
  <c r="AR1052" i="1"/>
  <c r="AK1053" i="1"/>
  <c r="AL1053" i="1"/>
  <c r="AM1053" i="1"/>
  <c r="AN1053" i="1"/>
  <c r="AO1053" i="1"/>
  <c r="AQ1053" i="1" s="1"/>
  <c r="AP1053" i="1"/>
  <c r="AR1053" i="1"/>
  <c r="AK1054" i="1"/>
  <c r="AO1054" i="1" s="1"/>
  <c r="AQ1054" i="1" s="1"/>
  <c r="AL1054" i="1"/>
  <c r="AM1054" i="1"/>
  <c r="AN1054" i="1"/>
  <c r="AP1054" i="1"/>
  <c r="AR1054" i="1"/>
  <c r="AK1055" i="1"/>
  <c r="AL1055" i="1"/>
  <c r="AM1055" i="1"/>
  <c r="AN1055" i="1"/>
  <c r="AO1055" i="1"/>
  <c r="AP1055" i="1"/>
  <c r="AR1055" i="1"/>
  <c r="AK1056" i="1"/>
  <c r="AO1056" i="1" s="1"/>
  <c r="AL1056" i="1"/>
  <c r="AM1056" i="1"/>
  <c r="AN1056" i="1"/>
  <c r="AK1057" i="1"/>
  <c r="AL1057" i="1"/>
  <c r="AM1057" i="1"/>
  <c r="AN1057" i="1"/>
  <c r="AO1057" i="1"/>
  <c r="AQ1057" i="1" s="1"/>
  <c r="AP1057" i="1"/>
  <c r="AR1057" i="1"/>
  <c r="AK1058" i="1"/>
  <c r="AP1058" i="1" s="1"/>
  <c r="AL1058" i="1"/>
  <c r="AM1058" i="1"/>
  <c r="AN1058" i="1"/>
  <c r="AO1058" i="1"/>
  <c r="AQ1058" i="1" s="1"/>
  <c r="AR1058" i="1" s="1"/>
  <c r="AK1059" i="1"/>
  <c r="AL1059" i="1"/>
  <c r="AM1059" i="1"/>
  <c r="AN1059" i="1"/>
  <c r="AO1059" i="1"/>
  <c r="AP1059" i="1"/>
  <c r="AR1059" i="1"/>
  <c r="AK1060" i="1"/>
  <c r="AR1060" i="1" s="1"/>
  <c r="AL1060" i="1"/>
  <c r="AM1060" i="1"/>
  <c r="AN1060" i="1"/>
  <c r="AP1060" i="1"/>
  <c r="AK1061" i="1"/>
  <c r="AL1061" i="1"/>
  <c r="AM1061" i="1"/>
  <c r="AN1061" i="1"/>
  <c r="AO1061" i="1"/>
  <c r="AP1061" i="1"/>
  <c r="AR1061" i="1"/>
  <c r="AK1062" i="1"/>
  <c r="AR1062" i="1" s="1"/>
  <c r="AL1062" i="1"/>
  <c r="AM1062" i="1"/>
  <c r="AN1062" i="1"/>
  <c r="AO1062" i="1"/>
  <c r="AK1063" i="1"/>
  <c r="AL1063" i="1"/>
  <c r="AO1063" i="1" s="1"/>
  <c r="AQ1063" i="1" s="1"/>
  <c r="AR1063" i="1" s="1"/>
  <c r="AM1063" i="1"/>
  <c r="AN1063" i="1"/>
  <c r="AP1063" i="1"/>
  <c r="AK1064" i="1"/>
  <c r="AP1064" i="1" s="1"/>
  <c r="AL1064" i="1"/>
  <c r="AM1064" i="1"/>
  <c r="AO1064" i="1" s="1"/>
  <c r="AQ1064" i="1" s="1"/>
  <c r="AR1064" i="1" s="1"/>
  <c r="AN1064" i="1"/>
  <c r="AK1065" i="1"/>
  <c r="AL1065" i="1"/>
  <c r="AM1065" i="1"/>
  <c r="AN1065" i="1"/>
  <c r="AO1065" i="1"/>
  <c r="AQ1065" i="1" s="1"/>
  <c r="AR1065" i="1" s="1"/>
  <c r="AP1065" i="1"/>
  <c r="AK1066" i="1"/>
  <c r="AL1066" i="1"/>
  <c r="AM1066" i="1"/>
  <c r="AN1066" i="1"/>
  <c r="AO1066" i="1"/>
  <c r="AQ1066" i="1" s="1"/>
  <c r="AP1066" i="1"/>
  <c r="AR1066" i="1"/>
  <c r="AK1067" i="1"/>
  <c r="AL1067" i="1"/>
  <c r="AM1067" i="1"/>
  <c r="AN1067" i="1"/>
  <c r="AO1067" i="1"/>
  <c r="AP1067" i="1"/>
  <c r="AR1067" i="1"/>
  <c r="AK1068" i="1"/>
  <c r="AL1068" i="1"/>
  <c r="AM1068" i="1"/>
  <c r="AN1068" i="1"/>
  <c r="AO1068" i="1"/>
  <c r="AQ1068" i="1" s="1"/>
  <c r="AP1068" i="1"/>
  <c r="AR1068" i="1"/>
  <c r="AK1069" i="1"/>
  <c r="AL1069" i="1"/>
  <c r="AO1069" i="1" s="1"/>
  <c r="AQ1069" i="1" s="1"/>
  <c r="AR1069" i="1" s="1"/>
  <c r="AM1069" i="1"/>
  <c r="AN1069" i="1"/>
  <c r="AP1069" i="1"/>
  <c r="AK1070" i="1"/>
  <c r="AO1070" i="1" s="1"/>
  <c r="AQ1070" i="1" s="1"/>
  <c r="AR1070" i="1" s="1"/>
  <c r="AL1070" i="1"/>
  <c r="AM1070" i="1"/>
  <c r="AN1070" i="1"/>
  <c r="AP1070" i="1"/>
  <c r="AK1071" i="1"/>
  <c r="AL1071" i="1"/>
  <c r="AM1071" i="1"/>
  <c r="AN1071" i="1"/>
  <c r="AO1071" i="1"/>
  <c r="AP1071" i="1"/>
  <c r="AR1071" i="1"/>
  <c r="AK1072" i="1"/>
  <c r="AL1072" i="1"/>
  <c r="AM1072" i="1"/>
  <c r="AN1072" i="1"/>
  <c r="AK1073" i="1"/>
  <c r="AL1073" i="1"/>
  <c r="AM1073" i="1"/>
  <c r="AN1073" i="1"/>
  <c r="AP1073" i="1"/>
  <c r="AK1074" i="1"/>
  <c r="AO1074" i="1" s="1"/>
  <c r="AQ1074" i="1" s="1"/>
  <c r="AL1074" i="1"/>
  <c r="AM1074" i="1"/>
  <c r="AN1074" i="1"/>
  <c r="AP1074" i="1"/>
  <c r="AR1074" i="1"/>
  <c r="AK1075" i="1"/>
  <c r="AL1075" i="1"/>
  <c r="AM1075" i="1"/>
  <c r="AN1075" i="1"/>
  <c r="AO1075" i="1"/>
  <c r="AQ1075" i="1" s="1"/>
  <c r="AP1075" i="1"/>
  <c r="AR1075" i="1"/>
  <c r="AK1076" i="1"/>
  <c r="AL1076" i="1"/>
  <c r="AM1076" i="1"/>
  <c r="AN1076" i="1"/>
  <c r="AK1077" i="1"/>
  <c r="AL1077" i="1"/>
  <c r="AM1077" i="1"/>
  <c r="AN1077" i="1"/>
  <c r="AO1077" i="1"/>
  <c r="AP1077" i="1"/>
  <c r="AR1077" i="1"/>
  <c r="AK1078" i="1"/>
  <c r="AP1078" i="1" s="1"/>
  <c r="AL1078" i="1"/>
  <c r="AM1078" i="1"/>
  <c r="AN1078" i="1"/>
  <c r="AO1078" i="1"/>
  <c r="AQ1078" i="1" s="1"/>
  <c r="AR1078" i="1"/>
  <c r="AK1079" i="1"/>
  <c r="AL1079" i="1"/>
  <c r="AM1079" i="1"/>
  <c r="AN1079" i="1"/>
  <c r="AO1079" i="1"/>
  <c r="AQ1079" i="1" s="1"/>
  <c r="AP1079" i="1"/>
  <c r="AR1079" i="1"/>
  <c r="AK1080" i="1"/>
  <c r="AR1080" i="1" s="1"/>
  <c r="AL1080" i="1"/>
  <c r="AM1080" i="1"/>
  <c r="AN1080" i="1"/>
  <c r="AO1080" i="1"/>
  <c r="AQ1080" i="1" s="1"/>
  <c r="AP1080" i="1"/>
  <c r="AK1081" i="1"/>
  <c r="AL1081" i="1"/>
  <c r="AM1081" i="1"/>
  <c r="AN1081" i="1"/>
  <c r="AO1081" i="1"/>
  <c r="AQ1081" i="1" s="1"/>
  <c r="AR1081" i="1" s="1"/>
  <c r="AP1081" i="1"/>
  <c r="AK1082" i="1"/>
  <c r="AL1082" i="1"/>
  <c r="AM1082" i="1"/>
  <c r="AN1082" i="1"/>
  <c r="AP1082" i="1"/>
  <c r="AK1083" i="1"/>
  <c r="AL1083" i="1"/>
  <c r="AM1083" i="1"/>
  <c r="AN1083" i="1"/>
  <c r="AO1083" i="1"/>
  <c r="AP1083" i="1"/>
  <c r="AR1083" i="1"/>
  <c r="AK1084" i="1"/>
  <c r="AL1084" i="1"/>
  <c r="AM1084" i="1"/>
  <c r="AN1084" i="1"/>
  <c r="AO1084" i="1"/>
  <c r="AP1084" i="1"/>
  <c r="AQ1084" i="1"/>
  <c r="AR1084" i="1" s="1"/>
  <c r="AK1085" i="1"/>
  <c r="AL1085" i="1"/>
  <c r="AM1085" i="1"/>
  <c r="AN1085" i="1"/>
  <c r="AO1085" i="1"/>
  <c r="AQ1085" i="1" s="1"/>
  <c r="AP1085" i="1"/>
  <c r="AR1085" i="1"/>
  <c r="AK1086" i="1"/>
  <c r="AO1086" i="1" s="1"/>
  <c r="AL1086" i="1"/>
  <c r="AM1086" i="1"/>
  <c r="AN1086" i="1"/>
  <c r="AP1086" i="1"/>
  <c r="AR1086" i="1"/>
  <c r="AK1087" i="1"/>
  <c r="AL1087" i="1"/>
  <c r="AM1087" i="1"/>
  <c r="AN1087" i="1"/>
  <c r="AO1087" i="1"/>
  <c r="AP1087" i="1"/>
  <c r="AR1087" i="1"/>
  <c r="AK1088" i="1"/>
  <c r="AL1088" i="1"/>
  <c r="AM1088" i="1"/>
  <c r="AN1088" i="1"/>
  <c r="AK1089" i="1"/>
  <c r="AL1089" i="1"/>
  <c r="AM1089" i="1"/>
  <c r="AN1089" i="1"/>
  <c r="AO1089" i="1"/>
  <c r="AQ1089" i="1" s="1"/>
  <c r="AP1089" i="1"/>
  <c r="AR1089" i="1"/>
  <c r="AK1090" i="1"/>
  <c r="AP1090" i="1" s="1"/>
  <c r="AL1090" i="1"/>
  <c r="AM1090" i="1"/>
  <c r="AN1090" i="1"/>
  <c r="AO1090" i="1"/>
  <c r="AR1090" i="1"/>
  <c r="AK1091" i="1"/>
  <c r="AL1091" i="1"/>
  <c r="AM1091" i="1"/>
  <c r="AO1091" i="1" s="1"/>
  <c r="AQ1091" i="1" s="1"/>
  <c r="AR1091" i="1" s="1"/>
  <c r="AN1091" i="1"/>
  <c r="AP1091" i="1"/>
  <c r="AK1092" i="1"/>
  <c r="AL1092" i="1"/>
  <c r="AM1092" i="1"/>
  <c r="AN1092" i="1"/>
  <c r="AP1092" i="1"/>
  <c r="AK1093" i="1"/>
  <c r="AL1093" i="1"/>
  <c r="AM1093" i="1"/>
  <c r="AN1093" i="1"/>
  <c r="AO1093" i="1"/>
  <c r="AQ1093" i="1" s="1"/>
  <c r="AP1093" i="1"/>
  <c r="AR1093" i="1"/>
  <c r="AK1094" i="1"/>
  <c r="AL1094" i="1"/>
  <c r="AM1094" i="1"/>
  <c r="AN1094" i="1"/>
  <c r="AK1095" i="1"/>
  <c r="AL1095" i="1"/>
  <c r="AM1095" i="1"/>
  <c r="AN1095" i="1"/>
  <c r="AO1095" i="1" s="1"/>
  <c r="AQ1095" i="1" s="1"/>
  <c r="AR1095" i="1" s="1"/>
  <c r="AP1095" i="1"/>
  <c r="AK1096" i="1"/>
  <c r="AP1096" i="1" s="1"/>
  <c r="AL1096" i="1"/>
  <c r="AM1096" i="1"/>
  <c r="AN1096" i="1"/>
  <c r="AO1096" i="1"/>
  <c r="AR1096" i="1"/>
  <c r="AK1097" i="1"/>
  <c r="AL1097" i="1"/>
  <c r="AM1097" i="1"/>
  <c r="AN1097" i="1"/>
  <c r="AO1097" i="1"/>
  <c r="AQ1097" i="1" s="1"/>
  <c r="AR1097" i="1" s="1"/>
  <c r="AP1097" i="1"/>
  <c r="AK1098" i="1"/>
  <c r="AL1098" i="1"/>
  <c r="AM1098" i="1"/>
  <c r="AN1098" i="1"/>
  <c r="AO1098" i="1"/>
  <c r="AP1098" i="1"/>
  <c r="AR1098" i="1"/>
  <c r="AK1099" i="1"/>
  <c r="AL1099" i="1"/>
  <c r="AM1099" i="1"/>
  <c r="AN1099" i="1"/>
  <c r="AO1099" i="1" s="1"/>
  <c r="AP1099" i="1"/>
  <c r="AK1100" i="1"/>
  <c r="AL1100" i="1"/>
  <c r="AM1100" i="1"/>
  <c r="AN1100" i="1"/>
  <c r="AO1100" i="1"/>
  <c r="AP1100" i="1"/>
  <c r="AQ1100" i="1"/>
  <c r="AR1100" i="1"/>
  <c r="AK1101" i="1"/>
  <c r="AL1101" i="1"/>
  <c r="AO1101" i="1" s="1"/>
  <c r="AQ1101" i="1" s="1"/>
  <c r="AR1101" i="1" s="1"/>
  <c r="AM1101" i="1"/>
  <c r="AN1101" i="1"/>
  <c r="AP1101" i="1"/>
  <c r="AK1102" i="1"/>
  <c r="AO1102" i="1" s="1"/>
  <c r="AL1102" i="1"/>
  <c r="AM1102" i="1"/>
  <c r="AN1102" i="1"/>
  <c r="AP1102" i="1"/>
  <c r="AR1102" i="1"/>
  <c r="AK1103" i="1"/>
  <c r="AL1103" i="1"/>
  <c r="AM1103" i="1"/>
  <c r="AO1103" i="1" s="1"/>
  <c r="AN1103" i="1"/>
  <c r="AP1103" i="1"/>
  <c r="AK1104" i="1"/>
  <c r="AL1104" i="1"/>
  <c r="AM1104" i="1"/>
  <c r="AN1104" i="1"/>
  <c r="AO1104" i="1"/>
  <c r="AK1105" i="1"/>
  <c r="AL1105" i="1"/>
  <c r="AM1105" i="1"/>
  <c r="AO1105" i="1" s="1"/>
  <c r="AQ1105" i="1" s="1"/>
  <c r="AR1105" i="1" s="1"/>
  <c r="AN1105" i="1"/>
  <c r="AP1105" i="1"/>
  <c r="AK1106" i="1"/>
  <c r="AO1106" i="1" s="1"/>
  <c r="AQ1106" i="1" s="1"/>
  <c r="AL1106" i="1"/>
  <c r="AM1106" i="1"/>
  <c r="AN1106" i="1"/>
  <c r="AP1106" i="1"/>
  <c r="AR1106" i="1"/>
  <c r="AK1107" i="1"/>
  <c r="AL1107" i="1"/>
  <c r="AO1107" i="1" s="1"/>
  <c r="AQ1107" i="1" s="1"/>
  <c r="AR1107" i="1" s="1"/>
  <c r="AM1107" i="1"/>
  <c r="AN1107" i="1"/>
  <c r="AP1107" i="1"/>
  <c r="AK1108" i="1"/>
  <c r="AL1108" i="1"/>
  <c r="AM1108" i="1"/>
  <c r="AN1108" i="1"/>
  <c r="AK1109" i="1"/>
  <c r="AL1109" i="1"/>
  <c r="AM1109" i="1"/>
  <c r="AN1109" i="1"/>
  <c r="AO1109" i="1"/>
  <c r="AP1109" i="1"/>
  <c r="AR1109" i="1"/>
  <c r="AK1110" i="1"/>
  <c r="AP1110" i="1" s="1"/>
  <c r="AL1110" i="1"/>
  <c r="AM1110" i="1"/>
  <c r="AN1110" i="1"/>
  <c r="AO1110" i="1"/>
  <c r="AQ1110" i="1" s="1"/>
  <c r="AR1110" i="1"/>
  <c r="AK1111" i="1"/>
  <c r="AL1111" i="1"/>
  <c r="AM1111" i="1"/>
  <c r="AN1111" i="1"/>
  <c r="AO1111" i="1"/>
  <c r="AQ1111" i="1" s="1"/>
  <c r="AP1111" i="1"/>
  <c r="AR1111" i="1"/>
  <c r="AK1112" i="1"/>
  <c r="AL1112" i="1"/>
  <c r="AM1112" i="1"/>
  <c r="AN1112" i="1"/>
  <c r="AO1112" i="1"/>
  <c r="AQ1112" i="1" s="1"/>
  <c r="AP1112" i="1"/>
  <c r="AK1113" i="1"/>
  <c r="AL1113" i="1"/>
  <c r="AM1113" i="1"/>
  <c r="AN1113" i="1"/>
  <c r="AO1113" i="1"/>
  <c r="AQ1113" i="1" s="1"/>
  <c r="AP1113" i="1"/>
  <c r="AR1113" i="1"/>
  <c r="AK1114" i="1"/>
  <c r="AL1114" i="1"/>
  <c r="AM1114" i="1"/>
  <c r="AN1114" i="1"/>
  <c r="AK1115" i="1"/>
  <c r="AL1115" i="1"/>
  <c r="AM1115" i="1"/>
  <c r="AN1115" i="1"/>
  <c r="AO1115" i="1"/>
  <c r="AP1115" i="1"/>
  <c r="AR1115" i="1"/>
  <c r="AK1116" i="1"/>
  <c r="AL1116" i="1"/>
  <c r="AM1116" i="1"/>
  <c r="AN1116" i="1"/>
  <c r="AO1116" i="1"/>
  <c r="AQ1116" i="1" s="1"/>
  <c r="AP1116" i="1"/>
  <c r="AR1116" i="1"/>
  <c r="AK1117" i="1"/>
  <c r="AL1117" i="1"/>
  <c r="AM1117" i="1"/>
  <c r="AO1117" i="1" s="1"/>
  <c r="AQ1117" i="1" s="1"/>
  <c r="AR1117" i="1" s="1"/>
  <c r="AN1117" i="1"/>
  <c r="AP1117" i="1"/>
  <c r="AK1118" i="1"/>
  <c r="AO1118" i="1" s="1"/>
  <c r="AL1118" i="1"/>
  <c r="AM1118" i="1"/>
  <c r="AN1118" i="1"/>
  <c r="AP1118" i="1"/>
  <c r="AK1119" i="1"/>
  <c r="AL1119" i="1"/>
  <c r="AM1119" i="1"/>
  <c r="AN1119" i="1"/>
  <c r="AO1119" i="1"/>
  <c r="AP1119" i="1"/>
  <c r="AR1119" i="1"/>
  <c r="AK1120" i="1"/>
  <c r="AL1120" i="1"/>
  <c r="AM1120" i="1"/>
  <c r="AN1120" i="1"/>
  <c r="AK1121" i="1"/>
  <c r="AL1121" i="1"/>
  <c r="AM1121" i="1"/>
  <c r="AN1121" i="1"/>
  <c r="AO1121" i="1"/>
  <c r="AQ1121" i="1" s="1"/>
  <c r="AR1121" i="1" s="1"/>
  <c r="AP1121" i="1"/>
  <c r="AK1122" i="1"/>
  <c r="AP1122" i="1" s="1"/>
  <c r="AL1122" i="1"/>
  <c r="AM1122" i="1"/>
  <c r="AN1122" i="1"/>
  <c r="AK1123" i="1"/>
  <c r="AL1123" i="1"/>
  <c r="AM1123" i="1"/>
  <c r="AO1123" i="1" s="1"/>
  <c r="AN1123" i="1"/>
  <c r="AP1123" i="1"/>
  <c r="AK1124" i="1"/>
  <c r="AL1124" i="1"/>
  <c r="AM1124" i="1"/>
  <c r="AN1124" i="1"/>
  <c r="AK1125" i="1"/>
  <c r="AL1125" i="1"/>
  <c r="AM1125" i="1"/>
  <c r="AN1125" i="1"/>
  <c r="AO1125" i="1"/>
  <c r="AQ1125" i="1" s="1"/>
  <c r="AP1125" i="1"/>
  <c r="AR1125" i="1"/>
  <c r="AK1126" i="1"/>
  <c r="AR1126" i="1" s="1"/>
  <c r="AL1126" i="1"/>
  <c r="AM1126" i="1"/>
  <c r="AN1126" i="1"/>
  <c r="AO1126" i="1"/>
  <c r="AK1127" i="1"/>
  <c r="AL1127" i="1"/>
  <c r="AM1127" i="1"/>
  <c r="AN1127" i="1"/>
  <c r="AO1127" i="1"/>
  <c r="AQ1127" i="1" s="1"/>
  <c r="AP1127" i="1"/>
  <c r="AR1127" i="1"/>
  <c r="AK1128" i="1"/>
  <c r="AL1128" i="1"/>
  <c r="AM1128" i="1"/>
  <c r="AO1128" i="1" s="1"/>
  <c r="AQ1128" i="1" s="1"/>
  <c r="AR1128" i="1" s="1"/>
  <c r="AN1128" i="1"/>
  <c r="AP1128" i="1"/>
  <c r="AK1129" i="1"/>
  <c r="AL1129" i="1"/>
  <c r="AM1129" i="1"/>
  <c r="AO1129" i="1" s="1"/>
  <c r="AQ1129" i="1" s="1"/>
  <c r="AR1129" i="1" s="1"/>
  <c r="AN1129" i="1"/>
  <c r="AP1129" i="1"/>
  <c r="AK1130" i="1"/>
  <c r="AL1130" i="1"/>
  <c r="AO1130" i="1" s="1"/>
  <c r="AQ1130" i="1" s="1"/>
  <c r="AR1130" i="1" s="1"/>
  <c r="AM1130" i="1"/>
  <c r="AN1130" i="1"/>
  <c r="AP1130" i="1"/>
  <c r="AK1131" i="1"/>
  <c r="AL1131" i="1"/>
  <c r="AM1131" i="1"/>
  <c r="AN1131" i="1"/>
  <c r="AO1131" i="1" s="1"/>
  <c r="AQ1131" i="1" s="1"/>
  <c r="AP1131" i="1"/>
  <c r="AR1131" i="1"/>
  <c r="AK1132" i="1"/>
  <c r="AL1132" i="1"/>
  <c r="AM1132" i="1"/>
  <c r="AN1132" i="1"/>
  <c r="AO1132" i="1"/>
  <c r="AQ1132" i="1" s="1"/>
  <c r="AP1132" i="1"/>
  <c r="AR1132" i="1"/>
  <c r="AK1133" i="1"/>
  <c r="AL1133" i="1"/>
  <c r="AM1133" i="1"/>
  <c r="AN1133" i="1"/>
  <c r="AO1133" i="1"/>
  <c r="AQ1133" i="1" s="1"/>
  <c r="AP1133" i="1"/>
  <c r="AR1133" i="1"/>
  <c r="AK1134" i="1"/>
  <c r="AL1134" i="1"/>
  <c r="AM1134" i="1"/>
  <c r="AN1134" i="1"/>
  <c r="AK1135" i="1"/>
  <c r="AL1135" i="1"/>
  <c r="AM1135" i="1"/>
  <c r="AO1135" i="1" s="1"/>
  <c r="AQ1135" i="1" s="1"/>
  <c r="AR1135" i="1" s="1"/>
  <c r="AN1135" i="1"/>
  <c r="AP1135" i="1"/>
  <c r="AK1136" i="1"/>
  <c r="AP1136" i="1" s="1"/>
  <c r="AL1136" i="1"/>
  <c r="AM1136" i="1"/>
  <c r="AN1136" i="1"/>
  <c r="AO1136" i="1"/>
  <c r="AQ1136" i="1" s="1"/>
  <c r="AK1137" i="1"/>
  <c r="AL1137" i="1"/>
  <c r="AM1137" i="1"/>
  <c r="AN1137" i="1"/>
  <c r="AO1137" i="1"/>
  <c r="AP1137" i="1"/>
  <c r="AR1137" i="1"/>
  <c r="AK1138" i="1"/>
  <c r="AL1138" i="1"/>
  <c r="AM1138" i="1"/>
  <c r="AN1138" i="1"/>
  <c r="AP1138" i="1"/>
  <c r="AK1139" i="1"/>
  <c r="AL1139" i="1"/>
  <c r="AM1139" i="1"/>
  <c r="AN1139" i="1"/>
  <c r="AO1139" i="1"/>
  <c r="AQ1139" i="1" s="1"/>
  <c r="AP1139" i="1"/>
  <c r="AR1139" i="1"/>
  <c r="AK1140" i="1"/>
  <c r="AL1140" i="1"/>
  <c r="AM1140" i="1"/>
  <c r="AN1140" i="1"/>
  <c r="AK1141" i="1"/>
  <c r="AL1141" i="1"/>
  <c r="AM1141" i="1"/>
  <c r="AN1141" i="1"/>
  <c r="AO1141" i="1"/>
  <c r="AP1141" i="1"/>
  <c r="AR1141" i="1"/>
  <c r="AK1142" i="1"/>
  <c r="AP1142" i="1" s="1"/>
  <c r="AL1142" i="1"/>
  <c r="AM1142" i="1"/>
  <c r="AN1142" i="1"/>
  <c r="AO1142" i="1"/>
  <c r="AR1142" i="1"/>
  <c r="AK1143" i="1"/>
  <c r="AL1143" i="1"/>
  <c r="AM1143" i="1"/>
  <c r="AN1143" i="1"/>
  <c r="AO1143" i="1"/>
  <c r="AQ1143" i="1" s="1"/>
  <c r="AP1143" i="1"/>
  <c r="AR1143" i="1"/>
  <c r="AK1144" i="1"/>
  <c r="AL1144" i="1"/>
  <c r="AM1144" i="1"/>
  <c r="AN1144" i="1"/>
  <c r="AO1144" i="1" s="1"/>
  <c r="AQ1144" i="1" s="1"/>
  <c r="AP1144" i="1"/>
  <c r="AK1145" i="1"/>
  <c r="AL1145" i="1"/>
  <c r="AM1145" i="1"/>
  <c r="AN1145" i="1"/>
  <c r="AO1145" i="1"/>
  <c r="AP1145" i="1"/>
  <c r="AR1145" i="1"/>
  <c r="AK1146" i="1"/>
  <c r="AR1146" i="1" s="1"/>
  <c r="AL1146" i="1"/>
  <c r="AM1146" i="1"/>
  <c r="AN1146" i="1"/>
  <c r="AK1147" i="1"/>
  <c r="AL1147" i="1"/>
  <c r="AM1147" i="1"/>
  <c r="AN1147" i="1"/>
  <c r="AO1147" i="1"/>
  <c r="AP1147" i="1"/>
  <c r="AR1147" i="1"/>
  <c r="AK1148" i="1"/>
  <c r="AL1148" i="1"/>
  <c r="AM1148" i="1"/>
  <c r="AN1148" i="1"/>
  <c r="AO1148" i="1"/>
  <c r="AQ1148" i="1" s="1"/>
  <c r="AR1148" i="1" s="1"/>
  <c r="AP1148" i="1"/>
  <c r="AK1149" i="1"/>
  <c r="AL1149" i="1"/>
  <c r="AM1149" i="1"/>
  <c r="AN1149" i="1"/>
  <c r="AO1149" i="1"/>
  <c r="AP1149" i="1"/>
  <c r="AR1149" i="1"/>
  <c r="AK1150" i="1"/>
  <c r="AO1150" i="1" s="1"/>
  <c r="AQ1150" i="1" s="1"/>
  <c r="AR1150" i="1" s="1"/>
  <c r="AL1150" i="1"/>
  <c r="AM1150" i="1"/>
  <c r="AN1150" i="1"/>
  <c r="AP1150" i="1"/>
  <c r="AK1151" i="1"/>
  <c r="AL1151" i="1"/>
  <c r="AM1151" i="1"/>
  <c r="AN1151" i="1"/>
  <c r="AO1151" i="1"/>
  <c r="AQ1151" i="1" s="1"/>
  <c r="AP1151" i="1"/>
  <c r="AR1151" i="1"/>
  <c r="AK1152" i="1"/>
  <c r="AL1152" i="1"/>
  <c r="AM1152" i="1"/>
  <c r="AN1152" i="1"/>
  <c r="AR1152" i="1"/>
  <c r="AK1153" i="1"/>
  <c r="AO1153" i="1" s="1"/>
  <c r="AL1153" i="1"/>
  <c r="AM1153" i="1"/>
  <c r="AN1153" i="1"/>
  <c r="AK1154" i="1"/>
  <c r="AP1154" i="1" s="1"/>
  <c r="AL1154" i="1"/>
  <c r="AM1154" i="1"/>
  <c r="AN1154" i="1"/>
  <c r="AO1154" i="1"/>
  <c r="AQ1154" i="1" s="1"/>
  <c r="AR1154" i="1" s="1"/>
  <c r="AK1155" i="1"/>
  <c r="AO1155" i="1" s="1"/>
  <c r="AL1155" i="1"/>
  <c r="AM1155" i="1"/>
  <c r="AN1155" i="1"/>
  <c r="AR1155" i="1"/>
  <c r="AK1156" i="1"/>
  <c r="AL1156" i="1"/>
  <c r="AM1156" i="1"/>
  <c r="AN1156" i="1"/>
  <c r="AP1156" i="1"/>
  <c r="AK1157" i="1"/>
  <c r="AL1157" i="1"/>
  <c r="AM1157" i="1"/>
  <c r="AN1157" i="1"/>
  <c r="AR1157" i="1"/>
  <c r="AK1158" i="1"/>
  <c r="AO1158" i="1" s="1"/>
  <c r="AL1158" i="1"/>
  <c r="AM1158" i="1"/>
  <c r="AN1158" i="1"/>
  <c r="AK1159" i="1"/>
  <c r="AP1159" i="1" s="1"/>
  <c r="AL1159" i="1"/>
  <c r="AM1159" i="1"/>
  <c r="AN1159" i="1"/>
  <c r="AO1159" i="1"/>
  <c r="AQ1159" i="1" s="1"/>
  <c r="AK1160" i="1"/>
  <c r="AL1160" i="1"/>
  <c r="AM1160" i="1"/>
  <c r="AN1160" i="1"/>
  <c r="AO1160" i="1"/>
  <c r="AP1160" i="1"/>
  <c r="AR1160" i="1"/>
  <c r="AK1161" i="1"/>
  <c r="AR1161" i="1" s="1"/>
  <c r="AL1161" i="1"/>
  <c r="AM1161" i="1"/>
  <c r="AN1161" i="1"/>
  <c r="AO1161" i="1"/>
  <c r="AP1161" i="1"/>
  <c r="AK1162" i="1"/>
  <c r="AL1162" i="1"/>
  <c r="AM1162" i="1"/>
  <c r="AN1162" i="1"/>
  <c r="AO1162" i="1"/>
  <c r="AP1162" i="1"/>
  <c r="AQ1162" i="1"/>
  <c r="AR1162" i="1"/>
  <c r="AK1163" i="1"/>
  <c r="AR1163" i="1" s="1"/>
  <c r="AL1163" i="1"/>
  <c r="AM1163" i="1"/>
  <c r="AN1163" i="1"/>
  <c r="AP1163" i="1"/>
  <c r="AK1164" i="1"/>
  <c r="AL1164" i="1"/>
  <c r="AM1164" i="1"/>
  <c r="AN1164" i="1"/>
  <c r="AO1164" i="1"/>
  <c r="AQ1164" i="1" s="1"/>
  <c r="AP1164" i="1"/>
  <c r="AR1164" i="1"/>
  <c r="AK1165" i="1"/>
  <c r="AL1165" i="1"/>
  <c r="AO1165" i="1" s="1"/>
  <c r="AQ1165" i="1" s="1"/>
  <c r="AM1165" i="1"/>
  <c r="AN1165" i="1"/>
  <c r="AP1165" i="1"/>
  <c r="AR1165" i="1"/>
  <c r="AK1166" i="1"/>
  <c r="AL1166" i="1"/>
  <c r="AM1166" i="1"/>
  <c r="AN1166" i="1"/>
  <c r="AO1166" i="1"/>
  <c r="AQ1166" i="1" s="1"/>
  <c r="AR1166" i="1" s="1"/>
  <c r="AP1166" i="1"/>
  <c r="AK1167" i="1"/>
  <c r="AO1167" i="1" s="1"/>
  <c r="AL1167" i="1"/>
  <c r="AM1167" i="1"/>
  <c r="AN1167" i="1"/>
  <c r="AP1167" i="1"/>
  <c r="AK1168" i="1"/>
  <c r="AP1168" i="1" s="1"/>
  <c r="AL1168" i="1"/>
  <c r="AO1168" i="1" s="1"/>
  <c r="AQ1168" i="1" s="1"/>
  <c r="AM1168" i="1"/>
  <c r="AN1168" i="1"/>
  <c r="AK1169" i="1"/>
  <c r="AL1169" i="1"/>
  <c r="AM1169" i="1"/>
  <c r="AN1169" i="1"/>
  <c r="AK1170" i="1"/>
  <c r="AO1170" i="1" s="1"/>
  <c r="AQ1170" i="1" s="1"/>
  <c r="AL1170" i="1"/>
  <c r="AM1170" i="1"/>
  <c r="AN1170" i="1"/>
  <c r="AP1170" i="1"/>
  <c r="AK1171" i="1"/>
  <c r="AO1171" i="1" s="1"/>
  <c r="AL1171" i="1"/>
  <c r="AM1171" i="1"/>
  <c r="AN1171" i="1"/>
  <c r="AK1172" i="1"/>
  <c r="AL1172" i="1"/>
  <c r="AM1172" i="1"/>
  <c r="AN1172" i="1"/>
  <c r="AR1172" i="1"/>
  <c r="AK1173" i="1"/>
  <c r="AL1173" i="1"/>
  <c r="AM1173" i="1"/>
  <c r="AN1173" i="1"/>
  <c r="AK1174" i="1"/>
  <c r="AR1174" i="1" s="1"/>
  <c r="AL1174" i="1"/>
  <c r="AM1174" i="1"/>
  <c r="AN1174" i="1"/>
  <c r="AK1175" i="1"/>
  <c r="AL1175" i="1"/>
  <c r="AM1175" i="1"/>
  <c r="AN1175" i="1"/>
  <c r="AP1175" i="1"/>
  <c r="AK1176" i="1"/>
  <c r="AL1176" i="1"/>
  <c r="AM1176" i="1"/>
  <c r="AN1176" i="1"/>
  <c r="AK1177" i="1"/>
  <c r="AP1177" i="1" s="1"/>
  <c r="AL1177" i="1"/>
  <c r="AM1177" i="1"/>
  <c r="AN1177" i="1"/>
  <c r="AK1178" i="1"/>
  <c r="AL1178" i="1"/>
  <c r="AM1178" i="1"/>
  <c r="AN1178" i="1"/>
  <c r="AK1179" i="1"/>
  <c r="AL1179" i="1"/>
  <c r="AM1179" i="1"/>
  <c r="AN1179" i="1"/>
  <c r="AK1180" i="1"/>
  <c r="AL1180" i="1"/>
  <c r="AM1180" i="1"/>
  <c r="AN1180" i="1"/>
  <c r="AK1181" i="1"/>
  <c r="AL1181" i="1"/>
  <c r="AM1181" i="1"/>
  <c r="AN1181" i="1"/>
  <c r="AP1181" i="1"/>
  <c r="AK1182" i="1"/>
  <c r="AR1182" i="1" s="1"/>
  <c r="AL1182" i="1"/>
  <c r="AM1182" i="1"/>
  <c r="AN1182" i="1"/>
  <c r="AK1183" i="1"/>
  <c r="AL1183" i="1"/>
  <c r="AM1183" i="1"/>
  <c r="AN1183" i="1"/>
  <c r="AP1183" i="1"/>
  <c r="AK1184" i="1"/>
  <c r="AL1184" i="1"/>
  <c r="AM1184" i="1"/>
  <c r="AN1184" i="1"/>
  <c r="AK1185" i="1"/>
  <c r="AP1185" i="1" s="1"/>
  <c r="AL1185" i="1"/>
  <c r="AM1185" i="1"/>
  <c r="AN1185" i="1"/>
  <c r="AK1186" i="1"/>
  <c r="AL1186" i="1"/>
  <c r="AM1186" i="1"/>
  <c r="AN1186" i="1"/>
  <c r="AK1187" i="1"/>
  <c r="AL1187" i="1"/>
  <c r="AM1187" i="1"/>
  <c r="AN1187" i="1"/>
  <c r="AK1188" i="1"/>
  <c r="AL1188" i="1"/>
  <c r="AM1188" i="1"/>
  <c r="AN1188" i="1"/>
  <c r="AR1188" i="1"/>
  <c r="AK1189" i="1"/>
  <c r="AO1189" i="1" s="1"/>
  <c r="AL1189" i="1"/>
  <c r="AM1189" i="1"/>
  <c r="AN1189" i="1"/>
  <c r="AP1189" i="1"/>
  <c r="AK1190" i="1"/>
  <c r="AR1190" i="1" s="1"/>
  <c r="AL1190" i="1"/>
  <c r="AM1190" i="1"/>
  <c r="AN1190" i="1"/>
  <c r="AK1191" i="1"/>
  <c r="AL1191" i="1"/>
  <c r="AM1191" i="1"/>
  <c r="AN1191" i="1"/>
  <c r="AP1191" i="1"/>
  <c r="AK1192" i="1"/>
  <c r="AL1192" i="1"/>
  <c r="AM1192" i="1"/>
  <c r="AN1192" i="1"/>
  <c r="AK1193" i="1"/>
  <c r="AO1193" i="1" s="1"/>
  <c r="AL1193" i="1"/>
  <c r="AM1193" i="1"/>
  <c r="AN1193" i="1"/>
  <c r="AR1193" i="1"/>
  <c r="AK1194" i="1"/>
  <c r="AR1194" i="1" s="1"/>
  <c r="AL1194" i="1"/>
  <c r="AM1194" i="1"/>
  <c r="AN1194" i="1"/>
  <c r="AK1195" i="1"/>
  <c r="AL1195" i="1"/>
  <c r="AM1195" i="1"/>
  <c r="AN1195" i="1"/>
  <c r="AK1196" i="1"/>
  <c r="AL1196" i="1"/>
  <c r="AM1196" i="1"/>
  <c r="AN1196" i="1"/>
  <c r="AR1196" i="1"/>
  <c r="AK1197" i="1"/>
  <c r="AO1197" i="1" s="1"/>
  <c r="AL1197" i="1"/>
  <c r="AM1197" i="1"/>
  <c r="AN1197" i="1"/>
  <c r="AP1197" i="1"/>
  <c r="AK1198" i="1"/>
  <c r="AR1198" i="1" s="1"/>
  <c r="AL1198" i="1"/>
  <c r="AM1198" i="1"/>
  <c r="AN1198" i="1"/>
  <c r="AK1199" i="1"/>
  <c r="AO1199" i="1" s="1"/>
  <c r="AL1199" i="1"/>
  <c r="AM1199" i="1"/>
  <c r="AN1199" i="1"/>
  <c r="AP1199" i="1"/>
  <c r="AR1199" i="1"/>
  <c r="AK1200" i="1"/>
  <c r="AL1200" i="1"/>
  <c r="AM1200" i="1"/>
  <c r="AN1200" i="1"/>
  <c r="AK1201" i="1"/>
  <c r="AP1201" i="1" s="1"/>
  <c r="AL1201" i="1"/>
  <c r="AM1201" i="1"/>
  <c r="AN1201" i="1"/>
  <c r="AK1202" i="1"/>
  <c r="AL1202" i="1"/>
  <c r="AM1202" i="1"/>
  <c r="AN1202" i="1"/>
  <c r="AK1203" i="1"/>
  <c r="AL1203" i="1"/>
  <c r="AM1203" i="1"/>
  <c r="AN1203" i="1"/>
  <c r="AK1204" i="1"/>
  <c r="AL1204" i="1"/>
  <c r="AM1204" i="1"/>
  <c r="AN1204" i="1"/>
  <c r="AK1205" i="1"/>
  <c r="AL1205" i="1"/>
  <c r="AM1205" i="1"/>
  <c r="AN1205" i="1"/>
  <c r="AP1205" i="1"/>
  <c r="AK1206" i="1"/>
  <c r="AL1206" i="1"/>
  <c r="AM1206" i="1"/>
  <c r="AN1206" i="1"/>
  <c r="AK1207" i="1"/>
  <c r="AO1207" i="1" s="1"/>
  <c r="AL1207" i="1"/>
  <c r="AM1207" i="1"/>
  <c r="AN1207" i="1"/>
  <c r="AP1207" i="1"/>
  <c r="AR1207" i="1"/>
  <c r="AK1208" i="1"/>
  <c r="AL1208" i="1"/>
  <c r="AM1208" i="1"/>
  <c r="AN1208" i="1"/>
  <c r="AK1209" i="1"/>
  <c r="AP1209" i="1" s="1"/>
  <c r="AL1209" i="1"/>
  <c r="AM1209" i="1"/>
  <c r="AN1209" i="1"/>
  <c r="AK1210" i="1"/>
  <c r="AR1210" i="1" s="1"/>
  <c r="AL1210" i="1"/>
  <c r="AM1210" i="1"/>
  <c r="AN1210" i="1"/>
  <c r="AK1211" i="1"/>
  <c r="AL1211" i="1"/>
  <c r="AM1211" i="1"/>
  <c r="AN1211" i="1"/>
  <c r="AK1212" i="1"/>
  <c r="AL1212" i="1"/>
  <c r="AM1212" i="1"/>
  <c r="AN1212" i="1"/>
  <c r="AR1212" i="1"/>
  <c r="AK1213" i="1"/>
  <c r="AO1213" i="1" s="1"/>
  <c r="AL1213" i="1"/>
  <c r="AM1213" i="1"/>
  <c r="AN1213" i="1"/>
  <c r="AP1213" i="1"/>
  <c r="AK1214" i="1"/>
  <c r="AR1214" i="1" s="1"/>
  <c r="AL1214" i="1"/>
  <c r="AM1214" i="1"/>
  <c r="AN1214" i="1"/>
  <c r="AK1215" i="1"/>
  <c r="AL1215" i="1"/>
  <c r="AM1215" i="1"/>
  <c r="AN1215" i="1"/>
  <c r="AP1215" i="1"/>
  <c r="AK1216" i="1"/>
  <c r="AL1216" i="1"/>
  <c r="AM1216" i="1"/>
  <c r="AN1216" i="1"/>
  <c r="AK1217" i="1"/>
  <c r="AO1217" i="1" s="1"/>
  <c r="AL1217" i="1"/>
  <c r="AM1217" i="1"/>
  <c r="AN1217" i="1"/>
  <c r="AK1218" i="1"/>
  <c r="AR1218" i="1" s="1"/>
  <c r="AL1218" i="1"/>
  <c r="AM1218" i="1"/>
  <c r="AN1218" i="1"/>
  <c r="AK1219" i="1"/>
  <c r="AL1219" i="1"/>
  <c r="AM1219" i="1"/>
  <c r="AN1219" i="1"/>
  <c r="AK1220" i="1"/>
  <c r="AL1220" i="1"/>
  <c r="AM1220" i="1"/>
  <c r="AN1220" i="1"/>
  <c r="AR1220" i="1"/>
  <c r="AK1221" i="1"/>
  <c r="AO1221" i="1" s="1"/>
  <c r="AL1221" i="1"/>
  <c r="AM1221" i="1"/>
  <c r="AN1221" i="1"/>
  <c r="AP1221" i="1"/>
  <c r="AK1222" i="1"/>
  <c r="AL1222" i="1"/>
  <c r="AM1222" i="1"/>
  <c r="AN1222" i="1"/>
  <c r="AK1223" i="1"/>
  <c r="AL1223" i="1"/>
  <c r="AM1223" i="1"/>
  <c r="AN1223" i="1"/>
  <c r="AP1223" i="1"/>
  <c r="AK1224" i="1"/>
  <c r="AL1224" i="1"/>
  <c r="AM1224" i="1"/>
  <c r="AN1224" i="1"/>
  <c r="AK1225" i="1"/>
  <c r="AO1225" i="1" s="1"/>
  <c r="AL1225" i="1"/>
  <c r="AM1225" i="1"/>
  <c r="AN1225" i="1"/>
  <c r="AK1226" i="1"/>
  <c r="AL1226" i="1"/>
  <c r="AM1226" i="1"/>
  <c r="AN1226" i="1"/>
  <c r="AK1227" i="1"/>
  <c r="AL1227" i="1"/>
  <c r="AM1227" i="1"/>
  <c r="AN1227" i="1"/>
  <c r="AK1228" i="1"/>
  <c r="AL1228" i="1"/>
  <c r="AM1228" i="1"/>
  <c r="AN1228" i="1"/>
  <c r="AR1228" i="1"/>
  <c r="AK1229" i="1"/>
  <c r="AL1229" i="1"/>
  <c r="AM1229" i="1"/>
  <c r="AN1229" i="1"/>
  <c r="AP1229" i="1"/>
  <c r="AK1230" i="1"/>
  <c r="AL1230" i="1"/>
  <c r="AM1230" i="1"/>
  <c r="AN1230" i="1"/>
  <c r="AK1231" i="1"/>
  <c r="AL1231" i="1"/>
  <c r="AM1231" i="1"/>
  <c r="AN1231" i="1"/>
  <c r="AP1231" i="1"/>
  <c r="AK1232" i="1"/>
  <c r="AL1232" i="1"/>
  <c r="AM1232" i="1"/>
  <c r="AN1232" i="1"/>
  <c r="AK1233" i="1"/>
  <c r="AO1233" i="1" s="1"/>
  <c r="AL1233" i="1"/>
  <c r="AM1233" i="1"/>
  <c r="AN1233" i="1"/>
  <c r="AK1234" i="1"/>
  <c r="AL1234" i="1"/>
  <c r="AM1234" i="1"/>
  <c r="AN1234" i="1"/>
  <c r="AK1235" i="1"/>
  <c r="AL1235" i="1"/>
  <c r="AM1235" i="1"/>
  <c r="AN1235" i="1"/>
  <c r="AK1236" i="1"/>
  <c r="AL1236" i="1"/>
  <c r="AM1236" i="1"/>
  <c r="AN1236" i="1"/>
  <c r="AK1237" i="1"/>
  <c r="AO1237" i="1" s="1"/>
  <c r="AL1237" i="1"/>
  <c r="AM1237" i="1"/>
  <c r="AN1237" i="1"/>
  <c r="AP1237" i="1"/>
  <c r="AK1238" i="1"/>
  <c r="AR1238" i="1" s="1"/>
  <c r="AL1238" i="1"/>
  <c r="AM1238" i="1"/>
  <c r="AN1238" i="1"/>
  <c r="AK1239" i="1"/>
  <c r="AL1239" i="1"/>
  <c r="AM1239" i="1"/>
  <c r="AN1239" i="1"/>
  <c r="AP1239" i="1"/>
  <c r="AK1240" i="1"/>
  <c r="AL1240" i="1"/>
  <c r="AM1240" i="1"/>
  <c r="AN1240" i="1"/>
  <c r="AK1241" i="1"/>
  <c r="AO1241" i="1" s="1"/>
  <c r="AL1241" i="1"/>
  <c r="AM1241" i="1"/>
  <c r="AN1241" i="1"/>
  <c r="AR1241" i="1"/>
  <c r="AK1242" i="1"/>
  <c r="AR1242" i="1" s="1"/>
  <c r="AL1242" i="1"/>
  <c r="AM1242" i="1"/>
  <c r="AN1242" i="1"/>
  <c r="AK1243" i="1"/>
  <c r="AL1243" i="1"/>
  <c r="AM1243" i="1"/>
  <c r="AN1243" i="1"/>
  <c r="AK1244" i="1"/>
  <c r="AL1244" i="1"/>
  <c r="AM1244" i="1"/>
  <c r="AN1244" i="1"/>
  <c r="AR1244" i="1"/>
  <c r="AK1245" i="1"/>
  <c r="AO1245" i="1" s="1"/>
  <c r="AL1245" i="1"/>
  <c r="AM1245" i="1"/>
  <c r="AN1245" i="1"/>
  <c r="AP1245" i="1"/>
  <c r="AK1246" i="1"/>
  <c r="AP1246" i="1" s="1"/>
  <c r="AL1246" i="1"/>
  <c r="AM1246" i="1"/>
  <c r="AN1246" i="1"/>
  <c r="AO1246" i="1"/>
  <c r="AQ1246" i="1" s="1"/>
  <c r="AR1246" i="1"/>
  <c r="AK1247" i="1"/>
  <c r="AP1247" i="1" s="1"/>
  <c r="AL1247" i="1"/>
  <c r="AM1247" i="1"/>
  <c r="AN1247" i="1"/>
  <c r="AK1248" i="1"/>
  <c r="AL1248" i="1"/>
  <c r="AM1248" i="1"/>
  <c r="AN1248" i="1"/>
  <c r="AO1248" i="1" s="1"/>
  <c r="AQ1248" i="1" s="1"/>
  <c r="AR1248" i="1" s="1"/>
  <c r="AP1248" i="1"/>
  <c r="AK1249" i="1"/>
  <c r="AP1249" i="1" s="1"/>
  <c r="AL1249" i="1"/>
  <c r="AM1249" i="1"/>
  <c r="AN1249" i="1"/>
  <c r="AO1249" i="1"/>
  <c r="AQ1249" i="1" s="1"/>
  <c r="AK1250" i="1"/>
  <c r="AL1250" i="1"/>
  <c r="AM1250" i="1"/>
  <c r="AN1250" i="1"/>
  <c r="AK1251" i="1"/>
  <c r="AL1251" i="1"/>
  <c r="AM1251" i="1"/>
  <c r="AN1251" i="1"/>
  <c r="AO1251" i="1"/>
  <c r="AP1251" i="1"/>
  <c r="AR1251" i="1"/>
  <c r="AK1252" i="1"/>
  <c r="AL1252" i="1"/>
  <c r="AO1252" i="1" s="1"/>
  <c r="AQ1252" i="1" s="1"/>
  <c r="AR1252" i="1" s="1"/>
  <c r="AM1252" i="1"/>
  <c r="AN1252" i="1"/>
  <c r="AP1252" i="1"/>
  <c r="AK1253" i="1"/>
  <c r="AL1253" i="1"/>
  <c r="AM1253" i="1"/>
  <c r="AN1253" i="1"/>
  <c r="AO1253" i="1"/>
  <c r="AP1253" i="1"/>
  <c r="AR1253" i="1"/>
  <c r="AK1254" i="1"/>
  <c r="AL1254" i="1"/>
  <c r="AM1254" i="1"/>
  <c r="AN1254" i="1"/>
  <c r="AK1255" i="1"/>
  <c r="AL1255" i="1"/>
  <c r="AM1255" i="1"/>
  <c r="AN1255" i="1"/>
  <c r="AO1255" i="1" s="1"/>
  <c r="AQ1255" i="1" s="1"/>
  <c r="AR1255" i="1" s="1"/>
  <c r="AP1255" i="1"/>
  <c r="AK1256" i="1"/>
  <c r="AL1256" i="1"/>
  <c r="AM1256" i="1"/>
  <c r="AN1256" i="1"/>
  <c r="AK1257" i="1"/>
  <c r="AL1257" i="1"/>
  <c r="AM1257" i="1"/>
  <c r="AN1257" i="1"/>
  <c r="AO1257" i="1"/>
  <c r="AQ1257" i="1" s="1"/>
  <c r="AR1257" i="1" s="1"/>
  <c r="AP1257" i="1"/>
  <c r="AK1258" i="1"/>
  <c r="AL1258" i="1"/>
  <c r="AM1258" i="1"/>
  <c r="AN1258" i="1"/>
  <c r="AO1258" i="1"/>
  <c r="AK1259" i="1"/>
  <c r="AL1259" i="1"/>
  <c r="AM1259" i="1"/>
  <c r="AN1259" i="1"/>
  <c r="AP1259" i="1"/>
  <c r="AK1260" i="1"/>
  <c r="AR1260" i="1" s="1"/>
  <c r="AL1260" i="1"/>
  <c r="AM1260" i="1"/>
  <c r="AN1260" i="1"/>
  <c r="AP1260" i="1"/>
  <c r="AK1261" i="1"/>
  <c r="AO1261" i="1" s="1"/>
  <c r="AL1261" i="1"/>
  <c r="AM1261" i="1"/>
  <c r="AN1261" i="1"/>
  <c r="AR1261" i="1"/>
  <c r="AK1262" i="1"/>
  <c r="AR1262" i="1" s="1"/>
  <c r="AL1262" i="1"/>
  <c r="AM1262" i="1"/>
  <c r="AN1262" i="1"/>
  <c r="AO1262" i="1"/>
  <c r="AK1263" i="1"/>
  <c r="AP1263" i="1" s="1"/>
  <c r="AL1263" i="1"/>
  <c r="AM1263" i="1"/>
  <c r="AO1263" i="1" s="1"/>
  <c r="AN1263" i="1"/>
  <c r="AK1264" i="1"/>
  <c r="AP1264" i="1" s="1"/>
  <c r="AL1264" i="1"/>
  <c r="AM1264" i="1"/>
  <c r="AN1264" i="1"/>
  <c r="AK1265" i="1"/>
  <c r="AL1265" i="1"/>
  <c r="AM1265" i="1"/>
  <c r="AN1265" i="1"/>
  <c r="AO1265" i="1" s="1"/>
  <c r="AQ1265" i="1" s="1"/>
  <c r="AR1265" i="1" s="1"/>
  <c r="AP1265" i="1"/>
  <c r="AK1266" i="1"/>
  <c r="AL1266" i="1"/>
  <c r="AM1266" i="1"/>
  <c r="AN1266" i="1"/>
  <c r="AO1266" i="1"/>
  <c r="AQ1266" i="1" s="1"/>
  <c r="AR1266" i="1" s="1"/>
  <c r="AP1266" i="1"/>
  <c r="AK1267" i="1"/>
  <c r="AL1267" i="1"/>
  <c r="AM1267" i="1"/>
  <c r="AN1267" i="1"/>
  <c r="AO1267" i="1"/>
  <c r="AK1268" i="1"/>
  <c r="AL1268" i="1"/>
  <c r="AM1268" i="1"/>
  <c r="AN1268" i="1"/>
  <c r="AO1268" i="1"/>
  <c r="AQ1268" i="1" s="1"/>
  <c r="AP1268" i="1"/>
  <c r="AR1268" i="1"/>
  <c r="AK1269" i="1"/>
  <c r="AL1269" i="1"/>
  <c r="AO1269" i="1" s="1"/>
  <c r="AQ1269" i="1" s="1"/>
  <c r="AR1269" i="1" s="1"/>
  <c r="AM1269" i="1"/>
  <c r="AN1269" i="1"/>
  <c r="AP1269" i="1"/>
  <c r="AK1270" i="1"/>
  <c r="AL1270" i="1"/>
  <c r="AM1270" i="1"/>
  <c r="AN1270" i="1"/>
  <c r="AO1270" i="1"/>
  <c r="AP1270" i="1"/>
  <c r="AQ1270" i="1" s="1"/>
  <c r="AR1270" i="1"/>
  <c r="AK1271" i="1"/>
  <c r="AL1271" i="1"/>
  <c r="AM1271" i="1"/>
  <c r="AN1271" i="1"/>
  <c r="AR1271" i="1"/>
  <c r="AK1272" i="1"/>
  <c r="AL1272" i="1"/>
  <c r="AM1272" i="1"/>
  <c r="AN1272" i="1"/>
  <c r="AO1272" i="1"/>
  <c r="AQ1272" i="1" s="1"/>
  <c r="AP1272" i="1"/>
  <c r="AR1272" i="1"/>
  <c r="AK1273" i="1"/>
  <c r="AL1273" i="1"/>
  <c r="AM1273" i="1"/>
  <c r="AN1273" i="1"/>
  <c r="AK1274" i="1"/>
  <c r="AO1274" i="1" s="1"/>
  <c r="AL1274" i="1"/>
  <c r="AM1274" i="1"/>
  <c r="AN1274" i="1"/>
  <c r="AP1274" i="1"/>
  <c r="AQ1274" i="1"/>
  <c r="AR1274" i="1"/>
  <c r="AK1275" i="1"/>
  <c r="AL1275" i="1"/>
  <c r="AM1275" i="1"/>
  <c r="AN1275" i="1"/>
  <c r="AK1276" i="1"/>
  <c r="AO1276" i="1" s="1"/>
  <c r="AL1276" i="1"/>
  <c r="AM1276" i="1"/>
  <c r="AN1276" i="1"/>
  <c r="AR1276" i="1"/>
  <c r="AK1277" i="1"/>
  <c r="AL1277" i="1"/>
  <c r="AM1277" i="1"/>
  <c r="AN1277" i="1"/>
  <c r="AP1277" i="1"/>
  <c r="AK1278" i="1"/>
  <c r="AP1278" i="1" s="1"/>
  <c r="AL1278" i="1"/>
  <c r="AM1278" i="1"/>
  <c r="AN1278" i="1"/>
  <c r="AO1278" i="1"/>
  <c r="AR1278" i="1"/>
  <c r="AK1279" i="1"/>
  <c r="AP1279" i="1" s="1"/>
  <c r="AL1279" i="1"/>
  <c r="AM1279" i="1"/>
  <c r="AN1279" i="1"/>
  <c r="AR1279" i="1"/>
  <c r="AK1280" i="1"/>
  <c r="AL1280" i="1"/>
  <c r="AM1280" i="1"/>
  <c r="AN1280" i="1"/>
  <c r="AO1280" i="1" s="1"/>
  <c r="AQ1280" i="1" s="1"/>
  <c r="AR1280" i="1" s="1"/>
  <c r="AP1280" i="1"/>
  <c r="AK1281" i="1"/>
  <c r="AR1281" i="1" s="1"/>
  <c r="AL1281" i="1"/>
  <c r="AM1281" i="1"/>
  <c r="AN1281" i="1"/>
  <c r="AK1282" i="1"/>
  <c r="AL1282" i="1"/>
  <c r="AM1282" i="1"/>
  <c r="AN1282" i="1"/>
  <c r="AO1282" i="1"/>
  <c r="AK1283" i="1"/>
  <c r="AL1283" i="1"/>
  <c r="AM1283" i="1"/>
  <c r="AN1283" i="1"/>
  <c r="AO1283" i="1"/>
  <c r="AQ1283" i="1" s="1"/>
  <c r="AP1283" i="1"/>
  <c r="AR1283" i="1"/>
  <c r="AK1284" i="1"/>
  <c r="AL1284" i="1"/>
  <c r="AO1284" i="1" s="1"/>
  <c r="AQ1284" i="1" s="1"/>
  <c r="AR1284" i="1" s="1"/>
  <c r="AM1284" i="1"/>
  <c r="AN1284" i="1"/>
  <c r="AP1284" i="1"/>
  <c r="AK1285" i="1"/>
  <c r="AL1285" i="1"/>
  <c r="AM1285" i="1"/>
  <c r="AN1285" i="1"/>
  <c r="AO1285" i="1"/>
  <c r="AQ1285" i="1" s="1"/>
  <c r="AP1285" i="1"/>
  <c r="AR1285" i="1"/>
  <c r="AK1286" i="1"/>
  <c r="AL1286" i="1"/>
  <c r="AM1286" i="1"/>
  <c r="AN1286" i="1"/>
  <c r="AK1287" i="1"/>
  <c r="AL1287" i="1"/>
  <c r="AM1287" i="1"/>
  <c r="AN1287" i="1"/>
  <c r="AO1287" i="1"/>
  <c r="AQ1287" i="1" s="1"/>
  <c r="AP1287" i="1"/>
  <c r="AR1287" i="1"/>
  <c r="AK1288" i="1"/>
  <c r="AL1288" i="1"/>
  <c r="AM1288" i="1"/>
  <c r="AN1288" i="1"/>
  <c r="AK1289" i="1"/>
  <c r="AL1289" i="1"/>
  <c r="AM1289" i="1"/>
  <c r="AN1289" i="1"/>
  <c r="AO1289" i="1"/>
  <c r="AQ1289" i="1" s="1"/>
  <c r="AR1289" i="1" s="1"/>
  <c r="AP1289" i="1"/>
  <c r="AK1290" i="1"/>
  <c r="AL1290" i="1"/>
  <c r="AM1290" i="1"/>
  <c r="AN1290" i="1"/>
  <c r="AK1291" i="1"/>
  <c r="AL1291" i="1"/>
  <c r="AM1291" i="1"/>
  <c r="AN1291" i="1"/>
  <c r="AO1291" i="1"/>
  <c r="AP1291" i="1"/>
  <c r="AR1291" i="1"/>
  <c r="AK1292" i="1"/>
  <c r="AR1292" i="1" s="1"/>
  <c r="AL1292" i="1"/>
  <c r="AM1292" i="1"/>
  <c r="AN1292" i="1"/>
  <c r="AK1293" i="1"/>
  <c r="AL1293" i="1"/>
  <c r="AM1293" i="1"/>
  <c r="AN1293" i="1"/>
  <c r="AO1293" i="1"/>
  <c r="AP1293" i="1"/>
  <c r="AQ1293" i="1" s="1"/>
  <c r="AR1293" i="1" s="1"/>
  <c r="AK1294" i="1"/>
  <c r="AL1294" i="1"/>
  <c r="AM1294" i="1"/>
  <c r="AN1294" i="1"/>
  <c r="AK1295" i="1"/>
  <c r="AL1295" i="1"/>
  <c r="AM1295" i="1"/>
  <c r="AN1295" i="1"/>
  <c r="AO1295" i="1"/>
  <c r="AQ1295" i="1" s="1"/>
  <c r="AR1295" i="1" s="1"/>
  <c r="AP1295" i="1"/>
  <c r="AK1296" i="1"/>
  <c r="AL1296" i="1"/>
  <c r="AM1296" i="1"/>
  <c r="AN1296" i="1"/>
  <c r="AK1297" i="1"/>
  <c r="AP1297" i="1" s="1"/>
  <c r="AL1297" i="1"/>
  <c r="AM1297" i="1"/>
  <c r="AN1297" i="1"/>
  <c r="AO1297" i="1"/>
  <c r="AK1298" i="1"/>
  <c r="AR1298" i="1" s="1"/>
  <c r="AL1298" i="1"/>
  <c r="AM1298" i="1"/>
  <c r="AN1298" i="1"/>
  <c r="AK1299" i="1"/>
  <c r="AO1299" i="1" s="1"/>
  <c r="AL1299" i="1"/>
  <c r="AM1299" i="1"/>
  <c r="AN1299" i="1"/>
  <c r="AR1299" i="1"/>
  <c r="AK1300" i="1"/>
  <c r="AL1300" i="1"/>
  <c r="AM1300" i="1"/>
  <c r="AN1300" i="1"/>
  <c r="AK1301" i="1"/>
  <c r="AP1301" i="1" s="1"/>
  <c r="AL1301" i="1"/>
  <c r="AM1301" i="1"/>
  <c r="AN1301" i="1"/>
  <c r="AO1301" i="1"/>
  <c r="AQ1301" i="1" s="1"/>
  <c r="AK1302" i="1"/>
  <c r="AL1302" i="1"/>
  <c r="AM1302" i="1"/>
  <c r="AN1302" i="1"/>
  <c r="AK1303" i="1"/>
  <c r="AP1303" i="1" s="1"/>
  <c r="AL1303" i="1"/>
  <c r="AM1303" i="1"/>
  <c r="AN1303" i="1"/>
  <c r="AO1303" i="1"/>
  <c r="AK1304" i="1"/>
  <c r="AL1304" i="1"/>
  <c r="AM1304" i="1"/>
  <c r="AN1304" i="1"/>
  <c r="AR1304" i="1"/>
  <c r="AK1305" i="1"/>
  <c r="AP1305" i="1" s="1"/>
  <c r="AL1305" i="1"/>
  <c r="AM1305" i="1"/>
  <c r="AN1305" i="1"/>
  <c r="AO1305" i="1"/>
  <c r="AK1306" i="1"/>
  <c r="AL1306" i="1"/>
  <c r="AM1306" i="1"/>
  <c r="AN1306" i="1"/>
  <c r="AK1307" i="1"/>
  <c r="AO1307" i="1" s="1"/>
  <c r="AL1307" i="1"/>
  <c r="AM1307" i="1"/>
  <c r="AN1307" i="1"/>
  <c r="AK1308" i="1"/>
  <c r="AL1308" i="1"/>
  <c r="AM1308" i="1"/>
  <c r="AN1308" i="1"/>
  <c r="AR1308" i="1"/>
  <c r="AK1309" i="1"/>
  <c r="AL1309" i="1"/>
  <c r="AM1309" i="1"/>
  <c r="AN1309" i="1"/>
  <c r="AO1309" i="1"/>
  <c r="AQ1309" i="1" s="1"/>
  <c r="AR1309" i="1" s="1"/>
  <c r="AP1309" i="1"/>
  <c r="AK1310" i="1"/>
  <c r="AR1310" i="1" s="1"/>
  <c r="AL1310" i="1"/>
  <c r="AM1310" i="1"/>
  <c r="AN1310" i="1"/>
  <c r="AK1311" i="1"/>
  <c r="AO1311" i="1" s="1"/>
  <c r="AL1311" i="1"/>
  <c r="AM1311" i="1"/>
  <c r="AN1311" i="1"/>
  <c r="AK1312" i="1"/>
  <c r="AL1312" i="1"/>
  <c r="AM1312" i="1"/>
  <c r="AN1312" i="1"/>
  <c r="AR1312" i="1"/>
  <c r="AK1313" i="1"/>
  <c r="AO1313" i="1" s="1"/>
  <c r="AL1313" i="1"/>
  <c r="AM1313" i="1"/>
  <c r="AN1313" i="1"/>
  <c r="AK1314" i="1"/>
  <c r="AL1314" i="1"/>
  <c r="AM1314" i="1"/>
  <c r="AN1314" i="1"/>
  <c r="AR1314" i="1"/>
  <c r="AK1315" i="1"/>
  <c r="AR1315" i="1" s="1"/>
  <c r="AL1315" i="1"/>
  <c r="AM1315" i="1"/>
  <c r="AN1315" i="1"/>
  <c r="AP1315" i="1"/>
  <c r="AK1316" i="1"/>
  <c r="AR1316" i="1" s="1"/>
  <c r="AL1316" i="1"/>
  <c r="AM1316" i="1"/>
  <c r="AN1316" i="1"/>
  <c r="AK1317" i="1"/>
  <c r="AP1317" i="1" s="1"/>
  <c r="AL1317" i="1"/>
  <c r="AM1317" i="1"/>
  <c r="AN1317" i="1"/>
  <c r="AO1317" i="1"/>
  <c r="AQ1317" i="1" s="1"/>
  <c r="AR1317" i="1"/>
  <c r="AK1318" i="1"/>
  <c r="AL1318" i="1"/>
  <c r="AM1318" i="1"/>
  <c r="AN1318" i="1"/>
  <c r="AK1319" i="1"/>
  <c r="AL1319" i="1"/>
  <c r="AM1319" i="1"/>
  <c r="AN1319" i="1"/>
  <c r="AO1319" i="1"/>
  <c r="AP1319" i="1"/>
  <c r="AQ1319" i="1"/>
  <c r="AR1319" i="1"/>
  <c r="AK1320" i="1"/>
  <c r="AL1320" i="1"/>
  <c r="AM1320" i="1"/>
  <c r="AN1320" i="1"/>
  <c r="AK1321" i="1"/>
  <c r="AL1321" i="1"/>
  <c r="AM1321" i="1"/>
  <c r="AN1321" i="1"/>
  <c r="AO1321" i="1"/>
  <c r="AQ1321" i="1" s="1"/>
  <c r="AP1321" i="1"/>
  <c r="AR1321" i="1"/>
  <c r="AK1322" i="1"/>
  <c r="AL1322" i="1"/>
  <c r="AM1322" i="1"/>
  <c r="AN1322" i="1"/>
  <c r="AK1323" i="1"/>
  <c r="AO1323" i="1" s="1"/>
  <c r="AL1323" i="1"/>
  <c r="AM1323" i="1"/>
  <c r="AN1323" i="1"/>
  <c r="AR1323" i="1"/>
  <c r="AK1324" i="1"/>
  <c r="AL1324" i="1"/>
  <c r="AM1324" i="1"/>
  <c r="AN1324" i="1"/>
  <c r="AR1324" i="1"/>
  <c r="AK1325" i="1"/>
  <c r="AL1325" i="1"/>
  <c r="AO1325" i="1" s="1"/>
  <c r="AQ1325" i="1" s="1"/>
  <c r="AR1325" i="1" s="1"/>
  <c r="AM1325" i="1"/>
  <c r="AN1325" i="1"/>
  <c r="AP1325" i="1"/>
  <c r="AK1326" i="1"/>
  <c r="AL1326" i="1"/>
  <c r="AM1326" i="1"/>
  <c r="AN1326" i="1"/>
  <c r="AK1327" i="1"/>
  <c r="AO1327" i="1" s="1"/>
  <c r="AL1327" i="1"/>
  <c r="AM1327" i="1"/>
  <c r="AN1327" i="1"/>
  <c r="AR1327" i="1"/>
  <c r="AK1328" i="1"/>
  <c r="AL1328" i="1"/>
  <c r="AM1328" i="1"/>
  <c r="AN1328" i="1"/>
  <c r="AK1329" i="1"/>
  <c r="AO1329" i="1" s="1"/>
  <c r="AL1329" i="1"/>
  <c r="AM1329" i="1"/>
  <c r="AN1329" i="1"/>
  <c r="AK1330" i="1"/>
  <c r="AL1330" i="1"/>
  <c r="AM1330" i="1"/>
  <c r="AN1330" i="1"/>
  <c r="AR1330" i="1"/>
  <c r="AK1331" i="1"/>
  <c r="AL1331" i="1"/>
  <c r="AM1331" i="1"/>
  <c r="AN1331" i="1"/>
  <c r="AP1331" i="1"/>
  <c r="AK1332" i="1"/>
  <c r="AL1332" i="1"/>
  <c r="AM1332" i="1"/>
  <c r="AN1332" i="1"/>
  <c r="AK1333" i="1"/>
  <c r="AP1333" i="1" s="1"/>
  <c r="AL1333" i="1"/>
  <c r="AM1333" i="1"/>
  <c r="AN1333" i="1"/>
  <c r="AO1333" i="1"/>
  <c r="AQ1333" i="1" s="1"/>
  <c r="AR1333" i="1"/>
  <c r="AK1334" i="1"/>
  <c r="AL1334" i="1"/>
  <c r="AM1334" i="1"/>
  <c r="AN1334" i="1"/>
  <c r="AK1335" i="1"/>
  <c r="AL1335" i="1"/>
  <c r="AM1335" i="1"/>
  <c r="AN1335" i="1"/>
  <c r="AO1335" i="1"/>
  <c r="AP1335" i="1"/>
  <c r="AQ1335" i="1"/>
  <c r="AR1335" i="1" s="1"/>
  <c r="AK1336" i="1"/>
  <c r="AL1336" i="1"/>
  <c r="AM1336" i="1"/>
  <c r="AN1336" i="1"/>
  <c r="AK1337" i="1"/>
  <c r="AL1337" i="1"/>
  <c r="AO1337" i="1" s="1"/>
  <c r="AQ1337" i="1" s="1"/>
  <c r="AR1337" i="1" s="1"/>
  <c r="AM1337" i="1"/>
  <c r="AN1337" i="1"/>
  <c r="AP1337" i="1"/>
  <c r="AK1338" i="1"/>
  <c r="AL1338" i="1"/>
  <c r="AM1338" i="1"/>
  <c r="AN1338" i="1"/>
  <c r="AK1339" i="1"/>
  <c r="AO1339" i="1" s="1"/>
  <c r="AL1339" i="1"/>
  <c r="AM1339" i="1"/>
  <c r="AN1339" i="1"/>
  <c r="AR1339" i="1"/>
  <c r="AK1340" i="1"/>
  <c r="AL1340" i="1"/>
  <c r="AM1340" i="1"/>
  <c r="AN1340" i="1"/>
  <c r="AK1341" i="1"/>
  <c r="AL1341" i="1"/>
  <c r="AM1341" i="1"/>
  <c r="AN1341" i="1"/>
  <c r="AO1341" i="1"/>
  <c r="AQ1341" i="1" s="1"/>
  <c r="AP1341" i="1"/>
  <c r="AR1341" i="1"/>
  <c r="AK1342" i="1"/>
  <c r="AL1342" i="1"/>
  <c r="AM1342" i="1"/>
  <c r="AN1342" i="1"/>
  <c r="AK1343" i="1"/>
  <c r="AO1343" i="1" s="1"/>
  <c r="AL1343" i="1"/>
  <c r="AM1343" i="1"/>
  <c r="AN1343" i="1"/>
  <c r="AR1343" i="1"/>
  <c r="AK1344" i="1"/>
  <c r="AL1344" i="1"/>
  <c r="AM1344" i="1"/>
  <c r="AN1344" i="1"/>
  <c r="AR1344" i="1"/>
  <c r="AK1345" i="1"/>
  <c r="AO1345" i="1" s="1"/>
  <c r="AL1345" i="1"/>
  <c r="AM1345" i="1"/>
  <c r="AN1345" i="1"/>
  <c r="AK1346" i="1"/>
  <c r="AL1346" i="1"/>
  <c r="AM1346" i="1"/>
  <c r="AN1346" i="1"/>
  <c r="AK1347" i="1"/>
  <c r="AL1347" i="1"/>
  <c r="AM1347" i="1"/>
  <c r="AN1347" i="1"/>
  <c r="AP1347" i="1"/>
  <c r="AK1348" i="1"/>
  <c r="AL1348" i="1"/>
  <c r="AM1348" i="1"/>
  <c r="AN1348" i="1"/>
  <c r="AK1349" i="1"/>
  <c r="AP1349" i="1" s="1"/>
  <c r="AL1349" i="1"/>
  <c r="AO1349" i="1" s="1"/>
  <c r="AQ1349" i="1" s="1"/>
  <c r="AR1349" i="1" s="1"/>
  <c r="AM1349" i="1"/>
  <c r="AN1349" i="1"/>
  <c r="AK1350" i="1"/>
  <c r="AL1350" i="1"/>
  <c r="AM1350" i="1"/>
  <c r="AN1350" i="1"/>
  <c r="AR1350" i="1"/>
  <c r="AK1351" i="1"/>
  <c r="AL1351" i="1"/>
  <c r="AM1351" i="1"/>
  <c r="AN1351" i="1"/>
  <c r="AO1351" i="1"/>
  <c r="AP1351" i="1"/>
  <c r="AQ1351" i="1"/>
  <c r="AR1351" i="1" s="1"/>
  <c r="AK1352" i="1"/>
  <c r="AL1352" i="1"/>
  <c r="AM1352" i="1"/>
  <c r="AN1352" i="1"/>
  <c r="AK1353" i="1"/>
  <c r="AL1353" i="1"/>
  <c r="AM1353" i="1"/>
  <c r="AN1353" i="1"/>
  <c r="AO1353" i="1"/>
  <c r="AQ1353" i="1" s="1"/>
  <c r="AR1353" i="1" s="1"/>
  <c r="AP1353" i="1"/>
  <c r="AK1354" i="1"/>
  <c r="AL1354" i="1"/>
  <c r="AM1354" i="1"/>
  <c r="AN1354" i="1"/>
  <c r="AK1355" i="1"/>
  <c r="AO1355" i="1" s="1"/>
  <c r="AL1355" i="1"/>
  <c r="AM1355" i="1"/>
  <c r="AN1355" i="1"/>
  <c r="AK1356" i="1"/>
  <c r="AL1356" i="1"/>
  <c r="AM1356" i="1"/>
  <c r="AN1356" i="1"/>
  <c r="AR1356" i="1"/>
  <c r="AK1357" i="1"/>
  <c r="AL1357" i="1"/>
  <c r="AM1357" i="1"/>
  <c r="AN1357" i="1"/>
  <c r="AO1357" i="1"/>
  <c r="AQ1357" i="1" s="1"/>
  <c r="AR1357" i="1" s="1"/>
  <c r="AP1357" i="1"/>
  <c r="AK1358" i="1"/>
  <c r="AL1358" i="1"/>
  <c r="AM1358" i="1"/>
  <c r="AN1358" i="1"/>
  <c r="AK1359" i="1"/>
  <c r="AO1359" i="1" s="1"/>
  <c r="AL1359" i="1"/>
  <c r="AM1359" i="1"/>
  <c r="AN1359" i="1"/>
  <c r="AR1359" i="1"/>
  <c r="AK1360" i="1"/>
  <c r="AL1360" i="1"/>
  <c r="AM1360" i="1"/>
  <c r="AN1360" i="1"/>
  <c r="AR1360" i="1"/>
  <c r="AK1361" i="1"/>
  <c r="AO1361" i="1" s="1"/>
  <c r="AL1361" i="1"/>
  <c r="AM1361" i="1"/>
  <c r="AN1361" i="1"/>
  <c r="AK1362" i="1"/>
  <c r="AL1362" i="1"/>
  <c r="AM1362" i="1"/>
  <c r="AN1362" i="1"/>
  <c r="AK1363" i="1"/>
  <c r="AR1363" i="1" s="1"/>
  <c r="AL1363" i="1"/>
  <c r="AM1363" i="1"/>
  <c r="AN1363" i="1"/>
  <c r="AP1363" i="1"/>
  <c r="AK1364" i="1"/>
  <c r="AR1364" i="1" s="1"/>
  <c r="AL1364" i="1"/>
  <c r="AM1364" i="1"/>
  <c r="AN1364" i="1"/>
  <c r="AK1365" i="1"/>
  <c r="AP1365" i="1" s="1"/>
  <c r="AL1365" i="1"/>
  <c r="AM1365" i="1"/>
  <c r="AN1365" i="1"/>
  <c r="AO1365" i="1"/>
  <c r="AQ1365" i="1" s="1"/>
  <c r="AR1365" i="1"/>
  <c r="AK1366" i="1"/>
  <c r="AL1366" i="1"/>
  <c r="AM1366" i="1"/>
  <c r="AN1366" i="1"/>
  <c r="AR1366" i="1"/>
  <c r="AK1367" i="1"/>
  <c r="AL1367" i="1"/>
  <c r="AM1367" i="1"/>
  <c r="AN1367" i="1"/>
  <c r="AO1367" i="1"/>
  <c r="AP1367" i="1"/>
  <c r="AQ1367" i="1"/>
  <c r="AR1367" i="1"/>
  <c r="AK1368" i="1"/>
  <c r="AL1368" i="1"/>
  <c r="AM1368" i="1"/>
  <c r="AN1368" i="1"/>
  <c r="AK1369" i="1"/>
  <c r="AL1369" i="1"/>
  <c r="AM1369" i="1"/>
  <c r="AN1369" i="1"/>
  <c r="AO1369" i="1"/>
  <c r="AQ1369" i="1" s="1"/>
  <c r="AP1369" i="1"/>
  <c r="AR1369" i="1"/>
  <c r="AK1370" i="1"/>
  <c r="AL1370" i="1"/>
  <c r="AM1370" i="1"/>
  <c r="AN1370" i="1"/>
  <c r="AK1371" i="1"/>
  <c r="AO1371" i="1" s="1"/>
  <c r="AL1371" i="1"/>
  <c r="AM1371" i="1"/>
  <c r="AN1371" i="1"/>
  <c r="AK1372" i="1"/>
  <c r="AL1372" i="1"/>
  <c r="AM1372" i="1"/>
  <c r="AN1372" i="1"/>
  <c r="AK1373" i="1"/>
  <c r="AL1373" i="1"/>
  <c r="AM1373" i="1"/>
  <c r="AN1373" i="1"/>
  <c r="AO1373" i="1"/>
  <c r="AQ1373" i="1" s="1"/>
  <c r="AP1373" i="1"/>
  <c r="AR1373" i="1"/>
  <c r="AK1374" i="1"/>
  <c r="AR1374" i="1" s="1"/>
  <c r="AL1374" i="1"/>
  <c r="AM1374" i="1"/>
  <c r="AN1374" i="1"/>
  <c r="AK1375" i="1"/>
  <c r="AP1375" i="1" s="1"/>
  <c r="AQ1375" i="1" s="1"/>
  <c r="AL1375" i="1"/>
  <c r="AM1375" i="1"/>
  <c r="AN1375" i="1"/>
  <c r="AO1375" i="1"/>
  <c r="AR1375" i="1"/>
  <c r="AK1376" i="1"/>
  <c r="AL1376" i="1"/>
  <c r="AM1376" i="1"/>
  <c r="AN1376" i="1"/>
  <c r="AK1377" i="1"/>
  <c r="AO1377" i="1" s="1"/>
  <c r="AL1377" i="1"/>
  <c r="AM1377" i="1"/>
  <c r="AN1377" i="1"/>
  <c r="AK1378" i="1"/>
  <c r="AL1378" i="1"/>
  <c r="AM1378" i="1"/>
  <c r="AN1378" i="1"/>
  <c r="AR1378" i="1"/>
  <c r="AK1379" i="1"/>
  <c r="AR1379" i="1" s="1"/>
  <c r="AL1379" i="1"/>
  <c r="AM1379" i="1"/>
  <c r="AN1379" i="1"/>
  <c r="AP1379" i="1"/>
  <c r="AK1380" i="1"/>
  <c r="AR1380" i="1" s="1"/>
  <c r="AL1380" i="1"/>
  <c r="AM1380" i="1"/>
  <c r="AN1380" i="1"/>
  <c r="AK1381" i="1"/>
  <c r="AP1381" i="1" s="1"/>
  <c r="AL1381" i="1"/>
  <c r="AM1381" i="1"/>
  <c r="AN1381" i="1"/>
  <c r="AO1381" i="1"/>
  <c r="AR1381" i="1"/>
  <c r="AK1382" i="1"/>
  <c r="AL1382" i="1"/>
  <c r="AM1382" i="1"/>
  <c r="AN1382" i="1"/>
  <c r="AK1383" i="1"/>
  <c r="AL1383" i="1"/>
  <c r="AM1383" i="1"/>
  <c r="AN1383" i="1"/>
  <c r="AO1383" i="1"/>
  <c r="AP1383" i="1"/>
  <c r="AQ1383" i="1"/>
  <c r="AR1383" i="1"/>
  <c r="AK1384" i="1"/>
  <c r="AL1384" i="1"/>
  <c r="AM1384" i="1"/>
  <c r="AN1384" i="1"/>
  <c r="AP1384" i="1"/>
  <c r="AK1385" i="1"/>
  <c r="AP1385" i="1" s="1"/>
  <c r="AL1385" i="1"/>
  <c r="AM1385" i="1"/>
  <c r="AN1385" i="1"/>
  <c r="AO1385" i="1"/>
  <c r="AK1386" i="1"/>
  <c r="AO1386" i="1" s="1"/>
  <c r="AL1386" i="1"/>
  <c r="AM1386" i="1"/>
  <c r="AN1386" i="1"/>
  <c r="AK1387" i="1"/>
  <c r="AL1387" i="1"/>
  <c r="AM1387" i="1"/>
  <c r="AN1387" i="1"/>
  <c r="AO1387" i="1"/>
  <c r="AQ1387" i="1" s="1"/>
  <c r="AP1387" i="1"/>
  <c r="AR1387" i="1"/>
  <c r="AK1388" i="1"/>
  <c r="AL1388" i="1"/>
  <c r="AM1388" i="1"/>
  <c r="AN1388" i="1"/>
  <c r="AK1389" i="1"/>
  <c r="AO1389" i="1" s="1"/>
  <c r="AQ1389" i="1" s="1"/>
  <c r="AL1389" i="1"/>
  <c r="AM1389" i="1"/>
  <c r="AN1389" i="1"/>
  <c r="AP1389" i="1"/>
  <c r="AR1389" i="1"/>
  <c r="AK1390" i="1"/>
  <c r="AL1390" i="1"/>
  <c r="AM1390" i="1"/>
  <c r="AN1390" i="1"/>
  <c r="AP1390" i="1"/>
  <c r="AK1391" i="1"/>
  <c r="AO1391" i="1" s="1"/>
  <c r="AL1391" i="1"/>
  <c r="AM1391" i="1"/>
  <c r="AN1391" i="1"/>
  <c r="AR1391" i="1"/>
  <c r="AK1392" i="1"/>
  <c r="AO1392" i="1" s="1"/>
  <c r="AL1392" i="1"/>
  <c r="AM1392" i="1"/>
  <c r="AN1392" i="1"/>
  <c r="AK1393" i="1"/>
  <c r="AP1393" i="1" s="1"/>
  <c r="AL1393" i="1"/>
  <c r="AM1393" i="1"/>
  <c r="AN1393" i="1"/>
  <c r="AO1393" i="1"/>
  <c r="AK1394" i="1"/>
  <c r="AO1394" i="1" s="1"/>
  <c r="AL1394" i="1"/>
  <c r="AM1394" i="1"/>
  <c r="AN1394" i="1"/>
  <c r="AR1394" i="1"/>
  <c r="AK1395" i="1"/>
  <c r="AL1395" i="1"/>
  <c r="AM1395" i="1"/>
  <c r="AN1395" i="1"/>
  <c r="AO1395" i="1"/>
  <c r="AQ1395" i="1" s="1"/>
  <c r="AR1395" i="1" s="1"/>
  <c r="AP1395" i="1"/>
  <c r="AK1396" i="1"/>
  <c r="AL1396" i="1"/>
  <c r="AM1396" i="1"/>
  <c r="AN1396" i="1"/>
  <c r="AP1396" i="1"/>
  <c r="AK1397" i="1"/>
  <c r="AL1397" i="1"/>
  <c r="AM1397" i="1"/>
  <c r="AN1397" i="1"/>
  <c r="AK1398" i="1"/>
  <c r="AL1398" i="1"/>
  <c r="AM1398" i="1"/>
  <c r="AN1398" i="1"/>
  <c r="AP1398" i="1"/>
  <c r="AK1399" i="1"/>
  <c r="AP1399" i="1" s="1"/>
  <c r="AQ1399" i="1" s="1"/>
  <c r="AL1399" i="1"/>
  <c r="AM1399" i="1"/>
  <c r="AN1399" i="1"/>
  <c r="AO1399" i="1"/>
  <c r="AR1399" i="1"/>
  <c r="AK1400" i="1"/>
  <c r="AO1400" i="1" s="1"/>
  <c r="AL1400" i="1"/>
  <c r="AM1400" i="1"/>
  <c r="AN1400" i="1"/>
  <c r="AP1400" i="1"/>
  <c r="AQ1400" i="1"/>
  <c r="AR1400" i="1"/>
  <c r="AK1401" i="1"/>
  <c r="AO1401" i="1" s="1"/>
  <c r="AL1401" i="1"/>
  <c r="AM1401" i="1"/>
  <c r="AN1401" i="1"/>
  <c r="AK1402" i="1"/>
  <c r="AO1402" i="1" s="1"/>
  <c r="AQ1402" i="1" s="1"/>
  <c r="AR1402" i="1" s="1"/>
  <c r="AL1402" i="1"/>
  <c r="AM1402" i="1"/>
  <c r="AN1402" i="1"/>
  <c r="AP1402" i="1"/>
  <c r="AK1403" i="1"/>
  <c r="AO1403" i="1" s="1"/>
  <c r="AL1403" i="1"/>
  <c r="AM1403" i="1"/>
  <c r="AN1403" i="1"/>
  <c r="AK1404" i="1"/>
  <c r="AL1404" i="1"/>
  <c r="AM1404" i="1"/>
  <c r="AN1404" i="1"/>
  <c r="AP1404" i="1"/>
  <c r="AK1405" i="1"/>
  <c r="AP1405" i="1" s="1"/>
  <c r="AL1405" i="1"/>
  <c r="AM1405" i="1"/>
  <c r="AN1405" i="1"/>
  <c r="AO1405" i="1"/>
  <c r="AK1406" i="1"/>
  <c r="AP1406" i="1" s="1"/>
  <c r="AL1406" i="1"/>
  <c r="AM1406" i="1"/>
  <c r="AN1406" i="1"/>
  <c r="AK1407" i="1"/>
  <c r="AR1407" i="1" s="1"/>
  <c r="AL1407" i="1"/>
  <c r="AM1407" i="1"/>
  <c r="AN1407" i="1"/>
  <c r="AP1407" i="1"/>
  <c r="AK1408" i="1"/>
  <c r="AP1408" i="1" s="1"/>
  <c r="AL1408" i="1"/>
  <c r="AM1408" i="1"/>
  <c r="AN1408" i="1"/>
  <c r="AK1409" i="1"/>
  <c r="AL1409" i="1"/>
  <c r="AM1409" i="1"/>
  <c r="AN1409" i="1"/>
  <c r="AK1410" i="1"/>
  <c r="AO1410" i="1" s="1"/>
  <c r="AQ1410" i="1" s="1"/>
  <c r="AL1410" i="1"/>
  <c r="AM1410" i="1"/>
  <c r="AN1410" i="1"/>
  <c r="AP1410" i="1"/>
  <c r="AK1411" i="1"/>
  <c r="AP1411" i="1" s="1"/>
  <c r="AL1411" i="1"/>
  <c r="AO1411" i="1" s="1"/>
  <c r="AQ1411" i="1" s="1"/>
  <c r="AM1411" i="1"/>
  <c r="AN1411" i="1"/>
  <c r="AR1411" i="1"/>
  <c r="AK1412" i="1"/>
  <c r="AO1412" i="1" s="1"/>
  <c r="AL1412" i="1"/>
  <c r="AM1412" i="1"/>
  <c r="AN1412" i="1"/>
  <c r="AP1412" i="1"/>
  <c r="AQ1412" i="1"/>
  <c r="AR1412" i="1"/>
  <c r="AK1413" i="1"/>
  <c r="AL1413" i="1"/>
  <c r="AM1413" i="1"/>
  <c r="AO1413" i="1" s="1"/>
  <c r="AQ1413" i="1" s="1"/>
  <c r="AR1413" i="1" s="1"/>
  <c r="AN1413" i="1"/>
  <c r="AP1413" i="1"/>
  <c r="AK1414" i="1"/>
  <c r="AL1414" i="1"/>
  <c r="AM1414" i="1"/>
  <c r="AN1414" i="1"/>
  <c r="AK1415" i="1"/>
  <c r="AL1415" i="1"/>
  <c r="AM1415" i="1"/>
  <c r="AO1415" i="1" s="1"/>
  <c r="AQ1415" i="1" s="1"/>
  <c r="AR1415" i="1" s="1"/>
  <c r="AN1415" i="1"/>
  <c r="AP1415" i="1"/>
  <c r="AK1416" i="1"/>
  <c r="AO1416" i="1" s="1"/>
  <c r="AQ1416" i="1" s="1"/>
  <c r="AL1416" i="1"/>
  <c r="AM1416" i="1"/>
  <c r="AN1416" i="1"/>
  <c r="AP1416" i="1"/>
  <c r="AR1416" i="1"/>
  <c r="AK1417" i="1"/>
  <c r="AP1417" i="1" s="1"/>
  <c r="AL1417" i="1"/>
  <c r="AM1417" i="1"/>
  <c r="AN1417" i="1"/>
  <c r="AO1417" i="1"/>
  <c r="AQ1417" i="1" s="1"/>
  <c r="AR1417" i="1"/>
  <c r="AK1418" i="1"/>
  <c r="AO1418" i="1" s="1"/>
  <c r="AL1418" i="1"/>
  <c r="AM1418" i="1"/>
  <c r="AN1418" i="1"/>
  <c r="AK1419" i="1"/>
  <c r="AL1419" i="1"/>
  <c r="AM1419" i="1"/>
  <c r="AN1419" i="1"/>
  <c r="AO1419" i="1"/>
  <c r="AQ1419" i="1" s="1"/>
  <c r="AP1419" i="1"/>
  <c r="AR1419" i="1"/>
  <c r="AK1420" i="1"/>
  <c r="AL1420" i="1"/>
  <c r="AM1420" i="1"/>
  <c r="AN1420" i="1"/>
  <c r="AK1421" i="1"/>
  <c r="AO1421" i="1" s="1"/>
  <c r="AQ1421" i="1" s="1"/>
  <c r="AL1421" i="1"/>
  <c r="AM1421" i="1"/>
  <c r="AN1421" i="1"/>
  <c r="AP1421" i="1"/>
  <c r="AR1421" i="1"/>
  <c r="AK1422" i="1"/>
  <c r="AL1422" i="1"/>
  <c r="AM1422" i="1"/>
  <c r="AN1422" i="1"/>
  <c r="AP1422" i="1"/>
  <c r="AK1423" i="1"/>
  <c r="AO1423" i="1" s="1"/>
  <c r="AL1423" i="1"/>
  <c r="AM1423" i="1"/>
  <c r="AN1423" i="1"/>
  <c r="AR1423" i="1"/>
  <c r="AK1424" i="1"/>
  <c r="AP1424" i="1" s="1"/>
  <c r="AL1424" i="1"/>
  <c r="AM1424" i="1"/>
  <c r="AN1424" i="1"/>
  <c r="AK1425" i="1"/>
  <c r="AP1425" i="1" s="1"/>
  <c r="AL1425" i="1"/>
  <c r="AM1425" i="1"/>
  <c r="AN1425" i="1"/>
  <c r="AO1425" i="1"/>
  <c r="AQ1425" i="1" s="1"/>
  <c r="AR1425" i="1" s="1"/>
  <c r="AK1426" i="1"/>
  <c r="AO1426" i="1" s="1"/>
  <c r="AL1426" i="1"/>
  <c r="AM1426" i="1"/>
  <c r="AN1426" i="1"/>
  <c r="AR1426" i="1"/>
  <c r="AK1427" i="1"/>
  <c r="AL1427" i="1"/>
  <c r="AM1427" i="1"/>
  <c r="AN1427" i="1"/>
  <c r="AO1427" i="1"/>
  <c r="AQ1427" i="1" s="1"/>
  <c r="AP1427" i="1"/>
  <c r="AR1427" i="1"/>
  <c r="AK1428" i="1"/>
  <c r="AO1428" i="1" s="1"/>
  <c r="AQ1428" i="1" s="1"/>
  <c r="AL1428" i="1"/>
  <c r="AM1428" i="1"/>
  <c r="AN1428" i="1"/>
  <c r="AP1428" i="1"/>
  <c r="AK1429" i="1"/>
  <c r="AL1429" i="1"/>
  <c r="AM1429" i="1"/>
  <c r="AN1429" i="1"/>
  <c r="AK1430" i="1"/>
  <c r="AO1430" i="1" s="1"/>
  <c r="AL1430" i="1"/>
  <c r="AM1430" i="1"/>
  <c r="AN1430" i="1"/>
  <c r="AP1430" i="1"/>
  <c r="AQ1430" i="1"/>
  <c r="AR1430" i="1"/>
  <c r="AK1431" i="1"/>
  <c r="AL1431" i="1"/>
  <c r="AO1431" i="1" s="1"/>
  <c r="AQ1431" i="1" s="1"/>
  <c r="AR1431" i="1" s="1"/>
  <c r="AM1431" i="1"/>
  <c r="AN1431" i="1"/>
  <c r="AP1431" i="1"/>
  <c r="AK1432" i="1"/>
  <c r="AO1432" i="1" s="1"/>
  <c r="AL1432" i="1"/>
  <c r="AM1432" i="1"/>
  <c r="AN1432" i="1"/>
  <c r="AP1432" i="1"/>
  <c r="AQ1432" i="1"/>
  <c r="AR1432" i="1"/>
  <c r="AK1433" i="1"/>
  <c r="AL1433" i="1"/>
  <c r="AM1433" i="1"/>
  <c r="AN1433" i="1"/>
  <c r="AK1434" i="1"/>
  <c r="AO1434" i="1" s="1"/>
  <c r="AQ1434" i="1" s="1"/>
  <c r="AL1434" i="1"/>
  <c r="AM1434" i="1"/>
  <c r="AN1434" i="1"/>
  <c r="AP1434" i="1"/>
  <c r="AK1435" i="1"/>
  <c r="AO1435" i="1" s="1"/>
  <c r="AL1435" i="1"/>
  <c r="AM1435" i="1"/>
  <c r="AN1435" i="1"/>
  <c r="AK1436" i="1"/>
  <c r="AL1436" i="1"/>
  <c r="AM1436" i="1"/>
  <c r="AN1436" i="1"/>
  <c r="AP1436" i="1"/>
  <c r="AK1437" i="1"/>
  <c r="AP1437" i="1" s="1"/>
  <c r="AL1437" i="1"/>
  <c r="AM1437" i="1"/>
  <c r="AN1437" i="1"/>
  <c r="AO1437" i="1"/>
  <c r="AK1438" i="1"/>
  <c r="AP1438" i="1" s="1"/>
  <c r="AL1438" i="1"/>
  <c r="AM1438" i="1"/>
  <c r="AN1438" i="1"/>
  <c r="AK1439" i="1"/>
  <c r="AL1439" i="1"/>
  <c r="AM1439" i="1"/>
  <c r="AN1439" i="1"/>
  <c r="AP1439" i="1"/>
  <c r="AK1440" i="1"/>
  <c r="AO1440" i="1" s="1"/>
  <c r="AL1440" i="1"/>
  <c r="AM1440" i="1"/>
  <c r="AN1440" i="1"/>
  <c r="AR1440" i="1"/>
  <c r="AK1441" i="1"/>
  <c r="AL1441" i="1"/>
  <c r="AM1441" i="1"/>
  <c r="AN1441" i="1"/>
  <c r="AK1442" i="1"/>
  <c r="AO1442" i="1" s="1"/>
  <c r="AQ1442" i="1" s="1"/>
  <c r="AL1442" i="1"/>
  <c r="AM1442" i="1"/>
  <c r="AN1442" i="1"/>
  <c r="AP1442" i="1"/>
  <c r="AK1443" i="1"/>
  <c r="AP1443" i="1" s="1"/>
  <c r="AL1443" i="1"/>
  <c r="AO1443" i="1" s="1"/>
  <c r="AQ1443" i="1" s="1"/>
  <c r="AR1443" i="1" s="1"/>
  <c r="AM1443" i="1"/>
  <c r="AN1443" i="1"/>
  <c r="AK1444" i="1"/>
  <c r="AL1444" i="1"/>
  <c r="AM1444" i="1"/>
  <c r="AN1444" i="1"/>
  <c r="AP1444" i="1"/>
  <c r="AK1445" i="1"/>
  <c r="AL1445" i="1"/>
  <c r="AM1445" i="1"/>
  <c r="AN1445" i="1"/>
  <c r="AO1445" i="1"/>
  <c r="AQ1445" i="1" s="1"/>
  <c r="AP1445" i="1"/>
  <c r="AR1445" i="1"/>
  <c r="AK1446" i="1"/>
  <c r="AL1446" i="1"/>
  <c r="AM1446" i="1"/>
  <c r="AN1446" i="1"/>
  <c r="AK1447" i="1"/>
  <c r="AL1447" i="1"/>
  <c r="AM1447" i="1"/>
  <c r="AN1447" i="1"/>
  <c r="AO1447" i="1"/>
  <c r="AP1447" i="1"/>
  <c r="AQ1447" i="1"/>
  <c r="AR1447" i="1"/>
  <c r="AK1448" i="1"/>
  <c r="AO1448" i="1" s="1"/>
  <c r="AL1448" i="1"/>
  <c r="AM1448" i="1"/>
  <c r="AN1448" i="1"/>
  <c r="AP1448" i="1"/>
  <c r="AQ1448" i="1" s="1"/>
  <c r="AR1448" i="1"/>
  <c r="AK1449" i="1"/>
  <c r="AP1449" i="1" s="1"/>
  <c r="AL1449" i="1"/>
  <c r="AM1449" i="1"/>
  <c r="AN1449" i="1"/>
  <c r="AO1449" i="1"/>
  <c r="AR1449" i="1"/>
  <c r="AK1450" i="1"/>
  <c r="AO1450" i="1" s="1"/>
  <c r="AL1450" i="1"/>
  <c r="AM1450" i="1"/>
  <c r="AN1450" i="1"/>
  <c r="AK1451" i="1"/>
  <c r="AL1451" i="1"/>
  <c r="AM1451" i="1"/>
  <c r="AN1451" i="1"/>
  <c r="AO1451" i="1"/>
  <c r="AQ1451" i="1" s="1"/>
  <c r="AR1451" i="1" s="1"/>
  <c r="AP1451" i="1"/>
  <c r="AK1452" i="1"/>
  <c r="AL1452" i="1"/>
  <c r="AM1452" i="1"/>
  <c r="AN1452" i="1"/>
  <c r="AK1453" i="1"/>
  <c r="AO1453" i="1" s="1"/>
  <c r="AQ1453" i="1" s="1"/>
  <c r="AL1453" i="1"/>
  <c r="AM1453" i="1"/>
  <c r="AN1453" i="1"/>
  <c r="AP1453" i="1"/>
  <c r="AR1453" i="1"/>
  <c r="AK1454" i="1"/>
  <c r="AO1454" i="1" s="1"/>
  <c r="AL1454" i="1"/>
  <c r="AM1454" i="1"/>
  <c r="AN1454" i="1"/>
  <c r="AP1454" i="1"/>
  <c r="AK1455" i="1"/>
  <c r="AO1455" i="1" s="1"/>
  <c r="AL1455" i="1"/>
  <c r="AM1455" i="1"/>
  <c r="AN1455" i="1"/>
  <c r="AK1456" i="1"/>
  <c r="AP1456" i="1" s="1"/>
  <c r="AL1456" i="1"/>
  <c r="AM1456" i="1"/>
  <c r="AN1456" i="1"/>
  <c r="AK1457" i="1"/>
  <c r="AP1457" i="1" s="1"/>
  <c r="AL1457" i="1"/>
  <c r="AM1457" i="1"/>
  <c r="AN1457" i="1"/>
  <c r="AO1457" i="1"/>
  <c r="AQ1457" i="1" s="1"/>
  <c r="AR1457" i="1"/>
  <c r="AK1458" i="1"/>
  <c r="AO1458" i="1" s="1"/>
  <c r="AL1458" i="1"/>
  <c r="AM1458" i="1"/>
  <c r="AN1458" i="1"/>
  <c r="AK1459" i="1"/>
  <c r="AL1459" i="1"/>
  <c r="AM1459" i="1"/>
  <c r="AN1459" i="1"/>
  <c r="AO1459" i="1"/>
  <c r="AQ1459" i="1" s="1"/>
  <c r="AR1459" i="1" s="1"/>
  <c r="AP1459" i="1"/>
  <c r="AK1460" i="1"/>
  <c r="AO1460" i="1" s="1"/>
  <c r="AQ1460" i="1" s="1"/>
  <c r="AL1460" i="1"/>
  <c r="AM1460" i="1"/>
  <c r="AN1460" i="1"/>
  <c r="AP1460" i="1"/>
  <c r="AK1461" i="1"/>
  <c r="AL1461" i="1"/>
  <c r="AM1461" i="1"/>
  <c r="AN1461" i="1"/>
  <c r="AK1462" i="1"/>
  <c r="AL1462" i="1"/>
  <c r="AM1462" i="1"/>
  <c r="AN1462" i="1"/>
  <c r="AP1462" i="1"/>
  <c r="AK1463" i="1"/>
  <c r="AL1463" i="1"/>
  <c r="AM1463" i="1"/>
  <c r="AN1463" i="1"/>
  <c r="AO1463" i="1"/>
  <c r="AP1463" i="1"/>
  <c r="AQ1463" i="1"/>
  <c r="AR1463" i="1"/>
  <c r="AK1464" i="1"/>
  <c r="AL1464" i="1"/>
  <c r="AM1464" i="1"/>
  <c r="AN1464" i="1"/>
  <c r="AP1464" i="1"/>
  <c r="AK1465" i="1"/>
  <c r="AO1465" i="1" s="1"/>
  <c r="AL1465" i="1"/>
  <c r="AM1465" i="1"/>
  <c r="AN1465" i="1"/>
  <c r="AK1466" i="1"/>
  <c r="AL1466" i="1"/>
  <c r="AM1466" i="1"/>
  <c r="AN1466" i="1"/>
  <c r="AP1466" i="1"/>
  <c r="AK1467" i="1"/>
  <c r="AL1467" i="1"/>
  <c r="AM1467" i="1"/>
  <c r="AN1467" i="1"/>
  <c r="AK1468" i="1"/>
  <c r="AO1468" i="1" s="1"/>
  <c r="AL1468" i="1"/>
  <c r="AM1468" i="1"/>
  <c r="AN1468" i="1"/>
  <c r="AP1468" i="1"/>
  <c r="AQ1468" i="1"/>
  <c r="AK1469" i="1"/>
  <c r="AP1469" i="1" s="1"/>
  <c r="AL1469" i="1"/>
  <c r="AM1469" i="1"/>
  <c r="AN1469" i="1"/>
  <c r="AO1469" i="1"/>
  <c r="AQ1469" i="1" s="1"/>
  <c r="AK1470" i="1"/>
  <c r="AO1470" i="1" s="1"/>
  <c r="AL1470" i="1"/>
  <c r="AM1470" i="1"/>
  <c r="AN1470" i="1"/>
  <c r="AR1470" i="1"/>
  <c r="AK1471" i="1"/>
  <c r="AR1471" i="1" s="1"/>
  <c r="AL1471" i="1"/>
  <c r="AM1471" i="1"/>
  <c r="AN1471" i="1"/>
  <c r="AP1471" i="1"/>
  <c r="AK1472" i="1"/>
  <c r="AO1472" i="1" s="1"/>
  <c r="AL1472" i="1"/>
  <c r="AM1472" i="1"/>
  <c r="AN1472" i="1"/>
  <c r="AR1472" i="1"/>
  <c r="AK1473" i="1"/>
  <c r="AL1473" i="1"/>
  <c r="AM1473" i="1"/>
  <c r="AN1473" i="1"/>
  <c r="AK1474" i="1"/>
  <c r="AO1474" i="1" s="1"/>
  <c r="AQ1474" i="1" s="1"/>
  <c r="AL1474" i="1"/>
  <c r="AM1474" i="1"/>
  <c r="AN1474" i="1"/>
  <c r="AP1474" i="1"/>
  <c r="AK1475" i="1"/>
  <c r="AP1475" i="1" s="1"/>
  <c r="AL1475" i="1"/>
  <c r="AM1475" i="1"/>
  <c r="AN1475" i="1"/>
  <c r="AO1475" i="1"/>
  <c r="AQ1475" i="1" s="1"/>
  <c r="AR1475" i="1"/>
  <c r="AK1476" i="1"/>
  <c r="AL1476" i="1"/>
  <c r="AM1476" i="1"/>
  <c r="AN1476" i="1"/>
  <c r="AP1476" i="1"/>
  <c r="AK1477" i="1"/>
  <c r="AL1477" i="1"/>
  <c r="AM1477" i="1"/>
  <c r="AN1477" i="1"/>
  <c r="AO1477" i="1"/>
  <c r="AQ1477" i="1" s="1"/>
  <c r="AP1477" i="1"/>
  <c r="AR1477" i="1"/>
  <c r="AK1478" i="1"/>
  <c r="AL1478" i="1"/>
  <c r="AM1478" i="1"/>
  <c r="AN1478" i="1"/>
  <c r="AK1479" i="1"/>
  <c r="AL1479" i="1"/>
  <c r="AM1479" i="1"/>
  <c r="AO1479" i="1" s="1"/>
  <c r="AQ1479" i="1" s="1"/>
  <c r="AR1479" i="1" s="1"/>
  <c r="AN1479" i="1"/>
  <c r="AP1479" i="1"/>
  <c r="AK1480" i="1"/>
  <c r="AO1480" i="1" s="1"/>
  <c r="AL1480" i="1"/>
  <c r="AM1480" i="1"/>
  <c r="AN1480" i="1"/>
  <c r="AP1480" i="1"/>
  <c r="AQ1480" i="1" s="1"/>
  <c r="AR1480" i="1"/>
  <c r="AK1481" i="1"/>
  <c r="AP1481" i="1" s="1"/>
  <c r="AL1481" i="1"/>
  <c r="AM1481" i="1"/>
  <c r="AN1481" i="1"/>
  <c r="AO1481" i="1"/>
  <c r="AQ1481" i="1" s="1"/>
  <c r="AR1481" i="1"/>
  <c r="AK1482" i="1"/>
  <c r="AL1482" i="1"/>
  <c r="AM1482" i="1"/>
  <c r="AN1482" i="1"/>
  <c r="AK1483" i="1"/>
  <c r="AL1483" i="1"/>
  <c r="AM1483" i="1"/>
  <c r="AN1483" i="1"/>
  <c r="AO1483" i="1"/>
  <c r="AQ1483" i="1" s="1"/>
  <c r="AR1483" i="1" s="1"/>
  <c r="AP1483" i="1"/>
  <c r="AK1484" i="1"/>
  <c r="AL1484" i="1"/>
  <c r="AM1484" i="1"/>
  <c r="AN1484" i="1"/>
  <c r="AK1485" i="1"/>
  <c r="AO1485" i="1" s="1"/>
  <c r="AQ1485" i="1" s="1"/>
  <c r="AL1485" i="1"/>
  <c r="AM1485" i="1"/>
  <c r="AN1485" i="1"/>
  <c r="AP1485" i="1"/>
  <c r="AR1485" i="1"/>
  <c r="AK1486" i="1"/>
  <c r="AO1486" i="1" s="1"/>
  <c r="AQ1486" i="1" s="1"/>
  <c r="AL1486" i="1"/>
  <c r="AM1486" i="1"/>
  <c r="AN1486" i="1"/>
  <c r="AP1486" i="1"/>
  <c r="AK1487" i="1"/>
  <c r="AO1487" i="1" s="1"/>
  <c r="AL1487" i="1"/>
  <c r="AM1487" i="1"/>
  <c r="AN1487" i="1"/>
  <c r="AR1487" i="1"/>
  <c r="AK1488" i="1"/>
  <c r="AP1488" i="1" s="1"/>
  <c r="AL1488" i="1"/>
  <c r="AM1488" i="1"/>
  <c r="AN1488" i="1"/>
  <c r="AK1489" i="1"/>
  <c r="AP1489" i="1" s="1"/>
  <c r="AL1489" i="1"/>
  <c r="AM1489" i="1"/>
  <c r="AN1489" i="1"/>
  <c r="AO1489" i="1"/>
  <c r="AR1489" i="1"/>
  <c r="AK1490" i="1"/>
  <c r="AL1490" i="1"/>
  <c r="AM1490" i="1"/>
  <c r="AN1490" i="1"/>
  <c r="AK1491" i="1"/>
  <c r="AL1491" i="1"/>
  <c r="AM1491" i="1"/>
  <c r="AN1491" i="1"/>
  <c r="AO1491" i="1"/>
  <c r="AP1491" i="1"/>
  <c r="AK1492" i="1"/>
  <c r="AP1492" i="1" s="1"/>
  <c r="AL1492" i="1"/>
  <c r="AM1492" i="1"/>
  <c r="AN1492" i="1"/>
  <c r="AK1493" i="1"/>
  <c r="AL1493" i="1"/>
  <c r="AM1493" i="1"/>
  <c r="AN1493" i="1"/>
  <c r="AK1494" i="1"/>
  <c r="AL1494" i="1"/>
  <c r="AM1494" i="1"/>
  <c r="AN1494" i="1"/>
  <c r="AP1494" i="1"/>
  <c r="AK1495" i="1"/>
  <c r="AL1495" i="1"/>
  <c r="AO1495" i="1" s="1"/>
  <c r="AQ1495" i="1" s="1"/>
  <c r="AR1495" i="1" s="1"/>
  <c r="AM1495" i="1"/>
  <c r="AN1495" i="1"/>
  <c r="AP1495" i="1"/>
  <c r="AK1496" i="1"/>
  <c r="AO1496" i="1" s="1"/>
  <c r="AL1496" i="1"/>
  <c r="AM1496" i="1"/>
  <c r="AN1496" i="1"/>
  <c r="AP1496" i="1"/>
  <c r="AQ1496" i="1"/>
  <c r="AR1496" i="1"/>
  <c r="AK1497" i="1"/>
  <c r="AL1497" i="1"/>
  <c r="AM1497" i="1"/>
  <c r="AN1497" i="1"/>
  <c r="AK1498" i="1"/>
  <c r="AO1498" i="1" s="1"/>
  <c r="AL1498" i="1"/>
  <c r="AM1498" i="1"/>
  <c r="AN1498" i="1"/>
  <c r="AK1499" i="1"/>
  <c r="AL1499" i="1"/>
  <c r="AM1499" i="1"/>
  <c r="AN1499" i="1"/>
  <c r="AK1500" i="1"/>
  <c r="AL1500" i="1"/>
  <c r="AM1500" i="1"/>
  <c r="AN1500" i="1"/>
  <c r="AP1500" i="1"/>
  <c r="AK1501" i="1"/>
  <c r="AO1501" i="1" s="1"/>
  <c r="AL1501" i="1"/>
  <c r="AM1501" i="1"/>
  <c r="AN1501" i="1"/>
  <c r="AK1502" i="1"/>
  <c r="AO1502" i="1" s="1"/>
  <c r="AL1502" i="1"/>
  <c r="AM1502" i="1"/>
  <c r="AN1502" i="1"/>
  <c r="AR1502" i="1"/>
  <c r="AK1503" i="1"/>
  <c r="AR1503" i="1" s="1"/>
  <c r="AL1503" i="1"/>
  <c r="AM1503" i="1"/>
  <c r="AN1503" i="1"/>
  <c r="AP1503" i="1"/>
  <c r="AK1504" i="1"/>
  <c r="AP1504" i="1" s="1"/>
  <c r="AL1504" i="1"/>
  <c r="AM1504" i="1"/>
  <c r="AN1504" i="1"/>
  <c r="AK1505" i="1"/>
  <c r="AL1505" i="1"/>
  <c r="AM1505" i="1"/>
  <c r="AN1505" i="1"/>
  <c r="AK1506" i="1"/>
  <c r="AL1506" i="1"/>
  <c r="AM1506" i="1"/>
  <c r="AN1506" i="1"/>
  <c r="AP1506" i="1"/>
  <c r="AK1507" i="1"/>
  <c r="AP1507" i="1" s="1"/>
  <c r="AL1507" i="1"/>
  <c r="AM1507" i="1"/>
  <c r="AN1507" i="1"/>
  <c r="AK1508" i="1"/>
  <c r="AL1508" i="1"/>
  <c r="AM1508" i="1"/>
  <c r="AN1508" i="1"/>
  <c r="AP1508" i="1"/>
  <c r="AK1509" i="1"/>
  <c r="AL1509" i="1"/>
  <c r="AM1509" i="1"/>
  <c r="AN1509" i="1"/>
  <c r="AO1509" i="1"/>
  <c r="AP1509" i="1"/>
  <c r="AK1510" i="1"/>
  <c r="AL1510" i="1"/>
  <c r="AM1510" i="1"/>
  <c r="AN1510" i="1"/>
  <c r="AK1511" i="1"/>
  <c r="AL1511" i="1"/>
  <c r="AM1511" i="1"/>
  <c r="AN1511" i="1"/>
  <c r="AP1511" i="1"/>
  <c r="AK1512" i="1"/>
  <c r="AO1512" i="1" s="1"/>
  <c r="AL1512" i="1"/>
  <c r="AM1512" i="1"/>
  <c r="AN1512" i="1"/>
  <c r="AP1512" i="1"/>
  <c r="AQ1512" i="1" s="1"/>
  <c r="AR1512" i="1"/>
  <c r="AK1513" i="1"/>
  <c r="AP1513" i="1" s="1"/>
  <c r="AL1513" i="1"/>
  <c r="AM1513" i="1"/>
  <c r="AN1513" i="1"/>
  <c r="AO1513" i="1"/>
  <c r="AQ1513" i="1" s="1"/>
  <c r="AR1513" i="1"/>
  <c r="AK1514" i="1"/>
  <c r="AL1514" i="1"/>
  <c r="AM1514" i="1"/>
  <c r="AN1514" i="1"/>
  <c r="AK1515" i="1"/>
  <c r="AL1515" i="1"/>
  <c r="AM1515" i="1"/>
  <c r="AN1515" i="1"/>
  <c r="AO1515" i="1"/>
  <c r="AQ1515" i="1" s="1"/>
  <c r="AP1515" i="1"/>
  <c r="AR1515" i="1"/>
  <c r="AK1516" i="1"/>
  <c r="AL1516" i="1"/>
  <c r="AM1516" i="1"/>
  <c r="AN1516" i="1"/>
  <c r="AK1517" i="1"/>
  <c r="AL1517" i="1"/>
  <c r="AM1517" i="1"/>
  <c r="AN1517" i="1"/>
  <c r="AP1517" i="1"/>
  <c r="AK1518" i="1"/>
  <c r="AP1518" i="1" s="1"/>
  <c r="AL1518" i="1"/>
  <c r="AM1518" i="1"/>
  <c r="AN1518" i="1"/>
  <c r="AK1519" i="1"/>
  <c r="AO1519" i="1" s="1"/>
  <c r="AL1519" i="1"/>
  <c r="AM1519" i="1"/>
  <c r="AN1519" i="1"/>
  <c r="AR1519" i="1"/>
  <c r="AK1520" i="1"/>
  <c r="AP1520" i="1" s="1"/>
  <c r="AL1520" i="1"/>
  <c r="AM1520" i="1"/>
  <c r="AN1520" i="1"/>
  <c r="AK1521" i="1"/>
  <c r="AP1521" i="1" s="1"/>
  <c r="AL1521" i="1"/>
  <c r="AM1521" i="1"/>
  <c r="AN1521" i="1"/>
  <c r="AO1521" i="1"/>
  <c r="AR1521" i="1"/>
  <c r="AK1522" i="1"/>
  <c r="AL1522" i="1"/>
  <c r="AM1522" i="1"/>
  <c r="AN1522" i="1"/>
  <c r="AK1523" i="1"/>
  <c r="AL1523" i="1"/>
  <c r="AM1523" i="1"/>
  <c r="AN1523" i="1"/>
  <c r="AO1523" i="1"/>
  <c r="AP1523" i="1"/>
  <c r="AR1523" i="1"/>
  <c r="AK1524" i="1"/>
  <c r="AP1524" i="1" s="1"/>
  <c r="AL1524" i="1"/>
  <c r="AM1524" i="1"/>
  <c r="AN1524" i="1"/>
  <c r="AK1525" i="1"/>
  <c r="AL1525" i="1"/>
  <c r="AM1525" i="1"/>
  <c r="AN1525" i="1"/>
  <c r="AP1525" i="1"/>
  <c r="AK1526" i="1"/>
  <c r="AL1526" i="1"/>
  <c r="AM1526" i="1"/>
  <c r="AN1526" i="1"/>
  <c r="AP1526" i="1"/>
  <c r="AK1527" i="1"/>
  <c r="AL1527" i="1"/>
  <c r="AO1527" i="1" s="1"/>
  <c r="AM1527" i="1"/>
  <c r="AN1527" i="1"/>
  <c r="AP1527" i="1"/>
  <c r="AQ1527" i="1"/>
  <c r="AR1527" i="1"/>
  <c r="AK1528" i="1"/>
  <c r="AL1528" i="1"/>
  <c r="AM1528" i="1"/>
  <c r="AN1528" i="1"/>
  <c r="AP1528" i="1"/>
  <c r="AK1529" i="1"/>
  <c r="AR1529" i="1" s="1"/>
  <c r="AL1529" i="1"/>
  <c r="AM1529" i="1"/>
  <c r="AN1529" i="1"/>
  <c r="AK1530" i="1"/>
  <c r="AO1530" i="1" s="1"/>
  <c r="AQ1530" i="1" s="1"/>
  <c r="AL1530" i="1"/>
  <c r="AM1530" i="1"/>
  <c r="AN1530" i="1"/>
  <c r="AP1530" i="1"/>
  <c r="AR1530" i="1"/>
  <c r="AK1531" i="1"/>
  <c r="AL1531" i="1"/>
  <c r="AM1531" i="1"/>
  <c r="AN1531" i="1"/>
  <c r="AK1532" i="1"/>
  <c r="AO1532" i="1" s="1"/>
  <c r="AL1532" i="1"/>
  <c r="AM1532" i="1"/>
  <c r="AN1532" i="1"/>
  <c r="AK1533" i="1"/>
  <c r="AL1533" i="1"/>
  <c r="AM1533" i="1"/>
  <c r="AN1533" i="1"/>
  <c r="AO1533" i="1"/>
  <c r="AK1534" i="1"/>
  <c r="AO1534" i="1" s="1"/>
  <c r="AL1534" i="1"/>
  <c r="AM1534" i="1"/>
  <c r="AN1534" i="1"/>
  <c r="AR1534" i="1"/>
  <c r="AK1535" i="1"/>
  <c r="AL1535" i="1"/>
  <c r="AM1535" i="1"/>
  <c r="AN1535" i="1"/>
  <c r="AP1535" i="1"/>
  <c r="AK1536" i="1"/>
  <c r="AO1536" i="1" s="1"/>
  <c r="AL1536" i="1"/>
  <c r="AM1536" i="1"/>
  <c r="AN1536" i="1"/>
  <c r="AR1536" i="1"/>
  <c r="AK1537" i="1"/>
  <c r="AL1537" i="1"/>
  <c r="AM1537" i="1"/>
  <c r="AN1537" i="1"/>
  <c r="AO1537" i="1"/>
  <c r="AK1538" i="1"/>
  <c r="AL1538" i="1"/>
  <c r="AM1538" i="1"/>
  <c r="AN1538" i="1"/>
  <c r="AP1538" i="1"/>
  <c r="AK1539" i="1"/>
  <c r="AP1539" i="1" s="1"/>
  <c r="AL1539" i="1"/>
  <c r="AM1539" i="1"/>
  <c r="AN1539" i="1"/>
  <c r="AO1539" i="1"/>
  <c r="AQ1539" i="1" s="1"/>
  <c r="AK1540" i="1"/>
  <c r="AO1540" i="1" s="1"/>
  <c r="AL1540" i="1"/>
  <c r="AM1540" i="1"/>
  <c r="AN1540" i="1"/>
  <c r="AP1540" i="1"/>
  <c r="AQ1540" i="1"/>
  <c r="AR1540" i="1"/>
  <c r="AK1541" i="1"/>
  <c r="AL1541" i="1"/>
  <c r="AM1541" i="1"/>
  <c r="AN1541" i="1"/>
  <c r="AO1541" i="1"/>
  <c r="AP1541" i="1"/>
  <c r="AQ1541" i="1"/>
  <c r="AR1541" i="1" s="1"/>
  <c r="AK1542" i="1"/>
  <c r="AL1542" i="1"/>
  <c r="AM1542" i="1"/>
  <c r="AN1542" i="1"/>
  <c r="AK1543" i="1"/>
  <c r="AL1543" i="1"/>
  <c r="AM1543" i="1"/>
  <c r="AN1543" i="1"/>
  <c r="AO1543" i="1"/>
  <c r="AP1543" i="1"/>
  <c r="AQ1543" i="1"/>
  <c r="AR1543" i="1"/>
  <c r="AK1544" i="1"/>
  <c r="AO1544" i="1" s="1"/>
  <c r="AL1544" i="1"/>
  <c r="AM1544" i="1"/>
  <c r="AN1544" i="1"/>
  <c r="AP1544" i="1"/>
  <c r="AQ1544" i="1" s="1"/>
  <c r="AR1544" i="1"/>
  <c r="AK1545" i="1"/>
  <c r="AO1545" i="1" s="1"/>
  <c r="AL1545" i="1"/>
  <c r="AM1545" i="1"/>
  <c r="AN1545" i="1"/>
  <c r="AK1546" i="1"/>
  <c r="AL1546" i="1"/>
  <c r="AM1546" i="1"/>
  <c r="AN1546" i="1"/>
  <c r="AK1547" i="1"/>
  <c r="AL1547" i="1"/>
  <c r="AM1547" i="1"/>
  <c r="AN1547" i="1"/>
  <c r="AO1547" i="1"/>
  <c r="AQ1547" i="1" s="1"/>
  <c r="AR1547" i="1" s="1"/>
  <c r="AP1547" i="1"/>
  <c r="AK1548" i="1"/>
  <c r="AL1548" i="1"/>
  <c r="AM1548" i="1"/>
  <c r="AN1548" i="1"/>
  <c r="AK1549" i="1"/>
  <c r="AL1549" i="1"/>
  <c r="AM1549" i="1"/>
  <c r="AN1549" i="1"/>
  <c r="AP1549" i="1"/>
  <c r="AK1550" i="1"/>
  <c r="AP1550" i="1" s="1"/>
  <c r="AL1550" i="1"/>
  <c r="AM1550" i="1"/>
  <c r="AN1550" i="1"/>
  <c r="AK1551" i="1"/>
  <c r="AL1551" i="1"/>
  <c r="AM1551" i="1"/>
  <c r="AN1551" i="1"/>
  <c r="AK1552" i="1"/>
  <c r="AL1552" i="1"/>
  <c r="AM1552" i="1"/>
  <c r="AN1552" i="1"/>
  <c r="AK1553" i="1"/>
  <c r="AP1553" i="1" s="1"/>
  <c r="AL1553" i="1"/>
  <c r="AM1553" i="1"/>
  <c r="AN1553" i="1"/>
  <c r="AO1553" i="1"/>
  <c r="AK1554" i="1"/>
  <c r="AL1554" i="1"/>
  <c r="AM1554" i="1"/>
  <c r="AN1554" i="1"/>
  <c r="AP1554" i="1"/>
  <c r="AK1555" i="1"/>
  <c r="AL1555" i="1"/>
  <c r="AM1555" i="1"/>
  <c r="AN1555" i="1"/>
  <c r="AO1555" i="1"/>
  <c r="AP1555" i="1"/>
  <c r="AR1555" i="1"/>
  <c r="AK1556" i="1"/>
  <c r="AL1556" i="1"/>
  <c r="AM1556" i="1"/>
  <c r="AN1556" i="1"/>
  <c r="AP1556" i="1"/>
  <c r="AK1557" i="1"/>
  <c r="AL1557" i="1"/>
  <c r="AM1557" i="1"/>
  <c r="AN1557" i="1"/>
  <c r="AK1558" i="1"/>
  <c r="AL1558" i="1"/>
  <c r="AM1558" i="1"/>
  <c r="AN1558" i="1"/>
  <c r="AP1558" i="1"/>
  <c r="AK1559" i="1"/>
  <c r="AL1559" i="1"/>
  <c r="AM1559" i="1"/>
  <c r="AN1559" i="1"/>
  <c r="AO1559" i="1"/>
  <c r="AP1559" i="1"/>
  <c r="AQ1559" i="1"/>
  <c r="AR1559" i="1"/>
  <c r="AK1560" i="1"/>
  <c r="AL1560" i="1"/>
  <c r="AM1560" i="1"/>
  <c r="AN1560" i="1"/>
  <c r="AP1560" i="1"/>
  <c r="AK1561" i="1"/>
  <c r="AL1561" i="1"/>
  <c r="AM1561" i="1"/>
  <c r="AN1561" i="1"/>
  <c r="AP1561" i="1"/>
  <c r="AK1562" i="1"/>
  <c r="AO1562" i="1" s="1"/>
  <c r="AQ1562" i="1" s="1"/>
  <c r="AL1562" i="1"/>
  <c r="AM1562" i="1"/>
  <c r="AN1562" i="1"/>
  <c r="AP1562" i="1"/>
  <c r="AR1562" i="1"/>
  <c r="AK1563" i="1"/>
  <c r="AL1563" i="1"/>
  <c r="AM1563" i="1"/>
  <c r="AN1563" i="1"/>
  <c r="AK1564" i="1"/>
  <c r="AO1564" i="1" s="1"/>
  <c r="AL1564" i="1"/>
  <c r="AM1564" i="1"/>
  <c r="AN1564" i="1"/>
  <c r="AK1565" i="1"/>
  <c r="AP1565" i="1" s="1"/>
  <c r="AL1565" i="1"/>
  <c r="AM1565" i="1"/>
  <c r="AN1565" i="1"/>
  <c r="AO1565" i="1"/>
  <c r="AQ1565" i="1" s="1"/>
  <c r="AK1566" i="1"/>
  <c r="AP1566" i="1" s="1"/>
  <c r="AL1566" i="1"/>
  <c r="AM1566" i="1"/>
  <c r="AN1566" i="1"/>
  <c r="AK1567" i="1"/>
  <c r="AL1567" i="1"/>
  <c r="AM1567" i="1"/>
  <c r="AN1567" i="1"/>
  <c r="AK1568" i="1"/>
  <c r="AL1568" i="1"/>
  <c r="AM1568" i="1"/>
  <c r="AN1568" i="1"/>
  <c r="AK1569" i="1"/>
  <c r="AL1569" i="1"/>
  <c r="AM1569" i="1"/>
  <c r="AN1569" i="1"/>
  <c r="AO1569" i="1"/>
  <c r="AK1570" i="1"/>
  <c r="AO1570" i="1" s="1"/>
  <c r="AQ1570" i="1" s="1"/>
  <c r="AL1570" i="1"/>
  <c r="AM1570" i="1"/>
  <c r="AN1570" i="1"/>
  <c r="AP1570" i="1"/>
  <c r="AK1571" i="1"/>
  <c r="AO1571" i="1" s="1"/>
  <c r="AL1571" i="1"/>
  <c r="AM1571" i="1"/>
  <c r="AN1571" i="1"/>
  <c r="AK1572" i="1"/>
  <c r="AO1572" i="1" s="1"/>
  <c r="AL1572" i="1"/>
  <c r="AM1572" i="1"/>
  <c r="AN1572" i="1"/>
  <c r="AP1572" i="1"/>
  <c r="AQ1572" i="1" s="1"/>
  <c r="AR1572" i="1"/>
  <c r="AK1573" i="1"/>
  <c r="AL1573" i="1"/>
  <c r="AM1573" i="1"/>
  <c r="AN1573" i="1"/>
  <c r="AO1573" i="1"/>
  <c r="AQ1573" i="1" s="1"/>
  <c r="AP1573" i="1"/>
  <c r="AR1573" i="1"/>
  <c r="AK1574" i="1"/>
  <c r="AL1574" i="1"/>
  <c r="AM1574" i="1"/>
  <c r="AN1574" i="1"/>
  <c r="AK1575" i="1"/>
  <c r="AL1575" i="1"/>
  <c r="AM1575" i="1"/>
  <c r="AN1575" i="1"/>
  <c r="AO1575" i="1"/>
  <c r="AP1575" i="1"/>
  <c r="AQ1575" i="1"/>
  <c r="AR1575" i="1"/>
  <c r="AK1576" i="1"/>
  <c r="AO1576" i="1" s="1"/>
  <c r="AL1576" i="1"/>
  <c r="AM1576" i="1"/>
  <c r="AN1576" i="1"/>
  <c r="AP1576" i="1"/>
  <c r="AQ1576" i="1" s="1"/>
  <c r="AR1576" i="1"/>
  <c r="AK1577" i="1"/>
  <c r="AL1577" i="1"/>
  <c r="AM1577" i="1"/>
  <c r="AN1577" i="1"/>
  <c r="AK1578" i="1"/>
  <c r="AL1578" i="1"/>
  <c r="AM1578" i="1"/>
  <c r="AN1578" i="1"/>
  <c r="AK1579" i="1"/>
  <c r="AL1579" i="1"/>
  <c r="AM1579" i="1"/>
  <c r="AN1579" i="1"/>
  <c r="AP1579" i="1"/>
  <c r="AK1580" i="1"/>
  <c r="AP1580" i="1" s="1"/>
  <c r="AL1580" i="1"/>
  <c r="AM1580" i="1"/>
  <c r="AN1580" i="1"/>
  <c r="AK1581" i="1"/>
  <c r="AL1581" i="1"/>
  <c r="AM1581" i="1"/>
  <c r="AN1581" i="1"/>
  <c r="AO1581" i="1"/>
  <c r="AQ1581" i="1" s="1"/>
  <c r="AP1581" i="1"/>
  <c r="AR1581" i="1"/>
  <c r="AK1582" i="1"/>
  <c r="AL1582" i="1"/>
  <c r="AM1582" i="1"/>
  <c r="AN1582" i="1"/>
  <c r="AP1582" i="1"/>
  <c r="AK1583" i="1"/>
  <c r="AL1583" i="1"/>
  <c r="AM1583" i="1"/>
  <c r="AN1583" i="1"/>
  <c r="AO1583" i="1"/>
  <c r="AP1583" i="1"/>
  <c r="AQ1583" i="1"/>
  <c r="AR1583" i="1"/>
  <c r="AK1584" i="1"/>
  <c r="AL1584" i="1"/>
  <c r="AM1584" i="1"/>
  <c r="AN1584" i="1"/>
  <c r="AP1584" i="1"/>
  <c r="AK1585" i="1"/>
  <c r="AL1585" i="1"/>
  <c r="AM1585" i="1"/>
  <c r="AN1585" i="1"/>
  <c r="AK1586" i="1"/>
  <c r="AL1586" i="1"/>
  <c r="AM1586" i="1"/>
  <c r="AN1586" i="1"/>
  <c r="AK1587" i="1"/>
  <c r="AL1587" i="1"/>
  <c r="AM1587" i="1"/>
  <c r="AN1587" i="1"/>
  <c r="AK1588" i="1"/>
  <c r="AP1588" i="1" s="1"/>
  <c r="AL1588" i="1"/>
  <c r="AM1588" i="1"/>
  <c r="AN1588" i="1"/>
  <c r="AK1589" i="1"/>
  <c r="AL1589" i="1"/>
  <c r="AM1589" i="1"/>
  <c r="AN1589" i="1"/>
  <c r="AO1589" i="1"/>
  <c r="AQ1589" i="1" s="1"/>
  <c r="AP1589" i="1"/>
  <c r="AR1589" i="1"/>
  <c r="AK1590" i="1"/>
  <c r="AL1590" i="1"/>
  <c r="AM1590" i="1"/>
  <c r="AN1590" i="1"/>
  <c r="AP1590" i="1"/>
  <c r="AK1591" i="1"/>
  <c r="AL1591" i="1"/>
  <c r="AM1591" i="1"/>
  <c r="AN1591" i="1"/>
  <c r="AO1591" i="1"/>
  <c r="AQ1591" i="1" s="1"/>
  <c r="AR1591" i="1" s="1"/>
  <c r="AP1591" i="1"/>
  <c r="AK1592" i="1"/>
  <c r="AL1592" i="1"/>
  <c r="AM1592" i="1"/>
  <c r="AN1592" i="1"/>
  <c r="AP1592" i="1"/>
  <c r="AK1593" i="1"/>
  <c r="AL1593" i="1"/>
  <c r="AM1593" i="1"/>
  <c r="AN1593" i="1"/>
  <c r="AK1594" i="1"/>
  <c r="AL1594" i="1"/>
  <c r="AM1594" i="1"/>
  <c r="AN1594" i="1"/>
  <c r="AK1595" i="1"/>
  <c r="AL1595" i="1"/>
  <c r="AM1595" i="1"/>
  <c r="AN1595" i="1"/>
  <c r="AK1596" i="1"/>
  <c r="AL1596" i="1"/>
  <c r="AM1596" i="1"/>
  <c r="AN1596" i="1"/>
  <c r="AK1597" i="1"/>
  <c r="AL1597" i="1"/>
  <c r="AM1597" i="1"/>
  <c r="AN1597" i="1"/>
  <c r="AO1597" i="1"/>
  <c r="AP1597" i="1"/>
  <c r="AR1597" i="1"/>
  <c r="AK1598" i="1"/>
  <c r="AL1598" i="1"/>
  <c r="AM1598" i="1"/>
  <c r="AN1598" i="1"/>
  <c r="AP1598" i="1"/>
  <c r="AK1599" i="1"/>
  <c r="AL1599" i="1"/>
  <c r="AM1599" i="1"/>
  <c r="AN1599" i="1"/>
  <c r="AO1599" i="1"/>
  <c r="AP1599" i="1"/>
  <c r="AQ1599" i="1"/>
  <c r="AR1599" i="1"/>
  <c r="AK1600" i="1"/>
  <c r="AL1600" i="1"/>
  <c r="AM1600" i="1"/>
  <c r="AN1600" i="1"/>
  <c r="AP1600" i="1"/>
  <c r="AK1601" i="1"/>
  <c r="AL1601" i="1"/>
  <c r="AM1601" i="1"/>
  <c r="AN1601" i="1"/>
  <c r="AK1602" i="1"/>
  <c r="AL1602" i="1"/>
  <c r="AM1602" i="1"/>
  <c r="AN1602" i="1"/>
  <c r="AK1603" i="1"/>
  <c r="AL1603" i="1"/>
  <c r="AM1603" i="1"/>
  <c r="AN1603" i="1"/>
  <c r="AK1604" i="1"/>
  <c r="AL1604" i="1"/>
  <c r="AM1604" i="1"/>
  <c r="AN1604" i="1"/>
  <c r="AK1605" i="1"/>
  <c r="AL1605" i="1"/>
  <c r="AM1605" i="1"/>
  <c r="AN1605" i="1"/>
  <c r="AO1605" i="1"/>
  <c r="AQ1605" i="1" s="1"/>
  <c r="AR1605" i="1" s="1"/>
  <c r="AP1605" i="1"/>
  <c r="AK1606" i="1"/>
  <c r="AL1606" i="1"/>
  <c r="AM1606" i="1"/>
  <c r="AN1606" i="1"/>
  <c r="AP1606" i="1"/>
  <c r="AK1607" i="1"/>
  <c r="AL1607" i="1"/>
  <c r="AM1607" i="1"/>
  <c r="AN1607" i="1"/>
  <c r="AO1607" i="1"/>
  <c r="AP1607" i="1"/>
  <c r="AQ1607" i="1"/>
  <c r="AR1607" i="1"/>
  <c r="AK1608" i="1"/>
  <c r="AL1608" i="1"/>
  <c r="AM1608" i="1"/>
  <c r="AN1608" i="1"/>
  <c r="AP1608" i="1"/>
  <c r="AK1609" i="1"/>
  <c r="AL1609" i="1"/>
  <c r="AM1609" i="1"/>
  <c r="AN1609" i="1"/>
  <c r="AK1610" i="1"/>
  <c r="AL1610" i="1"/>
  <c r="AM1610" i="1"/>
  <c r="AN1610" i="1"/>
  <c r="AK1611" i="1"/>
  <c r="AL1611" i="1"/>
  <c r="AM1611" i="1"/>
  <c r="AN1611" i="1"/>
  <c r="AP1611" i="1"/>
  <c r="AK1612" i="1"/>
  <c r="AL1612" i="1"/>
  <c r="AM1612" i="1"/>
  <c r="AN1612" i="1"/>
  <c r="AK1613" i="1"/>
  <c r="AL1613" i="1"/>
  <c r="AM1613" i="1"/>
  <c r="AN1613" i="1"/>
  <c r="AO1613" i="1"/>
  <c r="AP1613" i="1"/>
  <c r="AK1614" i="1"/>
  <c r="AL1614" i="1"/>
  <c r="AM1614" i="1"/>
  <c r="AN1614" i="1"/>
  <c r="AP1614" i="1"/>
  <c r="AK1615" i="1"/>
  <c r="AL1615" i="1"/>
  <c r="AM1615" i="1"/>
  <c r="AN1615" i="1"/>
  <c r="AO1615" i="1"/>
  <c r="AQ1615" i="1" s="1"/>
  <c r="AP1615" i="1"/>
  <c r="AR1615" i="1"/>
  <c r="AK1616" i="1"/>
  <c r="AL1616" i="1"/>
  <c r="AM1616" i="1"/>
  <c r="AN1616" i="1"/>
  <c r="AP1616" i="1"/>
  <c r="AK1617" i="1"/>
  <c r="AL1617" i="1"/>
  <c r="AM1617" i="1"/>
  <c r="AN1617" i="1"/>
  <c r="AK1618" i="1"/>
  <c r="AL1618" i="1"/>
  <c r="AM1618" i="1"/>
  <c r="AN1618" i="1"/>
  <c r="AK1619" i="1"/>
  <c r="AL1619" i="1"/>
  <c r="AM1619" i="1"/>
  <c r="AN1619" i="1"/>
  <c r="AK1620" i="1"/>
  <c r="AL1620" i="1"/>
  <c r="AM1620" i="1"/>
  <c r="AN1620" i="1"/>
  <c r="AK1621" i="1"/>
  <c r="AL1621" i="1"/>
  <c r="AM1621" i="1"/>
  <c r="AN1621" i="1"/>
  <c r="AO1621" i="1"/>
  <c r="AQ1621" i="1" s="1"/>
  <c r="AP1621" i="1"/>
  <c r="AR1621" i="1"/>
  <c r="AK1622" i="1"/>
  <c r="AL1622" i="1"/>
  <c r="AM1622" i="1"/>
  <c r="AN1622" i="1"/>
  <c r="AP1622" i="1"/>
  <c r="AK1623" i="1"/>
  <c r="AL1623" i="1"/>
  <c r="AM1623" i="1"/>
  <c r="AN1623" i="1"/>
  <c r="AP1623" i="1"/>
  <c r="AK1624" i="1"/>
  <c r="AL1624" i="1"/>
  <c r="AM1624" i="1"/>
  <c r="AN1624" i="1"/>
  <c r="AP1624" i="1"/>
  <c r="AK1625" i="1"/>
  <c r="AL1625" i="1"/>
  <c r="AM1625" i="1"/>
  <c r="AN1625" i="1"/>
  <c r="AO1625" i="1"/>
  <c r="AQ1625" i="1" s="1"/>
  <c r="AP1625" i="1"/>
  <c r="AR1625" i="1"/>
  <c r="AK1626" i="1"/>
  <c r="AO1626" i="1" s="1"/>
  <c r="AL1626" i="1"/>
  <c r="AM1626" i="1"/>
  <c r="AN1626" i="1"/>
  <c r="AP1626" i="1"/>
  <c r="AQ1626" i="1" s="1"/>
  <c r="AR1626" i="1"/>
  <c r="AK1627" i="1"/>
  <c r="AO1627" i="1" s="1"/>
  <c r="AL1627" i="1"/>
  <c r="AM1627" i="1"/>
  <c r="AN1627" i="1"/>
  <c r="AK1628" i="1"/>
  <c r="AP1628" i="1" s="1"/>
  <c r="AL1628" i="1"/>
  <c r="AM1628" i="1"/>
  <c r="AN1628" i="1"/>
  <c r="AK1629" i="1"/>
  <c r="AL1629" i="1"/>
  <c r="AM1629" i="1"/>
  <c r="AN1629" i="1"/>
  <c r="AK1630" i="1"/>
  <c r="AL1630" i="1"/>
  <c r="AM1630" i="1"/>
  <c r="AN1630" i="1"/>
  <c r="AK1631" i="1"/>
  <c r="AP1631" i="1" s="1"/>
  <c r="AL1631" i="1"/>
  <c r="AM1631" i="1"/>
  <c r="AN1631" i="1"/>
  <c r="AO1631" i="1"/>
  <c r="AQ1631" i="1" s="1"/>
  <c r="AR1631" i="1"/>
  <c r="AK1632" i="1"/>
  <c r="AP1632" i="1" s="1"/>
  <c r="AL1632" i="1"/>
  <c r="AM1632" i="1"/>
  <c r="AN1632" i="1"/>
  <c r="AK1633" i="1"/>
  <c r="AL1633" i="1"/>
  <c r="AM1633" i="1"/>
  <c r="AN1633" i="1"/>
  <c r="AK1634" i="1"/>
  <c r="AL1634" i="1"/>
  <c r="AM1634" i="1"/>
  <c r="AN1634" i="1"/>
  <c r="AK1635" i="1"/>
  <c r="AR1635" i="1" s="1"/>
  <c r="AL1635" i="1"/>
  <c r="AM1635" i="1"/>
  <c r="AN1635" i="1"/>
  <c r="AO1635" i="1"/>
  <c r="AK1636" i="1"/>
  <c r="AL1636" i="1"/>
  <c r="AM1636" i="1"/>
  <c r="AN1636" i="1"/>
  <c r="AP1636" i="1"/>
  <c r="AK1637" i="1"/>
  <c r="AL1637" i="1"/>
  <c r="AM1637" i="1"/>
  <c r="AN1637" i="1"/>
  <c r="AO1637" i="1"/>
  <c r="AQ1637" i="1" s="1"/>
  <c r="AR1637" i="1" s="1"/>
  <c r="AP1637" i="1"/>
  <c r="AK1638" i="1"/>
  <c r="AO1638" i="1" s="1"/>
  <c r="AL1638" i="1"/>
  <c r="AM1638" i="1"/>
  <c r="AN1638" i="1"/>
  <c r="AP1638" i="1"/>
  <c r="AQ1638" i="1" s="1"/>
  <c r="AR1638" i="1"/>
  <c r="AK1639" i="1"/>
  <c r="AL1639" i="1"/>
  <c r="AM1639" i="1"/>
  <c r="AN1639" i="1"/>
  <c r="AO1639" i="1"/>
  <c r="AP1639" i="1"/>
  <c r="AQ1639" i="1"/>
  <c r="AR1639" i="1"/>
  <c r="AK1640" i="1"/>
  <c r="AL1640" i="1"/>
  <c r="AM1640" i="1"/>
  <c r="AN1640" i="1"/>
  <c r="AK1641" i="1"/>
  <c r="AL1641" i="1"/>
  <c r="AM1641" i="1"/>
  <c r="AN1641" i="1"/>
  <c r="AO1641" i="1"/>
  <c r="AQ1641" i="1" s="1"/>
  <c r="AP1641" i="1"/>
  <c r="AR1641" i="1"/>
  <c r="AK1642" i="1"/>
  <c r="AL1642" i="1"/>
  <c r="AM1642" i="1"/>
  <c r="AN1642" i="1"/>
  <c r="AP1642" i="1"/>
  <c r="AK1643" i="1"/>
  <c r="AO1643" i="1" s="1"/>
  <c r="AL1643" i="1"/>
  <c r="AM1643" i="1"/>
  <c r="AN1643" i="1"/>
  <c r="AP1643" i="1"/>
  <c r="AR1643" i="1"/>
  <c r="AK1644" i="1"/>
  <c r="AL1644" i="1"/>
  <c r="AM1644" i="1"/>
  <c r="AN1644" i="1"/>
  <c r="AK1645" i="1"/>
  <c r="AL1645" i="1"/>
  <c r="AM1645" i="1"/>
  <c r="AN1645" i="1"/>
  <c r="AK1646" i="1"/>
  <c r="AL1646" i="1"/>
  <c r="AM1646" i="1"/>
  <c r="AN1646" i="1"/>
  <c r="AR1646" i="1"/>
  <c r="AK1647" i="1"/>
  <c r="AO1647" i="1" s="1"/>
  <c r="AQ1647" i="1" s="1"/>
  <c r="AL1647" i="1"/>
  <c r="AM1647" i="1"/>
  <c r="AN1647" i="1"/>
  <c r="AP1647" i="1"/>
  <c r="AR1647" i="1"/>
  <c r="AK1648" i="1"/>
  <c r="AO1648" i="1" s="1"/>
  <c r="AL1648" i="1"/>
  <c r="AM1648" i="1"/>
  <c r="AN1648" i="1"/>
  <c r="AP1648" i="1"/>
  <c r="AK1649" i="1"/>
  <c r="AL1649" i="1"/>
  <c r="AM1649" i="1"/>
  <c r="AN1649" i="1"/>
  <c r="AK1650" i="1"/>
  <c r="AL1650" i="1"/>
  <c r="AM1650" i="1"/>
  <c r="AN1650" i="1"/>
  <c r="AK1651" i="1"/>
  <c r="AP1651" i="1" s="1"/>
  <c r="AL1651" i="1"/>
  <c r="AO1651" i="1" s="1"/>
  <c r="AQ1651" i="1" s="1"/>
  <c r="AR1651" i="1" s="1"/>
  <c r="AM1651" i="1"/>
  <c r="AN1651" i="1"/>
  <c r="AK1652" i="1"/>
  <c r="AL1652" i="1"/>
  <c r="AM1652" i="1"/>
  <c r="AN1652" i="1"/>
  <c r="AP1652" i="1"/>
  <c r="AK1653" i="1"/>
  <c r="AL1653" i="1"/>
  <c r="AM1653" i="1"/>
  <c r="AN1653" i="1"/>
  <c r="AO1653" i="1"/>
  <c r="AQ1653" i="1" s="1"/>
  <c r="AR1653" i="1" s="1"/>
  <c r="AP1653" i="1"/>
  <c r="AK1654" i="1"/>
  <c r="AL1654" i="1"/>
  <c r="AM1654" i="1"/>
  <c r="AN1654" i="1"/>
  <c r="AP1654" i="1"/>
  <c r="AK1655" i="1"/>
  <c r="AL1655" i="1"/>
  <c r="AM1655" i="1"/>
  <c r="AN1655" i="1"/>
  <c r="AP1655" i="1"/>
  <c r="AK1656" i="1"/>
  <c r="AO1656" i="1" s="1"/>
  <c r="AL1656" i="1"/>
  <c r="AM1656" i="1"/>
  <c r="AN1656" i="1"/>
  <c r="AP1656" i="1"/>
  <c r="AQ1656" i="1"/>
  <c r="AR1656" i="1"/>
  <c r="AK1657" i="1"/>
  <c r="AL1657" i="1"/>
  <c r="AM1657" i="1"/>
  <c r="AN1657" i="1"/>
  <c r="AO1657" i="1"/>
  <c r="AP1657" i="1"/>
  <c r="AQ1657" i="1"/>
  <c r="AR1657" i="1"/>
  <c r="AK1658" i="1"/>
  <c r="AL1658" i="1"/>
  <c r="AM1658" i="1"/>
  <c r="AN1658" i="1"/>
  <c r="AP1658" i="1"/>
  <c r="AK1659" i="1"/>
  <c r="AO1659" i="1" s="1"/>
  <c r="AL1659" i="1"/>
  <c r="AM1659" i="1"/>
  <c r="AN1659" i="1"/>
  <c r="AR1659" i="1"/>
  <c r="AK1660" i="1"/>
  <c r="AO1660" i="1" s="1"/>
  <c r="AL1660" i="1"/>
  <c r="AM1660" i="1"/>
  <c r="AN1660" i="1"/>
  <c r="AR1660" i="1"/>
  <c r="AK1661" i="1"/>
  <c r="AL1661" i="1"/>
  <c r="AM1661" i="1"/>
  <c r="AN1661" i="1"/>
  <c r="AK1662" i="1"/>
  <c r="AL1662" i="1"/>
  <c r="AM1662" i="1"/>
  <c r="AN1662" i="1"/>
  <c r="AK1663" i="1"/>
  <c r="AP1663" i="1" s="1"/>
  <c r="AL1663" i="1"/>
  <c r="AM1663" i="1"/>
  <c r="AN1663" i="1"/>
  <c r="AO1663" i="1"/>
  <c r="AQ1663" i="1" s="1"/>
  <c r="AK1664" i="1"/>
  <c r="AO1664" i="1" s="1"/>
  <c r="AL1664" i="1"/>
  <c r="AM1664" i="1"/>
  <c r="AN1664" i="1"/>
  <c r="AK1665" i="1"/>
  <c r="AP1665" i="1" s="1"/>
  <c r="AL1665" i="1"/>
  <c r="AM1665" i="1"/>
  <c r="AN1665" i="1"/>
  <c r="AK1666" i="1"/>
  <c r="AL1666" i="1"/>
  <c r="AM1666" i="1"/>
  <c r="AN1666" i="1"/>
  <c r="AK1667" i="1"/>
  <c r="AL1667" i="1"/>
  <c r="AO1667" i="1" s="1"/>
  <c r="AM1667" i="1"/>
  <c r="AN1667" i="1"/>
  <c r="AK1668" i="1"/>
  <c r="AL1668" i="1"/>
  <c r="AM1668" i="1"/>
  <c r="AN1668" i="1"/>
  <c r="AP1668" i="1"/>
  <c r="AK1669" i="1"/>
  <c r="AL1669" i="1"/>
  <c r="AM1669" i="1"/>
  <c r="AN1669" i="1"/>
  <c r="AO1669" i="1"/>
  <c r="AP1669" i="1"/>
  <c r="AR1669" i="1"/>
  <c r="AK1670" i="1"/>
  <c r="AL1670" i="1"/>
  <c r="AM1670" i="1"/>
  <c r="AN1670" i="1"/>
  <c r="AP1670" i="1"/>
  <c r="AK1671" i="1"/>
  <c r="AL1671" i="1"/>
  <c r="AM1671" i="1"/>
  <c r="AN1671" i="1"/>
  <c r="AO1671" i="1"/>
  <c r="AP1671" i="1"/>
  <c r="AQ1671" i="1"/>
  <c r="AR1671" i="1"/>
  <c r="AK1672" i="1"/>
  <c r="AL1672" i="1"/>
  <c r="AM1672" i="1"/>
  <c r="AN1672" i="1"/>
  <c r="AK1673" i="1"/>
  <c r="AL1673" i="1"/>
  <c r="AM1673" i="1"/>
  <c r="AN1673" i="1"/>
  <c r="AO1673" i="1"/>
  <c r="AQ1673" i="1" s="1"/>
  <c r="AR1673" i="1" s="1"/>
  <c r="AP1673" i="1"/>
  <c r="AK1674" i="1"/>
  <c r="AO1674" i="1" s="1"/>
  <c r="AL1674" i="1"/>
  <c r="AM1674" i="1"/>
  <c r="AN1674" i="1"/>
  <c r="AP1674" i="1"/>
  <c r="AQ1674" i="1" s="1"/>
  <c r="AR1674" i="1"/>
  <c r="AK1675" i="1"/>
  <c r="AO1675" i="1" s="1"/>
  <c r="AQ1675" i="1" s="1"/>
  <c r="AR1675" i="1" s="1"/>
  <c r="AL1675" i="1"/>
  <c r="AM1675" i="1"/>
  <c r="AN1675" i="1"/>
  <c r="AP1675" i="1"/>
  <c r="AK1676" i="1"/>
  <c r="AL1676" i="1"/>
  <c r="AM1676" i="1"/>
  <c r="AN1676" i="1"/>
  <c r="AK1677" i="1"/>
  <c r="AL1677" i="1"/>
  <c r="AM1677" i="1"/>
  <c r="AN1677" i="1"/>
  <c r="AK1678" i="1"/>
  <c r="AL1678" i="1"/>
  <c r="AM1678" i="1"/>
  <c r="AN1678" i="1"/>
  <c r="AK1679" i="1"/>
  <c r="AO1679" i="1" s="1"/>
  <c r="AQ1679" i="1" s="1"/>
  <c r="AL1679" i="1"/>
  <c r="AM1679" i="1"/>
  <c r="AN1679" i="1"/>
  <c r="AP1679" i="1"/>
  <c r="AR1679" i="1"/>
  <c r="AK1680" i="1"/>
  <c r="AL1680" i="1"/>
  <c r="AM1680" i="1"/>
  <c r="AN1680" i="1"/>
  <c r="AP1680" i="1"/>
  <c r="AK1681" i="1"/>
  <c r="AL1681" i="1"/>
  <c r="AM1681" i="1"/>
  <c r="AN1681" i="1"/>
  <c r="AK1682" i="1"/>
  <c r="AL1682" i="1"/>
  <c r="AM1682" i="1"/>
  <c r="AN1682" i="1"/>
  <c r="AK1683" i="1"/>
  <c r="AP1683" i="1" s="1"/>
  <c r="AL1683" i="1"/>
  <c r="AO1683" i="1" s="1"/>
  <c r="AQ1683" i="1" s="1"/>
  <c r="AR1683" i="1" s="1"/>
  <c r="AM1683" i="1"/>
  <c r="AN1683" i="1"/>
  <c r="AK1684" i="1"/>
  <c r="AO1684" i="1" s="1"/>
  <c r="AQ1684" i="1" s="1"/>
  <c r="AL1684" i="1"/>
  <c r="AM1684" i="1"/>
  <c r="AN1684" i="1"/>
  <c r="AP1684" i="1"/>
  <c r="AR1684" i="1"/>
  <c r="AK1685" i="1"/>
  <c r="AL1685" i="1"/>
  <c r="AM1685" i="1"/>
  <c r="AN1685" i="1"/>
  <c r="AO1685" i="1"/>
  <c r="AQ1685" i="1" s="1"/>
  <c r="AR1685" i="1" s="1"/>
  <c r="AP1685" i="1"/>
  <c r="AK1686" i="1"/>
  <c r="AO1686" i="1" s="1"/>
  <c r="AL1686" i="1"/>
  <c r="AM1686" i="1"/>
  <c r="AN1686" i="1"/>
  <c r="AP1686" i="1"/>
  <c r="AQ1686" i="1" s="1"/>
  <c r="AK1687" i="1"/>
  <c r="AL1687" i="1"/>
  <c r="AM1687" i="1"/>
  <c r="AN1687" i="1"/>
  <c r="AK1688" i="1"/>
  <c r="AL1688" i="1"/>
  <c r="AM1688" i="1"/>
  <c r="AN1688" i="1"/>
  <c r="AP1688" i="1"/>
  <c r="AK1689" i="1"/>
  <c r="AL1689" i="1"/>
  <c r="AM1689" i="1"/>
  <c r="AN1689" i="1"/>
  <c r="AO1689" i="1"/>
  <c r="AQ1689" i="1" s="1"/>
  <c r="AR1689" i="1" s="1"/>
  <c r="AP1689" i="1"/>
  <c r="AK1690" i="1"/>
  <c r="AL1690" i="1"/>
  <c r="AM1690" i="1"/>
  <c r="AN1690" i="1"/>
  <c r="AP1690" i="1"/>
  <c r="AK1691" i="1"/>
  <c r="AO1691" i="1" s="1"/>
  <c r="AL1691" i="1"/>
  <c r="AM1691" i="1"/>
  <c r="AN1691" i="1"/>
  <c r="AP1691" i="1"/>
  <c r="AK1692" i="1"/>
  <c r="AP1692" i="1" s="1"/>
  <c r="AL1692" i="1"/>
  <c r="AM1692" i="1"/>
  <c r="AN1692" i="1"/>
  <c r="AK1693" i="1"/>
  <c r="AL1693" i="1"/>
  <c r="AM1693" i="1"/>
  <c r="AN1693" i="1"/>
  <c r="AK1694" i="1"/>
  <c r="AL1694" i="1"/>
  <c r="AM1694" i="1"/>
  <c r="AN1694" i="1"/>
  <c r="AK1695" i="1"/>
  <c r="AL1695" i="1"/>
  <c r="AM1695" i="1"/>
  <c r="AN1695" i="1"/>
  <c r="AK1696" i="1"/>
  <c r="AP1696" i="1" s="1"/>
  <c r="AL1696" i="1"/>
  <c r="AM1696" i="1"/>
  <c r="AN1696" i="1"/>
  <c r="AK1697" i="1"/>
  <c r="AL1697" i="1"/>
  <c r="AM1697" i="1"/>
  <c r="AN1697" i="1"/>
  <c r="AP1697" i="1"/>
  <c r="AK1698" i="1"/>
  <c r="AL1698" i="1"/>
  <c r="AM1698" i="1"/>
  <c r="AN1698" i="1"/>
  <c r="AK1699" i="1"/>
  <c r="AL1699" i="1"/>
  <c r="AM1699" i="1"/>
  <c r="AO1699" i="1" s="1"/>
  <c r="AN1699" i="1"/>
  <c r="AK1700" i="1"/>
  <c r="AL1700" i="1"/>
  <c r="AM1700" i="1"/>
  <c r="AN1700" i="1"/>
  <c r="AP1700" i="1"/>
  <c r="AK1701" i="1"/>
  <c r="AL1701" i="1"/>
  <c r="AM1701" i="1"/>
  <c r="AN1701" i="1"/>
  <c r="AO1701" i="1"/>
  <c r="AP1701" i="1"/>
  <c r="AR1701" i="1"/>
  <c r="AK1702" i="1"/>
  <c r="AL1702" i="1"/>
  <c r="AM1702" i="1"/>
  <c r="AN1702" i="1"/>
  <c r="AP1702" i="1"/>
  <c r="AK1703" i="1"/>
  <c r="AL1703" i="1"/>
  <c r="AM1703" i="1"/>
  <c r="AN1703" i="1"/>
  <c r="AO1703" i="1"/>
  <c r="AP1703" i="1"/>
  <c r="AK1704" i="1"/>
  <c r="AL1704" i="1"/>
  <c r="AM1704" i="1"/>
  <c r="AN1704" i="1"/>
  <c r="AK1705" i="1"/>
  <c r="AL1705" i="1"/>
  <c r="AM1705" i="1"/>
  <c r="AO1705" i="1" s="1"/>
  <c r="AQ1705" i="1" s="1"/>
  <c r="AR1705" i="1" s="1"/>
  <c r="AN1705" i="1"/>
  <c r="AP1705" i="1"/>
  <c r="AK1706" i="1"/>
  <c r="AO1706" i="1" s="1"/>
  <c r="AL1706" i="1"/>
  <c r="AM1706" i="1"/>
  <c r="AN1706" i="1"/>
  <c r="AP1706" i="1"/>
  <c r="AQ1706" i="1" s="1"/>
  <c r="AR1706" i="1"/>
  <c r="AK1707" i="1"/>
  <c r="AO1707" i="1" s="1"/>
  <c r="AL1707" i="1"/>
  <c r="AM1707" i="1"/>
  <c r="AN1707" i="1"/>
  <c r="AP1707" i="1"/>
  <c r="AQ1707" i="1"/>
  <c r="AR1707" i="1" s="1"/>
  <c r="AK1708" i="1"/>
  <c r="AL1708" i="1"/>
  <c r="AM1708" i="1"/>
  <c r="AN1708" i="1"/>
  <c r="AK1709" i="1"/>
  <c r="AP1709" i="1" s="1"/>
  <c r="AL1709" i="1"/>
  <c r="AM1709" i="1"/>
  <c r="AN1709" i="1"/>
  <c r="AO1709" i="1"/>
  <c r="AQ1709" i="1" s="1"/>
  <c r="AR1709" i="1" s="1"/>
  <c r="AK1710" i="1"/>
  <c r="AL1710" i="1"/>
  <c r="AM1710" i="1"/>
  <c r="AN1710" i="1"/>
  <c r="AR1710" i="1"/>
  <c r="AK1711" i="1"/>
  <c r="AO1711" i="1" s="1"/>
  <c r="AQ1711" i="1" s="1"/>
  <c r="AL1711" i="1"/>
  <c r="AM1711" i="1"/>
  <c r="AN1711" i="1"/>
  <c r="AP1711" i="1"/>
  <c r="AR1711" i="1"/>
  <c r="AK1712" i="1"/>
  <c r="AP1712" i="1" s="1"/>
  <c r="AL1712" i="1"/>
  <c r="AM1712" i="1"/>
  <c r="AN1712" i="1"/>
  <c r="AK1713" i="1"/>
  <c r="AL1713" i="1"/>
  <c r="AM1713" i="1"/>
  <c r="AN1713" i="1"/>
  <c r="AK1714" i="1"/>
  <c r="AL1714" i="1"/>
  <c r="AM1714" i="1"/>
  <c r="AN1714" i="1"/>
  <c r="AK1715" i="1"/>
  <c r="AP1715" i="1" s="1"/>
  <c r="AL1715" i="1"/>
  <c r="AM1715" i="1"/>
  <c r="AN1715" i="1"/>
  <c r="AO1715" i="1"/>
  <c r="AR1715" i="1"/>
  <c r="AK1716" i="1"/>
  <c r="AL1716" i="1"/>
  <c r="AM1716" i="1"/>
  <c r="AN1716" i="1"/>
  <c r="AP1716" i="1"/>
  <c r="AK1717" i="1"/>
  <c r="AL1717" i="1"/>
  <c r="AM1717" i="1"/>
  <c r="AN1717" i="1"/>
  <c r="AO1717" i="1"/>
  <c r="AP1717" i="1"/>
  <c r="AR1717" i="1"/>
  <c r="AK1718" i="1"/>
  <c r="AL1718" i="1"/>
  <c r="AM1718" i="1"/>
  <c r="AN1718" i="1"/>
  <c r="AP1718" i="1"/>
  <c r="AK1719" i="1"/>
  <c r="AR1719" i="1" s="1"/>
  <c r="AL1719" i="1"/>
  <c r="AM1719" i="1"/>
  <c r="AN1719" i="1"/>
  <c r="AO1719" i="1"/>
  <c r="AK1720" i="1"/>
  <c r="AL1720" i="1"/>
  <c r="AM1720" i="1"/>
  <c r="AN1720" i="1"/>
  <c r="AP1720" i="1"/>
  <c r="AK1721" i="1"/>
  <c r="AL1721" i="1"/>
  <c r="AM1721" i="1"/>
  <c r="AN1721" i="1"/>
  <c r="AO1721" i="1"/>
  <c r="AP1721" i="1"/>
  <c r="AQ1721" i="1"/>
  <c r="AR1721" i="1" s="1"/>
  <c r="AK1722" i="1"/>
  <c r="AO1722" i="1" s="1"/>
  <c r="AL1722" i="1"/>
  <c r="AM1722" i="1"/>
  <c r="AN1722" i="1"/>
  <c r="AP1722" i="1"/>
  <c r="AQ1722" i="1" s="1"/>
  <c r="AR1722" i="1"/>
  <c r="AK1723" i="1"/>
  <c r="AO1723" i="1" s="1"/>
  <c r="AL1723" i="1"/>
  <c r="AM1723" i="1"/>
  <c r="AN1723" i="1"/>
  <c r="AP1723" i="1"/>
  <c r="AQ1723" i="1" s="1"/>
  <c r="AK1724" i="1"/>
  <c r="AL1724" i="1"/>
  <c r="AM1724" i="1"/>
  <c r="AN1724" i="1"/>
  <c r="AK1725" i="1"/>
  <c r="AL1725" i="1"/>
  <c r="AM1725" i="1"/>
  <c r="AN1725" i="1"/>
  <c r="AK1726" i="1"/>
  <c r="AO1726" i="1" s="1"/>
  <c r="AL1726" i="1"/>
  <c r="AM1726" i="1"/>
  <c r="AN1726" i="1"/>
  <c r="AP1726" i="1"/>
  <c r="AK1727" i="1"/>
  <c r="AP1727" i="1" s="1"/>
  <c r="AL1727" i="1"/>
  <c r="AM1727" i="1"/>
  <c r="AN1727" i="1"/>
  <c r="AO1727" i="1"/>
  <c r="AQ1727" i="1" s="1"/>
  <c r="AR1727" i="1"/>
  <c r="AK1728" i="1"/>
  <c r="AL1728" i="1"/>
  <c r="AM1728" i="1"/>
  <c r="AN1728" i="1"/>
  <c r="AK1729" i="1"/>
  <c r="AL1729" i="1"/>
  <c r="AM1729" i="1"/>
  <c r="AN1729" i="1"/>
  <c r="AK1730" i="1"/>
  <c r="AL1730" i="1"/>
  <c r="AM1730" i="1"/>
  <c r="AN1730" i="1"/>
  <c r="AR1730" i="1"/>
  <c r="AK1731" i="1"/>
  <c r="AR1731" i="1" s="1"/>
  <c r="AL1731" i="1"/>
  <c r="AM1731" i="1"/>
  <c r="AN1731" i="1"/>
  <c r="AO1731" i="1"/>
  <c r="AK1732" i="1"/>
  <c r="AL1732" i="1"/>
  <c r="AM1732" i="1"/>
  <c r="AN1732" i="1"/>
  <c r="AP1732" i="1"/>
  <c r="AK1733" i="1"/>
  <c r="AL1733" i="1"/>
  <c r="AM1733" i="1"/>
  <c r="AN1733" i="1"/>
  <c r="AO1733" i="1"/>
  <c r="AQ1733" i="1" s="1"/>
  <c r="AP1733" i="1"/>
  <c r="AR1733" i="1"/>
  <c r="AK1734" i="1"/>
  <c r="AO1734" i="1" s="1"/>
  <c r="AL1734" i="1"/>
  <c r="AM1734" i="1"/>
  <c r="AN1734" i="1"/>
  <c r="AP1734" i="1"/>
  <c r="AQ1734" i="1" s="1"/>
  <c r="AR1734" i="1"/>
  <c r="AK1735" i="1"/>
  <c r="AL1735" i="1"/>
  <c r="AM1735" i="1"/>
  <c r="AN1735" i="1"/>
  <c r="AO1735" i="1"/>
  <c r="AP1735" i="1"/>
  <c r="AQ1735" i="1"/>
  <c r="AR1735" i="1"/>
  <c r="AK1736" i="1"/>
  <c r="AO1736" i="1" s="1"/>
  <c r="AL1736" i="1"/>
  <c r="AM1736" i="1"/>
  <c r="AN1736" i="1"/>
  <c r="AP1736" i="1"/>
  <c r="AQ1736" i="1"/>
  <c r="AR1736" i="1"/>
  <c r="AK1737" i="1"/>
  <c r="AL1737" i="1"/>
  <c r="AM1737" i="1"/>
  <c r="AN1737" i="1"/>
  <c r="AO1737" i="1"/>
  <c r="AP1737" i="1"/>
  <c r="AQ1737" i="1" s="1"/>
  <c r="AR1737" i="1"/>
  <c r="AK1738" i="1"/>
  <c r="AL1738" i="1"/>
  <c r="AM1738" i="1"/>
  <c r="AN1738" i="1"/>
  <c r="AP1738" i="1"/>
  <c r="AK1739" i="1"/>
  <c r="AO1739" i="1" s="1"/>
  <c r="AL1739" i="1"/>
  <c r="AM1739" i="1"/>
  <c r="AN1739" i="1"/>
  <c r="AK1740" i="1"/>
  <c r="AL1740" i="1"/>
  <c r="AM1740" i="1"/>
  <c r="AN1740" i="1"/>
  <c r="AR1740" i="1"/>
  <c r="AK1741" i="1"/>
  <c r="AP1741" i="1" s="1"/>
  <c r="AL1741" i="1"/>
  <c r="AM1741" i="1"/>
  <c r="AN1741" i="1"/>
  <c r="AK1742" i="1"/>
  <c r="AL1742" i="1"/>
  <c r="AM1742" i="1"/>
  <c r="AN1742" i="1"/>
  <c r="AK1743" i="1"/>
  <c r="AO1743" i="1" s="1"/>
  <c r="AL1743" i="1"/>
  <c r="AM1743" i="1"/>
  <c r="AN1743" i="1"/>
  <c r="AP1743" i="1"/>
  <c r="AR1743" i="1"/>
  <c r="AK1744" i="1"/>
  <c r="AL1744" i="1"/>
  <c r="AM1744" i="1"/>
  <c r="AN1744" i="1"/>
  <c r="AK1745" i="1"/>
  <c r="AL1745" i="1"/>
  <c r="AM1745" i="1"/>
  <c r="AN1745" i="1"/>
  <c r="AK1746" i="1"/>
  <c r="AL1746" i="1"/>
  <c r="AM1746" i="1"/>
  <c r="AN1746" i="1"/>
  <c r="AK1747" i="1"/>
  <c r="AP1747" i="1" s="1"/>
  <c r="AL1747" i="1"/>
  <c r="AM1747" i="1"/>
  <c r="AN1747" i="1"/>
  <c r="AO1747" i="1"/>
  <c r="AQ1747" i="1" s="1"/>
  <c r="AR1747" i="1" s="1"/>
  <c r="AK1748" i="1"/>
  <c r="AL1748" i="1"/>
  <c r="AM1748" i="1"/>
  <c r="AN1748" i="1"/>
  <c r="AP1748" i="1"/>
  <c r="AK1749" i="1"/>
  <c r="AL1749" i="1"/>
  <c r="AM1749" i="1"/>
  <c r="AN1749" i="1"/>
  <c r="AO1749" i="1"/>
  <c r="AP1749" i="1"/>
  <c r="AK1750" i="1"/>
  <c r="AL1750" i="1"/>
  <c r="AM1750" i="1"/>
  <c r="AN1750" i="1"/>
  <c r="AK1751" i="1"/>
  <c r="AO1751" i="1" s="1"/>
  <c r="AQ1751" i="1" s="1"/>
  <c r="AL1751" i="1"/>
  <c r="AM1751" i="1"/>
  <c r="AN1751" i="1"/>
  <c r="AP1751" i="1"/>
  <c r="AK1752" i="1"/>
  <c r="AO1752" i="1" s="1"/>
  <c r="AL1752" i="1"/>
  <c r="AM1752" i="1"/>
  <c r="AN1752" i="1"/>
  <c r="AP1752" i="1"/>
  <c r="AQ1752" i="1"/>
  <c r="AR1752" i="1"/>
  <c r="AK1753" i="1"/>
  <c r="AL1753" i="1"/>
  <c r="AM1753" i="1"/>
  <c r="AN1753" i="1"/>
  <c r="AO1753" i="1"/>
  <c r="AQ1753" i="1" s="1"/>
  <c r="AR1753" i="1" s="1"/>
  <c r="AP1753" i="1"/>
  <c r="AK1754" i="1"/>
  <c r="AL1754" i="1"/>
  <c r="AM1754" i="1"/>
  <c r="AN1754" i="1"/>
  <c r="AP1754" i="1"/>
  <c r="AK1755" i="1"/>
  <c r="AL1755" i="1"/>
  <c r="AM1755" i="1"/>
  <c r="AN1755" i="1"/>
  <c r="AP1755" i="1"/>
  <c r="AK1756" i="1"/>
  <c r="AO1756" i="1" s="1"/>
  <c r="AL1756" i="1"/>
  <c r="AM1756" i="1"/>
  <c r="AN1756" i="1"/>
  <c r="AP1756" i="1"/>
  <c r="AQ1756" i="1"/>
  <c r="AR1756" i="1"/>
  <c r="AK1757" i="1"/>
  <c r="AL1757" i="1"/>
  <c r="AM1757" i="1"/>
  <c r="AN1757" i="1"/>
  <c r="AR1757" i="1"/>
  <c r="AK1758" i="1"/>
  <c r="AL1758" i="1"/>
  <c r="AM1758" i="1"/>
  <c r="AN1758" i="1"/>
  <c r="AP1758" i="1"/>
  <c r="AK1759" i="1"/>
  <c r="AP1759" i="1" s="1"/>
  <c r="AL1759" i="1"/>
  <c r="AM1759" i="1"/>
  <c r="AN1759" i="1"/>
  <c r="AO1759" i="1"/>
  <c r="AQ1759" i="1" s="1"/>
  <c r="AK1760" i="1"/>
  <c r="AL1760" i="1"/>
  <c r="AM1760" i="1"/>
  <c r="AN1760" i="1"/>
  <c r="AR1760" i="1"/>
  <c r="AK1761" i="1"/>
  <c r="AL1761" i="1"/>
  <c r="AM1761" i="1"/>
  <c r="AN1761" i="1"/>
  <c r="AP1761" i="1"/>
  <c r="AK1762" i="1"/>
  <c r="AL1762" i="1"/>
  <c r="AM1762" i="1"/>
  <c r="AN1762" i="1"/>
  <c r="AK1763" i="1"/>
  <c r="AL1763" i="1"/>
  <c r="AM1763" i="1"/>
  <c r="AN1763" i="1"/>
  <c r="AO1763" i="1"/>
  <c r="AK1764" i="1"/>
  <c r="AL1764" i="1"/>
  <c r="AM1764" i="1"/>
  <c r="AN1764" i="1"/>
  <c r="AP1764" i="1"/>
  <c r="AK1765" i="1"/>
  <c r="AO1765" i="1" s="1"/>
  <c r="AL1765" i="1"/>
  <c r="AM1765" i="1"/>
  <c r="AN1765" i="1"/>
  <c r="AK1766" i="1"/>
  <c r="AO1766" i="1" s="1"/>
  <c r="AL1766" i="1"/>
  <c r="AM1766" i="1"/>
  <c r="AN1766" i="1"/>
  <c r="AP1766" i="1"/>
  <c r="AQ1766" i="1"/>
  <c r="AR1766" i="1"/>
  <c r="AK1767" i="1"/>
  <c r="AL1767" i="1"/>
  <c r="AM1767" i="1"/>
  <c r="AN1767" i="1"/>
  <c r="AO1767" i="1"/>
  <c r="AP1767" i="1"/>
  <c r="AR1767" i="1"/>
  <c r="AK1768" i="1"/>
  <c r="AP1768" i="1" s="1"/>
  <c r="AL1768" i="1"/>
  <c r="AM1768" i="1"/>
  <c r="AN1768" i="1"/>
  <c r="AK1769" i="1"/>
  <c r="AL1769" i="1"/>
  <c r="AM1769" i="1"/>
  <c r="AN1769" i="1"/>
  <c r="AO1769" i="1"/>
  <c r="AP1769" i="1"/>
  <c r="AQ1769" i="1"/>
  <c r="AR1769" i="1" s="1"/>
  <c r="AK1770" i="1"/>
  <c r="AL1770" i="1"/>
  <c r="AM1770" i="1"/>
  <c r="AN1770" i="1"/>
  <c r="AP1770" i="1"/>
  <c r="AK1771" i="1"/>
  <c r="AL1771" i="1"/>
  <c r="AM1771" i="1"/>
  <c r="AN1771" i="1"/>
  <c r="AO1771" i="1"/>
  <c r="AQ1771" i="1" s="1"/>
  <c r="AP1771" i="1"/>
  <c r="AR1771" i="1"/>
  <c r="AK1772" i="1"/>
  <c r="AO1772" i="1" s="1"/>
  <c r="AL1772" i="1"/>
  <c r="AM1772" i="1"/>
  <c r="AN1772" i="1"/>
  <c r="AP1772" i="1"/>
  <c r="AQ1772" i="1"/>
  <c r="AR1772" i="1"/>
  <c r="AK1773" i="1"/>
  <c r="AL1773" i="1"/>
  <c r="AM1773" i="1"/>
  <c r="AN1773" i="1"/>
  <c r="AO1773" i="1"/>
  <c r="AP1773" i="1"/>
  <c r="AQ1773" i="1" s="1"/>
  <c r="AR1773" i="1" s="1"/>
  <c r="AK1774" i="1"/>
  <c r="AL1774" i="1"/>
  <c r="AM1774" i="1"/>
  <c r="AN1774" i="1"/>
  <c r="AK1775" i="1"/>
  <c r="AO1775" i="1" s="1"/>
  <c r="AL1775" i="1"/>
  <c r="AM1775" i="1"/>
  <c r="AN1775" i="1"/>
  <c r="AP1775" i="1"/>
  <c r="AQ1775" i="1"/>
  <c r="AR1775" i="1"/>
  <c r="AK1776" i="1"/>
  <c r="AO1776" i="1" s="1"/>
  <c r="AL1776" i="1"/>
  <c r="AM1776" i="1"/>
  <c r="AN1776" i="1"/>
  <c r="AK1777" i="1"/>
  <c r="AL1777" i="1"/>
  <c r="AM1777" i="1"/>
  <c r="AN1777" i="1"/>
  <c r="AK1778" i="1"/>
  <c r="AL1778" i="1"/>
  <c r="AM1778" i="1"/>
  <c r="AN1778" i="1"/>
  <c r="AK1779" i="1"/>
  <c r="AP1779" i="1" s="1"/>
  <c r="AL1779" i="1"/>
  <c r="AM1779" i="1"/>
  <c r="AN1779" i="1"/>
  <c r="AK1780" i="1"/>
  <c r="AP1780" i="1" s="1"/>
  <c r="AL1780" i="1"/>
  <c r="AM1780" i="1"/>
  <c r="AN1780" i="1"/>
  <c r="AK1781" i="1"/>
  <c r="AL1781" i="1"/>
  <c r="AM1781" i="1"/>
  <c r="AN1781" i="1"/>
  <c r="AO1781" i="1"/>
  <c r="AQ1781" i="1" s="1"/>
  <c r="AP1781" i="1"/>
  <c r="AR1781" i="1"/>
  <c r="AK1782" i="1"/>
  <c r="AL1782" i="1"/>
  <c r="AM1782" i="1"/>
  <c r="AN1782" i="1"/>
  <c r="AP1782" i="1"/>
  <c r="AK1783" i="1"/>
  <c r="AR1783" i="1" s="1"/>
  <c r="AL1783" i="1"/>
  <c r="AM1783" i="1"/>
  <c r="AN1783" i="1"/>
  <c r="AO1783" i="1"/>
  <c r="AP1783" i="1"/>
  <c r="AQ1783" i="1"/>
  <c r="AK1784" i="1"/>
  <c r="AL1784" i="1"/>
  <c r="AM1784" i="1"/>
  <c r="AN1784" i="1"/>
  <c r="AP1784" i="1"/>
  <c r="AK1785" i="1"/>
  <c r="AL1785" i="1"/>
  <c r="AM1785" i="1"/>
  <c r="AN1785" i="1"/>
  <c r="AO1785" i="1"/>
  <c r="AP1785" i="1"/>
  <c r="AQ1785" i="1"/>
  <c r="AR1785" i="1"/>
  <c r="AK1786" i="1"/>
  <c r="AL1786" i="1"/>
  <c r="AM1786" i="1"/>
  <c r="AN1786" i="1"/>
  <c r="AP1786" i="1"/>
  <c r="AK1787" i="1"/>
  <c r="AO1787" i="1" s="1"/>
  <c r="AQ1787" i="1" s="1"/>
  <c r="AR1787" i="1" s="1"/>
  <c r="AL1787" i="1"/>
  <c r="AM1787" i="1"/>
  <c r="AN1787" i="1"/>
  <c r="AP1787" i="1"/>
  <c r="AK1788" i="1"/>
  <c r="AO1788" i="1" s="1"/>
  <c r="AL1788" i="1"/>
  <c r="AM1788" i="1"/>
  <c r="AN1788" i="1"/>
  <c r="AP1788" i="1"/>
  <c r="AK1789" i="1"/>
  <c r="AO1789" i="1" s="1"/>
  <c r="AL1789" i="1"/>
  <c r="AM1789" i="1"/>
  <c r="AN1789" i="1"/>
  <c r="AR1789" i="1"/>
  <c r="AK1790" i="1"/>
  <c r="AO1790" i="1" s="1"/>
  <c r="AQ1790" i="1" s="1"/>
  <c r="AL1790" i="1"/>
  <c r="AM1790" i="1"/>
  <c r="AN1790" i="1"/>
  <c r="AP1790" i="1"/>
  <c r="AR1790" i="1"/>
  <c r="AK1791" i="1"/>
  <c r="AP1791" i="1" s="1"/>
  <c r="AL1791" i="1"/>
  <c r="AM1791" i="1"/>
  <c r="AN1791" i="1"/>
  <c r="AO1791" i="1"/>
  <c r="AQ1791" i="1"/>
  <c r="AR1791" i="1"/>
  <c r="AK1792" i="1"/>
  <c r="AL1792" i="1"/>
  <c r="AM1792" i="1"/>
  <c r="AN1792" i="1"/>
  <c r="AR1792" i="1"/>
  <c r="AK1793" i="1"/>
  <c r="AL1793" i="1"/>
  <c r="AM1793" i="1"/>
  <c r="AN1793" i="1"/>
  <c r="AK1794" i="1"/>
  <c r="AR1794" i="1" s="1"/>
  <c r="AL1794" i="1"/>
  <c r="AM1794" i="1"/>
  <c r="AN1794" i="1"/>
  <c r="AK1795" i="1"/>
  <c r="AL1795" i="1"/>
  <c r="AM1795" i="1"/>
  <c r="AN1795" i="1"/>
  <c r="AO1795" i="1"/>
  <c r="AK1796" i="1"/>
  <c r="AL1796" i="1"/>
  <c r="AM1796" i="1"/>
  <c r="AN1796" i="1"/>
  <c r="AP1796" i="1"/>
  <c r="AK1797" i="1"/>
  <c r="AO1797" i="1" s="1"/>
  <c r="AQ1797" i="1" s="1"/>
  <c r="AL1797" i="1"/>
  <c r="AM1797" i="1"/>
  <c r="AN1797" i="1"/>
  <c r="AP1797" i="1"/>
  <c r="AR1797" i="1"/>
  <c r="AK1798" i="1"/>
  <c r="AL1798" i="1"/>
  <c r="AM1798" i="1"/>
  <c r="AN1798" i="1"/>
  <c r="AP1798" i="1"/>
  <c r="AK1799" i="1"/>
  <c r="AL1799" i="1"/>
  <c r="AM1799" i="1"/>
  <c r="AN1799" i="1"/>
  <c r="AO1799" i="1"/>
  <c r="AQ1799" i="1" s="1"/>
  <c r="AR1799" i="1" s="1"/>
  <c r="AP1799" i="1"/>
  <c r="AK1800" i="1"/>
  <c r="AL1800" i="1"/>
  <c r="AM1800" i="1"/>
  <c r="AN1800" i="1"/>
  <c r="AP1800" i="1"/>
  <c r="AK1801" i="1"/>
  <c r="AL1801" i="1"/>
  <c r="AM1801" i="1"/>
  <c r="AN1801" i="1"/>
  <c r="AO1801" i="1"/>
  <c r="AP1801" i="1"/>
  <c r="AQ1801" i="1"/>
  <c r="AR1801" i="1"/>
  <c r="AK1802" i="1"/>
  <c r="AL1802" i="1"/>
  <c r="AM1802" i="1"/>
  <c r="AN1802" i="1"/>
  <c r="AP1802" i="1"/>
  <c r="AK1803" i="1"/>
  <c r="AO1803" i="1" s="1"/>
  <c r="AL1803" i="1"/>
  <c r="AM1803" i="1"/>
  <c r="AN1803" i="1"/>
  <c r="AK1804" i="1"/>
  <c r="AO1804" i="1" s="1"/>
  <c r="AL1804" i="1"/>
  <c r="AM1804" i="1"/>
  <c r="AN1804" i="1"/>
  <c r="AK1805" i="1"/>
  <c r="AO1805" i="1" s="1"/>
  <c r="AL1805" i="1"/>
  <c r="AM1805" i="1"/>
  <c r="AN1805" i="1"/>
  <c r="AK1806" i="1"/>
  <c r="AL1806" i="1"/>
  <c r="AM1806" i="1"/>
  <c r="AN1806" i="1"/>
  <c r="AK1807" i="1"/>
  <c r="AP1807" i="1" s="1"/>
  <c r="AL1807" i="1"/>
  <c r="AM1807" i="1"/>
  <c r="AN1807" i="1"/>
  <c r="AK1808" i="1"/>
  <c r="AL1808" i="1"/>
  <c r="AM1808" i="1"/>
  <c r="AN1808" i="1"/>
  <c r="AP1808" i="1"/>
  <c r="AK1809" i="1"/>
  <c r="AL1809" i="1"/>
  <c r="AM1809" i="1"/>
  <c r="AN1809" i="1"/>
  <c r="AR1809" i="1"/>
  <c r="AK1810" i="1"/>
  <c r="AL1810" i="1"/>
  <c r="AM1810" i="1"/>
  <c r="AN1810" i="1"/>
  <c r="AK1811" i="1"/>
  <c r="AP1811" i="1" s="1"/>
  <c r="AL1811" i="1"/>
  <c r="AM1811" i="1"/>
  <c r="AN1811" i="1"/>
  <c r="AK1812" i="1"/>
  <c r="AO1812" i="1" s="1"/>
  <c r="AL1812" i="1"/>
  <c r="AM1812" i="1"/>
  <c r="AN1812" i="1"/>
  <c r="AP1812" i="1"/>
  <c r="AR1812" i="1"/>
  <c r="AK1813" i="1"/>
  <c r="AL1813" i="1"/>
  <c r="AM1813" i="1"/>
  <c r="AN1813" i="1"/>
  <c r="AO1813" i="1"/>
  <c r="AQ1813" i="1" s="1"/>
  <c r="AP1813" i="1"/>
  <c r="AR1813" i="1"/>
  <c r="AK1814" i="1"/>
  <c r="AP1814" i="1" s="1"/>
  <c r="AL1814" i="1"/>
  <c r="AM1814" i="1"/>
  <c r="AN1814" i="1"/>
  <c r="AK1815" i="1"/>
  <c r="AL1815" i="1"/>
  <c r="AM1815" i="1"/>
  <c r="AN1815" i="1"/>
  <c r="AO1815" i="1"/>
  <c r="AK1816" i="1"/>
  <c r="AO1816" i="1" s="1"/>
  <c r="AL1816" i="1"/>
  <c r="AM1816" i="1"/>
  <c r="AN1816" i="1"/>
  <c r="AP1816" i="1"/>
  <c r="AQ1816" i="1"/>
  <c r="AR1816" i="1"/>
  <c r="AK1817" i="1"/>
  <c r="AL1817" i="1"/>
  <c r="AM1817" i="1"/>
  <c r="AN1817" i="1"/>
  <c r="AO1817" i="1"/>
  <c r="AP1817" i="1"/>
  <c r="AQ1817" i="1"/>
  <c r="AR1817" i="1" s="1"/>
  <c r="AK1818" i="1"/>
  <c r="AO1818" i="1" s="1"/>
  <c r="AL1818" i="1"/>
  <c r="AM1818" i="1"/>
  <c r="AN1818" i="1"/>
  <c r="AP1818" i="1"/>
  <c r="AQ1818" i="1" s="1"/>
  <c r="AR1818" i="1"/>
  <c r="AK1819" i="1"/>
  <c r="AL1819" i="1"/>
  <c r="AM1819" i="1"/>
  <c r="AN1819" i="1"/>
  <c r="AO1819" i="1"/>
  <c r="AQ1819" i="1" s="1"/>
  <c r="AP1819" i="1"/>
  <c r="AR1819" i="1"/>
  <c r="AK1820" i="1"/>
  <c r="AL1820" i="1"/>
  <c r="AM1820" i="1"/>
  <c r="AN1820" i="1"/>
  <c r="AP1820" i="1"/>
  <c r="AK1821" i="1"/>
  <c r="AL1821" i="1"/>
  <c r="AM1821" i="1"/>
  <c r="AN1821" i="1"/>
  <c r="AP1821" i="1"/>
  <c r="AK1822" i="1"/>
  <c r="AO1822" i="1" s="1"/>
  <c r="AL1822" i="1"/>
  <c r="AM1822" i="1"/>
  <c r="AN1822" i="1"/>
  <c r="AP1822" i="1"/>
  <c r="AQ1822" i="1"/>
  <c r="AR1822" i="1"/>
  <c r="AK1823" i="1"/>
  <c r="AP1823" i="1" s="1"/>
  <c r="AL1823" i="1"/>
  <c r="AM1823" i="1"/>
  <c r="AN1823" i="1"/>
  <c r="AR1823" i="1"/>
  <c r="AK1824" i="1"/>
  <c r="AL1824" i="1"/>
  <c r="AM1824" i="1"/>
  <c r="AN1824" i="1"/>
  <c r="AK1825" i="1"/>
  <c r="AP1825" i="1" s="1"/>
  <c r="AL1825" i="1"/>
  <c r="AM1825" i="1"/>
  <c r="AN1825" i="1"/>
  <c r="AK1826" i="1"/>
  <c r="AL1826" i="1"/>
  <c r="AM1826" i="1"/>
  <c r="AN1826" i="1"/>
  <c r="AR1826" i="1"/>
  <c r="AK1827" i="1"/>
  <c r="AL1827" i="1"/>
  <c r="AM1827" i="1"/>
  <c r="AN1827" i="1"/>
  <c r="AK1828" i="1"/>
  <c r="AP1828" i="1" s="1"/>
  <c r="AL1828" i="1"/>
  <c r="AM1828" i="1"/>
  <c r="AN1828" i="1"/>
  <c r="AK1829" i="1"/>
  <c r="AR1829" i="1" s="1"/>
  <c r="AL1829" i="1"/>
  <c r="AM1829" i="1"/>
  <c r="AN1829" i="1"/>
  <c r="AO1829" i="1"/>
  <c r="AQ1829" i="1" s="1"/>
  <c r="AP1829" i="1"/>
  <c r="AK1830" i="1"/>
  <c r="AL1830" i="1"/>
  <c r="AM1830" i="1"/>
  <c r="AN1830" i="1"/>
  <c r="AP1830" i="1"/>
  <c r="AK1831" i="1"/>
  <c r="AL1831" i="1"/>
  <c r="AM1831" i="1"/>
  <c r="AN1831" i="1"/>
  <c r="AO1831" i="1"/>
  <c r="AP1831" i="1"/>
  <c r="AQ1831" i="1"/>
  <c r="AR1831" i="1"/>
  <c r="AK1832" i="1"/>
  <c r="AO1832" i="1" s="1"/>
  <c r="AL1832" i="1"/>
  <c r="AM1832" i="1"/>
  <c r="AN1832" i="1"/>
  <c r="AK1833" i="1"/>
  <c r="AL1833" i="1"/>
  <c r="AM1833" i="1"/>
  <c r="AN1833" i="1"/>
  <c r="AO1833" i="1"/>
  <c r="AP1833" i="1"/>
  <c r="AQ1833" i="1"/>
  <c r="AR1833" i="1"/>
  <c r="AK1834" i="1"/>
  <c r="AO1834" i="1" s="1"/>
  <c r="AL1834" i="1"/>
  <c r="AM1834" i="1"/>
  <c r="AN1834" i="1"/>
  <c r="AP1834" i="1"/>
  <c r="AQ1834" i="1"/>
  <c r="AR1834" i="1"/>
  <c r="AK1835" i="1"/>
  <c r="AO1835" i="1" s="1"/>
  <c r="AQ1835" i="1" s="1"/>
  <c r="AR1835" i="1" s="1"/>
  <c r="AL1835" i="1"/>
  <c r="AM1835" i="1"/>
  <c r="AN1835" i="1"/>
  <c r="AP1835" i="1"/>
  <c r="AK1836" i="1"/>
  <c r="AO1836" i="1" s="1"/>
  <c r="AL1836" i="1"/>
  <c r="AM1836" i="1"/>
  <c r="AN1836" i="1"/>
  <c r="AP1836" i="1"/>
  <c r="AK1837" i="1"/>
  <c r="AO1837" i="1" s="1"/>
  <c r="AL1837" i="1"/>
  <c r="AM1837" i="1"/>
  <c r="AN1837" i="1"/>
  <c r="AK1838" i="1"/>
  <c r="AL1838" i="1"/>
  <c r="AM1838" i="1"/>
  <c r="AN1838" i="1"/>
  <c r="AR1838" i="1"/>
  <c r="AK1839" i="1"/>
  <c r="AO1839" i="1" s="1"/>
  <c r="AL1839" i="1"/>
  <c r="AM1839" i="1"/>
  <c r="AN1839" i="1"/>
  <c r="AP1839" i="1"/>
  <c r="AQ1839" i="1"/>
  <c r="AR1839" i="1"/>
  <c r="AK1840" i="1"/>
  <c r="AO1840" i="1" s="1"/>
  <c r="AL1840" i="1"/>
  <c r="AM1840" i="1"/>
  <c r="AN1840" i="1"/>
  <c r="AP1840" i="1"/>
  <c r="AR1840" i="1"/>
  <c r="AK1841" i="1"/>
  <c r="AL1841" i="1"/>
  <c r="AM1841" i="1"/>
  <c r="AN1841" i="1"/>
  <c r="AK1842" i="1"/>
  <c r="AP1842" i="1" s="1"/>
  <c r="AL1842" i="1"/>
  <c r="AM1842" i="1"/>
  <c r="AN1842" i="1"/>
  <c r="AK1843" i="1"/>
  <c r="AP1843" i="1" s="1"/>
  <c r="AL1843" i="1"/>
  <c r="AM1843" i="1"/>
  <c r="AN1843" i="1"/>
  <c r="AO1843" i="1"/>
  <c r="AQ1843" i="1" s="1"/>
  <c r="AK1844" i="1"/>
  <c r="AL1844" i="1"/>
  <c r="AM1844" i="1"/>
  <c r="AN1844" i="1"/>
  <c r="AK1845" i="1"/>
  <c r="AL1845" i="1"/>
  <c r="AM1845" i="1"/>
  <c r="AN1845" i="1"/>
  <c r="AO1845" i="1"/>
  <c r="AP1845" i="1"/>
  <c r="AK1846" i="1"/>
  <c r="AL1846" i="1"/>
  <c r="AM1846" i="1"/>
  <c r="AN1846" i="1"/>
  <c r="AK1847" i="1"/>
  <c r="AO1847" i="1" s="1"/>
  <c r="AQ1847" i="1" s="1"/>
  <c r="AL1847" i="1"/>
  <c r="AM1847" i="1"/>
  <c r="AN1847" i="1"/>
  <c r="AP1847" i="1"/>
  <c r="AK1848" i="1"/>
  <c r="AO1848" i="1" s="1"/>
  <c r="AL1848" i="1"/>
  <c r="AM1848" i="1"/>
  <c r="AN1848" i="1"/>
  <c r="AP1848" i="1"/>
  <c r="AQ1848" i="1"/>
  <c r="AR1848" i="1"/>
  <c r="AK1849" i="1"/>
  <c r="AP1849" i="1" s="1"/>
  <c r="AL1849" i="1"/>
  <c r="AM1849" i="1"/>
  <c r="AN1849" i="1"/>
  <c r="AO1849" i="1"/>
  <c r="AQ1849" i="1" s="1"/>
  <c r="AR1849" i="1"/>
  <c r="AK1850" i="1"/>
  <c r="AO1850" i="1" s="1"/>
  <c r="AL1850" i="1"/>
  <c r="AM1850" i="1"/>
  <c r="AN1850" i="1"/>
  <c r="AP1850" i="1"/>
  <c r="AQ1850" i="1" s="1"/>
  <c r="AR1850" i="1"/>
  <c r="AK1851" i="1"/>
  <c r="AL1851" i="1"/>
  <c r="AM1851" i="1"/>
  <c r="AN1851" i="1"/>
  <c r="AO1851" i="1"/>
  <c r="AQ1851" i="1" s="1"/>
  <c r="AP1851" i="1"/>
  <c r="AR1851" i="1"/>
  <c r="AK1852" i="1"/>
  <c r="AO1852" i="1" s="1"/>
  <c r="AL1852" i="1"/>
  <c r="AM1852" i="1"/>
  <c r="AN1852" i="1"/>
  <c r="AP1852" i="1"/>
  <c r="AQ1852" i="1" s="1"/>
  <c r="AK1853" i="1"/>
  <c r="AL1853" i="1"/>
  <c r="AM1853" i="1"/>
  <c r="AN1853" i="1"/>
  <c r="AK1854" i="1"/>
  <c r="AL1854" i="1"/>
  <c r="AM1854" i="1"/>
  <c r="AN1854" i="1"/>
  <c r="AP1854" i="1"/>
  <c r="AK1855" i="1"/>
  <c r="AP1855" i="1" s="1"/>
  <c r="AL1855" i="1"/>
  <c r="AM1855" i="1"/>
  <c r="AN1855" i="1"/>
  <c r="AK1856" i="1"/>
  <c r="AL1856" i="1"/>
  <c r="AM1856" i="1"/>
  <c r="AN1856" i="1"/>
  <c r="AK1857" i="1"/>
  <c r="AR1857" i="1" s="1"/>
  <c r="AL1857" i="1"/>
  <c r="AM1857" i="1"/>
  <c r="AN1857" i="1"/>
  <c r="AP1857" i="1"/>
  <c r="AK1858" i="1"/>
  <c r="AL1858" i="1"/>
  <c r="AM1858" i="1"/>
  <c r="AN1858" i="1"/>
  <c r="AR1858" i="1"/>
  <c r="AK1859" i="1"/>
  <c r="AR1859" i="1" s="1"/>
  <c r="AL1859" i="1"/>
  <c r="AM1859" i="1"/>
  <c r="AN1859" i="1"/>
  <c r="AO1859" i="1"/>
  <c r="AP1859" i="1"/>
  <c r="AQ1859" i="1"/>
  <c r="AK1860" i="1"/>
  <c r="AL1860" i="1"/>
  <c r="AM1860" i="1"/>
  <c r="AN1860" i="1"/>
  <c r="AK1861" i="1"/>
  <c r="AO1861" i="1" s="1"/>
  <c r="AL1861" i="1"/>
  <c r="AM1861" i="1"/>
  <c r="AN1861" i="1"/>
  <c r="AK1862" i="1"/>
  <c r="AO1862" i="1" s="1"/>
  <c r="AL1862" i="1"/>
  <c r="AM1862" i="1"/>
  <c r="AN1862" i="1"/>
  <c r="AP1862" i="1"/>
  <c r="AQ1862" i="1"/>
  <c r="AR1862" i="1"/>
  <c r="AK1863" i="1"/>
  <c r="AL1863" i="1"/>
  <c r="AM1863" i="1"/>
  <c r="AN1863" i="1"/>
  <c r="AO1863" i="1"/>
  <c r="AQ1863" i="1" s="1"/>
  <c r="AR1863" i="1" s="1"/>
  <c r="AP1863" i="1"/>
  <c r="AK1864" i="1"/>
  <c r="AL1864" i="1"/>
  <c r="AM1864" i="1"/>
  <c r="AN1864" i="1"/>
  <c r="AP1864" i="1"/>
  <c r="AK1865" i="1"/>
  <c r="AL1865" i="1"/>
  <c r="AM1865" i="1"/>
  <c r="AO1865" i="1" s="1"/>
  <c r="AQ1865" i="1" s="1"/>
  <c r="AR1865" i="1" s="1"/>
  <c r="AN1865" i="1"/>
  <c r="AP1865" i="1"/>
  <c r="AK1866" i="1"/>
  <c r="AO1866" i="1" s="1"/>
  <c r="AL1866" i="1"/>
  <c r="AM1866" i="1"/>
  <c r="AN1866" i="1"/>
  <c r="AP1866" i="1"/>
  <c r="AQ1866" i="1" s="1"/>
  <c r="AK1867" i="1"/>
  <c r="AL1867" i="1"/>
  <c r="AM1867" i="1"/>
  <c r="AN1867" i="1"/>
  <c r="AK1868" i="1"/>
  <c r="AO1868" i="1" s="1"/>
  <c r="AL1868" i="1"/>
  <c r="AM1868" i="1"/>
  <c r="AN1868" i="1"/>
  <c r="AP1868" i="1"/>
  <c r="AQ1868" i="1"/>
  <c r="AR1868" i="1"/>
  <c r="AK1869" i="1"/>
  <c r="AL1869" i="1"/>
  <c r="AO1869" i="1" s="1"/>
  <c r="AQ1869" i="1" s="1"/>
  <c r="AR1869" i="1" s="1"/>
  <c r="AM1869" i="1"/>
  <c r="AN1869" i="1"/>
  <c r="AP1869" i="1"/>
  <c r="AK1870" i="1"/>
  <c r="AL1870" i="1"/>
  <c r="AM1870" i="1"/>
  <c r="AN1870" i="1"/>
  <c r="AR1870" i="1"/>
  <c r="AK1871" i="1"/>
  <c r="AL1871" i="1"/>
  <c r="AM1871" i="1"/>
  <c r="AN1871" i="1"/>
  <c r="AK1872" i="1"/>
  <c r="AP1872" i="1" s="1"/>
  <c r="AL1872" i="1"/>
  <c r="AM1872" i="1"/>
  <c r="AN1872" i="1"/>
  <c r="AK1873" i="1"/>
  <c r="AL1873" i="1"/>
  <c r="AM1873" i="1"/>
  <c r="AN1873" i="1"/>
  <c r="AK1874" i="1"/>
  <c r="AL1874" i="1"/>
  <c r="AM1874" i="1"/>
  <c r="AN1874" i="1"/>
  <c r="AK1875" i="1"/>
  <c r="AL1875" i="1"/>
  <c r="AM1875" i="1"/>
  <c r="AN1875" i="1"/>
  <c r="AK1876" i="1"/>
  <c r="AL1876" i="1"/>
  <c r="AM1876" i="1"/>
  <c r="AN1876" i="1"/>
  <c r="AK1877" i="1"/>
  <c r="AL1877" i="1"/>
  <c r="AM1877" i="1"/>
  <c r="AN1877" i="1"/>
  <c r="AK1878" i="1"/>
  <c r="AP1878" i="1" s="1"/>
  <c r="AL1878" i="1"/>
  <c r="AM1878" i="1"/>
  <c r="AN1878" i="1"/>
  <c r="AO1878" i="1"/>
  <c r="AQ1878" i="1" s="1"/>
  <c r="AR1878" i="1"/>
  <c r="AK1879" i="1"/>
  <c r="AL1879" i="1"/>
  <c r="AM1879" i="1"/>
  <c r="AN1879" i="1"/>
  <c r="AK1880" i="1"/>
  <c r="AL1880" i="1"/>
  <c r="AM1880" i="1"/>
  <c r="AN1880" i="1"/>
  <c r="AO1880" i="1"/>
  <c r="AP1880" i="1"/>
  <c r="AK1881" i="1"/>
  <c r="AL1881" i="1"/>
  <c r="AM1881" i="1"/>
  <c r="AN1881" i="1"/>
  <c r="AK1882" i="1"/>
  <c r="AO1882" i="1" s="1"/>
  <c r="AQ1882" i="1" s="1"/>
  <c r="AL1882" i="1"/>
  <c r="AM1882" i="1"/>
  <c r="AN1882" i="1"/>
  <c r="AP1882" i="1"/>
  <c r="AR1882" i="1"/>
  <c r="AK1883" i="1"/>
  <c r="AL1883" i="1"/>
  <c r="AM1883" i="1"/>
  <c r="AN1883" i="1"/>
  <c r="AR1883" i="1"/>
  <c r="AK1884" i="1"/>
  <c r="AL1884" i="1"/>
  <c r="AM1884" i="1"/>
  <c r="AN1884" i="1"/>
  <c r="AO1884" i="1"/>
  <c r="AP1884" i="1"/>
  <c r="AR1884" i="1"/>
  <c r="AK1885" i="1"/>
  <c r="AL1885" i="1"/>
  <c r="AM1885" i="1"/>
  <c r="AN1885" i="1"/>
  <c r="AK1886" i="1"/>
  <c r="AL1886" i="1"/>
  <c r="AM1886" i="1"/>
  <c r="AN1886" i="1"/>
  <c r="AK1887" i="1"/>
  <c r="AL1887" i="1"/>
  <c r="AM1887" i="1"/>
  <c r="AN1887" i="1"/>
  <c r="AK1888" i="1"/>
  <c r="AL1888" i="1"/>
  <c r="AM1888" i="1"/>
  <c r="AN1888" i="1"/>
  <c r="AP1888" i="1"/>
  <c r="AK1889" i="1"/>
  <c r="AL1889" i="1"/>
  <c r="AM1889" i="1"/>
  <c r="AN1889" i="1"/>
  <c r="AK1890" i="1"/>
  <c r="AL1890" i="1"/>
  <c r="AM1890" i="1"/>
  <c r="AN1890" i="1"/>
  <c r="AO1890" i="1"/>
  <c r="AP1890" i="1"/>
  <c r="AR1890" i="1"/>
  <c r="AK1891" i="1"/>
  <c r="AL1891" i="1"/>
  <c r="AM1891" i="1"/>
  <c r="AN1891" i="1"/>
  <c r="AR1891" i="1"/>
  <c r="AK1892" i="1"/>
  <c r="AL1892" i="1"/>
  <c r="AM1892" i="1"/>
  <c r="AN1892" i="1"/>
  <c r="AO1892" i="1"/>
  <c r="AP1892" i="1"/>
  <c r="AR1892" i="1"/>
  <c r="AK1893" i="1"/>
  <c r="AL1893" i="1"/>
  <c r="AM1893" i="1"/>
  <c r="AN1893" i="1"/>
  <c r="AK1894" i="1"/>
  <c r="AP1894" i="1" s="1"/>
  <c r="AL1894" i="1"/>
  <c r="AM1894" i="1"/>
  <c r="AN1894" i="1"/>
  <c r="AO1894" i="1"/>
  <c r="AK1895" i="1"/>
  <c r="AL1895" i="1"/>
  <c r="AM1895" i="1"/>
  <c r="AN1895" i="1"/>
  <c r="AK1896" i="1"/>
  <c r="AL1896" i="1"/>
  <c r="AO1896" i="1" s="1"/>
  <c r="AQ1896" i="1" s="1"/>
  <c r="AR1896" i="1" s="1"/>
  <c r="AM1896" i="1"/>
  <c r="AN1896" i="1"/>
  <c r="AP1896" i="1"/>
  <c r="AK1897" i="1"/>
  <c r="AO1897" i="1" s="1"/>
  <c r="AL1897" i="1"/>
  <c r="AM1897" i="1"/>
  <c r="AN1897" i="1"/>
  <c r="AK1898" i="1"/>
  <c r="AL1898" i="1"/>
  <c r="AM1898" i="1"/>
  <c r="AN1898" i="1"/>
  <c r="AK1899" i="1"/>
  <c r="AP1899" i="1" s="1"/>
  <c r="AL1899" i="1"/>
  <c r="AM1899" i="1"/>
  <c r="AN1899" i="1"/>
  <c r="AK1900" i="1"/>
  <c r="AR1900" i="1" s="1"/>
  <c r="AL1900" i="1"/>
  <c r="AM1900" i="1"/>
  <c r="AN1900" i="1"/>
  <c r="AP1900" i="1"/>
  <c r="AK1901" i="1"/>
  <c r="AL1901" i="1"/>
  <c r="AM1901" i="1"/>
  <c r="AN1901" i="1"/>
  <c r="AP1901" i="1"/>
  <c r="AK1902" i="1"/>
  <c r="AR1902" i="1" s="1"/>
  <c r="AL1902" i="1"/>
  <c r="AM1902" i="1"/>
  <c r="AN1902" i="1"/>
  <c r="AO1902" i="1"/>
  <c r="AP1902" i="1"/>
  <c r="AK1903" i="1"/>
  <c r="AL1903" i="1"/>
  <c r="AM1903" i="1"/>
  <c r="AN1903" i="1"/>
  <c r="AK1904" i="1"/>
  <c r="AL1904" i="1"/>
  <c r="AM1904" i="1"/>
  <c r="AN1904" i="1"/>
  <c r="AO1904" i="1"/>
  <c r="AP1904" i="1"/>
  <c r="AR1904" i="1"/>
  <c r="AK1905" i="1"/>
  <c r="AL1905" i="1"/>
  <c r="AM1905" i="1"/>
  <c r="AN1905" i="1"/>
  <c r="AK1906" i="1"/>
  <c r="AL1906" i="1"/>
  <c r="AO1906" i="1" s="1"/>
  <c r="AQ1906" i="1" s="1"/>
  <c r="AR1906" i="1" s="1"/>
  <c r="AM1906" i="1"/>
  <c r="AN1906" i="1"/>
  <c r="AP1906" i="1"/>
  <c r="AK1907" i="1"/>
  <c r="AL1907" i="1"/>
  <c r="AM1907" i="1"/>
  <c r="AN1907" i="1"/>
  <c r="AK1908" i="1"/>
  <c r="AL1908" i="1"/>
  <c r="AM1908" i="1"/>
  <c r="AN1908" i="1"/>
  <c r="AK1909" i="1"/>
  <c r="AL1909" i="1"/>
  <c r="AM1909" i="1"/>
  <c r="AN1909" i="1"/>
  <c r="AP1909" i="1"/>
  <c r="AK1910" i="1"/>
  <c r="AL1910" i="1"/>
  <c r="AM1910" i="1"/>
  <c r="AN1910" i="1"/>
  <c r="AO1910" i="1"/>
  <c r="AP1910" i="1"/>
  <c r="AR1910" i="1"/>
  <c r="AK1911" i="1"/>
  <c r="AO1911" i="1" s="1"/>
  <c r="AL1911" i="1"/>
  <c r="AM1911" i="1"/>
  <c r="AN1911" i="1"/>
  <c r="AP1911" i="1"/>
  <c r="AQ1911" i="1"/>
  <c r="AR1911" i="1"/>
  <c r="AK1912" i="1"/>
  <c r="AL1912" i="1"/>
  <c r="AO1912" i="1" s="1"/>
  <c r="AQ1912" i="1" s="1"/>
  <c r="AR1912" i="1" s="1"/>
  <c r="AM1912" i="1"/>
  <c r="AN1912" i="1"/>
  <c r="AP1912" i="1"/>
  <c r="AK1913" i="1"/>
  <c r="AL1913" i="1"/>
  <c r="AM1913" i="1"/>
  <c r="AN1913" i="1"/>
  <c r="AK1914" i="1"/>
  <c r="AL1914" i="1"/>
  <c r="AM1914" i="1"/>
  <c r="AN1914" i="1"/>
  <c r="AK1915" i="1"/>
  <c r="AO1915" i="1" s="1"/>
  <c r="AL1915" i="1"/>
  <c r="AM1915" i="1"/>
  <c r="AN1915" i="1"/>
  <c r="AR1915" i="1"/>
  <c r="AK1916" i="1"/>
  <c r="AL1916" i="1"/>
  <c r="AM1916" i="1"/>
  <c r="AN1916" i="1"/>
  <c r="AK1917" i="1"/>
  <c r="AL1917" i="1"/>
  <c r="AM1917" i="1"/>
  <c r="AN1917" i="1"/>
  <c r="AP1917" i="1"/>
  <c r="AK1918" i="1"/>
  <c r="AR1918" i="1" s="1"/>
  <c r="AL1918" i="1"/>
  <c r="AM1918" i="1"/>
  <c r="AN1918" i="1"/>
  <c r="AO1918" i="1"/>
  <c r="AP1918" i="1"/>
  <c r="AK1919" i="1"/>
  <c r="AL1919" i="1"/>
  <c r="AM1919" i="1"/>
  <c r="AN1919" i="1"/>
  <c r="AK1920" i="1"/>
  <c r="AL1920" i="1"/>
  <c r="AM1920" i="1"/>
  <c r="AN1920" i="1"/>
  <c r="AO1920" i="1"/>
  <c r="AP1920" i="1"/>
  <c r="AR1920" i="1"/>
  <c r="AK1921" i="1"/>
  <c r="AL1921" i="1"/>
  <c r="AM1921" i="1"/>
  <c r="AN1921" i="1"/>
  <c r="AK1922" i="1"/>
  <c r="AL1922" i="1"/>
  <c r="AM1922" i="1"/>
  <c r="AN1922" i="1"/>
  <c r="AO1922" i="1"/>
  <c r="AQ1922" i="1" s="1"/>
  <c r="AP1922" i="1"/>
  <c r="AR1922" i="1"/>
  <c r="AK1923" i="1"/>
  <c r="AL1923" i="1"/>
  <c r="AM1923" i="1"/>
  <c r="AN1923" i="1"/>
  <c r="AP1923" i="1"/>
  <c r="AK1924" i="1"/>
  <c r="AO1924" i="1" s="1"/>
  <c r="AL1924" i="1"/>
  <c r="AM1924" i="1"/>
  <c r="AN1924" i="1"/>
  <c r="AR1924" i="1"/>
  <c r="AK1925" i="1"/>
  <c r="AR1925" i="1" s="1"/>
  <c r="AL1925" i="1"/>
  <c r="AM1925" i="1"/>
  <c r="AN1925" i="1"/>
  <c r="AO1925" i="1"/>
  <c r="AK1926" i="1"/>
  <c r="AP1926" i="1" s="1"/>
  <c r="AL1926" i="1"/>
  <c r="AM1926" i="1"/>
  <c r="AN1926" i="1"/>
  <c r="AO1926" i="1"/>
  <c r="AQ1926" i="1" s="1"/>
  <c r="AK1927" i="1"/>
  <c r="AL1927" i="1"/>
  <c r="AM1927" i="1"/>
  <c r="AO1927" i="1" s="1"/>
  <c r="AQ1927" i="1" s="1"/>
  <c r="AR1927" i="1" s="1"/>
  <c r="AN1927" i="1"/>
  <c r="AP1927" i="1"/>
  <c r="AK1928" i="1"/>
  <c r="AL1928" i="1"/>
  <c r="AM1928" i="1"/>
  <c r="AN1928" i="1"/>
  <c r="AO1928" i="1"/>
  <c r="AP1928" i="1"/>
  <c r="AR1928" i="1"/>
  <c r="AK1929" i="1"/>
  <c r="AL1929" i="1"/>
  <c r="AM1929" i="1"/>
  <c r="AN1929" i="1"/>
  <c r="AO1929" i="1"/>
  <c r="AQ1929" i="1" s="1"/>
  <c r="AP1929" i="1"/>
  <c r="AR1929" i="1"/>
  <c r="AK1930" i="1"/>
  <c r="AL1930" i="1"/>
  <c r="AM1930" i="1"/>
  <c r="AN1930" i="1"/>
  <c r="AR1930" i="1"/>
  <c r="AK1931" i="1"/>
  <c r="AL1931" i="1"/>
  <c r="AM1931" i="1"/>
  <c r="AN1931" i="1"/>
  <c r="AO1931" i="1"/>
  <c r="AQ1931" i="1" s="1"/>
  <c r="AR1931" i="1" s="1"/>
  <c r="AP1931" i="1"/>
  <c r="AK1932" i="1"/>
  <c r="AL1932" i="1"/>
  <c r="AO1932" i="1" s="1"/>
  <c r="AQ1932" i="1" s="1"/>
  <c r="AR1932" i="1" s="1"/>
  <c r="AM1932" i="1"/>
  <c r="AN1932" i="1"/>
  <c r="AP1932" i="1"/>
  <c r="AK1933" i="1"/>
  <c r="AO1933" i="1" s="1"/>
  <c r="AL1933" i="1"/>
  <c r="AM1933" i="1"/>
  <c r="AN1933" i="1"/>
  <c r="AK1934" i="1"/>
  <c r="AL1934" i="1"/>
  <c r="AM1934" i="1"/>
  <c r="AN1934" i="1"/>
  <c r="AK1935" i="1"/>
  <c r="AL1935" i="1"/>
  <c r="AM1935" i="1"/>
  <c r="AN1935" i="1"/>
  <c r="AO1935" i="1"/>
  <c r="AP1935" i="1"/>
  <c r="AQ1935" i="1"/>
  <c r="AR1935" i="1"/>
  <c r="AK1936" i="1"/>
  <c r="AL1936" i="1"/>
  <c r="AM1936" i="1"/>
  <c r="AN1936" i="1"/>
  <c r="AK1937" i="1"/>
  <c r="AO1937" i="1" s="1"/>
  <c r="AL1937" i="1"/>
  <c r="AM1937" i="1"/>
  <c r="AN1937" i="1"/>
  <c r="AP1937" i="1"/>
  <c r="AQ1937" i="1"/>
  <c r="AR1937" i="1"/>
  <c r="AK1938" i="1"/>
  <c r="AL1938" i="1"/>
  <c r="AM1938" i="1"/>
  <c r="AN1938" i="1"/>
  <c r="AO1938" i="1"/>
  <c r="AK1939" i="1"/>
  <c r="AO1939" i="1" s="1"/>
  <c r="AL1939" i="1"/>
  <c r="AM1939" i="1"/>
  <c r="AN1939" i="1"/>
  <c r="AR1939" i="1"/>
  <c r="AK1940" i="1"/>
  <c r="AL1940" i="1"/>
  <c r="AM1940" i="1"/>
  <c r="AN1940" i="1"/>
  <c r="AK1941" i="1"/>
  <c r="AP1941" i="1" s="1"/>
  <c r="AL1941" i="1"/>
  <c r="AM1941" i="1"/>
  <c r="AN1941" i="1"/>
  <c r="AO1941" i="1"/>
  <c r="AQ1941" i="1" s="1"/>
  <c r="AR1941" i="1"/>
  <c r="AK1942" i="1"/>
  <c r="AP1942" i="1" s="1"/>
  <c r="AL1942" i="1"/>
  <c r="AM1942" i="1"/>
  <c r="AN1942" i="1"/>
  <c r="AO1942" i="1"/>
  <c r="AQ1942" i="1" s="1"/>
  <c r="AR1942" i="1"/>
  <c r="AK1943" i="1"/>
  <c r="AL1943" i="1"/>
  <c r="AM1943" i="1"/>
  <c r="AO1943" i="1" s="1"/>
  <c r="AQ1943" i="1" s="1"/>
  <c r="AR1943" i="1" s="1"/>
  <c r="AN1943" i="1"/>
  <c r="AP1943" i="1"/>
  <c r="AK1944" i="1"/>
  <c r="AR1944" i="1" s="1"/>
  <c r="AL1944" i="1"/>
  <c r="AM1944" i="1"/>
  <c r="AN1944" i="1"/>
  <c r="AK1945" i="1"/>
  <c r="AL1945" i="1"/>
  <c r="AM1945" i="1"/>
  <c r="AN1945" i="1"/>
  <c r="AK1946" i="1"/>
  <c r="AL1946" i="1"/>
  <c r="AM1946" i="1"/>
  <c r="AO1946" i="1" s="1"/>
  <c r="AQ1946" i="1" s="1"/>
  <c r="AR1946" i="1" s="1"/>
  <c r="AN1946" i="1"/>
  <c r="AP1946" i="1"/>
  <c r="AK1947" i="1"/>
  <c r="AL1947" i="1"/>
  <c r="AM1947" i="1"/>
  <c r="AN1947" i="1"/>
  <c r="AO1947" i="1"/>
  <c r="AQ1947" i="1" s="1"/>
  <c r="AP1947" i="1"/>
  <c r="AR1947" i="1"/>
  <c r="AK1948" i="1"/>
  <c r="AL1948" i="1"/>
  <c r="AM1948" i="1"/>
  <c r="AN1948" i="1"/>
  <c r="AO1948" i="1"/>
  <c r="AQ1948" i="1" s="1"/>
  <c r="AR1948" i="1" s="1"/>
  <c r="AP1948" i="1"/>
  <c r="AK1949" i="1"/>
  <c r="AL1949" i="1"/>
  <c r="AM1949" i="1"/>
  <c r="AN1949" i="1"/>
  <c r="AK1950" i="1"/>
  <c r="AL1950" i="1"/>
  <c r="AM1950" i="1"/>
  <c r="AN1950" i="1"/>
  <c r="AO1950" i="1"/>
  <c r="AQ1950" i="1" s="1"/>
  <c r="AR1950" i="1" s="1"/>
  <c r="AP1950" i="1"/>
  <c r="AK1951" i="1"/>
  <c r="AL1951" i="1"/>
  <c r="AM1951" i="1"/>
  <c r="AN1951" i="1"/>
  <c r="AK1952" i="1"/>
  <c r="AL1952" i="1"/>
  <c r="AM1952" i="1"/>
  <c r="AN1952" i="1"/>
  <c r="AO1952" i="1"/>
  <c r="AQ1952" i="1" s="1"/>
  <c r="AR1952" i="1" s="1"/>
  <c r="AP1952" i="1"/>
  <c r="AK1953" i="1"/>
  <c r="AL1953" i="1"/>
  <c r="AM1953" i="1"/>
  <c r="AN1953" i="1"/>
  <c r="AO1953" i="1"/>
  <c r="AK1954" i="1"/>
  <c r="AL1954" i="1"/>
  <c r="AM1954" i="1"/>
  <c r="AN1954" i="1"/>
  <c r="AP1954" i="1"/>
  <c r="AK1955" i="1"/>
  <c r="AP1955" i="1" s="1"/>
  <c r="AL1955" i="1"/>
  <c r="AM1955" i="1"/>
  <c r="AN1955" i="1"/>
  <c r="AK1956" i="1"/>
  <c r="AO1956" i="1" s="1"/>
  <c r="AL1956" i="1"/>
  <c r="AM1956" i="1"/>
  <c r="AN1956" i="1"/>
  <c r="AK1957" i="1"/>
  <c r="AL1957" i="1"/>
  <c r="AM1957" i="1"/>
  <c r="AN1957" i="1"/>
  <c r="AK1958" i="1"/>
  <c r="AP1958" i="1" s="1"/>
  <c r="AL1958" i="1"/>
  <c r="AM1958" i="1"/>
  <c r="AN1958" i="1"/>
  <c r="AO1958" i="1"/>
  <c r="AK1959" i="1"/>
  <c r="AR1959" i="1" s="1"/>
  <c r="AL1959" i="1"/>
  <c r="AM1959" i="1"/>
  <c r="AN1959" i="1"/>
  <c r="AO1959" i="1"/>
  <c r="AP1959" i="1"/>
  <c r="AK1960" i="1"/>
  <c r="AL1960" i="1"/>
  <c r="AM1960" i="1"/>
  <c r="AN1960" i="1"/>
  <c r="AO1960" i="1"/>
  <c r="AP1960" i="1"/>
  <c r="AR1960" i="1"/>
  <c r="AK1961" i="1"/>
  <c r="AL1961" i="1"/>
  <c r="AM1961" i="1"/>
  <c r="AN1961" i="1"/>
  <c r="AO1961" i="1"/>
  <c r="AQ1961" i="1" s="1"/>
  <c r="AR1961" i="1" s="1"/>
  <c r="AP1961" i="1"/>
  <c r="AK1962" i="1"/>
  <c r="AL1962" i="1"/>
  <c r="AM1962" i="1"/>
  <c r="AN1962" i="1"/>
  <c r="AK1963" i="1"/>
  <c r="AL1963" i="1"/>
  <c r="AM1963" i="1"/>
  <c r="AN1963" i="1"/>
  <c r="AO1963" i="1"/>
  <c r="AP1963" i="1"/>
  <c r="AQ1963" i="1"/>
  <c r="AR1963" i="1"/>
  <c r="AK1964" i="1"/>
  <c r="AL1964" i="1"/>
  <c r="AM1964" i="1"/>
  <c r="AN1964" i="1"/>
  <c r="AO1964" i="1"/>
  <c r="AP1964" i="1"/>
  <c r="AR1964" i="1"/>
  <c r="AK1965" i="1"/>
  <c r="AP1965" i="1" s="1"/>
  <c r="AL1965" i="1"/>
  <c r="AM1965" i="1"/>
  <c r="AN1965" i="1"/>
  <c r="AO1965" i="1"/>
  <c r="AR1965" i="1"/>
  <c r="AK1966" i="1"/>
  <c r="AO1966" i="1" s="1"/>
  <c r="AL1966" i="1"/>
  <c r="AM1966" i="1"/>
  <c r="AN1966" i="1"/>
  <c r="AK1967" i="1"/>
  <c r="AL1967" i="1"/>
  <c r="AM1967" i="1"/>
  <c r="AN1967" i="1"/>
  <c r="AO1967" i="1"/>
  <c r="AP1967" i="1"/>
  <c r="AQ1967" i="1" s="1"/>
  <c r="AR1967" i="1"/>
  <c r="AK1968" i="1"/>
  <c r="AL1968" i="1"/>
  <c r="AM1968" i="1"/>
  <c r="AN1968" i="1"/>
  <c r="AK1969" i="1"/>
  <c r="AO1969" i="1" s="1"/>
  <c r="AL1969" i="1"/>
  <c r="AM1969" i="1"/>
  <c r="AN1969" i="1"/>
  <c r="AK1970" i="1"/>
  <c r="AO1970" i="1" s="1"/>
  <c r="AL1970" i="1"/>
  <c r="AM1970" i="1"/>
  <c r="AN1970" i="1"/>
  <c r="AK1971" i="1"/>
  <c r="AL1971" i="1"/>
  <c r="AM1971" i="1"/>
  <c r="AN1971" i="1"/>
  <c r="AK1972" i="1"/>
  <c r="AL1972" i="1"/>
  <c r="AM1972" i="1"/>
  <c r="AN1972" i="1"/>
  <c r="AK1973" i="1"/>
  <c r="AP1973" i="1" s="1"/>
  <c r="AL1973" i="1"/>
  <c r="AM1973" i="1"/>
  <c r="AN1973" i="1"/>
  <c r="AO1973" i="1"/>
  <c r="AR1973" i="1"/>
  <c r="AK1974" i="1"/>
  <c r="AP1974" i="1" s="1"/>
  <c r="AL1974" i="1"/>
  <c r="AM1974" i="1"/>
  <c r="AN1974" i="1"/>
  <c r="AK1975" i="1"/>
  <c r="AL1975" i="1"/>
  <c r="AM1975" i="1"/>
  <c r="AO1975" i="1" s="1"/>
  <c r="AQ1975" i="1" s="1"/>
  <c r="AR1975" i="1" s="1"/>
  <c r="AN1975" i="1"/>
  <c r="AP1975" i="1"/>
  <c r="AK1976" i="1"/>
  <c r="AR1976" i="1" s="1"/>
  <c r="AL1976" i="1"/>
  <c r="AM1976" i="1"/>
  <c r="AN1976" i="1"/>
  <c r="AO1976" i="1"/>
  <c r="AP1976" i="1"/>
  <c r="AK1977" i="1"/>
  <c r="AL1977" i="1"/>
  <c r="AM1977" i="1"/>
  <c r="AN1977" i="1"/>
  <c r="AO1977" i="1"/>
  <c r="AK1978" i="1"/>
  <c r="AL1978" i="1"/>
  <c r="AM1978" i="1"/>
  <c r="AO1978" i="1" s="1"/>
  <c r="AQ1978" i="1" s="1"/>
  <c r="AR1978" i="1" s="1"/>
  <c r="AN1978" i="1"/>
  <c r="AP1978" i="1"/>
  <c r="AK1979" i="1"/>
  <c r="AL1979" i="1"/>
  <c r="AM1979" i="1"/>
  <c r="AN1979" i="1"/>
  <c r="AO1979" i="1"/>
  <c r="AP1979" i="1"/>
  <c r="AQ1979" i="1"/>
  <c r="AR1979" i="1"/>
  <c r="AK1980" i="1"/>
  <c r="AL1980" i="1"/>
  <c r="AM1980" i="1"/>
  <c r="AN1980" i="1"/>
  <c r="AO1980" i="1"/>
  <c r="AQ1980" i="1" s="1"/>
  <c r="AR1980" i="1" s="1"/>
  <c r="AP1980" i="1"/>
  <c r="AK1981" i="1"/>
  <c r="AL1981" i="1"/>
  <c r="AM1981" i="1"/>
  <c r="AN1981" i="1"/>
  <c r="AP1981" i="1"/>
  <c r="AK1982" i="1"/>
  <c r="AO1982" i="1" s="1"/>
  <c r="AL1982" i="1"/>
  <c r="AM1982" i="1"/>
  <c r="AN1982" i="1"/>
  <c r="AK1983" i="1"/>
  <c r="AL1983" i="1"/>
  <c r="AM1983" i="1"/>
  <c r="AN1983" i="1"/>
  <c r="AK1984" i="1"/>
  <c r="AO1984" i="1" s="1"/>
  <c r="AL1984" i="1"/>
  <c r="AM1984" i="1"/>
  <c r="AN1984" i="1"/>
  <c r="AK1985" i="1"/>
  <c r="AP1985" i="1" s="1"/>
  <c r="AL1985" i="1"/>
  <c r="AM1985" i="1"/>
  <c r="AN1985" i="1"/>
  <c r="AK1986" i="1"/>
  <c r="AO1986" i="1" s="1"/>
  <c r="AL1986" i="1"/>
  <c r="AM1986" i="1"/>
  <c r="AN1986" i="1"/>
  <c r="AK1987" i="1"/>
  <c r="AP1987" i="1" s="1"/>
  <c r="AL1987" i="1"/>
  <c r="AM1987" i="1"/>
  <c r="AN1987" i="1"/>
  <c r="AK1988" i="1"/>
  <c r="AL1988" i="1"/>
  <c r="AM1988" i="1"/>
  <c r="AN1988" i="1"/>
  <c r="AK1989" i="1"/>
  <c r="AO1989" i="1" s="1"/>
  <c r="AL1989" i="1"/>
  <c r="AM1989" i="1"/>
  <c r="AN1989" i="1"/>
  <c r="AK1990" i="1"/>
  <c r="AP1990" i="1" s="1"/>
  <c r="AL1990" i="1"/>
  <c r="AM1990" i="1"/>
  <c r="AO1990" i="1" s="1"/>
  <c r="AQ1990" i="1" s="1"/>
  <c r="AN1990" i="1"/>
  <c r="AK1991" i="1"/>
  <c r="AL1991" i="1"/>
  <c r="AM1991" i="1"/>
  <c r="AN1991" i="1"/>
  <c r="AO1991" i="1"/>
  <c r="AP1991" i="1"/>
  <c r="AK1992" i="1"/>
  <c r="AL1992" i="1"/>
  <c r="AM1992" i="1"/>
  <c r="AN1992" i="1"/>
  <c r="AO1992" i="1"/>
  <c r="AQ1992" i="1" s="1"/>
  <c r="AR1992" i="1" s="1"/>
  <c r="AP1992" i="1"/>
  <c r="AK1993" i="1"/>
  <c r="AL1993" i="1"/>
  <c r="AM1993" i="1"/>
  <c r="AN1993" i="1"/>
  <c r="AO1993" i="1"/>
  <c r="AQ1993" i="1" s="1"/>
  <c r="AP1993" i="1"/>
  <c r="AR1993" i="1"/>
  <c r="AK1994" i="1"/>
  <c r="AO1994" i="1" s="1"/>
  <c r="AL1994" i="1"/>
  <c r="AM1994" i="1"/>
  <c r="AN1994" i="1"/>
  <c r="AK1995" i="1"/>
  <c r="AL1995" i="1"/>
  <c r="AM1995" i="1"/>
  <c r="AN1995" i="1"/>
  <c r="AO1995" i="1"/>
  <c r="AQ1995" i="1" s="1"/>
  <c r="AR1995" i="1" s="1"/>
  <c r="AP1995" i="1"/>
  <c r="AK1996" i="1"/>
  <c r="AL1996" i="1"/>
  <c r="AO1996" i="1" s="1"/>
  <c r="AQ1996" i="1" s="1"/>
  <c r="AR1996" i="1" s="1"/>
  <c r="AM1996" i="1"/>
  <c r="AN1996" i="1"/>
  <c r="AP1996" i="1"/>
  <c r="AK1997" i="1"/>
  <c r="AO1997" i="1" s="1"/>
  <c r="AL1997" i="1"/>
  <c r="AM1997" i="1"/>
  <c r="AN1997" i="1"/>
  <c r="AK1998" i="1"/>
  <c r="AL1998" i="1"/>
  <c r="AM1998" i="1"/>
  <c r="AN1998" i="1"/>
  <c r="AP1998" i="1"/>
  <c r="AK1999" i="1"/>
  <c r="AO1999" i="1" s="1"/>
  <c r="AL1999" i="1"/>
  <c r="AM1999" i="1"/>
  <c r="AN1999" i="1"/>
  <c r="AK2000" i="1"/>
  <c r="AL2000" i="1"/>
  <c r="AM2000" i="1"/>
  <c r="AN2000" i="1"/>
  <c r="AK2001" i="1"/>
  <c r="AO2001" i="1" s="1"/>
  <c r="AL2001" i="1"/>
  <c r="AM2001" i="1"/>
  <c r="AN2001" i="1"/>
  <c r="AK2002" i="1"/>
  <c r="AL2002" i="1"/>
  <c r="AM2002" i="1"/>
  <c r="AN2002" i="1"/>
  <c r="AO2002" i="1"/>
  <c r="AK2003" i="1"/>
  <c r="AL2003" i="1"/>
  <c r="AM2003" i="1"/>
  <c r="AN2003" i="1"/>
  <c r="AR2003" i="1"/>
  <c r="AK2004" i="1"/>
  <c r="AL2004" i="1"/>
  <c r="AM2004" i="1"/>
  <c r="AN2004" i="1"/>
  <c r="AK2005" i="1"/>
  <c r="AP2005" i="1" s="1"/>
  <c r="AL2005" i="1"/>
  <c r="AM2005" i="1"/>
  <c r="AN2005" i="1"/>
  <c r="AO2005" i="1"/>
  <c r="AQ2005" i="1" s="1"/>
  <c r="AR2005" i="1" s="1"/>
  <c r="AK2006" i="1"/>
  <c r="AP2006" i="1" s="1"/>
  <c r="AL2006" i="1"/>
  <c r="AM2006" i="1"/>
  <c r="AN2006" i="1"/>
  <c r="AO2006" i="1"/>
  <c r="AQ2006" i="1" s="1"/>
  <c r="AR2006" i="1"/>
  <c r="AK2007" i="1"/>
  <c r="AL2007" i="1"/>
  <c r="AM2007" i="1"/>
  <c r="AN2007" i="1"/>
  <c r="AO2007" i="1"/>
  <c r="AQ2007" i="1" s="1"/>
  <c r="AP2007" i="1"/>
  <c r="AR2007" i="1"/>
  <c r="AK2008" i="1"/>
  <c r="AR2008" i="1" s="1"/>
  <c r="AL2008" i="1"/>
  <c r="AM2008" i="1"/>
  <c r="AN2008" i="1"/>
  <c r="AO2008" i="1"/>
  <c r="AP2008" i="1"/>
  <c r="AK2009" i="1"/>
  <c r="AR2009" i="1" s="1"/>
  <c r="AL2009" i="1"/>
  <c r="AM2009" i="1"/>
  <c r="AN2009" i="1"/>
  <c r="AP2009" i="1"/>
  <c r="AK2010" i="1"/>
  <c r="AL2010" i="1"/>
  <c r="AM2010" i="1"/>
  <c r="AN2010" i="1"/>
  <c r="AO2010" i="1"/>
  <c r="AQ2010" i="1" s="1"/>
  <c r="AP2010" i="1"/>
  <c r="AR2010" i="1"/>
  <c r="AK2011" i="1"/>
  <c r="AL2011" i="1"/>
  <c r="AO2011" i="1" s="1"/>
  <c r="AQ2011" i="1" s="1"/>
  <c r="AR2011" i="1" s="1"/>
  <c r="AM2011" i="1"/>
  <c r="AN2011" i="1"/>
  <c r="AP2011" i="1"/>
  <c r="AK2012" i="1"/>
  <c r="AL2012" i="1"/>
  <c r="AM2012" i="1"/>
  <c r="AN2012" i="1"/>
  <c r="AO2012" i="1"/>
  <c r="AP2012" i="1"/>
  <c r="AR2012" i="1"/>
  <c r="AK2013" i="1"/>
  <c r="AL2013" i="1"/>
  <c r="AM2013" i="1"/>
  <c r="AN2013" i="1"/>
  <c r="AP2013" i="1"/>
  <c r="AK2014" i="1"/>
  <c r="AL2014" i="1"/>
  <c r="AM2014" i="1"/>
  <c r="AN2014" i="1"/>
  <c r="AO2014" i="1" s="1"/>
  <c r="AQ2014" i="1" s="1"/>
  <c r="AR2014" i="1" s="1"/>
  <c r="AP2014" i="1"/>
  <c r="AK2015" i="1"/>
  <c r="AL2015" i="1"/>
  <c r="AM2015" i="1"/>
  <c r="AN2015" i="1"/>
  <c r="AK2016" i="1"/>
  <c r="AP2016" i="1" s="1"/>
  <c r="AL2016" i="1"/>
  <c r="AM2016" i="1"/>
  <c r="AN2016" i="1"/>
  <c r="AO2016" i="1"/>
  <c r="AK2017" i="1"/>
  <c r="AP2017" i="1" s="1"/>
  <c r="AL2017" i="1"/>
  <c r="AM2017" i="1"/>
  <c r="AN2017" i="1"/>
  <c r="AK2018" i="1"/>
  <c r="AO2018" i="1" s="1"/>
  <c r="AL2018" i="1"/>
  <c r="AM2018" i="1"/>
  <c r="AN2018" i="1"/>
  <c r="AP2018" i="1"/>
  <c r="AK2019" i="1"/>
  <c r="AL2019" i="1"/>
  <c r="AM2019" i="1"/>
  <c r="AN2019" i="1"/>
  <c r="AP2019" i="1"/>
  <c r="AK2020" i="1"/>
  <c r="AL2020" i="1"/>
  <c r="AM2020" i="1"/>
  <c r="AN2020" i="1"/>
  <c r="AK2021" i="1"/>
  <c r="AL2021" i="1"/>
  <c r="AM2021" i="1"/>
  <c r="AN2021" i="1"/>
  <c r="AO2021" i="1"/>
  <c r="AK2022" i="1"/>
  <c r="AP2022" i="1" s="1"/>
  <c r="AL2022" i="1"/>
  <c r="AM2022" i="1"/>
  <c r="AN2022" i="1"/>
  <c r="AO2022" i="1"/>
  <c r="AQ2022" i="1" s="1"/>
  <c r="AK2023" i="1"/>
  <c r="AO2023" i="1" s="1"/>
  <c r="AQ2023" i="1" s="1"/>
  <c r="AL2023" i="1"/>
  <c r="AM2023" i="1"/>
  <c r="AN2023" i="1"/>
  <c r="AP2023" i="1"/>
  <c r="AR2023" i="1"/>
  <c r="AK2024" i="1"/>
  <c r="AL2024" i="1"/>
  <c r="AM2024" i="1"/>
  <c r="AN2024" i="1"/>
  <c r="AO2024" i="1"/>
  <c r="AP2024" i="1"/>
  <c r="AR2024" i="1"/>
  <c r="AK2025" i="1"/>
  <c r="AL2025" i="1"/>
  <c r="AM2025" i="1"/>
  <c r="AN2025" i="1"/>
  <c r="AO2025" i="1"/>
  <c r="AQ2025" i="1" s="1"/>
  <c r="AR2025" i="1" s="1"/>
  <c r="AP2025" i="1"/>
  <c r="AK2026" i="1"/>
  <c r="AP2026" i="1" s="1"/>
  <c r="AL2026" i="1"/>
  <c r="AM2026" i="1"/>
  <c r="AN2026" i="1"/>
  <c r="AO2026" i="1"/>
  <c r="AK2027" i="1"/>
  <c r="AL2027" i="1"/>
  <c r="AM2027" i="1"/>
  <c r="AN2027" i="1"/>
  <c r="AO2027" i="1"/>
  <c r="AP2027" i="1"/>
  <c r="AQ2027" i="1"/>
  <c r="AR2027" i="1" s="1"/>
  <c r="AK2028" i="1"/>
  <c r="AL2028" i="1"/>
  <c r="AO2028" i="1" s="1"/>
  <c r="AQ2028" i="1" s="1"/>
  <c r="AR2028" i="1" s="1"/>
  <c r="AM2028" i="1"/>
  <c r="AN2028" i="1"/>
  <c r="AP2028" i="1"/>
  <c r="AK2029" i="1"/>
  <c r="AL2029" i="1"/>
  <c r="AM2029" i="1"/>
  <c r="AN2029" i="1"/>
  <c r="AO2029" i="1"/>
  <c r="AP2029" i="1"/>
  <c r="AQ2029" i="1"/>
  <c r="AR2029" i="1"/>
  <c r="AK2030" i="1"/>
  <c r="AO2030" i="1" s="1"/>
  <c r="AL2030" i="1"/>
  <c r="AM2030" i="1"/>
  <c r="AN2030" i="1"/>
  <c r="AP2030" i="1"/>
  <c r="AR2030" i="1"/>
  <c r="AK2031" i="1"/>
  <c r="AO2031" i="1" s="1"/>
  <c r="AL2031" i="1"/>
  <c r="AM2031" i="1"/>
  <c r="AN2031" i="1"/>
  <c r="AK2032" i="1"/>
  <c r="AL2032" i="1"/>
  <c r="AM2032" i="1"/>
  <c r="AN2032" i="1"/>
  <c r="AR2032" i="1"/>
  <c r="AK2033" i="1"/>
  <c r="AP2033" i="1" s="1"/>
  <c r="AL2033" i="1"/>
  <c r="AM2033" i="1"/>
  <c r="AN2033" i="1"/>
  <c r="AK2034" i="1"/>
  <c r="AL2034" i="1"/>
  <c r="AM2034" i="1"/>
  <c r="AN2034" i="1"/>
  <c r="AO2034" i="1"/>
  <c r="AK2035" i="1"/>
  <c r="AL2035" i="1"/>
  <c r="AM2035" i="1"/>
  <c r="AN2035" i="1"/>
  <c r="AR2035" i="1"/>
  <c r="AK2036" i="1"/>
  <c r="AL2036" i="1"/>
  <c r="AM2036" i="1"/>
  <c r="AN2036" i="1"/>
  <c r="AP2036" i="1"/>
  <c r="AK2037" i="1"/>
  <c r="AP2037" i="1" s="1"/>
  <c r="AL2037" i="1"/>
  <c r="AM2037" i="1"/>
  <c r="AN2037" i="1"/>
  <c r="AO2037" i="1"/>
  <c r="AQ2037" i="1" s="1"/>
  <c r="AR2037" i="1"/>
  <c r="AK2038" i="1"/>
  <c r="AP2038" i="1" s="1"/>
  <c r="AL2038" i="1"/>
  <c r="AM2038" i="1"/>
  <c r="AN2038" i="1"/>
  <c r="AO2038" i="1"/>
  <c r="AQ2038" i="1" s="1"/>
  <c r="AR2038" i="1" s="1"/>
  <c r="AK2039" i="1"/>
  <c r="AL2039" i="1"/>
  <c r="AM2039" i="1"/>
  <c r="AO2039" i="1" s="1"/>
  <c r="AQ2039" i="1" s="1"/>
  <c r="AR2039" i="1" s="1"/>
  <c r="AN2039" i="1"/>
  <c r="AP2039" i="1"/>
  <c r="AK2040" i="1"/>
  <c r="AO2040" i="1" s="1"/>
  <c r="AL2040" i="1"/>
  <c r="AM2040" i="1"/>
  <c r="AN2040" i="1"/>
  <c r="AK2041" i="1"/>
  <c r="AO2041" i="1" s="1"/>
  <c r="AL2041" i="1"/>
  <c r="AM2041" i="1"/>
  <c r="AN2041" i="1"/>
  <c r="AK2042" i="1"/>
  <c r="AL2042" i="1"/>
  <c r="AM2042" i="1"/>
  <c r="AN2042" i="1"/>
  <c r="AO2042" i="1"/>
  <c r="AP2042" i="1"/>
  <c r="AR2042" i="1"/>
  <c r="AK2043" i="1"/>
  <c r="AL2043" i="1"/>
  <c r="AM2043" i="1"/>
  <c r="AN2043" i="1"/>
  <c r="AO2043" i="1"/>
  <c r="AQ2043" i="1" s="1"/>
  <c r="AP2043" i="1"/>
  <c r="AR2043" i="1"/>
  <c r="AK2044" i="1"/>
  <c r="AL2044" i="1"/>
  <c r="AM2044" i="1"/>
  <c r="AN2044" i="1"/>
  <c r="AO2044" i="1"/>
  <c r="AP2044" i="1"/>
  <c r="AR2044" i="1"/>
  <c r="AK2045" i="1"/>
  <c r="AO2045" i="1" s="1"/>
  <c r="AL2045" i="1"/>
  <c r="AM2045" i="1"/>
  <c r="AN2045" i="1"/>
  <c r="AP2045" i="1"/>
  <c r="AQ2045" i="1"/>
  <c r="AK2046" i="1"/>
  <c r="AO2046" i="1" s="1"/>
  <c r="AL2046" i="1"/>
  <c r="AM2046" i="1"/>
  <c r="AN2046" i="1"/>
  <c r="AK2047" i="1"/>
  <c r="AL2047" i="1"/>
  <c r="AM2047" i="1"/>
  <c r="AN2047" i="1"/>
  <c r="AK2048" i="1"/>
  <c r="AO2048" i="1" s="1"/>
  <c r="AL2048" i="1"/>
  <c r="AM2048" i="1"/>
  <c r="AN2048" i="1"/>
  <c r="AK2049" i="1"/>
  <c r="AP2049" i="1" s="1"/>
  <c r="AL2049" i="1"/>
  <c r="AM2049" i="1"/>
  <c r="AN2049" i="1"/>
  <c r="AO2049" i="1"/>
  <c r="AQ2049" i="1" s="1"/>
  <c r="AR2049" i="1"/>
  <c r="AK2050" i="1"/>
  <c r="AO2050" i="1" s="1"/>
  <c r="AL2050" i="1"/>
  <c r="AM2050" i="1"/>
  <c r="AN2050" i="1"/>
  <c r="AP2050" i="1"/>
  <c r="AR2050" i="1"/>
  <c r="AK2051" i="1"/>
  <c r="AL2051" i="1"/>
  <c r="AM2051" i="1"/>
  <c r="AN2051" i="1"/>
  <c r="AK2052" i="1"/>
  <c r="AL2052" i="1"/>
  <c r="AM2052" i="1"/>
  <c r="AN2052" i="1"/>
  <c r="AK2053" i="1"/>
  <c r="AL2053" i="1"/>
  <c r="AM2053" i="1"/>
  <c r="AN2053" i="1"/>
  <c r="AO2053" i="1"/>
  <c r="AK2054" i="1"/>
  <c r="AP2054" i="1" s="1"/>
  <c r="AL2054" i="1"/>
  <c r="AM2054" i="1"/>
  <c r="AO2054" i="1" s="1"/>
  <c r="AQ2054" i="1" s="1"/>
  <c r="AN2054" i="1"/>
  <c r="AK2055" i="1"/>
  <c r="AP2055" i="1" s="1"/>
  <c r="AL2055" i="1"/>
  <c r="AM2055" i="1"/>
  <c r="AN2055" i="1"/>
  <c r="AO2055" i="1"/>
  <c r="AK2056" i="1"/>
  <c r="AL2056" i="1"/>
  <c r="AM2056" i="1"/>
  <c r="AO2056" i="1" s="1"/>
  <c r="AQ2056" i="1" s="1"/>
  <c r="AR2056" i="1" s="1"/>
  <c r="AN2056" i="1"/>
  <c r="AP2056" i="1"/>
  <c r="AK2057" i="1"/>
  <c r="AL2057" i="1"/>
  <c r="AM2057" i="1"/>
  <c r="AN2057" i="1"/>
  <c r="AO2057" i="1"/>
  <c r="AP2057" i="1"/>
  <c r="AQ2057" i="1"/>
  <c r="AR2057" i="1"/>
  <c r="AK2058" i="1"/>
  <c r="AL2058" i="1"/>
  <c r="AM2058" i="1"/>
  <c r="AN2058" i="1"/>
  <c r="AO2058" i="1"/>
  <c r="AQ2058" i="1" s="1"/>
  <c r="AR2058" i="1" s="1"/>
  <c r="AP2058" i="1"/>
  <c r="AK2059" i="1"/>
  <c r="AL2059" i="1"/>
  <c r="AM2059" i="1"/>
  <c r="AN2059" i="1"/>
  <c r="AO2059" i="1"/>
  <c r="AP2059" i="1"/>
  <c r="AQ2059" i="1"/>
  <c r="AR2059" i="1"/>
  <c r="AK2060" i="1"/>
  <c r="AL2060" i="1"/>
  <c r="AM2060" i="1"/>
  <c r="AN2060" i="1"/>
  <c r="AO2060" i="1"/>
  <c r="AP2060" i="1"/>
  <c r="AR2060" i="1"/>
  <c r="AK2061" i="1"/>
  <c r="AO2061" i="1" s="1"/>
  <c r="AL2061" i="1"/>
  <c r="AM2061" i="1"/>
  <c r="AN2061" i="1"/>
  <c r="AK2062" i="1"/>
  <c r="AO2062" i="1" s="1"/>
  <c r="AL2062" i="1"/>
  <c r="AM2062" i="1"/>
  <c r="AN2062" i="1"/>
  <c r="AP2062" i="1"/>
  <c r="AR2062" i="1"/>
  <c r="AK2063" i="1"/>
  <c r="AL2063" i="1"/>
  <c r="AM2063" i="1"/>
  <c r="AN2063" i="1"/>
  <c r="AP2063" i="1"/>
  <c r="AK2064" i="1"/>
  <c r="AR2064" i="1" s="1"/>
  <c r="AL2064" i="1"/>
  <c r="AM2064" i="1"/>
  <c r="AN2064" i="1"/>
  <c r="AK2065" i="1"/>
  <c r="AL2065" i="1"/>
  <c r="AM2065" i="1"/>
  <c r="AN2065" i="1"/>
  <c r="AP2065" i="1"/>
  <c r="AK2066" i="1"/>
  <c r="AL2066" i="1"/>
  <c r="AM2066" i="1"/>
  <c r="AN2066" i="1"/>
  <c r="AO2066" i="1"/>
  <c r="AK2067" i="1"/>
  <c r="AL2067" i="1"/>
  <c r="AM2067" i="1"/>
  <c r="AN2067" i="1"/>
  <c r="AK2068" i="1"/>
  <c r="AP2068" i="1" s="1"/>
  <c r="AL2068" i="1"/>
  <c r="AM2068" i="1"/>
  <c r="AN2068" i="1"/>
  <c r="AK2069" i="1"/>
  <c r="AP2069" i="1" s="1"/>
  <c r="AL2069" i="1"/>
  <c r="AM2069" i="1"/>
  <c r="AN2069" i="1"/>
  <c r="AO2069" i="1"/>
  <c r="AQ2069" i="1" s="1"/>
  <c r="AR2069" i="1"/>
  <c r="AK2070" i="1"/>
  <c r="AP2070" i="1" s="1"/>
  <c r="AL2070" i="1"/>
  <c r="AM2070" i="1"/>
  <c r="AN2070" i="1"/>
  <c r="AO2070" i="1"/>
  <c r="AQ2070" i="1" s="1"/>
  <c r="AR2070" i="1"/>
  <c r="AK2071" i="1"/>
  <c r="AL2071" i="1"/>
  <c r="AM2071" i="1"/>
  <c r="AN2071" i="1"/>
  <c r="AO2071" i="1"/>
  <c r="AP2071" i="1"/>
  <c r="AR2071" i="1"/>
  <c r="AK2072" i="1"/>
  <c r="AP2072" i="1" s="1"/>
  <c r="AL2072" i="1"/>
  <c r="AM2072" i="1"/>
  <c r="AN2072" i="1"/>
  <c r="AO2072" i="1"/>
  <c r="AK2073" i="1"/>
  <c r="AR2073" i="1" s="1"/>
  <c r="AL2073" i="1"/>
  <c r="AM2073" i="1"/>
  <c r="AN2073" i="1"/>
  <c r="AO2073" i="1"/>
  <c r="AQ2073" i="1" s="1"/>
  <c r="AP2073" i="1"/>
  <c r="AK2074" i="1"/>
  <c r="AL2074" i="1"/>
  <c r="AO2074" i="1" s="1"/>
  <c r="AQ2074" i="1" s="1"/>
  <c r="AR2074" i="1" s="1"/>
  <c r="AM2074" i="1"/>
  <c r="AN2074" i="1"/>
  <c r="AP2074" i="1"/>
  <c r="AK2075" i="1"/>
  <c r="AL2075" i="1"/>
  <c r="AM2075" i="1"/>
  <c r="AN2075" i="1"/>
  <c r="AO2075" i="1"/>
  <c r="AQ2075" i="1" s="1"/>
  <c r="AP2075" i="1"/>
  <c r="AR2075" i="1"/>
  <c r="AK2076" i="1"/>
  <c r="AL2076" i="1"/>
  <c r="AM2076" i="1"/>
  <c r="AO2076" i="1" s="1"/>
  <c r="AQ2076" i="1" s="1"/>
  <c r="AR2076" i="1" s="1"/>
  <c r="AN2076" i="1"/>
  <c r="AP2076" i="1"/>
  <c r="AK2077" i="1"/>
  <c r="AR2077" i="1" s="1"/>
  <c r="AL2077" i="1"/>
  <c r="AM2077" i="1"/>
  <c r="AN2077" i="1"/>
  <c r="AO2077" i="1"/>
  <c r="AP2077" i="1"/>
  <c r="AQ2077" i="1"/>
  <c r="AK2078" i="1"/>
  <c r="AO2078" i="1" s="1"/>
  <c r="AL2078" i="1"/>
  <c r="AM2078" i="1"/>
  <c r="AN2078" i="1"/>
  <c r="AK2079" i="1"/>
  <c r="AP2079" i="1" s="1"/>
  <c r="AL2079" i="1"/>
  <c r="AM2079" i="1"/>
  <c r="AN2079" i="1"/>
  <c r="AK2080" i="1"/>
  <c r="AR2080" i="1" s="1"/>
  <c r="AL2080" i="1"/>
  <c r="AM2080" i="1"/>
  <c r="AN2080" i="1"/>
  <c r="AP2080" i="1"/>
  <c r="AK2081" i="1"/>
  <c r="AP2081" i="1" s="1"/>
  <c r="AL2081" i="1"/>
  <c r="AM2081" i="1"/>
  <c r="AN2081" i="1"/>
  <c r="AO2081" i="1"/>
  <c r="AQ2081" i="1" s="1"/>
  <c r="AK2082" i="1"/>
  <c r="AP2082" i="1" s="1"/>
  <c r="AL2082" i="1"/>
  <c r="AM2082" i="1"/>
  <c r="AN2082" i="1"/>
  <c r="AK2083" i="1"/>
  <c r="AO2083" i="1" s="1"/>
  <c r="AL2083" i="1"/>
  <c r="AM2083" i="1"/>
  <c r="AN2083" i="1"/>
  <c r="AP2083" i="1"/>
  <c r="AR2083" i="1"/>
  <c r="AK2084" i="1"/>
  <c r="AL2084" i="1"/>
  <c r="AM2084" i="1"/>
  <c r="AN2084" i="1"/>
  <c r="AK2085" i="1"/>
  <c r="AO2085" i="1" s="1"/>
  <c r="AL2085" i="1"/>
  <c r="AM2085" i="1"/>
  <c r="AN2085" i="1"/>
  <c r="AK2086" i="1"/>
  <c r="AL2086" i="1"/>
  <c r="AM2086" i="1"/>
  <c r="AN2086" i="1"/>
  <c r="AK2087" i="1"/>
  <c r="AL2087" i="1"/>
  <c r="AM2087" i="1"/>
  <c r="AN2087" i="1"/>
  <c r="AO2087" i="1"/>
  <c r="AQ2087" i="1" s="1"/>
  <c r="AP2087" i="1"/>
  <c r="AR2087" i="1"/>
  <c r="AK2088" i="1"/>
  <c r="AL2088" i="1"/>
  <c r="AM2088" i="1"/>
  <c r="AN2088" i="1"/>
  <c r="AO2088" i="1"/>
  <c r="AQ2088" i="1" s="1"/>
  <c r="AP2088" i="1"/>
  <c r="AR2088" i="1"/>
  <c r="AK2089" i="1"/>
  <c r="AL2089" i="1"/>
  <c r="AM2089" i="1"/>
  <c r="AO2089" i="1" s="1"/>
  <c r="AQ2089" i="1" s="1"/>
  <c r="AR2089" i="1" s="1"/>
  <c r="AN2089" i="1"/>
  <c r="AP2089" i="1"/>
  <c r="AK2090" i="1"/>
  <c r="AO2090" i="1" s="1"/>
  <c r="AL2090" i="1"/>
  <c r="AM2090" i="1"/>
  <c r="AN2090" i="1"/>
  <c r="AR2090" i="1"/>
  <c r="AK2091" i="1"/>
  <c r="AL2091" i="1"/>
  <c r="AM2091" i="1"/>
  <c r="AN2091" i="1"/>
  <c r="AO2091" i="1"/>
  <c r="AQ2091" i="1" s="1"/>
  <c r="AP2091" i="1"/>
  <c r="AR2091" i="1"/>
  <c r="AK2092" i="1"/>
  <c r="AL2092" i="1"/>
  <c r="AM2092" i="1"/>
  <c r="AN2092" i="1"/>
  <c r="AO2092" i="1"/>
  <c r="AQ2092" i="1" s="1"/>
  <c r="AP2092" i="1"/>
  <c r="AR2092" i="1"/>
  <c r="AK2093" i="1"/>
  <c r="AO2093" i="1" s="1"/>
  <c r="AL2093" i="1"/>
  <c r="AM2093" i="1"/>
  <c r="AN2093" i="1"/>
  <c r="AK2094" i="1"/>
  <c r="AL2094" i="1"/>
  <c r="AM2094" i="1"/>
  <c r="AO2094" i="1" s="1"/>
  <c r="AQ2094" i="1" s="1"/>
  <c r="AR2094" i="1" s="1"/>
  <c r="AN2094" i="1"/>
  <c r="AP2094" i="1"/>
  <c r="AK2095" i="1"/>
  <c r="AL2095" i="1"/>
  <c r="AO2095" i="1" s="1"/>
  <c r="AQ2095" i="1" s="1"/>
  <c r="AR2095" i="1" s="1"/>
  <c r="AM2095" i="1"/>
  <c r="AN2095" i="1"/>
  <c r="AP2095" i="1"/>
  <c r="AK2096" i="1"/>
  <c r="AO2096" i="1" s="1"/>
  <c r="AL2096" i="1"/>
  <c r="AM2096" i="1"/>
  <c r="AN2096" i="1"/>
  <c r="AP2096" i="1"/>
  <c r="AR2096" i="1"/>
  <c r="AK2097" i="1"/>
  <c r="AO2097" i="1" s="1"/>
  <c r="AL2097" i="1"/>
  <c r="AM2097" i="1"/>
  <c r="AN2097" i="1"/>
  <c r="AK2098" i="1"/>
  <c r="AP2098" i="1" s="1"/>
  <c r="AL2098" i="1"/>
  <c r="AM2098" i="1"/>
  <c r="AN2098" i="1"/>
  <c r="AK2099" i="1"/>
  <c r="AL2099" i="1"/>
  <c r="AM2099" i="1"/>
  <c r="AN2099" i="1"/>
  <c r="AK2100" i="1"/>
  <c r="AP2100" i="1" s="1"/>
  <c r="AL2100" i="1"/>
  <c r="AM2100" i="1"/>
  <c r="AN2100" i="1"/>
  <c r="AK2101" i="1"/>
  <c r="AP2101" i="1" s="1"/>
  <c r="AL2101" i="1"/>
  <c r="AM2101" i="1"/>
  <c r="AN2101" i="1"/>
  <c r="AO2101" i="1"/>
  <c r="AQ2101" i="1" s="1"/>
  <c r="AR2101" i="1" s="1"/>
  <c r="AK2102" i="1"/>
  <c r="AP2102" i="1" s="1"/>
  <c r="AL2102" i="1"/>
  <c r="AM2102" i="1"/>
  <c r="AN2102" i="1"/>
  <c r="AK2103" i="1"/>
  <c r="AL2103" i="1"/>
  <c r="AM2103" i="1"/>
  <c r="AN2103" i="1"/>
  <c r="AO2103" i="1"/>
  <c r="AP2103" i="1"/>
  <c r="AR2103" i="1"/>
  <c r="AK2104" i="1"/>
  <c r="AR2104" i="1" s="1"/>
  <c r="AL2104" i="1"/>
  <c r="AM2104" i="1"/>
  <c r="AN2104" i="1"/>
  <c r="AO2104" i="1"/>
  <c r="AP2104" i="1"/>
  <c r="AK2105" i="1"/>
  <c r="AL2105" i="1"/>
  <c r="AM2105" i="1"/>
  <c r="AN2105" i="1"/>
  <c r="AK2106" i="1"/>
  <c r="AL2106" i="1"/>
  <c r="AM2106" i="1"/>
  <c r="AN2106" i="1"/>
  <c r="AO2106" i="1"/>
  <c r="AQ2106" i="1" s="1"/>
  <c r="AP2106" i="1"/>
  <c r="AR2106" i="1"/>
  <c r="AK2107" i="1"/>
  <c r="AL2107" i="1"/>
  <c r="AM2107" i="1"/>
  <c r="AN2107" i="1"/>
  <c r="AO2107" i="1"/>
  <c r="AQ2107" i="1" s="1"/>
  <c r="AR2107" i="1" s="1"/>
  <c r="AP2107" i="1"/>
  <c r="AK2108" i="1"/>
  <c r="AL2108" i="1"/>
  <c r="AM2108" i="1"/>
  <c r="AN2108" i="1"/>
  <c r="AO2108" i="1"/>
  <c r="AP2108" i="1"/>
  <c r="AR2108" i="1"/>
  <c r="AK2109" i="1"/>
  <c r="AL2109" i="1"/>
  <c r="AM2109" i="1"/>
  <c r="AN2109" i="1"/>
  <c r="AP2109" i="1"/>
  <c r="AK2110" i="1"/>
  <c r="AO2110" i="1" s="1"/>
  <c r="AL2110" i="1"/>
  <c r="AM2110" i="1"/>
  <c r="AN2110" i="1"/>
  <c r="AR2110" i="1"/>
  <c r="AK2111" i="1"/>
  <c r="AO2111" i="1" s="1"/>
  <c r="AL2111" i="1"/>
  <c r="AM2111" i="1"/>
  <c r="AN2111" i="1"/>
  <c r="AR2111" i="1"/>
  <c r="AK2112" i="1"/>
  <c r="AL2112" i="1"/>
  <c r="AM2112" i="1"/>
  <c r="AN2112" i="1"/>
  <c r="AO2112" i="1"/>
  <c r="AP2112" i="1"/>
  <c r="AR2112" i="1"/>
  <c r="AK2113" i="1"/>
  <c r="AP2113" i="1" s="1"/>
  <c r="AL2113" i="1"/>
  <c r="AM2113" i="1"/>
  <c r="AN2113" i="1"/>
  <c r="AO2113" i="1"/>
  <c r="AQ2113" i="1"/>
  <c r="AR2113" i="1"/>
  <c r="AK2114" i="1"/>
  <c r="AO2114" i="1" s="1"/>
  <c r="AL2114" i="1"/>
  <c r="AM2114" i="1"/>
  <c r="AN2114" i="1"/>
  <c r="AP2114" i="1"/>
  <c r="AR2114" i="1"/>
  <c r="AK2115" i="1"/>
  <c r="AO2115" i="1" s="1"/>
  <c r="AL2115" i="1"/>
  <c r="AM2115" i="1"/>
  <c r="AN2115" i="1"/>
  <c r="AP2115" i="1"/>
  <c r="AR2115" i="1"/>
  <c r="AK2116" i="1"/>
  <c r="AL2116" i="1"/>
  <c r="AM2116" i="1"/>
  <c r="AN2116" i="1"/>
  <c r="AK2117" i="1"/>
  <c r="AL2117" i="1"/>
  <c r="AM2117" i="1"/>
  <c r="AN2117" i="1"/>
  <c r="AK2118" i="1"/>
  <c r="AL2118" i="1"/>
  <c r="AM2118" i="1"/>
  <c r="AN2118" i="1"/>
  <c r="AO2118" i="1" s="1"/>
  <c r="AK2119" i="1"/>
  <c r="AL2119" i="1"/>
  <c r="AM2119" i="1"/>
  <c r="AN2119" i="1"/>
  <c r="AP2119" i="1"/>
  <c r="AK2120" i="1"/>
  <c r="AL2120" i="1"/>
  <c r="AM2120" i="1"/>
  <c r="AN2120" i="1"/>
  <c r="AO2120" i="1"/>
  <c r="AQ2120" i="1" s="1"/>
  <c r="AP2120" i="1"/>
  <c r="AR2120" i="1"/>
  <c r="AK2121" i="1"/>
  <c r="AL2121" i="1"/>
  <c r="AM2121" i="1"/>
  <c r="AO2121" i="1" s="1"/>
  <c r="AQ2121" i="1" s="1"/>
  <c r="AR2121" i="1" s="1"/>
  <c r="AN2121" i="1"/>
  <c r="AP2121" i="1"/>
  <c r="AK2122" i="1"/>
  <c r="AO2122" i="1" s="1"/>
  <c r="AL2122" i="1"/>
  <c r="AM2122" i="1"/>
  <c r="AN2122" i="1"/>
  <c r="AK2123" i="1"/>
  <c r="AL2123" i="1"/>
  <c r="AM2123" i="1"/>
  <c r="AN2123" i="1"/>
  <c r="AO2123" i="1"/>
  <c r="AQ2123" i="1" s="1"/>
  <c r="AP2123" i="1"/>
  <c r="AR2123" i="1"/>
  <c r="AK2124" i="1"/>
  <c r="AL2124" i="1"/>
  <c r="AM2124" i="1"/>
  <c r="AN2124" i="1"/>
  <c r="AO2124" i="1"/>
  <c r="AQ2124" i="1" s="1"/>
  <c r="AP2124" i="1"/>
  <c r="AR2124" i="1"/>
  <c r="AK2125" i="1"/>
  <c r="AL2125" i="1"/>
  <c r="AM2125" i="1"/>
  <c r="AN2125" i="1"/>
  <c r="AO2125" i="1"/>
  <c r="AQ2125" i="1" s="1"/>
  <c r="AP2125" i="1"/>
  <c r="AK2126" i="1"/>
  <c r="AO2126" i="1" s="1"/>
  <c r="AL2126" i="1"/>
  <c r="AM2126" i="1"/>
  <c r="AN2126" i="1"/>
  <c r="AK2127" i="1"/>
  <c r="AR2127" i="1" s="1"/>
  <c r="AL2127" i="1"/>
  <c r="AM2127" i="1"/>
  <c r="AN2127" i="1"/>
  <c r="AO2127" i="1"/>
  <c r="AP2127" i="1"/>
  <c r="AQ2127" i="1"/>
  <c r="AK2128" i="1"/>
  <c r="AO2128" i="1" s="1"/>
  <c r="AL2128" i="1"/>
  <c r="AM2128" i="1"/>
  <c r="AN2128" i="1"/>
  <c r="AK2129" i="1"/>
  <c r="AO2129" i="1" s="1"/>
  <c r="AL2129" i="1"/>
  <c r="AM2129" i="1"/>
  <c r="AN2129" i="1"/>
  <c r="AR2129" i="1"/>
  <c r="AK2130" i="1"/>
  <c r="AP2130" i="1" s="1"/>
  <c r="AL2130" i="1"/>
  <c r="AM2130" i="1"/>
  <c r="AN2130" i="1"/>
  <c r="AK2131" i="1"/>
  <c r="AL2131" i="1"/>
  <c r="AM2131" i="1"/>
  <c r="AN2131" i="1"/>
  <c r="AK2132" i="1"/>
  <c r="AL2132" i="1"/>
  <c r="AM2132" i="1"/>
  <c r="AN2132" i="1"/>
  <c r="AP2132" i="1"/>
  <c r="AK2133" i="1"/>
  <c r="AP2133" i="1" s="1"/>
  <c r="AL2133" i="1"/>
  <c r="AM2133" i="1"/>
  <c r="AN2133" i="1"/>
  <c r="AK2134" i="1"/>
  <c r="AP2134" i="1" s="1"/>
  <c r="AL2134" i="1"/>
  <c r="AM2134" i="1"/>
  <c r="AN2134" i="1"/>
  <c r="AO2134" i="1"/>
  <c r="AQ2134" i="1" s="1"/>
  <c r="AR2134" i="1" s="1"/>
  <c r="AK2135" i="1"/>
  <c r="AL2135" i="1"/>
  <c r="AM2135" i="1"/>
  <c r="AN2135" i="1"/>
  <c r="AO2135" i="1"/>
  <c r="AQ2135" i="1" s="1"/>
  <c r="AR2135" i="1" s="1"/>
  <c r="AP2135" i="1"/>
  <c r="AK2136" i="1"/>
  <c r="AO2136" i="1" s="1"/>
  <c r="AL2136" i="1"/>
  <c r="AM2136" i="1"/>
  <c r="AN2136" i="1"/>
  <c r="AK2137" i="1"/>
  <c r="AO2137" i="1" s="1"/>
  <c r="AQ2137" i="1" s="1"/>
  <c r="AL2137" i="1"/>
  <c r="AM2137" i="1"/>
  <c r="AN2137" i="1"/>
  <c r="AP2137" i="1"/>
  <c r="AK2138" i="1"/>
  <c r="AL2138" i="1"/>
  <c r="AM2138" i="1"/>
  <c r="AO2138" i="1" s="1"/>
  <c r="AQ2138" i="1" s="1"/>
  <c r="AR2138" i="1" s="1"/>
  <c r="AN2138" i="1"/>
  <c r="AP2138" i="1"/>
  <c r="AK2139" i="1"/>
  <c r="AP2139" i="1" s="1"/>
  <c r="AL2139" i="1"/>
  <c r="AM2139" i="1"/>
  <c r="AN2139" i="1"/>
  <c r="AO2139" i="1"/>
  <c r="AQ2139" i="1" s="1"/>
  <c r="AR2139" i="1"/>
  <c r="AK2140" i="1"/>
  <c r="AL2140" i="1"/>
  <c r="AM2140" i="1"/>
  <c r="AO2140" i="1" s="1"/>
  <c r="AQ2140" i="1" s="1"/>
  <c r="AR2140" i="1" s="1"/>
  <c r="AN2140" i="1"/>
  <c r="AP2140" i="1"/>
  <c r="AK2141" i="1"/>
  <c r="AL2141" i="1"/>
  <c r="AM2141" i="1"/>
  <c r="AN2141" i="1"/>
  <c r="AO2141" i="1"/>
  <c r="AQ2141" i="1" s="1"/>
  <c r="AP2141" i="1"/>
  <c r="AR2141" i="1"/>
  <c r="AK2142" i="1"/>
  <c r="AO2142" i="1" s="1"/>
  <c r="AL2142" i="1"/>
  <c r="AM2142" i="1"/>
  <c r="AN2142" i="1"/>
  <c r="AK2143" i="1"/>
  <c r="AO2143" i="1" s="1"/>
  <c r="AL2143" i="1"/>
  <c r="AM2143" i="1"/>
  <c r="AN2143" i="1"/>
  <c r="AK2144" i="1"/>
  <c r="AL2144" i="1"/>
  <c r="AM2144" i="1"/>
  <c r="AN2144" i="1"/>
  <c r="AO2144" i="1"/>
  <c r="AQ2144" i="1" s="1"/>
  <c r="AP2144" i="1"/>
  <c r="AR2144" i="1"/>
  <c r="AK2145" i="1"/>
  <c r="AP2145" i="1" s="1"/>
  <c r="AL2145" i="1"/>
  <c r="AM2145" i="1"/>
  <c r="AN2145" i="1"/>
  <c r="AK2146" i="1"/>
  <c r="AO2146" i="1" s="1"/>
  <c r="AL2146" i="1"/>
  <c r="AM2146" i="1"/>
  <c r="AN2146" i="1"/>
  <c r="AP2146" i="1"/>
  <c r="AR2146" i="1"/>
  <c r="AK2147" i="1"/>
  <c r="AL2147" i="1"/>
  <c r="AM2147" i="1"/>
  <c r="AN2147" i="1"/>
  <c r="AP2147" i="1"/>
  <c r="AK2148" i="1"/>
  <c r="AR2148" i="1" s="1"/>
  <c r="AL2148" i="1"/>
  <c r="AM2148" i="1"/>
  <c r="AN2148" i="1"/>
  <c r="AK2149" i="1"/>
  <c r="AL2149" i="1"/>
  <c r="AM2149" i="1"/>
  <c r="AO2149" i="1" s="1"/>
  <c r="AQ2149" i="1" s="1"/>
  <c r="AR2149" i="1" s="1"/>
  <c r="AN2149" i="1"/>
  <c r="AP2149" i="1"/>
  <c r="AK2150" i="1"/>
  <c r="AL2150" i="1"/>
  <c r="AM2150" i="1"/>
  <c r="AN2150" i="1"/>
  <c r="AK2151" i="1"/>
  <c r="AL2151" i="1"/>
  <c r="AM2151" i="1"/>
  <c r="AN2151" i="1"/>
  <c r="AO2151" i="1"/>
  <c r="AQ2151" i="1" s="1"/>
  <c r="AP2151" i="1"/>
  <c r="AR2151" i="1"/>
  <c r="AK2152" i="1"/>
  <c r="AL2152" i="1"/>
  <c r="AM2152" i="1"/>
  <c r="AN2152" i="1"/>
  <c r="AK2153" i="1"/>
  <c r="AP2153" i="1" s="1"/>
  <c r="AL2153" i="1"/>
  <c r="AM2153" i="1"/>
  <c r="AN2153" i="1"/>
  <c r="AO2153" i="1"/>
  <c r="AK2154" i="1"/>
  <c r="AL2154" i="1"/>
  <c r="AM2154" i="1"/>
  <c r="AN2154" i="1"/>
  <c r="AK2155" i="1"/>
  <c r="AL2155" i="1"/>
  <c r="AM2155" i="1"/>
  <c r="AN2155" i="1"/>
  <c r="AO2155" i="1"/>
  <c r="AQ2155" i="1" s="1"/>
  <c r="AP2155" i="1"/>
  <c r="AR2155" i="1"/>
  <c r="AK2156" i="1"/>
  <c r="AL2156" i="1"/>
  <c r="AM2156" i="1"/>
  <c r="AN2156" i="1"/>
  <c r="AR2156" i="1"/>
  <c r="AK2157" i="1"/>
  <c r="AP2157" i="1" s="1"/>
  <c r="AL2157" i="1"/>
  <c r="AM2157" i="1"/>
  <c r="AN2157" i="1"/>
  <c r="AO2157" i="1"/>
  <c r="AK2158" i="1"/>
  <c r="AR2158" i="1" s="1"/>
  <c r="AL2158" i="1"/>
  <c r="AM2158" i="1"/>
  <c r="AN2158" i="1"/>
  <c r="AK2159" i="1"/>
  <c r="AO2159" i="1" s="1"/>
  <c r="AL2159" i="1"/>
  <c r="AM2159" i="1"/>
  <c r="AN2159" i="1"/>
  <c r="AK2160" i="1"/>
  <c r="AL2160" i="1"/>
  <c r="AM2160" i="1"/>
  <c r="AN2160" i="1"/>
  <c r="AK2161" i="1"/>
  <c r="AR2161" i="1" s="1"/>
  <c r="AL2161" i="1"/>
  <c r="AM2161" i="1"/>
  <c r="AN2161" i="1"/>
  <c r="AO2161" i="1"/>
  <c r="AP2161" i="1"/>
  <c r="AK2162" i="1"/>
  <c r="AL2162" i="1"/>
  <c r="AM2162" i="1"/>
  <c r="AN2162" i="1"/>
  <c r="AK2163" i="1"/>
  <c r="AO2163" i="1" s="1"/>
  <c r="AL2163" i="1"/>
  <c r="AM2163" i="1"/>
  <c r="AN2163" i="1"/>
  <c r="AK2164" i="1"/>
  <c r="AR2164" i="1" s="1"/>
  <c r="AL2164" i="1"/>
  <c r="AM2164" i="1"/>
  <c r="AN2164" i="1"/>
  <c r="AK2165" i="1"/>
  <c r="AO2165" i="1" s="1"/>
  <c r="AL2165" i="1"/>
  <c r="AM2165" i="1"/>
  <c r="AN2165" i="1"/>
  <c r="AK2166" i="1"/>
  <c r="AL2166" i="1"/>
  <c r="AM2166" i="1"/>
  <c r="AN2166" i="1"/>
  <c r="AR2166" i="1"/>
  <c r="AK2167" i="1"/>
  <c r="AO2167" i="1" s="1"/>
  <c r="AL2167" i="1"/>
  <c r="AM2167" i="1"/>
  <c r="AN2167" i="1"/>
  <c r="AK2168" i="1"/>
  <c r="AL2168" i="1"/>
  <c r="AM2168" i="1"/>
  <c r="AN2168" i="1"/>
  <c r="AK2169" i="1"/>
  <c r="AO2169" i="1" s="1"/>
  <c r="AL2169" i="1"/>
  <c r="AM2169" i="1"/>
  <c r="AN2169" i="1"/>
  <c r="AK2170" i="1"/>
  <c r="AL2170" i="1"/>
  <c r="AM2170" i="1"/>
  <c r="AN2170" i="1"/>
  <c r="AK2171" i="1"/>
  <c r="AL2171" i="1"/>
  <c r="AM2171" i="1"/>
  <c r="AN2171" i="1"/>
  <c r="AO2171" i="1"/>
  <c r="AQ2171" i="1" s="1"/>
  <c r="AR2171" i="1" s="1"/>
  <c r="AP2171" i="1"/>
  <c r="AK2172" i="1"/>
  <c r="AL2172" i="1"/>
  <c r="AM2172" i="1"/>
  <c r="AN2172" i="1"/>
  <c r="AK2173" i="1"/>
  <c r="AO2173" i="1" s="1"/>
  <c r="AQ2173" i="1" s="1"/>
  <c r="AL2173" i="1"/>
  <c r="AM2173" i="1"/>
  <c r="AN2173" i="1"/>
  <c r="AP2173" i="1"/>
  <c r="AR2173" i="1"/>
  <c r="AK2174" i="1"/>
  <c r="AL2174" i="1"/>
  <c r="AM2174" i="1"/>
  <c r="AN2174" i="1"/>
  <c r="AK2175" i="1"/>
  <c r="AL2175" i="1"/>
  <c r="AM2175" i="1"/>
  <c r="AN2175" i="1"/>
  <c r="AO2175" i="1"/>
  <c r="AQ2175" i="1" s="1"/>
  <c r="AR2175" i="1" s="1"/>
  <c r="AP2175" i="1"/>
  <c r="AK2176" i="1"/>
  <c r="AL2176" i="1"/>
  <c r="AM2176" i="1"/>
  <c r="AN2176" i="1"/>
  <c r="AR2176" i="1"/>
  <c r="AK2177" i="1"/>
  <c r="AO2177" i="1" s="1"/>
  <c r="AL2177" i="1"/>
  <c r="AM2177" i="1"/>
  <c r="AN2177" i="1"/>
  <c r="AK2178" i="1"/>
  <c r="AL2178" i="1"/>
  <c r="AM2178" i="1"/>
  <c r="AN2178" i="1"/>
  <c r="AK2179" i="1"/>
  <c r="AR2179" i="1" s="1"/>
  <c r="AL2179" i="1"/>
  <c r="AM2179" i="1"/>
  <c r="AN2179" i="1"/>
  <c r="AP2179" i="1"/>
  <c r="AK2180" i="1"/>
  <c r="AL2180" i="1"/>
  <c r="AM2180" i="1"/>
  <c r="AN2180" i="1"/>
  <c r="AK2181" i="1"/>
  <c r="AL2181" i="1"/>
  <c r="AM2181" i="1"/>
  <c r="AO2181" i="1" s="1"/>
  <c r="AQ2181" i="1" s="1"/>
  <c r="AR2181" i="1" s="1"/>
  <c r="AN2181" i="1"/>
  <c r="AP2181" i="1"/>
  <c r="AK2182" i="1"/>
  <c r="AL2182" i="1"/>
  <c r="AM2182" i="1"/>
  <c r="AN2182" i="1"/>
  <c r="AK2183" i="1"/>
  <c r="AL2183" i="1"/>
  <c r="AM2183" i="1"/>
  <c r="AN2183" i="1"/>
  <c r="AO2183" i="1"/>
  <c r="AQ2183" i="1" s="1"/>
  <c r="AP2183" i="1"/>
  <c r="AR2183" i="1"/>
  <c r="AK2184" i="1"/>
  <c r="AL2184" i="1"/>
  <c r="AM2184" i="1"/>
  <c r="AN2184" i="1"/>
  <c r="AK2185" i="1"/>
  <c r="AP2185" i="1" s="1"/>
  <c r="AL2185" i="1"/>
  <c r="AM2185" i="1"/>
  <c r="AN2185" i="1"/>
  <c r="AO2185" i="1"/>
  <c r="AK2186" i="1"/>
  <c r="AL2186" i="1"/>
  <c r="AM2186" i="1"/>
  <c r="AN2186" i="1"/>
  <c r="AK2187" i="1"/>
  <c r="AL2187" i="1"/>
  <c r="AM2187" i="1"/>
  <c r="AN2187" i="1"/>
  <c r="AO2187" i="1"/>
  <c r="AQ2187" i="1" s="1"/>
  <c r="AP2187" i="1"/>
  <c r="AR2187" i="1"/>
  <c r="AK2188" i="1"/>
  <c r="AL2188" i="1"/>
  <c r="AM2188" i="1"/>
  <c r="AN2188" i="1"/>
  <c r="AR2188" i="1"/>
  <c r="AK2189" i="1"/>
  <c r="AP2189" i="1" s="1"/>
  <c r="AL2189" i="1"/>
  <c r="AM2189" i="1"/>
  <c r="AN2189" i="1"/>
  <c r="AO2189" i="1"/>
  <c r="AK2190" i="1"/>
  <c r="AL2190" i="1"/>
  <c r="AM2190" i="1"/>
  <c r="AN2190" i="1"/>
  <c r="AK2191" i="1"/>
  <c r="AO2191" i="1" s="1"/>
  <c r="AL2191" i="1"/>
  <c r="AM2191" i="1"/>
  <c r="AN2191" i="1"/>
  <c r="AK2192" i="1"/>
  <c r="AL2192" i="1"/>
  <c r="AM2192" i="1"/>
  <c r="AN2192" i="1"/>
  <c r="AK2193" i="1"/>
  <c r="AL2193" i="1"/>
  <c r="AM2193" i="1"/>
  <c r="AN2193" i="1"/>
  <c r="AO2193" i="1" s="1"/>
  <c r="AQ2193" i="1" s="1"/>
  <c r="AP2193" i="1"/>
  <c r="AK2194" i="1"/>
  <c r="AL2194" i="1"/>
  <c r="AM2194" i="1"/>
  <c r="AN2194" i="1"/>
  <c r="AK2195" i="1"/>
  <c r="AO2195" i="1" s="1"/>
  <c r="AQ2195" i="1" s="1"/>
  <c r="AL2195" i="1"/>
  <c r="AM2195" i="1"/>
  <c r="AN2195" i="1"/>
  <c r="AP2195" i="1"/>
  <c r="AR2195" i="1"/>
  <c r="AK2196" i="1"/>
  <c r="AL2196" i="1"/>
  <c r="AM2196" i="1"/>
  <c r="AN2196" i="1"/>
  <c r="AP2196" i="1"/>
  <c r="AK2197" i="1"/>
  <c r="AO2197" i="1" s="1"/>
  <c r="AL2197" i="1"/>
  <c r="AM2197" i="1"/>
  <c r="AN2197" i="1"/>
  <c r="AK2198" i="1"/>
  <c r="AR2198" i="1" s="1"/>
  <c r="AL2198" i="1"/>
  <c r="AM2198" i="1"/>
  <c r="AN2198" i="1"/>
  <c r="AK2199" i="1"/>
  <c r="AP2199" i="1" s="1"/>
  <c r="AL2199" i="1"/>
  <c r="AM2199" i="1"/>
  <c r="AN2199" i="1"/>
  <c r="AO2199" i="1"/>
  <c r="AK2200" i="1"/>
  <c r="AO2200" i="1" s="1"/>
  <c r="AL2200" i="1"/>
  <c r="AM2200" i="1"/>
  <c r="AN2200" i="1"/>
  <c r="AK2201" i="1"/>
  <c r="AL2201" i="1"/>
  <c r="AM2201" i="1"/>
  <c r="AN2201" i="1"/>
  <c r="AO2201" i="1"/>
  <c r="AP2201" i="1"/>
  <c r="AK2202" i="1"/>
  <c r="AL2202" i="1"/>
  <c r="AM2202" i="1"/>
  <c r="AN2202" i="1"/>
  <c r="AO2202" i="1"/>
  <c r="AQ2202" i="1" s="1"/>
  <c r="AP2202" i="1"/>
  <c r="AR2202" i="1"/>
  <c r="AK2203" i="1"/>
  <c r="AO2203" i="1" s="1"/>
  <c r="AL2203" i="1"/>
  <c r="AM2203" i="1"/>
  <c r="AN2203" i="1"/>
  <c r="AK2204" i="1"/>
  <c r="AL2204" i="1"/>
  <c r="AM2204" i="1"/>
  <c r="AN2204" i="1"/>
  <c r="AO2204" i="1"/>
  <c r="AQ2204" i="1" s="1"/>
  <c r="AR2204" i="1" s="1"/>
  <c r="AP2204" i="1"/>
  <c r="AK2205" i="1"/>
  <c r="AL2205" i="1"/>
  <c r="AO2205" i="1" s="1"/>
  <c r="AQ2205" i="1" s="1"/>
  <c r="AR2205" i="1" s="1"/>
  <c r="AM2205" i="1"/>
  <c r="AN2205" i="1"/>
  <c r="AP2205" i="1"/>
  <c r="AK2206" i="1"/>
  <c r="AL2206" i="1"/>
  <c r="AM2206" i="1"/>
  <c r="AN2206" i="1"/>
  <c r="AO2206" i="1" s="1"/>
  <c r="AQ2206" i="1" s="1"/>
  <c r="AP2206" i="1"/>
  <c r="AK2207" i="1"/>
  <c r="AO2207" i="1" s="1"/>
  <c r="AL2207" i="1"/>
  <c r="AM2207" i="1"/>
  <c r="AN2207" i="1"/>
  <c r="AK2208" i="1"/>
  <c r="AR2208" i="1" s="1"/>
  <c r="AL2208" i="1"/>
  <c r="AM2208" i="1"/>
  <c r="AN2208" i="1"/>
  <c r="AO2208" i="1"/>
  <c r="AP2208" i="1"/>
  <c r="AQ2208" i="1"/>
  <c r="AK2209" i="1"/>
  <c r="AO2209" i="1" s="1"/>
  <c r="AL2209" i="1"/>
  <c r="AM2209" i="1"/>
  <c r="AN2209" i="1"/>
  <c r="AK2210" i="1"/>
  <c r="AO2210" i="1" s="1"/>
  <c r="AQ2210" i="1" s="1"/>
  <c r="AL2210" i="1"/>
  <c r="AM2210" i="1"/>
  <c r="AN2210" i="1"/>
  <c r="AP2210" i="1"/>
  <c r="AR2210" i="1"/>
  <c r="AK2211" i="1"/>
  <c r="AP2211" i="1" s="1"/>
  <c r="AL2211" i="1"/>
  <c r="AM2211" i="1"/>
  <c r="AN2211" i="1"/>
  <c r="AO2211" i="1"/>
  <c r="AK2212" i="1"/>
  <c r="AO2212" i="1" s="1"/>
  <c r="AL2212" i="1"/>
  <c r="AM2212" i="1"/>
  <c r="AN2212" i="1"/>
  <c r="AR2212" i="1"/>
  <c r="AK2213" i="1"/>
  <c r="AR2213" i="1" s="1"/>
  <c r="AL2213" i="1"/>
  <c r="AM2213" i="1"/>
  <c r="AN2213" i="1"/>
  <c r="AP2213" i="1"/>
  <c r="AK2214" i="1"/>
  <c r="AP2214" i="1" s="1"/>
  <c r="AL2214" i="1"/>
  <c r="AM2214" i="1"/>
  <c r="AN2214" i="1"/>
  <c r="AO2214" i="1"/>
  <c r="AQ2214" i="1" s="1"/>
  <c r="AR2214" i="1" s="1"/>
  <c r="AK2215" i="1"/>
  <c r="AO2215" i="1" s="1"/>
  <c r="AL2215" i="1"/>
  <c r="AM2215" i="1"/>
  <c r="AN2215" i="1"/>
  <c r="AR2215" i="1"/>
  <c r="AK2216" i="1"/>
  <c r="AL2216" i="1"/>
  <c r="AM2216" i="1"/>
  <c r="AN2216" i="1"/>
  <c r="AO2216" i="1"/>
  <c r="AQ2216" i="1" s="1"/>
  <c r="AP2216" i="1"/>
  <c r="AR2216" i="1"/>
  <c r="AK2217" i="1"/>
  <c r="AO2217" i="1" s="1"/>
  <c r="AL2217" i="1"/>
  <c r="AM2217" i="1"/>
  <c r="AN2217" i="1"/>
  <c r="AK2218" i="1"/>
  <c r="AO2218" i="1" s="1"/>
  <c r="AL2218" i="1"/>
  <c r="AM2218" i="1"/>
  <c r="AN2218" i="1"/>
  <c r="AK2219" i="1"/>
  <c r="AL2219" i="1"/>
  <c r="AM2219" i="1"/>
  <c r="AN2219" i="1"/>
  <c r="AO2219" i="1"/>
  <c r="AP2219" i="1"/>
  <c r="AR2219" i="1"/>
  <c r="AK2220" i="1"/>
  <c r="AL2220" i="1"/>
  <c r="AO2220" i="1" s="1"/>
  <c r="AQ2220" i="1" s="1"/>
  <c r="AR2220" i="1" s="1"/>
  <c r="AM2220" i="1"/>
  <c r="AN2220" i="1"/>
  <c r="AP2220" i="1"/>
  <c r="AK2221" i="1"/>
  <c r="AL2221" i="1"/>
  <c r="AM2221" i="1"/>
  <c r="AN2221" i="1"/>
  <c r="AO2221" i="1"/>
  <c r="AQ2221" i="1" s="1"/>
  <c r="AR2221" i="1" s="1"/>
  <c r="AP2221" i="1"/>
  <c r="AK2222" i="1"/>
  <c r="AO2222" i="1" s="1"/>
  <c r="AQ2222" i="1" s="1"/>
  <c r="AR2222" i="1" s="1"/>
  <c r="AL2222" i="1"/>
  <c r="AM2222" i="1"/>
  <c r="AN2222" i="1"/>
  <c r="AP2222" i="1"/>
  <c r="AK2223" i="1"/>
  <c r="AL2223" i="1"/>
  <c r="AM2223" i="1"/>
  <c r="AN2223" i="1"/>
  <c r="AO2223" i="1" s="1"/>
  <c r="AQ2223" i="1" s="1"/>
  <c r="AP2223" i="1"/>
  <c r="AK2224" i="1"/>
  <c r="AO2224" i="1" s="1"/>
  <c r="AL2224" i="1"/>
  <c r="AM2224" i="1"/>
  <c r="AN2224" i="1"/>
  <c r="AK2225" i="1"/>
  <c r="AL2225" i="1"/>
  <c r="AM2225" i="1"/>
  <c r="AN2225" i="1"/>
  <c r="AO2225" i="1"/>
  <c r="AQ2225" i="1" s="1"/>
  <c r="AP2225" i="1"/>
  <c r="AR2225" i="1"/>
  <c r="AK2226" i="1"/>
  <c r="AP2226" i="1" s="1"/>
  <c r="AL2226" i="1"/>
  <c r="AM2226" i="1"/>
  <c r="AN2226" i="1"/>
  <c r="AO2226" i="1"/>
  <c r="AQ2226" i="1" s="1"/>
  <c r="AR2226" i="1"/>
  <c r="AK2227" i="1"/>
  <c r="AO2227" i="1" s="1"/>
  <c r="AQ2227" i="1" s="1"/>
  <c r="AL2227" i="1"/>
  <c r="AM2227" i="1"/>
  <c r="AN2227" i="1"/>
  <c r="AP2227" i="1"/>
  <c r="AR2227" i="1"/>
  <c r="AK2228" i="1"/>
  <c r="AR2228" i="1" s="1"/>
  <c r="AL2228" i="1"/>
  <c r="AM2228" i="1"/>
  <c r="AN2228" i="1"/>
  <c r="AP2228" i="1"/>
  <c r="AK2229" i="1"/>
  <c r="AO2229" i="1" s="1"/>
  <c r="AL2229" i="1"/>
  <c r="AM2229" i="1"/>
  <c r="AN2229" i="1"/>
  <c r="AR2229" i="1"/>
  <c r="AK2230" i="1"/>
  <c r="AL2230" i="1"/>
  <c r="AM2230" i="1"/>
  <c r="AN2230" i="1"/>
  <c r="AK2231" i="1"/>
  <c r="AP2231" i="1" s="1"/>
  <c r="AL2231" i="1"/>
  <c r="AM2231" i="1"/>
  <c r="AN2231" i="1"/>
  <c r="AO2231" i="1"/>
  <c r="AK2232" i="1"/>
  <c r="AO2232" i="1" s="1"/>
  <c r="AL2232" i="1"/>
  <c r="AM2232" i="1"/>
  <c r="AN2232" i="1"/>
  <c r="AR223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J1472" i="1"/>
  <c r="AJ1473" i="1"/>
  <c r="AJ1474" i="1"/>
  <c r="AJ1475" i="1"/>
  <c r="AJ1476" i="1"/>
  <c r="AJ1477" i="1"/>
  <c r="AJ1478" i="1"/>
  <c r="AJ1479" i="1"/>
  <c r="AJ1480" i="1"/>
  <c r="AJ1481" i="1"/>
  <c r="AJ1482" i="1"/>
  <c r="AJ1483" i="1"/>
  <c r="AJ1484" i="1"/>
  <c r="AJ1485" i="1"/>
  <c r="AJ1486" i="1"/>
  <c r="AJ1487" i="1"/>
  <c r="AJ1488" i="1"/>
  <c r="AJ1489" i="1"/>
  <c r="AJ1490" i="1"/>
  <c r="AJ1491" i="1"/>
  <c r="AJ1492" i="1"/>
  <c r="AJ1493" i="1"/>
  <c r="AJ1494" i="1"/>
  <c r="AJ1495" i="1"/>
  <c r="AJ1496" i="1"/>
  <c r="AJ1497" i="1"/>
  <c r="AJ1498" i="1"/>
  <c r="AJ1499" i="1"/>
  <c r="AJ1500" i="1"/>
  <c r="AJ1501" i="1"/>
  <c r="AJ1502" i="1"/>
  <c r="AJ1503" i="1"/>
  <c r="AJ1504" i="1"/>
  <c r="AJ1505" i="1"/>
  <c r="AJ1506" i="1"/>
  <c r="AJ1507" i="1"/>
  <c r="AJ1508" i="1"/>
  <c r="AJ1509" i="1"/>
  <c r="AJ1510" i="1"/>
  <c r="AJ1511" i="1"/>
  <c r="AJ1512" i="1"/>
  <c r="AJ1513" i="1"/>
  <c r="AJ1514" i="1"/>
  <c r="AJ1515" i="1"/>
  <c r="AJ1516" i="1"/>
  <c r="AJ1517" i="1"/>
  <c r="AJ1518" i="1"/>
  <c r="AJ1519" i="1"/>
  <c r="AJ1520" i="1"/>
  <c r="AJ1521" i="1"/>
  <c r="AJ1522" i="1"/>
  <c r="AJ1523" i="1"/>
  <c r="AJ1524" i="1"/>
  <c r="AJ1525" i="1"/>
  <c r="AJ1526" i="1"/>
  <c r="AJ1527" i="1"/>
  <c r="AJ1528" i="1"/>
  <c r="AJ1529" i="1"/>
  <c r="AJ1530" i="1"/>
  <c r="AJ1531" i="1"/>
  <c r="AJ1532" i="1"/>
  <c r="AJ1533" i="1"/>
  <c r="AJ1534" i="1"/>
  <c r="AJ1535" i="1"/>
  <c r="AJ1536" i="1"/>
  <c r="AJ1537" i="1"/>
  <c r="AJ1538" i="1"/>
  <c r="AJ1539" i="1"/>
  <c r="AJ1540" i="1"/>
  <c r="AJ1541" i="1"/>
  <c r="AJ1542" i="1"/>
  <c r="AJ1543" i="1"/>
  <c r="AJ1544" i="1"/>
  <c r="AJ1545" i="1"/>
  <c r="AJ1546" i="1"/>
  <c r="AJ1547" i="1"/>
  <c r="AJ1548" i="1"/>
  <c r="AJ1549" i="1"/>
  <c r="AJ1550" i="1"/>
  <c r="AJ1551" i="1"/>
  <c r="AJ1552" i="1"/>
  <c r="AJ1553" i="1"/>
  <c r="AJ1554" i="1"/>
  <c r="AJ1555" i="1"/>
  <c r="AJ1556" i="1"/>
  <c r="AJ1557" i="1"/>
  <c r="AJ1558" i="1"/>
  <c r="AJ1559" i="1"/>
  <c r="AJ1560" i="1"/>
  <c r="AJ1561" i="1"/>
  <c r="AJ1562" i="1"/>
  <c r="AJ1563" i="1"/>
  <c r="AJ1564" i="1"/>
  <c r="AJ1565" i="1"/>
  <c r="AJ1566" i="1"/>
  <c r="AJ1567" i="1"/>
  <c r="AJ1568" i="1"/>
  <c r="AJ1569" i="1"/>
  <c r="AJ1570" i="1"/>
  <c r="AJ1571" i="1"/>
  <c r="AJ1572" i="1"/>
  <c r="AJ1573" i="1"/>
  <c r="AJ1574" i="1"/>
  <c r="AJ1575" i="1"/>
  <c r="AJ1576" i="1"/>
  <c r="AJ1577" i="1"/>
  <c r="AJ1578" i="1"/>
  <c r="AJ1579" i="1"/>
  <c r="AJ1580" i="1"/>
  <c r="AJ1581" i="1"/>
  <c r="AJ1582" i="1"/>
  <c r="AJ1583" i="1"/>
  <c r="AJ1584" i="1"/>
  <c r="AJ1585" i="1"/>
  <c r="AJ1586" i="1"/>
  <c r="AJ1587" i="1"/>
  <c r="AJ1588" i="1"/>
  <c r="AJ1589" i="1"/>
  <c r="AJ1590" i="1"/>
  <c r="AJ1591" i="1"/>
  <c r="AJ1592" i="1"/>
  <c r="AJ1593" i="1"/>
  <c r="AJ1594" i="1"/>
  <c r="AJ1595" i="1"/>
  <c r="AJ1596" i="1"/>
  <c r="AJ1597" i="1"/>
  <c r="AJ1598" i="1"/>
  <c r="AJ1599" i="1"/>
  <c r="AJ1600" i="1"/>
  <c r="AJ1601" i="1"/>
  <c r="AJ1602" i="1"/>
  <c r="AJ1603" i="1"/>
  <c r="AJ1604" i="1"/>
  <c r="AJ1605" i="1"/>
  <c r="AJ1606" i="1"/>
  <c r="AJ1607" i="1"/>
  <c r="AJ1608" i="1"/>
  <c r="AJ1609" i="1"/>
  <c r="AJ1610" i="1"/>
  <c r="AJ1611" i="1"/>
  <c r="AJ1612" i="1"/>
  <c r="AJ1613" i="1"/>
  <c r="AJ1614" i="1"/>
  <c r="AJ1615" i="1"/>
  <c r="AJ1616" i="1"/>
  <c r="AJ1617" i="1"/>
  <c r="AJ1618" i="1"/>
  <c r="AJ1619" i="1"/>
  <c r="AJ1620" i="1"/>
  <c r="AJ1621" i="1"/>
  <c r="AJ1622" i="1"/>
  <c r="AJ1623" i="1"/>
  <c r="AJ1624" i="1"/>
  <c r="AJ1625" i="1"/>
  <c r="AJ1626" i="1"/>
  <c r="AJ1627" i="1"/>
  <c r="AJ1628" i="1"/>
  <c r="AJ1629" i="1"/>
  <c r="AJ1630" i="1"/>
  <c r="AJ1631" i="1"/>
  <c r="AJ1632" i="1"/>
  <c r="AJ1633" i="1"/>
  <c r="AJ1634" i="1"/>
  <c r="AJ1635" i="1"/>
  <c r="AJ1636" i="1"/>
  <c r="AJ1637" i="1"/>
  <c r="AJ1638" i="1"/>
  <c r="AJ1639" i="1"/>
  <c r="AJ1640" i="1"/>
  <c r="AJ1641" i="1"/>
  <c r="AJ1642" i="1"/>
  <c r="AJ1643" i="1"/>
  <c r="AJ1644" i="1"/>
  <c r="AJ1645" i="1"/>
  <c r="AJ1646" i="1"/>
  <c r="AJ1647" i="1"/>
  <c r="AJ1648" i="1"/>
  <c r="AJ1649" i="1"/>
  <c r="AJ1650" i="1"/>
  <c r="AJ1651" i="1"/>
  <c r="AJ1652" i="1"/>
  <c r="AJ1653" i="1"/>
  <c r="AJ1654" i="1"/>
  <c r="AJ1655" i="1"/>
  <c r="AJ1656" i="1"/>
  <c r="AJ1657" i="1"/>
  <c r="AJ1658" i="1"/>
  <c r="AJ1659" i="1"/>
  <c r="AJ1660" i="1"/>
  <c r="AJ1661" i="1"/>
  <c r="AJ1662" i="1"/>
  <c r="AJ1663" i="1"/>
  <c r="AJ1664" i="1"/>
  <c r="AJ1665" i="1"/>
  <c r="AJ1666" i="1"/>
  <c r="AJ1667" i="1"/>
  <c r="AJ1668" i="1"/>
  <c r="AJ1669" i="1"/>
  <c r="AJ1670" i="1"/>
  <c r="AJ1671" i="1"/>
  <c r="AJ1672" i="1"/>
  <c r="AJ1673" i="1"/>
  <c r="AJ1674" i="1"/>
  <c r="AJ1675" i="1"/>
  <c r="AJ1676" i="1"/>
  <c r="AJ1677" i="1"/>
  <c r="AJ1678" i="1"/>
  <c r="AJ1679" i="1"/>
  <c r="AJ1680" i="1"/>
  <c r="AJ1681" i="1"/>
  <c r="AJ1682" i="1"/>
  <c r="AJ1683" i="1"/>
  <c r="AJ1684" i="1"/>
  <c r="AJ1685" i="1"/>
  <c r="AJ1686" i="1"/>
  <c r="AJ1687" i="1"/>
  <c r="AJ1688" i="1"/>
  <c r="AJ1689" i="1"/>
  <c r="AJ1690" i="1"/>
  <c r="AJ1691" i="1"/>
  <c r="AJ1692" i="1"/>
  <c r="AJ1693" i="1"/>
  <c r="AJ1694" i="1"/>
  <c r="AJ1695" i="1"/>
  <c r="AJ1696" i="1"/>
  <c r="AJ1697" i="1"/>
  <c r="AJ1698" i="1"/>
  <c r="AJ1699" i="1"/>
  <c r="AJ1700" i="1"/>
  <c r="AJ1701" i="1"/>
  <c r="AJ1702" i="1"/>
  <c r="AJ1703" i="1"/>
  <c r="AJ1704" i="1"/>
  <c r="AJ1705" i="1"/>
  <c r="AJ1706" i="1"/>
  <c r="AJ1707" i="1"/>
  <c r="AJ1708" i="1"/>
  <c r="AJ1709" i="1"/>
  <c r="AJ1710" i="1"/>
  <c r="AJ1711" i="1"/>
  <c r="AJ1712" i="1"/>
  <c r="AJ1713" i="1"/>
  <c r="AJ1714" i="1"/>
  <c r="AJ1715" i="1"/>
  <c r="AJ1716" i="1"/>
  <c r="AJ1717" i="1"/>
  <c r="AJ1718" i="1"/>
  <c r="AJ1719" i="1"/>
  <c r="AJ1720" i="1"/>
  <c r="AJ1721" i="1"/>
  <c r="AJ1722" i="1"/>
  <c r="AJ1723" i="1"/>
  <c r="AJ1724" i="1"/>
  <c r="AJ1725" i="1"/>
  <c r="AJ1726" i="1"/>
  <c r="AJ1727" i="1"/>
  <c r="AJ1728" i="1"/>
  <c r="AJ1729" i="1"/>
  <c r="AJ1730" i="1"/>
  <c r="AJ1731" i="1"/>
  <c r="AJ1732" i="1"/>
  <c r="AJ1733" i="1"/>
  <c r="AJ1734" i="1"/>
  <c r="AJ1735" i="1"/>
  <c r="AJ1736" i="1"/>
  <c r="AJ1737" i="1"/>
  <c r="AJ1738" i="1"/>
  <c r="AJ1739" i="1"/>
  <c r="AJ1740" i="1"/>
  <c r="AJ1741" i="1"/>
  <c r="AJ1742" i="1"/>
  <c r="AJ1743" i="1"/>
  <c r="AJ1744" i="1"/>
  <c r="AJ1745" i="1"/>
  <c r="AJ1746" i="1"/>
  <c r="AJ1747" i="1"/>
  <c r="AJ1748" i="1"/>
  <c r="AJ1749" i="1"/>
  <c r="AJ1750" i="1"/>
  <c r="AJ1751" i="1"/>
  <c r="AJ1752" i="1"/>
  <c r="AJ1753" i="1"/>
  <c r="AJ1754" i="1"/>
  <c r="AJ1755" i="1"/>
  <c r="AJ1756" i="1"/>
  <c r="AJ1757" i="1"/>
  <c r="AJ1758" i="1"/>
  <c r="AJ1759" i="1"/>
  <c r="AJ1760" i="1"/>
  <c r="AJ1761" i="1"/>
  <c r="AJ1762" i="1"/>
  <c r="AJ1763" i="1"/>
  <c r="AJ1764" i="1"/>
  <c r="AJ1765" i="1"/>
  <c r="AJ1766" i="1"/>
  <c r="AJ1767" i="1"/>
  <c r="AJ1768" i="1"/>
  <c r="AJ1769" i="1"/>
  <c r="AJ1770" i="1"/>
  <c r="AJ1771" i="1"/>
  <c r="AJ1772" i="1"/>
  <c r="AJ1773" i="1"/>
  <c r="AJ1774" i="1"/>
  <c r="AJ1775" i="1"/>
  <c r="AJ1776" i="1"/>
  <c r="AJ1777" i="1"/>
  <c r="AJ1778" i="1"/>
  <c r="AJ1779" i="1"/>
  <c r="AJ1780" i="1"/>
  <c r="AJ1781" i="1"/>
  <c r="AJ1782" i="1"/>
  <c r="AJ1783" i="1"/>
  <c r="AJ1784" i="1"/>
  <c r="AJ1785" i="1"/>
  <c r="AJ1786" i="1"/>
  <c r="AJ1787" i="1"/>
  <c r="AJ1788" i="1"/>
  <c r="AJ1789" i="1"/>
  <c r="AJ1790" i="1"/>
  <c r="AJ1791" i="1"/>
  <c r="AJ1792" i="1"/>
  <c r="AJ1793" i="1"/>
  <c r="AJ1794" i="1"/>
  <c r="AJ1795" i="1"/>
  <c r="AJ1796" i="1"/>
  <c r="AJ1797" i="1"/>
  <c r="AJ1798" i="1"/>
  <c r="AJ1799" i="1"/>
  <c r="AJ1800" i="1"/>
  <c r="AJ1801" i="1"/>
  <c r="AJ1802" i="1"/>
  <c r="AJ1803" i="1"/>
  <c r="AJ1804" i="1"/>
  <c r="AJ1805" i="1"/>
  <c r="AJ1806" i="1"/>
  <c r="AJ1807" i="1"/>
  <c r="AJ1808" i="1"/>
  <c r="AJ1809" i="1"/>
  <c r="AJ1810" i="1"/>
  <c r="AJ1811" i="1"/>
  <c r="AJ1812" i="1"/>
  <c r="AJ1813" i="1"/>
  <c r="AJ1814" i="1"/>
  <c r="AJ1815" i="1"/>
  <c r="AJ1816" i="1"/>
  <c r="AJ1817" i="1"/>
  <c r="AJ1818" i="1"/>
  <c r="AJ1819" i="1"/>
  <c r="AJ1820" i="1"/>
  <c r="AJ1821" i="1"/>
  <c r="AJ1822" i="1"/>
  <c r="AJ1823" i="1"/>
  <c r="AJ1824" i="1"/>
  <c r="AJ1825" i="1"/>
  <c r="AJ1826" i="1"/>
  <c r="AJ1827" i="1"/>
  <c r="AJ1828" i="1"/>
  <c r="AJ1829" i="1"/>
  <c r="AJ1830" i="1"/>
  <c r="AJ1831" i="1"/>
  <c r="AJ1832" i="1"/>
  <c r="AJ1833" i="1"/>
  <c r="AJ1834" i="1"/>
  <c r="AJ1835" i="1"/>
  <c r="AJ1836" i="1"/>
  <c r="AJ1837" i="1"/>
  <c r="AJ1838" i="1"/>
  <c r="AJ1839" i="1"/>
  <c r="AJ1840" i="1"/>
  <c r="AJ1841" i="1"/>
  <c r="AJ1842" i="1"/>
  <c r="AJ1843" i="1"/>
  <c r="AJ1844" i="1"/>
  <c r="AJ1845" i="1"/>
  <c r="AJ1846" i="1"/>
  <c r="AJ1847" i="1"/>
  <c r="AJ1848" i="1"/>
  <c r="AJ1849" i="1"/>
  <c r="AJ1850" i="1"/>
  <c r="AJ1851" i="1"/>
  <c r="AJ1852" i="1"/>
  <c r="AJ1853" i="1"/>
  <c r="AJ1854" i="1"/>
  <c r="AJ1855" i="1"/>
  <c r="AJ1856" i="1"/>
  <c r="AJ1857" i="1"/>
  <c r="AJ1858" i="1"/>
  <c r="AJ1859" i="1"/>
  <c r="AJ1860" i="1"/>
  <c r="AJ1861" i="1"/>
  <c r="AJ1862" i="1"/>
  <c r="AJ1863" i="1"/>
  <c r="AJ1864" i="1"/>
  <c r="AJ1865" i="1"/>
  <c r="AJ1866" i="1"/>
  <c r="AJ1867" i="1"/>
  <c r="AJ1868" i="1"/>
  <c r="AJ1869" i="1"/>
  <c r="AJ1870" i="1"/>
  <c r="AJ1871" i="1"/>
  <c r="AJ1872" i="1"/>
  <c r="AJ1873" i="1"/>
  <c r="AJ1874" i="1"/>
  <c r="AJ1875" i="1"/>
  <c r="AJ1876" i="1"/>
  <c r="AJ1877" i="1"/>
  <c r="AJ1878" i="1"/>
  <c r="AJ1879" i="1"/>
  <c r="AJ1880" i="1"/>
  <c r="AJ1881" i="1"/>
  <c r="AJ1882" i="1"/>
  <c r="AJ1883" i="1"/>
  <c r="AJ1884" i="1"/>
  <c r="AJ1885" i="1"/>
  <c r="AJ1886" i="1"/>
  <c r="AJ1887" i="1"/>
  <c r="AJ1888" i="1"/>
  <c r="AJ1889" i="1"/>
  <c r="AJ1890" i="1"/>
  <c r="AJ1891" i="1"/>
  <c r="AJ1892" i="1"/>
  <c r="AJ1893" i="1"/>
  <c r="AJ1894" i="1"/>
  <c r="AJ1895" i="1"/>
  <c r="AJ1896" i="1"/>
  <c r="AJ1897" i="1"/>
  <c r="AJ1898" i="1"/>
  <c r="AJ1899" i="1"/>
  <c r="AJ1900" i="1"/>
  <c r="AJ1901" i="1"/>
  <c r="AJ1902" i="1"/>
  <c r="AJ1903" i="1"/>
  <c r="AJ1904" i="1"/>
  <c r="AJ1905" i="1"/>
  <c r="AJ1906" i="1"/>
  <c r="AJ1907" i="1"/>
  <c r="AJ1908" i="1"/>
  <c r="AJ1909" i="1"/>
  <c r="AJ1910" i="1"/>
  <c r="AJ1911" i="1"/>
  <c r="AJ1912" i="1"/>
  <c r="AJ1913" i="1"/>
  <c r="AJ1914" i="1"/>
  <c r="AJ1915" i="1"/>
  <c r="AJ1916" i="1"/>
  <c r="AJ1917" i="1"/>
  <c r="AJ1918" i="1"/>
  <c r="AJ1919" i="1"/>
  <c r="AJ1920" i="1"/>
  <c r="AJ1921" i="1"/>
  <c r="AJ1922" i="1"/>
  <c r="AJ1923" i="1"/>
  <c r="AJ1924" i="1"/>
  <c r="AJ1925" i="1"/>
  <c r="AJ1926" i="1"/>
  <c r="AJ1927" i="1"/>
  <c r="AJ1928" i="1"/>
  <c r="AJ1929" i="1"/>
  <c r="AJ1930" i="1"/>
  <c r="AJ1931" i="1"/>
  <c r="AJ1932" i="1"/>
  <c r="AJ1933" i="1"/>
  <c r="AJ1934" i="1"/>
  <c r="AJ1935" i="1"/>
  <c r="AJ1936" i="1"/>
  <c r="AJ1937" i="1"/>
  <c r="AJ1938" i="1"/>
  <c r="AJ1939" i="1"/>
  <c r="AJ1940" i="1"/>
  <c r="AJ1941" i="1"/>
  <c r="AJ1942" i="1"/>
  <c r="AJ1943" i="1"/>
  <c r="AJ1944" i="1"/>
  <c r="AJ1945" i="1"/>
  <c r="AJ1946" i="1"/>
  <c r="AJ1947" i="1"/>
  <c r="AJ1948" i="1"/>
  <c r="AJ1949" i="1"/>
  <c r="AJ1950" i="1"/>
  <c r="AJ1951" i="1"/>
  <c r="AJ1952" i="1"/>
  <c r="AJ1953" i="1"/>
  <c r="AJ1954" i="1"/>
  <c r="AJ1955" i="1"/>
  <c r="AJ1956" i="1"/>
  <c r="AJ1957" i="1"/>
  <c r="AJ1958" i="1"/>
  <c r="AJ1959" i="1"/>
  <c r="AJ1960" i="1"/>
  <c r="AJ1961" i="1"/>
  <c r="AJ1962" i="1"/>
  <c r="AJ1963" i="1"/>
  <c r="AJ1964" i="1"/>
  <c r="AJ1965" i="1"/>
  <c r="AJ1966" i="1"/>
  <c r="AJ1967" i="1"/>
  <c r="AJ1968" i="1"/>
  <c r="AJ1969" i="1"/>
  <c r="AJ1970" i="1"/>
  <c r="AJ1971" i="1"/>
  <c r="AJ1972" i="1"/>
  <c r="AJ1973" i="1"/>
  <c r="AJ1974" i="1"/>
  <c r="AJ1975" i="1"/>
  <c r="AJ1976" i="1"/>
  <c r="AJ1977" i="1"/>
  <c r="AJ1978" i="1"/>
  <c r="AJ1979" i="1"/>
  <c r="AJ1980" i="1"/>
  <c r="AJ1981" i="1"/>
  <c r="AJ1982" i="1"/>
  <c r="AJ1983" i="1"/>
  <c r="AJ1984" i="1"/>
  <c r="AJ1985" i="1"/>
  <c r="AJ1986" i="1"/>
  <c r="AJ1987" i="1"/>
  <c r="AJ1988" i="1"/>
  <c r="AJ1989" i="1"/>
  <c r="AJ1990" i="1"/>
  <c r="AJ1991" i="1"/>
  <c r="AJ1992" i="1"/>
  <c r="AJ1993" i="1"/>
  <c r="AJ1994" i="1"/>
  <c r="AJ1995" i="1"/>
  <c r="AJ1996" i="1"/>
  <c r="AJ1997" i="1"/>
  <c r="AJ1998" i="1"/>
  <c r="AJ1999" i="1"/>
  <c r="AJ2000" i="1"/>
  <c r="AJ2001" i="1"/>
  <c r="AJ2002" i="1"/>
  <c r="AJ2003" i="1"/>
  <c r="AJ2004" i="1"/>
  <c r="AJ2005" i="1"/>
  <c r="AJ2006" i="1"/>
  <c r="AJ2007" i="1"/>
  <c r="AJ2008" i="1"/>
  <c r="AJ2009" i="1"/>
  <c r="AJ2010" i="1"/>
  <c r="AJ2011" i="1"/>
  <c r="AJ2012" i="1"/>
  <c r="AJ2013" i="1"/>
  <c r="AJ2014" i="1"/>
  <c r="AJ2015" i="1"/>
  <c r="AJ2016" i="1"/>
  <c r="AJ2017" i="1"/>
  <c r="AJ2018" i="1"/>
  <c r="AJ2019" i="1"/>
  <c r="AJ2020" i="1"/>
  <c r="AJ2021" i="1"/>
  <c r="AJ2022" i="1"/>
  <c r="AJ2023" i="1"/>
  <c r="AJ2024" i="1"/>
  <c r="AJ2025" i="1"/>
  <c r="AJ2026" i="1"/>
  <c r="AJ2027" i="1"/>
  <c r="AJ2028" i="1"/>
  <c r="AJ2029" i="1"/>
  <c r="AJ2030" i="1"/>
  <c r="AJ2031" i="1"/>
  <c r="AJ2032" i="1"/>
  <c r="AJ2033" i="1"/>
  <c r="AJ2034" i="1"/>
  <c r="AJ2035" i="1"/>
  <c r="AJ2036" i="1"/>
  <c r="AJ2037" i="1"/>
  <c r="AJ2038" i="1"/>
  <c r="AJ2039" i="1"/>
  <c r="AJ2040" i="1"/>
  <c r="AJ2041" i="1"/>
  <c r="AJ2042" i="1"/>
  <c r="AJ2043" i="1"/>
  <c r="AJ2044" i="1"/>
  <c r="AJ2045" i="1"/>
  <c r="AJ2046" i="1"/>
  <c r="AJ2047" i="1"/>
  <c r="AJ2048" i="1"/>
  <c r="AJ2049" i="1"/>
  <c r="AJ2050" i="1"/>
  <c r="AJ2051" i="1"/>
  <c r="AJ2052" i="1"/>
  <c r="AJ2053" i="1"/>
  <c r="AJ2054" i="1"/>
  <c r="AJ2055" i="1"/>
  <c r="AJ2056" i="1"/>
  <c r="AJ2057" i="1"/>
  <c r="AJ2058" i="1"/>
  <c r="AJ2059" i="1"/>
  <c r="AJ2060" i="1"/>
  <c r="AJ2061" i="1"/>
  <c r="AJ2062" i="1"/>
  <c r="AJ2063" i="1"/>
  <c r="AJ2064" i="1"/>
  <c r="AJ2065" i="1"/>
  <c r="AJ2066" i="1"/>
  <c r="AJ2067" i="1"/>
  <c r="AJ2068" i="1"/>
  <c r="AJ2069" i="1"/>
  <c r="AJ2070" i="1"/>
  <c r="AJ2071" i="1"/>
  <c r="AJ2072" i="1"/>
  <c r="AJ2073" i="1"/>
  <c r="AJ2074" i="1"/>
  <c r="AJ2075" i="1"/>
  <c r="AJ2076" i="1"/>
  <c r="AJ2077" i="1"/>
  <c r="AJ2078" i="1"/>
  <c r="AJ2079" i="1"/>
  <c r="AJ2080" i="1"/>
  <c r="AJ2081" i="1"/>
  <c r="AJ2082" i="1"/>
  <c r="AJ2083" i="1"/>
  <c r="AJ2084" i="1"/>
  <c r="AJ2085" i="1"/>
  <c r="AJ2086" i="1"/>
  <c r="AJ2087" i="1"/>
  <c r="AJ2088" i="1"/>
  <c r="AJ2089" i="1"/>
  <c r="AJ2090" i="1"/>
  <c r="AJ2091" i="1"/>
  <c r="AJ2092" i="1"/>
  <c r="AJ2093" i="1"/>
  <c r="AJ2094" i="1"/>
  <c r="AJ2095" i="1"/>
  <c r="AJ2096" i="1"/>
  <c r="AJ2097" i="1"/>
  <c r="AJ2098" i="1"/>
  <c r="AJ2099" i="1"/>
  <c r="AJ2100" i="1"/>
  <c r="AJ2101" i="1"/>
  <c r="AJ2102" i="1"/>
  <c r="AJ2103" i="1"/>
  <c r="AJ2104" i="1"/>
  <c r="AJ2105" i="1"/>
  <c r="AJ2106" i="1"/>
  <c r="AJ2107" i="1"/>
  <c r="AJ2108" i="1"/>
  <c r="AJ2109" i="1"/>
  <c r="AJ2110" i="1"/>
  <c r="AJ2111" i="1"/>
  <c r="AJ2112" i="1"/>
  <c r="AJ2113" i="1"/>
  <c r="AJ2114" i="1"/>
  <c r="AJ2115" i="1"/>
  <c r="AJ2116" i="1"/>
  <c r="AJ2117" i="1"/>
  <c r="AJ2118" i="1"/>
  <c r="AJ2119" i="1"/>
  <c r="AJ2120" i="1"/>
  <c r="AJ2121" i="1"/>
  <c r="AJ2122" i="1"/>
  <c r="AJ2123" i="1"/>
  <c r="AJ2124" i="1"/>
  <c r="AJ2125" i="1"/>
  <c r="AJ2126" i="1"/>
  <c r="AJ2127" i="1"/>
  <c r="AJ2128" i="1"/>
  <c r="AJ2129" i="1"/>
  <c r="AJ2130" i="1"/>
  <c r="AJ2131" i="1"/>
  <c r="AJ2132" i="1"/>
  <c r="AJ2133" i="1"/>
  <c r="AJ2134" i="1"/>
  <c r="AJ2135" i="1"/>
  <c r="AJ2136" i="1"/>
  <c r="AJ2137" i="1"/>
  <c r="AJ2138" i="1"/>
  <c r="AJ2139" i="1"/>
  <c r="AJ2140" i="1"/>
  <c r="AJ2141" i="1"/>
  <c r="AJ2142" i="1"/>
  <c r="AJ2143" i="1"/>
  <c r="AJ2144" i="1"/>
  <c r="AJ2145" i="1"/>
  <c r="AJ2146" i="1"/>
  <c r="AJ2147" i="1"/>
  <c r="AJ2148" i="1"/>
  <c r="AJ2149" i="1"/>
  <c r="AJ2150" i="1"/>
  <c r="AJ2151" i="1"/>
  <c r="AJ2152" i="1"/>
  <c r="AJ2153" i="1"/>
  <c r="AJ2154" i="1"/>
  <c r="AJ2155" i="1"/>
  <c r="AJ2156" i="1"/>
  <c r="AJ2157" i="1"/>
  <c r="AJ2158" i="1"/>
  <c r="AJ2159" i="1"/>
  <c r="AJ2160" i="1"/>
  <c r="AJ2161" i="1"/>
  <c r="AJ2162" i="1"/>
  <c r="AJ2163" i="1"/>
  <c r="AJ2164" i="1"/>
  <c r="AJ2165" i="1"/>
  <c r="AJ2166" i="1"/>
  <c r="AJ2167" i="1"/>
  <c r="AJ2168" i="1"/>
  <c r="AJ2169" i="1"/>
  <c r="AJ2170" i="1"/>
  <c r="AJ2171" i="1"/>
  <c r="AJ2172" i="1"/>
  <c r="AJ2173" i="1"/>
  <c r="AJ2174" i="1"/>
  <c r="AJ2175" i="1"/>
  <c r="AJ2176" i="1"/>
  <c r="AJ2177" i="1"/>
  <c r="AJ2178" i="1"/>
  <c r="AJ2179" i="1"/>
  <c r="AJ2180" i="1"/>
  <c r="AJ2181" i="1"/>
  <c r="AJ2182" i="1"/>
  <c r="AJ2183" i="1"/>
  <c r="AJ2184" i="1"/>
  <c r="AJ2185" i="1"/>
  <c r="AJ2186" i="1"/>
  <c r="AJ2187" i="1"/>
  <c r="AJ2188" i="1"/>
  <c r="AJ2189" i="1"/>
  <c r="AJ2190" i="1"/>
  <c r="AJ2191" i="1"/>
  <c r="AJ2192" i="1"/>
  <c r="AJ2193" i="1"/>
  <c r="AJ2194" i="1"/>
  <c r="AJ2195" i="1"/>
  <c r="AJ2196" i="1"/>
  <c r="AJ2197" i="1"/>
  <c r="AJ2198" i="1"/>
  <c r="AJ2199" i="1"/>
  <c r="AJ2200" i="1"/>
  <c r="AJ2201" i="1"/>
  <c r="AJ2202" i="1"/>
  <c r="AJ2203" i="1"/>
  <c r="AJ2204" i="1"/>
  <c r="AJ2205" i="1"/>
  <c r="AJ2206" i="1"/>
  <c r="AJ2207" i="1"/>
  <c r="AJ2208" i="1"/>
  <c r="AJ2209" i="1"/>
  <c r="AJ2210" i="1"/>
  <c r="AJ2211" i="1"/>
  <c r="AJ2212" i="1"/>
  <c r="AJ2213" i="1"/>
  <c r="AJ2214" i="1"/>
  <c r="AJ2215" i="1"/>
  <c r="AJ2216" i="1"/>
  <c r="AJ2217" i="1"/>
  <c r="AJ2218" i="1"/>
  <c r="AJ2219" i="1"/>
  <c r="AJ2220" i="1"/>
  <c r="AJ2221" i="1"/>
  <c r="AJ2222" i="1"/>
  <c r="AJ2223" i="1"/>
  <c r="AJ2224" i="1"/>
  <c r="AJ2225" i="1"/>
  <c r="AJ2226" i="1"/>
  <c r="AJ2227" i="1"/>
  <c r="AJ2228" i="1"/>
  <c r="AJ2229" i="1"/>
  <c r="AJ2230" i="1"/>
  <c r="AJ2231" i="1"/>
  <c r="AJ2232" i="1"/>
  <c r="AI1003" i="1"/>
  <c r="AI1004" i="1"/>
  <c r="AI1005" i="1"/>
  <c r="AI1006" i="1"/>
  <c r="AI1007" i="1"/>
  <c r="AI1008" i="1"/>
  <c r="AI1009" i="1"/>
  <c r="AI1010" i="1"/>
  <c r="AI1011" i="1"/>
  <c r="AI1012" i="1"/>
  <c r="AI1013" i="1"/>
  <c r="AI1014" i="1"/>
  <c r="AI1015" i="1"/>
  <c r="AI1016" i="1"/>
  <c r="AI1017" i="1"/>
  <c r="AI1018" i="1"/>
  <c r="AI1019" i="1"/>
  <c r="AI1020" i="1"/>
  <c r="AI1021" i="1"/>
  <c r="AI1022" i="1"/>
  <c r="AI1023" i="1"/>
  <c r="AI1024" i="1"/>
  <c r="AI1025" i="1"/>
  <c r="AI1026" i="1"/>
  <c r="AI1027" i="1"/>
  <c r="AI1028" i="1"/>
  <c r="AI1029" i="1"/>
  <c r="AI1030" i="1"/>
  <c r="AI1031" i="1"/>
  <c r="AI1032" i="1"/>
  <c r="AI1033" i="1"/>
  <c r="AI1034" i="1"/>
  <c r="AI1035" i="1"/>
  <c r="AI1036" i="1"/>
  <c r="AI1037" i="1"/>
  <c r="AI1038" i="1"/>
  <c r="AI1039" i="1"/>
  <c r="AI1040" i="1"/>
  <c r="AI1041" i="1"/>
  <c r="AI1042" i="1"/>
  <c r="AI1043" i="1"/>
  <c r="AI1044" i="1"/>
  <c r="AI1045" i="1"/>
  <c r="AI1046" i="1"/>
  <c r="AI1047" i="1"/>
  <c r="AI1048" i="1"/>
  <c r="AI1049" i="1"/>
  <c r="AI1050" i="1"/>
  <c r="AI1051" i="1"/>
  <c r="AI1052" i="1"/>
  <c r="AI1053" i="1"/>
  <c r="AI1054" i="1"/>
  <c r="AI1055" i="1"/>
  <c r="AI1056" i="1"/>
  <c r="AI1057" i="1"/>
  <c r="AI1058" i="1"/>
  <c r="AI1059" i="1"/>
  <c r="AI1060" i="1"/>
  <c r="AI1061" i="1"/>
  <c r="AI1062" i="1"/>
  <c r="AI1063" i="1"/>
  <c r="AI1064" i="1"/>
  <c r="AI1065" i="1"/>
  <c r="AI1066" i="1"/>
  <c r="AI1067" i="1"/>
  <c r="AI1068" i="1"/>
  <c r="AI1069" i="1"/>
  <c r="AI1070" i="1"/>
  <c r="AI1071" i="1"/>
  <c r="AI1072" i="1"/>
  <c r="AI1073" i="1"/>
  <c r="AI1074" i="1"/>
  <c r="AI1075" i="1"/>
  <c r="AI1076" i="1"/>
  <c r="AI1077" i="1"/>
  <c r="AI1078" i="1"/>
  <c r="AI1079" i="1"/>
  <c r="AI1080" i="1"/>
  <c r="AI1081" i="1"/>
  <c r="AI1082" i="1"/>
  <c r="AI1083" i="1"/>
  <c r="AI1084" i="1"/>
  <c r="AI1085" i="1"/>
  <c r="AI1086" i="1"/>
  <c r="AI1087" i="1"/>
  <c r="AI1088" i="1"/>
  <c r="AI1089" i="1"/>
  <c r="AI1090" i="1"/>
  <c r="AI1091" i="1"/>
  <c r="AI1092" i="1"/>
  <c r="AI1093" i="1"/>
  <c r="AI1094" i="1"/>
  <c r="AI1095" i="1"/>
  <c r="AI1096" i="1"/>
  <c r="AI1097" i="1"/>
  <c r="AI1098" i="1"/>
  <c r="AI1099" i="1"/>
  <c r="AI1100" i="1"/>
  <c r="AI1101" i="1"/>
  <c r="AI1102" i="1"/>
  <c r="AI1103" i="1"/>
  <c r="AI1104" i="1"/>
  <c r="AI1105" i="1"/>
  <c r="AI1106" i="1"/>
  <c r="AI1107" i="1"/>
  <c r="AI1108" i="1"/>
  <c r="AI1109" i="1"/>
  <c r="AI1110" i="1"/>
  <c r="AI1111" i="1"/>
  <c r="AI1112" i="1"/>
  <c r="AI1113" i="1"/>
  <c r="AI1114" i="1"/>
  <c r="AI1115" i="1"/>
  <c r="AI1116" i="1"/>
  <c r="AI1117" i="1"/>
  <c r="AI1118" i="1"/>
  <c r="AI1119" i="1"/>
  <c r="AI1120" i="1"/>
  <c r="AI1121" i="1"/>
  <c r="AI1122" i="1"/>
  <c r="AI1123" i="1"/>
  <c r="AI1124" i="1"/>
  <c r="AI1125" i="1"/>
  <c r="AI1126" i="1"/>
  <c r="AI1127" i="1"/>
  <c r="AI1128" i="1"/>
  <c r="AI1129" i="1"/>
  <c r="AI1130" i="1"/>
  <c r="AI1131" i="1"/>
  <c r="AI1132" i="1"/>
  <c r="AI1133" i="1"/>
  <c r="AI1134" i="1"/>
  <c r="AI1135" i="1"/>
  <c r="AI1136" i="1"/>
  <c r="AI1137" i="1"/>
  <c r="AI1138" i="1"/>
  <c r="AI1139" i="1"/>
  <c r="AI1140" i="1"/>
  <c r="AI1141" i="1"/>
  <c r="AI1142" i="1"/>
  <c r="AI1143" i="1"/>
  <c r="AI1144" i="1"/>
  <c r="AI1145" i="1"/>
  <c r="AI1146" i="1"/>
  <c r="AI1147" i="1"/>
  <c r="AI1148" i="1"/>
  <c r="AI1149" i="1"/>
  <c r="AI1150" i="1"/>
  <c r="AI1151" i="1"/>
  <c r="AI1152" i="1"/>
  <c r="AI1153" i="1"/>
  <c r="AI1154" i="1"/>
  <c r="AI1155" i="1"/>
  <c r="AI1156" i="1"/>
  <c r="AI1157" i="1"/>
  <c r="AI1158" i="1"/>
  <c r="AI1159" i="1"/>
  <c r="AI1160" i="1"/>
  <c r="AI1161" i="1"/>
  <c r="AI1162" i="1"/>
  <c r="AI1163" i="1"/>
  <c r="AI1164" i="1"/>
  <c r="AI1165" i="1"/>
  <c r="AI1166" i="1"/>
  <c r="AI1167" i="1"/>
  <c r="AI1168" i="1"/>
  <c r="AI1169" i="1"/>
  <c r="AI1170" i="1"/>
  <c r="AI1171" i="1"/>
  <c r="AI1172" i="1"/>
  <c r="AI1173" i="1"/>
  <c r="AI1174" i="1"/>
  <c r="AI1175" i="1"/>
  <c r="AI1176" i="1"/>
  <c r="AI1177" i="1"/>
  <c r="AI1178" i="1"/>
  <c r="AI1179" i="1"/>
  <c r="AI1180" i="1"/>
  <c r="AI1181" i="1"/>
  <c r="AI1182" i="1"/>
  <c r="AI1183" i="1"/>
  <c r="AI1184" i="1"/>
  <c r="AI1185" i="1"/>
  <c r="AI1186" i="1"/>
  <c r="AI1187" i="1"/>
  <c r="AI1188" i="1"/>
  <c r="AI1189" i="1"/>
  <c r="AI1190" i="1"/>
  <c r="AI1191" i="1"/>
  <c r="AI1192" i="1"/>
  <c r="AI1193" i="1"/>
  <c r="AI1194" i="1"/>
  <c r="AI1195" i="1"/>
  <c r="AI1196" i="1"/>
  <c r="AI1197" i="1"/>
  <c r="AI1198" i="1"/>
  <c r="AI1199" i="1"/>
  <c r="AI1200" i="1"/>
  <c r="AI1201" i="1"/>
  <c r="AI1202" i="1"/>
  <c r="AI1203" i="1"/>
  <c r="AI1204" i="1"/>
  <c r="AI1205" i="1"/>
  <c r="AI1206" i="1"/>
  <c r="AI1207" i="1"/>
  <c r="AI1208" i="1"/>
  <c r="AI1209" i="1"/>
  <c r="AI1210" i="1"/>
  <c r="AI1211" i="1"/>
  <c r="AI1212" i="1"/>
  <c r="AI1213" i="1"/>
  <c r="AI1214" i="1"/>
  <c r="AI1215" i="1"/>
  <c r="AI1216" i="1"/>
  <c r="AI1217" i="1"/>
  <c r="AI1218" i="1"/>
  <c r="AI1219" i="1"/>
  <c r="AI1220" i="1"/>
  <c r="AI1221" i="1"/>
  <c r="AI1222" i="1"/>
  <c r="AI1223" i="1"/>
  <c r="AI1224" i="1"/>
  <c r="AI1225" i="1"/>
  <c r="AI1226" i="1"/>
  <c r="AI1227" i="1"/>
  <c r="AI1228" i="1"/>
  <c r="AI1229" i="1"/>
  <c r="AI1230" i="1"/>
  <c r="AI1231" i="1"/>
  <c r="AI1232" i="1"/>
  <c r="AI1233" i="1"/>
  <c r="AI1234" i="1"/>
  <c r="AI1235" i="1"/>
  <c r="AI1236" i="1"/>
  <c r="AI1237" i="1"/>
  <c r="AI1238" i="1"/>
  <c r="AI1239" i="1"/>
  <c r="AI1240" i="1"/>
  <c r="AI1241" i="1"/>
  <c r="AI1242" i="1"/>
  <c r="AI1243" i="1"/>
  <c r="AI1244" i="1"/>
  <c r="AI1245" i="1"/>
  <c r="AI1246" i="1"/>
  <c r="AI1247" i="1"/>
  <c r="AI1248" i="1"/>
  <c r="AI1249" i="1"/>
  <c r="AI1250" i="1"/>
  <c r="AI1251" i="1"/>
  <c r="AI1252" i="1"/>
  <c r="AI1253" i="1"/>
  <c r="AI1254" i="1"/>
  <c r="AI1255" i="1"/>
  <c r="AI1256" i="1"/>
  <c r="AI1257" i="1"/>
  <c r="AI1258" i="1"/>
  <c r="AI1259" i="1"/>
  <c r="AI1260" i="1"/>
  <c r="AI1261" i="1"/>
  <c r="AI1262" i="1"/>
  <c r="AI1263" i="1"/>
  <c r="AI1264" i="1"/>
  <c r="AI1265" i="1"/>
  <c r="AI1266" i="1"/>
  <c r="AI1267" i="1"/>
  <c r="AI1268" i="1"/>
  <c r="AI1269" i="1"/>
  <c r="AI1270" i="1"/>
  <c r="AI1271" i="1"/>
  <c r="AI1272" i="1"/>
  <c r="AI1273" i="1"/>
  <c r="AI1274" i="1"/>
  <c r="AI1275" i="1"/>
  <c r="AI1276" i="1"/>
  <c r="AI1277" i="1"/>
  <c r="AI1278" i="1"/>
  <c r="AI1279" i="1"/>
  <c r="AI1280" i="1"/>
  <c r="AI1281" i="1"/>
  <c r="AI1282" i="1"/>
  <c r="AI1283" i="1"/>
  <c r="AI1284" i="1"/>
  <c r="AI1285" i="1"/>
  <c r="AI1286" i="1"/>
  <c r="AI1287" i="1"/>
  <c r="AI1288" i="1"/>
  <c r="AI1289" i="1"/>
  <c r="AI1290" i="1"/>
  <c r="AI1291" i="1"/>
  <c r="AI1292" i="1"/>
  <c r="AI1293" i="1"/>
  <c r="AI1294" i="1"/>
  <c r="AI1295" i="1"/>
  <c r="AI1296" i="1"/>
  <c r="AI1297" i="1"/>
  <c r="AI1298" i="1"/>
  <c r="AI1299" i="1"/>
  <c r="AI1300" i="1"/>
  <c r="AI1301" i="1"/>
  <c r="AI1302" i="1"/>
  <c r="AI1303" i="1"/>
  <c r="AI1304" i="1"/>
  <c r="AI1305" i="1"/>
  <c r="AI1306" i="1"/>
  <c r="AI1307" i="1"/>
  <c r="AI1308" i="1"/>
  <c r="AI1309" i="1"/>
  <c r="AI1310" i="1"/>
  <c r="AI1311" i="1"/>
  <c r="AI1312" i="1"/>
  <c r="AI1313" i="1"/>
  <c r="AI1314" i="1"/>
  <c r="AI1315" i="1"/>
  <c r="AI1316" i="1"/>
  <c r="AI1317" i="1"/>
  <c r="AI1318" i="1"/>
  <c r="AI1319" i="1"/>
  <c r="AI1320" i="1"/>
  <c r="AI1321" i="1"/>
  <c r="AI1322" i="1"/>
  <c r="AI1323" i="1"/>
  <c r="AI1324" i="1"/>
  <c r="AI1325" i="1"/>
  <c r="AI1326" i="1"/>
  <c r="AI1327" i="1"/>
  <c r="AI1328" i="1"/>
  <c r="AI1329" i="1"/>
  <c r="AI1330" i="1"/>
  <c r="AI1331" i="1"/>
  <c r="AI1332" i="1"/>
  <c r="AI1333" i="1"/>
  <c r="AI1334" i="1"/>
  <c r="AI1335" i="1"/>
  <c r="AI1336" i="1"/>
  <c r="AI1337" i="1"/>
  <c r="AI1338" i="1"/>
  <c r="AI1339" i="1"/>
  <c r="AI1340" i="1"/>
  <c r="AI1341" i="1"/>
  <c r="AI1342" i="1"/>
  <c r="AI1343" i="1"/>
  <c r="AI1344" i="1"/>
  <c r="AI1345" i="1"/>
  <c r="AI1346" i="1"/>
  <c r="AI1347" i="1"/>
  <c r="AI1348" i="1"/>
  <c r="AI1349" i="1"/>
  <c r="AI1350" i="1"/>
  <c r="AI1351" i="1"/>
  <c r="AI1352" i="1"/>
  <c r="AI1353" i="1"/>
  <c r="AI1354" i="1"/>
  <c r="AI1355" i="1"/>
  <c r="AI1356" i="1"/>
  <c r="AI1357" i="1"/>
  <c r="AI1358" i="1"/>
  <c r="AI1359" i="1"/>
  <c r="AI1360" i="1"/>
  <c r="AI1361" i="1"/>
  <c r="AI1362" i="1"/>
  <c r="AI1363" i="1"/>
  <c r="AI1364" i="1"/>
  <c r="AI1365" i="1"/>
  <c r="AI1366" i="1"/>
  <c r="AI1367" i="1"/>
  <c r="AI1368" i="1"/>
  <c r="AI1369" i="1"/>
  <c r="AI1370" i="1"/>
  <c r="AI1371" i="1"/>
  <c r="AI1372" i="1"/>
  <c r="AI1373" i="1"/>
  <c r="AI1374" i="1"/>
  <c r="AI1375" i="1"/>
  <c r="AI1376" i="1"/>
  <c r="AI1377" i="1"/>
  <c r="AI1378" i="1"/>
  <c r="AI1379" i="1"/>
  <c r="AI1380" i="1"/>
  <c r="AI1381" i="1"/>
  <c r="AI1382" i="1"/>
  <c r="AI1383" i="1"/>
  <c r="AI1384" i="1"/>
  <c r="AI1385" i="1"/>
  <c r="AI1386" i="1"/>
  <c r="AI1387" i="1"/>
  <c r="AI1388" i="1"/>
  <c r="AI1389" i="1"/>
  <c r="AI1390" i="1"/>
  <c r="AI1391" i="1"/>
  <c r="AI1392" i="1"/>
  <c r="AI1393" i="1"/>
  <c r="AI1394" i="1"/>
  <c r="AI1395" i="1"/>
  <c r="AI1396" i="1"/>
  <c r="AI1397" i="1"/>
  <c r="AI1398" i="1"/>
  <c r="AI1399" i="1"/>
  <c r="AI1400" i="1"/>
  <c r="AI1401" i="1"/>
  <c r="AI1402" i="1"/>
  <c r="AI1403" i="1"/>
  <c r="AI1404" i="1"/>
  <c r="AI1405" i="1"/>
  <c r="AI1406" i="1"/>
  <c r="AI1407" i="1"/>
  <c r="AI1408" i="1"/>
  <c r="AI1409" i="1"/>
  <c r="AI1410" i="1"/>
  <c r="AI1411" i="1"/>
  <c r="AI1412" i="1"/>
  <c r="AI1413" i="1"/>
  <c r="AI1414" i="1"/>
  <c r="AI1415" i="1"/>
  <c r="AI1416" i="1"/>
  <c r="AI1417" i="1"/>
  <c r="AI1418" i="1"/>
  <c r="AI1419" i="1"/>
  <c r="AI1420" i="1"/>
  <c r="AI1421" i="1"/>
  <c r="AI1422" i="1"/>
  <c r="AI1423" i="1"/>
  <c r="AI1424" i="1"/>
  <c r="AI1425" i="1"/>
  <c r="AI1426" i="1"/>
  <c r="AI1427" i="1"/>
  <c r="AI1428" i="1"/>
  <c r="AI1429" i="1"/>
  <c r="AI1430" i="1"/>
  <c r="AI1431" i="1"/>
  <c r="AI1432" i="1"/>
  <c r="AI1433" i="1"/>
  <c r="AI1434" i="1"/>
  <c r="AI1435" i="1"/>
  <c r="AI1436" i="1"/>
  <c r="AI1437" i="1"/>
  <c r="AI1438" i="1"/>
  <c r="AI1439" i="1"/>
  <c r="AI1440" i="1"/>
  <c r="AI1441" i="1"/>
  <c r="AI1442" i="1"/>
  <c r="AI1443" i="1"/>
  <c r="AI1444" i="1"/>
  <c r="AI1445" i="1"/>
  <c r="AI1446" i="1"/>
  <c r="AI1447" i="1"/>
  <c r="AI1448" i="1"/>
  <c r="AI1449" i="1"/>
  <c r="AI1450" i="1"/>
  <c r="AI1451" i="1"/>
  <c r="AI1452" i="1"/>
  <c r="AI1453" i="1"/>
  <c r="AI1454" i="1"/>
  <c r="AI1455" i="1"/>
  <c r="AI1456" i="1"/>
  <c r="AI1457" i="1"/>
  <c r="AI1458" i="1"/>
  <c r="AI1459" i="1"/>
  <c r="AI1460" i="1"/>
  <c r="AI1461" i="1"/>
  <c r="AI1462" i="1"/>
  <c r="AI1463" i="1"/>
  <c r="AI1464" i="1"/>
  <c r="AI1465" i="1"/>
  <c r="AI1466" i="1"/>
  <c r="AI1467" i="1"/>
  <c r="AI1468" i="1"/>
  <c r="AI1469" i="1"/>
  <c r="AI1470" i="1"/>
  <c r="AI1471" i="1"/>
  <c r="AI1472" i="1"/>
  <c r="AI1473" i="1"/>
  <c r="AI1474" i="1"/>
  <c r="AI1475" i="1"/>
  <c r="AI1476" i="1"/>
  <c r="AI1477" i="1"/>
  <c r="AI1478" i="1"/>
  <c r="AI1479" i="1"/>
  <c r="AI1480" i="1"/>
  <c r="AI1481" i="1"/>
  <c r="AI1482" i="1"/>
  <c r="AI1483" i="1"/>
  <c r="AI1484" i="1"/>
  <c r="AI1485" i="1"/>
  <c r="AI1486" i="1"/>
  <c r="AI1487" i="1"/>
  <c r="AI1488" i="1"/>
  <c r="AI1489" i="1"/>
  <c r="AI1490" i="1"/>
  <c r="AI1491" i="1"/>
  <c r="AI1492" i="1"/>
  <c r="AI1493" i="1"/>
  <c r="AI1494" i="1"/>
  <c r="AI1495" i="1"/>
  <c r="AI1496" i="1"/>
  <c r="AI1497" i="1"/>
  <c r="AI1498" i="1"/>
  <c r="AI1499" i="1"/>
  <c r="AI1500" i="1"/>
  <c r="AI1501" i="1"/>
  <c r="AI1502" i="1"/>
  <c r="AI1503" i="1"/>
  <c r="AI1504" i="1"/>
  <c r="AI1505" i="1"/>
  <c r="AI1506" i="1"/>
  <c r="AI1507" i="1"/>
  <c r="AI1508" i="1"/>
  <c r="AI1509" i="1"/>
  <c r="AI1510" i="1"/>
  <c r="AI1511" i="1"/>
  <c r="AI1512" i="1"/>
  <c r="AI1513" i="1"/>
  <c r="AI1514" i="1"/>
  <c r="AI1515" i="1"/>
  <c r="AI1516" i="1"/>
  <c r="AI1517" i="1"/>
  <c r="AI1518" i="1"/>
  <c r="AI1519" i="1"/>
  <c r="AI1520" i="1"/>
  <c r="AI1521" i="1"/>
  <c r="AI1522" i="1"/>
  <c r="AI1523" i="1"/>
  <c r="AI1524" i="1"/>
  <c r="AI1525" i="1"/>
  <c r="AI1526" i="1"/>
  <c r="AI1527" i="1"/>
  <c r="AI1528" i="1"/>
  <c r="AI1529" i="1"/>
  <c r="AI1530" i="1"/>
  <c r="AI1531" i="1"/>
  <c r="AI1532" i="1"/>
  <c r="AI1533" i="1"/>
  <c r="AI1534" i="1"/>
  <c r="AI1535" i="1"/>
  <c r="AI1536" i="1"/>
  <c r="AI1537" i="1"/>
  <c r="AI1538" i="1"/>
  <c r="AI1539" i="1"/>
  <c r="AI1540" i="1"/>
  <c r="AI1541" i="1"/>
  <c r="AI1542" i="1"/>
  <c r="AI1543" i="1"/>
  <c r="AI1544" i="1"/>
  <c r="AI1545" i="1"/>
  <c r="AI1546" i="1"/>
  <c r="AI1547" i="1"/>
  <c r="AI1548" i="1"/>
  <c r="AI1549" i="1"/>
  <c r="AI1550" i="1"/>
  <c r="AI1551" i="1"/>
  <c r="AI1552" i="1"/>
  <c r="AI1553" i="1"/>
  <c r="AI1554" i="1"/>
  <c r="AI1555" i="1"/>
  <c r="AI1556" i="1"/>
  <c r="AI1557" i="1"/>
  <c r="AI1558" i="1"/>
  <c r="AI1559" i="1"/>
  <c r="AI1560" i="1"/>
  <c r="AI1561" i="1"/>
  <c r="AI1562" i="1"/>
  <c r="AI1563" i="1"/>
  <c r="AI1564" i="1"/>
  <c r="AI1565" i="1"/>
  <c r="AI1566" i="1"/>
  <c r="AI1567" i="1"/>
  <c r="AI1568" i="1"/>
  <c r="AI1569" i="1"/>
  <c r="AI1570" i="1"/>
  <c r="AI1571" i="1"/>
  <c r="AI1572" i="1"/>
  <c r="AI1573" i="1"/>
  <c r="AI1574" i="1"/>
  <c r="AI1575" i="1"/>
  <c r="AI1576" i="1"/>
  <c r="AI1577" i="1"/>
  <c r="AI1578" i="1"/>
  <c r="AI1579" i="1"/>
  <c r="AI1580" i="1"/>
  <c r="AI1581" i="1"/>
  <c r="AI1582" i="1"/>
  <c r="AI1583" i="1"/>
  <c r="AI1584" i="1"/>
  <c r="AI1585" i="1"/>
  <c r="AI1586" i="1"/>
  <c r="AI1587" i="1"/>
  <c r="AI1588" i="1"/>
  <c r="AI1589" i="1"/>
  <c r="AI1590" i="1"/>
  <c r="AI1591" i="1"/>
  <c r="AI1592" i="1"/>
  <c r="AI1593" i="1"/>
  <c r="AI1594" i="1"/>
  <c r="AI1595" i="1"/>
  <c r="AI1596" i="1"/>
  <c r="AI1597" i="1"/>
  <c r="AI1598" i="1"/>
  <c r="AI1599" i="1"/>
  <c r="AI1600" i="1"/>
  <c r="AI1601" i="1"/>
  <c r="AI1602" i="1"/>
  <c r="AI1603" i="1"/>
  <c r="AI1604" i="1"/>
  <c r="AI1605" i="1"/>
  <c r="AI1606" i="1"/>
  <c r="AI1607" i="1"/>
  <c r="AI1608" i="1"/>
  <c r="AI1609" i="1"/>
  <c r="AI1610" i="1"/>
  <c r="AI1611" i="1"/>
  <c r="AI1612" i="1"/>
  <c r="AI1613" i="1"/>
  <c r="AI1614" i="1"/>
  <c r="AI1615" i="1"/>
  <c r="AI1616" i="1"/>
  <c r="AI1617" i="1"/>
  <c r="AI1618" i="1"/>
  <c r="AI1619" i="1"/>
  <c r="AI1620" i="1"/>
  <c r="AI1621" i="1"/>
  <c r="AI1622" i="1"/>
  <c r="AI1623" i="1"/>
  <c r="AI1624" i="1"/>
  <c r="AI1625" i="1"/>
  <c r="AI1626" i="1"/>
  <c r="AI1627" i="1"/>
  <c r="AI1628" i="1"/>
  <c r="AI1629" i="1"/>
  <c r="AI1630" i="1"/>
  <c r="AI1631" i="1"/>
  <c r="AI1632" i="1"/>
  <c r="AI1633" i="1"/>
  <c r="AI1634" i="1"/>
  <c r="AI1635" i="1"/>
  <c r="AI1636" i="1"/>
  <c r="AI1637" i="1"/>
  <c r="AI1638" i="1"/>
  <c r="AI1639" i="1"/>
  <c r="AI1640" i="1"/>
  <c r="AI1641" i="1"/>
  <c r="AI1642" i="1"/>
  <c r="AI1643" i="1"/>
  <c r="AI1644" i="1"/>
  <c r="AI1645" i="1"/>
  <c r="AI1646" i="1"/>
  <c r="AI1647" i="1"/>
  <c r="AI1648" i="1"/>
  <c r="AI1649" i="1"/>
  <c r="AI1650" i="1"/>
  <c r="AI1651" i="1"/>
  <c r="AI1652" i="1"/>
  <c r="AI1653" i="1"/>
  <c r="AI1654" i="1"/>
  <c r="AI1655" i="1"/>
  <c r="AI1656" i="1"/>
  <c r="AI1657" i="1"/>
  <c r="AI1658" i="1"/>
  <c r="AI1659" i="1"/>
  <c r="AI1660" i="1"/>
  <c r="AI1661" i="1"/>
  <c r="AI1662" i="1"/>
  <c r="AI1663" i="1"/>
  <c r="AI1664" i="1"/>
  <c r="AI1665" i="1"/>
  <c r="AI1666" i="1"/>
  <c r="AI1667" i="1"/>
  <c r="AI1668" i="1"/>
  <c r="AI1669" i="1"/>
  <c r="AI1670" i="1"/>
  <c r="AI1671" i="1"/>
  <c r="AI1672" i="1"/>
  <c r="AI1673" i="1"/>
  <c r="AI1674" i="1"/>
  <c r="AI1675" i="1"/>
  <c r="AI1676" i="1"/>
  <c r="AI1677" i="1"/>
  <c r="AI1678" i="1"/>
  <c r="AI1679" i="1"/>
  <c r="AI1680" i="1"/>
  <c r="AI1681" i="1"/>
  <c r="AI1682" i="1"/>
  <c r="AI1683" i="1"/>
  <c r="AI1684" i="1"/>
  <c r="AI1685" i="1"/>
  <c r="AI1686" i="1"/>
  <c r="AI1687" i="1"/>
  <c r="AI1688" i="1"/>
  <c r="AI1689" i="1"/>
  <c r="AI1690" i="1"/>
  <c r="AI1691" i="1"/>
  <c r="AI1692" i="1"/>
  <c r="AI1693" i="1"/>
  <c r="AI1694" i="1"/>
  <c r="AI1695" i="1"/>
  <c r="AI1696" i="1"/>
  <c r="AI1697" i="1"/>
  <c r="AI1698" i="1"/>
  <c r="AI1699" i="1"/>
  <c r="AI1700" i="1"/>
  <c r="AI1701" i="1"/>
  <c r="AI1702" i="1"/>
  <c r="AI1703" i="1"/>
  <c r="AI1704" i="1"/>
  <c r="AI1705" i="1"/>
  <c r="AI1706" i="1"/>
  <c r="AI1707" i="1"/>
  <c r="AI1708" i="1"/>
  <c r="AI1709" i="1"/>
  <c r="AI1710" i="1"/>
  <c r="AI1711" i="1"/>
  <c r="AI1712" i="1"/>
  <c r="AI1713" i="1"/>
  <c r="AI1714" i="1"/>
  <c r="AI1715" i="1"/>
  <c r="AI1716" i="1"/>
  <c r="AI1717" i="1"/>
  <c r="AI1718" i="1"/>
  <c r="AI1719" i="1"/>
  <c r="AI1720" i="1"/>
  <c r="AI1721" i="1"/>
  <c r="AI1722" i="1"/>
  <c r="AI1723" i="1"/>
  <c r="AI1724" i="1"/>
  <c r="AI1725" i="1"/>
  <c r="AI1726" i="1"/>
  <c r="AI1727" i="1"/>
  <c r="AI1728" i="1"/>
  <c r="AI1729" i="1"/>
  <c r="AI1730" i="1"/>
  <c r="AI1731" i="1"/>
  <c r="AI1732" i="1"/>
  <c r="AI1733" i="1"/>
  <c r="AI1734" i="1"/>
  <c r="AI1735" i="1"/>
  <c r="AI1736" i="1"/>
  <c r="AI1737" i="1"/>
  <c r="AI1738" i="1"/>
  <c r="AI1739" i="1"/>
  <c r="AI1740" i="1"/>
  <c r="AI1741" i="1"/>
  <c r="AI1742" i="1"/>
  <c r="AI1743" i="1"/>
  <c r="AI1744" i="1"/>
  <c r="AI1745" i="1"/>
  <c r="AI1746" i="1"/>
  <c r="AI1747" i="1"/>
  <c r="AI1748" i="1"/>
  <c r="AI1749" i="1"/>
  <c r="AI1750" i="1"/>
  <c r="AI1751" i="1"/>
  <c r="AI1752" i="1"/>
  <c r="AI1753" i="1"/>
  <c r="AI1754" i="1"/>
  <c r="AI1755" i="1"/>
  <c r="AI1756" i="1"/>
  <c r="AI1757" i="1"/>
  <c r="AI1758" i="1"/>
  <c r="AI1759" i="1"/>
  <c r="AI1760" i="1"/>
  <c r="AI1761" i="1"/>
  <c r="AI1762" i="1"/>
  <c r="AI1763" i="1"/>
  <c r="AI1764" i="1"/>
  <c r="AI1765" i="1"/>
  <c r="AI1766" i="1"/>
  <c r="AI1767" i="1"/>
  <c r="AI1768" i="1"/>
  <c r="AI1769" i="1"/>
  <c r="AI1770" i="1"/>
  <c r="AI1771" i="1"/>
  <c r="AI1772" i="1"/>
  <c r="AI1773" i="1"/>
  <c r="AI1774" i="1"/>
  <c r="AI1775" i="1"/>
  <c r="AI1776" i="1"/>
  <c r="AI1777" i="1"/>
  <c r="AI1778" i="1"/>
  <c r="AI1779" i="1"/>
  <c r="AI1780" i="1"/>
  <c r="AI1781" i="1"/>
  <c r="AI1782" i="1"/>
  <c r="AI1783" i="1"/>
  <c r="AI1784" i="1"/>
  <c r="AI1785" i="1"/>
  <c r="AI1786" i="1"/>
  <c r="AI1787" i="1"/>
  <c r="AI1788" i="1"/>
  <c r="AI1789" i="1"/>
  <c r="AI1790" i="1"/>
  <c r="AI1791" i="1"/>
  <c r="AI1792" i="1"/>
  <c r="AI1793" i="1"/>
  <c r="AI1794" i="1"/>
  <c r="AI1795" i="1"/>
  <c r="AI1796" i="1"/>
  <c r="AI1797" i="1"/>
  <c r="AI1798" i="1"/>
  <c r="AI1799" i="1"/>
  <c r="AI1800" i="1"/>
  <c r="AI1801" i="1"/>
  <c r="AI1802" i="1"/>
  <c r="AI1803" i="1"/>
  <c r="AI1804" i="1"/>
  <c r="AI1805" i="1"/>
  <c r="AI1806" i="1"/>
  <c r="AI1807" i="1"/>
  <c r="AI1808" i="1"/>
  <c r="AI1809" i="1"/>
  <c r="AI1810" i="1"/>
  <c r="AI1811" i="1"/>
  <c r="AI1812" i="1"/>
  <c r="AI1813" i="1"/>
  <c r="AI1814" i="1"/>
  <c r="AI1815" i="1"/>
  <c r="AI1816" i="1"/>
  <c r="AI1817" i="1"/>
  <c r="AI1818" i="1"/>
  <c r="AI1819" i="1"/>
  <c r="AI1820" i="1"/>
  <c r="AI1821" i="1"/>
  <c r="AI1822" i="1"/>
  <c r="AI1823" i="1"/>
  <c r="AI1824" i="1"/>
  <c r="AI1825" i="1"/>
  <c r="AI1826" i="1"/>
  <c r="AI1827" i="1"/>
  <c r="AI1828" i="1"/>
  <c r="AI1829" i="1"/>
  <c r="AI1830" i="1"/>
  <c r="AI1831" i="1"/>
  <c r="AI1832" i="1"/>
  <c r="AI1833" i="1"/>
  <c r="AI1834" i="1"/>
  <c r="AI1835" i="1"/>
  <c r="AI1836" i="1"/>
  <c r="AI1837" i="1"/>
  <c r="AI1838" i="1"/>
  <c r="AI1839" i="1"/>
  <c r="AI1840" i="1"/>
  <c r="AI1841" i="1"/>
  <c r="AI1842" i="1"/>
  <c r="AI1843" i="1"/>
  <c r="AI1844" i="1"/>
  <c r="AI1845" i="1"/>
  <c r="AI1846" i="1"/>
  <c r="AI1847" i="1"/>
  <c r="AI1848" i="1"/>
  <c r="AI1849" i="1"/>
  <c r="AI1850" i="1"/>
  <c r="AI1851" i="1"/>
  <c r="AI1852" i="1"/>
  <c r="AI1853" i="1"/>
  <c r="AI1854" i="1"/>
  <c r="AI1855" i="1"/>
  <c r="AI1856" i="1"/>
  <c r="AI1857" i="1"/>
  <c r="AI1858" i="1"/>
  <c r="AI1859" i="1"/>
  <c r="AI1860" i="1"/>
  <c r="AI1861" i="1"/>
  <c r="AI1862" i="1"/>
  <c r="AI1863" i="1"/>
  <c r="AI1864" i="1"/>
  <c r="AI1865" i="1"/>
  <c r="AI1866" i="1"/>
  <c r="AI1867" i="1"/>
  <c r="AI1868" i="1"/>
  <c r="AI1869" i="1"/>
  <c r="AI1870" i="1"/>
  <c r="AI1871" i="1"/>
  <c r="AI1872" i="1"/>
  <c r="AI1873" i="1"/>
  <c r="AI1874" i="1"/>
  <c r="AI1875" i="1"/>
  <c r="AI1876" i="1"/>
  <c r="AI1877" i="1"/>
  <c r="AI1878" i="1"/>
  <c r="AI1879" i="1"/>
  <c r="AI1880" i="1"/>
  <c r="AI1881" i="1"/>
  <c r="AI1882" i="1"/>
  <c r="AI1883" i="1"/>
  <c r="AI1884" i="1"/>
  <c r="AI1885" i="1"/>
  <c r="AI1886" i="1"/>
  <c r="AI1887" i="1"/>
  <c r="AI1888" i="1"/>
  <c r="AI1889" i="1"/>
  <c r="AI1890" i="1"/>
  <c r="AI1891" i="1"/>
  <c r="AI1892" i="1"/>
  <c r="AI1893" i="1"/>
  <c r="AI1894" i="1"/>
  <c r="AI1895" i="1"/>
  <c r="AI1896" i="1"/>
  <c r="AI1897" i="1"/>
  <c r="AI1898" i="1"/>
  <c r="AI1899" i="1"/>
  <c r="AI1900" i="1"/>
  <c r="AI1901" i="1"/>
  <c r="AI1902" i="1"/>
  <c r="AI1903" i="1"/>
  <c r="AI1904" i="1"/>
  <c r="AI1905" i="1"/>
  <c r="AI1906" i="1"/>
  <c r="AI1907" i="1"/>
  <c r="AI1908" i="1"/>
  <c r="AI1909" i="1"/>
  <c r="AI1910" i="1"/>
  <c r="AI1911" i="1"/>
  <c r="AI1912" i="1"/>
  <c r="AI1913" i="1"/>
  <c r="AI1914" i="1"/>
  <c r="AI1915" i="1"/>
  <c r="AI1916" i="1"/>
  <c r="AI1917" i="1"/>
  <c r="AI1918" i="1"/>
  <c r="AI1919" i="1"/>
  <c r="AI1920" i="1"/>
  <c r="AI1921" i="1"/>
  <c r="AI1922" i="1"/>
  <c r="AI1923" i="1"/>
  <c r="AI1924" i="1"/>
  <c r="AI1925" i="1"/>
  <c r="AI1926" i="1"/>
  <c r="AI1927" i="1"/>
  <c r="AI1928" i="1"/>
  <c r="AI1929" i="1"/>
  <c r="AI1930" i="1"/>
  <c r="AI1931" i="1"/>
  <c r="AI1932" i="1"/>
  <c r="AI1933" i="1"/>
  <c r="AI1934" i="1"/>
  <c r="AI1935" i="1"/>
  <c r="AI1936" i="1"/>
  <c r="AI1937" i="1"/>
  <c r="AI1938" i="1"/>
  <c r="AI1939" i="1"/>
  <c r="AI1940" i="1"/>
  <c r="AI1941" i="1"/>
  <c r="AI1942" i="1"/>
  <c r="AI1943" i="1"/>
  <c r="AI1944" i="1"/>
  <c r="AI1945" i="1"/>
  <c r="AI1946" i="1"/>
  <c r="AI1947" i="1"/>
  <c r="AI1948" i="1"/>
  <c r="AI1949" i="1"/>
  <c r="AI1950" i="1"/>
  <c r="AI1951" i="1"/>
  <c r="AI1952" i="1"/>
  <c r="AI1953" i="1"/>
  <c r="AI1954" i="1"/>
  <c r="AI1955" i="1"/>
  <c r="AI1956" i="1"/>
  <c r="AI1957" i="1"/>
  <c r="AI1958" i="1"/>
  <c r="AI1959" i="1"/>
  <c r="AI1960" i="1"/>
  <c r="AI1961" i="1"/>
  <c r="AI1962" i="1"/>
  <c r="AI1963" i="1"/>
  <c r="AI1964" i="1"/>
  <c r="AI1965" i="1"/>
  <c r="AI1966" i="1"/>
  <c r="AI1967" i="1"/>
  <c r="AI1968" i="1"/>
  <c r="AI1969" i="1"/>
  <c r="AI1970" i="1"/>
  <c r="AI1971" i="1"/>
  <c r="AI1972" i="1"/>
  <c r="AI1973" i="1"/>
  <c r="AI1974" i="1"/>
  <c r="AI1975" i="1"/>
  <c r="AI1976" i="1"/>
  <c r="AI1977" i="1"/>
  <c r="AI1978" i="1"/>
  <c r="AI1979" i="1"/>
  <c r="AI1980" i="1"/>
  <c r="AI1981" i="1"/>
  <c r="AI1982" i="1"/>
  <c r="AI1983" i="1"/>
  <c r="AI1984" i="1"/>
  <c r="AI1985" i="1"/>
  <c r="AI1986" i="1"/>
  <c r="AI1987" i="1"/>
  <c r="AI1988" i="1"/>
  <c r="AI1989" i="1"/>
  <c r="AI1990" i="1"/>
  <c r="AI1991" i="1"/>
  <c r="AI1992" i="1"/>
  <c r="AI1993" i="1"/>
  <c r="AI1994" i="1"/>
  <c r="AI1995" i="1"/>
  <c r="AI1996" i="1"/>
  <c r="AI1997" i="1"/>
  <c r="AI1998" i="1"/>
  <c r="AI1999" i="1"/>
  <c r="AI2000" i="1"/>
  <c r="AI2001" i="1"/>
  <c r="AI2002" i="1"/>
  <c r="AI2003" i="1"/>
  <c r="AI2004" i="1"/>
  <c r="AI2005" i="1"/>
  <c r="AI2006" i="1"/>
  <c r="AI2007" i="1"/>
  <c r="AI2008" i="1"/>
  <c r="AI2009" i="1"/>
  <c r="AI2010" i="1"/>
  <c r="AI2011" i="1"/>
  <c r="AI2012" i="1"/>
  <c r="AI2013" i="1"/>
  <c r="AI2014" i="1"/>
  <c r="AI2015" i="1"/>
  <c r="AI2016" i="1"/>
  <c r="AI2017" i="1"/>
  <c r="AI2018" i="1"/>
  <c r="AI2019" i="1"/>
  <c r="AI2020" i="1"/>
  <c r="AI2021" i="1"/>
  <c r="AI2022" i="1"/>
  <c r="AI2023" i="1"/>
  <c r="AI2024" i="1"/>
  <c r="AI2025" i="1"/>
  <c r="AI2026" i="1"/>
  <c r="AI2027" i="1"/>
  <c r="AI2028" i="1"/>
  <c r="AI2029" i="1"/>
  <c r="AI2030" i="1"/>
  <c r="AI2031" i="1"/>
  <c r="AI2032" i="1"/>
  <c r="AI2033" i="1"/>
  <c r="AI2034" i="1"/>
  <c r="AI2035" i="1"/>
  <c r="AI2036" i="1"/>
  <c r="AI2037" i="1"/>
  <c r="AI2038" i="1"/>
  <c r="AI2039" i="1"/>
  <c r="AI2040" i="1"/>
  <c r="AI2041" i="1"/>
  <c r="AI2042" i="1"/>
  <c r="AI2043" i="1"/>
  <c r="AI2044" i="1"/>
  <c r="AI2045" i="1"/>
  <c r="AI2046" i="1"/>
  <c r="AI2047" i="1"/>
  <c r="AI2048" i="1"/>
  <c r="AI2049" i="1"/>
  <c r="AI2050" i="1"/>
  <c r="AI2051" i="1"/>
  <c r="AI2052" i="1"/>
  <c r="AI2053" i="1"/>
  <c r="AI2054" i="1"/>
  <c r="AI2055" i="1"/>
  <c r="AI2056" i="1"/>
  <c r="AI2057" i="1"/>
  <c r="AI2058" i="1"/>
  <c r="AI2059" i="1"/>
  <c r="AI2060" i="1"/>
  <c r="AI2061" i="1"/>
  <c r="AI2062" i="1"/>
  <c r="AI2063" i="1"/>
  <c r="AI2064" i="1"/>
  <c r="AI2065" i="1"/>
  <c r="AI2066" i="1"/>
  <c r="AI2067" i="1"/>
  <c r="AI2068" i="1"/>
  <c r="AI2069" i="1"/>
  <c r="AI2070" i="1"/>
  <c r="AI2071" i="1"/>
  <c r="AI2072" i="1"/>
  <c r="AI2073" i="1"/>
  <c r="AI2074" i="1"/>
  <c r="AI2075" i="1"/>
  <c r="AI2076" i="1"/>
  <c r="AI2077" i="1"/>
  <c r="AI2078" i="1"/>
  <c r="AI2079" i="1"/>
  <c r="AI2080" i="1"/>
  <c r="AI2081" i="1"/>
  <c r="AI2082" i="1"/>
  <c r="AI2083" i="1"/>
  <c r="AI2084" i="1"/>
  <c r="AI2085" i="1"/>
  <c r="AI2086" i="1"/>
  <c r="AI2087" i="1"/>
  <c r="AI2088" i="1"/>
  <c r="AI2089" i="1"/>
  <c r="AI2090" i="1"/>
  <c r="AI2091" i="1"/>
  <c r="AI2092" i="1"/>
  <c r="AI2093" i="1"/>
  <c r="AI2094" i="1"/>
  <c r="AI2095" i="1"/>
  <c r="AI2096" i="1"/>
  <c r="AI2097" i="1"/>
  <c r="AI2098" i="1"/>
  <c r="AI2099" i="1"/>
  <c r="AI2100" i="1"/>
  <c r="AI2101" i="1"/>
  <c r="AI2102" i="1"/>
  <c r="AI2103" i="1"/>
  <c r="AI2104" i="1"/>
  <c r="AI2105" i="1"/>
  <c r="AI2106" i="1"/>
  <c r="AI2107" i="1"/>
  <c r="AI2108" i="1"/>
  <c r="AI2109" i="1"/>
  <c r="AI2110" i="1"/>
  <c r="AI2111" i="1"/>
  <c r="AI2112" i="1"/>
  <c r="AI2113" i="1"/>
  <c r="AI2114" i="1"/>
  <c r="AI2115" i="1"/>
  <c r="AI2116" i="1"/>
  <c r="AI2117" i="1"/>
  <c r="AI2118" i="1"/>
  <c r="AI2119" i="1"/>
  <c r="AI2120" i="1"/>
  <c r="AI2121" i="1"/>
  <c r="AI2122" i="1"/>
  <c r="AI2123" i="1"/>
  <c r="AI2124" i="1"/>
  <c r="AI2125" i="1"/>
  <c r="AI2126" i="1"/>
  <c r="AI2127" i="1"/>
  <c r="AI2128" i="1"/>
  <c r="AI2129" i="1"/>
  <c r="AI2130" i="1"/>
  <c r="AI2131" i="1"/>
  <c r="AI2132" i="1"/>
  <c r="AI2133" i="1"/>
  <c r="AI2134" i="1"/>
  <c r="AI2135" i="1"/>
  <c r="AI2136" i="1"/>
  <c r="AI2137" i="1"/>
  <c r="AI2138" i="1"/>
  <c r="AI2139" i="1"/>
  <c r="AI2140" i="1"/>
  <c r="AI2141" i="1"/>
  <c r="AI2142" i="1"/>
  <c r="AI2143" i="1"/>
  <c r="AI2144" i="1"/>
  <c r="AI2145" i="1"/>
  <c r="AI2146" i="1"/>
  <c r="AI2147" i="1"/>
  <c r="AI2148" i="1"/>
  <c r="AI2149" i="1"/>
  <c r="AI2150" i="1"/>
  <c r="AI2151" i="1"/>
  <c r="AI2152" i="1"/>
  <c r="AI2153" i="1"/>
  <c r="AI2154" i="1"/>
  <c r="AI2155" i="1"/>
  <c r="AI2156" i="1"/>
  <c r="AI2157" i="1"/>
  <c r="AI2158" i="1"/>
  <c r="AI2159" i="1"/>
  <c r="AI2160" i="1"/>
  <c r="AI2161" i="1"/>
  <c r="AI2162" i="1"/>
  <c r="AI2163" i="1"/>
  <c r="AI2164" i="1"/>
  <c r="AI2165" i="1"/>
  <c r="AI2166" i="1"/>
  <c r="AI2167" i="1"/>
  <c r="AI2168" i="1"/>
  <c r="AI2169" i="1"/>
  <c r="AI2170" i="1"/>
  <c r="AI2171" i="1"/>
  <c r="AI2172" i="1"/>
  <c r="AI2173" i="1"/>
  <c r="AI2174" i="1"/>
  <c r="AI2175" i="1"/>
  <c r="AI2176" i="1"/>
  <c r="AI2177" i="1"/>
  <c r="AI2178" i="1"/>
  <c r="AI2179" i="1"/>
  <c r="AI2180" i="1"/>
  <c r="AI2181" i="1"/>
  <c r="AI2182" i="1"/>
  <c r="AI2183" i="1"/>
  <c r="AI2184" i="1"/>
  <c r="AI2185" i="1"/>
  <c r="AI2186" i="1"/>
  <c r="AI2187" i="1"/>
  <c r="AI2188" i="1"/>
  <c r="AI2189" i="1"/>
  <c r="AI2190" i="1"/>
  <c r="AI2191" i="1"/>
  <c r="AI2192" i="1"/>
  <c r="AI2193" i="1"/>
  <c r="AI2194" i="1"/>
  <c r="AI2195" i="1"/>
  <c r="AI2196" i="1"/>
  <c r="AI2197" i="1"/>
  <c r="AI2198" i="1"/>
  <c r="AI2199" i="1"/>
  <c r="AI2200" i="1"/>
  <c r="AI2201" i="1"/>
  <c r="AI2202" i="1"/>
  <c r="AI2203" i="1"/>
  <c r="AI2204" i="1"/>
  <c r="AI2205" i="1"/>
  <c r="AI2206" i="1"/>
  <c r="AI2207" i="1"/>
  <c r="AI2208" i="1"/>
  <c r="AI2209" i="1"/>
  <c r="AI2210" i="1"/>
  <c r="AI2211" i="1"/>
  <c r="AI2212" i="1"/>
  <c r="AI2213" i="1"/>
  <c r="AI2214" i="1"/>
  <c r="AI2215" i="1"/>
  <c r="AI2216" i="1"/>
  <c r="AI2217" i="1"/>
  <c r="AI2218" i="1"/>
  <c r="AI2219" i="1"/>
  <c r="AI2220" i="1"/>
  <c r="AI2221" i="1"/>
  <c r="AI2222" i="1"/>
  <c r="AI2223" i="1"/>
  <c r="AI2224" i="1"/>
  <c r="AI2225" i="1"/>
  <c r="AI2226" i="1"/>
  <c r="AI2227" i="1"/>
  <c r="AI2228" i="1"/>
  <c r="AI2229" i="1"/>
  <c r="AI2230" i="1"/>
  <c r="AI2231" i="1"/>
  <c r="AI223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H1472" i="1"/>
  <c r="AH1473" i="1"/>
  <c r="AH1474" i="1"/>
  <c r="AH1475" i="1"/>
  <c r="AH1476" i="1"/>
  <c r="AH1477" i="1"/>
  <c r="AH1478" i="1"/>
  <c r="AH1479" i="1"/>
  <c r="AH1480" i="1"/>
  <c r="AH1481" i="1"/>
  <c r="AH1482" i="1"/>
  <c r="AH1483" i="1"/>
  <c r="AH1484" i="1"/>
  <c r="AH1485" i="1"/>
  <c r="AH1486" i="1"/>
  <c r="AH1487" i="1"/>
  <c r="AH1488" i="1"/>
  <c r="AH1489" i="1"/>
  <c r="AH1490" i="1"/>
  <c r="AH1491" i="1"/>
  <c r="AH1492" i="1"/>
  <c r="AH1493" i="1"/>
  <c r="AH1494" i="1"/>
  <c r="AH1495" i="1"/>
  <c r="AH1496" i="1"/>
  <c r="AH1497" i="1"/>
  <c r="AH1498" i="1"/>
  <c r="AH1499" i="1"/>
  <c r="AH1500" i="1"/>
  <c r="AH1501" i="1"/>
  <c r="AH1502" i="1"/>
  <c r="AH1503" i="1"/>
  <c r="AH1504" i="1"/>
  <c r="AH1505" i="1"/>
  <c r="AH1506" i="1"/>
  <c r="AH1507" i="1"/>
  <c r="AH1508" i="1"/>
  <c r="AH1509" i="1"/>
  <c r="AH1510" i="1"/>
  <c r="AH1511" i="1"/>
  <c r="AH1512" i="1"/>
  <c r="AH1513" i="1"/>
  <c r="AH1514" i="1"/>
  <c r="AH1515" i="1"/>
  <c r="AH1516" i="1"/>
  <c r="AH1517" i="1"/>
  <c r="AH1518" i="1"/>
  <c r="AH1519" i="1"/>
  <c r="AH1520" i="1"/>
  <c r="AH1521" i="1"/>
  <c r="AH1522" i="1"/>
  <c r="AH1523" i="1"/>
  <c r="AH1524" i="1"/>
  <c r="AH1525" i="1"/>
  <c r="AH1526" i="1"/>
  <c r="AH1527" i="1"/>
  <c r="AH1528" i="1"/>
  <c r="AH1529" i="1"/>
  <c r="AH1530" i="1"/>
  <c r="AH1531" i="1"/>
  <c r="AH1532" i="1"/>
  <c r="AH1533" i="1"/>
  <c r="AH1534" i="1"/>
  <c r="AH1535" i="1"/>
  <c r="AH1536" i="1"/>
  <c r="AH1537" i="1"/>
  <c r="AH1538" i="1"/>
  <c r="AH1539" i="1"/>
  <c r="AH1540" i="1"/>
  <c r="AH1541" i="1"/>
  <c r="AH1542" i="1"/>
  <c r="AH1543" i="1"/>
  <c r="AH1544" i="1"/>
  <c r="AH1545" i="1"/>
  <c r="AH1546" i="1"/>
  <c r="AH1547" i="1"/>
  <c r="AH1548" i="1"/>
  <c r="AH1549" i="1"/>
  <c r="AH1550" i="1"/>
  <c r="AH1551" i="1"/>
  <c r="AH1552" i="1"/>
  <c r="AH1553" i="1"/>
  <c r="AH1554" i="1"/>
  <c r="AH1555" i="1"/>
  <c r="AH1556" i="1"/>
  <c r="AH1557" i="1"/>
  <c r="AH1558" i="1"/>
  <c r="AH1559" i="1"/>
  <c r="AH1560" i="1"/>
  <c r="AH1561" i="1"/>
  <c r="AH1562" i="1"/>
  <c r="AH1563" i="1"/>
  <c r="AH1564" i="1"/>
  <c r="AH1565" i="1"/>
  <c r="AH1566" i="1"/>
  <c r="AH1567" i="1"/>
  <c r="AH1568" i="1"/>
  <c r="AH1569" i="1"/>
  <c r="AH1570" i="1"/>
  <c r="AH1571" i="1"/>
  <c r="AH1572" i="1"/>
  <c r="AH1573" i="1"/>
  <c r="AH1574" i="1"/>
  <c r="AH1575" i="1"/>
  <c r="AH1576" i="1"/>
  <c r="AH1577" i="1"/>
  <c r="AH1578" i="1"/>
  <c r="AH1579" i="1"/>
  <c r="AH1580" i="1"/>
  <c r="AH1581" i="1"/>
  <c r="AH1582" i="1"/>
  <c r="AH1583" i="1"/>
  <c r="AH1584" i="1"/>
  <c r="AH1585" i="1"/>
  <c r="AH1586" i="1"/>
  <c r="AH1587" i="1"/>
  <c r="AH1588" i="1"/>
  <c r="AH1589" i="1"/>
  <c r="AH1590" i="1"/>
  <c r="AH1591" i="1"/>
  <c r="AH1592" i="1"/>
  <c r="AH1593" i="1"/>
  <c r="AH1594" i="1"/>
  <c r="AH1595" i="1"/>
  <c r="AH1596" i="1"/>
  <c r="AH1597" i="1"/>
  <c r="AH1598" i="1"/>
  <c r="AH1599" i="1"/>
  <c r="AH1600" i="1"/>
  <c r="AH1601" i="1"/>
  <c r="AH1602" i="1"/>
  <c r="AH1603" i="1"/>
  <c r="AH1604" i="1"/>
  <c r="AH1605" i="1"/>
  <c r="AH1606" i="1"/>
  <c r="AH1607" i="1"/>
  <c r="AH1608" i="1"/>
  <c r="AH1609" i="1"/>
  <c r="AH1610" i="1"/>
  <c r="AH1611" i="1"/>
  <c r="AH1612" i="1"/>
  <c r="AH1613" i="1"/>
  <c r="AH1614" i="1"/>
  <c r="AH1615" i="1"/>
  <c r="AH1616" i="1"/>
  <c r="AH1617" i="1"/>
  <c r="AH1618" i="1"/>
  <c r="AH1619" i="1"/>
  <c r="AH1620" i="1"/>
  <c r="AH1621" i="1"/>
  <c r="AH1622" i="1"/>
  <c r="AH1623" i="1"/>
  <c r="AH1624" i="1"/>
  <c r="AH1625" i="1"/>
  <c r="AH1626" i="1"/>
  <c r="AH1627" i="1"/>
  <c r="AH1628" i="1"/>
  <c r="AH1629" i="1"/>
  <c r="AH1630" i="1"/>
  <c r="AH1631" i="1"/>
  <c r="AH1632" i="1"/>
  <c r="AH1633" i="1"/>
  <c r="AH1634" i="1"/>
  <c r="AH1635" i="1"/>
  <c r="AH1636" i="1"/>
  <c r="AH1637" i="1"/>
  <c r="AH1638" i="1"/>
  <c r="AH1639" i="1"/>
  <c r="AH1640" i="1"/>
  <c r="AH1641" i="1"/>
  <c r="AH1642" i="1"/>
  <c r="AH1643" i="1"/>
  <c r="AH1644" i="1"/>
  <c r="AH1645" i="1"/>
  <c r="AH1646" i="1"/>
  <c r="AH1647" i="1"/>
  <c r="AH1648" i="1"/>
  <c r="AH1649" i="1"/>
  <c r="AH1650" i="1"/>
  <c r="AH1651" i="1"/>
  <c r="AH1652" i="1"/>
  <c r="AH1653" i="1"/>
  <c r="AH1654" i="1"/>
  <c r="AH1655" i="1"/>
  <c r="AH1656" i="1"/>
  <c r="AH1657" i="1"/>
  <c r="AH1658" i="1"/>
  <c r="AH1659" i="1"/>
  <c r="AH1660" i="1"/>
  <c r="AH1661" i="1"/>
  <c r="AH1662" i="1"/>
  <c r="AH1663" i="1"/>
  <c r="AH1664" i="1"/>
  <c r="AH1665" i="1"/>
  <c r="AH1666" i="1"/>
  <c r="AH1667" i="1"/>
  <c r="AH1668" i="1"/>
  <c r="AH1669" i="1"/>
  <c r="AH1670" i="1"/>
  <c r="AH1671" i="1"/>
  <c r="AH1672" i="1"/>
  <c r="AH1673" i="1"/>
  <c r="AH1674" i="1"/>
  <c r="AH1675" i="1"/>
  <c r="AH1676" i="1"/>
  <c r="AH1677" i="1"/>
  <c r="AH1678" i="1"/>
  <c r="AH1679" i="1"/>
  <c r="AH1680" i="1"/>
  <c r="AH1681" i="1"/>
  <c r="AH1682" i="1"/>
  <c r="AH1683" i="1"/>
  <c r="AH1684" i="1"/>
  <c r="AH1685" i="1"/>
  <c r="AH1686" i="1"/>
  <c r="AH1687" i="1"/>
  <c r="AH1688" i="1"/>
  <c r="AH1689" i="1"/>
  <c r="AH1690" i="1"/>
  <c r="AH1691" i="1"/>
  <c r="AH1692" i="1"/>
  <c r="AH1693" i="1"/>
  <c r="AH1694" i="1"/>
  <c r="AH1695" i="1"/>
  <c r="AH1696" i="1"/>
  <c r="AH1697" i="1"/>
  <c r="AH1698" i="1"/>
  <c r="AH1699" i="1"/>
  <c r="AH1700" i="1"/>
  <c r="AH1701" i="1"/>
  <c r="AH1702" i="1"/>
  <c r="AH1703" i="1"/>
  <c r="AH1704" i="1"/>
  <c r="AH1705" i="1"/>
  <c r="AH1706" i="1"/>
  <c r="AH1707" i="1"/>
  <c r="AH1708" i="1"/>
  <c r="AH1709" i="1"/>
  <c r="AH1710" i="1"/>
  <c r="AH1711" i="1"/>
  <c r="AH1712" i="1"/>
  <c r="AH1713" i="1"/>
  <c r="AH1714" i="1"/>
  <c r="AH1715" i="1"/>
  <c r="AH1716" i="1"/>
  <c r="AH1717" i="1"/>
  <c r="AH1718" i="1"/>
  <c r="AH1719" i="1"/>
  <c r="AH1720" i="1"/>
  <c r="AH1721" i="1"/>
  <c r="AH1722" i="1"/>
  <c r="AH1723" i="1"/>
  <c r="AH1724" i="1"/>
  <c r="AH1725" i="1"/>
  <c r="AH1726" i="1"/>
  <c r="AH1727" i="1"/>
  <c r="AH1728" i="1"/>
  <c r="AH1729" i="1"/>
  <c r="AH1730" i="1"/>
  <c r="AH1731" i="1"/>
  <c r="AH1732" i="1"/>
  <c r="AH1733" i="1"/>
  <c r="AH1734" i="1"/>
  <c r="AH1735" i="1"/>
  <c r="AH1736" i="1"/>
  <c r="AH1737" i="1"/>
  <c r="AH1738" i="1"/>
  <c r="AH1739" i="1"/>
  <c r="AH1740" i="1"/>
  <c r="AH1741" i="1"/>
  <c r="AH1742" i="1"/>
  <c r="AH1743" i="1"/>
  <c r="AH1744" i="1"/>
  <c r="AH1745" i="1"/>
  <c r="AH1746" i="1"/>
  <c r="AH1747" i="1"/>
  <c r="AH1748" i="1"/>
  <c r="AH1749" i="1"/>
  <c r="AH1750" i="1"/>
  <c r="AH1751" i="1"/>
  <c r="AH1752" i="1"/>
  <c r="AH1753" i="1"/>
  <c r="AH1754" i="1"/>
  <c r="AH1755" i="1"/>
  <c r="AH1756" i="1"/>
  <c r="AH1757" i="1"/>
  <c r="AH1758" i="1"/>
  <c r="AH1759" i="1"/>
  <c r="AH1760" i="1"/>
  <c r="AH1761" i="1"/>
  <c r="AH1762" i="1"/>
  <c r="AH1763" i="1"/>
  <c r="AH1764" i="1"/>
  <c r="AH1765" i="1"/>
  <c r="AH1766" i="1"/>
  <c r="AH1767" i="1"/>
  <c r="AH1768" i="1"/>
  <c r="AH1769" i="1"/>
  <c r="AH1770" i="1"/>
  <c r="AH1771" i="1"/>
  <c r="AH1772" i="1"/>
  <c r="AH1773" i="1"/>
  <c r="AH1774" i="1"/>
  <c r="AH1775" i="1"/>
  <c r="AH1776" i="1"/>
  <c r="AH1777" i="1"/>
  <c r="AH1778" i="1"/>
  <c r="AH1779" i="1"/>
  <c r="AH1780" i="1"/>
  <c r="AH1781" i="1"/>
  <c r="AH1782" i="1"/>
  <c r="AH1783" i="1"/>
  <c r="AH1784" i="1"/>
  <c r="AH1785" i="1"/>
  <c r="AH1786" i="1"/>
  <c r="AH1787" i="1"/>
  <c r="AH1788" i="1"/>
  <c r="AH1789" i="1"/>
  <c r="AH1790" i="1"/>
  <c r="AH1791" i="1"/>
  <c r="AH1792" i="1"/>
  <c r="AH1793" i="1"/>
  <c r="AH1794" i="1"/>
  <c r="AH1795" i="1"/>
  <c r="AH1796" i="1"/>
  <c r="AH1797" i="1"/>
  <c r="AH1798" i="1"/>
  <c r="AH1799" i="1"/>
  <c r="AH1800" i="1"/>
  <c r="AH1801" i="1"/>
  <c r="AH1802" i="1"/>
  <c r="AH1803" i="1"/>
  <c r="AH1804" i="1"/>
  <c r="AH1805" i="1"/>
  <c r="AH1806" i="1"/>
  <c r="AH1807" i="1"/>
  <c r="AH1808" i="1"/>
  <c r="AH1809" i="1"/>
  <c r="AH1810" i="1"/>
  <c r="AH1811" i="1"/>
  <c r="AH1812" i="1"/>
  <c r="AH1813" i="1"/>
  <c r="AH1814" i="1"/>
  <c r="AH1815" i="1"/>
  <c r="AH1816" i="1"/>
  <c r="AH1817" i="1"/>
  <c r="AH1818" i="1"/>
  <c r="AH1819" i="1"/>
  <c r="AH1820" i="1"/>
  <c r="AH1821" i="1"/>
  <c r="AH1822" i="1"/>
  <c r="AH1823" i="1"/>
  <c r="AH1824" i="1"/>
  <c r="AH1825" i="1"/>
  <c r="AH1826" i="1"/>
  <c r="AH1827" i="1"/>
  <c r="AH1828" i="1"/>
  <c r="AH1829" i="1"/>
  <c r="AH1830" i="1"/>
  <c r="AH1831" i="1"/>
  <c r="AH1832" i="1"/>
  <c r="AH1833" i="1"/>
  <c r="AH1834" i="1"/>
  <c r="AH1835" i="1"/>
  <c r="AH1836" i="1"/>
  <c r="AH1837" i="1"/>
  <c r="AH1838" i="1"/>
  <c r="AH1839" i="1"/>
  <c r="AH1840" i="1"/>
  <c r="AH1841" i="1"/>
  <c r="AH1842" i="1"/>
  <c r="AH1843" i="1"/>
  <c r="AH1844" i="1"/>
  <c r="AH1845" i="1"/>
  <c r="AH1846" i="1"/>
  <c r="AH1847" i="1"/>
  <c r="AH1848" i="1"/>
  <c r="AH1849" i="1"/>
  <c r="AH1850" i="1"/>
  <c r="AH1851" i="1"/>
  <c r="AH1852" i="1"/>
  <c r="AH1853" i="1"/>
  <c r="AH1854" i="1"/>
  <c r="AH1855" i="1"/>
  <c r="AH1856" i="1"/>
  <c r="AH1857" i="1"/>
  <c r="AH1858" i="1"/>
  <c r="AH1859" i="1"/>
  <c r="AH1860" i="1"/>
  <c r="AH1861" i="1"/>
  <c r="AH1862" i="1"/>
  <c r="AH1863" i="1"/>
  <c r="AH1864" i="1"/>
  <c r="AH1865" i="1"/>
  <c r="AH1866" i="1"/>
  <c r="AH1867" i="1"/>
  <c r="AH1868" i="1"/>
  <c r="AH1869" i="1"/>
  <c r="AH1870" i="1"/>
  <c r="AH1871" i="1"/>
  <c r="AH1872" i="1"/>
  <c r="AH1873" i="1"/>
  <c r="AH1874" i="1"/>
  <c r="AH1875" i="1"/>
  <c r="AH1876" i="1"/>
  <c r="AH1877" i="1"/>
  <c r="AH1878" i="1"/>
  <c r="AH1879" i="1"/>
  <c r="AH1880" i="1"/>
  <c r="AH1881" i="1"/>
  <c r="AH1882" i="1"/>
  <c r="AH1883" i="1"/>
  <c r="AH1884" i="1"/>
  <c r="AH1885" i="1"/>
  <c r="AH1886" i="1"/>
  <c r="AH1887" i="1"/>
  <c r="AH1888" i="1"/>
  <c r="AH1889" i="1"/>
  <c r="AH1890" i="1"/>
  <c r="AH1891" i="1"/>
  <c r="AH1892" i="1"/>
  <c r="AH1893" i="1"/>
  <c r="AH1894" i="1"/>
  <c r="AH1895" i="1"/>
  <c r="AH1896" i="1"/>
  <c r="AH1897" i="1"/>
  <c r="AH1898" i="1"/>
  <c r="AH1899" i="1"/>
  <c r="AH1900" i="1"/>
  <c r="AH1901" i="1"/>
  <c r="AH1902" i="1"/>
  <c r="AH1903" i="1"/>
  <c r="AH1904" i="1"/>
  <c r="AH1905" i="1"/>
  <c r="AH1906" i="1"/>
  <c r="AH1907" i="1"/>
  <c r="AH1908" i="1"/>
  <c r="AH1909" i="1"/>
  <c r="AH1910" i="1"/>
  <c r="AH1911" i="1"/>
  <c r="AH1912" i="1"/>
  <c r="AH1913" i="1"/>
  <c r="AH1914" i="1"/>
  <c r="AH1915" i="1"/>
  <c r="AH1916" i="1"/>
  <c r="AH1917" i="1"/>
  <c r="AH1918" i="1"/>
  <c r="AH1919" i="1"/>
  <c r="AH1920" i="1"/>
  <c r="AH1921" i="1"/>
  <c r="AH1922" i="1"/>
  <c r="AH1923" i="1"/>
  <c r="AH1924" i="1"/>
  <c r="AH1925" i="1"/>
  <c r="AH1926" i="1"/>
  <c r="AH1927" i="1"/>
  <c r="AH1928" i="1"/>
  <c r="AH1929" i="1"/>
  <c r="AH1930" i="1"/>
  <c r="AH1931" i="1"/>
  <c r="AH1932" i="1"/>
  <c r="AH1933" i="1"/>
  <c r="AH1934" i="1"/>
  <c r="AH1935" i="1"/>
  <c r="AH1936" i="1"/>
  <c r="AH1937" i="1"/>
  <c r="AH1938" i="1"/>
  <c r="AH1939" i="1"/>
  <c r="AH1940" i="1"/>
  <c r="AH1941" i="1"/>
  <c r="AH1942" i="1"/>
  <c r="AH1943" i="1"/>
  <c r="AH1944" i="1"/>
  <c r="AH1945" i="1"/>
  <c r="AH1946" i="1"/>
  <c r="AH1947" i="1"/>
  <c r="AH1948" i="1"/>
  <c r="AH1949" i="1"/>
  <c r="AH1950" i="1"/>
  <c r="AH1951" i="1"/>
  <c r="AH1952" i="1"/>
  <c r="AH1953" i="1"/>
  <c r="AH1954" i="1"/>
  <c r="AH1955" i="1"/>
  <c r="AH1956" i="1"/>
  <c r="AH1957" i="1"/>
  <c r="AH1958" i="1"/>
  <c r="AH1959" i="1"/>
  <c r="AH1960" i="1"/>
  <c r="AH1961" i="1"/>
  <c r="AH1962" i="1"/>
  <c r="AH1963" i="1"/>
  <c r="AH1964" i="1"/>
  <c r="AH1965" i="1"/>
  <c r="AH1966" i="1"/>
  <c r="AH1967" i="1"/>
  <c r="AH1968" i="1"/>
  <c r="AH1969" i="1"/>
  <c r="AH1970" i="1"/>
  <c r="AH1971" i="1"/>
  <c r="AH1972" i="1"/>
  <c r="AH1973" i="1"/>
  <c r="AH1974" i="1"/>
  <c r="AH1975" i="1"/>
  <c r="AH1976" i="1"/>
  <c r="AH1977" i="1"/>
  <c r="AH1978" i="1"/>
  <c r="AH1979" i="1"/>
  <c r="AH1980" i="1"/>
  <c r="AH1981" i="1"/>
  <c r="AH1982" i="1"/>
  <c r="AH1983" i="1"/>
  <c r="AH1984" i="1"/>
  <c r="AH1985" i="1"/>
  <c r="AH1986" i="1"/>
  <c r="AH1987" i="1"/>
  <c r="AH1988" i="1"/>
  <c r="AH1989" i="1"/>
  <c r="AH1990" i="1"/>
  <c r="AH1991" i="1"/>
  <c r="AH1992" i="1"/>
  <c r="AH1993" i="1"/>
  <c r="AH1994" i="1"/>
  <c r="AH1995" i="1"/>
  <c r="AH1996" i="1"/>
  <c r="AH1997" i="1"/>
  <c r="AH1998" i="1"/>
  <c r="AH1999" i="1"/>
  <c r="AH2000" i="1"/>
  <c r="AH2001" i="1"/>
  <c r="AH2002" i="1"/>
  <c r="AH2003" i="1"/>
  <c r="AH2004" i="1"/>
  <c r="AH2005" i="1"/>
  <c r="AH2006" i="1"/>
  <c r="AH2007" i="1"/>
  <c r="AH2008" i="1"/>
  <c r="AH2009" i="1"/>
  <c r="AH2010" i="1"/>
  <c r="AH2011" i="1"/>
  <c r="AH2012" i="1"/>
  <c r="AH2013" i="1"/>
  <c r="AH2014" i="1"/>
  <c r="AH2015" i="1"/>
  <c r="AH2016" i="1"/>
  <c r="AH2017" i="1"/>
  <c r="AH2018" i="1"/>
  <c r="AH2019" i="1"/>
  <c r="AH2020" i="1"/>
  <c r="AH2021" i="1"/>
  <c r="AH2022" i="1"/>
  <c r="AH2023" i="1"/>
  <c r="AH2024" i="1"/>
  <c r="AH2025" i="1"/>
  <c r="AH2026" i="1"/>
  <c r="AH2027" i="1"/>
  <c r="AH2028" i="1"/>
  <c r="AH2029" i="1"/>
  <c r="AH2030" i="1"/>
  <c r="AH2031" i="1"/>
  <c r="AH2032" i="1"/>
  <c r="AH2033" i="1"/>
  <c r="AH2034" i="1"/>
  <c r="AH2035" i="1"/>
  <c r="AH2036" i="1"/>
  <c r="AH2037" i="1"/>
  <c r="AH2038" i="1"/>
  <c r="AH2039" i="1"/>
  <c r="AH2040" i="1"/>
  <c r="AH2041" i="1"/>
  <c r="AH2042" i="1"/>
  <c r="AH2043" i="1"/>
  <c r="AH2044" i="1"/>
  <c r="AH2045" i="1"/>
  <c r="AH2046" i="1"/>
  <c r="AH2047" i="1"/>
  <c r="AH2048" i="1"/>
  <c r="AH2049" i="1"/>
  <c r="AH2050" i="1"/>
  <c r="AH2051" i="1"/>
  <c r="AH2052" i="1"/>
  <c r="AH2053" i="1"/>
  <c r="AH2054" i="1"/>
  <c r="AH2055" i="1"/>
  <c r="AH2056" i="1"/>
  <c r="AH2057" i="1"/>
  <c r="AH2058" i="1"/>
  <c r="AH2059" i="1"/>
  <c r="AH2060" i="1"/>
  <c r="AH2061" i="1"/>
  <c r="AH2062" i="1"/>
  <c r="AH2063" i="1"/>
  <c r="AH2064" i="1"/>
  <c r="AH2065" i="1"/>
  <c r="AH2066" i="1"/>
  <c r="AH2067" i="1"/>
  <c r="AH2068" i="1"/>
  <c r="AH2069" i="1"/>
  <c r="AH2070" i="1"/>
  <c r="AH2071" i="1"/>
  <c r="AH2072" i="1"/>
  <c r="AH2073" i="1"/>
  <c r="AH2074" i="1"/>
  <c r="AH2075" i="1"/>
  <c r="AH2076" i="1"/>
  <c r="AH2077" i="1"/>
  <c r="AH2078" i="1"/>
  <c r="AH2079" i="1"/>
  <c r="AH2080" i="1"/>
  <c r="AH2081" i="1"/>
  <c r="AH2082" i="1"/>
  <c r="AH2083" i="1"/>
  <c r="AH2084" i="1"/>
  <c r="AH2085" i="1"/>
  <c r="AH2086" i="1"/>
  <c r="AH2087" i="1"/>
  <c r="AH2088" i="1"/>
  <c r="AH2089" i="1"/>
  <c r="AH2090" i="1"/>
  <c r="AH2091" i="1"/>
  <c r="AH2092" i="1"/>
  <c r="AH2093" i="1"/>
  <c r="AH2094" i="1"/>
  <c r="AH2095" i="1"/>
  <c r="AH2096" i="1"/>
  <c r="AH2097" i="1"/>
  <c r="AH2098" i="1"/>
  <c r="AH2099" i="1"/>
  <c r="AH2100" i="1"/>
  <c r="AH2101" i="1"/>
  <c r="AH2102" i="1"/>
  <c r="AH2103" i="1"/>
  <c r="AH2104" i="1"/>
  <c r="AH2105" i="1"/>
  <c r="AH2106" i="1"/>
  <c r="AH2107" i="1"/>
  <c r="AH2108" i="1"/>
  <c r="AH2109" i="1"/>
  <c r="AH2110" i="1"/>
  <c r="AH2111" i="1"/>
  <c r="AH2112" i="1"/>
  <c r="AH2113" i="1"/>
  <c r="AH2114" i="1"/>
  <c r="AH2115" i="1"/>
  <c r="AH2116" i="1"/>
  <c r="AH2117" i="1"/>
  <c r="AH2118" i="1"/>
  <c r="AH2119" i="1"/>
  <c r="AH2120" i="1"/>
  <c r="AH2121" i="1"/>
  <c r="AH2122" i="1"/>
  <c r="AH2123" i="1"/>
  <c r="AH2124" i="1"/>
  <c r="AH2125" i="1"/>
  <c r="AH2126" i="1"/>
  <c r="AH2127" i="1"/>
  <c r="AH2128" i="1"/>
  <c r="AH2129" i="1"/>
  <c r="AH2130" i="1"/>
  <c r="AH2131" i="1"/>
  <c r="AH2132" i="1"/>
  <c r="AH2133" i="1"/>
  <c r="AH2134" i="1"/>
  <c r="AH2135" i="1"/>
  <c r="AH2136" i="1"/>
  <c r="AH2137" i="1"/>
  <c r="AH2138" i="1"/>
  <c r="AH2139" i="1"/>
  <c r="AH2140" i="1"/>
  <c r="AH2141" i="1"/>
  <c r="AH2142" i="1"/>
  <c r="AH2143" i="1"/>
  <c r="AH2144" i="1"/>
  <c r="AH2145" i="1"/>
  <c r="AH2146" i="1"/>
  <c r="AH2147" i="1"/>
  <c r="AH2148" i="1"/>
  <c r="AH2149" i="1"/>
  <c r="AH2150" i="1"/>
  <c r="AH2151" i="1"/>
  <c r="AH2152" i="1"/>
  <c r="AH2153" i="1"/>
  <c r="AH2154" i="1"/>
  <c r="AH2155" i="1"/>
  <c r="AH2156" i="1"/>
  <c r="AH2157" i="1"/>
  <c r="AH2158" i="1"/>
  <c r="AH2159" i="1"/>
  <c r="AH2160" i="1"/>
  <c r="AH2161" i="1"/>
  <c r="AH2162" i="1"/>
  <c r="AH2163" i="1"/>
  <c r="AH2164" i="1"/>
  <c r="AH2165" i="1"/>
  <c r="AH2166" i="1"/>
  <c r="AH2167" i="1"/>
  <c r="AH2168" i="1"/>
  <c r="AH2169" i="1"/>
  <c r="AH2170" i="1"/>
  <c r="AH2171" i="1"/>
  <c r="AH2172" i="1"/>
  <c r="AH2173" i="1"/>
  <c r="AH2174" i="1"/>
  <c r="AH2175" i="1"/>
  <c r="AH2176" i="1"/>
  <c r="AH2177" i="1"/>
  <c r="AH2178" i="1"/>
  <c r="AH2179" i="1"/>
  <c r="AH2180" i="1"/>
  <c r="AH2181" i="1"/>
  <c r="AH2182" i="1"/>
  <c r="AH2183" i="1"/>
  <c r="AH2184" i="1"/>
  <c r="AH2185" i="1"/>
  <c r="AH2186" i="1"/>
  <c r="AH2187" i="1"/>
  <c r="AH2188" i="1"/>
  <c r="AH2189" i="1"/>
  <c r="AH2190" i="1"/>
  <c r="AH2191" i="1"/>
  <c r="AH2192" i="1"/>
  <c r="AH2193" i="1"/>
  <c r="AH2194" i="1"/>
  <c r="AH2195" i="1"/>
  <c r="AH2196" i="1"/>
  <c r="AH2197" i="1"/>
  <c r="AH2198" i="1"/>
  <c r="AH2199" i="1"/>
  <c r="AH2200" i="1"/>
  <c r="AH2201" i="1"/>
  <c r="AH2202" i="1"/>
  <c r="AH2203" i="1"/>
  <c r="AH2204" i="1"/>
  <c r="AH2205" i="1"/>
  <c r="AH2206" i="1"/>
  <c r="AH2207" i="1"/>
  <c r="AH2208" i="1"/>
  <c r="AH2209" i="1"/>
  <c r="AH2210" i="1"/>
  <c r="AH2211" i="1"/>
  <c r="AH2212" i="1"/>
  <c r="AH2213" i="1"/>
  <c r="AH2214" i="1"/>
  <c r="AH2215" i="1"/>
  <c r="AH2216" i="1"/>
  <c r="AH2217" i="1"/>
  <c r="AH2218" i="1"/>
  <c r="AH2219" i="1"/>
  <c r="AH2220" i="1"/>
  <c r="AH2221" i="1"/>
  <c r="AH2222" i="1"/>
  <c r="AH2223" i="1"/>
  <c r="AH2224" i="1"/>
  <c r="AH2225" i="1"/>
  <c r="AH2226" i="1"/>
  <c r="AH2227" i="1"/>
  <c r="AH2228" i="1"/>
  <c r="AH2229" i="1"/>
  <c r="AH2230" i="1"/>
  <c r="AH2231" i="1"/>
  <c r="AH2232" i="1"/>
  <c r="AG1003" i="1"/>
  <c r="AG1004" i="1"/>
  <c r="AG1005" i="1"/>
  <c r="AG1006" i="1"/>
  <c r="AG1007" i="1"/>
  <c r="AG1008" i="1"/>
  <c r="AG1009" i="1"/>
  <c r="AG1010" i="1"/>
  <c r="AG1011" i="1"/>
  <c r="AG1012" i="1"/>
  <c r="AG1013" i="1"/>
  <c r="AG1014" i="1"/>
  <c r="AG1015" i="1"/>
  <c r="AG1016" i="1"/>
  <c r="AG1017" i="1"/>
  <c r="AG1018" i="1"/>
  <c r="AG1019" i="1"/>
  <c r="AG1020" i="1"/>
  <c r="AG1021" i="1"/>
  <c r="AG1022" i="1"/>
  <c r="AG1023" i="1"/>
  <c r="AG1024" i="1"/>
  <c r="AG1025" i="1"/>
  <c r="AG1026" i="1"/>
  <c r="AG1027" i="1"/>
  <c r="AG1028" i="1"/>
  <c r="AG1029" i="1"/>
  <c r="AG1030" i="1"/>
  <c r="AG1031" i="1"/>
  <c r="AG1032" i="1"/>
  <c r="AG1033" i="1"/>
  <c r="AG1034" i="1"/>
  <c r="AG1035" i="1"/>
  <c r="AG1036" i="1"/>
  <c r="AG1037" i="1"/>
  <c r="AG1038" i="1"/>
  <c r="AG1039" i="1"/>
  <c r="AG1040" i="1"/>
  <c r="AG1041" i="1"/>
  <c r="AG1042" i="1"/>
  <c r="AG1043" i="1"/>
  <c r="AG1044" i="1"/>
  <c r="AG1045" i="1"/>
  <c r="AG1046" i="1"/>
  <c r="AG1047" i="1"/>
  <c r="AG1048" i="1"/>
  <c r="AG1049" i="1"/>
  <c r="AG1050" i="1"/>
  <c r="AG1051" i="1"/>
  <c r="AG1052" i="1"/>
  <c r="AG1053" i="1"/>
  <c r="AG1054" i="1"/>
  <c r="AG1055" i="1"/>
  <c r="AG1056" i="1"/>
  <c r="AG1057" i="1"/>
  <c r="AG1058" i="1"/>
  <c r="AG1059" i="1"/>
  <c r="AG1060" i="1"/>
  <c r="AG1061" i="1"/>
  <c r="AG1062" i="1"/>
  <c r="AG1063" i="1"/>
  <c r="AG1064" i="1"/>
  <c r="AG1065" i="1"/>
  <c r="AG1066" i="1"/>
  <c r="AG1067" i="1"/>
  <c r="AG1068" i="1"/>
  <c r="AG1069" i="1"/>
  <c r="AG1070" i="1"/>
  <c r="AG1071" i="1"/>
  <c r="AG1072" i="1"/>
  <c r="AG1073" i="1"/>
  <c r="AG1074" i="1"/>
  <c r="AG1075" i="1"/>
  <c r="AG1076" i="1"/>
  <c r="AG1077" i="1"/>
  <c r="AG1078" i="1"/>
  <c r="AG1079" i="1"/>
  <c r="AG1080" i="1"/>
  <c r="AG1081" i="1"/>
  <c r="AG1082" i="1"/>
  <c r="AG1083" i="1"/>
  <c r="AG1084" i="1"/>
  <c r="AG1085" i="1"/>
  <c r="AG1086" i="1"/>
  <c r="AG1087" i="1"/>
  <c r="AG1088" i="1"/>
  <c r="AG1089" i="1"/>
  <c r="AG1090" i="1"/>
  <c r="AG1091" i="1"/>
  <c r="AG1092" i="1"/>
  <c r="AG1093" i="1"/>
  <c r="AG1094" i="1"/>
  <c r="AG1095" i="1"/>
  <c r="AG1096" i="1"/>
  <c r="AG1097" i="1"/>
  <c r="AG1098" i="1"/>
  <c r="AG1099" i="1"/>
  <c r="AG1100" i="1"/>
  <c r="AG1101" i="1"/>
  <c r="AG1102" i="1"/>
  <c r="AG1103" i="1"/>
  <c r="AG1104" i="1"/>
  <c r="AG1105" i="1"/>
  <c r="AG1106" i="1"/>
  <c r="AG1107" i="1"/>
  <c r="AG1108" i="1"/>
  <c r="AG1109" i="1"/>
  <c r="AG1110" i="1"/>
  <c r="AG1111" i="1"/>
  <c r="AG1112" i="1"/>
  <c r="AG1113" i="1"/>
  <c r="AG1114" i="1"/>
  <c r="AG1115" i="1"/>
  <c r="AG1116" i="1"/>
  <c r="AG1117" i="1"/>
  <c r="AG1118" i="1"/>
  <c r="AG1119" i="1"/>
  <c r="AG1120" i="1"/>
  <c r="AG1121" i="1"/>
  <c r="AG1122" i="1"/>
  <c r="AG1123" i="1"/>
  <c r="AG1124" i="1"/>
  <c r="AG1125" i="1"/>
  <c r="AG1126" i="1"/>
  <c r="AG1127" i="1"/>
  <c r="AG1128" i="1"/>
  <c r="AG1129" i="1"/>
  <c r="AG1130" i="1"/>
  <c r="AG1131" i="1"/>
  <c r="AG1132" i="1"/>
  <c r="AG1133" i="1"/>
  <c r="AG1134" i="1"/>
  <c r="AG1135" i="1"/>
  <c r="AG1136" i="1"/>
  <c r="AG1137" i="1"/>
  <c r="AG1138" i="1"/>
  <c r="AG1139" i="1"/>
  <c r="AG1140" i="1"/>
  <c r="AG1141" i="1"/>
  <c r="AG1142" i="1"/>
  <c r="AG1143" i="1"/>
  <c r="AG1144" i="1"/>
  <c r="AG1145" i="1"/>
  <c r="AG1146" i="1"/>
  <c r="AG1147" i="1"/>
  <c r="AG1148" i="1"/>
  <c r="AG1149" i="1"/>
  <c r="AG1150" i="1"/>
  <c r="AG1151" i="1"/>
  <c r="AG1152" i="1"/>
  <c r="AG1153" i="1"/>
  <c r="AG1154" i="1"/>
  <c r="AG1155" i="1"/>
  <c r="AG1156" i="1"/>
  <c r="AG1157" i="1"/>
  <c r="AG1158" i="1"/>
  <c r="AG1159" i="1"/>
  <c r="AG1160" i="1"/>
  <c r="AG1161" i="1"/>
  <c r="AG1162" i="1"/>
  <c r="AG1163" i="1"/>
  <c r="AG1164" i="1"/>
  <c r="AG1165" i="1"/>
  <c r="AG1166" i="1"/>
  <c r="AG1167" i="1"/>
  <c r="AG1168" i="1"/>
  <c r="AG1169" i="1"/>
  <c r="AG1170" i="1"/>
  <c r="AG1171" i="1"/>
  <c r="AG1172" i="1"/>
  <c r="AG1173" i="1"/>
  <c r="AG1174" i="1"/>
  <c r="AG1175" i="1"/>
  <c r="AG1176" i="1"/>
  <c r="AG1177" i="1"/>
  <c r="AG1178" i="1"/>
  <c r="AG1179" i="1"/>
  <c r="AG1180" i="1"/>
  <c r="AG1181" i="1"/>
  <c r="AG1182" i="1"/>
  <c r="AG1183" i="1"/>
  <c r="AG1184" i="1"/>
  <c r="AG1185" i="1"/>
  <c r="AG1186" i="1"/>
  <c r="AG1187" i="1"/>
  <c r="AG1188" i="1"/>
  <c r="AG1189" i="1"/>
  <c r="AG1190" i="1"/>
  <c r="AG1191" i="1"/>
  <c r="AG1192" i="1"/>
  <c r="AG1193" i="1"/>
  <c r="AG1194" i="1"/>
  <c r="AG1195" i="1"/>
  <c r="AG1196" i="1"/>
  <c r="AG1197" i="1"/>
  <c r="AG1198" i="1"/>
  <c r="AG1199" i="1"/>
  <c r="AG1200" i="1"/>
  <c r="AG1201" i="1"/>
  <c r="AG1202" i="1"/>
  <c r="AG1203" i="1"/>
  <c r="AG1204" i="1"/>
  <c r="AG1205" i="1"/>
  <c r="AG1206" i="1"/>
  <c r="AG1207" i="1"/>
  <c r="AG1208" i="1"/>
  <c r="AG1209" i="1"/>
  <c r="AG1210" i="1"/>
  <c r="AG1211" i="1"/>
  <c r="AG1212" i="1"/>
  <c r="AG1213" i="1"/>
  <c r="AG1214" i="1"/>
  <c r="AG1215" i="1"/>
  <c r="AG1216" i="1"/>
  <c r="AG1217" i="1"/>
  <c r="AG1218" i="1"/>
  <c r="AG1219" i="1"/>
  <c r="AG1220" i="1"/>
  <c r="AG1221" i="1"/>
  <c r="AG1222" i="1"/>
  <c r="AG1223" i="1"/>
  <c r="AG1224" i="1"/>
  <c r="AG1225" i="1"/>
  <c r="AG1226" i="1"/>
  <c r="AG1227" i="1"/>
  <c r="AG1228" i="1"/>
  <c r="AG1229" i="1"/>
  <c r="AG1230" i="1"/>
  <c r="AG1231" i="1"/>
  <c r="AG1232" i="1"/>
  <c r="AG1233" i="1"/>
  <c r="AG1234" i="1"/>
  <c r="AG1235" i="1"/>
  <c r="AG1236" i="1"/>
  <c r="AG1237" i="1"/>
  <c r="AG1238" i="1"/>
  <c r="AG1239" i="1"/>
  <c r="AG1240" i="1"/>
  <c r="AG1241" i="1"/>
  <c r="AG1242" i="1"/>
  <c r="AG1243" i="1"/>
  <c r="AG1244" i="1"/>
  <c r="AG1245" i="1"/>
  <c r="AG1246" i="1"/>
  <c r="AG1247" i="1"/>
  <c r="AG1248" i="1"/>
  <c r="AG1249" i="1"/>
  <c r="AG1250" i="1"/>
  <c r="AG1251" i="1"/>
  <c r="AG1252" i="1"/>
  <c r="AG1253" i="1"/>
  <c r="AG1254" i="1"/>
  <c r="AG1255" i="1"/>
  <c r="AG1256" i="1"/>
  <c r="AG1257" i="1"/>
  <c r="AG1258" i="1"/>
  <c r="AG1259" i="1"/>
  <c r="AG1260" i="1"/>
  <c r="AG1261" i="1"/>
  <c r="AG1262" i="1"/>
  <c r="AG1263" i="1"/>
  <c r="AG1264" i="1"/>
  <c r="AG1265" i="1"/>
  <c r="AG1266" i="1"/>
  <c r="AG1267" i="1"/>
  <c r="AG1268" i="1"/>
  <c r="AG1269" i="1"/>
  <c r="AG1270" i="1"/>
  <c r="AG1271" i="1"/>
  <c r="AG1272" i="1"/>
  <c r="AG1273" i="1"/>
  <c r="AG1274" i="1"/>
  <c r="AG1275" i="1"/>
  <c r="AG1276" i="1"/>
  <c r="AG1277" i="1"/>
  <c r="AG1278" i="1"/>
  <c r="AG1279" i="1"/>
  <c r="AG1280" i="1"/>
  <c r="AG1281" i="1"/>
  <c r="AG1282" i="1"/>
  <c r="AG1283" i="1"/>
  <c r="AG1284" i="1"/>
  <c r="AG1285" i="1"/>
  <c r="AG1286" i="1"/>
  <c r="AG1287" i="1"/>
  <c r="AG1288" i="1"/>
  <c r="AG1289" i="1"/>
  <c r="AG1290" i="1"/>
  <c r="AG1291" i="1"/>
  <c r="AG1292" i="1"/>
  <c r="AG1293" i="1"/>
  <c r="AG1294" i="1"/>
  <c r="AG1295" i="1"/>
  <c r="AG1296" i="1"/>
  <c r="AG1297" i="1"/>
  <c r="AG1298" i="1"/>
  <c r="AG1299" i="1"/>
  <c r="AG1300" i="1"/>
  <c r="AG1301" i="1"/>
  <c r="AG1302" i="1"/>
  <c r="AG1303" i="1"/>
  <c r="AG1304" i="1"/>
  <c r="AG1305" i="1"/>
  <c r="AG1306" i="1"/>
  <c r="AG1307" i="1"/>
  <c r="AG1308" i="1"/>
  <c r="AG1309" i="1"/>
  <c r="AG1310" i="1"/>
  <c r="AG1311" i="1"/>
  <c r="AG1312" i="1"/>
  <c r="AG1313" i="1"/>
  <c r="AG1314" i="1"/>
  <c r="AG1315" i="1"/>
  <c r="AG1316" i="1"/>
  <c r="AG1317" i="1"/>
  <c r="AG1318" i="1"/>
  <c r="AG1319" i="1"/>
  <c r="AG1320" i="1"/>
  <c r="AG1321" i="1"/>
  <c r="AG1322" i="1"/>
  <c r="AG1323" i="1"/>
  <c r="AG1324" i="1"/>
  <c r="AG1325" i="1"/>
  <c r="AG1326" i="1"/>
  <c r="AG1327" i="1"/>
  <c r="AG1328" i="1"/>
  <c r="AG1329" i="1"/>
  <c r="AG1330" i="1"/>
  <c r="AG1331" i="1"/>
  <c r="AG1332" i="1"/>
  <c r="AG1333" i="1"/>
  <c r="AG1334" i="1"/>
  <c r="AG1335" i="1"/>
  <c r="AG1336" i="1"/>
  <c r="AG1337" i="1"/>
  <c r="AG1338" i="1"/>
  <c r="AG1339" i="1"/>
  <c r="AG1340" i="1"/>
  <c r="AG1341" i="1"/>
  <c r="AG1342" i="1"/>
  <c r="AG1343" i="1"/>
  <c r="AG1344" i="1"/>
  <c r="AG1345" i="1"/>
  <c r="AG1346" i="1"/>
  <c r="AG1347" i="1"/>
  <c r="AG1348" i="1"/>
  <c r="AG1349" i="1"/>
  <c r="AG1350" i="1"/>
  <c r="AG1351" i="1"/>
  <c r="AG1352" i="1"/>
  <c r="AG1353" i="1"/>
  <c r="AG1354" i="1"/>
  <c r="AG1355" i="1"/>
  <c r="AG1356" i="1"/>
  <c r="AG1357" i="1"/>
  <c r="AG1358" i="1"/>
  <c r="AG1359" i="1"/>
  <c r="AG1360" i="1"/>
  <c r="AG1361" i="1"/>
  <c r="AG1362" i="1"/>
  <c r="AG1363" i="1"/>
  <c r="AG1364" i="1"/>
  <c r="AG1365" i="1"/>
  <c r="AG1366" i="1"/>
  <c r="AG1367" i="1"/>
  <c r="AG1368" i="1"/>
  <c r="AG1369" i="1"/>
  <c r="AG1370" i="1"/>
  <c r="AG1371" i="1"/>
  <c r="AG1372" i="1"/>
  <c r="AG1373" i="1"/>
  <c r="AG1374" i="1"/>
  <c r="AG1375" i="1"/>
  <c r="AG1376" i="1"/>
  <c r="AG1377" i="1"/>
  <c r="AG1378" i="1"/>
  <c r="AG1379" i="1"/>
  <c r="AG1380" i="1"/>
  <c r="AG1381" i="1"/>
  <c r="AG1382" i="1"/>
  <c r="AG1383" i="1"/>
  <c r="AG1384" i="1"/>
  <c r="AG1385" i="1"/>
  <c r="AG1386" i="1"/>
  <c r="AG1387" i="1"/>
  <c r="AG1388" i="1"/>
  <c r="AG1389" i="1"/>
  <c r="AG1390" i="1"/>
  <c r="AG1391" i="1"/>
  <c r="AG1392" i="1"/>
  <c r="AG1393" i="1"/>
  <c r="AG1394" i="1"/>
  <c r="AG1395" i="1"/>
  <c r="AG1396" i="1"/>
  <c r="AG1397" i="1"/>
  <c r="AG1398" i="1"/>
  <c r="AG1399" i="1"/>
  <c r="AG1400" i="1"/>
  <c r="AG1401" i="1"/>
  <c r="AG1402" i="1"/>
  <c r="AG1403" i="1"/>
  <c r="AG1404" i="1"/>
  <c r="AG1405" i="1"/>
  <c r="AG1406" i="1"/>
  <c r="AG1407" i="1"/>
  <c r="AG1408" i="1"/>
  <c r="AG1409" i="1"/>
  <c r="AG1410" i="1"/>
  <c r="AG1411" i="1"/>
  <c r="AG1412" i="1"/>
  <c r="AG1413" i="1"/>
  <c r="AG1414" i="1"/>
  <c r="AG1415" i="1"/>
  <c r="AG1416" i="1"/>
  <c r="AG1417" i="1"/>
  <c r="AG1418" i="1"/>
  <c r="AG1419" i="1"/>
  <c r="AG1420" i="1"/>
  <c r="AG1421" i="1"/>
  <c r="AG1422" i="1"/>
  <c r="AG1423" i="1"/>
  <c r="AG1424" i="1"/>
  <c r="AG1425" i="1"/>
  <c r="AG1426" i="1"/>
  <c r="AG1427" i="1"/>
  <c r="AG1428" i="1"/>
  <c r="AG1429" i="1"/>
  <c r="AG1430" i="1"/>
  <c r="AG1431" i="1"/>
  <c r="AG1432" i="1"/>
  <c r="AG1433" i="1"/>
  <c r="AG1434" i="1"/>
  <c r="AG1435" i="1"/>
  <c r="AG1436" i="1"/>
  <c r="AG1437" i="1"/>
  <c r="AG1438" i="1"/>
  <c r="AG1439" i="1"/>
  <c r="AG1440" i="1"/>
  <c r="AG1441" i="1"/>
  <c r="AG1442" i="1"/>
  <c r="AG1443" i="1"/>
  <c r="AG1444" i="1"/>
  <c r="AG1445" i="1"/>
  <c r="AG1446" i="1"/>
  <c r="AG1447" i="1"/>
  <c r="AG1448" i="1"/>
  <c r="AG1449" i="1"/>
  <c r="AG1450" i="1"/>
  <c r="AG1451" i="1"/>
  <c r="AG1452" i="1"/>
  <c r="AG1453" i="1"/>
  <c r="AG1454" i="1"/>
  <c r="AG1455" i="1"/>
  <c r="AG1456" i="1"/>
  <c r="AG1457" i="1"/>
  <c r="AG1458" i="1"/>
  <c r="AG1459" i="1"/>
  <c r="AG1460" i="1"/>
  <c r="AG1461" i="1"/>
  <c r="AG1462" i="1"/>
  <c r="AG1463" i="1"/>
  <c r="AG1464" i="1"/>
  <c r="AG1465" i="1"/>
  <c r="AG1466" i="1"/>
  <c r="AG1467" i="1"/>
  <c r="AG1468" i="1"/>
  <c r="AG1469" i="1"/>
  <c r="AG1470" i="1"/>
  <c r="AG1471" i="1"/>
  <c r="AG1472" i="1"/>
  <c r="AG1473" i="1"/>
  <c r="AG1474" i="1"/>
  <c r="AG1475" i="1"/>
  <c r="AG1476" i="1"/>
  <c r="AG1477" i="1"/>
  <c r="AG1478" i="1"/>
  <c r="AG1479" i="1"/>
  <c r="AG1480" i="1"/>
  <c r="AG1481" i="1"/>
  <c r="AG1482" i="1"/>
  <c r="AG1483" i="1"/>
  <c r="AG1484" i="1"/>
  <c r="AG1485" i="1"/>
  <c r="AG1486" i="1"/>
  <c r="AG1487" i="1"/>
  <c r="AG1488" i="1"/>
  <c r="AG1489" i="1"/>
  <c r="AG1490" i="1"/>
  <c r="AG1491" i="1"/>
  <c r="AG1492" i="1"/>
  <c r="AG1493" i="1"/>
  <c r="AG1494" i="1"/>
  <c r="AG1495" i="1"/>
  <c r="AG1496" i="1"/>
  <c r="AG1497" i="1"/>
  <c r="AG1498" i="1"/>
  <c r="AG1499" i="1"/>
  <c r="AG1500" i="1"/>
  <c r="AG1501" i="1"/>
  <c r="AG1502" i="1"/>
  <c r="AG1503" i="1"/>
  <c r="AG1504" i="1"/>
  <c r="AG1505" i="1"/>
  <c r="AG1506" i="1"/>
  <c r="AG1507" i="1"/>
  <c r="AG1508" i="1"/>
  <c r="AG1509" i="1"/>
  <c r="AG1510" i="1"/>
  <c r="AG1511" i="1"/>
  <c r="AG1512" i="1"/>
  <c r="AG1513" i="1"/>
  <c r="AG1514" i="1"/>
  <c r="AG1515" i="1"/>
  <c r="AG1516" i="1"/>
  <c r="AG1517" i="1"/>
  <c r="AG1518" i="1"/>
  <c r="AG1519" i="1"/>
  <c r="AG1520" i="1"/>
  <c r="AG1521" i="1"/>
  <c r="AG1522" i="1"/>
  <c r="AG1523" i="1"/>
  <c r="AG1524" i="1"/>
  <c r="AG1525" i="1"/>
  <c r="AG1526" i="1"/>
  <c r="AG1527" i="1"/>
  <c r="AG1528" i="1"/>
  <c r="AG1529" i="1"/>
  <c r="AG1530" i="1"/>
  <c r="AG1531" i="1"/>
  <c r="AG1532" i="1"/>
  <c r="AG1533" i="1"/>
  <c r="AG1534" i="1"/>
  <c r="AG1535" i="1"/>
  <c r="AG1536" i="1"/>
  <c r="AG1537" i="1"/>
  <c r="AG1538" i="1"/>
  <c r="AG1539" i="1"/>
  <c r="AG1540" i="1"/>
  <c r="AG1541" i="1"/>
  <c r="AG1542" i="1"/>
  <c r="AG1543" i="1"/>
  <c r="AG1544" i="1"/>
  <c r="AG1545" i="1"/>
  <c r="AG1546" i="1"/>
  <c r="AG1547" i="1"/>
  <c r="AG1548" i="1"/>
  <c r="AG1549" i="1"/>
  <c r="AG1550" i="1"/>
  <c r="AG1551" i="1"/>
  <c r="AG1552" i="1"/>
  <c r="AG1553" i="1"/>
  <c r="AG1554" i="1"/>
  <c r="AG1555" i="1"/>
  <c r="AG1556" i="1"/>
  <c r="AG1557" i="1"/>
  <c r="AG1558" i="1"/>
  <c r="AG1559" i="1"/>
  <c r="AG1560" i="1"/>
  <c r="AG1561" i="1"/>
  <c r="AG1562" i="1"/>
  <c r="AG1563" i="1"/>
  <c r="AG1564" i="1"/>
  <c r="AG1565" i="1"/>
  <c r="AG1566" i="1"/>
  <c r="AG1567" i="1"/>
  <c r="AG1568" i="1"/>
  <c r="AG1569" i="1"/>
  <c r="AG1570" i="1"/>
  <c r="AG1571" i="1"/>
  <c r="AG1572" i="1"/>
  <c r="AG1573" i="1"/>
  <c r="AG1574" i="1"/>
  <c r="AG1575" i="1"/>
  <c r="AG1576" i="1"/>
  <c r="AG1577" i="1"/>
  <c r="AG1578" i="1"/>
  <c r="AG1579" i="1"/>
  <c r="AG1580" i="1"/>
  <c r="AG1581" i="1"/>
  <c r="AG1582" i="1"/>
  <c r="AG1583" i="1"/>
  <c r="AG1584" i="1"/>
  <c r="AG1585" i="1"/>
  <c r="AG1586" i="1"/>
  <c r="AG1587" i="1"/>
  <c r="AG1588" i="1"/>
  <c r="AG1589" i="1"/>
  <c r="AG1590" i="1"/>
  <c r="AG1591" i="1"/>
  <c r="AG1592" i="1"/>
  <c r="AG1593" i="1"/>
  <c r="AG1594" i="1"/>
  <c r="AG1595" i="1"/>
  <c r="AG1596" i="1"/>
  <c r="AG1597" i="1"/>
  <c r="AG1598" i="1"/>
  <c r="AG1599" i="1"/>
  <c r="AG1600" i="1"/>
  <c r="AG1601" i="1"/>
  <c r="AG1602" i="1"/>
  <c r="AG1603" i="1"/>
  <c r="AG1604" i="1"/>
  <c r="AG1605" i="1"/>
  <c r="AG1606" i="1"/>
  <c r="AG1607" i="1"/>
  <c r="AG1608" i="1"/>
  <c r="AG1609" i="1"/>
  <c r="AG1610" i="1"/>
  <c r="AG1611" i="1"/>
  <c r="AG1612" i="1"/>
  <c r="AG1613" i="1"/>
  <c r="AG1614" i="1"/>
  <c r="AG1615" i="1"/>
  <c r="AG1616" i="1"/>
  <c r="AG1617" i="1"/>
  <c r="AG1618" i="1"/>
  <c r="AG1619" i="1"/>
  <c r="AG1620" i="1"/>
  <c r="AG1621" i="1"/>
  <c r="AG1622" i="1"/>
  <c r="AG1623" i="1"/>
  <c r="AG1624" i="1"/>
  <c r="AG1625" i="1"/>
  <c r="AG1626" i="1"/>
  <c r="AG1627" i="1"/>
  <c r="AG1628" i="1"/>
  <c r="AG1629" i="1"/>
  <c r="AG1630" i="1"/>
  <c r="AG1631" i="1"/>
  <c r="AG1632" i="1"/>
  <c r="AG1633" i="1"/>
  <c r="AG1634" i="1"/>
  <c r="AG1635" i="1"/>
  <c r="AG1636" i="1"/>
  <c r="AG1637" i="1"/>
  <c r="AG1638" i="1"/>
  <c r="AG1639" i="1"/>
  <c r="AG1640" i="1"/>
  <c r="AG1641" i="1"/>
  <c r="AG1642" i="1"/>
  <c r="AG1643" i="1"/>
  <c r="AG1644" i="1"/>
  <c r="AG1645" i="1"/>
  <c r="AG1646" i="1"/>
  <c r="AG1647" i="1"/>
  <c r="AG1648" i="1"/>
  <c r="AG1649" i="1"/>
  <c r="AG1650" i="1"/>
  <c r="AG1651" i="1"/>
  <c r="AG1652" i="1"/>
  <c r="AG1653" i="1"/>
  <c r="AG1654" i="1"/>
  <c r="AG1655" i="1"/>
  <c r="AG1656" i="1"/>
  <c r="AG1657" i="1"/>
  <c r="AG1658" i="1"/>
  <c r="AG1659" i="1"/>
  <c r="AG1660" i="1"/>
  <c r="AG1661" i="1"/>
  <c r="AG1662" i="1"/>
  <c r="AG1663" i="1"/>
  <c r="AG1664" i="1"/>
  <c r="AG1665" i="1"/>
  <c r="AG1666" i="1"/>
  <c r="AG1667" i="1"/>
  <c r="AG1668" i="1"/>
  <c r="AG1669" i="1"/>
  <c r="AG1670" i="1"/>
  <c r="AG1671" i="1"/>
  <c r="AG1672" i="1"/>
  <c r="AG1673" i="1"/>
  <c r="AG1674" i="1"/>
  <c r="AG1675" i="1"/>
  <c r="AG1676" i="1"/>
  <c r="AG1677" i="1"/>
  <c r="AG1678" i="1"/>
  <c r="AG1679" i="1"/>
  <c r="AG1680" i="1"/>
  <c r="AG1681" i="1"/>
  <c r="AG1682" i="1"/>
  <c r="AG1683" i="1"/>
  <c r="AG1684" i="1"/>
  <c r="AG1685" i="1"/>
  <c r="AG1686" i="1"/>
  <c r="AG1687" i="1"/>
  <c r="AG1688" i="1"/>
  <c r="AG1689" i="1"/>
  <c r="AG1690" i="1"/>
  <c r="AG1691" i="1"/>
  <c r="AG1692" i="1"/>
  <c r="AG1693" i="1"/>
  <c r="AG1694" i="1"/>
  <c r="AG1695" i="1"/>
  <c r="AG1696" i="1"/>
  <c r="AG1697" i="1"/>
  <c r="AG1698" i="1"/>
  <c r="AG1699" i="1"/>
  <c r="AG1700" i="1"/>
  <c r="AG1701" i="1"/>
  <c r="AG1702" i="1"/>
  <c r="AG1703" i="1"/>
  <c r="AG1704" i="1"/>
  <c r="AG1705" i="1"/>
  <c r="AG1706" i="1"/>
  <c r="AG1707" i="1"/>
  <c r="AG1708" i="1"/>
  <c r="AG1709" i="1"/>
  <c r="AG1710" i="1"/>
  <c r="AG1711" i="1"/>
  <c r="AG1712" i="1"/>
  <c r="AG1713" i="1"/>
  <c r="AG1714" i="1"/>
  <c r="AG1715" i="1"/>
  <c r="AG1716" i="1"/>
  <c r="AG1717" i="1"/>
  <c r="AG1718" i="1"/>
  <c r="AG1719" i="1"/>
  <c r="AG1720" i="1"/>
  <c r="AG1721" i="1"/>
  <c r="AG1722" i="1"/>
  <c r="AG1723" i="1"/>
  <c r="AG1724" i="1"/>
  <c r="AG1725" i="1"/>
  <c r="AG1726" i="1"/>
  <c r="AG1727" i="1"/>
  <c r="AG1728" i="1"/>
  <c r="AG1729" i="1"/>
  <c r="AG1730" i="1"/>
  <c r="AG1731" i="1"/>
  <c r="AG1732" i="1"/>
  <c r="AG1733" i="1"/>
  <c r="AG1734" i="1"/>
  <c r="AG1735" i="1"/>
  <c r="AG1736" i="1"/>
  <c r="AG1737" i="1"/>
  <c r="AG1738" i="1"/>
  <c r="AG1739" i="1"/>
  <c r="AG1740" i="1"/>
  <c r="AG1741" i="1"/>
  <c r="AG1742" i="1"/>
  <c r="AG1743" i="1"/>
  <c r="AG1744" i="1"/>
  <c r="AG1745" i="1"/>
  <c r="AG1746" i="1"/>
  <c r="AG1747" i="1"/>
  <c r="AG1748" i="1"/>
  <c r="AG1749" i="1"/>
  <c r="AG1750" i="1"/>
  <c r="AG1751" i="1"/>
  <c r="AG1752" i="1"/>
  <c r="AG1753" i="1"/>
  <c r="AG1754" i="1"/>
  <c r="AG1755" i="1"/>
  <c r="AG1756" i="1"/>
  <c r="AG1757" i="1"/>
  <c r="AG1758" i="1"/>
  <c r="AG1759" i="1"/>
  <c r="AG1760" i="1"/>
  <c r="AG1761" i="1"/>
  <c r="AG1762" i="1"/>
  <c r="AG1763" i="1"/>
  <c r="AG1764" i="1"/>
  <c r="AG1765" i="1"/>
  <c r="AG1766" i="1"/>
  <c r="AG1767" i="1"/>
  <c r="AG1768" i="1"/>
  <c r="AG1769" i="1"/>
  <c r="AG1770" i="1"/>
  <c r="AG1771" i="1"/>
  <c r="AG1772" i="1"/>
  <c r="AG1773" i="1"/>
  <c r="AG1774" i="1"/>
  <c r="AG1775" i="1"/>
  <c r="AG1776" i="1"/>
  <c r="AG1777" i="1"/>
  <c r="AG1778" i="1"/>
  <c r="AG1779" i="1"/>
  <c r="AG1780" i="1"/>
  <c r="AG1781" i="1"/>
  <c r="AG1782" i="1"/>
  <c r="AG1783" i="1"/>
  <c r="AG1784" i="1"/>
  <c r="AG1785" i="1"/>
  <c r="AG1786" i="1"/>
  <c r="AG1787" i="1"/>
  <c r="AG1788" i="1"/>
  <c r="AG1789" i="1"/>
  <c r="AG1790" i="1"/>
  <c r="AG1791" i="1"/>
  <c r="AG1792" i="1"/>
  <c r="AG1793" i="1"/>
  <c r="AG1794" i="1"/>
  <c r="AG1795" i="1"/>
  <c r="AG1796" i="1"/>
  <c r="AG1797" i="1"/>
  <c r="AG1798" i="1"/>
  <c r="AG1799" i="1"/>
  <c r="AG1800" i="1"/>
  <c r="AG1801" i="1"/>
  <c r="AG1802" i="1"/>
  <c r="AG1803" i="1"/>
  <c r="AG1804" i="1"/>
  <c r="AG1805" i="1"/>
  <c r="AG1806" i="1"/>
  <c r="AG1807" i="1"/>
  <c r="AG1808" i="1"/>
  <c r="AG1809" i="1"/>
  <c r="AG1810" i="1"/>
  <c r="AG1811" i="1"/>
  <c r="AG1812" i="1"/>
  <c r="AG1813" i="1"/>
  <c r="AG1814" i="1"/>
  <c r="AG1815" i="1"/>
  <c r="AG1816" i="1"/>
  <c r="AG1817" i="1"/>
  <c r="AG1818" i="1"/>
  <c r="AG1819" i="1"/>
  <c r="AG1820" i="1"/>
  <c r="AG1821" i="1"/>
  <c r="AG1822" i="1"/>
  <c r="AG1823" i="1"/>
  <c r="AG1824" i="1"/>
  <c r="AG1825" i="1"/>
  <c r="AG1826" i="1"/>
  <c r="AG1827" i="1"/>
  <c r="AG1828" i="1"/>
  <c r="AG1829" i="1"/>
  <c r="AG1830" i="1"/>
  <c r="AG1831" i="1"/>
  <c r="AG1832" i="1"/>
  <c r="AG1833" i="1"/>
  <c r="AG1834" i="1"/>
  <c r="AG1835" i="1"/>
  <c r="AG1836" i="1"/>
  <c r="AG1837" i="1"/>
  <c r="AG1838" i="1"/>
  <c r="AG1839" i="1"/>
  <c r="AG1840" i="1"/>
  <c r="AG1841" i="1"/>
  <c r="AG1842" i="1"/>
  <c r="AG1843" i="1"/>
  <c r="AG1844" i="1"/>
  <c r="AG1845" i="1"/>
  <c r="AG1846" i="1"/>
  <c r="AG1847" i="1"/>
  <c r="AG1848" i="1"/>
  <c r="AG1849" i="1"/>
  <c r="AG1850" i="1"/>
  <c r="AG1851" i="1"/>
  <c r="AG1852" i="1"/>
  <c r="AG1853" i="1"/>
  <c r="AG1854" i="1"/>
  <c r="AG1855" i="1"/>
  <c r="AG1856" i="1"/>
  <c r="AG1857" i="1"/>
  <c r="AG1858" i="1"/>
  <c r="AG1859" i="1"/>
  <c r="AG1860" i="1"/>
  <c r="AG1861" i="1"/>
  <c r="AG1862" i="1"/>
  <c r="AG1863" i="1"/>
  <c r="AG1864" i="1"/>
  <c r="AG1865" i="1"/>
  <c r="AG1866" i="1"/>
  <c r="AG1867" i="1"/>
  <c r="AG1868" i="1"/>
  <c r="AG1869" i="1"/>
  <c r="AG1870" i="1"/>
  <c r="AG1871" i="1"/>
  <c r="AG1872" i="1"/>
  <c r="AG1873" i="1"/>
  <c r="AG1874" i="1"/>
  <c r="AG1875" i="1"/>
  <c r="AG1876" i="1"/>
  <c r="AG1877" i="1"/>
  <c r="AG1878" i="1"/>
  <c r="AG1879" i="1"/>
  <c r="AG1880" i="1"/>
  <c r="AG1881" i="1"/>
  <c r="AG1882" i="1"/>
  <c r="AG1883" i="1"/>
  <c r="AG1884" i="1"/>
  <c r="AG1885" i="1"/>
  <c r="AG1886" i="1"/>
  <c r="AG1887" i="1"/>
  <c r="AG1888" i="1"/>
  <c r="AG1889" i="1"/>
  <c r="AG1890" i="1"/>
  <c r="AG1891" i="1"/>
  <c r="AG1892" i="1"/>
  <c r="AG1893" i="1"/>
  <c r="AG1894" i="1"/>
  <c r="AG1895" i="1"/>
  <c r="AG1896" i="1"/>
  <c r="AG1897" i="1"/>
  <c r="AG1898" i="1"/>
  <c r="AG1899" i="1"/>
  <c r="AG1900" i="1"/>
  <c r="AG1901" i="1"/>
  <c r="AG1902" i="1"/>
  <c r="AG1903" i="1"/>
  <c r="AG1904" i="1"/>
  <c r="AG1905" i="1"/>
  <c r="AG1906" i="1"/>
  <c r="AG1907" i="1"/>
  <c r="AG1908" i="1"/>
  <c r="AG1909" i="1"/>
  <c r="AG1910" i="1"/>
  <c r="AG1911" i="1"/>
  <c r="AG1912" i="1"/>
  <c r="AG1913" i="1"/>
  <c r="AG1914" i="1"/>
  <c r="AG1915" i="1"/>
  <c r="AG1916" i="1"/>
  <c r="AG1917" i="1"/>
  <c r="AG1918" i="1"/>
  <c r="AG1919" i="1"/>
  <c r="AG1920" i="1"/>
  <c r="AG1921" i="1"/>
  <c r="AG1922" i="1"/>
  <c r="AG1923" i="1"/>
  <c r="AG1924" i="1"/>
  <c r="AG1925" i="1"/>
  <c r="AG1926" i="1"/>
  <c r="AG1927" i="1"/>
  <c r="AG1928" i="1"/>
  <c r="AG1929" i="1"/>
  <c r="AG1930" i="1"/>
  <c r="AG1931" i="1"/>
  <c r="AG1932" i="1"/>
  <c r="AG1933" i="1"/>
  <c r="AG1934" i="1"/>
  <c r="AG1935" i="1"/>
  <c r="AG1936" i="1"/>
  <c r="AG1937" i="1"/>
  <c r="AG1938" i="1"/>
  <c r="AG1939" i="1"/>
  <c r="AG1940" i="1"/>
  <c r="AG1941" i="1"/>
  <c r="AG1942" i="1"/>
  <c r="AG1943" i="1"/>
  <c r="AG1944" i="1"/>
  <c r="AG1945" i="1"/>
  <c r="AG1946" i="1"/>
  <c r="AG1947" i="1"/>
  <c r="AG1948" i="1"/>
  <c r="AG1949" i="1"/>
  <c r="AG1950" i="1"/>
  <c r="AG1951" i="1"/>
  <c r="AG1952" i="1"/>
  <c r="AG1953" i="1"/>
  <c r="AG1954" i="1"/>
  <c r="AG1955" i="1"/>
  <c r="AG1956" i="1"/>
  <c r="AG1957" i="1"/>
  <c r="AG1958" i="1"/>
  <c r="AG1959" i="1"/>
  <c r="AG1960" i="1"/>
  <c r="AG1961" i="1"/>
  <c r="AG1962" i="1"/>
  <c r="AG1963" i="1"/>
  <c r="AG1964" i="1"/>
  <c r="AG1965" i="1"/>
  <c r="AG1966" i="1"/>
  <c r="AG1967" i="1"/>
  <c r="AG1968" i="1"/>
  <c r="AG1969" i="1"/>
  <c r="AG1970" i="1"/>
  <c r="AG1971" i="1"/>
  <c r="AG1972" i="1"/>
  <c r="AG1973" i="1"/>
  <c r="AG1974" i="1"/>
  <c r="AG1975" i="1"/>
  <c r="AG1976" i="1"/>
  <c r="AG1977" i="1"/>
  <c r="AG1978" i="1"/>
  <c r="AG1979" i="1"/>
  <c r="AG1980" i="1"/>
  <c r="AG1981" i="1"/>
  <c r="AG1982" i="1"/>
  <c r="AG1983" i="1"/>
  <c r="AG1984" i="1"/>
  <c r="AG1985" i="1"/>
  <c r="AG1986" i="1"/>
  <c r="AG1987" i="1"/>
  <c r="AG1988" i="1"/>
  <c r="AG1989" i="1"/>
  <c r="AG1990" i="1"/>
  <c r="AG1991" i="1"/>
  <c r="AG1992" i="1"/>
  <c r="AG1993" i="1"/>
  <c r="AG1994" i="1"/>
  <c r="AG1995" i="1"/>
  <c r="AG1996" i="1"/>
  <c r="AG1997" i="1"/>
  <c r="AG1998" i="1"/>
  <c r="AG1999" i="1"/>
  <c r="AG2000" i="1"/>
  <c r="AG2001" i="1"/>
  <c r="AG2002" i="1"/>
  <c r="AG2003" i="1"/>
  <c r="AG2004" i="1"/>
  <c r="AG2005" i="1"/>
  <c r="AG2006" i="1"/>
  <c r="AG2007" i="1"/>
  <c r="AG2008" i="1"/>
  <c r="AG2009" i="1"/>
  <c r="AG2010" i="1"/>
  <c r="AG2011" i="1"/>
  <c r="AG2012" i="1"/>
  <c r="AG2013" i="1"/>
  <c r="AG2014" i="1"/>
  <c r="AG2015" i="1"/>
  <c r="AG2016" i="1"/>
  <c r="AG2017" i="1"/>
  <c r="AG2018" i="1"/>
  <c r="AG2019" i="1"/>
  <c r="AG2020" i="1"/>
  <c r="AG2021" i="1"/>
  <c r="AG2022" i="1"/>
  <c r="AG2023" i="1"/>
  <c r="AG2024" i="1"/>
  <c r="AG2025" i="1"/>
  <c r="AG2026" i="1"/>
  <c r="AG2027" i="1"/>
  <c r="AG2028" i="1"/>
  <c r="AG2029" i="1"/>
  <c r="AG2030" i="1"/>
  <c r="AG2031" i="1"/>
  <c r="AG2032" i="1"/>
  <c r="AG2033" i="1"/>
  <c r="AG2034" i="1"/>
  <c r="AG2035" i="1"/>
  <c r="AG2036" i="1"/>
  <c r="AG2037" i="1"/>
  <c r="AG2038" i="1"/>
  <c r="AG2039" i="1"/>
  <c r="AG2040" i="1"/>
  <c r="AG2041" i="1"/>
  <c r="AG2042" i="1"/>
  <c r="AG2043" i="1"/>
  <c r="AG2044" i="1"/>
  <c r="AG2045" i="1"/>
  <c r="AG2046" i="1"/>
  <c r="AG2047" i="1"/>
  <c r="AG2048" i="1"/>
  <c r="AG2049" i="1"/>
  <c r="AG2050" i="1"/>
  <c r="AG2051" i="1"/>
  <c r="AG2052" i="1"/>
  <c r="AG2053" i="1"/>
  <c r="AG2054" i="1"/>
  <c r="AG2055" i="1"/>
  <c r="AG2056" i="1"/>
  <c r="AG2057" i="1"/>
  <c r="AG2058" i="1"/>
  <c r="AG2059" i="1"/>
  <c r="AG2060" i="1"/>
  <c r="AG2061" i="1"/>
  <c r="AG2062" i="1"/>
  <c r="AG2063" i="1"/>
  <c r="AG2064" i="1"/>
  <c r="AG2065" i="1"/>
  <c r="AG2066" i="1"/>
  <c r="AG2067" i="1"/>
  <c r="AG2068" i="1"/>
  <c r="AG2069" i="1"/>
  <c r="AG2070" i="1"/>
  <c r="AG2071" i="1"/>
  <c r="AG2072" i="1"/>
  <c r="AG2073" i="1"/>
  <c r="AG2074" i="1"/>
  <c r="AG2075" i="1"/>
  <c r="AG2076" i="1"/>
  <c r="AG2077" i="1"/>
  <c r="AG2078" i="1"/>
  <c r="AG2079" i="1"/>
  <c r="AG2080" i="1"/>
  <c r="AG2081" i="1"/>
  <c r="AG2082" i="1"/>
  <c r="AG2083" i="1"/>
  <c r="AG2084" i="1"/>
  <c r="AG2085" i="1"/>
  <c r="AG2086" i="1"/>
  <c r="AG2087" i="1"/>
  <c r="AG2088" i="1"/>
  <c r="AG2089" i="1"/>
  <c r="AG2090" i="1"/>
  <c r="AG2091" i="1"/>
  <c r="AG2092" i="1"/>
  <c r="AG2093" i="1"/>
  <c r="AG2094" i="1"/>
  <c r="AG2095" i="1"/>
  <c r="AG2096" i="1"/>
  <c r="AG2097" i="1"/>
  <c r="AG2098" i="1"/>
  <c r="AG2099" i="1"/>
  <c r="AG2100" i="1"/>
  <c r="AG2101" i="1"/>
  <c r="AG2102" i="1"/>
  <c r="AG2103" i="1"/>
  <c r="AG2104" i="1"/>
  <c r="AG2105" i="1"/>
  <c r="AG2106" i="1"/>
  <c r="AG2107" i="1"/>
  <c r="AG2108" i="1"/>
  <c r="AG2109" i="1"/>
  <c r="AG2110" i="1"/>
  <c r="AG2111" i="1"/>
  <c r="AG2112" i="1"/>
  <c r="AG2113" i="1"/>
  <c r="AG2114" i="1"/>
  <c r="AG2115" i="1"/>
  <c r="AG2116" i="1"/>
  <c r="AG2117" i="1"/>
  <c r="AG2118" i="1"/>
  <c r="AG2119" i="1"/>
  <c r="AG2120" i="1"/>
  <c r="AG2121" i="1"/>
  <c r="AG2122" i="1"/>
  <c r="AG2123" i="1"/>
  <c r="AG2124" i="1"/>
  <c r="AG2125" i="1"/>
  <c r="AG2126" i="1"/>
  <c r="AG2127" i="1"/>
  <c r="AG2128" i="1"/>
  <c r="AG2129" i="1"/>
  <c r="AG2130" i="1"/>
  <c r="AG2131" i="1"/>
  <c r="AG2132" i="1"/>
  <c r="AG2133" i="1"/>
  <c r="AG2134" i="1"/>
  <c r="AG2135" i="1"/>
  <c r="AG2136" i="1"/>
  <c r="AG2137" i="1"/>
  <c r="AG2138" i="1"/>
  <c r="AG2139" i="1"/>
  <c r="AG2140" i="1"/>
  <c r="AG2141" i="1"/>
  <c r="AG2142" i="1"/>
  <c r="AG2143" i="1"/>
  <c r="AG2144" i="1"/>
  <c r="AG2145" i="1"/>
  <c r="AG2146" i="1"/>
  <c r="AG2147" i="1"/>
  <c r="AG2148" i="1"/>
  <c r="AG2149" i="1"/>
  <c r="AG2150" i="1"/>
  <c r="AG2151" i="1"/>
  <c r="AG2152" i="1"/>
  <c r="AG2153" i="1"/>
  <c r="AG2154" i="1"/>
  <c r="AG2155" i="1"/>
  <c r="AG2156" i="1"/>
  <c r="AG2157" i="1"/>
  <c r="AG2158" i="1"/>
  <c r="AG2159" i="1"/>
  <c r="AG2160" i="1"/>
  <c r="AG2161" i="1"/>
  <c r="AG2162" i="1"/>
  <c r="AG2163" i="1"/>
  <c r="AG2164" i="1"/>
  <c r="AG2165" i="1"/>
  <c r="AG2166" i="1"/>
  <c r="AG2167" i="1"/>
  <c r="AG2168" i="1"/>
  <c r="AG2169" i="1"/>
  <c r="AG2170" i="1"/>
  <c r="AG2171" i="1"/>
  <c r="AG2172" i="1"/>
  <c r="AG2173" i="1"/>
  <c r="AG2174" i="1"/>
  <c r="AG2175" i="1"/>
  <c r="AG2176" i="1"/>
  <c r="AG2177" i="1"/>
  <c r="AG2178" i="1"/>
  <c r="AG2179" i="1"/>
  <c r="AG2180" i="1"/>
  <c r="AG2181" i="1"/>
  <c r="AG2182" i="1"/>
  <c r="AG2183" i="1"/>
  <c r="AG2184" i="1"/>
  <c r="AG2185" i="1"/>
  <c r="AG2186" i="1"/>
  <c r="AG2187" i="1"/>
  <c r="AG2188" i="1"/>
  <c r="AG2189" i="1"/>
  <c r="AG2190" i="1"/>
  <c r="AG2191" i="1"/>
  <c r="AG2192" i="1"/>
  <c r="AG2193" i="1"/>
  <c r="AG2194" i="1"/>
  <c r="AG2195" i="1"/>
  <c r="AG2196" i="1"/>
  <c r="AG2197" i="1"/>
  <c r="AG2198" i="1"/>
  <c r="AG2199" i="1"/>
  <c r="AG2200" i="1"/>
  <c r="AG2201" i="1"/>
  <c r="AG2202" i="1"/>
  <c r="AG2203" i="1"/>
  <c r="AG2204" i="1"/>
  <c r="AG2205" i="1"/>
  <c r="AG2206" i="1"/>
  <c r="AG2207" i="1"/>
  <c r="AG2208" i="1"/>
  <c r="AG2209" i="1"/>
  <c r="AG2210" i="1"/>
  <c r="AG2211" i="1"/>
  <c r="AG2212" i="1"/>
  <c r="AG2213" i="1"/>
  <c r="AG2214" i="1"/>
  <c r="AG2215" i="1"/>
  <c r="AG2216" i="1"/>
  <c r="AG2217" i="1"/>
  <c r="AG2218" i="1"/>
  <c r="AG2219" i="1"/>
  <c r="AG2220" i="1"/>
  <c r="AG2221" i="1"/>
  <c r="AG2222" i="1"/>
  <c r="AG2223" i="1"/>
  <c r="AG2224" i="1"/>
  <c r="AG2225" i="1"/>
  <c r="AG2226" i="1"/>
  <c r="AG2227" i="1"/>
  <c r="AG2228" i="1"/>
  <c r="AG2229" i="1"/>
  <c r="AG2230" i="1"/>
  <c r="AG2231" i="1"/>
  <c r="AG2232" i="1"/>
  <c r="AF1003" i="1"/>
  <c r="AF1004" i="1"/>
  <c r="AF1005" i="1"/>
  <c r="AF1006" i="1"/>
  <c r="AF1007" i="1"/>
  <c r="AF1008" i="1"/>
  <c r="AF1009" i="1"/>
  <c r="AF1010" i="1"/>
  <c r="AF1011" i="1"/>
  <c r="AF1012" i="1"/>
  <c r="AF1013" i="1"/>
  <c r="AF1014" i="1"/>
  <c r="AF1015" i="1"/>
  <c r="AF1016" i="1"/>
  <c r="AF1017" i="1"/>
  <c r="AF1018" i="1"/>
  <c r="AF1019" i="1"/>
  <c r="AF1020" i="1"/>
  <c r="AF1021" i="1"/>
  <c r="AF1022" i="1"/>
  <c r="AF1023" i="1"/>
  <c r="AF1024" i="1"/>
  <c r="AF1025" i="1"/>
  <c r="AF1026" i="1"/>
  <c r="AF1027" i="1"/>
  <c r="AF1028" i="1"/>
  <c r="AF1029" i="1"/>
  <c r="AF1030" i="1"/>
  <c r="AF1031" i="1"/>
  <c r="AF1032" i="1"/>
  <c r="AF1033" i="1"/>
  <c r="AF1034" i="1"/>
  <c r="AF1035" i="1"/>
  <c r="AF1036" i="1"/>
  <c r="AF1037" i="1"/>
  <c r="AF1038" i="1"/>
  <c r="AF1039" i="1"/>
  <c r="AF1040" i="1"/>
  <c r="AF1041" i="1"/>
  <c r="AF1042" i="1"/>
  <c r="AF1043" i="1"/>
  <c r="AF1044" i="1"/>
  <c r="AF1045" i="1"/>
  <c r="AF1046" i="1"/>
  <c r="AF1047" i="1"/>
  <c r="AF1048" i="1"/>
  <c r="AF1049" i="1"/>
  <c r="AF1050" i="1"/>
  <c r="AF1051" i="1"/>
  <c r="AF1052" i="1"/>
  <c r="AF1053" i="1"/>
  <c r="AF1054" i="1"/>
  <c r="AF1055" i="1"/>
  <c r="AF1056" i="1"/>
  <c r="AF1057" i="1"/>
  <c r="AF1058" i="1"/>
  <c r="AF1059" i="1"/>
  <c r="AF1060" i="1"/>
  <c r="AF1061" i="1"/>
  <c r="AF1062" i="1"/>
  <c r="AF1063" i="1"/>
  <c r="AF1064" i="1"/>
  <c r="AF1065" i="1"/>
  <c r="AF1066" i="1"/>
  <c r="AF1067" i="1"/>
  <c r="AF1068" i="1"/>
  <c r="AF1069" i="1"/>
  <c r="AF1070" i="1"/>
  <c r="AF1071" i="1"/>
  <c r="AF1072" i="1"/>
  <c r="AF1073" i="1"/>
  <c r="AF1074" i="1"/>
  <c r="AF1075" i="1"/>
  <c r="AF1076" i="1"/>
  <c r="AF1077" i="1"/>
  <c r="AF1078" i="1"/>
  <c r="AF1079" i="1"/>
  <c r="AF1080" i="1"/>
  <c r="AF1081" i="1"/>
  <c r="AF1082" i="1"/>
  <c r="AF1083" i="1"/>
  <c r="AF1084" i="1"/>
  <c r="AF1085" i="1"/>
  <c r="AF1086" i="1"/>
  <c r="AF1087" i="1"/>
  <c r="AF1088" i="1"/>
  <c r="AF1089" i="1"/>
  <c r="AF1090" i="1"/>
  <c r="AF1091" i="1"/>
  <c r="AF1092" i="1"/>
  <c r="AF1093" i="1"/>
  <c r="AF1094" i="1"/>
  <c r="AF1095" i="1"/>
  <c r="AF1096" i="1"/>
  <c r="AF1097" i="1"/>
  <c r="AF1098" i="1"/>
  <c r="AF1099" i="1"/>
  <c r="AF1100" i="1"/>
  <c r="AF1101" i="1"/>
  <c r="AF1102" i="1"/>
  <c r="AF1103" i="1"/>
  <c r="AF1104" i="1"/>
  <c r="AF1105" i="1"/>
  <c r="AF1106" i="1"/>
  <c r="AF1107" i="1"/>
  <c r="AF1108" i="1"/>
  <c r="AF1109" i="1"/>
  <c r="AF1110" i="1"/>
  <c r="AF1111" i="1"/>
  <c r="AF1112" i="1"/>
  <c r="AF1113" i="1"/>
  <c r="AF1114" i="1"/>
  <c r="AF1115" i="1"/>
  <c r="AF1116" i="1"/>
  <c r="AF1117" i="1"/>
  <c r="AF1118" i="1"/>
  <c r="AF1119" i="1"/>
  <c r="AF1120" i="1"/>
  <c r="AF1121" i="1"/>
  <c r="AF1122" i="1"/>
  <c r="AF1123" i="1"/>
  <c r="AF1124" i="1"/>
  <c r="AF1125" i="1"/>
  <c r="AF1126" i="1"/>
  <c r="AF1127" i="1"/>
  <c r="AF1128" i="1"/>
  <c r="AF1129" i="1"/>
  <c r="AF1130" i="1"/>
  <c r="AF1131" i="1"/>
  <c r="AF1132" i="1"/>
  <c r="AF1133" i="1"/>
  <c r="AF1134" i="1"/>
  <c r="AF1135" i="1"/>
  <c r="AF1136" i="1"/>
  <c r="AF1137" i="1"/>
  <c r="AF1138" i="1"/>
  <c r="AF1139" i="1"/>
  <c r="AF1140" i="1"/>
  <c r="AF1141" i="1"/>
  <c r="AF1142" i="1"/>
  <c r="AF1143" i="1"/>
  <c r="AF1144" i="1"/>
  <c r="AF1145" i="1"/>
  <c r="AF1146" i="1"/>
  <c r="AF1147" i="1"/>
  <c r="AF1148" i="1"/>
  <c r="AF1149" i="1"/>
  <c r="AF1150" i="1"/>
  <c r="AF1151" i="1"/>
  <c r="AF1152" i="1"/>
  <c r="AF1153" i="1"/>
  <c r="AF1154" i="1"/>
  <c r="AF1155" i="1"/>
  <c r="AF1156" i="1"/>
  <c r="AF1157" i="1"/>
  <c r="AF1158" i="1"/>
  <c r="AF1159" i="1"/>
  <c r="AF1160" i="1"/>
  <c r="AF1161" i="1"/>
  <c r="AF1162" i="1"/>
  <c r="AF1163" i="1"/>
  <c r="AF1164" i="1"/>
  <c r="AF1165" i="1"/>
  <c r="AF1166" i="1"/>
  <c r="AF1167" i="1"/>
  <c r="AF1168" i="1"/>
  <c r="AF1169" i="1"/>
  <c r="AF1170" i="1"/>
  <c r="AF1171" i="1"/>
  <c r="AF1172" i="1"/>
  <c r="AF1173" i="1"/>
  <c r="AF1174" i="1"/>
  <c r="AF1175" i="1"/>
  <c r="AF1176" i="1"/>
  <c r="AF1177" i="1"/>
  <c r="AF1178" i="1"/>
  <c r="AF1179" i="1"/>
  <c r="AF1180" i="1"/>
  <c r="AF1181" i="1"/>
  <c r="AF1182" i="1"/>
  <c r="AF1183" i="1"/>
  <c r="AF1184" i="1"/>
  <c r="AF1185" i="1"/>
  <c r="AF1186" i="1"/>
  <c r="AF1187" i="1"/>
  <c r="AF1188" i="1"/>
  <c r="AF1189" i="1"/>
  <c r="AF1190" i="1"/>
  <c r="AF1191" i="1"/>
  <c r="AF1192" i="1"/>
  <c r="AF1193" i="1"/>
  <c r="AF1194" i="1"/>
  <c r="AF1195" i="1"/>
  <c r="AF1196" i="1"/>
  <c r="AF1197" i="1"/>
  <c r="AF1198" i="1"/>
  <c r="AF1199" i="1"/>
  <c r="AF1200" i="1"/>
  <c r="AF1201" i="1"/>
  <c r="AF1202" i="1"/>
  <c r="AF1203" i="1"/>
  <c r="AF1204" i="1"/>
  <c r="AF1205" i="1"/>
  <c r="AF1206" i="1"/>
  <c r="AF1207" i="1"/>
  <c r="AF1208" i="1"/>
  <c r="AF1209" i="1"/>
  <c r="AF1210" i="1"/>
  <c r="AF1211" i="1"/>
  <c r="AF1212" i="1"/>
  <c r="AF1213" i="1"/>
  <c r="AF1214" i="1"/>
  <c r="AF1215" i="1"/>
  <c r="AF1216" i="1"/>
  <c r="AF1217" i="1"/>
  <c r="AF1218" i="1"/>
  <c r="AF1219" i="1"/>
  <c r="AF1220" i="1"/>
  <c r="AF1221" i="1"/>
  <c r="AF1222" i="1"/>
  <c r="AF1223" i="1"/>
  <c r="AF1224" i="1"/>
  <c r="AF1225" i="1"/>
  <c r="AF1226" i="1"/>
  <c r="AF1227" i="1"/>
  <c r="AF1228" i="1"/>
  <c r="AF1229" i="1"/>
  <c r="AF1230" i="1"/>
  <c r="AF1231" i="1"/>
  <c r="AF1232" i="1"/>
  <c r="AF1233" i="1"/>
  <c r="AF1234" i="1"/>
  <c r="AF1235" i="1"/>
  <c r="AF1236" i="1"/>
  <c r="AF1237" i="1"/>
  <c r="AF1238" i="1"/>
  <c r="AF1239" i="1"/>
  <c r="AF1240" i="1"/>
  <c r="AF1241" i="1"/>
  <c r="AF1242" i="1"/>
  <c r="AF1243" i="1"/>
  <c r="AF1244" i="1"/>
  <c r="AF1245" i="1"/>
  <c r="AF1246" i="1"/>
  <c r="AF1247" i="1"/>
  <c r="AF1248" i="1"/>
  <c r="AF1249" i="1"/>
  <c r="AF1250" i="1"/>
  <c r="AF1251" i="1"/>
  <c r="AF1252" i="1"/>
  <c r="AF1253" i="1"/>
  <c r="AF1254" i="1"/>
  <c r="AF1255" i="1"/>
  <c r="AF1256" i="1"/>
  <c r="AF1257" i="1"/>
  <c r="AF1258" i="1"/>
  <c r="AF1259" i="1"/>
  <c r="AF1260" i="1"/>
  <c r="AF1261" i="1"/>
  <c r="AF1262" i="1"/>
  <c r="AF1263" i="1"/>
  <c r="AF1264" i="1"/>
  <c r="AF1265" i="1"/>
  <c r="AF1266" i="1"/>
  <c r="AF1267" i="1"/>
  <c r="AF1268" i="1"/>
  <c r="AF1269" i="1"/>
  <c r="AF1270" i="1"/>
  <c r="AF1271" i="1"/>
  <c r="AF1272" i="1"/>
  <c r="AF1273" i="1"/>
  <c r="AF1274" i="1"/>
  <c r="AF1275" i="1"/>
  <c r="AF1276" i="1"/>
  <c r="AF1277" i="1"/>
  <c r="AF1278" i="1"/>
  <c r="AF1279" i="1"/>
  <c r="AF1280" i="1"/>
  <c r="AF1281" i="1"/>
  <c r="AF1282" i="1"/>
  <c r="AF1283" i="1"/>
  <c r="AF1284" i="1"/>
  <c r="AF1285" i="1"/>
  <c r="AF1286" i="1"/>
  <c r="AF1287" i="1"/>
  <c r="AF1288" i="1"/>
  <c r="AF1289" i="1"/>
  <c r="AF1290" i="1"/>
  <c r="AF1291" i="1"/>
  <c r="AF1292" i="1"/>
  <c r="AF1293" i="1"/>
  <c r="AF1294" i="1"/>
  <c r="AF1295" i="1"/>
  <c r="AF1296" i="1"/>
  <c r="AF1297" i="1"/>
  <c r="AF1298" i="1"/>
  <c r="AF1299" i="1"/>
  <c r="AF1300" i="1"/>
  <c r="AF1301" i="1"/>
  <c r="AF1302" i="1"/>
  <c r="AF1303" i="1"/>
  <c r="AF1304" i="1"/>
  <c r="AF1305" i="1"/>
  <c r="AF1306" i="1"/>
  <c r="AF1307" i="1"/>
  <c r="AF1308" i="1"/>
  <c r="AF1309" i="1"/>
  <c r="AF1310" i="1"/>
  <c r="AF1311" i="1"/>
  <c r="AF1312" i="1"/>
  <c r="AF1313" i="1"/>
  <c r="AF1314" i="1"/>
  <c r="AF1315" i="1"/>
  <c r="AF1316" i="1"/>
  <c r="AF1317" i="1"/>
  <c r="AF1318" i="1"/>
  <c r="AF1319" i="1"/>
  <c r="AF1320" i="1"/>
  <c r="AF1321" i="1"/>
  <c r="AF1322" i="1"/>
  <c r="AF1323" i="1"/>
  <c r="AF1324" i="1"/>
  <c r="AF1325" i="1"/>
  <c r="AF1326" i="1"/>
  <c r="AF1327" i="1"/>
  <c r="AF1328" i="1"/>
  <c r="AF1329" i="1"/>
  <c r="AF1330" i="1"/>
  <c r="AF1331" i="1"/>
  <c r="AF1332" i="1"/>
  <c r="AF1333" i="1"/>
  <c r="AF1334" i="1"/>
  <c r="AF1335" i="1"/>
  <c r="AF1336" i="1"/>
  <c r="AF1337" i="1"/>
  <c r="AF1338" i="1"/>
  <c r="AF1339" i="1"/>
  <c r="AF1340" i="1"/>
  <c r="AF1341" i="1"/>
  <c r="AF1342" i="1"/>
  <c r="AF1343" i="1"/>
  <c r="AF1344" i="1"/>
  <c r="AF1345" i="1"/>
  <c r="AF1346" i="1"/>
  <c r="AF1347" i="1"/>
  <c r="AF1348" i="1"/>
  <c r="AF1349" i="1"/>
  <c r="AF1350" i="1"/>
  <c r="AF1351" i="1"/>
  <c r="AF1352" i="1"/>
  <c r="AF1353" i="1"/>
  <c r="AF1354" i="1"/>
  <c r="AF1355" i="1"/>
  <c r="AF1356" i="1"/>
  <c r="AF1357" i="1"/>
  <c r="AF1358" i="1"/>
  <c r="AF1359" i="1"/>
  <c r="AF1360" i="1"/>
  <c r="AF1361" i="1"/>
  <c r="AF1362" i="1"/>
  <c r="AF1363" i="1"/>
  <c r="AF1364" i="1"/>
  <c r="AF1365" i="1"/>
  <c r="AF1366" i="1"/>
  <c r="AF1367" i="1"/>
  <c r="AF1368" i="1"/>
  <c r="AF1369" i="1"/>
  <c r="AF1370" i="1"/>
  <c r="AF1371" i="1"/>
  <c r="AF1372" i="1"/>
  <c r="AF1373" i="1"/>
  <c r="AF1374" i="1"/>
  <c r="AF1375" i="1"/>
  <c r="AF1376" i="1"/>
  <c r="AF1377" i="1"/>
  <c r="AF1378" i="1"/>
  <c r="AF1379" i="1"/>
  <c r="AF1380" i="1"/>
  <c r="AF1381" i="1"/>
  <c r="AF1382" i="1"/>
  <c r="AF1383" i="1"/>
  <c r="AF1384" i="1"/>
  <c r="AF1385" i="1"/>
  <c r="AF1386" i="1"/>
  <c r="AF1387" i="1"/>
  <c r="AF1388" i="1"/>
  <c r="AF1389" i="1"/>
  <c r="AF1390" i="1"/>
  <c r="AF1391" i="1"/>
  <c r="AF1392" i="1"/>
  <c r="AF1393" i="1"/>
  <c r="AF1394" i="1"/>
  <c r="AF1395" i="1"/>
  <c r="AF1396" i="1"/>
  <c r="AF1397" i="1"/>
  <c r="AF1398" i="1"/>
  <c r="AF1399" i="1"/>
  <c r="AF1400" i="1"/>
  <c r="AF1401" i="1"/>
  <c r="AF1402" i="1"/>
  <c r="AF1403" i="1"/>
  <c r="AF1404" i="1"/>
  <c r="AF1405" i="1"/>
  <c r="AF1406" i="1"/>
  <c r="AF1407" i="1"/>
  <c r="AF1408" i="1"/>
  <c r="AF1409" i="1"/>
  <c r="AF1410" i="1"/>
  <c r="AF1411" i="1"/>
  <c r="AF1412" i="1"/>
  <c r="AF1413" i="1"/>
  <c r="AF1414" i="1"/>
  <c r="AF1415" i="1"/>
  <c r="AF1416" i="1"/>
  <c r="AF1417" i="1"/>
  <c r="AF1418" i="1"/>
  <c r="AF1419" i="1"/>
  <c r="AF1420" i="1"/>
  <c r="AF1421" i="1"/>
  <c r="AF1422" i="1"/>
  <c r="AF1423" i="1"/>
  <c r="AF1424" i="1"/>
  <c r="AF1425" i="1"/>
  <c r="AF1426" i="1"/>
  <c r="AF1427" i="1"/>
  <c r="AF1428" i="1"/>
  <c r="AF1429" i="1"/>
  <c r="AF1430" i="1"/>
  <c r="AF1431" i="1"/>
  <c r="AF1432" i="1"/>
  <c r="AF1433" i="1"/>
  <c r="AF1434" i="1"/>
  <c r="AF1435" i="1"/>
  <c r="AF1436" i="1"/>
  <c r="AF1437" i="1"/>
  <c r="AF1438" i="1"/>
  <c r="AF1439" i="1"/>
  <c r="AF1440" i="1"/>
  <c r="AF1441" i="1"/>
  <c r="AF1442" i="1"/>
  <c r="AF1443" i="1"/>
  <c r="AF1444" i="1"/>
  <c r="AF1445" i="1"/>
  <c r="AF1446" i="1"/>
  <c r="AF1447" i="1"/>
  <c r="AF1448" i="1"/>
  <c r="AF1449" i="1"/>
  <c r="AF1450" i="1"/>
  <c r="AF1451" i="1"/>
  <c r="AF1452" i="1"/>
  <c r="AF1453" i="1"/>
  <c r="AF1454" i="1"/>
  <c r="AF1455" i="1"/>
  <c r="AF1456" i="1"/>
  <c r="AF1457" i="1"/>
  <c r="AF1458" i="1"/>
  <c r="AF1459" i="1"/>
  <c r="AF1460" i="1"/>
  <c r="AF1461" i="1"/>
  <c r="AF1462" i="1"/>
  <c r="AF1463" i="1"/>
  <c r="AF1464" i="1"/>
  <c r="AF1465" i="1"/>
  <c r="AF1466" i="1"/>
  <c r="AF1467" i="1"/>
  <c r="AF1468" i="1"/>
  <c r="AF1469" i="1"/>
  <c r="AF1470" i="1"/>
  <c r="AF1471" i="1"/>
  <c r="AF1472" i="1"/>
  <c r="AF1473" i="1"/>
  <c r="AF1474" i="1"/>
  <c r="AF1475" i="1"/>
  <c r="AF1476" i="1"/>
  <c r="AF1477" i="1"/>
  <c r="AF1478" i="1"/>
  <c r="AF1479" i="1"/>
  <c r="AF1480" i="1"/>
  <c r="AF1481" i="1"/>
  <c r="AF1482" i="1"/>
  <c r="AF1483" i="1"/>
  <c r="AF1484" i="1"/>
  <c r="AF1485" i="1"/>
  <c r="AF1486" i="1"/>
  <c r="AF1487" i="1"/>
  <c r="AF1488" i="1"/>
  <c r="AF1489" i="1"/>
  <c r="AF1490" i="1"/>
  <c r="AF1491" i="1"/>
  <c r="AF1492" i="1"/>
  <c r="AF1493" i="1"/>
  <c r="AF1494" i="1"/>
  <c r="AF1495" i="1"/>
  <c r="AF1496" i="1"/>
  <c r="AF1497" i="1"/>
  <c r="AF1498" i="1"/>
  <c r="AF1499" i="1"/>
  <c r="AF1500" i="1"/>
  <c r="AF1501" i="1"/>
  <c r="AF1502" i="1"/>
  <c r="AF1503" i="1"/>
  <c r="AF1504" i="1"/>
  <c r="AF1505" i="1"/>
  <c r="AF1506" i="1"/>
  <c r="AF1507" i="1"/>
  <c r="AF1508" i="1"/>
  <c r="AF1509" i="1"/>
  <c r="AF1510" i="1"/>
  <c r="AF1511" i="1"/>
  <c r="AF1512" i="1"/>
  <c r="AF1513" i="1"/>
  <c r="AF1514" i="1"/>
  <c r="AF1515" i="1"/>
  <c r="AF1516" i="1"/>
  <c r="AF1517" i="1"/>
  <c r="AF1518" i="1"/>
  <c r="AF1519" i="1"/>
  <c r="AF1520" i="1"/>
  <c r="AF1521" i="1"/>
  <c r="AF1522" i="1"/>
  <c r="AF1523" i="1"/>
  <c r="AF1524" i="1"/>
  <c r="AF1525" i="1"/>
  <c r="AF1526" i="1"/>
  <c r="AF1527" i="1"/>
  <c r="AF1528" i="1"/>
  <c r="AF1529" i="1"/>
  <c r="AF1530" i="1"/>
  <c r="AF1531" i="1"/>
  <c r="AF1532" i="1"/>
  <c r="AF1533" i="1"/>
  <c r="AF1534" i="1"/>
  <c r="AF1535" i="1"/>
  <c r="AF1536" i="1"/>
  <c r="AF1537" i="1"/>
  <c r="AF1538" i="1"/>
  <c r="AF1539" i="1"/>
  <c r="AF1540" i="1"/>
  <c r="AF1541" i="1"/>
  <c r="AF1542" i="1"/>
  <c r="AF1543" i="1"/>
  <c r="AF1544" i="1"/>
  <c r="AF1545" i="1"/>
  <c r="AF1546" i="1"/>
  <c r="AF1547" i="1"/>
  <c r="AF1548" i="1"/>
  <c r="AF1549" i="1"/>
  <c r="AF1550" i="1"/>
  <c r="AF1551" i="1"/>
  <c r="AF1552" i="1"/>
  <c r="AF1553" i="1"/>
  <c r="AF1554" i="1"/>
  <c r="AF1555" i="1"/>
  <c r="AF1556" i="1"/>
  <c r="AF1557" i="1"/>
  <c r="AF1558" i="1"/>
  <c r="AF1559" i="1"/>
  <c r="AF1560" i="1"/>
  <c r="AF1561" i="1"/>
  <c r="AF1562" i="1"/>
  <c r="AF1563" i="1"/>
  <c r="AF1564" i="1"/>
  <c r="AF1565" i="1"/>
  <c r="AF1566" i="1"/>
  <c r="AF1567" i="1"/>
  <c r="AF1568" i="1"/>
  <c r="AF1569" i="1"/>
  <c r="AF1570" i="1"/>
  <c r="AF1571" i="1"/>
  <c r="AF1572" i="1"/>
  <c r="AF1573" i="1"/>
  <c r="AF1574" i="1"/>
  <c r="AF1575" i="1"/>
  <c r="AF1576" i="1"/>
  <c r="AF1577" i="1"/>
  <c r="AF1578" i="1"/>
  <c r="AF1579" i="1"/>
  <c r="AF1580" i="1"/>
  <c r="AF1581" i="1"/>
  <c r="AF1582" i="1"/>
  <c r="AF1583" i="1"/>
  <c r="AF1584" i="1"/>
  <c r="AF1585" i="1"/>
  <c r="AF1586" i="1"/>
  <c r="AF1587" i="1"/>
  <c r="AF1588" i="1"/>
  <c r="AF1589" i="1"/>
  <c r="AF1590" i="1"/>
  <c r="AF1591" i="1"/>
  <c r="AF1592" i="1"/>
  <c r="AF1593" i="1"/>
  <c r="AF1594" i="1"/>
  <c r="AF1595" i="1"/>
  <c r="AF1596" i="1"/>
  <c r="AF1597" i="1"/>
  <c r="AF1598" i="1"/>
  <c r="AF1599" i="1"/>
  <c r="AF1600" i="1"/>
  <c r="AF1601" i="1"/>
  <c r="AF1602" i="1"/>
  <c r="AF1603" i="1"/>
  <c r="AF1604" i="1"/>
  <c r="AF1605" i="1"/>
  <c r="AF1606" i="1"/>
  <c r="AF1607" i="1"/>
  <c r="AF1608" i="1"/>
  <c r="AF1609" i="1"/>
  <c r="AF1610" i="1"/>
  <c r="AF1611" i="1"/>
  <c r="AF1612" i="1"/>
  <c r="AF1613" i="1"/>
  <c r="AF1614" i="1"/>
  <c r="AF1615" i="1"/>
  <c r="AF1616" i="1"/>
  <c r="AF1617" i="1"/>
  <c r="AF1618" i="1"/>
  <c r="AF1619" i="1"/>
  <c r="AF1620" i="1"/>
  <c r="AF1621" i="1"/>
  <c r="AF1622" i="1"/>
  <c r="AF1623" i="1"/>
  <c r="AF1624" i="1"/>
  <c r="AF1625" i="1"/>
  <c r="AF1626" i="1"/>
  <c r="AF1627" i="1"/>
  <c r="AF1628" i="1"/>
  <c r="AF1629" i="1"/>
  <c r="AF1630" i="1"/>
  <c r="AF1631" i="1"/>
  <c r="AF1632" i="1"/>
  <c r="AF1633" i="1"/>
  <c r="AF1634" i="1"/>
  <c r="AF1635" i="1"/>
  <c r="AF1636" i="1"/>
  <c r="AF1637" i="1"/>
  <c r="AF1638" i="1"/>
  <c r="AF1639" i="1"/>
  <c r="AF1640" i="1"/>
  <c r="AF1641" i="1"/>
  <c r="AF1642" i="1"/>
  <c r="AF1643" i="1"/>
  <c r="AF1644" i="1"/>
  <c r="AF1645" i="1"/>
  <c r="AF1646" i="1"/>
  <c r="AF1647" i="1"/>
  <c r="AF1648" i="1"/>
  <c r="AF1649" i="1"/>
  <c r="AF1650" i="1"/>
  <c r="AF1651" i="1"/>
  <c r="AF1652" i="1"/>
  <c r="AF1653" i="1"/>
  <c r="AF1654" i="1"/>
  <c r="AF1655" i="1"/>
  <c r="AF1656" i="1"/>
  <c r="AF1657" i="1"/>
  <c r="AF1658" i="1"/>
  <c r="AF1659" i="1"/>
  <c r="AF1660" i="1"/>
  <c r="AF1661" i="1"/>
  <c r="AF1662" i="1"/>
  <c r="AF1663" i="1"/>
  <c r="AF1664" i="1"/>
  <c r="AF1665" i="1"/>
  <c r="AF1666" i="1"/>
  <c r="AF1667" i="1"/>
  <c r="AF1668" i="1"/>
  <c r="AF1669" i="1"/>
  <c r="AF1670" i="1"/>
  <c r="AF1671" i="1"/>
  <c r="AF1672" i="1"/>
  <c r="AF1673" i="1"/>
  <c r="AF1674" i="1"/>
  <c r="AF1675" i="1"/>
  <c r="AF1676" i="1"/>
  <c r="AF1677" i="1"/>
  <c r="AF1678" i="1"/>
  <c r="AF1679" i="1"/>
  <c r="AF1680" i="1"/>
  <c r="AF1681" i="1"/>
  <c r="AF1682" i="1"/>
  <c r="AF1683" i="1"/>
  <c r="AF1684" i="1"/>
  <c r="AF1685" i="1"/>
  <c r="AF1686" i="1"/>
  <c r="AF1687" i="1"/>
  <c r="AF1688" i="1"/>
  <c r="AF1689" i="1"/>
  <c r="AF1690" i="1"/>
  <c r="AF1691" i="1"/>
  <c r="AF1692" i="1"/>
  <c r="AF1693" i="1"/>
  <c r="AF1694" i="1"/>
  <c r="AF1695" i="1"/>
  <c r="AF1696" i="1"/>
  <c r="AF1697" i="1"/>
  <c r="AF1698" i="1"/>
  <c r="AF1699" i="1"/>
  <c r="AF1700" i="1"/>
  <c r="AF1701" i="1"/>
  <c r="AF1702" i="1"/>
  <c r="AF1703" i="1"/>
  <c r="AF1704" i="1"/>
  <c r="AF1705" i="1"/>
  <c r="AF1706" i="1"/>
  <c r="AF1707" i="1"/>
  <c r="AF1708" i="1"/>
  <c r="AF1709" i="1"/>
  <c r="AF1710" i="1"/>
  <c r="AF1711" i="1"/>
  <c r="AF1712" i="1"/>
  <c r="AF1713" i="1"/>
  <c r="AF1714" i="1"/>
  <c r="AF1715" i="1"/>
  <c r="AF1716" i="1"/>
  <c r="AF1717" i="1"/>
  <c r="AF1718" i="1"/>
  <c r="AF1719" i="1"/>
  <c r="AF1720" i="1"/>
  <c r="AF1721" i="1"/>
  <c r="AF1722" i="1"/>
  <c r="AF1723" i="1"/>
  <c r="AF1724" i="1"/>
  <c r="AF1725" i="1"/>
  <c r="AF1726" i="1"/>
  <c r="AF1727" i="1"/>
  <c r="AF1728" i="1"/>
  <c r="AF1729" i="1"/>
  <c r="AF1730" i="1"/>
  <c r="AF1731" i="1"/>
  <c r="AF1732" i="1"/>
  <c r="AF1733" i="1"/>
  <c r="AF1734" i="1"/>
  <c r="AF1735" i="1"/>
  <c r="AF1736" i="1"/>
  <c r="AF1737" i="1"/>
  <c r="AF1738" i="1"/>
  <c r="AF1739" i="1"/>
  <c r="AF1740" i="1"/>
  <c r="AF1741" i="1"/>
  <c r="AF1742" i="1"/>
  <c r="AF1743" i="1"/>
  <c r="AF1744" i="1"/>
  <c r="AF1745" i="1"/>
  <c r="AF1746" i="1"/>
  <c r="AF1747" i="1"/>
  <c r="AF1748" i="1"/>
  <c r="AF1749" i="1"/>
  <c r="AF1750" i="1"/>
  <c r="AF1751" i="1"/>
  <c r="AF1752" i="1"/>
  <c r="AF1753" i="1"/>
  <c r="AF1754" i="1"/>
  <c r="AF1755" i="1"/>
  <c r="AF1756" i="1"/>
  <c r="AF1757" i="1"/>
  <c r="AF1758" i="1"/>
  <c r="AF1759" i="1"/>
  <c r="AF1760" i="1"/>
  <c r="AF1761" i="1"/>
  <c r="AF1762" i="1"/>
  <c r="AF1763" i="1"/>
  <c r="AF1764" i="1"/>
  <c r="AF1765" i="1"/>
  <c r="AF1766" i="1"/>
  <c r="AF1767" i="1"/>
  <c r="AF1768" i="1"/>
  <c r="AF1769" i="1"/>
  <c r="AF1770" i="1"/>
  <c r="AF1771" i="1"/>
  <c r="AF1772" i="1"/>
  <c r="AF1773" i="1"/>
  <c r="AF1774" i="1"/>
  <c r="AF1775" i="1"/>
  <c r="AF1776" i="1"/>
  <c r="AF1777" i="1"/>
  <c r="AF1778" i="1"/>
  <c r="AF1779" i="1"/>
  <c r="AF1780" i="1"/>
  <c r="AF1781" i="1"/>
  <c r="AF1782" i="1"/>
  <c r="AF1783" i="1"/>
  <c r="AF1784" i="1"/>
  <c r="AF1785" i="1"/>
  <c r="AF1786" i="1"/>
  <c r="AF1787" i="1"/>
  <c r="AF1788" i="1"/>
  <c r="AF1789" i="1"/>
  <c r="AF1790" i="1"/>
  <c r="AF1791" i="1"/>
  <c r="AF1792" i="1"/>
  <c r="AF1793" i="1"/>
  <c r="AF1794" i="1"/>
  <c r="AF1795" i="1"/>
  <c r="AF1796" i="1"/>
  <c r="AF1797" i="1"/>
  <c r="AF1798" i="1"/>
  <c r="AF1799" i="1"/>
  <c r="AF1800" i="1"/>
  <c r="AF1801" i="1"/>
  <c r="AF1802" i="1"/>
  <c r="AF1803" i="1"/>
  <c r="AF1804" i="1"/>
  <c r="AF1805" i="1"/>
  <c r="AF1806" i="1"/>
  <c r="AF1807" i="1"/>
  <c r="AF1808" i="1"/>
  <c r="AF1809" i="1"/>
  <c r="AF1810" i="1"/>
  <c r="AF1811" i="1"/>
  <c r="AF1812" i="1"/>
  <c r="AF1813" i="1"/>
  <c r="AF1814" i="1"/>
  <c r="AF1815" i="1"/>
  <c r="AF1816" i="1"/>
  <c r="AF1817" i="1"/>
  <c r="AF1818" i="1"/>
  <c r="AF1819" i="1"/>
  <c r="AF1820" i="1"/>
  <c r="AF1821" i="1"/>
  <c r="AF1822" i="1"/>
  <c r="AF1823" i="1"/>
  <c r="AF1824" i="1"/>
  <c r="AF1825" i="1"/>
  <c r="AF1826" i="1"/>
  <c r="AF1827" i="1"/>
  <c r="AF1828" i="1"/>
  <c r="AF1829" i="1"/>
  <c r="AF1830" i="1"/>
  <c r="AF1831" i="1"/>
  <c r="AF1832" i="1"/>
  <c r="AF1833" i="1"/>
  <c r="AF1834" i="1"/>
  <c r="AF1835" i="1"/>
  <c r="AF1836" i="1"/>
  <c r="AF1837" i="1"/>
  <c r="AF1838" i="1"/>
  <c r="AF1839" i="1"/>
  <c r="AF1840" i="1"/>
  <c r="AF1841" i="1"/>
  <c r="AF1842" i="1"/>
  <c r="AF1843" i="1"/>
  <c r="AF1844" i="1"/>
  <c r="AF1845" i="1"/>
  <c r="AF1846" i="1"/>
  <c r="AF1847" i="1"/>
  <c r="AF1848" i="1"/>
  <c r="AF1849" i="1"/>
  <c r="AF1850" i="1"/>
  <c r="AF1851" i="1"/>
  <c r="AF1852" i="1"/>
  <c r="AF1853" i="1"/>
  <c r="AF1854" i="1"/>
  <c r="AF1855" i="1"/>
  <c r="AF1856" i="1"/>
  <c r="AF1857" i="1"/>
  <c r="AF1858" i="1"/>
  <c r="AF1859" i="1"/>
  <c r="AF1860" i="1"/>
  <c r="AF1861" i="1"/>
  <c r="AF1862" i="1"/>
  <c r="AF1863" i="1"/>
  <c r="AF1864" i="1"/>
  <c r="AF1865" i="1"/>
  <c r="AF1866" i="1"/>
  <c r="AF1867" i="1"/>
  <c r="AF1868" i="1"/>
  <c r="AF1869" i="1"/>
  <c r="AF1870" i="1"/>
  <c r="AF1871" i="1"/>
  <c r="AF1872" i="1"/>
  <c r="AF1873" i="1"/>
  <c r="AF1874" i="1"/>
  <c r="AF1875" i="1"/>
  <c r="AF1876" i="1"/>
  <c r="AF1877" i="1"/>
  <c r="AF1878" i="1"/>
  <c r="AF1879" i="1"/>
  <c r="AF1880" i="1"/>
  <c r="AF1881" i="1"/>
  <c r="AF1882" i="1"/>
  <c r="AF1883" i="1"/>
  <c r="AF1884" i="1"/>
  <c r="AF1885" i="1"/>
  <c r="AF1886" i="1"/>
  <c r="AF1887" i="1"/>
  <c r="AF1888" i="1"/>
  <c r="AF1889" i="1"/>
  <c r="AF1890" i="1"/>
  <c r="AF1891" i="1"/>
  <c r="AF1892" i="1"/>
  <c r="AF1893" i="1"/>
  <c r="AF1894" i="1"/>
  <c r="AF1895" i="1"/>
  <c r="AF1896" i="1"/>
  <c r="AF1897" i="1"/>
  <c r="AF1898" i="1"/>
  <c r="AF1899" i="1"/>
  <c r="AF1900" i="1"/>
  <c r="AF1901" i="1"/>
  <c r="AF1902" i="1"/>
  <c r="AF1903" i="1"/>
  <c r="AF1904" i="1"/>
  <c r="AF1905" i="1"/>
  <c r="AF1906" i="1"/>
  <c r="AF1907" i="1"/>
  <c r="AF1908" i="1"/>
  <c r="AF1909" i="1"/>
  <c r="AF1910" i="1"/>
  <c r="AF1911" i="1"/>
  <c r="AF1912" i="1"/>
  <c r="AF1913" i="1"/>
  <c r="AF1914" i="1"/>
  <c r="AF1915" i="1"/>
  <c r="AF1916" i="1"/>
  <c r="AF1917" i="1"/>
  <c r="AF1918" i="1"/>
  <c r="AF1919" i="1"/>
  <c r="AF1920" i="1"/>
  <c r="AF1921" i="1"/>
  <c r="AF1922" i="1"/>
  <c r="AF1923" i="1"/>
  <c r="AF1924" i="1"/>
  <c r="AF1925" i="1"/>
  <c r="AF1926" i="1"/>
  <c r="AF1927" i="1"/>
  <c r="AF1928" i="1"/>
  <c r="AF1929" i="1"/>
  <c r="AF1930" i="1"/>
  <c r="AF1931" i="1"/>
  <c r="AF1932" i="1"/>
  <c r="AF1933" i="1"/>
  <c r="AF1934" i="1"/>
  <c r="AF1935" i="1"/>
  <c r="AF1936" i="1"/>
  <c r="AF1937" i="1"/>
  <c r="AF1938" i="1"/>
  <c r="AF1939" i="1"/>
  <c r="AF1940" i="1"/>
  <c r="AF1941" i="1"/>
  <c r="AF1942" i="1"/>
  <c r="AF1943" i="1"/>
  <c r="AF1944" i="1"/>
  <c r="AF1945" i="1"/>
  <c r="AF1946" i="1"/>
  <c r="AF1947" i="1"/>
  <c r="AF1948" i="1"/>
  <c r="AF1949" i="1"/>
  <c r="AF1950" i="1"/>
  <c r="AF1951" i="1"/>
  <c r="AF1952" i="1"/>
  <c r="AF1953" i="1"/>
  <c r="AF1954" i="1"/>
  <c r="AF1955" i="1"/>
  <c r="AF1956" i="1"/>
  <c r="AF1957" i="1"/>
  <c r="AF1958" i="1"/>
  <c r="AF1959" i="1"/>
  <c r="AF1960" i="1"/>
  <c r="AF1961" i="1"/>
  <c r="AF1962" i="1"/>
  <c r="AF1963" i="1"/>
  <c r="AF1964" i="1"/>
  <c r="AF1965" i="1"/>
  <c r="AF1966" i="1"/>
  <c r="AF1967" i="1"/>
  <c r="AF1968" i="1"/>
  <c r="AF1969" i="1"/>
  <c r="AF1970" i="1"/>
  <c r="AF1971" i="1"/>
  <c r="AF1972" i="1"/>
  <c r="AF1973" i="1"/>
  <c r="AF1974" i="1"/>
  <c r="AF1975" i="1"/>
  <c r="AF1976" i="1"/>
  <c r="AF1977" i="1"/>
  <c r="AF1978" i="1"/>
  <c r="AF1979" i="1"/>
  <c r="AF1980" i="1"/>
  <c r="AF1981" i="1"/>
  <c r="AF1982" i="1"/>
  <c r="AF1983" i="1"/>
  <c r="AF1984" i="1"/>
  <c r="AF1985" i="1"/>
  <c r="AF1986" i="1"/>
  <c r="AF1987" i="1"/>
  <c r="AF1988" i="1"/>
  <c r="AF1989" i="1"/>
  <c r="AF1990" i="1"/>
  <c r="AF1991" i="1"/>
  <c r="AF1992" i="1"/>
  <c r="AF1993" i="1"/>
  <c r="AF1994" i="1"/>
  <c r="AF1995" i="1"/>
  <c r="AF1996" i="1"/>
  <c r="AF1997" i="1"/>
  <c r="AF1998" i="1"/>
  <c r="AF1999" i="1"/>
  <c r="AF2000" i="1"/>
  <c r="AF2001" i="1"/>
  <c r="AF2002" i="1"/>
  <c r="AF2003" i="1"/>
  <c r="AF2004" i="1"/>
  <c r="AF2005" i="1"/>
  <c r="AF2006" i="1"/>
  <c r="AF2007" i="1"/>
  <c r="AF2008" i="1"/>
  <c r="AF2009" i="1"/>
  <c r="AF2010" i="1"/>
  <c r="AF2011" i="1"/>
  <c r="AF2012" i="1"/>
  <c r="AF2013" i="1"/>
  <c r="AF2014" i="1"/>
  <c r="AF2015" i="1"/>
  <c r="AF2016" i="1"/>
  <c r="AF2017" i="1"/>
  <c r="AF2018" i="1"/>
  <c r="AF2019" i="1"/>
  <c r="AF2020" i="1"/>
  <c r="AF2021" i="1"/>
  <c r="AF2022" i="1"/>
  <c r="AF2023" i="1"/>
  <c r="AF2024" i="1"/>
  <c r="AF2025" i="1"/>
  <c r="AF2026" i="1"/>
  <c r="AF2027" i="1"/>
  <c r="AF2028" i="1"/>
  <c r="AF2029" i="1"/>
  <c r="AF2030" i="1"/>
  <c r="AF2031" i="1"/>
  <c r="AF2032" i="1"/>
  <c r="AF2033" i="1"/>
  <c r="AF2034" i="1"/>
  <c r="AF2035" i="1"/>
  <c r="AF2036" i="1"/>
  <c r="AF2037" i="1"/>
  <c r="AF2038" i="1"/>
  <c r="AF2039" i="1"/>
  <c r="AF2040" i="1"/>
  <c r="AF2041" i="1"/>
  <c r="AF2042" i="1"/>
  <c r="AF2043" i="1"/>
  <c r="AF2044" i="1"/>
  <c r="AF2045" i="1"/>
  <c r="AF2046" i="1"/>
  <c r="AF2047" i="1"/>
  <c r="AF2048" i="1"/>
  <c r="AF2049" i="1"/>
  <c r="AF2050" i="1"/>
  <c r="AF2051" i="1"/>
  <c r="AF2052" i="1"/>
  <c r="AF2053" i="1"/>
  <c r="AF2054" i="1"/>
  <c r="AF2055" i="1"/>
  <c r="AF2056" i="1"/>
  <c r="AF2057" i="1"/>
  <c r="AF2058" i="1"/>
  <c r="AF2059" i="1"/>
  <c r="AF2060" i="1"/>
  <c r="AF2061" i="1"/>
  <c r="AF2062" i="1"/>
  <c r="AF2063" i="1"/>
  <c r="AF2064" i="1"/>
  <c r="AF2065" i="1"/>
  <c r="AF2066" i="1"/>
  <c r="AF2067" i="1"/>
  <c r="AF2068" i="1"/>
  <c r="AF2069" i="1"/>
  <c r="AF2070" i="1"/>
  <c r="AF2071" i="1"/>
  <c r="AF2072" i="1"/>
  <c r="AF2073" i="1"/>
  <c r="AF2074" i="1"/>
  <c r="AF2075" i="1"/>
  <c r="AF2076" i="1"/>
  <c r="AF2077" i="1"/>
  <c r="AF2078" i="1"/>
  <c r="AF2079" i="1"/>
  <c r="AF2080" i="1"/>
  <c r="AF2081" i="1"/>
  <c r="AF2082" i="1"/>
  <c r="AF2083" i="1"/>
  <c r="AF2084" i="1"/>
  <c r="AF2085" i="1"/>
  <c r="AF2086" i="1"/>
  <c r="AF2087" i="1"/>
  <c r="AF2088" i="1"/>
  <c r="AF2089" i="1"/>
  <c r="AF2090" i="1"/>
  <c r="AF2091" i="1"/>
  <c r="AF2092" i="1"/>
  <c r="AF2093" i="1"/>
  <c r="AF2094" i="1"/>
  <c r="AF2095" i="1"/>
  <c r="AF2096" i="1"/>
  <c r="AF2097" i="1"/>
  <c r="AF2098" i="1"/>
  <c r="AF2099" i="1"/>
  <c r="AF2100" i="1"/>
  <c r="AF2101" i="1"/>
  <c r="AF2102" i="1"/>
  <c r="AF2103" i="1"/>
  <c r="AF2104" i="1"/>
  <c r="AF2105" i="1"/>
  <c r="AF2106" i="1"/>
  <c r="AF2107" i="1"/>
  <c r="AF2108" i="1"/>
  <c r="AF2109" i="1"/>
  <c r="AF2110" i="1"/>
  <c r="AF2111" i="1"/>
  <c r="AF2112" i="1"/>
  <c r="AF2113" i="1"/>
  <c r="AF2114" i="1"/>
  <c r="AF2115" i="1"/>
  <c r="AF2116" i="1"/>
  <c r="AF2117" i="1"/>
  <c r="AF2118" i="1"/>
  <c r="AF2119" i="1"/>
  <c r="AF2120" i="1"/>
  <c r="AF2121" i="1"/>
  <c r="AF2122" i="1"/>
  <c r="AF2123" i="1"/>
  <c r="AF2124" i="1"/>
  <c r="AF2125" i="1"/>
  <c r="AF2126" i="1"/>
  <c r="AF2127" i="1"/>
  <c r="AF2128" i="1"/>
  <c r="AF2129" i="1"/>
  <c r="AF2130" i="1"/>
  <c r="AF2131" i="1"/>
  <c r="AF2132" i="1"/>
  <c r="AF2133" i="1"/>
  <c r="AF2134" i="1"/>
  <c r="AF2135" i="1"/>
  <c r="AF2136" i="1"/>
  <c r="AF2137" i="1"/>
  <c r="AF2138" i="1"/>
  <c r="AF2139" i="1"/>
  <c r="AF2140" i="1"/>
  <c r="AF2141" i="1"/>
  <c r="AF2142" i="1"/>
  <c r="AF2143" i="1"/>
  <c r="AF2144" i="1"/>
  <c r="AF2145" i="1"/>
  <c r="AF2146" i="1"/>
  <c r="AF2147" i="1"/>
  <c r="AF2148" i="1"/>
  <c r="AF2149" i="1"/>
  <c r="AF2150" i="1"/>
  <c r="AF2151" i="1"/>
  <c r="AF2152" i="1"/>
  <c r="AF2153" i="1"/>
  <c r="AF2154" i="1"/>
  <c r="AF2155" i="1"/>
  <c r="AF2156" i="1"/>
  <c r="AF2157" i="1"/>
  <c r="AF2158" i="1"/>
  <c r="AF2159" i="1"/>
  <c r="AF2160" i="1"/>
  <c r="AF2161" i="1"/>
  <c r="AF2162" i="1"/>
  <c r="AF2163" i="1"/>
  <c r="AF2164" i="1"/>
  <c r="AF2165" i="1"/>
  <c r="AF2166" i="1"/>
  <c r="AF2167" i="1"/>
  <c r="AF2168" i="1"/>
  <c r="AF2169" i="1"/>
  <c r="AF2170" i="1"/>
  <c r="AF2171" i="1"/>
  <c r="AF2172" i="1"/>
  <c r="AF2173" i="1"/>
  <c r="AF2174" i="1"/>
  <c r="AF2175" i="1"/>
  <c r="AF2176" i="1"/>
  <c r="AF2177" i="1"/>
  <c r="AF2178" i="1"/>
  <c r="AF2179" i="1"/>
  <c r="AF2180" i="1"/>
  <c r="AF2181" i="1"/>
  <c r="AF2182" i="1"/>
  <c r="AF2183" i="1"/>
  <c r="AF2184" i="1"/>
  <c r="AF2185" i="1"/>
  <c r="AF2186" i="1"/>
  <c r="AF2187" i="1"/>
  <c r="AF2188" i="1"/>
  <c r="AF2189" i="1"/>
  <c r="AF2190" i="1"/>
  <c r="AF2191" i="1"/>
  <c r="AF2192" i="1"/>
  <c r="AF2193" i="1"/>
  <c r="AF2194" i="1"/>
  <c r="AF2195" i="1"/>
  <c r="AF2196" i="1"/>
  <c r="AF2197" i="1"/>
  <c r="AF2198" i="1"/>
  <c r="AF2199" i="1"/>
  <c r="AF2200" i="1"/>
  <c r="AF2201" i="1"/>
  <c r="AF2202" i="1"/>
  <c r="AF2203" i="1"/>
  <c r="AF2204" i="1"/>
  <c r="AF2205" i="1"/>
  <c r="AF2206" i="1"/>
  <c r="AF2207" i="1"/>
  <c r="AF2208" i="1"/>
  <c r="AF2209" i="1"/>
  <c r="AF2210" i="1"/>
  <c r="AF2211" i="1"/>
  <c r="AF2212" i="1"/>
  <c r="AF2213" i="1"/>
  <c r="AF2214" i="1"/>
  <c r="AF2215" i="1"/>
  <c r="AF2216" i="1"/>
  <c r="AF2217" i="1"/>
  <c r="AF2218" i="1"/>
  <c r="AF2219" i="1"/>
  <c r="AF2220" i="1"/>
  <c r="AF2221" i="1"/>
  <c r="AF2222" i="1"/>
  <c r="AF2223" i="1"/>
  <c r="AF2224" i="1"/>
  <c r="AF2225" i="1"/>
  <c r="AF2226" i="1"/>
  <c r="AF2227" i="1"/>
  <c r="AF2228" i="1"/>
  <c r="AF2229" i="1"/>
  <c r="AF2230" i="1"/>
  <c r="AF2231" i="1"/>
  <c r="AF2232" i="1"/>
  <c r="AE1003" i="1"/>
  <c r="AE1004" i="1"/>
  <c r="AE1005" i="1"/>
  <c r="AE1006" i="1"/>
  <c r="AE1007" i="1"/>
  <c r="AE1008" i="1"/>
  <c r="AE1009" i="1"/>
  <c r="AE1010" i="1"/>
  <c r="AE1011" i="1"/>
  <c r="AE1012" i="1"/>
  <c r="AE1013" i="1"/>
  <c r="AE1014" i="1"/>
  <c r="AE1015" i="1"/>
  <c r="AE1016" i="1"/>
  <c r="AE1017" i="1"/>
  <c r="AE1018" i="1"/>
  <c r="AE1019" i="1"/>
  <c r="AE1020" i="1"/>
  <c r="AE1021" i="1"/>
  <c r="AE1022" i="1"/>
  <c r="AE1023" i="1"/>
  <c r="AE1024" i="1"/>
  <c r="AE1025" i="1"/>
  <c r="AE1026" i="1"/>
  <c r="AE1027" i="1"/>
  <c r="AE1028" i="1"/>
  <c r="AE1029" i="1"/>
  <c r="AE1030" i="1"/>
  <c r="AE1031" i="1"/>
  <c r="AE1032" i="1"/>
  <c r="AE1033" i="1"/>
  <c r="AE1034" i="1"/>
  <c r="AE1035" i="1"/>
  <c r="AE1036" i="1"/>
  <c r="AE1037" i="1"/>
  <c r="AE1038" i="1"/>
  <c r="AE1039" i="1"/>
  <c r="AE1040" i="1"/>
  <c r="AE1041" i="1"/>
  <c r="AE1042" i="1"/>
  <c r="AE1043" i="1"/>
  <c r="AE1044" i="1"/>
  <c r="AE1045" i="1"/>
  <c r="AE1046" i="1"/>
  <c r="AE1047" i="1"/>
  <c r="AE1048" i="1"/>
  <c r="AE1049" i="1"/>
  <c r="AE1050" i="1"/>
  <c r="AE1051" i="1"/>
  <c r="AE1052" i="1"/>
  <c r="AE1053" i="1"/>
  <c r="AE1054" i="1"/>
  <c r="AE1055" i="1"/>
  <c r="AE1056" i="1"/>
  <c r="AE1057" i="1"/>
  <c r="AE1058" i="1"/>
  <c r="AE1059" i="1"/>
  <c r="AE1060" i="1"/>
  <c r="AE1061" i="1"/>
  <c r="AE1062" i="1"/>
  <c r="AE1063" i="1"/>
  <c r="AE1064" i="1"/>
  <c r="AE1065" i="1"/>
  <c r="AE1066" i="1"/>
  <c r="AE1067" i="1"/>
  <c r="AE1068" i="1"/>
  <c r="AE1069" i="1"/>
  <c r="AE1070" i="1"/>
  <c r="AE1071" i="1"/>
  <c r="AE1072" i="1"/>
  <c r="AE1073" i="1"/>
  <c r="AE1074" i="1"/>
  <c r="AE1075" i="1"/>
  <c r="AE1076" i="1"/>
  <c r="AE1077" i="1"/>
  <c r="AE1078" i="1"/>
  <c r="AE1079" i="1"/>
  <c r="AE1080" i="1"/>
  <c r="AE1081" i="1"/>
  <c r="AE1082" i="1"/>
  <c r="AE1083" i="1"/>
  <c r="AE1084" i="1"/>
  <c r="AE1085" i="1"/>
  <c r="AE1086" i="1"/>
  <c r="AE1087" i="1"/>
  <c r="AE1088" i="1"/>
  <c r="AE1089" i="1"/>
  <c r="AE1090" i="1"/>
  <c r="AE1091" i="1"/>
  <c r="AE1092" i="1"/>
  <c r="AE1093" i="1"/>
  <c r="AE1094" i="1"/>
  <c r="AE1095" i="1"/>
  <c r="AE1096" i="1"/>
  <c r="AE1097" i="1"/>
  <c r="AE1098" i="1"/>
  <c r="AE1099" i="1"/>
  <c r="AE1100" i="1"/>
  <c r="AE1101" i="1"/>
  <c r="AE1102" i="1"/>
  <c r="AE1103" i="1"/>
  <c r="AE1104" i="1"/>
  <c r="AE1105" i="1"/>
  <c r="AE1106" i="1"/>
  <c r="AE1107" i="1"/>
  <c r="AE1108" i="1"/>
  <c r="AE1109" i="1"/>
  <c r="AE1110" i="1"/>
  <c r="AE1111" i="1"/>
  <c r="AE1112" i="1"/>
  <c r="AE1113" i="1"/>
  <c r="AE1114" i="1"/>
  <c r="AE1115" i="1"/>
  <c r="AE1116" i="1"/>
  <c r="AE1117" i="1"/>
  <c r="AE1118" i="1"/>
  <c r="AE1119" i="1"/>
  <c r="AE1120" i="1"/>
  <c r="AE1121" i="1"/>
  <c r="AE1122" i="1"/>
  <c r="AE1123" i="1"/>
  <c r="AE1124" i="1"/>
  <c r="AE1125" i="1"/>
  <c r="AE1126" i="1"/>
  <c r="AE1127" i="1"/>
  <c r="AE1128" i="1"/>
  <c r="AE1129" i="1"/>
  <c r="AE1130" i="1"/>
  <c r="AE1131" i="1"/>
  <c r="AE1132" i="1"/>
  <c r="AE1133" i="1"/>
  <c r="AE1134" i="1"/>
  <c r="AE1135" i="1"/>
  <c r="AE1136" i="1"/>
  <c r="AE1137" i="1"/>
  <c r="AE1138" i="1"/>
  <c r="AE1139" i="1"/>
  <c r="AE1140" i="1"/>
  <c r="AE1141" i="1"/>
  <c r="AE1142" i="1"/>
  <c r="AE1143" i="1"/>
  <c r="AE1144" i="1"/>
  <c r="AE1145" i="1"/>
  <c r="AE1146" i="1"/>
  <c r="AE1147" i="1"/>
  <c r="AE1148" i="1"/>
  <c r="AE1149" i="1"/>
  <c r="AE1150" i="1"/>
  <c r="AE1151" i="1"/>
  <c r="AE1152" i="1"/>
  <c r="AE1153" i="1"/>
  <c r="AE1154" i="1"/>
  <c r="AE1155" i="1"/>
  <c r="AE1156" i="1"/>
  <c r="AE1157" i="1"/>
  <c r="AE1158" i="1"/>
  <c r="AE1159" i="1"/>
  <c r="AE1160" i="1"/>
  <c r="AE1161" i="1"/>
  <c r="AE1162" i="1"/>
  <c r="AE1163" i="1"/>
  <c r="AE1164" i="1"/>
  <c r="AE1165" i="1"/>
  <c r="AE1166" i="1"/>
  <c r="AE1167" i="1"/>
  <c r="AE1168" i="1"/>
  <c r="AE1169" i="1"/>
  <c r="AE1170" i="1"/>
  <c r="AE1171" i="1"/>
  <c r="AE1172" i="1"/>
  <c r="AE1173" i="1"/>
  <c r="AE1174" i="1"/>
  <c r="AE1175" i="1"/>
  <c r="AE1176" i="1"/>
  <c r="AE1177" i="1"/>
  <c r="AE1178" i="1"/>
  <c r="AE1179" i="1"/>
  <c r="AE1180" i="1"/>
  <c r="AE1181" i="1"/>
  <c r="AE1182" i="1"/>
  <c r="AE1183" i="1"/>
  <c r="AE1184" i="1"/>
  <c r="AE1185" i="1"/>
  <c r="AE1186" i="1"/>
  <c r="AE1187" i="1"/>
  <c r="AE1188" i="1"/>
  <c r="AE1189" i="1"/>
  <c r="AE1190" i="1"/>
  <c r="AE1191" i="1"/>
  <c r="AE1192" i="1"/>
  <c r="AE1193" i="1"/>
  <c r="AE1194" i="1"/>
  <c r="AE1195" i="1"/>
  <c r="AE1196" i="1"/>
  <c r="AE1197" i="1"/>
  <c r="AE1198" i="1"/>
  <c r="AE1199" i="1"/>
  <c r="AE1200" i="1"/>
  <c r="AE1201" i="1"/>
  <c r="AE1202" i="1"/>
  <c r="AE1203" i="1"/>
  <c r="AE1204" i="1"/>
  <c r="AE1205" i="1"/>
  <c r="AE1206" i="1"/>
  <c r="AE1207" i="1"/>
  <c r="AE1208" i="1"/>
  <c r="AE1209" i="1"/>
  <c r="AE1210" i="1"/>
  <c r="AE1211" i="1"/>
  <c r="AE1212" i="1"/>
  <c r="AE1213" i="1"/>
  <c r="AE1214" i="1"/>
  <c r="AE1215" i="1"/>
  <c r="AE1216" i="1"/>
  <c r="AE1217" i="1"/>
  <c r="AE1218" i="1"/>
  <c r="AE1219" i="1"/>
  <c r="AE1220" i="1"/>
  <c r="AE1221" i="1"/>
  <c r="AE1222" i="1"/>
  <c r="AE1223" i="1"/>
  <c r="AE1224" i="1"/>
  <c r="AE1225" i="1"/>
  <c r="AE1226" i="1"/>
  <c r="AE1227" i="1"/>
  <c r="AE1228" i="1"/>
  <c r="AE1229" i="1"/>
  <c r="AE1230" i="1"/>
  <c r="AE1231" i="1"/>
  <c r="AE1232" i="1"/>
  <c r="AE1233" i="1"/>
  <c r="AE1234" i="1"/>
  <c r="AE1235" i="1"/>
  <c r="AE1236" i="1"/>
  <c r="AE1237" i="1"/>
  <c r="AE1238" i="1"/>
  <c r="AE1239" i="1"/>
  <c r="AE1240" i="1"/>
  <c r="AE1241" i="1"/>
  <c r="AE1242" i="1"/>
  <c r="AE1243" i="1"/>
  <c r="AE1244" i="1"/>
  <c r="AE1245" i="1"/>
  <c r="AE1246" i="1"/>
  <c r="AE1247" i="1"/>
  <c r="AE1248" i="1"/>
  <c r="AE1249" i="1"/>
  <c r="AE1250" i="1"/>
  <c r="AE1251" i="1"/>
  <c r="AE1252" i="1"/>
  <c r="AE1253" i="1"/>
  <c r="AE1254" i="1"/>
  <c r="AE1255" i="1"/>
  <c r="AE1256" i="1"/>
  <c r="AE1257" i="1"/>
  <c r="AE1258" i="1"/>
  <c r="AE1259" i="1"/>
  <c r="AE1260" i="1"/>
  <c r="AE1261" i="1"/>
  <c r="AE1262" i="1"/>
  <c r="AE1263" i="1"/>
  <c r="AE1264" i="1"/>
  <c r="AE1265" i="1"/>
  <c r="AE1266" i="1"/>
  <c r="AE1267" i="1"/>
  <c r="AE1268" i="1"/>
  <c r="AE1269" i="1"/>
  <c r="AE1270" i="1"/>
  <c r="AE1271" i="1"/>
  <c r="AE1272" i="1"/>
  <c r="AE1273" i="1"/>
  <c r="AE1274" i="1"/>
  <c r="AE1275" i="1"/>
  <c r="AE1276" i="1"/>
  <c r="AE1277" i="1"/>
  <c r="AE1278" i="1"/>
  <c r="AE1279" i="1"/>
  <c r="AE1280" i="1"/>
  <c r="AE1281" i="1"/>
  <c r="AE1282" i="1"/>
  <c r="AE1283" i="1"/>
  <c r="AE1284" i="1"/>
  <c r="AE1285" i="1"/>
  <c r="AE1286" i="1"/>
  <c r="AE1287" i="1"/>
  <c r="AE1288" i="1"/>
  <c r="AE1289" i="1"/>
  <c r="AE1290" i="1"/>
  <c r="AE1291" i="1"/>
  <c r="AE1292" i="1"/>
  <c r="AE1293" i="1"/>
  <c r="AE1294" i="1"/>
  <c r="AE1295" i="1"/>
  <c r="AE1296" i="1"/>
  <c r="AE1297" i="1"/>
  <c r="AE1298" i="1"/>
  <c r="AE1299" i="1"/>
  <c r="AE1300" i="1"/>
  <c r="AE1301" i="1"/>
  <c r="AE1302" i="1"/>
  <c r="AE1303" i="1"/>
  <c r="AE1304" i="1"/>
  <c r="AE1305" i="1"/>
  <c r="AE1306" i="1"/>
  <c r="AE1307" i="1"/>
  <c r="AE1308" i="1"/>
  <c r="AE1309" i="1"/>
  <c r="AE1310" i="1"/>
  <c r="AE1311" i="1"/>
  <c r="AE1312" i="1"/>
  <c r="AE1313" i="1"/>
  <c r="AE1314" i="1"/>
  <c r="AE1315" i="1"/>
  <c r="AE1316" i="1"/>
  <c r="AE1317" i="1"/>
  <c r="AE1318" i="1"/>
  <c r="AE1319" i="1"/>
  <c r="AE1320" i="1"/>
  <c r="AE1321" i="1"/>
  <c r="AE1322" i="1"/>
  <c r="AE1323" i="1"/>
  <c r="AE1324" i="1"/>
  <c r="AE1325" i="1"/>
  <c r="AE1326" i="1"/>
  <c r="AE1327" i="1"/>
  <c r="AE1328" i="1"/>
  <c r="AE1329" i="1"/>
  <c r="AE1330" i="1"/>
  <c r="AE1331" i="1"/>
  <c r="AE1332" i="1"/>
  <c r="AE1333" i="1"/>
  <c r="AE1334" i="1"/>
  <c r="AE1335" i="1"/>
  <c r="AE1336" i="1"/>
  <c r="AE1337" i="1"/>
  <c r="AE1338" i="1"/>
  <c r="AE1339" i="1"/>
  <c r="AE1340" i="1"/>
  <c r="AE1341" i="1"/>
  <c r="AE1342" i="1"/>
  <c r="AE1343" i="1"/>
  <c r="AE1344" i="1"/>
  <c r="AE1345" i="1"/>
  <c r="AE1346" i="1"/>
  <c r="AE1347" i="1"/>
  <c r="AE1348" i="1"/>
  <c r="AE1349" i="1"/>
  <c r="AE1350" i="1"/>
  <c r="AE1351" i="1"/>
  <c r="AE1352" i="1"/>
  <c r="AE1353" i="1"/>
  <c r="AE1354" i="1"/>
  <c r="AE1355" i="1"/>
  <c r="AE1356" i="1"/>
  <c r="AE1357" i="1"/>
  <c r="AE1358" i="1"/>
  <c r="AE1359" i="1"/>
  <c r="AE1360" i="1"/>
  <c r="AE1361" i="1"/>
  <c r="AE1362" i="1"/>
  <c r="AE1363" i="1"/>
  <c r="AE1364" i="1"/>
  <c r="AE1365" i="1"/>
  <c r="AE1366" i="1"/>
  <c r="AE1367" i="1"/>
  <c r="AE1368" i="1"/>
  <c r="AE1369" i="1"/>
  <c r="AE1370" i="1"/>
  <c r="AE1371" i="1"/>
  <c r="AE1372" i="1"/>
  <c r="AE1373" i="1"/>
  <c r="AE1374" i="1"/>
  <c r="AE1375" i="1"/>
  <c r="AE1376" i="1"/>
  <c r="AE1377" i="1"/>
  <c r="AE1378" i="1"/>
  <c r="AE1379" i="1"/>
  <c r="AE1380" i="1"/>
  <c r="AE1381" i="1"/>
  <c r="AE1382" i="1"/>
  <c r="AE1383" i="1"/>
  <c r="AE1384" i="1"/>
  <c r="AE1385" i="1"/>
  <c r="AE1386" i="1"/>
  <c r="AE1387" i="1"/>
  <c r="AE1388" i="1"/>
  <c r="AE1389" i="1"/>
  <c r="AE1390" i="1"/>
  <c r="AE1391" i="1"/>
  <c r="AE1392" i="1"/>
  <c r="AE1393" i="1"/>
  <c r="AE1394" i="1"/>
  <c r="AE1395" i="1"/>
  <c r="AE1396" i="1"/>
  <c r="AE1397" i="1"/>
  <c r="AE1398" i="1"/>
  <c r="AE1399" i="1"/>
  <c r="AE1400" i="1"/>
  <c r="AE1401" i="1"/>
  <c r="AE1402" i="1"/>
  <c r="AE1403" i="1"/>
  <c r="AE1404" i="1"/>
  <c r="AE1405" i="1"/>
  <c r="AE1406" i="1"/>
  <c r="AE1407" i="1"/>
  <c r="AE1408" i="1"/>
  <c r="AE1409" i="1"/>
  <c r="AE1410" i="1"/>
  <c r="AE1411" i="1"/>
  <c r="AE1412" i="1"/>
  <c r="AE1413" i="1"/>
  <c r="AE1414" i="1"/>
  <c r="AE1415" i="1"/>
  <c r="AE1416" i="1"/>
  <c r="AE1417" i="1"/>
  <c r="AE1418" i="1"/>
  <c r="AE1419" i="1"/>
  <c r="AE1420" i="1"/>
  <c r="AE1421" i="1"/>
  <c r="AE1422" i="1"/>
  <c r="AE1423" i="1"/>
  <c r="AE1424" i="1"/>
  <c r="AE1425" i="1"/>
  <c r="AE1426" i="1"/>
  <c r="AE1427" i="1"/>
  <c r="AE1428" i="1"/>
  <c r="AE1429" i="1"/>
  <c r="AE1430" i="1"/>
  <c r="AE1431" i="1"/>
  <c r="AE1432" i="1"/>
  <c r="AE1433" i="1"/>
  <c r="AE1434" i="1"/>
  <c r="AE1435" i="1"/>
  <c r="AE1436" i="1"/>
  <c r="AE1437" i="1"/>
  <c r="AE1438" i="1"/>
  <c r="AE1439" i="1"/>
  <c r="AE1440" i="1"/>
  <c r="AE1441" i="1"/>
  <c r="AE1442" i="1"/>
  <c r="AE1443" i="1"/>
  <c r="AE1444" i="1"/>
  <c r="AE1445" i="1"/>
  <c r="AE1446" i="1"/>
  <c r="AE1447" i="1"/>
  <c r="AE1448" i="1"/>
  <c r="AE1449" i="1"/>
  <c r="AE1450" i="1"/>
  <c r="AE1451" i="1"/>
  <c r="AE1452" i="1"/>
  <c r="AE1453" i="1"/>
  <c r="AE1454" i="1"/>
  <c r="AE1455" i="1"/>
  <c r="AE1456" i="1"/>
  <c r="AE1457" i="1"/>
  <c r="AE1458" i="1"/>
  <c r="AE1459" i="1"/>
  <c r="AE1460" i="1"/>
  <c r="AE1461" i="1"/>
  <c r="AE1462" i="1"/>
  <c r="AE1463" i="1"/>
  <c r="AE1464" i="1"/>
  <c r="AE1465" i="1"/>
  <c r="AE1466" i="1"/>
  <c r="AE1467" i="1"/>
  <c r="AE1468" i="1"/>
  <c r="AE1469" i="1"/>
  <c r="AE1470" i="1"/>
  <c r="AE1471" i="1"/>
  <c r="AE1472" i="1"/>
  <c r="AE1473" i="1"/>
  <c r="AE1474" i="1"/>
  <c r="AE1475" i="1"/>
  <c r="AE1476" i="1"/>
  <c r="AE1477" i="1"/>
  <c r="AE1478" i="1"/>
  <c r="AE1479" i="1"/>
  <c r="AE1480" i="1"/>
  <c r="AE1481" i="1"/>
  <c r="AE1482" i="1"/>
  <c r="AE1483" i="1"/>
  <c r="AE1484" i="1"/>
  <c r="AE1485" i="1"/>
  <c r="AE1486" i="1"/>
  <c r="AE1487" i="1"/>
  <c r="AE1488" i="1"/>
  <c r="AE1489" i="1"/>
  <c r="AE1490" i="1"/>
  <c r="AE1491" i="1"/>
  <c r="AE1492" i="1"/>
  <c r="AE1493" i="1"/>
  <c r="AE1494" i="1"/>
  <c r="AE1495" i="1"/>
  <c r="AE1496" i="1"/>
  <c r="AE1497" i="1"/>
  <c r="AE1498" i="1"/>
  <c r="AE1499" i="1"/>
  <c r="AE1500" i="1"/>
  <c r="AE1501" i="1"/>
  <c r="AE1502" i="1"/>
  <c r="AE1503" i="1"/>
  <c r="AE1504" i="1"/>
  <c r="AE1505" i="1"/>
  <c r="AE1506" i="1"/>
  <c r="AE1507" i="1"/>
  <c r="AE1508" i="1"/>
  <c r="AE1509" i="1"/>
  <c r="AE1510" i="1"/>
  <c r="AE1511" i="1"/>
  <c r="AE1512" i="1"/>
  <c r="AE1513" i="1"/>
  <c r="AE1514" i="1"/>
  <c r="AE1515" i="1"/>
  <c r="AE1516" i="1"/>
  <c r="AE1517" i="1"/>
  <c r="AE1518" i="1"/>
  <c r="AE1519" i="1"/>
  <c r="AE1520" i="1"/>
  <c r="AE1521" i="1"/>
  <c r="AE1522" i="1"/>
  <c r="AE1523" i="1"/>
  <c r="AE1524" i="1"/>
  <c r="AE1525" i="1"/>
  <c r="AE1526" i="1"/>
  <c r="AE1527" i="1"/>
  <c r="AE1528" i="1"/>
  <c r="AE1529" i="1"/>
  <c r="AE1530" i="1"/>
  <c r="AE1531" i="1"/>
  <c r="AE1532" i="1"/>
  <c r="AE1533" i="1"/>
  <c r="AE1534" i="1"/>
  <c r="AE1535" i="1"/>
  <c r="AE1536" i="1"/>
  <c r="AE1537" i="1"/>
  <c r="AE1538" i="1"/>
  <c r="AE1539" i="1"/>
  <c r="AE1540" i="1"/>
  <c r="AE1541" i="1"/>
  <c r="AE1542" i="1"/>
  <c r="AE1543" i="1"/>
  <c r="AE1544" i="1"/>
  <c r="AE1545" i="1"/>
  <c r="AE1546" i="1"/>
  <c r="AE1547" i="1"/>
  <c r="AE1548" i="1"/>
  <c r="AE1549" i="1"/>
  <c r="AE1550" i="1"/>
  <c r="AE1551" i="1"/>
  <c r="AE1552" i="1"/>
  <c r="AE1553" i="1"/>
  <c r="AE1554" i="1"/>
  <c r="AE1555" i="1"/>
  <c r="AE1556" i="1"/>
  <c r="AE1557" i="1"/>
  <c r="AE1558" i="1"/>
  <c r="AE1559" i="1"/>
  <c r="AE1560" i="1"/>
  <c r="AE1561" i="1"/>
  <c r="AE1562" i="1"/>
  <c r="AE1563" i="1"/>
  <c r="AE1564" i="1"/>
  <c r="AE1565" i="1"/>
  <c r="AE1566" i="1"/>
  <c r="AE1567" i="1"/>
  <c r="AE1568" i="1"/>
  <c r="AE1569" i="1"/>
  <c r="AE1570" i="1"/>
  <c r="AE1571" i="1"/>
  <c r="AE1572" i="1"/>
  <c r="AE1573" i="1"/>
  <c r="AE1574" i="1"/>
  <c r="AE1575" i="1"/>
  <c r="AE1576" i="1"/>
  <c r="AE1577" i="1"/>
  <c r="AE1578" i="1"/>
  <c r="AE1579" i="1"/>
  <c r="AE1580" i="1"/>
  <c r="AE1581" i="1"/>
  <c r="AE1582" i="1"/>
  <c r="AE1583" i="1"/>
  <c r="AE1584" i="1"/>
  <c r="AE1585" i="1"/>
  <c r="AE1586" i="1"/>
  <c r="AE1587" i="1"/>
  <c r="AE1588" i="1"/>
  <c r="AE1589" i="1"/>
  <c r="AE1590" i="1"/>
  <c r="AE1591" i="1"/>
  <c r="AE1592" i="1"/>
  <c r="AE1593" i="1"/>
  <c r="AE1594" i="1"/>
  <c r="AE1595" i="1"/>
  <c r="AE1596" i="1"/>
  <c r="AE1597" i="1"/>
  <c r="AE1598" i="1"/>
  <c r="AE1599" i="1"/>
  <c r="AE1600" i="1"/>
  <c r="AE1601" i="1"/>
  <c r="AE1602" i="1"/>
  <c r="AE1603" i="1"/>
  <c r="AE1604" i="1"/>
  <c r="AE1605" i="1"/>
  <c r="AE1606" i="1"/>
  <c r="AE1607" i="1"/>
  <c r="AE1608" i="1"/>
  <c r="AE1609" i="1"/>
  <c r="AE1610" i="1"/>
  <c r="AE1611" i="1"/>
  <c r="AE1612" i="1"/>
  <c r="AE1613" i="1"/>
  <c r="AE1614" i="1"/>
  <c r="AE1615" i="1"/>
  <c r="AE1616" i="1"/>
  <c r="AE1617" i="1"/>
  <c r="AE1618" i="1"/>
  <c r="AE1619" i="1"/>
  <c r="AE1620" i="1"/>
  <c r="AE1621" i="1"/>
  <c r="AE1622" i="1"/>
  <c r="AE1623" i="1"/>
  <c r="AE1624" i="1"/>
  <c r="AE1625" i="1"/>
  <c r="AE1626" i="1"/>
  <c r="AE1627" i="1"/>
  <c r="AE1628" i="1"/>
  <c r="AE1629" i="1"/>
  <c r="AE1630" i="1"/>
  <c r="AE1631" i="1"/>
  <c r="AE1632" i="1"/>
  <c r="AE1633" i="1"/>
  <c r="AE1634" i="1"/>
  <c r="AE1635" i="1"/>
  <c r="AE1636" i="1"/>
  <c r="AE1637" i="1"/>
  <c r="AE1638" i="1"/>
  <c r="AE1639" i="1"/>
  <c r="AE1640" i="1"/>
  <c r="AE1641" i="1"/>
  <c r="AE1642" i="1"/>
  <c r="AE1643" i="1"/>
  <c r="AE1644" i="1"/>
  <c r="AE1645" i="1"/>
  <c r="AE1646" i="1"/>
  <c r="AE1647" i="1"/>
  <c r="AE1648" i="1"/>
  <c r="AE1649" i="1"/>
  <c r="AE1650" i="1"/>
  <c r="AE1651" i="1"/>
  <c r="AE1652" i="1"/>
  <c r="AE1653" i="1"/>
  <c r="AE1654" i="1"/>
  <c r="AE1655" i="1"/>
  <c r="AE1656" i="1"/>
  <c r="AE1657" i="1"/>
  <c r="AE1658" i="1"/>
  <c r="AE1659" i="1"/>
  <c r="AE1660" i="1"/>
  <c r="AE1661" i="1"/>
  <c r="AE1662" i="1"/>
  <c r="AE1663" i="1"/>
  <c r="AE1664" i="1"/>
  <c r="AE1665" i="1"/>
  <c r="AE1666" i="1"/>
  <c r="AE1667" i="1"/>
  <c r="AE1668" i="1"/>
  <c r="AE1669" i="1"/>
  <c r="AE1670" i="1"/>
  <c r="AE1671" i="1"/>
  <c r="AE1672" i="1"/>
  <c r="AE1673" i="1"/>
  <c r="AE1674" i="1"/>
  <c r="AE1675" i="1"/>
  <c r="AE1676" i="1"/>
  <c r="AE1677" i="1"/>
  <c r="AE1678" i="1"/>
  <c r="AE1679" i="1"/>
  <c r="AE1680" i="1"/>
  <c r="AE1681" i="1"/>
  <c r="AE1682" i="1"/>
  <c r="AE1683" i="1"/>
  <c r="AE1684" i="1"/>
  <c r="AE1685" i="1"/>
  <c r="AE1686" i="1"/>
  <c r="AE1687" i="1"/>
  <c r="AE1688" i="1"/>
  <c r="AE1689" i="1"/>
  <c r="AE1690" i="1"/>
  <c r="AE1691" i="1"/>
  <c r="AE1692" i="1"/>
  <c r="AE1693" i="1"/>
  <c r="AE1694" i="1"/>
  <c r="AE1695" i="1"/>
  <c r="AE1696" i="1"/>
  <c r="AE1697" i="1"/>
  <c r="AE1698" i="1"/>
  <c r="AE1699" i="1"/>
  <c r="AE1700" i="1"/>
  <c r="AE1701" i="1"/>
  <c r="AE1702" i="1"/>
  <c r="AE1703" i="1"/>
  <c r="AE1704" i="1"/>
  <c r="AE1705" i="1"/>
  <c r="AE1706" i="1"/>
  <c r="AE1707" i="1"/>
  <c r="AE1708" i="1"/>
  <c r="AE1709" i="1"/>
  <c r="AE1710" i="1"/>
  <c r="AE1711" i="1"/>
  <c r="AE1712" i="1"/>
  <c r="AE1713" i="1"/>
  <c r="AE1714" i="1"/>
  <c r="AE1715" i="1"/>
  <c r="AE1716" i="1"/>
  <c r="AE1717" i="1"/>
  <c r="AE1718" i="1"/>
  <c r="AE1719" i="1"/>
  <c r="AE1720" i="1"/>
  <c r="AE1721" i="1"/>
  <c r="AE1722" i="1"/>
  <c r="AE1723" i="1"/>
  <c r="AE1724" i="1"/>
  <c r="AE1725" i="1"/>
  <c r="AE1726" i="1"/>
  <c r="AE1727" i="1"/>
  <c r="AE1728" i="1"/>
  <c r="AE1729" i="1"/>
  <c r="AE1730" i="1"/>
  <c r="AE1731" i="1"/>
  <c r="AE1732" i="1"/>
  <c r="AE1733" i="1"/>
  <c r="AE1734" i="1"/>
  <c r="AE1735" i="1"/>
  <c r="AE1736" i="1"/>
  <c r="AE1737" i="1"/>
  <c r="AE1738" i="1"/>
  <c r="AE1739" i="1"/>
  <c r="AE1740" i="1"/>
  <c r="AE1741" i="1"/>
  <c r="AE1742" i="1"/>
  <c r="AE1743" i="1"/>
  <c r="AE1744" i="1"/>
  <c r="AE1745" i="1"/>
  <c r="AE1746" i="1"/>
  <c r="AE1747" i="1"/>
  <c r="AE1748" i="1"/>
  <c r="AE1749" i="1"/>
  <c r="AE1750" i="1"/>
  <c r="AE1751" i="1"/>
  <c r="AE1752" i="1"/>
  <c r="AE1753" i="1"/>
  <c r="AE1754" i="1"/>
  <c r="AE1755" i="1"/>
  <c r="AE1756" i="1"/>
  <c r="AE1757" i="1"/>
  <c r="AE1758" i="1"/>
  <c r="AE1759" i="1"/>
  <c r="AE1760" i="1"/>
  <c r="AE1761" i="1"/>
  <c r="AE1762" i="1"/>
  <c r="AE1763" i="1"/>
  <c r="AE1764" i="1"/>
  <c r="AE1765" i="1"/>
  <c r="AE1766" i="1"/>
  <c r="AE1767" i="1"/>
  <c r="AE1768" i="1"/>
  <c r="AE1769" i="1"/>
  <c r="AE1770" i="1"/>
  <c r="AE1771" i="1"/>
  <c r="AE1772" i="1"/>
  <c r="AE1773" i="1"/>
  <c r="AE1774" i="1"/>
  <c r="AE1775" i="1"/>
  <c r="AE1776" i="1"/>
  <c r="AE1777" i="1"/>
  <c r="AE1778" i="1"/>
  <c r="AE1779" i="1"/>
  <c r="AE1780" i="1"/>
  <c r="AE1781" i="1"/>
  <c r="AE1782" i="1"/>
  <c r="AE1783" i="1"/>
  <c r="AE1784" i="1"/>
  <c r="AE1785" i="1"/>
  <c r="AE1786" i="1"/>
  <c r="AE1787" i="1"/>
  <c r="AE1788" i="1"/>
  <c r="AE1789" i="1"/>
  <c r="AE1790" i="1"/>
  <c r="AE1791" i="1"/>
  <c r="AE1792" i="1"/>
  <c r="AE1793" i="1"/>
  <c r="AE1794" i="1"/>
  <c r="AE1795" i="1"/>
  <c r="AE1796" i="1"/>
  <c r="AE1797" i="1"/>
  <c r="AE1798" i="1"/>
  <c r="AE1799" i="1"/>
  <c r="AE1800" i="1"/>
  <c r="AE1801" i="1"/>
  <c r="AE1802" i="1"/>
  <c r="AE1803" i="1"/>
  <c r="AE1804" i="1"/>
  <c r="AE1805" i="1"/>
  <c r="AE1806" i="1"/>
  <c r="AE1807" i="1"/>
  <c r="AE1808" i="1"/>
  <c r="AE1809" i="1"/>
  <c r="AE1810" i="1"/>
  <c r="AE1811" i="1"/>
  <c r="AE1812" i="1"/>
  <c r="AE1813" i="1"/>
  <c r="AE1814" i="1"/>
  <c r="AE1815" i="1"/>
  <c r="AE1816" i="1"/>
  <c r="AE1817" i="1"/>
  <c r="AE1818" i="1"/>
  <c r="AE1819" i="1"/>
  <c r="AE1820" i="1"/>
  <c r="AE1821" i="1"/>
  <c r="AE1822" i="1"/>
  <c r="AE1823" i="1"/>
  <c r="AE1824" i="1"/>
  <c r="AE1825" i="1"/>
  <c r="AE1826" i="1"/>
  <c r="AE1827" i="1"/>
  <c r="AE1828" i="1"/>
  <c r="AE1829" i="1"/>
  <c r="AE1830" i="1"/>
  <c r="AE1831" i="1"/>
  <c r="AE1832" i="1"/>
  <c r="AE1833" i="1"/>
  <c r="AE1834" i="1"/>
  <c r="AE1835" i="1"/>
  <c r="AE1836" i="1"/>
  <c r="AE1837" i="1"/>
  <c r="AE1838" i="1"/>
  <c r="AE1839" i="1"/>
  <c r="AE1840" i="1"/>
  <c r="AE1841" i="1"/>
  <c r="AE1842" i="1"/>
  <c r="AE1843" i="1"/>
  <c r="AE1844" i="1"/>
  <c r="AE1845" i="1"/>
  <c r="AE1846" i="1"/>
  <c r="AE1847" i="1"/>
  <c r="AE1848" i="1"/>
  <c r="AE1849" i="1"/>
  <c r="AE1850" i="1"/>
  <c r="AE1851" i="1"/>
  <c r="AE1852" i="1"/>
  <c r="AE1853" i="1"/>
  <c r="AE1854" i="1"/>
  <c r="AE1855" i="1"/>
  <c r="AE1856" i="1"/>
  <c r="AE1857" i="1"/>
  <c r="AE1858" i="1"/>
  <c r="AE1859" i="1"/>
  <c r="AE1860" i="1"/>
  <c r="AE1861" i="1"/>
  <c r="AE1862" i="1"/>
  <c r="AE1863" i="1"/>
  <c r="AE1864" i="1"/>
  <c r="AE1865" i="1"/>
  <c r="AE1866" i="1"/>
  <c r="AE1867" i="1"/>
  <c r="AE1868" i="1"/>
  <c r="AE1869" i="1"/>
  <c r="AE1870" i="1"/>
  <c r="AE1871" i="1"/>
  <c r="AE1872" i="1"/>
  <c r="AE1873" i="1"/>
  <c r="AE1874" i="1"/>
  <c r="AE1875" i="1"/>
  <c r="AE1876" i="1"/>
  <c r="AE1877" i="1"/>
  <c r="AE1878" i="1"/>
  <c r="AE1879" i="1"/>
  <c r="AE1880" i="1"/>
  <c r="AE1881" i="1"/>
  <c r="AE1882" i="1"/>
  <c r="AE1883" i="1"/>
  <c r="AE1884" i="1"/>
  <c r="AE1885" i="1"/>
  <c r="AE1886" i="1"/>
  <c r="AE1887" i="1"/>
  <c r="AE1888" i="1"/>
  <c r="AE1889" i="1"/>
  <c r="AE1890" i="1"/>
  <c r="AE1891" i="1"/>
  <c r="AE1892" i="1"/>
  <c r="AE1893" i="1"/>
  <c r="AE1894" i="1"/>
  <c r="AE1895" i="1"/>
  <c r="AE1896" i="1"/>
  <c r="AE1897" i="1"/>
  <c r="AE1898" i="1"/>
  <c r="AE1899" i="1"/>
  <c r="AE1900" i="1"/>
  <c r="AE1901" i="1"/>
  <c r="AE1902" i="1"/>
  <c r="AE1903" i="1"/>
  <c r="AE1904" i="1"/>
  <c r="AE1905" i="1"/>
  <c r="AE1906" i="1"/>
  <c r="AE1907" i="1"/>
  <c r="AE1908" i="1"/>
  <c r="AE1909" i="1"/>
  <c r="AE1910" i="1"/>
  <c r="AE1911" i="1"/>
  <c r="AE1912" i="1"/>
  <c r="AE1913" i="1"/>
  <c r="AE1914" i="1"/>
  <c r="AE1915" i="1"/>
  <c r="AE1916" i="1"/>
  <c r="AE1917" i="1"/>
  <c r="AE1918" i="1"/>
  <c r="AE1919" i="1"/>
  <c r="AE1920" i="1"/>
  <c r="AE1921" i="1"/>
  <c r="AE1922" i="1"/>
  <c r="AE1923" i="1"/>
  <c r="AE1924" i="1"/>
  <c r="AE1925" i="1"/>
  <c r="AE1926" i="1"/>
  <c r="AE1927" i="1"/>
  <c r="AE1928" i="1"/>
  <c r="AE1929" i="1"/>
  <c r="AE1930" i="1"/>
  <c r="AE1931" i="1"/>
  <c r="AE1932" i="1"/>
  <c r="AE1933" i="1"/>
  <c r="AE1934" i="1"/>
  <c r="AE1935" i="1"/>
  <c r="AE1936" i="1"/>
  <c r="AE1937" i="1"/>
  <c r="AE1938" i="1"/>
  <c r="AE1939" i="1"/>
  <c r="AE1940" i="1"/>
  <c r="AE1941" i="1"/>
  <c r="AE1942" i="1"/>
  <c r="AE1943" i="1"/>
  <c r="AE1944" i="1"/>
  <c r="AE1945" i="1"/>
  <c r="AE1946" i="1"/>
  <c r="AE1947" i="1"/>
  <c r="AE1948" i="1"/>
  <c r="AE1949" i="1"/>
  <c r="AE1950" i="1"/>
  <c r="AE1951" i="1"/>
  <c r="AE1952" i="1"/>
  <c r="AE1953" i="1"/>
  <c r="AE1954" i="1"/>
  <c r="AE1955" i="1"/>
  <c r="AE1956" i="1"/>
  <c r="AE1957" i="1"/>
  <c r="AE1958" i="1"/>
  <c r="AE1959" i="1"/>
  <c r="AE1960" i="1"/>
  <c r="AE1961" i="1"/>
  <c r="AE1962" i="1"/>
  <c r="AE1963" i="1"/>
  <c r="AE1964" i="1"/>
  <c r="AE1965" i="1"/>
  <c r="AE1966" i="1"/>
  <c r="AE1967" i="1"/>
  <c r="AE1968" i="1"/>
  <c r="AE1969" i="1"/>
  <c r="AE1970" i="1"/>
  <c r="AE1971" i="1"/>
  <c r="AE1972" i="1"/>
  <c r="AE1973" i="1"/>
  <c r="AE1974" i="1"/>
  <c r="AE1975" i="1"/>
  <c r="AE1976" i="1"/>
  <c r="AE1977" i="1"/>
  <c r="AE1978" i="1"/>
  <c r="AE1979" i="1"/>
  <c r="AE1980" i="1"/>
  <c r="AE1981" i="1"/>
  <c r="AE1982" i="1"/>
  <c r="AE1983" i="1"/>
  <c r="AE1984" i="1"/>
  <c r="AE1985" i="1"/>
  <c r="AE1986" i="1"/>
  <c r="AE1987" i="1"/>
  <c r="AE1988" i="1"/>
  <c r="AE1989" i="1"/>
  <c r="AE1990" i="1"/>
  <c r="AE1991" i="1"/>
  <c r="AE1992" i="1"/>
  <c r="AE1993" i="1"/>
  <c r="AE1994" i="1"/>
  <c r="AE1995" i="1"/>
  <c r="AE1996" i="1"/>
  <c r="AE1997" i="1"/>
  <c r="AE1998" i="1"/>
  <c r="AE1999" i="1"/>
  <c r="AE2000" i="1"/>
  <c r="AE2001" i="1"/>
  <c r="AE2002" i="1"/>
  <c r="AE2003" i="1"/>
  <c r="AE2004" i="1"/>
  <c r="AE2005" i="1"/>
  <c r="AE2006" i="1"/>
  <c r="AE2007" i="1"/>
  <c r="AE2008" i="1"/>
  <c r="AE2009" i="1"/>
  <c r="AE2010" i="1"/>
  <c r="AE2011" i="1"/>
  <c r="AE2012" i="1"/>
  <c r="AE2013" i="1"/>
  <c r="AE2014" i="1"/>
  <c r="AE2015" i="1"/>
  <c r="AE2016" i="1"/>
  <c r="AE2017" i="1"/>
  <c r="AE2018" i="1"/>
  <c r="AE2019" i="1"/>
  <c r="AE2020" i="1"/>
  <c r="AE2021" i="1"/>
  <c r="AE2022" i="1"/>
  <c r="AE2023" i="1"/>
  <c r="AE2024" i="1"/>
  <c r="AE2025" i="1"/>
  <c r="AE2026" i="1"/>
  <c r="AE2027" i="1"/>
  <c r="AE2028" i="1"/>
  <c r="AE2029" i="1"/>
  <c r="AE2030" i="1"/>
  <c r="AE2031" i="1"/>
  <c r="AE2032" i="1"/>
  <c r="AE2033" i="1"/>
  <c r="AE2034" i="1"/>
  <c r="AE2035" i="1"/>
  <c r="AE2036" i="1"/>
  <c r="AE2037" i="1"/>
  <c r="AE2038" i="1"/>
  <c r="AE2039" i="1"/>
  <c r="AE2040" i="1"/>
  <c r="AE2041" i="1"/>
  <c r="AE2042" i="1"/>
  <c r="AE2043" i="1"/>
  <c r="AE2044" i="1"/>
  <c r="AE2045" i="1"/>
  <c r="AE2046" i="1"/>
  <c r="AE2047" i="1"/>
  <c r="AE2048" i="1"/>
  <c r="AE2049" i="1"/>
  <c r="AE2050" i="1"/>
  <c r="AE2051" i="1"/>
  <c r="AE2052" i="1"/>
  <c r="AE2053" i="1"/>
  <c r="AE2054" i="1"/>
  <c r="AE2055" i="1"/>
  <c r="AE2056" i="1"/>
  <c r="AE2057" i="1"/>
  <c r="AE2058" i="1"/>
  <c r="AE2059" i="1"/>
  <c r="AE2060" i="1"/>
  <c r="AE2061" i="1"/>
  <c r="AE2062" i="1"/>
  <c r="AE2063" i="1"/>
  <c r="AE2064" i="1"/>
  <c r="AE2065" i="1"/>
  <c r="AE2066" i="1"/>
  <c r="AE2067" i="1"/>
  <c r="AE2068" i="1"/>
  <c r="AE2069" i="1"/>
  <c r="AE2070" i="1"/>
  <c r="AE2071" i="1"/>
  <c r="AE2072" i="1"/>
  <c r="AE2073" i="1"/>
  <c r="AE2074" i="1"/>
  <c r="AE2075" i="1"/>
  <c r="AE2076" i="1"/>
  <c r="AE2077" i="1"/>
  <c r="AE2078" i="1"/>
  <c r="AE2079" i="1"/>
  <c r="AE2080" i="1"/>
  <c r="AE2081" i="1"/>
  <c r="AE2082" i="1"/>
  <c r="AE2083" i="1"/>
  <c r="AE2084" i="1"/>
  <c r="AE2085" i="1"/>
  <c r="AE2086" i="1"/>
  <c r="AE2087" i="1"/>
  <c r="AE2088" i="1"/>
  <c r="AE2089" i="1"/>
  <c r="AE2090" i="1"/>
  <c r="AE2091" i="1"/>
  <c r="AE2092" i="1"/>
  <c r="AE2093" i="1"/>
  <c r="AE2094" i="1"/>
  <c r="AE2095" i="1"/>
  <c r="AE2096" i="1"/>
  <c r="AE2097" i="1"/>
  <c r="AE2098" i="1"/>
  <c r="AE2099" i="1"/>
  <c r="AE2100" i="1"/>
  <c r="AE2101" i="1"/>
  <c r="AE2102" i="1"/>
  <c r="AE2103" i="1"/>
  <c r="AE2104" i="1"/>
  <c r="AE2105" i="1"/>
  <c r="AE2106" i="1"/>
  <c r="AE2107" i="1"/>
  <c r="AE2108" i="1"/>
  <c r="AE2109" i="1"/>
  <c r="AE2110" i="1"/>
  <c r="AE2111" i="1"/>
  <c r="AE2112" i="1"/>
  <c r="AE2113" i="1"/>
  <c r="AE2114" i="1"/>
  <c r="AE2115" i="1"/>
  <c r="AE2116" i="1"/>
  <c r="AE2117" i="1"/>
  <c r="AE2118" i="1"/>
  <c r="AE2119" i="1"/>
  <c r="AE2120" i="1"/>
  <c r="AE2121" i="1"/>
  <c r="AE2122" i="1"/>
  <c r="AE2123" i="1"/>
  <c r="AE2124" i="1"/>
  <c r="AE2125" i="1"/>
  <c r="AE2126" i="1"/>
  <c r="AE2127" i="1"/>
  <c r="AE2128" i="1"/>
  <c r="AE2129" i="1"/>
  <c r="AE2130" i="1"/>
  <c r="AE2131" i="1"/>
  <c r="AE2132" i="1"/>
  <c r="AE2133" i="1"/>
  <c r="AE2134" i="1"/>
  <c r="AE2135" i="1"/>
  <c r="AE2136" i="1"/>
  <c r="AE2137" i="1"/>
  <c r="AE2138" i="1"/>
  <c r="AE2139" i="1"/>
  <c r="AE2140" i="1"/>
  <c r="AE2141" i="1"/>
  <c r="AE2142" i="1"/>
  <c r="AE2143" i="1"/>
  <c r="AE2144" i="1"/>
  <c r="AE2145" i="1"/>
  <c r="AE2146" i="1"/>
  <c r="AE2147" i="1"/>
  <c r="AE2148" i="1"/>
  <c r="AE2149" i="1"/>
  <c r="AE2150" i="1"/>
  <c r="AE2151" i="1"/>
  <c r="AE2152" i="1"/>
  <c r="AE2153" i="1"/>
  <c r="AE2154" i="1"/>
  <c r="AE2155" i="1"/>
  <c r="AE2156" i="1"/>
  <c r="AE2157" i="1"/>
  <c r="AE2158" i="1"/>
  <c r="AE2159" i="1"/>
  <c r="AE2160" i="1"/>
  <c r="AE2161" i="1"/>
  <c r="AE2162" i="1"/>
  <c r="AE2163" i="1"/>
  <c r="AE2164" i="1"/>
  <c r="AE2165" i="1"/>
  <c r="AE2166" i="1"/>
  <c r="AE2167" i="1"/>
  <c r="AE2168" i="1"/>
  <c r="AE2169" i="1"/>
  <c r="AE2170" i="1"/>
  <c r="AE2171" i="1"/>
  <c r="AE2172" i="1"/>
  <c r="AE2173" i="1"/>
  <c r="AE2174" i="1"/>
  <c r="AE2175" i="1"/>
  <c r="AE2176" i="1"/>
  <c r="AE2177" i="1"/>
  <c r="AE2178" i="1"/>
  <c r="AE2179" i="1"/>
  <c r="AE2180" i="1"/>
  <c r="AE2181" i="1"/>
  <c r="AE2182" i="1"/>
  <c r="AE2183" i="1"/>
  <c r="AE2184" i="1"/>
  <c r="AE2185" i="1"/>
  <c r="AE2186" i="1"/>
  <c r="AE2187" i="1"/>
  <c r="AE2188" i="1"/>
  <c r="AE2189" i="1"/>
  <c r="AE2190" i="1"/>
  <c r="AE2191" i="1"/>
  <c r="AE2192" i="1"/>
  <c r="AE2193" i="1"/>
  <c r="AE2194" i="1"/>
  <c r="AE2195" i="1"/>
  <c r="AE2196" i="1"/>
  <c r="AE2197" i="1"/>
  <c r="AE2198" i="1"/>
  <c r="AE2199" i="1"/>
  <c r="AE2200" i="1"/>
  <c r="AE2201" i="1"/>
  <c r="AE2202" i="1"/>
  <c r="AE2203" i="1"/>
  <c r="AE2204" i="1"/>
  <c r="AE2205" i="1"/>
  <c r="AE2206" i="1"/>
  <c r="AE2207" i="1"/>
  <c r="AE2208" i="1"/>
  <c r="AE2209" i="1"/>
  <c r="AE2210" i="1"/>
  <c r="AE2211" i="1"/>
  <c r="AE2212" i="1"/>
  <c r="AE2213" i="1"/>
  <c r="AE2214" i="1"/>
  <c r="AE2215" i="1"/>
  <c r="AE2216" i="1"/>
  <c r="AE2217" i="1"/>
  <c r="AE2218" i="1"/>
  <c r="AE2219" i="1"/>
  <c r="AE2220" i="1"/>
  <c r="AE2221" i="1"/>
  <c r="AE2222" i="1"/>
  <c r="AE2223" i="1"/>
  <c r="AE2224" i="1"/>
  <c r="AE2225" i="1"/>
  <c r="AE2226" i="1"/>
  <c r="AE2227" i="1"/>
  <c r="AE2228" i="1"/>
  <c r="AE2229" i="1"/>
  <c r="AE2230" i="1"/>
  <c r="AE2231" i="1"/>
  <c r="AE223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1230" i="1"/>
  <c r="AD1231" i="1"/>
  <c r="AD1232" i="1"/>
  <c r="AD1233" i="1"/>
  <c r="AD1234" i="1"/>
  <c r="AD1235" i="1"/>
  <c r="AD1236" i="1"/>
  <c r="AD1237" i="1"/>
  <c r="AD1238" i="1"/>
  <c r="AD1239" i="1"/>
  <c r="AD1240"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69" i="1"/>
  <c r="AD1270" i="1"/>
  <c r="AD1271" i="1"/>
  <c r="AD1272" i="1"/>
  <c r="AD1273"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0"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1361" i="1"/>
  <c r="AD1362" i="1"/>
  <c r="AD1363" i="1"/>
  <c r="AD1364" i="1"/>
  <c r="AD1365" i="1"/>
  <c r="AD1366" i="1"/>
  <c r="AD1367" i="1"/>
  <c r="AD1368" i="1"/>
  <c r="AD1369" i="1"/>
  <c r="AD1370" i="1"/>
  <c r="AD1371" i="1"/>
  <c r="AD1372" i="1"/>
  <c r="AD1373" i="1"/>
  <c r="AD1374" i="1"/>
  <c r="AD1375" i="1"/>
  <c r="AD1376" i="1"/>
  <c r="AD1377" i="1"/>
  <c r="AD1378" i="1"/>
  <c r="AD1379" i="1"/>
  <c r="AD1380" i="1"/>
  <c r="AD1381" i="1"/>
  <c r="AD1382" i="1"/>
  <c r="AD1383" i="1"/>
  <c r="AD1384" i="1"/>
  <c r="AD1385" i="1"/>
  <c r="AD1386" i="1"/>
  <c r="AD1387" i="1"/>
  <c r="AD1388" i="1"/>
  <c r="AD1389" i="1"/>
  <c r="AD1390" i="1"/>
  <c r="AD1391" i="1"/>
  <c r="AD1392" i="1"/>
  <c r="AD1393" i="1"/>
  <c r="AD1394" i="1"/>
  <c r="AD1395" i="1"/>
  <c r="AD1396" i="1"/>
  <c r="AD1397" i="1"/>
  <c r="AD1398" i="1"/>
  <c r="AD1399" i="1"/>
  <c r="AD1400" i="1"/>
  <c r="AD1401" i="1"/>
  <c r="AD1402" i="1"/>
  <c r="AD1403" i="1"/>
  <c r="AD1404" i="1"/>
  <c r="AD1405" i="1"/>
  <c r="AD1406" i="1"/>
  <c r="AD1407" i="1"/>
  <c r="AD1408" i="1"/>
  <c r="AD1409" i="1"/>
  <c r="AD1410" i="1"/>
  <c r="AD1411" i="1"/>
  <c r="AD1412" i="1"/>
  <c r="AD1413" i="1"/>
  <c r="AD1414" i="1"/>
  <c r="AD1415" i="1"/>
  <c r="AD1416" i="1"/>
  <c r="AD1417" i="1"/>
  <c r="AD1418" i="1"/>
  <c r="AD1419" i="1"/>
  <c r="AD1420" i="1"/>
  <c r="AD1421" i="1"/>
  <c r="AD1422" i="1"/>
  <c r="AD1423" i="1"/>
  <c r="AD1424" i="1"/>
  <c r="AD1425" i="1"/>
  <c r="AD1426" i="1"/>
  <c r="AD1427" i="1"/>
  <c r="AD1428" i="1"/>
  <c r="AD1429" i="1"/>
  <c r="AD1430" i="1"/>
  <c r="AD1431" i="1"/>
  <c r="AD1432" i="1"/>
  <c r="AD1433" i="1"/>
  <c r="AD1434" i="1"/>
  <c r="AD1435" i="1"/>
  <c r="AD1436" i="1"/>
  <c r="AD1437" i="1"/>
  <c r="AD1438" i="1"/>
  <c r="AD1439" i="1"/>
  <c r="AD1440" i="1"/>
  <c r="AD1441" i="1"/>
  <c r="AD1442" i="1"/>
  <c r="AD1443" i="1"/>
  <c r="AD1444" i="1"/>
  <c r="AD1445" i="1"/>
  <c r="AD1446" i="1"/>
  <c r="AD1447" i="1"/>
  <c r="AD1448" i="1"/>
  <c r="AD1449" i="1"/>
  <c r="AD1450" i="1"/>
  <c r="AD1451" i="1"/>
  <c r="AD1452" i="1"/>
  <c r="AD1453" i="1"/>
  <c r="AD1454" i="1"/>
  <c r="AD1455" i="1"/>
  <c r="AD1456" i="1"/>
  <c r="AD1457" i="1"/>
  <c r="AD1458" i="1"/>
  <c r="AD1459" i="1"/>
  <c r="AD1460" i="1"/>
  <c r="AD1461" i="1"/>
  <c r="AD1462" i="1"/>
  <c r="AD1463" i="1"/>
  <c r="AD1464" i="1"/>
  <c r="AD1465" i="1"/>
  <c r="AD1466" i="1"/>
  <c r="AD1467" i="1"/>
  <c r="AD1468" i="1"/>
  <c r="AD1469" i="1"/>
  <c r="AD1470" i="1"/>
  <c r="AD1471" i="1"/>
  <c r="AD1472" i="1"/>
  <c r="AD1473" i="1"/>
  <c r="AD1474" i="1"/>
  <c r="AD1475" i="1"/>
  <c r="AD1476" i="1"/>
  <c r="AD1477" i="1"/>
  <c r="AD1478" i="1"/>
  <c r="AD1479" i="1"/>
  <c r="AD1480" i="1"/>
  <c r="AD1481" i="1"/>
  <c r="AD1482" i="1"/>
  <c r="AD1483" i="1"/>
  <c r="AD1484" i="1"/>
  <c r="AD1485" i="1"/>
  <c r="AD1486" i="1"/>
  <c r="AD1487" i="1"/>
  <c r="AD1488" i="1"/>
  <c r="AD1489" i="1"/>
  <c r="AD1490" i="1"/>
  <c r="AD1491" i="1"/>
  <c r="AD1492" i="1"/>
  <c r="AD1493" i="1"/>
  <c r="AD1494" i="1"/>
  <c r="AD1495" i="1"/>
  <c r="AD1496" i="1"/>
  <c r="AD1497" i="1"/>
  <c r="AD1498" i="1"/>
  <c r="AD1499" i="1"/>
  <c r="AD1500" i="1"/>
  <c r="AD1501" i="1"/>
  <c r="AD1502" i="1"/>
  <c r="AD1503" i="1"/>
  <c r="AD1504" i="1"/>
  <c r="AD1505" i="1"/>
  <c r="AD1506" i="1"/>
  <c r="AD1507" i="1"/>
  <c r="AD1508" i="1"/>
  <c r="AD1509" i="1"/>
  <c r="AD1510" i="1"/>
  <c r="AD1511" i="1"/>
  <c r="AD1512" i="1"/>
  <c r="AD1513" i="1"/>
  <c r="AD1514" i="1"/>
  <c r="AD1515" i="1"/>
  <c r="AD1516" i="1"/>
  <c r="AD1517" i="1"/>
  <c r="AD1518" i="1"/>
  <c r="AD1519" i="1"/>
  <c r="AD1520" i="1"/>
  <c r="AD1521" i="1"/>
  <c r="AD1522" i="1"/>
  <c r="AD1523" i="1"/>
  <c r="AD1524" i="1"/>
  <c r="AD1525" i="1"/>
  <c r="AD1526" i="1"/>
  <c r="AD1527" i="1"/>
  <c r="AD1528" i="1"/>
  <c r="AD1529" i="1"/>
  <c r="AD1530" i="1"/>
  <c r="AD1531" i="1"/>
  <c r="AD1532" i="1"/>
  <c r="AD1533" i="1"/>
  <c r="AD1534" i="1"/>
  <c r="AD1535" i="1"/>
  <c r="AD1536" i="1"/>
  <c r="AD1537" i="1"/>
  <c r="AD1538" i="1"/>
  <c r="AD1539" i="1"/>
  <c r="AD1540" i="1"/>
  <c r="AD1541" i="1"/>
  <c r="AD1542" i="1"/>
  <c r="AD1543" i="1"/>
  <c r="AD1544" i="1"/>
  <c r="AD1545" i="1"/>
  <c r="AD1546" i="1"/>
  <c r="AD1547" i="1"/>
  <c r="AD1548" i="1"/>
  <c r="AD1549" i="1"/>
  <c r="AD1550" i="1"/>
  <c r="AD1551" i="1"/>
  <c r="AD1552" i="1"/>
  <c r="AD1553" i="1"/>
  <c r="AD1554" i="1"/>
  <c r="AD1555" i="1"/>
  <c r="AD1556" i="1"/>
  <c r="AD1557" i="1"/>
  <c r="AD1558" i="1"/>
  <c r="AD1559" i="1"/>
  <c r="AD1560" i="1"/>
  <c r="AD1561" i="1"/>
  <c r="AD1562" i="1"/>
  <c r="AD1563" i="1"/>
  <c r="AD1564" i="1"/>
  <c r="AD1565" i="1"/>
  <c r="AD1566" i="1"/>
  <c r="AD1567" i="1"/>
  <c r="AD1568" i="1"/>
  <c r="AD1569" i="1"/>
  <c r="AD1570" i="1"/>
  <c r="AD1571" i="1"/>
  <c r="AD1572" i="1"/>
  <c r="AD1573" i="1"/>
  <c r="AD1574" i="1"/>
  <c r="AD1575" i="1"/>
  <c r="AD1576" i="1"/>
  <c r="AD1577" i="1"/>
  <c r="AD1578" i="1"/>
  <c r="AD1579" i="1"/>
  <c r="AD1580" i="1"/>
  <c r="AD1581" i="1"/>
  <c r="AD1582" i="1"/>
  <c r="AD1583" i="1"/>
  <c r="AD1584" i="1"/>
  <c r="AD1585" i="1"/>
  <c r="AD1586" i="1"/>
  <c r="AD1587" i="1"/>
  <c r="AD1588" i="1"/>
  <c r="AD1589" i="1"/>
  <c r="AD1590" i="1"/>
  <c r="AD1591" i="1"/>
  <c r="AD1592" i="1"/>
  <c r="AD1593" i="1"/>
  <c r="AD1594" i="1"/>
  <c r="AD1595" i="1"/>
  <c r="AD1596" i="1"/>
  <c r="AD1597" i="1"/>
  <c r="AD1598" i="1"/>
  <c r="AD1599" i="1"/>
  <c r="AD1600" i="1"/>
  <c r="AD1601" i="1"/>
  <c r="AD1602" i="1"/>
  <c r="AD1603" i="1"/>
  <c r="AD1604" i="1"/>
  <c r="AD1605" i="1"/>
  <c r="AD1606" i="1"/>
  <c r="AD1607" i="1"/>
  <c r="AD1608" i="1"/>
  <c r="AD1609" i="1"/>
  <c r="AD1610" i="1"/>
  <c r="AD1611" i="1"/>
  <c r="AD1612" i="1"/>
  <c r="AD1613" i="1"/>
  <c r="AD1614" i="1"/>
  <c r="AD1615" i="1"/>
  <c r="AD1616" i="1"/>
  <c r="AD1617" i="1"/>
  <c r="AD1618" i="1"/>
  <c r="AD1619" i="1"/>
  <c r="AD1620" i="1"/>
  <c r="AD1621" i="1"/>
  <c r="AD1622" i="1"/>
  <c r="AD1623" i="1"/>
  <c r="AD1624" i="1"/>
  <c r="AD1625" i="1"/>
  <c r="AD1626" i="1"/>
  <c r="AD1627" i="1"/>
  <c r="AD1628" i="1"/>
  <c r="AD1629" i="1"/>
  <c r="AD1630" i="1"/>
  <c r="AD1631" i="1"/>
  <c r="AD1632" i="1"/>
  <c r="AD1633" i="1"/>
  <c r="AD1634" i="1"/>
  <c r="AD1635" i="1"/>
  <c r="AD1636" i="1"/>
  <c r="AD1637" i="1"/>
  <c r="AD1638" i="1"/>
  <c r="AD1639" i="1"/>
  <c r="AD1640" i="1"/>
  <c r="AD1641" i="1"/>
  <c r="AD1642" i="1"/>
  <c r="AD1643" i="1"/>
  <c r="AD1644" i="1"/>
  <c r="AD1645" i="1"/>
  <c r="AD1646" i="1"/>
  <c r="AD1647" i="1"/>
  <c r="AD1648" i="1"/>
  <c r="AD1649" i="1"/>
  <c r="AD1650" i="1"/>
  <c r="AD1651" i="1"/>
  <c r="AD1652" i="1"/>
  <c r="AD1653" i="1"/>
  <c r="AD1654" i="1"/>
  <c r="AD1655" i="1"/>
  <c r="AD1656" i="1"/>
  <c r="AD1657" i="1"/>
  <c r="AD1658" i="1"/>
  <c r="AD1659" i="1"/>
  <c r="AD1660" i="1"/>
  <c r="AD1661" i="1"/>
  <c r="AD1662" i="1"/>
  <c r="AD1663" i="1"/>
  <c r="AD1664" i="1"/>
  <c r="AD1665" i="1"/>
  <c r="AD1666" i="1"/>
  <c r="AD1667" i="1"/>
  <c r="AD1668" i="1"/>
  <c r="AD1669" i="1"/>
  <c r="AD1670" i="1"/>
  <c r="AD1671" i="1"/>
  <c r="AD1672" i="1"/>
  <c r="AD1673" i="1"/>
  <c r="AD1674" i="1"/>
  <c r="AD1675" i="1"/>
  <c r="AD1676" i="1"/>
  <c r="AD1677" i="1"/>
  <c r="AD1678" i="1"/>
  <c r="AD1679" i="1"/>
  <c r="AD1680" i="1"/>
  <c r="AD1681" i="1"/>
  <c r="AD1682" i="1"/>
  <c r="AD1683" i="1"/>
  <c r="AD1684" i="1"/>
  <c r="AD1685" i="1"/>
  <c r="AD1686" i="1"/>
  <c r="AD1687" i="1"/>
  <c r="AD1688" i="1"/>
  <c r="AD1689" i="1"/>
  <c r="AD1690" i="1"/>
  <c r="AD1691" i="1"/>
  <c r="AD1692" i="1"/>
  <c r="AD1693" i="1"/>
  <c r="AD1694" i="1"/>
  <c r="AD1695" i="1"/>
  <c r="AD1696" i="1"/>
  <c r="AD1697" i="1"/>
  <c r="AD1698" i="1"/>
  <c r="AD1699" i="1"/>
  <c r="AD1700" i="1"/>
  <c r="AD1701" i="1"/>
  <c r="AD1702" i="1"/>
  <c r="AD1703" i="1"/>
  <c r="AD1704" i="1"/>
  <c r="AD1705" i="1"/>
  <c r="AD1706" i="1"/>
  <c r="AD1707" i="1"/>
  <c r="AD1708" i="1"/>
  <c r="AD1709" i="1"/>
  <c r="AD1710" i="1"/>
  <c r="AD1711" i="1"/>
  <c r="AD1712" i="1"/>
  <c r="AD1713" i="1"/>
  <c r="AD1714" i="1"/>
  <c r="AD1715" i="1"/>
  <c r="AD1716" i="1"/>
  <c r="AD1717" i="1"/>
  <c r="AD1718" i="1"/>
  <c r="AD1719" i="1"/>
  <c r="AD1720" i="1"/>
  <c r="AD1721" i="1"/>
  <c r="AD1722" i="1"/>
  <c r="AD1723" i="1"/>
  <c r="AD1724" i="1"/>
  <c r="AD1725" i="1"/>
  <c r="AD1726" i="1"/>
  <c r="AD1727" i="1"/>
  <c r="AD1728" i="1"/>
  <c r="AD1729" i="1"/>
  <c r="AD1730" i="1"/>
  <c r="AD1731" i="1"/>
  <c r="AD1732" i="1"/>
  <c r="AD1733" i="1"/>
  <c r="AD1734" i="1"/>
  <c r="AD1735" i="1"/>
  <c r="AD1736" i="1"/>
  <c r="AD1737" i="1"/>
  <c r="AD1738" i="1"/>
  <c r="AD1739" i="1"/>
  <c r="AD1740" i="1"/>
  <c r="AD1741" i="1"/>
  <c r="AD1742" i="1"/>
  <c r="AD1743" i="1"/>
  <c r="AD1744" i="1"/>
  <c r="AD1745" i="1"/>
  <c r="AD1746" i="1"/>
  <c r="AD1747" i="1"/>
  <c r="AD1748" i="1"/>
  <c r="AD1749" i="1"/>
  <c r="AD1750" i="1"/>
  <c r="AD1751" i="1"/>
  <c r="AD1752" i="1"/>
  <c r="AD1753" i="1"/>
  <c r="AD1754" i="1"/>
  <c r="AD1755" i="1"/>
  <c r="AD1756" i="1"/>
  <c r="AD1757" i="1"/>
  <c r="AD1758" i="1"/>
  <c r="AD1759" i="1"/>
  <c r="AD1760" i="1"/>
  <c r="AD1761" i="1"/>
  <c r="AD1762" i="1"/>
  <c r="AD1763" i="1"/>
  <c r="AD1764" i="1"/>
  <c r="AD1765" i="1"/>
  <c r="AD1766" i="1"/>
  <c r="AD1767" i="1"/>
  <c r="AD1768" i="1"/>
  <c r="AD1769" i="1"/>
  <c r="AD1770" i="1"/>
  <c r="AD1771" i="1"/>
  <c r="AD1772" i="1"/>
  <c r="AD1773" i="1"/>
  <c r="AD1774" i="1"/>
  <c r="AD1775" i="1"/>
  <c r="AD1776" i="1"/>
  <c r="AD1777" i="1"/>
  <c r="AD1778" i="1"/>
  <c r="AD1779" i="1"/>
  <c r="AD1780" i="1"/>
  <c r="AD1781" i="1"/>
  <c r="AD1782" i="1"/>
  <c r="AD1783" i="1"/>
  <c r="AD1784" i="1"/>
  <c r="AD1785" i="1"/>
  <c r="AD1786" i="1"/>
  <c r="AD1787" i="1"/>
  <c r="AD1788" i="1"/>
  <c r="AD1789" i="1"/>
  <c r="AD1790" i="1"/>
  <c r="AD1791" i="1"/>
  <c r="AD1792" i="1"/>
  <c r="AD1793" i="1"/>
  <c r="AD1794" i="1"/>
  <c r="AD1795" i="1"/>
  <c r="AD1796" i="1"/>
  <c r="AD1797" i="1"/>
  <c r="AD1798" i="1"/>
  <c r="AD1799" i="1"/>
  <c r="AD1800" i="1"/>
  <c r="AD1801" i="1"/>
  <c r="AD1802" i="1"/>
  <c r="AD1803" i="1"/>
  <c r="AD1804" i="1"/>
  <c r="AD1805" i="1"/>
  <c r="AD1806" i="1"/>
  <c r="AD1807" i="1"/>
  <c r="AD1808" i="1"/>
  <c r="AD1809" i="1"/>
  <c r="AD1810" i="1"/>
  <c r="AD1811" i="1"/>
  <c r="AD1812" i="1"/>
  <c r="AD1813" i="1"/>
  <c r="AD1814" i="1"/>
  <c r="AD1815" i="1"/>
  <c r="AD1816" i="1"/>
  <c r="AD1817" i="1"/>
  <c r="AD1818" i="1"/>
  <c r="AD1819" i="1"/>
  <c r="AD1820" i="1"/>
  <c r="AD1821" i="1"/>
  <c r="AD1822" i="1"/>
  <c r="AD1823" i="1"/>
  <c r="AD1824" i="1"/>
  <c r="AD1825" i="1"/>
  <c r="AD1826" i="1"/>
  <c r="AD1827" i="1"/>
  <c r="AD1828" i="1"/>
  <c r="AD1829" i="1"/>
  <c r="AD1830" i="1"/>
  <c r="AD1831" i="1"/>
  <c r="AD1832" i="1"/>
  <c r="AD1833" i="1"/>
  <c r="AD1834" i="1"/>
  <c r="AD1835" i="1"/>
  <c r="AD1836" i="1"/>
  <c r="AD1837" i="1"/>
  <c r="AD1838" i="1"/>
  <c r="AD1839" i="1"/>
  <c r="AD1840" i="1"/>
  <c r="AD1841" i="1"/>
  <c r="AD1842" i="1"/>
  <c r="AD1843" i="1"/>
  <c r="AD1844" i="1"/>
  <c r="AD1845" i="1"/>
  <c r="AD1846" i="1"/>
  <c r="AD1847" i="1"/>
  <c r="AD1848" i="1"/>
  <c r="AD1849" i="1"/>
  <c r="AD1850" i="1"/>
  <c r="AD1851" i="1"/>
  <c r="AD1852" i="1"/>
  <c r="AD1853" i="1"/>
  <c r="AD1854" i="1"/>
  <c r="AD1855" i="1"/>
  <c r="AD1856" i="1"/>
  <c r="AD1857" i="1"/>
  <c r="AD1858" i="1"/>
  <c r="AD1859" i="1"/>
  <c r="AD1860" i="1"/>
  <c r="AD1861" i="1"/>
  <c r="AD1862" i="1"/>
  <c r="AD1863" i="1"/>
  <c r="AD1864" i="1"/>
  <c r="AD1865" i="1"/>
  <c r="AD1866" i="1"/>
  <c r="AD1867" i="1"/>
  <c r="AD1868" i="1"/>
  <c r="AD1869" i="1"/>
  <c r="AD1870" i="1"/>
  <c r="AD1871" i="1"/>
  <c r="AD1872" i="1"/>
  <c r="AD1873" i="1"/>
  <c r="AD1874" i="1"/>
  <c r="AD1875" i="1"/>
  <c r="AD1876" i="1"/>
  <c r="AD1877" i="1"/>
  <c r="AD1878" i="1"/>
  <c r="AD1879" i="1"/>
  <c r="AD1880" i="1"/>
  <c r="AD1881" i="1"/>
  <c r="AD1882" i="1"/>
  <c r="AD1883" i="1"/>
  <c r="AD1884" i="1"/>
  <c r="AD1885" i="1"/>
  <c r="AD1886" i="1"/>
  <c r="AD1887" i="1"/>
  <c r="AD1888" i="1"/>
  <c r="AD1889" i="1"/>
  <c r="AD1890" i="1"/>
  <c r="AD1891" i="1"/>
  <c r="AD1892" i="1"/>
  <c r="AD1893" i="1"/>
  <c r="AD1894" i="1"/>
  <c r="AD1895" i="1"/>
  <c r="AD1896" i="1"/>
  <c r="AD1897" i="1"/>
  <c r="AD1898" i="1"/>
  <c r="AD1899" i="1"/>
  <c r="AD1900" i="1"/>
  <c r="AD1901" i="1"/>
  <c r="AD1902" i="1"/>
  <c r="AD1903" i="1"/>
  <c r="AD1904" i="1"/>
  <c r="AD1905" i="1"/>
  <c r="AD1906" i="1"/>
  <c r="AD1907" i="1"/>
  <c r="AD1908" i="1"/>
  <c r="AD1909" i="1"/>
  <c r="AD1910" i="1"/>
  <c r="AD1911" i="1"/>
  <c r="AD1912" i="1"/>
  <c r="AD1913" i="1"/>
  <c r="AD1914" i="1"/>
  <c r="AD1915" i="1"/>
  <c r="AD1916" i="1"/>
  <c r="AD1917" i="1"/>
  <c r="AD1918" i="1"/>
  <c r="AD1919" i="1"/>
  <c r="AD1920" i="1"/>
  <c r="AD1921" i="1"/>
  <c r="AD1922" i="1"/>
  <c r="AD1923" i="1"/>
  <c r="AD1924" i="1"/>
  <c r="AD1925" i="1"/>
  <c r="AD1926" i="1"/>
  <c r="AD1927" i="1"/>
  <c r="AD1928" i="1"/>
  <c r="AD1929" i="1"/>
  <c r="AD1930" i="1"/>
  <c r="AD1931" i="1"/>
  <c r="AD1932" i="1"/>
  <c r="AD1933" i="1"/>
  <c r="AD1934" i="1"/>
  <c r="AD1935" i="1"/>
  <c r="AD1936" i="1"/>
  <c r="AD1937" i="1"/>
  <c r="AD1938" i="1"/>
  <c r="AD1939" i="1"/>
  <c r="AD1940" i="1"/>
  <c r="AD1941" i="1"/>
  <c r="AD1942" i="1"/>
  <c r="AD1943" i="1"/>
  <c r="AD1944" i="1"/>
  <c r="AD1945" i="1"/>
  <c r="AD1946" i="1"/>
  <c r="AD1947" i="1"/>
  <c r="AD1948" i="1"/>
  <c r="AD1949" i="1"/>
  <c r="AD1950" i="1"/>
  <c r="AD1951" i="1"/>
  <c r="AD1952" i="1"/>
  <c r="AD1953" i="1"/>
  <c r="AD1954" i="1"/>
  <c r="AD1955" i="1"/>
  <c r="AD1956" i="1"/>
  <c r="AD1957" i="1"/>
  <c r="AD1958" i="1"/>
  <c r="AD1959" i="1"/>
  <c r="AD1960" i="1"/>
  <c r="AD1961" i="1"/>
  <c r="AD1962" i="1"/>
  <c r="AD1963" i="1"/>
  <c r="AD1964" i="1"/>
  <c r="AD1965" i="1"/>
  <c r="AD1966" i="1"/>
  <c r="AD1967" i="1"/>
  <c r="AD1968" i="1"/>
  <c r="AD1969" i="1"/>
  <c r="AD1970" i="1"/>
  <c r="AD1971" i="1"/>
  <c r="AD1972" i="1"/>
  <c r="AD1973" i="1"/>
  <c r="AD1974" i="1"/>
  <c r="AD1975" i="1"/>
  <c r="AD1976" i="1"/>
  <c r="AD1977" i="1"/>
  <c r="AD1978" i="1"/>
  <c r="AD1979" i="1"/>
  <c r="AD1980" i="1"/>
  <c r="AD1981" i="1"/>
  <c r="AD1982" i="1"/>
  <c r="AD1983" i="1"/>
  <c r="AD1984" i="1"/>
  <c r="AD1985" i="1"/>
  <c r="AD1986" i="1"/>
  <c r="AD1987" i="1"/>
  <c r="AD1988" i="1"/>
  <c r="AD1989" i="1"/>
  <c r="AD1990" i="1"/>
  <c r="AD1991" i="1"/>
  <c r="AD1992" i="1"/>
  <c r="AD1993" i="1"/>
  <c r="AD1994" i="1"/>
  <c r="AD1995" i="1"/>
  <c r="AD1996" i="1"/>
  <c r="AD1997" i="1"/>
  <c r="AD1998" i="1"/>
  <c r="AD1999" i="1"/>
  <c r="AD2000" i="1"/>
  <c r="AD2001" i="1"/>
  <c r="AD2002" i="1"/>
  <c r="AD2003" i="1"/>
  <c r="AD2004" i="1"/>
  <c r="AD2005" i="1"/>
  <c r="AD2006" i="1"/>
  <c r="AD2007" i="1"/>
  <c r="AD2008" i="1"/>
  <c r="AD2009" i="1"/>
  <c r="AD2010" i="1"/>
  <c r="AD2011" i="1"/>
  <c r="AD2012" i="1"/>
  <c r="AD2013" i="1"/>
  <c r="AD2014" i="1"/>
  <c r="AD2015" i="1"/>
  <c r="AD2016" i="1"/>
  <c r="AD2017" i="1"/>
  <c r="AD2018" i="1"/>
  <c r="AD2019" i="1"/>
  <c r="AD2020" i="1"/>
  <c r="AD2021" i="1"/>
  <c r="AD2022" i="1"/>
  <c r="AD2023" i="1"/>
  <c r="AD2024" i="1"/>
  <c r="AD2025" i="1"/>
  <c r="AD2026" i="1"/>
  <c r="AD2027" i="1"/>
  <c r="AD2028" i="1"/>
  <c r="AD2029" i="1"/>
  <c r="AD2030" i="1"/>
  <c r="AD2031" i="1"/>
  <c r="AD2032" i="1"/>
  <c r="AD2033" i="1"/>
  <c r="AD2034" i="1"/>
  <c r="AD2035" i="1"/>
  <c r="AD2036" i="1"/>
  <c r="AD2037" i="1"/>
  <c r="AD2038" i="1"/>
  <c r="AD2039" i="1"/>
  <c r="AD2040" i="1"/>
  <c r="AD2041" i="1"/>
  <c r="AD2042" i="1"/>
  <c r="AD2043" i="1"/>
  <c r="AD2044" i="1"/>
  <c r="AD2045" i="1"/>
  <c r="AD2046" i="1"/>
  <c r="AD2047" i="1"/>
  <c r="AD2048" i="1"/>
  <c r="AD2049" i="1"/>
  <c r="AD2050" i="1"/>
  <c r="AD2051" i="1"/>
  <c r="AD2052" i="1"/>
  <c r="AD2053" i="1"/>
  <c r="AD2054" i="1"/>
  <c r="AD2055" i="1"/>
  <c r="AD2056" i="1"/>
  <c r="AD2057" i="1"/>
  <c r="AD2058" i="1"/>
  <c r="AD2059" i="1"/>
  <c r="AD2060" i="1"/>
  <c r="AD2061" i="1"/>
  <c r="AD2062" i="1"/>
  <c r="AD2063" i="1"/>
  <c r="AD2064" i="1"/>
  <c r="AD2065" i="1"/>
  <c r="AD2066" i="1"/>
  <c r="AD2067" i="1"/>
  <c r="AD2068" i="1"/>
  <c r="AD2069" i="1"/>
  <c r="AD2070" i="1"/>
  <c r="AD2071" i="1"/>
  <c r="AD2072" i="1"/>
  <c r="AD2073" i="1"/>
  <c r="AD2074" i="1"/>
  <c r="AD2075" i="1"/>
  <c r="AD2076" i="1"/>
  <c r="AD2077" i="1"/>
  <c r="AD2078" i="1"/>
  <c r="AD2079" i="1"/>
  <c r="AD2080" i="1"/>
  <c r="AD2081" i="1"/>
  <c r="AD2082" i="1"/>
  <c r="AD2083" i="1"/>
  <c r="AD2084" i="1"/>
  <c r="AD2085" i="1"/>
  <c r="AD2086" i="1"/>
  <c r="AD2087" i="1"/>
  <c r="AD2088" i="1"/>
  <c r="AD2089" i="1"/>
  <c r="AD2090" i="1"/>
  <c r="AD2091" i="1"/>
  <c r="AD2092" i="1"/>
  <c r="AD2093" i="1"/>
  <c r="AD2094" i="1"/>
  <c r="AD2095" i="1"/>
  <c r="AD2096" i="1"/>
  <c r="AD2097" i="1"/>
  <c r="AD2098" i="1"/>
  <c r="AD2099" i="1"/>
  <c r="AD2100" i="1"/>
  <c r="AD2101" i="1"/>
  <c r="AD2102" i="1"/>
  <c r="AD2103" i="1"/>
  <c r="AD2104" i="1"/>
  <c r="AD2105" i="1"/>
  <c r="AD2106" i="1"/>
  <c r="AD2107" i="1"/>
  <c r="AD2108" i="1"/>
  <c r="AD2109" i="1"/>
  <c r="AD2110" i="1"/>
  <c r="AD2111" i="1"/>
  <c r="AD2112" i="1"/>
  <c r="AD2113" i="1"/>
  <c r="AD2114" i="1"/>
  <c r="AD2115" i="1"/>
  <c r="AD2116" i="1"/>
  <c r="AD2117" i="1"/>
  <c r="AD2118" i="1"/>
  <c r="AD2119" i="1"/>
  <c r="AD2120" i="1"/>
  <c r="AD2121" i="1"/>
  <c r="AD2122" i="1"/>
  <c r="AD2123" i="1"/>
  <c r="AD2124" i="1"/>
  <c r="AD2125" i="1"/>
  <c r="AD2126" i="1"/>
  <c r="AD2127" i="1"/>
  <c r="AD2128" i="1"/>
  <c r="AD2129" i="1"/>
  <c r="AD2130" i="1"/>
  <c r="AD2131" i="1"/>
  <c r="AD2132" i="1"/>
  <c r="AD2133" i="1"/>
  <c r="AD2134" i="1"/>
  <c r="AD2135" i="1"/>
  <c r="AD2136" i="1"/>
  <c r="AD2137" i="1"/>
  <c r="AD2138" i="1"/>
  <c r="AD2139" i="1"/>
  <c r="AD2140" i="1"/>
  <c r="AD2141" i="1"/>
  <c r="AD2142" i="1"/>
  <c r="AD2143" i="1"/>
  <c r="AD2144" i="1"/>
  <c r="AD2145" i="1"/>
  <c r="AD2146" i="1"/>
  <c r="AD2147" i="1"/>
  <c r="AD2148" i="1"/>
  <c r="AD2149" i="1"/>
  <c r="AD2150" i="1"/>
  <c r="AD2151" i="1"/>
  <c r="AD2152" i="1"/>
  <c r="AD2153" i="1"/>
  <c r="AD2154" i="1"/>
  <c r="AD2155" i="1"/>
  <c r="AD2156" i="1"/>
  <c r="AD2157" i="1"/>
  <c r="AD2158" i="1"/>
  <c r="AD2159" i="1"/>
  <c r="AD2160" i="1"/>
  <c r="AD2161" i="1"/>
  <c r="AD2162" i="1"/>
  <c r="AD2163" i="1"/>
  <c r="AD2164" i="1"/>
  <c r="AD2165" i="1"/>
  <c r="AD2166" i="1"/>
  <c r="AD2167" i="1"/>
  <c r="AD2168" i="1"/>
  <c r="AD2169" i="1"/>
  <c r="AD2170" i="1"/>
  <c r="AD2171" i="1"/>
  <c r="AD2172" i="1"/>
  <c r="AD2173" i="1"/>
  <c r="AD2174" i="1"/>
  <c r="AD2175" i="1"/>
  <c r="AD2176" i="1"/>
  <c r="AD2177" i="1"/>
  <c r="AD2178" i="1"/>
  <c r="AD2179" i="1"/>
  <c r="AD2180" i="1"/>
  <c r="AD2181" i="1"/>
  <c r="AD2182" i="1"/>
  <c r="AD2183" i="1"/>
  <c r="AD2184" i="1"/>
  <c r="AD2185" i="1"/>
  <c r="AD2186" i="1"/>
  <c r="AD2187" i="1"/>
  <c r="AD2188" i="1"/>
  <c r="AD2189" i="1"/>
  <c r="AD2190" i="1"/>
  <c r="AD2191" i="1"/>
  <c r="AD2192" i="1"/>
  <c r="AD2193" i="1"/>
  <c r="AD2194" i="1"/>
  <c r="AD2195" i="1"/>
  <c r="AD2196" i="1"/>
  <c r="AD2197" i="1"/>
  <c r="AD2198" i="1"/>
  <c r="AD2199" i="1"/>
  <c r="AD2200" i="1"/>
  <c r="AD2201" i="1"/>
  <c r="AD2202" i="1"/>
  <c r="AD2203" i="1"/>
  <c r="AD2204" i="1"/>
  <c r="AD2205" i="1"/>
  <c r="AD2206" i="1"/>
  <c r="AD2207" i="1"/>
  <c r="AD2208" i="1"/>
  <c r="AD2209" i="1"/>
  <c r="AD2210" i="1"/>
  <c r="AD2211" i="1"/>
  <c r="AD2212" i="1"/>
  <c r="AD2213" i="1"/>
  <c r="AD2214" i="1"/>
  <c r="AD2215" i="1"/>
  <c r="AD2216" i="1"/>
  <c r="AD2217" i="1"/>
  <c r="AD2218" i="1"/>
  <c r="AD2219" i="1"/>
  <c r="AD2220" i="1"/>
  <c r="AD2221" i="1"/>
  <c r="AD2222" i="1"/>
  <c r="AD2223" i="1"/>
  <c r="AD2224" i="1"/>
  <c r="AD2225" i="1"/>
  <c r="AD2226" i="1"/>
  <c r="AD2227" i="1"/>
  <c r="AD2228" i="1"/>
  <c r="AD2229" i="1"/>
  <c r="AD2230" i="1"/>
  <c r="AD2231" i="1"/>
  <c r="AD223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1317" i="1"/>
  <c r="AC1318" i="1"/>
  <c r="AC1319" i="1"/>
  <c r="AC1320" i="1"/>
  <c r="AC1321" i="1"/>
  <c r="AC1322" i="1"/>
  <c r="AC1323" i="1"/>
  <c r="AC1324" i="1"/>
  <c r="AC1325" i="1"/>
  <c r="AC1326" i="1"/>
  <c r="AC1327" i="1"/>
  <c r="AC1328" i="1"/>
  <c r="AC1329" i="1"/>
  <c r="AC1330" i="1"/>
  <c r="AC1331" i="1"/>
  <c r="AC1332" i="1"/>
  <c r="AC1333" i="1"/>
  <c r="AC1334" i="1"/>
  <c r="AC1335" i="1"/>
  <c r="AC1336" i="1"/>
  <c r="AC1337" i="1"/>
  <c r="AC1338" i="1"/>
  <c r="AC1339" i="1"/>
  <c r="AC1340" i="1"/>
  <c r="AC1341" i="1"/>
  <c r="AC1342" i="1"/>
  <c r="AC1343" i="1"/>
  <c r="AC1344" i="1"/>
  <c r="AC1345" i="1"/>
  <c r="AC1346" i="1"/>
  <c r="AC1347" i="1"/>
  <c r="AC1348" i="1"/>
  <c r="AC1349" i="1"/>
  <c r="AC1350" i="1"/>
  <c r="AC1351" i="1"/>
  <c r="AC1352" i="1"/>
  <c r="AC1353" i="1"/>
  <c r="AC1354" i="1"/>
  <c r="AC1355" i="1"/>
  <c r="AC1356" i="1"/>
  <c r="AC1357" i="1"/>
  <c r="AC1358" i="1"/>
  <c r="AC1359" i="1"/>
  <c r="AC1360" i="1"/>
  <c r="AC1361" i="1"/>
  <c r="AC1362" i="1"/>
  <c r="AC1363" i="1"/>
  <c r="AC1364" i="1"/>
  <c r="AC1365" i="1"/>
  <c r="AC1366" i="1"/>
  <c r="AC1367" i="1"/>
  <c r="AC1368" i="1"/>
  <c r="AC1369" i="1"/>
  <c r="AC1370" i="1"/>
  <c r="AC1371" i="1"/>
  <c r="AC1372" i="1"/>
  <c r="AC1373" i="1"/>
  <c r="AC1374" i="1"/>
  <c r="AC1375" i="1"/>
  <c r="AC1376" i="1"/>
  <c r="AC1377" i="1"/>
  <c r="AC1378" i="1"/>
  <c r="AC1379" i="1"/>
  <c r="AC1380" i="1"/>
  <c r="AC1381" i="1"/>
  <c r="AC1382" i="1"/>
  <c r="AC1383" i="1"/>
  <c r="AC1384" i="1"/>
  <c r="AC1385" i="1"/>
  <c r="AC1386" i="1"/>
  <c r="AC1387" i="1"/>
  <c r="AC1388" i="1"/>
  <c r="AC1389" i="1"/>
  <c r="AC1390" i="1"/>
  <c r="AC1391" i="1"/>
  <c r="AC1392" i="1"/>
  <c r="AC1393" i="1"/>
  <c r="AC1394" i="1"/>
  <c r="AC1395" i="1"/>
  <c r="AC1396" i="1"/>
  <c r="AC1397" i="1"/>
  <c r="AC1398" i="1"/>
  <c r="AC1399" i="1"/>
  <c r="AC1400" i="1"/>
  <c r="AC1401" i="1"/>
  <c r="AC1402" i="1"/>
  <c r="AC1403" i="1"/>
  <c r="AC1404" i="1"/>
  <c r="AC1405" i="1"/>
  <c r="AC1406" i="1"/>
  <c r="AC1407" i="1"/>
  <c r="AC1408" i="1"/>
  <c r="AC1409" i="1"/>
  <c r="AC1410" i="1"/>
  <c r="AC1411" i="1"/>
  <c r="AC1412" i="1"/>
  <c r="AC1413" i="1"/>
  <c r="AC1414" i="1"/>
  <c r="AC1415" i="1"/>
  <c r="AC1416" i="1"/>
  <c r="AC1417" i="1"/>
  <c r="AC1418" i="1"/>
  <c r="AC1419" i="1"/>
  <c r="AC1420" i="1"/>
  <c r="AC1421" i="1"/>
  <c r="AC1422" i="1"/>
  <c r="AC1423" i="1"/>
  <c r="AC1424" i="1"/>
  <c r="AC1425" i="1"/>
  <c r="AC1426" i="1"/>
  <c r="AC1427" i="1"/>
  <c r="AC1428" i="1"/>
  <c r="AC1429" i="1"/>
  <c r="AC1430" i="1"/>
  <c r="AC1431" i="1"/>
  <c r="AC1432" i="1"/>
  <c r="AC1433" i="1"/>
  <c r="AC1434" i="1"/>
  <c r="AC1435" i="1"/>
  <c r="AC1436" i="1"/>
  <c r="AC1437" i="1"/>
  <c r="AC1438" i="1"/>
  <c r="AC1439" i="1"/>
  <c r="AC1440" i="1"/>
  <c r="AC1441" i="1"/>
  <c r="AC1442" i="1"/>
  <c r="AC1443" i="1"/>
  <c r="AC1444" i="1"/>
  <c r="AC1445" i="1"/>
  <c r="AC1446" i="1"/>
  <c r="AC1447" i="1"/>
  <c r="AC1448" i="1"/>
  <c r="AC1449" i="1"/>
  <c r="AC1450" i="1"/>
  <c r="AC1451" i="1"/>
  <c r="AC1452" i="1"/>
  <c r="AC1453" i="1"/>
  <c r="AC1454" i="1"/>
  <c r="AC1455" i="1"/>
  <c r="AC1456" i="1"/>
  <c r="AC1457" i="1"/>
  <c r="AC1458" i="1"/>
  <c r="AC1459" i="1"/>
  <c r="AC1460" i="1"/>
  <c r="AC1461" i="1"/>
  <c r="AC1462" i="1"/>
  <c r="AC1463" i="1"/>
  <c r="AC1464" i="1"/>
  <c r="AC1465" i="1"/>
  <c r="AC1466" i="1"/>
  <c r="AC1467" i="1"/>
  <c r="AC1468" i="1"/>
  <c r="AC1469" i="1"/>
  <c r="AC1470" i="1"/>
  <c r="AC1471" i="1"/>
  <c r="AC1472" i="1"/>
  <c r="AC1473" i="1"/>
  <c r="AC1474" i="1"/>
  <c r="AC1475" i="1"/>
  <c r="AC1476" i="1"/>
  <c r="AC1477" i="1"/>
  <c r="AC1478" i="1"/>
  <c r="AC1479" i="1"/>
  <c r="AC1480" i="1"/>
  <c r="AC1481" i="1"/>
  <c r="AC1482" i="1"/>
  <c r="AC1483" i="1"/>
  <c r="AC1484" i="1"/>
  <c r="AC1485" i="1"/>
  <c r="AC1486" i="1"/>
  <c r="AC1487" i="1"/>
  <c r="AC1488" i="1"/>
  <c r="AC1489" i="1"/>
  <c r="AC1490" i="1"/>
  <c r="AC1491" i="1"/>
  <c r="AC1492" i="1"/>
  <c r="AC1493" i="1"/>
  <c r="AC1494" i="1"/>
  <c r="AC1495" i="1"/>
  <c r="AC1496" i="1"/>
  <c r="AC1497" i="1"/>
  <c r="AC1498" i="1"/>
  <c r="AC1499" i="1"/>
  <c r="AC1500" i="1"/>
  <c r="AC1501" i="1"/>
  <c r="AC1502" i="1"/>
  <c r="AC1503" i="1"/>
  <c r="AC1504" i="1"/>
  <c r="AC1505" i="1"/>
  <c r="AC1506" i="1"/>
  <c r="AC1507" i="1"/>
  <c r="AC1508" i="1"/>
  <c r="AC1509" i="1"/>
  <c r="AC1510" i="1"/>
  <c r="AC1511" i="1"/>
  <c r="AC1512" i="1"/>
  <c r="AC1513" i="1"/>
  <c r="AC1514" i="1"/>
  <c r="AC1515" i="1"/>
  <c r="AC1516" i="1"/>
  <c r="AC1517" i="1"/>
  <c r="AC1518" i="1"/>
  <c r="AC1519" i="1"/>
  <c r="AC1520" i="1"/>
  <c r="AC1521" i="1"/>
  <c r="AC1522" i="1"/>
  <c r="AC1523" i="1"/>
  <c r="AC1524" i="1"/>
  <c r="AC1525" i="1"/>
  <c r="AC1526" i="1"/>
  <c r="AC1527" i="1"/>
  <c r="AC1528" i="1"/>
  <c r="AC1529" i="1"/>
  <c r="AC1530" i="1"/>
  <c r="AC1531" i="1"/>
  <c r="AC1532" i="1"/>
  <c r="AC1533" i="1"/>
  <c r="AC1534" i="1"/>
  <c r="AC1535" i="1"/>
  <c r="AC1536" i="1"/>
  <c r="AC1537" i="1"/>
  <c r="AC1538" i="1"/>
  <c r="AC1539" i="1"/>
  <c r="AC1540" i="1"/>
  <c r="AC1541" i="1"/>
  <c r="AC1542" i="1"/>
  <c r="AC1543" i="1"/>
  <c r="AC1544" i="1"/>
  <c r="AC1545" i="1"/>
  <c r="AC1546" i="1"/>
  <c r="AC1547" i="1"/>
  <c r="AC1548" i="1"/>
  <c r="AC1549" i="1"/>
  <c r="AC1550" i="1"/>
  <c r="AC1551" i="1"/>
  <c r="AC1552" i="1"/>
  <c r="AC1553" i="1"/>
  <c r="AC1554" i="1"/>
  <c r="AC1555" i="1"/>
  <c r="AC1556" i="1"/>
  <c r="AC1557" i="1"/>
  <c r="AC1558" i="1"/>
  <c r="AC1559" i="1"/>
  <c r="AC1560" i="1"/>
  <c r="AC1561" i="1"/>
  <c r="AC1562" i="1"/>
  <c r="AC1563" i="1"/>
  <c r="AC1564" i="1"/>
  <c r="AC1565" i="1"/>
  <c r="AC1566" i="1"/>
  <c r="AC1567" i="1"/>
  <c r="AC1568" i="1"/>
  <c r="AC1569" i="1"/>
  <c r="AC1570" i="1"/>
  <c r="AC1571" i="1"/>
  <c r="AC1572" i="1"/>
  <c r="AC1573" i="1"/>
  <c r="AC1574" i="1"/>
  <c r="AC1575" i="1"/>
  <c r="AC1576" i="1"/>
  <c r="AC1577" i="1"/>
  <c r="AC1578" i="1"/>
  <c r="AC1579" i="1"/>
  <c r="AC1580" i="1"/>
  <c r="AC1581" i="1"/>
  <c r="AC1582" i="1"/>
  <c r="AC1583" i="1"/>
  <c r="AC1584" i="1"/>
  <c r="AC1585" i="1"/>
  <c r="AC1586" i="1"/>
  <c r="AC1587" i="1"/>
  <c r="AC1588" i="1"/>
  <c r="AC1589" i="1"/>
  <c r="AC1590" i="1"/>
  <c r="AC1591" i="1"/>
  <c r="AC1592" i="1"/>
  <c r="AC1593" i="1"/>
  <c r="AC1594" i="1"/>
  <c r="AC1595" i="1"/>
  <c r="AC1596" i="1"/>
  <c r="AC1597" i="1"/>
  <c r="AC1598" i="1"/>
  <c r="AC1599" i="1"/>
  <c r="AC1600" i="1"/>
  <c r="AC1601" i="1"/>
  <c r="AC1602" i="1"/>
  <c r="AC1603" i="1"/>
  <c r="AC1604" i="1"/>
  <c r="AC1605" i="1"/>
  <c r="AC1606" i="1"/>
  <c r="AC1607" i="1"/>
  <c r="AC1608" i="1"/>
  <c r="AC1609" i="1"/>
  <c r="AC1610" i="1"/>
  <c r="AC1611" i="1"/>
  <c r="AC1612" i="1"/>
  <c r="AC1613" i="1"/>
  <c r="AC1614" i="1"/>
  <c r="AC1615" i="1"/>
  <c r="AC1616" i="1"/>
  <c r="AC1617" i="1"/>
  <c r="AC1618" i="1"/>
  <c r="AC1619" i="1"/>
  <c r="AC1620" i="1"/>
  <c r="AC1621" i="1"/>
  <c r="AC1622" i="1"/>
  <c r="AC1623" i="1"/>
  <c r="AC1624" i="1"/>
  <c r="AC1625" i="1"/>
  <c r="AC1626" i="1"/>
  <c r="AC1627" i="1"/>
  <c r="AC1628" i="1"/>
  <c r="AC1629" i="1"/>
  <c r="AC1630" i="1"/>
  <c r="AC1631" i="1"/>
  <c r="AC1632" i="1"/>
  <c r="AC1633" i="1"/>
  <c r="AC1634" i="1"/>
  <c r="AC1635" i="1"/>
  <c r="AC1636" i="1"/>
  <c r="AC1637" i="1"/>
  <c r="AC1638" i="1"/>
  <c r="AC1639" i="1"/>
  <c r="AC1640" i="1"/>
  <c r="AC1641" i="1"/>
  <c r="AC1642" i="1"/>
  <c r="AC1643" i="1"/>
  <c r="AC1644" i="1"/>
  <c r="AC1645" i="1"/>
  <c r="AC1646" i="1"/>
  <c r="AC1647" i="1"/>
  <c r="AC1648" i="1"/>
  <c r="AC1649" i="1"/>
  <c r="AC1650" i="1"/>
  <c r="AC1651" i="1"/>
  <c r="AC1652" i="1"/>
  <c r="AC1653" i="1"/>
  <c r="AC1654" i="1"/>
  <c r="AC1655" i="1"/>
  <c r="AC1656" i="1"/>
  <c r="AC1657" i="1"/>
  <c r="AC1658" i="1"/>
  <c r="AC1659" i="1"/>
  <c r="AC1660" i="1"/>
  <c r="AC1661" i="1"/>
  <c r="AC1662" i="1"/>
  <c r="AC1663" i="1"/>
  <c r="AC1664" i="1"/>
  <c r="AC1665" i="1"/>
  <c r="AC1666" i="1"/>
  <c r="AC1667" i="1"/>
  <c r="AC1668" i="1"/>
  <c r="AC1669" i="1"/>
  <c r="AC1670" i="1"/>
  <c r="AC1671" i="1"/>
  <c r="AC1672" i="1"/>
  <c r="AC1673" i="1"/>
  <c r="AC1674" i="1"/>
  <c r="AC1675" i="1"/>
  <c r="AC1676" i="1"/>
  <c r="AC1677" i="1"/>
  <c r="AC1678" i="1"/>
  <c r="AC1679" i="1"/>
  <c r="AC1680" i="1"/>
  <c r="AC1681" i="1"/>
  <c r="AC1682" i="1"/>
  <c r="AC1683" i="1"/>
  <c r="AC1684" i="1"/>
  <c r="AC1685" i="1"/>
  <c r="AC1686" i="1"/>
  <c r="AC1687" i="1"/>
  <c r="AC1688" i="1"/>
  <c r="AC1689" i="1"/>
  <c r="AC1690" i="1"/>
  <c r="AC1691" i="1"/>
  <c r="AC1692" i="1"/>
  <c r="AC1693" i="1"/>
  <c r="AC1694" i="1"/>
  <c r="AC1695" i="1"/>
  <c r="AC1696" i="1"/>
  <c r="AC1697" i="1"/>
  <c r="AC1698" i="1"/>
  <c r="AC1699" i="1"/>
  <c r="AC1700" i="1"/>
  <c r="AC1701" i="1"/>
  <c r="AC1702" i="1"/>
  <c r="AC1703" i="1"/>
  <c r="AC1704" i="1"/>
  <c r="AC1705" i="1"/>
  <c r="AC1706" i="1"/>
  <c r="AC1707" i="1"/>
  <c r="AC1708" i="1"/>
  <c r="AC1709" i="1"/>
  <c r="AC1710" i="1"/>
  <c r="AC1711" i="1"/>
  <c r="AC1712" i="1"/>
  <c r="AC1713" i="1"/>
  <c r="AC1714" i="1"/>
  <c r="AC1715" i="1"/>
  <c r="AC1716" i="1"/>
  <c r="AC1717" i="1"/>
  <c r="AC1718" i="1"/>
  <c r="AC1719" i="1"/>
  <c r="AC1720" i="1"/>
  <c r="AC1721" i="1"/>
  <c r="AC1722" i="1"/>
  <c r="AC1723" i="1"/>
  <c r="AC1724" i="1"/>
  <c r="AC1725" i="1"/>
  <c r="AC1726" i="1"/>
  <c r="AC1727" i="1"/>
  <c r="AC1728" i="1"/>
  <c r="AC1729" i="1"/>
  <c r="AC1730" i="1"/>
  <c r="AC1731" i="1"/>
  <c r="AC1732" i="1"/>
  <c r="AC1733" i="1"/>
  <c r="AC1734" i="1"/>
  <c r="AC1735" i="1"/>
  <c r="AC1736" i="1"/>
  <c r="AC1737" i="1"/>
  <c r="AC1738" i="1"/>
  <c r="AC1739" i="1"/>
  <c r="AC1740" i="1"/>
  <c r="AC1741" i="1"/>
  <c r="AC1742" i="1"/>
  <c r="AC1743" i="1"/>
  <c r="AC1744" i="1"/>
  <c r="AC1745" i="1"/>
  <c r="AC1746" i="1"/>
  <c r="AC1747" i="1"/>
  <c r="AC1748" i="1"/>
  <c r="AC1749" i="1"/>
  <c r="AC1750" i="1"/>
  <c r="AC1751" i="1"/>
  <c r="AC1752" i="1"/>
  <c r="AC1753" i="1"/>
  <c r="AC1754" i="1"/>
  <c r="AC1755" i="1"/>
  <c r="AC1756" i="1"/>
  <c r="AC1757" i="1"/>
  <c r="AC1758" i="1"/>
  <c r="AC1759" i="1"/>
  <c r="AC1760" i="1"/>
  <c r="AC1761" i="1"/>
  <c r="AC1762" i="1"/>
  <c r="AC1763" i="1"/>
  <c r="AC1764" i="1"/>
  <c r="AC1765" i="1"/>
  <c r="AC1766" i="1"/>
  <c r="AC1767" i="1"/>
  <c r="AC1768" i="1"/>
  <c r="AC1769" i="1"/>
  <c r="AC1770" i="1"/>
  <c r="AC1771" i="1"/>
  <c r="AC1772" i="1"/>
  <c r="AC1773" i="1"/>
  <c r="AC1774" i="1"/>
  <c r="AC1775" i="1"/>
  <c r="AC1776" i="1"/>
  <c r="AC1777" i="1"/>
  <c r="AC1778" i="1"/>
  <c r="AC1779" i="1"/>
  <c r="AC1780" i="1"/>
  <c r="AC1781" i="1"/>
  <c r="AC1782" i="1"/>
  <c r="AC1783" i="1"/>
  <c r="AC1784" i="1"/>
  <c r="AC1785" i="1"/>
  <c r="AC1786" i="1"/>
  <c r="AC1787" i="1"/>
  <c r="AC1788" i="1"/>
  <c r="AC1789" i="1"/>
  <c r="AC1790" i="1"/>
  <c r="AC1791" i="1"/>
  <c r="AC1792" i="1"/>
  <c r="AC1793" i="1"/>
  <c r="AC1794" i="1"/>
  <c r="AC1795" i="1"/>
  <c r="AC1796" i="1"/>
  <c r="AC1797" i="1"/>
  <c r="AC1798" i="1"/>
  <c r="AC1799" i="1"/>
  <c r="AC1800" i="1"/>
  <c r="AC1801" i="1"/>
  <c r="AC1802" i="1"/>
  <c r="AC1803" i="1"/>
  <c r="AC1804" i="1"/>
  <c r="AC1805" i="1"/>
  <c r="AC1806" i="1"/>
  <c r="AC1807" i="1"/>
  <c r="AC1808" i="1"/>
  <c r="AC1809" i="1"/>
  <c r="AC1810" i="1"/>
  <c r="AC1811" i="1"/>
  <c r="AC1812" i="1"/>
  <c r="AC1813" i="1"/>
  <c r="AC1814" i="1"/>
  <c r="AC1815" i="1"/>
  <c r="AC1816" i="1"/>
  <c r="AC1817" i="1"/>
  <c r="AC1818" i="1"/>
  <c r="AC1819" i="1"/>
  <c r="AC1820" i="1"/>
  <c r="AC1821" i="1"/>
  <c r="AC1822" i="1"/>
  <c r="AC1823" i="1"/>
  <c r="AC1824" i="1"/>
  <c r="AC1825" i="1"/>
  <c r="AC1826" i="1"/>
  <c r="AC1827" i="1"/>
  <c r="AC1828" i="1"/>
  <c r="AC1829" i="1"/>
  <c r="AC1830" i="1"/>
  <c r="AC1831" i="1"/>
  <c r="AC1832" i="1"/>
  <c r="AC1833" i="1"/>
  <c r="AC1834" i="1"/>
  <c r="AC1835" i="1"/>
  <c r="AC1836" i="1"/>
  <c r="AC1837" i="1"/>
  <c r="AC1838" i="1"/>
  <c r="AC1839" i="1"/>
  <c r="AC1840" i="1"/>
  <c r="AC1841" i="1"/>
  <c r="AC1842" i="1"/>
  <c r="AC1843" i="1"/>
  <c r="AC1844" i="1"/>
  <c r="AC1845" i="1"/>
  <c r="AC1846" i="1"/>
  <c r="AC1847" i="1"/>
  <c r="AC1848" i="1"/>
  <c r="AC1849" i="1"/>
  <c r="AC1850" i="1"/>
  <c r="AC1851" i="1"/>
  <c r="AC1852" i="1"/>
  <c r="AC1853" i="1"/>
  <c r="AC1854" i="1"/>
  <c r="AC1855" i="1"/>
  <c r="AC1856" i="1"/>
  <c r="AC1857" i="1"/>
  <c r="AC1858" i="1"/>
  <c r="AC1859" i="1"/>
  <c r="AC1860" i="1"/>
  <c r="AC1861" i="1"/>
  <c r="AC1862" i="1"/>
  <c r="AC1863" i="1"/>
  <c r="AC1864" i="1"/>
  <c r="AC1865" i="1"/>
  <c r="AC1866" i="1"/>
  <c r="AC1867" i="1"/>
  <c r="AC1868" i="1"/>
  <c r="AC1869" i="1"/>
  <c r="AC1870" i="1"/>
  <c r="AC1871" i="1"/>
  <c r="AC1872" i="1"/>
  <c r="AC1873" i="1"/>
  <c r="AC1874" i="1"/>
  <c r="AC1875" i="1"/>
  <c r="AC1876" i="1"/>
  <c r="AC1877" i="1"/>
  <c r="AC1878" i="1"/>
  <c r="AC1879" i="1"/>
  <c r="AC1880" i="1"/>
  <c r="AC1881" i="1"/>
  <c r="AC1882" i="1"/>
  <c r="AC1883" i="1"/>
  <c r="AC1884" i="1"/>
  <c r="AC1885" i="1"/>
  <c r="AC1886" i="1"/>
  <c r="AC1887" i="1"/>
  <c r="AC1888" i="1"/>
  <c r="AC1889" i="1"/>
  <c r="AC1890" i="1"/>
  <c r="AC1891" i="1"/>
  <c r="AC1892" i="1"/>
  <c r="AC1893" i="1"/>
  <c r="AC1894" i="1"/>
  <c r="AC1895" i="1"/>
  <c r="AC1896" i="1"/>
  <c r="AC1897" i="1"/>
  <c r="AC1898" i="1"/>
  <c r="AC1899" i="1"/>
  <c r="AC1900" i="1"/>
  <c r="AC1901" i="1"/>
  <c r="AC1902" i="1"/>
  <c r="AC1903" i="1"/>
  <c r="AC1904" i="1"/>
  <c r="AC1905" i="1"/>
  <c r="AC1906" i="1"/>
  <c r="AC1907" i="1"/>
  <c r="AC1908" i="1"/>
  <c r="AC1909" i="1"/>
  <c r="AC1910" i="1"/>
  <c r="AC1911" i="1"/>
  <c r="AC1912" i="1"/>
  <c r="AC1913" i="1"/>
  <c r="AC1914" i="1"/>
  <c r="AC1915" i="1"/>
  <c r="AC1916" i="1"/>
  <c r="AC1917" i="1"/>
  <c r="AC1918" i="1"/>
  <c r="AC1919" i="1"/>
  <c r="AC1920" i="1"/>
  <c r="AC1921" i="1"/>
  <c r="AC1922" i="1"/>
  <c r="AC1923" i="1"/>
  <c r="AC1924" i="1"/>
  <c r="AC1925" i="1"/>
  <c r="AC1926" i="1"/>
  <c r="AC1927" i="1"/>
  <c r="AC1928" i="1"/>
  <c r="AC1929" i="1"/>
  <c r="AC1930" i="1"/>
  <c r="AC1931" i="1"/>
  <c r="AC1932" i="1"/>
  <c r="AC1933" i="1"/>
  <c r="AC1934" i="1"/>
  <c r="AC1935" i="1"/>
  <c r="AC1936" i="1"/>
  <c r="AC1937" i="1"/>
  <c r="AC1938" i="1"/>
  <c r="AC1939" i="1"/>
  <c r="AC1940" i="1"/>
  <c r="AC1941" i="1"/>
  <c r="AC1942" i="1"/>
  <c r="AC1943" i="1"/>
  <c r="AC1944" i="1"/>
  <c r="AC1945" i="1"/>
  <c r="AC1946" i="1"/>
  <c r="AC1947" i="1"/>
  <c r="AC1948" i="1"/>
  <c r="AC1949" i="1"/>
  <c r="AC1950" i="1"/>
  <c r="AC1951" i="1"/>
  <c r="AC1952" i="1"/>
  <c r="AC1953" i="1"/>
  <c r="AC1954" i="1"/>
  <c r="AC1955" i="1"/>
  <c r="AC1956" i="1"/>
  <c r="AC1957" i="1"/>
  <c r="AC1958" i="1"/>
  <c r="AC1959" i="1"/>
  <c r="AC1960" i="1"/>
  <c r="AC1961" i="1"/>
  <c r="AC1962" i="1"/>
  <c r="AC1963" i="1"/>
  <c r="AC1964" i="1"/>
  <c r="AC1965" i="1"/>
  <c r="AC1966" i="1"/>
  <c r="AC1967" i="1"/>
  <c r="AC1968" i="1"/>
  <c r="AC1969" i="1"/>
  <c r="AC1970" i="1"/>
  <c r="AC1971" i="1"/>
  <c r="AC1972" i="1"/>
  <c r="AC1973" i="1"/>
  <c r="AC1974" i="1"/>
  <c r="AC1975" i="1"/>
  <c r="AC1976" i="1"/>
  <c r="AC1977" i="1"/>
  <c r="AC1978" i="1"/>
  <c r="AC1979" i="1"/>
  <c r="AC1980" i="1"/>
  <c r="AC1981" i="1"/>
  <c r="AC1982" i="1"/>
  <c r="AC1983" i="1"/>
  <c r="AC1984" i="1"/>
  <c r="AC1985" i="1"/>
  <c r="AC1986" i="1"/>
  <c r="AC1987" i="1"/>
  <c r="AC1988" i="1"/>
  <c r="AC1989" i="1"/>
  <c r="AC1990" i="1"/>
  <c r="AC1991" i="1"/>
  <c r="AC1992" i="1"/>
  <c r="AC1993" i="1"/>
  <c r="AC1994" i="1"/>
  <c r="AC1995" i="1"/>
  <c r="AC1996" i="1"/>
  <c r="AC1997" i="1"/>
  <c r="AC1998" i="1"/>
  <c r="AC1999" i="1"/>
  <c r="AC2000" i="1"/>
  <c r="AC2001" i="1"/>
  <c r="AC2002" i="1"/>
  <c r="AC2003" i="1"/>
  <c r="AC2004" i="1"/>
  <c r="AC2005" i="1"/>
  <c r="AC2006" i="1"/>
  <c r="AC2007" i="1"/>
  <c r="AC2008" i="1"/>
  <c r="AC2009" i="1"/>
  <c r="AC2010" i="1"/>
  <c r="AC2011" i="1"/>
  <c r="AC2012" i="1"/>
  <c r="AC2013" i="1"/>
  <c r="AC2014" i="1"/>
  <c r="AC2015" i="1"/>
  <c r="AC2016" i="1"/>
  <c r="AC2017" i="1"/>
  <c r="AC2018" i="1"/>
  <c r="AC2019" i="1"/>
  <c r="AC2020" i="1"/>
  <c r="AC2021" i="1"/>
  <c r="AC2022" i="1"/>
  <c r="AC2023" i="1"/>
  <c r="AC2024" i="1"/>
  <c r="AC2025" i="1"/>
  <c r="AC2026" i="1"/>
  <c r="AC2027" i="1"/>
  <c r="AC2028" i="1"/>
  <c r="AC2029" i="1"/>
  <c r="AC2030" i="1"/>
  <c r="AC2031" i="1"/>
  <c r="AC2032" i="1"/>
  <c r="AC2033" i="1"/>
  <c r="AC2034" i="1"/>
  <c r="AC2035" i="1"/>
  <c r="AC2036" i="1"/>
  <c r="AC2037" i="1"/>
  <c r="AC2038" i="1"/>
  <c r="AC2039" i="1"/>
  <c r="AC2040" i="1"/>
  <c r="AC2041" i="1"/>
  <c r="AC2042" i="1"/>
  <c r="AC2043" i="1"/>
  <c r="AC2044" i="1"/>
  <c r="AC2045" i="1"/>
  <c r="AC2046" i="1"/>
  <c r="AC2047" i="1"/>
  <c r="AC2048" i="1"/>
  <c r="AC2049" i="1"/>
  <c r="AC2050" i="1"/>
  <c r="AC2051" i="1"/>
  <c r="AC2052" i="1"/>
  <c r="AC2053" i="1"/>
  <c r="AC2054" i="1"/>
  <c r="AC2055" i="1"/>
  <c r="AC2056" i="1"/>
  <c r="AC2057" i="1"/>
  <c r="AC2058" i="1"/>
  <c r="AC2059" i="1"/>
  <c r="AC2060" i="1"/>
  <c r="AC2061" i="1"/>
  <c r="AC2062" i="1"/>
  <c r="AC2063" i="1"/>
  <c r="AC2064" i="1"/>
  <c r="AC2065" i="1"/>
  <c r="AC2066" i="1"/>
  <c r="AC2067" i="1"/>
  <c r="AC2068" i="1"/>
  <c r="AC2069" i="1"/>
  <c r="AC2070" i="1"/>
  <c r="AC2071" i="1"/>
  <c r="AC2072" i="1"/>
  <c r="AC2073" i="1"/>
  <c r="AC2074" i="1"/>
  <c r="AC2075" i="1"/>
  <c r="AC2076" i="1"/>
  <c r="AC2077" i="1"/>
  <c r="AC2078" i="1"/>
  <c r="AC2079" i="1"/>
  <c r="AC2080" i="1"/>
  <c r="AC2081" i="1"/>
  <c r="AC2082" i="1"/>
  <c r="AC2083" i="1"/>
  <c r="AC2084" i="1"/>
  <c r="AC2085" i="1"/>
  <c r="AC2086" i="1"/>
  <c r="AC2087" i="1"/>
  <c r="AC2088" i="1"/>
  <c r="AC2089" i="1"/>
  <c r="AC2090" i="1"/>
  <c r="AC2091" i="1"/>
  <c r="AC2092" i="1"/>
  <c r="AC2093" i="1"/>
  <c r="AC2094" i="1"/>
  <c r="AC2095" i="1"/>
  <c r="AC2096" i="1"/>
  <c r="AC2097" i="1"/>
  <c r="AC2098" i="1"/>
  <c r="AC2099" i="1"/>
  <c r="AC2100" i="1"/>
  <c r="AC2101" i="1"/>
  <c r="AC2102" i="1"/>
  <c r="AC2103" i="1"/>
  <c r="AC2104" i="1"/>
  <c r="AC2105" i="1"/>
  <c r="AC2106" i="1"/>
  <c r="AC2107" i="1"/>
  <c r="AC2108" i="1"/>
  <c r="AC2109" i="1"/>
  <c r="AC2110" i="1"/>
  <c r="AC2111" i="1"/>
  <c r="AC2112" i="1"/>
  <c r="AC2113" i="1"/>
  <c r="AC2114" i="1"/>
  <c r="AC2115" i="1"/>
  <c r="AC2116" i="1"/>
  <c r="AC2117" i="1"/>
  <c r="AC2118" i="1"/>
  <c r="AC2119" i="1"/>
  <c r="AC2120" i="1"/>
  <c r="AC2121" i="1"/>
  <c r="AC2122" i="1"/>
  <c r="AC2123" i="1"/>
  <c r="AC2124" i="1"/>
  <c r="AC2125" i="1"/>
  <c r="AC2126" i="1"/>
  <c r="AC2127" i="1"/>
  <c r="AC2128" i="1"/>
  <c r="AC2129" i="1"/>
  <c r="AC2130" i="1"/>
  <c r="AC2131" i="1"/>
  <c r="AC2132" i="1"/>
  <c r="AC2133" i="1"/>
  <c r="AC2134" i="1"/>
  <c r="AC2135" i="1"/>
  <c r="AC2136" i="1"/>
  <c r="AC2137" i="1"/>
  <c r="AC2138" i="1"/>
  <c r="AC2139" i="1"/>
  <c r="AC2140" i="1"/>
  <c r="AC2141" i="1"/>
  <c r="AC2142" i="1"/>
  <c r="AC2143" i="1"/>
  <c r="AC2144" i="1"/>
  <c r="AC2145" i="1"/>
  <c r="AC2146" i="1"/>
  <c r="AC2147" i="1"/>
  <c r="AC2148" i="1"/>
  <c r="AC2149" i="1"/>
  <c r="AC2150" i="1"/>
  <c r="AC2151" i="1"/>
  <c r="AC2152" i="1"/>
  <c r="AC2153" i="1"/>
  <c r="AC2154" i="1"/>
  <c r="AC2155" i="1"/>
  <c r="AC2156" i="1"/>
  <c r="AC2157" i="1"/>
  <c r="AC2158" i="1"/>
  <c r="AC2159" i="1"/>
  <c r="AC2160" i="1"/>
  <c r="AC2161" i="1"/>
  <c r="AC2162" i="1"/>
  <c r="AC2163" i="1"/>
  <c r="AC2164" i="1"/>
  <c r="AC2165" i="1"/>
  <c r="AC2166" i="1"/>
  <c r="AC2167" i="1"/>
  <c r="AC2168" i="1"/>
  <c r="AC2169" i="1"/>
  <c r="AC2170" i="1"/>
  <c r="AC2171" i="1"/>
  <c r="AC2172" i="1"/>
  <c r="AC2173" i="1"/>
  <c r="AC2174" i="1"/>
  <c r="AC2175" i="1"/>
  <c r="AC2176" i="1"/>
  <c r="AC2177" i="1"/>
  <c r="AC2178" i="1"/>
  <c r="AC2179" i="1"/>
  <c r="AC2180" i="1"/>
  <c r="AC2181" i="1"/>
  <c r="AC2182" i="1"/>
  <c r="AC2183" i="1"/>
  <c r="AC2184" i="1"/>
  <c r="AC2185" i="1"/>
  <c r="AC2186" i="1"/>
  <c r="AC2187" i="1"/>
  <c r="AC2188" i="1"/>
  <c r="AC2189" i="1"/>
  <c r="AC2190" i="1"/>
  <c r="AC2191" i="1"/>
  <c r="AC2192" i="1"/>
  <c r="AC2193" i="1"/>
  <c r="AC2194" i="1"/>
  <c r="AC2195" i="1"/>
  <c r="AC2196" i="1"/>
  <c r="AC2197" i="1"/>
  <c r="AC2198" i="1"/>
  <c r="AC2199" i="1"/>
  <c r="AC2200" i="1"/>
  <c r="AC2201" i="1"/>
  <c r="AC2202" i="1"/>
  <c r="AC2203" i="1"/>
  <c r="AC2204" i="1"/>
  <c r="AC2205" i="1"/>
  <c r="AC2206" i="1"/>
  <c r="AC2207" i="1"/>
  <c r="AC2208" i="1"/>
  <c r="AC2209" i="1"/>
  <c r="AC2210" i="1"/>
  <c r="AC2211" i="1"/>
  <c r="AC2212" i="1"/>
  <c r="AC2213" i="1"/>
  <c r="AC2214" i="1"/>
  <c r="AC2215" i="1"/>
  <c r="AC2216" i="1"/>
  <c r="AC2217" i="1"/>
  <c r="AC2218" i="1"/>
  <c r="AC2219" i="1"/>
  <c r="AC2220" i="1"/>
  <c r="AC2221" i="1"/>
  <c r="AC2222" i="1"/>
  <c r="AC2223" i="1"/>
  <c r="AC2224" i="1"/>
  <c r="AC2225" i="1"/>
  <c r="AC2226" i="1"/>
  <c r="AC2227" i="1"/>
  <c r="AC2228" i="1"/>
  <c r="AC2229" i="1"/>
  <c r="AC2230" i="1"/>
  <c r="AC2231" i="1"/>
  <c r="AC223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4" i="1"/>
  <c r="AB1335" i="1"/>
  <c r="AB1336" i="1"/>
  <c r="AB1337" i="1"/>
  <c r="AB1338" i="1"/>
  <c r="AB1339" i="1"/>
  <c r="AB1340" i="1"/>
  <c r="AB1341" i="1"/>
  <c r="AB1342"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3"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2"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AB1472" i="1"/>
  <c r="AB1473" i="1"/>
  <c r="AB1474" i="1"/>
  <c r="AB1475" i="1"/>
  <c r="AB1476" i="1"/>
  <c r="AB1477" i="1"/>
  <c r="AB1478" i="1"/>
  <c r="AB1479" i="1"/>
  <c r="AB1480" i="1"/>
  <c r="AB1481" i="1"/>
  <c r="AB1482" i="1"/>
  <c r="AB1483" i="1"/>
  <c r="AB1484" i="1"/>
  <c r="AB1485" i="1"/>
  <c r="AB1486" i="1"/>
  <c r="AB1487" i="1"/>
  <c r="AB1488" i="1"/>
  <c r="AB1489" i="1"/>
  <c r="AB1490" i="1"/>
  <c r="AB1491" i="1"/>
  <c r="AB1492" i="1"/>
  <c r="AB1493" i="1"/>
  <c r="AB1494" i="1"/>
  <c r="AB1495" i="1"/>
  <c r="AB1496" i="1"/>
  <c r="AB1497" i="1"/>
  <c r="AB1498" i="1"/>
  <c r="AB1499" i="1"/>
  <c r="AB1500" i="1"/>
  <c r="AB1501" i="1"/>
  <c r="AB1502" i="1"/>
  <c r="AB1503" i="1"/>
  <c r="AB1504" i="1"/>
  <c r="AB1505" i="1"/>
  <c r="AB1506" i="1"/>
  <c r="AB1507" i="1"/>
  <c r="AB1508" i="1"/>
  <c r="AB1509" i="1"/>
  <c r="AB1510" i="1"/>
  <c r="AB1511" i="1"/>
  <c r="AB1512" i="1"/>
  <c r="AB1513" i="1"/>
  <c r="AB1514" i="1"/>
  <c r="AB1515" i="1"/>
  <c r="AB1516" i="1"/>
  <c r="AB1517" i="1"/>
  <c r="AB1518" i="1"/>
  <c r="AB1519" i="1"/>
  <c r="AB1520" i="1"/>
  <c r="AB1521" i="1"/>
  <c r="AB1522" i="1"/>
  <c r="AB1523" i="1"/>
  <c r="AB1524" i="1"/>
  <c r="AB1525" i="1"/>
  <c r="AB1526" i="1"/>
  <c r="AB1527" i="1"/>
  <c r="AB1528" i="1"/>
  <c r="AB1529" i="1"/>
  <c r="AB1530" i="1"/>
  <c r="AB1531" i="1"/>
  <c r="AB1532" i="1"/>
  <c r="AB1533" i="1"/>
  <c r="AB1534" i="1"/>
  <c r="AB1535" i="1"/>
  <c r="AB1536" i="1"/>
  <c r="AB1537" i="1"/>
  <c r="AB1538" i="1"/>
  <c r="AB1539" i="1"/>
  <c r="AB1540" i="1"/>
  <c r="AB1541" i="1"/>
  <c r="AB1542" i="1"/>
  <c r="AB1543" i="1"/>
  <c r="AB1544" i="1"/>
  <c r="AB1545" i="1"/>
  <c r="AB1546" i="1"/>
  <c r="AB1547" i="1"/>
  <c r="AB1548" i="1"/>
  <c r="AB1549" i="1"/>
  <c r="AB1550" i="1"/>
  <c r="AB1551" i="1"/>
  <c r="AB1552" i="1"/>
  <c r="AB1553" i="1"/>
  <c r="AB1554" i="1"/>
  <c r="AB1555" i="1"/>
  <c r="AB1556" i="1"/>
  <c r="AB1557" i="1"/>
  <c r="AB1558" i="1"/>
  <c r="AB1559" i="1"/>
  <c r="AB1560" i="1"/>
  <c r="AB1561" i="1"/>
  <c r="AB1562" i="1"/>
  <c r="AB1563" i="1"/>
  <c r="AB1564" i="1"/>
  <c r="AB1565" i="1"/>
  <c r="AB1566" i="1"/>
  <c r="AB1567" i="1"/>
  <c r="AB1568" i="1"/>
  <c r="AB1569" i="1"/>
  <c r="AB1570" i="1"/>
  <c r="AB1571" i="1"/>
  <c r="AB1572" i="1"/>
  <c r="AB1573" i="1"/>
  <c r="AB1574" i="1"/>
  <c r="AB1575" i="1"/>
  <c r="AB1576" i="1"/>
  <c r="AB1577" i="1"/>
  <c r="AB1578" i="1"/>
  <c r="AB1579" i="1"/>
  <c r="AB1580" i="1"/>
  <c r="AB1581" i="1"/>
  <c r="AB1582" i="1"/>
  <c r="AB1583" i="1"/>
  <c r="AB1584" i="1"/>
  <c r="AB1585" i="1"/>
  <c r="AB1586" i="1"/>
  <c r="AB1587" i="1"/>
  <c r="AB1588" i="1"/>
  <c r="AB1589" i="1"/>
  <c r="AB1590" i="1"/>
  <c r="AB1591" i="1"/>
  <c r="AB1592" i="1"/>
  <c r="AB1593" i="1"/>
  <c r="AB1594" i="1"/>
  <c r="AB1595" i="1"/>
  <c r="AB1596" i="1"/>
  <c r="AB1597" i="1"/>
  <c r="AB1598" i="1"/>
  <c r="AB1599" i="1"/>
  <c r="AB1600" i="1"/>
  <c r="AB1601" i="1"/>
  <c r="AB1602" i="1"/>
  <c r="AB1603" i="1"/>
  <c r="AB1604" i="1"/>
  <c r="AB1605" i="1"/>
  <c r="AB1606" i="1"/>
  <c r="AB1607" i="1"/>
  <c r="AB1608" i="1"/>
  <c r="AB1609" i="1"/>
  <c r="AB1610" i="1"/>
  <c r="AB1611" i="1"/>
  <c r="AB1612" i="1"/>
  <c r="AB1613" i="1"/>
  <c r="AB1614" i="1"/>
  <c r="AB1615" i="1"/>
  <c r="AB1616" i="1"/>
  <c r="AB1617" i="1"/>
  <c r="AB1618" i="1"/>
  <c r="AB1619" i="1"/>
  <c r="AB1620" i="1"/>
  <c r="AB1621" i="1"/>
  <c r="AB1622" i="1"/>
  <c r="AB1623" i="1"/>
  <c r="AB1624" i="1"/>
  <c r="AB1625" i="1"/>
  <c r="AB1626" i="1"/>
  <c r="AB1627" i="1"/>
  <c r="AB1628" i="1"/>
  <c r="AB1629" i="1"/>
  <c r="AB1630" i="1"/>
  <c r="AB1631" i="1"/>
  <c r="AB1632" i="1"/>
  <c r="AB1633" i="1"/>
  <c r="AB1634" i="1"/>
  <c r="AB1635" i="1"/>
  <c r="AB1636" i="1"/>
  <c r="AB1637" i="1"/>
  <c r="AB1638" i="1"/>
  <c r="AB1639" i="1"/>
  <c r="AB1640" i="1"/>
  <c r="AB1641" i="1"/>
  <c r="AB1642" i="1"/>
  <c r="AB1643" i="1"/>
  <c r="AB1644" i="1"/>
  <c r="AB1645" i="1"/>
  <c r="AB1646" i="1"/>
  <c r="AB1647" i="1"/>
  <c r="AB1648" i="1"/>
  <c r="AB1649" i="1"/>
  <c r="AB1650" i="1"/>
  <c r="AB1651" i="1"/>
  <c r="AB1652" i="1"/>
  <c r="AB1653" i="1"/>
  <c r="AB1654" i="1"/>
  <c r="AB1655" i="1"/>
  <c r="AB1656" i="1"/>
  <c r="AB1657" i="1"/>
  <c r="AB1658" i="1"/>
  <c r="AB1659" i="1"/>
  <c r="AB1660" i="1"/>
  <c r="AB1661" i="1"/>
  <c r="AB1662" i="1"/>
  <c r="AB1663" i="1"/>
  <c r="AB1664" i="1"/>
  <c r="AB1665" i="1"/>
  <c r="AB1666" i="1"/>
  <c r="AB1667" i="1"/>
  <c r="AB1668" i="1"/>
  <c r="AB1669" i="1"/>
  <c r="AB1670" i="1"/>
  <c r="AB1671" i="1"/>
  <c r="AB1672" i="1"/>
  <c r="AB1673" i="1"/>
  <c r="AB1674" i="1"/>
  <c r="AB1675" i="1"/>
  <c r="AB1676" i="1"/>
  <c r="AB1677" i="1"/>
  <c r="AB1678" i="1"/>
  <c r="AB1679" i="1"/>
  <c r="AB1680" i="1"/>
  <c r="AB1681" i="1"/>
  <c r="AB1682" i="1"/>
  <c r="AB1683" i="1"/>
  <c r="AB1684" i="1"/>
  <c r="AB1685" i="1"/>
  <c r="AB1686" i="1"/>
  <c r="AB1687" i="1"/>
  <c r="AB1688" i="1"/>
  <c r="AB1689" i="1"/>
  <c r="AB1690" i="1"/>
  <c r="AB1691" i="1"/>
  <c r="AB1692" i="1"/>
  <c r="AB1693" i="1"/>
  <c r="AB1694" i="1"/>
  <c r="AB1695" i="1"/>
  <c r="AB1696" i="1"/>
  <c r="AB1697" i="1"/>
  <c r="AB1698" i="1"/>
  <c r="AB1699" i="1"/>
  <c r="AB1700" i="1"/>
  <c r="AB1701" i="1"/>
  <c r="AB1702" i="1"/>
  <c r="AB1703" i="1"/>
  <c r="AB1704" i="1"/>
  <c r="AB1705" i="1"/>
  <c r="AB1706" i="1"/>
  <c r="AB1707" i="1"/>
  <c r="AB1708" i="1"/>
  <c r="AB1709" i="1"/>
  <c r="AB1710" i="1"/>
  <c r="AB1711" i="1"/>
  <c r="AB1712" i="1"/>
  <c r="AB1713" i="1"/>
  <c r="AB1714" i="1"/>
  <c r="AB1715" i="1"/>
  <c r="AB1716" i="1"/>
  <c r="AB1717" i="1"/>
  <c r="AB1718" i="1"/>
  <c r="AB1719" i="1"/>
  <c r="AB1720" i="1"/>
  <c r="AB1721" i="1"/>
  <c r="AB1722" i="1"/>
  <c r="AB1723" i="1"/>
  <c r="AB1724" i="1"/>
  <c r="AB1725" i="1"/>
  <c r="AB1726" i="1"/>
  <c r="AB1727" i="1"/>
  <c r="AB1728" i="1"/>
  <c r="AB1729" i="1"/>
  <c r="AB1730" i="1"/>
  <c r="AB1731" i="1"/>
  <c r="AB1732" i="1"/>
  <c r="AB1733" i="1"/>
  <c r="AB1734" i="1"/>
  <c r="AB1735" i="1"/>
  <c r="AB1736" i="1"/>
  <c r="AB1737" i="1"/>
  <c r="AB1738" i="1"/>
  <c r="AB1739" i="1"/>
  <c r="AB1740" i="1"/>
  <c r="AB1741" i="1"/>
  <c r="AB1742" i="1"/>
  <c r="AB1743" i="1"/>
  <c r="AB1744" i="1"/>
  <c r="AB1745" i="1"/>
  <c r="AB1746" i="1"/>
  <c r="AB1747" i="1"/>
  <c r="AB1748" i="1"/>
  <c r="AB1749" i="1"/>
  <c r="AB1750" i="1"/>
  <c r="AB1751" i="1"/>
  <c r="AB1752" i="1"/>
  <c r="AB1753" i="1"/>
  <c r="AB1754" i="1"/>
  <c r="AB1755" i="1"/>
  <c r="AB1756" i="1"/>
  <c r="AB1757" i="1"/>
  <c r="AB1758" i="1"/>
  <c r="AB1759" i="1"/>
  <c r="AB1760" i="1"/>
  <c r="AB1761" i="1"/>
  <c r="AB1762" i="1"/>
  <c r="AB1763" i="1"/>
  <c r="AB1764" i="1"/>
  <c r="AB1765" i="1"/>
  <c r="AB1766" i="1"/>
  <c r="AB1767" i="1"/>
  <c r="AB1768" i="1"/>
  <c r="AB1769" i="1"/>
  <c r="AB1770" i="1"/>
  <c r="AB1771" i="1"/>
  <c r="AB1772" i="1"/>
  <c r="AB1773" i="1"/>
  <c r="AB1774" i="1"/>
  <c r="AB1775" i="1"/>
  <c r="AB1776" i="1"/>
  <c r="AB1777" i="1"/>
  <c r="AB1778" i="1"/>
  <c r="AB1779" i="1"/>
  <c r="AB1780" i="1"/>
  <c r="AB1781" i="1"/>
  <c r="AB1782" i="1"/>
  <c r="AB1783" i="1"/>
  <c r="AB1784" i="1"/>
  <c r="AB1785" i="1"/>
  <c r="AB1786" i="1"/>
  <c r="AB1787" i="1"/>
  <c r="AB1788" i="1"/>
  <c r="AB1789" i="1"/>
  <c r="AB1790" i="1"/>
  <c r="AB1791" i="1"/>
  <c r="AB1792" i="1"/>
  <c r="AB1793" i="1"/>
  <c r="AB1794" i="1"/>
  <c r="AB1795" i="1"/>
  <c r="AB1796" i="1"/>
  <c r="AB1797" i="1"/>
  <c r="AB1798" i="1"/>
  <c r="AB1799" i="1"/>
  <c r="AB1800" i="1"/>
  <c r="AB1801" i="1"/>
  <c r="AB1802" i="1"/>
  <c r="AB1803" i="1"/>
  <c r="AB1804" i="1"/>
  <c r="AB1805" i="1"/>
  <c r="AB1806" i="1"/>
  <c r="AB1807" i="1"/>
  <c r="AB1808" i="1"/>
  <c r="AB1809" i="1"/>
  <c r="AB1810" i="1"/>
  <c r="AB1811" i="1"/>
  <c r="AB1812" i="1"/>
  <c r="AB1813" i="1"/>
  <c r="AB1814" i="1"/>
  <c r="AB1815" i="1"/>
  <c r="AB1816" i="1"/>
  <c r="AB1817" i="1"/>
  <c r="AB1818" i="1"/>
  <c r="AB1819" i="1"/>
  <c r="AB1820" i="1"/>
  <c r="AB1821" i="1"/>
  <c r="AB1822" i="1"/>
  <c r="AB1823" i="1"/>
  <c r="AB1824" i="1"/>
  <c r="AB1825" i="1"/>
  <c r="AB1826" i="1"/>
  <c r="AB1827" i="1"/>
  <c r="AB1828" i="1"/>
  <c r="AB1829" i="1"/>
  <c r="AB1830" i="1"/>
  <c r="AB1831" i="1"/>
  <c r="AB1832" i="1"/>
  <c r="AB1833" i="1"/>
  <c r="AB1834" i="1"/>
  <c r="AB1835" i="1"/>
  <c r="AB1836" i="1"/>
  <c r="AB1837" i="1"/>
  <c r="AB1838" i="1"/>
  <c r="AB1839" i="1"/>
  <c r="AB1840" i="1"/>
  <c r="AB1841" i="1"/>
  <c r="AB1842" i="1"/>
  <c r="AB1843" i="1"/>
  <c r="AB1844" i="1"/>
  <c r="AB1845" i="1"/>
  <c r="AB1846" i="1"/>
  <c r="AB1847" i="1"/>
  <c r="AB1848" i="1"/>
  <c r="AB1849" i="1"/>
  <c r="AB1850" i="1"/>
  <c r="AB1851" i="1"/>
  <c r="AB1852" i="1"/>
  <c r="AB1853" i="1"/>
  <c r="AB1854" i="1"/>
  <c r="AB1855" i="1"/>
  <c r="AB1856" i="1"/>
  <c r="AB1857" i="1"/>
  <c r="AB1858" i="1"/>
  <c r="AB1859" i="1"/>
  <c r="AB1860" i="1"/>
  <c r="AB1861" i="1"/>
  <c r="AB1862" i="1"/>
  <c r="AB1863" i="1"/>
  <c r="AB1864" i="1"/>
  <c r="AB1865" i="1"/>
  <c r="AB1866" i="1"/>
  <c r="AB1867" i="1"/>
  <c r="AB1868" i="1"/>
  <c r="AB1869" i="1"/>
  <c r="AB1870" i="1"/>
  <c r="AB1871" i="1"/>
  <c r="AB1872" i="1"/>
  <c r="AB1873" i="1"/>
  <c r="AB1874" i="1"/>
  <c r="AB1875" i="1"/>
  <c r="AB1876" i="1"/>
  <c r="AB1877" i="1"/>
  <c r="AB1878" i="1"/>
  <c r="AB1879" i="1"/>
  <c r="AB1880" i="1"/>
  <c r="AB1881" i="1"/>
  <c r="AB1882" i="1"/>
  <c r="AB1883" i="1"/>
  <c r="AB1884" i="1"/>
  <c r="AB1885" i="1"/>
  <c r="AB1886" i="1"/>
  <c r="AB1887" i="1"/>
  <c r="AB1888" i="1"/>
  <c r="AB1889" i="1"/>
  <c r="AB1890" i="1"/>
  <c r="AB1891" i="1"/>
  <c r="AB1892" i="1"/>
  <c r="AB1893" i="1"/>
  <c r="AB1894" i="1"/>
  <c r="AB1895" i="1"/>
  <c r="AB1896" i="1"/>
  <c r="AB1897" i="1"/>
  <c r="AB1898" i="1"/>
  <c r="AB1899" i="1"/>
  <c r="AB1900" i="1"/>
  <c r="AB1901" i="1"/>
  <c r="AB1902" i="1"/>
  <c r="AB1903" i="1"/>
  <c r="AB1904" i="1"/>
  <c r="AB1905" i="1"/>
  <c r="AB1906" i="1"/>
  <c r="AB1907" i="1"/>
  <c r="AB1908" i="1"/>
  <c r="AB1909" i="1"/>
  <c r="AB1910" i="1"/>
  <c r="AB1911" i="1"/>
  <c r="AB1912" i="1"/>
  <c r="AB1913" i="1"/>
  <c r="AB1914" i="1"/>
  <c r="AB1915" i="1"/>
  <c r="AB1916" i="1"/>
  <c r="AB1917" i="1"/>
  <c r="AB1918" i="1"/>
  <c r="AB1919" i="1"/>
  <c r="AB1920" i="1"/>
  <c r="AB1921" i="1"/>
  <c r="AB1922" i="1"/>
  <c r="AB1923" i="1"/>
  <c r="AB1924" i="1"/>
  <c r="AB1925" i="1"/>
  <c r="AB1926" i="1"/>
  <c r="AB1927" i="1"/>
  <c r="AB1928" i="1"/>
  <c r="AB1929" i="1"/>
  <c r="AB1930" i="1"/>
  <c r="AB1931" i="1"/>
  <c r="AB1932" i="1"/>
  <c r="AB1933" i="1"/>
  <c r="AB1934" i="1"/>
  <c r="AB1935" i="1"/>
  <c r="AB1936" i="1"/>
  <c r="AB1937" i="1"/>
  <c r="AB1938" i="1"/>
  <c r="AB1939" i="1"/>
  <c r="AB1940" i="1"/>
  <c r="AB1941" i="1"/>
  <c r="AB1942" i="1"/>
  <c r="AB1943" i="1"/>
  <c r="AB1944" i="1"/>
  <c r="AB1945" i="1"/>
  <c r="AB1946" i="1"/>
  <c r="AB1947" i="1"/>
  <c r="AB1948" i="1"/>
  <c r="AB1949" i="1"/>
  <c r="AB1950" i="1"/>
  <c r="AB1951" i="1"/>
  <c r="AB1952" i="1"/>
  <c r="AB1953" i="1"/>
  <c r="AB1954" i="1"/>
  <c r="AB1955" i="1"/>
  <c r="AB1956" i="1"/>
  <c r="AB1957" i="1"/>
  <c r="AB1958" i="1"/>
  <c r="AB1959" i="1"/>
  <c r="AB1960" i="1"/>
  <c r="AB1961" i="1"/>
  <c r="AB1962" i="1"/>
  <c r="AB1963" i="1"/>
  <c r="AB1964" i="1"/>
  <c r="AB1965" i="1"/>
  <c r="AB1966" i="1"/>
  <c r="AB1967" i="1"/>
  <c r="AB1968" i="1"/>
  <c r="AB1969" i="1"/>
  <c r="AB1970" i="1"/>
  <c r="AB1971" i="1"/>
  <c r="AB1972" i="1"/>
  <c r="AB1973" i="1"/>
  <c r="AB1974" i="1"/>
  <c r="AB1975" i="1"/>
  <c r="AB1976" i="1"/>
  <c r="AB1977" i="1"/>
  <c r="AB1978" i="1"/>
  <c r="AB1979" i="1"/>
  <c r="AB1980" i="1"/>
  <c r="AB1981" i="1"/>
  <c r="AB1982" i="1"/>
  <c r="AB1983" i="1"/>
  <c r="AB1984" i="1"/>
  <c r="AB1985" i="1"/>
  <c r="AB1986" i="1"/>
  <c r="AB1987" i="1"/>
  <c r="AB1988" i="1"/>
  <c r="AB1989" i="1"/>
  <c r="AB1990" i="1"/>
  <c r="AB1991" i="1"/>
  <c r="AB1992" i="1"/>
  <c r="AB1993" i="1"/>
  <c r="AB1994" i="1"/>
  <c r="AB1995" i="1"/>
  <c r="AB1996" i="1"/>
  <c r="AB1997" i="1"/>
  <c r="AB1998" i="1"/>
  <c r="AB1999" i="1"/>
  <c r="AB2000" i="1"/>
  <c r="AB2001" i="1"/>
  <c r="AB2002" i="1"/>
  <c r="AB2003" i="1"/>
  <c r="AB2004" i="1"/>
  <c r="AB2005" i="1"/>
  <c r="AB2006" i="1"/>
  <c r="AB2007" i="1"/>
  <c r="AB2008" i="1"/>
  <c r="AB2009" i="1"/>
  <c r="AB2010" i="1"/>
  <c r="AB2011" i="1"/>
  <c r="AB2012" i="1"/>
  <c r="AB2013" i="1"/>
  <c r="AB2014" i="1"/>
  <c r="AB2015" i="1"/>
  <c r="AB2016" i="1"/>
  <c r="AB2017" i="1"/>
  <c r="AB2018" i="1"/>
  <c r="AB2019" i="1"/>
  <c r="AB2020" i="1"/>
  <c r="AB2021" i="1"/>
  <c r="AB2022" i="1"/>
  <c r="AB2023" i="1"/>
  <c r="AB2024" i="1"/>
  <c r="AB2025" i="1"/>
  <c r="AB2026" i="1"/>
  <c r="AB2027" i="1"/>
  <c r="AB2028" i="1"/>
  <c r="AB2029" i="1"/>
  <c r="AB2030" i="1"/>
  <c r="AB2031" i="1"/>
  <c r="AB2032" i="1"/>
  <c r="AB2033" i="1"/>
  <c r="AB2034" i="1"/>
  <c r="AB2035" i="1"/>
  <c r="AB2036" i="1"/>
  <c r="AB2037" i="1"/>
  <c r="AB2038" i="1"/>
  <c r="AB2039" i="1"/>
  <c r="AB2040" i="1"/>
  <c r="AB2041" i="1"/>
  <c r="AB2042" i="1"/>
  <c r="AB2043" i="1"/>
  <c r="AB2044" i="1"/>
  <c r="AB2045" i="1"/>
  <c r="AB2046" i="1"/>
  <c r="AB2047" i="1"/>
  <c r="AB2048" i="1"/>
  <c r="AB2049" i="1"/>
  <c r="AB2050" i="1"/>
  <c r="AB2051" i="1"/>
  <c r="AB2052" i="1"/>
  <c r="AB2053" i="1"/>
  <c r="AB2054" i="1"/>
  <c r="AB2055" i="1"/>
  <c r="AB2056" i="1"/>
  <c r="AB2057" i="1"/>
  <c r="AB2058" i="1"/>
  <c r="AB2059" i="1"/>
  <c r="AB2060" i="1"/>
  <c r="AB2061" i="1"/>
  <c r="AB2062" i="1"/>
  <c r="AB2063" i="1"/>
  <c r="AB2064" i="1"/>
  <c r="AB2065" i="1"/>
  <c r="AB2066" i="1"/>
  <c r="AB2067" i="1"/>
  <c r="AB2068" i="1"/>
  <c r="AB2069" i="1"/>
  <c r="AB2070" i="1"/>
  <c r="AB2071" i="1"/>
  <c r="AB2072" i="1"/>
  <c r="AB2073" i="1"/>
  <c r="AB2074" i="1"/>
  <c r="AB2075" i="1"/>
  <c r="AB2076" i="1"/>
  <c r="AB2077" i="1"/>
  <c r="AB2078" i="1"/>
  <c r="AB2079" i="1"/>
  <c r="AB2080" i="1"/>
  <c r="AB2081" i="1"/>
  <c r="AB2082" i="1"/>
  <c r="AB2083" i="1"/>
  <c r="AB2084" i="1"/>
  <c r="AB2085" i="1"/>
  <c r="AB2086" i="1"/>
  <c r="AB2087" i="1"/>
  <c r="AB2088" i="1"/>
  <c r="AB2089" i="1"/>
  <c r="AB2090" i="1"/>
  <c r="AB2091" i="1"/>
  <c r="AB2092" i="1"/>
  <c r="AB2093" i="1"/>
  <c r="AB2094" i="1"/>
  <c r="AB2095" i="1"/>
  <c r="AB2096" i="1"/>
  <c r="AB2097" i="1"/>
  <c r="AB2098" i="1"/>
  <c r="AB2099" i="1"/>
  <c r="AB2100" i="1"/>
  <c r="AB2101" i="1"/>
  <c r="AB2102" i="1"/>
  <c r="AB2103" i="1"/>
  <c r="AB2104" i="1"/>
  <c r="AB2105" i="1"/>
  <c r="AB2106" i="1"/>
  <c r="AB2107" i="1"/>
  <c r="AB2108" i="1"/>
  <c r="AB2109" i="1"/>
  <c r="AB2110" i="1"/>
  <c r="AB2111" i="1"/>
  <c r="AB2112" i="1"/>
  <c r="AB2113" i="1"/>
  <c r="AB2114" i="1"/>
  <c r="AB2115" i="1"/>
  <c r="AB2116" i="1"/>
  <c r="AB2117" i="1"/>
  <c r="AB2118" i="1"/>
  <c r="AB2119" i="1"/>
  <c r="AB2120" i="1"/>
  <c r="AB2121" i="1"/>
  <c r="AB2122" i="1"/>
  <c r="AB2123" i="1"/>
  <c r="AB2124" i="1"/>
  <c r="AB2125" i="1"/>
  <c r="AB2126" i="1"/>
  <c r="AB2127" i="1"/>
  <c r="AB2128" i="1"/>
  <c r="AB2129" i="1"/>
  <c r="AB2130" i="1"/>
  <c r="AB2131" i="1"/>
  <c r="AB2132" i="1"/>
  <c r="AB2133" i="1"/>
  <c r="AB2134" i="1"/>
  <c r="AB2135" i="1"/>
  <c r="AB2136" i="1"/>
  <c r="AB2137" i="1"/>
  <c r="AB2138" i="1"/>
  <c r="AB2139" i="1"/>
  <c r="AB2140" i="1"/>
  <c r="AB2141" i="1"/>
  <c r="AB2142" i="1"/>
  <c r="AB2143" i="1"/>
  <c r="AB2144" i="1"/>
  <c r="AB2145" i="1"/>
  <c r="AB2146" i="1"/>
  <c r="AB2147" i="1"/>
  <c r="AB2148" i="1"/>
  <c r="AB2149" i="1"/>
  <c r="AB2150" i="1"/>
  <c r="AB2151" i="1"/>
  <c r="AB2152" i="1"/>
  <c r="AB2153" i="1"/>
  <c r="AB2154" i="1"/>
  <c r="AB2155" i="1"/>
  <c r="AB2156" i="1"/>
  <c r="AB2157" i="1"/>
  <c r="AB2158" i="1"/>
  <c r="AB2159" i="1"/>
  <c r="AB2160" i="1"/>
  <c r="AB2161" i="1"/>
  <c r="AB2162" i="1"/>
  <c r="AB2163" i="1"/>
  <c r="AB2164" i="1"/>
  <c r="AB2165" i="1"/>
  <c r="AB2166" i="1"/>
  <c r="AB2167" i="1"/>
  <c r="AB2168" i="1"/>
  <c r="AB2169" i="1"/>
  <c r="AB2170" i="1"/>
  <c r="AB2171" i="1"/>
  <c r="AB2172" i="1"/>
  <c r="AB2173" i="1"/>
  <c r="AB2174" i="1"/>
  <c r="AB2175" i="1"/>
  <c r="AB2176" i="1"/>
  <c r="AB2177" i="1"/>
  <c r="AB2178" i="1"/>
  <c r="AB2179" i="1"/>
  <c r="AB2180" i="1"/>
  <c r="AB2181" i="1"/>
  <c r="AB2182" i="1"/>
  <c r="AB2183" i="1"/>
  <c r="AB2184" i="1"/>
  <c r="AB2185" i="1"/>
  <c r="AB2186" i="1"/>
  <c r="AB2187" i="1"/>
  <c r="AB2188" i="1"/>
  <c r="AB2189" i="1"/>
  <c r="AB2190" i="1"/>
  <c r="AB2191" i="1"/>
  <c r="AB2192" i="1"/>
  <c r="AB2193" i="1"/>
  <c r="AB2194" i="1"/>
  <c r="AB2195" i="1"/>
  <c r="AB2196" i="1"/>
  <c r="AB2197" i="1"/>
  <c r="AB2198" i="1"/>
  <c r="AB2199" i="1"/>
  <c r="AB2200" i="1"/>
  <c r="AB2201" i="1"/>
  <c r="AB2202" i="1"/>
  <c r="AB2203" i="1"/>
  <c r="AB2204" i="1"/>
  <c r="AB2205" i="1"/>
  <c r="AB2206" i="1"/>
  <c r="AB2207" i="1"/>
  <c r="AB2208" i="1"/>
  <c r="AB2209" i="1"/>
  <c r="AB2210" i="1"/>
  <c r="AB2211" i="1"/>
  <c r="AB2212" i="1"/>
  <c r="AB2213" i="1"/>
  <c r="AB2214" i="1"/>
  <c r="AB2215" i="1"/>
  <c r="AB2216" i="1"/>
  <c r="AB2217" i="1"/>
  <c r="AB2218" i="1"/>
  <c r="AB2219" i="1"/>
  <c r="AB2220" i="1"/>
  <c r="AB2221" i="1"/>
  <c r="AB2222" i="1"/>
  <c r="AB2223" i="1"/>
  <c r="AB2224" i="1"/>
  <c r="AB2225" i="1"/>
  <c r="AB2226" i="1"/>
  <c r="AB2227" i="1"/>
  <c r="AB2228" i="1"/>
  <c r="AB2229" i="1"/>
  <c r="AB2230" i="1"/>
  <c r="AB2231" i="1"/>
  <c r="AB223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AU68" i="1"/>
  <c r="AU69" i="1"/>
  <c r="AU70" i="1"/>
  <c r="AU71" i="1"/>
  <c r="AU72" i="1"/>
  <c r="AU73" i="1"/>
  <c r="AU74" i="1"/>
  <c r="AU75" i="1"/>
  <c r="AU76" i="1"/>
  <c r="AU77" i="1"/>
  <c r="AU78" i="1"/>
  <c r="AU79" i="1"/>
  <c r="AU80" i="1"/>
  <c r="AU81" i="1"/>
  <c r="AU82" i="1"/>
  <c r="AU83" i="1"/>
  <c r="AU84" i="1"/>
  <c r="AU85" i="1"/>
  <c r="AU86" i="1"/>
  <c r="AU87" i="1"/>
  <c r="AU88" i="1"/>
  <c r="AU89" i="1"/>
  <c r="AU90" i="1"/>
  <c r="AU91" i="1"/>
  <c r="AU92" i="1"/>
  <c r="AU93" i="1"/>
  <c r="AU94" i="1"/>
  <c r="AU95" i="1"/>
  <c r="AU96" i="1"/>
  <c r="AU97" i="1"/>
  <c r="AU98" i="1"/>
  <c r="AU99" i="1"/>
  <c r="AU100" i="1"/>
  <c r="AU101" i="1"/>
  <c r="AU102" i="1"/>
  <c r="AU103" i="1"/>
  <c r="AU104" i="1"/>
  <c r="AU105" i="1"/>
  <c r="AU106" i="1"/>
  <c r="AU107" i="1"/>
  <c r="AU108" i="1"/>
  <c r="AU109" i="1"/>
  <c r="AU110" i="1"/>
  <c r="AU111" i="1"/>
  <c r="AU112" i="1"/>
  <c r="AU113" i="1"/>
  <c r="AU114" i="1"/>
  <c r="AU115" i="1"/>
  <c r="AU116" i="1"/>
  <c r="AU117" i="1"/>
  <c r="AU118" i="1"/>
  <c r="AU119" i="1"/>
  <c r="AU120" i="1"/>
  <c r="AU121" i="1"/>
  <c r="AU122" i="1"/>
  <c r="AU123" i="1"/>
  <c r="AU124" i="1"/>
  <c r="AU125" i="1"/>
  <c r="AU126" i="1"/>
  <c r="AU127" i="1"/>
  <c r="AU128" i="1"/>
  <c r="AU129" i="1"/>
  <c r="AU130" i="1"/>
  <c r="AU131" i="1"/>
  <c r="AU132" i="1"/>
  <c r="AU133" i="1"/>
  <c r="AU134" i="1"/>
  <c r="AU135" i="1"/>
  <c r="AU136" i="1"/>
  <c r="AU137" i="1"/>
  <c r="AU138" i="1"/>
  <c r="AU139" i="1"/>
  <c r="AU140" i="1"/>
  <c r="AU141" i="1"/>
  <c r="AU142" i="1"/>
  <c r="AU143" i="1"/>
  <c r="AU144" i="1"/>
  <c r="AU145" i="1"/>
  <c r="AU146" i="1"/>
  <c r="AU147" i="1"/>
  <c r="AU148" i="1"/>
  <c r="AU149" i="1"/>
  <c r="AU150" i="1"/>
  <c r="AU151" i="1"/>
  <c r="AU152" i="1"/>
  <c r="AU153" i="1"/>
  <c r="AU154" i="1"/>
  <c r="AU155" i="1"/>
  <c r="AU156" i="1"/>
  <c r="AU157" i="1"/>
  <c r="AU158" i="1"/>
  <c r="AU159" i="1"/>
  <c r="AU160" i="1"/>
  <c r="AU161" i="1"/>
  <c r="AU162" i="1"/>
  <c r="AU163" i="1"/>
  <c r="AU164" i="1"/>
  <c r="AU165" i="1"/>
  <c r="AU166" i="1"/>
  <c r="AU167" i="1"/>
  <c r="AU168" i="1"/>
  <c r="AU169" i="1"/>
  <c r="AU170" i="1"/>
  <c r="AU171" i="1"/>
  <c r="AU172" i="1"/>
  <c r="AU173" i="1"/>
  <c r="AU174" i="1"/>
  <c r="AU175" i="1"/>
  <c r="AU176" i="1"/>
  <c r="AU177" i="1"/>
  <c r="AU178" i="1"/>
  <c r="AU179" i="1"/>
  <c r="AU180" i="1"/>
  <c r="AU181" i="1"/>
  <c r="AU182" i="1"/>
  <c r="AU183" i="1"/>
  <c r="AU184" i="1"/>
  <c r="AU185" i="1"/>
  <c r="AU186" i="1"/>
  <c r="AU187" i="1"/>
  <c r="AU188" i="1"/>
  <c r="AU189" i="1"/>
  <c r="AU190" i="1"/>
  <c r="AU191" i="1"/>
  <c r="AU192" i="1"/>
  <c r="AU193" i="1"/>
  <c r="AU194" i="1"/>
  <c r="AU195" i="1"/>
  <c r="AU196" i="1"/>
  <c r="AU197" i="1"/>
  <c r="AU198" i="1"/>
  <c r="AU199" i="1"/>
  <c r="AU200" i="1"/>
  <c r="AU201" i="1"/>
  <c r="AU202" i="1"/>
  <c r="AU203" i="1"/>
  <c r="AU204" i="1"/>
  <c r="AU205" i="1"/>
  <c r="AU206" i="1"/>
  <c r="AU207" i="1"/>
  <c r="AU208" i="1"/>
  <c r="AU209" i="1"/>
  <c r="AU210" i="1"/>
  <c r="AU211" i="1"/>
  <c r="AU212" i="1"/>
  <c r="AU213" i="1"/>
  <c r="AU214" i="1"/>
  <c r="AU215" i="1"/>
  <c r="AU216" i="1"/>
  <c r="AU217" i="1"/>
  <c r="AU218" i="1"/>
  <c r="AU219" i="1"/>
  <c r="AU220" i="1"/>
  <c r="AU221" i="1"/>
  <c r="AU222" i="1"/>
  <c r="AU223" i="1"/>
  <c r="AU224" i="1"/>
  <c r="AU225" i="1"/>
  <c r="AU226" i="1"/>
  <c r="AU227" i="1"/>
  <c r="AU228" i="1"/>
  <c r="AU229" i="1"/>
  <c r="AU230" i="1"/>
  <c r="AU231" i="1"/>
  <c r="AU232" i="1"/>
  <c r="AU233" i="1"/>
  <c r="AU234" i="1"/>
  <c r="AU235" i="1"/>
  <c r="AU236" i="1"/>
  <c r="AU237" i="1"/>
  <c r="AU238" i="1"/>
  <c r="AU239" i="1"/>
  <c r="AU240" i="1"/>
  <c r="AU241" i="1"/>
  <c r="AU242" i="1"/>
  <c r="AU243" i="1"/>
  <c r="AU244" i="1"/>
  <c r="AU245" i="1"/>
  <c r="AU246" i="1"/>
  <c r="AU247" i="1"/>
  <c r="AU248" i="1"/>
  <c r="AU249" i="1"/>
  <c r="AU250" i="1"/>
  <c r="AU251" i="1"/>
  <c r="AU252" i="1"/>
  <c r="AU253" i="1"/>
  <c r="AU254" i="1"/>
  <c r="AU255" i="1"/>
  <c r="AU256" i="1"/>
  <c r="AU257" i="1"/>
  <c r="AU258" i="1"/>
  <c r="AU259" i="1"/>
  <c r="AU260" i="1"/>
  <c r="AU261" i="1"/>
  <c r="AU262" i="1"/>
  <c r="AU263" i="1"/>
  <c r="AU264" i="1"/>
  <c r="AU265" i="1"/>
  <c r="AU266" i="1"/>
  <c r="AU267" i="1"/>
  <c r="AU268" i="1"/>
  <c r="AU269" i="1"/>
  <c r="AU270" i="1"/>
  <c r="AU271" i="1"/>
  <c r="AU272" i="1"/>
  <c r="AU273" i="1"/>
  <c r="AU274" i="1"/>
  <c r="AU275" i="1"/>
  <c r="AU276" i="1"/>
  <c r="AU277" i="1"/>
  <c r="AU278" i="1"/>
  <c r="AU279" i="1"/>
  <c r="AU280" i="1"/>
  <c r="AU281" i="1"/>
  <c r="AU282" i="1"/>
  <c r="AU283" i="1"/>
  <c r="AU284" i="1"/>
  <c r="AU285" i="1"/>
  <c r="AU286" i="1"/>
  <c r="AU287" i="1"/>
  <c r="AU288" i="1"/>
  <c r="AU289" i="1"/>
  <c r="AU290" i="1"/>
  <c r="AU291" i="1"/>
  <c r="AU292" i="1"/>
  <c r="AU293" i="1"/>
  <c r="AU294" i="1"/>
  <c r="AU295" i="1"/>
  <c r="AU296" i="1"/>
  <c r="AU297" i="1"/>
  <c r="AU298" i="1"/>
  <c r="AU299" i="1"/>
  <c r="AU300" i="1"/>
  <c r="AU301" i="1"/>
  <c r="AU302" i="1"/>
  <c r="AU303" i="1"/>
  <c r="AU304" i="1"/>
  <c r="AU305" i="1"/>
  <c r="AU306" i="1"/>
  <c r="AU307" i="1"/>
  <c r="AU308" i="1"/>
  <c r="AU309" i="1"/>
  <c r="AU310" i="1"/>
  <c r="AU311" i="1"/>
  <c r="AU312" i="1"/>
  <c r="AU313" i="1"/>
  <c r="AU314" i="1"/>
  <c r="AU315" i="1"/>
  <c r="AU316" i="1"/>
  <c r="AU317" i="1"/>
  <c r="AU318" i="1"/>
  <c r="AU319" i="1"/>
  <c r="AU320" i="1"/>
  <c r="AU321" i="1"/>
  <c r="AU322" i="1"/>
  <c r="AU323" i="1"/>
  <c r="AU324" i="1"/>
  <c r="AU325" i="1"/>
  <c r="AU326" i="1"/>
  <c r="AU327" i="1"/>
  <c r="AU328" i="1"/>
  <c r="AU329" i="1"/>
  <c r="AU330" i="1"/>
  <c r="AU331" i="1"/>
  <c r="AU332" i="1"/>
  <c r="AU333" i="1"/>
  <c r="AU334" i="1"/>
  <c r="AU335" i="1"/>
  <c r="AU336" i="1"/>
  <c r="AU337" i="1"/>
  <c r="AU338" i="1"/>
  <c r="AU339" i="1"/>
  <c r="AU340" i="1"/>
  <c r="AU341" i="1"/>
  <c r="AU342" i="1"/>
  <c r="AU343" i="1"/>
  <c r="AU344" i="1"/>
  <c r="AU345" i="1"/>
  <c r="AU346" i="1"/>
  <c r="AU347" i="1"/>
  <c r="AU348" i="1"/>
  <c r="AU349" i="1"/>
  <c r="AU350" i="1"/>
  <c r="AU351" i="1"/>
  <c r="AU352" i="1"/>
  <c r="AU353" i="1"/>
  <c r="AU354" i="1"/>
  <c r="AU355" i="1"/>
  <c r="AU356" i="1"/>
  <c r="AU357" i="1"/>
  <c r="AU358" i="1"/>
  <c r="AU359" i="1"/>
  <c r="AU360" i="1"/>
  <c r="AU361" i="1"/>
  <c r="AU362" i="1"/>
  <c r="AU363" i="1"/>
  <c r="AU364" i="1"/>
  <c r="AU365" i="1"/>
  <c r="AU366" i="1"/>
  <c r="AU367" i="1"/>
  <c r="AU368" i="1"/>
  <c r="AU369" i="1"/>
  <c r="AU370" i="1"/>
  <c r="AU371" i="1"/>
  <c r="AU372" i="1"/>
  <c r="AU373" i="1"/>
  <c r="AU374" i="1"/>
  <c r="AU375" i="1"/>
  <c r="AU376" i="1"/>
  <c r="AU377" i="1"/>
  <c r="AU378" i="1"/>
  <c r="AU379" i="1"/>
  <c r="AU380" i="1"/>
  <c r="AU381" i="1"/>
  <c r="AU382" i="1"/>
  <c r="AU383" i="1"/>
  <c r="AU384" i="1"/>
  <c r="AU385" i="1"/>
  <c r="AU386" i="1"/>
  <c r="AU387" i="1"/>
  <c r="AU388" i="1"/>
  <c r="AU389" i="1"/>
  <c r="AU390" i="1"/>
  <c r="AU391" i="1"/>
  <c r="AU392" i="1"/>
  <c r="AU393" i="1"/>
  <c r="AU394" i="1"/>
  <c r="AU395" i="1"/>
  <c r="AU396" i="1"/>
  <c r="AU397" i="1"/>
  <c r="AU398" i="1"/>
  <c r="AU399" i="1"/>
  <c r="AU400" i="1"/>
  <c r="AU401" i="1"/>
  <c r="AU402" i="1"/>
  <c r="AU403" i="1"/>
  <c r="AU404" i="1"/>
  <c r="AU405" i="1"/>
  <c r="AU406" i="1"/>
  <c r="AU407" i="1"/>
  <c r="AU408" i="1"/>
  <c r="AU409" i="1"/>
  <c r="AU410" i="1"/>
  <c r="AU411" i="1"/>
  <c r="AU412" i="1"/>
  <c r="AU413" i="1"/>
  <c r="AU414" i="1"/>
  <c r="AU415" i="1"/>
  <c r="AU416" i="1"/>
  <c r="AU417" i="1"/>
  <c r="AU418" i="1"/>
  <c r="AU419" i="1"/>
  <c r="AU420" i="1"/>
  <c r="AU421" i="1"/>
  <c r="AU422" i="1"/>
  <c r="AU423" i="1"/>
  <c r="AU424" i="1"/>
  <c r="AU425" i="1"/>
  <c r="AU426" i="1"/>
  <c r="AU427" i="1"/>
  <c r="AU428" i="1"/>
  <c r="AU429" i="1"/>
  <c r="AU430" i="1"/>
  <c r="AU431" i="1"/>
  <c r="AU432" i="1"/>
  <c r="AU433" i="1"/>
  <c r="AU434" i="1"/>
  <c r="AU435" i="1"/>
  <c r="AU436" i="1"/>
  <c r="AU437" i="1"/>
  <c r="AU438" i="1"/>
  <c r="AU439" i="1"/>
  <c r="AU440" i="1"/>
  <c r="AU441" i="1"/>
  <c r="AU442" i="1"/>
  <c r="AU443" i="1"/>
  <c r="AU444" i="1"/>
  <c r="AU445" i="1"/>
  <c r="AU446" i="1"/>
  <c r="AU447" i="1"/>
  <c r="AU448" i="1"/>
  <c r="AU449" i="1"/>
  <c r="AU450" i="1"/>
  <c r="AU451" i="1"/>
  <c r="AU452" i="1"/>
  <c r="AU453" i="1"/>
  <c r="AU454" i="1"/>
  <c r="AU455" i="1"/>
  <c r="AU456" i="1"/>
  <c r="AU457" i="1"/>
  <c r="AU458" i="1"/>
  <c r="AU459" i="1"/>
  <c r="AU460" i="1"/>
  <c r="AU461" i="1"/>
  <c r="AU462" i="1"/>
  <c r="AU463" i="1"/>
  <c r="AU464" i="1"/>
  <c r="AU465" i="1"/>
  <c r="AU466" i="1"/>
  <c r="AU467" i="1"/>
  <c r="AU468" i="1"/>
  <c r="AU469" i="1"/>
  <c r="AU470" i="1"/>
  <c r="AU471" i="1"/>
  <c r="AU472" i="1"/>
  <c r="AU473" i="1"/>
  <c r="AU474" i="1"/>
  <c r="AU475" i="1"/>
  <c r="AU476" i="1"/>
  <c r="AU477" i="1"/>
  <c r="AU478" i="1"/>
  <c r="AU479" i="1"/>
  <c r="AU480" i="1"/>
  <c r="AU481" i="1"/>
  <c r="AU482" i="1"/>
  <c r="AU483" i="1"/>
  <c r="AU484" i="1"/>
  <c r="AU485" i="1"/>
  <c r="AU486" i="1"/>
  <c r="AU487" i="1"/>
  <c r="AU488" i="1"/>
  <c r="AU489" i="1"/>
  <c r="AU490" i="1"/>
  <c r="AU491" i="1"/>
  <c r="AU492" i="1"/>
  <c r="AU493" i="1"/>
  <c r="AU494" i="1"/>
  <c r="AU495" i="1"/>
  <c r="AU496" i="1"/>
  <c r="AU497" i="1"/>
  <c r="AU498" i="1"/>
  <c r="AU499" i="1"/>
  <c r="AU500" i="1"/>
  <c r="AU501" i="1"/>
  <c r="AU502" i="1"/>
  <c r="AU503" i="1"/>
  <c r="AU504" i="1"/>
  <c r="AU505" i="1"/>
  <c r="AU506" i="1"/>
  <c r="AU507" i="1"/>
  <c r="AU508" i="1"/>
  <c r="AU509" i="1"/>
  <c r="AU510" i="1"/>
  <c r="AU511" i="1"/>
  <c r="AU512" i="1"/>
  <c r="AU513" i="1"/>
  <c r="AU514" i="1"/>
  <c r="AU515" i="1"/>
  <c r="AU516" i="1"/>
  <c r="AU517" i="1"/>
  <c r="AU518" i="1"/>
  <c r="AU519" i="1"/>
  <c r="AU520" i="1"/>
  <c r="AU521" i="1"/>
  <c r="AU522" i="1"/>
  <c r="AU523" i="1"/>
  <c r="AU524" i="1"/>
  <c r="AU525" i="1"/>
  <c r="AU526" i="1"/>
  <c r="AU527" i="1"/>
  <c r="AU528" i="1"/>
  <c r="AU529" i="1"/>
  <c r="AU530" i="1"/>
  <c r="AU531" i="1"/>
  <c r="AU532" i="1"/>
  <c r="AU533" i="1"/>
  <c r="AU534" i="1"/>
  <c r="AU535" i="1"/>
  <c r="AU536" i="1"/>
  <c r="AU537" i="1"/>
  <c r="AU538" i="1"/>
  <c r="AU539" i="1"/>
  <c r="AU540" i="1"/>
  <c r="AU541" i="1"/>
  <c r="AU542" i="1"/>
  <c r="AU543" i="1"/>
  <c r="AU544" i="1"/>
  <c r="AU545" i="1"/>
  <c r="AU546" i="1"/>
  <c r="AU547" i="1"/>
  <c r="AU548" i="1"/>
  <c r="AU549" i="1"/>
  <c r="AU550" i="1"/>
  <c r="AU551" i="1"/>
  <c r="AU552" i="1"/>
  <c r="AU553" i="1"/>
  <c r="AU554" i="1"/>
  <c r="AU555" i="1"/>
  <c r="AU556" i="1"/>
  <c r="AU557" i="1"/>
  <c r="AU558" i="1"/>
  <c r="AU559" i="1"/>
  <c r="AU560" i="1"/>
  <c r="AU561" i="1"/>
  <c r="AU562" i="1"/>
  <c r="AU563" i="1"/>
  <c r="AU564" i="1"/>
  <c r="AU565" i="1"/>
  <c r="AU566" i="1"/>
  <c r="AU567" i="1"/>
  <c r="AU568" i="1"/>
  <c r="AU569" i="1"/>
  <c r="AU570" i="1"/>
  <c r="AU571" i="1"/>
  <c r="AU572" i="1"/>
  <c r="AU573" i="1"/>
  <c r="AU574" i="1"/>
  <c r="AU575" i="1"/>
  <c r="AU576" i="1"/>
  <c r="AU577" i="1"/>
  <c r="AU578" i="1"/>
  <c r="AU579" i="1"/>
  <c r="AU580" i="1"/>
  <c r="AU581" i="1"/>
  <c r="AU582" i="1"/>
  <c r="AU583" i="1"/>
  <c r="AU584" i="1"/>
  <c r="AU585" i="1"/>
  <c r="AU586" i="1"/>
  <c r="AU587" i="1"/>
  <c r="AU588" i="1"/>
  <c r="AU589" i="1"/>
  <c r="AU590" i="1"/>
  <c r="AU591" i="1"/>
  <c r="AU592" i="1"/>
  <c r="AU593" i="1"/>
  <c r="AU594" i="1"/>
  <c r="AU595" i="1"/>
  <c r="AU596" i="1"/>
  <c r="AU597" i="1"/>
  <c r="AU598" i="1"/>
  <c r="AU599" i="1"/>
  <c r="AU600" i="1"/>
  <c r="AU601" i="1"/>
  <c r="AU602" i="1"/>
  <c r="AU603" i="1"/>
  <c r="AU604" i="1"/>
  <c r="AU605" i="1"/>
  <c r="AU606" i="1"/>
  <c r="AU607" i="1"/>
  <c r="AU608" i="1"/>
  <c r="AU609" i="1"/>
  <c r="AU610" i="1"/>
  <c r="AU611" i="1"/>
  <c r="AU612" i="1"/>
  <c r="AU613" i="1"/>
  <c r="AU614" i="1"/>
  <c r="AU615" i="1"/>
  <c r="AU616" i="1"/>
  <c r="AU617" i="1"/>
  <c r="AU618" i="1"/>
  <c r="AU619" i="1"/>
  <c r="AU620" i="1"/>
  <c r="AU621" i="1"/>
  <c r="AU622" i="1"/>
  <c r="AU623" i="1"/>
  <c r="AU624" i="1"/>
  <c r="AU625" i="1"/>
  <c r="AU626" i="1"/>
  <c r="AU627" i="1"/>
  <c r="AU628" i="1"/>
  <c r="AU629" i="1"/>
  <c r="AU630" i="1"/>
  <c r="AU631" i="1"/>
  <c r="AU632" i="1"/>
  <c r="AU633" i="1"/>
  <c r="AU634" i="1"/>
  <c r="AU635" i="1"/>
  <c r="AU636" i="1"/>
  <c r="AU637" i="1"/>
  <c r="AU638" i="1"/>
  <c r="AU639" i="1"/>
  <c r="AU640" i="1"/>
  <c r="AU641" i="1"/>
  <c r="AU642" i="1"/>
  <c r="AU643" i="1"/>
  <c r="AU644" i="1"/>
  <c r="AU645" i="1"/>
  <c r="AU646" i="1"/>
  <c r="AU647" i="1"/>
  <c r="AU648" i="1"/>
  <c r="AU649" i="1"/>
  <c r="AU650" i="1"/>
  <c r="AU651" i="1"/>
  <c r="AU652" i="1"/>
  <c r="AU653" i="1"/>
  <c r="AU654" i="1"/>
  <c r="AU655" i="1"/>
  <c r="AU656" i="1"/>
  <c r="AU657" i="1"/>
  <c r="AU658" i="1"/>
  <c r="AU659" i="1"/>
  <c r="AU660" i="1"/>
  <c r="AU661" i="1"/>
  <c r="AU662" i="1"/>
  <c r="AU663" i="1"/>
  <c r="AU664" i="1"/>
  <c r="AU665" i="1"/>
  <c r="AU666" i="1"/>
  <c r="AU667" i="1"/>
  <c r="AU668" i="1"/>
  <c r="AU669" i="1"/>
  <c r="AU670" i="1"/>
  <c r="AU671" i="1"/>
  <c r="AU672" i="1"/>
  <c r="AU673" i="1"/>
  <c r="AU674" i="1"/>
  <c r="AU675" i="1"/>
  <c r="AU676" i="1"/>
  <c r="AU677" i="1"/>
  <c r="AU678" i="1"/>
  <c r="AU679" i="1"/>
  <c r="AU680" i="1"/>
  <c r="AU681" i="1"/>
  <c r="AU682" i="1"/>
  <c r="AU683" i="1"/>
  <c r="AU684" i="1"/>
  <c r="AU685" i="1"/>
  <c r="AU686" i="1"/>
  <c r="AU687" i="1"/>
  <c r="AU688" i="1"/>
  <c r="AU689" i="1"/>
  <c r="AU690" i="1"/>
  <c r="AU691" i="1"/>
  <c r="AU692" i="1"/>
  <c r="AU693" i="1"/>
  <c r="AU694" i="1"/>
  <c r="AU695" i="1"/>
  <c r="AU696" i="1"/>
  <c r="AU697" i="1"/>
  <c r="AU698" i="1"/>
  <c r="AU699" i="1"/>
  <c r="AU700" i="1"/>
  <c r="AU701" i="1"/>
  <c r="AU702" i="1"/>
  <c r="AU703" i="1"/>
  <c r="AU704" i="1"/>
  <c r="AU705" i="1"/>
  <c r="AU706" i="1"/>
  <c r="AU707" i="1"/>
  <c r="AU708" i="1"/>
  <c r="AU709" i="1"/>
  <c r="AU710" i="1"/>
  <c r="AU711" i="1"/>
  <c r="AU712" i="1"/>
  <c r="AU713" i="1"/>
  <c r="AU714" i="1"/>
  <c r="AU715" i="1"/>
  <c r="AU716" i="1"/>
  <c r="AU717" i="1"/>
  <c r="AU718" i="1"/>
  <c r="AU719" i="1"/>
  <c r="AU720" i="1"/>
  <c r="AU721" i="1"/>
  <c r="AU722" i="1"/>
  <c r="AU723" i="1"/>
  <c r="AU724" i="1"/>
  <c r="AU725" i="1"/>
  <c r="AU726" i="1"/>
  <c r="AU727" i="1"/>
  <c r="AU728" i="1"/>
  <c r="AU729" i="1"/>
  <c r="AU730" i="1"/>
  <c r="AU731" i="1"/>
  <c r="AU732" i="1"/>
  <c r="AU733" i="1"/>
  <c r="AU734" i="1"/>
  <c r="AU735" i="1"/>
  <c r="AU736" i="1"/>
  <c r="AU737" i="1"/>
  <c r="AU738" i="1"/>
  <c r="AU739" i="1"/>
  <c r="AU740" i="1"/>
  <c r="AU741" i="1"/>
  <c r="AU742" i="1"/>
  <c r="AU743" i="1"/>
  <c r="AU744" i="1"/>
  <c r="AU745" i="1"/>
  <c r="AU746" i="1"/>
  <c r="AU747" i="1"/>
  <c r="AU748" i="1"/>
  <c r="AU749" i="1"/>
  <c r="AU750" i="1"/>
  <c r="AU751" i="1"/>
  <c r="AU752" i="1"/>
  <c r="AU753" i="1"/>
  <c r="AU754" i="1"/>
  <c r="AU755" i="1"/>
  <c r="AU756" i="1"/>
  <c r="AU757" i="1"/>
  <c r="AU758" i="1"/>
  <c r="AU759" i="1"/>
  <c r="AU760" i="1"/>
  <c r="AU761" i="1"/>
  <c r="AU762" i="1"/>
  <c r="AU763" i="1"/>
  <c r="AU764" i="1"/>
  <c r="AU765" i="1"/>
  <c r="AU766" i="1"/>
  <c r="AU767" i="1"/>
  <c r="AU768" i="1"/>
  <c r="AU769" i="1"/>
  <c r="AU770" i="1"/>
  <c r="AU771" i="1"/>
  <c r="AU772" i="1"/>
  <c r="AU773" i="1"/>
  <c r="AU774" i="1"/>
  <c r="AU775" i="1"/>
  <c r="AU776" i="1"/>
  <c r="AU777" i="1"/>
  <c r="AU778" i="1"/>
  <c r="AU779" i="1"/>
  <c r="AU780" i="1"/>
  <c r="AU781" i="1"/>
  <c r="AU782" i="1"/>
  <c r="AU783" i="1"/>
  <c r="AU784" i="1"/>
  <c r="AU785" i="1"/>
  <c r="AU786" i="1"/>
  <c r="AU787" i="1"/>
  <c r="AU788" i="1"/>
  <c r="AU789" i="1"/>
  <c r="AU790" i="1"/>
  <c r="AU791" i="1"/>
  <c r="AU792" i="1"/>
  <c r="AU793" i="1"/>
  <c r="AU794" i="1"/>
  <c r="AU795" i="1"/>
  <c r="AU796" i="1"/>
  <c r="AU797" i="1"/>
  <c r="AU798" i="1"/>
  <c r="AU799" i="1"/>
  <c r="AU800" i="1"/>
  <c r="AU801" i="1"/>
  <c r="AU802" i="1"/>
  <c r="AU803" i="1"/>
  <c r="AU804" i="1"/>
  <c r="AU805" i="1"/>
  <c r="AU806" i="1"/>
  <c r="AU807" i="1"/>
  <c r="AU808" i="1"/>
  <c r="AU809" i="1"/>
  <c r="AU810" i="1"/>
  <c r="AU811" i="1"/>
  <c r="AU812" i="1"/>
  <c r="AU813" i="1"/>
  <c r="AU814" i="1"/>
  <c r="AU815" i="1"/>
  <c r="AU816" i="1"/>
  <c r="AU817" i="1"/>
  <c r="AU818" i="1"/>
  <c r="AU819" i="1"/>
  <c r="AU820" i="1"/>
  <c r="AU821" i="1"/>
  <c r="AU822" i="1"/>
  <c r="AU823" i="1"/>
  <c r="AU824" i="1"/>
  <c r="AU825" i="1"/>
  <c r="AU826" i="1"/>
  <c r="AU827" i="1"/>
  <c r="AU828" i="1"/>
  <c r="AU829" i="1"/>
  <c r="AU830" i="1"/>
  <c r="AU831" i="1"/>
  <c r="AU832" i="1"/>
  <c r="AU833" i="1"/>
  <c r="AU834" i="1"/>
  <c r="AU835" i="1"/>
  <c r="AU836" i="1"/>
  <c r="AU837" i="1"/>
  <c r="AU838" i="1"/>
  <c r="AU839" i="1"/>
  <c r="AU840" i="1"/>
  <c r="AU841" i="1"/>
  <c r="AU842" i="1"/>
  <c r="AU843" i="1"/>
  <c r="AU844" i="1"/>
  <c r="AU845" i="1"/>
  <c r="AU846" i="1"/>
  <c r="AU847" i="1"/>
  <c r="AU848" i="1"/>
  <c r="AU849" i="1"/>
  <c r="AU850" i="1"/>
  <c r="AU851" i="1"/>
  <c r="AU852" i="1"/>
  <c r="AU853" i="1"/>
  <c r="AU854" i="1"/>
  <c r="AU855" i="1"/>
  <c r="AU856" i="1"/>
  <c r="AU857" i="1"/>
  <c r="AU858" i="1"/>
  <c r="AU859" i="1"/>
  <c r="AU860" i="1"/>
  <c r="AU861" i="1"/>
  <c r="AU862" i="1"/>
  <c r="AU863" i="1"/>
  <c r="AU864" i="1"/>
  <c r="AU865" i="1"/>
  <c r="AU866" i="1"/>
  <c r="AU867" i="1"/>
  <c r="AU868" i="1"/>
  <c r="AU869" i="1"/>
  <c r="AU870" i="1"/>
  <c r="AU871" i="1"/>
  <c r="AU872" i="1"/>
  <c r="AU873" i="1"/>
  <c r="AU874" i="1"/>
  <c r="AU875" i="1"/>
  <c r="AU876" i="1"/>
  <c r="AU877" i="1"/>
  <c r="AU878" i="1"/>
  <c r="AU879" i="1"/>
  <c r="AU880" i="1"/>
  <c r="AU881" i="1"/>
  <c r="AU882" i="1"/>
  <c r="AU883" i="1"/>
  <c r="AU884" i="1"/>
  <c r="AU885" i="1"/>
  <c r="AU886" i="1"/>
  <c r="AU887" i="1"/>
  <c r="AU888" i="1"/>
  <c r="AU889" i="1"/>
  <c r="AU890" i="1"/>
  <c r="AU891" i="1"/>
  <c r="AU892" i="1"/>
  <c r="AU893" i="1"/>
  <c r="AU894" i="1"/>
  <c r="AU895" i="1"/>
  <c r="AU896" i="1"/>
  <c r="AU897" i="1"/>
  <c r="AU898" i="1"/>
  <c r="AU899" i="1"/>
  <c r="AU900" i="1"/>
  <c r="AU901" i="1"/>
  <c r="AU902" i="1"/>
  <c r="AU903" i="1"/>
  <c r="AU904" i="1"/>
  <c r="AU905" i="1"/>
  <c r="AU906" i="1"/>
  <c r="AU907" i="1"/>
  <c r="AU908" i="1"/>
  <c r="AU909" i="1"/>
  <c r="AU910" i="1"/>
  <c r="AU911" i="1"/>
  <c r="AU912" i="1"/>
  <c r="AU913" i="1"/>
  <c r="AU914" i="1"/>
  <c r="AU915" i="1"/>
  <c r="AU916" i="1"/>
  <c r="AU917" i="1"/>
  <c r="AU918" i="1"/>
  <c r="AU919" i="1"/>
  <c r="AU920" i="1"/>
  <c r="AU921" i="1"/>
  <c r="AU922" i="1"/>
  <c r="AU923" i="1"/>
  <c r="AU924" i="1"/>
  <c r="AU925" i="1"/>
  <c r="AU926" i="1"/>
  <c r="AU927" i="1"/>
  <c r="AU928" i="1"/>
  <c r="AU929" i="1"/>
  <c r="AU930" i="1"/>
  <c r="AU931" i="1"/>
  <c r="AU932" i="1"/>
  <c r="AU933" i="1"/>
  <c r="AU934" i="1"/>
  <c r="AU935" i="1"/>
  <c r="AU936" i="1"/>
  <c r="AU937" i="1"/>
  <c r="AU938" i="1"/>
  <c r="AU939" i="1"/>
  <c r="AU940" i="1"/>
  <c r="AU941" i="1"/>
  <c r="AU942" i="1"/>
  <c r="AU943" i="1"/>
  <c r="AU944" i="1"/>
  <c r="AU945" i="1"/>
  <c r="AU946" i="1"/>
  <c r="AU947" i="1"/>
  <c r="AU948" i="1"/>
  <c r="AU949" i="1"/>
  <c r="AU950" i="1"/>
  <c r="AU951" i="1"/>
  <c r="AU952" i="1"/>
  <c r="AU953" i="1"/>
  <c r="AU954" i="1"/>
  <c r="AU955" i="1"/>
  <c r="AU956" i="1"/>
  <c r="AU957" i="1"/>
  <c r="AU958" i="1"/>
  <c r="AU959" i="1"/>
  <c r="AU960" i="1"/>
  <c r="AU961" i="1"/>
  <c r="AU962" i="1"/>
  <c r="AU963" i="1"/>
  <c r="AU964" i="1"/>
  <c r="AU965" i="1"/>
  <c r="AU966" i="1"/>
  <c r="AU967" i="1"/>
  <c r="AU968" i="1"/>
  <c r="AU969" i="1"/>
  <c r="AU970" i="1"/>
  <c r="AU971" i="1"/>
  <c r="AU972" i="1"/>
  <c r="AU973" i="1"/>
  <c r="AU974" i="1"/>
  <c r="AU975" i="1"/>
  <c r="AU976" i="1"/>
  <c r="AU977" i="1"/>
  <c r="AU978" i="1"/>
  <c r="AU979" i="1"/>
  <c r="AU980" i="1"/>
  <c r="AU981" i="1"/>
  <c r="AU982" i="1"/>
  <c r="AU983" i="1"/>
  <c r="AU984" i="1"/>
  <c r="AU985" i="1"/>
  <c r="AU986" i="1"/>
  <c r="AU987" i="1"/>
  <c r="AU988" i="1"/>
  <c r="AU989" i="1"/>
  <c r="AU990" i="1"/>
  <c r="AU991" i="1"/>
  <c r="AU992" i="1"/>
  <c r="AU993" i="1"/>
  <c r="AU994" i="1"/>
  <c r="AU995" i="1"/>
  <c r="AU996" i="1"/>
  <c r="AU997" i="1"/>
  <c r="AU998" i="1"/>
  <c r="AU999" i="1"/>
  <c r="AU1000" i="1"/>
  <c r="AU1001" i="1"/>
  <c r="AU1002" i="1"/>
  <c r="AT68" i="1"/>
  <c r="AT69" i="1"/>
  <c r="AT70" i="1"/>
  <c r="AT71" i="1"/>
  <c r="AT72" i="1"/>
  <c r="AT73" i="1"/>
  <c r="AT74" i="1"/>
  <c r="AT75" i="1"/>
  <c r="AT76" i="1"/>
  <c r="AT77" i="1"/>
  <c r="AT78" i="1"/>
  <c r="AT79" i="1"/>
  <c r="AT80" i="1"/>
  <c r="AT81" i="1"/>
  <c r="AT82" i="1"/>
  <c r="AT83" i="1"/>
  <c r="AT84" i="1"/>
  <c r="AT85" i="1"/>
  <c r="AT86" i="1"/>
  <c r="AT87" i="1"/>
  <c r="AT88" i="1"/>
  <c r="AT89" i="1"/>
  <c r="AT90" i="1"/>
  <c r="AT91" i="1"/>
  <c r="AT92" i="1"/>
  <c r="AT93" i="1"/>
  <c r="AT94" i="1"/>
  <c r="AT95" i="1"/>
  <c r="AT96" i="1"/>
  <c r="AT97" i="1"/>
  <c r="AT98" i="1"/>
  <c r="AT99" i="1"/>
  <c r="AT100" i="1"/>
  <c r="AT101" i="1"/>
  <c r="AT102" i="1"/>
  <c r="AT103" i="1"/>
  <c r="AT104" i="1"/>
  <c r="AT105" i="1"/>
  <c r="AT106" i="1"/>
  <c r="AT107" i="1"/>
  <c r="AT108" i="1"/>
  <c r="AT109" i="1"/>
  <c r="AT110" i="1"/>
  <c r="AT111" i="1"/>
  <c r="AT112" i="1"/>
  <c r="AT113" i="1"/>
  <c r="AT114" i="1"/>
  <c r="AT115" i="1"/>
  <c r="AT116" i="1"/>
  <c r="AT117" i="1"/>
  <c r="AT118" i="1"/>
  <c r="AT119" i="1"/>
  <c r="AT120" i="1"/>
  <c r="AT121" i="1"/>
  <c r="AT122" i="1"/>
  <c r="AT123" i="1"/>
  <c r="AT124" i="1"/>
  <c r="AT125" i="1"/>
  <c r="AT126" i="1"/>
  <c r="AT127" i="1"/>
  <c r="AT128" i="1"/>
  <c r="AT129" i="1"/>
  <c r="AT130" i="1"/>
  <c r="AT131" i="1"/>
  <c r="AT132" i="1"/>
  <c r="AT133" i="1"/>
  <c r="AT134" i="1"/>
  <c r="AT135" i="1"/>
  <c r="AT136" i="1"/>
  <c r="AT137" i="1"/>
  <c r="AT138" i="1"/>
  <c r="AT139" i="1"/>
  <c r="AT140" i="1"/>
  <c r="AT141" i="1"/>
  <c r="AT142" i="1"/>
  <c r="AT143" i="1"/>
  <c r="AT144" i="1"/>
  <c r="AT145" i="1"/>
  <c r="AT146" i="1"/>
  <c r="AT147" i="1"/>
  <c r="AT148" i="1"/>
  <c r="AT149" i="1"/>
  <c r="AT150" i="1"/>
  <c r="AT151" i="1"/>
  <c r="AT152" i="1"/>
  <c r="AT153" i="1"/>
  <c r="AT154" i="1"/>
  <c r="AT155" i="1"/>
  <c r="AT156" i="1"/>
  <c r="AT157" i="1"/>
  <c r="AT158" i="1"/>
  <c r="AT159" i="1"/>
  <c r="AT160" i="1"/>
  <c r="AT161" i="1"/>
  <c r="AT162" i="1"/>
  <c r="AT163" i="1"/>
  <c r="AT164" i="1"/>
  <c r="AT165" i="1"/>
  <c r="AT166" i="1"/>
  <c r="AT167" i="1"/>
  <c r="AT168" i="1"/>
  <c r="AT169" i="1"/>
  <c r="AT170" i="1"/>
  <c r="AT171" i="1"/>
  <c r="AT172" i="1"/>
  <c r="AT173" i="1"/>
  <c r="AT174" i="1"/>
  <c r="AT175" i="1"/>
  <c r="AT176" i="1"/>
  <c r="AT177" i="1"/>
  <c r="AT178" i="1"/>
  <c r="AT179" i="1"/>
  <c r="AT180" i="1"/>
  <c r="AT181" i="1"/>
  <c r="AT182" i="1"/>
  <c r="AT183" i="1"/>
  <c r="AT184" i="1"/>
  <c r="AT185" i="1"/>
  <c r="AT186" i="1"/>
  <c r="AT187" i="1"/>
  <c r="AT188" i="1"/>
  <c r="AT189" i="1"/>
  <c r="AT190" i="1"/>
  <c r="AT191" i="1"/>
  <c r="AT192" i="1"/>
  <c r="AT193" i="1"/>
  <c r="AT194" i="1"/>
  <c r="AT195" i="1"/>
  <c r="AT196" i="1"/>
  <c r="AT197" i="1"/>
  <c r="AT198" i="1"/>
  <c r="AT199" i="1"/>
  <c r="AT200" i="1"/>
  <c r="AT201" i="1"/>
  <c r="AT202" i="1"/>
  <c r="AT203" i="1"/>
  <c r="AT204" i="1"/>
  <c r="AT205" i="1"/>
  <c r="AT206" i="1"/>
  <c r="AT207" i="1"/>
  <c r="AT208" i="1"/>
  <c r="AT209" i="1"/>
  <c r="AT210" i="1"/>
  <c r="AT211" i="1"/>
  <c r="AT212" i="1"/>
  <c r="AT213" i="1"/>
  <c r="AT214" i="1"/>
  <c r="AT215" i="1"/>
  <c r="AT216" i="1"/>
  <c r="AT217" i="1"/>
  <c r="AT218" i="1"/>
  <c r="AT219" i="1"/>
  <c r="AT220" i="1"/>
  <c r="AT221" i="1"/>
  <c r="AT222" i="1"/>
  <c r="AT223" i="1"/>
  <c r="AT224" i="1"/>
  <c r="AT225" i="1"/>
  <c r="AT226" i="1"/>
  <c r="AT227" i="1"/>
  <c r="AT228" i="1"/>
  <c r="AT229" i="1"/>
  <c r="AT230" i="1"/>
  <c r="AT231" i="1"/>
  <c r="AT232" i="1"/>
  <c r="AT233" i="1"/>
  <c r="AT234" i="1"/>
  <c r="AT235" i="1"/>
  <c r="AT236" i="1"/>
  <c r="AT237" i="1"/>
  <c r="AT238" i="1"/>
  <c r="AT239" i="1"/>
  <c r="AT240" i="1"/>
  <c r="AT241" i="1"/>
  <c r="AT242" i="1"/>
  <c r="AT243" i="1"/>
  <c r="AT244" i="1"/>
  <c r="AT245" i="1"/>
  <c r="AT246" i="1"/>
  <c r="AT247" i="1"/>
  <c r="AT248" i="1"/>
  <c r="AT249" i="1"/>
  <c r="AT250" i="1"/>
  <c r="AT251" i="1"/>
  <c r="AT252" i="1"/>
  <c r="AT253" i="1"/>
  <c r="AT254" i="1"/>
  <c r="AT255" i="1"/>
  <c r="AT256" i="1"/>
  <c r="AT257" i="1"/>
  <c r="AT258" i="1"/>
  <c r="AT259" i="1"/>
  <c r="AT260" i="1"/>
  <c r="AT261" i="1"/>
  <c r="AT262" i="1"/>
  <c r="AT263" i="1"/>
  <c r="AT264" i="1"/>
  <c r="AT265" i="1"/>
  <c r="AT266" i="1"/>
  <c r="AT267" i="1"/>
  <c r="AT268" i="1"/>
  <c r="AT269" i="1"/>
  <c r="AT270" i="1"/>
  <c r="AT271" i="1"/>
  <c r="AT272" i="1"/>
  <c r="AT273" i="1"/>
  <c r="AT274" i="1"/>
  <c r="AT275" i="1"/>
  <c r="AT276" i="1"/>
  <c r="AT277" i="1"/>
  <c r="AT278" i="1"/>
  <c r="AT279" i="1"/>
  <c r="AT280" i="1"/>
  <c r="AT281" i="1"/>
  <c r="AT282" i="1"/>
  <c r="AT283" i="1"/>
  <c r="AT284" i="1"/>
  <c r="AT285" i="1"/>
  <c r="AT286" i="1"/>
  <c r="AT287" i="1"/>
  <c r="AT288" i="1"/>
  <c r="AT289" i="1"/>
  <c r="AT290" i="1"/>
  <c r="AT291" i="1"/>
  <c r="AT292" i="1"/>
  <c r="AT293" i="1"/>
  <c r="AT294" i="1"/>
  <c r="AT295" i="1"/>
  <c r="AT296" i="1"/>
  <c r="AT297" i="1"/>
  <c r="AT298" i="1"/>
  <c r="AT299" i="1"/>
  <c r="AT300" i="1"/>
  <c r="AT301" i="1"/>
  <c r="AT302" i="1"/>
  <c r="AT303" i="1"/>
  <c r="AT304" i="1"/>
  <c r="AT305" i="1"/>
  <c r="AT306" i="1"/>
  <c r="AT307" i="1"/>
  <c r="AT308" i="1"/>
  <c r="AT309" i="1"/>
  <c r="AT310" i="1"/>
  <c r="AT311" i="1"/>
  <c r="AT312" i="1"/>
  <c r="AT313" i="1"/>
  <c r="AT314" i="1"/>
  <c r="AT315" i="1"/>
  <c r="AT316" i="1"/>
  <c r="AT317" i="1"/>
  <c r="AT318" i="1"/>
  <c r="AT319" i="1"/>
  <c r="AT320" i="1"/>
  <c r="AT321" i="1"/>
  <c r="AT322" i="1"/>
  <c r="AT323" i="1"/>
  <c r="AT324" i="1"/>
  <c r="AT325" i="1"/>
  <c r="AT326" i="1"/>
  <c r="AT327" i="1"/>
  <c r="AT328" i="1"/>
  <c r="AT329" i="1"/>
  <c r="AT330" i="1"/>
  <c r="AT331" i="1"/>
  <c r="AT332" i="1"/>
  <c r="AT333" i="1"/>
  <c r="AT334" i="1"/>
  <c r="AT335" i="1"/>
  <c r="AT336" i="1"/>
  <c r="AT337" i="1"/>
  <c r="AT338" i="1"/>
  <c r="AT339" i="1"/>
  <c r="AT340" i="1"/>
  <c r="AT341" i="1"/>
  <c r="AT342" i="1"/>
  <c r="AT343" i="1"/>
  <c r="AT344" i="1"/>
  <c r="AT345" i="1"/>
  <c r="AT346" i="1"/>
  <c r="AT347" i="1"/>
  <c r="AT348" i="1"/>
  <c r="AT349" i="1"/>
  <c r="AT350" i="1"/>
  <c r="AT351" i="1"/>
  <c r="AT352" i="1"/>
  <c r="AT353" i="1"/>
  <c r="AT354" i="1"/>
  <c r="AT355" i="1"/>
  <c r="AT356" i="1"/>
  <c r="AT357" i="1"/>
  <c r="AT358" i="1"/>
  <c r="AT359" i="1"/>
  <c r="AT360" i="1"/>
  <c r="AT361" i="1"/>
  <c r="AT362" i="1"/>
  <c r="AT363" i="1"/>
  <c r="AT364" i="1"/>
  <c r="AT365" i="1"/>
  <c r="AT366" i="1"/>
  <c r="AT367" i="1"/>
  <c r="AT368" i="1"/>
  <c r="AT369" i="1"/>
  <c r="AT370" i="1"/>
  <c r="AT371" i="1"/>
  <c r="AT372" i="1"/>
  <c r="AT373" i="1"/>
  <c r="AT374" i="1"/>
  <c r="AT375" i="1"/>
  <c r="AT376" i="1"/>
  <c r="AT377" i="1"/>
  <c r="AT378" i="1"/>
  <c r="AT379" i="1"/>
  <c r="AT380" i="1"/>
  <c r="AT381" i="1"/>
  <c r="AT382" i="1"/>
  <c r="AT383" i="1"/>
  <c r="AT384" i="1"/>
  <c r="AT385" i="1"/>
  <c r="AT386" i="1"/>
  <c r="AT387" i="1"/>
  <c r="AT388" i="1"/>
  <c r="AT389" i="1"/>
  <c r="AT390" i="1"/>
  <c r="AT391" i="1"/>
  <c r="AT392" i="1"/>
  <c r="AT393" i="1"/>
  <c r="AT394" i="1"/>
  <c r="AT395" i="1"/>
  <c r="AT396" i="1"/>
  <c r="AT397" i="1"/>
  <c r="AT398" i="1"/>
  <c r="AT399" i="1"/>
  <c r="AT400" i="1"/>
  <c r="AT401" i="1"/>
  <c r="AT402" i="1"/>
  <c r="AT403" i="1"/>
  <c r="AT404" i="1"/>
  <c r="AT405" i="1"/>
  <c r="AT406" i="1"/>
  <c r="AT407" i="1"/>
  <c r="AT408" i="1"/>
  <c r="AT409" i="1"/>
  <c r="AT410" i="1"/>
  <c r="AT411" i="1"/>
  <c r="AT412" i="1"/>
  <c r="AT413" i="1"/>
  <c r="AT414" i="1"/>
  <c r="AT415" i="1"/>
  <c r="AT416" i="1"/>
  <c r="AT417" i="1"/>
  <c r="AT418" i="1"/>
  <c r="AT419" i="1"/>
  <c r="AT420" i="1"/>
  <c r="AT421" i="1"/>
  <c r="AT422" i="1"/>
  <c r="AT423" i="1"/>
  <c r="AT424" i="1"/>
  <c r="AT425" i="1"/>
  <c r="AT426" i="1"/>
  <c r="AT427" i="1"/>
  <c r="AT428" i="1"/>
  <c r="AT429" i="1"/>
  <c r="AT430" i="1"/>
  <c r="AT431" i="1"/>
  <c r="AT432" i="1"/>
  <c r="AT433" i="1"/>
  <c r="AT434" i="1"/>
  <c r="AT435" i="1"/>
  <c r="AT436" i="1"/>
  <c r="AT437" i="1"/>
  <c r="AT438" i="1"/>
  <c r="AT439" i="1"/>
  <c r="AT440" i="1"/>
  <c r="AT441" i="1"/>
  <c r="AT442" i="1"/>
  <c r="AT443" i="1"/>
  <c r="AT444" i="1"/>
  <c r="AT445" i="1"/>
  <c r="AT446" i="1"/>
  <c r="AT447" i="1"/>
  <c r="AT448" i="1"/>
  <c r="AT449" i="1"/>
  <c r="AT450" i="1"/>
  <c r="AT451" i="1"/>
  <c r="AT452" i="1"/>
  <c r="AT453" i="1"/>
  <c r="AT454" i="1"/>
  <c r="AT455" i="1"/>
  <c r="AT456" i="1"/>
  <c r="AT457" i="1"/>
  <c r="AT458" i="1"/>
  <c r="AT459" i="1"/>
  <c r="AT460" i="1"/>
  <c r="AT461" i="1"/>
  <c r="AT462" i="1"/>
  <c r="AT463" i="1"/>
  <c r="AT464" i="1"/>
  <c r="AT465" i="1"/>
  <c r="AT466" i="1"/>
  <c r="AT467" i="1"/>
  <c r="AT468" i="1"/>
  <c r="AT469" i="1"/>
  <c r="AT470" i="1"/>
  <c r="AT471" i="1"/>
  <c r="AT472" i="1"/>
  <c r="AT473" i="1"/>
  <c r="AT474" i="1"/>
  <c r="AT475" i="1"/>
  <c r="AT476" i="1"/>
  <c r="AT477" i="1"/>
  <c r="AT478" i="1"/>
  <c r="AT479" i="1"/>
  <c r="AT480" i="1"/>
  <c r="AT481" i="1"/>
  <c r="AT482" i="1"/>
  <c r="AT483" i="1"/>
  <c r="AT484" i="1"/>
  <c r="AT485" i="1"/>
  <c r="AT486" i="1"/>
  <c r="AT487" i="1"/>
  <c r="AT488" i="1"/>
  <c r="AT489" i="1"/>
  <c r="AT490" i="1"/>
  <c r="AT491" i="1"/>
  <c r="AT492" i="1"/>
  <c r="AT493" i="1"/>
  <c r="AT494" i="1"/>
  <c r="AT495" i="1"/>
  <c r="AT496" i="1"/>
  <c r="AT497" i="1"/>
  <c r="AT498" i="1"/>
  <c r="AT499" i="1"/>
  <c r="AT500" i="1"/>
  <c r="AT501" i="1"/>
  <c r="AT502" i="1"/>
  <c r="AT503" i="1"/>
  <c r="AT504" i="1"/>
  <c r="AT505" i="1"/>
  <c r="AT506" i="1"/>
  <c r="AT507" i="1"/>
  <c r="AT508" i="1"/>
  <c r="AT509" i="1"/>
  <c r="AT510" i="1"/>
  <c r="AT511" i="1"/>
  <c r="AT512" i="1"/>
  <c r="AT513" i="1"/>
  <c r="AT514" i="1"/>
  <c r="AT515" i="1"/>
  <c r="AT516" i="1"/>
  <c r="AT517" i="1"/>
  <c r="AT518" i="1"/>
  <c r="AT519" i="1"/>
  <c r="AT520" i="1"/>
  <c r="AT521" i="1"/>
  <c r="AT522" i="1"/>
  <c r="AT523" i="1"/>
  <c r="AT524" i="1"/>
  <c r="AT525" i="1"/>
  <c r="AT526" i="1"/>
  <c r="AT527" i="1"/>
  <c r="AT528" i="1"/>
  <c r="AT529" i="1"/>
  <c r="AT530" i="1"/>
  <c r="AT531" i="1"/>
  <c r="AT532" i="1"/>
  <c r="AT533" i="1"/>
  <c r="AT534" i="1"/>
  <c r="AT535" i="1"/>
  <c r="AT536" i="1"/>
  <c r="AT537" i="1"/>
  <c r="AT538" i="1"/>
  <c r="AT539" i="1"/>
  <c r="AT540" i="1"/>
  <c r="AT541" i="1"/>
  <c r="AT542" i="1"/>
  <c r="AT543" i="1"/>
  <c r="AT544" i="1"/>
  <c r="AT545" i="1"/>
  <c r="AT546" i="1"/>
  <c r="AT547" i="1"/>
  <c r="AT548" i="1"/>
  <c r="AT549" i="1"/>
  <c r="AT550" i="1"/>
  <c r="AT551" i="1"/>
  <c r="AT552" i="1"/>
  <c r="AT553" i="1"/>
  <c r="AT554" i="1"/>
  <c r="AT555" i="1"/>
  <c r="AT556" i="1"/>
  <c r="AT557" i="1"/>
  <c r="AT558" i="1"/>
  <c r="AT559" i="1"/>
  <c r="AT560" i="1"/>
  <c r="AT561" i="1"/>
  <c r="AT562" i="1"/>
  <c r="AT563" i="1"/>
  <c r="AT564" i="1"/>
  <c r="AT565" i="1"/>
  <c r="AT566" i="1"/>
  <c r="AT567" i="1"/>
  <c r="AT568" i="1"/>
  <c r="AT569" i="1"/>
  <c r="AT570" i="1"/>
  <c r="AT571" i="1"/>
  <c r="AT572" i="1"/>
  <c r="AT573" i="1"/>
  <c r="AT574" i="1"/>
  <c r="AT575" i="1"/>
  <c r="AT576" i="1"/>
  <c r="AT577" i="1"/>
  <c r="AT578" i="1"/>
  <c r="AT579" i="1"/>
  <c r="AT580" i="1"/>
  <c r="AT581" i="1"/>
  <c r="AT582" i="1"/>
  <c r="AT583" i="1"/>
  <c r="AT584" i="1"/>
  <c r="AT585" i="1"/>
  <c r="AT586" i="1"/>
  <c r="AT587" i="1"/>
  <c r="AT588" i="1"/>
  <c r="AT589" i="1"/>
  <c r="AT590" i="1"/>
  <c r="AT591" i="1"/>
  <c r="AT592" i="1"/>
  <c r="AT593" i="1"/>
  <c r="AT594" i="1"/>
  <c r="AT595" i="1"/>
  <c r="AT596" i="1"/>
  <c r="AT597" i="1"/>
  <c r="AT598" i="1"/>
  <c r="AT599" i="1"/>
  <c r="AT600" i="1"/>
  <c r="AT601" i="1"/>
  <c r="AT602" i="1"/>
  <c r="AT603" i="1"/>
  <c r="AT604" i="1"/>
  <c r="AT605" i="1"/>
  <c r="AT606" i="1"/>
  <c r="AT607" i="1"/>
  <c r="AT608" i="1"/>
  <c r="AT609" i="1"/>
  <c r="AT610" i="1"/>
  <c r="AT611" i="1"/>
  <c r="AT612" i="1"/>
  <c r="AT613" i="1"/>
  <c r="AT614" i="1"/>
  <c r="AT615" i="1"/>
  <c r="AT616" i="1"/>
  <c r="AT617" i="1"/>
  <c r="AT618" i="1"/>
  <c r="AT619" i="1"/>
  <c r="AT620" i="1"/>
  <c r="AT621" i="1"/>
  <c r="AT622" i="1"/>
  <c r="AT623" i="1"/>
  <c r="AT624" i="1"/>
  <c r="AT625" i="1"/>
  <c r="AT626" i="1"/>
  <c r="AT627" i="1"/>
  <c r="AT628" i="1"/>
  <c r="AT629" i="1"/>
  <c r="AT630" i="1"/>
  <c r="AT631" i="1"/>
  <c r="AT632" i="1"/>
  <c r="AT633" i="1"/>
  <c r="AT634" i="1"/>
  <c r="AT635" i="1"/>
  <c r="AT636" i="1"/>
  <c r="AT637" i="1"/>
  <c r="AT638" i="1"/>
  <c r="AT639" i="1"/>
  <c r="AT640" i="1"/>
  <c r="AT641" i="1"/>
  <c r="AT642" i="1"/>
  <c r="AT643" i="1"/>
  <c r="AT644" i="1"/>
  <c r="AT645" i="1"/>
  <c r="AT646" i="1"/>
  <c r="AT647" i="1"/>
  <c r="AT648" i="1"/>
  <c r="AT649" i="1"/>
  <c r="AT650" i="1"/>
  <c r="AT651" i="1"/>
  <c r="AT652" i="1"/>
  <c r="AT653" i="1"/>
  <c r="AT654" i="1"/>
  <c r="AT655" i="1"/>
  <c r="AT656" i="1"/>
  <c r="AT657" i="1"/>
  <c r="AT658" i="1"/>
  <c r="AT659" i="1"/>
  <c r="AT660" i="1"/>
  <c r="AT661" i="1"/>
  <c r="AT662" i="1"/>
  <c r="AT663" i="1"/>
  <c r="AT664" i="1"/>
  <c r="AT665" i="1"/>
  <c r="AT666" i="1"/>
  <c r="AT667" i="1"/>
  <c r="AT668" i="1"/>
  <c r="AT669" i="1"/>
  <c r="AT670" i="1"/>
  <c r="AT671" i="1"/>
  <c r="AT672" i="1"/>
  <c r="AT673" i="1"/>
  <c r="AT674" i="1"/>
  <c r="AT675" i="1"/>
  <c r="AT676" i="1"/>
  <c r="AT677" i="1"/>
  <c r="AT678" i="1"/>
  <c r="AT679" i="1"/>
  <c r="AT680" i="1"/>
  <c r="AT681" i="1"/>
  <c r="AT682" i="1"/>
  <c r="AT683" i="1"/>
  <c r="AT684" i="1"/>
  <c r="AT685" i="1"/>
  <c r="AT686" i="1"/>
  <c r="AT687" i="1"/>
  <c r="AT688" i="1"/>
  <c r="AT689" i="1"/>
  <c r="AT690" i="1"/>
  <c r="AT691" i="1"/>
  <c r="AT692" i="1"/>
  <c r="AT693" i="1"/>
  <c r="AT694" i="1"/>
  <c r="AT695" i="1"/>
  <c r="AT696" i="1"/>
  <c r="AT697" i="1"/>
  <c r="AT698" i="1"/>
  <c r="AT699" i="1"/>
  <c r="AT700" i="1"/>
  <c r="AT701" i="1"/>
  <c r="AT702" i="1"/>
  <c r="AT703" i="1"/>
  <c r="AT704" i="1"/>
  <c r="AT705" i="1"/>
  <c r="AT706" i="1"/>
  <c r="AT707" i="1"/>
  <c r="AT708" i="1"/>
  <c r="AT709" i="1"/>
  <c r="AT710" i="1"/>
  <c r="AT711" i="1"/>
  <c r="AT712" i="1"/>
  <c r="AT713" i="1"/>
  <c r="AT714" i="1"/>
  <c r="AT715" i="1"/>
  <c r="AT716" i="1"/>
  <c r="AT717" i="1"/>
  <c r="AT718" i="1"/>
  <c r="AT719" i="1"/>
  <c r="AT720" i="1"/>
  <c r="AT721" i="1"/>
  <c r="AT722" i="1"/>
  <c r="AT723" i="1"/>
  <c r="AT724" i="1"/>
  <c r="AT725" i="1"/>
  <c r="AT726" i="1"/>
  <c r="AT727" i="1"/>
  <c r="AT728" i="1"/>
  <c r="AT729" i="1"/>
  <c r="AT730" i="1"/>
  <c r="AT731" i="1"/>
  <c r="AT732" i="1"/>
  <c r="AT733" i="1"/>
  <c r="AT734" i="1"/>
  <c r="AT735" i="1"/>
  <c r="AT736" i="1"/>
  <c r="AT737" i="1"/>
  <c r="AT738" i="1"/>
  <c r="AT739" i="1"/>
  <c r="AT740" i="1"/>
  <c r="AT741" i="1"/>
  <c r="AT742" i="1"/>
  <c r="AT743" i="1"/>
  <c r="AT744" i="1"/>
  <c r="AT745" i="1"/>
  <c r="AT746" i="1"/>
  <c r="AT747" i="1"/>
  <c r="AT748" i="1"/>
  <c r="AT749" i="1"/>
  <c r="AT750" i="1"/>
  <c r="AT751" i="1"/>
  <c r="AT752" i="1"/>
  <c r="AT753" i="1"/>
  <c r="AT754" i="1"/>
  <c r="AT755" i="1"/>
  <c r="AT756" i="1"/>
  <c r="AT757" i="1"/>
  <c r="AT758" i="1"/>
  <c r="AT759" i="1"/>
  <c r="AT760" i="1"/>
  <c r="AT761" i="1"/>
  <c r="AT762" i="1"/>
  <c r="AT763" i="1"/>
  <c r="AT764" i="1"/>
  <c r="AT765" i="1"/>
  <c r="AT766" i="1"/>
  <c r="AT767" i="1"/>
  <c r="AT768" i="1"/>
  <c r="AT769" i="1"/>
  <c r="AT770" i="1"/>
  <c r="AT771" i="1"/>
  <c r="AT772" i="1"/>
  <c r="AT773" i="1"/>
  <c r="AT774" i="1"/>
  <c r="AT775" i="1"/>
  <c r="AT776" i="1"/>
  <c r="AT777" i="1"/>
  <c r="AT778" i="1"/>
  <c r="AT779" i="1"/>
  <c r="AT780" i="1"/>
  <c r="AT781" i="1"/>
  <c r="AT782" i="1"/>
  <c r="AT783" i="1"/>
  <c r="AT784" i="1"/>
  <c r="AT785" i="1"/>
  <c r="AT786" i="1"/>
  <c r="AT787" i="1"/>
  <c r="AT788" i="1"/>
  <c r="AT789" i="1"/>
  <c r="AT790" i="1"/>
  <c r="AT791" i="1"/>
  <c r="AT792" i="1"/>
  <c r="AT793" i="1"/>
  <c r="AT794" i="1"/>
  <c r="AT795" i="1"/>
  <c r="AT796" i="1"/>
  <c r="AT797" i="1"/>
  <c r="AT798" i="1"/>
  <c r="AT799" i="1"/>
  <c r="AT800" i="1"/>
  <c r="AT801" i="1"/>
  <c r="AT802" i="1"/>
  <c r="AT803" i="1"/>
  <c r="AT804" i="1"/>
  <c r="AT805" i="1"/>
  <c r="AT806" i="1"/>
  <c r="AT807" i="1"/>
  <c r="AT808" i="1"/>
  <c r="AT809" i="1"/>
  <c r="AT810" i="1"/>
  <c r="AT811" i="1"/>
  <c r="AT812" i="1"/>
  <c r="AT813" i="1"/>
  <c r="AT814" i="1"/>
  <c r="AT815" i="1"/>
  <c r="AT816" i="1"/>
  <c r="AT817" i="1"/>
  <c r="AT818" i="1"/>
  <c r="AT819" i="1"/>
  <c r="AT820" i="1"/>
  <c r="AT821" i="1"/>
  <c r="AT822" i="1"/>
  <c r="AT823" i="1"/>
  <c r="AT824" i="1"/>
  <c r="AT825" i="1"/>
  <c r="AT826" i="1"/>
  <c r="AT827" i="1"/>
  <c r="AT828" i="1"/>
  <c r="AT829" i="1"/>
  <c r="AT830" i="1"/>
  <c r="AT831" i="1"/>
  <c r="AT832" i="1"/>
  <c r="AT833" i="1"/>
  <c r="AT834" i="1"/>
  <c r="AT835" i="1"/>
  <c r="AT836" i="1"/>
  <c r="AT837" i="1"/>
  <c r="AT838" i="1"/>
  <c r="AT839" i="1"/>
  <c r="AT840" i="1"/>
  <c r="AT841" i="1"/>
  <c r="AT842" i="1"/>
  <c r="AT843" i="1"/>
  <c r="AT844" i="1"/>
  <c r="AT845" i="1"/>
  <c r="AT846" i="1"/>
  <c r="AT847" i="1"/>
  <c r="AT848" i="1"/>
  <c r="AT849" i="1"/>
  <c r="AT850" i="1"/>
  <c r="AT851" i="1"/>
  <c r="AT852" i="1"/>
  <c r="AT853" i="1"/>
  <c r="AT854" i="1"/>
  <c r="AT855" i="1"/>
  <c r="AT856" i="1"/>
  <c r="AT857" i="1"/>
  <c r="AT858" i="1"/>
  <c r="AT859" i="1"/>
  <c r="AT860" i="1"/>
  <c r="AT861" i="1"/>
  <c r="AT862" i="1"/>
  <c r="AT863" i="1"/>
  <c r="AT864" i="1"/>
  <c r="AT865" i="1"/>
  <c r="AT866" i="1"/>
  <c r="AT867" i="1"/>
  <c r="AT868" i="1"/>
  <c r="AT869" i="1"/>
  <c r="AT870" i="1"/>
  <c r="AT871" i="1"/>
  <c r="AT872" i="1"/>
  <c r="AT873" i="1"/>
  <c r="AT874" i="1"/>
  <c r="AT875" i="1"/>
  <c r="AT876" i="1"/>
  <c r="AT877" i="1"/>
  <c r="AT878" i="1"/>
  <c r="AT879" i="1"/>
  <c r="AT880" i="1"/>
  <c r="AT881" i="1"/>
  <c r="AT882" i="1"/>
  <c r="AT883" i="1"/>
  <c r="AT884" i="1"/>
  <c r="AT885" i="1"/>
  <c r="AT886" i="1"/>
  <c r="AT887" i="1"/>
  <c r="AT888" i="1"/>
  <c r="AT889" i="1"/>
  <c r="AT890" i="1"/>
  <c r="AT891" i="1"/>
  <c r="AT892" i="1"/>
  <c r="AT893" i="1"/>
  <c r="AT894" i="1"/>
  <c r="AT895" i="1"/>
  <c r="AT896" i="1"/>
  <c r="AT897" i="1"/>
  <c r="AT898" i="1"/>
  <c r="AT899" i="1"/>
  <c r="AT900" i="1"/>
  <c r="AT901" i="1"/>
  <c r="AT902" i="1"/>
  <c r="AT903" i="1"/>
  <c r="AT904" i="1"/>
  <c r="AT905" i="1"/>
  <c r="AT906" i="1"/>
  <c r="AT907" i="1"/>
  <c r="AT908" i="1"/>
  <c r="AT909" i="1"/>
  <c r="AT910" i="1"/>
  <c r="AT911" i="1"/>
  <c r="AT912" i="1"/>
  <c r="AT913" i="1"/>
  <c r="AT914" i="1"/>
  <c r="AT915" i="1"/>
  <c r="AT916" i="1"/>
  <c r="AT917" i="1"/>
  <c r="AT918" i="1"/>
  <c r="AT919" i="1"/>
  <c r="AT920" i="1"/>
  <c r="AT921" i="1"/>
  <c r="AT922" i="1"/>
  <c r="AT923" i="1"/>
  <c r="AT924" i="1"/>
  <c r="AT925" i="1"/>
  <c r="AT926" i="1"/>
  <c r="AT927" i="1"/>
  <c r="AT928" i="1"/>
  <c r="AT929" i="1"/>
  <c r="AT930" i="1"/>
  <c r="AT931" i="1"/>
  <c r="AT932" i="1"/>
  <c r="AT933" i="1"/>
  <c r="AT934" i="1"/>
  <c r="AT935" i="1"/>
  <c r="AT936" i="1"/>
  <c r="AT937" i="1"/>
  <c r="AT938" i="1"/>
  <c r="AT939" i="1"/>
  <c r="AT940" i="1"/>
  <c r="AT941" i="1"/>
  <c r="AT942" i="1"/>
  <c r="AT943" i="1"/>
  <c r="AT944" i="1"/>
  <c r="AT945" i="1"/>
  <c r="AT946" i="1"/>
  <c r="AT947" i="1"/>
  <c r="AT948" i="1"/>
  <c r="AT949" i="1"/>
  <c r="AT950" i="1"/>
  <c r="AT951" i="1"/>
  <c r="AT952" i="1"/>
  <c r="AT953" i="1"/>
  <c r="AT954" i="1"/>
  <c r="AT955" i="1"/>
  <c r="AT956" i="1"/>
  <c r="AT957" i="1"/>
  <c r="AT958" i="1"/>
  <c r="AT959" i="1"/>
  <c r="AT960" i="1"/>
  <c r="AT961" i="1"/>
  <c r="AT962" i="1"/>
  <c r="AT963" i="1"/>
  <c r="AT964" i="1"/>
  <c r="AT965" i="1"/>
  <c r="AT966" i="1"/>
  <c r="AT967" i="1"/>
  <c r="AT968" i="1"/>
  <c r="AT969" i="1"/>
  <c r="AT970" i="1"/>
  <c r="AT971" i="1"/>
  <c r="AT972" i="1"/>
  <c r="AT973" i="1"/>
  <c r="AT974" i="1"/>
  <c r="AT975" i="1"/>
  <c r="AT976" i="1"/>
  <c r="AT977" i="1"/>
  <c r="AT978" i="1"/>
  <c r="AT979" i="1"/>
  <c r="AT980" i="1"/>
  <c r="AT981" i="1"/>
  <c r="AT982" i="1"/>
  <c r="AT983" i="1"/>
  <c r="AT984" i="1"/>
  <c r="AT985" i="1"/>
  <c r="AT986" i="1"/>
  <c r="AT987" i="1"/>
  <c r="AT988" i="1"/>
  <c r="AT989" i="1"/>
  <c r="AT990" i="1"/>
  <c r="AT991" i="1"/>
  <c r="AT992" i="1"/>
  <c r="AT993" i="1"/>
  <c r="AT994" i="1"/>
  <c r="AT995" i="1"/>
  <c r="AT996" i="1"/>
  <c r="AT997" i="1"/>
  <c r="AT998" i="1"/>
  <c r="AT999" i="1"/>
  <c r="AT1000" i="1"/>
  <c r="AT1001" i="1"/>
  <c r="AT1002" i="1"/>
  <c r="AA144" i="1"/>
  <c r="S336" i="1"/>
  <c r="S496" i="1"/>
  <c r="AB496" i="1" s="1"/>
  <c r="AK496" i="1" s="1"/>
  <c r="S512" i="1"/>
  <c r="AB512" i="1" s="1"/>
  <c r="AK512" i="1" s="1"/>
  <c r="AS512" i="1" s="1"/>
  <c r="S560" i="1"/>
  <c r="AB560" i="1" s="1"/>
  <c r="AK560" i="1" s="1"/>
  <c r="AS560" i="1" s="1"/>
  <c r="S720" i="1"/>
  <c r="AB720" i="1" s="1"/>
  <c r="R144" i="1"/>
  <c r="R208" i="1"/>
  <c r="T208" i="1" s="1"/>
  <c r="R256" i="1"/>
  <c r="R266" i="1"/>
  <c r="R368" i="1"/>
  <c r="T368" i="1" s="1"/>
  <c r="R384" i="1"/>
  <c r="T384" i="1" s="1"/>
  <c r="R631" i="1"/>
  <c r="U631" i="1" s="1"/>
  <c r="R656" i="1"/>
  <c r="T656" i="1" s="1"/>
  <c r="R791" i="1"/>
  <c r="U791" i="1" s="1"/>
  <c r="R896" i="1"/>
  <c r="T896" i="1" s="1"/>
  <c r="R952"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O68" i="1"/>
  <c r="O69" i="1"/>
  <c r="O70" i="1"/>
  <c r="O71" i="1"/>
  <c r="O72" i="1"/>
  <c r="O73" i="1"/>
  <c r="O74" i="1"/>
  <c r="P74" i="1" s="1"/>
  <c r="R74" i="1" s="1"/>
  <c r="O75" i="1"/>
  <c r="O76" i="1"/>
  <c r="O77" i="1"/>
  <c r="O78" i="1"/>
  <c r="O79" i="1"/>
  <c r="O80" i="1"/>
  <c r="O81" i="1"/>
  <c r="O82" i="1"/>
  <c r="O83" i="1"/>
  <c r="O84" i="1"/>
  <c r="O85" i="1"/>
  <c r="P85" i="1" s="1"/>
  <c r="O86" i="1"/>
  <c r="P86" i="1" s="1"/>
  <c r="O87" i="1"/>
  <c r="O88" i="1"/>
  <c r="P88" i="1" s="1"/>
  <c r="O89" i="1"/>
  <c r="P89" i="1" s="1"/>
  <c r="O90" i="1"/>
  <c r="O91" i="1"/>
  <c r="O92" i="1"/>
  <c r="O93" i="1"/>
  <c r="O94" i="1"/>
  <c r="O95" i="1"/>
  <c r="O96" i="1"/>
  <c r="O97" i="1"/>
  <c r="O98" i="1"/>
  <c r="O99" i="1"/>
  <c r="O100" i="1"/>
  <c r="O101" i="1"/>
  <c r="O102" i="1"/>
  <c r="O103" i="1"/>
  <c r="O104" i="1"/>
  <c r="O105" i="1"/>
  <c r="O106" i="1"/>
  <c r="O107" i="1"/>
  <c r="O108" i="1"/>
  <c r="O109" i="1"/>
  <c r="O110" i="1"/>
  <c r="O111" i="1"/>
  <c r="P111" i="1" s="1"/>
  <c r="O112" i="1"/>
  <c r="O113" i="1"/>
  <c r="O114" i="1"/>
  <c r="O115" i="1"/>
  <c r="O116" i="1"/>
  <c r="O117" i="1"/>
  <c r="P117" i="1" s="1"/>
  <c r="O118" i="1"/>
  <c r="O119" i="1"/>
  <c r="O120" i="1"/>
  <c r="O121" i="1"/>
  <c r="P121" i="1" s="1"/>
  <c r="O122" i="1"/>
  <c r="O123" i="1"/>
  <c r="O124" i="1"/>
  <c r="P124" i="1" s="1"/>
  <c r="O125" i="1"/>
  <c r="P125" i="1" s="1"/>
  <c r="O126" i="1"/>
  <c r="O127" i="1"/>
  <c r="O128" i="1"/>
  <c r="O129" i="1"/>
  <c r="O130" i="1"/>
  <c r="O131" i="1"/>
  <c r="O132" i="1"/>
  <c r="O133" i="1"/>
  <c r="O134" i="1"/>
  <c r="O135" i="1"/>
  <c r="O136" i="1"/>
  <c r="O137" i="1"/>
  <c r="O138" i="1"/>
  <c r="O139" i="1"/>
  <c r="O140" i="1"/>
  <c r="O141" i="1"/>
  <c r="O142" i="1"/>
  <c r="O143" i="1"/>
  <c r="P143" i="1" s="1"/>
  <c r="O144" i="1"/>
  <c r="P144" i="1" s="1"/>
  <c r="AJ144" i="1" s="1"/>
  <c r="AN144" i="1" s="1"/>
  <c r="O145" i="1"/>
  <c r="P145" i="1" s="1"/>
  <c r="R145" i="1" s="1"/>
  <c r="O146" i="1"/>
  <c r="O147" i="1"/>
  <c r="O148" i="1"/>
  <c r="O149" i="1"/>
  <c r="O150" i="1"/>
  <c r="O151" i="1"/>
  <c r="O152" i="1"/>
  <c r="O153" i="1"/>
  <c r="O154" i="1"/>
  <c r="P154" i="1" s="1"/>
  <c r="O155" i="1"/>
  <c r="P155" i="1" s="1"/>
  <c r="O156" i="1"/>
  <c r="O157" i="1"/>
  <c r="O158" i="1"/>
  <c r="O159" i="1"/>
  <c r="O160" i="1"/>
  <c r="O161" i="1"/>
  <c r="O162" i="1"/>
  <c r="O163" i="1"/>
  <c r="O164" i="1"/>
  <c r="O165" i="1"/>
  <c r="O166" i="1"/>
  <c r="O167" i="1"/>
  <c r="O168" i="1"/>
  <c r="O169" i="1"/>
  <c r="O170" i="1"/>
  <c r="O171" i="1"/>
  <c r="O172" i="1"/>
  <c r="O173" i="1"/>
  <c r="P173" i="1" s="1"/>
  <c r="O174" i="1"/>
  <c r="P174" i="1" s="1"/>
  <c r="O175" i="1"/>
  <c r="P175" i="1" s="1"/>
  <c r="AA175" i="1" s="1"/>
  <c r="AC175" i="1" s="1"/>
  <c r="O176" i="1"/>
  <c r="O177" i="1"/>
  <c r="P177" i="1" s="1"/>
  <c r="AA177" i="1" s="1"/>
  <c r="O178" i="1"/>
  <c r="O179" i="1"/>
  <c r="O180" i="1"/>
  <c r="O181" i="1"/>
  <c r="O182" i="1"/>
  <c r="P182" i="1" s="1"/>
  <c r="O183" i="1"/>
  <c r="O184" i="1"/>
  <c r="O185" i="1"/>
  <c r="O186" i="1"/>
  <c r="O187" i="1"/>
  <c r="O188" i="1"/>
  <c r="O189" i="1"/>
  <c r="O190" i="1"/>
  <c r="O191" i="1"/>
  <c r="O192" i="1"/>
  <c r="O193" i="1"/>
  <c r="O194" i="1"/>
  <c r="O195" i="1"/>
  <c r="O196" i="1"/>
  <c r="O197" i="1"/>
  <c r="O198" i="1"/>
  <c r="O199" i="1"/>
  <c r="O200" i="1"/>
  <c r="O201" i="1"/>
  <c r="O202" i="1"/>
  <c r="O203" i="1"/>
  <c r="P203" i="1" s="1"/>
  <c r="O204" i="1"/>
  <c r="P204" i="1" s="1"/>
  <c r="O205" i="1"/>
  <c r="P205" i="1" s="1"/>
  <c r="O206" i="1"/>
  <c r="O207" i="1"/>
  <c r="P207" i="1" s="1"/>
  <c r="O208" i="1"/>
  <c r="P208" i="1" s="1"/>
  <c r="O209" i="1"/>
  <c r="O210" i="1"/>
  <c r="O211" i="1"/>
  <c r="O212" i="1"/>
  <c r="O213" i="1"/>
  <c r="O214" i="1"/>
  <c r="O215" i="1"/>
  <c r="O216" i="1"/>
  <c r="O217" i="1"/>
  <c r="O218" i="1"/>
  <c r="O219" i="1"/>
  <c r="O220" i="1"/>
  <c r="O221" i="1"/>
  <c r="O222" i="1"/>
  <c r="O223" i="1"/>
  <c r="O224" i="1"/>
  <c r="O225" i="1"/>
  <c r="O226" i="1"/>
  <c r="O227" i="1"/>
  <c r="O228" i="1"/>
  <c r="O229" i="1"/>
  <c r="O230" i="1"/>
  <c r="P230" i="1" s="1"/>
  <c r="R230" i="1" s="1"/>
  <c r="O231" i="1"/>
  <c r="O232" i="1"/>
  <c r="O233" i="1"/>
  <c r="O234" i="1"/>
  <c r="P234" i="1" s="1"/>
  <c r="O235" i="1"/>
  <c r="P235" i="1" s="1"/>
  <c r="O236" i="1"/>
  <c r="O237" i="1"/>
  <c r="P237" i="1" s="1"/>
  <c r="O238" i="1"/>
  <c r="P238" i="1" s="1"/>
  <c r="O239" i="1"/>
  <c r="O240" i="1"/>
  <c r="O241" i="1"/>
  <c r="O242" i="1"/>
  <c r="O243" i="1"/>
  <c r="O244" i="1"/>
  <c r="O245" i="1"/>
  <c r="O246" i="1"/>
  <c r="O247" i="1"/>
  <c r="O248" i="1"/>
  <c r="O249" i="1"/>
  <c r="O250" i="1"/>
  <c r="O251" i="1"/>
  <c r="O252" i="1"/>
  <c r="O253" i="1"/>
  <c r="O254" i="1"/>
  <c r="O255" i="1"/>
  <c r="O256" i="1"/>
  <c r="P256" i="1" s="1"/>
  <c r="O257" i="1"/>
  <c r="P257" i="1" s="1"/>
  <c r="R257" i="1" s="1"/>
  <c r="O258" i="1"/>
  <c r="O259" i="1"/>
  <c r="O260" i="1"/>
  <c r="O261" i="1"/>
  <c r="O262" i="1"/>
  <c r="P262" i="1" s="1"/>
  <c r="O263" i="1"/>
  <c r="O264" i="1"/>
  <c r="O265" i="1"/>
  <c r="O266" i="1"/>
  <c r="P266" i="1" s="1"/>
  <c r="O267" i="1"/>
  <c r="P267" i="1" s="1"/>
  <c r="O268" i="1"/>
  <c r="P268" i="1" s="1"/>
  <c r="O269" i="1"/>
  <c r="O270" i="1"/>
  <c r="O271" i="1"/>
  <c r="O272" i="1"/>
  <c r="O273" i="1"/>
  <c r="O274" i="1"/>
  <c r="O275" i="1"/>
  <c r="O276" i="1"/>
  <c r="O277" i="1"/>
  <c r="O278" i="1"/>
  <c r="O279" i="1"/>
  <c r="O280" i="1"/>
  <c r="O281" i="1"/>
  <c r="O282" i="1"/>
  <c r="O283" i="1"/>
  <c r="O284" i="1"/>
  <c r="O285" i="1"/>
  <c r="P285" i="1" s="1"/>
  <c r="O286" i="1"/>
  <c r="P286" i="1" s="1"/>
  <c r="O287" i="1"/>
  <c r="P287" i="1" s="1"/>
  <c r="O288" i="1"/>
  <c r="P288" i="1" s="1"/>
  <c r="AA288" i="1" s="1"/>
  <c r="AD288" i="1" s="1"/>
  <c r="O289" i="1"/>
  <c r="P289" i="1" s="1"/>
  <c r="O290" i="1"/>
  <c r="O291" i="1"/>
  <c r="O292" i="1"/>
  <c r="O293" i="1"/>
  <c r="O294" i="1"/>
  <c r="P294" i="1" s="1"/>
  <c r="AJ294" i="1" s="1"/>
  <c r="O295" i="1"/>
  <c r="O296" i="1"/>
  <c r="O297" i="1"/>
  <c r="O298" i="1"/>
  <c r="O299" i="1"/>
  <c r="O300" i="1"/>
  <c r="O301" i="1"/>
  <c r="O302" i="1"/>
  <c r="O303" i="1"/>
  <c r="O304" i="1"/>
  <c r="O305" i="1"/>
  <c r="O306" i="1"/>
  <c r="O307" i="1"/>
  <c r="O308" i="1"/>
  <c r="O309" i="1"/>
  <c r="O310" i="1"/>
  <c r="O311" i="1"/>
  <c r="P311" i="1" s="1"/>
  <c r="O312" i="1"/>
  <c r="O313" i="1"/>
  <c r="O314" i="1"/>
  <c r="P314" i="1" s="1"/>
  <c r="O315" i="1"/>
  <c r="P315" i="1" s="1"/>
  <c r="O316" i="1"/>
  <c r="P316" i="1" s="1"/>
  <c r="O317" i="1"/>
  <c r="P317" i="1" s="1"/>
  <c r="O318" i="1"/>
  <c r="P318" i="1" s="1"/>
  <c r="O319" i="1"/>
  <c r="O320" i="1"/>
  <c r="O321" i="1"/>
  <c r="O322" i="1"/>
  <c r="O323" i="1"/>
  <c r="O324" i="1"/>
  <c r="O325" i="1"/>
  <c r="O326" i="1"/>
  <c r="O327" i="1"/>
  <c r="O328" i="1"/>
  <c r="O329" i="1"/>
  <c r="O330" i="1"/>
  <c r="O331" i="1"/>
  <c r="O332" i="1"/>
  <c r="O333" i="1"/>
  <c r="O334" i="1"/>
  <c r="P334" i="1" s="1"/>
  <c r="O335" i="1"/>
  <c r="P335" i="1" s="1"/>
  <c r="O336" i="1"/>
  <c r="P336" i="1" s="1"/>
  <c r="O337" i="1"/>
  <c r="P337" i="1" s="1"/>
  <c r="O338" i="1"/>
  <c r="O339" i="1"/>
  <c r="O340" i="1"/>
  <c r="O341" i="1"/>
  <c r="O342" i="1"/>
  <c r="P342" i="1" s="1"/>
  <c r="O343" i="1"/>
  <c r="P343" i="1" s="1"/>
  <c r="O344" i="1"/>
  <c r="O345" i="1"/>
  <c r="O346" i="1"/>
  <c r="P346" i="1" s="1"/>
  <c r="O347" i="1"/>
  <c r="O348" i="1"/>
  <c r="O349" i="1"/>
  <c r="O350" i="1"/>
  <c r="O351" i="1"/>
  <c r="O352" i="1"/>
  <c r="O353" i="1"/>
  <c r="O354" i="1"/>
  <c r="O355" i="1"/>
  <c r="O356" i="1"/>
  <c r="O357" i="1"/>
  <c r="O358" i="1"/>
  <c r="O359" i="1"/>
  <c r="O360" i="1"/>
  <c r="O361" i="1"/>
  <c r="O362" i="1"/>
  <c r="P362" i="1" s="1"/>
  <c r="O363" i="1"/>
  <c r="P363" i="1" s="1"/>
  <c r="O364" i="1"/>
  <c r="P364" i="1" s="1"/>
  <c r="O365" i="1"/>
  <c r="P365" i="1" s="1"/>
  <c r="O366" i="1"/>
  <c r="P366" i="1" s="1"/>
  <c r="O367" i="1"/>
  <c r="P367" i="1" s="1"/>
  <c r="O368" i="1"/>
  <c r="P368" i="1" s="1"/>
  <c r="O369" i="1"/>
  <c r="O370" i="1"/>
  <c r="O371" i="1"/>
  <c r="O372" i="1"/>
  <c r="O373" i="1"/>
  <c r="O374" i="1"/>
  <c r="O375" i="1"/>
  <c r="O376" i="1"/>
  <c r="O377" i="1"/>
  <c r="O378" i="1"/>
  <c r="O379" i="1"/>
  <c r="O380" i="1"/>
  <c r="O381" i="1"/>
  <c r="O382" i="1"/>
  <c r="O383" i="1"/>
  <c r="O384" i="1"/>
  <c r="P384" i="1" s="1"/>
  <c r="O385" i="1"/>
  <c r="P385" i="1" s="1"/>
  <c r="O386" i="1"/>
  <c r="O387" i="1"/>
  <c r="O388" i="1"/>
  <c r="O389" i="1"/>
  <c r="O390" i="1"/>
  <c r="P390" i="1" s="1"/>
  <c r="O391" i="1"/>
  <c r="P391" i="1" s="1"/>
  <c r="R391" i="1" s="1"/>
  <c r="O392" i="1"/>
  <c r="O393" i="1"/>
  <c r="O394" i="1"/>
  <c r="P394" i="1" s="1"/>
  <c r="R394" i="1" s="1"/>
  <c r="O395" i="1"/>
  <c r="P395" i="1" s="1"/>
  <c r="R395" i="1" s="1"/>
  <c r="O396" i="1"/>
  <c r="P396" i="1" s="1"/>
  <c r="O397" i="1"/>
  <c r="O398" i="1"/>
  <c r="O399" i="1"/>
  <c r="O400" i="1"/>
  <c r="O401" i="1"/>
  <c r="O402" i="1"/>
  <c r="O403" i="1"/>
  <c r="O404" i="1"/>
  <c r="O405" i="1"/>
  <c r="O406" i="1"/>
  <c r="O407" i="1"/>
  <c r="O408" i="1"/>
  <c r="O409" i="1"/>
  <c r="O410" i="1"/>
  <c r="O411" i="1"/>
  <c r="O412" i="1"/>
  <c r="P412" i="1" s="1"/>
  <c r="O413" i="1"/>
  <c r="P413" i="1" s="1"/>
  <c r="O414" i="1"/>
  <c r="P414" i="1" s="1"/>
  <c r="O415" i="1"/>
  <c r="P415" i="1" s="1"/>
  <c r="O416" i="1"/>
  <c r="P416" i="1" s="1"/>
  <c r="O417" i="1"/>
  <c r="P417" i="1" s="1"/>
  <c r="O418" i="1"/>
  <c r="O419" i="1"/>
  <c r="O420" i="1"/>
  <c r="O421" i="1"/>
  <c r="O422" i="1"/>
  <c r="P422" i="1" s="1"/>
  <c r="R422" i="1" s="1"/>
  <c r="O423" i="1"/>
  <c r="O424" i="1"/>
  <c r="O425" i="1"/>
  <c r="O426" i="1"/>
  <c r="O427" i="1"/>
  <c r="O428" i="1"/>
  <c r="O429" i="1"/>
  <c r="O430" i="1"/>
  <c r="O431" i="1"/>
  <c r="O432" i="1"/>
  <c r="O433" i="1"/>
  <c r="O434" i="1"/>
  <c r="O435" i="1"/>
  <c r="O436" i="1"/>
  <c r="O437" i="1"/>
  <c r="O438" i="1"/>
  <c r="P438" i="1" s="1"/>
  <c r="O439" i="1"/>
  <c r="P439" i="1" s="1"/>
  <c r="O440" i="1"/>
  <c r="O441" i="1"/>
  <c r="O442" i="1"/>
  <c r="P442" i="1" s="1"/>
  <c r="O443" i="1"/>
  <c r="P443" i="1" s="1"/>
  <c r="O444" i="1"/>
  <c r="P444" i="1" s="1"/>
  <c r="O445" i="1"/>
  <c r="P445" i="1" s="1"/>
  <c r="O446" i="1"/>
  <c r="P446" i="1" s="1"/>
  <c r="O447" i="1"/>
  <c r="O448" i="1"/>
  <c r="O449" i="1"/>
  <c r="O450" i="1"/>
  <c r="O451" i="1"/>
  <c r="O452" i="1"/>
  <c r="O453" i="1"/>
  <c r="O454" i="1"/>
  <c r="O455" i="1"/>
  <c r="O456" i="1"/>
  <c r="O457" i="1"/>
  <c r="O458" i="1"/>
  <c r="O459" i="1"/>
  <c r="O460" i="1"/>
  <c r="O461" i="1"/>
  <c r="O462" i="1"/>
  <c r="P462" i="1" s="1"/>
  <c r="O463" i="1"/>
  <c r="P463" i="1" s="1"/>
  <c r="O464" i="1"/>
  <c r="P464" i="1" s="1"/>
  <c r="O465" i="1"/>
  <c r="P465" i="1" s="1"/>
  <c r="O466" i="1"/>
  <c r="O467" i="1"/>
  <c r="O468" i="1"/>
  <c r="O469" i="1"/>
  <c r="O470" i="1"/>
  <c r="P470" i="1" s="1"/>
  <c r="O471" i="1"/>
  <c r="P471" i="1" s="1"/>
  <c r="O472" i="1"/>
  <c r="O473" i="1"/>
  <c r="O474" i="1"/>
  <c r="P474" i="1" s="1"/>
  <c r="O475" i="1"/>
  <c r="O476" i="1"/>
  <c r="O477" i="1"/>
  <c r="O478" i="1"/>
  <c r="O479" i="1"/>
  <c r="O480" i="1"/>
  <c r="O481" i="1"/>
  <c r="O482" i="1"/>
  <c r="O483" i="1"/>
  <c r="O484" i="1"/>
  <c r="O485" i="1"/>
  <c r="O486" i="1"/>
  <c r="O487" i="1"/>
  <c r="O488" i="1"/>
  <c r="O489" i="1"/>
  <c r="O490" i="1"/>
  <c r="P490" i="1" s="1"/>
  <c r="O491" i="1"/>
  <c r="P491" i="1" s="1"/>
  <c r="O492" i="1"/>
  <c r="P492" i="1" s="1"/>
  <c r="O493" i="1"/>
  <c r="P493" i="1" s="1"/>
  <c r="O494" i="1"/>
  <c r="P494" i="1" s="1"/>
  <c r="O495" i="1"/>
  <c r="P495" i="1" s="1"/>
  <c r="O496" i="1"/>
  <c r="P496" i="1" s="1"/>
  <c r="O497" i="1"/>
  <c r="O498" i="1"/>
  <c r="O499" i="1"/>
  <c r="O500" i="1"/>
  <c r="O501" i="1"/>
  <c r="O502" i="1"/>
  <c r="O503" i="1"/>
  <c r="O504" i="1"/>
  <c r="O505" i="1"/>
  <c r="O506" i="1"/>
  <c r="O507" i="1"/>
  <c r="O508" i="1"/>
  <c r="O509" i="1"/>
  <c r="O510" i="1"/>
  <c r="O511" i="1"/>
  <c r="O512" i="1"/>
  <c r="P512" i="1" s="1"/>
  <c r="R512" i="1" s="1"/>
  <c r="T512" i="1" s="1"/>
  <c r="O513" i="1"/>
  <c r="P513" i="1" s="1"/>
  <c r="R513" i="1" s="1"/>
  <c r="O514" i="1"/>
  <c r="O515" i="1"/>
  <c r="O516" i="1"/>
  <c r="O517" i="1"/>
  <c r="P517" i="1" s="1"/>
  <c r="O518" i="1"/>
  <c r="P518" i="1" s="1"/>
  <c r="O519" i="1"/>
  <c r="P519" i="1" s="1"/>
  <c r="R519" i="1" s="1"/>
  <c r="U519" i="1" s="1"/>
  <c r="O520" i="1"/>
  <c r="O521" i="1"/>
  <c r="O522" i="1"/>
  <c r="P522" i="1" s="1"/>
  <c r="R522" i="1" s="1"/>
  <c r="T522" i="1" s="1"/>
  <c r="O523" i="1"/>
  <c r="P523" i="1" s="1"/>
  <c r="R523" i="1" s="1"/>
  <c r="O524" i="1"/>
  <c r="O525" i="1"/>
  <c r="O526" i="1"/>
  <c r="O527" i="1"/>
  <c r="O528" i="1"/>
  <c r="O529" i="1"/>
  <c r="O530" i="1"/>
  <c r="O531" i="1"/>
  <c r="O532" i="1"/>
  <c r="O533" i="1"/>
  <c r="O534" i="1"/>
  <c r="O535" i="1"/>
  <c r="O536" i="1"/>
  <c r="O537" i="1"/>
  <c r="O538" i="1"/>
  <c r="P538" i="1" s="1"/>
  <c r="O539" i="1"/>
  <c r="P539" i="1" s="1"/>
  <c r="O540" i="1"/>
  <c r="P540" i="1" s="1"/>
  <c r="O541" i="1"/>
  <c r="P541" i="1" s="1"/>
  <c r="O542" i="1"/>
  <c r="P542" i="1" s="1"/>
  <c r="O543" i="1"/>
  <c r="P543" i="1" s="1"/>
  <c r="O544" i="1"/>
  <c r="P544" i="1" s="1"/>
  <c r="O545" i="1"/>
  <c r="O546" i="1"/>
  <c r="O547" i="1"/>
  <c r="O548" i="1"/>
  <c r="O549" i="1"/>
  <c r="O550" i="1"/>
  <c r="O551" i="1"/>
  <c r="O552" i="1"/>
  <c r="O553" i="1"/>
  <c r="O554" i="1"/>
  <c r="O555" i="1"/>
  <c r="O556" i="1"/>
  <c r="O557" i="1"/>
  <c r="O558" i="1"/>
  <c r="O559" i="1"/>
  <c r="P559" i="1" s="1"/>
  <c r="O560" i="1"/>
  <c r="P560" i="1" s="1"/>
  <c r="R560" i="1" s="1"/>
  <c r="T560" i="1" s="1"/>
  <c r="O561" i="1"/>
  <c r="P561" i="1" s="1"/>
  <c r="AJ561" i="1" s="1"/>
  <c r="O562" i="1"/>
  <c r="O563" i="1"/>
  <c r="O564" i="1"/>
  <c r="O565" i="1"/>
  <c r="P565" i="1" s="1"/>
  <c r="O566" i="1"/>
  <c r="P566" i="1" s="1"/>
  <c r="O567" i="1"/>
  <c r="P567" i="1" s="1"/>
  <c r="O568" i="1"/>
  <c r="O569" i="1"/>
  <c r="O570" i="1"/>
  <c r="P570" i="1" s="1"/>
  <c r="O571" i="1"/>
  <c r="O572" i="1"/>
  <c r="O573" i="1"/>
  <c r="O574" i="1"/>
  <c r="O575" i="1"/>
  <c r="O576" i="1"/>
  <c r="O577" i="1"/>
  <c r="O578" i="1"/>
  <c r="O579" i="1"/>
  <c r="O580" i="1"/>
  <c r="O581" i="1"/>
  <c r="O582" i="1"/>
  <c r="O583" i="1"/>
  <c r="P583" i="1" s="1"/>
  <c r="O584" i="1"/>
  <c r="O585" i="1"/>
  <c r="O586" i="1"/>
  <c r="P586" i="1" s="1"/>
  <c r="O587" i="1"/>
  <c r="P587" i="1" s="1"/>
  <c r="O588" i="1"/>
  <c r="P588" i="1" s="1"/>
  <c r="O589" i="1"/>
  <c r="P589" i="1" s="1"/>
  <c r="O590" i="1"/>
  <c r="P590" i="1" s="1"/>
  <c r="O591" i="1"/>
  <c r="P591" i="1" s="1"/>
  <c r="O592" i="1"/>
  <c r="O593" i="1"/>
  <c r="O594" i="1"/>
  <c r="O595" i="1"/>
  <c r="O596" i="1"/>
  <c r="O597" i="1"/>
  <c r="O598" i="1"/>
  <c r="O599" i="1"/>
  <c r="O600" i="1"/>
  <c r="O601" i="1"/>
  <c r="O602" i="1"/>
  <c r="O603" i="1"/>
  <c r="O604" i="1"/>
  <c r="O605" i="1"/>
  <c r="O606" i="1"/>
  <c r="P606" i="1" s="1"/>
  <c r="AJ606" i="1" s="1"/>
  <c r="O607" i="1"/>
  <c r="P607" i="1" s="1"/>
  <c r="O608" i="1"/>
  <c r="P608" i="1" s="1"/>
  <c r="O609" i="1"/>
  <c r="P609" i="1" s="1"/>
  <c r="O610" i="1"/>
  <c r="O611" i="1"/>
  <c r="O612" i="1"/>
  <c r="O613" i="1"/>
  <c r="P613" i="1" s="1"/>
  <c r="O614" i="1"/>
  <c r="P614" i="1" s="1"/>
  <c r="O615" i="1"/>
  <c r="P615" i="1" s="1"/>
  <c r="O616" i="1"/>
  <c r="O617" i="1"/>
  <c r="O618" i="1"/>
  <c r="O619" i="1"/>
  <c r="O620" i="1"/>
  <c r="O621" i="1"/>
  <c r="O622" i="1"/>
  <c r="O623" i="1"/>
  <c r="O624" i="1"/>
  <c r="O625" i="1"/>
  <c r="O626" i="1"/>
  <c r="O627" i="1"/>
  <c r="O628" i="1"/>
  <c r="O629" i="1"/>
  <c r="O630" i="1"/>
  <c r="P630" i="1" s="1"/>
  <c r="R630" i="1" s="1"/>
  <c r="O631" i="1"/>
  <c r="P631" i="1" s="1"/>
  <c r="O632" i="1"/>
  <c r="O633" i="1"/>
  <c r="O634" i="1"/>
  <c r="P634" i="1" s="1"/>
  <c r="O635" i="1"/>
  <c r="P635" i="1" s="1"/>
  <c r="R635" i="1" s="1"/>
  <c r="O636" i="1"/>
  <c r="P636" i="1" s="1"/>
  <c r="O637" i="1"/>
  <c r="P637" i="1" s="1"/>
  <c r="R637" i="1" s="1"/>
  <c r="O638" i="1"/>
  <c r="P638" i="1" s="1"/>
  <c r="O639" i="1"/>
  <c r="O640" i="1"/>
  <c r="O641" i="1"/>
  <c r="O642" i="1"/>
  <c r="O643" i="1"/>
  <c r="O644" i="1"/>
  <c r="O645" i="1"/>
  <c r="O646" i="1"/>
  <c r="O647" i="1"/>
  <c r="O648" i="1"/>
  <c r="O649" i="1"/>
  <c r="O650" i="1"/>
  <c r="O651" i="1"/>
  <c r="O652" i="1"/>
  <c r="O653" i="1"/>
  <c r="P653" i="1" s="1"/>
  <c r="R653" i="1" s="1"/>
  <c r="O654" i="1"/>
  <c r="P654" i="1" s="1"/>
  <c r="O655" i="1"/>
  <c r="P655" i="1" s="1"/>
  <c r="O656" i="1"/>
  <c r="P656" i="1" s="1"/>
  <c r="AJ656" i="1" s="1"/>
  <c r="O657" i="1"/>
  <c r="P657" i="1" s="1"/>
  <c r="AJ657" i="1" s="1"/>
  <c r="O658" i="1"/>
  <c r="O659" i="1"/>
  <c r="O660" i="1"/>
  <c r="O661" i="1"/>
  <c r="P661" i="1" s="1"/>
  <c r="O662" i="1"/>
  <c r="P662" i="1" s="1"/>
  <c r="R662" i="1" s="1"/>
  <c r="O663" i="1"/>
  <c r="O664" i="1"/>
  <c r="O665" i="1"/>
  <c r="O666" i="1"/>
  <c r="O667" i="1"/>
  <c r="O668" i="1"/>
  <c r="O669" i="1"/>
  <c r="O670" i="1"/>
  <c r="O671" i="1"/>
  <c r="O672" i="1"/>
  <c r="O673" i="1"/>
  <c r="O674" i="1"/>
  <c r="O675" i="1"/>
  <c r="O676" i="1"/>
  <c r="O677" i="1"/>
  <c r="P677" i="1" s="1"/>
  <c r="R677" i="1" s="1"/>
  <c r="O678" i="1"/>
  <c r="P678" i="1" s="1"/>
  <c r="AJ678" i="1" s="1"/>
  <c r="AN678" i="1" s="1"/>
  <c r="O679" i="1"/>
  <c r="P679" i="1" s="1"/>
  <c r="AJ679" i="1" s="1"/>
  <c r="O680" i="1"/>
  <c r="O681" i="1"/>
  <c r="O682" i="1"/>
  <c r="P682" i="1" s="1"/>
  <c r="O683" i="1"/>
  <c r="P683" i="1" s="1"/>
  <c r="R683" i="1" s="1"/>
  <c r="O684" i="1"/>
  <c r="P684" i="1" s="1"/>
  <c r="O685" i="1"/>
  <c r="P685" i="1" s="1"/>
  <c r="R685" i="1" s="1"/>
  <c r="O686" i="1"/>
  <c r="O687" i="1"/>
  <c r="O688" i="1"/>
  <c r="O689" i="1"/>
  <c r="O690" i="1"/>
  <c r="O691" i="1"/>
  <c r="O692" i="1"/>
  <c r="O693" i="1"/>
  <c r="O694" i="1"/>
  <c r="O695" i="1"/>
  <c r="O696" i="1"/>
  <c r="O697" i="1"/>
  <c r="O698" i="1"/>
  <c r="O699" i="1"/>
  <c r="O700" i="1"/>
  <c r="P700" i="1" s="1"/>
  <c r="O701" i="1"/>
  <c r="P701" i="1" s="1"/>
  <c r="O702" i="1"/>
  <c r="P702" i="1" s="1"/>
  <c r="O703" i="1"/>
  <c r="P703" i="1" s="1"/>
  <c r="O704" i="1"/>
  <c r="P704" i="1" s="1"/>
  <c r="R704" i="1" s="1"/>
  <c r="T704" i="1" s="1"/>
  <c r="O705" i="1"/>
  <c r="P705" i="1" s="1"/>
  <c r="O706" i="1"/>
  <c r="O707" i="1"/>
  <c r="O708" i="1"/>
  <c r="P708" i="1" s="1"/>
  <c r="R708" i="1" s="1"/>
  <c r="O709" i="1"/>
  <c r="O710" i="1"/>
  <c r="O711" i="1"/>
  <c r="O712" i="1"/>
  <c r="O713" i="1"/>
  <c r="O714" i="1"/>
  <c r="O715" i="1"/>
  <c r="O716" i="1"/>
  <c r="O717" i="1"/>
  <c r="O718" i="1"/>
  <c r="O719" i="1"/>
  <c r="O720" i="1"/>
  <c r="P720" i="1" s="1"/>
  <c r="R720" i="1" s="1"/>
  <c r="T720" i="1" s="1"/>
  <c r="O721" i="1"/>
  <c r="P721" i="1" s="1"/>
  <c r="R721" i="1" s="1"/>
  <c r="O722" i="1"/>
  <c r="O723" i="1"/>
  <c r="O724" i="1"/>
  <c r="P724" i="1" s="1"/>
  <c r="AJ724" i="1" s="1"/>
  <c r="AL724" i="1" s="1"/>
  <c r="O725" i="1"/>
  <c r="P725" i="1" s="1"/>
  <c r="O726" i="1"/>
  <c r="P726" i="1" s="1"/>
  <c r="R726" i="1" s="1"/>
  <c r="O727" i="1"/>
  <c r="P727" i="1" s="1"/>
  <c r="O728" i="1"/>
  <c r="O729" i="1"/>
  <c r="O730" i="1"/>
  <c r="P730" i="1" s="1"/>
  <c r="O731" i="1"/>
  <c r="O732" i="1"/>
  <c r="O733" i="1"/>
  <c r="O734" i="1"/>
  <c r="O735" i="1"/>
  <c r="O736" i="1"/>
  <c r="O737" i="1"/>
  <c r="O738" i="1"/>
  <c r="O739" i="1"/>
  <c r="O740" i="1"/>
  <c r="O741" i="1"/>
  <c r="O742" i="1"/>
  <c r="P742" i="1" s="1"/>
  <c r="R742" i="1" s="1"/>
  <c r="O743" i="1"/>
  <c r="P743" i="1" s="1"/>
  <c r="O744" i="1"/>
  <c r="O745" i="1"/>
  <c r="O746" i="1"/>
  <c r="P746" i="1" s="1"/>
  <c r="O747" i="1"/>
  <c r="P747" i="1" s="1"/>
  <c r="O748" i="1"/>
  <c r="P748" i="1" s="1"/>
  <c r="O749" i="1"/>
  <c r="P749" i="1" s="1"/>
  <c r="O750" i="1"/>
  <c r="P750" i="1" s="1"/>
  <c r="O751" i="1"/>
  <c r="O752" i="1"/>
  <c r="O753" i="1"/>
  <c r="O754" i="1"/>
  <c r="O755" i="1"/>
  <c r="O756" i="1"/>
  <c r="O757" i="1"/>
  <c r="O758" i="1"/>
  <c r="O759" i="1"/>
  <c r="O760" i="1"/>
  <c r="O761" i="1"/>
  <c r="O762" i="1"/>
  <c r="O763" i="1"/>
  <c r="O764" i="1"/>
  <c r="P764" i="1" s="1"/>
  <c r="R764" i="1" s="1"/>
  <c r="O765" i="1"/>
  <c r="P765" i="1" s="1"/>
  <c r="R765" i="1" s="1"/>
  <c r="O766" i="1"/>
  <c r="P766" i="1" s="1"/>
  <c r="O767" i="1"/>
  <c r="P767" i="1" s="1"/>
  <c r="O768" i="1"/>
  <c r="P768" i="1" s="1"/>
  <c r="O769" i="1"/>
  <c r="P769" i="1" s="1"/>
  <c r="O770" i="1"/>
  <c r="O771" i="1"/>
  <c r="O772" i="1"/>
  <c r="P772" i="1" s="1"/>
  <c r="O773" i="1"/>
  <c r="O774" i="1"/>
  <c r="O775" i="1"/>
  <c r="O776" i="1"/>
  <c r="O777" i="1"/>
  <c r="O778" i="1"/>
  <c r="O779" i="1"/>
  <c r="O780" i="1"/>
  <c r="O781" i="1"/>
  <c r="O782" i="1"/>
  <c r="O783" i="1"/>
  <c r="P783" i="1" s="1"/>
  <c r="O784" i="1"/>
  <c r="P784" i="1" s="1"/>
  <c r="O785" i="1"/>
  <c r="P785" i="1" s="1"/>
  <c r="O786" i="1"/>
  <c r="O787" i="1"/>
  <c r="O788" i="1"/>
  <c r="P788" i="1" s="1"/>
  <c r="R788" i="1" s="1"/>
  <c r="V788" i="1" s="1"/>
  <c r="O789" i="1"/>
  <c r="P789" i="1" s="1"/>
  <c r="AJ789" i="1" s="1"/>
  <c r="O790" i="1"/>
  <c r="P790" i="1" s="1"/>
  <c r="O791" i="1"/>
  <c r="P791" i="1" s="1"/>
  <c r="O792" i="1"/>
  <c r="O793" i="1"/>
  <c r="O794" i="1"/>
  <c r="O795" i="1"/>
  <c r="O796" i="1"/>
  <c r="O797" i="1"/>
  <c r="O798" i="1"/>
  <c r="O799" i="1"/>
  <c r="O800" i="1"/>
  <c r="O801" i="1"/>
  <c r="P801" i="1" s="1"/>
  <c r="R801" i="1" s="1"/>
  <c r="O802" i="1"/>
  <c r="O803" i="1"/>
  <c r="O804" i="1"/>
  <c r="P804" i="1" s="1"/>
  <c r="R804" i="1" s="1"/>
  <c r="O805" i="1"/>
  <c r="P805" i="1" s="1"/>
  <c r="O806" i="1"/>
  <c r="P806" i="1" s="1"/>
  <c r="R806" i="1" s="1"/>
  <c r="O807" i="1"/>
  <c r="P807" i="1" s="1"/>
  <c r="O808" i="1"/>
  <c r="P808" i="1" s="1"/>
  <c r="O809" i="1"/>
  <c r="P809" i="1" s="1"/>
  <c r="R809" i="1" s="1"/>
  <c r="O810" i="1"/>
  <c r="O811" i="1"/>
  <c r="O812" i="1"/>
  <c r="O813" i="1"/>
  <c r="O814" i="1"/>
  <c r="O815" i="1"/>
  <c r="O816" i="1"/>
  <c r="O817" i="1"/>
  <c r="O818" i="1"/>
  <c r="O819" i="1"/>
  <c r="O820" i="1"/>
  <c r="O821" i="1"/>
  <c r="P821" i="1" s="1"/>
  <c r="AJ821" i="1" s="1"/>
  <c r="O822" i="1"/>
  <c r="P822" i="1" s="1"/>
  <c r="AJ822" i="1" s="1"/>
  <c r="O823" i="1"/>
  <c r="P823" i="1" s="1"/>
  <c r="O824" i="1"/>
  <c r="P824" i="1" s="1"/>
  <c r="R824" i="1" s="1"/>
  <c r="O825" i="1"/>
  <c r="P825" i="1" s="1"/>
  <c r="R825" i="1" s="1"/>
  <c r="O826" i="1"/>
  <c r="P826" i="1" s="1"/>
  <c r="O827" i="1"/>
  <c r="P827" i="1" s="1"/>
  <c r="O828" i="1"/>
  <c r="O829" i="1"/>
  <c r="O830" i="1"/>
  <c r="O831" i="1"/>
  <c r="O832" i="1"/>
  <c r="O833" i="1"/>
  <c r="O834" i="1"/>
  <c r="O835" i="1"/>
  <c r="O836" i="1"/>
  <c r="P836" i="1" s="1"/>
  <c r="O837" i="1"/>
  <c r="O838" i="1"/>
  <c r="O839" i="1"/>
  <c r="P839" i="1" s="1"/>
  <c r="O840" i="1"/>
  <c r="P840" i="1" s="1"/>
  <c r="O841" i="1"/>
  <c r="P841" i="1" s="1"/>
  <c r="O842" i="1"/>
  <c r="P842" i="1" s="1"/>
  <c r="O843" i="1"/>
  <c r="P843" i="1" s="1"/>
  <c r="O844" i="1"/>
  <c r="P844" i="1" s="1"/>
  <c r="R844" i="1" s="1"/>
  <c r="T844" i="1" s="1"/>
  <c r="O845" i="1"/>
  <c r="P845" i="1" s="1"/>
  <c r="O846" i="1"/>
  <c r="O847" i="1"/>
  <c r="O848" i="1"/>
  <c r="O849" i="1"/>
  <c r="O850" i="1"/>
  <c r="O851" i="1"/>
  <c r="O852" i="1"/>
  <c r="O853" i="1"/>
  <c r="P853" i="1" s="1"/>
  <c r="O854" i="1"/>
  <c r="P854" i="1" s="1"/>
  <c r="O855" i="1"/>
  <c r="O856" i="1"/>
  <c r="O857" i="1"/>
  <c r="P857" i="1" s="1"/>
  <c r="O858" i="1"/>
  <c r="P858" i="1" s="1"/>
  <c r="O859" i="1"/>
  <c r="P859" i="1" s="1"/>
  <c r="O860" i="1"/>
  <c r="P860" i="1" s="1"/>
  <c r="O861" i="1"/>
  <c r="P861" i="1" s="1"/>
  <c r="R861" i="1" s="1"/>
  <c r="O862" i="1"/>
  <c r="P862" i="1" s="1"/>
  <c r="O863" i="1"/>
  <c r="P863" i="1" s="1"/>
  <c r="O864" i="1"/>
  <c r="O865" i="1"/>
  <c r="O866" i="1"/>
  <c r="O867" i="1"/>
  <c r="O868" i="1"/>
  <c r="O869" i="1"/>
  <c r="O870" i="1"/>
  <c r="O871" i="1"/>
  <c r="P871" i="1" s="1"/>
  <c r="O872" i="1"/>
  <c r="P872" i="1" s="1"/>
  <c r="O873" i="1"/>
  <c r="O874" i="1"/>
  <c r="O875" i="1"/>
  <c r="P875" i="1" s="1"/>
  <c r="R875" i="1" s="1"/>
  <c r="O876" i="1"/>
  <c r="P876" i="1" s="1"/>
  <c r="R876" i="1" s="1"/>
  <c r="O877" i="1"/>
  <c r="P877" i="1" s="1"/>
  <c r="O878" i="1"/>
  <c r="P878" i="1" s="1"/>
  <c r="O879" i="1"/>
  <c r="P879" i="1" s="1"/>
  <c r="O880" i="1"/>
  <c r="P880" i="1" s="1"/>
  <c r="AJ880" i="1" s="1"/>
  <c r="O881" i="1"/>
  <c r="P881" i="1" s="1"/>
  <c r="R881" i="1" s="1"/>
  <c r="O882" i="1"/>
  <c r="O883" i="1"/>
  <c r="O884" i="1"/>
  <c r="O885" i="1"/>
  <c r="O886" i="1"/>
  <c r="O887" i="1"/>
  <c r="O888" i="1"/>
  <c r="O889" i="1"/>
  <c r="P889" i="1" s="1"/>
  <c r="O890" i="1"/>
  <c r="P890" i="1" s="1"/>
  <c r="O891" i="1"/>
  <c r="O892" i="1"/>
  <c r="O893" i="1"/>
  <c r="P893" i="1" s="1"/>
  <c r="O894" i="1"/>
  <c r="P894" i="1" s="1"/>
  <c r="O895" i="1"/>
  <c r="P895" i="1" s="1"/>
  <c r="O896" i="1"/>
  <c r="P896" i="1" s="1"/>
  <c r="O897" i="1"/>
  <c r="P897" i="1" s="1"/>
  <c r="AJ897" i="1" s="1"/>
  <c r="O898" i="1"/>
  <c r="O899" i="1"/>
  <c r="O900" i="1"/>
  <c r="P900" i="1" s="1"/>
  <c r="O901" i="1"/>
  <c r="P901" i="1" s="1"/>
  <c r="R901" i="1" s="1"/>
  <c r="O902" i="1"/>
  <c r="O903" i="1"/>
  <c r="O904" i="1"/>
  <c r="O905" i="1"/>
  <c r="O906" i="1"/>
  <c r="O907" i="1"/>
  <c r="P907" i="1" s="1"/>
  <c r="O908" i="1"/>
  <c r="P908" i="1" s="1"/>
  <c r="O909" i="1"/>
  <c r="O910" i="1"/>
  <c r="O911" i="1"/>
  <c r="P911" i="1" s="1"/>
  <c r="O912" i="1"/>
  <c r="P912" i="1" s="1"/>
  <c r="R912" i="1" s="1"/>
  <c r="T912" i="1" s="1"/>
  <c r="O913" i="1"/>
  <c r="P913" i="1" s="1"/>
  <c r="O914" i="1"/>
  <c r="O915" i="1"/>
  <c r="O916" i="1"/>
  <c r="P916" i="1" s="1"/>
  <c r="R916" i="1" s="1"/>
  <c r="O917" i="1"/>
  <c r="P917" i="1" s="1"/>
  <c r="R917" i="1" s="1"/>
  <c r="O918" i="1"/>
  <c r="P918" i="1" s="1"/>
  <c r="R918" i="1" s="1"/>
  <c r="O919" i="1"/>
  <c r="P919" i="1" s="1"/>
  <c r="R919" i="1" s="1"/>
  <c r="O920" i="1"/>
  <c r="O921" i="1"/>
  <c r="O922" i="1"/>
  <c r="O923" i="1"/>
  <c r="O924" i="1"/>
  <c r="O925" i="1"/>
  <c r="P925" i="1" s="1"/>
  <c r="R925" i="1" s="1"/>
  <c r="O926" i="1"/>
  <c r="P926" i="1" s="1"/>
  <c r="R926" i="1" s="1"/>
  <c r="O927" i="1"/>
  <c r="O928" i="1"/>
  <c r="O929" i="1"/>
  <c r="P929" i="1" s="1"/>
  <c r="R929" i="1" s="1"/>
  <c r="O930" i="1"/>
  <c r="O931" i="1"/>
  <c r="O932" i="1"/>
  <c r="P932" i="1" s="1"/>
  <c r="R932" i="1" s="1"/>
  <c r="O933" i="1"/>
  <c r="P933" i="1" s="1"/>
  <c r="AJ933" i="1" s="1"/>
  <c r="AM933" i="1" s="1"/>
  <c r="O934" i="1"/>
  <c r="P934" i="1" s="1"/>
  <c r="AJ934" i="1" s="1"/>
  <c r="AM934" i="1" s="1"/>
  <c r="O935" i="1"/>
  <c r="P935" i="1" s="1"/>
  <c r="O936" i="1"/>
  <c r="P936" i="1" s="1"/>
  <c r="O937" i="1"/>
  <c r="P937" i="1" s="1"/>
  <c r="O938" i="1"/>
  <c r="O939" i="1"/>
  <c r="O940" i="1"/>
  <c r="O941" i="1"/>
  <c r="O942" i="1"/>
  <c r="O943" i="1"/>
  <c r="P943" i="1" s="1"/>
  <c r="AA943" i="1" s="1"/>
  <c r="AC943" i="1" s="1"/>
  <c r="O944" i="1"/>
  <c r="P944" i="1" s="1"/>
  <c r="O945" i="1"/>
  <c r="O946" i="1"/>
  <c r="O947" i="1"/>
  <c r="O948" i="1"/>
  <c r="O949" i="1"/>
  <c r="P949" i="1" s="1"/>
  <c r="O950" i="1"/>
  <c r="P950" i="1" s="1"/>
  <c r="O951" i="1"/>
  <c r="P951" i="1" s="1"/>
  <c r="R951" i="1" s="1"/>
  <c r="O952" i="1"/>
  <c r="P952" i="1" s="1"/>
  <c r="O953" i="1"/>
  <c r="P953" i="1" s="1"/>
  <c r="R953" i="1" s="1"/>
  <c r="O954" i="1"/>
  <c r="P954" i="1" s="1"/>
  <c r="R954" i="1" s="1"/>
  <c r="O955" i="1"/>
  <c r="P955" i="1" s="1"/>
  <c r="O956" i="1"/>
  <c r="O957" i="1"/>
  <c r="O958" i="1"/>
  <c r="O959" i="1"/>
  <c r="O960" i="1"/>
  <c r="O961" i="1"/>
  <c r="P961" i="1" s="1"/>
  <c r="O962" i="1"/>
  <c r="O963" i="1"/>
  <c r="O964" i="1"/>
  <c r="P964" i="1" s="1"/>
  <c r="O965" i="1"/>
  <c r="O966" i="1"/>
  <c r="O967" i="1"/>
  <c r="P967" i="1" s="1"/>
  <c r="O968" i="1"/>
  <c r="P968" i="1" s="1"/>
  <c r="O969" i="1"/>
  <c r="P969" i="1" s="1"/>
  <c r="O970" i="1"/>
  <c r="P970" i="1" s="1"/>
  <c r="O971" i="1"/>
  <c r="P971" i="1" s="1"/>
  <c r="R971" i="1" s="1"/>
  <c r="T971" i="1" s="1"/>
  <c r="O972" i="1"/>
  <c r="P972" i="1" s="1"/>
  <c r="O973" i="1"/>
  <c r="P973" i="1" s="1"/>
  <c r="O974" i="1"/>
  <c r="O975" i="1"/>
  <c r="O976" i="1"/>
  <c r="O977" i="1"/>
  <c r="O978" i="1"/>
  <c r="O979" i="1"/>
  <c r="O980" i="1"/>
  <c r="O981" i="1"/>
  <c r="P981" i="1" s="1"/>
  <c r="O982" i="1"/>
  <c r="P982" i="1" s="1"/>
  <c r="O983" i="1"/>
  <c r="O984" i="1"/>
  <c r="O985" i="1"/>
  <c r="P985" i="1" s="1"/>
  <c r="O986" i="1"/>
  <c r="P986" i="1" s="1"/>
  <c r="O987" i="1"/>
  <c r="P987" i="1" s="1"/>
  <c r="O988" i="1"/>
  <c r="P988" i="1" s="1"/>
  <c r="O989" i="1"/>
  <c r="P989" i="1" s="1"/>
  <c r="R989" i="1" s="1"/>
  <c r="O990" i="1"/>
  <c r="P990" i="1" s="1"/>
  <c r="O991" i="1"/>
  <c r="P991" i="1" s="1"/>
  <c r="O992" i="1"/>
  <c r="O993" i="1"/>
  <c r="O994" i="1"/>
  <c r="O995" i="1"/>
  <c r="O996" i="1"/>
  <c r="O997" i="1"/>
  <c r="O998" i="1"/>
  <c r="P998" i="1" s="1"/>
  <c r="R998" i="1" s="1"/>
  <c r="O999" i="1"/>
  <c r="P999" i="1" s="1"/>
  <c r="R999" i="1" s="1"/>
  <c r="O1000" i="1"/>
  <c r="P1000" i="1" s="1"/>
  <c r="O1001" i="1"/>
  <c r="O1002" i="1"/>
  <c r="J58" i="2"/>
  <c r="K58" i="2" s="1"/>
  <c r="AA58" i="2" s="1"/>
  <c r="J57" i="2"/>
  <c r="J56" i="2"/>
  <c r="N56" i="2" s="1"/>
  <c r="J55" i="2"/>
  <c r="N55" i="2" s="1"/>
  <c r="J54" i="2"/>
  <c r="K54" i="2" s="1"/>
  <c r="J53" i="2"/>
  <c r="J52" i="2"/>
  <c r="K52" i="2" s="1"/>
  <c r="AA52" i="2" s="1"/>
  <c r="J51" i="2"/>
  <c r="K51" i="2" s="1"/>
  <c r="T51" i="2" s="1"/>
  <c r="J50" i="2"/>
  <c r="J49" i="2"/>
  <c r="K49" i="2" s="1"/>
  <c r="J48" i="2"/>
  <c r="K48" i="2" s="1"/>
  <c r="AA48" i="2" s="1"/>
  <c r="J47" i="2"/>
  <c r="N47" i="2" s="1"/>
  <c r="J46" i="2"/>
  <c r="K45" i="2"/>
  <c r="AA45" i="2" s="1"/>
  <c r="J45" i="2"/>
  <c r="N45" i="2" s="1"/>
  <c r="J44" i="2"/>
  <c r="J43" i="2"/>
  <c r="K43" i="2" s="1"/>
  <c r="J42" i="2"/>
  <c r="K42" i="2" s="1"/>
  <c r="AA42" i="2" s="1"/>
  <c r="J41" i="2"/>
  <c r="K41" i="2" s="1"/>
  <c r="J40" i="2"/>
  <c r="J39" i="2"/>
  <c r="N39" i="2" s="1"/>
  <c r="J38" i="2"/>
  <c r="J37" i="2"/>
  <c r="J36" i="2"/>
  <c r="J35" i="2"/>
  <c r="K35" i="2" s="1"/>
  <c r="J34" i="2"/>
  <c r="K34" i="2" s="1"/>
  <c r="M34" i="2" s="1"/>
  <c r="J33" i="2"/>
  <c r="J32" i="2"/>
  <c r="J31" i="2"/>
  <c r="N31" i="2" s="1"/>
  <c r="J30" i="2"/>
  <c r="N30" i="2" s="1"/>
  <c r="U30" i="2" s="1"/>
  <c r="J29" i="2"/>
  <c r="N29" i="2" s="1"/>
  <c r="J28" i="2"/>
  <c r="J27" i="2"/>
  <c r="J26" i="2"/>
  <c r="N26" i="2" s="1"/>
  <c r="J25" i="2"/>
  <c r="N25" i="2" s="1"/>
  <c r="J24" i="2"/>
  <c r="N23" i="2"/>
  <c r="J23" i="2"/>
  <c r="K23" i="2" s="1"/>
  <c r="J22" i="2"/>
  <c r="N22" i="2" s="1"/>
  <c r="J21" i="2"/>
  <c r="K21" i="2" s="1"/>
  <c r="N20" i="2"/>
  <c r="J20" i="2"/>
  <c r="K20" i="2" s="1"/>
  <c r="M20" i="2" s="1"/>
  <c r="J19" i="2"/>
  <c r="N19" i="2" s="1"/>
  <c r="U19" i="2" s="1"/>
  <c r="J18" i="2"/>
  <c r="J17" i="2"/>
  <c r="J16" i="2"/>
  <c r="N16" i="2" s="1"/>
  <c r="U16" i="2" s="1"/>
  <c r="J15" i="2"/>
  <c r="N15" i="2" s="1"/>
  <c r="U15" i="2" s="1"/>
  <c r="AB15" i="2" s="1"/>
  <c r="J14" i="2"/>
  <c r="N14" i="2" s="1"/>
  <c r="J13" i="2"/>
  <c r="K12" i="2"/>
  <c r="T12" i="2" s="1"/>
  <c r="J12" i="2"/>
  <c r="J11" i="2"/>
  <c r="N11" i="2" s="1"/>
  <c r="J10" i="2"/>
  <c r="J9" i="2"/>
  <c r="N9" i="2" s="1"/>
  <c r="U9" i="2" s="1"/>
  <c r="J8" i="2"/>
  <c r="J7" i="2"/>
  <c r="K7" i="2" s="1"/>
  <c r="J6" i="2"/>
  <c r="J5" i="2"/>
  <c r="J4" i="2"/>
  <c r="N4" i="2" s="1"/>
  <c r="U4" i="2" s="1"/>
  <c r="K3" i="2"/>
  <c r="M3" i="2" s="1"/>
  <c r="J3" i="2"/>
  <c r="AU67" i="1"/>
  <c r="AT67" i="1"/>
  <c r="Q67" i="1"/>
  <c r="O67" i="1"/>
  <c r="S67" i="1" s="1"/>
  <c r="AB67" i="1" s="1"/>
  <c r="AU66" i="1"/>
  <c r="AT66" i="1"/>
  <c r="Q66" i="1"/>
  <c r="O66" i="1"/>
  <c r="S66" i="1" s="1"/>
  <c r="AU65" i="1"/>
  <c r="AT65" i="1"/>
  <c r="Q65" i="1"/>
  <c r="O65" i="1"/>
  <c r="S65" i="1" s="1"/>
  <c r="AB65" i="1" s="1"/>
  <c r="AU64" i="1"/>
  <c r="AT64" i="1"/>
  <c r="Q64" i="1"/>
  <c r="O64" i="1"/>
  <c r="P64" i="1" s="1"/>
  <c r="AU63" i="1"/>
  <c r="AT63" i="1"/>
  <c r="Q63" i="1"/>
  <c r="O63" i="1"/>
  <c r="S63" i="1" s="1"/>
  <c r="AB63" i="1" s="1"/>
  <c r="AU62" i="1"/>
  <c r="AT62" i="1"/>
  <c r="Q62" i="1"/>
  <c r="O62" i="1"/>
  <c r="P62" i="1" s="1"/>
  <c r="AU61" i="1"/>
  <c r="AT61" i="1"/>
  <c r="Q61" i="1"/>
  <c r="O61" i="1"/>
  <c r="S61" i="1" s="1"/>
  <c r="AB61" i="1" s="1"/>
  <c r="AU60" i="1"/>
  <c r="AT60" i="1"/>
  <c r="Q60" i="1"/>
  <c r="O60" i="1"/>
  <c r="S60" i="1" s="1"/>
  <c r="AU59" i="1"/>
  <c r="AT59" i="1"/>
  <c r="Q59" i="1"/>
  <c r="O59" i="1"/>
  <c r="AU58" i="1"/>
  <c r="AT58" i="1"/>
  <c r="Q58" i="1"/>
  <c r="O58" i="1"/>
  <c r="S58" i="1" s="1"/>
  <c r="AB58" i="1" s="1"/>
  <c r="AU57" i="1"/>
  <c r="AT57" i="1"/>
  <c r="Q57" i="1"/>
  <c r="O57" i="1"/>
  <c r="S57" i="1" s="1"/>
  <c r="AU56" i="1"/>
  <c r="AT56" i="1"/>
  <c r="Q56" i="1"/>
  <c r="O56" i="1"/>
  <c r="P56" i="1" s="1"/>
  <c r="AU55" i="1"/>
  <c r="AT55" i="1"/>
  <c r="Q55" i="1"/>
  <c r="O55" i="1"/>
  <c r="S55" i="1" s="1"/>
  <c r="AU54" i="1"/>
  <c r="AT54" i="1"/>
  <c r="Q54" i="1"/>
  <c r="O54" i="1"/>
  <c r="P54" i="1" s="1"/>
  <c r="AU53" i="1"/>
  <c r="AT53" i="1"/>
  <c r="Q53" i="1"/>
  <c r="O53" i="1"/>
  <c r="S53" i="1" s="1"/>
  <c r="AB53" i="1" s="1"/>
  <c r="AU52" i="1"/>
  <c r="AT52" i="1"/>
  <c r="Q52" i="1"/>
  <c r="O52" i="1"/>
  <c r="S52" i="1" s="1"/>
  <c r="AU51" i="1"/>
  <c r="AT51" i="1"/>
  <c r="Q51" i="1"/>
  <c r="O51" i="1"/>
  <c r="AU50" i="1"/>
  <c r="AT50" i="1"/>
  <c r="Q50" i="1"/>
  <c r="O50" i="1"/>
  <c r="P50" i="1" s="1"/>
  <c r="AU49" i="1"/>
  <c r="AT49" i="1"/>
  <c r="Q49" i="1"/>
  <c r="O49" i="1"/>
  <c r="S49" i="1" s="1"/>
  <c r="AB49" i="1" s="1"/>
  <c r="AG49" i="1" s="1"/>
  <c r="AU48" i="1"/>
  <c r="AT48" i="1"/>
  <c r="Q48" i="1"/>
  <c r="O48" i="1"/>
  <c r="P48" i="1" s="1"/>
  <c r="AU47" i="1"/>
  <c r="AT47" i="1"/>
  <c r="Q47" i="1"/>
  <c r="O47" i="1"/>
  <c r="AU46" i="1"/>
  <c r="AT46" i="1"/>
  <c r="Q46" i="1"/>
  <c r="O46" i="1"/>
  <c r="P46" i="1" s="1"/>
  <c r="R46" i="1" s="1"/>
  <c r="V46" i="1" s="1"/>
  <c r="AU45" i="1"/>
  <c r="AT45" i="1"/>
  <c r="Q45" i="1"/>
  <c r="O45" i="1"/>
  <c r="P45" i="1" s="1"/>
  <c r="AU44" i="1"/>
  <c r="AT44" i="1"/>
  <c r="Q44" i="1"/>
  <c r="O44" i="1"/>
  <c r="P44" i="1" s="1"/>
  <c r="AU43" i="1"/>
  <c r="AT43" i="1"/>
  <c r="Q43" i="1"/>
  <c r="O43" i="1"/>
  <c r="AU42" i="1"/>
  <c r="AT42" i="1"/>
  <c r="Q42" i="1"/>
  <c r="O42" i="1"/>
  <c r="S42" i="1" s="1"/>
  <c r="AB42" i="1" s="1"/>
  <c r="AU41" i="1"/>
  <c r="AT41" i="1"/>
  <c r="Q41" i="1"/>
  <c r="O41" i="1"/>
  <c r="S41" i="1" s="1"/>
  <c r="AB41" i="1" s="1"/>
  <c r="AU40" i="1"/>
  <c r="AT40" i="1"/>
  <c r="Q40" i="1"/>
  <c r="O40" i="1"/>
  <c r="S40" i="1" s="1"/>
  <c r="AB40" i="1" s="1"/>
  <c r="AU39" i="1"/>
  <c r="AT39" i="1"/>
  <c r="Q39" i="1"/>
  <c r="O39" i="1"/>
  <c r="S39" i="1" s="1"/>
  <c r="AB39" i="1" s="1"/>
  <c r="AU38" i="1"/>
  <c r="AT38" i="1"/>
  <c r="Q38" i="1"/>
  <c r="O38" i="1"/>
  <c r="S38" i="1" s="1"/>
  <c r="AU37" i="1"/>
  <c r="AT37" i="1"/>
  <c r="Q37" i="1"/>
  <c r="O37" i="1"/>
  <c r="S37" i="1" s="1"/>
  <c r="AB37" i="1" s="1"/>
  <c r="AU36" i="1"/>
  <c r="AT36" i="1"/>
  <c r="Q36" i="1"/>
  <c r="O36" i="1"/>
  <c r="P36" i="1" s="1"/>
  <c r="AU35" i="1"/>
  <c r="AT35" i="1"/>
  <c r="Q35" i="1"/>
  <c r="O35" i="1"/>
  <c r="S35" i="1" s="1"/>
  <c r="AU34" i="1"/>
  <c r="AT34" i="1"/>
  <c r="Q34" i="1"/>
  <c r="O34" i="1"/>
  <c r="P34" i="1" s="1"/>
  <c r="AU33" i="1"/>
  <c r="AT33" i="1"/>
  <c r="Q33" i="1"/>
  <c r="O33" i="1"/>
  <c r="S33" i="1" s="1"/>
  <c r="AU32" i="1"/>
  <c r="AT32" i="1"/>
  <c r="Q32" i="1"/>
  <c r="O32" i="1"/>
  <c r="S32" i="1" s="1"/>
  <c r="AU31" i="1"/>
  <c r="AT31" i="1"/>
  <c r="Q31" i="1"/>
  <c r="O31" i="1"/>
  <c r="S31" i="1" s="1"/>
  <c r="AU30" i="1"/>
  <c r="AT30" i="1"/>
  <c r="Q30" i="1"/>
  <c r="O30" i="1"/>
  <c r="S30" i="1" s="1"/>
  <c r="AU29" i="1"/>
  <c r="AT29" i="1"/>
  <c r="Q29" i="1"/>
  <c r="O29" i="1"/>
  <c r="AU28" i="1"/>
  <c r="AT28" i="1"/>
  <c r="Q28" i="1"/>
  <c r="O28" i="1"/>
  <c r="S28" i="1" s="1"/>
  <c r="AU27" i="1"/>
  <c r="AT27" i="1"/>
  <c r="Q27" i="1"/>
  <c r="O27" i="1"/>
  <c r="S27" i="1" s="1"/>
  <c r="AB27" i="1" s="1"/>
  <c r="AU26" i="1"/>
  <c r="AT26" i="1"/>
  <c r="Q26" i="1"/>
  <c r="O26" i="1"/>
  <c r="S26" i="1" s="1"/>
  <c r="AB26" i="1" s="1"/>
  <c r="AU25" i="1"/>
  <c r="AT25" i="1"/>
  <c r="Q25" i="1"/>
  <c r="O25" i="1"/>
  <c r="S25" i="1" s="1"/>
  <c r="AB25" i="1" s="1"/>
  <c r="AU24" i="1"/>
  <c r="AT24" i="1"/>
  <c r="Q24" i="1"/>
  <c r="O24" i="1"/>
  <c r="S24" i="1" s="1"/>
  <c r="AB24" i="1" s="1"/>
  <c r="AK24" i="1" s="1"/>
  <c r="AU23" i="1"/>
  <c r="AT23" i="1"/>
  <c r="Q23" i="1"/>
  <c r="O23" i="1"/>
  <c r="S23" i="1" s="1"/>
  <c r="AB23" i="1" s="1"/>
  <c r="AK23" i="1" s="1"/>
  <c r="AP23" i="1" s="1"/>
  <c r="AU22" i="1"/>
  <c r="AT22" i="1"/>
  <c r="Q22" i="1"/>
  <c r="O22" i="1"/>
  <c r="S22" i="1" s="1"/>
  <c r="AB22" i="1" s="1"/>
  <c r="AU21" i="1"/>
  <c r="AT21" i="1"/>
  <c r="Q21" i="1"/>
  <c r="O21" i="1"/>
  <c r="S21" i="1" s="1"/>
  <c r="AB21" i="1" s="1"/>
  <c r="AU20" i="1"/>
  <c r="AT20" i="1"/>
  <c r="Q20" i="1"/>
  <c r="O20" i="1"/>
  <c r="S20" i="1" s="1"/>
  <c r="AB20" i="1" s="1"/>
  <c r="AK20" i="1" s="1"/>
  <c r="AU19" i="1"/>
  <c r="AT19" i="1"/>
  <c r="Q19" i="1"/>
  <c r="O19" i="1"/>
  <c r="P19" i="1" s="1"/>
  <c r="AA19" i="1" s="1"/>
  <c r="AC19" i="1" s="1"/>
  <c r="AU18" i="1"/>
  <c r="AT18" i="1"/>
  <c r="Q18" i="1"/>
  <c r="O18" i="1"/>
  <c r="P18" i="1" s="1"/>
  <c r="AU17" i="1"/>
  <c r="AT17" i="1"/>
  <c r="Q17" i="1"/>
  <c r="O17" i="1"/>
  <c r="P17" i="1" s="1"/>
  <c r="AJ17" i="1" s="1"/>
  <c r="AN17" i="1" s="1"/>
  <c r="AU16" i="1"/>
  <c r="AT16" i="1"/>
  <c r="Q16" i="1"/>
  <c r="O16" i="1"/>
  <c r="P16" i="1" s="1"/>
  <c r="AJ16" i="1" s="1"/>
  <c r="AN16" i="1" s="1"/>
  <c r="AU15" i="1"/>
  <c r="AT15" i="1"/>
  <c r="Q15" i="1"/>
  <c r="O15" i="1"/>
  <c r="P15" i="1" s="1"/>
  <c r="AA15" i="1" s="1"/>
  <c r="AU14" i="1"/>
  <c r="AT14" i="1"/>
  <c r="Q14" i="1"/>
  <c r="O14" i="1"/>
  <c r="S14" i="1" s="1"/>
  <c r="AU13" i="1"/>
  <c r="AT13" i="1"/>
  <c r="Q13" i="1"/>
  <c r="O13" i="1"/>
  <c r="P13" i="1" s="1"/>
  <c r="AA13" i="1" s="1"/>
  <c r="AU12" i="1"/>
  <c r="AT12" i="1"/>
  <c r="Q12" i="1"/>
  <c r="O12" i="1"/>
  <c r="S12" i="1" s="1"/>
  <c r="AU11" i="1"/>
  <c r="AT11" i="1"/>
  <c r="Q11" i="1"/>
  <c r="O11" i="1"/>
  <c r="P11" i="1" s="1"/>
  <c r="AA11" i="1" s="1"/>
  <c r="AU10" i="1"/>
  <c r="AT10" i="1"/>
  <c r="Q10" i="1"/>
  <c r="O10" i="1"/>
  <c r="S10" i="1" s="1"/>
  <c r="AU9" i="1"/>
  <c r="AT9" i="1"/>
  <c r="Q9" i="1"/>
  <c r="O9" i="1"/>
  <c r="P9" i="1" s="1"/>
  <c r="AA9" i="1" s="1"/>
  <c r="AU8" i="1"/>
  <c r="AT8" i="1"/>
  <c r="Q8" i="1"/>
  <c r="O8" i="1"/>
  <c r="S8" i="1" s="1"/>
  <c r="AU7" i="1"/>
  <c r="AT7" i="1"/>
  <c r="Q7" i="1"/>
  <c r="O7" i="1"/>
  <c r="P7" i="1" s="1"/>
  <c r="AA7" i="1" s="1"/>
  <c r="AU6" i="1"/>
  <c r="AT6" i="1"/>
  <c r="Q6" i="1"/>
  <c r="O6" i="1"/>
  <c r="S6" i="1" s="1"/>
  <c r="AU5" i="1"/>
  <c r="AT5" i="1"/>
  <c r="Q5" i="1"/>
  <c r="O5" i="1"/>
  <c r="P5" i="1" s="1"/>
  <c r="AA5" i="1" s="1"/>
  <c r="AU4" i="1"/>
  <c r="AT4" i="1"/>
  <c r="Q4" i="1"/>
  <c r="O4" i="1"/>
  <c r="S4" i="1" s="1"/>
  <c r="AU3" i="1"/>
  <c r="AT3" i="1"/>
  <c r="Q3" i="1"/>
  <c r="O3" i="1"/>
  <c r="P3" i="1" s="1"/>
  <c r="AA3" i="1" s="1"/>
  <c r="AI3532" i="2" l="1"/>
  <c r="AJ3532" i="2"/>
  <c r="AK3532" i="2"/>
  <c r="AL3532" i="2"/>
  <c r="AM3532" i="2" s="1"/>
  <c r="AK1176" i="2"/>
  <c r="AL1176" i="2"/>
  <c r="AM1176" i="2" s="1"/>
  <c r="AI1176" i="2"/>
  <c r="AJ1176" i="2"/>
  <c r="AI3356" i="2"/>
  <c r="AJ3356" i="2"/>
  <c r="AK3356" i="2"/>
  <c r="AL3356" i="2"/>
  <c r="AM3356" i="2" s="1"/>
  <c r="AI3056" i="2"/>
  <c r="AJ3056" i="2"/>
  <c r="AK3056" i="2"/>
  <c r="AL3056" i="2"/>
  <c r="AM3056" i="2" s="1"/>
  <c r="AI3132" i="2"/>
  <c r="AJ3132" i="2"/>
  <c r="AK3132" i="2"/>
  <c r="AL3132" i="2"/>
  <c r="AM3132" i="2" s="1"/>
  <c r="AJ2646" i="2"/>
  <c r="AK2646" i="2"/>
  <c r="AL2646" i="2"/>
  <c r="AM2646" i="2" s="1"/>
  <c r="AI2646" i="2"/>
  <c r="AI3541" i="2"/>
  <c r="AK3541" i="2" s="1"/>
  <c r="AL3541" i="2" s="1"/>
  <c r="AM3541" i="2" s="1"/>
  <c r="AJ3541" i="2"/>
  <c r="AI3509" i="2"/>
  <c r="AK3509" i="2" s="1"/>
  <c r="AL3509" i="2" s="1"/>
  <c r="AM3509" i="2" s="1"/>
  <c r="AJ3509" i="2"/>
  <c r="AI3468" i="2"/>
  <c r="AJ3468" i="2"/>
  <c r="AK3468" i="2"/>
  <c r="AL3468" i="2"/>
  <c r="AM3468" i="2" s="1"/>
  <c r="AI3244" i="2"/>
  <c r="AJ3244" i="2"/>
  <c r="AK3244" i="2"/>
  <c r="AL3244" i="2"/>
  <c r="AM3244" i="2" s="1"/>
  <c r="AI3062" i="2"/>
  <c r="AK3062" i="2"/>
  <c r="AL3062" i="2"/>
  <c r="AM3062" i="2" s="1"/>
  <c r="AJ3062" i="2"/>
  <c r="AL3477" i="2"/>
  <c r="AM3477" i="2" s="1"/>
  <c r="AI3477" i="2"/>
  <c r="AJ3477" i="2"/>
  <c r="AL3445" i="2"/>
  <c r="AM3445" i="2" s="1"/>
  <c r="AI3445" i="2"/>
  <c r="AJ3445" i="2"/>
  <c r="AI3324" i="2"/>
  <c r="AJ3324" i="2"/>
  <c r="AK3324" i="2"/>
  <c r="AL3324" i="2"/>
  <c r="AM3324" i="2" s="1"/>
  <c r="AI3180" i="2"/>
  <c r="AJ3180" i="2"/>
  <c r="AK3180" i="2"/>
  <c r="AL3180" i="2"/>
  <c r="AM3180" i="2" s="1"/>
  <c r="AJ2937" i="2"/>
  <c r="AK2937" i="2"/>
  <c r="AL2937" i="2"/>
  <c r="AM2937" i="2" s="1"/>
  <c r="AI2937" i="2"/>
  <c r="AI3436" i="2"/>
  <c r="AJ3436" i="2"/>
  <c r="AK3436" i="2"/>
  <c r="AL3436" i="2"/>
  <c r="AM3436" i="2" s="1"/>
  <c r="AI3292" i="2"/>
  <c r="AJ3292" i="2"/>
  <c r="AK3292" i="2"/>
  <c r="AL3292" i="2"/>
  <c r="AM3292" i="2" s="1"/>
  <c r="AI3116" i="2"/>
  <c r="AJ3116" i="2"/>
  <c r="AK3116" i="2"/>
  <c r="AL3116" i="2"/>
  <c r="AM3116" i="2" s="1"/>
  <c r="AI3484" i="2"/>
  <c r="AJ3484" i="2"/>
  <c r="AK3484" i="2"/>
  <c r="AL3484" i="2"/>
  <c r="AM3484" i="2" s="1"/>
  <c r="AI3420" i="2"/>
  <c r="AJ3420" i="2"/>
  <c r="AK3420" i="2"/>
  <c r="AL3420" i="2"/>
  <c r="AM3420" i="2" s="1"/>
  <c r="AI3212" i="2"/>
  <c r="AJ3212" i="2"/>
  <c r="AK3212" i="2"/>
  <c r="AL3212" i="2"/>
  <c r="AM3212" i="2" s="1"/>
  <c r="AK3282" i="2"/>
  <c r="AI3164" i="2"/>
  <c r="AJ3164" i="2"/>
  <c r="AK3164" i="2"/>
  <c r="AL3164" i="2" s="1"/>
  <c r="AM3164" i="2" s="1"/>
  <c r="AJ2802" i="2"/>
  <c r="AI2802" i="2"/>
  <c r="AK2802" i="2"/>
  <c r="AL2802" i="2"/>
  <c r="AM2802" i="2" s="1"/>
  <c r="AI3493" i="2"/>
  <c r="AK3493" i="2" s="1"/>
  <c r="AL3493" i="2" s="1"/>
  <c r="AM3493" i="2" s="1"/>
  <c r="AJ3493" i="2"/>
  <c r="AK3458" i="2"/>
  <c r="AI3260" i="2"/>
  <c r="AJ3260" i="2"/>
  <c r="AK3260" i="2"/>
  <c r="AL3260" i="2"/>
  <c r="AM3260" i="2" s="1"/>
  <c r="AL3189" i="2"/>
  <c r="AM3189" i="2" s="1"/>
  <c r="AI3404" i="2"/>
  <c r="AJ3404" i="2"/>
  <c r="AK3404" i="2"/>
  <c r="AL3404" i="2"/>
  <c r="AM3404" i="2" s="1"/>
  <c r="AI3340" i="2"/>
  <c r="AJ3340" i="2"/>
  <c r="AK3340" i="2"/>
  <c r="AL3340" i="2"/>
  <c r="AM3340" i="2" s="1"/>
  <c r="AI3148" i="2"/>
  <c r="AJ3148" i="2"/>
  <c r="AK3148" i="2"/>
  <c r="AL3148" i="2"/>
  <c r="AM3148" i="2" s="1"/>
  <c r="AL3006" i="2"/>
  <c r="AM3006" i="2" s="1"/>
  <c r="AI2870" i="2"/>
  <c r="AJ2870" i="2"/>
  <c r="AK2870" i="2"/>
  <c r="AL2870" i="2"/>
  <c r="AM2870" i="2" s="1"/>
  <c r="AI3516" i="2"/>
  <c r="AJ3516" i="2"/>
  <c r="AK3516" i="2"/>
  <c r="AL3516" i="2"/>
  <c r="AM3516" i="2" s="1"/>
  <c r="AI3525" i="2"/>
  <c r="AK3525" i="2" s="1"/>
  <c r="AL3525" i="2" s="1"/>
  <c r="AM3525" i="2" s="1"/>
  <c r="AJ3525" i="2"/>
  <c r="AI3429" i="2"/>
  <c r="AK3429" i="2" s="1"/>
  <c r="AL3429" i="2" s="1"/>
  <c r="AM3429" i="2" s="1"/>
  <c r="AJ3429" i="2"/>
  <c r="AK2760" i="2"/>
  <c r="AL2760" i="2" s="1"/>
  <c r="AM2760" i="2" s="1"/>
  <c r="AK3330" i="2"/>
  <c r="AI3276" i="2"/>
  <c r="AJ3276" i="2"/>
  <c r="AK3276" i="2"/>
  <c r="AL3276" i="2"/>
  <c r="AM3276" i="2" s="1"/>
  <c r="AJ2889" i="2"/>
  <c r="AK2889" i="2"/>
  <c r="AL2889" i="2"/>
  <c r="AM2889" i="2" s="1"/>
  <c r="AI2889" i="2"/>
  <c r="AI3500" i="2"/>
  <c r="AJ3500" i="2"/>
  <c r="AK3500" i="2"/>
  <c r="AL3500" i="2"/>
  <c r="AM3500" i="2" s="1"/>
  <c r="AI3452" i="2"/>
  <c r="AJ3452" i="2"/>
  <c r="AK3452" i="2"/>
  <c r="AL3452" i="2"/>
  <c r="AM3452" i="2" s="1"/>
  <c r="AK3442" i="2"/>
  <c r="AL3442" i="2" s="1"/>
  <c r="AM3442" i="2" s="1"/>
  <c r="AI3388" i="2"/>
  <c r="AK3388" i="2" s="1"/>
  <c r="AL3388" i="2" s="1"/>
  <c r="AM3388" i="2" s="1"/>
  <c r="AJ3388" i="2"/>
  <c r="AI3308" i="2"/>
  <c r="AJ3308" i="2"/>
  <c r="AK3308" i="2"/>
  <c r="AL3308" i="2"/>
  <c r="AM3308" i="2" s="1"/>
  <c r="AK3298" i="2"/>
  <c r="AI3228" i="2"/>
  <c r="AJ3228" i="2"/>
  <c r="AK3228" i="2"/>
  <c r="AL3228" i="2" s="1"/>
  <c r="AM3228" i="2" s="1"/>
  <c r="AI3196" i="2"/>
  <c r="AJ3196" i="2"/>
  <c r="AK3196" i="2"/>
  <c r="AL3196" i="2" s="1"/>
  <c r="AM3196" i="2" s="1"/>
  <c r="AI3100" i="2"/>
  <c r="AJ3100" i="2"/>
  <c r="AK3100" i="2"/>
  <c r="AL3100" i="2"/>
  <c r="AM3100" i="2" s="1"/>
  <c r="AL3461" i="2"/>
  <c r="AM3461" i="2" s="1"/>
  <c r="AI3461" i="2"/>
  <c r="AJ3461" i="2"/>
  <c r="AL3413" i="2"/>
  <c r="AM3413" i="2" s="1"/>
  <c r="AI3413" i="2"/>
  <c r="AJ3413" i="2"/>
  <c r="AI3078" i="2"/>
  <c r="AK3078" i="2"/>
  <c r="AL3078" i="2"/>
  <c r="AM3078" i="2" s="1"/>
  <c r="AJ3078" i="2"/>
  <c r="AI3548" i="2"/>
  <c r="AJ3548" i="2"/>
  <c r="AK3548" i="2"/>
  <c r="AL3548" i="2"/>
  <c r="AM3548" i="2" s="1"/>
  <c r="AL3397" i="2"/>
  <c r="AM3397" i="2" s="1"/>
  <c r="AI3397" i="2"/>
  <c r="AJ3397" i="2"/>
  <c r="AI3372" i="2"/>
  <c r="AJ3372" i="2"/>
  <c r="AK3372" i="2"/>
  <c r="AL3372" i="2"/>
  <c r="AM3372" i="2" s="1"/>
  <c r="AL3237" i="2"/>
  <c r="AM3237" i="2" s="1"/>
  <c r="AJ2834" i="2"/>
  <c r="AI2834" i="2"/>
  <c r="AK2834" i="2"/>
  <c r="AL2834" i="2"/>
  <c r="AM2834" i="2" s="1"/>
  <c r="AI3554" i="2"/>
  <c r="AI3538" i="2"/>
  <c r="AI3522" i="2"/>
  <c r="AI3506" i="2"/>
  <c r="AI3490" i="2"/>
  <c r="AI3474" i="2"/>
  <c r="AI3458" i="2"/>
  <c r="AI3442" i="2"/>
  <c r="AI3426" i="2"/>
  <c r="AK3426" i="2" s="1"/>
  <c r="AL3426" i="2" s="1"/>
  <c r="AM3426" i="2" s="1"/>
  <c r="AI3410" i="2"/>
  <c r="AK3410" i="2" s="1"/>
  <c r="AL3410" i="2" s="1"/>
  <c r="AM3410" i="2" s="1"/>
  <c r="AI3394" i="2"/>
  <c r="AJ3381" i="2"/>
  <c r="AI3378" i="2"/>
  <c r="AK3378" i="2" s="1"/>
  <c r="AL3378" i="2" s="1"/>
  <c r="AM3378" i="2" s="1"/>
  <c r="AJ3365" i="2"/>
  <c r="AI3362" i="2"/>
  <c r="AK3362" i="2" s="1"/>
  <c r="AL3362" i="2" s="1"/>
  <c r="AM3362" i="2" s="1"/>
  <c r="AJ3349" i="2"/>
  <c r="AI3346" i="2"/>
  <c r="AJ3333" i="2"/>
  <c r="AI3330" i="2"/>
  <c r="AJ3317" i="2"/>
  <c r="AJ3301" i="2"/>
  <c r="AI3298" i="2"/>
  <c r="AJ3285" i="2"/>
  <c r="AI3282" i="2"/>
  <c r="AJ3269" i="2"/>
  <c r="AI3266" i="2"/>
  <c r="AJ3253" i="2"/>
  <c r="AI3250" i="2"/>
  <c r="AJ3237" i="2"/>
  <c r="AI3234" i="2"/>
  <c r="AJ3221" i="2"/>
  <c r="AJ3205" i="2"/>
  <c r="AJ3189" i="2"/>
  <c r="AJ3173" i="2"/>
  <c r="AJ3157" i="2"/>
  <c r="AJ3141" i="2"/>
  <c r="AJ3125" i="2"/>
  <c r="AJ3109" i="2"/>
  <c r="AI3088" i="2"/>
  <c r="AJ3088" i="2"/>
  <c r="AK3088" i="2"/>
  <c r="AI3072" i="2"/>
  <c r="AJ3072" i="2"/>
  <c r="AK3072" i="2"/>
  <c r="AL3007" i="2"/>
  <c r="AM3007" i="2" s="1"/>
  <c r="AI3007" i="2"/>
  <c r="AI2966" i="2"/>
  <c r="AK2966" i="2" s="1"/>
  <c r="AL2966" i="2" s="1"/>
  <c r="AM2966" i="2" s="1"/>
  <c r="AJ2966" i="2"/>
  <c r="AI2942" i="2"/>
  <c r="AJ2942" i="2"/>
  <c r="AK2942" i="2"/>
  <c r="AK2898" i="2"/>
  <c r="AL2879" i="2"/>
  <c r="AM2879" i="2" s="1"/>
  <c r="AI2879" i="2"/>
  <c r="AI2846" i="2"/>
  <c r="AJ2846" i="2"/>
  <c r="AK2846" i="2"/>
  <c r="AL2815" i="2"/>
  <c r="AM2815" i="2" s="1"/>
  <c r="AI2815" i="2"/>
  <c r="AI2806" i="2"/>
  <c r="AJ2806" i="2"/>
  <c r="AK2806" i="2"/>
  <c r="AL2806" i="2"/>
  <c r="AM2806" i="2" s="1"/>
  <c r="AJ2795" i="2"/>
  <c r="AK2795" i="2"/>
  <c r="AI2795" i="2"/>
  <c r="AL2795" i="2"/>
  <c r="AM2795" i="2" s="1"/>
  <c r="AI753" i="2"/>
  <c r="AJ753" i="2"/>
  <c r="AK753" i="2"/>
  <c r="AL753" i="2"/>
  <c r="AM753" i="2" s="1"/>
  <c r="AI3381" i="2"/>
  <c r="AK3381" i="2" s="1"/>
  <c r="AL3381" i="2" s="1"/>
  <c r="AM3381" i="2" s="1"/>
  <c r="AI3365" i="2"/>
  <c r="AI3349" i="2"/>
  <c r="AI3333" i="2"/>
  <c r="AK3333" i="2" s="1"/>
  <c r="AL3333" i="2" s="1"/>
  <c r="AM3333" i="2" s="1"/>
  <c r="AI3317" i="2"/>
  <c r="AI3301" i="2"/>
  <c r="AI3285" i="2"/>
  <c r="AI3269" i="2"/>
  <c r="AI3253" i="2"/>
  <c r="AI3237" i="2"/>
  <c r="AK3237" i="2" s="1"/>
  <c r="AI3221" i="2"/>
  <c r="AI3205" i="2"/>
  <c r="AI3189" i="2"/>
  <c r="AK3189" i="2" s="1"/>
  <c r="AI3173" i="2"/>
  <c r="AI3157" i="2"/>
  <c r="AK3157" i="2" s="1"/>
  <c r="AL3157" i="2" s="1"/>
  <c r="AM3157" i="2" s="1"/>
  <c r="AI3141" i="2"/>
  <c r="AI3125" i="2"/>
  <c r="AI3109" i="2"/>
  <c r="AL3039" i="2"/>
  <c r="AM3039" i="2" s="1"/>
  <c r="AI3039" i="2"/>
  <c r="AJ3001" i="2"/>
  <c r="AK3001" i="2"/>
  <c r="AL3001" i="2"/>
  <c r="AM3001" i="2" s="1"/>
  <c r="AI2898" i="2"/>
  <c r="AJ2532" i="2"/>
  <c r="AK2532" i="2"/>
  <c r="AL2532" i="2"/>
  <c r="AM2532" i="2" s="1"/>
  <c r="AI2532" i="2"/>
  <c r="AL2101" i="2"/>
  <c r="AM2101" i="2" s="1"/>
  <c r="AK2101" i="2"/>
  <c r="AI2101" i="2"/>
  <c r="AJ2101" i="2"/>
  <c r="AI2092" i="2"/>
  <c r="AJ2092" i="2"/>
  <c r="AK2092" i="2"/>
  <c r="AL2092" i="2"/>
  <c r="AM2092" i="2" s="1"/>
  <c r="AI3055" i="2"/>
  <c r="AK3055" i="2" s="1"/>
  <c r="AL3055" i="2" s="1"/>
  <c r="AM3055" i="2" s="1"/>
  <c r="AI3006" i="2"/>
  <c r="AJ3006" i="2"/>
  <c r="AK3006" i="2"/>
  <c r="AJ2953" i="2"/>
  <c r="AK2953" i="2"/>
  <c r="AL2953" i="2"/>
  <c r="AM2953" i="2" s="1"/>
  <c r="AL2919" i="2"/>
  <c r="AM2919" i="2" s="1"/>
  <c r="AI2878" i="2"/>
  <c r="AJ2878" i="2"/>
  <c r="AK2878" i="2"/>
  <c r="AI2814" i="2"/>
  <c r="AJ2814" i="2"/>
  <c r="AK2814" i="2"/>
  <c r="AL2814" i="2" s="1"/>
  <c r="AM2814" i="2" s="1"/>
  <c r="AI2787" i="2"/>
  <c r="AJ2787" i="2"/>
  <c r="AK2787" i="2"/>
  <c r="AL2787" i="2"/>
  <c r="AM2787" i="2" s="1"/>
  <c r="AI2687" i="2"/>
  <c r="AJ2687" i="2"/>
  <c r="AK2687" i="2"/>
  <c r="AL2687" i="2"/>
  <c r="AM2687" i="2" s="1"/>
  <c r="AK2681" i="2"/>
  <c r="AL2681" i="2"/>
  <c r="AM2681" i="2" s="1"/>
  <c r="AJ2681" i="2"/>
  <c r="AL3087" i="2"/>
  <c r="AM3087" i="2" s="1"/>
  <c r="AI3087" i="2"/>
  <c r="AK3077" i="2"/>
  <c r="AL3077" i="2" s="1"/>
  <c r="AM3077" i="2" s="1"/>
  <c r="AL3071" i="2"/>
  <c r="AM3071" i="2" s="1"/>
  <c r="AI3071" i="2"/>
  <c r="AI3038" i="2"/>
  <c r="AJ3038" i="2"/>
  <c r="AK3038" i="2"/>
  <c r="AI2959" i="2"/>
  <c r="AK2959" i="2" s="1"/>
  <c r="AL2959" i="2" s="1"/>
  <c r="AM2959" i="2" s="1"/>
  <c r="AI2918" i="2"/>
  <c r="AJ2918" i="2"/>
  <c r="AK2918" i="2"/>
  <c r="AL2918" i="2"/>
  <c r="AM2918" i="2" s="1"/>
  <c r="AJ2582" i="2"/>
  <c r="AK2582" i="2"/>
  <c r="AL2582" i="2"/>
  <c r="AM2582" i="2" s="1"/>
  <c r="AI2582" i="2"/>
  <c r="AK2114" i="2"/>
  <c r="AL2114" i="2"/>
  <c r="AM2114" i="2" s="1"/>
  <c r="AI2114" i="2"/>
  <c r="AJ2114" i="2"/>
  <c r="AK1471" i="2"/>
  <c r="AL1471" i="2" s="1"/>
  <c r="AM1471" i="2" s="1"/>
  <c r="AI1471" i="2"/>
  <c r="AJ1471" i="2"/>
  <c r="AI3054" i="2"/>
  <c r="AJ3054" i="2"/>
  <c r="AK3054" i="2"/>
  <c r="AJ3033" i="2"/>
  <c r="AK3033" i="2"/>
  <c r="AL3033" i="2"/>
  <c r="AM3033" i="2" s="1"/>
  <c r="AL3023" i="2"/>
  <c r="AM3023" i="2" s="1"/>
  <c r="AI3023" i="2"/>
  <c r="AL2983" i="2"/>
  <c r="AM2983" i="2" s="1"/>
  <c r="AK2965" i="2"/>
  <c r="AL2965" i="2" s="1"/>
  <c r="AM2965" i="2" s="1"/>
  <c r="AI2902" i="2"/>
  <c r="AJ2902" i="2"/>
  <c r="AK2902" i="2"/>
  <c r="AL2902" i="2"/>
  <c r="AM2902" i="2" s="1"/>
  <c r="AJ2841" i="2"/>
  <c r="AK2841" i="2"/>
  <c r="AL2841" i="2"/>
  <c r="AM2841" i="2" s="1"/>
  <c r="AL2588" i="2"/>
  <c r="AM2588" i="2" s="1"/>
  <c r="AJ3556" i="2"/>
  <c r="AJ3540" i="2"/>
  <c r="AJ3524" i="2"/>
  <c r="AJ3508" i="2"/>
  <c r="AJ3492" i="2"/>
  <c r="AJ3476" i="2"/>
  <c r="AJ3460" i="2"/>
  <c r="AJ3444" i="2"/>
  <c r="AJ3428" i="2"/>
  <c r="AJ3412" i="2"/>
  <c r="AJ3396" i="2"/>
  <c r="AJ3380" i="2"/>
  <c r="AJ3364" i="2"/>
  <c r="AJ3348" i="2"/>
  <c r="AJ3332" i="2"/>
  <c r="AJ3316" i="2"/>
  <c r="AJ3300" i="2"/>
  <c r="AJ3284" i="2"/>
  <c r="AJ3268" i="2"/>
  <c r="AJ3252" i="2"/>
  <c r="AJ3236" i="2"/>
  <c r="AJ3220" i="2"/>
  <c r="AJ3204" i="2"/>
  <c r="AJ3188" i="2"/>
  <c r="AJ3172" i="2"/>
  <c r="AJ3156" i="2"/>
  <c r="AJ3140" i="2"/>
  <c r="AJ3124" i="2"/>
  <c r="AJ3108" i="2"/>
  <c r="AI3092" i="2"/>
  <c r="AI3086" i="2"/>
  <c r="AJ3086" i="2"/>
  <c r="AK3086" i="2"/>
  <c r="AI3070" i="2"/>
  <c r="AJ3070" i="2"/>
  <c r="AK3070" i="2"/>
  <c r="AL3070" i="2" s="1"/>
  <c r="AM3070" i="2" s="1"/>
  <c r="AJ3049" i="2"/>
  <c r="AL3049" i="2"/>
  <c r="AM3049" i="2" s="1"/>
  <c r="AJ3017" i="2"/>
  <c r="AK3017" i="2"/>
  <c r="AL3017" i="2"/>
  <c r="AM3017" i="2" s="1"/>
  <c r="AI2982" i="2"/>
  <c r="AJ2982" i="2"/>
  <c r="AK2982" i="2"/>
  <c r="AL2982" i="2"/>
  <c r="AM2982" i="2" s="1"/>
  <c r="AK2975" i="2"/>
  <c r="AI2958" i="2"/>
  <c r="AJ2958" i="2"/>
  <c r="AK2958" i="2"/>
  <c r="AK2946" i="2"/>
  <c r="AK2882" i="2"/>
  <c r="AL2882" i="2" s="1"/>
  <c r="AM2882" i="2" s="1"/>
  <c r="AJ2873" i="2"/>
  <c r="AK2873" i="2"/>
  <c r="AL2873" i="2" s="1"/>
  <c r="AM2873" i="2" s="1"/>
  <c r="AL2863" i="2"/>
  <c r="AM2863" i="2" s="1"/>
  <c r="AI2863" i="2"/>
  <c r="AI2854" i="2"/>
  <c r="AJ2854" i="2"/>
  <c r="AK2854" i="2"/>
  <c r="AL2854" i="2" s="1"/>
  <c r="AM2854" i="2" s="1"/>
  <c r="AK2818" i="2"/>
  <c r="AI2691" i="2"/>
  <c r="AJ2691" i="2"/>
  <c r="AK2691" i="2"/>
  <c r="AL2691" i="2"/>
  <c r="AM2691" i="2" s="1"/>
  <c r="AJ3081" i="2"/>
  <c r="AL3081" i="2"/>
  <c r="AM3081" i="2" s="1"/>
  <c r="AK3076" i="2"/>
  <c r="AL3076" i="2"/>
  <c r="AM3076" i="2" s="1"/>
  <c r="AJ3065" i="2"/>
  <c r="AL3065" i="2"/>
  <c r="AM3065" i="2" s="1"/>
  <c r="AI3022" i="2"/>
  <c r="AJ3022" i="2"/>
  <c r="AK3022" i="2"/>
  <c r="AL3022" i="2" s="1"/>
  <c r="AM3022" i="2" s="1"/>
  <c r="AI2946" i="2"/>
  <c r="AJ2809" i="2"/>
  <c r="AK2809" i="2"/>
  <c r="AL2809" i="2"/>
  <c r="AM2809" i="2" s="1"/>
  <c r="AI2799" i="2"/>
  <c r="AK2799" i="2" s="1"/>
  <c r="AL2799" i="2" s="1"/>
  <c r="AM2799" i="2" s="1"/>
  <c r="AI2760" i="2"/>
  <c r="AJ2760" i="2"/>
  <c r="AJ2742" i="2"/>
  <c r="AK2742" i="2"/>
  <c r="AL2742" i="2"/>
  <c r="AM2742" i="2" s="1"/>
  <c r="AI2742" i="2"/>
  <c r="AK2697" i="2"/>
  <c r="AL2697" i="2"/>
  <c r="AM2697" i="2" s="1"/>
  <c r="AJ2697" i="2"/>
  <c r="AL2975" i="2"/>
  <c r="AM2975" i="2" s="1"/>
  <c r="AI2975" i="2"/>
  <c r="AI2862" i="2"/>
  <c r="AJ2862" i="2"/>
  <c r="AK2862" i="2"/>
  <c r="AL2823" i="2"/>
  <c r="AM2823" i="2" s="1"/>
  <c r="AI3010" i="2"/>
  <c r="AK3004" i="2"/>
  <c r="AL2999" i="2"/>
  <c r="AM2999" i="2" s="1"/>
  <c r="AJ2969" i="2"/>
  <c r="AK2969" i="2"/>
  <c r="AL2969" i="2"/>
  <c r="AM2969" i="2" s="1"/>
  <c r="AI2934" i="2"/>
  <c r="AJ2934" i="2"/>
  <c r="AK2934" i="2"/>
  <c r="AL2934" i="2"/>
  <c r="AM2934" i="2" s="1"/>
  <c r="AL2911" i="2"/>
  <c r="AM2911" i="2" s="1"/>
  <c r="AI2911" i="2"/>
  <c r="AI2886" i="2"/>
  <c r="AJ2886" i="2"/>
  <c r="AK2886" i="2"/>
  <c r="AL2886" i="2"/>
  <c r="AM2886" i="2" s="1"/>
  <c r="AK2844" i="2"/>
  <c r="AL2831" i="2"/>
  <c r="AM2831" i="2" s="1"/>
  <c r="AI2831" i="2"/>
  <c r="AI2822" i="2"/>
  <c r="AJ2822" i="2"/>
  <c r="AK2822" i="2"/>
  <c r="AL2822" i="2"/>
  <c r="AM2822" i="2" s="1"/>
  <c r="AJ2414" i="2"/>
  <c r="AI2414" i="2"/>
  <c r="AK2414" i="2" s="1"/>
  <c r="AL2414" i="2" s="1"/>
  <c r="AM2414" i="2" s="1"/>
  <c r="AJ2325" i="2"/>
  <c r="AK2325" i="2"/>
  <c r="AL2325" i="2"/>
  <c r="AM2325" i="2" s="1"/>
  <c r="AI2325" i="2"/>
  <c r="AI2998" i="2"/>
  <c r="AJ2998" i="2"/>
  <c r="AK2998" i="2"/>
  <c r="AL2998" i="2"/>
  <c r="AM2998" i="2" s="1"/>
  <c r="AI2974" i="2"/>
  <c r="AJ2974" i="2"/>
  <c r="AK2974" i="2"/>
  <c r="AK2956" i="2"/>
  <c r="AL2748" i="2"/>
  <c r="AM2748" i="2" s="1"/>
  <c r="AI2712" i="2"/>
  <c r="AK2712" i="2" s="1"/>
  <c r="AL2712" i="2" s="1"/>
  <c r="AM2712" i="2" s="1"/>
  <c r="AJ2712" i="2"/>
  <c r="AI2707" i="2"/>
  <c r="AJ2707" i="2"/>
  <c r="AK2707" i="2"/>
  <c r="AL2707" i="2"/>
  <c r="AM2707" i="2" s="1"/>
  <c r="AK2617" i="2"/>
  <c r="AL2617" i="2"/>
  <c r="AM2617" i="2" s="1"/>
  <c r="AI2617" i="2"/>
  <c r="AK2601" i="2"/>
  <c r="AL2601" i="2"/>
  <c r="AM2601" i="2" s="1"/>
  <c r="AJ2601" i="2"/>
  <c r="AI2356" i="2"/>
  <c r="AL2356" i="2"/>
  <c r="AM2356" i="2" s="1"/>
  <c r="AJ2356" i="2"/>
  <c r="AJ3555" i="2"/>
  <c r="AL3545" i="2"/>
  <c r="AM3545" i="2" s="1"/>
  <c r="AK3542" i="2"/>
  <c r="AJ3539" i="2"/>
  <c r="AL3529" i="2"/>
  <c r="AM3529" i="2" s="1"/>
  <c r="AJ3155" i="2"/>
  <c r="AJ3139" i="2"/>
  <c r="AJ3123" i="2"/>
  <c r="AL3113" i="2"/>
  <c r="AM3113" i="2" s="1"/>
  <c r="AJ3107" i="2"/>
  <c r="AL3097" i="2"/>
  <c r="AM3097" i="2" s="1"/>
  <c r="AK3090" i="2"/>
  <c r="AK3074" i="2"/>
  <c r="AL3074" i="2" s="1"/>
  <c r="AM3074" i="2" s="1"/>
  <c r="AK3058" i="2"/>
  <c r="AI3042" i="2"/>
  <c r="AL2927" i="2"/>
  <c r="AM2927" i="2" s="1"/>
  <c r="AI2927" i="2"/>
  <c r="AJ2921" i="2"/>
  <c r="AK2921" i="2"/>
  <c r="AL2921" i="2" s="1"/>
  <c r="AM2921" i="2" s="1"/>
  <c r="AI2910" i="2"/>
  <c r="AJ2910" i="2"/>
  <c r="AK2910" i="2"/>
  <c r="AI2895" i="2"/>
  <c r="AK2895" i="2" s="1"/>
  <c r="AL2895" i="2" s="1"/>
  <c r="AM2895" i="2" s="1"/>
  <c r="AK2876" i="2"/>
  <c r="AI2830" i="2"/>
  <c r="AJ2830" i="2"/>
  <c r="AK2830" i="2"/>
  <c r="AL2830" i="2" s="1"/>
  <c r="AM2830" i="2" s="1"/>
  <c r="AI2623" i="2"/>
  <c r="AJ2623" i="2"/>
  <c r="AK3545" i="2"/>
  <c r="AJ3542" i="2"/>
  <c r="AK3529" i="2"/>
  <c r="AJ3462" i="2"/>
  <c r="AK3449" i="2"/>
  <c r="AL3449" i="2" s="1"/>
  <c r="AM3449" i="2" s="1"/>
  <c r="AJ3446" i="2"/>
  <c r="AK3433" i="2"/>
  <c r="AL3433" i="2" s="1"/>
  <c r="AM3433" i="2" s="1"/>
  <c r="AJ3430" i="2"/>
  <c r="AK3417" i="2"/>
  <c r="AL3417" i="2" s="1"/>
  <c r="AM3417" i="2" s="1"/>
  <c r="AJ3414" i="2"/>
  <c r="AK3401" i="2"/>
  <c r="AJ3398" i="2"/>
  <c r="AK3385" i="2"/>
  <c r="AJ3382" i="2"/>
  <c r="AK3369" i="2"/>
  <c r="AL3369" i="2" s="1"/>
  <c r="AM3369" i="2" s="1"/>
  <c r="AJ3366" i="2"/>
  <c r="AK3353" i="2"/>
  <c r="AL3353" i="2" s="1"/>
  <c r="AM3353" i="2" s="1"/>
  <c r="AJ3350" i="2"/>
  <c r="AK3321" i="2"/>
  <c r="AJ3318" i="2"/>
  <c r="AK3305" i="2"/>
  <c r="AJ3302" i="2"/>
  <c r="AI3090" i="2"/>
  <c r="AL3031" i="2"/>
  <c r="AM3031" i="2" s="1"/>
  <c r="AJ3009" i="2"/>
  <c r="AK3009" i="2"/>
  <c r="AL3009" i="2"/>
  <c r="AM3009" i="2" s="1"/>
  <c r="AI2950" i="2"/>
  <c r="AJ2950" i="2"/>
  <c r="AK2950" i="2"/>
  <c r="AL2950" i="2"/>
  <c r="AM2950" i="2" s="1"/>
  <c r="AJ2905" i="2"/>
  <c r="AK2905" i="2"/>
  <c r="AL2905" i="2"/>
  <c r="AM2905" i="2" s="1"/>
  <c r="AJ2857" i="2"/>
  <c r="AK2857" i="2"/>
  <c r="AL2857" i="2"/>
  <c r="AM2857" i="2" s="1"/>
  <c r="AI2783" i="2"/>
  <c r="AJ2783" i="2"/>
  <c r="AK2783" i="2"/>
  <c r="AL2783" i="2"/>
  <c r="AM2783" i="2" s="1"/>
  <c r="AI2627" i="2"/>
  <c r="AJ2627" i="2"/>
  <c r="AK2627" i="2"/>
  <c r="AL2627" i="2"/>
  <c r="AM2627" i="2" s="1"/>
  <c r="AJ2485" i="2"/>
  <c r="AI2485" i="2"/>
  <c r="AK2485" i="2" s="1"/>
  <c r="AL2485" i="2" s="1"/>
  <c r="AM2485" i="2" s="1"/>
  <c r="AL3551" i="2"/>
  <c r="AM3551" i="2" s="1"/>
  <c r="AL3535" i="2"/>
  <c r="AM3535" i="2" s="1"/>
  <c r="AJ3529" i="2"/>
  <c r="AL3519" i="2"/>
  <c r="AM3519" i="2" s="1"/>
  <c r="AJ3513" i="2"/>
  <c r="AL3503" i="2"/>
  <c r="AM3503" i="2" s="1"/>
  <c r="AL3487" i="2"/>
  <c r="AM3487" i="2" s="1"/>
  <c r="AL3471" i="2"/>
  <c r="AM3471" i="2" s="1"/>
  <c r="AL3455" i="2"/>
  <c r="AM3455" i="2" s="1"/>
  <c r="AJ3449" i="2"/>
  <c r="AL3439" i="2"/>
  <c r="AM3439" i="2" s="1"/>
  <c r="AJ3433" i="2"/>
  <c r="AL3423" i="2"/>
  <c r="AM3423" i="2" s="1"/>
  <c r="AJ3417" i="2"/>
  <c r="AJ3401" i="2"/>
  <c r="AL3391" i="2"/>
  <c r="AM3391" i="2" s="1"/>
  <c r="AJ3385" i="2"/>
  <c r="AJ3369" i="2"/>
  <c r="AL3359" i="2"/>
  <c r="AM3359" i="2" s="1"/>
  <c r="AJ3353" i="2"/>
  <c r="AL3343" i="2"/>
  <c r="AM3343" i="2" s="1"/>
  <c r="AJ3321" i="2"/>
  <c r="AJ3305" i="2"/>
  <c r="AL3295" i="2"/>
  <c r="AM3295" i="2" s="1"/>
  <c r="AJ3273" i="2"/>
  <c r="AL3263" i="2"/>
  <c r="AM3263" i="2" s="1"/>
  <c r="AL3247" i="2"/>
  <c r="AM3247" i="2" s="1"/>
  <c r="AL3231" i="2"/>
  <c r="AM3231" i="2" s="1"/>
  <c r="AL3215" i="2"/>
  <c r="AM3215" i="2" s="1"/>
  <c r="AL3199" i="2"/>
  <c r="AM3199" i="2" s="1"/>
  <c r="AL3183" i="2"/>
  <c r="AM3183" i="2" s="1"/>
  <c r="AL3151" i="2"/>
  <c r="AM3151" i="2" s="1"/>
  <c r="AL3135" i="2"/>
  <c r="AM3135" i="2" s="1"/>
  <c r="AL3119" i="2"/>
  <c r="AM3119" i="2" s="1"/>
  <c r="AL3103" i="2"/>
  <c r="AM3103" i="2" s="1"/>
  <c r="AI3030" i="2"/>
  <c r="AJ3030" i="2"/>
  <c r="AK3030" i="2"/>
  <c r="AL3030" i="2"/>
  <c r="AM3030" i="2" s="1"/>
  <c r="AJ3025" i="2"/>
  <c r="AK3025" i="2"/>
  <c r="AL3025" i="2"/>
  <c r="AM3025" i="2" s="1"/>
  <c r="AL3015" i="2"/>
  <c r="AM3015" i="2" s="1"/>
  <c r="AL2991" i="2"/>
  <c r="AM2991" i="2" s="1"/>
  <c r="AI2991" i="2"/>
  <c r="AI2926" i="2"/>
  <c r="AJ2926" i="2"/>
  <c r="AK2926" i="2"/>
  <c r="AI2894" i="2"/>
  <c r="AJ2894" i="2"/>
  <c r="AK2894" i="2"/>
  <c r="AI2777" i="2"/>
  <c r="AK2777" i="2" s="1"/>
  <c r="AL2777" i="2" s="1"/>
  <c r="AM2777" i="2" s="1"/>
  <c r="AL3554" i="2"/>
  <c r="AM3554" i="2" s="1"/>
  <c r="AK3551" i="2"/>
  <c r="AL3538" i="2"/>
  <c r="AM3538" i="2" s="1"/>
  <c r="AK3535" i="2"/>
  <c r="AL3522" i="2"/>
  <c r="AM3522" i="2" s="1"/>
  <c r="AK3519" i="2"/>
  <c r="AL3506" i="2"/>
  <c r="AM3506" i="2" s="1"/>
  <c r="AK3503" i="2"/>
  <c r="AL3490" i="2"/>
  <c r="AM3490" i="2" s="1"/>
  <c r="AK3487" i="2"/>
  <c r="AL3474" i="2"/>
  <c r="AM3474" i="2" s="1"/>
  <c r="AK3471" i="2"/>
  <c r="AL3458" i="2"/>
  <c r="AM3458" i="2" s="1"/>
  <c r="AK3455" i="2"/>
  <c r="AK3439" i="2"/>
  <c r="AK3423" i="2"/>
  <c r="AK3407" i="2"/>
  <c r="AL3407" i="2" s="1"/>
  <c r="AM3407" i="2" s="1"/>
  <c r="AL3394" i="2"/>
  <c r="AM3394" i="2" s="1"/>
  <c r="AK3391" i="2"/>
  <c r="AK3375" i="2"/>
  <c r="AL3375" i="2" s="1"/>
  <c r="AM3375" i="2" s="1"/>
  <c r="AK3359" i="2"/>
  <c r="AL3346" i="2"/>
  <c r="AM3346" i="2" s="1"/>
  <c r="AK3343" i="2"/>
  <c r="AL3330" i="2"/>
  <c r="AM3330" i="2" s="1"/>
  <c r="AK3327" i="2"/>
  <c r="AL3327" i="2" s="1"/>
  <c r="AM3327" i="2" s="1"/>
  <c r="AL3314" i="2"/>
  <c r="AM3314" i="2" s="1"/>
  <c r="AK3311" i="2"/>
  <c r="AL3311" i="2" s="1"/>
  <c r="AM3311" i="2" s="1"/>
  <c r="AL3298" i="2"/>
  <c r="AM3298" i="2" s="1"/>
  <c r="AK3295" i="2"/>
  <c r="AL3282" i="2"/>
  <c r="AM3282" i="2" s="1"/>
  <c r="AK3279" i="2"/>
  <c r="AL3279" i="2" s="1"/>
  <c r="AM3279" i="2" s="1"/>
  <c r="AL3266" i="2"/>
  <c r="AM3266" i="2" s="1"/>
  <c r="AK3263" i="2"/>
  <c r="AL3250" i="2"/>
  <c r="AM3250" i="2" s="1"/>
  <c r="AK3247" i="2"/>
  <c r="AL3234" i="2"/>
  <c r="AM3234" i="2" s="1"/>
  <c r="AK3231" i="2"/>
  <c r="AL3218" i="2"/>
  <c r="AM3218" i="2" s="1"/>
  <c r="AK3215" i="2"/>
  <c r="AL3202" i="2"/>
  <c r="AM3202" i="2" s="1"/>
  <c r="AK3199" i="2"/>
  <c r="AL3186" i="2"/>
  <c r="AM3186" i="2" s="1"/>
  <c r="AK3183" i="2"/>
  <c r="AL3170" i="2"/>
  <c r="AM3170" i="2" s="1"/>
  <c r="AK3167" i="2"/>
  <c r="AL3167" i="2" s="1"/>
  <c r="AM3167" i="2" s="1"/>
  <c r="AL3154" i="2"/>
  <c r="AM3154" i="2" s="1"/>
  <c r="AK3151" i="2"/>
  <c r="AL3138" i="2"/>
  <c r="AM3138" i="2" s="1"/>
  <c r="AK3135" i="2"/>
  <c r="AL3122" i="2"/>
  <c r="AM3122" i="2" s="1"/>
  <c r="AK3119" i="2"/>
  <c r="AL3106" i="2"/>
  <c r="AM3106" i="2" s="1"/>
  <c r="AK3103" i="2"/>
  <c r="AJ3041" i="2"/>
  <c r="AK3041" i="2"/>
  <c r="AL3041" i="2"/>
  <c r="AM3041" i="2" s="1"/>
  <c r="AI3014" i="2"/>
  <c r="AJ3014" i="2"/>
  <c r="AK3014" i="2"/>
  <c r="AL3014" i="2" s="1"/>
  <c r="AM3014" i="2" s="1"/>
  <c r="AJ2985" i="2"/>
  <c r="AK2985" i="2"/>
  <c r="AL2985" i="2"/>
  <c r="AM2985" i="2" s="1"/>
  <c r="AL2914" i="2"/>
  <c r="AM2914" i="2" s="1"/>
  <c r="AI2866" i="2"/>
  <c r="AK2866" i="2" s="1"/>
  <c r="AL2866" i="2" s="1"/>
  <c r="AM2866" i="2" s="1"/>
  <c r="AK2456" i="2"/>
  <c r="AL2456" i="2"/>
  <c r="AM2456" i="2" s="1"/>
  <c r="AI2456" i="2"/>
  <c r="AJ3089" i="2"/>
  <c r="AK3089" i="2"/>
  <c r="AL3089" i="2"/>
  <c r="AM3089" i="2" s="1"/>
  <c r="AJ3073" i="2"/>
  <c r="AK3073" i="2"/>
  <c r="AL3073" i="2"/>
  <c r="AM3073" i="2" s="1"/>
  <c r="AJ3057" i="2"/>
  <c r="AK3057" i="2"/>
  <c r="AL3057" i="2"/>
  <c r="AM3057" i="2" s="1"/>
  <c r="AI3046" i="2"/>
  <c r="AK3046" i="2"/>
  <c r="AL3046" i="2"/>
  <c r="AM3046" i="2" s="1"/>
  <c r="AI3040" i="2"/>
  <c r="AJ3040" i="2"/>
  <c r="AK3040" i="2"/>
  <c r="AL3040" i="2"/>
  <c r="AM3040" i="2" s="1"/>
  <c r="AK3007" i="2"/>
  <c r="AI2990" i="2"/>
  <c r="AJ2990" i="2"/>
  <c r="AK2990" i="2"/>
  <c r="AL2990" i="2" s="1"/>
  <c r="AM2990" i="2" s="1"/>
  <c r="AL2978" i="2"/>
  <c r="AM2978" i="2" s="1"/>
  <c r="AI2943" i="2"/>
  <c r="AK2943" i="2" s="1"/>
  <c r="AL2943" i="2" s="1"/>
  <c r="AM2943" i="2" s="1"/>
  <c r="AK2914" i="2"/>
  <c r="AK2879" i="2"/>
  <c r="AL2847" i="2"/>
  <c r="AM2847" i="2" s="1"/>
  <c r="AI2847" i="2"/>
  <c r="AI2838" i="2"/>
  <c r="AJ2838" i="2"/>
  <c r="AK2838" i="2"/>
  <c r="AL2838" i="2"/>
  <c r="AM2838" i="2" s="1"/>
  <c r="AJ2825" i="2"/>
  <c r="AK2825" i="2"/>
  <c r="AL2825" i="2"/>
  <c r="AM2825" i="2" s="1"/>
  <c r="AK2815" i="2"/>
  <c r="AJ2726" i="2"/>
  <c r="AK2726" i="2"/>
  <c r="AL2726" i="2"/>
  <c r="AM2726" i="2" s="1"/>
  <c r="AI2726" i="2"/>
  <c r="AL3080" i="2"/>
  <c r="AM3080" i="2" s="1"/>
  <c r="AL3064" i="2"/>
  <c r="AM3064" i="2" s="1"/>
  <c r="AL3048" i="2"/>
  <c r="AM3048" i="2" s="1"/>
  <c r="AL3032" i="2"/>
  <c r="AM3032" i="2" s="1"/>
  <c r="AL3016" i="2"/>
  <c r="AM3016" i="2" s="1"/>
  <c r="AL3000" i="2"/>
  <c r="AM3000" i="2" s="1"/>
  <c r="AL2984" i="2"/>
  <c r="AM2984" i="2" s="1"/>
  <c r="AL2968" i="2"/>
  <c r="AM2968" i="2" s="1"/>
  <c r="AL2952" i="2"/>
  <c r="AM2952" i="2" s="1"/>
  <c r="AL2936" i="2"/>
  <c r="AM2936" i="2" s="1"/>
  <c r="AI2771" i="2"/>
  <c r="AJ2771" i="2"/>
  <c r="AK2771" i="2"/>
  <c r="AL2771" i="2"/>
  <c r="AM2771" i="2" s="1"/>
  <c r="AL2732" i="2"/>
  <c r="AM2732" i="2" s="1"/>
  <c r="AI2452" i="2"/>
  <c r="AJ2452" i="2"/>
  <c r="AI1457" i="2"/>
  <c r="AK1457" i="2" s="1"/>
  <c r="AL1457" i="2" s="1"/>
  <c r="AM1457" i="2" s="1"/>
  <c r="AJ1457" i="2"/>
  <c r="AL1425" i="2"/>
  <c r="AM1425" i="2" s="1"/>
  <c r="AJ1425" i="2"/>
  <c r="AK1425" i="2"/>
  <c r="AJ752" i="2"/>
  <c r="AK752" i="2"/>
  <c r="AL752" i="2"/>
  <c r="AM752" i="2" s="1"/>
  <c r="AI752" i="2"/>
  <c r="AJ3083" i="2"/>
  <c r="AJ3067" i="2"/>
  <c r="AJ3051" i="2"/>
  <c r="AJ3035" i="2"/>
  <c r="AJ3019" i="2"/>
  <c r="AJ3003" i="2"/>
  <c r="AL2993" i="2"/>
  <c r="AM2993" i="2" s="1"/>
  <c r="AJ2987" i="2"/>
  <c r="AL2977" i="2"/>
  <c r="AM2977" i="2" s="1"/>
  <c r="AJ2971" i="2"/>
  <c r="AJ2955" i="2"/>
  <c r="AL2945" i="2"/>
  <c r="AM2945" i="2" s="1"/>
  <c r="AJ2939" i="2"/>
  <c r="AL2929" i="2"/>
  <c r="AM2929" i="2" s="1"/>
  <c r="AJ2923" i="2"/>
  <c r="AJ2907" i="2"/>
  <c r="AL2897" i="2"/>
  <c r="AM2897" i="2" s="1"/>
  <c r="AL2881" i="2"/>
  <c r="AM2881" i="2" s="1"/>
  <c r="AL2865" i="2"/>
  <c r="AM2865" i="2" s="1"/>
  <c r="AL2849" i="2"/>
  <c r="AM2849" i="2" s="1"/>
  <c r="AL2833" i="2"/>
  <c r="AM2833" i="2" s="1"/>
  <c r="AL2817" i="2"/>
  <c r="AM2817" i="2" s="1"/>
  <c r="AI2776" i="2"/>
  <c r="AJ2776" i="2"/>
  <c r="AL2776" i="2"/>
  <c r="AM2776" i="2" s="1"/>
  <c r="AI2675" i="2"/>
  <c r="AJ2675" i="2"/>
  <c r="AK2675" i="2"/>
  <c r="AL2675" i="2" s="1"/>
  <c r="AM2675" i="2" s="1"/>
  <c r="AI2611" i="2"/>
  <c r="AJ2611" i="2"/>
  <c r="AK2611" i="2"/>
  <c r="AL2611" i="2"/>
  <c r="AM2611" i="2" s="1"/>
  <c r="AK2552" i="2"/>
  <c r="AL2552" i="2"/>
  <c r="AM2552" i="2" s="1"/>
  <c r="AI2552" i="2"/>
  <c r="AK2515" i="2"/>
  <c r="AL2515" i="2"/>
  <c r="AM2515" i="2" s="1"/>
  <c r="AJ2469" i="2"/>
  <c r="AK2469" i="2"/>
  <c r="AL2469" i="2"/>
  <c r="AM2469" i="2" s="1"/>
  <c r="AI2354" i="2"/>
  <c r="AJ2354" i="2"/>
  <c r="AK2354" i="2"/>
  <c r="AL2354" i="2"/>
  <c r="AM2354" i="2" s="1"/>
  <c r="AI2260" i="2"/>
  <c r="AK2260" i="2" s="1"/>
  <c r="AL2260" i="2" s="1"/>
  <c r="AM2260" i="2" s="1"/>
  <c r="AJ2260" i="2"/>
  <c r="AJ2200" i="2"/>
  <c r="AK2200" i="2"/>
  <c r="AL2200" i="2"/>
  <c r="AM2200" i="2" s="1"/>
  <c r="AI2200" i="2"/>
  <c r="AL3060" i="2"/>
  <c r="AM3060" i="2" s="1"/>
  <c r="AL3044" i="2"/>
  <c r="AM3044" i="2" s="1"/>
  <c r="AL3028" i="2"/>
  <c r="AM3028" i="2" s="1"/>
  <c r="AL3012" i="2"/>
  <c r="AM3012" i="2" s="1"/>
  <c r="AL2996" i="2"/>
  <c r="AM2996" i="2" s="1"/>
  <c r="AK2993" i="2"/>
  <c r="AL2980" i="2"/>
  <c r="AM2980" i="2" s="1"/>
  <c r="AK2977" i="2"/>
  <c r="AL2964" i="2"/>
  <c r="AM2964" i="2" s="1"/>
  <c r="AK2961" i="2"/>
  <c r="AL2961" i="2" s="1"/>
  <c r="AM2961" i="2" s="1"/>
  <c r="AL2948" i="2"/>
  <c r="AM2948" i="2" s="1"/>
  <c r="AK2945" i="2"/>
  <c r="AL2932" i="2"/>
  <c r="AM2932" i="2" s="1"/>
  <c r="AK2929" i="2"/>
  <c r="AL2916" i="2"/>
  <c r="AM2916" i="2" s="1"/>
  <c r="AK2913" i="2"/>
  <c r="AL2913" i="2" s="1"/>
  <c r="AM2913" i="2" s="1"/>
  <c r="AL2900" i="2"/>
  <c r="AM2900" i="2" s="1"/>
  <c r="AK2897" i="2"/>
  <c r="AL2884" i="2"/>
  <c r="AM2884" i="2" s="1"/>
  <c r="AK2881" i="2"/>
  <c r="AL2868" i="2"/>
  <c r="AM2868" i="2" s="1"/>
  <c r="AK2865" i="2"/>
  <c r="AL2852" i="2"/>
  <c r="AM2852" i="2" s="1"/>
  <c r="AK2849" i="2"/>
  <c r="AL2836" i="2"/>
  <c r="AM2836" i="2" s="1"/>
  <c r="AK2833" i="2"/>
  <c r="AL2820" i="2"/>
  <c r="AM2820" i="2" s="1"/>
  <c r="AK2817" i="2"/>
  <c r="AL2804" i="2"/>
  <c r="AM2804" i="2" s="1"/>
  <c r="AK2801" i="2"/>
  <c r="AL2801" i="2" s="1"/>
  <c r="AM2801" i="2" s="1"/>
  <c r="AJ2758" i="2"/>
  <c r="AK2758" i="2"/>
  <c r="AL2758" i="2" s="1"/>
  <c r="AM2758" i="2" s="1"/>
  <c r="AK2719" i="2"/>
  <c r="AL2719" i="2" s="1"/>
  <c r="AM2719" i="2" s="1"/>
  <c r="AJ2710" i="2"/>
  <c r="AK2710" i="2"/>
  <c r="AL2710" i="2"/>
  <c r="AM2710" i="2" s="1"/>
  <c r="AK2665" i="2"/>
  <c r="AL2665" i="2" s="1"/>
  <c r="AM2665" i="2" s="1"/>
  <c r="AK2536" i="2"/>
  <c r="AL2536" i="2"/>
  <c r="AM2536" i="2" s="1"/>
  <c r="AJ2536" i="2"/>
  <c r="AK2497" i="2"/>
  <c r="AL2497" i="2" s="1"/>
  <c r="AM2497" i="2" s="1"/>
  <c r="AK2360" i="2"/>
  <c r="AL2360" i="2"/>
  <c r="AM2360" i="2" s="1"/>
  <c r="AK2248" i="2"/>
  <c r="AL2248" i="2"/>
  <c r="AM2248" i="2" s="1"/>
  <c r="AL2798" i="2"/>
  <c r="AM2798" i="2" s="1"/>
  <c r="AK2793" i="2"/>
  <c r="AL2793" i="2"/>
  <c r="AM2793" i="2" s="1"/>
  <c r="AL2764" i="2"/>
  <c r="AM2764" i="2" s="1"/>
  <c r="AJ2747" i="2"/>
  <c r="AK2747" i="2"/>
  <c r="AL2735" i="2"/>
  <c r="AM2735" i="2" s="1"/>
  <c r="AJ2719" i="2"/>
  <c r="AJ2694" i="2"/>
  <c r="AK2694" i="2"/>
  <c r="AL2694" i="2"/>
  <c r="AM2694" i="2" s="1"/>
  <c r="AK2655" i="2"/>
  <c r="AL2655" i="2" s="1"/>
  <c r="AM2655" i="2" s="1"/>
  <c r="AI2595" i="2"/>
  <c r="AJ2595" i="2"/>
  <c r="AK2595" i="2"/>
  <c r="AL2595" i="2"/>
  <c r="AM2595" i="2" s="1"/>
  <c r="AK2585" i="2"/>
  <c r="AL2585" i="2"/>
  <c r="AM2585" i="2" s="1"/>
  <c r="AL2575" i="2"/>
  <c r="AM2575" i="2" s="1"/>
  <c r="AI2557" i="2"/>
  <c r="AK2557" i="2"/>
  <c r="AL2557" i="2"/>
  <c r="AM2557" i="2" s="1"/>
  <c r="AI2503" i="2"/>
  <c r="AJ2503" i="2"/>
  <c r="AK2503" i="2"/>
  <c r="AL2503" i="2"/>
  <c r="AM2503" i="2" s="1"/>
  <c r="AJ2497" i="2"/>
  <c r="AL2427" i="2"/>
  <c r="AM2427" i="2" s="1"/>
  <c r="AJ2427" i="2"/>
  <c r="AK2427" i="2"/>
  <c r="AJ1851" i="2"/>
  <c r="AK1851" i="2"/>
  <c r="AL1851" i="2"/>
  <c r="AM1851" i="2" s="1"/>
  <c r="AJ2630" i="2"/>
  <c r="AK2630" i="2"/>
  <c r="AL2630" i="2"/>
  <c r="AM2630" i="2" s="1"/>
  <c r="AJ2481" i="2"/>
  <c r="AK2481" i="2"/>
  <c r="AL2481" i="2"/>
  <c r="AM2481" i="2" s="1"/>
  <c r="AI2252" i="2"/>
  <c r="AJ2252" i="2"/>
  <c r="AK2252" i="2"/>
  <c r="AL2252" i="2"/>
  <c r="AM2252" i="2" s="1"/>
  <c r="AI2792" i="2"/>
  <c r="AK2792" i="2" s="1"/>
  <c r="AJ2792" i="2"/>
  <c r="AL2792" i="2"/>
  <c r="AM2792" i="2" s="1"/>
  <c r="AJ2774" i="2"/>
  <c r="AK2774" i="2"/>
  <c r="AL2774" i="2"/>
  <c r="AM2774" i="2" s="1"/>
  <c r="AI2659" i="2"/>
  <c r="AJ2659" i="2"/>
  <c r="AK2659" i="2"/>
  <c r="AL2659" i="2"/>
  <c r="AM2659" i="2" s="1"/>
  <c r="AK2569" i="2"/>
  <c r="AL2569" i="2" s="1"/>
  <c r="AM2569" i="2" s="1"/>
  <c r="AK2264" i="2"/>
  <c r="AL2264" i="2"/>
  <c r="AM2264" i="2" s="1"/>
  <c r="AJ2264" i="2"/>
  <c r="AJ2763" i="2"/>
  <c r="AK2763" i="2"/>
  <c r="AK2729" i="2"/>
  <c r="AL2729" i="2"/>
  <c r="AM2729" i="2" s="1"/>
  <c r="AI2723" i="2"/>
  <c r="AJ2723" i="2"/>
  <c r="AK2723" i="2"/>
  <c r="AL2723" i="2"/>
  <c r="AM2723" i="2" s="1"/>
  <c r="AJ2678" i="2"/>
  <c r="AK2678" i="2"/>
  <c r="AL2678" i="2"/>
  <c r="AM2678" i="2" s="1"/>
  <c r="AK2649" i="2"/>
  <c r="AL2649" i="2"/>
  <c r="AM2649" i="2" s="1"/>
  <c r="AI2579" i="2"/>
  <c r="AJ2579" i="2"/>
  <c r="AK2579" i="2"/>
  <c r="AL2579" i="2"/>
  <c r="AM2579" i="2" s="1"/>
  <c r="AK2519" i="2"/>
  <c r="AL2519" i="2"/>
  <c r="AM2519" i="2" s="1"/>
  <c r="AI2436" i="2"/>
  <c r="AL2436" i="2"/>
  <c r="AM2436" i="2" s="1"/>
  <c r="AI2388" i="2"/>
  <c r="AK2388" i="2" s="1"/>
  <c r="AL2388" i="2" s="1"/>
  <c r="AM2388" i="2" s="1"/>
  <c r="AJ3085" i="2"/>
  <c r="AJ3069" i="2"/>
  <c r="AL3059" i="2"/>
  <c r="AM3059" i="2" s="1"/>
  <c r="AJ3053" i="2"/>
  <c r="AL3043" i="2"/>
  <c r="AM3043" i="2" s="1"/>
  <c r="AJ3037" i="2"/>
  <c r="AJ3021" i="2"/>
  <c r="AL3011" i="2"/>
  <c r="AM3011" i="2" s="1"/>
  <c r="AK3008" i="2"/>
  <c r="AJ3005" i="2"/>
  <c r="AL2995" i="2"/>
  <c r="AM2995" i="2" s="1"/>
  <c r="AK2992" i="2"/>
  <c r="AJ2989" i="2"/>
  <c r="AK2976" i="2"/>
  <c r="AL2976" i="2" s="1"/>
  <c r="AM2976" i="2" s="1"/>
  <c r="AJ2973" i="2"/>
  <c r="AL2963" i="2"/>
  <c r="AM2963" i="2" s="1"/>
  <c r="AK2960" i="2"/>
  <c r="AJ2957" i="2"/>
  <c r="AL2947" i="2"/>
  <c r="AM2947" i="2" s="1"/>
  <c r="AK2944" i="2"/>
  <c r="AJ2941" i="2"/>
  <c r="AL2931" i="2"/>
  <c r="AM2931" i="2" s="1"/>
  <c r="AK2928" i="2"/>
  <c r="AL2928" i="2" s="1"/>
  <c r="AM2928" i="2" s="1"/>
  <c r="AJ2925" i="2"/>
  <c r="AJ2614" i="2"/>
  <c r="AK2614" i="2"/>
  <c r="AL2614" i="2" s="1"/>
  <c r="AM2614" i="2" s="1"/>
  <c r="AL2276" i="2"/>
  <c r="AM2276" i="2" s="1"/>
  <c r="AJ2276" i="2"/>
  <c r="AK2276" i="2"/>
  <c r="AI1879" i="2"/>
  <c r="AK1879" i="2" s="1"/>
  <c r="AL1879" i="2" s="1"/>
  <c r="AM1879" i="2" s="1"/>
  <c r="AK3091" i="2"/>
  <c r="AL3091" i="2" s="1"/>
  <c r="AM3091" i="2" s="1"/>
  <c r="AK3075" i="2"/>
  <c r="AL3075" i="2" s="1"/>
  <c r="AM3075" i="2" s="1"/>
  <c r="AK3059" i="2"/>
  <c r="AK3043" i="2"/>
  <c r="AK3011" i="2"/>
  <c r="AJ3008" i="2"/>
  <c r="AK2995" i="2"/>
  <c r="AJ2992" i="2"/>
  <c r="AK2979" i="2"/>
  <c r="AL2979" i="2" s="1"/>
  <c r="AM2979" i="2" s="1"/>
  <c r="AJ2976" i="2"/>
  <c r="AK2963" i="2"/>
  <c r="AJ2960" i="2"/>
  <c r="AK2947" i="2"/>
  <c r="AJ2944" i="2"/>
  <c r="AK2931" i="2"/>
  <c r="AJ2928" i="2"/>
  <c r="AK2915" i="2"/>
  <c r="AL2915" i="2" s="1"/>
  <c r="AM2915" i="2" s="1"/>
  <c r="AJ2912" i="2"/>
  <c r="AK2899" i="2"/>
  <c r="AJ2896" i="2"/>
  <c r="AJ2779" i="2"/>
  <c r="AK2779" i="2"/>
  <c r="AL2779" i="2" s="1"/>
  <c r="AM2779" i="2" s="1"/>
  <c r="AK2745" i="2"/>
  <c r="AL2745" i="2"/>
  <c r="AM2745" i="2" s="1"/>
  <c r="AI2739" i="2"/>
  <c r="AJ2739" i="2"/>
  <c r="AK2739" i="2"/>
  <c r="AL2739" i="2"/>
  <c r="AM2739" i="2" s="1"/>
  <c r="AI2728" i="2"/>
  <c r="AJ2728" i="2"/>
  <c r="AL2728" i="2"/>
  <c r="AM2728" i="2" s="1"/>
  <c r="AI2434" i="2"/>
  <c r="AJ2434" i="2"/>
  <c r="AK2434" i="2"/>
  <c r="AL2434" i="2" s="1"/>
  <c r="AM2434" i="2" s="1"/>
  <c r="AI2386" i="2"/>
  <c r="AJ2386" i="2"/>
  <c r="AK2386" i="2"/>
  <c r="AL2386" i="2" s="1"/>
  <c r="AM2386" i="2" s="1"/>
  <c r="AI2269" i="2"/>
  <c r="AJ2269" i="2"/>
  <c r="AK2269" i="2"/>
  <c r="AL2269" i="2" s="1"/>
  <c r="AM2269" i="2" s="1"/>
  <c r="AI2076" i="2"/>
  <c r="AJ2076" i="2"/>
  <c r="AK2076" i="2"/>
  <c r="AL2076" i="2"/>
  <c r="AM2076" i="2" s="1"/>
  <c r="AK1989" i="2"/>
  <c r="AL1989" i="2" s="1"/>
  <c r="AM1989" i="2" s="1"/>
  <c r="AJ1989" i="2"/>
  <c r="AJ3027" i="2"/>
  <c r="AJ3011" i="2"/>
  <c r="AJ2995" i="2"/>
  <c r="AJ2979" i="2"/>
  <c r="AJ2963" i="2"/>
  <c r="AJ2947" i="2"/>
  <c r="AJ2931" i="2"/>
  <c r="AJ2915" i="2"/>
  <c r="AJ2899" i="2"/>
  <c r="AJ2883" i="2"/>
  <c r="AJ2790" i="2"/>
  <c r="AK2790" i="2"/>
  <c r="AL2790" i="2"/>
  <c r="AM2790" i="2" s="1"/>
  <c r="AK2767" i="2"/>
  <c r="AL2767" i="2" s="1"/>
  <c r="AM2767" i="2" s="1"/>
  <c r="AK2734" i="2"/>
  <c r="AK2703" i="2"/>
  <c r="AJ2639" i="2"/>
  <c r="AL2604" i="2"/>
  <c r="AM2604" i="2" s="1"/>
  <c r="AJ2598" i="2"/>
  <c r="AK2598" i="2"/>
  <c r="AL2598" i="2"/>
  <c r="AM2598" i="2" s="1"/>
  <c r="AL2523" i="2"/>
  <c r="AM2523" i="2" s="1"/>
  <c r="AJ2523" i="2"/>
  <c r="AK2523" i="2"/>
  <c r="AK2440" i="2"/>
  <c r="AL2440" i="2"/>
  <c r="AM2440" i="2" s="1"/>
  <c r="AK2392" i="2"/>
  <c r="AL2392" i="2"/>
  <c r="AM2392" i="2" s="1"/>
  <c r="AK2312" i="2"/>
  <c r="AL2312" i="2"/>
  <c r="AM2312" i="2" s="1"/>
  <c r="AI2312" i="2"/>
  <c r="AJ2312" i="2"/>
  <c r="AL2149" i="2"/>
  <c r="AM2149" i="2" s="1"/>
  <c r="AK2149" i="2"/>
  <c r="AI2149" i="2"/>
  <c r="AJ2149" i="2"/>
  <c r="AL3020" i="2"/>
  <c r="AM3020" i="2" s="1"/>
  <c r="AL3004" i="2"/>
  <c r="AM3004" i="2" s="1"/>
  <c r="AL2988" i="2"/>
  <c r="AM2988" i="2" s="1"/>
  <c r="AL2972" i="2"/>
  <c r="AM2972" i="2" s="1"/>
  <c r="AL2956" i="2"/>
  <c r="AM2956" i="2" s="1"/>
  <c r="AL2940" i="2"/>
  <c r="AM2940" i="2" s="1"/>
  <c r="AL2924" i="2"/>
  <c r="AM2924" i="2" s="1"/>
  <c r="AL2908" i="2"/>
  <c r="AM2908" i="2" s="1"/>
  <c r="AL2892" i="2"/>
  <c r="AM2892" i="2" s="1"/>
  <c r="AL2876" i="2"/>
  <c r="AM2876" i="2" s="1"/>
  <c r="AL2860" i="2"/>
  <c r="AM2860" i="2" s="1"/>
  <c r="AL2844" i="2"/>
  <c r="AM2844" i="2" s="1"/>
  <c r="AL2828" i="2"/>
  <c r="AM2828" i="2" s="1"/>
  <c r="AL2812" i="2"/>
  <c r="AM2812" i="2" s="1"/>
  <c r="AI2755" i="2"/>
  <c r="AJ2755" i="2"/>
  <c r="AK2755" i="2"/>
  <c r="AL2755" i="2"/>
  <c r="AM2755" i="2" s="1"/>
  <c r="AI2744" i="2"/>
  <c r="AJ2744" i="2"/>
  <c r="AL2744" i="2"/>
  <c r="AM2744" i="2" s="1"/>
  <c r="AK2713" i="2"/>
  <c r="AL2713" i="2" s="1"/>
  <c r="AM2713" i="2" s="1"/>
  <c r="AI2643" i="2"/>
  <c r="AJ2643" i="2"/>
  <c r="AK2643" i="2"/>
  <c r="AL2643" i="2"/>
  <c r="AM2643" i="2" s="1"/>
  <c r="AK2561" i="2"/>
  <c r="AL2561" i="2"/>
  <c r="AM2561" i="2" s="1"/>
  <c r="AJ2549" i="2"/>
  <c r="AI2549" i="2"/>
  <c r="AK2549" i="2" s="1"/>
  <c r="AL2549" i="2" s="1"/>
  <c r="AM2549" i="2" s="1"/>
  <c r="AK2280" i="2"/>
  <c r="AL2280" i="2"/>
  <c r="AM2280" i="2" s="1"/>
  <c r="AK2002" i="2"/>
  <c r="AL2002" i="2"/>
  <c r="AM2002" i="2" s="1"/>
  <c r="AJ2002" i="2"/>
  <c r="AK2761" i="2"/>
  <c r="AL2761" i="2"/>
  <c r="AM2761" i="2" s="1"/>
  <c r="AJ2662" i="2"/>
  <c r="AK2662" i="2"/>
  <c r="AL2662" i="2"/>
  <c r="AM2662" i="2" s="1"/>
  <c r="AK2633" i="2"/>
  <c r="AL2633" i="2"/>
  <c r="AM2633" i="2" s="1"/>
  <c r="AJ2453" i="2"/>
  <c r="AI2453" i="2"/>
  <c r="AK2453" i="2" s="1"/>
  <c r="AL2453" i="2" s="1"/>
  <c r="AM2453" i="2" s="1"/>
  <c r="AJ2405" i="2"/>
  <c r="AK2405" i="2"/>
  <c r="AL2405" i="2"/>
  <c r="AM2405" i="2" s="1"/>
  <c r="AI2306" i="2"/>
  <c r="AJ2306" i="2"/>
  <c r="AK2306" i="2"/>
  <c r="AL2306" i="2"/>
  <c r="AM2306" i="2" s="1"/>
  <c r="AI2154" i="2"/>
  <c r="AJ2154" i="2"/>
  <c r="AK2154" i="2"/>
  <c r="AL2154" i="2"/>
  <c r="AM2154" i="2" s="1"/>
  <c r="AK2789" i="2"/>
  <c r="AL2789" i="2" s="1"/>
  <c r="AM2789" i="2" s="1"/>
  <c r="AK2773" i="2"/>
  <c r="AK2757" i="2"/>
  <c r="AL2696" i="2"/>
  <c r="AM2696" i="2" s="1"/>
  <c r="AL2680" i="2"/>
  <c r="AM2680" i="2" s="1"/>
  <c r="AL2664" i="2"/>
  <c r="AM2664" i="2" s="1"/>
  <c r="AL2648" i="2"/>
  <c r="AM2648" i="2" s="1"/>
  <c r="AL2632" i="2"/>
  <c r="AM2632" i="2" s="1"/>
  <c r="AL2616" i="2"/>
  <c r="AM2616" i="2" s="1"/>
  <c r="AL2600" i="2"/>
  <c r="AM2600" i="2" s="1"/>
  <c r="AL2584" i="2"/>
  <c r="AM2584" i="2" s="1"/>
  <c r="AL2568" i="2"/>
  <c r="AM2568" i="2" s="1"/>
  <c r="AJ2565" i="2"/>
  <c r="AK2565" i="2"/>
  <c r="AL2565" i="2"/>
  <c r="AM2565" i="2" s="1"/>
  <c r="AI2514" i="2"/>
  <c r="AJ2514" i="2"/>
  <c r="AK2514" i="2"/>
  <c r="AL2514" i="2"/>
  <c r="AM2514" i="2" s="1"/>
  <c r="AL2315" i="2"/>
  <c r="AM2315" i="2" s="1"/>
  <c r="AI2268" i="2"/>
  <c r="AJ2268" i="2"/>
  <c r="AK2268" i="2"/>
  <c r="AL2268" i="2"/>
  <c r="AM2268" i="2" s="1"/>
  <c r="AI2253" i="2"/>
  <c r="AK2253" i="2" s="1"/>
  <c r="AL2253" i="2" s="1"/>
  <c r="AM2253" i="2" s="1"/>
  <c r="AJ2253" i="2"/>
  <c r="AK2228" i="2"/>
  <c r="AL2228" i="2"/>
  <c r="AM2228" i="2" s="1"/>
  <c r="AK2196" i="2"/>
  <c r="AL2196" i="2"/>
  <c r="AM2196" i="2" s="1"/>
  <c r="AJ1890" i="2"/>
  <c r="AK1890" i="2"/>
  <c r="AI1890" i="2"/>
  <c r="AL1890" i="2"/>
  <c r="AM1890" i="2" s="1"/>
  <c r="AL2782" i="2"/>
  <c r="AM2782" i="2" s="1"/>
  <c r="AL2766" i="2"/>
  <c r="AM2766" i="2" s="1"/>
  <c r="AL2750" i="2"/>
  <c r="AM2750" i="2" s="1"/>
  <c r="AL2734" i="2"/>
  <c r="AM2734" i="2" s="1"/>
  <c r="AK2731" i="2"/>
  <c r="AL2718" i="2"/>
  <c r="AM2718" i="2" s="1"/>
  <c r="AK2715" i="2"/>
  <c r="AL2702" i="2"/>
  <c r="AM2702" i="2" s="1"/>
  <c r="AK2699" i="2"/>
  <c r="AL2699" i="2" s="1"/>
  <c r="AM2699" i="2" s="1"/>
  <c r="AJ2696" i="2"/>
  <c r="AL2686" i="2"/>
  <c r="AM2686" i="2" s="1"/>
  <c r="AK2683" i="2"/>
  <c r="AJ2680" i="2"/>
  <c r="AL2670" i="2"/>
  <c r="AM2670" i="2" s="1"/>
  <c r="AK2667" i="2"/>
  <c r="AL2667" i="2" s="1"/>
  <c r="AM2667" i="2" s="1"/>
  <c r="AJ2664" i="2"/>
  <c r="AL2654" i="2"/>
  <c r="AM2654" i="2" s="1"/>
  <c r="AK2651" i="2"/>
  <c r="AJ2648" i="2"/>
  <c r="AL2638" i="2"/>
  <c r="AM2638" i="2" s="1"/>
  <c r="AK2635" i="2"/>
  <c r="AL2635" i="2" s="1"/>
  <c r="AM2635" i="2" s="1"/>
  <c r="AJ2632" i="2"/>
  <c r="AL2622" i="2"/>
  <c r="AM2622" i="2" s="1"/>
  <c r="AK2619" i="2"/>
  <c r="AJ2616" i="2"/>
  <c r="AL2606" i="2"/>
  <c r="AM2606" i="2" s="1"/>
  <c r="AK2603" i="2"/>
  <c r="AJ2600" i="2"/>
  <c r="AL2590" i="2"/>
  <c r="AM2590" i="2" s="1"/>
  <c r="AK2587" i="2"/>
  <c r="AJ2584" i="2"/>
  <c r="AL2574" i="2"/>
  <c r="AM2574" i="2" s="1"/>
  <c r="AK2571" i="2"/>
  <c r="AJ2568" i="2"/>
  <c r="AK2564" i="2"/>
  <c r="AK2555" i="2"/>
  <c r="AL2555" i="2" s="1"/>
  <c r="AM2555" i="2" s="1"/>
  <c r="AL2551" i="2"/>
  <c r="AM2551" i="2" s="1"/>
  <c r="AK2531" i="2"/>
  <c r="AL2531" i="2" s="1"/>
  <c r="AM2531" i="2" s="1"/>
  <c r="AK2513" i="2"/>
  <c r="AL2484" i="2"/>
  <c r="AM2484" i="2" s="1"/>
  <c r="AK2472" i="2"/>
  <c r="AL2472" i="2"/>
  <c r="AM2472" i="2" s="1"/>
  <c r="AJ2459" i="2"/>
  <c r="AK2446" i="2"/>
  <c r="AL2398" i="2"/>
  <c r="AM2398" i="2" s="1"/>
  <c r="AK2331" i="2"/>
  <c r="AK2328" i="2"/>
  <c r="AL2328" i="2"/>
  <c r="AM2328" i="2" s="1"/>
  <c r="AK2318" i="2"/>
  <c r="AJ2232" i="2"/>
  <c r="AK2232" i="2"/>
  <c r="AL2232" i="2"/>
  <c r="AM2232" i="2" s="1"/>
  <c r="AJ1620" i="2"/>
  <c r="AK1620" i="2"/>
  <c r="AL1620" i="2"/>
  <c r="AM1620" i="2" s="1"/>
  <c r="AI1620" i="2"/>
  <c r="AL2785" i="2"/>
  <c r="AM2785" i="2" s="1"/>
  <c r="AJ2683" i="2"/>
  <c r="AJ2667" i="2"/>
  <c r="AJ2651" i="2"/>
  <c r="AJ2635" i="2"/>
  <c r="AJ2619" i="2"/>
  <c r="AJ2603" i="2"/>
  <c r="AJ2587" i="2"/>
  <c r="AJ2571" i="2"/>
  <c r="AJ2564" i="2"/>
  <c r="AJ2555" i="2"/>
  <c r="AL2547" i="2"/>
  <c r="AM2547" i="2" s="1"/>
  <c r="AI2530" i="2"/>
  <c r="AK2530" i="2" s="1"/>
  <c r="AL2530" i="2" s="1"/>
  <c r="AM2530" i="2" s="1"/>
  <c r="AJ2530" i="2"/>
  <c r="AJ2513" i="2"/>
  <c r="AJ2488" i="2"/>
  <c r="AI2467" i="2"/>
  <c r="AJ2467" i="2"/>
  <c r="AK2467" i="2"/>
  <c r="AL2467" i="2"/>
  <c r="AM2467" i="2" s="1"/>
  <c r="AI2459" i="2"/>
  <c r="AI2450" i="2"/>
  <c r="AJ2450" i="2"/>
  <c r="AK2450" i="2"/>
  <c r="AL2450" i="2"/>
  <c r="AM2450" i="2" s="1"/>
  <c r="AJ2446" i="2"/>
  <c r="AJ2408" i="2"/>
  <c r="AJ2373" i="2"/>
  <c r="AK2373" i="2"/>
  <c r="AL2373" i="2"/>
  <c r="AM2373" i="2" s="1"/>
  <c r="AJ2331" i="2"/>
  <c r="AJ2318" i="2"/>
  <c r="AI2204" i="2"/>
  <c r="AJ2204" i="2"/>
  <c r="AK2204" i="2"/>
  <c r="AL2204" i="2"/>
  <c r="AM2204" i="2" s="1"/>
  <c r="AJ2162" i="2"/>
  <c r="AI2044" i="2"/>
  <c r="AK2044" i="2" s="1"/>
  <c r="AL2044" i="2" s="1"/>
  <c r="AM2044" i="2" s="1"/>
  <c r="AJ2044" i="2"/>
  <c r="AJ2031" i="2"/>
  <c r="AK2031" i="2"/>
  <c r="AL2031" i="2"/>
  <c r="AM2031" i="2" s="1"/>
  <c r="AI2026" i="2"/>
  <c r="AJ2026" i="2"/>
  <c r="AK2026" i="2"/>
  <c r="AL2026" i="2"/>
  <c r="AM2026" i="2" s="1"/>
  <c r="AK2018" i="2"/>
  <c r="AL2018" i="2"/>
  <c r="AM2018" i="2" s="1"/>
  <c r="AJ1906" i="2"/>
  <c r="AJ2501" i="2"/>
  <c r="AK2501" i="2"/>
  <c r="AL2501" i="2"/>
  <c r="AM2501" i="2" s="1"/>
  <c r="AI2466" i="2"/>
  <c r="AJ2466" i="2"/>
  <c r="AK2466" i="2"/>
  <c r="AL2466" i="2"/>
  <c r="AM2466" i="2" s="1"/>
  <c r="AJ2341" i="2"/>
  <c r="AK2341" i="2"/>
  <c r="AL2341" i="2" s="1"/>
  <c r="AM2341" i="2" s="1"/>
  <c r="AI2331" i="2"/>
  <c r="AI2322" i="2"/>
  <c r="AJ2322" i="2"/>
  <c r="AK2322" i="2"/>
  <c r="AL2322" i="2"/>
  <c r="AM2322" i="2" s="1"/>
  <c r="AI2285" i="2"/>
  <c r="AK2285" i="2" s="1"/>
  <c r="AL2285" i="2" s="1"/>
  <c r="AM2285" i="2" s="1"/>
  <c r="AJ2285" i="2"/>
  <c r="AL2053" i="2"/>
  <c r="AM2053" i="2" s="1"/>
  <c r="AI2053" i="2"/>
  <c r="AJ2053" i="2"/>
  <c r="AK2053" i="2"/>
  <c r="AJ1919" i="2"/>
  <c r="AK1919" i="2"/>
  <c r="AL1919" i="2"/>
  <c r="AM1919" i="2" s="1"/>
  <c r="AI1919" i="2"/>
  <c r="AI1914" i="2"/>
  <c r="AJ1914" i="2"/>
  <c r="AK1914" i="2"/>
  <c r="AL1914" i="2"/>
  <c r="AM1914" i="2" s="1"/>
  <c r="AJ1688" i="2"/>
  <c r="AK1688" i="2"/>
  <c r="AL1688" i="2"/>
  <c r="AM1688" i="2" s="1"/>
  <c r="AI1688" i="2"/>
  <c r="AJ1643" i="2"/>
  <c r="AK1643" i="2"/>
  <c r="AL1643" i="2"/>
  <c r="AM1643" i="2" s="1"/>
  <c r="AI1636" i="2"/>
  <c r="AJ1636" i="2"/>
  <c r="AK1636" i="2"/>
  <c r="AL1636" i="2" s="1"/>
  <c r="AM1636" i="2" s="1"/>
  <c r="AK2488" i="2"/>
  <c r="AL2488" i="2"/>
  <c r="AM2488" i="2" s="1"/>
  <c r="AJ2421" i="2"/>
  <c r="AK2421" i="2"/>
  <c r="AL2421" i="2"/>
  <c r="AM2421" i="2" s="1"/>
  <c r="AK2408" i="2"/>
  <c r="AL2408" i="2"/>
  <c r="AM2408" i="2" s="1"/>
  <c r="AI2402" i="2"/>
  <c r="AJ2402" i="2"/>
  <c r="AK2402" i="2"/>
  <c r="AL2402" i="2"/>
  <c r="AM2402" i="2" s="1"/>
  <c r="AI2284" i="2"/>
  <c r="AJ2284" i="2"/>
  <c r="AK2284" i="2"/>
  <c r="AL2284" i="2"/>
  <c r="AM2284" i="2" s="1"/>
  <c r="AI2236" i="2"/>
  <c r="AJ2236" i="2"/>
  <c r="AK2236" i="2"/>
  <c r="AL2236" i="2"/>
  <c r="AM2236" i="2" s="1"/>
  <c r="AK2162" i="2"/>
  <c r="AL2162" i="2"/>
  <c r="AM2162" i="2" s="1"/>
  <c r="AI1948" i="2"/>
  <c r="AJ1948" i="2"/>
  <c r="AK1948" i="2"/>
  <c r="AL1948" i="2"/>
  <c r="AM1948" i="2" s="1"/>
  <c r="AK1906" i="2"/>
  <c r="AL1906" i="2"/>
  <c r="AM1906" i="2" s="1"/>
  <c r="AK2791" i="2"/>
  <c r="AJ2788" i="2"/>
  <c r="AK2775" i="2"/>
  <c r="AL2775" i="2" s="1"/>
  <c r="AM2775" i="2" s="1"/>
  <c r="AJ2517" i="2"/>
  <c r="AK2517" i="2"/>
  <c r="AL2517" i="2"/>
  <c r="AM2517" i="2" s="1"/>
  <c r="AL2475" i="2"/>
  <c r="AM2475" i="2" s="1"/>
  <c r="AK2296" i="2"/>
  <c r="AL2296" i="2"/>
  <c r="AM2296" i="2" s="1"/>
  <c r="AK2212" i="2"/>
  <c r="AL2212" i="2"/>
  <c r="AM2212" i="2" s="1"/>
  <c r="AI1930" i="2"/>
  <c r="AJ1930" i="2"/>
  <c r="AK1930" i="2"/>
  <c r="AL1930" i="2"/>
  <c r="AM1930" i="2" s="1"/>
  <c r="AI1648" i="2"/>
  <c r="AK1648" i="2"/>
  <c r="AL1648" i="2"/>
  <c r="AM1648" i="2" s="1"/>
  <c r="AJ2791" i="2"/>
  <c r="AL2781" i="2"/>
  <c r="AM2781" i="2" s="1"/>
  <c r="AJ2775" i="2"/>
  <c r="AK2762" i="2"/>
  <c r="AJ2759" i="2"/>
  <c r="AK2746" i="2"/>
  <c r="AJ2743" i="2"/>
  <c r="AK2730" i="2"/>
  <c r="AL2605" i="2"/>
  <c r="AM2605" i="2" s="1"/>
  <c r="AK2602" i="2"/>
  <c r="AL2589" i="2"/>
  <c r="AM2589" i="2" s="1"/>
  <c r="AK2586" i="2"/>
  <c r="AL2573" i="2"/>
  <c r="AM2573" i="2" s="1"/>
  <c r="AK2570" i="2"/>
  <c r="AL2570" i="2" s="1"/>
  <c r="AM2570" i="2" s="1"/>
  <c r="AK2558" i="2"/>
  <c r="AL2558" i="2" s="1"/>
  <c r="AM2558" i="2" s="1"/>
  <c r="AI2546" i="2"/>
  <c r="AJ2546" i="2"/>
  <c r="AK2546" i="2"/>
  <c r="AL2546" i="2"/>
  <c r="AM2546" i="2" s="1"/>
  <c r="AL2516" i="2"/>
  <c r="AM2516" i="2" s="1"/>
  <c r="AJ2340" i="2"/>
  <c r="AK2171" i="2"/>
  <c r="AL2171" i="2"/>
  <c r="AM2171" i="2" s="1"/>
  <c r="AL1973" i="2"/>
  <c r="AM1973" i="2" s="1"/>
  <c r="AI1973" i="2"/>
  <c r="AJ1973" i="2"/>
  <c r="AK1973" i="2"/>
  <c r="AJ1675" i="2"/>
  <c r="AK1675" i="2"/>
  <c r="AL1675" i="2"/>
  <c r="AM1675" i="2" s="1"/>
  <c r="AI1675" i="2"/>
  <c r="AK2797" i="2"/>
  <c r="AL2797" i="2" s="1"/>
  <c r="AM2797" i="2" s="1"/>
  <c r="AK2781" i="2"/>
  <c r="AL2768" i="2"/>
  <c r="AM2768" i="2" s="1"/>
  <c r="AK2765" i="2"/>
  <c r="AL2765" i="2" s="1"/>
  <c r="AM2765" i="2" s="1"/>
  <c r="AJ2762" i="2"/>
  <c r="AL2752" i="2"/>
  <c r="AM2752" i="2" s="1"/>
  <c r="AK2749" i="2"/>
  <c r="AL2749" i="2" s="1"/>
  <c r="AM2749" i="2" s="1"/>
  <c r="AJ2746" i="2"/>
  <c r="AK2733" i="2"/>
  <c r="AL2733" i="2" s="1"/>
  <c r="AM2733" i="2" s="1"/>
  <c r="AJ2730" i="2"/>
  <c r="AL2720" i="2"/>
  <c r="AM2720" i="2" s="1"/>
  <c r="AL2704" i="2"/>
  <c r="AM2704" i="2" s="1"/>
  <c r="AK2701" i="2"/>
  <c r="AJ2698" i="2"/>
  <c r="AK2685" i="2"/>
  <c r="AJ2682" i="2"/>
  <c r="AL2672" i="2"/>
  <c r="AM2672" i="2" s="1"/>
  <c r="AK2669" i="2"/>
  <c r="AJ2666" i="2"/>
  <c r="AL2656" i="2"/>
  <c r="AM2656" i="2" s="1"/>
  <c r="AK2653" i="2"/>
  <c r="AJ2650" i="2"/>
  <c r="AL2640" i="2"/>
  <c r="AM2640" i="2" s="1"/>
  <c r="AK2637" i="2"/>
  <c r="AJ2634" i="2"/>
  <c r="AL2624" i="2"/>
  <c r="AM2624" i="2" s="1"/>
  <c r="AK2621" i="2"/>
  <c r="AL2621" i="2" s="1"/>
  <c r="AM2621" i="2" s="1"/>
  <c r="AJ2618" i="2"/>
  <c r="AL2608" i="2"/>
  <c r="AM2608" i="2" s="1"/>
  <c r="AK2605" i="2"/>
  <c r="AJ2602" i="2"/>
  <c r="AL2592" i="2"/>
  <c r="AM2592" i="2" s="1"/>
  <c r="AK2589" i="2"/>
  <c r="AJ2586" i="2"/>
  <c r="AL2576" i="2"/>
  <c r="AM2576" i="2" s="1"/>
  <c r="AK2573" i="2"/>
  <c r="AJ2570" i="2"/>
  <c r="AJ2558" i="2"/>
  <c r="AL2545" i="2"/>
  <c r="AM2545" i="2" s="1"/>
  <c r="AL2541" i="2"/>
  <c r="AM2541" i="2" s="1"/>
  <c r="AJ2520" i="2"/>
  <c r="AK2516" i="2"/>
  <c r="AK2507" i="2"/>
  <c r="AK2504" i="2"/>
  <c r="AL2504" i="2"/>
  <c r="AM2504" i="2" s="1"/>
  <c r="AL2491" i="2"/>
  <c r="AM2491" i="2" s="1"/>
  <c r="AI2483" i="2"/>
  <c r="AJ2483" i="2"/>
  <c r="AK2483" i="2"/>
  <c r="AL2483" i="2" s="1"/>
  <c r="AM2483" i="2" s="1"/>
  <c r="AK2347" i="2"/>
  <c r="AK2344" i="2"/>
  <c r="AL2344" i="2"/>
  <c r="AM2344" i="2" s="1"/>
  <c r="AJ2216" i="2"/>
  <c r="AK2216" i="2"/>
  <c r="AL2216" i="2"/>
  <c r="AM2216" i="2" s="1"/>
  <c r="AI1964" i="2"/>
  <c r="AJ1964" i="2"/>
  <c r="AK1964" i="2"/>
  <c r="AL1964" i="2"/>
  <c r="AM1964" i="2" s="1"/>
  <c r="AJ1935" i="2"/>
  <c r="AK1935" i="2"/>
  <c r="AL1935" i="2" s="1"/>
  <c r="AM1935" i="2" s="1"/>
  <c r="AK1815" i="2"/>
  <c r="AL1815" i="2"/>
  <c r="AM1815" i="2" s="1"/>
  <c r="AI1815" i="2"/>
  <c r="AJ1815" i="2"/>
  <c r="AJ2797" i="2"/>
  <c r="AK2784" i="2"/>
  <c r="AL2784" i="2" s="1"/>
  <c r="AM2784" i="2" s="1"/>
  <c r="AJ2781" i="2"/>
  <c r="AK2768" i="2"/>
  <c r="AJ2765" i="2"/>
  <c r="AK2752" i="2"/>
  <c r="AJ2749" i="2"/>
  <c r="AK2736" i="2"/>
  <c r="AL2736" i="2" s="1"/>
  <c r="AM2736" i="2" s="1"/>
  <c r="AJ2733" i="2"/>
  <c r="AK2720" i="2"/>
  <c r="AK2704" i="2"/>
  <c r="AJ2701" i="2"/>
  <c r="AJ2685" i="2"/>
  <c r="AJ2669" i="2"/>
  <c r="AJ2653" i="2"/>
  <c r="AJ2637" i="2"/>
  <c r="AJ2621" i="2"/>
  <c r="AJ2605" i="2"/>
  <c r="AK2541" i="2"/>
  <c r="AJ2533" i="2"/>
  <c r="AK2533" i="2"/>
  <c r="AL2533" i="2"/>
  <c r="AM2533" i="2" s="1"/>
  <c r="AL2528" i="2"/>
  <c r="AM2528" i="2" s="1"/>
  <c r="AJ2516" i="2"/>
  <c r="AJ2507" i="2"/>
  <c r="AK2494" i="2"/>
  <c r="AI2482" i="2"/>
  <c r="AK2482" i="2" s="1"/>
  <c r="AL2482" i="2" s="1"/>
  <c r="AM2482" i="2" s="1"/>
  <c r="AJ2482" i="2"/>
  <c r="AJ2424" i="2"/>
  <c r="AK2379" i="2"/>
  <c r="AK2376" i="2"/>
  <c r="AL2376" i="2" s="1"/>
  <c r="AM2376" i="2" s="1"/>
  <c r="AI2370" i="2"/>
  <c r="AJ2370" i="2"/>
  <c r="AK2370" i="2"/>
  <c r="AL2370" i="2"/>
  <c r="AM2370" i="2" s="1"/>
  <c r="AJ2347" i="2"/>
  <c r="AJ2309" i="2"/>
  <c r="AK2309" i="2"/>
  <c r="AL2309" i="2"/>
  <c r="AM2309" i="2" s="1"/>
  <c r="AJ2784" i="2"/>
  <c r="AJ2768" i="2"/>
  <c r="AJ2752" i="2"/>
  <c r="AJ2736" i="2"/>
  <c r="AJ2720" i="2"/>
  <c r="AI2562" i="2"/>
  <c r="AK2562" i="2" s="1"/>
  <c r="AL2562" i="2" s="1"/>
  <c r="AM2562" i="2" s="1"/>
  <c r="AJ2562" i="2"/>
  <c r="AK2520" i="2"/>
  <c r="AL2520" i="2"/>
  <c r="AM2520" i="2" s="1"/>
  <c r="AI2507" i="2"/>
  <c r="AJ2379" i="2"/>
  <c r="AI2338" i="2"/>
  <c r="AJ2338" i="2"/>
  <c r="AK2338" i="2"/>
  <c r="AL2338" i="2"/>
  <c r="AM2338" i="2" s="1"/>
  <c r="AJ2175" i="2"/>
  <c r="AK2175" i="2"/>
  <c r="AL2175" i="2"/>
  <c r="AM2175" i="2" s="1"/>
  <c r="AJ1829" i="2"/>
  <c r="AI2499" i="2"/>
  <c r="AK2499" i="2" s="1"/>
  <c r="AL2499" i="2" s="1"/>
  <c r="AM2499" i="2" s="1"/>
  <c r="AJ2499" i="2"/>
  <c r="AJ2437" i="2"/>
  <c r="AK2437" i="2"/>
  <c r="AL2437" i="2"/>
  <c r="AM2437" i="2" s="1"/>
  <c r="AK2424" i="2"/>
  <c r="AL2424" i="2"/>
  <c r="AM2424" i="2" s="1"/>
  <c r="AI2418" i="2"/>
  <c r="AJ2418" i="2"/>
  <c r="AK2418" i="2"/>
  <c r="AL2418" i="2"/>
  <c r="AM2418" i="2" s="1"/>
  <c r="AJ2389" i="2"/>
  <c r="AK2389" i="2"/>
  <c r="AL2389" i="2"/>
  <c r="AM2389" i="2" s="1"/>
  <c r="AJ2357" i="2"/>
  <c r="AK2357" i="2"/>
  <c r="AL2357" i="2"/>
  <c r="AM2357" i="2" s="1"/>
  <c r="AL2347" i="2"/>
  <c r="AM2347" i="2" s="1"/>
  <c r="AI2220" i="2"/>
  <c r="AJ2220" i="2"/>
  <c r="AK2220" i="2"/>
  <c r="AL2220" i="2"/>
  <c r="AM2220" i="2" s="1"/>
  <c r="AI2060" i="2"/>
  <c r="AJ2060" i="2"/>
  <c r="AK2060" i="2"/>
  <c r="AL2060" i="2"/>
  <c r="AM2060" i="2" s="1"/>
  <c r="AI2498" i="2"/>
  <c r="AJ2498" i="2"/>
  <c r="AK2498" i="2"/>
  <c r="AL2498" i="2"/>
  <c r="AM2498" i="2" s="1"/>
  <c r="AK2244" i="2"/>
  <c r="AL2244" i="2"/>
  <c r="AM2244" i="2" s="1"/>
  <c r="AI2140" i="2"/>
  <c r="AJ2140" i="2"/>
  <c r="AK2140" i="2"/>
  <c r="AL2140" i="2"/>
  <c r="AM2140" i="2" s="1"/>
  <c r="AL2085" i="2"/>
  <c r="AM2085" i="2" s="1"/>
  <c r="AJ2085" i="2"/>
  <c r="AK2085" i="2"/>
  <c r="AK1829" i="2"/>
  <c r="AL1829" i="2"/>
  <c r="AM1829" i="2" s="1"/>
  <c r="AJ1822" i="2"/>
  <c r="AK1822" i="2"/>
  <c r="AL1822" i="2"/>
  <c r="AM1822" i="2" s="1"/>
  <c r="AJ2191" i="2"/>
  <c r="AK2191" i="2"/>
  <c r="AL2191" i="2"/>
  <c r="AM2191" i="2" s="1"/>
  <c r="AK2130" i="2"/>
  <c r="AL2130" i="2" s="1"/>
  <c r="AM2130" i="2" s="1"/>
  <c r="AI1980" i="2"/>
  <c r="AJ1980" i="2"/>
  <c r="AK1980" i="2"/>
  <c r="AL1980" i="2"/>
  <c r="AM1980" i="2" s="1"/>
  <c r="AK1922" i="2"/>
  <c r="AL1922" i="2"/>
  <c r="AM1922" i="2" s="1"/>
  <c r="AI1883" i="2"/>
  <c r="AK1883" i="2" s="1"/>
  <c r="AL1883" i="2" s="1"/>
  <c r="AM1883" i="2" s="1"/>
  <c r="AJ1883" i="2"/>
  <c r="AI1837" i="2"/>
  <c r="AJ1837" i="2"/>
  <c r="AK1837" i="2"/>
  <c r="AL1837" i="2"/>
  <c r="AM1837" i="2" s="1"/>
  <c r="AJ1697" i="2"/>
  <c r="AK1697" i="2"/>
  <c r="AL1697" i="2"/>
  <c r="AM1697" i="2" s="1"/>
  <c r="AI1680" i="2"/>
  <c r="AK1680" i="2" s="1"/>
  <c r="AL1680" i="2" s="1"/>
  <c r="AM1680" i="2" s="1"/>
  <c r="AJ1680" i="2"/>
  <c r="AI1591" i="2"/>
  <c r="AL1591" i="2"/>
  <c r="AM1591" i="2" s="1"/>
  <c r="AJ2239" i="2"/>
  <c r="AK2239" i="2"/>
  <c r="AL2239" i="2"/>
  <c r="AM2239" i="2" s="1"/>
  <c r="AJ2223" i="2"/>
  <c r="AK2223" i="2"/>
  <c r="AL2223" i="2"/>
  <c r="AM2223" i="2" s="1"/>
  <c r="AJ2207" i="2"/>
  <c r="AK2207" i="2"/>
  <c r="AL2207" i="2"/>
  <c r="AM2207" i="2" s="1"/>
  <c r="AJ2170" i="2"/>
  <c r="AL2117" i="2"/>
  <c r="AM2117" i="2" s="1"/>
  <c r="AI2021" i="2"/>
  <c r="AJ1951" i="2"/>
  <c r="AK1951" i="2"/>
  <c r="AL1951" i="2"/>
  <c r="AM1951" i="2" s="1"/>
  <c r="AI1946" i="2"/>
  <c r="AK1946" i="2" s="1"/>
  <c r="AL1946" i="2" s="1"/>
  <c r="AM1946" i="2" s="1"/>
  <c r="AJ1946" i="2"/>
  <c r="AI1893" i="2"/>
  <c r="AK1780" i="2"/>
  <c r="AL1780" i="2"/>
  <c r="AM1780" i="2" s="1"/>
  <c r="AJ1652" i="2"/>
  <c r="AK1652" i="2"/>
  <c r="AL1652" i="2"/>
  <c r="AM1652" i="2" s="1"/>
  <c r="AJ1629" i="2"/>
  <c r="AK1629" i="2"/>
  <c r="AL1629" i="2"/>
  <c r="AM1629" i="2" s="1"/>
  <c r="AJ1266" i="2"/>
  <c r="AK1266" i="2"/>
  <c r="AL1266" i="2"/>
  <c r="AM1266" i="2" s="1"/>
  <c r="AJ2287" i="2"/>
  <c r="AK2287" i="2"/>
  <c r="AL2287" i="2" s="1"/>
  <c r="AM2287" i="2" s="1"/>
  <c r="AJ2271" i="2"/>
  <c r="AK2271" i="2"/>
  <c r="AL2271" i="2"/>
  <c r="AM2271" i="2" s="1"/>
  <c r="AJ2255" i="2"/>
  <c r="AK2255" i="2"/>
  <c r="AL2255" i="2"/>
  <c r="AM2255" i="2" s="1"/>
  <c r="AK2178" i="2"/>
  <c r="AL2178" i="2"/>
  <c r="AM2178" i="2" s="1"/>
  <c r="AJ2047" i="2"/>
  <c r="AK2047" i="2"/>
  <c r="AL2047" i="2"/>
  <c r="AM2047" i="2" s="1"/>
  <c r="AK2034" i="2"/>
  <c r="AL2034" i="2"/>
  <c r="AM2034" i="2" s="1"/>
  <c r="AI1962" i="2"/>
  <c r="AK1962" i="2" s="1"/>
  <c r="AL1962" i="2" s="1"/>
  <c r="AM1962" i="2" s="1"/>
  <c r="AJ1962" i="2"/>
  <c r="AI1888" i="2"/>
  <c r="AJ1888" i="2"/>
  <c r="AK1888" i="2"/>
  <c r="AL1888" i="2"/>
  <c r="AM1888" i="2" s="1"/>
  <c r="AL2451" i="2"/>
  <c r="AM2451" i="2" s="1"/>
  <c r="AL2435" i="2"/>
  <c r="AM2435" i="2" s="1"/>
  <c r="AL2419" i="2"/>
  <c r="AM2419" i="2" s="1"/>
  <c r="AL2403" i="2"/>
  <c r="AM2403" i="2" s="1"/>
  <c r="AL2387" i="2"/>
  <c r="AM2387" i="2" s="1"/>
  <c r="AL2371" i="2"/>
  <c r="AM2371" i="2" s="1"/>
  <c r="AL2355" i="2"/>
  <c r="AM2355" i="2" s="1"/>
  <c r="AL2339" i="2"/>
  <c r="AM2339" i="2" s="1"/>
  <c r="AL2323" i="2"/>
  <c r="AM2323" i="2" s="1"/>
  <c r="AJ2317" i="2"/>
  <c r="AL2307" i="2"/>
  <c r="AM2307" i="2" s="1"/>
  <c r="AJ2301" i="2"/>
  <c r="AL2286" i="2"/>
  <c r="AM2286" i="2" s="1"/>
  <c r="AL2282" i="2"/>
  <c r="AM2282" i="2" s="1"/>
  <c r="AL2270" i="2"/>
  <c r="AM2270" i="2" s="1"/>
  <c r="AJ2242" i="2"/>
  <c r="AJ2226" i="2"/>
  <c r="AJ2143" i="2"/>
  <c r="AK2143" i="2"/>
  <c r="AL2143" i="2"/>
  <c r="AM2143" i="2" s="1"/>
  <c r="AI2108" i="2"/>
  <c r="AJ2108" i="2"/>
  <c r="AK2108" i="2"/>
  <c r="AL2108" i="2"/>
  <c r="AM2108" i="2" s="1"/>
  <c r="AJ2079" i="2"/>
  <c r="AK2079" i="2"/>
  <c r="AL2079" i="2"/>
  <c r="AM2079" i="2" s="1"/>
  <c r="AJ2063" i="2"/>
  <c r="AK2063" i="2"/>
  <c r="AL2063" i="2"/>
  <c r="AM2063" i="2" s="1"/>
  <c r="AI2042" i="2"/>
  <c r="AK2042" i="2" s="1"/>
  <c r="AL2042" i="2" s="1"/>
  <c r="AM2042" i="2" s="1"/>
  <c r="AJ2042" i="2"/>
  <c r="AJ1954" i="2"/>
  <c r="AK1938" i="2"/>
  <c r="AL1938" i="2"/>
  <c r="AM1938" i="2" s="1"/>
  <c r="AL1562" i="2"/>
  <c r="AM1562" i="2" s="1"/>
  <c r="AI1562" i="2"/>
  <c r="AJ1562" i="2"/>
  <c r="AK1562" i="2"/>
  <c r="AJ2496" i="2"/>
  <c r="AJ2480" i="2"/>
  <c r="AK2451" i="2"/>
  <c r="AK2435" i="2"/>
  <c r="AK2419" i="2"/>
  <c r="AK2403" i="2"/>
  <c r="AK2387" i="2"/>
  <c r="AK2371" i="2"/>
  <c r="AK2355" i="2"/>
  <c r="AK2339" i="2"/>
  <c r="AK2323" i="2"/>
  <c r="AK2307" i="2"/>
  <c r="AK2286" i="2"/>
  <c r="AK2282" i="2"/>
  <c r="AK2270" i="2"/>
  <c r="AK2194" i="2"/>
  <c r="AL2194" i="2"/>
  <c r="AM2194" i="2" s="1"/>
  <c r="AI2138" i="2"/>
  <c r="AJ2138" i="2"/>
  <c r="AK2138" i="2"/>
  <c r="AL2138" i="2"/>
  <c r="AM2138" i="2" s="1"/>
  <c r="AJ2133" i="2"/>
  <c r="AI2124" i="2"/>
  <c r="AJ2124" i="2"/>
  <c r="AK2124" i="2"/>
  <c r="AL2124" i="2" s="1"/>
  <c r="AM2124" i="2" s="1"/>
  <c r="AI2074" i="2"/>
  <c r="AJ2074" i="2"/>
  <c r="AK2074" i="2"/>
  <c r="AL2074" i="2"/>
  <c r="AM2074" i="2" s="1"/>
  <c r="AI2058" i="2"/>
  <c r="AK2058" i="2" s="1"/>
  <c r="AL2058" i="2" s="1"/>
  <c r="AM2058" i="2" s="1"/>
  <c r="AJ2058" i="2"/>
  <c r="AI1996" i="2"/>
  <c r="AJ1996" i="2"/>
  <c r="AK1996" i="2"/>
  <c r="AL1996" i="2"/>
  <c r="AM1996" i="2" s="1"/>
  <c r="AJ1967" i="2"/>
  <c r="AK1967" i="2"/>
  <c r="AL1967" i="2"/>
  <c r="AM1967" i="2" s="1"/>
  <c r="AI1706" i="2"/>
  <c r="AJ1706" i="2"/>
  <c r="AK1706" i="2"/>
  <c r="AL1706" i="2"/>
  <c r="AM1706" i="2" s="1"/>
  <c r="AJ1444" i="2"/>
  <c r="AK1444" i="2"/>
  <c r="AL1444" i="2" s="1"/>
  <c r="AM1444" i="2" s="1"/>
  <c r="AI1353" i="2"/>
  <c r="AJ1353" i="2"/>
  <c r="AL1353" i="2"/>
  <c r="AM1353" i="2" s="1"/>
  <c r="AJ2451" i="2"/>
  <c r="AJ2435" i="2"/>
  <c r="AJ2419" i="2"/>
  <c r="AJ2403" i="2"/>
  <c r="AJ2387" i="2"/>
  <c r="AJ2371" i="2"/>
  <c r="AJ2355" i="2"/>
  <c r="AJ2339" i="2"/>
  <c r="AJ2323" i="2"/>
  <c r="AJ2307" i="2"/>
  <c r="AJ2286" i="2"/>
  <c r="AJ2282" i="2"/>
  <c r="AJ2270" i="2"/>
  <c r="AK2242" i="2"/>
  <c r="AL2242" i="2"/>
  <c r="AM2242" i="2" s="1"/>
  <c r="AK2226" i="2"/>
  <c r="AL2226" i="2"/>
  <c r="AM2226" i="2" s="1"/>
  <c r="AK2210" i="2"/>
  <c r="AL2210" i="2"/>
  <c r="AM2210" i="2" s="1"/>
  <c r="AI2090" i="2"/>
  <c r="AJ2090" i="2"/>
  <c r="AK2090" i="2"/>
  <c r="AL2090" i="2" s="1"/>
  <c r="AM2090" i="2" s="1"/>
  <c r="AK1954" i="2"/>
  <c r="AL1954" i="2"/>
  <c r="AM1954" i="2" s="1"/>
  <c r="AI1808" i="2"/>
  <c r="AJ1808" i="2"/>
  <c r="AK1808" i="2"/>
  <c r="AL1808" i="2" s="1"/>
  <c r="AM1808" i="2" s="1"/>
  <c r="AI1745" i="2"/>
  <c r="AJ1745" i="2"/>
  <c r="AK1745" i="2"/>
  <c r="AL1745" i="2"/>
  <c r="AM1745" i="2" s="1"/>
  <c r="AJ1720" i="2"/>
  <c r="AK1720" i="2"/>
  <c r="AL1720" i="2"/>
  <c r="AM1720" i="2" s="1"/>
  <c r="AI1720" i="2"/>
  <c r="AL1694" i="2"/>
  <c r="AM1694" i="2" s="1"/>
  <c r="AI1694" i="2"/>
  <c r="AJ1694" i="2"/>
  <c r="AK1694" i="2"/>
  <c r="AI1684" i="2"/>
  <c r="AJ1684" i="2"/>
  <c r="AK1684" i="2"/>
  <c r="AL1684" i="2"/>
  <c r="AM1684" i="2" s="1"/>
  <c r="AI1561" i="2"/>
  <c r="AJ1561" i="2"/>
  <c r="AK1561" i="2"/>
  <c r="AL1561" i="2" s="1"/>
  <c r="AM1561" i="2" s="1"/>
  <c r="AL1479" i="2"/>
  <c r="AM1479" i="2" s="1"/>
  <c r="AK1479" i="2"/>
  <c r="AK1359" i="2"/>
  <c r="AL1359" i="2"/>
  <c r="AM1359" i="2" s="1"/>
  <c r="AJ1359" i="2"/>
  <c r="AK2290" i="2"/>
  <c r="AL2290" i="2"/>
  <c r="AM2290" i="2" s="1"/>
  <c r="AK2274" i="2"/>
  <c r="AL2274" i="2"/>
  <c r="AM2274" i="2" s="1"/>
  <c r="AK2258" i="2"/>
  <c r="AL2258" i="2"/>
  <c r="AM2258" i="2" s="1"/>
  <c r="AI2156" i="2"/>
  <c r="AK2156" i="2" s="1"/>
  <c r="AL2156" i="2" s="1"/>
  <c r="AM2156" i="2" s="1"/>
  <c r="AJ2156" i="2"/>
  <c r="AJ2095" i="2"/>
  <c r="AK2095" i="2"/>
  <c r="AL2095" i="2"/>
  <c r="AM2095" i="2" s="1"/>
  <c r="AK2050" i="2"/>
  <c r="AL2050" i="2" s="1"/>
  <c r="AM2050" i="2" s="1"/>
  <c r="AI2012" i="2"/>
  <c r="AJ2012" i="2"/>
  <c r="AK2012" i="2"/>
  <c r="AL2012" i="2"/>
  <c r="AM2012" i="2" s="1"/>
  <c r="AI1978" i="2"/>
  <c r="AJ1978" i="2"/>
  <c r="AK1978" i="2"/>
  <c r="AL1978" i="2"/>
  <c r="AM1978" i="2" s="1"/>
  <c r="AI1900" i="2"/>
  <c r="AJ1900" i="2"/>
  <c r="AK1900" i="2"/>
  <c r="AL1900" i="2"/>
  <c r="AM1900" i="2" s="1"/>
  <c r="AK1886" i="2"/>
  <c r="AL1886" i="2"/>
  <c r="AM1886" i="2" s="1"/>
  <c r="AK1872" i="2"/>
  <c r="AL1872" i="2"/>
  <c r="AM1872" i="2" s="1"/>
  <c r="AJ1858" i="2"/>
  <c r="AK1858" i="2"/>
  <c r="AL1858" i="2"/>
  <c r="AM1858" i="2" s="1"/>
  <c r="AJ1826" i="2"/>
  <c r="AK1826" i="2"/>
  <c r="AI1826" i="2"/>
  <c r="AL1826" i="2"/>
  <c r="AM1826" i="2" s="1"/>
  <c r="AI1802" i="2"/>
  <c r="AK1802" i="2" s="1"/>
  <c r="AL1802" i="2" s="1"/>
  <c r="AM1802" i="2" s="1"/>
  <c r="AJ1802" i="2"/>
  <c r="AI1760" i="2"/>
  <c r="AL1760" i="2"/>
  <c r="AM1760" i="2" s="1"/>
  <c r="AJ1420" i="2"/>
  <c r="AK1420" i="2"/>
  <c r="AL1420" i="2" s="1"/>
  <c r="AM1420" i="2" s="1"/>
  <c r="AI1420" i="2"/>
  <c r="AK2082" i="2"/>
  <c r="AL2082" i="2"/>
  <c r="AM2082" i="2" s="1"/>
  <c r="AK2066" i="2"/>
  <c r="AL2066" i="2"/>
  <c r="AM2066" i="2" s="1"/>
  <c r="AJ1983" i="2"/>
  <c r="AK1983" i="2"/>
  <c r="AL1983" i="2"/>
  <c r="AM1983" i="2" s="1"/>
  <c r="AI1916" i="2"/>
  <c r="AJ1916" i="2"/>
  <c r="AK1916" i="2"/>
  <c r="AL1916" i="2"/>
  <c r="AM1916" i="2" s="1"/>
  <c r="AL1840" i="2"/>
  <c r="AM1840" i="2" s="1"/>
  <c r="AI1807" i="2"/>
  <c r="AJ1807" i="2"/>
  <c r="AL1807" i="2"/>
  <c r="AM1807" i="2" s="1"/>
  <c r="AK1796" i="2"/>
  <c r="AL1796" i="2"/>
  <c r="AM1796" i="2" s="1"/>
  <c r="AK1739" i="2"/>
  <c r="AJ1739" i="2"/>
  <c r="AL1739" i="2"/>
  <c r="AM1739" i="2" s="1"/>
  <c r="AL1393" i="2"/>
  <c r="AM1393" i="2" s="1"/>
  <c r="AJ1393" i="2"/>
  <c r="AJ1387" i="2"/>
  <c r="AK1387" i="2"/>
  <c r="AL1387" i="2" s="1"/>
  <c r="AM1387" i="2" s="1"/>
  <c r="AK2559" i="2"/>
  <c r="AJ2556" i="2"/>
  <c r="AK2543" i="2"/>
  <c r="AJ2540" i="2"/>
  <c r="AK2527" i="2"/>
  <c r="AJ2524" i="2"/>
  <c r="AK2511" i="2"/>
  <c r="AJ2508" i="2"/>
  <c r="AK2146" i="2"/>
  <c r="AL2146" i="2"/>
  <c r="AM2146" i="2" s="1"/>
  <c r="AJ2111" i="2"/>
  <c r="AK2111" i="2"/>
  <c r="AL2111" i="2" s="1"/>
  <c r="AM2111" i="2" s="1"/>
  <c r="AL2037" i="2"/>
  <c r="AM2037" i="2" s="1"/>
  <c r="AK1970" i="2"/>
  <c r="AL1970" i="2"/>
  <c r="AM1970" i="2" s="1"/>
  <c r="AL1957" i="2"/>
  <c r="AM1957" i="2" s="1"/>
  <c r="AI1932" i="2"/>
  <c r="AJ1932" i="2"/>
  <c r="AK1932" i="2"/>
  <c r="AL1932" i="2" s="1"/>
  <c r="AM1932" i="2" s="1"/>
  <c r="AI1876" i="2"/>
  <c r="AJ1876" i="2"/>
  <c r="AK1876" i="2"/>
  <c r="AL1876" i="2" s="1"/>
  <c r="AM1876" i="2" s="1"/>
  <c r="AK1871" i="2"/>
  <c r="AL1871" i="2" s="1"/>
  <c r="AM1871" i="2" s="1"/>
  <c r="AJ1844" i="2"/>
  <c r="AK1844" i="2"/>
  <c r="AL1844" i="2"/>
  <c r="AM1844" i="2" s="1"/>
  <c r="AI1616" i="2"/>
  <c r="AK1616" i="2" s="1"/>
  <c r="AL1616" i="2" s="1"/>
  <c r="AM1616" i="2" s="1"/>
  <c r="AJ1616" i="2"/>
  <c r="AJ1577" i="2"/>
  <c r="AK1577" i="2"/>
  <c r="AL1577" i="2"/>
  <c r="AM1577" i="2" s="1"/>
  <c r="AK1504" i="2"/>
  <c r="AL1504" i="2"/>
  <c r="AM1504" i="2" s="1"/>
  <c r="AJ1452" i="2"/>
  <c r="AK1452" i="2"/>
  <c r="AL1452" i="2" s="1"/>
  <c r="AM1452" i="2" s="1"/>
  <c r="AJ2559" i="2"/>
  <c r="AJ2543" i="2"/>
  <c r="AJ2527" i="2"/>
  <c r="AJ2511" i="2"/>
  <c r="AJ2495" i="2"/>
  <c r="AJ2479" i="2"/>
  <c r="AJ2431" i="2"/>
  <c r="AJ2399" i="2"/>
  <c r="AJ2383" i="2"/>
  <c r="AJ2367" i="2"/>
  <c r="AJ2351" i="2"/>
  <c r="AJ2335" i="2"/>
  <c r="AJ2319" i="2"/>
  <c r="AJ2303" i="2"/>
  <c r="AJ2289" i="2"/>
  <c r="AI2277" i="2"/>
  <c r="AJ2273" i="2"/>
  <c r="AJ2257" i="2"/>
  <c r="AL2245" i="2"/>
  <c r="AM2245" i="2" s="1"/>
  <c r="AL2197" i="2"/>
  <c r="AM2197" i="2" s="1"/>
  <c r="AJ2180" i="2"/>
  <c r="AI2172" i="2"/>
  <c r="AK2172" i="2" s="1"/>
  <c r="AL2172" i="2" s="1"/>
  <c r="AM2172" i="2" s="1"/>
  <c r="AJ2172" i="2"/>
  <c r="AJ2155" i="2"/>
  <c r="AI2106" i="2"/>
  <c r="AJ2106" i="2"/>
  <c r="AK2106" i="2"/>
  <c r="AL2106" i="2"/>
  <c r="AM2106" i="2" s="1"/>
  <c r="AJ2069" i="2"/>
  <c r="AI2028" i="2"/>
  <c r="AJ2028" i="2"/>
  <c r="AK2028" i="2"/>
  <c r="AL2028" i="2"/>
  <c r="AM2028" i="2" s="1"/>
  <c r="AJ1999" i="2"/>
  <c r="AK1999" i="2"/>
  <c r="AL1999" i="2"/>
  <c r="AM1999" i="2" s="1"/>
  <c r="AJ1986" i="2"/>
  <c r="AI1870" i="2"/>
  <c r="AJ1870" i="2"/>
  <c r="AK1870" i="2"/>
  <c r="AL1870" i="2"/>
  <c r="AM1870" i="2" s="1"/>
  <c r="AJ1862" i="2"/>
  <c r="AK1862" i="2"/>
  <c r="AL1862" i="2"/>
  <c r="AM1862" i="2" s="1"/>
  <c r="AI1729" i="2"/>
  <c r="AJ1729" i="2"/>
  <c r="AK1729" i="2"/>
  <c r="AL1729" i="2"/>
  <c r="AM1729" i="2" s="1"/>
  <c r="AK1519" i="2"/>
  <c r="AL1519" i="2"/>
  <c r="AM1519" i="2" s="1"/>
  <c r="AL2293" i="2"/>
  <c r="AM2293" i="2" s="1"/>
  <c r="AI2122" i="2"/>
  <c r="AJ2122" i="2"/>
  <c r="AK2122" i="2"/>
  <c r="AL2122" i="2"/>
  <c r="AM2122" i="2" s="1"/>
  <c r="AK2098" i="2"/>
  <c r="AL2098" i="2"/>
  <c r="AM2098" i="2" s="1"/>
  <c r="AI2069" i="2"/>
  <c r="AI1994" i="2"/>
  <c r="AJ1994" i="2"/>
  <c r="AK1994" i="2"/>
  <c r="AL1994" i="2"/>
  <c r="AM1994" i="2" s="1"/>
  <c r="AK1764" i="2"/>
  <c r="AL1764" i="2" s="1"/>
  <c r="AM1764" i="2" s="1"/>
  <c r="AI1671" i="2"/>
  <c r="AJ1671" i="2"/>
  <c r="AK1671" i="2"/>
  <c r="AL1671" i="2"/>
  <c r="AM1671" i="2" s="1"/>
  <c r="AJ1639" i="2"/>
  <c r="AK1639" i="2"/>
  <c r="AL1639" i="2"/>
  <c r="AM1639" i="2" s="1"/>
  <c r="AK1551" i="2"/>
  <c r="AL1551" i="2"/>
  <c r="AM1551" i="2" s="1"/>
  <c r="AI1551" i="2"/>
  <c r="AJ1551" i="2"/>
  <c r="AK1534" i="2"/>
  <c r="AJ1534" i="2"/>
  <c r="AL1534" i="2"/>
  <c r="AM1534" i="2" s="1"/>
  <c r="AI2188" i="2"/>
  <c r="AJ2188" i="2"/>
  <c r="AK2188" i="2"/>
  <c r="AL2188" i="2"/>
  <c r="AM2188" i="2" s="1"/>
  <c r="AJ2159" i="2"/>
  <c r="AK2159" i="2"/>
  <c r="AL2159" i="2"/>
  <c r="AM2159" i="2" s="1"/>
  <c r="AJ2127" i="2"/>
  <c r="AK2127" i="2"/>
  <c r="AL2127" i="2"/>
  <c r="AM2127" i="2" s="1"/>
  <c r="AJ2015" i="2"/>
  <c r="AK2015" i="2"/>
  <c r="AL2015" i="2"/>
  <c r="AM2015" i="2" s="1"/>
  <c r="AI2010" i="2"/>
  <c r="AJ2010" i="2"/>
  <c r="AK2010" i="2"/>
  <c r="AL2010" i="2"/>
  <c r="AM2010" i="2" s="1"/>
  <c r="AK1986" i="2"/>
  <c r="AL1986" i="2"/>
  <c r="AM1986" i="2" s="1"/>
  <c r="AJ1903" i="2"/>
  <c r="AK1903" i="2"/>
  <c r="AL1903" i="2" s="1"/>
  <c r="AM1903" i="2" s="1"/>
  <c r="AI1898" i="2"/>
  <c r="AJ1898" i="2"/>
  <c r="AK1898" i="2"/>
  <c r="AL1898" i="2"/>
  <c r="AM1898" i="2" s="1"/>
  <c r="AI1830" i="2"/>
  <c r="AJ1830" i="2"/>
  <c r="AK1830" i="2"/>
  <c r="AL1830" i="2"/>
  <c r="AM1830" i="2" s="1"/>
  <c r="AI1824" i="2"/>
  <c r="AJ1824" i="2"/>
  <c r="AK1824" i="2"/>
  <c r="AL1824" i="2"/>
  <c r="AM1824" i="2" s="1"/>
  <c r="AK1582" i="2"/>
  <c r="AI1582" i="2"/>
  <c r="AJ1582" i="2"/>
  <c r="AL1582" i="2"/>
  <c r="AM1582" i="2" s="1"/>
  <c r="AJ1784" i="2"/>
  <c r="AL1784" i="2"/>
  <c r="AM1784" i="2" s="1"/>
  <c r="AJ1768" i="2"/>
  <c r="AL1768" i="2"/>
  <c r="AM1768" i="2" s="1"/>
  <c r="AI1759" i="2"/>
  <c r="AJ1759" i="2"/>
  <c r="AK1759" i="2"/>
  <c r="AL1759" i="2"/>
  <c r="AM1759" i="2" s="1"/>
  <c r="AI1717" i="2"/>
  <c r="AJ1717" i="2"/>
  <c r="AK1717" i="2"/>
  <c r="AL1717" i="2"/>
  <c r="AM1717" i="2" s="1"/>
  <c r="AI1656" i="2"/>
  <c r="AJ1656" i="2"/>
  <c r="AK1656" i="2"/>
  <c r="AL1656" i="2"/>
  <c r="AM1656" i="2" s="1"/>
  <c r="AI1610" i="2"/>
  <c r="AJ1610" i="2"/>
  <c r="AK1610" i="2"/>
  <c r="AL1610" i="2"/>
  <c r="AM1610" i="2" s="1"/>
  <c r="AK1596" i="2"/>
  <c r="AL1596" i="2"/>
  <c r="AM1596" i="2" s="1"/>
  <c r="AJ1483" i="2"/>
  <c r="AL1483" i="2"/>
  <c r="AM1483" i="2" s="1"/>
  <c r="AI1432" i="2"/>
  <c r="AJ1432" i="2"/>
  <c r="AK1432" i="2"/>
  <c r="AL1432" i="2"/>
  <c r="AM1432" i="2" s="1"/>
  <c r="AI1348" i="2"/>
  <c r="AJ1348" i="2"/>
  <c r="AK1348" i="2"/>
  <c r="AK1861" i="2"/>
  <c r="AL1861" i="2" s="1"/>
  <c r="AM1861" i="2" s="1"/>
  <c r="AJ1696" i="2"/>
  <c r="AK1678" i="2"/>
  <c r="AL1678" i="2"/>
  <c r="AM1678" i="2" s="1"/>
  <c r="AI1665" i="2"/>
  <c r="AI1633" i="2"/>
  <c r="AK1623" i="2"/>
  <c r="AL1623" i="2"/>
  <c r="AM1623" i="2" s="1"/>
  <c r="AL1543" i="2"/>
  <c r="AM1543" i="2" s="1"/>
  <c r="AJ1543" i="2"/>
  <c r="AK1543" i="2"/>
  <c r="AL1402" i="2"/>
  <c r="AM1402" i="2" s="1"/>
  <c r="AK1358" i="2"/>
  <c r="AL1358" i="2"/>
  <c r="AM1358" i="2" s="1"/>
  <c r="AJ1358" i="2"/>
  <c r="AK1287" i="2"/>
  <c r="AI1287" i="2"/>
  <c r="AL1287" i="2"/>
  <c r="AM1287" i="2" s="1"/>
  <c r="AJ1220" i="2"/>
  <c r="AI1220" i="2"/>
  <c r="AL1220" i="2"/>
  <c r="AM1220" i="2" s="1"/>
  <c r="AI1871" i="2"/>
  <c r="AJ1871" i="2"/>
  <c r="AI1791" i="2"/>
  <c r="AJ1791" i="2"/>
  <c r="AL1791" i="2"/>
  <c r="AM1791" i="2" s="1"/>
  <c r="AI1775" i="2"/>
  <c r="AK1775" i="2" s="1"/>
  <c r="AL1775" i="2" s="1"/>
  <c r="AM1775" i="2" s="1"/>
  <c r="AJ1775" i="2"/>
  <c r="AK1646" i="2"/>
  <c r="AL1646" i="2"/>
  <c r="AM1646" i="2" s="1"/>
  <c r="AK1566" i="2"/>
  <c r="AL1566" i="2"/>
  <c r="AM1566" i="2" s="1"/>
  <c r="AL1538" i="2"/>
  <c r="AM1538" i="2" s="1"/>
  <c r="AJ1291" i="2"/>
  <c r="AK1291" i="2"/>
  <c r="AL1291" i="2"/>
  <c r="AM1291" i="2" s="1"/>
  <c r="AI1280" i="2"/>
  <c r="AJ1280" i="2"/>
  <c r="AK1280" i="2"/>
  <c r="AL1280" i="2"/>
  <c r="AM1280" i="2" s="1"/>
  <c r="AI1276" i="2"/>
  <c r="AL1276" i="2"/>
  <c r="AM1276" i="2" s="1"/>
  <c r="AI899" i="2"/>
  <c r="AJ899" i="2"/>
  <c r="AK899" i="2"/>
  <c r="AL899" i="2" s="1"/>
  <c r="AM899" i="2" s="1"/>
  <c r="AJ2132" i="2"/>
  <c r="AJ2116" i="2"/>
  <c r="AI1839" i="2"/>
  <c r="AJ1839" i="2"/>
  <c r="AJ1810" i="2"/>
  <c r="AK1810" i="2"/>
  <c r="AJ1799" i="2"/>
  <c r="AI1758" i="2"/>
  <c r="AJ1704" i="2"/>
  <c r="AK1704" i="2"/>
  <c r="AL1704" i="2"/>
  <c r="AM1704" i="2" s="1"/>
  <c r="AK1691" i="2"/>
  <c r="AL1691" i="2"/>
  <c r="AM1691" i="2" s="1"/>
  <c r="AI1600" i="2"/>
  <c r="AJ1600" i="2"/>
  <c r="AK1600" i="2"/>
  <c r="AL1600" i="2"/>
  <c r="AM1600" i="2" s="1"/>
  <c r="AI1595" i="2"/>
  <c r="AK1595" i="2" s="1"/>
  <c r="AL1595" i="2" s="1"/>
  <c r="AM1595" i="2" s="1"/>
  <c r="AJ1547" i="2"/>
  <c r="AK1547" i="2"/>
  <c r="AL1547" i="2" s="1"/>
  <c r="AM1547" i="2" s="1"/>
  <c r="AJ1527" i="2"/>
  <c r="AK1527" i="2"/>
  <c r="AL1527" i="2"/>
  <c r="AM1527" i="2" s="1"/>
  <c r="AJ1508" i="2"/>
  <c r="AK1508" i="2"/>
  <c r="AL1508" i="2"/>
  <c r="AM1508" i="2" s="1"/>
  <c r="AK1492" i="2"/>
  <c r="AL1492" i="2"/>
  <c r="AM1492" i="2" s="1"/>
  <c r="AI1464" i="2"/>
  <c r="AL1464" i="2"/>
  <c r="AM1464" i="2" s="1"/>
  <c r="AK1464" i="2"/>
  <c r="AI1401" i="2"/>
  <c r="AJ1401" i="2"/>
  <c r="AL1401" i="2"/>
  <c r="AM1401" i="2" s="1"/>
  <c r="AI1368" i="2"/>
  <c r="AJ1368" i="2"/>
  <c r="AL1864" i="2"/>
  <c r="AM1864" i="2" s="1"/>
  <c r="AL1832" i="2"/>
  <c r="AM1832" i="2" s="1"/>
  <c r="AI1296" i="2"/>
  <c r="AL1296" i="2"/>
  <c r="AM1296" i="2" s="1"/>
  <c r="AJ1874" i="2"/>
  <c r="AK1874" i="2"/>
  <c r="AL1874" i="2" s="1"/>
  <c r="AM1874" i="2" s="1"/>
  <c r="AI1733" i="2"/>
  <c r="AK1733" i="2"/>
  <c r="AL1733" i="2"/>
  <c r="AM1733" i="2" s="1"/>
  <c r="AK1375" i="2"/>
  <c r="AL1375" i="2" s="1"/>
  <c r="AM1375" i="2" s="1"/>
  <c r="AI1375" i="2"/>
  <c r="AJ1375" i="2"/>
  <c r="AI1101" i="2"/>
  <c r="AJ1101" i="2"/>
  <c r="AK1101" i="2"/>
  <c r="AL1101" i="2"/>
  <c r="AM1101" i="2" s="1"/>
  <c r="AJ1842" i="2"/>
  <c r="AK1842" i="2"/>
  <c r="AL1842" i="2" s="1"/>
  <c r="AM1842" i="2" s="1"/>
  <c r="AK1813" i="2"/>
  <c r="AL1813" i="2"/>
  <c r="AM1813" i="2" s="1"/>
  <c r="AI1749" i="2"/>
  <c r="AK1749" i="2" s="1"/>
  <c r="AL1749" i="2" s="1"/>
  <c r="AM1749" i="2" s="1"/>
  <c r="AJ1659" i="2"/>
  <c r="AK1659" i="2"/>
  <c r="AL1659" i="2" s="1"/>
  <c r="AM1659" i="2" s="1"/>
  <c r="AK1613" i="2"/>
  <c r="AL1613" i="2"/>
  <c r="AM1613" i="2" s="1"/>
  <c r="AK1570" i="2"/>
  <c r="AL1570" i="2" s="1"/>
  <c r="AM1570" i="2" s="1"/>
  <c r="AJ1531" i="2"/>
  <c r="AK1531" i="2"/>
  <c r="AL1531" i="2"/>
  <c r="AM1531" i="2" s="1"/>
  <c r="AJ1500" i="2"/>
  <c r="AK1500" i="2"/>
  <c r="AI1500" i="2"/>
  <c r="AL1500" i="2"/>
  <c r="AM1500" i="2" s="1"/>
  <c r="AJ1437" i="2"/>
  <c r="AK1437" i="2"/>
  <c r="AL1437" i="2" s="1"/>
  <c r="AM1437" i="2" s="1"/>
  <c r="AK1407" i="2"/>
  <c r="AL1407" i="2" s="1"/>
  <c r="AM1407" i="2" s="1"/>
  <c r="AJ1468" i="2"/>
  <c r="AK1468" i="2"/>
  <c r="AK1374" i="2"/>
  <c r="AL1374" i="2"/>
  <c r="AM1374" i="2" s="1"/>
  <c r="AI1374" i="2"/>
  <c r="AI1254" i="2"/>
  <c r="AJ1254" i="2"/>
  <c r="AL1254" i="2"/>
  <c r="AM1254" i="2" s="1"/>
  <c r="AK1254" i="2"/>
  <c r="AK1112" i="2"/>
  <c r="AL1112" i="2"/>
  <c r="AM1112" i="2" s="1"/>
  <c r="AI1112" i="2"/>
  <c r="AJ1112" i="2"/>
  <c r="AK1877" i="2"/>
  <c r="AL1877" i="2"/>
  <c r="AM1877" i="2" s="1"/>
  <c r="AI1798" i="2"/>
  <c r="AK1798" i="2"/>
  <c r="AI1782" i="2"/>
  <c r="AK1782" i="2"/>
  <c r="AK1761" i="2"/>
  <c r="AL1761" i="2" s="1"/>
  <c r="AM1761" i="2" s="1"/>
  <c r="AK1748" i="2"/>
  <c r="AL1748" i="2" s="1"/>
  <c r="AM1748" i="2" s="1"/>
  <c r="AK1707" i="2"/>
  <c r="AL1707" i="2"/>
  <c r="AM1707" i="2" s="1"/>
  <c r="AI1672" i="2"/>
  <c r="AJ1672" i="2"/>
  <c r="AK1672" i="2"/>
  <c r="AL1672" i="2"/>
  <c r="AM1672" i="2" s="1"/>
  <c r="AK1658" i="2"/>
  <c r="AL1658" i="2" s="1"/>
  <c r="AM1658" i="2" s="1"/>
  <c r="AL1592" i="2"/>
  <c r="AM1592" i="2" s="1"/>
  <c r="AK1588" i="2"/>
  <c r="AL1588" i="2" s="1"/>
  <c r="AM1588" i="2" s="1"/>
  <c r="AL1550" i="2"/>
  <c r="AM1550" i="2" s="1"/>
  <c r="AK1530" i="2"/>
  <c r="AJ2294" i="2"/>
  <c r="AK2281" i="2"/>
  <c r="AJ2278" i="2"/>
  <c r="AK2265" i="2"/>
  <c r="AJ2262" i="2"/>
  <c r="AK2249" i="2"/>
  <c r="AJ2246" i="2"/>
  <c r="AK2233" i="2"/>
  <c r="AJ2230" i="2"/>
  <c r="AK2217" i="2"/>
  <c r="AJ2214" i="2"/>
  <c r="AK2201" i="2"/>
  <c r="AJ2198" i="2"/>
  <c r="AK2185" i="2"/>
  <c r="AL2185" i="2" s="1"/>
  <c r="AM2185" i="2" s="1"/>
  <c r="AJ2182" i="2"/>
  <c r="AK2169" i="2"/>
  <c r="AL2169" i="2" s="1"/>
  <c r="AM2169" i="2" s="1"/>
  <c r="AJ2166" i="2"/>
  <c r="AK2153" i="2"/>
  <c r="AJ2150" i="2"/>
  <c r="AK2137" i="2"/>
  <c r="AL2137" i="2" s="1"/>
  <c r="AM2137" i="2" s="1"/>
  <c r="AJ2134" i="2"/>
  <c r="AK1845" i="2"/>
  <c r="AL1845" i="2"/>
  <c r="AM1845" i="2" s="1"/>
  <c r="AI1823" i="2"/>
  <c r="AK1823" i="2" s="1"/>
  <c r="AL1823" i="2" s="1"/>
  <c r="AM1823" i="2" s="1"/>
  <c r="AJ1823" i="2"/>
  <c r="AJ1761" i="2"/>
  <c r="AJ1748" i="2"/>
  <c r="AK1744" i="2"/>
  <c r="AL1744" i="2" s="1"/>
  <c r="AM1744" i="2" s="1"/>
  <c r="AL1681" i="2"/>
  <c r="AM1681" i="2" s="1"/>
  <c r="AI1640" i="2"/>
  <c r="AJ1640" i="2"/>
  <c r="AK1640" i="2"/>
  <c r="AL1640" i="2"/>
  <c r="AM1640" i="2" s="1"/>
  <c r="AK1630" i="2"/>
  <c r="AJ1630" i="2"/>
  <c r="AL1630" i="2"/>
  <c r="AM1630" i="2" s="1"/>
  <c r="AK1603" i="2"/>
  <c r="AL1603" i="2"/>
  <c r="AM1603" i="2" s="1"/>
  <c r="AK1592" i="2"/>
  <c r="AJ1588" i="2"/>
  <c r="AJ1550" i="2"/>
  <c r="AJ1436" i="2"/>
  <c r="AK1436" i="2"/>
  <c r="AK1412" i="2"/>
  <c r="AL1412" i="2"/>
  <c r="AM1412" i="2" s="1"/>
  <c r="AI1384" i="2"/>
  <c r="AK1384" i="2" s="1"/>
  <c r="AJ1384" i="2"/>
  <c r="AL1384" i="2"/>
  <c r="AM1384" i="2" s="1"/>
  <c r="AJ1236" i="2"/>
  <c r="AI1236" i="2"/>
  <c r="AK1236" i="2" s="1"/>
  <c r="AL1236" i="2" s="1"/>
  <c r="AM1236" i="2" s="1"/>
  <c r="AJ2281" i="2"/>
  <c r="AJ2265" i="2"/>
  <c r="AJ2249" i="2"/>
  <c r="AJ2233" i="2"/>
  <c r="AJ2217" i="2"/>
  <c r="AJ2201" i="2"/>
  <c r="AJ2185" i="2"/>
  <c r="AJ2169" i="2"/>
  <c r="AJ2153" i="2"/>
  <c r="AJ2137" i="2"/>
  <c r="AJ2105" i="2"/>
  <c r="AJ2025" i="2"/>
  <c r="AJ2009" i="2"/>
  <c r="AJ1993" i="2"/>
  <c r="AI1887" i="2"/>
  <c r="AK1887" i="2" s="1"/>
  <c r="AL1887" i="2" s="1"/>
  <c r="AM1887" i="2" s="1"/>
  <c r="AJ1887" i="2"/>
  <c r="AI1797" i="2"/>
  <c r="AK1797" i="2"/>
  <c r="AL1797" i="2"/>
  <c r="AM1797" i="2" s="1"/>
  <c r="AI1781" i="2"/>
  <c r="AK1781" i="2"/>
  <c r="AL1781" i="2"/>
  <c r="AM1781" i="2" s="1"/>
  <c r="AI1765" i="2"/>
  <c r="AK1765" i="2"/>
  <c r="AL1765" i="2"/>
  <c r="AM1765" i="2" s="1"/>
  <c r="AJ1744" i="2"/>
  <c r="AJ1728" i="2"/>
  <c r="AK1662" i="2"/>
  <c r="AL1662" i="2"/>
  <c r="AM1662" i="2" s="1"/>
  <c r="AJ1592" i="2"/>
  <c r="AK1578" i="2"/>
  <c r="AL1578" i="2"/>
  <c r="AM1578" i="2" s="1"/>
  <c r="AI1550" i="2"/>
  <c r="AK1535" i="2"/>
  <c r="AL1535" i="2"/>
  <c r="AM1535" i="2" s="1"/>
  <c r="AJ1535" i="2"/>
  <c r="AI1485" i="2"/>
  <c r="AJ1485" i="2"/>
  <c r="AK1485" i="2"/>
  <c r="AL1485" i="2"/>
  <c r="AM1485" i="2" s="1"/>
  <c r="AJ1476" i="2"/>
  <c r="AK1476" i="2"/>
  <c r="AL1476" i="2" s="1"/>
  <c r="AM1476" i="2" s="1"/>
  <c r="AL1472" i="2"/>
  <c r="AM1472" i="2" s="1"/>
  <c r="AI1467" i="2"/>
  <c r="AK1467" i="2" s="1"/>
  <c r="AL1467" i="2" s="1"/>
  <c r="AM1467" i="2" s="1"/>
  <c r="AL1441" i="2"/>
  <c r="AM1441" i="2" s="1"/>
  <c r="AK1441" i="2"/>
  <c r="AJ1389" i="2"/>
  <c r="AK1389" i="2"/>
  <c r="AL1389" i="2"/>
  <c r="AM1389" i="2" s="1"/>
  <c r="AI1253" i="2"/>
  <c r="AK1253" i="2" s="1"/>
  <c r="AL1253" i="2"/>
  <c r="AM1253" i="2" s="1"/>
  <c r="AL1880" i="2"/>
  <c r="AM1880" i="2" s="1"/>
  <c r="AI1855" i="2"/>
  <c r="AJ1855" i="2"/>
  <c r="AJ1736" i="2"/>
  <c r="AL1736" i="2"/>
  <c r="AM1736" i="2" s="1"/>
  <c r="AK1723" i="2"/>
  <c r="AL1723" i="2"/>
  <c r="AM1723" i="2" s="1"/>
  <c r="AL1710" i="2"/>
  <c r="AM1710" i="2" s="1"/>
  <c r="AJ1515" i="2"/>
  <c r="AL1515" i="2"/>
  <c r="AM1515" i="2" s="1"/>
  <c r="AL1453" i="2"/>
  <c r="AM1453" i="2" s="1"/>
  <c r="AI1453" i="2"/>
  <c r="AJ1453" i="2"/>
  <c r="AK1453" i="2"/>
  <c r="AI1448" i="2"/>
  <c r="AK1448" i="2" s="1"/>
  <c r="AL1448" i="2"/>
  <c r="AM1448" i="2" s="1"/>
  <c r="AJ1339" i="2"/>
  <c r="AK1339" i="2"/>
  <c r="AI1339" i="2"/>
  <c r="AL1178" i="2"/>
  <c r="AM1178" i="2" s="1"/>
  <c r="AJ1178" i="2"/>
  <c r="AI1178" i="2"/>
  <c r="AK1178" i="2"/>
  <c r="AK1159" i="2"/>
  <c r="AJ1159" i="2"/>
  <c r="AL1159" i="2"/>
  <c r="AM1159" i="2" s="1"/>
  <c r="AJ1752" i="2"/>
  <c r="AL1752" i="2"/>
  <c r="AM1752" i="2" s="1"/>
  <c r="AI1743" i="2"/>
  <c r="AJ1743" i="2"/>
  <c r="AK1743" i="2"/>
  <c r="AL1743" i="2"/>
  <c r="AM1743" i="2" s="1"/>
  <c r="AI1701" i="2"/>
  <c r="AK1701" i="2" s="1"/>
  <c r="AL1701" i="2" s="1"/>
  <c r="AM1701" i="2" s="1"/>
  <c r="AJ1701" i="2"/>
  <c r="AL1554" i="2"/>
  <c r="AM1554" i="2" s="1"/>
  <c r="AI1520" i="2"/>
  <c r="AJ1520" i="2"/>
  <c r="AK1520" i="2"/>
  <c r="AL1520" i="2"/>
  <c r="AM1520" i="2" s="1"/>
  <c r="AJ1383" i="2"/>
  <c r="AK1383" i="2"/>
  <c r="AI1328" i="2"/>
  <c r="AK1328" i="2"/>
  <c r="AL1328" i="2" s="1"/>
  <c r="AM1328" i="2" s="1"/>
  <c r="AI1260" i="2"/>
  <c r="AK1260" i="2" s="1"/>
  <c r="AL1260" i="2" s="1"/>
  <c r="AM1260" i="2" s="1"/>
  <c r="AJ1260" i="2"/>
  <c r="AJ1158" i="2"/>
  <c r="AK1158" i="2"/>
  <c r="AL1158" i="2" s="1"/>
  <c r="AM1158" i="2" s="1"/>
  <c r="AI1158" i="2"/>
  <c r="AJ1367" i="2"/>
  <c r="AK1367" i="2"/>
  <c r="AL1367" i="2"/>
  <c r="AM1367" i="2" s="1"/>
  <c r="AJ1300" i="2"/>
  <c r="AK1300" i="2"/>
  <c r="AL1300" i="2"/>
  <c r="AM1300" i="2" s="1"/>
  <c r="AI1286" i="2"/>
  <c r="AL1227" i="2"/>
  <c r="AM1227" i="2" s="1"/>
  <c r="AJ1227" i="2"/>
  <c r="AJ1157" i="2"/>
  <c r="AK1157" i="2"/>
  <c r="AI1157" i="2"/>
  <c r="AL1157" i="2"/>
  <c r="AM1157" i="2" s="1"/>
  <c r="AK1111" i="2"/>
  <c r="AL1111" i="2" s="1"/>
  <c r="AM1111" i="2" s="1"/>
  <c r="AI1111" i="2"/>
  <c r="AK1096" i="2"/>
  <c r="AL1096" i="2"/>
  <c r="AM1096" i="2" s="1"/>
  <c r="AJ1096" i="2"/>
  <c r="AK1095" i="2"/>
  <c r="AL1095" i="2"/>
  <c r="AM1095" i="2" s="1"/>
  <c r="AI1095" i="2"/>
  <c r="AJ1095" i="2"/>
  <c r="AK1766" i="2"/>
  <c r="AK1750" i="2"/>
  <c r="AK1734" i="2"/>
  <c r="AL1734" i="2" s="1"/>
  <c r="AM1734" i="2" s="1"/>
  <c r="AK1718" i="2"/>
  <c r="AK1702" i="2"/>
  <c r="AK1686" i="2"/>
  <c r="AK1670" i="2"/>
  <c r="AK1654" i="2"/>
  <c r="AK1638" i="2"/>
  <c r="AL1638" i="2" s="1"/>
  <c r="AM1638" i="2" s="1"/>
  <c r="AL1594" i="2"/>
  <c r="AM1594" i="2" s="1"/>
  <c r="AK1487" i="2"/>
  <c r="AL1487" i="2"/>
  <c r="AM1487" i="2" s="1"/>
  <c r="AJ1435" i="2"/>
  <c r="AK1435" i="2"/>
  <c r="AI1423" i="2"/>
  <c r="AK1423" i="2" s="1"/>
  <c r="AL1423" i="2" s="1"/>
  <c r="AM1423" i="2" s="1"/>
  <c r="AJ1423" i="2"/>
  <c r="AK1406" i="2"/>
  <c r="AL1406" i="2"/>
  <c r="AM1406" i="2" s="1"/>
  <c r="AI1400" i="2"/>
  <c r="AJ1400" i="2"/>
  <c r="AL1400" i="2"/>
  <c r="AM1400" i="2" s="1"/>
  <c r="AI1392" i="2"/>
  <c r="AJ1392" i="2"/>
  <c r="AJ1332" i="2"/>
  <c r="AK1332" i="2"/>
  <c r="AL1332" i="2"/>
  <c r="AM1332" i="2" s="1"/>
  <c r="AI1322" i="2"/>
  <c r="AL1274" i="2"/>
  <c r="AM1274" i="2" s="1"/>
  <c r="AJ1274" i="2"/>
  <c r="AK1274" i="2"/>
  <c r="AJ1123" i="2"/>
  <c r="AK1123" i="2"/>
  <c r="AL1123" i="2"/>
  <c r="AM1123" i="2" s="1"/>
  <c r="AK1502" i="2"/>
  <c r="AL1502" i="2"/>
  <c r="AM1502" i="2" s="1"/>
  <c r="AL1498" i="2"/>
  <c r="AM1498" i="2" s="1"/>
  <c r="AK1455" i="2"/>
  <c r="AL1455" i="2"/>
  <c r="AM1455" i="2" s="1"/>
  <c r="AI1337" i="2"/>
  <c r="AJ1337" i="2"/>
  <c r="AJ1263" i="2"/>
  <c r="AK1263" i="2"/>
  <c r="AL1263" i="2"/>
  <c r="AM1263" i="2" s="1"/>
  <c r="AJ1258" i="2"/>
  <c r="AK1258" i="2"/>
  <c r="AL1258" i="2" s="1"/>
  <c r="AM1258" i="2" s="1"/>
  <c r="AJ1204" i="2"/>
  <c r="AI1204" i="2"/>
  <c r="AL1204" i="2"/>
  <c r="AM1204" i="2" s="1"/>
  <c r="AI1024" i="2"/>
  <c r="AK1024" i="2" s="1"/>
  <c r="AL1024" i="2" s="1"/>
  <c r="AM1024" i="2" s="1"/>
  <c r="AJ1024" i="2"/>
  <c r="AL1727" i="2"/>
  <c r="AM1727" i="2" s="1"/>
  <c r="AL1711" i="2"/>
  <c r="AM1711" i="2" s="1"/>
  <c r="AL1695" i="2"/>
  <c r="AM1695" i="2" s="1"/>
  <c r="AL1679" i="2"/>
  <c r="AM1679" i="2" s="1"/>
  <c r="AL1631" i="2"/>
  <c r="AM1631" i="2" s="1"/>
  <c r="AL1604" i="2"/>
  <c r="AM1604" i="2" s="1"/>
  <c r="AK1598" i="2"/>
  <c r="AL1598" i="2" s="1"/>
  <c r="AM1598" i="2" s="1"/>
  <c r="AJ1594" i="2"/>
  <c r="AI1587" i="2"/>
  <c r="AJ1576" i="2"/>
  <c r="AI1569" i="2"/>
  <c r="AI1553" i="2"/>
  <c r="AI1545" i="2"/>
  <c r="AJ1545" i="2"/>
  <c r="AL1506" i="2"/>
  <c r="AM1506" i="2" s="1"/>
  <c r="AK1506" i="2"/>
  <c r="AL1501" i="2"/>
  <c r="AM1501" i="2" s="1"/>
  <c r="AJ1490" i="2"/>
  <c r="AL1378" i="2"/>
  <c r="AM1378" i="2" s="1"/>
  <c r="AL1235" i="2"/>
  <c r="AM1235" i="2" s="1"/>
  <c r="AI1235" i="2"/>
  <c r="AI1211" i="2"/>
  <c r="AK1211" i="2" s="1"/>
  <c r="AL1211" i="2" s="1"/>
  <c r="AM1211" i="2" s="1"/>
  <c r="AJ1211" i="2"/>
  <c r="AI1122" i="2"/>
  <c r="AJ1122" i="2"/>
  <c r="AL1122" i="2"/>
  <c r="AM1122" i="2" s="1"/>
  <c r="AK1727" i="2"/>
  <c r="AK1711" i="2"/>
  <c r="AK1695" i="2"/>
  <c r="AK1679" i="2"/>
  <c r="AK1663" i="2"/>
  <c r="AL1663" i="2" s="1"/>
  <c r="AM1663" i="2" s="1"/>
  <c r="AK1647" i="2"/>
  <c r="AL1647" i="2" s="1"/>
  <c r="AM1647" i="2" s="1"/>
  <c r="AK1631" i="2"/>
  <c r="AL1624" i="2"/>
  <c r="AM1624" i="2" s="1"/>
  <c r="AL1614" i="2"/>
  <c r="AM1614" i="2" s="1"/>
  <c r="AK1604" i="2"/>
  <c r="AL1597" i="2"/>
  <c r="AM1597" i="2" s="1"/>
  <c r="AL1579" i="2"/>
  <c r="AM1579" i="2" s="1"/>
  <c r="AL1572" i="2"/>
  <c r="AM1572" i="2" s="1"/>
  <c r="AI1513" i="2"/>
  <c r="AJ1513" i="2"/>
  <c r="AK1505" i="2"/>
  <c r="AK1501" i="2"/>
  <c r="AK1470" i="2"/>
  <c r="AL1470" i="2" s="1"/>
  <c r="AM1470" i="2" s="1"/>
  <c r="AJ1434" i="2"/>
  <c r="AK1434" i="2"/>
  <c r="AK1422" i="2"/>
  <c r="AL1422" i="2" s="1"/>
  <c r="AM1422" i="2" s="1"/>
  <c r="AK1409" i="2"/>
  <c r="AI1405" i="2"/>
  <c r="AL1405" i="2"/>
  <c r="AM1405" i="2" s="1"/>
  <c r="AI1399" i="2"/>
  <c r="AJ1399" i="2"/>
  <c r="AJ1371" i="2"/>
  <c r="AK1371" i="2"/>
  <c r="AL1371" i="2"/>
  <c r="AM1371" i="2" s="1"/>
  <c r="AK1361" i="2"/>
  <c r="AK1257" i="2"/>
  <c r="AL1257" i="2" s="1"/>
  <c r="AM1257" i="2" s="1"/>
  <c r="AJ1257" i="2"/>
  <c r="AI1216" i="2"/>
  <c r="AL1216" i="2"/>
  <c r="AM1216" i="2" s="1"/>
  <c r="AL1210" i="2"/>
  <c r="AM1210" i="2" s="1"/>
  <c r="AI1210" i="2"/>
  <c r="AJ1210" i="2"/>
  <c r="AK1210" i="2"/>
  <c r="AK1794" i="2"/>
  <c r="AK1778" i="2"/>
  <c r="AK1762" i="2"/>
  <c r="AL1762" i="2" s="1"/>
  <c r="AM1762" i="2" s="1"/>
  <c r="AK1746" i="2"/>
  <c r="AL1746" i="2" s="1"/>
  <c r="AM1746" i="2" s="1"/>
  <c r="AK1730" i="2"/>
  <c r="AJ1727" i="2"/>
  <c r="AK1714" i="2"/>
  <c r="AJ1711" i="2"/>
  <c r="AK1698" i="2"/>
  <c r="AJ1695" i="2"/>
  <c r="AK1682" i="2"/>
  <c r="AJ1679" i="2"/>
  <c r="AK1666" i="2"/>
  <c r="AJ1663" i="2"/>
  <c r="AL1653" i="2"/>
  <c r="AM1653" i="2" s="1"/>
  <c r="AK1650" i="2"/>
  <c r="AJ1647" i="2"/>
  <c r="AL1637" i="2"/>
  <c r="AM1637" i="2" s="1"/>
  <c r="AK1634" i="2"/>
  <c r="AL1634" i="2" s="1"/>
  <c r="AM1634" i="2" s="1"/>
  <c r="AJ1631" i="2"/>
  <c r="AK1624" i="2"/>
  <c r="AJ1614" i="2"/>
  <c r="AK1607" i="2"/>
  <c r="AJ1604" i="2"/>
  <c r="AJ1597" i="2"/>
  <c r="AL1593" i="2"/>
  <c r="AM1593" i="2" s="1"/>
  <c r="AK1579" i="2"/>
  <c r="AL1575" i="2"/>
  <c r="AM1575" i="2" s="1"/>
  <c r="AK1572" i="2"/>
  <c r="AL1568" i="2"/>
  <c r="AM1568" i="2" s="1"/>
  <c r="AL1564" i="2"/>
  <c r="AM1564" i="2" s="1"/>
  <c r="AL1540" i="2"/>
  <c r="AM1540" i="2" s="1"/>
  <c r="AK1536" i="2"/>
  <c r="AL1532" i="2"/>
  <c r="AM1532" i="2" s="1"/>
  <c r="AL1521" i="2"/>
  <c r="AM1521" i="2" s="1"/>
  <c r="AK1521" i="2"/>
  <c r="AL1517" i="2"/>
  <c r="AM1517" i="2" s="1"/>
  <c r="AL1512" i="2"/>
  <c r="AM1512" i="2" s="1"/>
  <c r="AJ1505" i="2"/>
  <c r="AJ1501" i="2"/>
  <c r="AI1497" i="2"/>
  <c r="AJ1497" i="2"/>
  <c r="AK1486" i="2"/>
  <c r="AL1486" i="2" s="1"/>
  <c r="AM1486" i="2" s="1"/>
  <c r="AL1474" i="2"/>
  <c r="AM1474" i="2" s="1"/>
  <c r="AL1421" i="2"/>
  <c r="AM1421" i="2" s="1"/>
  <c r="AJ1409" i="2"/>
  <c r="AL1404" i="2"/>
  <c r="AM1404" i="2" s="1"/>
  <c r="AK1370" i="2"/>
  <c r="AJ1361" i="2"/>
  <c r="AK1312" i="2"/>
  <c r="AL1273" i="2"/>
  <c r="AM1273" i="2" s="1"/>
  <c r="AK1250" i="2"/>
  <c r="AJ1241" i="2"/>
  <c r="AK1241" i="2"/>
  <c r="AL1241" i="2"/>
  <c r="AM1241" i="2" s="1"/>
  <c r="AI1234" i="2"/>
  <c r="AK1234" i="2" s="1"/>
  <c r="AL1234" i="2" s="1"/>
  <c r="AM1234" i="2" s="1"/>
  <c r="AJ1234" i="2"/>
  <c r="AI1201" i="2"/>
  <c r="AJ1201" i="2"/>
  <c r="AK1201" i="2"/>
  <c r="AL1201" i="2"/>
  <c r="AM1201" i="2" s="1"/>
  <c r="AI1197" i="2"/>
  <c r="AK1197" i="2" s="1"/>
  <c r="AL1197" i="2"/>
  <c r="AM1197" i="2" s="1"/>
  <c r="AK1192" i="2"/>
  <c r="AL1192" i="2"/>
  <c r="AM1192" i="2" s="1"/>
  <c r="AI1192" i="2"/>
  <c r="AJ1192" i="2"/>
  <c r="AI1185" i="2"/>
  <c r="AJ1185" i="2"/>
  <c r="AL1185" i="2"/>
  <c r="AM1185" i="2" s="1"/>
  <c r="AL1162" i="2"/>
  <c r="AM1162" i="2" s="1"/>
  <c r="AI1162" i="2"/>
  <c r="AJ1162" i="2"/>
  <c r="AK1162" i="2"/>
  <c r="AI1072" i="2"/>
  <c r="AJ1072" i="2"/>
  <c r="AK1072" i="2"/>
  <c r="AL1072" i="2"/>
  <c r="AM1072" i="2" s="1"/>
  <c r="AI1050" i="2"/>
  <c r="AK1050" i="2" s="1"/>
  <c r="AL1050" i="2" s="1"/>
  <c r="AM1050" i="2" s="1"/>
  <c r="AJ1050" i="2"/>
  <c r="AK1685" i="2"/>
  <c r="AL1685" i="2" s="1"/>
  <c r="AM1685" i="2" s="1"/>
  <c r="AK1669" i="2"/>
  <c r="AL1669" i="2" s="1"/>
  <c r="AM1669" i="2" s="1"/>
  <c r="AK1653" i="2"/>
  <c r="AK1637" i="2"/>
  <c r="AL1627" i="2"/>
  <c r="AM1627" i="2" s="1"/>
  <c r="AJ1624" i="2"/>
  <c r="AK1617" i="2"/>
  <c r="AI1614" i="2"/>
  <c r="AI1597" i="2"/>
  <c r="AK1593" i="2"/>
  <c r="AK1586" i="2"/>
  <c r="AL1586" i="2" s="1"/>
  <c r="AM1586" i="2" s="1"/>
  <c r="AI1579" i="2"/>
  <c r="AK1575" i="2"/>
  <c r="AJ1536" i="2"/>
  <c r="AI1528" i="2"/>
  <c r="AL1528" i="2"/>
  <c r="AM1528" i="2" s="1"/>
  <c r="AK1512" i="2"/>
  <c r="AI1505" i="2"/>
  <c r="AL1496" i="2"/>
  <c r="AM1496" i="2" s="1"/>
  <c r="AK1489" i="2"/>
  <c r="AK1438" i="2"/>
  <c r="AL1438" i="2" s="1"/>
  <c r="AM1438" i="2" s="1"/>
  <c r="AJ1438" i="2"/>
  <c r="AI1417" i="2"/>
  <c r="AJ1417" i="2"/>
  <c r="AI1409" i="2"/>
  <c r="AL1377" i="2"/>
  <c r="AM1377" i="2" s="1"/>
  <c r="AK1377" i="2"/>
  <c r="AI1361" i="2"/>
  <c r="AL1354" i="2"/>
  <c r="AM1354" i="2" s="1"/>
  <c r="AL1306" i="2"/>
  <c r="AM1306" i="2" s="1"/>
  <c r="AJ1173" i="2"/>
  <c r="AI1173" i="2"/>
  <c r="AK1173" i="2" s="1"/>
  <c r="AL1173" i="2" s="1"/>
  <c r="AM1173" i="2" s="1"/>
  <c r="AJ1685" i="2"/>
  <c r="AJ1669" i="2"/>
  <c r="AJ1653" i="2"/>
  <c r="AJ1637" i="2"/>
  <c r="AK1627" i="2"/>
  <c r="AJ1617" i="2"/>
  <c r="AJ1593" i="2"/>
  <c r="AJ1586" i="2"/>
  <c r="AJ1575" i="2"/>
  <c r="AJ1564" i="2"/>
  <c r="AK1564" i="2"/>
  <c r="AJ1540" i="2"/>
  <c r="AK1540" i="2"/>
  <c r="AJ1532" i="2"/>
  <c r="AK1532" i="2"/>
  <c r="AI1433" i="2"/>
  <c r="AK1433" i="2" s="1"/>
  <c r="AL1433" i="2" s="1"/>
  <c r="AM1433" i="2" s="1"/>
  <c r="AJ1433" i="2"/>
  <c r="AJ1404" i="2"/>
  <c r="AK1404" i="2"/>
  <c r="AL1370" i="2"/>
  <c r="AM1370" i="2" s="1"/>
  <c r="AI1370" i="2"/>
  <c r="AI1335" i="2"/>
  <c r="AK1335" i="2" s="1"/>
  <c r="AL1335" i="2" s="1"/>
  <c r="AM1335" i="2" s="1"/>
  <c r="AI1312" i="2"/>
  <c r="AL1312" i="2"/>
  <c r="AM1312" i="2" s="1"/>
  <c r="AL1250" i="2"/>
  <c r="AM1250" i="2" s="1"/>
  <c r="AJ1250" i="2"/>
  <c r="AJ1222" i="2"/>
  <c r="AK1222" i="2"/>
  <c r="AL1222" i="2"/>
  <c r="AM1222" i="2" s="1"/>
  <c r="AJ1172" i="2"/>
  <c r="AI1172" i="2"/>
  <c r="AK1172" i="2"/>
  <c r="AL1172" i="2"/>
  <c r="AM1172" i="2" s="1"/>
  <c r="AK1144" i="2"/>
  <c r="AL1144" i="2"/>
  <c r="AM1144" i="2" s="1"/>
  <c r="AI1144" i="2"/>
  <c r="AK1128" i="2"/>
  <c r="AL1128" i="2"/>
  <c r="AM1128" i="2" s="1"/>
  <c r="AI1128" i="2"/>
  <c r="AJ1128" i="2"/>
  <c r="AI1627" i="2"/>
  <c r="AI1617" i="2"/>
  <c r="AJ1516" i="2"/>
  <c r="AK1516" i="2"/>
  <c r="AI1481" i="2"/>
  <c r="AJ1481" i="2"/>
  <c r="AI1449" i="2"/>
  <c r="AJ1449" i="2"/>
  <c r="AJ1403" i="2"/>
  <c r="AK1403" i="2"/>
  <c r="AI1403" i="2"/>
  <c r="AL1403" i="2"/>
  <c r="AM1403" i="2" s="1"/>
  <c r="AI1376" i="2"/>
  <c r="AJ1376" i="2"/>
  <c r="AK1376" i="2"/>
  <c r="AJ1316" i="2"/>
  <c r="AK1316" i="2"/>
  <c r="AL1316" i="2"/>
  <c r="AM1316" i="2" s="1"/>
  <c r="AL1179" i="2"/>
  <c r="AM1179" i="2" s="1"/>
  <c r="AI1179" i="2"/>
  <c r="AJ1179" i="2"/>
  <c r="AK1179" i="2"/>
  <c r="AL1012" i="2"/>
  <c r="AM1012" i="2" s="1"/>
  <c r="AI1416" i="2"/>
  <c r="AK1416" i="2" s="1"/>
  <c r="AL1416" i="2" s="1"/>
  <c r="AM1416" i="2" s="1"/>
  <c r="AJ1416" i="2"/>
  <c r="AI1369" i="2"/>
  <c r="AJ1369" i="2"/>
  <c r="AK1369" i="2"/>
  <c r="AJ1360" i="2"/>
  <c r="AK1360" i="2"/>
  <c r="AL1360" i="2"/>
  <c r="AM1360" i="2" s="1"/>
  <c r="AJ1340" i="2"/>
  <c r="AK1340" i="2"/>
  <c r="AL1340" i="2" s="1"/>
  <c r="AM1340" i="2" s="1"/>
  <c r="AI1340" i="2"/>
  <c r="AI1292" i="2"/>
  <c r="AJ1292" i="2"/>
  <c r="AK1292" i="2"/>
  <c r="AK1239" i="2"/>
  <c r="AI1239" i="2"/>
  <c r="AI1153" i="2"/>
  <c r="AJ1153" i="2"/>
  <c r="AK1153" i="2"/>
  <c r="AL1153" i="2"/>
  <c r="AM1153" i="2" s="1"/>
  <c r="AK1001" i="2"/>
  <c r="AI1001" i="2"/>
  <c r="AJ1001" i="2"/>
  <c r="AL1001" i="2"/>
  <c r="AM1001" i="2" s="1"/>
  <c r="AK1390" i="2"/>
  <c r="AL1390" i="2"/>
  <c r="AM1390" i="2" s="1"/>
  <c r="AK1343" i="2"/>
  <c r="AL1343" i="2"/>
  <c r="AM1343" i="2" s="1"/>
  <c r="AJ1327" i="2"/>
  <c r="AK1327" i="2"/>
  <c r="AL1327" i="2"/>
  <c r="AM1327" i="2" s="1"/>
  <c r="AJ1311" i="2"/>
  <c r="AK1311" i="2"/>
  <c r="AL1311" i="2"/>
  <c r="AM1311" i="2" s="1"/>
  <c r="AJ1295" i="2"/>
  <c r="AK1295" i="2"/>
  <c r="AL1295" i="2"/>
  <c r="AM1295" i="2" s="1"/>
  <c r="AK1290" i="2"/>
  <c r="AJ1275" i="2"/>
  <c r="AK1275" i="2"/>
  <c r="AL1275" i="2"/>
  <c r="AM1275" i="2" s="1"/>
  <c r="AK1240" i="2"/>
  <c r="AL1240" i="2"/>
  <c r="AM1240" i="2" s="1"/>
  <c r="AI1240" i="2"/>
  <c r="AJ1240" i="2"/>
  <c r="AI1226" i="2"/>
  <c r="AK1226" i="2" s="1"/>
  <c r="AL1226" i="2" s="1"/>
  <c r="AM1226" i="2" s="1"/>
  <c r="AJ1226" i="2"/>
  <c r="AJ1205" i="2"/>
  <c r="AK1205" i="2"/>
  <c r="AI1186" i="2"/>
  <c r="AJ1186" i="2"/>
  <c r="AI1163" i="2"/>
  <c r="AJ1142" i="2"/>
  <c r="AK1142" i="2"/>
  <c r="AL1142" i="2" s="1"/>
  <c r="AM1142" i="2" s="1"/>
  <c r="AJ1077" i="2"/>
  <c r="AK1077" i="2"/>
  <c r="AL1077" i="2"/>
  <c r="AM1077" i="2" s="1"/>
  <c r="AJ1028" i="2"/>
  <c r="AK1028" i="2"/>
  <c r="AL1028" i="2" s="1"/>
  <c r="AM1028" i="2" s="1"/>
  <c r="AL989" i="2"/>
  <c r="AM989" i="2" s="1"/>
  <c r="AJ989" i="2"/>
  <c r="AK1191" i="2"/>
  <c r="AI1191" i="2"/>
  <c r="AJ1191" i="2"/>
  <c r="AJ1177" i="2"/>
  <c r="AK1177" i="2"/>
  <c r="AL1177" i="2"/>
  <c r="AM1177" i="2" s="1"/>
  <c r="AI1127" i="2"/>
  <c r="AK1127" i="2" s="1"/>
  <c r="AL1127" i="2" s="1"/>
  <c r="AM1127" i="2" s="1"/>
  <c r="AJ1127" i="2"/>
  <c r="AJ1076" i="2"/>
  <c r="AK1076" i="2"/>
  <c r="AI1076" i="2"/>
  <c r="AL1076" i="2"/>
  <c r="AM1076" i="2" s="1"/>
  <c r="AJ1060" i="2"/>
  <c r="AK1060" i="2"/>
  <c r="AL1060" i="2"/>
  <c r="AM1060" i="2" s="1"/>
  <c r="AJ1044" i="2"/>
  <c r="AK1044" i="2"/>
  <c r="AL1044" i="2" s="1"/>
  <c r="AM1044" i="2" s="1"/>
  <c r="AI993" i="2"/>
  <c r="AJ993" i="2"/>
  <c r="AK993" i="2"/>
  <c r="AL993" i="2"/>
  <c r="AM993" i="2" s="1"/>
  <c r="AK921" i="2"/>
  <c r="AL921" i="2"/>
  <c r="AM921" i="2" s="1"/>
  <c r="AI921" i="2"/>
  <c r="AI540" i="2"/>
  <c r="AK540" i="2" s="1"/>
  <c r="AL540" i="2" s="1"/>
  <c r="AM540" i="2" s="1"/>
  <c r="AJ540" i="2"/>
  <c r="AL802" i="2"/>
  <c r="AM802" i="2" s="1"/>
  <c r="AK802" i="2"/>
  <c r="AI802" i="2"/>
  <c r="AL468" i="2"/>
  <c r="AM468" i="2" s="1"/>
  <c r="AI468" i="2"/>
  <c r="AJ468" i="2"/>
  <c r="AK468" i="2"/>
  <c r="AI1385" i="2"/>
  <c r="AJ1385" i="2"/>
  <c r="AK1342" i="2"/>
  <c r="AL1342" i="2"/>
  <c r="AM1342" i="2" s="1"/>
  <c r="AK1326" i="2"/>
  <c r="AL1326" i="2"/>
  <c r="AM1326" i="2" s="1"/>
  <c r="AK1310" i="2"/>
  <c r="AL1310" i="2"/>
  <c r="AM1310" i="2" s="1"/>
  <c r="AJ1225" i="2"/>
  <c r="AK1225" i="2"/>
  <c r="AK1209" i="2"/>
  <c r="AL1209" i="2" s="1"/>
  <c r="AM1209" i="2" s="1"/>
  <c r="AK1190" i="2"/>
  <c r="AL1175" i="2"/>
  <c r="AM1175" i="2" s="1"/>
  <c r="AL1147" i="2"/>
  <c r="AM1147" i="2" s="1"/>
  <c r="AI1147" i="2"/>
  <c r="AJ1147" i="2"/>
  <c r="AK1147" i="2"/>
  <c r="AJ1141" i="2"/>
  <c r="AK1141" i="2"/>
  <c r="AJ1120" i="2"/>
  <c r="AK1120" i="2"/>
  <c r="AL1120" i="2"/>
  <c r="AM1120" i="2" s="1"/>
  <c r="AK1115" i="2"/>
  <c r="AJ1085" i="2"/>
  <c r="AK1085" i="2"/>
  <c r="AL1085" i="2"/>
  <c r="AM1085" i="2" s="1"/>
  <c r="AK1059" i="2"/>
  <c r="AL1059" i="2" s="1"/>
  <c r="AM1059" i="2" s="1"/>
  <c r="AI982" i="2"/>
  <c r="AJ982" i="2"/>
  <c r="AK982" i="2"/>
  <c r="AL982" i="2" s="1"/>
  <c r="AM982" i="2" s="1"/>
  <c r="AI872" i="2"/>
  <c r="AL872" i="2"/>
  <c r="AM872" i="2" s="1"/>
  <c r="AJ872" i="2"/>
  <c r="AI731" i="2"/>
  <c r="AJ731" i="2"/>
  <c r="AK731" i="2"/>
  <c r="AL731" i="2"/>
  <c r="AM731" i="2" s="1"/>
  <c r="AK514" i="2"/>
  <c r="AL514" i="2"/>
  <c r="AM514" i="2" s="1"/>
  <c r="AI514" i="2"/>
  <c r="AJ514" i="2"/>
  <c r="AI1065" i="2"/>
  <c r="AJ1065" i="2"/>
  <c r="AI1248" i="2"/>
  <c r="AK1248" i="2" s="1"/>
  <c r="AL1248" i="2" s="1"/>
  <c r="AM1248" i="2" s="1"/>
  <c r="AJ1248" i="2"/>
  <c r="AI1233" i="2"/>
  <c r="AJ1233" i="2"/>
  <c r="AK1233" i="2"/>
  <c r="AL1233" i="2"/>
  <c r="AM1233" i="2" s="1"/>
  <c r="AL1195" i="2"/>
  <c r="AM1195" i="2" s="1"/>
  <c r="AI1195" i="2"/>
  <c r="AJ1195" i="2"/>
  <c r="AJ1161" i="2"/>
  <c r="AK1161" i="2"/>
  <c r="AL1161" i="2" s="1"/>
  <c r="AM1161" i="2" s="1"/>
  <c r="AL1146" i="2"/>
  <c r="AM1146" i="2" s="1"/>
  <c r="AI1146" i="2"/>
  <c r="AJ1146" i="2"/>
  <c r="AL1131" i="2"/>
  <c r="AM1131" i="2" s="1"/>
  <c r="AI1131" i="2"/>
  <c r="AJ1131" i="2"/>
  <c r="AI1115" i="2"/>
  <c r="AJ1049" i="2"/>
  <c r="AK1049" i="2"/>
  <c r="AK1033" i="2"/>
  <c r="AL1033" i="2"/>
  <c r="AM1033" i="2" s="1"/>
  <c r="AJ1012" i="2"/>
  <c r="AK1012" i="2"/>
  <c r="AJ981" i="2"/>
  <c r="AK981" i="2"/>
  <c r="AL981" i="2"/>
  <c r="AM981" i="2" s="1"/>
  <c r="AK966" i="2"/>
  <c r="AL966" i="2"/>
  <c r="AM966" i="2" s="1"/>
  <c r="AI966" i="2"/>
  <c r="AK1224" i="2"/>
  <c r="AL1224" i="2"/>
  <c r="AM1224" i="2" s="1"/>
  <c r="AJ1203" i="2"/>
  <c r="AK1203" i="2"/>
  <c r="AL1203" i="2"/>
  <c r="AM1203" i="2" s="1"/>
  <c r="AJ1184" i="2"/>
  <c r="AK1184" i="2"/>
  <c r="AL1184" i="2"/>
  <c r="AM1184" i="2" s="1"/>
  <c r="AI1170" i="2"/>
  <c r="AK1170" i="2" s="1"/>
  <c r="AL1170" i="2" s="1"/>
  <c r="AM1170" i="2" s="1"/>
  <c r="AJ1170" i="2"/>
  <c r="AJ1140" i="2"/>
  <c r="AI1140" i="2"/>
  <c r="AK1140" i="2" s="1"/>
  <c r="AL1140" i="2" s="1"/>
  <c r="AM1140" i="2" s="1"/>
  <c r="AL1017" i="2"/>
  <c r="AM1017" i="2" s="1"/>
  <c r="AJ1017" i="2"/>
  <c r="AL882" i="2"/>
  <c r="AM882" i="2" s="1"/>
  <c r="AJ882" i="2"/>
  <c r="AI882" i="2"/>
  <c r="AK882" i="2"/>
  <c r="AI1264" i="2"/>
  <c r="AK1264" i="2" s="1"/>
  <c r="AL1264" i="2" s="1"/>
  <c r="AM1264" i="2" s="1"/>
  <c r="AJ1264" i="2"/>
  <c r="AI1218" i="2"/>
  <c r="AJ1218" i="2"/>
  <c r="AK1218" i="2"/>
  <c r="AL1218" i="2"/>
  <c r="AM1218" i="2" s="1"/>
  <c r="AI1202" i="2"/>
  <c r="AJ1202" i="2"/>
  <c r="AK1202" i="2"/>
  <c r="AL1202" i="2"/>
  <c r="AM1202" i="2" s="1"/>
  <c r="AI1169" i="2"/>
  <c r="AJ1169" i="2"/>
  <c r="AK1169" i="2"/>
  <c r="AL1169" i="2"/>
  <c r="AM1169" i="2" s="1"/>
  <c r="AK1080" i="2"/>
  <c r="AL1080" i="2"/>
  <c r="AM1080" i="2" s="1"/>
  <c r="AK1064" i="2"/>
  <c r="AL1064" i="2"/>
  <c r="AM1064" i="2" s="1"/>
  <c r="AI1057" i="2"/>
  <c r="AJ1057" i="2"/>
  <c r="AK1057" i="2"/>
  <c r="AL1057" i="2"/>
  <c r="AM1057" i="2" s="1"/>
  <c r="AI1037" i="2"/>
  <c r="AK1037" i="2" s="1"/>
  <c r="AL1037" i="2" s="1"/>
  <c r="AM1037" i="2" s="1"/>
  <c r="AJ1037" i="2"/>
  <c r="AJ997" i="2"/>
  <c r="AI997" i="2"/>
  <c r="AK997" i="2" s="1"/>
  <c r="AL997" i="2" s="1"/>
  <c r="AM997" i="2" s="1"/>
  <c r="AK950" i="2"/>
  <c r="AL950" i="2"/>
  <c r="AM950" i="2" s="1"/>
  <c r="AI950" i="2"/>
  <c r="AI881" i="2"/>
  <c r="AK881" i="2" s="1"/>
  <c r="AL881" i="2" s="1"/>
  <c r="AM881" i="2" s="1"/>
  <c r="AJ881" i="2"/>
  <c r="AK1567" i="2"/>
  <c r="AL1567" i="2"/>
  <c r="AM1567" i="2" s="1"/>
  <c r="AJ1548" i="2"/>
  <c r="AK1548" i="2"/>
  <c r="AL1537" i="2"/>
  <c r="AM1537" i="2" s="1"/>
  <c r="AI1529" i="2"/>
  <c r="AJ1529" i="2"/>
  <c r="AK1503" i="2"/>
  <c r="AL1503" i="2"/>
  <c r="AM1503" i="2" s="1"/>
  <c r="AJ1484" i="2"/>
  <c r="AK1484" i="2"/>
  <c r="AL1473" i="2"/>
  <c r="AM1473" i="2" s="1"/>
  <c r="AI1465" i="2"/>
  <c r="AK1465" i="2" s="1"/>
  <c r="AL1465" i="2" s="1"/>
  <c r="AM1465" i="2" s="1"/>
  <c r="AJ1465" i="2"/>
  <c r="AK1439" i="2"/>
  <c r="AL1439" i="2"/>
  <c r="AM1439" i="2" s="1"/>
  <c r="AJ1419" i="2"/>
  <c r="AK1419" i="2"/>
  <c r="AJ1388" i="2"/>
  <c r="AK1388" i="2"/>
  <c r="AJ1364" i="2"/>
  <c r="AI1352" i="2"/>
  <c r="AJ1352" i="2"/>
  <c r="AI1329" i="2"/>
  <c r="AI1320" i="2"/>
  <c r="AJ1320" i="2"/>
  <c r="AI1304" i="2"/>
  <c r="AJ1304" i="2"/>
  <c r="AI1297" i="2"/>
  <c r="AJ1293" i="2"/>
  <c r="AJ1285" i="2"/>
  <c r="AK1285" i="2"/>
  <c r="AL1285" i="2"/>
  <c r="AM1285" i="2" s="1"/>
  <c r="AI1277" i="2"/>
  <c r="AJ1256" i="2"/>
  <c r="AJ1247" i="2"/>
  <c r="AK1247" i="2"/>
  <c r="AJ1232" i="2"/>
  <c r="AK1232" i="2"/>
  <c r="AJ1223" i="2"/>
  <c r="AI1213" i="2"/>
  <c r="AL1168" i="2"/>
  <c r="AM1168" i="2" s="1"/>
  <c r="AK1160" i="2"/>
  <c r="AL1160" i="2"/>
  <c r="AM1160" i="2" s="1"/>
  <c r="AJ1145" i="2"/>
  <c r="AJ1139" i="2"/>
  <c r="AK1139" i="2"/>
  <c r="AL1139" i="2"/>
  <c r="AM1139" i="2" s="1"/>
  <c r="AJ1093" i="2"/>
  <c r="AK1093" i="2"/>
  <c r="AI1093" i="2"/>
  <c r="AL1093" i="2"/>
  <c r="AM1093" i="2" s="1"/>
  <c r="AL1056" i="2"/>
  <c r="AM1056" i="2" s="1"/>
  <c r="AK1048" i="2"/>
  <c r="AL1048" i="2"/>
  <c r="AM1048" i="2" s="1"/>
  <c r="AI1041" i="2"/>
  <c r="AJ1041" i="2"/>
  <c r="AL1041" i="2"/>
  <c r="AM1041" i="2" s="1"/>
  <c r="AL829" i="2"/>
  <c r="AM829" i="2" s="1"/>
  <c r="AI829" i="2"/>
  <c r="AJ829" i="2"/>
  <c r="AK829" i="2"/>
  <c r="AI785" i="2"/>
  <c r="AK785" i="2" s="1"/>
  <c r="AL785" i="2" s="1"/>
  <c r="AM785" i="2" s="1"/>
  <c r="AJ785" i="2"/>
  <c r="AI779" i="2"/>
  <c r="AJ779" i="2"/>
  <c r="AK779" i="2"/>
  <c r="AL779" i="2"/>
  <c r="AM779" i="2" s="1"/>
  <c r="AL1601" i="2"/>
  <c r="AM1601" i="2" s="1"/>
  <c r="AJ1372" i="2"/>
  <c r="AK1372" i="2"/>
  <c r="AL1372" i="2" s="1"/>
  <c r="AM1372" i="2" s="1"/>
  <c r="AI1336" i="2"/>
  <c r="AJ1336" i="2"/>
  <c r="AL1313" i="2"/>
  <c r="AM1313" i="2" s="1"/>
  <c r="AL1243" i="2"/>
  <c r="AM1243" i="2" s="1"/>
  <c r="AI1217" i="2"/>
  <c r="AJ1217" i="2"/>
  <c r="AK1217" i="2"/>
  <c r="AL1217" i="2" s="1"/>
  <c r="AM1217" i="2" s="1"/>
  <c r="AK1208" i="2"/>
  <c r="AL1208" i="2"/>
  <c r="AM1208" i="2" s="1"/>
  <c r="AL1194" i="2"/>
  <c r="AM1194" i="2" s="1"/>
  <c r="AJ1189" i="2"/>
  <c r="AK1189" i="2"/>
  <c r="AI1154" i="2"/>
  <c r="AJ1154" i="2"/>
  <c r="AK1154" i="2"/>
  <c r="AL1154" i="2"/>
  <c r="AM1154" i="2" s="1"/>
  <c r="AI1138" i="2"/>
  <c r="AJ1138" i="2"/>
  <c r="AK1138" i="2"/>
  <c r="AL1138" i="2"/>
  <c r="AM1138" i="2" s="1"/>
  <c r="AJ1124" i="2"/>
  <c r="AI1124" i="2"/>
  <c r="AK1124" i="2"/>
  <c r="AL1124" i="2"/>
  <c r="AM1124" i="2" s="1"/>
  <c r="AK1063" i="2"/>
  <c r="AL1063" i="2"/>
  <c r="AM1063" i="2" s="1"/>
  <c r="AI1063" i="2"/>
  <c r="AJ1040" i="2"/>
  <c r="AL986" i="2"/>
  <c r="AM986" i="2" s="1"/>
  <c r="AI986" i="2"/>
  <c r="AJ986" i="2"/>
  <c r="AK986" i="2"/>
  <c r="AK735" i="2"/>
  <c r="AJ735" i="2"/>
  <c r="AL735" i="2"/>
  <c r="AM735" i="2" s="1"/>
  <c r="AI735" i="2"/>
  <c r="AJ1356" i="2"/>
  <c r="AK1356" i="2"/>
  <c r="AL1356" i="2" s="1"/>
  <c r="AM1356" i="2" s="1"/>
  <c r="AI1324" i="2"/>
  <c r="AJ1324" i="2"/>
  <c r="AK1324" i="2"/>
  <c r="AL1324" i="2" s="1"/>
  <c r="AM1324" i="2" s="1"/>
  <c r="AI1308" i="2"/>
  <c r="AJ1308" i="2"/>
  <c r="AK1308" i="2"/>
  <c r="AJ1284" i="2"/>
  <c r="AK1284" i="2"/>
  <c r="AL1284" i="2" s="1"/>
  <c r="AM1284" i="2" s="1"/>
  <c r="AJ1268" i="2"/>
  <c r="AK1268" i="2"/>
  <c r="AL1268" i="2"/>
  <c r="AM1268" i="2" s="1"/>
  <c r="AJ1237" i="2"/>
  <c r="AI1237" i="2"/>
  <c r="AK1237" i="2" s="1"/>
  <c r="AL1237" i="2" s="1"/>
  <c r="AM1237" i="2" s="1"/>
  <c r="AK1223" i="2"/>
  <c r="AL1223" i="2" s="1"/>
  <c r="AM1223" i="2" s="1"/>
  <c r="AK1207" i="2"/>
  <c r="AI1207" i="2"/>
  <c r="AJ1207" i="2"/>
  <c r="AL1207" i="2"/>
  <c r="AM1207" i="2" s="1"/>
  <c r="AJ1188" i="2"/>
  <c r="AI1188" i="2"/>
  <c r="AK1188" i="2"/>
  <c r="AL1188" i="2" s="1"/>
  <c r="AM1188" i="2" s="1"/>
  <c r="AJ1168" i="2"/>
  <c r="AK1168" i="2"/>
  <c r="AJ1113" i="2"/>
  <c r="AK1113" i="2"/>
  <c r="AL1113" i="2" s="1"/>
  <c r="AM1113" i="2" s="1"/>
  <c r="AJ1056" i="2"/>
  <c r="AK1056" i="2"/>
  <c r="AL970" i="2"/>
  <c r="AM970" i="2" s="1"/>
  <c r="AK970" i="2"/>
  <c r="AI970" i="2"/>
  <c r="AK865" i="2"/>
  <c r="AI865" i="2"/>
  <c r="AJ865" i="2"/>
  <c r="AL865" i="2"/>
  <c r="AM865" i="2" s="1"/>
  <c r="AI1106" i="2"/>
  <c r="AJ1106" i="2"/>
  <c r="AK1106" i="2"/>
  <c r="AI1046" i="2"/>
  <c r="AJ1046" i="2"/>
  <c r="AK1046" i="2"/>
  <c r="AL1046" i="2" s="1"/>
  <c r="AM1046" i="2" s="1"/>
  <c r="AK1040" i="2"/>
  <c r="AL1040" i="2"/>
  <c r="AM1040" i="2" s="1"/>
  <c r="AI1010" i="2"/>
  <c r="AJ1010" i="2"/>
  <c r="AK1010" i="2"/>
  <c r="AL1010" i="2" s="1"/>
  <c r="AM1010" i="2" s="1"/>
  <c r="AI1005" i="2"/>
  <c r="AK1005" i="2" s="1"/>
  <c r="AL1005" i="2" s="1"/>
  <c r="AM1005" i="2" s="1"/>
  <c r="AL954" i="2"/>
  <c r="AM954" i="2" s="1"/>
  <c r="AK954" i="2"/>
  <c r="AI954" i="2"/>
  <c r="AJ933" i="2"/>
  <c r="AK933" i="2"/>
  <c r="AI933" i="2"/>
  <c r="AK1391" i="2"/>
  <c r="AL1391" i="2"/>
  <c r="AM1391" i="2" s="1"/>
  <c r="AJ1355" i="2"/>
  <c r="AK1355" i="2"/>
  <c r="AJ1323" i="2"/>
  <c r="AK1323" i="2"/>
  <c r="AL1323" i="2" s="1"/>
  <c r="AM1323" i="2" s="1"/>
  <c r="AJ1307" i="2"/>
  <c r="AK1307" i="2"/>
  <c r="AK1267" i="2"/>
  <c r="AL1267" i="2"/>
  <c r="AM1267" i="2" s="1"/>
  <c r="AL1242" i="2"/>
  <c r="AM1242" i="2" s="1"/>
  <c r="AJ1221" i="2"/>
  <c r="AK1221" i="2"/>
  <c r="AI1221" i="2"/>
  <c r="AL1221" i="2"/>
  <c r="AM1221" i="2" s="1"/>
  <c r="AJ1206" i="2"/>
  <c r="AK1206" i="2"/>
  <c r="AL1206" i="2" s="1"/>
  <c r="AM1206" i="2" s="1"/>
  <c r="AJ1187" i="2"/>
  <c r="AK1187" i="2"/>
  <c r="AK1143" i="2"/>
  <c r="AI1143" i="2"/>
  <c r="AJ1143" i="2"/>
  <c r="AL1143" i="2"/>
  <c r="AM1143" i="2" s="1"/>
  <c r="AJ1029" i="2"/>
  <c r="AI1029" i="2"/>
  <c r="AK1029" i="2" s="1"/>
  <c r="AL1029" i="2" s="1"/>
  <c r="AM1029" i="2" s="1"/>
  <c r="AL1008" i="2"/>
  <c r="AM1008" i="2" s="1"/>
  <c r="AJ789" i="2"/>
  <c r="AK789" i="2"/>
  <c r="AL789" i="2"/>
  <c r="AM789" i="2" s="1"/>
  <c r="AI789" i="2"/>
  <c r="AJ699" i="2"/>
  <c r="AK699" i="2"/>
  <c r="AL699" i="2"/>
  <c r="AM699" i="2" s="1"/>
  <c r="AI699" i="2"/>
  <c r="AJ1013" i="2"/>
  <c r="AK1013" i="2"/>
  <c r="AI977" i="2"/>
  <c r="AK977" i="2" s="1"/>
  <c r="AJ977" i="2"/>
  <c r="AI961" i="2"/>
  <c r="AJ961" i="2"/>
  <c r="AK961" i="2"/>
  <c r="AL961" i="2" s="1"/>
  <c r="AM961" i="2" s="1"/>
  <c r="AI945" i="2"/>
  <c r="AJ945" i="2"/>
  <c r="AK945" i="2"/>
  <c r="AJ916" i="2"/>
  <c r="AK916" i="2"/>
  <c r="AL916" i="2" s="1"/>
  <c r="AM916" i="2" s="1"/>
  <c r="AK855" i="2"/>
  <c r="AL855" i="2" s="1"/>
  <c r="AM855" i="2" s="1"/>
  <c r="AK748" i="2"/>
  <c r="AK546" i="2"/>
  <c r="AL546" i="2"/>
  <c r="AM546" i="2" s="1"/>
  <c r="AJ546" i="2"/>
  <c r="AI546" i="2"/>
  <c r="AK864" i="2"/>
  <c r="AL775" i="2"/>
  <c r="AM775" i="2" s="1"/>
  <c r="AI523" i="2"/>
  <c r="AJ523" i="2"/>
  <c r="AK523" i="2"/>
  <c r="AL523" i="2"/>
  <c r="AM523" i="2" s="1"/>
  <c r="AL382" i="2"/>
  <c r="AM382" i="2" s="1"/>
  <c r="AK382" i="2"/>
  <c r="AI382" i="2"/>
  <c r="AJ382" i="2"/>
  <c r="AJ307" i="2"/>
  <c r="AK307" i="2"/>
  <c r="AL307" i="2"/>
  <c r="AM307" i="2" s="1"/>
  <c r="AI307" i="2"/>
  <c r="AJ932" i="2"/>
  <c r="AK932" i="2"/>
  <c r="AL932" i="2"/>
  <c r="AM932" i="2" s="1"/>
  <c r="AK903" i="2"/>
  <c r="AL903" i="2"/>
  <c r="AM903" i="2" s="1"/>
  <c r="AJ880" i="2"/>
  <c r="AK880" i="2"/>
  <c r="AL880" i="2" s="1"/>
  <c r="AM880" i="2" s="1"/>
  <c r="AK846" i="2"/>
  <c r="AL846" i="2"/>
  <c r="AM846" i="2" s="1"/>
  <c r="AI827" i="2"/>
  <c r="AJ827" i="2"/>
  <c r="AK827" i="2"/>
  <c r="AL827" i="2"/>
  <c r="AM827" i="2" s="1"/>
  <c r="AI809" i="2"/>
  <c r="AK809" i="2"/>
  <c r="AL809" i="2"/>
  <c r="AM809" i="2" s="1"/>
  <c r="AJ715" i="2"/>
  <c r="AI715" i="2"/>
  <c r="AK715" i="2"/>
  <c r="AL715" i="2"/>
  <c r="AM715" i="2" s="1"/>
  <c r="AK651" i="2"/>
  <c r="AL651" i="2"/>
  <c r="AM651" i="2" s="1"/>
  <c r="AI651" i="2"/>
  <c r="AJ592" i="2"/>
  <c r="AL592" i="2"/>
  <c r="AM592" i="2" s="1"/>
  <c r="AI592" i="2"/>
  <c r="AL1121" i="2"/>
  <c r="AM1121" i="2" s="1"/>
  <c r="AK1114" i="2"/>
  <c r="AL1114" i="2" s="1"/>
  <c r="AM1114" i="2" s="1"/>
  <c r="AK1110" i="2"/>
  <c r="AL1110" i="2" s="1"/>
  <c r="AM1110" i="2" s="1"/>
  <c r="AL1099" i="2"/>
  <c r="AM1099" i="2" s="1"/>
  <c r="AK1079" i="2"/>
  <c r="AL1079" i="2"/>
  <c r="AM1079" i="2" s="1"/>
  <c r="AK1032" i="2"/>
  <c r="AL1032" i="2"/>
  <c r="AM1032" i="2" s="1"/>
  <c r="AJ996" i="2"/>
  <c r="AK996" i="2"/>
  <c r="AL996" i="2" s="1"/>
  <c r="AM996" i="2" s="1"/>
  <c r="AJ965" i="2"/>
  <c r="AK965" i="2"/>
  <c r="AJ949" i="2"/>
  <c r="AK949" i="2"/>
  <c r="AL931" i="2"/>
  <c r="AM931" i="2" s="1"/>
  <c r="AI897" i="2"/>
  <c r="AK897" i="2" s="1"/>
  <c r="AL897" i="2" s="1"/>
  <c r="AM897" i="2" s="1"/>
  <c r="AJ897" i="2"/>
  <c r="AK863" i="2"/>
  <c r="AJ863" i="2"/>
  <c r="AL863" i="2"/>
  <c r="AM863" i="2" s="1"/>
  <c r="AL845" i="2"/>
  <c r="AM845" i="2" s="1"/>
  <c r="AK792" i="2"/>
  <c r="AL792" i="2" s="1"/>
  <c r="AM792" i="2" s="1"/>
  <c r="AI769" i="2"/>
  <c r="AJ769" i="2"/>
  <c r="AK769" i="2"/>
  <c r="AL769" i="2" s="1"/>
  <c r="AM769" i="2" s="1"/>
  <c r="AI765" i="2"/>
  <c r="AI477" i="2"/>
  <c r="AL477" i="2"/>
  <c r="AM477" i="2" s="1"/>
  <c r="AJ477" i="2"/>
  <c r="AK1016" i="2"/>
  <c r="AL1016" i="2"/>
  <c r="AM1016" i="2" s="1"/>
  <c r="AJ980" i="2"/>
  <c r="AK980" i="2"/>
  <c r="AL980" i="2" s="1"/>
  <c r="AM980" i="2" s="1"/>
  <c r="AL893" i="2"/>
  <c r="AM893" i="2" s="1"/>
  <c r="AJ826" i="2"/>
  <c r="AK826" i="2"/>
  <c r="AL826" i="2"/>
  <c r="AM826" i="2" s="1"/>
  <c r="AJ725" i="2"/>
  <c r="AK725" i="2"/>
  <c r="AL725" i="2"/>
  <c r="AM725" i="2" s="1"/>
  <c r="AJ714" i="2"/>
  <c r="AK714" i="2"/>
  <c r="AL714" i="2" s="1"/>
  <c r="AM714" i="2" s="1"/>
  <c r="AJ703" i="2"/>
  <c r="AK703" i="2"/>
  <c r="AI703" i="2"/>
  <c r="AL703" i="2"/>
  <c r="AM703" i="2" s="1"/>
  <c r="AJ1121" i="2"/>
  <c r="AI1090" i="2"/>
  <c r="AJ1090" i="2"/>
  <c r="AK1047" i="2"/>
  <c r="AL1047" i="2"/>
  <c r="AM1047" i="2" s="1"/>
  <c r="AK1000" i="2"/>
  <c r="AL1000" i="2"/>
  <c r="AM1000" i="2" s="1"/>
  <c r="AJ964" i="2"/>
  <c r="AK964" i="2"/>
  <c r="AL964" i="2" s="1"/>
  <c r="AM964" i="2" s="1"/>
  <c r="AJ948" i="2"/>
  <c r="AK948" i="2"/>
  <c r="AL948" i="2"/>
  <c r="AM948" i="2" s="1"/>
  <c r="AL783" i="2"/>
  <c r="AM783" i="2" s="1"/>
  <c r="AI605" i="2"/>
  <c r="AJ605" i="2"/>
  <c r="AK605" i="2"/>
  <c r="AL605" i="2" s="1"/>
  <c r="AM605" i="2" s="1"/>
  <c r="AI596" i="2"/>
  <c r="AK596" i="2" s="1"/>
  <c r="AL596" i="2" s="1"/>
  <c r="AM596" i="2" s="1"/>
  <c r="AJ596" i="2"/>
  <c r="AJ1125" i="2"/>
  <c r="AK1125" i="2"/>
  <c r="AI1074" i="2"/>
  <c r="AJ1074" i="2"/>
  <c r="AK1031" i="2"/>
  <c r="AL1031" i="2"/>
  <c r="AM1031" i="2" s="1"/>
  <c r="AK984" i="2"/>
  <c r="AL984" i="2"/>
  <c r="AM984" i="2" s="1"/>
  <c r="AL963" i="2"/>
  <c r="AM963" i="2" s="1"/>
  <c r="AL947" i="2"/>
  <c r="AM947" i="2" s="1"/>
  <c r="AK919" i="2"/>
  <c r="AL919" i="2"/>
  <c r="AM919" i="2" s="1"/>
  <c r="AI914" i="2"/>
  <c r="AK914" i="2" s="1"/>
  <c r="AL914" i="2" s="1"/>
  <c r="AM914" i="2" s="1"/>
  <c r="AJ914" i="2"/>
  <c r="AK836" i="2"/>
  <c r="AL836" i="2" s="1"/>
  <c r="AM836" i="2" s="1"/>
  <c r="AJ656" i="2"/>
  <c r="AL656" i="2"/>
  <c r="AM656" i="2" s="1"/>
  <c r="AI656" i="2"/>
  <c r="AJ487" i="2"/>
  <c r="AI487" i="2"/>
  <c r="AK487" i="2" s="1"/>
  <c r="AL487" i="2" s="1"/>
  <c r="AM487" i="2" s="1"/>
  <c r="AI410" i="2"/>
  <c r="AK410" i="2" s="1"/>
  <c r="AL410" i="2" s="1"/>
  <c r="AM410" i="2" s="1"/>
  <c r="AJ410" i="2"/>
  <c r="AJ1321" i="2"/>
  <c r="AJ1305" i="2"/>
  <c r="AJ1282" i="2"/>
  <c r="AJ1272" i="2"/>
  <c r="AK1265" i="2"/>
  <c r="AJ1255" i="2"/>
  <c r="AJ1245" i="2"/>
  <c r="AJ1181" i="2"/>
  <c r="AJ1117" i="2"/>
  <c r="AL1109" i="2"/>
  <c r="AM1109" i="2" s="1"/>
  <c r="AI1105" i="2"/>
  <c r="AJ1105" i="2"/>
  <c r="AI1082" i="2"/>
  <c r="AL1073" i="2"/>
  <c r="AM1073" i="2" s="1"/>
  <c r="AJ1066" i="2"/>
  <c r="AJ1062" i="2"/>
  <c r="AI1058" i="2"/>
  <c r="AK1058" i="2" s="1"/>
  <c r="AL1058" i="2" s="1"/>
  <c r="AM1058" i="2" s="1"/>
  <c r="AJ1058" i="2"/>
  <c r="AL1030" i="2"/>
  <c r="AM1030" i="2" s="1"/>
  <c r="AL1026" i="2"/>
  <c r="AM1026" i="2" s="1"/>
  <c r="AK1015" i="2"/>
  <c r="AL1015" i="2"/>
  <c r="AM1015" i="2" s="1"/>
  <c r="AJ983" i="2"/>
  <c r="AJ979" i="2"/>
  <c r="AK963" i="2"/>
  <c r="AK947" i="2"/>
  <c r="AJ935" i="2"/>
  <c r="AJ892" i="2"/>
  <c r="AK892" i="2"/>
  <c r="AK875" i="2"/>
  <c r="AL875" i="2" s="1"/>
  <c r="AM875" i="2" s="1"/>
  <c r="AK866" i="2"/>
  <c r="AL866" i="2" s="1"/>
  <c r="AM866" i="2" s="1"/>
  <c r="AL835" i="2"/>
  <c r="AM835" i="2" s="1"/>
  <c r="AI817" i="2"/>
  <c r="AJ817" i="2"/>
  <c r="AK817" i="2"/>
  <c r="AL817" i="2"/>
  <c r="AM817" i="2" s="1"/>
  <c r="AL812" i="2"/>
  <c r="AM812" i="2" s="1"/>
  <c r="AK755" i="2"/>
  <c r="AI738" i="2"/>
  <c r="AJ728" i="2"/>
  <c r="AJ1265" i="2"/>
  <c r="AI1255" i="2"/>
  <c r="AI1089" i="2"/>
  <c r="AK1089" i="2" s="1"/>
  <c r="AL1089" i="2" s="1"/>
  <c r="AM1089" i="2" s="1"/>
  <c r="AJ1089" i="2"/>
  <c r="AI1042" i="2"/>
  <c r="AK1042" i="2" s="1"/>
  <c r="AL1042" i="2" s="1"/>
  <c r="AM1042" i="2" s="1"/>
  <c r="AJ1042" i="2"/>
  <c r="AK1034" i="2"/>
  <c r="AL1034" i="2" s="1"/>
  <c r="AM1034" i="2" s="1"/>
  <c r="AK1030" i="2"/>
  <c r="AK999" i="2"/>
  <c r="AL999" i="2" s="1"/>
  <c r="AM999" i="2" s="1"/>
  <c r="AJ963" i="2"/>
  <c r="AJ947" i="2"/>
  <c r="AI913" i="2"/>
  <c r="AJ913" i="2"/>
  <c r="AK913" i="2"/>
  <c r="AL906" i="2"/>
  <c r="AM906" i="2" s="1"/>
  <c r="AI901" i="2"/>
  <c r="AJ901" i="2"/>
  <c r="AK901" i="2"/>
  <c r="AK883" i="2"/>
  <c r="AL883" i="2" s="1"/>
  <c r="AM883" i="2" s="1"/>
  <c r="AJ866" i="2"/>
  <c r="AJ853" i="2"/>
  <c r="AK853" i="2"/>
  <c r="AL853" i="2"/>
  <c r="AM853" i="2" s="1"/>
  <c r="AK839" i="2"/>
  <c r="AK835" i="2"/>
  <c r="AK812" i="2"/>
  <c r="AK799" i="2"/>
  <c r="AJ799" i="2"/>
  <c r="AL799" i="2"/>
  <c r="AM799" i="2" s="1"/>
  <c r="AK782" i="2"/>
  <c r="AL782" i="2" s="1"/>
  <c r="AM782" i="2" s="1"/>
  <c r="AI763" i="2"/>
  <c r="AJ763" i="2"/>
  <c r="AK763" i="2"/>
  <c r="AL763" i="2"/>
  <c r="AM763" i="2" s="1"/>
  <c r="AJ755" i="2"/>
  <c r="AI429" i="2"/>
  <c r="AL429" i="2"/>
  <c r="AM429" i="2" s="1"/>
  <c r="AJ429" i="2"/>
  <c r="AK429" i="2"/>
  <c r="AJ1109" i="2"/>
  <c r="AK1109" i="2"/>
  <c r="AI1073" i="2"/>
  <c r="AJ1073" i="2"/>
  <c r="AL1066" i="2"/>
  <c r="AM1066" i="2" s="1"/>
  <c r="AJ1034" i="2"/>
  <c r="AI1026" i="2"/>
  <c r="AJ1026" i="2"/>
  <c r="AL1003" i="2"/>
  <c r="AM1003" i="2" s="1"/>
  <c r="AK983" i="2"/>
  <c r="AL983" i="2"/>
  <c r="AM983" i="2" s="1"/>
  <c r="AK935" i="2"/>
  <c r="AL935" i="2"/>
  <c r="AM935" i="2" s="1"/>
  <c r="AI930" i="2"/>
  <c r="AK930" i="2" s="1"/>
  <c r="AL930" i="2" s="1"/>
  <c r="AM930" i="2" s="1"/>
  <c r="AJ930" i="2"/>
  <c r="AI918" i="2"/>
  <c r="AK918" i="2" s="1"/>
  <c r="AL918" i="2" s="1"/>
  <c r="AM918" i="2" s="1"/>
  <c r="AI891" i="2"/>
  <c r="AJ891" i="2"/>
  <c r="AK891" i="2"/>
  <c r="AJ839" i="2"/>
  <c r="AI835" i="2"/>
  <c r="AJ816" i="2"/>
  <c r="AK816" i="2"/>
  <c r="AL816" i="2" s="1"/>
  <c r="AM816" i="2" s="1"/>
  <c r="AI812" i="2"/>
  <c r="AI755" i="2"/>
  <c r="AI745" i="2"/>
  <c r="AK745" i="2"/>
  <c r="AL745" i="2"/>
  <c r="AM745" i="2" s="1"/>
  <c r="AK728" i="2"/>
  <c r="AL728" i="2"/>
  <c r="AM728" i="2" s="1"/>
  <c r="AI684" i="2"/>
  <c r="AK684" i="2" s="1"/>
  <c r="AL684" i="2" s="1"/>
  <c r="AM684" i="2" s="1"/>
  <c r="AJ684" i="2"/>
  <c r="AL987" i="2"/>
  <c r="AM987" i="2" s="1"/>
  <c r="AJ900" i="2"/>
  <c r="AK900" i="2"/>
  <c r="AL900" i="2"/>
  <c r="AM900" i="2" s="1"/>
  <c r="AI843" i="2"/>
  <c r="AJ843" i="2"/>
  <c r="AK843" i="2"/>
  <c r="AJ762" i="2"/>
  <c r="AK762" i="2"/>
  <c r="AL762" i="2" s="1"/>
  <c r="AM762" i="2" s="1"/>
  <c r="AI718" i="2"/>
  <c r="AJ718" i="2"/>
  <c r="AK718" i="2"/>
  <c r="AL1021" i="2"/>
  <c r="AM1021" i="2" s="1"/>
  <c r="AI994" i="2"/>
  <c r="AJ994" i="2"/>
  <c r="AK967" i="2"/>
  <c r="AL967" i="2"/>
  <c r="AM967" i="2" s="1"/>
  <c r="AK951" i="2"/>
  <c r="AL951" i="2" s="1"/>
  <c r="AM951" i="2" s="1"/>
  <c r="AI929" i="2"/>
  <c r="AJ929" i="2"/>
  <c r="AK929" i="2"/>
  <c r="AL925" i="2"/>
  <c r="AM925" i="2" s="1"/>
  <c r="AJ890" i="2"/>
  <c r="AK890" i="2"/>
  <c r="AL890" i="2"/>
  <c r="AM890" i="2" s="1"/>
  <c r="AJ707" i="2"/>
  <c r="AK707" i="2"/>
  <c r="AL707" i="2" s="1"/>
  <c r="AM707" i="2" s="1"/>
  <c r="AL688" i="2"/>
  <c r="AM688" i="2" s="1"/>
  <c r="AJ583" i="2"/>
  <c r="AI583" i="2"/>
  <c r="AK583" i="2"/>
  <c r="AL583" i="2"/>
  <c r="AM583" i="2" s="1"/>
  <c r="AJ1108" i="2"/>
  <c r="AK1108" i="2"/>
  <c r="AJ1061" i="2"/>
  <c r="AK1061" i="2"/>
  <c r="AI1025" i="2"/>
  <c r="AJ1025" i="2"/>
  <c r="AK1021" i="2"/>
  <c r="AI978" i="2"/>
  <c r="AK978" i="2" s="1"/>
  <c r="AL978" i="2" s="1"/>
  <c r="AM978" i="2" s="1"/>
  <c r="AJ978" i="2"/>
  <c r="AL955" i="2"/>
  <c r="AM955" i="2" s="1"/>
  <c r="AK938" i="2"/>
  <c r="AK925" i="2"/>
  <c r="AL922" i="2"/>
  <c r="AM922" i="2" s="1"/>
  <c r="AK905" i="2"/>
  <c r="AL905" i="2" s="1"/>
  <c r="AM905" i="2" s="1"/>
  <c r="AI873" i="2"/>
  <c r="AK873" i="2"/>
  <c r="AL873" i="2"/>
  <c r="AM873" i="2" s="1"/>
  <c r="AK772" i="2"/>
  <c r="AL772" i="2"/>
  <c r="AM772" i="2" s="1"/>
  <c r="AI648" i="2"/>
  <c r="AK648" i="2" s="1"/>
  <c r="AL648" i="2" s="1"/>
  <c r="AM648" i="2" s="1"/>
  <c r="AJ648" i="2"/>
  <c r="AJ1092" i="2"/>
  <c r="AK1092" i="2"/>
  <c r="AJ1045" i="2"/>
  <c r="AK1045" i="2"/>
  <c r="AL1045" i="2" s="1"/>
  <c r="AM1045" i="2" s="1"/>
  <c r="AL1013" i="2"/>
  <c r="AM1013" i="2" s="1"/>
  <c r="AI1009" i="2"/>
  <c r="AK1009" i="2" s="1"/>
  <c r="AL1009" i="2" s="1"/>
  <c r="AM1009" i="2" s="1"/>
  <c r="AJ1009" i="2"/>
  <c r="AL1002" i="2"/>
  <c r="AM1002" i="2" s="1"/>
  <c r="AL977" i="2"/>
  <c r="AM977" i="2" s="1"/>
  <c r="AI962" i="2"/>
  <c r="AK962" i="2" s="1"/>
  <c r="AL962" i="2" s="1"/>
  <c r="AM962" i="2" s="1"/>
  <c r="AJ962" i="2"/>
  <c r="AI946" i="2"/>
  <c r="AJ946" i="2"/>
  <c r="AJ938" i="2"/>
  <c r="AJ917" i="2"/>
  <c r="AK917" i="2"/>
  <c r="AL917" i="2" s="1"/>
  <c r="AM917" i="2" s="1"/>
  <c r="AK856" i="2"/>
  <c r="AL856" i="2"/>
  <c r="AM856" i="2" s="1"/>
  <c r="AI833" i="2"/>
  <c r="AJ833" i="2"/>
  <c r="AK833" i="2"/>
  <c r="AK706" i="2"/>
  <c r="AL706" i="2"/>
  <c r="AM706" i="2" s="1"/>
  <c r="AI706" i="2"/>
  <c r="AK692" i="2"/>
  <c r="AL692" i="2" s="1"/>
  <c r="AM692" i="2" s="1"/>
  <c r="AI541" i="2"/>
  <c r="AL541" i="2"/>
  <c r="AM541" i="2" s="1"/>
  <c r="AJ541" i="2"/>
  <c r="AK541" i="2"/>
  <c r="AI443" i="2"/>
  <c r="AK443" i="2"/>
  <c r="AJ443" i="2"/>
  <c r="AI668" i="2"/>
  <c r="AK668" i="2" s="1"/>
  <c r="AL668" i="2" s="1"/>
  <c r="AM668" i="2" s="1"/>
  <c r="AJ668" i="2"/>
  <c r="AJ559" i="2"/>
  <c r="AK559" i="2"/>
  <c r="AL559" i="2"/>
  <c r="AM559" i="2" s="1"/>
  <c r="AI559" i="2"/>
  <c r="AI491" i="2"/>
  <c r="AJ491" i="2"/>
  <c r="AK491" i="2"/>
  <c r="AL491" i="2"/>
  <c r="AM491" i="2" s="1"/>
  <c r="AK482" i="2"/>
  <c r="AL482" i="2"/>
  <c r="AM482" i="2" s="1"/>
  <c r="AJ462" i="2"/>
  <c r="AK462" i="2"/>
  <c r="AL462" i="2"/>
  <c r="AM462" i="2" s="1"/>
  <c r="AI680" i="2"/>
  <c r="AI604" i="2"/>
  <c r="AK604" i="2" s="1"/>
  <c r="AL604" i="2" s="1"/>
  <c r="AM604" i="2" s="1"/>
  <c r="AJ604" i="2"/>
  <c r="AI528" i="2"/>
  <c r="AL453" i="2"/>
  <c r="AM453" i="2" s="1"/>
  <c r="AJ414" i="2"/>
  <c r="AJ360" i="2"/>
  <c r="AK360" i="2"/>
  <c r="AL360" i="2"/>
  <c r="AM360" i="2" s="1"/>
  <c r="AI360" i="2"/>
  <c r="AJ591" i="2"/>
  <c r="AK591" i="2"/>
  <c r="AL591" i="2"/>
  <c r="AM591" i="2" s="1"/>
  <c r="AL532" i="2"/>
  <c r="AM532" i="2" s="1"/>
  <c r="AI532" i="2"/>
  <c r="AI461" i="2"/>
  <c r="AK461" i="2" s="1"/>
  <c r="AL461" i="2"/>
  <c r="AM461" i="2" s="1"/>
  <c r="AJ434" i="2"/>
  <c r="AK434" i="2"/>
  <c r="AL434" i="2"/>
  <c r="AM434" i="2" s="1"/>
  <c r="AI434" i="2"/>
  <c r="AK879" i="2"/>
  <c r="AL879" i="2" s="1"/>
  <c r="AM879" i="2" s="1"/>
  <c r="AK828" i="2"/>
  <c r="AJ818" i="2"/>
  <c r="AK811" i="2"/>
  <c r="AL811" i="2" s="1"/>
  <c r="AM811" i="2" s="1"/>
  <c r="AK801" i="2"/>
  <c r="AK764" i="2"/>
  <c r="AJ754" i="2"/>
  <c r="AK747" i="2"/>
  <c r="AK737" i="2"/>
  <c r="AK720" i="2"/>
  <c r="AL720" i="2" s="1"/>
  <c r="AM720" i="2" s="1"/>
  <c r="AL705" i="2"/>
  <c r="AM705" i="2" s="1"/>
  <c r="AJ691" i="2"/>
  <c r="AJ687" i="2"/>
  <c r="AK687" i="2"/>
  <c r="AI687" i="2"/>
  <c r="AI683" i="2"/>
  <c r="AK663" i="2"/>
  <c r="AL663" i="2" s="1"/>
  <c r="AM663" i="2" s="1"/>
  <c r="AJ655" i="2"/>
  <c r="AK655" i="2"/>
  <c r="AL655" i="2" s="1"/>
  <c r="AM655" i="2" s="1"/>
  <c r="AK629" i="2"/>
  <c r="AI621" i="2"/>
  <c r="AL621" i="2"/>
  <c r="AM621" i="2" s="1"/>
  <c r="AK612" i="2"/>
  <c r="AK567" i="2"/>
  <c r="AK563" i="2"/>
  <c r="AL563" i="2" s="1"/>
  <c r="AM563" i="2" s="1"/>
  <c r="AJ539" i="2"/>
  <c r="AJ496" i="2"/>
  <c r="AK496" i="2"/>
  <c r="AL496" i="2"/>
  <c r="AM496" i="2" s="1"/>
  <c r="AI418" i="2"/>
  <c r="AJ418" i="2"/>
  <c r="AK418" i="2"/>
  <c r="AL418" i="2"/>
  <c r="AM418" i="2" s="1"/>
  <c r="AK642" i="2"/>
  <c r="AL642" i="2" s="1"/>
  <c r="AM642" i="2" s="1"/>
  <c r="AL581" i="2"/>
  <c r="AM581" i="2" s="1"/>
  <c r="AI581" i="2"/>
  <c r="AJ581" i="2"/>
  <c r="AK581" i="2"/>
  <c r="AI571" i="2"/>
  <c r="AK571" i="2" s="1"/>
  <c r="AL571" i="2" s="1"/>
  <c r="AM571" i="2" s="1"/>
  <c r="AJ527" i="2"/>
  <c r="AK527" i="2"/>
  <c r="AL527" i="2"/>
  <c r="AM527" i="2" s="1"/>
  <c r="AI460" i="2"/>
  <c r="AJ460" i="2"/>
  <c r="AK460" i="2"/>
  <c r="AI427" i="2"/>
  <c r="AK427" i="2"/>
  <c r="AL427" i="2"/>
  <c r="AM427" i="2" s="1"/>
  <c r="AJ599" i="2"/>
  <c r="AI599" i="2"/>
  <c r="AK599" i="2"/>
  <c r="AJ495" i="2"/>
  <c r="AK495" i="2"/>
  <c r="AL495" i="2"/>
  <c r="AM495" i="2" s="1"/>
  <c r="AJ471" i="2"/>
  <c r="AI471" i="2"/>
  <c r="AK471" i="2"/>
  <c r="AL471" i="2"/>
  <c r="AM471" i="2" s="1"/>
  <c r="AK466" i="2"/>
  <c r="AL466" i="2"/>
  <c r="AM466" i="2" s="1"/>
  <c r="AI716" i="2"/>
  <c r="AJ716" i="2"/>
  <c r="AL709" i="2"/>
  <c r="AM709" i="2" s="1"/>
  <c r="AJ671" i="2"/>
  <c r="AK671" i="2"/>
  <c r="AK654" i="2"/>
  <c r="AL654" i="2" s="1"/>
  <c r="AM654" i="2" s="1"/>
  <c r="AI637" i="2"/>
  <c r="AK637" i="2" s="1"/>
  <c r="AL637" i="2" s="1"/>
  <c r="AM637" i="2" s="1"/>
  <c r="AI620" i="2"/>
  <c r="AK620" i="2" s="1"/>
  <c r="AL620" i="2" s="1"/>
  <c r="AM620" i="2" s="1"/>
  <c r="AJ620" i="2"/>
  <c r="AK562" i="2"/>
  <c r="AL562" i="2"/>
  <c r="AM562" i="2" s="1"/>
  <c r="AI557" i="2"/>
  <c r="AL557" i="2"/>
  <c r="AM557" i="2" s="1"/>
  <c r="AL968" i="2"/>
  <c r="AM968" i="2" s="1"/>
  <c r="AL952" i="2"/>
  <c r="AM952" i="2" s="1"/>
  <c r="AL936" i="2"/>
  <c r="AM936" i="2" s="1"/>
  <c r="AL920" i="2"/>
  <c r="AM920" i="2" s="1"/>
  <c r="AL904" i="2"/>
  <c r="AM904" i="2" s="1"/>
  <c r="AJ898" i="2"/>
  <c r="AK895" i="2"/>
  <c r="AL895" i="2" s="1"/>
  <c r="AM895" i="2" s="1"/>
  <c r="AL874" i="2"/>
  <c r="AM874" i="2" s="1"/>
  <c r="AJ871" i="2"/>
  <c r="AL864" i="2"/>
  <c r="AM864" i="2" s="1"/>
  <c r="AJ861" i="2"/>
  <c r="AJ851" i="2"/>
  <c r="AK844" i="2"/>
  <c r="AL837" i="2"/>
  <c r="AM837" i="2" s="1"/>
  <c r="AJ834" i="2"/>
  <c r="AL810" i="2"/>
  <c r="AM810" i="2" s="1"/>
  <c r="AJ807" i="2"/>
  <c r="AL800" i="2"/>
  <c r="AM800" i="2" s="1"/>
  <c r="AJ797" i="2"/>
  <c r="AJ787" i="2"/>
  <c r="AK780" i="2"/>
  <c r="AL773" i="2"/>
  <c r="AM773" i="2" s="1"/>
  <c r="AJ770" i="2"/>
  <c r="AL746" i="2"/>
  <c r="AM746" i="2" s="1"/>
  <c r="AJ743" i="2"/>
  <c r="AL736" i="2"/>
  <c r="AM736" i="2" s="1"/>
  <c r="AJ733" i="2"/>
  <c r="AJ723" i="2"/>
  <c r="AL704" i="2"/>
  <c r="AM704" i="2" s="1"/>
  <c r="AK690" i="2"/>
  <c r="AL690" i="2"/>
  <c r="AM690" i="2" s="1"/>
  <c r="AJ682" i="2"/>
  <c r="AJ675" i="2"/>
  <c r="AL670" i="2"/>
  <c r="AM670" i="2" s="1"/>
  <c r="AK658" i="2"/>
  <c r="AL658" i="2" s="1"/>
  <c r="AM658" i="2" s="1"/>
  <c r="AJ658" i="2"/>
  <c r="AJ645" i="2"/>
  <c r="AJ632" i="2"/>
  <c r="AI611" i="2"/>
  <c r="AK611" i="2" s="1"/>
  <c r="AL611" i="2" s="1"/>
  <c r="AM611" i="2" s="1"/>
  <c r="AJ611" i="2"/>
  <c r="AL580" i="2"/>
  <c r="AM580" i="2" s="1"/>
  <c r="AI580" i="2"/>
  <c r="AJ543" i="2"/>
  <c r="AK543" i="2"/>
  <c r="AL543" i="2"/>
  <c r="AM543" i="2" s="1"/>
  <c r="AI543" i="2"/>
  <c r="AK512" i="2"/>
  <c r="AL512" i="2" s="1"/>
  <c r="AM512" i="2" s="1"/>
  <c r="AI500" i="2"/>
  <c r="AK500" i="2" s="1"/>
  <c r="AL500" i="2" s="1"/>
  <c r="AM500" i="2" s="1"/>
  <c r="AK494" i="2"/>
  <c r="AL485" i="2"/>
  <c r="AM485" i="2" s="1"/>
  <c r="AI485" i="2"/>
  <c r="AK485" i="2" s="1"/>
  <c r="AJ485" i="2"/>
  <c r="AL432" i="2"/>
  <c r="AM432" i="2" s="1"/>
  <c r="AI389" i="2"/>
  <c r="AJ389" i="2"/>
  <c r="AK389" i="2"/>
  <c r="AL389" i="2"/>
  <c r="AM389" i="2" s="1"/>
  <c r="AL857" i="2"/>
  <c r="AM857" i="2" s="1"/>
  <c r="AL847" i="2"/>
  <c r="AM847" i="2" s="1"/>
  <c r="AI844" i="2"/>
  <c r="AL793" i="2"/>
  <c r="AM793" i="2" s="1"/>
  <c r="AI780" i="2"/>
  <c r="AL729" i="2"/>
  <c r="AM729" i="2" s="1"/>
  <c r="AJ708" i="2"/>
  <c r="AL700" i="2"/>
  <c r="AM700" i="2" s="1"/>
  <c r="AK693" i="2"/>
  <c r="AI653" i="2"/>
  <c r="AL653" i="2"/>
  <c r="AM653" i="2" s="1"/>
  <c r="AJ653" i="2"/>
  <c r="AK628" i="2"/>
  <c r="AL628" i="2" s="1"/>
  <c r="AM628" i="2" s="1"/>
  <c r="AK570" i="2"/>
  <c r="AL570" i="2" s="1"/>
  <c r="AM570" i="2" s="1"/>
  <c r="AL517" i="2"/>
  <c r="AM517" i="2" s="1"/>
  <c r="AJ517" i="2"/>
  <c r="AK517" i="2"/>
  <c r="AI512" i="2"/>
  <c r="AL503" i="2"/>
  <c r="AM503" i="2" s="1"/>
  <c r="AI494" i="2"/>
  <c r="AJ437" i="2"/>
  <c r="AK432" i="2"/>
  <c r="AK396" i="2"/>
  <c r="AL396" i="2" s="1"/>
  <c r="AM396" i="2" s="1"/>
  <c r="AL834" i="2"/>
  <c r="AM834" i="2" s="1"/>
  <c r="AL770" i="2"/>
  <c r="AM770" i="2" s="1"/>
  <c r="AI708" i="2"/>
  <c r="AK708" i="2" s="1"/>
  <c r="AL708" i="2" s="1"/>
  <c r="AM708" i="2" s="1"/>
  <c r="AK675" i="2"/>
  <c r="AL675" i="2" s="1"/>
  <c r="AM675" i="2" s="1"/>
  <c r="AJ670" i="2"/>
  <c r="AK670" i="2"/>
  <c r="AK645" i="2"/>
  <c r="AL645" i="2" s="1"/>
  <c r="AM645" i="2" s="1"/>
  <c r="AI636" i="2"/>
  <c r="AK636" i="2" s="1"/>
  <c r="AL636" i="2" s="1"/>
  <c r="AM636" i="2" s="1"/>
  <c r="AJ636" i="2"/>
  <c r="AJ628" i="2"/>
  <c r="AJ615" i="2"/>
  <c r="AI615" i="2"/>
  <c r="AK615" i="2"/>
  <c r="AI588" i="2"/>
  <c r="AJ588" i="2"/>
  <c r="AK588" i="2"/>
  <c r="AJ575" i="2"/>
  <c r="AK575" i="2"/>
  <c r="AL575" i="2"/>
  <c r="AM575" i="2" s="1"/>
  <c r="AJ479" i="2"/>
  <c r="AK479" i="2"/>
  <c r="AL479" i="2"/>
  <c r="AM479" i="2" s="1"/>
  <c r="AI479" i="2"/>
  <c r="AI432" i="2"/>
  <c r="AI700" i="2"/>
  <c r="AJ700" i="2"/>
  <c r="AK674" i="2"/>
  <c r="AL674" i="2"/>
  <c r="AM674" i="2" s="1"/>
  <c r="AI674" i="2"/>
  <c r="AJ674" i="2"/>
  <c r="AI524" i="2"/>
  <c r="AJ524" i="2"/>
  <c r="AK524" i="2"/>
  <c r="AL437" i="2"/>
  <c r="AM437" i="2" s="1"/>
  <c r="AK437" i="2"/>
  <c r="AJ400" i="2"/>
  <c r="AK400" i="2"/>
  <c r="AL400" i="2"/>
  <c r="AM400" i="2" s="1"/>
  <c r="AJ396" i="2"/>
  <c r="AJ295" i="2"/>
  <c r="AK295" i="2"/>
  <c r="AL295" i="2"/>
  <c r="AM295" i="2" s="1"/>
  <c r="AI295" i="2"/>
  <c r="AK783" i="2"/>
  <c r="AI652" i="2"/>
  <c r="AJ652" i="2"/>
  <c r="AK579" i="2"/>
  <c r="AL579" i="2" s="1"/>
  <c r="AM579" i="2" s="1"/>
  <c r="AL516" i="2"/>
  <c r="AM516" i="2" s="1"/>
  <c r="AI516" i="2"/>
  <c r="AK516" i="2" s="1"/>
  <c r="AJ511" i="2"/>
  <c r="AK511" i="2"/>
  <c r="AL511" i="2"/>
  <c r="AM511" i="2" s="1"/>
  <c r="AK499" i="2"/>
  <c r="AL499" i="2" s="1"/>
  <c r="AM499" i="2" s="1"/>
  <c r="AJ464" i="2"/>
  <c r="AI464" i="2"/>
  <c r="AK464" i="2"/>
  <c r="AL464" i="2"/>
  <c r="AM464" i="2" s="1"/>
  <c r="AI445" i="2"/>
  <c r="AL445" i="2"/>
  <c r="AM445" i="2" s="1"/>
  <c r="AK445" i="2"/>
  <c r="AI431" i="2"/>
  <c r="AJ431" i="2"/>
  <c r="AK431" i="2"/>
  <c r="AL431" i="2"/>
  <c r="AM431" i="2" s="1"/>
  <c r="AK722" i="2"/>
  <c r="AL722" i="2"/>
  <c r="AM722" i="2" s="1"/>
  <c r="AK627" i="2"/>
  <c r="AI627" i="2"/>
  <c r="AJ627" i="2"/>
  <c r="AK533" i="2"/>
  <c r="AK483" i="2"/>
  <c r="AL483" i="2" s="1"/>
  <c r="AM483" i="2" s="1"/>
  <c r="AK421" i="2"/>
  <c r="AL421" i="2"/>
  <c r="AM421" i="2" s="1"/>
  <c r="AI421" i="2"/>
  <c r="AJ421" i="2"/>
  <c r="AK395" i="2"/>
  <c r="AL395" i="2" s="1"/>
  <c r="AM395" i="2" s="1"/>
  <c r="AJ395" i="2"/>
  <c r="AL850" i="2"/>
  <c r="AM850" i="2" s="1"/>
  <c r="AL786" i="2"/>
  <c r="AM786" i="2" s="1"/>
  <c r="AL661" i="2"/>
  <c r="AM661" i="2" s="1"/>
  <c r="AJ661" i="2"/>
  <c r="AL597" i="2"/>
  <c r="AM597" i="2" s="1"/>
  <c r="AJ533" i="2"/>
  <c r="AJ482" i="2"/>
  <c r="AI444" i="2"/>
  <c r="AK444" i="2" s="1"/>
  <c r="AL444" i="2" s="1"/>
  <c r="AM444" i="2" s="1"/>
  <c r="AJ444" i="2"/>
  <c r="AK411" i="2"/>
  <c r="AL411" i="2" s="1"/>
  <c r="AM411" i="2" s="1"/>
  <c r="AI411" i="2"/>
  <c r="AJ411" i="2"/>
  <c r="AL436" i="2"/>
  <c r="AM436" i="2" s="1"/>
  <c r="AI436" i="2"/>
  <c r="AK417" i="2"/>
  <c r="AK404" i="2"/>
  <c r="AL404" i="2"/>
  <c r="AM404" i="2" s="1"/>
  <c r="AI394" i="2"/>
  <c r="AK394" i="2" s="1"/>
  <c r="AL394" i="2" s="1"/>
  <c r="AM394" i="2" s="1"/>
  <c r="AJ394" i="2"/>
  <c r="AK387" i="2"/>
  <c r="AK374" i="2"/>
  <c r="AL374" i="2" s="1"/>
  <c r="AM374" i="2" s="1"/>
  <c r="AI373" i="2"/>
  <c r="AJ373" i="2"/>
  <c r="AK373" i="2"/>
  <c r="AL373" i="2"/>
  <c r="AM373" i="2" s="1"/>
  <c r="AL452" i="2"/>
  <c r="AM452" i="2" s="1"/>
  <c r="AI452" i="2"/>
  <c r="AK408" i="2"/>
  <c r="AI408" i="2"/>
  <c r="AJ408" i="2"/>
  <c r="AL408" i="2"/>
  <c r="AM408" i="2" s="1"/>
  <c r="AL403" i="2"/>
  <c r="AM403" i="2" s="1"/>
  <c r="AI403" i="2"/>
  <c r="AJ368" i="2"/>
  <c r="AK368" i="2"/>
  <c r="AI352" i="2"/>
  <c r="AJ352" i="2"/>
  <c r="AK352" i="2"/>
  <c r="AL352" i="2"/>
  <c r="AM352" i="2" s="1"/>
  <c r="AJ639" i="2"/>
  <c r="AK639" i="2"/>
  <c r="AL590" i="2"/>
  <c r="AM590" i="2" s="1"/>
  <c r="AK586" i="2"/>
  <c r="AL586" i="2" s="1"/>
  <c r="AM586" i="2" s="1"/>
  <c r="AK565" i="2"/>
  <c r="AL565" i="2" s="1"/>
  <c r="AM565" i="2" s="1"/>
  <c r="AI556" i="2"/>
  <c r="AJ556" i="2"/>
  <c r="AK556" i="2"/>
  <c r="AL556" i="2" s="1"/>
  <c r="AM556" i="2" s="1"/>
  <c r="AK498" i="2"/>
  <c r="AL498" i="2"/>
  <c r="AM498" i="2" s="1"/>
  <c r="AI476" i="2"/>
  <c r="AK476" i="2" s="1"/>
  <c r="AL476" i="2" s="1"/>
  <c r="AM476" i="2" s="1"/>
  <c r="AJ476" i="2"/>
  <c r="AL455" i="2"/>
  <c r="AM455" i="2" s="1"/>
  <c r="AK378" i="2"/>
  <c r="AL378" i="2"/>
  <c r="AM378" i="2" s="1"/>
  <c r="AI357" i="2"/>
  <c r="AJ357" i="2"/>
  <c r="AK357" i="2"/>
  <c r="AL357" i="2"/>
  <c r="AM357" i="2" s="1"/>
  <c r="AJ312" i="2"/>
  <c r="AK312" i="2"/>
  <c r="AL312" i="2"/>
  <c r="AM312" i="2" s="1"/>
  <c r="AJ623" i="2"/>
  <c r="AK623" i="2"/>
  <c r="AJ607" i="2"/>
  <c r="AK607" i="2"/>
  <c r="AK595" i="2"/>
  <c r="AL595" i="2" s="1"/>
  <c r="AM595" i="2" s="1"/>
  <c r="AK590" i="2"/>
  <c r="AK578" i="2"/>
  <c r="AL578" i="2"/>
  <c r="AM578" i="2" s="1"/>
  <c r="AL555" i="2"/>
  <c r="AM555" i="2" s="1"/>
  <c r="AI548" i="2"/>
  <c r="AK548" i="2" s="1"/>
  <c r="AL548" i="2" s="1"/>
  <c r="AM548" i="2" s="1"/>
  <c r="AK531" i="2"/>
  <c r="AL531" i="2" s="1"/>
  <c r="AM531" i="2" s="1"/>
  <c r="AK526" i="2"/>
  <c r="AL526" i="2" s="1"/>
  <c r="AM526" i="2" s="1"/>
  <c r="AI493" i="2"/>
  <c r="AL493" i="2"/>
  <c r="AM493" i="2" s="1"/>
  <c r="AL475" i="2"/>
  <c r="AM475" i="2" s="1"/>
  <c r="AK455" i="2"/>
  <c r="AJ447" i="2"/>
  <c r="AK447" i="2"/>
  <c r="AL447" i="2"/>
  <c r="AM447" i="2" s="1"/>
  <c r="AI416" i="2"/>
  <c r="AL416" i="2"/>
  <c r="AM416" i="2" s="1"/>
  <c r="AK407" i="2"/>
  <c r="AJ392" i="2"/>
  <c r="AK392" i="2"/>
  <c r="AL392" i="2"/>
  <c r="AM392" i="2" s="1"/>
  <c r="AI392" i="2"/>
  <c r="AK363" i="2"/>
  <c r="AL363" i="2"/>
  <c r="AM363" i="2" s="1"/>
  <c r="AI363" i="2"/>
  <c r="AJ363" i="2"/>
  <c r="AI573" i="2"/>
  <c r="AK573" i="2" s="1"/>
  <c r="AL573" i="2" s="1"/>
  <c r="AM573" i="2" s="1"/>
  <c r="AI492" i="2"/>
  <c r="AJ492" i="2"/>
  <c r="AK492" i="2"/>
  <c r="AL377" i="2"/>
  <c r="AM377" i="2" s="1"/>
  <c r="AI377" i="2"/>
  <c r="AK594" i="2"/>
  <c r="AL594" i="2"/>
  <c r="AM594" i="2" s="1"/>
  <c r="AK530" i="2"/>
  <c r="AL530" i="2"/>
  <c r="AM530" i="2" s="1"/>
  <c r="AI509" i="2"/>
  <c r="AL509" i="2"/>
  <c r="AM509" i="2" s="1"/>
  <c r="AJ463" i="2"/>
  <c r="AK463" i="2"/>
  <c r="AL463" i="2"/>
  <c r="AM463" i="2" s="1"/>
  <c r="AI401" i="2"/>
  <c r="AJ401" i="2"/>
  <c r="AK401" i="2"/>
  <c r="AL401" i="2"/>
  <c r="AM401" i="2" s="1"/>
  <c r="AJ391" i="2"/>
  <c r="AK391" i="2"/>
  <c r="AK626" i="2"/>
  <c r="AL626" i="2"/>
  <c r="AM626" i="2" s="1"/>
  <c r="AK618" i="2"/>
  <c r="AL618" i="2" s="1"/>
  <c r="AM618" i="2" s="1"/>
  <c r="AK610" i="2"/>
  <c r="AL610" i="2"/>
  <c r="AM610" i="2" s="1"/>
  <c r="AI572" i="2"/>
  <c r="AJ572" i="2"/>
  <c r="AK572" i="2"/>
  <c r="AK547" i="2"/>
  <c r="AL547" i="2" s="1"/>
  <c r="AM547" i="2" s="1"/>
  <c r="AI484" i="2"/>
  <c r="AK484" i="2" s="1"/>
  <c r="AL484" i="2" s="1"/>
  <c r="AM484" i="2" s="1"/>
  <c r="AI420" i="2"/>
  <c r="AK420" i="2" s="1"/>
  <c r="AL420" i="2" s="1"/>
  <c r="AM420" i="2" s="1"/>
  <c r="AI390" i="2"/>
  <c r="AJ390" i="2"/>
  <c r="AK390" i="2"/>
  <c r="AL390" i="2"/>
  <c r="AM390" i="2" s="1"/>
  <c r="AI278" i="2"/>
  <c r="AK278" i="2" s="1"/>
  <c r="AL278" i="2" s="1"/>
  <c r="AM278" i="2" s="1"/>
  <c r="AJ278" i="2"/>
  <c r="AJ719" i="2"/>
  <c r="AK719" i="2"/>
  <c r="AL677" i="2"/>
  <c r="AM677" i="2" s="1"/>
  <c r="AI669" i="2"/>
  <c r="AL669" i="2"/>
  <c r="AM669" i="2" s="1"/>
  <c r="AI589" i="2"/>
  <c r="AL589" i="2"/>
  <c r="AM589" i="2" s="1"/>
  <c r="AL564" i="2"/>
  <c r="AM564" i="2" s="1"/>
  <c r="AI564" i="2"/>
  <c r="AI525" i="2"/>
  <c r="AK525" i="2" s="1"/>
  <c r="AL525" i="2" s="1"/>
  <c r="AM525" i="2" s="1"/>
  <c r="AI508" i="2"/>
  <c r="AJ508" i="2"/>
  <c r="AK508" i="2"/>
  <c r="AK450" i="2"/>
  <c r="AL450" i="2"/>
  <c r="AM450" i="2" s="1"/>
  <c r="AI406" i="2"/>
  <c r="AK406" i="2" s="1"/>
  <c r="AL406" i="2"/>
  <c r="AM406" i="2" s="1"/>
  <c r="AI277" i="2"/>
  <c r="AJ277" i="2"/>
  <c r="AK277" i="2"/>
  <c r="AL277" i="2" s="1"/>
  <c r="AM277" i="2" s="1"/>
  <c r="AK372" i="2"/>
  <c r="AL372" i="2" s="1"/>
  <c r="AM372" i="2" s="1"/>
  <c r="AI345" i="2"/>
  <c r="AI340" i="2"/>
  <c r="AJ340" i="2"/>
  <c r="AI276" i="2"/>
  <c r="AJ276" i="2"/>
  <c r="AK276" i="2"/>
  <c r="AL276" i="2"/>
  <c r="AM276" i="2" s="1"/>
  <c r="AJ263" i="2"/>
  <c r="AK263" i="2"/>
  <c r="AL263" i="2" s="1"/>
  <c r="AM263" i="2" s="1"/>
  <c r="AL221" i="2"/>
  <c r="AM221" i="2" s="1"/>
  <c r="AI221" i="2"/>
  <c r="AI196" i="2"/>
  <c r="AJ196" i="2"/>
  <c r="AK196" i="2"/>
  <c r="AL196" i="2"/>
  <c r="AM196" i="2" s="1"/>
  <c r="AJ183" i="2"/>
  <c r="AK183" i="2"/>
  <c r="AL183" i="2"/>
  <c r="AM183" i="2" s="1"/>
  <c r="AJ135" i="2"/>
  <c r="AK135" i="2"/>
  <c r="AL135" i="2"/>
  <c r="AM135" i="2" s="1"/>
  <c r="AL93" i="2"/>
  <c r="AM93" i="2" s="1"/>
  <c r="AI93" i="2"/>
  <c r="AI356" i="2"/>
  <c r="AJ356" i="2"/>
  <c r="AL349" i="2"/>
  <c r="AM349" i="2" s="1"/>
  <c r="AJ311" i="2"/>
  <c r="AK311" i="2"/>
  <c r="AL311" i="2"/>
  <c r="AM311" i="2" s="1"/>
  <c r="AK282" i="2"/>
  <c r="AL282" i="2"/>
  <c r="AM282" i="2" s="1"/>
  <c r="AL275" i="2"/>
  <c r="AM275" i="2" s="1"/>
  <c r="AK243" i="2"/>
  <c r="AL243" i="2" s="1"/>
  <c r="AM243" i="2" s="1"/>
  <c r="AL173" i="2"/>
  <c r="AM173" i="2" s="1"/>
  <c r="AI173" i="2"/>
  <c r="AI148" i="2"/>
  <c r="AJ148" i="2"/>
  <c r="AK148" i="2"/>
  <c r="AL148" i="2"/>
  <c r="AM148" i="2" s="1"/>
  <c r="AL365" i="2"/>
  <c r="AM365" i="2" s="1"/>
  <c r="AK339" i="2"/>
  <c r="AL339" i="2" s="1"/>
  <c r="AM339" i="2" s="1"/>
  <c r="AJ328" i="2"/>
  <c r="AK328" i="2"/>
  <c r="AL328" i="2"/>
  <c r="AM328" i="2" s="1"/>
  <c r="AJ275" i="2"/>
  <c r="AK224" i="2"/>
  <c r="AI68" i="2"/>
  <c r="AJ68" i="2"/>
  <c r="AK68" i="2"/>
  <c r="AL68" i="2"/>
  <c r="AM68" i="2" s="1"/>
  <c r="AJ376" i="2"/>
  <c r="AK376" i="2"/>
  <c r="AL376" i="2"/>
  <c r="AM376" i="2" s="1"/>
  <c r="AJ344" i="2"/>
  <c r="AK344" i="2"/>
  <c r="AL344" i="2"/>
  <c r="AM344" i="2" s="1"/>
  <c r="AI275" i="2"/>
  <c r="AL253" i="2"/>
  <c r="AM253" i="2" s="1"/>
  <c r="AI253" i="2"/>
  <c r="AI228" i="2"/>
  <c r="AJ228" i="2"/>
  <c r="AK228" i="2"/>
  <c r="AL228" i="2"/>
  <c r="AM228" i="2" s="1"/>
  <c r="AI224" i="2"/>
  <c r="AI195" i="2"/>
  <c r="AK195" i="2"/>
  <c r="AL125" i="2"/>
  <c r="AM125" i="2" s="1"/>
  <c r="AI125" i="2"/>
  <c r="AJ327" i="2"/>
  <c r="AK327" i="2"/>
  <c r="AL327" i="2"/>
  <c r="AM327" i="2" s="1"/>
  <c r="AI293" i="2"/>
  <c r="AJ293" i="2"/>
  <c r="AK293" i="2"/>
  <c r="AL293" i="2"/>
  <c r="AM293" i="2" s="1"/>
  <c r="AJ215" i="2"/>
  <c r="AK215" i="2"/>
  <c r="AL215" i="2" s="1"/>
  <c r="AM215" i="2" s="1"/>
  <c r="AJ167" i="2"/>
  <c r="AK167" i="2"/>
  <c r="AL167" i="2"/>
  <c r="AM167" i="2" s="1"/>
  <c r="AI100" i="2"/>
  <c r="AJ100" i="2"/>
  <c r="AK100" i="2"/>
  <c r="AL100" i="2"/>
  <c r="AM100" i="2" s="1"/>
  <c r="AJ87" i="2"/>
  <c r="AK87" i="2"/>
  <c r="AL87" i="2"/>
  <c r="AM87" i="2" s="1"/>
  <c r="AK315" i="2"/>
  <c r="AL315" i="2" s="1"/>
  <c r="AM315" i="2" s="1"/>
  <c r="AK298" i="2"/>
  <c r="AL298" i="2"/>
  <c r="AM298" i="2" s="1"/>
  <c r="AI261" i="2"/>
  <c r="AK261" i="2" s="1"/>
  <c r="AL261" i="2" s="1"/>
  <c r="AM261" i="2" s="1"/>
  <c r="AJ261" i="2"/>
  <c r="AK428" i="2"/>
  <c r="AJ343" i="2"/>
  <c r="AK343" i="2"/>
  <c r="AL343" i="2" s="1"/>
  <c r="AM343" i="2" s="1"/>
  <c r="AK326" i="2"/>
  <c r="AI292" i="2"/>
  <c r="AJ292" i="2"/>
  <c r="AK292" i="2"/>
  <c r="AK288" i="2"/>
  <c r="AL285" i="2"/>
  <c r="AM285" i="2" s="1"/>
  <c r="AI260" i="2"/>
  <c r="AJ260" i="2"/>
  <c r="AK260" i="2"/>
  <c r="AL260" i="2"/>
  <c r="AM260" i="2" s="1"/>
  <c r="AL205" i="2"/>
  <c r="AM205" i="2" s="1"/>
  <c r="AI205" i="2"/>
  <c r="AK205" i="2" s="1"/>
  <c r="AL157" i="2"/>
  <c r="AM157" i="2" s="1"/>
  <c r="AI157" i="2"/>
  <c r="AI132" i="2"/>
  <c r="AJ132" i="2"/>
  <c r="AK132" i="2"/>
  <c r="AL132" i="2" s="1"/>
  <c r="AM132" i="2" s="1"/>
  <c r="AJ119" i="2"/>
  <c r="AK119" i="2"/>
  <c r="AL119" i="2"/>
  <c r="AM119" i="2" s="1"/>
  <c r="AJ428" i="2"/>
  <c r="AI405" i="2"/>
  <c r="AJ405" i="2"/>
  <c r="AJ359" i="2"/>
  <c r="AK359" i="2"/>
  <c r="AJ347" i="2"/>
  <c r="AL342" i="2"/>
  <c r="AM342" i="2" s="1"/>
  <c r="AJ326" i="2"/>
  <c r="AK301" i="2"/>
  <c r="AJ288" i="2"/>
  <c r="AK266" i="2"/>
  <c r="AJ247" i="2"/>
  <c r="AK247" i="2"/>
  <c r="AL247" i="2"/>
  <c r="AM247" i="2" s="1"/>
  <c r="AI180" i="2"/>
  <c r="AJ180" i="2"/>
  <c r="AK180" i="2"/>
  <c r="AL180" i="2"/>
  <c r="AM180" i="2" s="1"/>
  <c r="AK138" i="2"/>
  <c r="AK109" i="2"/>
  <c r="AL77" i="2"/>
  <c r="AM77" i="2" s="1"/>
  <c r="AI77" i="2"/>
  <c r="AL398" i="2"/>
  <c r="AM398" i="2" s="1"/>
  <c r="AK379" i="2"/>
  <c r="AL379" i="2"/>
  <c r="AM379" i="2" s="1"/>
  <c r="AL358" i="2"/>
  <c r="AM358" i="2" s="1"/>
  <c r="AK342" i="2"/>
  <c r="AK331" i="2"/>
  <c r="AK314" i="2"/>
  <c r="AL314" i="2"/>
  <c r="AM314" i="2" s="1"/>
  <c r="AI309" i="2"/>
  <c r="AJ309" i="2"/>
  <c r="AK309" i="2"/>
  <c r="AL309" i="2" s="1"/>
  <c r="AM309" i="2" s="1"/>
  <c r="AJ301" i="2"/>
  <c r="AK291" i="2"/>
  <c r="AL291" i="2" s="1"/>
  <c r="AM291" i="2" s="1"/>
  <c r="AJ259" i="2"/>
  <c r="AL237" i="2"/>
  <c r="AM237" i="2" s="1"/>
  <c r="AI237" i="2"/>
  <c r="AK347" i="2"/>
  <c r="AL347" i="2"/>
  <c r="AM347" i="2" s="1"/>
  <c r="AI301" i="2"/>
  <c r="AL240" i="2"/>
  <c r="AM240" i="2" s="1"/>
  <c r="AL109" i="2"/>
  <c r="AM109" i="2" s="1"/>
  <c r="AI109" i="2"/>
  <c r="AI308" i="2"/>
  <c r="AJ308" i="2"/>
  <c r="AK308" i="2"/>
  <c r="AL308" i="2" s="1"/>
  <c r="AM308" i="2" s="1"/>
  <c r="AJ279" i="2"/>
  <c r="AK279" i="2"/>
  <c r="AL279" i="2"/>
  <c r="AM279" i="2" s="1"/>
  <c r="AK259" i="2"/>
  <c r="AL259" i="2" s="1"/>
  <c r="AM259" i="2" s="1"/>
  <c r="AI212" i="2"/>
  <c r="AJ212" i="2"/>
  <c r="AK212" i="2"/>
  <c r="AL212" i="2"/>
  <c r="AM212" i="2" s="1"/>
  <c r="AJ199" i="2"/>
  <c r="AK199" i="2"/>
  <c r="AL199" i="2" s="1"/>
  <c r="AM199" i="2" s="1"/>
  <c r="AI164" i="2"/>
  <c r="AJ164" i="2"/>
  <c r="AK164" i="2"/>
  <c r="AL164" i="2"/>
  <c r="AM164" i="2" s="1"/>
  <c r="AJ151" i="2"/>
  <c r="AK151" i="2"/>
  <c r="AL151" i="2"/>
  <c r="AM151" i="2" s="1"/>
  <c r="AK330" i="2"/>
  <c r="AL330" i="2" s="1"/>
  <c r="AM330" i="2" s="1"/>
  <c r="AI325" i="2"/>
  <c r="AK325" i="2" s="1"/>
  <c r="AL325" i="2" s="1"/>
  <c r="AM325" i="2" s="1"/>
  <c r="AJ325" i="2"/>
  <c r="AI84" i="2"/>
  <c r="AJ84" i="2"/>
  <c r="AK84" i="2"/>
  <c r="AL84" i="2"/>
  <c r="AM84" i="2" s="1"/>
  <c r="AJ71" i="2"/>
  <c r="AK71" i="2"/>
  <c r="AL71" i="2" s="1"/>
  <c r="AM71" i="2" s="1"/>
  <c r="AK346" i="2"/>
  <c r="AL346" i="2" s="1"/>
  <c r="AM346" i="2" s="1"/>
  <c r="AL334" i="2"/>
  <c r="AM334" i="2" s="1"/>
  <c r="AJ296" i="2"/>
  <c r="AK296" i="2"/>
  <c r="AL296" i="2" s="1"/>
  <c r="AM296" i="2" s="1"/>
  <c r="AL269" i="2"/>
  <c r="AM269" i="2" s="1"/>
  <c r="AI269" i="2"/>
  <c r="AJ231" i="2"/>
  <c r="AK231" i="2"/>
  <c r="AL231" i="2"/>
  <c r="AM231" i="2" s="1"/>
  <c r="AL189" i="2"/>
  <c r="AM189" i="2" s="1"/>
  <c r="AI189" i="2"/>
  <c r="AK189" i="2" s="1"/>
  <c r="AI116" i="2"/>
  <c r="AJ116" i="2"/>
  <c r="AK116" i="2"/>
  <c r="AL116" i="2"/>
  <c r="AM116" i="2" s="1"/>
  <c r="AL388" i="2"/>
  <c r="AM388" i="2" s="1"/>
  <c r="AK381" i="2"/>
  <c r="AK362" i="2"/>
  <c r="AL362" i="2"/>
  <c r="AM362" i="2" s="1"/>
  <c r="AL350" i="2"/>
  <c r="AM350" i="2" s="1"/>
  <c r="AI341" i="2"/>
  <c r="AJ341" i="2"/>
  <c r="AK341" i="2"/>
  <c r="AK333" i="2"/>
  <c r="AL333" i="2" s="1"/>
  <c r="AM333" i="2" s="1"/>
  <c r="AI324" i="2"/>
  <c r="AJ324" i="2"/>
  <c r="AK324" i="2"/>
  <c r="AL272" i="2"/>
  <c r="AM272" i="2" s="1"/>
  <c r="AI244" i="2"/>
  <c r="AJ244" i="2"/>
  <c r="AK244" i="2"/>
  <c r="AL244" i="2"/>
  <c r="AM244" i="2" s="1"/>
  <c r="AI211" i="2"/>
  <c r="AK211" i="2" s="1"/>
  <c r="AL211" i="2" s="1"/>
  <c r="AM211" i="2" s="1"/>
  <c r="AL141" i="2"/>
  <c r="AM141" i="2" s="1"/>
  <c r="AI141" i="2"/>
  <c r="AJ103" i="2"/>
  <c r="AK103" i="2"/>
  <c r="AL103" i="2"/>
  <c r="AM103" i="2" s="1"/>
  <c r="AK179" i="2"/>
  <c r="AK163" i="2"/>
  <c r="AL163" i="2" s="1"/>
  <c r="AM163" i="2" s="1"/>
  <c r="AK147" i="2"/>
  <c r="AL147" i="2" s="1"/>
  <c r="AM147" i="2" s="1"/>
  <c r="AK131" i="2"/>
  <c r="AL131" i="2" s="1"/>
  <c r="AM131" i="2" s="1"/>
  <c r="AK115" i="2"/>
  <c r="AL115" i="2" s="1"/>
  <c r="AM115" i="2" s="1"/>
  <c r="AK99" i="2"/>
  <c r="AK83" i="2"/>
  <c r="AK67" i="2"/>
  <c r="AL245" i="2"/>
  <c r="AM245" i="2" s="1"/>
  <c r="AL197" i="2"/>
  <c r="AM197" i="2" s="1"/>
  <c r="AL181" i="2"/>
  <c r="AM181" i="2" s="1"/>
  <c r="AL165" i="2"/>
  <c r="AM165" i="2" s="1"/>
  <c r="AL149" i="2"/>
  <c r="AM149" i="2" s="1"/>
  <c r="AL133" i="2"/>
  <c r="AM133" i="2" s="1"/>
  <c r="AL117" i="2"/>
  <c r="AM117" i="2" s="1"/>
  <c r="AL101" i="2"/>
  <c r="AM101" i="2" s="1"/>
  <c r="AL85" i="2"/>
  <c r="AM85" i="2" s="1"/>
  <c r="AL69" i="2"/>
  <c r="AM69" i="2" s="1"/>
  <c r="AL280" i="2"/>
  <c r="AM280" i="2" s="1"/>
  <c r="AL248" i="2"/>
  <c r="AM248" i="2" s="1"/>
  <c r="AK245" i="2"/>
  <c r="AK229" i="2"/>
  <c r="AL229" i="2" s="1"/>
  <c r="AM229" i="2" s="1"/>
  <c r="AK213" i="2"/>
  <c r="AL213" i="2" s="1"/>
  <c r="AM213" i="2" s="1"/>
  <c r="AL200" i="2"/>
  <c r="AM200" i="2" s="1"/>
  <c r="AK197" i="2"/>
  <c r="AL184" i="2"/>
  <c r="AM184" i="2" s="1"/>
  <c r="AK181" i="2"/>
  <c r="AL168" i="2"/>
  <c r="AM168" i="2" s="1"/>
  <c r="AK165" i="2"/>
  <c r="AL152" i="2"/>
  <c r="AM152" i="2" s="1"/>
  <c r="AK149" i="2"/>
  <c r="AL136" i="2"/>
  <c r="AM136" i="2" s="1"/>
  <c r="AK133" i="2"/>
  <c r="AL120" i="2"/>
  <c r="AM120" i="2" s="1"/>
  <c r="AK117" i="2"/>
  <c r="AK101" i="2"/>
  <c r="AL88" i="2"/>
  <c r="AM88" i="2" s="1"/>
  <c r="AK85" i="2"/>
  <c r="AL72" i="2"/>
  <c r="AM72" i="2" s="1"/>
  <c r="AK69" i="2"/>
  <c r="AJ66" i="2"/>
  <c r="AL331" i="2"/>
  <c r="AM331" i="2" s="1"/>
  <c r="AL299" i="2"/>
  <c r="AM299" i="2" s="1"/>
  <c r="AL283" i="2"/>
  <c r="AM283" i="2" s="1"/>
  <c r="AK280" i="2"/>
  <c r="AL267" i="2"/>
  <c r="AM267" i="2" s="1"/>
  <c r="AK264" i="2"/>
  <c r="AL264" i="2" s="1"/>
  <c r="AM264" i="2" s="1"/>
  <c r="AL251" i="2"/>
  <c r="AM251" i="2" s="1"/>
  <c r="AK248" i="2"/>
  <c r="AJ245" i="2"/>
  <c r="AL235" i="2"/>
  <c r="AM235" i="2" s="1"/>
  <c r="AK232" i="2"/>
  <c r="AL232" i="2" s="1"/>
  <c r="AM232" i="2" s="1"/>
  <c r="AJ229" i="2"/>
  <c r="AL219" i="2"/>
  <c r="AM219" i="2" s="1"/>
  <c r="AK216" i="2"/>
  <c r="AL216" i="2" s="1"/>
  <c r="AM216" i="2" s="1"/>
  <c r="AJ213" i="2"/>
  <c r="AL203" i="2"/>
  <c r="AM203" i="2" s="1"/>
  <c r="AK200" i="2"/>
  <c r="AJ197" i="2"/>
  <c r="AL187" i="2"/>
  <c r="AM187" i="2" s="1"/>
  <c r="AK184" i="2"/>
  <c r="AJ181" i="2"/>
  <c r="AL171" i="2"/>
  <c r="AM171" i="2" s="1"/>
  <c r="AK168" i="2"/>
  <c r="AJ165" i="2"/>
  <c r="AL155" i="2"/>
  <c r="AM155" i="2" s="1"/>
  <c r="AK152" i="2"/>
  <c r="AJ149" i="2"/>
  <c r="AL139" i="2"/>
  <c r="AM139" i="2" s="1"/>
  <c r="AK136" i="2"/>
  <c r="AJ133" i="2"/>
  <c r="AL123" i="2"/>
  <c r="AM123" i="2" s="1"/>
  <c r="AK120" i="2"/>
  <c r="AJ117" i="2"/>
  <c r="AL107" i="2"/>
  <c r="AM107" i="2" s="1"/>
  <c r="AK104" i="2"/>
  <c r="AL104" i="2" s="1"/>
  <c r="AM104" i="2" s="1"/>
  <c r="AJ101" i="2"/>
  <c r="AL91" i="2"/>
  <c r="AM91" i="2" s="1"/>
  <c r="AK88" i="2"/>
  <c r="AJ85" i="2"/>
  <c r="AL75" i="2"/>
  <c r="AM75" i="2" s="1"/>
  <c r="AK72" i="2"/>
  <c r="AJ69" i="2"/>
  <c r="AL266" i="2"/>
  <c r="AM266" i="2" s="1"/>
  <c r="AL250" i="2"/>
  <c r="AM250" i="2" s="1"/>
  <c r="AL234" i="2"/>
  <c r="AM234" i="2" s="1"/>
  <c r="AL218" i="2"/>
  <c r="AM218" i="2" s="1"/>
  <c r="AL202" i="2"/>
  <c r="AM202" i="2" s="1"/>
  <c r="AL186" i="2"/>
  <c r="AM186" i="2" s="1"/>
  <c r="AL170" i="2"/>
  <c r="AM170" i="2" s="1"/>
  <c r="AL154" i="2"/>
  <c r="AM154" i="2" s="1"/>
  <c r="AL138" i="2"/>
  <c r="AM138" i="2" s="1"/>
  <c r="AL122" i="2"/>
  <c r="AM122" i="2" s="1"/>
  <c r="AL106" i="2"/>
  <c r="AM106" i="2" s="1"/>
  <c r="AL90" i="2"/>
  <c r="AM90" i="2" s="1"/>
  <c r="AL74" i="2"/>
  <c r="AM74" i="2" s="1"/>
  <c r="AL60" i="2"/>
  <c r="AK60" i="2"/>
  <c r="AK63" i="2"/>
  <c r="AL63" i="2" s="1"/>
  <c r="AJ60" i="2"/>
  <c r="AJ63" i="2"/>
  <c r="AL62" i="2"/>
  <c r="AK62" i="2"/>
  <c r="AJ62" i="2"/>
  <c r="AG3522" i="2"/>
  <c r="AG3466" i="2"/>
  <c r="AE3556" i="2"/>
  <c r="AF3556" i="2" s="1"/>
  <c r="AG3512" i="2"/>
  <c r="AE3278" i="2"/>
  <c r="AF3278" i="2" s="1"/>
  <c r="AG3541" i="2"/>
  <c r="AG3359" i="2"/>
  <c r="AE3309" i="2"/>
  <c r="AF3553" i="2"/>
  <c r="AG3497" i="2"/>
  <c r="AG3428" i="2"/>
  <c r="AE3412" i="2"/>
  <c r="AF3412" i="2" s="1"/>
  <c r="AG3381" i="2"/>
  <c r="AG3309" i="2"/>
  <c r="AC3286" i="2"/>
  <c r="AD3286" i="2"/>
  <c r="AG3286" i="2" s="1"/>
  <c r="AE3271" i="2"/>
  <c r="AD3271" i="2"/>
  <c r="AG3271" i="2" s="1"/>
  <c r="AD3226" i="2"/>
  <c r="AE3553" i="2"/>
  <c r="AC3548" i="2"/>
  <c r="AC3543" i="2"/>
  <c r="AE3543" i="2" s="1"/>
  <c r="AF3543" i="2" s="1"/>
  <c r="AC3535" i="2"/>
  <c r="AD3532" i="2"/>
  <c r="AG3532" i="2" s="1"/>
  <c r="AD3527" i="2"/>
  <c r="AD3519" i="2"/>
  <c r="AG3519" i="2" s="1"/>
  <c r="AE3511" i="2"/>
  <c r="AF3511" i="2" s="1"/>
  <c r="AC3503" i="2"/>
  <c r="AC3500" i="2"/>
  <c r="AE3492" i="2"/>
  <c r="AF3492" i="2" s="1"/>
  <c r="AE3486" i="2"/>
  <c r="AF3483" i="2"/>
  <c r="AC3478" i="2"/>
  <c r="AF3475" i="2"/>
  <c r="AD3456" i="2"/>
  <c r="AG3456" i="2" s="1"/>
  <c r="AE3442" i="2"/>
  <c r="AF3442" i="2" s="1"/>
  <c r="AE3431" i="2"/>
  <c r="AF3431" i="2" s="1"/>
  <c r="AE3423" i="2"/>
  <c r="AF3423" i="2" s="1"/>
  <c r="AE3420" i="2"/>
  <c r="AF3420" i="2" s="1"/>
  <c r="AD3417" i="2"/>
  <c r="AD3398" i="2"/>
  <c r="AE3395" i="2"/>
  <c r="AF3395" i="2" s="1"/>
  <c r="AD3384" i="2"/>
  <c r="AG3384" i="2" s="1"/>
  <c r="AC3373" i="2"/>
  <c r="AE3373" i="2" s="1"/>
  <c r="AC3362" i="2"/>
  <c r="AD3359" i="2"/>
  <c r="AD3356" i="2"/>
  <c r="AE3334" i="2"/>
  <c r="AC3323" i="2"/>
  <c r="AC3315" i="2"/>
  <c r="AE3292" i="2"/>
  <c r="AF3292" i="2" s="1"/>
  <c r="AC3283" i="2"/>
  <c r="AE3283" i="2" s="1"/>
  <c r="AE3280" i="2"/>
  <c r="AF3280" i="2" s="1"/>
  <c r="AG3248" i="2"/>
  <c r="AC3237" i="2"/>
  <c r="AE3237" i="2" s="1"/>
  <c r="AF3237" i="2" s="1"/>
  <c r="AC2884" i="2"/>
  <c r="AE2884" i="2" s="1"/>
  <c r="AD2884" i="2"/>
  <c r="AG2884" i="2"/>
  <c r="AF3381" i="2"/>
  <c r="AD3553" i="2"/>
  <c r="AC3527" i="2"/>
  <c r="AE3527" i="2" s="1"/>
  <c r="AF3527" i="2" s="1"/>
  <c r="AC3519" i="2"/>
  <c r="AD3516" i="2"/>
  <c r="AD3497" i="2"/>
  <c r="AD3486" i="2"/>
  <c r="AE3483" i="2"/>
  <c r="AG3483" i="2" s="1"/>
  <c r="AE3475" i="2"/>
  <c r="AG3475" i="2" s="1"/>
  <c r="AD3464" i="2"/>
  <c r="AD3459" i="2"/>
  <c r="AC3456" i="2"/>
  <c r="AF3450" i="2"/>
  <c r="AF3439" i="2"/>
  <c r="AF3436" i="2"/>
  <c r="AD3428" i="2"/>
  <c r="AC3417" i="2"/>
  <c r="AE3417" i="2" s="1"/>
  <c r="AF3417" i="2" s="1"/>
  <c r="AC3406" i="2"/>
  <c r="AE3406" i="2" s="1"/>
  <c r="AC3403" i="2"/>
  <c r="AE3403" i="2" s="1"/>
  <c r="AF3403" i="2" s="1"/>
  <c r="AD3392" i="2"/>
  <c r="AE3389" i="2"/>
  <c r="AG3389" i="2" s="1"/>
  <c r="AC3384" i="2"/>
  <c r="AD3381" i="2"/>
  <c r="AF3367" i="2"/>
  <c r="AC3359" i="2"/>
  <c r="AE3342" i="2"/>
  <c r="AF3342" i="2" s="1"/>
  <c r="AE3320" i="2"/>
  <c r="AG3320" i="2" s="1"/>
  <c r="AF3306" i="2"/>
  <c r="AD3295" i="2"/>
  <c r="AE3295" i="2"/>
  <c r="AF3295" i="2" s="1"/>
  <c r="AC3244" i="2"/>
  <c r="AE3244" i="2" s="1"/>
  <c r="AF3244" i="2" s="1"/>
  <c r="AD3241" i="2"/>
  <c r="AG3241" i="2" s="1"/>
  <c r="AC3241" i="2"/>
  <c r="AE3233" i="2"/>
  <c r="AG3233" i="2" s="1"/>
  <c r="AF3233" i="2"/>
  <c r="AE3218" i="2"/>
  <c r="AC3218" i="2"/>
  <c r="AD3218" i="2"/>
  <c r="AG3218" i="2" s="1"/>
  <c r="AF3218" i="2"/>
  <c r="AG3103" i="2"/>
  <c r="AC2997" i="2"/>
  <c r="AE2997" i="2" s="1"/>
  <c r="AF2997" i="2" s="1"/>
  <c r="AG2997" i="2"/>
  <c r="AD3225" i="2"/>
  <c r="AG3225" i="2" s="1"/>
  <c r="AE3225" i="2"/>
  <c r="AC3225" i="2"/>
  <c r="AE3532" i="2"/>
  <c r="AF3532" i="2" s="1"/>
  <c r="AD3511" i="2"/>
  <c r="AG3511" i="2" s="1"/>
  <c r="AE3494" i="2"/>
  <c r="AF3494" i="2" s="1"/>
  <c r="AG3489" i="2"/>
  <c r="AC3483" i="2"/>
  <c r="AG3478" i="2"/>
  <c r="AC3475" i="2"/>
  <c r="AC3464" i="2"/>
  <c r="AE3464" i="2" s="1"/>
  <c r="AF3464" i="2" s="1"/>
  <c r="AC3453" i="2"/>
  <c r="AE3453" i="2" s="1"/>
  <c r="AF3453" i="2"/>
  <c r="AE3450" i="2"/>
  <c r="AG3450" i="2" s="1"/>
  <c r="AC3442" i="2"/>
  <c r="AD3439" i="2"/>
  <c r="AG3439" i="2" s="1"/>
  <c r="AD3436" i="2"/>
  <c r="AG3436" i="2" s="1"/>
  <c r="AG3433" i="2"/>
  <c r="AD3431" i="2"/>
  <c r="AC3414" i="2"/>
  <c r="AE3414" i="2" s="1"/>
  <c r="AG3406" i="2"/>
  <c r="AD3395" i="2"/>
  <c r="AE3378" i="2"/>
  <c r="AF3378" i="2" s="1"/>
  <c r="AC3370" i="2"/>
  <c r="AE3370" i="2" s="1"/>
  <c r="AF3370" i="2" s="1"/>
  <c r="AE3367" i="2"/>
  <c r="AG3367" i="2" s="1"/>
  <c r="AE3356" i="2"/>
  <c r="AF3356" i="2" s="1"/>
  <c r="AD3342" i="2"/>
  <c r="AE3339" i="2"/>
  <c r="AF3339" i="2" s="1"/>
  <c r="AE3331" i="2"/>
  <c r="AF3331" i="2" s="1"/>
  <c r="AE3312" i="2"/>
  <c r="AF3312" i="2" s="1"/>
  <c r="AC3309" i="2"/>
  <c r="AF3309" i="2"/>
  <c r="AE3306" i="2"/>
  <c r="AG3306" i="2" s="1"/>
  <c r="AC3298" i="2"/>
  <c r="AE3298" i="2" s="1"/>
  <c r="AG3289" i="2"/>
  <c r="AC3247" i="2"/>
  <c r="AF3247" i="2"/>
  <c r="AE3247" i="2"/>
  <c r="AD3247" i="2"/>
  <c r="AG3247" i="2" s="1"/>
  <c r="AF3225" i="2"/>
  <c r="AC3164" i="2"/>
  <c r="AF3164" i="2"/>
  <c r="AE3164" i="2"/>
  <c r="AG3161" i="2"/>
  <c r="AE3153" i="2"/>
  <c r="AD3153" i="2"/>
  <c r="AG3120" i="2"/>
  <c r="AD3120" i="2"/>
  <c r="AE3073" i="2"/>
  <c r="AD3073" i="2"/>
  <c r="AF3073" i="2"/>
  <c r="AC3073" i="2"/>
  <c r="AE3516" i="2"/>
  <c r="AF3516" i="2" s="1"/>
  <c r="AE3472" i="2"/>
  <c r="AF3472" i="2" s="1"/>
  <c r="AC3469" i="2"/>
  <c r="AE3469" i="2" s="1"/>
  <c r="AF3469" i="2" s="1"/>
  <c r="AG3342" i="2"/>
  <c r="AF3320" i="2"/>
  <c r="AE3276" i="2"/>
  <c r="AF3276" i="2" s="1"/>
  <c r="AD3240" i="2"/>
  <c r="AE3240" i="2"/>
  <c r="AF3240" i="2"/>
  <c r="AC3236" i="2"/>
  <c r="AE3236" i="2"/>
  <c r="AD3236" i="2"/>
  <c r="AG3236" i="2" s="1"/>
  <c r="AC3206" i="2"/>
  <c r="AE3206" i="2" s="1"/>
  <c r="AF3206" i="2" s="1"/>
  <c r="AD3206" i="2"/>
  <c r="AG3206" i="2"/>
  <c r="AD3026" i="2"/>
  <c r="AC3026" i="2"/>
  <c r="AE3026" i="2" s="1"/>
  <c r="AF3026" i="2" s="1"/>
  <c r="AG2968" i="2"/>
  <c r="AC2968" i="2"/>
  <c r="AC3389" i="2"/>
  <c r="AF3389" i="2"/>
  <c r="AC3542" i="2"/>
  <c r="AG3537" i="2"/>
  <c r="AD3534" i="2"/>
  <c r="AE3526" i="2"/>
  <c r="AF3526" i="2" s="1"/>
  <c r="AE3499" i="2"/>
  <c r="AG3499" i="2" s="1"/>
  <c r="AG3494" i="2"/>
  <c r="AC3491" i="2"/>
  <c r="AD3488" i="2"/>
  <c r="AE3485" i="2"/>
  <c r="AG3485" i="2" s="1"/>
  <c r="AC3480" i="2"/>
  <c r="AD3466" i="2"/>
  <c r="AC3447" i="2"/>
  <c r="AC3422" i="2"/>
  <c r="AE3422" i="2" s="1"/>
  <c r="AF3422" i="2" s="1"/>
  <c r="AC3419" i="2"/>
  <c r="AD3411" i="2"/>
  <c r="AE3394" i="2"/>
  <c r="AC3386" i="2"/>
  <c r="AE3386" i="2" s="1"/>
  <c r="AF3386" i="2" s="1"/>
  <c r="AC3372" i="2"/>
  <c r="AE3358" i="2"/>
  <c r="AD3350" i="2"/>
  <c r="AE3347" i="2"/>
  <c r="AG3347" i="2" s="1"/>
  <c r="AD3336" i="2"/>
  <c r="AC3325" i="2"/>
  <c r="AE3325" i="2" s="1"/>
  <c r="AF3325" i="2" s="1"/>
  <c r="AE3322" i="2"/>
  <c r="AF3317" i="2"/>
  <c r="AD3314" i="2"/>
  <c r="AD3294" i="2"/>
  <c r="AC3294" i="2"/>
  <c r="AC3291" i="2"/>
  <c r="AE3291" i="2" s="1"/>
  <c r="AF3291" i="2" s="1"/>
  <c r="AD3282" i="2"/>
  <c r="AD3279" i="2"/>
  <c r="AE3279" i="2"/>
  <c r="AF3279" i="2" s="1"/>
  <c r="AC3260" i="2"/>
  <c r="AE3260" i="2"/>
  <c r="AG3260" i="2" s="1"/>
  <c r="AD3250" i="2"/>
  <c r="AC3250" i="2"/>
  <c r="AE3250" i="2" s="1"/>
  <c r="AF3250" i="2" s="1"/>
  <c r="AG3240" i="2"/>
  <c r="AF3224" i="2"/>
  <c r="AC3221" i="2"/>
  <c r="AC3217" i="2"/>
  <c r="AD3217" i="2"/>
  <c r="AG3217" i="2"/>
  <c r="AD3213" i="2"/>
  <c r="AE3213" i="2"/>
  <c r="AF3213" i="2" s="1"/>
  <c r="AF3194" i="2"/>
  <c r="AC3194" i="2"/>
  <c r="AE3194" i="2" s="1"/>
  <c r="AG3194" i="2" s="1"/>
  <c r="AC3168" i="2"/>
  <c r="AE3168" i="2"/>
  <c r="AF3168" i="2" s="1"/>
  <c r="AD3156" i="2"/>
  <c r="AG3156" i="2" s="1"/>
  <c r="AG3081" i="2"/>
  <c r="AF2978" i="2"/>
  <c r="AE2978" i="2"/>
  <c r="AD2978" i="2"/>
  <c r="AC2978" i="2"/>
  <c r="AG3486" i="2"/>
  <c r="AG3073" i="2"/>
  <c r="AF3552" i="2"/>
  <c r="AC3547" i="2"/>
  <c r="AE3547" i="2" s="1"/>
  <c r="AF3547" i="2" s="1"/>
  <c r="AC3526" i="2"/>
  <c r="AF3523" i="2"/>
  <c r="AG3521" i="2"/>
  <c r="AF3515" i="2"/>
  <c r="AC3510" i="2"/>
  <c r="AE3510" i="2" s="1"/>
  <c r="AF3510" i="2" s="1"/>
  <c r="AC3502" i="2"/>
  <c r="AE3502" i="2" s="1"/>
  <c r="AF3502" i="2" s="1"/>
  <c r="AC3499" i="2"/>
  <c r="AE3496" i="2"/>
  <c r="AF3463" i="2"/>
  <c r="AC3458" i="2"/>
  <c r="AE3458" i="2" s="1"/>
  <c r="AF3458" i="2" s="1"/>
  <c r="AD3441" i="2"/>
  <c r="AF3438" i="2"/>
  <c r="AC3430" i="2"/>
  <c r="AE3430" i="2" s="1"/>
  <c r="AF3427" i="2"/>
  <c r="AE3408" i="2"/>
  <c r="AF3408" i="2" s="1"/>
  <c r="AC3405" i="2"/>
  <c r="AE3405" i="2" s="1"/>
  <c r="AF3405" i="2"/>
  <c r="AD3394" i="2"/>
  <c r="AF3391" i="2"/>
  <c r="AF3388" i="2"/>
  <c r="AE3375" i="2"/>
  <c r="AF3375" i="2" s="1"/>
  <c r="AF3366" i="2"/>
  <c r="AD3358" i="2"/>
  <c r="AG3358" i="2" s="1"/>
  <c r="AG3350" i="2"/>
  <c r="AC3347" i="2"/>
  <c r="AF3330" i="2"/>
  <c r="AD3322" i="2"/>
  <c r="AG3322" i="2" s="1"/>
  <c r="AE3303" i="2"/>
  <c r="AD3303" i="2"/>
  <c r="AG3303" i="2" s="1"/>
  <c r="AG3294" i="2"/>
  <c r="AE3288" i="2"/>
  <c r="AG3288" i="2" s="1"/>
  <c r="AC3282" i="2"/>
  <c r="AE3282" i="2" s="1"/>
  <c r="AF3282" i="2" s="1"/>
  <c r="AG3273" i="2"/>
  <c r="AD3256" i="2"/>
  <c r="AC3256" i="2"/>
  <c r="AD3197" i="2"/>
  <c r="AF3197" i="2"/>
  <c r="AG3190" i="2"/>
  <c r="AG3542" i="2"/>
  <c r="AG3502" i="2"/>
  <c r="AE3488" i="2"/>
  <c r="AF3488" i="2" s="1"/>
  <c r="AC3485" i="2"/>
  <c r="AF3485" i="2"/>
  <c r="AG3361" i="2"/>
  <c r="AF3336" i="2"/>
  <c r="AG3314" i="2"/>
  <c r="AG3256" i="2"/>
  <c r="AD3224" i="2"/>
  <c r="AE3224" i="2"/>
  <c r="AE3182" i="2"/>
  <c r="AC3182" i="2"/>
  <c r="AD3182" i="2"/>
  <c r="AF3182" i="2"/>
  <c r="AF3554" i="2"/>
  <c r="AD3552" i="2"/>
  <c r="AG3552" i="2" s="1"/>
  <c r="AD3544" i="2"/>
  <c r="AD3539" i="2"/>
  <c r="AG3539" i="2" s="1"/>
  <c r="AG3534" i="2"/>
  <c r="AF3520" i="2"/>
  <c r="AC3515" i="2"/>
  <c r="AE3507" i="2"/>
  <c r="AG3507" i="2" s="1"/>
  <c r="AD3471" i="2"/>
  <c r="AG3471" i="2" s="1"/>
  <c r="AD3468" i="2"/>
  <c r="AG3468" i="2" s="1"/>
  <c r="AC3463" i="2"/>
  <c r="AE3452" i="2"/>
  <c r="AF3452" i="2" s="1"/>
  <c r="AD3438" i="2"/>
  <c r="AD3424" i="2"/>
  <c r="AE3421" i="2"/>
  <c r="AG3421" i="2" s="1"/>
  <c r="AE3410" i="2"/>
  <c r="AF3410" i="2" s="1"/>
  <c r="AC3402" i="2"/>
  <c r="AE3402" i="2" s="1"/>
  <c r="AG3394" i="2"/>
  <c r="AC3391" i="2"/>
  <c r="AD3383" i="2"/>
  <c r="AD3352" i="2"/>
  <c r="AG3352" i="2" s="1"/>
  <c r="AE3344" i="2"/>
  <c r="AC3341" i="2"/>
  <c r="AF3341" i="2"/>
  <c r="AE3338" i="2"/>
  <c r="AG3338" i="2" s="1"/>
  <c r="AF3333" i="2"/>
  <c r="AD3330" i="2"/>
  <c r="AE3319" i="2"/>
  <c r="AG3319" i="2" s="1"/>
  <c r="AE3311" i="2"/>
  <c r="AF3311" i="2" s="1"/>
  <c r="AG3297" i="2"/>
  <c r="AE3275" i="2"/>
  <c r="AF3275" i="2" s="1"/>
  <c r="AG3253" i="2"/>
  <c r="AG3227" i="2"/>
  <c r="AC3216" i="2"/>
  <c r="AE3216" i="2" s="1"/>
  <c r="AF3216" i="2" s="1"/>
  <c r="AD3216" i="2"/>
  <c r="AD3205" i="2"/>
  <c r="AE3205" i="2"/>
  <c r="AD3193" i="2"/>
  <c r="AG3193" i="2" s="1"/>
  <c r="AE3193" i="2"/>
  <c r="AF3193" i="2" s="1"/>
  <c r="AD3167" i="2"/>
  <c r="AG3167" i="2" s="1"/>
  <c r="AC3084" i="2"/>
  <c r="AE3084" i="2" s="1"/>
  <c r="AD3084" i="2"/>
  <c r="AG3067" i="2"/>
  <c r="AC3012" i="2"/>
  <c r="AE3012" i="2"/>
  <c r="AF3012" i="2"/>
  <c r="AD3012" i="2"/>
  <c r="AF2916" i="2"/>
  <c r="AD3523" i="2"/>
  <c r="AG3518" i="2"/>
  <c r="AC3507" i="2"/>
  <c r="AF3496" i="2"/>
  <c r="AC3482" i="2"/>
  <c r="AE3482" i="2" s="1"/>
  <c r="AF3482" i="2" s="1"/>
  <c r="AG3474" i="2"/>
  <c r="AC3471" i="2"/>
  <c r="AC3468" i="2"/>
  <c r="AC3435" i="2"/>
  <c r="AE3435" i="2" s="1"/>
  <c r="AD3427" i="2"/>
  <c r="AD3410" i="2"/>
  <c r="AE3388" i="2"/>
  <c r="AG3388" i="2" s="1"/>
  <c r="AE3380" i="2"/>
  <c r="AF3380" i="2" s="1"/>
  <c r="AD3366" i="2"/>
  <c r="AD3278" i="2"/>
  <c r="AG3278" i="2" s="1"/>
  <c r="AC3278" i="2"/>
  <c r="AC3239" i="2"/>
  <c r="AE3239" i="2" s="1"/>
  <c r="AG3239" i="2"/>
  <c r="AC3231" i="2"/>
  <c r="AF3231" i="2"/>
  <c r="AD3231" i="2"/>
  <c r="AG3231" i="2" s="1"/>
  <c r="AG3216" i="2"/>
  <c r="AC3200" i="2"/>
  <c r="AF3200" i="2"/>
  <c r="AE3200" i="2"/>
  <c r="AG3200" i="2" s="1"/>
  <c r="AF3178" i="2"/>
  <c r="AE3178" i="2"/>
  <c r="AD3178" i="2"/>
  <c r="AG3178" i="2" s="1"/>
  <c r="AE3071" i="2"/>
  <c r="AG3000" i="2"/>
  <c r="AC3000" i="2"/>
  <c r="AF3544" i="2"/>
  <c r="AF3493" i="2"/>
  <c r="AG3438" i="2"/>
  <c r="AE3424" i="2"/>
  <c r="AF3424" i="2" s="1"/>
  <c r="AC3421" i="2"/>
  <c r="AF3421" i="2"/>
  <c r="AG3366" i="2"/>
  <c r="AF3352" i="2"/>
  <c r="AE3272" i="2"/>
  <c r="AG3272" i="2" s="1"/>
  <c r="AF3272" i="2"/>
  <c r="AC3215" i="2"/>
  <c r="AE3215" i="2" s="1"/>
  <c r="AD3215" i="2"/>
  <c r="AD3208" i="2"/>
  <c r="AF3208" i="2"/>
  <c r="AD3189" i="2"/>
  <c r="AF3189" i="2"/>
  <c r="AC3174" i="2"/>
  <c r="AE3174" i="2" s="1"/>
  <c r="AF3174" i="2" s="1"/>
  <c r="AD3174" i="2"/>
  <c r="AG3174" i="2" s="1"/>
  <c r="AG3020" i="2"/>
  <c r="AG2951" i="2"/>
  <c r="AE3428" i="2"/>
  <c r="AF3428" i="2" s="1"/>
  <c r="AG3334" i="2"/>
  <c r="AC3549" i="2"/>
  <c r="AE3549" i="2" s="1"/>
  <c r="AE3546" i="2"/>
  <c r="AG3546" i="2" s="1"/>
  <c r="AF3538" i="2"/>
  <c r="AF3530" i="2"/>
  <c r="AE3504" i="2"/>
  <c r="AC3501" i="2"/>
  <c r="AE3501" i="2" s="1"/>
  <c r="AF3501" i="2"/>
  <c r="AE3498" i="2"/>
  <c r="AC3490" i="2"/>
  <c r="AE3490" i="2" s="1"/>
  <c r="AF3490" i="2" s="1"/>
  <c r="AD3487" i="2"/>
  <c r="AG3487" i="2" s="1"/>
  <c r="AC3479" i="2"/>
  <c r="AE3479" i="2" s="1"/>
  <c r="AF3479" i="2" s="1"/>
  <c r="AE3454" i="2"/>
  <c r="AE3443" i="2"/>
  <c r="AG3443" i="2" s="1"/>
  <c r="AG3437" i="2"/>
  <c r="AC3432" i="2"/>
  <c r="AD3418" i="2"/>
  <c r="AG3418" i="2" s="1"/>
  <c r="AG3412" i="2"/>
  <c r="AC3404" i="2"/>
  <c r="AD3399" i="2"/>
  <c r="AG3399" i="2" s="1"/>
  <c r="AE3382" i="2"/>
  <c r="AF3382" i="2" s="1"/>
  <c r="AC3371" i="2"/>
  <c r="AE3371" i="2" s="1"/>
  <c r="AF3371" i="2" s="1"/>
  <c r="AD3363" i="2"/>
  <c r="AC3360" i="2"/>
  <c r="AF3349" i="2"/>
  <c r="AD3346" i="2"/>
  <c r="AG3346" i="2" s="1"/>
  <c r="AE3335" i="2"/>
  <c r="AE3327" i="2"/>
  <c r="AE3310" i="2"/>
  <c r="AD3302" i="2"/>
  <c r="AE3299" i="2"/>
  <c r="AG3299" i="2" s="1"/>
  <c r="AC3290" i="2"/>
  <c r="AE3290" i="2" s="1"/>
  <c r="AF3290" i="2" s="1"/>
  <c r="AE3287" i="2"/>
  <c r="AF3287" i="2" s="1"/>
  <c r="AD3287" i="2"/>
  <c r="AE3284" i="2"/>
  <c r="AE3262" i="2"/>
  <c r="AF3262" i="2" s="1"/>
  <c r="AD3262" i="2"/>
  <c r="AG3259" i="2"/>
  <c r="AF3255" i="2"/>
  <c r="AC3252" i="2"/>
  <c r="AD3252" i="2"/>
  <c r="AF3227" i="2"/>
  <c r="AC3204" i="2"/>
  <c r="AE3204" i="2"/>
  <c r="AF3204" i="2"/>
  <c r="AC3192" i="2"/>
  <c r="AE3192" i="2" s="1"/>
  <c r="AG3151" i="2"/>
  <c r="AD3117" i="2"/>
  <c r="AE3117" i="2"/>
  <c r="AF3117" i="2"/>
  <c r="AC3117" i="2"/>
  <c r="AG3442" i="2"/>
  <c r="AD3556" i="2"/>
  <c r="AG3556" i="2" s="1"/>
  <c r="AF3541" i="2"/>
  <c r="AC3533" i="2"/>
  <c r="AF3533" i="2"/>
  <c r="AF3522" i="2"/>
  <c r="AF3514" i="2"/>
  <c r="AF3512" i="2"/>
  <c r="AF3506" i="2"/>
  <c r="AG3492" i="2"/>
  <c r="AG3490" i="2"/>
  <c r="AF3470" i="2"/>
  <c r="AG3446" i="2"/>
  <c r="AE3407" i="2"/>
  <c r="AF3407" i="2" s="1"/>
  <c r="AF3387" i="2"/>
  <c r="AG3374" i="2"/>
  <c r="AC3357" i="2"/>
  <c r="AE3357" i="2" s="1"/>
  <c r="AF3357" i="2" s="1"/>
  <c r="AG3302" i="2"/>
  <c r="AE3296" i="2"/>
  <c r="AF3296" i="2" s="1"/>
  <c r="AG3290" i="2"/>
  <c r="AG3252" i="2"/>
  <c r="AD3245" i="2"/>
  <c r="AC3245" i="2"/>
  <c r="AE3245" i="2" s="1"/>
  <c r="AF3245" i="2" s="1"/>
  <c r="AG3234" i="2"/>
  <c r="AD3219" i="2"/>
  <c r="AF3211" i="2"/>
  <c r="AE3185" i="2"/>
  <c r="AF3185" i="2" s="1"/>
  <c r="AC3185" i="2"/>
  <c r="AD3185" i="2"/>
  <c r="AG3185" i="2" s="1"/>
  <c r="AG3147" i="2"/>
  <c r="AD3109" i="2"/>
  <c r="AE3109" i="2"/>
  <c r="AF3109" i="2"/>
  <c r="AC3109" i="2"/>
  <c r="AE3070" i="2"/>
  <c r="AF3070" i="2" s="1"/>
  <c r="AD3070" i="2"/>
  <c r="AC3070" i="2"/>
  <c r="AC3062" i="2"/>
  <c r="AE3062" i="2" s="1"/>
  <c r="AF3062" i="2" s="1"/>
  <c r="AD3062" i="2"/>
  <c r="AG3053" i="2"/>
  <c r="AF3525" i="2"/>
  <c r="AE3522" i="2"/>
  <c r="AC3517" i="2"/>
  <c r="AF3517" i="2"/>
  <c r="AE3514" i="2"/>
  <c r="AF3509" i="2"/>
  <c r="AE3506" i="2"/>
  <c r="AE3495" i="2"/>
  <c r="AF3495" i="2" s="1"/>
  <c r="AE3484" i="2"/>
  <c r="AF3484" i="2" s="1"/>
  <c r="AE3476" i="2"/>
  <c r="AF3476" i="2" s="1"/>
  <c r="AE3470" i="2"/>
  <c r="AG3457" i="2"/>
  <c r="AF3429" i="2"/>
  <c r="AD3426" i="2"/>
  <c r="AE3387" i="2"/>
  <c r="AG3387" i="2" s="1"/>
  <c r="AE3379" i="2"/>
  <c r="AF3379" i="2" s="1"/>
  <c r="AG3313" i="2"/>
  <c r="AF3286" i="2"/>
  <c r="AE3274" i="2"/>
  <c r="AF3274" i="2" s="1"/>
  <c r="AF3271" i="2"/>
  <c r="AE3234" i="2"/>
  <c r="AC3234" i="2"/>
  <c r="AE3230" i="2"/>
  <c r="AG3230" i="2" s="1"/>
  <c r="AF3230" i="2"/>
  <c r="AC3219" i="2"/>
  <c r="AE3219" i="2" s="1"/>
  <c r="AF3219" i="2" s="1"/>
  <c r="AG3211" i="2"/>
  <c r="AD3211" i="2"/>
  <c r="AF3165" i="2"/>
  <c r="AG3165" i="2"/>
  <c r="AG3100" i="2"/>
  <c r="AG2984" i="2"/>
  <c r="AC2984" i="2"/>
  <c r="AE2984" i="2" s="1"/>
  <c r="AF2984" i="2" s="1"/>
  <c r="AE3392" i="2"/>
  <c r="AF3392" i="2" s="1"/>
  <c r="AC3270" i="2"/>
  <c r="AE3270" i="2" s="1"/>
  <c r="AF3270" i="2" s="1"/>
  <c r="AD3270" i="2"/>
  <c r="AG3270" i="2" s="1"/>
  <c r="AD3551" i="2"/>
  <c r="AG3551" i="2" s="1"/>
  <c r="AF3548" i="2"/>
  <c r="AF3535" i="2"/>
  <c r="AD3522" i="2"/>
  <c r="AD3514" i="2"/>
  <c r="AG3514" i="2" s="1"/>
  <c r="AD3506" i="2"/>
  <c r="AF3503" i="2"/>
  <c r="AF3500" i="2"/>
  <c r="AC3495" i="2"/>
  <c r="AF3478" i="2"/>
  <c r="AD3470" i="2"/>
  <c r="AG3470" i="2" s="1"/>
  <c r="AE3467" i="2"/>
  <c r="AG3467" i="2" s="1"/>
  <c r="AF3459" i="2"/>
  <c r="AG3454" i="2"/>
  <c r="AD3448" i="2"/>
  <c r="AG3448" i="2" s="1"/>
  <c r="AE3440" i="2"/>
  <c r="AF3440" i="2" s="1"/>
  <c r="AC3437" i="2"/>
  <c r="AE3437" i="2" s="1"/>
  <c r="AF3437" i="2" s="1"/>
  <c r="AE3434" i="2"/>
  <c r="AG3434" i="2" s="1"/>
  <c r="AC3426" i="2"/>
  <c r="AE3426" i="2" s="1"/>
  <c r="AF3426" i="2" s="1"/>
  <c r="AD3423" i="2"/>
  <c r="AG3423" i="2" s="1"/>
  <c r="AD3420" i="2"/>
  <c r="AF3406" i="2"/>
  <c r="AE3398" i="2"/>
  <c r="AF3398" i="2" s="1"/>
  <c r="AC3387" i="2"/>
  <c r="AC3379" i="2"/>
  <c r="AD3376" i="2"/>
  <c r="AG3376" i="2" s="1"/>
  <c r="AE3362" i="2"/>
  <c r="AF3362" i="2" s="1"/>
  <c r="AE3351" i="2"/>
  <c r="AG3351" i="2" s="1"/>
  <c r="AC3329" i="2"/>
  <c r="AE3329" i="2" s="1"/>
  <c r="AF3329" i="2" s="1"/>
  <c r="AE3326" i="2"/>
  <c r="AG3326" i="2" s="1"/>
  <c r="AF3323" i="2"/>
  <c r="AC3318" i="2"/>
  <c r="AE3318" i="2" s="1"/>
  <c r="AF3315" i="2"/>
  <c r="AG3310" i="2"/>
  <c r="AE3304" i="2"/>
  <c r="AF3304" i="2" s="1"/>
  <c r="AE3286" i="2"/>
  <c r="AF3283" i="2"/>
  <c r="AD3280" i="2"/>
  <c r="AG3280" i="2" s="1"/>
  <c r="AD3274" i="2"/>
  <c r="AC3271" i="2"/>
  <c r="AE3265" i="2"/>
  <c r="AD3265" i="2"/>
  <c r="AG3265" i="2" s="1"/>
  <c r="AF3265" i="2"/>
  <c r="AF3258" i="2"/>
  <c r="AE3258" i="2"/>
  <c r="AD3258" i="2"/>
  <c r="AC3226" i="2"/>
  <c r="AE3226" i="2" s="1"/>
  <c r="AF3226" i="2" s="1"/>
  <c r="AD3203" i="2"/>
  <c r="AG3203" i="2" s="1"/>
  <c r="AC3203" i="2"/>
  <c r="AE3203" i="2" s="1"/>
  <c r="AF3203" i="2" s="1"/>
  <c r="AG3199" i="2"/>
  <c r="AE3150" i="2"/>
  <c r="AF3150" i="2"/>
  <c r="AD3150" i="2"/>
  <c r="AC3023" i="2"/>
  <c r="AF3023" i="2"/>
  <c r="AE3023" i="2"/>
  <c r="AD3023" i="2"/>
  <c r="AG3023" i="2" s="1"/>
  <c r="AC3015" i="2"/>
  <c r="AE3015" i="2" s="1"/>
  <c r="AF3015" i="2" s="1"/>
  <c r="AD3015" i="2"/>
  <c r="AG3015" i="2" s="1"/>
  <c r="AG3264" i="2"/>
  <c r="AF3239" i="2"/>
  <c r="AE3217" i="2"/>
  <c r="AF3217" i="2" s="1"/>
  <c r="AE3214" i="2"/>
  <c r="AF3214" i="2" s="1"/>
  <c r="AD3192" i="2"/>
  <c r="AE3170" i="2"/>
  <c r="AF3170" i="2" s="1"/>
  <c r="AC3167" i="2"/>
  <c r="AE3167" i="2" s="1"/>
  <c r="AF3167" i="2" s="1"/>
  <c r="AC3156" i="2"/>
  <c r="AE3156" i="2" s="1"/>
  <c r="AF3156" i="2" s="1"/>
  <c r="AC3131" i="2"/>
  <c r="AE3131" i="2" s="1"/>
  <c r="AF3131" i="2" s="1"/>
  <c r="AE3128" i="2"/>
  <c r="AC3120" i="2"/>
  <c r="AE3120" i="2" s="1"/>
  <c r="AF3120" i="2" s="1"/>
  <c r="AD3106" i="2"/>
  <c r="AG3106" i="2" s="1"/>
  <c r="AF3098" i="2"/>
  <c r="AF3092" i="2"/>
  <c r="AF3081" i="2"/>
  <c r="AG3076" i="2"/>
  <c r="AE3056" i="2"/>
  <c r="AF3053" i="2"/>
  <c r="AF3045" i="2"/>
  <c r="AG3040" i="2"/>
  <c r="AD3034" i="2"/>
  <c r="AF3020" i="2"/>
  <c r="AC3006" i="2"/>
  <c r="AE3006" i="2"/>
  <c r="AF3006" i="2" s="1"/>
  <c r="AD3003" i="2"/>
  <c r="AG3003" i="2" s="1"/>
  <c r="AD3000" i="2"/>
  <c r="AE3000" i="2"/>
  <c r="AF3000" i="2" s="1"/>
  <c r="AD2997" i="2"/>
  <c r="AD2984" i="2"/>
  <c r="AD2968" i="2"/>
  <c r="AE2968" i="2"/>
  <c r="AF2968" i="2" s="1"/>
  <c r="AF2962" i="2"/>
  <c r="AE2962" i="2"/>
  <c r="AC3103" i="2"/>
  <c r="AF3103" i="2"/>
  <c r="AG3012" i="2"/>
  <c r="AE3009" i="2"/>
  <c r="AG3009" i="2" s="1"/>
  <c r="AF3009" i="2"/>
  <c r="AF3003" i="2"/>
  <c r="AF2955" i="2"/>
  <c r="AC2938" i="2"/>
  <c r="AE2938" i="2" s="1"/>
  <c r="AC2916" i="2"/>
  <c r="AE2916" i="2" s="1"/>
  <c r="AD2916" i="2"/>
  <c r="AG2913" i="2"/>
  <c r="AG2905" i="2"/>
  <c r="AD2888" i="2"/>
  <c r="AG3128" i="2"/>
  <c r="AF3114" i="2"/>
  <c r="AD3075" i="2"/>
  <c r="AF3067" i="2"/>
  <c r="AG3056" i="2"/>
  <c r="AF3036" i="2"/>
  <c r="AF3031" i="2"/>
  <c r="AF2987" i="2"/>
  <c r="AF2971" i="2"/>
  <c r="AG2955" i="2"/>
  <c r="AG2912" i="2"/>
  <c r="AD2904" i="2"/>
  <c r="AC2904" i="2"/>
  <c r="AE2904" i="2" s="1"/>
  <c r="AF2904" i="2" s="1"/>
  <c r="AG2774" i="2"/>
  <c r="AF3293" i="2"/>
  <c r="AF3277" i="2"/>
  <c r="AC3263" i="2"/>
  <c r="AF3263" i="2"/>
  <c r="AF3249" i="2"/>
  <c r="AF3246" i="2"/>
  <c r="AF3202" i="2"/>
  <c r="AC3183" i="2"/>
  <c r="AF3183" i="2"/>
  <c r="AE3180" i="2"/>
  <c r="AG3180" i="2" s="1"/>
  <c r="AC3172" i="2"/>
  <c r="AE3172" i="2" s="1"/>
  <c r="AF3172" i="2" s="1"/>
  <c r="AF3152" i="2"/>
  <c r="AC3144" i="2"/>
  <c r="AE3144" i="2" s="1"/>
  <c r="AF3144" i="2" s="1"/>
  <c r="AG3139" i="2"/>
  <c r="AC3136" i="2"/>
  <c r="AE3136" i="2" s="1"/>
  <c r="AF3136" i="2" s="1"/>
  <c r="AC3133" i="2"/>
  <c r="AE3130" i="2"/>
  <c r="AG3130" i="2" s="1"/>
  <c r="AE3108" i="2"/>
  <c r="AC3100" i="2"/>
  <c r="AE3100" i="2" s="1"/>
  <c r="AF3100" i="2" s="1"/>
  <c r="AE3097" i="2"/>
  <c r="AG3097" i="2" s="1"/>
  <c r="AG3092" i="2"/>
  <c r="AC3086" i="2"/>
  <c r="AE3072" i="2"/>
  <c r="AF3069" i="2"/>
  <c r="AF3058" i="2"/>
  <c r="AC3050" i="2"/>
  <c r="AE3042" i="2"/>
  <c r="AF3042" i="2" s="1"/>
  <c r="AC3039" i="2"/>
  <c r="AF3039" i="2"/>
  <c r="AE3036" i="2"/>
  <c r="AD3028" i="2"/>
  <c r="AG3028" i="2" s="1"/>
  <c r="AC3017" i="2"/>
  <c r="AC2999" i="2"/>
  <c r="AE2999" i="2" s="1"/>
  <c r="AD2996" i="2"/>
  <c r="AG2987" i="2"/>
  <c r="AF2983" i="2"/>
  <c r="AE2980" i="2"/>
  <c r="AF2980" i="2" s="1"/>
  <c r="AD2977" i="2"/>
  <c r="AE2964" i="2"/>
  <c r="AG2964" i="2" s="1"/>
  <c r="AE2954" i="2"/>
  <c r="AG2945" i="2"/>
  <c r="AG2931" i="2"/>
  <c r="AF2912" i="2"/>
  <c r="AC2912" i="2"/>
  <c r="AE2912" i="2"/>
  <c r="AC2900" i="2"/>
  <c r="AE2900" i="2"/>
  <c r="AG2900" i="2" s="1"/>
  <c r="AF2900" i="2"/>
  <c r="AG3136" i="2"/>
  <c r="AE3122" i="2"/>
  <c r="AC3119" i="2"/>
  <c r="AF3119" i="2"/>
  <c r="AD3108" i="2"/>
  <c r="AC3097" i="2"/>
  <c r="AE3089" i="2"/>
  <c r="AG3064" i="2"/>
  <c r="AC3061" i="2"/>
  <c r="AE3061" i="2" s="1"/>
  <c r="AD3036" i="2"/>
  <c r="AG3036" i="2" s="1"/>
  <c r="AG3002" i="2"/>
  <c r="AF2999" i="2"/>
  <c r="AE2993" i="2"/>
  <c r="AF2993" i="2" s="1"/>
  <c r="AC2983" i="2"/>
  <c r="AE2983" i="2" s="1"/>
  <c r="AD2983" i="2"/>
  <c r="AD2980" i="2"/>
  <c r="AE2961" i="2"/>
  <c r="AG2961" i="2" s="1"/>
  <c r="AG2954" i="2"/>
  <c r="AE2937" i="2"/>
  <c r="AF2937" i="2"/>
  <c r="AD2937" i="2"/>
  <c r="AG2937" i="2" s="1"/>
  <c r="AG2649" i="2"/>
  <c r="AE3169" i="2"/>
  <c r="AF3169" i="2" s="1"/>
  <c r="AE3166" i="2"/>
  <c r="AF3166" i="2" s="1"/>
  <c r="AG3075" i="2"/>
  <c r="AG2996" i="2"/>
  <c r="AE2977" i="2"/>
  <c r="AF2977" i="2"/>
  <c r="AD2944" i="2"/>
  <c r="AE2944" i="2"/>
  <c r="AG2944" i="2" s="1"/>
  <c r="AC2944" i="2"/>
  <c r="AE2923" i="2"/>
  <c r="AF2923" i="2"/>
  <c r="AD2923" i="2"/>
  <c r="AF2899" i="2"/>
  <c r="AD2899" i="2"/>
  <c r="AG2899" i="2" s="1"/>
  <c r="AE2899" i="2"/>
  <c r="AC2899" i="2"/>
  <c r="AC3257" i="2"/>
  <c r="AD3232" i="2"/>
  <c r="AG3232" i="2" s="1"/>
  <c r="AE3229" i="2"/>
  <c r="AG3229" i="2" s="1"/>
  <c r="AG3224" i="2"/>
  <c r="AE3221" i="2"/>
  <c r="AF3221" i="2" s="1"/>
  <c r="AC3199" i="2"/>
  <c r="AF3199" i="2"/>
  <c r="AC3177" i="2"/>
  <c r="AE3160" i="2"/>
  <c r="AF3160" i="2" s="1"/>
  <c r="AG3155" i="2"/>
  <c r="AC3149" i="2"/>
  <c r="AE3149" i="2" s="1"/>
  <c r="AF3149" i="2" s="1"/>
  <c r="AE3146" i="2"/>
  <c r="AC3141" i="2"/>
  <c r="AD3138" i="2"/>
  <c r="AG3138" i="2" s="1"/>
  <c r="AE3135" i="2"/>
  <c r="AG3135" i="2" s="1"/>
  <c r="AE3124" i="2"/>
  <c r="AC3116" i="2"/>
  <c r="AE3116" i="2" s="1"/>
  <c r="AF3116" i="2" s="1"/>
  <c r="AE3113" i="2"/>
  <c r="AG3113" i="2" s="1"/>
  <c r="AG3108" i="2"/>
  <c r="AC3102" i="2"/>
  <c r="AD3091" i="2"/>
  <c r="AF3088" i="2"/>
  <c r="AF3083" i="2"/>
  <c r="AC3080" i="2"/>
  <c r="AF3077" i="2"/>
  <c r="AG3072" i="2"/>
  <c r="AD3066" i="2"/>
  <c r="AC3055" i="2"/>
  <c r="AE3055" i="2" s="1"/>
  <c r="AF3055" i="2"/>
  <c r="AD3044" i="2"/>
  <c r="AF3041" i="2"/>
  <c r="AF3038" i="2"/>
  <c r="AC3033" i="2"/>
  <c r="AE3025" i="2"/>
  <c r="AF3025" i="2" s="1"/>
  <c r="AE3022" i="2"/>
  <c r="AF3022" i="2" s="1"/>
  <c r="AF3016" i="2"/>
  <c r="AC3008" i="2"/>
  <c r="AE3008" i="2" s="1"/>
  <c r="AF3008" i="2" s="1"/>
  <c r="AF3002" i="2"/>
  <c r="AG2998" i="2"/>
  <c r="AF2992" i="2"/>
  <c r="AC2986" i="2"/>
  <c r="AG2980" i="2"/>
  <c r="AC2970" i="2"/>
  <c r="AF2930" i="2"/>
  <c r="AE2930" i="2"/>
  <c r="AG2930" i="2" s="1"/>
  <c r="AG2923" i="2"/>
  <c r="AE2911" i="2"/>
  <c r="AC3229" i="2"/>
  <c r="AF3210" i="2"/>
  <c r="AC3188" i="2"/>
  <c r="AE3188" i="2" s="1"/>
  <c r="AF3188" i="2" s="1"/>
  <c r="AF3157" i="2"/>
  <c r="AG3152" i="2"/>
  <c r="AD3146" i="2"/>
  <c r="AG3146" i="2" s="1"/>
  <c r="AC3138" i="2"/>
  <c r="AF3132" i="2"/>
  <c r="AD3124" i="2"/>
  <c r="AG3124" i="2" s="1"/>
  <c r="AF3121" i="2"/>
  <c r="AF3118" i="2"/>
  <c r="AC3113" i="2"/>
  <c r="AE3105" i="2"/>
  <c r="AF3105" i="2" s="1"/>
  <c r="AD3099" i="2"/>
  <c r="AG3099" i="2" s="1"/>
  <c r="AF3096" i="2"/>
  <c r="AE3088" i="2"/>
  <c r="AE3077" i="2"/>
  <c r="AG3077" i="2" s="1"/>
  <c r="AD3063" i="2"/>
  <c r="AG3063" i="2" s="1"/>
  <c r="AF3060" i="2"/>
  <c r="AF3049" i="2"/>
  <c r="AD3041" i="2"/>
  <c r="AG3041" i="2" s="1"/>
  <c r="AD3038" i="2"/>
  <c r="AG3038" i="2" s="1"/>
  <c r="AE3016" i="2"/>
  <c r="AG3011" i="2"/>
  <c r="AG3008" i="2"/>
  <c r="AD2960" i="2"/>
  <c r="AE2960" i="2"/>
  <c r="AC2960" i="2"/>
  <c r="AD2936" i="2"/>
  <c r="AG2936" i="2" s="1"/>
  <c r="AE2936" i="2"/>
  <c r="AF2936" i="2" s="1"/>
  <c r="AC2922" i="2"/>
  <c r="AD2922" i="2"/>
  <c r="AE2922" i="2"/>
  <c r="AF2922" i="2"/>
  <c r="AD3221" i="2"/>
  <c r="AC3196" i="2"/>
  <c r="AE3196" i="2" s="1"/>
  <c r="AF3196" i="2" s="1"/>
  <c r="AG3188" i="2"/>
  <c r="AD3160" i="2"/>
  <c r="AG3160" i="2" s="1"/>
  <c r="AE3157" i="2"/>
  <c r="AC3146" i="2"/>
  <c r="AC3135" i="2"/>
  <c r="AF3135" i="2"/>
  <c r="AE3132" i="2"/>
  <c r="AG3132" i="2" s="1"/>
  <c r="AD3121" i="2"/>
  <c r="AG3121" i="2" s="1"/>
  <c r="AE3096" i="2"/>
  <c r="AD3088" i="2"/>
  <c r="AG3088" i="2" s="1"/>
  <c r="AE3085" i="2"/>
  <c r="AG3080" i="2"/>
  <c r="AC3077" i="2"/>
  <c r="AF3066" i="2"/>
  <c r="AE3060" i="2"/>
  <c r="AC3052" i="2"/>
  <c r="AE3052" i="2" s="1"/>
  <c r="AF3052" i="2" s="1"/>
  <c r="AE3049" i="2"/>
  <c r="AG3044" i="2"/>
  <c r="AC3041" i="2"/>
  <c r="AC3038" i="2"/>
  <c r="AC3016" i="2"/>
  <c r="AE2992" i="2"/>
  <c r="AG2992" i="2" s="1"/>
  <c r="AC2992" i="2"/>
  <c r="AD2976" i="2"/>
  <c r="AC2976" i="2"/>
  <c r="AE2976" i="2" s="1"/>
  <c r="AF2976" i="2" s="1"/>
  <c r="AG2960" i="2"/>
  <c r="AC2943" i="2"/>
  <c r="AE2943" i="2" s="1"/>
  <c r="AF2943" i="2" s="1"/>
  <c r="AD2943" i="2"/>
  <c r="AF3099" i="2"/>
  <c r="AG3091" i="2"/>
  <c r="AF3063" i="2"/>
  <c r="AD2881" i="2"/>
  <c r="AC2881" i="2"/>
  <c r="AE2881" i="2"/>
  <c r="AF2881" i="2" s="1"/>
  <c r="AF2709" i="2"/>
  <c r="AG2709" i="2"/>
  <c r="AF3143" i="2"/>
  <c r="AE3118" i="2"/>
  <c r="AE3074" i="2"/>
  <c r="AF3074" i="2" s="1"/>
  <c r="AC3071" i="2"/>
  <c r="AG3016" i="2"/>
  <c r="AC3007" i="2"/>
  <c r="AD3007" i="2"/>
  <c r="AG3007" i="2" s="1"/>
  <c r="AF3007" i="2"/>
  <c r="AE2953" i="2"/>
  <c r="AF2953" i="2"/>
  <c r="AD2953" i="2"/>
  <c r="AF2918" i="2"/>
  <c r="AE2918" i="2"/>
  <c r="AG2918" i="2" s="1"/>
  <c r="AF3264" i="2"/>
  <c r="AG3251" i="2"/>
  <c r="AE3242" i="2"/>
  <c r="AG3242" i="2" s="1"/>
  <c r="AD3237" i="2"/>
  <c r="AF3228" i="2"/>
  <c r="AE3220" i="2"/>
  <c r="AC3212" i="2"/>
  <c r="AE3212" i="2" s="1"/>
  <c r="AF3212" i="2" s="1"/>
  <c r="AE3209" i="2"/>
  <c r="AG3204" i="2"/>
  <c r="AC3201" i="2"/>
  <c r="AF3184" i="2"/>
  <c r="AF3179" i="2"/>
  <c r="AC3176" i="2"/>
  <c r="AF3173" i="2"/>
  <c r="AC3151" i="2"/>
  <c r="AF3151" i="2"/>
  <c r="AE3148" i="2"/>
  <c r="AG3148" i="2" s="1"/>
  <c r="AD3140" i="2"/>
  <c r="AF3134" i="2"/>
  <c r="AC3129" i="2"/>
  <c r="AE3129" i="2" s="1"/>
  <c r="AF3129" i="2" s="1"/>
  <c r="AE3112" i="2"/>
  <c r="AF3112" i="2" s="1"/>
  <c r="AD3104" i="2"/>
  <c r="AE3101" i="2"/>
  <c r="AG3101" i="2" s="1"/>
  <c r="AE3093" i="2"/>
  <c r="AG3093" i="2" s="1"/>
  <c r="AF3090" i="2"/>
  <c r="AF3076" i="2"/>
  <c r="AD3068" i="2"/>
  <c r="AF3065" i="2"/>
  <c r="AG3060" i="2"/>
  <c r="AC3054" i="2"/>
  <c r="AF3040" i="2"/>
  <c r="AC3032" i="2"/>
  <c r="AE3032" i="2" s="1"/>
  <c r="AF3032" i="2" s="1"/>
  <c r="AG3027" i="2"/>
  <c r="AC3024" i="2"/>
  <c r="AE3024" i="2" s="1"/>
  <c r="AF3024" i="2" s="1"/>
  <c r="AC3021" i="2"/>
  <c r="AE3018" i="2"/>
  <c r="AG3018" i="2" s="1"/>
  <c r="AD3013" i="2"/>
  <c r="AF3001" i="2"/>
  <c r="AD3001" i="2"/>
  <c r="AE2988" i="2"/>
  <c r="AE2985" i="2"/>
  <c r="AF2985" i="2" s="1"/>
  <c r="AD2985" i="2"/>
  <c r="AE2972" i="2"/>
  <c r="AF2972" i="2" s="1"/>
  <c r="AE2969" i="2"/>
  <c r="AF2969" i="2"/>
  <c r="AD2969" i="2"/>
  <c r="AG2969" i="2" s="1"/>
  <c r="AC2959" i="2"/>
  <c r="AE2959" i="2" s="1"/>
  <c r="AD2959" i="2"/>
  <c r="AF2959" i="2"/>
  <c r="AD2956" i="2"/>
  <c r="AG2947" i="2"/>
  <c r="AC2935" i="2"/>
  <c r="AE2935" i="2" s="1"/>
  <c r="AF2935" i="2" s="1"/>
  <c r="AD2935" i="2"/>
  <c r="AG2929" i="2"/>
  <c r="AG2909" i="2"/>
  <c r="AG2838" i="2"/>
  <c r="AF2695" i="2"/>
  <c r="AG2695" i="2"/>
  <c r="AE3198" i="2"/>
  <c r="AF3198" i="2" s="1"/>
  <c r="AG3131" i="2"/>
  <c r="AG3107" i="2"/>
  <c r="AF3082" i="2"/>
  <c r="AE3057" i="2"/>
  <c r="AF3057" i="2" s="1"/>
  <c r="AE3010" i="2"/>
  <c r="AF3010" i="2" s="1"/>
  <c r="AC2991" i="2"/>
  <c r="AD2991" i="2"/>
  <c r="AG2991" i="2" s="1"/>
  <c r="AF2991" i="2"/>
  <c r="AD2988" i="2"/>
  <c r="AG2988" i="2" s="1"/>
  <c r="AG2979" i="2"/>
  <c r="AC2975" i="2"/>
  <c r="AE2975" i="2" s="1"/>
  <c r="AF2975" i="2" s="1"/>
  <c r="AD2975" i="2"/>
  <c r="AD2972" i="2"/>
  <c r="AG2972" i="2" s="1"/>
  <c r="AG2963" i="2"/>
  <c r="AG2946" i="2"/>
  <c r="AF2925" i="2"/>
  <c r="AF2906" i="2"/>
  <c r="AF2789" i="2"/>
  <c r="AG2789" i="2"/>
  <c r="AG3176" i="2"/>
  <c r="AF3162" i="2"/>
  <c r="AF3079" i="2"/>
  <c r="AG2962" i="2"/>
  <c r="AD2952" i="2"/>
  <c r="AE2952" i="2"/>
  <c r="AF2952" i="2" s="1"/>
  <c r="AF2939" i="2"/>
  <c r="AG2932" i="2"/>
  <c r="AC2928" i="2"/>
  <c r="AE2928" i="2" s="1"/>
  <c r="AG2928" i="2" s="1"/>
  <c r="AD2928" i="2"/>
  <c r="AC2917" i="2"/>
  <c r="AE2917" i="2" s="1"/>
  <c r="AF2917" i="2" s="1"/>
  <c r="AD2917" i="2"/>
  <c r="AG2906" i="2"/>
  <c r="AC2877" i="2"/>
  <c r="AE2877" i="2"/>
  <c r="AF2877" i="2" s="1"/>
  <c r="AD2877" i="2"/>
  <c r="AG3220" i="2"/>
  <c r="AG3187" i="2"/>
  <c r="AE3137" i="2"/>
  <c r="AG3137" i="2" s="1"/>
  <c r="AF3128" i="2"/>
  <c r="AG3112" i="2"/>
  <c r="AF3106" i="2"/>
  <c r="AC3087" i="2"/>
  <c r="AF3087" i="2"/>
  <c r="AF3056" i="2"/>
  <c r="AG3043" i="2"/>
  <c r="AE3034" i="2"/>
  <c r="AG2952" i="2"/>
  <c r="AF2946" i="2"/>
  <c r="AE2946" i="2"/>
  <c r="AG2885" i="2"/>
  <c r="AD2866" i="2"/>
  <c r="AC2866" i="2"/>
  <c r="AE2866" i="2" s="1"/>
  <c r="AF2866" i="2" s="1"/>
  <c r="AE2748" i="2"/>
  <c r="AD2911" i="2"/>
  <c r="AG2911" i="2" s="1"/>
  <c r="AC2888" i="2"/>
  <c r="AE2888" i="2" s="1"/>
  <c r="AF2888" i="2" s="1"/>
  <c r="AE2885" i="2"/>
  <c r="AF2874" i="2"/>
  <c r="AF2871" i="2"/>
  <c r="AF2849" i="2"/>
  <c r="AC2844" i="2"/>
  <c r="AE2844" i="2" s="1"/>
  <c r="AF2844" i="2" s="1"/>
  <c r="AF2838" i="2"/>
  <c r="AF2827" i="2"/>
  <c r="AC2819" i="2"/>
  <c r="AC2808" i="2"/>
  <c r="AF2808" i="2"/>
  <c r="AC2797" i="2"/>
  <c r="AE2797" i="2" s="1"/>
  <c r="AF2797" i="2" s="1"/>
  <c r="AG2755" i="2"/>
  <c r="AD2745" i="2"/>
  <c r="AG2745" i="2" s="1"/>
  <c r="AF2739" i="2"/>
  <c r="AE2736" i="2"/>
  <c r="AF2736" i="2" s="1"/>
  <c r="AC2736" i="2"/>
  <c r="AF2723" i="2"/>
  <c r="AE2720" i="2"/>
  <c r="AG2720" i="2" s="1"/>
  <c r="AC2720" i="2"/>
  <c r="AC2710" i="2"/>
  <c r="AC2707" i="2"/>
  <c r="AE2691" i="2"/>
  <c r="AG2691" i="2" s="1"/>
  <c r="AD2684" i="2"/>
  <c r="AG2684" i="2" s="1"/>
  <c r="AE2675" i="2"/>
  <c r="AF2675" i="2" s="1"/>
  <c r="AD2665" i="2"/>
  <c r="AG2665" i="2" s="1"/>
  <c r="AC2665" i="2"/>
  <c r="AE2665" i="2" s="1"/>
  <c r="AF2665" i="2" s="1"/>
  <c r="AG2650" i="2"/>
  <c r="AG2489" i="2"/>
  <c r="AE2783" i="2"/>
  <c r="AC2638" i="2"/>
  <c r="AF2638" i="2"/>
  <c r="AE2638" i="2"/>
  <c r="AG2638" i="2" s="1"/>
  <c r="AC2627" i="2"/>
  <c r="AE2627" i="2" s="1"/>
  <c r="AF2627" i="2" s="1"/>
  <c r="AC2871" i="2"/>
  <c r="AC2849" i="2"/>
  <c r="AC2841" i="2"/>
  <c r="AE2841" i="2" s="1"/>
  <c r="AF2841" i="2" s="1"/>
  <c r="AC2838" i="2"/>
  <c r="AD2830" i="2"/>
  <c r="AC2827" i="2"/>
  <c r="AC2805" i="2"/>
  <c r="AE2805" i="2" s="1"/>
  <c r="AF2805" i="2" s="1"/>
  <c r="AC2748" i="2"/>
  <c r="AF2748" i="2"/>
  <c r="AC2739" i="2"/>
  <c r="AC2723" i="2"/>
  <c r="AF2713" i="2"/>
  <c r="AD2713" i="2"/>
  <c r="AG2713" i="2" s="1"/>
  <c r="AC2661" i="2"/>
  <c r="AE2661" i="2" s="1"/>
  <c r="AF2661" i="2" s="1"/>
  <c r="AD2661" i="2"/>
  <c r="AG2661" i="2" s="1"/>
  <c r="AE2874" i="2"/>
  <c r="AG2874" i="2" s="1"/>
  <c r="AC2824" i="2"/>
  <c r="AE2824" i="2" s="1"/>
  <c r="AF2824" i="2" s="1"/>
  <c r="AE2794" i="2"/>
  <c r="AF2794" i="2" s="1"/>
  <c r="AD2791" i="2"/>
  <c r="AG2791" i="2" s="1"/>
  <c r="AC2791" i="2"/>
  <c r="AF2777" i="2"/>
  <c r="AE2774" i="2"/>
  <c r="AF2774" i="2" s="1"/>
  <c r="AF2751" i="2"/>
  <c r="AC2751" i="2"/>
  <c r="AF2697" i="2"/>
  <c r="AD2697" i="2"/>
  <c r="AD2664" i="2"/>
  <c r="AC2664" i="2"/>
  <c r="AE2664" i="2" s="1"/>
  <c r="AF2664" i="2" s="1"/>
  <c r="AD2887" i="2"/>
  <c r="AG2887" i="2" s="1"/>
  <c r="AD2882" i="2"/>
  <c r="AE2865" i="2"/>
  <c r="AF2865" i="2" s="1"/>
  <c r="AD2857" i="2"/>
  <c r="AE2854" i="2"/>
  <c r="AF2854" i="2" s="1"/>
  <c r="AG2849" i="2"/>
  <c r="AE2846" i="2"/>
  <c r="AG2846" i="2" s="1"/>
  <c r="AC2835" i="2"/>
  <c r="AD2821" i="2"/>
  <c r="AC2813" i="2"/>
  <c r="AE2813" i="2" s="1"/>
  <c r="AF2813" i="2" s="1"/>
  <c r="AD2810" i="2"/>
  <c r="AG2810" i="2" s="1"/>
  <c r="AD2802" i="2"/>
  <c r="AG2802" i="2" s="1"/>
  <c r="AC2788" i="2"/>
  <c r="AC2785" i="2"/>
  <c r="AG2739" i="2"/>
  <c r="AC2735" i="2"/>
  <c r="AE2735" i="2" s="1"/>
  <c r="AF2735" i="2"/>
  <c r="AG2723" i="2"/>
  <c r="AC2719" i="2"/>
  <c r="AE2719" i="2" s="1"/>
  <c r="AF2719" i="2" s="1"/>
  <c r="AC2716" i="2"/>
  <c r="AC2703" i="2"/>
  <c r="AF2703" i="2"/>
  <c r="AC2700" i="2"/>
  <c r="AE2700" i="2" s="1"/>
  <c r="AF2700" i="2" s="1"/>
  <c r="AG2697" i="2"/>
  <c r="AG2693" i="2"/>
  <c r="AG2687" i="2"/>
  <c r="AF2910" i="2"/>
  <c r="AD2903" i="2"/>
  <c r="AG2895" i="2"/>
  <c r="AG2893" i="2"/>
  <c r="AD2876" i="2"/>
  <c r="AG2876" i="2" s="1"/>
  <c r="AF2873" i="2"/>
  <c r="AF2868" i="2"/>
  <c r="AG2860" i="2"/>
  <c r="AE2851" i="2"/>
  <c r="AG2848" i="2"/>
  <c r="AG2760" i="2"/>
  <c r="AG2754" i="2"/>
  <c r="AF2750" i="2"/>
  <c r="AG2719" i="2"/>
  <c r="AC2660" i="2"/>
  <c r="AE2660" i="2" s="1"/>
  <c r="AF2660" i="2" s="1"/>
  <c r="AD2660" i="2"/>
  <c r="AG2613" i="2"/>
  <c r="AF2945" i="2"/>
  <c r="AF2929" i="2"/>
  <c r="AE2910" i="2"/>
  <c r="AG2910" i="2" s="1"/>
  <c r="AF2905" i="2"/>
  <c r="AE2890" i="2"/>
  <c r="AF2890" i="2" s="1"/>
  <c r="AG2857" i="2"/>
  <c r="AD2851" i="2"/>
  <c r="AF2837" i="2"/>
  <c r="AF2826" i="2"/>
  <c r="AE2807" i="2"/>
  <c r="AF2807" i="2" s="1"/>
  <c r="AC2782" i="2"/>
  <c r="AE2782" i="2" s="1"/>
  <c r="AF2782" i="2" s="1"/>
  <c r="AE2779" i="2"/>
  <c r="AF2779" i="2" s="1"/>
  <c r="AF2776" i="2"/>
  <c r="AF2771" i="2"/>
  <c r="AF2753" i="2"/>
  <c r="AE2750" i="2"/>
  <c r="AC2744" i="2"/>
  <c r="AE2744" i="2" s="1"/>
  <c r="AF2744" i="2" s="1"/>
  <c r="AD2712" i="2"/>
  <c r="AC2712" i="2"/>
  <c r="AE2712" i="2" s="1"/>
  <c r="AF2712" i="2" s="1"/>
  <c r="AE2706" i="2"/>
  <c r="AF2706" i="2" s="1"/>
  <c r="AD2693" i="2"/>
  <c r="AD2680" i="2"/>
  <c r="AG2680" i="2" s="1"/>
  <c r="AE2680" i="2"/>
  <c r="AC2680" i="2"/>
  <c r="AE2670" i="2"/>
  <c r="AG2670" i="2" s="1"/>
  <c r="AC2612" i="2"/>
  <c r="AD2612" i="2"/>
  <c r="AE2612" i="2"/>
  <c r="AF2612" i="2" s="1"/>
  <c r="AC2910" i="2"/>
  <c r="AE2903" i="2"/>
  <c r="AF2903" i="2" s="1"/>
  <c r="AD2898" i="2"/>
  <c r="AG2898" i="2" s="1"/>
  <c r="AF2859" i="2"/>
  <c r="AC2840" i="2"/>
  <c r="AF2840" i="2"/>
  <c r="AE2837" i="2"/>
  <c r="AD2826" i="2"/>
  <c r="AG2826" i="2" s="1"/>
  <c r="AD2823" i="2"/>
  <c r="AE2801" i="2"/>
  <c r="AF2801" i="2" s="1"/>
  <c r="AF2787" i="2"/>
  <c r="AE2776" i="2"/>
  <c r="AG2776" i="2" s="1"/>
  <c r="AF2765" i="2"/>
  <c r="AF2759" i="2"/>
  <c r="AE2753" i="2"/>
  <c r="AD2750" i="2"/>
  <c r="AG2750" i="2" s="1"/>
  <c r="AE2738" i="2"/>
  <c r="AF2738" i="2" s="1"/>
  <c r="AE2722" i="2"/>
  <c r="AF2722" i="2"/>
  <c r="AE2641" i="2"/>
  <c r="AF2641" i="2"/>
  <c r="AD2641" i="2"/>
  <c r="AG2641" i="2" s="1"/>
  <c r="AC2616" i="2"/>
  <c r="AF2889" i="2"/>
  <c r="AF2884" i="2"/>
  <c r="AC2873" i="2"/>
  <c r="AE2873" i="2" s="1"/>
  <c r="AC2870" i="2"/>
  <c r="AE2870" i="2" s="1"/>
  <c r="AE2867" i="2"/>
  <c r="AC2862" i="2"/>
  <c r="AE2862" i="2" s="1"/>
  <c r="AF2851" i="2"/>
  <c r="AF2845" i="2"/>
  <c r="AD2837" i="2"/>
  <c r="AG2837" i="2" s="1"/>
  <c r="AF2834" i="2"/>
  <c r="AC2826" i="2"/>
  <c r="AD2812" i="2"/>
  <c r="AF2809" i="2"/>
  <c r="AC2801" i="2"/>
  <c r="AD2779" i="2"/>
  <c r="AG2779" i="2" s="1"/>
  <c r="AC2776" i="2"/>
  <c r="AC2753" i="2"/>
  <c r="AC2686" i="2"/>
  <c r="AE2686" i="2" s="1"/>
  <c r="AF2686" i="2" s="1"/>
  <c r="AD2686" i="2"/>
  <c r="AC2670" i="2"/>
  <c r="AF2670" i="2"/>
  <c r="AE2616" i="2"/>
  <c r="AF2848" i="2"/>
  <c r="AE2823" i="2"/>
  <c r="AF2823" i="2" s="1"/>
  <c r="AD2759" i="2"/>
  <c r="AG2759" i="2" s="1"/>
  <c r="AE2759" i="2"/>
  <c r="AC2756" i="2"/>
  <c r="AE2756" i="2" s="1"/>
  <c r="AF2756" i="2" s="1"/>
  <c r="AD2756" i="2"/>
  <c r="AC2734" i="2"/>
  <c r="AE2734" i="2"/>
  <c r="AF2734" i="2" s="1"/>
  <c r="AC2718" i="2"/>
  <c r="AE2718" i="2" s="1"/>
  <c r="AF2718" i="2" s="1"/>
  <c r="AD2718" i="2"/>
  <c r="AC2702" i="2"/>
  <c r="AE2702" i="2" s="1"/>
  <c r="AF2702" i="2" s="1"/>
  <c r="AD2702" i="2"/>
  <c r="AF2676" i="2"/>
  <c r="AC2667" i="2"/>
  <c r="AE2667" i="2" s="1"/>
  <c r="AF2667" i="2" s="1"/>
  <c r="AD2667" i="2"/>
  <c r="AG2667" i="2" s="1"/>
  <c r="AE2940" i="2"/>
  <c r="AG2940" i="2" s="1"/>
  <c r="AF2926" i="2"/>
  <c r="AE2907" i="2"/>
  <c r="AG2907" i="2" s="1"/>
  <c r="AD2889" i="2"/>
  <c r="AF2875" i="2"/>
  <c r="AC2856" i="2"/>
  <c r="AE2856" i="2" s="1"/>
  <c r="AG2856" i="2" s="1"/>
  <c r="AF2856" i="2"/>
  <c r="AD2845" i="2"/>
  <c r="AG2845" i="2" s="1"/>
  <c r="AF2842" i="2"/>
  <c r="AF2839" i="2"/>
  <c r="AC2834" i="2"/>
  <c r="AD2809" i="2"/>
  <c r="AC2798" i="2"/>
  <c r="AE2798" i="2" s="1"/>
  <c r="AF2798" i="2" s="1"/>
  <c r="AG2753" i="2"/>
  <c r="AC2715" i="2"/>
  <c r="AE2715" i="2" s="1"/>
  <c r="AE2673" i="2"/>
  <c r="AF2673" i="2"/>
  <c r="AF2659" i="2"/>
  <c r="AE2652" i="2"/>
  <c r="AF2652" i="2" s="1"/>
  <c r="AC2644" i="2"/>
  <c r="AE2644" i="2"/>
  <c r="AF2644" i="2"/>
  <c r="AD2644" i="2"/>
  <c r="AE2624" i="2"/>
  <c r="AC2624" i="2"/>
  <c r="AD2624" i="2"/>
  <c r="AF2867" i="2"/>
  <c r="AG2787" i="2"/>
  <c r="AE2770" i="2"/>
  <c r="AF2770" i="2" s="1"/>
  <c r="AC2705" i="2"/>
  <c r="AE2705" i="2" s="1"/>
  <c r="AF2705" i="2" s="1"/>
  <c r="AG2699" i="2"/>
  <c r="AC2689" i="2"/>
  <c r="AE2689" i="2" s="1"/>
  <c r="AC2676" i="2"/>
  <c r="AE2676" i="2"/>
  <c r="AG2644" i="2"/>
  <c r="AG2624" i="2"/>
  <c r="AE2990" i="2"/>
  <c r="AF2990" i="2" s="1"/>
  <c r="AE2974" i="2"/>
  <c r="AG2974" i="2" s="1"/>
  <c r="AE2958" i="2"/>
  <c r="AG2958" i="2" s="1"/>
  <c r="AE2942" i="2"/>
  <c r="AF2942" i="2" s="1"/>
  <c r="AC2926" i="2"/>
  <c r="AE2921" i="2"/>
  <c r="AF2921" i="2" s="1"/>
  <c r="AE2919" i="2"/>
  <c r="AF2919" i="2" s="1"/>
  <c r="AE2909" i="2"/>
  <c r="AC2897" i="2"/>
  <c r="AE2897" i="2" s="1"/>
  <c r="AG2897" i="2" s="1"/>
  <c r="AF2894" i="2"/>
  <c r="AG2889" i="2"/>
  <c r="AD2878" i="2"/>
  <c r="AC2875" i="2"/>
  <c r="AF2869" i="2"/>
  <c r="AF2864" i="2"/>
  <c r="AE2850" i="2"/>
  <c r="AG2850" i="2" s="1"/>
  <c r="AC2842" i="2"/>
  <c r="AC2839" i="2"/>
  <c r="AF2822" i="2"/>
  <c r="AF2814" i="2"/>
  <c r="AD2778" i="2"/>
  <c r="AD2767" i="2"/>
  <c r="AC2764" i="2"/>
  <c r="AE2764" i="2" s="1"/>
  <c r="AE2737" i="2"/>
  <c r="AF2737" i="2" s="1"/>
  <c r="AD2737" i="2"/>
  <c r="AG2737" i="2" s="1"/>
  <c r="AE2721" i="2"/>
  <c r="AC2721" i="2"/>
  <c r="AD2685" i="2"/>
  <c r="AG2685" i="2" s="1"/>
  <c r="AF2685" i="2"/>
  <c r="AG2676" i="2"/>
  <c r="AF2666" i="2"/>
  <c r="AE2666" i="2"/>
  <c r="AG2666" i="2" s="1"/>
  <c r="AG2651" i="2"/>
  <c r="AG2640" i="2"/>
  <c r="AC2872" i="2"/>
  <c r="AF2872" i="2"/>
  <c r="AE2795" i="2"/>
  <c r="AG2795" i="2" s="1"/>
  <c r="AD2775" i="2"/>
  <c r="AC2775" i="2"/>
  <c r="AE2775" i="2" s="1"/>
  <c r="AF2775" i="2" s="1"/>
  <c r="AC2758" i="2"/>
  <c r="AE2758" i="2" s="1"/>
  <c r="AF2758" i="2" s="1"/>
  <c r="AD2749" i="2"/>
  <c r="AC2749" i="2"/>
  <c r="AE2749" i="2" s="1"/>
  <c r="AF2749" i="2" s="1"/>
  <c r="AF2746" i="2"/>
  <c r="AC2746" i="2"/>
  <c r="AE2730" i="2"/>
  <c r="AE2717" i="2"/>
  <c r="AF2717" i="2" s="1"/>
  <c r="AG2708" i="2"/>
  <c r="AD2698" i="2"/>
  <c r="AG2698" i="2" s="1"/>
  <c r="AC2651" i="2"/>
  <c r="AE2651" i="2" s="1"/>
  <c r="AF2651" i="2" s="1"/>
  <c r="AF2911" i="2"/>
  <c r="AC2894" i="2"/>
  <c r="AF2883" i="2"/>
  <c r="AD2869" i="2"/>
  <c r="AC2861" i="2"/>
  <c r="AE2861" i="2" s="1"/>
  <c r="AG2828" i="2"/>
  <c r="AC2825" i="2"/>
  <c r="AE2825" i="2" s="1"/>
  <c r="AF2825" i="2" s="1"/>
  <c r="AC2822" i="2"/>
  <c r="AE2819" i="2"/>
  <c r="AC2814" i="2"/>
  <c r="AE2814" i="2" s="1"/>
  <c r="AG2814" i="2" s="1"/>
  <c r="AF2803" i="2"/>
  <c r="AF2783" i="2"/>
  <c r="AG2780" i="2"/>
  <c r="AG2778" i="2"/>
  <c r="AF2761" i="2"/>
  <c r="AD2761" i="2"/>
  <c r="AG2761" i="2" s="1"/>
  <c r="AE2752" i="2"/>
  <c r="AG2752" i="2" s="1"/>
  <c r="AF2752" i="2"/>
  <c r="AC2740" i="2"/>
  <c r="AE2740" i="2" s="1"/>
  <c r="AF2740" i="2" s="1"/>
  <c r="AD2740" i="2"/>
  <c r="AG2736" i="2"/>
  <c r="AD2733" i="2"/>
  <c r="AF2733" i="2"/>
  <c r="AC2717" i="2"/>
  <c r="AF2714" i="2"/>
  <c r="AD2714" i="2"/>
  <c r="AG2714" i="2" s="1"/>
  <c r="AF2707" i="2"/>
  <c r="AG2692" i="2"/>
  <c r="AG2550" i="2"/>
  <c r="AF2885" i="2"/>
  <c r="AD2844" i="2"/>
  <c r="AF2836" i="2"/>
  <c r="AF2830" i="2"/>
  <c r="AD2819" i="2"/>
  <c r="AG2819" i="2" s="1"/>
  <c r="AF2800" i="2"/>
  <c r="AD2797" i="2"/>
  <c r="AE2786" i="2"/>
  <c r="AF2786" i="2" s="1"/>
  <c r="AD2783" i="2"/>
  <c r="AE2745" i="2"/>
  <c r="AF2730" i="2"/>
  <c r="AD2730" i="2"/>
  <c r="AG2730" i="2" s="1"/>
  <c r="AG2724" i="2"/>
  <c r="AD2710" i="2"/>
  <c r="AE2707" i="2"/>
  <c r="AE2704" i="2"/>
  <c r="AG2704" i="2" s="1"/>
  <c r="AC2704" i="2"/>
  <c r="AF2704" i="2"/>
  <c r="AF2698" i="2"/>
  <c r="AE2698" i="2"/>
  <c r="AF2691" i="2"/>
  <c r="AE2688" i="2"/>
  <c r="AF2688" i="2" s="1"/>
  <c r="AC2688" i="2"/>
  <c r="AF2684" i="2"/>
  <c r="AG2786" i="2"/>
  <c r="AD2744" i="2"/>
  <c r="AG2722" i="2"/>
  <c r="AG2675" i="2"/>
  <c r="AE2658" i="2"/>
  <c r="AF2658" i="2" s="1"/>
  <c r="AC2655" i="2"/>
  <c r="AE2655" i="2" s="1"/>
  <c r="AG2655" i="2" s="1"/>
  <c r="AF2633" i="2"/>
  <c r="AD2633" i="2"/>
  <c r="AG2633" i="2" s="1"/>
  <c r="AE2608" i="2"/>
  <c r="AG2608" i="2" s="1"/>
  <c r="AC2608" i="2"/>
  <c r="AC2605" i="2"/>
  <c r="AE2594" i="2"/>
  <c r="AF2594" i="2" s="1"/>
  <c r="AF2581" i="2"/>
  <c r="AE2581" i="2"/>
  <c r="AF2574" i="2"/>
  <c r="AF2549" i="2"/>
  <c r="AC2545" i="2"/>
  <c r="AE2545" i="2" s="1"/>
  <c r="AF2545" i="2"/>
  <c r="AD2545" i="2"/>
  <c r="AG2545" i="2" s="1"/>
  <c r="AE2574" i="2"/>
  <c r="AD2616" i="2"/>
  <c r="AF2610" i="2"/>
  <c r="AD2574" i="2"/>
  <c r="AC2553" i="2"/>
  <c r="AD2553" i="2"/>
  <c r="AG2553" i="2" s="1"/>
  <c r="AE2553" i="2"/>
  <c r="AD2549" i="2"/>
  <c r="AC2487" i="2"/>
  <c r="AE2487" i="2" s="1"/>
  <c r="AF2487" i="2" s="1"/>
  <c r="AD2487" i="2"/>
  <c r="AD2463" i="2"/>
  <c r="AE2463" i="2"/>
  <c r="AF2463" i="2"/>
  <c r="AC2463" i="2"/>
  <c r="AC2724" i="2"/>
  <c r="AE2724" i="2" s="1"/>
  <c r="AF2724" i="2" s="1"/>
  <c r="AE2710" i="2"/>
  <c r="AF2710" i="2" s="1"/>
  <c r="AE2674" i="2"/>
  <c r="AF2674" i="2" s="1"/>
  <c r="AC2671" i="2"/>
  <c r="AF2671" i="2"/>
  <c r="AE2654" i="2"/>
  <c r="AG2654" i="2" s="1"/>
  <c r="AF2649" i="2"/>
  <c r="AD2649" i="2"/>
  <c r="AC2632" i="2"/>
  <c r="AE2632" i="2" s="1"/>
  <c r="AF2632" i="2" s="1"/>
  <c r="AG2615" i="2"/>
  <c r="AC2610" i="2"/>
  <c r="AE2596" i="2"/>
  <c r="AF2596" i="2" s="1"/>
  <c r="AG2584" i="2"/>
  <c r="AC2530" i="2"/>
  <c r="AE2530" i="2" s="1"/>
  <c r="AF2530" i="2" s="1"/>
  <c r="AD2530" i="2"/>
  <c r="AG2530" i="2" s="1"/>
  <c r="AC2522" i="2"/>
  <c r="AE2522" i="2" s="1"/>
  <c r="AF2522" i="2" s="1"/>
  <c r="AD2479" i="2"/>
  <c r="AC2479" i="2"/>
  <c r="AE2479" i="2" s="1"/>
  <c r="AF2479" i="2" s="1"/>
  <c r="AF2637" i="2"/>
  <c r="AF2626" i="2"/>
  <c r="AE2618" i="2"/>
  <c r="AC2607" i="2"/>
  <c r="AF2607" i="2"/>
  <c r="AE2604" i="2"/>
  <c r="AF2604" i="2" s="1"/>
  <c r="AD2544" i="2"/>
  <c r="AG2544" i="2" s="1"/>
  <c r="AC2544" i="2"/>
  <c r="AE2544" i="2" s="1"/>
  <c r="AF2544" i="2" s="1"/>
  <c r="AG2541" i="2"/>
  <c r="AC2513" i="2"/>
  <c r="AE2513" i="2"/>
  <c r="AG2513" i="2" s="1"/>
  <c r="AG2510" i="2"/>
  <c r="AE2657" i="2"/>
  <c r="AF2648" i="2"/>
  <c r="AE2637" i="2"/>
  <c r="AG2637" i="2" s="1"/>
  <c r="AD2626" i="2"/>
  <c r="AE2623" i="2"/>
  <c r="AG2623" i="2" s="1"/>
  <c r="AD2618" i="2"/>
  <c r="AG2618" i="2" s="1"/>
  <c r="AG2610" i="2"/>
  <c r="AD2604" i="2"/>
  <c r="AE2593" i="2"/>
  <c r="AF2593" i="2" s="1"/>
  <c r="AE2583" i="2"/>
  <c r="AF2583" i="2" s="1"/>
  <c r="AC2577" i="2"/>
  <c r="AE2577" i="2" s="1"/>
  <c r="AE2563" i="2"/>
  <c r="AG2563" i="2" s="1"/>
  <c r="AC2563" i="2"/>
  <c r="AE2533" i="2"/>
  <c r="AF2533" i="2"/>
  <c r="AD2533" i="2"/>
  <c r="AF2729" i="2"/>
  <c r="AD2729" i="2"/>
  <c r="AG2707" i="2"/>
  <c r="AE2690" i="2"/>
  <c r="AF2690" i="2" s="1"/>
  <c r="AC2687" i="2"/>
  <c r="AF2687" i="2"/>
  <c r="AD2679" i="2"/>
  <c r="AG2679" i="2" s="1"/>
  <c r="AE2648" i="2"/>
  <c r="AG2648" i="2" s="1"/>
  <c r="AG2645" i="2"/>
  <c r="AE2640" i="2"/>
  <c r="AC2640" i="2"/>
  <c r="AC2637" i="2"/>
  <c r="AC2626" i="2"/>
  <c r="AC2618" i="2"/>
  <c r="AG2589" i="2"/>
  <c r="AC2583" i="2"/>
  <c r="AC2573" i="2"/>
  <c r="AE2573" i="2" s="1"/>
  <c r="AF2573" i="2" s="1"/>
  <c r="AG2573" i="2"/>
  <c r="AE2569" i="2"/>
  <c r="AC2566" i="2"/>
  <c r="AD2566" i="2"/>
  <c r="AE2566" i="2"/>
  <c r="AF2566" i="2" s="1"/>
  <c r="AD2559" i="2"/>
  <c r="AG2559" i="2" s="1"/>
  <c r="AE2559" i="2"/>
  <c r="AF2559" i="2"/>
  <c r="AG2552" i="2"/>
  <c r="AG2533" i="2"/>
  <c r="AD2525" i="2"/>
  <c r="AC2623" i="2"/>
  <c r="AF2623" i="2"/>
  <c r="AF2586" i="2"/>
  <c r="AD2569" i="2"/>
  <c r="AG2569" i="2" s="1"/>
  <c r="AD2551" i="2"/>
  <c r="AG2551" i="2" s="1"/>
  <c r="AD2543" i="2"/>
  <c r="AG2543" i="2" s="1"/>
  <c r="AE2543" i="2"/>
  <c r="AF2543" i="2"/>
  <c r="AC2525" i="2"/>
  <c r="AE2525" i="2" s="1"/>
  <c r="AF2525" i="2" s="1"/>
  <c r="AG2525" i="2"/>
  <c r="AG2639" i="2"/>
  <c r="AG2626" i="2"/>
  <c r="AF2601" i="2"/>
  <c r="AD2601" i="2"/>
  <c r="AG2601" i="2" s="1"/>
  <c r="AF2572" i="2"/>
  <c r="AC2572" i="2"/>
  <c r="AD2572" i="2"/>
  <c r="AG2562" i="2"/>
  <c r="AG2558" i="2"/>
  <c r="AF2540" i="2"/>
  <c r="AC2540" i="2"/>
  <c r="AD2592" i="2"/>
  <c r="AC2592" i="2"/>
  <c r="AE2592" i="2" s="1"/>
  <c r="AF2592" i="2" s="1"/>
  <c r="AE2576" i="2"/>
  <c r="AF2576" i="2"/>
  <c r="AD2576" i="2"/>
  <c r="AG2572" i="2"/>
  <c r="AF2569" i="2"/>
  <c r="AE2551" i="2"/>
  <c r="AF2551" i="2" s="1"/>
  <c r="AE2547" i="2"/>
  <c r="AF2547" i="2" s="1"/>
  <c r="AC2547" i="2"/>
  <c r="AD2547" i="2"/>
  <c r="AG2504" i="2"/>
  <c r="AC2504" i="2"/>
  <c r="AD2504" i="2"/>
  <c r="AC2656" i="2"/>
  <c r="AE2656" i="2" s="1"/>
  <c r="AF2656" i="2" s="1"/>
  <c r="AG2647" i="2"/>
  <c r="AE2628" i="2"/>
  <c r="AF2625" i="2"/>
  <c r="AE2617" i="2"/>
  <c r="AC2565" i="2"/>
  <c r="AE2565" i="2" s="1"/>
  <c r="AF2565" i="2" s="1"/>
  <c r="AG2547" i="2"/>
  <c r="AE2520" i="2"/>
  <c r="AF2520" i="2" s="1"/>
  <c r="AD2508" i="2"/>
  <c r="AC2508" i="2"/>
  <c r="AE2508" i="2"/>
  <c r="AF2508" i="2" s="1"/>
  <c r="AE2784" i="2"/>
  <c r="AF2784" i="2" s="1"/>
  <c r="AE2742" i="2"/>
  <c r="AF2742" i="2" s="1"/>
  <c r="AG2706" i="2"/>
  <c r="AF2681" i="2"/>
  <c r="AD2681" i="2"/>
  <c r="AG2681" i="2" s="1"/>
  <c r="AE2650" i="2"/>
  <c r="AE2642" i="2"/>
  <c r="AF2642" i="2" s="1"/>
  <c r="AC2639" i="2"/>
  <c r="AE2639" i="2" s="1"/>
  <c r="AF2639" i="2"/>
  <c r="AD2628" i="2"/>
  <c r="AD2625" i="2"/>
  <c r="AG2625" i="2" s="1"/>
  <c r="AE2622" i="2"/>
  <c r="AF2622" i="2" s="1"/>
  <c r="AE2600" i="2"/>
  <c r="AF2600" i="2" s="1"/>
  <c r="AC2582" i="2"/>
  <c r="AD2582" i="2"/>
  <c r="AE2582" i="2"/>
  <c r="AE2558" i="2"/>
  <c r="AF2558" i="2" s="1"/>
  <c r="AD2520" i="2"/>
  <c r="AG2520" i="2" s="1"/>
  <c r="AD2495" i="2"/>
  <c r="AG2495" i="2" s="1"/>
  <c r="AE2495" i="2"/>
  <c r="AF2495" i="2"/>
  <c r="AC2495" i="2"/>
  <c r="AG2642" i="2"/>
  <c r="AF2617" i="2"/>
  <c r="AD2617" i="2"/>
  <c r="AG2617" i="2" s="1"/>
  <c r="AG2595" i="2"/>
  <c r="AC2561" i="2"/>
  <c r="AD2561" i="2"/>
  <c r="AE2561" i="2"/>
  <c r="AF2561" i="2" s="1"/>
  <c r="AG2628" i="2"/>
  <c r="AE2614" i="2"/>
  <c r="AF2614" i="2" s="1"/>
  <c r="AD2546" i="2"/>
  <c r="AG2546" i="2" s="1"/>
  <c r="AF2546" i="2"/>
  <c r="AC2546" i="2"/>
  <c r="AC2476" i="2"/>
  <c r="AE2476" i="2" s="1"/>
  <c r="AF2476" i="2" s="1"/>
  <c r="AD2476" i="2"/>
  <c r="AC2672" i="2"/>
  <c r="AE2672" i="2" s="1"/>
  <c r="AF2672" i="2" s="1"/>
  <c r="AF2616" i="2"/>
  <c r="AE2605" i="2"/>
  <c r="AF2605" i="2" s="1"/>
  <c r="AC2591" i="2"/>
  <c r="AE2591" i="2" s="1"/>
  <c r="AF2591" i="2"/>
  <c r="AF2588" i="2"/>
  <c r="AD2554" i="2"/>
  <c r="AG2554" i="2" s="1"/>
  <c r="AF2554" i="2"/>
  <c r="AE2554" i="2"/>
  <c r="AG2539" i="2"/>
  <c r="AD2527" i="2"/>
  <c r="AG2527" i="2" s="1"/>
  <c r="AE2527" i="2"/>
  <c r="AF2527" i="2"/>
  <c r="AG2517" i="2"/>
  <c r="AG2507" i="2"/>
  <c r="AE2504" i="2"/>
  <c r="AF2504" i="2" s="1"/>
  <c r="AD2457" i="2"/>
  <c r="AC2450" i="2"/>
  <c r="AE2450" i="2" s="1"/>
  <c r="AF2450" i="2" s="1"/>
  <c r="AD2450" i="2"/>
  <c r="AC2440" i="2"/>
  <c r="AC2433" i="2"/>
  <c r="AC2408" i="2"/>
  <c r="AE2408" i="2" s="1"/>
  <c r="AF2408" i="2" s="1"/>
  <c r="AG2394" i="2"/>
  <c r="AG2303" i="2"/>
  <c r="AE2440" i="2"/>
  <c r="AF2440" i="2" s="1"/>
  <c r="AC2385" i="2"/>
  <c r="AE2385" i="2"/>
  <c r="AF2385" i="2"/>
  <c r="AC2314" i="2"/>
  <c r="AE2314" i="2" s="1"/>
  <c r="AF2314" i="2" s="1"/>
  <c r="AD2314" i="2"/>
  <c r="AF2310" i="2"/>
  <c r="AG2310" i="2"/>
  <c r="AC2477" i="2"/>
  <c r="AE2477" i="2" s="1"/>
  <c r="AF2477" i="2" s="1"/>
  <c r="AD2477" i="2"/>
  <c r="AG2477" i="2"/>
  <c r="AC2466" i="2"/>
  <c r="AD2466" i="2"/>
  <c r="AG2466" i="2" s="1"/>
  <c r="AF2466" i="2"/>
  <c r="AC2460" i="2"/>
  <c r="AE2460" i="2" s="1"/>
  <c r="AF2460" i="2" s="1"/>
  <c r="AD2460" i="2"/>
  <c r="AG2460" i="2" s="1"/>
  <c r="AG2426" i="2"/>
  <c r="AC2422" i="2"/>
  <c r="AD2422" i="2"/>
  <c r="AE2422" i="2"/>
  <c r="AF2422" i="2" s="1"/>
  <c r="AD2415" i="2"/>
  <c r="AG2415" i="2" s="1"/>
  <c r="AE2415" i="2"/>
  <c r="AF2415" i="2"/>
  <c r="AG2411" i="2"/>
  <c r="AG2397" i="2"/>
  <c r="AE2389" i="2"/>
  <c r="AF2389" i="2" s="1"/>
  <c r="AG2385" i="2"/>
  <c r="AC2374" i="2"/>
  <c r="AG2371" i="2"/>
  <c r="AG2366" i="2"/>
  <c r="AC2359" i="2"/>
  <c r="AE2359" i="2" s="1"/>
  <c r="AF2359" i="2" s="1"/>
  <c r="AD2359" i="2"/>
  <c r="AG2359" i="2" s="1"/>
  <c r="AG2389" i="2"/>
  <c r="AD2366" i="2"/>
  <c r="AG2355" i="2"/>
  <c r="AG2581" i="2"/>
  <c r="AD2570" i="2"/>
  <c r="AG2570" i="2" s="1"/>
  <c r="AF2538" i="2"/>
  <c r="AF2519" i="2"/>
  <c r="AC2503" i="2"/>
  <c r="AD2503" i="2"/>
  <c r="AG2503" i="2" s="1"/>
  <c r="AC2493" i="2"/>
  <c r="AE2493" i="2" s="1"/>
  <c r="AF2493" i="2" s="1"/>
  <c r="AD2493" i="2"/>
  <c r="AG2493" i="2"/>
  <c r="AE2469" i="2"/>
  <c r="AF2469" i="2" s="1"/>
  <c r="AC2449" i="2"/>
  <c r="AF2449" i="2"/>
  <c r="AC2370" i="2"/>
  <c r="AD2370" i="2"/>
  <c r="AG2370" i="2" s="1"/>
  <c r="AF2370" i="2"/>
  <c r="AE2341" i="2"/>
  <c r="AF2341" i="2" s="1"/>
  <c r="AG2246" i="2"/>
  <c r="AC2439" i="2"/>
  <c r="AE2439" i="2" s="1"/>
  <c r="AF2439" i="2" s="1"/>
  <c r="AD2439" i="2"/>
  <c r="AC2407" i="2"/>
  <c r="AE2407" i="2" s="1"/>
  <c r="AF2407" i="2" s="1"/>
  <c r="AD2407" i="2"/>
  <c r="AF2396" i="2"/>
  <c r="AC2396" i="2"/>
  <c r="AD2396" i="2"/>
  <c r="AG2396" i="2" s="1"/>
  <c r="AC2354" i="2"/>
  <c r="AE2354" i="2" s="1"/>
  <c r="AF2354" i="2" s="1"/>
  <c r="AD2354" i="2"/>
  <c r="AG2354" i="2" s="1"/>
  <c r="AG2341" i="2"/>
  <c r="AG2306" i="2"/>
  <c r="AD2575" i="2"/>
  <c r="AG2575" i="2" s="1"/>
  <c r="AE2575" i="2"/>
  <c r="AF2575" i="2"/>
  <c r="AE2535" i="2"/>
  <c r="AC2529" i="2"/>
  <c r="AF2529" i="2"/>
  <c r="AG2519" i="2"/>
  <c r="AE2492" i="2"/>
  <c r="AC2486" i="2"/>
  <c r="AD2486" i="2"/>
  <c r="AE2486" i="2"/>
  <c r="AF2486" i="2" s="1"/>
  <c r="AE2483" i="2"/>
  <c r="AC2483" i="2"/>
  <c r="AC2465" i="2"/>
  <c r="AE2465" i="2" s="1"/>
  <c r="AF2428" i="2"/>
  <c r="AC2428" i="2"/>
  <c r="AD2428" i="2"/>
  <c r="AG2428" i="2" s="1"/>
  <c r="AC2418" i="2"/>
  <c r="AE2418" i="2" s="1"/>
  <c r="AF2418" i="2" s="1"/>
  <c r="AD2418" i="2"/>
  <c r="AG2381" i="2"/>
  <c r="AC2369" i="2"/>
  <c r="AE2369" i="2" s="1"/>
  <c r="AD2369" i="2"/>
  <c r="AD2586" i="2"/>
  <c r="AG2586" i="2" s="1"/>
  <c r="AF2556" i="2"/>
  <c r="AC2550" i="2"/>
  <c r="AD2550" i="2"/>
  <c r="AE2550" i="2"/>
  <c r="AD2535" i="2"/>
  <c r="AG2535" i="2" s="1"/>
  <c r="AG2529" i="2"/>
  <c r="AD2506" i="2"/>
  <c r="AC2502" i="2"/>
  <c r="AD2502" i="2"/>
  <c r="AE2502" i="2"/>
  <c r="AC2499" i="2"/>
  <c r="AE2499" i="2" s="1"/>
  <c r="AG2456" i="2"/>
  <c r="AE2421" i="2"/>
  <c r="AF2421" i="2" s="1"/>
  <c r="AD2392" i="2"/>
  <c r="AG2392" i="2"/>
  <c r="AE2373" i="2"/>
  <c r="AF2373" i="2" s="1"/>
  <c r="AC2353" i="2"/>
  <c r="AE2353" i="2" s="1"/>
  <c r="AF2353" i="2" s="1"/>
  <c r="AD2353" i="2"/>
  <c r="AG2324" i="2"/>
  <c r="AG2506" i="2"/>
  <c r="AG2502" i="2"/>
  <c r="AF2492" i="2"/>
  <c r="AD2492" i="2"/>
  <c r="AG2492" i="2" s="1"/>
  <c r="AG2475" i="2"/>
  <c r="AC2438" i="2"/>
  <c r="AD2438" i="2"/>
  <c r="AE2438" i="2"/>
  <c r="AC2406" i="2"/>
  <c r="AE2406" i="2" s="1"/>
  <c r="AF2406" i="2" s="1"/>
  <c r="AD2406" i="2"/>
  <c r="AD2399" i="2"/>
  <c r="AE2399" i="2"/>
  <c r="AF2399" i="2"/>
  <c r="AG2395" i="2"/>
  <c r="AG2373" i="2"/>
  <c r="AC2455" i="2"/>
  <c r="AD2455" i="2"/>
  <c r="AG2455" i="2" s="1"/>
  <c r="AF2455" i="2"/>
  <c r="AG2438" i="2"/>
  <c r="AD2431" i="2"/>
  <c r="AG2431" i="2" s="1"/>
  <c r="AE2431" i="2"/>
  <c r="AF2431" i="2"/>
  <c r="AC2402" i="2"/>
  <c r="AD2402" i="2"/>
  <c r="AG2402" i="2" s="1"/>
  <c r="AF2402" i="2"/>
  <c r="AC2383" i="2"/>
  <c r="AD2383" i="2"/>
  <c r="AG2383" i="2" s="1"/>
  <c r="AE2383" i="2"/>
  <c r="AF2383" i="2" s="1"/>
  <c r="AC2380" i="2"/>
  <c r="AE2380" i="2" s="1"/>
  <c r="AF2380" i="2" s="1"/>
  <c r="AD2380" i="2"/>
  <c r="AC2348" i="2"/>
  <c r="AE2348" i="2" s="1"/>
  <c r="AF2348" i="2" s="1"/>
  <c r="AD2348" i="2"/>
  <c r="AC2518" i="2"/>
  <c r="AD2518" i="2"/>
  <c r="AG2518" i="2" s="1"/>
  <c r="AE2518" i="2"/>
  <c r="AE2515" i="2"/>
  <c r="AG2515" i="2" s="1"/>
  <c r="AC2515" i="2"/>
  <c r="AC2498" i="2"/>
  <c r="AD2498" i="2"/>
  <c r="AG2498" i="2" s="1"/>
  <c r="AF2498" i="2"/>
  <c r="AC2482" i="2"/>
  <c r="AE2482" i="2" s="1"/>
  <c r="AF2482" i="2" s="1"/>
  <c r="AD2482" i="2"/>
  <c r="AC2445" i="2"/>
  <c r="AE2445" i="2" s="1"/>
  <c r="AF2445" i="2" s="1"/>
  <c r="AG2445" i="2"/>
  <c r="AC2417" i="2"/>
  <c r="AF2417" i="2"/>
  <c r="AG2410" i="2"/>
  <c r="AC2391" i="2"/>
  <c r="AE2391" i="2" s="1"/>
  <c r="AF2391" i="2" s="1"/>
  <c r="AD2391" i="2"/>
  <c r="AG2417" i="2"/>
  <c r="AC2364" i="2"/>
  <c r="AE2364" i="2" s="1"/>
  <c r="AF2364" i="2" s="1"/>
  <c r="AD2364" i="2"/>
  <c r="AG2301" i="2"/>
  <c r="AC2537" i="2"/>
  <c r="AE2537" i="2"/>
  <c r="AC2534" i="2"/>
  <c r="AE2534" i="2" s="1"/>
  <c r="AF2534" i="2" s="1"/>
  <c r="AD2534" i="2"/>
  <c r="AD2511" i="2"/>
  <c r="AE2511" i="2"/>
  <c r="AF2511" i="2"/>
  <c r="AG2485" i="2"/>
  <c r="AC2471" i="2"/>
  <c r="AE2471" i="2" s="1"/>
  <c r="AF2471" i="2" s="1"/>
  <c r="AD2471" i="2"/>
  <c r="AC2454" i="2"/>
  <c r="AD2454" i="2"/>
  <c r="AE2454" i="2"/>
  <c r="AG2454" i="2" s="1"/>
  <c r="AC2434" i="2"/>
  <c r="AE2434" i="2" s="1"/>
  <c r="AF2434" i="2" s="1"/>
  <c r="AD2434" i="2"/>
  <c r="AG2413" i="2"/>
  <c r="AF2444" i="2"/>
  <c r="AC2444" i="2"/>
  <c r="AD2444" i="2"/>
  <c r="AG2444" i="2" s="1"/>
  <c r="AG2424" i="2"/>
  <c r="AC2401" i="2"/>
  <c r="AE2401" i="2" s="1"/>
  <c r="AF2401" i="2" s="1"/>
  <c r="AD2376" i="2"/>
  <c r="AG2376" i="2"/>
  <c r="AC2343" i="2"/>
  <c r="AD2343" i="2"/>
  <c r="AG2343" i="2" s="1"/>
  <c r="AF2343" i="2"/>
  <c r="AD2579" i="2"/>
  <c r="AG2579" i="2" s="1"/>
  <c r="AC2568" i="2"/>
  <c r="AE2531" i="2"/>
  <c r="AF2531" i="2" s="1"/>
  <c r="AF2524" i="2"/>
  <c r="AD2524" i="2"/>
  <c r="AC2517" i="2"/>
  <c r="AC2514" i="2"/>
  <c r="AD2514" i="2"/>
  <c r="AG2514" i="2" s="1"/>
  <c r="AF2514" i="2"/>
  <c r="AC2497" i="2"/>
  <c r="AE2497" i="2" s="1"/>
  <c r="AF2497" i="2" s="1"/>
  <c r="AC2481" i="2"/>
  <c r="AF2481" i="2"/>
  <c r="AG2458" i="2"/>
  <c r="AG2437" i="2"/>
  <c r="AE2433" i="2"/>
  <c r="AF2433" i="2" s="1"/>
  <c r="AC2386" i="2"/>
  <c r="AE2386" i="2" s="1"/>
  <c r="AF2386" i="2" s="1"/>
  <c r="AD2386" i="2"/>
  <c r="AG2331" i="2"/>
  <c r="AG2326" i="2"/>
  <c r="AF2260" i="2"/>
  <c r="AG2260" i="2"/>
  <c r="AE2568" i="2"/>
  <c r="AG2497" i="2"/>
  <c r="AG2488" i="2"/>
  <c r="AG2481" i="2"/>
  <c r="AC2470" i="2"/>
  <c r="AE2470" i="2" s="1"/>
  <c r="AF2470" i="2" s="1"/>
  <c r="AD2470" i="2"/>
  <c r="AG2470" i="2" s="1"/>
  <c r="AG2461" i="2"/>
  <c r="AD2447" i="2"/>
  <c r="AG2447" i="2" s="1"/>
  <c r="AE2447" i="2"/>
  <c r="AF2447" i="2"/>
  <c r="AD2440" i="2"/>
  <c r="AC2423" i="2"/>
  <c r="AE2423" i="2" s="1"/>
  <c r="AF2423" i="2" s="1"/>
  <c r="AD2423" i="2"/>
  <c r="AG2416" i="2"/>
  <c r="AC2412" i="2"/>
  <c r="AE2412" i="2" s="1"/>
  <c r="AF2412" i="2" s="1"/>
  <c r="AD2412" i="2"/>
  <c r="AD2408" i="2"/>
  <c r="AG2404" i="2"/>
  <c r="AC2375" i="2"/>
  <c r="AD2375" i="2"/>
  <c r="AG2375" i="2" s="1"/>
  <c r="AF2375" i="2"/>
  <c r="AC2467" i="2"/>
  <c r="AC2451" i="2"/>
  <c r="AC2435" i="2"/>
  <c r="AC2419" i="2"/>
  <c r="AC2403" i="2"/>
  <c r="AE2403" i="2" s="1"/>
  <c r="AF2403" i="2" s="1"/>
  <c r="AC2387" i="2"/>
  <c r="AE2387" i="2" s="1"/>
  <c r="AC2371" i="2"/>
  <c r="AC2355" i="2"/>
  <c r="AC2339" i="2"/>
  <c r="AD2334" i="2"/>
  <c r="AG2334" i="2" s="1"/>
  <c r="AE2326" i="2"/>
  <c r="AC2292" i="2"/>
  <c r="AF2289" i="2"/>
  <c r="AC2273" i="2"/>
  <c r="AE2267" i="2"/>
  <c r="AF2267" i="2" s="1"/>
  <c r="AD2256" i="2"/>
  <c r="AD2253" i="2"/>
  <c r="AG2219" i="2"/>
  <c r="AF2209" i="2"/>
  <c r="AC2155" i="2"/>
  <c r="AE2155" i="2" s="1"/>
  <c r="AD2155" i="2"/>
  <c r="AC2125" i="2"/>
  <c r="AE2125" i="2" s="1"/>
  <c r="AF2125" i="2" s="1"/>
  <c r="AD2125" i="2"/>
  <c r="AF2037" i="2"/>
  <c r="AG2008" i="2"/>
  <c r="AE2289" i="2"/>
  <c r="AC2253" i="2"/>
  <c r="AE2253" i="2" s="1"/>
  <c r="AF2253" i="2" s="1"/>
  <c r="AD2150" i="2"/>
  <c r="AG2150" i="2" s="1"/>
  <c r="AF2150" i="2"/>
  <c r="AC2247" i="2"/>
  <c r="AE2247" i="2"/>
  <c r="AF2247" i="2"/>
  <c r="AC2215" i="2"/>
  <c r="AE2215" i="2"/>
  <c r="AF2215" i="2"/>
  <c r="AC2209" i="2"/>
  <c r="AD2209" i="2"/>
  <c r="AG2209" i="2" s="1"/>
  <c r="AC2193" i="2"/>
  <c r="AE2193" i="2" s="1"/>
  <c r="AF2193" i="2" s="1"/>
  <c r="AD2193" i="2"/>
  <c r="AC2177" i="2"/>
  <c r="AE2177" i="2" s="1"/>
  <c r="AF2177" i="2" s="1"/>
  <c r="AD2177" i="2"/>
  <c r="AC2173" i="2"/>
  <c r="AD2173" i="2"/>
  <c r="AG2173" i="2" s="1"/>
  <c r="AE2173" i="2"/>
  <c r="AF2173" i="2" s="1"/>
  <c r="AD2169" i="2"/>
  <c r="AC2169" i="2"/>
  <c r="AE2169" i="2" s="1"/>
  <c r="AF2169" i="2" s="1"/>
  <c r="AE2146" i="2"/>
  <c r="AD2146" i="2"/>
  <c r="AG2146" i="2" s="1"/>
  <c r="AF2146" i="2"/>
  <c r="AD2139" i="2"/>
  <c r="AG2139" i="2"/>
  <c r="AD2336" i="2"/>
  <c r="AG2336" i="2" s="1"/>
  <c r="AF2336" i="2"/>
  <c r="AC2321" i="2"/>
  <c r="AE2321" i="2" s="1"/>
  <c r="AF2321" i="2" s="1"/>
  <c r="AC2311" i="2"/>
  <c r="AE2311" i="2"/>
  <c r="AF2311" i="2" s="1"/>
  <c r="AG2284" i="2"/>
  <c r="AE2272" i="2"/>
  <c r="AE2264" i="2"/>
  <c r="AC2261" i="2"/>
  <c r="AD2261" i="2"/>
  <c r="AG2261" i="2" s="1"/>
  <c r="AE2261" i="2"/>
  <c r="AG2247" i="2"/>
  <c r="AC2238" i="2"/>
  <c r="AE2238" i="2" s="1"/>
  <c r="AG2232" i="2"/>
  <c r="AC2228" i="2"/>
  <c r="AE2228" i="2" s="1"/>
  <c r="AF2228" i="2" s="1"/>
  <c r="AD2228" i="2"/>
  <c r="AC2225" i="2"/>
  <c r="AD2225" i="2"/>
  <c r="AG2225" i="2" s="1"/>
  <c r="AG2215" i="2"/>
  <c r="AD2089" i="2"/>
  <c r="AC2089" i="2"/>
  <c r="AE2089" i="2"/>
  <c r="AF2089" i="2" s="1"/>
  <c r="AE2065" i="2"/>
  <c r="AE2521" i="2"/>
  <c r="AG2521" i="2" s="1"/>
  <c r="AE2505" i="2"/>
  <c r="AG2505" i="2" s="1"/>
  <c r="AE2489" i="2"/>
  <c r="AE2473" i="2"/>
  <c r="AE2457" i="2"/>
  <c r="AF2457" i="2" s="1"/>
  <c r="AE2441" i="2"/>
  <c r="AG2441" i="2" s="1"/>
  <c r="AE2425" i="2"/>
  <c r="AG2425" i="2" s="1"/>
  <c r="AE2409" i="2"/>
  <c r="AF2409" i="2" s="1"/>
  <c r="AE2393" i="2"/>
  <c r="AE2377" i="2"/>
  <c r="AG2377" i="2" s="1"/>
  <c r="AE2361" i="2"/>
  <c r="AG2361" i="2" s="1"/>
  <c r="AE2345" i="2"/>
  <c r="AF2345" i="2" s="1"/>
  <c r="AE2338" i="2"/>
  <c r="AG2338" i="2" s="1"/>
  <c r="AE2333" i="2"/>
  <c r="AG2333" i="2" s="1"/>
  <c r="AE2328" i="2"/>
  <c r="AF2328" i="2" s="1"/>
  <c r="AE2323" i="2"/>
  <c r="AG2323" i="2" s="1"/>
  <c r="AF2313" i="2"/>
  <c r="AE2308" i="2"/>
  <c r="AF2283" i="2"/>
  <c r="AE2269" i="2"/>
  <c r="AD2264" i="2"/>
  <c r="AG2264" i="2" s="1"/>
  <c r="AE2258" i="2"/>
  <c r="AG2258" i="2" s="1"/>
  <c r="AG2235" i="2"/>
  <c r="AG2200" i="2"/>
  <c r="AC2196" i="2"/>
  <c r="AE2196" i="2" s="1"/>
  <c r="AF2196" i="2" s="1"/>
  <c r="AD2196" i="2"/>
  <c r="AG2187" i="2"/>
  <c r="AC2168" i="2"/>
  <c r="AD2168" i="2"/>
  <c r="AE2168" i="2"/>
  <c r="AF2168" i="2" s="1"/>
  <c r="AC2120" i="2"/>
  <c r="AD2120" i="2"/>
  <c r="AG2120" i="2" s="1"/>
  <c r="AE2120" i="2"/>
  <c r="AF2120" i="2" s="1"/>
  <c r="AC2300" i="2"/>
  <c r="AE2300" i="2" s="1"/>
  <c r="AF2300" i="2" s="1"/>
  <c r="AD2300" i="2"/>
  <c r="AG2300" i="2"/>
  <c r="AG2281" i="2"/>
  <c r="AD2272" i="2"/>
  <c r="AF2272" i="2"/>
  <c r="AC2231" i="2"/>
  <c r="AE2231" i="2"/>
  <c r="AF2231" i="2"/>
  <c r="AC2183" i="2"/>
  <c r="AE2183" i="2"/>
  <c r="AF2183" i="2"/>
  <c r="AC2104" i="2"/>
  <c r="AE2104" i="2"/>
  <c r="AF2104" i="2" s="1"/>
  <c r="AD2104" i="2"/>
  <c r="AG2104" i="2" s="1"/>
  <c r="AG2349" i="2"/>
  <c r="AC2338" i="2"/>
  <c r="AG2330" i="2"/>
  <c r="AC2313" i="2"/>
  <c r="AE2297" i="2"/>
  <c r="AF2297" i="2" s="1"/>
  <c r="AD2283" i="2"/>
  <c r="AG2272" i="2"/>
  <c r="AC2258" i="2"/>
  <c r="AC2241" i="2"/>
  <c r="AE2241" i="2" s="1"/>
  <c r="AF2241" i="2" s="1"/>
  <c r="AD2241" i="2"/>
  <c r="AG2231" i="2"/>
  <c r="AC2221" i="2"/>
  <c r="AD2221" i="2"/>
  <c r="AG2221" i="2" s="1"/>
  <c r="AE2221" i="2"/>
  <c r="AD2214" i="2"/>
  <c r="AG2214" i="2" s="1"/>
  <c r="AE2214" i="2"/>
  <c r="AF2214" i="2"/>
  <c r="AD2208" i="2"/>
  <c r="AF2208" i="2"/>
  <c r="AC2199" i="2"/>
  <c r="AE2199" i="2"/>
  <c r="AG2199" i="2" s="1"/>
  <c r="AF2199" i="2"/>
  <c r="AD2192" i="2"/>
  <c r="AF2192" i="2"/>
  <c r="AG2183" i="2"/>
  <c r="AD2176" i="2"/>
  <c r="AF2176" i="2"/>
  <c r="AC2172" i="2"/>
  <c r="AE2172" i="2" s="1"/>
  <c r="AF2172" i="2" s="1"/>
  <c r="AD2172" i="2"/>
  <c r="AG2172" i="2"/>
  <c r="AC2123" i="2"/>
  <c r="AE2123" i="2" s="1"/>
  <c r="AG2123" i="2" s="1"/>
  <c r="AG2302" i="2"/>
  <c r="AD2288" i="2"/>
  <c r="AF2288" i="2"/>
  <c r="AD2224" i="2"/>
  <c r="AG2224" i="2" s="1"/>
  <c r="AF2224" i="2"/>
  <c r="AC2205" i="2"/>
  <c r="AD2205" i="2"/>
  <c r="AG2205" i="2" s="1"/>
  <c r="AE2205" i="2"/>
  <c r="AG2192" i="2"/>
  <c r="AC2189" i="2"/>
  <c r="AD2189" i="2"/>
  <c r="AG2189" i="2" s="1"/>
  <c r="AE2189" i="2"/>
  <c r="AG2176" i="2"/>
  <c r="AD2164" i="2"/>
  <c r="AF2164" i="2"/>
  <c r="AG2161" i="2"/>
  <c r="AD2153" i="2"/>
  <c r="AG2153" i="2" s="1"/>
  <c r="AC2153" i="2"/>
  <c r="AF2153" i="2"/>
  <c r="AG2313" i="2"/>
  <c r="AC2277" i="2"/>
  <c r="AD2277" i="2"/>
  <c r="AG2277" i="2" s="1"/>
  <c r="AE2277" i="2"/>
  <c r="AC2263" i="2"/>
  <c r="AE2263" i="2"/>
  <c r="AF2263" i="2"/>
  <c r="AD2182" i="2"/>
  <c r="AE2182" i="2"/>
  <c r="AF2182" i="2"/>
  <c r="AC2167" i="2"/>
  <c r="AE2167" i="2" s="1"/>
  <c r="AF2167" i="2" s="1"/>
  <c r="AD2167" i="2"/>
  <c r="AG2167" i="2" s="1"/>
  <c r="AG2103" i="2"/>
  <c r="AC2103" i="2"/>
  <c r="AE2103" i="2" s="1"/>
  <c r="AF2103" i="2" s="1"/>
  <c r="AD2103" i="2"/>
  <c r="AC2072" i="2"/>
  <c r="AE2072" i="2" s="1"/>
  <c r="AF2072" i="2" s="1"/>
  <c r="AD2072" i="2"/>
  <c r="AE2390" i="2"/>
  <c r="AE2374" i="2"/>
  <c r="AF2374" i="2" s="1"/>
  <c r="AD2365" i="2"/>
  <c r="AG2365" i="2" s="1"/>
  <c r="AE2358" i="2"/>
  <c r="AG2358" i="2" s="1"/>
  <c r="AF2351" i="2"/>
  <c r="AE2342" i="2"/>
  <c r="AG2337" i="2"/>
  <c r="AD2330" i="2"/>
  <c r="AD2320" i="2"/>
  <c r="AF2320" i="2"/>
  <c r="AD2315" i="2"/>
  <c r="AC2305" i="2"/>
  <c r="AF2296" i="2"/>
  <c r="AG2287" i="2"/>
  <c r="AE2285" i="2"/>
  <c r="AF2285" i="2" s="1"/>
  <c r="AG2283" i="2"/>
  <c r="AD2280" i="2"/>
  <c r="AG2280" i="2" s="1"/>
  <c r="AG2263" i="2"/>
  <c r="AG2254" i="2"/>
  <c r="AG2252" i="2"/>
  <c r="AE2249" i="2"/>
  <c r="AF2249" i="2" s="1"/>
  <c r="AD2237" i="2"/>
  <c r="AG2223" i="2"/>
  <c r="AE2186" i="2"/>
  <c r="AC2160" i="2"/>
  <c r="AF2160" i="2"/>
  <c r="AE2160" i="2"/>
  <c r="AC2157" i="2"/>
  <c r="AD2157" i="2"/>
  <c r="AG2157" i="2" s="1"/>
  <c r="AC2152" i="2"/>
  <c r="AE2152" i="2" s="1"/>
  <c r="AD2152" i="2"/>
  <c r="AG2127" i="2"/>
  <c r="AG2072" i="2"/>
  <c r="AF2584" i="2"/>
  <c r="AF2568" i="2"/>
  <c r="AF2552" i="2"/>
  <c r="AD2390" i="2"/>
  <c r="AG2390" i="2" s="1"/>
  <c r="AD2374" i="2"/>
  <c r="AE2367" i="2"/>
  <c r="AF2367" i="2" s="1"/>
  <c r="AD2358" i="2"/>
  <c r="AE2351" i="2"/>
  <c r="AD2342" i="2"/>
  <c r="AG2342" i="2" s="1"/>
  <c r="AE2322" i="2"/>
  <c r="AC2315" i="2"/>
  <c r="AE2315" i="2" s="1"/>
  <c r="AF2315" i="2" s="1"/>
  <c r="AE2296" i="2"/>
  <c r="AC2293" i="2"/>
  <c r="AE2293" i="2" s="1"/>
  <c r="AF2293" i="2" s="1"/>
  <c r="AD2293" i="2"/>
  <c r="AG2293" i="2" s="1"/>
  <c r="AE2290" i="2"/>
  <c r="AD2285" i="2"/>
  <c r="AG2285" i="2" s="1"/>
  <c r="AD2271" i="2"/>
  <c r="AG2271" i="2" s="1"/>
  <c r="AF2257" i="2"/>
  <c r="AC2254" i="2"/>
  <c r="AE2254" i="2" s="1"/>
  <c r="AF2254" i="2" s="1"/>
  <c r="AD2240" i="2"/>
  <c r="AF2240" i="2"/>
  <c r="AD2230" i="2"/>
  <c r="AG2230" i="2" s="1"/>
  <c r="AE2230" i="2"/>
  <c r="AC2220" i="2"/>
  <c r="AE2220" i="2" s="1"/>
  <c r="AF2220" i="2" s="1"/>
  <c r="AD2220" i="2"/>
  <c r="AG2220" i="2"/>
  <c r="AC2213" i="2"/>
  <c r="AD2213" i="2"/>
  <c r="AE2213" i="2"/>
  <c r="AF2213" i="2" s="1"/>
  <c r="AD2198" i="2"/>
  <c r="AG2198" i="2" s="1"/>
  <c r="AE2198" i="2"/>
  <c r="AF2198" i="2"/>
  <c r="AD2137" i="2"/>
  <c r="AC2137" i="2"/>
  <c r="AE2137" i="2" s="1"/>
  <c r="AF2137" i="2" s="1"/>
  <c r="AG2087" i="2"/>
  <c r="AC2087" i="2"/>
  <c r="AE2087" i="2" s="1"/>
  <c r="AF2087" i="2" s="1"/>
  <c r="AD2367" i="2"/>
  <c r="AD2351" i="2"/>
  <c r="AG2351" i="2" s="1"/>
  <c r="AD2322" i="2"/>
  <c r="AG2322" i="2" s="1"/>
  <c r="AG2299" i="2"/>
  <c r="AD2296" i="2"/>
  <c r="AG2296" i="2" s="1"/>
  <c r="AD2290" i="2"/>
  <c r="AG2290" i="2" s="1"/>
  <c r="AF2276" i="2"/>
  <c r="AG2248" i="2"/>
  <c r="AC2144" i="2"/>
  <c r="AF2144" i="2"/>
  <c r="AE2144" i="2"/>
  <c r="AF2091" i="2"/>
  <c r="AC2091" i="2"/>
  <c r="AD2091" i="2"/>
  <c r="AG2091" i="2" s="1"/>
  <c r="AE2091" i="2"/>
  <c r="AD2344" i="2"/>
  <c r="AG2344" i="2" s="1"/>
  <c r="AD2337" i="2"/>
  <c r="AC2327" i="2"/>
  <c r="AE2327" i="2"/>
  <c r="AG2327" i="2" s="1"/>
  <c r="AC2322" i="2"/>
  <c r="AC2290" i="2"/>
  <c r="AD2287" i="2"/>
  <c r="AE2276" i="2"/>
  <c r="AF2265" i="2"/>
  <c r="AE2262" i="2"/>
  <c r="AF2262" i="2" s="1"/>
  <c r="AC2257" i="2"/>
  <c r="AD2257" i="2"/>
  <c r="AG2257" i="2" s="1"/>
  <c r="AC2181" i="2"/>
  <c r="AD2181" i="2"/>
  <c r="AE2181" i="2"/>
  <c r="AF2181" i="2" s="1"/>
  <c r="AC2133" i="2"/>
  <c r="AD2133" i="2"/>
  <c r="AE2133" i="2"/>
  <c r="AC2118" i="2"/>
  <c r="AD2118" i="2"/>
  <c r="AG2118" i="2" s="1"/>
  <c r="AE2118" i="2"/>
  <c r="AF2118" i="2"/>
  <c r="AC2279" i="2"/>
  <c r="AE2279" i="2"/>
  <c r="AF2279" i="2"/>
  <c r="AD2276" i="2"/>
  <c r="AG2276" i="2" s="1"/>
  <c r="AD2265" i="2"/>
  <c r="AG2265" i="2" s="1"/>
  <c r="AD2262" i="2"/>
  <c r="AG2262" i="2" s="1"/>
  <c r="AC2245" i="2"/>
  <c r="AD2245" i="2"/>
  <c r="AE2245" i="2"/>
  <c r="AF2245" i="2" s="1"/>
  <c r="AC2229" i="2"/>
  <c r="AD2229" i="2"/>
  <c r="AG2229" i="2" s="1"/>
  <c r="AE2229" i="2"/>
  <c r="AC2156" i="2"/>
  <c r="AE2156" i="2" s="1"/>
  <c r="AF2156" i="2" s="1"/>
  <c r="AG2156" i="2"/>
  <c r="AC2136" i="2"/>
  <c r="AE2136" i="2" s="1"/>
  <c r="AD2136" i="2"/>
  <c r="AG2133" i="2"/>
  <c r="AD2113" i="2"/>
  <c r="AG2113" i="2" s="1"/>
  <c r="AF2113" i="2"/>
  <c r="AC2113" i="2"/>
  <c r="AE2113" i="2"/>
  <c r="AD2329" i="2"/>
  <c r="AG2329" i="2" s="1"/>
  <c r="AE2309" i="2"/>
  <c r="AG2309" i="2" s="1"/>
  <c r="AD2304" i="2"/>
  <c r="AF2304" i="2"/>
  <c r="AG2279" i="2"/>
  <c r="AF2273" i="2"/>
  <c r="AG2270" i="2"/>
  <c r="AG2268" i="2"/>
  <c r="AC2265" i="2"/>
  <c r="AE2256" i="2"/>
  <c r="AG2256" i="2" s="1"/>
  <c r="AE2242" i="2"/>
  <c r="AF2242" i="2" s="1"/>
  <c r="AC2236" i="2"/>
  <c r="AE2236" i="2" s="1"/>
  <c r="AF2236" i="2" s="1"/>
  <c r="AD2236" i="2"/>
  <c r="AG2236" i="2" s="1"/>
  <c r="AE2233" i="2"/>
  <c r="AF2233" i="2" s="1"/>
  <c r="AD2216" i="2"/>
  <c r="AG2204" i="2"/>
  <c r="AC2197" i="2"/>
  <c r="AD2197" i="2"/>
  <c r="AE2197" i="2"/>
  <c r="AF2197" i="2" s="1"/>
  <c r="AG2188" i="2"/>
  <c r="AE2185" i="2"/>
  <c r="AF2185" i="2" s="1"/>
  <c r="AC2174" i="2"/>
  <c r="AE2174" i="2" s="1"/>
  <c r="AG2155" i="2"/>
  <c r="AG2125" i="2"/>
  <c r="AC2098" i="2"/>
  <c r="AE2098" i="2" s="1"/>
  <c r="AD2098" i="2"/>
  <c r="AG2304" i="2"/>
  <c r="AC2295" i="2"/>
  <c r="AE2295" i="2"/>
  <c r="AG2295" i="2" s="1"/>
  <c r="AF2295" i="2"/>
  <c r="AG2233" i="2"/>
  <c r="AC2170" i="2"/>
  <c r="AE2170" i="2" s="1"/>
  <c r="AF2170" i="2" s="1"/>
  <c r="AD2170" i="2"/>
  <c r="AD2132" i="2"/>
  <c r="AG2132" i="2" s="1"/>
  <c r="AE2132" i="2"/>
  <c r="AF2132" i="2" s="1"/>
  <c r="AC2117" i="2"/>
  <c r="AD2117" i="2"/>
  <c r="AE2117" i="2"/>
  <c r="AF2117" i="2" s="1"/>
  <c r="AG2144" i="2"/>
  <c r="AG2089" i="2"/>
  <c r="AC2085" i="2"/>
  <c r="AD2085" i="2"/>
  <c r="AE2085" i="2"/>
  <c r="AF2085" i="2" s="1"/>
  <c r="AC2069" i="2"/>
  <c r="AD2069" i="2"/>
  <c r="AE2069" i="2"/>
  <c r="AG2060" i="2"/>
  <c r="AG2025" i="2"/>
  <c r="AC2021" i="2"/>
  <c r="AD2021" i="2"/>
  <c r="AE2021" i="2"/>
  <c r="AC1990" i="2"/>
  <c r="AF1990" i="2"/>
  <c r="AE1990" i="2"/>
  <c r="AC1971" i="2"/>
  <c r="AD1971" i="2"/>
  <c r="AE1971" i="2"/>
  <c r="AF1971" i="2" s="1"/>
  <c r="AC1942" i="2"/>
  <c r="AF1942" i="2"/>
  <c r="AD1942" i="2"/>
  <c r="AG1942" i="2" s="1"/>
  <c r="AE1942" i="2"/>
  <c r="AC1912" i="2"/>
  <c r="AE1912" i="2" s="1"/>
  <c r="AF1912" i="2" s="1"/>
  <c r="AD1912" i="2"/>
  <c r="AF2171" i="2"/>
  <c r="AD2161" i="2"/>
  <c r="AD2158" i="2"/>
  <c r="AG2158" i="2" s="1"/>
  <c r="AE2158" i="2"/>
  <c r="AF2158" i="2" s="1"/>
  <c r="AE2130" i="2"/>
  <c r="AF2130" i="2" s="1"/>
  <c r="AC2121" i="2"/>
  <c r="AC2082" i="2"/>
  <c r="AG2073" i="2"/>
  <c r="AC2066" i="2"/>
  <c r="AE2066" i="2" s="1"/>
  <c r="AG2024" i="2"/>
  <c r="AG2021" i="2"/>
  <c r="AF2011" i="2"/>
  <c r="AC2011" i="2"/>
  <c r="AD2011" i="2"/>
  <c r="AG2011" i="2" s="1"/>
  <c r="AC2124" i="2"/>
  <c r="AE2124" i="2" s="1"/>
  <c r="AF2124" i="2" s="1"/>
  <c r="AD2124" i="2"/>
  <c r="AG2124" i="2"/>
  <c r="AD2094" i="2"/>
  <c r="AG2094" i="2" s="1"/>
  <c r="AE2094" i="2"/>
  <c r="AF2094" i="2"/>
  <c r="AD2062" i="2"/>
  <c r="AE2062" i="2"/>
  <c r="AF2062" i="2"/>
  <c r="AE2059" i="2"/>
  <c r="AD2046" i="2"/>
  <c r="AE2046" i="2"/>
  <c r="AF2046" i="2" s="1"/>
  <c r="AG2039" i="2"/>
  <c r="AC2028" i="2"/>
  <c r="AE2028" i="2" s="1"/>
  <c r="AF2028" i="2" s="1"/>
  <c r="AD2028" i="2"/>
  <c r="AG2028" i="2" s="1"/>
  <c r="AC2000" i="2"/>
  <c r="AF2000" i="2"/>
  <c r="AG1989" i="2"/>
  <c r="AG1982" i="2"/>
  <c r="AF2155" i="2"/>
  <c r="AC2149" i="2"/>
  <c r="AE2149" i="2" s="1"/>
  <c r="AF2149" i="2" s="1"/>
  <c r="AD2149" i="2"/>
  <c r="AG2121" i="2"/>
  <c r="AC2112" i="2"/>
  <c r="AF2112" i="2"/>
  <c r="AG2106" i="2"/>
  <c r="AD2097" i="2"/>
  <c r="AG2097" i="2" s="1"/>
  <c r="AF2097" i="2"/>
  <c r="AC2088" i="2"/>
  <c r="AE2088" i="2"/>
  <c r="AG2088" i="2" s="1"/>
  <c r="AF2088" i="2"/>
  <c r="AD2078" i="2"/>
  <c r="AG2078" i="2" s="1"/>
  <c r="AE2078" i="2"/>
  <c r="AF2078" i="2"/>
  <c r="AC2049" i="2"/>
  <c r="AE2049" i="2" s="1"/>
  <c r="AD2049" i="2"/>
  <c r="AF2049" i="2"/>
  <c r="AC2024" i="2"/>
  <c r="AD2014" i="2"/>
  <c r="AE2014" i="2"/>
  <c r="AF2014" i="2"/>
  <c r="AG2000" i="2"/>
  <c r="AD1989" i="2"/>
  <c r="AC1962" i="2"/>
  <c r="AE1962" i="2" s="1"/>
  <c r="AF1962" i="2" s="1"/>
  <c r="AC1915" i="2"/>
  <c r="AD1915" i="2"/>
  <c r="AE1915" i="2"/>
  <c r="AF1915" i="2"/>
  <c r="AE1896" i="2"/>
  <c r="AF1896" i="2" s="1"/>
  <c r="AC1896" i="2"/>
  <c r="AD1896" i="2"/>
  <c r="AG1896" i="2" s="1"/>
  <c r="AF2059" i="2"/>
  <c r="AD2059" i="2"/>
  <c r="AG2059" i="2" s="1"/>
  <c r="AC2038" i="2"/>
  <c r="AE2038" i="2" s="1"/>
  <c r="AF2038" i="2" s="1"/>
  <c r="AD2038" i="2"/>
  <c r="AC2017" i="2"/>
  <c r="AD2017" i="2"/>
  <c r="AG2017" i="2" s="1"/>
  <c r="AF2017" i="2"/>
  <c r="AC1993" i="2"/>
  <c r="AD1993" i="2"/>
  <c r="AE1993" i="2"/>
  <c r="AF1993" i="2" s="1"/>
  <c r="AC1970" i="2"/>
  <c r="AE1970" i="2" s="1"/>
  <c r="AF1970" i="2" s="1"/>
  <c r="AD2065" i="2"/>
  <c r="AG2065" i="2" s="1"/>
  <c r="AF2065" i="2"/>
  <c r="AF2027" i="2"/>
  <c r="AC2027" i="2"/>
  <c r="AD2027" i="2"/>
  <c r="AG2027" i="2" s="1"/>
  <c r="AF2195" i="2"/>
  <c r="AF2179" i="2"/>
  <c r="AG2160" i="2"/>
  <c r="AC2129" i="2"/>
  <c r="AE2129" i="2" s="1"/>
  <c r="AF2129" i="2" s="1"/>
  <c r="AD2126" i="2"/>
  <c r="AG2126" i="2" s="1"/>
  <c r="AE2126" i="2"/>
  <c r="AF2126" i="2"/>
  <c r="AD2081" i="2"/>
  <c r="AG2081" i="2" s="1"/>
  <c r="AF2081" i="2"/>
  <c r="AG2007" i="2"/>
  <c r="AD1988" i="2"/>
  <c r="AG1988" i="2" s="1"/>
  <c r="AE1988" i="2"/>
  <c r="AF1988" i="2"/>
  <c r="AC1988" i="2"/>
  <c r="AC1969" i="2"/>
  <c r="AC1939" i="2"/>
  <c r="AD1939" i="2"/>
  <c r="AE1939" i="2"/>
  <c r="AF1939" i="2" s="1"/>
  <c r="AF2123" i="2"/>
  <c r="AC2096" i="2"/>
  <c r="AE2096" i="2" s="1"/>
  <c r="AG2096" i="2" s="1"/>
  <c r="AF2096" i="2"/>
  <c r="AG2068" i="2"/>
  <c r="AC2048" i="2"/>
  <c r="AF2048" i="2"/>
  <c r="AC2037" i="2"/>
  <c r="AD2037" i="2"/>
  <c r="AE2037" i="2"/>
  <c r="AE1992" i="2"/>
  <c r="AF1992" i="2" s="1"/>
  <c r="AC1992" i="2"/>
  <c r="AD1992" i="2"/>
  <c r="AD1957" i="2"/>
  <c r="AG1957" i="2" s="1"/>
  <c r="AE1957" i="2"/>
  <c r="AF1957" i="2" s="1"/>
  <c r="AG1939" i="2"/>
  <c r="AD1887" i="2"/>
  <c r="AC1887" i="2"/>
  <c r="AE1887" i="2"/>
  <c r="AF1887" i="2" s="1"/>
  <c r="AG2048" i="2"/>
  <c r="AC2016" i="2"/>
  <c r="AE2016" i="2" s="1"/>
  <c r="AF2016" i="2" s="1"/>
  <c r="AC2006" i="2"/>
  <c r="AD2006" i="2"/>
  <c r="AG2006" i="2" s="1"/>
  <c r="AF2006" i="2"/>
  <c r="AG1996" i="2"/>
  <c r="AE2154" i="2"/>
  <c r="AF2154" i="2" s="1"/>
  <c r="AG2151" i="2"/>
  <c r="AC2114" i="2"/>
  <c r="AC2105" i="2"/>
  <c r="AC2064" i="2"/>
  <c r="AF2064" i="2"/>
  <c r="AE2058" i="2"/>
  <c r="AG2055" i="2"/>
  <c r="AG2148" i="2"/>
  <c r="AD2142" i="2"/>
  <c r="AE2142" i="2"/>
  <c r="AF2142" i="2" s="1"/>
  <c r="AF2086" i="2"/>
  <c r="AC2080" i="2"/>
  <c r="AF2080" i="2"/>
  <c r="AF2070" i="2"/>
  <c r="AG2064" i="2"/>
  <c r="AF2054" i="2"/>
  <c r="AC2044" i="2"/>
  <c r="AE2044" i="2" s="1"/>
  <c r="AF2044" i="2" s="1"/>
  <c r="AD2044" i="2"/>
  <c r="AG2044" i="2"/>
  <c r="AD2030" i="2"/>
  <c r="AG2030" i="2" s="1"/>
  <c r="AE2030" i="2"/>
  <c r="AF2030" i="2" s="1"/>
  <c r="AG2023" i="2"/>
  <c r="AC1987" i="2"/>
  <c r="AF1987" i="2"/>
  <c r="AC2128" i="2"/>
  <c r="AF2128" i="2"/>
  <c r="AE2116" i="2"/>
  <c r="AF2116" i="2" s="1"/>
  <c r="AG2108" i="2"/>
  <c r="AG2105" i="2"/>
  <c r="AG2080" i="2"/>
  <c r="AE2074" i="2"/>
  <c r="AF2074" i="2" s="1"/>
  <c r="AC2033" i="2"/>
  <c r="AE2033" i="2" s="1"/>
  <c r="AD2033" i="2"/>
  <c r="AF2033" i="2"/>
  <c r="AC2005" i="2"/>
  <c r="AD2005" i="2"/>
  <c r="AE2005" i="2"/>
  <c r="AD1998" i="2"/>
  <c r="AE1998" i="2"/>
  <c r="AF1998" i="2" s="1"/>
  <c r="AG1987" i="2"/>
  <c r="AE1980" i="2"/>
  <c r="AF1980" i="2" s="1"/>
  <c r="AD1876" i="2"/>
  <c r="AC1876" i="2"/>
  <c r="AE1876" i="2" s="1"/>
  <c r="AF1876" i="2" s="1"/>
  <c r="AD2116" i="2"/>
  <c r="AC2086" i="2"/>
  <c r="AD2086" i="2"/>
  <c r="AG2086" i="2" s="1"/>
  <c r="AG2079" i="2"/>
  <c r="AC2070" i="2"/>
  <c r="AD2070" i="2"/>
  <c r="AG2070" i="2" s="1"/>
  <c r="AC2054" i="2"/>
  <c r="AD2054" i="2"/>
  <c r="AG2054" i="2" s="1"/>
  <c r="AG2005" i="2"/>
  <c r="AC1964" i="2"/>
  <c r="AE1964" i="2" s="1"/>
  <c r="AF1964" i="2" s="1"/>
  <c r="AD1964" i="2"/>
  <c r="AC1955" i="2"/>
  <c r="AD1955" i="2"/>
  <c r="AG1955" i="2" s="1"/>
  <c r="AF1955" i="2"/>
  <c r="AD1924" i="2"/>
  <c r="AE1924" i="2"/>
  <c r="AF1924" i="2"/>
  <c r="AC1924" i="2"/>
  <c r="AF2139" i="2"/>
  <c r="AD2110" i="2"/>
  <c r="AE2110" i="2"/>
  <c r="AF2110" i="2" s="1"/>
  <c r="AE2107" i="2"/>
  <c r="AF2107" i="2" s="1"/>
  <c r="AC2101" i="2"/>
  <c r="AD2101" i="2"/>
  <c r="AG2101" i="2" s="1"/>
  <c r="AE2101" i="2"/>
  <c r="AF2043" i="2"/>
  <c r="AC2043" i="2"/>
  <c r="AD2043" i="2"/>
  <c r="AG2043" i="2" s="1"/>
  <c r="AD2029" i="2"/>
  <c r="AG2029" i="2" s="1"/>
  <c r="AC2022" i="2"/>
  <c r="AE2022" i="2" s="1"/>
  <c r="AF2022" i="2" s="1"/>
  <c r="AD2022" i="2"/>
  <c r="AC2012" i="2"/>
  <c r="AE2012" i="2" s="1"/>
  <c r="AF2012" i="2" s="1"/>
  <c r="AE1991" i="2"/>
  <c r="AF1991" i="2" s="1"/>
  <c r="AE1976" i="2"/>
  <c r="AC1976" i="2"/>
  <c r="AD1972" i="2"/>
  <c r="AG1972" i="2" s="1"/>
  <c r="AE1972" i="2"/>
  <c r="AF1972" i="2"/>
  <c r="AC1972" i="2"/>
  <c r="AC1960" i="2"/>
  <c r="AD1960" i="2"/>
  <c r="AG1960" i="2"/>
  <c r="AD2012" i="2"/>
  <c r="AG2012" i="2"/>
  <c r="AC2001" i="2"/>
  <c r="AD2001" i="2"/>
  <c r="AG2001" i="2" s="1"/>
  <c r="AF2001" i="2"/>
  <c r="AC1979" i="2"/>
  <c r="AD1979" i="2"/>
  <c r="AG1979" i="2" s="1"/>
  <c r="AE1979" i="2"/>
  <c r="AG1976" i="2"/>
  <c r="AC2053" i="2"/>
  <c r="AD2053" i="2"/>
  <c r="AG2053" i="2" s="1"/>
  <c r="AE2053" i="2"/>
  <c r="AC2050" i="2"/>
  <c r="AE2050" i="2" s="1"/>
  <c r="AF2050" i="2" s="1"/>
  <c r="AC2032" i="2"/>
  <c r="AE2032" i="2" s="1"/>
  <c r="AE1959" i="2"/>
  <c r="AF1959" i="2"/>
  <c r="AC1959" i="2"/>
  <c r="AD1959" i="2"/>
  <c r="AG1959" i="2" s="1"/>
  <c r="AC2034" i="2"/>
  <c r="AE2034" i="2" s="1"/>
  <c r="AC2018" i="2"/>
  <c r="AC2002" i="2"/>
  <c r="AC1995" i="2"/>
  <c r="AE1995" i="2"/>
  <c r="AG1995" i="2" s="1"/>
  <c r="AC1973" i="2"/>
  <c r="AE1973" i="2" s="1"/>
  <c r="AF1973" i="2" s="1"/>
  <c r="AC1899" i="2"/>
  <c r="AD1899" i="2"/>
  <c r="AE1899" i="2"/>
  <c r="AD1884" i="2"/>
  <c r="AE1884" i="2"/>
  <c r="AE1880" i="2"/>
  <c r="AC1880" i="2"/>
  <c r="AF1836" i="2"/>
  <c r="AC1825" i="2"/>
  <c r="AD1825" i="2"/>
  <c r="AG1825" i="2" s="1"/>
  <c r="AG1790" i="2"/>
  <c r="AC1753" i="2"/>
  <c r="AD1753" i="2"/>
  <c r="AE1753" i="2"/>
  <c r="AF1753" i="2"/>
  <c r="AC1720" i="2"/>
  <c r="AD1720" i="2"/>
  <c r="AE1720" i="2"/>
  <c r="AF1720" i="2"/>
  <c r="AD1970" i="2"/>
  <c r="AG1970" i="2" s="1"/>
  <c r="AD1956" i="2"/>
  <c r="AG1956" i="2" s="1"/>
  <c r="AE1956" i="2"/>
  <c r="AF1956" i="2"/>
  <c r="AD1948" i="2"/>
  <c r="AG1948" i="2" s="1"/>
  <c r="AG1899" i="2"/>
  <c r="AG1890" i="2"/>
  <c r="AG1870" i="2"/>
  <c r="AC1866" i="2"/>
  <c r="AE1866" i="2" s="1"/>
  <c r="AF1866" i="2" s="1"/>
  <c r="AC1862" i="2"/>
  <c r="AE1862" i="2" s="1"/>
  <c r="AG1862" i="2" s="1"/>
  <c r="AF1862" i="2"/>
  <c r="AC1839" i="2"/>
  <c r="AE1839" i="2" s="1"/>
  <c r="AF1839" i="2" s="1"/>
  <c r="AG1809" i="2"/>
  <c r="AC1802" i="2"/>
  <c r="AD1802" i="2"/>
  <c r="AE1802" i="2"/>
  <c r="AF1802" i="2" s="1"/>
  <c r="AE1798" i="2"/>
  <c r="AD1798" i="2"/>
  <c r="AG1798" i="2" s="1"/>
  <c r="AF1798" i="2"/>
  <c r="AC1777" i="2"/>
  <c r="AE1777" i="2" s="1"/>
  <c r="AC1769" i="2"/>
  <c r="AD1769" i="2"/>
  <c r="AG1769" i="2" s="1"/>
  <c r="AE1769" i="2"/>
  <c r="AF1769" i="2"/>
  <c r="AG1720" i="2"/>
  <c r="AC1832" i="2"/>
  <c r="AE1832" i="2" s="1"/>
  <c r="AF1832" i="2" s="1"/>
  <c r="AD1832" i="2"/>
  <c r="AG1832" i="2" s="1"/>
  <c r="AC1828" i="2"/>
  <c r="AD1828" i="2"/>
  <c r="AE1828" i="2"/>
  <c r="AF1828" i="2" s="1"/>
  <c r="AE1782" i="2"/>
  <c r="AC1782" i="2"/>
  <c r="AD1782" i="2"/>
  <c r="AG1782" i="2" s="1"/>
  <c r="AG1777" i="2"/>
  <c r="AF2040" i="2"/>
  <c r="AF2024" i="2"/>
  <c r="AF2008" i="2"/>
  <c r="AE1933" i="2"/>
  <c r="AF1933" i="2" s="1"/>
  <c r="AG1915" i="2"/>
  <c r="AC1883" i="2"/>
  <c r="AE1883" i="2" s="1"/>
  <c r="AD1883" i="2"/>
  <c r="AD1852" i="2"/>
  <c r="AE1852" i="2"/>
  <c r="AF1852" i="2" s="1"/>
  <c r="AF1848" i="2"/>
  <c r="AC1793" i="2"/>
  <c r="AE1793" i="2" s="1"/>
  <c r="AF1793" i="2" s="1"/>
  <c r="AD1793" i="2"/>
  <c r="AE2056" i="2"/>
  <c r="AE2040" i="2"/>
  <c r="AG2040" i="2" s="1"/>
  <c r="AE2024" i="2"/>
  <c r="AE2008" i="2"/>
  <c r="AF1983" i="2"/>
  <c r="AG1978" i="2"/>
  <c r="AE1969" i="2"/>
  <c r="AG1969" i="2" s="1"/>
  <c r="AF1944" i="2"/>
  <c r="AG1938" i="2"/>
  <c r="AG1930" i="2"/>
  <c r="AG1927" i="2"/>
  <c r="AD1908" i="2"/>
  <c r="AG1908" i="2" s="1"/>
  <c r="AE1908" i="2"/>
  <c r="AF1908" i="2"/>
  <c r="AG1902" i="2"/>
  <c r="AC1820" i="2"/>
  <c r="AD1820" i="2"/>
  <c r="AG1820" i="2" s="1"/>
  <c r="AG1808" i="2"/>
  <c r="AE1768" i="2"/>
  <c r="AF1768" i="2" s="1"/>
  <c r="AC1748" i="2"/>
  <c r="AE1748" i="2" s="1"/>
  <c r="AF1748" i="2" s="1"/>
  <c r="AG1715" i="2"/>
  <c r="AC1947" i="2"/>
  <c r="AD1947" i="2"/>
  <c r="AE1947" i="2"/>
  <c r="AF1947" i="2" s="1"/>
  <c r="AF1941" i="2"/>
  <c r="AD1892" i="2"/>
  <c r="AE1892" i="2"/>
  <c r="AF1892" i="2"/>
  <c r="AC1879" i="2"/>
  <c r="AE1879" i="2" s="1"/>
  <c r="AF1879" i="2" s="1"/>
  <c r="AD1879" i="2"/>
  <c r="AE1848" i="2"/>
  <c r="AG1848" i="2" s="1"/>
  <c r="AC1848" i="2"/>
  <c r="AC1797" i="2"/>
  <c r="AE1797" i="2" s="1"/>
  <c r="AF1797" i="2" s="1"/>
  <c r="AD1797" i="2"/>
  <c r="AC1764" i="2"/>
  <c r="AE1764" i="2"/>
  <c r="AF1764" i="2" s="1"/>
  <c r="AF1682" i="2"/>
  <c r="AG1682" i="2"/>
  <c r="AC1983" i="2"/>
  <c r="AC1958" i="2"/>
  <c r="AF1958" i="2"/>
  <c r="AC1944" i="2"/>
  <c r="AD1941" i="2"/>
  <c r="AG1941" i="2" s="1"/>
  <c r="AF1935" i="2"/>
  <c r="AF1932" i="2"/>
  <c r="AE1923" i="2"/>
  <c r="AF1923" i="2" s="1"/>
  <c r="AC1911" i="2"/>
  <c r="AD1911" i="2"/>
  <c r="AG1911" i="2" s="1"/>
  <c r="AF1889" i="2"/>
  <c r="AC1875" i="2"/>
  <c r="AD1875" i="2"/>
  <c r="AG1875" i="2" s="1"/>
  <c r="AF1875" i="2"/>
  <c r="AG1869" i="2"/>
  <c r="AE1861" i="2"/>
  <c r="AG1855" i="2"/>
  <c r="AC1851" i="2"/>
  <c r="AD1851" i="2"/>
  <c r="AE1851" i="2"/>
  <c r="AD1819" i="2"/>
  <c r="AG1756" i="2"/>
  <c r="AF1969" i="2"/>
  <c r="AG1958" i="2"/>
  <c r="AC1941" i="2"/>
  <c r="AD1938" i="2"/>
  <c r="AD1923" i="2"/>
  <c r="AC1895" i="2"/>
  <c r="AE1895" i="2" s="1"/>
  <c r="AF1895" i="2" s="1"/>
  <c r="AD1895" i="2"/>
  <c r="AG1851" i="2"/>
  <c r="AC1788" i="2"/>
  <c r="AD1788" i="2"/>
  <c r="AE1788" i="2"/>
  <c r="AF1788" i="2"/>
  <c r="AC1780" i="2"/>
  <c r="AF1780" i="2"/>
  <c r="AD1780" i="2"/>
  <c r="AE1780" i="2"/>
  <c r="AC1926" i="2"/>
  <c r="AE1926" i="2" s="1"/>
  <c r="AF1926" i="2" s="1"/>
  <c r="AG1886" i="2"/>
  <c r="AG1882" i="2"/>
  <c r="AC1882" i="2"/>
  <c r="AE1882" i="2" s="1"/>
  <c r="AF1882" i="2" s="1"/>
  <c r="AD1844" i="2"/>
  <c r="AE1844" i="2"/>
  <c r="AF1844" i="2"/>
  <c r="AC1815" i="2"/>
  <c r="AE1815" i="2" s="1"/>
  <c r="AF1815" i="2" s="1"/>
  <c r="AD1815" i="2"/>
  <c r="AG1804" i="2"/>
  <c r="AG1788" i="2"/>
  <c r="AC1784" i="2"/>
  <c r="AE1784" i="2" s="1"/>
  <c r="AD1784" i="2"/>
  <c r="AG1780" i="2"/>
  <c r="AG1772" i="2"/>
  <c r="AF1759" i="2"/>
  <c r="AC1759" i="2"/>
  <c r="AD1759" i="2"/>
  <c r="AG1759" i="2" s="1"/>
  <c r="AE1759" i="2"/>
  <c r="AE1734" i="2"/>
  <c r="AD1734" i="2"/>
  <c r="AF1734" i="2"/>
  <c r="AC1963" i="2"/>
  <c r="AE1963" i="2" s="1"/>
  <c r="AF1963" i="2" s="1"/>
  <c r="AD1963" i="2"/>
  <c r="AD1946" i="2"/>
  <c r="AG1914" i="2"/>
  <c r="AC1907" i="2"/>
  <c r="AE1907" i="2" s="1"/>
  <c r="AF1907" i="2" s="1"/>
  <c r="AD1907" i="2"/>
  <c r="AG1901" i="2"/>
  <c r="AD1885" i="2"/>
  <c r="AC1878" i="2"/>
  <c r="AE1878" i="2" s="1"/>
  <c r="AF1878" i="2"/>
  <c r="AD1868" i="2"/>
  <c r="AG1868" i="2" s="1"/>
  <c r="AE1868" i="2"/>
  <c r="AF1868" i="2" s="1"/>
  <c r="AE1864" i="2"/>
  <c r="AF1864" i="2" s="1"/>
  <c r="AC1864" i="2"/>
  <c r="AG1827" i="2"/>
  <c r="AG1807" i="2"/>
  <c r="AF1775" i="2"/>
  <c r="AC1775" i="2"/>
  <c r="AD1775" i="2"/>
  <c r="AE1775" i="2"/>
  <c r="AG1717" i="2"/>
  <c r="AC1985" i="2"/>
  <c r="AC1974" i="2"/>
  <c r="AF1974" i="2"/>
  <c r="AE1937" i="2"/>
  <c r="AC1910" i="2"/>
  <c r="AF1910" i="2"/>
  <c r="AD1894" i="2"/>
  <c r="AC1891" i="2"/>
  <c r="AE1891" i="2" s="1"/>
  <c r="AF1891" i="2" s="1"/>
  <c r="AD1891" i="2"/>
  <c r="AC1885" i="2"/>
  <c r="AC1874" i="2"/>
  <c r="AE1874" i="2" s="1"/>
  <c r="AF1874" i="2" s="1"/>
  <c r="AD1874" i="2"/>
  <c r="AG1874" i="2"/>
  <c r="AD1860" i="2"/>
  <c r="AG1860" i="2" s="1"/>
  <c r="AE1860" i="2"/>
  <c r="AF1860" i="2" s="1"/>
  <c r="AF1857" i="2"/>
  <c r="AC1847" i="2"/>
  <c r="AE1847" i="2" s="1"/>
  <c r="AF1847" i="2" s="1"/>
  <c r="AD1847" i="2"/>
  <c r="AC1834" i="2"/>
  <c r="AF1834" i="2"/>
  <c r="AF1823" i="2"/>
  <c r="AD1823" i="2"/>
  <c r="AE1823" i="2"/>
  <c r="AC1800" i="2"/>
  <c r="AD1800" i="2"/>
  <c r="AG1792" i="2"/>
  <c r="AC1717" i="2"/>
  <c r="AE1717" i="2"/>
  <c r="AF1717" i="2"/>
  <c r="AG1974" i="2"/>
  <c r="AE1960" i="2"/>
  <c r="AF1960" i="2" s="1"/>
  <c r="AD1937" i="2"/>
  <c r="AG1937" i="2" s="1"/>
  <c r="AG1917" i="2"/>
  <c r="AG1910" i="2"/>
  <c r="AF1900" i="2"/>
  <c r="AC1894" i="2"/>
  <c r="AE1894" i="2" s="1"/>
  <c r="AF1894" i="2"/>
  <c r="AE1885" i="2"/>
  <c r="AF1885" i="2" s="1"/>
  <c r="AD1871" i="2"/>
  <c r="AF1863" i="2"/>
  <c r="AG1854" i="2"/>
  <c r="AG1837" i="2"/>
  <c r="AC1837" i="2"/>
  <c r="AE1837" i="2" s="1"/>
  <c r="AF1837" i="2" s="1"/>
  <c r="AG1834" i="2"/>
  <c r="AE1830" i="2"/>
  <c r="AC1830" i="2"/>
  <c r="AD1830" i="2"/>
  <c r="AG1830" i="2" s="1"/>
  <c r="AD1818" i="2"/>
  <c r="AG1818" i="2" s="1"/>
  <c r="AE1818" i="2"/>
  <c r="AF1818" i="2"/>
  <c r="AG1791" i="2"/>
  <c r="AC1779" i="2"/>
  <c r="AE1779" i="2" s="1"/>
  <c r="AF1779" i="2" s="1"/>
  <c r="AD1779" i="2"/>
  <c r="AG1946" i="2"/>
  <c r="AD1940" i="2"/>
  <c r="AE1940" i="2"/>
  <c r="AF1940" i="2"/>
  <c r="AC1937" i="2"/>
  <c r="AG1871" i="2"/>
  <c r="AC1867" i="2"/>
  <c r="AD1867" i="2"/>
  <c r="AE1867" i="2"/>
  <c r="AC1843" i="2"/>
  <c r="AD1843" i="2"/>
  <c r="AG1843" i="2" s="1"/>
  <c r="AF1843" i="2"/>
  <c r="AC1931" i="2"/>
  <c r="AD1931" i="2"/>
  <c r="AG1931" i="2" s="1"/>
  <c r="AE1931" i="2"/>
  <c r="AC1906" i="2"/>
  <c r="AE1906" i="2" s="1"/>
  <c r="AF1906" i="2" s="1"/>
  <c r="AD1906" i="2"/>
  <c r="AG1906" i="2"/>
  <c r="AD1900" i="2"/>
  <c r="AG1900" i="2" s="1"/>
  <c r="AE1900" i="2"/>
  <c r="AG1867" i="2"/>
  <c r="AC1863" i="2"/>
  <c r="AD1863" i="2"/>
  <c r="AG1863" i="2" s="1"/>
  <c r="AC1822" i="2"/>
  <c r="AD1822" i="2"/>
  <c r="AE1822" i="2"/>
  <c r="AF1822" i="2" s="1"/>
  <c r="AC1795" i="2"/>
  <c r="AE1795" i="2" s="1"/>
  <c r="AF1795" i="2" s="1"/>
  <c r="AD1795" i="2"/>
  <c r="AC1754" i="2"/>
  <c r="AD1754" i="2"/>
  <c r="AE1754" i="2"/>
  <c r="AF1754" i="2" s="1"/>
  <c r="AG1685" i="2"/>
  <c r="AC1685" i="2"/>
  <c r="AE1685" i="2" s="1"/>
  <c r="AD1685" i="2"/>
  <c r="AF1995" i="2"/>
  <c r="AG1990" i="2"/>
  <c r="AE1965" i="2"/>
  <c r="AC1951" i="2"/>
  <c r="AE1951" i="2" s="1"/>
  <c r="AF1951" i="2" s="1"/>
  <c r="AF1948" i="2"/>
  <c r="AC1934" i="2"/>
  <c r="AE1919" i="2"/>
  <c r="AG1919" i="2" s="1"/>
  <c r="AD1903" i="2"/>
  <c r="AF1884" i="2"/>
  <c r="AF1880" i="2"/>
  <c r="AE1877" i="2"/>
  <c r="AF1877" i="2" s="1"/>
  <c r="AC1859" i="2"/>
  <c r="AE1859" i="2" s="1"/>
  <c r="AD1859" i="2"/>
  <c r="AF1859" i="2"/>
  <c r="AE1853" i="2"/>
  <c r="AF1853" i="2" s="1"/>
  <c r="AC1846" i="2"/>
  <c r="AE1846" i="2" s="1"/>
  <c r="AF1846" i="2"/>
  <c r="AF1842" i="2"/>
  <c r="AG1842" i="2"/>
  <c r="AC1833" i="2"/>
  <c r="AE1833" i="2"/>
  <c r="AG1833" i="2" s="1"/>
  <c r="AF1833" i="2"/>
  <c r="AF1825" i="2"/>
  <c r="AC1799" i="2"/>
  <c r="AE1799" i="2" s="1"/>
  <c r="AF1799" i="2" s="1"/>
  <c r="AD1799" i="2"/>
  <c r="AG1754" i="2"/>
  <c r="AC1745" i="2"/>
  <c r="AE1745" i="2" s="1"/>
  <c r="AD1700" i="2"/>
  <c r="AE1700" i="2"/>
  <c r="AC1700" i="2"/>
  <c r="AF1700" i="2"/>
  <c r="AE1928" i="2"/>
  <c r="AF1928" i="2" s="1"/>
  <c r="AD1916" i="2"/>
  <c r="AG1916" i="2" s="1"/>
  <c r="AE1916" i="2"/>
  <c r="AG1846" i="2"/>
  <c r="AC1829" i="2"/>
  <c r="AE1829" i="2" s="1"/>
  <c r="AF1829" i="2" s="1"/>
  <c r="AD1813" i="2"/>
  <c r="AG1813" i="2" s="1"/>
  <c r="AE1813" i="2"/>
  <c r="AF1813" i="2"/>
  <c r="AC1770" i="2"/>
  <c r="AD1770" i="2"/>
  <c r="AG1770" i="2" s="1"/>
  <c r="AE1770" i="2"/>
  <c r="AF1770" i="2" s="1"/>
  <c r="AC1826" i="2"/>
  <c r="AC1821" i="2"/>
  <c r="AC1816" i="2"/>
  <c r="AE1816" i="2" s="1"/>
  <c r="AC1811" i="2"/>
  <c r="AC1786" i="2"/>
  <c r="AE1786" i="2" s="1"/>
  <c r="AD1778" i="2"/>
  <c r="AF1778" i="2"/>
  <c r="AC1765" i="2"/>
  <c r="AD1762" i="2"/>
  <c r="AE1762" i="2"/>
  <c r="AF1762" i="2" s="1"/>
  <c r="AD1757" i="2"/>
  <c r="AC1749" i="2"/>
  <c r="AD1746" i="2"/>
  <c r="AE1746" i="2"/>
  <c r="AF1746" i="2" s="1"/>
  <c r="AC1743" i="2"/>
  <c r="AC1729" i="2"/>
  <c r="AD1641" i="2"/>
  <c r="AG1641" i="2" s="1"/>
  <c r="AE1638" i="2"/>
  <c r="AF1638" i="2" s="1"/>
  <c r="AE1596" i="2"/>
  <c r="AC1596" i="2"/>
  <c r="AD1596" i="2"/>
  <c r="AF1596" i="2"/>
  <c r="AC1572" i="2"/>
  <c r="AD1572" i="2"/>
  <c r="AE1572" i="2"/>
  <c r="AF1572" i="2" s="1"/>
  <c r="AC1511" i="2"/>
  <c r="AF1511" i="2"/>
  <c r="AD1511" i="2"/>
  <c r="AE1511" i="2"/>
  <c r="AC1796" i="2"/>
  <c r="AE1796" i="2" s="1"/>
  <c r="AF1796" i="2"/>
  <c r="AE1709" i="2"/>
  <c r="AC1709" i="2"/>
  <c r="AD1709" i="2"/>
  <c r="AG1709" i="2" s="1"/>
  <c r="AF1709" i="2"/>
  <c r="AF1695" i="2"/>
  <c r="AD1695" i="2"/>
  <c r="AD1679" i="2"/>
  <c r="AD1655" i="2"/>
  <c r="AF1631" i="2"/>
  <c r="AD1631" i="2"/>
  <c r="AE1631" i="2"/>
  <c r="AF1541" i="2"/>
  <c r="AD1541" i="2"/>
  <c r="AE1541" i="2"/>
  <c r="AC1536" i="2"/>
  <c r="AD1536" i="2"/>
  <c r="AE1536" i="2"/>
  <c r="AF1536" i="2"/>
  <c r="AG1511" i="2"/>
  <c r="AF1447" i="2"/>
  <c r="AG1447" i="2"/>
  <c r="AG1821" i="2"/>
  <c r="AE1672" i="2"/>
  <c r="AF1672" i="2" s="1"/>
  <c r="AF1658" i="2"/>
  <c r="AC1655" i="2"/>
  <c r="AE1655" i="2" s="1"/>
  <c r="AG1627" i="2"/>
  <c r="AG1585" i="2"/>
  <c r="AC1556" i="2"/>
  <c r="AE1556" i="2" s="1"/>
  <c r="AD1556" i="2"/>
  <c r="AG1556" i="2" s="1"/>
  <c r="AF1556" i="2"/>
  <c r="AG1536" i="2"/>
  <c r="AF1918" i="2"/>
  <c r="AF1777" i="2"/>
  <c r="AF1772" i="2"/>
  <c r="AF1761" i="2"/>
  <c r="AF1756" i="2"/>
  <c r="AF1745" i="2"/>
  <c r="AC1737" i="2"/>
  <c r="AD1737" i="2"/>
  <c r="AG1737" i="2" s="1"/>
  <c r="AE1737" i="2"/>
  <c r="AG1706" i="2"/>
  <c r="AF1685" i="2"/>
  <c r="AF1655" i="2"/>
  <c r="AC1648" i="2"/>
  <c r="AD1648" i="2"/>
  <c r="AG1648" i="2" s="1"/>
  <c r="AE1648" i="2"/>
  <c r="AC1644" i="2"/>
  <c r="AE1644" i="2" s="1"/>
  <c r="AG1571" i="2"/>
  <c r="AE1678" i="2"/>
  <c r="AD1678" i="2"/>
  <c r="AF1678" i="2"/>
  <c r="AC1658" i="2"/>
  <c r="AE1658" i="2"/>
  <c r="AG1658" i="2" s="1"/>
  <c r="AC1616" i="2"/>
  <c r="AE1616" i="2" s="1"/>
  <c r="AF1616" i="2" s="1"/>
  <c r="AD1616" i="2"/>
  <c r="AC1626" i="2"/>
  <c r="AD1626" i="2"/>
  <c r="AG1626" i="2" s="1"/>
  <c r="AE1626" i="2"/>
  <c r="AE1612" i="2"/>
  <c r="AC1612" i="2"/>
  <c r="AD1612" i="2"/>
  <c r="AF1612" i="2"/>
  <c r="AE1608" i="2"/>
  <c r="AD1600" i="2"/>
  <c r="AE1600" i="2"/>
  <c r="AF1600" i="2"/>
  <c r="AF1525" i="2"/>
  <c r="AD1525" i="2"/>
  <c r="AE1525" i="2"/>
  <c r="AC1498" i="2"/>
  <c r="AE1498" i="2" s="1"/>
  <c r="AF1498" i="2" s="1"/>
  <c r="AD1498" i="2"/>
  <c r="AC1810" i="2"/>
  <c r="AE1810" i="2" s="1"/>
  <c r="AF1810" i="2" s="1"/>
  <c r="AC1785" i="2"/>
  <c r="AE1785" i="2"/>
  <c r="AG1785" i="2" s="1"/>
  <c r="AG1764" i="2"/>
  <c r="AC1728" i="2"/>
  <c r="AE1728" i="2" s="1"/>
  <c r="AF1728" i="2" s="1"/>
  <c r="AD1728" i="2"/>
  <c r="AG1728" i="2"/>
  <c r="AC1725" i="2"/>
  <c r="AE1705" i="2"/>
  <c r="AF1705" i="2" s="1"/>
  <c r="AG1694" i="2"/>
  <c r="AD1661" i="2"/>
  <c r="AG1661" i="2" s="1"/>
  <c r="AE1661" i="2"/>
  <c r="AC1661" i="2"/>
  <c r="AC1654" i="2"/>
  <c r="AE1654" i="2" s="1"/>
  <c r="AF1654" i="2" s="1"/>
  <c r="AD1654" i="2"/>
  <c r="AE1630" i="2"/>
  <c r="AF1630" i="2" s="1"/>
  <c r="AG1600" i="2"/>
  <c r="AF1591" i="2"/>
  <c r="AC1591" i="2"/>
  <c r="AD1591" i="2"/>
  <c r="AG1591" i="2" s="1"/>
  <c r="AE1548" i="2"/>
  <c r="AC1548" i="2"/>
  <c r="AF1548" i="2"/>
  <c r="AC1455" i="2"/>
  <c r="AE1455" i="2" s="1"/>
  <c r="AF1455" i="2" s="1"/>
  <c r="AD1455" i="2"/>
  <c r="AG1455" i="2"/>
  <c r="AD1805" i="2"/>
  <c r="AG1714" i="2"/>
  <c r="AC1711" i="2"/>
  <c r="AE1711" i="2" s="1"/>
  <c r="AF1711" i="2"/>
  <c r="AD1705" i="2"/>
  <c r="AF1671" i="2"/>
  <c r="AC1671" i="2"/>
  <c r="AF1647" i="2"/>
  <c r="AE1647" i="2"/>
  <c r="AE1622" i="2"/>
  <c r="AF1622" i="2"/>
  <c r="AD1622" i="2"/>
  <c r="AG1548" i="2"/>
  <c r="AF1481" i="2"/>
  <c r="AD1481" i="2"/>
  <c r="AC1481" i="2"/>
  <c r="AE1481" i="2"/>
  <c r="AG1708" i="2"/>
  <c r="AF1599" i="2"/>
  <c r="AD1599" i="2"/>
  <c r="AG1599" i="2" s="1"/>
  <c r="AE1599" i="2"/>
  <c r="AC1594" i="2"/>
  <c r="AE1594" i="2" s="1"/>
  <c r="AD1579" i="2"/>
  <c r="AC1539" i="2"/>
  <c r="AE1539" i="2" s="1"/>
  <c r="AF1539" i="2" s="1"/>
  <c r="AC1534" i="2"/>
  <c r="AC1529" i="2"/>
  <c r="AE1529" i="2" s="1"/>
  <c r="AF1529" i="2" s="1"/>
  <c r="AD1529" i="2"/>
  <c r="AG1481" i="2"/>
  <c r="AD1376" i="2"/>
  <c r="AG1376" i="2"/>
  <c r="AG1800" i="2"/>
  <c r="AC1766" i="2"/>
  <c r="AE1763" i="2"/>
  <c r="AF1763" i="2" s="1"/>
  <c r="AE1747" i="2"/>
  <c r="AF1747" i="2" s="1"/>
  <c r="AG1739" i="2"/>
  <c r="AD1716" i="2"/>
  <c r="AE1716" i="2"/>
  <c r="AF1716" i="2" s="1"/>
  <c r="AE1713" i="2"/>
  <c r="AG1710" i="2"/>
  <c r="AF1696" i="2"/>
  <c r="AD1690" i="2"/>
  <c r="AG1690" i="2" s="1"/>
  <c r="AD1677" i="2"/>
  <c r="AE1677" i="2"/>
  <c r="AF1677" i="2" s="1"/>
  <c r="AE1670" i="2"/>
  <c r="AF1670" i="2"/>
  <c r="AC1670" i="2"/>
  <c r="AD1670" i="2"/>
  <c r="AG1670" i="2" s="1"/>
  <c r="AC1664" i="2"/>
  <c r="AE1664" i="2" s="1"/>
  <c r="AF1664" i="2" s="1"/>
  <c r="AF1653" i="2"/>
  <c r="AD1653" i="2"/>
  <c r="AE1653" i="2"/>
  <c r="AC1625" i="2"/>
  <c r="AE1625" i="2" s="1"/>
  <c r="AG1625" i="2" s="1"/>
  <c r="AD1611" i="2"/>
  <c r="AG1611" i="2"/>
  <c r="AG1547" i="2"/>
  <c r="AF1965" i="2"/>
  <c r="AC1812" i="2"/>
  <c r="AF1812" i="2"/>
  <c r="AF1789" i="2"/>
  <c r="AD1763" i="2"/>
  <c r="AG1763" i="2" s="1"/>
  <c r="AE1750" i="2"/>
  <c r="AF1750" i="2" s="1"/>
  <c r="AD1747" i="2"/>
  <c r="AG1736" i="2"/>
  <c r="AD1730" i="2"/>
  <c r="AE1730" i="2"/>
  <c r="AF1730" i="2"/>
  <c r="AD1713" i="2"/>
  <c r="AG1713" i="2" s="1"/>
  <c r="AD1704" i="2"/>
  <c r="AG1699" i="2"/>
  <c r="AE1696" i="2"/>
  <c r="AD1693" i="2"/>
  <c r="AE1693" i="2"/>
  <c r="AF1693" i="2" s="1"/>
  <c r="AE1680" i="2"/>
  <c r="AF1680" i="2" s="1"/>
  <c r="AG1607" i="2"/>
  <c r="AF1586" i="2"/>
  <c r="AG1586" i="2"/>
  <c r="AG1563" i="2"/>
  <c r="AG1559" i="2"/>
  <c r="AG1533" i="2"/>
  <c r="AD1476" i="2"/>
  <c r="AE1476" i="2"/>
  <c r="AF1476" i="2" s="1"/>
  <c r="AC1476" i="2"/>
  <c r="AD1837" i="2"/>
  <c r="AF1814" i="2"/>
  <c r="AE1789" i="2"/>
  <c r="AG1787" i="2"/>
  <c r="AF1781" i="2"/>
  <c r="AC1741" i="2"/>
  <c r="AE1741" i="2" s="1"/>
  <c r="AF1738" i="2"/>
  <c r="AE1724" i="2"/>
  <c r="AF1724" i="2" s="1"/>
  <c r="AC1713" i="2"/>
  <c r="AC1704" i="2"/>
  <c r="AE1704" i="2" s="1"/>
  <c r="AF1704" i="2" s="1"/>
  <c r="AD1683" i="2"/>
  <c r="AG1664" i="2"/>
  <c r="AE1660" i="2"/>
  <c r="AF1660" i="2" s="1"/>
  <c r="AC1660" i="2"/>
  <c r="AF1639" i="2"/>
  <c r="AC1639" i="2"/>
  <c r="AF1624" i="2"/>
  <c r="AD1621" i="2"/>
  <c r="AE1621" i="2"/>
  <c r="AF1621" i="2" s="1"/>
  <c r="AC1574" i="2"/>
  <c r="AE1574" i="2"/>
  <c r="AG1574" i="2" s="1"/>
  <c r="AF1574" i="2"/>
  <c r="AC1744" i="2"/>
  <c r="AE1744" i="2" s="1"/>
  <c r="AF1744" i="2" s="1"/>
  <c r="AD1744" i="2"/>
  <c r="AG1744" i="2" s="1"/>
  <c r="AC1683" i="2"/>
  <c r="AE1683" i="2" s="1"/>
  <c r="AF1683" i="2" s="1"/>
  <c r="AG1683" i="2"/>
  <c r="AG1666" i="2"/>
  <c r="AC1642" i="2"/>
  <c r="AD1642" i="2"/>
  <c r="AE1642" i="2"/>
  <c r="AF1642" i="2"/>
  <c r="AC1628" i="2"/>
  <c r="AE1628" i="2" s="1"/>
  <c r="AD1628" i="2"/>
  <c r="AC1610" i="2"/>
  <c r="AD1610" i="2"/>
  <c r="AE1610" i="2"/>
  <c r="AG1606" i="2"/>
  <c r="AD1794" i="2"/>
  <c r="AG1794" i="2" s="1"/>
  <c r="AF1794" i="2"/>
  <c r="AD1781" i="2"/>
  <c r="AG1781" i="2" s="1"/>
  <c r="AD1738" i="2"/>
  <c r="AG1738" i="2" s="1"/>
  <c r="AE1732" i="2"/>
  <c r="AG1732" i="2" s="1"/>
  <c r="AF1729" i="2"/>
  <c r="AE1718" i="2"/>
  <c r="AD1701" i="2"/>
  <c r="AC1676" i="2"/>
  <c r="AE1676" i="2" s="1"/>
  <c r="AF1676" i="2" s="1"/>
  <c r="AD1676" i="2"/>
  <c r="AF1669" i="2"/>
  <c r="AD1669" i="2"/>
  <c r="AD1663" i="2"/>
  <c r="AF1659" i="2"/>
  <c r="AG1659" i="2"/>
  <c r="AD1656" i="2"/>
  <c r="AG1656" i="2" s="1"/>
  <c r="AE1656" i="2"/>
  <c r="AF1656" i="2"/>
  <c r="AG1638" i="2"/>
  <c r="AE1605" i="2"/>
  <c r="AD1597" i="2"/>
  <c r="AE1597" i="2"/>
  <c r="AC1597" i="2"/>
  <c r="AF1597" i="2"/>
  <c r="AE1532" i="2"/>
  <c r="AG1532" i="2" s="1"/>
  <c r="AF1532" i="2"/>
  <c r="AC1532" i="2"/>
  <c r="AC1418" i="2"/>
  <c r="AD1418" i="2"/>
  <c r="AF1826" i="2"/>
  <c r="AF1821" i="2"/>
  <c r="AE1791" i="2"/>
  <c r="AF1791" i="2" s="1"/>
  <c r="AG1789" i="2"/>
  <c r="AE1778" i="2"/>
  <c r="AE1773" i="2"/>
  <c r="AG1773" i="2" s="1"/>
  <c r="AE1757" i="2"/>
  <c r="AF1757" i="2" s="1"/>
  <c r="AE1749" i="2"/>
  <c r="AF1749" i="2" s="1"/>
  <c r="AE1743" i="2"/>
  <c r="AE1729" i="2"/>
  <c r="AG1729" i="2" s="1"/>
  <c r="AC1721" i="2"/>
  <c r="AE1721" i="2" s="1"/>
  <c r="AF1721" i="2" s="1"/>
  <c r="AD1721" i="2"/>
  <c r="AG1696" i="2"/>
  <c r="AC1689" i="2"/>
  <c r="AE1689" i="2" s="1"/>
  <c r="AF1689" i="2" s="1"/>
  <c r="AD1689" i="2"/>
  <c r="AG1669" i="2"/>
  <c r="AC1652" i="2"/>
  <c r="AD1652" i="2"/>
  <c r="AG1652" i="2" s="1"/>
  <c r="AG1645" i="2"/>
  <c r="AD1638" i="2"/>
  <c r="AC1632" i="2"/>
  <c r="AE1632" i="2" s="1"/>
  <c r="AF1632" i="2" s="1"/>
  <c r="AD1632" i="2"/>
  <c r="AG1624" i="2"/>
  <c r="AF1609" i="2"/>
  <c r="AG1609" i="2"/>
  <c r="AG1597" i="2"/>
  <c r="AC1589" i="2"/>
  <c r="AE1589" i="2" s="1"/>
  <c r="AG1589" i="2"/>
  <c r="AG1582" i="2"/>
  <c r="AC1577" i="2"/>
  <c r="AD1577" i="2"/>
  <c r="AG1577" i="2" s="1"/>
  <c r="AE1577" i="2"/>
  <c r="AF1577" i="2" s="1"/>
  <c r="AG1421" i="2"/>
  <c r="AG1768" i="2"/>
  <c r="AG1752" i="2"/>
  <c r="AD1743" i="2"/>
  <c r="AG1743" i="2" s="1"/>
  <c r="AC1732" i="2"/>
  <c r="AF1732" i="2"/>
  <c r="AF1718" i="2"/>
  <c r="AD1718" i="2"/>
  <c r="AG1718" i="2" s="1"/>
  <c r="AF1701" i="2"/>
  <c r="AE1695" i="2"/>
  <c r="AE1679" i="2"/>
  <c r="AF1679" i="2" s="1"/>
  <c r="AF1663" i="2"/>
  <c r="AF1605" i="2"/>
  <c r="AD1605" i="2"/>
  <c r="AG1605" i="2" s="1"/>
  <c r="AD1557" i="2"/>
  <c r="AG1557" i="2" s="1"/>
  <c r="AE1557" i="2"/>
  <c r="AF1557" i="2" s="1"/>
  <c r="AC1527" i="2"/>
  <c r="AD1527" i="2"/>
  <c r="AE1527" i="2"/>
  <c r="AF1527" i="2" s="1"/>
  <c r="AE1580" i="2"/>
  <c r="AG1580" i="2" s="1"/>
  <c r="AC1580" i="2"/>
  <c r="AD1560" i="2"/>
  <c r="AG1560" i="2" s="1"/>
  <c r="AE1560" i="2"/>
  <c r="AC1551" i="2"/>
  <c r="AE1551" i="2" s="1"/>
  <c r="AD1551" i="2"/>
  <c r="AF1551" i="2"/>
  <c r="AG1525" i="2"/>
  <c r="AC1508" i="2"/>
  <c r="AD1508" i="2"/>
  <c r="AG1508" i="2" s="1"/>
  <c r="AC1456" i="2"/>
  <c r="AE1456" i="2" s="1"/>
  <c r="AF1456" i="2" s="1"/>
  <c r="AC1427" i="2"/>
  <c r="AE1427" i="2" s="1"/>
  <c r="AF1427" i="2" s="1"/>
  <c r="AD1427" i="2"/>
  <c r="AC1333" i="2"/>
  <c r="AE1333" i="2" s="1"/>
  <c r="AF1333" i="2" s="1"/>
  <c r="AD1333" i="2"/>
  <c r="AG1333" i="2" s="1"/>
  <c r="AC1327" i="2"/>
  <c r="AE1327" i="2" s="1"/>
  <c r="AF1327" i="2" s="1"/>
  <c r="AD1327" i="2"/>
  <c r="AG1327" i="2"/>
  <c r="AG1300" i="2"/>
  <c r="AC1300" i="2"/>
  <c r="AE1300" i="2" s="1"/>
  <c r="AF1300" i="2" s="1"/>
  <c r="AD1300" i="2"/>
  <c r="AC1535" i="2"/>
  <c r="AE1535" i="2" s="1"/>
  <c r="AF1535" i="2" s="1"/>
  <c r="AD1535" i="2"/>
  <c r="AG1515" i="2"/>
  <c r="AG1502" i="2"/>
  <c r="AG1452" i="2"/>
  <c r="AF1283" i="2"/>
  <c r="AC1283" i="2"/>
  <c r="AD1283" i="2"/>
  <c r="AE1283" i="2"/>
  <c r="AD1613" i="2"/>
  <c r="AG1613" i="2" s="1"/>
  <c r="AE1613" i="2"/>
  <c r="AC1588" i="2"/>
  <c r="AE1588" i="2" s="1"/>
  <c r="AF1588" i="2" s="1"/>
  <c r="AD1588" i="2"/>
  <c r="AG1583" i="2"/>
  <c r="AG1566" i="2"/>
  <c r="AG1535" i="2"/>
  <c r="AG1518" i="2"/>
  <c r="AC1495" i="2"/>
  <c r="AE1495" i="2"/>
  <c r="AG1495" i="2" s="1"/>
  <c r="AF1495" i="2"/>
  <c r="AG1491" i="2"/>
  <c r="AD1488" i="2"/>
  <c r="AG1488" i="2" s="1"/>
  <c r="AF1488" i="2"/>
  <c r="AC1451" i="2"/>
  <c r="AD1451" i="2"/>
  <c r="AG1451" i="2" s="1"/>
  <c r="AE1451" i="2"/>
  <c r="AF1451" i="2" s="1"/>
  <c r="AC1426" i="2"/>
  <c r="AE1426" i="2" s="1"/>
  <c r="AF1426" i="2" s="1"/>
  <c r="AD1426" i="2"/>
  <c r="AG1396" i="2"/>
  <c r="AC1384" i="2"/>
  <c r="AE1384" i="2" s="1"/>
  <c r="AD1384" i="2"/>
  <c r="AF1384" i="2"/>
  <c r="AC1308" i="2"/>
  <c r="AD1308" i="2"/>
  <c r="AG1308" i="2" s="1"/>
  <c r="AE1308" i="2"/>
  <c r="AF1308" i="2"/>
  <c r="AG1238" i="2"/>
  <c r="AC1166" i="2"/>
  <c r="AE1166" i="2" s="1"/>
  <c r="AF1166" i="2" s="1"/>
  <c r="AD1166" i="2"/>
  <c r="AC1380" i="2"/>
  <c r="AE1380" i="2" s="1"/>
  <c r="AD1380" i="2"/>
  <c r="AC1374" i="2"/>
  <c r="AD1374" i="2"/>
  <c r="AE1374" i="2"/>
  <c r="AF1374" i="2" s="1"/>
  <c r="AF1125" i="2"/>
  <c r="AC1125" i="2"/>
  <c r="AD1125" i="2"/>
  <c r="AG1125" i="2" s="1"/>
  <c r="AE1125" i="2"/>
  <c r="AC1524" i="2"/>
  <c r="AE1524" i="2" s="1"/>
  <c r="AF1524" i="2" s="1"/>
  <c r="AD1524" i="2"/>
  <c r="AC1514" i="2"/>
  <c r="AE1514" i="2" s="1"/>
  <c r="AF1514" i="2" s="1"/>
  <c r="AD1514" i="2"/>
  <c r="AC1487" i="2"/>
  <c r="AE1487" i="2" s="1"/>
  <c r="AD1487" i="2"/>
  <c r="AC1404" i="2"/>
  <c r="AD1404" i="2"/>
  <c r="AG1404" i="2" s="1"/>
  <c r="AE1404" i="2"/>
  <c r="AF1404" i="2"/>
  <c r="AE1360" i="2"/>
  <c r="AC1360" i="2"/>
  <c r="AD1360" i="2"/>
  <c r="AF1360" i="2"/>
  <c r="AC1170" i="2"/>
  <c r="AE1170" i="2"/>
  <c r="AF1170" i="2" s="1"/>
  <c r="AD1170" i="2"/>
  <c r="AC1668" i="2"/>
  <c r="AD1668" i="2"/>
  <c r="AG1668" i="2" s="1"/>
  <c r="AC1607" i="2"/>
  <c r="AC1604" i="2"/>
  <c r="AD1604" i="2"/>
  <c r="AG1604" i="2" s="1"/>
  <c r="AC1582" i="2"/>
  <c r="AC1562" i="2"/>
  <c r="AF1562" i="2"/>
  <c r="AC1559" i="2"/>
  <c r="AE1550" i="2"/>
  <c r="AF1550" i="2" s="1"/>
  <c r="AD1544" i="2"/>
  <c r="AG1544" i="2" s="1"/>
  <c r="AE1544" i="2"/>
  <c r="AC1494" i="2"/>
  <c r="AF1379" i="2"/>
  <c r="AC1379" i="2"/>
  <c r="AD1379" i="2"/>
  <c r="AG1379" i="2" s="1"/>
  <c r="AE1379" i="2"/>
  <c r="AG1646" i="2"/>
  <c r="AG1640" i="2"/>
  <c r="AD1629" i="2"/>
  <c r="AE1629" i="2"/>
  <c r="AF1629" i="2" s="1"/>
  <c r="AC1579" i="2"/>
  <c r="AE1579" i="2" s="1"/>
  <c r="AF1579" i="2" s="1"/>
  <c r="AE1534" i="2"/>
  <c r="AF1534" i="2" s="1"/>
  <c r="AG1531" i="2"/>
  <c r="AF1319" i="2"/>
  <c r="AG1319" i="2"/>
  <c r="AC1261" i="2"/>
  <c r="AD1261" i="2"/>
  <c r="AG1261" i="2" s="1"/>
  <c r="AE1261" i="2"/>
  <c r="AF1261" i="2" s="1"/>
  <c r="AG1483" i="2"/>
  <c r="AC1470" i="2"/>
  <c r="AE1470" i="2"/>
  <c r="AF1470" i="2" s="1"/>
  <c r="AD1424" i="2"/>
  <c r="AG1424" i="2"/>
  <c r="AG1695" i="2"/>
  <c r="AE1692" i="2"/>
  <c r="AF1692" i="2" s="1"/>
  <c r="AC1684" i="2"/>
  <c r="AD1684" i="2"/>
  <c r="AG1684" i="2" s="1"/>
  <c r="AF1637" i="2"/>
  <c r="AD1637" i="2"/>
  <c r="AG1637" i="2" s="1"/>
  <c r="AG1632" i="2"/>
  <c r="AF1615" i="2"/>
  <c r="AE1590" i="2"/>
  <c r="AF1590" i="2" s="1"/>
  <c r="AE1543" i="2"/>
  <c r="AC1530" i="2"/>
  <c r="AD1530" i="2"/>
  <c r="AG1530" i="2" s="1"/>
  <c r="AF1530" i="2"/>
  <c r="AC1520" i="2"/>
  <c r="AD1504" i="2"/>
  <c r="AF1493" i="2"/>
  <c r="AC1493" i="2"/>
  <c r="AD1493" i="2"/>
  <c r="AE1486" i="2"/>
  <c r="AF1486" i="2" s="1"/>
  <c r="AE1387" i="2"/>
  <c r="AG1387" i="2" s="1"/>
  <c r="AG1335" i="2"/>
  <c r="AD1280" i="2"/>
  <c r="AG1280" i="2"/>
  <c r="AG1269" i="2"/>
  <c r="AC1255" i="2"/>
  <c r="AE1255" i="2" s="1"/>
  <c r="AF1255" i="2" s="1"/>
  <c r="AG1255" i="2"/>
  <c r="AE1662" i="2"/>
  <c r="AF1662" i="2" s="1"/>
  <c r="AC1620" i="2"/>
  <c r="AD1620" i="2"/>
  <c r="AG1620" i="2" s="1"/>
  <c r="AD1606" i="2"/>
  <c r="AE1598" i="2"/>
  <c r="AF1598" i="2" s="1"/>
  <c r="AE1584" i="2"/>
  <c r="AF1584" i="2" s="1"/>
  <c r="AF1581" i="2"/>
  <c r="AF1578" i="2"/>
  <c r="AF1573" i="2"/>
  <c r="AD1573" i="2"/>
  <c r="AG1573" i="2" s="1"/>
  <c r="AF1564" i="2"/>
  <c r="AE1561" i="2"/>
  <c r="AG1561" i="2" s="1"/>
  <c r="AD1543" i="2"/>
  <c r="AG1543" i="2" s="1"/>
  <c r="AC1540" i="2"/>
  <c r="AE1540" i="2" s="1"/>
  <c r="AF1540" i="2" s="1"/>
  <c r="AD1540" i="2"/>
  <c r="AE1509" i="2"/>
  <c r="AE1500" i="2"/>
  <c r="AG1500" i="2" s="1"/>
  <c r="AF1500" i="2"/>
  <c r="AC1500" i="2"/>
  <c r="AE1497" i="2"/>
  <c r="AF1497" i="2" s="1"/>
  <c r="AG1493" i="2"/>
  <c r="AG1486" i="2"/>
  <c r="AD1486" i="2"/>
  <c r="AC1474" i="2"/>
  <c r="AE1474" i="2" s="1"/>
  <c r="AF1474" i="2" s="1"/>
  <c r="AD1474" i="2"/>
  <c r="AD1441" i="2"/>
  <c r="AG1441" i="2" s="1"/>
  <c r="AE1441" i="2"/>
  <c r="AC1441" i="2"/>
  <c r="AF1441" i="2"/>
  <c r="AC1423" i="2"/>
  <c r="AE1423" i="2" s="1"/>
  <c r="AF1423" i="2" s="1"/>
  <c r="AD1423" i="2"/>
  <c r="AG1423" i="2" s="1"/>
  <c r="AD1645" i="2"/>
  <c r="AE1645" i="2"/>
  <c r="AF1645" i="2" s="1"/>
  <c r="AE1578" i="2"/>
  <c r="AG1578" i="2" s="1"/>
  <c r="AC1546" i="2"/>
  <c r="AE1546" i="2" s="1"/>
  <c r="AF1546" i="2" s="1"/>
  <c r="AG1523" i="2"/>
  <c r="AG1520" i="2"/>
  <c r="AE1516" i="2"/>
  <c r="AG1516" i="2" s="1"/>
  <c r="AF1516" i="2"/>
  <c r="AC1516" i="2"/>
  <c r="AC1482" i="2"/>
  <c r="AE1482" i="2" s="1"/>
  <c r="AF1482" i="2" s="1"/>
  <c r="AD1482" i="2"/>
  <c r="AC1469" i="2"/>
  <c r="AD1469" i="2"/>
  <c r="AE1469" i="2"/>
  <c r="AF1469" i="2"/>
  <c r="AD1437" i="2"/>
  <c r="AG1437" i="2" s="1"/>
  <c r="AE1437" i="2"/>
  <c r="AF1437" i="2" s="1"/>
  <c r="AG1414" i="2"/>
  <c r="AE1402" i="2"/>
  <c r="AF1402" i="2" s="1"/>
  <c r="AC1402" i="2"/>
  <c r="AD1402" i="2"/>
  <c r="AG1397" i="2"/>
  <c r="AE1606" i="2"/>
  <c r="AF1606" i="2"/>
  <c r="AD1581" i="2"/>
  <c r="AG1581" i="2" s="1"/>
  <c r="AE1581" i="2"/>
  <c r="AE1564" i="2"/>
  <c r="AG1564" i="2" s="1"/>
  <c r="AC1564" i="2"/>
  <c r="AF1543" i="2"/>
  <c r="AF1509" i="2"/>
  <c r="AD1509" i="2"/>
  <c r="AC1503" i="2"/>
  <c r="AE1503" i="2" s="1"/>
  <c r="AF1503" i="2" s="1"/>
  <c r="AD1503" i="2"/>
  <c r="AD1473" i="2"/>
  <c r="AE1473" i="2"/>
  <c r="AF1473" i="2" s="1"/>
  <c r="AC1473" i="2"/>
  <c r="AF1305" i="2"/>
  <c r="AD1305" i="2"/>
  <c r="AC1305" i="2"/>
  <c r="AE1305" i="2"/>
  <c r="AD1567" i="2"/>
  <c r="AF1567" i="2"/>
  <c r="AC1519" i="2"/>
  <c r="AD1519" i="2"/>
  <c r="AF1519" i="2"/>
  <c r="AD1401" i="2"/>
  <c r="AC1401" i="2"/>
  <c r="AE1401" i="2"/>
  <c r="AF1401" i="2" s="1"/>
  <c r="AE1686" i="2"/>
  <c r="AG1686" i="2" s="1"/>
  <c r="AF1686" i="2"/>
  <c r="AC1636" i="2"/>
  <c r="AE1636" i="2" s="1"/>
  <c r="AF1636" i="2" s="1"/>
  <c r="AD1636" i="2"/>
  <c r="AG1631" i="2"/>
  <c r="AC1611" i="2"/>
  <c r="AE1611" i="2" s="1"/>
  <c r="AF1611" i="2" s="1"/>
  <c r="AF1589" i="2"/>
  <c r="AD1589" i="2"/>
  <c r="AG1584" i="2"/>
  <c r="AE1575" i="2"/>
  <c r="AG1575" i="2" s="1"/>
  <c r="AG1567" i="2"/>
  <c r="AD1539" i="2"/>
  <c r="AG1539" i="2" s="1"/>
  <c r="AG1519" i="2"/>
  <c r="AC1226" i="2"/>
  <c r="AE1226" i="2" s="1"/>
  <c r="AF1226" i="2" s="1"/>
  <c r="AD1226" i="2"/>
  <c r="AG1181" i="2"/>
  <c r="AC1484" i="2"/>
  <c r="AC1479" i="2"/>
  <c r="AD1468" i="2"/>
  <c r="AE1465" i="2"/>
  <c r="AC1460" i="2"/>
  <c r="AD1457" i="2"/>
  <c r="AG1457" i="2" s="1"/>
  <c r="AE1457" i="2"/>
  <c r="AD1454" i="2"/>
  <c r="AG1454" i="2" s="1"/>
  <c r="AD1443" i="2"/>
  <c r="AC1435" i="2"/>
  <c r="AC1432" i="2"/>
  <c r="AD1432" i="2"/>
  <c r="AG1432" i="2" s="1"/>
  <c r="AC1421" i="2"/>
  <c r="AC1410" i="2"/>
  <c r="AD1407" i="2"/>
  <c r="AF1393" i="2"/>
  <c r="AF1390" i="2"/>
  <c r="AF1385" i="2"/>
  <c r="AD1385" i="2"/>
  <c r="AD1371" i="2"/>
  <c r="AG1371" i="2" s="1"/>
  <c r="AG1365" i="2"/>
  <c r="AF1363" i="2"/>
  <c r="AD1357" i="2"/>
  <c r="AG1357" i="2" s="1"/>
  <c r="AG1354" i="2"/>
  <c r="AC1349" i="2"/>
  <c r="AE1349" i="2" s="1"/>
  <c r="AF1349" i="2" s="1"/>
  <c r="AC1346" i="2"/>
  <c r="AD1343" i="2"/>
  <c r="AE1338" i="2"/>
  <c r="AF1338" i="2"/>
  <c r="AD1335" i="2"/>
  <c r="AD1324" i="2"/>
  <c r="AE1321" i="2"/>
  <c r="AC1316" i="2"/>
  <c r="AD1313" i="2"/>
  <c r="AE1313" i="2"/>
  <c r="AE1310" i="2"/>
  <c r="AF1310" i="2" s="1"/>
  <c r="AE1299" i="2"/>
  <c r="AF1296" i="2"/>
  <c r="AC1291" i="2"/>
  <c r="AC1288" i="2"/>
  <c r="AD1288" i="2"/>
  <c r="AG1288" i="2" s="1"/>
  <c r="AD1277" i="2"/>
  <c r="AG1277" i="2" s="1"/>
  <c r="AE1258" i="2"/>
  <c r="AF1258" i="2" s="1"/>
  <c r="AC1252" i="2"/>
  <c r="AD1249" i="2"/>
  <c r="AG1249" i="2" s="1"/>
  <c r="AE1249" i="2"/>
  <c r="AC1246" i="2"/>
  <c r="AD1246" i="2"/>
  <c r="AG1246" i="2" s="1"/>
  <c r="AF1204" i="2"/>
  <c r="AC1195" i="2"/>
  <c r="AF1188" i="2"/>
  <c r="AD1163" i="2"/>
  <c r="AF1163" i="2"/>
  <c r="AG1149" i="2"/>
  <c r="AC1130" i="2"/>
  <c r="AD1130" i="2"/>
  <c r="AG1130" i="2" s="1"/>
  <c r="AE1130" i="2"/>
  <c r="AF1130" i="2"/>
  <c r="AC1115" i="2"/>
  <c r="AD1115" i="2"/>
  <c r="AE1115" i="2"/>
  <c r="AF1115" i="2" s="1"/>
  <c r="AG969" i="2"/>
  <c r="AC1468" i="2"/>
  <c r="AE1468" i="2" s="1"/>
  <c r="AF1468" i="2" s="1"/>
  <c r="AC1440" i="2"/>
  <c r="AE1440" i="2" s="1"/>
  <c r="AF1440" i="2" s="1"/>
  <c r="AC1407" i="2"/>
  <c r="AE1407" i="2" s="1"/>
  <c r="AF1407" i="2" s="1"/>
  <c r="AC1371" i="2"/>
  <c r="AC1368" i="2"/>
  <c r="AD1368" i="2"/>
  <c r="AG1368" i="2" s="1"/>
  <c r="AC1357" i="2"/>
  <c r="AE1357" i="2" s="1"/>
  <c r="AF1357" i="2" s="1"/>
  <c r="AD1354" i="2"/>
  <c r="AE1332" i="2"/>
  <c r="AF1332" i="2" s="1"/>
  <c r="AC1324" i="2"/>
  <c r="AE1324" i="2" s="1"/>
  <c r="AF1324" i="2" s="1"/>
  <c r="AD1310" i="2"/>
  <c r="AG1310" i="2" s="1"/>
  <c r="AF1293" i="2"/>
  <c r="AC1277" i="2"/>
  <c r="AE1266" i="2"/>
  <c r="AG1266" i="2" s="1"/>
  <c r="AD1243" i="2"/>
  <c r="AG1243" i="2" s="1"/>
  <c r="AC1240" i="2"/>
  <c r="AD1240" i="2"/>
  <c r="AG1240" i="2" s="1"/>
  <c r="AD1234" i="2"/>
  <c r="AE1216" i="2"/>
  <c r="AG1216" i="2" s="1"/>
  <c r="AF1216" i="2"/>
  <c r="AC1216" i="2"/>
  <c r="AF1156" i="2"/>
  <c r="AG1115" i="2"/>
  <c r="AG1103" i="2"/>
  <c r="AF1465" i="2"/>
  <c r="AD1465" i="2"/>
  <c r="AG1460" i="2"/>
  <c r="AF1443" i="2"/>
  <c r="AG1410" i="2"/>
  <c r="AD1393" i="2"/>
  <c r="AG1393" i="2" s="1"/>
  <c r="AE1393" i="2"/>
  <c r="AF1362" i="2"/>
  <c r="AG1346" i="2"/>
  <c r="AE1340" i="2"/>
  <c r="AF1340" i="2" s="1"/>
  <c r="AD1332" i="2"/>
  <c r="AE1326" i="2"/>
  <c r="AF1326" i="2" s="1"/>
  <c r="AF1321" i="2"/>
  <c r="AD1321" i="2"/>
  <c r="AG1321" i="2" s="1"/>
  <c r="AG1316" i="2"/>
  <c r="AE1307" i="2"/>
  <c r="AF1307" i="2" s="1"/>
  <c r="AF1304" i="2"/>
  <c r="AE1296" i="2"/>
  <c r="AG1296" i="2" s="1"/>
  <c r="AC1296" i="2"/>
  <c r="AE1293" i="2"/>
  <c r="AG1293" i="2" s="1"/>
  <c r="AD1282" i="2"/>
  <c r="AE1257" i="2"/>
  <c r="AG1252" i="2"/>
  <c r="AD1237" i="2"/>
  <c r="AG1237" i="2" s="1"/>
  <c r="AC1234" i="2"/>
  <c r="AC1162" i="2"/>
  <c r="AD1162" i="2"/>
  <c r="AE1162" i="2"/>
  <c r="AF1162" i="2"/>
  <c r="AD1124" i="2"/>
  <c r="AE1124" i="2"/>
  <c r="AF1124" i="2"/>
  <c r="AG1012" i="2"/>
  <c r="AC1012" i="2"/>
  <c r="AD1012" i="2"/>
  <c r="AG1468" i="2"/>
  <c r="AC1448" i="2"/>
  <c r="AE1448" i="2" s="1"/>
  <c r="AF1448" i="2" s="1"/>
  <c r="AD1448" i="2"/>
  <c r="AE1418" i="2"/>
  <c r="AG1418" i="2" s="1"/>
  <c r="AF1418" i="2"/>
  <c r="AD1415" i="2"/>
  <c r="AC1376" i="2"/>
  <c r="AE1376" i="2" s="1"/>
  <c r="AF1376" i="2" s="1"/>
  <c r="AD1362" i="2"/>
  <c r="AE1354" i="2"/>
  <c r="AF1354" i="2" s="1"/>
  <c r="AD1329" i="2"/>
  <c r="AG1329" i="2" s="1"/>
  <c r="AE1329" i="2"/>
  <c r="AF1329" i="2" s="1"/>
  <c r="AD1326" i="2"/>
  <c r="AE1274" i="2"/>
  <c r="AG1274" i="2" s="1"/>
  <c r="AF1274" i="2"/>
  <c r="AD1271" i="2"/>
  <c r="AG1260" i="2"/>
  <c r="AF1243" i="2"/>
  <c r="AE1234" i="2"/>
  <c r="AF1234" i="2" s="1"/>
  <c r="AG1228" i="2"/>
  <c r="AF1225" i="2"/>
  <c r="AD1225" i="2"/>
  <c r="AC1210" i="2"/>
  <c r="AE1210" i="2" s="1"/>
  <c r="AF1210" i="2" s="1"/>
  <c r="AC1200" i="2"/>
  <c r="AE1200" i="2" s="1"/>
  <c r="AC1194" i="2"/>
  <c r="AD1194" i="2"/>
  <c r="AE1194" i="2"/>
  <c r="AF1194" i="2"/>
  <c r="AE1184" i="2"/>
  <c r="AF1184" i="2" s="1"/>
  <c r="AC1184" i="2"/>
  <c r="AD1129" i="2"/>
  <c r="AE1129" i="2"/>
  <c r="AF1129" i="2"/>
  <c r="AF1067" i="2"/>
  <c r="AD1067" i="2"/>
  <c r="AC1067" i="2"/>
  <c r="AE1067" i="2"/>
  <c r="AC1304" i="2"/>
  <c r="AD1304" i="2"/>
  <c r="AG1304" i="2" s="1"/>
  <c r="AG1299" i="2"/>
  <c r="AE1282" i="2"/>
  <c r="AF1282" i="2" s="1"/>
  <c r="AF1257" i="2"/>
  <c r="AD1257" i="2"/>
  <c r="AE1248" i="2"/>
  <c r="AG1248" i="2" s="1"/>
  <c r="AC1248" i="2"/>
  <c r="AG1225" i="2"/>
  <c r="AD1219" i="2"/>
  <c r="AF1219" i="2"/>
  <c r="AG1180" i="2"/>
  <c r="AC1173" i="2"/>
  <c r="AE1173" i="2" s="1"/>
  <c r="AF1173" i="2" s="1"/>
  <c r="AD1173" i="2"/>
  <c r="AG1173" i="2" s="1"/>
  <c r="AC1109" i="2"/>
  <c r="AE1109" i="2" s="1"/>
  <c r="AF1109" i="2" s="1"/>
  <c r="AD1109" i="2"/>
  <c r="AG1088" i="2"/>
  <c r="AF1337" i="2"/>
  <c r="AD1337" i="2"/>
  <c r="AE1312" i="2"/>
  <c r="AG1312" i="2" s="1"/>
  <c r="AC1312" i="2"/>
  <c r="AG1219" i="2"/>
  <c r="AG1204" i="2"/>
  <c r="AC1123" i="2"/>
  <c r="AG1123" i="2"/>
  <c r="AC1066" i="2"/>
  <c r="AE1066" i="2" s="1"/>
  <c r="AF1066" i="2" s="1"/>
  <c r="AD1066" i="2"/>
  <c r="AE1042" i="2"/>
  <c r="AF1042" i="2" s="1"/>
  <c r="AC1042" i="2"/>
  <c r="AD1042" i="2"/>
  <c r="AD978" i="2"/>
  <c r="AG978" i="2"/>
  <c r="AG945" i="2"/>
  <c r="AG913" i="2"/>
  <c r="AE1492" i="2"/>
  <c r="AD1467" i="2"/>
  <c r="AF1459" i="2"/>
  <c r="AE1434" i="2"/>
  <c r="AG1434" i="2" s="1"/>
  <c r="AF1434" i="2"/>
  <c r="AD1409" i="2"/>
  <c r="AG1409" i="2" s="1"/>
  <c r="AE1409" i="2"/>
  <c r="AF1387" i="2"/>
  <c r="AG1356" i="2"/>
  <c r="AD1345" i="2"/>
  <c r="AG1345" i="2" s="1"/>
  <c r="AE1345" i="2"/>
  <c r="AE1331" i="2"/>
  <c r="AD1323" i="2"/>
  <c r="AG1323" i="2" s="1"/>
  <c r="AF1315" i="2"/>
  <c r="AE1309" i="2"/>
  <c r="AE1290" i="2"/>
  <c r="AF1290" i="2"/>
  <c r="AG1276" i="2"/>
  <c r="AD1265" i="2"/>
  <c r="AG1265" i="2" s="1"/>
  <c r="AE1265" i="2"/>
  <c r="AF1251" i="2"/>
  <c r="AD1242" i="2"/>
  <c r="AE1236" i="2"/>
  <c r="AF1236" i="2" s="1"/>
  <c r="AF1218" i="2"/>
  <c r="AF1161" i="2"/>
  <c r="AE1108" i="2"/>
  <c r="AC1108" i="2"/>
  <c r="AD1108" i="2"/>
  <c r="AF1108" i="2"/>
  <c r="AD995" i="2"/>
  <c r="AG995" i="2" s="1"/>
  <c r="AE995" i="2"/>
  <c r="AC995" i="2"/>
  <c r="AF995" i="2"/>
  <c r="AE1565" i="2"/>
  <c r="AG1565" i="2" s="1"/>
  <c r="AF1558" i="2"/>
  <c r="AE1549" i="2"/>
  <c r="AE1533" i="2"/>
  <c r="AF1533" i="2" s="1"/>
  <c r="AF1526" i="2"/>
  <c r="AE1517" i="2"/>
  <c r="AF1517" i="2" s="1"/>
  <c r="AF1510" i="2"/>
  <c r="AE1501" i="2"/>
  <c r="AG1501" i="2" s="1"/>
  <c r="AD1492" i="2"/>
  <c r="AG1492" i="2" s="1"/>
  <c r="AE1485" i="2"/>
  <c r="AF1485" i="2" s="1"/>
  <c r="AE1475" i="2"/>
  <c r="AC1464" i="2"/>
  <c r="AD1464" i="2"/>
  <c r="AG1464" i="2" s="1"/>
  <c r="AG1459" i="2"/>
  <c r="AD1450" i="2"/>
  <c r="AF1436" i="2"/>
  <c r="AE1428" i="2"/>
  <c r="AF1428" i="2" s="1"/>
  <c r="AF1422" i="2"/>
  <c r="AE1403" i="2"/>
  <c r="AF1400" i="2"/>
  <c r="AE1392" i="2"/>
  <c r="AG1392" i="2" s="1"/>
  <c r="AC1392" i="2"/>
  <c r="AE1389" i="2"/>
  <c r="AF1389" i="2" s="1"/>
  <c r="AD1381" i="2"/>
  <c r="AD1378" i="2"/>
  <c r="AE1370" i="2"/>
  <c r="AG1370" i="2" s="1"/>
  <c r="AF1370" i="2"/>
  <c r="AF1364" i="2"/>
  <c r="AD1331" i="2"/>
  <c r="AC1320" i="2"/>
  <c r="AE1320" i="2" s="1"/>
  <c r="AF1320" i="2" s="1"/>
  <c r="AD1320" i="2"/>
  <c r="AG1315" i="2"/>
  <c r="AD1309" i="2"/>
  <c r="AG1309" i="2" s="1"/>
  <c r="AD1295" i="2"/>
  <c r="AF1292" i="2"/>
  <c r="AE1284" i="2"/>
  <c r="AF1284" i="2" s="1"/>
  <c r="AF1281" i="2"/>
  <c r="AG1253" i="2"/>
  <c r="AD1236" i="2"/>
  <c r="AC1224" i="2"/>
  <c r="AD1224" i="2"/>
  <c r="AE1224" i="2"/>
  <c r="AF1224" i="2" s="1"/>
  <c r="AD1218" i="2"/>
  <c r="AF1209" i="2"/>
  <c r="AD1209" i="2"/>
  <c r="AD1203" i="2"/>
  <c r="AE1203" i="2"/>
  <c r="AF1203" i="2"/>
  <c r="AF1193" i="2"/>
  <c r="AD1193" i="2"/>
  <c r="AE1168" i="2"/>
  <c r="AF1168" i="2"/>
  <c r="AC1168" i="2"/>
  <c r="AE1558" i="2"/>
  <c r="AG1558" i="2" s="1"/>
  <c r="AE1542" i="2"/>
  <c r="AF1542" i="2" s="1"/>
  <c r="AE1526" i="2"/>
  <c r="AG1526" i="2" s="1"/>
  <c r="AE1510" i="2"/>
  <c r="AG1510" i="2" s="1"/>
  <c r="AE1494" i="2"/>
  <c r="AF1494" i="2" s="1"/>
  <c r="AF1480" i="2"/>
  <c r="AF1467" i="2"/>
  <c r="AF1458" i="2"/>
  <c r="AG1442" i="2"/>
  <c r="AE1436" i="2"/>
  <c r="AE1422" i="2"/>
  <c r="AF1417" i="2"/>
  <c r="AD1417" i="2"/>
  <c r="AG1417" i="2" s="1"/>
  <c r="AG1412" i="2"/>
  <c r="AD1403" i="2"/>
  <c r="AF1395" i="2"/>
  <c r="AD1375" i="2"/>
  <c r="AE1364" i="2"/>
  <c r="AF1358" i="2"/>
  <c r="AF1353" i="2"/>
  <c r="AD1353" i="2"/>
  <c r="AG1353" i="2" s="1"/>
  <c r="AG1348" i="2"/>
  <c r="AE1339" i="2"/>
  <c r="AG1339" i="2" s="1"/>
  <c r="AC1331" i="2"/>
  <c r="AC1328" i="2"/>
  <c r="AE1328" i="2" s="1"/>
  <c r="AF1328" i="2" s="1"/>
  <c r="AE1325" i="2"/>
  <c r="AG1325" i="2" s="1"/>
  <c r="AF1323" i="2"/>
  <c r="AF1314" i="2"/>
  <c r="AE1292" i="2"/>
  <c r="AF1278" i="2"/>
  <c r="AF1273" i="2"/>
  <c r="AD1273" i="2"/>
  <c r="AG1273" i="2" s="1"/>
  <c r="AE1259" i="2"/>
  <c r="AF1250" i="2"/>
  <c r="AE1242" i="2"/>
  <c r="AF1242" i="2"/>
  <c r="AD1233" i="2"/>
  <c r="AE1233" i="2"/>
  <c r="AF1233" i="2" s="1"/>
  <c r="AC1230" i="2"/>
  <c r="AE1230" i="2" s="1"/>
  <c r="AF1230" i="2" s="1"/>
  <c r="AD1230" i="2"/>
  <c r="AE1227" i="2"/>
  <c r="AG1227" i="2" s="1"/>
  <c r="AC1218" i="2"/>
  <c r="AG1209" i="2"/>
  <c r="AG1203" i="2"/>
  <c r="AG1168" i="2"/>
  <c r="AG1158" i="2"/>
  <c r="AD1140" i="2"/>
  <c r="AC1133" i="2"/>
  <c r="AE1133" i="2" s="1"/>
  <c r="AF1133" i="2" s="1"/>
  <c r="AD1133" i="2"/>
  <c r="AE1472" i="2"/>
  <c r="AF1472" i="2" s="1"/>
  <c r="AC1472" i="2"/>
  <c r="AE1450" i="2"/>
  <c r="AF1450" i="2"/>
  <c r="AG1436" i="2"/>
  <c r="AD1425" i="2"/>
  <c r="AE1425" i="2"/>
  <c r="AF1425" i="2" s="1"/>
  <c r="AE1411" i="2"/>
  <c r="AC1400" i="2"/>
  <c r="AD1400" i="2"/>
  <c r="AG1400" i="2" s="1"/>
  <c r="AG1395" i="2"/>
  <c r="AE1378" i="2"/>
  <c r="AF1378" i="2" s="1"/>
  <c r="AE1372" i="2"/>
  <c r="AF1372" i="2" s="1"/>
  <c r="AE1347" i="2"/>
  <c r="AG1292" i="2"/>
  <c r="AD1281" i="2"/>
  <c r="AE1281" i="2"/>
  <c r="AC1256" i="2"/>
  <c r="AE1256" i="2" s="1"/>
  <c r="AF1256" i="2" s="1"/>
  <c r="AD1256" i="2"/>
  <c r="AG1172" i="2"/>
  <c r="AC1037" i="2"/>
  <c r="AE1037" i="2" s="1"/>
  <c r="AD1037" i="2"/>
  <c r="AG1037" i="2"/>
  <c r="AE1528" i="2"/>
  <c r="AG1528" i="2" s="1"/>
  <c r="AE1512" i="2"/>
  <c r="AG1512" i="2" s="1"/>
  <c r="AE1496" i="2"/>
  <c r="AF1496" i="2" s="1"/>
  <c r="AF1475" i="2"/>
  <c r="AC1458" i="2"/>
  <c r="AD1411" i="2"/>
  <c r="AG1411" i="2" s="1"/>
  <c r="AD1372" i="2"/>
  <c r="AG1372" i="2" s="1"/>
  <c r="AE1369" i="2"/>
  <c r="AD1361" i="2"/>
  <c r="AG1361" i="2" s="1"/>
  <c r="AE1361" i="2"/>
  <c r="AD1358" i="2"/>
  <c r="AG1358" i="2" s="1"/>
  <c r="AD1347" i="2"/>
  <c r="AC1339" i="2"/>
  <c r="AC1336" i="2"/>
  <c r="AE1336" i="2" s="1"/>
  <c r="AF1336" i="2" s="1"/>
  <c r="AD1336" i="2"/>
  <c r="AG1331" i="2"/>
  <c r="AC1314" i="2"/>
  <c r="AE1306" i="2"/>
  <c r="AG1306" i="2" s="1"/>
  <c r="AF1306" i="2"/>
  <c r="AD1303" i="2"/>
  <c r="AD1278" i="2"/>
  <c r="AG1278" i="2" s="1"/>
  <c r="AD1267" i="2"/>
  <c r="AG1267" i="2" s="1"/>
  <c r="AD1253" i="2"/>
  <c r="AC1250" i="2"/>
  <c r="AE1241" i="2"/>
  <c r="AC1227" i="2"/>
  <c r="AG1218" i="2"/>
  <c r="AD1202" i="2"/>
  <c r="AD1186" i="2"/>
  <c r="AD1179" i="2"/>
  <c r="AG1179" i="2" s="1"/>
  <c r="AG1121" i="2"/>
  <c r="AD1009" i="2"/>
  <c r="AD1480" i="2"/>
  <c r="AG1480" i="2" s="1"/>
  <c r="AG1475" i="2"/>
  <c r="AF1433" i="2"/>
  <c r="AD1433" i="2"/>
  <c r="AG1433" i="2" s="1"/>
  <c r="AE1408" i="2"/>
  <c r="AF1408" i="2" s="1"/>
  <c r="AC1408" i="2"/>
  <c r="AE1386" i="2"/>
  <c r="AG1386" i="2" s="1"/>
  <c r="AF1386" i="2"/>
  <c r="AE1344" i="2"/>
  <c r="AG1344" i="2" s="1"/>
  <c r="AC1344" i="2"/>
  <c r="AF1289" i="2"/>
  <c r="AD1289" i="2"/>
  <c r="AC1267" i="2"/>
  <c r="AE1264" i="2"/>
  <c r="AF1264" i="2" s="1"/>
  <c r="AC1264" i="2"/>
  <c r="AF1259" i="2"/>
  <c r="AC1186" i="2"/>
  <c r="AC1182" i="2"/>
  <c r="AD1182" i="2"/>
  <c r="AE1182" i="2"/>
  <c r="AC1179" i="2"/>
  <c r="AC1136" i="2"/>
  <c r="AD1136" i="2"/>
  <c r="AG1136" i="2" s="1"/>
  <c r="AE1136" i="2"/>
  <c r="AF1136" i="2"/>
  <c r="AE1132" i="2"/>
  <c r="AF1132" i="2"/>
  <c r="AC1132" i="2"/>
  <c r="AD1132" i="2"/>
  <c r="AG1127" i="2"/>
  <c r="AC1127" i="2"/>
  <c r="AE1127" i="2" s="1"/>
  <c r="AF1127" i="2" s="1"/>
  <c r="AD1127" i="2"/>
  <c r="AD1106" i="2"/>
  <c r="AC1070" i="2"/>
  <c r="AE1070" i="2" s="1"/>
  <c r="AF1070" i="2" s="1"/>
  <c r="AD1070" i="2"/>
  <c r="AF1411" i="2"/>
  <c r="AF1369" i="2"/>
  <c r="AD1369" i="2"/>
  <c r="AG1369" i="2" s="1"/>
  <c r="AG1364" i="2"/>
  <c r="AF1347" i="2"/>
  <c r="AG1314" i="2"/>
  <c r="AG1250" i="2"/>
  <c r="AF1241" i="2"/>
  <c r="AD1241" i="2"/>
  <c r="AE1232" i="2"/>
  <c r="AG1232" i="2" s="1"/>
  <c r="AF1232" i="2"/>
  <c r="AC1232" i="2"/>
  <c r="AE1202" i="2"/>
  <c r="AF1202" i="2" s="1"/>
  <c r="AC1015" i="2"/>
  <c r="AE1015" i="2" s="1"/>
  <c r="AF1015" i="2" s="1"/>
  <c r="AD1015" i="2"/>
  <c r="AG1015" i="2"/>
  <c r="AG929" i="2"/>
  <c r="AC826" i="2"/>
  <c r="AE826" i="2" s="1"/>
  <c r="AD826" i="2"/>
  <c r="AF1484" i="2"/>
  <c r="AE1466" i="2"/>
  <c r="AG1466" i="2" s="1"/>
  <c r="AF1466" i="2"/>
  <c r="AF1460" i="2"/>
  <c r="AF1421" i="2"/>
  <c r="AC1416" i="2"/>
  <c r="AE1416" i="2" s="1"/>
  <c r="AF1416" i="2" s="1"/>
  <c r="AD1416" i="2"/>
  <c r="AE1394" i="2"/>
  <c r="AF1394" i="2" s="1"/>
  <c r="AC1352" i="2"/>
  <c r="AD1352" i="2"/>
  <c r="AG1352" i="2" s="1"/>
  <c r="AG1347" i="2"/>
  <c r="AG1343" i="2"/>
  <c r="AE1322" i="2"/>
  <c r="AG1322" i="2" s="1"/>
  <c r="AF1322" i="2"/>
  <c r="AF1316" i="2"/>
  <c r="AD1297" i="2"/>
  <c r="AG1297" i="2" s="1"/>
  <c r="AE1297" i="2"/>
  <c r="AC1272" i="2"/>
  <c r="AE1272" i="2" s="1"/>
  <c r="AF1272" i="2" s="1"/>
  <c r="AD1272" i="2"/>
  <c r="AF1252" i="2"/>
  <c r="AE1220" i="2"/>
  <c r="AG1220" i="2" s="1"/>
  <c r="AC1214" i="2"/>
  <c r="AE1214" i="2" s="1"/>
  <c r="AF1214" i="2" s="1"/>
  <c r="AD1214" i="2"/>
  <c r="AE1211" i="2"/>
  <c r="AF1211" i="2" s="1"/>
  <c r="AG1186" i="2"/>
  <c r="AF1479" i="2"/>
  <c r="AD1471" i="2"/>
  <c r="AF1457" i="2"/>
  <c r="AF1454" i="2"/>
  <c r="AF1449" i="2"/>
  <c r="AD1449" i="2"/>
  <c r="AG1449" i="2" s="1"/>
  <c r="AG1444" i="2"/>
  <c r="AE1435" i="2"/>
  <c r="AG1435" i="2" s="1"/>
  <c r="AF1432" i="2"/>
  <c r="AC1424" i="2"/>
  <c r="AE1424" i="2" s="1"/>
  <c r="AF1424" i="2" s="1"/>
  <c r="AF1410" i="2"/>
  <c r="AG1394" i="2"/>
  <c r="AE1385" i="2"/>
  <c r="AD1377" i="2"/>
  <c r="AE1377" i="2"/>
  <c r="AD1363" i="2"/>
  <c r="AG1363" i="2" s="1"/>
  <c r="AF1346" i="2"/>
  <c r="AD1338" i="2"/>
  <c r="AG1338" i="2" s="1"/>
  <c r="AF1313" i="2"/>
  <c r="AE1291" i="2"/>
  <c r="AG1291" i="2" s="1"/>
  <c r="AF1288" i="2"/>
  <c r="AC1280" i="2"/>
  <c r="AE1280" i="2" s="1"/>
  <c r="AF1280" i="2" s="1"/>
  <c r="AF1266" i="2"/>
  <c r="AD1258" i="2"/>
  <c r="AD1255" i="2"/>
  <c r="AF1249" i="2"/>
  <c r="AF1246" i="2"/>
  <c r="AD1211" i="2"/>
  <c r="AG1211" i="2" s="1"/>
  <c r="AG1201" i="2"/>
  <c r="AC1198" i="2"/>
  <c r="AD1198" i="2"/>
  <c r="AG1198" i="2" s="1"/>
  <c r="AE1195" i="2"/>
  <c r="AG1195" i="2" s="1"/>
  <c r="AC1178" i="2"/>
  <c r="AD1178" i="2"/>
  <c r="AG1178" i="2" s="1"/>
  <c r="AE1178" i="2"/>
  <c r="AF1178" i="2"/>
  <c r="AG1174" i="2"/>
  <c r="AE1163" i="2"/>
  <c r="AG1163" i="2" s="1"/>
  <c r="AG1116" i="2"/>
  <c r="AG1090" i="2"/>
  <c r="AC1081" i="2"/>
  <c r="AE1081" i="2" s="1"/>
  <c r="AF1081" i="2" s="1"/>
  <c r="AG1081" i="2"/>
  <c r="AD1177" i="2"/>
  <c r="AG1177" i="2" s="1"/>
  <c r="AD1161" i="2"/>
  <c r="AD1156" i="2"/>
  <c r="AG1156" i="2" s="1"/>
  <c r="AF1145" i="2"/>
  <c r="AC1143" i="2"/>
  <c r="AE1143" i="2" s="1"/>
  <c r="AF1143" i="2" s="1"/>
  <c r="AE1140" i="2"/>
  <c r="AF1140" i="2" s="1"/>
  <c r="AD1135" i="2"/>
  <c r="AG1135" i="2" s="1"/>
  <c r="AE1122" i="2"/>
  <c r="AF1122" i="2" s="1"/>
  <c r="AE1119" i="2"/>
  <c r="AC1114" i="2"/>
  <c r="AE1114" i="2" s="1"/>
  <c r="AF1114" i="2" s="1"/>
  <c r="AD1114" i="2"/>
  <c r="AG1109" i="2"/>
  <c r="AG1105" i="2"/>
  <c r="AC1103" i="2"/>
  <c r="AC1089" i="2"/>
  <c r="AE1089" i="2" s="1"/>
  <c r="AF1089" i="2" s="1"/>
  <c r="AE1086" i="2"/>
  <c r="AF1086" i="2" s="1"/>
  <c r="AD1078" i="2"/>
  <c r="AE1072" i="2"/>
  <c r="AG1072" i="2" s="1"/>
  <c r="AE1061" i="2"/>
  <c r="AG1061" i="2" s="1"/>
  <c r="AD1053" i="2"/>
  <c r="AG1053" i="2" s="1"/>
  <c r="AF1045" i="2"/>
  <c r="AD1039" i="2"/>
  <c r="AC1031" i="2"/>
  <c r="AE1031" i="2" s="1"/>
  <c r="AF1031" i="2" s="1"/>
  <c r="AD1025" i="2"/>
  <c r="AG1025" i="2" s="1"/>
  <c r="AE1020" i="2"/>
  <c r="AF1020" i="2"/>
  <c r="AF1014" i="2"/>
  <c r="AC1006" i="2"/>
  <c r="AE989" i="2"/>
  <c r="AF989" i="2" s="1"/>
  <c r="AG977" i="2"/>
  <c r="AE966" i="2"/>
  <c r="AF966" i="2" s="1"/>
  <c r="AD939" i="2"/>
  <c r="AG939" i="2" s="1"/>
  <c r="AG933" i="2"/>
  <c r="AG926" i="2"/>
  <c r="AD923" i="2"/>
  <c r="AG917" i="2"/>
  <c r="AD907" i="2"/>
  <c r="AG907" i="2" s="1"/>
  <c r="AF891" i="2"/>
  <c r="AD891" i="2"/>
  <c r="AG891" i="2" s="1"/>
  <c r="AC861" i="2"/>
  <c r="AE861" i="2"/>
  <c r="AG861" i="2" s="1"/>
  <c r="AF861" i="2"/>
  <c r="AG857" i="2"/>
  <c r="AC809" i="2"/>
  <c r="AD809" i="2"/>
  <c r="AG809" i="2" s="1"/>
  <c r="AE809" i="2"/>
  <c r="AF809" i="2"/>
  <c r="AF762" i="2"/>
  <c r="AD710" i="2"/>
  <c r="AC710" i="2"/>
  <c r="AE710" i="2"/>
  <c r="AF710" i="2" s="1"/>
  <c r="AE627" i="2"/>
  <c r="AF627" i="2"/>
  <c r="AC627" i="2"/>
  <c r="AD627" i="2"/>
  <c r="AG627" i="2" s="1"/>
  <c r="AD1086" i="2"/>
  <c r="AD1075" i="2"/>
  <c r="AE1075" i="2"/>
  <c r="AF1075" i="2" s="1"/>
  <c r="AF1055" i="2"/>
  <c r="AC1050" i="2"/>
  <c r="AE1050" i="2" s="1"/>
  <c r="AF1050" i="2" s="1"/>
  <c r="AD1050" i="2"/>
  <c r="AE1028" i="2"/>
  <c r="AE1014" i="2"/>
  <c r="AF1008" i="2"/>
  <c r="AF1003" i="2"/>
  <c r="AD1003" i="2"/>
  <c r="AG998" i="2"/>
  <c r="AG981" i="2"/>
  <c r="AE972" i="2"/>
  <c r="AG972" i="2" s="1"/>
  <c r="AF972" i="2"/>
  <c r="AC960" i="2"/>
  <c r="AE960" i="2" s="1"/>
  <c r="AF960" i="2" s="1"/>
  <c r="AD960" i="2"/>
  <c r="AG960" i="2" s="1"/>
  <c r="AE957" i="2"/>
  <c r="AF932" i="2"/>
  <c r="AF885" i="2"/>
  <c r="AC874" i="2"/>
  <c r="AD874" i="2"/>
  <c r="AG874" i="2" s="1"/>
  <c r="AE874" i="2"/>
  <c r="AC864" i="2"/>
  <c r="AE864" i="2" s="1"/>
  <c r="AF864" i="2" s="1"/>
  <c r="AD864" i="2"/>
  <c r="AD756" i="2"/>
  <c r="AG756" i="2" s="1"/>
  <c r="AC756" i="2"/>
  <c r="AE756" i="2"/>
  <c r="AF756" i="2" s="1"/>
  <c r="AG608" i="2"/>
  <c r="AC608" i="2"/>
  <c r="AE1148" i="2"/>
  <c r="AF1148" i="2"/>
  <c r="AC1145" i="2"/>
  <c r="AD1111" i="2"/>
  <c r="AG1111" i="2" s="1"/>
  <c r="AE1100" i="2"/>
  <c r="AG1100" i="2" s="1"/>
  <c r="AF1100" i="2"/>
  <c r="AE1069" i="2"/>
  <c r="AC1061" i="2"/>
  <c r="AC1058" i="2"/>
  <c r="AE1058" i="2" s="1"/>
  <c r="AF1058" i="2" s="1"/>
  <c r="AE1055" i="2"/>
  <c r="AG1055" i="2" s="1"/>
  <c r="AF1044" i="2"/>
  <c r="AE1022" i="2"/>
  <c r="AF1022" i="2" s="1"/>
  <c r="AD1014" i="2"/>
  <c r="AE1008" i="2"/>
  <c r="AE997" i="2"/>
  <c r="AC986" i="2"/>
  <c r="AD986" i="2"/>
  <c r="AG986" i="2" s="1"/>
  <c r="AF980" i="2"/>
  <c r="AD963" i="2"/>
  <c r="AE963" i="2"/>
  <c r="AF963" i="2" s="1"/>
  <c r="AD957" i="2"/>
  <c r="AC954" i="2"/>
  <c r="AD954" i="2"/>
  <c r="AG954" i="2" s="1"/>
  <c r="AE948" i="2"/>
  <c r="AF948" i="2" s="1"/>
  <c r="AD932" i="2"/>
  <c r="AD916" i="2"/>
  <c r="AC897" i="2"/>
  <c r="AE897" i="2" s="1"/>
  <c r="AG885" i="2"/>
  <c r="AD881" i="2"/>
  <c r="AG881" i="2"/>
  <c r="AC848" i="2"/>
  <c r="AD848" i="2"/>
  <c r="AE848" i="2"/>
  <c r="AF848" i="2"/>
  <c r="AG797" i="2"/>
  <c r="AF1083" i="2"/>
  <c r="AD1083" i="2"/>
  <c r="AG1083" i="2" s="1"/>
  <c r="AG1078" i="2"/>
  <c r="AE1036" i="2"/>
  <c r="AG1036" i="2" s="1"/>
  <c r="AF1036" i="2"/>
  <c r="AD1011" i="2"/>
  <c r="AE1011" i="2"/>
  <c r="AD1008" i="2"/>
  <c r="AC957" i="2"/>
  <c r="AC951" i="2"/>
  <c r="AE951" i="2" s="1"/>
  <c r="AF951" i="2" s="1"/>
  <c r="AD951" i="2"/>
  <c r="AC932" i="2"/>
  <c r="AG786" i="2"/>
  <c r="AG719" i="2"/>
  <c r="AC719" i="2"/>
  <c r="AD719" i="2"/>
  <c r="AE994" i="2"/>
  <c r="AF994" i="2" s="1"/>
  <c r="AC994" i="2"/>
  <c r="AG966" i="2"/>
  <c r="AC944" i="2"/>
  <c r="AD944" i="2"/>
  <c r="AE944" i="2"/>
  <c r="AF944" i="2" s="1"/>
  <c r="AC938" i="2"/>
  <c r="AD938" i="2"/>
  <c r="AG938" i="2" s="1"/>
  <c r="AE938" i="2"/>
  <c r="AC922" i="2"/>
  <c r="AE922" i="2" s="1"/>
  <c r="AF922" i="2" s="1"/>
  <c r="AD922" i="2"/>
  <c r="AE916" i="2"/>
  <c r="AF916" i="2" s="1"/>
  <c r="AC912" i="2"/>
  <c r="AD912" i="2"/>
  <c r="AG912" i="2" s="1"/>
  <c r="AE912" i="2"/>
  <c r="AC906" i="2"/>
  <c r="AE906" i="2" s="1"/>
  <c r="AF906" i="2" s="1"/>
  <c r="AD906" i="2"/>
  <c r="AC890" i="2"/>
  <c r="AD890" i="2"/>
  <c r="AE890" i="2"/>
  <c r="AF890" i="2" s="1"/>
  <c r="AC880" i="2"/>
  <c r="AE880" i="2" s="1"/>
  <c r="AF880" i="2" s="1"/>
  <c r="AD880" i="2"/>
  <c r="AE743" i="2"/>
  <c r="AF743" i="2"/>
  <c r="AC743" i="2"/>
  <c r="AD743" i="2"/>
  <c r="AG657" i="2"/>
  <c r="AC657" i="2"/>
  <c r="AE657" i="2" s="1"/>
  <c r="AF657" i="2" s="1"/>
  <c r="AD657" i="2"/>
  <c r="AE1116" i="2"/>
  <c r="AF1116" i="2"/>
  <c r="AG1108" i="2"/>
  <c r="AD1091" i="2"/>
  <c r="AE1091" i="2"/>
  <c r="AF1069" i="2"/>
  <c r="AE1044" i="2"/>
  <c r="AF1019" i="2"/>
  <c r="AD1019" i="2"/>
  <c r="AG1019" i="2" s="1"/>
  <c r="AG1014" i="2"/>
  <c r="AG999" i="2"/>
  <c r="AF997" i="2"/>
  <c r="AE980" i="2"/>
  <c r="AF971" i="2"/>
  <c r="AD971" i="2"/>
  <c r="AC935" i="2"/>
  <c r="AE935" i="2" s="1"/>
  <c r="AF935" i="2" s="1"/>
  <c r="AD935" i="2"/>
  <c r="AG932" i="2"/>
  <c r="AC928" i="2"/>
  <c r="AE928" i="2" s="1"/>
  <c r="AF928" i="2" s="1"/>
  <c r="AD928" i="2"/>
  <c r="AC919" i="2"/>
  <c r="AE919" i="2" s="1"/>
  <c r="AF919" i="2" s="1"/>
  <c r="AD919" i="2"/>
  <c r="AC896" i="2"/>
  <c r="AD896" i="2"/>
  <c r="AE896" i="2"/>
  <c r="AF896" i="2" s="1"/>
  <c r="AG852" i="2"/>
  <c r="AD852" i="2"/>
  <c r="AC817" i="2"/>
  <c r="AD817" i="2"/>
  <c r="AG817" i="2" s="1"/>
  <c r="AE817" i="2"/>
  <c r="AF817" i="2"/>
  <c r="AC751" i="2"/>
  <c r="AD751" i="2"/>
  <c r="AG751" i="2" s="1"/>
  <c r="AE751" i="2"/>
  <c r="AF751" i="2"/>
  <c r="AC738" i="2"/>
  <c r="AE738" i="2" s="1"/>
  <c r="AF738" i="2" s="1"/>
  <c r="AD738" i="2"/>
  <c r="AC678" i="2"/>
  <c r="AE678" i="2" s="1"/>
  <c r="AE1208" i="2"/>
  <c r="AF1208" i="2" s="1"/>
  <c r="AE1192" i="2"/>
  <c r="AF1185" i="2"/>
  <c r="AD1183" i="2"/>
  <c r="AG1183" i="2" s="1"/>
  <c r="AE1176" i="2"/>
  <c r="AD1167" i="2"/>
  <c r="AF1152" i="2"/>
  <c r="AD1142" i="2"/>
  <c r="AG1142" i="2" s="1"/>
  <c r="AG1124" i="2"/>
  <c r="AE1118" i="2"/>
  <c r="AF1118" i="2" s="1"/>
  <c r="AE1085" i="2"/>
  <c r="AE1074" i="2"/>
  <c r="AG1074" i="2" s="1"/>
  <c r="AC1074" i="2"/>
  <c r="AE1071" i="2"/>
  <c r="AG1038" i="2"/>
  <c r="AD1027" i="2"/>
  <c r="AE1027" i="2"/>
  <c r="AF1027" i="2" s="1"/>
  <c r="AE1013" i="2"/>
  <c r="AC1002" i="2"/>
  <c r="AE1002" i="2" s="1"/>
  <c r="AF1002" i="2" s="1"/>
  <c r="AD1002" i="2"/>
  <c r="AG971" i="2"/>
  <c r="AE962" i="2"/>
  <c r="AF962" i="2" s="1"/>
  <c r="AC962" i="2"/>
  <c r="AD941" i="2"/>
  <c r="AG937" i="2"/>
  <c r="AE900" i="2"/>
  <c r="AF900" i="2" s="1"/>
  <c r="AC877" i="2"/>
  <c r="AE877" i="2" s="1"/>
  <c r="AF877" i="2"/>
  <c r="AF859" i="2"/>
  <c r="AC859" i="2"/>
  <c r="AD859" i="2"/>
  <c r="AF838" i="2"/>
  <c r="AC838" i="2"/>
  <c r="AD838" i="2"/>
  <c r="AG770" i="2"/>
  <c r="AE1217" i="2"/>
  <c r="AF1217" i="2" s="1"/>
  <c r="AD1208" i="2"/>
  <c r="AE1201" i="2"/>
  <c r="AF1201" i="2" s="1"/>
  <c r="AD1192" i="2"/>
  <c r="AG1192" i="2" s="1"/>
  <c r="AE1185" i="2"/>
  <c r="AG1185" i="2" s="1"/>
  <c r="AD1176" i="2"/>
  <c r="AG1176" i="2" s="1"/>
  <c r="AE1169" i="2"/>
  <c r="AG1169" i="2" s="1"/>
  <c r="AD1155" i="2"/>
  <c r="AE1155" i="2"/>
  <c r="AE1152" i="2"/>
  <c r="AG1150" i="2"/>
  <c r="AE1131" i="2"/>
  <c r="AE1126" i="2"/>
  <c r="AF1126" i="2" s="1"/>
  <c r="AD1118" i="2"/>
  <c r="AF1104" i="2"/>
  <c r="AF1099" i="2"/>
  <c r="AD1099" i="2"/>
  <c r="AG1094" i="2"/>
  <c r="AD1085" i="2"/>
  <c r="AG1085" i="2" s="1"/>
  <c r="AD1071" i="2"/>
  <c r="AG1068" i="2"/>
  <c r="AE1052" i="2"/>
  <c r="AG1052" i="2" s="1"/>
  <c r="AF1052" i="2"/>
  <c r="AG1043" i="2"/>
  <c r="AD1013" i="2"/>
  <c r="AF1007" i="2"/>
  <c r="AF1005" i="2"/>
  <c r="AF982" i="2"/>
  <c r="AF976" i="2"/>
  <c r="AD956" i="2"/>
  <c r="AG956" i="2" s="1"/>
  <c r="AD947" i="2"/>
  <c r="AE947" i="2"/>
  <c r="AE934" i="2"/>
  <c r="AF934" i="2" s="1"/>
  <c r="AE918" i="2"/>
  <c r="AF918" i="2" s="1"/>
  <c r="AD893" i="2"/>
  <c r="AG884" i="2"/>
  <c r="AG873" i="2"/>
  <c r="AE870" i="2"/>
  <c r="AG859" i="2"/>
  <c r="AG838" i="2"/>
  <c r="AC829" i="2"/>
  <c r="AD829" i="2"/>
  <c r="AG829" i="2" s="1"/>
  <c r="AG718" i="2"/>
  <c r="AF1187" i="2"/>
  <c r="AF1171" i="2"/>
  <c r="AD1152" i="2"/>
  <c r="AD1139" i="2"/>
  <c r="AG1139" i="2" s="1"/>
  <c r="AE1139" i="2"/>
  <c r="AD1131" i="2"/>
  <c r="AG1131" i="2" s="1"/>
  <c r="AE1104" i="2"/>
  <c r="AG1104" i="2" s="1"/>
  <c r="AG1102" i="2"/>
  <c r="AE1093" i="2"/>
  <c r="AF1093" i="2" s="1"/>
  <c r="AC1085" i="2"/>
  <c r="AC1082" i="2"/>
  <c r="AD1082" i="2"/>
  <c r="AG1082" i="2" s="1"/>
  <c r="AG1077" i="2"/>
  <c r="AC1057" i="2"/>
  <c r="AE1057" i="2" s="1"/>
  <c r="AF1057" i="2" s="1"/>
  <c r="AE1046" i="2"/>
  <c r="AF1046" i="2" s="1"/>
  <c r="AF1035" i="2"/>
  <c r="AD1035" i="2"/>
  <c r="AG1035" i="2" s="1"/>
  <c r="AG1030" i="2"/>
  <c r="AE1021" i="2"/>
  <c r="AC1013" i="2"/>
  <c r="AE1010" i="2"/>
  <c r="AF1010" i="2" s="1"/>
  <c r="AC1010" i="2"/>
  <c r="AE1007" i="2"/>
  <c r="AD999" i="2"/>
  <c r="AE988" i="2"/>
  <c r="AG988" i="2" s="1"/>
  <c r="AF988" i="2"/>
  <c r="AE982" i="2"/>
  <c r="AF941" i="2"/>
  <c r="AD937" i="2"/>
  <c r="AD931" i="2"/>
  <c r="AG931" i="2" s="1"/>
  <c r="AE931" i="2"/>
  <c r="AF931" i="2"/>
  <c r="AF925" i="2"/>
  <c r="AD921" i="2"/>
  <c r="AD915" i="2"/>
  <c r="AD905" i="2"/>
  <c r="AF902" i="2"/>
  <c r="AG899" i="2"/>
  <c r="AG883" i="2"/>
  <c r="AC870" i="2"/>
  <c r="AC855" i="2"/>
  <c r="AE855" i="2" s="1"/>
  <c r="AF855" i="2" s="1"/>
  <c r="AD855" i="2"/>
  <c r="AG855" i="2"/>
  <c r="AG824" i="2"/>
  <c r="AF785" i="2"/>
  <c r="AG737" i="2"/>
  <c r="AE1187" i="2"/>
  <c r="AE1171" i="2"/>
  <c r="AG1171" i="2" s="1"/>
  <c r="AE1157" i="2"/>
  <c r="AG1134" i="2"/>
  <c r="AF1120" i="2"/>
  <c r="AC1110" i="2"/>
  <c r="AE1110" i="2" s="1"/>
  <c r="AF1110" i="2" s="1"/>
  <c r="AD1107" i="2"/>
  <c r="AE1107" i="2"/>
  <c r="AF1107" i="2" s="1"/>
  <c r="AD1093" i="2"/>
  <c r="AE1054" i="2"/>
  <c r="AF1054" i="2" s="1"/>
  <c r="AD1046" i="2"/>
  <c r="AG1046" i="2" s="1"/>
  <c r="AE1040" i="2"/>
  <c r="AF1040" i="2" s="1"/>
  <c r="AE1029" i="2"/>
  <c r="AF1029" i="2" s="1"/>
  <c r="AF1026" i="2"/>
  <c r="AD1021" i="2"/>
  <c r="AG1021" i="2" s="1"/>
  <c r="AD1007" i="2"/>
  <c r="AD982" i="2"/>
  <c r="AC976" i="2"/>
  <c r="AE976" i="2" s="1"/>
  <c r="AD976" i="2"/>
  <c r="AE973" i="2"/>
  <c r="AG973" i="2" s="1"/>
  <c r="AG965" i="2"/>
  <c r="AE956" i="2"/>
  <c r="AF956" i="2"/>
  <c r="AG950" i="2"/>
  <c r="AE902" i="2"/>
  <c r="AF893" i="2"/>
  <c r="AF886" i="2"/>
  <c r="AD866" i="2"/>
  <c r="AE854" i="2"/>
  <c r="AD1157" i="2"/>
  <c r="AD1123" i="2"/>
  <c r="AE1123" i="2"/>
  <c r="AF1123" i="2" s="1"/>
  <c r="AE1120" i="2"/>
  <c r="AG1120" i="2" s="1"/>
  <c r="AE1090" i="2"/>
  <c r="AC1090" i="2"/>
  <c r="AE1068" i="2"/>
  <c r="AF1068" i="2" s="1"/>
  <c r="AD1043" i="2"/>
  <c r="AE1043" i="2"/>
  <c r="AF1043" i="2" s="1"/>
  <c r="AD1040" i="2"/>
  <c r="AG1040" i="2" s="1"/>
  <c r="AC1021" i="2"/>
  <c r="AC1018" i="2"/>
  <c r="AD1018" i="2"/>
  <c r="AG1018" i="2" s="1"/>
  <c r="AG1013" i="2"/>
  <c r="AE996" i="2"/>
  <c r="AF996" i="2" s="1"/>
  <c r="AC993" i="2"/>
  <c r="AE993" i="2" s="1"/>
  <c r="AF993" i="2" s="1"/>
  <c r="AD979" i="2"/>
  <c r="AG979" i="2" s="1"/>
  <c r="AE979" i="2"/>
  <c r="AC970" i="2"/>
  <c r="AD970" i="2"/>
  <c r="AG970" i="2" s="1"/>
  <c r="AE946" i="2"/>
  <c r="AF946" i="2"/>
  <c r="AC946" i="2"/>
  <c r="AD899" i="2"/>
  <c r="AE886" i="2"/>
  <c r="AG886" i="2" s="1"/>
  <c r="AD883" i="2"/>
  <c r="AG870" i="2"/>
  <c r="AE866" i="2"/>
  <c r="AF866" i="2" s="1"/>
  <c r="AE1026" i="2"/>
  <c r="AG1026" i="2" s="1"/>
  <c r="AC1026" i="2"/>
  <c r="AG996" i="2"/>
  <c r="AG990" i="2"/>
  <c r="AG946" i="2"/>
  <c r="AG934" i="2"/>
  <c r="AC930" i="2"/>
  <c r="AE930" i="2" s="1"/>
  <c r="AG918" i="2"/>
  <c r="AC914" i="2"/>
  <c r="AE914" i="2" s="1"/>
  <c r="AF914" i="2" s="1"/>
  <c r="AD854" i="2"/>
  <c r="AG854" i="2" s="1"/>
  <c r="AF854" i="2"/>
  <c r="AE850" i="2"/>
  <c r="AC811" i="2"/>
  <c r="AE811" i="2" s="1"/>
  <c r="AF811" i="2" s="1"/>
  <c r="AD811" i="2"/>
  <c r="AC1098" i="2"/>
  <c r="AD1098" i="2"/>
  <c r="AG1098" i="2" s="1"/>
  <c r="AE1076" i="2"/>
  <c r="AF1076" i="2" s="1"/>
  <c r="AF1051" i="2"/>
  <c r="AD1051" i="2"/>
  <c r="AG1051" i="2" s="1"/>
  <c r="AE1004" i="2"/>
  <c r="AG1004" i="2" s="1"/>
  <c r="AF1004" i="2"/>
  <c r="AG982" i="2"/>
  <c r="AF973" i="2"/>
  <c r="AG958" i="2"/>
  <c r="AE940" i="2"/>
  <c r="AG940" i="2" s="1"/>
  <c r="AE924" i="2"/>
  <c r="AG924" i="2" s="1"/>
  <c r="AF924" i="2"/>
  <c r="AC908" i="2"/>
  <c r="AE908" i="2" s="1"/>
  <c r="AF908" i="2" s="1"/>
  <c r="AC892" i="2"/>
  <c r="AE892" i="2"/>
  <c r="AG892" i="2" s="1"/>
  <c r="AF892" i="2"/>
  <c r="AG850" i="2"/>
  <c r="AD836" i="2"/>
  <c r="AG836" i="2" s="1"/>
  <c r="AC836" i="2"/>
  <c r="AE836" i="2"/>
  <c r="AF836" i="2" s="1"/>
  <c r="AE646" i="2"/>
  <c r="AF646" i="2" s="1"/>
  <c r="AG1157" i="2"/>
  <c r="AC1146" i="2"/>
  <c r="AD1146" i="2"/>
  <c r="AG1146" i="2" s="1"/>
  <c r="AF1103" i="2"/>
  <c r="AF1101" i="2"/>
  <c r="AD1059" i="2"/>
  <c r="AG1059" i="2" s="1"/>
  <c r="AE1059" i="2"/>
  <c r="AF1059" i="2" s="1"/>
  <c r="AC1034" i="2"/>
  <c r="AE1034" i="2" s="1"/>
  <c r="AF1034" i="2" s="1"/>
  <c r="AD1034" i="2"/>
  <c r="AF1006" i="2"/>
  <c r="AE998" i="2"/>
  <c r="AF992" i="2"/>
  <c r="AF987" i="2"/>
  <c r="AD987" i="2"/>
  <c r="AG987" i="2" s="1"/>
  <c r="AE981" i="2"/>
  <c r="AF981" i="2" s="1"/>
  <c r="AE975" i="2"/>
  <c r="AG975" i="2" s="1"/>
  <c r="AE964" i="2"/>
  <c r="AF964" i="2" s="1"/>
  <c r="AF955" i="2"/>
  <c r="AD955" i="2"/>
  <c r="AG902" i="2"/>
  <c r="AE898" i="2"/>
  <c r="AG898" i="2" s="1"/>
  <c r="AF898" i="2"/>
  <c r="AC898" i="2"/>
  <c r="AE882" i="2"/>
  <c r="AF882" i="2"/>
  <c r="AC882" i="2"/>
  <c r="AF875" i="2"/>
  <c r="AD875" i="2"/>
  <c r="AG875" i="2" s="1"/>
  <c r="AG806" i="2"/>
  <c r="AE701" i="2"/>
  <c r="AF701" i="2"/>
  <c r="AC701" i="2"/>
  <c r="AD701" i="2"/>
  <c r="AE663" i="2"/>
  <c r="AF663" i="2" s="1"/>
  <c r="AC663" i="2"/>
  <c r="AD663" i="2"/>
  <c r="AG1141" i="2"/>
  <c r="AD1122" i="2"/>
  <c r="AC1106" i="2"/>
  <c r="AE1106" i="2" s="1"/>
  <c r="AD1092" i="2"/>
  <c r="AG1092" i="2" s="1"/>
  <c r="AE1084" i="2"/>
  <c r="AG1084" i="2" s="1"/>
  <c r="AF1084" i="2"/>
  <c r="AD1081" i="2"/>
  <c r="AD1045" i="2"/>
  <c r="AF1037" i="2"/>
  <c r="AF1028" i="2"/>
  <c r="AD1020" i="2"/>
  <c r="AE1012" i="2"/>
  <c r="AF1012" i="2" s="1"/>
  <c r="AC1009" i="2"/>
  <c r="AE1009" i="2" s="1"/>
  <c r="AE992" i="2"/>
  <c r="AG992" i="2" s="1"/>
  <c r="AD981" i="2"/>
  <c r="AC978" i="2"/>
  <c r="AE978" i="2" s="1"/>
  <c r="AF978" i="2" s="1"/>
  <c r="AG949" i="2"/>
  <c r="AE939" i="2"/>
  <c r="AF939" i="2" s="1"/>
  <c r="AE923" i="2"/>
  <c r="AF923" i="2" s="1"/>
  <c r="AE907" i="2"/>
  <c r="AF907" i="2" s="1"/>
  <c r="AE891" i="2"/>
  <c r="AG882" i="2"/>
  <c r="AF869" i="2"/>
  <c r="AD840" i="2"/>
  <c r="AG840" i="2" s="1"/>
  <c r="AF840" i="2"/>
  <c r="AG819" i="2"/>
  <c r="AD780" i="2"/>
  <c r="AC767" i="2"/>
  <c r="AE767" i="2" s="1"/>
  <c r="AF767" i="2" s="1"/>
  <c r="AD767" i="2"/>
  <c r="AG767" i="2" s="1"/>
  <c r="AG758" i="2"/>
  <c r="AG701" i="2"/>
  <c r="AG641" i="2"/>
  <c r="AC866" i="2"/>
  <c r="AC850" i="2"/>
  <c r="AF845" i="2"/>
  <c r="AF833" i="2"/>
  <c r="AC831" i="2"/>
  <c r="AC819" i="2"/>
  <c r="AD814" i="2"/>
  <c r="AG814" i="2" s="1"/>
  <c r="AE814" i="2"/>
  <c r="AC801" i="2"/>
  <c r="AF795" i="2"/>
  <c r="AD790" i="2"/>
  <c r="AG790" i="2" s="1"/>
  <c r="AD785" i="2"/>
  <c r="AF782" i="2"/>
  <c r="AC777" i="2"/>
  <c r="AE774" i="2"/>
  <c r="AG774" i="2" s="1"/>
  <c r="AD761" i="2"/>
  <c r="AG761" i="2" s="1"/>
  <c r="AF753" i="2"/>
  <c r="AD740" i="2"/>
  <c r="AG740" i="2" s="1"/>
  <c r="AD732" i="2"/>
  <c r="AF729" i="2"/>
  <c r="AE727" i="2"/>
  <c r="AF727" i="2"/>
  <c r="AD724" i="2"/>
  <c r="AF721" i="2"/>
  <c r="AF715" i="2"/>
  <c r="AG710" i="2"/>
  <c r="AC698" i="2"/>
  <c r="AD695" i="2"/>
  <c r="AD692" i="2"/>
  <c r="AF689" i="2"/>
  <c r="AF683" i="2"/>
  <c r="AF672" i="2"/>
  <c r="AE653" i="2"/>
  <c r="AF653" i="2"/>
  <c r="AC653" i="2"/>
  <c r="AF641" i="2"/>
  <c r="AE641" i="2"/>
  <c r="AC605" i="2"/>
  <c r="AE605" i="2" s="1"/>
  <c r="AF605" i="2" s="1"/>
  <c r="AD595" i="2"/>
  <c r="AG595" i="2" s="1"/>
  <c r="AD587" i="2"/>
  <c r="AE833" i="2"/>
  <c r="AG833" i="2" s="1"/>
  <c r="AF828" i="2"/>
  <c r="AE821" i="2"/>
  <c r="AG821" i="2" s="1"/>
  <c r="AF816" i="2"/>
  <c r="AD798" i="2"/>
  <c r="AG798" i="2" s="1"/>
  <c r="AE798" i="2"/>
  <c r="AC790" i="2"/>
  <c r="AC785" i="2"/>
  <c r="AE785" i="2" s="1"/>
  <c r="AF779" i="2"/>
  <c r="AD769" i="2"/>
  <c r="AC761" i="2"/>
  <c r="AE758" i="2"/>
  <c r="AE753" i="2"/>
  <c r="AG753" i="2" s="1"/>
  <c r="AG745" i="2"/>
  <c r="AF737" i="2"/>
  <c r="AC732" i="2"/>
  <c r="AE732" i="2" s="1"/>
  <c r="AF732" i="2" s="1"/>
  <c r="AE729" i="2"/>
  <c r="AG729" i="2" s="1"/>
  <c r="AE721" i="2"/>
  <c r="AE689" i="2"/>
  <c r="AG672" i="2"/>
  <c r="AG653" i="2"/>
  <c r="AE643" i="2"/>
  <c r="AG643" i="2" s="1"/>
  <c r="AF634" i="2"/>
  <c r="AD634" i="2"/>
  <c r="AF516" i="2"/>
  <c r="AD511" i="2"/>
  <c r="AC511" i="2"/>
  <c r="AE511" i="2"/>
  <c r="AF511" i="2" s="1"/>
  <c r="AD782" i="2"/>
  <c r="AE782" i="2"/>
  <c r="AC715" i="2"/>
  <c r="AD715" i="2"/>
  <c r="AG715" i="2" s="1"/>
  <c r="AE695" i="2"/>
  <c r="AF695" i="2"/>
  <c r="AC683" i="2"/>
  <c r="AD683" i="2"/>
  <c r="AG683" i="2" s="1"/>
  <c r="AG634" i="2"/>
  <c r="AF595" i="2"/>
  <c r="AF587" i="2"/>
  <c r="AG548" i="2"/>
  <c r="AG849" i="2"/>
  <c r="AG830" i="2"/>
  <c r="AD828" i="2"/>
  <c r="AG828" i="2" s="1"/>
  <c r="AD816" i="2"/>
  <c r="AD779" i="2"/>
  <c r="AG779" i="2" s="1"/>
  <c r="AD766" i="2"/>
  <c r="AE766" i="2"/>
  <c r="AF766" i="2" s="1"/>
  <c r="AE763" i="2"/>
  <c r="AF763" i="2" s="1"/>
  <c r="AC758" i="2"/>
  <c r="AD742" i="2"/>
  <c r="AG742" i="2" s="1"/>
  <c r="AD737" i="2"/>
  <c r="AE726" i="2"/>
  <c r="AD718" i="2"/>
  <c r="AE718" i="2"/>
  <c r="AD686" i="2"/>
  <c r="AE686" i="2"/>
  <c r="AF686" i="2" s="1"/>
  <c r="AD680" i="2"/>
  <c r="AG680" i="2" s="1"/>
  <c r="AC677" i="2"/>
  <c r="AE677" i="2" s="1"/>
  <c r="AF677" i="2" s="1"/>
  <c r="AD677" i="2"/>
  <c r="AG677" i="2" s="1"/>
  <c r="AD671" i="2"/>
  <c r="AC668" i="2"/>
  <c r="AE668" i="2" s="1"/>
  <c r="AF662" i="2"/>
  <c r="AD662" i="2"/>
  <c r="AF656" i="2"/>
  <c r="AC637" i="2"/>
  <c r="AE637" i="2" s="1"/>
  <c r="AF637" i="2" s="1"/>
  <c r="AD637" i="2"/>
  <c r="AE474" i="2"/>
  <c r="AG474" i="2" s="1"/>
  <c r="AC474" i="2"/>
  <c r="AD474" i="2"/>
  <c r="AF474" i="2"/>
  <c r="AD763" i="2"/>
  <c r="AD750" i="2"/>
  <c r="AG750" i="2" s="1"/>
  <c r="AE750" i="2"/>
  <c r="AC709" i="2"/>
  <c r="AE709" i="2" s="1"/>
  <c r="AF709" i="2" s="1"/>
  <c r="AD709" i="2"/>
  <c r="AG662" i="2"/>
  <c r="AG656" i="2"/>
  <c r="AC646" i="2"/>
  <c r="AD646" i="2"/>
  <c r="AD640" i="2"/>
  <c r="AE640" i="2"/>
  <c r="AF640" i="2"/>
  <c r="AC626" i="2"/>
  <c r="AE626" i="2" s="1"/>
  <c r="AF626" i="2" s="1"/>
  <c r="AC582" i="2"/>
  <c r="AE582" i="2" s="1"/>
  <c r="AD582" i="2"/>
  <c r="AC486" i="2"/>
  <c r="AD486" i="2"/>
  <c r="AE486" i="2"/>
  <c r="AF486" i="2" s="1"/>
  <c r="AF742" i="2"/>
  <c r="AD734" i="2"/>
  <c r="AG734" i="2" s="1"/>
  <c r="AE734" i="2"/>
  <c r="AF726" i="2"/>
  <c r="AD726" i="2"/>
  <c r="AG721" i="2"/>
  <c r="AG697" i="2"/>
  <c r="AG689" i="2"/>
  <c r="AC633" i="2"/>
  <c r="AD633" i="2"/>
  <c r="AE633" i="2"/>
  <c r="AF633" i="2" s="1"/>
  <c r="AG623" i="2"/>
  <c r="AF617" i="2"/>
  <c r="AE858" i="2"/>
  <c r="AF858" i="2" s="1"/>
  <c r="AE837" i="2"/>
  <c r="AE825" i="2"/>
  <c r="AE813" i="2"/>
  <c r="AF813" i="2" s="1"/>
  <c r="AE810" i="2"/>
  <c r="AC805" i="2"/>
  <c r="AD805" i="2"/>
  <c r="AG805" i="2" s="1"/>
  <c r="AD768" i="2"/>
  <c r="AF765" i="2"/>
  <c r="AE760" i="2"/>
  <c r="AE752" i="2"/>
  <c r="AG749" i="2"/>
  <c r="AE720" i="2"/>
  <c r="AF720" i="2" s="1"/>
  <c r="AE714" i="2"/>
  <c r="AF714" i="2" s="1"/>
  <c r="AF712" i="2"/>
  <c r="AE703" i="2"/>
  <c r="AF703" i="2" s="1"/>
  <c r="AF694" i="2"/>
  <c r="AD694" i="2"/>
  <c r="AE688" i="2"/>
  <c r="AF688" i="2" s="1"/>
  <c r="AE682" i="2"/>
  <c r="AG671" i="2"/>
  <c r="AG645" i="2"/>
  <c r="AF593" i="2"/>
  <c r="AC593" i="2"/>
  <c r="AD593" i="2"/>
  <c r="AE593" i="2"/>
  <c r="AG574" i="2"/>
  <c r="AC506" i="2"/>
  <c r="AE506" i="2" s="1"/>
  <c r="AD506" i="2"/>
  <c r="AE915" i="2"/>
  <c r="AF915" i="2" s="1"/>
  <c r="AE899" i="2"/>
  <c r="AF899" i="2" s="1"/>
  <c r="AE883" i="2"/>
  <c r="AF883" i="2" s="1"/>
  <c r="AF876" i="2"/>
  <c r="AE867" i="2"/>
  <c r="AF867" i="2" s="1"/>
  <c r="AD858" i="2"/>
  <c r="AE851" i="2"/>
  <c r="AF851" i="2" s="1"/>
  <c r="AE844" i="2"/>
  <c r="AG844" i="2" s="1"/>
  <c r="AD837" i="2"/>
  <c r="AG837" i="2" s="1"/>
  <c r="AD825" i="2"/>
  <c r="AF820" i="2"/>
  <c r="AF815" i="2"/>
  <c r="AD810" i="2"/>
  <c r="AG800" i="2"/>
  <c r="AE797" i="2"/>
  <c r="AF797" i="2" s="1"/>
  <c r="AE794" i="2"/>
  <c r="AF794" i="2" s="1"/>
  <c r="AC789" i="2"/>
  <c r="AE789" i="2" s="1"/>
  <c r="AF789" i="2" s="1"/>
  <c r="AD789" i="2"/>
  <c r="AG789" i="2" s="1"/>
  <c r="AF784" i="2"/>
  <c r="AC781" i="2"/>
  <c r="AF778" i="2"/>
  <c r="AD765" i="2"/>
  <c r="AG765" i="2" s="1"/>
  <c r="AD760" i="2"/>
  <c r="AG760" i="2" s="1"/>
  <c r="AF757" i="2"/>
  <c r="AD752" i="2"/>
  <c r="AG752" i="2" s="1"/>
  <c r="AE744" i="2"/>
  <c r="AF744" i="2" s="1"/>
  <c r="AE736" i="2"/>
  <c r="AC731" i="2"/>
  <c r="AE731" i="2" s="1"/>
  <c r="AF731" i="2" s="1"/>
  <c r="AF728" i="2"/>
  <c r="AD720" i="2"/>
  <c r="AE717" i="2"/>
  <c r="AG717" i="2" s="1"/>
  <c r="AF717" i="2"/>
  <c r="AC717" i="2"/>
  <c r="AD714" i="2"/>
  <c r="AD688" i="2"/>
  <c r="AE685" i="2"/>
  <c r="AG685" i="2" s="1"/>
  <c r="AF685" i="2"/>
  <c r="AC685" i="2"/>
  <c r="AD682" i="2"/>
  <c r="AD676" i="2"/>
  <c r="AC667" i="2"/>
  <c r="AD667" i="2"/>
  <c r="AE667" i="2"/>
  <c r="AE664" i="2"/>
  <c r="AG664" i="2" s="1"/>
  <c r="AE632" i="2"/>
  <c r="AF632" i="2" s="1"/>
  <c r="AC632" i="2"/>
  <c r="AD632" i="2"/>
  <c r="AG632" i="2" s="1"/>
  <c r="AC629" i="2"/>
  <c r="AC610" i="2"/>
  <c r="AD600" i="2"/>
  <c r="AG600" i="2" s="1"/>
  <c r="AD585" i="2"/>
  <c r="AC585" i="2"/>
  <c r="AE585" i="2" s="1"/>
  <c r="AG532" i="2"/>
  <c r="AG420" i="2"/>
  <c r="AC420" i="2"/>
  <c r="AE876" i="2"/>
  <c r="AG876" i="2" s="1"/>
  <c r="AE860" i="2"/>
  <c r="AF860" i="2" s="1"/>
  <c r="AE832" i="2"/>
  <c r="AF832" i="2" s="1"/>
  <c r="AF827" i="2"/>
  <c r="AE815" i="2"/>
  <c r="AE778" i="2"/>
  <c r="AC773" i="2"/>
  <c r="AD773" i="2"/>
  <c r="AG773" i="2" s="1"/>
  <c r="AF768" i="2"/>
  <c r="AC765" i="2"/>
  <c r="AF733" i="2"/>
  <c r="AE728" i="2"/>
  <c r="AF705" i="2"/>
  <c r="AE673" i="2"/>
  <c r="AF673" i="2" s="1"/>
  <c r="AD664" i="2"/>
  <c r="AC661" i="2"/>
  <c r="AE661" i="2" s="1"/>
  <c r="AF661" i="2" s="1"/>
  <c r="AD661" i="2"/>
  <c r="AE655" i="2"/>
  <c r="AF655" i="2" s="1"/>
  <c r="AF622" i="2"/>
  <c r="AD622" i="2"/>
  <c r="AE603" i="2"/>
  <c r="AC600" i="2"/>
  <c r="AC527" i="2"/>
  <c r="AE527" i="2" s="1"/>
  <c r="AF527" i="2" s="1"/>
  <c r="AG527" i="2"/>
  <c r="AG788" i="2"/>
  <c r="AD778" i="2"/>
  <c r="AG778" i="2" s="1"/>
  <c r="AC757" i="2"/>
  <c r="AD757" i="2"/>
  <c r="AG757" i="2" s="1"/>
  <c r="AF752" i="2"/>
  <c r="AD733" i="2"/>
  <c r="AG733" i="2" s="1"/>
  <c r="AD728" i="2"/>
  <c r="AD711" i="2"/>
  <c r="AF693" i="2"/>
  <c r="AD673" i="2"/>
  <c r="AG673" i="2" s="1"/>
  <c r="AG666" i="2"/>
  <c r="AC658" i="2"/>
  <c r="AE658" i="2" s="1"/>
  <c r="AF658" i="2" s="1"/>
  <c r="AD658" i="2"/>
  <c r="AC651" i="2"/>
  <c r="AD651" i="2"/>
  <c r="AE651" i="2"/>
  <c r="AF651" i="2"/>
  <c r="AG629" i="2"/>
  <c r="AG622" i="2"/>
  <c r="AG610" i="2"/>
  <c r="AF592" i="2"/>
  <c r="AC577" i="2"/>
  <c r="AD827" i="2"/>
  <c r="AG827" i="2" s="1"/>
  <c r="AD820" i="2"/>
  <c r="AG820" i="2" s="1"/>
  <c r="AE749" i="2"/>
  <c r="AF749" i="2" s="1"/>
  <c r="AC741" i="2"/>
  <c r="AE741" i="2" s="1"/>
  <c r="AF741" i="2" s="1"/>
  <c r="AD741" i="2"/>
  <c r="AF736" i="2"/>
  <c r="AC725" i="2"/>
  <c r="AE725" i="2" s="1"/>
  <c r="AF725" i="2" s="1"/>
  <c r="AD725" i="2"/>
  <c r="AG725" i="2" s="1"/>
  <c r="AG720" i="2"/>
  <c r="AC699" i="2"/>
  <c r="AD699" i="2"/>
  <c r="AG699" i="2" s="1"/>
  <c r="AE679" i="2"/>
  <c r="AG679" i="2" s="1"/>
  <c r="AF679" i="2"/>
  <c r="AD670" i="2"/>
  <c r="AG670" i="2" s="1"/>
  <c r="AE670" i="2"/>
  <c r="AC645" i="2"/>
  <c r="AE645" i="2" s="1"/>
  <c r="AF645" i="2" s="1"/>
  <c r="AF603" i="2"/>
  <c r="AD603" i="2"/>
  <c r="AG500" i="2"/>
  <c r="AE807" i="2"/>
  <c r="AG807" i="2" s="1"/>
  <c r="AF807" i="2"/>
  <c r="AG736" i="2"/>
  <c r="AE733" i="2"/>
  <c r="AE711" i="2"/>
  <c r="AF711" i="2" s="1"/>
  <c r="AD702" i="2"/>
  <c r="AG702" i="2" s="1"/>
  <c r="AE702" i="2"/>
  <c r="AF702" i="2" s="1"/>
  <c r="AC693" i="2"/>
  <c r="AD693" i="2"/>
  <c r="AG693" i="2" s="1"/>
  <c r="AC615" i="2"/>
  <c r="AE615" i="2" s="1"/>
  <c r="AF609" i="2"/>
  <c r="AC609" i="2"/>
  <c r="AD609" i="2"/>
  <c r="AG609" i="2" s="1"/>
  <c r="AE609" i="2"/>
  <c r="AG603" i="2"/>
  <c r="AC592" i="2"/>
  <c r="AD592" i="2"/>
  <c r="AG592" i="2" s="1"/>
  <c r="AC564" i="2"/>
  <c r="AD564" i="2"/>
  <c r="AE564" i="2"/>
  <c r="AF564" i="2"/>
  <c r="AG815" i="2"/>
  <c r="AE791" i="2"/>
  <c r="AG791" i="2" s="1"/>
  <c r="AF791" i="2"/>
  <c r="AF648" i="2"/>
  <c r="AD628" i="2"/>
  <c r="AE628" i="2"/>
  <c r="AF628" i="2" s="1"/>
  <c r="AF624" i="2"/>
  <c r="AG612" i="2"/>
  <c r="AC550" i="2"/>
  <c r="AD550" i="2"/>
  <c r="AE550" i="2"/>
  <c r="AF550" i="2"/>
  <c r="AF850" i="2"/>
  <c r="AF831" i="2"/>
  <c r="AF819" i="2"/>
  <c r="AF801" i="2"/>
  <c r="AE793" i="2"/>
  <c r="AG793" i="2" s="1"/>
  <c r="AF777" i="2"/>
  <c r="AE775" i="2"/>
  <c r="AF775" i="2" s="1"/>
  <c r="AE735" i="2"/>
  <c r="AF735" i="2" s="1"/>
  <c r="AG705" i="2"/>
  <c r="AF698" i="2"/>
  <c r="AF696" i="2"/>
  <c r="AG681" i="2"/>
  <c r="AE669" i="2"/>
  <c r="AG669" i="2" s="1"/>
  <c r="AC669" i="2"/>
  <c r="AD654" i="2"/>
  <c r="AE654" i="2"/>
  <c r="AF654" i="2" s="1"/>
  <c r="AE650" i="2"/>
  <c r="AF650" i="2" s="1"/>
  <c r="AC644" i="2"/>
  <c r="AD644" i="2"/>
  <c r="AE644" i="2"/>
  <c r="AF644" i="2"/>
  <c r="AE624" i="2"/>
  <c r="AG624" i="2" s="1"/>
  <c r="AC588" i="2"/>
  <c r="AD588" i="2"/>
  <c r="AG588" i="2" s="1"/>
  <c r="AE588" i="2"/>
  <c r="AF588" i="2"/>
  <c r="AG513" i="2"/>
  <c r="AF398" i="2"/>
  <c r="AE843" i="2"/>
  <c r="AG843" i="2" s="1"/>
  <c r="AE829" i="2"/>
  <c r="AF829" i="2" s="1"/>
  <c r="AF814" i="2"/>
  <c r="AE806" i="2"/>
  <c r="AF806" i="2" s="1"/>
  <c r="AC780" i="2"/>
  <c r="AE780" i="2" s="1"/>
  <c r="AF780" i="2" s="1"/>
  <c r="AE759" i="2"/>
  <c r="AG759" i="2" s="1"/>
  <c r="AF759" i="2"/>
  <c r="AE740" i="2"/>
  <c r="AF740" i="2" s="1"/>
  <c r="AD727" i="2"/>
  <c r="AG727" i="2" s="1"/>
  <c r="AE719" i="2"/>
  <c r="AF719" i="2" s="1"/>
  <c r="AE704" i="2"/>
  <c r="AF704" i="2" s="1"/>
  <c r="AF678" i="2"/>
  <c r="AD678" i="2"/>
  <c r="AG678" i="2" s="1"/>
  <c r="AD641" i="2"/>
  <c r="AG635" i="2"/>
  <c r="AD608" i="2"/>
  <c r="AD598" i="2"/>
  <c r="AF503" i="2"/>
  <c r="AG503" i="2"/>
  <c r="AG492" i="2"/>
  <c r="AC598" i="2"/>
  <c r="AE598" i="2" s="1"/>
  <c r="AF598" i="2" s="1"/>
  <c r="AD569" i="2"/>
  <c r="AG569" i="2" s="1"/>
  <c r="AE569" i="2"/>
  <c r="AF569" i="2" s="1"/>
  <c r="AE566" i="2"/>
  <c r="AG566" i="2" s="1"/>
  <c r="AC561" i="2"/>
  <c r="AC556" i="2"/>
  <c r="AE556" i="2" s="1"/>
  <c r="AF556" i="2" s="1"/>
  <c r="AD540" i="2"/>
  <c r="AG540" i="2" s="1"/>
  <c r="AC532" i="2"/>
  <c r="AE529" i="2"/>
  <c r="AE524" i="2"/>
  <c r="AD516" i="2"/>
  <c r="AG516" i="2" s="1"/>
  <c r="AF508" i="2"/>
  <c r="AC492" i="2"/>
  <c r="AG486" i="2"/>
  <c r="AC483" i="2"/>
  <c r="AE483" i="2" s="1"/>
  <c r="AE467" i="2"/>
  <c r="AF460" i="2"/>
  <c r="AC457" i="2"/>
  <c r="AC453" i="2"/>
  <c r="AD453" i="2"/>
  <c r="AE453" i="2"/>
  <c r="AF453" i="2" s="1"/>
  <c r="AC417" i="2"/>
  <c r="AC409" i="2"/>
  <c r="AE359" i="2"/>
  <c r="AF359" i="2"/>
  <c r="AC359" i="2"/>
  <c r="AD359" i="2"/>
  <c r="AC296" i="2"/>
  <c r="AD296" i="2"/>
  <c r="AE296" i="2"/>
  <c r="AF296" i="2" s="1"/>
  <c r="AD553" i="2"/>
  <c r="AG553" i="2" s="1"/>
  <c r="AE553" i="2"/>
  <c r="AC545" i="2"/>
  <c r="AE545" i="2" s="1"/>
  <c r="AC540" i="2"/>
  <c r="AE540" i="2" s="1"/>
  <c r="AF540" i="2" s="1"/>
  <c r="AD529" i="2"/>
  <c r="AG529" i="2" s="1"/>
  <c r="AD524" i="2"/>
  <c r="AG524" i="2" s="1"/>
  <c r="AF521" i="2"/>
  <c r="AG518" i="2"/>
  <c r="AC497" i="2"/>
  <c r="AE497" i="2" s="1"/>
  <c r="AF497" i="2" s="1"/>
  <c r="AD467" i="2"/>
  <c r="AG453" i="2"/>
  <c r="AE445" i="2"/>
  <c r="AD445" i="2"/>
  <c r="AG390" i="2"/>
  <c r="AF385" i="2"/>
  <c r="AD385" i="2"/>
  <c r="AF275" i="2"/>
  <c r="AD275" i="2"/>
  <c r="AG275" i="2" s="1"/>
  <c r="AC275" i="2"/>
  <c r="AE275" i="2"/>
  <c r="AF545" i="2"/>
  <c r="AD537" i="2"/>
  <c r="AG537" i="2" s="1"/>
  <c r="AE537" i="2"/>
  <c r="AE534" i="2"/>
  <c r="AG534" i="2" s="1"/>
  <c r="AC467" i="2"/>
  <c r="AC460" i="2"/>
  <c r="AG445" i="2"/>
  <c r="AE423" i="2"/>
  <c r="AF423" i="2"/>
  <c r="AC423" i="2"/>
  <c r="AD423" i="2"/>
  <c r="AG417" i="2"/>
  <c r="AC412" i="2"/>
  <c r="AE412" i="2" s="1"/>
  <c r="AF412" i="2" s="1"/>
  <c r="AD412" i="2"/>
  <c r="AD404" i="2"/>
  <c r="AF404" i="2"/>
  <c r="AC404" i="2"/>
  <c r="AE404" i="2" s="1"/>
  <c r="AD398" i="2"/>
  <c r="AG398" i="2" s="1"/>
  <c r="AE398" i="2"/>
  <c r="AC310" i="2"/>
  <c r="AE310" i="2" s="1"/>
  <c r="AF310" i="2" s="1"/>
  <c r="AF529" i="2"/>
  <c r="AD521" i="2"/>
  <c r="AG521" i="2" s="1"/>
  <c r="AE521" i="2"/>
  <c r="AC505" i="2"/>
  <c r="AD505" i="2"/>
  <c r="AE505" i="2"/>
  <c r="AF505" i="2" s="1"/>
  <c r="AC470" i="2"/>
  <c r="AE470" i="2" s="1"/>
  <c r="AF470" i="2" s="1"/>
  <c r="AF513" i="2"/>
  <c r="AG460" i="2"/>
  <c r="AD350" i="2"/>
  <c r="AC350" i="2"/>
  <c r="AE350" i="2" s="1"/>
  <c r="AF350" i="2" s="1"/>
  <c r="AF266" i="2"/>
  <c r="AG266" i="2"/>
  <c r="AG587" i="2"/>
  <c r="AC576" i="2"/>
  <c r="AE576" i="2" s="1"/>
  <c r="AF576" i="2" s="1"/>
  <c r="AD576" i="2"/>
  <c r="AF571" i="2"/>
  <c r="AF565" i="2"/>
  <c r="AE491" i="2"/>
  <c r="AF491" i="2"/>
  <c r="AC463" i="2"/>
  <c r="AF463" i="2"/>
  <c r="AD430" i="2"/>
  <c r="AG430" i="2" s="1"/>
  <c r="AF430" i="2"/>
  <c r="AG571" i="2"/>
  <c r="AE565" i="2"/>
  <c r="AC560" i="2"/>
  <c r="AD560" i="2"/>
  <c r="AG560" i="2" s="1"/>
  <c r="AF549" i="2"/>
  <c r="AG491" i="2"/>
  <c r="AG479" i="2"/>
  <c r="AC388" i="2"/>
  <c r="AE388" i="2" s="1"/>
  <c r="AF388" i="2" s="1"/>
  <c r="AF647" i="2"/>
  <c r="AF616" i="2"/>
  <c r="AC614" i="2"/>
  <c r="AE614" i="2" s="1"/>
  <c r="AF604" i="2"/>
  <c r="AD594" i="2"/>
  <c r="AG594" i="2" s="1"/>
  <c r="AF591" i="2"/>
  <c r="AE586" i="2"/>
  <c r="AF586" i="2" s="1"/>
  <c r="AD573" i="2"/>
  <c r="AF570" i="2"/>
  <c r="AD565" i="2"/>
  <c r="AG565" i="2" s="1"/>
  <c r="AG555" i="2"/>
  <c r="AE552" i="2"/>
  <c r="AE549" i="2"/>
  <c r="AG549" i="2" s="1"/>
  <c r="AC544" i="2"/>
  <c r="AD544" i="2"/>
  <c r="AG544" i="2" s="1"/>
  <c r="AF539" i="2"/>
  <c r="AF533" i="2"/>
  <c r="AC523" i="2"/>
  <c r="AD520" i="2"/>
  <c r="AG520" i="2" s="1"/>
  <c r="AD515" i="2"/>
  <c r="AG515" i="2" s="1"/>
  <c r="AD507" i="2"/>
  <c r="AD504" i="2"/>
  <c r="AC496" i="2"/>
  <c r="AE496" i="2" s="1"/>
  <c r="AF496" i="2" s="1"/>
  <c r="AF490" i="2"/>
  <c r="AE469" i="2"/>
  <c r="AD455" i="2"/>
  <c r="AD440" i="2"/>
  <c r="AG440" i="2" s="1"/>
  <c r="AD436" i="2"/>
  <c r="AG436" i="2" s="1"/>
  <c r="AC436" i="2"/>
  <c r="AE436" i="2"/>
  <c r="AF436" i="2"/>
  <c r="AE433" i="2"/>
  <c r="AG433" i="2" s="1"/>
  <c r="AF433" i="2"/>
  <c r="AC433" i="2"/>
  <c r="AF623" i="2"/>
  <c r="AD616" i="2"/>
  <c r="AG616" i="2" s="1"/>
  <c r="AE591" i="2"/>
  <c r="AG591" i="2" s="1"/>
  <c r="AF575" i="2"/>
  <c r="AG539" i="2"/>
  <c r="AE536" i="2"/>
  <c r="AF536" i="2" s="1"/>
  <c r="AC528" i="2"/>
  <c r="AD528" i="2"/>
  <c r="AG528" i="2" s="1"/>
  <c r="AE481" i="2"/>
  <c r="AG481" i="2" s="1"/>
  <c r="AC472" i="2"/>
  <c r="AE472" i="2" s="1"/>
  <c r="AD469" i="2"/>
  <c r="AG469" i="2" s="1"/>
  <c r="AC451" i="2"/>
  <c r="AD451" i="2"/>
  <c r="AE451" i="2"/>
  <c r="AF451" i="2"/>
  <c r="AC443" i="2"/>
  <c r="AD443" i="2"/>
  <c r="AE443" i="2"/>
  <c r="AG443" i="2" s="1"/>
  <c r="AC440" i="2"/>
  <c r="AE594" i="2"/>
  <c r="AF594" i="2"/>
  <c r="AG523" i="2"/>
  <c r="AE520" i="2"/>
  <c r="AF520" i="2" s="1"/>
  <c r="AC512" i="2"/>
  <c r="AE512" i="2" s="1"/>
  <c r="AF512" i="2" s="1"/>
  <c r="AD512" i="2"/>
  <c r="AF507" i="2"/>
  <c r="AE504" i="2"/>
  <c r="AF504" i="2" s="1"/>
  <c r="AE455" i="2"/>
  <c r="AF455" i="2" s="1"/>
  <c r="AC396" i="2"/>
  <c r="AE396" i="2" s="1"/>
  <c r="AF396" i="2" s="1"/>
  <c r="AG396" i="2"/>
  <c r="AG312" i="2"/>
  <c r="AE578" i="2"/>
  <c r="AG578" i="2" s="1"/>
  <c r="AF578" i="2"/>
  <c r="AD484" i="2"/>
  <c r="AE484" i="2"/>
  <c r="AF484" i="2"/>
  <c r="AC475" i="2"/>
  <c r="AD475" i="2"/>
  <c r="AE475" i="2"/>
  <c r="AG475" i="2" s="1"/>
  <c r="AG435" i="2"/>
  <c r="AG596" i="2"/>
  <c r="AG586" i="2"/>
  <c r="AE562" i="2"/>
  <c r="AG562" i="2" s="1"/>
  <c r="AF562" i="2"/>
  <c r="AG519" i="2"/>
  <c r="AD414" i="2"/>
  <c r="AE414" i="2"/>
  <c r="AF608" i="2"/>
  <c r="AG580" i="2"/>
  <c r="AF572" i="2"/>
  <c r="AF548" i="2"/>
  <c r="AE546" i="2"/>
  <c r="AG546" i="2" s="1"/>
  <c r="AD498" i="2"/>
  <c r="AG498" i="2" s="1"/>
  <c r="AE498" i="2"/>
  <c r="AF498" i="2"/>
  <c r="AG490" i="2"/>
  <c r="AF465" i="2"/>
  <c r="AD465" i="2"/>
  <c r="AG465" i="2" s="1"/>
  <c r="AE435" i="2"/>
  <c r="AF435" i="2" s="1"/>
  <c r="AE708" i="2"/>
  <c r="AF708" i="2" s="1"/>
  <c r="AE692" i="2"/>
  <c r="AF692" i="2" s="1"/>
  <c r="AE676" i="2"/>
  <c r="AF676" i="2" s="1"/>
  <c r="AE660" i="2"/>
  <c r="AF660" i="2" s="1"/>
  <c r="AF639" i="2"/>
  <c r="AE620" i="2"/>
  <c r="AF620" i="2" s="1"/>
  <c r="AE608" i="2"/>
  <c r="AE577" i="2"/>
  <c r="AF577" i="2" s="1"/>
  <c r="AE572" i="2"/>
  <c r="AG572" i="2" s="1"/>
  <c r="AE548" i="2"/>
  <c r="AF532" i="2"/>
  <c r="AE530" i="2"/>
  <c r="AG530" i="2" s="1"/>
  <c r="AF530" i="2"/>
  <c r="AF492" i="2"/>
  <c r="AD468" i="2"/>
  <c r="AG468" i="2" s="1"/>
  <c r="AE468" i="2"/>
  <c r="AF468" i="2"/>
  <c r="AF457" i="2"/>
  <c r="AD446" i="2"/>
  <c r="AC446" i="2"/>
  <c r="AE446" i="2"/>
  <c r="AF446" i="2"/>
  <c r="AF417" i="2"/>
  <c r="AE639" i="2"/>
  <c r="AG639" i="2" s="1"/>
  <c r="AD577" i="2"/>
  <c r="AE561" i="2"/>
  <c r="AG561" i="2" s="1"/>
  <c r="AG538" i="2"/>
  <c r="AD527" i="2"/>
  <c r="AE514" i="2"/>
  <c r="AG514" i="2" s="1"/>
  <c r="AF514" i="2"/>
  <c r="AE500" i="2"/>
  <c r="AF500" i="2" s="1"/>
  <c r="AC461" i="2"/>
  <c r="AE461" i="2" s="1"/>
  <c r="AF461" i="2" s="1"/>
  <c r="AD461" i="2"/>
  <c r="AG446" i="2"/>
  <c r="AE409" i="2"/>
  <c r="AG409" i="2" s="1"/>
  <c r="AF372" i="2"/>
  <c r="AG372" i="2"/>
  <c r="AF368" i="2"/>
  <c r="AC368" i="2"/>
  <c r="AD368" i="2"/>
  <c r="AG368" i="2" s="1"/>
  <c r="AE368" i="2"/>
  <c r="AE360" i="2"/>
  <c r="AF360" i="2" s="1"/>
  <c r="AG323" i="2"/>
  <c r="AC323" i="2"/>
  <c r="AE323" i="2" s="1"/>
  <c r="AG463" i="2"/>
  <c r="AF448" i="2"/>
  <c r="AF438" i="2"/>
  <c r="AD420" i="2"/>
  <c r="AE407" i="2"/>
  <c r="AF407" i="2"/>
  <c r="AE399" i="2"/>
  <c r="AF399" i="2" s="1"/>
  <c r="AD382" i="2"/>
  <c r="AG382" i="2" s="1"/>
  <c r="AE382" i="2"/>
  <c r="AF382" i="2" s="1"/>
  <c r="AC373" i="2"/>
  <c r="AD373" i="2"/>
  <c r="AE373" i="2"/>
  <c r="AF373" i="2" s="1"/>
  <c r="AG359" i="2"/>
  <c r="AC353" i="2"/>
  <c r="AE335" i="2"/>
  <c r="AE316" i="2"/>
  <c r="AF316" i="2"/>
  <c r="AG292" i="2"/>
  <c r="AE264" i="2"/>
  <c r="AG264" i="2" s="1"/>
  <c r="AC264" i="2"/>
  <c r="AF227" i="2"/>
  <c r="AF204" i="2"/>
  <c r="AC175" i="2"/>
  <c r="AE175" i="2" s="1"/>
  <c r="AF175" i="2" s="1"/>
  <c r="AD175" i="2"/>
  <c r="AF299" i="2"/>
  <c r="AD299" i="2"/>
  <c r="AG299" i="2" s="1"/>
  <c r="AG277" i="2"/>
  <c r="AD257" i="2"/>
  <c r="AE257" i="2"/>
  <c r="AF257" i="2"/>
  <c r="AD230" i="2"/>
  <c r="AE230" i="2"/>
  <c r="AC230" i="2"/>
  <c r="AF230" i="2"/>
  <c r="AG216" i="2"/>
  <c r="AC216" i="2"/>
  <c r="AE216" i="2" s="1"/>
  <c r="AC188" i="2"/>
  <c r="AD188" i="2"/>
  <c r="AE188" i="2"/>
  <c r="AF188" i="2" s="1"/>
  <c r="AG353" i="2"/>
  <c r="AC319" i="2"/>
  <c r="AD319" i="2"/>
  <c r="AG257" i="2"/>
  <c r="AG234" i="2"/>
  <c r="AD227" i="2"/>
  <c r="AG227" i="2" s="1"/>
  <c r="AE227" i="2"/>
  <c r="AC204" i="2"/>
  <c r="AD204" i="2"/>
  <c r="AG204" i="2" s="1"/>
  <c r="AF390" i="2"/>
  <c r="AD390" i="2"/>
  <c r="AG385" i="2"/>
  <c r="AF381" i="2"/>
  <c r="AF376" i="2"/>
  <c r="AG361" i="2"/>
  <c r="AF358" i="2"/>
  <c r="AD358" i="2"/>
  <c r="AC349" i="2"/>
  <c r="AE349" i="2" s="1"/>
  <c r="AC343" i="2"/>
  <c r="AE315" i="2"/>
  <c r="AG315" i="2" s="1"/>
  <c r="AC315" i="2"/>
  <c r="AD288" i="2"/>
  <c r="AG288" i="2" s="1"/>
  <c r="AE288" i="2"/>
  <c r="AE250" i="2"/>
  <c r="AG250" i="2" s="1"/>
  <c r="AF250" i="2"/>
  <c r="AC208" i="2"/>
  <c r="AD208" i="2"/>
  <c r="AE208" i="2"/>
  <c r="AF208" i="2"/>
  <c r="AG358" i="2"/>
  <c r="AE343" i="2"/>
  <c r="AF343" i="2"/>
  <c r="AD334" i="2"/>
  <c r="AE334" i="2"/>
  <c r="AF334" i="2"/>
  <c r="AC331" i="2"/>
  <c r="AE331" i="2" s="1"/>
  <c r="AF331" i="2" s="1"/>
  <c r="AD331" i="2"/>
  <c r="AF328" i="2"/>
  <c r="AD328" i="2"/>
  <c r="AF312" i="2"/>
  <c r="AE312" i="2"/>
  <c r="AE234" i="2"/>
  <c r="AF234" i="2"/>
  <c r="AG208" i="2"/>
  <c r="AE381" i="2"/>
  <c r="AG381" i="2" s="1"/>
  <c r="AC381" i="2"/>
  <c r="AG367" i="2"/>
  <c r="AG328" i="2"/>
  <c r="AD294" i="2"/>
  <c r="AC294" i="2"/>
  <c r="AE294" i="2" s="1"/>
  <c r="AF294" i="2" s="1"/>
  <c r="AE284" i="2"/>
  <c r="AG284" i="2" s="1"/>
  <c r="AF284" i="2"/>
  <c r="AE241" i="2"/>
  <c r="AF241" i="2"/>
  <c r="AG118" i="2"/>
  <c r="AC118" i="2"/>
  <c r="AF406" i="2"/>
  <c r="AF352" i="2"/>
  <c r="AG287" i="2"/>
  <c r="AF280" i="2"/>
  <c r="AE280" i="2"/>
  <c r="AG280" i="2" s="1"/>
  <c r="AE237" i="2"/>
  <c r="AF237" i="2" s="1"/>
  <c r="AD496" i="2"/>
  <c r="AG496" i="2" s="1"/>
  <c r="AE489" i="2"/>
  <c r="AF489" i="2" s="1"/>
  <c r="AF482" i="2"/>
  <c r="AD480" i="2"/>
  <c r="AG480" i="2" s="1"/>
  <c r="AE473" i="2"/>
  <c r="AF473" i="2" s="1"/>
  <c r="AF466" i="2"/>
  <c r="AD464" i="2"/>
  <c r="AG464" i="2" s="1"/>
  <c r="AE459" i="2"/>
  <c r="AD454" i="2"/>
  <c r="AG454" i="2" s="1"/>
  <c r="AE449" i="2"/>
  <c r="AF449" i="2" s="1"/>
  <c r="AD444" i="2"/>
  <c r="AG444" i="2" s="1"/>
  <c r="AF432" i="2"/>
  <c r="AD429" i="2"/>
  <c r="AG429" i="2" s="1"/>
  <c r="AE424" i="2"/>
  <c r="AF424" i="2" s="1"/>
  <c r="AE416" i="2"/>
  <c r="AF416" i="2" s="1"/>
  <c r="AC411" i="2"/>
  <c r="AE411" i="2" s="1"/>
  <c r="AF411" i="2" s="1"/>
  <c r="AD392" i="2"/>
  <c r="AG392" i="2" s="1"/>
  <c r="AG386" i="2"/>
  <c r="AE375" i="2"/>
  <c r="AF375" i="2" s="1"/>
  <c r="AE369" i="2"/>
  <c r="AF369" i="2" s="1"/>
  <c r="AC357" i="2"/>
  <c r="AD357" i="2"/>
  <c r="AE357" i="2"/>
  <c r="AF357" i="2" s="1"/>
  <c r="AG352" i="2"/>
  <c r="AE301" i="2"/>
  <c r="AD262" i="2"/>
  <c r="AG262" i="2" s="1"/>
  <c r="AE262" i="2"/>
  <c r="AF262" i="2"/>
  <c r="AG222" i="2"/>
  <c r="AE211" i="2"/>
  <c r="AF211" i="2"/>
  <c r="AG207" i="2"/>
  <c r="AC207" i="2"/>
  <c r="AD489" i="2"/>
  <c r="AE482" i="2"/>
  <c r="AG482" i="2" s="1"/>
  <c r="AD473" i="2"/>
  <c r="AE466" i="2"/>
  <c r="AG466" i="2" s="1"/>
  <c r="AD459" i="2"/>
  <c r="AG459" i="2" s="1"/>
  <c r="AC454" i="2"/>
  <c r="AD449" i="2"/>
  <c r="AD439" i="2"/>
  <c r="AG439" i="2" s="1"/>
  <c r="AC429" i="2"/>
  <c r="AD424" i="2"/>
  <c r="AF413" i="2"/>
  <c r="AE408" i="2"/>
  <c r="AF408" i="2" s="1"/>
  <c r="AE400" i="2"/>
  <c r="AG400" i="2" s="1"/>
  <c r="AC392" i="2"/>
  <c r="AC389" i="2"/>
  <c r="AD389" i="2"/>
  <c r="AG389" i="2" s="1"/>
  <c r="AG384" i="2"/>
  <c r="AD366" i="2"/>
  <c r="AG366" i="2" s="1"/>
  <c r="AE366" i="2"/>
  <c r="AF366" i="2"/>
  <c r="AC363" i="2"/>
  <c r="AD363" i="2"/>
  <c r="AG363" i="2" s="1"/>
  <c r="AF351" i="2"/>
  <c r="AF342" i="2"/>
  <c r="AD342" i="2"/>
  <c r="AC333" i="2"/>
  <c r="AE333" i="2" s="1"/>
  <c r="AD301" i="2"/>
  <c r="AF291" i="2"/>
  <c r="AG270" i="2"/>
  <c r="AG198" i="2"/>
  <c r="AF456" i="2"/>
  <c r="AF441" i="2"/>
  <c r="AF426" i="2"/>
  <c r="AF394" i="2"/>
  <c r="AF383" i="2"/>
  <c r="AF377" i="2"/>
  <c r="AD360" i="2"/>
  <c r="AG360" i="2" s="1"/>
  <c r="AC348" i="2"/>
  <c r="AE348" i="2" s="1"/>
  <c r="AF348" i="2" s="1"/>
  <c r="AD348" i="2"/>
  <c r="AG348" i="2" s="1"/>
  <c r="AG342" i="2"/>
  <c r="AF317" i="2"/>
  <c r="AC305" i="2"/>
  <c r="AE305" i="2" s="1"/>
  <c r="AF305" i="2" s="1"/>
  <c r="AE456" i="2"/>
  <c r="AG456" i="2" s="1"/>
  <c r="AE441" i="2"/>
  <c r="AE439" i="2"/>
  <c r="AF439" i="2" s="1"/>
  <c r="AE431" i="2"/>
  <c r="AF431" i="2" s="1"/>
  <c r="AE426" i="2"/>
  <c r="AG426" i="2" s="1"/>
  <c r="AC421" i="2"/>
  <c r="AD421" i="2"/>
  <c r="AG421" i="2" s="1"/>
  <c r="AC413" i="2"/>
  <c r="AE397" i="2"/>
  <c r="AG397" i="2" s="1"/>
  <c r="AC397" i="2"/>
  <c r="AE394" i="2"/>
  <c r="AG394" i="2" s="1"/>
  <c r="AD386" i="2"/>
  <c r="AD383" i="2"/>
  <c r="AE377" i="2"/>
  <c r="AG377" i="2" s="1"/>
  <c r="AE374" i="2"/>
  <c r="AE317" i="2"/>
  <c r="AG202" i="2"/>
  <c r="AC186" i="2"/>
  <c r="AE186" i="2" s="1"/>
  <c r="AF186" i="2" s="1"/>
  <c r="AD186" i="2"/>
  <c r="AF156" i="2"/>
  <c r="AG156" i="2"/>
  <c r="AC405" i="2"/>
  <c r="AD405" i="2"/>
  <c r="AG405" i="2" s="1"/>
  <c r="AC383" i="2"/>
  <c r="AC380" i="2"/>
  <c r="AE380" i="2" s="1"/>
  <c r="AF380" i="2" s="1"/>
  <c r="AD380" i="2"/>
  <c r="AG369" i="2"/>
  <c r="AG338" i="2"/>
  <c r="AF336" i="2"/>
  <c r="AD317" i="2"/>
  <c r="AG317" i="2" s="1"/>
  <c r="AG290" i="2"/>
  <c r="AG283" i="2"/>
  <c r="AC269" i="2"/>
  <c r="AE269" i="2" s="1"/>
  <c r="AF269" i="2" s="1"/>
  <c r="AD269" i="2"/>
  <c r="AF374" i="2"/>
  <c r="AD374" i="2"/>
  <c r="AE365" i="2"/>
  <c r="AF365" i="2"/>
  <c r="AC365" i="2"/>
  <c r="AC341" i="2"/>
  <c r="AD341" i="2"/>
  <c r="AG341" i="2" s="1"/>
  <c r="AE341" i="2"/>
  <c r="AG336" i="2"/>
  <c r="AD304" i="2"/>
  <c r="AG304" i="2" s="1"/>
  <c r="AE304" i="2"/>
  <c r="AF304" i="2" s="1"/>
  <c r="AG269" i="2"/>
  <c r="AC244" i="2"/>
  <c r="AE244" i="2" s="1"/>
  <c r="AF244" i="2" s="1"/>
  <c r="AC221" i="2"/>
  <c r="AD221" i="2"/>
  <c r="AG221" i="2" s="1"/>
  <c r="AE221" i="2"/>
  <c r="AF221" i="2"/>
  <c r="AE202" i="2"/>
  <c r="AF202" i="2"/>
  <c r="AD185" i="2"/>
  <c r="AG185" i="2" s="1"/>
  <c r="AE185" i="2"/>
  <c r="AF185" i="2"/>
  <c r="AC185" i="2"/>
  <c r="AF420" i="2"/>
  <c r="AE415" i="2"/>
  <c r="AF415" i="2" s="1"/>
  <c r="AG383" i="2"/>
  <c r="AF353" i="2"/>
  <c r="AC347" i="2"/>
  <c r="AE347" i="2" s="1"/>
  <c r="AF347" i="2" s="1"/>
  <c r="AD347" i="2"/>
  <c r="AE344" i="2"/>
  <c r="AF344" i="2" s="1"/>
  <c r="AF335" i="2"/>
  <c r="AE329" i="2"/>
  <c r="AF329" i="2" s="1"/>
  <c r="AD320" i="2"/>
  <c r="AE320" i="2"/>
  <c r="AF320" i="2" s="1"/>
  <c r="AE300" i="2"/>
  <c r="AG300" i="2" s="1"/>
  <c r="AF300" i="2"/>
  <c r="AD272" i="2"/>
  <c r="AG272" i="2" s="1"/>
  <c r="AE272" i="2"/>
  <c r="AF272" i="2" s="1"/>
  <c r="AE265" i="2"/>
  <c r="AG265" i="2" s="1"/>
  <c r="AF265" i="2"/>
  <c r="AC243" i="2"/>
  <c r="AD243" i="2"/>
  <c r="AE243" i="2"/>
  <c r="AF243" i="2"/>
  <c r="AG197" i="2"/>
  <c r="AD448" i="2"/>
  <c r="AD438" i="2"/>
  <c r="AG438" i="2" s="1"/>
  <c r="AE420" i="2"/>
  <c r="AD407" i="2"/>
  <c r="AG407" i="2" s="1"/>
  <c r="AD399" i="2"/>
  <c r="AE391" i="2"/>
  <c r="AG391" i="2" s="1"/>
  <c r="AF391" i="2"/>
  <c r="AD388" i="2"/>
  <c r="AG388" i="2" s="1"/>
  <c r="AE379" i="2"/>
  <c r="AF379" i="2" s="1"/>
  <c r="AD344" i="2"/>
  <c r="AG344" i="2" s="1"/>
  <c r="AD338" i="2"/>
  <c r="AD335" i="2"/>
  <c r="AD329" i="2"/>
  <c r="AG329" i="2" s="1"/>
  <c r="AF323" i="2"/>
  <c r="AD323" i="2"/>
  <c r="AD316" i="2"/>
  <c r="AG316" i="2" s="1"/>
  <c r="AC289" i="2"/>
  <c r="AE289" i="2" s="1"/>
  <c r="AF289" i="2" s="1"/>
  <c r="AD289" i="2"/>
  <c r="AC268" i="2"/>
  <c r="AE268" i="2" s="1"/>
  <c r="AF268" i="2" s="1"/>
  <c r="AD268" i="2"/>
  <c r="AC231" i="2"/>
  <c r="AE231" i="2" s="1"/>
  <c r="AF231" i="2" s="1"/>
  <c r="AF224" i="2"/>
  <c r="AE193" i="2"/>
  <c r="AF193" i="2" s="1"/>
  <c r="AC193" i="2"/>
  <c r="AD193" i="2"/>
  <c r="AD256" i="2"/>
  <c r="AG256" i="2" s="1"/>
  <c r="AE256" i="2"/>
  <c r="AD233" i="2"/>
  <c r="AG233" i="2" s="1"/>
  <c r="AE233" i="2"/>
  <c r="AF233" i="2" s="1"/>
  <c r="AD201" i="2"/>
  <c r="AG201" i="2" s="1"/>
  <c r="AE201" i="2"/>
  <c r="AF201" i="2"/>
  <c r="AC195" i="2"/>
  <c r="AC148" i="2"/>
  <c r="AE148" i="2" s="1"/>
  <c r="AF148" i="2" s="1"/>
  <c r="AD148" i="2"/>
  <c r="AG148" i="2"/>
  <c r="AG114" i="2"/>
  <c r="AF110" i="2"/>
  <c r="AG110" i="2"/>
  <c r="AG106" i="2"/>
  <c r="AG97" i="2"/>
  <c r="AC253" i="2"/>
  <c r="AD253" i="2"/>
  <c r="AG253" i="2" s="1"/>
  <c r="AC224" i="2"/>
  <c r="AD224" i="2"/>
  <c r="AG224" i="2" s="1"/>
  <c r="AE224" i="2"/>
  <c r="AE191" i="2"/>
  <c r="AG191" i="2" s="1"/>
  <c r="AF191" i="2"/>
  <c r="AC191" i="2"/>
  <c r="AE168" i="2"/>
  <c r="AC109" i="2"/>
  <c r="AD109" i="2"/>
  <c r="AE109" i="2"/>
  <c r="AF109" i="2"/>
  <c r="AC61" i="2"/>
  <c r="AD61" i="2"/>
  <c r="AE61" i="2"/>
  <c r="AF61" i="2"/>
  <c r="AG179" i="2"/>
  <c r="AG72" i="2"/>
  <c r="AG61" i="2"/>
  <c r="AF168" i="2"/>
  <c r="AD168" i="2"/>
  <c r="AG168" i="2" s="1"/>
  <c r="AE143" i="2"/>
  <c r="AF143" i="2"/>
  <c r="AC143" i="2"/>
  <c r="AC157" i="2"/>
  <c r="AD157" i="2"/>
  <c r="AG157" i="2" s="1"/>
  <c r="AE157" i="2"/>
  <c r="AF157" i="2"/>
  <c r="AG143" i="2"/>
  <c r="AF136" i="2"/>
  <c r="AD136" i="2"/>
  <c r="AG136" i="2" s="1"/>
  <c r="AE95" i="2"/>
  <c r="AG95" i="2" s="1"/>
  <c r="AF95" i="2"/>
  <c r="AC95" i="2"/>
  <c r="AC285" i="2"/>
  <c r="AE285" i="2" s="1"/>
  <c r="AF285" i="2" s="1"/>
  <c r="AD285" i="2"/>
  <c r="AE255" i="2"/>
  <c r="AF255" i="2"/>
  <c r="AG241" i="2"/>
  <c r="AF232" i="2"/>
  <c r="AE178" i="2"/>
  <c r="AG178" i="2" s="1"/>
  <c r="AE161" i="2"/>
  <c r="AF161" i="2" s="1"/>
  <c r="AC132" i="2"/>
  <c r="AE132" i="2" s="1"/>
  <c r="AF132" i="2" s="1"/>
  <c r="AD132" i="2"/>
  <c r="AG132" i="2"/>
  <c r="AG129" i="2"/>
  <c r="AG121" i="2"/>
  <c r="AG65" i="2"/>
  <c r="AE298" i="2"/>
  <c r="AF298" i="2" s="1"/>
  <c r="AE290" i="2"/>
  <c r="AE282" i="2"/>
  <c r="AF282" i="2" s="1"/>
  <c r="AC263" i="2"/>
  <c r="AE263" i="2" s="1"/>
  <c r="AF263" i="2" s="1"/>
  <c r="AD263" i="2"/>
  <c r="AG258" i="2"/>
  <c r="AG249" i="2"/>
  <c r="AG235" i="2"/>
  <c r="AE223" i="2"/>
  <c r="AG223" i="2" s="1"/>
  <c r="AF223" i="2"/>
  <c r="AE220" i="2"/>
  <c r="AG212" i="2"/>
  <c r="AG203" i="2"/>
  <c r="AG200" i="2"/>
  <c r="AG194" i="2"/>
  <c r="AC167" i="2"/>
  <c r="AE167" i="2" s="1"/>
  <c r="AF167" i="2" s="1"/>
  <c r="AG161" i="2"/>
  <c r="AF154" i="2"/>
  <c r="AC327" i="2"/>
  <c r="AE327" i="2" s="1"/>
  <c r="AF327" i="2" s="1"/>
  <c r="AD327" i="2"/>
  <c r="AD303" i="2"/>
  <c r="AD298" i="2"/>
  <c r="AD290" i="2"/>
  <c r="AD287" i="2"/>
  <c r="AD282" i="2"/>
  <c r="AG282" i="2" s="1"/>
  <c r="AF274" i="2"/>
  <c r="AE271" i="2"/>
  <c r="AG271" i="2" s="1"/>
  <c r="AF271" i="2"/>
  <c r="AD246" i="2"/>
  <c r="AG246" i="2" s="1"/>
  <c r="AE246" i="2"/>
  <c r="AE226" i="2"/>
  <c r="AF226" i="2"/>
  <c r="AD220" i="2"/>
  <c r="AG220" i="2" s="1"/>
  <c r="AG209" i="2"/>
  <c r="AF184" i="2"/>
  <c r="AD184" i="2"/>
  <c r="AF177" i="2"/>
  <c r="AC160" i="2"/>
  <c r="AD160" i="2"/>
  <c r="AE160" i="2"/>
  <c r="AG160" i="2" s="1"/>
  <c r="AF160" i="2"/>
  <c r="AG146" i="2"/>
  <c r="AC77" i="2"/>
  <c r="AD77" i="2"/>
  <c r="AE77" i="2"/>
  <c r="AF77" i="2"/>
  <c r="AG70" i="2"/>
  <c r="AG322" i="2"/>
  <c r="AE319" i="2"/>
  <c r="AF319" i="2" s="1"/>
  <c r="AC311" i="2"/>
  <c r="AD311" i="2"/>
  <c r="AG311" i="2" s="1"/>
  <c r="AC290" i="2"/>
  <c r="AC279" i="2"/>
  <c r="AD279" i="2"/>
  <c r="AG279" i="2" s="1"/>
  <c r="AG274" i="2"/>
  <c r="AD249" i="2"/>
  <c r="AE249" i="2"/>
  <c r="AF249" i="2"/>
  <c r="AC240" i="2"/>
  <c r="AD240" i="2"/>
  <c r="AG240" i="2" s="1"/>
  <c r="AE240" i="2"/>
  <c r="AG226" i="2"/>
  <c r="AD214" i="2"/>
  <c r="AG214" i="2" s="1"/>
  <c r="AE214" i="2"/>
  <c r="AF214" i="2" s="1"/>
  <c r="AC205" i="2"/>
  <c r="AE205" i="2" s="1"/>
  <c r="AD205" i="2"/>
  <c r="AG184" i="2"/>
  <c r="AD177" i="2"/>
  <c r="AE170" i="2"/>
  <c r="AC166" i="2"/>
  <c r="AE166" i="2" s="1"/>
  <c r="AF166" i="2" s="1"/>
  <c r="AC116" i="2"/>
  <c r="AE116" i="2" s="1"/>
  <c r="AF116" i="2" s="1"/>
  <c r="AD116" i="2"/>
  <c r="AG116" i="2" s="1"/>
  <c r="AG113" i="2"/>
  <c r="AG77" i="2"/>
  <c r="AG306" i="2"/>
  <c r="AE303" i="2"/>
  <c r="AF303" i="2" s="1"/>
  <c r="AC295" i="2"/>
  <c r="AE295" i="2" s="1"/>
  <c r="AF295" i="2" s="1"/>
  <c r="AD295" i="2"/>
  <c r="AG295" i="2" s="1"/>
  <c r="AE287" i="2"/>
  <c r="AF287" i="2"/>
  <c r="AC237" i="2"/>
  <c r="AD237" i="2"/>
  <c r="AG237" i="2" s="1"/>
  <c r="AD217" i="2"/>
  <c r="AE217" i="2"/>
  <c r="AF217" i="2" s="1"/>
  <c r="AC177" i="2"/>
  <c r="AD170" i="2"/>
  <c r="AD166" i="2"/>
  <c r="AE127" i="2"/>
  <c r="AF127" i="2"/>
  <c r="AC127" i="2"/>
  <c r="AE63" i="2"/>
  <c r="AF63" i="2" s="1"/>
  <c r="AC63" i="2"/>
  <c r="AC173" i="2"/>
  <c r="AD173" i="2"/>
  <c r="AE173" i="2"/>
  <c r="AE159" i="2"/>
  <c r="AG159" i="2" s="1"/>
  <c r="AF159" i="2"/>
  <c r="AC159" i="2"/>
  <c r="AG120" i="2"/>
  <c r="AC93" i="2"/>
  <c r="AD93" i="2"/>
  <c r="AE93" i="2"/>
  <c r="AF93" i="2"/>
  <c r="AG177" i="2"/>
  <c r="AF104" i="2"/>
  <c r="AC189" i="2"/>
  <c r="AD189" i="2"/>
  <c r="AE189" i="2"/>
  <c r="AF189" i="2" s="1"/>
  <c r="AC180" i="2"/>
  <c r="AE180" i="2" s="1"/>
  <c r="AF180" i="2" s="1"/>
  <c r="AD180" i="2"/>
  <c r="AG180" i="2" s="1"/>
  <c r="AC176" i="2"/>
  <c r="AD176" i="2"/>
  <c r="AG176" i="2" s="1"/>
  <c r="AE176" i="2"/>
  <c r="AF176" i="2"/>
  <c r="AC141" i="2"/>
  <c r="AD141" i="2"/>
  <c r="AE141" i="2"/>
  <c r="AF141" i="2"/>
  <c r="AE111" i="2"/>
  <c r="AF111" i="2" s="1"/>
  <c r="AC111" i="2"/>
  <c r="AE313" i="2"/>
  <c r="AF313" i="2"/>
  <c r="AD278" i="2"/>
  <c r="AE278" i="2"/>
  <c r="AF278" i="2" s="1"/>
  <c r="AE259" i="2"/>
  <c r="AF259" i="2" s="1"/>
  <c r="AE239" i="2"/>
  <c r="AF239" i="2" s="1"/>
  <c r="AE236" i="2"/>
  <c r="AG228" i="2"/>
  <c r="AF195" i="2"/>
  <c r="AG163" i="2"/>
  <c r="AF138" i="2"/>
  <c r="AG130" i="2"/>
  <c r="AF126" i="2"/>
  <c r="AG126" i="2"/>
  <c r="AG111" i="2"/>
  <c r="AG321" i="2"/>
  <c r="AD310" i="2"/>
  <c r="AG310" i="2" s="1"/>
  <c r="AD302" i="2"/>
  <c r="AG302" i="2" s="1"/>
  <c r="AE297" i="2"/>
  <c r="AG297" i="2" s="1"/>
  <c r="AF297" i="2"/>
  <c r="AE281" i="2"/>
  <c r="AG281" i="2" s="1"/>
  <c r="AF281" i="2"/>
  <c r="AG273" i="2"/>
  <c r="AF256" i="2"/>
  <c r="AG251" i="2"/>
  <c r="AG248" i="2"/>
  <c r="AE242" i="2"/>
  <c r="AF242" i="2" s="1"/>
  <c r="AG225" i="2"/>
  <c r="AF216" i="2"/>
  <c r="AE207" i="2"/>
  <c r="AF207" i="2"/>
  <c r="AD198" i="2"/>
  <c r="AC192" i="2"/>
  <c r="AD192" i="2"/>
  <c r="AE192" i="2"/>
  <c r="AF192" i="2" s="1"/>
  <c r="AG162" i="2"/>
  <c r="AG155" i="2"/>
  <c r="AF152" i="2"/>
  <c r="AD152" i="2"/>
  <c r="AG152" i="2" s="1"/>
  <c r="AE145" i="2"/>
  <c r="AF145" i="2" s="1"/>
  <c r="AC125" i="2"/>
  <c r="AD125" i="2"/>
  <c r="AG125" i="2" s="1"/>
  <c r="AE125" i="2"/>
  <c r="AF125" i="2"/>
  <c r="AD118" i="2"/>
  <c r="AE79" i="2"/>
  <c r="AG79" i="2" s="1"/>
  <c r="AF79" i="2"/>
  <c r="AC79" i="2"/>
  <c r="AD120" i="2"/>
  <c r="AD104" i="2"/>
  <c r="AD88" i="2"/>
  <c r="AG88" i="2" s="1"/>
  <c r="AD72" i="2"/>
  <c r="AG71" i="2"/>
  <c r="AF144" i="2"/>
  <c r="AF112" i="2"/>
  <c r="AF96" i="2"/>
  <c r="AD247" i="2"/>
  <c r="AD231" i="2"/>
  <c r="AD215" i="2"/>
  <c r="AD199" i="2"/>
  <c r="AD183" i="2"/>
  <c r="AG183" i="2" s="1"/>
  <c r="AF169" i="2"/>
  <c r="AD167" i="2"/>
  <c r="AF153" i="2"/>
  <c r="AD151" i="2"/>
  <c r="AG151" i="2" s="1"/>
  <c r="AE144" i="2"/>
  <c r="AF137" i="2"/>
  <c r="AD135" i="2"/>
  <c r="AG135" i="2" s="1"/>
  <c r="AE128" i="2"/>
  <c r="AF128" i="2" s="1"/>
  <c r="AF121" i="2"/>
  <c r="AD119" i="2"/>
  <c r="AE112" i="2"/>
  <c r="AF105" i="2"/>
  <c r="AD103" i="2"/>
  <c r="AG103" i="2" s="1"/>
  <c r="AE96" i="2"/>
  <c r="AF89" i="2"/>
  <c r="AE80" i="2"/>
  <c r="AF80" i="2" s="1"/>
  <c r="AF73" i="2"/>
  <c r="AE64" i="2"/>
  <c r="AG64" i="2" s="1"/>
  <c r="AF210" i="2"/>
  <c r="AF194" i="2"/>
  <c r="AF178" i="2"/>
  <c r="AE169" i="2"/>
  <c r="AF162" i="2"/>
  <c r="AE153" i="2"/>
  <c r="AF146" i="2"/>
  <c r="AD144" i="2"/>
  <c r="AG144" i="2" s="1"/>
  <c r="AE137" i="2"/>
  <c r="AG137" i="2" s="1"/>
  <c r="AF130" i="2"/>
  <c r="AD128" i="2"/>
  <c r="AE121" i="2"/>
  <c r="AF114" i="2"/>
  <c r="AD112" i="2"/>
  <c r="AG112" i="2" s="1"/>
  <c r="AE105" i="2"/>
  <c r="AG105" i="2" s="1"/>
  <c r="AF98" i="2"/>
  <c r="AD96" i="2"/>
  <c r="AG96" i="2" s="1"/>
  <c r="AE89" i="2"/>
  <c r="AG89" i="2" s="1"/>
  <c r="AF82" i="2"/>
  <c r="AD80" i="2"/>
  <c r="AE73" i="2"/>
  <c r="AF66" i="2"/>
  <c r="AD64" i="2"/>
  <c r="AF182" i="2"/>
  <c r="AF150" i="2"/>
  <c r="AF102" i="2"/>
  <c r="AF86" i="2"/>
  <c r="AF70" i="2"/>
  <c r="AE198" i="2"/>
  <c r="AF198" i="2" s="1"/>
  <c r="AE182" i="2"/>
  <c r="AG182" i="2" s="1"/>
  <c r="AE150" i="2"/>
  <c r="AG150" i="2" s="1"/>
  <c r="AE134" i="2"/>
  <c r="AG134" i="2" s="1"/>
  <c r="AE118" i="2"/>
  <c r="AF118" i="2" s="1"/>
  <c r="AE102" i="2"/>
  <c r="AG102" i="2" s="1"/>
  <c r="AE86" i="2"/>
  <c r="AE70" i="2"/>
  <c r="V3439" i="2"/>
  <c r="W3439" i="2"/>
  <c r="Z3439" i="2" s="1"/>
  <c r="X3439" i="2"/>
  <c r="Y3439" i="2"/>
  <c r="X3430" i="2"/>
  <c r="Y3430" i="2" s="1"/>
  <c r="V3337" i="2"/>
  <c r="W3337" i="2"/>
  <c r="X3337" i="2"/>
  <c r="Y3337" i="2"/>
  <c r="W3544" i="2"/>
  <c r="X3544" i="2" s="1"/>
  <c r="Y3544" i="2" s="1"/>
  <c r="W3512" i="2"/>
  <c r="X3512" i="2"/>
  <c r="Y3512" i="2"/>
  <c r="X3493" i="2"/>
  <c r="Y3493" i="2" s="1"/>
  <c r="V3380" i="2"/>
  <c r="W3380" i="2"/>
  <c r="X3380" i="2" s="1"/>
  <c r="X3315" i="2"/>
  <c r="Y3315" i="2" s="1"/>
  <c r="X3312" i="2"/>
  <c r="Y3312" i="2" s="1"/>
  <c r="X3254" i="2"/>
  <c r="Y3254" i="2" s="1"/>
  <c r="X3206" i="2"/>
  <c r="Y3206" i="2" s="1"/>
  <c r="V3455" i="2"/>
  <c r="W3455" i="2"/>
  <c r="Z3455" i="2" s="1"/>
  <c r="X3455" i="2"/>
  <c r="Y3455" i="2" s="1"/>
  <c r="W3295" i="2"/>
  <c r="Z3205" i="2"/>
  <c r="Z3073" i="2"/>
  <c r="W3528" i="2"/>
  <c r="Z3528" i="2" s="1"/>
  <c r="X3528" i="2"/>
  <c r="Y3528" i="2"/>
  <c r="V3434" i="2"/>
  <c r="W3434" i="2"/>
  <c r="X3434" i="2" s="1"/>
  <c r="Y3434" i="2" s="1"/>
  <c r="Z3434" i="2"/>
  <c r="Y3400" i="2"/>
  <c r="Z3400" i="2"/>
  <c r="Y3188" i="2"/>
  <c r="Z3188" i="2"/>
  <c r="V3391" i="2"/>
  <c r="X3391" i="2" s="1"/>
  <c r="V3187" i="2"/>
  <c r="W3187" i="2"/>
  <c r="X3187" i="2"/>
  <c r="Y3187" i="2"/>
  <c r="X3058" i="2"/>
  <c r="Y3058" i="2" s="1"/>
  <c r="Z3058" i="2"/>
  <c r="V3551" i="2"/>
  <c r="W3551" i="2"/>
  <c r="X3551" i="2"/>
  <c r="Y3551" i="2"/>
  <c r="V3535" i="2"/>
  <c r="W3535" i="2"/>
  <c r="X3501" i="2"/>
  <c r="Y3501" i="2" s="1"/>
  <c r="Z3445" i="2"/>
  <c r="V3369" i="2"/>
  <c r="Z3266" i="2"/>
  <c r="V3471" i="2"/>
  <c r="W3471" i="2"/>
  <c r="Z3471" i="2" s="1"/>
  <c r="X3471" i="2"/>
  <c r="Y3471" i="2"/>
  <c r="Z3551" i="2"/>
  <c r="V3519" i="2"/>
  <c r="W3519" i="2"/>
  <c r="X3519" i="2" s="1"/>
  <c r="Y3519" i="2" s="1"/>
  <c r="Z3500" i="2"/>
  <c r="V3487" i="2"/>
  <c r="W3487" i="2"/>
  <c r="X3487" i="2"/>
  <c r="Y3487" i="2"/>
  <c r="W3304" i="2"/>
  <c r="V3304" i="2"/>
  <c r="X3304" i="2"/>
  <c r="Y3304" i="2" s="1"/>
  <c r="X3299" i="2"/>
  <c r="Y3299" i="2" s="1"/>
  <c r="X3257" i="2"/>
  <c r="Z3257" i="2" s="1"/>
  <c r="V3257" i="2"/>
  <c r="W3257" i="2"/>
  <c r="Y3257" i="2"/>
  <c r="V2837" i="2"/>
  <c r="W2837" i="2"/>
  <c r="X2837" i="2"/>
  <c r="Y2837" i="2"/>
  <c r="W3496" i="2"/>
  <c r="X3496" i="2"/>
  <c r="Y3496" i="2"/>
  <c r="Z3487" i="2"/>
  <c r="X3399" i="2"/>
  <c r="Y3399" i="2" s="1"/>
  <c r="W3399" i="2"/>
  <c r="V3363" i="2"/>
  <c r="W3363" i="2"/>
  <c r="X3363" i="2"/>
  <c r="Y3363" i="2" s="1"/>
  <c r="X3489" i="2"/>
  <c r="X3469" i="2"/>
  <c r="Y3469" i="2" s="1"/>
  <c r="Z3466" i="2"/>
  <c r="X3534" i="2"/>
  <c r="Y3534" i="2" s="1"/>
  <c r="V3298" i="2"/>
  <c r="W3298" i="2"/>
  <c r="X3298" i="2" s="1"/>
  <c r="Y3298" i="2" s="1"/>
  <c r="Z3298" i="2"/>
  <c r="X3541" i="2"/>
  <c r="Y3541" i="2" s="1"/>
  <c r="Z3457" i="2"/>
  <c r="X3441" i="2"/>
  <c r="X3280" i="2"/>
  <c r="Y3280" i="2" s="1"/>
  <c r="V3167" i="2"/>
  <c r="W3167" i="2"/>
  <c r="X3167" i="2"/>
  <c r="Y3167" i="2" s="1"/>
  <c r="V3081" i="2"/>
  <c r="W3081" i="2"/>
  <c r="X3081" i="2" s="1"/>
  <c r="V3174" i="2"/>
  <c r="W3174" i="2"/>
  <c r="X3174" i="2" s="1"/>
  <c r="Y3174" i="2" s="1"/>
  <c r="Z3174" i="2"/>
  <c r="V3431" i="2"/>
  <c r="W3431" i="2"/>
  <c r="X3431" i="2" s="1"/>
  <c r="Y3431" i="2" s="1"/>
  <c r="V3410" i="2"/>
  <c r="W3410" i="2"/>
  <c r="X3410" i="2" s="1"/>
  <c r="Y3410" i="2" s="1"/>
  <c r="V3203" i="2"/>
  <c r="W3203" i="2"/>
  <c r="X3203" i="2"/>
  <c r="Y3203" i="2" s="1"/>
  <c r="X3553" i="2"/>
  <c r="X3537" i="2"/>
  <c r="Y3537" i="2" s="1"/>
  <c r="X3525" i="2"/>
  <c r="Z3514" i="2"/>
  <c r="Y3482" i="2"/>
  <c r="W3448" i="2"/>
  <c r="X3448" i="2"/>
  <c r="Y3448" i="2"/>
  <c r="V3426" i="2"/>
  <c r="W3426" i="2"/>
  <c r="X3426" i="2"/>
  <c r="Y3426" i="2" s="1"/>
  <c r="X3273" i="2"/>
  <c r="V3273" i="2"/>
  <c r="W3273" i="2"/>
  <c r="Y3273" i="2"/>
  <c r="V3247" i="2"/>
  <c r="W3247" i="2"/>
  <c r="X3247" i="2" s="1"/>
  <c r="Y3247" i="2" s="1"/>
  <c r="X3225" i="2"/>
  <c r="Z3225" i="2" s="1"/>
  <c r="V3225" i="2"/>
  <c r="W3225" i="2"/>
  <c r="Y3225" i="2"/>
  <c r="W3464" i="2"/>
  <c r="X3464" i="2"/>
  <c r="Y3464" i="2"/>
  <c r="Z3448" i="2"/>
  <c r="V3402" i="2"/>
  <c r="W3402" i="2"/>
  <c r="X3402" i="2" s="1"/>
  <c r="Y3402" i="2" s="1"/>
  <c r="X3283" i="2"/>
  <c r="Y3283" i="2" s="1"/>
  <c r="Z3080" i="2"/>
  <c r="W3480" i="2"/>
  <c r="Z3480" i="2" s="1"/>
  <c r="X3480" i="2"/>
  <c r="Y3480" i="2" s="1"/>
  <c r="V3503" i="2"/>
  <c r="W3503" i="2"/>
  <c r="X3503" i="2"/>
  <c r="Y3503" i="2"/>
  <c r="Y3184" i="2"/>
  <c r="W3184" i="2"/>
  <c r="V3184" i="2"/>
  <c r="X3184" i="2"/>
  <c r="W3555" i="2"/>
  <c r="Z3555" i="2" s="1"/>
  <c r="V3546" i="2"/>
  <c r="X3546" i="2" s="1"/>
  <c r="Y3546" i="2" s="1"/>
  <c r="W3539" i="2"/>
  <c r="X3539" i="2" s="1"/>
  <c r="Y3539" i="2" s="1"/>
  <c r="W3523" i="2"/>
  <c r="X3523" i="2" s="1"/>
  <c r="Y3523" i="2" s="1"/>
  <c r="W3507" i="2"/>
  <c r="Z3507" i="2" s="1"/>
  <c r="V3498" i="2"/>
  <c r="X3498" i="2" s="1"/>
  <c r="Y3498" i="2" s="1"/>
  <c r="W3491" i="2"/>
  <c r="Z3491" i="2" s="1"/>
  <c r="V3482" i="2"/>
  <c r="X3482" i="2" s="1"/>
  <c r="W3475" i="2"/>
  <c r="X3475" i="2" s="1"/>
  <c r="Y3475" i="2" s="1"/>
  <c r="W3459" i="2"/>
  <c r="X3459" i="2" s="1"/>
  <c r="Y3459" i="2" s="1"/>
  <c r="V3450" i="2"/>
  <c r="X3450" i="2" s="1"/>
  <c r="W3443" i="2"/>
  <c r="X3443" i="2" s="1"/>
  <c r="Y3443" i="2" s="1"/>
  <c r="V3428" i="2"/>
  <c r="X3428" i="2" s="1"/>
  <c r="Y3428" i="2" s="1"/>
  <c r="X3415" i="2"/>
  <c r="Z3415" i="2" s="1"/>
  <c r="W3412" i="2"/>
  <c r="X3412" i="2" s="1"/>
  <c r="Y3412" i="2" s="1"/>
  <c r="V3396" i="2"/>
  <c r="X3396" i="2" s="1"/>
  <c r="Y3396" i="2" s="1"/>
  <c r="Z3374" i="2"/>
  <c r="W3371" i="2"/>
  <c r="X3371" i="2" s="1"/>
  <c r="Y3371" i="2" s="1"/>
  <c r="W3351" i="2"/>
  <c r="V3348" i="2"/>
  <c r="W3342" i="2"/>
  <c r="X3342" i="2" s="1"/>
  <c r="Y3342" i="2" s="1"/>
  <c r="V3279" i="2"/>
  <c r="X3279" i="2"/>
  <c r="Y3279" i="2" s="1"/>
  <c r="V3269" i="2"/>
  <c r="X3269" i="2" s="1"/>
  <c r="V3253" i="2"/>
  <c r="X3253" i="2"/>
  <c r="Y3253" i="2"/>
  <c r="Z3243" i="2"/>
  <c r="X3240" i="2"/>
  <c r="Y3240" i="2" s="1"/>
  <c r="V3231" i="2"/>
  <c r="X3231" i="2" s="1"/>
  <c r="V3196" i="2"/>
  <c r="X3193" i="2"/>
  <c r="Z3186" i="2"/>
  <c r="Y3183" i="2"/>
  <c r="X3177" i="2"/>
  <c r="V3170" i="2"/>
  <c r="X3170" i="2" s="1"/>
  <c r="Y3170" i="2" s="1"/>
  <c r="X3163" i="2"/>
  <c r="Y3163" i="2" s="1"/>
  <c r="X3153" i="2"/>
  <c r="Y3153" i="2" s="1"/>
  <c r="Y3114" i="2"/>
  <c r="Z3103" i="2"/>
  <c r="X3095" i="2"/>
  <c r="Z3095" i="2" s="1"/>
  <c r="Y3095" i="2"/>
  <c r="V3095" i="2"/>
  <c r="V3084" i="2"/>
  <c r="W3084" i="2"/>
  <c r="X3073" i="2"/>
  <c r="Y3073" i="2" s="1"/>
  <c r="V3285" i="2"/>
  <c r="X3285" i="2"/>
  <c r="Y3285" i="2" s="1"/>
  <c r="W3200" i="2"/>
  <c r="Z3099" i="2"/>
  <c r="V3053" i="2"/>
  <c r="W3053" i="2"/>
  <c r="Z3053" i="2" s="1"/>
  <c r="X3053" i="2"/>
  <c r="Y3053" i="2"/>
  <c r="W3420" i="2"/>
  <c r="X3420" i="2" s="1"/>
  <c r="Y3420" i="2" s="1"/>
  <c r="X3357" i="2"/>
  <c r="Y3357" i="2" s="1"/>
  <c r="V3351" i="2"/>
  <c r="W3348" i="2"/>
  <c r="W3339" i="2"/>
  <c r="X3339" i="2" s="1"/>
  <c r="Y3339" i="2" s="1"/>
  <c r="Z3318" i="2"/>
  <c r="W3294" i="2"/>
  <c r="X3294" i="2" s="1"/>
  <c r="Y3294" i="2"/>
  <c r="W3288" i="2"/>
  <c r="X3288" i="2" s="1"/>
  <c r="Y3288" i="2" s="1"/>
  <c r="W3212" i="2"/>
  <c r="X3212" i="2" s="1"/>
  <c r="Y3212" i="2" s="1"/>
  <c r="X3209" i="2"/>
  <c r="Y3209" i="2" s="1"/>
  <c r="X3180" i="2"/>
  <c r="Y3180" i="2" s="1"/>
  <c r="Z3177" i="2"/>
  <c r="V3173" i="2"/>
  <c r="X3173" i="2" s="1"/>
  <c r="W3163" i="2"/>
  <c r="W3136" i="2"/>
  <c r="X3136" i="2" s="1"/>
  <c r="Y3136" i="2" s="1"/>
  <c r="X3129" i="2"/>
  <c r="Y3129" i="2" s="1"/>
  <c r="V3110" i="2"/>
  <c r="W3110" i="2"/>
  <c r="X3110" i="2" s="1"/>
  <c r="Y3110" i="2" s="1"/>
  <c r="W3088" i="2"/>
  <c r="X3088" i="2" s="1"/>
  <c r="Y3088" i="2" s="1"/>
  <c r="X3065" i="2"/>
  <c r="Y3065" i="2" s="1"/>
  <c r="Z3038" i="2"/>
  <c r="V3020" i="2"/>
  <c r="W3020" i="2"/>
  <c r="X3020" i="2"/>
  <c r="Y3020" i="2" s="1"/>
  <c r="W2998" i="2"/>
  <c r="X2998" i="2" s="1"/>
  <c r="Y2998" i="2" s="1"/>
  <c r="V2998" i="2"/>
  <c r="W3374" i="2"/>
  <c r="Z3273" i="2"/>
  <c r="V3143" i="2"/>
  <c r="X3143" i="2" s="1"/>
  <c r="Y3143" i="2" s="1"/>
  <c r="X2999" i="2"/>
  <c r="X2858" i="2"/>
  <c r="Y2858" i="2"/>
  <c r="V2858" i="2"/>
  <c r="W2858" i="2"/>
  <c r="Z3385" i="2"/>
  <c r="V3379" i="2"/>
  <c r="W3379" i="2"/>
  <c r="X3379" i="2" s="1"/>
  <c r="Y3379" i="2" s="1"/>
  <c r="V3315" i="2"/>
  <c r="W3315" i="2"/>
  <c r="V3309" i="2"/>
  <c r="X3309" i="2" s="1"/>
  <c r="Y3309" i="2" s="1"/>
  <c r="Z3294" i="2"/>
  <c r="W3240" i="2"/>
  <c r="V3221" i="2"/>
  <c r="X3221" i="2" s="1"/>
  <c r="Y3221" i="2" s="1"/>
  <c r="X3196" i="2"/>
  <c r="Y3196" i="2" s="1"/>
  <c r="V3183" i="2"/>
  <c r="X3183" i="2"/>
  <c r="V3132" i="2"/>
  <c r="W3132" i="2"/>
  <c r="X3132" i="2" s="1"/>
  <c r="Y3132" i="2" s="1"/>
  <c r="V2988" i="2"/>
  <c r="W2988" i="2"/>
  <c r="X2988" i="2" s="1"/>
  <c r="Y2988" i="2" s="1"/>
  <c r="Z2988" i="2"/>
  <c r="X3377" i="2"/>
  <c r="Y3377" i="2" s="1"/>
  <c r="Z3337" i="2"/>
  <c r="V3237" i="2"/>
  <c r="X3237" i="2"/>
  <c r="Y3237" i="2" s="1"/>
  <c r="W3160" i="2"/>
  <c r="X3160" i="2"/>
  <c r="Y3160" i="2"/>
  <c r="V3125" i="2"/>
  <c r="W3125" i="2"/>
  <c r="X3125" i="2"/>
  <c r="Y3125" i="2"/>
  <c r="V3061" i="2"/>
  <c r="W3061" i="2"/>
  <c r="X3061" i="2"/>
  <c r="Y3061" i="2"/>
  <c r="X3543" i="2"/>
  <c r="Y3543" i="2" s="1"/>
  <c r="X3527" i="2"/>
  <c r="Y3527" i="2" s="1"/>
  <c r="X3511" i="2"/>
  <c r="Y3511" i="2" s="1"/>
  <c r="X3495" i="2"/>
  <c r="Y3495" i="2" s="1"/>
  <c r="X3479" i="2"/>
  <c r="Y3479" i="2" s="1"/>
  <c r="X3463" i="2"/>
  <c r="Z3463" i="2" s="1"/>
  <c r="X3447" i="2"/>
  <c r="Y3447" i="2" s="1"/>
  <c r="W3438" i="2"/>
  <c r="X3438" i="2" s="1"/>
  <c r="Y3438" i="2"/>
  <c r="W3417" i="2"/>
  <c r="X3417" i="2" s="1"/>
  <c r="Y3417" i="2" s="1"/>
  <c r="X3393" i="2"/>
  <c r="Y3393" i="2" s="1"/>
  <c r="W3390" i="2"/>
  <c r="Z3390" i="2" s="1"/>
  <c r="Y3390" i="2"/>
  <c r="X3387" i="2"/>
  <c r="X3373" i="2"/>
  <c r="Y3373" i="2" s="1"/>
  <c r="V3365" i="2"/>
  <c r="X3365" i="2"/>
  <c r="Z3365" i="2" s="1"/>
  <c r="Z3351" i="2"/>
  <c r="W3336" i="2"/>
  <c r="X3336" i="2" s="1"/>
  <c r="Y3336" i="2" s="1"/>
  <c r="V3333" i="2"/>
  <c r="X3333" i="2"/>
  <c r="Y3333" i="2"/>
  <c r="X3303" i="2"/>
  <c r="Y3303" i="2" s="1"/>
  <c r="X3297" i="2"/>
  <c r="Y3297" i="2" s="1"/>
  <c r="W3275" i="2"/>
  <c r="X3275" i="2" s="1"/>
  <c r="Y3275" i="2" s="1"/>
  <c r="W3272" i="2"/>
  <c r="Z3272" i="2" s="1"/>
  <c r="Y3272" i="2"/>
  <c r="W3262" i="2"/>
  <c r="X3262" i="2" s="1"/>
  <c r="W3259" i="2"/>
  <c r="Z3259" i="2" s="1"/>
  <c r="W3256" i="2"/>
  <c r="X3256" i="2" s="1"/>
  <c r="Y3256" i="2" s="1"/>
  <c r="Z3246" i="2"/>
  <c r="W3227" i="2"/>
  <c r="X3227" i="2" s="1"/>
  <c r="Y3227" i="2" s="1"/>
  <c r="W3224" i="2"/>
  <c r="X3224" i="2" s="1"/>
  <c r="Y3224" i="2" s="1"/>
  <c r="V3215" i="2"/>
  <c r="X3215" i="2"/>
  <c r="Y3215" i="2" s="1"/>
  <c r="V3205" i="2"/>
  <c r="X3205" i="2"/>
  <c r="Y3205" i="2"/>
  <c r="V3199" i="2"/>
  <c r="X3199" i="2"/>
  <c r="Y3195" i="2"/>
  <c r="Y3179" i="2"/>
  <c r="V3159" i="2"/>
  <c r="X3159" i="2" s="1"/>
  <c r="Z3146" i="2"/>
  <c r="V3109" i="2"/>
  <c r="W3109" i="2"/>
  <c r="Z3109" i="2" s="1"/>
  <c r="X3109" i="2"/>
  <c r="Y3109" i="2"/>
  <c r="V3068" i="2"/>
  <c r="W3068" i="2"/>
  <c r="X3068" i="2" s="1"/>
  <c r="Y3068" i="2" s="1"/>
  <c r="V2865" i="2"/>
  <c r="X3313" i="2"/>
  <c r="Y3313" i="2" s="1"/>
  <c r="V3263" i="2"/>
  <c r="X3263" i="2"/>
  <c r="Y3263" i="2" s="1"/>
  <c r="Y3216" i="2"/>
  <c r="W3216" i="2"/>
  <c r="Z3216" i="2" s="1"/>
  <c r="V3103" i="2"/>
  <c r="W3103" i="2"/>
  <c r="X3103" i="2"/>
  <c r="X3425" i="2"/>
  <c r="Y3425" i="2" s="1"/>
  <c r="W3406" i="2"/>
  <c r="X3406" i="2" s="1"/>
  <c r="Y3406" i="2" s="1"/>
  <c r="V3327" i="2"/>
  <c r="X3327" i="2"/>
  <c r="Y3327" i="2" s="1"/>
  <c r="W3278" i="2"/>
  <c r="X3278" i="2" s="1"/>
  <c r="Y3278" i="2"/>
  <c r="Z3220" i="2"/>
  <c r="Z3199" i="2"/>
  <c r="V3189" i="2"/>
  <c r="X3189" i="2"/>
  <c r="Y3189" i="2" s="1"/>
  <c r="V3142" i="2"/>
  <c r="W3142" i="2"/>
  <c r="X3142" i="2" s="1"/>
  <c r="Y3142" i="2" s="1"/>
  <c r="V3135" i="2"/>
  <c r="W3135" i="2"/>
  <c r="X3135" i="2" s="1"/>
  <c r="Y3135" i="2" s="1"/>
  <c r="Y3098" i="2"/>
  <c r="V3087" i="2"/>
  <c r="W3087" i="2"/>
  <c r="X3087" i="2"/>
  <c r="W3072" i="2"/>
  <c r="X3072" i="2" s="1"/>
  <c r="Y3072" i="2" s="1"/>
  <c r="Z2733" i="2"/>
  <c r="V2733" i="2"/>
  <c r="Y3554" i="2"/>
  <c r="Y3538" i="2"/>
  <c r="Z3515" i="2"/>
  <c r="W3504" i="2"/>
  <c r="X3504" i="2" s="1"/>
  <c r="Y3504" i="2" s="1"/>
  <c r="Z3499" i="2"/>
  <c r="W3488" i="2"/>
  <c r="X3488" i="2" s="1"/>
  <c r="Y3488" i="2" s="1"/>
  <c r="Z3483" i="2"/>
  <c r="Y3474" i="2"/>
  <c r="W3472" i="2"/>
  <c r="X3472" i="2" s="1"/>
  <c r="Y3472" i="2" s="1"/>
  <c r="X3465" i="2"/>
  <c r="W3440" i="2"/>
  <c r="X3440" i="2" s="1"/>
  <c r="Y3440" i="2" s="1"/>
  <c r="W3435" i="2"/>
  <c r="X3435" i="2" s="1"/>
  <c r="Y3435" i="2" s="1"/>
  <c r="W3422" i="2"/>
  <c r="X3422" i="2" s="1"/>
  <c r="Y3422" i="2"/>
  <c r="X3419" i="2"/>
  <c r="W3414" i="2"/>
  <c r="X3414" i="2" s="1"/>
  <c r="Y3414" i="2" s="1"/>
  <c r="Z3401" i="2"/>
  <c r="Z3381" i="2"/>
  <c r="Y3376" i="2"/>
  <c r="Z3364" i="2"/>
  <c r="V3347" i="2"/>
  <c r="W3347" i="2"/>
  <c r="V3341" i="2"/>
  <c r="X3341" i="2"/>
  <c r="Z3341" i="2" s="1"/>
  <c r="Z3302" i="2"/>
  <c r="W3284" i="2"/>
  <c r="X3284" i="2" s="1"/>
  <c r="Y3284" i="2" s="1"/>
  <c r="W3236" i="2"/>
  <c r="Z3230" i="2"/>
  <c r="W3195" i="2"/>
  <c r="Z3195" i="2" s="1"/>
  <c r="W3192" i="2"/>
  <c r="X3192" i="2" s="1"/>
  <c r="Y3192" i="2" s="1"/>
  <c r="W3179" i="2"/>
  <c r="X3179" i="2" s="1"/>
  <c r="W3176" i="2"/>
  <c r="Z3176" i="2" s="1"/>
  <c r="Y3176" i="2"/>
  <c r="V3155" i="2"/>
  <c r="W3155" i="2"/>
  <c r="W3152" i="2"/>
  <c r="W3128" i="2"/>
  <c r="X3128" i="2"/>
  <c r="Y3128" i="2"/>
  <c r="Z3108" i="2"/>
  <c r="V3094" i="2"/>
  <c r="W3094" i="2"/>
  <c r="Z3087" i="2"/>
  <c r="X3079" i="2"/>
  <c r="Y3079" i="2" s="1"/>
  <c r="V3079" i="2"/>
  <c r="X3041" i="2"/>
  <c r="Y3041" i="2" s="1"/>
  <c r="V3028" i="2"/>
  <c r="V2965" i="2"/>
  <c r="W2965" i="2"/>
  <c r="X2965" i="2"/>
  <c r="Y2965" i="2" s="1"/>
  <c r="X2901" i="2"/>
  <c r="Y2901" i="2" s="1"/>
  <c r="Y2897" i="2"/>
  <c r="Y2878" i="2"/>
  <c r="X3554" i="2"/>
  <c r="W3545" i="2"/>
  <c r="X3545" i="2" s="1"/>
  <c r="Y3545" i="2" s="1"/>
  <c r="X3538" i="2"/>
  <c r="W3529" i="2"/>
  <c r="X3529" i="2" s="1"/>
  <c r="Y3529" i="2" s="1"/>
  <c r="W3513" i="2"/>
  <c r="X3513" i="2" s="1"/>
  <c r="Y3513" i="2" s="1"/>
  <c r="Z3508" i="2"/>
  <c r="W3497" i="2"/>
  <c r="X3497" i="2" s="1"/>
  <c r="Y3497" i="2" s="1"/>
  <c r="W3481" i="2"/>
  <c r="X3481" i="2" s="1"/>
  <c r="Y3481" i="2" s="1"/>
  <c r="X3474" i="2"/>
  <c r="W3465" i="2"/>
  <c r="Z3465" i="2" s="1"/>
  <c r="X3458" i="2"/>
  <c r="Y3458" i="2" s="1"/>
  <c r="W3449" i="2"/>
  <c r="X3449" i="2" s="1"/>
  <c r="Y3449" i="2" s="1"/>
  <c r="X3442" i="2"/>
  <c r="Y3442" i="2" s="1"/>
  <c r="Y3432" i="2"/>
  <c r="W3419" i="2"/>
  <c r="Z3419" i="2" s="1"/>
  <c r="V3395" i="2"/>
  <c r="W3395" i="2"/>
  <c r="X3395" i="2" s="1"/>
  <c r="Y3395" i="2" s="1"/>
  <c r="X3392" i="2"/>
  <c r="W3370" i="2"/>
  <c r="X3370" i="2" s="1"/>
  <c r="W3367" i="2"/>
  <c r="W3353" i="2"/>
  <c r="X3353" i="2" s="1"/>
  <c r="Y3353" i="2" s="1"/>
  <c r="V3350" i="2"/>
  <c r="X3350" i="2" s="1"/>
  <c r="Y3350" i="2" s="1"/>
  <c r="Z3347" i="2"/>
  <c r="W3344" i="2"/>
  <c r="X3344" i="2" s="1"/>
  <c r="Y3344" i="2" s="1"/>
  <c r="W3335" i="2"/>
  <c r="X3335" i="2" s="1"/>
  <c r="Y3335" i="2" s="1"/>
  <c r="X3326" i="2"/>
  <c r="Z3321" i="2"/>
  <c r="V3299" i="2"/>
  <c r="W3299" i="2"/>
  <c r="V3293" i="2"/>
  <c r="X3293" i="2"/>
  <c r="Z3293" i="2" s="1"/>
  <c r="Y3290" i="2"/>
  <c r="X3287" i="2"/>
  <c r="Y3287" i="2" s="1"/>
  <c r="X3281" i="2"/>
  <c r="Y3281" i="2" s="1"/>
  <c r="X3265" i="2"/>
  <c r="Y3265" i="2" s="1"/>
  <c r="W3255" i="2"/>
  <c r="X3255" i="2" s="1"/>
  <c r="Y3255" i="2" s="1"/>
  <c r="X3239" i="2"/>
  <c r="Y3239" i="2" s="1"/>
  <c r="V3239" i="2"/>
  <c r="W3223" i="2"/>
  <c r="V3214" i="2"/>
  <c r="W3208" i="2"/>
  <c r="X3208" i="2" s="1"/>
  <c r="Y3208" i="2" s="1"/>
  <c r="V3198" i="2"/>
  <c r="X3169" i="2"/>
  <c r="Y3169" i="2" s="1"/>
  <c r="Y3162" i="2"/>
  <c r="X3120" i="2"/>
  <c r="Z3105" i="2"/>
  <c r="W3090" i="2"/>
  <c r="X3090" i="2" s="1"/>
  <c r="Y3090" i="2" s="1"/>
  <c r="V3086" i="2"/>
  <c r="X3056" i="2"/>
  <c r="Z3056" i="2" s="1"/>
  <c r="Y3056" i="2"/>
  <c r="V3056" i="2"/>
  <c r="Z3036" i="2"/>
  <c r="V3032" i="2"/>
  <c r="W3032" i="2"/>
  <c r="X3032" i="2"/>
  <c r="Y3032" i="2" s="1"/>
  <c r="V2909" i="2"/>
  <c r="W2909" i="2"/>
  <c r="X2909" i="2" s="1"/>
  <c r="Y2909" i="2" s="1"/>
  <c r="V2797" i="2"/>
  <c r="W2797" i="2"/>
  <c r="X2797" i="2"/>
  <c r="Y2797" i="2"/>
  <c r="Z2779" i="2"/>
  <c r="V2779" i="2"/>
  <c r="W2738" i="2"/>
  <c r="Z2738" i="2"/>
  <c r="V2527" i="2"/>
  <c r="W2527" i="2"/>
  <c r="X2527" i="2"/>
  <c r="Y2527" i="2" s="1"/>
  <c r="W3554" i="2"/>
  <c r="Z3554" i="2" s="1"/>
  <c r="Z3549" i="2"/>
  <c r="W3538" i="2"/>
  <c r="Z3538" i="2" s="1"/>
  <c r="W3522" i="2"/>
  <c r="Z3517" i="2"/>
  <c r="W3506" i="2"/>
  <c r="X3506" i="2" s="1"/>
  <c r="Y3506" i="2" s="1"/>
  <c r="Z3501" i="2"/>
  <c r="W3490" i="2"/>
  <c r="X3490" i="2" s="1"/>
  <c r="Y3490" i="2" s="1"/>
  <c r="Z3485" i="2"/>
  <c r="W3474" i="2"/>
  <c r="Z3469" i="2"/>
  <c r="W3458" i="2"/>
  <c r="Z3453" i="2"/>
  <c r="W3442" i="2"/>
  <c r="X3432" i="2"/>
  <c r="Z3432" i="2" s="1"/>
  <c r="V3411" i="2"/>
  <c r="W3411" i="2"/>
  <c r="X3411" i="2" s="1"/>
  <c r="Y3411" i="2" s="1"/>
  <c r="W3403" i="2"/>
  <c r="X3403" i="2" s="1"/>
  <c r="Y3403" i="2" s="1"/>
  <c r="W3392" i="2"/>
  <c r="V3381" i="2"/>
  <c r="X3381" i="2"/>
  <c r="Y3381" i="2"/>
  <c r="W3378" i="2"/>
  <c r="X3378" i="2" s="1"/>
  <c r="Y3378" i="2" s="1"/>
  <c r="Y3370" i="2"/>
  <c r="X3323" i="2"/>
  <c r="Y3323" i="2" s="1"/>
  <c r="W3308" i="2"/>
  <c r="W3305" i="2"/>
  <c r="X3305" i="2" s="1"/>
  <c r="Y3305" i="2" s="1"/>
  <c r="V3302" i="2"/>
  <c r="X3302" i="2" s="1"/>
  <c r="Y3302" i="2" s="1"/>
  <c r="W3296" i="2"/>
  <c r="X3296" i="2" s="1"/>
  <c r="Y3296" i="2" s="1"/>
  <c r="Y3277" i="2"/>
  <c r="V3271" i="2"/>
  <c r="X3271" i="2" s="1"/>
  <c r="V3255" i="2"/>
  <c r="V3245" i="2"/>
  <c r="X3245" i="2"/>
  <c r="Y3245" i="2" s="1"/>
  <c r="X3233" i="2"/>
  <c r="Y3233" i="2" s="1"/>
  <c r="X3223" i="2"/>
  <c r="Y3223" i="2" s="1"/>
  <c r="V3223" i="2"/>
  <c r="W3214" i="2"/>
  <c r="X3214" i="2" s="1"/>
  <c r="W3198" i="2"/>
  <c r="X3198" i="2" s="1"/>
  <c r="Z3185" i="2"/>
  <c r="Y3175" i="2"/>
  <c r="V3162" i="2"/>
  <c r="X3162" i="2" s="1"/>
  <c r="Z3162" i="2"/>
  <c r="X3145" i="2"/>
  <c r="Y3145" i="2" s="1"/>
  <c r="V3141" i="2"/>
  <c r="X3141" i="2"/>
  <c r="Z3141" i="2" s="1"/>
  <c r="Y3141" i="2"/>
  <c r="W3097" i="2"/>
  <c r="X3097" i="2" s="1"/>
  <c r="Y3097" i="2" s="1"/>
  <c r="V3093" i="2"/>
  <c r="W3093" i="2"/>
  <c r="X3093" i="2"/>
  <c r="Y3093" i="2"/>
  <c r="W3086" i="2"/>
  <c r="V3071" i="2"/>
  <c r="W3071" i="2"/>
  <c r="X3071" i="2"/>
  <c r="Y3071" i="2" s="1"/>
  <c r="W3067" i="2"/>
  <c r="X3067" i="2" s="1"/>
  <c r="Y3067" i="2" s="1"/>
  <c r="V3015" i="2"/>
  <c r="W3015" i="2"/>
  <c r="X3015" i="2"/>
  <c r="Y3015" i="2" s="1"/>
  <c r="W2748" i="2"/>
  <c r="X2748" i="2"/>
  <c r="Y2748" i="2" s="1"/>
  <c r="V2748" i="2"/>
  <c r="X2709" i="2"/>
  <c r="Y2709" i="2" s="1"/>
  <c r="W2709" i="2"/>
  <c r="V2709" i="2"/>
  <c r="V2569" i="2"/>
  <c r="W2569" i="2"/>
  <c r="X2569" i="2" s="1"/>
  <c r="Y2569" i="2" s="1"/>
  <c r="V3432" i="2"/>
  <c r="X3367" i="2"/>
  <c r="Y3367" i="2" s="1"/>
  <c r="W3326" i="2"/>
  <c r="Z3326" i="2" s="1"/>
  <c r="Y3326" i="2"/>
  <c r="W3323" i="2"/>
  <c r="V3317" i="2"/>
  <c r="X3317" i="2"/>
  <c r="Y3317" i="2" s="1"/>
  <c r="Z3286" i="2"/>
  <c r="V3261" i="2"/>
  <c r="X3261" i="2"/>
  <c r="Y3261" i="2" s="1"/>
  <c r="W3220" i="2"/>
  <c r="X3220" i="2" s="1"/>
  <c r="Y3220" i="2" s="1"/>
  <c r="Z3201" i="2"/>
  <c r="V3158" i="2"/>
  <c r="W3158" i="2"/>
  <c r="X3158" i="2" s="1"/>
  <c r="Y3158" i="2" s="1"/>
  <c r="V3151" i="2"/>
  <c r="W3151" i="2"/>
  <c r="Z3151" i="2" s="1"/>
  <c r="X3151" i="2"/>
  <c r="Y3151" i="2" s="1"/>
  <c r="X3127" i="2"/>
  <c r="Z3127" i="2" s="1"/>
  <c r="Y3127" i="2"/>
  <c r="V3127" i="2"/>
  <c r="Y3120" i="2"/>
  <c r="W3120" i="2"/>
  <c r="V3116" i="2"/>
  <c r="W3116" i="2"/>
  <c r="V3063" i="2"/>
  <c r="X3063" i="2" s="1"/>
  <c r="Y3063" i="2" s="1"/>
  <c r="V2996" i="2"/>
  <c r="W2996" i="2"/>
  <c r="X2996" i="2" s="1"/>
  <c r="Y2996" i="2" s="1"/>
  <c r="Z2996" i="2"/>
  <c r="V2774" i="2"/>
  <c r="W2774" i="2"/>
  <c r="X2774" i="2"/>
  <c r="Z2774" i="2" s="1"/>
  <c r="Y2774" i="2"/>
  <c r="Y3392" i="2"/>
  <c r="V3311" i="2"/>
  <c r="X3311" i="2" s="1"/>
  <c r="V3283" i="2"/>
  <c r="W3283" i="2"/>
  <c r="V3277" i="2"/>
  <c r="X3277" i="2"/>
  <c r="Z3277" i="2" s="1"/>
  <c r="Y3274" i="2"/>
  <c r="Y3258" i="2"/>
  <c r="V3229" i="2"/>
  <c r="X3229" i="2"/>
  <c r="Y3229" i="2" s="1"/>
  <c r="V3191" i="2"/>
  <c r="X3191" i="2" s="1"/>
  <c r="Y3191" i="2" s="1"/>
  <c r="X3175" i="2"/>
  <c r="Z3175" i="2" s="1"/>
  <c r="V3175" i="2"/>
  <c r="W3112" i="2"/>
  <c r="X3112" i="2"/>
  <c r="Y3112" i="2"/>
  <c r="V3055" i="2"/>
  <c r="X3055" i="2" s="1"/>
  <c r="Y3055" i="2" s="1"/>
  <c r="X2855" i="2"/>
  <c r="Y2855" i="2" s="1"/>
  <c r="Z2855" i="2"/>
  <c r="X2821" i="2"/>
  <c r="Y2821" i="2" s="1"/>
  <c r="W3549" i="2"/>
  <c r="X3549" i="2" s="1"/>
  <c r="Y3549" i="2" s="1"/>
  <c r="X3542" i="2"/>
  <c r="X3526" i="2"/>
  <c r="Y3526" i="2" s="1"/>
  <c r="X3478" i="2"/>
  <c r="X3446" i="2"/>
  <c r="V3429" i="2"/>
  <c r="X3429" i="2" s="1"/>
  <c r="Y3429" i="2" s="1"/>
  <c r="Y3424" i="2"/>
  <c r="Y3408" i="2"/>
  <c r="V3397" i="2"/>
  <c r="X3397" i="2"/>
  <c r="Y3397" i="2"/>
  <c r="X3394" i="2"/>
  <c r="Y3394" i="2" s="1"/>
  <c r="W3383" i="2"/>
  <c r="X3369" i="2"/>
  <c r="Y3369" i="2" s="1"/>
  <c r="Z3366" i="2"/>
  <c r="X3329" i="2"/>
  <c r="Y3329" i="2" s="1"/>
  <c r="W3320" i="2"/>
  <c r="V3267" i="2"/>
  <c r="W3267" i="2"/>
  <c r="V3251" i="2"/>
  <c r="W3251" i="2"/>
  <c r="Z3251" i="2" s="1"/>
  <c r="W3248" i="2"/>
  <c r="X3248" i="2" s="1"/>
  <c r="Y3248" i="2" s="1"/>
  <c r="V3235" i="2"/>
  <c r="W3235" i="2"/>
  <c r="X3235" i="2" s="1"/>
  <c r="Y3235" i="2" s="1"/>
  <c r="X3217" i="2"/>
  <c r="Y3217" i="2" s="1"/>
  <c r="X3207" i="2"/>
  <c r="Z3207" i="2" s="1"/>
  <c r="V3207" i="2"/>
  <c r="X3201" i="2"/>
  <c r="Y3201" i="2" s="1"/>
  <c r="Y3147" i="2"/>
  <c r="V3078" i="2"/>
  <c r="W3078" i="2"/>
  <c r="X3078" i="2" s="1"/>
  <c r="Y3078" i="2" s="1"/>
  <c r="W3074" i="2"/>
  <c r="X3074" i="2" s="1"/>
  <c r="Y3074" i="2" s="1"/>
  <c r="X3070" i="2"/>
  <c r="X3018" i="2"/>
  <c r="Z3018" i="2" s="1"/>
  <c r="V2829" i="2"/>
  <c r="W2829" i="2"/>
  <c r="X2829" i="2"/>
  <c r="Z2829" i="2" s="1"/>
  <c r="Y2829" i="2"/>
  <c r="X2787" i="2"/>
  <c r="Y2787" i="2" s="1"/>
  <c r="W2787" i="2"/>
  <c r="V2787" i="2"/>
  <c r="W3542" i="2"/>
  <c r="Z3542" i="2" s="1"/>
  <c r="W3526" i="2"/>
  <c r="Z3526" i="2" s="1"/>
  <c r="W3510" i="2"/>
  <c r="X3510" i="2" s="1"/>
  <c r="Y3510" i="2" s="1"/>
  <c r="W3494" i="2"/>
  <c r="X3494" i="2" s="1"/>
  <c r="Y3494" i="2" s="1"/>
  <c r="W3478" i="2"/>
  <c r="Z3478" i="2" s="1"/>
  <c r="W3462" i="2"/>
  <c r="X3462" i="2" s="1"/>
  <c r="Y3462" i="2" s="1"/>
  <c r="W3446" i="2"/>
  <c r="Z3446" i="2" s="1"/>
  <c r="V3413" i="2"/>
  <c r="X3413" i="2"/>
  <c r="Z3413" i="2" s="1"/>
  <c r="Y3413" i="2"/>
  <c r="W3394" i="2"/>
  <c r="Z3394" i="2" s="1"/>
  <c r="Y3386" i="2"/>
  <c r="V3375" i="2"/>
  <c r="X3375" i="2" s="1"/>
  <c r="Y3375" i="2" s="1"/>
  <c r="W3372" i="2"/>
  <c r="W3369" i="2"/>
  <c r="Z3369" i="2" s="1"/>
  <c r="W3358" i="2"/>
  <c r="X3358" i="2" s="1"/>
  <c r="Y3358" i="2"/>
  <c r="W3355" i="2"/>
  <c r="X3355" i="2" s="1"/>
  <c r="Y3355" i="2" s="1"/>
  <c r="V3349" i="2"/>
  <c r="X3349" i="2"/>
  <c r="Z3349" i="2" s="1"/>
  <c r="X3310" i="2"/>
  <c r="Y3310" i="2" s="1"/>
  <c r="X3307" i="2"/>
  <c r="Y3307" i="2" s="1"/>
  <c r="Y3295" i="2"/>
  <c r="W3292" i="2"/>
  <c r="X3292" i="2" s="1"/>
  <c r="Y3292" i="2" s="1"/>
  <c r="Z3276" i="2"/>
  <c r="V3270" i="2"/>
  <c r="X3270" i="2" s="1"/>
  <c r="Y3270" i="2" s="1"/>
  <c r="Y3264" i="2"/>
  <c r="W3264" i="2"/>
  <c r="Z3264" i="2" s="1"/>
  <c r="V3254" i="2"/>
  <c r="W3241" i="2"/>
  <c r="Z3228" i="2"/>
  <c r="W3210" i="2"/>
  <c r="X3210" i="2" s="1"/>
  <c r="Y3210" i="2" s="1"/>
  <c r="V3181" i="2"/>
  <c r="X3181" i="2"/>
  <c r="Y3181" i="2" s="1"/>
  <c r="Y3178" i="2"/>
  <c r="V3171" i="2"/>
  <c r="W3171" i="2"/>
  <c r="Z3171" i="2" s="1"/>
  <c r="Y3168" i="2"/>
  <c r="W3168" i="2"/>
  <c r="X3168" i="2" s="1"/>
  <c r="V3164" i="2"/>
  <c r="X3161" i="2"/>
  <c r="Y3161" i="2" s="1"/>
  <c r="V3157" i="2"/>
  <c r="X3157" i="2"/>
  <c r="Y3157" i="2"/>
  <c r="V3150" i="2"/>
  <c r="X3147" i="2"/>
  <c r="W3144" i="2"/>
  <c r="X3144" i="2" s="1"/>
  <c r="Y3144" i="2" s="1"/>
  <c r="Z3122" i="2"/>
  <c r="V3119" i="2"/>
  <c r="W3119" i="2"/>
  <c r="X3119" i="2" s="1"/>
  <c r="Y3119" i="2" s="1"/>
  <c r="W3115" i="2"/>
  <c r="Z3115" i="2" s="1"/>
  <c r="V2917" i="2"/>
  <c r="W2917" i="2"/>
  <c r="X2917" i="2"/>
  <c r="Y2917" i="2" s="1"/>
  <c r="Y3553" i="2"/>
  <c r="Y3521" i="2"/>
  <c r="Y3505" i="2"/>
  <c r="Y3489" i="2"/>
  <c r="Y3473" i="2"/>
  <c r="Y3457" i="2"/>
  <c r="Y3441" i="2"/>
  <c r="X3383" i="2"/>
  <c r="Y3383" i="2" s="1"/>
  <c r="V3343" i="2"/>
  <c r="X3343" i="2"/>
  <c r="Y3319" i="2"/>
  <c r="W3307" i="2"/>
  <c r="V3301" i="2"/>
  <c r="X3301" i="2"/>
  <c r="Y3301" i="2" s="1"/>
  <c r="W3244" i="2"/>
  <c r="X3244" i="2" s="1"/>
  <c r="Y3244" i="2" s="1"/>
  <c r="Y3232" i="2"/>
  <c r="W3232" i="2"/>
  <c r="Z3232" i="2" s="1"/>
  <c r="V3213" i="2"/>
  <c r="X3213" i="2"/>
  <c r="Y3213" i="2" s="1"/>
  <c r="Z3206" i="2"/>
  <c r="V3197" i="2"/>
  <c r="X3197" i="2"/>
  <c r="Y3197" i="2" s="1"/>
  <c r="Z3161" i="2"/>
  <c r="W3150" i="2"/>
  <c r="W3147" i="2"/>
  <c r="X3111" i="2"/>
  <c r="Y3111" i="2"/>
  <c r="V3111" i="2"/>
  <c r="W3104" i="2"/>
  <c r="X3104" i="2" s="1"/>
  <c r="Y3104" i="2" s="1"/>
  <c r="V3100" i="2"/>
  <c r="W3100" i="2"/>
  <c r="X3100" i="2" s="1"/>
  <c r="Y3100" i="2" s="1"/>
  <c r="V3077" i="2"/>
  <c r="W3077" i="2"/>
  <c r="X3077" i="2"/>
  <c r="Y3077" i="2" s="1"/>
  <c r="Y3066" i="2"/>
  <c r="V3043" i="2"/>
  <c r="W3043" i="2"/>
  <c r="X3043" i="2" s="1"/>
  <c r="Y3043" i="2" s="1"/>
  <c r="V3022" i="2"/>
  <c r="W3022" i="2"/>
  <c r="X3022" i="2" s="1"/>
  <c r="Y3022" i="2" s="1"/>
  <c r="V3009" i="2"/>
  <c r="X3009" i="2"/>
  <c r="Y3009" i="2"/>
  <c r="Z2895" i="2"/>
  <c r="W2895" i="2"/>
  <c r="X2895" i="2" s="1"/>
  <c r="Y2895" i="2" s="1"/>
  <c r="Z2881" i="2"/>
  <c r="V2881" i="2"/>
  <c r="V2726" i="2"/>
  <c r="Y2726" i="2"/>
  <c r="W2726" i="2"/>
  <c r="Z2726" i="2" s="1"/>
  <c r="X2726" i="2"/>
  <c r="Y3423" i="2"/>
  <c r="Y3415" i="2"/>
  <c r="Y3407" i="2"/>
  <c r="X3374" i="2"/>
  <c r="Y3374" i="2" s="1"/>
  <c r="W3352" i="2"/>
  <c r="X3352" i="2" s="1"/>
  <c r="Y3352" i="2" s="1"/>
  <c r="Z3343" i="2"/>
  <c r="V3331" i="2"/>
  <c r="W3331" i="2"/>
  <c r="X3331" i="2" s="1"/>
  <c r="Y3331" i="2" s="1"/>
  <c r="X3328" i="2"/>
  <c r="Z3328" i="2" s="1"/>
  <c r="V3325" i="2"/>
  <c r="X3325" i="2" s="1"/>
  <c r="Y3325" i="2" s="1"/>
  <c r="W3319" i="2"/>
  <c r="Z3319" i="2" s="1"/>
  <c r="W3310" i="2"/>
  <c r="V3295" i="2"/>
  <c r="X3295" i="2"/>
  <c r="V3276" i="2"/>
  <c r="X3276" i="2" s="1"/>
  <c r="Y3276" i="2" s="1"/>
  <c r="V3219" i="2"/>
  <c r="W3219" i="2"/>
  <c r="X3219" i="2" s="1"/>
  <c r="Y3219" i="2" s="1"/>
  <c r="X3216" i="2"/>
  <c r="X3200" i="2"/>
  <c r="Y3200" i="2" s="1"/>
  <c r="Y3193" i="2"/>
  <c r="Y3177" i="2"/>
  <c r="X3164" i="2"/>
  <c r="Y3164" i="2" s="1"/>
  <c r="Z3130" i="2"/>
  <c r="V3126" i="2"/>
  <c r="W3126" i="2"/>
  <c r="V3118" i="2"/>
  <c r="X3118" i="2" s="1"/>
  <c r="Y3118" i="2" s="1"/>
  <c r="Z3111" i="2"/>
  <c r="Y3099" i="2"/>
  <c r="W3096" i="2"/>
  <c r="X3096" i="2"/>
  <c r="Y3096" i="2"/>
  <c r="V3062" i="2"/>
  <c r="W3062" i="2"/>
  <c r="X3062" i="2" s="1"/>
  <c r="Y3062" i="2" s="1"/>
  <c r="Y3054" i="2"/>
  <c r="V3034" i="2"/>
  <c r="W3034" i="2"/>
  <c r="X3034" i="2" s="1"/>
  <c r="Y3034" i="2" s="1"/>
  <c r="W3030" i="2"/>
  <c r="Z3030" i="2" s="1"/>
  <c r="X3030" i="2"/>
  <c r="Y3030" i="2"/>
  <c r="V3030" i="2"/>
  <c r="V2786" i="2"/>
  <c r="W2786" i="2"/>
  <c r="X2786" i="2" s="1"/>
  <c r="Y2786" i="2" s="1"/>
  <c r="V3045" i="2"/>
  <c r="X3045" i="2" s="1"/>
  <c r="Y3045" i="2" s="1"/>
  <c r="W3040" i="2"/>
  <c r="X3040" i="2" s="1"/>
  <c r="Y3040" i="2" s="1"/>
  <c r="V3037" i="2"/>
  <c r="W3037" i="2"/>
  <c r="X3037" i="2" s="1"/>
  <c r="Y3037" i="2" s="1"/>
  <c r="W3023" i="2"/>
  <c r="V3004" i="2"/>
  <c r="X3004" i="2" s="1"/>
  <c r="Y3004" i="2" s="1"/>
  <c r="W2993" i="2"/>
  <c r="V2957" i="2"/>
  <c r="W2957" i="2"/>
  <c r="X2957" i="2"/>
  <c r="Y2957" i="2"/>
  <c r="Z2947" i="2"/>
  <c r="W2943" i="2"/>
  <c r="Z2932" i="2"/>
  <c r="W2876" i="2"/>
  <c r="W2862" i="2"/>
  <c r="X2862" i="2"/>
  <c r="V2844" i="2"/>
  <c r="X2844" i="2" s="1"/>
  <c r="Y2844" i="2" s="1"/>
  <c r="V2756" i="2"/>
  <c r="W2756" i="2"/>
  <c r="X2756" i="2" s="1"/>
  <c r="Y2756" i="2" s="1"/>
  <c r="V2734" i="2"/>
  <c r="W2734" i="2"/>
  <c r="Z2734" i="2"/>
  <c r="V3040" i="2"/>
  <c r="V2993" i="2"/>
  <c r="W2961" i="2"/>
  <c r="X2961" i="2"/>
  <c r="Y2961" i="2" s="1"/>
  <c r="X2943" i="2"/>
  <c r="X2935" i="2"/>
  <c r="Y2935" i="2" s="1"/>
  <c r="W2910" i="2"/>
  <c r="X2910" i="2"/>
  <c r="X2906" i="2"/>
  <c r="Y2906" i="2" s="1"/>
  <c r="V2888" i="2"/>
  <c r="W2888" i="2"/>
  <c r="X2888" i="2" s="1"/>
  <c r="Y2888" i="2" s="1"/>
  <c r="V2884" i="2"/>
  <c r="W2884" i="2"/>
  <c r="X2884" i="2" s="1"/>
  <c r="Y2884" i="2" s="1"/>
  <c r="Z2884" i="2"/>
  <c r="Z2880" i="2"/>
  <c r="V2876" i="2"/>
  <c r="V2869" i="2"/>
  <c r="W2869" i="2"/>
  <c r="X2869" i="2" s="1"/>
  <c r="Y2869" i="2" s="1"/>
  <c r="W2830" i="2"/>
  <c r="X2830" i="2"/>
  <c r="Y2830" i="2" s="1"/>
  <c r="V2805" i="2"/>
  <c r="W2805" i="2"/>
  <c r="X2805" i="2" s="1"/>
  <c r="Y2805" i="2" s="1"/>
  <c r="W2798" i="2"/>
  <c r="X2798" i="2" s="1"/>
  <c r="Y2798" i="2" s="1"/>
  <c r="X2678" i="2"/>
  <c r="V2524" i="2"/>
  <c r="V2377" i="2"/>
  <c r="W2377" i="2"/>
  <c r="X2377" i="2"/>
  <c r="Y2377" i="2"/>
  <c r="X3023" i="2"/>
  <c r="Z3023" i="2" s="1"/>
  <c r="Y3023" i="2"/>
  <c r="X2995" i="2"/>
  <c r="Y2995" i="2" s="1"/>
  <c r="V2968" i="2"/>
  <c r="X2968" i="2" s="1"/>
  <c r="Y2968" i="2" s="1"/>
  <c r="W2968" i="2"/>
  <c r="V2964" i="2"/>
  <c r="W2964" i="2"/>
  <c r="X2964" i="2" s="1"/>
  <c r="Y2964" i="2" s="1"/>
  <c r="Z2924" i="2"/>
  <c r="W2865" i="2"/>
  <c r="X2865" i="2"/>
  <c r="Y2865" i="2" s="1"/>
  <c r="V2861" i="2"/>
  <c r="W2861" i="2"/>
  <c r="X2861" i="2"/>
  <c r="Y2861" i="2"/>
  <c r="X2782" i="2"/>
  <c r="Y2782" i="2" s="1"/>
  <c r="V2778" i="2"/>
  <c r="X2778" i="2" s="1"/>
  <c r="Y2778" i="2" s="1"/>
  <c r="W2747" i="2"/>
  <c r="X2747" i="2" s="1"/>
  <c r="Y2747" i="2" s="1"/>
  <c r="V2738" i="2"/>
  <c r="W2733" i="2"/>
  <c r="X2733" i="2" s="1"/>
  <c r="Y2733" i="2" s="1"/>
  <c r="X2725" i="2"/>
  <c r="W2725" i="2"/>
  <c r="Y2725" i="2"/>
  <c r="W2720" i="2"/>
  <c r="V2720" i="2"/>
  <c r="X2720" i="2"/>
  <c r="Y2720" i="2"/>
  <c r="W2624" i="2"/>
  <c r="X2624" i="2" s="1"/>
  <c r="Y2624" i="2" s="1"/>
  <c r="V2624" i="2"/>
  <c r="W2524" i="2"/>
  <c r="Z2524" i="2"/>
  <c r="Y2396" i="2"/>
  <c r="Z2396" i="2"/>
  <c r="V2393" i="2"/>
  <c r="W2393" i="2"/>
  <c r="X2393" i="2"/>
  <c r="Y2393" i="2" s="1"/>
  <c r="Y2380" i="2"/>
  <c r="Z2380" i="2"/>
  <c r="X3165" i="2"/>
  <c r="Y3165" i="2" s="1"/>
  <c r="X3149" i="2"/>
  <c r="Y3149" i="2" s="1"/>
  <c r="X3133" i="2"/>
  <c r="Z3133" i="2" s="1"/>
  <c r="X3117" i="2"/>
  <c r="Y3117" i="2" s="1"/>
  <c r="X3101" i="2"/>
  <c r="Z3101" i="2" s="1"/>
  <c r="X3085" i="2"/>
  <c r="Y3085" i="2" s="1"/>
  <c r="X3069" i="2"/>
  <c r="Y3069" i="2" s="1"/>
  <c r="X3047" i="2"/>
  <c r="Z3047" i="2" s="1"/>
  <c r="X3036" i="2"/>
  <c r="W3028" i="2"/>
  <c r="Z3028" i="2" s="1"/>
  <c r="X3025" i="2"/>
  <c r="Y3025" i="2" s="1"/>
  <c r="X3006" i="2"/>
  <c r="Y3006" i="2" s="1"/>
  <c r="W2974" i="2"/>
  <c r="Z2974" i="2" s="1"/>
  <c r="Z2967" i="2"/>
  <c r="Z2960" i="2"/>
  <c r="W2956" i="2"/>
  <c r="X2956" i="2" s="1"/>
  <c r="Y2956" i="2" s="1"/>
  <c r="W2913" i="2"/>
  <c r="X2913" i="2"/>
  <c r="Y2913" i="2" s="1"/>
  <c r="X2887" i="2"/>
  <c r="Y2872" i="2"/>
  <c r="V2872" i="2"/>
  <c r="W2872" i="2"/>
  <c r="X2872" i="2" s="1"/>
  <c r="V2868" i="2"/>
  <c r="W2868" i="2"/>
  <c r="X2868" i="2" s="1"/>
  <c r="Y2868" i="2" s="1"/>
  <c r="Z2868" i="2"/>
  <c r="X2847" i="2"/>
  <c r="W2833" i="2"/>
  <c r="X2833" i="2"/>
  <c r="Y2833" i="2" s="1"/>
  <c r="Z2815" i="2"/>
  <c r="V2815" i="2"/>
  <c r="X2815" i="2" s="1"/>
  <c r="Y2815" i="2" s="1"/>
  <c r="Y2808" i="2"/>
  <c r="V2808" i="2"/>
  <c r="W2808" i="2"/>
  <c r="Z2808" i="2" s="1"/>
  <c r="W2801" i="2"/>
  <c r="X2801" i="2"/>
  <c r="Y2801" i="2" s="1"/>
  <c r="Z2782" i="2"/>
  <c r="V2782" i="2"/>
  <c r="W2716" i="2"/>
  <c r="Y2716" i="2"/>
  <c r="V2716" i="2"/>
  <c r="W2424" i="2"/>
  <c r="X2424" i="2"/>
  <c r="Y2424" i="2"/>
  <c r="V2424" i="2"/>
  <c r="Z2417" i="2"/>
  <c r="W2984" i="2"/>
  <c r="X2984" i="2" s="1"/>
  <c r="Y2984" i="2" s="1"/>
  <c r="X2938" i="2"/>
  <c r="Y2938" i="2" s="1"/>
  <c r="X2916" i="2"/>
  <c r="Y2916" i="2" s="1"/>
  <c r="Z2872" i="2"/>
  <c r="Z2847" i="2"/>
  <c r="V2847" i="2"/>
  <c r="Z2716" i="2"/>
  <c r="V2699" i="2"/>
  <c r="W2699" i="2"/>
  <c r="X2699" i="2" s="1"/>
  <c r="Y2699" i="2" s="1"/>
  <c r="Y3080" i="2"/>
  <c r="Y3064" i="2"/>
  <c r="X3039" i="2"/>
  <c r="Y3039" i="2"/>
  <c r="W3014" i="2"/>
  <c r="X3014" i="2"/>
  <c r="Y3014" i="2" s="1"/>
  <c r="Z3009" i="2"/>
  <c r="Y2997" i="2"/>
  <c r="X2992" i="2"/>
  <c r="W2942" i="2"/>
  <c r="X2942" i="2"/>
  <c r="Y2942" i="2" s="1"/>
  <c r="Z2927" i="2"/>
  <c r="Y2920" i="2"/>
  <c r="V2920" i="2"/>
  <c r="W2920" i="2"/>
  <c r="V2916" i="2"/>
  <c r="W2916" i="2"/>
  <c r="Z2916" i="2"/>
  <c r="Z2879" i="2"/>
  <c r="Z2871" i="2"/>
  <c r="V2840" i="2"/>
  <c r="W2840" i="2"/>
  <c r="W2762" i="2"/>
  <c r="Z2762" i="2" s="1"/>
  <c r="X2762" i="2"/>
  <c r="Y2762" i="2"/>
  <c r="V2715" i="2"/>
  <c r="W2715" i="2"/>
  <c r="X2715" i="2"/>
  <c r="Y2715" i="2" s="1"/>
  <c r="Y2327" i="2"/>
  <c r="Z2327" i="2"/>
  <c r="Z3114" i="2"/>
  <c r="Z3098" i="2"/>
  <c r="Z3082" i="2"/>
  <c r="X3080" i="2"/>
  <c r="Z3066" i="2"/>
  <c r="X3064" i="2"/>
  <c r="Z3064" i="2" s="1"/>
  <c r="X3057" i="2"/>
  <c r="Y3057" i="2" s="1"/>
  <c r="Z3054" i="2"/>
  <c r="Z3039" i="2"/>
  <c r="W3011" i="2"/>
  <c r="X3011" i="2" s="1"/>
  <c r="Y3011" i="2" s="1"/>
  <c r="W3000" i="2"/>
  <c r="X3000" i="2" s="1"/>
  <c r="Y3000" i="2" s="1"/>
  <c r="X2997" i="2"/>
  <c r="W2992" i="2"/>
  <c r="V2989" i="2"/>
  <c r="W2989" i="2"/>
  <c r="X2989" i="2"/>
  <c r="Y2989" i="2"/>
  <c r="X2986" i="2"/>
  <c r="Z2983" i="2"/>
  <c r="W2977" i="2"/>
  <c r="Z2977" i="2" s="1"/>
  <c r="X2977" i="2"/>
  <c r="Z2963" i="2"/>
  <c r="W2959" i="2"/>
  <c r="V2949" i="2"/>
  <c r="W2949" i="2"/>
  <c r="X2949" i="2" s="1"/>
  <c r="Y2949" i="2" s="1"/>
  <c r="Y2945" i="2"/>
  <c r="Z2920" i="2"/>
  <c r="V2901" i="2"/>
  <c r="W2901" i="2"/>
  <c r="W2894" i="2"/>
  <c r="X2894" i="2" s="1"/>
  <c r="Y2894" i="2" s="1"/>
  <c r="X2890" i="2"/>
  <c r="Y2890" i="2"/>
  <c r="Y2846" i="2"/>
  <c r="V2821" i="2"/>
  <c r="W2821" i="2"/>
  <c r="W2796" i="2"/>
  <c r="X2796" i="2" s="1"/>
  <c r="Y2796" i="2" s="1"/>
  <c r="Y2781" i="2"/>
  <c r="V2781" i="2"/>
  <c r="W2781" i="2"/>
  <c r="Z2781" i="2" s="1"/>
  <c r="X2742" i="2"/>
  <c r="Y2742" i="2" s="1"/>
  <c r="X2622" i="2"/>
  <c r="Y2622" i="2" s="1"/>
  <c r="W2986" i="2"/>
  <c r="Z2986" i="2" s="1"/>
  <c r="V2980" i="2"/>
  <c r="V2973" i="2"/>
  <c r="W2973" i="2"/>
  <c r="X2973" i="2" s="1"/>
  <c r="Y2973" i="2" s="1"/>
  <c r="X2970" i="2"/>
  <c r="Y2970" i="2"/>
  <c r="X2959" i="2"/>
  <c r="V2941" i="2"/>
  <c r="W2941" i="2"/>
  <c r="X2941" i="2" s="1"/>
  <c r="Y2941" i="2" s="1"/>
  <c r="X2930" i="2"/>
  <c r="Y2930" i="2" s="1"/>
  <c r="Z2912" i="2"/>
  <c r="Z2832" i="2"/>
  <c r="W2814" i="2"/>
  <c r="X2814" i="2" s="1"/>
  <c r="Y2814" i="2" s="1"/>
  <c r="V2796" i="2"/>
  <c r="V2789" i="2"/>
  <c r="W2789" i="2"/>
  <c r="Z2754" i="2"/>
  <c r="W2754" i="2"/>
  <c r="X2754" i="2" s="1"/>
  <c r="Y2754" i="2" s="1"/>
  <c r="X2750" i="2"/>
  <c r="Y2750" i="2" s="1"/>
  <c r="Z2745" i="2"/>
  <c r="W2736" i="2"/>
  <c r="X2736" i="2" s="1"/>
  <c r="Y2736" i="2" s="1"/>
  <c r="V2736" i="2"/>
  <c r="V2706" i="2"/>
  <c r="V2686" i="2"/>
  <c r="W2686" i="2"/>
  <c r="V2671" i="2"/>
  <c r="W2671" i="2"/>
  <c r="X2671" i="2" s="1"/>
  <c r="Y2671" i="2" s="1"/>
  <c r="W2945" i="2"/>
  <c r="X2945" i="2"/>
  <c r="V2893" i="2"/>
  <c r="W2893" i="2"/>
  <c r="X2893" i="2" s="1"/>
  <c r="Y2893" i="2" s="1"/>
  <c r="V2853" i="2"/>
  <c r="W2853" i="2"/>
  <c r="X2853" i="2" s="1"/>
  <c r="Y2853" i="2" s="1"/>
  <c r="W2846" i="2"/>
  <c r="Z2846" i="2" s="1"/>
  <c r="X2846" i="2"/>
  <c r="V2792" i="2"/>
  <c r="W2792" i="2"/>
  <c r="X2792" i="2" s="1"/>
  <c r="Y2792" i="2" s="1"/>
  <c r="V2766" i="2"/>
  <c r="W2766" i="2"/>
  <c r="X2766" i="2" s="1"/>
  <c r="Y2766" i="2" s="1"/>
  <c r="X2706" i="2"/>
  <c r="Z2706" i="2" s="1"/>
  <c r="W2690" i="2"/>
  <c r="X2690" i="2" s="1"/>
  <c r="Z2690" i="2"/>
  <c r="W3046" i="2"/>
  <c r="Z3046" i="2" s="1"/>
  <c r="X3046" i="2"/>
  <c r="Y3046" i="2"/>
  <c r="V3005" i="2"/>
  <c r="W3005" i="2"/>
  <c r="Z3005" i="2" s="1"/>
  <c r="X3005" i="2"/>
  <c r="Y3005" i="2"/>
  <c r="V2952" i="2"/>
  <c r="W2952" i="2"/>
  <c r="V2948" i="2"/>
  <c r="W2948" i="2"/>
  <c r="X2948" i="2" s="1"/>
  <c r="Y2948" i="2" s="1"/>
  <c r="Z2948" i="2"/>
  <c r="Z2945" i="2"/>
  <c r="W2926" i="2"/>
  <c r="X2926" i="2"/>
  <c r="V2904" i="2"/>
  <c r="W2904" i="2"/>
  <c r="X2904" i="2" s="1"/>
  <c r="Y2904" i="2" s="1"/>
  <c r="W2897" i="2"/>
  <c r="X2897" i="2"/>
  <c r="W2878" i="2"/>
  <c r="X2878" i="2"/>
  <c r="X2874" i="2"/>
  <c r="Y2874" i="2" s="1"/>
  <c r="V2824" i="2"/>
  <c r="W2824" i="2"/>
  <c r="X2824" i="2" s="1"/>
  <c r="Y2824" i="2" s="1"/>
  <c r="V2813" i="2"/>
  <c r="W2813" i="2"/>
  <c r="X2813" i="2"/>
  <c r="Y2813" i="2" s="1"/>
  <c r="X2810" i="2"/>
  <c r="Y2810" i="2"/>
  <c r="W2784" i="2"/>
  <c r="X2784" i="2"/>
  <c r="Y2784" i="2" s="1"/>
  <c r="X2745" i="2"/>
  <c r="Y2745" i="2" s="1"/>
  <c r="W2741" i="2"/>
  <c r="X2741" i="2" s="1"/>
  <c r="X2554" i="2"/>
  <c r="W3139" i="2"/>
  <c r="X3139" i="2" s="1"/>
  <c r="Y3139" i="2" s="1"/>
  <c r="W3123" i="2"/>
  <c r="X3123" i="2" s="1"/>
  <c r="Y3123" i="2" s="1"/>
  <c r="W3107" i="2"/>
  <c r="X3107" i="2" s="1"/>
  <c r="Y3107" i="2" s="1"/>
  <c r="W3091" i="2"/>
  <c r="X3091" i="2" s="1"/>
  <c r="Y3091" i="2" s="1"/>
  <c r="W3075" i="2"/>
  <c r="X3075" i="2" s="1"/>
  <c r="Y3075" i="2" s="1"/>
  <c r="W3059" i="2"/>
  <c r="Z3059" i="2" s="1"/>
  <c r="W3038" i="2"/>
  <c r="V3016" i="2"/>
  <c r="X3016" i="2" s="1"/>
  <c r="W3013" i="2"/>
  <c r="X3013" i="2" s="1"/>
  <c r="Y3013" i="2" s="1"/>
  <c r="W3002" i="2"/>
  <c r="X3002" i="2" s="1"/>
  <c r="Y3002" i="2" s="1"/>
  <c r="W2991" i="2"/>
  <c r="W2979" i="2"/>
  <c r="X2979" i="2" s="1"/>
  <c r="V2933" i="2"/>
  <c r="W2933" i="2"/>
  <c r="Z2933" i="2" s="1"/>
  <c r="Y2929" i="2"/>
  <c r="W2911" i="2"/>
  <c r="X2911" i="2" s="1"/>
  <c r="Y2911" i="2" s="1"/>
  <c r="Z2904" i="2"/>
  <c r="Z2897" i="2"/>
  <c r="V2849" i="2"/>
  <c r="V2845" i="2"/>
  <c r="W2845" i="2"/>
  <c r="X2845" i="2"/>
  <c r="Y2845" i="2"/>
  <c r="W2817" i="2"/>
  <c r="X2817" i="2"/>
  <c r="Y2817" i="2" s="1"/>
  <c r="X2769" i="2"/>
  <c r="Y2769" i="2" s="1"/>
  <c r="W2765" i="2"/>
  <c r="X2765" i="2" s="1"/>
  <c r="Y2765" i="2" s="1"/>
  <c r="X2705" i="2"/>
  <c r="Y2705" i="2" s="1"/>
  <c r="W2570" i="2"/>
  <c r="X2570" i="2" s="1"/>
  <c r="Y2570" i="2" s="1"/>
  <c r="V2570" i="2"/>
  <c r="Z2454" i="2"/>
  <c r="Y2333" i="2"/>
  <c r="Z2333" i="2"/>
  <c r="Y3262" i="2"/>
  <c r="Y3246" i="2"/>
  <c r="Y3230" i="2"/>
  <c r="Y3214" i="2"/>
  <c r="Y3198" i="2"/>
  <c r="Y3182" i="2"/>
  <c r="Y3166" i="2"/>
  <c r="Y3134" i="2"/>
  <c r="Y3102" i="2"/>
  <c r="Y3070" i="2"/>
  <c r="Y3029" i="2"/>
  <c r="V3021" i="2"/>
  <c r="W3021" i="2"/>
  <c r="Z3021" i="2" s="1"/>
  <c r="X3021" i="2"/>
  <c r="Y3021" i="2"/>
  <c r="Y3018" i="2"/>
  <c r="Y3016" i="2"/>
  <c r="Y2999" i="2"/>
  <c r="W2972" i="2"/>
  <c r="X2972" i="2" s="1"/>
  <c r="Y2972" i="2" s="1"/>
  <c r="Z2951" i="2"/>
  <c r="V2925" i="2"/>
  <c r="W2925" i="2"/>
  <c r="X2925" i="2"/>
  <c r="Y2925" i="2"/>
  <c r="X2922" i="2"/>
  <c r="Y2922" i="2"/>
  <c r="V2877" i="2"/>
  <c r="W2877" i="2"/>
  <c r="X2877" i="2" s="1"/>
  <c r="Y2877" i="2" s="1"/>
  <c r="Z2863" i="2"/>
  <c r="V2856" i="2"/>
  <c r="W2856" i="2"/>
  <c r="X2856" i="2" s="1"/>
  <c r="Y2856" i="2" s="1"/>
  <c r="W2849" i="2"/>
  <c r="X2849" i="2"/>
  <c r="Y2849" i="2" s="1"/>
  <c r="Z2845" i="2"/>
  <c r="X2842" i="2"/>
  <c r="Y2842" i="2" s="1"/>
  <c r="X2831" i="2"/>
  <c r="Y2831" i="2" s="1"/>
  <c r="X2795" i="2"/>
  <c r="Y2795" i="2" s="1"/>
  <c r="Z2761" i="2"/>
  <c r="X2757" i="2"/>
  <c r="V2749" i="2"/>
  <c r="W2749" i="2"/>
  <c r="X2749" i="2"/>
  <c r="Y2749" i="2" s="1"/>
  <c r="V2740" i="2"/>
  <c r="W2647" i="2"/>
  <c r="V2647" i="2"/>
  <c r="X2647" i="2"/>
  <c r="Y2647" i="2" s="1"/>
  <c r="V2638" i="2"/>
  <c r="X2638" i="2" s="1"/>
  <c r="Y2638" i="2" s="1"/>
  <c r="W2638" i="2"/>
  <c r="X2991" i="2"/>
  <c r="Y2991" i="2"/>
  <c r="Y2979" i="2"/>
  <c r="W2958" i="2"/>
  <c r="X2958" i="2" s="1"/>
  <c r="Y2958" i="2" s="1"/>
  <c r="W2929" i="2"/>
  <c r="Z2929" i="2" s="1"/>
  <c r="X2929" i="2"/>
  <c r="Z2831" i="2"/>
  <c r="V2831" i="2"/>
  <c r="Z2799" i="2"/>
  <c r="V2799" i="2"/>
  <c r="X2799" i="2" s="1"/>
  <c r="Y2799" i="2" s="1"/>
  <c r="Z2757" i="2"/>
  <c r="Z2578" i="2"/>
  <c r="Y2578" i="2"/>
  <c r="W3048" i="2"/>
  <c r="X3048" i="2" s="1"/>
  <c r="Y3048" i="2" s="1"/>
  <c r="W3007" i="2"/>
  <c r="X3007" i="2" s="1"/>
  <c r="Y3007" i="2" s="1"/>
  <c r="Z2991" i="2"/>
  <c r="W2954" i="2"/>
  <c r="X2954" i="2" s="1"/>
  <c r="Y2954" i="2" s="1"/>
  <c r="Z2940" i="2"/>
  <c r="V2936" i="2"/>
  <c r="W2936" i="2"/>
  <c r="V2885" i="2"/>
  <c r="W2885" i="2"/>
  <c r="W2881" i="2"/>
  <c r="X2881" i="2" s="1"/>
  <c r="Y2881" i="2" s="1"/>
  <c r="Y2862" i="2"/>
  <c r="W2826" i="2"/>
  <c r="X2826" i="2" s="1"/>
  <c r="Y2826" i="2" s="1"/>
  <c r="W2812" i="2"/>
  <c r="X2812" i="2" s="1"/>
  <c r="Y2812" i="2" s="1"/>
  <c r="W2794" i="2"/>
  <c r="X2794" i="2" s="1"/>
  <c r="Y2794" i="2" s="1"/>
  <c r="V2361" i="2"/>
  <c r="W2361" i="2"/>
  <c r="X2361" i="2"/>
  <c r="Y2361" i="2"/>
  <c r="V2975" i="2"/>
  <c r="X2975" i="2" s="1"/>
  <c r="V2959" i="2"/>
  <c r="V2943" i="2"/>
  <c r="V2927" i="2"/>
  <c r="V2911" i="2"/>
  <c r="V2895" i="2"/>
  <c r="V2879" i="2"/>
  <c r="V2727" i="2"/>
  <c r="X2717" i="2"/>
  <c r="Y2717" i="2" s="1"/>
  <c r="V2710" i="2"/>
  <c r="Y2710" i="2"/>
  <c r="W2700" i="2"/>
  <c r="V2700" i="2"/>
  <c r="V2679" i="2"/>
  <c r="Y2654" i="2"/>
  <c r="V2643" i="2"/>
  <c r="W2643" i="2"/>
  <c r="X2643" i="2" s="1"/>
  <c r="Y2643" i="2" s="1"/>
  <c r="W2620" i="2"/>
  <c r="Y2620" i="2"/>
  <c r="V2620" i="2"/>
  <c r="Z2616" i="2"/>
  <c r="V2616" i="2"/>
  <c r="V2611" i="2"/>
  <c r="Y2611" i="2"/>
  <c r="W2592" i="2"/>
  <c r="X2592" i="2" s="1"/>
  <c r="Y2592" i="2" s="1"/>
  <c r="W2581" i="2"/>
  <c r="Y2581" i="2"/>
  <c r="V2581" i="2"/>
  <c r="W2558" i="2"/>
  <c r="X2558" i="2" s="1"/>
  <c r="Y2558" i="2" s="1"/>
  <c r="V2558" i="2"/>
  <c r="W2520" i="2"/>
  <c r="X2520" i="2" s="1"/>
  <c r="Y2520" i="2" s="1"/>
  <c r="V2520" i="2"/>
  <c r="Z2501" i="2"/>
  <c r="V2448" i="2"/>
  <c r="Y2436" i="2"/>
  <c r="Z2436" i="2"/>
  <c r="Z2410" i="2"/>
  <c r="W2410" i="2"/>
  <c r="V2410" i="2"/>
  <c r="W2779" i="2"/>
  <c r="X2779" i="2" s="1"/>
  <c r="Y2779" i="2" s="1"/>
  <c r="V2754" i="2"/>
  <c r="W2693" i="2"/>
  <c r="X2693" i="2" s="1"/>
  <c r="Y2693" i="2" s="1"/>
  <c r="V2689" i="2"/>
  <c r="W2689" i="2"/>
  <c r="X2689" i="2"/>
  <c r="Y2689" i="2"/>
  <c r="Z2643" i="2"/>
  <c r="Z2620" i="2"/>
  <c r="Z2611" i="2"/>
  <c r="V2607" i="2"/>
  <c r="W2607" i="2"/>
  <c r="X2607" i="2"/>
  <c r="Y2607" i="2"/>
  <c r="V2604" i="2"/>
  <c r="W2604" i="2"/>
  <c r="X2604" i="2" s="1"/>
  <c r="Y2604" i="2" s="1"/>
  <c r="Z2581" i="2"/>
  <c r="V2486" i="2"/>
  <c r="W2486" i="2"/>
  <c r="X2486" i="2" s="1"/>
  <c r="Y2486" i="2" s="1"/>
  <c r="Z2486" i="2"/>
  <c r="X2482" i="2"/>
  <c r="Y2482" i="2" s="1"/>
  <c r="V2425" i="2"/>
  <c r="W2425" i="2"/>
  <c r="X2425" i="2"/>
  <c r="Y2425" i="2"/>
  <c r="Y2378" i="2"/>
  <c r="V2654" i="2"/>
  <c r="W2654" i="2"/>
  <c r="Z2654" i="2" s="1"/>
  <c r="V2615" i="2"/>
  <c r="W2615" i="2"/>
  <c r="X2615" i="2" s="1"/>
  <c r="Y2615" i="2" s="1"/>
  <c r="Z2607" i="2"/>
  <c r="V2591" i="2"/>
  <c r="W2591" i="2"/>
  <c r="X2591" i="2"/>
  <c r="Y2591" i="2"/>
  <c r="W2577" i="2"/>
  <c r="X2577" i="2" s="1"/>
  <c r="Y2577" i="2" s="1"/>
  <c r="V2550" i="2"/>
  <c r="V2513" i="2"/>
  <c r="X2513" i="2" s="1"/>
  <c r="Z2506" i="2"/>
  <c r="V2506" i="2"/>
  <c r="X2506" i="2" s="1"/>
  <c r="V2409" i="2"/>
  <c r="X2409" i="2" s="1"/>
  <c r="Y2409" i="2" s="1"/>
  <c r="W2409" i="2"/>
  <c r="X2265" i="2"/>
  <c r="Y2265" i="2" s="1"/>
  <c r="W2243" i="2"/>
  <c r="X2243" i="2" s="1"/>
  <c r="Y2243" i="2" s="1"/>
  <c r="V2770" i="2"/>
  <c r="X2770" i="2" s="1"/>
  <c r="Y2770" i="2" s="1"/>
  <c r="V2759" i="2"/>
  <c r="X2759" i="2" s="1"/>
  <c r="X2729" i="2"/>
  <c r="Y2729" i="2" s="1"/>
  <c r="V2688" i="2"/>
  <c r="X2688" i="2" s="1"/>
  <c r="Y2688" i="2" s="1"/>
  <c r="Z2678" i="2"/>
  <c r="V2666" i="2"/>
  <c r="X2666" i="2" s="1"/>
  <c r="Y2666" i="2" s="1"/>
  <c r="W2661" i="2"/>
  <c r="Y2634" i="2"/>
  <c r="V2634" i="2"/>
  <c r="W2634" i="2"/>
  <c r="Z2634" i="2" s="1"/>
  <c r="X2634" i="2"/>
  <c r="Z2627" i="2"/>
  <c r="V2627" i="2"/>
  <c r="X2627" i="2" s="1"/>
  <c r="Y2627" i="2" s="1"/>
  <c r="V2614" i="2"/>
  <c r="W2614" i="2"/>
  <c r="Z2614" i="2"/>
  <c r="Z2572" i="2"/>
  <c r="V2549" i="2"/>
  <c r="X2549" i="2" s="1"/>
  <c r="Y2549" i="2"/>
  <c r="V2531" i="2"/>
  <c r="W2531" i="2"/>
  <c r="X2531" i="2" s="1"/>
  <c r="Y2531" i="2" s="1"/>
  <c r="Y2490" i="2"/>
  <c r="Z2474" i="2"/>
  <c r="V2474" i="2"/>
  <c r="W2474" i="2"/>
  <c r="X2474" i="2" s="1"/>
  <c r="Y2474" i="2" s="1"/>
  <c r="X2461" i="2"/>
  <c r="Y2461" i="2" s="1"/>
  <c r="Z2461" i="2"/>
  <c r="V2458" i="2"/>
  <c r="X2458" i="2" s="1"/>
  <c r="Y2458" i="2" s="1"/>
  <c r="Y2451" i="2"/>
  <c r="Z2408" i="2"/>
  <c r="V2408" i="2"/>
  <c r="W2392" i="2"/>
  <c r="V2392" i="2"/>
  <c r="X2392" i="2" s="1"/>
  <c r="Y2392" i="2" s="1"/>
  <c r="W2778" i="2"/>
  <c r="Z2773" i="2"/>
  <c r="V2753" i="2"/>
  <c r="W2753" i="2"/>
  <c r="Z2753" i="2" s="1"/>
  <c r="W2732" i="2"/>
  <c r="X2732" i="2" s="1"/>
  <c r="Y2732" i="2" s="1"/>
  <c r="V2732" i="2"/>
  <c r="V2722" i="2"/>
  <c r="X2722" i="2" s="1"/>
  <c r="W2712" i="2"/>
  <c r="X2712" i="2" s="1"/>
  <c r="Y2712" i="2" s="1"/>
  <c r="V2705" i="2"/>
  <c r="W2705" i="2"/>
  <c r="X2702" i="2"/>
  <c r="Y2702" i="2" s="1"/>
  <c r="W2692" i="2"/>
  <c r="X2692" i="2"/>
  <c r="Y2692" i="2" s="1"/>
  <c r="X2681" i="2"/>
  <c r="Y2681" i="2" s="1"/>
  <c r="V2661" i="2"/>
  <c r="X2661" i="2" s="1"/>
  <c r="Y2661" i="2" s="1"/>
  <c r="V2630" i="2"/>
  <c r="W2630" i="2"/>
  <c r="X2630" i="2" s="1"/>
  <c r="Y2630" i="2" s="1"/>
  <c r="X2561" i="2"/>
  <c r="Y2561" i="2"/>
  <c r="W2561" i="2"/>
  <c r="X2526" i="2"/>
  <c r="Y2526" i="2" s="1"/>
  <c r="V2511" i="2"/>
  <c r="W2511" i="2"/>
  <c r="X2511" i="2"/>
  <c r="Y2511" i="2"/>
  <c r="V2504" i="2"/>
  <c r="Z2490" i="2"/>
  <c r="V2490" i="2"/>
  <c r="X2490" i="2" s="1"/>
  <c r="W2360" i="2"/>
  <c r="X2360" i="2"/>
  <c r="Y2360" i="2"/>
  <c r="V2360" i="2"/>
  <c r="X2341" i="2"/>
  <c r="Y2341" i="2" s="1"/>
  <c r="Z2341" i="2"/>
  <c r="V2626" i="2"/>
  <c r="W2626" i="2"/>
  <c r="Z2626" i="2" s="1"/>
  <c r="X2626" i="2"/>
  <c r="Y2626" i="2"/>
  <c r="V2575" i="2"/>
  <c r="W2575" i="2"/>
  <c r="X2575" i="2"/>
  <c r="Y2575" i="2"/>
  <c r="V2451" i="2"/>
  <c r="X2451" i="2"/>
  <c r="Y2144" i="2"/>
  <c r="Z2144" i="2"/>
  <c r="X2113" i="2"/>
  <c r="Y2113" i="2"/>
  <c r="V2113" i="2"/>
  <c r="W2113" i="2"/>
  <c r="Z2113" i="2" s="1"/>
  <c r="X2677" i="2"/>
  <c r="Z2677" i="2" s="1"/>
  <c r="W2677" i="2"/>
  <c r="V2613" i="2"/>
  <c r="W2613" i="2"/>
  <c r="X2613" i="2" s="1"/>
  <c r="Y2613" i="2" s="1"/>
  <c r="V2598" i="2"/>
  <c r="Z2598" i="2"/>
  <c r="W2515" i="2"/>
  <c r="X2515" i="2" s="1"/>
  <c r="Z2503" i="2"/>
  <c r="Y2503" i="2"/>
  <c r="V2415" i="2"/>
  <c r="W2415" i="2"/>
  <c r="X2415" i="2"/>
  <c r="Y2415" i="2"/>
  <c r="V2399" i="2"/>
  <c r="W2399" i="2"/>
  <c r="X2399" i="2"/>
  <c r="Z2399" i="2" s="1"/>
  <c r="Y2399" i="2"/>
  <c r="Z2375" i="2"/>
  <c r="Y2375" i="2"/>
  <c r="V2371" i="2"/>
  <c r="X2371" i="2"/>
  <c r="W2371" i="2"/>
  <c r="V2367" i="2"/>
  <c r="W2367" i="2"/>
  <c r="X2367" i="2"/>
  <c r="Y2367" i="2" s="1"/>
  <c r="Y2316" i="2"/>
  <c r="V2775" i="2"/>
  <c r="X2775" i="2" s="1"/>
  <c r="Y2775" i="2" s="1"/>
  <c r="Y2764" i="2"/>
  <c r="V2744" i="2"/>
  <c r="X2744" i="2" s="1"/>
  <c r="Y2744" i="2" s="1"/>
  <c r="Z2725" i="2"/>
  <c r="X2718" i="2"/>
  <c r="Y2718" i="2" s="1"/>
  <c r="W2708" i="2"/>
  <c r="Z2708" i="2" s="1"/>
  <c r="X2708" i="2"/>
  <c r="V2695" i="2"/>
  <c r="X2695" i="2" s="1"/>
  <c r="Y2695" i="2" s="1"/>
  <c r="V2652" i="2"/>
  <c r="X2652" i="2" s="1"/>
  <c r="Y2652" i="2"/>
  <c r="V2618" i="2"/>
  <c r="W2618" i="2"/>
  <c r="X2618" i="2" s="1"/>
  <c r="Y2618" i="2" s="1"/>
  <c r="Z2613" i="2"/>
  <c r="Y2602" i="2"/>
  <c r="W2602" i="2"/>
  <c r="Z2602" i="2" s="1"/>
  <c r="X2602" i="2"/>
  <c r="X2586" i="2"/>
  <c r="Y2586" i="2" s="1"/>
  <c r="W2586" i="2"/>
  <c r="V2579" i="2"/>
  <c r="W2579" i="2"/>
  <c r="X2579" i="2"/>
  <c r="Y2579" i="2"/>
  <c r="Z2533" i="2"/>
  <c r="V2495" i="2"/>
  <c r="W2495" i="2"/>
  <c r="X2495" i="2"/>
  <c r="Y2495" i="2"/>
  <c r="Z2415" i="2"/>
  <c r="Z2371" i="2"/>
  <c r="V2769" i="2"/>
  <c r="W2769" i="2"/>
  <c r="V2731" i="2"/>
  <c r="W2731" i="2"/>
  <c r="X2731" i="2" s="1"/>
  <c r="Y2731" i="2" s="1"/>
  <c r="V2721" i="2"/>
  <c r="W2721" i="2"/>
  <c r="X2721" i="2" s="1"/>
  <c r="Y2721" i="2" s="1"/>
  <c r="W2684" i="2"/>
  <c r="X2684" i="2" s="1"/>
  <c r="Y2684" i="2" s="1"/>
  <c r="V2684" i="2"/>
  <c r="W2625" i="2"/>
  <c r="X2625" i="2" s="1"/>
  <c r="Y2625" i="2" s="1"/>
  <c r="X2567" i="2"/>
  <c r="W2567" i="2"/>
  <c r="Z2567" i="2" s="1"/>
  <c r="V2560" i="2"/>
  <c r="W2560" i="2"/>
  <c r="X2560" i="2"/>
  <c r="Y2560" i="2" s="1"/>
  <c r="V2544" i="2"/>
  <c r="X2544" i="2"/>
  <c r="Y2544" i="2" s="1"/>
  <c r="W2544" i="2"/>
  <c r="Z2544" i="2" s="1"/>
  <c r="W2537" i="2"/>
  <c r="V2537" i="2"/>
  <c r="X2537" i="2" s="1"/>
  <c r="Y2537" i="2" s="1"/>
  <c r="V2518" i="2"/>
  <c r="W2518" i="2"/>
  <c r="X2518" i="2" s="1"/>
  <c r="Y2518" i="2" s="1"/>
  <c r="Z2518" i="2"/>
  <c r="W2488" i="2"/>
  <c r="Z2488" i="2" s="1"/>
  <c r="X2488" i="2"/>
  <c r="Y2488" i="2"/>
  <c r="X3028" i="2"/>
  <c r="Y3028" i="2" s="1"/>
  <c r="X3012" i="2"/>
  <c r="Z3012" i="2" s="1"/>
  <c r="W3003" i="2"/>
  <c r="W2939" i="2"/>
  <c r="X2939" i="2" s="1"/>
  <c r="Y2939" i="2" s="1"/>
  <c r="X2932" i="2"/>
  <c r="W2827" i="2"/>
  <c r="X2820" i="2"/>
  <c r="X2804" i="2"/>
  <c r="X2772" i="2"/>
  <c r="Z2760" i="2"/>
  <c r="V2711" i="2"/>
  <c r="Y2711" i="2"/>
  <c r="W2664" i="2"/>
  <c r="X2664" i="2" s="1"/>
  <c r="Y2664" i="2" s="1"/>
  <c r="V2664" i="2"/>
  <c r="V2597" i="2"/>
  <c r="X2597" i="2" s="1"/>
  <c r="Y2982" i="2"/>
  <c r="W2980" i="2"/>
  <c r="X2980" i="2" s="1"/>
  <c r="Y2980" i="2" s="1"/>
  <c r="Y2950" i="2"/>
  <c r="Y2934" i="2"/>
  <c r="Y2918" i="2"/>
  <c r="Y2902" i="2"/>
  <c r="Y2886" i="2"/>
  <c r="W2852" i="2"/>
  <c r="X2852" i="2" s="1"/>
  <c r="Y2852" i="2" s="1"/>
  <c r="Y2838" i="2"/>
  <c r="W2836" i="2"/>
  <c r="X2836" i="2" s="1"/>
  <c r="Y2836" i="2" s="1"/>
  <c r="W2820" i="2"/>
  <c r="Z2820" i="2" s="1"/>
  <c r="Y2806" i="2"/>
  <c r="W2804" i="2"/>
  <c r="Z2804" i="2" s="1"/>
  <c r="Y2790" i="2"/>
  <c r="W2788" i="2"/>
  <c r="Z2788" i="2" s="1"/>
  <c r="Y2780" i="2"/>
  <c r="X2763" i="2"/>
  <c r="Y2763" i="2" s="1"/>
  <c r="X2755" i="2"/>
  <c r="Z2755" i="2" s="1"/>
  <c r="Y2755" i="2"/>
  <c r="W2740" i="2"/>
  <c r="V2737" i="2"/>
  <c r="W2737" i="2"/>
  <c r="Z2711" i="2"/>
  <c r="Y2683" i="2"/>
  <c r="X2672" i="2"/>
  <c r="Y2672" i="2" s="1"/>
  <c r="W2672" i="2"/>
  <c r="V2668" i="2"/>
  <c r="W2668" i="2"/>
  <c r="X2668" i="2" s="1"/>
  <c r="Y2668" i="2" s="1"/>
  <c r="V2656" i="2"/>
  <c r="W2656" i="2"/>
  <c r="X2656" i="2"/>
  <c r="Y2656" i="2"/>
  <c r="W2574" i="2"/>
  <c r="X2574" i="2" s="1"/>
  <c r="Y2574" i="2" s="1"/>
  <c r="W2547" i="2"/>
  <c r="V2540" i="2"/>
  <c r="W2540" i="2"/>
  <c r="X2540" i="2" s="1"/>
  <c r="Y2540" i="2" s="1"/>
  <c r="X2529" i="2"/>
  <c r="Z2529" i="2" s="1"/>
  <c r="Y2529" i="2"/>
  <c r="W2529" i="2"/>
  <c r="V2529" i="2"/>
  <c r="Y2522" i="2"/>
  <c r="V2522" i="2"/>
  <c r="W2522" i="2"/>
  <c r="X2522" i="2" s="1"/>
  <c r="W2456" i="2"/>
  <c r="X2456" i="2"/>
  <c r="Y2456" i="2"/>
  <c r="V2441" i="2"/>
  <c r="W2441" i="2"/>
  <c r="Z2441" i="2" s="1"/>
  <c r="X2441" i="2"/>
  <c r="Y2441" i="2"/>
  <c r="V2433" i="2"/>
  <c r="W2433" i="2"/>
  <c r="X2433" i="2" s="1"/>
  <c r="Y2433" i="2" s="1"/>
  <c r="V2406" i="2"/>
  <c r="W2406" i="2"/>
  <c r="X2406" i="2" s="1"/>
  <c r="Y2406" i="2" s="1"/>
  <c r="Z2406" i="2"/>
  <c r="X2982" i="2"/>
  <c r="Z2982" i="2" s="1"/>
  <c r="X2966" i="2"/>
  <c r="Y2966" i="2" s="1"/>
  <c r="Y2959" i="2"/>
  <c r="X2950" i="2"/>
  <c r="Z2950" i="2" s="1"/>
  <c r="Y2943" i="2"/>
  <c r="X2934" i="2"/>
  <c r="Y2927" i="2"/>
  <c r="X2918" i="2"/>
  <c r="X2902" i="2"/>
  <c r="Z2902" i="2" s="1"/>
  <c r="X2886" i="2"/>
  <c r="Z2886" i="2" s="1"/>
  <c r="Y2879" i="2"/>
  <c r="X2870" i="2"/>
  <c r="Y2870" i="2" s="1"/>
  <c r="Y2863" i="2"/>
  <c r="X2854" i="2"/>
  <c r="Y2854" i="2" s="1"/>
  <c r="Y2847" i="2"/>
  <c r="X2838" i="2"/>
  <c r="Z2838" i="2" s="1"/>
  <c r="X2822" i="2"/>
  <c r="Y2822" i="2" s="1"/>
  <c r="X2806" i="2"/>
  <c r="Z2806" i="2" s="1"/>
  <c r="X2790" i="2"/>
  <c r="Z2790" i="2" s="1"/>
  <c r="V2785" i="2"/>
  <c r="W2785" i="2"/>
  <c r="Z2785" i="2" s="1"/>
  <c r="Y2757" i="2"/>
  <c r="V2743" i="2"/>
  <c r="Y2743" i="2"/>
  <c r="W2724" i="2"/>
  <c r="X2724" i="2"/>
  <c r="Y2724" i="2" s="1"/>
  <c r="Z2717" i="2"/>
  <c r="V2707" i="2"/>
  <c r="X2701" i="2"/>
  <c r="Z2701" i="2" s="1"/>
  <c r="V2680" i="2"/>
  <c r="W2680" i="2"/>
  <c r="X2680" i="2" s="1"/>
  <c r="Y2680" i="2" s="1"/>
  <c r="W2676" i="2"/>
  <c r="X2676" i="2" s="1"/>
  <c r="Y2676" i="2" s="1"/>
  <c r="X2640" i="2"/>
  <c r="X2636" i="2"/>
  <c r="W2636" i="2"/>
  <c r="W2632" i="2"/>
  <c r="V2632" i="2"/>
  <c r="X2632" i="2" s="1"/>
  <c r="Y2632" i="2" s="1"/>
  <c r="V2617" i="2"/>
  <c r="X2617" i="2" s="1"/>
  <c r="Y2617" i="2" s="1"/>
  <c r="X2608" i="2"/>
  <c r="V2563" i="2"/>
  <c r="X2563" i="2" s="1"/>
  <c r="Y2563" i="2" s="1"/>
  <c r="W2563" i="2"/>
  <c r="Z2563" i="2" s="1"/>
  <c r="X2551" i="2"/>
  <c r="Y2551" i="2" s="1"/>
  <c r="V2547" i="2"/>
  <c r="V2463" i="2"/>
  <c r="W2463" i="2"/>
  <c r="X2463" i="2"/>
  <c r="Y2463" i="2" s="1"/>
  <c r="W2771" i="2"/>
  <c r="X2771" i="2" s="1"/>
  <c r="X2768" i="2"/>
  <c r="Y2768" i="2" s="1"/>
  <c r="W2763" i="2"/>
  <c r="Z2763" i="2" s="1"/>
  <c r="W2760" i="2"/>
  <c r="X2760" i="2" s="1"/>
  <c r="Y2760" i="2" s="1"/>
  <c r="Z2743" i="2"/>
  <c r="X2740" i="2"/>
  <c r="Y2740" i="2" s="1"/>
  <c r="X2727" i="2"/>
  <c r="Y2727" i="2" s="1"/>
  <c r="X2710" i="2"/>
  <c r="Z2694" i="2"/>
  <c r="V2690" i="2"/>
  <c r="V2683" i="2"/>
  <c r="W2683" i="2"/>
  <c r="Z2683" i="2" s="1"/>
  <c r="X2679" i="2"/>
  <c r="Y2679" i="2" s="1"/>
  <c r="X2663" i="2"/>
  <c r="Y2663" i="2" s="1"/>
  <c r="V2655" i="2"/>
  <c r="X2655" i="2" s="1"/>
  <c r="Y2655" i="2" s="1"/>
  <c r="W2655" i="2"/>
  <c r="Z2636" i="2"/>
  <c r="X2611" i="2"/>
  <c r="Z2604" i="2"/>
  <c r="X2588" i="2"/>
  <c r="Y2588" i="2" s="1"/>
  <c r="W2585" i="2"/>
  <c r="X2585" i="2" s="1"/>
  <c r="Y2585" i="2" s="1"/>
  <c r="V2483" i="2"/>
  <c r="W2483" i="2"/>
  <c r="X2483" i="2" s="1"/>
  <c r="Y2483" i="2" s="1"/>
  <c r="V2449" i="2"/>
  <c r="W2449" i="2"/>
  <c r="X2449" i="2" s="1"/>
  <c r="Y2449" i="2" s="1"/>
  <c r="W2440" i="2"/>
  <c r="V2440" i="2"/>
  <c r="X2440" i="2" s="1"/>
  <c r="Y2440" i="2" s="1"/>
  <c r="X2405" i="2"/>
  <c r="Y2405" i="2" s="1"/>
  <c r="V2374" i="2"/>
  <c r="W2374" i="2"/>
  <c r="X2374" i="2" s="1"/>
  <c r="Y2374" i="2" s="1"/>
  <c r="V2322" i="2"/>
  <c r="W2322" i="2"/>
  <c r="X2322" i="2"/>
  <c r="Y2322" i="2" s="1"/>
  <c r="Y2279" i="2"/>
  <c r="Z2279" i="2"/>
  <c r="V2271" i="2"/>
  <c r="W2271" i="2"/>
  <c r="X2271" i="2"/>
  <c r="Y2271" i="2" s="1"/>
  <c r="Y2516" i="2"/>
  <c r="Z2516" i="2"/>
  <c r="X2507" i="2"/>
  <c r="Y2507" i="2" s="1"/>
  <c r="Z2507" i="2"/>
  <c r="V2473" i="2"/>
  <c r="W2473" i="2"/>
  <c r="X2473" i="2"/>
  <c r="Y2473" i="2" s="1"/>
  <c r="X2386" i="2"/>
  <c r="Y2386" i="2" s="1"/>
  <c r="Z2357" i="2"/>
  <c r="X2354" i="2"/>
  <c r="Y2354" i="2" s="1"/>
  <c r="V2281" i="2"/>
  <c r="X2281" i="2" s="1"/>
  <c r="Y2281" i="2" s="1"/>
  <c r="Z2281" i="2"/>
  <c r="X2224" i="2"/>
  <c r="Y2224" i="2" s="1"/>
  <c r="Z2224" i="2"/>
  <c r="Y2188" i="2"/>
  <c r="X2188" i="2"/>
  <c r="Z2188" i="2" s="1"/>
  <c r="Z2179" i="2"/>
  <c r="V2179" i="2"/>
  <c r="W2179" i="2"/>
  <c r="Z2110" i="2"/>
  <c r="W2110" i="2"/>
  <c r="X2284" i="2"/>
  <c r="Y2284" i="2"/>
  <c r="Z2360" i="2"/>
  <c r="Z2284" i="2"/>
  <c r="V2275" i="2"/>
  <c r="X2275" i="2" s="1"/>
  <c r="Y2275" i="2" s="1"/>
  <c r="W2275" i="2"/>
  <c r="V2259" i="2"/>
  <c r="W2259" i="2"/>
  <c r="X2259" i="2" s="1"/>
  <c r="Y2259" i="2" s="1"/>
  <c r="V2255" i="2"/>
  <c r="W2255" i="2"/>
  <c r="X2255" i="2"/>
  <c r="Y2255" i="2" s="1"/>
  <c r="W2195" i="2"/>
  <c r="X2195" i="2" s="1"/>
  <c r="Y2195" i="2" s="1"/>
  <c r="V2191" i="2"/>
  <c r="W2191" i="2"/>
  <c r="X2191" i="2"/>
  <c r="Y2191" i="2" s="1"/>
  <c r="W2007" i="2"/>
  <c r="X2007" i="2" s="1"/>
  <c r="Y2007" i="2" s="1"/>
  <c r="V2007" i="2"/>
  <c r="Y2706" i="2"/>
  <c r="Y2690" i="2"/>
  <c r="Y2674" i="2"/>
  <c r="X2641" i="2"/>
  <c r="Z2641" i="2" s="1"/>
  <c r="Y2641" i="2"/>
  <c r="W2600" i="2"/>
  <c r="X2600" i="2"/>
  <c r="Y2600" i="2" s="1"/>
  <c r="W2552" i="2"/>
  <c r="Z2552" i="2" s="1"/>
  <c r="X2552" i="2"/>
  <c r="Y2552" i="2"/>
  <c r="V2543" i="2"/>
  <c r="W2543" i="2"/>
  <c r="X2543" i="2"/>
  <c r="Y2543" i="2" s="1"/>
  <c r="V2496" i="2"/>
  <c r="W2472" i="2"/>
  <c r="X2472" i="2"/>
  <c r="Z2472" i="2" s="1"/>
  <c r="Y2472" i="2"/>
  <c r="X2465" i="2"/>
  <c r="Y2465" i="2"/>
  <c r="V2447" i="2"/>
  <c r="W2447" i="2"/>
  <c r="Z2447" i="2" s="1"/>
  <c r="X2447" i="2"/>
  <c r="Y2447" i="2"/>
  <c r="X2417" i="2"/>
  <c r="Y2417" i="2"/>
  <c r="X2339" i="2"/>
  <c r="Y2339" i="2"/>
  <c r="W2328" i="2"/>
  <c r="X2328" i="2" s="1"/>
  <c r="Y2328" i="2" s="1"/>
  <c r="V2328" i="2"/>
  <c r="V2161" i="2"/>
  <c r="X2161" i="2" s="1"/>
  <c r="Y2161" i="2" s="1"/>
  <c r="X2145" i="2"/>
  <c r="Y2145" i="2"/>
  <c r="V2145" i="2"/>
  <c r="W2145" i="2"/>
  <c r="Y2685" i="2"/>
  <c r="Y2640" i="2"/>
  <c r="Y2629" i="2"/>
  <c r="Y2599" i="2"/>
  <c r="V2566" i="2"/>
  <c r="W2566" i="2"/>
  <c r="Y2542" i="2"/>
  <c r="V2528" i="2"/>
  <c r="W2528" i="2"/>
  <c r="X2528" i="2" s="1"/>
  <c r="Y2528" i="2" s="1"/>
  <c r="V2502" i="2"/>
  <c r="W2502" i="2"/>
  <c r="Z2495" i="2"/>
  <c r="V2489" i="2"/>
  <c r="W2489" i="2"/>
  <c r="X2489" i="2"/>
  <c r="Y2489" i="2"/>
  <c r="V2457" i="2"/>
  <c r="W2457" i="2"/>
  <c r="X2457" i="2" s="1"/>
  <c r="Y2457" i="2" s="1"/>
  <c r="X2385" i="2"/>
  <c r="Y2385" i="2"/>
  <c r="X2353" i="2"/>
  <c r="Y2353" i="2"/>
  <c r="Z2346" i="2"/>
  <c r="V2342" i="2"/>
  <c r="W2342" i="2"/>
  <c r="Z2270" i="2"/>
  <c r="X2254" i="2"/>
  <c r="Y2254" i="2" s="1"/>
  <c r="W2215" i="2"/>
  <c r="V2215" i="2"/>
  <c r="X2215" i="2"/>
  <c r="Y2215" i="2"/>
  <c r="Y2694" i="2"/>
  <c r="Y2678" i="2"/>
  <c r="Y2665" i="2"/>
  <c r="X2657" i="2"/>
  <c r="Y2657" i="2"/>
  <c r="W2616" i="2"/>
  <c r="X2616" i="2"/>
  <c r="Y2616" i="2" s="1"/>
  <c r="Y2590" i="2"/>
  <c r="V2512" i="2"/>
  <c r="Y2506" i="2"/>
  <c r="X2471" i="2"/>
  <c r="Y2471" i="2" s="1"/>
  <c r="Y2419" i="2"/>
  <c r="X2416" i="2"/>
  <c r="W2408" i="2"/>
  <c r="X2408" i="2" s="1"/>
  <c r="Y2408" i="2" s="1"/>
  <c r="Z2385" i="2"/>
  <c r="X2373" i="2"/>
  <c r="Y2373" i="2" s="1"/>
  <c r="V2290" i="2"/>
  <c r="W2290" i="2"/>
  <c r="X2290" i="2" s="1"/>
  <c r="Y2290" i="2"/>
  <c r="Z2278" i="2"/>
  <c r="Z2181" i="2"/>
  <c r="V2181" i="2"/>
  <c r="X2181" i="2" s="1"/>
  <c r="Y2181" i="2" s="1"/>
  <c r="V2169" i="2"/>
  <c r="W2169" i="2"/>
  <c r="X2169" i="2" s="1"/>
  <c r="Y2169" i="2" s="1"/>
  <c r="Z2169" i="2"/>
  <c r="V2345" i="2"/>
  <c r="W2345" i="2"/>
  <c r="X2345" i="2" s="1"/>
  <c r="Y2345" i="2" s="1"/>
  <c r="Z2250" i="2"/>
  <c r="V2250" i="2"/>
  <c r="V2227" i="2"/>
  <c r="X2227" i="2" s="1"/>
  <c r="V2293" i="2"/>
  <c r="W2293" i="2"/>
  <c r="X2293" i="2" s="1"/>
  <c r="Y2293" i="2" s="1"/>
  <c r="W2234" i="2"/>
  <c r="X2234" i="2" s="1"/>
  <c r="Y2234" i="2" s="1"/>
  <c r="V2234" i="2"/>
  <c r="Z2168" i="2"/>
  <c r="V2168" i="2"/>
  <c r="W2648" i="2"/>
  <c r="X2648" i="2" s="1"/>
  <c r="V2559" i="2"/>
  <c r="X2559" i="2" s="1"/>
  <c r="Y2559" i="2" s="1"/>
  <c r="W2559" i="2"/>
  <c r="Y2554" i="2"/>
  <c r="Z2511" i="2"/>
  <c r="V2505" i="2"/>
  <c r="X2505" i="2" s="1"/>
  <c r="Y2505" i="2" s="1"/>
  <c r="W2505" i="2"/>
  <c r="X2498" i="2"/>
  <c r="Y2498" i="2" s="1"/>
  <c r="X2481" i="2"/>
  <c r="Y2481" i="2" s="1"/>
  <c r="W2467" i="2"/>
  <c r="X2411" i="2"/>
  <c r="Y2411" i="2" s="1"/>
  <c r="X2401" i="2"/>
  <c r="Y2401" i="2"/>
  <c r="X2384" i="2"/>
  <c r="Y2384" i="2" s="1"/>
  <c r="Y2372" i="2"/>
  <c r="Z2372" i="2"/>
  <c r="X2352" i="2"/>
  <c r="Y2352" i="2" s="1"/>
  <c r="V2300" i="2"/>
  <c r="Y2218" i="2"/>
  <c r="W2218" i="2"/>
  <c r="V2218" i="2"/>
  <c r="X2218" i="2"/>
  <c r="V2214" i="2"/>
  <c r="W2214" i="2"/>
  <c r="Z2214" i="2"/>
  <c r="X2673" i="2"/>
  <c r="Y2673" i="2" s="1"/>
  <c r="X2593" i="2"/>
  <c r="Z2593" i="2" s="1"/>
  <c r="Y2593" i="2"/>
  <c r="W2568" i="2"/>
  <c r="X2568" i="2" s="1"/>
  <c r="Y2568" i="2" s="1"/>
  <c r="Z2554" i="2"/>
  <c r="X2545" i="2"/>
  <c r="Y2545" i="2" s="1"/>
  <c r="W2536" i="2"/>
  <c r="X2536" i="2"/>
  <c r="Y2536" i="2"/>
  <c r="V2521" i="2"/>
  <c r="W2521" i="2"/>
  <c r="X2521" i="2"/>
  <c r="V2422" i="2"/>
  <c r="W2422" i="2"/>
  <c r="X2422" i="2" s="1"/>
  <c r="Y2422" i="2" s="1"/>
  <c r="V2383" i="2"/>
  <c r="W2383" i="2"/>
  <c r="X2383" i="2" s="1"/>
  <c r="W2376" i="2"/>
  <c r="X2376" i="2"/>
  <c r="Y2376" i="2" s="1"/>
  <c r="V2351" i="2"/>
  <c r="W2351" i="2"/>
  <c r="X2351" i="2"/>
  <c r="Y2351" i="2"/>
  <c r="W2344" i="2"/>
  <c r="X2344" i="2"/>
  <c r="Z2344" i="2" s="1"/>
  <c r="X2300" i="2"/>
  <c r="Y2300" i="2" s="1"/>
  <c r="Z2218" i="2"/>
  <c r="W2121" i="2"/>
  <c r="X2121" i="2" s="1"/>
  <c r="Y2121" i="2" s="1"/>
  <c r="Z2121" i="2"/>
  <c r="X2746" i="2"/>
  <c r="Z2746" i="2" s="1"/>
  <c r="Y2739" i="2"/>
  <c r="X2730" i="2"/>
  <c r="Y2730" i="2" s="1"/>
  <c r="Y2723" i="2"/>
  <c r="X2714" i="2"/>
  <c r="Y2714" i="2" s="1"/>
  <c r="X2698" i="2"/>
  <c r="Y2698" i="2" s="1"/>
  <c r="Y2691" i="2"/>
  <c r="X2682" i="2"/>
  <c r="Y2682" i="2" s="1"/>
  <c r="Y2675" i="2"/>
  <c r="X2642" i="2"/>
  <c r="Y2642" i="2" s="1"/>
  <c r="X2631" i="2"/>
  <c r="Y2631" i="2" s="1"/>
  <c r="V2623" i="2"/>
  <c r="W2623" i="2"/>
  <c r="Z2623" i="2" s="1"/>
  <c r="X2623" i="2"/>
  <c r="Y2623" i="2"/>
  <c r="X2606" i="2"/>
  <c r="Y2606" i="2" s="1"/>
  <c r="Y2595" i="2"/>
  <c r="W2584" i="2"/>
  <c r="X2584" i="2"/>
  <c r="Y2584" i="2"/>
  <c r="Y2576" i="2"/>
  <c r="X2556" i="2"/>
  <c r="Y2556" i="2" s="1"/>
  <c r="Y2547" i="2"/>
  <c r="Z2536" i="2"/>
  <c r="Z2467" i="2"/>
  <c r="Y2426" i="2"/>
  <c r="Z2394" i="2"/>
  <c r="W2387" i="2"/>
  <c r="X2387" i="2" s="1"/>
  <c r="Y2387" i="2" s="1"/>
  <c r="X2369" i="2"/>
  <c r="Y2369" i="2"/>
  <c r="Y2362" i="2"/>
  <c r="W2355" i="2"/>
  <c r="Z2355" i="2" s="1"/>
  <c r="Z2351" i="2"/>
  <c r="Y2204" i="2"/>
  <c r="V2204" i="2"/>
  <c r="W2142" i="2"/>
  <c r="Z2142" i="2"/>
  <c r="X2103" i="2"/>
  <c r="Y2103" i="2" s="1"/>
  <c r="X2739" i="2"/>
  <c r="Z2739" i="2" s="1"/>
  <c r="X2723" i="2"/>
  <c r="Z2723" i="2" s="1"/>
  <c r="X2707" i="2"/>
  <c r="Z2707" i="2" s="1"/>
  <c r="X2691" i="2"/>
  <c r="Z2691" i="2" s="1"/>
  <c r="X2675" i="2"/>
  <c r="X2650" i="2"/>
  <c r="Z2650" i="2" s="1"/>
  <c r="V2639" i="2"/>
  <c r="W2639" i="2"/>
  <c r="X2639" i="2" s="1"/>
  <c r="Y2639" i="2" s="1"/>
  <c r="X2601" i="2"/>
  <c r="Y2601" i="2" s="1"/>
  <c r="W2598" i="2"/>
  <c r="X2598" i="2" s="1"/>
  <c r="Y2598" i="2" s="1"/>
  <c r="X2595" i="2"/>
  <c r="Z2595" i="2" s="1"/>
  <c r="Z2584" i="2"/>
  <c r="X2576" i="2"/>
  <c r="Z2576" i="2" s="1"/>
  <c r="Y2553" i="2"/>
  <c r="W2550" i="2"/>
  <c r="X2550" i="2" s="1"/>
  <c r="Y2550" i="2" s="1"/>
  <c r="X2547" i="2"/>
  <c r="W2504" i="2"/>
  <c r="X2504" i="2" s="1"/>
  <c r="Y2504" i="2" s="1"/>
  <c r="X2487" i="2"/>
  <c r="Y2487" i="2" s="1"/>
  <c r="V2480" i="2"/>
  <c r="X2466" i="2"/>
  <c r="W2442" i="2"/>
  <c r="X2442" i="2" s="1"/>
  <c r="Y2442" i="2" s="1"/>
  <c r="V2431" i="2"/>
  <c r="W2431" i="2"/>
  <c r="Z2426" i="2"/>
  <c r="X2418" i="2"/>
  <c r="Y2418" i="2" s="1"/>
  <c r="W2325" i="2"/>
  <c r="X2325" i="2" s="1"/>
  <c r="Y2325" i="2" s="1"/>
  <c r="V2310" i="2"/>
  <c r="Z2336" i="2"/>
  <c r="V2265" i="2"/>
  <c r="Z2265" i="2"/>
  <c r="V2252" i="2"/>
  <c r="X2252" i="2" s="1"/>
  <c r="V2175" i="2"/>
  <c r="W2175" i="2"/>
  <c r="X2175" i="2" s="1"/>
  <c r="Y2175" i="2" s="1"/>
  <c r="V2650" i="2"/>
  <c r="X2609" i="2"/>
  <c r="Z2609" i="2" s="1"/>
  <c r="Y2609" i="2"/>
  <c r="Z2579" i="2"/>
  <c r="V2553" i="2"/>
  <c r="V2497" i="2"/>
  <c r="X2497" i="2" s="1"/>
  <c r="Y2497" i="2" s="1"/>
  <c r="V2479" i="2"/>
  <c r="W2479" i="2"/>
  <c r="X2479" i="2" s="1"/>
  <c r="Y2479" i="2" s="1"/>
  <c r="X2469" i="2"/>
  <c r="Y2469" i="2" s="1"/>
  <c r="V2368" i="2"/>
  <c r="X2368" i="2" s="1"/>
  <c r="Z2307" i="2"/>
  <c r="W2284" i="2"/>
  <c r="V2268" i="2"/>
  <c r="X2268" i="2" s="1"/>
  <c r="Y2268" i="2" s="1"/>
  <c r="V2188" i="2"/>
  <c r="V2098" i="2"/>
  <c r="X2098" i="2" s="1"/>
  <c r="Y2098" i="2" s="1"/>
  <c r="W2098" i="2"/>
  <c r="V2008" i="2"/>
  <c r="W2008" i="2"/>
  <c r="X2008" i="2" s="1"/>
  <c r="Y2008" i="2" s="1"/>
  <c r="W1982" i="2"/>
  <c r="X1982" i="2" s="1"/>
  <c r="Y1982" i="2" s="1"/>
  <c r="V1982" i="2"/>
  <c r="Z1863" i="2"/>
  <c r="Z2145" i="2"/>
  <c r="V2135" i="2"/>
  <c r="W2135" i="2"/>
  <c r="V2114" i="2"/>
  <c r="W2114" i="2"/>
  <c r="Z2114" i="2" s="1"/>
  <c r="Y2114" i="2"/>
  <c r="X1940" i="2"/>
  <c r="Z1940" i="2"/>
  <c r="W1921" i="2"/>
  <c r="X1921" i="2" s="1"/>
  <c r="Y1921" i="2" s="1"/>
  <c r="W1905" i="2"/>
  <c r="V1905" i="2"/>
  <c r="X1905" i="2" s="1"/>
  <c r="Y1905" i="2" s="1"/>
  <c r="W1895" i="2"/>
  <c r="X1895" i="2" s="1"/>
  <c r="Y1895" i="2" s="1"/>
  <c r="V1895" i="2"/>
  <c r="V1989" i="2"/>
  <c r="W1989" i="2"/>
  <c r="X1989" i="2" s="1"/>
  <c r="Y1989" i="2" s="1"/>
  <c r="V1810" i="2"/>
  <c r="W1810" i="2"/>
  <c r="Z1810" i="2"/>
  <c r="V2239" i="2"/>
  <c r="W2239" i="2"/>
  <c r="X2239" i="2"/>
  <c r="Y2239" i="2" s="1"/>
  <c r="X2211" i="2"/>
  <c r="Y2211" i="2" s="1"/>
  <c r="V2207" i="2"/>
  <c r="W2207" i="2"/>
  <c r="X2207" i="2"/>
  <c r="Y2207" i="2"/>
  <c r="V2178" i="2"/>
  <c r="W2178" i="2"/>
  <c r="W2168" i="2"/>
  <c r="X2168" i="2" s="1"/>
  <c r="Y2168" i="2" s="1"/>
  <c r="V2121" i="2"/>
  <c r="V2110" i="2"/>
  <c r="X2097" i="2"/>
  <c r="Z2097" i="2" s="1"/>
  <c r="Y2097" i="2"/>
  <c r="V2097" i="2"/>
  <c r="V2087" i="2"/>
  <c r="W2087" i="2"/>
  <c r="X2087" i="2" s="1"/>
  <c r="Y2087" i="2" s="1"/>
  <c r="Z2070" i="2"/>
  <c r="V2063" i="2"/>
  <c r="X2063" i="2" s="1"/>
  <c r="Y2063" i="2" s="1"/>
  <c r="W2063" i="2"/>
  <c r="V2048" i="2"/>
  <c r="W2048" i="2"/>
  <c r="X2048" i="2" s="1"/>
  <c r="Y2048" i="2" s="1"/>
  <c r="Y2432" i="2"/>
  <c r="Y2416" i="2"/>
  <c r="Y2400" i="2"/>
  <c r="X2321" i="2"/>
  <c r="Y2321" i="2" s="1"/>
  <c r="X2289" i="2"/>
  <c r="Y2289" i="2"/>
  <c r="V2274" i="2"/>
  <c r="W2274" i="2"/>
  <c r="Z2274" i="2" s="1"/>
  <c r="V2258" i="2"/>
  <c r="W2258" i="2"/>
  <c r="Z2258" i="2" s="1"/>
  <c r="Y2236" i="2"/>
  <c r="V2223" i="2"/>
  <c r="W2223" i="2"/>
  <c r="X2223" i="2"/>
  <c r="Y2223" i="2" s="1"/>
  <c r="Y2210" i="2"/>
  <c r="V2194" i="2"/>
  <c r="W2194" i="2"/>
  <c r="V2151" i="2"/>
  <c r="W2151" i="2"/>
  <c r="X2151" i="2" s="1"/>
  <c r="Y2151" i="2" s="1"/>
  <c r="W2138" i="2"/>
  <c r="X2138" i="2" s="1"/>
  <c r="Y2138" i="2" s="1"/>
  <c r="X2131" i="2"/>
  <c r="Y2131" i="2" s="1"/>
  <c r="V2127" i="2"/>
  <c r="W2127" i="2"/>
  <c r="X2127" i="2" s="1"/>
  <c r="Y2127" i="2" s="1"/>
  <c r="V2120" i="2"/>
  <c r="X2107" i="2"/>
  <c r="Y2107" i="2" s="1"/>
  <c r="X2090" i="2"/>
  <c r="Y2090" i="2" s="1"/>
  <c r="X2067" i="2"/>
  <c r="Y2067" i="2" s="1"/>
  <c r="X2019" i="2"/>
  <c r="Y2019" i="2" s="1"/>
  <c r="X1971" i="2"/>
  <c r="V1944" i="2"/>
  <c r="W1944" i="2"/>
  <c r="Z1944" i="2" s="1"/>
  <c r="X1944" i="2"/>
  <c r="Y1944" i="2"/>
  <c r="V1880" i="2"/>
  <c r="X1880" i="2" s="1"/>
  <c r="Y1880" i="2" s="1"/>
  <c r="W1880" i="2"/>
  <c r="V2303" i="2"/>
  <c r="W2303" i="2"/>
  <c r="X2303" i="2" s="1"/>
  <c r="Y2303" i="2" s="1"/>
  <c r="Z2298" i="2"/>
  <c r="W2280" i="2"/>
  <c r="X2280" i="2"/>
  <c r="Y2280" i="2"/>
  <c r="Y2220" i="2"/>
  <c r="X2177" i="2"/>
  <c r="Y2177" i="2" s="1"/>
  <c r="V2177" i="2"/>
  <c r="V2174" i="2"/>
  <c r="X2174" i="2" s="1"/>
  <c r="Z2131" i="2"/>
  <c r="Y2124" i="2"/>
  <c r="W2120" i="2"/>
  <c r="X2120" i="2" s="1"/>
  <c r="Y2120" i="2" s="1"/>
  <c r="V2015" i="2"/>
  <c r="Z2015" i="2"/>
  <c r="X1884" i="2"/>
  <c r="Y1884" i="2" s="1"/>
  <c r="V1833" i="2"/>
  <c r="W1833" i="2"/>
  <c r="X1833" i="2" s="1"/>
  <c r="Y1833" i="2" s="1"/>
  <c r="V1672" i="2"/>
  <c r="X1672" i="2" s="1"/>
  <c r="Y1672" i="2" s="1"/>
  <c r="W1672" i="2"/>
  <c r="Z1667" i="2"/>
  <c r="Z1654" i="2"/>
  <c r="W2512" i="2"/>
  <c r="X2512" i="2" s="1"/>
  <c r="Y2512" i="2" s="1"/>
  <c r="W2496" i="2"/>
  <c r="X2496" i="2" s="1"/>
  <c r="Y2496" i="2" s="1"/>
  <c r="W2480" i="2"/>
  <c r="W2464" i="2"/>
  <c r="W2448" i="2"/>
  <c r="W2432" i="2"/>
  <c r="X2432" i="2" s="1"/>
  <c r="V2335" i="2"/>
  <c r="W2335" i="2"/>
  <c r="X2335" i="2" s="1"/>
  <c r="Y2335" i="2" s="1"/>
  <c r="Y2330" i="2"/>
  <c r="W2312" i="2"/>
  <c r="X2312" i="2"/>
  <c r="Y2312" i="2"/>
  <c r="Z2280" i="2"/>
  <c r="Z2277" i="2"/>
  <c r="V2242" i="2"/>
  <c r="W2242" i="2"/>
  <c r="X2242" i="2" s="1"/>
  <c r="Y2242" i="2" s="1"/>
  <c r="W2213" i="2"/>
  <c r="V2210" i="2"/>
  <c r="W2210" i="2"/>
  <c r="Z2210" i="2" s="1"/>
  <c r="Y2183" i="2"/>
  <c r="Y2154" i="2"/>
  <c r="W2154" i="2"/>
  <c r="X2154" i="2" s="1"/>
  <c r="Z2137" i="2"/>
  <c r="Z2126" i="2"/>
  <c r="V2103" i="2"/>
  <c r="W2103" i="2"/>
  <c r="W2090" i="2"/>
  <c r="V2086" i="2"/>
  <c r="W2086" i="2"/>
  <c r="X2086" i="2" s="1"/>
  <c r="Y2086" i="2" s="1"/>
  <c r="Z2086" i="2"/>
  <c r="X2083" i="2"/>
  <c r="Y2083" i="2" s="1"/>
  <c r="V2079" i="2"/>
  <c r="W2079" i="2"/>
  <c r="X2079" i="2"/>
  <c r="Y2079" i="2"/>
  <c r="V1928" i="2"/>
  <c r="X1928" i="2" s="1"/>
  <c r="Y1928" i="2" s="1"/>
  <c r="W1928" i="2"/>
  <c r="Z2312" i="2"/>
  <c r="V2306" i="2"/>
  <c r="W2306" i="2"/>
  <c r="V2294" i="2"/>
  <c r="Z2276" i="2"/>
  <c r="V2273" i="2"/>
  <c r="X2273" i="2" s="1"/>
  <c r="Y2273" i="2" s="1"/>
  <c r="X2257" i="2"/>
  <c r="Y2257" i="2" s="1"/>
  <c r="V2257" i="2"/>
  <c r="W2248" i="2"/>
  <c r="W2232" i="2"/>
  <c r="V2213" i="2"/>
  <c r="V2193" i="2"/>
  <c r="X2193" i="2" s="1"/>
  <c r="Y2193" i="2" s="1"/>
  <c r="X2183" i="2"/>
  <c r="Z2183" i="2" s="1"/>
  <c r="V2167" i="2"/>
  <c r="W2167" i="2"/>
  <c r="X2167" i="2" s="1"/>
  <c r="Y2167" i="2" s="1"/>
  <c r="W2150" i="2"/>
  <c r="X2150" i="2" s="1"/>
  <c r="Y2150" i="2" s="1"/>
  <c r="W2147" i="2"/>
  <c r="X2112" i="2"/>
  <c r="Y2112" i="2" s="1"/>
  <c r="W2072" i="2"/>
  <c r="Z1948" i="2"/>
  <c r="W1948" i="2"/>
  <c r="X1948" i="2" s="1"/>
  <c r="Y1948" i="2" s="1"/>
  <c r="X1932" i="2"/>
  <c r="Y1932" i="2" s="1"/>
  <c r="W1879" i="2"/>
  <c r="X1879" i="2"/>
  <c r="Y1879" i="2" s="1"/>
  <c r="V1879" i="2"/>
  <c r="V2238" i="2"/>
  <c r="X2238" i="2" s="1"/>
  <c r="Y2238" i="2" s="1"/>
  <c r="V2226" i="2"/>
  <c r="W2226" i="2"/>
  <c r="X2226" i="2" s="1"/>
  <c r="Y2226" i="2" s="1"/>
  <c r="V2206" i="2"/>
  <c r="X2206" i="2" s="1"/>
  <c r="Y2206" i="2" s="1"/>
  <c r="Z2200" i="2"/>
  <c r="V2183" i="2"/>
  <c r="V2150" i="2"/>
  <c r="Z2150" i="2"/>
  <c r="V2143" i="2"/>
  <c r="W2143" i="2"/>
  <c r="X2143" i="2"/>
  <c r="Y2143" i="2" s="1"/>
  <c r="V2137" i="2"/>
  <c r="X2137" i="2" s="1"/>
  <c r="Y2137" i="2" s="1"/>
  <c r="V2130" i="2"/>
  <c r="X2130" i="2" s="1"/>
  <c r="Y2130" i="2" s="1"/>
  <c r="W2130" i="2"/>
  <c r="W2106" i="2"/>
  <c r="X2106" i="2" s="1"/>
  <c r="Y2106" i="2" s="1"/>
  <c r="Z2072" i="2"/>
  <c r="V1992" i="2"/>
  <c r="W1992" i="2"/>
  <c r="X1992" i="2" s="1"/>
  <c r="Y1992" i="2" s="1"/>
  <c r="Y1970" i="2"/>
  <c r="V1889" i="2"/>
  <c r="X1860" i="2"/>
  <c r="Y1860" i="2" s="1"/>
  <c r="V2241" i="2"/>
  <c r="X2241" i="2" s="1"/>
  <c r="Y2241" i="2" s="1"/>
  <c r="X2209" i="2"/>
  <c r="Y2209" i="2"/>
  <c r="V2209" i="2"/>
  <c r="Y2189" i="2"/>
  <c r="Z2189" i="2"/>
  <c r="X2147" i="2"/>
  <c r="Y2147" i="2" s="1"/>
  <c r="V2082" i="2"/>
  <c r="W2082" i="2"/>
  <c r="Z2082" i="2" s="1"/>
  <c r="Y2082" i="2"/>
  <c r="V2065" i="2"/>
  <c r="X2065" i="2" s="1"/>
  <c r="V2058" i="2"/>
  <c r="W2058" i="2"/>
  <c r="X2058" i="2" s="1"/>
  <c r="Y2058" i="2" s="1"/>
  <c r="V2041" i="2"/>
  <c r="W2041" i="2"/>
  <c r="X2041" i="2"/>
  <c r="Y2041" i="2"/>
  <c r="Z1774" i="2"/>
  <c r="V1774" i="2"/>
  <c r="Y2269" i="2"/>
  <c r="Z2269" i="2"/>
  <c r="Z2229" i="2"/>
  <c r="Z2209" i="2"/>
  <c r="X2166" i="2"/>
  <c r="Y2166" i="2" s="1"/>
  <c r="V2159" i="2"/>
  <c r="W2159" i="2"/>
  <c r="X2159" i="2"/>
  <c r="Y2159" i="2" s="1"/>
  <c r="Y2140" i="2"/>
  <c r="X2123" i="2"/>
  <c r="V2119" i="2"/>
  <c r="W2119" i="2"/>
  <c r="V2102" i="2"/>
  <c r="W2102" i="2"/>
  <c r="X2102" i="2" s="1"/>
  <c r="Y2102" i="2" s="1"/>
  <c r="Z2102" i="2"/>
  <c r="Y2075" i="2"/>
  <c r="Z2075" i="2"/>
  <c r="V1850" i="2"/>
  <c r="X1850" i="2"/>
  <c r="Y1850" i="2" s="1"/>
  <c r="W2669" i="2"/>
  <c r="X2669" i="2" s="1"/>
  <c r="Y2669" i="2" s="1"/>
  <c r="X2662" i="2"/>
  <c r="Y2662" i="2" s="1"/>
  <c r="W2653" i="2"/>
  <c r="X2653" i="2" s="1"/>
  <c r="Y2653" i="2" s="1"/>
  <c r="X2646" i="2"/>
  <c r="Y2646" i="2" s="1"/>
  <c r="W2589" i="2"/>
  <c r="X2589" i="2" s="1"/>
  <c r="Y2589" i="2" s="1"/>
  <c r="X2454" i="2"/>
  <c r="W2445" i="2"/>
  <c r="X2445" i="2" s="1"/>
  <c r="Y2445" i="2" s="1"/>
  <c r="W2413" i="2"/>
  <c r="Z2413" i="2" s="1"/>
  <c r="W2397" i="2"/>
  <c r="Z2397" i="2" s="1"/>
  <c r="W2381" i="2"/>
  <c r="W2365" i="2"/>
  <c r="X2365" i="2" s="1"/>
  <c r="Y2365" i="2" s="1"/>
  <c r="W2349" i="2"/>
  <c r="X2349" i="2" s="1"/>
  <c r="Y2349" i="2" s="1"/>
  <c r="W2334" i="2"/>
  <c r="X2334" i="2" s="1"/>
  <c r="Y2334" i="2" s="1"/>
  <c r="W2329" i="2"/>
  <c r="W2314" i="2"/>
  <c r="X2314" i="2" s="1"/>
  <c r="X2305" i="2"/>
  <c r="Y2305" i="2"/>
  <c r="V2282" i="2"/>
  <c r="X2231" i="2"/>
  <c r="Z2231" i="2" s="1"/>
  <c r="V2225" i="2"/>
  <c r="X2225" i="2" s="1"/>
  <c r="Y2225" i="2" s="1"/>
  <c r="X2199" i="2"/>
  <c r="W2186" i="2"/>
  <c r="X2186" i="2" s="1"/>
  <c r="Y2186" i="2" s="1"/>
  <c r="W2170" i="2"/>
  <c r="X2170" i="2" s="1"/>
  <c r="Y2170" i="2" s="1"/>
  <c r="V2166" i="2"/>
  <c r="Z2166" i="2"/>
  <c r="Z2163" i="2"/>
  <c r="W2136" i="2"/>
  <c r="Z2133" i="2"/>
  <c r="V2129" i="2"/>
  <c r="X2129" i="2" s="1"/>
  <c r="Y2129" i="2" s="1"/>
  <c r="X2099" i="2"/>
  <c r="Y2099" i="2" s="1"/>
  <c r="V2095" i="2"/>
  <c r="W2095" i="2"/>
  <c r="X2095" i="2"/>
  <c r="Y2095" i="2"/>
  <c r="V2040" i="2"/>
  <c r="X2040" i="2" s="1"/>
  <c r="W2040" i="2"/>
  <c r="V1978" i="2"/>
  <c r="X1978" i="2" s="1"/>
  <c r="Y1978" i="2" s="1"/>
  <c r="W2662" i="2"/>
  <c r="X2337" i="2"/>
  <c r="Y2337" i="2"/>
  <c r="Z2323" i="2"/>
  <c r="Z2305" i="2"/>
  <c r="W2266" i="2"/>
  <c r="X2266" i="2" s="1"/>
  <c r="Y2266" i="2" s="1"/>
  <c r="Y2156" i="2"/>
  <c r="V2146" i="2"/>
  <c r="W2146" i="2"/>
  <c r="V2111" i="2"/>
  <c r="W2111" i="2"/>
  <c r="X2111" i="2"/>
  <c r="Y2111" i="2"/>
  <c r="V2081" i="2"/>
  <c r="X2081" i="2" s="1"/>
  <c r="Y2081" i="2" s="1"/>
  <c r="Z1996" i="2"/>
  <c r="V1973" i="2"/>
  <c r="W1973" i="2"/>
  <c r="X1973" i="2" s="1"/>
  <c r="Y1973" i="2"/>
  <c r="V1864" i="2"/>
  <c r="W1864" i="2"/>
  <c r="X1864" i="2" s="1"/>
  <c r="Y1864" i="2" s="1"/>
  <c r="V1778" i="2"/>
  <c r="W1778" i="2"/>
  <c r="X1778" i="2" s="1"/>
  <c r="Y1778" i="2" s="1"/>
  <c r="Z1778" i="2"/>
  <c r="Y2314" i="2"/>
  <c r="W2296" i="2"/>
  <c r="X2296" i="2"/>
  <c r="Y2296" i="2"/>
  <c r="Z2282" i="2"/>
  <c r="W2202" i="2"/>
  <c r="X2202" i="2" s="1"/>
  <c r="Y2202" i="2" s="1"/>
  <c r="Z2185" i="2"/>
  <c r="V2162" i="2"/>
  <c r="W2162" i="2"/>
  <c r="Z2162" i="2" s="1"/>
  <c r="Y2162" i="2"/>
  <c r="Z2128" i="2"/>
  <c r="W2118" i="2"/>
  <c r="X2118" i="2" s="1"/>
  <c r="Y2118" i="2" s="1"/>
  <c r="V2108" i="2"/>
  <c r="Z2101" i="2"/>
  <c r="W2057" i="2"/>
  <c r="X2057" i="2" s="1"/>
  <c r="Y2057" i="2" s="1"/>
  <c r="X2026" i="2"/>
  <c r="Y2026" i="2"/>
  <c r="V2026" i="2"/>
  <c r="V1941" i="2"/>
  <c r="W1941" i="2"/>
  <c r="X1941" i="2"/>
  <c r="Y1941" i="2"/>
  <c r="V1896" i="2"/>
  <c r="W1896" i="2"/>
  <c r="X1896" i="2"/>
  <c r="Y1896" i="2" s="1"/>
  <c r="V2319" i="2"/>
  <c r="W2319" i="2"/>
  <c r="Z2319" i="2" s="1"/>
  <c r="X2319" i="2"/>
  <c r="Y2319" i="2"/>
  <c r="Z2296" i="2"/>
  <c r="V2287" i="2"/>
  <c r="X2287" i="2" s="1"/>
  <c r="Y2287" i="2" s="1"/>
  <c r="W2287" i="2"/>
  <c r="W2250" i="2"/>
  <c r="X2250" i="2" s="1"/>
  <c r="Y2250" i="2" s="1"/>
  <c r="X2179" i="2"/>
  <c r="Y2179" i="2" s="1"/>
  <c r="X2172" i="2"/>
  <c r="Y2172" i="2" s="1"/>
  <c r="V2152" i="2"/>
  <c r="V2142" i="2"/>
  <c r="X2139" i="2"/>
  <c r="Y2139" i="2" s="1"/>
  <c r="W2122" i="2"/>
  <c r="X2122" i="2" s="1"/>
  <c r="Y2122" i="2" s="1"/>
  <c r="V2118" i="2"/>
  <c r="Z2118" i="2"/>
  <c r="Y2074" i="2"/>
  <c r="W2074" i="2"/>
  <c r="X2074" i="2" s="1"/>
  <c r="Z2000" i="2"/>
  <c r="Z1941" i="2"/>
  <c r="X1891" i="2"/>
  <c r="W1826" i="2"/>
  <c r="X1826" i="2"/>
  <c r="Y1826" i="2"/>
  <c r="V1826" i="2"/>
  <c r="Y2051" i="2"/>
  <c r="W2044" i="2"/>
  <c r="X2044" i="2" s="1"/>
  <c r="Y2044" i="2" s="1"/>
  <c r="W2030" i="2"/>
  <c r="X2030" i="2" s="1"/>
  <c r="Y2030" i="2" s="1"/>
  <c r="W2015" i="2"/>
  <c r="Y1971" i="2"/>
  <c r="W1967" i="2"/>
  <c r="X1967" i="2" s="1"/>
  <c r="Y1967" i="2" s="1"/>
  <c r="V1916" i="2"/>
  <c r="X1916" i="2" s="1"/>
  <c r="Y1916" i="2" s="1"/>
  <c r="V1912" i="2"/>
  <c r="W1912" i="2"/>
  <c r="X1912" i="2" s="1"/>
  <c r="Y1912" i="2" s="1"/>
  <c r="X1888" i="2"/>
  <c r="Z1888" i="2" s="1"/>
  <c r="Z1884" i="2"/>
  <c r="V1819" i="2"/>
  <c r="W1819" i="2"/>
  <c r="X1819" i="2" s="1"/>
  <c r="Y1819" i="2" s="1"/>
  <c r="Z1752" i="2"/>
  <c r="V1967" i="2"/>
  <c r="Z1967" i="2"/>
  <c r="X1959" i="2"/>
  <c r="Z1959" i="2" s="1"/>
  <c r="Y1959" i="2"/>
  <c r="W1937" i="2"/>
  <c r="X1937" i="2" s="1"/>
  <c r="Y1937" i="2" s="1"/>
  <c r="V1925" i="2"/>
  <c r="W1925" i="2"/>
  <c r="Z1925" i="2" s="1"/>
  <c r="Z1900" i="2"/>
  <c r="Z1541" i="2"/>
  <c r="V1541" i="2"/>
  <c r="W2033" i="2"/>
  <c r="X2033" i="2"/>
  <c r="Y2033" i="2"/>
  <c r="Z2026" i="2"/>
  <c r="Z2003" i="2"/>
  <c r="Z1955" i="2"/>
  <c r="Y1952" i="2"/>
  <c r="Y1888" i="2"/>
  <c r="Z1875" i="2"/>
  <c r="Y1863" i="2"/>
  <c r="V1863" i="2"/>
  <c r="W1863" i="2"/>
  <c r="X1863" i="2"/>
  <c r="W1774" i="2"/>
  <c r="X1774" i="2"/>
  <c r="Y1774" i="2"/>
  <c r="W1589" i="2"/>
  <c r="V1589" i="2"/>
  <c r="X1589" i="2" s="1"/>
  <c r="Y1589" i="2" s="1"/>
  <c r="W2071" i="2"/>
  <c r="X2071" i="2" s="1"/>
  <c r="Y2071" i="2" s="1"/>
  <c r="W2025" i="2"/>
  <c r="X2025" i="2" s="1"/>
  <c r="Y2025" i="2" s="1"/>
  <c r="V2021" i="2"/>
  <c r="W2021" i="2"/>
  <c r="W2014" i="2"/>
  <c r="Z2014" i="2" s="1"/>
  <c r="X2014" i="2"/>
  <c r="V1999" i="2"/>
  <c r="X1999" i="2" s="1"/>
  <c r="Y1999" i="2" s="1"/>
  <c r="Z1999" i="2"/>
  <c r="W1985" i="2"/>
  <c r="X1985" i="2"/>
  <c r="Z1985" i="2" s="1"/>
  <c r="W1966" i="2"/>
  <c r="X1966" i="2"/>
  <c r="Y1966" i="2" s="1"/>
  <c r="X1962" i="2"/>
  <c r="Y1962" i="2" s="1"/>
  <c r="V1951" i="2"/>
  <c r="W1951" i="2"/>
  <c r="Z1951" i="2"/>
  <c r="W1918" i="2"/>
  <c r="X1918" i="2" s="1"/>
  <c r="Y1918" i="2" s="1"/>
  <c r="X1911" i="2"/>
  <c r="Z1911" i="2" s="1"/>
  <c r="Y1911" i="2"/>
  <c r="Y1891" i="2"/>
  <c r="V1887" i="2"/>
  <c r="W1887" i="2"/>
  <c r="X1887" i="2" s="1"/>
  <c r="Y1887" i="2" s="1"/>
  <c r="Z1887" i="2"/>
  <c r="V1871" i="2"/>
  <c r="W1871" i="2"/>
  <c r="X1871" i="2" s="1"/>
  <c r="Y1871" i="2" s="1"/>
  <c r="Z1871" i="2"/>
  <c r="V1803" i="2"/>
  <c r="W1803" i="2"/>
  <c r="X1803" i="2"/>
  <c r="Y1803" i="2"/>
  <c r="W1773" i="2"/>
  <c r="Z1773" i="2"/>
  <c r="W1760" i="2"/>
  <c r="X1760" i="2"/>
  <c r="Y1760" i="2" s="1"/>
  <c r="V1756" i="2"/>
  <c r="W1756" i="2"/>
  <c r="X1756" i="2" s="1"/>
  <c r="Y1756" i="2" s="1"/>
  <c r="Z1756" i="2"/>
  <c r="V2056" i="2"/>
  <c r="W2056" i="2"/>
  <c r="X2056" i="2"/>
  <c r="Y2056" i="2"/>
  <c r="V2053" i="2"/>
  <c r="X2053" i="2" s="1"/>
  <c r="Y2053" i="2" s="1"/>
  <c r="W2053" i="2"/>
  <c r="X2039" i="2"/>
  <c r="Y2039" i="2" s="1"/>
  <c r="Z1939" i="2"/>
  <c r="Y1936" i="2"/>
  <c r="Y1907" i="2"/>
  <c r="V1903" i="2"/>
  <c r="X1903" i="2" s="1"/>
  <c r="Y1903" i="2" s="1"/>
  <c r="Z1903" i="2"/>
  <c r="X1849" i="2"/>
  <c r="V1842" i="2"/>
  <c r="X1842" i="2" s="1"/>
  <c r="Y1842" i="2" s="1"/>
  <c r="W1842" i="2"/>
  <c r="X1832" i="2"/>
  <c r="Y1832" i="2" s="1"/>
  <c r="Z1760" i="2"/>
  <c r="V1701" i="2"/>
  <c r="W1701" i="2"/>
  <c r="X1701" i="2" s="1"/>
  <c r="Y1701" i="2" s="1"/>
  <c r="Y1624" i="2"/>
  <c r="Z1624" i="2"/>
  <c r="V1311" i="2"/>
  <c r="X1311" i="2" s="1"/>
  <c r="W1311" i="2"/>
  <c r="W2046" i="2"/>
  <c r="X2046" i="2"/>
  <c r="Y2046" i="2" s="1"/>
  <c r="Y2032" i="2"/>
  <c r="Z2025" i="2"/>
  <c r="Z2020" i="2"/>
  <c r="X1965" i="2"/>
  <c r="Y1965" i="2" s="1"/>
  <c r="X1643" i="2"/>
  <c r="Y1643" i="2" s="1"/>
  <c r="Z1643" i="2"/>
  <c r="W2066" i="2"/>
  <c r="X2066" i="2" s="1"/>
  <c r="Y2066" i="2" s="1"/>
  <c r="W2042" i="2"/>
  <c r="V2024" i="2"/>
  <c r="W2024" i="2"/>
  <c r="X2024" i="2"/>
  <c r="Y2024" i="2" s="1"/>
  <c r="X2010" i="2"/>
  <c r="Y2010" i="2"/>
  <c r="X1991" i="2"/>
  <c r="Y1991" i="2"/>
  <c r="V1980" i="2"/>
  <c r="X1980" i="2" s="1"/>
  <c r="Y1980" i="2" s="1"/>
  <c r="V1976" i="2"/>
  <c r="W1976" i="2"/>
  <c r="X1976" i="2"/>
  <c r="Y1976" i="2"/>
  <c r="X1943" i="2"/>
  <c r="Y1943" i="2"/>
  <c r="Y1939" i="2"/>
  <c r="W1935" i="2"/>
  <c r="V1886" i="2"/>
  <c r="W1886" i="2"/>
  <c r="Z1886" i="2" s="1"/>
  <c r="X1886" i="2"/>
  <c r="V1870" i="2"/>
  <c r="W1870" i="2"/>
  <c r="X1870" i="2"/>
  <c r="W1853" i="2"/>
  <c r="X1853" i="2" s="1"/>
  <c r="Y1853" i="2" s="1"/>
  <c r="Y1849" i="2"/>
  <c r="Z1841" i="2"/>
  <c r="Y1821" i="2"/>
  <c r="V1797" i="2"/>
  <c r="W1797" i="2"/>
  <c r="X1797" i="2" s="1"/>
  <c r="Y1797" i="2" s="1"/>
  <c r="W2049" i="2"/>
  <c r="X2049" i="2"/>
  <c r="Y2049" i="2" s="1"/>
  <c r="Y2035" i="2"/>
  <c r="Z2028" i="2"/>
  <c r="V2028" i="2"/>
  <c r="X2028" i="2" s="1"/>
  <c r="Y2028" i="2" s="1"/>
  <c r="W2017" i="2"/>
  <c r="X2017" i="2" s="1"/>
  <c r="Y2017" i="2" s="1"/>
  <c r="W1998" i="2"/>
  <c r="X1998" i="2"/>
  <c r="Y1998" i="2" s="1"/>
  <c r="Z1976" i="2"/>
  <c r="W1969" i="2"/>
  <c r="X1969" i="2"/>
  <c r="Y1969" i="2" s="1"/>
  <c r="V1957" i="2"/>
  <c r="W1957" i="2"/>
  <c r="X1957" i="2" s="1"/>
  <c r="Y1957" i="2" s="1"/>
  <c r="W1950" i="2"/>
  <c r="X1950" i="2" s="1"/>
  <c r="Y1950" i="2" s="1"/>
  <c r="V1935" i="2"/>
  <c r="Z1935" i="2"/>
  <c r="X1927" i="2"/>
  <c r="Z1927" i="2" s="1"/>
  <c r="Y1927" i="2"/>
  <c r="X1914" i="2"/>
  <c r="Z1914" i="2" s="1"/>
  <c r="Y1914" i="2"/>
  <c r="V1902" i="2"/>
  <c r="W1902" i="2"/>
  <c r="X1902" i="2"/>
  <c r="X1898" i="2"/>
  <c r="Y1898" i="2"/>
  <c r="X1882" i="2"/>
  <c r="Y1882" i="2" s="1"/>
  <c r="X1866" i="2"/>
  <c r="Y1866" i="2"/>
  <c r="X1824" i="2"/>
  <c r="Y1824" i="2" s="1"/>
  <c r="V1714" i="2"/>
  <c r="W1714" i="2"/>
  <c r="X1714" i="2" s="1"/>
  <c r="Y1714" i="2" s="1"/>
  <c r="Z1714" i="2"/>
  <c r="X2042" i="2"/>
  <c r="Y2042" i="2"/>
  <c r="Z1898" i="2"/>
  <c r="V1801" i="2"/>
  <c r="W1801" i="2"/>
  <c r="X1801" i="2"/>
  <c r="Y1801" i="2" s="1"/>
  <c r="V1717" i="2"/>
  <c r="W1717" i="2"/>
  <c r="Z1717" i="2" s="1"/>
  <c r="X1717" i="2"/>
  <c r="Y1717" i="2"/>
  <c r="X2055" i="2"/>
  <c r="Y2055" i="2" s="1"/>
  <c r="Z2013" i="2"/>
  <c r="V2005" i="2"/>
  <c r="W2005" i="2"/>
  <c r="Z2005" i="2" s="1"/>
  <c r="Y1987" i="2"/>
  <c r="Z1984" i="2"/>
  <c r="Z1961" i="2"/>
  <c r="Y1923" i="2"/>
  <c r="Z1920" i="2"/>
  <c r="W1861" i="2"/>
  <c r="X1861" i="2" s="1"/>
  <c r="Y1861" i="2"/>
  <c r="V1836" i="2"/>
  <c r="Z1836" i="2"/>
  <c r="W1836" i="2"/>
  <c r="X1796" i="2"/>
  <c r="Y1796" i="2" s="1"/>
  <c r="V1771" i="2"/>
  <c r="W1771" i="2"/>
  <c r="X1771" i="2" s="1"/>
  <c r="Y1771" i="2" s="1"/>
  <c r="W2326" i="2"/>
  <c r="X2326" i="2" s="1"/>
  <c r="Y2326" i="2" s="1"/>
  <c r="W2310" i="2"/>
  <c r="X2310" i="2" s="1"/>
  <c r="Y2310" i="2" s="1"/>
  <c r="W2294" i="2"/>
  <c r="W2278" i="2"/>
  <c r="X2278" i="2" s="1"/>
  <c r="Y2278" i="2" s="1"/>
  <c r="Y2264" i="2"/>
  <c r="W2262" i="2"/>
  <c r="X2262" i="2" s="1"/>
  <c r="Y2262" i="2" s="1"/>
  <c r="Y2248" i="2"/>
  <c r="W2246" i="2"/>
  <c r="X2246" i="2" s="1"/>
  <c r="Y2246" i="2" s="1"/>
  <c r="Y2216" i="2"/>
  <c r="Y2200" i="2"/>
  <c r="W2198" i="2"/>
  <c r="X2198" i="2" s="1"/>
  <c r="Y2198" i="2" s="1"/>
  <c r="W2182" i="2"/>
  <c r="X2182" i="2" s="1"/>
  <c r="Y2182" i="2" s="1"/>
  <c r="Y2136" i="2"/>
  <c r="W2134" i="2"/>
  <c r="Z2134" i="2" s="1"/>
  <c r="Y2088" i="2"/>
  <c r="Z2031" i="2"/>
  <c r="X1994" i="2"/>
  <c r="Y1994" i="2"/>
  <c r="V1960" i="2"/>
  <c r="W1960" i="2"/>
  <c r="X1960" i="2" s="1"/>
  <c r="Y1960" i="2" s="1"/>
  <c r="X1946" i="2"/>
  <c r="Y1946" i="2" s="1"/>
  <c r="V1909" i="2"/>
  <c r="W1909" i="2"/>
  <c r="X1767" i="2"/>
  <c r="Y1767" i="2"/>
  <c r="V1739" i="2"/>
  <c r="W1739" i="2"/>
  <c r="X1739" i="2"/>
  <c r="Y1739" i="2"/>
  <c r="X2264" i="2"/>
  <c r="Z2264" i="2" s="1"/>
  <c r="X2248" i="2"/>
  <c r="X2232" i="2"/>
  <c r="Y2232" i="2" s="1"/>
  <c r="X2216" i="2"/>
  <c r="X2200" i="2"/>
  <c r="X2184" i="2"/>
  <c r="Y2184" i="2" s="1"/>
  <c r="X2152" i="2"/>
  <c r="Y2152" i="2" s="1"/>
  <c r="X2136" i="2"/>
  <c r="X2104" i="2"/>
  <c r="Y2104" i="2" s="1"/>
  <c r="X2088" i="2"/>
  <c r="Z2088" i="2" s="1"/>
  <c r="X2072" i="2"/>
  <c r="Y2072" i="2" s="1"/>
  <c r="X2023" i="2"/>
  <c r="Z2023" i="2" s="1"/>
  <c r="Y2023" i="2"/>
  <c r="W2001" i="2"/>
  <c r="X2001" i="2"/>
  <c r="Y2001" i="2" s="1"/>
  <c r="V1983" i="2"/>
  <c r="W1983" i="2"/>
  <c r="Z1983" i="2"/>
  <c r="X1975" i="2"/>
  <c r="Y1975" i="2" s="1"/>
  <c r="Z1964" i="2"/>
  <c r="V1964" i="2"/>
  <c r="X1964" i="2" s="1"/>
  <c r="Y1964" i="2" s="1"/>
  <c r="W1953" i="2"/>
  <c r="Z1953" i="2" s="1"/>
  <c r="X1953" i="2"/>
  <c r="Y1953" i="2"/>
  <c r="W1934" i="2"/>
  <c r="X1934" i="2"/>
  <c r="Y1934" i="2" s="1"/>
  <c r="X1930" i="2"/>
  <c r="Z1930" i="2" s="1"/>
  <c r="Y1930" i="2"/>
  <c r="W1873" i="2"/>
  <c r="Z1873" i="2" s="1"/>
  <c r="X1873" i="2"/>
  <c r="Y1873" i="2"/>
  <c r="V1856" i="2"/>
  <c r="W1856" i="2"/>
  <c r="X1856" i="2" s="1"/>
  <c r="Y1856" i="2" s="1"/>
  <c r="V1852" i="2"/>
  <c r="Z1852" i="2"/>
  <c r="W1852" i="2"/>
  <c r="X1852" i="2" s="1"/>
  <c r="Y1852" i="2" s="1"/>
  <c r="W1830" i="2"/>
  <c r="X1830" i="2"/>
  <c r="Y1830" i="2" s="1"/>
  <c r="V2037" i="2"/>
  <c r="W2037" i="2"/>
  <c r="X2037" i="2" s="1"/>
  <c r="Y2037" i="2" s="1"/>
  <c r="Y2016" i="2"/>
  <c r="W2012" i="2"/>
  <c r="X2012" i="2" s="1"/>
  <c r="Y2012" i="2" s="1"/>
  <c r="Y1968" i="2"/>
  <c r="W1889" i="2"/>
  <c r="X1889" i="2" s="1"/>
  <c r="Y1889" i="2" s="1"/>
  <c r="V1835" i="2"/>
  <c r="W1835" i="2"/>
  <c r="Z1812" i="2"/>
  <c r="W1893" i="2"/>
  <c r="Z1893" i="2" s="1"/>
  <c r="W1877" i="2"/>
  <c r="X1877" i="2" s="1"/>
  <c r="Y1877" i="2" s="1"/>
  <c r="V1868" i="2"/>
  <c r="X1868" i="2" s="1"/>
  <c r="Y1868" i="2" s="1"/>
  <c r="W1858" i="2"/>
  <c r="Z1858" i="2" s="1"/>
  <c r="X1847" i="2"/>
  <c r="Y1847" i="2"/>
  <c r="V1829" i="2"/>
  <c r="W1829" i="2"/>
  <c r="X1829" i="2" s="1"/>
  <c r="Y1829" i="2" s="1"/>
  <c r="Z1767" i="2"/>
  <c r="Y1680" i="2"/>
  <c r="X1654" i="2"/>
  <c r="Y1654" i="2" s="1"/>
  <c r="V1645" i="2"/>
  <c r="W1645" i="2"/>
  <c r="Z1645" i="2"/>
  <c r="Z1598" i="2"/>
  <c r="V1598" i="2"/>
  <c r="W1598" i="2"/>
  <c r="V1545" i="2"/>
  <c r="W1545" i="2"/>
  <c r="X1545" i="2" s="1"/>
  <c r="Y1545" i="2" s="1"/>
  <c r="X1815" i="2"/>
  <c r="Y1815" i="2"/>
  <c r="W1806" i="2"/>
  <c r="X1806" i="2"/>
  <c r="Z1806" i="2" s="1"/>
  <c r="Y1806" i="2"/>
  <c r="W1787" i="2"/>
  <c r="X1625" i="2"/>
  <c r="Y1625" i="2" s="1"/>
  <c r="W1841" i="2"/>
  <c r="X1841" i="2" s="1"/>
  <c r="Y1841" i="2" s="1"/>
  <c r="W1838" i="2"/>
  <c r="X1838" i="2" s="1"/>
  <c r="Y1838" i="2" s="1"/>
  <c r="Z1815" i="2"/>
  <c r="W1790" i="2"/>
  <c r="Z1790" i="2" s="1"/>
  <c r="X1790" i="2"/>
  <c r="Y1790" i="2"/>
  <c r="V1755" i="2"/>
  <c r="W1755" i="2"/>
  <c r="X1755" i="2" s="1"/>
  <c r="Y1755" i="2" s="1"/>
  <c r="V1751" i="2"/>
  <c r="X1751" i="2" s="1"/>
  <c r="V1733" i="2"/>
  <c r="W1733" i="2"/>
  <c r="X1733" i="2" s="1"/>
  <c r="Y1733" i="2" s="1"/>
  <c r="Y2052" i="2"/>
  <c r="X2043" i="2"/>
  <c r="Y2043" i="2" s="1"/>
  <c r="Y2036" i="2"/>
  <c r="Z2029" i="2"/>
  <c r="X2027" i="2"/>
  <c r="Z2027" i="2" s="1"/>
  <c r="Y2020" i="2"/>
  <c r="X2011" i="2"/>
  <c r="Z2011" i="2" s="1"/>
  <c r="Y2004" i="2"/>
  <c r="X1995" i="2"/>
  <c r="Z1981" i="2"/>
  <c r="X1979" i="2"/>
  <c r="Z1979" i="2" s="1"/>
  <c r="Z1965" i="2"/>
  <c r="X1963" i="2"/>
  <c r="Y1963" i="2" s="1"/>
  <c r="X1947" i="2"/>
  <c r="Y1947" i="2" s="1"/>
  <c r="Y1940" i="2"/>
  <c r="Z1933" i="2"/>
  <c r="X1931" i="2"/>
  <c r="Y1924" i="2"/>
  <c r="X1915" i="2"/>
  <c r="Y1915" i="2" s="1"/>
  <c r="Y1908" i="2"/>
  <c r="Z1901" i="2"/>
  <c r="X1899" i="2"/>
  <c r="Y1892" i="2"/>
  <c r="Z1885" i="2"/>
  <c r="X1883" i="2"/>
  <c r="Y1883" i="2" s="1"/>
  <c r="Y1876" i="2"/>
  <c r="X1867" i="2"/>
  <c r="Z1867" i="2" s="1"/>
  <c r="Z1851" i="2"/>
  <c r="W1840" i="2"/>
  <c r="X1840" i="2" s="1"/>
  <c r="Y1837" i="2"/>
  <c r="X1814" i="2"/>
  <c r="Y1814" i="2" s="1"/>
  <c r="W1808" i="2"/>
  <c r="X1808" i="2" s="1"/>
  <c r="Y1808" i="2" s="1"/>
  <c r="W1799" i="2"/>
  <c r="X1783" i="2"/>
  <c r="Y1783" i="2" s="1"/>
  <c r="Y1776" i="2"/>
  <c r="V1765" i="2"/>
  <c r="W1765" i="2"/>
  <c r="X1765" i="2"/>
  <c r="Y1765" i="2"/>
  <c r="V1746" i="2"/>
  <c r="W1746" i="2"/>
  <c r="Z1725" i="2"/>
  <c r="X1704" i="2"/>
  <c r="Y1704" i="2" s="1"/>
  <c r="X1692" i="2"/>
  <c r="Y1692" i="2" s="1"/>
  <c r="Y1608" i="2"/>
  <c r="Z1608" i="2"/>
  <c r="Z1527" i="2"/>
  <c r="V1527" i="2"/>
  <c r="Z1737" i="2"/>
  <c r="Z1712" i="2"/>
  <c r="V1691" i="2"/>
  <c r="W1691" i="2"/>
  <c r="X1691" i="2"/>
  <c r="Y1691" i="2"/>
  <c r="X1687" i="2"/>
  <c r="Z1566" i="2"/>
  <c r="V1566" i="2"/>
  <c r="W1566" i="2"/>
  <c r="V1548" i="2"/>
  <c r="W1548" i="2"/>
  <c r="X1548" i="2"/>
  <c r="Y1548" i="2" s="1"/>
  <c r="X1454" i="2"/>
  <c r="Y1454" i="2"/>
  <c r="V1454" i="2"/>
  <c r="W1454" i="2"/>
  <c r="Y2038" i="2"/>
  <c r="X2029" i="2"/>
  <c r="Y2029" i="2" s="1"/>
  <c r="Y2006" i="2"/>
  <c r="Y1974" i="2"/>
  <c r="Y1958" i="2"/>
  <c r="Y1910" i="2"/>
  <c r="Y1840" i="2"/>
  <c r="X1831" i="2"/>
  <c r="Y1831" i="2"/>
  <c r="X1805" i="2"/>
  <c r="Y1805" i="2" s="1"/>
  <c r="X1799" i="2"/>
  <c r="Y1799" i="2"/>
  <c r="W1792" i="2"/>
  <c r="Z1792" i="2" s="1"/>
  <c r="V1789" i="2"/>
  <c r="X1789" i="2"/>
  <c r="Y1789" i="2" s="1"/>
  <c r="W1758" i="2"/>
  <c r="X1758" i="2"/>
  <c r="Y1758" i="2" s="1"/>
  <c r="X2038" i="2"/>
  <c r="X2006" i="2"/>
  <c r="X1990" i="2"/>
  <c r="Y1990" i="2" s="1"/>
  <c r="W1981" i="2"/>
  <c r="X1981" i="2" s="1"/>
  <c r="Y1981" i="2" s="1"/>
  <c r="X1974" i="2"/>
  <c r="W1965" i="2"/>
  <c r="W1933" i="2"/>
  <c r="X1933" i="2" s="1"/>
  <c r="Y1933" i="2" s="1"/>
  <c r="X1926" i="2"/>
  <c r="Y1926" i="2" s="1"/>
  <c r="X1910" i="2"/>
  <c r="W1901" i="2"/>
  <c r="X1901" i="2" s="1"/>
  <c r="Y1901" i="2" s="1"/>
  <c r="W1885" i="2"/>
  <c r="X1885" i="2" s="1"/>
  <c r="Y1885" i="2" s="1"/>
  <c r="W1869" i="2"/>
  <c r="X1869" i="2" s="1"/>
  <c r="W1854" i="2"/>
  <c r="X1854" i="2"/>
  <c r="Y1854" i="2" s="1"/>
  <c r="Z1831" i="2"/>
  <c r="Z1817" i="2"/>
  <c r="V1792" i="2"/>
  <c r="Z1772" i="2"/>
  <c r="V1749" i="2"/>
  <c r="W1749" i="2"/>
  <c r="X1749" i="2"/>
  <c r="Y1749" i="2"/>
  <c r="X1736" i="2"/>
  <c r="Y1736" i="2" s="1"/>
  <c r="W1669" i="2"/>
  <c r="X1669" i="2"/>
  <c r="Y1669" i="2" s="1"/>
  <c r="V1669" i="2"/>
  <c r="W2038" i="2"/>
  <c r="X2031" i="2"/>
  <c r="W2022" i="2"/>
  <c r="X2022" i="2" s="1"/>
  <c r="Y2022" i="2" s="1"/>
  <c r="W2006" i="2"/>
  <c r="Z2006" i="2" s="1"/>
  <c r="W1990" i="2"/>
  <c r="W1974" i="2"/>
  <c r="W1958" i="2"/>
  <c r="Z1958" i="2" s="1"/>
  <c r="W1942" i="2"/>
  <c r="W1926" i="2"/>
  <c r="W1910" i="2"/>
  <c r="Z1910" i="2" s="1"/>
  <c r="W1894" i="2"/>
  <c r="X1894" i="2" s="1"/>
  <c r="Y1894" i="2" s="1"/>
  <c r="W1878" i="2"/>
  <c r="X1878" i="2" s="1"/>
  <c r="Y1878" i="2" s="1"/>
  <c r="W1822" i="2"/>
  <c r="X1822" i="2" s="1"/>
  <c r="Y1822" i="2" s="1"/>
  <c r="V1724" i="2"/>
  <c r="W1724" i="2"/>
  <c r="X1724" i="2" s="1"/>
  <c r="Y1724" i="2" s="1"/>
  <c r="Z1724" i="2"/>
  <c r="Y1530" i="2"/>
  <c r="Z1530" i="2"/>
  <c r="W2047" i="2"/>
  <c r="Z2047" i="2" s="1"/>
  <c r="V1845" i="2"/>
  <c r="W1845" i="2"/>
  <c r="X1845" i="2" s="1"/>
  <c r="Y1845" i="2"/>
  <c r="V1813" i="2"/>
  <c r="W1813" i="2"/>
  <c r="X1813" i="2"/>
  <c r="Z1813" i="2" s="1"/>
  <c r="Y1813" i="2"/>
  <c r="W1782" i="2"/>
  <c r="Z1782" i="2" s="1"/>
  <c r="Y1782" i="2"/>
  <c r="X1719" i="2"/>
  <c r="Y1719" i="2" s="1"/>
  <c r="V1719" i="2"/>
  <c r="V1707" i="2"/>
  <c r="W1707" i="2"/>
  <c r="X1707" i="2" s="1"/>
  <c r="Y1707" i="2" s="1"/>
  <c r="Z1686" i="2"/>
  <c r="V1664" i="2"/>
  <c r="W1664" i="2"/>
  <c r="X1664" i="2" s="1"/>
  <c r="Y1664" i="2" s="1"/>
  <c r="V1650" i="2"/>
  <c r="W1650" i="2"/>
  <c r="X1650" i="2" s="1"/>
  <c r="Y1650" i="2" s="1"/>
  <c r="X1634" i="2"/>
  <c r="V1595" i="2"/>
  <c r="W1595" i="2"/>
  <c r="Z1595" i="2"/>
  <c r="X1579" i="2"/>
  <c r="Y1579" i="2" s="1"/>
  <c r="Y1744" i="2"/>
  <c r="V1740" i="2"/>
  <c r="W1740" i="2"/>
  <c r="X1740" i="2" s="1"/>
  <c r="Y1740" i="2" s="1"/>
  <c r="Z1740" i="2"/>
  <c r="V1723" i="2"/>
  <c r="W1723" i="2"/>
  <c r="X1723" i="2"/>
  <c r="V1682" i="2"/>
  <c r="W1682" i="2"/>
  <c r="X1682" i="2" s="1"/>
  <c r="Y1682" i="2" s="1"/>
  <c r="Z1682" i="2"/>
  <c r="V1677" i="2"/>
  <c r="W1677" i="2"/>
  <c r="X1677" i="2" s="1"/>
  <c r="Y1677" i="2" s="1"/>
  <c r="W1798" i="2"/>
  <c r="X1798" i="2" s="1"/>
  <c r="Y1798" i="2"/>
  <c r="V1781" i="2"/>
  <c r="W1781" i="2"/>
  <c r="X1781" i="2"/>
  <c r="Y1781" i="2" s="1"/>
  <c r="X1735" i="2"/>
  <c r="Y1735" i="2" s="1"/>
  <c r="V1735" i="2"/>
  <c r="Y1633" i="2"/>
  <c r="Z1633" i="2"/>
  <c r="Z1606" i="2"/>
  <c r="V1651" i="2"/>
  <c r="W1651" i="2"/>
  <c r="X1651" i="2" s="1"/>
  <c r="Y1651" i="2" s="1"/>
  <c r="W1573" i="2"/>
  <c r="Z1573" i="2" s="1"/>
  <c r="X1573" i="2"/>
  <c r="Y1573" i="2"/>
  <c r="V1550" i="2"/>
  <c r="X1550" i="2" s="1"/>
  <c r="Y1550" i="2" s="1"/>
  <c r="X1331" i="2"/>
  <c r="Y1331" i="2" s="1"/>
  <c r="W1744" i="2"/>
  <c r="X1744" i="2" s="1"/>
  <c r="W1728" i="2"/>
  <c r="X1728" i="2" s="1"/>
  <c r="Y1728" i="2" s="1"/>
  <c r="W1712" i="2"/>
  <c r="V1703" i="2"/>
  <c r="X1703" i="2" s="1"/>
  <c r="Y1703" i="2" s="1"/>
  <c r="W1696" i="2"/>
  <c r="Z1696" i="2" s="1"/>
  <c r="V1687" i="2"/>
  <c r="W1680" i="2"/>
  <c r="X1680" i="2" s="1"/>
  <c r="V1670" i="2"/>
  <c r="V1654" i="2"/>
  <c r="W1648" i="2"/>
  <c r="X1648" i="2" s="1"/>
  <c r="Y1648" i="2" s="1"/>
  <c r="W1637" i="2"/>
  <c r="X1637" i="2" s="1"/>
  <c r="Y1637" i="2" s="1"/>
  <c r="V1634" i="2"/>
  <c r="W1620" i="2"/>
  <c r="Z1620" i="2" s="1"/>
  <c r="Z1560" i="2"/>
  <c r="X1518" i="2"/>
  <c r="Y1518" i="2"/>
  <c r="V1518" i="2"/>
  <c r="X1474" i="2"/>
  <c r="Y1474" i="2" s="1"/>
  <c r="V1397" i="2"/>
  <c r="Y1623" i="2"/>
  <c r="V1612" i="2"/>
  <c r="W1612" i="2"/>
  <c r="X1612" i="2"/>
  <c r="Y1612" i="2" s="1"/>
  <c r="X1582" i="2"/>
  <c r="Y1582" i="2" s="1"/>
  <c r="Z1518" i="2"/>
  <c r="X1502" i="2"/>
  <c r="Y1502" i="2"/>
  <c r="V1502" i="2"/>
  <c r="Z1479" i="2"/>
  <c r="W1397" i="2"/>
  <c r="X1397" i="2" s="1"/>
  <c r="Y1397" i="2" s="1"/>
  <c r="Z1397" i="2"/>
  <c r="Z1388" i="2"/>
  <c r="V1628" i="2"/>
  <c r="X1628" i="2" s="1"/>
  <c r="W1628" i="2"/>
  <c r="V1556" i="2"/>
  <c r="Z1502" i="2"/>
  <c r="X1490" i="2"/>
  <c r="Y1490" i="2" s="1"/>
  <c r="V1438" i="2"/>
  <c r="X1438" i="2" s="1"/>
  <c r="Y1438" i="2" s="1"/>
  <c r="Z1354" i="2"/>
  <c r="V1354" i="2"/>
  <c r="W1354" i="2"/>
  <c r="X1354" i="2" s="1"/>
  <c r="Y1354" i="2" s="1"/>
  <c r="V1549" i="2"/>
  <c r="X1549" i="2" s="1"/>
  <c r="Y1549" i="2" s="1"/>
  <c r="W1549" i="2"/>
  <c r="X1482" i="2"/>
  <c r="Y1482" i="2" s="1"/>
  <c r="X1773" i="2"/>
  <c r="Y1773" i="2" s="1"/>
  <c r="Y1766" i="2"/>
  <c r="X1757" i="2"/>
  <c r="Y1757" i="2" s="1"/>
  <c r="X1741" i="2"/>
  <c r="Y1741" i="2" s="1"/>
  <c r="Y1734" i="2"/>
  <c r="X1725" i="2"/>
  <c r="Y1718" i="2"/>
  <c r="X1709" i="2"/>
  <c r="Z1709" i="2" s="1"/>
  <c r="X1693" i="2"/>
  <c r="Y1693" i="2" s="1"/>
  <c r="Y1686" i="2"/>
  <c r="Y1666" i="2"/>
  <c r="X1661" i="2"/>
  <c r="Z1661" i="2" s="1"/>
  <c r="W1653" i="2"/>
  <c r="Z1653" i="2" s="1"/>
  <c r="X1653" i="2"/>
  <c r="Y1653" i="2"/>
  <c r="X1636" i="2"/>
  <c r="Y1636" i="2" s="1"/>
  <c r="Y1622" i="2"/>
  <c r="Y1611" i="2"/>
  <c r="Y1606" i="2"/>
  <c r="X1598" i="2"/>
  <c r="Y1598" i="2"/>
  <c r="X1584" i="2"/>
  <c r="Y1584" i="2" s="1"/>
  <c r="X1575" i="2"/>
  <c r="Z1575" i="2" s="1"/>
  <c r="V1572" i="2"/>
  <c r="W1572" i="2"/>
  <c r="X1572" i="2" s="1"/>
  <c r="Y1572" i="2" s="1"/>
  <c r="X1566" i="2"/>
  <c r="Y1566" i="2"/>
  <c r="Y1552" i="2"/>
  <c r="W1541" i="2"/>
  <c r="W1513" i="2"/>
  <c r="X1513" i="2" s="1"/>
  <c r="Y1513" i="2" s="1"/>
  <c r="V1470" i="2"/>
  <c r="X1470" i="2" s="1"/>
  <c r="Y1470" i="2" s="1"/>
  <c r="V1422" i="2"/>
  <c r="X1422" i="2" s="1"/>
  <c r="Y1422" i="2" s="1"/>
  <c r="X1408" i="2"/>
  <c r="Y1408" i="2" s="1"/>
  <c r="W1766" i="2"/>
  <c r="Z1766" i="2" s="1"/>
  <c r="W1750" i="2"/>
  <c r="X1750" i="2" s="1"/>
  <c r="Y1750" i="2" s="1"/>
  <c r="W1734" i="2"/>
  <c r="X1734" i="2" s="1"/>
  <c r="W1718" i="2"/>
  <c r="Z1718" i="2" s="1"/>
  <c r="W1702" i="2"/>
  <c r="V1644" i="2"/>
  <c r="W1644" i="2"/>
  <c r="X1644" i="2" s="1"/>
  <c r="Y1644" i="2" s="1"/>
  <c r="Y1639" i="2"/>
  <c r="W1581" i="2"/>
  <c r="X1581" i="2"/>
  <c r="V1575" i="2"/>
  <c r="V1555" i="2"/>
  <c r="W1555" i="2"/>
  <c r="X1555" i="2" s="1"/>
  <c r="Y1555" i="2" s="1"/>
  <c r="V1552" i="2"/>
  <c r="X1534" i="2"/>
  <c r="Y1534" i="2" s="1"/>
  <c r="V1534" i="2"/>
  <c r="V1516" i="2"/>
  <c r="W1516" i="2"/>
  <c r="X1516" i="2"/>
  <c r="Z1516" i="2" s="1"/>
  <c r="Y1516" i="2"/>
  <c r="W1497" i="2"/>
  <c r="X1497" i="2" s="1"/>
  <c r="Y1497" i="2" s="1"/>
  <c r="Z1493" i="2"/>
  <c r="V1486" i="2"/>
  <c r="X1486" i="2" s="1"/>
  <c r="Y1486" i="2" s="1"/>
  <c r="Z1454" i="2"/>
  <c r="W1445" i="2"/>
  <c r="X1445" i="2" s="1"/>
  <c r="Y1445" i="2" s="1"/>
  <c r="Z1639" i="2"/>
  <c r="Z1559" i="2"/>
  <c r="V1520" i="2"/>
  <c r="X1520" i="2"/>
  <c r="Y1520" i="2" s="1"/>
  <c r="V1500" i="2"/>
  <c r="W1500" i="2"/>
  <c r="X1500" i="2" s="1"/>
  <c r="V1417" i="2"/>
  <c r="W1417" i="2"/>
  <c r="Z1417" i="2" s="1"/>
  <c r="X1417" i="2"/>
  <c r="Y1417" i="2"/>
  <c r="V1185" i="2"/>
  <c r="W1185" i="2"/>
  <c r="X1185" i="2"/>
  <c r="Y1185" i="2"/>
  <c r="X1614" i="2"/>
  <c r="Y1614" i="2" s="1"/>
  <c r="V1580" i="2"/>
  <c r="W1580" i="2"/>
  <c r="X1580" i="2" s="1"/>
  <c r="Z1552" i="2"/>
  <c r="Z1544" i="2"/>
  <c r="V1481" i="2"/>
  <c r="W1481" i="2"/>
  <c r="Z1481" i="2" s="1"/>
  <c r="Y1481" i="2"/>
  <c r="V1449" i="2"/>
  <c r="W1449" i="2"/>
  <c r="Z1449" i="2" s="1"/>
  <c r="Y1449" i="2"/>
  <c r="V1436" i="2"/>
  <c r="W1436" i="2"/>
  <c r="X1436" i="2"/>
  <c r="Y1436" i="2" s="1"/>
  <c r="V1333" i="2"/>
  <c r="W1333" i="2"/>
  <c r="X1333" i="2" s="1"/>
  <c r="Y1333" i="2" s="1"/>
  <c r="V1315" i="2"/>
  <c r="W1315" i="2"/>
  <c r="X1315" i="2"/>
  <c r="Y1315" i="2" s="1"/>
  <c r="V1190" i="2"/>
  <c r="W1190" i="2"/>
  <c r="Z1190" i="2" s="1"/>
  <c r="X1190" i="2"/>
  <c r="Y1190" i="2"/>
  <c r="Y1859" i="2"/>
  <c r="Y1843" i="2"/>
  <c r="Y1811" i="2"/>
  <c r="W1793" i="2"/>
  <c r="X1793" i="2" s="1"/>
  <c r="Y1793" i="2" s="1"/>
  <c r="X1786" i="2"/>
  <c r="Y1786" i="2" s="1"/>
  <c r="W1777" i="2"/>
  <c r="W1761" i="2"/>
  <c r="X1761" i="2" s="1"/>
  <c r="Y1761" i="2" s="1"/>
  <c r="W1745" i="2"/>
  <c r="X1745" i="2" s="1"/>
  <c r="Y1745" i="2" s="1"/>
  <c r="X1738" i="2"/>
  <c r="W1729" i="2"/>
  <c r="X1729" i="2" s="1"/>
  <c r="Y1729" i="2" s="1"/>
  <c r="X1722" i="2"/>
  <c r="Y1722" i="2" s="1"/>
  <c r="W1713" i="2"/>
  <c r="X1713" i="2" s="1"/>
  <c r="Y1713" i="2" s="1"/>
  <c r="W1697" i="2"/>
  <c r="Z1692" i="2"/>
  <c r="W1681" i="2"/>
  <c r="X1681" i="2" s="1"/>
  <c r="Y1681" i="2" s="1"/>
  <c r="V1676" i="2"/>
  <c r="W1676" i="2"/>
  <c r="X1676" i="2"/>
  <c r="Y1676" i="2" s="1"/>
  <c r="V1671" i="2"/>
  <c r="X1668" i="2"/>
  <c r="V1660" i="2"/>
  <c r="W1660" i="2"/>
  <c r="X1660" i="2" s="1"/>
  <c r="Y1660" i="2" s="1"/>
  <c r="Z1657" i="2"/>
  <c r="W1652" i="2"/>
  <c r="X1652" i="2" s="1"/>
  <c r="Y1652" i="2" s="1"/>
  <c r="X1630" i="2"/>
  <c r="Y1630" i="2" s="1"/>
  <c r="X1602" i="2"/>
  <c r="W1591" i="2"/>
  <c r="Z1570" i="2"/>
  <c r="W1568" i="2"/>
  <c r="W1565" i="2"/>
  <c r="Z1565" i="2" s="1"/>
  <c r="X1565" i="2"/>
  <c r="V1507" i="2"/>
  <c r="V1504" i="2"/>
  <c r="X1504" i="2"/>
  <c r="Y1504" i="2" s="1"/>
  <c r="V1465" i="2"/>
  <c r="W1465" i="2"/>
  <c r="Z1436" i="2"/>
  <c r="Z1399" i="2"/>
  <c r="V1394" i="2"/>
  <c r="W1834" i="2"/>
  <c r="X1834" i="2" s="1"/>
  <c r="Y1834" i="2" s="1"/>
  <c r="W1818" i="2"/>
  <c r="X1818" i="2" s="1"/>
  <c r="Y1818" i="2" s="1"/>
  <c r="W1802" i="2"/>
  <c r="X1802" i="2" s="1"/>
  <c r="Y1802" i="2" s="1"/>
  <c r="W1786" i="2"/>
  <c r="W1770" i="2"/>
  <c r="X1770" i="2" s="1"/>
  <c r="Y1770" i="2" s="1"/>
  <c r="W1754" i="2"/>
  <c r="X1754" i="2" s="1"/>
  <c r="Y1754" i="2" s="1"/>
  <c r="W1738" i="2"/>
  <c r="Z1738" i="2" s="1"/>
  <c r="W1722" i="2"/>
  <c r="W1706" i="2"/>
  <c r="X1706" i="2" s="1"/>
  <c r="Y1706" i="2" s="1"/>
  <c r="W1690" i="2"/>
  <c r="X1690" i="2" s="1"/>
  <c r="Y1690" i="2" s="1"/>
  <c r="W1668" i="2"/>
  <c r="Y1655" i="2"/>
  <c r="V1621" i="2"/>
  <c r="W1602" i="2"/>
  <c r="Z1602" i="2" s="1"/>
  <c r="Z1600" i="2"/>
  <c r="V1591" i="2"/>
  <c r="W1588" i="2"/>
  <c r="X1588" i="2" s="1"/>
  <c r="Y1588" i="2" s="1"/>
  <c r="Z1579" i="2"/>
  <c r="W1577" i="2"/>
  <c r="X1577" i="2" s="1"/>
  <c r="Y1577" i="2" s="1"/>
  <c r="W1574" i="2"/>
  <c r="V1568" i="2"/>
  <c r="W1558" i="2"/>
  <c r="X1558" i="2"/>
  <c r="Y1558" i="2" s="1"/>
  <c r="V1468" i="2"/>
  <c r="W1468" i="2"/>
  <c r="X1468" i="2" s="1"/>
  <c r="Y1468" i="2" s="1"/>
  <c r="V1433" i="2"/>
  <c r="W1433" i="2"/>
  <c r="X1433" i="2" s="1"/>
  <c r="Y1433" i="2" s="1"/>
  <c r="X1772" i="2"/>
  <c r="Y1685" i="2"/>
  <c r="Z1678" i="2"/>
  <c r="Z1671" i="2"/>
  <c r="X1657" i="2"/>
  <c r="Y1657" i="2" s="1"/>
  <c r="W1621" i="2"/>
  <c r="X1621" i="2"/>
  <c r="Y1621" i="2" s="1"/>
  <c r="Y1613" i="2"/>
  <c r="W1605" i="2"/>
  <c r="Z1605" i="2" s="1"/>
  <c r="X1605" i="2"/>
  <c r="Y1605" i="2"/>
  <c r="Z1583" i="2"/>
  <c r="V1564" i="2"/>
  <c r="W1564" i="2"/>
  <c r="X1564" i="2"/>
  <c r="Y1564" i="2"/>
  <c r="W1539" i="2"/>
  <c r="X1539" i="2" s="1"/>
  <c r="Y1539" i="2" s="1"/>
  <c r="W1525" i="2"/>
  <c r="X1480" i="2"/>
  <c r="Y1480" i="2" s="1"/>
  <c r="V1452" i="2"/>
  <c r="W1452" i="2"/>
  <c r="X1452" i="2" s="1"/>
  <c r="Y1452" i="2" s="1"/>
  <c r="X1448" i="2"/>
  <c r="Y1448" i="2" s="1"/>
  <c r="V1440" i="2"/>
  <c r="Y1726" i="2"/>
  <c r="Y1710" i="2"/>
  <c r="Y1694" i="2"/>
  <c r="X1685" i="2"/>
  <c r="Y1675" i="2"/>
  <c r="Y1659" i="2"/>
  <c r="W1632" i="2"/>
  <c r="X1632" i="2" s="1"/>
  <c r="Y1632" i="2" s="1"/>
  <c r="Y1629" i="2"/>
  <c r="Y1618" i="2"/>
  <c r="X1613" i="2"/>
  <c r="Y1593" i="2"/>
  <c r="X1574" i="2"/>
  <c r="Y1574" i="2" s="1"/>
  <c r="V1539" i="2"/>
  <c r="Z1539" i="2"/>
  <c r="V1532" i="2"/>
  <c r="W1532" i="2"/>
  <c r="X1532" i="2"/>
  <c r="Y1532" i="2"/>
  <c r="Z1525" i="2"/>
  <c r="V1484" i="2"/>
  <c r="W1484" i="2"/>
  <c r="Z1484" i="2" s="1"/>
  <c r="X1484" i="2"/>
  <c r="Y1484" i="2"/>
  <c r="V1443" i="2"/>
  <c r="W1443" i="2"/>
  <c r="Z1443" i="2"/>
  <c r="V1420" i="2"/>
  <c r="W1420" i="2"/>
  <c r="X1420" i="2" s="1"/>
  <c r="Y1420" i="2" s="1"/>
  <c r="X1411" i="2"/>
  <c r="Y1411" i="2" s="1"/>
  <c r="V1411" i="2"/>
  <c r="Y1347" i="2"/>
  <c r="V1301" i="2"/>
  <c r="W1301" i="2"/>
  <c r="X1301" i="2" s="1"/>
  <c r="Y1301" i="2" s="1"/>
  <c r="X1742" i="2"/>
  <c r="Y1742" i="2" s="1"/>
  <c r="X1726" i="2"/>
  <c r="Z1726" i="2" s="1"/>
  <c r="X1710" i="2"/>
  <c r="X1694" i="2"/>
  <c r="Y1687" i="2"/>
  <c r="W1685" i="2"/>
  <c r="X1675" i="2"/>
  <c r="Y1670" i="2"/>
  <c r="X1659" i="2"/>
  <c r="Z1651" i="2"/>
  <c r="X1646" i="2"/>
  <c r="Z1646" i="2" s="1"/>
  <c r="Y1646" i="2"/>
  <c r="Y1634" i="2"/>
  <c r="V1632" i="2"/>
  <c r="X1629" i="2"/>
  <c r="X1618" i="2"/>
  <c r="Z1618" i="2" s="1"/>
  <c r="W1613" i="2"/>
  <c r="Z1613" i="2" s="1"/>
  <c r="V1596" i="2"/>
  <c r="W1596" i="2"/>
  <c r="X1596" i="2"/>
  <c r="Y1596" i="2"/>
  <c r="X1593" i="2"/>
  <c r="Z1593" i="2" s="1"/>
  <c r="W1557" i="2"/>
  <c r="X1557" i="2" s="1"/>
  <c r="Y1557" i="2" s="1"/>
  <c r="W1543" i="2"/>
  <c r="X1543" i="2" s="1"/>
  <c r="Y1543" i="2" s="1"/>
  <c r="Z1532" i="2"/>
  <c r="Y1529" i="2"/>
  <c r="V1495" i="2"/>
  <c r="W1488" i="2"/>
  <c r="X1488" i="2" s="1"/>
  <c r="Y1488" i="2" s="1"/>
  <c r="V1475" i="2"/>
  <c r="W1475" i="2"/>
  <c r="X1475" i="2" s="1"/>
  <c r="Y1475" i="2" s="1"/>
  <c r="X1467" i="2"/>
  <c r="Y1467" i="2" s="1"/>
  <c r="X1678" i="2"/>
  <c r="Y1678" i="2"/>
  <c r="W1662" i="2"/>
  <c r="X1662" i="2" s="1"/>
  <c r="Y1662" i="2" s="1"/>
  <c r="X1623" i="2"/>
  <c r="Z1623" i="2" s="1"/>
  <c r="X1607" i="2"/>
  <c r="Y1607" i="2" s="1"/>
  <c r="Z1596" i="2"/>
  <c r="V1579" i="2"/>
  <c r="V1573" i="2"/>
  <c r="Z1567" i="2"/>
  <c r="Y1553" i="2"/>
  <c r="W1550" i="2"/>
  <c r="X1546" i="2"/>
  <c r="Y1546" i="2" s="1"/>
  <c r="X1514" i="2"/>
  <c r="Y1514" i="2" s="1"/>
  <c r="Y1495" i="2"/>
  <c r="V1488" i="2"/>
  <c r="V1459" i="2"/>
  <c r="W1459" i="2"/>
  <c r="X1459" i="2" s="1"/>
  <c r="Y1459" i="2" s="1"/>
  <c r="Z1459" i="2"/>
  <c r="X1451" i="2"/>
  <c r="Y1451" i="2" s="1"/>
  <c r="V1427" i="2"/>
  <c r="W1427" i="2"/>
  <c r="X1427" i="2" s="1"/>
  <c r="Y1427" i="2" s="1"/>
  <c r="Z1427" i="2"/>
  <c r="W1527" i="2"/>
  <c r="X1527" i="2" s="1"/>
  <c r="Y1527" i="2" s="1"/>
  <c r="W1511" i="2"/>
  <c r="Z1511" i="2" s="1"/>
  <c r="W1495" i="2"/>
  <c r="X1495" i="2" s="1"/>
  <c r="Z1490" i="2"/>
  <c r="W1479" i="2"/>
  <c r="X1479" i="2" s="1"/>
  <c r="Y1479" i="2" s="1"/>
  <c r="X1472" i="2"/>
  <c r="Y1472" i="2" s="1"/>
  <c r="W1463" i="2"/>
  <c r="Z1463" i="2" s="1"/>
  <c r="X1456" i="2"/>
  <c r="Y1456" i="2" s="1"/>
  <c r="W1447" i="2"/>
  <c r="X1447" i="2" s="1"/>
  <c r="Y1447" i="2" s="1"/>
  <c r="X1440" i="2"/>
  <c r="Y1440" i="2" s="1"/>
  <c r="W1431" i="2"/>
  <c r="X1431" i="2" s="1"/>
  <c r="Y1431" i="2" s="1"/>
  <c r="X1424" i="2"/>
  <c r="Y1424" i="2" s="1"/>
  <c r="V1408" i="2"/>
  <c r="X1363" i="2"/>
  <c r="Y1363" i="2" s="1"/>
  <c r="Z1356" i="2"/>
  <c r="V1350" i="2"/>
  <c r="W1350" i="2"/>
  <c r="X1350" i="2" s="1"/>
  <c r="Y1350" i="2" s="1"/>
  <c r="Z1350" i="2"/>
  <c r="W1347" i="2"/>
  <c r="X1347" i="2" s="1"/>
  <c r="X1329" i="2"/>
  <c r="W1308" i="2"/>
  <c r="X1308" i="2" s="1"/>
  <c r="Y1308" i="2" s="1"/>
  <c r="Z1297" i="2"/>
  <c r="V1228" i="2"/>
  <c r="W1228" i="2"/>
  <c r="X1228" i="2"/>
  <c r="Y1228" i="2"/>
  <c r="X1214" i="2"/>
  <c r="W1336" i="2"/>
  <c r="X1336" i="2"/>
  <c r="Y1336" i="2" s="1"/>
  <c r="V1276" i="2"/>
  <c r="W1276" i="2"/>
  <c r="X1276" i="2" s="1"/>
  <c r="Y1203" i="2"/>
  <c r="Y1402" i="2"/>
  <c r="X1393" i="2"/>
  <c r="Y1393" i="2" s="1"/>
  <c r="W1390" i="2"/>
  <c r="X1390" i="2" s="1"/>
  <c r="Y1390" i="2" s="1"/>
  <c r="W1384" i="2"/>
  <c r="X1384" i="2"/>
  <c r="Y1384" i="2" s="1"/>
  <c r="V1366" i="2"/>
  <c r="W1366" i="2"/>
  <c r="X1366" i="2" s="1"/>
  <c r="Y1366" i="2" s="1"/>
  <c r="V1343" i="2"/>
  <c r="W1343" i="2"/>
  <c r="X1343" i="2"/>
  <c r="Y1343" i="2" s="1"/>
  <c r="W1340" i="2"/>
  <c r="X1340" i="2"/>
  <c r="Y1340" i="2" s="1"/>
  <c r="Y1214" i="2"/>
  <c r="Z1203" i="2"/>
  <c r="X1163" i="2"/>
  <c r="W1416" i="2"/>
  <c r="X1416" i="2" s="1"/>
  <c r="Y1416" i="2" s="1"/>
  <c r="Z1379" i="2"/>
  <c r="V1375" i="2"/>
  <c r="W1375" i="2"/>
  <c r="X1375" i="2" s="1"/>
  <c r="Y1375" i="2" s="1"/>
  <c r="W1253" i="2"/>
  <c r="X1253" i="2"/>
  <c r="Y1253" i="2"/>
  <c r="Y1236" i="2"/>
  <c r="V1129" i="2"/>
  <c r="X1059" i="2"/>
  <c r="Y1059" i="2" s="1"/>
  <c r="V1059" i="2"/>
  <c r="W1059" i="2"/>
  <c r="V1407" i="2"/>
  <c r="W1407" i="2"/>
  <c r="X1407" i="2"/>
  <c r="Y1407" i="2" s="1"/>
  <c r="Z1396" i="2"/>
  <c r="V1387" i="2"/>
  <c r="X1387" i="2"/>
  <c r="Y1387" i="2"/>
  <c r="Z1363" i="2"/>
  <c r="V1359" i="2"/>
  <c r="W1359" i="2"/>
  <c r="Z1359" i="2" s="1"/>
  <c r="X1359" i="2"/>
  <c r="Y1359" i="2"/>
  <c r="W1556" i="2"/>
  <c r="X1556" i="2" s="1"/>
  <c r="Y1556" i="2" s="1"/>
  <c r="Y1542" i="2"/>
  <c r="W1540" i="2"/>
  <c r="X1540" i="2" s="1"/>
  <c r="Y1540" i="2" s="1"/>
  <c r="W1524" i="2"/>
  <c r="X1524" i="2" s="1"/>
  <c r="Y1524" i="2" s="1"/>
  <c r="Y1510" i="2"/>
  <c r="W1508" i="2"/>
  <c r="Z1508" i="2" s="1"/>
  <c r="X1501" i="2"/>
  <c r="Y1494" i="2"/>
  <c r="W1492" i="2"/>
  <c r="X1492" i="2" s="1"/>
  <c r="Y1492" i="2" s="1"/>
  <c r="X1485" i="2"/>
  <c r="Y1485" i="2" s="1"/>
  <c r="W1476" i="2"/>
  <c r="X1476" i="2" s="1"/>
  <c r="Y1476" i="2" s="1"/>
  <c r="W1460" i="2"/>
  <c r="Y1446" i="2"/>
  <c r="W1444" i="2"/>
  <c r="Z1439" i="2"/>
  <c r="Y1430" i="2"/>
  <c r="W1428" i="2"/>
  <c r="X1428" i="2" s="1"/>
  <c r="Y1428" i="2" s="1"/>
  <c r="X1419" i="2"/>
  <c r="X1404" i="2"/>
  <c r="Y1395" i="2"/>
  <c r="W1381" i="2"/>
  <c r="X1381" i="2" s="1"/>
  <c r="Y1381" i="2" s="1"/>
  <c r="W1372" i="2"/>
  <c r="X1372" i="2" s="1"/>
  <c r="Y1372" i="2" s="1"/>
  <c r="V1352" i="2"/>
  <c r="X1342" i="2"/>
  <c r="W1317" i="2"/>
  <c r="Y1310" i="2"/>
  <c r="Z958" i="2"/>
  <c r="X1542" i="2"/>
  <c r="W1533" i="2"/>
  <c r="X1533" i="2" s="1"/>
  <c r="Y1533" i="2" s="1"/>
  <c r="X1526" i="2"/>
  <c r="Y1526" i="2" s="1"/>
  <c r="W1517" i="2"/>
  <c r="X1517" i="2" s="1"/>
  <c r="Y1517" i="2" s="1"/>
  <c r="X1510" i="2"/>
  <c r="Z1510" i="2" s="1"/>
  <c r="W1501" i="2"/>
  <c r="X1494" i="2"/>
  <c r="W1485" i="2"/>
  <c r="W1469" i="2"/>
  <c r="X1469" i="2" s="1"/>
  <c r="Y1469" i="2" s="1"/>
  <c r="X1462" i="2"/>
  <c r="Y1462" i="2" s="1"/>
  <c r="W1453" i="2"/>
  <c r="X1453" i="2" s="1"/>
  <c r="Y1453" i="2" s="1"/>
  <c r="X1446" i="2"/>
  <c r="W1437" i="2"/>
  <c r="X1437" i="2" s="1"/>
  <c r="Y1437" i="2" s="1"/>
  <c r="Z1432" i="2"/>
  <c r="X1430" i="2"/>
  <c r="W1410" i="2"/>
  <c r="X1410" i="2"/>
  <c r="Y1410" i="2" s="1"/>
  <c r="W1404" i="2"/>
  <c r="X1395" i="2"/>
  <c r="X1386" i="2"/>
  <c r="W1365" i="2"/>
  <c r="W1352" i="2"/>
  <c r="X1352" i="2" s="1"/>
  <c r="Y1352" i="2" s="1"/>
  <c r="W1342" i="2"/>
  <c r="W1320" i="2"/>
  <c r="X1320" i="2"/>
  <c r="Y1320" i="2"/>
  <c r="W1292" i="2"/>
  <c r="X1292" i="2"/>
  <c r="Y1292" i="2" s="1"/>
  <c r="Z1287" i="2"/>
  <c r="Y1262" i="2"/>
  <c r="V1244" i="2"/>
  <c r="W1244" i="2"/>
  <c r="X1244" i="2"/>
  <c r="Y1244" i="2"/>
  <c r="W1478" i="2"/>
  <c r="X1478" i="2" s="1"/>
  <c r="Y1478" i="2" s="1"/>
  <c r="W1462" i="2"/>
  <c r="W1446" i="2"/>
  <c r="Z1446" i="2" s="1"/>
  <c r="W1430" i="2"/>
  <c r="Z1425" i="2"/>
  <c r="V1401" i="2"/>
  <c r="W1401" i="2"/>
  <c r="X1401" i="2" s="1"/>
  <c r="Y1401" i="2" s="1"/>
  <c r="W1395" i="2"/>
  <c r="W1386" i="2"/>
  <c r="Z1386" i="2" s="1"/>
  <c r="W1324" i="2"/>
  <c r="X1324" i="2"/>
  <c r="Y1324" i="2" s="1"/>
  <c r="X1317" i="2"/>
  <c r="Y1317" i="2"/>
  <c r="X1313" i="2"/>
  <c r="V1299" i="2"/>
  <c r="X1299" i="2" s="1"/>
  <c r="Y1299" i="2" s="1"/>
  <c r="W1299" i="2"/>
  <c r="Z1244" i="2"/>
  <c r="Z1235" i="2"/>
  <c r="X1230" i="2"/>
  <c r="Y1230" i="2" s="1"/>
  <c r="W1221" i="2"/>
  <c r="Z1221" i="2" s="1"/>
  <c r="X1221" i="2"/>
  <c r="Y1221" i="2"/>
  <c r="V1398" i="2"/>
  <c r="W1398" i="2"/>
  <c r="X1398" i="2" s="1"/>
  <c r="Y1398" i="2" s="1"/>
  <c r="V1386" i="2"/>
  <c r="W1368" i="2"/>
  <c r="X1368" i="2" s="1"/>
  <c r="Y1368" i="2" s="1"/>
  <c r="Y1342" i="2"/>
  <c r="V1331" i="2"/>
  <c r="W1331" i="2"/>
  <c r="V1327" i="2"/>
  <c r="W1327" i="2"/>
  <c r="X1327" i="2" s="1"/>
  <c r="Y1327" i="2" s="1"/>
  <c r="V1295" i="2"/>
  <c r="W1295" i="2"/>
  <c r="X1295" i="2" s="1"/>
  <c r="Y1295" i="2" s="1"/>
  <c r="V1144" i="2"/>
  <c r="W1144" i="2"/>
  <c r="X1144" i="2" s="1"/>
  <c r="Y1144" i="2" s="1"/>
  <c r="Y1278" i="2"/>
  <c r="V1158" i="2"/>
  <c r="W1158" i="2"/>
  <c r="X1158" i="2"/>
  <c r="Y1158" i="2" s="1"/>
  <c r="Y1418" i="2"/>
  <c r="X1409" i="2"/>
  <c r="Z1409" i="2" s="1"/>
  <c r="Y1409" i="2"/>
  <c r="Z1338" i="2"/>
  <c r="V1334" i="2"/>
  <c r="Z1265" i="2"/>
  <c r="V1251" i="2"/>
  <c r="W1177" i="2"/>
  <c r="X1177" i="2"/>
  <c r="V1177" i="2"/>
  <c r="Y1177" i="2"/>
  <c r="X1148" i="2"/>
  <c r="Y1148" i="2" s="1"/>
  <c r="W1046" i="2"/>
  <c r="V1046" i="2"/>
  <c r="X1046" i="2" s="1"/>
  <c r="Y1046" i="2" s="1"/>
  <c r="Z1046" i="2"/>
  <c r="Y1412" i="2"/>
  <c r="W1400" i="2"/>
  <c r="X1400" i="2"/>
  <c r="Y1400" i="2" s="1"/>
  <c r="X1377" i="2"/>
  <c r="Y1377" i="2" s="1"/>
  <c r="Z1345" i="2"/>
  <c r="W1269" i="2"/>
  <c r="X1269" i="2"/>
  <c r="Y1269" i="2"/>
  <c r="Z1177" i="2"/>
  <c r="W1667" i="2"/>
  <c r="X1667" i="2" s="1"/>
  <c r="Y1667" i="2" s="1"/>
  <c r="W1571" i="2"/>
  <c r="X1571" i="2" s="1"/>
  <c r="Y1571" i="2" s="1"/>
  <c r="Y1509" i="2"/>
  <c r="W1507" i="2"/>
  <c r="Y1493" i="2"/>
  <c r="Y1477" i="2"/>
  <c r="Y1461" i="2"/>
  <c r="Y1429" i="2"/>
  <c r="Z1414" i="2"/>
  <c r="Y1388" i="2"/>
  <c r="X1361" i="2"/>
  <c r="Z1361" i="2" s="1"/>
  <c r="Y1361" i="2"/>
  <c r="Z1302" i="2"/>
  <c r="Z1290" i="2"/>
  <c r="W1290" i="2"/>
  <c r="X1290" i="2" s="1"/>
  <c r="Y1290" i="2" s="1"/>
  <c r="V1260" i="2"/>
  <c r="W1260" i="2"/>
  <c r="X1260" i="2"/>
  <c r="Y1260" i="2" s="1"/>
  <c r="X1206" i="2"/>
  <c r="Y1206" i="2" s="1"/>
  <c r="V1169" i="2"/>
  <c r="W1169" i="2"/>
  <c r="X1169" i="2"/>
  <c r="Y1169" i="2"/>
  <c r="Y1051" i="2"/>
  <c r="Z1051" i="2"/>
  <c r="X1541" i="2"/>
  <c r="Y1541" i="2" s="1"/>
  <c r="X1525" i="2"/>
  <c r="Y1525" i="2" s="1"/>
  <c r="X1509" i="2"/>
  <c r="X1493" i="2"/>
  <c r="X1477" i="2"/>
  <c r="Z1477" i="2" s="1"/>
  <c r="X1461" i="2"/>
  <c r="Z1461" i="2" s="1"/>
  <c r="X1429" i="2"/>
  <c r="Z1429" i="2" s="1"/>
  <c r="X1403" i="2"/>
  <c r="Y1403" i="2"/>
  <c r="V1391" i="2"/>
  <c r="W1391" i="2"/>
  <c r="X1391" i="2"/>
  <c r="X1388" i="2"/>
  <c r="X1370" i="2"/>
  <c r="Y1370" i="2" s="1"/>
  <c r="X1357" i="2"/>
  <c r="Y1357" i="2" s="1"/>
  <c r="X1246" i="2"/>
  <c r="Y1246" i="2" s="1"/>
  <c r="Z1246" i="2"/>
  <c r="V1205" i="2"/>
  <c r="W1205" i="2"/>
  <c r="X1205" i="2" s="1"/>
  <c r="Y1205" i="2" s="1"/>
  <c r="W1394" i="2"/>
  <c r="Z1394" i="2" s="1"/>
  <c r="X1394" i="2"/>
  <c r="Y1394" i="2" s="1"/>
  <c r="V1385" i="2"/>
  <c r="W1385" i="2"/>
  <c r="Z1385" i="2" s="1"/>
  <c r="W1370" i="2"/>
  <c r="Y1326" i="2"/>
  <c r="X1285" i="2"/>
  <c r="Y1285" i="2" s="1"/>
  <c r="W1237" i="2"/>
  <c r="X1237" i="2" s="1"/>
  <c r="Y1237" i="2" s="1"/>
  <c r="Z1233" i="2"/>
  <c r="V1135" i="2"/>
  <c r="W1135" i="2"/>
  <c r="X1135" i="2"/>
  <c r="Y1135" i="2" s="1"/>
  <c r="Y1267" i="2"/>
  <c r="V1156" i="2"/>
  <c r="W1052" i="2"/>
  <c r="Z1052" i="2"/>
  <c r="Z1048" i="2"/>
  <c r="V1048" i="2"/>
  <c r="W1048" i="2"/>
  <c r="X1048" i="2" s="1"/>
  <c r="Y1048" i="2" s="1"/>
  <c r="X1039" i="2"/>
  <c r="Z880" i="2"/>
  <c r="W880" i="2"/>
  <c r="X880" i="2" s="1"/>
  <c r="Y880" i="2" s="1"/>
  <c r="V833" i="2"/>
  <c r="W833" i="2"/>
  <c r="Z833" i="2" s="1"/>
  <c r="X833" i="2"/>
  <c r="Y833" i="2"/>
  <c r="W1274" i="2"/>
  <c r="X1267" i="2"/>
  <c r="W1258" i="2"/>
  <c r="W1242" i="2"/>
  <c r="X1235" i="2"/>
  <c r="W1226" i="2"/>
  <c r="X1219" i="2"/>
  <c r="Y1219" i="2" s="1"/>
  <c r="W1210" i="2"/>
  <c r="X1210" i="2" s="1"/>
  <c r="Y1210" i="2" s="1"/>
  <c r="W1203" i="2"/>
  <c r="X1203" i="2" s="1"/>
  <c r="W1193" i="2"/>
  <c r="X1193" i="2" s="1"/>
  <c r="Y1193" i="2" s="1"/>
  <c r="Z1112" i="2"/>
  <c r="V1112" i="2"/>
  <c r="W1112" i="2"/>
  <c r="X1112" i="2" s="1"/>
  <c r="Y1112" i="2" s="1"/>
  <c r="V1338" i="2"/>
  <c r="V1322" i="2"/>
  <c r="V1306" i="2"/>
  <c r="X1306" i="2" s="1"/>
  <c r="Y1306" i="2" s="1"/>
  <c r="V1290" i="2"/>
  <c r="W1283" i="2"/>
  <c r="X1283" i="2" s="1"/>
  <c r="Y1283" i="2" s="1"/>
  <c r="V1274" i="2"/>
  <c r="W1267" i="2"/>
  <c r="Z1267" i="2" s="1"/>
  <c r="V1258" i="2"/>
  <c r="W1251" i="2"/>
  <c r="X1251" i="2" s="1"/>
  <c r="Y1251" i="2" s="1"/>
  <c r="V1242" i="2"/>
  <c r="W1235" i="2"/>
  <c r="V1226" i="2"/>
  <c r="W1219" i="2"/>
  <c r="V1210" i="2"/>
  <c r="V1203" i="2"/>
  <c r="V1188" i="2"/>
  <c r="X1188" i="2" s="1"/>
  <c r="Y1188" i="2" s="1"/>
  <c r="V1175" i="2"/>
  <c r="X1175" i="2" s="1"/>
  <c r="Y1175" i="2" s="1"/>
  <c r="Z1175" i="2"/>
  <c r="V1164" i="2"/>
  <c r="W1164" i="2"/>
  <c r="X1164" i="2" s="1"/>
  <c r="Y1164" i="2" s="1"/>
  <c r="W1161" i="2"/>
  <c r="X1161" i="2" s="1"/>
  <c r="Y1161" i="2"/>
  <c r="W1147" i="2"/>
  <c r="Z1111" i="2"/>
  <c r="X1079" i="2"/>
  <c r="Y1079" i="2" s="1"/>
  <c r="W1075" i="2"/>
  <c r="X1075" i="2" s="1"/>
  <c r="Y1075" i="2" s="1"/>
  <c r="W1047" i="2"/>
  <c r="X1047" i="2" s="1"/>
  <c r="Y1047" i="2" s="1"/>
  <c r="V1014" i="2"/>
  <c r="W1014" i="2"/>
  <c r="X1014" i="2" s="1"/>
  <c r="Y1014" i="2" s="1"/>
  <c r="V993" i="2"/>
  <c r="W993" i="2"/>
  <c r="X993" i="2" s="1"/>
  <c r="Y993" i="2" s="1"/>
  <c r="Y979" i="2"/>
  <c r="Z979" i="2"/>
  <c r="Y975" i="2"/>
  <c r="W975" i="2"/>
  <c r="Z975" i="2" s="1"/>
  <c r="X975" i="2"/>
  <c r="X953" i="2"/>
  <c r="Y953" i="2" s="1"/>
  <c r="Z953" i="2"/>
  <c r="W917" i="2"/>
  <c r="X917" i="2" s="1"/>
  <c r="V917" i="2"/>
  <c r="Y917" i="2"/>
  <c r="W1212" i="2"/>
  <c r="X1212" i="2" s="1"/>
  <c r="Y1212" i="2" s="1"/>
  <c r="W1195" i="2"/>
  <c r="X1195" i="2" s="1"/>
  <c r="V1147" i="2"/>
  <c r="W1138" i="2"/>
  <c r="X1138" i="2" s="1"/>
  <c r="Y1138" i="2" s="1"/>
  <c r="Y1119" i="2"/>
  <c r="W1104" i="2"/>
  <c r="X1104" i="2"/>
  <c r="Y1104" i="2"/>
  <c r="V1100" i="2"/>
  <c r="W1085" i="2"/>
  <c r="X1085" i="2"/>
  <c r="Y1085" i="2" s="1"/>
  <c r="W1072" i="2"/>
  <c r="W997" i="2"/>
  <c r="X997" i="2" s="1"/>
  <c r="Y997" i="2" s="1"/>
  <c r="W949" i="2"/>
  <c r="V949" i="2"/>
  <c r="X949" i="2"/>
  <c r="Y949" i="2"/>
  <c r="V1200" i="2"/>
  <c r="W1200" i="2"/>
  <c r="X1200" i="2" s="1"/>
  <c r="Y1200" i="2" s="1"/>
  <c r="Z1172" i="2"/>
  <c r="X1166" i="2"/>
  <c r="Y1166" i="2" s="1"/>
  <c r="Z1104" i="2"/>
  <c r="X1038" i="2"/>
  <c r="V1038" i="2"/>
  <c r="W1038" i="2"/>
  <c r="Z1038" i="2" s="1"/>
  <c r="Y1038" i="2"/>
  <c r="W1004" i="2"/>
  <c r="V992" i="2"/>
  <c r="Z949" i="2"/>
  <c r="Z883" i="2"/>
  <c r="V883" i="2"/>
  <c r="W883" i="2"/>
  <c r="V875" i="2"/>
  <c r="W875" i="2"/>
  <c r="X875" i="2" s="1"/>
  <c r="Y875" i="2" s="1"/>
  <c r="Z875" i="2"/>
  <c r="V1180" i="2"/>
  <c r="W1180" i="2"/>
  <c r="X1180" i="2" s="1"/>
  <c r="V1152" i="2"/>
  <c r="W1152" i="2"/>
  <c r="Z1147" i="2"/>
  <c r="W1129" i="2"/>
  <c r="X1129" i="2" s="1"/>
  <c r="Y1129" i="2" s="1"/>
  <c r="X1122" i="2"/>
  <c r="Y1122" i="2" s="1"/>
  <c r="Z1096" i="2"/>
  <c r="W1096" i="2"/>
  <c r="X1096" i="2" s="1"/>
  <c r="Y1096" i="2" s="1"/>
  <c r="V1078" i="2"/>
  <c r="W1078" i="2"/>
  <c r="X1078" i="2" s="1"/>
  <c r="Y1078" i="2" s="1"/>
  <c r="Z992" i="2"/>
  <c r="W992" i="2"/>
  <c r="X958" i="2"/>
  <c r="V958" i="2"/>
  <c r="W958" i="2"/>
  <c r="Y958" i="2"/>
  <c r="V936" i="2"/>
  <c r="W936" i="2"/>
  <c r="X912" i="2"/>
  <c r="Y912" i="2" s="1"/>
  <c r="X697" i="2"/>
  <c r="Y697" i="2" s="1"/>
  <c r="Y1163" i="2"/>
  <c r="V1132" i="2"/>
  <c r="W1132" i="2"/>
  <c r="W986" i="2"/>
  <c r="Z986" i="2" s="1"/>
  <c r="X986" i="2"/>
  <c r="Y986" i="2"/>
  <c r="X982" i="2"/>
  <c r="Y982" i="2"/>
  <c r="V982" i="2"/>
  <c r="W982" i="2"/>
  <c r="V952" i="2"/>
  <c r="Z952" i="2"/>
  <c r="W952" i="2"/>
  <c r="V940" i="2"/>
  <c r="X940" i="2"/>
  <c r="Y940" i="2" s="1"/>
  <c r="W826" i="2"/>
  <c r="V826" i="2"/>
  <c r="X826" i="2" s="1"/>
  <c r="Y826" i="2" s="1"/>
  <c r="X1378" i="2"/>
  <c r="Y1378" i="2" s="1"/>
  <c r="Y1371" i="2"/>
  <c r="W1369" i="2"/>
  <c r="Z1369" i="2" s="1"/>
  <c r="X1362" i="2"/>
  <c r="Y1362" i="2" s="1"/>
  <c r="W1353" i="2"/>
  <c r="X1346" i="2"/>
  <c r="W1337" i="2"/>
  <c r="X1337" i="2" s="1"/>
  <c r="Y1337" i="2" s="1"/>
  <c r="X1330" i="2"/>
  <c r="Y1330" i="2" s="1"/>
  <c r="W1321" i="2"/>
  <c r="X1321" i="2" s="1"/>
  <c r="Y1321" i="2" s="1"/>
  <c r="X1314" i="2"/>
  <c r="W1305" i="2"/>
  <c r="Z1305" i="2" s="1"/>
  <c r="X1298" i="2"/>
  <c r="Y1298" i="2" s="1"/>
  <c r="Y1291" i="2"/>
  <c r="W1289" i="2"/>
  <c r="X1289" i="2" s="1"/>
  <c r="Y1289" i="2" s="1"/>
  <c r="X1282" i="2"/>
  <c r="Y1282" i="2" s="1"/>
  <c r="Y1275" i="2"/>
  <c r="W1273" i="2"/>
  <c r="X1273" i="2" s="1"/>
  <c r="Y1273" i="2" s="1"/>
  <c r="X1266" i="2"/>
  <c r="Y1266" i="2" s="1"/>
  <c r="W1257" i="2"/>
  <c r="X1257" i="2" s="1"/>
  <c r="Y1257" i="2" s="1"/>
  <c r="X1250" i="2"/>
  <c r="Z1250" i="2" s="1"/>
  <c r="W1241" i="2"/>
  <c r="X1241" i="2" s="1"/>
  <c r="Y1241" i="2" s="1"/>
  <c r="X1234" i="2"/>
  <c r="Y1234" i="2" s="1"/>
  <c r="W1225" i="2"/>
  <c r="X1218" i="2"/>
  <c r="Y1218" i="2" s="1"/>
  <c r="W1209" i="2"/>
  <c r="X1209" i="2" s="1"/>
  <c r="Y1209" i="2" s="1"/>
  <c r="Y1204" i="2"/>
  <c r="X1202" i="2"/>
  <c r="Y1202" i="2"/>
  <c r="X1199" i="2"/>
  <c r="Y1199" i="2" s="1"/>
  <c r="W1187" i="2"/>
  <c r="X1187" i="2" s="1"/>
  <c r="Y1187" i="2" s="1"/>
  <c r="W1179" i="2"/>
  <c r="X1179" i="2" s="1"/>
  <c r="Y1168" i="2"/>
  <c r="W1149" i="2"/>
  <c r="X1140" i="2"/>
  <c r="Y1140" i="2" s="1"/>
  <c r="Y1137" i="2"/>
  <c r="V1114" i="2"/>
  <c r="X1088" i="2"/>
  <c r="Y1088" i="2"/>
  <c r="W1041" i="2"/>
  <c r="X1041" i="2" s="1"/>
  <c r="Y1041" i="2" s="1"/>
  <c r="Z1033" i="2"/>
  <c r="V891" i="2"/>
  <c r="W891" i="2"/>
  <c r="Z891" i="2"/>
  <c r="V856" i="2"/>
  <c r="W856" i="2"/>
  <c r="Z856" i="2"/>
  <c r="V636" i="2"/>
  <c r="X636" i="2"/>
  <c r="Y636" i="2" s="1"/>
  <c r="X1371" i="2"/>
  <c r="Z1371" i="2" s="1"/>
  <c r="Z1357" i="2"/>
  <c r="X1355" i="2"/>
  <c r="Y1355" i="2" s="1"/>
  <c r="X1339" i="2"/>
  <c r="Y1339" i="2" s="1"/>
  <c r="X1307" i="2"/>
  <c r="Y1307" i="2" s="1"/>
  <c r="X1291" i="2"/>
  <c r="X1275" i="2"/>
  <c r="Z1261" i="2"/>
  <c r="X1243" i="2"/>
  <c r="Y1243" i="2" s="1"/>
  <c r="X1194" i="2"/>
  <c r="Y1194" i="2" s="1"/>
  <c r="X1137" i="2"/>
  <c r="X1131" i="2"/>
  <c r="W1114" i="2"/>
  <c r="X1114" i="2" s="1"/>
  <c r="Y1114" i="2" s="1"/>
  <c r="Z1088" i="2"/>
  <c r="W1062" i="2"/>
  <c r="X1058" i="2"/>
  <c r="Y1058" i="2" s="1"/>
  <c r="V1029" i="2"/>
  <c r="V965" i="2"/>
  <c r="Y927" i="2"/>
  <c r="Y903" i="2"/>
  <c r="V903" i="2"/>
  <c r="W903" i="2"/>
  <c r="Z903" i="2" s="1"/>
  <c r="X903" i="2"/>
  <c r="V873" i="2"/>
  <c r="W873" i="2"/>
  <c r="W1339" i="2"/>
  <c r="W1323" i="2"/>
  <c r="X1323" i="2" s="1"/>
  <c r="Y1323" i="2" s="1"/>
  <c r="W1307" i="2"/>
  <c r="W1291" i="2"/>
  <c r="Z1291" i="2" s="1"/>
  <c r="W1275" i="2"/>
  <c r="Z1275" i="2" s="1"/>
  <c r="W1259" i="2"/>
  <c r="X1259" i="2" s="1"/>
  <c r="Y1259" i="2" s="1"/>
  <c r="Z1254" i="2"/>
  <c r="W1243" i="2"/>
  <c r="Z1238" i="2"/>
  <c r="W1227" i="2"/>
  <c r="X1227" i="2" s="1"/>
  <c r="Y1227" i="2" s="1"/>
  <c r="W1211" i="2"/>
  <c r="Z1206" i="2"/>
  <c r="W1204" i="2"/>
  <c r="X1204" i="2" s="1"/>
  <c r="Z1201" i="2"/>
  <c r="W1194" i="2"/>
  <c r="Y1179" i="2"/>
  <c r="V1168" i="2"/>
  <c r="W1168" i="2"/>
  <c r="Z1168" i="2" s="1"/>
  <c r="V1154" i="2"/>
  <c r="W1151" i="2"/>
  <c r="V1143" i="2"/>
  <c r="W1143" i="2"/>
  <c r="X1143" i="2" s="1"/>
  <c r="Y1143" i="2" s="1"/>
  <c r="V1140" i="2"/>
  <c r="W1137" i="2"/>
  <c r="Z1137" i="2" s="1"/>
  <c r="W1131" i="2"/>
  <c r="V1128" i="2"/>
  <c r="W1128" i="2"/>
  <c r="X1128" i="2" s="1"/>
  <c r="Y1128" i="2" s="1"/>
  <c r="Z1049" i="2"/>
  <c r="V1025" i="2"/>
  <c r="W1025" i="2"/>
  <c r="X1025" i="2"/>
  <c r="Y1025" i="2"/>
  <c r="X1011" i="2"/>
  <c r="Y1011" i="2" s="1"/>
  <c r="Z990" i="2"/>
  <c r="Y956" i="2"/>
  <c r="V956" i="2"/>
  <c r="W956" i="2"/>
  <c r="X956" i="2"/>
  <c r="Y681" i="2"/>
  <c r="Z681" i="2"/>
  <c r="V1184" i="2"/>
  <c r="W1184" i="2"/>
  <c r="X1184" i="2" s="1"/>
  <c r="Y1184" i="2" s="1"/>
  <c r="X1154" i="2"/>
  <c r="Y1154" i="2"/>
  <c r="V1131" i="2"/>
  <c r="W1117" i="2"/>
  <c r="X1117" i="2"/>
  <c r="V1011" i="2"/>
  <c r="W1011" i="2"/>
  <c r="Z1011" i="2"/>
  <c r="V926" i="2"/>
  <c r="Z898" i="2"/>
  <c r="Y1279" i="2"/>
  <c r="Y1263" i="2"/>
  <c r="Y1247" i="2"/>
  <c r="Y1215" i="2"/>
  <c r="Z1186" i="2"/>
  <c r="Z1170" i="2"/>
  <c r="W1121" i="2"/>
  <c r="X1121" i="2" s="1"/>
  <c r="Y1121" i="2" s="1"/>
  <c r="W1066" i="2"/>
  <c r="X1066" i="2" s="1"/>
  <c r="Y1066" i="2" s="1"/>
  <c r="V1066" i="2"/>
  <c r="Z1054" i="2"/>
  <c r="W1054" i="2"/>
  <c r="X1054" i="2" s="1"/>
  <c r="Y1054" i="2" s="1"/>
  <c r="W926" i="2"/>
  <c r="W1334" i="2"/>
  <c r="X1334" i="2" s="1"/>
  <c r="Y1334" i="2" s="1"/>
  <c r="Y1304" i="2"/>
  <c r="Y1288" i="2"/>
  <c r="W1286" i="2"/>
  <c r="X1286" i="2" s="1"/>
  <c r="Y1286" i="2" s="1"/>
  <c r="X1279" i="2"/>
  <c r="X1263" i="2"/>
  <c r="Y1256" i="2"/>
  <c r="W1254" i="2"/>
  <c r="X1254" i="2" s="1"/>
  <c r="Y1254" i="2" s="1"/>
  <c r="X1247" i="2"/>
  <c r="Y1240" i="2"/>
  <c r="W1238" i="2"/>
  <c r="X1238" i="2" s="1"/>
  <c r="Y1238" i="2" s="1"/>
  <c r="X1231" i="2"/>
  <c r="Y1231" i="2" s="1"/>
  <c r="W1222" i="2"/>
  <c r="X1215" i="2"/>
  <c r="W1173" i="2"/>
  <c r="X1173" i="2" s="1"/>
  <c r="Y1173" i="2" s="1"/>
  <c r="X1142" i="2"/>
  <c r="Y1142" i="2" s="1"/>
  <c r="Z1139" i="2"/>
  <c r="Z1131" i="2"/>
  <c r="V1127" i="2"/>
  <c r="W1127" i="2"/>
  <c r="X1127" i="2" s="1"/>
  <c r="Y1127" i="2" s="1"/>
  <c r="Z1127" i="2"/>
  <c r="X1109" i="2"/>
  <c r="Y1109" i="2" s="1"/>
  <c r="X1070" i="2"/>
  <c r="Y1070" i="2" s="1"/>
  <c r="V1057" i="2"/>
  <c r="W1057" i="2"/>
  <c r="X1057" i="2" s="1"/>
  <c r="Y1057" i="2" s="1"/>
  <c r="W1053" i="2"/>
  <c r="X1053" i="2"/>
  <c r="V1053" i="2"/>
  <c r="Y1053" i="2"/>
  <c r="V1040" i="2"/>
  <c r="W1040" i="2"/>
  <c r="X1040" i="2"/>
  <c r="Y1040" i="2" s="1"/>
  <c r="W989" i="2"/>
  <c r="X989" i="2"/>
  <c r="Y989" i="2" s="1"/>
  <c r="V989" i="2"/>
  <c r="V972" i="2"/>
  <c r="W972" i="2"/>
  <c r="V955" i="2"/>
  <c r="W955" i="2"/>
  <c r="X955" i="2" s="1"/>
  <c r="Y955" i="2" s="1"/>
  <c r="Z955" i="2"/>
  <c r="X894" i="2"/>
  <c r="V894" i="2"/>
  <c r="W894" i="2"/>
  <c r="Y894" i="2"/>
  <c r="V881" i="2"/>
  <c r="W881" i="2"/>
  <c r="X881" i="2"/>
  <c r="Y881" i="2" s="1"/>
  <c r="W685" i="2"/>
  <c r="Z685" i="2" s="1"/>
  <c r="X685" i="2"/>
  <c r="V685" i="2"/>
  <c r="Y685" i="2"/>
  <c r="Y1345" i="2"/>
  <c r="Y1329" i="2"/>
  <c r="Y1313" i="2"/>
  <c r="X1304" i="2"/>
  <c r="Z1304" i="2" s="1"/>
  <c r="Y1297" i="2"/>
  <c r="X1288" i="2"/>
  <c r="Z1288" i="2" s="1"/>
  <c r="Y1281" i="2"/>
  <c r="W1279" i="2"/>
  <c r="Z1279" i="2" s="1"/>
  <c r="X1272" i="2"/>
  <c r="Y1272" i="2" s="1"/>
  <c r="Y1265" i="2"/>
  <c r="W1263" i="2"/>
  <c r="Z1263" i="2" s="1"/>
  <c r="X1256" i="2"/>
  <c r="Y1249" i="2"/>
  <c r="W1247" i="2"/>
  <c r="Z1247" i="2" s="1"/>
  <c r="X1240" i="2"/>
  <c r="Z1240" i="2" s="1"/>
  <c r="Y1233" i="2"/>
  <c r="W1231" i="2"/>
  <c r="Z1231" i="2" s="1"/>
  <c r="X1224" i="2"/>
  <c r="Y1224" i="2" s="1"/>
  <c r="Y1217" i="2"/>
  <c r="W1215" i="2"/>
  <c r="Z1215" i="2" s="1"/>
  <c r="X1208" i="2"/>
  <c r="Y1208" i="2" s="1"/>
  <c r="W1196" i="2"/>
  <c r="X1196" i="2" s="1"/>
  <c r="Y1183" i="2"/>
  <c r="W1181" i="2"/>
  <c r="X1181" i="2" s="1"/>
  <c r="Y1181" i="2" s="1"/>
  <c r="X1167" i="2"/>
  <c r="Y1167" i="2" s="1"/>
  <c r="X1156" i="2"/>
  <c r="Y1156" i="2" s="1"/>
  <c r="Y1153" i="2"/>
  <c r="W1142" i="2"/>
  <c r="Z1142" i="2" s="1"/>
  <c r="Y1133" i="2"/>
  <c r="V1120" i="2"/>
  <c r="W1120" i="2"/>
  <c r="X1120" i="2"/>
  <c r="Y1120" i="2" s="1"/>
  <c r="V1101" i="2"/>
  <c r="V1065" i="2"/>
  <c r="W1065" i="2"/>
  <c r="Z1065" i="2" s="1"/>
  <c r="X1065" i="2"/>
  <c r="Y1065" i="2"/>
  <c r="V1032" i="2"/>
  <c r="W1032" i="2"/>
  <c r="X980" i="2"/>
  <c r="Y980" i="2" s="1"/>
  <c r="Y603" i="2"/>
  <c r="W603" i="2"/>
  <c r="X603" i="2"/>
  <c r="V603" i="2"/>
  <c r="X1186" i="2"/>
  <c r="Y1186" i="2" s="1"/>
  <c r="X1170" i="2"/>
  <c r="Y1170" i="2"/>
  <c r="V1148" i="2"/>
  <c r="W1148" i="2"/>
  <c r="W1145" i="2"/>
  <c r="Z1145" i="2" s="1"/>
  <c r="X1145" i="2"/>
  <c r="Y1145" i="2"/>
  <c r="V1136" i="2"/>
  <c r="X1136" i="2" s="1"/>
  <c r="Y1136" i="2" s="1"/>
  <c r="W1136" i="2"/>
  <c r="X1130" i="2"/>
  <c r="Y1130" i="2" s="1"/>
  <c r="Z1124" i="2"/>
  <c r="W1116" i="2"/>
  <c r="X1116" i="2" s="1"/>
  <c r="Y1116" i="2" s="1"/>
  <c r="W1101" i="2"/>
  <c r="X1101" i="2" s="1"/>
  <c r="Y1101" i="2" s="1"/>
  <c r="X1097" i="2"/>
  <c r="Y1097" i="2" s="1"/>
  <c r="Z1097" i="2"/>
  <c r="W1093" i="2"/>
  <c r="X1093" i="2" s="1"/>
  <c r="Y1093" i="2" s="1"/>
  <c r="W1086" i="2"/>
  <c r="X1086" i="2" s="1"/>
  <c r="Y1086" i="2" s="1"/>
  <c r="Z1086" i="2"/>
  <c r="V1052" i="2"/>
  <c r="V1043" i="2"/>
  <c r="X1043" i="2" s="1"/>
  <c r="Y1043" i="2" s="1"/>
  <c r="X1015" i="2"/>
  <c r="V968" i="2"/>
  <c r="Z968" i="2"/>
  <c r="W968" i="2"/>
  <c r="X968" i="2" s="1"/>
  <c r="Y968" i="2" s="1"/>
  <c r="V933" i="2"/>
  <c r="V880" i="2"/>
  <c r="X1062" i="2"/>
  <c r="Z1062" i="2" s="1"/>
  <c r="V1041" i="2"/>
  <c r="X1022" i="2"/>
  <c r="Y1022" i="2" s="1"/>
  <c r="V1008" i="2"/>
  <c r="X1008" i="2" s="1"/>
  <c r="V969" i="2"/>
  <c r="X969" i="2" s="1"/>
  <c r="Y969" i="2" s="1"/>
  <c r="X963" i="2"/>
  <c r="Y963" i="2" s="1"/>
  <c r="Y943" i="2"/>
  <c r="V937" i="2"/>
  <c r="X937" i="2" s="1"/>
  <c r="Y937" i="2" s="1"/>
  <c r="X931" i="2"/>
  <c r="Y931" i="2" s="1"/>
  <c r="V901" i="2"/>
  <c r="X901" i="2" s="1"/>
  <c r="Y901" i="2" s="1"/>
  <c r="Y892" i="2"/>
  <c r="V892" i="2"/>
  <c r="V889" i="2"/>
  <c r="X889" i="2" s="1"/>
  <c r="Y889" i="2" s="1"/>
  <c r="X832" i="2"/>
  <c r="Y832" i="2" s="1"/>
  <c r="W813" i="2"/>
  <c r="V813" i="2"/>
  <c r="X813" i="2" s="1"/>
  <c r="Y813" i="2" s="1"/>
  <c r="Z802" i="2"/>
  <c r="X785" i="2"/>
  <c r="Y785" i="2" s="1"/>
  <c r="X752" i="2"/>
  <c r="X1030" i="2"/>
  <c r="Z1030" i="2" s="1"/>
  <c r="Y1030" i="2"/>
  <c r="X1027" i="2"/>
  <c r="Y1027" i="2" s="1"/>
  <c r="W1005" i="2"/>
  <c r="X1005" i="2"/>
  <c r="Y1005" i="2" s="1"/>
  <c r="V980" i="2"/>
  <c r="W980" i="2"/>
  <c r="X966" i="2"/>
  <c r="Z966" i="2" s="1"/>
  <c r="Y966" i="2"/>
  <c r="X934" i="2"/>
  <c r="Y934" i="2"/>
  <c r="W922" i="2"/>
  <c r="X922" i="2"/>
  <c r="Y922" i="2" s="1"/>
  <c r="Y895" i="2"/>
  <c r="Z892" i="2"/>
  <c r="X818" i="2"/>
  <c r="Y818" i="2" s="1"/>
  <c r="X768" i="2"/>
  <c r="V763" i="2"/>
  <c r="W763" i="2"/>
  <c r="X763" i="2" s="1"/>
  <c r="Y763" i="2" s="1"/>
  <c r="Z763" i="2"/>
  <c r="V1013" i="2"/>
  <c r="X1013" i="2" s="1"/>
  <c r="Y1013" i="2" s="1"/>
  <c r="Y983" i="2"/>
  <c r="W954" i="2"/>
  <c r="X954" i="2"/>
  <c r="Y954" i="2" s="1"/>
  <c r="W925" i="2"/>
  <c r="X925" i="2"/>
  <c r="Y925" i="2" s="1"/>
  <c r="V913" i="2"/>
  <c r="X913" i="2" s="1"/>
  <c r="Y913" i="2" s="1"/>
  <c r="W913" i="2"/>
  <c r="V904" i="2"/>
  <c r="W904" i="2"/>
  <c r="X904" i="2" s="1"/>
  <c r="Y904" i="2" s="1"/>
  <c r="Z904" i="2"/>
  <c r="Y876" i="2"/>
  <c r="V876" i="2"/>
  <c r="V865" i="2"/>
  <c r="W865" i="2"/>
  <c r="X865" i="2" s="1"/>
  <c r="Y865" i="2" s="1"/>
  <c r="Z844" i="2"/>
  <c r="V755" i="2"/>
  <c r="W755" i="2"/>
  <c r="Z755" i="2" s="1"/>
  <c r="Z639" i="2"/>
  <c r="X548" i="2"/>
  <c r="Y991" i="2"/>
  <c r="V988" i="2"/>
  <c r="X988" i="2" s="1"/>
  <c r="Y988" i="2" s="1"/>
  <c r="W957" i="2"/>
  <c r="Z957" i="2" s="1"/>
  <c r="X957" i="2"/>
  <c r="V948" i="2"/>
  <c r="W948" i="2"/>
  <c r="X948" i="2" s="1"/>
  <c r="Y948" i="2" s="1"/>
  <c r="V916" i="2"/>
  <c r="W916" i="2"/>
  <c r="X910" i="2"/>
  <c r="Y910" i="2" s="1"/>
  <c r="Y879" i="2"/>
  <c r="Z876" i="2"/>
  <c r="V872" i="2"/>
  <c r="W872" i="2"/>
  <c r="X872" i="2" s="1"/>
  <c r="Y872" i="2" s="1"/>
  <c r="Z872" i="2"/>
  <c r="X862" i="2"/>
  <c r="Y862" i="2" s="1"/>
  <c r="Y855" i="2"/>
  <c r="X851" i="2"/>
  <c r="Z828" i="2"/>
  <c r="W797" i="2"/>
  <c r="W784" i="2"/>
  <c r="X784" i="2"/>
  <c r="Y784" i="2" s="1"/>
  <c r="V724" i="2"/>
  <c r="W724" i="2"/>
  <c r="X724" i="2" s="1"/>
  <c r="Y724" i="2" s="1"/>
  <c r="Z1123" i="2"/>
  <c r="W1100" i="2"/>
  <c r="W1095" i="2"/>
  <c r="Z1095" i="2" s="1"/>
  <c r="W1087" i="2"/>
  <c r="X1087" i="2" s="1"/>
  <c r="Y1087" i="2" s="1"/>
  <c r="W1061" i="2"/>
  <c r="Z1061" i="2" s="1"/>
  <c r="X1018" i="2"/>
  <c r="Z1018" i="2" s="1"/>
  <c r="Z1016" i="2"/>
  <c r="W1007" i="2"/>
  <c r="Z1007" i="2" s="1"/>
  <c r="V996" i="2"/>
  <c r="W996" i="2"/>
  <c r="X996" i="2" s="1"/>
  <c r="Y996" i="2" s="1"/>
  <c r="W985" i="2"/>
  <c r="X985" i="2" s="1"/>
  <c r="Y985" i="2" s="1"/>
  <c r="Y951" i="2"/>
  <c r="V945" i="2"/>
  <c r="W945" i="2"/>
  <c r="Z945" i="2" s="1"/>
  <c r="W942" i="2"/>
  <c r="X942" i="2" s="1"/>
  <c r="Y942" i="2" s="1"/>
  <c r="W939" i="2"/>
  <c r="X939" i="2" s="1"/>
  <c r="Y939" i="2" s="1"/>
  <c r="X933" i="2"/>
  <c r="Y933" i="2" s="1"/>
  <c r="X924" i="2"/>
  <c r="Z924" i="2" s="1"/>
  <c r="Y919" i="2"/>
  <c r="Y900" i="2"/>
  <c r="Z871" i="2"/>
  <c r="W733" i="2"/>
  <c r="V733" i="2"/>
  <c r="X733" i="2" s="1"/>
  <c r="Y733" i="2" s="1"/>
  <c r="Z626" i="2"/>
  <c r="V626" i="2"/>
  <c r="W626" i="2"/>
  <c r="X626" i="2" s="1"/>
  <c r="Y626" i="2" s="1"/>
  <c r="W600" i="2"/>
  <c r="X579" i="2"/>
  <c r="V1108" i="2"/>
  <c r="W1108" i="2"/>
  <c r="Z1108" i="2" s="1"/>
  <c r="Z1077" i="2"/>
  <c r="W1069" i="2"/>
  <c r="X1069" i="2"/>
  <c r="Y1069" i="2" s="1"/>
  <c r="W1021" i="2"/>
  <c r="Z1021" i="2" s="1"/>
  <c r="X1021" i="2"/>
  <c r="V1018" i="2"/>
  <c r="V1007" i="2"/>
  <c r="Y999" i="2"/>
  <c r="Z927" i="2"/>
  <c r="V897" i="2"/>
  <c r="W897" i="2"/>
  <c r="X897" i="2"/>
  <c r="Y897" i="2" s="1"/>
  <c r="V888" i="2"/>
  <c r="W888" i="2"/>
  <c r="Z888" i="2"/>
  <c r="V868" i="2"/>
  <c r="W868" i="2"/>
  <c r="Z854" i="2"/>
  <c r="X839" i="2"/>
  <c r="Y839" i="2" s="1"/>
  <c r="W805" i="2"/>
  <c r="X805" i="2" s="1"/>
  <c r="X796" i="2"/>
  <c r="Z796" i="2" s="1"/>
  <c r="Z623" i="2"/>
  <c r="Y574" i="2"/>
  <c r="V574" i="2"/>
  <c r="W574" i="2"/>
  <c r="X574" i="2"/>
  <c r="V1092" i="2"/>
  <c r="X1092" i="2" s="1"/>
  <c r="Y1092" i="2" s="1"/>
  <c r="W1092" i="2"/>
  <c r="W1029" i="2"/>
  <c r="X1029" i="2" s="1"/>
  <c r="Y1029" i="2" s="1"/>
  <c r="V1004" i="2"/>
  <c r="X1004" i="2" s="1"/>
  <c r="W965" i="2"/>
  <c r="W933" i="2"/>
  <c r="Y924" i="2"/>
  <c r="V924" i="2"/>
  <c r="W906" i="2"/>
  <c r="X906" i="2"/>
  <c r="Y906" i="2"/>
  <c r="V900" i="2"/>
  <c r="W900" i="2"/>
  <c r="X900" i="2" s="1"/>
  <c r="W858" i="2"/>
  <c r="X858" i="2" s="1"/>
  <c r="Y858" i="2" s="1"/>
  <c r="Z792" i="2"/>
  <c r="V792" i="2"/>
  <c r="W792" i="2"/>
  <c r="X792" i="2" s="1"/>
  <c r="Y792" i="2" s="1"/>
  <c r="W688" i="2"/>
  <c r="X688" i="2" s="1"/>
  <c r="Y688" i="2" s="1"/>
  <c r="X1157" i="2"/>
  <c r="Z1157" i="2" s="1"/>
  <c r="X1141" i="2"/>
  <c r="Y1141" i="2" s="1"/>
  <c r="X1125" i="2"/>
  <c r="W1118" i="2"/>
  <c r="X1118" i="2" s="1"/>
  <c r="Y1118" i="2" s="1"/>
  <c r="W1110" i="2"/>
  <c r="Y1107" i="2"/>
  <c r="V1105" i="2"/>
  <c r="X1105" i="2" s="1"/>
  <c r="Y1105" i="2" s="1"/>
  <c r="X1102" i="2"/>
  <c r="Y1102" i="2" s="1"/>
  <c r="Y1084" i="2"/>
  <c r="X1063" i="2"/>
  <c r="W1037" i="2"/>
  <c r="X1037" i="2" s="1"/>
  <c r="Y1037" i="2" s="1"/>
  <c r="W1023" i="2"/>
  <c r="X1023" i="2" s="1"/>
  <c r="Y1023" i="2" s="1"/>
  <c r="Z1017" i="2"/>
  <c r="V1012" i="2"/>
  <c r="W1012" i="2"/>
  <c r="X1012" i="2" s="1"/>
  <c r="Y1012" i="2" s="1"/>
  <c r="Y1009" i="2"/>
  <c r="W998" i="2"/>
  <c r="W995" i="2"/>
  <c r="W987" i="2"/>
  <c r="X987" i="2" s="1"/>
  <c r="Y987" i="2" s="1"/>
  <c r="W976" i="2"/>
  <c r="X976" i="2" s="1"/>
  <c r="Y976" i="2" s="1"/>
  <c r="Y970" i="2"/>
  <c r="Y959" i="2"/>
  <c r="Z956" i="2"/>
  <c r="X947" i="2"/>
  <c r="Y947" i="2" s="1"/>
  <c r="W944" i="2"/>
  <c r="X944" i="2" s="1"/>
  <c r="Y944" i="2" s="1"/>
  <c r="W909" i="2"/>
  <c r="X909" i="2" s="1"/>
  <c r="Y909" i="2" s="1"/>
  <c r="W887" i="2"/>
  <c r="Z887" i="2" s="1"/>
  <c r="Y871" i="2"/>
  <c r="W842" i="2"/>
  <c r="X842" i="2" s="1"/>
  <c r="Y842" i="2"/>
  <c r="W741" i="2"/>
  <c r="X741" i="2"/>
  <c r="Y741" i="2" s="1"/>
  <c r="W1107" i="2"/>
  <c r="W1102" i="2"/>
  <c r="W1094" i="2"/>
  <c r="V1089" i="2"/>
  <c r="X1089" i="2" s="1"/>
  <c r="Y1089" i="2" s="1"/>
  <c r="V1076" i="2"/>
  <c r="W1076" i="2"/>
  <c r="X1076" i="2" s="1"/>
  <c r="Y1076" i="2" s="1"/>
  <c r="Y1071" i="2"/>
  <c r="W1068" i="2"/>
  <c r="X1068" i="2" s="1"/>
  <c r="Y1068" i="2" s="1"/>
  <c r="W1063" i="2"/>
  <c r="Z1063" i="2" s="1"/>
  <c r="W1055" i="2"/>
  <c r="X1055" i="2" s="1"/>
  <c r="Y1055" i="2" s="1"/>
  <c r="W1050" i="2"/>
  <c r="X1050" i="2" s="1"/>
  <c r="Y1050" i="2" s="1"/>
  <c r="Y1015" i="2"/>
  <c r="X1009" i="2"/>
  <c r="X990" i="2"/>
  <c r="Y990" i="2" s="1"/>
  <c r="X950" i="2"/>
  <c r="Y950" i="2" s="1"/>
  <c r="X918" i="2"/>
  <c r="V899" i="2"/>
  <c r="V887" i="2"/>
  <c r="V884" i="2"/>
  <c r="W884" i="2"/>
  <c r="X878" i="2"/>
  <c r="Y878" i="2" s="1"/>
  <c r="X867" i="2"/>
  <c r="Y867" i="2" s="1"/>
  <c r="X860" i="2"/>
  <c r="Y860" i="2" s="1"/>
  <c r="Z838" i="2"/>
  <c r="Z822" i="2"/>
  <c r="V816" i="2"/>
  <c r="W816" i="2"/>
  <c r="X816" i="2" s="1"/>
  <c r="Y816" i="2" s="1"/>
  <c r="Z816" i="2"/>
  <c r="Z661" i="2"/>
  <c r="V661" i="2"/>
  <c r="W613" i="2"/>
  <c r="X613" i="2" s="1"/>
  <c r="Y613" i="2" s="1"/>
  <c r="X1110" i="2"/>
  <c r="Y1110" i="2" s="1"/>
  <c r="V1020" i="2"/>
  <c r="X1020" i="2" s="1"/>
  <c r="Y1020" i="2" s="1"/>
  <c r="W1009" i="2"/>
  <c r="X998" i="2"/>
  <c r="Y998" i="2" s="1"/>
  <c r="W973" i="2"/>
  <c r="X973" i="2" s="1"/>
  <c r="Y973" i="2" s="1"/>
  <c r="W970" i="2"/>
  <c r="Z970" i="2" s="1"/>
  <c r="X970" i="2"/>
  <c r="W938" i="2"/>
  <c r="X938" i="2" s="1"/>
  <c r="Y938" i="2" s="1"/>
  <c r="X899" i="2"/>
  <c r="Y899" i="2" s="1"/>
  <c r="W890" i="2"/>
  <c r="X890" i="2" s="1"/>
  <c r="Y890" i="2" s="1"/>
  <c r="W874" i="2"/>
  <c r="X874" i="2"/>
  <c r="Y874" i="2" s="1"/>
  <c r="W846" i="2"/>
  <c r="X846" i="2" s="1"/>
  <c r="Y846" i="2" s="1"/>
  <c r="V821" i="2"/>
  <c r="X821" i="2" s="1"/>
  <c r="Y821" i="2" s="1"/>
  <c r="W821" i="2"/>
  <c r="V800" i="2"/>
  <c r="W800" i="2"/>
  <c r="Z800" i="2" s="1"/>
  <c r="X800" i="2"/>
  <c r="Y800" i="2"/>
  <c r="Z774" i="2"/>
  <c r="V766" i="2"/>
  <c r="W766" i="2"/>
  <c r="X766" i="2" s="1"/>
  <c r="Y766" i="2" s="1"/>
  <c r="Z766" i="2"/>
  <c r="Z758" i="2"/>
  <c r="Z657" i="2"/>
  <c r="V649" i="2"/>
  <c r="W649" i="2"/>
  <c r="X649" i="2" s="1"/>
  <c r="Y649" i="2" s="1"/>
  <c r="Z633" i="2"/>
  <c r="V633" i="2"/>
  <c r="X1107" i="2"/>
  <c r="X1094" i="2"/>
  <c r="Y1094" i="2" s="1"/>
  <c r="V1060" i="2"/>
  <c r="W1060" i="2"/>
  <c r="X1060" i="2" s="1"/>
  <c r="Y1060" i="2" s="1"/>
  <c r="V1028" i="2"/>
  <c r="X1028" i="2" s="1"/>
  <c r="Y1028" i="2" s="1"/>
  <c r="W1028" i="2"/>
  <c r="V964" i="2"/>
  <c r="W964" i="2"/>
  <c r="W941" i="2"/>
  <c r="X941" i="2"/>
  <c r="Y941" i="2" s="1"/>
  <c r="V932" i="2"/>
  <c r="W932" i="2"/>
  <c r="X932" i="2" s="1"/>
  <c r="Y932" i="2" s="1"/>
  <c r="Z911" i="2"/>
  <c r="V860" i="2"/>
  <c r="V849" i="2"/>
  <c r="W849" i="2"/>
  <c r="X849" i="2"/>
  <c r="Y849" i="2"/>
  <c r="X691" i="2"/>
  <c r="Y691" i="2" s="1"/>
  <c r="Y1049" i="2"/>
  <c r="Y1033" i="2"/>
  <c r="Y1031" i="2"/>
  <c r="Z1019" i="2"/>
  <c r="V961" i="2"/>
  <c r="W961" i="2"/>
  <c r="X961" i="2" s="1"/>
  <c r="Y961" i="2" s="1"/>
  <c r="Y935" i="2"/>
  <c r="V929" i="2"/>
  <c r="W929" i="2"/>
  <c r="Z929" i="2" s="1"/>
  <c r="V908" i="2"/>
  <c r="X908" i="2" s="1"/>
  <c r="Y908" i="2" s="1"/>
  <c r="X902" i="2"/>
  <c r="Y902" i="2" s="1"/>
  <c r="W853" i="2"/>
  <c r="X853" i="2" s="1"/>
  <c r="Y853" i="2" s="1"/>
  <c r="Z790" i="2"/>
  <c r="W730" i="2"/>
  <c r="V730" i="2"/>
  <c r="X730" i="2"/>
  <c r="Y730" i="2" s="1"/>
  <c r="Z691" i="2"/>
  <c r="V691" i="2"/>
  <c r="W691" i="2"/>
  <c r="Z1067" i="2"/>
  <c r="V1044" i="2"/>
  <c r="W1044" i="2"/>
  <c r="X1044" i="2" s="1"/>
  <c r="Y1044" i="2" s="1"/>
  <c r="Y1039" i="2"/>
  <c r="Y1036" i="2"/>
  <c r="V1036" i="2"/>
  <c r="Z984" i="2"/>
  <c r="X883" i="2"/>
  <c r="Y883" i="2" s="1"/>
  <c r="X866" i="2"/>
  <c r="Y866" i="2" s="1"/>
  <c r="Z736" i="2"/>
  <c r="V736" i="2"/>
  <c r="W736" i="2"/>
  <c r="V844" i="2"/>
  <c r="W837" i="2"/>
  <c r="Z837" i="2" s="1"/>
  <c r="X830" i="2"/>
  <c r="Y830" i="2" s="1"/>
  <c r="V828" i="2"/>
  <c r="X823" i="2"/>
  <c r="Y823" i="2" s="1"/>
  <c r="W815" i="2"/>
  <c r="X815" i="2" s="1"/>
  <c r="W810" i="2"/>
  <c r="X810" i="2" s="1"/>
  <c r="Y810" i="2" s="1"/>
  <c r="W781" i="2"/>
  <c r="Z781" i="2" s="1"/>
  <c r="X781" i="2"/>
  <c r="V773" i="2"/>
  <c r="X773" i="2" s="1"/>
  <c r="Y773" i="2" s="1"/>
  <c r="W749" i="2"/>
  <c r="X749" i="2" s="1"/>
  <c r="Y749" i="2" s="1"/>
  <c r="X746" i="2"/>
  <c r="Y727" i="2"/>
  <c r="V721" i="2"/>
  <c r="X721" i="2"/>
  <c r="Y721" i="2" s="1"/>
  <c r="V718" i="2"/>
  <c r="W715" i="2"/>
  <c r="X715" i="2" s="1"/>
  <c r="Y715" i="2" s="1"/>
  <c r="X709" i="2"/>
  <c r="Y709" i="2" s="1"/>
  <c r="V700" i="2"/>
  <c r="X700" i="2" s="1"/>
  <c r="Y700" i="2" s="1"/>
  <c r="V697" i="2"/>
  <c r="X694" i="2"/>
  <c r="X675" i="2"/>
  <c r="Y675" i="2" s="1"/>
  <c r="V672" i="2"/>
  <c r="X672" i="2" s="1"/>
  <c r="Y672" i="2" s="1"/>
  <c r="W666" i="2"/>
  <c r="X666" i="2" s="1"/>
  <c r="Y666" i="2" s="1"/>
  <c r="X645" i="2"/>
  <c r="Y645" i="2" s="1"/>
  <c r="Z603" i="2"/>
  <c r="V592" i="2"/>
  <c r="X592" i="2" s="1"/>
  <c r="Y592" i="2"/>
  <c r="W489" i="2"/>
  <c r="X489" i="2" s="1"/>
  <c r="Y489" i="2" s="1"/>
  <c r="Y462" i="2"/>
  <c r="W462" i="2"/>
  <c r="X462" i="2"/>
  <c r="W830" i="2"/>
  <c r="W823" i="2"/>
  <c r="W799" i="2"/>
  <c r="X799" i="2" s="1"/>
  <c r="Y799" i="2" s="1"/>
  <c r="W794" i="2"/>
  <c r="X794" i="2" s="1"/>
  <c r="Y794" i="2" s="1"/>
  <c r="V757" i="2"/>
  <c r="V746" i="2"/>
  <c r="W735" i="2"/>
  <c r="X735" i="2" s="1"/>
  <c r="Y735" i="2" s="1"/>
  <c r="X732" i="2"/>
  <c r="W669" i="2"/>
  <c r="X669" i="2" s="1"/>
  <c r="Y669" i="2" s="1"/>
  <c r="X629" i="2"/>
  <c r="V629" i="2"/>
  <c r="W629" i="2"/>
  <c r="Z629" i="2" s="1"/>
  <c r="Y629" i="2"/>
  <c r="W569" i="2"/>
  <c r="X569" i="2"/>
  <c r="Y569" i="2"/>
  <c r="Y815" i="2"/>
  <c r="W778" i="2"/>
  <c r="X778" i="2" s="1"/>
  <c r="Y778" i="2" s="1"/>
  <c r="W765" i="2"/>
  <c r="X765" i="2"/>
  <c r="Y765" i="2" s="1"/>
  <c r="Z760" i="2"/>
  <c r="W757" i="2"/>
  <c r="X757" i="2" s="1"/>
  <c r="Y757" i="2" s="1"/>
  <c r="Z687" i="2"/>
  <c r="V684" i="2"/>
  <c r="X684" i="2" s="1"/>
  <c r="Y684" i="2" s="1"/>
  <c r="X678" i="2"/>
  <c r="V660" i="2"/>
  <c r="W660" i="2"/>
  <c r="V657" i="2"/>
  <c r="W657" i="2"/>
  <c r="X657" i="2" s="1"/>
  <c r="Y657" i="2" s="1"/>
  <c r="X616" i="2"/>
  <c r="W556" i="2"/>
  <c r="X556" i="2"/>
  <c r="Y556" i="2" s="1"/>
  <c r="X547" i="2"/>
  <c r="Y547" i="2" s="1"/>
  <c r="V820" i="2"/>
  <c r="W820" i="2"/>
  <c r="X820" i="2" s="1"/>
  <c r="Y820" i="2" s="1"/>
  <c r="Y732" i="2"/>
  <c r="V732" i="2"/>
  <c r="W712" i="2"/>
  <c r="X712" i="2" s="1"/>
  <c r="Y712" i="2" s="1"/>
  <c r="Z712" i="2"/>
  <c r="Y663" i="2"/>
  <c r="X654" i="2"/>
  <c r="Y654" i="2" s="1"/>
  <c r="V648" i="2"/>
  <c r="W648" i="2"/>
  <c r="X648" i="2" s="1"/>
  <c r="Y648" i="2" s="1"/>
  <c r="Z648" i="2"/>
  <c r="Z645" i="2"/>
  <c r="X632" i="2"/>
  <c r="W543" i="2"/>
  <c r="X543" i="2" s="1"/>
  <c r="Y543" i="2" s="1"/>
  <c r="W857" i="2"/>
  <c r="W841" i="2"/>
  <c r="Z841" i="2" s="1"/>
  <c r="W825" i="2"/>
  <c r="X825" i="2" s="1"/>
  <c r="Y825" i="2" s="1"/>
  <c r="V804" i="2"/>
  <c r="W804" i="2"/>
  <c r="Z785" i="2"/>
  <c r="Y783" i="2"/>
  <c r="W780" i="2"/>
  <c r="X780" i="2" s="1"/>
  <c r="Z764" i="2"/>
  <c r="W762" i="2"/>
  <c r="X762" i="2" s="1"/>
  <c r="Y762" i="2" s="1"/>
  <c r="V743" i="2"/>
  <c r="V740" i="2"/>
  <c r="W740" i="2"/>
  <c r="X740" i="2" s="1"/>
  <c r="Y740" i="2" s="1"/>
  <c r="W817" i="2"/>
  <c r="X817" i="2" s="1"/>
  <c r="Y817" i="2" s="1"/>
  <c r="Y796" i="2"/>
  <c r="V788" i="2"/>
  <c r="W788" i="2"/>
  <c r="X788" i="2" s="1"/>
  <c r="Y788" i="2" s="1"/>
  <c r="Y751" i="2"/>
  <c r="V748" i="2"/>
  <c r="X748" i="2" s="1"/>
  <c r="Y748" i="2" s="1"/>
  <c r="Z723" i="2"/>
  <c r="V668" i="2"/>
  <c r="X668" i="2" s="1"/>
  <c r="Z668" i="2" s="1"/>
  <c r="Y622" i="2"/>
  <c r="W622" i="2"/>
  <c r="Z622" i="2" s="1"/>
  <c r="X622" i="2"/>
  <c r="Z612" i="2"/>
  <c r="X598" i="2"/>
  <c r="X527" i="2"/>
  <c r="X523" i="2"/>
  <c r="V448" i="2"/>
  <c r="W448" i="2"/>
  <c r="X448" i="2" s="1"/>
  <c r="Y448" i="2" s="1"/>
  <c r="X852" i="2"/>
  <c r="Y852" i="2" s="1"/>
  <c r="W843" i="2"/>
  <c r="X843" i="2" s="1"/>
  <c r="Y843" i="2" s="1"/>
  <c r="X836" i="2"/>
  <c r="Y836" i="2" s="1"/>
  <c r="W827" i="2"/>
  <c r="Y780" i="2"/>
  <c r="V772" i="2"/>
  <c r="W772" i="2"/>
  <c r="Z772" i="2" s="1"/>
  <c r="Y767" i="2"/>
  <c r="W764" i="2"/>
  <c r="X764" i="2" s="1"/>
  <c r="X745" i="2"/>
  <c r="Z722" i="2"/>
  <c r="W717" i="2"/>
  <c r="X717" i="2"/>
  <c r="Y717" i="2" s="1"/>
  <c r="W714" i="2"/>
  <c r="X714" i="2" s="1"/>
  <c r="Y714" i="2" s="1"/>
  <c r="W711" i="2"/>
  <c r="X711" i="2" s="1"/>
  <c r="Y711" i="2" s="1"/>
  <c r="V705" i="2"/>
  <c r="W705" i="2"/>
  <c r="Z705" i="2" s="1"/>
  <c r="X705" i="2"/>
  <c r="V696" i="2"/>
  <c r="W696" i="2"/>
  <c r="Z696" i="2"/>
  <c r="V641" i="2"/>
  <c r="W641" i="2"/>
  <c r="X641" i="2" s="1"/>
  <c r="Y641" i="2" s="1"/>
  <c r="X638" i="2"/>
  <c r="Y638" i="2" s="1"/>
  <c r="Y628" i="2"/>
  <c r="Z551" i="2"/>
  <c r="V551" i="2"/>
  <c r="W551" i="2"/>
  <c r="V538" i="2"/>
  <c r="W538" i="2"/>
  <c r="X538" i="2" s="1"/>
  <c r="Y538" i="2" s="1"/>
  <c r="Z538" i="2"/>
  <c r="V509" i="2"/>
  <c r="W509" i="2"/>
  <c r="X509" i="2"/>
  <c r="Z509" i="2" s="1"/>
  <c r="Y509" i="2"/>
  <c r="Y918" i="2"/>
  <c r="X893" i="2"/>
  <c r="Y893" i="2" s="1"/>
  <c r="Y886" i="2"/>
  <c r="X877" i="2"/>
  <c r="Y877" i="2" s="1"/>
  <c r="Y870" i="2"/>
  <c r="X861" i="2"/>
  <c r="Y861" i="2" s="1"/>
  <c r="Y854" i="2"/>
  <c r="W852" i="2"/>
  <c r="X845" i="2"/>
  <c r="Y845" i="2" s="1"/>
  <c r="Y838" i="2"/>
  <c r="W836" i="2"/>
  <c r="X829" i="2"/>
  <c r="W819" i="2"/>
  <c r="Z819" i="2" s="1"/>
  <c r="W814" i="2"/>
  <c r="X814" i="2" s="1"/>
  <c r="Y814" i="2" s="1"/>
  <c r="W806" i="2"/>
  <c r="X798" i="2"/>
  <c r="Y798" i="2" s="1"/>
  <c r="Y782" i="2"/>
  <c r="W777" i="2"/>
  <c r="X777" i="2" s="1"/>
  <c r="Y777" i="2" s="1"/>
  <c r="Y761" i="2"/>
  <c r="V756" i="2"/>
  <c r="W756" i="2"/>
  <c r="W745" i="2"/>
  <c r="Z745" i="2" s="1"/>
  <c r="W734" i="2"/>
  <c r="V708" i="2"/>
  <c r="W708" i="2"/>
  <c r="X702" i="2"/>
  <c r="W686" i="2"/>
  <c r="W683" i="2"/>
  <c r="X683" i="2" s="1"/>
  <c r="Y683" i="2" s="1"/>
  <c r="V656" i="2"/>
  <c r="X656" i="2" s="1"/>
  <c r="Y656" i="2" s="1"/>
  <c r="W650" i="2"/>
  <c r="X650" i="2"/>
  <c r="Y650" i="2" s="1"/>
  <c r="V644" i="2"/>
  <c r="W644" i="2"/>
  <c r="X644" i="2" s="1"/>
  <c r="Y644" i="2" s="1"/>
  <c r="V564" i="2"/>
  <c r="W564" i="2"/>
  <c r="Z564" i="2" s="1"/>
  <c r="X564" i="2"/>
  <c r="Y564" i="2"/>
  <c r="V559" i="2"/>
  <c r="W559" i="2"/>
  <c r="X559" i="2" s="1"/>
  <c r="Y559" i="2" s="1"/>
  <c r="Z559" i="2"/>
  <c r="X822" i="2"/>
  <c r="Y822" i="2"/>
  <c r="V819" i="2"/>
  <c r="V785" i="2"/>
  <c r="W769" i="2"/>
  <c r="X769" i="2" s="1"/>
  <c r="Y769" i="2" s="1"/>
  <c r="Y764" i="2"/>
  <c r="X753" i="2"/>
  <c r="Y753" i="2" s="1"/>
  <c r="Y750" i="2"/>
  <c r="W731" i="2"/>
  <c r="X731" i="2" s="1"/>
  <c r="Y731" i="2" s="1"/>
  <c r="X725" i="2"/>
  <c r="Y725" i="2" s="1"/>
  <c r="V680" i="2"/>
  <c r="W680" i="2"/>
  <c r="Z680" i="2"/>
  <c r="X662" i="2"/>
  <c r="Z659" i="2"/>
  <c r="W653" i="2"/>
  <c r="Z653" i="2" s="1"/>
  <c r="X653" i="2"/>
  <c r="Z631" i="2"/>
  <c r="V631" i="2"/>
  <c r="X631" i="2" s="1"/>
  <c r="Y631" i="2" s="1"/>
  <c r="W587" i="2"/>
  <c r="Y582" i="2"/>
  <c r="Z451" i="2"/>
  <c r="Z440" i="2"/>
  <c r="X806" i="2"/>
  <c r="Y806" i="2"/>
  <c r="V689" i="2"/>
  <c r="X689" i="2" s="1"/>
  <c r="Y689" i="2" s="1"/>
  <c r="W689" i="2"/>
  <c r="X686" i="2"/>
  <c r="Y686" i="2" s="1"/>
  <c r="V634" i="2"/>
  <c r="W634" i="2"/>
  <c r="V621" i="2"/>
  <c r="X621" i="2" s="1"/>
  <c r="Y621" i="2" s="1"/>
  <c r="Y605" i="2"/>
  <c r="V579" i="2"/>
  <c r="W579" i="2"/>
  <c r="Y579" i="2"/>
  <c r="V530" i="2"/>
  <c r="W530" i="2"/>
  <c r="X530" i="2" s="1"/>
  <c r="Y530" i="2" s="1"/>
  <c r="Z530" i="2"/>
  <c r="Y363" i="2"/>
  <c r="V363" i="2"/>
  <c r="W363" i="2"/>
  <c r="X363" i="2"/>
  <c r="X803" i="2"/>
  <c r="Y803" i="2" s="1"/>
  <c r="X790" i="2"/>
  <c r="Y790" i="2"/>
  <c r="X742" i="2"/>
  <c r="Y742" i="2" s="1"/>
  <c r="X739" i="2"/>
  <c r="Y739" i="2" s="1"/>
  <c r="W698" i="2"/>
  <c r="X698" i="2"/>
  <c r="Y698" i="2"/>
  <c r="V692" i="2"/>
  <c r="W692" i="2"/>
  <c r="V627" i="2"/>
  <c r="X627" i="2" s="1"/>
  <c r="X459" i="2"/>
  <c r="V434" i="2"/>
  <c r="W434" i="2"/>
  <c r="Z434" i="2" s="1"/>
  <c r="Z363" i="2"/>
  <c r="X787" i="2"/>
  <c r="Y787" i="2" s="1"/>
  <c r="X774" i="2"/>
  <c r="Y774" i="2"/>
  <c r="W728" i="2"/>
  <c r="X728" i="2" s="1"/>
  <c r="Y728" i="2" s="1"/>
  <c r="Z728" i="2"/>
  <c r="V719" i="2"/>
  <c r="X719" i="2" s="1"/>
  <c r="Y719" i="2"/>
  <c r="Y716" i="2"/>
  <c r="V716" i="2"/>
  <c r="X707" i="2"/>
  <c r="Y707" i="2" s="1"/>
  <c r="Y695" i="2"/>
  <c r="V673" i="2"/>
  <c r="X673" i="2" s="1"/>
  <c r="Y673" i="2" s="1"/>
  <c r="W673" i="2"/>
  <c r="X643" i="2"/>
  <c r="Y643" i="2" s="1"/>
  <c r="W637" i="2"/>
  <c r="X637" i="2"/>
  <c r="Y637" i="2" s="1"/>
  <c r="X610" i="2"/>
  <c r="Z610" i="2" s="1"/>
  <c r="Y610" i="2"/>
  <c r="X571" i="2"/>
  <c r="X558" i="2"/>
  <c r="Y558" i="2" s="1"/>
  <c r="X507" i="2"/>
  <c r="Y507" i="2" s="1"/>
  <c r="X498" i="2"/>
  <c r="W498" i="2"/>
  <c r="Z498" i="2" s="1"/>
  <c r="Y498" i="2"/>
  <c r="W476" i="2"/>
  <c r="X476" i="2"/>
  <c r="Y476" i="2" s="1"/>
  <c r="V476" i="2"/>
  <c r="Y851" i="2"/>
  <c r="Y835" i="2"/>
  <c r="Y789" i="2"/>
  <c r="X771" i="2"/>
  <c r="Y771" i="2" s="1"/>
  <c r="Y768" i="2"/>
  <c r="Y752" i="2"/>
  <c r="W701" i="2"/>
  <c r="X701" i="2"/>
  <c r="W682" i="2"/>
  <c r="X682" i="2"/>
  <c r="Y682" i="2"/>
  <c r="V676" i="2"/>
  <c r="W676" i="2"/>
  <c r="X676" i="2" s="1"/>
  <c r="Y676" i="2" s="1"/>
  <c r="V652" i="2"/>
  <c r="X652" i="2" s="1"/>
  <c r="Y652" i="2" s="1"/>
  <c r="V614" i="2"/>
  <c r="W614" i="2"/>
  <c r="X614" i="2" s="1"/>
  <c r="Y614" i="2" s="1"/>
  <c r="Z614" i="2"/>
  <c r="W585" i="2"/>
  <c r="V585" i="2"/>
  <c r="X585" i="2"/>
  <c r="Y585" i="2"/>
  <c r="Z582" i="2"/>
  <c r="V512" i="2"/>
  <c r="X512" i="2" s="1"/>
  <c r="Y512" i="2" s="1"/>
  <c r="Z824" i="2"/>
  <c r="W776" i="2"/>
  <c r="X776" i="2" s="1"/>
  <c r="Y776" i="2" s="1"/>
  <c r="X758" i="2"/>
  <c r="Y758" i="2"/>
  <c r="X755" i="2"/>
  <c r="Y755" i="2" s="1"/>
  <c r="W744" i="2"/>
  <c r="X744" i="2" s="1"/>
  <c r="Y744" i="2" s="1"/>
  <c r="X727" i="2"/>
  <c r="Z727" i="2" s="1"/>
  <c r="Z715" i="2"/>
  <c r="X710" i="2"/>
  <c r="Z710" i="2" s="1"/>
  <c r="W661" i="2"/>
  <c r="X661" i="2" s="1"/>
  <c r="Y661" i="2" s="1"/>
  <c r="X646" i="2"/>
  <c r="Y646" i="2" s="1"/>
  <c r="W617" i="2"/>
  <c r="V617" i="2"/>
  <c r="V608" i="2"/>
  <c r="X608" i="2" s="1"/>
  <c r="Y608" i="2" s="1"/>
  <c r="V595" i="2"/>
  <c r="W595" i="2"/>
  <c r="X595" i="2" s="1"/>
  <c r="Y595" i="2" s="1"/>
  <c r="Y537" i="2"/>
  <c r="W532" i="2"/>
  <c r="X532" i="2" s="1"/>
  <c r="Y532" i="2" s="1"/>
  <c r="W521" i="2"/>
  <c r="X521" i="2"/>
  <c r="Y521" i="2" s="1"/>
  <c r="W518" i="2"/>
  <c r="X518" i="2" s="1"/>
  <c r="Y518" i="2" s="1"/>
  <c r="Y508" i="2"/>
  <c r="W505" i="2"/>
  <c r="X505" i="2" s="1"/>
  <c r="V502" i="2"/>
  <c r="W502" i="2"/>
  <c r="W495" i="2"/>
  <c r="X495" i="2" s="1"/>
  <c r="Y495" i="2" s="1"/>
  <c r="W486" i="2"/>
  <c r="X486" i="2"/>
  <c r="Y486" i="2" s="1"/>
  <c r="W479" i="2"/>
  <c r="V469" i="2"/>
  <c r="W469" i="2"/>
  <c r="Z455" i="2"/>
  <c r="V455" i="2"/>
  <c r="W455" i="2"/>
  <c r="X455" i="2" s="1"/>
  <c r="Y455" i="2" s="1"/>
  <c r="X415" i="2"/>
  <c r="Y415" i="2"/>
  <c r="V410" i="2"/>
  <c r="W310" i="2"/>
  <c r="X310" i="2"/>
  <c r="Y310" i="2" s="1"/>
  <c r="V310" i="2"/>
  <c r="W553" i="2"/>
  <c r="X553" i="2" s="1"/>
  <c r="Y553" i="2" s="1"/>
  <c r="W540" i="2"/>
  <c r="X540" i="2" s="1"/>
  <c r="Y540" i="2" s="1"/>
  <c r="Z535" i="2"/>
  <c r="W524" i="2"/>
  <c r="X524" i="2"/>
  <c r="Y524" i="2" s="1"/>
  <c r="W492" i="2"/>
  <c r="X492" i="2" s="1"/>
  <c r="Y492" i="2" s="1"/>
  <c r="Z482" i="2"/>
  <c r="V475" i="2"/>
  <c r="W475" i="2"/>
  <c r="X475" i="2"/>
  <c r="Y475" i="2" s="1"/>
  <c r="W410" i="2"/>
  <c r="Z410" i="2"/>
  <c r="W378" i="2"/>
  <c r="Z378" i="2"/>
  <c r="W372" i="2"/>
  <c r="X372" i="2" s="1"/>
  <c r="Y372" i="2" s="1"/>
  <c r="V372" i="2"/>
  <c r="W508" i="2"/>
  <c r="Z508" i="2" s="1"/>
  <c r="X508" i="2"/>
  <c r="Y472" i="2"/>
  <c r="Y571" i="2"/>
  <c r="V563" i="2"/>
  <c r="W563" i="2"/>
  <c r="X563" i="2" s="1"/>
  <c r="Y563" i="2" s="1"/>
  <c r="X501" i="2"/>
  <c r="Y501" i="2"/>
  <c r="V501" i="2"/>
  <c r="W501" i="2"/>
  <c r="Z501" i="2" s="1"/>
  <c r="X485" i="2"/>
  <c r="Y485" i="2" s="1"/>
  <c r="W485" i="2"/>
  <c r="W468" i="2"/>
  <c r="Z468" i="2" s="1"/>
  <c r="X468" i="2"/>
  <c r="X437" i="2"/>
  <c r="Z437" i="2" s="1"/>
  <c r="Y437" i="2"/>
  <c r="W409" i="2"/>
  <c r="Z409" i="2" s="1"/>
  <c r="X409" i="2"/>
  <c r="Y409" i="2"/>
  <c r="W404" i="2"/>
  <c r="X404" i="2" s="1"/>
  <c r="Y404" i="2" s="1"/>
  <c r="Z239" i="2"/>
  <c r="V239" i="2"/>
  <c r="X239" i="2" s="1"/>
  <c r="Y239" i="2" s="1"/>
  <c r="W239" i="2"/>
  <c r="W633" i="2"/>
  <c r="X633" i="2" s="1"/>
  <c r="Y633" i="2" s="1"/>
  <c r="W594" i="2"/>
  <c r="Z594" i="2" s="1"/>
  <c r="Z586" i="2"/>
  <c r="W568" i="2"/>
  <c r="Z568" i="2" s="1"/>
  <c r="X560" i="2"/>
  <c r="Y560" i="2" s="1"/>
  <c r="W511" i="2"/>
  <c r="X511" i="2" s="1"/>
  <c r="Y511" i="2" s="1"/>
  <c r="Y454" i="2"/>
  <c r="X597" i="2"/>
  <c r="Y597" i="2" s="1"/>
  <c r="V594" i="2"/>
  <c r="V576" i="2"/>
  <c r="X576" i="2" s="1"/>
  <c r="Y576" i="2" s="1"/>
  <c r="W560" i="2"/>
  <c r="Y555" i="2"/>
  <c r="V547" i="2"/>
  <c r="W547" i="2"/>
  <c r="Y542" i="2"/>
  <c r="Y523" i="2"/>
  <c r="V523" i="2"/>
  <c r="X514" i="2"/>
  <c r="V514" i="2"/>
  <c r="W514" i="2"/>
  <c r="Y491" i="2"/>
  <c r="W491" i="2"/>
  <c r="X491" i="2"/>
  <c r="Y478" i="2"/>
  <c r="V478" i="2"/>
  <c r="W478" i="2"/>
  <c r="W457" i="2"/>
  <c r="X457" i="2" s="1"/>
  <c r="Y457" i="2" s="1"/>
  <c r="V457" i="2"/>
  <c r="Z454" i="2"/>
  <c r="W443" i="2"/>
  <c r="W429" i="2"/>
  <c r="X429" i="2" s="1"/>
  <c r="Y429" i="2" s="1"/>
  <c r="Z418" i="2"/>
  <c r="Y526" i="2"/>
  <c r="V507" i="2"/>
  <c r="W507" i="2"/>
  <c r="Y504" i="2"/>
  <c r="Z478" i="2"/>
  <c r="V464" i="2"/>
  <c r="X464" i="2"/>
  <c r="Z464" i="2" s="1"/>
  <c r="Y464" i="2"/>
  <c r="X440" i="2"/>
  <c r="Y440" i="2"/>
  <c r="V395" i="2"/>
  <c r="X395" i="2" s="1"/>
  <c r="Y726" i="2"/>
  <c r="Y694" i="2"/>
  <c r="Y678" i="2"/>
  <c r="Y662" i="2"/>
  <c r="Y632" i="2"/>
  <c r="W620" i="2"/>
  <c r="X620" i="2" s="1"/>
  <c r="Y620" i="2" s="1"/>
  <c r="W599" i="2"/>
  <c r="X599" i="2" s="1"/>
  <c r="Y599" i="2" s="1"/>
  <c r="Y596" i="2"/>
  <c r="X591" i="2"/>
  <c r="Z591" i="2" s="1"/>
  <c r="W586" i="2"/>
  <c r="X586" i="2" s="1"/>
  <c r="Y586" i="2" s="1"/>
  <c r="X581" i="2"/>
  <c r="Z581" i="2" s="1"/>
  <c r="Y581" i="2"/>
  <c r="W562" i="2"/>
  <c r="X557" i="2"/>
  <c r="Z557" i="2" s="1"/>
  <c r="Z554" i="2"/>
  <c r="Y539" i="2"/>
  <c r="X536" i="2"/>
  <c r="Y536" i="2" s="1"/>
  <c r="V531" i="2"/>
  <c r="W531" i="2"/>
  <c r="X531" i="2" s="1"/>
  <c r="Y531" i="2" s="1"/>
  <c r="Z522" i="2"/>
  <c r="X517" i="2"/>
  <c r="Z517" i="2" s="1"/>
  <c r="Y517" i="2"/>
  <c r="V500" i="2"/>
  <c r="X500" i="2" s="1"/>
  <c r="Y500" i="2" s="1"/>
  <c r="W484" i="2"/>
  <c r="X484" i="2" s="1"/>
  <c r="Y484" i="2" s="1"/>
  <c r="V453" i="2"/>
  <c r="X453" i="2" s="1"/>
  <c r="Y453" i="2" s="1"/>
  <c r="W453" i="2"/>
  <c r="Z446" i="2"/>
  <c r="V432" i="2"/>
  <c r="W432" i="2"/>
  <c r="X432" i="2" s="1"/>
  <c r="Y432" i="2" s="1"/>
  <c r="V276" i="2"/>
  <c r="W276" i="2"/>
  <c r="X276" i="2" s="1"/>
  <c r="Y276" i="2" s="1"/>
  <c r="Z276" i="2"/>
  <c r="Y703" i="2"/>
  <c r="Y687" i="2"/>
  <c r="Y671" i="2"/>
  <c r="Y655" i="2"/>
  <c r="Y639" i="2"/>
  <c r="V599" i="2"/>
  <c r="X578" i="2"/>
  <c r="Y578" i="2" s="1"/>
  <c r="Y575" i="2"/>
  <c r="W570" i="2"/>
  <c r="X570" i="2" s="1"/>
  <c r="Y570" i="2" s="1"/>
  <c r="X565" i="2"/>
  <c r="Y565" i="2" s="1"/>
  <c r="V544" i="2"/>
  <c r="X544" i="2" s="1"/>
  <c r="Y541" i="2"/>
  <c r="X528" i="2"/>
  <c r="Y528" i="2" s="1"/>
  <c r="Z494" i="2"/>
  <c r="Z471" i="2"/>
  <c r="W471" i="2"/>
  <c r="X471" i="2" s="1"/>
  <c r="Y471" i="2" s="1"/>
  <c r="V435" i="2"/>
  <c r="W435" i="2"/>
  <c r="X435" i="2" s="1"/>
  <c r="Y435" i="2" s="1"/>
  <c r="X413" i="2"/>
  <c r="W413" i="2"/>
  <c r="Z413" i="2" s="1"/>
  <c r="Y413" i="2"/>
  <c r="X360" i="2"/>
  <c r="Y360" i="2" s="1"/>
  <c r="W604" i="2"/>
  <c r="X604" i="2"/>
  <c r="Y604" i="2" s="1"/>
  <c r="X562" i="2"/>
  <c r="Y562" i="2" s="1"/>
  <c r="Z513" i="2"/>
  <c r="X477" i="2"/>
  <c r="W477" i="2"/>
  <c r="Y477" i="2"/>
  <c r="W452" i="2"/>
  <c r="V452" i="2"/>
  <c r="X452" i="2"/>
  <c r="Y452" i="2" s="1"/>
  <c r="X381" i="2"/>
  <c r="Z381" i="2" s="1"/>
  <c r="V381" i="2"/>
  <c r="W381" i="2"/>
  <c r="Y381" i="2"/>
  <c r="V375" i="2"/>
  <c r="Z375" i="2"/>
  <c r="W375" i="2"/>
  <c r="X375" i="2" s="1"/>
  <c r="Y375" i="2" s="1"/>
  <c r="X549" i="2"/>
  <c r="Y549" i="2" s="1"/>
  <c r="X424" i="2"/>
  <c r="Y369" i="2"/>
  <c r="Z369" i="2"/>
  <c r="V285" i="2"/>
  <c r="W285" i="2"/>
  <c r="X285" i="2"/>
  <c r="Y285" i="2" s="1"/>
  <c r="V601" i="2"/>
  <c r="X601" i="2" s="1"/>
  <c r="Y601" i="2" s="1"/>
  <c r="X546" i="2"/>
  <c r="Y546" i="2" s="1"/>
  <c r="V516" i="2"/>
  <c r="X516" i="2" s="1"/>
  <c r="Y516" i="2" s="1"/>
  <c r="V499" i="2"/>
  <c r="W499" i="2"/>
  <c r="X499" i="2" s="1"/>
  <c r="Y499" i="2" s="1"/>
  <c r="Z463" i="2"/>
  <c r="X335" i="2"/>
  <c r="Y335" i="2" s="1"/>
  <c r="W289" i="2"/>
  <c r="X289" i="2" s="1"/>
  <c r="Y289" i="2" s="1"/>
  <c r="V289" i="2"/>
  <c r="Y616" i="2"/>
  <c r="Y598" i="2"/>
  <c r="W588" i="2"/>
  <c r="X588" i="2" s="1"/>
  <c r="Y588" i="2" s="1"/>
  <c r="Y548" i="2"/>
  <c r="X533" i="2"/>
  <c r="Y533" i="2" s="1"/>
  <c r="Y527" i="2"/>
  <c r="X525" i="2"/>
  <c r="Y525" i="2" s="1"/>
  <c r="Z503" i="2"/>
  <c r="W503" i="2"/>
  <c r="X503" i="2" s="1"/>
  <c r="Y503" i="2" s="1"/>
  <c r="W493" i="2"/>
  <c r="Z493" i="2" s="1"/>
  <c r="X493" i="2"/>
  <c r="V483" i="2"/>
  <c r="W483" i="2"/>
  <c r="X483" i="2" s="1"/>
  <c r="Y483" i="2"/>
  <c r="Y459" i="2"/>
  <c r="V459" i="2"/>
  <c r="V416" i="2"/>
  <c r="X416" i="2" s="1"/>
  <c r="Y416" i="2" s="1"/>
  <c r="W416" i="2"/>
  <c r="W412" i="2"/>
  <c r="X412" i="2"/>
  <c r="Y412" i="2" s="1"/>
  <c r="V611" i="2"/>
  <c r="W611" i="2"/>
  <c r="Y606" i="2"/>
  <c r="X590" i="2"/>
  <c r="Y590" i="2" s="1"/>
  <c r="W572" i="2"/>
  <c r="Z572" i="2" s="1"/>
  <c r="X572" i="2"/>
  <c r="Z567" i="2"/>
  <c r="V519" i="2"/>
  <c r="X519" i="2" s="1"/>
  <c r="Y519" i="2" s="1"/>
  <c r="Z519" i="2"/>
  <c r="Y505" i="2"/>
  <c r="V466" i="2"/>
  <c r="W466" i="2"/>
  <c r="V451" i="2"/>
  <c r="W451" i="2"/>
  <c r="X434" i="2"/>
  <c r="Y434" i="2" s="1"/>
  <c r="W427" i="2"/>
  <c r="Z427" i="2"/>
  <c r="W420" i="2"/>
  <c r="V420" i="2"/>
  <c r="Z412" i="2"/>
  <c r="X354" i="2"/>
  <c r="Y354" i="2" s="1"/>
  <c r="V490" i="2"/>
  <c r="X490" i="2" s="1"/>
  <c r="W460" i="2"/>
  <c r="X460" i="2" s="1"/>
  <c r="Y460" i="2" s="1"/>
  <c r="V446" i="2"/>
  <c r="V407" i="2"/>
  <c r="X407" i="2" s="1"/>
  <c r="Y407" i="2" s="1"/>
  <c r="Z407" i="2"/>
  <c r="Y398" i="2"/>
  <c r="V392" i="2"/>
  <c r="W389" i="2"/>
  <c r="Z389" i="2" s="1"/>
  <c r="Y377" i="2"/>
  <c r="X357" i="2"/>
  <c r="Y357" i="2" s="1"/>
  <c r="V351" i="2"/>
  <c r="W345" i="2"/>
  <c r="X345" i="2"/>
  <c r="W342" i="2"/>
  <c r="Z342" i="2" s="1"/>
  <c r="Y333" i="2"/>
  <c r="V301" i="2"/>
  <c r="W301" i="2"/>
  <c r="X301" i="2"/>
  <c r="Z301" i="2" s="1"/>
  <c r="Y301" i="2"/>
  <c r="Z280" i="2"/>
  <c r="W280" i="2"/>
  <c r="X271" i="2"/>
  <c r="Z271" i="2" s="1"/>
  <c r="V259" i="2"/>
  <c r="W259" i="2"/>
  <c r="X259" i="2" s="1"/>
  <c r="Y259" i="2" s="1"/>
  <c r="V443" i="2"/>
  <c r="X421" i="2"/>
  <c r="Z421" i="2" s="1"/>
  <c r="Y421" i="2"/>
  <c r="X386" i="2"/>
  <c r="Y386" i="2" s="1"/>
  <c r="W383" i="2"/>
  <c r="X383" i="2" s="1"/>
  <c r="Y383" i="2" s="1"/>
  <c r="W348" i="2"/>
  <c r="X348" i="2"/>
  <c r="Y348" i="2" s="1"/>
  <c r="V342" i="2"/>
  <c r="V339" i="2"/>
  <c r="W339" i="2"/>
  <c r="X339" i="2" s="1"/>
  <c r="Y339" i="2" s="1"/>
  <c r="V284" i="2"/>
  <c r="W284" i="2"/>
  <c r="X284" i="2"/>
  <c r="Y284" i="2"/>
  <c r="Z279" i="2"/>
  <c r="X389" i="2"/>
  <c r="Y389" i="2"/>
  <c r="W377" i="2"/>
  <c r="X377" i="2"/>
  <c r="Z351" i="2"/>
  <c r="V336" i="2"/>
  <c r="W336" i="2"/>
  <c r="X336" i="2" s="1"/>
  <c r="Y336" i="2" s="1"/>
  <c r="Z284" i="2"/>
  <c r="V231" i="2"/>
  <c r="W231" i="2"/>
  <c r="X231" i="2" s="1"/>
  <c r="Y231" i="2" s="1"/>
  <c r="Z231" i="2"/>
  <c r="W380" i="2"/>
  <c r="X380" i="2" s="1"/>
  <c r="Y380" i="2" s="1"/>
  <c r="V371" i="2"/>
  <c r="W371" i="2"/>
  <c r="X333" i="2"/>
  <c r="W305" i="2"/>
  <c r="X305" i="2"/>
  <c r="Y305" i="2"/>
  <c r="X296" i="2"/>
  <c r="Y296" i="2" s="1"/>
  <c r="W246" i="2"/>
  <c r="X246" i="2"/>
  <c r="Y246" i="2"/>
  <c r="V403" i="2"/>
  <c r="W403" i="2"/>
  <c r="X403" i="2" s="1"/>
  <c r="Y403" i="2" s="1"/>
  <c r="Y374" i="2"/>
  <c r="V368" i="2"/>
  <c r="W368" i="2"/>
  <c r="V323" i="2"/>
  <c r="W323" i="2"/>
  <c r="X323" i="2" s="1"/>
  <c r="X300" i="2"/>
  <c r="Y300" i="2"/>
  <c r="Y406" i="2"/>
  <c r="V400" i="2"/>
  <c r="W400" i="2"/>
  <c r="Z400" i="2" s="1"/>
  <c r="V397" i="2"/>
  <c r="V394" i="2"/>
  <c r="X394" i="2" s="1"/>
  <c r="Y394" i="2" s="1"/>
  <c r="X365" i="2"/>
  <c r="Y365" i="2" s="1"/>
  <c r="W356" i="2"/>
  <c r="X356" i="2" s="1"/>
  <c r="Y356" i="2" s="1"/>
  <c r="Y347" i="2"/>
  <c r="V347" i="2"/>
  <c r="X347" i="2" s="1"/>
  <c r="V359" i="2"/>
  <c r="X359" i="2" s="1"/>
  <c r="Y359" i="2" s="1"/>
  <c r="Z359" i="2"/>
  <c r="Y350" i="2"/>
  <c r="X338" i="2"/>
  <c r="V304" i="2"/>
  <c r="W304" i="2"/>
  <c r="X304" i="2" s="1"/>
  <c r="V287" i="2"/>
  <c r="W287" i="2"/>
  <c r="X287" i="2" s="1"/>
  <c r="V253" i="2"/>
  <c r="W253" i="2"/>
  <c r="Z253" i="2" s="1"/>
  <c r="X253" i="2"/>
  <c r="Y253" i="2"/>
  <c r="Y510" i="2"/>
  <c r="V467" i="2"/>
  <c r="W467" i="2"/>
  <c r="V431" i="2"/>
  <c r="X431" i="2" s="1"/>
  <c r="Y431" i="2" s="1"/>
  <c r="X425" i="2"/>
  <c r="Z425" i="2" s="1"/>
  <c r="W411" i="2"/>
  <c r="X411" i="2" s="1"/>
  <c r="W402" i="2"/>
  <c r="Y399" i="2"/>
  <c r="V379" i="2"/>
  <c r="X379" i="2" s="1"/>
  <c r="Y379" i="2" s="1"/>
  <c r="W376" i="2"/>
  <c r="X376" i="2" s="1"/>
  <c r="Y376" i="2" s="1"/>
  <c r="W373" i="2"/>
  <c r="X373" i="2" s="1"/>
  <c r="Y373" i="2" s="1"/>
  <c r="Y361" i="2"/>
  <c r="X341" i="2"/>
  <c r="Z341" i="2" s="1"/>
  <c r="Y341" i="2"/>
  <c r="V335" i="2"/>
  <c r="Z318" i="2"/>
  <c r="X295" i="2"/>
  <c r="Y295" i="2" s="1"/>
  <c r="W257" i="2"/>
  <c r="V257" i="2"/>
  <c r="X257" i="2"/>
  <c r="W515" i="2"/>
  <c r="X515" i="2" s="1"/>
  <c r="Y515" i="2" s="1"/>
  <c r="Z510" i="2"/>
  <c r="Y470" i="2"/>
  <c r="W439" i="2"/>
  <c r="X439" i="2" s="1"/>
  <c r="Y439" i="2" s="1"/>
  <c r="X436" i="2"/>
  <c r="Y436" i="2" s="1"/>
  <c r="W428" i="2"/>
  <c r="Z428" i="2" s="1"/>
  <c r="X428" i="2"/>
  <c r="V425" i="2"/>
  <c r="Y411" i="2"/>
  <c r="V411" i="2"/>
  <c r="W408" i="2"/>
  <c r="X408" i="2" s="1"/>
  <c r="Y408" i="2" s="1"/>
  <c r="W405" i="2"/>
  <c r="Z391" i="2"/>
  <c r="Y382" i="2"/>
  <c r="X370" i="2"/>
  <c r="Y370" i="2" s="1"/>
  <c r="W367" i="2"/>
  <c r="X367" i="2" s="1"/>
  <c r="Y367" i="2" s="1"/>
  <c r="W332" i="2"/>
  <c r="Z332" i="2" s="1"/>
  <c r="X332" i="2"/>
  <c r="Z257" i="2"/>
  <c r="V436" i="2"/>
  <c r="Y414" i="2"/>
  <c r="W361" i="2"/>
  <c r="Z361" i="2" s="1"/>
  <c r="X361" i="2"/>
  <c r="W294" i="2"/>
  <c r="X294" i="2"/>
  <c r="Y294" i="2" s="1"/>
  <c r="V294" i="2"/>
  <c r="W265" i="2"/>
  <c r="X265" i="2"/>
  <c r="Y265" i="2" s="1"/>
  <c r="W225" i="2"/>
  <c r="V225" i="2"/>
  <c r="V221" i="2"/>
  <c r="W221" i="2"/>
  <c r="X221" i="2"/>
  <c r="Z221" i="2" s="1"/>
  <c r="Y221" i="2"/>
  <c r="X405" i="2"/>
  <c r="Y405" i="2"/>
  <c r="W393" i="2"/>
  <c r="X393" i="2" s="1"/>
  <c r="Y393" i="2" s="1"/>
  <c r="W364" i="2"/>
  <c r="X364" i="2"/>
  <c r="Y364" i="2" s="1"/>
  <c r="V355" i="2"/>
  <c r="X355" i="2" s="1"/>
  <c r="Y355" i="2" s="1"/>
  <c r="W355" i="2"/>
  <c r="Z303" i="2"/>
  <c r="W303" i="2"/>
  <c r="X303" i="2" s="1"/>
  <c r="Y303" i="2" s="1"/>
  <c r="W273" i="2"/>
  <c r="V273" i="2"/>
  <c r="X273" i="2"/>
  <c r="Y273" i="2" s="1"/>
  <c r="X461" i="2"/>
  <c r="Y461" i="2" s="1"/>
  <c r="Z436" i="2"/>
  <c r="V419" i="2"/>
  <c r="W419" i="2"/>
  <c r="W396" i="2"/>
  <c r="X396" i="2"/>
  <c r="Y396" i="2" s="1"/>
  <c r="Y358" i="2"/>
  <c r="V352" i="2"/>
  <c r="W352" i="2"/>
  <c r="X352" i="2" s="1"/>
  <c r="Y352" i="2" s="1"/>
  <c r="V293" i="2"/>
  <c r="W293" i="2"/>
  <c r="Z293" i="2" s="1"/>
  <c r="X293" i="2"/>
  <c r="Y293" i="2"/>
  <c r="X290" i="2"/>
  <c r="Y290" i="2" s="1"/>
  <c r="V277" i="2"/>
  <c r="X277" i="2" s="1"/>
  <c r="Y277" i="2" s="1"/>
  <c r="W277" i="2"/>
  <c r="V264" i="2"/>
  <c r="X264" i="2" s="1"/>
  <c r="Y264" i="2" s="1"/>
  <c r="W264" i="2"/>
  <c r="V240" i="2"/>
  <c r="W240" i="2"/>
  <c r="Z240" i="2" s="1"/>
  <c r="X240" i="2"/>
  <c r="Y240" i="2"/>
  <c r="W150" i="2"/>
  <c r="X150" i="2"/>
  <c r="Y150" i="2"/>
  <c r="Y463" i="2"/>
  <c r="W444" i="2"/>
  <c r="X444" i="2" s="1"/>
  <c r="Y444" i="2" s="1"/>
  <c r="Y424" i="2"/>
  <c r="V387" i="2"/>
  <c r="W387" i="2"/>
  <c r="Z354" i="2"/>
  <c r="X349" i="2"/>
  <c r="Y349" i="2" s="1"/>
  <c r="Y328" i="2"/>
  <c r="V328" i="2"/>
  <c r="X328" i="2" s="1"/>
  <c r="X325" i="2"/>
  <c r="Y325" i="2" s="1"/>
  <c r="Z311" i="2"/>
  <c r="Z307" i="2"/>
  <c r="Y482" i="2"/>
  <c r="V480" i="2"/>
  <c r="X480" i="2" s="1"/>
  <c r="X469" i="2"/>
  <c r="Y469" i="2" s="1"/>
  <c r="X466" i="2"/>
  <c r="Y466" i="2" s="1"/>
  <c r="X438" i="2"/>
  <c r="Y438" i="2" s="1"/>
  <c r="Y430" i="2"/>
  <c r="V427" i="2"/>
  <c r="V384" i="2"/>
  <c r="W384" i="2"/>
  <c r="V378" i="2"/>
  <c r="V343" i="2"/>
  <c r="X343" i="2" s="1"/>
  <c r="Y343" i="2" s="1"/>
  <c r="Z343" i="2"/>
  <c r="Z340" i="2"/>
  <c r="Y334" i="2"/>
  <c r="X298" i="2"/>
  <c r="Y298" i="2" s="1"/>
  <c r="W298" i="2"/>
  <c r="W281" i="2"/>
  <c r="X281" i="2"/>
  <c r="Y281" i="2" s="1"/>
  <c r="V281" i="2"/>
  <c r="X263" i="2"/>
  <c r="Y263" i="2" s="1"/>
  <c r="Z255" i="2"/>
  <c r="V255" i="2"/>
  <c r="W255" i="2"/>
  <c r="X255" i="2" s="1"/>
  <c r="Y255" i="2" s="1"/>
  <c r="Z154" i="2"/>
  <c r="Y331" i="2"/>
  <c r="X319" i="2"/>
  <c r="V316" i="2"/>
  <c r="X316" i="2" s="1"/>
  <c r="Z316" i="2" s="1"/>
  <c r="Y267" i="2"/>
  <c r="Y211" i="2"/>
  <c r="V200" i="2"/>
  <c r="X200" i="2" s="1"/>
  <c r="Z200" i="2" s="1"/>
  <c r="Y193" i="2"/>
  <c r="X175" i="2"/>
  <c r="X168" i="2"/>
  <c r="Y168" i="2" s="1"/>
  <c r="W313" i="2"/>
  <c r="X313" i="2" s="1"/>
  <c r="Y313" i="2" s="1"/>
  <c r="V247" i="2"/>
  <c r="W247" i="2"/>
  <c r="X193" i="2"/>
  <c r="V157" i="2"/>
  <c r="W157" i="2"/>
  <c r="X157" i="2" s="1"/>
  <c r="Y157" i="2" s="1"/>
  <c r="X154" i="2"/>
  <c r="Y154" i="2" s="1"/>
  <c r="X127" i="2"/>
  <c r="Y127" i="2" s="1"/>
  <c r="V109" i="2"/>
  <c r="W109" i="2"/>
  <c r="Z109" i="2" s="1"/>
  <c r="X109" i="2"/>
  <c r="Y109" i="2"/>
  <c r="Z95" i="2"/>
  <c r="V61" i="2"/>
  <c r="W61" i="2"/>
  <c r="Z61" i="2" s="1"/>
  <c r="X61" i="2"/>
  <c r="Y61" i="2"/>
  <c r="W214" i="2"/>
  <c r="X214" i="2" s="1"/>
  <c r="Y214" i="2" s="1"/>
  <c r="V168" i="2"/>
  <c r="W134" i="2"/>
  <c r="X134" i="2" s="1"/>
  <c r="Y134" i="2" s="1"/>
  <c r="V116" i="2"/>
  <c r="W116" i="2"/>
  <c r="X116" i="2" s="1"/>
  <c r="Y116" i="2" s="1"/>
  <c r="Z116" i="2"/>
  <c r="Z113" i="2"/>
  <c r="X218" i="2"/>
  <c r="Y218" i="2" s="1"/>
  <c r="V189" i="2"/>
  <c r="W189" i="2"/>
  <c r="X189" i="2" s="1"/>
  <c r="Y189" i="2" s="1"/>
  <c r="W297" i="2"/>
  <c r="Z297" i="2" s="1"/>
  <c r="X297" i="2"/>
  <c r="V288" i="2"/>
  <c r="W288" i="2"/>
  <c r="X288" i="2" s="1"/>
  <c r="Y288" i="2" s="1"/>
  <c r="X282" i="2"/>
  <c r="Y282" i="2" s="1"/>
  <c r="X250" i="2"/>
  <c r="Y250" i="2" s="1"/>
  <c r="W232" i="2"/>
  <c r="V228" i="2"/>
  <c r="W228" i="2"/>
  <c r="Z228" i="2"/>
  <c r="X199" i="2"/>
  <c r="Y199" i="2" s="1"/>
  <c r="X186" i="2"/>
  <c r="Y186" i="2" s="1"/>
  <c r="W182" i="2"/>
  <c r="Z182" i="2" s="1"/>
  <c r="X182" i="2"/>
  <c r="Y182" i="2"/>
  <c r="V141" i="2"/>
  <c r="W141" i="2"/>
  <c r="X141" i="2" s="1"/>
  <c r="Y141" i="2" s="1"/>
  <c r="W70" i="2"/>
  <c r="X70" i="2"/>
  <c r="Y70" i="2"/>
  <c r="V312" i="2"/>
  <c r="X312" i="2" s="1"/>
  <c r="Y312" i="2" s="1"/>
  <c r="X306" i="2"/>
  <c r="Y291" i="2"/>
  <c r="V269" i="2"/>
  <c r="W269" i="2"/>
  <c r="X269" i="2"/>
  <c r="Y269" i="2" s="1"/>
  <c r="V256" i="2"/>
  <c r="W256" i="2"/>
  <c r="X256" i="2"/>
  <c r="Y256" i="2"/>
  <c r="V232" i="2"/>
  <c r="V77" i="2"/>
  <c r="W77" i="2"/>
  <c r="X77" i="2"/>
  <c r="Y77" i="2" s="1"/>
  <c r="Z70" i="2"/>
  <c r="Y315" i="2"/>
  <c r="V272" i="2"/>
  <c r="X272" i="2" s="1"/>
  <c r="Y272" i="2" s="1"/>
  <c r="W272" i="2"/>
  <c r="X266" i="2"/>
  <c r="Y266" i="2" s="1"/>
  <c r="W159" i="2"/>
  <c r="V148" i="2"/>
  <c r="W148" i="2"/>
  <c r="X148" i="2" s="1"/>
  <c r="Y148" i="2" s="1"/>
  <c r="V84" i="2"/>
  <c r="W84" i="2"/>
  <c r="X84" i="2" s="1"/>
  <c r="Y84" i="2" s="1"/>
  <c r="Z84" i="2"/>
  <c r="Z77" i="2"/>
  <c r="V327" i="2"/>
  <c r="X327" i="2" s="1"/>
  <c r="Y327" i="2" s="1"/>
  <c r="W278" i="2"/>
  <c r="X278" i="2" s="1"/>
  <c r="Y278" i="2" s="1"/>
  <c r="V275" i="2"/>
  <c r="W262" i="2"/>
  <c r="X262" i="2"/>
  <c r="Y262" i="2"/>
  <c r="X242" i="2"/>
  <c r="Y235" i="2"/>
  <c r="W198" i="2"/>
  <c r="X198" i="2" s="1"/>
  <c r="Y198" i="2" s="1"/>
  <c r="Z185" i="2"/>
  <c r="V159" i="2"/>
  <c r="X159" i="2" s="1"/>
  <c r="Y159" i="2" s="1"/>
  <c r="X152" i="2"/>
  <c r="Z122" i="2"/>
  <c r="V324" i="2"/>
  <c r="W324" i="2"/>
  <c r="Z324" i="2"/>
  <c r="Z321" i="2"/>
  <c r="V296" i="2"/>
  <c r="V209" i="2"/>
  <c r="X209" i="2" s="1"/>
  <c r="Y209" i="2" s="1"/>
  <c r="V205" i="2"/>
  <c r="X205" i="2" s="1"/>
  <c r="Y205" i="2" s="1"/>
  <c r="W205" i="2"/>
  <c r="W191" i="2"/>
  <c r="X191" i="2" s="1"/>
  <c r="Y191" i="2" s="1"/>
  <c r="Z137" i="2"/>
  <c r="W118" i="2"/>
  <c r="X118" i="2"/>
  <c r="Y118" i="2" s="1"/>
  <c r="X111" i="2"/>
  <c r="X63" i="2"/>
  <c r="Y63" i="2" s="1"/>
  <c r="V173" i="2"/>
  <c r="W173" i="2"/>
  <c r="Z173" i="2" s="1"/>
  <c r="X173" i="2"/>
  <c r="Y173" i="2"/>
  <c r="W166" i="2"/>
  <c r="X166" i="2"/>
  <c r="Y166" i="2"/>
  <c r="Y152" i="2"/>
  <c r="V152" i="2"/>
  <c r="Z107" i="2"/>
  <c r="V93" i="2"/>
  <c r="W93" i="2"/>
  <c r="X93" i="2"/>
  <c r="Y93" i="2"/>
  <c r="Z223" i="2"/>
  <c r="Z152" i="2"/>
  <c r="V125" i="2"/>
  <c r="W125" i="2"/>
  <c r="X125" i="2" s="1"/>
  <c r="Y125" i="2" s="1"/>
  <c r="Z93" i="2"/>
  <c r="V317" i="2"/>
  <c r="W317" i="2"/>
  <c r="X317" i="2"/>
  <c r="Y317" i="2" s="1"/>
  <c r="V308" i="2"/>
  <c r="W308" i="2"/>
  <c r="X308" i="2" s="1"/>
  <c r="Y308" i="2" s="1"/>
  <c r="W230" i="2"/>
  <c r="Z230" i="2" s="1"/>
  <c r="X230" i="2"/>
  <c r="Y230" i="2"/>
  <c r="V216" i="2"/>
  <c r="X216" i="2" s="1"/>
  <c r="Z216" i="2" s="1"/>
  <c r="V212" i="2"/>
  <c r="W212" i="2"/>
  <c r="Z212" i="2"/>
  <c r="V184" i="2"/>
  <c r="X184" i="2" s="1"/>
  <c r="Y184" i="2" s="1"/>
  <c r="V180" i="2"/>
  <c r="W180" i="2"/>
  <c r="X180" i="2" s="1"/>
  <c r="Y180" i="2" s="1"/>
  <c r="Z180" i="2"/>
  <c r="Z177" i="2"/>
  <c r="X143" i="2"/>
  <c r="Z129" i="2"/>
  <c r="W329" i="2"/>
  <c r="X329" i="2" s="1"/>
  <c r="Y329" i="2" s="1"/>
  <c r="W326" i="2"/>
  <c r="X326" i="2"/>
  <c r="Y326" i="2" s="1"/>
  <c r="V320" i="2"/>
  <c r="W320" i="2"/>
  <c r="X314" i="2"/>
  <c r="Y314" i="2" s="1"/>
  <c r="Y248" i="2"/>
  <c r="V248" i="2"/>
  <c r="V237" i="2"/>
  <c r="W237" i="2"/>
  <c r="X237" i="2"/>
  <c r="Y237" i="2" s="1"/>
  <c r="V132" i="2"/>
  <c r="W132" i="2"/>
  <c r="X132" i="2" s="1"/>
  <c r="Y132" i="2" s="1"/>
  <c r="Z132" i="2"/>
  <c r="W86" i="2"/>
  <c r="X86" i="2"/>
  <c r="Y86" i="2"/>
  <c r="Y323" i="2"/>
  <c r="X307" i="2"/>
  <c r="V280" i="2"/>
  <c r="X274" i="2"/>
  <c r="Y274" i="2" s="1"/>
  <c r="Z248" i="2"/>
  <c r="V244" i="2"/>
  <c r="W244" i="2"/>
  <c r="Z244" i="2"/>
  <c r="W207" i="2"/>
  <c r="X207" i="2" s="1"/>
  <c r="Y207" i="2" s="1"/>
  <c r="Z136" i="2"/>
  <c r="W102" i="2"/>
  <c r="X102" i="2" s="1"/>
  <c r="Z79" i="2"/>
  <c r="V136" i="2"/>
  <c r="V120" i="2"/>
  <c r="X120" i="2" s="1"/>
  <c r="Y120" i="2" s="1"/>
  <c r="V104" i="2"/>
  <c r="X104" i="2" s="1"/>
  <c r="Y104" i="2" s="1"/>
  <c r="V88" i="2"/>
  <c r="V72" i="2"/>
  <c r="X72" i="2" s="1"/>
  <c r="Y72" i="2" s="1"/>
  <c r="Y224" i="2"/>
  <c r="Y176" i="2"/>
  <c r="Y160" i="2"/>
  <c r="Y96" i="2"/>
  <c r="Y249" i="2"/>
  <c r="X224" i="2"/>
  <c r="W215" i="2"/>
  <c r="X215" i="2" s="1"/>
  <c r="Y215" i="2" s="1"/>
  <c r="X208" i="2"/>
  <c r="Y208" i="2" s="1"/>
  <c r="X192" i="2"/>
  <c r="Y192" i="2" s="1"/>
  <c r="X176" i="2"/>
  <c r="X160" i="2"/>
  <c r="Y153" i="2"/>
  <c r="W151" i="2"/>
  <c r="X151" i="2" s="1"/>
  <c r="Y151" i="2" s="1"/>
  <c r="W135" i="2"/>
  <c r="X135" i="2" s="1"/>
  <c r="Y135" i="2" s="1"/>
  <c r="X128" i="2"/>
  <c r="Y128" i="2" s="1"/>
  <c r="W119" i="2"/>
  <c r="X119" i="2" s="1"/>
  <c r="Y119" i="2" s="1"/>
  <c r="X112" i="2"/>
  <c r="Y112" i="2" s="1"/>
  <c r="Y105" i="2"/>
  <c r="W103" i="2"/>
  <c r="X103" i="2" s="1"/>
  <c r="Y103" i="2" s="1"/>
  <c r="X96" i="2"/>
  <c r="W71" i="2"/>
  <c r="X71" i="2" s="1"/>
  <c r="Y71" i="2" s="1"/>
  <c r="X64" i="2"/>
  <c r="Y64" i="2" s="1"/>
  <c r="Y322" i="2"/>
  <c r="Y306" i="2"/>
  <c r="Y258" i="2"/>
  <c r="X249" i="2"/>
  <c r="Y242" i="2"/>
  <c r="X233" i="2"/>
  <c r="Y233" i="2" s="1"/>
  <c r="Y226" i="2"/>
  <c r="W224" i="2"/>
  <c r="X217" i="2"/>
  <c r="Y217" i="2" s="1"/>
  <c r="Y210" i="2"/>
  <c r="W208" i="2"/>
  <c r="X201" i="2"/>
  <c r="Z201" i="2" s="1"/>
  <c r="Y194" i="2"/>
  <c r="W192" i="2"/>
  <c r="X185" i="2"/>
  <c r="Y185" i="2" s="1"/>
  <c r="Y178" i="2"/>
  <c r="W176" i="2"/>
  <c r="X169" i="2"/>
  <c r="Y169" i="2" s="1"/>
  <c r="Y162" i="2"/>
  <c r="W160" i="2"/>
  <c r="Z160" i="2" s="1"/>
  <c r="X153" i="2"/>
  <c r="Y146" i="2"/>
  <c r="W144" i="2"/>
  <c r="X137" i="2"/>
  <c r="Y137" i="2" s="1"/>
  <c r="Y130" i="2"/>
  <c r="W128" i="2"/>
  <c r="X121" i="2"/>
  <c r="Z121" i="2" s="1"/>
  <c r="Y114" i="2"/>
  <c r="W112" i="2"/>
  <c r="X105" i="2"/>
  <c r="Z105" i="2" s="1"/>
  <c r="Y98" i="2"/>
  <c r="W96" i="2"/>
  <c r="X89" i="2"/>
  <c r="Y89" i="2" s="1"/>
  <c r="W80" i="2"/>
  <c r="X80" i="2" s="1"/>
  <c r="Y80" i="2" s="1"/>
  <c r="X73" i="2"/>
  <c r="Y73" i="2" s="1"/>
  <c r="W64" i="2"/>
  <c r="Y155" i="2"/>
  <c r="Y139" i="2"/>
  <c r="Y123" i="2"/>
  <c r="Y107" i="2"/>
  <c r="Y91" i="2"/>
  <c r="Y75" i="2"/>
  <c r="Y59" i="2"/>
  <c r="Y319" i="2"/>
  <c r="Y223" i="2"/>
  <c r="Y175" i="2"/>
  <c r="Y143" i="2"/>
  <c r="Y111" i="2"/>
  <c r="Y95" i="2"/>
  <c r="Y79" i="2"/>
  <c r="O3525" i="2"/>
  <c r="P3525" i="2"/>
  <c r="Q3525" i="2"/>
  <c r="R3525" i="2"/>
  <c r="S3529" i="2"/>
  <c r="O3529" i="2"/>
  <c r="S3513" i="2"/>
  <c r="O3513" i="2"/>
  <c r="O3469" i="2"/>
  <c r="P3469" i="2"/>
  <c r="Q3469" i="2"/>
  <c r="R3469" i="2"/>
  <c r="O3493" i="2"/>
  <c r="P3493" i="2"/>
  <c r="Q3493" i="2"/>
  <c r="R3493" i="2" s="1"/>
  <c r="O3453" i="2"/>
  <c r="Q3453" i="2" s="1"/>
  <c r="R3453" i="2" s="1"/>
  <c r="P3453" i="2"/>
  <c r="O3533" i="2"/>
  <c r="P3533" i="2"/>
  <c r="Q3533" i="2"/>
  <c r="R3533" i="2"/>
  <c r="O3517" i="2"/>
  <c r="P3517" i="2"/>
  <c r="Q3517" i="2"/>
  <c r="R3517" i="2" s="1"/>
  <c r="O3477" i="2"/>
  <c r="P3477" i="2"/>
  <c r="Q3477" i="2"/>
  <c r="R3477" i="2" s="1"/>
  <c r="O3549" i="2"/>
  <c r="P3549" i="2"/>
  <c r="Q3549" i="2"/>
  <c r="R3549" i="2"/>
  <c r="S3432" i="2"/>
  <c r="P3432" i="2"/>
  <c r="O3432" i="2"/>
  <c r="Q3432" i="2" s="1"/>
  <c r="R3432" i="2" s="1"/>
  <c r="S3440" i="2"/>
  <c r="O3440" i="2"/>
  <c r="P3440" i="2"/>
  <c r="S3537" i="2"/>
  <c r="O3537" i="2"/>
  <c r="S3521" i="2"/>
  <c r="O3521" i="2"/>
  <c r="O3501" i="2"/>
  <c r="P3501" i="2"/>
  <c r="Q3501" i="2"/>
  <c r="R3501" i="2"/>
  <c r="M3442" i="2"/>
  <c r="S3442" i="2" s="1"/>
  <c r="L3442" i="2"/>
  <c r="O3509" i="2"/>
  <c r="Q3509" i="2" s="1"/>
  <c r="R3509" i="2" s="1"/>
  <c r="P3509" i="2"/>
  <c r="O3445" i="2"/>
  <c r="P3445" i="2"/>
  <c r="Q3445" i="2"/>
  <c r="R3445" i="2"/>
  <c r="O3461" i="2"/>
  <c r="P3461" i="2"/>
  <c r="Q3461" i="2"/>
  <c r="R3461" i="2"/>
  <c r="S3421" i="2"/>
  <c r="P3421" i="2"/>
  <c r="O3541" i="2"/>
  <c r="P3541" i="2"/>
  <c r="Q3541" i="2"/>
  <c r="R3541" i="2"/>
  <c r="O3485" i="2"/>
  <c r="P3485" i="2"/>
  <c r="Q3485" i="2"/>
  <c r="R3485" i="2"/>
  <c r="L3440" i="2"/>
  <c r="O3437" i="2"/>
  <c r="Q3437" i="2" s="1"/>
  <c r="R3437" i="2" s="1"/>
  <c r="O3421" i="2"/>
  <c r="O3418" i="2"/>
  <c r="Q3418" i="2" s="1"/>
  <c r="P3418" i="2"/>
  <c r="R3418" i="2"/>
  <c r="O3394" i="2"/>
  <c r="Q3394" i="2" s="1"/>
  <c r="P3394" i="2"/>
  <c r="R3394" i="2"/>
  <c r="P3385" i="2"/>
  <c r="L3361" i="2"/>
  <c r="P3345" i="2"/>
  <c r="Q3345" i="2"/>
  <c r="R3345" i="2"/>
  <c r="L3315" i="2"/>
  <c r="N3315" i="2"/>
  <c r="O3301" i="2"/>
  <c r="P3301" i="2"/>
  <c r="Q3301" i="2"/>
  <c r="R3301" i="2"/>
  <c r="M3553" i="2"/>
  <c r="K3550" i="2"/>
  <c r="M3545" i="2"/>
  <c r="K3542" i="2"/>
  <c r="K3534" i="2"/>
  <c r="K3526" i="2"/>
  <c r="K3518" i="2"/>
  <c r="K3510" i="2"/>
  <c r="K3502" i="2"/>
  <c r="K3494" i="2"/>
  <c r="K3486" i="2"/>
  <c r="K3478" i="2"/>
  <c r="K3470" i="2"/>
  <c r="K3462" i="2"/>
  <c r="K3454" i="2"/>
  <c r="K3446" i="2"/>
  <c r="O3444" i="2"/>
  <c r="Q3444" i="2" s="1"/>
  <c r="R3444" i="2" s="1"/>
  <c r="M3437" i="2"/>
  <c r="L3413" i="2"/>
  <c r="L3379" i="2"/>
  <c r="N3379" i="2"/>
  <c r="L3353" i="2"/>
  <c r="K3319" i="2"/>
  <c r="M3319" i="2" s="1"/>
  <c r="S3319" i="2" s="1"/>
  <c r="L3319" i="2"/>
  <c r="N3319" i="2"/>
  <c r="L3219" i="2"/>
  <c r="M3127" i="2"/>
  <c r="S3127" i="2" s="1"/>
  <c r="L3127" i="2"/>
  <c r="L3090" i="2"/>
  <c r="M3090" i="2"/>
  <c r="S3090" i="2" s="1"/>
  <c r="L3066" i="2"/>
  <c r="M3066" i="2"/>
  <c r="M3055" i="2"/>
  <c r="S3055" i="2" s="1"/>
  <c r="L3055" i="2"/>
  <c r="N3435" i="2"/>
  <c r="N3556" i="2"/>
  <c r="R3554" i="2"/>
  <c r="N3548" i="2"/>
  <c r="R3546" i="2"/>
  <c r="N3540" i="2"/>
  <c r="R3538" i="2"/>
  <c r="N3532" i="2"/>
  <c r="R3530" i="2"/>
  <c r="N3524" i="2"/>
  <c r="R3522" i="2"/>
  <c r="N3516" i="2"/>
  <c r="R3514" i="2"/>
  <c r="N3508" i="2"/>
  <c r="N3500" i="2"/>
  <c r="N3492" i="2"/>
  <c r="N3484" i="2"/>
  <c r="N3476" i="2"/>
  <c r="N3468" i="2"/>
  <c r="R3466" i="2"/>
  <c r="N3460" i="2"/>
  <c r="R3458" i="2"/>
  <c r="N3452" i="2"/>
  <c r="R3450" i="2"/>
  <c r="O3434" i="2"/>
  <c r="Q3434" i="2" s="1"/>
  <c r="R3434" i="2" s="1"/>
  <c r="P3434" i="2"/>
  <c r="O3429" i="2"/>
  <c r="Q3429" i="2" s="1"/>
  <c r="R3429" i="2" s="1"/>
  <c r="O3426" i="2"/>
  <c r="Q3426" i="2" s="1"/>
  <c r="R3426" i="2" s="1"/>
  <c r="P3426" i="2"/>
  <c r="P3409" i="2"/>
  <c r="Q3409" i="2"/>
  <c r="R3409" i="2"/>
  <c r="O3397" i="2"/>
  <c r="Q3397" i="2"/>
  <c r="R3397" i="2" s="1"/>
  <c r="L3385" i="2"/>
  <c r="Q3385" i="2" s="1"/>
  <c r="R3385" i="2" s="1"/>
  <c r="O3328" i="2"/>
  <c r="Q3328" i="2" s="1"/>
  <c r="R3328" i="2" s="1"/>
  <c r="O3286" i="2"/>
  <c r="Q3286" i="2" s="1"/>
  <c r="R3286" i="2" s="1"/>
  <c r="P3286" i="2"/>
  <c r="S2872" i="2"/>
  <c r="O2872" i="2"/>
  <c r="Q2872" i="2" s="1"/>
  <c r="K3407" i="2"/>
  <c r="M3407" i="2" s="1"/>
  <c r="S3407" i="2" s="1"/>
  <c r="N3407" i="2"/>
  <c r="Q3554" i="2"/>
  <c r="Q3546" i="2"/>
  <c r="Q3538" i="2"/>
  <c r="Q3530" i="2"/>
  <c r="Q3522" i="2"/>
  <c r="Q3514" i="2"/>
  <c r="Q3506" i="2"/>
  <c r="R3506" i="2" s="1"/>
  <c r="Q3498" i="2"/>
  <c r="R3498" i="2" s="1"/>
  <c r="Q3490" i="2"/>
  <c r="R3490" i="2" s="1"/>
  <c r="Q3482" i="2"/>
  <c r="R3482" i="2" s="1"/>
  <c r="Q3474" i="2"/>
  <c r="R3474" i="2" s="1"/>
  <c r="Q3466" i="2"/>
  <c r="S3466" i="2" s="1"/>
  <c r="Q3458" i="2"/>
  <c r="Q3450" i="2"/>
  <c r="L3432" i="2"/>
  <c r="L3421" i="2"/>
  <c r="Q3421" i="2" s="1"/>
  <c r="R3421" i="2" s="1"/>
  <c r="K3391" i="2"/>
  <c r="N3391" i="2"/>
  <c r="K3388" i="2"/>
  <c r="M3388" i="2" s="1"/>
  <c r="S3388" i="2" s="1"/>
  <c r="L3388" i="2"/>
  <c r="N3388" i="2"/>
  <c r="O3382" i="2"/>
  <c r="Q3382" i="2" s="1"/>
  <c r="P3382" i="2"/>
  <c r="R3382" i="2"/>
  <c r="K3375" i="2"/>
  <c r="M3375" i="2" s="1"/>
  <c r="S3375" i="2" s="1"/>
  <c r="N3375" i="2"/>
  <c r="P3305" i="2"/>
  <c r="Q3305" i="2"/>
  <c r="R3305" i="2"/>
  <c r="L3291" i="2"/>
  <c r="L3275" i="2"/>
  <c r="L3203" i="2"/>
  <c r="K3404" i="2"/>
  <c r="M3404" i="2" s="1"/>
  <c r="S3404" i="2" s="1"/>
  <c r="L3404" i="2"/>
  <c r="N3404" i="2"/>
  <c r="L3556" i="2"/>
  <c r="P3554" i="2"/>
  <c r="L3548" i="2"/>
  <c r="P3546" i="2"/>
  <c r="L3540" i="2"/>
  <c r="P3538" i="2"/>
  <c r="L3532" i="2"/>
  <c r="P3530" i="2"/>
  <c r="L3524" i="2"/>
  <c r="P3522" i="2"/>
  <c r="L3516" i="2"/>
  <c r="P3514" i="2"/>
  <c r="L3508" i="2"/>
  <c r="P3506" i="2"/>
  <c r="L3500" i="2"/>
  <c r="P3498" i="2"/>
  <c r="L3492" i="2"/>
  <c r="P3490" i="2"/>
  <c r="L3484" i="2"/>
  <c r="P3482" i="2"/>
  <c r="L3476" i="2"/>
  <c r="P3474" i="2"/>
  <c r="L3468" i="2"/>
  <c r="P3466" i="2"/>
  <c r="L3460" i="2"/>
  <c r="P3458" i="2"/>
  <c r="L3452" i="2"/>
  <c r="P3450" i="2"/>
  <c r="Q3441" i="2"/>
  <c r="L3409" i="2"/>
  <c r="L3403" i="2"/>
  <c r="N3403" i="2"/>
  <c r="L3378" i="2"/>
  <c r="Q3378" i="2" s="1"/>
  <c r="L3323" i="2"/>
  <c r="N3323" i="2"/>
  <c r="O3309" i="2"/>
  <c r="Q3309" i="2" s="1"/>
  <c r="R3309" i="2" s="1"/>
  <c r="P3309" i="2"/>
  <c r="O3290" i="2"/>
  <c r="O3274" i="2"/>
  <c r="Q3274" i="2" s="1"/>
  <c r="L3259" i="2"/>
  <c r="O3233" i="2"/>
  <c r="Q3233" i="2" s="1"/>
  <c r="R3233" i="2" s="1"/>
  <c r="O3222" i="2"/>
  <c r="Q3222" i="2" s="1"/>
  <c r="O3202" i="2"/>
  <c r="P3177" i="2"/>
  <c r="O3133" i="2"/>
  <c r="P3133" i="2"/>
  <c r="S3133" i="2"/>
  <c r="M3551" i="2"/>
  <c r="M3543" i="2"/>
  <c r="M3535" i="2"/>
  <c r="M3527" i="2"/>
  <c r="M3519" i="2"/>
  <c r="M3511" i="2"/>
  <c r="M3503" i="2"/>
  <c r="M3495" i="2"/>
  <c r="M3487" i="2"/>
  <c r="M3479" i="2"/>
  <c r="M3471" i="2"/>
  <c r="M3463" i="2"/>
  <c r="M3455" i="2"/>
  <c r="M3447" i="2"/>
  <c r="K3415" i="2"/>
  <c r="M3415" i="2" s="1"/>
  <c r="S3415" i="2" s="1"/>
  <c r="N3415" i="2"/>
  <c r="K3412" i="2"/>
  <c r="M3412" i="2" s="1"/>
  <c r="S3412" i="2" s="1"/>
  <c r="L3412" i="2"/>
  <c r="N3412" i="2"/>
  <c r="O3406" i="2"/>
  <c r="Q3406" i="2" s="1"/>
  <c r="P3406" i="2"/>
  <c r="R3406" i="2"/>
  <c r="L3371" i="2"/>
  <c r="N3371" i="2"/>
  <c r="K3327" i="2"/>
  <c r="M3327" i="2" s="1"/>
  <c r="S3327" i="2" s="1"/>
  <c r="L3327" i="2"/>
  <c r="N3327" i="2"/>
  <c r="O3322" i="2"/>
  <c r="Q3322" i="2" s="1"/>
  <c r="O3318" i="2"/>
  <c r="P3318" i="2"/>
  <c r="Q3318" i="2"/>
  <c r="R3318" i="2" s="1"/>
  <c r="O3258" i="2"/>
  <c r="P3233" i="2"/>
  <c r="L3187" i="2"/>
  <c r="O3170" i="2"/>
  <c r="Q3170" i="2" s="1"/>
  <c r="P3170" i="2"/>
  <c r="R3170" i="2"/>
  <c r="P3441" i="2"/>
  <c r="R3441" i="2"/>
  <c r="K3439" i="2"/>
  <c r="M3439" i="2" s="1"/>
  <c r="S3439" i="2" s="1"/>
  <c r="N3439" i="2"/>
  <c r="P3417" i="2"/>
  <c r="Q3417" i="2"/>
  <c r="R3417" i="2"/>
  <c r="O3402" i="2"/>
  <c r="Q3402" i="2" s="1"/>
  <c r="R3402" i="2" s="1"/>
  <c r="P3402" i="2"/>
  <c r="P3393" i="2"/>
  <c r="O3381" i="2"/>
  <c r="Q3381" i="2"/>
  <c r="R3381" i="2" s="1"/>
  <c r="O3344" i="2"/>
  <c r="Q3344" i="2"/>
  <c r="R3344" i="2"/>
  <c r="L3331" i="2"/>
  <c r="N3331" i="2"/>
  <c r="P3313" i="2"/>
  <c r="Q3313" i="2"/>
  <c r="R3313" i="2"/>
  <c r="K3295" i="2"/>
  <c r="M3295" i="2" s="1"/>
  <c r="S3295" i="2" s="1"/>
  <c r="L3295" i="2"/>
  <c r="N3295" i="2"/>
  <c r="O3206" i="2"/>
  <c r="Q3206" i="2" s="1"/>
  <c r="O3165" i="2"/>
  <c r="Q3165" i="2" s="1"/>
  <c r="R3165" i="2" s="1"/>
  <c r="P3165" i="2"/>
  <c r="K3059" i="2"/>
  <c r="M3059" i="2" s="1"/>
  <c r="S3059" i="2" s="1"/>
  <c r="N3059" i="2"/>
  <c r="L3059" i="2"/>
  <c r="O3442" i="2"/>
  <c r="P3442" i="2"/>
  <c r="O3341" i="2"/>
  <c r="Q3341" i="2" s="1"/>
  <c r="R3341" i="2" s="1"/>
  <c r="P3341" i="2"/>
  <c r="K3423" i="2"/>
  <c r="M3423" i="2" s="1"/>
  <c r="S3423" i="2" s="1"/>
  <c r="N3423" i="2"/>
  <c r="K3367" i="2"/>
  <c r="N3367" i="2"/>
  <c r="L3363" i="2"/>
  <c r="N3363" i="2"/>
  <c r="K3335" i="2"/>
  <c r="M3335" i="2" s="1"/>
  <c r="S3335" i="2" s="1"/>
  <c r="L3335" i="2"/>
  <c r="N3335" i="2"/>
  <c r="O3317" i="2"/>
  <c r="P3317" i="2"/>
  <c r="Q3317" i="2"/>
  <c r="R3317" i="2"/>
  <c r="P3137" i="2"/>
  <c r="S3137" i="2"/>
  <c r="P3105" i="2"/>
  <c r="S3105" i="2"/>
  <c r="P3425" i="2"/>
  <c r="K3420" i="2"/>
  <c r="M3420" i="2" s="1"/>
  <c r="S3420" i="2" s="1"/>
  <c r="L3420" i="2"/>
  <c r="N3420" i="2"/>
  <c r="O3405" i="2"/>
  <c r="Q3405" i="2" s="1"/>
  <c r="R3405" i="2" s="1"/>
  <c r="L3393" i="2"/>
  <c r="Q3393" i="2" s="1"/>
  <c r="R3393" i="2" s="1"/>
  <c r="L3387" i="2"/>
  <c r="N3387" i="2"/>
  <c r="P3377" i="2"/>
  <c r="Q3377" i="2"/>
  <c r="R3377" i="2"/>
  <c r="O3374" i="2"/>
  <c r="Q3374" i="2" s="1"/>
  <c r="R3374" i="2" s="1"/>
  <c r="P3374" i="2"/>
  <c r="L3370" i="2"/>
  <c r="Q3370" i="2" s="1"/>
  <c r="R3370" i="2" s="1"/>
  <c r="K3359" i="2"/>
  <c r="M3359" i="2" s="1"/>
  <c r="S3359" i="2" s="1"/>
  <c r="N3359" i="2"/>
  <c r="L3355" i="2"/>
  <c r="N3355" i="2"/>
  <c r="L3339" i="2"/>
  <c r="N3339" i="2"/>
  <c r="O3289" i="2"/>
  <c r="O3273" i="2"/>
  <c r="L3227" i="2"/>
  <c r="O3201" i="2"/>
  <c r="O3190" i="2"/>
  <c r="Q3190" i="2" s="1"/>
  <c r="O3430" i="2"/>
  <c r="P3430" i="2"/>
  <c r="O3398" i="2"/>
  <c r="P3398" i="2"/>
  <c r="K3436" i="2"/>
  <c r="M3436" i="2" s="1"/>
  <c r="S3436" i="2" s="1"/>
  <c r="N3436" i="2"/>
  <c r="P3433" i="2"/>
  <c r="K3431" i="2"/>
  <c r="M3431" i="2" s="1"/>
  <c r="S3431" i="2" s="1"/>
  <c r="N3431" i="2"/>
  <c r="K3399" i="2"/>
  <c r="M3399" i="2" s="1"/>
  <c r="S3399" i="2" s="1"/>
  <c r="N3399" i="2"/>
  <c r="K3396" i="2"/>
  <c r="M3396" i="2" s="1"/>
  <c r="S3396" i="2" s="1"/>
  <c r="L3396" i="2"/>
  <c r="N3396" i="2"/>
  <c r="O3390" i="2"/>
  <c r="Q3390" i="2" s="1"/>
  <c r="R3390" i="2" s="1"/>
  <c r="P3390" i="2"/>
  <c r="K3351" i="2"/>
  <c r="M3351" i="2" s="1"/>
  <c r="S3351" i="2" s="1"/>
  <c r="L3351" i="2"/>
  <c r="N3351" i="2"/>
  <c r="L3347" i="2"/>
  <c r="N3347" i="2"/>
  <c r="K3343" i="2"/>
  <c r="M3343" i="2" s="1"/>
  <c r="S3343" i="2" s="1"/>
  <c r="L3343" i="2"/>
  <c r="N3343" i="2"/>
  <c r="Q3338" i="2"/>
  <c r="O3326" i="2"/>
  <c r="P3326" i="2"/>
  <c r="Q3326" i="2"/>
  <c r="R3326" i="2" s="1"/>
  <c r="L3299" i="2"/>
  <c r="N3299" i="2"/>
  <c r="P3289" i="2"/>
  <c r="P3273" i="2"/>
  <c r="P3201" i="2"/>
  <c r="O3110" i="2"/>
  <c r="P3110" i="2"/>
  <c r="R3110" i="2"/>
  <c r="Q3110" i="2"/>
  <c r="N3427" i="2"/>
  <c r="K3428" i="2"/>
  <c r="M3428" i="2" s="1"/>
  <c r="S3428" i="2" s="1"/>
  <c r="N3428" i="2"/>
  <c r="L3411" i="2"/>
  <c r="N3411" i="2"/>
  <c r="O3386" i="2"/>
  <c r="Q3386" i="2" s="1"/>
  <c r="R3386" i="2" s="1"/>
  <c r="P3386" i="2"/>
  <c r="L3377" i="2"/>
  <c r="O3373" i="2"/>
  <c r="P3373" i="2"/>
  <c r="Q3373" i="2"/>
  <c r="R3373" i="2" s="1"/>
  <c r="P3321" i="2"/>
  <c r="Q3321" i="2"/>
  <c r="R3321" i="2"/>
  <c r="K3303" i="2"/>
  <c r="M3303" i="2" s="1"/>
  <c r="S3303" i="2" s="1"/>
  <c r="N3303" i="2"/>
  <c r="O3294" i="2"/>
  <c r="P3294" i="2"/>
  <c r="Q3294" i="2"/>
  <c r="R3294" i="2"/>
  <c r="O3278" i="2"/>
  <c r="P3278" i="2"/>
  <c r="Q3278" i="2"/>
  <c r="R3278" i="2"/>
  <c r="L3211" i="2"/>
  <c r="O3349" i="2"/>
  <c r="P3349" i="2"/>
  <c r="Q3349" i="2"/>
  <c r="R3349" i="2" s="1"/>
  <c r="Q3430" i="2"/>
  <c r="R3430" i="2" s="1"/>
  <c r="L3425" i="2"/>
  <c r="Q3425" i="2" s="1"/>
  <c r="R3425" i="2" s="1"/>
  <c r="O3414" i="2"/>
  <c r="Q3414" i="2" s="1"/>
  <c r="P3414" i="2"/>
  <c r="R3414" i="2"/>
  <c r="L3405" i="2"/>
  <c r="Q3398" i="2"/>
  <c r="R3398" i="2" s="1"/>
  <c r="P3376" i="2"/>
  <c r="O3366" i="2"/>
  <c r="P3366" i="2"/>
  <c r="Q3366" i="2"/>
  <c r="R3366" i="2"/>
  <c r="O3334" i="2"/>
  <c r="P3334" i="2"/>
  <c r="Q3334" i="2"/>
  <c r="R3334" i="2" s="1"/>
  <c r="O3325" i="2"/>
  <c r="Q3325" i="2" s="1"/>
  <c r="R3325" i="2" s="1"/>
  <c r="P3325" i="2"/>
  <c r="L3283" i="2"/>
  <c r="O3262" i="2"/>
  <c r="P3262" i="2"/>
  <c r="Q3262" i="2"/>
  <c r="R3262" i="2"/>
  <c r="P3353" i="2"/>
  <c r="P3297" i="2"/>
  <c r="Q3297" i="2"/>
  <c r="R3297" i="2" s="1"/>
  <c r="N3555" i="2"/>
  <c r="N3547" i="2"/>
  <c r="N3539" i="2"/>
  <c r="N3531" i="2"/>
  <c r="N3523" i="2"/>
  <c r="N3515" i="2"/>
  <c r="N3507" i="2"/>
  <c r="N3499" i="2"/>
  <c r="N3491" i="2"/>
  <c r="R3489" i="2"/>
  <c r="N3483" i="2"/>
  <c r="R3481" i="2"/>
  <c r="N3475" i="2"/>
  <c r="N3467" i="2"/>
  <c r="R3465" i="2"/>
  <c r="N3459" i="2"/>
  <c r="R3457" i="2"/>
  <c r="N3451" i="2"/>
  <c r="R3449" i="2"/>
  <c r="L3443" i="2"/>
  <c r="N3443" i="2"/>
  <c r="L3433" i="2"/>
  <c r="Q3433" i="2" s="1"/>
  <c r="R3433" i="2" s="1"/>
  <c r="S3413" i="2"/>
  <c r="O3410" i="2"/>
  <c r="Q3410" i="2" s="1"/>
  <c r="P3410" i="2"/>
  <c r="R3410" i="2"/>
  <c r="P3401" i="2"/>
  <c r="Q3401" i="2"/>
  <c r="R3401" i="2" s="1"/>
  <c r="O3389" i="2"/>
  <c r="Q3389" i="2"/>
  <c r="R3389" i="2" s="1"/>
  <c r="O3376" i="2"/>
  <c r="Q3376" i="2" s="1"/>
  <c r="R3376" i="2" s="1"/>
  <c r="P3369" i="2"/>
  <c r="Q3369" i="2"/>
  <c r="R3369" i="2"/>
  <c r="O3358" i="2"/>
  <c r="Q3358" i="2" s="1"/>
  <c r="R3358" i="2" s="1"/>
  <c r="P3358" i="2"/>
  <c r="P3329" i="2"/>
  <c r="Q3329" i="2"/>
  <c r="R3329" i="2" s="1"/>
  <c r="L3267" i="2"/>
  <c r="P3241" i="2"/>
  <c r="L3195" i="2"/>
  <c r="Q3537" i="2"/>
  <c r="R3537" i="2" s="1"/>
  <c r="Q3529" i="2"/>
  <c r="R3529" i="2" s="1"/>
  <c r="Q3521" i="2"/>
  <c r="R3521" i="2" s="1"/>
  <c r="Q3513" i="2"/>
  <c r="R3513" i="2" s="1"/>
  <c r="Q3505" i="2"/>
  <c r="R3505" i="2" s="1"/>
  <c r="Q3497" i="2"/>
  <c r="R3497" i="2" s="1"/>
  <c r="Q3489" i="2"/>
  <c r="Q3481" i="2"/>
  <c r="Q3473" i="2"/>
  <c r="R3473" i="2" s="1"/>
  <c r="Q3465" i="2"/>
  <c r="Q3457" i="2"/>
  <c r="Q3449" i="2"/>
  <c r="Q3440" i="2"/>
  <c r="R3440" i="2" s="1"/>
  <c r="P3438" i="2"/>
  <c r="R3438" i="2"/>
  <c r="O3422" i="2"/>
  <c r="Q3422" i="2" s="1"/>
  <c r="P3422" i="2"/>
  <c r="R3422" i="2"/>
  <c r="L3419" i="2"/>
  <c r="N3419" i="2"/>
  <c r="K3383" i="2"/>
  <c r="M3383" i="2" s="1"/>
  <c r="S3383" i="2" s="1"/>
  <c r="N3383" i="2"/>
  <c r="K3380" i="2"/>
  <c r="M3380" i="2" s="1"/>
  <c r="S3380" i="2" s="1"/>
  <c r="N3380" i="2"/>
  <c r="O3365" i="2"/>
  <c r="Q3365" i="2" s="1"/>
  <c r="R3365" i="2" s="1"/>
  <c r="P3365" i="2"/>
  <c r="O3361" i="2"/>
  <c r="Q3361" i="2" s="1"/>
  <c r="R3361" i="2" s="1"/>
  <c r="O3350" i="2"/>
  <c r="Q3350" i="2" s="1"/>
  <c r="R3350" i="2" s="1"/>
  <c r="P3350" i="2"/>
  <c r="O3342" i="2"/>
  <c r="P3342" i="2"/>
  <c r="Q3342" i="2"/>
  <c r="R3342" i="2"/>
  <c r="O3337" i="2"/>
  <c r="O3333" i="2"/>
  <c r="P3333" i="2"/>
  <c r="Q3333" i="2"/>
  <c r="R3333" i="2" s="1"/>
  <c r="K3311" i="2"/>
  <c r="M3311" i="2" s="1"/>
  <c r="S3311" i="2" s="1"/>
  <c r="N3311" i="2"/>
  <c r="L3307" i="2"/>
  <c r="N3307" i="2"/>
  <c r="O3266" i="2"/>
  <c r="Q3266" i="2" s="1"/>
  <c r="R3266" i="2" s="1"/>
  <c r="L3251" i="2"/>
  <c r="O3225" i="2"/>
  <c r="O3194" i="2"/>
  <c r="Q3194" i="2" s="1"/>
  <c r="R3194" i="2" s="1"/>
  <c r="K3168" i="2"/>
  <c r="M3168" i="2" s="1"/>
  <c r="S3168" i="2" s="1"/>
  <c r="L3168" i="2"/>
  <c r="N3168" i="2"/>
  <c r="O3141" i="2"/>
  <c r="P3141" i="2"/>
  <c r="S3141" i="2"/>
  <c r="O3062" i="2"/>
  <c r="P3062" i="2"/>
  <c r="Q3062" i="2"/>
  <c r="R3062" i="2" s="1"/>
  <c r="Q3442" i="2"/>
  <c r="R3442" i="2" s="1"/>
  <c r="K3435" i="2"/>
  <c r="M3435" i="2" s="1"/>
  <c r="S3435" i="2" s="1"/>
  <c r="K3427" i="2"/>
  <c r="M3427" i="2" s="1"/>
  <c r="S3427" i="2" s="1"/>
  <c r="O3413" i="2"/>
  <c r="Q3413" i="2" s="1"/>
  <c r="R3413" i="2"/>
  <c r="L3401" i="2"/>
  <c r="L3395" i="2"/>
  <c r="N3395" i="2"/>
  <c r="L3369" i="2"/>
  <c r="P3361" i="2"/>
  <c r="O3357" i="2"/>
  <c r="Q3357" i="2" s="1"/>
  <c r="R3357" i="2" s="1"/>
  <c r="P3357" i="2"/>
  <c r="O3353" i="2"/>
  <c r="Q3353" i="2" s="1"/>
  <c r="R3353" i="2" s="1"/>
  <c r="P3337" i="2"/>
  <c r="Q3337" i="2"/>
  <c r="R3337" i="2"/>
  <c r="O3310" i="2"/>
  <c r="Q3310" i="2" s="1"/>
  <c r="O3306" i="2"/>
  <c r="Q3306" i="2" s="1"/>
  <c r="O3302" i="2"/>
  <c r="P3302" i="2"/>
  <c r="Q3302" i="2"/>
  <c r="R3302" i="2"/>
  <c r="O3297" i="2"/>
  <c r="O3250" i="2"/>
  <c r="P3225" i="2"/>
  <c r="L3179" i="2"/>
  <c r="M3102" i="2"/>
  <c r="S3102" i="2" s="1"/>
  <c r="L3102" i="2"/>
  <c r="K3080" i="2"/>
  <c r="M3080" i="2" s="1"/>
  <c r="S3080" i="2" s="1"/>
  <c r="L3080" i="2"/>
  <c r="N3080" i="2"/>
  <c r="P3073" i="2"/>
  <c r="K3160" i="2"/>
  <c r="M3160" i="2" s="1"/>
  <c r="S3160" i="2" s="1"/>
  <c r="N3160" i="2"/>
  <c r="Q3157" i="2"/>
  <c r="R3157" i="2"/>
  <c r="K3152" i="2"/>
  <c r="M3152" i="2" s="1"/>
  <c r="S3152" i="2" s="1"/>
  <c r="N3152" i="2"/>
  <c r="Q3149" i="2"/>
  <c r="O3146" i="2"/>
  <c r="Q3146" i="2" s="1"/>
  <c r="R3146" i="2" s="1"/>
  <c r="P3146" i="2"/>
  <c r="P3127" i="2"/>
  <c r="O3121" i="2"/>
  <c r="Q3121" i="2" s="1"/>
  <c r="R3121" i="2" s="1"/>
  <c r="K3116" i="2"/>
  <c r="M3116" i="2" s="1"/>
  <c r="S3116" i="2" s="1"/>
  <c r="N3116" i="2"/>
  <c r="Q3093" i="2"/>
  <c r="O3086" i="2"/>
  <c r="P3086" i="2"/>
  <c r="Q3086" i="2"/>
  <c r="R3086" i="2" s="1"/>
  <c r="O3058" i="2"/>
  <c r="P3058" i="2"/>
  <c r="Q3058" i="2"/>
  <c r="R3058" i="2" s="1"/>
  <c r="O3055" i="2"/>
  <c r="Q3055" i="2" s="1"/>
  <c r="R3055" i="2" s="1"/>
  <c r="P3055" i="2"/>
  <c r="P2933" i="2"/>
  <c r="Q2933" i="2"/>
  <c r="R2933" i="2"/>
  <c r="O2933" i="2"/>
  <c r="R2900" i="2"/>
  <c r="L3173" i="2"/>
  <c r="M3162" i="2"/>
  <c r="S3162" i="2" s="1"/>
  <c r="O3154" i="2"/>
  <c r="Q3154" i="2" s="1"/>
  <c r="P3154" i="2"/>
  <c r="R3154" i="2"/>
  <c r="O3143" i="2"/>
  <c r="Q3143" i="2" s="1"/>
  <c r="R3143" i="2" s="1"/>
  <c r="L3141" i="2"/>
  <c r="O3118" i="2"/>
  <c r="P3118" i="2"/>
  <c r="L3113" i="2"/>
  <c r="K3099" i="2"/>
  <c r="N3099" i="2"/>
  <c r="P3089" i="2"/>
  <c r="K3083" i="2"/>
  <c r="N3083" i="2"/>
  <c r="O3069" i="2"/>
  <c r="K3051" i="2"/>
  <c r="N3051" i="2"/>
  <c r="O3047" i="2"/>
  <c r="P3047" i="2"/>
  <c r="Q3047" i="2"/>
  <c r="R3047" i="2" s="1"/>
  <c r="K3043" i="2"/>
  <c r="N3043" i="2"/>
  <c r="O3039" i="2"/>
  <c r="P3039" i="2"/>
  <c r="Q3039" i="2"/>
  <c r="S3039" i="2" s="1"/>
  <c r="K3035" i="2"/>
  <c r="N3035" i="2"/>
  <c r="O3031" i="2"/>
  <c r="P3031" i="2"/>
  <c r="Q3031" i="2"/>
  <c r="R3031" i="2" s="1"/>
  <c r="K3027" i="2"/>
  <c r="N3027" i="2"/>
  <c r="O3023" i="2"/>
  <c r="Q3023" i="2" s="1"/>
  <c r="R3023" i="2" s="1"/>
  <c r="P3023" i="2"/>
  <c r="K3019" i="2"/>
  <c r="N3019" i="2"/>
  <c r="O3015" i="2"/>
  <c r="P3015" i="2"/>
  <c r="Q3015" i="2"/>
  <c r="R3015" i="2" s="1"/>
  <c r="K3011" i="2"/>
  <c r="N3011" i="2"/>
  <c r="O3007" i="2"/>
  <c r="P3007" i="2"/>
  <c r="Q3007" i="2"/>
  <c r="R3007" i="2" s="1"/>
  <c r="K3003" i="2"/>
  <c r="N3003" i="2"/>
  <c r="O2999" i="2"/>
  <c r="P2999" i="2"/>
  <c r="Q2999" i="2"/>
  <c r="R2999" i="2" s="1"/>
  <c r="K2995" i="2"/>
  <c r="N2995" i="2"/>
  <c r="O2991" i="2"/>
  <c r="P2991" i="2"/>
  <c r="Q2991" i="2"/>
  <c r="R2991" i="2" s="1"/>
  <c r="K2987" i="2"/>
  <c r="N2987" i="2"/>
  <c r="R3378" i="2"/>
  <c r="N3372" i="2"/>
  <c r="N3364" i="2"/>
  <c r="R3362" i="2"/>
  <c r="N3356" i="2"/>
  <c r="R3354" i="2"/>
  <c r="N3348" i="2"/>
  <c r="R3346" i="2"/>
  <c r="N3340" i="2"/>
  <c r="R3338" i="2"/>
  <c r="N3332" i="2"/>
  <c r="R3330" i="2"/>
  <c r="N3324" i="2"/>
  <c r="R3322" i="2"/>
  <c r="N3316" i="2"/>
  <c r="R3314" i="2"/>
  <c r="N3308" i="2"/>
  <c r="R3306" i="2"/>
  <c r="N3300" i="2"/>
  <c r="R3298" i="2"/>
  <c r="N3292" i="2"/>
  <c r="N3284" i="2"/>
  <c r="N3276" i="2"/>
  <c r="R3274" i="2"/>
  <c r="N3268" i="2"/>
  <c r="N3260" i="2"/>
  <c r="R3258" i="2"/>
  <c r="N3252" i="2"/>
  <c r="N3244" i="2"/>
  <c r="R3242" i="2"/>
  <c r="N3236" i="2"/>
  <c r="N3228" i="2"/>
  <c r="R3226" i="2"/>
  <c r="N3220" i="2"/>
  <c r="R3218" i="2"/>
  <c r="N3212" i="2"/>
  <c r="R3210" i="2"/>
  <c r="N3204" i="2"/>
  <c r="N3196" i="2"/>
  <c r="N3188" i="2"/>
  <c r="N3180" i="2"/>
  <c r="L3175" i="2"/>
  <c r="Q3175" i="2" s="1"/>
  <c r="R3175" i="2" s="1"/>
  <c r="L3165" i="2"/>
  <c r="L3143" i="2"/>
  <c r="P3135" i="2"/>
  <c r="O3129" i="2"/>
  <c r="Q3129" i="2"/>
  <c r="R3129" i="2" s="1"/>
  <c r="K3124" i="2"/>
  <c r="M3124" i="2" s="1"/>
  <c r="S3124" i="2" s="1"/>
  <c r="L3124" i="2"/>
  <c r="N3124" i="2"/>
  <c r="L3118" i="2"/>
  <c r="K3096" i="2"/>
  <c r="M3096" i="2" s="1"/>
  <c r="S3096" i="2" s="1"/>
  <c r="N3096" i="2"/>
  <c r="O3089" i="2"/>
  <c r="Q3089" i="2" s="1"/>
  <c r="R3089" i="2" s="1"/>
  <c r="L3079" i="2"/>
  <c r="Q3069" i="2"/>
  <c r="O3065" i="2"/>
  <c r="Q3065" i="2" s="1"/>
  <c r="R3065" i="2" s="1"/>
  <c r="O3054" i="2"/>
  <c r="P3054" i="2"/>
  <c r="Q3054" i="2"/>
  <c r="R3054" i="2"/>
  <c r="O3050" i="2"/>
  <c r="Q3050" i="2" s="1"/>
  <c r="R3050" i="2" s="1"/>
  <c r="P3050" i="2"/>
  <c r="O3046" i="2"/>
  <c r="Q3046" i="2" s="1"/>
  <c r="R3046" i="2" s="1"/>
  <c r="P3046" i="2"/>
  <c r="O3042" i="2"/>
  <c r="Q3042" i="2" s="1"/>
  <c r="P3042" i="2"/>
  <c r="R3042" i="2"/>
  <c r="O3038" i="2"/>
  <c r="P3038" i="2"/>
  <c r="Q3038" i="2"/>
  <c r="R3038" i="2"/>
  <c r="O3034" i="2"/>
  <c r="Q3034" i="2" s="1"/>
  <c r="R3034" i="2" s="1"/>
  <c r="P3034" i="2"/>
  <c r="O3030" i="2"/>
  <c r="Q3030" i="2" s="1"/>
  <c r="R3030" i="2" s="1"/>
  <c r="P3030" i="2"/>
  <c r="O3026" i="2"/>
  <c r="Q3026" i="2" s="1"/>
  <c r="P3026" i="2"/>
  <c r="R3026" i="2"/>
  <c r="O3022" i="2"/>
  <c r="P3022" i="2"/>
  <c r="Q3022" i="2"/>
  <c r="R3022" i="2"/>
  <c r="O3018" i="2"/>
  <c r="Q3018" i="2" s="1"/>
  <c r="R3018" i="2" s="1"/>
  <c r="P3018" i="2"/>
  <c r="O3014" i="2"/>
  <c r="Q3014" i="2" s="1"/>
  <c r="R3014" i="2" s="1"/>
  <c r="P3014" i="2"/>
  <c r="O3010" i="2"/>
  <c r="Q3010" i="2" s="1"/>
  <c r="R3010" i="2" s="1"/>
  <c r="P3010" i="2"/>
  <c r="O3006" i="2"/>
  <c r="P3006" i="2"/>
  <c r="Q3006" i="2"/>
  <c r="R3006" i="2"/>
  <c r="O3002" i="2"/>
  <c r="Q3002" i="2" s="1"/>
  <c r="R3002" i="2" s="1"/>
  <c r="P3002" i="2"/>
  <c r="O2998" i="2"/>
  <c r="Q2998" i="2" s="1"/>
  <c r="R2998" i="2" s="1"/>
  <c r="P2998" i="2"/>
  <c r="O2994" i="2"/>
  <c r="Q2994" i="2" s="1"/>
  <c r="P2994" i="2"/>
  <c r="R2994" i="2"/>
  <c r="O2990" i="2"/>
  <c r="P2990" i="2"/>
  <c r="Q2990" i="2"/>
  <c r="R2990" i="2"/>
  <c r="O2986" i="2"/>
  <c r="Q2986" i="2" s="1"/>
  <c r="R2986" i="2" s="1"/>
  <c r="P2986" i="2"/>
  <c r="L2656" i="2"/>
  <c r="N2656" i="2"/>
  <c r="K2656" i="2"/>
  <c r="M2656" i="2" s="1"/>
  <c r="S2656" i="2" s="1"/>
  <c r="N2628" i="2"/>
  <c r="K2628" i="2"/>
  <c r="M2628" i="2" s="1"/>
  <c r="S2628" i="2" s="1"/>
  <c r="Q3290" i="2"/>
  <c r="R3290" i="2" s="1"/>
  <c r="Q3282" i="2"/>
  <c r="R3282" i="2" s="1"/>
  <c r="Q3258" i="2"/>
  <c r="Q3250" i="2"/>
  <c r="R3250" i="2" s="1"/>
  <c r="Q3242" i="2"/>
  <c r="Q3234" i="2"/>
  <c r="R3234" i="2" s="1"/>
  <c r="Q3226" i="2"/>
  <c r="Q3218" i="2"/>
  <c r="Q3210" i="2"/>
  <c r="Q3202" i="2"/>
  <c r="R3202" i="2" s="1"/>
  <c r="Q3186" i="2"/>
  <c r="R3186" i="2" s="1"/>
  <c r="Q3178" i="2"/>
  <c r="R3178" i="2" s="1"/>
  <c r="O3151" i="2"/>
  <c r="Q3151" i="2" s="1"/>
  <c r="R3151" i="2" s="1"/>
  <c r="O3126" i="2"/>
  <c r="Q3126" i="2" s="1"/>
  <c r="R3126" i="2" s="1"/>
  <c r="P3126" i="2"/>
  <c r="K3107" i="2"/>
  <c r="M3107" i="2" s="1"/>
  <c r="S3107" i="2" s="1"/>
  <c r="N3107" i="2"/>
  <c r="O3082" i="2"/>
  <c r="Q3082" i="2" s="1"/>
  <c r="R3082" i="2" s="1"/>
  <c r="P3082" i="2"/>
  <c r="K3076" i="2"/>
  <c r="M3076" i="2" s="1"/>
  <c r="S3076" i="2" s="1"/>
  <c r="L3076" i="2"/>
  <c r="N3076" i="2"/>
  <c r="P3061" i="2"/>
  <c r="L2878" i="2"/>
  <c r="M2878" i="2"/>
  <c r="S2878" i="2" s="1"/>
  <c r="P3378" i="2"/>
  <c r="L3372" i="2"/>
  <c r="P3370" i="2"/>
  <c r="L3364" i="2"/>
  <c r="P3362" i="2"/>
  <c r="L3356" i="2"/>
  <c r="P3354" i="2"/>
  <c r="L3348" i="2"/>
  <c r="P3346" i="2"/>
  <c r="L3340" i="2"/>
  <c r="P3338" i="2"/>
  <c r="L3332" i="2"/>
  <c r="P3330" i="2"/>
  <c r="L3324" i="2"/>
  <c r="P3322" i="2"/>
  <c r="L3316" i="2"/>
  <c r="P3314" i="2"/>
  <c r="L3308" i="2"/>
  <c r="P3306" i="2"/>
  <c r="L3300" i="2"/>
  <c r="P3298" i="2"/>
  <c r="L3292" i="2"/>
  <c r="P3290" i="2"/>
  <c r="N3287" i="2"/>
  <c r="L3284" i="2"/>
  <c r="P3282" i="2"/>
  <c r="N3279" i="2"/>
  <c r="L3276" i="2"/>
  <c r="P3274" i="2"/>
  <c r="N3271" i="2"/>
  <c r="R3269" i="2"/>
  <c r="L3268" i="2"/>
  <c r="P3266" i="2"/>
  <c r="N3263" i="2"/>
  <c r="R3261" i="2"/>
  <c r="L3260" i="2"/>
  <c r="P3258" i="2"/>
  <c r="N3255" i="2"/>
  <c r="L3252" i="2"/>
  <c r="P3250" i="2"/>
  <c r="N3247" i="2"/>
  <c r="L3244" i="2"/>
  <c r="P3242" i="2"/>
  <c r="N3239" i="2"/>
  <c r="R3237" i="2"/>
  <c r="L3236" i="2"/>
  <c r="P3234" i="2"/>
  <c r="N3231" i="2"/>
  <c r="L3228" i="2"/>
  <c r="P3226" i="2"/>
  <c r="N3223" i="2"/>
  <c r="L3220" i="2"/>
  <c r="P3218" i="2"/>
  <c r="N3215" i="2"/>
  <c r="R3213" i="2"/>
  <c r="L3212" i="2"/>
  <c r="P3210" i="2"/>
  <c r="N3207" i="2"/>
  <c r="L3204" i="2"/>
  <c r="P3202" i="2"/>
  <c r="N3199" i="2"/>
  <c r="L3196" i="2"/>
  <c r="P3194" i="2"/>
  <c r="N3191" i="2"/>
  <c r="L3188" i="2"/>
  <c r="P3186" i="2"/>
  <c r="N3183" i="2"/>
  <c r="L3180" i="2"/>
  <c r="P3178" i="2"/>
  <c r="P3175" i="2"/>
  <c r="P3143" i="2"/>
  <c r="O3137" i="2"/>
  <c r="Q3137" i="2" s="1"/>
  <c r="R3137" i="2" s="1"/>
  <c r="K3132" i="2"/>
  <c r="M3132" i="2" s="1"/>
  <c r="S3132" i="2" s="1"/>
  <c r="N3132" i="2"/>
  <c r="K3104" i="2"/>
  <c r="M3104" i="2" s="1"/>
  <c r="S3104" i="2" s="1"/>
  <c r="L3104" i="2"/>
  <c r="N3104" i="2"/>
  <c r="O3098" i="2"/>
  <c r="Q3098" i="2" s="1"/>
  <c r="P3098" i="2"/>
  <c r="R3098" i="2"/>
  <c r="P3085" i="2"/>
  <c r="O3079" i="2"/>
  <c r="Q3079" i="2" s="1"/>
  <c r="R3079" i="2" s="1"/>
  <c r="P3079" i="2"/>
  <c r="O3061" i="2"/>
  <c r="N2983" i="2"/>
  <c r="K2983" i="2"/>
  <c r="M2983" i="2" s="1"/>
  <c r="S2983" i="2" s="1"/>
  <c r="L2983" i="2"/>
  <c r="L2979" i="2"/>
  <c r="N2979" i="2"/>
  <c r="K2979" i="2"/>
  <c r="M2979" i="2" s="1"/>
  <c r="S2979" i="2" s="1"/>
  <c r="N2975" i="2"/>
  <c r="K2975" i="2"/>
  <c r="M2975" i="2" s="1"/>
  <c r="S2975" i="2" s="1"/>
  <c r="S2937" i="2"/>
  <c r="O2937" i="2"/>
  <c r="L2886" i="2"/>
  <c r="Q3293" i="2"/>
  <c r="R3293" i="2" s="1"/>
  <c r="Q3285" i="2"/>
  <c r="R3285" i="2" s="1"/>
  <c r="Q3277" i="2"/>
  <c r="R3277" i="2" s="1"/>
  <c r="Q3269" i="2"/>
  <c r="Q3261" i="2"/>
  <c r="Q3253" i="2"/>
  <c r="R3253" i="2" s="1"/>
  <c r="Q3245" i="2"/>
  <c r="R3245" i="2" s="1"/>
  <c r="Q3237" i="2"/>
  <c r="Q3229" i="2"/>
  <c r="R3229" i="2" s="1"/>
  <c r="Q3221" i="2"/>
  <c r="R3221" i="2" s="1"/>
  <c r="Q3213" i="2"/>
  <c r="Q3205" i="2"/>
  <c r="R3205" i="2" s="1"/>
  <c r="Q3197" i="2"/>
  <c r="R3197" i="2" s="1"/>
  <c r="Q3189" i="2"/>
  <c r="R3189" i="2" s="1"/>
  <c r="Q3181" i="2"/>
  <c r="R3181" i="2" s="1"/>
  <c r="P3167" i="2"/>
  <c r="S3161" i="2"/>
  <c r="K3159" i="2"/>
  <c r="M3159" i="2" s="1"/>
  <c r="S3159" i="2" s="1"/>
  <c r="O3134" i="2"/>
  <c r="Q3134" i="2" s="1"/>
  <c r="R3134" i="2" s="1"/>
  <c r="P3134" i="2"/>
  <c r="L3129" i="2"/>
  <c r="S3117" i="2"/>
  <c r="K3115" i="2"/>
  <c r="N3115" i="2"/>
  <c r="M3101" i="2"/>
  <c r="M3098" i="2"/>
  <c r="S3098" i="2" s="1"/>
  <c r="L3095" i="2"/>
  <c r="O3085" i="2"/>
  <c r="Q3085" i="2" s="1"/>
  <c r="K3072" i="2"/>
  <c r="M3072" i="2" s="1"/>
  <c r="S3072" i="2" s="1"/>
  <c r="L3072" i="2"/>
  <c r="N3072" i="2"/>
  <c r="Q3061" i="2"/>
  <c r="O3057" i="2"/>
  <c r="Q3057" i="2"/>
  <c r="R3057" i="2" s="1"/>
  <c r="N2971" i="2"/>
  <c r="K2971" i="2"/>
  <c r="M2971" i="2" s="1"/>
  <c r="S2971" i="2" s="1"/>
  <c r="L2899" i="2"/>
  <c r="N2899" i="2"/>
  <c r="N2891" i="2"/>
  <c r="K2891" i="2"/>
  <c r="M2891" i="2" s="1"/>
  <c r="S2891" i="2" s="1"/>
  <c r="P3293" i="2"/>
  <c r="L3287" i="2"/>
  <c r="P3285" i="2"/>
  <c r="L3279" i="2"/>
  <c r="P3277" i="2"/>
  <c r="L3271" i="2"/>
  <c r="P3269" i="2"/>
  <c r="L3263" i="2"/>
  <c r="P3261" i="2"/>
  <c r="L3255" i="2"/>
  <c r="P3253" i="2"/>
  <c r="L3247" i="2"/>
  <c r="P3245" i="2"/>
  <c r="L3239" i="2"/>
  <c r="P3237" i="2"/>
  <c r="L3231" i="2"/>
  <c r="P3229" i="2"/>
  <c r="L3223" i="2"/>
  <c r="P3221" i="2"/>
  <c r="L3215" i="2"/>
  <c r="P3213" i="2"/>
  <c r="L3207" i="2"/>
  <c r="P3205" i="2"/>
  <c r="L3199" i="2"/>
  <c r="P3197" i="2"/>
  <c r="L3191" i="2"/>
  <c r="P3189" i="2"/>
  <c r="L3183" i="2"/>
  <c r="P3181" i="2"/>
  <c r="K3172" i="2"/>
  <c r="M3172" i="2" s="1"/>
  <c r="S3172" i="2" s="1"/>
  <c r="L3172" i="2"/>
  <c r="N3172" i="2"/>
  <c r="O3169" i="2"/>
  <c r="Q3169" i="2" s="1"/>
  <c r="R3169" i="2" s="1"/>
  <c r="P3159" i="2"/>
  <c r="O3145" i="2"/>
  <c r="Q3145" i="2" s="1"/>
  <c r="R3145" i="2"/>
  <c r="K3140" i="2"/>
  <c r="M3140" i="2" s="1"/>
  <c r="S3140" i="2" s="1"/>
  <c r="N3140" i="2"/>
  <c r="K3112" i="2"/>
  <c r="M3112" i="2" s="1"/>
  <c r="S3112" i="2" s="1"/>
  <c r="N3112" i="2"/>
  <c r="P3106" i="2"/>
  <c r="O3078" i="2"/>
  <c r="P3078" i="2"/>
  <c r="Q3078" i="2"/>
  <c r="R3078" i="2" s="1"/>
  <c r="P2982" i="2"/>
  <c r="L2967" i="2"/>
  <c r="N2967" i="2"/>
  <c r="K2967" i="2"/>
  <c r="M2967" i="2" s="1"/>
  <c r="S2967" i="2" s="1"/>
  <c r="O3174" i="2"/>
  <c r="Q3174" i="2" s="1"/>
  <c r="R3174" i="2" s="1"/>
  <c r="P3174" i="2"/>
  <c r="K3164" i="2"/>
  <c r="M3164" i="2" s="1"/>
  <c r="S3164" i="2" s="1"/>
  <c r="N3164" i="2"/>
  <c r="O3161" i="2"/>
  <c r="O3142" i="2"/>
  <c r="Q3142" i="2" s="1"/>
  <c r="R3142" i="2" s="1"/>
  <c r="P3142" i="2"/>
  <c r="L3137" i="2"/>
  <c r="K3123" i="2"/>
  <c r="N3123" i="2"/>
  <c r="M3109" i="2"/>
  <c r="M3106" i="2"/>
  <c r="S3106" i="2" s="1"/>
  <c r="O3103" i="2"/>
  <c r="Q3103" i="2" s="1"/>
  <c r="R3103" i="2" s="1"/>
  <c r="O3095" i="2"/>
  <c r="Q3095" i="2" s="1"/>
  <c r="R3095" i="2" s="1"/>
  <c r="P3095" i="2"/>
  <c r="K3092" i="2"/>
  <c r="M3092" i="2" s="1"/>
  <c r="S3092" i="2" s="1"/>
  <c r="N3092" i="2"/>
  <c r="L3078" i="2"/>
  <c r="K3075" i="2"/>
  <c r="N3075" i="2"/>
  <c r="O3049" i="2"/>
  <c r="Q3049" i="2" s="1"/>
  <c r="R3049" i="2" s="1"/>
  <c r="O3041" i="2"/>
  <c r="Q3041" i="2"/>
  <c r="R3041" i="2" s="1"/>
  <c r="O3033" i="2"/>
  <c r="Q3033" i="2" s="1"/>
  <c r="R3033" i="2" s="1"/>
  <c r="O3025" i="2"/>
  <c r="Q3025" i="2" s="1"/>
  <c r="R3025" i="2" s="1"/>
  <c r="O3017" i="2"/>
  <c r="Q3017" i="2"/>
  <c r="R3017" i="2"/>
  <c r="O3009" i="2"/>
  <c r="Q3009" i="2"/>
  <c r="R3009" i="2" s="1"/>
  <c r="O3001" i="2"/>
  <c r="Q3001" i="2"/>
  <c r="R3001" i="2"/>
  <c r="O2993" i="2"/>
  <c r="Q2993" i="2"/>
  <c r="R2993" i="2" s="1"/>
  <c r="O2985" i="2"/>
  <c r="Q2985" i="2"/>
  <c r="R2985" i="2" s="1"/>
  <c r="N2963" i="2"/>
  <c r="K2963" i="2"/>
  <c r="M2963" i="2" s="1"/>
  <c r="S2963" i="2" s="1"/>
  <c r="L2918" i="2"/>
  <c r="O2902" i="2"/>
  <c r="Q2902" i="2" s="1"/>
  <c r="R2902" i="2" s="1"/>
  <c r="P2902" i="2"/>
  <c r="O3166" i="2"/>
  <c r="Q3166" i="2" s="1"/>
  <c r="R3166" i="2" s="1"/>
  <c r="P3166" i="2"/>
  <c r="K3156" i="2"/>
  <c r="M3156" i="2" s="1"/>
  <c r="S3156" i="2" s="1"/>
  <c r="L3156" i="2"/>
  <c r="N3156" i="2"/>
  <c r="O3153" i="2"/>
  <c r="Q3153" i="2" s="1"/>
  <c r="R3153" i="2" s="1"/>
  <c r="K3148" i="2"/>
  <c r="M3148" i="2" s="1"/>
  <c r="S3148" i="2" s="1"/>
  <c r="L3148" i="2"/>
  <c r="N3148" i="2"/>
  <c r="K3120" i="2"/>
  <c r="N3120" i="2"/>
  <c r="Q3117" i="2"/>
  <c r="O3114" i="2"/>
  <c r="Q3114" i="2" s="1"/>
  <c r="R3114" i="2" s="1"/>
  <c r="P3114" i="2"/>
  <c r="O3081" i="2"/>
  <c r="Q3081" i="2"/>
  <c r="R3081" i="2"/>
  <c r="K3068" i="2"/>
  <c r="M3068" i="2" s="1"/>
  <c r="S3068" i="2" s="1"/>
  <c r="N3068" i="2"/>
  <c r="N2959" i="2"/>
  <c r="K2959" i="2"/>
  <c r="N2926" i="2"/>
  <c r="L2926" i="2"/>
  <c r="P2889" i="2"/>
  <c r="Q2889" i="2"/>
  <c r="R2889" i="2" s="1"/>
  <c r="O2889" i="2"/>
  <c r="P2757" i="2"/>
  <c r="S2757" i="2"/>
  <c r="S2685" i="2"/>
  <c r="O2685" i="2"/>
  <c r="Q2685" i="2" s="1"/>
  <c r="P2685" i="2"/>
  <c r="L3169" i="2"/>
  <c r="O3158" i="2"/>
  <c r="Q3158" i="2" s="1"/>
  <c r="R3158" i="2" s="1"/>
  <c r="P3158" i="2"/>
  <c r="O3150" i="2"/>
  <c r="Q3150" i="2" s="1"/>
  <c r="R3150" i="2" s="1"/>
  <c r="P3150" i="2"/>
  <c r="L3145" i="2"/>
  <c r="K3131" i="2"/>
  <c r="N3131" i="2"/>
  <c r="K3088" i="2"/>
  <c r="M3088" i="2" s="1"/>
  <c r="S3088" i="2" s="1"/>
  <c r="N3088" i="2"/>
  <c r="O3074" i="2"/>
  <c r="Q3074" i="2" s="1"/>
  <c r="R3074" i="2" s="1"/>
  <c r="P3074" i="2"/>
  <c r="K3064" i="2"/>
  <c r="M3064" i="2" s="1"/>
  <c r="S3064" i="2" s="1"/>
  <c r="L3064" i="2"/>
  <c r="N3064" i="2"/>
  <c r="O2962" i="2"/>
  <c r="N2955" i="2"/>
  <c r="K2955" i="2"/>
  <c r="M2955" i="2" s="1"/>
  <c r="S2955" i="2" s="1"/>
  <c r="L2922" i="2"/>
  <c r="N2922" i="2"/>
  <c r="K2922" i="2"/>
  <c r="M2922" i="2" s="1"/>
  <c r="S2922" i="2" s="1"/>
  <c r="N3424" i="2"/>
  <c r="N3416" i="2"/>
  <c r="N3408" i="2"/>
  <c r="N3400" i="2"/>
  <c r="N3392" i="2"/>
  <c r="N3384" i="2"/>
  <c r="N3368" i="2"/>
  <c r="N3360" i="2"/>
  <c r="N3352" i="2"/>
  <c r="N3336" i="2"/>
  <c r="N3320" i="2"/>
  <c r="N3312" i="2"/>
  <c r="R3310" i="2"/>
  <c r="N3304" i="2"/>
  <c r="N3296" i="2"/>
  <c r="N3288" i="2"/>
  <c r="N3280" i="2"/>
  <c r="N3272" i="2"/>
  <c r="R3270" i="2"/>
  <c r="N3264" i="2"/>
  <c r="N3256" i="2"/>
  <c r="R3254" i="2"/>
  <c r="N3248" i="2"/>
  <c r="R3246" i="2"/>
  <c r="N3240" i="2"/>
  <c r="R3238" i="2"/>
  <c r="N3232" i="2"/>
  <c r="R3230" i="2"/>
  <c r="N3224" i="2"/>
  <c r="R3222" i="2"/>
  <c r="N3216" i="2"/>
  <c r="R3214" i="2"/>
  <c r="N3208" i="2"/>
  <c r="R3206" i="2"/>
  <c r="N3200" i="2"/>
  <c r="R3198" i="2"/>
  <c r="N3192" i="2"/>
  <c r="R3190" i="2"/>
  <c r="N3184" i="2"/>
  <c r="R3182" i="2"/>
  <c r="N3176" i="2"/>
  <c r="L3161" i="2"/>
  <c r="Q3161" i="2" s="1"/>
  <c r="R3161" i="2" s="1"/>
  <c r="L3158" i="2"/>
  <c r="L3150" i="2"/>
  <c r="K3128" i="2"/>
  <c r="M3128" i="2" s="1"/>
  <c r="S3128" i="2" s="1"/>
  <c r="L3128" i="2"/>
  <c r="N3128" i="2"/>
  <c r="Q3125" i="2"/>
  <c r="O3122" i="2"/>
  <c r="Q3122" i="2" s="1"/>
  <c r="P3122" i="2"/>
  <c r="R3122" i="2"/>
  <c r="Q3119" i="2"/>
  <c r="R3119" i="2" s="1"/>
  <c r="L3111" i="2"/>
  <c r="Q3111" i="2" s="1"/>
  <c r="R3111" i="2" s="1"/>
  <c r="P3103" i="2"/>
  <c r="O3097" i="2"/>
  <c r="Q3097" i="2"/>
  <c r="R3097" i="2" s="1"/>
  <c r="O3094" i="2"/>
  <c r="Q3094" i="2" s="1"/>
  <c r="R3094" i="2" s="1"/>
  <c r="P3094" i="2"/>
  <c r="P3077" i="2"/>
  <c r="M3074" i="2"/>
  <c r="S3074" i="2" s="1"/>
  <c r="O3071" i="2"/>
  <c r="Q3071" i="2" s="1"/>
  <c r="R3071" i="2" s="1"/>
  <c r="P3071" i="2"/>
  <c r="L2951" i="2"/>
  <c r="N2951" i="2"/>
  <c r="K2951" i="2"/>
  <c r="M2951" i="2" s="1"/>
  <c r="S2951" i="2" s="1"/>
  <c r="L2931" i="2"/>
  <c r="N2931" i="2"/>
  <c r="S2881" i="2"/>
  <c r="O2881" i="2"/>
  <c r="Q2881" i="2" s="1"/>
  <c r="R2881" i="2" s="1"/>
  <c r="L2858" i="2"/>
  <c r="K3139" i="2"/>
  <c r="M3139" i="2" s="1"/>
  <c r="S3139" i="2" s="1"/>
  <c r="N3139" i="2"/>
  <c r="K3091" i="2"/>
  <c r="M3091" i="2" s="1"/>
  <c r="S3091" i="2" s="1"/>
  <c r="N3091" i="2"/>
  <c r="K3060" i="2"/>
  <c r="M3060" i="2" s="1"/>
  <c r="S3060" i="2" s="1"/>
  <c r="N3060" i="2"/>
  <c r="L2947" i="2"/>
  <c r="N2947" i="2"/>
  <c r="K2947" i="2"/>
  <c r="M2947" i="2" s="1"/>
  <c r="S2947" i="2" s="1"/>
  <c r="O2913" i="2"/>
  <c r="L3320" i="2"/>
  <c r="L3312" i="2"/>
  <c r="P3310" i="2"/>
  <c r="L3304" i="2"/>
  <c r="L3296" i="2"/>
  <c r="N3291" i="2"/>
  <c r="L3288" i="2"/>
  <c r="N3283" i="2"/>
  <c r="L3280" i="2"/>
  <c r="N3275" i="2"/>
  <c r="L3272" i="2"/>
  <c r="P3270" i="2"/>
  <c r="N3267" i="2"/>
  <c r="L3264" i="2"/>
  <c r="N3259" i="2"/>
  <c r="L3256" i="2"/>
  <c r="P3254" i="2"/>
  <c r="N3251" i="2"/>
  <c r="L3248" i="2"/>
  <c r="P3246" i="2"/>
  <c r="N3243" i="2"/>
  <c r="L3240" i="2"/>
  <c r="P3238" i="2"/>
  <c r="N3235" i="2"/>
  <c r="L3232" i="2"/>
  <c r="P3230" i="2"/>
  <c r="N3227" i="2"/>
  <c r="L3224" i="2"/>
  <c r="P3222" i="2"/>
  <c r="N3219" i="2"/>
  <c r="R3217" i="2"/>
  <c r="L3216" i="2"/>
  <c r="P3214" i="2"/>
  <c r="N3211" i="2"/>
  <c r="L3208" i="2"/>
  <c r="P3206" i="2"/>
  <c r="N3203" i="2"/>
  <c r="R3201" i="2"/>
  <c r="L3200" i="2"/>
  <c r="P3198" i="2"/>
  <c r="N3195" i="2"/>
  <c r="L3192" i="2"/>
  <c r="P3190" i="2"/>
  <c r="N3187" i="2"/>
  <c r="R3185" i="2"/>
  <c r="L3184" i="2"/>
  <c r="P3182" i="2"/>
  <c r="N3179" i="2"/>
  <c r="R3177" i="2"/>
  <c r="L3176" i="2"/>
  <c r="P3173" i="2"/>
  <c r="K3171" i="2"/>
  <c r="N3171" i="2"/>
  <c r="K3136" i="2"/>
  <c r="M3136" i="2" s="1"/>
  <c r="S3136" i="2" s="1"/>
  <c r="L3136" i="2"/>
  <c r="N3136" i="2"/>
  <c r="Q3133" i="2"/>
  <c r="L3119" i="2"/>
  <c r="P3111" i="2"/>
  <c r="O3105" i="2"/>
  <c r="Q3105" i="2" s="1"/>
  <c r="R3105" i="2" s="1"/>
  <c r="K3100" i="2"/>
  <c r="M3100" i="2" s="1"/>
  <c r="S3100" i="2" s="1"/>
  <c r="L3100" i="2"/>
  <c r="N3100" i="2"/>
  <c r="L3087" i="2"/>
  <c r="Q3077" i="2"/>
  <c r="R3077" i="2" s="1"/>
  <c r="O3070" i="2"/>
  <c r="P3070" i="2"/>
  <c r="K3067" i="2"/>
  <c r="N3067" i="2"/>
  <c r="K3056" i="2"/>
  <c r="M3056" i="2" s="1"/>
  <c r="S3056" i="2" s="1"/>
  <c r="L3056" i="2"/>
  <c r="N3056" i="2"/>
  <c r="N2943" i="2"/>
  <c r="K2943" i="2"/>
  <c r="M2943" i="2" s="1"/>
  <c r="S2943" i="2" s="1"/>
  <c r="P2929" i="2"/>
  <c r="Q2929" i="2"/>
  <c r="R2929" i="2"/>
  <c r="O2929" i="2"/>
  <c r="L2913" i="2"/>
  <c r="M2913" i="2"/>
  <c r="S2913" i="2" s="1"/>
  <c r="S2861" i="2"/>
  <c r="O2861" i="2"/>
  <c r="O2790" i="2"/>
  <c r="Q2790" i="2" s="1"/>
  <c r="R2790" i="2" s="1"/>
  <c r="P2790" i="2"/>
  <c r="Q3289" i="2"/>
  <c r="R3289" i="2" s="1"/>
  <c r="Q3281" i="2"/>
  <c r="R3281" i="2" s="1"/>
  <c r="Q3273" i="2"/>
  <c r="R3273" i="2" s="1"/>
  <c r="Q3265" i="2"/>
  <c r="R3265" i="2" s="1"/>
  <c r="Q3257" i="2"/>
  <c r="R3257" i="2" s="1"/>
  <c r="Q3249" i="2"/>
  <c r="R3249" i="2" s="1"/>
  <c r="Q3241" i="2"/>
  <c r="R3241" i="2" s="1"/>
  <c r="Q3225" i="2"/>
  <c r="R3225" i="2" s="1"/>
  <c r="Q3217" i="2"/>
  <c r="Q3209" i="2"/>
  <c r="R3209" i="2" s="1"/>
  <c r="Q3201" i="2"/>
  <c r="Q3193" i="2"/>
  <c r="R3193" i="2" s="1"/>
  <c r="Q3185" i="2"/>
  <c r="Q3177" i="2"/>
  <c r="K3163" i="2"/>
  <c r="M3163" i="2" s="1"/>
  <c r="S3163" i="2" s="1"/>
  <c r="N3163" i="2"/>
  <c r="K3147" i="2"/>
  <c r="M3147" i="2" s="1"/>
  <c r="S3147" i="2" s="1"/>
  <c r="N3147" i="2"/>
  <c r="M3130" i="2"/>
  <c r="S3130" i="2" s="1"/>
  <c r="O3127" i="2"/>
  <c r="Q3127" i="2" s="1"/>
  <c r="R3127" i="2" s="1"/>
  <c r="O3102" i="2"/>
  <c r="Q3102" i="2" s="1"/>
  <c r="R3102" i="2" s="1"/>
  <c r="P3102" i="2"/>
  <c r="O3090" i="2"/>
  <c r="P3090" i="2"/>
  <c r="Q3090" i="2"/>
  <c r="R3090" i="2" s="1"/>
  <c r="K3084" i="2"/>
  <c r="M3084" i="2" s="1"/>
  <c r="S3084" i="2" s="1"/>
  <c r="N3084" i="2"/>
  <c r="L3070" i="2"/>
  <c r="Q3070" i="2" s="1"/>
  <c r="R3070" i="2" s="1"/>
  <c r="O3063" i="2"/>
  <c r="P3063" i="2"/>
  <c r="Q3063" i="2"/>
  <c r="R3063" i="2" s="1"/>
  <c r="K3048" i="2"/>
  <c r="M3048" i="2" s="1"/>
  <c r="S3048" i="2" s="1"/>
  <c r="L3048" i="2"/>
  <c r="N3048" i="2"/>
  <c r="K3040" i="2"/>
  <c r="M3040" i="2" s="1"/>
  <c r="S3040" i="2" s="1"/>
  <c r="L3040" i="2"/>
  <c r="N3040" i="2"/>
  <c r="K3032" i="2"/>
  <c r="M3032" i="2" s="1"/>
  <c r="S3032" i="2" s="1"/>
  <c r="L3032" i="2"/>
  <c r="N3032" i="2"/>
  <c r="K3024" i="2"/>
  <c r="M3024" i="2" s="1"/>
  <c r="S3024" i="2" s="1"/>
  <c r="L3024" i="2"/>
  <c r="N3024" i="2"/>
  <c r="K3016" i="2"/>
  <c r="M3016" i="2" s="1"/>
  <c r="S3016" i="2" s="1"/>
  <c r="N3016" i="2"/>
  <c r="K3008" i="2"/>
  <c r="M3008" i="2" s="1"/>
  <c r="S3008" i="2" s="1"/>
  <c r="N3008" i="2"/>
  <c r="K3000" i="2"/>
  <c r="M3000" i="2" s="1"/>
  <c r="S3000" i="2" s="1"/>
  <c r="N3000" i="2"/>
  <c r="K2992" i="2"/>
  <c r="M2992" i="2" s="1"/>
  <c r="S2992" i="2" s="1"/>
  <c r="L2992" i="2"/>
  <c r="N2992" i="2"/>
  <c r="O2946" i="2"/>
  <c r="Q3173" i="2"/>
  <c r="R3173" i="2"/>
  <c r="P3157" i="2"/>
  <c r="K3155" i="2"/>
  <c r="M3155" i="2" s="1"/>
  <c r="S3155" i="2" s="1"/>
  <c r="N3155" i="2"/>
  <c r="K3144" i="2"/>
  <c r="N3144" i="2"/>
  <c r="Q3141" i="2"/>
  <c r="O3138" i="2"/>
  <c r="Q3138" i="2" s="1"/>
  <c r="R3138" i="2" s="1"/>
  <c r="P3138" i="2"/>
  <c r="O3113" i="2"/>
  <c r="Q3113" i="2"/>
  <c r="R3113" i="2"/>
  <c r="K3108" i="2"/>
  <c r="M3108" i="2" s="1"/>
  <c r="S3108" i="2" s="1"/>
  <c r="N3108" i="2"/>
  <c r="O3087" i="2"/>
  <c r="Q3087" i="2" s="1"/>
  <c r="R3087" i="2" s="1"/>
  <c r="P3087" i="2"/>
  <c r="O3073" i="2"/>
  <c r="Q3073" i="2"/>
  <c r="R3073" i="2" s="1"/>
  <c r="K3052" i="2"/>
  <c r="M3052" i="2" s="1"/>
  <c r="S3052" i="2" s="1"/>
  <c r="L3052" i="2"/>
  <c r="N3052" i="2"/>
  <c r="K3044" i="2"/>
  <c r="M3044" i="2" s="1"/>
  <c r="S3044" i="2" s="1"/>
  <c r="L3044" i="2"/>
  <c r="N3044" i="2"/>
  <c r="K3036" i="2"/>
  <c r="M3036" i="2" s="1"/>
  <c r="S3036" i="2" s="1"/>
  <c r="L3036" i="2"/>
  <c r="N3036" i="2"/>
  <c r="K3028" i="2"/>
  <c r="M3028" i="2" s="1"/>
  <c r="S3028" i="2" s="1"/>
  <c r="L3028" i="2"/>
  <c r="N3028" i="2"/>
  <c r="K3020" i="2"/>
  <c r="M3020" i="2" s="1"/>
  <c r="S3020" i="2" s="1"/>
  <c r="N3020" i="2"/>
  <c r="K3012" i="2"/>
  <c r="M3012" i="2" s="1"/>
  <c r="S3012" i="2" s="1"/>
  <c r="N3012" i="2"/>
  <c r="K3004" i="2"/>
  <c r="M3004" i="2" s="1"/>
  <c r="S3004" i="2" s="1"/>
  <c r="N3004" i="2"/>
  <c r="K2996" i="2"/>
  <c r="M2996" i="2" s="1"/>
  <c r="S2996" i="2" s="1"/>
  <c r="L2996" i="2"/>
  <c r="N2996" i="2"/>
  <c r="K2988" i="2"/>
  <c r="M2988" i="2" s="1"/>
  <c r="S2988" i="2" s="1"/>
  <c r="N2988" i="2"/>
  <c r="O2942" i="2"/>
  <c r="S2880" i="2"/>
  <c r="O2880" i="2"/>
  <c r="Q2880" i="2" s="1"/>
  <c r="O2822" i="2"/>
  <c r="Q2822" i="2" s="1"/>
  <c r="R2822" i="2" s="1"/>
  <c r="P2822" i="2"/>
  <c r="P2984" i="2"/>
  <c r="Q2980" i="2"/>
  <c r="Q2976" i="2"/>
  <c r="Q2972" i="2"/>
  <c r="Q2968" i="2"/>
  <c r="Q2964" i="2"/>
  <c r="Q2960" i="2"/>
  <c r="R2960" i="2" s="1"/>
  <c r="Q2956" i="2"/>
  <c r="Q2952" i="2"/>
  <c r="R2952" i="2" s="1"/>
  <c r="Q2948" i="2"/>
  <c r="R2948" i="2" s="1"/>
  <c r="Q2944" i="2"/>
  <c r="R2944" i="2" s="1"/>
  <c r="P2940" i="2"/>
  <c r="O2918" i="2"/>
  <c r="P2918" i="2"/>
  <c r="Q2918" i="2"/>
  <c r="K2910" i="2"/>
  <c r="P2901" i="2"/>
  <c r="O2886" i="2"/>
  <c r="P2886" i="2"/>
  <c r="Q2886" i="2"/>
  <c r="R2886" i="2"/>
  <c r="P2873" i="2"/>
  <c r="Q2873" i="2"/>
  <c r="R2873" i="2" s="1"/>
  <c r="P2864" i="2"/>
  <c r="P2848" i="2"/>
  <c r="P2832" i="2"/>
  <c r="P2821" i="2"/>
  <c r="L2818" i="2"/>
  <c r="R2804" i="2"/>
  <c r="P2800" i="2"/>
  <c r="P2789" i="2"/>
  <c r="L2786" i="2"/>
  <c r="R2772" i="2"/>
  <c r="L2741" i="2"/>
  <c r="M2741" i="2"/>
  <c r="S2741" i="2" s="1"/>
  <c r="O2729" i="2"/>
  <c r="Q2729" i="2" s="1"/>
  <c r="P2729" i="2"/>
  <c r="O2714" i="2"/>
  <c r="S2714" i="2"/>
  <c r="O2269" i="2"/>
  <c r="Q2269" i="2" s="1"/>
  <c r="R2269" i="2" s="1"/>
  <c r="P2269" i="2"/>
  <c r="L2264" i="2"/>
  <c r="M2264" i="2"/>
  <c r="S2264" i="2" s="1"/>
  <c r="P2920" i="2"/>
  <c r="R2920" i="2"/>
  <c r="P2904" i="2"/>
  <c r="R2904" i="2"/>
  <c r="R2892" i="2"/>
  <c r="L2883" i="2"/>
  <c r="N2883" i="2"/>
  <c r="P2857" i="2"/>
  <c r="Q2857" i="2"/>
  <c r="R2857" i="2" s="1"/>
  <c r="P2841" i="2"/>
  <c r="Q2841" i="2"/>
  <c r="R2841" i="2" s="1"/>
  <c r="O2821" i="2"/>
  <c r="S2821" i="2"/>
  <c r="O2789" i="2"/>
  <c r="S2789" i="2"/>
  <c r="P2663" i="2"/>
  <c r="P2566" i="2"/>
  <c r="S2566" i="2"/>
  <c r="O2566" i="2"/>
  <c r="R2940" i="2"/>
  <c r="O2938" i="2"/>
  <c r="Q2938" i="2" s="1"/>
  <c r="P2938" i="2"/>
  <c r="P2925" i="2"/>
  <c r="L2923" i="2"/>
  <c r="N2923" i="2"/>
  <c r="P2912" i="2"/>
  <c r="R2912" i="2"/>
  <c r="L2895" i="2"/>
  <c r="P2885" i="2"/>
  <c r="P2817" i="2"/>
  <c r="Q2817" i="2"/>
  <c r="R2817" i="2"/>
  <c r="L2811" i="2"/>
  <c r="N2811" i="2"/>
  <c r="P2785" i="2"/>
  <c r="Q2785" i="2"/>
  <c r="R2785" i="2"/>
  <c r="L2779" i="2"/>
  <c r="N2779" i="2"/>
  <c r="K2740" i="2"/>
  <c r="M2740" i="2" s="1"/>
  <c r="S2740" i="2" s="1"/>
  <c r="N2740" i="2"/>
  <c r="P2705" i="2"/>
  <c r="L2679" i="2"/>
  <c r="M2679" i="2"/>
  <c r="S2679" i="2" s="1"/>
  <c r="P2654" i="2"/>
  <c r="Q2654" i="2"/>
  <c r="R2654" i="2"/>
  <c r="O2654" i="2"/>
  <c r="R2980" i="2"/>
  <c r="R2976" i="2"/>
  <c r="R2972" i="2"/>
  <c r="R2968" i="2"/>
  <c r="R2964" i="2"/>
  <c r="R2956" i="2"/>
  <c r="Q2932" i="2"/>
  <c r="L2915" i="2"/>
  <c r="N2915" i="2"/>
  <c r="R2876" i="2"/>
  <c r="O2870" i="2"/>
  <c r="P2870" i="2"/>
  <c r="Q2870" i="2"/>
  <c r="R2870" i="2" s="1"/>
  <c r="O2854" i="2"/>
  <c r="P2854" i="2"/>
  <c r="Q2854" i="2"/>
  <c r="R2854" i="2" s="1"/>
  <c r="O2838" i="2"/>
  <c r="P2838" i="2"/>
  <c r="Q2838" i="2"/>
  <c r="S2838" i="2" s="1"/>
  <c r="R2838" i="2"/>
  <c r="Q2824" i="2"/>
  <c r="O2814" i="2"/>
  <c r="Q2814" i="2" s="1"/>
  <c r="R2814" i="2" s="1"/>
  <c r="P2814" i="2"/>
  <c r="O2782" i="2"/>
  <c r="Q2782" i="2" s="1"/>
  <c r="R2782" i="2" s="1"/>
  <c r="P2782" i="2"/>
  <c r="N2728" i="2"/>
  <c r="K2728" i="2"/>
  <c r="S2705" i="2"/>
  <c r="O2705" i="2"/>
  <c r="O2679" i="2"/>
  <c r="Q2679" i="2" s="1"/>
  <c r="R2679" i="2" s="1"/>
  <c r="P2679" i="2"/>
  <c r="P2937" i="2"/>
  <c r="Q2937" i="2"/>
  <c r="R2937" i="2" s="1"/>
  <c r="P2932" i="2"/>
  <c r="L2907" i="2"/>
  <c r="N2907" i="2"/>
  <c r="O2897" i="2"/>
  <c r="Q2897" i="2" s="1"/>
  <c r="R2897" i="2" s="1"/>
  <c r="M2894" i="2"/>
  <c r="S2894" i="2" s="1"/>
  <c r="L2879" i="2"/>
  <c r="O2869" i="2"/>
  <c r="L2867" i="2"/>
  <c r="N2867" i="2"/>
  <c r="O2853" i="2"/>
  <c r="Q2853" i="2" s="1"/>
  <c r="L2851" i="2"/>
  <c r="N2851" i="2"/>
  <c r="O2837" i="2"/>
  <c r="L2835" i="2"/>
  <c r="N2835" i="2"/>
  <c r="R2828" i="2"/>
  <c r="L2810" i="2"/>
  <c r="R2796" i="2"/>
  <c r="L2778" i="2"/>
  <c r="R2764" i="2"/>
  <c r="O2751" i="2"/>
  <c r="Q2751" i="2" s="1"/>
  <c r="R2751" i="2" s="1"/>
  <c r="P2751" i="2"/>
  <c r="S2751" i="2"/>
  <c r="P2732" i="2"/>
  <c r="S2732" i="2"/>
  <c r="P2658" i="2"/>
  <c r="Q2658" i="2"/>
  <c r="R2658" i="2" s="1"/>
  <c r="O2658" i="2"/>
  <c r="L2984" i="2"/>
  <c r="Q2984" i="2" s="1"/>
  <c r="R2984" i="2" s="1"/>
  <c r="K2982" i="2"/>
  <c r="M2982" i="2" s="1"/>
  <c r="S2982" i="2" s="1"/>
  <c r="K2978" i="2"/>
  <c r="M2978" i="2" s="1"/>
  <c r="S2978" i="2" s="1"/>
  <c r="K2974" i="2"/>
  <c r="M2974" i="2" s="1"/>
  <c r="S2974" i="2" s="1"/>
  <c r="K2970" i="2"/>
  <c r="M2970" i="2" s="1"/>
  <c r="S2970" i="2" s="1"/>
  <c r="K2966" i="2"/>
  <c r="M2966" i="2" s="1"/>
  <c r="S2966" i="2" s="1"/>
  <c r="K2962" i="2"/>
  <c r="M2962" i="2" s="1"/>
  <c r="S2962" i="2" s="1"/>
  <c r="K2958" i="2"/>
  <c r="M2958" i="2" s="1"/>
  <c r="S2958" i="2" s="1"/>
  <c r="K2954" i="2"/>
  <c r="M2954" i="2" s="1"/>
  <c r="S2954" i="2" s="1"/>
  <c r="K2950" i="2"/>
  <c r="M2950" i="2" s="1"/>
  <c r="K2946" i="2"/>
  <c r="M2946" i="2" s="1"/>
  <c r="S2946" i="2" s="1"/>
  <c r="K2942" i="2"/>
  <c r="M2942" i="2" s="1"/>
  <c r="S2942" i="2" s="1"/>
  <c r="L2935" i="2"/>
  <c r="N2935" i="2"/>
  <c r="K2930" i="2"/>
  <c r="M2930" i="2" s="1"/>
  <c r="S2930" i="2" s="1"/>
  <c r="P2897" i="2"/>
  <c r="L2882" i="2"/>
  <c r="P2869" i="2"/>
  <c r="R2860" i="2"/>
  <c r="P2853" i="2"/>
  <c r="R2844" i="2"/>
  <c r="P2837" i="2"/>
  <c r="O2813" i="2"/>
  <c r="Q2813" i="2" s="1"/>
  <c r="R2813" i="2" s="1"/>
  <c r="S2813" i="2"/>
  <c r="O2781" i="2"/>
  <c r="S2781" i="2"/>
  <c r="N2755" i="2"/>
  <c r="K2755" i="2"/>
  <c r="M2755" i="2" s="1"/>
  <c r="S2755" i="2" s="1"/>
  <c r="S2748" i="2"/>
  <c r="O2748" i="2"/>
  <c r="R2713" i="2"/>
  <c r="P2713" i="2"/>
  <c r="Q2713" i="2"/>
  <c r="N2692" i="2"/>
  <c r="K2692" i="2"/>
  <c r="M2692" i="2" s="1"/>
  <c r="S2692" i="2" s="1"/>
  <c r="P2618" i="2"/>
  <c r="O2618" i="2"/>
  <c r="Q2618" i="2" s="1"/>
  <c r="R2618" i="2" s="1"/>
  <c r="O2485" i="2"/>
  <c r="Q2485" i="2" s="1"/>
  <c r="R2485" i="2" s="1"/>
  <c r="P2485" i="2"/>
  <c r="O2422" i="2"/>
  <c r="S2422" i="2"/>
  <c r="P2422" i="2"/>
  <c r="P2974" i="2"/>
  <c r="P2970" i="2"/>
  <c r="P2966" i="2"/>
  <c r="P2962" i="2"/>
  <c r="P2946" i="2"/>
  <c r="P2942" i="2"/>
  <c r="R2932" i="2"/>
  <c r="P2930" i="2"/>
  <c r="P2809" i="2"/>
  <c r="Q2809" i="2"/>
  <c r="R2809" i="2" s="1"/>
  <c r="L2803" i="2"/>
  <c r="N2803" i="2"/>
  <c r="P2777" i="2"/>
  <c r="Q2777" i="2"/>
  <c r="R2777" i="2"/>
  <c r="L2771" i="2"/>
  <c r="N2771" i="2"/>
  <c r="P2682" i="2"/>
  <c r="Q2682" i="2"/>
  <c r="R2682" i="2"/>
  <c r="O2682" i="2"/>
  <c r="L2675" i="2"/>
  <c r="M2675" i="2"/>
  <c r="S2675" i="2" s="1"/>
  <c r="L2520" i="2"/>
  <c r="M2520" i="2"/>
  <c r="S2520" i="2" s="1"/>
  <c r="O2894" i="2"/>
  <c r="P2894" i="2"/>
  <c r="Q2894" i="2"/>
  <c r="R2894" i="2" s="1"/>
  <c r="P2881" i="2"/>
  <c r="P2872" i="2"/>
  <c r="L2866" i="2"/>
  <c r="O2856" i="2"/>
  <c r="Q2856" i="2" s="1"/>
  <c r="L2850" i="2"/>
  <c r="O2840" i="2"/>
  <c r="Q2840" i="2" s="1"/>
  <c r="L2834" i="2"/>
  <c r="O2806" i="2"/>
  <c r="Q2806" i="2" s="1"/>
  <c r="R2806" i="2" s="1"/>
  <c r="P2806" i="2"/>
  <c r="O2774" i="2"/>
  <c r="Q2774" i="2" s="1"/>
  <c r="R2774" i="2" s="1"/>
  <c r="P2774" i="2"/>
  <c r="O2754" i="2"/>
  <c r="Q2754" i="2" s="1"/>
  <c r="R2754" i="2" s="1"/>
  <c r="S2754" i="2"/>
  <c r="L2738" i="2"/>
  <c r="M2738" i="2"/>
  <c r="N2724" i="2"/>
  <c r="K2724" i="2"/>
  <c r="M2724" i="2" s="1"/>
  <c r="S2724" i="2" s="1"/>
  <c r="R2820" i="2"/>
  <c r="R2788" i="2"/>
  <c r="O2734" i="2"/>
  <c r="Q2734" i="2" s="1"/>
  <c r="R2734" i="2" s="1"/>
  <c r="S2734" i="2"/>
  <c r="O2690" i="2"/>
  <c r="Q2690" i="2" s="1"/>
  <c r="R2690" i="2" s="1"/>
  <c r="O2575" i="2"/>
  <c r="P2575" i="2"/>
  <c r="Q2575" i="2"/>
  <c r="R2575" i="2"/>
  <c r="L2927" i="2"/>
  <c r="N2927" i="2"/>
  <c r="L2914" i="2"/>
  <c r="N2914" i="2"/>
  <c r="L2906" i="2"/>
  <c r="N2906" i="2"/>
  <c r="O2878" i="2"/>
  <c r="P2878" i="2"/>
  <c r="Q2878" i="2"/>
  <c r="R2878" i="2"/>
  <c r="P2865" i="2"/>
  <c r="Q2865" i="2"/>
  <c r="R2865" i="2" s="1"/>
  <c r="P2849" i="2"/>
  <c r="Q2849" i="2"/>
  <c r="R2849" i="2"/>
  <c r="P2833" i="2"/>
  <c r="Q2833" i="2"/>
  <c r="R2833" i="2" s="1"/>
  <c r="O2805" i="2"/>
  <c r="S2805" i="2"/>
  <c r="O2773" i="2"/>
  <c r="Q2773" i="2" s="1"/>
  <c r="R2773" i="2" s="1"/>
  <c r="S2773" i="2"/>
  <c r="P2750" i="2"/>
  <c r="Q2750" i="2"/>
  <c r="R2750" i="2" s="1"/>
  <c r="O2737" i="2"/>
  <c r="Q2737" i="2" s="1"/>
  <c r="R2737" i="2" s="1"/>
  <c r="P2737" i="2"/>
  <c r="L2690" i="2"/>
  <c r="M2690" i="2"/>
  <c r="S2690" i="2" s="1"/>
  <c r="P2686" i="2"/>
  <c r="Q2686" i="2"/>
  <c r="R2686" i="2"/>
  <c r="P2446" i="2"/>
  <c r="S2446" i="2"/>
  <c r="O2446" i="2"/>
  <c r="P2981" i="2"/>
  <c r="R2981" i="2"/>
  <c r="P2977" i="2"/>
  <c r="R2977" i="2"/>
  <c r="P2973" i="2"/>
  <c r="R2973" i="2"/>
  <c r="P2969" i="2"/>
  <c r="R2969" i="2"/>
  <c r="P2965" i="2"/>
  <c r="R2965" i="2"/>
  <c r="P2961" i="2"/>
  <c r="R2961" i="2"/>
  <c r="P2957" i="2"/>
  <c r="R2957" i="2"/>
  <c r="P2953" i="2"/>
  <c r="R2953" i="2"/>
  <c r="P2949" i="2"/>
  <c r="R2949" i="2"/>
  <c r="P2945" i="2"/>
  <c r="R2945" i="2"/>
  <c r="P2941" i="2"/>
  <c r="R2941" i="2"/>
  <c r="K2934" i="2"/>
  <c r="R2924" i="2"/>
  <c r="P2921" i="2"/>
  <c r="Q2921" i="2"/>
  <c r="R2921" i="2"/>
  <c r="L2919" i="2"/>
  <c r="R2884" i="2"/>
  <c r="L2875" i="2"/>
  <c r="N2875" i="2"/>
  <c r="L2827" i="2"/>
  <c r="N2827" i="2"/>
  <c r="P2801" i="2"/>
  <c r="Q2801" i="2"/>
  <c r="R2801" i="2" s="1"/>
  <c r="L2795" i="2"/>
  <c r="N2795" i="2"/>
  <c r="P2769" i="2"/>
  <c r="Q2769" i="2"/>
  <c r="R2769" i="2"/>
  <c r="L2763" i="2"/>
  <c r="N2763" i="2"/>
  <c r="N2703" i="2"/>
  <c r="K2703" i="2"/>
  <c r="M2703" i="2" s="1"/>
  <c r="S2703" i="2" s="1"/>
  <c r="L2703" i="2"/>
  <c r="R2657" i="2"/>
  <c r="P2602" i="2"/>
  <c r="O2602" i="2"/>
  <c r="Q2602" i="2" s="1"/>
  <c r="R2602" i="2" s="1"/>
  <c r="L2939" i="2"/>
  <c r="N2939" i="2"/>
  <c r="R2916" i="2"/>
  <c r="P2913" i="2"/>
  <c r="Q2913" i="2"/>
  <c r="R2913" i="2" s="1"/>
  <c r="P2905" i="2"/>
  <c r="Q2905" i="2"/>
  <c r="R2905" i="2" s="1"/>
  <c r="O2862" i="2"/>
  <c r="P2862" i="2"/>
  <c r="Q2862" i="2"/>
  <c r="R2862" i="2"/>
  <c r="O2846" i="2"/>
  <c r="Q2846" i="2" s="1"/>
  <c r="R2846" i="2" s="1"/>
  <c r="P2846" i="2"/>
  <c r="O2830" i="2"/>
  <c r="P2830" i="2"/>
  <c r="Q2830" i="2"/>
  <c r="R2830" i="2"/>
  <c r="Q2808" i="2"/>
  <c r="O2798" i="2"/>
  <c r="P2798" i="2"/>
  <c r="Q2798" i="2"/>
  <c r="R2798" i="2" s="1"/>
  <c r="O2766" i="2"/>
  <c r="P2766" i="2"/>
  <c r="Q2766" i="2"/>
  <c r="R2766" i="2" s="1"/>
  <c r="N2743" i="2"/>
  <c r="L2743" i="2"/>
  <c r="N2720" i="2"/>
  <c r="K2720" i="2"/>
  <c r="M2720" i="2" s="1"/>
  <c r="S2720" i="2" s="1"/>
  <c r="R2681" i="2"/>
  <c r="P2681" i="2"/>
  <c r="Q2681" i="2"/>
  <c r="R3149" i="2"/>
  <c r="R3141" i="2"/>
  <c r="R3133" i="2"/>
  <c r="R3125" i="2"/>
  <c r="R3117" i="2"/>
  <c r="R3093" i="2"/>
  <c r="R3085" i="2"/>
  <c r="R3069" i="2"/>
  <c r="R3061" i="2"/>
  <c r="R3053" i="2"/>
  <c r="R3045" i="2"/>
  <c r="R3037" i="2"/>
  <c r="R3029" i="2"/>
  <c r="R3021" i="2"/>
  <c r="R3013" i="2"/>
  <c r="R3005" i="2"/>
  <c r="R2997" i="2"/>
  <c r="R2989" i="2"/>
  <c r="R2936" i="2"/>
  <c r="R2918" i="2"/>
  <c r="R2908" i="2"/>
  <c r="L2890" i="2"/>
  <c r="L2859" i="2"/>
  <c r="N2859" i="2"/>
  <c r="O2845" i="2"/>
  <c r="L2843" i="2"/>
  <c r="N2843" i="2"/>
  <c r="L2826" i="2"/>
  <c r="R2812" i="2"/>
  <c r="L2794" i="2"/>
  <c r="R2780" i="2"/>
  <c r="L2762" i="2"/>
  <c r="S2729" i="2"/>
  <c r="L2702" i="2"/>
  <c r="M2702" i="2"/>
  <c r="Q2689" i="2"/>
  <c r="R2689" i="2" s="1"/>
  <c r="M2499" i="2"/>
  <c r="L2499" i="2"/>
  <c r="O2456" i="2"/>
  <c r="Q2456" i="2" s="1"/>
  <c r="R2456" i="2" s="1"/>
  <c r="P2456" i="2"/>
  <c r="R2938" i="2"/>
  <c r="Q2928" i="2"/>
  <c r="R2928" i="2" s="1"/>
  <c r="P2880" i="2"/>
  <c r="R2868" i="2"/>
  <c r="P2861" i="2"/>
  <c r="R2852" i="2"/>
  <c r="P2845" i="2"/>
  <c r="R2836" i="2"/>
  <c r="O2829" i="2"/>
  <c r="Q2829" i="2" s="1"/>
  <c r="R2829" i="2" s="1"/>
  <c r="S2829" i="2"/>
  <c r="O2797" i="2"/>
  <c r="S2797" i="2"/>
  <c r="O2765" i="2"/>
  <c r="S2765" i="2"/>
  <c r="L2758" i="2"/>
  <c r="N2758" i="2"/>
  <c r="P2706" i="2"/>
  <c r="Q2706" i="2"/>
  <c r="R2706" i="2" s="1"/>
  <c r="O2694" i="2"/>
  <c r="S2694" i="2"/>
  <c r="L2606" i="2"/>
  <c r="M2606" i="2"/>
  <c r="P2825" i="2"/>
  <c r="Q2825" i="2"/>
  <c r="R2825" i="2" s="1"/>
  <c r="L2819" i="2"/>
  <c r="N2819" i="2"/>
  <c r="P2793" i="2"/>
  <c r="Q2793" i="2"/>
  <c r="R2793" i="2" s="1"/>
  <c r="L2787" i="2"/>
  <c r="N2787" i="2"/>
  <c r="P2761" i="2"/>
  <c r="Q2761" i="2"/>
  <c r="R2761" i="2"/>
  <c r="O2757" i="2"/>
  <c r="O2749" i="2"/>
  <c r="Q2749" i="2" s="1"/>
  <c r="R2749" i="2" s="1"/>
  <c r="P2749" i="2"/>
  <c r="O2667" i="2"/>
  <c r="P2667" i="2"/>
  <c r="Q2667" i="2"/>
  <c r="R2667" i="2" s="1"/>
  <c r="L2756" i="2"/>
  <c r="P2739" i="2"/>
  <c r="O2711" i="2"/>
  <c r="P2711" i="2"/>
  <c r="L2684" i="2"/>
  <c r="N2684" i="2"/>
  <c r="P2642" i="2"/>
  <c r="Q2642" i="2"/>
  <c r="R2642" i="2" s="1"/>
  <c r="L2640" i="2"/>
  <c r="L2596" i="2"/>
  <c r="N2596" i="2"/>
  <c r="S2440" i="2"/>
  <c r="O2440" i="2"/>
  <c r="L2704" i="2"/>
  <c r="N2704" i="2"/>
  <c r="O2671" i="2"/>
  <c r="Q2671" i="2" s="1"/>
  <c r="R2671" i="2" s="1"/>
  <c r="P2671" i="2"/>
  <c r="R2665" i="2"/>
  <c r="P2662" i="2"/>
  <c r="Q2662" i="2"/>
  <c r="R2662" i="2"/>
  <c r="L2660" i="2"/>
  <c r="N2660" i="2"/>
  <c r="R2645" i="2"/>
  <c r="R2633" i="2"/>
  <c r="L2595" i="2"/>
  <c r="M2595" i="2"/>
  <c r="S2595" i="2" s="1"/>
  <c r="O2574" i="2"/>
  <c r="S2574" i="2"/>
  <c r="L2552" i="2"/>
  <c r="M2552" i="2"/>
  <c r="S2552" i="2" s="1"/>
  <c r="O2528" i="2"/>
  <c r="S2528" i="2"/>
  <c r="M2514" i="2"/>
  <c r="L2514" i="2"/>
  <c r="K2504" i="2"/>
  <c r="M2504" i="2" s="1"/>
  <c r="S2504" i="2" s="1"/>
  <c r="L2504" i="2"/>
  <c r="N2504" i="2"/>
  <c r="K2445" i="2"/>
  <c r="M2445" i="2" s="1"/>
  <c r="S2445" i="2" s="1"/>
  <c r="L2445" i="2"/>
  <c r="N2445" i="2"/>
  <c r="L2752" i="2"/>
  <c r="N2752" i="2"/>
  <c r="R2729" i="2"/>
  <c r="O2699" i="2"/>
  <c r="Q2699" i="2" s="1"/>
  <c r="R2699" i="2" s="1"/>
  <c r="P2699" i="2"/>
  <c r="P2678" i="2"/>
  <c r="Q2678" i="2"/>
  <c r="R2678" i="2" s="1"/>
  <c r="R2673" i="2"/>
  <c r="O2651" i="2"/>
  <c r="Q2651" i="2" s="1"/>
  <c r="R2651" i="2" s="1"/>
  <c r="P2651" i="2"/>
  <c r="R2621" i="2"/>
  <c r="L2612" i="2"/>
  <c r="N2612" i="2"/>
  <c r="R2581" i="2"/>
  <c r="R2577" i="2"/>
  <c r="O2565" i="2"/>
  <c r="Q2565" i="2" s="1"/>
  <c r="P2565" i="2"/>
  <c r="R2565" i="2"/>
  <c r="N2466" i="2"/>
  <c r="K2466" i="2"/>
  <c r="M2466" i="2" s="1"/>
  <c r="S2466" i="2" s="1"/>
  <c r="K2397" i="2"/>
  <c r="M2397" i="2" s="1"/>
  <c r="S2397" i="2" s="1"/>
  <c r="L2397" i="2"/>
  <c r="N2397" i="2"/>
  <c r="R2925" i="2"/>
  <c r="N2919" i="2"/>
  <c r="R2917" i="2"/>
  <c r="N2911" i="2"/>
  <c r="N2903" i="2"/>
  <c r="R2901" i="2"/>
  <c r="N2895" i="2"/>
  <c r="N2887" i="2"/>
  <c r="N2879" i="2"/>
  <c r="N2871" i="2"/>
  <c r="R2869" i="2"/>
  <c r="N2863" i="2"/>
  <c r="R2861" i="2"/>
  <c r="N2855" i="2"/>
  <c r="R2853" i="2"/>
  <c r="N2847" i="2"/>
  <c r="N2839" i="2"/>
  <c r="N2831" i="2"/>
  <c r="N2823" i="2"/>
  <c r="R2821" i="2"/>
  <c r="N2815" i="2"/>
  <c r="N2807" i="2"/>
  <c r="R2805" i="2"/>
  <c r="N2799" i="2"/>
  <c r="R2797" i="2"/>
  <c r="N2791" i="2"/>
  <c r="R2789" i="2"/>
  <c r="N2783" i="2"/>
  <c r="N2775" i="2"/>
  <c r="N2767" i="2"/>
  <c r="N2759" i="2"/>
  <c r="Q2753" i="2"/>
  <c r="N2742" i="2"/>
  <c r="K2731" i="2"/>
  <c r="R2725" i="2"/>
  <c r="R2721" i="2"/>
  <c r="M2717" i="2"/>
  <c r="K2715" i="2"/>
  <c r="P2710" i="2"/>
  <c r="R2701" i="2"/>
  <c r="P2693" i="2"/>
  <c r="K2691" i="2"/>
  <c r="L2676" i="2"/>
  <c r="N2676" i="2"/>
  <c r="P2670" i="2"/>
  <c r="Q2670" i="2"/>
  <c r="R2670" i="2"/>
  <c r="L2668" i="2"/>
  <c r="N2668" i="2"/>
  <c r="O2627" i="2"/>
  <c r="P2627" i="2"/>
  <c r="Q2627" i="2"/>
  <c r="R2627" i="2" s="1"/>
  <c r="O2615" i="2"/>
  <c r="Q2615" i="2" s="1"/>
  <c r="R2615" i="2" s="1"/>
  <c r="P2615" i="2"/>
  <c r="M2611" i="2"/>
  <c r="S2611" i="2" s="1"/>
  <c r="R2605" i="2"/>
  <c r="O2599" i="2"/>
  <c r="Q2599" i="2" s="1"/>
  <c r="R2599" i="2" s="1"/>
  <c r="P2599" i="2"/>
  <c r="O2557" i="2"/>
  <c r="Q2557" i="2" s="1"/>
  <c r="R2557" i="2" s="1"/>
  <c r="P2557" i="2"/>
  <c r="L2545" i="2"/>
  <c r="L2518" i="2"/>
  <c r="N2518" i="2"/>
  <c r="K2431" i="2"/>
  <c r="M2431" i="2" s="1"/>
  <c r="S2431" i="2" s="1"/>
  <c r="N2431" i="2"/>
  <c r="Q2925" i="2"/>
  <c r="Q2917" i="2"/>
  <c r="Q2909" i="2"/>
  <c r="R2909" i="2" s="1"/>
  <c r="Q2901" i="2"/>
  <c r="Q2893" i="2"/>
  <c r="R2893" i="2" s="1"/>
  <c r="Q2885" i="2"/>
  <c r="R2885" i="2" s="1"/>
  <c r="Q2877" i="2"/>
  <c r="R2877" i="2" s="1"/>
  <c r="Q2869" i="2"/>
  <c r="Q2861" i="2"/>
  <c r="Q2845" i="2"/>
  <c r="R2845" i="2" s="1"/>
  <c r="Q2837" i="2"/>
  <c r="R2837" i="2" s="1"/>
  <c r="Q2821" i="2"/>
  <c r="Q2805" i="2"/>
  <c r="Q2797" i="2"/>
  <c r="Q2789" i="2"/>
  <c r="Q2781" i="2"/>
  <c r="R2781" i="2" s="1"/>
  <c r="Q2765" i="2"/>
  <c r="R2765" i="2" s="1"/>
  <c r="P2753" i="2"/>
  <c r="L2748" i="2"/>
  <c r="L2727" i="2"/>
  <c r="L2723" i="2"/>
  <c r="L2719" i="2"/>
  <c r="M2710" i="2"/>
  <c r="Q2705" i="2"/>
  <c r="L2696" i="2"/>
  <c r="N2696" i="2"/>
  <c r="O2693" i="2"/>
  <c r="Q2693" i="2" s="1"/>
  <c r="R2693" i="2" s="1"/>
  <c r="P2650" i="2"/>
  <c r="Q2650" i="2"/>
  <c r="R2650" i="2" s="1"/>
  <c r="L2648" i="2"/>
  <c r="N2648" i="2"/>
  <c r="L2636" i="2"/>
  <c r="N2636" i="2"/>
  <c r="O2626" i="2"/>
  <c r="O2614" i="2"/>
  <c r="P2598" i="2"/>
  <c r="P2594" i="2"/>
  <c r="Q2594" i="2"/>
  <c r="R2594" i="2"/>
  <c r="L2588" i="2"/>
  <c r="N2588" i="2"/>
  <c r="K2551" i="2"/>
  <c r="M2551" i="2" s="1"/>
  <c r="S2551" i="2" s="1"/>
  <c r="L2551" i="2"/>
  <c r="N2551" i="2"/>
  <c r="P2508" i="2"/>
  <c r="O2502" i="2"/>
  <c r="P2502" i="2"/>
  <c r="O2444" i="2"/>
  <c r="Q2444" i="2" s="1"/>
  <c r="R2444" i="2" s="1"/>
  <c r="S2444" i="2"/>
  <c r="M2359" i="2"/>
  <c r="S2359" i="2" s="1"/>
  <c r="L2359" i="2"/>
  <c r="N2898" i="2"/>
  <c r="R2896" i="2"/>
  <c r="N2890" i="2"/>
  <c r="R2888" i="2"/>
  <c r="N2882" i="2"/>
  <c r="R2880" i="2"/>
  <c r="N2874" i="2"/>
  <c r="R2872" i="2"/>
  <c r="N2866" i="2"/>
  <c r="R2864" i="2"/>
  <c r="N2858" i="2"/>
  <c r="R2856" i="2"/>
  <c r="N2850" i="2"/>
  <c r="R2848" i="2"/>
  <c r="N2842" i="2"/>
  <c r="R2840" i="2"/>
  <c r="N2834" i="2"/>
  <c r="R2832" i="2"/>
  <c r="N2826" i="2"/>
  <c r="R2824" i="2"/>
  <c r="N2818" i="2"/>
  <c r="R2816" i="2"/>
  <c r="N2810" i="2"/>
  <c r="R2808" i="2"/>
  <c r="N2802" i="2"/>
  <c r="R2800" i="2"/>
  <c r="N2794" i="2"/>
  <c r="N2786" i="2"/>
  <c r="N2778" i="2"/>
  <c r="N2770" i="2"/>
  <c r="N2762" i="2"/>
  <c r="P2738" i="2"/>
  <c r="K2727" i="2"/>
  <c r="M2727" i="2" s="1"/>
  <c r="S2727" i="2" s="1"/>
  <c r="K2723" i="2"/>
  <c r="M2723" i="2" s="1"/>
  <c r="S2723" i="2" s="1"/>
  <c r="K2719" i="2"/>
  <c r="M2719" i="2" s="1"/>
  <c r="S2719" i="2" s="1"/>
  <c r="L2708" i="2"/>
  <c r="N2708" i="2"/>
  <c r="M2698" i="2"/>
  <c r="S2698" i="2" s="1"/>
  <c r="K2683" i="2"/>
  <c r="M2683" i="2" s="1"/>
  <c r="S2683" i="2" s="1"/>
  <c r="R2653" i="2"/>
  <c r="O2639" i="2"/>
  <c r="Q2639" i="2" s="1"/>
  <c r="R2639" i="2" s="1"/>
  <c r="P2639" i="2"/>
  <c r="P2626" i="2"/>
  <c r="Q2626" i="2"/>
  <c r="R2626" i="2"/>
  <c r="L2624" i="2"/>
  <c r="P2614" i="2"/>
  <c r="P2611" i="2"/>
  <c r="M2598" i="2"/>
  <c r="L2587" i="2"/>
  <c r="M2587" i="2"/>
  <c r="S2587" i="2" s="1"/>
  <c r="M2556" i="2"/>
  <c r="S2556" i="2" s="1"/>
  <c r="L2556" i="2"/>
  <c r="K2550" i="2"/>
  <c r="M2550" i="2" s="1"/>
  <c r="S2550" i="2" s="1"/>
  <c r="N2550" i="2"/>
  <c r="Q2536" i="2"/>
  <c r="R2536" i="2"/>
  <c r="O2536" i="2"/>
  <c r="P2536" i="2"/>
  <c r="R2531" i="2"/>
  <c r="L2517" i="2"/>
  <c r="M2517" i="2"/>
  <c r="S2517" i="2" s="1"/>
  <c r="M2450" i="2"/>
  <c r="S2450" i="2" s="1"/>
  <c r="L2450" i="2"/>
  <c r="S2438" i="2"/>
  <c r="P2430" i="2"/>
  <c r="S2430" i="2"/>
  <c r="R2753" i="2"/>
  <c r="L2744" i="2"/>
  <c r="N2744" i="2"/>
  <c r="P2727" i="2"/>
  <c r="P2723" i="2"/>
  <c r="P2690" i="2"/>
  <c r="L2688" i="2"/>
  <c r="N2688" i="2"/>
  <c r="O2683" i="2"/>
  <c r="P2683" i="2"/>
  <c r="O2659" i="2"/>
  <c r="P2659" i="2"/>
  <c r="Q2659" i="2"/>
  <c r="R2659" i="2"/>
  <c r="M2647" i="2"/>
  <c r="S2647" i="2" s="1"/>
  <c r="O2638" i="2"/>
  <c r="Q2638" i="2" s="1"/>
  <c r="R2638" i="2" s="1"/>
  <c r="L2573" i="2"/>
  <c r="M2573" i="2"/>
  <c r="P2564" i="2"/>
  <c r="O2564" i="2"/>
  <c r="Q2564" i="2"/>
  <c r="R2564" i="2" s="1"/>
  <c r="O2480" i="2"/>
  <c r="Q2480" i="2" s="1"/>
  <c r="R2480" i="2" s="1"/>
  <c r="P2480" i="2"/>
  <c r="S2470" i="2"/>
  <c r="O2470" i="2"/>
  <c r="O2454" i="2"/>
  <c r="Q2454" i="2" s="1"/>
  <c r="R2454" i="2" s="1"/>
  <c r="P2454" i="2"/>
  <c r="S2454" i="2"/>
  <c r="K2391" i="2"/>
  <c r="M2391" i="2" s="1"/>
  <c r="S2391" i="2" s="1"/>
  <c r="N2391" i="2"/>
  <c r="O2382" i="2"/>
  <c r="Q2382" i="2" s="1"/>
  <c r="R2382" i="2" s="1"/>
  <c r="P2382" i="2"/>
  <c r="S2382" i="2"/>
  <c r="L2757" i="2"/>
  <c r="P2734" i="2"/>
  <c r="P2714" i="2"/>
  <c r="Q2714" i="2"/>
  <c r="R2714" i="2" s="1"/>
  <c r="R2705" i="2"/>
  <c r="R2685" i="2"/>
  <c r="R2641" i="2"/>
  <c r="P2638" i="2"/>
  <c r="P2610" i="2"/>
  <c r="Q2610" i="2"/>
  <c r="R2610" i="2"/>
  <c r="O2591" i="2"/>
  <c r="Q2591" i="2" s="1"/>
  <c r="R2591" i="2" s="1"/>
  <c r="P2591" i="2"/>
  <c r="M2560" i="2"/>
  <c r="O2555" i="2"/>
  <c r="P2555" i="2"/>
  <c r="Q2555" i="2"/>
  <c r="R2555" i="2" s="1"/>
  <c r="L2549" i="2"/>
  <c r="N2549" i="2"/>
  <c r="S2539" i="2"/>
  <c r="O2539" i="2"/>
  <c r="K2512" i="2"/>
  <c r="M2512" i="2" s="1"/>
  <c r="S2512" i="2" s="1"/>
  <c r="N2512" i="2"/>
  <c r="P2475" i="2"/>
  <c r="Q2475" i="2"/>
  <c r="R2475" i="2" s="1"/>
  <c r="L2469" i="2"/>
  <c r="M2469" i="2"/>
  <c r="S2469" i="2" s="1"/>
  <c r="L2443" i="2"/>
  <c r="M2443" i="2"/>
  <c r="L2296" i="2"/>
  <c r="M2296" i="2"/>
  <c r="S2296" i="2" s="1"/>
  <c r="O2635" i="2"/>
  <c r="P2635" i="2"/>
  <c r="Q2635" i="2"/>
  <c r="R2635" i="2" s="1"/>
  <c r="P2586" i="2"/>
  <c r="Q2586" i="2"/>
  <c r="R2586" i="2"/>
  <c r="L2580" i="2"/>
  <c r="N2580" i="2"/>
  <c r="O2501" i="2"/>
  <c r="P2501" i="2"/>
  <c r="Q2501" i="2"/>
  <c r="R2501" i="2" s="1"/>
  <c r="O2483" i="2"/>
  <c r="Q2483" i="2" s="1"/>
  <c r="R2483" i="2" s="1"/>
  <c r="P2483" i="2"/>
  <c r="O2414" i="2"/>
  <c r="Q2414" i="2" s="1"/>
  <c r="R2414" i="2" s="1"/>
  <c r="P2414" i="2"/>
  <c r="S2414" i="2"/>
  <c r="L2712" i="2"/>
  <c r="N2712" i="2"/>
  <c r="L2680" i="2"/>
  <c r="N2680" i="2"/>
  <c r="O2675" i="2"/>
  <c r="Q2675" i="2" s="1"/>
  <c r="R2675" i="2" s="1"/>
  <c r="R2661" i="2"/>
  <c r="O2647" i="2"/>
  <c r="Q2647" i="2"/>
  <c r="R2647" i="2" s="1"/>
  <c r="L2644" i="2"/>
  <c r="N2644" i="2"/>
  <c r="L2620" i="2"/>
  <c r="N2620" i="2"/>
  <c r="O2590" i="2"/>
  <c r="S2590" i="2"/>
  <c r="L2579" i="2"/>
  <c r="M2579" i="2"/>
  <c r="S2579" i="2" s="1"/>
  <c r="L2534" i="2"/>
  <c r="N2534" i="2"/>
  <c r="K2525" i="2"/>
  <c r="M2525" i="2" s="1"/>
  <c r="S2525" i="2" s="1"/>
  <c r="L2525" i="2"/>
  <c r="N2525" i="2"/>
  <c r="O2462" i="2"/>
  <c r="Q2462" i="2" s="1"/>
  <c r="R2462" i="2" s="1"/>
  <c r="P2462" i="2"/>
  <c r="L2453" i="2"/>
  <c r="M2453" i="2"/>
  <c r="S2453" i="2" s="1"/>
  <c r="M2792" i="2"/>
  <c r="M2784" i="2"/>
  <c r="P2784" i="2" s="1"/>
  <c r="M2776" i="2"/>
  <c r="M2768" i="2"/>
  <c r="M2760" i="2"/>
  <c r="L2747" i="2"/>
  <c r="R2745" i="2"/>
  <c r="P2741" i="2"/>
  <c r="L2736" i="2"/>
  <c r="N2736" i="2"/>
  <c r="M2730" i="2"/>
  <c r="P2730" i="2" s="1"/>
  <c r="P2726" i="2"/>
  <c r="R2726" i="2"/>
  <c r="P2722" i="2"/>
  <c r="R2722" i="2"/>
  <c r="P2718" i="2"/>
  <c r="R2718" i="2"/>
  <c r="O2709" i="2"/>
  <c r="Q2709" i="2" s="1"/>
  <c r="R2709" i="2" s="1"/>
  <c r="L2707" i="2"/>
  <c r="O2695" i="2"/>
  <c r="Q2695" i="2" s="1"/>
  <c r="R2695" i="2" s="1"/>
  <c r="P2695" i="2"/>
  <c r="R2677" i="2"/>
  <c r="O2674" i="2"/>
  <c r="P2666" i="2"/>
  <c r="Q2666" i="2"/>
  <c r="R2666" i="2"/>
  <c r="L2664" i="2"/>
  <c r="N2664" i="2"/>
  <c r="M2655" i="2"/>
  <c r="S2655" i="2" s="1"/>
  <c r="O2646" i="2"/>
  <c r="Q2646" i="2" s="1"/>
  <c r="R2646" i="2" s="1"/>
  <c r="P2634" i="2"/>
  <c r="Q2634" i="2"/>
  <c r="R2634" i="2"/>
  <c r="L2632" i="2"/>
  <c r="O2623" i="2"/>
  <c r="Q2623" i="2" s="1"/>
  <c r="R2623" i="2" s="1"/>
  <c r="P2623" i="2"/>
  <c r="L2604" i="2"/>
  <c r="N2604" i="2"/>
  <c r="R2597" i="2"/>
  <c r="R2593" i="2"/>
  <c r="M2434" i="2"/>
  <c r="S2434" i="2" s="1"/>
  <c r="L2434" i="2"/>
  <c r="L2749" i="2"/>
  <c r="K2747" i="2"/>
  <c r="M2747" i="2" s="1"/>
  <c r="K2707" i="2"/>
  <c r="M2707" i="2" s="1"/>
  <c r="S2707" i="2" s="1"/>
  <c r="P2702" i="2"/>
  <c r="R2697" i="2"/>
  <c r="P2674" i="2"/>
  <c r="Q2674" i="2"/>
  <c r="R2674" i="2"/>
  <c r="L2672" i="2"/>
  <c r="N2672" i="2"/>
  <c r="R2669" i="2"/>
  <c r="R2649" i="2"/>
  <c r="P2646" i="2"/>
  <c r="M2619" i="2"/>
  <c r="S2619" i="2" s="1"/>
  <c r="R2613" i="2"/>
  <c r="O2607" i="2"/>
  <c r="Q2607" i="2" s="1"/>
  <c r="R2607" i="2" s="1"/>
  <c r="P2607" i="2"/>
  <c r="M2603" i="2"/>
  <c r="S2603" i="2" s="1"/>
  <c r="O2583" i="2"/>
  <c r="P2583" i="2"/>
  <c r="Q2583" i="2"/>
  <c r="R2583" i="2" s="1"/>
  <c r="O2542" i="2"/>
  <c r="Q2542" i="2" s="1"/>
  <c r="R2542" i="2" s="1"/>
  <c r="O2510" i="2"/>
  <c r="Q2510" i="2" s="1"/>
  <c r="R2510" i="2" s="1"/>
  <c r="K2487" i="2"/>
  <c r="M2487" i="2" s="1"/>
  <c r="S2487" i="2" s="1"/>
  <c r="N2487" i="2"/>
  <c r="N2474" i="2"/>
  <c r="K2474" i="2"/>
  <c r="M2474" i="2" s="1"/>
  <c r="S2474" i="2" s="1"/>
  <c r="L2474" i="2"/>
  <c r="M2351" i="2"/>
  <c r="S2351" i="2" s="1"/>
  <c r="L2351" i="2"/>
  <c r="P2747" i="2"/>
  <c r="O2739" i="2"/>
  <c r="Q2739" i="2" s="1"/>
  <c r="R2739" i="2" s="1"/>
  <c r="L2732" i="2"/>
  <c r="Q2732" i="2" s="1"/>
  <c r="R2732" i="2" s="1"/>
  <c r="L2716" i="2"/>
  <c r="N2716" i="2"/>
  <c r="Q2711" i="2"/>
  <c r="R2711" i="2" s="1"/>
  <c r="O2707" i="2"/>
  <c r="Q2707" i="2" s="1"/>
  <c r="R2707" i="2" s="1"/>
  <c r="L2700" i="2"/>
  <c r="N2700" i="2"/>
  <c r="O2687" i="2"/>
  <c r="P2687" i="2"/>
  <c r="Q2687" i="2"/>
  <c r="R2687" i="2" s="1"/>
  <c r="M2663" i="2"/>
  <c r="S2663" i="2" s="1"/>
  <c r="M2631" i="2"/>
  <c r="S2631" i="2" s="1"/>
  <c r="R2625" i="2"/>
  <c r="P2622" i="2"/>
  <c r="P2582" i="2"/>
  <c r="P2578" i="2"/>
  <c r="Q2578" i="2"/>
  <c r="R2578" i="2" s="1"/>
  <c r="M2554" i="2"/>
  <c r="L2554" i="2"/>
  <c r="S2542" i="2"/>
  <c r="P2542" i="2"/>
  <c r="S2510" i="2"/>
  <c r="P2510" i="2"/>
  <c r="L2496" i="2"/>
  <c r="M2496" i="2"/>
  <c r="M2394" i="2"/>
  <c r="S2394" i="2" s="1"/>
  <c r="L2394" i="2"/>
  <c r="Q2394" i="2" s="1"/>
  <c r="R2394" i="2" s="1"/>
  <c r="N2756" i="2"/>
  <c r="P2754" i="2"/>
  <c r="Q2733" i="2"/>
  <c r="R2733" i="2" s="1"/>
  <c r="P2694" i="2"/>
  <c r="Q2694" i="2"/>
  <c r="R2694" i="2" s="1"/>
  <c r="L2652" i="2"/>
  <c r="N2652" i="2"/>
  <c r="R2637" i="2"/>
  <c r="M2622" i="2"/>
  <c r="O2619" i="2"/>
  <c r="Q2619" i="2" s="1"/>
  <c r="R2619" i="2" s="1"/>
  <c r="P2619" i="2"/>
  <c r="P2606" i="2"/>
  <c r="O2603" i="2"/>
  <c r="Q2603" i="2"/>
  <c r="R2603" i="2" s="1"/>
  <c r="M2582" i="2"/>
  <c r="O2558" i="2"/>
  <c r="S2558" i="2"/>
  <c r="L2547" i="2"/>
  <c r="O2520" i="2"/>
  <c r="Q2520" i="2" s="1"/>
  <c r="R2520" i="2" s="1"/>
  <c r="P2520" i="2"/>
  <c r="N2506" i="2"/>
  <c r="L2506" i="2"/>
  <c r="K2495" i="2"/>
  <c r="M2495" i="2" s="1"/>
  <c r="S2495" i="2" s="1"/>
  <c r="N2495" i="2"/>
  <c r="L2461" i="2"/>
  <c r="M2461" i="2"/>
  <c r="S2461" i="2" s="1"/>
  <c r="O2643" i="2"/>
  <c r="P2643" i="2"/>
  <c r="Q2643" i="2"/>
  <c r="R2643" i="2" s="1"/>
  <c r="R2589" i="2"/>
  <c r="S2547" i="2"/>
  <c r="O2547" i="2"/>
  <c r="Q2547" i="2" s="1"/>
  <c r="R2547" i="2" s="1"/>
  <c r="P2547" i="2"/>
  <c r="O2494" i="2"/>
  <c r="P2494" i="2"/>
  <c r="Q2494" i="2"/>
  <c r="R2494" i="2" s="1"/>
  <c r="O2486" i="2"/>
  <c r="Q2486" i="2" s="1"/>
  <c r="R2486" i="2" s="1"/>
  <c r="P2486" i="2"/>
  <c r="O2477" i="2"/>
  <c r="P2477" i="2"/>
  <c r="Q2477" i="2"/>
  <c r="R2477" i="2"/>
  <c r="P2461" i="2"/>
  <c r="O2366" i="2"/>
  <c r="Q2366" i="2" s="1"/>
  <c r="R2366" i="2" s="1"/>
  <c r="P2366" i="2"/>
  <c r="S2366" i="2"/>
  <c r="O2573" i="2"/>
  <c r="Q2573" i="2" s="1"/>
  <c r="P2540" i="2"/>
  <c r="K2527" i="2"/>
  <c r="M2527" i="2" s="1"/>
  <c r="S2527" i="2" s="1"/>
  <c r="N2527" i="2"/>
  <c r="O2517" i="2"/>
  <c r="P2517" i="2"/>
  <c r="Q2517" i="2"/>
  <c r="R2517" i="2" s="1"/>
  <c r="O2453" i="2"/>
  <c r="Q2453" i="2" s="1"/>
  <c r="R2453" i="2" s="1"/>
  <c r="O2434" i="2"/>
  <c r="Q2434" i="2"/>
  <c r="R2434" i="2" s="1"/>
  <c r="L2414" i="2"/>
  <c r="O2394" i="2"/>
  <c r="P2394" i="2"/>
  <c r="L2366" i="2"/>
  <c r="P2284" i="2"/>
  <c r="Q2284" i="2"/>
  <c r="R2284" i="2" s="1"/>
  <c r="O2284" i="2"/>
  <c r="K2214" i="2"/>
  <c r="M2214" i="2" s="1"/>
  <c r="S2214" i="2" s="1"/>
  <c r="N2214" i="2"/>
  <c r="N2193" i="2"/>
  <c r="K2193" i="2"/>
  <c r="M2193" i="2" s="1"/>
  <c r="S2193" i="2" s="1"/>
  <c r="L2193" i="2"/>
  <c r="K2559" i="2"/>
  <c r="M2559" i="2" s="1"/>
  <c r="O2559" i="2" s="1"/>
  <c r="K2553" i="2"/>
  <c r="N2553" i="2"/>
  <c r="L2540" i="2"/>
  <c r="M2540" i="2"/>
  <c r="P2538" i="2"/>
  <c r="Q2538" i="2"/>
  <c r="O2533" i="2"/>
  <c r="Q2533" i="2" s="1"/>
  <c r="P2533" i="2"/>
  <c r="R2533" i="2"/>
  <c r="L2522" i="2"/>
  <c r="L2494" i="2"/>
  <c r="O2482" i="2"/>
  <c r="P2482" i="2"/>
  <c r="Q2482" i="2"/>
  <c r="R2482" i="2" s="1"/>
  <c r="S2460" i="2"/>
  <c r="M2425" i="2"/>
  <c r="S2425" i="2" s="1"/>
  <c r="Q2416" i="2"/>
  <c r="R2416" i="2" s="1"/>
  <c r="O2413" i="2"/>
  <c r="P2413" i="2"/>
  <c r="Q2413" i="2"/>
  <c r="R2413" i="2" s="1"/>
  <c r="L2411" i="2"/>
  <c r="M2411" i="2"/>
  <c r="L2402" i="2"/>
  <c r="L2382" i="2"/>
  <c r="O2365" i="2"/>
  <c r="P2365" i="2"/>
  <c r="Q2365" i="2"/>
  <c r="R2365" i="2"/>
  <c r="S2317" i="2"/>
  <c r="O2317" i="2"/>
  <c r="P2317" i="2"/>
  <c r="S2011" i="2"/>
  <c r="O2011" i="2"/>
  <c r="K2503" i="2"/>
  <c r="N2503" i="2"/>
  <c r="N2493" i="2"/>
  <c r="K2463" i="2"/>
  <c r="M2463" i="2" s="1"/>
  <c r="S2463" i="2" s="1"/>
  <c r="L2463" i="2"/>
  <c r="N2463" i="2"/>
  <c r="K2399" i="2"/>
  <c r="M2399" i="2" s="1"/>
  <c r="S2399" i="2" s="1"/>
  <c r="L2399" i="2"/>
  <c r="N2399" i="2"/>
  <c r="O2381" i="2"/>
  <c r="P2381" i="2"/>
  <c r="Q2381" i="2"/>
  <c r="R2381" i="2" s="1"/>
  <c r="L2358" i="2"/>
  <c r="N2358" i="2"/>
  <c r="N2337" i="2"/>
  <c r="K2337" i="2"/>
  <c r="M2337" i="2" s="1"/>
  <c r="S2337" i="2" s="1"/>
  <c r="L2337" i="2"/>
  <c r="N2640" i="2"/>
  <c r="N2632" i="2"/>
  <c r="R2630" i="2"/>
  <c r="N2624" i="2"/>
  <c r="N2616" i="2"/>
  <c r="R2614" i="2"/>
  <c r="N2608" i="2"/>
  <c r="N2600" i="2"/>
  <c r="N2592" i="2"/>
  <c r="N2584" i="2"/>
  <c r="N2576" i="2"/>
  <c r="K2567" i="2"/>
  <c r="M2567" i="2" s="1"/>
  <c r="L2567" i="2"/>
  <c r="K2561" i="2"/>
  <c r="N2561" i="2"/>
  <c r="P2546" i="2"/>
  <c r="N2544" i="2"/>
  <c r="R2539" i="2"/>
  <c r="O2522" i="2"/>
  <c r="P2522" i="2"/>
  <c r="Q2522" i="2"/>
  <c r="R2522" i="2" s="1"/>
  <c r="Q2507" i="2"/>
  <c r="R2507" i="2" s="1"/>
  <c r="L2498" i="2"/>
  <c r="N2472" i="2"/>
  <c r="Q2467" i="2"/>
  <c r="R2467" i="2" s="1"/>
  <c r="L2458" i="2"/>
  <c r="N2448" i="2"/>
  <c r="L2446" i="2"/>
  <c r="Q2446" i="2" s="1"/>
  <c r="R2446" i="2" s="1"/>
  <c r="M2441" i="2"/>
  <c r="S2441" i="2" s="1"/>
  <c r="L2422" i="2"/>
  <c r="O2402" i="2"/>
  <c r="Q2402" i="2" s="1"/>
  <c r="R2402" i="2" s="1"/>
  <c r="P2402" i="2"/>
  <c r="S2398" i="2"/>
  <c r="Q2384" i="2"/>
  <c r="R2384" i="2"/>
  <c r="K2375" i="2"/>
  <c r="M2375" i="2" s="1"/>
  <c r="S2375" i="2" s="1"/>
  <c r="L2375" i="2"/>
  <c r="N2375" i="2"/>
  <c r="L2362" i="2"/>
  <c r="P2300" i="2"/>
  <c r="Q2300" i="2"/>
  <c r="R2300" i="2" s="1"/>
  <c r="Q2630" i="2"/>
  <c r="Q2614" i="2"/>
  <c r="Q2590" i="2"/>
  <c r="R2590" i="2" s="1"/>
  <c r="Q2574" i="2"/>
  <c r="R2574" i="2" s="1"/>
  <c r="P2548" i="2"/>
  <c r="Q2539" i="2"/>
  <c r="P2526" i="2"/>
  <c r="P2507" i="2"/>
  <c r="L2493" i="2"/>
  <c r="P2488" i="2"/>
  <c r="K2479" i="2"/>
  <c r="M2479" i="2" s="1"/>
  <c r="S2479" i="2" s="1"/>
  <c r="N2479" i="2"/>
  <c r="L2470" i="2"/>
  <c r="P2467" i="2"/>
  <c r="O2430" i="2"/>
  <c r="Q2430" i="2" s="1"/>
  <c r="R2430" i="2" s="1"/>
  <c r="N2421" i="2"/>
  <c r="L2419" i="2"/>
  <c r="M2419" i="2"/>
  <c r="O2404" i="2"/>
  <c r="Q2404" i="2" s="1"/>
  <c r="R2404" i="2" s="1"/>
  <c r="O2390" i="2"/>
  <c r="Q2390" i="2" s="1"/>
  <c r="R2390" i="2" s="1"/>
  <c r="P2390" i="2"/>
  <c r="Q2368" i="2"/>
  <c r="R2368" i="2"/>
  <c r="P2353" i="2"/>
  <c r="O2311" i="2"/>
  <c r="P2311" i="2"/>
  <c r="Q2311" i="2"/>
  <c r="R2311" i="2" s="1"/>
  <c r="O2307" i="2"/>
  <c r="P2307" i="2"/>
  <c r="S2307" i="2"/>
  <c r="O2196" i="2"/>
  <c r="Q2196" i="2" s="1"/>
  <c r="R2196" i="2" s="1"/>
  <c r="P2196" i="2"/>
  <c r="K2569" i="2"/>
  <c r="N2569" i="2"/>
  <c r="L2548" i="2"/>
  <c r="Q2548" i="2" s="1"/>
  <c r="R2548" i="2" s="1"/>
  <c r="L2546" i="2"/>
  <c r="Q2546" i="2" s="1"/>
  <c r="R2546" i="2" s="1"/>
  <c r="L2542" i="2"/>
  <c r="L2510" i="2"/>
  <c r="O2498" i="2"/>
  <c r="Q2498" i="2" s="1"/>
  <c r="R2498" i="2" s="1"/>
  <c r="P2498" i="2"/>
  <c r="Q2476" i="2"/>
  <c r="R2476" i="2" s="1"/>
  <c r="P2460" i="2"/>
  <c r="O2458" i="2"/>
  <c r="Q2458" i="2" s="1"/>
  <c r="R2458" i="2" s="1"/>
  <c r="P2458" i="2"/>
  <c r="M2433" i="2"/>
  <c r="S2433" i="2" s="1"/>
  <c r="K2410" i="2"/>
  <c r="M2410" i="2" s="1"/>
  <c r="S2410" i="2" s="1"/>
  <c r="K2407" i="2"/>
  <c r="M2407" i="2" s="1"/>
  <c r="S2407" i="2" s="1"/>
  <c r="L2407" i="2"/>
  <c r="N2407" i="2"/>
  <c r="P2404" i="2"/>
  <c r="L2378" i="2"/>
  <c r="O2362" i="2"/>
  <c r="P2362" i="2"/>
  <c r="Q2362" i="2"/>
  <c r="R2362" i="2" s="1"/>
  <c r="O2353" i="2"/>
  <c r="Q2353" i="2" s="1"/>
  <c r="R2353" i="2" s="1"/>
  <c r="N2349" i="2"/>
  <c r="L2349" i="2"/>
  <c r="N2273" i="2"/>
  <c r="K2273" i="2"/>
  <c r="M2273" i="2" s="1"/>
  <c r="S2273" i="2" s="1"/>
  <c r="P2556" i="2"/>
  <c r="K2535" i="2"/>
  <c r="M2535" i="2" s="1"/>
  <c r="S2535" i="2" s="1"/>
  <c r="L2535" i="2"/>
  <c r="N2535" i="2"/>
  <c r="K2519" i="2"/>
  <c r="M2519" i="2" s="1"/>
  <c r="S2519" i="2" s="1"/>
  <c r="N2519" i="2"/>
  <c r="O2509" i="2"/>
  <c r="Q2509" i="2" s="1"/>
  <c r="R2509" i="2" s="1"/>
  <c r="P2509" i="2"/>
  <c r="Q2488" i="2"/>
  <c r="R2488" i="2" s="1"/>
  <c r="K2455" i="2"/>
  <c r="M2455" i="2" s="1"/>
  <c r="S2455" i="2" s="1"/>
  <c r="L2455" i="2"/>
  <c r="N2455" i="2"/>
  <c r="M2424" i="2"/>
  <c r="L2421" i="2"/>
  <c r="P2410" i="2"/>
  <c r="P2398" i="2"/>
  <c r="P2392" i="2"/>
  <c r="O2299" i="2"/>
  <c r="L2288" i="2"/>
  <c r="M2288" i="2"/>
  <c r="L2278" i="2"/>
  <c r="N2278" i="2"/>
  <c r="O2541" i="2"/>
  <c r="Q2541" i="2" s="1"/>
  <c r="R2541" i="2" s="1"/>
  <c r="P2541" i="2"/>
  <c r="Q2528" i="2"/>
  <c r="R2528" i="2" s="1"/>
  <c r="L2486" i="2"/>
  <c r="Q2440" i="2"/>
  <c r="R2440" i="2"/>
  <c r="L2438" i="2"/>
  <c r="Q2438" i="2" s="1"/>
  <c r="R2438" i="2" s="1"/>
  <c r="L2430" i="2"/>
  <c r="L2418" i="2"/>
  <c r="Q2418" i="2" s="1"/>
  <c r="R2418" i="2" s="1"/>
  <c r="M2401" i="2"/>
  <c r="S2401" i="2" s="1"/>
  <c r="O2389" i="2"/>
  <c r="P2389" i="2"/>
  <c r="Q2389" i="2"/>
  <c r="R2389" i="2" s="1"/>
  <c r="L2387" i="2"/>
  <c r="M2387" i="2"/>
  <c r="O2378" i="2"/>
  <c r="P2378" i="2"/>
  <c r="Q2378" i="2"/>
  <c r="R2378" i="2" s="1"/>
  <c r="Q2267" i="2"/>
  <c r="O2437" i="2"/>
  <c r="P2437" i="2"/>
  <c r="Q2437" i="2"/>
  <c r="R2437" i="2" s="1"/>
  <c r="O2429" i="2"/>
  <c r="P2429" i="2"/>
  <c r="Q2429" i="2"/>
  <c r="R2429" i="2" s="1"/>
  <c r="L2427" i="2"/>
  <c r="M2427" i="2"/>
  <c r="P2427" i="2" s="1"/>
  <c r="K2415" i="2"/>
  <c r="M2415" i="2" s="1"/>
  <c r="S2415" i="2" s="1"/>
  <c r="L2415" i="2"/>
  <c r="N2415" i="2"/>
  <c r="Q2392" i="2"/>
  <c r="R2392" i="2"/>
  <c r="O2374" i="2"/>
  <c r="Q2374" i="2" s="1"/>
  <c r="R2374" i="2" s="1"/>
  <c r="P2374" i="2"/>
  <c r="O2361" i="2"/>
  <c r="Q2361" i="2" s="1"/>
  <c r="R2361" i="2" s="1"/>
  <c r="P2361" i="2"/>
  <c r="L2320" i="2"/>
  <c r="M2320" i="2"/>
  <c r="S2320" i="2" s="1"/>
  <c r="P2292" i="2"/>
  <c r="Q2292" i="2"/>
  <c r="R2292" i="2"/>
  <c r="O2292" i="2"/>
  <c r="Q2568" i="2"/>
  <c r="R2568" i="2" s="1"/>
  <c r="L2526" i="2"/>
  <c r="Q2526" i="2" s="1"/>
  <c r="R2526" i="2" s="1"/>
  <c r="O2450" i="2"/>
  <c r="P2450" i="2"/>
  <c r="Q2450" i="2"/>
  <c r="R2450" i="2"/>
  <c r="Q2432" i="2"/>
  <c r="R2432" i="2"/>
  <c r="O2418" i="2"/>
  <c r="P2418" i="2"/>
  <c r="L2374" i="2"/>
  <c r="L2310" i="2"/>
  <c r="N2310" i="2"/>
  <c r="L2205" i="2"/>
  <c r="M2205" i="2"/>
  <c r="N2120" i="2"/>
  <c r="K2120" i="2"/>
  <c r="M2120" i="2" s="1"/>
  <c r="S2120" i="2" s="1"/>
  <c r="L2120" i="2"/>
  <c r="K2562" i="2"/>
  <c r="L2558" i="2"/>
  <c r="Q2558" i="2" s="1"/>
  <c r="R2558" i="2" s="1"/>
  <c r="P2532" i="2"/>
  <c r="K2530" i="2"/>
  <c r="K2490" i="2"/>
  <c r="N2464" i="2"/>
  <c r="K2447" i="2"/>
  <c r="M2447" i="2" s="1"/>
  <c r="L2447" i="2"/>
  <c r="N2447" i="2"/>
  <c r="L2398" i="2"/>
  <c r="Q2398" i="2" s="1"/>
  <c r="R2398" i="2" s="1"/>
  <c r="K2383" i="2"/>
  <c r="M2383" i="2" s="1"/>
  <c r="S2383" i="2" s="1"/>
  <c r="N2383" i="2"/>
  <c r="O2373" i="2"/>
  <c r="P2373" i="2"/>
  <c r="Q2373" i="2"/>
  <c r="R2373" i="2"/>
  <c r="K2367" i="2"/>
  <c r="M2367" i="2" s="1"/>
  <c r="S2367" i="2" s="1"/>
  <c r="L2367" i="2"/>
  <c r="N2367" i="2"/>
  <c r="K2324" i="2"/>
  <c r="N2324" i="2"/>
  <c r="L2304" i="2"/>
  <c r="M2304" i="2"/>
  <c r="S2304" i="2" s="1"/>
  <c r="O2237" i="2"/>
  <c r="Q2237" i="2" s="1"/>
  <c r="P2237" i="2"/>
  <c r="R2237" i="2"/>
  <c r="L2532" i="2"/>
  <c r="M2532" i="2"/>
  <c r="L2502" i="2"/>
  <c r="Q2502" i="2" s="1"/>
  <c r="R2502" i="2" s="1"/>
  <c r="K2471" i="2"/>
  <c r="M2471" i="2" s="1"/>
  <c r="S2471" i="2" s="1"/>
  <c r="L2471" i="2"/>
  <c r="N2471" i="2"/>
  <c r="L2462" i="2"/>
  <c r="P2459" i="2"/>
  <c r="K2423" i="2"/>
  <c r="M2423" i="2" s="1"/>
  <c r="S2423" i="2" s="1"/>
  <c r="L2423" i="2"/>
  <c r="N2423" i="2"/>
  <c r="Q2400" i="2"/>
  <c r="R2400" i="2"/>
  <c r="L2395" i="2"/>
  <c r="M2395" i="2"/>
  <c r="P2376" i="2"/>
  <c r="K2330" i="2"/>
  <c r="M2330" i="2" s="1"/>
  <c r="S2330" i="2" s="1"/>
  <c r="N2330" i="2"/>
  <c r="M2276" i="2"/>
  <c r="L2276" i="2"/>
  <c r="P2260" i="2"/>
  <c r="O2260" i="2"/>
  <c r="Q2260" i="2" s="1"/>
  <c r="R2260" i="2" s="1"/>
  <c r="L2566" i="2"/>
  <c r="R2563" i="2"/>
  <c r="K2543" i="2"/>
  <c r="M2543" i="2" s="1"/>
  <c r="S2543" i="2" s="1"/>
  <c r="L2543" i="2"/>
  <c r="N2543" i="2"/>
  <c r="R2515" i="2"/>
  <c r="K2511" i="2"/>
  <c r="M2511" i="2" s="1"/>
  <c r="S2511" i="2" s="1"/>
  <c r="L2511" i="2"/>
  <c r="N2511" i="2"/>
  <c r="L2464" i="2"/>
  <c r="O2459" i="2"/>
  <c r="Q2459" i="2" s="1"/>
  <c r="R2459" i="2" s="1"/>
  <c r="P2408" i="2"/>
  <c r="O2386" i="2"/>
  <c r="Q2386" i="2" s="1"/>
  <c r="R2386" i="2" s="1"/>
  <c r="P2386" i="2"/>
  <c r="O2376" i="2"/>
  <c r="L2370" i="2"/>
  <c r="K2360" i="2"/>
  <c r="N2360" i="2"/>
  <c r="P2355" i="2"/>
  <c r="K2344" i="2"/>
  <c r="N2344" i="2"/>
  <c r="O2314" i="2"/>
  <c r="K2266" i="2"/>
  <c r="M2266" i="2" s="1"/>
  <c r="S2266" i="2" s="1"/>
  <c r="N2266" i="2"/>
  <c r="M2188" i="2"/>
  <c r="S2188" i="2" s="1"/>
  <c r="L2188" i="2"/>
  <c r="L2160" i="2"/>
  <c r="M2160" i="2"/>
  <c r="S2160" i="2" s="1"/>
  <c r="R2573" i="2"/>
  <c r="Q2570" i="2"/>
  <c r="R2570" i="2" s="1"/>
  <c r="R2538" i="2"/>
  <c r="L2478" i="2"/>
  <c r="Q2478" i="2" s="1"/>
  <c r="R2478" i="2" s="1"/>
  <c r="O2468" i="2"/>
  <c r="Q2468" i="2" s="1"/>
  <c r="R2468" i="2" s="1"/>
  <c r="P2444" i="2"/>
  <c r="O2442" i="2"/>
  <c r="P2442" i="2"/>
  <c r="Q2442" i="2"/>
  <c r="R2442" i="2" s="1"/>
  <c r="O2426" i="2"/>
  <c r="Q2426" i="2" s="1"/>
  <c r="R2426" i="2" s="1"/>
  <c r="P2426" i="2"/>
  <c r="M2417" i="2"/>
  <c r="S2417" i="2" s="1"/>
  <c r="L2406" i="2"/>
  <c r="Q2406" i="2" s="1"/>
  <c r="R2406" i="2" s="1"/>
  <c r="O2388" i="2"/>
  <c r="Q2388" i="2" s="1"/>
  <c r="R2388" i="2" s="1"/>
  <c r="Q2376" i="2"/>
  <c r="R2376" i="2" s="1"/>
  <c r="K2370" i="2"/>
  <c r="M2370" i="2" s="1"/>
  <c r="S2370" i="2" s="1"/>
  <c r="R2351" i="2"/>
  <c r="O2351" i="2"/>
  <c r="P2351" i="2"/>
  <c r="Q2351" i="2"/>
  <c r="O2328" i="2"/>
  <c r="P2328" i="2"/>
  <c r="Q2328" i="2"/>
  <c r="R2328" i="2" s="1"/>
  <c r="K2439" i="2"/>
  <c r="M2439" i="2" s="1"/>
  <c r="S2439" i="2" s="1"/>
  <c r="L2439" i="2"/>
  <c r="N2439" i="2"/>
  <c r="Q2408" i="2"/>
  <c r="R2408" i="2"/>
  <c r="O2405" i="2"/>
  <c r="Q2405" i="2" s="1"/>
  <c r="P2405" i="2"/>
  <c r="R2405" i="2"/>
  <c r="L2403" i="2"/>
  <c r="M2403" i="2"/>
  <c r="O2359" i="2"/>
  <c r="Q2355" i="2"/>
  <c r="R2355" i="2"/>
  <c r="N2333" i="2"/>
  <c r="K2333" i="2"/>
  <c r="M2333" i="2" s="1"/>
  <c r="S2333" i="2" s="1"/>
  <c r="L2333" i="2"/>
  <c r="N2313" i="2"/>
  <c r="K2313" i="2"/>
  <c r="M2313" i="2" s="1"/>
  <c r="S2313" i="2" s="1"/>
  <c r="L2177" i="2"/>
  <c r="Q2175" i="2"/>
  <c r="R2175" i="2"/>
  <c r="O2175" i="2"/>
  <c r="P2164" i="2"/>
  <c r="P2043" i="2"/>
  <c r="R2335" i="2"/>
  <c r="O2335" i="2"/>
  <c r="Q2335" i="2" s="1"/>
  <c r="P2332" i="2"/>
  <c r="Q2332" i="2"/>
  <c r="R2332" i="2"/>
  <c r="Q2315" i="2"/>
  <c r="R2315" i="2" s="1"/>
  <c r="N2257" i="2"/>
  <c r="K2257" i="2"/>
  <c r="K2222" i="2"/>
  <c r="M2222" i="2" s="1"/>
  <c r="S2222" i="2" s="1"/>
  <c r="N2222" i="2"/>
  <c r="L2213" i="2"/>
  <c r="M2213" i="2"/>
  <c r="S2213" i="2" s="1"/>
  <c r="O2204" i="2"/>
  <c r="P2204" i="2"/>
  <c r="Q2204" i="2"/>
  <c r="R2204" i="2" s="1"/>
  <c r="N2201" i="2"/>
  <c r="K2201" i="2"/>
  <c r="Q2179" i="2"/>
  <c r="L2164" i="2"/>
  <c r="M2164" i="2"/>
  <c r="S2164" i="2" s="1"/>
  <c r="Q2341" i="2"/>
  <c r="N2321" i="2"/>
  <c r="K2321" i="2"/>
  <c r="O2312" i="2"/>
  <c r="Q2312" i="2" s="1"/>
  <c r="R2312" i="2" s="1"/>
  <c r="P2312" i="2"/>
  <c r="L2294" i="2"/>
  <c r="N2294" i="2"/>
  <c r="N2281" i="2"/>
  <c r="K2281" i="2"/>
  <c r="R2263" i="2"/>
  <c r="O2263" i="2"/>
  <c r="Q2263" i="2" s="1"/>
  <c r="O2256" i="2"/>
  <c r="P2256" i="2"/>
  <c r="Q2256" i="2"/>
  <c r="R2256" i="2" s="1"/>
  <c r="O2253" i="2"/>
  <c r="Q2253" i="2" s="1"/>
  <c r="R2253" i="2" s="1"/>
  <c r="P2253" i="2"/>
  <c r="K2250" i="2"/>
  <c r="M2250" i="2" s="1"/>
  <c r="S2250" i="2" s="1"/>
  <c r="L2250" i="2"/>
  <c r="N2250" i="2"/>
  <c r="O2213" i="2"/>
  <c r="P2213" i="2"/>
  <c r="Q2183" i="2"/>
  <c r="R2183" i="2" s="1"/>
  <c r="O2183" i="2"/>
  <c r="P2073" i="2"/>
  <c r="S2073" i="2"/>
  <c r="L2016" i="2"/>
  <c r="M2016" i="2"/>
  <c r="S2016" i="2" s="1"/>
  <c r="Q2359" i="2"/>
  <c r="R2359" i="2" s="1"/>
  <c r="P2357" i="2"/>
  <c r="P2343" i="2"/>
  <c r="K2338" i="2"/>
  <c r="M2338" i="2" s="1"/>
  <c r="L2338" i="2"/>
  <c r="L2318" i="2"/>
  <c r="N2318" i="2"/>
  <c r="L2303" i="2"/>
  <c r="M2303" i="2"/>
  <c r="N2297" i="2"/>
  <c r="K2297" i="2"/>
  <c r="O2252" i="2"/>
  <c r="L2246" i="2"/>
  <c r="N2246" i="2"/>
  <c r="K2230" i="2"/>
  <c r="M2230" i="2" s="1"/>
  <c r="S2230" i="2" s="1"/>
  <c r="N2230" i="2"/>
  <c r="L2221" i="2"/>
  <c r="M2221" i="2"/>
  <c r="S2221" i="2" s="1"/>
  <c r="O2212" i="2"/>
  <c r="Q2212" i="2" s="1"/>
  <c r="R2212" i="2" s="1"/>
  <c r="P2212" i="2"/>
  <c r="N2209" i="2"/>
  <c r="K2209" i="2"/>
  <c r="P2191" i="2"/>
  <c r="Q2187" i="2"/>
  <c r="R2187" i="2" s="1"/>
  <c r="L2079" i="2"/>
  <c r="M2079" i="2"/>
  <c r="S2079" i="2" s="1"/>
  <c r="M2379" i="2"/>
  <c r="M2371" i="2"/>
  <c r="M2363" i="2"/>
  <c r="P2359" i="2"/>
  <c r="R2343" i="2"/>
  <c r="O2343" i="2"/>
  <c r="Q2343" i="2" s="1"/>
  <c r="N2340" i="2"/>
  <c r="Q2323" i="2"/>
  <c r="R2323" i="2"/>
  <c r="P2299" i="2"/>
  <c r="M2280" i="2"/>
  <c r="O2277" i="2"/>
  <c r="P2277" i="2"/>
  <c r="Q2277" i="2"/>
  <c r="R2277" i="2" s="1"/>
  <c r="K2274" i="2"/>
  <c r="M2274" i="2" s="1"/>
  <c r="S2274" i="2" s="1"/>
  <c r="N2274" i="2"/>
  <c r="L2270" i="2"/>
  <c r="N2270" i="2"/>
  <c r="P2252" i="2"/>
  <c r="K2238" i="2"/>
  <c r="M2238" i="2" s="1"/>
  <c r="S2238" i="2" s="1"/>
  <c r="L2238" i="2"/>
  <c r="N2238" i="2"/>
  <c r="O2221" i="2"/>
  <c r="Q2221" i="2" s="1"/>
  <c r="R2221" i="2" s="1"/>
  <c r="P2221" i="2"/>
  <c r="O2191" i="2"/>
  <c r="Q2191" i="2" s="1"/>
  <c r="R2191" i="2" s="1"/>
  <c r="L2072" i="2"/>
  <c r="M2072" i="2"/>
  <c r="S2072" i="2" s="1"/>
  <c r="L2357" i="2"/>
  <c r="K2346" i="2"/>
  <c r="M2346" i="2" s="1"/>
  <c r="L2343" i="2"/>
  <c r="L2340" i="2"/>
  <c r="N2329" i="2"/>
  <c r="K2329" i="2"/>
  <c r="O2320" i="2"/>
  <c r="Q2320" i="2" s="1"/>
  <c r="R2320" i="2" s="1"/>
  <c r="P2320" i="2"/>
  <c r="P2309" i="2"/>
  <c r="Q2309" i="2"/>
  <c r="R2309" i="2" s="1"/>
  <c r="K2306" i="2"/>
  <c r="M2306" i="2" s="1"/>
  <c r="S2306" i="2" s="1"/>
  <c r="L2306" i="2"/>
  <c r="N2306" i="2"/>
  <c r="O2296" i="2"/>
  <c r="P2296" i="2"/>
  <c r="K2293" i="2"/>
  <c r="M2293" i="2" s="1"/>
  <c r="S2293" i="2" s="1"/>
  <c r="Q2283" i="2"/>
  <c r="R2283" i="2" s="1"/>
  <c r="Q2259" i="2"/>
  <c r="L2252" i="2"/>
  <c r="Q2252" i="2" s="1"/>
  <c r="R2252" i="2" s="1"/>
  <c r="L2245" i="2"/>
  <c r="Q2245" i="2" s="1"/>
  <c r="R2245" i="2" s="1"/>
  <c r="L2229" i="2"/>
  <c r="M2229" i="2"/>
  <c r="O2220" i="2"/>
  <c r="P2220" i="2"/>
  <c r="Q2220" i="2"/>
  <c r="R2220" i="2"/>
  <c r="N2217" i="2"/>
  <c r="K2217" i="2"/>
  <c r="M2208" i="2"/>
  <c r="S2208" i="2" s="1"/>
  <c r="Q2195" i="2"/>
  <c r="K2174" i="2"/>
  <c r="M2174" i="2" s="1"/>
  <c r="S2174" i="2" s="1"/>
  <c r="N2174" i="2"/>
  <c r="K2158" i="2"/>
  <c r="N2158" i="2"/>
  <c r="P2065" i="2"/>
  <c r="S2065" i="2"/>
  <c r="O2350" i="2"/>
  <c r="Q2350" i="2" s="1"/>
  <c r="R2350" i="2" s="1"/>
  <c r="L2326" i="2"/>
  <c r="N2326" i="2"/>
  <c r="Q2299" i="2"/>
  <c r="R2299" i="2" s="1"/>
  <c r="K2290" i="2"/>
  <c r="M2290" i="2" s="1"/>
  <c r="S2290" i="2" s="1"/>
  <c r="N2290" i="2"/>
  <c r="N2249" i="2"/>
  <c r="K2249" i="2"/>
  <c r="M2249" i="2" s="1"/>
  <c r="S2249" i="2" s="1"/>
  <c r="K2242" i="2"/>
  <c r="M2242" i="2" s="1"/>
  <c r="S2242" i="2" s="1"/>
  <c r="N2242" i="2"/>
  <c r="O2216" i="2"/>
  <c r="Q2199" i="2"/>
  <c r="R2199" i="2" s="1"/>
  <c r="O2199" i="2"/>
  <c r="L2173" i="2"/>
  <c r="M2173" i="2"/>
  <c r="S2173" i="2" s="1"/>
  <c r="N2133" i="2"/>
  <c r="K2133" i="2"/>
  <c r="M2133" i="2" s="1"/>
  <c r="S2133" i="2" s="1"/>
  <c r="L2128" i="2"/>
  <c r="M2128" i="2"/>
  <c r="S2128" i="2" s="1"/>
  <c r="P2089" i="2"/>
  <c r="S2089" i="2"/>
  <c r="L2047" i="2"/>
  <c r="M2047" i="2"/>
  <c r="S2047" i="2" s="1"/>
  <c r="N2545" i="2"/>
  <c r="N2537" i="2"/>
  <c r="N2529" i="2"/>
  <c r="N2521" i="2"/>
  <c r="N2513" i="2"/>
  <c r="N2505" i="2"/>
  <c r="N2497" i="2"/>
  <c r="N2489" i="2"/>
  <c r="N2481" i="2"/>
  <c r="N2473" i="2"/>
  <c r="N2465" i="2"/>
  <c r="N2457" i="2"/>
  <c r="N2449" i="2"/>
  <c r="N2441" i="2"/>
  <c r="N2433" i="2"/>
  <c r="N2425" i="2"/>
  <c r="N2417" i="2"/>
  <c r="N2409" i="2"/>
  <c r="N2401" i="2"/>
  <c r="N2393" i="2"/>
  <c r="N2385" i="2"/>
  <c r="N2377" i="2"/>
  <c r="N2369" i="2"/>
  <c r="Q2357" i="2"/>
  <c r="R2357" i="2" s="1"/>
  <c r="N2352" i="2"/>
  <c r="Q2331" i="2"/>
  <c r="R2331" i="2" s="1"/>
  <c r="L2317" i="2"/>
  <c r="Q2317" i="2" s="1"/>
  <c r="R2317" i="2" s="1"/>
  <c r="P2308" i="2"/>
  <c r="Q2308" i="2"/>
  <c r="R2308" i="2" s="1"/>
  <c r="O2255" i="2"/>
  <c r="Q2255" i="2" s="1"/>
  <c r="R2255" i="2" s="1"/>
  <c r="O2248" i="2"/>
  <c r="P2248" i="2"/>
  <c r="Q2248" i="2"/>
  <c r="R2248" i="2" s="1"/>
  <c r="O2245" i="2"/>
  <c r="P2245" i="2"/>
  <c r="O2228" i="2"/>
  <c r="Q2228" i="2" s="1"/>
  <c r="R2228" i="2" s="1"/>
  <c r="P2228" i="2"/>
  <c r="N2225" i="2"/>
  <c r="K2225" i="2"/>
  <c r="M2216" i="2"/>
  <c r="S2216" i="2" s="1"/>
  <c r="Q2203" i="2"/>
  <c r="K2182" i="2"/>
  <c r="M2182" i="2" s="1"/>
  <c r="S2182" i="2" s="1"/>
  <c r="N2182" i="2"/>
  <c r="O2173" i="2"/>
  <c r="P2173" i="2"/>
  <c r="L2168" i="2"/>
  <c r="M2168" i="2"/>
  <c r="S2168" i="2" s="1"/>
  <c r="P2122" i="2"/>
  <c r="O2122" i="2"/>
  <c r="Q2122" i="2"/>
  <c r="R2122" i="2" s="1"/>
  <c r="S1976" i="2"/>
  <c r="O1976" i="2"/>
  <c r="P1976" i="2"/>
  <c r="O2207" i="2"/>
  <c r="Q2207" i="2" s="1"/>
  <c r="R2207" i="2" s="1"/>
  <c r="O2156" i="2"/>
  <c r="P2156" i="2"/>
  <c r="Q2156" i="2"/>
  <c r="R2156" i="2" s="1"/>
  <c r="L2035" i="2"/>
  <c r="M2035" i="2"/>
  <c r="L2350" i="2"/>
  <c r="L2334" i="2"/>
  <c r="N2334" i="2"/>
  <c r="L2302" i="2"/>
  <c r="N2302" i="2"/>
  <c r="L2286" i="2"/>
  <c r="N2286" i="2"/>
  <c r="O2272" i="2"/>
  <c r="P2272" i="2"/>
  <c r="Q2272" i="2"/>
  <c r="R2272" i="2" s="1"/>
  <c r="L2262" i="2"/>
  <c r="N2262" i="2"/>
  <c r="P2244" i="2"/>
  <c r="N2241" i="2"/>
  <c r="K2241" i="2"/>
  <c r="O2236" i="2"/>
  <c r="P2236" i="2"/>
  <c r="Q2236" i="2"/>
  <c r="R2236" i="2"/>
  <c r="N2233" i="2"/>
  <c r="K2233" i="2"/>
  <c r="Q2211" i="2"/>
  <c r="R2211" i="2" s="1"/>
  <c r="K2190" i="2"/>
  <c r="M2190" i="2" s="1"/>
  <c r="S2190" i="2" s="1"/>
  <c r="N2190" i="2"/>
  <c r="L2181" i="2"/>
  <c r="M2181" i="2"/>
  <c r="S2181" i="2" s="1"/>
  <c r="L2172" i="2"/>
  <c r="M2172" i="2"/>
  <c r="M2524" i="2"/>
  <c r="M2516" i="2"/>
  <c r="P2516" i="2" s="1"/>
  <c r="M2508" i="2"/>
  <c r="S2508" i="2" s="1"/>
  <c r="M2500" i="2"/>
  <c r="P2500" i="2" s="1"/>
  <c r="M2492" i="2"/>
  <c r="S2492" i="2" s="1"/>
  <c r="M2484" i="2"/>
  <c r="O2356" i="2"/>
  <c r="Q2356" i="2" s="1"/>
  <c r="R2356" i="2" s="1"/>
  <c r="Q2339" i="2"/>
  <c r="R2339" i="2" s="1"/>
  <c r="L2325" i="2"/>
  <c r="K2314" i="2"/>
  <c r="M2314" i="2" s="1"/>
  <c r="S2314" i="2" s="1"/>
  <c r="N2305" i="2"/>
  <c r="K2305" i="2"/>
  <c r="M2272" i="2"/>
  <c r="S2272" i="2" s="1"/>
  <c r="P2268" i="2"/>
  <c r="Q2268" i="2"/>
  <c r="R2268" i="2"/>
  <c r="Q2251" i="2"/>
  <c r="L2244" i="2"/>
  <c r="Q2244" i="2" s="1"/>
  <c r="R2244" i="2" s="1"/>
  <c r="O2240" i="2"/>
  <c r="P2240" i="2"/>
  <c r="Q2240" i="2"/>
  <c r="R2240" i="2" s="1"/>
  <c r="L2236" i="2"/>
  <c r="O2232" i="2"/>
  <c r="Q2232" i="2" s="1"/>
  <c r="R2232" i="2" s="1"/>
  <c r="Q2215" i="2"/>
  <c r="R2215" i="2" s="1"/>
  <c r="O2215" i="2"/>
  <c r="O2181" i="2"/>
  <c r="Q2181" i="2" s="1"/>
  <c r="R2181" i="2" s="1"/>
  <c r="P2145" i="2"/>
  <c r="Q2347" i="2"/>
  <c r="R2347" i="2" s="1"/>
  <c r="N2345" i="2"/>
  <c r="K2345" i="2"/>
  <c r="M2345" i="2" s="1"/>
  <c r="S2345" i="2" s="1"/>
  <c r="O2336" i="2"/>
  <c r="Q2336" i="2" s="1"/>
  <c r="R2336" i="2" s="1"/>
  <c r="P2336" i="2"/>
  <c r="O2322" i="2"/>
  <c r="Q2322" i="2" s="1"/>
  <c r="R2322" i="2" s="1"/>
  <c r="O2319" i="2"/>
  <c r="Q2319" i="2" s="1"/>
  <c r="R2319" i="2" s="1"/>
  <c r="P2316" i="2"/>
  <c r="Q2316" i="2"/>
  <c r="R2316" i="2"/>
  <c r="N2289" i="2"/>
  <c r="K2289" i="2"/>
  <c r="M2289" i="2" s="1"/>
  <c r="S2289" i="2" s="1"/>
  <c r="K2198" i="2"/>
  <c r="M2198" i="2" s="1"/>
  <c r="S2198" i="2" s="1"/>
  <c r="L2198" i="2"/>
  <c r="N2198" i="2"/>
  <c r="L2189" i="2"/>
  <c r="M2189" i="2"/>
  <c r="S2189" i="2" s="1"/>
  <c r="O2180" i="2"/>
  <c r="Q2180" i="2" s="1"/>
  <c r="R2180" i="2" s="1"/>
  <c r="P2180" i="2"/>
  <c r="N2177" i="2"/>
  <c r="K2177" i="2"/>
  <c r="M2177" i="2" s="1"/>
  <c r="S2177" i="2" s="1"/>
  <c r="O2155" i="2"/>
  <c r="Q2155" i="2" s="1"/>
  <c r="R2155" i="2" s="1"/>
  <c r="L2105" i="2"/>
  <c r="M2105" i="2"/>
  <c r="P2057" i="2"/>
  <c r="S2057" i="2"/>
  <c r="O1958" i="2"/>
  <c r="Q1958" i="2" s="1"/>
  <c r="R1958" i="2" s="1"/>
  <c r="S1958" i="2"/>
  <c r="K2354" i="2"/>
  <c r="M2354" i="2" s="1"/>
  <c r="S2354" i="2" s="1"/>
  <c r="L2342" i="2"/>
  <c r="N2342" i="2"/>
  <c r="Q2325" i="2"/>
  <c r="R2325" i="2" s="1"/>
  <c r="O2304" i="2"/>
  <c r="Q2304" i="2" s="1"/>
  <c r="P2304" i="2"/>
  <c r="R2304" i="2"/>
  <c r="Q2275" i="2"/>
  <c r="R2275" i="2" s="1"/>
  <c r="N2265" i="2"/>
  <c r="K2265" i="2"/>
  <c r="O2247" i="2"/>
  <c r="Q2247" i="2" s="1"/>
  <c r="R2247" i="2" s="1"/>
  <c r="Q2223" i="2"/>
  <c r="R2223" i="2" s="1"/>
  <c r="O2223" i="2"/>
  <c r="O2176" i="2"/>
  <c r="Q2176" i="2" s="1"/>
  <c r="R2176" i="2" s="1"/>
  <c r="L2155" i="2"/>
  <c r="M2155" i="2"/>
  <c r="S2155" i="2" s="1"/>
  <c r="L2002" i="2"/>
  <c r="M2002" i="2"/>
  <c r="L2356" i="2"/>
  <c r="R2341" i="2"/>
  <c r="K2322" i="2"/>
  <c r="M2322" i="2" s="1"/>
  <c r="S2322" i="2" s="1"/>
  <c r="L2322" i="2"/>
  <c r="Q2307" i="2"/>
  <c r="R2307" i="2" s="1"/>
  <c r="K2301" i="2"/>
  <c r="O2285" i="2"/>
  <c r="P2285" i="2"/>
  <c r="Q2285" i="2"/>
  <c r="R2285" i="2" s="1"/>
  <c r="K2282" i="2"/>
  <c r="M2282" i="2" s="1"/>
  <c r="S2282" i="2" s="1"/>
  <c r="L2282" i="2"/>
  <c r="N2282" i="2"/>
  <c r="O2264" i="2"/>
  <c r="P2264" i="2"/>
  <c r="Q2264" i="2"/>
  <c r="R2264" i="2" s="1"/>
  <c r="O2261" i="2"/>
  <c r="Q2261" i="2" s="1"/>
  <c r="R2261" i="2" s="1"/>
  <c r="P2261" i="2"/>
  <c r="K2258" i="2"/>
  <c r="M2258" i="2" s="1"/>
  <c r="S2258" i="2" s="1"/>
  <c r="N2258" i="2"/>
  <c r="Q2227" i="2"/>
  <c r="K2206" i="2"/>
  <c r="M2206" i="2" s="1"/>
  <c r="S2206" i="2" s="1"/>
  <c r="N2206" i="2"/>
  <c r="L2197" i="2"/>
  <c r="M2197" i="2"/>
  <c r="S2197" i="2" s="1"/>
  <c r="O2188" i="2"/>
  <c r="P2188" i="2"/>
  <c r="Q2188" i="2"/>
  <c r="R2188" i="2" s="1"/>
  <c r="N2185" i="2"/>
  <c r="K2185" i="2"/>
  <c r="M2176" i="2"/>
  <c r="S2176" i="2" s="1"/>
  <c r="Q2171" i="2"/>
  <c r="R2171" i="2" s="1"/>
  <c r="K2166" i="2"/>
  <c r="M2166" i="2" s="1"/>
  <c r="S2166" i="2" s="1"/>
  <c r="N2166" i="2"/>
  <c r="P2341" i="2"/>
  <c r="O2327" i="2"/>
  <c r="Q2327" i="2" s="1"/>
  <c r="R2327" i="2" s="1"/>
  <c r="K2298" i="2"/>
  <c r="M2298" i="2" s="1"/>
  <c r="S2298" i="2" s="1"/>
  <c r="L2298" i="2"/>
  <c r="N2298" i="2"/>
  <c r="Q2291" i="2"/>
  <c r="R2291" i="2" s="1"/>
  <c r="L2254" i="2"/>
  <c r="N2254" i="2"/>
  <c r="O2239" i="2"/>
  <c r="Q2239" i="2" s="1"/>
  <c r="R2239" i="2" s="1"/>
  <c r="O2231" i="2"/>
  <c r="Q2231" i="2" s="1"/>
  <c r="R2231" i="2" s="1"/>
  <c r="O2197" i="2"/>
  <c r="P2197" i="2"/>
  <c r="O2184" i="2"/>
  <c r="O2160" i="2"/>
  <c r="L2148" i="2"/>
  <c r="N2148" i="2"/>
  <c r="K2148" i="2"/>
  <c r="M2148" i="2" s="1"/>
  <c r="S2148" i="2" s="1"/>
  <c r="P2130" i="2"/>
  <c r="O2130" i="2"/>
  <c r="Q2130" i="2" s="1"/>
  <c r="R2130" i="2" s="1"/>
  <c r="P2081" i="2"/>
  <c r="S2081" i="2"/>
  <c r="K2169" i="2"/>
  <c r="O2167" i="2"/>
  <c r="Q2167" i="2" s="1"/>
  <c r="R2167" i="2" s="1"/>
  <c r="K2161" i="2"/>
  <c r="O2159" i="2"/>
  <c r="Q2159" i="2" s="1"/>
  <c r="R2159" i="2" s="1"/>
  <c r="O2128" i="2"/>
  <c r="P2128" i="2"/>
  <c r="Q2128" i="2"/>
  <c r="R2128" i="2" s="1"/>
  <c r="L2125" i="2"/>
  <c r="N2125" i="2"/>
  <c r="P2107" i="2"/>
  <c r="Q2107" i="2"/>
  <c r="R2107" i="2"/>
  <c r="L2082" i="2"/>
  <c r="M2082" i="2"/>
  <c r="M2075" i="2"/>
  <c r="S2075" i="2" s="1"/>
  <c r="O2072" i="2"/>
  <c r="P2072" i="2"/>
  <c r="Q2072" i="2"/>
  <c r="R2072" i="2" s="1"/>
  <c r="L2065" i="2"/>
  <c r="L2061" i="2"/>
  <c r="N2061" i="2"/>
  <c r="L2054" i="2"/>
  <c r="M2054" i="2"/>
  <c r="P2050" i="2"/>
  <c r="M2043" i="2"/>
  <c r="S2043" i="2" s="1"/>
  <c r="L2039" i="2"/>
  <c r="M2039" i="2"/>
  <c r="S2039" i="2" s="1"/>
  <c r="O2016" i="2"/>
  <c r="Q2016" i="2" s="1"/>
  <c r="R2016" i="2" s="1"/>
  <c r="P2016" i="2"/>
  <c r="O1993" i="2"/>
  <c r="Q1993" i="2" s="1"/>
  <c r="R1993" i="2" s="1"/>
  <c r="S1993" i="2"/>
  <c r="P1890" i="2"/>
  <c r="O1890" i="2"/>
  <c r="Q1890" i="2" s="1"/>
  <c r="R1890" i="2" s="1"/>
  <c r="O1816" i="2"/>
  <c r="O2145" i="2"/>
  <c r="Q2145" i="2" s="1"/>
  <c r="R2145" i="2" s="1"/>
  <c r="L2095" i="2"/>
  <c r="M2095" i="2"/>
  <c r="S2095" i="2" s="1"/>
  <c r="L2085" i="2"/>
  <c r="N2085" i="2"/>
  <c r="O2057" i="2"/>
  <c r="L2050" i="2"/>
  <c r="M2050" i="2"/>
  <c r="L2034" i="2"/>
  <c r="M2034" i="2"/>
  <c r="L2015" i="2"/>
  <c r="M2015" i="2"/>
  <c r="S2015" i="2" s="1"/>
  <c r="P2010" i="2"/>
  <c r="K1574" i="2"/>
  <c r="N1574" i="2"/>
  <c r="M2295" i="2"/>
  <c r="S2295" i="2" s="1"/>
  <c r="M2287" i="2"/>
  <c r="O2287" i="2" s="1"/>
  <c r="Q2287" i="2" s="1"/>
  <c r="R2287" i="2" s="1"/>
  <c r="M2279" i="2"/>
  <c r="O2279" i="2" s="1"/>
  <c r="Q2279" i="2" s="1"/>
  <c r="R2279" i="2" s="1"/>
  <c r="M2271" i="2"/>
  <c r="S2271" i="2" s="1"/>
  <c r="L2156" i="2"/>
  <c r="K2152" i="2"/>
  <c r="P2147" i="2"/>
  <c r="Q2147" i="2"/>
  <c r="R2147" i="2" s="1"/>
  <c r="Q2137" i="2"/>
  <c r="R2137" i="2" s="1"/>
  <c r="M2119" i="2"/>
  <c r="S2119" i="2" s="1"/>
  <c r="O2113" i="2"/>
  <c r="Q2113" i="2" s="1"/>
  <c r="R2113" i="2" s="1"/>
  <c r="L2098" i="2"/>
  <c r="M2098" i="2"/>
  <c r="P2091" i="2"/>
  <c r="Q2091" i="2"/>
  <c r="R2091" i="2"/>
  <c r="L2029" i="2"/>
  <c r="L2010" i="2"/>
  <c r="M2010" i="2"/>
  <c r="N1836" i="2"/>
  <c r="K1836" i="2"/>
  <c r="M1836" i="2" s="1"/>
  <c r="S1836" i="2" s="1"/>
  <c r="N2234" i="2"/>
  <c r="N2226" i="2"/>
  <c r="R2224" i="2"/>
  <c r="N2218" i="2"/>
  <c r="N2210" i="2"/>
  <c r="N2202" i="2"/>
  <c r="N2194" i="2"/>
  <c r="N2186" i="2"/>
  <c r="N2178" i="2"/>
  <c r="N2170" i="2"/>
  <c r="N2162" i="2"/>
  <c r="L2140" i="2"/>
  <c r="N2140" i="2"/>
  <c r="S2129" i="2"/>
  <c r="S2121" i="2"/>
  <c r="L2110" i="2"/>
  <c r="M2110" i="2"/>
  <c r="L2101" i="2"/>
  <c r="N2101" i="2"/>
  <c r="S2097" i="2"/>
  <c r="L2071" i="2"/>
  <c r="M2071" i="2"/>
  <c r="S2071" i="2" s="1"/>
  <c r="P2067" i="2"/>
  <c r="Q2067" i="2"/>
  <c r="R2067" i="2"/>
  <c r="Q1961" i="2"/>
  <c r="R1961" i="2" s="1"/>
  <c r="O1918" i="2"/>
  <c r="Q2224" i="2"/>
  <c r="Q2216" i="2"/>
  <c r="R2216" i="2" s="1"/>
  <c r="Q2200" i="2"/>
  <c r="R2200" i="2" s="1"/>
  <c r="Q2192" i="2"/>
  <c r="R2192" i="2" s="1"/>
  <c r="Q2184" i="2"/>
  <c r="R2184" i="2" s="1"/>
  <c r="Q2160" i="2"/>
  <c r="R2160" i="2" s="1"/>
  <c r="L2145" i="2"/>
  <c r="R2142" i="2"/>
  <c r="Q2134" i="2"/>
  <c r="R2134" i="2" s="1"/>
  <c r="L2078" i="2"/>
  <c r="M2078" i="2"/>
  <c r="O2064" i="2"/>
  <c r="Q2064" i="2" s="1"/>
  <c r="R2064" i="2" s="1"/>
  <c r="P2064" i="2"/>
  <c r="L2057" i="2"/>
  <c r="L2053" i="2"/>
  <c r="N2053" i="2"/>
  <c r="L2046" i="2"/>
  <c r="M2046" i="2"/>
  <c r="O1961" i="2"/>
  <c r="S1961" i="2"/>
  <c r="R2267" i="2"/>
  <c r="R2259" i="2"/>
  <c r="R2251" i="2"/>
  <c r="R2243" i="2"/>
  <c r="R2235" i="2"/>
  <c r="L2234" i="2"/>
  <c r="P2232" i="2"/>
  <c r="R2227" i="2"/>
  <c r="L2226" i="2"/>
  <c r="P2224" i="2"/>
  <c r="R2219" i="2"/>
  <c r="L2218" i="2"/>
  <c r="P2216" i="2"/>
  <c r="L2210" i="2"/>
  <c r="P2208" i="2"/>
  <c r="R2203" i="2"/>
  <c r="L2202" i="2"/>
  <c r="P2200" i="2"/>
  <c r="R2195" i="2"/>
  <c r="L2194" i="2"/>
  <c r="P2192" i="2"/>
  <c r="L2186" i="2"/>
  <c r="P2184" i="2"/>
  <c r="R2179" i="2"/>
  <c r="L2178" i="2"/>
  <c r="L2170" i="2"/>
  <c r="P2168" i="2"/>
  <c r="R2163" i="2"/>
  <c r="L2162" i="2"/>
  <c r="P2160" i="2"/>
  <c r="R2153" i="2"/>
  <c r="N2149" i="2"/>
  <c r="N2139" i="2"/>
  <c r="P2134" i="2"/>
  <c r="P2118" i="2"/>
  <c r="P2115" i="2"/>
  <c r="L2113" i="2"/>
  <c r="O2104" i="2"/>
  <c r="P2104" i="2"/>
  <c r="Q2104" i="2"/>
  <c r="R2104" i="2" s="1"/>
  <c r="O2088" i="2"/>
  <c r="Q2088" i="2" s="1"/>
  <c r="R2088" i="2" s="1"/>
  <c r="P2088" i="2"/>
  <c r="O2081" i="2"/>
  <c r="Q2081" i="2" s="1"/>
  <c r="R2081" i="2" s="1"/>
  <c r="L2074" i="2"/>
  <c r="M2074" i="2"/>
  <c r="M2056" i="2"/>
  <c r="O2056" i="2" s="1"/>
  <c r="Q2056" i="2" s="1"/>
  <c r="R2056" i="2" s="1"/>
  <c r="L2042" i="2"/>
  <c r="M2042" i="2"/>
  <c r="O2024" i="2"/>
  <c r="P2024" i="2"/>
  <c r="Q2024" i="2"/>
  <c r="R2024" i="2" s="1"/>
  <c r="L2005" i="2"/>
  <c r="O1839" i="2"/>
  <c r="Q1839" i="2" s="1"/>
  <c r="R1839" i="2" s="1"/>
  <c r="P1839" i="2"/>
  <c r="L1826" i="2"/>
  <c r="M1826" i="2"/>
  <c r="M2165" i="2"/>
  <c r="S2165" i="2" s="1"/>
  <c r="M2157" i="2"/>
  <c r="Q2153" i="2"/>
  <c r="L2132" i="2"/>
  <c r="N2132" i="2"/>
  <c r="L2124" i="2"/>
  <c r="N2124" i="2"/>
  <c r="M2115" i="2"/>
  <c r="L2094" i="2"/>
  <c r="M2094" i="2"/>
  <c r="M2049" i="2"/>
  <c r="S2041" i="2"/>
  <c r="L2023" i="2"/>
  <c r="M2023" i="2"/>
  <c r="S2023" i="2" s="1"/>
  <c r="P2018" i="2"/>
  <c r="M2000" i="2"/>
  <c r="S2000" i="2" s="1"/>
  <c r="Q1965" i="2"/>
  <c r="R1965" i="2" s="1"/>
  <c r="S1917" i="2"/>
  <c r="O1917" i="2"/>
  <c r="Q1917" i="2" s="1"/>
  <c r="P1917" i="2"/>
  <c r="P2155" i="2"/>
  <c r="P2153" i="2"/>
  <c r="L2139" i="2"/>
  <c r="O2129" i="2"/>
  <c r="Q2129" i="2" s="1"/>
  <c r="R2129" i="2" s="1"/>
  <c r="O2121" i="2"/>
  <c r="Q2121" i="2" s="1"/>
  <c r="R2121" i="2" s="1"/>
  <c r="L2063" i="2"/>
  <c r="M2063" i="2"/>
  <c r="S2063" i="2" s="1"/>
  <c r="P2059" i="2"/>
  <c r="Q2059" i="2"/>
  <c r="R2059" i="2" s="1"/>
  <c r="L2018" i="2"/>
  <c r="M2018" i="2"/>
  <c r="O1969" i="2"/>
  <c r="S1969" i="2"/>
  <c r="S1941" i="2"/>
  <c r="O1941" i="2"/>
  <c r="Q1941" i="2" s="1"/>
  <c r="P1941" i="2"/>
  <c r="L2149" i="2"/>
  <c r="P2131" i="2"/>
  <c r="P2123" i="2"/>
  <c r="Q2123" i="2"/>
  <c r="R2123" i="2"/>
  <c r="L2118" i="2"/>
  <c r="M2118" i="2"/>
  <c r="S2118" i="2" s="1"/>
  <c r="L2109" i="2"/>
  <c r="N2109" i="2"/>
  <c r="L2106" i="2"/>
  <c r="M2106" i="2"/>
  <c r="P2106" i="2" s="1"/>
  <c r="L2087" i="2"/>
  <c r="M2087" i="2"/>
  <c r="S2087" i="2" s="1"/>
  <c r="L2081" i="2"/>
  <c r="L2077" i="2"/>
  <c r="N2077" i="2"/>
  <c r="L2070" i="2"/>
  <c r="M2070" i="2"/>
  <c r="P2066" i="2"/>
  <c r="L2045" i="2"/>
  <c r="N2045" i="2"/>
  <c r="L2013" i="2"/>
  <c r="P2000" i="2"/>
  <c r="N1907" i="2"/>
  <c r="K1907" i="2"/>
  <c r="M1907" i="2" s="1"/>
  <c r="S1907" i="2" s="1"/>
  <c r="O1893" i="2"/>
  <c r="Q1893" i="2" s="1"/>
  <c r="R1893" i="2" s="1"/>
  <c r="P1893" i="2"/>
  <c r="L1802" i="2"/>
  <c r="M1802" i="2"/>
  <c r="L1762" i="2"/>
  <c r="M1762" i="2"/>
  <c r="K2151" i="2"/>
  <c r="N2151" i="2"/>
  <c r="P2146" i="2"/>
  <c r="R2146" i="2"/>
  <c r="S2138" i="2"/>
  <c r="L2090" i="2"/>
  <c r="M2090" i="2"/>
  <c r="P2083" i="2"/>
  <c r="Q2083" i="2"/>
  <c r="R2083" i="2"/>
  <c r="O2073" i="2"/>
  <c r="L2066" i="2"/>
  <c r="M2066" i="2"/>
  <c r="L1999" i="2"/>
  <c r="M1999" i="2"/>
  <c r="S1999" i="2" s="1"/>
  <c r="S1960" i="2"/>
  <c r="O1960" i="2"/>
  <c r="P1946" i="2"/>
  <c r="O1946" i="2"/>
  <c r="Q1946" i="2" s="1"/>
  <c r="R1946" i="2" s="1"/>
  <c r="N1940" i="2"/>
  <c r="K1940" i="2"/>
  <c r="L1842" i="2"/>
  <c r="M1842" i="2"/>
  <c r="O2144" i="2"/>
  <c r="P2144" i="2"/>
  <c r="Q2144" i="2"/>
  <c r="R2144" i="2" s="1"/>
  <c r="L2131" i="2"/>
  <c r="Q2131" i="2" s="1"/>
  <c r="R2131" i="2" s="1"/>
  <c r="L2129" i="2"/>
  <c r="L2126" i="2"/>
  <c r="M2126" i="2"/>
  <c r="O2112" i="2"/>
  <c r="Q2112" i="2" s="1"/>
  <c r="R2112" i="2" s="1"/>
  <c r="P2112" i="2"/>
  <c r="L2093" i="2"/>
  <c r="N2093" i="2"/>
  <c r="O2032" i="2"/>
  <c r="Q2032" i="2" s="1"/>
  <c r="R2032" i="2" s="1"/>
  <c r="P2032" i="2"/>
  <c r="Q2150" i="2"/>
  <c r="L2055" i="2"/>
  <c r="M2055" i="2"/>
  <c r="S2055" i="2" s="1"/>
  <c r="P2051" i="2"/>
  <c r="Q2051" i="2"/>
  <c r="R2051" i="2"/>
  <c r="L2031" i="2"/>
  <c r="M2031" i="2"/>
  <c r="S2031" i="2" s="1"/>
  <c r="P2026" i="2"/>
  <c r="O2008" i="2"/>
  <c r="P2008" i="2"/>
  <c r="Q2008" i="2"/>
  <c r="R2008" i="2"/>
  <c r="P2003" i="2"/>
  <c r="P2150" i="2"/>
  <c r="L2141" i="2"/>
  <c r="N2141" i="2"/>
  <c r="P2138" i="2"/>
  <c r="R2138" i="2"/>
  <c r="M2099" i="2"/>
  <c r="S2099" i="2" s="1"/>
  <c r="L2096" i="2"/>
  <c r="O2080" i="2"/>
  <c r="Q2080" i="2" s="1"/>
  <c r="R2080" i="2" s="1"/>
  <c r="P2080" i="2"/>
  <c r="L2073" i="2"/>
  <c r="L2069" i="2"/>
  <c r="N2069" i="2"/>
  <c r="L2062" i="2"/>
  <c r="M2062" i="2"/>
  <c r="P2058" i="2"/>
  <c r="O2048" i="2"/>
  <c r="Q2048" i="2" s="1"/>
  <c r="R2048" i="2" s="1"/>
  <c r="P2048" i="2"/>
  <c r="L2026" i="2"/>
  <c r="M2026" i="2"/>
  <c r="L2007" i="2"/>
  <c r="M2007" i="2"/>
  <c r="S2007" i="2" s="1"/>
  <c r="M2003" i="2"/>
  <c r="Q1981" i="2"/>
  <c r="R1981" i="2" s="1"/>
  <c r="S1968" i="2"/>
  <c r="O1968" i="2"/>
  <c r="L1938" i="2"/>
  <c r="M1938" i="2"/>
  <c r="P1914" i="2"/>
  <c r="O1914" i="2"/>
  <c r="Q1914" i="2" s="1"/>
  <c r="R1914" i="2" s="1"/>
  <c r="R2154" i="2"/>
  <c r="O2136" i="2"/>
  <c r="P2136" i="2"/>
  <c r="Q2136" i="2"/>
  <c r="R2136" i="2" s="1"/>
  <c r="L2117" i="2"/>
  <c r="N2117" i="2"/>
  <c r="L2114" i="2"/>
  <c r="M2114" i="2"/>
  <c r="P2114" i="2" s="1"/>
  <c r="M2111" i="2"/>
  <c r="S2111" i="2" s="1"/>
  <c r="O2105" i="2"/>
  <c r="Q2105" i="2" s="1"/>
  <c r="R2105" i="2" s="1"/>
  <c r="K2096" i="2"/>
  <c r="M2096" i="2" s="1"/>
  <c r="S2096" i="2" s="1"/>
  <c r="L2086" i="2"/>
  <c r="M2086" i="2"/>
  <c r="O2065" i="2"/>
  <c r="Q2065" i="2" s="1"/>
  <c r="R2065" i="2" s="1"/>
  <c r="L2058" i="2"/>
  <c r="M2058" i="2"/>
  <c r="L2021" i="2"/>
  <c r="O1985" i="2"/>
  <c r="Q1985" i="2" s="1"/>
  <c r="R1985" i="2" s="1"/>
  <c r="S1985" i="2"/>
  <c r="Q1934" i="2"/>
  <c r="R1934" i="2" s="1"/>
  <c r="K1874" i="2"/>
  <c r="M1874" i="2" s="1"/>
  <c r="S1874" i="2" s="1"/>
  <c r="L1874" i="2"/>
  <c r="N1874" i="2"/>
  <c r="R2150" i="2"/>
  <c r="L2102" i="2"/>
  <c r="M2102" i="2"/>
  <c r="O2089" i="2"/>
  <c r="Q2089" i="2" s="1"/>
  <c r="R2089" i="2" s="1"/>
  <c r="O2040" i="2"/>
  <c r="P2040" i="2"/>
  <c r="Q2040" i="2"/>
  <c r="R2040" i="2" s="1"/>
  <c r="P2011" i="2"/>
  <c r="P2002" i="2"/>
  <c r="O1944" i="2"/>
  <c r="P1944" i="2"/>
  <c r="Q1944" i="2"/>
  <c r="R1944" i="2" s="1"/>
  <c r="O1930" i="2"/>
  <c r="S1930" i="2"/>
  <c r="M1944" i="2"/>
  <c r="S1944" i="2" s="1"/>
  <c r="L1896" i="2"/>
  <c r="M1896" i="2"/>
  <c r="S1896" i="2" s="1"/>
  <c r="K1871" i="2"/>
  <c r="O1863" i="2"/>
  <c r="Q1863" i="2" s="1"/>
  <c r="R1863" i="2" s="1"/>
  <c r="P1863" i="2"/>
  <c r="R1845" i="2"/>
  <c r="R1829" i="2"/>
  <c r="L1816" i="2"/>
  <c r="M1816" i="2"/>
  <c r="O1798" i="2"/>
  <c r="P1798" i="2"/>
  <c r="Q1798" i="2"/>
  <c r="R1798" i="2" s="1"/>
  <c r="P1794" i="2"/>
  <c r="M1783" i="2"/>
  <c r="S1783" i="2" s="1"/>
  <c r="L1780" i="2"/>
  <c r="P1942" i="2"/>
  <c r="P1921" i="2"/>
  <c r="R1921" i="2"/>
  <c r="L1904" i="2"/>
  <c r="M1904" i="2"/>
  <c r="P1898" i="2"/>
  <c r="Q1898" i="2"/>
  <c r="R1898" i="2"/>
  <c r="L1860" i="2"/>
  <c r="N1860" i="2"/>
  <c r="P1854" i="2"/>
  <c r="R1805" i="2"/>
  <c r="R1765" i="2"/>
  <c r="O1758" i="2"/>
  <c r="P1758" i="2"/>
  <c r="Q1758" i="2"/>
  <c r="R1758" i="2" s="1"/>
  <c r="O1751" i="2"/>
  <c r="Q1751" i="2" s="1"/>
  <c r="R1751" i="2" s="1"/>
  <c r="P1751" i="2"/>
  <c r="P1994" i="2"/>
  <c r="P1986" i="2"/>
  <c r="P1970" i="2"/>
  <c r="P1954" i="2"/>
  <c r="R1954" i="2"/>
  <c r="P1937" i="2"/>
  <c r="R1937" i="2"/>
  <c r="L1931" i="2"/>
  <c r="N1931" i="2"/>
  <c r="L1924" i="2"/>
  <c r="N1924" i="2"/>
  <c r="P1906" i="2"/>
  <c r="Q1906" i="2"/>
  <c r="R1906" i="2" s="1"/>
  <c r="O1879" i="2"/>
  <c r="P1879" i="2"/>
  <c r="Q1879" i="2"/>
  <c r="R1879" i="2" s="1"/>
  <c r="L1848" i="2"/>
  <c r="M1848" i="2"/>
  <c r="L1832" i="2"/>
  <c r="M1832" i="2"/>
  <c r="O1783" i="2"/>
  <c r="P1783" i="2"/>
  <c r="Q1783" i="2"/>
  <c r="R1783" i="2"/>
  <c r="L1727" i="2"/>
  <c r="S1675" i="2"/>
  <c r="O1675" i="2"/>
  <c r="L1620" i="2"/>
  <c r="M1620" i="2"/>
  <c r="S1620" i="2" s="1"/>
  <c r="M2038" i="2"/>
  <c r="M2030" i="2"/>
  <c r="M2022" i="2"/>
  <c r="M2014" i="2"/>
  <c r="M1998" i="2"/>
  <c r="M1994" i="2"/>
  <c r="M1990" i="2"/>
  <c r="M1986" i="2"/>
  <c r="M1982" i="2"/>
  <c r="M1978" i="2"/>
  <c r="P1978" i="2" s="1"/>
  <c r="M1974" i="2"/>
  <c r="M1970" i="2"/>
  <c r="M1966" i="2"/>
  <c r="M1962" i="2"/>
  <c r="P1962" i="2" s="1"/>
  <c r="L1948" i="2"/>
  <c r="N1948" i="2"/>
  <c r="S1945" i="2"/>
  <c r="O1919" i="2"/>
  <c r="Q1919" i="2" s="1"/>
  <c r="P1919" i="2"/>
  <c r="L1868" i="2"/>
  <c r="N1868" i="2"/>
  <c r="P1850" i="2"/>
  <c r="Q1850" i="2"/>
  <c r="R1850" i="2"/>
  <c r="P1822" i="2"/>
  <c r="Q1822" i="2"/>
  <c r="R1822" i="2"/>
  <c r="O1790" i="2"/>
  <c r="P1790" i="2"/>
  <c r="Q1790" i="2"/>
  <c r="R1790" i="2" s="1"/>
  <c r="L1772" i="2"/>
  <c r="R1706" i="2"/>
  <c r="M1992" i="2"/>
  <c r="M1984" i="2"/>
  <c r="R1918" i="2"/>
  <c r="O1887" i="2"/>
  <c r="P1887" i="2"/>
  <c r="Q1887" i="2"/>
  <c r="R1887" i="2"/>
  <c r="L1876" i="2"/>
  <c r="N1876" i="2"/>
  <c r="P1838" i="2"/>
  <c r="Q1838" i="2"/>
  <c r="R1838" i="2"/>
  <c r="O1815" i="2"/>
  <c r="Q1815" i="2" s="1"/>
  <c r="R1815" i="2" s="1"/>
  <c r="P1815" i="2"/>
  <c r="L1812" i="2"/>
  <c r="R1797" i="2"/>
  <c r="K1725" i="2"/>
  <c r="M1725" i="2" s="1"/>
  <c r="S1725" i="2" s="1"/>
  <c r="N1725" i="2"/>
  <c r="O1692" i="2"/>
  <c r="P1692" i="2"/>
  <c r="Q1692" i="2"/>
  <c r="R1692" i="2" s="1"/>
  <c r="P1950" i="2"/>
  <c r="R1941" i="2"/>
  <c r="O1935" i="2"/>
  <c r="Q1935" i="2" s="1"/>
  <c r="R1935" i="2" s="1"/>
  <c r="P1935" i="2"/>
  <c r="P1930" i="2"/>
  <c r="Q1930" i="2"/>
  <c r="R1930" i="2" s="1"/>
  <c r="P1926" i="2"/>
  <c r="P1913" i="2"/>
  <c r="R1913" i="2"/>
  <c r="L1884" i="2"/>
  <c r="N1884" i="2"/>
  <c r="P1862" i="2"/>
  <c r="Q1862" i="2"/>
  <c r="R1862" i="2"/>
  <c r="R1853" i="2"/>
  <c r="P1834" i="2"/>
  <c r="O1778" i="2"/>
  <c r="O1775" i="2"/>
  <c r="P1775" i="2"/>
  <c r="Q1775" i="2"/>
  <c r="R1775" i="2" s="1"/>
  <c r="R1757" i="2"/>
  <c r="O1750" i="2"/>
  <c r="P1750" i="2"/>
  <c r="Q1750" i="2"/>
  <c r="R1750" i="2"/>
  <c r="O1743" i="2"/>
  <c r="P1743" i="2"/>
  <c r="Q1743" i="2"/>
  <c r="R1743" i="2" s="1"/>
  <c r="N2116" i="2"/>
  <c r="N2108" i="2"/>
  <c r="N2100" i="2"/>
  <c r="N2092" i="2"/>
  <c r="N2084" i="2"/>
  <c r="N2076" i="2"/>
  <c r="N2068" i="2"/>
  <c r="N2060" i="2"/>
  <c r="N2052" i="2"/>
  <c r="N2044" i="2"/>
  <c r="N2036" i="2"/>
  <c r="N2028" i="2"/>
  <c r="N2020" i="2"/>
  <c r="N2012" i="2"/>
  <c r="N2004" i="2"/>
  <c r="L1996" i="2"/>
  <c r="N1996" i="2"/>
  <c r="P1990" i="2"/>
  <c r="L1988" i="2"/>
  <c r="N1988" i="2"/>
  <c r="P1982" i="2"/>
  <c r="L1980" i="2"/>
  <c r="N1980" i="2"/>
  <c r="L1976" i="2"/>
  <c r="L1972" i="2"/>
  <c r="N1972" i="2"/>
  <c r="L1968" i="2"/>
  <c r="L1964" i="2"/>
  <c r="N1964" i="2"/>
  <c r="L1960" i="2"/>
  <c r="P1958" i="2"/>
  <c r="L1956" i="2"/>
  <c r="N1956" i="2"/>
  <c r="Q1949" i="2"/>
  <c r="R1949" i="2" s="1"/>
  <c r="P1945" i="2"/>
  <c r="R1945" i="2"/>
  <c r="Q1925" i="2"/>
  <c r="R1920" i="2"/>
  <c r="L1916" i="2"/>
  <c r="N1916" i="2"/>
  <c r="O1911" i="2"/>
  <c r="Q1911" i="2" s="1"/>
  <c r="R1911" i="2" s="1"/>
  <c r="P1911" i="2"/>
  <c r="L1903" i="2"/>
  <c r="O1895" i="2"/>
  <c r="P1895" i="2"/>
  <c r="Q1895" i="2"/>
  <c r="R1895" i="2" s="1"/>
  <c r="Q1861" i="2"/>
  <c r="R1861" i="2" s="1"/>
  <c r="L1859" i="2"/>
  <c r="M1834" i="2"/>
  <c r="O1782" i="2"/>
  <c r="Q1782" i="2" s="1"/>
  <c r="R1782" i="2" s="1"/>
  <c r="P1782" i="2"/>
  <c r="P1778" i="2"/>
  <c r="M1746" i="2"/>
  <c r="P1746" i="2" s="1"/>
  <c r="P1717" i="2"/>
  <c r="S1691" i="2"/>
  <c r="O1691" i="2"/>
  <c r="L1939" i="2"/>
  <c r="N1939" i="2"/>
  <c r="L1892" i="2"/>
  <c r="N1892" i="2"/>
  <c r="P1870" i="2"/>
  <c r="Q1870" i="2"/>
  <c r="R1870" i="2" s="1"/>
  <c r="L1856" i="2"/>
  <c r="M1856" i="2"/>
  <c r="O1847" i="2"/>
  <c r="P1847" i="2"/>
  <c r="Q1847" i="2"/>
  <c r="R1847" i="2"/>
  <c r="L1844" i="2"/>
  <c r="N1844" i="2"/>
  <c r="O1831" i="2"/>
  <c r="P1831" i="2"/>
  <c r="Q1831" i="2"/>
  <c r="R1831" i="2" s="1"/>
  <c r="L1828" i="2"/>
  <c r="N1828" i="2"/>
  <c r="O1800" i="2"/>
  <c r="Q1800" i="2" s="1"/>
  <c r="R1800" i="2" s="1"/>
  <c r="N2143" i="2"/>
  <c r="N2135" i="2"/>
  <c r="N2127" i="2"/>
  <c r="N2119" i="2"/>
  <c r="N2111" i="2"/>
  <c r="N2103" i="2"/>
  <c r="N2095" i="2"/>
  <c r="N2087" i="2"/>
  <c r="N2079" i="2"/>
  <c r="N2071" i="2"/>
  <c r="N2063" i="2"/>
  <c r="N2055" i="2"/>
  <c r="N2047" i="2"/>
  <c r="N2039" i="2"/>
  <c r="N2031" i="2"/>
  <c r="N2023" i="2"/>
  <c r="N2015" i="2"/>
  <c r="N2007" i="2"/>
  <c r="N1999" i="2"/>
  <c r="K1943" i="2"/>
  <c r="L1923" i="2"/>
  <c r="N1923" i="2"/>
  <c r="P1920" i="2"/>
  <c r="P1905" i="2"/>
  <c r="O1903" i="2"/>
  <c r="Q1903" i="2" s="1"/>
  <c r="P1903" i="2"/>
  <c r="R1903" i="2"/>
  <c r="P1878" i="2"/>
  <c r="Q1878" i="2"/>
  <c r="R1878" i="2" s="1"/>
  <c r="P1858" i="2"/>
  <c r="Q1858" i="2"/>
  <c r="R1858" i="2" s="1"/>
  <c r="R1837" i="2"/>
  <c r="O1770" i="2"/>
  <c r="R1925" i="2"/>
  <c r="P1918" i="2"/>
  <c r="Q1918" i="2"/>
  <c r="L1908" i="2"/>
  <c r="N1908" i="2"/>
  <c r="L1900" i="2"/>
  <c r="N1900" i="2"/>
  <c r="P1886" i="2"/>
  <c r="Q1886" i="2"/>
  <c r="R1886" i="2" s="1"/>
  <c r="O1864" i="2"/>
  <c r="Q1864" i="2" s="1"/>
  <c r="R1864" i="2" s="1"/>
  <c r="O1824" i="2"/>
  <c r="P1814" i="2"/>
  <c r="Q1814" i="2"/>
  <c r="R1814" i="2"/>
  <c r="O1807" i="2"/>
  <c r="P1807" i="2"/>
  <c r="Q1807" i="2"/>
  <c r="R1807" i="2" s="1"/>
  <c r="O1774" i="2"/>
  <c r="P1774" i="2"/>
  <c r="Q1774" i="2"/>
  <c r="R1774" i="2" s="1"/>
  <c r="P1770" i="2"/>
  <c r="O1767" i="2"/>
  <c r="Q1767" i="2" s="1"/>
  <c r="R1767" i="2" s="1"/>
  <c r="P1767" i="2"/>
  <c r="R1749" i="2"/>
  <c r="P1541" i="2"/>
  <c r="O1541" i="2"/>
  <c r="Q1541" i="2" s="1"/>
  <c r="R1541" i="2" s="1"/>
  <c r="P1993" i="2"/>
  <c r="P1985" i="2"/>
  <c r="P1969" i="2"/>
  <c r="P1961" i="2"/>
  <c r="P1953" i="2"/>
  <c r="R1953" i="2"/>
  <c r="L1875" i="2"/>
  <c r="L1864" i="2"/>
  <c r="M1864" i="2"/>
  <c r="L1840" i="2"/>
  <c r="M1840" i="2"/>
  <c r="L1824" i="2"/>
  <c r="M1824" i="2"/>
  <c r="R1781" i="2"/>
  <c r="R1997" i="2"/>
  <c r="R1989" i="2"/>
  <c r="M1977" i="2"/>
  <c r="P1977" i="2" s="1"/>
  <c r="R1973" i="2"/>
  <c r="R1957" i="2"/>
  <c r="L1947" i="2"/>
  <c r="N1947" i="2"/>
  <c r="L1932" i="2"/>
  <c r="N1932" i="2"/>
  <c r="P1922" i="2"/>
  <c r="M1902" i="2"/>
  <c r="P1894" i="2"/>
  <c r="Q1894" i="2"/>
  <c r="R1894" i="2" s="1"/>
  <c r="L1883" i="2"/>
  <c r="L1872" i="2"/>
  <c r="M1872" i="2"/>
  <c r="S1872" i="2" s="1"/>
  <c r="R1869" i="2"/>
  <c r="P1866" i="2"/>
  <c r="Q1866" i="2"/>
  <c r="R1866" i="2" s="1"/>
  <c r="K1855" i="2"/>
  <c r="M1810" i="2"/>
  <c r="M1759" i="2"/>
  <c r="S1759" i="2" s="1"/>
  <c r="L1756" i="2"/>
  <c r="L1562" i="2"/>
  <c r="M1562" i="2"/>
  <c r="S1562" i="2" s="1"/>
  <c r="N2037" i="2"/>
  <c r="N2029" i="2"/>
  <c r="N2021" i="2"/>
  <c r="R2019" i="2"/>
  <c r="N2013" i="2"/>
  <c r="R2011" i="2"/>
  <c r="N2005" i="2"/>
  <c r="P1929" i="2"/>
  <c r="R1929" i="2"/>
  <c r="L1915" i="2"/>
  <c r="N1915" i="2"/>
  <c r="P1910" i="2"/>
  <c r="Q1910" i="2"/>
  <c r="R1910" i="2" s="1"/>
  <c r="L1880" i="2"/>
  <c r="M1880" i="2"/>
  <c r="R1877" i="2"/>
  <c r="L1852" i="2"/>
  <c r="N1852" i="2"/>
  <c r="P1846" i="2"/>
  <c r="Q1846" i="2"/>
  <c r="R1846" i="2"/>
  <c r="P1830" i="2"/>
  <c r="Q1830" i="2"/>
  <c r="R1830" i="2" s="1"/>
  <c r="O1799" i="2"/>
  <c r="P1799" i="2"/>
  <c r="Q1799" i="2"/>
  <c r="R1799" i="2" s="1"/>
  <c r="O1752" i="2"/>
  <c r="Q1752" i="2" s="1"/>
  <c r="R1752" i="2" s="1"/>
  <c r="O1723" i="2"/>
  <c r="S1723" i="2"/>
  <c r="R1707" i="2"/>
  <c r="Q2027" i="2"/>
  <c r="R2027" i="2" s="1"/>
  <c r="Q2019" i="2"/>
  <c r="Q2011" i="2"/>
  <c r="L1993" i="2"/>
  <c r="K1991" i="2"/>
  <c r="L1985" i="2"/>
  <c r="K1983" i="2"/>
  <c r="K1975" i="2"/>
  <c r="L1969" i="2"/>
  <c r="Q1969" i="2" s="1"/>
  <c r="R1969" i="2" s="1"/>
  <c r="K1967" i="2"/>
  <c r="L1961" i="2"/>
  <c r="K1959" i="2"/>
  <c r="O1951" i="2"/>
  <c r="Q1951" i="2" s="1"/>
  <c r="R1951" i="2" s="1"/>
  <c r="P1951" i="2"/>
  <c r="O1942" i="2"/>
  <c r="Q1942" i="2" s="1"/>
  <c r="R1942" i="2" s="1"/>
  <c r="P1934" i="2"/>
  <c r="K1927" i="2"/>
  <c r="L1922" i="2"/>
  <c r="Q1922" i="2" s="1"/>
  <c r="R1922" i="2" s="1"/>
  <c r="R1917" i="2"/>
  <c r="Q1909" i="2"/>
  <c r="R1909" i="2" s="1"/>
  <c r="P1902" i="2"/>
  <c r="L1891" i="2"/>
  <c r="R1885" i="2"/>
  <c r="N1882" i="2"/>
  <c r="O1854" i="2"/>
  <c r="Q1854" i="2" s="1"/>
  <c r="R1854" i="2" s="1"/>
  <c r="P1842" i="2"/>
  <c r="P1826" i="2"/>
  <c r="R1813" i="2"/>
  <c r="O1806" i="2"/>
  <c r="P1806" i="2"/>
  <c r="Q1806" i="2"/>
  <c r="R1806" i="2" s="1"/>
  <c r="P1802" i="2"/>
  <c r="M1791" i="2"/>
  <c r="S1791" i="2" s="1"/>
  <c r="L1788" i="2"/>
  <c r="O1784" i="2"/>
  <c r="Q1784" i="2" s="1"/>
  <c r="R1784" i="2" s="1"/>
  <c r="R1773" i="2"/>
  <c r="O1766" i="2"/>
  <c r="P1766" i="2"/>
  <c r="Q1766" i="2"/>
  <c r="R1766" i="2"/>
  <c r="P1762" i="2"/>
  <c r="O1759" i="2"/>
  <c r="Q1759" i="2" s="1"/>
  <c r="R1759" i="2" s="1"/>
  <c r="P1759" i="2"/>
  <c r="N1673" i="2"/>
  <c r="K1673" i="2"/>
  <c r="M1673" i="2" s="1"/>
  <c r="S1673" i="2" s="1"/>
  <c r="L1673" i="2"/>
  <c r="R1656" i="2"/>
  <c r="S1651" i="2"/>
  <c r="O1651" i="2"/>
  <c r="N1617" i="2"/>
  <c r="K1617" i="2"/>
  <c r="M1617" i="2" s="1"/>
  <c r="S1617" i="2" s="1"/>
  <c r="L1617" i="2"/>
  <c r="L1995" i="2"/>
  <c r="N1995" i="2"/>
  <c r="L1987" i="2"/>
  <c r="N1987" i="2"/>
  <c r="L1979" i="2"/>
  <c r="N1979" i="2"/>
  <c r="L1971" i="2"/>
  <c r="N1971" i="2"/>
  <c r="L1963" i="2"/>
  <c r="N1963" i="2"/>
  <c r="L1955" i="2"/>
  <c r="N1955" i="2"/>
  <c r="Q1933" i="2"/>
  <c r="R1933" i="2" s="1"/>
  <c r="R1919" i="2"/>
  <c r="L1912" i="2"/>
  <c r="M1912" i="2"/>
  <c r="P1909" i="2"/>
  <c r="Q1901" i="2"/>
  <c r="R1901" i="2" s="1"/>
  <c r="L1888" i="2"/>
  <c r="M1888" i="2"/>
  <c r="L1863" i="2"/>
  <c r="O1823" i="2"/>
  <c r="P1823" i="2"/>
  <c r="Q1823" i="2"/>
  <c r="R1823" i="2" s="1"/>
  <c r="N1729" i="2"/>
  <c r="K1729" i="2"/>
  <c r="M1729" i="2" s="1"/>
  <c r="S1729" i="2" s="1"/>
  <c r="L1729" i="2"/>
  <c r="S1659" i="2"/>
  <c r="O1659" i="2"/>
  <c r="L1739" i="2"/>
  <c r="Q1739" i="2" s="1"/>
  <c r="R1739" i="2" s="1"/>
  <c r="P1737" i="2"/>
  <c r="K1735" i="2"/>
  <c r="L1733" i="2"/>
  <c r="L1709" i="2"/>
  <c r="P1704" i="2"/>
  <c r="K1702" i="2"/>
  <c r="M1702" i="2" s="1"/>
  <c r="S1702" i="2" s="1"/>
  <c r="L1702" i="2"/>
  <c r="N1702" i="2"/>
  <c r="O1682" i="2"/>
  <c r="Q1682" i="2" s="1"/>
  <c r="R1682" i="2" s="1"/>
  <c r="P1677" i="2"/>
  <c r="L1675" i="2"/>
  <c r="K1670" i="2"/>
  <c r="M1670" i="2" s="1"/>
  <c r="S1670" i="2" s="1"/>
  <c r="N1670" i="2"/>
  <c r="P1649" i="2"/>
  <c r="L1639" i="2"/>
  <c r="M1639" i="2"/>
  <c r="S1639" i="2" s="1"/>
  <c r="O1624" i="2"/>
  <c r="Q1624" i="2" s="1"/>
  <c r="R1624" i="2" s="1"/>
  <c r="P1624" i="2"/>
  <c r="K1609" i="2"/>
  <c r="O1604" i="2"/>
  <c r="Q1604" i="2" s="1"/>
  <c r="R1604" i="2" s="1"/>
  <c r="P1604" i="2"/>
  <c r="N1535" i="2"/>
  <c r="K1535" i="2"/>
  <c r="M1535" i="2" s="1"/>
  <c r="S1535" i="2" s="1"/>
  <c r="K1451" i="2"/>
  <c r="M1451" i="2" s="1"/>
  <c r="S1451" i="2" s="1"/>
  <c r="L1451" i="2"/>
  <c r="N1451" i="2"/>
  <c r="L1741" i="2"/>
  <c r="Q1711" i="2"/>
  <c r="R1711" i="2"/>
  <c r="O1680" i="2"/>
  <c r="Q1680" i="2"/>
  <c r="K1654" i="2"/>
  <c r="M1654" i="2" s="1"/>
  <c r="S1654" i="2" s="1"/>
  <c r="N1654" i="2"/>
  <c r="N1601" i="2"/>
  <c r="K1601" i="2"/>
  <c r="M1601" i="2" s="1"/>
  <c r="S1601" i="2" s="1"/>
  <c r="O1592" i="2"/>
  <c r="P1592" i="2"/>
  <c r="Q1592" i="2"/>
  <c r="R1592" i="2" s="1"/>
  <c r="L1583" i="2"/>
  <c r="M1583" i="2"/>
  <c r="O1583" i="2" s="1"/>
  <c r="Q1583" i="2" s="1"/>
  <c r="R1583" i="2" s="1"/>
  <c r="S1540" i="2"/>
  <c r="P1540" i="2"/>
  <c r="R1507" i="2"/>
  <c r="O1724" i="2"/>
  <c r="Q1724" i="2" s="1"/>
  <c r="R1724" i="2" s="1"/>
  <c r="P1724" i="2"/>
  <c r="K1718" i="2"/>
  <c r="M1718" i="2" s="1"/>
  <c r="L1718" i="2"/>
  <c r="N1718" i="2"/>
  <c r="O1684" i="2"/>
  <c r="Q1684" i="2" s="1"/>
  <c r="P1684" i="2"/>
  <c r="R1684" i="2"/>
  <c r="P1659" i="2"/>
  <c r="L1651" i="2"/>
  <c r="K1638" i="2"/>
  <c r="M1638" i="2" s="1"/>
  <c r="S1638" i="2" s="1"/>
  <c r="L1638" i="2"/>
  <c r="N1638" i="2"/>
  <c r="L1631" i="2"/>
  <c r="M1631" i="2"/>
  <c r="O1616" i="2"/>
  <c r="Q1616" i="2" s="1"/>
  <c r="P1616" i="2"/>
  <c r="R1616" i="2"/>
  <c r="P1573" i="2"/>
  <c r="S1573" i="2"/>
  <c r="N1569" i="2"/>
  <c r="K1569" i="2"/>
  <c r="K1533" i="2"/>
  <c r="M1533" i="2" s="1"/>
  <c r="S1533" i="2" s="1"/>
  <c r="L1533" i="2"/>
  <c r="N1533" i="2"/>
  <c r="O1515" i="2"/>
  <c r="Q1515" i="2" s="1"/>
  <c r="R1515" i="2" s="1"/>
  <c r="Q1736" i="2"/>
  <c r="R1736" i="2" s="1"/>
  <c r="N1732" i="2"/>
  <c r="P1715" i="2"/>
  <c r="Q1715" i="2"/>
  <c r="R1715" i="2" s="1"/>
  <c r="L1711" i="2"/>
  <c r="N1708" i="2"/>
  <c r="P1697" i="2"/>
  <c r="R1697" i="2"/>
  <c r="L1687" i="2"/>
  <c r="Q1687" i="2" s="1"/>
  <c r="R1687" i="2" s="1"/>
  <c r="L1677" i="2"/>
  <c r="Q1677" i="2" s="1"/>
  <c r="M1672" i="2"/>
  <c r="P1665" i="2"/>
  <c r="R1665" i="2"/>
  <c r="P1657" i="2"/>
  <c r="R1657" i="2"/>
  <c r="O1648" i="2"/>
  <c r="Q1648" i="2" s="1"/>
  <c r="P1648" i="2"/>
  <c r="R1648" i="2"/>
  <c r="P1611" i="2"/>
  <c r="K1582" i="2"/>
  <c r="M1582" i="2" s="1"/>
  <c r="S1582" i="2" s="1"/>
  <c r="L1582" i="2"/>
  <c r="N1582" i="2"/>
  <c r="O1496" i="2"/>
  <c r="Q1496" i="2" s="1"/>
  <c r="L1421" i="2"/>
  <c r="M1421" i="2"/>
  <c r="S1421" i="2" s="1"/>
  <c r="K1254" i="2"/>
  <c r="M1254" i="2" s="1"/>
  <c r="S1254" i="2" s="1"/>
  <c r="N1254" i="2"/>
  <c r="O1740" i="2"/>
  <c r="Q1740" i="2" s="1"/>
  <c r="R1740" i="2" s="1"/>
  <c r="O1704" i="2"/>
  <c r="Q1704" i="2" s="1"/>
  <c r="R1704" i="2" s="1"/>
  <c r="K1694" i="2"/>
  <c r="M1694" i="2" s="1"/>
  <c r="S1694" i="2" s="1"/>
  <c r="N1694" i="2"/>
  <c r="K1662" i="2"/>
  <c r="N1662" i="2"/>
  <c r="O1644" i="2"/>
  <c r="Q1644" i="2" s="1"/>
  <c r="R1644" i="2" s="1"/>
  <c r="P1644" i="2"/>
  <c r="K1630" i="2"/>
  <c r="M1630" i="2" s="1"/>
  <c r="S1630" i="2" s="1"/>
  <c r="L1630" i="2"/>
  <c r="N1630" i="2"/>
  <c r="L1623" i="2"/>
  <c r="M1623" i="2"/>
  <c r="O1608" i="2"/>
  <c r="P1608" i="2"/>
  <c r="Q1608" i="2"/>
  <c r="R1608" i="2" s="1"/>
  <c r="O1600" i="2"/>
  <c r="P1600" i="2"/>
  <c r="Q1600" i="2"/>
  <c r="R1600" i="2" s="1"/>
  <c r="L1591" i="2"/>
  <c r="M1591" i="2"/>
  <c r="O1572" i="2"/>
  <c r="P1572" i="2"/>
  <c r="Q1572" i="2"/>
  <c r="R1572" i="2" s="1"/>
  <c r="L1496" i="2"/>
  <c r="M1496" i="2"/>
  <c r="S1496" i="2" s="1"/>
  <c r="M1808" i="2"/>
  <c r="O1808" i="2" s="1"/>
  <c r="Q1808" i="2" s="1"/>
  <c r="R1808" i="2" s="1"/>
  <c r="M1800" i="2"/>
  <c r="M1792" i="2"/>
  <c r="M1784" i="2"/>
  <c r="M1776" i="2"/>
  <c r="O1776" i="2" s="1"/>
  <c r="Q1776" i="2" s="1"/>
  <c r="R1776" i="2" s="1"/>
  <c r="M1768" i="2"/>
  <c r="M1760" i="2"/>
  <c r="M1752" i="2"/>
  <c r="M1744" i="2"/>
  <c r="M1740" i="2"/>
  <c r="S1740" i="2" s="1"/>
  <c r="L1732" i="2"/>
  <c r="M1730" i="2"/>
  <c r="M1728" i="2"/>
  <c r="L1708" i="2"/>
  <c r="N1701" i="2"/>
  <c r="P1691" i="2"/>
  <c r="Q1679" i="2"/>
  <c r="R1679" i="2"/>
  <c r="O1672" i="2"/>
  <c r="Q1672" i="2" s="1"/>
  <c r="R1672" i="2" s="1"/>
  <c r="R1666" i="2"/>
  <c r="L1659" i="2"/>
  <c r="Q1653" i="2"/>
  <c r="R1653" i="2" s="1"/>
  <c r="P1647" i="2"/>
  <c r="M1644" i="2"/>
  <c r="S1644" i="2" s="1"/>
  <c r="Q1637" i="2"/>
  <c r="R1637" i="2" s="1"/>
  <c r="P1607" i="2"/>
  <c r="Q1581" i="2"/>
  <c r="R1581" i="2" s="1"/>
  <c r="O1520" i="2"/>
  <c r="Q1520" i="2" s="1"/>
  <c r="R1520" i="2" s="1"/>
  <c r="O1489" i="2"/>
  <c r="P1489" i="2"/>
  <c r="Q1489" i="2"/>
  <c r="R1489" i="2" s="1"/>
  <c r="R1905" i="2"/>
  <c r="N1899" i="2"/>
  <c r="R1897" i="2"/>
  <c r="N1891" i="2"/>
  <c r="R1889" i="2"/>
  <c r="N1883" i="2"/>
  <c r="R1881" i="2"/>
  <c r="N1875" i="2"/>
  <c r="R1873" i="2"/>
  <c r="N1867" i="2"/>
  <c r="R1865" i="2"/>
  <c r="N1859" i="2"/>
  <c r="R1857" i="2"/>
  <c r="N1851" i="2"/>
  <c r="R1849" i="2"/>
  <c r="N1843" i="2"/>
  <c r="R1841" i="2"/>
  <c r="N1835" i="2"/>
  <c r="R1833" i="2"/>
  <c r="N1827" i="2"/>
  <c r="R1825" i="2"/>
  <c r="N1819" i="2"/>
  <c r="R1817" i="2"/>
  <c r="N1811" i="2"/>
  <c r="R1809" i="2"/>
  <c r="N1803" i="2"/>
  <c r="R1801" i="2"/>
  <c r="N1795" i="2"/>
  <c r="R1793" i="2"/>
  <c r="N1787" i="2"/>
  <c r="R1785" i="2"/>
  <c r="N1779" i="2"/>
  <c r="R1777" i="2"/>
  <c r="N1771" i="2"/>
  <c r="R1769" i="2"/>
  <c r="N1763" i="2"/>
  <c r="R1761" i="2"/>
  <c r="N1755" i="2"/>
  <c r="R1753" i="2"/>
  <c r="N1747" i="2"/>
  <c r="R1745" i="2"/>
  <c r="K1726" i="2"/>
  <c r="M1726" i="2" s="1"/>
  <c r="S1726" i="2" s="1"/>
  <c r="L1726" i="2"/>
  <c r="N1726" i="2"/>
  <c r="O1720" i="2"/>
  <c r="Q1720" i="2" s="1"/>
  <c r="R1720" i="2" s="1"/>
  <c r="L1715" i="2"/>
  <c r="P1713" i="2"/>
  <c r="Q1698" i="2"/>
  <c r="R1698" i="2" s="1"/>
  <c r="K1689" i="2"/>
  <c r="N1676" i="2"/>
  <c r="Q1666" i="2"/>
  <c r="R1658" i="2"/>
  <c r="K1622" i="2"/>
  <c r="M1622" i="2" s="1"/>
  <c r="S1622" i="2" s="1"/>
  <c r="N1622" i="2"/>
  <c r="L1615" i="2"/>
  <c r="M1615" i="2"/>
  <c r="K1590" i="2"/>
  <c r="M1590" i="2" s="1"/>
  <c r="S1590" i="2" s="1"/>
  <c r="L1590" i="2"/>
  <c r="N1590" i="2"/>
  <c r="P1581" i="2"/>
  <c r="S1581" i="2"/>
  <c r="N1567" i="2"/>
  <c r="K1567" i="2"/>
  <c r="M1567" i="2" s="1"/>
  <c r="S1567" i="2" s="1"/>
  <c r="P1525" i="2"/>
  <c r="Q1525" i="2"/>
  <c r="R1525" i="2"/>
  <c r="O1525" i="2"/>
  <c r="K1734" i="2"/>
  <c r="M1734" i="2" s="1"/>
  <c r="S1734" i="2" s="1"/>
  <c r="N1734" i="2"/>
  <c r="O1717" i="2"/>
  <c r="Q1717" i="2" s="1"/>
  <c r="R1717" i="2" s="1"/>
  <c r="L1701" i="2"/>
  <c r="O1656" i="2"/>
  <c r="P1656" i="2"/>
  <c r="Q1656" i="2"/>
  <c r="L1599" i="2"/>
  <c r="M1599" i="2"/>
  <c r="K1742" i="2"/>
  <c r="M1742" i="2" s="1"/>
  <c r="S1742" i="2" s="1"/>
  <c r="L1742" i="2"/>
  <c r="N1742" i="2"/>
  <c r="N1703" i="2"/>
  <c r="P1693" i="2"/>
  <c r="L1691" i="2"/>
  <c r="Q1691" i="2" s="1"/>
  <c r="R1691" i="2" s="1"/>
  <c r="K1686" i="2"/>
  <c r="M1686" i="2" s="1"/>
  <c r="S1686" i="2" s="1"/>
  <c r="L1686" i="2"/>
  <c r="N1686" i="2"/>
  <c r="O1683" i="2"/>
  <c r="O1661" i="2"/>
  <c r="P1658" i="2"/>
  <c r="L1647" i="2"/>
  <c r="M1647" i="2"/>
  <c r="S1647" i="2" s="1"/>
  <c r="O1643" i="2"/>
  <c r="K1641" i="2"/>
  <c r="O1636" i="2"/>
  <c r="P1636" i="2"/>
  <c r="Q1636" i="2"/>
  <c r="R1636" i="2" s="1"/>
  <c r="K1614" i="2"/>
  <c r="M1614" i="2" s="1"/>
  <c r="S1614" i="2" s="1"/>
  <c r="L1614" i="2"/>
  <c r="N1614" i="2"/>
  <c r="L1607" i="2"/>
  <c r="M1607" i="2"/>
  <c r="S1607" i="2" s="1"/>
  <c r="O1589" i="2"/>
  <c r="O1580" i="2"/>
  <c r="Q1580" i="2" s="1"/>
  <c r="R1580" i="2" s="1"/>
  <c r="P1580" i="2"/>
  <c r="N1577" i="2"/>
  <c r="K1577" i="2"/>
  <c r="O1571" i="2"/>
  <c r="S1571" i="2"/>
  <c r="K1565" i="2"/>
  <c r="N1565" i="2"/>
  <c r="R1552" i="2"/>
  <c r="O1552" i="2"/>
  <c r="Q1552" i="2" s="1"/>
  <c r="O1426" i="2"/>
  <c r="P1426" i="2"/>
  <c r="L1717" i="2"/>
  <c r="K1710" i="2"/>
  <c r="M1710" i="2" s="1"/>
  <c r="S1710" i="2" s="1"/>
  <c r="L1710" i="2"/>
  <c r="N1710" i="2"/>
  <c r="O1696" i="2"/>
  <c r="Q1696" i="2"/>
  <c r="R1696" i="2" s="1"/>
  <c r="Q1671" i="2"/>
  <c r="R1671" i="2" s="1"/>
  <c r="O1664" i="2"/>
  <c r="Q1664" i="2"/>
  <c r="R1664" i="2" s="1"/>
  <c r="K1598" i="2"/>
  <c r="M1598" i="2" s="1"/>
  <c r="S1598" i="2" s="1"/>
  <c r="L1598" i="2"/>
  <c r="N1598" i="2"/>
  <c r="P1589" i="2"/>
  <c r="S1589" i="2"/>
  <c r="P1557" i="2"/>
  <c r="O1557" i="2"/>
  <c r="Q1557" i="2" s="1"/>
  <c r="R1557" i="2" s="1"/>
  <c r="O1488" i="2"/>
  <c r="Q1488" i="2" s="1"/>
  <c r="R1488" i="2" s="1"/>
  <c r="Q1719" i="2"/>
  <c r="R1719" i="2" s="1"/>
  <c r="P1707" i="2"/>
  <c r="Q1707" i="2"/>
  <c r="O1700" i="2"/>
  <c r="Q1700" i="2" s="1"/>
  <c r="P1700" i="2"/>
  <c r="R1700" i="2"/>
  <c r="O1668" i="2"/>
  <c r="Q1668" i="2" s="1"/>
  <c r="P1668" i="2"/>
  <c r="R1668" i="2"/>
  <c r="L1661" i="2"/>
  <c r="O1652" i="2"/>
  <c r="Q1652" i="2" s="1"/>
  <c r="P1652" i="2"/>
  <c r="R1652" i="2"/>
  <c r="O1628" i="2"/>
  <c r="P1628" i="2"/>
  <c r="Q1628" i="2"/>
  <c r="R1628" i="2" s="1"/>
  <c r="K1606" i="2"/>
  <c r="M1606" i="2" s="1"/>
  <c r="S1606" i="2" s="1"/>
  <c r="L1606" i="2"/>
  <c r="N1606" i="2"/>
  <c r="L1589" i="2"/>
  <c r="K1518" i="2"/>
  <c r="M1518" i="2" s="1"/>
  <c r="S1518" i="2" s="1"/>
  <c r="N1518" i="2"/>
  <c r="P1723" i="2"/>
  <c r="L1693" i="2"/>
  <c r="Q1693" i="2" s="1"/>
  <c r="R1693" i="2" s="1"/>
  <c r="P1681" i="2"/>
  <c r="R1681" i="2"/>
  <c r="O1633" i="2"/>
  <c r="P1633" i="2"/>
  <c r="Q1633" i="2"/>
  <c r="R1633" i="2" s="1"/>
  <c r="L1621" i="2"/>
  <c r="Q1621" i="2" s="1"/>
  <c r="R1621" i="2" s="1"/>
  <c r="O1588" i="2"/>
  <c r="Q1588" i="2" s="1"/>
  <c r="R1588" i="2" s="1"/>
  <c r="P1588" i="2"/>
  <c r="N1585" i="2"/>
  <c r="K1585" i="2"/>
  <c r="O1576" i="2"/>
  <c r="Q1576" i="2" s="1"/>
  <c r="R1576" i="2" s="1"/>
  <c r="P1576" i="2"/>
  <c r="S1493" i="2"/>
  <c r="O1493" i="2"/>
  <c r="L1430" i="2"/>
  <c r="M1430" i="2"/>
  <c r="N1820" i="2"/>
  <c r="R1818" i="2"/>
  <c r="N1812" i="2"/>
  <c r="N1804" i="2"/>
  <c r="N1796" i="2"/>
  <c r="N1788" i="2"/>
  <c r="N1780" i="2"/>
  <c r="N1772" i="2"/>
  <c r="R1770" i="2"/>
  <c r="N1764" i="2"/>
  <c r="N1756" i="2"/>
  <c r="N1748" i="2"/>
  <c r="P1731" i="2"/>
  <c r="N1727" i="2"/>
  <c r="L1721" i="2"/>
  <c r="Q1721" i="2" s="1"/>
  <c r="R1721" i="2" s="1"/>
  <c r="L1719" i="2"/>
  <c r="N1716" i="2"/>
  <c r="K1705" i="2"/>
  <c r="P1685" i="2"/>
  <c r="L1683" i="2"/>
  <c r="Q1683" i="2" s="1"/>
  <c r="R1683" i="2" s="1"/>
  <c r="K1678" i="2"/>
  <c r="N1678" i="2"/>
  <c r="L1655" i="2"/>
  <c r="Q1655" i="2" s="1"/>
  <c r="R1655" i="2" s="1"/>
  <c r="K1646" i="2"/>
  <c r="M1646" i="2" s="1"/>
  <c r="S1646" i="2" s="1"/>
  <c r="L1646" i="2"/>
  <c r="N1646" i="2"/>
  <c r="O1640" i="2"/>
  <c r="P1640" i="2"/>
  <c r="Q1640" i="2"/>
  <c r="R1640" i="2"/>
  <c r="O1620" i="2"/>
  <c r="Q1620" i="2" s="1"/>
  <c r="R1620" i="2" s="1"/>
  <c r="P1620" i="2"/>
  <c r="P1597" i="2"/>
  <c r="S1597" i="2"/>
  <c r="L1588" i="2"/>
  <c r="P1579" i="2"/>
  <c r="R1547" i="2"/>
  <c r="L1517" i="2"/>
  <c r="M1517" i="2"/>
  <c r="S1517" i="2" s="1"/>
  <c r="O1390" i="2"/>
  <c r="Q1390" i="2" s="1"/>
  <c r="R1390" i="2" s="1"/>
  <c r="Q1818" i="2"/>
  <c r="Q1794" i="2"/>
  <c r="R1794" i="2" s="1"/>
  <c r="Q1786" i="2"/>
  <c r="R1786" i="2" s="1"/>
  <c r="Q1778" i="2"/>
  <c r="R1778" i="2" s="1"/>
  <c r="Q1770" i="2"/>
  <c r="Q1754" i="2"/>
  <c r="R1754" i="2" s="1"/>
  <c r="P1739" i="2"/>
  <c r="O1737" i="2"/>
  <c r="N1733" i="2"/>
  <c r="O1712" i="2"/>
  <c r="Q1712" i="2"/>
  <c r="R1712" i="2" s="1"/>
  <c r="N1695" i="2"/>
  <c r="O1688" i="2"/>
  <c r="Q1688" i="2"/>
  <c r="R1688" i="2" s="1"/>
  <c r="R1680" i="2"/>
  <c r="P1675" i="2"/>
  <c r="N1663" i="2"/>
  <c r="N1660" i="2"/>
  <c r="O1649" i="2"/>
  <c r="Q1649" i="2" s="1"/>
  <c r="R1649" i="2" s="1"/>
  <c r="S1645" i="2"/>
  <c r="O1625" i="2"/>
  <c r="P1625" i="2"/>
  <c r="Q1625" i="2"/>
  <c r="R1625" i="2" s="1"/>
  <c r="Q1605" i="2"/>
  <c r="R1605" i="2" s="1"/>
  <c r="S1556" i="2"/>
  <c r="P1556" i="2"/>
  <c r="S1504" i="2"/>
  <c r="O1504" i="2"/>
  <c r="Q1504" i="2" s="1"/>
  <c r="N1741" i="2"/>
  <c r="L1737" i="2"/>
  <c r="Q1737" i="2" s="1"/>
  <c r="R1737" i="2" s="1"/>
  <c r="L1723" i="2"/>
  <c r="P1721" i="2"/>
  <c r="N1709" i="2"/>
  <c r="P1680" i="2"/>
  <c r="R1677" i="2"/>
  <c r="L1649" i="2"/>
  <c r="O1632" i="2"/>
  <c r="Q1632" i="2" s="1"/>
  <c r="R1632" i="2" s="1"/>
  <c r="P1632" i="2"/>
  <c r="O1627" i="2"/>
  <c r="O1612" i="2"/>
  <c r="Q1612" i="2" s="1"/>
  <c r="R1612" i="2" s="1"/>
  <c r="P1612" i="2"/>
  <c r="O1596" i="2"/>
  <c r="Q1596" i="2" s="1"/>
  <c r="R1596" i="2" s="1"/>
  <c r="P1596" i="2"/>
  <c r="N1593" i="2"/>
  <c r="K1593" i="2"/>
  <c r="O1587" i="2"/>
  <c r="Q1587" i="2" s="1"/>
  <c r="R1587" i="2" s="1"/>
  <c r="O1584" i="2"/>
  <c r="Q1584" i="2" s="1"/>
  <c r="R1584" i="2" s="1"/>
  <c r="P1584" i="2"/>
  <c r="L1575" i="2"/>
  <c r="M1575" i="2"/>
  <c r="S1575" i="2" s="1"/>
  <c r="S1512" i="2"/>
  <c r="O1512" i="2"/>
  <c r="Q1512" i="2" s="1"/>
  <c r="K1499" i="2"/>
  <c r="M1499" i="2" s="1"/>
  <c r="S1499" i="2" s="1"/>
  <c r="L1499" i="2"/>
  <c r="N1482" i="2"/>
  <c r="L1482" i="2"/>
  <c r="N1474" i="2"/>
  <c r="L1474" i="2"/>
  <c r="N1466" i="2"/>
  <c r="L1466" i="2"/>
  <c r="L1454" i="2"/>
  <c r="Q1454" i="2" s="1"/>
  <c r="R1454" i="2" s="1"/>
  <c r="Q1446" i="2"/>
  <c r="R1446" i="2" s="1"/>
  <c r="L1399" i="2"/>
  <c r="L1390" i="2"/>
  <c r="M1390" i="2"/>
  <c r="O1386" i="2"/>
  <c r="P1386" i="2"/>
  <c r="Q1386" i="2"/>
  <c r="R1386" i="2"/>
  <c r="L1358" i="2"/>
  <c r="M1358" i="2"/>
  <c r="O1354" i="2"/>
  <c r="P1284" i="2"/>
  <c r="S1284" i="2"/>
  <c r="O1481" i="2"/>
  <c r="P1481" i="2"/>
  <c r="Q1481" i="2"/>
  <c r="R1481" i="2"/>
  <c r="O1473" i="2"/>
  <c r="Q1473" i="2" s="1"/>
  <c r="R1473" i="2" s="1"/>
  <c r="P1473" i="2"/>
  <c r="O1465" i="2"/>
  <c r="Q1465" i="2" s="1"/>
  <c r="R1465" i="2" s="1"/>
  <c r="P1465" i="2"/>
  <c r="N1458" i="2"/>
  <c r="L1458" i="2"/>
  <c r="L1438" i="2"/>
  <c r="M1438" i="2"/>
  <c r="L1408" i="2"/>
  <c r="M1408" i="2"/>
  <c r="L1368" i="2"/>
  <c r="M1368" i="2"/>
  <c r="P1270" i="2"/>
  <c r="Q1270" i="2"/>
  <c r="R1270" i="2" s="1"/>
  <c r="O1270" i="2"/>
  <c r="P1244" i="2"/>
  <c r="Q1661" i="2"/>
  <c r="R1661" i="2" s="1"/>
  <c r="O1564" i="2"/>
  <c r="O1562" i="2"/>
  <c r="P1562" i="2"/>
  <c r="O1537" i="2"/>
  <c r="Q1537" i="2" s="1"/>
  <c r="R1537" i="2" s="1"/>
  <c r="O1532" i="2"/>
  <c r="O1530" i="2"/>
  <c r="P1530" i="2"/>
  <c r="P1509" i="2"/>
  <c r="Q1509" i="2"/>
  <c r="R1509" i="2"/>
  <c r="L1495" i="2"/>
  <c r="O1457" i="2"/>
  <c r="P1457" i="2"/>
  <c r="Q1457" i="2"/>
  <c r="R1457" i="2" s="1"/>
  <c r="N1450" i="2"/>
  <c r="L1450" i="2"/>
  <c r="N1434" i="2"/>
  <c r="L1434" i="2"/>
  <c r="O1398" i="2"/>
  <c r="L1357" i="2"/>
  <c r="M1357" i="2"/>
  <c r="S1357" i="2" s="1"/>
  <c r="R1321" i="2"/>
  <c r="O1321" i="2"/>
  <c r="Q1321" i="2" s="1"/>
  <c r="P1321" i="2"/>
  <c r="L1302" i="2"/>
  <c r="S1561" i="2"/>
  <c r="P1549" i="2"/>
  <c r="Q1549" i="2"/>
  <c r="R1549" i="2" s="1"/>
  <c r="S1529" i="2"/>
  <c r="R1512" i="2"/>
  <c r="R1504" i="2"/>
  <c r="N1498" i="2"/>
  <c r="L1498" i="2"/>
  <c r="S1494" i="2"/>
  <c r="O1449" i="2"/>
  <c r="Q1449" i="2" s="1"/>
  <c r="R1449" i="2" s="1"/>
  <c r="P1449" i="2"/>
  <c r="N1442" i="2"/>
  <c r="L1442" i="2"/>
  <c r="L1407" i="2"/>
  <c r="L1398" i="2"/>
  <c r="M1398" i="2"/>
  <c r="O1394" i="2"/>
  <c r="P1394" i="2"/>
  <c r="L1367" i="2"/>
  <c r="O1362" i="2"/>
  <c r="P1362" i="2"/>
  <c r="P1298" i="2"/>
  <c r="O1298" i="2"/>
  <c r="Q1298" i="2"/>
  <c r="R1298" i="2"/>
  <c r="K1501" i="2"/>
  <c r="O1441" i="2"/>
  <c r="Q1441" i="2" s="1"/>
  <c r="L1416" i="2"/>
  <c r="M1416" i="2"/>
  <c r="O1325" i="2"/>
  <c r="Q1325" i="2" s="1"/>
  <c r="R1325" i="2" s="1"/>
  <c r="S1325" i="2"/>
  <c r="L1559" i="2"/>
  <c r="N1559" i="2"/>
  <c r="N1544" i="2"/>
  <c r="L1527" i="2"/>
  <c r="N1527" i="2"/>
  <c r="L1376" i="2"/>
  <c r="M1376" i="2"/>
  <c r="L1366" i="2"/>
  <c r="M1366" i="2"/>
  <c r="Q1340" i="2"/>
  <c r="R1340" i="2" s="1"/>
  <c r="P1278" i="2"/>
  <c r="O1278" i="2"/>
  <c r="Q1278" i="2" s="1"/>
  <c r="R1278" i="2" s="1"/>
  <c r="O1257" i="2"/>
  <c r="Q1257" i="2" s="1"/>
  <c r="R1257" i="2" s="1"/>
  <c r="P1257" i="2"/>
  <c r="Q1699" i="2"/>
  <c r="R1699" i="2" s="1"/>
  <c r="Q1675" i="2"/>
  <c r="R1675" i="2" s="1"/>
  <c r="Q1667" i="2"/>
  <c r="R1667" i="2" s="1"/>
  <c r="Q1659" i="2"/>
  <c r="R1659" i="2" s="1"/>
  <c r="Q1651" i="2"/>
  <c r="R1651" i="2" s="1"/>
  <c r="Q1643" i="2"/>
  <c r="R1643" i="2" s="1"/>
  <c r="Q1635" i="2"/>
  <c r="R1635" i="2" s="1"/>
  <c r="Q1627" i="2"/>
  <c r="R1627" i="2" s="1"/>
  <c r="Q1619" i="2"/>
  <c r="R1619" i="2" s="1"/>
  <c r="Q1611" i="2"/>
  <c r="R1611" i="2" s="1"/>
  <c r="Q1603" i="2"/>
  <c r="R1603" i="2" s="1"/>
  <c r="Q1595" i="2"/>
  <c r="R1595" i="2" s="1"/>
  <c r="Q1579" i="2"/>
  <c r="R1579" i="2" s="1"/>
  <c r="Q1571" i="2"/>
  <c r="R1571" i="2" s="1"/>
  <c r="N1566" i="2"/>
  <c r="O1561" i="2"/>
  <c r="O1556" i="2"/>
  <c r="Q1556" i="2"/>
  <c r="R1556" i="2" s="1"/>
  <c r="O1554" i="2"/>
  <c r="Q1554" i="2" s="1"/>
  <c r="R1554" i="2" s="1"/>
  <c r="P1554" i="2"/>
  <c r="N1539" i="2"/>
  <c r="N1534" i="2"/>
  <c r="R1531" i="2"/>
  <c r="O1529" i="2"/>
  <c r="Q1529" i="2"/>
  <c r="R1529" i="2" s="1"/>
  <c r="O1522" i="2"/>
  <c r="Q1522" i="2" s="1"/>
  <c r="R1522" i="2" s="1"/>
  <c r="P1522" i="2"/>
  <c r="L1506" i="2"/>
  <c r="O1497" i="2"/>
  <c r="P1497" i="2"/>
  <c r="Q1497" i="2"/>
  <c r="R1497" i="2" s="1"/>
  <c r="P1491" i="2"/>
  <c r="M1488" i="2"/>
  <c r="S1488" i="2" s="1"/>
  <c r="L1415" i="2"/>
  <c r="L1406" i="2"/>
  <c r="M1406" i="2"/>
  <c r="O1402" i="2"/>
  <c r="P1402" i="2"/>
  <c r="O1351" i="2"/>
  <c r="N1568" i="2"/>
  <c r="L1566" i="2"/>
  <c r="L1561" i="2"/>
  <c r="Q1561" i="2" s="1"/>
  <c r="R1561" i="2" s="1"/>
  <c r="L1544" i="2"/>
  <c r="L1539" i="2"/>
  <c r="L1534" i="2"/>
  <c r="L1529" i="2"/>
  <c r="R1526" i="2"/>
  <c r="M1524" i="2"/>
  <c r="K1514" i="2"/>
  <c r="K1506" i="2"/>
  <c r="M1506" i="2" s="1"/>
  <c r="S1506" i="2" s="1"/>
  <c r="O1494" i="2"/>
  <c r="Q1494" i="2" s="1"/>
  <c r="R1494" i="2" s="1"/>
  <c r="P1480" i="2"/>
  <c r="P1472" i="2"/>
  <c r="P1464" i="2"/>
  <c r="L1424" i="2"/>
  <c r="M1424" i="2"/>
  <c r="O1401" i="2"/>
  <c r="L1365" i="2"/>
  <c r="M1365" i="2"/>
  <c r="S1365" i="2" s="1"/>
  <c r="P1351" i="2"/>
  <c r="S1351" i="2"/>
  <c r="O1329" i="2"/>
  <c r="P1329" i="2"/>
  <c r="Q1329" i="2"/>
  <c r="R1329" i="2" s="1"/>
  <c r="L1519" i="2"/>
  <c r="N1519" i="2"/>
  <c r="O1516" i="2"/>
  <c r="Q1516" i="2"/>
  <c r="R1516" i="2" s="1"/>
  <c r="O1506" i="2"/>
  <c r="Q1506" i="2" s="1"/>
  <c r="R1506" i="2" s="1"/>
  <c r="P1506" i="2"/>
  <c r="L1480" i="2"/>
  <c r="M1480" i="2"/>
  <c r="L1472" i="2"/>
  <c r="M1472" i="2"/>
  <c r="L1464" i="2"/>
  <c r="M1464" i="2"/>
  <c r="P1456" i="2"/>
  <c r="O1414" i="2"/>
  <c r="Q1414" i="2" s="1"/>
  <c r="R1414" i="2" s="1"/>
  <c r="L1384" i="2"/>
  <c r="M1384" i="2"/>
  <c r="L1260" i="2"/>
  <c r="M1260" i="2"/>
  <c r="L1568" i="2"/>
  <c r="L1551" i="2"/>
  <c r="N1551" i="2"/>
  <c r="K1546" i="2"/>
  <c r="N1536" i="2"/>
  <c r="P1526" i="2"/>
  <c r="L1511" i="2"/>
  <c r="N1511" i="2"/>
  <c r="L1503" i="2"/>
  <c r="K1491" i="2"/>
  <c r="M1491" i="2" s="1"/>
  <c r="L1456" i="2"/>
  <c r="M1456" i="2"/>
  <c r="S1456" i="2" s="1"/>
  <c r="P1448" i="2"/>
  <c r="P1432" i="2"/>
  <c r="L1423" i="2"/>
  <c r="L1414" i="2"/>
  <c r="M1414" i="2"/>
  <c r="O1410" i="2"/>
  <c r="P1410" i="2"/>
  <c r="Q1410" i="2"/>
  <c r="R1410" i="2"/>
  <c r="O1333" i="2"/>
  <c r="Q1333" i="2" s="1"/>
  <c r="R1333" i="2" s="1"/>
  <c r="S1333" i="2"/>
  <c r="Q1324" i="2"/>
  <c r="R1324" i="2" s="1"/>
  <c r="L1300" i="2"/>
  <c r="M1300" i="2"/>
  <c r="N1251" i="2"/>
  <c r="K1251" i="2"/>
  <c r="M1251" i="2" s="1"/>
  <c r="S1251" i="2" s="1"/>
  <c r="N1563" i="2"/>
  <c r="N1558" i="2"/>
  <c r="O1553" i="2"/>
  <c r="O1548" i="2"/>
  <c r="Q1548" i="2"/>
  <c r="R1548" i="2" s="1"/>
  <c r="O1521" i="2"/>
  <c r="Q1521" i="2"/>
  <c r="R1521" i="2" s="1"/>
  <c r="S1510" i="2"/>
  <c r="S1502" i="2"/>
  <c r="L1448" i="2"/>
  <c r="M1448" i="2"/>
  <c r="P1440" i="2"/>
  <c r="L1432" i="2"/>
  <c r="M1432" i="2"/>
  <c r="L1374" i="2"/>
  <c r="M1374" i="2"/>
  <c r="O1374" i="2" s="1"/>
  <c r="Q1374" i="2" s="1"/>
  <c r="R1374" i="2" s="1"/>
  <c r="O1370" i="2"/>
  <c r="Q1370" i="2" s="1"/>
  <c r="R1370" i="2" s="1"/>
  <c r="P1370" i="2"/>
  <c r="N1339" i="2"/>
  <c r="K1339" i="2"/>
  <c r="M1339" i="2" s="1"/>
  <c r="S1339" i="2" s="1"/>
  <c r="L1268" i="2"/>
  <c r="M1268" i="2"/>
  <c r="L1563" i="2"/>
  <c r="L1558" i="2"/>
  <c r="L1553" i="2"/>
  <c r="Q1553" i="2" s="1"/>
  <c r="R1553" i="2" s="1"/>
  <c r="S1545" i="2"/>
  <c r="L1536" i="2"/>
  <c r="L1531" i="2"/>
  <c r="Q1531" i="2" s="1"/>
  <c r="L1526" i="2"/>
  <c r="Q1526" i="2" s="1"/>
  <c r="L1521" i="2"/>
  <c r="L1487" i="2"/>
  <c r="L1479" i="2"/>
  <c r="L1471" i="2"/>
  <c r="L1463" i="2"/>
  <c r="L1440" i="2"/>
  <c r="M1440" i="2"/>
  <c r="M1413" i="2"/>
  <c r="S1413" i="2" s="1"/>
  <c r="L1392" i="2"/>
  <c r="M1392" i="2"/>
  <c r="O1369" i="2"/>
  <c r="O1318" i="2"/>
  <c r="O1513" i="2"/>
  <c r="Q1513" i="2"/>
  <c r="R1513" i="2" s="1"/>
  <c r="O1505" i="2"/>
  <c r="Q1505" i="2"/>
  <c r="R1505" i="2" s="1"/>
  <c r="R1496" i="2"/>
  <c r="P1496" i="2"/>
  <c r="N1490" i="2"/>
  <c r="L1490" i="2"/>
  <c r="S1486" i="2"/>
  <c r="S1478" i="2"/>
  <c r="S1470" i="2"/>
  <c r="S1462" i="2"/>
  <c r="L1422" i="2"/>
  <c r="M1422" i="2"/>
  <c r="O1418" i="2"/>
  <c r="P1418" i="2"/>
  <c r="L1360" i="2"/>
  <c r="M1360" i="2"/>
  <c r="Q1345" i="2"/>
  <c r="R1241" i="2"/>
  <c r="P1241" i="2"/>
  <c r="O1241" i="2"/>
  <c r="Q1241" i="2"/>
  <c r="R1562" i="2"/>
  <c r="N1560" i="2"/>
  <c r="L1543" i="2"/>
  <c r="N1543" i="2"/>
  <c r="N1528" i="2"/>
  <c r="K1483" i="2"/>
  <c r="M1483" i="2" s="1"/>
  <c r="S1483" i="2" s="1"/>
  <c r="N1483" i="2"/>
  <c r="K1475" i="2"/>
  <c r="M1475" i="2" s="1"/>
  <c r="S1475" i="2" s="1"/>
  <c r="L1475" i="2"/>
  <c r="N1475" i="2"/>
  <c r="K1467" i="2"/>
  <c r="M1467" i="2" s="1"/>
  <c r="S1467" i="2" s="1"/>
  <c r="N1467" i="2"/>
  <c r="S1454" i="2"/>
  <c r="L1447" i="2"/>
  <c r="L1439" i="2"/>
  <c r="O1417" i="2"/>
  <c r="L1391" i="2"/>
  <c r="L1382" i="2"/>
  <c r="M1382" i="2"/>
  <c r="O1378" i="2"/>
  <c r="P1378" i="2"/>
  <c r="O1327" i="2"/>
  <c r="P1327" i="2"/>
  <c r="Q1327" i="2"/>
  <c r="R1327" i="2" s="1"/>
  <c r="N1315" i="2"/>
  <c r="K1315" i="2"/>
  <c r="M1315" i="2" s="1"/>
  <c r="S1315" i="2" s="1"/>
  <c r="L1315" i="2"/>
  <c r="L1164" i="2"/>
  <c r="M1164" i="2"/>
  <c r="Q1562" i="2"/>
  <c r="N1555" i="2"/>
  <c r="N1550" i="2"/>
  <c r="O1545" i="2"/>
  <c r="Q1545" i="2" s="1"/>
  <c r="R1545" i="2" s="1"/>
  <c r="O1540" i="2"/>
  <c r="Q1540" i="2" s="1"/>
  <c r="R1540" i="2" s="1"/>
  <c r="O1538" i="2"/>
  <c r="Q1538" i="2" s="1"/>
  <c r="R1538" i="2" s="1"/>
  <c r="P1538" i="2"/>
  <c r="Q1530" i="2"/>
  <c r="R1530" i="2" s="1"/>
  <c r="N1523" i="2"/>
  <c r="O1510" i="2"/>
  <c r="Q1510" i="2" s="1"/>
  <c r="R1510" i="2" s="1"/>
  <c r="O1502" i="2"/>
  <c r="Q1502" i="2" s="1"/>
  <c r="R1502" i="2" s="1"/>
  <c r="P1493" i="2"/>
  <c r="Q1493" i="2"/>
  <c r="R1493" i="2" s="1"/>
  <c r="O1486" i="2"/>
  <c r="Q1486" i="2" s="1"/>
  <c r="R1486" i="2" s="1"/>
  <c r="O1478" i="2"/>
  <c r="Q1478" i="2" s="1"/>
  <c r="R1478" i="2" s="1"/>
  <c r="O1470" i="2"/>
  <c r="Q1470" i="2" s="1"/>
  <c r="R1470" i="2" s="1"/>
  <c r="O1462" i="2"/>
  <c r="Q1462" i="2" s="1"/>
  <c r="R1462" i="2" s="1"/>
  <c r="K1459" i="2"/>
  <c r="M1459" i="2" s="1"/>
  <c r="S1459" i="2" s="1"/>
  <c r="L1459" i="2"/>
  <c r="N1459" i="2"/>
  <c r="S1446" i="2"/>
  <c r="O1430" i="2"/>
  <c r="Q1430" i="2" s="1"/>
  <c r="R1430" i="2" s="1"/>
  <c r="L1400" i="2"/>
  <c r="M1400" i="2"/>
  <c r="O1377" i="2"/>
  <c r="L1359" i="2"/>
  <c r="O1348" i="2"/>
  <c r="P1348" i="2"/>
  <c r="Q1348" i="2"/>
  <c r="R1348" i="2" s="1"/>
  <c r="Q1332" i="2"/>
  <c r="R1332" i="2" s="1"/>
  <c r="Q1308" i="2"/>
  <c r="R1308" i="2" s="1"/>
  <c r="L1276" i="2"/>
  <c r="M1276" i="2"/>
  <c r="P1262" i="2"/>
  <c r="Q1262" i="2"/>
  <c r="R1262" i="2" s="1"/>
  <c r="O1262" i="2"/>
  <c r="N1485" i="2"/>
  <c r="N1477" i="2"/>
  <c r="N1469" i="2"/>
  <c r="N1461" i="2"/>
  <c r="N1453" i="2"/>
  <c r="N1445" i="2"/>
  <c r="N1437" i="2"/>
  <c r="N1429" i="2"/>
  <c r="L1426" i="2"/>
  <c r="Q1426" i="2" s="1"/>
  <c r="R1426" i="2" s="1"/>
  <c r="P1424" i="2"/>
  <c r="N1421" i="2"/>
  <c r="L1418" i="2"/>
  <c r="Q1418" i="2" s="1"/>
  <c r="R1418" i="2" s="1"/>
  <c r="P1416" i="2"/>
  <c r="N1413" i="2"/>
  <c r="L1410" i="2"/>
  <c r="P1408" i="2"/>
  <c r="N1405" i="2"/>
  <c r="L1402" i="2"/>
  <c r="Q1402" i="2" s="1"/>
  <c r="R1402" i="2" s="1"/>
  <c r="P1400" i="2"/>
  <c r="N1397" i="2"/>
  <c r="L1394" i="2"/>
  <c r="Q1394" i="2" s="1"/>
  <c r="R1394" i="2" s="1"/>
  <c r="P1392" i="2"/>
  <c r="N1389" i="2"/>
  <c r="L1386" i="2"/>
  <c r="P1384" i="2"/>
  <c r="N1381" i="2"/>
  <c r="L1378" i="2"/>
  <c r="P1376" i="2"/>
  <c r="N1373" i="2"/>
  <c r="L1370" i="2"/>
  <c r="N1365" i="2"/>
  <c r="L1362" i="2"/>
  <c r="Q1362" i="2" s="1"/>
  <c r="R1362" i="2" s="1"/>
  <c r="P1360" i="2"/>
  <c r="N1357" i="2"/>
  <c r="L1352" i="2"/>
  <c r="N1352" i="2"/>
  <c r="K1350" i="2"/>
  <c r="O1346" i="2"/>
  <c r="Q1346" i="2" s="1"/>
  <c r="R1346" i="2" s="1"/>
  <c r="K1337" i="2"/>
  <c r="L1331" i="2"/>
  <c r="L1323" i="2"/>
  <c r="P1310" i="2"/>
  <c r="Q1310" i="2"/>
  <c r="R1310" i="2"/>
  <c r="O1308" i="2"/>
  <c r="P1293" i="2"/>
  <c r="P1286" i="2"/>
  <c r="Q1286" i="2"/>
  <c r="R1286" i="2" s="1"/>
  <c r="R1265" i="2"/>
  <c r="L1224" i="2"/>
  <c r="O1145" i="2"/>
  <c r="Q1145" i="2" s="1"/>
  <c r="R1145" i="2" s="1"/>
  <c r="O1084" i="2"/>
  <c r="Q1084" i="2" s="1"/>
  <c r="R1084" i="2" s="1"/>
  <c r="P1084" i="2"/>
  <c r="P1342" i="2"/>
  <c r="R1342" i="2"/>
  <c r="L1335" i="2"/>
  <c r="L1319" i="2"/>
  <c r="N1319" i="2"/>
  <c r="L1304" i="2"/>
  <c r="N1304" i="2"/>
  <c r="O1244" i="2"/>
  <c r="K1212" i="2"/>
  <c r="M1212" i="2" s="1"/>
  <c r="S1212" i="2" s="1"/>
  <c r="N1212" i="2"/>
  <c r="L1183" i="2"/>
  <c r="M1183" i="2"/>
  <c r="O1331" i="2"/>
  <c r="P1331" i="2"/>
  <c r="L1327" i="2"/>
  <c r="O1323" i="2"/>
  <c r="P1323" i="2"/>
  <c r="L1244" i="2"/>
  <c r="M1244" i="2"/>
  <c r="S1244" i="2" s="1"/>
  <c r="P1234" i="2"/>
  <c r="N1227" i="2"/>
  <c r="L1227" i="2"/>
  <c r="L1220" i="2"/>
  <c r="M1220" i="2"/>
  <c r="O1159" i="2"/>
  <c r="Q1159" i="2" s="1"/>
  <c r="R1159" i="2" s="1"/>
  <c r="P1338" i="2"/>
  <c r="S1330" i="2"/>
  <c r="S1322" i="2"/>
  <c r="P1306" i="2"/>
  <c r="O1291" i="2"/>
  <c r="Q1291" i="2" s="1"/>
  <c r="R1291" i="2" s="1"/>
  <c r="P1291" i="2"/>
  <c r="N1443" i="2"/>
  <c r="R1441" i="2"/>
  <c r="N1435" i="2"/>
  <c r="N1427" i="2"/>
  <c r="N1419" i="2"/>
  <c r="N1411" i="2"/>
  <c r="R1409" i="2"/>
  <c r="N1403" i="2"/>
  <c r="N1395" i="2"/>
  <c r="R1393" i="2"/>
  <c r="N1387" i="2"/>
  <c r="N1379" i="2"/>
  <c r="N1371" i="2"/>
  <c r="R1369" i="2"/>
  <c r="N1363" i="2"/>
  <c r="S1347" i="2"/>
  <c r="L1344" i="2"/>
  <c r="N1344" i="2"/>
  <c r="P1318" i="2"/>
  <c r="P1301" i="2"/>
  <c r="R1301" i="2"/>
  <c r="S1297" i="2"/>
  <c r="O1259" i="2"/>
  <c r="P1259" i="2"/>
  <c r="Q1259" i="2"/>
  <c r="R1259" i="2" s="1"/>
  <c r="R1207" i="2"/>
  <c r="L1195" i="2"/>
  <c r="N1195" i="2"/>
  <c r="K1195" i="2"/>
  <c r="M1195" i="2" s="1"/>
  <c r="S1195" i="2" s="1"/>
  <c r="O1182" i="2"/>
  <c r="L1046" i="2"/>
  <c r="M1046" i="2"/>
  <c r="Q1433" i="2"/>
  <c r="R1433" i="2" s="1"/>
  <c r="Q1425" i="2"/>
  <c r="R1425" i="2" s="1"/>
  <c r="Q1417" i="2"/>
  <c r="R1417" i="2" s="1"/>
  <c r="Q1409" i="2"/>
  <c r="Q1401" i="2"/>
  <c r="R1401" i="2" s="1"/>
  <c r="Q1393" i="2"/>
  <c r="Q1385" i="2"/>
  <c r="R1385" i="2" s="1"/>
  <c r="Q1377" i="2"/>
  <c r="R1377" i="2" s="1"/>
  <c r="Q1369" i="2"/>
  <c r="Q1361" i="2"/>
  <c r="R1361" i="2" s="1"/>
  <c r="P1332" i="2"/>
  <c r="P1326" i="2"/>
  <c r="P1324" i="2"/>
  <c r="L1312" i="2"/>
  <c r="N1312" i="2"/>
  <c r="P1305" i="2"/>
  <c r="L1295" i="2"/>
  <c r="N1295" i="2"/>
  <c r="O1277" i="2"/>
  <c r="Q1277" i="2" s="1"/>
  <c r="R1277" i="2" s="1"/>
  <c r="P1277" i="2"/>
  <c r="O1275" i="2"/>
  <c r="P1275" i="2"/>
  <c r="Q1275" i="2"/>
  <c r="R1275" i="2" s="1"/>
  <c r="O1269" i="2"/>
  <c r="Q1269" i="2" s="1"/>
  <c r="R1269" i="2" s="1"/>
  <c r="P1269" i="2"/>
  <c r="O1267" i="2"/>
  <c r="P1267" i="2"/>
  <c r="Q1267" i="2"/>
  <c r="R1267" i="2" s="1"/>
  <c r="L1256" i="2"/>
  <c r="N1256" i="2"/>
  <c r="P1250" i="2"/>
  <c r="Q1250" i="2"/>
  <c r="R1250" i="2" s="1"/>
  <c r="L1240" i="2"/>
  <c r="R1233" i="2"/>
  <c r="P1233" i="2"/>
  <c r="L1188" i="2"/>
  <c r="M1188" i="2"/>
  <c r="S1050" i="2"/>
  <c r="P1050" i="2"/>
  <c r="L1443" i="2"/>
  <c r="P1441" i="2"/>
  <c r="L1435" i="2"/>
  <c r="P1433" i="2"/>
  <c r="L1427" i="2"/>
  <c r="P1425" i="2"/>
  <c r="L1419" i="2"/>
  <c r="P1417" i="2"/>
  <c r="L1411" i="2"/>
  <c r="P1409" i="2"/>
  <c r="L1403" i="2"/>
  <c r="P1401" i="2"/>
  <c r="L1395" i="2"/>
  <c r="P1393" i="2"/>
  <c r="L1387" i="2"/>
  <c r="P1385" i="2"/>
  <c r="L1379" i="2"/>
  <c r="P1377" i="2"/>
  <c r="L1371" i="2"/>
  <c r="P1369" i="2"/>
  <c r="L1363" i="2"/>
  <c r="P1361" i="2"/>
  <c r="M1353" i="2"/>
  <c r="M1334" i="2"/>
  <c r="P1330" i="2"/>
  <c r="M1326" i="2"/>
  <c r="P1322" i="2"/>
  <c r="L1318" i="2"/>
  <c r="Q1318" i="2" s="1"/>
  <c r="R1318" i="2" s="1"/>
  <c r="Q1309" i="2"/>
  <c r="O1305" i="2"/>
  <c r="Q1305" i="2" s="1"/>
  <c r="O1285" i="2"/>
  <c r="Q1285" i="2" s="1"/>
  <c r="P1285" i="2"/>
  <c r="R1285" i="2"/>
  <c r="O1283" i="2"/>
  <c r="Q1283" i="2" s="1"/>
  <c r="R1283" i="2" s="1"/>
  <c r="P1283" i="2"/>
  <c r="Q1249" i="2"/>
  <c r="N1243" i="2"/>
  <c r="L1243" i="2"/>
  <c r="O1219" i="2"/>
  <c r="P1219" i="2"/>
  <c r="P1203" i="2"/>
  <c r="L1187" i="2"/>
  <c r="K1187" i="2"/>
  <c r="M1187" i="2" s="1"/>
  <c r="S1187" i="2" s="1"/>
  <c r="N1187" i="2"/>
  <c r="Q1508" i="2"/>
  <c r="R1508" i="2" s="1"/>
  <c r="Q1500" i="2"/>
  <c r="R1500" i="2" s="1"/>
  <c r="Q1492" i="2"/>
  <c r="R1492" i="2" s="1"/>
  <c r="Q1484" i="2"/>
  <c r="R1484" i="2" s="1"/>
  <c r="Q1476" i="2"/>
  <c r="R1476" i="2" s="1"/>
  <c r="Q1468" i="2"/>
  <c r="R1468" i="2" s="1"/>
  <c r="Q1460" i="2"/>
  <c r="R1460" i="2" s="1"/>
  <c r="Q1452" i="2"/>
  <c r="R1452" i="2" s="1"/>
  <c r="Q1444" i="2"/>
  <c r="R1444" i="2" s="1"/>
  <c r="Q1436" i="2"/>
  <c r="R1436" i="2" s="1"/>
  <c r="Q1428" i="2"/>
  <c r="R1428" i="2" s="1"/>
  <c r="Q1420" i="2"/>
  <c r="R1420" i="2" s="1"/>
  <c r="Q1412" i="2"/>
  <c r="R1412" i="2" s="1"/>
  <c r="Q1404" i="2"/>
  <c r="R1404" i="2" s="1"/>
  <c r="Q1396" i="2"/>
  <c r="R1396" i="2" s="1"/>
  <c r="Q1388" i="2"/>
  <c r="R1388" i="2" s="1"/>
  <c r="Q1380" i="2"/>
  <c r="R1380" i="2" s="1"/>
  <c r="Q1372" i="2"/>
  <c r="R1372" i="2" s="1"/>
  <c r="M1349" i="2"/>
  <c r="P1314" i="2"/>
  <c r="R1305" i="2"/>
  <c r="O1299" i="2"/>
  <c r="Q1299" i="2" s="1"/>
  <c r="R1299" i="2" s="1"/>
  <c r="P1299" i="2"/>
  <c r="L1288" i="2"/>
  <c r="N1288" i="2"/>
  <c r="L1280" i="2"/>
  <c r="N1280" i="2"/>
  <c r="L1272" i="2"/>
  <c r="N1272" i="2"/>
  <c r="L1264" i="2"/>
  <c r="N1264" i="2"/>
  <c r="K1246" i="2"/>
  <c r="N1246" i="2"/>
  <c r="P1226" i="2"/>
  <c r="Q1226" i="2"/>
  <c r="R1226" i="2" s="1"/>
  <c r="O1176" i="2"/>
  <c r="Q1176" i="2" s="1"/>
  <c r="R1176" i="2" s="1"/>
  <c r="P1176" i="2"/>
  <c r="L1336" i="2"/>
  <c r="N1336" i="2"/>
  <c r="P1309" i="2"/>
  <c r="R1309" i="2"/>
  <c r="P1294" i="2"/>
  <c r="Q1294" i="2"/>
  <c r="R1294" i="2" s="1"/>
  <c r="R1249" i="2"/>
  <c r="P1249" i="2"/>
  <c r="O1236" i="2"/>
  <c r="Q1236" i="2" s="1"/>
  <c r="N1193" i="2"/>
  <c r="K1193" i="2"/>
  <c r="O1186" i="2"/>
  <c r="R1172" i="2"/>
  <c r="O1172" i="2"/>
  <c r="Q1172" i="2" s="1"/>
  <c r="S1121" i="2"/>
  <c r="O1121" i="2"/>
  <c r="L1351" i="2"/>
  <c r="R1345" i="2"/>
  <c r="O1341" i="2"/>
  <c r="Q1341" i="2" s="1"/>
  <c r="R1341" i="2" s="1"/>
  <c r="L1328" i="2"/>
  <c r="N1328" i="2"/>
  <c r="L1320" i="2"/>
  <c r="N1320" i="2"/>
  <c r="L1303" i="2"/>
  <c r="N1303" i="2"/>
  <c r="L1236" i="2"/>
  <c r="M1236" i="2"/>
  <c r="P1209" i="2"/>
  <c r="O1209" i="2"/>
  <c r="Q1209" i="2" s="1"/>
  <c r="R1209" i="2" s="1"/>
  <c r="K1185" i="2"/>
  <c r="M1185" i="2" s="1"/>
  <c r="S1185" i="2" s="1"/>
  <c r="L1185" i="2"/>
  <c r="N1185" i="2"/>
  <c r="P1161" i="2"/>
  <c r="O1161" i="2"/>
  <c r="Q1161" i="2" s="1"/>
  <c r="R1161" i="2" s="1"/>
  <c r="P1290" i="2"/>
  <c r="O1252" i="2"/>
  <c r="Q1252" i="2" s="1"/>
  <c r="R1252" i="2" s="1"/>
  <c r="R1225" i="2"/>
  <c r="P1225" i="2"/>
  <c r="P1354" i="2"/>
  <c r="P1347" i="2"/>
  <c r="R1313" i="2"/>
  <c r="O1307" i="2"/>
  <c r="Q1307" i="2" s="1"/>
  <c r="R1307" i="2" s="1"/>
  <c r="P1307" i="2"/>
  <c r="L1252" i="2"/>
  <c r="M1252" i="2"/>
  <c r="L1232" i="2"/>
  <c r="P1218" i="2"/>
  <c r="Q1218" i="2"/>
  <c r="R1218" i="2"/>
  <c r="Q1086" i="2"/>
  <c r="R1086" i="2" s="1"/>
  <c r="L1564" i="2"/>
  <c r="L1556" i="2"/>
  <c r="L1548" i="2"/>
  <c r="L1540" i="2"/>
  <c r="L1532" i="2"/>
  <c r="N1503" i="2"/>
  <c r="N1495" i="2"/>
  <c r="N1487" i="2"/>
  <c r="N1479" i="2"/>
  <c r="N1471" i="2"/>
  <c r="N1463" i="2"/>
  <c r="N1455" i="2"/>
  <c r="N1447" i="2"/>
  <c r="N1439" i="2"/>
  <c r="N1431" i="2"/>
  <c r="N1423" i="2"/>
  <c r="N1415" i="2"/>
  <c r="N1407" i="2"/>
  <c r="N1399" i="2"/>
  <c r="N1391" i="2"/>
  <c r="N1383" i="2"/>
  <c r="N1375" i="2"/>
  <c r="N1367" i="2"/>
  <c r="N1359" i="2"/>
  <c r="P1317" i="2"/>
  <c r="R1317" i="2"/>
  <c r="N1302" i="2"/>
  <c r="P1289" i="2"/>
  <c r="P1282" i="2"/>
  <c r="P1242" i="2"/>
  <c r="Q1242" i="2"/>
  <c r="R1242" i="2" s="1"/>
  <c r="N1166" i="2"/>
  <c r="K1166" i="2"/>
  <c r="L1343" i="2"/>
  <c r="Q1343" i="2" s="1"/>
  <c r="R1343" i="2" s="1"/>
  <c r="L1311" i="2"/>
  <c r="N1311" i="2"/>
  <c r="L1296" i="2"/>
  <c r="N1296" i="2"/>
  <c r="O1289" i="2"/>
  <c r="Q1289" i="2" s="1"/>
  <c r="R1289" i="2" s="1"/>
  <c r="K1287" i="2"/>
  <c r="M1287" i="2" s="1"/>
  <c r="S1287" i="2" s="1"/>
  <c r="N1287" i="2"/>
  <c r="Q1281" i="2"/>
  <c r="R1281" i="2" s="1"/>
  <c r="K1279" i="2"/>
  <c r="N1279" i="2"/>
  <c r="O1276" i="2"/>
  <c r="Q1273" i="2"/>
  <c r="R1273" i="2" s="1"/>
  <c r="K1271" i="2"/>
  <c r="M1271" i="2" s="1"/>
  <c r="S1271" i="2" s="1"/>
  <c r="N1271" i="2"/>
  <c r="O1268" i="2"/>
  <c r="Q1268" i="2" s="1"/>
  <c r="R1268" i="2" s="1"/>
  <c r="Q1265" i="2"/>
  <c r="K1263" i="2"/>
  <c r="M1263" i="2" s="1"/>
  <c r="S1263" i="2" s="1"/>
  <c r="L1263" i="2"/>
  <c r="N1263" i="2"/>
  <c r="N1235" i="2"/>
  <c r="L1235" i="2"/>
  <c r="O1228" i="2"/>
  <c r="Q1228" i="2" s="1"/>
  <c r="R1228" i="2" s="1"/>
  <c r="O1217" i="2"/>
  <c r="Q1217" i="2" s="1"/>
  <c r="P1201" i="2"/>
  <c r="O1201" i="2"/>
  <c r="Q1201" i="2"/>
  <c r="R1201" i="2"/>
  <c r="O1191" i="2"/>
  <c r="Q1191" i="2" s="1"/>
  <c r="R1191" i="2" s="1"/>
  <c r="P1191" i="2"/>
  <c r="S1191" i="2"/>
  <c r="O1171" i="2"/>
  <c r="P1171" i="2"/>
  <c r="O1137" i="2"/>
  <c r="L1354" i="2"/>
  <c r="Q1354" i="2" s="1"/>
  <c r="R1354" i="2" s="1"/>
  <c r="N1335" i="2"/>
  <c r="P1333" i="2"/>
  <c r="Q1331" i="2"/>
  <c r="R1331" i="2" s="1"/>
  <c r="P1325" i="2"/>
  <c r="Q1323" i="2"/>
  <c r="R1323" i="2" s="1"/>
  <c r="Q1306" i="2"/>
  <c r="R1306" i="2" s="1"/>
  <c r="Q1293" i="2"/>
  <c r="R1293" i="2" s="1"/>
  <c r="O1284" i="2"/>
  <c r="Q1284" i="2" s="1"/>
  <c r="R1284" i="2" s="1"/>
  <c r="P1281" i="2"/>
  <c r="P1273" i="2"/>
  <c r="P1265" i="2"/>
  <c r="L1248" i="2"/>
  <c r="O1234" i="2"/>
  <c r="Q1234" i="2" s="1"/>
  <c r="R1234" i="2" s="1"/>
  <c r="L1228" i="2"/>
  <c r="M1228" i="2"/>
  <c r="R1217" i="2"/>
  <c r="N1214" i="2"/>
  <c r="K1214" i="2"/>
  <c r="M1214" i="2" s="1"/>
  <c r="S1214" i="2" s="1"/>
  <c r="N1238" i="2"/>
  <c r="R1236" i="2"/>
  <c r="N1230" i="2"/>
  <c r="N1222" i="2"/>
  <c r="L1219" i="2"/>
  <c r="P1217" i="2"/>
  <c r="P1207" i="2"/>
  <c r="O1203" i="2"/>
  <c r="Q1203" i="2"/>
  <c r="R1203" i="2"/>
  <c r="K1189" i="2"/>
  <c r="N1189" i="2"/>
  <c r="P1174" i="2"/>
  <c r="O1127" i="2"/>
  <c r="Q1127" i="2" s="1"/>
  <c r="R1127" i="2" s="1"/>
  <c r="R1124" i="2"/>
  <c r="L1121" i="2"/>
  <c r="L1115" i="2"/>
  <c r="N1115" i="2"/>
  <c r="K1105" i="2"/>
  <c r="O1088" i="2"/>
  <c r="P1088" i="2"/>
  <c r="O1002" i="2"/>
  <c r="Q1002" i="2" s="1"/>
  <c r="R1002" i="2" s="1"/>
  <c r="P1002" i="2"/>
  <c r="S1002" i="2"/>
  <c r="Q1108" i="2"/>
  <c r="R1108" i="2" s="1"/>
  <c r="R996" i="2"/>
  <c r="P996" i="2"/>
  <c r="O996" i="2"/>
  <c r="Q996" i="2"/>
  <c r="O1211" i="2"/>
  <c r="Q1211" i="2"/>
  <c r="R1211" i="2" s="1"/>
  <c r="K1197" i="2"/>
  <c r="N1197" i="2"/>
  <c r="R1156" i="2"/>
  <c r="O1118" i="2"/>
  <c r="Q1118" i="2" s="1"/>
  <c r="R1118" i="2" s="1"/>
  <c r="P1118" i="2"/>
  <c r="O1096" i="2"/>
  <c r="P1096" i="2"/>
  <c r="Q1096" i="2"/>
  <c r="R1096" i="2"/>
  <c r="P920" i="2"/>
  <c r="L1203" i="2"/>
  <c r="O1184" i="2"/>
  <c r="Q1184" i="2" s="1"/>
  <c r="R1184" i="2" s="1"/>
  <c r="P1184" i="2"/>
  <c r="N1180" i="2"/>
  <c r="K1170" i="2"/>
  <c r="O1163" i="2"/>
  <c r="Q1163" i="2" s="1"/>
  <c r="R1163" i="2" s="1"/>
  <c r="P1129" i="2"/>
  <c r="R1129" i="2"/>
  <c r="O1104" i="2"/>
  <c r="Q1104" i="2" s="1"/>
  <c r="R1104" i="2" s="1"/>
  <c r="P1104" i="2"/>
  <c r="P1073" i="2"/>
  <c r="Q1073" i="2"/>
  <c r="R1073" i="2" s="1"/>
  <c r="O1073" i="2"/>
  <c r="P1055" i="2"/>
  <c r="S1055" i="2"/>
  <c r="O1026" i="2"/>
  <c r="P1026" i="2"/>
  <c r="S1026" i="2"/>
  <c r="K1205" i="2"/>
  <c r="M1205" i="2" s="1"/>
  <c r="S1205" i="2" s="1"/>
  <c r="N1205" i="2"/>
  <c r="P1145" i="2"/>
  <c r="P1137" i="2"/>
  <c r="Q1137" i="2"/>
  <c r="R1137" i="2" s="1"/>
  <c r="O1092" i="2"/>
  <c r="Q1092" i="2" s="1"/>
  <c r="R1092" i="2" s="1"/>
  <c r="L1078" i="2"/>
  <c r="M1078" i="2"/>
  <c r="N1062" i="2"/>
  <c r="K1062" i="2"/>
  <c r="S1034" i="2"/>
  <c r="M1215" i="2"/>
  <c r="O1215" i="2" s="1"/>
  <c r="Q1215" i="2" s="1"/>
  <c r="R1215" i="2" s="1"/>
  <c r="L1211" i="2"/>
  <c r="P1194" i="2"/>
  <c r="O1192" i="2"/>
  <c r="Q1192" i="2" s="1"/>
  <c r="R1192" i="2" s="1"/>
  <c r="P1192" i="2"/>
  <c r="L1180" i="2"/>
  <c r="K1178" i="2"/>
  <c r="M1178" i="2" s="1"/>
  <c r="L1178" i="2"/>
  <c r="Q1174" i="2"/>
  <c r="R1174" i="2" s="1"/>
  <c r="M1153" i="2"/>
  <c r="M1148" i="2"/>
  <c r="O1148" i="2" s="1"/>
  <c r="Q1148" i="2" s="1"/>
  <c r="R1148" i="2" s="1"/>
  <c r="M1145" i="2"/>
  <c r="S1145" i="2" s="1"/>
  <c r="M1140" i="2"/>
  <c r="O1140" i="2" s="1"/>
  <c r="Q1140" i="2" s="1"/>
  <c r="R1140" i="2" s="1"/>
  <c r="M1137" i="2"/>
  <c r="S1137" i="2" s="1"/>
  <c r="M1132" i="2"/>
  <c r="M1126" i="2"/>
  <c r="S1126" i="2" s="1"/>
  <c r="O1103" i="2"/>
  <c r="Q1103" i="2" s="1"/>
  <c r="R1103" i="2" s="1"/>
  <c r="L1100" i="2"/>
  <c r="P1039" i="2"/>
  <c r="S1039" i="2"/>
  <c r="P1025" i="2"/>
  <c r="O1025" i="2"/>
  <c r="Q1025" i="2" s="1"/>
  <c r="R1025" i="2" s="1"/>
  <c r="N1006" i="2"/>
  <c r="L1006" i="2"/>
  <c r="K1006" i="2"/>
  <c r="M1006" i="2" s="1"/>
  <c r="S1006" i="2" s="1"/>
  <c r="R1261" i="2"/>
  <c r="N1255" i="2"/>
  <c r="R1253" i="2"/>
  <c r="N1247" i="2"/>
  <c r="R1245" i="2"/>
  <c r="N1239" i="2"/>
  <c r="R1237" i="2"/>
  <c r="N1231" i="2"/>
  <c r="R1229" i="2"/>
  <c r="N1223" i="2"/>
  <c r="R1221" i="2"/>
  <c r="K1213" i="2"/>
  <c r="N1213" i="2"/>
  <c r="Q1204" i="2"/>
  <c r="L1192" i="2"/>
  <c r="K1182" i="2"/>
  <c r="M1182" i="2" s="1"/>
  <c r="S1182" i="2" s="1"/>
  <c r="R1177" i="2"/>
  <c r="R1175" i="2"/>
  <c r="L1163" i="2"/>
  <c r="L1129" i="2"/>
  <c r="Q1129" i="2" s="1"/>
  <c r="L1123" i="2"/>
  <c r="N1123" i="2"/>
  <c r="L1111" i="2"/>
  <c r="M1111" i="2"/>
  <c r="P1111" i="2" s="1"/>
  <c r="O1107" i="2"/>
  <c r="Q1107" i="2" s="1"/>
  <c r="R1107" i="2" s="1"/>
  <c r="P1107" i="2"/>
  <c r="S1107" i="2"/>
  <c r="P1103" i="2"/>
  <c r="K1100" i="2"/>
  <c r="M1100" i="2" s="1"/>
  <c r="S1100" i="2" s="1"/>
  <c r="O1066" i="2"/>
  <c r="N1060" i="2"/>
  <c r="K1060" i="2"/>
  <c r="M1060" i="2" s="1"/>
  <c r="S1060" i="2" s="1"/>
  <c r="L1060" i="2"/>
  <c r="O1200" i="2"/>
  <c r="P1200" i="2"/>
  <c r="K1186" i="2"/>
  <c r="M1186" i="2" s="1"/>
  <c r="S1186" i="2" s="1"/>
  <c r="K1165" i="2"/>
  <c r="M1165" i="2" s="1"/>
  <c r="S1165" i="2" s="1"/>
  <c r="N1165" i="2"/>
  <c r="P1113" i="2"/>
  <c r="O1100" i="2"/>
  <c r="P1100" i="2"/>
  <c r="Q1100" i="2"/>
  <c r="R1100" i="2"/>
  <c r="P1086" i="2"/>
  <c r="O1086" i="2"/>
  <c r="S1082" i="2"/>
  <c r="P1082" i="2"/>
  <c r="K988" i="2"/>
  <c r="M988" i="2" s="1"/>
  <c r="S988" i="2" s="1"/>
  <c r="N988" i="2"/>
  <c r="P1261" i="2"/>
  <c r="L1255" i="2"/>
  <c r="P1253" i="2"/>
  <c r="L1247" i="2"/>
  <c r="P1245" i="2"/>
  <c r="L1239" i="2"/>
  <c r="P1237" i="2"/>
  <c r="L1231" i="2"/>
  <c r="P1229" i="2"/>
  <c r="L1223" i="2"/>
  <c r="P1221" i="2"/>
  <c r="R1216" i="2"/>
  <c r="L1200" i="2"/>
  <c r="M1198" i="2"/>
  <c r="M1196" i="2"/>
  <c r="K1190" i="2"/>
  <c r="P1175" i="2"/>
  <c r="M1169" i="2"/>
  <c r="M1167" i="2"/>
  <c r="S1167" i="2" s="1"/>
  <c r="O1160" i="2"/>
  <c r="Q1160" i="2" s="1"/>
  <c r="R1160" i="2" s="1"/>
  <c r="K1158" i="2"/>
  <c r="N1155" i="2"/>
  <c r="M1150" i="2"/>
  <c r="S1150" i="2" s="1"/>
  <c r="M1142" i="2"/>
  <c r="S1142" i="2" s="1"/>
  <c r="L1110" i="2"/>
  <c r="L1086" i="2"/>
  <c r="P1059" i="2"/>
  <c r="K1053" i="2"/>
  <c r="M1053" i="2" s="1"/>
  <c r="S1053" i="2" s="1"/>
  <c r="N1053" i="2"/>
  <c r="L1053" i="2"/>
  <c r="P1042" i="2"/>
  <c r="O1208" i="2"/>
  <c r="Q1208" i="2" s="1"/>
  <c r="R1208" i="2" s="1"/>
  <c r="P1208" i="2"/>
  <c r="O1206" i="2"/>
  <c r="R1204" i="2"/>
  <c r="K1194" i="2"/>
  <c r="M1194" i="2" s="1"/>
  <c r="P1177" i="2"/>
  <c r="P1094" i="2"/>
  <c r="O1094" i="2"/>
  <c r="Q1094" i="2"/>
  <c r="R1094" i="2"/>
  <c r="O1090" i="2"/>
  <c r="Q1090" i="2" s="1"/>
  <c r="R1090" i="2"/>
  <c r="P1090" i="2"/>
  <c r="O1042" i="2"/>
  <c r="Q1042" i="2" s="1"/>
  <c r="R1042" i="2" s="1"/>
  <c r="S1042" i="2"/>
  <c r="N1018" i="2"/>
  <c r="K1018" i="2"/>
  <c r="M1018" i="2" s="1"/>
  <c r="S1018" i="2" s="1"/>
  <c r="O1179" i="2"/>
  <c r="Q1179" i="2" s="1"/>
  <c r="R1179" i="2" s="1"/>
  <c r="L1155" i="2"/>
  <c r="R1116" i="2"/>
  <c r="L1113" i="2"/>
  <c r="Q1113" i="2" s="1"/>
  <c r="R1113" i="2" s="1"/>
  <c r="P1110" i="2"/>
  <c r="O1110" i="2"/>
  <c r="Q1110" i="2" s="1"/>
  <c r="R1110" i="2" s="1"/>
  <c r="O1098" i="2"/>
  <c r="Q1098" i="2" s="1"/>
  <c r="R1098" i="2" s="1"/>
  <c r="P1098" i="2"/>
  <c r="K1202" i="2"/>
  <c r="M1202" i="2" s="1"/>
  <c r="O1202" i="2" s="1"/>
  <c r="L1171" i="2"/>
  <c r="Q1171" i="2" s="1"/>
  <c r="R1171" i="2" s="1"/>
  <c r="O1150" i="2"/>
  <c r="P1150" i="2"/>
  <c r="Q1150" i="2"/>
  <c r="R1150" i="2"/>
  <c r="L1147" i="2"/>
  <c r="N1147" i="2"/>
  <c r="O1142" i="2"/>
  <c r="Q1142" i="2" s="1"/>
  <c r="R1142" i="2" s="1"/>
  <c r="P1142" i="2"/>
  <c r="L1139" i="2"/>
  <c r="N1139" i="2"/>
  <c r="O1134" i="2"/>
  <c r="Q1134" i="2" s="1"/>
  <c r="R1134" i="2" s="1"/>
  <c r="P1134" i="2"/>
  <c r="L1131" i="2"/>
  <c r="N1131" i="2"/>
  <c r="P1080" i="2"/>
  <c r="O1080" i="2"/>
  <c r="Q1080" i="2" s="1"/>
  <c r="R1080" i="2" s="1"/>
  <c r="O1071" i="2"/>
  <c r="Q1071" i="2" s="1"/>
  <c r="P1071" i="2"/>
  <c r="S1071" i="2"/>
  <c r="L1052" i="2"/>
  <c r="M1052" i="2"/>
  <c r="L937" i="2"/>
  <c r="N937" i="2"/>
  <c r="K937" i="2"/>
  <c r="M937" i="2" s="1"/>
  <c r="S937" i="2" s="1"/>
  <c r="N1248" i="2"/>
  <c r="N1240" i="2"/>
  <c r="N1232" i="2"/>
  <c r="N1224" i="2"/>
  <c r="R1199" i="2"/>
  <c r="K1173" i="2"/>
  <c r="N1173" i="2"/>
  <c r="P1064" i="2"/>
  <c r="O1064" i="2"/>
  <c r="Q1064" i="2"/>
  <c r="R1064" i="2"/>
  <c r="O1023" i="2"/>
  <c r="Q1023" i="2" s="1"/>
  <c r="R1023" i="2" s="1"/>
  <c r="P1023" i="2"/>
  <c r="S1023" i="2"/>
  <c r="K1210" i="2"/>
  <c r="M1210" i="2" s="1"/>
  <c r="L1210" i="2"/>
  <c r="Q1206" i="2"/>
  <c r="R1206" i="2" s="1"/>
  <c r="Q1199" i="2"/>
  <c r="L1179" i="2"/>
  <c r="K1162" i="2"/>
  <c r="M1162" i="2" s="1"/>
  <c r="S1162" i="2" s="1"/>
  <c r="L1162" i="2"/>
  <c r="N1162" i="2"/>
  <c r="S1127" i="2"/>
  <c r="P1121" i="2"/>
  <c r="Q1121" i="2"/>
  <c r="R1121" i="2"/>
  <c r="O1112" i="2"/>
  <c r="Q1112" i="2" s="1"/>
  <c r="R1112" i="2" s="1"/>
  <c r="L1106" i="2"/>
  <c r="M1106" i="2"/>
  <c r="O1075" i="2"/>
  <c r="P1075" i="2"/>
  <c r="S1003" i="2"/>
  <c r="P1003" i="2"/>
  <c r="O986" i="2"/>
  <c r="Q986" i="2" s="1"/>
  <c r="R986" i="2" s="1"/>
  <c r="P986" i="2"/>
  <c r="K954" i="2"/>
  <c r="M954" i="2" s="1"/>
  <c r="S954" i="2" s="1"/>
  <c r="N954" i="2"/>
  <c r="K1181" i="2"/>
  <c r="N1181" i="2"/>
  <c r="O1168" i="2"/>
  <c r="Q1168" i="2" s="1"/>
  <c r="P1168" i="2"/>
  <c r="R1168" i="2"/>
  <c r="K1157" i="2"/>
  <c r="M1157" i="2" s="1"/>
  <c r="S1157" i="2" s="1"/>
  <c r="N1157" i="2"/>
  <c r="P1124" i="2"/>
  <c r="Q1101" i="2"/>
  <c r="R1101" i="2" s="1"/>
  <c r="O1050" i="2"/>
  <c r="Q1050" i="2" s="1"/>
  <c r="R1050" i="2" s="1"/>
  <c r="N985" i="2"/>
  <c r="K985" i="2"/>
  <c r="M985" i="2" s="1"/>
  <c r="S985" i="2" s="1"/>
  <c r="L985" i="2"/>
  <c r="M1080" i="2"/>
  <c r="S1080" i="2" s="1"/>
  <c r="L1080" i="2"/>
  <c r="K1069" i="2"/>
  <c r="N1069" i="2"/>
  <c r="N1057" i="2"/>
  <c r="N1041" i="2"/>
  <c r="K1037" i="2"/>
  <c r="N1037" i="2"/>
  <c r="P1008" i="2"/>
  <c r="R1008" i="2"/>
  <c r="L1001" i="2"/>
  <c r="Q1001" i="2" s="1"/>
  <c r="R1001" i="2" s="1"/>
  <c r="S977" i="2"/>
  <c r="O977" i="2"/>
  <c r="Q977" i="2" s="1"/>
  <c r="R977" i="2" s="1"/>
  <c r="L974" i="2"/>
  <c r="P967" i="2"/>
  <c r="O967" i="2"/>
  <c r="P949" i="2"/>
  <c r="S949" i="2"/>
  <c r="S863" i="2"/>
  <c r="O863" i="2"/>
  <c r="Q863" i="2" s="1"/>
  <c r="R863" i="2" s="1"/>
  <c r="N993" i="2"/>
  <c r="L993" i="2"/>
  <c r="O987" i="2"/>
  <c r="Q987" i="2" s="1"/>
  <c r="R987" i="2" s="1"/>
  <c r="P987" i="2"/>
  <c r="P979" i="2"/>
  <c r="L920" i="2"/>
  <c r="K920" i="2"/>
  <c r="M920" i="2" s="1"/>
  <c r="L1096" i="2"/>
  <c r="S1047" i="2"/>
  <c r="L1032" i="2"/>
  <c r="Q1032" i="2" s="1"/>
  <c r="R1032" i="2" s="1"/>
  <c r="N1030" i="2"/>
  <c r="L1030" i="2"/>
  <c r="L1025" i="2"/>
  <c r="N1020" i="2"/>
  <c r="P1010" i="2"/>
  <c r="L996" i="2"/>
  <c r="K967" i="2"/>
  <c r="M967" i="2" s="1"/>
  <c r="S967" i="2" s="1"/>
  <c r="L964" i="2"/>
  <c r="L953" i="2"/>
  <c r="N953" i="2"/>
  <c r="O906" i="2"/>
  <c r="Q906" i="2" s="1"/>
  <c r="R906" i="2" s="1"/>
  <c r="K1066" i="2"/>
  <c r="M1066" i="2" s="1"/>
  <c r="S1066" i="2" s="1"/>
  <c r="O1059" i="2"/>
  <c r="Q1059" i="2" s="1"/>
  <c r="R1059" i="2"/>
  <c r="L1041" i="2"/>
  <c r="O1034" i="2"/>
  <c r="L1020" i="2"/>
  <c r="Q1012" i="2"/>
  <c r="R1012" i="2" s="1"/>
  <c r="P984" i="2"/>
  <c r="L952" i="2"/>
  <c r="K952" i="2"/>
  <c r="M952" i="2" s="1"/>
  <c r="S952" i="2" s="1"/>
  <c r="N952" i="2"/>
  <c r="L935" i="2"/>
  <c r="M935" i="2"/>
  <c r="S935" i="2" s="1"/>
  <c r="L919" i="2"/>
  <c r="M919" i="2"/>
  <c r="S919" i="2" s="1"/>
  <c r="P910" i="2"/>
  <c r="Q910" i="2"/>
  <c r="R910" i="2" s="1"/>
  <c r="O910" i="2"/>
  <c r="Q1097" i="2"/>
  <c r="L1088" i="2"/>
  <c r="L1082" i="2"/>
  <c r="Q1082" i="2" s="1"/>
  <c r="R1082" i="2" s="1"/>
  <c r="L1075" i="2"/>
  <c r="Q1075" i="2" s="1"/>
  <c r="R1075" i="2" s="1"/>
  <c r="P1070" i="2"/>
  <c r="L1050" i="2"/>
  <c r="K1027" i="2"/>
  <c r="M1027" i="2" s="1"/>
  <c r="O1027" i="2" s="1"/>
  <c r="O1024" i="2"/>
  <c r="O995" i="2"/>
  <c r="Q995" i="2" s="1"/>
  <c r="R995" i="2" s="1"/>
  <c r="O992" i="2"/>
  <c r="Q992" i="2" s="1"/>
  <c r="R992" i="2" s="1"/>
  <c r="N990" i="2"/>
  <c r="L990" i="2"/>
  <c r="K990" i="2"/>
  <c r="M990" i="2" s="1"/>
  <c r="S990" i="2" s="1"/>
  <c r="L984" i="2"/>
  <c r="Q984" i="2" s="1"/>
  <c r="R984" i="2" s="1"/>
  <c r="L957" i="2"/>
  <c r="Q957" i="2" s="1"/>
  <c r="R957" i="2" s="1"/>
  <c r="L906" i="2"/>
  <c r="P1097" i="2"/>
  <c r="O1079" i="2"/>
  <c r="Q1079" i="2" s="1"/>
  <c r="R1079" i="2" s="1"/>
  <c r="O1070" i="2"/>
  <c r="Q1070" i="2" s="1"/>
  <c r="R1070" i="2" s="1"/>
  <c r="L1059" i="2"/>
  <c r="K1043" i="2"/>
  <c r="M1043" i="2" s="1"/>
  <c r="S1043" i="2" s="1"/>
  <c r="P1012" i="2"/>
  <c r="P976" i="2"/>
  <c r="Q976" i="2"/>
  <c r="R976" i="2" s="1"/>
  <c r="P951" i="2"/>
  <c r="O951" i="2"/>
  <c r="Q951" i="2" s="1"/>
  <c r="R951" i="2" s="1"/>
  <c r="K867" i="2"/>
  <c r="M867" i="2" s="1"/>
  <c r="S867" i="2" s="1"/>
  <c r="N867" i="2"/>
  <c r="N1154" i="2"/>
  <c r="R1152" i="2"/>
  <c r="N1146" i="2"/>
  <c r="R1144" i="2"/>
  <c r="N1138" i="2"/>
  <c r="R1136" i="2"/>
  <c r="N1130" i="2"/>
  <c r="R1128" i="2"/>
  <c r="N1122" i="2"/>
  <c r="R1120" i="2"/>
  <c r="N1114" i="2"/>
  <c r="P1072" i="2"/>
  <c r="Q1072" i="2"/>
  <c r="R1072" i="2" s="1"/>
  <c r="L1070" i="2"/>
  <c r="K1068" i="2"/>
  <c r="N1068" i="2"/>
  <c r="P1056" i="2"/>
  <c r="O1056" i="2"/>
  <c r="Q1056" i="2" s="1"/>
  <c r="R1056" i="2" s="1"/>
  <c r="L1036" i="2"/>
  <c r="Q1036" i="2" s="1"/>
  <c r="R1036" i="2" s="1"/>
  <c r="L1024" i="2"/>
  <c r="K1017" i="2"/>
  <c r="M1017" i="2" s="1"/>
  <c r="S1017" i="2" s="1"/>
  <c r="L1017" i="2"/>
  <c r="N998" i="2"/>
  <c r="L998" i="2"/>
  <c r="L995" i="2"/>
  <c r="L976" i="2"/>
  <c r="K970" i="2"/>
  <c r="N970" i="2"/>
  <c r="R966" i="2"/>
  <c r="M948" i="2"/>
  <c r="L948" i="2"/>
  <c r="S940" i="2"/>
  <c r="O940" i="2"/>
  <c r="S932" i="2"/>
  <c r="P932" i="2"/>
  <c r="M900" i="2"/>
  <c r="L900" i="2"/>
  <c r="R1097" i="2"/>
  <c r="P1081" i="2"/>
  <c r="K1077" i="2"/>
  <c r="M1077" i="2" s="1"/>
  <c r="S1077" i="2" s="1"/>
  <c r="N1077" i="2"/>
  <c r="P1049" i="2"/>
  <c r="P1007" i="2"/>
  <c r="K981" i="2"/>
  <c r="M981" i="2" s="1"/>
  <c r="S981" i="2" s="1"/>
  <c r="N981" i="2"/>
  <c r="L981" i="2"/>
  <c r="L973" i="2"/>
  <c r="M973" i="2"/>
  <c r="P942" i="2"/>
  <c r="Q942" i="2"/>
  <c r="R942" i="2"/>
  <c r="P934" i="2"/>
  <c r="Q934" i="2"/>
  <c r="R934" i="2" s="1"/>
  <c r="L871" i="2"/>
  <c r="M871" i="2"/>
  <c r="P1160" i="2"/>
  <c r="L1154" i="2"/>
  <c r="P1152" i="2"/>
  <c r="N1149" i="2"/>
  <c r="L1146" i="2"/>
  <c r="P1144" i="2"/>
  <c r="N1141" i="2"/>
  <c r="L1138" i="2"/>
  <c r="P1136" i="2"/>
  <c r="N1133" i="2"/>
  <c r="L1130" i="2"/>
  <c r="P1128" i="2"/>
  <c r="N1125" i="2"/>
  <c r="L1122" i="2"/>
  <c r="P1120" i="2"/>
  <c r="N1117" i="2"/>
  <c r="L1114" i="2"/>
  <c r="P1112" i="2"/>
  <c r="M1109" i="2"/>
  <c r="S1109" i="2" s="1"/>
  <c r="K1099" i="2"/>
  <c r="N1095" i="2"/>
  <c r="Q1093" i="2"/>
  <c r="R1093" i="2" s="1"/>
  <c r="P1085" i="2"/>
  <c r="L1081" i="2"/>
  <c r="Q1081" i="2" s="1"/>
  <c r="R1081" i="2" s="1"/>
  <c r="S1076" i="2"/>
  <c r="M1065" i="2"/>
  <c r="S1065" i="2" s="1"/>
  <c r="K1061" i="2"/>
  <c r="N1061" i="2"/>
  <c r="K1054" i="2"/>
  <c r="K1045" i="2"/>
  <c r="M1045" i="2" s="1"/>
  <c r="S1045" i="2" s="1"/>
  <c r="N1045" i="2"/>
  <c r="L1045" i="2"/>
  <c r="K1029" i="2"/>
  <c r="M1029" i="2" s="1"/>
  <c r="S1029" i="2" s="1"/>
  <c r="N1029" i="2"/>
  <c r="N1022" i="2"/>
  <c r="L1022" i="2"/>
  <c r="O1019" i="2"/>
  <c r="P1019" i="2"/>
  <c r="L1007" i="2"/>
  <c r="Q1007" i="2" s="1"/>
  <c r="R1007" i="2" s="1"/>
  <c r="M1000" i="2"/>
  <c r="S1000" i="2" s="1"/>
  <c r="L1000" i="2"/>
  <c r="N1102" i="2"/>
  <c r="L1093" i="2"/>
  <c r="N1089" i="2"/>
  <c r="M1063" i="2"/>
  <c r="N1058" i="2"/>
  <c r="N1033" i="2"/>
  <c r="Q1031" i="2"/>
  <c r="R1031" i="2" s="1"/>
  <c r="S1028" i="2"/>
  <c r="K989" i="2"/>
  <c r="M989" i="2" s="1"/>
  <c r="S989" i="2" s="1"/>
  <c r="N989" i="2"/>
  <c r="O983" i="2"/>
  <c r="Q983" i="2" s="1"/>
  <c r="R983" i="2" s="1"/>
  <c r="P983" i="2"/>
  <c r="Q978" i="2"/>
  <c r="R978" i="2" s="1"/>
  <c r="N956" i="2"/>
  <c r="K956" i="2"/>
  <c r="M956" i="2" s="1"/>
  <c r="S956" i="2" s="1"/>
  <c r="P898" i="2"/>
  <c r="L1149" i="2"/>
  <c r="L1141" i="2"/>
  <c r="L1133" i="2"/>
  <c r="L1125" i="2"/>
  <c r="L1117" i="2"/>
  <c r="L1104" i="2"/>
  <c r="L1091" i="2"/>
  <c r="N1087" i="2"/>
  <c r="Q1085" i="2"/>
  <c r="R1085" i="2" s="1"/>
  <c r="N1083" i="2"/>
  <c r="N1067" i="2"/>
  <c r="L1049" i="2"/>
  <c r="Q1049" i="2" s="1"/>
  <c r="R1049" i="2" s="1"/>
  <c r="Q1044" i="2"/>
  <c r="N1038" i="2"/>
  <c r="L1038" i="2"/>
  <c r="P999" i="2"/>
  <c r="R980" i="2"/>
  <c r="P980" i="2"/>
  <c r="Q980" i="2"/>
  <c r="N975" i="2"/>
  <c r="L914" i="2"/>
  <c r="K914" i="2"/>
  <c r="M914" i="2" s="1"/>
  <c r="S914" i="2" s="1"/>
  <c r="N914" i="2"/>
  <c r="O898" i="2"/>
  <c r="S898" i="2"/>
  <c r="M886" i="2"/>
  <c r="S886" i="2" s="1"/>
  <c r="L886" i="2"/>
  <c r="K1091" i="2"/>
  <c r="M1091" i="2" s="1"/>
  <c r="L1085" i="2"/>
  <c r="K1083" i="2"/>
  <c r="M1083" i="2" s="1"/>
  <c r="O1076" i="2"/>
  <c r="Q1076" i="2" s="1"/>
  <c r="R1076" i="2" s="1"/>
  <c r="K1074" i="2"/>
  <c r="M1074" i="2" s="1"/>
  <c r="O1074" i="2" s="1"/>
  <c r="P1044" i="2"/>
  <c r="O1035" i="2"/>
  <c r="Q1035" i="2" s="1"/>
  <c r="R1035" i="2" s="1"/>
  <c r="P1035" i="2"/>
  <c r="R1028" i="2"/>
  <c r="P1028" i="2"/>
  <c r="Q1028" i="2"/>
  <c r="L1016" i="2"/>
  <c r="Q1016" i="2" s="1"/>
  <c r="R1016" i="2" s="1"/>
  <c r="K1014" i="2"/>
  <c r="M1014" i="2" s="1"/>
  <c r="S1014" i="2" s="1"/>
  <c r="O999" i="2"/>
  <c r="Q999" i="2" s="1"/>
  <c r="N994" i="2"/>
  <c r="P991" i="2"/>
  <c r="Q991" i="2"/>
  <c r="R991" i="2" s="1"/>
  <c r="L986" i="2"/>
  <c r="K986" i="2"/>
  <c r="M986" i="2" s="1"/>
  <c r="S986" i="2" s="1"/>
  <c r="K930" i="2"/>
  <c r="M930" i="2" s="1"/>
  <c r="S930" i="2" s="1"/>
  <c r="N930" i="2"/>
  <c r="L897" i="2"/>
  <c r="N897" i="2"/>
  <c r="K897" i="2"/>
  <c r="M897" i="2" s="1"/>
  <c r="S897" i="2" s="1"/>
  <c r="L1058" i="2"/>
  <c r="K1051" i="2"/>
  <c r="M1051" i="2" s="1"/>
  <c r="S1051" i="2" s="1"/>
  <c r="P1011" i="2"/>
  <c r="K1009" i="2"/>
  <c r="M1009" i="2" s="1"/>
  <c r="S1009" i="2" s="1"/>
  <c r="N1009" i="2"/>
  <c r="L1004" i="2"/>
  <c r="Q1004" i="2" s="1"/>
  <c r="R1004" i="2" s="1"/>
  <c r="L975" i="2"/>
  <c r="P962" i="2"/>
  <c r="O962" i="2"/>
  <c r="Q962" i="2" s="1"/>
  <c r="R962" i="2" s="1"/>
  <c r="K959" i="2"/>
  <c r="M959" i="2" s="1"/>
  <c r="S959" i="2" s="1"/>
  <c r="N959" i="2"/>
  <c r="L959" i="2"/>
  <c r="L946" i="2"/>
  <c r="K946" i="2"/>
  <c r="M946" i="2" s="1"/>
  <c r="L938" i="2"/>
  <c r="N938" i="2"/>
  <c r="O929" i="2"/>
  <c r="Q929" i="2"/>
  <c r="R929" i="2" s="1"/>
  <c r="P929" i="2"/>
  <c r="Q925" i="2"/>
  <c r="R925" i="2" s="1"/>
  <c r="P902" i="2"/>
  <c r="Q902" i="2"/>
  <c r="R902" i="2" s="1"/>
  <c r="P855" i="2"/>
  <c r="L1067" i="2"/>
  <c r="O1048" i="2"/>
  <c r="Q1048" i="2" s="1"/>
  <c r="R1048" i="2" s="1"/>
  <c r="R1044" i="2"/>
  <c r="L994" i="2"/>
  <c r="S961" i="2"/>
  <c r="P896" i="2"/>
  <c r="R1071" i="2"/>
  <c r="O1055" i="2"/>
  <c r="Q1055" i="2" s="1"/>
  <c r="R1055" i="2" s="1"/>
  <c r="P1048" i="2"/>
  <c r="L1035" i="2"/>
  <c r="Q1008" i="2"/>
  <c r="O974" i="2"/>
  <c r="Q974" i="2" s="1"/>
  <c r="R974" i="2" s="1"/>
  <c r="L968" i="2"/>
  <c r="N968" i="2"/>
  <c r="K968" i="2"/>
  <c r="M968" i="2" s="1"/>
  <c r="S968" i="2" s="1"/>
  <c r="Q958" i="2"/>
  <c r="O949" i="2"/>
  <c r="Q949" i="2" s="1"/>
  <c r="R949" i="2" s="1"/>
  <c r="K945" i="2"/>
  <c r="M945" i="2" s="1"/>
  <c r="S945" i="2" s="1"/>
  <c r="N945" i="2"/>
  <c r="L929" i="2"/>
  <c r="K912" i="2"/>
  <c r="M912" i="2" s="1"/>
  <c r="S912" i="2" s="1"/>
  <c r="N912" i="2"/>
  <c r="K875" i="2"/>
  <c r="M875" i="2" s="1"/>
  <c r="S875" i="2" s="1"/>
  <c r="N875" i="2"/>
  <c r="O969" i="2"/>
  <c r="P969" i="2"/>
  <c r="P957" i="2"/>
  <c r="P943" i="2"/>
  <c r="O943" i="2"/>
  <c r="Q943" i="2" s="1"/>
  <c r="R943" i="2" s="1"/>
  <c r="P926" i="2"/>
  <c r="Q926" i="2"/>
  <c r="R926" i="2" s="1"/>
  <c r="L921" i="2"/>
  <c r="Q909" i="2"/>
  <c r="R909" i="2" s="1"/>
  <c r="O893" i="2"/>
  <c r="Q893" i="2" s="1"/>
  <c r="R893" i="2" s="1"/>
  <c r="L890" i="2"/>
  <c r="N890" i="2"/>
  <c r="P878" i="2"/>
  <c r="O878" i="2"/>
  <c r="Q878" i="2"/>
  <c r="R878" i="2"/>
  <c r="L855" i="2"/>
  <c r="M855" i="2"/>
  <c r="Q835" i="2"/>
  <c r="K820" i="2"/>
  <c r="M820" i="2" s="1"/>
  <c r="S820" i="2" s="1"/>
  <c r="N820" i="2"/>
  <c r="L820" i="2"/>
  <c r="Q813" i="2"/>
  <c r="R813" i="2" s="1"/>
  <c r="O813" i="2"/>
  <c r="P813" i="2"/>
  <c r="S670" i="2"/>
  <c r="O670" i="2"/>
  <c r="P874" i="2"/>
  <c r="O874" i="2"/>
  <c r="Q874" i="2"/>
  <c r="R874" i="2" s="1"/>
  <c r="P866" i="2"/>
  <c r="O866" i="2"/>
  <c r="P862" i="2"/>
  <c r="Q862" i="2"/>
  <c r="R862" i="2"/>
  <c r="L847" i="2"/>
  <c r="M847" i="2"/>
  <c r="L1010" i="2"/>
  <c r="Q1010" i="2" s="1"/>
  <c r="R1010" i="2" s="1"/>
  <c r="N982" i="2"/>
  <c r="L982" i="2"/>
  <c r="L978" i="2"/>
  <c r="Q964" i="2"/>
  <c r="R964" i="2" s="1"/>
  <c r="P964" i="2"/>
  <c r="O911" i="2"/>
  <c r="Q911" i="2" s="1"/>
  <c r="R911" i="2" s="1"/>
  <c r="L896" i="2"/>
  <c r="K896" i="2"/>
  <c r="M896" i="2" s="1"/>
  <c r="M838" i="2"/>
  <c r="L838" i="2"/>
  <c r="L911" i="2"/>
  <c r="M911" i="2"/>
  <c r="S911" i="2" s="1"/>
  <c r="O873" i="2"/>
  <c r="Q873" i="2" s="1"/>
  <c r="R873" i="2" s="1"/>
  <c r="P873" i="2"/>
  <c r="O865" i="2"/>
  <c r="P865" i="2"/>
  <c r="Q865" i="2"/>
  <c r="R865" i="2" s="1"/>
  <c r="P858" i="2"/>
  <c r="O858" i="2"/>
  <c r="K829" i="2"/>
  <c r="M829" i="2" s="1"/>
  <c r="S829" i="2" s="1"/>
  <c r="L905" i="2"/>
  <c r="N905" i="2"/>
  <c r="S901" i="2"/>
  <c r="P888" i="2"/>
  <c r="O888" i="2"/>
  <c r="Q888" i="2"/>
  <c r="R888" i="2" s="1"/>
  <c r="P842" i="2"/>
  <c r="O842" i="2"/>
  <c r="L1002" i="2"/>
  <c r="P919" i="2"/>
  <c r="O919" i="2"/>
  <c r="Q919" i="2" s="1"/>
  <c r="R919" i="2" s="1"/>
  <c r="L908" i="2"/>
  <c r="P901" i="2"/>
  <c r="L895" i="2"/>
  <c r="M895" i="2"/>
  <c r="S895" i="2" s="1"/>
  <c r="O850" i="2"/>
  <c r="S850" i="2"/>
  <c r="L817" i="2"/>
  <c r="K817" i="2"/>
  <c r="M817" i="2" s="1"/>
  <c r="S817" i="2" s="1"/>
  <c r="N817" i="2"/>
  <c r="L1042" i="2"/>
  <c r="P1032" i="2"/>
  <c r="K1021" i="2"/>
  <c r="M1021" i="2" s="1"/>
  <c r="S1021" i="2" s="1"/>
  <c r="N1021" i="2"/>
  <c r="L1019" i="2"/>
  <c r="O1011" i="2"/>
  <c r="O979" i="2"/>
  <c r="Q979" i="2" s="1"/>
  <c r="R979" i="2" s="1"/>
  <c r="P958" i="2"/>
  <c r="R958" i="2"/>
  <c r="O958" i="2"/>
  <c r="P950" i="2"/>
  <c r="Q950" i="2"/>
  <c r="R950" i="2" s="1"/>
  <c r="K928" i="2"/>
  <c r="M928" i="2" s="1"/>
  <c r="L888" i="2"/>
  <c r="K789" i="2"/>
  <c r="M789" i="2" s="1"/>
  <c r="S789" i="2" s="1"/>
  <c r="N789" i="2"/>
  <c r="P904" i="2"/>
  <c r="N892" i="2"/>
  <c r="L892" i="2"/>
  <c r="K892" i="2"/>
  <c r="M892" i="2" s="1"/>
  <c r="S892" i="2" s="1"/>
  <c r="K880" i="2"/>
  <c r="M880" i="2" s="1"/>
  <c r="S880" i="2" s="1"/>
  <c r="S869" i="2"/>
  <c r="O869" i="2"/>
  <c r="Q869" i="2" s="1"/>
  <c r="R869" i="2" s="1"/>
  <c r="Q922" i="2"/>
  <c r="R922" i="2" s="1"/>
  <c r="Q898" i="2"/>
  <c r="R898" i="2" s="1"/>
  <c r="N884" i="2"/>
  <c r="L884" i="2"/>
  <c r="L872" i="2"/>
  <c r="K872" i="2"/>
  <c r="M872" i="2" s="1"/>
  <c r="S872" i="2" s="1"/>
  <c r="N872" i="2"/>
  <c r="S849" i="2"/>
  <c r="P849" i="2"/>
  <c r="S841" i="2"/>
  <c r="P841" i="2"/>
  <c r="L1034" i="2"/>
  <c r="P1024" i="2"/>
  <c r="K1013" i="2"/>
  <c r="N1013" i="2"/>
  <c r="L1011" i="2"/>
  <c r="O1003" i="2"/>
  <c r="R999" i="2"/>
  <c r="L979" i="2"/>
  <c r="P977" i="2"/>
  <c r="Q965" i="2"/>
  <c r="R965" i="2" s="1"/>
  <c r="K936" i="2"/>
  <c r="M936" i="2" s="1"/>
  <c r="S936" i="2" s="1"/>
  <c r="M927" i="2"/>
  <c r="S927" i="2" s="1"/>
  <c r="O916" i="2"/>
  <c r="N913" i="2"/>
  <c r="K904" i="2"/>
  <c r="M904" i="2" s="1"/>
  <c r="S904" i="2" s="1"/>
  <c r="P894" i="2"/>
  <c r="Q894" i="2"/>
  <c r="R894" i="2" s="1"/>
  <c r="O810" i="2"/>
  <c r="P810" i="2"/>
  <c r="Q810" i="2"/>
  <c r="R810" i="2" s="1"/>
  <c r="L754" i="2"/>
  <c r="M754" i="2"/>
  <c r="S754" i="2" s="1"/>
  <c r="O960" i="2"/>
  <c r="Q960" i="2" s="1"/>
  <c r="R960" i="2" s="1"/>
  <c r="P944" i="2"/>
  <c r="Q941" i="2"/>
  <c r="R941" i="2" s="1"/>
  <c r="L922" i="2"/>
  <c r="L916" i="2"/>
  <c r="L898" i="2"/>
  <c r="K891" i="2"/>
  <c r="M891" i="2" s="1"/>
  <c r="S891" i="2" s="1"/>
  <c r="N891" i="2"/>
  <c r="L864" i="2"/>
  <c r="K864" i="2"/>
  <c r="M864" i="2" s="1"/>
  <c r="S864" i="2" s="1"/>
  <c r="N864" i="2"/>
  <c r="P935" i="2"/>
  <c r="P924" i="2"/>
  <c r="P918" i="2"/>
  <c r="Q918" i="2"/>
  <c r="R918" i="2" s="1"/>
  <c r="L913" i="2"/>
  <c r="S909" i="2"/>
  <c r="P903" i="2"/>
  <c r="O903" i="2"/>
  <c r="Q903" i="2"/>
  <c r="R903" i="2" s="1"/>
  <c r="L879" i="2"/>
  <c r="M879" i="2"/>
  <c r="N876" i="2"/>
  <c r="K876" i="2"/>
  <c r="M876" i="2" s="1"/>
  <c r="S876" i="2" s="1"/>
  <c r="K856" i="2"/>
  <c r="M856" i="2" s="1"/>
  <c r="S856" i="2" s="1"/>
  <c r="N856" i="2"/>
  <c r="K840" i="2"/>
  <c r="M840" i="2" s="1"/>
  <c r="S840" i="2" s="1"/>
  <c r="L1026" i="2"/>
  <c r="P1016" i="2"/>
  <c r="K1005" i="2"/>
  <c r="N1005" i="2"/>
  <c r="L1003" i="2"/>
  <c r="P1001" i="2"/>
  <c r="K997" i="2"/>
  <c r="N997" i="2"/>
  <c r="L944" i="2"/>
  <c r="K944" i="2"/>
  <c r="M944" i="2" s="1"/>
  <c r="S944" i="2" s="1"/>
  <c r="O924" i="2"/>
  <c r="Q924" i="2" s="1"/>
  <c r="R924" i="2" s="1"/>
  <c r="N921" i="2"/>
  <c r="P909" i="2"/>
  <c r="L903" i="2"/>
  <c r="M903" i="2"/>
  <c r="S903" i="2" s="1"/>
  <c r="P886" i="2"/>
  <c r="O886" i="2"/>
  <c r="Q886" i="2" s="1"/>
  <c r="R886" i="2" s="1"/>
  <c r="O882" i="2"/>
  <c r="Q882" i="2" s="1"/>
  <c r="R882" i="2" s="1"/>
  <c r="N868" i="2"/>
  <c r="K868" i="2"/>
  <c r="M868" i="2" s="1"/>
  <c r="S868" i="2" s="1"/>
  <c r="L882" i="2"/>
  <c r="P871" i="2"/>
  <c r="P802" i="2"/>
  <c r="K799" i="2"/>
  <c r="M799" i="2" s="1"/>
  <c r="S799" i="2" s="1"/>
  <c r="L799" i="2"/>
  <c r="N799" i="2"/>
  <c r="P747" i="2"/>
  <c r="O747" i="2"/>
  <c r="Q747" i="2" s="1"/>
  <c r="R747" i="2" s="1"/>
  <c r="O759" i="2"/>
  <c r="Q759" i="2"/>
  <c r="R759" i="2" s="1"/>
  <c r="P759" i="2"/>
  <c r="L858" i="2"/>
  <c r="Q858" i="2" s="1"/>
  <c r="R858" i="2" s="1"/>
  <c r="P835" i="2"/>
  <c r="R835" i="2"/>
  <c r="O832" i="2"/>
  <c r="Q832" i="2" s="1"/>
  <c r="R832" i="2" s="1"/>
  <c r="P832" i="2"/>
  <c r="S816" i="2"/>
  <c r="O816" i="2"/>
  <c r="Q816" i="2" s="1"/>
  <c r="R816" i="2" s="1"/>
  <c r="N727" i="2"/>
  <c r="K727" i="2"/>
  <c r="M727" i="2" s="1"/>
  <c r="S727" i="2" s="1"/>
  <c r="L960" i="2"/>
  <c r="O881" i="2"/>
  <c r="L873" i="2"/>
  <c r="K851" i="2"/>
  <c r="N851" i="2"/>
  <c r="P846" i="2"/>
  <c r="Q846" i="2"/>
  <c r="R846" i="2" s="1"/>
  <c r="L842" i="2"/>
  <c r="O839" i="2"/>
  <c r="Q839" i="2" s="1"/>
  <c r="R839" i="2" s="1"/>
  <c r="L835" i="2"/>
  <c r="P825" i="2"/>
  <c r="O825" i="2"/>
  <c r="N860" i="2"/>
  <c r="L860" i="2"/>
  <c r="O857" i="2"/>
  <c r="O848" i="2"/>
  <c r="Q848" i="2" s="1"/>
  <c r="R848" i="2" s="1"/>
  <c r="L846" i="2"/>
  <c r="P839" i="2"/>
  <c r="O834" i="2"/>
  <c r="P834" i="2"/>
  <c r="Q834" i="2"/>
  <c r="R834" i="2" s="1"/>
  <c r="P809" i="2"/>
  <c r="O772" i="2"/>
  <c r="P740" i="2"/>
  <c r="O740" i="2"/>
  <c r="P819" i="2"/>
  <c r="O819" i="2"/>
  <c r="Q940" i="2"/>
  <c r="R940" i="2" s="1"/>
  <c r="Q932" i="2"/>
  <c r="R932" i="2" s="1"/>
  <c r="Q916" i="2"/>
  <c r="R916" i="2" s="1"/>
  <c r="Q908" i="2"/>
  <c r="R908" i="2" s="1"/>
  <c r="O889" i="2"/>
  <c r="M887" i="2"/>
  <c r="L881" i="2"/>
  <c r="Q870" i="2"/>
  <c r="R870" i="2" s="1"/>
  <c r="N844" i="2"/>
  <c r="L844" i="2"/>
  <c r="O841" i="2"/>
  <c r="K801" i="2"/>
  <c r="M801" i="2" s="1"/>
  <c r="S801" i="2" s="1"/>
  <c r="N801" i="2"/>
  <c r="M786" i="2"/>
  <c r="S786" i="2" s="1"/>
  <c r="L786" i="2"/>
  <c r="O771" i="2"/>
  <c r="Q771" i="2" s="1"/>
  <c r="R771" i="2" s="1"/>
  <c r="K971" i="2"/>
  <c r="N971" i="2"/>
  <c r="L969" i="2"/>
  <c r="O961" i="2"/>
  <c r="Q961" i="2" s="1"/>
  <c r="R961" i="2" s="1"/>
  <c r="O870" i="2"/>
  <c r="L857" i="2"/>
  <c r="P850" i="2"/>
  <c r="L848" i="2"/>
  <c r="S845" i="2"/>
  <c r="P831" i="2"/>
  <c r="Q831" i="2"/>
  <c r="R831" i="2" s="1"/>
  <c r="P824" i="2"/>
  <c r="P756" i="2"/>
  <c r="O756" i="2"/>
  <c r="K883" i="2"/>
  <c r="M883" i="2" s="1"/>
  <c r="S883" i="2" s="1"/>
  <c r="N883" i="2"/>
  <c r="L866" i="2"/>
  <c r="Q866" i="2" s="1"/>
  <c r="R866" i="2" s="1"/>
  <c r="P827" i="2"/>
  <c r="Q827" i="2"/>
  <c r="R827" i="2" s="1"/>
  <c r="O824" i="2"/>
  <c r="S821" i="2"/>
  <c r="S818" i="2"/>
  <c r="P818" i="2"/>
  <c r="K815" i="2"/>
  <c r="M815" i="2" s="1"/>
  <c r="S815" i="2" s="1"/>
  <c r="L805" i="2"/>
  <c r="N805" i="2"/>
  <c r="N766" i="2"/>
  <c r="K766" i="2"/>
  <c r="M766" i="2" s="1"/>
  <c r="S766" i="2" s="1"/>
  <c r="L889" i="2"/>
  <c r="P863" i="2"/>
  <c r="L841" i="2"/>
  <c r="O833" i="2"/>
  <c r="S808" i="2"/>
  <c r="O808" i="2"/>
  <c r="Q808" i="2" s="1"/>
  <c r="R808" i="2" s="1"/>
  <c r="P808" i="2"/>
  <c r="S683" i="2"/>
  <c r="O683" i="2"/>
  <c r="P683" i="2"/>
  <c r="P974" i="2"/>
  <c r="P972" i="2"/>
  <c r="K963" i="2"/>
  <c r="N963" i="2"/>
  <c r="L961" i="2"/>
  <c r="K859" i="2"/>
  <c r="N859" i="2"/>
  <c r="P854" i="2"/>
  <c r="Q854" i="2"/>
  <c r="R854" i="2" s="1"/>
  <c r="L850" i="2"/>
  <c r="P833" i="2"/>
  <c r="L830" i="2"/>
  <c r="L824" i="2"/>
  <c r="Q821" i="2"/>
  <c r="R821" i="2" s="1"/>
  <c r="P821" i="2"/>
  <c r="S800" i="2"/>
  <c r="P800" i="2"/>
  <c r="O765" i="2"/>
  <c r="Q765" i="2" s="1"/>
  <c r="R765" i="2" s="1"/>
  <c r="L761" i="2"/>
  <c r="P738" i="2"/>
  <c r="O738" i="2"/>
  <c r="Q738" i="2" s="1"/>
  <c r="R738" i="2" s="1"/>
  <c r="P847" i="2"/>
  <c r="P811" i="2"/>
  <c r="P775" i="2"/>
  <c r="L738" i="2"/>
  <c r="M738" i="2"/>
  <c r="S738" i="2" s="1"/>
  <c r="K703" i="2"/>
  <c r="M703" i="2" s="1"/>
  <c r="S703" i="2" s="1"/>
  <c r="L703" i="2"/>
  <c r="N703" i="2"/>
  <c r="P882" i="2"/>
  <c r="L874" i="2"/>
  <c r="K843" i="2"/>
  <c r="N843" i="2"/>
  <c r="P838" i="2"/>
  <c r="P826" i="2"/>
  <c r="N780" i="2"/>
  <c r="K780" i="2"/>
  <c r="L972" i="2"/>
  <c r="Q972" i="2" s="1"/>
  <c r="R972" i="2" s="1"/>
  <c r="P966" i="2"/>
  <c r="K955" i="2"/>
  <c r="N955" i="2"/>
  <c r="K947" i="2"/>
  <c r="N947" i="2"/>
  <c r="K939" i="2"/>
  <c r="N939" i="2"/>
  <c r="K931" i="2"/>
  <c r="N931" i="2"/>
  <c r="K923" i="2"/>
  <c r="N923" i="2"/>
  <c r="K915" i="2"/>
  <c r="N915" i="2"/>
  <c r="K907" i="2"/>
  <c r="N907" i="2"/>
  <c r="K899" i="2"/>
  <c r="N899" i="2"/>
  <c r="N852" i="2"/>
  <c r="L852" i="2"/>
  <c r="O849" i="2"/>
  <c r="Q849" i="2" s="1"/>
  <c r="R849" i="2" s="1"/>
  <c r="O826" i="2"/>
  <c r="Q826" i="2" s="1"/>
  <c r="R826" i="2" s="1"/>
  <c r="P807" i="2"/>
  <c r="Q807" i="2"/>
  <c r="R807" i="2" s="1"/>
  <c r="O807" i="2"/>
  <c r="N803" i="2"/>
  <c r="K803" i="2"/>
  <c r="M803" i="2" s="1"/>
  <c r="S803" i="2" s="1"/>
  <c r="P754" i="2"/>
  <c r="L827" i="2"/>
  <c r="P771" i="2"/>
  <c r="L668" i="2"/>
  <c r="N668" i="2"/>
  <c r="K652" i="2"/>
  <c r="M652" i="2" s="1"/>
  <c r="S652" i="2" s="1"/>
  <c r="L652" i="2"/>
  <c r="P606" i="2"/>
  <c r="K777" i="2"/>
  <c r="M777" i="2" s="1"/>
  <c r="S777" i="2" s="1"/>
  <c r="N777" i="2"/>
  <c r="L774" i="2"/>
  <c r="N774" i="2"/>
  <c r="L744" i="2"/>
  <c r="O730" i="2"/>
  <c r="L717" i="2"/>
  <c r="K717" i="2"/>
  <c r="M717" i="2" s="1"/>
  <c r="S717" i="2" s="1"/>
  <c r="N717" i="2"/>
  <c r="M712" i="2"/>
  <c r="S712" i="2" s="1"/>
  <c r="O768" i="2"/>
  <c r="Q768" i="2" s="1"/>
  <c r="R768" i="2" s="1"/>
  <c r="P768" i="2"/>
  <c r="K734" i="2"/>
  <c r="M734" i="2" s="1"/>
  <c r="S734" i="2" s="1"/>
  <c r="L734" i="2"/>
  <c r="N734" i="2"/>
  <c r="Q693" i="2"/>
  <c r="R693" i="2" s="1"/>
  <c r="L687" i="2"/>
  <c r="M687" i="2"/>
  <c r="S687" i="2" s="1"/>
  <c r="L681" i="2"/>
  <c r="M681" i="2"/>
  <c r="S681" i="2" s="1"/>
  <c r="K458" i="2"/>
  <c r="M458" i="2" s="1"/>
  <c r="S458" i="2" s="1"/>
  <c r="N458" i="2"/>
  <c r="L833" i="2"/>
  <c r="Q833" i="2" s="1"/>
  <c r="R833" i="2" s="1"/>
  <c r="L809" i="2"/>
  <c r="Q809" i="2" s="1"/>
  <c r="R809" i="2" s="1"/>
  <c r="O802" i="2"/>
  <c r="Q802" i="2" s="1"/>
  <c r="R802" i="2"/>
  <c r="L788" i="2"/>
  <c r="Q788" i="2" s="1"/>
  <c r="R788" i="2" s="1"/>
  <c r="K783" i="2"/>
  <c r="P773" i="2"/>
  <c r="N743" i="2"/>
  <c r="M716" i="2"/>
  <c r="S716" i="2" s="1"/>
  <c r="L716" i="2"/>
  <c r="S693" i="2"/>
  <c r="P693" i="2"/>
  <c r="K665" i="2"/>
  <c r="M665" i="2" s="1"/>
  <c r="S665" i="2" s="1"/>
  <c r="N665" i="2"/>
  <c r="O791" i="2"/>
  <c r="Q791" i="2" s="1"/>
  <c r="R791" i="2" s="1"/>
  <c r="O770" i="2"/>
  <c r="Q770" i="2" s="1"/>
  <c r="R770" i="2" s="1"/>
  <c r="P770" i="2"/>
  <c r="L765" i="2"/>
  <c r="N750" i="2"/>
  <c r="K750" i="2"/>
  <c r="M750" i="2" s="1"/>
  <c r="S750" i="2" s="1"/>
  <c r="K725" i="2"/>
  <c r="M725" i="2" s="1"/>
  <c r="S725" i="2" s="1"/>
  <c r="N725" i="2"/>
  <c r="N592" i="2"/>
  <c r="K592" i="2"/>
  <c r="M592" i="2" s="1"/>
  <c r="S592" i="2" s="1"/>
  <c r="L592" i="2"/>
  <c r="O569" i="2"/>
  <c r="L811" i="2"/>
  <c r="Q811" i="2" s="1"/>
  <c r="R811" i="2" s="1"/>
  <c r="P788" i="2"/>
  <c r="K785" i="2"/>
  <c r="N785" i="2"/>
  <c r="L756" i="2"/>
  <c r="Q756" i="2" s="1"/>
  <c r="R756" i="2" s="1"/>
  <c r="L753" i="2"/>
  <c r="O746" i="2"/>
  <c r="L740" i="2"/>
  <c r="Q740" i="2" s="1"/>
  <c r="R740" i="2" s="1"/>
  <c r="O715" i="2"/>
  <c r="P638" i="2"/>
  <c r="O638" i="2"/>
  <c r="Q638" i="2" s="1"/>
  <c r="R638" i="2" s="1"/>
  <c r="S569" i="2"/>
  <c r="P569" i="2"/>
  <c r="P764" i="2"/>
  <c r="O764" i="2"/>
  <c r="P749" i="2"/>
  <c r="L743" i="2"/>
  <c r="L715" i="2"/>
  <c r="M715" i="2"/>
  <c r="S715" i="2" s="1"/>
  <c r="P654" i="2"/>
  <c r="O598" i="2"/>
  <c r="Q598" i="2" s="1"/>
  <c r="R598" i="2" s="1"/>
  <c r="K828" i="2"/>
  <c r="N828" i="2"/>
  <c r="L813" i="2"/>
  <c r="K793" i="2"/>
  <c r="M793" i="2" s="1"/>
  <c r="S793" i="2" s="1"/>
  <c r="N793" i="2"/>
  <c r="L793" i="2"/>
  <c r="L779" i="2"/>
  <c r="Q779" i="2" s="1"/>
  <c r="R779" i="2" s="1"/>
  <c r="M767" i="2"/>
  <c r="L764" i="2"/>
  <c r="K724" i="2"/>
  <c r="M724" i="2" s="1"/>
  <c r="S724" i="2" s="1"/>
  <c r="P701" i="2"/>
  <c r="Q685" i="2"/>
  <c r="O654" i="2"/>
  <c r="O625" i="2"/>
  <c r="P625" i="2"/>
  <c r="O614" i="2"/>
  <c r="K804" i="2"/>
  <c r="M804" i="2" s="1"/>
  <c r="S804" i="2" s="1"/>
  <c r="N804" i="2"/>
  <c r="P787" i="2"/>
  <c r="O787" i="2"/>
  <c r="Q787" i="2" s="1"/>
  <c r="R787" i="2" s="1"/>
  <c r="N782" i="2"/>
  <c r="K782" i="2"/>
  <c r="M782" i="2" s="1"/>
  <c r="S782" i="2" s="1"/>
  <c r="Q749" i="2"/>
  <c r="R749" i="2" s="1"/>
  <c r="K729" i="2"/>
  <c r="M729" i="2" s="1"/>
  <c r="S729" i="2" s="1"/>
  <c r="N729" i="2"/>
  <c r="O719" i="2"/>
  <c r="Q719" i="2"/>
  <c r="R719" i="2" s="1"/>
  <c r="M700" i="2"/>
  <c r="S700" i="2" s="1"/>
  <c r="L700" i="2"/>
  <c r="S519" i="2"/>
  <c r="O519" i="2"/>
  <c r="P772" i="2"/>
  <c r="Q772" i="2"/>
  <c r="R772" i="2" s="1"/>
  <c r="R755" i="2"/>
  <c r="K732" i="2"/>
  <c r="M732" i="2" s="1"/>
  <c r="S732" i="2" s="1"/>
  <c r="N732" i="2"/>
  <c r="O714" i="2"/>
  <c r="Q714" i="2" s="1"/>
  <c r="R714" i="2" s="1"/>
  <c r="O709" i="2"/>
  <c r="O658" i="2"/>
  <c r="Q658" i="2" s="1"/>
  <c r="N649" i="2"/>
  <c r="K649" i="2"/>
  <c r="M649" i="2" s="1"/>
  <c r="S649" i="2" s="1"/>
  <c r="P823" i="2"/>
  <c r="Q823" i="2"/>
  <c r="R823" i="2" s="1"/>
  <c r="L819" i="2"/>
  <c r="Q797" i="2"/>
  <c r="R797" i="2" s="1"/>
  <c r="N790" i="2"/>
  <c r="K790" i="2"/>
  <c r="M790" i="2" s="1"/>
  <c r="S790" i="2" s="1"/>
  <c r="L787" i="2"/>
  <c r="L749" i="2"/>
  <c r="M658" i="2"/>
  <c r="S658" i="2" s="1"/>
  <c r="L658" i="2"/>
  <c r="Q792" i="2"/>
  <c r="R792" i="2" s="1"/>
  <c r="P781" i="2"/>
  <c r="Q778" i="2"/>
  <c r="R778" i="2" s="1"/>
  <c r="L772" i="2"/>
  <c r="K761" i="2"/>
  <c r="M761" i="2" s="1"/>
  <c r="S761" i="2" s="1"/>
  <c r="N761" i="2"/>
  <c r="P748" i="2"/>
  <c r="O748" i="2"/>
  <c r="Q748" i="2"/>
  <c r="R748" i="2" s="1"/>
  <c r="L728" i="2"/>
  <c r="M728" i="2"/>
  <c r="S728" i="2" s="1"/>
  <c r="L821" i="2"/>
  <c r="S794" i="2"/>
  <c r="K775" i="2"/>
  <c r="M775" i="2" s="1"/>
  <c r="S775" i="2" s="1"/>
  <c r="L775" i="2"/>
  <c r="K769" i="2"/>
  <c r="N769" i="2"/>
  <c r="P763" i="2"/>
  <c r="Q763" i="2"/>
  <c r="R763" i="2" s="1"/>
  <c r="N708" i="2"/>
  <c r="K708" i="2"/>
  <c r="M708" i="2" s="1"/>
  <c r="S708" i="2" s="1"/>
  <c r="L708" i="2"/>
  <c r="M678" i="2"/>
  <c r="L678" i="2"/>
  <c r="L600" i="2"/>
  <c r="M600" i="2"/>
  <c r="K836" i="2"/>
  <c r="N836" i="2"/>
  <c r="L825" i="2"/>
  <c r="O818" i="2"/>
  <c r="Q818" i="2" s="1"/>
  <c r="R818" i="2" s="1"/>
  <c r="K812" i="2"/>
  <c r="N812" i="2"/>
  <c r="L797" i="2"/>
  <c r="L781" i="2"/>
  <c r="Q781" i="2" s="1"/>
  <c r="R781" i="2" s="1"/>
  <c r="K745" i="2"/>
  <c r="N745" i="2"/>
  <c r="O741" i="2"/>
  <c r="P731" i="2"/>
  <c r="O722" i="2"/>
  <c r="Q722" i="2" s="1"/>
  <c r="R722" i="2" s="1"/>
  <c r="P722" i="2"/>
  <c r="L699" i="2"/>
  <c r="M699" i="2"/>
  <c r="K689" i="2"/>
  <c r="M689" i="2" s="1"/>
  <c r="S689" i="2" s="1"/>
  <c r="L689" i="2"/>
  <c r="N689" i="2"/>
  <c r="P795" i="2"/>
  <c r="O767" i="2"/>
  <c r="Q767" i="2" s="1"/>
  <c r="R767" i="2" s="1"/>
  <c r="L741" i="2"/>
  <c r="L707" i="2"/>
  <c r="M707" i="2"/>
  <c r="S707" i="2" s="1"/>
  <c r="N675" i="2"/>
  <c r="L673" i="2"/>
  <c r="L670" i="2"/>
  <c r="Q670" i="2" s="1"/>
  <c r="R670" i="2" s="1"/>
  <c r="L655" i="2"/>
  <c r="M655" i="2"/>
  <c r="S655" i="2" s="1"/>
  <c r="N631" i="2"/>
  <c r="N587" i="2"/>
  <c r="O562" i="2"/>
  <c r="Q562" i="2" s="1"/>
  <c r="R562" i="2" s="1"/>
  <c r="P562" i="2"/>
  <c r="P545" i="2"/>
  <c r="L557" i="2"/>
  <c r="N557" i="2"/>
  <c r="K557" i="2"/>
  <c r="M557" i="2" s="1"/>
  <c r="S557" i="2" s="1"/>
  <c r="N549" i="2"/>
  <c r="K549" i="2"/>
  <c r="M549" i="2" s="1"/>
  <c r="S549" i="2" s="1"/>
  <c r="L691" i="2"/>
  <c r="M691" i="2"/>
  <c r="S691" i="2" s="1"/>
  <c r="Q680" i="2"/>
  <c r="R680" i="2" s="1"/>
  <c r="L667" i="2"/>
  <c r="N667" i="2"/>
  <c r="K651" i="2"/>
  <c r="M651" i="2" s="1"/>
  <c r="S651" i="2" s="1"/>
  <c r="L651" i="2"/>
  <c r="N651" i="2"/>
  <c r="N624" i="2"/>
  <c r="L624" i="2"/>
  <c r="M591" i="2"/>
  <c r="S591" i="2" s="1"/>
  <c r="L591" i="2"/>
  <c r="Q572" i="2"/>
  <c r="R572" i="2"/>
  <c r="O572" i="2"/>
  <c r="L675" i="2"/>
  <c r="Q654" i="2"/>
  <c r="R654" i="2" s="1"/>
  <c r="K644" i="2"/>
  <c r="M644" i="2" s="1"/>
  <c r="S644" i="2" s="1"/>
  <c r="N644" i="2"/>
  <c r="O637" i="2"/>
  <c r="P637" i="2"/>
  <c r="S637" i="2"/>
  <c r="K620" i="2"/>
  <c r="N620" i="2"/>
  <c r="L603" i="2"/>
  <c r="M603" i="2"/>
  <c r="S603" i="2" s="1"/>
  <c r="O582" i="2"/>
  <c r="P582" i="2"/>
  <c r="Q582" i="2"/>
  <c r="R582" i="2" s="1"/>
  <c r="O509" i="2"/>
  <c r="Q509" i="2"/>
  <c r="R509" i="2" s="1"/>
  <c r="P509" i="2"/>
  <c r="K484" i="2"/>
  <c r="M484" i="2" s="1"/>
  <c r="S484" i="2" s="1"/>
  <c r="L484" i="2"/>
  <c r="N484" i="2"/>
  <c r="N830" i="2"/>
  <c r="N822" i="2"/>
  <c r="N814" i="2"/>
  <c r="N806" i="2"/>
  <c r="N798" i="2"/>
  <c r="R796" i="2"/>
  <c r="L771" i="2"/>
  <c r="Q762" i="2"/>
  <c r="R762" i="2" s="1"/>
  <c r="L758" i="2"/>
  <c r="N758" i="2"/>
  <c r="N751" i="2"/>
  <c r="L731" i="2"/>
  <c r="M731" i="2"/>
  <c r="Q706" i="2"/>
  <c r="R706" i="2"/>
  <c r="K661" i="2"/>
  <c r="M661" i="2" s="1"/>
  <c r="K612" i="2"/>
  <c r="M612" i="2" s="1"/>
  <c r="P612" i="2" s="1"/>
  <c r="O602" i="2"/>
  <c r="Q602" i="2" s="1"/>
  <c r="R602" i="2" s="1"/>
  <c r="P602" i="2"/>
  <c r="M552" i="2"/>
  <c r="L552" i="2"/>
  <c r="O543" i="2"/>
  <c r="O711" i="2"/>
  <c r="P711" i="2"/>
  <c r="Q711" i="2"/>
  <c r="R711" i="2"/>
  <c r="Q698" i="2"/>
  <c r="R698" i="2" s="1"/>
  <c r="R685" i="2"/>
  <c r="Q663" i="2"/>
  <c r="R663" i="2"/>
  <c r="P623" i="2"/>
  <c r="O607" i="2"/>
  <c r="O442" i="2"/>
  <c r="P442" i="2"/>
  <c r="Q442" i="2"/>
  <c r="R442" i="2" s="1"/>
  <c r="K726" i="2"/>
  <c r="M726" i="2" s="1"/>
  <c r="S726" i="2" s="1"/>
  <c r="L726" i="2"/>
  <c r="N726" i="2"/>
  <c r="L709" i="2"/>
  <c r="Q709" i="2" s="1"/>
  <c r="R709" i="2" s="1"/>
  <c r="K660" i="2"/>
  <c r="M660" i="2" s="1"/>
  <c r="S660" i="2" s="1"/>
  <c r="N660" i="2"/>
  <c r="P650" i="2"/>
  <c r="K596" i="2"/>
  <c r="M596" i="2" s="1"/>
  <c r="S596" i="2" s="1"/>
  <c r="L596" i="2"/>
  <c r="L571" i="2"/>
  <c r="M571" i="2"/>
  <c r="P571" i="2" s="1"/>
  <c r="N516" i="2"/>
  <c r="K516" i="2"/>
  <c r="Q794" i="2"/>
  <c r="R794" i="2" s="1"/>
  <c r="L773" i="2"/>
  <c r="Q773" i="2" s="1"/>
  <c r="R773" i="2" s="1"/>
  <c r="P755" i="2"/>
  <c r="P730" i="2"/>
  <c r="K721" i="2"/>
  <c r="N721" i="2"/>
  <c r="L711" i="2"/>
  <c r="L701" i="2"/>
  <c r="Q701" i="2" s="1"/>
  <c r="R701" i="2" s="1"/>
  <c r="M690" i="2"/>
  <c r="P690" i="2" s="1"/>
  <c r="L685" i="2"/>
  <c r="O677" i="2"/>
  <c r="Q677" i="2" s="1"/>
  <c r="R677" i="2" s="1"/>
  <c r="P677" i="2"/>
  <c r="P657" i="2"/>
  <c r="N647" i="2"/>
  <c r="P643" i="2"/>
  <c r="Q643" i="2"/>
  <c r="R643" i="2" s="1"/>
  <c r="L640" i="2"/>
  <c r="P636" i="2"/>
  <c r="O629" i="2"/>
  <c r="L619" i="2"/>
  <c r="M619" i="2"/>
  <c r="S619" i="2" s="1"/>
  <c r="Q606" i="2"/>
  <c r="R606" i="2" s="1"/>
  <c r="P589" i="2"/>
  <c r="N560" i="2"/>
  <c r="K560" i="2"/>
  <c r="M560" i="2" s="1"/>
  <c r="S560" i="2" s="1"/>
  <c r="P779" i="2"/>
  <c r="K753" i="2"/>
  <c r="M753" i="2" s="1"/>
  <c r="S753" i="2" s="1"/>
  <c r="N753" i="2"/>
  <c r="Q746" i="2"/>
  <c r="R746" i="2" s="1"/>
  <c r="L742" i="2"/>
  <c r="N742" i="2"/>
  <c r="N735" i="2"/>
  <c r="K733" i="2"/>
  <c r="M733" i="2" s="1"/>
  <c r="S733" i="2" s="1"/>
  <c r="P723" i="2"/>
  <c r="M695" i="2"/>
  <c r="S695" i="2" s="1"/>
  <c r="L693" i="2"/>
  <c r="N687" i="2"/>
  <c r="K682" i="2"/>
  <c r="M682" i="2" s="1"/>
  <c r="S682" i="2" s="1"/>
  <c r="O636" i="2"/>
  <c r="Q636" i="2" s="1"/>
  <c r="R636" i="2" s="1"/>
  <c r="M633" i="2"/>
  <c r="S633" i="2" s="1"/>
  <c r="P598" i="2"/>
  <c r="O594" i="2"/>
  <c r="Q594" i="2" s="1"/>
  <c r="R594" i="2" s="1"/>
  <c r="P594" i="2"/>
  <c r="M585" i="2"/>
  <c r="P565" i="2"/>
  <c r="S565" i="2"/>
  <c r="Q730" i="2"/>
  <c r="R730" i="2" s="1"/>
  <c r="L723" i="2"/>
  <c r="M723" i="2"/>
  <c r="S723" i="2" s="1"/>
  <c r="O682" i="2"/>
  <c r="K666" i="2"/>
  <c r="M666" i="2" s="1"/>
  <c r="S666" i="2" s="1"/>
  <c r="O656" i="2"/>
  <c r="Q656" i="2" s="1"/>
  <c r="R656" i="2" s="1"/>
  <c r="O653" i="2"/>
  <c r="Q653" i="2" s="1"/>
  <c r="R653" i="2" s="1"/>
  <c r="L647" i="2"/>
  <c r="Q640" i="2"/>
  <c r="R640" i="2" s="1"/>
  <c r="K622" i="2"/>
  <c r="M622" i="2" s="1"/>
  <c r="S622" i="2" s="1"/>
  <c r="N622" i="2"/>
  <c r="O618" i="2"/>
  <c r="Q618" i="2" s="1"/>
  <c r="R618" i="2" s="1"/>
  <c r="P618" i="2"/>
  <c r="S618" i="2"/>
  <c r="O610" i="2"/>
  <c r="Q610" i="2"/>
  <c r="R610" i="2" s="1"/>
  <c r="O606" i="2"/>
  <c r="L594" i="2"/>
  <c r="Q589" i="2"/>
  <c r="R589" i="2"/>
  <c r="N531" i="2"/>
  <c r="K531" i="2"/>
  <c r="M531" i="2" s="1"/>
  <c r="S531" i="2" s="1"/>
  <c r="S526" i="2"/>
  <c r="O526" i="2"/>
  <c r="P526" i="2"/>
  <c r="K679" i="2"/>
  <c r="M679" i="2" s="1"/>
  <c r="S679" i="2" s="1"/>
  <c r="L679" i="2"/>
  <c r="N679" i="2"/>
  <c r="P614" i="2"/>
  <c r="Q614" i="2"/>
  <c r="R614" i="2" s="1"/>
  <c r="K757" i="2"/>
  <c r="M757" i="2" s="1"/>
  <c r="S757" i="2" s="1"/>
  <c r="P741" i="2"/>
  <c r="P739" i="2"/>
  <c r="K718" i="2"/>
  <c r="M718" i="2" s="1"/>
  <c r="S718" i="2" s="1"/>
  <c r="L718" i="2"/>
  <c r="N718" i="2"/>
  <c r="Q715" i="2"/>
  <c r="R715" i="2" s="1"/>
  <c r="K713" i="2"/>
  <c r="M713" i="2" s="1"/>
  <c r="S713" i="2" s="1"/>
  <c r="N713" i="2"/>
  <c r="O700" i="2"/>
  <c r="Q700" i="2" s="1"/>
  <c r="R700" i="2"/>
  <c r="K692" i="2"/>
  <c r="K684" i="2"/>
  <c r="M684" i="2" s="1"/>
  <c r="S684" i="2" s="1"/>
  <c r="L684" i="2"/>
  <c r="N684" i="2"/>
  <c r="P676" i="2"/>
  <c r="Q673" i="2"/>
  <c r="R673" i="2" s="1"/>
  <c r="L671" i="2"/>
  <c r="M671" i="2"/>
  <c r="S671" i="2" s="1"/>
  <c r="P659" i="2"/>
  <c r="L656" i="2"/>
  <c r="O642" i="2"/>
  <c r="Q642" i="2" s="1"/>
  <c r="P633" i="2"/>
  <c r="L606" i="2"/>
  <c r="K606" i="2"/>
  <c r="M606" i="2" s="1"/>
  <c r="S606" i="2" s="1"/>
  <c r="M598" i="2"/>
  <c r="S598" i="2" s="1"/>
  <c r="P554" i="2"/>
  <c r="K513" i="2"/>
  <c r="M513" i="2" s="1"/>
  <c r="S513" i="2" s="1"/>
  <c r="N513" i="2"/>
  <c r="L481" i="2"/>
  <c r="K481" i="2"/>
  <c r="M481" i="2" s="1"/>
  <c r="S481" i="2" s="1"/>
  <c r="N481" i="2"/>
  <c r="Q450" i="2"/>
  <c r="R450" i="2" s="1"/>
  <c r="K737" i="2"/>
  <c r="M737" i="2" s="1"/>
  <c r="S737" i="2" s="1"/>
  <c r="N737" i="2"/>
  <c r="K705" i="2"/>
  <c r="M705" i="2" s="1"/>
  <c r="S705" i="2" s="1"/>
  <c r="L705" i="2"/>
  <c r="N705" i="2"/>
  <c r="L676" i="2"/>
  <c r="M676" i="2"/>
  <c r="O662" i="2"/>
  <c r="L659" i="2"/>
  <c r="Q659" i="2" s="1"/>
  <c r="R659" i="2" s="1"/>
  <c r="R564" i="2"/>
  <c r="P536" i="2"/>
  <c r="O536" i="2"/>
  <c r="Q536" i="2" s="1"/>
  <c r="R536" i="2" s="1"/>
  <c r="P454" i="2"/>
  <c r="Q454" i="2"/>
  <c r="R454" i="2" s="1"/>
  <c r="O454" i="2"/>
  <c r="P715" i="2"/>
  <c r="K697" i="2"/>
  <c r="M697" i="2" s="1"/>
  <c r="S697" i="2" s="1"/>
  <c r="L697" i="2"/>
  <c r="N697" i="2"/>
  <c r="P673" i="2"/>
  <c r="P670" i="2"/>
  <c r="P656" i="2"/>
  <c r="K635" i="2"/>
  <c r="M635" i="2" s="1"/>
  <c r="S635" i="2" s="1"/>
  <c r="N635" i="2"/>
  <c r="L593" i="2"/>
  <c r="M593" i="2"/>
  <c r="S593" i="2" s="1"/>
  <c r="O575" i="2"/>
  <c r="P575" i="2"/>
  <c r="P543" i="2"/>
  <c r="Q543" i="2"/>
  <c r="R543" i="2" s="1"/>
  <c r="P522" i="2"/>
  <c r="P519" i="2"/>
  <c r="O506" i="2"/>
  <c r="S497" i="2"/>
  <c r="O497" i="2"/>
  <c r="N383" i="2"/>
  <c r="K383" i="2"/>
  <c r="M383" i="2" s="1"/>
  <c r="S383" i="2" s="1"/>
  <c r="L230" i="2"/>
  <c r="N230" i="2"/>
  <c r="K230" i="2"/>
  <c r="M230" i="2" s="1"/>
  <c r="S230" i="2" s="1"/>
  <c r="L554" i="2"/>
  <c r="M554" i="2"/>
  <c r="S554" i="2" s="1"/>
  <c r="N540" i="2"/>
  <c r="L540" i="2"/>
  <c r="S265" i="2"/>
  <c r="O265" i="2"/>
  <c r="P627" i="2"/>
  <c r="K604" i="2"/>
  <c r="N604" i="2"/>
  <c r="N591" i="2"/>
  <c r="L567" i="2"/>
  <c r="Q567" i="2" s="1"/>
  <c r="R567" i="2" s="1"/>
  <c r="K559" i="2"/>
  <c r="M559" i="2" s="1"/>
  <c r="S559" i="2" s="1"/>
  <c r="L559" i="2"/>
  <c r="N559" i="2"/>
  <c r="P556" i="2"/>
  <c r="L533" i="2"/>
  <c r="Q533" i="2" s="1"/>
  <c r="R533" i="2" s="1"/>
  <c r="K522" i="2"/>
  <c r="M522" i="2" s="1"/>
  <c r="L522" i="2"/>
  <c r="M496" i="2"/>
  <c r="S496" i="2" s="1"/>
  <c r="P483" i="2"/>
  <c r="Q483" i="2"/>
  <c r="R483" i="2"/>
  <c r="L470" i="2"/>
  <c r="O440" i="2"/>
  <c r="Q440" i="2" s="1"/>
  <c r="R440" i="2" s="1"/>
  <c r="P440" i="2"/>
  <c r="S362" i="2"/>
  <c r="P362" i="2"/>
  <c r="O347" i="2"/>
  <c r="P347" i="2"/>
  <c r="Q347" i="2"/>
  <c r="R347" i="2" s="1"/>
  <c r="L589" i="2"/>
  <c r="L577" i="2"/>
  <c r="N577" i="2"/>
  <c r="O574" i="2"/>
  <c r="Q574" i="2" s="1"/>
  <c r="R574" i="2" s="1"/>
  <c r="O564" i="2"/>
  <c r="P564" i="2"/>
  <c r="Q564" i="2"/>
  <c r="P539" i="2"/>
  <c r="Q539" i="2"/>
  <c r="R539" i="2"/>
  <c r="L518" i="2"/>
  <c r="N518" i="2"/>
  <c r="K466" i="2"/>
  <c r="M466" i="2" s="1"/>
  <c r="S466" i="2" s="1"/>
  <c r="N466" i="2"/>
  <c r="L461" i="2"/>
  <c r="N461" i="2"/>
  <c r="O357" i="2"/>
  <c r="Q357" i="2" s="1"/>
  <c r="R357" i="2" s="1"/>
  <c r="N776" i="2"/>
  <c r="N760" i="2"/>
  <c r="N752" i="2"/>
  <c r="N744" i="2"/>
  <c r="N736" i="2"/>
  <c r="N728" i="2"/>
  <c r="N720" i="2"/>
  <c r="N712" i="2"/>
  <c r="N704" i="2"/>
  <c r="N696" i="2"/>
  <c r="N688" i="2"/>
  <c r="L645" i="2"/>
  <c r="N645" i="2"/>
  <c r="L629" i="2"/>
  <c r="L627" i="2"/>
  <c r="Q627" i="2" s="1"/>
  <c r="R627" i="2" s="1"/>
  <c r="M623" i="2"/>
  <c r="S623" i="2" s="1"/>
  <c r="N619" i="2"/>
  <c r="P593" i="2"/>
  <c r="L584" i="2"/>
  <c r="M574" i="2"/>
  <c r="S574" i="2" s="1"/>
  <c r="K551" i="2"/>
  <c r="M551" i="2" s="1"/>
  <c r="L551" i="2"/>
  <c r="Q548" i="2"/>
  <c r="R548" i="2" s="1"/>
  <c r="O533" i="2"/>
  <c r="P533" i="2"/>
  <c r="S517" i="2"/>
  <c r="L515" i="2"/>
  <c r="R502" i="2"/>
  <c r="Q486" i="2"/>
  <c r="R486" i="2" s="1"/>
  <c r="Q456" i="2"/>
  <c r="R456" i="2" s="1"/>
  <c r="O456" i="2"/>
  <c r="P456" i="2"/>
  <c r="O449" i="2"/>
  <c r="Q449" i="2" s="1"/>
  <c r="R449" i="2" s="1"/>
  <c r="K435" i="2"/>
  <c r="M435" i="2" s="1"/>
  <c r="S435" i="2" s="1"/>
  <c r="N435" i="2"/>
  <c r="M429" i="2"/>
  <c r="S429" i="2" s="1"/>
  <c r="P386" i="2"/>
  <c r="S386" i="2"/>
  <c r="O561" i="2"/>
  <c r="Q561" i="2" s="1"/>
  <c r="R561" i="2" s="1"/>
  <c r="P561" i="2"/>
  <c r="Q553" i="2"/>
  <c r="R553" i="2" s="1"/>
  <c r="O545" i="2"/>
  <c r="P542" i="2"/>
  <c r="L539" i="2"/>
  <c r="K530" i="2"/>
  <c r="M530" i="2" s="1"/>
  <c r="S530" i="2" s="1"/>
  <c r="N530" i="2"/>
  <c r="K505" i="2"/>
  <c r="M505" i="2" s="1"/>
  <c r="S505" i="2" s="1"/>
  <c r="L505" i="2"/>
  <c r="L473" i="2"/>
  <c r="M473" i="2"/>
  <c r="P434" i="2"/>
  <c r="O434" i="2"/>
  <c r="K411" i="2"/>
  <c r="M411" i="2" s="1"/>
  <c r="S411" i="2" s="1"/>
  <c r="L411" i="2"/>
  <c r="N411" i="2"/>
  <c r="S292" i="2"/>
  <c r="P292" i="2"/>
  <c r="L625" i="2"/>
  <c r="P611" i="2"/>
  <c r="O611" i="2"/>
  <c r="Q611" i="2" s="1"/>
  <c r="R611" i="2" s="1"/>
  <c r="O584" i="2"/>
  <c r="Q584" i="2" s="1"/>
  <c r="R584" i="2" s="1"/>
  <c r="P584" i="2"/>
  <c r="K542" i="2"/>
  <c r="M542" i="2" s="1"/>
  <c r="S542" i="2" s="1"/>
  <c r="L542" i="2"/>
  <c r="L536" i="2"/>
  <c r="K527" i="2"/>
  <c r="M527" i="2" s="1"/>
  <c r="S527" i="2" s="1"/>
  <c r="N527" i="2"/>
  <c r="L521" i="2"/>
  <c r="M521" i="2"/>
  <c r="O515" i="2"/>
  <c r="K479" i="2"/>
  <c r="M479" i="2" s="1"/>
  <c r="S479" i="2" s="1"/>
  <c r="L479" i="2"/>
  <c r="N479" i="2"/>
  <c r="N465" i="2"/>
  <c r="K465" i="2"/>
  <c r="L335" i="2"/>
  <c r="N335" i="2"/>
  <c r="K335" i="2"/>
  <c r="M335" i="2" s="1"/>
  <c r="S335" i="2" s="1"/>
  <c r="L683" i="2"/>
  <c r="P662" i="2"/>
  <c r="N655" i="2"/>
  <c r="P653" i="2"/>
  <c r="M648" i="2"/>
  <c r="M641" i="2"/>
  <c r="P641" i="2" s="1"/>
  <c r="M632" i="2"/>
  <c r="L621" i="2"/>
  <c r="Q621" i="2" s="1"/>
  <c r="R621" i="2" s="1"/>
  <c r="N617" i="2"/>
  <c r="M611" i="2"/>
  <c r="S611" i="2" s="1"/>
  <c r="P607" i="2"/>
  <c r="N603" i="2"/>
  <c r="N595" i="2"/>
  <c r="P590" i="2"/>
  <c r="O588" i="2"/>
  <c r="N581" i="2"/>
  <c r="Q578" i="2"/>
  <c r="R578" i="2" s="1"/>
  <c r="O576" i="2"/>
  <c r="Q576" i="2" s="1"/>
  <c r="R576" i="2" s="1"/>
  <c r="L566" i="2"/>
  <c r="L545" i="2"/>
  <c r="Q545" i="2" s="1"/>
  <c r="R545" i="2" s="1"/>
  <c r="N535" i="2"/>
  <c r="M524" i="2"/>
  <c r="P492" i="2"/>
  <c r="O492" i="2"/>
  <c r="Q492" i="2" s="1"/>
  <c r="R492" i="2" s="1"/>
  <c r="Q472" i="2"/>
  <c r="R472" i="2" s="1"/>
  <c r="P472" i="2"/>
  <c r="O472" i="2"/>
  <c r="O469" i="2"/>
  <c r="P469" i="2"/>
  <c r="N710" i="2"/>
  <c r="N702" i="2"/>
  <c r="N694" i="2"/>
  <c r="R672" i="2"/>
  <c r="N646" i="2"/>
  <c r="R642" i="2"/>
  <c r="N639" i="2"/>
  <c r="N630" i="2"/>
  <c r="N609" i="2"/>
  <c r="N605" i="2"/>
  <c r="N601" i="2"/>
  <c r="O597" i="2"/>
  <c r="P578" i="2"/>
  <c r="L576" i="2"/>
  <c r="N573" i="2"/>
  <c r="L569" i="2"/>
  <c r="K566" i="2"/>
  <c r="M566" i="2" s="1"/>
  <c r="L558" i="2"/>
  <c r="Q558" i="2" s="1"/>
  <c r="R558" i="2" s="1"/>
  <c r="R550" i="2"/>
  <c r="N547" i="2"/>
  <c r="O541" i="2"/>
  <c r="P541" i="2"/>
  <c r="Q541" i="2"/>
  <c r="R541" i="2" s="1"/>
  <c r="L535" i="2"/>
  <c r="Q504" i="2"/>
  <c r="R504" i="2" s="1"/>
  <c r="O504" i="2"/>
  <c r="O501" i="2"/>
  <c r="Q501" i="2" s="1"/>
  <c r="R501" i="2" s="1"/>
  <c r="P501" i="2"/>
  <c r="K464" i="2"/>
  <c r="M464" i="2" s="1"/>
  <c r="S464" i="2" s="1"/>
  <c r="L464" i="2"/>
  <c r="N464" i="2"/>
  <c r="O452" i="2"/>
  <c r="P452" i="2"/>
  <c r="Q452" i="2"/>
  <c r="R452" i="2"/>
  <c r="P301" i="2"/>
  <c r="O301" i="2"/>
  <c r="L657" i="2"/>
  <c r="Q657" i="2" s="1"/>
  <c r="R657" i="2" s="1"/>
  <c r="O628" i="2"/>
  <c r="Q628" i="2" s="1"/>
  <c r="R628" i="2" s="1"/>
  <c r="L595" i="2"/>
  <c r="L581" i="2"/>
  <c r="O566" i="2"/>
  <c r="Q566" i="2" s="1"/>
  <c r="R566" i="2" s="1"/>
  <c r="L514" i="2"/>
  <c r="N514" i="2"/>
  <c r="P507" i="2"/>
  <c r="Q507" i="2"/>
  <c r="R507" i="2"/>
  <c r="L710" i="2"/>
  <c r="L702" i="2"/>
  <c r="L694" i="2"/>
  <c r="K686" i="2"/>
  <c r="M674" i="2"/>
  <c r="S674" i="2" s="1"/>
  <c r="P672" i="2"/>
  <c r="M669" i="2"/>
  <c r="S669" i="2" s="1"/>
  <c r="K664" i="2"/>
  <c r="P658" i="2"/>
  <c r="L646" i="2"/>
  <c r="P642" i="2"/>
  <c r="L639" i="2"/>
  <c r="M628" i="2"/>
  <c r="S628" i="2" s="1"/>
  <c r="R626" i="2"/>
  <c r="K615" i="2"/>
  <c r="N615" i="2"/>
  <c r="L613" i="2"/>
  <c r="N613" i="2"/>
  <c r="L609" i="2"/>
  <c r="L607" i="2"/>
  <c r="L590" i="2"/>
  <c r="Q590" i="2" s="1"/>
  <c r="R590" i="2" s="1"/>
  <c r="O583" i="2"/>
  <c r="Q583" i="2" s="1"/>
  <c r="R583" i="2" s="1"/>
  <c r="N563" i="2"/>
  <c r="L555" i="2"/>
  <c r="K538" i="2"/>
  <c r="M538" i="2" s="1"/>
  <c r="S538" i="2" s="1"/>
  <c r="L538" i="2"/>
  <c r="P523" i="2"/>
  <c r="O485" i="2"/>
  <c r="Q485" i="2" s="1"/>
  <c r="R485" i="2"/>
  <c r="O478" i="2"/>
  <c r="Q478" i="2" s="1"/>
  <c r="R478" i="2" s="1"/>
  <c r="L475" i="2"/>
  <c r="M475" i="2"/>
  <c r="O475" i="2" s="1"/>
  <c r="Q475" i="2" s="1"/>
  <c r="R475" i="2" s="1"/>
  <c r="R455" i="2"/>
  <c r="P447" i="2"/>
  <c r="Q447" i="2"/>
  <c r="R447" i="2"/>
  <c r="Q395" i="2"/>
  <c r="R395" i="2" s="1"/>
  <c r="N389" i="2"/>
  <c r="L389" i="2"/>
  <c r="Q355" i="2"/>
  <c r="R355" i="2" s="1"/>
  <c r="O355" i="2"/>
  <c r="P355" i="2"/>
  <c r="L630" i="2"/>
  <c r="L605" i="2"/>
  <c r="L601" i="2"/>
  <c r="L573" i="2"/>
  <c r="K555" i="2"/>
  <c r="M555" i="2" s="1"/>
  <c r="S555" i="2" s="1"/>
  <c r="L547" i="2"/>
  <c r="L523" i="2"/>
  <c r="Q523" i="2" s="1"/>
  <c r="R523" i="2" s="1"/>
  <c r="K520" i="2"/>
  <c r="M520" i="2" s="1"/>
  <c r="S520" i="2" s="1"/>
  <c r="N520" i="2"/>
  <c r="O510" i="2"/>
  <c r="Q510" i="2" s="1"/>
  <c r="R510" i="2" s="1"/>
  <c r="P510" i="2"/>
  <c r="K491" i="2"/>
  <c r="M491" i="2" s="1"/>
  <c r="S491" i="2" s="1"/>
  <c r="N491" i="2"/>
  <c r="L379" i="2"/>
  <c r="M379" i="2"/>
  <c r="L662" i="2"/>
  <c r="R658" i="2"/>
  <c r="L653" i="2"/>
  <c r="Q616" i="2"/>
  <c r="R616" i="2" s="1"/>
  <c r="N580" i="2"/>
  <c r="Q575" i="2"/>
  <c r="R575" i="2" s="1"/>
  <c r="N568" i="2"/>
  <c r="K568" i="2"/>
  <c r="M568" i="2" s="1"/>
  <c r="S568" i="2" s="1"/>
  <c r="L568" i="2"/>
  <c r="L563" i="2"/>
  <c r="O555" i="2"/>
  <c r="Q555" i="2" s="1"/>
  <c r="R555" i="2" s="1"/>
  <c r="P500" i="2"/>
  <c r="P497" i="2"/>
  <c r="N494" i="2"/>
  <c r="L468" i="2"/>
  <c r="N468" i="2"/>
  <c r="Q405" i="2"/>
  <c r="R405" i="2" s="1"/>
  <c r="L637" i="2"/>
  <c r="Q637" i="2" s="1"/>
  <c r="R637" i="2" s="1"/>
  <c r="P616" i="2"/>
  <c r="P600" i="2"/>
  <c r="L575" i="2"/>
  <c r="O565" i="2"/>
  <c r="Q565" i="2" s="1"/>
  <c r="R565" i="2" s="1"/>
  <c r="N544" i="2"/>
  <c r="L544" i="2"/>
  <c r="L526" i="2"/>
  <c r="Q526" i="2" s="1"/>
  <c r="R526" i="2" s="1"/>
  <c r="O500" i="2"/>
  <c r="Q500" i="2" s="1"/>
  <c r="R500" i="2" s="1"/>
  <c r="K490" i="2"/>
  <c r="M490" i="2" s="1"/>
  <c r="S490" i="2" s="1"/>
  <c r="L490" i="2"/>
  <c r="N490" i="2"/>
  <c r="O487" i="2"/>
  <c r="Q487" i="2"/>
  <c r="R487" i="2" s="1"/>
  <c r="P474" i="2"/>
  <c r="P470" i="2"/>
  <c r="L452" i="2"/>
  <c r="O445" i="2"/>
  <c r="L440" i="2"/>
  <c r="M424" i="2"/>
  <c r="S424" i="2" s="1"/>
  <c r="P397" i="2"/>
  <c r="O397" i="2"/>
  <c r="Q397" i="2" s="1"/>
  <c r="R397" i="2" s="1"/>
  <c r="O364" i="2"/>
  <c r="Q364" i="2" s="1"/>
  <c r="R364" i="2" s="1"/>
  <c r="P364" i="2"/>
  <c r="L301" i="2"/>
  <c r="Q301" i="2" s="1"/>
  <c r="R301" i="2" s="1"/>
  <c r="L127" i="2"/>
  <c r="M127" i="2"/>
  <c r="S127" i="2" s="1"/>
  <c r="O392" i="2"/>
  <c r="Q392" i="2" s="1"/>
  <c r="R392" i="2" s="1"/>
  <c r="P392" i="2"/>
  <c r="O247" i="2"/>
  <c r="P247" i="2"/>
  <c r="Q247" i="2"/>
  <c r="R247" i="2" s="1"/>
  <c r="O474" i="2"/>
  <c r="Q474" i="2" s="1"/>
  <c r="R474" i="2" s="1"/>
  <c r="R471" i="2"/>
  <c r="O467" i="2"/>
  <c r="Q467" i="2" s="1"/>
  <c r="R467" i="2" s="1"/>
  <c r="P467" i="2"/>
  <c r="N451" i="2"/>
  <c r="P444" i="2"/>
  <c r="L442" i="2"/>
  <c r="N437" i="2"/>
  <c r="L434" i="2"/>
  <c r="Q434" i="2" s="1"/>
  <c r="R434" i="2" s="1"/>
  <c r="O429" i="2"/>
  <c r="Q429" i="2" s="1"/>
  <c r="R429" i="2" s="1"/>
  <c r="P429" i="2"/>
  <c r="P421" i="2"/>
  <c r="Q421" i="2"/>
  <c r="R421" i="2" s="1"/>
  <c r="K413" i="2"/>
  <c r="M413" i="2" s="1"/>
  <c r="S413" i="2" s="1"/>
  <c r="P388" i="2"/>
  <c r="O388" i="2"/>
  <c r="Q388" i="2" s="1"/>
  <c r="R388" i="2" s="1"/>
  <c r="Q439" i="2"/>
  <c r="R439" i="2" s="1"/>
  <c r="K431" i="2"/>
  <c r="M431" i="2" s="1"/>
  <c r="S431" i="2" s="1"/>
  <c r="L431" i="2"/>
  <c r="N431" i="2"/>
  <c r="K403" i="2"/>
  <c r="M403" i="2" s="1"/>
  <c r="S403" i="2" s="1"/>
  <c r="K400" i="2"/>
  <c r="M400" i="2" s="1"/>
  <c r="S400" i="2" s="1"/>
  <c r="L400" i="2"/>
  <c r="N400" i="2"/>
  <c r="L395" i="2"/>
  <c r="L374" i="2"/>
  <c r="N374" i="2"/>
  <c r="P357" i="2"/>
  <c r="O517" i="2"/>
  <c r="Q517" i="2" s="1"/>
  <c r="R517" i="2" s="1"/>
  <c r="K511" i="2"/>
  <c r="N511" i="2"/>
  <c r="L498" i="2"/>
  <c r="N498" i="2"/>
  <c r="L489" i="2"/>
  <c r="N489" i="2"/>
  <c r="Q480" i="2"/>
  <c r="R480" i="2" s="1"/>
  <c r="P480" i="2"/>
  <c r="K476" i="2"/>
  <c r="M476" i="2" s="1"/>
  <c r="L460" i="2"/>
  <c r="N460" i="2"/>
  <c r="S457" i="2"/>
  <c r="R444" i="2"/>
  <c r="S430" i="2"/>
  <c r="S415" i="2"/>
  <c r="P405" i="2"/>
  <c r="L385" i="2"/>
  <c r="L382" i="2"/>
  <c r="N382" i="2"/>
  <c r="M357" i="2"/>
  <c r="S357" i="2" s="1"/>
  <c r="L333" i="2"/>
  <c r="M333" i="2"/>
  <c r="O281" i="2"/>
  <c r="Q281" i="2" s="1"/>
  <c r="R281" i="2" s="1"/>
  <c r="O446" i="2"/>
  <c r="P446" i="2"/>
  <c r="Q446" i="2"/>
  <c r="R446" i="2" s="1"/>
  <c r="L437" i="2"/>
  <c r="K381" i="2"/>
  <c r="M381" i="2" s="1"/>
  <c r="S381" i="2" s="1"/>
  <c r="L381" i="2"/>
  <c r="N381" i="2"/>
  <c r="N378" i="2"/>
  <c r="K378" i="2"/>
  <c r="M378" i="2" s="1"/>
  <c r="S378" i="2" s="1"/>
  <c r="L367" i="2"/>
  <c r="N367" i="2"/>
  <c r="N353" i="2"/>
  <c r="L353" i="2"/>
  <c r="K326" i="2"/>
  <c r="M326" i="2" s="1"/>
  <c r="S326" i="2" s="1"/>
  <c r="N326" i="2"/>
  <c r="P455" i="2"/>
  <c r="Q455" i="2"/>
  <c r="N418" i="2"/>
  <c r="K418" i="2"/>
  <c r="M418" i="2" s="1"/>
  <c r="S418" i="2" s="1"/>
  <c r="L391" i="2"/>
  <c r="N391" i="2"/>
  <c r="O385" i="2"/>
  <c r="Q385" i="2" s="1"/>
  <c r="R385" i="2" s="1"/>
  <c r="P385" i="2"/>
  <c r="K337" i="2"/>
  <c r="M337" i="2" s="1"/>
  <c r="S337" i="2" s="1"/>
  <c r="N337" i="2"/>
  <c r="L337" i="2"/>
  <c r="K320" i="2"/>
  <c r="M320" i="2" s="1"/>
  <c r="S320" i="2" s="1"/>
  <c r="P550" i="2"/>
  <c r="Q528" i="2"/>
  <c r="R528" i="2" s="1"/>
  <c r="P528" i="2"/>
  <c r="O508" i="2"/>
  <c r="Q508" i="2" s="1"/>
  <c r="R508" i="2" s="1"/>
  <c r="P508" i="2"/>
  <c r="P488" i="2"/>
  <c r="L469" i="2"/>
  <c r="P459" i="2"/>
  <c r="P457" i="2"/>
  <c r="L446" i="2"/>
  <c r="P430" i="2"/>
  <c r="Q425" i="2"/>
  <c r="L405" i="2"/>
  <c r="S390" i="2"/>
  <c r="M332" i="2"/>
  <c r="S332" i="2" s="1"/>
  <c r="L332" i="2"/>
  <c r="N314" i="2"/>
  <c r="L314" i="2"/>
  <c r="K305" i="2"/>
  <c r="N305" i="2"/>
  <c r="N579" i="2"/>
  <c r="O570" i="2"/>
  <c r="Q570" i="2" s="1"/>
  <c r="R570" i="2" s="1"/>
  <c r="L565" i="2"/>
  <c r="K534" i="2"/>
  <c r="M534" i="2" s="1"/>
  <c r="S534" i="2" s="1"/>
  <c r="L534" i="2"/>
  <c r="O532" i="2"/>
  <c r="Q532" i="2" s="1"/>
  <c r="R532" i="2" s="1"/>
  <c r="R529" i="2"/>
  <c r="L519" i="2"/>
  <c r="Q519" i="2" s="1"/>
  <c r="R519" i="2" s="1"/>
  <c r="M508" i="2"/>
  <c r="S508" i="2" s="1"/>
  <c r="L506" i="2"/>
  <c r="Q506" i="2" s="1"/>
  <c r="R506" i="2" s="1"/>
  <c r="Q497" i="2"/>
  <c r="R497" i="2" s="1"/>
  <c r="K493" i="2"/>
  <c r="M493" i="2" s="1"/>
  <c r="K482" i="2"/>
  <c r="M482" i="2" s="1"/>
  <c r="P482" i="2" s="1"/>
  <c r="O453" i="2"/>
  <c r="Q453" i="2" s="1"/>
  <c r="R453" i="2" s="1"/>
  <c r="P453" i="2"/>
  <c r="K441" i="2"/>
  <c r="M441" i="2" s="1"/>
  <c r="S441" i="2" s="1"/>
  <c r="K436" i="2"/>
  <c r="M436" i="2" s="1"/>
  <c r="S436" i="2" s="1"/>
  <c r="M433" i="2"/>
  <c r="S433" i="2" s="1"/>
  <c r="P425" i="2"/>
  <c r="P393" i="2"/>
  <c r="P390" i="2"/>
  <c r="M387" i="2"/>
  <c r="P380" i="2"/>
  <c r="O380" i="2"/>
  <c r="Q380" i="2" s="1"/>
  <c r="R380" i="2" s="1"/>
  <c r="O360" i="2"/>
  <c r="P360" i="2"/>
  <c r="Q360" i="2"/>
  <c r="R360" i="2" s="1"/>
  <c r="N352" i="2"/>
  <c r="K352" i="2"/>
  <c r="M352" i="2" s="1"/>
  <c r="S352" i="2" s="1"/>
  <c r="O299" i="2"/>
  <c r="N255" i="2"/>
  <c r="K255" i="2"/>
  <c r="O525" i="2"/>
  <c r="P525" i="2"/>
  <c r="Q525" i="2"/>
  <c r="R525" i="2" s="1"/>
  <c r="O523" i="2"/>
  <c r="Q488" i="2"/>
  <c r="R488" i="2" s="1"/>
  <c r="L457" i="2"/>
  <c r="Q457" i="2" s="1"/>
  <c r="R457" i="2" s="1"/>
  <c r="L448" i="2"/>
  <c r="N448" i="2"/>
  <c r="O441" i="2"/>
  <c r="P441" i="2"/>
  <c r="K407" i="2"/>
  <c r="M407" i="2" s="1"/>
  <c r="O376" i="2"/>
  <c r="Q376" i="2" s="1"/>
  <c r="R376" i="2" s="1"/>
  <c r="P376" i="2"/>
  <c r="L299" i="2"/>
  <c r="M299" i="2"/>
  <c r="S299" i="2" s="1"/>
  <c r="O274" i="2"/>
  <c r="P274" i="2"/>
  <c r="Q274" i="2"/>
  <c r="R274" i="2" s="1"/>
  <c r="O450" i="2"/>
  <c r="P450" i="2"/>
  <c r="O438" i="2"/>
  <c r="Q438" i="2" s="1"/>
  <c r="R438" i="2" s="1"/>
  <c r="P438" i="2"/>
  <c r="R425" i="2"/>
  <c r="P384" i="2"/>
  <c r="P366" i="2"/>
  <c r="O351" i="2"/>
  <c r="P351" i="2"/>
  <c r="S351" i="2"/>
  <c r="L312" i="2"/>
  <c r="M312" i="2"/>
  <c r="P220" i="2"/>
  <c r="O220" i="2"/>
  <c r="Q220" i="2" s="1"/>
  <c r="R220" i="2" s="1"/>
  <c r="L588" i="2"/>
  <c r="M586" i="2"/>
  <c r="S586" i="2" s="1"/>
  <c r="L561" i="2"/>
  <c r="M512" i="2"/>
  <c r="S512" i="2" s="1"/>
  <c r="L501" i="2"/>
  <c r="L499" i="2"/>
  <c r="L450" i="2"/>
  <c r="K443" i="2"/>
  <c r="M443" i="2" s="1"/>
  <c r="S443" i="2" s="1"/>
  <c r="N443" i="2"/>
  <c r="P427" i="2"/>
  <c r="O422" i="2"/>
  <c r="Q422" i="2" s="1"/>
  <c r="R422" i="2" s="1"/>
  <c r="P422" i="2"/>
  <c r="Q390" i="2"/>
  <c r="R390" i="2" s="1"/>
  <c r="L372" i="2"/>
  <c r="M372" i="2"/>
  <c r="S372" i="2" s="1"/>
  <c r="P343" i="2"/>
  <c r="K311" i="2"/>
  <c r="M311" i="2" s="1"/>
  <c r="S311" i="2" s="1"/>
  <c r="N311" i="2"/>
  <c r="L597" i="2"/>
  <c r="Q597" i="2" s="1"/>
  <c r="R597" i="2" s="1"/>
  <c r="L510" i="2"/>
  <c r="K499" i="2"/>
  <c r="M499" i="2" s="1"/>
  <c r="L477" i="2"/>
  <c r="N477" i="2"/>
  <c r="O470" i="2"/>
  <c r="Q470" i="2" s="1"/>
  <c r="R470" i="2" s="1"/>
  <c r="Q445" i="2"/>
  <c r="R445" i="2" s="1"/>
  <c r="L417" i="2"/>
  <c r="Q417" i="2" s="1"/>
  <c r="R417" i="2" s="1"/>
  <c r="N414" i="2"/>
  <c r="K414" i="2"/>
  <c r="M414" i="2" s="1"/>
  <c r="S414" i="2" s="1"/>
  <c r="L414" i="2"/>
  <c r="N365" i="2"/>
  <c r="K365" i="2"/>
  <c r="M365" i="2" s="1"/>
  <c r="S365" i="2" s="1"/>
  <c r="P310" i="2"/>
  <c r="O310" i="2"/>
  <c r="Q310" i="2" s="1"/>
  <c r="R310" i="2" s="1"/>
  <c r="O537" i="2"/>
  <c r="Q537" i="2" s="1"/>
  <c r="R537" i="2" s="1"/>
  <c r="P537" i="2"/>
  <c r="P499" i="2"/>
  <c r="N463" i="2"/>
  <c r="P445" i="2"/>
  <c r="N432" i="2"/>
  <c r="Q427" i="2"/>
  <c r="R427" i="2"/>
  <c r="N409" i="2"/>
  <c r="L409" i="2"/>
  <c r="O401" i="2"/>
  <c r="Q401" i="2" s="1"/>
  <c r="R401" i="2" s="1"/>
  <c r="P401" i="2"/>
  <c r="O323" i="2"/>
  <c r="P323" i="2"/>
  <c r="Q323" i="2"/>
  <c r="R323" i="2" s="1"/>
  <c r="K317" i="2"/>
  <c r="M317" i="2" s="1"/>
  <c r="S317" i="2" s="1"/>
  <c r="L317" i="2"/>
  <c r="N317" i="2"/>
  <c r="N284" i="2"/>
  <c r="K284" i="2"/>
  <c r="M284" i="2" s="1"/>
  <c r="S284" i="2" s="1"/>
  <c r="O243" i="2"/>
  <c r="Q243" i="2" s="1"/>
  <c r="R243" i="2" s="1"/>
  <c r="P243" i="2"/>
  <c r="O240" i="2"/>
  <c r="Q240" i="2" s="1"/>
  <c r="R240" i="2" s="1"/>
  <c r="P240" i="2"/>
  <c r="L214" i="2"/>
  <c r="N214" i="2"/>
  <c r="K148" i="2"/>
  <c r="M148" i="2" s="1"/>
  <c r="S148" i="2" s="1"/>
  <c r="N148" i="2"/>
  <c r="P349" i="2"/>
  <c r="K345" i="2"/>
  <c r="N345" i="2"/>
  <c r="K329" i="2"/>
  <c r="N329" i="2"/>
  <c r="K310" i="2"/>
  <c r="M310" i="2" s="1"/>
  <c r="S310" i="2" s="1"/>
  <c r="L310" i="2"/>
  <c r="L287" i="2"/>
  <c r="K280" i="2"/>
  <c r="M280" i="2" s="1"/>
  <c r="S280" i="2" s="1"/>
  <c r="L280" i="2"/>
  <c r="N280" i="2"/>
  <c r="O229" i="2"/>
  <c r="O194" i="2"/>
  <c r="Q194" i="2" s="1"/>
  <c r="R194" i="2" s="1"/>
  <c r="P194" i="2"/>
  <c r="O316" i="2"/>
  <c r="Q316" i="2" s="1"/>
  <c r="R316" i="2" s="1"/>
  <c r="P316" i="2"/>
  <c r="K304" i="2"/>
  <c r="M304" i="2" s="1"/>
  <c r="S304" i="2" s="1"/>
  <c r="L304" i="2"/>
  <c r="N304" i="2"/>
  <c r="N298" i="2"/>
  <c r="K298" i="2"/>
  <c r="M298" i="2" s="1"/>
  <c r="S298" i="2" s="1"/>
  <c r="S213" i="2"/>
  <c r="O213" i="2"/>
  <c r="K199" i="2"/>
  <c r="M199" i="2" s="1"/>
  <c r="S199" i="2" s="1"/>
  <c r="N199" i="2"/>
  <c r="L423" i="2"/>
  <c r="N423" i="2"/>
  <c r="L399" i="2"/>
  <c r="Q399" i="2" s="1"/>
  <c r="R399" i="2" s="1"/>
  <c r="K393" i="2"/>
  <c r="M393" i="2" s="1"/>
  <c r="S393" i="2" s="1"/>
  <c r="L393" i="2"/>
  <c r="L371" i="2"/>
  <c r="M371" i="2"/>
  <c r="O369" i="2"/>
  <c r="Q369" i="2" s="1"/>
  <c r="R369" i="2" s="1"/>
  <c r="P369" i="2"/>
  <c r="O362" i="2"/>
  <c r="Q362" i="2" s="1"/>
  <c r="R362" i="2" s="1"/>
  <c r="M339" i="2"/>
  <c r="S339" i="2" s="1"/>
  <c r="Q331" i="2"/>
  <c r="R331" i="2" s="1"/>
  <c r="M325" i="2"/>
  <c r="S325" i="2" s="1"/>
  <c r="P294" i="2"/>
  <c r="P287" i="2"/>
  <c r="O287" i="2"/>
  <c r="Q287" i="2" s="1"/>
  <c r="R287" i="2" s="1"/>
  <c r="O264" i="2"/>
  <c r="Q264" i="2" s="1"/>
  <c r="R264" i="2" s="1"/>
  <c r="O258" i="2"/>
  <c r="Q258" i="2" s="1"/>
  <c r="R258" i="2" s="1"/>
  <c r="P258" i="2"/>
  <c r="P341" i="2"/>
  <c r="L319" i="2"/>
  <c r="N319" i="2"/>
  <c r="P309" i="2"/>
  <c r="Q309" i="2"/>
  <c r="R309" i="2" s="1"/>
  <c r="P272" i="2"/>
  <c r="Q272" i="2"/>
  <c r="R272" i="2" s="1"/>
  <c r="O239" i="2"/>
  <c r="P239" i="2"/>
  <c r="S239" i="2"/>
  <c r="S228" i="2"/>
  <c r="O228" i="2"/>
  <c r="L344" i="2"/>
  <c r="N344" i="2"/>
  <c r="O336" i="2"/>
  <c r="Q336" i="2" s="1"/>
  <c r="R336" i="2" s="1"/>
  <c r="P336" i="2"/>
  <c r="O303" i="2"/>
  <c r="Q303" i="2"/>
  <c r="R303" i="2"/>
  <c r="O300" i="2"/>
  <c r="Q300" i="2" s="1"/>
  <c r="R300" i="2" s="1"/>
  <c r="P300" i="2"/>
  <c r="P297" i="2"/>
  <c r="O263" i="2"/>
  <c r="S263" i="2"/>
  <c r="Q420" i="2"/>
  <c r="R420" i="2" s="1"/>
  <c r="Q404" i="2"/>
  <c r="P373" i="2"/>
  <c r="O373" i="2"/>
  <c r="Q373" i="2" s="1"/>
  <c r="R373" i="2" s="1"/>
  <c r="P368" i="2"/>
  <c r="O361" i="2"/>
  <c r="L359" i="2"/>
  <c r="Q359" i="2" s="1"/>
  <c r="R359" i="2" s="1"/>
  <c r="N354" i="2"/>
  <c r="K354" i="2"/>
  <c r="M354" i="2" s="1"/>
  <c r="S354" i="2" s="1"/>
  <c r="L341" i="2"/>
  <c r="Q341" i="2" s="1"/>
  <c r="R341" i="2" s="1"/>
  <c r="P325" i="2"/>
  <c r="O325" i="2"/>
  <c r="Q325" i="2" s="1"/>
  <c r="R325" i="2" s="1"/>
  <c r="L279" i="2"/>
  <c r="M279" i="2"/>
  <c r="S279" i="2" s="1"/>
  <c r="S232" i="2"/>
  <c r="O232" i="2"/>
  <c r="Q232" i="2" s="1"/>
  <c r="O216" i="2"/>
  <c r="Q216" i="2" s="1"/>
  <c r="R216" i="2" s="1"/>
  <c r="P216" i="2"/>
  <c r="N503" i="2"/>
  <c r="N462" i="2"/>
  <c r="N433" i="2"/>
  <c r="N424" i="2"/>
  <c r="P396" i="2"/>
  <c r="L384" i="2"/>
  <c r="Q384" i="2" s="1"/>
  <c r="R384" i="2" s="1"/>
  <c r="L361" i="2"/>
  <c r="L303" i="2"/>
  <c r="K290" i="2"/>
  <c r="M290" i="2" s="1"/>
  <c r="S290" i="2" s="1"/>
  <c r="L290" i="2"/>
  <c r="N290" i="2"/>
  <c r="O286" i="2"/>
  <c r="Q286" i="2" s="1"/>
  <c r="R286" i="2" s="1"/>
  <c r="P286" i="2"/>
  <c r="L282" i="2"/>
  <c r="P262" i="2"/>
  <c r="Q262" i="2"/>
  <c r="R262" i="2" s="1"/>
  <c r="K260" i="2"/>
  <c r="L238" i="2"/>
  <c r="N238" i="2"/>
  <c r="S212" i="2"/>
  <c r="O212" i="2"/>
  <c r="Q212" i="2" s="1"/>
  <c r="R212" i="2" s="1"/>
  <c r="O406" i="2"/>
  <c r="Q406" i="2" s="1"/>
  <c r="R406" i="2" s="1"/>
  <c r="P406" i="2"/>
  <c r="L375" i="2"/>
  <c r="N375" i="2"/>
  <c r="O343" i="2"/>
  <c r="S338" i="2"/>
  <c r="P338" i="2"/>
  <c r="R328" i="2"/>
  <c r="N322" i="2"/>
  <c r="K322" i="2"/>
  <c r="M322" i="2" s="1"/>
  <c r="S322" i="2" s="1"/>
  <c r="L322" i="2"/>
  <c r="R269" i="2"/>
  <c r="R416" i="2"/>
  <c r="P416" i="2"/>
  <c r="Q416" i="2"/>
  <c r="Q412" i="2"/>
  <c r="R412" i="2" s="1"/>
  <c r="R404" i="2"/>
  <c r="L390" i="2"/>
  <c r="P363" i="2"/>
  <c r="Q363" i="2"/>
  <c r="R363" i="2" s="1"/>
  <c r="L351" i="2"/>
  <c r="Q351" i="2" s="1"/>
  <c r="R351" i="2" s="1"/>
  <c r="O327" i="2"/>
  <c r="P327" i="2"/>
  <c r="L315" i="2"/>
  <c r="M315" i="2"/>
  <c r="N306" i="2"/>
  <c r="L306" i="2"/>
  <c r="Q296" i="2"/>
  <c r="R296" i="2"/>
  <c r="P282" i="2"/>
  <c r="O282" i="2"/>
  <c r="Q282" i="2"/>
  <c r="R282" i="2" s="1"/>
  <c r="K275" i="2"/>
  <c r="M275" i="2" s="1"/>
  <c r="S275" i="2" s="1"/>
  <c r="N275" i="2"/>
  <c r="P218" i="2"/>
  <c r="Q218" i="2"/>
  <c r="R218" i="2" s="1"/>
  <c r="N426" i="2"/>
  <c r="L426" i="2"/>
  <c r="P372" i="2"/>
  <c r="K368" i="2"/>
  <c r="M368" i="2" s="1"/>
  <c r="S368" i="2" s="1"/>
  <c r="L368" i="2"/>
  <c r="N346" i="2"/>
  <c r="L346" i="2"/>
  <c r="O340" i="2"/>
  <c r="Q340" i="2" s="1"/>
  <c r="R340" i="2" s="1"/>
  <c r="P340" i="2"/>
  <c r="O324" i="2"/>
  <c r="Q324" i="2" s="1"/>
  <c r="R324" i="2" s="1"/>
  <c r="P324" i="2"/>
  <c r="Q308" i="2"/>
  <c r="R308" i="2" s="1"/>
  <c r="Q299" i="2"/>
  <c r="R299" i="2" s="1"/>
  <c r="P289" i="2"/>
  <c r="L245" i="2"/>
  <c r="N245" i="2"/>
  <c r="K398" i="2"/>
  <c r="M398" i="2" s="1"/>
  <c r="L398" i="2"/>
  <c r="N394" i="2"/>
  <c r="L394" i="2"/>
  <c r="N377" i="2"/>
  <c r="K377" i="2"/>
  <c r="M377" i="2" s="1"/>
  <c r="S377" i="2" s="1"/>
  <c r="L377" i="2"/>
  <c r="L343" i="2"/>
  <c r="Q343" i="2" s="1"/>
  <c r="R343" i="2" s="1"/>
  <c r="K321" i="2"/>
  <c r="N321" i="2"/>
  <c r="O293" i="2"/>
  <c r="P293" i="2"/>
  <c r="L285" i="2"/>
  <c r="N285" i="2"/>
  <c r="P271" i="2"/>
  <c r="Q271" i="2"/>
  <c r="R271" i="2" s="1"/>
  <c r="O271" i="2"/>
  <c r="Q259" i="2"/>
  <c r="R259" i="2" s="1"/>
  <c r="O256" i="2"/>
  <c r="P256" i="2"/>
  <c r="S256" i="2"/>
  <c r="R249" i="2"/>
  <c r="S196" i="2"/>
  <c r="O196" i="2"/>
  <c r="L408" i="2"/>
  <c r="Q408" i="2" s="1"/>
  <c r="R408" i="2" s="1"/>
  <c r="Q402" i="2"/>
  <c r="R402" i="2" s="1"/>
  <c r="K358" i="2"/>
  <c r="M358" i="2" s="1"/>
  <c r="S358" i="2" s="1"/>
  <c r="L358" i="2"/>
  <c r="K350" i="2"/>
  <c r="M350" i="2" s="1"/>
  <c r="S350" i="2" s="1"/>
  <c r="L350" i="2"/>
  <c r="N350" i="2"/>
  <c r="O330" i="2"/>
  <c r="L327" i="2"/>
  <c r="Q327" i="2" s="1"/>
  <c r="R327" i="2" s="1"/>
  <c r="L289" i="2"/>
  <c r="Q289" i="2" s="1"/>
  <c r="R289" i="2" s="1"/>
  <c r="P265" i="2"/>
  <c r="K244" i="2"/>
  <c r="M244" i="2" s="1"/>
  <c r="S244" i="2" s="1"/>
  <c r="N244" i="2"/>
  <c r="O191" i="2"/>
  <c r="Q191" i="2" s="1"/>
  <c r="R191" i="2" s="1"/>
  <c r="P191" i="2"/>
  <c r="N185" i="2"/>
  <c r="L185" i="2"/>
  <c r="O127" i="2"/>
  <c r="R222" i="2"/>
  <c r="Q222" i="2"/>
  <c r="O204" i="2"/>
  <c r="Q204" i="2" s="1"/>
  <c r="R204" i="2" s="1"/>
  <c r="K164" i="2"/>
  <c r="M164" i="2" s="1"/>
  <c r="S164" i="2" s="1"/>
  <c r="L164" i="2"/>
  <c r="N164" i="2"/>
  <c r="O95" i="2"/>
  <c r="Q95" i="2" s="1"/>
  <c r="L207" i="2"/>
  <c r="N207" i="2"/>
  <c r="K188" i="2"/>
  <c r="M188" i="2" s="1"/>
  <c r="S188" i="2" s="1"/>
  <c r="N188" i="2"/>
  <c r="Q163" i="2"/>
  <c r="R163" i="2" s="1"/>
  <c r="N152" i="2"/>
  <c r="L152" i="2"/>
  <c r="L132" i="2"/>
  <c r="M132" i="2"/>
  <c r="S132" i="2" s="1"/>
  <c r="L106" i="2"/>
  <c r="M106" i="2"/>
  <c r="O259" i="2"/>
  <c r="P259" i="2"/>
  <c r="P251" i="2"/>
  <c r="L222" i="2"/>
  <c r="O193" i="2"/>
  <c r="Q193" i="2" s="1"/>
  <c r="R193" i="2" s="1"/>
  <c r="P193" i="2"/>
  <c r="P178" i="2"/>
  <c r="Q178" i="2"/>
  <c r="R178" i="2"/>
  <c r="O178" i="2"/>
  <c r="O139" i="2"/>
  <c r="Q139" i="2" s="1"/>
  <c r="R139" i="2" s="1"/>
  <c r="P139" i="2"/>
  <c r="N100" i="2"/>
  <c r="K100" i="2"/>
  <c r="M100" i="2" s="1"/>
  <c r="S100" i="2" s="1"/>
  <c r="L415" i="2"/>
  <c r="Q415" i="2" s="1"/>
  <c r="R415" i="2" s="1"/>
  <c r="O332" i="2"/>
  <c r="Q332" i="2" s="1"/>
  <c r="R332" i="2" s="1"/>
  <c r="P332" i="2"/>
  <c r="K318" i="2"/>
  <c r="M318" i="2" s="1"/>
  <c r="N266" i="2"/>
  <c r="M251" i="2"/>
  <c r="L240" i="2"/>
  <c r="P234" i="2"/>
  <c r="R232" i="2"/>
  <c r="P228" i="2"/>
  <c r="Q228" i="2"/>
  <c r="R228" i="2" s="1"/>
  <c r="L224" i="2"/>
  <c r="P212" i="2"/>
  <c r="O206" i="2"/>
  <c r="Q206" i="2" s="1"/>
  <c r="R206" i="2" s="1"/>
  <c r="P196" i="2"/>
  <c r="Q196" i="2"/>
  <c r="R196" i="2" s="1"/>
  <c r="K366" i="2"/>
  <c r="M366" i="2" s="1"/>
  <c r="S366" i="2" s="1"/>
  <c r="L366" i="2"/>
  <c r="O356" i="2"/>
  <c r="Q356" i="2" s="1"/>
  <c r="R356" i="2" s="1"/>
  <c r="P356" i="2"/>
  <c r="O291" i="2"/>
  <c r="Q291" i="2"/>
  <c r="R291" i="2" s="1"/>
  <c r="Q278" i="2"/>
  <c r="R278" i="2"/>
  <c r="L276" i="2"/>
  <c r="L226" i="2"/>
  <c r="Q226" i="2" s="1"/>
  <c r="R226" i="2" s="1"/>
  <c r="K224" i="2"/>
  <c r="M224" i="2" s="1"/>
  <c r="L210" i="2"/>
  <c r="Q210" i="2" s="1"/>
  <c r="R210" i="2" s="1"/>
  <c r="N201" i="2"/>
  <c r="L201" i="2"/>
  <c r="L156" i="2"/>
  <c r="L273" i="2"/>
  <c r="N273" i="2"/>
  <c r="L266" i="2"/>
  <c r="Q234" i="2"/>
  <c r="R234" i="2" s="1"/>
  <c r="P224" i="2"/>
  <c r="L293" i="2"/>
  <c r="Q293" i="2" s="1"/>
  <c r="R293" i="2" s="1"/>
  <c r="K288" i="2"/>
  <c r="N288" i="2"/>
  <c r="O276" i="2"/>
  <c r="Q276" i="2" s="1"/>
  <c r="R276" i="2" s="1"/>
  <c r="P263" i="2"/>
  <c r="K167" i="2"/>
  <c r="M167" i="2" s="1"/>
  <c r="S167" i="2" s="1"/>
  <c r="P156" i="2"/>
  <c r="Q156" i="2"/>
  <c r="R156" i="2" s="1"/>
  <c r="O156" i="2"/>
  <c r="O348" i="2"/>
  <c r="Q348" i="2" s="1"/>
  <c r="R348" i="2" s="1"/>
  <c r="P348" i="2"/>
  <c r="K334" i="2"/>
  <c r="M334" i="2" s="1"/>
  <c r="S334" i="2" s="1"/>
  <c r="Q330" i="2"/>
  <c r="R330" i="2" s="1"/>
  <c r="K302" i="2"/>
  <c r="M302" i="2" s="1"/>
  <c r="S302" i="2" s="1"/>
  <c r="L206" i="2"/>
  <c r="K313" i="2"/>
  <c r="M313" i="2" s="1"/>
  <c r="S313" i="2" s="1"/>
  <c r="N313" i="2"/>
  <c r="O308" i="2"/>
  <c r="P308" i="2"/>
  <c r="O242" i="2"/>
  <c r="Q242" i="2" s="1"/>
  <c r="R242" i="2" s="1"/>
  <c r="P242" i="2"/>
  <c r="S242" i="2"/>
  <c r="N209" i="2"/>
  <c r="L209" i="2"/>
  <c r="S129" i="2"/>
  <c r="P129" i="2"/>
  <c r="K342" i="2"/>
  <c r="M342" i="2" s="1"/>
  <c r="L342" i="2"/>
  <c r="Q338" i="2"/>
  <c r="R338" i="2" s="1"/>
  <c r="L295" i="2"/>
  <c r="P253" i="2"/>
  <c r="Q253" i="2"/>
  <c r="R253" i="2" s="1"/>
  <c r="O253" i="2"/>
  <c r="P236" i="2"/>
  <c r="O236" i="2"/>
  <c r="Q236" i="2" s="1"/>
  <c r="R236" i="2" s="1"/>
  <c r="P121" i="2"/>
  <c r="P151" i="2"/>
  <c r="P143" i="2"/>
  <c r="O99" i="2"/>
  <c r="P99" i="2"/>
  <c r="Q99" i="2"/>
  <c r="R99" i="2" s="1"/>
  <c r="K69" i="2"/>
  <c r="M69" i="2" s="1"/>
  <c r="S69" i="2" s="1"/>
  <c r="N69" i="2"/>
  <c r="O180" i="2"/>
  <c r="L177" i="2"/>
  <c r="L174" i="2"/>
  <c r="Q174" i="2" s="1"/>
  <c r="R174" i="2" s="1"/>
  <c r="K159" i="2"/>
  <c r="N159" i="2"/>
  <c r="K151" i="2"/>
  <c r="M151" i="2" s="1"/>
  <c r="L143" i="2"/>
  <c r="Q143" i="2" s="1"/>
  <c r="R143" i="2" s="1"/>
  <c r="K173" i="2"/>
  <c r="M173" i="2" s="1"/>
  <c r="S173" i="2" s="1"/>
  <c r="L173" i="2"/>
  <c r="N173" i="2"/>
  <c r="L131" i="2"/>
  <c r="M131" i="2"/>
  <c r="S131" i="2" s="1"/>
  <c r="P114" i="2"/>
  <c r="Q114" i="2"/>
  <c r="R114" i="2"/>
  <c r="K93" i="2"/>
  <c r="M93" i="2" s="1"/>
  <c r="S93" i="2" s="1"/>
  <c r="L93" i="2"/>
  <c r="N93" i="2"/>
  <c r="L198" i="2"/>
  <c r="N198" i="2"/>
  <c r="O195" i="2"/>
  <c r="Q195" i="2" s="1"/>
  <c r="P195" i="2"/>
  <c r="R195" i="2"/>
  <c r="O177" i="2"/>
  <c r="Q177" i="2"/>
  <c r="R177" i="2" s="1"/>
  <c r="P177" i="2"/>
  <c r="O74" i="2"/>
  <c r="Q74" i="2"/>
  <c r="R74" i="2" s="1"/>
  <c r="P208" i="2"/>
  <c r="Q208" i="2"/>
  <c r="R208" i="2" s="1"/>
  <c r="K190" i="2"/>
  <c r="M190" i="2" s="1"/>
  <c r="S190" i="2" s="1"/>
  <c r="L190" i="2"/>
  <c r="N190" i="2"/>
  <c r="P172" i="2"/>
  <c r="O172" i="2"/>
  <c r="Q172" i="2" s="1"/>
  <c r="R172" i="2" s="1"/>
  <c r="O162" i="2"/>
  <c r="Q162" i="2" s="1"/>
  <c r="R162" i="2" s="1"/>
  <c r="O292" i="2"/>
  <c r="Q292" i="2" s="1"/>
  <c r="R292" i="2" s="1"/>
  <c r="P277" i="2"/>
  <c r="L272" i="2"/>
  <c r="L265" i="2"/>
  <c r="Q265" i="2" s="1"/>
  <c r="R265" i="2" s="1"/>
  <c r="L263" i="2"/>
  <c r="Q263" i="2" s="1"/>
  <c r="R263" i="2" s="1"/>
  <c r="P261" i="2"/>
  <c r="L256" i="2"/>
  <c r="M252" i="2"/>
  <c r="S252" i="2" s="1"/>
  <c r="K241" i="2"/>
  <c r="L239" i="2"/>
  <c r="M237" i="2"/>
  <c r="N231" i="2"/>
  <c r="P227" i="2"/>
  <c r="P223" i="2"/>
  <c r="P221" i="2"/>
  <c r="Q219" i="2"/>
  <c r="R219" i="2" s="1"/>
  <c r="Q211" i="2"/>
  <c r="R211" i="2" s="1"/>
  <c r="K200" i="2"/>
  <c r="M162" i="2"/>
  <c r="S162" i="2" s="1"/>
  <c r="L154" i="2"/>
  <c r="Q154" i="2" s="1"/>
  <c r="N295" i="2"/>
  <c r="L281" i="2"/>
  <c r="P246" i="2"/>
  <c r="Q205" i="2"/>
  <c r="R205" i="2" s="1"/>
  <c r="K183" i="2"/>
  <c r="M183" i="2" s="1"/>
  <c r="S183" i="2" s="1"/>
  <c r="L254" i="2"/>
  <c r="Q254" i="2" s="1"/>
  <c r="R254" i="2" s="1"/>
  <c r="M248" i="2"/>
  <c r="S248" i="2" s="1"/>
  <c r="O246" i="2"/>
  <c r="Q246" i="2" s="1"/>
  <c r="R246" i="2" s="1"/>
  <c r="L233" i="2"/>
  <c r="L231" i="2"/>
  <c r="R223" i="2"/>
  <c r="R215" i="2"/>
  <c r="P215" i="2"/>
  <c r="Q215" i="2"/>
  <c r="P205" i="2"/>
  <c r="N197" i="2"/>
  <c r="O179" i="2"/>
  <c r="P179" i="2"/>
  <c r="Q179" i="2"/>
  <c r="R179" i="2" s="1"/>
  <c r="L172" i="2"/>
  <c r="N169" i="2"/>
  <c r="K169" i="2"/>
  <c r="O146" i="2"/>
  <c r="Q146" i="2" s="1"/>
  <c r="R146" i="2" s="1"/>
  <c r="P146" i="2"/>
  <c r="S146" i="2"/>
  <c r="N137" i="2"/>
  <c r="K137" i="2"/>
  <c r="L297" i="2"/>
  <c r="Q297" i="2" s="1"/>
  <c r="R297" i="2" s="1"/>
  <c r="K250" i="2"/>
  <c r="M250" i="2" s="1"/>
  <c r="S250" i="2" s="1"/>
  <c r="K233" i="2"/>
  <c r="M233" i="2" s="1"/>
  <c r="S233" i="2" s="1"/>
  <c r="L229" i="2"/>
  <c r="O203" i="2"/>
  <c r="Q203" i="2" s="1"/>
  <c r="R203" i="2" s="1"/>
  <c r="L186" i="2"/>
  <c r="L179" i="2"/>
  <c r="P140" i="2"/>
  <c r="L123" i="2"/>
  <c r="M123" i="2"/>
  <c r="S123" i="2" s="1"/>
  <c r="K117" i="2"/>
  <c r="M117" i="2" s="1"/>
  <c r="S117" i="2" s="1"/>
  <c r="N117" i="2"/>
  <c r="O233" i="2"/>
  <c r="Q233" i="2" s="1"/>
  <c r="R233" i="2" s="1"/>
  <c r="P233" i="2"/>
  <c r="L197" i="2"/>
  <c r="O186" i="2"/>
  <c r="Q186" i="2" s="1"/>
  <c r="R186" i="2" s="1"/>
  <c r="P186" i="2"/>
  <c r="P182" i="2"/>
  <c r="O171" i="2"/>
  <c r="Q171" i="2" s="1"/>
  <c r="R171" i="2" s="1"/>
  <c r="P171" i="2"/>
  <c r="L213" i="2"/>
  <c r="N161" i="2"/>
  <c r="K161" i="2"/>
  <c r="M161" i="2" s="1"/>
  <c r="S161" i="2" s="1"/>
  <c r="L135" i="2"/>
  <c r="N135" i="2"/>
  <c r="N111" i="2"/>
  <c r="K111" i="2"/>
  <c r="P90" i="2"/>
  <c r="Q90" i="2"/>
  <c r="R90" i="2"/>
  <c r="O268" i="2"/>
  <c r="Q268" i="2" s="1"/>
  <c r="R268" i="2" s="1"/>
  <c r="L246" i="2"/>
  <c r="O217" i="2"/>
  <c r="Q217" i="2" s="1"/>
  <c r="R217" i="2" s="1"/>
  <c r="P217" i="2"/>
  <c r="R175" i="2"/>
  <c r="O175" i="2"/>
  <c r="Q175" i="2" s="1"/>
  <c r="P175" i="2"/>
  <c r="P134" i="2"/>
  <c r="O134" i="2"/>
  <c r="R116" i="2"/>
  <c r="O187" i="2"/>
  <c r="Q187" i="2" s="1"/>
  <c r="R187" i="2" s="1"/>
  <c r="P187" i="2"/>
  <c r="K140" i="2"/>
  <c r="M140" i="2" s="1"/>
  <c r="L140" i="2"/>
  <c r="L129" i="2"/>
  <c r="K126" i="2"/>
  <c r="M126" i="2" s="1"/>
  <c r="S126" i="2" s="1"/>
  <c r="N126" i="2"/>
  <c r="N120" i="2"/>
  <c r="K120" i="2"/>
  <c r="M120" i="2" s="1"/>
  <c r="S120" i="2" s="1"/>
  <c r="S105" i="2"/>
  <c r="P105" i="2"/>
  <c r="O82" i="2"/>
  <c r="Q82" i="2" s="1"/>
  <c r="R82" i="2" s="1"/>
  <c r="O68" i="2"/>
  <c r="O129" i="2"/>
  <c r="Q129" i="2" s="1"/>
  <c r="R129" i="2" s="1"/>
  <c r="M119" i="2"/>
  <c r="S119" i="2" s="1"/>
  <c r="P116" i="2"/>
  <c r="Q116" i="2"/>
  <c r="O102" i="2"/>
  <c r="P92" i="2"/>
  <c r="L78" i="2"/>
  <c r="K78" i="2"/>
  <c r="M78" i="2" s="1"/>
  <c r="S78" i="2" s="1"/>
  <c r="N78" i="2"/>
  <c r="N73" i="2"/>
  <c r="K73" i="2"/>
  <c r="M73" i="2" s="1"/>
  <c r="S73" i="2" s="1"/>
  <c r="L73" i="2"/>
  <c r="O63" i="2"/>
  <c r="P63" i="2"/>
  <c r="Q63" i="2"/>
  <c r="R63" i="2" s="1"/>
  <c r="O150" i="2"/>
  <c r="O107" i="2"/>
  <c r="Q107" i="2" s="1"/>
  <c r="R107" i="2" s="1"/>
  <c r="P107" i="2"/>
  <c r="M92" i="2"/>
  <c r="L72" i="2"/>
  <c r="N153" i="2"/>
  <c r="L153" i="2"/>
  <c r="L150" i="2"/>
  <c r="Q150" i="2" s="1"/>
  <c r="R150" i="2" s="1"/>
  <c r="K142" i="2"/>
  <c r="M142" i="2" s="1"/>
  <c r="S142" i="2" s="1"/>
  <c r="N142" i="2"/>
  <c r="K125" i="2"/>
  <c r="M125" i="2" s="1"/>
  <c r="L125" i="2"/>
  <c r="L122" i="2"/>
  <c r="M122" i="2"/>
  <c r="K113" i="2"/>
  <c r="L102" i="2"/>
  <c r="Q102" i="2" s="1"/>
  <c r="R102" i="2" s="1"/>
  <c r="S81" i="2"/>
  <c r="P81" i="2"/>
  <c r="O147" i="2"/>
  <c r="Q147" i="2" s="1"/>
  <c r="R147" i="2" s="1"/>
  <c r="P147" i="2"/>
  <c r="R95" i="2"/>
  <c r="L221" i="2"/>
  <c r="Q221" i="2" s="1"/>
  <c r="R221" i="2" s="1"/>
  <c r="L205" i="2"/>
  <c r="K189" i="2"/>
  <c r="M189" i="2" s="1"/>
  <c r="P189" i="2" s="1"/>
  <c r="L189" i="2"/>
  <c r="L166" i="2"/>
  <c r="Q166" i="2" s="1"/>
  <c r="R166" i="2" s="1"/>
  <c r="L158" i="2"/>
  <c r="Q158" i="2" s="1"/>
  <c r="R158" i="2" s="1"/>
  <c r="N136" i="2"/>
  <c r="K136" i="2"/>
  <c r="M136" i="2" s="1"/>
  <c r="S136" i="2" s="1"/>
  <c r="L136" i="2"/>
  <c r="P127" i="2"/>
  <c r="P118" i="2"/>
  <c r="L110" i="2"/>
  <c r="Q110" i="2" s="1"/>
  <c r="R110" i="2" s="1"/>
  <c r="M98" i="2"/>
  <c r="M95" i="2"/>
  <c r="K77" i="2"/>
  <c r="M77" i="2" s="1"/>
  <c r="S77" i="2" s="1"/>
  <c r="L77" i="2"/>
  <c r="N77" i="2"/>
  <c r="R71" i="2"/>
  <c r="O71" i="2"/>
  <c r="Q71" i="2" s="1"/>
  <c r="N184" i="2"/>
  <c r="L184" i="2"/>
  <c r="L155" i="2"/>
  <c r="M155" i="2"/>
  <c r="S155" i="2" s="1"/>
  <c r="O130" i="2"/>
  <c r="Q130" i="2" s="1"/>
  <c r="R130" i="2" s="1"/>
  <c r="L115" i="2"/>
  <c r="Q115" i="2" s="1"/>
  <c r="R115" i="2" s="1"/>
  <c r="K104" i="2"/>
  <c r="M104" i="2" s="1"/>
  <c r="P104" i="2" s="1"/>
  <c r="K88" i="2"/>
  <c r="M88" i="2" s="1"/>
  <c r="N88" i="2"/>
  <c r="K85" i="2"/>
  <c r="M85" i="2" s="1"/>
  <c r="S85" i="2" s="1"/>
  <c r="L85" i="2"/>
  <c r="N85" i="2"/>
  <c r="K76" i="2"/>
  <c r="M76" i="2" s="1"/>
  <c r="S76" i="2" s="1"/>
  <c r="N76" i="2"/>
  <c r="S66" i="2"/>
  <c r="K181" i="2"/>
  <c r="M181" i="2" s="1"/>
  <c r="L181" i="2"/>
  <c r="L144" i="2"/>
  <c r="K133" i="2"/>
  <c r="M133" i="2" s="1"/>
  <c r="S133" i="2" s="1"/>
  <c r="L133" i="2"/>
  <c r="Q127" i="2"/>
  <c r="R127" i="2" s="1"/>
  <c r="L121" i="2"/>
  <c r="Q121" i="2" s="1"/>
  <c r="R121" i="2" s="1"/>
  <c r="K109" i="2"/>
  <c r="M109" i="2" s="1"/>
  <c r="S109" i="2" s="1"/>
  <c r="N109" i="2"/>
  <c r="O66" i="2"/>
  <c r="Q66" i="2" s="1"/>
  <c r="R66" i="2" s="1"/>
  <c r="K124" i="2"/>
  <c r="M124" i="2" s="1"/>
  <c r="S124" i="2" s="1"/>
  <c r="L124" i="2"/>
  <c r="K84" i="2"/>
  <c r="M84" i="2" s="1"/>
  <c r="S84" i="2" s="1"/>
  <c r="L84" i="2"/>
  <c r="N84" i="2"/>
  <c r="O144" i="2"/>
  <c r="P144" i="2"/>
  <c r="Q144" i="2"/>
  <c r="R144" i="2" s="1"/>
  <c r="O123" i="2"/>
  <c r="Q123" i="2" s="1"/>
  <c r="R123" i="2" s="1"/>
  <c r="P123" i="2"/>
  <c r="O121" i="2"/>
  <c r="K94" i="2"/>
  <c r="M94" i="2" s="1"/>
  <c r="S94" i="2" s="1"/>
  <c r="N94" i="2"/>
  <c r="K168" i="2"/>
  <c r="K165" i="2"/>
  <c r="M165" i="2" s="1"/>
  <c r="S165" i="2" s="1"/>
  <c r="K160" i="2"/>
  <c r="P154" i="2"/>
  <c r="R154" i="2"/>
  <c r="L138" i="2"/>
  <c r="M138" i="2"/>
  <c r="P97" i="2"/>
  <c r="M83" i="2"/>
  <c r="S83" i="2" s="1"/>
  <c r="L83" i="2"/>
  <c r="N70" i="2"/>
  <c r="K70" i="2"/>
  <c r="M70" i="2" s="1"/>
  <c r="S70" i="2" s="1"/>
  <c r="P180" i="2"/>
  <c r="Q180" i="2"/>
  <c r="R180" i="2" s="1"/>
  <c r="K157" i="2"/>
  <c r="M157" i="2" s="1"/>
  <c r="S157" i="2" s="1"/>
  <c r="N157" i="2"/>
  <c r="K141" i="2"/>
  <c r="M141" i="2" s="1"/>
  <c r="P141" i="2" s="1"/>
  <c r="P108" i="2"/>
  <c r="Q108" i="2"/>
  <c r="R108" i="2" s="1"/>
  <c r="K80" i="2"/>
  <c r="N80" i="2"/>
  <c r="P68" i="2"/>
  <c r="Q68" i="2"/>
  <c r="R68" i="2" s="1"/>
  <c r="L62" i="2"/>
  <c r="N62" i="2"/>
  <c r="R87" i="2"/>
  <c r="O65" i="2"/>
  <c r="P65" i="2"/>
  <c r="Q65" i="2"/>
  <c r="R65" i="2" s="1"/>
  <c r="K192" i="2"/>
  <c r="K176" i="2"/>
  <c r="K145" i="2"/>
  <c r="P130" i="2"/>
  <c r="K112" i="2"/>
  <c r="O97" i="2"/>
  <c r="Q97" i="2" s="1"/>
  <c r="R97" i="2" s="1"/>
  <c r="M79" i="2"/>
  <c r="L182" i="2"/>
  <c r="Q182" i="2" s="1"/>
  <c r="R182" i="2" s="1"/>
  <c r="O163" i="2"/>
  <c r="P163" i="2"/>
  <c r="K149" i="2"/>
  <c r="M149" i="2" s="1"/>
  <c r="S149" i="2" s="1"/>
  <c r="N132" i="2"/>
  <c r="L118" i="2"/>
  <c r="Q118" i="2" s="1"/>
  <c r="R118" i="2" s="1"/>
  <c r="R103" i="2"/>
  <c r="O67" i="2"/>
  <c r="Q67" i="2" s="1"/>
  <c r="R67" i="2" s="1"/>
  <c r="P67" i="2"/>
  <c r="K101" i="2"/>
  <c r="M101" i="2" s="1"/>
  <c r="S101" i="2" s="1"/>
  <c r="L101" i="2"/>
  <c r="N101" i="2"/>
  <c r="L67" i="2"/>
  <c r="M67" i="2"/>
  <c r="S67" i="2" s="1"/>
  <c r="L64" i="2"/>
  <c r="K128" i="2"/>
  <c r="O91" i="2"/>
  <c r="Q91" i="2" s="1"/>
  <c r="P91" i="2"/>
  <c r="R91" i="2"/>
  <c r="K89" i="2"/>
  <c r="O86" i="2"/>
  <c r="Q86" i="2" s="1"/>
  <c r="R86" i="2" s="1"/>
  <c r="L134" i="2"/>
  <c r="Q134" i="2" s="1"/>
  <c r="R134" i="2" s="1"/>
  <c r="O115" i="2"/>
  <c r="P115" i="2"/>
  <c r="O83" i="2"/>
  <c r="Q83" i="2" s="1"/>
  <c r="R83" i="2" s="1"/>
  <c r="O59" i="2"/>
  <c r="O105" i="2"/>
  <c r="Q105" i="2" s="1"/>
  <c r="R105" i="2" s="1"/>
  <c r="K96" i="2"/>
  <c r="N96" i="2"/>
  <c r="L86" i="2"/>
  <c r="O81" i="2"/>
  <c r="Q81" i="2" s="1"/>
  <c r="R81" i="2" s="1"/>
  <c r="L75" i="2"/>
  <c r="M75" i="2"/>
  <c r="S75" i="2" s="1"/>
  <c r="L59" i="2"/>
  <c r="M59" i="2"/>
  <c r="S59" i="2" s="1"/>
  <c r="M60" i="2"/>
  <c r="S60" i="2" s="1"/>
  <c r="N61" i="2"/>
  <c r="Q59" i="2"/>
  <c r="R59" i="2" s="1"/>
  <c r="N72" i="2"/>
  <c r="N64" i="2"/>
  <c r="L61" i="2"/>
  <c r="P59" i="2"/>
  <c r="AX2230" i="1"/>
  <c r="AY2230" i="1" s="1"/>
  <c r="AX2222" i="1"/>
  <c r="AY2222" i="1" s="1"/>
  <c r="AX2214" i="1"/>
  <c r="AY2214" i="1" s="1"/>
  <c r="AX2206" i="1"/>
  <c r="AY2206" i="1" s="1"/>
  <c r="AX2198" i="1"/>
  <c r="AY2198" i="1" s="1"/>
  <c r="AX2176" i="1"/>
  <c r="AY2176" i="1" s="1"/>
  <c r="AX2171" i="1"/>
  <c r="AY2171" i="1" s="1"/>
  <c r="AX2162" i="1"/>
  <c r="AY2162" i="1" s="1"/>
  <c r="AX2151" i="1"/>
  <c r="AY2151" i="1" s="1"/>
  <c r="AX2118" i="1"/>
  <c r="AY2118" i="1" s="1"/>
  <c r="AX2095" i="1"/>
  <c r="AY2095" i="1" s="1"/>
  <c r="AX2039" i="1"/>
  <c r="AY2039" i="1" s="1"/>
  <c r="AX2027" i="1"/>
  <c r="AY2027" i="1" s="1"/>
  <c r="AW1894" i="1"/>
  <c r="AX1894" i="1"/>
  <c r="AY1894" i="1" s="1"/>
  <c r="AW1870" i="1"/>
  <c r="AX1870" i="1"/>
  <c r="AY1870" i="1" s="1"/>
  <c r="AW1704" i="1"/>
  <c r="AX1704" i="1" s="1"/>
  <c r="AY1704" i="1" s="1"/>
  <c r="AX1788" i="1"/>
  <c r="AY1788" i="1" s="1"/>
  <c r="AW1788" i="1"/>
  <c r="AW1990" i="1"/>
  <c r="AX1990" i="1" s="1"/>
  <c r="AY1990" i="1" s="1"/>
  <c r="AW1950" i="1"/>
  <c r="AX1950" i="1"/>
  <c r="AY1950" i="1" s="1"/>
  <c r="AW2187" i="1"/>
  <c r="AX2182" i="1"/>
  <c r="AY2182" i="1" s="1"/>
  <c r="AW2134" i="1"/>
  <c r="AX2048" i="1"/>
  <c r="AY2048" i="1" s="1"/>
  <c r="AX2008" i="1"/>
  <c r="AY2008" i="1" s="1"/>
  <c r="AW1918" i="1"/>
  <c r="AX1918" i="1"/>
  <c r="AY1918" i="1" s="1"/>
  <c r="AX1880" i="1"/>
  <c r="AY1880" i="1" s="1"/>
  <c r="AX2227" i="1"/>
  <c r="AY2227" i="1" s="1"/>
  <c r="AX2219" i="1"/>
  <c r="AY2219" i="1" s="1"/>
  <c r="AX2211" i="1"/>
  <c r="AY2211" i="1" s="1"/>
  <c r="AX2203" i="1"/>
  <c r="AY2203" i="1" s="1"/>
  <c r="AX2195" i="1"/>
  <c r="AY2195" i="1" s="1"/>
  <c r="AX2184" i="1"/>
  <c r="AY2184" i="1" s="1"/>
  <c r="AX2170" i="1"/>
  <c r="AY2170" i="1" s="1"/>
  <c r="AX2159" i="1"/>
  <c r="AY2159" i="1" s="1"/>
  <c r="AX2117" i="1"/>
  <c r="AY2117" i="1" s="1"/>
  <c r="AX2103" i="1"/>
  <c r="AY2103" i="1" s="1"/>
  <c r="AX2023" i="1"/>
  <c r="AY2023" i="1" s="1"/>
  <c r="AW1966" i="1"/>
  <c r="AX1966" i="1"/>
  <c r="AY1966" i="1" s="1"/>
  <c r="AX1887" i="1"/>
  <c r="AY1887" i="1" s="1"/>
  <c r="AX1863" i="1"/>
  <c r="AY1863" i="1" s="1"/>
  <c r="AX1835" i="1"/>
  <c r="AY1835" i="1" s="1"/>
  <c r="AX1821" i="1"/>
  <c r="AY1821" i="1" s="1"/>
  <c r="AW1814" i="1"/>
  <c r="AX1814" i="1"/>
  <c r="AY1814" i="1" s="1"/>
  <c r="AW1796" i="1"/>
  <c r="AX1796" i="1" s="1"/>
  <c r="AY1796" i="1" s="1"/>
  <c r="AW1792" i="1"/>
  <c r="AX1792" i="1"/>
  <c r="AY1792" i="1" s="1"/>
  <c r="AW1463" i="1"/>
  <c r="AX1463" i="1"/>
  <c r="AY1463" i="1" s="1"/>
  <c r="AW1361" i="1"/>
  <c r="AX1361" i="1"/>
  <c r="AY1361" i="1" s="1"/>
  <c r="AW1720" i="1"/>
  <c r="AX1720" i="1"/>
  <c r="AY1720" i="1" s="1"/>
  <c r="AX2005" i="1"/>
  <c r="AY2005" i="1" s="1"/>
  <c r="AW1972" i="1"/>
  <c r="AX1972" i="1" s="1"/>
  <c r="AY1972" i="1" s="1"/>
  <c r="AW1965" i="1"/>
  <c r="AX1952" i="1"/>
  <c r="AY1952" i="1" s="1"/>
  <c r="AW1938" i="1"/>
  <c r="AX1938" i="1" s="1"/>
  <c r="AY1938" i="1" s="1"/>
  <c r="AW1856" i="1"/>
  <c r="AX1856" i="1" s="1"/>
  <c r="AY1856" i="1" s="1"/>
  <c r="AX1845" i="1"/>
  <c r="AY1845" i="1" s="1"/>
  <c r="AW1831" i="1"/>
  <c r="AW1807" i="1"/>
  <c r="AX1807" i="1"/>
  <c r="AY1807" i="1" s="1"/>
  <c r="AW1800" i="1"/>
  <c r="AX1800" i="1"/>
  <c r="AY1800" i="1" s="1"/>
  <c r="AX1769" i="1"/>
  <c r="AY1769" i="1" s="1"/>
  <c r="AX1687" i="1"/>
  <c r="AY1687" i="1" s="1"/>
  <c r="AW1822" i="1"/>
  <c r="AX1822" i="1"/>
  <c r="AY1822" i="1" s="1"/>
  <c r="AW1571" i="1"/>
  <c r="AX1571" i="1"/>
  <c r="AY1571" i="1" s="1"/>
  <c r="AW1815" i="1"/>
  <c r="AX1815" i="1" s="1"/>
  <c r="AY1815" i="1" s="1"/>
  <c r="AW1779" i="1"/>
  <c r="AX1779" i="1"/>
  <c r="AY1779" i="1" s="1"/>
  <c r="AX1732" i="1"/>
  <c r="AY1732" i="1" s="1"/>
  <c r="AW1732" i="1"/>
  <c r="AX2232" i="1"/>
  <c r="AY2232" i="1" s="1"/>
  <c r="AX2224" i="1"/>
  <c r="AY2224" i="1" s="1"/>
  <c r="AX2216" i="1"/>
  <c r="AY2216" i="1" s="1"/>
  <c r="AX2208" i="1"/>
  <c r="AY2208" i="1" s="1"/>
  <c r="AX2200" i="1"/>
  <c r="AY2200" i="1" s="1"/>
  <c r="AX2192" i="1"/>
  <c r="AY2192" i="1" s="1"/>
  <c r="AX2178" i="1"/>
  <c r="AY2178" i="1" s="1"/>
  <c r="AX2167" i="1"/>
  <c r="AY2167" i="1" s="1"/>
  <c r="AX2125" i="1"/>
  <c r="AY2125" i="1" s="1"/>
  <c r="AX2111" i="1"/>
  <c r="AY2111" i="1" s="1"/>
  <c r="AX2051" i="1"/>
  <c r="AY2051" i="1" s="1"/>
  <c r="AW1942" i="1"/>
  <c r="AX1942" i="1"/>
  <c r="AY1942" i="1" s="1"/>
  <c r="AW1838" i="1"/>
  <c r="AX1838" i="1"/>
  <c r="AY1838" i="1" s="1"/>
  <c r="AW1773" i="1"/>
  <c r="AX1773" i="1"/>
  <c r="AY1773" i="1" s="1"/>
  <c r="AW1631" i="1"/>
  <c r="AX1631" i="1"/>
  <c r="AY1631" i="1" s="1"/>
  <c r="AX2131" i="1"/>
  <c r="AY2131" i="1" s="1"/>
  <c r="AX2032" i="1"/>
  <c r="AY2032" i="1" s="1"/>
  <c r="AX2014" i="1"/>
  <c r="AY2014" i="1" s="1"/>
  <c r="AX1995" i="1"/>
  <c r="AY1995" i="1" s="1"/>
  <c r="AW1992" i="1"/>
  <c r="AX1992" i="1" s="1"/>
  <c r="AY1992" i="1" s="1"/>
  <c r="AW1948" i="1"/>
  <c r="AX1948" i="1" s="1"/>
  <c r="AY1948" i="1" s="1"/>
  <c r="AW1941" i="1"/>
  <c r="AX1896" i="1"/>
  <c r="AY1896" i="1" s="1"/>
  <c r="AW1862" i="1"/>
  <c r="AX1862" i="1"/>
  <c r="AY1862" i="1" s="1"/>
  <c r="AX1848" i="1"/>
  <c r="AY1848" i="1" s="1"/>
  <c r="AW1791" i="1"/>
  <c r="AX1791" i="1"/>
  <c r="AY1791" i="1" s="1"/>
  <c r="AW1782" i="1"/>
  <c r="AX1782" i="1"/>
  <c r="AY1782" i="1" s="1"/>
  <c r="AW1772" i="1"/>
  <c r="AW1726" i="1"/>
  <c r="AX1726" i="1"/>
  <c r="AY1726" i="1" s="1"/>
  <c r="AW1663" i="1"/>
  <c r="AX1663" i="1"/>
  <c r="AY1663" i="1" s="1"/>
  <c r="AX2054" i="1"/>
  <c r="AY2054" i="1" s="1"/>
  <c r="AW1886" i="1"/>
  <c r="AX1886" i="1"/>
  <c r="AY1886" i="1" s="1"/>
  <c r="AW1777" i="1"/>
  <c r="AX1777" i="1"/>
  <c r="AY1777" i="1" s="1"/>
  <c r="AW1580" i="1"/>
  <c r="AX1580" i="1"/>
  <c r="AY1580" i="1" s="1"/>
  <c r="AX2142" i="1"/>
  <c r="AY2142" i="1" s="1"/>
  <c r="AW2091" i="1"/>
  <c r="AW2077" i="1"/>
  <c r="AW2068" i="1"/>
  <c r="AX2068" i="1" s="1"/>
  <c r="AY2068" i="1" s="1"/>
  <c r="AW2062" i="1"/>
  <c r="AX2016" i="1"/>
  <c r="AY2016" i="1" s="1"/>
  <c r="AW1998" i="1"/>
  <c r="AX1998" i="1"/>
  <c r="AY1998" i="1" s="1"/>
  <c r="AW1982" i="1"/>
  <c r="AX1982" i="1"/>
  <c r="AY1982" i="1" s="1"/>
  <c r="AW1934" i="1"/>
  <c r="AX1934" i="1"/>
  <c r="AY1934" i="1" s="1"/>
  <c r="AX1927" i="1"/>
  <c r="AY1927" i="1" s="1"/>
  <c r="AW1910" i="1"/>
  <c r="AX1910" i="1"/>
  <c r="AY1910" i="1" s="1"/>
  <c r="AX1903" i="1"/>
  <c r="AY1903" i="1" s="1"/>
  <c r="AX1827" i="1"/>
  <c r="AY1827" i="1" s="1"/>
  <c r="AW1824" i="1"/>
  <c r="AX1824" i="1" s="1"/>
  <c r="AY1824" i="1" s="1"/>
  <c r="AW1799" i="1"/>
  <c r="AX1799" i="1" s="1"/>
  <c r="AY1799" i="1" s="1"/>
  <c r="AX1613" i="1"/>
  <c r="AY1613" i="1" s="1"/>
  <c r="AW1613" i="1"/>
  <c r="AW1912" i="1"/>
  <c r="AX1912" i="1" s="1"/>
  <c r="AY1912" i="1" s="1"/>
  <c r="AW1793" i="1"/>
  <c r="AX1793" i="1"/>
  <c r="AY1793" i="1" s="1"/>
  <c r="AX1879" i="1"/>
  <c r="AY1879" i="1" s="1"/>
  <c r="AW1790" i="1"/>
  <c r="AX1790" i="1"/>
  <c r="AY1790" i="1" s="1"/>
  <c r="AW1617" i="1"/>
  <c r="AX1617" i="1"/>
  <c r="AY1617" i="1" s="1"/>
  <c r="AW1144" i="1"/>
  <c r="AX1144" i="1"/>
  <c r="AY1144" i="1" s="1"/>
  <c r="AX2174" i="1"/>
  <c r="AY2174" i="1" s="1"/>
  <c r="AW1656" i="1"/>
  <c r="AX1656" i="1"/>
  <c r="AY1656" i="1" s="1"/>
  <c r="AW2155" i="1"/>
  <c r="AX2150" i="1"/>
  <c r="AY2150" i="1" s="1"/>
  <c r="AW2099" i="1"/>
  <c r="AW2028" i="1"/>
  <c r="AX2028" i="1" s="1"/>
  <c r="AY2028" i="1" s="1"/>
  <c r="AX2013" i="1"/>
  <c r="AY2013" i="1" s="1"/>
  <c r="AW1968" i="1"/>
  <c r="AX1968" i="1" s="1"/>
  <c r="AY1968" i="1" s="1"/>
  <c r="AW1958" i="1"/>
  <c r="AX1958" i="1"/>
  <c r="AY1958" i="1" s="1"/>
  <c r="AX1923" i="1"/>
  <c r="AY1923" i="1" s="1"/>
  <c r="AX1899" i="1"/>
  <c r="AY1899" i="1" s="1"/>
  <c r="AW1830" i="1"/>
  <c r="AX1830" i="1"/>
  <c r="AY1830" i="1" s="1"/>
  <c r="AX1816" i="1"/>
  <c r="AY1816" i="1" s="1"/>
  <c r="AW1776" i="1"/>
  <c r="AX1776" i="1"/>
  <c r="AY1776" i="1" s="1"/>
  <c r="AX1725" i="1"/>
  <c r="AY1725" i="1" s="1"/>
  <c r="AX1645" i="1"/>
  <c r="AY1645" i="1" s="1"/>
  <c r="AW1645" i="1"/>
  <c r="AX2231" i="1"/>
  <c r="AY2231" i="1" s="1"/>
  <c r="AX2223" i="1"/>
  <c r="AY2223" i="1" s="1"/>
  <c r="AX2215" i="1"/>
  <c r="AY2215" i="1" s="1"/>
  <c r="AX2207" i="1"/>
  <c r="AY2207" i="1" s="1"/>
  <c r="AX2199" i="1"/>
  <c r="AY2199" i="1" s="1"/>
  <c r="AX2191" i="1"/>
  <c r="AY2191" i="1" s="1"/>
  <c r="AX2152" i="1"/>
  <c r="AY2152" i="1" s="1"/>
  <c r="AX2147" i="1"/>
  <c r="AY2147" i="1" s="1"/>
  <c r="AX2096" i="1"/>
  <c r="AY2096" i="1" s="1"/>
  <c r="AX2031" i="1"/>
  <c r="AY2031" i="1" s="1"/>
  <c r="AX1967" i="1"/>
  <c r="AY1967" i="1" s="1"/>
  <c r="AX1875" i="1"/>
  <c r="AY1875" i="1" s="1"/>
  <c r="AW1854" i="1"/>
  <c r="AX1854" i="1"/>
  <c r="AY1854" i="1" s="1"/>
  <c r="AW1785" i="1"/>
  <c r="AX1785" i="1"/>
  <c r="AY1785" i="1" s="1"/>
  <c r="AW1649" i="1"/>
  <c r="AX1649" i="1" s="1"/>
  <c r="AY1649" i="1" s="1"/>
  <c r="AW2163" i="1"/>
  <c r="AX2163" i="1" s="1"/>
  <c r="AY2163" i="1" s="1"/>
  <c r="AX2149" i="1"/>
  <c r="AY2149" i="1" s="1"/>
  <c r="AX2135" i="1"/>
  <c r="AY2135" i="1" s="1"/>
  <c r="AW2107" i="1"/>
  <c r="AX2107" i="1" s="1"/>
  <c r="AY2107" i="1" s="1"/>
  <c r="AX2102" i="1"/>
  <c r="AY2102" i="1" s="1"/>
  <c r="AX2093" i="1"/>
  <c r="AY2093" i="1" s="1"/>
  <c r="AX2064" i="1"/>
  <c r="AY2064" i="1" s="1"/>
  <c r="AX2040" i="1"/>
  <c r="AY2040" i="1" s="1"/>
  <c r="AX1981" i="1"/>
  <c r="AY1981" i="1" s="1"/>
  <c r="AW1926" i="1"/>
  <c r="AX1926" i="1"/>
  <c r="AY1926" i="1" s="1"/>
  <c r="AX1909" i="1"/>
  <c r="AY1909" i="1" s="1"/>
  <c r="AW1902" i="1"/>
  <c r="AX1902" i="1"/>
  <c r="AY1902" i="1" s="1"/>
  <c r="AX1888" i="1"/>
  <c r="AY1888" i="1" s="1"/>
  <c r="AX1864" i="1"/>
  <c r="AY1864" i="1" s="1"/>
  <c r="AW1789" i="1"/>
  <c r="AX1789" i="1"/>
  <c r="AY1789" i="1" s="1"/>
  <c r="AW1751" i="1"/>
  <c r="AX1751" i="1"/>
  <c r="AY1751" i="1" s="1"/>
  <c r="AW1729" i="1"/>
  <c r="AX1729" i="1"/>
  <c r="AY1729" i="1" s="1"/>
  <c r="AW1797" i="1"/>
  <c r="AX1797" i="1"/>
  <c r="AY1797" i="1" s="1"/>
  <c r="AW2174" i="1"/>
  <c r="AX2104" i="1"/>
  <c r="AY2104" i="1" s="1"/>
  <c r="AX2079" i="1"/>
  <c r="AY2079" i="1" s="1"/>
  <c r="AW2061" i="1"/>
  <c r="AW2046" i="1"/>
  <c r="AW2021" i="1"/>
  <c r="AX2015" i="1"/>
  <c r="AY2015" i="1" s="1"/>
  <c r="AW2006" i="1"/>
  <c r="AX1943" i="1"/>
  <c r="AY1943" i="1" s="1"/>
  <c r="AX1895" i="1"/>
  <c r="AY1895" i="1" s="1"/>
  <c r="AW1878" i="1"/>
  <c r="AX1878" i="1"/>
  <c r="AY1878" i="1" s="1"/>
  <c r="AX1847" i="1"/>
  <c r="AY1847" i="1" s="1"/>
  <c r="AX1819" i="1"/>
  <c r="AY1819" i="1" s="1"/>
  <c r="AW1805" i="1"/>
  <c r="AX1805" i="1" s="1"/>
  <c r="AY1805" i="1" s="1"/>
  <c r="AW1780" i="1"/>
  <c r="AX1780" i="1" s="1"/>
  <c r="AY1780" i="1" s="1"/>
  <c r="AW1677" i="1"/>
  <c r="AX1677" i="1" s="1"/>
  <c r="AY1677" i="1" s="1"/>
  <c r="AW1555" i="1"/>
  <c r="AX1555" i="1"/>
  <c r="AY1555" i="1" s="1"/>
  <c r="AW1936" i="1"/>
  <c r="AX1936" i="1" s="1"/>
  <c r="AY1936" i="1" s="1"/>
  <c r="AW1846" i="1"/>
  <c r="AX1846" i="1"/>
  <c r="AY1846" i="1" s="1"/>
  <c r="AW2171" i="1"/>
  <c r="AW2118" i="1"/>
  <c r="AW2115" i="1"/>
  <c r="AW2070" i="1"/>
  <c r="AW2052" i="1"/>
  <c r="AX2052" i="1" s="1"/>
  <c r="AY2052" i="1" s="1"/>
  <c r="AX2024" i="1"/>
  <c r="AY2024" i="1" s="1"/>
  <c r="AW1980" i="1"/>
  <c r="AX1980" i="1" s="1"/>
  <c r="AY1980" i="1" s="1"/>
  <c r="AW1974" i="1"/>
  <c r="AX1974" i="1"/>
  <c r="AY1974" i="1" s="1"/>
  <c r="AX1960" i="1"/>
  <c r="AY1960" i="1" s="1"/>
  <c r="AW1932" i="1"/>
  <c r="AX1932" i="1" s="1"/>
  <c r="AY1932" i="1" s="1"/>
  <c r="AW1908" i="1"/>
  <c r="AX1908" i="1" s="1"/>
  <c r="AY1908" i="1" s="1"/>
  <c r="AW1874" i="1"/>
  <c r="AX1874" i="1" s="1"/>
  <c r="AY1874" i="1" s="1"/>
  <c r="AX1871" i="1"/>
  <c r="AY1871" i="1" s="1"/>
  <c r="AX1808" i="1"/>
  <c r="AY1808" i="1" s="1"/>
  <c r="AW1755" i="1"/>
  <c r="AX1755" i="1"/>
  <c r="AY1755" i="1" s="1"/>
  <c r="AW1681" i="1"/>
  <c r="AX1681" i="1" s="1"/>
  <c r="AY1681" i="1" s="1"/>
  <c r="AW1624" i="1"/>
  <c r="AX1624" i="1" s="1"/>
  <c r="AY1624" i="1" s="1"/>
  <c r="AX1784" i="1"/>
  <c r="AY1784" i="1" s="1"/>
  <c r="AX1781" i="1"/>
  <c r="AY1781" i="1" s="1"/>
  <c r="AX1750" i="1"/>
  <c r="AY1750" i="1" s="1"/>
  <c r="AX1719" i="1"/>
  <c r="AY1719" i="1" s="1"/>
  <c r="AX1655" i="1"/>
  <c r="AY1655" i="1" s="1"/>
  <c r="AX1623" i="1"/>
  <c r="AY1623" i="1" s="1"/>
  <c r="AX1482" i="1"/>
  <c r="AY1482" i="1" s="1"/>
  <c r="AW1482" i="1"/>
  <c r="AX1775" i="1"/>
  <c r="AY1775" i="1" s="1"/>
  <c r="AW1756" i="1"/>
  <c r="AX1700" i="1"/>
  <c r="AY1700" i="1" s="1"/>
  <c r="AW1579" i="1"/>
  <c r="AX1579" i="1" s="1"/>
  <c r="AY1579" i="1" s="1"/>
  <c r="AW1575" i="1"/>
  <c r="AX1575" i="1"/>
  <c r="AY1575" i="1" s="1"/>
  <c r="AW1532" i="1"/>
  <c r="AX1532" i="1"/>
  <c r="AY1532" i="1" s="1"/>
  <c r="AW1398" i="1"/>
  <c r="AX1398" i="1" s="1"/>
  <c r="AY1398" i="1" s="1"/>
  <c r="AW1371" i="1"/>
  <c r="AX1371" i="1" s="1"/>
  <c r="AY1371" i="1" s="1"/>
  <c r="AW1680" i="1"/>
  <c r="AX1680" i="1"/>
  <c r="AY1680" i="1" s="1"/>
  <c r="AW1648" i="1"/>
  <c r="AX1648" i="1"/>
  <c r="AY1648" i="1" s="1"/>
  <c r="AW1616" i="1"/>
  <c r="AX1616" i="1"/>
  <c r="AY1616" i="1" s="1"/>
  <c r="AX1612" i="1"/>
  <c r="AY1612" i="1" s="1"/>
  <c r="AW1516" i="1"/>
  <c r="AX1516" i="1"/>
  <c r="AY1516" i="1" s="1"/>
  <c r="AW1447" i="1"/>
  <c r="AX1447" i="1"/>
  <c r="AY1447" i="1" s="1"/>
  <c r="AW1753" i="1"/>
  <c r="AX1753" i="1" s="1"/>
  <c r="AY1753" i="1" s="1"/>
  <c r="AW1703" i="1"/>
  <c r="AX1703" i="1" s="1"/>
  <c r="AY1703" i="1" s="1"/>
  <c r="AW1578" i="1"/>
  <c r="AX1578" i="1" s="1"/>
  <c r="AY1578" i="1" s="1"/>
  <c r="AW1574" i="1"/>
  <c r="AX1574" i="1"/>
  <c r="AY1574" i="1" s="1"/>
  <c r="AW1558" i="1"/>
  <c r="AX1558" i="1" s="1"/>
  <c r="AY1558" i="1" s="1"/>
  <c r="AW1269" i="1"/>
  <c r="AX1269" i="1" s="1"/>
  <c r="AY1269" i="1" s="1"/>
  <c r="AX1749" i="1"/>
  <c r="AY1749" i="1" s="1"/>
  <c r="AX1693" i="1"/>
  <c r="AY1693" i="1" s="1"/>
  <c r="AW1601" i="1"/>
  <c r="AX1601" i="1"/>
  <c r="AY1601" i="1" s="1"/>
  <c r="AW1535" i="1"/>
  <c r="AX1535" i="1" s="1"/>
  <c r="AY1535" i="1" s="1"/>
  <c r="AW1319" i="1"/>
  <c r="AX1319" i="1"/>
  <c r="AY1319" i="1" s="1"/>
  <c r="AW1312" i="1"/>
  <c r="AX1312" i="1"/>
  <c r="AY1312" i="1" s="1"/>
  <c r="AX1705" i="1"/>
  <c r="AY1705" i="1" s="1"/>
  <c r="AX1689" i="1"/>
  <c r="AY1689" i="1" s="1"/>
  <c r="AW1672" i="1"/>
  <c r="AX1672" i="1"/>
  <c r="AY1672" i="1" s="1"/>
  <c r="AW1640" i="1"/>
  <c r="AX1640" i="1"/>
  <c r="AY1640" i="1" s="1"/>
  <c r="AX1636" i="1"/>
  <c r="AY1636" i="1" s="1"/>
  <c r="AX1629" i="1"/>
  <c r="AY1629" i="1" s="1"/>
  <c r="AW1608" i="1"/>
  <c r="AX1608" i="1"/>
  <c r="AY1608" i="1" s="1"/>
  <c r="AX1539" i="1"/>
  <c r="AY1539" i="1" s="1"/>
  <c r="AX1758" i="1"/>
  <c r="AY1758" i="1" s="1"/>
  <c r="AX1727" i="1"/>
  <c r="AY1727" i="1" s="1"/>
  <c r="AW1718" i="1"/>
  <c r="AX1718" i="1" s="1"/>
  <c r="AY1718" i="1" s="1"/>
  <c r="AX1657" i="1"/>
  <c r="AY1657" i="1" s="1"/>
  <c r="AW1653" i="1"/>
  <c r="AX1625" i="1"/>
  <c r="AY1625" i="1" s="1"/>
  <c r="AW1621" i="1"/>
  <c r="AW1577" i="1"/>
  <c r="AX1577" i="1"/>
  <c r="AY1577" i="1" s="1"/>
  <c r="AW1573" i="1"/>
  <c r="AX1573" i="1"/>
  <c r="AY1573" i="1" s="1"/>
  <c r="AW1431" i="1"/>
  <c r="AX1431" i="1"/>
  <c r="AY1431" i="1" s="1"/>
  <c r="AW1801" i="1"/>
  <c r="AX1801" i="1" s="1"/>
  <c r="AY1801" i="1" s="1"/>
  <c r="AW1798" i="1"/>
  <c r="AX1798" i="1" s="1"/>
  <c r="AY1798" i="1" s="1"/>
  <c r="AX1530" i="1"/>
  <c r="AY1530" i="1" s="1"/>
  <c r="AW1530" i="1"/>
  <c r="AW1511" i="1"/>
  <c r="AX1511" i="1"/>
  <c r="AY1511" i="1" s="1"/>
  <c r="AW1495" i="1"/>
  <c r="AX1495" i="1" s="1"/>
  <c r="AY1495" i="1" s="1"/>
  <c r="AX1708" i="1"/>
  <c r="AY1708" i="1" s="1"/>
  <c r="AX1692" i="1"/>
  <c r="AY1692" i="1" s="1"/>
  <c r="AW1600" i="1"/>
  <c r="AX1600" i="1"/>
  <c r="AY1600" i="1" s="1"/>
  <c r="AW1585" i="1"/>
  <c r="AX1585" i="1"/>
  <c r="AY1585" i="1" s="1"/>
  <c r="AW1557" i="1"/>
  <c r="AX1557" i="1"/>
  <c r="AY1557" i="1" s="1"/>
  <c r="AW1538" i="1"/>
  <c r="AX1538" i="1" s="1"/>
  <c r="AY1538" i="1" s="1"/>
  <c r="AX1685" i="1"/>
  <c r="AY1685" i="1" s="1"/>
  <c r="AW1678" i="1"/>
  <c r="AW1664" i="1"/>
  <c r="AX1664" i="1"/>
  <c r="AY1664" i="1" s="1"/>
  <c r="AW1632" i="1"/>
  <c r="AX1632" i="1" s="1"/>
  <c r="AY1632" i="1" s="1"/>
  <c r="AX1628" i="1"/>
  <c r="AY1628" i="1" s="1"/>
  <c r="AW1614" i="1"/>
  <c r="AW1549" i="1"/>
  <c r="AX1549" i="1" s="1"/>
  <c r="AY1549" i="1" s="1"/>
  <c r="AW1385" i="1"/>
  <c r="AX1385" i="1"/>
  <c r="AY1385" i="1" s="1"/>
  <c r="AW1514" i="1"/>
  <c r="AX1514" i="1" s="1"/>
  <c r="AY1514" i="1" s="1"/>
  <c r="AX1498" i="1"/>
  <c r="AY1498" i="1" s="1"/>
  <c r="AW1498" i="1"/>
  <c r="AX1763" i="1"/>
  <c r="AY1763" i="1" s="1"/>
  <c r="AX1757" i="1"/>
  <c r="AY1757" i="1" s="1"/>
  <c r="AW1742" i="1"/>
  <c r="AX1742" i="1" s="1"/>
  <c r="AY1742" i="1" s="1"/>
  <c r="AW1556" i="1"/>
  <c r="AX1556" i="1"/>
  <c r="AY1556" i="1" s="1"/>
  <c r="AW1479" i="1"/>
  <c r="AX1479" i="1"/>
  <c r="AY1479" i="1" s="1"/>
  <c r="AW1415" i="1"/>
  <c r="AX1415" i="1"/>
  <c r="AY1415" i="1" s="1"/>
  <c r="AX1710" i="1"/>
  <c r="AY1710" i="1" s="1"/>
  <c r="AW1688" i="1"/>
  <c r="AX1688" i="1"/>
  <c r="AY1688" i="1" s="1"/>
  <c r="AW1395" i="1"/>
  <c r="AX1395" i="1"/>
  <c r="AY1395" i="1" s="1"/>
  <c r="AX1551" i="1"/>
  <c r="AY1551" i="1" s="1"/>
  <c r="AX1481" i="1"/>
  <c r="AY1481" i="1" s="1"/>
  <c r="AX1449" i="1"/>
  <c r="AY1449" i="1" s="1"/>
  <c r="AW1272" i="1"/>
  <c r="AX1272" i="1"/>
  <c r="AY1272" i="1" s="1"/>
  <c r="AW1240" i="1"/>
  <c r="AX1240" i="1"/>
  <c r="AY1240" i="1" s="1"/>
  <c r="AW1208" i="1"/>
  <c r="AX1208" i="1"/>
  <c r="AY1208" i="1" s="1"/>
  <c r="AW1168" i="1"/>
  <c r="AX1168" i="1"/>
  <c r="AY1168" i="1" s="1"/>
  <c r="AX1465" i="1"/>
  <c r="AY1465" i="1" s="1"/>
  <c r="AW1548" i="1"/>
  <c r="AX1548" i="1" s="1"/>
  <c r="AY1548" i="1" s="1"/>
  <c r="AX1519" i="1"/>
  <c r="AY1519" i="1" s="1"/>
  <c r="AX1503" i="1"/>
  <c r="AY1503" i="1" s="1"/>
  <c r="AX1407" i="1"/>
  <c r="AY1407" i="1" s="1"/>
  <c r="AX1397" i="1"/>
  <c r="AY1397" i="1" s="1"/>
  <c r="AW1367" i="1"/>
  <c r="AX1367" i="1"/>
  <c r="AY1367" i="1" s="1"/>
  <c r="AW1258" i="1"/>
  <c r="AX1258" i="1"/>
  <c r="AY1258" i="1" s="1"/>
  <c r="AX1554" i="1"/>
  <c r="AY1554" i="1" s="1"/>
  <c r="AX1370" i="1"/>
  <c r="AY1370" i="1" s="1"/>
  <c r="AX1250" i="1"/>
  <c r="AY1250" i="1" s="1"/>
  <c r="AW1452" i="1"/>
  <c r="AX1452" i="1" s="1"/>
  <c r="AY1452" i="1" s="1"/>
  <c r="AW1322" i="1"/>
  <c r="AX1322" i="1"/>
  <c r="AY1322" i="1" s="1"/>
  <c r="AW1257" i="1"/>
  <c r="AX1257" i="1" s="1"/>
  <c r="AY1257" i="1" s="1"/>
  <c r="AX1522" i="1"/>
  <c r="AY1522" i="1" s="1"/>
  <c r="AX1493" i="1"/>
  <c r="AY1493" i="1" s="1"/>
  <c r="AX1477" i="1"/>
  <c r="AY1477" i="1" s="1"/>
  <c r="AX1461" i="1"/>
  <c r="AY1461" i="1" s="1"/>
  <c r="AX1429" i="1"/>
  <c r="AY1429" i="1" s="1"/>
  <c r="AW1224" i="1"/>
  <c r="AX1224" i="1"/>
  <c r="AY1224" i="1" s="1"/>
  <c r="AX1559" i="1"/>
  <c r="AY1559" i="1" s="1"/>
  <c r="AX1490" i="1"/>
  <c r="AY1490" i="1" s="1"/>
  <c r="AX1458" i="1"/>
  <c r="AY1458" i="1" s="1"/>
  <c r="AX1445" i="1"/>
  <c r="AY1445" i="1" s="1"/>
  <c r="AX1181" i="1"/>
  <c r="AY1181" i="1" s="1"/>
  <c r="AW1525" i="1"/>
  <c r="AX1525" i="1" s="1"/>
  <c r="AY1525" i="1" s="1"/>
  <c r="AW1509" i="1"/>
  <c r="AX1509" i="1" s="1"/>
  <c r="AY1509" i="1" s="1"/>
  <c r="AW1383" i="1"/>
  <c r="AX1383" i="1"/>
  <c r="AY1383" i="1" s="1"/>
  <c r="AW1359" i="1"/>
  <c r="AX1359" i="1"/>
  <c r="AY1359" i="1" s="1"/>
  <c r="AW1348" i="1"/>
  <c r="AX1348" i="1"/>
  <c r="AY1348" i="1" s="1"/>
  <c r="AW1321" i="1"/>
  <c r="AX1321" i="1"/>
  <c r="AY1321" i="1" s="1"/>
  <c r="AW1306" i="1"/>
  <c r="AX1306" i="1"/>
  <c r="AY1306" i="1" s="1"/>
  <c r="AX1362" i="1"/>
  <c r="AY1362" i="1" s="1"/>
  <c r="AW1256" i="1"/>
  <c r="AX1256" i="1"/>
  <c r="AY1256" i="1" s="1"/>
  <c r="AW1372" i="1"/>
  <c r="AX1372" i="1" s="1"/>
  <c r="AY1372" i="1" s="1"/>
  <c r="AX1333" i="1"/>
  <c r="AY1333" i="1" s="1"/>
  <c r="AW1333" i="1"/>
  <c r="AW1309" i="1"/>
  <c r="AX1309" i="1" s="1"/>
  <c r="AY1309" i="1" s="1"/>
  <c r="AX1678" i="1"/>
  <c r="AY1678" i="1" s="1"/>
  <c r="AX1670" i="1"/>
  <c r="AY1670" i="1" s="1"/>
  <c r="AX1662" i="1"/>
  <c r="AY1662" i="1" s="1"/>
  <c r="AX1654" i="1"/>
  <c r="AY1654" i="1" s="1"/>
  <c r="AX1646" i="1"/>
  <c r="AY1646" i="1" s="1"/>
  <c r="AX1638" i="1"/>
  <c r="AY1638" i="1" s="1"/>
  <c r="AX1630" i="1"/>
  <c r="AY1630" i="1" s="1"/>
  <c r="AX1622" i="1"/>
  <c r="AY1622" i="1" s="1"/>
  <c r="AX1614" i="1"/>
  <c r="AY1614" i="1" s="1"/>
  <c r="AX1606" i="1"/>
  <c r="AY1606" i="1" s="1"/>
  <c r="AX1598" i="1"/>
  <c r="AY1598" i="1" s="1"/>
  <c r="AX1561" i="1"/>
  <c r="AY1561" i="1" s="1"/>
  <c r="AW1543" i="1"/>
  <c r="AX1543" i="1" s="1"/>
  <c r="AY1543" i="1" s="1"/>
  <c r="AW1524" i="1"/>
  <c r="AX1524" i="1" s="1"/>
  <c r="AY1524" i="1" s="1"/>
  <c r="AX1241" i="1"/>
  <c r="AY1241" i="1" s="1"/>
  <c r="AW1241" i="1"/>
  <c r="AW1586" i="1"/>
  <c r="AX1583" i="1"/>
  <c r="AY1583" i="1" s="1"/>
  <c r="AX1533" i="1"/>
  <c r="AY1533" i="1" s="1"/>
  <c r="AX1517" i="1"/>
  <c r="AY1517" i="1" s="1"/>
  <c r="AX1501" i="1"/>
  <c r="AY1501" i="1" s="1"/>
  <c r="AW1492" i="1"/>
  <c r="AX1492" i="1" s="1"/>
  <c r="AY1492" i="1" s="1"/>
  <c r="AW1466" i="1"/>
  <c r="AX1466" i="1" s="1"/>
  <c r="AY1466" i="1" s="1"/>
  <c r="AW1444" i="1"/>
  <c r="AX1444" i="1" s="1"/>
  <c r="AY1444" i="1" s="1"/>
  <c r="AX1405" i="1"/>
  <c r="AY1405" i="1" s="1"/>
  <c r="AW1375" i="1"/>
  <c r="AX1375" i="1"/>
  <c r="AY1375" i="1" s="1"/>
  <c r="AW1266" i="1"/>
  <c r="AX1266" i="1"/>
  <c r="AY1266" i="1" s="1"/>
  <c r="AW1317" i="1"/>
  <c r="AW1302" i="1"/>
  <c r="AX1302" i="1" s="1"/>
  <c r="AY1302" i="1" s="1"/>
  <c r="AW1296" i="1"/>
  <c r="AX1296" i="1"/>
  <c r="AY1296" i="1" s="1"/>
  <c r="AX1293" i="1"/>
  <c r="AY1293" i="1" s="1"/>
  <c r="AW1184" i="1"/>
  <c r="AX1184" i="1"/>
  <c r="AY1184" i="1" s="1"/>
  <c r="AW1120" i="1"/>
  <c r="AX1120" i="1"/>
  <c r="AY1120" i="1" s="1"/>
  <c r="AW1048" i="1"/>
  <c r="AX1048" i="1"/>
  <c r="AY1048" i="1" s="1"/>
  <c r="AW1336" i="1"/>
  <c r="AX1336" i="1"/>
  <c r="AY1336" i="1" s="1"/>
  <c r="AW1230" i="1"/>
  <c r="AX1230" i="1" s="1"/>
  <c r="AY1230" i="1" s="1"/>
  <c r="AW1200" i="1"/>
  <c r="AX1200" i="1"/>
  <c r="AY1200" i="1" s="1"/>
  <c r="AW1024" i="1"/>
  <c r="AX1024" i="1"/>
  <c r="AY1024" i="1" s="1"/>
  <c r="AW1217" i="1"/>
  <c r="AX1217" i="1" s="1"/>
  <c r="AY1217" i="1" s="1"/>
  <c r="AW1072" i="1"/>
  <c r="AX1072" i="1" s="1"/>
  <c r="AY1072" i="1" s="1"/>
  <c r="AW1320" i="1"/>
  <c r="AX1320" i="1"/>
  <c r="AY1320" i="1" s="1"/>
  <c r="AW1096" i="1"/>
  <c r="AX1096" i="1"/>
  <c r="AY1096" i="1" s="1"/>
  <c r="AX1305" i="1"/>
  <c r="AY1305" i="1" s="1"/>
  <c r="AW1280" i="1"/>
  <c r="AX1280" i="1" s="1"/>
  <c r="AY1280" i="1" s="1"/>
  <c r="AX1265" i="1"/>
  <c r="AY1265" i="1" s="1"/>
  <c r="AW1016" i="1"/>
  <c r="AX1016" i="1"/>
  <c r="AY1016" i="1" s="1"/>
  <c r="AW1160" i="1"/>
  <c r="AX1160" i="1"/>
  <c r="AY1160" i="1" s="1"/>
  <c r="AW1136" i="1"/>
  <c r="AX1136" i="1"/>
  <c r="AY1136" i="1" s="1"/>
  <c r="AW1088" i="1"/>
  <c r="AX1088" i="1" s="1"/>
  <c r="AY1088" i="1" s="1"/>
  <c r="AX1085" i="1"/>
  <c r="AY1085" i="1" s="1"/>
  <c r="AX1289" i="1"/>
  <c r="AY1289" i="1" s="1"/>
  <c r="AW1233" i="1"/>
  <c r="AX1233" i="1"/>
  <c r="AY1233" i="1" s="1"/>
  <c r="AW1216" i="1"/>
  <c r="AX1216" i="1"/>
  <c r="AY1216" i="1" s="1"/>
  <c r="AX1173" i="1"/>
  <c r="AY1173" i="1" s="1"/>
  <c r="AW1064" i="1"/>
  <c r="AX1064" i="1"/>
  <c r="AY1064" i="1" s="1"/>
  <c r="AW1008" i="1"/>
  <c r="AX1008" i="1"/>
  <c r="AY1008" i="1" s="1"/>
  <c r="AX1352" i="1"/>
  <c r="AY1352" i="1" s="1"/>
  <c r="AW1285" i="1"/>
  <c r="AW1273" i="1"/>
  <c r="AX1229" i="1"/>
  <c r="AY1229" i="1" s="1"/>
  <c r="AW1176" i="1"/>
  <c r="AX1176" i="1"/>
  <c r="AY1176" i="1" s="1"/>
  <c r="AW1112" i="1"/>
  <c r="AX1112" i="1"/>
  <c r="AY1112" i="1" s="1"/>
  <c r="AW1040" i="1"/>
  <c r="AX1040" i="1"/>
  <c r="AY1040" i="1" s="1"/>
  <c r="AX1349" i="1"/>
  <c r="AY1349" i="1" s="1"/>
  <c r="AX1325" i="1"/>
  <c r="AY1325" i="1" s="1"/>
  <c r="AW1304" i="1"/>
  <c r="AX1304" i="1"/>
  <c r="AY1304" i="1" s="1"/>
  <c r="AW1264" i="1"/>
  <c r="AX1264" i="1"/>
  <c r="AY1264" i="1" s="1"/>
  <c r="AW1192" i="1"/>
  <c r="AX1192" i="1"/>
  <c r="AY1192" i="1" s="1"/>
  <c r="AW1328" i="1"/>
  <c r="AX1328" i="1"/>
  <c r="AY1328" i="1" s="1"/>
  <c r="AW1288" i="1"/>
  <c r="AX1288" i="1"/>
  <c r="AY1288" i="1" s="1"/>
  <c r="AW1248" i="1"/>
  <c r="AX1248" i="1"/>
  <c r="AY1248" i="1" s="1"/>
  <c r="AW1232" i="1"/>
  <c r="AX1232" i="1"/>
  <c r="AY1232" i="1" s="1"/>
  <c r="AW1128" i="1"/>
  <c r="AX1128" i="1" s="1"/>
  <c r="AY1128" i="1" s="1"/>
  <c r="AW1056" i="1"/>
  <c r="AX1056" i="1"/>
  <c r="AY1056" i="1" s="1"/>
  <c r="AW1225" i="1"/>
  <c r="AX1225" i="1" s="1"/>
  <c r="AY1225" i="1" s="1"/>
  <c r="AX1205" i="1"/>
  <c r="AY1205" i="1" s="1"/>
  <c r="AW1152" i="1"/>
  <c r="AX1152" i="1"/>
  <c r="AY1152" i="1" s="1"/>
  <c r="AW1080" i="1"/>
  <c r="AX1080" i="1" s="1"/>
  <c r="AY1080" i="1" s="1"/>
  <c r="AW1032" i="1"/>
  <c r="AX1032" i="1"/>
  <c r="AY1032" i="1" s="1"/>
  <c r="AX1029" i="1"/>
  <c r="AY1029" i="1" s="1"/>
  <c r="AX1330" i="1"/>
  <c r="AY1330" i="1" s="1"/>
  <c r="AX1327" i="1"/>
  <c r="AY1327" i="1" s="1"/>
  <c r="AX1297" i="1"/>
  <c r="AY1297" i="1" s="1"/>
  <c r="AW1293" i="1"/>
  <c r="AW1281" i="1"/>
  <c r="AW1253" i="1"/>
  <c r="AX1165" i="1"/>
  <c r="AY1165" i="1" s="1"/>
  <c r="AW1104" i="1"/>
  <c r="AX1104" i="1" s="1"/>
  <c r="AY1104" i="1" s="1"/>
  <c r="AX1101" i="1"/>
  <c r="AY1101" i="1" s="1"/>
  <c r="AX1209" i="1"/>
  <c r="AY1209" i="1" s="1"/>
  <c r="AX1201" i="1"/>
  <c r="AY1201" i="1" s="1"/>
  <c r="AX1193" i="1"/>
  <c r="AY1193" i="1" s="1"/>
  <c r="AX1185" i="1"/>
  <c r="AY1185" i="1" s="1"/>
  <c r="AX1177" i="1"/>
  <c r="AY1177" i="1" s="1"/>
  <c r="AX1169" i="1"/>
  <c r="AY1169" i="1" s="1"/>
  <c r="AX1161" i="1"/>
  <c r="AY1161" i="1" s="1"/>
  <c r="AX1153" i="1"/>
  <c r="AY1153" i="1" s="1"/>
  <c r="AX1145" i="1"/>
  <c r="AY1145" i="1" s="1"/>
  <c r="AX1137" i="1"/>
  <c r="AY1137" i="1" s="1"/>
  <c r="AX1129" i="1"/>
  <c r="AY1129" i="1" s="1"/>
  <c r="AX1121" i="1"/>
  <c r="AY1121" i="1" s="1"/>
  <c r="AX1113" i="1"/>
  <c r="AY1113" i="1" s="1"/>
  <c r="AX1105" i="1"/>
  <c r="AY1105" i="1" s="1"/>
  <c r="AX1097" i="1"/>
  <c r="AY1097" i="1" s="1"/>
  <c r="AX1089" i="1"/>
  <c r="AY1089" i="1" s="1"/>
  <c r="AX1081" i="1"/>
  <c r="AY1081" i="1" s="1"/>
  <c r="AX1073" i="1"/>
  <c r="AY1073" i="1" s="1"/>
  <c r="AX1065" i="1"/>
  <c r="AY1065" i="1" s="1"/>
  <c r="AX1057" i="1"/>
  <c r="AY1057" i="1" s="1"/>
  <c r="AX1049" i="1"/>
  <c r="AY1049" i="1" s="1"/>
  <c r="AX1041" i="1"/>
  <c r="AY1041" i="1" s="1"/>
  <c r="AX1033" i="1"/>
  <c r="AY1033" i="1" s="1"/>
  <c r="AX1025" i="1"/>
  <c r="AY1025" i="1" s="1"/>
  <c r="AX1017" i="1"/>
  <c r="AY1017" i="1" s="1"/>
  <c r="AX1009" i="1"/>
  <c r="AY1009" i="1" s="1"/>
  <c r="AR2206" i="1"/>
  <c r="AR2193" i="1"/>
  <c r="AR2196" i="1"/>
  <c r="AQ1933" i="1"/>
  <c r="AR1933" i="1" s="1"/>
  <c r="AQ2090" i="1"/>
  <c r="AQ2167" i="1"/>
  <c r="AR2223" i="1"/>
  <c r="AQ1965" i="1"/>
  <c r="AQ2232" i="1"/>
  <c r="AR2125" i="1"/>
  <c r="AQ1989" i="1"/>
  <c r="AR1989" i="1" s="1"/>
  <c r="AQ2110" i="1"/>
  <c r="AQ2189" i="1"/>
  <c r="AQ2157" i="1"/>
  <c r="AP2230" i="1"/>
  <c r="AO2228" i="1"/>
  <c r="AQ2228" i="1" s="1"/>
  <c r="AP2215" i="1"/>
  <c r="AQ2215" i="1" s="1"/>
  <c r="AO2213" i="1"/>
  <c r="AQ2213" i="1" s="1"/>
  <c r="AP2198" i="1"/>
  <c r="AO2196" i="1"/>
  <c r="AQ2196" i="1" s="1"/>
  <c r="AO2182" i="1"/>
  <c r="AP2182" i="1"/>
  <c r="AO2179" i="1"/>
  <c r="AQ2179" i="1" s="1"/>
  <c r="AP2169" i="1"/>
  <c r="AQ2169" i="1" s="1"/>
  <c r="AR2169" i="1" s="1"/>
  <c r="AO2150" i="1"/>
  <c r="AP2150" i="1"/>
  <c r="AO2147" i="1"/>
  <c r="AQ2147" i="1" s="1"/>
  <c r="AR2147" i="1" s="1"/>
  <c r="AO2133" i="1"/>
  <c r="AQ2133" i="1" s="1"/>
  <c r="AR2133" i="1" s="1"/>
  <c r="AR2130" i="1"/>
  <c r="AO2119" i="1"/>
  <c r="AQ2119" i="1" s="1"/>
  <c r="AR2119" i="1" s="1"/>
  <c r="AQ2114" i="1"/>
  <c r="AO2109" i="1"/>
  <c r="AQ2109" i="1" s="1"/>
  <c r="AR2109" i="1" s="1"/>
  <c r="AO2102" i="1"/>
  <c r="AQ2102" i="1" s="1"/>
  <c r="AR2102" i="1" s="1"/>
  <c r="AP2090" i="1"/>
  <c r="AQ2083" i="1"/>
  <c r="AO2080" i="1"/>
  <c r="AQ2080" i="1" s="1"/>
  <c r="AQ2071" i="1"/>
  <c r="AP2066" i="1"/>
  <c r="AR2066" i="1"/>
  <c r="AO2063" i="1"/>
  <c r="AQ2063" i="1" s="1"/>
  <c r="AR2063" i="1" s="1"/>
  <c r="AP2048" i="1"/>
  <c r="AQ2048" i="1" s="1"/>
  <c r="AR2048" i="1" s="1"/>
  <c r="AR2026" i="1"/>
  <c r="AQ2024" i="1"/>
  <c r="AO2019" i="1"/>
  <c r="AQ2019" i="1" s="1"/>
  <c r="AR2019" i="1" s="1"/>
  <c r="AO2009" i="1"/>
  <c r="AQ2009" i="1" s="1"/>
  <c r="AP2001" i="1"/>
  <c r="AQ2001" i="1" s="1"/>
  <c r="AP1994" i="1"/>
  <c r="AQ1994" i="1" s="1"/>
  <c r="AR1994" i="1" s="1"/>
  <c r="AR1986" i="1"/>
  <c r="AO1972" i="1"/>
  <c r="AR1966" i="1"/>
  <c r="AQ1964" i="1"/>
  <c r="AO1919" i="1"/>
  <c r="AP1919" i="1"/>
  <c r="AR1916" i="1"/>
  <c r="AO1916" i="1"/>
  <c r="AO1876" i="1"/>
  <c r="AP1876" i="1"/>
  <c r="AR1876" i="1"/>
  <c r="AO1853" i="1"/>
  <c r="AP1853" i="1"/>
  <c r="AR1853" i="1"/>
  <c r="AP2232" i="1"/>
  <c r="AO2230" i="1"/>
  <c r="AP2217" i="1"/>
  <c r="AQ2217" i="1" s="1"/>
  <c r="AR2217" i="1" s="1"/>
  <c r="AP2200" i="1"/>
  <c r="AQ2200" i="1" s="1"/>
  <c r="AR2200" i="1" s="1"/>
  <c r="AO2198" i="1"/>
  <c r="AP2191" i="1"/>
  <c r="AQ2191" i="1" s="1"/>
  <c r="AR2191" i="1" s="1"/>
  <c r="AO2172" i="1"/>
  <c r="AQ2172" i="1" s="1"/>
  <c r="AP2172" i="1"/>
  <c r="AP2159" i="1"/>
  <c r="AQ2159" i="1" s="1"/>
  <c r="AR2159" i="1" s="1"/>
  <c r="AP2142" i="1"/>
  <c r="AQ2142" i="1" s="1"/>
  <c r="AR2142" i="1" s="1"/>
  <c r="AO2130" i="1"/>
  <c r="AQ2130" i="1" s="1"/>
  <c r="AP2111" i="1"/>
  <c r="AQ2111" i="1" s="1"/>
  <c r="AP2041" i="1"/>
  <c r="AQ2041" i="1" s="1"/>
  <c r="AR2041" i="1" s="1"/>
  <c r="AR2018" i="1"/>
  <c r="AP1986" i="1"/>
  <c r="AO1974" i="1"/>
  <c r="AQ1974" i="1" s="1"/>
  <c r="AR1974" i="1" s="1"/>
  <c r="AP1966" i="1"/>
  <c r="AO1962" i="1"/>
  <c r="AP1962" i="1"/>
  <c r="AR1957" i="1"/>
  <c r="AP1957" i="1"/>
  <c r="AO1954" i="1"/>
  <c r="AQ1954" i="1" s="1"/>
  <c r="AR1954" i="1" s="1"/>
  <c r="AO1951" i="1"/>
  <c r="AQ1951" i="1" s="1"/>
  <c r="AP1951" i="1"/>
  <c r="AR1951" i="1"/>
  <c r="AO1907" i="1"/>
  <c r="AR1907" i="1"/>
  <c r="AO2194" i="1"/>
  <c r="AQ2194" i="1" s="1"/>
  <c r="AR2194" i="1" s="1"/>
  <c r="AO2162" i="1"/>
  <c r="AQ2162" i="1" s="1"/>
  <c r="AP2162" i="1"/>
  <c r="AO2051" i="1"/>
  <c r="AQ2026" i="1"/>
  <c r="AR2004" i="1"/>
  <c r="AO2004" i="1"/>
  <c r="AQ1959" i="1"/>
  <c r="AQ1953" i="1"/>
  <c r="AO1940" i="1"/>
  <c r="AQ1918" i="1"/>
  <c r="AO1844" i="1"/>
  <c r="AP1844" i="1"/>
  <c r="AR1844" i="1"/>
  <c r="AP1695" i="1"/>
  <c r="AO1695" i="1"/>
  <c r="AQ1695" i="1" s="1"/>
  <c r="AR1695" i="1"/>
  <c r="AQ2219" i="1"/>
  <c r="AO2184" i="1"/>
  <c r="AP2184" i="1"/>
  <c r="AO2152" i="1"/>
  <c r="AP2152" i="1"/>
  <c r="AQ2104" i="1"/>
  <c r="AR2045" i="1"/>
  <c r="AO2036" i="1"/>
  <c r="AQ2036" i="1" s="1"/>
  <c r="AR2036" i="1" s="1"/>
  <c r="AO1774" i="1"/>
  <c r="AP1774" i="1"/>
  <c r="AR1774" i="1"/>
  <c r="AO2174" i="1"/>
  <c r="AQ2174" i="1" s="1"/>
  <c r="AR2174" i="1" s="1"/>
  <c r="AP2174" i="1"/>
  <c r="AO2116" i="1"/>
  <c r="AP2116" i="1"/>
  <c r="AO1934" i="1"/>
  <c r="AP1934" i="1"/>
  <c r="AR1934" i="1"/>
  <c r="AO1921" i="1"/>
  <c r="AP1921" i="1"/>
  <c r="AR1921" i="1"/>
  <c r="AO1871" i="1"/>
  <c r="AQ1871" i="1" s="1"/>
  <c r="AR1871" i="1" s="1"/>
  <c r="AP1871" i="1"/>
  <c r="AO2164" i="1"/>
  <c r="AP2164" i="1"/>
  <c r="AQ2161" i="1"/>
  <c r="AO2099" i="1"/>
  <c r="AP2099" i="1"/>
  <c r="AR2085" i="1"/>
  <c r="AP2085" i="1"/>
  <c r="AQ2085" i="1" s="1"/>
  <c r="AO2068" i="1"/>
  <c r="AQ2068" i="1" s="1"/>
  <c r="AR2068" i="1" s="1"/>
  <c r="AQ2060" i="1"/>
  <c r="AO2033" i="1"/>
  <c r="AQ2033" i="1" s="1"/>
  <c r="AR2033" i="1" s="1"/>
  <c r="AP1989" i="1"/>
  <c r="AQ1986" i="1"/>
  <c r="AQ1976" i="1"/>
  <c r="AQ1966" i="1"/>
  <c r="AO2186" i="1"/>
  <c r="AP2186" i="1"/>
  <c r="AO2154" i="1"/>
  <c r="AQ2154" i="1" s="1"/>
  <c r="AR2154" i="1" s="1"/>
  <c r="AP2154" i="1"/>
  <c r="AO2082" i="1"/>
  <c r="AQ2082" i="1" s="1"/>
  <c r="AR2082" i="1" s="1"/>
  <c r="AR2021" i="1"/>
  <c r="AP2021" i="1"/>
  <c r="AQ2021" i="1" s="1"/>
  <c r="AQ2018" i="1"/>
  <c r="AQ2008" i="1"/>
  <c r="AQ1991" i="1"/>
  <c r="AR1991" i="1" s="1"/>
  <c r="AO1981" i="1"/>
  <c r="AQ1981" i="1" s="1"/>
  <c r="AR1981" i="1" s="1"/>
  <c r="AO1971" i="1"/>
  <c r="AP1971" i="1"/>
  <c r="AP1953" i="1"/>
  <c r="AR1953" i="1"/>
  <c r="AO1945" i="1"/>
  <c r="AP1945" i="1"/>
  <c r="AO1903" i="1"/>
  <c r="AQ1903" i="1" s="1"/>
  <c r="AR1903" i="1" s="1"/>
  <c r="AP1903" i="1"/>
  <c r="AO2192" i="1"/>
  <c r="AQ2192" i="1" s="1"/>
  <c r="AR2192" i="1" s="1"/>
  <c r="AP2192" i="1"/>
  <c r="AO2160" i="1"/>
  <c r="AP2160" i="1"/>
  <c r="AR2117" i="1"/>
  <c r="AP2117" i="1"/>
  <c r="AO1913" i="1"/>
  <c r="AP1913" i="1"/>
  <c r="AO1644" i="1"/>
  <c r="AP1644" i="1"/>
  <c r="AR1644" i="1"/>
  <c r="AR2231" i="1"/>
  <c r="AP2229" i="1"/>
  <c r="AQ2229" i="1" s="1"/>
  <c r="AP2212" i="1"/>
  <c r="AQ2212" i="1" s="1"/>
  <c r="AR2199" i="1"/>
  <c r="AP2197" i="1"/>
  <c r="AQ2197" i="1" s="1"/>
  <c r="AR2197" i="1" s="1"/>
  <c r="AO2176" i="1"/>
  <c r="AP2176" i="1"/>
  <c r="AP2163" i="1"/>
  <c r="AQ2163" i="1" s="1"/>
  <c r="AR2163" i="1" s="1"/>
  <c r="AP2110" i="1"/>
  <c r="AQ2108" i="1"/>
  <c r="AO2098" i="1"/>
  <c r="AQ2098" i="1" s="1"/>
  <c r="AR2098" i="1" s="1"/>
  <c r="AR2081" i="1"/>
  <c r="AO2065" i="1"/>
  <c r="AQ2065" i="1" s="1"/>
  <c r="AR2065" i="1" s="1"/>
  <c r="AR2055" i="1"/>
  <c r="AP2040" i="1"/>
  <c r="AQ2040" i="1" s="1"/>
  <c r="AR2040" i="1" s="1"/>
  <c r="AR2017" i="1"/>
  <c r="AO2013" i="1"/>
  <c r="AQ2013" i="1" s="1"/>
  <c r="AR2013" i="1" s="1"/>
  <c r="AO1998" i="1"/>
  <c r="AQ1998" i="1" s="1"/>
  <c r="AR1998" i="1" s="1"/>
  <c r="AO1985" i="1"/>
  <c r="AQ1985" i="1" s="1"/>
  <c r="AR1985" i="1" s="1"/>
  <c r="AQ1973" i="1"/>
  <c r="AO1968" i="1"/>
  <c r="AP1968" i="1"/>
  <c r="AQ1958" i="1"/>
  <c r="AP1944" i="1"/>
  <c r="AP1933" i="1"/>
  <c r="AQ1920" i="1"/>
  <c r="AO1881" i="1"/>
  <c r="AP1881" i="1"/>
  <c r="AR1881" i="1"/>
  <c r="AO1687" i="1"/>
  <c r="AP1687" i="1"/>
  <c r="AQ2211" i="1"/>
  <c r="AO2131" i="1"/>
  <c r="AP2131" i="1"/>
  <c r="AP2086" i="1"/>
  <c r="AQ2016" i="1"/>
  <c r="AR2218" i="1"/>
  <c r="AO2166" i="1"/>
  <c r="AP2166" i="1"/>
  <c r="AP2129" i="1"/>
  <c r="AQ2129" i="1" s="1"/>
  <c r="AQ2096" i="1"/>
  <c r="AR2093" i="1"/>
  <c r="AR2053" i="1"/>
  <c r="AP2053" i="1"/>
  <c r="AQ2053" i="1" s="1"/>
  <c r="AQ2050" i="1"/>
  <c r="AQ2030" i="1"/>
  <c r="AO2017" i="1"/>
  <c r="AQ2017" i="1" s="1"/>
  <c r="AO2003" i="1"/>
  <c r="AQ2003" i="1" s="1"/>
  <c r="AP2003" i="1"/>
  <c r="AR1997" i="1"/>
  <c r="AO1983" i="1"/>
  <c r="AQ1983" i="1" s="1"/>
  <c r="AR1983" i="1" s="1"/>
  <c r="AP1983" i="1"/>
  <c r="AO1944" i="1"/>
  <c r="AQ1944" i="1" s="1"/>
  <c r="AO1936" i="1"/>
  <c r="AP1936" i="1"/>
  <c r="AQ1902" i="1"/>
  <c r="AO1874" i="1"/>
  <c r="AQ1874" i="1" s="1"/>
  <c r="AP1874" i="1"/>
  <c r="AR1874" i="1"/>
  <c r="AQ1703" i="1"/>
  <c r="AR1703" i="1" s="1"/>
  <c r="AO1661" i="1"/>
  <c r="AP1661" i="1"/>
  <c r="AR1661" i="1"/>
  <c r="AQ2231" i="1"/>
  <c r="AQ2199" i="1"/>
  <c r="AO2188" i="1"/>
  <c r="AQ2188" i="1" s="1"/>
  <c r="AP2188" i="1"/>
  <c r="AQ2185" i="1"/>
  <c r="AR2185" i="1" s="1"/>
  <c r="AO2156" i="1"/>
  <c r="AP2156" i="1"/>
  <c r="AQ2153" i="1"/>
  <c r="AR2153" i="1" s="1"/>
  <c r="AR2132" i="1"/>
  <c r="AO2132" i="1"/>
  <c r="AQ2132" i="1" s="1"/>
  <c r="AP2118" i="1"/>
  <c r="AQ2118" i="1" s="1"/>
  <c r="AR2118" i="1" s="1"/>
  <c r="AQ2072" i="1"/>
  <c r="AQ2055" i="1"/>
  <c r="AO2035" i="1"/>
  <c r="AP2035" i="1"/>
  <c r="AO2015" i="1"/>
  <c r="AP2015" i="1"/>
  <c r="AQ2002" i="1"/>
  <c r="AO2000" i="1"/>
  <c r="AP2000" i="1"/>
  <c r="AR1982" i="1"/>
  <c r="AQ1938" i="1"/>
  <c r="AR1938" i="1" s="1"/>
  <c r="AO1923" i="1"/>
  <c r="AQ1923" i="1" s="1"/>
  <c r="AR1923" i="1"/>
  <c r="AO1914" i="1"/>
  <c r="AP1914" i="1"/>
  <c r="AR1914" i="1"/>
  <c r="AO1867" i="1"/>
  <c r="AP1867" i="1"/>
  <c r="AR1867" i="1"/>
  <c r="AO1601" i="1"/>
  <c r="AP1601" i="1"/>
  <c r="AR1601" i="1"/>
  <c r="AP2218" i="1"/>
  <c r="AQ2218" i="1" s="1"/>
  <c r="AP2203" i="1"/>
  <c r="AQ2203" i="1" s="1"/>
  <c r="AR2203" i="1" s="1"/>
  <c r="AQ2201" i="1"/>
  <c r="AR2201" i="1" s="1"/>
  <c r="AO2178" i="1"/>
  <c r="AP2178" i="1"/>
  <c r="AP2165" i="1"/>
  <c r="AQ2165" i="1" s="1"/>
  <c r="AR2165" i="1" s="1"/>
  <c r="AQ2146" i="1"/>
  <c r="AP2122" i="1"/>
  <c r="AQ2122" i="1" s="1"/>
  <c r="AR2122" i="1" s="1"/>
  <c r="AQ2115" i="1"/>
  <c r="AQ2112" i="1"/>
  <c r="AQ2103" i="1"/>
  <c r="AP2093" i="1"/>
  <c r="AQ2093" i="1" s="1"/>
  <c r="AO2084" i="1"/>
  <c r="AP2084" i="1"/>
  <c r="AQ2062" i="1"/>
  <c r="AO2032" i="1"/>
  <c r="AP2032" i="1"/>
  <c r="AQ2012" i="1"/>
  <c r="AR1999" i="1"/>
  <c r="AP1997" i="1"/>
  <c r="AQ1997" i="1" s="1"/>
  <c r="AO1988" i="1"/>
  <c r="AQ1988" i="1" s="1"/>
  <c r="AR1988" i="1" s="1"/>
  <c r="AP1988" i="1"/>
  <c r="AP1982" i="1"/>
  <c r="AQ1982" i="1" s="1"/>
  <c r="AR1913" i="1"/>
  <c r="AO1905" i="1"/>
  <c r="AP1905" i="1"/>
  <c r="AR1905" i="1"/>
  <c r="AQ1836" i="1"/>
  <c r="AQ1788" i="1"/>
  <c r="AQ1767" i="1"/>
  <c r="AR2224" i="1"/>
  <c r="AR2207" i="1"/>
  <c r="AR2177" i="1"/>
  <c r="AO2168" i="1"/>
  <c r="AQ2168" i="1" s="1"/>
  <c r="AR2168" i="1" s="1"/>
  <c r="AP2168" i="1"/>
  <c r="AR2145" i="1"/>
  <c r="AP2143" i="1"/>
  <c r="AQ2143" i="1" s="1"/>
  <c r="AR2143" i="1" s="1"/>
  <c r="AR2137" i="1"/>
  <c r="AO2117" i="1"/>
  <c r="AQ2117" i="1" s="1"/>
  <c r="AO2086" i="1"/>
  <c r="AQ2086" i="1" s="1"/>
  <c r="AR2086" i="1" s="1"/>
  <c r="AO2079" i="1"/>
  <c r="AQ2079" i="1" s="1"/>
  <c r="AR2079" i="1" s="1"/>
  <c r="AO2067" i="1"/>
  <c r="AP2067" i="1"/>
  <c r="AR2061" i="1"/>
  <c r="AO2047" i="1"/>
  <c r="AQ2047" i="1" s="1"/>
  <c r="AR2047" i="1" s="1"/>
  <c r="AP2047" i="1"/>
  <c r="AQ2042" i="1"/>
  <c r="AO2020" i="1"/>
  <c r="AQ2020" i="1" s="1"/>
  <c r="AR2020" i="1" s="1"/>
  <c r="AP2020" i="1"/>
  <c r="AP1970" i="1"/>
  <c r="AQ1970" i="1" s="1"/>
  <c r="AR1970" i="1"/>
  <c r="AR1955" i="1"/>
  <c r="AO1955" i="1"/>
  <c r="AQ1955" i="1" s="1"/>
  <c r="AP2207" i="1"/>
  <c r="AQ2207" i="1" s="1"/>
  <c r="AO2190" i="1"/>
  <c r="AQ2190" i="1" s="1"/>
  <c r="AR2190" i="1" s="1"/>
  <c r="AP2190" i="1"/>
  <c r="AP2177" i="1"/>
  <c r="AQ2177" i="1" s="1"/>
  <c r="AR2172" i="1"/>
  <c r="AR2167" i="1"/>
  <c r="AO2158" i="1"/>
  <c r="AP2158" i="1"/>
  <c r="AP2126" i="1"/>
  <c r="AQ2126" i="1" s="1"/>
  <c r="AR2126" i="1" s="1"/>
  <c r="AP2105" i="1"/>
  <c r="AR2097" i="1"/>
  <c r="AR2078" i="1"/>
  <c r="AQ2066" i="1"/>
  <c r="AO2064" i="1"/>
  <c r="AP2064" i="1"/>
  <c r="AR2046" i="1"/>
  <c r="AQ2044" i="1"/>
  <c r="AP1999" i="1"/>
  <c r="AQ1999" i="1" s="1"/>
  <c r="AR1984" i="1"/>
  <c r="AP1972" i="1"/>
  <c r="AO1949" i="1"/>
  <c r="AQ1949" i="1" s="1"/>
  <c r="AP1949" i="1"/>
  <c r="AR1949" i="1"/>
  <c r="AR1919" i="1"/>
  <c r="AP1916" i="1"/>
  <c r="AO1908" i="1"/>
  <c r="AO1886" i="1"/>
  <c r="AP1886" i="1"/>
  <c r="AR1886" i="1"/>
  <c r="AP2224" i="1"/>
  <c r="AQ2224" i="1" s="1"/>
  <c r="AR2211" i="1"/>
  <c r="AP2209" i="1"/>
  <c r="AQ2209" i="1" s="1"/>
  <c r="AR2209" i="1" s="1"/>
  <c r="AR2189" i="1"/>
  <c r="AO2180" i="1"/>
  <c r="AQ2180" i="1" s="1"/>
  <c r="AR2180" i="1" s="1"/>
  <c r="AP2180" i="1"/>
  <c r="AP2167" i="1"/>
  <c r="AR2162" i="1"/>
  <c r="AR2157" i="1"/>
  <c r="AO2148" i="1"/>
  <c r="AQ2148" i="1" s="1"/>
  <c r="AP2148" i="1"/>
  <c r="AO2145" i="1"/>
  <c r="AQ2145" i="1" s="1"/>
  <c r="AP2136" i="1"/>
  <c r="AQ2136" i="1" s="1"/>
  <c r="AR2136" i="1" s="1"/>
  <c r="AR2128" i="1"/>
  <c r="AO2105" i="1"/>
  <c r="AQ2105" i="1" s="1"/>
  <c r="AR2105" i="1" s="1"/>
  <c r="AP2078" i="1"/>
  <c r="AQ2078" i="1" s="1"/>
  <c r="AR2072" i="1"/>
  <c r="AP2061" i="1"/>
  <c r="AQ2061" i="1" s="1"/>
  <c r="AO2052" i="1"/>
  <c r="AQ2052" i="1" s="1"/>
  <c r="AR2052" i="1" s="1"/>
  <c r="AP2052" i="1"/>
  <c r="AP2046" i="1"/>
  <c r="AQ2046" i="1" s="1"/>
  <c r="AP2031" i="1"/>
  <c r="AQ2031" i="1" s="1"/>
  <c r="AR2031" i="1" s="1"/>
  <c r="AR2016" i="1"/>
  <c r="AP2002" i="1"/>
  <c r="AR2002" i="1"/>
  <c r="AP1984" i="1"/>
  <c r="AQ1984" i="1" s="1"/>
  <c r="AR1962" i="1"/>
  <c r="AO1957" i="1"/>
  <c r="AQ1957" i="1" s="1"/>
  <c r="AP1938" i="1"/>
  <c r="AP1907" i="1"/>
  <c r="AO1610" i="1"/>
  <c r="AP1610" i="1"/>
  <c r="AR2100" i="1"/>
  <c r="AO2100" i="1"/>
  <c r="AQ2100" i="1" s="1"/>
  <c r="AR1987" i="1"/>
  <c r="AO1987" i="1"/>
  <c r="AQ1987" i="1" s="1"/>
  <c r="AP2194" i="1"/>
  <c r="AO2170" i="1"/>
  <c r="AP2170" i="1"/>
  <c r="AP2128" i="1"/>
  <c r="AQ2128" i="1" s="1"/>
  <c r="AP2097" i="1"/>
  <c r="AQ2097" i="1" s="1"/>
  <c r="AP2051" i="1"/>
  <c r="AP2034" i="1"/>
  <c r="AQ2034" i="1" s="1"/>
  <c r="AR2034" i="1"/>
  <c r="AP2004" i="1"/>
  <c r="AR2001" i="1"/>
  <c r="AP1977" i="1"/>
  <c r="AQ1977" i="1" s="1"/>
  <c r="AR1977" i="1" s="1"/>
  <c r="AP1969" i="1"/>
  <c r="AQ1969" i="1" s="1"/>
  <c r="AR1969" i="1" s="1"/>
  <c r="AP1940" i="1"/>
  <c r="AO1930" i="1"/>
  <c r="AQ1930" i="1" s="1"/>
  <c r="AP1930" i="1"/>
  <c r="AO1898" i="1"/>
  <c r="AQ1898" i="1" s="1"/>
  <c r="AP1898" i="1"/>
  <c r="AR1898" i="1"/>
  <c r="AO1724" i="1"/>
  <c r="AP1724" i="1"/>
  <c r="AR1724" i="1"/>
  <c r="AP1925" i="1"/>
  <c r="AQ1925" i="1" s="1"/>
  <c r="AO1900" i="1"/>
  <c r="AQ1900" i="1" s="1"/>
  <c r="AO1891" i="1"/>
  <c r="AQ1891" i="1" s="1"/>
  <c r="AP1891" i="1"/>
  <c r="AO1888" i="1"/>
  <c r="AQ1888" i="1" s="1"/>
  <c r="AR1888" i="1" s="1"/>
  <c r="AR1866" i="1"/>
  <c r="AO1857" i="1"/>
  <c r="AQ1857" i="1" s="1"/>
  <c r="AR1852" i="1"/>
  <c r="AR1843" i="1"/>
  <c r="AO1796" i="1"/>
  <c r="AQ1796" i="1" s="1"/>
  <c r="AR1796" i="1" s="1"/>
  <c r="AO1757" i="1"/>
  <c r="AQ1757" i="1" s="1"/>
  <c r="AP1757" i="1"/>
  <c r="AO1741" i="1"/>
  <c r="AQ1741" i="1" s="1"/>
  <c r="AR1723" i="1"/>
  <c r="AO1698" i="1"/>
  <c r="AP1698" i="1"/>
  <c r="AR1691" i="1"/>
  <c r="AR1663" i="1"/>
  <c r="AO1630" i="1"/>
  <c r="AQ1630" i="1" s="1"/>
  <c r="AP1630" i="1"/>
  <c r="AO1619" i="1"/>
  <c r="AP1619" i="1"/>
  <c r="AR1619" i="1"/>
  <c r="AO1586" i="1"/>
  <c r="AR1586" i="1"/>
  <c r="AP1586" i="1"/>
  <c r="AO1860" i="1"/>
  <c r="AR1860" i="1"/>
  <c r="AO1841" i="1"/>
  <c r="AQ1841" i="1" s="1"/>
  <c r="AP1841" i="1"/>
  <c r="AP1827" i="1"/>
  <c r="AO1810" i="1"/>
  <c r="AQ1810" i="1" s="1"/>
  <c r="AR1810" i="1" s="1"/>
  <c r="AP1810" i="1"/>
  <c r="AO1793" i="1"/>
  <c r="AO1750" i="1"/>
  <c r="AR1750" i="1"/>
  <c r="AO1714" i="1"/>
  <c r="AR1714" i="1"/>
  <c r="AP1714" i="1"/>
  <c r="AO1650" i="1"/>
  <c r="AQ1650" i="1" s="1"/>
  <c r="AR1650" i="1"/>
  <c r="AP1650" i="1"/>
  <c r="AO1633" i="1"/>
  <c r="AO1595" i="1"/>
  <c r="AQ1545" i="1"/>
  <c r="AO1846" i="1"/>
  <c r="AO1824" i="1"/>
  <c r="AQ1824" i="1" s="1"/>
  <c r="AP1824" i="1"/>
  <c r="AO1762" i="1"/>
  <c r="AP1762" i="1"/>
  <c r="AO1744" i="1"/>
  <c r="AR1744" i="1"/>
  <c r="AO1729" i="1"/>
  <c r="AO1708" i="1"/>
  <c r="AP1708" i="1"/>
  <c r="AO1604" i="1"/>
  <c r="AP1604" i="1"/>
  <c r="AO1893" i="1"/>
  <c r="AQ1893" i="1" s="1"/>
  <c r="AP1893" i="1"/>
  <c r="AQ1890" i="1"/>
  <c r="AQ1749" i="1"/>
  <c r="AR1749" i="1" s="1"/>
  <c r="AQ1726" i="1"/>
  <c r="AO1680" i="1"/>
  <c r="AQ1680" i="1" s="1"/>
  <c r="AR1680" i="1"/>
  <c r="AO1672" i="1"/>
  <c r="AQ1672" i="1" s="1"/>
  <c r="AP1672" i="1"/>
  <c r="AR1672" i="1"/>
  <c r="AQ1669" i="1"/>
  <c r="AQ1904" i="1"/>
  <c r="AO1883" i="1"/>
  <c r="AP1883" i="1"/>
  <c r="AQ1880" i="1"/>
  <c r="AR1880" i="1" s="1"/>
  <c r="AQ1845" i="1"/>
  <c r="AR1845" i="1" s="1"/>
  <c r="AO1838" i="1"/>
  <c r="AP1838" i="1"/>
  <c r="AO1807" i="1"/>
  <c r="AQ1807" i="1" s="1"/>
  <c r="AO1694" i="1"/>
  <c r="AQ1694" i="1" s="1"/>
  <c r="AR1694" i="1" s="1"/>
  <c r="AP1694" i="1"/>
  <c r="AO1677" i="1"/>
  <c r="AQ1677" i="1" s="1"/>
  <c r="AR1677" i="1" s="1"/>
  <c r="AP1677" i="1"/>
  <c r="AO1618" i="1"/>
  <c r="AQ1618" i="1" s="1"/>
  <c r="AR1618" i="1" s="1"/>
  <c r="AP1618" i="1"/>
  <c r="AO1609" i="1"/>
  <c r="AQ1609" i="1" s="1"/>
  <c r="AR1609" i="1" s="1"/>
  <c r="AP1609" i="1"/>
  <c r="AQ1597" i="1"/>
  <c r="AO1585" i="1"/>
  <c r="AP1585" i="1"/>
  <c r="AR1585" i="1"/>
  <c r="AR1567" i="1"/>
  <c r="AO1567" i="1"/>
  <c r="AP1567" i="1"/>
  <c r="AO1909" i="1"/>
  <c r="AQ1909" i="1" s="1"/>
  <c r="AR1909" i="1" s="1"/>
  <c r="AP1897" i="1"/>
  <c r="AQ1897" i="1" s="1"/>
  <c r="AR1897" i="1" s="1"/>
  <c r="AO1873" i="1"/>
  <c r="AP1873" i="1"/>
  <c r="AO1864" i="1"/>
  <c r="AQ1864" i="1" s="1"/>
  <c r="AR1864" i="1" s="1"/>
  <c r="AO1823" i="1"/>
  <c r="AQ1823" i="1" s="1"/>
  <c r="AP1804" i="1"/>
  <c r="AQ1804" i="1" s="1"/>
  <c r="AR1804" i="1" s="1"/>
  <c r="AR1697" i="1"/>
  <c r="AO1697" i="1"/>
  <c r="AQ1697" i="1" s="1"/>
  <c r="AQ1691" i="1"/>
  <c r="AO1649" i="1"/>
  <c r="AP1649" i="1"/>
  <c r="AO1646" i="1"/>
  <c r="AQ1646" i="1" s="1"/>
  <c r="AP1646" i="1"/>
  <c r="AQ1643" i="1"/>
  <c r="AO1629" i="1"/>
  <c r="AP1629" i="1"/>
  <c r="AO1594" i="1"/>
  <c r="AQ1594" i="1" s="1"/>
  <c r="AR1594" i="1"/>
  <c r="AP1594" i="1"/>
  <c r="AO1895" i="1"/>
  <c r="AQ1895" i="1" s="1"/>
  <c r="AR1895" i="1" s="1"/>
  <c r="AP1895" i="1"/>
  <c r="AQ1892" i="1"/>
  <c r="AO1826" i="1"/>
  <c r="AP1826" i="1"/>
  <c r="AQ1812" i="1"/>
  <c r="AP1795" i="1"/>
  <c r="AQ1795" i="1" s="1"/>
  <c r="AR1795" i="1" s="1"/>
  <c r="AO1778" i="1"/>
  <c r="AP1778" i="1"/>
  <c r="AO1713" i="1"/>
  <c r="AQ1713" i="1" s="1"/>
  <c r="AP1713" i="1"/>
  <c r="AR1713" i="1"/>
  <c r="AO1710" i="1"/>
  <c r="AQ1710" i="1" s="1"/>
  <c r="AP1710" i="1"/>
  <c r="AO1666" i="1"/>
  <c r="AP1666" i="1"/>
  <c r="AO1655" i="1"/>
  <c r="AQ1655" i="1" s="1"/>
  <c r="AR1655" i="1"/>
  <c r="AO1612" i="1"/>
  <c r="AQ1612" i="1" s="1"/>
  <c r="AR1612" i="1"/>
  <c r="AP1612" i="1"/>
  <c r="AO1603" i="1"/>
  <c r="AQ1603" i="1" s="1"/>
  <c r="AP1603" i="1"/>
  <c r="AR1603" i="1"/>
  <c r="AR1579" i="1"/>
  <c r="AR2054" i="1"/>
  <c r="AR2022" i="1"/>
  <c r="AR1990" i="1"/>
  <c r="AR1958" i="1"/>
  <c r="AP1956" i="1"/>
  <c r="AQ1956" i="1" s="1"/>
  <c r="AR1956" i="1" s="1"/>
  <c r="AP1939" i="1"/>
  <c r="AQ1939" i="1" s="1"/>
  <c r="AR1926" i="1"/>
  <c r="AP1924" i="1"/>
  <c r="AQ1924" i="1" s="1"/>
  <c r="AP1915" i="1"/>
  <c r="AQ1915" i="1" s="1"/>
  <c r="AP1908" i="1"/>
  <c r="AR1894" i="1"/>
  <c r="AO1885" i="1"/>
  <c r="AP1885" i="1"/>
  <c r="AP1861" i="1"/>
  <c r="AQ1861" i="1" s="1"/>
  <c r="AR1861" i="1" s="1"/>
  <c r="AQ1840" i="1"/>
  <c r="AP1837" i="1"/>
  <c r="AQ1837" i="1" s="1"/>
  <c r="AR1837" i="1" s="1"/>
  <c r="AR1825" i="1"/>
  <c r="AO1821" i="1"/>
  <c r="AQ1821" i="1" s="1"/>
  <c r="AR1821" i="1" s="1"/>
  <c r="AR1811" i="1"/>
  <c r="AO1809" i="1"/>
  <c r="AQ1809" i="1" s="1"/>
  <c r="AP1809" i="1"/>
  <c r="AO1800" i="1"/>
  <c r="AQ1800" i="1" s="1"/>
  <c r="AR1800" i="1" s="1"/>
  <c r="AO1792" i="1"/>
  <c r="AP1792" i="1"/>
  <c r="AR1761" i="1"/>
  <c r="AO1761" i="1"/>
  <c r="AQ1761" i="1" s="1"/>
  <c r="AO1728" i="1"/>
  <c r="AP1728" i="1"/>
  <c r="AR1728" i="1"/>
  <c r="AP1659" i="1"/>
  <c r="AQ1659" i="1" s="1"/>
  <c r="AO1875" i="1"/>
  <c r="AP1875" i="1"/>
  <c r="AO1870" i="1"/>
  <c r="AQ1870" i="1" s="1"/>
  <c r="AP1870" i="1"/>
  <c r="AO1854" i="1"/>
  <c r="AQ1854" i="1" s="1"/>
  <c r="AR1854" i="1" s="1"/>
  <c r="AO1811" i="1"/>
  <c r="AQ1811" i="1" s="1"/>
  <c r="AP1789" i="1"/>
  <c r="AQ1789" i="1" s="1"/>
  <c r="AO1746" i="1"/>
  <c r="AR1746" i="1"/>
  <c r="AP1746" i="1"/>
  <c r="AQ1743" i="1"/>
  <c r="AQ1715" i="1"/>
  <c r="AO1640" i="1"/>
  <c r="AP1640" i="1"/>
  <c r="AR1640" i="1"/>
  <c r="AQ1532" i="1"/>
  <c r="AQ1894" i="1"/>
  <c r="AO1814" i="1"/>
  <c r="AQ1814" i="1" s="1"/>
  <c r="AR1814" i="1"/>
  <c r="AO1725" i="1"/>
  <c r="AP1725" i="1"/>
  <c r="AO1718" i="1"/>
  <c r="AQ1718" i="1" s="1"/>
  <c r="AR1718" i="1"/>
  <c r="AO1693" i="1"/>
  <c r="AP1693" i="1"/>
  <c r="AO1676" i="1"/>
  <c r="AP1676" i="1"/>
  <c r="AR1676" i="1"/>
  <c r="AO1617" i="1"/>
  <c r="AQ1617" i="1" s="1"/>
  <c r="AP1617" i="1"/>
  <c r="AR1617" i="1"/>
  <c r="AQ1960" i="1"/>
  <c r="AQ1928" i="1"/>
  <c r="AQ1910" i="1"/>
  <c r="AO1887" i="1"/>
  <c r="AQ1887" i="1" s="1"/>
  <c r="AR1887" i="1" s="1"/>
  <c r="AP1887" i="1"/>
  <c r="AQ1884" i="1"/>
  <c r="AO1856" i="1"/>
  <c r="AP1856" i="1"/>
  <c r="AO1806" i="1"/>
  <c r="AQ1806" i="1" s="1"/>
  <c r="AR1806" i="1" s="1"/>
  <c r="AP1806" i="1"/>
  <c r="AO1758" i="1"/>
  <c r="AQ1758" i="1" s="1"/>
  <c r="AR1758" i="1" s="1"/>
  <c r="AO1740" i="1"/>
  <c r="AQ1740" i="1" s="1"/>
  <c r="AP1740" i="1"/>
  <c r="AO1682" i="1"/>
  <c r="AP1682" i="1"/>
  <c r="AO1662" i="1"/>
  <c r="AQ1662" i="1" s="1"/>
  <c r="AR1662" i="1" s="1"/>
  <c r="AP1662" i="1"/>
  <c r="AQ1648" i="1"/>
  <c r="AO1645" i="1"/>
  <c r="AP1645" i="1"/>
  <c r="AR1645" i="1"/>
  <c r="AO1623" i="1"/>
  <c r="AQ1623" i="1" s="1"/>
  <c r="AR1623" i="1"/>
  <c r="AO1602" i="1"/>
  <c r="AR1602" i="1"/>
  <c r="AP1602" i="1"/>
  <c r="AO1593" i="1"/>
  <c r="AQ1593" i="1" s="1"/>
  <c r="AP1593" i="1"/>
  <c r="AR1593" i="1"/>
  <c r="AO1578" i="1"/>
  <c r="AQ1578" i="1" s="1"/>
  <c r="AR1578" i="1"/>
  <c r="AP1578" i="1"/>
  <c r="AO1899" i="1"/>
  <c r="AQ1899" i="1" s="1"/>
  <c r="AR1899" i="1" s="1"/>
  <c r="AO1877" i="1"/>
  <c r="AQ1877" i="1" s="1"/>
  <c r="AR1877" i="1" s="1"/>
  <c r="AP1877" i="1"/>
  <c r="AO1872" i="1"/>
  <c r="AQ1872" i="1" s="1"/>
  <c r="AR1872" i="1" s="1"/>
  <c r="AR1855" i="1"/>
  <c r="AR1847" i="1"/>
  <c r="AO1842" i="1"/>
  <c r="AQ1842" i="1" s="1"/>
  <c r="AR1842" i="1"/>
  <c r="AR1832" i="1"/>
  <c r="AO1828" i="1"/>
  <c r="AQ1828" i="1" s="1"/>
  <c r="AR1828" i="1"/>
  <c r="AO1794" i="1"/>
  <c r="AQ1794" i="1" s="1"/>
  <c r="AP1794" i="1"/>
  <c r="AO1780" i="1"/>
  <c r="AQ1780" i="1" s="1"/>
  <c r="AR1780" i="1" s="1"/>
  <c r="AR1751" i="1"/>
  <c r="AR1739" i="1"/>
  <c r="AO1712" i="1"/>
  <c r="AQ1712" i="1" s="1"/>
  <c r="AR1712" i="1"/>
  <c r="AR1665" i="1"/>
  <c r="AO1665" i="1"/>
  <c r="AQ1665" i="1" s="1"/>
  <c r="AO1611" i="1"/>
  <c r="AQ1611" i="1" s="1"/>
  <c r="AR1611" i="1" s="1"/>
  <c r="AR1841" i="1"/>
  <c r="AO1825" i="1"/>
  <c r="AQ1825" i="1" s="1"/>
  <c r="AP1803" i="1"/>
  <c r="AQ1803" i="1" s="1"/>
  <c r="AR1803" i="1" s="1"/>
  <c r="AR1779" i="1"/>
  <c r="AO1777" i="1"/>
  <c r="AQ1777" i="1" s="1"/>
  <c r="AR1777" i="1" s="1"/>
  <c r="AP1777" i="1"/>
  <c r="AO1768" i="1"/>
  <c r="AQ1768" i="1" s="1"/>
  <c r="AR1768" i="1" s="1"/>
  <c r="AQ1717" i="1"/>
  <c r="AO1634" i="1"/>
  <c r="AP1634" i="1"/>
  <c r="AR1634" i="1"/>
  <c r="AR1630" i="1"/>
  <c r="AP1627" i="1"/>
  <c r="AQ1627" i="1" s="1"/>
  <c r="AR1627" i="1" s="1"/>
  <c r="AO1620" i="1"/>
  <c r="AR1620" i="1"/>
  <c r="AP1620" i="1"/>
  <c r="AO1596" i="1"/>
  <c r="AP1596" i="1"/>
  <c r="AO1587" i="1"/>
  <c r="AP1587" i="1"/>
  <c r="AO1917" i="1"/>
  <c r="AQ1917" i="1" s="1"/>
  <c r="AR1917" i="1" s="1"/>
  <c r="AO1901" i="1"/>
  <c r="AQ1901" i="1" s="1"/>
  <c r="AR1901" i="1" s="1"/>
  <c r="AO1889" i="1"/>
  <c r="AQ1889" i="1" s="1"/>
  <c r="AR1889" i="1" s="1"/>
  <c r="AP1889" i="1"/>
  <c r="AP1860" i="1"/>
  <c r="AO1858" i="1"/>
  <c r="AP1858" i="1"/>
  <c r="AO1855" i="1"/>
  <c r="AQ1855" i="1" s="1"/>
  <c r="AR1836" i="1"/>
  <c r="AP1832" i="1"/>
  <c r="AQ1832" i="1" s="1"/>
  <c r="AO1827" i="1"/>
  <c r="AR1824" i="1"/>
  <c r="AO1808" i="1"/>
  <c r="AQ1808" i="1" s="1"/>
  <c r="AR1808" i="1" s="1"/>
  <c r="AP1805" i="1"/>
  <c r="AQ1805" i="1" s="1"/>
  <c r="AR1805" i="1" s="1"/>
  <c r="AP1793" i="1"/>
  <c r="AR1788" i="1"/>
  <c r="AO1779" i="1"/>
  <c r="AQ1779" i="1" s="1"/>
  <c r="AP1765" i="1"/>
  <c r="AQ1765" i="1" s="1"/>
  <c r="AR1765" i="1" s="1"/>
  <c r="AP1763" i="1"/>
  <c r="AQ1763" i="1" s="1"/>
  <c r="AR1763" i="1" s="1"/>
  <c r="AO1760" i="1"/>
  <c r="AP1760" i="1"/>
  <c r="AP1750" i="1"/>
  <c r="AO1748" i="1"/>
  <c r="AQ1748" i="1" s="1"/>
  <c r="AR1748" i="1" s="1"/>
  <c r="AO1745" i="1"/>
  <c r="AQ1745" i="1" s="1"/>
  <c r="AP1745" i="1"/>
  <c r="AR1745" i="1"/>
  <c r="AO1742" i="1"/>
  <c r="AQ1742" i="1" s="1"/>
  <c r="AR1742" i="1" s="1"/>
  <c r="AP1742" i="1"/>
  <c r="AP1739" i="1"/>
  <c r="AQ1739" i="1" s="1"/>
  <c r="AO1730" i="1"/>
  <c r="AP1730" i="1"/>
  <c r="AO1704" i="1"/>
  <c r="AP1704" i="1"/>
  <c r="AQ1701" i="1"/>
  <c r="AP1633" i="1"/>
  <c r="AP1595" i="1"/>
  <c r="AR1893" i="1"/>
  <c r="AO1879" i="1"/>
  <c r="AP1879" i="1"/>
  <c r="AP1846" i="1"/>
  <c r="AO1820" i="1"/>
  <c r="AQ1820" i="1" s="1"/>
  <c r="AR1820" i="1" s="1"/>
  <c r="AP1815" i="1"/>
  <c r="AQ1815" i="1" s="1"/>
  <c r="AR1815" i="1" s="1"/>
  <c r="AR1807" i="1"/>
  <c r="AO1782" i="1"/>
  <c r="AQ1782" i="1" s="1"/>
  <c r="AR1782" i="1" s="1"/>
  <c r="AP1776" i="1"/>
  <c r="AQ1776" i="1" s="1"/>
  <c r="AR1776" i="1" s="1"/>
  <c r="AR1759" i="1"/>
  <c r="AO1755" i="1"/>
  <c r="AQ1755" i="1" s="1"/>
  <c r="AR1755" i="1" s="1"/>
  <c r="AP1744" i="1"/>
  <c r="AR1741" i="1"/>
  <c r="AP1729" i="1"/>
  <c r="AR1726" i="1"/>
  <c r="AP1719" i="1"/>
  <c r="AQ1719" i="1" s="1"/>
  <c r="AO1681" i="1"/>
  <c r="AQ1681" i="1" s="1"/>
  <c r="AR1681" i="1" s="1"/>
  <c r="AP1681" i="1"/>
  <c r="AO1678" i="1"/>
  <c r="AQ1678" i="1" s="1"/>
  <c r="AR1678" i="1" s="1"/>
  <c r="AP1678" i="1"/>
  <c r="AQ1613" i="1"/>
  <c r="AR1613" i="1" s="1"/>
  <c r="AO1577" i="1"/>
  <c r="AO1802" i="1"/>
  <c r="AQ1802" i="1" s="1"/>
  <c r="AR1802" i="1" s="1"/>
  <c r="AO1770" i="1"/>
  <c r="AQ1770" i="1" s="1"/>
  <c r="AR1770" i="1" s="1"/>
  <c r="AO1738" i="1"/>
  <c r="AQ1738" i="1" s="1"/>
  <c r="AR1738" i="1" s="1"/>
  <c r="AP1731" i="1"/>
  <c r="AQ1731" i="1" s="1"/>
  <c r="AP1699" i="1"/>
  <c r="AQ1699" i="1" s="1"/>
  <c r="AR1699" i="1" s="1"/>
  <c r="AR1686" i="1"/>
  <c r="AP1667" i="1"/>
  <c r="AQ1667" i="1" s="1"/>
  <c r="AR1667" i="1" s="1"/>
  <c r="AO1642" i="1"/>
  <c r="AQ1642" i="1" s="1"/>
  <c r="AR1642" i="1" s="1"/>
  <c r="AP1635" i="1"/>
  <c r="AQ1635" i="1" s="1"/>
  <c r="AO1616" i="1"/>
  <c r="AQ1616" i="1" s="1"/>
  <c r="AR1616" i="1" s="1"/>
  <c r="AO1600" i="1"/>
  <c r="AQ1600" i="1" s="1"/>
  <c r="AR1600" i="1"/>
  <c r="AO1584" i="1"/>
  <c r="AQ1584" i="1" s="1"/>
  <c r="AR1584" i="1"/>
  <c r="AO1579" i="1"/>
  <c r="AQ1579" i="1" s="1"/>
  <c r="AP1564" i="1"/>
  <c r="AQ1564" i="1" s="1"/>
  <c r="AO1552" i="1"/>
  <c r="AR1552" i="1"/>
  <c r="AP1552" i="1"/>
  <c r="AQ1405" i="1"/>
  <c r="AQ1305" i="1"/>
  <c r="AR1305" i="1" s="1"/>
  <c r="AO1467" i="1"/>
  <c r="AP1467" i="1"/>
  <c r="AR1467" i="1"/>
  <c r="AO1461" i="1"/>
  <c r="AP1461" i="1"/>
  <c r="AR1461" i="1"/>
  <c r="AO1446" i="1"/>
  <c r="AP1446" i="1"/>
  <c r="AQ1440" i="1"/>
  <c r="AO1433" i="1"/>
  <c r="AR1396" i="1"/>
  <c r="AQ1355" i="1"/>
  <c r="AR1355" i="1" s="1"/>
  <c r="AO1557" i="1"/>
  <c r="AO1549" i="1"/>
  <c r="AQ1549" i="1" s="1"/>
  <c r="AR1549" i="1" s="1"/>
  <c r="AO1546" i="1"/>
  <c r="AP1546" i="1"/>
  <c r="AR1546" i="1"/>
  <c r="AO1517" i="1"/>
  <c r="AQ1517" i="1" s="1"/>
  <c r="AR1517" i="1" s="1"/>
  <c r="AO1511" i="1"/>
  <c r="AQ1511" i="1" s="1"/>
  <c r="AR1511" i="1" s="1"/>
  <c r="AR1545" i="1"/>
  <c r="AP1533" i="1"/>
  <c r="AQ1533" i="1" s="1"/>
  <c r="AR1533" i="1"/>
  <c r="AO1473" i="1"/>
  <c r="AP1473" i="1"/>
  <c r="AO1588" i="1"/>
  <c r="AQ1588" i="1" s="1"/>
  <c r="AR1588" i="1"/>
  <c r="AR1532" i="1"/>
  <c r="AO1499" i="1"/>
  <c r="AP1499" i="1"/>
  <c r="AQ1361" i="1"/>
  <c r="AO1716" i="1"/>
  <c r="AQ1716" i="1" s="1"/>
  <c r="AR1716" i="1" s="1"/>
  <c r="AR1696" i="1"/>
  <c r="AR1664" i="1"/>
  <c r="AP1660" i="1"/>
  <c r="AQ1660" i="1" s="1"/>
  <c r="AO1652" i="1"/>
  <c r="AQ1652" i="1" s="1"/>
  <c r="AR1652" i="1" s="1"/>
  <c r="AO1554" i="1"/>
  <c r="AQ1554" i="1" s="1"/>
  <c r="AR1554" i="1" s="1"/>
  <c r="AP1545" i="1"/>
  <c r="AO1525" i="1"/>
  <c r="AQ1525" i="1" s="1"/>
  <c r="AR1525" i="1" s="1"/>
  <c r="AR1505" i="1"/>
  <c r="AO1505" i="1"/>
  <c r="AP1505" i="1"/>
  <c r="AR1498" i="1"/>
  <c r="AQ1454" i="1"/>
  <c r="AQ1291" i="1"/>
  <c r="AO1654" i="1"/>
  <c r="AQ1654" i="1" s="1"/>
  <c r="AR1654" i="1" s="1"/>
  <c r="AO1622" i="1"/>
  <c r="AQ1622" i="1" s="1"/>
  <c r="AR1622" i="1" s="1"/>
  <c r="AO1606" i="1"/>
  <c r="AQ1606" i="1" s="1"/>
  <c r="AR1606" i="1"/>
  <c r="AO1590" i="1"/>
  <c r="AQ1590" i="1" s="1"/>
  <c r="AR1590" i="1"/>
  <c r="AO1574" i="1"/>
  <c r="AP1574" i="1"/>
  <c r="AO1561" i="1"/>
  <c r="AQ1561" i="1" s="1"/>
  <c r="AR1561" i="1" s="1"/>
  <c r="AO1551" i="1"/>
  <c r="AO1548" i="1"/>
  <c r="AQ1548" i="1" s="1"/>
  <c r="AP1548" i="1"/>
  <c r="AR1548" i="1"/>
  <c r="AP1532" i="1"/>
  <c r="AO1522" i="1"/>
  <c r="AP1522" i="1"/>
  <c r="AO1516" i="1"/>
  <c r="AQ1516" i="1" s="1"/>
  <c r="AP1516" i="1"/>
  <c r="AR1516" i="1"/>
  <c r="AP1498" i="1"/>
  <c r="AO1493" i="1"/>
  <c r="AQ1493" i="1" s="1"/>
  <c r="AP1493" i="1"/>
  <c r="AR1493" i="1"/>
  <c r="AO1490" i="1"/>
  <c r="AP1490" i="1"/>
  <c r="AR1439" i="1"/>
  <c r="AQ1385" i="1"/>
  <c r="AR1385" i="1" s="1"/>
  <c r="AQ1297" i="1"/>
  <c r="AR1297" i="1" s="1"/>
  <c r="AO1784" i="1"/>
  <c r="AQ1784" i="1" s="1"/>
  <c r="AR1784" i="1" s="1"/>
  <c r="AO1720" i="1"/>
  <c r="AQ1720" i="1" s="1"/>
  <c r="AR1720" i="1" s="1"/>
  <c r="AO1688" i="1"/>
  <c r="AQ1688" i="1" s="1"/>
  <c r="AR1688" i="1" s="1"/>
  <c r="AP1664" i="1"/>
  <c r="AQ1664" i="1" s="1"/>
  <c r="AO1624" i="1"/>
  <c r="AQ1624" i="1" s="1"/>
  <c r="AR1624" i="1" s="1"/>
  <c r="AP1571" i="1"/>
  <c r="AQ1571" i="1" s="1"/>
  <c r="AR1571" i="1" s="1"/>
  <c r="AR1569" i="1"/>
  <c r="AP1569" i="1"/>
  <c r="AQ1569" i="1" s="1"/>
  <c r="AQ1553" i="1"/>
  <c r="AR1553" i="1" s="1"/>
  <c r="AO1507" i="1"/>
  <c r="AQ1507" i="1" s="1"/>
  <c r="AR1507" i="1" s="1"/>
  <c r="AO1484" i="1"/>
  <c r="AP1484" i="1"/>
  <c r="AO1478" i="1"/>
  <c r="AP1478" i="1"/>
  <c r="AO1414" i="1"/>
  <c r="AP1414" i="1"/>
  <c r="AR1414" i="1"/>
  <c r="AO1786" i="1"/>
  <c r="AQ1786" i="1" s="1"/>
  <c r="AR1786" i="1" s="1"/>
  <c r="AO1754" i="1"/>
  <c r="AQ1754" i="1" s="1"/>
  <c r="AR1754" i="1" s="1"/>
  <c r="AO1690" i="1"/>
  <c r="AQ1690" i="1" s="1"/>
  <c r="AR1690" i="1" s="1"/>
  <c r="AO1658" i="1"/>
  <c r="AQ1658" i="1" s="1"/>
  <c r="AR1658" i="1" s="1"/>
  <c r="AO1608" i="1"/>
  <c r="AQ1608" i="1" s="1"/>
  <c r="AR1608" i="1"/>
  <c r="AO1592" i="1"/>
  <c r="AQ1592" i="1" s="1"/>
  <c r="AR1592" i="1"/>
  <c r="AR1565" i="1"/>
  <c r="AO1556" i="1"/>
  <c r="AQ1556" i="1" s="1"/>
  <c r="AR1556" i="1" s="1"/>
  <c r="AR1535" i="1"/>
  <c r="AO1535" i="1"/>
  <c r="AQ1535" i="1" s="1"/>
  <c r="AQ1521" i="1"/>
  <c r="AQ1489" i="1"/>
  <c r="AO1429" i="1"/>
  <c r="AP1429" i="1"/>
  <c r="AQ1423" i="1"/>
  <c r="AO1294" i="1"/>
  <c r="AQ1294" i="1" s="1"/>
  <c r="AP1294" i="1"/>
  <c r="AR1294" i="1"/>
  <c r="AO1692" i="1"/>
  <c r="AQ1692" i="1" s="1"/>
  <c r="AR1692" i="1" s="1"/>
  <c r="AO1628" i="1"/>
  <c r="AQ1628" i="1" s="1"/>
  <c r="AR1628" i="1" s="1"/>
  <c r="AO1563" i="1"/>
  <c r="AQ1563" i="1" s="1"/>
  <c r="AR1563" i="1" s="1"/>
  <c r="AP1563" i="1"/>
  <c r="AO1510" i="1"/>
  <c r="AP1510" i="1"/>
  <c r="AQ1426" i="1"/>
  <c r="AO1529" i="1"/>
  <c r="AP1529" i="1"/>
  <c r="AO1524" i="1"/>
  <c r="AQ1524" i="1" s="1"/>
  <c r="AR1524" i="1"/>
  <c r="AP1501" i="1"/>
  <c r="AQ1501" i="1" s="1"/>
  <c r="AR1501" i="1"/>
  <c r="AQ1498" i="1"/>
  <c r="AO1696" i="1"/>
  <c r="AQ1696" i="1" s="1"/>
  <c r="AO1632" i="1"/>
  <c r="AQ1632" i="1" s="1"/>
  <c r="AR1632" i="1" s="1"/>
  <c r="AQ1555" i="1"/>
  <c r="AO1550" i="1"/>
  <c r="AQ1550" i="1" s="1"/>
  <c r="AR1550" i="1"/>
  <c r="AQ1509" i="1"/>
  <c r="AR1509" i="1" s="1"/>
  <c r="AO1492" i="1"/>
  <c r="AQ1492" i="1" s="1"/>
  <c r="AR1492" i="1"/>
  <c r="AQ1449" i="1"/>
  <c r="AQ1437" i="1"/>
  <c r="AQ1391" i="1"/>
  <c r="AQ1303" i="1"/>
  <c r="AR1303" i="1" s="1"/>
  <c r="AO1580" i="1"/>
  <c r="AQ1580" i="1" s="1"/>
  <c r="AR1580" i="1" s="1"/>
  <c r="AO1568" i="1"/>
  <c r="AP1568" i="1"/>
  <c r="AO1518" i="1"/>
  <c r="AQ1518" i="1" s="1"/>
  <c r="AR1518" i="1"/>
  <c r="AO1397" i="1"/>
  <c r="AP1397" i="1"/>
  <c r="AQ1394" i="1"/>
  <c r="AO1764" i="1"/>
  <c r="AQ1764" i="1" s="1"/>
  <c r="AR1764" i="1" s="1"/>
  <c r="AO1732" i="1"/>
  <c r="AQ1732" i="1" s="1"/>
  <c r="AR1732" i="1" s="1"/>
  <c r="AO1700" i="1"/>
  <c r="AQ1700" i="1" s="1"/>
  <c r="AR1700" i="1" s="1"/>
  <c r="AO1668" i="1"/>
  <c r="AQ1668" i="1" s="1"/>
  <c r="AR1668" i="1" s="1"/>
  <c r="AR1648" i="1"/>
  <c r="AO1636" i="1"/>
  <c r="AQ1636" i="1" s="1"/>
  <c r="AR1636" i="1" s="1"/>
  <c r="AP1577" i="1"/>
  <c r="AR1539" i="1"/>
  <c r="AQ1523" i="1"/>
  <c r="AQ1491" i="1"/>
  <c r="AR1491" i="1" s="1"/>
  <c r="AQ1393" i="1"/>
  <c r="AR1393" i="1" s="1"/>
  <c r="AQ1381" i="1"/>
  <c r="AO1830" i="1"/>
  <c r="AQ1830" i="1" s="1"/>
  <c r="AR1830" i="1" s="1"/>
  <c r="AO1798" i="1"/>
  <c r="AQ1798" i="1" s="1"/>
  <c r="AR1798" i="1" s="1"/>
  <c r="AO1702" i="1"/>
  <c r="AQ1702" i="1" s="1"/>
  <c r="AR1702" i="1" s="1"/>
  <c r="AO1670" i="1"/>
  <c r="AQ1670" i="1" s="1"/>
  <c r="AR1670" i="1" s="1"/>
  <c r="AO1614" i="1"/>
  <c r="AQ1614" i="1" s="1"/>
  <c r="AR1614" i="1"/>
  <c r="AO1598" i="1"/>
  <c r="AQ1598" i="1" s="1"/>
  <c r="AR1598" i="1"/>
  <c r="AO1582" i="1"/>
  <c r="AQ1582" i="1" s="1"/>
  <c r="AR1582" i="1"/>
  <c r="AR1564" i="1"/>
  <c r="AP1557" i="1"/>
  <c r="AO1542" i="1"/>
  <c r="AQ1542" i="1" s="1"/>
  <c r="AR1542" i="1" s="1"/>
  <c r="AP1542" i="1"/>
  <c r="AP1537" i="1"/>
  <c r="AQ1537" i="1" s="1"/>
  <c r="AR1537" i="1" s="1"/>
  <c r="AO1531" i="1"/>
  <c r="AQ1531" i="1" s="1"/>
  <c r="AP1531" i="1"/>
  <c r="AR1531" i="1"/>
  <c r="AO1497" i="1"/>
  <c r="AO1503" i="1"/>
  <c r="AQ1503" i="1" s="1"/>
  <c r="AO1471" i="1"/>
  <c r="AQ1471" i="1" s="1"/>
  <c r="AR1460" i="1"/>
  <c r="AP1441" i="1"/>
  <c r="AO1439" i="1"/>
  <c r="AQ1439" i="1" s="1"/>
  <c r="AR1428" i="1"/>
  <c r="AP1409" i="1"/>
  <c r="AO1407" i="1"/>
  <c r="AQ1407" i="1" s="1"/>
  <c r="AP1392" i="1"/>
  <c r="AQ1392" i="1" s="1"/>
  <c r="AO1384" i="1"/>
  <c r="AQ1384" i="1" s="1"/>
  <c r="AR1384" i="1" s="1"/>
  <c r="AO1379" i="1"/>
  <c r="AQ1379" i="1" s="1"/>
  <c r="AO1368" i="1"/>
  <c r="AQ1368" i="1" s="1"/>
  <c r="AP1368" i="1"/>
  <c r="AO1363" i="1"/>
  <c r="AQ1363" i="1" s="1"/>
  <c r="AO1352" i="1"/>
  <c r="AQ1352" i="1" s="1"/>
  <c r="AP1352" i="1"/>
  <c r="AO1347" i="1"/>
  <c r="AQ1347" i="1" s="1"/>
  <c r="AR1347" i="1" s="1"/>
  <c r="AO1336" i="1"/>
  <c r="AQ1336" i="1" s="1"/>
  <c r="AP1336" i="1"/>
  <c r="AO1331" i="1"/>
  <c r="AQ1331" i="1" s="1"/>
  <c r="AR1331" i="1" s="1"/>
  <c r="AO1320" i="1"/>
  <c r="AP1320" i="1"/>
  <c r="AO1315" i="1"/>
  <c r="AQ1315" i="1" s="1"/>
  <c r="AR1264" i="1"/>
  <c r="AO1514" i="1"/>
  <c r="AQ1514" i="1" s="1"/>
  <c r="AR1514" i="1" s="1"/>
  <c r="AO1482" i="1"/>
  <c r="AQ1482" i="1" s="1"/>
  <c r="AR1482" i="1" s="1"/>
  <c r="AP1458" i="1"/>
  <c r="AQ1458" i="1" s="1"/>
  <c r="AR1458" i="1" s="1"/>
  <c r="AO1441" i="1"/>
  <c r="AQ1441" i="1" s="1"/>
  <c r="AR1441" i="1" s="1"/>
  <c r="AP1426" i="1"/>
  <c r="AO1409" i="1"/>
  <c r="AP1394" i="1"/>
  <c r="AO1306" i="1"/>
  <c r="AQ1306" i="1" s="1"/>
  <c r="AP1306" i="1"/>
  <c r="AP1275" i="1"/>
  <c r="AR1275" i="1"/>
  <c r="AO1264" i="1"/>
  <c r="AQ1264" i="1" s="1"/>
  <c r="AO1243" i="1"/>
  <c r="AP1243" i="1"/>
  <c r="AO1203" i="1"/>
  <c r="AP1203" i="1"/>
  <c r="AO1452" i="1"/>
  <c r="AO1420" i="1"/>
  <c r="AO1388" i="1"/>
  <c r="AO1370" i="1"/>
  <c r="AP1370" i="1"/>
  <c r="AO1354" i="1"/>
  <c r="AQ1354" i="1" s="1"/>
  <c r="AP1354" i="1"/>
  <c r="AO1338" i="1"/>
  <c r="AP1338" i="1"/>
  <c r="AO1322" i="1"/>
  <c r="AP1322" i="1"/>
  <c r="AO1296" i="1"/>
  <c r="AQ1296" i="1" s="1"/>
  <c r="AP1296" i="1"/>
  <c r="AO1286" i="1"/>
  <c r="AQ1286" i="1" s="1"/>
  <c r="AP1286" i="1"/>
  <c r="AR1286" i="1"/>
  <c r="AR1434" i="1"/>
  <c r="AO1422" i="1"/>
  <c r="AQ1422" i="1" s="1"/>
  <c r="AR1422" i="1" s="1"/>
  <c r="AO1390" i="1"/>
  <c r="AQ1390" i="1" s="1"/>
  <c r="AP1267" i="1"/>
  <c r="AQ1267" i="1" s="1"/>
  <c r="AR1267" i="1"/>
  <c r="AP1258" i="1"/>
  <c r="AQ1258" i="1" s="1"/>
  <c r="AR1258" i="1"/>
  <c r="AO1072" i="1"/>
  <c r="AP1072" i="1"/>
  <c r="AO1520" i="1"/>
  <c r="AQ1520" i="1" s="1"/>
  <c r="AR1520" i="1" s="1"/>
  <c r="AO1488" i="1"/>
  <c r="AQ1488" i="1" s="1"/>
  <c r="AR1468" i="1"/>
  <c r="AO1456" i="1"/>
  <c r="AQ1456" i="1" s="1"/>
  <c r="AR1456" i="1" s="1"/>
  <c r="AO1424" i="1"/>
  <c r="AQ1424" i="1" s="1"/>
  <c r="AO1372" i="1"/>
  <c r="AP1372" i="1"/>
  <c r="AO1356" i="1"/>
  <c r="AQ1356" i="1" s="1"/>
  <c r="AP1356" i="1"/>
  <c r="AO1340" i="1"/>
  <c r="AQ1340" i="1" s="1"/>
  <c r="AR1340" i="1" s="1"/>
  <c r="AP1340" i="1"/>
  <c r="AO1324" i="1"/>
  <c r="AP1324" i="1"/>
  <c r="AO1308" i="1"/>
  <c r="AP1308" i="1"/>
  <c r="AR1144" i="1"/>
  <c r="AO1298" i="1"/>
  <c r="AP1298" i="1"/>
  <c r="AO1235" i="1"/>
  <c r="AQ1235" i="1" s="1"/>
  <c r="AP1235" i="1"/>
  <c r="AR1235" i="1"/>
  <c r="AO1195" i="1"/>
  <c r="AP1195" i="1"/>
  <c r="AR1195" i="1"/>
  <c r="AO1396" i="1"/>
  <c r="AQ1396" i="1" s="1"/>
  <c r="AO1374" i="1"/>
  <c r="AP1374" i="1"/>
  <c r="AO1358" i="1"/>
  <c r="AQ1358" i="1" s="1"/>
  <c r="AR1358" i="1" s="1"/>
  <c r="AP1358" i="1"/>
  <c r="AO1342" i="1"/>
  <c r="AQ1342" i="1" s="1"/>
  <c r="AR1342" i="1" s="1"/>
  <c r="AP1342" i="1"/>
  <c r="AO1326" i="1"/>
  <c r="AP1326" i="1"/>
  <c r="AO1310" i="1"/>
  <c r="AQ1310" i="1" s="1"/>
  <c r="AP1310" i="1"/>
  <c r="AO1288" i="1"/>
  <c r="AQ1288" i="1" s="1"/>
  <c r="AR1288" i="1" s="1"/>
  <c r="AP1288" i="1"/>
  <c r="AR1277" i="1"/>
  <c r="AO1277" i="1"/>
  <c r="AQ1277" i="1" s="1"/>
  <c r="AQ1251" i="1"/>
  <c r="AR1570" i="1"/>
  <c r="AO1558" i="1"/>
  <c r="AQ1558" i="1" s="1"/>
  <c r="AR1558" i="1" s="1"/>
  <c r="AP1551" i="1"/>
  <c r="AP1534" i="1"/>
  <c r="AQ1534" i="1" s="1"/>
  <c r="AO1526" i="1"/>
  <c r="AQ1526" i="1" s="1"/>
  <c r="AR1526" i="1" s="1"/>
  <c r="AP1519" i="1"/>
  <c r="AQ1519" i="1" s="1"/>
  <c r="AP1502" i="1"/>
  <c r="AQ1502" i="1" s="1"/>
  <c r="AO1494" i="1"/>
  <c r="AQ1494" i="1" s="1"/>
  <c r="AR1494" i="1" s="1"/>
  <c r="AP1487" i="1"/>
  <c r="AQ1487" i="1" s="1"/>
  <c r="AR1474" i="1"/>
  <c r="AP1470" i="1"/>
  <c r="AQ1470" i="1" s="1"/>
  <c r="AO1462" i="1"/>
  <c r="AQ1462" i="1" s="1"/>
  <c r="AR1462" i="1" s="1"/>
  <c r="AP1455" i="1"/>
  <c r="AQ1455" i="1" s="1"/>
  <c r="AR1455" i="1" s="1"/>
  <c r="AR1442" i="1"/>
  <c r="AP1423" i="1"/>
  <c r="AR1410" i="1"/>
  <c r="AO1398" i="1"/>
  <c r="AQ1398" i="1" s="1"/>
  <c r="AR1398" i="1" s="1"/>
  <c r="AP1391" i="1"/>
  <c r="AP1371" i="1"/>
  <c r="AQ1371" i="1" s="1"/>
  <c r="AR1371" i="1" s="1"/>
  <c r="AP1355" i="1"/>
  <c r="AP1339" i="1"/>
  <c r="AQ1339" i="1" s="1"/>
  <c r="AP1323" i="1"/>
  <c r="AQ1323" i="1" s="1"/>
  <c r="AP1307" i="1"/>
  <c r="AQ1307" i="1" s="1"/>
  <c r="AR1307" i="1" s="1"/>
  <c r="AO1279" i="1"/>
  <c r="AQ1279" i="1" s="1"/>
  <c r="AQ1263" i="1"/>
  <c r="AO1254" i="1"/>
  <c r="AO1560" i="1"/>
  <c r="AQ1560" i="1" s="1"/>
  <c r="AR1560" i="1" s="1"/>
  <c r="AP1536" i="1"/>
  <c r="AQ1536" i="1" s="1"/>
  <c r="AO1528" i="1"/>
  <c r="AQ1528" i="1" s="1"/>
  <c r="AR1528" i="1" s="1"/>
  <c r="AP1472" i="1"/>
  <c r="AQ1472" i="1" s="1"/>
  <c r="AO1464" i="1"/>
  <c r="AQ1464" i="1" s="1"/>
  <c r="AR1464" i="1" s="1"/>
  <c r="AP1440" i="1"/>
  <c r="AO1376" i="1"/>
  <c r="AP1376" i="1"/>
  <c r="AO1360" i="1"/>
  <c r="AQ1360" i="1" s="1"/>
  <c r="AP1360" i="1"/>
  <c r="AO1344" i="1"/>
  <c r="AQ1344" i="1" s="1"/>
  <c r="AP1344" i="1"/>
  <c r="AO1328" i="1"/>
  <c r="AP1328" i="1"/>
  <c r="AO1312" i="1"/>
  <c r="AQ1312" i="1" s="1"/>
  <c r="AP1312" i="1"/>
  <c r="AO1300" i="1"/>
  <c r="AQ1300" i="1" s="1"/>
  <c r="AR1300" i="1" s="1"/>
  <c r="AP1300" i="1"/>
  <c r="AQ1245" i="1"/>
  <c r="AO1227" i="1"/>
  <c r="AQ1227" i="1" s="1"/>
  <c r="AP1227" i="1"/>
  <c r="AR1227" i="1"/>
  <c r="AO1466" i="1"/>
  <c r="AQ1466" i="1" s="1"/>
  <c r="AR1466" i="1" s="1"/>
  <c r="AO1290" i="1"/>
  <c r="AQ1290" i="1" s="1"/>
  <c r="AR1290" i="1" s="1"/>
  <c r="AP1290" i="1"/>
  <c r="AO1271" i="1"/>
  <c r="AQ1271" i="1" s="1"/>
  <c r="AP1271" i="1"/>
  <c r="AO1187" i="1"/>
  <c r="AP1187" i="1"/>
  <c r="AR1187" i="1"/>
  <c r="AO1500" i="1"/>
  <c r="AQ1500" i="1" s="1"/>
  <c r="AR1500" i="1" s="1"/>
  <c r="AR1465" i="1"/>
  <c r="AO1436" i="1"/>
  <c r="AQ1436" i="1" s="1"/>
  <c r="AR1436" i="1" s="1"/>
  <c r="AO1404" i="1"/>
  <c r="AQ1404" i="1" s="1"/>
  <c r="AR1404" i="1" s="1"/>
  <c r="AR1401" i="1"/>
  <c r="AO1378" i="1"/>
  <c r="AP1378" i="1"/>
  <c r="AO1362" i="1"/>
  <c r="AQ1362" i="1" s="1"/>
  <c r="AR1362" i="1" s="1"/>
  <c r="AP1362" i="1"/>
  <c r="AO1346" i="1"/>
  <c r="AQ1346" i="1" s="1"/>
  <c r="AR1346" i="1" s="1"/>
  <c r="AP1346" i="1"/>
  <c r="AO1330" i="1"/>
  <c r="AP1330" i="1"/>
  <c r="AO1314" i="1"/>
  <c r="AQ1314" i="1" s="1"/>
  <c r="AP1314" i="1"/>
  <c r="AP1282" i="1"/>
  <c r="AQ1282" i="1" s="1"/>
  <c r="AR1282" i="1"/>
  <c r="AO1566" i="1"/>
  <c r="AQ1566" i="1" s="1"/>
  <c r="AR1566" i="1" s="1"/>
  <c r="AR1450" i="1"/>
  <c r="AO1438" i="1"/>
  <c r="AQ1438" i="1" s="1"/>
  <c r="AR1438" i="1" s="1"/>
  <c r="AR1435" i="1"/>
  <c r="AR1418" i="1"/>
  <c r="AO1406" i="1"/>
  <c r="AQ1406" i="1" s="1"/>
  <c r="AR1406" i="1" s="1"/>
  <c r="AR1403" i="1"/>
  <c r="AR1386" i="1"/>
  <c r="AR1368" i="1"/>
  <c r="AR1361" i="1"/>
  <c r="AP1359" i="1"/>
  <c r="AQ1359" i="1" s="1"/>
  <c r="AR1352" i="1"/>
  <c r="AP1343" i="1"/>
  <c r="AQ1343" i="1" s="1"/>
  <c r="AR1336" i="1"/>
  <c r="AP1327" i="1"/>
  <c r="AQ1327" i="1" s="1"/>
  <c r="AR1320" i="1"/>
  <c r="AP1311" i="1"/>
  <c r="AQ1311" i="1" s="1"/>
  <c r="AR1311" i="1" s="1"/>
  <c r="AO1302" i="1"/>
  <c r="AQ1302" i="1" s="1"/>
  <c r="AR1302" i="1" s="1"/>
  <c r="AP1302" i="1"/>
  <c r="AP1299" i="1"/>
  <c r="AQ1299" i="1" s="1"/>
  <c r="AP1281" i="1"/>
  <c r="AO1247" i="1"/>
  <c r="AQ1247" i="1" s="1"/>
  <c r="AR1247" i="1" s="1"/>
  <c r="AO1219" i="1"/>
  <c r="AP1219" i="1"/>
  <c r="AO1179" i="1"/>
  <c r="AP1179" i="1"/>
  <c r="AR1179" i="1"/>
  <c r="AO1504" i="1"/>
  <c r="AQ1504" i="1" s="1"/>
  <c r="AR1504" i="1" s="1"/>
  <c r="AP1497" i="1"/>
  <c r="AR1469" i="1"/>
  <c r="AP1465" i="1"/>
  <c r="AQ1465" i="1" s="1"/>
  <c r="AR1437" i="1"/>
  <c r="AP1433" i="1"/>
  <c r="AO1408" i="1"/>
  <c r="AQ1408" i="1" s="1"/>
  <c r="AR1408" i="1" s="1"/>
  <c r="AR1405" i="1"/>
  <c r="AP1401" i="1"/>
  <c r="AQ1401" i="1" s="1"/>
  <c r="AO1380" i="1"/>
  <c r="AQ1380" i="1" s="1"/>
  <c r="AP1380" i="1"/>
  <c r="AO1364" i="1"/>
  <c r="AQ1364" i="1" s="1"/>
  <c r="AP1364" i="1"/>
  <c r="AO1348" i="1"/>
  <c r="AP1348" i="1"/>
  <c r="AO1332" i="1"/>
  <c r="AP1332" i="1"/>
  <c r="AO1316" i="1"/>
  <c r="AP1316" i="1"/>
  <c r="AR1301" i="1"/>
  <c r="AO1292" i="1"/>
  <c r="AP1292" i="1"/>
  <c r="AO1281" i="1"/>
  <c r="AQ1281" i="1" s="1"/>
  <c r="AO1273" i="1"/>
  <c r="AP1273" i="1"/>
  <c r="AR1273" i="1"/>
  <c r="AO1538" i="1"/>
  <c r="AQ1538" i="1" s="1"/>
  <c r="AR1538" i="1" s="1"/>
  <c r="AP1514" i="1"/>
  <c r="AO1506" i="1"/>
  <c r="AQ1506" i="1" s="1"/>
  <c r="AR1506" i="1" s="1"/>
  <c r="AR1486" i="1"/>
  <c r="AP1482" i="1"/>
  <c r="AR1454" i="1"/>
  <c r="AP1450" i="1"/>
  <c r="AQ1450" i="1" s="1"/>
  <c r="AP1435" i="1"/>
  <c r="AQ1435" i="1" s="1"/>
  <c r="AP1418" i="1"/>
  <c r="AQ1418" i="1" s="1"/>
  <c r="AP1403" i="1"/>
  <c r="AQ1403" i="1" s="1"/>
  <c r="AR1390" i="1"/>
  <c r="AP1386" i="1"/>
  <c r="AQ1386" i="1" s="1"/>
  <c r="AP1377" i="1"/>
  <c r="AQ1377" i="1" s="1"/>
  <c r="AR1377" i="1" s="1"/>
  <c r="AP1361" i="1"/>
  <c r="AR1354" i="1"/>
  <c r="AP1345" i="1"/>
  <c r="AQ1345" i="1" s="1"/>
  <c r="AR1345" i="1" s="1"/>
  <c r="AP1329" i="1"/>
  <c r="AQ1329" i="1" s="1"/>
  <c r="AR1329" i="1" s="1"/>
  <c r="AR1322" i="1"/>
  <c r="AP1313" i="1"/>
  <c r="AQ1313" i="1" s="1"/>
  <c r="AR1313" i="1" s="1"/>
  <c r="AR1306" i="1"/>
  <c r="AQ1278" i="1"/>
  <c r="AO1275" i="1"/>
  <c r="AQ1275" i="1" s="1"/>
  <c r="AO1256" i="1"/>
  <c r="AP1256" i="1"/>
  <c r="AR1256" i="1"/>
  <c r="AR1186" i="1"/>
  <c r="AO1134" i="1"/>
  <c r="AP1134" i="1"/>
  <c r="AR1134" i="1"/>
  <c r="AO1508" i="1"/>
  <c r="AQ1508" i="1" s="1"/>
  <c r="AR1508" i="1" s="1"/>
  <c r="AR1488" i="1"/>
  <c r="AO1476" i="1"/>
  <c r="AQ1476" i="1" s="1"/>
  <c r="AR1476" i="1" s="1"/>
  <c r="AP1452" i="1"/>
  <c r="AO1444" i="1"/>
  <c r="AQ1444" i="1" s="1"/>
  <c r="AR1444" i="1" s="1"/>
  <c r="AR1424" i="1"/>
  <c r="AP1420" i="1"/>
  <c r="AR1392" i="1"/>
  <c r="AP1388" i="1"/>
  <c r="AO1382" i="1"/>
  <c r="AQ1382" i="1" s="1"/>
  <c r="AR1382" i="1" s="1"/>
  <c r="AP1382" i="1"/>
  <c r="AO1366" i="1"/>
  <c r="AP1366" i="1"/>
  <c r="AO1350" i="1"/>
  <c r="AQ1350" i="1" s="1"/>
  <c r="AP1350" i="1"/>
  <c r="AO1334" i="1"/>
  <c r="AP1334" i="1"/>
  <c r="AO1318" i="1"/>
  <c r="AQ1318" i="1" s="1"/>
  <c r="AR1318" i="1" s="1"/>
  <c r="AP1318" i="1"/>
  <c r="AO1304" i="1"/>
  <c r="AQ1304" i="1" s="1"/>
  <c r="AP1304" i="1"/>
  <c r="AR1296" i="1"/>
  <c r="AO1259" i="1"/>
  <c r="AQ1259" i="1" s="1"/>
  <c r="AR1259" i="1"/>
  <c r="AO1250" i="1"/>
  <c r="AP1250" i="1"/>
  <c r="AO1211" i="1"/>
  <c r="AP1211" i="1"/>
  <c r="AR1211" i="1"/>
  <c r="AP1262" i="1"/>
  <c r="AQ1262" i="1" s="1"/>
  <c r="AO1260" i="1"/>
  <c r="AQ1260" i="1" s="1"/>
  <c r="AR1249" i="1"/>
  <c r="AO1163" i="1"/>
  <c r="AQ1163" i="1" s="1"/>
  <c r="AP1155" i="1"/>
  <c r="AQ1155" i="1" s="1"/>
  <c r="AO1114" i="1"/>
  <c r="AR1114" i="1"/>
  <c r="AQ1098" i="1"/>
  <c r="AQ1024" i="1"/>
  <c r="AR1024" i="1" s="1"/>
  <c r="AO1240" i="1"/>
  <c r="AP1240" i="1"/>
  <c r="AO1232" i="1"/>
  <c r="AQ1232" i="1" s="1"/>
  <c r="AP1232" i="1"/>
  <c r="AO1224" i="1"/>
  <c r="AQ1224" i="1" s="1"/>
  <c r="AP1224" i="1"/>
  <c r="AO1216" i="1"/>
  <c r="AP1216" i="1"/>
  <c r="AO1208" i="1"/>
  <c r="AP1208" i="1"/>
  <c r="AO1200" i="1"/>
  <c r="AP1200" i="1"/>
  <c r="AO1192" i="1"/>
  <c r="AP1192" i="1"/>
  <c r="AO1184" i="1"/>
  <c r="AP1184" i="1"/>
  <c r="AO1176" i="1"/>
  <c r="AP1176" i="1"/>
  <c r="AO1173" i="1"/>
  <c r="AR1167" i="1"/>
  <c r="AO1124" i="1"/>
  <c r="AQ1103" i="1"/>
  <c r="AR1103" i="1" s="1"/>
  <c r="AO1018" i="1"/>
  <c r="AP1018" i="1"/>
  <c r="AQ1237" i="1"/>
  <c r="AO1229" i="1"/>
  <c r="AQ1229" i="1" s="1"/>
  <c r="AR1229" i="1" s="1"/>
  <c r="AQ1221" i="1"/>
  <c r="AQ1213" i="1"/>
  <c r="AO1205" i="1"/>
  <c r="AQ1205" i="1" s="1"/>
  <c r="AR1205" i="1" s="1"/>
  <c r="AQ1197" i="1"/>
  <c r="AQ1189" i="1"/>
  <c r="AO1181" i="1"/>
  <c r="AQ1181" i="1" s="1"/>
  <c r="AQ1253" i="1"/>
  <c r="AR1158" i="1"/>
  <c r="AP1158" i="1"/>
  <c r="AQ1158" i="1" s="1"/>
  <c r="AQ1123" i="1"/>
  <c r="AR1123" i="1" s="1"/>
  <c r="AO1082" i="1"/>
  <c r="AQ1082" i="1" s="1"/>
  <c r="AR1082" i="1"/>
  <c r="AO1242" i="1"/>
  <c r="AQ1242" i="1" s="1"/>
  <c r="AP1242" i="1"/>
  <c r="AO1234" i="1"/>
  <c r="AP1234" i="1"/>
  <c r="AO1226" i="1"/>
  <c r="AQ1226" i="1" s="1"/>
  <c r="AR1226" i="1" s="1"/>
  <c r="AP1226" i="1"/>
  <c r="AO1218" i="1"/>
  <c r="AQ1218" i="1" s="1"/>
  <c r="AP1218" i="1"/>
  <c r="AO1210" i="1"/>
  <c r="AP1210" i="1"/>
  <c r="AO1202" i="1"/>
  <c r="AQ1202" i="1" s="1"/>
  <c r="AR1202" i="1" s="1"/>
  <c r="AP1202" i="1"/>
  <c r="AO1194" i="1"/>
  <c r="AP1194" i="1"/>
  <c r="AO1186" i="1"/>
  <c r="AQ1186" i="1" s="1"/>
  <c r="AP1186" i="1"/>
  <c r="AO1178" i="1"/>
  <c r="AQ1178" i="1" s="1"/>
  <c r="AR1178" i="1" s="1"/>
  <c r="AP1178" i="1"/>
  <c r="AQ1160" i="1"/>
  <c r="AQ1145" i="1"/>
  <c r="AO1138" i="1"/>
  <c r="AQ1138" i="1" s="1"/>
  <c r="AR1138" i="1" s="1"/>
  <c r="AQ1118" i="1"/>
  <c r="AR1118" i="1" s="1"/>
  <c r="AO1050" i="1"/>
  <c r="AQ1050" i="1" s="1"/>
  <c r="AR1050" i="1" s="1"/>
  <c r="AP1050" i="1"/>
  <c r="AR1175" i="1"/>
  <c r="AO1175" i="1"/>
  <c r="AQ1175" i="1" s="1"/>
  <c r="AQ1167" i="1"/>
  <c r="AO1108" i="1"/>
  <c r="AP1108" i="1"/>
  <c r="AO1092" i="1"/>
  <c r="AQ1092" i="1" s="1"/>
  <c r="AR1092" i="1" s="1"/>
  <c r="AP1276" i="1"/>
  <c r="AQ1276" i="1" s="1"/>
  <c r="AR1263" i="1"/>
  <c r="AP1261" i="1"/>
  <c r="AQ1261" i="1" s="1"/>
  <c r="AP1241" i="1"/>
  <c r="AQ1241" i="1" s="1"/>
  <c r="AO1239" i="1"/>
  <c r="AQ1239" i="1" s="1"/>
  <c r="AR1239" i="1" s="1"/>
  <c r="AP1233" i="1"/>
  <c r="AQ1233" i="1" s="1"/>
  <c r="AR1233" i="1" s="1"/>
  <c r="AO1231" i="1"/>
  <c r="AQ1231" i="1" s="1"/>
  <c r="AR1231" i="1" s="1"/>
  <c r="AP1225" i="1"/>
  <c r="AO1223" i="1"/>
  <c r="AQ1223" i="1" s="1"/>
  <c r="AR1223" i="1" s="1"/>
  <c r="AP1217" i="1"/>
  <c r="AO1215" i="1"/>
  <c r="AQ1215" i="1" s="1"/>
  <c r="AR1215" i="1" s="1"/>
  <c r="AQ1207" i="1"/>
  <c r="AQ1199" i="1"/>
  <c r="AP1193" i="1"/>
  <c r="AQ1193" i="1" s="1"/>
  <c r="AO1191" i="1"/>
  <c r="AQ1191" i="1" s="1"/>
  <c r="AR1191" i="1" s="1"/>
  <c r="AO1183" i="1"/>
  <c r="AQ1183" i="1" s="1"/>
  <c r="AR1183" i="1" s="1"/>
  <c r="AO1172" i="1"/>
  <c r="AP1172" i="1"/>
  <c r="AO1152" i="1"/>
  <c r="AP1152" i="1"/>
  <c r="AQ1147" i="1"/>
  <c r="AR1122" i="1"/>
  <c r="AQ1115" i="1"/>
  <c r="AO1169" i="1"/>
  <c r="AP1169" i="1"/>
  <c r="AQ1149" i="1"/>
  <c r="AQ1142" i="1"/>
  <c r="AO1140" i="1"/>
  <c r="AP1140" i="1"/>
  <c r="AR1140" i="1"/>
  <c r="AO1122" i="1"/>
  <c r="AQ1122" i="1" s="1"/>
  <c r="AO1120" i="1"/>
  <c r="AQ1120" i="1" s="1"/>
  <c r="AR1120" i="1" s="1"/>
  <c r="AP1120" i="1"/>
  <c r="AO1094" i="1"/>
  <c r="AQ1094" i="1" s="1"/>
  <c r="AR1094" i="1" s="1"/>
  <c r="AO1076" i="1"/>
  <c r="AQ1076" i="1" s="1"/>
  <c r="AP1076" i="1"/>
  <c r="AR1076" i="1"/>
  <c r="AO1073" i="1"/>
  <c r="AQ1073" i="1" s="1"/>
  <c r="AR1073" i="1" s="1"/>
  <c r="AO1244" i="1"/>
  <c r="AP1244" i="1"/>
  <c r="AO1236" i="1"/>
  <c r="AQ1236" i="1" s="1"/>
  <c r="AR1236" i="1" s="1"/>
  <c r="AP1236" i="1"/>
  <c r="AO1228" i="1"/>
  <c r="AP1228" i="1"/>
  <c r="AO1220" i="1"/>
  <c r="AQ1220" i="1" s="1"/>
  <c r="AP1220" i="1"/>
  <c r="AO1212" i="1"/>
  <c r="AQ1212" i="1" s="1"/>
  <c r="AP1212" i="1"/>
  <c r="AO1204" i="1"/>
  <c r="AP1204" i="1"/>
  <c r="AO1196" i="1"/>
  <c r="AQ1196" i="1" s="1"/>
  <c r="AP1196" i="1"/>
  <c r="AO1188" i="1"/>
  <c r="AQ1188" i="1" s="1"/>
  <c r="AP1188" i="1"/>
  <c r="AO1180" i="1"/>
  <c r="AP1180" i="1"/>
  <c r="AR1168" i="1"/>
  <c r="AO1157" i="1"/>
  <c r="AP1157" i="1"/>
  <c r="AQ1102" i="1"/>
  <c r="AQ1099" i="1"/>
  <c r="AR1099" i="1" s="1"/>
  <c r="AQ1086" i="1"/>
  <c r="AQ1225" i="1"/>
  <c r="AR1225" i="1" s="1"/>
  <c r="AQ1217" i="1"/>
  <c r="AR1217" i="1" s="1"/>
  <c r="AO1209" i="1"/>
  <c r="AQ1209" i="1" s="1"/>
  <c r="AR1209" i="1" s="1"/>
  <c r="AO1201" i="1"/>
  <c r="AQ1201" i="1" s="1"/>
  <c r="AR1201" i="1" s="1"/>
  <c r="AO1185" i="1"/>
  <c r="AQ1185" i="1" s="1"/>
  <c r="AR1185" i="1" s="1"/>
  <c r="AO1177" i="1"/>
  <c r="AQ1177" i="1" s="1"/>
  <c r="AR1177" i="1" s="1"/>
  <c r="AR1153" i="1"/>
  <c r="AP1254" i="1"/>
  <c r="AR1232" i="1"/>
  <c r="AR1224" i="1"/>
  <c r="AR1216" i="1"/>
  <c r="AR1208" i="1"/>
  <c r="AR1200" i="1"/>
  <c r="AR1192" i="1"/>
  <c r="AR1184" i="1"/>
  <c r="AO1174" i="1"/>
  <c r="AQ1174" i="1" s="1"/>
  <c r="AP1174" i="1"/>
  <c r="AP1171" i="1"/>
  <c r="AQ1171" i="1" s="1"/>
  <c r="AR1171" i="1"/>
  <c r="AP1153" i="1"/>
  <c r="AQ1153" i="1" s="1"/>
  <c r="AP1114" i="1"/>
  <c r="AQ1096" i="1"/>
  <c r="AO1238" i="1"/>
  <c r="AQ1238" i="1" s="1"/>
  <c r="AP1238" i="1"/>
  <c r="AO1230" i="1"/>
  <c r="AQ1230" i="1" s="1"/>
  <c r="AR1230" i="1" s="1"/>
  <c r="AP1230" i="1"/>
  <c r="AO1222" i="1"/>
  <c r="AP1222" i="1"/>
  <c r="AO1214" i="1"/>
  <c r="AQ1214" i="1" s="1"/>
  <c r="AP1214" i="1"/>
  <c r="AO1206" i="1"/>
  <c r="AQ1206" i="1" s="1"/>
  <c r="AR1206" i="1" s="1"/>
  <c r="AP1206" i="1"/>
  <c r="AO1198" i="1"/>
  <c r="AP1198" i="1"/>
  <c r="AO1190" i="1"/>
  <c r="AQ1190" i="1" s="1"/>
  <c r="AP1190" i="1"/>
  <c r="AO1182" i="1"/>
  <c r="AP1182" i="1"/>
  <c r="AP1173" i="1"/>
  <c r="AR1170" i="1"/>
  <c r="AP1146" i="1"/>
  <c r="AR1136" i="1"/>
  <c r="AP1124" i="1"/>
  <c r="AR1112" i="1"/>
  <c r="AQ1090" i="1"/>
  <c r="AO1088" i="1"/>
  <c r="AP1088" i="1"/>
  <c r="AR1245" i="1"/>
  <c r="AR1237" i="1"/>
  <c r="AR1221" i="1"/>
  <c r="AR1213" i="1"/>
  <c r="AR1197" i="1"/>
  <c r="AR1189" i="1"/>
  <c r="AR1181" i="1"/>
  <c r="AQ1161" i="1"/>
  <c r="AR1156" i="1"/>
  <c r="AO1156" i="1"/>
  <c r="AQ1156" i="1" s="1"/>
  <c r="AO1146" i="1"/>
  <c r="AP1104" i="1"/>
  <c r="AQ1104" i="1" s="1"/>
  <c r="AR1104" i="1" s="1"/>
  <c r="AQ1032" i="1"/>
  <c r="AQ1141" i="1"/>
  <c r="AP1126" i="1"/>
  <c r="AQ1126" i="1" s="1"/>
  <c r="AQ1109" i="1"/>
  <c r="AP1094" i="1"/>
  <c r="AQ1077" i="1"/>
  <c r="AP1062" i="1"/>
  <c r="AQ1062" i="1" s="1"/>
  <c r="AO1060" i="1"/>
  <c r="AQ1060" i="1" s="1"/>
  <c r="AQ1045" i="1"/>
  <c r="AP1030" i="1"/>
  <c r="AQ1030" i="1" s="1"/>
  <c r="AO1028" i="1"/>
  <c r="AQ1028" i="1" s="1"/>
  <c r="AQ1083" i="1"/>
  <c r="AQ1051" i="1"/>
  <c r="AR1051" i="1" s="1"/>
  <c r="AQ1019" i="1"/>
  <c r="AR1019" i="1" s="1"/>
  <c r="AQ1119" i="1"/>
  <c r="AQ1087" i="1"/>
  <c r="AQ1055" i="1"/>
  <c r="AP1040" i="1"/>
  <c r="AQ1040" i="1" s="1"/>
  <c r="AR1040" i="1" s="1"/>
  <c r="AQ1023" i="1"/>
  <c r="AP1010" i="1"/>
  <c r="AQ1010" i="1" s="1"/>
  <c r="AR1010" i="1" s="1"/>
  <c r="AR1159" i="1"/>
  <c r="AQ1059" i="1"/>
  <c r="AP1044" i="1"/>
  <c r="AQ1044" i="1" s="1"/>
  <c r="AR1044" i="1" s="1"/>
  <c r="AQ1027" i="1"/>
  <c r="AP1012" i="1"/>
  <c r="AQ1012" i="1" s="1"/>
  <c r="AR1012" i="1" s="1"/>
  <c r="AQ1061" i="1"/>
  <c r="AQ1067" i="1"/>
  <c r="AR1056" i="1"/>
  <c r="AQ1035" i="1"/>
  <c r="AR1035" i="1" s="1"/>
  <c r="AQ1071" i="1"/>
  <c r="AP1056" i="1"/>
  <c r="AQ1056" i="1" s="1"/>
  <c r="AQ1039" i="1"/>
  <c r="AP1024" i="1"/>
  <c r="AQ1137" i="1"/>
  <c r="P910" i="1"/>
  <c r="S910" i="1"/>
  <c r="AB910" i="1" s="1"/>
  <c r="AK910" i="1" s="1"/>
  <c r="AA845" i="1"/>
  <c r="AD845" i="1" s="1"/>
  <c r="AJ845" i="1"/>
  <c r="AL845" i="1" s="1"/>
  <c r="P797" i="1"/>
  <c r="S797" i="1"/>
  <c r="AB797" i="1" s="1"/>
  <c r="AK797" i="1" s="1"/>
  <c r="AS797" i="1" s="1"/>
  <c r="P717" i="1"/>
  <c r="S717" i="1"/>
  <c r="AB717" i="1" s="1"/>
  <c r="AK717" i="1" s="1"/>
  <c r="AS717" i="1" s="1"/>
  <c r="P525" i="1"/>
  <c r="S525" i="1"/>
  <c r="AB525" i="1" s="1"/>
  <c r="AK525" i="1" s="1"/>
  <c r="P966" i="1"/>
  <c r="S966" i="1"/>
  <c r="AB966" i="1" s="1"/>
  <c r="AK966" i="1" s="1"/>
  <c r="AJ854" i="1"/>
  <c r="AA854" i="1"/>
  <c r="AJ790" i="1"/>
  <c r="AA790" i="1"/>
  <c r="R790" i="1"/>
  <c r="P694" i="1"/>
  <c r="S694" i="1"/>
  <c r="AB694" i="1" s="1"/>
  <c r="AJ949" i="1"/>
  <c r="AM949" i="1" s="1"/>
  <c r="AA949" i="1"/>
  <c r="AJ991" i="1"/>
  <c r="AA991" i="1"/>
  <c r="AC991" i="1" s="1"/>
  <c r="P975" i="1"/>
  <c r="S975" i="1"/>
  <c r="AB975" i="1" s="1"/>
  <c r="P959" i="1"/>
  <c r="S959" i="1"/>
  <c r="AB959" i="1" s="1"/>
  <c r="AK959" i="1" s="1"/>
  <c r="AS959" i="1" s="1"/>
  <c r="P927" i="1"/>
  <c r="S927" i="1"/>
  <c r="AB927" i="1" s="1"/>
  <c r="AK927" i="1" s="1"/>
  <c r="AS927" i="1" s="1"/>
  <c r="AJ911" i="1"/>
  <c r="AN911" i="1" s="1"/>
  <c r="AA911" i="1"/>
  <c r="AC911" i="1" s="1"/>
  <c r="AJ895" i="1"/>
  <c r="AA895" i="1"/>
  <c r="AC895" i="1" s="1"/>
  <c r="AJ879" i="1"/>
  <c r="AA879" i="1"/>
  <c r="AC879" i="1" s="1"/>
  <c r="R879" i="1"/>
  <c r="AJ863" i="1"/>
  <c r="AL863" i="1" s="1"/>
  <c r="AA863" i="1"/>
  <c r="AC863" i="1" s="1"/>
  <c r="R863" i="1"/>
  <c r="P847" i="1"/>
  <c r="S847" i="1"/>
  <c r="AB847" i="1" s="1"/>
  <c r="AK847" i="1" s="1"/>
  <c r="AS847" i="1" s="1"/>
  <c r="P831" i="1"/>
  <c r="S831" i="1"/>
  <c r="AB831" i="1" s="1"/>
  <c r="AK831" i="1" s="1"/>
  <c r="AS831" i="1" s="1"/>
  <c r="P815" i="1"/>
  <c r="S815" i="1"/>
  <c r="AB815" i="1" s="1"/>
  <c r="AK815" i="1" s="1"/>
  <c r="AS815" i="1" s="1"/>
  <c r="P799" i="1"/>
  <c r="S799" i="1"/>
  <c r="AB799" i="1" s="1"/>
  <c r="AK799" i="1" s="1"/>
  <c r="AS799" i="1" s="1"/>
  <c r="AJ783" i="1"/>
  <c r="AL783" i="1" s="1"/>
  <c r="AA783" i="1"/>
  <c r="AC783" i="1" s="1"/>
  <c r="AJ767" i="1"/>
  <c r="AA767" i="1"/>
  <c r="AC767" i="1" s="1"/>
  <c r="P751" i="1"/>
  <c r="S751" i="1"/>
  <c r="AB751" i="1" s="1"/>
  <c r="AK751" i="1" s="1"/>
  <c r="AS751" i="1" s="1"/>
  <c r="P735" i="1"/>
  <c r="S735" i="1"/>
  <c r="AB735" i="1" s="1"/>
  <c r="AK735" i="1" s="1"/>
  <c r="AS735" i="1" s="1"/>
  <c r="P719" i="1"/>
  <c r="S719" i="1"/>
  <c r="AB719" i="1" s="1"/>
  <c r="AJ703" i="1"/>
  <c r="AN703" i="1" s="1"/>
  <c r="R703" i="1"/>
  <c r="AA703" i="1"/>
  <c r="AC703" i="1" s="1"/>
  <c r="P687" i="1"/>
  <c r="S687" i="1"/>
  <c r="AB687" i="1" s="1"/>
  <c r="AK687" i="1" s="1"/>
  <c r="P671" i="1"/>
  <c r="S671" i="1"/>
  <c r="AB671" i="1" s="1"/>
  <c r="AK671" i="1" s="1"/>
  <c r="AS671" i="1" s="1"/>
  <c r="AJ655" i="1"/>
  <c r="AL655" i="1" s="1"/>
  <c r="AA655" i="1"/>
  <c r="AC655" i="1" s="1"/>
  <c r="P639" i="1"/>
  <c r="S639" i="1"/>
  <c r="AB639" i="1" s="1"/>
  <c r="AK639" i="1" s="1"/>
  <c r="AS639" i="1" s="1"/>
  <c r="P623" i="1"/>
  <c r="S623" i="1"/>
  <c r="AB623" i="1" s="1"/>
  <c r="AA607" i="1"/>
  <c r="AC607" i="1" s="1"/>
  <c r="AJ607" i="1"/>
  <c r="AL607" i="1" s="1"/>
  <c r="AJ591" i="1"/>
  <c r="AA591" i="1"/>
  <c r="AC591" i="1" s="1"/>
  <c r="R591" i="1"/>
  <c r="P575" i="1"/>
  <c r="S575" i="1"/>
  <c r="AB575" i="1" s="1"/>
  <c r="AA559" i="1"/>
  <c r="AJ559" i="1"/>
  <c r="AJ543" i="1"/>
  <c r="AA543" i="1"/>
  <c r="P527" i="1"/>
  <c r="S527" i="1"/>
  <c r="AB527" i="1" s="1"/>
  <c r="AK527" i="1" s="1"/>
  <c r="AS527" i="1" s="1"/>
  <c r="P511" i="1"/>
  <c r="S511" i="1"/>
  <c r="AB511" i="1" s="1"/>
  <c r="AK511" i="1" s="1"/>
  <c r="AJ495" i="1"/>
  <c r="AA495" i="1"/>
  <c r="AC495" i="1" s="1"/>
  <c r="R495" i="1"/>
  <c r="P479" i="1"/>
  <c r="S479" i="1"/>
  <c r="AB479" i="1" s="1"/>
  <c r="AK479" i="1" s="1"/>
  <c r="AS479" i="1" s="1"/>
  <c r="AA463" i="1"/>
  <c r="AJ463" i="1"/>
  <c r="P447" i="1"/>
  <c r="S447" i="1"/>
  <c r="AB447" i="1" s="1"/>
  <c r="AK447" i="1" s="1"/>
  <c r="AS447" i="1" s="1"/>
  <c r="P431" i="1"/>
  <c r="S431" i="1"/>
  <c r="AB431" i="1" s="1"/>
  <c r="AK431" i="1" s="1"/>
  <c r="AS431" i="1" s="1"/>
  <c r="AJ415" i="1"/>
  <c r="R415" i="1"/>
  <c r="AA415" i="1"/>
  <c r="P399" i="1"/>
  <c r="S399" i="1"/>
  <c r="AB399" i="1" s="1"/>
  <c r="P383" i="1"/>
  <c r="S383" i="1"/>
  <c r="AB383" i="1" s="1"/>
  <c r="AK383" i="1" s="1"/>
  <c r="AJ367" i="1"/>
  <c r="AM367" i="1" s="1"/>
  <c r="AA367" i="1"/>
  <c r="P351" i="1"/>
  <c r="S351" i="1"/>
  <c r="AB351" i="1" s="1"/>
  <c r="AK351" i="1" s="1"/>
  <c r="AS351" i="1" s="1"/>
  <c r="AJ335" i="1"/>
  <c r="AM335" i="1" s="1"/>
  <c r="AA335" i="1"/>
  <c r="P319" i="1"/>
  <c r="S319" i="1"/>
  <c r="AB319" i="1" s="1"/>
  <c r="P303" i="1"/>
  <c r="S303" i="1"/>
  <c r="AB303" i="1" s="1"/>
  <c r="AK303" i="1" s="1"/>
  <c r="AS303" i="1" s="1"/>
  <c r="AJ287" i="1"/>
  <c r="AA287" i="1"/>
  <c r="AC287" i="1" s="1"/>
  <c r="R287" i="1"/>
  <c r="P271" i="1"/>
  <c r="S271" i="1"/>
  <c r="AB271" i="1" s="1"/>
  <c r="P255" i="1"/>
  <c r="S255" i="1"/>
  <c r="AB255" i="1" s="1"/>
  <c r="P239" i="1"/>
  <c r="S239" i="1"/>
  <c r="AB239" i="1" s="1"/>
  <c r="AK239" i="1" s="1"/>
  <c r="AS239" i="1" s="1"/>
  <c r="P223" i="1"/>
  <c r="S223" i="1"/>
  <c r="AB223" i="1" s="1"/>
  <c r="AK223" i="1" s="1"/>
  <c r="AS223" i="1" s="1"/>
  <c r="AJ207" i="1"/>
  <c r="AA207" i="1"/>
  <c r="AC207" i="1" s="1"/>
  <c r="P191" i="1"/>
  <c r="S191" i="1"/>
  <c r="AB191" i="1" s="1"/>
  <c r="AK191" i="1" s="1"/>
  <c r="AS191" i="1" s="1"/>
  <c r="P159" i="1"/>
  <c r="S159" i="1"/>
  <c r="AB159" i="1" s="1"/>
  <c r="AJ143" i="1"/>
  <c r="AA143" i="1"/>
  <c r="AC143" i="1" s="1"/>
  <c r="R143" i="1"/>
  <c r="P127" i="1"/>
  <c r="S127" i="1"/>
  <c r="AB127" i="1" s="1"/>
  <c r="AJ111" i="1"/>
  <c r="AA111" i="1"/>
  <c r="P95" i="1"/>
  <c r="S95" i="1"/>
  <c r="AB95" i="1" s="1"/>
  <c r="AK95" i="1" s="1"/>
  <c r="P79" i="1"/>
  <c r="S79" i="1"/>
  <c r="AB79" i="1" s="1"/>
  <c r="AK79" i="1" s="1"/>
  <c r="AS79" i="1" s="1"/>
  <c r="R767" i="1"/>
  <c r="R606" i="1"/>
  <c r="R463" i="1"/>
  <c r="R111" i="1"/>
  <c r="S985" i="1"/>
  <c r="AB985" i="1" s="1"/>
  <c r="AK985" i="1" s="1"/>
  <c r="AS985" i="1" s="1"/>
  <c r="S951" i="1"/>
  <c r="AB951" i="1" s="1"/>
  <c r="S917" i="1"/>
  <c r="AB917" i="1" s="1"/>
  <c r="AK917" i="1" s="1"/>
  <c r="AS917" i="1" s="1"/>
  <c r="S881" i="1"/>
  <c r="AB881" i="1" s="1"/>
  <c r="AK881" i="1" s="1"/>
  <c r="AS881" i="1" s="1"/>
  <c r="S854" i="1"/>
  <c r="AB854" i="1" s="1"/>
  <c r="AK854" i="1" s="1"/>
  <c r="AS854" i="1" s="1"/>
  <c r="S821" i="1"/>
  <c r="AB821" i="1" s="1"/>
  <c r="AK821" i="1" s="1"/>
  <c r="AS821" i="1" s="1"/>
  <c r="S769" i="1"/>
  <c r="AB769" i="1" s="1"/>
  <c r="S725" i="1"/>
  <c r="AB725" i="1" s="1"/>
  <c r="AK725" i="1" s="1"/>
  <c r="AS725" i="1" s="1"/>
  <c r="S678" i="1"/>
  <c r="AB678" i="1" s="1"/>
  <c r="AK678" i="1" s="1"/>
  <c r="AS678" i="1" s="1"/>
  <c r="S615" i="1"/>
  <c r="AB615" i="1" s="1"/>
  <c r="AK615" i="1" s="1"/>
  <c r="AS615" i="1" s="1"/>
  <c r="S566" i="1"/>
  <c r="AB566" i="1" s="1"/>
  <c r="AK566" i="1" s="1"/>
  <c r="AS566" i="1" s="1"/>
  <c r="S517" i="1"/>
  <c r="AB517" i="1" s="1"/>
  <c r="AK517" i="1" s="1"/>
  <c r="AS517" i="1" s="1"/>
  <c r="S462" i="1"/>
  <c r="AB462" i="1" s="1"/>
  <c r="AK462" i="1" s="1"/>
  <c r="AS462" i="1" s="1"/>
  <c r="S395" i="1"/>
  <c r="AB395" i="1" s="1"/>
  <c r="AK395" i="1" s="1"/>
  <c r="S337" i="1"/>
  <c r="AB337" i="1" s="1"/>
  <c r="AK337" i="1" s="1"/>
  <c r="AS337" i="1" s="1"/>
  <c r="S268" i="1"/>
  <c r="AB268" i="1" s="1"/>
  <c r="S182" i="1"/>
  <c r="AB182" i="1" s="1"/>
  <c r="AK182" i="1" s="1"/>
  <c r="S88" i="1"/>
  <c r="AB88" i="1" s="1"/>
  <c r="AA894" i="1"/>
  <c r="AC894" i="1" s="1"/>
  <c r="AJ894" i="1"/>
  <c r="AJ878" i="1"/>
  <c r="AA878" i="1"/>
  <c r="AC878" i="1" s="1"/>
  <c r="AJ862" i="1"/>
  <c r="AA862" i="1"/>
  <c r="AC862" i="1" s="1"/>
  <c r="P846" i="1"/>
  <c r="S846" i="1"/>
  <c r="AB846" i="1" s="1"/>
  <c r="P830" i="1"/>
  <c r="S830" i="1"/>
  <c r="AB830" i="1" s="1"/>
  <c r="AK830" i="1" s="1"/>
  <c r="AS830" i="1" s="1"/>
  <c r="P814" i="1"/>
  <c r="S814" i="1"/>
  <c r="AB814" i="1" s="1"/>
  <c r="AK814" i="1" s="1"/>
  <c r="AS814" i="1" s="1"/>
  <c r="P798" i="1"/>
  <c r="S798" i="1"/>
  <c r="AB798" i="1" s="1"/>
  <c r="AK798" i="1" s="1"/>
  <c r="P782" i="1"/>
  <c r="S782" i="1"/>
  <c r="AB782" i="1" s="1"/>
  <c r="AK782" i="1" s="1"/>
  <c r="AJ766" i="1"/>
  <c r="R766" i="1"/>
  <c r="AA766" i="1"/>
  <c r="AC766" i="1" s="1"/>
  <c r="AJ750" i="1"/>
  <c r="AL750" i="1" s="1"/>
  <c r="AA750" i="1"/>
  <c r="AC750" i="1" s="1"/>
  <c r="P734" i="1"/>
  <c r="S734" i="1"/>
  <c r="AB734" i="1" s="1"/>
  <c r="AK734" i="1" s="1"/>
  <c r="AS734" i="1" s="1"/>
  <c r="P718" i="1"/>
  <c r="S718" i="1"/>
  <c r="AB718" i="1" s="1"/>
  <c r="AK718" i="1" s="1"/>
  <c r="AS718" i="1" s="1"/>
  <c r="AJ702" i="1"/>
  <c r="AA702" i="1"/>
  <c r="AC702" i="1" s="1"/>
  <c r="P686" i="1"/>
  <c r="S686" i="1"/>
  <c r="AB686" i="1" s="1"/>
  <c r="AK686" i="1" s="1"/>
  <c r="P670" i="1"/>
  <c r="S670" i="1"/>
  <c r="AB670" i="1" s="1"/>
  <c r="AK670" i="1" s="1"/>
  <c r="AS670" i="1" s="1"/>
  <c r="AJ654" i="1"/>
  <c r="AL654" i="1" s="1"/>
  <c r="AA654" i="1"/>
  <c r="AC654" i="1" s="1"/>
  <c r="AJ638" i="1"/>
  <c r="AA638" i="1"/>
  <c r="AC638" i="1" s="1"/>
  <c r="R638" i="1"/>
  <c r="P622" i="1"/>
  <c r="S622" i="1"/>
  <c r="AB622" i="1" s="1"/>
  <c r="AK622" i="1" s="1"/>
  <c r="AS622" i="1" s="1"/>
  <c r="AJ590" i="1"/>
  <c r="AA590" i="1"/>
  <c r="AC590" i="1" s="1"/>
  <c r="P574" i="1"/>
  <c r="S574" i="1"/>
  <c r="AB574" i="1" s="1"/>
  <c r="AK574" i="1" s="1"/>
  <c r="AS574" i="1" s="1"/>
  <c r="P558" i="1"/>
  <c r="S558" i="1"/>
  <c r="AB558" i="1" s="1"/>
  <c r="AK558" i="1" s="1"/>
  <c r="AS558" i="1" s="1"/>
  <c r="AJ542" i="1"/>
  <c r="AA542" i="1"/>
  <c r="P526" i="1"/>
  <c r="S526" i="1"/>
  <c r="AB526" i="1" s="1"/>
  <c r="AK526" i="1" s="1"/>
  <c r="AS526" i="1" s="1"/>
  <c r="P510" i="1"/>
  <c r="S510" i="1"/>
  <c r="AB510" i="1" s="1"/>
  <c r="AK510" i="1" s="1"/>
  <c r="AS510" i="1" s="1"/>
  <c r="AJ494" i="1"/>
  <c r="AA494" i="1"/>
  <c r="AC494" i="1" s="1"/>
  <c r="P478" i="1"/>
  <c r="S478" i="1"/>
  <c r="AB478" i="1" s="1"/>
  <c r="AK478" i="1" s="1"/>
  <c r="AJ462" i="1"/>
  <c r="AL462" i="1" s="1"/>
  <c r="AA462" i="1"/>
  <c r="AJ446" i="1"/>
  <c r="AA446" i="1"/>
  <c r="AC446" i="1" s="1"/>
  <c r="P430" i="1"/>
  <c r="S430" i="1"/>
  <c r="AB430" i="1" s="1"/>
  <c r="AK430" i="1" s="1"/>
  <c r="AJ414" i="1"/>
  <c r="AA414" i="1"/>
  <c r="R414" i="1"/>
  <c r="P398" i="1"/>
  <c r="S398" i="1"/>
  <c r="AB398" i="1" s="1"/>
  <c r="P382" i="1"/>
  <c r="S382" i="1"/>
  <c r="AB382" i="1" s="1"/>
  <c r="AK382" i="1" s="1"/>
  <c r="AJ366" i="1"/>
  <c r="AA366" i="1"/>
  <c r="R366" i="1"/>
  <c r="P350" i="1"/>
  <c r="S350" i="1"/>
  <c r="AB350" i="1" s="1"/>
  <c r="AK350" i="1" s="1"/>
  <c r="AJ334" i="1"/>
  <c r="AM334" i="1" s="1"/>
  <c r="AA334" i="1"/>
  <c r="R334" i="1"/>
  <c r="AJ318" i="1"/>
  <c r="R318" i="1"/>
  <c r="AA318" i="1"/>
  <c r="AC318" i="1" s="1"/>
  <c r="P302" i="1"/>
  <c r="S302" i="1"/>
  <c r="AB302" i="1" s="1"/>
  <c r="AK302" i="1" s="1"/>
  <c r="AS302" i="1" s="1"/>
  <c r="AJ286" i="1"/>
  <c r="AA286" i="1"/>
  <c r="AC286" i="1" s="1"/>
  <c r="P270" i="1"/>
  <c r="S270" i="1"/>
  <c r="AB270" i="1" s="1"/>
  <c r="AK270" i="1" s="1"/>
  <c r="AS270" i="1" s="1"/>
  <c r="P254" i="1"/>
  <c r="S254" i="1"/>
  <c r="AB254" i="1" s="1"/>
  <c r="AJ238" i="1"/>
  <c r="AA238" i="1"/>
  <c r="AD238" i="1" s="1"/>
  <c r="P222" i="1"/>
  <c r="S222" i="1"/>
  <c r="AB222" i="1" s="1"/>
  <c r="P206" i="1"/>
  <c r="S206" i="1"/>
  <c r="AB206" i="1" s="1"/>
  <c r="AK206" i="1" s="1"/>
  <c r="AS206" i="1" s="1"/>
  <c r="P190" i="1"/>
  <c r="S190" i="1"/>
  <c r="AB190" i="1" s="1"/>
  <c r="AK190" i="1" s="1"/>
  <c r="AJ174" i="1"/>
  <c r="AA174" i="1"/>
  <c r="AC174" i="1" s="1"/>
  <c r="P158" i="1"/>
  <c r="S158" i="1"/>
  <c r="AB158" i="1" s="1"/>
  <c r="AK158" i="1" s="1"/>
  <c r="AS158" i="1" s="1"/>
  <c r="P142" i="1"/>
  <c r="S142" i="1"/>
  <c r="AB142" i="1" s="1"/>
  <c r="AK142" i="1" s="1"/>
  <c r="AS142" i="1" s="1"/>
  <c r="P126" i="1"/>
  <c r="S126" i="1"/>
  <c r="AB126" i="1" s="1"/>
  <c r="AK126" i="1" s="1"/>
  <c r="P110" i="1"/>
  <c r="S110" i="1"/>
  <c r="AB110" i="1" s="1"/>
  <c r="AK110" i="1" s="1"/>
  <c r="AS110" i="1" s="1"/>
  <c r="P94" i="1"/>
  <c r="S94" i="1"/>
  <c r="AB94" i="1" s="1"/>
  <c r="P78" i="1"/>
  <c r="S78" i="1"/>
  <c r="AB78" i="1" s="1"/>
  <c r="AK78" i="1" s="1"/>
  <c r="AS78" i="1" s="1"/>
  <c r="R494" i="1"/>
  <c r="R462" i="1"/>
  <c r="R335" i="1"/>
  <c r="R177" i="1"/>
  <c r="S982" i="1"/>
  <c r="AB982" i="1" s="1"/>
  <c r="S950" i="1"/>
  <c r="AB950" i="1" s="1"/>
  <c r="AK950" i="1" s="1"/>
  <c r="AS950" i="1" s="1"/>
  <c r="S916" i="1"/>
  <c r="AB916" i="1" s="1"/>
  <c r="AK916" i="1" s="1"/>
  <c r="S880" i="1"/>
  <c r="AB880" i="1" s="1"/>
  <c r="AK880" i="1" s="1"/>
  <c r="AS880" i="1" s="1"/>
  <c r="S853" i="1"/>
  <c r="AB853" i="1" s="1"/>
  <c r="AK853" i="1" s="1"/>
  <c r="S809" i="1"/>
  <c r="AB809" i="1" s="1"/>
  <c r="AK809" i="1" s="1"/>
  <c r="AS809" i="1" s="1"/>
  <c r="S768" i="1"/>
  <c r="AB768" i="1" s="1"/>
  <c r="S724" i="1"/>
  <c r="AB724" i="1" s="1"/>
  <c r="S677" i="1"/>
  <c r="AB677" i="1" s="1"/>
  <c r="AK677" i="1" s="1"/>
  <c r="S614" i="1"/>
  <c r="AB614" i="1" s="1"/>
  <c r="AK614" i="1" s="1"/>
  <c r="AS614" i="1" s="1"/>
  <c r="S565" i="1"/>
  <c r="AB565" i="1" s="1"/>
  <c r="AK565" i="1" s="1"/>
  <c r="AS565" i="1" s="1"/>
  <c r="S513" i="1"/>
  <c r="AB513" i="1" s="1"/>
  <c r="S446" i="1"/>
  <c r="AB446" i="1" s="1"/>
  <c r="AK446" i="1" s="1"/>
  <c r="S394" i="1"/>
  <c r="AB394" i="1" s="1"/>
  <c r="Z336" i="1"/>
  <c r="AB336" i="1"/>
  <c r="W336" i="1"/>
  <c r="X336" i="1"/>
  <c r="S267" i="1"/>
  <c r="AB267" i="1" s="1"/>
  <c r="AK267" i="1" s="1"/>
  <c r="S177" i="1"/>
  <c r="AB177" i="1" s="1"/>
  <c r="S86" i="1"/>
  <c r="AB86" i="1" s="1"/>
  <c r="AK86" i="1" s="1"/>
  <c r="AJ973" i="1"/>
  <c r="AM973" i="1" s="1"/>
  <c r="AA973" i="1"/>
  <c r="AC973" i="1" s="1"/>
  <c r="AA701" i="1"/>
  <c r="AC701" i="1" s="1"/>
  <c r="AJ701" i="1"/>
  <c r="P605" i="1"/>
  <c r="S605" i="1"/>
  <c r="AB605" i="1" s="1"/>
  <c r="AK605" i="1" s="1"/>
  <c r="AS605" i="1" s="1"/>
  <c r="AJ493" i="1"/>
  <c r="AA493" i="1"/>
  <c r="AC493" i="1" s="1"/>
  <c r="P477" i="1"/>
  <c r="S477" i="1"/>
  <c r="AB477" i="1" s="1"/>
  <c r="AK477" i="1" s="1"/>
  <c r="AS477" i="1" s="1"/>
  <c r="P461" i="1"/>
  <c r="S461" i="1"/>
  <c r="AB461" i="1" s="1"/>
  <c r="AK461" i="1" s="1"/>
  <c r="AJ445" i="1"/>
  <c r="R445" i="1"/>
  <c r="P429" i="1"/>
  <c r="S429" i="1"/>
  <c r="AB429" i="1" s="1"/>
  <c r="AK429" i="1" s="1"/>
  <c r="AS429" i="1" s="1"/>
  <c r="AJ413" i="1"/>
  <c r="AA413" i="1"/>
  <c r="AE413" i="1" s="1"/>
  <c r="P397" i="1"/>
  <c r="S397" i="1"/>
  <c r="AB397" i="1" s="1"/>
  <c r="AK397" i="1" s="1"/>
  <c r="P381" i="1"/>
  <c r="S381" i="1"/>
  <c r="AB381" i="1" s="1"/>
  <c r="AK381" i="1" s="1"/>
  <c r="AJ365" i="1"/>
  <c r="AA365" i="1"/>
  <c r="R365" i="1"/>
  <c r="P349" i="1"/>
  <c r="S349" i="1"/>
  <c r="AB349" i="1" s="1"/>
  <c r="AK349" i="1" s="1"/>
  <c r="P333" i="1"/>
  <c r="S333" i="1"/>
  <c r="AB333" i="1" s="1"/>
  <c r="AJ317" i="1"/>
  <c r="AA317" i="1"/>
  <c r="AC317" i="1" s="1"/>
  <c r="R317" i="1"/>
  <c r="P301" i="1"/>
  <c r="S301" i="1"/>
  <c r="AB301" i="1" s="1"/>
  <c r="AK301" i="1" s="1"/>
  <c r="AJ285" i="1"/>
  <c r="AA285" i="1"/>
  <c r="AC285" i="1" s="1"/>
  <c r="P269" i="1"/>
  <c r="S269" i="1"/>
  <c r="AB269" i="1" s="1"/>
  <c r="P253" i="1"/>
  <c r="S253" i="1"/>
  <c r="AB253" i="1" s="1"/>
  <c r="AK253" i="1" s="1"/>
  <c r="AS253" i="1" s="1"/>
  <c r="AJ237" i="1"/>
  <c r="AA237" i="1"/>
  <c r="AC237" i="1" s="1"/>
  <c r="P221" i="1"/>
  <c r="S221" i="1"/>
  <c r="AB221" i="1" s="1"/>
  <c r="AK221" i="1" s="1"/>
  <c r="AS221" i="1" s="1"/>
  <c r="AJ205" i="1"/>
  <c r="AA205" i="1"/>
  <c r="AC205" i="1" s="1"/>
  <c r="R205" i="1"/>
  <c r="P189" i="1"/>
  <c r="S189" i="1"/>
  <c r="AB189" i="1" s="1"/>
  <c r="AJ173" i="1"/>
  <c r="AA173" i="1"/>
  <c r="AC173" i="1" s="1"/>
  <c r="P157" i="1"/>
  <c r="S157" i="1"/>
  <c r="AB157" i="1" s="1"/>
  <c r="AK157" i="1" s="1"/>
  <c r="AS157" i="1" s="1"/>
  <c r="P141" i="1"/>
  <c r="S141" i="1"/>
  <c r="AB141" i="1" s="1"/>
  <c r="AK141" i="1" s="1"/>
  <c r="AS141" i="1" s="1"/>
  <c r="AJ125" i="1"/>
  <c r="AA125" i="1"/>
  <c r="AC125" i="1" s="1"/>
  <c r="P109" i="1"/>
  <c r="S109" i="1"/>
  <c r="AB109" i="1" s="1"/>
  <c r="P93" i="1"/>
  <c r="S93" i="1"/>
  <c r="AB93" i="1" s="1"/>
  <c r="AK93" i="1" s="1"/>
  <c r="P77" i="1"/>
  <c r="S77" i="1"/>
  <c r="AB77" i="1" s="1"/>
  <c r="AK77" i="1" s="1"/>
  <c r="R822" i="1"/>
  <c r="R493" i="1"/>
  <c r="R367" i="1"/>
  <c r="R238" i="1"/>
  <c r="R174" i="1"/>
  <c r="S981" i="1"/>
  <c r="S949" i="1"/>
  <c r="AB949" i="1" s="1"/>
  <c r="AK949" i="1" s="1"/>
  <c r="AS949" i="1" s="1"/>
  <c r="S913" i="1"/>
  <c r="AB913" i="1" s="1"/>
  <c r="S879" i="1"/>
  <c r="AB879" i="1" s="1"/>
  <c r="S845" i="1"/>
  <c r="AB845" i="1" s="1"/>
  <c r="S808" i="1"/>
  <c r="AB808" i="1" s="1"/>
  <c r="AK808" i="1" s="1"/>
  <c r="S767" i="1"/>
  <c r="AB767" i="1" s="1"/>
  <c r="S721" i="1"/>
  <c r="AB721" i="1" s="1"/>
  <c r="AK721" i="1" s="1"/>
  <c r="AS721" i="1" s="1"/>
  <c r="S662" i="1"/>
  <c r="AB662" i="1" s="1"/>
  <c r="S613" i="1"/>
  <c r="AB613" i="1" s="1"/>
  <c r="AK613" i="1" s="1"/>
  <c r="AS613" i="1" s="1"/>
  <c r="S561" i="1"/>
  <c r="AB561" i="1" s="1"/>
  <c r="AK561" i="1" s="1"/>
  <c r="AS561" i="1" s="1"/>
  <c r="AX512" i="1"/>
  <c r="AW512" i="1"/>
  <c r="S445" i="1"/>
  <c r="AB445" i="1" s="1"/>
  <c r="S391" i="1"/>
  <c r="AB391" i="1" s="1"/>
  <c r="AK391" i="1" s="1"/>
  <c r="AS391" i="1" s="1"/>
  <c r="S335" i="1"/>
  <c r="AB335" i="1" s="1"/>
  <c r="AK335" i="1" s="1"/>
  <c r="S266" i="1"/>
  <c r="AB266" i="1" s="1"/>
  <c r="AK266" i="1" s="1"/>
  <c r="AS266" i="1" s="1"/>
  <c r="S175" i="1"/>
  <c r="S85" i="1"/>
  <c r="AB85" i="1" s="1"/>
  <c r="AK85" i="1" s="1"/>
  <c r="AS85" i="1" s="1"/>
  <c r="AA606" i="1"/>
  <c r="AC606" i="1" s="1"/>
  <c r="AJ749" i="1"/>
  <c r="AL749" i="1" s="1"/>
  <c r="AA749" i="1"/>
  <c r="AC749" i="1" s="1"/>
  <c r="AJ860" i="1"/>
  <c r="AA860" i="1"/>
  <c r="AC860" i="1" s="1"/>
  <c r="P780" i="1"/>
  <c r="S780" i="1"/>
  <c r="AB780" i="1" s="1"/>
  <c r="AK780" i="1" s="1"/>
  <c r="AS780" i="1" s="1"/>
  <c r="AJ588" i="1"/>
  <c r="AA588" i="1"/>
  <c r="AC588" i="1" s="1"/>
  <c r="AJ492" i="1"/>
  <c r="AA492" i="1"/>
  <c r="AC492" i="1" s="1"/>
  <c r="P476" i="1"/>
  <c r="S476" i="1"/>
  <c r="AB476" i="1" s="1"/>
  <c r="AK476" i="1" s="1"/>
  <c r="P460" i="1"/>
  <c r="AA460" i="1" s="1"/>
  <c r="S460" i="1"/>
  <c r="AB460" i="1" s="1"/>
  <c r="AK460" i="1" s="1"/>
  <c r="AS460" i="1" s="1"/>
  <c r="AJ396" i="1"/>
  <c r="R396" i="1"/>
  <c r="P380" i="1"/>
  <c r="S380" i="1"/>
  <c r="AB380" i="1" s="1"/>
  <c r="AJ364" i="1"/>
  <c r="AA364" i="1"/>
  <c r="P348" i="1"/>
  <c r="S348" i="1"/>
  <c r="AB348" i="1" s="1"/>
  <c r="AK348" i="1" s="1"/>
  <c r="AS348" i="1" s="1"/>
  <c r="P332" i="1"/>
  <c r="S332" i="1"/>
  <c r="AB332" i="1" s="1"/>
  <c r="AJ316" i="1"/>
  <c r="AA316" i="1"/>
  <c r="AC316" i="1" s="1"/>
  <c r="P300" i="1"/>
  <c r="S300" i="1"/>
  <c r="AB300" i="1" s="1"/>
  <c r="AK300" i="1" s="1"/>
  <c r="AS300" i="1" s="1"/>
  <c r="P284" i="1"/>
  <c r="S284" i="1"/>
  <c r="AB284" i="1" s="1"/>
  <c r="AK284" i="1" s="1"/>
  <c r="AJ268" i="1"/>
  <c r="AA268" i="1"/>
  <c r="AC268" i="1" s="1"/>
  <c r="R268" i="1"/>
  <c r="P252" i="1"/>
  <c r="S252" i="1"/>
  <c r="AB252" i="1" s="1"/>
  <c r="AK252" i="1" s="1"/>
  <c r="AS252" i="1" s="1"/>
  <c r="P236" i="1"/>
  <c r="S236" i="1"/>
  <c r="AB236" i="1" s="1"/>
  <c r="P220" i="1"/>
  <c r="S220" i="1"/>
  <c r="AB220" i="1" s="1"/>
  <c r="AJ204" i="1"/>
  <c r="AM204" i="1" s="1"/>
  <c r="AA204" i="1"/>
  <c r="AC204" i="1" s="1"/>
  <c r="R204" i="1"/>
  <c r="P188" i="1"/>
  <c r="S188" i="1"/>
  <c r="AB188" i="1" s="1"/>
  <c r="P172" i="1"/>
  <c r="S172" i="1"/>
  <c r="AB172" i="1" s="1"/>
  <c r="AK172" i="1" s="1"/>
  <c r="AS172" i="1" s="1"/>
  <c r="P156" i="1"/>
  <c r="S156" i="1"/>
  <c r="AB156" i="1" s="1"/>
  <c r="AK156" i="1" s="1"/>
  <c r="P140" i="1"/>
  <c r="S140" i="1"/>
  <c r="AB140" i="1" s="1"/>
  <c r="AK140" i="1" s="1"/>
  <c r="AS140" i="1" s="1"/>
  <c r="AJ124" i="1"/>
  <c r="AA124" i="1"/>
  <c r="AC124" i="1" s="1"/>
  <c r="P108" i="1"/>
  <c r="S108" i="1"/>
  <c r="AB108" i="1" s="1"/>
  <c r="AK108" i="1" s="1"/>
  <c r="AS108" i="1" s="1"/>
  <c r="P92" i="1"/>
  <c r="S92" i="1"/>
  <c r="AB92" i="1" s="1"/>
  <c r="AK92" i="1" s="1"/>
  <c r="P76" i="1"/>
  <c r="S76" i="1"/>
  <c r="AB76" i="1" s="1"/>
  <c r="AK76" i="1" s="1"/>
  <c r="AS76" i="1" s="1"/>
  <c r="R897" i="1"/>
  <c r="R845" i="1"/>
  <c r="T845" i="1" s="1"/>
  <c r="R821" i="1"/>
  <c r="R657" i="1"/>
  <c r="R492" i="1"/>
  <c r="R364" i="1"/>
  <c r="R237" i="1"/>
  <c r="R207" i="1"/>
  <c r="R173" i="1"/>
  <c r="S973" i="1"/>
  <c r="AB973" i="1" s="1"/>
  <c r="AK973" i="1" s="1"/>
  <c r="S944" i="1"/>
  <c r="AB944" i="1" s="1"/>
  <c r="AK944" i="1" s="1"/>
  <c r="S912" i="1"/>
  <c r="AB912" i="1" s="1"/>
  <c r="S878" i="1"/>
  <c r="AB878" i="1" s="1"/>
  <c r="S844" i="1"/>
  <c r="AB844" i="1" s="1"/>
  <c r="AK844" i="1" s="1"/>
  <c r="S807" i="1"/>
  <c r="AB807" i="1" s="1"/>
  <c r="AK807" i="1" s="1"/>
  <c r="AS807" i="1" s="1"/>
  <c r="S766" i="1"/>
  <c r="AB766" i="1" s="1"/>
  <c r="AK720" i="1"/>
  <c r="AI720" i="1"/>
  <c r="AG720" i="1"/>
  <c r="AF720" i="1"/>
  <c r="AH720" i="1" s="1"/>
  <c r="S661" i="1"/>
  <c r="AB661" i="1" s="1"/>
  <c r="AK661" i="1" s="1"/>
  <c r="AS661" i="1" s="1"/>
  <c r="S609" i="1"/>
  <c r="AB609" i="1" s="1"/>
  <c r="AS496" i="1"/>
  <c r="AR496" i="1"/>
  <c r="AP496" i="1"/>
  <c r="AO496" i="1"/>
  <c r="S444" i="1"/>
  <c r="AB444" i="1" s="1"/>
  <c r="AK444" i="1" s="1"/>
  <c r="S390" i="1"/>
  <c r="AB390" i="1" s="1"/>
  <c r="AK390" i="1" s="1"/>
  <c r="S334" i="1"/>
  <c r="AB334" i="1" s="1"/>
  <c r="S262" i="1"/>
  <c r="AB262" i="1" s="1"/>
  <c r="S174" i="1"/>
  <c r="AB174" i="1" s="1"/>
  <c r="AK174" i="1" s="1"/>
  <c r="S74" i="1"/>
  <c r="AB74" i="1" s="1"/>
  <c r="AK74" i="1" s="1"/>
  <c r="AA880" i="1"/>
  <c r="AA561" i="1"/>
  <c r="AG561" i="1" s="1"/>
  <c r="P974" i="1"/>
  <c r="S974" i="1"/>
  <c r="AB974" i="1" s="1"/>
  <c r="AK974" i="1" s="1"/>
  <c r="P669" i="1"/>
  <c r="S669" i="1"/>
  <c r="AB669" i="1" s="1"/>
  <c r="AK669" i="1" s="1"/>
  <c r="AS669" i="1" s="1"/>
  <c r="AJ876" i="1"/>
  <c r="AL876" i="1" s="1"/>
  <c r="AA876" i="1"/>
  <c r="AC876" i="1" s="1"/>
  <c r="P604" i="1"/>
  <c r="S604" i="1"/>
  <c r="AB604" i="1" s="1"/>
  <c r="AK604" i="1" s="1"/>
  <c r="AS604" i="1" s="1"/>
  <c r="AJ987" i="1"/>
  <c r="AA987" i="1"/>
  <c r="AC987" i="1" s="1"/>
  <c r="AJ827" i="1"/>
  <c r="AA827" i="1"/>
  <c r="AC827" i="1" s="1"/>
  <c r="P603" i="1"/>
  <c r="S603" i="1"/>
  <c r="AB603" i="1" s="1"/>
  <c r="AK603" i="1" s="1"/>
  <c r="P571" i="1"/>
  <c r="S571" i="1"/>
  <c r="AB571" i="1" s="1"/>
  <c r="AK571" i="1" s="1"/>
  <c r="AJ491" i="1"/>
  <c r="R491" i="1"/>
  <c r="AA491" i="1"/>
  <c r="AC491" i="1" s="1"/>
  <c r="P475" i="1"/>
  <c r="S475" i="1"/>
  <c r="AB475" i="1" s="1"/>
  <c r="AK475" i="1" s="1"/>
  <c r="AS475" i="1" s="1"/>
  <c r="AJ443" i="1"/>
  <c r="R443" i="1"/>
  <c r="AA443" i="1"/>
  <c r="AC443" i="1" s="1"/>
  <c r="P427" i="1"/>
  <c r="S427" i="1"/>
  <c r="AB427" i="1" s="1"/>
  <c r="AK427" i="1" s="1"/>
  <c r="AS427" i="1" s="1"/>
  <c r="P411" i="1"/>
  <c r="S411" i="1"/>
  <c r="AB411" i="1" s="1"/>
  <c r="AK411" i="1" s="1"/>
  <c r="AS411" i="1" s="1"/>
  <c r="AJ395" i="1"/>
  <c r="AA395" i="1"/>
  <c r="AC395" i="1" s="1"/>
  <c r="P379" i="1"/>
  <c r="S379" i="1"/>
  <c r="AB379" i="1" s="1"/>
  <c r="AK379" i="1" s="1"/>
  <c r="AS379" i="1" s="1"/>
  <c r="AJ363" i="1"/>
  <c r="AA363" i="1"/>
  <c r="P347" i="1"/>
  <c r="S347" i="1"/>
  <c r="AB347" i="1" s="1"/>
  <c r="AK347" i="1" s="1"/>
  <c r="AS347" i="1" s="1"/>
  <c r="P331" i="1"/>
  <c r="S331" i="1"/>
  <c r="AB331" i="1" s="1"/>
  <c r="AK331" i="1" s="1"/>
  <c r="AS331" i="1" s="1"/>
  <c r="AJ315" i="1"/>
  <c r="AA315" i="1"/>
  <c r="AC315" i="1" s="1"/>
  <c r="P299" i="1"/>
  <c r="S299" i="1"/>
  <c r="AB299" i="1" s="1"/>
  <c r="AK299" i="1" s="1"/>
  <c r="AS299" i="1" s="1"/>
  <c r="P283" i="1"/>
  <c r="S283" i="1"/>
  <c r="AB283" i="1" s="1"/>
  <c r="AJ267" i="1"/>
  <c r="R267" i="1"/>
  <c r="AA267" i="1"/>
  <c r="AC267" i="1" s="1"/>
  <c r="P251" i="1"/>
  <c r="S251" i="1"/>
  <c r="AB251" i="1" s="1"/>
  <c r="AK251" i="1" s="1"/>
  <c r="AS251" i="1" s="1"/>
  <c r="AJ235" i="1"/>
  <c r="AA235" i="1"/>
  <c r="AC235" i="1" s="1"/>
  <c r="R235" i="1"/>
  <c r="P219" i="1"/>
  <c r="S219" i="1"/>
  <c r="AB219" i="1" s="1"/>
  <c r="AK219" i="1" s="1"/>
  <c r="AS219" i="1" s="1"/>
  <c r="AJ203" i="1"/>
  <c r="AL203" i="1" s="1"/>
  <c r="R203" i="1"/>
  <c r="AA203" i="1"/>
  <c r="AC203" i="1" s="1"/>
  <c r="P187" i="1"/>
  <c r="S187" i="1"/>
  <c r="AB187" i="1" s="1"/>
  <c r="AK187" i="1" s="1"/>
  <c r="AS187" i="1" s="1"/>
  <c r="P171" i="1"/>
  <c r="S171" i="1"/>
  <c r="AB171" i="1" s="1"/>
  <c r="AK171" i="1" s="1"/>
  <c r="AJ155" i="1"/>
  <c r="AA155" i="1"/>
  <c r="AC155" i="1" s="1"/>
  <c r="P139" i="1"/>
  <c r="S139" i="1"/>
  <c r="AB139" i="1" s="1"/>
  <c r="AK139" i="1" s="1"/>
  <c r="P123" i="1"/>
  <c r="S123" i="1"/>
  <c r="AB123" i="1" s="1"/>
  <c r="AK123" i="1" s="1"/>
  <c r="AS123" i="1" s="1"/>
  <c r="P107" i="1"/>
  <c r="S107" i="1"/>
  <c r="AB107" i="1" s="1"/>
  <c r="AK107" i="1" s="1"/>
  <c r="P91" i="1"/>
  <c r="S91" i="1"/>
  <c r="AB91" i="1" s="1"/>
  <c r="AK91" i="1" s="1"/>
  <c r="AS91" i="1" s="1"/>
  <c r="P75" i="1"/>
  <c r="S75" i="1"/>
  <c r="AB75" i="1" s="1"/>
  <c r="AK75" i="1" s="1"/>
  <c r="AS75" i="1" s="1"/>
  <c r="R973" i="1"/>
  <c r="T973" i="1" s="1"/>
  <c r="R949" i="1"/>
  <c r="R789" i="1"/>
  <c r="R363" i="1"/>
  <c r="S972" i="1"/>
  <c r="AB972" i="1" s="1"/>
  <c r="S943" i="1"/>
  <c r="AB943" i="1" s="1"/>
  <c r="AK943" i="1" s="1"/>
  <c r="AS943" i="1" s="1"/>
  <c r="S911" i="1"/>
  <c r="AB911" i="1" s="1"/>
  <c r="AK911" i="1" s="1"/>
  <c r="S877" i="1"/>
  <c r="AB877" i="1" s="1"/>
  <c r="AK877" i="1" s="1"/>
  <c r="AS877" i="1" s="1"/>
  <c r="S843" i="1"/>
  <c r="AB843" i="1" s="1"/>
  <c r="AK843" i="1" s="1"/>
  <c r="AS843" i="1" s="1"/>
  <c r="S806" i="1"/>
  <c r="AB806" i="1" s="1"/>
  <c r="AK806" i="1" s="1"/>
  <c r="S765" i="1"/>
  <c r="AB765" i="1" s="1"/>
  <c r="AK765" i="1" s="1"/>
  <c r="S708" i="1"/>
  <c r="AB708" i="1" s="1"/>
  <c r="AK708" i="1" s="1"/>
  <c r="S657" i="1"/>
  <c r="AB657" i="1" s="1"/>
  <c r="AK657" i="1" s="1"/>
  <c r="AS657" i="1" s="1"/>
  <c r="S608" i="1"/>
  <c r="AB608" i="1" s="1"/>
  <c r="AK608" i="1" s="1"/>
  <c r="S559" i="1"/>
  <c r="AB559" i="1" s="1"/>
  <c r="AK559" i="1" s="1"/>
  <c r="S495" i="1"/>
  <c r="AB495" i="1" s="1"/>
  <c r="S443" i="1"/>
  <c r="AB443" i="1" s="1"/>
  <c r="S385" i="1"/>
  <c r="AB385" i="1" s="1"/>
  <c r="AK385" i="1" s="1"/>
  <c r="AS385" i="1" s="1"/>
  <c r="S318" i="1"/>
  <c r="AB318" i="1" s="1"/>
  <c r="AK318" i="1" s="1"/>
  <c r="S257" i="1"/>
  <c r="AB257" i="1" s="1"/>
  <c r="AK257" i="1" s="1"/>
  <c r="AS257" i="1" s="1"/>
  <c r="S173" i="1"/>
  <c r="AB173" i="1" s="1"/>
  <c r="AK173" i="1" s="1"/>
  <c r="AS173" i="1" s="1"/>
  <c r="P942" i="1"/>
  <c r="S942" i="1"/>
  <c r="AB942" i="1" s="1"/>
  <c r="AK942" i="1" s="1"/>
  <c r="AS942" i="1" s="1"/>
  <c r="AJ893" i="1"/>
  <c r="AL893" i="1" s="1"/>
  <c r="AA893" i="1"/>
  <c r="AC893" i="1" s="1"/>
  <c r="AJ685" i="1"/>
  <c r="AL685" i="1" s="1"/>
  <c r="AA685" i="1"/>
  <c r="AC685" i="1" s="1"/>
  <c r="P573" i="1"/>
  <c r="S573" i="1"/>
  <c r="AB573" i="1" s="1"/>
  <c r="AK573" i="1" s="1"/>
  <c r="AS573" i="1" s="1"/>
  <c r="AJ972" i="1"/>
  <c r="AA972" i="1"/>
  <c r="AD972" i="1" s="1"/>
  <c r="P940" i="1"/>
  <c r="S940" i="1"/>
  <c r="AB940" i="1" s="1"/>
  <c r="AK940" i="1" s="1"/>
  <c r="P892" i="1"/>
  <c r="S892" i="1"/>
  <c r="AB892" i="1" s="1"/>
  <c r="AK892" i="1" s="1"/>
  <c r="AS892" i="1" s="1"/>
  <c r="P812" i="1"/>
  <c r="S812" i="1"/>
  <c r="AB812" i="1" s="1"/>
  <c r="AK812" i="1" s="1"/>
  <c r="AS812" i="1" s="1"/>
  <c r="AJ748" i="1"/>
  <c r="AA748" i="1"/>
  <c r="AC748" i="1" s="1"/>
  <c r="P716" i="1"/>
  <c r="S716" i="1"/>
  <c r="AB716" i="1" s="1"/>
  <c r="AK716" i="1" s="1"/>
  <c r="P668" i="1"/>
  <c r="S668" i="1"/>
  <c r="AB668" i="1" s="1"/>
  <c r="AK668" i="1" s="1"/>
  <c r="AJ540" i="1"/>
  <c r="AA540" i="1"/>
  <c r="P524" i="1"/>
  <c r="S524" i="1"/>
  <c r="AB524" i="1" s="1"/>
  <c r="AK524" i="1" s="1"/>
  <c r="AS524" i="1" s="1"/>
  <c r="P428" i="1"/>
  <c r="S428" i="1"/>
  <c r="AB428" i="1" s="1"/>
  <c r="S5" i="1"/>
  <c r="AJ907" i="1"/>
  <c r="AA907" i="1"/>
  <c r="AC907" i="1" s="1"/>
  <c r="R907" i="1"/>
  <c r="AJ859" i="1"/>
  <c r="AA859" i="1"/>
  <c r="AC859" i="1" s="1"/>
  <c r="P811" i="1"/>
  <c r="S811" i="1"/>
  <c r="AB811" i="1" s="1"/>
  <c r="AK811" i="1" s="1"/>
  <c r="AS811" i="1" s="1"/>
  <c r="P779" i="1"/>
  <c r="S779" i="1"/>
  <c r="AB779" i="1" s="1"/>
  <c r="P763" i="1"/>
  <c r="S763" i="1"/>
  <c r="AB763" i="1" s="1"/>
  <c r="AJ683" i="1"/>
  <c r="AA683" i="1"/>
  <c r="AC683" i="1" s="1"/>
  <c r="P667" i="1"/>
  <c r="S667" i="1"/>
  <c r="AB667" i="1" s="1"/>
  <c r="AK667" i="1" s="1"/>
  <c r="P651" i="1"/>
  <c r="S651" i="1"/>
  <c r="AB651" i="1" s="1"/>
  <c r="P619" i="1"/>
  <c r="S619" i="1"/>
  <c r="AB619" i="1" s="1"/>
  <c r="AK619" i="1" s="1"/>
  <c r="AS619" i="1" s="1"/>
  <c r="AJ587" i="1"/>
  <c r="AA587" i="1"/>
  <c r="AC587" i="1" s="1"/>
  <c r="AJ523" i="1"/>
  <c r="AA523" i="1"/>
  <c r="P507" i="1"/>
  <c r="S507" i="1"/>
  <c r="AB507" i="1" s="1"/>
  <c r="AK507" i="1" s="1"/>
  <c r="AS507" i="1" s="1"/>
  <c r="P459" i="1"/>
  <c r="S459" i="1"/>
  <c r="AB459" i="1" s="1"/>
  <c r="AK459" i="1" s="1"/>
  <c r="AS459" i="1" s="1"/>
  <c r="P1002" i="1"/>
  <c r="S1002" i="1"/>
  <c r="AB1002" i="1" s="1"/>
  <c r="AK1002" i="1" s="1"/>
  <c r="AS1002" i="1" s="1"/>
  <c r="AJ986" i="1"/>
  <c r="AA986" i="1"/>
  <c r="AC986" i="1" s="1"/>
  <c r="AJ970" i="1"/>
  <c r="AA970" i="1"/>
  <c r="AC970" i="1" s="1"/>
  <c r="R970" i="1"/>
  <c r="T970" i="1" s="1"/>
  <c r="AJ954" i="1"/>
  <c r="AA954" i="1"/>
  <c r="AC954" i="1" s="1"/>
  <c r="P938" i="1"/>
  <c r="S938" i="1"/>
  <c r="AB938" i="1" s="1"/>
  <c r="P922" i="1"/>
  <c r="S922" i="1"/>
  <c r="AB922" i="1" s="1"/>
  <c r="AK922" i="1" s="1"/>
  <c r="AS922" i="1" s="1"/>
  <c r="P906" i="1"/>
  <c r="S906" i="1"/>
  <c r="AB906" i="1" s="1"/>
  <c r="AK906" i="1" s="1"/>
  <c r="AS906" i="1" s="1"/>
  <c r="AJ890" i="1"/>
  <c r="AA890" i="1"/>
  <c r="AC890" i="1" s="1"/>
  <c r="R890" i="1"/>
  <c r="T890" i="1" s="1"/>
  <c r="P874" i="1"/>
  <c r="S874" i="1"/>
  <c r="AB874" i="1" s="1"/>
  <c r="AJ858" i="1"/>
  <c r="AA858" i="1"/>
  <c r="AC858" i="1" s="1"/>
  <c r="R858" i="1"/>
  <c r="AJ842" i="1"/>
  <c r="AA842" i="1"/>
  <c r="AC842" i="1" s="1"/>
  <c r="AJ826" i="1"/>
  <c r="AA826" i="1"/>
  <c r="AC826" i="1" s="1"/>
  <c r="P810" i="1"/>
  <c r="S810" i="1"/>
  <c r="AB810" i="1" s="1"/>
  <c r="AK810" i="1" s="1"/>
  <c r="AS810" i="1" s="1"/>
  <c r="P794" i="1"/>
  <c r="S794" i="1"/>
  <c r="AB794" i="1" s="1"/>
  <c r="P778" i="1"/>
  <c r="S778" i="1"/>
  <c r="AB778" i="1" s="1"/>
  <c r="AK778" i="1" s="1"/>
  <c r="P762" i="1"/>
  <c r="S762" i="1"/>
  <c r="AB762" i="1" s="1"/>
  <c r="AK762" i="1" s="1"/>
  <c r="AJ746" i="1"/>
  <c r="AA746" i="1"/>
  <c r="AC746" i="1" s="1"/>
  <c r="AJ730" i="1"/>
  <c r="AA730" i="1"/>
  <c r="AC730" i="1" s="1"/>
  <c r="P714" i="1"/>
  <c r="S714" i="1"/>
  <c r="AB714" i="1" s="1"/>
  <c r="AK714" i="1" s="1"/>
  <c r="AS714" i="1" s="1"/>
  <c r="P698" i="1"/>
  <c r="S698" i="1"/>
  <c r="AB698" i="1" s="1"/>
  <c r="AJ682" i="1"/>
  <c r="AA682" i="1"/>
  <c r="AC682" i="1" s="1"/>
  <c r="R682" i="1"/>
  <c r="P666" i="1"/>
  <c r="S666" i="1"/>
  <c r="AB666" i="1" s="1"/>
  <c r="AK666" i="1" s="1"/>
  <c r="P650" i="1"/>
  <c r="S650" i="1"/>
  <c r="AB650" i="1" s="1"/>
  <c r="AK650" i="1" s="1"/>
  <c r="AS650" i="1" s="1"/>
  <c r="AJ634" i="1"/>
  <c r="AA634" i="1"/>
  <c r="AC634" i="1" s="1"/>
  <c r="P618" i="1"/>
  <c r="S618" i="1"/>
  <c r="AB618" i="1" s="1"/>
  <c r="AK618" i="1" s="1"/>
  <c r="P602" i="1"/>
  <c r="S602" i="1"/>
  <c r="AB602" i="1" s="1"/>
  <c r="AJ586" i="1"/>
  <c r="AM586" i="1" s="1"/>
  <c r="AA586" i="1"/>
  <c r="AC586" i="1" s="1"/>
  <c r="AJ570" i="1"/>
  <c r="AA570" i="1"/>
  <c r="AC570" i="1" s="1"/>
  <c r="R570" i="1"/>
  <c r="T570" i="1" s="1"/>
  <c r="P554" i="1"/>
  <c r="S554" i="1"/>
  <c r="AB554" i="1" s="1"/>
  <c r="AK554" i="1" s="1"/>
  <c r="AJ538" i="1"/>
  <c r="AA538" i="1"/>
  <c r="AC538" i="1" s="1"/>
  <c r="AJ522" i="1"/>
  <c r="AA522" i="1"/>
  <c r="P506" i="1"/>
  <c r="S506" i="1"/>
  <c r="AB506" i="1" s="1"/>
  <c r="AK506" i="1" s="1"/>
  <c r="AS506" i="1" s="1"/>
  <c r="AJ490" i="1"/>
  <c r="AA490" i="1"/>
  <c r="AC490" i="1" s="1"/>
  <c r="R490" i="1"/>
  <c r="AJ474" i="1"/>
  <c r="AA474" i="1"/>
  <c r="AC474" i="1" s="1"/>
  <c r="P458" i="1"/>
  <c r="S458" i="1"/>
  <c r="AB458" i="1" s="1"/>
  <c r="AJ442" i="1"/>
  <c r="AA442" i="1"/>
  <c r="AC442" i="1" s="1"/>
  <c r="P426" i="1"/>
  <c r="S426" i="1"/>
  <c r="AB426" i="1" s="1"/>
  <c r="P410" i="1"/>
  <c r="S410" i="1"/>
  <c r="AB410" i="1" s="1"/>
  <c r="AK410" i="1" s="1"/>
  <c r="AS410" i="1" s="1"/>
  <c r="AJ394" i="1"/>
  <c r="AA394" i="1"/>
  <c r="AC394" i="1" s="1"/>
  <c r="P378" i="1"/>
  <c r="S378" i="1"/>
  <c r="AB378" i="1" s="1"/>
  <c r="AJ362" i="1"/>
  <c r="AA362" i="1"/>
  <c r="AJ346" i="1"/>
  <c r="AA346" i="1"/>
  <c r="AC346" i="1" s="1"/>
  <c r="P330" i="1"/>
  <c r="S330" i="1"/>
  <c r="AB330" i="1" s="1"/>
  <c r="AJ314" i="1"/>
  <c r="AA314" i="1"/>
  <c r="AC314" i="1" s="1"/>
  <c r="P298" i="1"/>
  <c r="S298" i="1"/>
  <c r="AB298" i="1" s="1"/>
  <c r="AK298" i="1" s="1"/>
  <c r="AS298" i="1" s="1"/>
  <c r="P282" i="1"/>
  <c r="S282" i="1"/>
  <c r="AB282" i="1" s="1"/>
  <c r="AK282" i="1" s="1"/>
  <c r="AA266" i="1"/>
  <c r="AC266" i="1" s="1"/>
  <c r="AJ266" i="1"/>
  <c r="P250" i="1"/>
  <c r="S250" i="1"/>
  <c r="AB250" i="1" s="1"/>
  <c r="AK250" i="1" s="1"/>
  <c r="AS250" i="1" s="1"/>
  <c r="AJ234" i="1"/>
  <c r="AL234" i="1" s="1"/>
  <c r="AA234" i="1"/>
  <c r="AC234" i="1" s="1"/>
  <c r="R234" i="1"/>
  <c r="P218" i="1"/>
  <c r="S218" i="1"/>
  <c r="AB218" i="1" s="1"/>
  <c r="AK218" i="1" s="1"/>
  <c r="P202" i="1"/>
  <c r="S202" i="1"/>
  <c r="AB202" i="1" s="1"/>
  <c r="AK202" i="1" s="1"/>
  <c r="AS202" i="1" s="1"/>
  <c r="P186" i="1"/>
  <c r="S186" i="1"/>
  <c r="AB186" i="1" s="1"/>
  <c r="AK186" i="1" s="1"/>
  <c r="AS186" i="1" s="1"/>
  <c r="P170" i="1"/>
  <c r="S170" i="1"/>
  <c r="AB170" i="1" s="1"/>
  <c r="AK170" i="1" s="1"/>
  <c r="AJ154" i="1"/>
  <c r="AA154" i="1"/>
  <c r="AC154" i="1" s="1"/>
  <c r="P138" i="1"/>
  <c r="S138" i="1"/>
  <c r="AB138" i="1" s="1"/>
  <c r="P122" i="1"/>
  <c r="S122" i="1"/>
  <c r="AB122" i="1" s="1"/>
  <c r="AK122" i="1" s="1"/>
  <c r="P106" i="1"/>
  <c r="S106" i="1"/>
  <c r="AB106" i="1" s="1"/>
  <c r="AK106" i="1" s="1"/>
  <c r="P90" i="1"/>
  <c r="S90" i="1"/>
  <c r="AB90" i="1" s="1"/>
  <c r="AK90" i="1" s="1"/>
  <c r="AS90" i="1" s="1"/>
  <c r="AJ74" i="1"/>
  <c r="AM74" i="1" s="1"/>
  <c r="AA74" i="1"/>
  <c r="R972" i="1"/>
  <c r="T972" i="1" s="1"/>
  <c r="R895" i="1"/>
  <c r="R842" i="1"/>
  <c r="T842" i="1" s="1"/>
  <c r="R679" i="1"/>
  <c r="R655" i="1"/>
  <c r="R543" i="1"/>
  <c r="R362" i="1"/>
  <c r="R294" i="1"/>
  <c r="S971" i="1"/>
  <c r="AB971" i="1" s="1"/>
  <c r="S937" i="1"/>
  <c r="AB937" i="1" s="1"/>
  <c r="AK937" i="1" s="1"/>
  <c r="AS937" i="1" s="1"/>
  <c r="S908" i="1"/>
  <c r="AB908" i="1" s="1"/>
  <c r="AK908" i="1" s="1"/>
  <c r="AS908" i="1" s="1"/>
  <c r="S876" i="1"/>
  <c r="AB876" i="1" s="1"/>
  <c r="AK876" i="1" s="1"/>
  <c r="AS876" i="1" s="1"/>
  <c r="S842" i="1"/>
  <c r="AB842" i="1" s="1"/>
  <c r="AK842" i="1" s="1"/>
  <c r="AS842" i="1" s="1"/>
  <c r="S805" i="1"/>
  <c r="AB805" i="1" s="1"/>
  <c r="AK805" i="1" s="1"/>
  <c r="AS805" i="1" s="1"/>
  <c r="S764" i="1"/>
  <c r="AB764" i="1" s="1"/>
  <c r="AK764" i="1" s="1"/>
  <c r="AS764" i="1" s="1"/>
  <c r="S705" i="1"/>
  <c r="AB705" i="1" s="1"/>
  <c r="AK705" i="1" s="1"/>
  <c r="S656" i="1"/>
  <c r="AB656" i="1" s="1"/>
  <c r="AK656" i="1" s="1"/>
  <c r="S607" i="1"/>
  <c r="AB607" i="1" s="1"/>
  <c r="S544" i="1"/>
  <c r="AB544" i="1" s="1"/>
  <c r="AK544" i="1" s="1"/>
  <c r="AS544" i="1" s="1"/>
  <c r="S494" i="1"/>
  <c r="AB494" i="1" s="1"/>
  <c r="AK494" i="1" s="1"/>
  <c r="AS494" i="1" s="1"/>
  <c r="S442" i="1"/>
  <c r="S384" i="1"/>
  <c r="AB384" i="1" s="1"/>
  <c r="S317" i="1"/>
  <c r="AB317" i="1" s="1"/>
  <c r="AK317" i="1" s="1"/>
  <c r="S256" i="1"/>
  <c r="AB256" i="1" s="1"/>
  <c r="AK256" i="1" s="1"/>
  <c r="S155" i="1"/>
  <c r="AB155" i="1" s="1"/>
  <c r="AK155" i="1" s="1"/>
  <c r="AJ765" i="1"/>
  <c r="AA765" i="1"/>
  <c r="AC765" i="1" s="1"/>
  <c r="AJ988" i="1"/>
  <c r="AA988" i="1"/>
  <c r="AD988" i="1" s="1"/>
  <c r="P924" i="1"/>
  <c r="S924" i="1"/>
  <c r="AB924" i="1" s="1"/>
  <c r="AK924" i="1" s="1"/>
  <c r="AS924" i="1" s="1"/>
  <c r="P828" i="1"/>
  <c r="S828" i="1"/>
  <c r="AB828" i="1" s="1"/>
  <c r="P732" i="1"/>
  <c r="S732" i="1"/>
  <c r="AB732" i="1" s="1"/>
  <c r="AK732" i="1" s="1"/>
  <c r="AS732" i="1" s="1"/>
  <c r="P508" i="1"/>
  <c r="S508" i="1"/>
  <c r="AB508" i="1" s="1"/>
  <c r="AJ937" i="1"/>
  <c r="AA937" i="1"/>
  <c r="AC937" i="1" s="1"/>
  <c r="AJ841" i="1"/>
  <c r="AA841" i="1"/>
  <c r="AC841" i="1" s="1"/>
  <c r="P761" i="1"/>
  <c r="S761" i="1"/>
  <c r="AB761" i="1" s="1"/>
  <c r="P681" i="1"/>
  <c r="S681" i="1"/>
  <c r="AB681" i="1" s="1"/>
  <c r="AK681" i="1" s="1"/>
  <c r="P617" i="1"/>
  <c r="S617" i="1"/>
  <c r="AB617" i="1" s="1"/>
  <c r="AK617" i="1" s="1"/>
  <c r="AS617" i="1" s="1"/>
  <c r="P585" i="1"/>
  <c r="S585" i="1"/>
  <c r="AB585" i="1" s="1"/>
  <c r="P569" i="1"/>
  <c r="S569" i="1"/>
  <c r="AB569" i="1" s="1"/>
  <c r="AK569" i="1" s="1"/>
  <c r="P553" i="1"/>
  <c r="S553" i="1"/>
  <c r="AB553" i="1" s="1"/>
  <c r="AK553" i="1" s="1"/>
  <c r="AS553" i="1" s="1"/>
  <c r="P537" i="1"/>
  <c r="S537" i="1"/>
  <c r="AB537" i="1" s="1"/>
  <c r="AK537" i="1" s="1"/>
  <c r="AS537" i="1" s="1"/>
  <c r="P489" i="1"/>
  <c r="S489" i="1"/>
  <c r="AB489" i="1" s="1"/>
  <c r="P473" i="1"/>
  <c r="S473" i="1"/>
  <c r="AB473" i="1" s="1"/>
  <c r="AK473" i="1" s="1"/>
  <c r="AS473" i="1" s="1"/>
  <c r="P457" i="1"/>
  <c r="S457" i="1"/>
  <c r="AB457" i="1" s="1"/>
  <c r="AK457" i="1" s="1"/>
  <c r="AS457" i="1" s="1"/>
  <c r="P441" i="1"/>
  <c r="S441" i="1"/>
  <c r="AB441" i="1" s="1"/>
  <c r="AK441" i="1" s="1"/>
  <c r="P425" i="1"/>
  <c r="S425" i="1"/>
  <c r="AB425" i="1" s="1"/>
  <c r="AK425" i="1" s="1"/>
  <c r="AS425" i="1" s="1"/>
  <c r="P409" i="1"/>
  <c r="S409" i="1"/>
  <c r="AB409" i="1" s="1"/>
  <c r="P393" i="1"/>
  <c r="S393" i="1"/>
  <c r="AB393" i="1" s="1"/>
  <c r="P377" i="1"/>
  <c r="S377" i="1"/>
  <c r="AB377" i="1" s="1"/>
  <c r="AK377" i="1" s="1"/>
  <c r="AS377" i="1" s="1"/>
  <c r="P361" i="1"/>
  <c r="S361" i="1"/>
  <c r="AB361" i="1" s="1"/>
  <c r="AK361" i="1" s="1"/>
  <c r="AS361" i="1" s="1"/>
  <c r="P345" i="1"/>
  <c r="S345" i="1"/>
  <c r="AB345" i="1" s="1"/>
  <c r="AK345" i="1" s="1"/>
  <c r="AS345" i="1" s="1"/>
  <c r="P329" i="1"/>
  <c r="S329" i="1"/>
  <c r="AB329" i="1" s="1"/>
  <c r="P313" i="1"/>
  <c r="S313" i="1"/>
  <c r="AB313" i="1" s="1"/>
  <c r="AK313" i="1" s="1"/>
  <c r="AS313" i="1" s="1"/>
  <c r="P297" i="1"/>
  <c r="S297" i="1"/>
  <c r="AB297" i="1" s="1"/>
  <c r="AK297" i="1" s="1"/>
  <c r="AS297" i="1" s="1"/>
  <c r="P281" i="1"/>
  <c r="S281" i="1"/>
  <c r="AB281" i="1" s="1"/>
  <c r="P265" i="1"/>
  <c r="S265" i="1"/>
  <c r="P249" i="1"/>
  <c r="S249" i="1"/>
  <c r="AB249" i="1" s="1"/>
  <c r="AK249" i="1" s="1"/>
  <c r="P233" i="1"/>
  <c r="S233" i="1"/>
  <c r="AB233" i="1" s="1"/>
  <c r="P217" i="1"/>
  <c r="S217" i="1"/>
  <c r="AB217" i="1" s="1"/>
  <c r="AK217" i="1" s="1"/>
  <c r="AS217" i="1" s="1"/>
  <c r="P201" i="1"/>
  <c r="S201" i="1"/>
  <c r="AB201" i="1" s="1"/>
  <c r="P185" i="1"/>
  <c r="S185" i="1"/>
  <c r="AB185" i="1" s="1"/>
  <c r="AK185" i="1" s="1"/>
  <c r="AS185" i="1" s="1"/>
  <c r="P169" i="1"/>
  <c r="S169" i="1"/>
  <c r="AB169" i="1" s="1"/>
  <c r="AK169" i="1" s="1"/>
  <c r="P153" i="1"/>
  <c r="S153" i="1"/>
  <c r="AB153" i="1" s="1"/>
  <c r="P137" i="1"/>
  <c r="S137" i="1"/>
  <c r="AB137" i="1" s="1"/>
  <c r="AK137" i="1" s="1"/>
  <c r="AS137" i="1" s="1"/>
  <c r="AJ121" i="1"/>
  <c r="AA121" i="1"/>
  <c r="AC121" i="1" s="1"/>
  <c r="R121" i="1"/>
  <c r="T121" i="1" s="1"/>
  <c r="P105" i="1"/>
  <c r="S105" i="1"/>
  <c r="AB105" i="1" s="1"/>
  <c r="AK105" i="1" s="1"/>
  <c r="AJ89" i="1"/>
  <c r="AL89" i="1" s="1"/>
  <c r="AA89" i="1"/>
  <c r="AC89" i="1" s="1"/>
  <c r="P73" i="1"/>
  <c r="S73" i="1"/>
  <c r="AB73" i="1" s="1"/>
  <c r="AK73" i="1" s="1"/>
  <c r="AS73" i="1" s="1"/>
  <c r="R894" i="1"/>
  <c r="R841" i="1"/>
  <c r="R783" i="1"/>
  <c r="R678" i="1"/>
  <c r="R654" i="1"/>
  <c r="R542" i="1"/>
  <c r="S970" i="1"/>
  <c r="AB970" i="1" s="1"/>
  <c r="S936" i="1"/>
  <c r="AB936" i="1" s="1"/>
  <c r="S907" i="1"/>
  <c r="AB907" i="1" s="1"/>
  <c r="S875" i="1"/>
  <c r="AB875" i="1" s="1"/>
  <c r="AK875" i="1" s="1"/>
  <c r="AS875" i="1" s="1"/>
  <c r="S841" i="1"/>
  <c r="AB841" i="1" s="1"/>
  <c r="AK841" i="1" s="1"/>
  <c r="S804" i="1"/>
  <c r="AB804" i="1" s="1"/>
  <c r="AK804" i="1" s="1"/>
  <c r="AS804" i="1" s="1"/>
  <c r="S750" i="1"/>
  <c r="AB750" i="1" s="1"/>
  <c r="AK750" i="1" s="1"/>
  <c r="AS750" i="1" s="1"/>
  <c r="S704" i="1"/>
  <c r="AB704" i="1" s="1"/>
  <c r="AK704" i="1" s="1"/>
  <c r="S655" i="1"/>
  <c r="AB655" i="1" s="1"/>
  <c r="S606" i="1"/>
  <c r="AB606" i="1" s="1"/>
  <c r="AK606" i="1" s="1"/>
  <c r="AS606" i="1" s="1"/>
  <c r="S543" i="1"/>
  <c r="AB543" i="1" s="1"/>
  <c r="S493" i="1"/>
  <c r="AB493" i="1" s="1"/>
  <c r="AK493" i="1" s="1"/>
  <c r="AS493" i="1" s="1"/>
  <c r="S439" i="1"/>
  <c r="AB439" i="1" s="1"/>
  <c r="S368" i="1"/>
  <c r="AB368" i="1" s="1"/>
  <c r="S316" i="1"/>
  <c r="S238" i="1"/>
  <c r="AB238" i="1" s="1"/>
  <c r="S154" i="1"/>
  <c r="AB154" i="1" s="1"/>
  <c r="AK154" i="1" s="1"/>
  <c r="AA822" i="1"/>
  <c r="P958" i="1"/>
  <c r="S958" i="1"/>
  <c r="AB958" i="1" s="1"/>
  <c r="AJ877" i="1"/>
  <c r="AA877" i="1"/>
  <c r="AC877" i="1" s="1"/>
  <c r="R877" i="1"/>
  <c r="P781" i="1"/>
  <c r="S781" i="1"/>
  <c r="AB781" i="1" s="1"/>
  <c r="AK781" i="1" s="1"/>
  <c r="AJ541" i="1"/>
  <c r="AA541" i="1"/>
  <c r="AE541" i="1" s="1"/>
  <c r="P956" i="1"/>
  <c r="S956" i="1"/>
  <c r="AB956" i="1" s="1"/>
  <c r="AK956" i="1" s="1"/>
  <c r="AJ844" i="1"/>
  <c r="AL844" i="1" s="1"/>
  <c r="AA844" i="1"/>
  <c r="AC844" i="1" s="1"/>
  <c r="P796" i="1"/>
  <c r="S796" i="1"/>
  <c r="AB796" i="1" s="1"/>
  <c r="AJ700" i="1"/>
  <c r="AA700" i="1"/>
  <c r="AC700" i="1" s="1"/>
  <c r="R700" i="1"/>
  <c r="AJ636" i="1"/>
  <c r="R636" i="1"/>
  <c r="AA636" i="1"/>
  <c r="AC636" i="1" s="1"/>
  <c r="P572" i="1"/>
  <c r="S572" i="1"/>
  <c r="AB572" i="1" s="1"/>
  <c r="AJ444" i="1"/>
  <c r="R444" i="1"/>
  <c r="AA444" i="1"/>
  <c r="AC444" i="1" s="1"/>
  <c r="AJ971" i="1"/>
  <c r="AA971" i="1"/>
  <c r="AC971" i="1" s="1"/>
  <c r="P939" i="1"/>
  <c r="S939" i="1"/>
  <c r="AB939" i="1" s="1"/>
  <c r="AK939" i="1" s="1"/>
  <c r="AS939" i="1" s="1"/>
  <c r="AJ875" i="1"/>
  <c r="AA875" i="1"/>
  <c r="AC875" i="1" s="1"/>
  <c r="AJ747" i="1"/>
  <c r="R747" i="1"/>
  <c r="AA747" i="1"/>
  <c r="AC747" i="1" s="1"/>
  <c r="P715" i="1"/>
  <c r="S715" i="1"/>
  <c r="AB715" i="1" s="1"/>
  <c r="AK715" i="1" s="1"/>
  <c r="AS715" i="1" s="1"/>
  <c r="P699" i="1"/>
  <c r="S699" i="1"/>
  <c r="AB699" i="1" s="1"/>
  <c r="AK699" i="1" s="1"/>
  <c r="AS699" i="1" s="1"/>
  <c r="P555" i="1"/>
  <c r="S555" i="1"/>
  <c r="AB555" i="1" s="1"/>
  <c r="AK555" i="1" s="1"/>
  <c r="AS555" i="1" s="1"/>
  <c r="P1001" i="1"/>
  <c r="S1001" i="1"/>
  <c r="AB1001" i="1" s="1"/>
  <c r="AK1001" i="1" s="1"/>
  <c r="AS1001" i="1" s="1"/>
  <c r="AJ969" i="1"/>
  <c r="AA969" i="1"/>
  <c r="AC969" i="1" s="1"/>
  <c r="AJ889" i="1"/>
  <c r="R889" i="1"/>
  <c r="AA889" i="1"/>
  <c r="AC889" i="1" s="1"/>
  <c r="P873" i="1"/>
  <c r="S873" i="1"/>
  <c r="AB873" i="1" s="1"/>
  <c r="AK873" i="1" s="1"/>
  <c r="AS873" i="1" s="1"/>
  <c r="AJ825" i="1"/>
  <c r="AA825" i="1"/>
  <c r="AC825" i="1" s="1"/>
  <c r="P793" i="1"/>
  <c r="S793" i="1"/>
  <c r="AB793" i="1" s="1"/>
  <c r="P745" i="1"/>
  <c r="S745" i="1"/>
  <c r="AB745" i="1" s="1"/>
  <c r="AK745" i="1" s="1"/>
  <c r="AS745" i="1" s="1"/>
  <c r="P713" i="1"/>
  <c r="S713" i="1"/>
  <c r="AB713" i="1" s="1"/>
  <c r="AK713" i="1" s="1"/>
  <c r="AS713" i="1" s="1"/>
  <c r="P665" i="1"/>
  <c r="S665" i="1"/>
  <c r="AB665" i="1" s="1"/>
  <c r="AK665" i="1" s="1"/>
  <c r="AS665" i="1" s="1"/>
  <c r="P649" i="1"/>
  <c r="S649" i="1"/>
  <c r="AB649" i="1" s="1"/>
  <c r="AK649" i="1" s="1"/>
  <c r="AS649" i="1" s="1"/>
  <c r="P601" i="1"/>
  <c r="S601" i="1"/>
  <c r="AB601" i="1" s="1"/>
  <c r="AK601" i="1" s="1"/>
  <c r="AS601" i="1" s="1"/>
  <c r="P505" i="1"/>
  <c r="S505" i="1"/>
  <c r="AB505" i="1" s="1"/>
  <c r="S46" i="1"/>
  <c r="AJ1000" i="1"/>
  <c r="AM1000" i="1" s="1"/>
  <c r="R1000" i="1"/>
  <c r="T1000" i="1" s="1"/>
  <c r="AA1000" i="1"/>
  <c r="AC1000" i="1" s="1"/>
  <c r="P984" i="1"/>
  <c r="S984" i="1"/>
  <c r="AB984" i="1" s="1"/>
  <c r="AK984" i="1" s="1"/>
  <c r="AJ968" i="1"/>
  <c r="AA968" i="1"/>
  <c r="AC968" i="1" s="1"/>
  <c r="AJ952" i="1"/>
  <c r="AM952" i="1" s="1"/>
  <c r="AA952" i="1"/>
  <c r="AC952" i="1" s="1"/>
  <c r="AJ936" i="1"/>
  <c r="AA936" i="1"/>
  <c r="AC936" i="1" s="1"/>
  <c r="P920" i="1"/>
  <c r="S920" i="1"/>
  <c r="AB920" i="1" s="1"/>
  <c r="AK920" i="1" s="1"/>
  <c r="AS920" i="1" s="1"/>
  <c r="P904" i="1"/>
  <c r="S904" i="1"/>
  <c r="AB904" i="1" s="1"/>
  <c r="AK904" i="1" s="1"/>
  <c r="AS904" i="1" s="1"/>
  <c r="P888" i="1"/>
  <c r="S888" i="1"/>
  <c r="AB888" i="1" s="1"/>
  <c r="AJ872" i="1"/>
  <c r="R872" i="1"/>
  <c r="AA872" i="1"/>
  <c r="AC872" i="1" s="1"/>
  <c r="P856" i="1"/>
  <c r="S856" i="1"/>
  <c r="AB856" i="1" s="1"/>
  <c r="AK856" i="1" s="1"/>
  <c r="AJ840" i="1"/>
  <c r="AA840" i="1"/>
  <c r="AC840" i="1" s="1"/>
  <c r="AJ824" i="1"/>
  <c r="AA824" i="1"/>
  <c r="AC824" i="1" s="1"/>
  <c r="AJ808" i="1"/>
  <c r="AM808" i="1" s="1"/>
  <c r="AA808" i="1"/>
  <c r="AC808" i="1" s="1"/>
  <c r="P792" i="1"/>
  <c r="S792" i="1"/>
  <c r="AB792" i="1" s="1"/>
  <c r="AK792" i="1" s="1"/>
  <c r="AS792" i="1" s="1"/>
  <c r="P776" i="1"/>
  <c r="S776" i="1"/>
  <c r="AB776" i="1" s="1"/>
  <c r="AK776" i="1" s="1"/>
  <c r="AS776" i="1" s="1"/>
  <c r="P760" i="1"/>
  <c r="S760" i="1"/>
  <c r="AB760" i="1" s="1"/>
  <c r="P744" i="1"/>
  <c r="S744" i="1"/>
  <c r="AB744" i="1" s="1"/>
  <c r="AK744" i="1" s="1"/>
  <c r="AS744" i="1" s="1"/>
  <c r="P728" i="1"/>
  <c r="S728" i="1"/>
  <c r="AB728" i="1" s="1"/>
  <c r="AK728" i="1" s="1"/>
  <c r="P712" i="1"/>
  <c r="S712" i="1"/>
  <c r="AB712" i="1" s="1"/>
  <c r="AK712" i="1" s="1"/>
  <c r="AS712" i="1" s="1"/>
  <c r="P696" i="1"/>
  <c r="S696" i="1"/>
  <c r="AB696" i="1" s="1"/>
  <c r="AK696" i="1" s="1"/>
  <c r="AS696" i="1" s="1"/>
  <c r="P680" i="1"/>
  <c r="S680" i="1"/>
  <c r="AB680" i="1" s="1"/>
  <c r="AK680" i="1" s="1"/>
  <c r="AS680" i="1" s="1"/>
  <c r="P664" i="1"/>
  <c r="S664" i="1"/>
  <c r="AB664" i="1" s="1"/>
  <c r="AK664" i="1" s="1"/>
  <c r="AS664" i="1" s="1"/>
  <c r="P648" i="1"/>
  <c r="S648" i="1"/>
  <c r="AB648" i="1" s="1"/>
  <c r="AK648" i="1" s="1"/>
  <c r="AS648" i="1" s="1"/>
  <c r="P632" i="1"/>
  <c r="S632" i="1"/>
  <c r="AB632" i="1" s="1"/>
  <c r="AK632" i="1" s="1"/>
  <c r="AS632" i="1" s="1"/>
  <c r="P616" i="1"/>
  <c r="S616" i="1"/>
  <c r="AB616" i="1" s="1"/>
  <c r="AK616" i="1" s="1"/>
  <c r="AS616" i="1" s="1"/>
  <c r="P600" i="1"/>
  <c r="S600" i="1"/>
  <c r="AB600" i="1" s="1"/>
  <c r="AK600" i="1" s="1"/>
  <c r="AS600" i="1" s="1"/>
  <c r="P584" i="1"/>
  <c r="S584" i="1"/>
  <c r="AB584" i="1" s="1"/>
  <c r="AK584" i="1" s="1"/>
  <c r="AS584" i="1" s="1"/>
  <c r="P568" i="1"/>
  <c r="S568" i="1"/>
  <c r="AB568" i="1" s="1"/>
  <c r="AK568" i="1" s="1"/>
  <c r="AS568" i="1" s="1"/>
  <c r="P552" i="1"/>
  <c r="S552" i="1"/>
  <c r="AB552" i="1" s="1"/>
  <c r="AK552" i="1" s="1"/>
  <c r="P536" i="1"/>
  <c r="S536" i="1"/>
  <c r="AB536" i="1" s="1"/>
  <c r="P520" i="1"/>
  <c r="S520" i="1"/>
  <c r="AB520" i="1" s="1"/>
  <c r="AK520" i="1" s="1"/>
  <c r="AS520" i="1" s="1"/>
  <c r="P504" i="1"/>
  <c r="S504" i="1"/>
  <c r="AB504" i="1" s="1"/>
  <c r="AK504" i="1" s="1"/>
  <c r="AS504" i="1" s="1"/>
  <c r="P488" i="1"/>
  <c r="S488" i="1"/>
  <c r="AB488" i="1" s="1"/>
  <c r="AK488" i="1" s="1"/>
  <c r="P472" i="1"/>
  <c r="S472" i="1"/>
  <c r="AB472" i="1" s="1"/>
  <c r="P456" i="1"/>
  <c r="S456" i="1"/>
  <c r="AB456" i="1" s="1"/>
  <c r="AK456" i="1" s="1"/>
  <c r="AS456" i="1" s="1"/>
  <c r="P440" i="1"/>
  <c r="S440" i="1"/>
  <c r="AB440" i="1" s="1"/>
  <c r="AK440" i="1" s="1"/>
  <c r="AS440" i="1" s="1"/>
  <c r="P424" i="1"/>
  <c r="S424" i="1"/>
  <c r="AB424" i="1" s="1"/>
  <c r="AK424" i="1" s="1"/>
  <c r="AS424" i="1" s="1"/>
  <c r="P408" i="1"/>
  <c r="S408" i="1"/>
  <c r="AB408" i="1" s="1"/>
  <c r="AK408" i="1" s="1"/>
  <c r="P392" i="1"/>
  <c r="S392" i="1"/>
  <c r="AB392" i="1" s="1"/>
  <c r="P376" i="1"/>
  <c r="S376" i="1"/>
  <c r="AB376" i="1" s="1"/>
  <c r="AK376" i="1" s="1"/>
  <c r="AS376" i="1" s="1"/>
  <c r="P360" i="1"/>
  <c r="S360" i="1"/>
  <c r="AB360" i="1" s="1"/>
  <c r="AK360" i="1" s="1"/>
  <c r="P344" i="1"/>
  <c r="S344" i="1"/>
  <c r="AB344" i="1" s="1"/>
  <c r="AK344" i="1" s="1"/>
  <c r="AS344" i="1" s="1"/>
  <c r="P328" i="1"/>
  <c r="S328" i="1"/>
  <c r="AB328" i="1" s="1"/>
  <c r="AK328" i="1" s="1"/>
  <c r="AS328" i="1" s="1"/>
  <c r="P312" i="1"/>
  <c r="S312" i="1"/>
  <c r="AB312" i="1" s="1"/>
  <c r="P296" i="1"/>
  <c r="S296" i="1"/>
  <c r="AB296" i="1" s="1"/>
  <c r="P280" i="1"/>
  <c r="S280" i="1"/>
  <c r="AB280" i="1" s="1"/>
  <c r="AK280" i="1" s="1"/>
  <c r="P264" i="1"/>
  <c r="S264" i="1"/>
  <c r="AB264" i="1" s="1"/>
  <c r="P248" i="1"/>
  <c r="S248" i="1"/>
  <c r="AB248" i="1" s="1"/>
  <c r="P232" i="1"/>
  <c r="S232" i="1"/>
  <c r="AB232" i="1" s="1"/>
  <c r="AK232" i="1" s="1"/>
  <c r="P216" i="1"/>
  <c r="S216" i="1"/>
  <c r="AB216" i="1" s="1"/>
  <c r="AK216" i="1" s="1"/>
  <c r="AS216" i="1" s="1"/>
  <c r="P200" i="1"/>
  <c r="S200" i="1"/>
  <c r="AB200" i="1" s="1"/>
  <c r="P184" i="1"/>
  <c r="S184" i="1"/>
  <c r="AB184" i="1" s="1"/>
  <c r="P168" i="1"/>
  <c r="S168" i="1"/>
  <c r="AB168" i="1" s="1"/>
  <c r="AK168" i="1" s="1"/>
  <c r="AS168" i="1" s="1"/>
  <c r="P152" i="1"/>
  <c r="S152" i="1"/>
  <c r="AB152" i="1" s="1"/>
  <c r="P136" i="1"/>
  <c r="S136" i="1"/>
  <c r="AB136" i="1" s="1"/>
  <c r="AK136" i="1" s="1"/>
  <c r="AS136" i="1" s="1"/>
  <c r="P120" i="1"/>
  <c r="S120" i="1"/>
  <c r="AB120" i="1" s="1"/>
  <c r="P104" i="1"/>
  <c r="S104" i="1"/>
  <c r="AB104" i="1" s="1"/>
  <c r="AK104" i="1" s="1"/>
  <c r="AS104" i="1" s="1"/>
  <c r="AJ88" i="1"/>
  <c r="AN88" i="1" s="1"/>
  <c r="AA88" i="1"/>
  <c r="AC88" i="1" s="1"/>
  <c r="R88" i="1"/>
  <c r="T88" i="1" s="1"/>
  <c r="P72" i="1"/>
  <c r="S72" i="1"/>
  <c r="AB72" i="1" s="1"/>
  <c r="AK72" i="1" s="1"/>
  <c r="R969" i="1"/>
  <c r="R943" i="1"/>
  <c r="R893" i="1"/>
  <c r="R840" i="1"/>
  <c r="R730" i="1"/>
  <c r="R541" i="1"/>
  <c r="S1000" i="1"/>
  <c r="AB1000" i="1" s="1"/>
  <c r="AK1000" i="1" s="1"/>
  <c r="S969" i="1"/>
  <c r="AB969" i="1" s="1"/>
  <c r="AK969" i="1" s="1"/>
  <c r="AS969" i="1" s="1"/>
  <c r="S935" i="1"/>
  <c r="S901" i="1"/>
  <c r="AB901" i="1" s="1"/>
  <c r="AK901" i="1" s="1"/>
  <c r="AS901" i="1" s="1"/>
  <c r="S872" i="1"/>
  <c r="AB872" i="1" s="1"/>
  <c r="AK872" i="1" s="1"/>
  <c r="S840" i="1"/>
  <c r="AB840" i="1" s="1"/>
  <c r="AK840" i="1" s="1"/>
  <c r="AS840" i="1" s="1"/>
  <c r="S801" i="1"/>
  <c r="S749" i="1"/>
  <c r="AB749" i="1" s="1"/>
  <c r="AK749" i="1" s="1"/>
  <c r="AS749" i="1" s="1"/>
  <c r="S703" i="1"/>
  <c r="AB703" i="1" s="1"/>
  <c r="S654" i="1"/>
  <c r="AB654" i="1" s="1"/>
  <c r="AK654" i="1" s="1"/>
  <c r="AS654" i="1" s="1"/>
  <c r="S591" i="1"/>
  <c r="AB591" i="1" s="1"/>
  <c r="AK591" i="1" s="1"/>
  <c r="S542" i="1"/>
  <c r="AB542" i="1" s="1"/>
  <c r="AK542" i="1" s="1"/>
  <c r="AS542" i="1" s="1"/>
  <c r="S492" i="1"/>
  <c r="AB492" i="1" s="1"/>
  <c r="AK492" i="1" s="1"/>
  <c r="AS492" i="1" s="1"/>
  <c r="S438" i="1"/>
  <c r="AB438" i="1" s="1"/>
  <c r="S367" i="1"/>
  <c r="AB367" i="1" s="1"/>
  <c r="AK367" i="1" s="1"/>
  <c r="S315" i="1"/>
  <c r="AB315" i="1" s="1"/>
  <c r="AK315" i="1" s="1"/>
  <c r="S237" i="1"/>
  <c r="AB237" i="1" s="1"/>
  <c r="AK237" i="1" s="1"/>
  <c r="S145" i="1"/>
  <c r="AB145" i="1" s="1"/>
  <c r="AA821" i="1"/>
  <c r="AJ990" i="1"/>
  <c r="R990" i="1"/>
  <c r="AJ925" i="1"/>
  <c r="AA925" i="1"/>
  <c r="AC925" i="1" s="1"/>
  <c r="P829" i="1"/>
  <c r="S829" i="1"/>
  <c r="AB829" i="1" s="1"/>
  <c r="AK829" i="1" s="1"/>
  <c r="AS829" i="1" s="1"/>
  <c r="AJ653" i="1"/>
  <c r="AL653" i="1" s="1"/>
  <c r="AA653" i="1"/>
  <c r="AE653" i="1" s="1"/>
  <c r="P557" i="1"/>
  <c r="S557" i="1"/>
  <c r="AB557" i="1" s="1"/>
  <c r="AK557" i="1" s="1"/>
  <c r="AJ908" i="1"/>
  <c r="AM908" i="1" s="1"/>
  <c r="R908" i="1"/>
  <c r="AA908" i="1"/>
  <c r="AC908" i="1" s="1"/>
  <c r="AJ764" i="1"/>
  <c r="AA764" i="1"/>
  <c r="AC764" i="1" s="1"/>
  <c r="AJ684" i="1"/>
  <c r="AA684" i="1"/>
  <c r="AC684" i="1" s="1"/>
  <c r="R684" i="1"/>
  <c r="P652" i="1"/>
  <c r="S652" i="1"/>
  <c r="AB652" i="1" s="1"/>
  <c r="P620" i="1"/>
  <c r="S620" i="1"/>
  <c r="AB620" i="1" s="1"/>
  <c r="P556" i="1"/>
  <c r="S556" i="1"/>
  <c r="AB556" i="1" s="1"/>
  <c r="AK556" i="1" s="1"/>
  <c r="AJ412" i="1"/>
  <c r="AM412" i="1" s="1"/>
  <c r="AA412" i="1"/>
  <c r="AJ955" i="1"/>
  <c r="AA955" i="1"/>
  <c r="AC955" i="1" s="1"/>
  <c r="P923" i="1"/>
  <c r="S923" i="1"/>
  <c r="AB923" i="1" s="1"/>
  <c r="AK923" i="1" s="1"/>
  <c r="AS923" i="1" s="1"/>
  <c r="P891" i="1"/>
  <c r="S891" i="1"/>
  <c r="AB891" i="1" s="1"/>
  <c r="AK891" i="1" s="1"/>
  <c r="AS891" i="1" s="1"/>
  <c r="AJ843" i="1"/>
  <c r="AA843" i="1"/>
  <c r="AC843" i="1" s="1"/>
  <c r="R843" i="1"/>
  <c r="P795" i="1"/>
  <c r="S795" i="1"/>
  <c r="AB795" i="1" s="1"/>
  <c r="AK795" i="1" s="1"/>
  <c r="AS795" i="1" s="1"/>
  <c r="P731" i="1"/>
  <c r="S731" i="1"/>
  <c r="AB731" i="1" s="1"/>
  <c r="AK731" i="1" s="1"/>
  <c r="AS731" i="1" s="1"/>
  <c r="AJ539" i="1"/>
  <c r="AA539" i="1"/>
  <c r="AC539" i="1" s="1"/>
  <c r="AJ985" i="1"/>
  <c r="AN985" i="1" s="1"/>
  <c r="AA985" i="1"/>
  <c r="AC985" i="1" s="1"/>
  <c r="R985" i="1"/>
  <c r="AJ953" i="1"/>
  <c r="AA953" i="1"/>
  <c r="AC953" i="1" s="1"/>
  <c r="P921" i="1"/>
  <c r="S921" i="1"/>
  <c r="AB921" i="1" s="1"/>
  <c r="AK921" i="1" s="1"/>
  <c r="AS921" i="1" s="1"/>
  <c r="P905" i="1"/>
  <c r="S905" i="1"/>
  <c r="AB905" i="1" s="1"/>
  <c r="AK905" i="1" s="1"/>
  <c r="AJ857" i="1"/>
  <c r="AA857" i="1"/>
  <c r="AC857" i="1" s="1"/>
  <c r="AJ809" i="1"/>
  <c r="AA809" i="1"/>
  <c r="AC809" i="1" s="1"/>
  <c r="P777" i="1"/>
  <c r="S777" i="1"/>
  <c r="AB777" i="1" s="1"/>
  <c r="AK777" i="1" s="1"/>
  <c r="P729" i="1"/>
  <c r="S729" i="1"/>
  <c r="AB729" i="1" s="1"/>
  <c r="P697" i="1"/>
  <c r="S697" i="1"/>
  <c r="AB697" i="1" s="1"/>
  <c r="P633" i="1"/>
  <c r="S633" i="1"/>
  <c r="AB633" i="1" s="1"/>
  <c r="AK633" i="1" s="1"/>
  <c r="AS633" i="1" s="1"/>
  <c r="P521" i="1"/>
  <c r="S521" i="1"/>
  <c r="AB521" i="1" s="1"/>
  <c r="AK521" i="1" s="1"/>
  <c r="AJ999" i="1"/>
  <c r="AM999" i="1" s="1"/>
  <c r="AA999" i="1"/>
  <c r="AC999" i="1" s="1"/>
  <c r="P983" i="1"/>
  <c r="S983" i="1"/>
  <c r="AB983" i="1" s="1"/>
  <c r="AK983" i="1" s="1"/>
  <c r="AS983" i="1" s="1"/>
  <c r="AJ967" i="1"/>
  <c r="AA967" i="1"/>
  <c r="AC967" i="1" s="1"/>
  <c r="AJ951" i="1"/>
  <c r="AM951" i="1" s="1"/>
  <c r="AA951" i="1"/>
  <c r="AD951" i="1" s="1"/>
  <c r="AJ935" i="1"/>
  <c r="AA935" i="1"/>
  <c r="AD935" i="1" s="1"/>
  <c r="AJ919" i="1"/>
  <c r="AA919" i="1"/>
  <c r="AC919" i="1" s="1"/>
  <c r="P903" i="1"/>
  <c r="S903" i="1"/>
  <c r="AB903" i="1" s="1"/>
  <c r="AK903" i="1" s="1"/>
  <c r="P887" i="1"/>
  <c r="S887" i="1"/>
  <c r="AB887" i="1" s="1"/>
  <c r="AK887" i="1" s="1"/>
  <c r="AS887" i="1" s="1"/>
  <c r="AJ871" i="1"/>
  <c r="R871" i="1"/>
  <c r="U871" i="1" s="1"/>
  <c r="AA871" i="1"/>
  <c r="AE871" i="1" s="1"/>
  <c r="P855" i="1"/>
  <c r="S855" i="1"/>
  <c r="AB855" i="1" s="1"/>
  <c r="AJ839" i="1"/>
  <c r="AA839" i="1"/>
  <c r="AD839" i="1" s="1"/>
  <c r="AJ823" i="1"/>
  <c r="AA823" i="1"/>
  <c r="AD823" i="1" s="1"/>
  <c r="R823" i="1"/>
  <c r="U823" i="1" s="1"/>
  <c r="AJ807" i="1"/>
  <c r="AM807" i="1" s="1"/>
  <c r="AA807" i="1"/>
  <c r="AC807" i="1" s="1"/>
  <c r="AJ791" i="1"/>
  <c r="AA791" i="1"/>
  <c r="AC791" i="1" s="1"/>
  <c r="P775" i="1"/>
  <c r="S775" i="1"/>
  <c r="AB775" i="1" s="1"/>
  <c r="AK775" i="1" s="1"/>
  <c r="AS775" i="1" s="1"/>
  <c r="P759" i="1"/>
  <c r="S759" i="1"/>
  <c r="AB759" i="1" s="1"/>
  <c r="AK759" i="1" s="1"/>
  <c r="AS759" i="1" s="1"/>
  <c r="AJ743" i="1"/>
  <c r="AN743" i="1" s="1"/>
  <c r="AA743" i="1"/>
  <c r="AD743" i="1" s="1"/>
  <c r="AJ727" i="1"/>
  <c r="AA727" i="1"/>
  <c r="AC727" i="1" s="1"/>
  <c r="R727" i="1"/>
  <c r="P711" i="1"/>
  <c r="S711" i="1"/>
  <c r="AB711" i="1" s="1"/>
  <c r="AK711" i="1" s="1"/>
  <c r="P695" i="1"/>
  <c r="S695" i="1"/>
  <c r="AB695" i="1" s="1"/>
  <c r="P663" i="1"/>
  <c r="S663" i="1"/>
  <c r="AB663" i="1" s="1"/>
  <c r="AK663" i="1" s="1"/>
  <c r="AS663" i="1" s="1"/>
  <c r="P647" i="1"/>
  <c r="S647" i="1"/>
  <c r="AB647" i="1" s="1"/>
  <c r="AK647" i="1" s="1"/>
  <c r="AS647" i="1" s="1"/>
  <c r="AJ631" i="1"/>
  <c r="AA631" i="1"/>
  <c r="AC631" i="1" s="1"/>
  <c r="AJ615" i="1"/>
  <c r="AA615" i="1"/>
  <c r="AE615" i="1" s="1"/>
  <c r="R615" i="1"/>
  <c r="U615" i="1" s="1"/>
  <c r="P599" i="1"/>
  <c r="S599" i="1"/>
  <c r="AB599" i="1" s="1"/>
  <c r="AJ583" i="1"/>
  <c r="R583" i="1"/>
  <c r="U583" i="1" s="1"/>
  <c r="AA583" i="1"/>
  <c r="AD583" i="1" s="1"/>
  <c r="AJ567" i="1"/>
  <c r="AA567" i="1"/>
  <c r="AD567" i="1" s="1"/>
  <c r="P551" i="1"/>
  <c r="S551" i="1"/>
  <c r="AB551" i="1" s="1"/>
  <c r="AK551" i="1" s="1"/>
  <c r="AS551" i="1" s="1"/>
  <c r="P535" i="1"/>
  <c r="S535" i="1"/>
  <c r="AB535" i="1" s="1"/>
  <c r="AK535" i="1" s="1"/>
  <c r="AS535" i="1" s="1"/>
  <c r="AJ519" i="1"/>
  <c r="AA519" i="1"/>
  <c r="AE519" i="1" s="1"/>
  <c r="P503" i="1"/>
  <c r="S503" i="1"/>
  <c r="AB503" i="1" s="1"/>
  <c r="P487" i="1"/>
  <c r="S487" i="1"/>
  <c r="AB487" i="1" s="1"/>
  <c r="AK487" i="1" s="1"/>
  <c r="AJ471" i="1"/>
  <c r="AA471" i="1"/>
  <c r="AC471" i="1" s="1"/>
  <c r="P455" i="1"/>
  <c r="S455" i="1"/>
  <c r="AB455" i="1" s="1"/>
  <c r="AK455" i="1" s="1"/>
  <c r="AJ439" i="1"/>
  <c r="AA439" i="1"/>
  <c r="AD439" i="1" s="1"/>
  <c r="P423" i="1"/>
  <c r="S423" i="1"/>
  <c r="AB423" i="1" s="1"/>
  <c r="AK423" i="1" s="1"/>
  <c r="P407" i="1"/>
  <c r="S407" i="1"/>
  <c r="AB407" i="1" s="1"/>
  <c r="AJ391" i="1"/>
  <c r="AA391" i="1"/>
  <c r="AC391" i="1" s="1"/>
  <c r="P375" i="1"/>
  <c r="S375" i="1"/>
  <c r="AB375" i="1" s="1"/>
  <c r="P359" i="1"/>
  <c r="S359" i="1"/>
  <c r="AB359" i="1" s="1"/>
  <c r="AJ343" i="1"/>
  <c r="R343" i="1"/>
  <c r="U343" i="1" s="1"/>
  <c r="AA343" i="1"/>
  <c r="AC343" i="1" s="1"/>
  <c r="P327" i="1"/>
  <c r="S327" i="1"/>
  <c r="AB327" i="1" s="1"/>
  <c r="AK327" i="1" s="1"/>
  <c r="AS327" i="1" s="1"/>
  <c r="AJ311" i="1"/>
  <c r="AA311" i="1"/>
  <c r="AD311" i="1" s="1"/>
  <c r="R311" i="1"/>
  <c r="U311" i="1" s="1"/>
  <c r="P295" i="1"/>
  <c r="S295" i="1"/>
  <c r="AB295" i="1" s="1"/>
  <c r="AK295" i="1" s="1"/>
  <c r="AS295" i="1" s="1"/>
  <c r="P279" i="1"/>
  <c r="S279" i="1"/>
  <c r="AB279" i="1" s="1"/>
  <c r="P263" i="1"/>
  <c r="S263" i="1"/>
  <c r="AB263" i="1" s="1"/>
  <c r="P247" i="1"/>
  <c r="S247" i="1"/>
  <c r="AB247" i="1" s="1"/>
  <c r="P231" i="1"/>
  <c r="S231" i="1"/>
  <c r="AB231" i="1" s="1"/>
  <c r="AK231" i="1" s="1"/>
  <c r="P215" i="1"/>
  <c r="S215" i="1"/>
  <c r="AB215" i="1" s="1"/>
  <c r="AK215" i="1" s="1"/>
  <c r="P199" i="1"/>
  <c r="S199" i="1"/>
  <c r="AB199" i="1" s="1"/>
  <c r="AK199" i="1" s="1"/>
  <c r="P183" i="1"/>
  <c r="S183" i="1"/>
  <c r="AB183" i="1" s="1"/>
  <c r="AK183" i="1" s="1"/>
  <c r="P167" i="1"/>
  <c r="S167" i="1"/>
  <c r="AB167" i="1" s="1"/>
  <c r="AK167" i="1" s="1"/>
  <c r="P151" i="1"/>
  <c r="S151" i="1"/>
  <c r="AB151" i="1" s="1"/>
  <c r="AK151" i="1" s="1"/>
  <c r="AS151" i="1" s="1"/>
  <c r="P135" i="1"/>
  <c r="S135" i="1"/>
  <c r="AB135" i="1" s="1"/>
  <c r="AK135" i="1" s="1"/>
  <c r="P119" i="1"/>
  <c r="S119" i="1"/>
  <c r="AB119" i="1" s="1"/>
  <c r="AK119" i="1" s="1"/>
  <c r="P103" i="1"/>
  <c r="S103" i="1"/>
  <c r="AB103" i="1" s="1"/>
  <c r="AK103" i="1" s="1"/>
  <c r="AS103" i="1" s="1"/>
  <c r="P87" i="1"/>
  <c r="S87" i="1"/>
  <c r="AB87" i="1" s="1"/>
  <c r="AK87" i="1" s="1"/>
  <c r="AS87" i="1" s="1"/>
  <c r="P71" i="1"/>
  <c r="S71" i="1"/>
  <c r="AB71" i="1" s="1"/>
  <c r="AK71" i="1" s="1"/>
  <c r="AS71" i="1" s="1"/>
  <c r="R968" i="1"/>
  <c r="T968" i="1" s="1"/>
  <c r="R862" i="1"/>
  <c r="R839" i="1"/>
  <c r="U839" i="1" s="1"/>
  <c r="R808" i="1"/>
  <c r="R702" i="1"/>
  <c r="R567" i="1"/>
  <c r="U567" i="1" s="1"/>
  <c r="R540" i="1"/>
  <c r="R286" i="1"/>
  <c r="S999" i="1"/>
  <c r="AB999" i="1" s="1"/>
  <c r="AK999" i="1" s="1"/>
  <c r="AS999" i="1" s="1"/>
  <c r="S968" i="1"/>
  <c r="AB968" i="1" s="1"/>
  <c r="AK968" i="1" s="1"/>
  <c r="AS968" i="1" s="1"/>
  <c r="S934" i="1"/>
  <c r="AB934" i="1" s="1"/>
  <c r="AK934" i="1" s="1"/>
  <c r="S900" i="1"/>
  <c r="AB900" i="1" s="1"/>
  <c r="AK900" i="1" s="1"/>
  <c r="AS900" i="1" s="1"/>
  <c r="S871" i="1"/>
  <c r="AB871" i="1" s="1"/>
  <c r="AK871" i="1" s="1"/>
  <c r="AS871" i="1" s="1"/>
  <c r="S839" i="1"/>
  <c r="AB839" i="1" s="1"/>
  <c r="S791" i="1"/>
  <c r="AB791" i="1" s="1"/>
  <c r="AK791" i="1" s="1"/>
  <c r="S748" i="1"/>
  <c r="AB748" i="1" s="1"/>
  <c r="AK748" i="1" s="1"/>
  <c r="S702" i="1"/>
  <c r="AB702" i="1" s="1"/>
  <c r="AK702" i="1" s="1"/>
  <c r="AS702" i="1" s="1"/>
  <c r="S653" i="1"/>
  <c r="AB653" i="1" s="1"/>
  <c r="AK653" i="1" s="1"/>
  <c r="AS653" i="1" s="1"/>
  <c r="S590" i="1"/>
  <c r="AB590" i="1" s="1"/>
  <c r="S541" i="1"/>
  <c r="AB541" i="1" s="1"/>
  <c r="AK541" i="1" s="1"/>
  <c r="S491" i="1"/>
  <c r="AB491" i="1" s="1"/>
  <c r="S422" i="1"/>
  <c r="AB422" i="1" s="1"/>
  <c r="AK422" i="1" s="1"/>
  <c r="AS422" i="1" s="1"/>
  <c r="S366" i="1"/>
  <c r="AB366" i="1" s="1"/>
  <c r="AK366" i="1" s="1"/>
  <c r="S314" i="1"/>
  <c r="AB314" i="1" s="1"/>
  <c r="S235" i="1"/>
  <c r="AB235" i="1" s="1"/>
  <c r="AK235" i="1" s="1"/>
  <c r="S144" i="1"/>
  <c r="AB144" i="1" s="1"/>
  <c r="AK144" i="1" s="1"/>
  <c r="AS144" i="1" s="1"/>
  <c r="AA789" i="1"/>
  <c r="AA445" i="1"/>
  <c r="AD445" i="1" s="1"/>
  <c r="AJ918" i="1"/>
  <c r="AA918" i="1"/>
  <c r="P838" i="1"/>
  <c r="S838" i="1"/>
  <c r="AB838" i="1" s="1"/>
  <c r="AK838" i="1" s="1"/>
  <c r="AS838" i="1" s="1"/>
  <c r="AJ662" i="1"/>
  <c r="AA662" i="1"/>
  <c r="P646" i="1"/>
  <c r="S646" i="1"/>
  <c r="AB646" i="1" s="1"/>
  <c r="AK646" i="1" s="1"/>
  <c r="AS646" i="1" s="1"/>
  <c r="AJ630" i="1"/>
  <c r="AA630" i="1"/>
  <c r="AJ614" i="1"/>
  <c r="AM614" i="1" s="1"/>
  <c r="AA614" i="1"/>
  <c r="P598" i="1"/>
  <c r="S598" i="1"/>
  <c r="AB598" i="1" s="1"/>
  <c r="AK598" i="1" s="1"/>
  <c r="AS598" i="1" s="1"/>
  <c r="P582" i="1"/>
  <c r="S582" i="1"/>
  <c r="AB582" i="1" s="1"/>
  <c r="AJ566" i="1"/>
  <c r="AA566" i="1"/>
  <c r="P550" i="1"/>
  <c r="S550" i="1"/>
  <c r="AB550" i="1" s="1"/>
  <c r="P534" i="1"/>
  <c r="S534" i="1"/>
  <c r="AB534" i="1" s="1"/>
  <c r="AJ518" i="1"/>
  <c r="AA518" i="1"/>
  <c r="R518" i="1"/>
  <c r="P502" i="1"/>
  <c r="S502" i="1"/>
  <c r="AB502" i="1" s="1"/>
  <c r="AK502" i="1" s="1"/>
  <c r="P486" i="1"/>
  <c r="S486" i="1"/>
  <c r="AB486" i="1" s="1"/>
  <c r="AK486" i="1" s="1"/>
  <c r="AJ470" i="1"/>
  <c r="AA470" i="1"/>
  <c r="P454" i="1"/>
  <c r="S454" i="1"/>
  <c r="AB454" i="1" s="1"/>
  <c r="AK454" i="1" s="1"/>
  <c r="AS454" i="1" s="1"/>
  <c r="AJ438" i="1"/>
  <c r="AM438" i="1" s="1"/>
  <c r="AA438" i="1"/>
  <c r="AJ422" i="1"/>
  <c r="AA422" i="1"/>
  <c r="P406" i="1"/>
  <c r="S406" i="1"/>
  <c r="AB406" i="1" s="1"/>
  <c r="AK406" i="1" s="1"/>
  <c r="AS406" i="1" s="1"/>
  <c r="AJ390" i="1"/>
  <c r="AA390" i="1"/>
  <c r="R390" i="1"/>
  <c r="P374" i="1"/>
  <c r="S374" i="1"/>
  <c r="AB374" i="1" s="1"/>
  <c r="AK374" i="1" s="1"/>
  <c r="AS374" i="1" s="1"/>
  <c r="P358" i="1"/>
  <c r="S358" i="1"/>
  <c r="AB358" i="1" s="1"/>
  <c r="AK358" i="1" s="1"/>
  <c r="AS358" i="1" s="1"/>
  <c r="AJ342" i="1"/>
  <c r="AA342" i="1"/>
  <c r="P326" i="1"/>
  <c r="S326" i="1"/>
  <c r="AB326" i="1" s="1"/>
  <c r="AK326" i="1" s="1"/>
  <c r="AS326" i="1" s="1"/>
  <c r="P310" i="1"/>
  <c r="S310" i="1"/>
  <c r="AB310" i="1" s="1"/>
  <c r="P278" i="1"/>
  <c r="S278" i="1"/>
  <c r="AB278" i="1" s="1"/>
  <c r="AJ262" i="1"/>
  <c r="AA262" i="1"/>
  <c r="R262" i="1"/>
  <c r="P246" i="1"/>
  <c r="S246" i="1"/>
  <c r="AB246" i="1" s="1"/>
  <c r="AK246" i="1" s="1"/>
  <c r="AS246" i="1" s="1"/>
  <c r="AJ230" i="1"/>
  <c r="AA230" i="1"/>
  <c r="P214" i="1"/>
  <c r="S214" i="1"/>
  <c r="AB214" i="1" s="1"/>
  <c r="AK214" i="1" s="1"/>
  <c r="AS214" i="1" s="1"/>
  <c r="P198" i="1"/>
  <c r="S198" i="1"/>
  <c r="AB198" i="1" s="1"/>
  <c r="AJ182" i="1"/>
  <c r="AA182" i="1"/>
  <c r="R182" i="1"/>
  <c r="P166" i="1"/>
  <c r="S166" i="1"/>
  <c r="AB166" i="1" s="1"/>
  <c r="AK166" i="1" s="1"/>
  <c r="AS166" i="1" s="1"/>
  <c r="P150" i="1"/>
  <c r="S150" i="1"/>
  <c r="AB150" i="1" s="1"/>
  <c r="P134" i="1"/>
  <c r="S134" i="1"/>
  <c r="AB134" i="1" s="1"/>
  <c r="AK134" i="1" s="1"/>
  <c r="AS134" i="1" s="1"/>
  <c r="P118" i="1"/>
  <c r="S118" i="1"/>
  <c r="AB118" i="1" s="1"/>
  <c r="P102" i="1"/>
  <c r="S102" i="1"/>
  <c r="AB102" i="1" s="1"/>
  <c r="AJ86" i="1"/>
  <c r="AA86" i="1"/>
  <c r="P70" i="1"/>
  <c r="S70" i="1"/>
  <c r="AB70" i="1" s="1"/>
  <c r="AK70" i="1" s="1"/>
  <c r="R991" i="1"/>
  <c r="T991" i="1" s="1"/>
  <c r="R967" i="1"/>
  <c r="R807" i="1"/>
  <c r="U807" i="1" s="1"/>
  <c r="R701" i="1"/>
  <c r="R590" i="1"/>
  <c r="R566" i="1"/>
  <c r="R539" i="1"/>
  <c r="R285" i="1"/>
  <c r="S998" i="1"/>
  <c r="AB998" i="1" s="1"/>
  <c r="AK998" i="1" s="1"/>
  <c r="S967" i="1"/>
  <c r="AB967" i="1" s="1"/>
  <c r="AK967" i="1" s="1"/>
  <c r="AS967" i="1" s="1"/>
  <c r="S933" i="1"/>
  <c r="AB933" i="1" s="1"/>
  <c r="S897" i="1"/>
  <c r="AB897" i="1" s="1"/>
  <c r="AK897" i="1" s="1"/>
  <c r="AS897" i="1" s="1"/>
  <c r="S863" i="1"/>
  <c r="AB863" i="1" s="1"/>
  <c r="AK863" i="1" s="1"/>
  <c r="AS863" i="1" s="1"/>
  <c r="S836" i="1"/>
  <c r="AB836" i="1" s="1"/>
  <c r="AK836" i="1" s="1"/>
  <c r="S790" i="1"/>
  <c r="AB790" i="1" s="1"/>
  <c r="AK790" i="1" s="1"/>
  <c r="AS790" i="1" s="1"/>
  <c r="S747" i="1"/>
  <c r="AB747" i="1" s="1"/>
  <c r="AK747" i="1" s="1"/>
  <c r="S701" i="1"/>
  <c r="AB701" i="1" s="1"/>
  <c r="AK701" i="1" s="1"/>
  <c r="AS701" i="1" s="1"/>
  <c r="S638" i="1"/>
  <c r="AB638" i="1" s="1"/>
  <c r="AK638" i="1" s="1"/>
  <c r="AS638" i="1" s="1"/>
  <c r="S589" i="1"/>
  <c r="S540" i="1"/>
  <c r="AB540" i="1" s="1"/>
  <c r="S490" i="1"/>
  <c r="AB490" i="1" s="1"/>
  <c r="AK490" i="1" s="1"/>
  <c r="AS490" i="1" s="1"/>
  <c r="S417" i="1"/>
  <c r="AB417" i="1" s="1"/>
  <c r="AK417" i="1" s="1"/>
  <c r="AS417" i="1" s="1"/>
  <c r="S365" i="1"/>
  <c r="AB365" i="1" s="1"/>
  <c r="AK365" i="1" s="1"/>
  <c r="AS365" i="1" s="1"/>
  <c r="S311" i="1"/>
  <c r="S234" i="1"/>
  <c r="AB234" i="1" s="1"/>
  <c r="AK234" i="1" s="1"/>
  <c r="AS234" i="1" s="1"/>
  <c r="S143" i="1"/>
  <c r="AB143" i="1" s="1"/>
  <c r="AK143" i="1" s="1"/>
  <c r="AA990" i="1"/>
  <c r="AE990" i="1" s="1"/>
  <c r="AJ589" i="1"/>
  <c r="AA589" i="1"/>
  <c r="AD589" i="1" s="1"/>
  <c r="P997" i="1"/>
  <c r="S997" i="1"/>
  <c r="AB997" i="1" s="1"/>
  <c r="AK997" i="1" s="1"/>
  <c r="AS997" i="1" s="1"/>
  <c r="AJ901" i="1"/>
  <c r="AA901" i="1"/>
  <c r="P885" i="1"/>
  <c r="S885" i="1"/>
  <c r="AB885" i="1" s="1"/>
  <c r="AK885" i="1" s="1"/>
  <c r="AS885" i="1" s="1"/>
  <c r="P869" i="1"/>
  <c r="S869" i="1"/>
  <c r="AB869" i="1" s="1"/>
  <c r="AK869" i="1" s="1"/>
  <c r="AS869" i="1" s="1"/>
  <c r="P837" i="1"/>
  <c r="S837" i="1"/>
  <c r="AB837" i="1" s="1"/>
  <c r="AJ805" i="1"/>
  <c r="AM805" i="1" s="1"/>
  <c r="AA805" i="1"/>
  <c r="P773" i="1"/>
  <c r="S773" i="1"/>
  <c r="AB773" i="1" s="1"/>
  <c r="AK773" i="1" s="1"/>
  <c r="AS773" i="1" s="1"/>
  <c r="P757" i="1"/>
  <c r="S757" i="1"/>
  <c r="AB757" i="1" s="1"/>
  <c r="AK757" i="1" s="1"/>
  <c r="P741" i="1"/>
  <c r="S741" i="1"/>
  <c r="AB741" i="1" s="1"/>
  <c r="AK741" i="1" s="1"/>
  <c r="AJ725" i="1"/>
  <c r="R725" i="1"/>
  <c r="AA725" i="1"/>
  <c r="P709" i="1"/>
  <c r="S709" i="1"/>
  <c r="AB709" i="1" s="1"/>
  <c r="AK709" i="1" s="1"/>
  <c r="AS709" i="1" s="1"/>
  <c r="P693" i="1"/>
  <c r="S693" i="1"/>
  <c r="AB693" i="1" s="1"/>
  <c r="AK693" i="1" s="1"/>
  <c r="AS693" i="1" s="1"/>
  <c r="AJ677" i="1"/>
  <c r="AA677" i="1"/>
  <c r="AJ661" i="1"/>
  <c r="R661" i="1"/>
  <c r="AA661" i="1"/>
  <c r="P645" i="1"/>
  <c r="S645" i="1"/>
  <c r="AB645" i="1" s="1"/>
  <c r="P629" i="1"/>
  <c r="S629" i="1"/>
  <c r="AB629" i="1" s="1"/>
  <c r="AK629" i="1" s="1"/>
  <c r="AS629" i="1" s="1"/>
  <c r="R613" i="1"/>
  <c r="AJ613" i="1"/>
  <c r="AM613" i="1" s="1"/>
  <c r="AA613" i="1"/>
  <c r="P597" i="1"/>
  <c r="S597" i="1"/>
  <c r="AB597" i="1" s="1"/>
  <c r="AK597" i="1" s="1"/>
  <c r="AS597" i="1" s="1"/>
  <c r="P581" i="1"/>
  <c r="S581" i="1"/>
  <c r="AB581" i="1" s="1"/>
  <c r="AK581" i="1" s="1"/>
  <c r="AS581" i="1" s="1"/>
  <c r="AJ565" i="1"/>
  <c r="AA565" i="1"/>
  <c r="R565" i="1"/>
  <c r="P549" i="1"/>
  <c r="S549" i="1"/>
  <c r="AB549" i="1" s="1"/>
  <c r="P533" i="1"/>
  <c r="S533" i="1"/>
  <c r="AB533" i="1" s="1"/>
  <c r="AK533" i="1" s="1"/>
  <c r="AS533" i="1" s="1"/>
  <c r="AJ517" i="1"/>
  <c r="AA517" i="1"/>
  <c r="R517" i="1"/>
  <c r="P501" i="1"/>
  <c r="S501" i="1"/>
  <c r="AB501" i="1" s="1"/>
  <c r="P485" i="1"/>
  <c r="S485" i="1"/>
  <c r="AB485" i="1" s="1"/>
  <c r="P469" i="1"/>
  <c r="S469" i="1"/>
  <c r="AB469" i="1" s="1"/>
  <c r="AK469" i="1" s="1"/>
  <c r="AS469" i="1" s="1"/>
  <c r="P453" i="1"/>
  <c r="S453" i="1"/>
  <c r="AB453" i="1" s="1"/>
  <c r="AK453" i="1" s="1"/>
  <c r="AS453" i="1" s="1"/>
  <c r="P437" i="1"/>
  <c r="S437" i="1"/>
  <c r="AB437" i="1" s="1"/>
  <c r="AK437" i="1" s="1"/>
  <c r="P421" i="1"/>
  <c r="S421" i="1"/>
  <c r="AB421" i="1" s="1"/>
  <c r="AK421" i="1" s="1"/>
  <c r="P405" i="1"/>
  <c r="S405" i="1"/>
  <c r="AB405" i="1" s="1"/>
  <c r="AK405" i="1" s="1"/>
  <c r="P389" i="1"/>
  <c r="S389" i="1"/>
  <c r="AB389" i="1" s="1"/>
  <c r="P373" i="1"/>
  <c r="S373" i="1"/>
  <c r="AB373" i="1" s="1"/>
  <c r="AK373" i="1" s="1"/>
  <c r="P357" i="1"/>
  <c r="S357" i="1"/>
  <c r="AB357" i="1" s="1"/>
  <c r="AK357" i="1" s="1"/>
  <c r="AS357" i="1" s="1"/>
  <c r="P341" i="1"/>
  <c r="S341" i="1"/>
  <c r="AB341" i="1" s="1"/>
  <c r="AK341" i="1" s="1"/>
  <c r="AS341" i="1" s="1"/>
  <c r="P325" i="1"/>
  <c r="S325" i="1"/>
  <c r="AB325" i="1" s="1"/>
  <c r="AK325" i="1" s="1"/>
  <c r="AS325" i="1" s="1"/>
  <c r="P309" i="1"/>
  <c r="S309" i="1"/>
  <c r="AB309" i="1" s="1"/>
  <c r="AK309" i="1" s="1"/>
  <c r="P293" i="1"/>
  <c r="S293" i="1"/>
  <c r="AB293" i="1" s="1"/>
  <c r="P277" i="1"/>
  <c r="S277" i="1"/>
  <c r="AB277" i="1" s="1"/>
  <c r="AK277" i="1" s="1"/>
  <c r="P261" i="1"/>
  <c r="S261" i="1"/>
  <c r="AB261" i="1" s="1"/>
  <c r="P245" i="1"/>
  <c r="S245" i="1"/>
  <c r="AB245" i="1" s="1"/>
  <c r="AK245" i="1" s="1"/>
  <c r="AS245" i="1" s="1"/>
  <c r="P229" i="1"/>
  <c r="S229" i="1"/>
  <c r="AB229" i="1" s="1"/>
  <c r="AK229" i="1" s="1"/>
  <c r="AS229" i="1" s="1"/>
  <c r="P213" i="1"/>
  <c r="S213" i="1"/>
  <c r="AB213" i="1" s="1"/>
  <c r="AK213" i="1" s="1"/>
  <c r="AS213" i="1" s="1"/>
  <c r="P197" i="1"/>
  <c r="S197" i="1"/>
  <c r="AB197" i="1" s="1"/>
  <c r="AK197" i="1" s="1"/>
  <c r="P181" i="1"/>
  <c r="S181" i="1"/>
  <c r="AB181" i="1" s="1"/>
  <c r="P165" i="1"/>
  <c r="S165" i="1"/>
  <c r="AB165" i="1" s="1"/>
  <c r="AK165" i="1" s="1"/>
  <c r="P149" i="1"/>
  <c r="S149" i="1"/>
  <c r="AB149" i="1" s="1"/>
  <c r="P133" i="1"/>
  <c r="S133" i="1"/>
  <c r="AB133" i="1" s="1"/>
  <c r="AK133" i="1" s="1"/>
  <c r="AS133" i="1" s="1"/>
  <c r="AJ117" i="1"/>
  <c r="AL117" i="1" s="1"/>
  <c r="AA117" i="1"/>
  <c r="P101" i="1"/>
  <c r="S101" i="1"/>
  <c r="AB101" i="1" s="1"/>
  <c r="AK101" i="1" s="1"/>
  <c r="AS101" i="1" s="1"/>
  <c r="AJ85" i="1"/>
  <c r="AL85" i="1" s="1"/>
  <c r="AA85" i="1"/>
  <c r="P69" i="1"/>
  <c r="S69" i="1"/>
  <c r="AB69" i="1" s="1"/>
  <c r="R860" i="1"/>
  <c r="R750" i="1"/>
  <c r="R589" i="1"/>
  <c r="R561" i="1"/>
  <c r="V561" i="1" s="1"/>
  <c r="R538" i="1"/>
  <c r="R446" i="1"/>
  <c r="T446" i="1" s="1"/>
  <c r="R413" i="1"/>
  <c r="R316" i="1"/>
  <c r="R125" i="1"/>
  <c r="S991" i="1"/>
  <c r="AB991" i="1" s="1"/>
  <c r="AK991" i="1" s="1"/>
  <c r="AS991" i="1" s="1"/>
  <c r="S964" i="1"/>
  <c r="AB964" i="1" s="1"/>
  <c r="S932" i="1"/>
  <c r="AB932" i="1" s="1"/>
  <c r="AK932" i="1" s="1"/>
  <c r="AS932" i="1" s="1"/>
  <c r="S896" i="1"/>
  <c r="AB896" i="1" s="1"/>
  <c r="AK896" i="1" s="1"/>
  <c r="S862" i="1"/>
  <c r="AB862" i="1" s="1"/>
  <c r="AK862" i="1" s="1"/>
  <c r="S827" i="1"/>
  <c r="AB827" i="1" s="1"/>
  <c r="AK827" i="1" s="1"/>
  <c r="AS827" i="1" s="1"/>
  <c r="S789" i="1"/>
  <c r="AB789" i="1" s="1"/>
  <c r="AK789" i="1" s="1"/>
  <c r="AS789" i="1" s="1"/>
  <c r="S746" i="1"/>
  <c r="AB746" i="1" s="1"/>
  <c r="AK746" i="1" s="1"/>
  <c r="AS746" i="1" s="1"/>
  <c r="S700" i="1"/>
  <c r="AB700" i="1" s="1"/>
  <c r="AK700" i="1" s="1"/>
  <c r="AS700" i="1" s="1"/>
  <c r="S637" i="1"/>
  <c r="AB637" i="1" s="1"/>
  <c r="AK637" i="1" s="1"/>
  <c r="S588" i="1"/>
  <c r="AB588" i="1" s="1"/>
  <c r="AK588" i="1" s="1"/>
  <c r="AS588" i="1" s="1"/>
  <c r="S539" i="1"/>
  <c r="AB539" i="1" s="1"/>
  <c r="S474" i="1"/>
  <c r="AB474" i="1" s="1"/>
  <c r="AK474" i="1" s="1"/>
  <c r="AS474" i="1" s="1"/>
  <c r="S416" i="1"/>
  <c r="AB416" i="1" s="1"/>
  <c r="AK416" i="1" s="1"/>
  <c r="S364" i="1"/>
  <c r="AB364" i="1" s="1"/>
  <c r="S294" i="1"/>
  <c r="AB294" i="1" s="1"/>
  <c r="AK294" i="1" s="1"/>
  <c r="S230" i="1"/>
  <c r="AB230" i="1" s="1"/>
  <c r="AK230" i="1" s="1"/>
  <c r="AS230" i="1" s="1"/>
  <c r="S125" i="1"/>
  <c r="AB125" i="1" s="1"/>
  <c r="AA396" i="1"/>
  <c r="AC396" i="1" s="1"/>
  <c r="AJ950" i="1"/>
  <c r="AA950" i="1"/>
  <c r="R950" i="1"/>
  <c r="P774" i="1"/>
  <c r="S774" i="1"/>
  <c r="AB774" i="1" s="1"/>
  <c r="AK774" i="1" s="1"/>
  <c r="AS774" i="1" s="1"/>
  <c r="P965" i="1"/>
  <c r="S965" i="1"/>
  <c r="AB965" i="1" s="1"/>
  <c r="AK965" i="1" s="1"/>
  <c r="AS965" i="1" s="1"/>
  <c r="AJ932" i="1"/>
  <c r="AM932" i="1" s="1"/>
  <c r="AA932" i="1"/>
  <c r="AJ836" i="1"/>
  <c r="AN836" i="1" s="1"/>
  <c r="AA836" i="1"/>
  <c r="AC836" i="1" s="1"/>
  <c r="R836" i="1"/>
  <c r="P820" i="1"/>
  <c r="S820" i="1"/>
  <c r="AB820" i="1" s="1"/>
  <c r="AK820" i="1" s="1"/>
  <c r="AS820" i="1" s="1"/>
  <c r="AJ788" i="1"/>
  <c r="AL788" i="1" s="1"/>
  <c r="AA788" i="1"/>
  <c r="AC788" i="1" s="1"/>
  <c r="AJ772" i="1"/>
  <c r="AL772" i="1" s="1"/>
  <c r="AA772" i="1"/>
  <c r="AC772" i="1" s="1"/>
  <c r="P756" i="1"/>
  <c r="S756" i="1"/>
  <c r="AB756" i="1" s="1"/>
  <c r="AK756" i="1" s="1"/>
  <c r="P740" i="1"/>
  <c r="S740" i="1"/>
  <c r="AB740" i="1" s="1"/>
  <c r="AK740" i="1" s="1"/>
  <c r="AS740" i="1" s="1"/>
  <c r="AJ708" i="1"/>
  <c r="AN708" i="1" s="1"/>
  <c r="AA708" i="1"/>
  <c r="P692" i="1"/>
  <c r="S692" i="1"/>
  <c r="AB692" i="1" s="1"/>
  <c r="P676" i="1"/>
  <c r="S676" i="1"/>
  <c r="AB676" i="1" s="1"/>
  <c r="AK676" i="1" s="1"/>
  <c r="AS676" i="1" s="1"/>
  <c r="P660" i="1"/>
  <c r="S660" i="1"/>
  <c r="AB660" i="1" s="1"/>
  <c r="AK660" i="1" s="1"/>
  <c r="AS660" i="1" s="1"/>
  <c r="P644" i="1"/>
  <c r="S644" i="1"/>
  <c r="AB644" i="1" s="1"/>
  <c r="AK644" i="1" s="1"/>
  <c r="AS644" i="1" s="1"/>
  <c r="P628" i="1"/>
  <c r="S628" i="1"/>
  <c r="AB628" i="1" s="1"/>
  <c r="AK628" i="1" s="1"/>
  <c r="AS628" i="1" s="1"/>
  <c r="P612" i="1"/>
  <c r="S612" i="1"/>
  <c r="AB612" i="1" s="1"/>
  <c r="AK612" i="1" s="1"/>
  <c r="AS612" i="1" s="1"/>
  <c r="P596" i="1"/>
  <c r="S596" i="1"/>
  <c r="AB596" i="1" s="1"/>
  <c r="P580" i="1"/>
  <c r="S580" i="1"/>
  <c r="AB580" i="1" s="1"/>
  <c r="AK580" i="1" s="1"/>
  <c r="AS580" i="1" s="1"/>
  <c r="P564" i="1"/>
  <c r="S564" i="1"/>
  <c r="AB564" i="1" s="1"/>
  <c r="AK564" i="1" s="1"/>
  <c r="P548" i="1"/>
  <c r="S548" i="1"/>
  <c r="AB548" i="1" s="1"/>
  <c r="AK548" i="1" s="1"/>
  <c r="P532" i="1"/>
  <c r="S532" i="1"/>
  <c r="AB532" i="1" s="1"/>
  <c r="AK532" i="1" s="1"/>
  <c r="P516" i="1"/>
  <c r="S516" i="1"/>
  <c r="AB516" i="1" s="1"/>
  <c r="P500" i="1"/>
  <c r="S500" i="1"/>
  <c r="AB500" i="1" s="1"/>
  <c r="AK500" i="1" s="1"/>
  <c r="P484" i="1"/>
  <c r="S484" i="1"/>
  <c r="AB484" i="1" s="1"/>
  <c r="AK484" i="1" s="1"/>
  <c r="AS484" i="1" s="1"/>
  <c r="P468" i="1"/>
  <c r="S468" i="1"/>
  <c r="AB468" i="1" s="1"/>
  <c r="AK468" i="1" s="1"/>
  <c r="AS468" i="1" s="1"/>
  <c r="P452" i="1"/>
  <c r="S452" i="1"/>
  <c r="AB452" i="1" s="1"/>
  <c r="AK452" i="1" s="1"/>
  <c r="P436" i="1"/>
  <c r="S436" i="1"/>
  <c r="AB436" i="1" s="1"/>
  <c r="P420" i="1"/>
  <c r="S420" i="1"/>
  <c r="AB420" i="1" s="1"/>
  <c r="AK420" i="1" s="1"/>
  <c r="P404" i="1"/>
  <c r="S404" i="1"/>
  <c r="AB404" i="1" s="1"/>
  <c r="AK404" i="1" s="1"/>
  <c r="P388" i="1"/>
  <c r="S388" i="1"/>
  <c r="AB388" i="1" s="1"/>
  <c r="AK388" i="1" s="1"/>
  <c r="AS388" i="1" s="1"/>
  <c r="P372" i="1"/>
  <c r="S372" i="1"/>
  <c r="AB372" i="1" s="1"/>
  <c r="AK372" i="1" s="1"/>
  <c r="AS372" i="1" s="1"/>
  <c r="P356" i="1"/>
  <c r="S356" i="1"/>
  <c r="AB356" i="1" s="1"/>
  <c r="AK356" i="1" s="1"/>
  <c r="AS356" i="1" s="1"/>
  <c r="P340" i="1"/>
  <c r="S340" i="1"/>
  <c r="AB340" i="1" s="1"/>
  <c r="P324" i="1"/>
  <c r="S324" i="1"/>
  <c r="AB324" i="1" s="1"/>
  <c r="AK324" i="1" s="1"/>
  <c r="AS324" i="1" s="1"/>
  <c r="P308" i="1"/>
  <c r="S308" i="1"/>
  <c r="AB308" i="1" s="1"/>
  <c r="AK308" i="1" s="1"/>
  <c r="AS308" i="1" s="1"/>
  <c r="P292" i="1"/>
  <c r="S292" i="1"/>
  <c r="AB292" i="1" s="1"/>
  <c r="AK292" i="1" s="1"/>
  <c r="P276" i="1"/>
  <c r="S276" i="1"/>
  <c r="AB276" i="1" s="1"/>
  <c r="AK276" i="1" s="1"/>
  <c r="AS276" i="1" s="1"/>
  <c r="P260" i="1"/>
  <c r="S260" i="1"/>
  <c r="AB260" i="1" s="1"/>
  <c r="AK260" i="1" s="1"/>
  <c r="AS260" i="1" s="1"/>
  <c r="P244" i="1"/>
  <c r="S244" i="1"/>
  <c r="AB244" i="1" s="1"/>
  <c r="AK244" i="1" s="1"/>
  <c r="AS244" i="1" s="1"/>
  <c r="P228" i="1"/>
  <c r="S228" i="1"/>
  <c r="AB228" i="1" s="1"/>
  <c r="AK228" i="1" s="1"/>
  <c r="P212" i="1"/>
  <c r="S212" i="1"/>
  <c r="AB212" i="1" s="1"/>
  <c r="AK212" i="1" s="1"/>
  <c r="P196" i="1"/>
  <c r="S196" i="1"/>
  <c r="AB196" i="1" s="1"/>
  <c r="AK196" i="1" s="1"/>
  <c r="P180" i="1"/>
  <c r="S180" i="1"/>
  <c r="AB180" i="1" s="1"/>
  <c r="AK180" i="1" s="1"/>
  <c r="AS180" i="1" s="1"/>
  <c r="P164" i="1"/>
  <c r="S164" i="1"/>
  <c r="AB164" i="1" s="1"/>
  <c r="P148" i="1"/>
  <c r="S148" i="1"/>
  <c r="AB148" i="1" s="1"/>
  <c r="AK148" i="1" s="1"/>
  <c r="AS148" i="1" s="1"/>
  <c r="P132" i="1"/>
  <c r="S132" i="1"/>
  <c r="AB132" i="1" s="1"/>
  <c r="AK132" i="1" s="1"/>
  <c r="AS132" i="1" s="1"/>
  <c r="P116" i="1"/>
  <c r="S116" i="1"/>
  <c r="AB116" i="1" s="1"/>
  <c r="AK116" i="1" s="1"/>
  <c r="P100" i="1"/>
  <c r="S100" i="1"/>
  <c r="AB100" i="1" s="1"/>
  <c r="P84" i="1"/>
  <c r="S84" i="1"/>
  <c r="AB84" i="1" s="1"/>
  <c r="AK84" i="1" s="1"/>
  <c r="AS84" i="1" s="1"/>
  <c r="P68" i="1"/>
  <c r="S68" i="1"/>
  <c r="AB68" i="1" s="1"/>
  <c r="AK68" i="1" s="1"/>
  <c r="R988" i="1"/>
  <c r="R937" i="1"/>
  <c r="R859" i="1"/>
  <c r="R805" i="1"/>
  <c r="R749" i="1"/>
  <c r="R724" i="1"/>
  <c r="R588" i="1"/>
  <c r="R442" i="1"/>
  <c r="T442" i="1" s="1"/>
  <c r="R412" i="1"/>
  <c r="R315" i="1"/>
  <c r="R124" i="1"/>
  <c r="S990" i="1"/>
  <c r="AB990" i="1" s="1"/>
  <c r="S961" i="1"/>
  <c r="AB961" i="1" s="1"/>
  <c r="AK961" i="1" s="1"/>
  <c r="S929" i="1"/>
  <c r="AB929" i="1" s="1"/>
  <c r="AK929" i="1" s="1"/>
  <c r="AS929" i="1" s="1"/>
  <c r="S895" i="1"/>
  <c r="AB895" i="1" s="1"/>
  <c r="AK895" i="1" s="1"/>
  <c r="AS895" i="1" s="1"/>
  <c r="S861" i="1"/>
  <c r="AB861" i="1" s="1"/>
  <c r="AK861" i="1" s="1"/>
  <c r="S826" i="1"/>
  <c r="AB826" i="1" s="1"/>
  <c r="AK826" i="1" s="1"/>
  <c r="AS826" i="1" s="1"/>
  <c r="S788" i="1"/>
  <c r="AB788" i="1" s="1"/>
  <c r="AK788" i="1" s="1"/>
  <c r="AS788" i="1" s="1"/>
  <c r="S743" i="1"/>
  <c r="AB743" i="1" s="1"/>
  <c r="S685" i="1"/>
  <c r="AB685" i="1" s="1"/>
  <c r="AK685" i="1" s="1"/>
  <c r="AS685" i="1" s="1"/>
  <c r="S636" i="1"/>
  <c r="AB636" i="1" s="1"/>
  <c r="AK636" i="1" s="1"/>
  <c r="AS636" i="1" s="1"/>
  <c r="S587" i="1"/>
  <c r="S538" i="1"/>
  <c r="AB538" i="1" s="1"/>
  <c r="AK538" i="1" s="1"/>
  <c r="S471" i="1"/>
  <c r="AB471" i="1" s="1"/>
  <c r="AK471" i="1" s="1"/>
  <c r="AS471" i="1" s="1"/>
  <c r="S415" i="1"/>
  <c r="AB415" i="1" s="1"/>
  <c r="AK415" i="1" s="1"/>
  <c r="AS415" i="1" s="1"/>
  <c r="S363" i="1"/>
  <c r="AB363" i="1" s="1"/>
  <c r="AK363" i="1" s="1"/>
  <c r="S289" i="1"/>
  <c r="AB289" i="1" s="1"/>
  <c r="AK289" i="1" s="1"/>
  <c r="AS289" i="1" s="1"/>
  <c r="S208" i="1"/>
  <c r="AB208" i="1" s="1"/>
  <c r="S124" i="1"/>
  <c r="AB124" i="1" s="1"/>
  <c r="AK124" i="1" s="1"/>
  <c r="AS124" i="1" s="1"/>
  <c r="P941" i="1"/>
  <c r="S941" i="1"/>
  <c r="AB941" i="1" s="1"/>
  <c r="AK941" i="1" s="1"/>
  <c r="AS941" i="1" s="1"/>
  <c r="AJ982" i="1"/>
  <c r="AA982" i="1"/>
  <c r="R982" i="1"/>
  <c r="P886" i="1"/>
  <c r="S886" i="1"/>
  <c r="AB886" i="1" s="1"/>
  <c r="AK886" i="1" s="1"/>
  <c r="AS886" i="1" s="1"/>
  <c r="P758" i="1"/>
  <c r="S758" i="1"/>
  <c r="AB758" i="1" s="1"/>
  <c r="AK758" i="1" s="1"/>
  <c r="AS758" i="1" s="1"/>
  <c r="AJ853" i="1"/>
  <c r="R853" i="1"/>
  <c r="AA853" i="1"/>
  <c r="AJ900" i="1"/>
  <c r="AA900" i="1"/>
  <c r="R900" i="1"/>
  <c r="X900" i="1" s="1"/>
  <c r="P995" i="1"/>
  <c r="S995" i="1"/>
  <c r="AB995" i="1" s="1"/>
  <c r="AK995" i="1" s="1"/>
  <c r="AS995" i="1" s="1"/>
  <c r="P979" i="1"/>
  <c r="R979" i="1" s="1"/>
  <c r="S979" i="1"/>
  <c r="AB979" i="1" s="1"/>
  <c r="P963" i="1"/>
  <c r="S963" i="1"/>
  <c r="AB963" i="1" s="1"/>
  <c r="P947" i="1"/>
  <c r="S947" i="1"/>
  <c r="AB947" i="1" s="1"/>
  <c r="AK947" i="1" s="1"/>
  <c r="AS947" i="1" s="1"/>
  <c r="P931" i="1"/>
  <c r="S931" i="1"/>
  <c r="AB931" i="1" s="1"/>
  <c r="P915" i="1"/>
  <c r="S915" i="1"/>
  <c r="AB915" i="1" s="1"/>
  <c r="AK915" i="1" s="1"/>
  <c r="AS915" i="1" s="1"/>
  <c r="P899" i="1"/>
  <c r="S899" i="1"/>
  <c r="AB899" i="1" s="1"/>
  <c r="AK899" i="1" s="1"/>
  <c r="AS899" i="1" s="1"/>
  <c r="P883" i="1"/>
  <c r="R883" i="1" s="1"/>
  <c r="S883" i="1"/>
  <c r="AB883" i="1" s="1"/>
  <c r="AK883" i="1" s="1"/>
  <c r="P867" i="1"/>
  <c r="S867" i="1"/>
  <c r="AB867" i="1" s="1"/>
  <c r="P851" i="1"/>
  <c r="S851" i="1"/>
  <c r="AB851" i="1" s="1"/>
  <c r="AK851" i="1" s="1"/>
  <c r="AS851" i="1" s="1"/>
  <c r="P835" i="1"/>
  <c r="S835" i="1"/>
  <c r="AB835" i="1" s="1"/>
  <c r="P819" i="1"/>
  <c r="R819" i="1" s="1"/>
  <c r="S819" i="1"/>
  <c r="AB819" i="1" s="1"/>
  <c r="P803" i="1"/>
  <c r="S803" i="1"/>
  <c r="AB803" i="1" s="1"/>
  <c r="AK803" i="1" s="1"/>
  <c r="AS803" i="1" s="1"/>
  <c r="P787" i="1"/>
  <c r="S787" i="1"/>
  <c r="AB787" i="1" s="1"/>
  <c r="AK787" i="1" s="1"/>
  <c r="AS787" i="1" s="1"/>
  <c r="P771" i="1"/>
  <c r="S771" i="1"/>
  <c r="AB771" i="1" s="1"/>
  <c r="AK771" i="1" s="1"/>
  <c r="AS771" i="1" s="1"/>
  <c r="P755" i="1"/>
  <c r="S755" i="1"/>
  <c r="AB755" i="1" s="1"/>
  <c r="AK755" i="1" s="1"/>
  <c r="AS755" i="1" s="1"/>
  <c r="P739" i="1"/>
  <c r="R739" i="1" s="1"/>
  <c r="S739" i="1"/>
  <c r="AB739" i="1" s="1"/>
  <c r="AK739" i="1" s="1"/>
  <c r="AS739" i="1" s="1"/>
  <c r="P723" i="1"/>
  <c r="S723" i="1"/>
  <c r="AB723" i="1" s="1"/>
  <c r="AK723" i="1" s="1"/>
  <c r="P707" i="1"/>
  <c r="S707" i="1"/>
  <c r="AB707" i="1" s="1"/>
  <c r="AK707" i="1" s="1"/>
  <c r="P691" i="1"/>
  <c r="S691" i="1"/>
  <c r="AB691" i="1" s="1"/>
  <c r="P675" i="1"/>
  <c r="R675" i="1" s="1"/>
  <c r="S675" i="1"/>
  <c r="AB675" i="1" s="1"/>
  <c r="AK675" i="1" s="1"/>
  <c r="AS675" i="1" s="1"/>
  <c r="P659" i="1"/>
  <c r="S659" i="1"/>
  <c r="AB659" i="1" s="1"/>
  <c r="AK659" i="1" s="1"/>
  <c r="AS659" i="1" s="1"/>
  <c r="P643" i="1"/>
  <c r="S643" i="1"/>
  <c r="AB643" i="1" s="1"/>
  <c r="P627" i="1"/>
  <c r="S627" i="1"/>
  <c r="AB627" i="1" s="1"/>
  <c r="P611" i="1"/>
  <c r="S611" i="1"/>
  <c r="AB611" i="1" s="1"/>
  <c r="AK611" i="1" s="1"/>
  <c r="P595" i="1"/>
  <c r="S595" i="1"/>
  <c r="AB595" i="1" s="1"/>
  <c r="AK595" i="1" s="1"/>
  <c r="AS595" i="1" s="1"/>
  <c r="P579" i="1"/>
  <c r="S579" i="1"/>
  <c r="AB579" i="1" s="1"/>
  <c r="AK579" i="1" s="1"/>
  <c r="P563" i="1"/>
  <c r="S563" i="1"/>
  <c r="AB563" i="1" s="1"/>
  <c r="AK563" i="1" s="1"/>
  <c r="AS563" i="1" s="1"/>
  <c r="P547" i="1"/>
  <c r="R547" i="1" s="1"/>
  <c r="S547" i="1"/>
  <c r="AB547" i="1" s="1"/>
  <c r="AK547" i="1" s="1"/>
  <c r="AS547" i="1" s="1"/>
  <c r="P531" i="1"/>
  <c r="S531" i="1"/>
  <c r="AB531" i="1" s="1"/>
  <c r="AK531" i="1" s="1"/>
  <c r="AS531" i="1" s="1"/>
  <c r="P515" i="1"/>
  <c r="R515" i="1" s="1"/>
  <c r="S515" i="1"/>
  <c r="AB515" i="1" s="1"/>
  <c r="AK515" i="1" s="1"/>
  <c r="AS515" i="1" s="1"/>
  <c r="P499" i="1"/>
  <c r="S499" i="1"/>
  <c r="AB499" i="1" s="1"/>
  <c r="AK499" i="1" s="1"/>
  <c r="AS499" i="1" s="1"/>
  <c r="P483" i="1"/>
  <c r="S483" i="1"/>
  <c r="AB483" i="1" s="1"/>
  <c r="AK483" i="1" s="1"/>
  <c r="P467" i="1"/>
  <c r="S467" i="1"/>
  <c r="AB467" i="1" s="1"/>
  <c r="AK467" i="1" s="1"/>
  <c r="AS467" i="1" s="1"/>
  <c r="P451" i="1"/>
  <c r="R451" i="1" s="1"/>
  <c r="S451" i="1"/>
  <c r="AB451" i="1" s="1"/>
  <c r="AK451" i="1" s="1"/>
  <c r="AS451" i="1" s="1"/>
  <c r="P435" i="1"/>
  <c r="S435" i="1"/>
  <c r="AB435" i="1" s="1"/>
  <c r="AK435" i="1" s="1"/>
  <c r="AS435" i="1" s="1"/>
  <c r="P419" i="1"/>
  <c r="R419" i="1" s="1"/>
  <c r="S419" i="1"/>
  <c r="AB419" i="1" s="1"/>
  <c r="AK419" i="1" s="1"/>
  <c r="AS419" i="1" s="1"/>
  <c r="P403" i="1"/>
  <c r="S403" i="1"/>
  <c r="AB403" i="1" s="1"/>
  <c r="P387" i="1"/>
  <c r="S387" i="1"/>
  <c r="AB387" i="1" s="1"/>
  <c r="AK387" i="1" s="1"/>
  <c r="AS387" i="1" s="1"/>
  <c r="P371" i="1"/>
  <c r="S371" i="1"/>
  <c r="AB371" i="1" s="1"/>
  <c r="AK371" i="1" s="1"/>
  <c r="P355" i="1"/>
  <c r="R355" i="1" s="1"/>
  <c r="S355" i="1"/>
  <c r="AB355" i="1" s="1"/>
  <c r="AK355" i="1" s="1"/>
  <c r="AS355" i="1" s="1"/>
  <c r="P339" i="1"/>
  <c r="S339" i="1"/>
  <c r="AB339" i="1" s="1"/>
  <c r="AK339" i="1" s="1"/>
  <c r="AS339" i="1" s="1"/>
  <c r="P323" i="1"/>
  <c r="S323" i="1"/>
  <c r="AB323" i="1" s="1"/>
  <c r="AK323" i="1" s="1"/>
  <c r="AS323" i="1" s="1"/>
  <c r="P307" i="1"/>
  <c r="S307" i="1"/>
  <c r="AB307" i="1" s="1"/>
  <c r="AK307" i="1" s="1"/>
  <c r="AS307" i="1" s="1"/>
  <c r="P291" i="1"/>
  <c r="S291" i="1"/>
  <c r="AB291" i="1" s="1"/>
  <c r="AK291" i="1" s="1"/>
  <c r="AS291" i="1" s="1"/>
  <c r="P275" i="1"/>
  <c r="S275" i="1"/>
  <c r="AB275" i="1" s="1"/>
  <c r="P259" i="1"/>
  <c r="S259" i="1"/>
  <c r="AB259" i="1" s="1"/>
  <c r="P243" i="1"/>
  <c r="S243" i="1"/>
  <c r="AB243" i="1" s="1"/>
  <c r="AK243" i="1" s="1"/>
  <c r="AS243" i="1" s="1"/>
  <c r="P227" i="1"/>
  <c r="S227" i="1"/>
  <c r="AB227" i="1" s="1"/>
  <c r="AK227" i="1" s="1"/>
  <c r="AS227" i="1" s="1"/>
  <c r="P211" i="1"/>
  <c r="S211" i="1"/>
  <c r="AB211" i="1" s="1"/>
  <c r="AK211" i="1" s="1"/>
  <c r="AS211" i="1" s="1"/>
  <c r="P195" i="1"/>
  <c r="S195" i="1"/>
  <c r="AB195" i="1" s="1"/>
  <c r="AK195" i="1" s="1"/>
  <c r="AS195" i="1" s="1"/>
  <c r="P179" i="1"/>
  <c r="S179" i="1"/>
  <c r="AB179" i="1" s="1"/>
  <c r="AK179" i="1" s="1"/>
  <c r="AS179" i="1" s="1"/>
  <c r="P163" i="1"/>
  <c r="S163" i="1"/>
  <c r="AB163" i="1" s="1"/>
  <c r="AK163" i="1" s="1"/>
  <c r="AS163" i="1" s="1"/>
  <c r="P147" i="1"/>
  <c r="S147" i="1"/>
  <c r="AB147" i="1" s="1"/>
  <c r="AK147" i="1" s="1"/>
  <c r="AS147" i="1" s="1"/>
  <c r="P131" i="1"/>
  <c r="S131" i="1"/>
  <c r="AB131" i="1" s="1"/>
  <c r="AK131" i="1" s="1"/>
  <c r="P115" i="1"/>
  <c r="S115" i="1"/>
  <c r="AB115" i="1" s="1"/>
  <c r="AK115" i="1" s="1"/>
  <c r="P99" i="1"/>
  <c r="S99" i="1"/>
  <c r="AB99" i="1" s="1"/>
  <c r="AK99" i="1" s="1"/>
  <c r="AS99" i="1" s="1"/>
  <c r="P83" i="1"/>
  <c r="S83" i="1"/>
  <c r="AB83" i="1" s="1"/>
  <c r="AK83" i="1" s="1"/>
  <c r="AS83" i="1" s="1"/>
  <c r="R987" i="1"/>
  <c r="R936" i="1"/>
  <c r="T936" i="1" s="1"/>
  <c r="R911" i="1"/>
  <c r="R857" i="1"/>
  <c r="R748" i="1"/>
  <c r="T748" i="1" s="1"/>
  <c r="R614" i="1"/>
  <c r="R587" i="1"/>
  <c r="R559" i="1"/>
  <c r="R474" i="1"/>
  <c r="R346" i="1"/>
  <c r="R314" i="1"/>
  <c r="R155" i="1"/>
  <c r="R89" i="1"/>
  <c r="T89" i="1" s="1"/>
  <c r="S989" i="1"/>
  <c r="AB989" i="1" s="1"/>
  <c r="AK989" i="1" s="1"/>
  <c r="S955" i="1"/>
  <c r="AB955" i="1" s="1"/>
  <c r="AK955" i="1" s="1"/>
  <c r="S926" i="1"/>
  <c r="AB926" i="1" s="1"/>
  <c r="AK926" i="1" s="1"/>
  <c r="AS926" i="1" s="1"/>
  <c r="S894" i="1"/>
  <c r="AB894" i="1" s="1"/>
  <c r="S860" i="1"/>
  <c r="AB860" i="1" s="1"/>
  <c r="AK860" i="1" s="1"/>
  <c r="AS860" i="1" s="1"/>
  <c r="S825" i="1"/>
  <c r="AB825" i="1" s="1"/>
  <c r="AK825" i="1" s="1"/>
  <c r="AS825" i="1" s="1"/>
  <c r="S785" i="1"/>
  <c r="AB785" i="1" s="1"/>
  <c r="AK785" i="1" s="1"/>
  <c r="AS785" i="1" s="1"/>
  <c r="S742" i="1"/>
  <c r="AB742" i="1" s="1"/>
  <c r="S684" i="1"/>
  <c r="AB684" i="1" s="1"/>
  <c r="AK684" i="1" s="1"/>
  <c r="AS684" i="1" s="1"/>
  <c r="S635" i="1"/>
  <c r="AB635" i="1" s="1"/>
  <c r="AK635" i="1" s="1"/>
  <c r="S586" i="1"/>
  <c r="AB586" i="1" s="1"/>
  <c r="AK586" i="1" s="1"/>
  <c r="AS586" i="1" s="1"/>
  <c r="S523" i="1"/>
  <c r="AB523" i="1" s="1"/>
  <c r="AK523" i="1" s="1"/>
  <c r="S470" i="1"/>
  <c r="AB470" i="1" s="1"/>
  <c r="AK470" i="1" s="1"/>
  <c r="AS470" i="1" s="1"/>
  <c r="S414" i="1"/>
  <c r="AB414" i="1" s="1"/>
  <c r="AK414" i="1" s="1"/>
  <c r="S362" i="1"/>
  <c r="AB362" i="1" s="1"/>
  <c r="AK362" i="1" s="1"/>
  <c r="AS362" i="1" s="1"/>
  <c r="S288" i="1"/>
  <c r="AB288" i="1" s="1"/>
  <c r="AK288" i="1" s="1"/>
  <c r="AS288" i="1" s="1"/>
  <c r="S207" i="1"/>
  <c r="AB207" i="1" s="1"/>
  <c r="AK207" i="1" s="1"/>
  <c r="AS207" i="1" s="1"/>
  <c r="S121" i="1"/>
  <c r="AB121" i="1" s="1"/>
  <c r="AK121" i="1" s="1"/>
  <c r="AS121" i="1" s="1"/>
  <c r="AA934" i="1"/>
  <c r="AJ861" i="1"/>
  <c r="AA861" i="1"/>
  <c r="AC861" i="1" s="1"/>
  <c r="P621" i="1"/>
  <c r="S621" i="1"/>
  <c r="AB621" i="1" s="1"/>
  <c r="AK621" i="1" s="1"/>
  <c r="AS621" i="1" s="1"/>
  <c r="P902" i="1"/>
  <c r="S902" i="1"/>
  <c r="AB902" i="1" s="1"/>
  <c r="AK902" i="1" s="1"/>
  <c r="AS902" i="1" s="1"/>
  <c r="P870" i="1"/>
  <c r="S870" i="1"/>
  <c r="AB870" i="1" s="1"/>
  <c r="AK870" i="1" s="1"/>
  <c r="AS870" i="1" s="1"/>
  <c r="AJ806" i="1"/>
  <c r="AM806" i="1" s="1"/>
  <c r="AA806" i="1"/>
  <c r="P710" i="1"/>
  <c r="S710" i="1"/>
  <c r="AB710" i="1" s="1"/>
  <c r="AK710" i="1" s="1"/>
  <c r="AJ981" i="1"/>
  <c r="AM981" i="1" s="1"/>
  <c r="AA981" i="1"/>
  <c r="R981" i="1"/>
  <c r="AJ917" i="1"/>
  <c r="AA917" i="1"/>
  <c r="P996" i="1"/>
  <c r="S996" i="1"/>
  <c r="AB996" i="1" s="1"/>
  <c r="AK996" i="1" s="1"/>
  <c r="AS996" i="1" s="1"/>
  <c r="P980" i="1"/>
  <c r="S980" i="1"/>
  <c r="AJ964" i="1"/>
  <c r="AL964" i="1" s="1"/>
  <c r="R964" i="1"/>
  <c r="AA964" i="1"/>
  <c r="P948" i="1"/>
  <c r="S948" i="1"/>
  <c r="AB948" i="1" s="1"/>
  <c r="AJ916" i="1"/>
  <c r="AM916" i="1" s="1"/>
  <c r="AA916" i="1"/>
  <c r="P884" i="1"/>
  <c r="S884" i="1"/>
  <c r="AB884" i="1" s="1"/>
  <c r="AK884" i="1" s="1"/>
  <c r="AS884" i="1" s="1"/>
  <c r="P868" i="1"/>
  <c r="S868" i="1"/>
  <c r="AB868" i="1" s="1"/>
  <c r="AK868" i="1" s="1"/>
  <c r="P852" i="1"/>
  <c r="S852" i="1"/>
  <c r="AB852" i="1" s="1"/>
  <c r="AJ804" i="1"/>
  <c r="AL804" i="1" s="1"/>
  <c r="AA804" i="1"/>
  <c r="AC804" i="1" s="1"/>
  <c r="P994" i="1"/>
  <c r="AJ994" i="1" s="1"/>
  <c r="AL994" i="1" s="1"/>
  <c r="S994" i="1"/>
  <c r="AB994" i="1" s="1"/>
  <c r="AK994" i="1" s="1"/>
  <c r="AS994" i="1" s="1"/>
  <c r="P978" i="1"/>
  <c r="AJ978" i="1" s="1"/>
  <c r="AM978" i="1" s="1"/>
  <c r="S978" i="1"/>
  <c r="AB978" i="1" s="1"/>
  <c r="AK978" i="1" s="1"/>
  <c r="AS978" i="1" s="1"/>
  <c r="P962" i="1"/>
  <c r="S962" i="1"/>
  <c r="AB962" i="1" s="1"/>
  <c r="P946" i="1"/>
  <c r="S946" i="1"/>
  <c r="AB946" i="1" s="1"/>
  <c r="AK946" i="1" s="1"/>
  <c r="AS946" i="1" s="1"/>
  <c r="P930" i="1"/>
  <c r="S930" i="1"/>
  <c r="AB930" i="1" s="1"/>
  <c r="AK930" i="1" s="1"/>
  <c r="AS930" i="1" s="1"/>
  <c r="P914" i="1"/>
  <c r="S914" i="1"/>
  <c r="AB914" i="1" s="1"/>
  <c r="AK914" i="1" s="1"/>
  <c r="P898" i="1"/>
  <c r="AJ898" i="1" s="1"/>
  <c r="AL898" i="1" s="1"/>
  <c r="S898" i="1"/>
  <c r="AB898" i="1" s="1"/>
  <c r="AK898" i="1" s="1"/>
  <c r="AS898" i="1" s="1"/>
  <c r="P882" i="1"/>
  <c r="AJ882" i="1" s="1"/>
  <c r="AL882" i="1" s="1"/>
  <c r="S882" i="1"/>
  <c r="AB882" i="1" s="1"/>
  <c r="P866" i="1"/>
  <c r="AJ866" i="1" s="1"/>
  <c r="AM866" i="1" s="1"/>
  <c r="S866" i="1"/>
  <c r="AB866" i="1" s="1"/>
  <c r="P850" i="1"/>
  <c r="AJ850" i="1" s="1"/>
  <c r="AL850" i="1" s="1"/>
  <c r="S850" i="1"/>
  <c r="AB850" i="1" s="1"/>
  <c r="P834" i="1"/>
  <c r="AJ834" i="1" s="1"/>
  <c r="AN834" i="1" s="1"/>
  <c r="S834" i="1"/>
  <c r="AB834" i="1" s="1"/>
  <c r="AK834" i="1" s="1"/>
  <c r="P818" i="1"/>
  <c r="AJ818" i="1" s="1"/>
  <c r="AL818" i="1" s="1"/>
  <c r="S818" i="1"/>
  <c r="AB818" i="1" s="1"/>
  <c r="AK818" i="1" s="1"/>
  <c r="AS818" i="1" s="1"/>
  <c r="P802" i="1"/>
  <c r="AJ802" i="1" s="1"/>
  <c r="AM802" i="1" s="1"/>
  <c r="S802" i="1"/>
  <c r="AB802" i="1" s="1"/>
  <c r="P786" i="1"/>
  <c r="AJ786" i="1" s="1"/>
  <c r="AN786" i="1" s="1"/>
  <c r="S786" i="1"/>
  <c r="AB786" i="1" s="1"/>
  <c r="P770" i="1"/>
  <c r="AJ770" i="1" s="1"/>
  <c r="AL770" i="1" s="1"/>
  <c r="S770" i="1"/>
  <c r="AB770" i="1" s="1"/>
  <c r="AK770" i="1" s="1"/>
  <c r="P754" i="1"/>
  <c r="AJ754" i="1" s="1"/>
  <c r="AL754" i="1" s="1"/>
  <c r="S754" i="1"/>
  <c r="AB754" i="1" s="1"/>
  <c r="AK754" i="1" s="1"/>
  <c r="AS754" i="1" s="1"/>
  <c r="P738" i="1"/>
  <c r="AJ738" i="1" s="1"/>
  <c r="AL738" i="1" s="1"/>
  <c r="S738" i="1"/>
  <c r="AB738" i="1" s="1"/>
  <c r="AK738" i="1" s="1"/>
  <c r="AS738" i="1" s="1"/>
  <c r="P722" i="1"/>
  <c r="AJ722" i="1" s="1"/>
  <c r="AL722" i="1" s="1"/>
  <c r="S722" i="1"/>
  <c r="AB722" i="1" s="1"/>
  <c r="AK722" i="1" s="1"/>
  <c r="AS722" i="1" s="1"/>
  <c r="P706" i="1"/>
  <c r="AJ706" i="1" s="1"/>
  <c r="AN706" i="1" s="1"/>
  <c r="S706" i="1"/>
  <c r="AB706" i="1" s="1"/>
  <c r="AK706" i="1" s="1"/>
  <c r="P690" i="1"/>
  <c r="S690" i="1"/>
  <c r="AB690" i="1" s="1"/>
  <c r="AK690" i="1" s="1"/>
  <c r="AS690" i="1" s="1"/>
  <c r="P674" i="1"/>
  <c r="S674" i="1"/>
  <c r="AB674" i="1" s="1"/>
  <c r="AK674" i="1" s="1"/>
  <c r="P658" i="1"/>
  <c r="R658" i="1" s="1"/>
  <c r="S658" i="1"/>
  <c r="AB658" i="1" s="1"/>
  <c r="AK658" i="1" s="1"/>
  <c r="P642" i="1"/>
  <c r="AJ642" i="1" s="1"/>
  <c r="AL642" i="1" s="1"/>
  <c r="S642" i="1"/>
  <c r="AB642" i="1" s="1"/>
  <c r="AK642" i="1" s="1"/>
  <c r="AS642" i="1" s="1"/>
  <c r="P626" i="1"/>
  <c r="AJ626" i="1" s="1"/>
  <c r="AL626" i="1" s="1"/>
  <c r="S626" i="1"/>
  <c r="AB626" i="1" s="1"/>
  <c r="AK626" i="1" s="1"/>
  <c r="AS626" i="1" s="1"/>
  <c r="P610" i="1"/>
  <c r="AJ610" i="1" s="1"/>
  <c r="AL610" i="1" s="1"/>
  <c r="S610" i="1"/>
  <c r="AB610" i="1" s="1"/>
  <c r="AK610" i="1" s="1"/>
  <c r="AS610" i="1" s="1"/>
  <c r="P594" i="1"/>
  <c r="AJ594" i="1" s="1"/>
  <c r="AL594" i="1" s="1"/>
  <c r="S594" i="1"/>
  <c r="AB594" i="1" s="1"/>
  <c r="AK594" i="1" s="1"/>
  <c r="P578" i="1"/>
  <c r="AJ578" i="1" s="1"/>
  <c r="AL578" i="1" s="1"/>
  <c r="S578" i="1"/>
  <c r="AB578" i="1" s="1"/>
  <c r="AK578" i="1" s="1"/>
  <c r="AS578" i="1" s="1"/>
  <c r="P562" i="1"/>
  <c r="AJ562" i="1" s="1"/>
  <c r="AL562" i="1" s="1"/>
  <c r="S562" i="1"/>
  <c r="P546" i="1"/>
  <c r="AJ546" i="1" s="1"/>
  <c r="S546" i="1"/>
  <c r="AB546" i="1" s="1"/>
  <c r="AK546" i="1" s="1"/>
  <c r="AS546" i="1" s="1"/>
  <c r="P530" i="1"/>
  <c r="AJ530" i="1" s="1"/>
  <c r="AL530" i="1" s="1"/>
  <c r="S530" i="1"/>
  <c r="AB530" i="1" s="1"/>
  <c r="AK530" i="1" s="1"/>
  <c r="AS530" i="1" s="1"/>
  <c r="P514" i="1"/>
  <c r="AJ514" i="1" s="1"/>
  <c r="AL514" i="1" s="1"/>
  <c r="S514" i="1"/>
  <c r="AB514" i="1" s="1"/>
  <c r="P498" i="1"/>
  <c r="AJ498" i="1" s="1"/>
  <c r="AL498" i="1" s="1"/>
  <c r="S498" i="1"/>
  <c r="AB498" i="1" s="1"/>
  <c r="AK498" i="1" s="1"/>
  <c r="AS498" i="1" s="1"/>
  <c r="P482" i="1"/>
  <c r="AJ482" i="1" s="1"/>
  <c r="AL482" i="1" s="1"/>
  <c r="S482" i="1"/>
  <c r="AB482" i="1" s="1"/>
  <c r="P466" i="1"/>
  <c r="AJ466" i="1" s="1"/>
  <c r="AL466" i="1" s="1"/>
  <c r="S466" i="1"/>
  <c r="AB466" i="1" s="1"/>
  <c r="P450" i="1"/>
  <c r="S450" i="1"/>
  <c r="AB450" i="1" s="1"/>
  <c r="AK450" i="1" s="1"/>
  <c r="AS450" i="1" s="1"/>
  <c r="P434" i="1"/>
  <c r="S434" i="1"/>
  <c r="AB434" i="1" s="1"/>
  <c r="P418" i="1"/>
  <c r="AA418" i="1" s="1"/>
  <c r="S418" i="1"/>
  <c r="AB418" i="1" s="1"/>
  <c r="AK418" i="1" s="1"/>
  <c r="P402" i="1"/>
  <c r="S402" i="1"/>
  <c r="AB402" i="1" s="1"/>
  <c r="AK402" i="1" s="1"/>
  <c r="AS402" i="1" s="1"/>
  <c r="P386" i="1"/>
  <c r="AJ386" i="1" s="1"/>
  <c r="S386" i="1"/>
  <c r="AB386" i="1" s="1"/>
  <c r="AK386" i="1" s="1"/>
  <c r="P370" i="1"/>
  <c r="AJ370" i="1" s="1"/>
  <c r="S370" i="1"/>
  <c r="AB370" i="1" s="1"/>
  <c r="AK370" i="1" s="1"/>
  <c r="AS370" i="1" s="1"/>
  <c r="P354" i="1"/>
  <c r="AJ354" i="1" s="1"/>
  <c r="S354" i="1"/>
  <c r="AB354" i="1" s="1"/>
  <c r="AK354" i="1" s="1"/>
  <c r="P338" i="1"/>
  <c r="AJ338" i="1" s="1"/>
  <c r="S338" i="1"/>
  <c r="AB338" i="1" s="1"/>
  <c r="P322" i="1"/>
  <c r="AJ322" i="1" s="1"/>
  <c r="S322" i="1"/>
  <c r="AB322" i="1" s="1"/>
  <c r="AK322" i="1" s="1"/>
  <c r="P306" i="1"/>
  <c r="AJ306" i="1" s="1"/>
  <c r="S306" i="1"/>
  <c r="AB306" i="1" s="1"/>
  <c r="P290" i="1"/>
  <c r="AJ290" i="1" s="1"/>
  <c r="S290" i="1"/>
  <c r="AB290" i="1" s="1"/>
  <c r="AK290" i="1" s="1"/>
  <c r="AS290" i="1" s="1"/>
  <c r="P274" i="1"/>
  <c r="AJ274" i="1" s="1"/>
  <c r="S274" i="1"/>
  <c r="AB274" i="1" s="1"/>
  <c r="P258" i="1"/>
  <c r="AJ258" i="1" s="1"/>
  <c r="S258" i="1"/>
  <c r="AB258" i="1" s="1"/>
  <c r="AK258" i="1" s="1"/>
  <c r="AS258" i="1" s="1"/>
  <c r="P242" i="1"/>
  <c r="AJ242" i="1" s="1"/>
  <c r="S242" i="1"/>
  <c r="AB242" i="1" s="1"/>
  <c r="AK242" i="1" s="1"/>
  <c r="AS242" i="1" s="1"/>
  <c r="P226" i="1"/>
  <c r="AJ226" i="1" s="1"/>
  <c r="S226" i="1"/>
  <c r="AB226" i="1" s="1"/>
  <c r="AK226" i="1" s="1"/>
  <c r="AS226" i="1" s="1"/>
  <c r="P210" i="1"/>
  <c r="AJ210" i="1" s="1"/>
  <c r="S210" i="1"/>
  <c r="AB210" i="1" s="1"/>
  <c r="AK210" i="1" s="1"/>
  <c r="AS210" i="1" s="1"/>
  <c r="P194" i="1"/>
  <c r="S194" i="1"/>
  <c r="AB194" i="1" s="1"/>
  <c r="AK194" i="1" s="1"/>
  <c r="AS194" i="1" s="1"/>
  <c r="P178" i="1"/>
  <c r="S178" i="1"/>
  <c r="AB178" i="1" s="1"/>
  <c r="AK178" i="1" s="1"/>
  <c r="P162" i="1"/>
  <c r="S162" i="1"/>
  <c r="AB162" i="1" s="1"/>
  <c r="AK162" i="1" s="1"/>
  <c r="AS162" i="1" s="1"/>
  <c r="P146" i="1"/>
  <c r="S146" i="1"/>
  <c r="AB146" i="1" s="1"/>
  <c r="AK146" i="1" s="1"/>
  <c r="AS146" i="1" s="1"/>
  <c r="P130" i="1"/>
  <c r="AJ130" i="1" s="1"/>
  <c r="S130" i="1"/>
  <c r="P114" i="1"/>
  <c r="AJ114" i="1" s="1"/>
  <c r="S114" i="1"/>
  <c r="AB114" i="1" s="1"/>
  <c r="P98" i="1"/>
  <c r="AJ98" i="1" s="1"/>
  <c r="S98" i="1"/>
  <c r="AB98" i="1" s="1"/>
  <c r="AK98" i="1" s="1"/>
  <c r="AS98" i="1" s="1"/>
  <c r="P82" i="1"/>
  <c r="AJ82" i="1" s="1"/>
  <c r="S82" i="1"/>
  <c r="AB82" i="1" s="1"/>
  <c r="R986" i="1"/>
  <c r="R935" i="1"/>
  <c r="R746" i="1"/>
  <c r="T746" i="1" s="1"/>
  <c r="R586" i="1"/>
  <c r="T586" i="1" s="1"/>
  <c r="R471" i="1"/>
  <c r="R154" i="1"/>
  <c r="R86" i="1"/>
  <c r="V86" i="1" s="1"/>
  <c r="S988" i="1"/>
  <c r="AB988" i="1" s="1"/>
  <c r="S954" i="1"/>
  <c r="AB954" i="1" s="1"/>
  <c r="S925" i="1"/>
  <c r="AB925" i="1" s="1"/>
  <c r="AK925" i="1" s="1"/>
  <c r="AS925" i="1" s="1"/>
  <c r="S893" i="1"/>
  <c r="AB893" i="1" s="1"/>
  <c r="AK893" i="1" s="1"/>
  <c r="AS893" i="1" s="1"/>
  <c r="S859" i="1"/>
  <c r="AB859" i="1" s="1"/>
  <c r="AK859" i="1" s="1"/>
  <c r="S824" i="1"/>
  <c r="AB824" i="1" s="1"/>
  <c r="AK824" i="1" s="1"/>
  <c r="AS824" i="1" s="1"/>
  <c r="S784" i="1"/>
  <c r="AB784" i="1" s="1"/>
  <c r="AK784" i="1" s="1"/>
  <c r="AS784" i="1" s="1"/>
  <c r="S730" i="1"/>
  <c r="AB730" i="1" s="1"/>
  <c r="AK730" i="1" s="1"/>
  <c r="AS730" i="1" s="1"/>
  <c r="S683" i="1"/>
  <c r="AB683" i="1" s="1"/>
  <c r="AK683" i="1" s="1"/>
  <c r="AS683" i="1" s="1"/>
  <c r="S634" i="1"/>
  <c r="S583" i="1"/>
  <c r="AB583" i="1" s="1"/>
  <c r="S522" i="1"/>
  <c r="AB522" i="1" s="1"/>
  <c r="S465" i="1"/>
  <c r="AB465" i="1" s="1"/>
  <c r="AK465" i="1" s="1"/>
  <c r="S413" i="1"/>
  <c r="AB413" i="1" s="1"/>
  <c r="AK413" i="1" s="1"/>
  <c r="S346" i="1"/>
  <c r="AB346" i="1" s="1"/>
  <c r="S287" i="1"/>
  <c r="AB287" i="1" s="1"/>
  <c r="AK287" i="1" s="1"/>
  <c r="AS287" i="1" s="1"/>
  <c r="S205" i="1"/>
  <c r="AB205" i="1" s="1"/>
  <c r="S117" i="1"/>
  <c r="AB117" i="1" s="1"/>
  <c r="AK117" i="1" s="1"/>
  <c r="AS117" i="1" s="1"/>
  <c r="AA933" i="1"/>
  <c r="AA724" i="1"/>
  <c r="AA294" i="1"/>
  <c r="P733" i="1"/>
  <c r="S733" i="1"/>
  <c r="AB733" i="1" s="1"/>
  <c r="AK733" i="1" s="1"/>
  <c r="AS733" i="1" s="1"/>
  <c r="AJ742" i="1"/>
  <c r="AA742" i="1"/>
  <c r="P993" i="1"/>
  <c r="AJ993" i="1" s="1"/>
  <c r="S993" i="1"/>
  <c r="AB993" i="1" s="1"/>
  <c r="AK993" i="1" s="1"/>
  <c r="AS993" i="1" s="1"/>
  <c r="P977" i="1"/>
  <c r="S977" i="1"/>
  <c r="AB977" i="1" s="1"/>
  <c r="AK977" i="1" s="1"/>
  <c r="P945" i="1"/>
  <c r="S945" i="1"/>
  <c r="AB945" i="1" s="1"/>
  <c r="P849" i="1"/>
  <c r="S849" i="1"/>
  <c r="AB849" i="1" s="1"/>
  <c r="AJ785" i="1"/>
  <c r="AA785" i="1"/>
  <c r="AC785" i="1" s="1"/>
  <c r="AJ705" i="1"/>
  <c r="R705" i="1"/>
  <c r="V705" i="1" s="1"/>
  <c r="AA705" i="1"/>
  <c r="AC705" i="1" s="1"/>
  <c r="P673" i="1"/>
  <c r="S673" i="1"/>
  <c r="AB673" i="1" s="1"/>
  <c r="AK673" i="1" s="1"/>
  <c r="AS673" i="1" s="1"/>
  <c r="AA609" i="1"/>
  <c r="AC609" i="1" s="1"/>
  <c r="AJ609" i="1"/>
  <c r="P593" i="1"/>
  <c r="S593" i="1"/>
  <c r="AB593" i="1" s="1"/>
  <c r="AK593" i="1" s="1"/>
  <c r="P545" i="1"/>
  <c r="S545" i="1"/>
  <c r="AB545" i="1" s="1"/>
  <c r="AK545" i="1" s="1"/>
  <c r="P529" i="1"/>
  <c r="S529" i="1"/>
  <c r="AB529" i="1" s="1"/>
  <c r="AJ513" i="1"/>
  <c r="AA513" i="1"/>
  <c r="P497" i="1"/>
  <c r="S497" i="1"/>
  <c r="AB497" i="1" s="1"/>
  <c r="AK497" i="1" s="1"/>
  <c r="P481" i="1"/>
  <c r="S481" i="1"/>
  <c r="AB481" i="1" s="1"/>
  <c r="AA465" i="1"/>
  <c r="AJ465" i="1"/>
  <c r="R465" i="1"/>
  <c r="V465" i="1" s="1"/>
  <c r="P449" i="1"/>
  <c r="S449" i="1"/>
  <c r="AB449" i="1" s="1"/>
  <c r="AK449" i="1" s="1"/>
  <c r="P433" i="1"/>
  <c r="S433" i="1"/>
  <c r="AB433" i="1" s="1"/>
  <c r="AK433" i="1" s="1"/>
  <c r="AS433" i="1" s="1"/>
  <c r="R417" i="1"/>
  <c r="AA417" i="1"/>
  <c r="P401" i="1"/>
  <c r="S401" i="1"/>
  <c r="AB401" i="1" s="1"/>
  <c r="R385" i="1"/>
  <c r="AJ385" i="1"/>
  <c r="AA385" i="1"/>
  <c r="P369" i="1"/>
  <c r="S369" i="1"/>
  <c r="AB369" i="1" s="1"/>
  <c r="AK369" i="1" s="1"/>
  <c r="AS369" i="1" s="1"/>
  <c r="P353" i="1"/>
  <c r="R353" i="1" s="1"/>
  <c r="S353" i="1"/>
  <c r="AB353" i="1" s="1"/>
  <c r="AK353" i="1" s="1"/>
  <c r="AS353" i="1" s="1"/>
  <c r="AJ337" i="1"/>
  <c r="AA337" i="1"/>
  <c r="R337" i="1"/>
  <c r="P321" i="1"/>
  <c r="S321" i="1"/>
  <c r="AB321" i="1" s="1"/>
  <c r="AK321" i="1" s="1"/>
  <c r="P305" i="1"/>
  <c r="S305" i="1"/>
  <c r="AB305" i="1" s="1"/>
  <c r="AK305" i="1" s="1"/>
  <c r="AS305" i="1" s="1"/>
  <c r="AJ289" i="1"/>
  <c r="AA289" i="1"/>
  <c r="R289" i="1"/>
  <c r="P273" i="1"/>
  <c r="S273" i="1"/>
  <c r="AB273" i="1" s="1"/>
  <c r="AJ257" i="1"/>
  <c r="AA257" i="1"/>
  <c r="P241" i="1"/>
  <c r="S241" i="1"/>
  <c r="AB241" i="1" s="1"/>
  <c r="AK241" i="1" s="1"/>
  <c r="P225" i="1"/>
  <c r="S225" i="1"/>
  <c r="AB225" i="1" s="1"/>
  <c r="AK225" i="1" s="1"/>
  <c r="AS225" i="1" s="1"/>
  <c r="P209" i="1"/>
  <c r="S209" i="1"/>
  <c r="AB209" i="1" s="1"/>
  <c r="P193" i="1"/>
  <c r="S193" i="1"/>
  <c r="AB193" i="1" s="1"/>
  <c r="AK193" i="1" s="1"/>
  <c r="P161" i="1"/>
  <c r="S161" i="1"/>
  <c r="AB161" i="1" s="1"/>
  <c r="AK161" i="1" s="1"/>
  <c r="AJ145" i="1"/>
  <c r="AA145" i="1"/>
  <c r="P129" i="1"/>
  <c r="S129" i="1"/>
  <c r="AB129" i="1" s="1"/>
  <c r="AK129" i="1" s="1"/>
  <c r="P113" i="1"/>
  <c r="S113" i="1"/>
  <c r="AB113" i="1" s="1"/>
  <c r="P97" i="1"/>
  <c r="S97" i="1"/>
  <c r="AB97" i="1" s="1"/>
  <c r="AK97" i="1" s="1"/>
  <c r="AS97" i="1" s="1"/>
  <c r="P81" i="1"/>
  <c r="S81" i="1"/>
  <c r="AB81" i="1" s="1"/>
  <c r="AK81" i="1" s="1"/>
  <c r="R934" i="1"/>
  <c r="R880" i="1"/>
  <c r="T880" i="1" s="1"/>
  <c r="R854" i="1"/>
  <c r="R827" i="1"/>
  <c r="R772" i="1"/>
  <c r="R609" i="1"/>
  <c r="R470" i="1"/>
  <c r="R439" i="1"/>
  <c r="R342" i="1"/>
  <c r="R117" i="1"/>
  <c r="V117" i="1" s="1"/>
  <c r="R85" i="1"/>
  <c r="V85" i="1" s="1"/>
  <c r="S987" i="1"/>
  <c r="AB987" i="1" s="1"/>
  <c r="AK987" i="1" s="1"/>
  <c r="AS987" i="1" s="1"/>
  <c r="S953" i="1"/>
  <c r="AB953" i="1" s="1"/>
  <c r="AK953" i="1" s="1"/>
  <c r="S919" i="1"/>
  <c r="AB919" i="1" s="1"/>
  <c r="AK919" i="1" s="1"/>
  <c r="S890" i="1"/>
  <c r="AB890" i="1" s="1"/>
  <c r="AK890" i="1" s="1"/>
  <c r="AS890" i="1" s="1"/>
  <c r="S858" i="1"/>
  <c r="AB858" i="1" s="1"/>
  <c r="AK858" i="1" s="1"/>
  <c r="S823" i="1"/>
  <c r="AB823" i="1" s="1"/>
  <c r="S783" i="1"/>
  <c r="AB783" i="1" s="1"/>
  <c r="S727" i="1"/>
  <c r="AB727" i="1" s="1"/>
  <c r="AK727" i="1" s="1"/>
  <c r="AS727" i="1" s="1"/>
  <c r="S682" i="1"/>
  <c r="AB682" i="1" s="1"/>
  <c r="AK682" i="1" s="1"/>
  <c r="AS682" i="1" s="1"/>
  <c r="S631" i="1"/>
  <c r="AB631" i="1" s="1"/>
  <c r="AK631" i="1" s="1"/>
  <c r="AS631" i="1" s="1"/>
  <c r="S570" i="1"/>
  <c r="AB570" i="1" s="1"/>
  <c r="S519" i="1"/>
  <c r="AB519" i="1" s="1"/>
  <c r="AK519" i="1" s="1"/>
  <c r="AS519" i="1" s="1"/>
  <c r="S464" i="1"/>
  <c r="AB464" i="1" s="1"/>
  <c r="AK464" i="1" s="1"/>
  <c r="AS464" i="1" s="1"/>
  <c r="S412" i="1"/>
  <c r="AB412" i="1" s="1"/>
  <c r="AK412" i="1" s="1"/>
  <c r="AS412" i="1" s="1"/>
  <c r="S343" i="1"/>
  <c r="AB343" i="1" s="1"/>
  <c r="AK343" i="1" s="1"/>
  <c r="S286" i="1"/>
  <c r="AB286" i="1" s="1"/>
  <c r="AK286" i="1" s="1"/>
  <c r="S204" i="1"/>
  <c r="AB204" i="1" s="1"/>
  <c r="AK204" i="1" s="1"/>
  <c r="AS204" i="1" s="1"/>
  <c r="S111" i="1"/>
  <c r="AB111" i="1" s="1"/>
  <c r="AK111" i="1" s="1"/>
  <c r="AS111" i="1" s="1"/>
  <c r="AA679" i="1"/>
  <c r="AC679" i="1" s="1"/>
  <c r="AJ926" i="1"/>
  <c r="AA926" i="1"/>
  <c r="AC926" i="1" s="1"/>
  <c r="AJ989" i="1"/>
  <c r="AA989" i="1"/>
  <c r="AC989" i="1" s="1"/>
  <c r="P957" i="1"/>
  <c r="S957" i="1"/>
  <c r="AB957" i="1" s="1"/>
  <c r="AK957" i="1" s="1"/>
  <c r="AS957" i="1" s="1"/>
  <c r="P909" i="1"/>
  <c r="S909" i="1"/>
  <c r="AB909" i="1" s="1"/>
  <c r="AK909" i="1" s="1"/>
  <c r="AS909" i="1" s="1"/>
  <c r="P813" i="1"/>
  <c r="S813" i="1"/>
  <c r="AB813" i="1" s="1"/>
  <c r="AK813" i="1" s="1"/>
  <c r="AJ637" i="1"/>
  <c r="AA637" i="1"/>
  <c r="AC637" i="1" s="1"/>
  <c r="P509" i="1"/>
  <c r="S509" i="1"/>
  <c r="AB509" i="1" s="1"/>
  <c r="AK509" i="1" s="1"/>
  <c r="AJ998" i="1"/>
  <c r="AM998" i="1" s="1"/>
  <c r="AA998" i="1"/>
  <c r="AJ726" i="1"/>
  <c r="AA726" i="1"/>
  <c r="AJ961" i="1"/>
  <c r="R961" i="1"/>
  <c r="AA961" i="1"/>
  <c r="AC961" i="1" s="1"/>
  <c r="AJ929" i="1"/>
  <c r="AA929" i="1"/>
  <c r="AC929" i="1" s="1"/>
  <c r="R913" i="1"/>
  <c r="AJ913" i="1"/>
  <c r="AA913" i="1"/>
  <c r="AE913" i="1" s="1"/>
  <c r="AJ881" i="1"/>
  <c r="AA881" i="1"/>
  <c r="AC881" i="1" s="1"/>
  <c r="P865" i="1"/>
  <c r="S865" i="1"/>
  <c r="AB865" i="1" s="1"/>
  <c r="P833" i="1"/>
  <c r="S833" i="1"/>
  <c r="AB833" i="1" s="1"/>
  <c r="P817" i="1"/>
  <c r="S817" i="1"/>
  <c r="AB817" i="1" s="1"/>
  <c r="AK817" i="1" s="1"/>
  <c r="AS817" i="1" s="1"/>
  <c r="AJ801" i="1"/>
  <c r="AA801" i="1"/>
  <c r="AC801" i="1" s="1"/>
  <c r="AJ769" i="1"/>
  <c r="AA769" i="1"/>
  <c r="AC769" i="1" s="1"/>
  <c r="P753" i="1"/>
  <c r="S753" i="1"/>
  <c r="AB753" i="1" s="1"/>
  <c r="P737" i="1"/>
  <c r="S737" i="1"/>
  <c r="AB737" i="1" s="1"/>
  <c r="AJ721" i="1"/>
  <c r="AA721" i="1"/>
  <c r="AC721" i="1" s="1"/>
  <c r="P689" i="1"/>
  <c r="S689" i="1"/>
  <c r="AB689" i="1" s="1"/>
  <c r="AK689" i="1" s="1"/>
  <c r="P641" i="1"/>
  <c r="S641" i="1"/>
  <c r="AB641" i="1" s="1"/>
  <c r="AK641" i="1" s="1"/>
  <c r="P625" i="1"/>
  <c r="S625" i="1"/>
  <c r="AB625" i="1" s="1"/>
  <c r="AK625" i="1" s="1"/>
  <c r="P577" i="1"/>
  <c r="S577" i="1"/>
  <c r="AB577" i="1" s="1"/>
  <c r="AK577" i="1" s="1"/>
  <c r="AS577" i="1" s="1"/>
  <c r="P992" i="1"/>
  <c r="S992" i="1"/>
  <c r="AB992" i="1" s="1"/>
  <c r="P976" i="1"/>
  <c r="S976" i="1"/>
  <c r="AB976" i="1" s="1"/>
  <c r="AK976" i="1" s="1"/>
  <c r="AS976" i="1" s="1"/>
  <c r="P960" i="1"/>
  <c r="S960" i="1"/>
  <c r="AB960" i="1" s="1"/>
  <c r="AA944" i="1"/>
  <c r="R944" i="1"/>
  <c r="T944" i="1" s="1"/>
  <c r="P928" i="1"/>
  <c r="S928" i="1"/>
  <c r="AB928" i="1" s="1"/>
  <c r="AK928" i="1" s="1"/>
  <c r="AS928" i="1" s="1"/>
  <c r="AJ912" i="1"/>
  <c r="AA912" i="1"/>
  <c r="AJ896" i="1"/>
  <c r="AA896" i="1"/>
  <c r="P864" i="1"/>
  <c r="S864" i="1"/>
  <c r="AB864" i="1" s="1"/>
  <c r="AK864" i="1" s="1"/>
  <c r="AS864" i="1" s="1"/>
  <c r="P848" i="1"/>
  <c r="S848" i="1"/>
  <c r="AB848" i="1" s="1"/>
  <c r="AK848" i="1" s="1"/>
  <c r="P832" i="1"/>
  <c r="S832" i="1"/>
  <c r="AB832" i="1" s="1"/>
  <c r="AK832" i="1" s="1"/>
  <c r="P816" i="1"/>
  <c r="S816" i="1"/>
  <c r="AB816" i="1" s="1"/>
  <c r="AK816" i="1" s="1"/>
  <c r="AS816" i="1" s="1"/>
  <c r="P800" i="1"/>
  <c r="S800" i="1"/>
  <c r="AB800" i="1" s="1"/>
  <c r="AK800" i="1" s="1"/>
  <c r="AS800" i="1" s="1"/>
  <c r="AJ784" i="1"/>
  <c r="AA784" i="1"/>
  <c r="AC784" i="1" s="1"/>
  <c r="AJ768" i="1"/>
  <c r="R768" i="1"/>
  <c r="T768" i="1" s="1"/>
  <c r="AA768" i="1"/>
  <c r="AE768" i="1" s="1"/>
  <c r="P752" i="1"/>
  <c r="S752" i="1"/>
  <c r="AB752" i="1" s="1"/>
  <c r="AK752" i="1" s="1"/>
  <c r="AS752" i="1" s="1"/>
  <c r="P736" i="1"/>
  <c r="S736" i="1"/>
  <c r="AB736" i="1" s="1"/>
  <c r="AK736" i="1" s="1"/>
  <c r="AS736" i="1" s="1"/>
  <c r="AJ720" i="1"/>
  <c r="AA720" i="1"/>
  <c r="AE720" i="1" s="1"/>
  <c r="AJ704" i="1"/>
  <c r="AA704" i="1"/>
  <c r="AD704" i="1" s="1"/>
  <c r="P688" i="1"/>
  <c r="S688" i="1"/>
  <c r="AB688" i="1" s="1"/>
  <c r="AK688" i="1" s="1"/>
  <c r="AS688" i="1" s="1"/>
  <c r="P672" i="1"/>
  <c r="S672" i="1"/>
  <c r="AB672" i="1" s="1"/>
  <c r="AK672" i="1" s="1"/>
  <c r="AS672" i="1" s="1"/>
  <c r="P640" i="1"/>
  <c r="S640" i="1"/>
  <c r="AB640" i="1" s="1"/>
  <c r="P624" i="1"/>
  <c r="S624" i="1"/>
  <c r="AB624" i="1" s="1"/>
  <c r="AK624" i="1" s="1"/>
  <c r="AA608" i="1"/>
  <c r="AC608" i="1" s="1"/>
  <c r="AJ608" i="1"/>
  <c r="P592" i="1"/>
  <c r="S592" i="1"/>
  <c r="AB592" i="1" s="1"/>
  <c r="AK592" i="1" s="1"/>
  <c r="P576" i="1"/>
  <c r="S576" i="1"/>
  <c r="AB576" i="1" s="1"/>
  <c r="AK576" i="1" s="1"/>
  <c r="AJ560" i="1"/>
  <c r="AA560" i="1"/>
  <c r="AJ544" i="1"/>
  <c r="AA544" i="1"/>
  <c r="AD544" i="1" s="1"/>
  <c r="R544" i="1"/>
  <c r="T544" i="1" s="1"/>
  <c r="P528" i="1"/>
  <c r="S528" i="1"/>
  <c r="AB528" i="1" s="1"/>
  <c r="AK528" i="1" s="1"/>
  <c r="AS528" i="1" s="1"/>
  <c r="AJ512" i="1"/>
  <c r="AA512" i="1"/>
  <c r="AJ496" i="1"/>
  <c r="AL496" i="1" s="1"/>
  <c r="AA496" i="1"/>
  <c r="AD496" i="1" s="1"/>
  <c r="R496" i="1"/>
  <c r="T496" i="1" s="1"/>
  <c r="P480" i="1"/>
  <c r="S480" i="1"/>
  <c r="AB480" i="1" s="1"/>
  <c r="AK480" i="1" s="1"/>
  <c r="AS480" i="1" s="1"/>
  <c r="AA464" i="1"/>
  <c r="AJ464" i="1"/>
  <c r="R464" i="1"/>
  <c r="T464" i="1" s="1"/>
  <c r="P448" i="1"/>
  <c r="S448" i="1"/>
  <c r="AB448" i="1" s="1"/>
  <c r="AK448" i="1" s="1"/>
  <c r="AS448" i="1" s="1"/>
  <c r="P432" i="1"/>
  <c r="S432" i="1"/>
  <c r="AB432" i="1" s="1"/>
  <c r="AK432" i="1" s="1"/>
  <c r="AJ416" i="1"/>
  <c r="AA416" i="1"/>
  <c r="P400" i="1"/>
  <c r="S400" i="1"/>
  <c r="AB400" i="1" s="1"/>
  <c r="AK400" i="1" s="1"/>
  <c r="AJ384" i="1"/>
  <c r="AA384" i="1"/>
  <c r="AJ368" i="1"/>
  <c r="AA368" i="1"/>
  <c r="P352" i="1"/>
  <c r="S352" i="1"/>
  <c r="AB352" i="1" s="1"/>
  <c r="AK352" i="1" s="1"/>
  <c r="AS352" i="1" s="1"/>
  <c r="AJ336" i="1"/>
  <c r="AA336" i="1"/>
  <c r="R336" i="1"/>
  <c r="T336" i="1" s="1"/>
  <c r="P320" i="1"/>
  <c r="S320" i="1"/>
  <c r="AB320" i="1" s="1"/>
  <c r="AK320" i="1" s="1"/>
  <c r="P304" i="1"/>
  <c r="R304" i="1" s="1"/>
  <c r="T304" i="1" s="1"/>
  <c r="S304" i="1"/>
  <c r="AB304" i="1" s="1"/>
  <c r="AJ288" i="1"/>
  <c r="R288" i="1"/>
  <c r="T288" i="1" s="1"/>
  <c r="P272" i="1"/>
  <c r="S272" i="1"/>
  <c r="AB272" i="1" s="1"/>
  <c r="AK272" i="1" s="1"/>
  <c r="AS272" i="1" s="1"/>
  <c r="AJ256" i="1"/>
  <c r="AA256" i="1"/>
  <c r="P240" i="1"/>
  <c r="S240" i="1"/>
  <c r="AB240" i="1" s="1"/>
  <c r="AK240" i="1" s="1"/>
  <c r="AS240" i="1" s="1"/>
  <c r="P224" i="1"/>
  <c r="S224" i="1"/>
  <c r="AB224" i="1" s="1"/>
  <c r="AK224" i="1" s="1"/>
  <c r="AJ208" i="1"/>
  <c r="AA208" i="1"/>
  <c r="P192" i="1"/>
  <c r="S192" i="1"/>
  <c r="AB192" i="1" s="1"/>
  <c r="AK192" i="1" s="1"/>
  <c r="AS192" i="1" s="1"/>
  <c r="P176" i="1"/>
  <c r="R176" i="1" s="1"/>
  <c r="T176" i="1" s="1"/>
  <c r="S176" i="1"/>
  <c r="AB176" i="1" s="1"/>
  <c r="AK176" i="1" s="1"/>
  <c r="P160" i="1"/>
  <c r="S160" i="1"/>
  <c r="AB160" i="1" s="1"/>
  <c r="AK160" i="1" s="1"/>
  <c r="AS160" i="1" s="1"/>
  <c r="P128" i="1"/>
  <c r="S128" i="1"/>
  <c r="AB128" i="1" s="1"/>
  <c r="AK128" i="1" s="1"/>
  <c r="AS128" i="1" s="1"/>
  <c r="P112" i="1"/>
  <c r="S112" i="1"/>
  <c r="AB112" i="1" s="1"/>
  <c r="AK112" i="1" s="1"/>
  <c r="P96" i="1"/>
  <c r="S96" i="1"/>
  <c r="AB96" i="1" s="1"/>
  <c r="AK96" i="1" s="1"/>
  <c r="AS96" i="1" s="1"/>
  <c r="P80" i="1"/>
  <c r="S80" i="1"/>
  <c r="AB80" i="1" s="1"/>
  <c r="AK80" i="1" s="1"/>
  <c r="AS80" i="1" s="1"/>
  <c r="R955" i="1"/>
  <c r="R933" i="1"/>
  <c r="R878" i="1"/>
  <c r="R826" i="1"/>
  <c r="R769" i="1"/>
  <c r="R743" i="1"/>
  <c r="R634" i="1"/>
  <c r="T634" i="1" s="1"/>
  <c r="R608" i="1"/>
  <c r="T608" i="1" s="1"/>
  <c r="R438" i="1"/>
  <c r="S986" i="1"/>
  <c r="AB986" i="1" s="1"/>
  <c r="AK986" i="1" s="1"/>
  <c r="AS986" i="1" s="1"/>
  <c r="S952" i="1"/>
  <c r="AB952" i="1" s="1"/>
  <c r="AK952" i="1" s="1"/>
  <c r="AS952" i="1" s="1"/>
  <c r="S918" i="1"/>
  <c r="AB918" i="1" s="1"/>
  <c r="AK918" i="1" s="1"/>
  <c r="AS918" i="1" s="1"/>
  <c r="S889" i="1"/>
  <c r="AB889" i="1" s="1"/>
  <c r="S857" i="1"/>
  <c r="AB857" i="1" s="1"/>
  <c r="S822" i="1"/>
  <c r="AB822" i="1" s="1"/>
  <c r="AK822" i="1" s="1"/>
  <c r="AS822" i="1" s="1"/>
  <c r="S772" i="1"/>
  <c r="AB772" i="1" s="1"/>
  <c r="S726" i="1"/>
  <c r="AB726" i="1" s="1"/>
  <c r="AK726" i="1" s="1"/>
  <c r="AS726" i="1" s="1"/>
  <c r="S679" i="1"/>
  <c r="AB679" i="1" s="1"/>
  <c r="AK679" i="1" s="1"/>
  <c r="AS679" i="1" s="1"/>
  <c r="S630" i="1"/>
  <c r="AB630" i="1" s="1"/>
  <c r="AK630" i="1" s="1"/>
  <c r="AS630" i="1" s="1"/>
  <c r="S567" i="1"/>
  <c r="AB567" i="1" s="1"/>
  <c r="S518" i="1"/>
  <c r="AB518" i="1" s="1"/>
  <c r="AK518" i="1" s="1"/>
  <c r="AS518" i="1" s="1"/>
  <c r="S463" i="1"/>
  <c r="AB463" i="1" s="1"/>
  <c r="AK463" i="1" s="1"/>
  <c r="S396" i="1"/>
  <c r="AB396" i="1" s="1"/>
  <c r="AK396" i="1" s="1"/>
  <c r="AS396" i="1" s="1"/>
  <c r="S342" i="1"/>
  <c r="AB342" i="1" s="1"/>
  <c r="S285" i="1"/>
  <c r="AB285" i="1" s="1"/>
  <c r="AK285" i="1" s="1"/>
  <c r="S203" i="1"/>
  <c r="AB203" i="1" s="1"/>
  <c r="AK203" i="1" s="1"/>
  <c r="AS203" i="1" s="1"/>
  <c r="S89" i="1"/>
  <c r="AB89" i="1" s="1"/>
  <c r="AK89" i="1" s="1"/>
  <c r="AA678" i="1"/>
  <c r="AA993" i="1"/>
  <c r="AC993" i="1" s="1"/>
  <c r="AA946" i="1"/>
  <c r="AA945" i="1"/>
  <c r="AE945" i="1" s="1"/>
  <c r="AJ944" i="1"/>
  <c r="AJ943" i="1"/>
  <c r="AA939" i="1"/>
  <c r="AC939" i="1" s="1"/>
  <c r="AA897" i="1"/>
  <c r="AC897" i="1" s="1"/>
  <c r="AJ817" i="1"/>
  <c r="AJ816" i="1"/>
  <c r="R785" i="1"/>
  <c r="R784" i="1"/>
  <c r="T784" i="1" s="1"/>
  <c r="AA706" i="1"/>
  <c r="AC706" i="1" s="1"/>
  <c r="R690" i="1"/>
  <c r="AA689" i="1"/>
  <c r="AC689" i="1" s="1"/>
  <c r="AJ658" i="1"/>
  <c r="AL658" i="1" s="1"/>
  <c r="AA657" i="1"/>
  <c r="AC657" i="1" s="1"/>
  <c r="AA656" i="1"/>
  <c r="AC656" i="1" s="1"/>
  <c r="AJ641" i="1"/>
  <c r="AJ639" i="1"/>
  <c r="AA635" i="1"/>
  <c r="AC635" i="1" s="1"/>
  <c r="AJ635" i="1"/>
  <c r="R607" i="1"/>
  <c r="AQ496" i="1"/>
  <c r="AJ460" i="1"/>
  <c r="R460" i="1"/>
  <c r="AJ418" i="1"/>
  <c r="R418" i="1"/>
  <c r="AJ417" i="1"/>
  <c r="R416" i="1"/>
  <c r="T416" i="1" s="1"/>
  <c r="R369" i="1"/>
  <c r="AJ353" i="1"/>
  <c r="AA353" i="1"/>
  <c r="Y336" i="1"/>
  <c r="AA321" i="1"/>
  <c r="AA304" i="1"/>
  <c r="AD304" i="1" s="1"/>
  <c r="AJ304" i="1"/>
  <c r="AJ303" i="1"/>
  <c r="AA225" i="1"/>
  <c r="AA178" i="1"/>
  <c r="AJ177" i="1"/>
  <c r="AJ176" i="1"/>
  <c r="AA176" i="1"/>
  <c r="AD176" i="1" s="1"/>
  <c r="AJ175" i="1"/>
  <c r="R175" i="1"/>
  <c r="R81" i="1"/>
  <c r="V81" i="1" s="1"/>
  <c r="K4" i="2"/>
  <c r="M4" i="2" s="1"/>
  <c r="K19" i="2"/>
  <c r="AA19" i="2" s="1"/>
  <c r="L58" i="2"/>
  <c r="N48" i="2"/>
  <c r="K15" i="2"/>
  <c r="N40" i="2"/>
  <c r="AA41" i="2"/>
  <c r="T41" i="2"/>
  <c r="M41" i="2"/>
  <c r="T35" i="2"/>
  <c r="AA35" i="2"/>
  <c r="T21" i="2"/>
  <c r="AA21" i="2"/>
  <c r="L23" i="2"/>
  <c r="M23" i="2"/>
  <c r="P23" i="2" s="1"/>
  <c r="AA23" i="2"/>
  <c r="T23" i="2"/>
  <c r="M12" i="2"/>
  <c r="L45" i="2"/>
  <c r="N7" i="2"/>
  <c r="L41" i="2"/>
  <c r="L52" i="2"/>
  <c r="K14" i="2"/>
  <c r="K24" i="2"/>
  <c r="N34" i="2"/>
  <c r="U34" i="2" s="1"/>
  <c r="N52" i="2"/>
  <c r="N24" i="2"/>
  <c r="N41" i="2"/>
  <c r="T52" i="2"/>
  <c r="N58" i="2"/>
  <c r="U58" i="2" s="1"/>
  <c r="Y58" i="2" s="1"/>
  <c r="K30" i="2"/>
  <c r="L30" i="2" s="1"/>
  <c r="T58" i="2"/>
  <c r="L3" i="2"/>
  <c r="K53" i="2"/>
  <c r="L53" i="2" s="1"/>
  <c r="N3" i="2"/>
  <c r="P3" i="2" s="1"/>
  <c r="K11" i="2"/>
  <c r="L11" i="2" s="1"/>
  <c r="K26" i="2"/>
  <c r="M42" i="2"/>
  <c r="L48" i="2"/>
  <c r="N53" i="2"/>
  <c r="AA3" i="2"/>
  <c r="N42" i="2"/>
  <c r="M48" i="2"/>
  <c r="O48" i="2" s="1"/>
  <c r="K29" i="2"/>
  <c r="M29" i="2" s="1"/>
  <c r="P29" i="2" s="1"/>
  <c r="T42" i="2"/>
  <c r="K31" i="2"/>
  <c r="L31" i="2" s="1"/>
  <c r="K39" i="2"/>
  <c r="L39" i="2" s="1"/>
  <c r="T48" i="2"/>
  <c r="N43" i="2"/>
  <c r="K55" i="2"/>
  <c r="R962" i="1"/>
  <c r="X962" i="1" s="1"/>
  <c r="R706" i="1"/>
  <c r="R450" i="1"/>
  <c r="T450" i="1" s="1"/>
  <c r="R194" i="1"/>
  <c r="T194" i="1" s="1"/>
  <c r="AA978" i="1"/>
  <c r="AA722" i="1"/>
  <c r="AC722" i="1" s="1"/>
  <c r="AA466" i="1"/>
  <c r="AA210" i="1"/>
  <c r="AL916" i="1"/>
  <c r="AL88" i="1"/>
  <c r="R978" i="1"/>
  <c r="R722" i="1"/>
  <c r="R466" i="1"/>
  <c r="X466" i="1" s="1"/>
  <c r="R210" i="1"/>
  <c r="AA994" i="1"/>
  <c r="AA738" i="1"/>
  <c r="AC738" i="1" s="1"/>
  <c r="AA482" i="1"/>
  <c r="AA226" i="1"/>
  <c r="R738" i="1"/>
  <c r="R482" i="1"/>
  <c r="R226" i="1"/>
  <c r="X226" i="1" s="1"/>
  <c r="AA754" i="1"/>
  <c r="AD754" i="1" s="1"/>
  <c r="AA498" i="1"/>
  <c r="AD498" i="1" s="1"/>
  <c r="AA242" i="1"/>
  <c r="R994" i="1"/>
  <c r="R754" i="1"/>
  <c r="R498" i="1"/>
  <c r="R242" i="1"/>
  <c r="AA770" i="1"/>
  <c r="AC770" i="1" s="1"/>
  <c r="AA514" i="1"/>
  <c r="AA258" i="1"/>
  <c r="AD258" i="1" s="1"/>
  <c r="R770" i="1"/>
  <c r="R514" i="1"/>
  <c r="R258" i="1"/>
  <c r="AA786" i="1"/>
  <c r="AE786" i="1" s="1"/>
  <c r="AA530" i="1"/>
  <c r="AA274" i="1"/>
  <c r="R786" i="1"/>
  <c r="R530" i="1"/>
  <c r="R274" i="1"/>
  <c r="AA802" i="1"/>
  <c r="AA546" i="1"/>
  <c r="AD546" i="1" s="1"/>
  <c r="AA290" i="1"/>
  <c r="R802" i="1"/>
  <c r="R546" i="1"/>
  <c r="R290" i="1"/>
  <c r="X290" i="1" s="1"/>
  <c r="AA818" i="1"/>
  <c r="AA562" i="1"/>
  <c r="AA306" i="1"/>
  <c r="R818" i="1"/>
  <c r="R562" i="1"/>
  <c r="R306" i="1"/>
  <c r="AA834" i="1"/>
  <c r="AA578" i="1"/>
  <c r="AA322" i="1"/>
  <c r="R834" i="1"/>
  <c r="R578" i="1"/>
  <c r="R322" i="1"/>
  <c r="X322" i="1" s="1"/>
  <c r="AA850" i="1"/>
  <c r="AD850" i="1" s="1"/>
  <c r="AA594" i="1"/>
  <c r="AC594" i="1" s="1"/>
  <c r="AA338" i="1"/>
  <c r="AA82" i="1"/>
  <c r="AD881" i="1"/>
  <c r="R850" i="1"/>
  <c r="R594" i="1"/>
  <c r="R338" i="1"/>
  <c r="R82" i="1"/>
  <c r="AA866" i="1"/>
  <c r="AA610" i="1"/>
  <c r="AC610" i="1" s="1"/>
  <c r="AA354" i="1"/>
  <c r="AA98" i="1"/>
  <c r="R866" i="1"/>
  <c r="R610" i="1"/>
  <c r="R354" i="1"/>
  <c r="R98" i="1"/>
  <c r="AA882" i="1"/>
  <c r="AA626" i="1"/>
  <c r="AD626" i="1" s="1"/>
  <c r="AA370" i="1"/>
  <c r="AA114" i="1"/>
  <c r="AE967" i="1"/>
  <c r="R882" i="1"/>
  <c r="R626" i="1"/>
  <c r="R370" i="1"/>
  <c r="R114" i="1"/>
  <c r="AA898" i="1"/>
  <c r="AA642" i="1"/>
  <c r="AC642" i="1" s="1"/>
  <c r="AA386" i="1"/>
  <c r="AA130" i="1"/>
  <c r="AE845" i="1"/>
  <c r="R898" i="1"/>
  <c r="R642" i="1"/>
  <c r="T642" i="1" s="1"/>
  <c r="R386" i="1"/>
  <c r="U386" i="1" s="1"/>
  <c r="R130" i="1"/>
  <c r="AA914" i="1"/>
  <c r="AA658" i="1"/>
  <c r="AC658" i="1" s="1"/>
  <c r="AA402" i="1"/>
  <c r="AA146" i="1"/>
  <c r="R993" i="1"/>
  <c r="AE589" i="1"/>
  <c r="AM706" i="1"/>
  <c r="AC238" i="1"/>
  <c r="AC519" i="1"/>
  <c r="AL978" i="1"/>
  <c r="AL973" i="1"/>
  <c r="AL367" i="1"/>
  <c r="AM836" i="1"/>
  <c r="X819" i="1"/>
  <c r="T819" i="1"/>
  <c r="V819" i="1"/>
  <c r="U819" i="1"/>
  <c r="X675" i="1"/>
  <c r="T675" i="1"/>
  <c r="U675" i="1"/>
  <c r="V675" i="1"/>
  <c r="X451" i="1"/>
  <c r="T451" i="1"/>
  <c r="V451" i="1"/>
  <c r="U451" i="1"/>
  <c r="X355" i="1"/>
  <c r="T355" i="1"/>
  <c r="V355" i="1"/>
  <c r="U355" i="1"/>
  <c r="X515" i="1"/>
  <c r="T515" i="1"/>
  <c r="V515" i="1"/>
  <c r="U515" i="1"/>
  <c r="X419" i="1"/>
  <c r="T419" i="1"/>
  <c r="V419" i="1"/>
  <c r="U419" i="1"/>
  <c r="X739" i="1"/>
  <c r="T739" i="1"/>
  <c r="V739" i="1"/>
  <c r="U739" i="1"/>
  <c r="X547" i="1"/>
  <c r="T547" i="1"/>
  <c r="V547" i="1"/>
  <c r="U547" i="1"/>
  <c r="X883" i="1"/>
  <c r="T883" i="1"/>
  <c r="V883" i="1"/>
  <c r="U883" i="1"/>
  <c r="X979" i="1"/>
  <c r="T979" i="1"/>
  <c r="V979" i="1"/>
  <c r="U979" i="1"/>
  <c r="X607" i="1"/>
  <c r="V607" i="1"/>
  <c r="U607" i="1"/>
  <c r="T607" i="1"/>
  <c r="X335" i="1"/>
  <c r="U335" i="1"/>
  <c r="V335" i="1"/>
  <c r="T335" i="1"/>
  <c r="AJ851" i="1"/>
  <c r="AA851" i="1"/>
  <c r="AJ595" i="1"/>
  <c r="AA595" i="1"/>
  <c r="AJ387" i="1"/>
  <c r="AA387" i="1"/>
  <c r="AJ83" i="1"/>
  <c r="AA83" i="1"/>
  <c r="R83" i="1"/>
  <c r="X990" i="1"/>
  <c r="U990" i="1"/>
  <c r="X926" i="1"/>
  <c r="U926" i="1"/>
  <c r="X894" i="1"/>
  <c r="U894" i="1"/>
  <c r="X878" i="1"/>
  <c r="U878" i="1"/>
  <c r="X862" i="1"/>
  <c r="U862" i="1"/>
  <c r="V766" i="1"/>
  <c r="X766" i="1"/>
  <c r="U766" i="1"/>
  <c r="V750" i="1"/>
  <c r="X750" i="1"/>
  <c r="U750" i="1"/>
  <c r="V702" i="1"/>
  <c r="X702" i="1"/>
  <c r="U702" i="1"/>
  <c r="V654" i="1"/>
  <c r="X654" i="1"/>
  <c r="U654" i="1"/>
  <c r="V638" i="1"/>
  <c r="X638" i="1"/>
  <c r="U638" i="1"/>
  <c r="V606" i="1"/>
  <c r="X606" i="1"/>
  <c r="U606" i="1"/>
  <c r="V590" i="1"/>
  <c r="X590" i="1"/>
  <c r="U590" i="1"/>
  <c r="V542" i="1"/>
  <c r="X542" i="1"/>
  <c r="U542" i="1"/>
  <c r="V494" i="1"/>
  <c r="X494" i="1"/>
  <c r="U494" i="1"/>
  <c r="V462" i="1"/>
  <c r="X462" i="1"/>
  <c r="U462" i="1"/>
  <c r="V446" i="1"/>
  <c r="X446" i="1"/>
  <c r="U446" i="1"/>
  <c r="V414" i="1"/>
  <c r="X414" i="1"/>
  <c r="U414" i="1"/>
  <c r="T414" i="1"/>
  <c r="V366" i="1"/>
  <c r="X366" i="1"/>
  <c r="U366" i="1"/>
  <c r="T366" i="1"/>
  <c r="X334" i="1"/>
  <c r="V334" i="1"/>
  <c r="U334" i="1"/>
  <c r="T334" i="1"/>
  <c r="X317" i="1"/>
  <c r="V317" i="1"/>
  <c r="U317" i="1"/>
  <c r="T317" i="1"/>
  <c r="V266" i="1"/>
  <c r="X266" i="1"/>
  <c r="U266" i="1"/>
  <c r="T266" i="1"/>
  <c r="T894" i="1"/>
  <c r="T638" i="1"/>
  <c r="V267" i="1"/>
  <c r="X267" i="1"/>
  <c r="U267" i="1"/>
  <c r="T267" i="1"/>
  <c r="AJ867" i="1"/>
  <c r="AA867" i="1"/>
  <c r="AJ627" i="1"/>
  <c r="AA627" i="1"/>
  <c r="AJ323" i="1"/>
  <c r="AA323" i="1"/>
  <c r="R323" i="1"/>
  <c r="AJ99" i="1"/>
  <c r="AA99" i="1"/>
  <c r="R99" i="1"/>
  <c r="X989" i="1"/>
  <c r="U989" i="1"/>
  <c r="V989" i="1"/>
  <c r="X973" i="1"/>
  <c r="U973" i="1"/>
  <c r="V973" i="1"/>
  <c r="X925" i="1"/>
  <c r="U925" i="1"/>
  <c r="V925" i="1"/>
  <c r="X893" i="1"/>
  <c r="U893" i="1"/>
  <c r="V893" i="1"/>
  <c r="X877" i="1"/>
  <c r="U877" i="1"/>
  <c r="V877" i="1"/>
  <c r="X861" i="1"/>
  <c r="U861" i="1"/>
  <c r="V861" i="1"/>
  <c r="X845" i="1"/>
  <c r="U845" i="1"/>
  <c r="V845" i="1"/>
  <c r="X765" i="1"/>
  <c r="V765" i="1"/>
  <c r="U765" i="1"/>
  <c r="X749" i="1"/>
  <c r="U749" i="1"/>
  <c r="V749" i="1"/>
  <c r="X701" i="1"/>
  <c r="U701" i="1"/>
  <c r="V701" i="1"/>
  <c r="X685" i="1"/>
  <c r="V685" i="1"/>
  <c r="U685" i="1"/>
  <c r="X653" i="1"/>
  <c r="V653" i="1"/>
  <c r="U653" i="1"/>
  <c r="X637" i="1"/>
  <c r="U637" i="1"/>
  <c r="V637" i="1"/>
  <c r="U589" i="1"/>
  <c r="V589" i="1"/>
  <c r="X541" i="1"/>
  <c r="V541" i="1"/>
  <c r="U541" i="1"/>
  <c r="X493" i="1"/>
  <c r="U493" i="1"/>
  <c r="V493" i="1"/>
  <c r="X445" i="1"/>
  <c r="V445" i="1"/>
  <c r="U445" i="1"/>
  <c r="T445" i="1"/>
  <c r="X413" i="1"/>
  <c r="V413" i="1"/>
  <c r="U413" i="1"/>
  <c r="T413" i="1"/>
  <c r="X365" i="1"/>
  <c r="U365" i="1"/>
  <c r="T365" i="1"/>
  <c r="V365" i="1"/>
  <c r="V316" i="1"/>
  <c r="U316" i="1"/>
  <c r="T316" i="1"/>
  <c r="X145" i="1"/>
  <c r="T145" i="1"/>
  <c r="U145" i="1"/>
  <c r="X111" i="1"/>
  <c r="U111" i="1"/>
  <c r="V111" i="1"/>
  <c r="T111" i="1"/>
  <c r="T893" i="1"/>
  <c r="T637" i="1"/>
  <c r="V318" i="1"/>
  <c r="X318" i="1"/>
  <c r="U318" i="1"/>
  <c r="T318" i="1"/>
  <c r="AJ931" i="1"/>
  <c r="AA931" i="1"/>
  <c r="AJ723" i="1"/>
  <c r="AA723" i="1"/>
  <c r="AJ483" i="1"/>
  <c r="AA483" i="1"/>
  <c r="AJ115" i="1"/>
  <c r="AA115" i="1"/>
  <c r="R115" i="1"/>
  <c r="X988" i="1"/>
  <c r="U988" i="1"/>
  <c r="V988" i="1"/>
  <c r="X972" i="1"/>
  <c r="U972" i="1"/>
  <c r="W972" i="1" s="1"/>
  <c r="V972" i="1"/>
  <c r="X908" i="1"/>
  <c r="U908" i="1"/>
  <c r="V908" i="1"/>
  <c r="X876" i="1"/>
  <c r="U876" i="1"/>
  <c r="V876" i="1"/>
  <c r="X860" i="1"/>
  <c r="U860" i="1"/>
  <c r="V860" i="1"/>
  <c r="X844" i="1"/>
  <c r="U844" i="1"/>
  <c r="V844" i="1"/>
  <c r="V764" i="1"/>
  <c r="X764" i="1"/>
  <c r="U764" i="1"/>
  <c r="V748" i="1"/>
  <c r="X748" i="1"/>
  <c r="U748" i="1"/>
  <c r="V700" i="1"/>
  <c r="X700" i="1"/>
  <c r="U700" i="1"/>
  <c r="V684" i="1"/>
  <c r="X684" i="1"/>
  <c r="U684" i="1"/>
  <c r="V636" i="1"/>
  <c r="X636" i="1"/>
  <c r="U636" i="1"/>
  <c r="V588" i="1"/>
  <c r="X588" i="1"/>
  <c r="U588" i="1"/>
  <c r="T588" i="1"/>
  <c r="V540" i="1"/>
  <c r="X540" i="1"/>
  <c r="U540" i="1"/>
  <c r="T540" i="1"/>
  <c r="V492" i="1"/>
  <c r="X492" i="1"/>
  <c r="U492" i="1"/>
  <c r="T492" i="1"/>
  <c r="V460" i="1"/>
  <c r="X460" i="1"/>
  <c r="U460" i="1"/>
  <c r="T460" i="1"/>
  <c r="V444" i="1"/>
  <c r="X444" i="1"/>
  <c r="U444" i="1"/>
  <c r="T444" i="1"/>
  <c r="V412" i="1"/>
  <c r="X412" i="1"/>
  <c r="U412" i="1"/>
  <c r="T412" i="1"/>
  <c r="V396" i="1"/>
  <c r="X396" i="1"/>
  <c r="U396" i="1"/>
  <c r="T396" i="1"/>
  <c r="V364" i="1"/>
  <c r="X364" i="1"/>
  <c r="U364" i="1"/>
  <c r="T364" i="1"/>
  <c r="V315" i="1"/>
  <c r="X315" i="1"/>
  <c r="U315" i="1"/>
  <c r="T315" i="1"/>
  <c r="X230" i="1"/>
  <c r="T230" i="1"/>
  <c r="V230" i="1"/>
  <c r="U230" i="1"/>
  <c r="V144" i="1"/>
  <c r="X144" i="1"/>
  <c r="U144" i="1"/>
  <c r="T685" i="1"/>
  <c r="T636" i="1"/>
  <c r="X559" i="1"/>
  <c r="U559" i="1"/>
  <c r="V559" i="1"/>
  <c r="T559" i="1"/>
  <c r="AJ995" i="1"/>
  <c r="AA995" i="1"/>
  <c r="AJ771" i="1"/>
  <c r="AA771" i="1"/>
  <c r="AJ563" i="1"/>
  <c r="AA563" i="1"/>
  <c r="AJ371" i="1"/>
  <c r="AA371" i="1"/>
  <c r="AJ131" i="1"/>
  <c r="AA131" i="1"/>
  <c r="R131" i="1"/>
  <c r="X987" i="1"/>
  <c r="U987" i="1"/>
  <c r="V987" i="1"/>
  <c r="X971" i="1"/>
  <c r="U971" i="1"/>
  <c r="V971" i="1"/>
  <c r="W971" i="1" s="1"/>
  <c r="Y971" i="1" s="1"/>
  <c r="Z971" i="1" s="1"/>
  <c r="X955" i="1"/>
  <c r="U955" i="1"/>
  <c r="V955" i="1"/>
  <c r="X907" i="1"/>
  <c r="U907" i="1"/>
  <c r="T907" i="1"/>
  <c r="V907" i="1"/>
  <c r="X875" i="1"/>
  <c r="U875" i="1"/>
  <c r="T875" i="1"/>
  <c r="V875" i="1"/>
  <c r="X859" i="1"/>
  <c r="U859" i="1"/>
  <c r="T859" i="1"/>
  <c r="V859" i="1"/>
  <c r="W859" i="1" s="1"/>
  <c r="X843" i="1"/>
  <c r="U843" i="1"/>
  <c r="T843" i="1"/>
  <c r="V843" i="1"/>
  <c r="X827" i="1"/>
  <c r="U827" i="1"/>
  <c r="T827" i="1"/>
  <c r="V827" i="1"/>
  <c r="V747" i="1"/>
  <c r="X747" i="1"/>
  <c r="U747" i="1"/>
  <c r="T747" i="1"/>
  <c r="V683" i="1"/>
  <c r="X683" i="1"/>
  <c r="U683" i="1"/>
  <c r="W683" i="1" s="1"/>
  <c r="T683" i="1"/>
  <c r="V635" i="1"/>
  <c r="X635" i="1"/>
  <c r="U635" i="1"/>
  <c r="T635" i="1"/>
  <c r="V587" i="1"/>
  <c r="U587" i="1"/>
  <c r="T587" i="1"/>
  <c r="V539" i="1"/>
  <c r="X539" i="1"/>
  <c r="U539" i="1"/>
  <c r="T539" i="1"/>
  <c r="V523" i="1"/>
  <c r="X523" i="1"/>
  <c r="U523" i="1"/>
  <c r="T523" i="1"/>
  <c r="V491" i="1"/>
  <c r="X491" i="1"/>
  <c r="U491" i="1"/>
  <c r="T491" i="1"/>
  <c r="V443" i="1"/>
  <c r="X443" i="1"/>
  <c r="U443" i="1"/>
  <c r="T443" i="1"/>
  <c r="V395" i="1"/>
  <c r="X395" i="1"/>
  <c r="U395" i="1"/>
  <c r="T395" i="1"/>
  <c r="V363" i="1"/>
  <c r="X363" i="1"/>
  <c r="U363" i="1"/>
  <c r="T363" i="1"/>
  <c r="V314" i="1"/>
  <c r="X314" i="1"/>
  <c r="U314" i="1"/>
  <c r="T314" i="1"/>
  <c r="X177" i="1"/>
  <c r="T177" i="1"/>
  <c r="U177" i="1"/>
  <c r="X143" i="1"/>
  <c r="U143" i="1"/>
  <c r="V143" i="1"/>
  <c r="T143" i="1"/>
  <c r="T684" i="1"/>
  <c r="W684" i="1" s="1"/>
  <c r="Y684" i="1" s="1"/>
  <c r="Z684" i="1" s="1"/>
  <c r="T144" i="1"/>
  <c r="V990" i="1"/>
  <c r="V177" i="1"/>
  <c r="X943" i="1"/>
  <c r="V943" i="1"/>
  <c r="U943" i="1"/>
  <c r="X182" i="1"/>
  <c r="V182" i="1"/>
  <c r="T182" i="1"/>
  <c r="U182" i="1"/>
  <c r="AJ835" i="1"/>
  <c r="AA835" i="1"/>
  <c r="AJ579" i="1"/>
  <c r="AA579" i="1"/>
  <c r="AJ435" i="1"/>
  <c r="AA435" i="1"/>
  <c r="AJ179" i="1"/>
  <c r="AA179" i="1"/>
  <c r="R179" i="1"/>
  <c r="X986" i="1"/>
  <c r="U986" i="1"/>
  <c r="V986" i="1"/>
  <c r="X970" i="1"/>
  <c r="U970" i="1"/>
  <c r="V970" i="1"/>
  <c r="X954" i="1"/>
  <c r="U954" i="1"/>
  <c r="V954" i="1"/>
  <c r="X890" i="1"/>
  <c r="U890" i="1"/>
  <c r="V890" i="1"/>
  <c r="X858" i="1"/>
  <c r="U858" i="1"/>
  <c r="V858" i="1"/>
  <c r="X842" i="1"/>
  <c r="U842" i="1"/>
  <c r="V842" i="1"/>
  <c r="X826" i="1"/>
  <c r="U826" i="1"/>
  <c r="V826" i="1"/>
  <c r="V746" i="1"/>
  <c r="X746" i="1"/>
  <c r="U746" i="1"/>
  <c r="V730" i="1"/>
  <c r="X730" i="1"/>
  <c r="U730" i="1"/>
  <c r="V682" i="1"/>
  <c r="X682" i="1"/>
  <c r="U682" i="1"/>
  <c r="V634" i="1"/>
  <c r="U634" i="1"/>
  <c r="V586" i="1"/>
  <c r="X586" i="1"/>
  <c r="U586" i="1"/>
  <c r="V570" i="1"/>
  <c r="X570" i="1"/>
  <c r="U570" i="1"/>
  <c r="V538" i="1"/>
  <c r="X538" i="1"/>
  <c r="U538" i="1"/>
  <c r="V522" i="1"/>
  <c r="X522" i="1"/>
  <c r="U522" i="1"/>
  <c r="V490" i="1"/>
  <c r="X490" i="1"/>
  <c r="U490" i="1"/>
  <c r="V474" i="1"/>
  <c r="X474" i="1"/>
  <c r="U474" i="1"/>
  <c r="V442" i="1"/>
  <c r="U442" i="1"/>
  <c r="V394" i="1"/>
  <c r="X394" i="1"/>
  <c r="U394" i="1"/>
  <c r="T394" i="1"/>
  <c r="V362" i="1"/>
  <c r="X362" i="1"/>
  <c r="U362" i="1"/>
  <c r="T362" i="1"/>
  <c r="V346" i="1"/>
  <c r="X346" i="1"/>
  <c r="U346" i="1"/>
  <c r="T346" i="1"/>
  <c r="X262" i="1"/>
  <c r="T262" i="1"/>
  <c r="V262" i="1"/>
  <c r="U262" i="1"/>
  <c r="X210" i="1"/>
  <c r="V210" i="1"/>
  <c r="T210" i="1"/>
  <c r="U210" i="1"/>
  <c r="W210" i="1" s="1"/>
  <c r="V176" i="1"/>
  <c r="X176" i="1"/>
  <c r="U176" i="1"/>
  <c r="X125" i="1"/>
  <c r="V125" i="1"/>
  <c r="U125" i="1"/>
  <c r="T125" i="1"/>
  <c r="X74" i="1"/>
  <c r="V74" i="1"/>
  <c r="U74" i="1"/>
  <c r="T74" i="1"/>
  <c r="T682" i="1"/>
  <c r="V145" i="1"/>
  <c r="X703" i="1"/>
  <c r="U703" i="1"/>
  <c r="V703" i="1"/>
  <c r="T703" i="1"/>
  <c r="X463" i="1"/>
  <c r="U463" i="1"/>
  <c r="V463" i="1"/>
  <c r="T463" i="1"/>
  <c r="AJ963" i="1"/>
  <c r="AA963" i="1"/>
  <c r="AJ659" i="1"/>
  <c r="AA659" i="1"/>
  <c r="AJ147" i="1"/>
  <c r="AA147" i="1"/>
  <c r="R147" i="1"/>
  <c r="X985" i="1"/>
  <c r="U985" i="1"/>
  <c r="T985" i="1"/>
  <c r="V985" i="1"/>
  <c r="X969" i="1"/>
  <c r="U969" i="1"/>
  <c r="T969" i="1"/>
  <c r="V969" i="1"/>
  <c r="X953" i="1"/>
  <c r="U953" i="1"/>
  <c r="T953" i="1"/>
  <c r="V953" i="1"/>
  <c r="X937" i="1"/>
  <c r="U937" i="1"/>
  <c r="T937" i="1"/>
  <c r="V937" i="1"/>
  <c r="X889" i="1"/>
  <c r="U889" i="1"/>
  <c r="T889" i="1"/>
  <c r="V889" i="1"/>
  <c r="X857" i="1"/>
  <c r="U857" i="1"/>
  <c r="T857" i="1"/>
  <c r="V857" i="1"/>
  <c r="X841" i="1"/>
  <c r="U841" i="1"/>
  <c r="T841" i="1"/>
  <c r="V841" i="1"/>
  <c r="X825" i="1"/>
  <c r="U825" i="1"/>
  <c r="T825" i="1"/>
  <c r="V825" i="1"/>
  <c r="V809" i="1"/>
  <c r="X809" i="1"/>
  <c r="U809" i="1"/>
  <c r="T809" i="1"/>
  <c r="U226" i="1"/>
  <c r="U175" i="1"/>
  <c r="V175" i="1"/>
  <c r="T175" i="1"/>
  <c r="V124" i="1"/>
  <c r="X124" i="1"/>
  <c r="U124" i="1"/>
  <c r="T124" i="1"/>
  <c r="T926" i="1"/>
  <c r="T878" i="1"/>
  <c r="T730" i="1"/>
  <c r="T494" i="1"/>
  <c r="AJ755" i="1"/>
  <c r="AA755" i="1"/>
  <c r="AJ195" i="1"/>
  <c r="AA195" i="1"/>
  <c r="R195" i="1"/>
  <c r="X1000" i="1"/>
  <c r="U1000" i="1"/>
  <c r="V1000" i="1"/>
  <c r="W1000" i="1" s="1"/>
  <c r="X968" i="1"/>
  <c r="U968" i="1"/>
  <c r="V968" i="1"/>
  <c r="X952" i="1"/>
  <c r="U952" i="1"/>
  <c r="V952" i="1"/>
  <c r="X936" i="1"/>
  <c r="U936" i="1"/>
  <c r="W936" i="1" s="1"/>
  <c r="Y936" i="1" s="1"/>
  <c r="Z936" i="1" s="1"/>
  <c r="V936" i="1"/>
  <c r="X872" i="1"/>
  <c r="U872" i="1"/>
  <c r="T872" i="1"/>
  <c r="V872" i="1"/>
  <c r="X840" i="1"/>
  <c r="U840" i="1"/>
  <c r="T840" i="1"/>
  <c r="V840" i="1"/>
  <c r="X824" i="1"/>
  <c r="U824" i="1"/>
  <c r="T824" i="1"/>
  <c r="V824" i="1"/>
  <c r="X808" i="1"/>
  <c r="U808" i="1"/>
  <c r="T808" i="1"/>
  <c r="V808" i="1"/>
  <c r="V311" i="1"/>
  <c r="T311" i="1"/>
  <c r="X294" i="1"/>
  <c r="T294" i="1"/>
  <c r="V294" i="1"/>
  <c r="U294" i="1"/>
  <c r="X242" i="1"/>
  <c r="V242" i="1"/>
  <c r="T242" i="1"/>
  <c r="U242" i="1"/>
  <c r="V208" i="1"/>
  <c r="X208" i="1"/>
  <c r="U208" i="1"/>
  <c r="V174" i="1"/>
  <c r="X174" i="1"/>
  <c r="U174" i="1"/>
  <c r="T174" i="1"/>
  <c r="T990" i="1"/>
  <c r="T925" i="1"/>
  <c r="T877" i="1"/>
  <c r="T493" i="1"/>
  <c r="W493" i="1" s="1"/>
  <c r="AJ899" i="1"/>
  <c r="AA899" i="1"/>
  <c r="AJ691" i="1"/>
  <c r="AA691" i="1"/>
  <c r="AJ467" i="1"/>
  <c r="AA467" i="1"/>
  <c r="AJ163" i="1"/>
  <c r="AA163" i="1"/>
  <c r="R163" i="1"/>
  <c r="X999" i="1"/>
  <c r="T999" i="1"/>
  <c r="V999" i="1"/>
  <c r="X967" i="1"/>
  <c r="T967" i="1"/>
  <c r="V967" i="1"/>
  <c r="X951" i="1"/>
  <c r="T951" i="1"/>
  <c r="V951" i="1"/>
  <c r="T935" i="1"/>
  <c r="V935" i="1"/>
  <c r="X919" i="1"/>
  <c r="T919" i="1"/>
  <c r="V919" i="1"/>
  <c r="X871" i="1"/>
  <c r="T871" i="1"/>
  <c r="V871" i="1"/>
  <c r="W871" i="1" s="1"/>
  <c r="X839" i="1"/>
  <c r="T839" i="1"/>
  <c r="W839" i="1" s="1"/>
  <c r="Y839" i="1" s="1"/>
  <c r="Z839" i="1" s="1"/>
  <c r="V839" i="1"/>
  <c r="X823" i="1"/>
  <c r="T823" i="1"/>
  <c r="V823" i="1"/>
  <c r="W823" i="1" s="1"/>
  <c r="Y823" i="1" s="1"/>
  <c r="Z823" i="1" s="1"/>
  <c r="X807" i="1"/>
  <c r="T807" i="1"/>
  <c r="V807" i="1"/>
  <c r="V791" i="1"/>
  <c r="X791" i="1"/>
  <c r="T791" i="1"/>
  <c r="V743" i="1"/>
  <c r="X743" i="1"/>
  <c r="T743" i="1"/>
  <c r="V727" i="1"/>
  <c r="X727" i="1"/>
  <c r="T727" i="1"/>
  <c r="V679" i="1"/>
  <c r="X679" i="1"/>
  <c r="T679" i="1"/>
  <c r="V631" i="1"/>
  <c r="X631" i="1"/>
  <c r="T631" i="1"/>
  <c r="W631" i="1" s="1"/>
  <c r="V615" i="1"/>
  <c r="X615" i="1"/>
  <c r="T615" i="1"/>
  <c r="V583" i="1"/>
  <c r="X583" i="1"/>
  <c r="T583" i="1"/>
  <c r="V567" i="1"/>
  <c r="X567" i="1"/>
  <c r="T567" i="1"/>
  <c r="V519" i="1"/>
  <c r="X519" i="1"/>
  <c r="T519" i="1"/>
  <c r="V471" i="1"/>
  <c r="X471" i="1"/>
  <c r="T471" i="1"/>
  <c r="V439" i="1"/>
  <c r="X439" i="1"/>
  <c r="T439" i="1"/>
  <c r="V391" i="1"/>
  <c r="X391" i="1"/>
  <c r="T391" i="1"/>
  <c r="X343" i="1"/>
  <c r="V343" i="1"/>
  <c r="T343" i="1"/>
  <c r="X258" i="1"/>
  <c r="T258" i="1"/>
  <c r="V258" i="1"/>
  <c r="U258" i="1"/>
  <c r="X207" i="1"/>
  <c r="U207" i="1"/>
  <c r="V207" i="1"/>
  <c r="T207" i="1"/>
  <c r="X173" i="1"/>
  <c r="U173" i="1"/>
  <c r="W173" i="1" s="1"/>
  <c r="T173" i="1"/>
  <c r="V173" i="1"/>
  <c r="T989" i="1"/>
  <c r="T876" i="1"/>
  <c r="T826" i="1"/>
  <c r="T490" i="1"/>
  <c r="V926" i="1"/>
  <c r="AJ803" i="1"/>
  <c r="AA803" i="1"/>
  <c r="AJ611" i="1"/>
  <c r="AA611" i="1"/>
  <c r="AJ403" i="1"/>
  <c r="AA403" i="1"/>
  <c r="AJ243" i="1"/>
  <c r="AA243" i="1"/>
  <c r="R243" i="1"/>
  <c r="X998" i="1"/>
  <c r="T998" i="1"/>
  <c r="V998" i="1"/>
  <c r="U998" i="1"/>
  <c r="X982" i="1"/>
  <c r="T982" i="1"/>
  <c r="V982" i="1"/>
  <c r="U982" i="1"/>
  <c r="X950" i="1"/>
  <c r="T950" i="1"/>
  <c r="V950" i="1"/>
  <c r="U950" i="1"/>
  <c r="X934" i="1"/>
  <c r="T934" i="1"/>
  <c r="V934" i="1"/>
  <c r="U934" i="1"/>
  <c r="X918" i="1"/>
  <c r="T918" i="1"/>
  <c r="V918" i="1"/>
  <c r="U918" i="1"/>
  <c r="W918" i="1" s="1"/>
  <c r="X854" i="1"/>
  <c r="T854" i="1"/>
  <c r="V854" i="1"/>
  <c r="U854" i="1"/>
  <c r="X822" i="1"/>
  <c r="T822" i="1"/>
  <c r="V822" i="1"/>
  <c r="U822" i="1"/>
  <c r="X806" i="1"/>
  <c r="T806" i="1"/>
  <c r="V806" i="1"/>
  <c r="U806" i="1"/>
  <c r="X790" i="1"/>
  <c r="V790" i="1"/>
  <c r="T790" i="1"/>
  <c r="U790" i="1"/>
  <c r="W790" i="1" s="1"/>
  <c r="X742" i="1"/>
  <c r="T742" i="1"/>
  <c r="V742" i="1"/>
  <c r="U742" i="1"/>
  <c r="X726" i="1"/>
  <c r="T726" i="1"/>
  <c r="V726" i="1"/>
  <c r="U726" i="1"/>
  <c r="X678" i="1"/>
  <c r="V678" i="1"/>
  <c r="T678" i="1"/>
  <c r="U678" i="1"/>
  <c r="X662" i="1"/>
  <c r="T662" i="1"/>
  <c r="V662" i="1"/>
  <c r="U662" i="1"/>
  <c r="X630" i="1"/>
  <c r="T630" i="1"/>
  <c r="V630" i="1"/>
  <c r="U630" i="1"/>
  <c r="X614" i="1"/>
  <c r="T614" i="1"/>
  <c r="V614" i="1"/>
  <c r="U614" i="1"/>
  <c r="X566" i="1"/>
  <c r="V566" i="1"/>
  <c r="T566" i="1"/>
  <c r="U566" i="1"/>
  <c r="X518" i="1"/>
  <c r="T518" i="1"/>
  <c r="V518" i="1"/>
  <c r="U518" i="1"/>
  <c r="X470" i="1"/>
  <c r="V470" i="1"/>
  <c r="T470" i="1"/>
  <c r="U470" i="1"/>
  <c r="X438" i="1"/>
  <c r="V438" i="1"/>
  <c r="T438" i="1"/>
  <c r="U438" i="1"/>
  <c r="X422" i="1"/>
  <c r="T422" i="1"/>
  <c r="V422" i="1"/>
  <c r="U422" i="1"/>
  <c r="W422" i="1" s="1"/>
  <c r="X390" i="1"/>
  <c r="T390" i="1"/>
  <c r="V390" i="1"/>
  <c r="U390" i="1"/>
  <c r="X342" i="1"/>
  <c r="V342" i="1"/>
  <c r="T342" i="1"/>
  <c r="U342" i="1"/>
  <c r="X274" i="1"/>
  <c r="V274" i="1"/>
  <c r="T274" i="1"/>
  <c r="U274" i="1"/>
  <c r="X257" i="1"/>
  <c r="T257" i="1"/>
  <c r="V257" i="1"/>
  <c r="U257" i="1"/>
  <c r="W257" i="1" s="1"/>
  <c r="V155" i="1"/>
  <c r="X155" i="1"/>
  <c r="U155" i="1"/>
  <c r="T155" i="1"/>
  <c r="T988" i="1"/>
  <c r="T766" i="1"/>
  <c r="U999" i="1"/>
  <c r="W999" i="1" s="1"/>
  <c r="U743" i="1"/>
  <c r="X911" i="1"/>
  <c r="V911" i="1"/>
  <c r="U911" i="1"/>
  <c r="T911" i="1"/>
  <c r="X591" i="1"/>
  <c r="U591" i="1"/>
  <c r="V591" i="1"/>
  <c r="T591" i="1"/>
  <c r="T130" i="1"/>
  <c r="V130" i="1"/>
  <c r="U130" i="1"/>
  <c r="AJ787" i="1"/>
  <c r="AA787" i="1"/>
  <c r="AJ531" i="1"/>
  <c r="AA531" i="1"/>
  <c r="AJ339" i="1"/>
  <c r="AA339" i="1"/>
  <c r="AJ259" i="1"/>
  <c r="AA259" i="1"/>
  <c r="R259" i="1"/>
  <c r="T981" i="1"/>
  <c r="V981" i="1"/>
  <c r="U981" i="1"/>
  <c r="X949" i="1"/>
  <c r="T949" i="1"/>
  <c r="V949" i="1"/>
  <c r="U949" i="1"/>
  <c r="X933" i="1"/>
  <c r="T933" i="1"/>
  <c r="V933" i="1"/>
  <c r="U933" i="1"/>
  <c r="X917" i="1"/>
  <c r="T917" i="1"/>
  <c r="V917" i="1"/>
  <c r="U917" i="1"/>
  <c r="X901" i="1"/>
  <c r="T901" i="1"/>
  <c r="V901" i="1"/>
  <c r="U901" i="1"/>
  <c r="X853" i="1"/>
  <c r="T853" i="1"/>
  <c r="V853" i="1"/>
  <c r="U853" i="1"/>
  <c r="X821" i="1"/>
  <c r="T821" i="1"/>
  <c r="V821" i="1"/>
  <c r="U821" i="1"/>
  <c r="X805" i="1"/>
  <c r="T805" i="1"/>
  <c r="V805" i="1"/>
  <c r="U805" i="1"/>
  <c r="X789" i="1"/>
  <c r="V789" i="1"/>
  <c r="T789" i="1"/>
  <c r="U789" i="1"/>
  <c r="X725" i="1"/>
  <c r="T725" i="1"/>
  <c r="V725" i="1"/>
  <c r="U725" i="1"/>
  <c r="X677" i="1"/>
  <c r="V677" i="1"/>
  <c r="T677" i="1"/>
  <c r="U677" i="1"/>
  <c r="X661" i="1"/>
  <c r="T661" i="1"/>
  <c r="V661" i="1"/>
  <c r="U661" i="1"/>
  <c r="X613" i="1"/>
  <c r="T613" i="1"/>
  <c r="V613" i="1"/>
  <c r="U613" i="1"/>
  <c r="X565" i="1"/>
  <c r="V565" i="1"/>
  <c r="T565" i="1"/>
  <c r="U565" i="1"/>
  <c r="X517" i="1"/>
  <c r="T517" i="1"/>
  <c r="V517" i="1"/>
  <c r="U517" i="1"/>
  <c r="V290" i="1"/>
  <c r="U290" i="1"/>
  <c r="X256" i="1"/>
  <c r="V256" i="1"/>
  <c r="U256" i="1"/>
  <c r="X205" i="1"/>
  <c r="U205" i="1"/>
  <c r="T205" i="1"/>
  <c r="V205" i="1"/>
  <c r="V154" i="1"/>
  <c r="X154" i="1"/>
  <c r="U154" i="1"/>
  <c r="T154" i="1"/>
  <c r="T987" i="1"/>
  <c r="T955" i="1"/>
  <c r="T765" i="1"/>
  <c r="W765" i="1" s="1"/>
  <c r="Y765" i="1" s="1"/>
  <c r="Z765" i="1" s="1"/>
  <c r="T606" i="1"/>
  <c r="T542" i="1"/>
  <c r="U727" i="1"/>
  <c r="W727" i="1" s="1"/>
  <c r="Y727" i="1" s="1"/>
  <c r="Z727" i="1" s="1"/>
  <c r="U471" i="1"/>
  <c r="V894" i="1"/>
  <c r="X991" i="1"/>
  <c r="V991" i="1"/>
  <c r="U991" i="1"/>
  <c r="X767" i="1"/>
  <c r="V767" i="1"/>
  <c r="U767" i="1"/>
  <c r="T767" i="1"/>
  <c r="X543" i="1"/>
  <c r="V543" i="1"/>
  <c r="U543" i="1"/>
  <c r="T543" i="1"/>
  <c r="AJ915" i="1"/>
  <c r="AA915" i="1"/>
  <c r="AJ643" i="1"/>
  <c r="AA643" i="1"/>
  <c r="AJ211" i="1"/>
  <c r="AA211" i="1"/>
  <c r="R211" i="1"/>
  <c r="T964" i="1"/>
  <c r="X964" i="1"/>
  <c r="V964" i="1"/>
  <c r="U964" i="1"/>
  <c r="X932" i="1"/>
  <c r="T932" i="1"/>
  <c r="V932" i="1"/>
  <c r="U932" i="1"/>
  <c r="X916" i="1"/>
  <c r="T916" i="1"/>
  <c r="V916" i="1"/>
  <c r="U916" i="1"/>
  <c r="T900" i="1"/>
  <c r="V900" i="1"/>
  <c r="U900" i="1"/>
  <c r="T836" i="1"/>
  <c r="V836" i="1"/>
  <c r="X836" i="1"/>
  <c r="U836" i="1"/>
  <c r="T804" i="1"/>
  <c r="V804" i="1"/>
  <c r="X804" i="1"/>
  <c r="U804" i="1"/>
  <c r="T788" i="1"/>
  <c r="X788" i="1"/>
  <c r="U788" i="1"/>
  <c r="W788" i="1" s="1"/>
  <c r="T772" i="1"/>
  <c r="X772" i="1"/>
  <c r="V772" i="1"/>
  <c r="U772" i="1"/>
  <c r="X724" i="1"/>
  <c r="T724" i="1"/>
  <c r="V724" i="1"/>
  <c r="U724" i="1"/>
  <c r="X708" i="1"/>
  <c r="V708" i="1"/>
  <c r="T708" i="1"/>
  <c r="U708" i="1"/>
  <c r="X306" i="1"/>
  <c r="V306" i="1"/>
  <c r="T306" i="1"/>
  <c r="U306" i="1"/>
  <c r="X289" i="1"/>
  <c r="T289" i="1"/>
  <c r="V289" i="1"/>
  <c r="U289" i="1"/>
  <c r="W289" i="1" s="1"/>
  <c r="V238" i="1"/>
  <c r="X238" i="1"/>
  <c r="U238" i="1"/>
  <c r="T238" i="1"/>
  <c r="V204" i="1"/>
  <c r="X204" i="1"/>
  <c r="U204" i="1"/>
  <c r="T204" i="1"/>
  <c r="T986" i="1"/>
  <c r="T954" i="1"/>
  <c r="T862" i="1"/>
  <c r="T764" i="1"/>
  <c r="T541" i="1"/>
  <c r="T474" i="1"/>
  <c r="U967" i="1"/>
  <c r="V878" i="1"/>
  <c r="X895" i="1"/>
  <c r="V895" i="1"/>
  <c r="U895" i="1"/>
  <c r="T895" i="1"/>
  <c r="AJ947" i="1"/>
  <c r="AA947" i="1"/>
  <c r="AJ707" i="1"/>
  <c r="AA707" i="1"/>
  <c r="AJ499" i="1"/>
  <c r="AA499" i="1"/>
  <c r="AJ275" i="1"/>
  <c r="AA275" i="1"/>
  <c r="R275" i="1"/>
  <c r="R995" i="1"/>
  <c r="R963" i="1"/>
  <c r="R947" i="1"/>
  <c r="R931" i="1"/>
  <c r="R915" i="1"/>
  <c r="R899" i="1"/>
  <c r="R867" i="1"/>
  <c r="R851" i="1"/>
  <c r="R835" i="1"/>
  <c r="R803" i="1"/>
  <c r="R787" i="1"/>
  <c r="R771" i="1"/>
  <c r="R755" i="1"/>
  <c r="R723" i="1"/>
  <c r="R707" i="1"/>
  <c r="R691" i="1"/>
  <c r="R659" i="1"/>
  <c r="R643" i="1"/>
  <c r="R627" i="1"/>
  <c r="R611" i="1"/>
  <c r="R595" i="1"/>
  <c r="R579" i="1"/>
  <c r="R563" i="1"/>
  <c r="R531" i="1"/>
  <c r="R499" i="1"/>
  <c r="R483" i="1"/>
  <c r="R467" i="1"/>
  <c r="R435" i="1"/>
  <c r="R403" i="1"/>
  <c r="R387" i="1"/>
  <c r="R371" i="1"/>
  <c r="R339" i="1"/>
  <c r="X288" i="1"/>
  <c r="V288" i="1"/>
  <c r="U288" i="1"/>
  <c r="X237" i="1"/>
  <c r="U237" i="1"/>
  <c r="T237" i="1"/>
  <c r="V237" i="1"/>
  <c r="V203" i="1"/>
  <c r="X203" i="1"/>
  <c r="U203" i="1"/>
  <c r="T203" i="1"/>
  <c r="T952" i="1"/>
  <c r="W952" i="1" s="1"/>
  <c r="T861" i="1"/>
  <c r="W861" i="1" s="1"/>
  <c r="Y861" i="1" s="1"/>
  <c r="Z861" i="1" s="1"/>
  <c r="T654" i="1"/>
  <c r="T538" i="1"/>
  <c r="U951" i="1"/>
  <c r="W951" i="1" s="1"/>
  <c r="Y951" i="1" s="1"/>
  <c r="Z951" i="1" s="1"/>
  <c r="U439" i="1"/>
  <c r="W439" i="1" s="1"/>
  <c r="V862" i="1"/>
  <c r="W317" i="1"/>
  <c r="Y317" i="1" s="1"/>
  <c r="Z317" i="1" s="1"/>
  <c r="X879" i="1"/>
  <c r="V879" i="1"/>
  <c r="U879" i="1"/>
  <c r="T879" i="1"/>
  <c r="X495" i="1"/>
  <c r="U495" i="1"/>
  <c r="V495" i="1"/>
  <c r="T495" i="1"/>
  <c r="AJ979" i="1"/>
  <c r="AA979" i="1"/>
  <c r="AJ739" i="1"/>
  <c r="AA739" i="1"/>
  <c r="AJ515" i="1"/>
  <c r="AA515" i="1"/>
  <c r="AJ355" i="1"/>
  <c r="AA355" i="1"/>
  <c r="AJ291" i="1"/>
  <c r="AA291" i="1"/>
  <c r="R291" i="1"/>
  <c r="X994" i="1"/>
  <c r="T994" i="1"/>
  <c r="V994" i="1"/>
  <c r="U994" i="1"/>
  <c r="X978" i="1"/>
  <c r="T978" i="1"/>
  <c r="V978" i="1"/>
  <c r="U978" i="1"/>
  <c r="T962" i="1"/>
  <c r="X898" i="1"/>
  <c r="T898" i="1"/>
  <c r="V898" i="1"/>
  <c r="U898" i="1"/>
  <c r="X882" i="1"/>
  <c r="T882" i="1"/>
  <c r="V882" i="1"/>
  <c r="U882" i="1"/>
  <c r="X866" i="1"/>
  <c r="T866" i="1"/>
  <c r="V866" i="1"/>
  <c r="U866" i="1"/>
  <c r="X850" i="1"/>
  <c r="T850" i="1"/>
  <c r="V850" i="1"/>
  <c r="U850" i="1"/>
  <c r="X834" i="1"/>
  <c r="T834" i="1"/>
  <c r="V834" i="1"/>
  <c r="U834" i="1"/>
  <c r="X818" i="1"/>
  <c r="T818" i="1"/>
  <c r="V818" i="1"/>
  <c r="U818" i="1"/>
  <c r="W818" i="1" s="1"/>
  <c r="X802" i="1"/>
  <c r="T802" i="1"/>
  <c r="V802" i="1"/>
  <c r="U802" i="1"/>
  <c r="X786" i="1"/>
  <c r="T786" i="1"/>
  <c r="U786" i="1"/>
  <c r="V786" i="1"/>
  <c r="X770" i="1"/>
  <c r="T770" i="1"/>
  <c r="V770" i="1"/>
  <c r="U770" i="1"/>
  <c r="X754" i="1"/>
  <c r="T754" i="1"/>
  <c r="U754" i="1"/>
  <c r="V754" i="1"/>
  <c r="W754" i="1" s="1"/>
  <c r="X738" i="1"/>
  <c r="T738" i="1"/>
  <c r="V738" i="1"/>
  <c r="U738" i="1"/>
  <c r="X722" i="1"/>
  <c r="T722" i="1"/>
  <c r="V722" i="1"/>
  <c r="U722" i="1"/>
  <c r="X706" i="1"/>
  <c r="V706" i="1"/>
  <c r="T706" i="1"/>
  <c r="U706" i="1"/>
  <c r="X690" i="1"/>
  <c r="T690" i="1"/>
  <c r="V690" i="1"/>
  <c r="U690" i="1"/>
  <c r="X658" i="1"/>
  <c r="T658" i="1"/>
  <c r="V658" i="1"/>
  <c r="U658" i="1"/>
  <c r="X626" i="1"/>
  <c r="T626" i="1"/>
  <c r="V626" i="1"/>
  <c r="U626" i="1"/>
  <c r="X610" i="1"/>
  <c r="T610" i="1"/>
  <c r="V610" i="1"/>
  <c r="U610" i="1"/>
  <c r="X594" i="1"/>
  <c r="V594" i="1"/>
  <c r="T594" i="1"/>
  <c r="U594" i="1"/>
  <c r="X578" i="1"/>
  <c r="T578" i="1"/>
  <c r="V578" i="1"/>
  <c r="U578" i="1"/>
  <c r="V562" i="1"/>
  <c r="T562" i="1"/>
  <c r="U562" i="1"/>
  <c r="X546" i="1"/>
  <c r="T546" i="1"/>
  <c r="V546" i="1"/>
  <c r="U546" i="1"/>
  <c r="X530" i="1"/>
  <c r="V530" i="1"/>
  <c r="T530" i="1"/>
  <c r="U530" i="1"/>
  <c r="X514" i="1"/>
  <c r="T514" i="1"/>
  <c r="V514" i="1"/>
  <c r="U514" i="1"/>
  <c r="X498" i="1"/>
  <c r="V498" i="1"/>
  <c r="T498" i="1"/>
  <c r="U498" i="1"/>
  <c r="X482" i="1"/>
  <c r="T482" i="1"/>
  <c r="V482" i="1"/>
  <c r="U482" i="1"/>
  <c r="U466" i="1"/>
  <c r="X450" i="1"/>
  <c r="V450" i="1"/>
  <c r="U450" i="1"/>
  <c r="X418" i="1"/>
  <c r="T418" i="1"/>
  <c r="V418" i="1"/>
  <c r="U418" i="1"/>
  <c r="X386" i="1"/>
  <c r="T386" i="1"/>
  <c r="V386" i="1"/>
  <c r="X370" i="1"/>
  <c r="V370" i="1"/>
  <c r="T370" i="1"/>
  <c r="U370" i="1"/>
  <c r="X354" i="1"/>
  <c r="T354" i="1"/>
  <c r="V354" i="1"/>
  <c r="U354" i="1"/>
  <c r="X338" i="1"/>
  <c r="V338" i="1"/>
  <c r="T338" i="1"/>
  <c r="U338" i="1"/>
  <c r="X304" i="1"/>
  <c r="V304" i="1"/>
  <c r="U304" i="1"/>
  <c r="W304" i="1" s="1"/>
  <c r="X287" i="1"/>
  <c r="V287" i="1"/>
  <c r="U287" i="1"/>
  <c r="T287" i="1"/>
  <c r="X82" i="1"/>
  <c r="V82" i="1"/>
  <c r="T82" i="1"/>
  <c r="U82" i="1"/>
  <c r="T860" i="1"/>
  <c r="W860" i="1" s="1"/>
  <c r="T702" i="1"/>
  <c r="T653" i="1"/>
  <c r="T462" i="1"/>
  <c r="T256" i="1"/>
  <c r="U935" i="1"/>
  <c r="U679" i="1"/>
  <c r="W679" i="1" s="1"/>
  <c r="X863" i="1"/>
  <c r="V863" i="1"/>
  <c r="U863" i="1"/>
  <c r="T863" i="1"/>
  <c r="X655" i="1"/>
  <c r="V655" i="1"/>
  <c r="U655" i="1"/>
  <c r="T655" i="1"/>
  <c r="X415" i="1"/>
  <c r="V415" i="1"/>
  <c r="U415" i="1"/>
  <c r="T415" i="1"/>
  <c r="AJ819" i="1"/>
  <c r="AA819" i="1"/>
  <c r="AJ547" i="1"/>
  <c r="AA547" i="1"/>
  <c r="AJ419" i="1"/>
  <c r="AA419" i="1"/>
  <c r="AJ307" i="1"/>
  <c r="AA307" i="1"/>
  <c r="R307" i="1"/>
  <c r="X993" i="1"/>
  <c r="T993" i="1"/>
  <c r="V993" i="1"/>
  <c r="U993" i="1"/>
  <c r="X961" i="1"/>
  <c r="T961" i="1"/>
  <c r="V961" i="1"/>
  <c r="U961" i="1"/>
  <c r="X929" i="1"/>
  <c r="T929" i="1"/>
  <c r="V929" i="1"/>
  <c r="U929" i="1"/>
  <c r="X913" i="1"/>
  <c r="T913" i="1"/>
  <c r="V913" i="1"/>
  <c r="U913" i="1"/>
  <c r="X897" i="1"/>
  <c r="T897" i="1"/>
  <c r="V897" i="1"/>
  <c r="U897" i="1"/>
  <c r="X881" i="1"/>
  <c r="T881" i="1"/>
  <c r="V881" i="1"/>
  <c r="U881" i="1"/>
  <c r="T801" i="1"/>
  <c r="V801" i="1"/>
  <c r="U801" i="1"/>
  <c r="X785" i="1"/>
  <c r="T785" i="1"/>
  <c r="U785" i="1"/>
  <c r="V785" i="1"/>
  <c r="X769" i="1"/>
  <c r="T769" i="1"/>
  <c r="V769" i="1"/>
  <c r="U769" i="1"/>
  <c r="X721" i="1"/>
  <c r="T721" i="1"/>
  <c r="V721" i="1"/>
  <c r="U721" i="1"/>
  <c r="X705" i="1"/>
  <c r="T705" i="1"/>
  <c r="U705" i="1"/>
  <c r="X657" i="1"/>
  <c r="T657" i="1"/>
  <c r="V657" i="1"/>
  <c r="U657" i="1"/>
  <c r="X609" i="1"/>
  <c r="T609" i="1"/>
  <c r="V609" i="1"/>
  <c r="U609" i="1"/>
  <c r="X561" i="1"/>
  <c r="T561" i="1"/>
  <c r="U561" i="1"/>
  <c r="X513" i="1"/>
  <c r="T513" i="1"/>
  <c r="V513" i="1"/>
  <c r="U513" i="1"/>
  <c r="X465" i="1"/>
  <c r="T465" i="1"/>
  <c r="U465" i="1"/>
  <c r="X417" i="1"/>
  <c r="T417" i="1"/>
  <c r="V417" i="1"/>
  <c r="U417" i="1"/>
  <c r="X385" i="1"/>
  <c r="T385" i="1"/>
  <c r="V385" i="1"/>
  <c r="U385" i="1"/>
  <c r="X369" i="1"/>
  <c r="T369" i="1"/>
  <c r="U369" i="1"/>
  <c r="X353" i="1"/>
  <c r="T353" i="1"/>
  <c r="V353" i="1"/>
  <c r="U353" i="1"/>
  <c r="X337" i="1"/>
  <c r="T337" i="1"/>
  <c r="U337" i="1"/>
  <c r="X286" i="1"/>
  <c r="V286" i="1"/>
  <c r="U286" i="1"/>
  <c r="T286" i="1"/>
  <c r="V235" i="1"/>
  <c r="X235" i="1"/>
  <c r="U235" i="1"/>
  <c r="T235" i="1"/>
  <c r="X98" i="1"/>
  <c r="T98" i="1"/>
  <c r="V98" i="1"/>
  <c r="U98" i="1"/>
  <c r="X81" i="1"/>
  <c r="T81" i="1"/>
  <c r="U81" i="1"/>
  <c r="T943" i="1"/>
  <c r="T908" i="1"/>
  <c r="W908" i="1" s="1"/>
  <c r="T858" i="1"/>
  <c r="T750" i="1"/>
  <c r="T701" i="1"/>
  <c r="T590" i="1"/>
  <c r="U919" i="1"/>
  <c r="W919" i="1" s="1"/>
  <c r="V369" i="1"/>
  <c r="X783" i="1"/>
  <c r="U783" i="1"/>
  <c r="V783" i="1"/>
  <c r="T783" i="1"/>
  <c r="X367" i="1"/>
  <c r="U367" i="1"/>
  <c r="V367" i="1"/>
  <c r="T367" i="1"/>
  <c r="AJ883" i="1"/>
  <c r="AA883" i="1"/>
  <c r="AJ675" i="1"/>
  <c r="AA675" i="1"/>
  <c r="AJ451" i="1"/>
  <c r="AA451" i="1"/>
  <c r="AJ227" i="1"/>
  <c r="AA227" i="1"/>
  <c r="R227" i="1"/>
  <c r="X944" i="1"/>
  <c r="V944" i="1"/>
  <c r="U944" i="1"/>
  <c r="W944" i="1" s="1"/>
  <c r="X912" i="1"/>
  <c r="V912" i="1"/>
  <c r="U912" i="1"/>
  <c r="W912" i="1" s="1"/>
  <c r="Y912" i="1" s="1"/>
  <c r="Z912" i="1" s="1"/>
  <c r="X896" i="1"/>
  <c r="V896" i="1"/>
  <c r="U896" i="1"/>
  <c r="X880" i="1"/>
  <c r="V880" i="1"/>
  <c r="U880" i="1"/>
  <c r="X784" i="1"/>
  <c r="U784" i="1"/>
  <c r="V784" i="1"/>
  <c r="X768" i="1"/>
  <c r="V768" i="1"/>
  <c r="U768" i="1"/>
  <c r="X720" i="1"/>
  <c r="V720" i="1"/>
  <c r="U720" i="1"/>
  <c r="X704" i="1"/>
  <c r="U704" i="1"/>
  <c r="V704" i="1"/>
  <c r="X656" i="1"/>
  <c r="V656" i="1"/>
  <c r="U656" i="1"/>
  <c r="X608" i="1"/>
  <c r="V608" i="1"/>
  <c r="U608" i="1"/>
  <c r="V560" i="1"/>
  <c r="X560" i="1"/>
  <c r="U560" i="1"/>
  <c r="V544" i="1"/>
  <c r="X544" i="1"/>
  <c r="U544" i="1"/>
  <c r="V512" i="1"/>
  <c r="X512" i="1"/>
  <c r="U512" i="1"/>
  <c r="W512" i="1" s="1"/>
  <c r="Y512" i="1" s="1"/>
  <c r="Z512" i="1" s="1"/>
  <c r="V496" i="1"/>
  <c r="X496" i="1"/>
  <c r="U496" i="1"/>
  <c r="V464" i="1"/>
  <c r="X464" i="1"/>
  <c r="U464" i="1"/>
  <c r="V416" i="1"/>
  <c r="X416" i="1"/>
  <c r="U416" i="1"/>
  <c r="V384" i="1"/>
  <c r="X384" i="1"/>
  <c r="U384" i="1"/>
  <c r="V368" i="1"/>
  <c r="X368" i="1"/>
  <c r="U368" i="1"/>
  <c r="V336" i="1"/>
  <c r="U336" i="1"/>
  <c r="X285" i="1"/>
  <c r="V285" i="1"/>
  <c r="U285" i="1"/>
  <c r="T285" i="1"/>
  <c r="V268" i="1"/>
  <c r="X268" i="1"/>
  <c r="U268" i="1"/>
  <c r="T268" i="1"/>
  <c r="V234" i="1"/>
  <c r="X234" i="1"/>
  <c r="U234" i="1"/>
  <c r="T234" i="1"/>
  <c r="X114" i="1"/>
  <c r="V114" i="1"/>
  <c r="T114" i="1"/>
  <c r="U114" i="1"/>
  <c r="T749" i="1"/>
  <c r="T700" i="1"/>
  <c r="T589" i="1"/>
  <c r="U391" i="1"/>
  <c r="W391" i="1" s="1"/>
  <c r="V337" i="1"/>
  <c r="U86" i="1"/>
  <c r="U117" i="1"/>
  <c r="U85" i="1"/>
  <c r="X121" i="1"/>
  <c r="V121" i="1"/>
  <c r="X89" i="1"/>
  <c r="V89" i="1"/>
  <c r="V88" i="1"/>
  <c r="X88" i="1"/>
  <c r="T86" i="1"/>
  <c r="T117" i="1"/>
  <c r="T85" i="1"/>
  <c r="X86" i="1"/>
  <c r="X117" i="1"/>
  <c r="X85" i="1"/>
  <c r="U121" i="1"/>
  <c r="U89" i="1"/>
  <c r="U88" i="1"/>
  <c r="AE850" i="1"/>
  <c r="AC850" i="1"/>
  <c r="AG390" i="1"/>
  <c r="AE390" i="1"/>
  <c r="AC390" i="1"/>
  <c r="AD390" i="1"/>
  <c r="AG918" i="1"/>
  <c r="AE918" i="1"/>
  <c r="AC918" i="1"/>
  <c r="AD918" i="1"/>
  <c r="AG901" i="1"/>
  <c r="AE901" i="1"/>
  <c r="AC901" i="1"/>
  <c r="AD901" i="1"/>
  <c r="AE866" i="1"/>
  <c r="AD866" i="1"/>
  <c r="AC866" i="1"/>
  <c r="AE662" i="1"/>
  <c r="AC662" i="1"/>
  <c r="AD662" i="1"/>
  <c r="AG934" i="1"/>
  <c r="AE934" i="1"/>
  <c r="AC934" i="1"/>
  <c r="AD934" i="1"/>
  <c r="AG917" i="1"/>
  <c r="AE917" i="1"/>
  <c r="AC917" i="1"/>
  <c r="AD917" i="1"/>
  <c r="AG900" i="1"/>
  <c r="AE900" i="1"/>
  <c r="AD900" i="1"/>
  <c r="AE882" i="1"/>
  <c r="AD882" i="1"/>
  <c r="AC882" i="1"/>
  <c r="AG678" i="1"/>
  <c r="AE678" i="1"/>
  <c r="AC678" i="1"/>
  <c r="AD678" i="1"/>
  <c r="AG661" i="1"/>
  <c r="AE661" i="1"/>
  <c r="AC661" i="1"/>
  <c r="AD661" i="1"/>
  <c r="AG422" i="1"/>
  <c r="AE422" i="1"/>
  <c r="AD422" i="1"/>
  <c r="AC422" i="1"/>
  <c r="AG950" i="1"/>
  <c r="AE950" i="1"/>
  <c r="AD950" i="1"/>
  <c r="AC950" i="1"/>
  <c r="AE933" i="1"/>
  <c r="AC933" i="1"/>
  <c r="AD933" i="1"/>
  <c r="AG916" i="1"/>
  <c r="AE916" i="1"/>
  <c r="AD916" i="1"/>
  <c r="AG898" i="1"/>
  <c r="AE898" i="1"/>
  <c r="AD898" i="1"/>
  <c r="AC898" i="1"/>
  <c r="AG677" i="1"/>
  <c r="AE677" i="1"/>
  <c r="AC677" i="1"/>
  <c r="AD677" i="1"/>
  <c r="AE438" i="1"/>
  <c r="AC438" i="1"/>
  <c r="AD438" i="1"/>
  <c r="AE182" i="1"/>
  <c r="AG182" i="1"/>
  <c r="AC182" i="1"/>
  <c r="AD182" i="1"/>
  <c r="AG949" i="1"/>
  <c r="AE949" i="1"/>
  <c r="AD949" i="1"/>
  <c r="AC949" i="1"/>
  <c r="AG932" i="1"/>
  <c r="AE932" i="1"/>
  <c r="AD932" i="1"/>
  <c r="AG914" i="1"/>
  <c r="AE914" i="1"/>
  <c r="AC914" i="1"/>
  <c r="AD914" i="1"/>
  <c r="AG880" i="1"/>
  <c r="AE880" i="1"/>
  <c r="AC880" i="1"/>
  <c r="AD880" i="1"/>
  <c r="AE982" i="1"/>
  <c r="AC982" i="1"/>
  <c r="AD982" i="1"/>
  <c r="AG896" i="1"/>
  <c r="AE896" i="1"/>
  <c r="AD896" i="1"/>
  <c r="AC896" i="1"/>
  <c r="AG726" i="1"/>
  <c r="AE726" i="1"/>
  <c r="AC726" i="1"/>
  <c r="AD726" i="1"/>
  <c r="AG470" i="1"/>
  <c r="AE470" i="1"/>
  <c r="AD470" i="1"/>
  <c r="AC470" i="1"/>
  <c r="AG998" i="1"/>
  <c r="AE998" i="1"/>
  <c r="AC998" i="1"/>
  <c r="AD998" i="1"/>
  <c r="AE981" i="1"/>
  <c r="AC981" i="1"/>
  <c r="AD981" i="1"/>
  <c r="AE964" i="1"/>
  <c r="AD964" i="1"/>
  <c r="AG946" i="1"/>
  <c r="AE946" i="1"/>
  <c r="AD946" i="1"/>
  <c r="AC946" i="1"/>
  <c r="AE912" i="1"/>
  <c r="AC912" i="1"/>
  <c r="AD912" i="1"/>
  <c r="AE742" i="1"/>
  <c r="AC742" i="1"/>
  <c r="AD742" i="1"/>
  <c r="AG725" i="1"/>
  <c r="AE725" i="1"/>
  <c r="AC725" i="1"/>
  <c r="AD725" i="1"/>
  <c r="AG708" i="1"/>
  <c r="AE708" i="1"/>
  <c r="AD708" i="1"/>
  <c r="AE230" i="1"/>
  <c r="AG230" i="1"/>
  <c r="AC230" i="1"/>
  <c r="AD230" i="1"/>
  <c r="AE724" i="1"/>
  <c r="AD724" i="1"/>
  <c r="AC724" i="1"/>
  <c r="AG978" i="1"/>
  <c r="AE978" i="1"/>
  <c r="AC978" i="1"/>
  <c r="AG944" i="1"/>
  <c r="AE944" i="1"/>
  <c r="AD944" i="1"/>
  <c r="AC944" i="1"/>
  <c r="AG518" i="1"/>
  <c r="AE518" i="1"/>
  <c r="AD518" i="1"/>
  <c r="AC518" i="1"/>
  <c r="AE262" i="1"/>
  <c r="AC262" i="1"/>
  <c r="AD262" i="1"/>
  <c r="AC964" i="1"/>
  <c r="AC708" i="1"/>
  <c r="AG994" i="1"/>
  <c r="AE994" i="1"/>
  <c r="AD994" i="1"/>
  <c r="AC994" i="1"/>
  <c r="AG790" i="1"/>
  <c r="AE790" i="1"/>
  <c r="AC790" i="1"/>
  <c r="AD790" i="1"/>
  <c r="AF790" i="1" s="1"/>
  <c r="AG517" i="1"/>
  <c r="AE517" i="1"/>
  <c r="AD517" i="1"/>
  <c r="AC517" i="1"/>
  <c r="AD978" i="1"/>
  <c r="AG806" i="1"/>
  <c r="AE806" i="1"/>
  <c r="AC806" i="1"/>
  <c r="AD806" i="1"/>
  <c r="AG789" i="1"/>
  <c r="AE789" i="1"/>
  <c r="AC789" i="1"/>
  <c r="AD789" i="1"/>
  <c r="AE772" i="1"/>
  <c r="AD772" i="1"/>
  <c r="AG294" i="1"/>
  <c r="AC294" i="1"/>
  <c r="AE294" i="1"/>
  <c r="AD294" i="1"/>
  <c r="AC932" i="1"/>
  <c r="AG822" i="1"/>
  <c r="AE822" i="1"/>
  <c r="AC822" i="1"/>
  <c r="AD822" i="1"/>
  <c r="AG805" i="1"/>
  <c r="AE805" i="1"/>
  <c r="AC805" i="1"/>
  <c r="AD805" i="1"/>
  <c r="AG788" i="1"/>
  <c r="AE788" i="1"/>
  <c r="AD788" i="1"/>
  <c r="AG566" i="1"/>
  <c r="AE566" i="1"/>
  <c r="AC566" i="1"/>
  <c r="AD566" i="1"/>
  <c r="AC916" i="1"/>
  <c r="AG821" i="1"/>
  <c r="AE821" i="1"/>
  <c r="AC821" i="1"/>
  <c r="AD821" i="1"/>
  <c r="AG804" i="1"/>
  <c r="AE804" i="1"/>
  <c r="AD804" i="1"/>
  <c r="AG565" i="1"/>
  <c r="AE565" i="1"/>
  <c r="AC565" i="1"/>
  <c r="AD565" i="1"/>
  <c r="AC900" i="1"/>
  <c r="AG854" i="1"/>
  <c r="AE854" i="1"/>
  <c r="AC854" i="1"/>
  <c r="AD854" i="1"/>
  <c r="AE802" i="1"/>
  <c r="AC802" i="1"/>
  <c r="AC342" i="1"/>
  <c r="AE342" i="1"/>
  <c r="AD342" i="1"/>
  <c r="AE86" i="1"/>
  <c r="AG86" i="1"/>
  <c r="AC86" i="1"/>
  <c r="AD86" i="1"/>
  <c r="AG853" i="1"/>
  <c r="AE853" i="1"/>
  <c r="AC853" i="1"/>
  <c r="AD853" i="1"/>
  <c r="AG836" i="1"/>
  <c r="AE836" i="1"/>
  <c r="AD836" i="1"/>
  <c r="AG818" i="1"/>
  <c r="AE818" i="1"/>
  <c r="AD818" i="1"/>
  <c r="AC818" i="1"/>
  <c r="AG614" i="1"/>
  <c r="AE614" i="1"/>
  <c r="AC614" i="1"/>
  <c r="AD614" i="1"/>
  <c r="AD802" i="1"/>
  <c r="AG834" i="1"/>
  <c r="AE834" i="1"/>
  <c r="AD834" i="1"/>
  <c r="AC834" i="1"/>
  <c r="AG630" i="1"/>
  <c r="AE630" i="1"/>
  <c r="AD630" i="1"/>
  <c r="AC630" i="1"/>
  <c r="AG613" i="1"/>
  <c r="AE613" i="1"/>
  <c r="AC613" i="1"/>
  <c r="AD613" i="1"/>
  <c r="AE117" i="1"/>
  <c r="AG117" i="1"/>
  <c r="AC117" i="1"/>
  <c r="AE85" i="1"/>
  <c r="AG85" i="1"/>
  <c r="AC85" i="1"/>
  <c r="AE839" i="1"/>
  <c r="AE583" i="1"/>
  <c r="AG993" i="1"/>
  <c r="AC786" i="1"/>
  <c r="AC754" i="1"/>
  <c r="AC626" i="1"/>
  <c r="AD913" i="1"/>
  <c r="AE701" i="1"/>
  <c r="AE445" i="1"/>
  <c r="AE317" i="1"/>
  <c r="AE143" i="1"/>
  <c r="AC945" i="1"/>
  <c r="AC913" i="1"/>
  <c r="AD945" i="1"/>
  <c r="AE951" i="1"/>
  <c r="AE823" i="1"/>
  <c r="AE567" i="1"/>
  <c r="AE439" i="1"/>
  <c r="AE311" i="1"/>
  <c r="AG770" i="1"/>
  <c r="AE770" i="1"/>
  <c r="AG754" i="1"/>
  <c r="AE754" i="1"/>
  <c r="AG738" i="1"/>
  <c r="AE738" i="1"/>
  <c r="AG722" i="1"/>
  <c r="AE722" i="1"/>
  <c r="AG706" i="1"/>
  <c r="AE706" i="1"/>
  <c r="AG658" i="1"/>
  <c r="AE658" i="1"/>
  <c r="AG642" i="1"/>
  <c r="AE642" i="1"/>
  <c r="AG626" i="1"/>
  <c r="AE626" i="1"/>
  <c r="AG610" i="1"/>
  <c r="AE610" i="1"/>
  <c r="AG594" i="1"/>
  <c r="AE594" i="1"/>
  <c r="AG578" i="1"/>
  <c r="AC578" i="1"/>
  <c r="AE578" i="1"/>
  <c r="AC562" i="1"/>
  <c r="AE562" i="1"/>
  <c r="AG546" i="1"/>
  <c r="AC546" i="1"/>
  <c r="AE546" i="1"/>
  <c r="AG530" i="1"/>
  <c r="AC530" i="1"/>
  <c r="AE530" i="1"/>
  <c r="AC514" i="1"/>
  <c r="AE514" i="1"/>
  <c r="AG498" i="1"/>
  <c r="AC498" i="1"/>
  <c r="AE498" i="1"/>
  <c r="AC482" i="1"/>
  <c r="AE482" i="1"/>
  <c r="AC466" i="1"/>
  <c r="AE466" i="1"/>
  <c r="AG418" i="1"/>
  <c r="AC418" i="1"/>
  <c r="AE418" i="1"/>
  <c r="AD418" i="1"/>
  <c r="AG402" i="1"/>
  <c r="AC402" i="1"/>
  <c r="AE402" i="1"/>
  <c r="AD402" i="1"/>
  <c r="AG386" i="1"/>
  <c r="AC386" i="1"/>
  <c r="AE386" i="1"/>
  <c r="AD386" i="1"/>
  <c r="AG370" i="1"/>
  <c r="AC370" i="1"/>
  <c r="AE370" i="1"/>
  <c r="AD370" i="1"/>
  <c r="AG354" i="1"/>
  <c r="AC354" i="1"/>
  <c r="AE354" i="1"/>
  <c r="AD354" i="1"/>
  <c r="AC338" i="1"/>
  <c r="AE338" i="1"/>
  <c r="AD338" i="1"/>
  <c r="AG322" i="1"/>
  <c r="AC322" i="1"/>
  <c r="AE322" i="1"/>
  <c r="AD322" i="1"/>
  <c r="AC306" i="1"/>
  <c r="AE306" i="1"/>
  <c r="AD306" i="1"/>
  <c r="AC290" i="1"/>
  <c r="AG290" i="1"/>
  <c r="AE290" i="1"/>
  <c r="AD290" i="1"/>
  <c r="AC274" i="1"/>
  <c r="AE274" i="1"/>
  <c r="AD274" i="1"/>
  <c r="AC258" i="1"/>
  <c r="AG242" i="1"/>
  <c r="AC242" i="1"/>
  <c r="AE242" i="1"/>
  <c r="AD242" i="1"/>
  <c r="AG226" i="1"/>
  <c r="AC226" i="1"/>
  <c r="AE226" i="1"/>
  <c r="AD226" i="1"/>
  <c r="AG210" i="1"/>
  <c r="AC210" i="1"/>
  <c r="AD210" i="1"/>
  <c r="AE210" i="1"/>
  <c r="AG178" i="1"/>
  <c r="AC178" i="1"/>
  <c r="AE178" i="1"/>
  <c r="AD178" i="1"/>
  <c r="AG146" i="1"/>
  <c r="AE146" i="1"/>
  <c r="AC146" i="1"/>
  <c r="AD146" i="1"/>
  <c r="AC130" i="1"/>
  <c r="AE130" i="1"/>
  <c r="AD130" i="1"/>
  <c r="AC114" i="1"/>
  <c r="AD114" i="1"/>
  <c r="AE114" i="1"/>
  <c r="AG98" i="1"/>
  <c r="AC98" i="1"/>
  <c r="AE98" i="1"/>
  <c r="AD98" i="1"/>
  <c r="AC82" i="1"/>
  <c r="AE82" i="1"/>
  <c r="AD82" i="1"/>
  <c r="AC768" i="1"/>
  <c r="AC720" i="1"/>
  <c r="AC704" i="1"/>
  <c r="AD706" i="1"/>
  <c r="AD578" i="1"/>
  <c r="AE685" i="1"/>
  <c r="AE993" i="1"/>
  <c r="AE961" i="1"/>
  <c r="AG961" i="1"/>
  <c r="AG929" i="1"/>
  <c r="AE929" i="1"/>
  <c r="AE897" i="1"/>
  <c r="AG897" i="1"/>
  <c r="AE881" i="1"/>
  <c r="AG881" i="1"/>
  <c r="AE801" i="1"/>
  <c r="AD801" i="1"/>
  <c r="AG785" i="1"/>
  <c r="AE785" i="1"/>
  <c r="AD785" i="1"/>
  <c r="AE769" i="1"/>
  <c r="AD769" i="1"/>
  <c r="AG721" i="1"/>
  <c r="AE721" i="1"/>
  <c r="AD721" i="1"/>
  <c r="AE705" i="1"/>
  <c r="AD705" i="1"/>
  <c r="AG705" i="1"/>
  <c r="AG689" i="1"/>
  <c r="AE689" i="1"/>
  <c r="AD689" i="1"/>
  <c r="AE657" i="1"/>
  <c r="AD657" i="1"/>
  <c r="AG657" i="1"/>
  <c r="AE609" i="1"/>
  <c r="AD609" i="1"/>
  <c r="AC561" i="1"/>
  <c r="AE561" i="1"/>
  <c r="AD561" i="1"/>
  <c r="AC513" i="1"/>
  <c r="AE513" i="1"/>
  <c r="AD513" i="1"/>
  <c r="AG465" i="1"/>
  <c r="AC465" i="1"/>
  <c r="AE465" i="1"/>
  <c r="AD465" i="1"/>
  <c r="AG417" i="1"/>
  <c r="AC417" i="1"/>
  <c r="AE417" i="1"/>
  <c r="AD417" i="1"/>
  <c r="AG385" i="1"/>
  <c r="AC385" i="1"/>
  <c r="AE385" i="1"/>
  <c r="AD385" i="1"/>
  <c r="AG353" i="1"/>
  <c r="AC353" i="1"/>
  <c r="AE353" i="1"/>
  <c r="AD353" i="1"/>
  <c r="AG337" i="1"/>
  <c r="AC337" i="1"/>
  <c r="AE337" i="1"/>
  <c r="AD337" i="1"/>
  <c r="AG321" i="1"/>
  <c r="AC321" i="1"/>
  <c r="AE321" i="1"/>
  <c r="AD321" i="1"/>
  <c r="AG289" i="1"/>
  <c r="AC289" i="1"/>
  <c r="AE289" i="1"/>
  <c r="AD289" i="1"/>
  <c r="AG257" i="1"/>
  <c r="AC257" i="1"/>
  <c r="AD257" i="1"/>
  <c r="AE257" i="1"/>
  <c r="AG225" i="1"/>
  <c r="AC225" i="1"/>
  <c r="AE225" i="1"/>
  <c r="AD225" i="1"/>
  <c r="AC177" i="1"/>
  <c r="AE177" i="1"/>
  <c r="AD177" i="1"/>
  <c r="AE145" i="1"/>
  <c r="AC145" i="1"/>
  <c r="AD145" i="1"/>
  <c r="AE935" i="1"/>
  <c r="AE807" i="1"/>
  <c r="AE679" i="1"/>
  <c r="AG827" i="1"/>
  <c r="AG784" i="1"/>
  <c r="AE784" i="1"/>
  <c r="AG704" i="1"/>
  <c r="AE704" i="1"/>
  <c r="AG656" i="1"/>
  <c r="AE656" i="1"/>
  <c r="AG608" i="1"/>
  <c r="AE608" i="1"/>
  <c r="AG560" i="1"/>
  <c r="AC560" i="1"/>
  <c r="AE560" i="1"/>
  <c r="AG544" i="1"/>
  <c r="AC544" i="1"/>
  <c r="AE544" i="1"/>
  <c r="AG512" i="1"/>
  <c r="AC512" i="1"/>
  <c r="AE512" i="1"/>
  <c r="AG496" i="1"/>
  <c r="AC496" i="1"/>
  <c r="AE496" i="1"/>
  <c r="AG464" i="1"/>
  <c r="AC464" i="1"/>
  <c r="AE464" i="1"/>
  <c r="AG416" i="1"/>
  <c r="AC416" i="1"/>
  <c r="AE416" i="1"/>
  <c r="AC384" i="1"/>
  <c r="AE384" i="1"/>
  <c r="AC368" i="1"/>
  <c r="AE368" i="1"/>
  <c r="AC336" i="1"/>
  <c r="AE336" i="1"/>
  <c r="AC304" i="1"/>
  <c r="AE304" i="1"/>
  <c r="AG288" i="1"/>
  <c r="AC288" i="1"/>
  <c r="AE288" i="1"/>
  <c r="AG256" i="1"/>
  <c r="AC256" i="1"/>
  <c r="AE256" i="1"/>
  <c r="AC208" i="1"/>
  <c r="AE208" i="1"/>
  <c r="AG176" i="1"/>
  <c r="AC176" i="1"/>
  <c r="AE176" i="1"/>
  <c r="AG144" i="1"/>
  <c r="AE144" i="1"/>
  <c r="AC144" i="1"/>
  <c r="AC990" i="1"/>
  <c r="AC445" i="1"/>
  <c r="AD786" i="1"/>
  <c r="AD658" i="1"/>
  <c r="AD530" i="1"/>
  <c r="AD85" i="1"/>
  <c r="AE925" i="1"/>
  <c r="AG991" i="1"/>
  <c r="AE991" i="1"/>
  <c r="AG943" i="1"/>
  <c r="AE943" i="1"/>
  <c r="AD943" i="1"/>
  <c r="AG911" i="1"/>
  <c r="AE911" i="1"/>
  <c r="AD911" i="1"/>
  <c r="AG895" i="1"/>
  <c r="AE895" i="1"/>
  <c r="AD895" i="1"/>
  <c r="AE879" i="1"/>
  <c r="AD879" i="1"/>
  <c r="AG863" i="1"/>
  <c r="AE863" i="1"/>
  <c r="AD863" i="1"/>
  <c r="AE783" i="1"/>
  <c r="AD783" i="1"/>
  <c r="AE767" i="1"/>
  <c r="AD767" i="1"/>
  <c r="AE703" i="1"/>
  <c r="AD703" i="1"/>
  <c r="AE655" i="1"/>
  <c r="AD655" i="1"/>
  <c r="AE607" i="1"/>
  <c r="AD607" i="1"/>
  <c r="AG591" i="1"/>
  <c r="AE591" i="1"/>
  <c r="AD591" i="1"/>
  <c r="AG559" i="1"/>
  <c r="AE559" i="1"/>
  <c r="AD559" i="1"/>
  <c r="AE543" i="1"/>
  <c r="AD543" i="1"/>
  <c r="AE495" i="1"/>
  <c r="AD495" i="1"/>
  <c r="AG463" i="1"/>
  <c r="AE463" i="1"/>
  <c r="AD463" i="1"/>
  <c r="AG415" i="1"/>
  <c r="AE415" i="1"/>
  <c r="AD415" i="1"/>
  <c r="AG367" i="1"/>
  <c r="AE367" i="1"/>
  <c r="AD367" i="1"/>
  <c r="AG335" i="1"/>
  <c r="AE335" i="1"/>
  <c r="AD335" i="1"/>
  <c r="AG287" i="1"/>
  <c r="AE287" i="1"/>
  <c r="AD287" i="1"/>
  <c r="AG207" i="1"/>
  <c r="AD207" i="1"/>
  <c r="AE207" i="1"/>
  <c r="AE175" i="1"/>
  <c r="AD175" i="1"/>
  <c r="AG143" i="1"/>
  <c r="AD143" i="1"/>
  <c r="AG111" i="1"/>
  <c r="AD111" i="1"/>
  <c r="AE111" i="1"/>
  <c r="AC845" i="1"/>
  <c r="AC653" i="1"/>
  <c r="AC589" i="1"/>
  <c r="AD784" i="1"/>
  <c r="AD656" i="1"/>
  <c r="AD336" i="1"/>
  <c r="AE919" i="1"/>
  <c r="AE791" i="1"/>
  <c r="AG926" i="1"/>
  <c r="AE926" i="1"/>
  <c r="AD926" i="1"/>
  <c r="AE894" i="1"/>
  <c r="AD894" i="1"/>
  <c r="AE878" i="1"/>
  <c r="AD878" i="1"/>
  <c r="AG862" i="1"/>
  <c r="AE862" i="1"/>
  <c r="AD862" i="1"/>
  <c r="AE766" i="1"/>
  <c r="AD766" i="1"/>
  <c r="AG750" i="1"/>
  <c r="AE750" i="1"/>
  <c r="AD750" i="1"/>
  <c r="AG702" i="1"/>
  <c r="AE702" i="1"/>
  <c r="AD702" i="1"/>
  <c r="AG654" i="1"/>
  <c r="AE654" i="1"/>
  <c r="AD654" i="1"/>
  <c r="AG638" i="1"/>
  <c r="AE638" i="1"/>
  <c r="AD638" i="1"/>
  <c r="AG606" i="1"/>
  <c r="AE606" i="1"/>
  <c r="AD606" i="1"/>
  <c r="AE590" i="1"/>
  <c r="AD590" i="1"/>
  <c r="AG542" i="1"/>
  <c r="AE542" i="1"/>
  <c r="AD542" i="1"/>
  <c r="AG494" i="1"/>
  <c r="AE494" i="1"/>
  <c r="AD494" i="1"/>
  <c r="AG462" i="1"/>
  <c r="AE462" i="1"/>
  <c r="AD462" i="1"/>
  <c r="AG446" i="1"/>
  <c r="AE446" i="1"/>
  <c r="AD446" i="1"/>
  <c r="AG414" i="1"/>
  <c r="AE414" i="1"/>
  <c r="AD414" i="1"/>
  <c r="AG366" i="1"/>
  <c r="AE366" i="1"/>
  <c r="AD366" i="1"/>
  <c r="AE334" i="1"/>
  <c r="AD334" i="1"/>
  <c r="AG318" i="1"/>
  <c r="AE318" i="1"/>
  <c r="AD318" i="1"/>
  <c r="AG286" i="1"/>
  <c r="AE286" i="1"/>
  <c r="AD286" i="1"/>
  <c r="AG174" i="1"/>
  <c r="AE174" i="1"/>
  <c r="AD174" i="1"/>
  <c r="AC988" i="1"/>
  <c r="AC972" i="1"/>
  <c r="AC463" i="1"/>
  <c r="AC367" i="1"/>
  <c r="AC111" i="1"/>
  <c r="AD993" i="1"/>
  <c r="AD738" i="1"/>
  <c r="AD610" i="1"/>
  <c r="AD482" i="1"/>
  <c r="AD384" i="1"/>
  <c r="AG989" i="1"/>
  <c r="AD989" i="1"/>
  <c r="AG973" i="1"/>
  <c r="AD973" i="1"/>
  <c r="AG925" i="1"/>
  <c r="AD925" i="1"/>
  <c r="AG893" i="1"/>
  <c r="AD893" i="1"/>
  <c r="AG877" i="1"/>
  <c r="AD877" i="1"/>
  <c r="AG861" i="1"/>
  <c r="AD861" i="1"/>
  <c r="AG765" i="1"/>
  <c r="AD765" i="1"/>
  <c r="AG749" i="1"/>
  <c r="AD749" i="1"/>
  <c r="AG701" i="1"/>
  <c r="AD701" i="1"/>
  <c r="AG685" i="1"/>
  <c r="AD685" i="1"/>
  <c r="AG653" i="1"/>
  <c r="AD653" i="1"/>
  <c r="AG637" i="1"/>
  <c r="AD637" i="1"/>
  <c r="AG541" i="1"/>
  <c r="AD541" i="1"/>
  <c r="AG493" i="1"/>
  <c r="AD493" i="1"/>
  <c r="AG413" i="1"/>
  <c r="AD413" i="1"/>
  <c r="AG365" i="1"/>
  <c r="AD365" i="1"/>
  <c r="AG317" i="1"/>
  <c r="AD317" i="1"/>
  <c r="AG285" i="1"/>
  <c r="AE285" i="1"/>
  <c r="AD285" i="1"/>
  <c r="AG237" i="1"/>
  <c r="AD237" i="1"/>
  <c r="AE237" i="1"/>
  <c r="AD205" i="1"/>
  <c r="AE205" i="1"/>
  <c r="AG173" i="1"/>
  <c r="AE173" i="1"/>
  <c r="AD173" i="1"/>
  <c r="AF173" i="1" s="1"/>
  <c r="AE125" i="1"/>
  <c r="AD125" i="1"/>
  <c r="AC462" i="1"/>
  <c r="AC366" i="1"/>
  <c r="AD897" i="1"/>
  <c r="AD608" i="1"/>
  <c r="AD208" i="1"/>
  <c r="AD144" i="1"/>
  <c r="AE391" i="1"/>
  <c r="AG908" i="1"/>
  <c r="AD908" i="1"/>
  <c r="AE908" i="1"/>
  <c r="AG876" i="1"/>
  <c r="AD876" i="1"/>
  <c r="AE876" i="1"/>
  <c r="AG860" i="1"/>
  <c r="AD860" i="1"/>
  <c r="AE860" i="1"/>
  <c r="AG844" i="1"/>
  <c r="AD844" i="1"/>
  <c r="AE844" i="1"/>
  <c r="AG764" i="1"/>
  <c r="AD764" i="1"/>
  <c r="AE764" i="1"/>
  <c r="AG748" i="1"/>
  <c r="AD748" i="1"/>
  <c r="AE748" i="1"/>
  <c r="AG700" i="1"/>
  <c r="AD700" i="1"/>
  <c r="AE700" i="1"/>
  <c r="AG684" i="1"/>
  <c r="AD684" i="1"/>
  <c r="AF684" i="1" s="1"/>
  <c r="AH684" i="1" s="1"/>
  <c r="AI684" i="1" s="1"/>
  <c r="AE684" i="1"/>
  <c r="AG636" i="1"/>
  <c r="AD636" i="1"/>
  <c r="AE636" i="1"/>
  <c r="AG588" i="1"/>
  <c r="AD588" i="1"/>
  <c r="AE588" i="1"/>
  <c r="AD540" i="1"/>
  <c r="AE540" i="1"/>
  <c r="AG492" i="1"/>
  <c r="AD492" i="1"/>
  <c r="AE492" i="1"/>
  <c r="AG460" i="1"/>
  <c r="AD460" i="1"/>
  <c r="AE460" i="1"/>
  <c r="AG444" i="1"/>
  <c r="AD444" i="1"/>
  <c r="AE444" i="1"/>
  <c r="AG412" i="1"/>
  <c r="AD412" i="1"/>
  <c r="AE412" i="1"/>
  <c r="AG396" i="1"/>
  <c r="AD396" i="1"/>
  <c r="AE396" i="1"/>
  <c r="AD364" i="1"/>
  <c r="AE364" i="1"/>
  <c r="AD316" i="1"/>
  <c r="AE316" i="1"/>
  <c r="AE268" i="1"/>
  <c r="AD268" i="1"/>
  <c r="AG204" i="1"/>
  <c r="AD204" i="1"/>
  <c r="AE204" i="1"/>
  <c r="AG124" i="1"/>
  <c r="AE124" i="1"/>
  <c r="AD124" i="1"/>
  <c r="AC567" i="1"/>
  <c r="AC415" i="1"/>
  <c r="AC365" i="1"/>
  <c r="AC335" i="1"/>
  <c r="AD991" i="1"/>
  <c r="AD961" i="1"/>
  <c r="AD562" i="1"/>
  <c r="AE999" i="1"/>
  <c r="AE893" i="1"/>
  <c r="AE765" i="1"/>
  <c r="AE637" i="1"/>
  <c r="AE238" i="1"/>
  <c r="AD987" i="1"/>
  <c r="AG987" i="1"/>
  <c r="AE987" i="1"/>
  <c r="AD971" i="1"/>
  <c r="AE971" i="1"/>
  <c r="AD955" i="1"/>
  <c r="AG955" i="1"/>
  <c r="AE955" i="1"/>
  <c r="AD939" i="1"/>
  <c r="AG939" i="1"/>
  <c r="AE939" i="1"/>
  <c r="AD907" i="1"/>
  <c r="AE907" i="1"/>
  <c r="AG875" i="1"/>
  <c r="AD875" i="1"/>
  <c r="AE875" i="1"/>
  <c r="AD859" i="1"/>
  <c r="AG859" i="1"/>
  <c r="AE859" i="1"/>
  <c r="AD843" i="1"/>
  <c r="AG843" i="1"/>
  <c r="AE843" i="1"/>
  <c r="AD827" i="1"/>
  <c r="AE827" i="1"/>
  <c r="AD747" i="1"/>
  <c r="AG747" i="1"/>
  <c r="AE747" i="1"/>
  <c r="AG683" i="1"/>
  <c r="AD683" i="1"/>
  <c r="AE683" i="1"/>
  <c r="AG635" i="1"/>
  <c r="AD635" i="1"/>
  <c r="AE635" i="1"/>
  <c r="AD587" i="1"/>
  <c r="AE587" i="1"/>
  <c r="AD539" i="1"/>
  <c r="AE539" i="1"/>
  <c r="AG523" i="1"/>
  <c r="AD523" i="1"/>
  <c r="AE523" i="1"/>
  <c r="AD491" i="1"/>
  <c r="AE491" i="1"/>
  <c r="AD443" i="1"/>
  <c r="AE443" i="1"/>
  <c r="AG395" i="1"/>
  <c r="AD395" i="1"/>
  <c r="AE395" i="1"/>
  <c r="AG363" i="1"/>
  <c r="AD363" i="1"/>
  <c r="AE363" i="1"/>
  <c r="AG315" i="1"/>
  <c r="AD315" i="1"/>
  <c r="AE315" i="1"/>
  <c r="AG267" i="1"/>
  <c r="AE267" i="1"/>
  <c r="AD267" i="1"/>
  <c r="AG235" i="1"/>
  <c r="AD235" i="1"/>
  <c r="AE235" i="1"/>
  <c r="AG203" i="1"/>
  <c r="AD203" i="1"/>
  <c r="AE203" i="1"/>
  <c r="AG155" i="1"/>
  <c r="AD155" i="1"/>
  <c r="AE155" i="1"/>
  <c r="AC460" i="1"/>
  <c r="AC414" i="1"/>
  <c r="AC364" i="1"/>
  <c r="AC334" i="1"/>
  <c r="AC311" i="1"/>
  <c r="AD990" i="1"/>
  <c r="AD929" i="1"/>
  <c r="AD560" i="1"/>
  <c r="AE989" i="1"/>
  <c r="AE631" i="1"/>
  <c r="AG986" i="1"/>
  <c r="AD986" i="1"/>
  <c r="AE986" i="1"/>
  <c r="AD970" i="1"/>
  <c r="AE970" i="1"/>
  <c r="AD954" i="1"/>
  <c r="AE954" i="1"/>
  <c r="AG890" i="1"/>
  <c r="AD890" i="1"/>
  <c r="AE890" i="1"/>
  <c r="AG858" i="1"/>
  <c r="AD858" i="1"/>
  <c r="AE858" i="1"/>
  <c r="AG842" i="1"/>
  <c r="AD842" i="1"/>
  <c r="AE842" i="1"/>
  <c r="AG826" i="1"/>
  <c r="AD826" i="1"/>
  <c r="AE826" i="1"/>
  <c r="AG746" i="1"/>
  <c r="AD746" i="1"/>
  <c r="AE746" i="1"/>
  <c r="AG730" i="1"/>
  <c r="AD730" i="1"/>
  <c r="AE730" i="1"/>
  <c r="AG682" i="1"/>
  <c r="AD682" i="1"/>
  <c r="AE682" i="1"/>
  <c r="AD634" i="1"/>
  <c r="AE634" i="1"/>
  <c r="AG586" i="1"/>
  <c r="AD586" i="1"/>
  <c r="AE586" i="1"/>
  <c r="AD570" i="1"/>
  <c r="AE570" i="1"/>
  <c r="AG538" i="1"/>
  <c r="AD538" i="1"/>
  <c r="AE538" i="1"/>
  <c r="AD522" i="1"/>
  <c r="AE522" i="1"/>
  <c r="AG490" i="1"/>
  <c r="AD490" i="1"/>
  <c r="AE490" i="1"/>
  <c r="AG474" i="1"/>
  <c r="AD474" i="1"/>
  <c r="AE474" i="1"/>
  <c r="AD442" i="1"/>
  <c r="AE442" i="1"/>
  <c r="AD394" i="1"/>
  <c r="AE394" i="1"/>
  <c r="AG362" i="1"/>
  <c r="AD362" i="1"/>
  <c r="AE362" i="1"/>
  <c r="AD346" i="1"/>
  <c r="AE346" i="1"/>
  <c r="AD314" i="1"/>
  <c r="AE314" i="1"/>
  <c r="AG266" i="1"/>
  <c r="AE266" i="1"/>
  <c r="AD266" i="1"/>
  <c r="AG234" i="1"/>
  <c r="AD234" i="1"/>
  <c r="AE234" i="1"/>
  <c r="AG154" i="1"/>
  <c r="AD154" i="1"/>
  <c r="AE154" i="1"/>
  <c r="AG74" i="1"/>
  <c r="AD74" i="1"/>
  <c r="AE74" i="1"/>
  <c r="AC543" i="1"/>
  <c r="AC523" i="1"/>
  <c r="AC439" i="1"/>
  <c r="AC413" i="1"/>
  <c r="AC363" i="1"/>
  <c r="AD770" i="1"/>
  <c r="AD642" i="1"/>
  <c r="AD514" i="1"/>
  <c r="AE988" i="1"/>
  <c r="AE877" i="1"/>
  <c r="AE749" i="1"/>
  <c r="AE493" i="1"/>
  <c r="AE365" i="1"/>
  <c r="AG985" i="1"/>
  <c r="AD985" i="1"/>
  <c r="AE985" i="1"/>
  <c r="AG969" i="1"/>
  <c r="AD969" i="1"/>
  <c r="AE969" i="1"/>
  <c r="AG953" i="1"/>
  <c r="AD953" i="1"/>
  <c r="AE953" i="1"/>
  <c r="AG937" i="1"/>
  <c r="AD937" i="1"/>
  <c r="AE937" i="1"/>
  <c r="AD889" i="1"/>
  <c r="AE889" i="1"/>
  <c r="AD857" i="1"/>
  <c r="AE857" i="1"/>
  <c r="AG841" i="1"/>
  <c r="AD841" i="1"/>
  <c r="AE841" i="1"/>
  <c r="AG825" i="1"/>
  <c r="AD825" i="1"/>
  <c r="AE825" i="1"/>
  <c r="AG809" i="1"/>
  <c r="AD809" i="1"/>
  <c r="AE809" i="1"/>
  <c r="AG121" i="1"/>
  <c r="AE121" i="1"/>
  <c r="AD121" i="1"/>
  <c r="AG89" i="1"/>
  <c r="AE89" i="1"/>
  <c r="AD89" i="1"/>
  <c r="AC951" i="1"/>
  <c r="AC935" i="1"/>
  <c r="AC871" i="1"/>
  <c r="AC839" i="1"/>
  <c r="AC823" i="1"/>
  <c r="AC743" i="1"/>
  <c r="AC615" i="1"/>
  <c r="AC583" i="1"/>
  <c r="AC542" i="1"/>
  <c r="AC522" i="1"/>
  <c r="AC412" i="1"/>
  <c r="AC362" i="1"/>
  <c r="AD768" i="1"/>
  <c r="AD512" i="1"/>
  <c r="AD368" i="1"/>
  <c r="AD256" i="1"/>
  <c r="AE743" i="1"/>
  <c r="AG1000" i="1"/>
  <c r="AD1000" i="1"/>
  <c r="AE1000" i="1"/>
  <c r="AG968" i="1"/>
  <c r="AD968" i="1"/>
  <c r="AE968" i="1"/>
  <c r="AG952" i="1"/>
  <c r="AD952" i="1"/>
  <c r="AE952" i="1"/>
  <c r="AD936" i="1"/>
  <c r="AE936" i="1"/>
  <c r="AG872" i="1"/>
  <c r="AD872" i="1"/>
  <c r="AE872" i="1"/>
  <c r="AG840" i="1"/>
  <c r="AD840" i="1"/>
  <c r="AE840" i="1"/>
  <c r="AG824" i="1"/>
  <c r="AD824" i="1"/>
  <c r="AE824" i="1"/>
  <c r="AG808" i="1"/>
  <c r="AD808" i="1"/>
  <c r="AE808" i="1"/>
  <c r="AE88" i="1"/>
  <c r="AD88" i="1"/>
  <c r="AC541" i="1"/>
  <c r="AD722" i="1"/>
  <c r="AD594" i="1"/>
  <c r="AD466" i="1"/>
  <c r="AD416" i="1"/>
  <c r="AE973" i="1"/>
  <c r="AE861" i="1"/>
  <c r="AG999" i="1"/>
  <c r="AD999" i="1"/>
  <c r="AG967" i="1"/>
  <c r="AD967" i="1"/>
  <c r="AG919" i="1"/>
  <c r="AD919" i="1"/>
  <c r="AF919" i="1" s="1"/>
  <c r="AG871" i="1"/>
  <c r="AD871" i="1"/>
  <c r="AG807" i="1"/>
  <c r="AD807" i="1"/>
  <c r="AG791" i="1"/>
  <c r="AD791" i="1"/>
  <c r="AG727" i="1"/>
  <c r="AD727" i="1"/>
  <c r="AG679" i="1"/>
  <c r="AD679" i="1"/>
  <c r="AG631" i="1"/>
  <c r="AD631" i="1"/>
  <c r="AG615" i="1"/>
  <c r="AD615" i="1"/>
  <c r="AG519" i="1"/>
  <c r="AD519" i="1"/>
  <c r="AG471" i="1"/>
  <c r="AD471" i="1"/>
  <c r="AG391" i="1"/>
  <c r="AD391" i="1"/>
  <c r="AG343" i="1"/>
  <c r="AD343" i="1"/>
  <c r="AC559" i="1"/>
  <c r="AC540" i="1"/>
  <c r="AC74" i="1"/>
  <c r="AD720" i="1"/>
  <c r="AD464" i="1"/>
  <c r="AD117" i="1"/>
  <c r="AE972" i="1"/>
  <c r="AE727" i="1"/>
  <c r="AE471" i="1"/>
  <c r="AE343" i="1"/>
  <c r="AP881" i="1"/>
  <c r="AN881" i="1"/>
  <c r="AL881" i="1"/>
  <c r="AM881" i="1"/>
  <c r="AN523" i="1"/>
  <c r="AM523" i="1"/>
  <c r="AL523" i="1"/>
  <c r="AN267" i="1"/>
  <c r="AM267" i="1"/>
  <c r="AL267" i="1"/>
  <c r="AP897" i="1"/>
  <c r="AM897" i="1"/>
  <c r="AN897" i="1"/>
  <c r="AL897" i="1"/>
  <c r="AM641" i="1"/>
  <c r="AN641" i="1"/>
  <c r="AL641" i="1"/>
  <c r="AN539" i="1"/>
  <c r="AM539" i="1"/>
  <c r="AL539" i="1"/>
  <c r="AP385" i="1"/>
  <c r="AM385" i="1"/>
  <c r="AN385" i="1"/>
  <c r="AN913" i="1"/>
  <c r="AM913" i="1"/>
  <c r="AL913" i="1"/>
  <c r="AM896" i="1"/>
  <c r="AN896" i="1"/>
  <c r="AL896" i="1"/>
  <c r="AM657" i="1"/>
  <c r="AN657" i="1"/>
  <c r="AP657" i="1"/>
  <c r="AL657" i="1"/>
  <c r="AM145" i="1"/>
  <c r="AL145" i="1"/>
  <c r="AN145" i="1"/>
  <c r="AN929" i="1"/>
  <c r="AP929" i="1"/>
  <c r="AM929" i="1"/>
  <c r="AN912" i="1"/>
  <c r="AM912" i="1"/>
  <c r="AL912" i="1"/>
  <c r="AP827" i="1"/>
  <c r="AN827" i="1"/>
  <c r="AM827" i="1"/>
  <c r="AL827" i="1"/>
  <c r="AP417" i="1"/>
  <c r="AM417" i="1"/>
  <c r="AN417" i="1"/>
  <c r="AL417" i="1"/>
  <c r="AN315" i="1"/>
  <c r="AL315" i="1"/>
  <c r="AM315" i="1"/>
  <c r="AP843" i="1"/>
  <c r="AN843" i="1"/>
  <c r="AM843" i="1"/>
  <c r="AL843" i="1"/>
  <c r="AN587" i="1"/>
  <c r="AL587" i="1"/>
  <c r="AM587" i="1"/>
  <c r="AN177" i="1"/>
  <c r="AM177" i="1"/>
  <c r="AL177" i="1"/>
  <c r="AN961" i="1"/>
  <c r="AM961" i="1"/>
  <c r="AL961" i="1"/>
  <c r="AN944" i="1"/>
  <c r="AM944" i="1"/>
  <c r="AL944" i="1"/>
  <c r="AN859" i="1"/>
  <c r="AM859" i="1"/>
  <c r="AL859" i="1"/>
  <c r="AM705" i="1"/>
  <c r="AN705" i="1"/>
  <c r="AL705" i="1"/>
  <c r="AP875" i="1"/>
  <c r="AN875" i="1"/>
  <c r="AM875" i="1"/>
  <c r="AL875" i="1"/>
  <c r="AP721" i="1"/>
  <c r="AN721" i="1"/>
  <c r="AM721" i="1"/>
  <c r="AL721" i="1"/>
  <c r="AM465" i="1"/>
  <c r="AN465" i="1"/>
  <c r="AL465" i="1"/>
  <c r="AM363" i="1"/>
  <c r="AN363" i="1"/>
  <c r="AL363" i="1"/>
  <c r="AP993" i="1"/>
  <c r="AN993" i="1"/>
  <c r="AM993" i="1"/>
  <c r="AL993" i="1"/>
  <c r="AN635" i="1"/>
  <c r="AL635" i="1"/>
  <c r="AM635" i="1"/>
  <c r="AN907" i="1"/>
  <c r="AM907" i="1"/>
  <c r="AL907" i="1"/>
  <c r="AN395" i="1"/>
  <c r="AL395" i="1"/>
  <c r="AM395" i="1"/>
  <c r="AN769" i="1"/>
  <c r="AM769" i="1"/>
  <c r="AL769" i="1"/>
  <c r="AN513" i="1"/>
  <c r="AM513" i="1"/>
  <c r="AL513" i="1"/>
  <c r="AN257" i="1"/>
  <c r="AM257" i="1"/>
  <c r="AP257" i="1"/>
  <c r="AL257" i="1"/>
  <c r="AN155" i="1"/>
  <c r="AL155" i="1"/>
  <c r="AM155" i="1"/>
  <c r="AL929" i="1"/>
  <c r="AP785" i="1"/>
  <c r="AN785" i="1"/>
  <c r="AL785" i="1"/>
  <c r="AM785" i="1"/>
  <c r="AN683" i="1"/>
  <c r="AP683" i="1"/>
  <c r="AM683" i="1"/>
  <c r="AL683" i="1"/>
  <c r="AL385" i="1"/>
  <c r="AM955" i="1"/>
  <c r="AN955" i="1"/>
  <c r="AL955" i="1"/>
  <c r="AM801" i="1"/>
  <c r="AN801" i="1"/>
  <c r="AL801" i="1"/>
  <c r="AN443" i="1"/>
  <c r="AM443" i="1"/>
  <c r="AL443" i="1"/>
  <c r="AP289" i="1"/>
  <c r="AM289" i="1"/>
  <c r="AN289" i="1"/>
  <c r="AL289" i="1"/>
  <c r="AM971" i="1"/>
  <c r="AN971" i="1"/>
  <c r="AL971" i="1"/>
  <c r="AP817" i="1"/>
  <c r="AN817" i="1"/>
  <c r="AM817" i="1"/>
  <c r="AL817" i="1"/>
  <c r="AP561" i="1"/>
  <c r="AM561" i="1"/>
  <c r="AN561" i="1"/>
  <c r="AL561" i="1"/>
  <c r="AP203" i="1"/>
  <c r="AN203" i="1"/>
  <c r="AM203" i="1"/>
  <c r="AP987" i="1"/>
  <c r="AM987" i="1"/>
  <c r="AL987" i="1"/>
  <c r="AN987" i="1"/>
  <c r="AN747" i="1"/>
  <c r="AM747" i="1"/>
  <c r="AL747" i="1"/>
  <c r="AN491" i="1"/>
  <c r="AM491" i="1"/>
  <c r="AL491" i="1"/>
  <c r="AM337" i="1"/>
  <c r="AN337" i="1"/>
  <c r="AP337" i="1"/>
  <c r="AL337" i="1"/>
  <c r="AM235" i="1"/>
  <c r="AL235" i="1"/>
  <c r="AN235" i="1"/>
  <c r="AM609" i="1"/>
  <c r="AN609" i="1"/>
  <c r="AL609" i="1"/>
  <c r="AP353" i="1"/>
  <c r="AM353" i="1"/>
  <c r="AN353" i="1"/>
  <c r="AL353" i="1"/>
  <c r="AP880" i="1"/>
  <c r="AN880" i="1"/>
  <c r="AM880" i="1"/>
  <c r="AP816" i="1"/>
  <c r="AN816" i="1"/>
  <c r="AM816" i="1"/>
  <c r="AP784" i="1"/>
  <c r="AN784" i="1"/>
  <c r="AM768" i="1"/>
  <c r="AN768" i="1"/>
  <c r="AN720" i="1"/>
  <c r="AM720" i="1"/>
  <c r="AM704" i="1"/>
  <c r="AN704" i="1"/>
  <c r="AM656" i="1"/>
  <c r="AN656" i="1"/>
  <c r="AM608" i="1"/>
  <c r="AN608" i="1"/>
  <c r="AP560" i="1"/>
  <c r="AM560" i="1"/>
  <c r="AN560" i="1"/>
  <c r="AP544" i="1"/>
  <c r="AM544" i="1"/>
  <c r="AN544" i="1"/>
  <c r="AP512" i="1"/>
  <c r="AM512" i="1"/>
  <c r="AN512" i="1"/>
  <c r="AN496" i="1"/>
  <c r="AM496" i="1"/>
  <c r="AN464" i="1"/>
  <c r="AP464" i="1"/>
  <c r="AM464" i="1"/>
  <c r="AM416" i="1"/>
  <c r="AN416" i="1"/>
  <c r="AL416" i="1"/>
  <c r="AM384" i="1"/>
  <c r="AN384" i="1"/>
  <c r="AM368" i="1"/>
  <c r="AN368" i="1"/>
  <c r="AM336" i="1"/>
  <c r="AN336" i="1"/>
  <c r="AL336" i="1"/>
  <c r="AM304" i="1"/>
  <c r="AN304" i="1"/>
  <c r="AP288" i="1"/>
  <c r="AM288" i="1"/>
  <c r="AN288" i="1"/>
  <c r="AM256" i="1"/>
  <c r="AN256" i="1"/>
  <c r="AL256" i="1"/>
  <c r="AN208" i="1"/>
  <c r="AM208" i="1"/>
  <c r="AM176" i="1"/>
  <c r="AN176" i="1"/>
  <c r="AP144" i="1"/>
  <c r="AM144" i="1"/>
  <c r="AL144" i="1"/>
  <c r="AL544" i="1"/>
  <c r="AL384" i="1"/>
  <c r="AM703" i="1"/>
  <c r="AP991" i="1"/>
  <c r="AN991" i="1"/>
  <c r="AM991" i="1"/>
  <c r="AP943" i="1"/>
  <c r="AN943" i="1"/>
  <c r="AM943" i="1"/>
  <c r="AP895" i="1"/>
  <c r="AN895" i="1"/>
  <c r="AM895" i="1"/>
  <c r="AN879" i="1"/>
  <c r="AM879" i="1"/>
  <c r="AP863" i="1"/>
  <c r="AM863" i="1"/>
  <c r="AN863" i="1"/>
  <c r="AN783" i="1"/>
  <c r="AM783" i="1"/>
  <c r="AM767" i="1"/>
  <c r="AN767" i="1"/>
  <c r="AN655" i="1"/>
  <c r="AM655" i="1"/>
  <c r="AP639" i="1"/>
  <c r="AN639" i="1"/>
  <c r="AN607" i="1"/>
  <c r="AM607" i="1"/>
  <c r="AN591" i="1"/>
  <c r="AM591" i="1"/>
  <c r="AN559" i="1"/>
  <c r="AM559" i="1"/>
  <c r="AN543" i="1"/>
  <c r="AM543" i="1"/>
  <c r="AN495" i="1"/>
  <c r="AM495" i="1"/>
  <c r="AN463" i="1"/>
  <c r="AM463" i="1"/>
  <c r="AP415" i="1"/>
  <c r="AN415" i="1"/>
  <c r="AM415" i="1"/>
  <c r="AL415" i="1"/>
  <c r="AN335" i="1"/>
  <c r="AL335" i="1"/>
  <c r="AP303" i="1"/>
  <c r="AN303" i="1"/>
  <c r="AM303" i="1"/>
  <c r="AL303" i="1"/>
  <c r="AP287" i="1"/>
  <c r="AN287" i="1"/>
  <c r="AM287" i="1"/>
  <c r="AN207" i="1"/>
  <c r="AP207" i="1"/>
  <c r="AM175" i="1"/>
  <c r="AN175" i="1"/>
  <c r="AL175" i="1"/>
  <c r="AN143" i="1"/>
  <c r="AM143" i="1"/>
  <c r="AL143" i="1"/>
  <c r="AP111" i="1"/>
  <c r="AM111" i="1"/>
  <c r="AN111" i="1"/>
  <c r="AL543" i="1"/>
  <c r="AL288" i="1"/>
  <c r="AM834" i="1"/>
  <c r="AM207" i="1"/>
  <c r="AN990" i="1"/>
  <c r="AM990" i="1"/>
  <c r="AP926" i="1"/>
  <c r="AN926" i="1"/>
  <c r="AM926" i="1"/>
  <c r="AN894" i="1"/>
  <c r="AM894" i="1"/>
  <c r="AN878" i="1"/>
  <c r="AM878" i="1"/>
  <c r="AM862" i="1"/>
  <c r="AN862" i="1"/>
  <c r="AM766" i="1"/>
  <c r="AN766" i="1"/>
  <c r="AP750" i="1"/>
  <c r="AM750" i="1"/>
  <c r="AN750" i="1"/>
  <c r="AP702" i="1"/>
  <c r="AN702" i="1"/>
  <c r="AM702" i="1"/>
  <c r="AP654" i="1"/>
  <c r="AM654" i="1"/>
  <c r="AP638" i="1"/>
  <c r="AM638" i="1"/>
  <c r="AN638" i="1"/>
  <c r="AP606" i="1"/>
  <c r="AN606" i="1"/>
  <c r="AN590" i="1"/>
  <c r="AM590" i="1"/>
  <c r="AP542" i="1"/>
  <c r="AN542" i="1"/>
  <c r="AM542" i="1"/>
  <c r="AP494" i="1"/>
  <c r="AN494" i="1"/>
  <c r="AM494" i="1"/>
  <c r="AN462" i="1"/>
  <c r="AP462" i="1"/>
  <c r="AM462" i="1"/>
  <c r="AN446" i="1"/>
  <c r="AM446" i="1"/>
  <c r="AN414" i="1"/>
  <c r="AM414" i="1"/>
  <c r="AL414" i="1"/>
  <c r="AN366" i="1"/>
  <c r="AM366" i="1"/>
  <c r="AN334" i="1"/>
  <c r="AL334" i="1"/>
  <c r="AN318" i="1"/>
  <c r="AL318" i="1"/>
  <c r="AM318" i="1"/>
  <c r="AN286" i="1"/>
  <c r="AM286" i="1"/>
  <c r="AN238" i="1"/>
  <c r="AL238" i="1"/>
  <c r="AM238" i="1"/>
  <c r="AN174" i="1"/>
  <c r="AM174" i="1"/>
  <c r="AL174" i="1"/>
  <c r="AL926" i="1"/>
  <c r="AL866" i="1"/>
  <c r="AL836" i="1"/>
  <c r="AL708" i="1"/>
  <c r="AL542" i="1"/>
  <c r="AL287" i="1"/>
  <c r="AN989" i="1"/>
  <c r="AM989" i="1"/>
  <c r="AP925" i="1"/>
  <c r="AN925" i="1"/>
  <c r="AM925" i="1"/>
  <c r="AP893" i="1"/>
  <c r="AN893" i="1"/>
  <c r="AM893" i="1"/>
  <c r="AP877" i="1"/>
  <c r="AN877" i="1"/>
  <c r="AM877" i="1"/>
  <c r="AN861" i="1"/>
  <c r="AM861" i="1"/>
  <c r="AN845" i="1"/>
  <c r="AM845" i="1"/>
  <c r="AM765" i="1"/>
  <c r="AN765" i="1"/>
  <c r="AP749" i="1"/>
  <c r="AN749" i="1"/>
  <c r="AM749" i="1"/>
  <c r="AP701" i="1"/>
  <c r="AN701" i="1"/>
  <c r="AM701" i="1"/>
  <c r="AP685" i="1"/>
  <c r="AN685" i="1"/>
  <c r="AM685" i="1"/>
  <c r="AP653" i="1"/>
  <c r="AN653" i="1"/>
  <c r="AM653" i="1"/>
  <c r="AM637" i="1"/>
  <c r="AN637" i="1"/>
  <c r="AL637" i="1"/>
  <c r="AN589" i="1"/>
  <c r="AM589" i="1"/>
  <c r="AL589" i="1"/>
  <c r="AN541" i="1"/>
  <c r="AL541" i="1"/>
  <c r="AP493" i="1"/>
  <c r="AN493" i="1"/>
  <c r="AM493" i="1"/>
  <c r="AL493" i="1"/>
  <c r="AN445" i="1"/>
  <c r="AM445" i="1"/>
  <c r="AN413" i="1"/>
  <c r="AM413" i="1"/>
  <c r="AL413" i="1"/>
  <c r="AP365" i="1"/>
  <c r="AN365" i="1"/>
  <c r="AM365" i="1"/>
  <c r="AN317" i="1"/>
  <c r="AL317" i="1"/>
  <c r="AM317" i="1"/>
  <c r="AN285" i="1"/>
  <c r="AM285" i="1"/>
  <c r="AM237" i="1"/>
  <c r="AL237" i="1"/>
  <c r="AN237" i="1"/>
  <c r="AN205" i="1"/>
  <c r="AM205" i="1"/>
  <c r="AP173" i="1"/>
  <c r="AN173" i="1"/>
  <c r="AM173" i="1"/>
  <c r="AL173" i="1"/>
  <c r="AM125" i="1"/>
  <c r="AL125" i="1"/>
  <c r="AN125" i="1"/>
  <c r="AL925" i="1"/>
  <c r="AL895" i="1"/>
  <c r="AL464" i="1"/>
  <c r="AL286" i="1"/>
  <c r="AM606" i="1"/>
  <c r="AN973" i="1"/>
  <c r="AN988" i="1"/>
  <c r="AM988" i="1"/>
  <c r="AN972" i="1"/>
  <c r="AM972" i="1"/>
  <c r="AP908" i="1"/>
  <c r="AN908" i="1"/>
  <c r="AP876" i="1"/>
  <c r="AN876" i="1"/>
  <c r="AM876" i="1"/>
  <c r="AP860" i="1"/>
  <c r="AN860" i="1"/>
  <c r="AN844" i="1"/>
  <c r="AM844" i="1"/>
  <c r="AP764" i="1"/>
  <c r="AN764" i="1"/>
  <c r="AM764" i="1"/>
  <c r="AL764" i="1"/>
  <c r="AN748" i="1"/>
  <c r="AM748" i="1"/>
  <c r="AL748" i="1"/>
  <c r="AP700" i="1"/>
  <c r="AM700" i="1"/>
  <c r="AN700" i="1"/>
  <c r="AL700" i="1"/>
  <c r="AP684" i="1"/>
  <c r="AN684" i="1"/>
  <c r="AM684" i="1"/>
  <c r="AL684" i="1"/>
  <c r="AP636" i="1"/>
  <c r="AM636" i="1"/>
  <c r="AN636" i="1"/>
  <c r="AL636" i="1"/>
  <c r="AP588" i="1"/>
  <c r="AN588" i="1"/>
  <c r="AM588" i="1"/>
  <c r="AL588" i="1"/>
  <c r="AN540" i="1"/>
  <c r="AM540" i="1"/>
  <c r="AL540" i="1"/>
  <c r="AP492" i="1"/>
  <c r="AM492" i="1"/>
  <c r="AL492" i="1"/>
  <c r="AN492" i="1"/>
  <c r="AP460" i="1"/>
  <c r="AN460" i="1"/>
  <c r="AM460" i="1"/>
  <c r="AL460" i="1"/>
  <c r="AM444" i="1"/>
  <c r="AN444" i="1"/>
  <c r="AN412" i="1"/>
  <c r="AP412" i="1"/>
  <c r="AL412" i="1"/>
  <c r="AN396" i="1"/>
  <c r="AP396" i="1"/>
  <c r="AL396" i="1"/>
  <c r="AN364" i="1"/>
  <c r="AM364" i="1"/>
  <c r="AN316" i="1"/>
  <c r="AL316" i="1"/>
  <c r="AM316" i="1"/>
  <c r="AN268" i="1"/>
  <c r="AM268" i="1"/>
  <c r="AP204" i="1"/>
  <c r="AN204" i="1"/>
  <c r="AP124" i="1"/>
  <c r="AM124" i="1"/>
  <c r="AN124" i="1"/>
  <c r="AL124" i="1"/>
  <c r="AL894" i="1"/>
  <c r="AL834" i="1"/>
  <c r="AL802" i="1"/>
  <c r="AL706" i="1"/>
  <c r="AL608" i="1"/>
  <c r="AL463" i="1"/>
  <c r="AL368" i="1"/>
  <c r="AL285" i="1"/>
  <c r="AN654" i="1"/>
  <c r="AP986" i="1"/>
  <c r="AN986" i="1"/>
  <c r="AM986" i="1"/>
  <c r="AL986" i="1"/>
  <c r="AN970" i="1"/>
  <c r="AM970" i="1"/>
  <c r="AL970" i="1"/>
  <c r="AN954" i="1"/>
  <c r="AM954" i="1"/>
  <c r="AL954" i="1"/>
  <c r="AN890" i="1"/>
  <c r="AP890" i="1"/>
  <c r="AM890" i="1"/>
  <c r="AL890" i="1"/>
  <c r="AN858" i="1"/>
  <c r="AM858" i="1"/>
  <c r="AL858" i="1"/>
  <c r="AP842" i="1"/>
  <c r="AN842" i="1"/>
  <c r="AM842" i="1"/>
  <c r="AL842" i="1"/>
  <c r="AN826" i="1"/>
  <c r="AP826" i="1"/>
  <c r="AM826" i="1"/>
  <c r="AL826" i="1"/>
  <c r="AP746" i="1"/>
  <c r="AN746" i="1"/>
  <c r="AM746" i="1"/>
  <c r="AL746" i="1"/>
  <c r="AN730" i="1"/>
  <c r="AP730" i="1"/>
  <c r="AM730" i="1"/>
  <c r="AL730" i="1"/>
  <c r="AN682" i="1"/>
  <c r="AP682" i="1"/>
  <c r="AM682" i="1"/>
  <c r="AL682" i="1"/>
  <c r="AN634" i="1"/>
  <c r="AL634" i="1"/>
  <c r="AP586" i="1"/>
  <c r="AN586" i="1"/>
  <c r="AL586" i="1"/>
  <c r="AN570" i="1"/>
  <c r="AL570" i="1"/>
  <c r="AM570" i="1"/>
  <c r="AM538" i="1"/>
  <c r="AN538" i="1"/>
  <c r="AL538" i="1"/>
  <c r="AN522" i="1"/>
  <c r="AM522" i="1"/>
  <c r="AL522" i="1"/>
  <c r="AP490" i="1"/>
  <c r="AN490" i="1"/>
  <c r="AM490" i="1"/>
  <c r="AL490" i="1"/>
  <c r="AP474" i="1"/>
  <c r="AL474" i="1"/>
  <c r="AN474" i="1"/>
  <c r="AN442" i="1"/>
  <c r="AM442" i="1"/>
  <c r="AL442" i="1"/>
  <c r="AN394" i="1"/>
  <c r="AL394" i="1"/>
  <c r="AM394" i="1"/>
  <c r="AP362" i="1"/>
  <c r="AN362" i="1"/>
  <c r="AM362" i="1"/>
  <c r="AL362" i="1"/>
  <c r="AM346" i="1"/>
  <c r="AN346" i="1"/>
  <c r="AN314" i="1"/>
  <c r="AL314" i="1"/>
  <c r="AM314" i="1"/>
  <c r="AP266" i="1"/>
  <c r="AN266" i="1"/>
  <c r="AM266" i="1"/>
  <c r="AP234" i="1"/>
  <c r="AN234" i="1"/>
  <c r="AM234" i="1"/>
  <c r="AN154" i="1"/>
  <c r="AL154" i="1"/>
  <c r="AM154" i="1"/>
  <c r="AL972" i="1"/>
  <c r="AL862" i="1"/>
  <c r="AL768" i="1"/>
  <c r="AL704" i="1"/>
  <c r="AL606" i="1"/>
  <c r="AL495" i="1"/>
  <c r="AL366" i="1"/>
  <c r="AP985" i="1"/>
  <c r="AM985" i="1"/>
  <c r="AL985" i="1"/>
  <c r="AP969" i="1"/>
  <c r="AM969" i="1"/>
  <c r="AN969" i="1"/>
  <c r="AL969" i="1"/>
  <c r="AM953" i="1"/>
  <c r="AL953" i="1"/>
  <c r="AN953" i="1"/>
  <c r="AP937" i="1"/>
  <c r="AM937" i="1"/>
  <c r="AN937" i="1"/>
  <c r="AL937" i="1"/>
  <c r="AN889" i="1"/>
  <c r="AM889" i="1"/>
  <c r="AL889" i="1"/>
  <c r="AN857" i="1"/>
  <c r="AM857" i="1"/>
  <c r="AL857" i="1"/>
  <c r="AN841" i="1"/>
  <c r="AM841" i="1"/>
  <c r="AL841" i="1"/>
  <c r="AP825" i="1"/>
  <c r="AN825" i="1"/>
  <c r="AM825" i="1"/>
  <c r="AL825" i="1"/>
  <c r="AP809" i="1"/>
  <c r="AN809" i="1"/>
  <c r="AM809" i="1"/>
  <c r="AL809" i="1"/>
  <c r="AL943" i="1"/>
  <c r="AL861" i="1"/>
  <c r="AL767" i="1"/>
  <c r="AL703" i="1"/>
  <c r="AL639" i="1"/>
  <c r="AL494" i="1"/>
  <c r="AL365" i="1"/>
  <c r="AL176" i="1"/>
  <c r="AM396" i="1"/>
  <c r="AN916" i="1"/>
  <c r="AN1000" i="1"/>
  <c r="AL1000" i="1"/>
  <c r="AP968" i="1"/>
  <c r="AN968" i="1"/>
  <c r="AL968" i="1"/>
  <c r="AM968" i="1"/>
  <c r="AP952" i="1"/>
  <c r="AL952" i="1"/>
  <c r="AN952" i="1"/>
  <c r="AN936" i="1"/>
  <c r="AM936" i="1"/>
  <c r="AL936" i="1"/>
  <c r="AN872" i="1"/>
  <c r="AL872" i="1"/>
  <c r="AM872" i="1"/>
  <c r="AP840" i="1"/>
  <c r="AN840" i="1"/>
  <c r="AM840" i="1"/>
  <c r="AL840" i="1"/>
  <c r="AP824" i="1"/>
  <c r="AN824" i="1"/>
  <c r="AL824" i="1"/>
  <c r="AM824" i="1"/>
  <c r="AN808" i="1"/>
  <c r="AL808" i="1"/>
  <c r="AL860" i="1"/>
  <c r="AL766" i="1"/>
  <c r="AL702" i="1"/>
  <c r="AL638" i="1"/>
  <c r="AL364" i="1"/>
  <c r="AN866" i="1"/>
  <c r="AP999" i="1"/>
  <c r="AN999" i="1"/>
  <c r="AL999" i="1"/>
  <c r="AP967" i="1"/>
  <c r="AN967" i="1"/>
  <c r="AL967" i="1"/>
  <c r="AM967" i="1"/>
  <c r="AL951" i="1"/>
  <c r="AN951" i="1"/>
  <c r="AN935" i="1"/>
  <c r="AM935" i="1"/>
  <c r="AL935" i="1"/>
  <c r="AL919" i="1"/>
  <c r="AM919" i="1"/>
  <c r="AN919" i="1"/>
  <c r="AP871" i="1"/>
  <c r="AN871" i="1"/>
  <c r="AL871" i="1"/>
  <c r="AM871" i="1"/>
  <c r="AN839" i="1"/>
  <c r="AM839" i="1"/>
  <c r="AL839" i="1"/>
  <c r="AN823" i="1"/>
  <c r="AL823" i="1"/>
  <c r="AM823" i="1"/>
  <c r="AP807" i="1"/>
  <c r="AN807" i="1"/>
  <c r="AL807" i="1"/>
  <c r="AN791" i="1"/>
  <c r="AL791" i="1"/>
  <c r="AM791" i="1"/>
  <c r="AL743" i="1"/>
  <c r="AM743" i="1"/>
  <c r="AP727" i="1"/>
  <c r="AN727" i="1"/>
  <c r="AL727" i="1"/>
  <c r="AP679" i="1"/>
  <c r="AM679" i="1"/>
  <c r="AN679" i="1"/>
  <c r="AL679" i="1"/>
  <c r="AP631" i="1"/>
  <c r="AN631" i="1"/>
  <c r="AL631" i="1"/>
  <c r="AM631" i="1"/>
  <c r="AP615" i="1"/>
  <c r="AN615" i="1"/>
  <c r="AL615" i="1"/>
  <c r="AN583" i="1"/>
  <c r="AM583" i="1"/>
  <c r="AL583" i="1"/>
  <c r="AN567" i="1"/>
  <c r="AL567" i="1"/>
  <c r="AM567" i="1"/>
  <c r="AP519" i="1"/>
  <c r="AN519" i="1"/>
  <c r="AM519" i="1"/>
  <c r="AL519" i="1"/>
  <c r="AP471" i="1"/>
  <c r="AN471" i="1"/>
  <c r="AL471" i="1"/>
  <c r="AN439" i="1"/>
  <c r="AL439" i="1"/>
  <c r="AP391" i="1"/>
  <c r="AN391" i="1"/>
  <c r="AM391" i="1"/>
  <c r="AN343" i="1"/>
  <c r="AM343" i="1"/>
  <c r="AL343" i="1"/>
  <c r="AN311" i="1"/>
  <c r="AM311" i="1"/>
  <c r="AL991" i="1"/>
  <c r="AL765" i="1"/>
  <c r="AL701" i="1"/>
  <c r="AL560" i="1"/>
  <c r="AL446" i="1"/>
  <c r="AL311" i="1"/>
  <c r="AL268" i="1"/>
  <c r="AL111" i="1"/>
  <c r="AM474" i="1"/>
  <c r="AN998" i="1"/>
  <c r="AL998" i="1"/>
  <c r="AM982" i="1"/>
  <c r="AL982" i="1"/>
  <c r="AN982" i="1"/>
  <c r="AP950" i="1"/>
  <c r="AL950" i="1"/>
  <c r="AN950" i="1"/>
  <c r="AM950" i="1"/>
  <c r="AN934" i="1"/>
  <c r="AL934" i="1"/>
  <c r="AP918" i="1"/>
  <c r="AL918" i="1"/>
  <c r="AM918" i="1"/>
  <c r="AN918" i="1"/>
  <c r="AP854" i="1"/>
  <c r="AN854" i="1"/>
  <c r="AL854" i="1"/>
  <c r="AM854" i="1"/>
  <c r="AP822" i="1"/>
  <c r="AN822" i="1"/>
  <c r="AL822" i="1"/>
  <c r="AM822" i="1"/>
  <c r="AN806" i="1"/>
  <c r="AL806" i="1"/>
  <c r="AP790" i="1"/>
  <c r="AN790" i="1"/>
  <c r="AL790" i="1"/>
  <c r="AM790" i="1"/>
  <c r="AL742" i="1"/>
  <c r="AM742" i="1"/>
  <c r="AN742" i="1"/>
  <c r="AP726" i="1"/>
  <c r="AN726" i="1"/>
  <c r="AL726" i="1"/>
  <c r="AM726" i="1"/>
  <c r="AP678" i="1"/>
  <c r="AM678" i="1"/>
  <c r="AL678" i="1"/>
  <c r="AM662" i="1"/>
  <c r="AN662" i="1"/>
  <c r="AL662" i="1"/>
  <c r="AP630" i="1"/>
  <c r="AN630" i="1"/>
  <c r="AL630" i="1"/>
  <c r="AM630" i="1"/>
  <c r="AP614" i="1"/>
  <c r="AN614" i="1"/>
  <c r="AL614" i="1"/>
  <c r="AN566" i="1"/>
  <c r="AP566" i="1"/>
  <c r="AM566" i="1"/>
  <c r="AL566" i="1"/>
  <c r="AP518" i="1"/>
  <c r="AM518" i="1"/>
  <c r="AL518" i="1"/>
  <c r="AN518" i="1"/>
  <c r="AP470" i="1"/>
  <c r="AM470" i="1"/>
  <c r="AL470" i="1"/>
  <c r="AN470" i="1"/>
  <c r="AN438" i="1"/>
  <c r="AL438" i="1"/>
  <c r="AP422" i="1"/>
  <c r="AN422" i="1"/>
  <c r="AM422" i="1"/>
  <c r="AL422" i="1"/>
  <c r="AM390" i="1"/>
  <c r="AN390" i="1"/>
  <c r="AM342" i="1"/>
  <c r="AN342" i="1"/>
  <c r="AL342" i="1"/>
  <c r="AN294" i="1"/>
  <c r="AM294" i="1"/>
  <c r="AN262" i="1"/>
  <c r="AM262" i="1"/>
  <c r="AL262" i="1"/>
  <c r="AP230" i="1"/>
  <c r="AN230" i="1"/>
  <c r="AL230" i="1"/>
  <c r="AM230" i="1"/>
  <c r="AN182" i="1"/>
  <c r="AL182" i="1"/>
  <c r="AM182" i="1"/>
  <c r="AN86" i="1"/>
  <c r="AM86" i="1"/>
  <c r="AL86" i="1"/>
  <c r="AL990" i="1"/>
  <c r="AL911" i="1"/>
  <c r="AL559" i="1"/>
  <c r="AL445" i="1"/>
  <c r="AL208" i="1"/>
  <c r="AM860" i="1"/>
  <c r="AM727" i="1"/>
  <c r="AL981" i="1"/>
  <c r="AN981" i="1"/>
  <c r="AP949" i="1"/>
  <c r="AL949" i="1"/>
  <c r="AN949" i="1"/>
  <c r="AN933" i="1"/>
  <c r="AL933" i="1"/>
  <c r="AP917" i="1"/>
  <c r="AL917" i="1"/>
  <c r="AM917" i="1"/>
  <c r="AN917" i="1"/>
  <c r="AP901" i="1"/>
  <c r="AN901" i="1"/>
  <c r="AL901" i="1"/>
  <c r="AM901" i="1"/>
  <c r="AL853" i="1"/>
  <c r="AN853" i="1"/>
  <c r="AP821" i="1"/>
  <c r="AN821" i="1"/>
  <c r="AL821" i="1"/>
  <c r="AM821" i="1"/>
  <c r="AP805" i="1"/>
  <c r="AN805" i="1"/>
  <c r="AL805" i="1"/>
  <c r="AP789" i="1"/>
  <c r="AN789" i="1"/>
  <c r="AL789" i="1"/>
  <c r="AM789" i="1"/>
  <c r="AP725" i="1"/>
  <c r="AL725" i="1"/>
  <c r="AN725" i="1"/>
  <c r="AM677" i="1"/>
  <c r="AL677" i="1"/>
  <c r="AN677" i="1"/>
  <c r="AP661" i="1"/>
  <c r="AN661" i="1"/>
  <c r="AL661" i="1"/>
  <c r="AM661" i="1"/>
  <c r="AN613" i="1"/>
  <c r="AP613" i="1"/>
  <c r="AL613" i="1"/>
  <c r="AN565" i="1"/>
  <c r="AP565" i="1"/>
  <c r="AM565" i="1"/>
  <c r="AL565" i="1"/>
  <c r="AN517" i="1"/>
  <c r="AP517" i="1"/>
  <c r="AM517" i="1"/>
  <c r="AL517" i="1"/>
  <c r="AN117" i="1"/>
  <c r="AP117" i="1"/>
  <c r="AM117" i="1"/>
  <c r="AN85" i="1"/>
  <c r="AP85" i="1"/>
  <c r="AM85" i="1"/>
  <c r="AL989" i="1"/>
  <c r="AL880" i="1"/>
  <c r="AL444" i="1"/>
  <c r="AL266" i="1"/>
  <c r="AL207" i="1"/>
  <c r="AM786" i="1"/>
  <c r="AM725" i="1"/>
  <c r="AM471" i="1"/>
  <c r="AN367" i="1"/>
  <c r="AN964" i="1"/>
  <c r="AM964" i="1"/>
  <c r="AP932" i="1"/>
  <c r="AN932" i="1"/>
  <c r="AP900" i="1"/>
  <c r="AN900" i="1"/>
  <c r="AM900" i="1"/>
  <c r="AP804" i="1"/>
  <c r="AN804" i="1"/>
  <c r="AM804" i="1"/>
  <c r="AP788" i="1"/>
  <c r="AN788" i="1"/>
  <c r="AM788" i="1"/>
  <c r="AN772" i="1"/>
  <c r="AM772" i="1"/>
  <c r="AN724" i="1"/>
  <c r="AM724" i="1"/>
  <c r="AL988" i="1"/>
  <c r="AL932" i="1"/>
  <c r="AL879" i="1"/>
  <c r="AL786" i="1"/>
  <c r="AL591" i="1"/>
  <c r="AL391" i="1"/>
  <c r="AM639" i="1"/>
  <c r="AN802" i="1"/>
  <c r="AL908" i="1"/>
  <c r="AL878" i="1"/>
  <c r="AL590" i="1"/>
  <c r="AL390" i="1"/>
  <c r="AL304" i="1"/>
  <c r="AL205" i="1"/>
  <c r="AM853" i="1"/>
  <c r="AM784" i="1"/>
  <c r="AM708" i="1"/>
  <c r="AM634" i="1"/>
  <c r="AN994" i="1"/>
  <c r="AP994" i="1"/>
  <c r="AM994" i="1"/>
  <c r="AP978" i="1"/>
  <c r="AN978" i="1"/>
  <c r="AP898" i="1"/>
  <c r="AM898" i="1"/>
  <c r="AN898" i="1"/>
  <c r="AN882" i="1"/>
  <c r="AM882" i="1"/>
  <c r="AN850" i="1"/>
  <c r="AM850" i="1"/>
  <c r="AP818" i="1"/>
  <c r="AN818" i="1"/>
  <c r="AM818" i="1"/>
  <c r="AN770" i="1"/>
  <c r="AM770" i="1"/>
  <c r="AN754" i="1"/>
  <c r="AP754" i="1"/>
  <c r="AM754" i="1"/>
  <c r="AP738" i="1"/>
  <c r="AN738" i="1"/>
  <c r="AM738" i="1"/>
  <c r="AP722" i="1"/>
  <c r="AN722" i="1"/>
  <c r="AM722" i="1"/>
  <c r="AM658" i="1"/>
  <c r="AN658" i="1"/>
  <c r="AP642" i="1"/>
  <c r="AM642" i="1"/>
  <c r="AN642" i="1"/>
  <c r="AP626" i="1"/>
  <c r="AM626" i="1"/>
  <c r="AN626" i="1"/>
  <c r="AP610" i="1"/>
  <c r="AM610" i="1"/>
  <c r="AN610" i="1"/>
  <c r="AM594" i="1"/>
  <c r="AN594" i="1"/>
  <c r="AP578" i="1"/>
  <c r="AM578" i="1"/>
  <c r="AN578" i="1"/>
  <c r="AM562" i="1"/>
  <c r="AN562" i="1"/>
  <c r="AM546" i="1"/>
  <c r="AP546" i="1"/>
  <c r="AN546" i="1"/>
  <c r="AN530" i="1"/>
  <c r="AP530" i="1"/>
  <c r="AM530" i="1"/>
  <c r="AN514" i="1"/>
  <c r="AM514" i="1"/>
  <c r="AN498" i="1"/>
  <c r="AP498" i="1"/>
  <c r="AM498" i="1"/>
  <c r="AM482" i="1"/>
  <c r="AN482" i="1"/>
  <c r="AM466" i="1"/>
  <c r="AN466" i="1"/>
  <c r="AM418" i="1"/>
  <c r="AN418" i="1"/>
  <c r="AL418" i="1"/>
  <c r="AM386" i="1"/>
  <c r="AL386" i="1"/>
  <c r="AN386" i="1"/>
  <c r="AP370" i="1"/>
  <c r="AN370" i="1"/>
  <c r="AM370" i="1"/>
  <c r="AL370" i="1"/>
  <c r="AM354" i="1"/>
  <c r="AN354" i="1"/>
  <c r="AL354" i="1"/>
  <c r="AM338" i="1"/>
  <c r="AN338" i="1"/>
  <c r="AL338" i="1"/>
  <c r="AM322" i="1"/>
  <c r="AL322" i="1"/>
  <c r="AN322" i="1"/>
  <c r="AN306" i="1"/>
  <c r="AM306" i="1"/>
  <c r="AL306" i="1"/>
  <c r="AP290" i="1"/>
  <c r="AM290" i="1"/>
  <c r="AN290" i="1"/>
  <c r="AL290" i="1"/>
  <c r="AN274" i="1"/>
  <c r="AM274" i="1"/>
  <c r="AL274" i="1"/>
  <c r="AN258" i="1"/>
  <c r="AM258" i="1"/>
  <c r="AP258" i="1"/>
  <c r="AL258" i="1"/>
  <c r="AN242" i="1"/>
  <c r="AP242" i="1"/>
  <c r="AM242" i="1"/>
  <c r="AL242" i="1"/>
  <c r="AP226" i="1"/>
  <c r="AM226" i="1"/>
  <c r="AN226" i="1"/>
  <c r="AL226" i="1"/>
  <c r="AM210" i="1"/>
  <c r="AN210" i="1"/>
  <c r="AL210" i="1"/>
  <c r="AP210" i="1"/>
  <c r="AN130" i="1"/>
  <c r="AM130" i="1"/>
  <c r="AL130" i="1"/>
  <c r="AN114" i="1"/>
  <c r="AM114" i="1"/>
  <c r="AL114" i="1"/>
  <c r="AP98" i="1"/>
  <c r="AL98" i="1"/>
  <c r="AN98" i="1"/>
  <c r="AM98" i="1"/>
  <c r="AN82" i="1"/>
  <c r="AL82" i="1"/>
  <c r="AM82" i="1"/>
  <c r="AL900" i="1"/>
  <c r="AL877" i="1"/>
  <c r="AL816" i="1"/>
  <c r="AL784" i="1"/>
  <c r="AL720" i="1"/>
  <c r="AL656" i="1"/>
  <c r="AL546" i="1"/>
  <c r="AL512" i="1"/>
  <c r="AL346" i="1"/>
  <c r="AL294" i="1"/>
  <c r="AL204" i="1"/>
  <c r="AM911" i="1"/>
  <c r="AM615" i="1"/>
  <c r="AM541" i="1"/>
  <c r="AM439" i="1"/>
  <c r="AM88" i="1"/>
  <c r="AP121" i="1"/>
  <c r="AN121" i="1"/>
  <c r="AM121" i="1"/>
  <c r="AN89" i="1"/>
  <c r="AM89" i="1"/>
  <c r="AL121" i="1"/>
  <c r="AL74" i="1"/>
  <c r="AN74" i="1"/>
  <c r="R5" i="1"/>
  <c r="V5" i="1" s="1"/>
  <c r="AB5" i="1"/>
  <c r="AG5" i="1" s="1"/>
  <c r="P38" i="1"/>
  <c r="AJ38" i="1" s="1"/>
  <c r="AL38" i="1" s="1"/>
  <c r="P22" i="1"/>
  <c r="AJ22" i="1" s="1"/>
  <c r="AM22" i="1" s="1"/>
  <c r="P20" i="1"/>
  <c r="R20" i="1" s="1"/>
  <c r="U20" i="1" s="1"/>
  <c r="S50" i="1"/>
  <c r="P58" i="1"/>
  <c r="AJ5" i="1"/>
  <c r="AM5" i="1" s="1"/>
  <c r="S17" i="1"/>
  <c r="AB17" i="1" s="1"/>
  <c r="S62" i="1"/>
  <c r="P24" i="1"/>
  <c r="R24" i="1" s="1"/>
  <c r="T24" i="1" s="1"/>
  <c r="S34" i="1"/>
  <c r="P32" i="1"/>
  <c r="P35" i="1"/>
  <c r="AA35" i="1" s="1"/>
  <c r="R9" i="1"/>
  <c r="U9" i="1" s="1"/>
  <c r="V9" i="1" s="1"/>
  <c r="S9" i="1"/>
  <c r="AB9" i="1" s="1"/>
  <c r="AK9" i="1" s="1"/>
  <c r="P65" i="1"/>
  <c r="R65" i="1" s="1"/>
  <c r="U65" i="1" s="1"/>
  <c r="S13" i="1"/>
  <c r="AB13" i="1" s="1"/>
  <c r="R13" i="1"/>
  <c r="V13" i="1" s="1"/>
  <c r="AJ13" i="1"/>
  <c r="AL13" i="1" s="1"/>
  <c r="AJ9" i="1"/>
  <c r="AL9" i="1" s="1"/>
  <c r="S54" i="1"/>
  <c r="AB54" i="1" s="1"/>
  <c r="AK54" i="1" s="1"/>
  <c r="AS54" i="1" s="1"/>
  <c r="AX54" i="1" s="1"/>
  <c r="AJ50" i="1"/>
  <c r="R50" i="1"/>
  <c r="T50" i="1" s="1"/>
  <c r="AA50" i="1"/>
  <c r="AE50" i="1" s="1"/>
  <c r="AJ36" i="1"/>
  <c r="AN36" i="1" s="1"/>
  <c r="R36" i="1"/>
  <c r="V36" i="1" s="1"/>
  <c r="AA64" i="1"/>
  <c r="AJ64" i="1"/>
  <c r="AM64" i="1" s="1"/>
  <c r="R64" i="1"/>
  <c r="AK22" i="1"/>
  <c r="AJ62" i="1"/>
  <c r="AN62" i="1" s="1"/>
  <c r="AA62" i="1"/>
  <c r="R62" i="1"/>
  <c r="AA54" i="1"/>
  <c r="AE54" i="1" s="1"/>
  <c r="R54" i="1"/>
  <c r="T54" i="1" s="1"/>
  <c r="AJ54" i="1"/>
  <c r="AL54" i="1" s="1"/>
  <c r="AK58" i="1"/>
  <c r="AS20" i="1"/>
  <c r="AA34" i="1"/>
  <c r="AE34" i="1" s="1"/>
  <c r="R34" i="1"/>
  <c r="T34" i="1" s="1"/>
  <c r="AJ48" i="1"/>
  <c r="AN48" i="1" s="1"/>
  <c r="AA48" i="1"/>
  <c r="R48" i="1"/>
  <c r="P28" i="1"/>
  <c r="P57" i="1"/>
  <c r="P67" i="1"/>
  <c r="R67" i="1" s="1"/>
  <c r="P37" i="1"/>
  <c r="AJ37" i="1" s="1"/>
  <c r="P60" i="1"/>
  <c r="P4" i="1"/>
  <c r="AJ4" i="1" s="1"/>
  <c r="P8" i="1"/>
  <c r="AJ8" i="1" s="1"/>
  <c r="P12" i="1"/>
  <c r="R12" i="1" s="1"/>
  <c r="S16" i="1"/>
  <c r="AB16" i="1" s="1"/>
  <c r="AD19" i="1"/>
  <c r="R15" i="1"/>
  <c r="T15" i="1" s="1"/>
  <c r="S45" i="1"/>
  <c r="AB45" i="1" s="1"/>
  <c r="P52" i="1"/>
  <c r="S64" i="1"/>
  <c r="AB64" i="1" s="1"/>
  <c r="P66" i="1"/>
  <c r="R3" i="1"/>
  <c r="U3" i="1" s="1"/>
  <c r="R7" i="1"/>
  <c r="U7" i="1" s="1"/>
  <c r="R11" i="1"/>
  <c r="V11" i="1" s="1"/>
  <c r="S15" i="1"/>
  <c r="AB15" i="1" s="1"/>
  <c r="P23" i="1"/>
  <c r="R23" i="1" s="1"/>
  <c r="U23" i="1" s="1"/>
  <c r="V23" i="1" s="1"/>
  <c r="P26" i="1"/>
  <c r="AA26" i="1" s="1"/>
  <c r="P40" i="1"/>
  <c r="R40" i="1" s="1"/>
  <c r="S48" i="1"/>
  <c r="AB48" i="1" s="1"/>
  <c r="AB55" i="1"/>
  <c r="AK55" i="1" s="1"/>
  <c r="S56" i="1"/>
  <c r="AB57" i="1"/>
  <c r="AK57" i="1" s="1"/>
  <c r="P42" i="1"/>
  <c r="AJ42" i="1" s="1"/>
  <c r="AM42" i="1" s="1"/>
  <c r="AJ15" i="1"/>
  <c r="AN15" i="1" s="1"/>
  <c r="S36" i="1"/>
  <c r="AB36" i="1" s="1"/>
  <c r="S44" i="1"/>
  <c r="AB44" i="1" s="1"/>
  <c r="AK44" i="1" s="1"/>
  <c r="P30" i="1"/>
  <c r="AE19" i="1"/>
  <c r="S3" i="1"/>
  <c r="AB3" i="1" s="1"/>
  <c r="S7" i="1"/>
  <c r="AB7" i="1" s="1"/>
  <c r="AI7" i="1" s="1"/>
  <c r="S11" i="1"/>
  <c r="AB11" i="1" s="1"/>
  <c r="S18" i="1"/>
  <c r="AB18" i="1" s="1"/>
  <c r="AJ3" i="1"/>
  <c r="AN3" i="1" s="1"/>
  <c r="P6" i="1"/>
  <c r="R6" i="1" s="1"/>
  <c r="AJ7" i="1"/>
  <c r="AM7" i="1" s="1"/>
  <c r="P10" i="1"/>
  <c r="AJ10" i="1" s="1"/>
  <c r="AJ11" i="1"/>
  <c r="AM11" i="1" s="1"/>
  <c r="P25" i="1"/>
  <c r="R25" i="1" s="1"/>
  <c r="P33" i="1"/>
  <c r="AJ33" i="1" s="1"/>
  <c r="AN33" i="1" s="1"/>
  <c r="P49" i="1"/>
  <c r="AA49" i="1" s="1"/>
  <c r="P61" i="1"/>
  <c r="R61" i="1" s="1"/>
  <c r="V61" i="1" s="1"/>
  <c r="AD3" i="1"/>
  <c r="AE3" i="1" s="1"/>
  <c r="AC3" i="1"/>
  <c r="AE15" i="1"/>
  <c r="AC15" i="1"/>
  <c r="AD15" i="1"/>
  <c r="AE11" i="1"/>
  <c r="AD11" i="1"/>
  <c r="AC11" i="1"/>
  <c r="AK5" i="1"/>
  <c r="AD7" i="1"/>
  <c r="AE7" i="1"/>
  <c r="AC7" i="1"/>
  <c r="AE5" i="1"/>
  <c r="AD5" i="1"/>
  <c r="AC5" i="1"/>
  <c r="AD9" i="1"/>
  <c r="AE9" i="1"/>
  <c r="AC9" i="1"/>
  <c r="AE13" i="1"/>
  <c r="AD13" i="1"/>
  <c r="AC13" i="1"/>
  <c r="AK39" i="1"/>
  <c r="AB19" i="2"/>
  <c r="T5" i="1"/>
  <c r="AA16" i="1"/>
  <c r="AM17" i="1"/>
  <c r="AK21" i="1"/>
  <c r="AO23" i="1"/>
  <c r="AQ23" i="1" s="1"/>
  <c r="AS23" i="1"/>
  <c r="AR23" i="1"/>
  <c r="AS24" i="1"/>
  <c r="AK26" i="1"/>
  <c r="AB38" i="1"/>
  <c r="AK40" i="1"/>
  <c r="AI25" i="1"/>
  <c r="AF25" i="1"/>
  <c r="AG25" i="1"/>
  <c r="AK42" i="1"/>
  <c r="AB4" i="1"/>
  <c r="AB6" i="1"/>
  <c r="AB8" i="1"/>
  <c r="AB10" i="1"/>
  <c r="AB12" i="1"/>
  <c r="AB14" i="1"/>
  <c r="AL16" i="1"/>
  <c r="AK25" i="1"/>
  <c r="AK27" i="1"/>
  <c r="V7" i="1"/>
  <c r="S29" i="1"/>
  <c r="P29" i="1"/>
  <c r="S43" i="1"/>
  <c r="P43" i="1"/>
  <c r="AN5" i="1"/>
  <c r="AL5" i="1"/>
  <c r="AM9" i="1"/>
  <c r="AN9" i="1" s="1"/>
  <c r="AK41" i="1"/>
  <c r="P14" i="1"/>
  <c r="AM16" i="1"/>
  <c r="AK17" i="1"/>
  <c r="AJ18" i="1"/>
  <c r="AA18" i="1"/>
  <c r="R18" i="1"/>
  <c r="V20" i="1"/>
  <c r="AB28" i="1"/>
  <c r="AB32" i="1"/>
  <c r="R16" i="1"/>
  <c r="AL17" i="1"/>
  <c r="AJ44" i="1"/>
  <c r="R44" i="1"/>
  <c r="AA44" i="1"/>
  <c r="AG44" i="1" s="1"/>
  <c r="N5" i="2"/>
  <c r="K5" i="2"/>
  <c r="L5" i="2" s="1"/>
  <c r="S59" i="1"/>
  <c r="P59" i="1"/>
  <c r="AJ19" i="1"/>
  <c r="P41" i="1"/>
  <c r="X46" i="1"/>
  <c r="AB46" i="1"/>
  <c r="P27" i="1"/>
  <c r="AJ45" i="1"/>
  <c r="AA45" i="1"/>
  <c r="T46" i="1"/>
  <c r="AB52" i="1"/>
  <c r="R56" i="1"/>
  <c r="AJ56" i="1"/>
  <c r="AA56" i="1"/>
  <c r="X62" i="1"/>
  <c r="AB62" i="1"/>
  <c r="AB66" i="1"/>
  <c r="R19" i="1"/>
  <c r="AM38" i="1"/>
  <c r="AN38" i="1" s="1"/>
  <c r="P39" i="1"/>
  <c r="U46" i="1"/>
  <c r="W46" i="1" s="1"/>
  <c r="AK37" i="1"/>
  <c r="R17" i="1"/>
  <c r="AA17" i="1"/>
  <c r="AG17" i="1" s="1"/>
  <c r="S19" i="1"/>
  <c r="P21" i="1"/>
  <c r="R45" i="1"/>
  <c r="S47" i="1"/>
  <c r="P47" i="1"/>
  <c r="AB50" i="1"/>
  <c r="AB35" i="1"/>
  <c r="AA36" i="1"/>
  <c r="S51" i="1"/>
  <c r="P51" i="1"/>
  <c r="AB9" i="2"/>
  <c r="U14" i="2"/>
  <c r="N17" i="2"/>
  <c r="K17" i="2"/>
  <c r="L17" i="2" s="1"/>
  <c r="K6" i="2"/>
  <c r="L6" i="2" s="1"/>
  <c r="N6" i="2"/>
  <c r="M7" i="2"/>
  <c r="O7" i="2" s="1"/>
  <c r="T7" i="2"/>
  <c r="AA7" i="2"/>
  <c r="L7" i="2"/>
  <c r="K8" i="2"/>
  <c r="L8" i="2" s="1"/>
  <c r="N8" i="2"/>
  <c r="K10" i="2"/>
  <c r="L10" i="2" s="1"/>
  <c r="N10" i="2"/>
  <c r="AB16" i="2"/>
  <c r="AJ34" i="1"/>
  <c r="AA14" i="2"/>
  <c r="T14" i="2"/>
  <c r="AH15" i="2"/>
  <c r="AB30" i="1"/>
  <c r="AB31" i="1"/>
  <c r="U11" i="2"/>
  <c r="L14" i="2"/>
  <c r="N18" i="2"/>
  <c r="K18" i="2"/>
  <c r="P31" i="1"/>
  <c r="AB33" i="1"/>
  <c r="AA46" i="1"/>
  <c r="AJ46" i="1"/>
  <c r="AK49" i="1"/>
  <c r="AI49" i="1"/>
  <c r="AF49" i="1"/>
  <c r="AH49" i="1" s="1"/>
  <c r="AK53" i="1"/>
  <c r="U3" i="2"/>
  <c r="AA4" i="2"/>
  <c r="T4" i="2"/>
  <c r="W4" i="2" s="1"/>
  <c r="M14" i="2"/>
  <c r="AB30" i="2"/>
  <c r="P42" i="2"/>
  <c r="O42" i="2"/>
  <c r="U42" i="2"/>
  <c r="AJ65" i="1"/>
  <c r="AK67" i="1"/>
  <c r="AB4" i="2"/>
  <c r="P20" i="2"/>
  <c r="U20" i="2"/>
  <c r="N32" i="2"/>
  <c r="K32" i="2"/>
  <c r="L32" i="2" s="1"/>
  <c r="AK61" i="1"/>
  <c r="O4" i="2"/>
  <c r="O20" i="2"/>
  <c r="M21" i="2"/>
  <c r="P53" i="1"/>
  <c r="AB60" i="1"/>
  <c r="AK63" i="1"/>
  <c r="P4" i="2"/>
  <c r="U7" i="2"/>
  <c r="K9" i="2"/>
  <c r="L9" i="2" s="1"/>
  <c r="U25" i="2"/>
  <c r="U31" i="2"/>
  <c r="P55" i="1"/>
  <c r="P63" i="1"/>
  <c r="AK65" i="1"/>
  <c r="L12" i="2"/>
  <c r="N12" i="2"/>
  <c r="AA12" i="2"/>
  <c r="K16" i="2"/>
  <c r="L16" i="2" s="1"/>
  <c r="U23" i="2"/>
  <c r="K25" i="2"/>
  <c r="T20" i="2"/>
  <c r="AA20" i="2"/>
  <c r="N21" i="2"/>
  <c r="L21" i="2"/>
  <c r="AB34" i="2"/>
  <c r="U40" i="2"/>
  <c r="M43" i="2"/>
  <c r="P43" i="2" s="1"/>
  <c r="AA43" i="2"/>
  <c r="T43" i="2"/>
  <c r="L43" i="2"/>
  <c r="M49" i="2"/>
  <c r="AA49" i="2"/>
  <c r="T49" i="2"/>
  <c r="N13" i="2"/>
  <c r="K13" i="2"/>
  <c r="L13" i="2" s="1"/>
  <c r="T15" i="2"/>
  <c r="W15" i="2" s="1"/>
  <c r="U24" i="2"/>
  <c r="U29" i="2"/>
  <c r="K44" i="2"/>
  <c r="L44" i="2" s="1"/>
  <c r="N44" i="2"/>
  <c r="T3" i="2"/>
  <c r="N28" i="2"/>
  <c r="K28" i="2"/>
  <c r="L28" i="2" s="1"/>
  <c r="K38" i="2"/>
  <c r="L38" i="2" s="1"/>
  <c r="N38" i="2"/>
  <c r="L19" i="2"/>
  <c r="L20" i="2"/>
  <c r="P34" i="2"/>
  <c r="O34" i="2"/>
  <c r="N36" i="2"/>
  <c r="K36" i="2"/>
  <c r="L36" i="2" s="1"/>
  <c r="L49" i="2"/>
  <c r="N49" i="2"/>
  <c r="K37" i="2"/>
  <c r="L37" i="2" s="1"/>
  <c r="AA34" i="2"/>
  <c r="T34" i="2"/>
  <c r="N37" i="2"/>
  <c r="U45" i="2"/>
  <c r="K22" i="2"/>
  <c r="U22" i="2"/>
  <c r="M24" i="2"/>
  <c r="U26" i="2"/>
  <c r="L34" i="2"/>
  <c r="AA54" i="2"/>
  <c r="M54" i="2"/>
  <c r="T54" i="2"/>
  <c r="T26" i="2"/>
  <c r="K27" i="2"/>
  <c r="L27" i="2" s="1"/>
  <c r="K33" i="2"/>
  <c r="L33" i="2" s="1"/>
  <c r="L35" i="2"/>
  <c r="N35" i="2"/>
  <c r="U39" i="2"/>
  <c r="K46" i="2"/>
  <c r="L46" i="2" s="1"/>
  <c r="N46" i="2"/>
  <c r="K50" i="2"/>
  <c r="N50" i="2"/>
  <c r="U52" i="2"/>
  <c r="U43" i="2"/>
  <c r="M55" i="2"/>
  <c r="P55" i="2" s="1"/>
  <c r="AA55" i="2"/>
  <c r="L55" i="2"/>
  <c r="T55" i="2"/>
  <c r="N27" i="2"/>
  <c r="N33" i="2"/>
  <c r="M35" i="2"/>
  <c r="K40" i="2"/>
  <c r="L40" i="2" s="1"/>
  <c r="L42" i="2"/>
  <c r="N57" i="2"/>
  <c r="K57" i="2"/>
  <c r="L57" i="2" s="1"/>
  <c r="U56" i="2"/>
  <c r="U48" i="2"/>
  <c r="M51" i="2"/>
  <c r="AA51" i="2"/>
  <c r="U47" i="2"/>
  <c r="L51" i="2"/>
  <c r="M45" i="2"/>
  <c r="O45" i="2" s="1"/>
  <c r="Q45" i="2" s="1"/>
  <c r="R45" i="2" s="1"/>
  <c r="T45" i="2"/>
  <c r="K47" i="2"/>
  <c r="L47" i="2" s="1"/>
  <c r="N51" i="2"/>
  <c r="M52" i="2"/>
  <c r="O52" i="2" s="1"/>
  <c r="Q52" i="2" s="1"/>
  <c r="R52" i="2" s="1"/>
  <c r="T53" i="2"/>
  <c r="L54" i="2"/>
  <c r="U55" i="2"/>
  <c r="M58" i="2"/>
  <c r="K56" i="2"/>
  <c r="L56" i="2" s="1"/>
  <c r="N54" i="2"/>
  <c r="AF472" i="2" l="1"/>
  <c r="AG472" i="2"/>
  <c r="AF826" i="2"/>
  <c r="AG826" i="2"/>
  <c r="AF1106" i="2"/>
  <c r="AG1106" i="2"/>
  <c r="AF333" i="2"/>
  <c r="AG333" i="2"/>
  <c r="AG483" i="2"/>
  <c r="AF483" i="2"/>
  <c r="AG506" i="2"/>
  <c r="AF506" i="2"/>
  <c r="AG349" i="2"/>
  <c r="AF349" i="2"/>
  <c r="AG930" i="2"/>
  <c r="AF930" i="2"/>
  <c r="AG585" i="2"/>
  <c r="AF585" i="2"/>
  <c r="AF205" i="2"/>
  <c r="AG205" i="2"/>
  <c r="AG615" i="2"/>
  <c r="AF615" i="2"/>
  <c r="AG582" i="2"/>
  <c r="AF582" i="2"/>
  <c r="AF546" i="2"/>
  <c r="AG451" i="2"/>
  <c r="AG947" i="2"/>
  <c r="AG963" i="2"/>
  <c r="AG1200" i="2"/>
  <c r="AF1200" i="2"/>
  <c r="AF2465" i="2"/>
  <c r="AG2465" i="2"/>
  <c r="AG2866" i="2"/>
  <c r="AG334" i="2"/>
  <c r="AF315" i="2"/>
  <c r="AF475" i="2"/>
  <c r="AG415" i="2"/>
  <c r="AG735" i="2"/>
  <c r="AG650" i="2"/>
  <c r="AG1091" i="2"/>
  <c r="AG880" i="2"/>
  <c r="AF614" i="2"/>
  <c r="AG614" i="2"/>
  <c r="AG2483" i="2"/>
  <c r="AF2483" i="2"/>
  <c r="AF2861" i="2"/>
  <c r="AG2861" i="2"/>
  <c r="AF3373" i="2"/>
  <c r="AG3373" i="2"/>
  <c r="AG230" i="2"/>
  <c r="AG467" i="2"/>
  <c r="AG644" i="2"/>
  <c r="AG651" i="2"/>
  <c r="AG620" i="2"/>
  <c r="AF1119" i="2"/>
  <c r="AG1119" i="2"/>
  <c r="AG2056" i="2"/>
  <c r="AF2056" i="2"/>
  <c r="AF2136" i="2"/>
  <c r="AG2136" i="2"/>
  <c r="AF2387" i="2"/>
  <c r="AG2387" i="2"/>
  <c r="AG294" i="2"/>
  <c r="AF134" i="2"/>
  <c r="AG173" i="2"/>
  <c r="AG242" i="2"/>
  <c r="AG667" i="2"/>
  <c r="AG810" i="2"/>
  <c r="AG993" i="2"/>
  <c r="AG944" i="2"/>
  <c r="AG1008" i="2"/>
  <c r="AG860" i="2"/>
  <c r="AG1132" i="2"/>
  <c r="AG1741" i="2"/>
  <c r="AF1741" i="2"/>
  <c r="AF2098" i="2"/>
  <c r="AG2098" i="2"/>
  <c r="AG3085" i="2"/>
  <c r="AF3085" i="2"/>
  <c r="AG3071" i="2"/>
  <c r="AF3071" i="2"/>
  <c r="AF3061" i="2"/>
  <c r="AG3061" i="2"/>
  <c r="AG408" i="2"/>
  <c r="AG726" i="2"/>
  <c r="AG780" i="2"/>
  <c r="AF2066" i="2"/>
  <c r="AG2066" i="2"/>
  <c r="AF3414" i="2"/>
  <c r="AG3414" i="2"/>
  <c r="AG3527" i="2"/>
  <c r="AG186" i="2"/>
  <c r="AG864" i="2"/>
  <c r="AG3318" i="2"/>
  <c r="AF3318" i="2"/>
  <c r="AF264" i="2"/>
  <c r="AG626" i="2"/>
  <c r="AG1029" i="2"/>
  <c r="AF940" i="2"/>
  <c r="AG1107" i="2"/>
  <c r="AG1011" i="2"/>
  <c r="AF1380" i="2"/>
  <c r="AG1380" i="2"/>
  <c r="AF1594" i="2"/>
  <c r="AG1594" i="2"/>
  <c r="AG3209" i="2"/>
  <c r="AF3209" i="2"/>
  <c r="AG2888" i="2"/>
  <c r="AG3417" i="2"/>
  <c r="AF64" i="2"/>
  <c r="AG305" i="2"/>
  <c r="AG825" i="2"/>
  <c r="AG704" i="2"/>
  <c r="AG663" i="2"/>
  <c r="AG1034" i="2"/>
  <c r="AG906" i="2"/>
  <c r="AG1474" i="2"/>
  <c r="AG1596" i="2"/>
  <c r="AF1786" i="2"/>
  <c r="AG1786" i="2"/>
  <c r="AF2174" i="2"/>
  <c r="AG2174" i="2"/>
  <c r="AF3215" i="2"/>
  <c r="AG3215" i="2"/>
  <c r="AF3298" i="2"/>
  <c r="AG3298" i="2"/>
  <c r="AF3192" i="2"/>
  <c r="AG3192" i="2"/>
  <c r="AG319" i="2"/>
  <c r="AF561" i="2"/>
  <c r="AG682" i="2"/>
  <c r="AF1009" i="2"/>
  <c r="AG1009" i="2"/>
  <c r="AF897" i="2"/>
  <c r="AG897" i="2"/>
  <c r="AG2577" i="2"/>
  <c r="AF2577" i="2"/>
  <c r="AF3435" i="2"/>
  <c r="AG3435" i="2"/>
  <c r="AF3084" i="2"/>
  <c r="AG3084" i="2"/>
  <c r="AG3274" i="2"/>
  <c r="AF2032" i="2"/>
  <c r="AG2032" i="2"/>
  <c r="AG263" i="2"/>
  <c r="AG320" i="2"/>
  <c r="AG414" i="2"/>
  <c r="AF552" i="2"/>
  <c r="AG552" i="2"/>
  <c r="AF669" i="2"/>
  <c r="AF668" i="2"/>
  <c r="AG668" i="2"/>
  <c r="AF643" i="2"/>
  <c r="AF821" i="2"/>
  <c r="AG976" i="2"/>
  <c r="AG1487" i="2"/>
  <c r="AF1487" i="2"/>
  <c r="AF1816" i="2"/>
  <c r="AG1816" i="2"/>
  <c r="AG2369" i="2"/>
  <c r="AF2369" i="2"/>
  <c r="AF3430" i="2"/>
  <c r="AG3430" i="2"/>
  <c r="AG301" i="2"/>
  <c r="AG455" i="2"/>
  <c r="AG412" i="2"/>
  <c r="AG1031" i="2"/>
  <c r="AG1628" i="2"/>
  <c r="AF1628" i="2"/>
  <c r="AF1883" i="2"/>
  <c r="AG1883" i="2"/>
  <c r="AF2034" i="2"/>
  <c r="AG2034" i="2"/>
  <c r="AG2904" i="2"/>
  <c r="AG141" i="2"/>
  <c r="AG416" i="2"/>
  <c r="AG1155" i="2"/>
  <c r="AG708" i="2"/>
  <c r="AG1377" i="2"/>
  <c r="AG1143" i="2"/>
  <c r="AF2499" i="2"/>
  <c r="AG2499" i="2"/>
  <c r="AF2862" i="2"/>
  <c r="AG2862" i="2"/>
  <c r="AG2938" i="2"/>
  <c r="AF2938" i="2"/>
  <c r="AG3109" i="2"/>
  <c r="AF3549" i="2"/>
  <c r="AG3549" i="2"/>
  <c r="AF3344" i="2"/>
  <c r="AG3344" i="2"/>
  <c r="AG3052" i="2"/>
  <c r="AG93" i="2"/>
  <c r="AG109" i="2"/>
  <c r="AG188" i="2"/>
  <c r="AG564" i="2"/>
  <c r="AG858" i="2"/>
  <c r="AG593" i="2"/>
  <c r="AG782" i="2"/>
  <c r="AG1007" i="2"/>
  <c r="AG915" i="2"/>
  <c r="AG896" i="2"/>
  <c r="AG743" i="2"/>
  <c r="AF1784" i="2"/>
  <c r="AG1784" i="2"/>
  <c r="AF2058" i="2"/>
  <c r="AG2058" i="2"/>
  <c r="AF2689" i="2"/>
  <c r="AG2689" i="2"/>
  <c r="AF3153" i="2"/>
  <c r="AG3153" i="2"/>
  <c r="AF236" i="2"/>
  <c r="AG236" i="2"/>
  <c r="AG424" i="2"/>
  <c r="AG423" i="2"/>
  <c r="AG703" i="2"/>
  <c r="AG1071" i="2"/>
  <c r="AG738" i="2"/>
  <c r="AF2715" i="2"/>
  <c r="AG2715" i="2"/>
  <c r="AF2870" i="2"/>
  <c r="AG2870" i="2"/>
  <c r="AG170" i="2"/>
  <c r="AG244" i="2"/>
  <c r="AG504" i="2"/>
  <c r="AG714" i="2"/>
  <c r="AG1152" i="2"/>
  <c r="AG922" i="2"/>
  <c r="AG744" i="2"/>
  <c r="AG957" i="2"/>
  <c r="AG605" i="2"/>
  <c r="AG1385" i="2"/>
  <c r="AF1608" i="2"/>
  <c r="AG1608" i="2"/>
  <c r="AF1644" i="2"/>
  <c r="AG1644" i="2"/>
  <c r="AG2152" i="2"/>
  <c r="AF2152" i="2"/>
  <c r="AF1861" i="2"/>
  <c r="AG1861" i="2"/>
  <c r="AG1924" i="2"/>
  <c r="AG2014" i="2"/>
  <c r="AG2069" i="2"/>
  <c r="AG2380" i="2"/>
  <c r="AG3488" i="2"/>
  <c r="AG1182" i="2"/>
  <c r="AG1233" i="2"/>
  <c r="AG1349" i="2"/>
  <c r="AG1610" i="2"/>
  <c r="AG1730" i="2"/>
  <c r="AF1625" i="2"/>
  <c r="AG1654" i="2"/>
  <c r="AG1778" i="2"/>
  <c r="AG1853" i="2"/>
  <c r="AG1810" i="2"/>
  <c r="AG1892" i="2"/>
  <c r="AG2182" i="2"/>
  <c r="AF2238" i="2"/>
  <c r="AG2238" i="2"/>
  <c r="AF2513" i="2"/>
  <c r="AF2795" i="2"/>
  <c r="AG2921" i="2"/>
  <c r="AG2935" i="2"/>
  <c r="AG2742" i="2"/>
  <c r="AG2688" i="2"/>
  <c r="AG3205" i="2"/>
  <c r="AG3129" i="2"/>
  <c r="AG1320" i="2"/>
  <c r="AG1067" i="2"/>
  <c r="AG1166" i="2"/>
  <c r="AG1529" i="2"/>
  <c r="AG1844" i="2"/>
  <c r="AG1660" i="2"/>
  <c r="AG1793" i="2"/>
  <c r="AG1866" i="2"/>
  <c r="AG2074" i="2"/>
  <c r="AF2269" i="2"/>
  <c r="AG2269" i="2"/>
  <c r="AF2473" i="2"/>
  <c r="AG2473" i="2"/>
  <c r="AG2469" i="2"/>
  <c r="AG2592" i="2"/>
  <c r="AG2479" i="2"/>
  <c r="AG2690" i="2"/>
  <c r="AF2928" i="2"/>
  <c r="AG3057" i="2"/>
  <c r="AG3304" i="2"/>
  <c r="AF1549" i="2"/>
  <c r="AG1549" i="2"/>
  <c r="AG2062" i="2"/>
  <c r="AG2801" i="2"/>
  <c r="AG2674" i="2"/>
  <c r="AG2807" i="2"/>
  <c r="AG3526" i="2"/>
  <c r="AF3288" i="2"/>
  <c r="AG3312" i="2"/>
  <c r="AG3275" i="2"/>
  <c r="AF1325" i="2"/>
  <c r="AG1653" i="2"/>
  <c r="AF2327" i="2"/>
  <c r="AF2308" i="2"/>
  <c r="AG2308" i="2"/>
  <c r="AG2471" i="2"/>
  <c r="AG2582" i="2"/>
  <c r="AG2522" i="2"/>
  <c r="AF3327" i="2"/>
  <c r="AG3327" i="2"/>
  <c r="AG3105" i="2"/>
  <c r="AG3378" i="2"/>
  <c r="AG2784" i="2"/>
  <c r="AG3407" i="2"/>
  <c r="AG3311" i="2"/>
  <c r="AG3325" i="2"/>
  <c r="AG1133" i="2"/>
  <c r="AG1305" i="2"/>
  <c r="AG1947" i="2"/>
  <c r="AG1839" i="2"/>
  <c r="AG2508" i="2"/>
  <c r="AG2749" i="2"/>
  <c r="AG2652" i="2"/>
  <c r="AG2593" i="2"/>
  <c r="AF3089" i="2"/>
  <c r="AG3089" i="2"/>
  <c r="AF3335" i="2"/>
  <c r="AG3335" i="2"/>
  <c r="AF3402" i="2"/>
  <c r="AG3402" i="2"/>
  <c r="AG3380" i="2"/>
  <c r="AF3137" i="2"/>
  <c r="AG3408" i="2"/>
  <c r="AF1248" i="2"/>
  <c r="AG1129" i="2"/>
  <c r="AG1534" i="2"/>
  <c r="AG2242" i="2"/>
  <c r="AG2605" i="2"/>
  <c r="AG3034" i="2"/>
  <c r="AG3062" i="2"/>
  <c r="AG3479" i="2"/>
  <c r="AG2423" i="2"/>
  <c r="AF3498" i="2"/>
  <c r="AG3498" i="2"/>
  <c r="AG1425" i="2"/>
  <c r="AG1877" i="2"/>
  <c r="AF2721" i="2"/>
  <c r="AG2721" i="2"/>
  <c r="AG2990" i="2"/>
  <c r="AG1403" i="2"/>
  <c r="AG1642" i="2"/>
  <c r="AG1579" i="2"/>
  <c r="AG1572" i="2"/>
  <c r="AG1746" i="2"/>
  <c r="AG1700" i="2"/>
  <c r="AG1750" i="2"/>
  <c r="AG1940" i="2"/>
  <c r="AG1928" i="2"/>
  <c r="AG2511" i="2"/>
  <c r="AG2399" i="2"/>
  <c r="AG2851" i="2"/>
  <c r="AF2961" i="2"/>
  <c r="AG2977" i="2"/>
  <c r="AG1389" i="2"/>
  <c r="AF2186" i="2"/>
  <c r="AG2186" i="2"/>
  <c r="AF2256" i="2"/>
  <c r="AF2515" i="2"/>
  <c r="AG2565" i="2"/>
  <c r="AF3122" i="2"/>
  <c r="AG3122" i="2"/>
  <c r="AF3504" i="2"/>
  <c r="AG3504" i="2"/>
  <c r="AG3182" i="2"/>
  <c r="AG3484" i="2"/>
  <c r="AF1561" i="2"/>
  <c r="AF2764" i="2"/>
  <c r="AG2764" i="2"/>
  <c r="AG3221" i="2"/>
  <c r="AG3392" i="2"/>
  <c r="AG3276" i="2"/>
  <c r="AG1524" i="2"/>
  <c r="AG1779" i="2"/>
  <c r="AG1884" i="2"/>
  <c r="AG2975" i="2"/>
  <c r="AG2985" i="2"/>
  <c r="AG2953" i="2"/>
  <c r="AG3198" i="2"/>
  <c r="AF2393" i="2"/>
  <c r="AG2393" i="2"/>
  <c r="AF2537" i="2"/>
  <c r="AG2537" i="2"/>
  <c r="AG2348" i="2"/>
  <c r="AG2576" i="2"/>
  <c r="AF2657" i="2"/>
  <c r="AG2657" i="2"/>
  <c r="AF2655" i="2"/>
  <c r="AF2897" i="2"/>
  <c r="AF3284" i="2"/>
  <c r="AG3284" i="2"/>
  <c r="AG3516" i="2"/>
  <c r="AG1281" i="2"/>
  <c r="AG1230" i="2"/>
  <c r="AG1360" i="2"/>
  <c r="AG1963" i="2"/>
  <c r="AG1815" i="2"/>
  <c r="AG2038" i="2"/>
  <c r="AG2228" i="2"/>
  <c r="AG2890" i="2"/>
  <c r="Z205" i="2"/>
  <c r="Y490" i="2"/>
  <c r="Z490" i="2"/>
  <c r="X1152" i="2"/>
  <c r="Y1152" i="2" s="1"/>
  <c r="Y2174" i="2"/>
  <c r="Z2174" i="2"/>
  <c r="Z3380" i="2"/>
  <c r="Y3380" i="2"/>
  <c r="Z395" i="2"/>
  <c r="Y395" i="2"/>
  <c r="Z627" i="2"/>
  <c r="Y627" i="2"/>
  <c r="Z1151" i="2"/>
  <c r="X1151" i="2"/>
  <c r="Y1151" i="2" s="1"/>
  <c r="Y1628" i="2"/>
  <c r="Z1628" i="2"/>
  <c r="Z2368" i="2"/>
  <c r="Y2368" i="2"/>
  <c r="Z2975" i="2"/>
  <c r="Y2975" i="2"/>
  <c r="Y3311" i="2"/>
  <c r="Z3311" i="2"/>
  <c r="Z3269" i="2"/>
  <c r="Y3269" i="2"/>
  <c r="Y829" i="2"/>
  <c r="Z829" i="2"/>
  <c r="Y1180" i="2"/>
  <c r="Z1180" i="2"/>
  <c r="Y2741" i="2"/>
  <c r="Z2741" i="2"/>
  <c r="X225" i="2"/>
  <c r="Y225" i="2" s="1"/>
  <c r="Z2515" i="2"/>
  <c r="Y2515" i="2"/>
  <c r="Y2513" i="2"/>
  <c r="Z2513" i="2"/>
  <c r="Y3159" i="2"/>
  <c r="Z3159" i="2"/>
  <c r="Z3173" i="2"/>
  <c r="Y3173" i="2"/>
  <c r="Y544" i="2"/>
  <c r="Z544" i="2"/>
  <c r="Y1008" i="2"/>
  <c r="Z1008" i="2"/>
  <c r="Y1117" i="2"/>
  <c r="Z1117" i="2"/>
  <c r="Z1195" i="2"/>
  <c r="Y1195" i="2"/>
  <c r="Y1500" i="2"/>
  <c r="Z1500" i="2"/>
  <c r="Y2065" i="2"/>
  <c r="Z2065" i="2"/>
  <c r="Y2648" i="2"/>
  <c r="Z2648" i="2"/>
  <c r="X1222" i="2"/>
  <c r="Y1222" i="2" s="1"/>
  <c r="Y1869" i="2"/>
  <c r="Z1869" i="2"/>
  <c r="Z1751" i="2"/>
  <c r="Y1751" i="2"/>
  <c r="Y2771" i="2"/>
  <c r="Z2771" i="2"/>
  <c r="Z2722" i="2"/>
  <c r="Y2722" i="2"/>
  <c r="Y102" i="2"/>
  <c r="Z102" i="2"/>
  <c r="Z1311" i="2"/>
  <c r="Y1311" i="2"/>
  <c r="Y2040" i="2"/>
  <c r="Z2040" i="2"/>
  <c r="Y3271" i="2"/>
  <c r="Z3271" i="2"/>
  <c r="Y1276" i="2"/>
  <c r="Z1276" i="2"/>
  <c r="Y287" i="2"/>
  <c r="Z287" i="2"/>
  <c r="X995" i="2"/>
  <c r="Y995" i="2" s="1"/>
  <c r="Y1004" i="2"/>
  <c r="Z1004" i="2"/>
  <c r="Z3081" i="2"/>
  <c r="Y3081" i="2"/>
  <c r="Z797" i="2"/>
  <c r="Y1196" i="2"/>
  <c r="Z1196" i="2"/>
  <c r="Y1580" i="2"/>
  <c r="Z1580" i="2"/>
  <c r="Z1835" i="2"/>
  <c r="Y3231" i="2"/>
  <c r="Z3231" i="2"/>
  <c r="Z3391" i="2"/>
  <c r="Y3391" i="2"/>
  <c r="Z304" i="2"/>
  <c r="Y304" i="2"/>
  <c r="Z805" i="2"/>
  <c r="Y805" i="2"/>
  <c r="X926" i="2"/>
  <c r="Y926" i="2" s="1"/>
  <c r="Y2252" i="2"/>
  <c r="Z2252" i="2"/>
  <c r="Y2227" i="2"/>
  <c r="Z2227" i="2"/>
  <c r="Y2597" i="2"/>
  <c r="Z2597" i="2"/>
  <c r="Y2759" i="2"/>
  <c r="Z2759" i="2"/>
  <c r="Y2383" i="2"/>
  <c r="Z2383" i="2"/>
  <c r="Z3450" i="2"/>
  <c r="Y3450" i="2"/>
  <c r="X617" i="2"/>
  <c r="Y617" i="2" s="1"/>
  <c r="Z3535" i="2"/>
  <c r="Y201" i="2"/>
  <c r="Z317" i="2"/>
  <c r="X232" i="2"/>
  <c r="Y232" i="2" s="1"/>
  <c r="X384" i="2"/>
  <c r="Y384" i="2" s="1"/>
  <c r="Z562" i="2"/>
  <c r="Z310" i="2"/>
  <c r="Z701" i="2"/>
  <c r="X888" i="2"/>
  <c r="Y888" i="2" s="1"/>
  <c r="X797" i="2"/>
  <c r="Y797" i="2" s="1"/>
  <c r="X1032" i="2"/>
  <c r="Z1116" i="2"/>
  <c r="Z1286" i="2"/>
  <c r="Z1200" i="2"/>
  <c r="Z1230" i="2"/>
  <c r="Z1410" i="2"/>
  <c r="Z1786" i="2"/>
  <c r="X1568" i="2"/>
  <c r="Y1568" i="2" s="1"/>
  <c r="Z1185" i="2"/>
  <c r="Z1330" i="2"/>
  <c r="Z1495" i="2"/>
  <c r="Z1854" i="2"/>
  <c r="X1746" i="2"/>
  <c r="Y1746" i="2" s="1"/>
  <c r="X1645" i="2"/>
  <c r="Y1645" i="2" s="1"/>
  <c r="X1836" i="2"/>
  <c r="Y1836" i="2" s="1"/>
  <c r="X2021" i="2"/>
  <c r="Y2021" i="2" s="1"/>
  <c r="X2306" i="2"/>
  <c r="Y2306" i="2" s="1"/>
  <c r="X2135" i="2"/>
  <c r="Y2135" i="2" s="1"/>
  <c r="X2342" i="2"/>
  <c r="Y2342" i="2" s="1"/>
  <c r="Z2342" i="2"/>
  <c r="X2502" i="2"/>
  <c r="Y2502" i="2" s="1"/>
  <c r="Z2698" i="2"/>
  <c r="Z2361" i="2"/>
  <c r="Z2926" i="2"/>
  <c r="Y2887" i="2"/>
  <c r="Z2887" i="2"/>
  <c r="Z2910" i="2"/>
  <c r="Z3093" i="2"/>
  <c r="X3094" i="2"/>
  <c r="Y3094" i="2" s="1"/>
  <c r="Y3365" i="2"/>
  <c r="Z3285" i="2"/>
  <c r="X3535" i="2"/>
  <c r="Y3535" i="2" s="1"/>
  <c r="Z3312" i="2"/>
  <c r="Z3301" i="2"/>
  <c r="Z265" i="2"/>
  <c r="Z698" i="2"/>
  <c r="X827" i="2"/>
  <c r="Y827" i="2" s="1"/>
  <c r="Y668" i="2"/>
  <c r="Z1125" i="2"/>
  <c r="Y1125" i="2"/>
  <c r="Z574" i="2"/>
  <c r="X1132" i="2"/>
  <c r="Y1132" i="2" s="1"/>
  <c r="Z1072" i="2"/>
  <c r="Z1391" i="2"/>
  <c r="Z1430" i="2"/>
  <c r="Y1419" i="2"/>
  <c r="Z1419" i="2"/>
  <c r="Y1995" i="2"/>
  <c r="Z1995" i="2"/>
  <c r="Z2095" i="2"/>
  <c r="Z2243" i="2"/>
  <c r="Y2608" i="2"/>
  <c r="Z2608" i="2"/>
  <c r="Z2425" i="2"/>
  <c r="Z3180" i="2"/>
  <c r="Z348" i="2"/>
  <c r="X280" i="2"/>
  <c r="Y280" i="2" s="1"/>
  <c r="X420" i="2"/>
  <c r="Y420" i="2" s="1"/>
  <c r="X443" i="2"/>
  <c r="Y443" i="2" s="1"/>
  <c r="Z746" i="2"/>
  <c r="Y746" i="2"/>
  <c r="X1225" i="2"/>
  <c r="Y1225" i="2" s="1"/>
  <c r="Z1691" i="2"/>
  <c r="Z1870" i="2"/>
  <c r="Z1803" i="2"/>
  <c r="X1951" i="2"/>
  <c r="Y1951" i="2" s="1"/>
  <c r="Z2123" i="2"/>
  <c r="Y2123" i="2"/>
  <c r="Z2103" i="2"/>
  <c r="X2431" i="2"/>
  <c r="Y2431" i="2" s="1"/>
  <c r="Y2772" i="2"/>
  <c r="Z2772" i="2"/>
  <c r="Z2972" i="2"/>
  <c r="Z2039" i="2"/>
  <c r="Z3167" i="2"/>
  <c r="Y121" i="2"/>
  <c r="X212" i="2"/>
  <c r="Y212" i="2" s="1"/>
  <c r="X419" i="2"/>
  <c r="Y419" i="2" s="1"/>
  <c r="Z246" i="2"/>
  <c r="Z419" i="2"/>
  <c r="Z521" i="2"/>
  <c r="X756" i="2"/>
  <c r="Y756" i="2" s="1"/>
  <c r="X551" i="2"/>
  <c r="Y551" i="2" s="1"/>
  <c r="X736" i="2"/>
  <c r="Y736" i="2" s="1"/>
  <c r="X884" i="2"/>
  <c r="Y884" i="2" s="1"/>
  <c r="Z884" i="2"/>
  <c r="X600" i="2"/>
  <c r="Y600" i="2" s="1"/>
  <c r="Y1062" i="2"/>
  <c r="Z1339" i="2"/>
  <c r="Y1314" i="2"/>
  <c r="Z1314" i="2"/>
  <c r="Z826" i="2"/>
  <c r="Z739" i="2"/>
  <c r="X1226" i="2"/>
  <c r="Y1226" i="2" s="1"/>
  <c r="Z1169" i="2"/>
  <c r="Z1739" i="2"/>
  <c r="Z1735" i="2"/>
  <c r="X2015" i="2"/>
  <c r="Y2015" i="2" s="1"/>
  <c r="Z2266" i="2"/>
  <c r="Z2618" i="2"/>
  <c r="Z2689" i="2"/>
  <c r="Z2787" i="2"/>
  <c r="Z3522" i="2"/>
  <c r="Y3387" i="2"/>
  <c r="Z3387" i="2"/>
  <c r="X320" i="2"/>
  <c r="Y320" i="2" s="1"/>
  <c r="Z148" i="2"/>
  <c r="X387" i="2"/>
  <c r="Y387" i="2" s="1"/>
  <c r="X427" i="2"/>
  <c r="Y427" i="2" s="1"/>
  <c r="X611" i="2"/>
  <c r="Y611" i="2" s="1"/>
  <c r="X587" i="2"/>
  <c r="Y587" i="2" s="1"/>
  <c r="Z587" i="2"/>
  <c r="X1100" i="2"/>
  <c r="Y1100" i="2" s="1"/>
  <c r="Z1100" i="2"/>
  <c r="Z1047" i="2"/>
  <c r="X1591" i="2"/>
  <c r="Y1591" i="2" s="1"/>
  <c r="Z1581" i="2"/>
  <c r="Z1447" i="2"/>
  <c r="Z1845" i="2"/>
  <c r="X1942" i="2"/>
  <c r="Y1942" i="2" s="1"/>
  <c r="Z1942" i="2"/>
  <c r="Z1899" i="2"/>
  <c r="Y1899" i="2"/>
  <c r="X1835" i="2"/>
  <c r="Y1835" i="2" s="1"/>
  <c r="Z1934" i="2"/>
  <c r="Z1838" i="2"/>
  <c r="Z2138" i="2"/>
  <c r="X1810" i="2"/>
  <c r="Y1810" i="2" s="1"/>
  <c r="X2142" i="2"/>
  <c r="Y2142" i="2" s="1"/>
  <c r="Y2344" i="2"/>
  <c r="Z2481" i="2"/>
  <c r="Z2411" i="2"/>
  <c r="X2566" i="2"/>
  <c r="Y2566" i="2" s="1"/>
  <c r="Z2259" i="2"/>
  <c r="X2146" i="2"/>
  <c r="Y2146" i="2" s="1"/>
  <c r="Z2852" i="2"/>
  <c r="X2952" i="2"/>
  <c r="Y2952" i="2" s="1"/>
  <c r="Z2766" i="2"/>
  <c r="X2789" i="2"/>
  <c r="Y2789" i="2" s="1"/>
  <c r="X2840" i="2"/>
  <c r="Y2840" i="2" s="1"/>
  <c r="Z2720" i="2"/>
  <c r="Y3349" i="2"/>
  <c r="Z2822" i="2"/>
  <c r="Z3128" i="2"/>
  <c r="Z3399" i="2"/>
  <c r="Z3402" i="2"/>
  <c r="Z3430" i="2"/>
  <c r="Y200" i="2"/>
  <c r="Z402" i="2"/>
  <c r="Z560" i="2"/>
  <c r="Z873" i="2"/>
  <c r="X873" i="2"/>
  <c r="Y873" i="2" s="1"/>
  <c r="X1149" i="2"/>
  <c r="Y1149" i="2" s="1"/>
  <c r="Z1149" i="2"/>
  <c r="X1242" i="2"/>
  <c r="Y1242" i="2" s="1"/>
  <c r="Z1331" i="2"/>
  <c r="Z1445" i="2"/>
  <c r="Z1707" i="2"/>
  <c r="X2827" i="2"/>
  <c r="Y2827" i="2" s="1"/>
  <c r="Z2827" i="2"/>
  <c r="Z2958" i="2"/>
  <c r="Z2662" i="2"/>
  <c r="Z2973" i="2"/>
  <c r="X3152" i="2"/>
  <c r="Y3152" i="2" s="1"/>
  <c r="Z3152" i="2"/>
  <c r="Z176" i="2"/>
  <c r="Y216" i="2"/>
  <c r="Z157" i="2"/>
  <c r="X371" i="2"/>
  <c r="Y371" i="2" s="1"/>
  <c r="Z524" i="2"/>
  <c r="X634" i="2"/>
  <c r="Y634" i="2" s="1"/>
  <c r="X804" i="2"/>
  <c r="Y804" i="2" s="1"/>
  <c r="X660" i="2"/>
  <c r="Y660" i="2" s="1"/>
  <c r="Z613" i="2"/>
  <c r="Z1053" i="2"/>
  <c r="Z810" i="2"/>
  <c r="X936" i="2"/>
  <c r="Y936" i="2" s="1"/>
  <c r="Z1317" i="2"/>
  <c r="X1444" i="2"/>
  <c r="Y1444" i="2" s="1"/>
  <c r="X1697" i="2"/>
  <c r="Y1697" i="2" s="1"/>
  <c r="Z1697" i="2"/>
  <c r="Z1974" i="2"/>
  <c r="X1787" i="2"/>
  <c r="Y1787" i="2" s="1"/>
  <c r="Z1830" i="2"/>
  <c r="Z2159" i="2"/>
  <c r="Z2178" i="2"/>
  <c r="X2178" i="2"/>
  <c r="Y2178" i="2" s="1"/>
  <c r="Y2466" i="2"/>
  <c r="Z2466" i="2"/>
  <c r="Z2521" i="2"/>
  <c r="Z1577" i="2"/>
  <c r="Z96" i="2"/>
  <c r="X144" i="2"/>
  <c r="Y144" i="2" s="1"/>
  <c r="Z845" i="2"/>
  <c r="X965" i="2"/>
  <c r="Y965" i="2" s="1"/>
  <c r="X1211" i="2"/>
  <c r="Y1211" i="2" s="1"/>
  <c r="X952" i="2"/>
  <c r="Y952" i="2" s="1"/>
  <c r="X1072" i="2"/>
  <c r="Y1072" i="2" s="1"/>
  <c r="X1258" i="2"/>
  <c r="Y1258" i="2" s="1"/>
  <c r="Z1205" i="2"/>
  <c r="Z1218" i="2"/>
  <c r="X1595" i="2"/>
  <c r="Y1595" i="2" s="1"/>
  <c r="Z1990" i="2"/>
  <c r="Z1856" i="2"/>
  <c r="X2294" i="2"/>
  <c r="Y2294" i="2" s="1"/>
  <c r="X1935" i="2"/>
  <c r="Y1935" i="2" s="1"/>
  <c r="Z2048" i="2"/>
  <c r="X2214" i="2"/>
  <c r="Y2214" i="2" s="1"/>
  <c r="Z2688" i="2"/>
  <c r="Z3007" i="2"/>
  <c r="X3241" i="2"/>
  <c r="Y3241" i="2" s="1"/>
  <c r="X3267" i="2"/>
  <c r="Y3267" i="2" s="1"/>
  <c r="X3155" i="2"/>
  <c r="Y3155" i="2" s="1"/>
  <c r="Z3125" i="2"/>
  <c r="Z3088" i="2"/>
  <c r="Z2837" i="2"/>
  <c r="Y271" i="2"/>
  <c r="Y480" i="2"/>
  <c r="Z480" i="2"/>
  <c r="Z405" i="2"/>
  <c r="Y338" i="2"/>
  <c r="Z338" i="2"/>
  <c r="Y316" i="2"/>
  <c r="Z466" i="2"/>
  <c r="Z477" i="2"/>
  <c r="Z853" i="2"/>
  <c r="Z1102" i="2"/>
  <c r="Z818" i="2"/>
  <c r="X972" i="2"/>
  <c r="Y972" i="2" s="1"/>
  <c r="X856" i="2"/>
  <c r="Y856" i="2" s="1"/>
  <c r="X1507" i="2"/>
  <c r="Y1507" i="2" s="1"/>
  <c r="Z1366" i="2"/>
  <c r="Z1475" i="2"/>
  <c r="Z1668" i="2"/>
  <c r="X1465" i="2"/>
  <c r="Y1465" i="2" s="1"/>
  <c r="Z1545" i="2"/>
  <c r="X1909" i="2"/>
  <c r="Y1909" i="2" s="1"/>
  <c r="Z1909" i="2"/>
  <c r="Y1985" i="2"/>
  <c r="Z2055" i="2"/>
  <c r="X2110" i="2"/>
  <c r="Y2110" i="2" s="1"/>
  <c r="Z2663" i="2"/>
  <c r="Z2671" i="2"/>
  <c r="Z2935" i="2"/>
  <c r="Z2906" i="2"/>
  <c r="X2119" i="2"/>
  <c r="Y2119" i="2" s="1"/>
  <c r="Z2119" i="2"/>
  <c r="Z540" i="2"/>
  <c r="X479" i="2"/>
  <c r="Y479" i="2" s="1"/>
  <c r="Z479" i="2"/>
  <c r="Z641" i="2"/>
  <c r="Y1346" i="2"/>
  <c r="Z1346" i="2"/>
  <c r="X1274" i="2"/>
  <c r="Y1274" i="2" s="1"/>
  <c r="X1052" i="2"/>
  <c r="Y1052" i="2" s="1"/>
  <c r="X1460" i="2"/>
  <c r="Y1460" i="2" s="1"/>
  <c r="Y1931" i="2"/>
  <c r="Z1931" i="2"/>
  <c r="Z2066" i="2"/>
  <c r="Z1571" i="2"/>
  <c r="X2329" i="2"/>
  <c r="Y2329" i="2" s="1"/>
  <c r="Z2329" i="2"/>
  <c r="Z2143" i="2"/>
  <c r="Y2707" i="2"/>
  <c r="X3003" i="2"/>
  <c r="Y3003" i="2" s="1"/>
  <c r="Z2709" i="2"/>
  <c r="Z2496" i="2"/>
  <c r="X2993" i="2"/>
  <c r="Y2993" i="2" s="1"/>
  <c r="X3522" i="2"/>
  <c r="Y3522" i="2" s="1"/>
  <c r="X1777" i="2"/>
  <c r="Y1777" i="2" s="1"/>
  <c r="Y2199" i="2"/>
  <c r="Z2199" i="2"/>
  <c r="Z262" i="2"/>
  <c r="Z491" i="2"/>
  <c r="Z532" i="2"/>
  <c r="X1353" i="2"/>
  <c r="Y1353" i="2" s="1"/>
  <c r="Z1501" i="2"/>
  <c r="Z1652" i="2"/>
  <c r="Z2207" i="2"/>
  <c r="Y2701" i="2"/>
  <c r="Z2646" i="2"/>
  <c r="X2885" i="2"/>
  <c r="Y2885" i="2" s="1"/>
  <c r="X2686" i="2"/>
  <c r="Y2686" i="2" s="1"/>
  <c r="Z2989" i="2"/>
  <c r="Z2964" i="2"/>
  <c r="Z3147" i="2"/>
  <c r="Z3072" i="2"/>
  <c r="Z3136" i="2"/>
  <c r="X3348" i="2"/>
  <c r="Y3348" i="2" s="1"/>
  <c r="Z3107" i="2"/>
  <c r="X3236" i="2"/>
  <c r="Y3236" i="2" s="1"/>
  <c r="Z3236" i="2"/>
  <c r="Y3525" i="2"/>
  <c r="Z3525" i="2"/>
  <c r="Z308" i="2"/>
  <c r="X324" i="2"/>
  <c r="Y324" i="2" s="1"/>
  <c r="X402" i="2"/>
  <c r="Y402" i="2" s="1"/>
  <c r="X467" i="2"/>
  <c r="Y467" i="2" s="1"/>
  <c r="Z467" i="2"/>
  <c r="X368" i="2"/>
  <c r="Y368" i="2" s="1"/>
  <c r="Z72" i="2"/>
  <c r="X378" i="2"/>
  <c r="Y378" i="2" s="1"/>
  <c r="X857" i="2"/>
  <c r="Y857" i="2" s="1"/>
  <c r="Z857" i="2"/>
  <c r="X964" i="2"/>
  <c r="Y964" i="2" s="1"/>
  <c r="X916" i="2"/>
  <c r="Y916" i="2" s="1"/>
  <c r="Z771" i="2"/>
  <c r="Z1143" i="2"/>
  <c r="X891" i="2"/>
  <c r="Y891" i="2" s="1"/>
  <c r="X1365" i="2"/>
  <c r="Y1365" i="2" s="1"/>
  <c r="X1443" i="2"/>
  <c r="Y1443" i="2" s="1"/>
  <c r="X1702" i="2"/>
  <c r="Y1702" i="2" s="1"/>
  <c r="X2448" i="2"/>
  <c r="Y2448" i="2" s="1"/>
  <c r="Z2074" i="2"/>
  <c r="Z2215" i="2"/>
  <c r="X2737" i="2"/>
  <c r="Y2737" i="2" s="1"/>
  <c r="Z2737" i="2"/>
  <c r="Z2894" i="2"/>
  <c r="X2524" i="2"/>
  <c r="Y2524" i="2" s="1"/>
  <c r="X3126" i="2"/>
  <c r="Y3126" i="2" s="1"/>
  <c r="X3150" i="2"/>
  <c r="Y3150" i="2" s="1"/>
  <c r="X3116" i="2"/>
  <c r="Y3116" i="2" s="1"/>
  <c r="Z2858" i="2"/>
  <c r="Z3187" i="2"/>
  <c r="Z865" i="2"/>
  <c r="Z208" i="2"/>
  <c r="Z514" i="2"/>
  <c r="Y702" i="2"/>
  <c r="Z702" i="2"/>
  <c r="Z649" i="2"/>
  <c r="X868" i="2"/>
  <c r="Y868" i="2" s="1"/>
  <c r="Z1902" i="2"/>
  <c r="Z1826" i="2"/>
  <c r="X2213" i="2"/>
  <c r="Y2213" i="2" s="1"/>
  <c r="X2464" i="2"/>
  <c r="Y2464" i="2" s="1"/>
  <c r="Z2464" i="2"/>
  <c r="X2194" i="2"/>
  <c r="Y2194" i="2" s="1"/>
  <c r="Z2489" i="2"/>
  <c r="Z2322" i="2"/>
  <c r="X2614" i="2"/>
  <c r="Y2614" i="2" s="1"/>
  <c r="Z2550" i="2"/>
  <c r="X2410" i="2"/>
  <c r="Y2410" i="2" s="1"/>
  <c r="Z2992" i="2"/>
  <c r="X2876" i="2"/>
  <c r="Y2876" i="2" s="1"/>
  <c r="X3372" i="2"/>
  <c r="Y3372" i="2" s="1"/>
  <c r="Z3372" i="2"/>
  <c r="X3320" i="2"/>
  <c r="Y3320" i="2" s="1"/>
  <c r="X3086" i="2"/>
  <c r="Y3086" i="2" s="1"/>
  <c r="X3308" i="2"/>
  <c r="Y3308" i="2" s="1"/>
  <c r="Z1853" i="2"/>
  <c r="X244" i="2"/>
  <c r="Y244" i="2" s="1"/>
  <c r="X228" i="2"/>
  <c r="Y228" i="2" s="1"/>
  <c r="X247" i="2"/>
  <c r="Y247" i="2" s="1"/>
  <c r="Z150" i="2"/>
  <c r="Z345" i="2"/>
  <c r="Y710" i="2"/>
  <c r="X410" i="2"/>
  <c r="Y410" i="2" s="1"/>
  <c r="X502" i="2"/>
  <c r="Y502" i="2" s="1"/>
  <c r="Z682" i="2"/>
  <c r="X692" i="2"/>
  <c r="Y692" i="2" s="1"/>
  <c r="X734" i="2"/>
  <c r="Y734" i="2" s="1"/>
  <c r="X680" i="2"/>
  <c r="Y680" i="2" s="1"/>
  <c r="X708" i="2"/>
  <c r="Y708" i="2" s="1"/>
  <c r="X696" i="2"/>
  <c r="Y696" i="2" s="1"/>
  <c r="Z954" i="2"/>
  <c r="X992" i="2"/>
  <c r="Y992" i="2" s="1"/>
  <c r="Z1404" i="2"/>
  <c r="Z1723" i="2"/>
  <c r="X1983" i="2"/>
  <c r="Y1983" i="2" s="1"/>
  <c r="X2381" i="2"/>
  <c r="Y2381" i="2" s="1"/>
  <c r="Z2381" i="2"/>
  <c r="X2480" i="2"/>
  <c r="Y2480" i="2" s="1"/>
  <c r="X2700" i="2"/>
  <c r="Y2700" i="2" s="1"/>
  <c r="X2936" i="2"/>
  <c r="Y2936" i="2" s="1"/>
  <c r="Z2817" i="2"/>
  <c r="X2734" i="2"/>
  <c r="Y2734" i="2" s="1"/>
  <c r="Z3474" i="2"/>
  <c r="X2738" i="2"/>
  <c r="Y2738" i="2" s="1"/>
  <c r="X3084" i="2"/>
  <c r="Y3084" i="2" s="1"/>
  <c r="Z3534" i="2"/>
  <c r="S493" i="2"/>
  <c r="P493" i="2"/>
  <c r="P389" i="2"/>
  <c r="O389" i="2"/>
  <c r="Q389" i="2"/>
  <c r="R389" i="2"/>
  <c r="P1114" i="2"/>
  <c r="R1114" i="2"/>
  <c r="O1114" i="2"/>
  <c r="Q1114" i="2"/>
  <c r="O101" i="2"/>
  <c r="P101" i="2"/>
  <c r="Q101" i="2"/>
  <c r="R101" i="2" s="1"/>
  <c r="S79" i="2"/>
  <c r="O79" i="2"/>
  <c r="Q79" i="2" s="1"/>
  <c r="R79" i="2" s="1"/>
  <c r="P79" i="2"/>
  <c r="O70" i="2"/>
  <c r="P70" i="2"/>
  <c r="L94" i="2"/>
  <c r="S181" i="2"/>
  <c r="P181" i="2"/>
  <c r="L142" i="2"/>
  <c r="L126" i="2"/>
  <c r="M159" i="2"/>
  <c r="S159" i="2" s="1"/>
  <c r="L159" i="2"/>
  <c r="L302" i="2"/>
  <c r="O188" i="2"/>
  <c r="Q188" i="2" s="1"/>
  <c r="R188" i="2" s="1"/>
  <c r="P188" i="2"/>
  <c r="O354" i="2"/>
  <c r="Q354" i="2" s="1"/>
  <c r="R354" i="2" s="1"/>
  <c r="P354" i="2"/>
  <c r="P279" i="2"/>
  <c r="P334" i="2"/>
  <c r="P199" i="2"/>
  <c r="O199" i="2"/>
  <c r="Q199" i="2" s="1"/>
  <c r="R199" i="2" s="1"/>
  <c r="O407" i="2"/>
  <c r="P407" i="2"/>
  <c r="S407" i="2"/>
  <c r="O314" i="2"/>
  <c r="Q314" i="2"/>
  <c r="R314" i="2" s="1"/>
  <c r="P314" i="2"/>
  <c r="P320" i="2"/>
  <c r="O374" i="2"/>
  <c r="Q374" i="2" s="1"/>
  <c r="R374" i="2" s="1"/>
  <c r="P374" i="2"/>
  <c r="L413" i="2"/>
  <c r="O580" i="2"/>
  <c r="Q580" i="2" s="1"/>
  <c r="R580" i="2" s="1"/>
  <c r="P580" i="2"/>
  <c r="P563" i="2"/>
  <c r="O563" i="2"/>
  <c r="Q563" i="2" s="1"/>
  <c r="R563" i="2" s="1"/>
  <c r="L664" i="2"/>
  <c r="M664" i="2"/>
  <c r="O630" i="2"/>
  <c r="P630" i="2"/>
  <c r="Q630" i="2"/>
  <c r="R630" i="2" s="1"/>
  <c r="P603" i="2"/>
  <c r="O603" i="2"/>
  <c r="Q603" i="2"/>
  <c r="R603" i="2" s="1"/>
  <c r="M465" i="2"/>
  <c r="S465" i="2" s="1"/>
  <c r="L465" i="2"/>
  <c r="O586" i="2"/>
  <c r="Q586" i="2" s="1"/>
  <c r="R586" i="2" s="1"/>
  <c r="P752" i="2"/>
  <c r="O752" i="2"/>
  <c r="Q752" i="2" s="1"/>
  <c r="R752" i="2" s="1"/>
  <c r="O366" i="2"/>
  <c r="Q366" i="2" s="1"/>
  <c r="R366" i="2" s="1"/>
  <c r="S661" i="2"/>
  <c r="O661" i="2"/>
  <c r="O830" i="2"/>
  <c r="P830" i="2"/>
  <c r="Q830" i="2"/>
  <c r="R830" i="2" s="1"/>
  <c r="M620" i="2"/>
  <c r="S620" i="2" s="1"/>
  <c r="L620" i="2"/>
  <c r="O723" i="2"/>
  <c r="Q723" i="2" s="1"/>
  <c r="R723" i="2" s="1"/>
  <c r="P793" i="2"/>
  <c r="O793" i="2"/>
  <c r="Q793" i="2" s="1"/>
  <c r="R793" i="2" s="1"/>
  <c r="O750" i="2"/>
  <c r="Q750" i="2" s="1"/>
  <c r="R750" i="2" s="1"/>
  <c r="P750" i="2"/>
  <c r="P666" i="2"/>
  <c r="L899" i="2"/>
  <c r="M899" i="2"/>
  <c r="S899" i="2" s="1"/>
  <c r="O921" i="2"/>
  <c r="Q921" i="2"/>
  <c r="R921" i="2" s="1"/>
  <c r="P921" i="2"/>
  <c r="O815" i="2"/>
  <c r="O1013" i="2"/>
  <c r="P1013" i="2"/>
  <c r="Q1013" i="2"/>
  <c r="R1013" i="2"/>
  <c r="Q789" i="2"/>
  <c r="R789" i="2" s="1"/>
  <c r="O789" i="2"/>
  <c r="P789" i="2"/>
  <c r="P1021" i="2"/>
  <c r="O1021" i="2"/>
  <c r="O838" i="2"/>
  <c r="Q838" i="2" s="1"/>
  <c r="R838" i="2" s="1"/>
  <c r="S838" i="2"/>
  <c r="L1074" i="2"/>
  <c r="Q1074" i="2" s="1"/>
  <c r="R1074" i="2" s="1"/>
  <c r="O973" i="2"/>
  <c r="Q973" i="2" s="1"/>
  <c r="R973" i="2" s="1"/>
  <c r="S973" i="2"/>
  <c r="P1020" i="2"/>
  <c r="O1020" i="2"/>
  <c r="Q1020" i="2" s="1"/>
  <c r="R1020" i="2" s="1"/>
  <c r="M1181" i="2"/>
  <c r="S1181" i="2" s="1"/>
  <c r="L1181" i="2"/>
  <c r="O1231" i="2"/>
  <c r="P1231" i="2"/>
  <c r="Q1231" i="2"/>
  <c r="R1231" i="2"/>
  <c r="O1078" i="2"/>
  <c r="Q1078" i="2" s="1"/>
  <c r="R1078" i="2" s="1"/>
  <c r="P1078" i="2"/>
  <c r="S1078" i="2"/>
  <c r="O1214" i="2"/>
  <c r="Q1214" i="2" s="1"/>
  <c r="R1214" i="2" s="1"/>
  <c r="P1214" i="2"/>
  <c r="M1279" i="2"/>
  <c r="S1279" i="2" s="1"/>
  <c r="L1279" i="2"/>
  <c r="O1431" i="2"/>
  <c r="Q1431" i="2" s="1"/>
  <c r="R1431" i="2" s="1"/>
  <c r="P1431" i="2"/>
  <c r="O1320" i="2"/>
  <c r="P1320" i="2"/>
  <c r="Q1320" i="2"/>
  <c r="R1320" i="2" s="1"/>
  <c r="M1193" i="2"/>
  <c r="S1193" i="2" s="1"/>
  <c r="L1193" i="2"/>
  <c r="O1363" i="2"/>
  <c r="P1363" i="2"/>
  <c r="Q1363" i="2"/>
  <c r="R1363" i="2"/>
  <c r="O1443" i="2"/>
  <c r="Q1443" i="2"/>
  <c r="R1443" i="2" s="1"/>
  <c r="P1443" i="2"/>
  <c r="O1528" i="2"/>
  <c r="P1528" i="2"/>
  <c r="Q1528" i="2"/>
  <c r="R1528" i="2" s="1"/>
  <c r="P1422" i="2"/>
  <c r="S1422" i="2"/>
  <c r="O1422" i="2"/>
  <c r="Q1422" i="2" s="1"/>
  <c r="R1422" i="2" s="1"/>
  <c r="L1251" i="2"/>
  <c r="P1768" i="2"/>
  <c r="S1768" i="2"/>
  <c r="O1768" i="2"/>
  <c r="Q1768" i="2" s="1"/>
  <c r="R1768" i="2" s="1"/>
  <c r="S2276" i="2"/>
  <c r="P2276" i="2"/>
  <c r="O2276" i="2"/>
  <c r="Q2276" i="2" s="1"/>
  <c r="R2276" i="2" s="1"/>
  <c r="S2205" i="2"/>
  <c r="O2205" i="2"/>
  <c r="Q2205" i="2" s="1"/>
  <c r="R2205" i="2" s="1"/>
  <c r="P2205" i="2"/>
  <c r="O3303" i="2"/>
  <c r="P3303" i="2"/>
  <c r="O3020" i="2"/>
  <c r="P3020" i="2"/>
  <c r="P96" i="2"/>
  <c r="O96" i="2"/>
  <c r="Q96" i="2"/>
  <c r="R96" i="2" s="1"/>
  <c r="L70" i="2"/>
  <c r="Q70" i="2" s="1"/>
  <c r="R70" i="2" s="1"/>
  <c r="O60" i="2"/>
  <c r="Q60" i="2" s="1"/>
  <c r="R60" i="2" s="1"/>
  <c r="O136" i="2"/>
  <c r="P136" i="2"/>
  <c r="Q136" i="2"/>
  <c r="R136" i="2" s="1"/>
  <c r="P231" i="2"/>
  <c r="O231" i="2"/>
  <c r="Q231" i="2" s="1"/>
  <c r="R231" i="2" s="1"/>
  <c r="M288" i="2"/>
  <c r="S288" i="2" s="1"/>
  <c r="L288" i="2"/>
  <c r="Q256" i="2"/>
  <c r="R256" i="2" s="1"/>
  <c r="O334" i="2"/>
  <c r="Q229" i="2"/>
  <c r="R229" i="2" s="1"/>
  <c r="L148" i="2"/>
  <c r="L407" i="2"/>
  <c r="Q337" i="2"/>
  <c r="O337" i="2"/>
  <c r="P337" i="2"/>
  <c r="R337" i="2"/>
  <c r="O460" i="2"/>
  <c r="Q460" i="2" s="1"/>
  <c r="R460" i="2" s="1"/>
  <c r="P460" i="2"/>
  <c r="P490" i="2"/>
  <c r="O490" i="2"/>
  <c r="Q490" i="2" s="1"/>
  <c r="R490" i="2" s="1"/>
  <c r="P468" i="2"/>
  <c r="O468" i="2"/>
  <c r="Q468" i="2" s="1"/>
  <c r="R468" i="2" s="1"/>
  <c r="O639" i="2"/>
  <c r="Q639" i="2" s="1"/>
  <c r="R639" i="2" s="1"/>
  <c r="P639" i="2"/>
  <c r="P465" i="2"/>
  <c r="O760" i="2"/>
  <c r="Q760" i="2" s="1"/>
  <c r="R760" i="2" s="1"/>
  <c r="P760" i="2"/>
  <c r="O559" i="2"/>
  <c r="Q559" i="2" s="1"/>
  <c r="R559" i="2" s="1"/>
  <c r="P559" i="2"/>
  <c r="P496" i="2"/>
  <c r="L635" i="2"/>
  <c r="P705" i="2"/>
  <c r="Q705" i="2"/>
  <c r="O705" i="2"/>
  <c r="R705" i="2"/>
  <c r="O554" i="2"/>
  <c r="Q554" i="2" s="1"/>
  <c r="R554" i="2" s="1"/>
  <c r="O622" i="2"/>
  <c r="Q622" i="2" s="1"/>
  <c r="R622" i="2" s="1"/>
  <c r="P622" i="2"/>
  <c r="L661" i="2"/>
  <c r="P484" i="2"/>
  <c r="O484" i="2"/>
  <c r="Q484" i="2" s="1"/>
  <c r="R484" i="2" s="1"/>
  <c r="S678" i="2"/>
  <c r="O678" i="2"/>
  <c r="Q678" i="2" s="1"/>
  <c r="R678" i="2" s="1"/>
  <c r="P678" i="2"/>
  <c r="Q625" i="2"/>
  <c r="R625" i="2" s="1"/>
  <c r="L750" i="2"/>
  <c r="O666" i="2"/>
  <c r="O907" i="2"/>
  <c r="Q907" i="2" s="1"/>
  <c r="R907" i="2" s="1"/>
  <c r="M780" i="2"/>
  <c r="S780" i="2" s="1"/>
  <c r="L780" i="2"/>
  <c r="O766" i="2"/>
  <c r="P766" i="2"/>
  <c r="P971" i="2"/>
  <c r="O971" i="2"/>
  <c r="Q819" i="2"/>
  <c r="R819" i="2" s="1"/>
  <c r="L1013" i="2"/>
  <c r="M1013" i="2"/>
  <c r="S1013" i="2" s="1"/>
  <c r="L829" i="2"/>
  <c r="S896" i="2"/>
  <c r="O896" i="2"/>
  <c r="Q896" i="2" s="1"/>
  <c r="R896" i="2" s="1"/>
  <c r="O820" i="2"/>
  <c r="Q820" i="2" s="1"/>
  <c r="R820" i="2" s="1"/>
  <c r="P820" i="2"/>
  <c r="L945" i="2"/>
  <c r="S900" i="2"/>
  <c r="P900" i="2"/>
  <c r="O900" i="2"/>
  <c r="Q900" i="2" s="1"/>
  <c r="R900" i="2" s="1"/>
  <c r="O998" i="2"/>
  <c r="Q998" i="2" s="1"/>
  <c r="R998" i="2" s="1"/>
  <c r="P998" i="2"/>
  <c r="P1122" i="2"/>
  <c r="O1122" i="2"/>
  <c r="Q1122" i="2"/>
  <c r="R1122" i="2" s="1"/>
  <c r="P985" i="2"/>
  <c r="O985" i="2"/>
  <c r="Q985" i="2" s="1"/>
  <c r="R985" i="2" s="1"/>
  <c r="O954" i="2"/>
  <c r="Q954" i="2" s="1"/>
  <c r="R954" i="2" s="1"/>
  <c r="P954" i="2"/>
  <c r="O1224" i="2"/>
  <c r="Q1224" i="2" s="1"/>
  <c r="R1224" i="2" s="1"/>
  <c r="P1224" i="2"/>
  <c r="O1131" i="2"/>
  <c r="P1131" i="2"/>
  <c r="Q1131" i="2"/>
  <c r="R1131" i="2"/>
  <c r="O1053" i="2"/>
  <c r="Q1053" i="2" s="1"/>
  <c r="R1053" i="2" s="1"/>
  <c r="P1053" i="2"/>
  <c r="O1123" i="2"/>
  <c r="P1123" i="2"/>
  <c r="Q1123" i="2"/>
  <c r="R1123" i="2"/>
  <c r="S1178" i="2"/>
  <c r="O1178" i="2"/>
  <c r="Q1178" i="2" s="1"/>
  <c r="R1178" i="2" s="1"/>
  <c r="P1178" i="2"/>
  <c r="O1335" i="2"/>
  <c r="P1335" i="2"/>
  <c r="Q1335" i="2"/>
  <c r="R1335" i="2" s="1"/>
  <c r="O1439" i="2"/>
  <c r="P1439" i="2"/>
  <c r="Q1439" i="2"/>
  <c r="R1439" i="2" s="1"/>
  <c r="P1193" i="2"/>
  <c r="O1193" i="2"/>
  <c r="Q1193" i="2"/>
  <c r="R1193" i="2"/>
  <c r="P1246" i="2"/>
  <c r="P1421" i="2"/>
  <c r="O1421" i="2"/>
  <c r="Q1421" i="2" s="1"/>
  <c r="R1421" i="2" s="1"/>
  <c r="O1550" i="2"/>
  <c r="P1550" i="2"/>
  <c r="Q1550" i="2"/>
  <c r="R1550" i="2" s="1"/>
  <c r="O1543" i="2"/>
  <c r="Q1543" i="2" s="1"/>
  <c r="R1543" i="2" s="1"/>
  <c r="P1543" i="2"/>
  <c r="O1251" i="2"/>
  <c r="P1251" i="2"/>
  <c r="Q1251" i="2"/>
  <c r="R1251" i="2" s="1"/>
  <c r="P1366" i="2"/>
  <c r="S1366" i="2"/>
  <c r="O1366" i="2"/>
  <c r="Q1366" i="2" s="1"/>
  <c r="R1366" i="2" s="1"/>
  <c r="M1678" i="2"/>
  <c r="S1678" i="2" s="1"/>
  <c r="L1678" i="2"/>
  <c r="O2383" i="2"/>
  <c r="Q2383" i="2" s="1"/>
  <c r="R2383" i="2" s="1"/>
  <c r="P2383" i="2"/>
  <c r="S2411" i="2"/>
  <c r="P2411" i="2"/>
  <c r="O2411" i="2"/>
  <c r="Q2411" i="2" s="1"/>
  <c r="R2411" i="2" s="1"/>
  <c r="P318" i="2"/>
  <c r="S318" i="2"/>
  <c r="L859" i="2"/>
  <c r="Q859" i="2" s="1"/>
  <c r="R859" i="2" s="1"/>
  <c r="M859" i="2"/>
  <c r="S859" i="2" s="1"/>
  <c r="S1349" i="2"/>
  <c r="O1349" i="2"/>
  <c r="Q1349" i="2" s="1"/>
  <c r="R1349" i="2" s="1"/>
  <c r="M96" i="2"/>
  <c r="S96" i="2" s="1"/>
  <c r="L96" i="2"/>
  <c r="P76" i="2"/>
  <c r="O76" i="2"/>
  <c r="O184" i="2"/>
  <c r="P184" i="2"/>
  <c r="Q184" i="2"/>
  <c r="R184" i="2"/>
  <c r="P149" i="2"/>
  <c r="O237" i="2"/>
  <c r="Q237" i="2" s="1"/>
  <c r="R237" i="2" s="1"/>
  <c r="P237" i="2"/>
  <c r="S237" i="2"/>
  <c r="O149" i="2"/>
  <c r="L188" i="2"/>
  <c r="O238" i="2"/>
  <c r="Q238" i="2" s="1"/>
  <c r="R238" i="2" s="1"/>
  <c r="P238" i="2"/>
  <c r="Q361" i="2"/>
  <c r="R361" i="2" s="1"/>
  <c r="Q239" i="2"/>
  <c r="R239" i="2" s="1"/>
  <c r="L199" i="2"/>
  <c r="O214" i="2"/>
  <c r="P214" i="2"/>
  <c r="Q214" i="2"/>
  <c r="R214" i="2" s="1"/>
  <c r="M255" i="2"/>
  <c r="S255" i="2" s="1"/>
  <c r="L255" i="2"/>
  <c r="O387" i="2"/>
  <c r="Q387" i="2" s="1"/>
  <c r="R387" i="2" s="1"/>
  <c r="P387" i="2"/>
  <c r="S387" i="2"/>
  <c r="O326" i="2"/>
  <c r="P326" i="2"/>
  <c r="Q547" i="2"/>
  <c r="R547" i="2" s="1"/>
  <c r="O547" i="2"/>
  <c r="P547" i="2"/>
  <c r="O479" i="2"/>
  <c r="P479" i="2"/>
  <c r="Q479" i="2"/>
  <c r="R479" i="2"/>
  <c r="Q530" i="2"/>
  <c r="R530" i="2" s="1"/>
  <c r="O530" i="2"/>
  <c r="P530" i="2"/>
  <c r="O776" i="2"/>
  <c r="P776" i="2"/>
  <c r="Q776" i="2"/>
  <c r="R776" i="2" s="1"/>
  <c r="O496" i="2"/>
  <c r="Q496" i="2" s="1"/>
  <c r="R496" i="2" s="1"/>
  <c r="P512" i="2"/>
  <c r="O585" i="2"/>
  <c r="Q585" i="2" s="1"/>
  <c r="R585" i="2" s="1"/>
  <c r="P585" i="2"/>
  <c r="S585" i="2"/>
  <c r="O735" i="2"/>
  <c r="P735" i="2"/>
  <c r="Q735" i="2"/>
  <c r="R735" i="2" s="1"/>
  <c r="Q629" i="2"/>
  <c r="R629" i="2" s="1"/>
  <c r="P695" i="2"/>
  <c r="S699" i="2"/>
  <c r="O699" i="2"/>
  <c r="Q699" i="2" s="1"/>
  <c r="R699" i="2" s="1"/>
  <c r="L812" i="2"/>
  <c r="M812" i="2"/>
  <c r="S812" i="2" s="1"/>
  <c r="O732" i="2"/>
  <c r="P732" i="2"/>
  <c r="P724" i="2"/>
  <c r="M785" i="2"/>
  <c r="S785" i="2" s="1"/>
  <c r="L785" i="2"/>
  <c r="O743" i="2"/>
  <c r="Q743" i="2" s="1"/>
  <c r="R743" i="2" s="1"/>
  <c r="P743" i="2"/>
  <c r="O681" i="2"/>
  <c r="Q681" i="2" s="1"/>
  <c r="R681" i="2" s="1"/>
  <c r="O668" i="2"/>
  <c r="Q668" i="2" s="1"/>
  <c r="R668" i="2" s="1"/>
  <c r="P668" i="2"/>
  <c r="L907" i="2"/>
  <c r="M907" i="2"/>
  <c r="S907" i="2" s="1"/>
  <c r="P780" i="2"/>
  <c r="O780" i="2"/>
  <c r="Q780" i="2"/>
  <c r="R780" i="2" s="1"/>
  <c r="M963" i="2"/>
  <c r="S963" i="2" s="1"/>
  <c r="L963" i="2"/>
  <c r="L766" i="2"/>
  <c r="Q766" i="2" s="1"/>
  <c r="R766" i="2" s="1"/>
  <c r="L971" i="2"/>
  <c r="Q971" i="2" s="1"/>
  <c r="R971" i="2" s="1"/>
  <c r="M971" i="2"/>
  <c r="S971" i="2" s="1"/>
  <c r="S887" i="2"/>
  <c r="O887" i="2"/>
  <c r="Q887" i="2" s="1"/>
  <c r="R887" i="2" s="1"/>
  <c r="L904" i="2"/>
  <c r="L789" i="2"/>
  <c r="P1014" i="2"/>
  <c r="L1014" i="2"/>
  <c r="P1033" i="2"/>
  <c r="O1033" i="2"/>
  <c r="Q1033" i="2"/>
  <c r="R1033" i="2" s="1"/>
  <c r="Q1019" i="2"/>
  <c r="R1019" i="2" s="1"/>
  <c r="P1141" i="2"/>
  <c r="O1141" i="2"/>
  <c r="Q1141" i="2" s="1"/>
  <c r="R1141" i="2" s="1"/>
  <c r="O904" i="2"/>
  <c r="P952" i="2"/>
  <c r="O952" i="2"/>
  <c r="Q952" i="2" s="1"/>
  <c r="R952" i="2" s="1"/>
  <c r="P993" i="2"/>
  <c r="Q993" i="2"/>
  <c r="R993" i="2"/>
  <c r="O993" i="2"/>
  <c r="P1051" i="2"/>
  <c r="O1232" i="2"/>
  <c r="P1232" i="2"/>
  <c r="Q1232" i="2"/>
  <c r="R1232" i="2"/>
  <c r="S1169" i="2"/>
  <c r="O1169" i="2"/>
  <c r="Q1169" i="2" s="1"/>
  <c r="R1169" i="2" s="1"/>
  <c r="O1239" i="2"/>
  <c r="Q1239" i="2" s="1"/>
  <c r="R1239" i="2" s="1"/>
  <c r="P1239" i="2"/>
  <c r="P1228" i="2"/>
  <c r="S1228" i="2"/>
  <c r="O1287" i="2"/>
  <c r="Q1287" i="2" s="1"/>
  <c r="R1287" i="2" s="1"/>
  <c r="P1287" i="2"/>
  <c r="O1447" i="2"/>
  <c r="P1447" i="2"/>
  <c r="Q1447" i="2"/>
  <c r="R1447" i="2"/>
  <c r="O1328" i="2"/>
  <c r="Q1328" i="2" s="1"/>
  <c r="R1328" i="2" s="1"/>
  <c r="P1328" i="2"/>
  <c r="L1246" i="2"/>
  <c r="M1246" i="2"/>
  <c r="S1246" i="2" s="1"/>
  <c r="O1371" i="2"/>
  <c r="P1371" i="2"/>
  <c r="Q1371" i="2"/>
  <c r="R1371" i="2" s="1"/>
  <c r="P1381" i="2"/>
  <c r="O1381" i="2"/>
  <c r="Q1381" i="2" s="1"/>
  <c r="R1381" i="2" s="1"/>
  <c r="O1555" i="2"/>
  <c r="P1555" i="2"/>
  <c r="Q1555" i="2"/>
  <c r="R1555" i="2"/>
  <c r="O1300" i="2"/>
  <c r="Q1300" i="2" s="1"/>
  <c r="R1300" i="2" s="1"/>
  <c r="P1300" i="2"/>
  <c r="S1300" i="2"/>
  <c r="P1406" i="2"/>
  <c r="S1406" i="2"/>
  <c r="O1406" i="2"/>
  <c r="Q1406" i="2" s="1"/>
  <c r="R1406" i="2" s="1"/>
  <c r="P1856" i="2"/>
  <c r="S1856" i="2"/>
  <c r="O1856" i="2"/>
  <c r="Q1856" i="2" s="1"/>
  <c r="R1856" i="2" s="1"/>
  <c r="M1940" i="2"/>
  <c r="S1940" i="2" s="1"/>
  <c r="L1940" i="2"/>
  <c r="Q2197" i="2"/>
  <c r="R2197" i="2" s="1"/>
  <c r="O2290" i="2"/>
  <c r="Q2290" i="2"/>
  <c r="R2290" i="2" s="1"/>
  <c r="P2290" i="2"/>
  <c r="O2939" i="2"/>
  <c r="P2939" i="2"/>
  <c r="R2939" i="2"/>
  <c r="Q2939" i="2"/>
  <c r="O3553" i="2"/>
  <c r="Q3553" i="2" s="1"/>
  <c r="R3553" i="2" s="1"/>
  <c r="S3553" i="2"/>
  <c r="P3553" i="2"/>
  <c r="M112" i="2"/>
  <c r="L112" i="2"/>
  <c r="L76" i="2"/>
  <c r="Q76" i="2" s="1"/>
  <c r="R76" i="2" s="1"/>
  <c r="P155" i="2"/>
  <c r="O153" i="2"/>
  <c r="Q153" i="2" s="1"/>
  <c r="R153" i="2" s="1"/>
  <c r="P153" i="2"/>
  <c r="S140" i="2"/>
  <c r="O140" i="2"/>
  <c r="Q140" i="2" s="1"/>
  <c r="R140" i="2" s="1"/>
  <c r="M169" i="2"/>
  <c r="S169" i="2" s="1"/>
  <c r="L169" i="2"/>
  <c r="P119" i="2"/>
  <c r="O181" i="2"/>
  <c r="Q181" i="2" s="1"/>
  <c r="R181" i="2" s="1"/>
  <c r="L334" i="2"/>
  <c r="O224" i="2"/>
  <c r="Q224" i="2" s="1"/>
  <c r="R224" i="2" s="1"/>
  <c r="S224" i="2"/>
  <c r="O207" i="2"/>
  <c r="Q207" i="2" s="1"/>
  <c r="R207" i="2" s="1"/>
  <c r="P207" i="2"/>
  <c r="O350" i="2"/>
  <c r="P350" i="2"/>
  <c r="Q350" i="2"/>
  <c r="R350" i="2" s="1"/>
  <c r="O377" i="2"/>
  <c r="P377" i="2"/>
  <c r="Q377" i="2"/>
  <c r="R377" i="2" s="1"/>
  <c r="O275" i="2"/>
  <c r="P275" i="2"/>
  <c r="O250" i="2"/>
  <c r="Q213" i="2"/>
  <c r="R213" i="2" s="1"/>
  <c r="O280" i="2"/>
  <c r="Q280" i="2" s="1"/>
  <c r="R280" i="2" s="1"/>
  <c r="P280" i="2"/>
  <c r="O477" i="2"/>
  <c r="P477" i="2"/>
  <c r="Q477" i="2"/>
  <c r="R477" i="2" s="1"/>
  <c r="P436" i="2"/>
  <c r="L326" i="2"/>
  <c r="Q326" i="2" s="1"/>
  <c r="R326" i="2" s="1"/>
  <c r="L476" i="2"/>
  <c r="O400" i="2"/>
  <c r="Q400" i="2" s="1"/>
  <c r="R400" i="2" s="1"/>
  <c r="P400" i="2"/>
  <c r="O494" i="2"/>
  <c r="P494" i="2"/>
  <c r="Q494" i="2"/>
  <c r="R494" i="2" s="1"/>
  <c r="O464" i="2"/>
  <c r="Q464" i="2" s="1"/>
  <c r="R464" i="2" s="1"/>
  <c r="P464" i="2"/>
  <c r="O646" i="2"/>
  <c r="P646" i="2"/>
  <c r="Q646" i="2"/>
  <c r="R646" i="2" s="1"/>
  <c r="O617" i="2"/>
  <c r="Q617" i="2" s="1"/>
  <c r="R617" i="2" s="1"/>
  <c r="P617" i="2"/>
  <c r="O320" i="2"/>
  <c r="O512" i="2"/>
  <c r="Q512" i="2" s="1"/>
  <c r="R512" i="2" s="1"/>
  <c r="P684" i="2"/>
  <c r="O684" i="2"/>
  <c r="Q684" i="2" s="1"/>
  <c r="R684" i="2" s="1"/>
  <c r="O531" i="2"/>
  <c r="P531" i="2"/>
  <c r="O742" i="2"/>
  <c r="Q742" i="2"/>
  <c r="R742" i="2" s="1"/>
  <c r="P742" i="2"/>
  <c r="O695" i="2"/>
  <c r="Q695" i="2" s="1"/>
  <c r="R695" i="2" s="1"/>
  <c r="L491" i="2"/>
  <c r="O624" i="2"/>
  <c r="P624" i="2"/>
  <c r="Q624" i="2"/>
  <c r="R624" i="2"/>
  <c r="Q675" i="2"/>
  <c r="R675" i="2"/>
  <c r="O675" i="2"/>
  <c r="P675" i="2"/>
  <c r="L732" i="2"/>
  <c r="Q732" i="2" s="1"/>
  <c r="R732" i="2" s="1"/>
  <c r="O724" i="2"/>
  <c r="P828" i="2"/>
  <c r="P803" i="2"/>
  <c r="O803" i="2"/>
  <c r="O775" i="2"/>
  <c r="Q775" i="2" s="1"/>
  <c r="R775" i="2" s="1"/>
  <c r="L804" i="2"/>
  <c r="P805" i="2"/>
  <c r="O805" i="2"/>
  <c r="Q805" i="2" s="1"/>
  <c r="R805" i="2" s="1"/>
  <c r="L622" i="2"/>
  <c r="P815" i="2"/>
  <c r="O913" i="2"/>
  <c r="Q913" i="2" s="1"/>
  <c r="R913" i="2" s="1"/>
  <c r="P913" i="2"/>
  <c r="P938" i="2"/>
  <c r="O938" i="2"/>
  <c r="Q938" i="2" s="1"/>
  <c r="R938" i="2" s="1"/>
  <c r="O994" i="2"/>
  <c r="Q994" i="2" s="1"/>
  <c r="R994" i="2" s="1"/>
  <c r="P994" i="2"/>
  <c r="P829" i="2"/>
  <c r="P981" i="2"/>
  <c r="Q981" i="2"/>
  <c r="R981" i="2" s="1"/>
  <c r="O981" i="2"/>
  <c r="P1130" i="2"/>
  <c r="O1130" i="2"/>
  <c r="Q1130" i="2" s="1"/>
  <c r="R1130" i="2" s="1"/>
  <c r="O990" i="2"/>
  <c r="Q990" i="2" s="1"/>
  <c r="R990" i="2" s="1"/>
  <c r="P990" i="2"/>
  <c r="L1066" i="2"/>
  <c r="L954" i="2"/>
  <c r="O1240" i="2"/>
  <c r="P1240" i="2"/>
  <c r="Q1240" i="2"/>
  <c r="R1240" i="2"/>
  <c r="O1060" i="2"/>
  <c r="Q1060" i="2" s="1"/>
  <c r="R1060" i="2" s="1"/>
  <c r="P1060" i="2"/>
  <c r="L1182" i="2"/>
  <c r="Q1182" i="2" s="1"/>
  <c r="R1182" i="2" s="1"/>
  <c r="O1235" i="2"/>
  <c r="P1235" i="2"/>
  <c r="Q1235" i="2"/>
  <c r="R1235" i="2" s="1"/>
  <c r="L1287" i="2"/>
  <c r="O1455" i="2"/>
  <c r="P1455" i="2"/>
  <c r="Q1455" i="2"/>
  <c r="R1455" i="2"/>
  <c r="O1264" i="2"/>
  <c r="Q1264" i="2"/>
  <c r="R1264" i="2" s="1"/>
  <c r="P1264" i="2"/>
  <c r="O1187" i="2"/>
  <c r="Q1187" i="2"/>
  <c r="R1187" i="2" s="1"/>
  <c r="P1187" i="2"/>
  <c r="S1448" i="2"/>
  <c r="O1448" i="2"/>
  <c r="Q1448" i="2" s="1"/>
  <c r="R1448" i="2" s="1"/>
  <c r="S1376" i="2"/>
  <c r="O1376" i="2"/>
  <c r="Q1376" i="2" s="1"/>
  <c r="R1376" i="2" s="1"/>
  <c r="L1501" i="2"/>
  <c r="M1501" i="2"/>
  <c r="O1932" i="2"/>
  <c r="P1932" i="2"/>
  <c r="Q1932" i="2"/>
  <c r="R1932" i="2" s="1"/>
  <c r="O2334" i="2"/>
  <c r="Q2334" i="2" s="1"/>
  <c r="R2334" i="2" s="1"/>
  <c r="P2334" i="2"/>
  <c r="M3120" i="2"/>
  <c r="S3120" i="2" s="1"/>
  <c r="L3120" i="2"/>
  <c r="O3499" i="2"/>
  <c r="Q3499" i="2" s="1"/>
  <c r="R3499" i="2" s="1"/>
  <c r="P3499" i="2"/>
  <c r="S3066" i="2"/>
  <c r="O3066" i="2"/>
  <c r="Q3066" i="2" s="1"/>
  <c r="R3066" i="2" s="1"/>
  <c r="P3066" i="2"/>
  <c r="P619" i="2"/>
  <c r="Q619" i="2"/>
  <c r="R619" i="2" s="1"/>
  <c r="O619" i="2"/>
  <c r="P1009" i="2"/>
  <c r="O1009" i="2"/>
  <c r="Q1009" i="2" s="1"/>
  <c r="R1009" i="2" s="1"/>
  <c r="P1260" i="2"/>
  <c r="S1260" i="2"/>
  <c r="O64" i="2"/>
  <c r="P64" i="2"/>
  <c r="Q64" i="2"/>
  <c r="R64" i="2" s="1"/>
  <c r="M80" i="2"/>
  <c r="S80" i="2" s="1"/>
  <c r="L80" i="2"/>
  <c r="O109" i="2"/>
  <c r="P109" i="2"/>
  <c r="O155" i="2"/>
  <c r="Q155" i="2" s="1"/>
  <c r="R155" i="2" s="1"/>
  <c r="O169" i="2"/>
  <c r="Q169" i="2"/>
  <c r="R169" i="2" s="1"/>
  <c r="P248" i="2"/>
  <c r="L241" i="2"/>
  <c r="M241" i="2"/>
  <c r="O119" i="2"/>
  <c r="Q119" i="2" s="1"/>
  <c r="R119" i="2" s="1"/>
  <c r="P69" i="2"/>
  <c r="O69" i="2"/>
  <c r="Q69" i="2" s="1"/>
  <c r="R69" i="2" s="1"/>
  <c r="P167" i="2"/>
  <c r="L100" i="2"/>
  <c r="O322" i="2"/>
  <c r="Q322" i="2" s="1"/>
  <c r="R322" i="2" s="1"/>
  <c r="P322" i="2"/>
  <c r="M260" i="2"/>
  <c r="L260" i="2"/>
  <c r="O436" i="2"/>
  <c r="L482" i="2"/>
  <c r="S476" i="2"/>
  <c r="O476" i="2"/>
  <c r="Q476" i="2" s="1"/>
  <c r="R476" i="2" s="1"/>
  <c r="P476" i="2"/>
  <c r="O368" i="2"/>
  <c r="Q368" i="2" s="1"/>
  <c r="R368" i="2" s="1"/>
  <c r="M686" i="2"/>
  <c r="L686" i="2"/>
  <c r="S524" i="2"/>
  <c r="O524" i="2"/>
  <c r="Q524" i="2" s="1"/>
  <c r="R524" i="2" s="1"/>
  <c r="O435" i="2"/>
  <c r="P435" i="2"/>
  <c r="O645" i="2"/>
  <c r="Q645" i="2" s="1"/>
  <c r="R645" i="2" s="1"/>
  <c r="P645" i="2"/>
  <c r="P737" i="2"/>
  <c r="O737" i="2"/>
  <c r="Q737" i="2" s="1"/>
  <c r="R737" i="2" s="1"/>
  <c r="L530" i="2"/>
  <c r="O542" i="2"/>
  <c r="Q542" i="2" s="1"/>
  <c r="R542" i="2" s="1"/>
  <c r="O660" i="2"/>
  <c r="Q660" i="2" s="1"/>
  <c r="R660" i="2" s="1"/>
  <c r="P660" i="2"/>
  <c r="Q607" i="2"/>
  <c r="R607" i="2" s="1"/>
  <c r="O538" i="2"/>
  <c r="Q538" i="2" s="1"/>
  <c r="R538" i="2" s="1"/>
  <c r="O731" i="2"/>
  <c r="Q731" i="2" s="1"/>
  <c r="R731" i="2" s="1"/>
  <c r="S731" i="2"/>
  <c r="O644" i="2"/>
  <c r="Q644" i="2" s="1"/>
  <c r="R644" i="2" s="1"/>
  <c r="P644" i="2"/>
  <c r="O549" i="2"/>
  <c r="P549" i="2"/>
  <c r="P699" i="2"/>
  <c r="O708" i="2"/>
  <c r="P708" i="2"/>
  <c r="Q708" i="2"/>
  <c r="R708" i="2" s="1"/>
  <c r="O790" i="2"/>
  <c r="Q790" i="2"/>
  <c r="R790" i="2" s="1"/>
  <c r="P790" i="2"/>
  <c r="P729" i="2"/>
  <c r="O729" i="2"/>
  <c r="Q729" i="2" s="1"/>
  <c r="R729" i="2" s="1"/>
  <c r="O691" i="2"/>
  <c r="Q691" i="2" s="1"/>
  <c r="R691" i="2" s="1"/>
  <c r="L828" i="2"/>
  <c r="M828" i="2"/>
  <c r="S828" i="2" s="1"/>
  <c r="P574" i="2"/>
  <c r="M783" i="2"/>
  <c r="L783" i="2"/>
  <c r="O717" i="2"/>
  <c r="Q717" i="2" s="1"/>
  <c r="R717" i="2" s="1"/>
  <c r="P717" i="2"/>
  <c r="L803" i="2"/>
  <c r="Q803" i="2" s="1"/>
  <c r="R803" i="2" s="1"/>
  <c r="L915" i="2"/>
  <c r="M915" i="2"/>
  <c r="S915" i="2" s="1"/>
  <c r="Q889" i="2"/>
  <c r="R889" i="2" s="1"/>
  <c r="O927" i="2"/>
  <c r="Q927" i="2" s="1"/>
  <c r="R927" i="2" s="1"/>
  <c r="S928" i="2"/>
  <c r="O928" i="2"/>
  <c r="P817" i="2"/>
  <c r="O817" i="2"/>
  <c r="Q817" i="2" s="1"/>
  <c r="R817" i="2" s="1"/>
  <c r="Q842" i="2"/>
  <c r="R842" i="2" s="1"/>
  <c r="S855" i="2"/>
  <c r="O855" i="2"/>
  <c r="Q855" i="2" s="1"/>
  <c r="R855" i="2" s="1"/>
  <c r="Q1038" i="2"/>
  <c r="R1038" i="2" s="1"/>
  <c r="O1038" i="2"/>
  <c r="P1038" i="2"/>
  <c r="O829" i="2"/>
  <c r="Q829" i="2" s="1"/>
  <c r="R829" i="2" s="1"/>
  <c r="P1022" i="2"/>
  <c r="O1022" i="2"/>
  <c r="Q1022" i="2" s="1"/>
  <c r="R1022" i="2" s="1"/>
  <c r="O1095" i="2"/>
  <c r="P1095" i="2"/>
  <c r="Q1095" i="2"/>
  <c r="R1095" i="2" s="1"/>
  <c r="O1248" i="2"/>
  <c r="P1248" i="2"/>
  <c r="Q1248" i="2"/>
  <c r="R1248" i="2" s="1"/>
  <c r="O1065" i="2"/>
  <c r="Q1065" i="2" s="1"/>
  <c r="R1065" i="2" s="1"/>
  <c r="L1190" i="2"/>
  <c r="M1190" i="2"/>
  <c r="P988" i="2"/>
  <c r="O988" i="2"/>
  <c r="Q988" i="2"/>
  <c r="R988" i="2" s="1"/>
  <c r="P1066" i="2"/>
  <c r="O1247" i="2"/>
  <c r="Q1247" i="2"/>
  <c r="P1247" i="2"/>
  <c r="R1247" i="2"/>
  <c r="O944" i="2"/>
  <c r="Q944" i="2" s="1"/>
  <c r="R944" i="2" s="1"/>
  <c r="L1165" i="2"/>
  <c r="O1260" i="2"/>
  <c r="Q1260" i="2" s="1"/>
  <c r="R1260" i="2" s="1"/>
  <c r="P1302" i="2"/>
  <c r="O1302" i="2"/>
  <c r="Q1302" i="2" s="1"/>
  <c r="R1302" i="2" s="1"/>
  <c r="O1463" i="2"/>
  <c r="P1463" i="2"/>
  <c r="Q1463" i="2"/>
  <c r="R1463" i="2"/>
  <c r="O1379" i="2"/>
  <c r="P1379" i="2"/>
  <c r="Q1379" i="2"/>
  <c r="R1379" i="2" s="1"/>
  <c r="O1164" i="2"/>
  <c r="Q1164" i="2" s="1"/>
  <c r="R1164" i="2" s="1"/>
  <c r="P1164" i="2"/>
  <c r="S1164" i="2"/>
  <c r="S1440" i="2"/>
  <c r="O1440" i="2"/>
  <c r="Q1440" i="2" s="1"/>
  <c r="R1440" i="2" s="1"/>
  <c r="L1339" i="2"/>
  <c r="L1491" i="2"/>
  <c r="O1519" i="2"/>
  <c r="Q1519" i="2"/>
  <c r="P1519" i="2"/>
  <c r="R1519" i="2"/>
  <c r="P1438" i="2"/>
  <c r="S1438" i="2"/>
  <c r="O1438" i="2"/>
  <c r="Q1438" i="2" s="1"/>
  <c r="R1438" i="2" s="1"/>
  <c r="P1358" i="2"/>
  <c r="S1358" i="2"/>
  <c r="O1358" i="2"/>
  <c r="Q1358" i="2" s="1"/>
  <c r="R1358" i="2" s="1"/>
  <c r="O1733" i="2"/>
  <c r="P1733" i="2"/>
  <c r="Q1733" i="2"/>
  <c r="R1733" i="2" s="1"/>
  <c r="O1804" i="2"/>
  <c r="P1804" i="2"/>
  <c r="Q1804" i="2"/>
  <c r="R1804" i="2"/>
  <c r="O2007" i="2"/>
  <c r="P2007" i="2"/>
  <c r="Q2007" i="2"/>
  <c r="R2007" i="2" s="1"/>
  <c r="P2135" i="2"/>
  <c r="O2135" i="2"/>
  <c r="Q2135" i="2"/>
  <c r="R2135" i="2" s="1"/>
  <c r="S2514" i="2"/>
  <c r="O2514" i="2"/>
  <c r="Q2514" i="2" s="1"/>
  <c r="R2514" i="2" s="1"/>
  <c r="P2514" i="2"/>
  <c r="L989" i="2"/>
  <c r="O72" i="2"/>
  <c r="P72" i="2"/>
  <c r="Q72" i="2"/>
  <c r="R72" i="2"/>
  <c r="M89" i="2"/>
  <c r="L89" i="2"/>
  <c r="L109" i="2"/>
  <c r="Q109" i="2" s="1"/>
  <c r="R109" i="2" s="1"/>
  <c r="O85" i="2"/>
  <c r="Q85" i="2" s="1"/>
  <c r="R85" i="2" s="1"/>
  <c r="P85" i="2"/>
  <c r="P77" i="2"/>
  <c r="O77" i="2"/>
  <c r="Q77" i="2"/>
  <c r="R77" i="2"/>
  <c r="L250" i="2"/>
  <c r="P250" i="2"/>
  <c r="P183" i="2"/>
  <c r="L69" i="2"/>
  <c r="O209" i="2"/>
  <c r="P209" i="2"/>
  <c r="Q209" i="2"/>
  <c r="R209" i="2"/>
  <c r="O248" i="2"/>
  <c r="Q248" i="2" s="1"/>
  <c r="R248" i="2" s="1"/>
  <c r="O185" i="2"/>
  <c r="Q185" i="2" s="1"/>
  <c r="R185" i="2" s="1"/>
  <c r="P185" i="2"/>
  <c r="O394" i="2"/>
  <c r="P394" i="2"/>
  <c r="Q394" i="2"/>
  <c r="R394" i="2" s="1"/>
  <c r="L275" i="2"/>
  <c r="Q275" i="2" s="1"/>
  <c r="R275" i="2" s="1"/>
  <c r="O424" i="2"/>
  <c r="P424" i="2"/>
  <c r="Q424" i="2"/>
  <c r="R424" i="2" s="1"/>
  <c r="L298" i="2"/>
  <c r="Q298" i="2" s="1"/>
  <c r="R298" i="2" s="1"/>
  <c r="S499" i="2"/>
  <c r="O499" i="2"/>
  <c r="Q499" i="2" s="1"/>
  <c r="R499" i="2" s="1"/>
  <c r="O318" i="2"/>
  <c r="O613" i="2"/>
  <c r="Q613" i="2" s="1"/>
  <c r="R613" i="2" s="1"/>
  <c r="P613" i="2"/>
  <c r="S566" i="2"/>
  <c r="P566" i="2"/>
  <c r="O694" i="2"/>
  <c r="Q694" i="2" s="1"/>
  <c r="R694" i="2" s="1"/>
  <c r="P694" i="2"/>
  <c r="O535" i="2"/>
  <c r="P535" i="2"/>
  <c r="Q535" i="2"/>
  <c r="R535" i="2" s="1"/>
  <c r="Q515" i="2"/>
  <c r="R515" i="2" s="1"/>
  <c r="L435" i="2"/>
  <c r="Q435" i="2" s="1"/>
  <c r="R435" i="2" s="1"/>
  <c r="O461" i="2"/>
  <c r="Q461" i="2"/>
  <c r="R461" i="2"/>
  <c r="P461" i="2"/>
  <c r="O591" i="2"/>
  <c r="Q591" i="2" s="1"/>
  <c r="R591" i="2" s="1"/>
  <c r="P591" i="2"/>
  <c r="O540" i="2"/>
  <c r="Q540" i="2" s="1"/>
  <c r="R540" i="2" s="1"/>
  <c r="P540" i="2"/>
  <c r="P628" i="2"/>
  <c r="L660" i="2"/>
  <c r="L644" i="2"/>
  <c r="L790" i="2"/>
  <c r="P691" i="2"/>
  <c r="L531" i="2"/>
  <c r="Q531" i="2" s="1"/>
  <c r="R531" i="2" s="1"/>
  <c r="L815" i="2"/>
  <c r="M851" i="2"/>
  <c r="S851" i="2" s="1"/>
  <c r="L851" i="2"/>
  <c r="L729" i="2"/>
  <c r="L840" i="2"/>
  <c r="P927" i="2"/>
  <c r="L928" i="2"/>
  <c r="P911" i="2"/>
  <c r="Q968" i="2"/>
  <c r="R968" i="2" s="1"/>
  <c r="O968" i="2"/>
  <c r="P968" i="2"/>
  <c r="S946" i="2"/>
  <c r="P946" i="2"/>
  <c r="L1051" i="2"/>
  <c r="P1091" i="2"/>
  <c r="S1091" i="2"/>
  <c r="O1058" i="2"/>
  <c r="P1058" i="2"/>
  <c r="Q1058" i="2"/>
  <c r="R1058" i="2" s="1"/>
  <c r="L1029" i="2"/>
  <c r="Q1029" i="2" s="1"/>
  <c r="R1029" i="2" s="1"/>
  <c r="L1099" i="2"/>
  <c r="M1099" i="2"/>
  <c r="P1149" i="2"/>
  <c r="O1149" i="2"/>
  <c r="Q1149" i="2" s="1"/>
  <c r="R1149" i="2" s="1"/>
  <c r="P1000" i="2"/>
  <c r="O1138" i="2"/>
  <c r="Q1138" i="2" s="1"/>
  <c r="R1138" i="2" s="1"/>
  <c r="P1138" i="2"/>
  <c r="P1030" i="2"/>
  <c r="O1030" i="2"/>
  <c r="Q1030" i="2" s="1"/>
  <c r="R1030" i="2" s="1"/>
  <c r="O1051" i="2"/>
  <c r="Q1051" i="2" s="1"/>
  <c r="R1051" i="2" s="1"/>
  <c r="L1202" i="2"/>
  <c r="Q1202" i="2" s="1"/>
  <c r="R1202" i="2" s="1"/>
  <c r="S1196" i="2"/>
  <c r="O1196" i="2"/>
  <c r="Q1196" i="2" s="1"/>
  <c r="R1196" i="2" s="1"/>
  <c r="L988" i="2"/>
  <c r="Q1088" i="2"/>
  <c r="R1088" i="2" s="1"/>
  <c r="O1263" i="2"/>
  <c r="Q1263" i="2" s="1"/>
  <c r="R1263" i="2" s="1"/>
  <c r="P1263" i="2"/>
  <c r="O1471" i="2"/>
  <c r="Q1471" i="2" s="1"/>
  <c r="R1471" i="2" s="1"/>
  <c r="P1471" i="2"/>
  <c r="P1185" i="2"/>
  <c r="O1185" i="2"/>
  <c r="Q1185" i="2"/>
  <c r="R1185" i="2"/>
  <c r="O1272" i="2"/>
  <c r="Q1272" i="2" s="1"/>
  <c r="R1272" i="2" s="1"/>
  <c r="P1272" i="2"/>
  <c r="O1387" i="2"/>
  <c r="P1387" i="2"/>
  <c r="Q1387" i="2"/>
  <c r="R1387" i="2" s="1"/>
  <c r="O1183" i="2"/>
  <c r="Q1183" i="2" s="1"/>
  <c r="R1183" i="2" s="1"/>
  <c r="P1183" i="2"/>
  <c r="S1183" i="2"/>
  <c r="P1389" i="2"/>
  <c r="O1389" i="2"/>
  <c r="Q1389" i="2" s="1"/>
  <c r="R1389" i="2" s="1"/>
  <c r="P1437" i="2"/>
  <c r="Q1437" i="2"/>
  <c r="R1437" i="2" s="1"/>
  <c r="O1437" i="2"/>
  <c r="S1491" i="2"/>
  <c r="O1491" i="2"/>
  <c r="M1514" i="2"/>
  <c r="L1514" i="2"/>
  <c r="Q1532" i="2"/>
  <c r="R1532" i="2" s="1"/>
  <c r="O1771" i="2"/>
  <c r="Q1771" i="2" s="1"/>
  <c r="R1771" i="2" s="1"/>
  <c r="P1771" i="2"/>
  <c r="O1835" i="2"/>
  <c r="P1835" i="2"/>
  <c r="Q1835" i="2"/>
  <c r="R1835" i="2"/>
  <c r="O1899" i="2"/>
  <c r="Q1899" i="2" s="1"/>
  <c r="R1899" i="2" s="1"/>
  <c r="P1899" i="2"/>
  <c r="O1582" i="2"/>
  <c r="P1582" i="2"/>
  <c r="Q1582" i="2"/>
  <c r="R1582" i="2" s="1"/>
  <c r="S2056" i="2"/>
  <c r="P2056" i="2"/>
  <c r="O2140" i="2"/>
  <c r="Q2140" i="2" s="1"/>
  <c r="R2140" i="2" s="1"/>
  <c r="P2140" i="2"/>
  <c r="Q2173" i="2"/>
  <c r="R2173" i="2" s="1"/>
  <c r="M2503" i="2"/>
  <c r="S2503" i="2" s="1"/>
  <c r="L2503" i="2"/>
  <c r="L2950" i="2"/>
  <c r="L145" i="2"/>
  <c r="M145" i="2"/>
  <c r="O138" i="2"/>
  <c r="Q138" i="2" s="1"/>
  <c r="R138" i="2" s="1"/>
  <c r="P138" i="2"/>
  <c r="S138" i="2"/>
  <c r="P295" i="2"/>
  <c r="Q295" i="2"/>
  <c r="R295" i="2" s="1"/>
  <c r="O295" i="2"/>
  <c r="O173" i="2"/>
  <c r="P173" i="2"/>
  <c r="Q173" i="2"/>
  <c r="R173" i="2" s="1"/>
  <c r="P100" i="2"/>
  <c r="Q100" i="2"/>
  <c r="R100" i="2" s="1"/>
  <c r="O100" i="2"/>
  <c r="O285" i="2"/>
  <c r="P285" i="2"/>
  <c r="Q285" i="2"/>
  <c r="R285" i="2" s="1"/>
  <c r="O433" i="2"/>
  <c r="Q433" i="2" s="1"/>
  <c r="R433" i="2" s="1"/>
  <c r="P433" i="2"/>
  <c r="O353" i="2"/>
  <c r="P353" i="2"/>
  <c r="Q353" i="2"/>
  <c r="R353" i="2"/>
  <c r="S333" i="2"/>
  <c r="O333" i="2"/>
  <c r="Q333" i="2" s="1"/>
  <c r="R333" i="2" s="1"/>
  <c r="P379" i="2"/>
  <c r="S379" i="2"/>
  <c r="S475" i="2"/>
  <c r="P475" i="2"/>
  <c r="O702" i="2"/>
  <c r="P702" i="2"/>
  <c r="Q702" i="2"/>
  <c r="R702" i="2" s="1"/>
  <c r="O632" i="2"/>
  <c r="Q632" i="2" s="1"/>
  <c r="R632" i="2" s="1"/>
  <c r="P632" i="2"/>
  <c r="S632" i="2"/>
  <c r="S521" i="2"/>
  <c r="O521" i="2"/>
  <c r="Q521" i="2" s="1"/>
  <c r="R521" i="2" s="1"/>
  <c r="P411" i="2"/>
  <c r="O411" i="2"/>
  <c r="Q411" i="2" s="1"/>
  <c r="R411" i="2" s="1"/>
  <c r="M692" i="2"/>
  <c r="L692" i="2"/>
  <c r="P753" i="2"/>
  <c r="O753" i="2"/>
  <c r="Q753" i="2" s="1"/>
  <c r="R753" i="2" s="1"/>
  <c r="O751" i="2"/>
  <c r="Q751" i="2"/>
  <c r="R751" i="2" s="1"/>
  <c r="P751" i="2"/>
  <c r="P651" i="2"/>
  <c r="O651" i="2"/>
  <c r="Q651" i="2" s="1"/>
  <c r="R651" i="2" s="1"/>
  <c r="O557" i="2"/>
  <c r="Q557" i="2" s="1"/>
  <c r="R557" i="2" s="1"/>
  <c r="P557" i="2"/>
  <c r="P761" i="2"/>
  <c r="O761" i="2"/>
  <c r="Q761" i="2" s="1"/>
  <c r="R761" i="2" s="1"/>
  <c r="Q569" i="2"/>
  <c r="R569" i="2" s="1"/>
  <c r="M923" i="2"/>
  <c r="S923" i="2" s="1"/>
  <c r="L923" i="2"/>
  <c r="Q683" i="2"/>
  <c r="R683" i="2" s="1"/>
  <c r="O997" i="2"/>
  <c r="Q997" i="2" s="1"/>
  <c r="R997" i="2" s="1"/>
  <c r="P856" i="2"/>
  <c r="O856" i="2"/>
  <c r="Q856" i="2" s="1"/>
  <c r="R856" i="2" s="1"/>
  <c r="O1063" i="2"/>
  <c r="Q1063" i="2" s="1"/>
  <c r="R1063" i="2" s="1"/>
  <c r="P1063" i="2"/>
  <c r="S1063" i="2"/>
  <c r="O1029" i="2"/>
  <c r="P1029" i="2"/>
  <c r="O1162" i="2"/>
  <c r="P1162" i="2"/>
  <c r="Q1162" i="2"/>
  <c r="R1162" i="2" s="1"/>
  <c r="O937" i="2"/>
  <c r="Q937" i="2"/>
  <c r="R937" i="2" s="1"/>
  <c r="P937" i="2"/>
  <c r="P1202" i="2"/>
  <c r="S1202" i="2"/>
  <c r="S1198" i="2"/>
  <c r="O1198" i="2"/>
  <c r="Q1198" i="2" s="1"/>
  <c r="R1198" i="2" s="1"/>
  <c r="P1198" i="2"/>
  <c r="P1165" i="2"/>
  <c r="O1165" i="2"/>
  <c r="Q1165" i="2" s="1"/>
  <c r="R1165" i="2" s="1"/>
  <c r="Q1066" i="2"/>
  <c r="R1066" i="2" s="1"/>
  <c r="O1255" i="2"/>
  <c r="Q1255" i="2" s="1"/>
  <c r="R1255" i="2" s="1"/>
  <c r="P1255" i="2"/>
  <c r="M1105" i="2"/>
  <c r="L1105" i="2"/>
  <c r="O1296" i="2"/>
  <c r="Q1296" i="2" s="1"/>
  <c r="R1296" i="2" s="1"/>
  <c r="P1296" i="2"/>
  <c r="O1479" i="2"/>
  <c r="P1479" i="2"/>
  <c r="Q1479" i="2"/>
  <c r="R1479" i="2" s="1"/>
  <c r="P1252" i="2"/>
  <c r="S1252" i="2"/>
  <c r="O1188" i="2"/>
  <c r="Q1188" i="2" s="1"/>
  <c r="R1188" i="2" s="1"/>
  <c r="S1188" i="2"/>
  <c r="P1188" i="2"/>
  <c r="P1445" i="2"/>
  <c r="O1445" i="2"/>
  <c r="Q1445" i="2" s="1"/>
  <c r="R1445" i="2" s="1"/>
  <c r="P1339" i="2"/>
  <c r="O1339" i="2"/>
  <c r="Q1339" i="2" s="1"/>
  <c r="R1339" i="2" s="1"/>
  <c r="S1524" i="2"/>
  <c r="P1524" i="2"/>
  <c r="M1689" i="2"/>
  <c r="L1689" i="2"/>
  <c r="S2229" i="2"/>
  <c r="O2229" i="2"/>
  <c r="Q2229" i="2" s="1"/>
  <c r="R2229" i="2" s="1"/>
  <c r="P2229" i="2"/>
  <c r="O2518" i="2"/>
  <c r="P2518" i="2"/>
  <c r="Q2518" i="2"/>
  <c r="R2518" i="2" s="1"/>
  <c r="O945" i="2"/>
  <c r="Q945" i="2" s="1"/>
  <c r="R945" i="2" s="1"/>
  <c r="P945" i="2"/>
  <c r="P75" i="2"/>
  <c r="M176" i="2"/>
  <c r="L176" i="2"/>
  <c r="M111" i="2"/>
  <c r="S111" i="2" s="1"/>
  <c r="L111" i="2"/>
  <c r="O183" i="2"/>
  <c r="O398" i="2"/>
  <c r="Q398" i="2" s="1"/>
  <c r="R398" i="2" s="1"/>
  <c r="S398" i="2"/>
  <c r="O346" i="2"/>
  <c r="Q346" i="2" s="1"/>
  <c r="R346" i="2" s="1"/>
  <c r="P346" i="2"/>
  <c r="O462" i="2"/>
  <c r="P462" i="2"/>
  <c r="Q462" i="2"/>
  <c r="R462" i="2" s="1"/>
  <c r="O298" i="2"/>
  <c r="P298" i="2"/>
  <c r="O339" i="2"/>
  <c r="Q339" i="2" s="1"/>
  <c r="R339" i="2" s="1"/>
  <c r="P443" i="2"/>
  <c r="O443" i="2"/>
  <c r="O352" i="2"/>
  <c r="P352" i="2"/>
  <c r="O367" i="2"/>
  <c r="Q367" i="2" s="1"/>
  <c r="R367" i="2" s="1"/>
  <c r="P367" i="2"/>
  <c r="Q489" i="2"/>
  <c r="R489" i="2"/>
  <c r="P489" i="2"/>
  <c r="O489" i="2"/>
  <c r="L403" i="2"/>
  <c r="Q573" i="2"/>
  <c r="R573" i="2" s="1"/>
  <c r="O573" i="2"/>
  <c r="P573" i="2"/>
  <c r="O710" i="2"/>
  <c r="P710" i="2"/>
  <c r="Q710" i="2"/>
  <c r="R710" i="2" s="1"/>
  <c r="O641" i="2"/>
  <c r="Q641" i="2" s="1"/>
  <c r="R641" i="2" s="1"/>
  <c r="S641" i="2"/>
  <c r="S551" i="2"/>
  <c r="P551" i="2"/>
  <c r="P466" i="2"/>
  <c r="O466" i="2"/>
  <c r="Q466" i="2" s="1"/>
  <c r="R466" i="2" s="1"/>
  <c r="P481" i="2"/>
  <c r="O481" i="2"/>
  <c r="Q481" i="2" s="1"/>
  <c r="R481" i="2" s="1"/>
  <c r="Q647" i="2"/>
  <c r="R647" i="2" s="1"/>
  <c r="O647" i="2"/>
  <c r="P647" i="2"/>
  <c r="M721" i="2"/>
  <c r="S721" i="2" s="1"/>
  <c r="L721" i="2"/>
  <c r="P674" i="2"/>
  <c r="S552" i="2"/>
  <c r="O552" i="2"/>
  <c r="Q552" i="2" s="1"/>
  <c r="R552" i="2" s="1"/>
  <c r="P552" i="2"/>
  <c r="O758" i="2"/>
  <c r="Q758" i="2"/>
  <c r="R758" i="2" s="1"/>
  <c r="P758" i="2"/>
  <c r="L836" i="2"/>
  <c r="M836" i="2"/>
  <c r="S836" i="2" s="1"/>
  <c r="O931" i="2"/>
  <c r="P931" i="2"/>
  <c r="Q931" i="2"/>
  <c r="R931" i="2" s="1"/>
  <c r="L843" i="2"/>
  <c r="M843" i="2"/>
  <c r="S843" i="2" s="1"/>
  <c r="O652" i="2"/>
  <c r="Q652" i="2" s="1"/>
  <c r="R652" i="2" s="1"/>
  <c r="L868" i="2"/>
  <c r="L997" i="2"/>
  <c r="M997" i="2"/>
  <c r="S997" i="2" s="1"/>
  <c r="Q969" i="2"/>
  <c r="R969" i="2" s="1"/>
  <c r="O1067" i="2"/>
  <c r="Q1067" i="2" s="1"/>
  <c r="R1067" i="2" s="1"/>
  <c r="P1067" i="2"/>
  <c r="O1089" i="2"/>
  <c r="P1089" i="2"/>
  <c r="Q1089" i="2"/>
  <c r="R1089" i="2" s="1"/>
  <c r="Q1146" i="2"/>
  <c r="R1146" i="2" s="1"/>
  <c r="O1146" i="2"/>
  <c r="P1146" i="2"/>
  <c r="L1043" i="2"/>
  <c r="P928" i="2"/>
  <c r="O1139" i="2"/>
  <c r="Q1139" i="2" s="1"/>
  <c r="R1139" i="2" s="1"/>
  <c r="P1139" i="2"/>
  <c r="L1009" i="2"/>
  <c r="O1014" i="2"/>
  <c r="Q1014" i="2" s="1"/>
  <c r="R1014" i="2" s="1"/>
  <c r="S1132" i="2"/>
  <c r="P1132" i="2"/>
  <c r="O1132" i="2"/>
  <c r="Q1132" i="2" s="1"/>
  <c r="R1132" i="2" s="1"/>
  <c r="Q1026" i="2"/>
  <c r="R1026" i="2" s="1"/>
  <c r="M1170" i="2"/>
  <c r="L1170" i="2"/>
  <c r="O1115" i="2"/>
  <c r="P1115" i="2"/>
  <c r="Q1115" i="2"/>
  <c r="R1115" i="2"/>
  <c r="P1222" i="2"/>
  <c r="O1222" i="2"/>
  <c r="Q1222" i="2" s="1"/>
  <c r="R1222" i="2" s="1"/>
  <c r="O1280" i="2"/>
  <c r="Q1280" i="2"/>
  <c r="R1280" i="2"/>
  <c r="P1280" i="2"/>
  <c r="O1395" i="2"/>
  <c r="P1395" i="2"/>
  <c r="Q1395" i="2"/>
  <c r="R1395" i="2" s="1"/>
  <c r="O1212" i="2"/>
  <c r="P1212" i="2"/>
  <c r="M1350" i="2"/>
  <c r="L1350" i="2"/>
  <c r="P1453" i="2"/>
  <c r="O1453" i="2"/>
  <c r="Q1453" i="2" s="1"/>
  <c r="R1453" i="2" s="1"/>
  <c r="O1490" i="2"/>
  <c r="Q1490" i="2" s="1"/>
  <c r="R1490" i="2" s="1"/>
  <c r="P1490" i="2"/>
  <c r="O1511" i="2"/>
  <c r="P1511" i="2"/>
  <c r="Q1511" i="2"/>
  <c r="S1511" i="2" s="1"/>
  <c r="R1511" i="2"/>
  <c r="Q1398" i="2"/>
  <c r="R1398" i="2" s="1"/>
  <c r="O1458" i="2"/>
  <c r="Q1458" i="2" s="1"/>
  <c r="R1458" i="2" s="1"/>
  <c r="P1458" i="2"/>
  <c r="S1810" i="2"/>
  <c r="O1810" i="2"/>
  <c r="Q1810" i="2" s="1"/>
  <c r="R1810" i="2" s="1"/>
  <c r="P1810" i="2"/>
  <c r="O2036" i="2"/>
  <c r="Q2036" i="2" s="1"/>
  <c r="R2036" i="2" s="1"/>
  <c r="P2036" i="2"/>
  <c r="P3407" i="2"/>
  <c r="O3407" i="2"/>
  <c r="Q3407" i="2" s="1"/>
  <c r="R3407" i="2" s="1"/>
  <c r="O201" i="2"/>
  <c r="Q201" i="2" s="1"/>
  <c r="R201" i="2" s="1"/>
  <c r="P201" i="2"/>
  <c r="O744" i="2"/>
  <c r="Q744" i="2"/>
  <c r="R744" i="2" s="1"/>
  <c r="P744" i="2"/>
  <c r="O620" i="2"/>
  <c r="P620" i="2"/>
  <c r="Q620" i="2"/>
  <c r="R620" i="2" s="1"/>
  <c r="P891" i="2"/>
  <c r="O891" i="2"/>
  <c r="Q891" i="2" s="1"/>
  <c r="R891" i="2" s="1"/>
  <c r="O1423" i="2"/>
  <c r="Q1423" i="2" s="1"/>
  <c r="R1423" i="2" s="1"/>
  <c r="P1423" i="2"/>
  <c r="O61" i="2"/>
  <c r="P61" i="2"/>
  <c r="Q61" i="2"/>
  <c r="R61" i="2" s="1"/>
  <c r="O75" i="2"/>
  <c r="Q75" i="2" s="1"/>
  <c r="R75" i="2" s="1"/>
  <c r="M192" i="2"/>
  <c r="L192" i="2"/>
  <c r="L141" i="2"/>
  <c r="O88" i="2"/>
  <c r="P88" i="2"/>
  <c r="Q88" i="2"/>
  <c r="R88" i="2"/>
  <c r="S95" i="2"/>
  <c r="P95" i="2"/>
  <c r="O111" i="2"/>
  <c r="Q111" i="2"/>
  <c r="R111" i="2" s="1"/>
  <c r="P111" i="2"/>
  <c r="O124" i="2"/>
  <c r="Q124" i="2" s="1"/>
  <c r="R124" i="2" s="1"/>
  <c r="P133" i="2"/>
  <c r="O245" i="2"/>
  <c r="P245" i="2"/>
  <c r="Q245" i="2"/>
  <c r="R245" i="2" s="1"/>
  <c r="P358" i="2"/>
  <c r="O503" i="2"/>
  <c r="P503" i="2"/>
  <c r="R503" i="2"/>
  <c r="Q503" i="2"/>
  <c r="S371" i="2"/>
  <c r="O371" i="2"/>
  <c r="Q371" i="2" s="1"/>
  <c r="R371" i="2" s="1"/>
  <c r="P371" i="2"/>
  <c r="P304" i="2"/>
  <c r="Q304" i="2"/>
  <c r="R304" i="2" s="1"/>
  <c r="O304" i="2"/>
  <c r="O409" i="2"/>
  <c r="P409" i="2"/>
  <c r="Q409" i="2"/>
  <c r="R409" i="2" s="1"/>
  <c r="L365" i="2"/>
  <c r="O311" i="2"/>
  <c r="P311" i="2"/>
  <c r="L443" i="2"/>
  <c r="Q443" i="2" s="1"/>
  <c r="R443" i="2" s="1"/>
  <c r="S312" i="2"/>
  <c r="O312" i="2"/>
  <c r="Q312" i="2" s="1"/>
  <c r="R312" i="2" s="1"/>
  <c r="P312" i="2"/>
  <c r="Q448" i="2"/>
  <c r="R448" i="2"/>
  <c r="O448" i="2"/>
  <c r="P448" i="2"/>
  <c r="L352" i="2"/>
  <c r="Q352" i="2" s="1"/>
  <c r="R352" i="2" s="1"/>
  <c r="O391" i="2"/>
  <c r="P391" i="2"/>
  <c r="Q391" i="2"/>
  <c r="R391" i="2" s="1"/>
  <c r="O431" i="2"/>
  <c r="Q431" i="2"/>
  <c r="R431" i="2" s="1"/>
  <c r="P431" i="2"/>
  <c r="O437" i="2"/>
  <c r="Q437" i="2"/>
  <c r="R437" i="2" s="1"/>
  <c r="P437" i="2"/>
  <c r="P413" i="2"/>
  <c r="Q544" i="2"/>
  <c r="R544" i="2" s="1"/>
  <c r="O544" i="2"/>
  <c r="P544" i="2"/>
  <c r="O413" i="2"/>
  <c r="Q413" i="2" s="1"/>
  <c r="R413" i="2" s="1"/>
  <c r="L615" i="2"/>
  <c r="M615" i="2"/>
  <c r="S615" i="2" s="1"/>
  <c r="P403" i="2"/>
  <c r="O648" i="2"/>
  <c r="Q648" i="2" s="1"/>
  <c r="R648" i="2" s="1"/>
  <c r="P648" i="2"/>
  <c r="S648" i="2"/>
  <c r="L527" i="2"/>
  <c r="O688" i="2"/>
  <c r="P688" i="2"/>
  <c r="Q688" i="2"/>
  <c r="R688" i="2" s="1"/>
  <c r="L466" i="2"/>
  <c r="O577" i="2"/>
  <c r="Q577" i="2" s="1"/>
  <c r="R577" i="2" s="1"/>
  <c r="P577" i="2"/>
  <c r="L604" i="2"/>
  <c r="M604" i="2"/>
  <c r="S604" i="2" s="1"/>
  <c r="P681" i="2"/>
  <c r="O633" i="2"/>
  <c r="Q633" i="2" s="1"/>
  <c r="R633" i="2" s="1"/>
  <c r="P700" i="2"/>
  <c r="L666" i="2"/>
  <c r="O674" i="2"/>
  <c r="Q674" i="2" s="1"/>
  <c r="R674" i="2" s="1"/>
  <c r="O623" i="2"/>
  <c r="Q623" i="2" s="1"/>
  <c r="R623" i="2" s="1"/>
  <c r="P524" i="2"/>
  <c r="L769" i="2"/>
  <c r="M769" i="2"/>
  <c r="S769" i="2" s="1"/>
  <c r="O782" i="2"/>
  <c r="Q782" i="2" s="1"/>
  <c r="R782" i="2" s="1"/>
  <c r="P782" i="2"/>
  <c r="L931" i="2"/>
  <c r="M931" i="2"/>
  <c r="S931" i="2" s="1"/>
  <c r="P801" i="2"/>
  <c r="O801" i="2"/>
  <c r="Q857" i="2"/>
  <c r="R857" i="2" s="1"/>
  <c r="Q881" i="2"/>
  <c r="R881" i="2" s="1"/>
  <c r="Q868" i="2"/>
  <c r="O868" i="2"/>
  <c r="P868" i="2"/>
  <c r="R868" i="2"/>
  <c r="L856" i="2"/>
  <c r="O935" i="2"/>
  <c r="Q935" i="2" s="1"/>
  <c r="R935" i="2" s="1"/>
  <c r="L936" i="2"/>
  <c r="Q850" i="2"/>
  <c r="R850" i="2" s="1"/>
  <c r="L875" i="2"/>
  <c r="P959" i="2"/>
  <c r="O959" i="2"/>
  <c r="Q959" i="2"/>
  <c r="R959" i="2" s="1"/>
  <c r="O1083" i="2"/>
  <c r="Q1083" i="2"/>
  <c r="S1083" i="2" s="1"/>
  <c r="P1083" i="2"/>
  <c r="R1083" i="2"/>
  <c r="L956" i="2"/>
  <c r="Q956" i="2" s="1"/>
  <c r="R956" i="2" s="1"/>
  <c r="S948" i="2"/>
  <c r="O948" i="2"/>
  <c r="Q948" i="2" s="1"/>
  <c r="R948" i="2" s="1"/>
  <c r="P948" i="2"/>
  <c r="O840" i="2"/>
  <c r="Q840" i="2" s="1"/>
  <c r="R840" i="2" s="1"/>
  <c r="O953" i="2"/>
  <c r="Q953" i="2"/>
  <c r="R953" i="2" s="1"/>
  <c r="P953" i="2"/>
  <c r="M1037" i="2"/>
  <c r="S1037" i="2" s="1"/>
  <c r="L1037" i="2"/>
  <c r="S1052" i="2"/>
  <c r="P1052" i="2"/>
  <c r="O1052" i="2"/>
  <c r="Q1052" i="2" s="1"/>
  <c r="R1052" i="2" s="1"/>
  <c r="Q1018" i="2"/>
  <c r="R1018" i="2" s="1"/>
  <c r="O1018" i="2"/>
  <c r="P1018" i="2"/>
  <c r="L1194" i="2"/>
  <c r="L1077" i="2"/>
  <c r="P1169" i="2"/>
  <c r="P1196" i="2"/>
  <c r="O1180" i="2"/>
  <c r="Q1180" i="2" s="1"/>
  <c r="R1180" i="2" s="1"/>
  <c r="P1180" i="2"/>
  <c r="P1182" i="2"/>
  <c r="O1367" i="2"/>
  <c r="P1367" i="2"/>
  <c r="Q1367" i="2"/>
  <c r="R1367" i="2"/>
  <c r="O1495" i="2"/>
  <c r="Q1495" i="2" s="1"/>
  <c r="R1495" i="2" s="1"/>
  <c r="P1495" i="2"/>
  <c r="O1403" i="2"/>
  <c r="P1403" i="2"/>
  <c r="R1403" i="2"/>
  <c r="Q1403" i="2"/>
  <c r="P1220" i="2"/>
  <c r="S1220" i="2"/>
  <c r="O1220" i="2"/>
  <c r="Q1220" i="2" s="1"/>
  <c r="R1220" i="2" s="1"/>
  <c r="L1212" i="2"/>
  <c r="Q1212" i="2" s="1"/>
  <c r="R1212" i="2" s="1"/>
  <c r="O1352" i="2"/>
  <c r="P1352" i="2"/>
  <c r="Q1352" i="2"/>
  <c r="R1352" i="2" s="1"/>
  <c r="L1467" i="2"/>
  <c r="Q1527" i="2"/>
  <c r="O1527" i="2"/>
  <c r="P1527" i="2"/>
  <c r="R1527" i="2"/>
  <c r="M1565" i="2"/>
  <c r="S1565" i="2" s="1"/>
  <c r="L1565" i="2"/>
  <c r="S1599" i="2"/>
  <c r="P1599" i="2"/>
  <c r="O1599" i="2"/>
  <c r="Q1599" i="2" s="1"/>
  <c r="R1599" i="2" s="1"/>
  <c r="M1574" i="2"/>
  <c r="S1574" i="2" s="1"/>
  <c r="L1574" i="2"/>
  <c r="O2358" i="2"/>
  <c r="P2358" i="2"/>
  <c r="Q2358" i="2"/>
  <c r="R2358" i="2"/>
  <c r="O3016" i="2"/>
  <c r="Q3016" i="2" s="1"/>
  <c r="R3016" i="2" s="1"/>
  <c r="P3016" i="2"/>
  <c r="M2959" i="2"/>
  <c r="S2959" i="2" s="1"/>
  <c r="L2959" i="2"/>
  <c r="P595" i="2"/>
  <c r="O595" i="2"/>
  <c r="Q595" i="2" s="1"/>
  <c r="R595" i="2" s="1"/>
  <c r="O1111" i="2"/>
  <c r="Q1111" i="2" s="1"/>
  <c r="R1111" i="2" s="1"/>
  <c r="S1111" i="2"/>
  <c r="O3336" i="2"/>
  <c r="Q3336" i="2" s="1"/>
  <c r="R3336" i="2" s="1"/>
  <c r="P3336" i="2"/>
  <c r="M128" i="2"/>
  <c r="L128" i="2"/>
  <c r="P132" i="2"/>
  <c r="O132" i="2"/>
  <c r="Q132" i="2" s="1"/>
  <c r="R132" i="2" s="1"/>
  <c r="O141" i="2"/>
  <c r="Q141" i="2" s="1"/>
  <c r="R141" i="2" s="1"/>
  <c r="S141" i="2"/>
  <c r="S88" i="2"/>
  <c r="O98" i="2"/>
  <c r="Q98" i="2" s="1"/>
  <c r="R98" i="2" s="1"/>
  <c r="P98" i="2"/>
  <c r="S98" i="2"/>
  <c r="M113" i="2"/>
  <c r="L113" i="2"/>
  <c r="O135" i="2"/>
  <c r="Q135" i="2" s="1"/>
  <c r="R135" i="2" s="1"/>
  <c r="P135" i="2"/>
  <c r="O197" i="2"/>
  <c r="Q197" i="2" s="1"/>
  <c r="R197" i="2" s="1"/>
  <c r="P197" i="2"/>
  <c r="O190" i="2"/>
  <c r="Q190" i="2" s="1"/>
  <c r="R190" i="2" s="1"/>
  <c r="P190" i="2"/>
  <c r="O106" i="2"/>
  <c r="Q106" i="2" s="1"/>
  <c r="R106" i="2" s="1"/>
  <c r="P106" i="2"/>
  <c r="S106" i="2"/>
  <c r="O133" i="2"/>
  <c r="Q133" i="2" s="1"/>
  <c r="R133" i="2" s="1"/>
  <c r="O358" i="2"/>
  <c r="Q358" i="2" s="1"/>
  <c r="R358" i="2" s="1"/>
  <c r="O165" i="2"/>
  <c r="Q165" i="2" s="1"/>
  <c r="R165" i="2" s="1"/>
  <c r="P521" i="2"/>
  <c r="O382" i="2"/>
  <c r="P382" i="2"/>
  <c r="Q382" i="2"/>
  <c r="R382" i="2"/>
  <c r="O498" i="2"/>
  <c r="Q498" i="2" s="1"/>
  <c r="R498" i="2" s="1"/>
  <c r="P498" i="2"/>
  <c r="O491" i="2"/>
  <c r="Q491" i="2"/>
  <c r="R491" i="2" s="1"/>
  <c r="P491" i="2"/>
  <c r="O403" i="2"/>
  <c r="Q403" i="2" s="1"/>
  <c r="R403" i="2" s="1"/>
  <c r="O527" i="2"/>
  <c r="P527" i="2"/>
  <c r="Q527" i="2"/>
  <c r="R527" i="2" s="1"/>
  <c r="O696" i="2"/>
  <c r="Q696" i="2" s="1"/>
  <c r="R696" i="2" s="1"/>
  <c r="P696" i="2"/>
  <c r="O230" i="2"/>
  <c r="Q230" i="2" s="1"/>
  <c r="R230" i="2" s="1"/>
  <c r="P230" i="2"/>
  <c r="P697" i="2"/>
  <c r="Q697" i="2"/>
  <c r="R697" i="2" s="1"/>
  <c r="O697" i="2"/>
  <c r="O393" i="2"/>
  <c r="Q393" i="2" s="1"/>
  <c r="R393" i="2" s="1"/>
  <c r="P586" i="2"/>
  <c r="L782" i="2"/>
  <c r="P592" i="2"/>
  <c r="O592" i="2"/>
  <c r="Q592" i="2" s="1"/>
  <c r="R592" i="2" s="1"/>
  <c r="P716" i="2"/>
  <c r="O774" i="2"/>
  <c r="Q774" i="2"/>
  <c r="R774" i="2" s="1"/>
  <c r="P774" i="2"/>
  <c r="O939" i="2"/>
  <c r="Q939" i="2" s="1"/>
  <c r="R939" i="2" s="1"/>
  <c r="P872" i="2"/>
  <c r="O872" i="2"/>
  <c r="Q872" i="2"/>
  <c r="R872" i="2" s="1"/>
  <c r="O875" i="2"/>
  <c r="Q875" i="2" s="1"/>
  <c r="R875" i="2" s="1"/>
  <c r="P875" i="2"/>
  <c r="L1021" i="2"/>
  <c r="Q1021" i="2" s="1"/>
  <c r="R1021" i="2" s="1"/>
  <c r="O880" i="2"/>
  <c r="O897" i="2"/>
  <c r="Q897" i="2"/>
  <c r="R897" i="2" s="1"/>
  <c r="P897" i="2"/>
  <c r="O956" i="2"/>
  <c r="P956" i="2"/>
  <c r="P1117" i="2"/>
  <c r="O1117" i="2"/>
  <c r="Q1117" i="2" s="1"/>
  <c r="R1117" i="2" s="1"/>
  <c r="S871" i="2"/>
  <c r="O871" i="2"/>
  <c r="Q871" i="2" s="1"/>
  <c r="R871" i="2" s="1"/>
  <c r="L1068" i="2"/>
  <c r="M1068" i="2"/>
  <c r="S1068" i="2" s="1"/>
  <c r="P1154" i="2"/>
  <c r="O1154" i="2"/>
  <c r="Q1154" i="2" s="1"/>
  <c r="R1154" i="2" s="1"/>
  <c r="P840" i="2"/>
  <c r="Q1034" i="2"/>
  <c r="R1034" i="2" s="1"/>
  <c r="O936" i="2"/>
  <c r="Q936" i="2" s="1"/>
  <c r="R936" i="2" s="1"/>
  <c r="P1041" i="2"/>
  <c r="O1041" i="2"/>
  <c r="Q1041" i="2"/>
  <c r="R1041" i="2" s="1"/>
  <c r="P1157" i="2"/>
  <c r="O1157" i="2"/>
  <c r="Q1157" i="2" s="1"/>
  <c r="R1157" i="2" s="1"/>
  <c r="L1018" i="2"/>
  <c r="S1194" i="2"/>
  <c r="O1194" i="2"/>
  <c r="Q1194" i="2" s="1"/>
  <c r="R1194" i="2" s="1"/>
  <c r="O1000" i="2"/>
  <c r="Q1000" i="2" s="1"/>
  <c r="R1000" i="2" s="1"/>
  <c r="S1140" i="2"/>
  <c r="P1140" i="2"/>
  <c r="P1230" i="2"/>
  <c r="O1230" i="2"/>
  <c r="Q1230" i="2" s="1"/>
  <c r="R1230" i="2" s="1"/>
  <c r="O1311" i="2"/>
  <c r="Q1311" i="2" s="1"/>
  <c r="R1311" i="2" s="1"/>
  <c r="P1311" i="2"/>
  <c r="O1375" i="2"/>
  <c r="P1375" i="2"/>
  <c r="Q1375" i="2"/>
  <c r="R1375" i="2" s="1"/>
  <c r="O1503" i="2"/>
  <c r="Q1503" i="2" s="1"/>
  <c r="R1503" i="2" s="1"/>
  <c r="P1503" i="2"/>
  <c r="O1295" i="2"/>
  <c r="P1295" i="2"/>
  <c r="Q1295" i="2"/>
  <c r="R1295" i="2"/>
  <c r="P1469" i="2"/>
  <c r="O1469" i="2"/>
  <c r="Q1469" i="2" s="1"/>
  <c r="R1469" i="2" s="1"/>
  <c r="Q1564" i="2"/>
  <c r="R1564" i="2" s="1"/>
  <c r="O1728" i="2"/>
  <c r="Q1728" i="2" s="1"/>
  <c r="R1728" i="2" s="1"/>
  <c r="P1728" i="2"/>
  <c r="S1728" i="2"/>
  <c r="S2157" i="2"/>
  <c r="O2157" i="2"/>
  <c r="Q2157" i="2" s="1"/>
  <c r="R2157" i="2" s="1"/>
  <c r="P2157" i="2"/>
  <c r="S2172" i="2"/>
  <c r="O2172" i="2"/>
  <c r="Q2172" i="2" s="1"/>
  <c r="R2172" i="2" s="1"/>
  <c r="P2172" i="2"/>
  <c r="Q2213" i="2"/>
  <c r="R2213" i="2" s="1"/>
  <c r="M321" i="2"/>
  <c r="S321" i="2" s="1"/>
  <c r="L321" i="2"/>
  <c r="P799" i="2"/>
  <c r="O799" i="2"/>
  <c r="Q799" i="2" s="1"/>
  <c r="R799" i="2" s="1"/>
  <c r="P1133" i="2"/>
  <c r="Q1133" i="2"/>
  <c r="R1133" i="2" s="1"/>
  <c r="O1133" i="2"/>
  <c r="M1173" i="2"/>
  <c r="S1173" i="2" s="1"/>
  <c r="L1173" i="2"/>
  <c r="P1373" i="2"/>
  <c r="O1373" i="2"/>
  <c r="Q1373" i="2" s="1"/>
  <c r="R1373" i="2" s="1"/>
  <c r="S3511" i="2"/>
  <c r="O3511" i="2"/>
  <c r="Q3511" i="2" s="1"/>
  <c r="R3511" i="2" s="1"/>
  <c r="P3511" i="2"/>
  <c r="O157" i="2"/>
  <c r="P157" i="2"/>
  <c r="M160" i="2"/>
  <c r="L160" i="2"/>
  <c r="O104" i="2"/>
  <c r="Q104" i="2" s="1"/>
  <c r="R104" i="2" s="1"/>
  <c r="S104" i="2"/>
  <c r="L104" i="2"/>
  <c r="O189" i="2"/>
  <c r="Q189" i="2" s="1"/>
  <c r="R189" i="2" s="1"/>
  <c r="S189" i="2"/>
  <c r="O122" i="2"/>
  <c r="Q122" i="2" s="1"/>
  <c r="R122" i="2" s="1"/>
  <c r="P122" i="2"/>
  <c r="S122" i="2"/>
  <c r="S92" i="2"/>
  <c r="O92" i="2"/>
  <c r="Q92" i="2" s="1"/>
  <c r="R92" i="2" s="1"/>
  <c r="O117" i="2"/>
  <c r="P117" i="2"/>
  <c r="Q117" i="2"/>
  <c r="R117" i="2"/>
  <c r="P124" i="2"/>
  <c r="L200" i="2"/>
  <c r="M200" i="2"/>
  <c r="P131" i="2"/>
  <c r="P244" i="2"/>
  <c r="O244" i="2"/>
  <c r="Q244" i="2" s="1"/>
  <c r="R244" i="2" s="1"/>
  <c r="P333" i="2"/>
  <c r="O319" i="2"/>
  <c r="Q319" i="2" s="1"/>
  <c r="R319" i="2" s="1"/>
  <c r="P319" i="2"/>
  <c r="M329" i="2"/>
  <c r="S329" i="2" s="1"/>
  <c r="L329" i="2"/>
  <c r="O167" i="2"/>
  <c r="Q167" i="2" s="1"/>
  <c r="R167" i="2" s="1"/>
  <c r="P365" i="2"/>
  <c r="O365" i="2"/>
  <c r="Q365" i="2"/>
  <c r="R365" i="2"/>
  <c r="L311" i="2"/>
  <c r="Q311" i="2" s="1"/>
  <c r="R311" i="2" s="1"/>
  <c r="O378" i="2"/>
  <c r="P378" i="2"/>
  <c r="P555" i="2"/>
  <c r="O655" i="2"/>
  <c r="P655" i="2"/>
  <c r="Q655" i="2"/>
  <c r="R655" i="2" s="1"/>
  <c r="P704" i="2"/>
  <c r="O704" i="2"/>
  <c r="Q704" i="2"/>
  <c r="R704" i="2" s="1"/>
  <c r="P513" i="2"/>
  <c r="O513" i="2"/>
  <c r="P713" i="2"/>
  <c r="O713" i="2"/>
  <c r="Q713" i="2" s="1"/>
  <c r="R713" i="2" s="1"/>
  <c r="P671" i="2"/>
  <c r="O551" i="2"/>
  <c r="Q551" i="2" s="1"/>
  <c r="R551" i="2" s="1"/>
  <c r="O667" i="2"/>
  <c r="P667" i="2"/>
  <c r="Q667" i="2"/>
  <c r="R667" i="2" s="1"/>
  <c r="Q741" i="2"/>
  <c r="R741" i="2" s="1"/>
  <c r="L733" i="2"/>
  <c r="L724" i="2"/>
  <c r="O671" i="2"/>
  <c r="Q671" i="2" s="1"/>
  <c r="R671" i="2" s="1"/>
  <c r="P665" i="2"/>
  <c r="O665" i="2"/>
  <c r="Q665" i="2" s="1"/>
  <c r="R665" i="2" s="1"/>
  <c r="L458" i="2"/>
  <c r="O716" i="2"/>
  <c r="Q716" i="2" s="1"/>
  <c r="R716" i="2" s="1"/>
  <c r="O707" i="2"/>
  <c r="Q707" i="2" s="1"/>
  <c r="R707" i="2" s="1"/>
  <c r="L939" i="2"/>
  <c r="M939" i="2"/>
  <c r="S939" i="2" s="1"/>
  <c r="P652" i="2"/>
  <c r="Q824" i="2"/>
  <c r="R824" i="2" s="1"/>
  <c r="L801" i="2"/>
  <c r="Q801" i="2" s="1"/>
  <c r="R801" i="2" s="1"/>
  <c r="P757" i="2"/>
  <c r="O860" i="2"/>
  <c r="Q860" i="2" s="1"/>
  <c r="R860" i="2" s="1"/>
  <c r="P860" i="2"/>
  <c r="L727" i="2"/>
  <c r="L876" i="2"/>
  <c r="P864" i="2"/>
  <c r="O864" i="2"/>
  <c r="Q864" i="2"/>
  <c r="R864" i="2"/>
  <c r="L880" i="2"/>
  <c r="Q982" i="2"/>
  <c r="R982" i="2" s="1"/>
  <c r="P982" i="2"/>
  <c r="O982" i="2"/>
  <c r="P890" i="2"/>
  <c r="O890" i="2"/>
  <c r="Q890" i="2" s="1"/>
  <c r="R890" i="2" s="1"/>
  <c r="P880" i="2"/>
  <c r="O914" i="2"/>
  <c r="Q914" i="2" s="1"/>
  <c r="R914" i="2" s="1"/>
  <c r="P914" i="2"/>
  <c r="O1087" i="2"/>
  <c r="P1087" i="2"/>
  <c r="Q1087" i="2"/>
  <c r="R1087" i="2"/>
  <c r="P1102" i="2"/>
  <c r="O1102" i="2"/>
  <c r="Q1102" i="2" s="1"/>
  <c r="R1102" i="2" s="1"/>
  <c r="P1045" i="2"/>
  <c r="O1045" i="2"/>
  <c r="Q1045" i="2"/>
  <c r="R1045" i="2" s="1"/>
  <c r="P1065" i="2"/>
  <c r="O1017" i="2"/>
  <c r="Q1017" i="2" s="1"/>
  <c r="R1017" i="2" s="1"/>
  <c r="S920" i="2"/>
  <c r="O920" i="2"/>
  <c r="Q920" i="2" s="1"/>
  <c r="R920" i="2" s="1"/>
  <c r="P1057" i="2"/>
  <c r="Q1057" i="2"/>
  <c r="R1057" i="2"/>
  <c r="O1057" i="2"/>
  <c r="L1157" i="2"/>
  <c r="P1126" i="2"/>
  <c r="L1186" i="2"/>
  <c r="Q1186" i="2" s="1"/>
  <c r="R1186" i="2" s="1"/>
  <c r="M1197" i="2"/>
  <c r="S1197" i="2" s="1"/>
  <c r="L1197" i="2"/>
  <c r="O1383" i="2"/>
  <c r="Q1383" i="2" s="1"/>
  <c r="R1383" i="2" s="1"/>
  <c r="P1383" i="2"/>
  <c r="O1167" i="2"/>
  <c r="Q1167" i="2" s="1"/>
  <c r="R1167" i="2" s="1"/>
  <c r="Q1219" i="2"/>
  <c r="R1219" i="2" s="1"/>
  <c r="O1334" i="2"/>
  <c r="Q1334" i="2" s="1"/>
  <c r="R1334" i="2" s="1"/>
  <c r="S1334" i="2"/>
  <c r="P1334" i="2"/>
  <c r="O1411" i="2"/>
  <c r="Q1411" i="2" s="1"/>
  <c r="R1411" i="2" s="1"/>
  <c r="P1411" i="2"/>
  <c r="P1357" i="2"/>
  <c r="O1357" i="2"/>
  <c r="Q1357" i="2" s="1"/>
  <c r="R1357" i="2" s="1"/>
  <c r="P1477" i="2"/>
  <c r="O1477" i="2"/>
  <c r="Q1477" i="2" s="1"/>
  <c r="R1477" i="2" s="1"/>
  <c r="O1475" i="2"/>
  <c r="Q1475" i="2" s="1"/>
  <c r="R1475" i="2" s="1"/>
  <c r="P1475" i="2"/>
  <c r="S1360" i="2"/>
  <c r="O1360" i="2"/>
  <c r="Q1360" i="2" s="1"/>
  <c r="R1360" i="2" s="1"/>
  <c r="O2098" i="2"/>
  <c r="Q2098" i="2" s="1"/>
  <c r="R2098" i="2" s="1"/>
  <c r="S2098" i="2"/>
  <c r="P2098" i="2"/>
  <c r="O2818" i="2"/>
  <c r="P2818" i="2"/>
  <c r="Q2818" i="2"/>
  <c r="R2818" i="2"/>
  <c r="O2882" i="2"/>
  <c r="P2882" i="2"/>
  <c r="Q2882" i="2"/>
  <c r="R2882" i="2"/>
  <c r="M2728" i="2"/>
  <c r="S2728" i="2" s="1"/>
  <c r="L2728" i="2"/>
  <c r="M3144" i="2"/>
  <c r="S3144" i="2" s="1"/>
  <c r="L3144" i="2"/>
  <c r="O159" i="2"/>
  <c r="P159" i="2"/>
  <c r="Q159" i="2"/>
  <c r="R159" i="2" s="1"/>
  <c r="O426" i="2"/>
  <c r="Q426" i="2" s="1"/>
  <c r="R426" i="2" s="1"/>
  <c r="P426" i="2"/>
  <c r="O414" i="2"/>
  <c r="P414" i="2"/>
  <c r="Q414" i="2"/>
  <c r="R414" i="2"/>
  <c r="S612" i="2"/>
  <c r="O612" i="2"/>
  <c r="O1181" i="2"/>
  <c r="Q1181" i="2" s="1"/>
  <c r="R1181" i="2" s="1"/>
  <c r="P1181" i="2"/>
  <c r="P2100" i="2"/>
  <c r="Q2100" i="2"/>
  <c r="O2100" i="2"/>
  <c r="R2100" i="2"/>
  <c r="P83" i="2"/>
  <c r="L149" i="2"/>
  <c r="L157" i="2"/>
  <c r="Q157" i="2" s="1"/>
  <c r="R157" i="2" s="1"/>
  <c r="L165" i="2"/>
  <c r="L120" i="2"/>
  <c r="L161" i="2"/>
  <c r="L117" i="2"/>
  <c r="L137" i="2"/>
  <c r="M137" i="2"/>
  <c r="S137" i="2" s="1"/>
  <c r="O131" i="2"/>
  <c r="Q131" i="2" s="1"/>
  <c r="R131" i="2" s="1"/>
  <c r="L167" i="2"/>
  <c r="O273" i="2"/>
  <c r="Q273" i="2" s="1"/>
  <c r="R273" i="2" s="1"/>
  <c r="P273" i="2"/>
  <c r="S251" i="2"/>
  <c r="O251" i="2"/>
  <c r="Q251" i="2" s="1"/>
  <c r="R251" i="2" s="1"/>
  <c r="L244" i="2"/>
  <c r="R290" i="2"/>
  <c r="O290" i="2"/>
  <c r="P290" i="2"/>
  <c r="Q290" i="2"/>
  <c r="L284" i="2"/>
  <c r="Q432" i="2"/>
  <c r="O432" i="2"/>
  <c r="P432" i="2"/>
  <c r="R432" i="2"/>
  <c r="P579" i="2"/>
  <c r="O579" i="2"/>
  <c r="Q579" i="2" s="1"/>
  <c r="R579" i="2" s="1"/>
  <c r="L436" i="2"/>
  <c r="L418" i="2"/>
  <c r="P381" i="2"/>
  <c r="R381" i="2"/>
  <c r="O381" i="2"/>
  <c r="Q381" i="2"/>
  <c r="P451" i="2"/>
  <c r="O451" i="2"/>
  <c r="Q451" i="2" s="1"/>
  <c r="R451" i="2" s="1"/>
  <c r="O712" i="2"/>
  <c r="Q712" i="2"/>
  <c r="R712" i="2" s="1"/>
  <c r="P712" i="2"/>
  <c r="P505" i="2"/>
  <c r="O493" i="2"/>
  <c r="Q493" i="2" s="1"/>
  <c r="R493" i="2" s="1"/>
  <c r="Q662" i="2"/>
  <c r="R662" i="2" s="1"/>
  <c r="L513" i="2"/>
  <c r="Q513" i="2" s="1"/>
  <c r="R513" i="2" s="1"/>
  <c r="L713" i="2"/>
  <c r="P679" i="2"/>
  <c r="Q679" i="2"/>
  <c r="O679" i="2"/>
  <c r="R679" i="2"/>
  <c r="P682" i="2"/>
  <c r="L560" i="2"/>
  <c r="P669" i="2"/>
  <c r="P596" i="2"/>
  <c r="O534" i="2"/>
  <c r="Q534" i="2" s="1"/>
  <c r="R534" i="2" s="1"/>
  <c r="O649" i="2"/>
  <c r="P649" i="2"/>
  <c r="P733" i="2"/>
  <c r="P725" i="2"/>
  <c r="O725" i="2"/>
  <c r="Q725" i="2" s="1"/>
  <c r="R725" i="2" s="1"/>
  <c r="L665" i="2"/>
  <c r="O458" i="2"/>
  <c r="P458" i="2"/>
  <c r="Q458" i="2"/>
  <c r="R458" i="2"/>
  <c r="O734" i="2"/>
  <c r="Q734" i="2" s="1"/>
  <c r="R734" i="2" s="1"/>
  <c r="P734" i="2"/>
  <c r="L777" i="2"/>
  <c r="O703" i="2"/>
  <c r="P703" i="2"/>
  <c r="Q703" i="2"/>
  <c r="R703" i="2" s="1"/>
  <c r="O733" i="2"/>
  <c r="Q733" i="2" s="1"/>
  <c r="R733" i="2" s="1"/>
  <c r="O757" i="2"/>
  <c r="L649" i="2"/>
  <c r="Q649" i="2" s="1"/>
  <c r="R649" i="2" s="1"/>
  <c r="L1005" i="2"/>
  <c r="M1005" i="2"/>
  <c r="S1005" i="2" s="1"/>
  <c r="P876" i="2"/>
  <c r="O876" i="2"/>
  <c r="Q876" i="2" s="1"/>
  <c r="R876" i="2" s="1"/>
  <c r="O895" i="2"/>
  <c r="Q895" i="2" s="1"/>
  <c r="R895" i="2" s="1"/>
  <c r="P912" i="2"/>
  <c r="O912" i="2"/>
  <c r="Q912" i="2" s="1"/>
  <c r="R912" i="2" s="1"/>
  <c r="O930" i="2"/>
  <c r="Q930" i="2" s="1"/>
  <c r="R930" i="2" s="1"/>
  <c r="P930" i="2"/>
  <c r="O1077" i="2"/>
  <c r="Q1077" i="2" s="1"/>
  <c r="R1077" i="2" s="1"/>
  <c r="P1077" i="2"/>
  <c r="M970" i="2"/>
  <c r="S970" i="2" s="1"/>
  <c r="L970" i="2"/>
  <c r="L867" i="2"/>
  <c r="P1017" i="2"/>
  <c r="P1043" i="2"/>
  <c r="L967" i="2"/>
  <c r="Q967" i="2" s="1"/>
  <c r="R967" i="2" s="1"/>
  <c r="P936" i="2"/>
  <c r="P1109" i="2"/>
  <c r="O1126" i="2"/>
  <c r="Q1126" i="2" s="1"/>
  <c r="R1126" i="2" s="1"/>
  <c r="O1213" i="2"/>
  <c r="Q1213" i="2" s="1"/>
  <c r="R1213" i="2" s="1"/>
  <c r="P1213" i="2"/>
  <c r="S1148" i="2"/>
  <c r="P1148" i="2"/>
  <c r="P1215" i="2"/>
  <c r="S1215" i="2"/>
  <c r="P1238" i="2"/>
  <c r="O1238" i="2"/>
  <c r="Q1238" i="2" s="1"/>
  <c r="R1238" i="2" s="1"/>
  <c r="L1271" i="2"/>
  <c r="O1391" i="2"/>
  <c r="P1391" i="2"/>
  <c r="Q1391" i="2"/>
  <c r="R1391" i="2"/>
  <c r="P1349" i="2"/>
  <c r="O1227" i="2"/>
  <c r="P1227" i="2"/>
  <c r="Q1227" i="2"/>
  <c r="R1227" i="2" s="1"/>
  <c r="Q1244" i="2"/>
  <c r="R1244" i="2" s="1"/>
  <c r="P1405" i="2"/>
  <c r="O1405" i="2"/>
  <c r="Q1405" i="2" s="1"/>
  <c r="R1405" i="2" s="1"/>
  <c r="P1485" i="2"/>
  <c r="O1485" i="2"/>
  <c r="Q1485" i="2" s="1"/>
  <c r="R1485" i="2" s="1"/>
  <c r="P1646" i="2"/>
  <c r="O1646" i="2"/>
  <c r="Q1646" i="2" s="1"/>
  <c r="R1646" i="2" s="1"/>
  <c r="M1662" i="2"/>
  <c r="S1662" i="2" s="1"/>
  <c r="L1662" i="2"/>
  <c r="P1888" i="2"/>
  <c r="S1888" i="2"/>
  <c r="O1888" i="2"/>
  <c r="Q1888" i="2" s="1"/>
  <c r="R1888" i="2" s="1"/>
  <c r="M2158" i="2"/>
  <c r="S2158" i="2" s="1"/>
  <c r="L2158" i="2"/>
  <c r="O2743" i="2"/>
  <c r="Q2743" i="2" s="1"/>
  <c r="R2743" i="2" s="1"/>
  <c r="P2743" i="2"/>
  <c r="P148" i="2"/>
  <c r="O148" i="2"/>
  <c r="Q148" i="2" s="1"/>
  <c r="R148" i="2" s="1"/>
  <c r="S571" i="2"/>
  <c r="O571" i="2"/>
  <c r="Q571" i="2" s="1"/>
  <c r="R571" i="2" s="1"/>
  <c r="P689" i="2"/>
  <c r="O689" i="2"/>
  <c r="Q689" i="2" s="1"/>
  <c r="R689" i="2" s="1"/>
  <c r="O899" i="2"/>
  <c r="P899" i="2"/>
  <c r="Q899" i="2"/>
  <c r="R899" i="2" s="1"/>
  <c r="O1279" i="2"/>
  <c r="Q1279" i="2" s="1"/>
  <c r="R1279" i="2" s="1"/>
  <c r="P1279" i="2"/>
  <c r="P1382" i="2"/>
  <c r="S1382" i="2"/>
  <c r="O1382" i="2"/>
  <c r="Q1382" i="2" s="1"/>
  <c r="R1382" i="2" s="1"/>
  <c r="P60" i="2"/>
  <c r="P84" i="2"/>
  <c r="O84" i="2"/>
  <c r="Q84" i="2" s="1"/>
  <c r="R84" i="2" s="1"/>
  <c r="O73" i="2"/>
  <c r="P73" i="2"/>
  <c r="Q73" i="2"/>
  <c r="R73" i="2" s="1"/>
  <c r="O137" i="2"/>
  <c r="P137" i="2"/>
  <c r="Q137" i="2"/>
  <c r="R137" i="2"/>
  <c r="O198" i="2"/>
  <c r="Q198" i="2" s="1"/>
  <c r="R198" i="2" s="1"/>
  <c r="P198" i="2"/>
  <c r="O313" i="2"/>
  <c r="Q313" i="2" s="1"/>
  <c r="R313" i="2" s="1"/>
  <c r="P313" i="2"/>
  <c r="O266" i="2"/>
  <c r="P266" i="2"/>
  <c r="Q266" i="2"/>
  <c r="R266" i="2" s="1"/>
  <c r="P164" i="2"/>
  <c r="O164" i="2"/>
  <c r="Q164" i="2" s="1"/>
  <c r="R164" i="2" s="1"/>
  <c r="P302" i="2"/>
  <c r="R375" i="2"/>
  <c r="O375" i="2"/>
  <c r="P375" i="2"/>
  <c r="Q375" i="2"/>
  <c r="Q344" i="2"/>
  <c r="R344" i="2" s="1"/>
  <c r="O344" i="2"/>
  <c r="P344" i="2"/>
  <c r="L313" i="2"/>
  <c r="P398" i="2"/>
  <c r="O279" i="2"/>
  <c r="Q279" i="2" s="1"/>
  <c r="R279" i="2" s="1"/>
  <c r="L441" i="2"/>
  <c r="Q441" i="2" s="1"/>
  <c r="R441" i="2" s="1"/>
  <c r="L511" i="2"/>
  <c r="M511" i="2"/>
  <c r="S511" i="2" s="1"/>
  <c r="R514" i="2"/>
  <c r="O514" i="2"/>
  <c r="Q514" i="2"/>
  <c r="P514" i="2"/>
  <c r="Q469" i="2"/>
  <c r="R469" i="2" s="1"/>
  <c r="O581" i="2"/>
  <c r="Q581" i="2" s="1"/>
  <c r="R581" i="2" s="1"/>
  <c r="P581" i="2"/>
  <c r="O720" i="2"/>
  <c r="P720" i="2"/>
  <c r="Q720" i="2"/>
  <c r="R720" i="2" s="1"/>
  <c r="O505" i="2"/>
  <c r="Q505" i="2" s="1"/>
  <c r="R505" i="2" s="1"/>
  <c r="O676" i="2"/>
  <c r="Q676" i="2" s="1"/>
  <c r="R676" i="2" s="1"/>
  <c r="S676" i="2"/>
  <c r="M516" i="2"/>
  <c r="S516" i="2" s="1"/>
  <c r="L516" i="2"/>
  <c r="O726" i="2"/>
  <c r="P726" i="2"/>
  <c r="Q726" i="2"/>
  <c r="R726" i="2" s="1"/>
  <c r="O669" i="2"/>
  <c r="Q669" i="2" s="1"/>
  <c r="R669" i="2" s="1"/>
  <c r="R798" i="2"/>
  <c r="P798" i="2"/>
  <c r="O798" i="2"/>
  <c r="Q798" i="2"/>
  <c r="O596" i="2"/>
  <c r="Q596" i="2" s="1"/>
  <c r="R596" i="2" s="1"/>
  <c r="M745" i="2"/>
  <c r="S745" i="2" s="1"/>
  <c r="L745" i="2"/>
  <c r="P534" i="2"/>
  <c r="O804" i="2"/>
  <c r="R804" i="2"/>
  <c r="P804" i="2"/>
  <c r="Q804" i="2"/>
  <c r="P767" i="2"/>
  <c r="S767" i="2"/>
  <c r="P777" i="2"/>
  <c r="O777" i="2"/>
  <c r="Q777" i="2" s="1"/>
  <c r="R777" i="2" s="1"/>
  <c r="L947" i="2"/>
  <c r="M947" i="2"/>
  <c r="S947" i="2" s="1"/>
  <c r="L757" i="2"/>
  <c r="Q825" i="2"/>
  <c r="R825" i="2" s="1"/>
  <c r="O727" i="2"/>
  <c r="Q727" i="2"/>
  <c r="R727" i="2" s="1"/>
  <c r="P727" i="2"/>
  <c r="S879" i="2"/>
  <c r="O879" i="2"/>
  <c r="Q879" i="2" s="1"/>
  <c r="R879" i="2" s="1"/>
  <c r="P895" i="2"/>
  <c r="L1054" i="2"/>
  <c r="M1054" i="2"/>
  <c r="P1125" i="2"/>
  <c r="O1125" i="2"/>
  <c r="Q1125" i="2" s="1"/>
  <c r="R1125" i="2" s="1"/>
  <c r="P973" i="2"/>
  <c r="O867" i="2"/>
  <c r="Q867" i="2"/>
  <c r="R867" i="2" s="1"/>
  <c r="P867" i="2"/>
  <c r="Q1024" i="2"/>
  <c r="R1024" i="2" s="1"/>
  <c r="M1069" i="2"/>
  <c r="S1069" i="2" s="1"/>
  <c r="L1069" i="2"/>
  <c r="O1109" i="2"/>
  <c r="Q1109" i="2" s="1"/>
  <c r="R1109" i="2" s="1"/>
  <c r="M1213" i="2"/>
  <c r="S1213" i="2" s="1"/>
  <c r="L1213" i="2"/>
  <c r="Q1006" i="2"/>
  <c r="R1006" i="2" s="1"/>
  <c r="O1006" i="2"/>
  <c r="P1006" i="2"/>
  <c r="S1153" i="2"/>
  <c r="O1153" i="2"/>
  <c r="Q1153" i="2" s="1"/>
  <c r="R1153" i="2" s="1"/>
  <c r="L1205" i="2"/>
  <c r="O1243" i="2"/>
  <c r="P1243" i="2"/>
  <c r="Q1243" i="2"/>
  <c r="R1243" i="2" s="1"/>
  <c r="O1353" i="2"/>
  <c r="Q1353" i="2" s="1"/>
  <c r="R1353" i="2" s="1"/>
  <c r="P1353" i="2"/>
  <c r="S1353" i="2"/>
  <c r="O1427" i="2"/>
  <c r="P1427" i="2"/>
  <c r="R1427" i="2"/>
  <c r="Q1427" i="2"/>
  <c r="P1304" i="2"/>
  <c r="O1304" i="2"/>
  <c r="Q1304" i="2" s="1"/>
  <c r="R1304" i="2" s="1"/>
  <c r="O1559" i="2"/>
  <c r="Q1559" i="2" s="1"/>
  <c r="R1559" i="2" s="1"/>
  <c r="P1559" i="2"/>
  <c r="O2005" i="2"/>
  <c r="P2005" i="2"/>
  <c r="Q2005" i="2"/>
  <c r="R2005" i="2" s="1"/>
  <c r="P1832" i="2"/>
  <c r="S1832" i="2"/>
  <c r="O1832" i="2"/>
  <c r="Q1832" i="2" s="1"/>
  <c r="R1832" i="2" s="1"/>
  <c r="S2280" i="2"/>
  <c r="O2280" i="2"/>
  <c r="Q2280" i="2" s="1"/>
  <c r="R2280" i="2" s="1"/>
  <c r="P2280" i="2"/>
  <c r="S2288" i="2"/>
  <c r="O2288" i="2"/>
  <c r="Q2288" i="2" s="1"/>
  <c r="R2288" i="2" s="1"/>
  <c r="P2288" i="2"/>
  <c r="S2950" i="2"/>
  <c r="P2950" i="2"/>
  <c r="O2950" i="2"/>
  <c r="Q2950" i="2" s="1"/>
  <c r="R2950" i="2" s="1"/>
  <c r="P3383" i="2"/>
  <c r="O3383" i="2"/>
  <c r="Q3383" i="2" s="1"/>
  <c r="R3383" i="2" s="1"/>
  <c r="M3367" i="2"/>
  <c r="S3367" i="2" s="1"/>
  <c r="L3367" i="2"/>
  <c r="P635" i="2"/>
  <c r="O635" i="2"/>
  <c r="Q635" i="2"/>
  <c r="R635" i="2"/>
  <c r="S690" i="2"/>
  <c r="O690" i="2"/>
  <c r="Q690" i="2" s="1"/>
  <c r="R690" i="2" s="1"/>
  <c r="L1158" i="2"/>
  <c r="M1158" i="2"/>
  <c r="O2125" i="2"/>
  <c r="P2125" i="2"/>
  <c r="Q2125" i="2"/>
  <c r="R2125" i="2" s="1"/>
  <c r="M168" i="2"/>
  <c r="L168" i="2"/>
  <c r="S125" i="2"/>
  <c r="O125" i="2"/>
  <c r="Q125" i="2" s="1"/>
  <c r="R125" i="2" s="1"/>
  <c r="P125" i="2"/>
  <c r="O78" i="2"/>
  <c r="Q78" i="2" s="1"/>
  <c r="R78" i="2" s="1"/>
  <c r="P78" i="2"/>
  <c r="O120" i="2"/>
  <c r="P120" i="2"/>
  <c r="Q120" i="2"/>
  <c r="R120" i="2" s="1"/>
  <c r="O161" i="2"/>
  <c r="P161" i="2"/>
  <c r="Q161" i="2"/>
  <c r="R161" i="2"/>
  <c r="P165" i="2"/>
  <c r="S151" i="2"/>
  <c r="O151" i="2"/>
  <c r="Q151" i="2" s="1"/>
  <c r="R151" i="2" s="1"/>
  <c r="O302" i="2"/>
  <c r="Q302" i="2" s="1"/>
  <c r="R302" i="2" s="1"/>
  <c r="O306" i="2"/>
  <c r="Q306" i="2" s="1"/>
  <c r="R306" i="2" s="1"/>
  <c r="P306" i="2"/>
  <c r="O423" i="2"/>
  <c r="Q423" i="2" s="1"/>
  <c r="R423" i="2" s="1"/>
  <c r="P423" i="2"/>
  <c r="M345" i="2"/>
  <c r="S345" i="2" s="1"/>
  <c r="L345" i="2"/>
  <c r="O284" i="2"/>
  <c r="P284" i="2"/>
  <c r="Q284" i="2"/>
  <c r="R284" i="2" s="1"/>
  <c r="P463" i="2"/>
  <c r="Q463" i="2"/>
  <c r="R463" i="2"/>
  <c r="O463" i="2"/>
  <c r="S482" i="2"/>
  <c r="O482" i="2"/>
  <c r="Q482" i="2" s="1"/>
  <c r="R482" i="2" s="1"/>
  <c r="O418" i="2"/>
  <c r="P418" i="2"/>
  <c r="Q418" i="2"/>
  <c r="R418" i="2"/>
  <c r="O252" i="2"/>
  <c r="Q252" i="2" s="1"/>
  <c r="R252" i="2" s="1"/>
  <c r="L378" i="2"/>
  <c r="Q378" i="2" s="1"/>
  <c r="R378" i="2" s="1"/>
  <c r="O379" i="2"/>
  <c r="Q379" i="2" s="1"/>
  <c r="R379" i="2" s="1"/>
  <c r="O601" i="2"/>
  <c r="Q601" i="2" s="1"/>
  <c r="R601" i="2" s="1"/>
  <c r="P601" i="2"/>
  <c r="Q588" i="2"/>
  <c r="R588" i="2" s="1"/>
  <c r="O728" i="2"/>
  <c r="P728" i="2"/>
  <c r="Q728" i="2"/>
  <c r="R728" i="2" s="1"/>
  <c r="O518" i="2"/>
  <c r="Q518" i="2" s="1"/>
  <c r="R518" i="2" s="1"/>
  <c r="P518" i="2"/>
  <c r="P383" i="2"/>
  <c r="O383" i="2"/>
  <c r="L520" i="2"/>
  <c r="O687" i="2"/>
  <c r="P687" i="2"/>
  <c r="Q687" i="2"/>
  <c r="R687" i="2"/>
  <c r="O560" i="2"/>
  <c r="P560" i="2"/>
  <c r="Q560" i="2"/>
  <c r="R560" i="2" s="1"/>
  <c r="L682" i="2"/>
  <c r="Q682" i="2" s="1"/>
  <c r="R682" i="2" s="1"/>
  <c r="O516" i="2"/>
  <c r="Q516" i="2"/>
  <c r="P516" i="2"/>
  <c r="R516" i="2"/>
  <c r="O806" i="2"/>
  <c r="Q806" i="2" s="1"/>
  <c r="R806" i="2" s="1"/>
  <c r="P806" i="2"/>
  <c r="P587" i="2"/>
  <c r="O587" i="2"/>
  <c r="Q587" i="2"/>
  <c r="R587" i="2" s="1"/>
  <c r="S600" i="2"/>
  <c r="O600" i="2"/>
  <c r="Q600" i="2" s="1"/>
  <c r="R600" i="2" s="1"/>
  <c r="L725" i="2"/>
  <c r="P661" i="2"/>
  <c r="P707" i="2"/>
  <c r="Q841" i="2"/>
  <c r="R841" i="2" s="1"/>
  <c r="P786" i="2"/>
  <c r="P879" i="2"/>
  <c r="Q884" i="2"/>
  <c r="R884" i="2" s="1"/>
  <c r="P884" i="2"/>
  <c r="O884" i="2"/>
  <c r="O892" i="2"/>
  <c r="Q892" i="2" s="1"/>
  <c r="R892" i="2" s="1"/>
  <c r="P892" i="2"/>
  <c r="S847" i="2"/>
  <c r="O847" i="2"/>
  <c r="Q847" i="2" s="1"/>
  <c r="R847" i="2" s="1"/>
  <c r="L912" i="2"/>
  <c r="L930" i="2"/>
  <c r="P975" i="2"/>
  <c r="Q975" i="2"/>
  <c r="R975" i="2"/>
  <c r="O975" i="2"/>
  <c r="S1027" i="2"/>
  <c r="P1027" i="2"/>
  <c r="O1043" i="2"/>
  <c r="Q1043" i="2" s="1"/>
  <c r="R1043" i="2" s="1"/>
  <c r="O1210" i="2"/>
  <c r="Q1210" i="2" s="1"/>
  <c r="R1210" i="2" s="1"/>
  <c r="P1210" i="2"/>
  <c r="S1210" i="2"/>
  <c r="O1147" i="2"/>
  <c r="P1147" i="2"/>
  <c r="Q1147" i="2"/>
  <c r="R1147" i="2"/>
  <c r="P1167" i="2"/>
  <c r="P1153" i="2"/>
  <c r="O1256" i="2"/>
  <c r="P1256" i="2"/>
  <c r="Q1256" i="2"/>
  <c r="R1256" i="2"/>
  <c r="O1046" i="2"/>
  <c r="Q1046" i="2" s="1"/>
  <c r="R1046" i="2" s="1"/>
  <c r="P1046" i="2"/>
  <c r="S1046" i="2"/>
  <c r="O1344" i="2"/>
  <c r="P1344" i="2"/>
  <c r="Q1344" i="2"/>
  <c r="R1344" i="2" s="1"/>
  <c r="O2210" i="2"/>
  <c r="Q2210" i="2"/>
  <c r="S2210" i="2" s="1"/>
  <c r="R2210" i="2"/>
  <c r="P2210" i="2"/>
  <c r="O2148" i="2"/>
  <c r="Q2148" i="2" s="1"/>
  <c r="R2148" i="2" s="1"/>
  <c r="P2148" i="2"/>
  <c r="L2305" i="2"/>
  <c r="M2305" i="2"/>
  <c r="S2305" i="2" s="1"/>
  <c r="P2393" i="2"/>
  <c r="O2393" i="2"/>
  <c r="Q2393" i="2" s="1"/>
  <c r="R2393" i="2" s="1"/>
  <c r="P2521" i="2"/>
  <c r="Q2521" i="2"/>
  <c r="R2521" i="2" s="1"/>
  <c r="O2521" i="2"/>
  <c r="O2600" i="2"/>
  <c r="Q2600" i="2" s="1"/>
  <c r="R2600" i="2" s="1"/>
  <c r="P2600" i="2"/>
  <c r="M3019" i="2"/>
  <c r="S3019" i="2" s="1"/>
  <c r="L3019" i="2"/>
  <c r="O3428" i="2"/>
  <c r="P3428" i="2"/>
  <c r="Q3428" i="2"/>
  <c r="R3428" i="2" s="1"/>
  <c r="O609" i="2"/>
  <c r="Q609" i="2" s="1"/>
  <c r="R609" i="2" s="1"/>
  <c r="P609" i="2"/>
  <c r="O822" i="2"/>
  <c r="Q822" i="2" s="1"/>
  <c r="R822" i="2" s="1"/>
  <c r="P822" i="2"/>
  <c r="O844" i="2"/>
  <c r="Q844" i="2" s="1"/>
  <c r="R844" i="2" s="1"/>
  <c r="P844" i="2"/>
  <c r="S1074" i="2"/>
  <c r="P1074" i="2"/>
  <c r="P1106" i="2"/>
  <c r="O1106" i="2"/>
  <c r="Q1106" i="2" s="1"/>
  <c r="R1106" i="2" s="1"/>
  <c r="S1106" i="2"/>
  <c r="O62" i="2"/>
  <c r="Q62" i="2" s="1"/>
  <c r="R62" i="2" s="1"/>
  <c r="P62" i="2"/>
  <c r="O94" i="2"/>
  <c r="Q94" i="2"/>
  <c r="R94" i="2" s="1"/>
  <c r="P94" i="2"/>
  <c r="Q142" i="2"/>
  <c r="R142" i="2"/>
  <c r="O142" i="2"/>
  <c r="P142" i="2"/>
  <c r="O126" i="2"/>
  <c r="Q126" i="2" s="1"/>
  <c r="R126" i="2" s="1"/>
  <c r="P126" i="2"/>
  <c r="L183" i="2"/>
  <c r="P162" i="2"/>
  <c r="Q93" i="2"/>
  <c r="R93" i="2" s="1"/>
  <c r="O93" i="2"/>
  <c r="P93" i="2"/>
  <c r="L151" i="2"/>
  <c r="S342" i="2"/>
  <c r="P342" i="2"/>
  <c r="O342" i="2"/>
  <c r="Q342" i="2" s="1"/>
  <c r="R342" i="2" s="1"/>
  <c r="L318" i="2"/>
  <c r="O152" i="2"/>
  <c r="Q152" i="2" s="1"/>
  <c r="R152" i="2" s="1"/>
  <c r="P152" i="2"/>
  <c r="P321" i="2"/>
  <c r="Q321" i="2"/>
  <c r="R321" i="2" s="1"/>
  <c r="O321" i="2"/>
  <c r="P299" i="2"/>
  <c r="O315" i="2"/>
  <c r="Q315" i="2" s="1"/>
  <c r="R315" i="2" s="1"/>
  <c r="P315" i="2"/>
  <c r="S315" i="2"/>
  <c r="L354" i="2"/>
  <c r="P317" i="2"/>
  <c r="O317" i="2"/>
  <c r="Q317" i="2" s="1"/>
  <c r="R317" i="2" s="1"/>
  <c r="O372" i="2"/>
  <c r="Q372" i="2" s="1"/>
  <c r="R372" i="2" s="1"/>
  <c r="L493" i="2"/>
  <c r="M305" i="2"/>
  <c r="S305" i="2" s="1"/>
  <c r="L305" i="2"/>
  <c r="L320" i="2"/>
  <c r="P252" i="2"/>
  <c r="Q568" i="2"/>
  <c r="O568" i="2"/>
  <c r="P568" i="2"/>
  <c r="R568" i="2"/>
  <c r="O520" i="2"/>
  <c r="Q520" i="2" s="1"/>
  <c r="R520" i="2" s="1"/>
  <c r="P520" i="2"/>
  <c r="P538" i="2"/>
  <c r="P339" i="2"/>
  <c r="O605" i="2"/>
  <c r="Q605" i="2" s="1"/>
  <c r="R605" i="2" s="1"/>
  <c r="P605" i="2"/>
  <c r="O335" i="2"/>
  <c r="Q335" i="2" s="1"/>
  <c r="R335" i="2" s="1"/>
  <c r="P335" i="2"/>
  <c r="O473" i="2"/>
  <c r="Q473" i="2" s="1"/>
  <c r="R473" i="2" s="1"/>
  <c r="P473" i="2"/>
  <c r="S473" i="2"/>
  <c r="O593" i="2"/>
  <c r="Q593" i="2" s="1"/>
  <c r="R593" i="2" s="1"/>
  <c r="P736" i="2"/>
  <c r="O736" i="2"/>
  <c r="Q736" i="2" s="1"/>
  <c r="R736" i="2" s="1"/>
  <c r="S522" i="2"/>
  <c r="O522" i="2"/>
  <c r="Q522" i="2" s="1"/>
  <c r="R522" i="2" s="1"/>
  <c r="L383" i="2"/>
  <c r="Q383" i="2" s="1"/>
  <c r="R383" i="2" s="1"/>
  <c r="O718" i="2"/>
  <c r="R718" i="2"/>
  <c r="P718" i="2"/>
  <c r="Q718" i="2"/>
  <c r="L612" i="2"/>
  <c r="O814" i="2"/>
  <c r="Q814" i="2" s="1"/>
  <c r="R814" i="2" s="1"/>
  <c r="P814" i="2"/>
  <c r="P631" i="2"/>
  <c r="O631" i="2"/>
  <c r="Q631" i="2" s="1"/>
  <c r="R631" i="2" s="1"/>
  <c r="Q764" i="2"/>
  <c r="R764" i="2" s="1"/>
  <c r="L737" i="2"/>
  <c r="L549" i="2"/>
  <c r="Q549" i="2" s="1"/>
  <c r="R549" i="2" s="1"/>
  <c r="O754" i="2"/>
  <c r="Q754" i="2" s="1"/>
  <c r="R754" i="2" s="1"/>
  <c r="Q852" i="2"/>
  <c r="R852" i="2" s="1"/>
  <c r="O852" i="2"/>
  <c r="P852" i="2"/>
  <c r="L955" i="2"/>
  <c r="M955" i="2"/>
  <c r="S955" i="2" s="1"/>
  <c r="O859" i="2"/>
  <c r="P859" i="2"/>
  <c r="P883" i="2"/>
  <c r="O883" i="2"/>
  <c r="Q883" i="2" s="1"/>
  <c r="R883" i="2" s="1"/>
  <c r="O786" i="2"/>
  <c r="Q786" i="2" s="1"/>
  <c r="R786" i="2" s="1"/>
  <c r="L883" i="2"/>
  <c r="L891" i="2"/>
  <c r="Q1003" i="2"/>
  <c r="R1003" i="2" s="1"/>
  <c r="P887" i="2"/>
  <c r="Q1011" i="2"/>
  <c r="R1011" i="2" s="1"/>
  <c r="O905" i="2"/>
  <c r="R905" i="2"/>
  <c r="Q905" i="2"/>
  <c r="P905" i="2"/>
  <c r="Q989" i="2"/>
  <c r="R989" i="2"/>
  <c r="O989" i="2"/>
  <c r="P989" i="2"/>
  <c r="M1061" i="2"/>
  <c r="S1061" i="2" s="1"/>
  <c r="L1061" i="2"/>
  <c r="L1027" i="2"/>
  <c r="Q1027" i="2" s="1"/>
  <c r="R1027" i="2" s="1"/>
  <c r="O1173" i="2"/>
  <c r="P1173" i="2"/>
  <c r="Q1173" i="2"/>
  <c r="R1173" i="2" s="1"/>
  <c r="O1155" i="2"/>
  <c r="P1155" i="2"/>
  <c r="Q1155" i="2"/>
  <c r="R1155" i="2" s="1"/>
  <c r="O1091" i="2"/>
  <c r="Q1091" i="2" s="1"/>
  <c r="R1091" i="2" s="1"/>
  <c r="Q1200" i="2"/>
  <c r="R1200" i="2" s="1"/>
  <c r="O1223" i="2"/>
  <c r="P1223" i="2"/>
  <c r="Q1223" i="2"/>
  <c r="R1223" i="2"/>
  <c r="M1062" i="2"/>
  <c r="S1062" i="2" s="1"/>
  <c r="L1062" i="2"/>
  <c r="O946" i="2"/>
  <c r="Q946" i="2" s="1"/>
  <c r="R946" i="2" s="1"/>
  <c r="M1189" i="2"/>
  <c r="S1189" i="2" s="1"/>
  <c r="L1189" i="2"/>
  <c r="L1214" i="2"/>
  <c r="Q1276" i="2"/>
  <c r="R1276" i="2" s="1"/>
  <c r="M1166" i="2"/>
  <c r="S1166" i="2" s="1"/>
  <c r="L1166" i="2"/>
  <c r="O1415" i="2"/>
  <c r="P1415" i="2"/>
  <c r="Q1415" i="2"/>
  <c r="R1415" i="2" s="1"/>
  <c r="O1303" i="2"/>
  <c r="P1303" i="2"/>
  <c r="Q1303" i="2"/>
  <c r="R1303" i="2"/>
  <c r="P1186" i="2"/>
  <c r="O1435" i="2"/>
  <c r="Q1435" i="2" s="1"/>
  <c r="R1435" i="2" s="1"/>
  <c r="P1435" i="2"/>
  <c r="O1319" i="2"/>
  <c r="P1319" i="2"/>
  <c r="Q1319" i="2"/>
  <c r="R1319" i="2" s="1"/>
  <c r="O1459" i="2"/>
  <c r="Q1459" i="2" s="1"/>
  <c r="R1459" i="2" s="1"/>
  <c r="P1459" i="2"/>
  <c r="Q1378" i="2"/>
  <c r="R1378" i="2" s="1"/>
  <c r="L1483" i="2"/>
  <c r="S1424" i="2"/>
  <c r="O1424" i="2"/>
  <c r="Q1424" i="2" s="1"/>
  <c r="R1424" i="2" s="1"/>
  <c r="O1568" i="2"/>
  <c r="P1568" i="2"/>
  <c r="Q1568" i="2"/>
  <c r="R1568" i="2" s="1"/>
  <c r="O1524" i="2"/>
  <c r="Q1524" i="2" s="1"/>
  <c r="R1524" i="2" s="1"/>
  <c r="O1868" i="2"/>
  <c r="P1868" i="2"/>
  <c r="Q1868" i="2"/>
  <c r="R1868" i="2" s="1"/>
  <c r="S1998" i="2"/>
  <c r="P1998" i="2"/>
  <c r="O1998" i="2"/>
  <c r="Q1998" i="2" s="1"/>
  <c r="R1998" i="2" s="1"/>
  <c r="S1904" i="2"/>
  <c r="P1904" i="2"/>
  <c r="O1904" i="2"/>
  <c r="Q1904" i="2" s="1"/>
  <c r="R1904" i="2" s="1"/>
  <c r="Q2962" i="2"/>
  <c r="R2962" i="2" s="1"/>
  <c r="P1565" i="2"/>
  <c r="Q1565" i="2"/>
  <c r="R1565" i="2" s="1"/>
  <c r="O1565" i="2"/>
  <c r="S1730" i="2"/>
  <c r="P1730" i="2"/>
  <c r="P1254" i="2"/>
  <c r="O1254" i="2"/>
  <c r="Q1254" i="2" s="1"/>
  <c r="R1254" i="2" s="1"/>
  <c r="M1735" i="2"/>
  <c r="L1735" i="2"/>
  <c r="O1971" i="2"/>
  <c r="P1971" i="2"/>
  <c r="Q1971" i="2"/>
  <c r="R1971" i="2"/>
  <c r="P1882" i="2"/>
  <c r="Q1882" i="2"/>
  <c r="R1882" i="2" s="1"/>
  <c r="O1882" i="2"/>
  <c r="L1959" i="2"/>
  <c r="M1959" i="2"/>
  <c r="L1855" i="2"/>
  <c r="M1855" i="2"/>
  <c r="P1840" i="2"/>
  <c r="S1840" i="2"/>
  <c r="O2015" i="2"/>
  <c r="P2015" i="2"/>
  <c r="Q2015" i="2"/>
  <c r="R2015" i="2"/>
  <c r="P2143" i="2"/>
  <c r="O2143" i="2"/>
  <c r="Q2143" i="2" s="1"/>
  <c r="R2143" i="2" s="1"/>
  <c r="S1834" i="2"/>
  <c r="O1834" i="2"/>
  <c r="Q1834" i="2" s="1"/>
  <c r="R1834" i="2" s="1"/>
  <c r="S2014" i="2"/>
  <c r="P2014" i="2"/>
  <c r="O2014" i="2"/>
  <c r="Q2014" i="2" s="1"/>
  <c r="R2014" i="2" s="1"/>
  <c r="O2026" i="2"/>
  <c r="Q2026" i="2" s="1"/>
  <c r="R2026" i="2" s="1"/>
  <c r="S2026" i="2"/>
  <c r="O2093" i="2"/>
  <c r="P2093" i="2"/>
  <c r="Q2093" i="2"/>
  <c r="R2093" i="2"/>
  <c r="O1940" i="2"/>
  <c r="Q1940" i="2" s="1"/>
  <c r="R1940" i="2" s="1"/>
  <c r="P1940" i="2"/>
  <c r="O2074" i="2"/>
  <c r="Q2074" i="2" s="1"/>
  <c r="R2074" i="2" s="1"/>
  <c r="S2074" i="2"/>
  <c r="O2053" i="2"/>
  <c r="Q2053" i="2" s="1"/>
  <c r="R2053" i="2" s="1"/>
  <c r="P2053" i="2"/>
  <c r="Q1816" i="2"/>
  <c r="R1816" i="2" s="1"/>
  <c r="S2054" i="2"/>
  <c r="O2054" i="2"/>
  <c r="Q2054" i="2" s="1"/>
  <c r="R2054" i="2" s="1"/>
  <c r="P2054" i="2"/>
  <c r="O2206" i="2"/>
  <c r="P2206" i="2"/>
  <c r="O2305" i="2"/>
  <c r="Q2305" i="2" s="1"/>
  <c r="R2305" i="2" s="1"/>
  <c r="P2305" i="2"/>
  <c r="Q1976" i="2"/>
  <c r="R1976" i="2" s="1"/>
  <c r="O2182" i="2"/>
  <c r="P2182" i="2"/>
  <c r="P2401" i="2"/>
  <c r="Q2401" i="2"/>
  <c r="R2401" i="2" s="1"/>
  <c r="O2401" i="2"/>
  <c r="O2529" i="2"/>
  <c r="P2529" i="2"/>
  <c r="Q2529" i="2"/>
  <c r="R2529" i="2" s="1"/>
  <c r="L2290" i="2"/>
  <c r="L2293" i="2"/>
  <c r="L2321" i="2"/>
  <c r="M2321" i="2"/>
  <c r="S2321" i="2" s="1"/>
  <c r="O2222" i="2"/>
  <c r="P2222" i="2"/>
  <c r="L2313" i="2"/>
  <c r="O2330" i="2"/>
  <c r="Q2330" i="2"/>
  <c r="R2330" i="2" s="1"/>
  <c r="P2330" i="2"/>
  <c r="L2383" i="2"/>
  <c r="L2410" i="2"/>
  <c r="Q2544" i="2"/>
  <c r="R2544" i="2" s="1"/>
  <c r="O2544" i="2"/>
  <c r="P2544" i="2"/>
  <c r="O2214" i="2"/>
  <c r="P2214" i="2"/>
  <c r="P2434" i="2"/>
  <c r="O2495" i="2"/>
  <c r="P2495" i="2"/>
  <c r="P2603" i="2"/>
  <c r="O2554" i="2"/>
  <c r="Q2554" i="2" s="1"/>
  <c r="R2554" i="2" s="1"/>
  <c r="S2554" i="2"/>
  <c r="S2760" i="2"/>
  <c r="O2760" i="2"/>
  <c r="Q2760" i="2" s="1"/>
  <c r="R2760" i="2" s="1"/>
  <c r="P2680" i="2"/>
  <c r="O2680" i="2"/>
  <c r="Q2680" i="2" s="1"/>
  <c r="R2680" i="2" s="1"/>
  <c r="S2443" i="2"/>
  <c r="O2443" i="2"/>
  <c r="Q2443" i="2" s="1"/>
  <c r="R2443" i="2" s="1"/>
  <c r="P2443" i="2"/>
  <c r="O2744" i="2"/>
  <c r="P2744" i="2"/>
  <c r="Q2744" i="2"/>
  <c r="R2744" i="2"/>
  <c r="O2551" i="2"/>
  <c r="R2551" i="2"/>
  <c r="P2551" i="2"/>
  <c r="Q2551" i="2"/>
  <c r="O2791" i="2"/>
  <c r="P2791" i="2"/>
  <c r="Q2791" i="2"/>
  <c r="R2791" i="2" s="1"/>
  <c r="O2855" i="2"/>
  <c r="P2855" i="2"/>
  <c r="Q2855" i="2"/>
  <c r="R2855" i="2" s="1"/>
  <c r="P2919" i="2"/>
  <c r="O2919" i="2"/>
  <c r="Q2919" i="2" s="1"/>
  <c r="R2919" i="2" s="1"/>
  <c r="O2684" i="2"/>
  <c r="Q2684" i="2"/>
  <c r="R2684" i="2" s="1"/>
  <c r="P2684" i="2"/>
  <c r="S2606" i="2"/>
  <c r="O2606" i="2"/>
  <c r="Q2606" i="2" s="1"/>
  <c r="R2606" i="2" s="1"/>
  <c r="O2698" i="2"/>
  <c r="Q2698" i="2" s="1"/>
  <c r="R2698" i="2" s="1"/>
  <c r="O2867" i="2"/>
  <c r="P2867" i="2"/>
  <c r="Q2867" i="2"/>
  <c r="R2867" i="2" s="1"/>
  <c r="L2954" i="2"/>
  <c r="O2663" i="2"/>
  <c r="Q2663" i="2" s="1"/>
  <c r="R2663" i="2" s="1"/>
  <c r="L2910" i="2"/>
  <c r="M2910" i="2"/>
  <c r="L3020" i="2"/>
  <c r="Q3020" i="2" s="1"/>
  <c r="R3020" i="2" s="1"/>
  <c r="P3155" i="2"/>
  <c r="O3155" i="2"/>
  <c r="L3016" i="2"/>
  <c r="O3176" i="2"/>
  <c r="P3176" i="2"/>
  <c r="Q3176" i="2"/>
  <c r="R3176" i="2"/>
  <c r="O3240" i="2"/>
  <c r="P3240" i="2"/>
  <c r="Q3240" i="2"/>
  <c r="R3240" i="2" s="1"/>
  <c r="O3352" i="2"/>
  <c r="Q3352" i="2" s="1"/>
  <c r="R3352" i="2" s="1"/>
  <c r="P3352" i="2"/>
  <c r="P3064" i="2"/>
  <c r="O3064" i="2"/>
  <c r="Q3064" i="2" s="1"/>
  <c r="R3064" i="2" s="1"/>
  <c r="O2959" i="2"/>
  <c r="P2959" i="2"/>
  <c r="Q2959" i="2"/>
  <c r="R2959" i="2"/>
  <c r="O3148" i="2"/>
  <c r="Q3148" i="2" s="1"/>
  <c r="R3148" i="2" s="1"/>
  <c r="P3148" i="2"/>
  <c r="L3159" i="2"/>
  <c r="O3212" i="2"/>
  <c r="P3212" i="2"/>
  <c r="Q3212" i="2"/>
  <c r="R3212" i="2" s="1"/>
  <c r="O3276" i="2"/>
  <c r="P3276" i="2"/>
  <c r="Q3276" i="2"/>
  <c r="R3276" i="2" s="1"/>
  <c r="O3340" i="2"/>
  <c r="Q3340" i="2" s="1"/>
  <c r="R3340" i="2" s="1"/>
  <c r="P3340" i="2"/>
  <c r="M2995" i="2"/>
  <c r="S2995" i="2" s="1"/>
  <c r="L2995" i="2"/>
  <c r="P3080" i="2"/>
  <c r="O3080" i="2"/>
  <c r="Q3080" i="2"/>
  <c r="R3080" i="2" s="1"/>
  <c r="O3443" i="2"/>
  <c r="P3443" i="2"/>
  <c r="Q3443" i="2"/>
  <c r="R3443" i="2" s="1"/>
  <c r="L3303" i="2"/>
  <c r="Q3303" i="2" s="1"/>
  <c r="R3303" i="2" s="1"/>
  <c r="L3428" i="2"/>
  <c r="P3423" i="2"/>
  <c r="O3423" i="2"/>
  <c r="Q3423" i="2" s="1"/>
  <c r="R3423" i="2" s="1"/>
  <c r="O3519" i="2"/>
  <c r="Q3519" i="2" s="1"/>
  <c r="R3519" i="2" s="1"/>
  <c r="P3519" i="2"/>
  <c r="S3519" i="2"/>
  <c r="Q3452" i="2"/>
  <c r="R3452" i="2" s="1"/>
  <c r="O3452" i="2"/>
  <c r="P3452" i="2"/>
  <c r="Q3516" i="2"/>
  <c r="R3516" i="2" s="1"/>
  <c r="O3516" i="2"/>
  <c r="P3516" i="2"/>
  <c r="M3446" i="2"/>
  <c r="L3446" i="2"/>
  <c r="O1466" i="2"/>
  <c r="Q1466" i="2" s="1"/>
  <c r="R1466" i="2" s="1"/>
  <c r="P1466" i="2"/>
  <c r="M1593" i="2"/>
  <c r="S1593" i="2" s="1"/>
  <c r="L1593" i="2"/>
  <c r="O1748" i="2"/>
  <c r="Q1748" i="2" s="1"/>
  <c r="R1748" i="2" s="1"/>
  <c r="P1748" i="2"/>
  <c r="O1812" i="2"/>
  <c r="P1812" i="2"/>
  <c r="Q1812" i="2"/>
  <c r="R1812" i="2"/>
  <c r="M1585" i="2"/>
  <c r="S1585" i="2" s="1"/>
  <c r="L1585" i="2"/>
  <c r="Q1703" i="2"/>
  <c r="R1703" i="2" s="1"/>
  <c r="O1703" i="2"/>
  <c r="P1703" i="2"/>
  <c r="O1590" i="2"/>
  <c r="P1590" i="2"/>
  <c r="Q1590" i="2"/>
  <c r="R1590" i="2" s="1"/>
  <c r="O1779" i="2"/>
  <c r="P1779" i="2"/>
  <c r="Q1779" i="2"/>
  <c r="R1779" i="2"/>
  <c r="O1843" i="2"/>
  <c r="P1843" i="2"/>
  <c r="Q1843" i="2"/>
  <c r="R1843" i="2"/>
  <c r="L1254" i="2"/>
  <c r="O1732" i="2"/>
  <c r="Q1732" i="2" s="1"/>
  <c r="R1732" i="2" s="1"/>
  <c r="P1732" i="2"/>
  <c r="Q1723" i="2"/>
  <c r="R1723" i="2" s="1"/>
  <c r="O2013" i="2"/>
  <c r="Q2013" i="2" s="1"/>
  <c r="R2013" i="2" s="1"/>
  <c r="P2013" i="2"/>
  <c r="O2023" i="2"/>
  <c r="P2023" i="2"/>
  <c r="Q2023" i="2"/>
  <c r="R2023" i="2"/>
  <c r="O1988" i="2"/>
  <c r="Q1988" i="2" s="1"/>
  <c r="R1988" i="2" s="1"/>
  <c r="P1988" i="2"/>
  <c r="P2044" i="2"/>
  <c r="O2044" i="2"/>
  <c r="Q2044" i="2" s="1"/>
  <c r="R2044" i="2" s="1"/>
  <c r="P2108" i="2"/>
  <c r="Q2108" i="2"/>
  <c r="R2108" i="2" s="1"/>
  <c r="O2108" i="2"/>
  <c r="S1984" i="2"/>
  <c r="O1984" i="2"/>
  <c r="Q1984" i="2" s="1"/>
  <c r="R1984" i="2" s="1"/>
  <c r="P1984" i="2"/>
  <c r="S2022" i="2"/>
  <c r="P2022" i="2"/>
  <c r="O2022" i="2"/>
  <c r="Q2022" i="2" s="1"/>
  <c r="R2022" i="2" s="1"/>
  <c r="S1848" i="2"/>
  <c r="P1848" i="2"/>
  <c r="O1848" i="2"/>
  <c r="Q1848" i="2" s="1"/>
  <c r="R1848" i="2" s="1"/>
  <c r="S2086" i="2"/>
  <c r="O2086" i="2"/>
  <c r="Q2086" i="2" s="1"/>
  <c r="R2086" i="2" s="1"/>
  <c r="P2086" i="2"/>
  <c r="S2070" i="2"/>
  <c r="O2070" i="2"/>
  <c r="Q2070" i="2" s="1"/>
  <c r="R2070" i="2" s="1"/>
  <c r="P2070" i="2"/>
  <c r="S1826" i="2"/>
  <c r="O1826" i="2"/>
  <c r="Q1826" i="2" s="1"/>
  <c r="R1826" i="2" s="1"/>
  <c r="O2218" i="2"/>
  <c r="Q2218" i="2"/>
  <c r="P2218" i="2"/>
  <c r="R2218" i="2"/>
  <c r="L2206" i="2"/>
  <c r="Q2206" i="2" s="1"/>
  <c r="R2206" i="2" s="1"/>
  <c r="P2189" i="2"/>
  <c r="O2177" i="2"/>
  <c r="P2177" i="2"/>
  <c r="Q2177" i="2"/>
  <c r="R2177" i="2"/>
  <c r="L2314" i="2"/>
  <c r="Q2314" i="2" s="1"/>
  <c r="R2314" i="2" s="1"/>
  <c r="L2182" i="2"/>
  <c r="Q2182" i="2" s="1"/>
  <c r="R2182" i="2" s="1"/>
  <c r="P2409" i="2"/>
  <c r="Q2409" i="2"/>
  <c r="O2409" i="2"/>
  <c r="R2409" i="2"/>
  <c r="O2537" i="2"/>
  <c r="P2537" i="2"/>
  <c r="Q2537" i="2"/>
  <c r="R2537" i="2"/>
  <c r="L2329" i="2"/>
  <c r="M2329" i="2"/>
  <c r="S2329" i="2" s="1"/>
  <c r="O2238" i="2"/>
  <c r="Q2238" i="2" s="1"/>
  <c r="R2238" i="2" s="1"/>
  <c r="P2238" i="2"/>
  <c r="M2209" i="2"/>
  <c r="S2209" i="2" s="1"/>
  <c r="L2209" i="2"/>
  <c r="O2321" i="2"/>
  <c r="Q2321" i="2" s="1"/>
  <c r="R2321" i="2" s="1"/>
  <c r="P2321" i="2"/>
  <c r="L2222" i="2"/>
  <c r="Q2222" i="2" s="1"/>
  <c r="R2222" i="2" s="1"/>
  <c r="L2344" i="2"/>
  <c r="M2344" i="2"/>
  <c r="S2344" i="2" s="1"/>
  <c r="O2511" i="2"/>
  <c r="Q2511" i="2" s="1"/>
  <c r="R2511" i="2" s="1"/>
  <c r="P2511" i="2"/>
  <c r="L2330" i="2"/>
  <c r="O2310" i="2"/>
  <c r="P2310" i="2"/>
  <c r="Q2310" i="2"/>
  <c r="R2310" i="2" s="1"/>
  <c r="L2249" i="2"/>
  <c r="S2419" i="2"/>
  <c r="O2419" i="2"/>
  <c r="Q2419" i="2" s="1"/>
  <c r="R2419" i="2" s="1"/>
  <c r="P2419" i="2"/>
  <c r="O2608" i="2"/>
  <c r="P2608" i="2"/>
  <c r="Q2608" i="2"/>
  <c r="R2608" i="2"/>
  <c r="L2214" i="2"/>
  <c r="Q2214" i="2" s="1"/>
  <c r="R2214" i="2" s="1"/>
  <c r="L2495" i="2"/>
  <c r="Q2495" i="2" s="1"/>
  <c r="R2495" i="2" s="1"/>
  <c r="O2716" i="2"/>
  <c r="Q2716" i="2" s="1"/>
  <c r="R2716" i="2" s="1"/>
  <c r="P2716" i="2"/>
  <c r="O2672" i="2"/>
  <c r="P2672" i="2"/>
  <c r="Q2672" i="2"/>
  <c r="R2672" i="2" s="1"/>
  <c r="S2768" i="2"/>
  <c r="O2768" i="2"/>
  <c r="Q2768" i="2" s="1"/>
  <c r="R2768" i="2" s="1"/>
  <c r="O2550" i="2"/>
  <c r="P2550" i="2"/>
  <c r="O2762" i="2"/>
  <c r="Q2762" i="2" s="1"/>
  <c r="R2762" i="2" s="1"/>
  <c r="P2762" i="2"/>
  <c r="O2826" i="2"/>
  <c r="Q2826" i="2" s="1"/>
  <c r="R2826" i="2" s="1"/>
  <c r="P2826" i="2"/>
  <c r="O2890" i="2"/>
  <c r="Q2890" i="2" s="1"/>
  <c r="R2890" i="2" s="1"/>
  <c r="P2890" i="2"/>
  <c r="L2715" i="2"/>
  <c r="M2715" i="2"/>
  <c r="O2702" i="2"/>
  <c r="Q2702" i="2" s="1"/>
  <c r="R2702" i="2" s="1"/>
  <c r="S2702" i="2"/>
  <c r="L2958" i="2"/>
  <c r="Q3100" i="2"/>
  <c r="R3100" i="2" s="1"/>
  <c r="O3100" i="2"/>
  <c r="P3100" i="2"/>
  <c r="O3267" i="2"/>
  <c r="P3267" i="2"/>
  <c r="Q3267" i="2"/>
  <c r="R3267" i="2" s="1"/>
  <c r="O3360" i="2"/>
  <c r="Q3360" i="2"/>
  <c r="R3360" i="2"/>
  <c r="P3360" i="2"/>
  <c r="M3075" i="2"/>
  <c r="S3075" i="2" s="1"/>
  <c r="L3075" i="2"/>
  <c r="O3207" i="2"/>
  <c r="Q3207" i="2" s="1"/>
  <c r="R3207" i="2" s="1"/>
  <c r="P3207" i="2"/>
  <c r="O3239" i="2"/>
  <c r="P3239" i="2"/>
  <c r="Q3239" i="2"/>
  <c r="R3239" i="2" s="1"/>
  <c r="O3271" i="2"/>
  <c r="P3271" i="2"/>
  <c r="Q3271" i="2"/>
  <c r="R3271" i="2" s="1"/>
  <c r="P3419" i="2"/>
  <c r="O3419" i="2"/>
  <c r="Q3419" i="2"/>
  <c r="R3419" i="2" s="1"/>
  <c r="O3507" i="2"/>
  <c r="P3507" i="2"/>
  <c r="Q3507" i="2"/>
  <c r="R3507" i="2" s="1"/>
  <c r="P3399" i="2"/>
  <c r="O3399" i="2"/>
  <c r="Q3399" i="2" s="1"/>
  <c r="R3399" i="2" s="1"/>
  <c r="O3527" i="2"/>
  <c r="Q3527" i="2" s="1"/>
  <c r="R3527" i="2" s="1"/>
  <c r="P3527" i="2"/>
  <c r="S3527" i="2"/>
  <c r="M3454" i="2"/>
  <c r="L3454" i="2"/>
  <c r="L3155" i="2"/>
  <c r="Q3155" i="2" s="1"/>
  <c r="R3155" i="2" s="1"/>
  <c r="R1742" i="2"/>
  <c r="O1742" i="2"/>
  <c r="P1742" i="2"/>
  <c r="Q1742" i="2"/>
  <c r="S1591" i="2"/>
  <c r="P1591" i="2"/>
  <c r="P1535" i="2"/>
  <c r="O1535" i="2"/>
  <c r="L1967" i="2"/>
  <c r="M1967" i="2"/>
  <c r="O1947" i="2"/>
  <c r="P1947" i="2"/>
  <c r="Q1947" i="2"/>
  <c r="R1947" i="2"/>
  <c r="P1864" i="2"/>
  <c r="S1864" i="2"/>
  <c r="P1900" i="2"/>
  <c r="O1900" i="2"/>
  <c r="Q1900" i="2" s="1"/>
  <c r="R1900" i="2" s="1"/>
  <c r="O2031" i="2"/>
  <c r="P2031" i="2"/>
  <c r="Q2031" i="2"/>
  <c r="R2031" i="2" s="1"/>
  <c r="O1956" i="2"/>
  <c r="Q1956" i="2" s="1"/>
  <c r="R1956" i="2" s="1"/>
  <c r="P1956" i="2"/>
  <c r="S1992" i="2"/>
  <c r="O1992" i="2"/>
  <c r="Q1992" i="2" s="1"/>
  <c r="R1992" i="2" s="1"/>
  <c r="P1992" i="2"/>
  <c r="S2030" i="2"/>
  <c r="P2030" i="2"/>
  <c r="O2030" i="2"/>
  <c r="Q2030" i="2" s="1"/>
  <c r="R2030" i="2" s="1"/>
  <c r="P1874" i="2"/>
  <c r="O1874" i="2"/>
  <c r="Q1874" i="2" s="1"/>
  <c r="R1874" i="2" s="1"/>
  <c r="O2090" i="2"/>
  <c r="Q2090" i="2" s="1"/>
  <c r="R2090" i="2" s="1"/>
  <c r="S2090" i="2"/>
  <c r="P2139" i="2"/>
  <c r="Q2139" i="2"/>
  <c r="R2139" i="2" s="1"/>
  <c r="O2139" i="2"/>
  <c r="O2061" i="2"/>
  <c r="P2061" i="2"/>
  <c r="Q2061" i="2"/>
  <c r="R2061" i="2" s="1"/>
  <c r="O2298" i="2"/>
  <c r="Q2298" i="2" s="1"/>
  <c r="R2298" i="2" s="1"/>
  <c r="P2298" i="2"/>
  <c r="O2189" i="2"/>
  <c r="Q2189" i="2" s="1"/>
  <c r="R2189" i="2" s="1"/>
  <c r="O2262" i="2"/>
  <c r="P2262" i="2"/>
  <c r="Q2262" i="2"/>
  <c r="R2262" i="2" s="1"/>
  <c r="S2035" i="2"/>
  <c r="O2035" i="2"/>
  <c r="Q2035" i="2" s="1"/>
  <c r="R2035" i="2" s="1"/>
  <c r="P2417" i="2"/>
  <c r="O2417" i="2"/>
  <c r="Q2417" i="2" s="1"/>
  <c r="R2417" i="2" s="1"/>
  <c r="O2545" i="2"/>
  <c r="P2545" i="2"/>
  <c r="Q2545" i="2"/>
  <c r="R2545" i="2" s="1"/>
  <c r="O2209" i="2"/>
  <c r="P2209" i="2"/>
  <c r="Q2209" i="2"/>
  <c r="R2209" i="2"/>
  <c r="O2313" i="2"/>
  <c r="P2313" i="2"/>
  <c r="Q2313" i="2"/>
  <c r="R2313" i="2"/>
  <c r="L2289" i="2"/>
  <c r="S2776" i="2"/>
  <c r="O2776" i="2"/>
  <c r="Q2776" i="2" s="1"/>
  <c r="R2776" i="2" s="1"/>
  <c r="O2712" i="2"/>
  <c r="Q2712" i="2" s="1"/>
  <c r="R2712" i="2" s="1"/>
  <c r="P2712" i="2"/>
  <c r="O2560" i="2"/>
  <c r="Q2560" i="2" s="1"/>
  <c r="R2560" i="2" s="1"/>
  <c r="S2560" i="2"/>
  <c r="S2717" i="2"/>
  <c r="O2717" i="2"/>
  <c r="Q2717" i="2" s="1"/>
  <c r="R2717" i="2" s="1"/>
  <c r="P2717" i="2"/>
  <c r="O2799" i="2"/>
  <c r="P2799" i="2"/>
  <c r="Q2799" i="2"/>
  <c r="R2799" i="2"/>
  <c r="O2863" i="2"/>
  <c r="P2863" i="2"/>
  <c r="Q2863" i="2"/>
  <c r="R2863" i="2" s="1"/>
  <c r="O2397" i="2"/>
  <c r="Q2397" i="2" s="1"/>
  <c r="R2397" i="2" s="1"/>
  <c r="P2397" i="2"/>
  <c r="Q2757" i="2"/>
  <c r="R2757" i="2" s="1"/>
  <c r="O2803" i="2"/>
  <c r="Q2803" i="2" s="1"/>
  <c r="R2803" i="2" s="1"/>
  <c r="P2803" i="2"/>
  <c r="O2692" i="2"/>
  <c r="P2692" i="2"/>
  <c r="Q2692" i="2"/>
  <c r="R2692" i="2" s="1"/>
  <c r="L2962" i="2"/>
  <c r="O2740" i="2"/>
  <c r="Q2740" i="2" s="1"/>
  <c r="R2740" i="2" s="1"/>
  <c r="P2740" i="2"/>
  <c r="O3028" i="2"/>
  <c r="Q3028" i="2" s="1"/>
  <c r="R3028" i="2" s="1"/>
  <c r="P3028" i="2"/>
  <c r="O3024" i="2"/>
  <c r="Q3024" i="2" s="1"/>
  <c r="R3024" i="2" s="1"/>
  <c r="P3024" i="2"/>
  <c r="M3171" i="2"/>
  <c r="S3171" i="2" s="1"/>
  <c r="L3171" i="2"/>
  <c r="O3203" i="2"/>
  <c r="Q3203" i="2" s="1"/>
  <c r="R3203" i="2" s="1"/>
  <c r="P3203" i="2"/>
  <c r="O3235" i="2"/>
  <c r="P3235" i="2"/>
  <c r="Q3235" i="2"/>
  <c r="R3235" i="2" s="1"/>
  <c r="O2931" i="2"/>
  <c r="P2931" i="2"/>
  <c r="Q2931" i="2"/>
  <c r="R2931" i="2" s="1"/>
  <c r="O3184" i="2"/>
  <c r="P3184" i="2"/>
  <c r="Q3184" i="2"/>
  <c r="R3184" i="2"/>
  <c r="O3248" i="2"/>
  <c r="Q3248" i="2" s="1"/>
  <c r="R3248" i="2" s="1"/>
  <c r="P3248" i="2"/>
  <c r="Q3368" i="2"/>
  <c r="R3368" i="2" s="1"/>
  <c r="P3368" i="2"/>
  <c r="O3368" i="2"/>
  <c r="O2966" i="2"/>
  <c r="O2963" i="2"/>
  <c r="Q2963" i="2" s="1"/>
  <c r="R2963" i="2" s="1"/>
  <c r="P2963" i="2"/>
  <c r="P3072" i="2"/>
  <c r="O3072" i="2"/>
  <c r="Q3072" i="2"/>
  <c r="R3072" i="2" s="1"/>
  <c r="O2628" i="2"/>
  <c r="Q2628" i="2" s="1"/>
  <c r="R2628" i="2" s="1"/>
  <c r="P2628" i="2"/>
  <c r="O3220" i="2"/>
  <c r="Q3220" i="2" s="1"/>
  <c r="R3220" i="2" s="1"/>
  <c r="P3220" i="2"/>
  <c r="O3284" i="2"/>
  <c r="P3284" i="2"/>
  <c r="Q3284" i="2"/>
  <c r="R3284" i="2" s="1"/>
  <c r="O3348" i="2"/>
  <c r="Q3348" i="2" s="1"/>
  <c r="R3348" i="2" s="1"/>
  <c r="P3348" i="2"/>
  <c r="P3427" i="2"/>
  <c r="O3427" i="2"/>
  <c r="Q3427" i="2" s="1"/>
  <c r="R3427" i="2" s="1"/>
  <c r="L3091" i="2"/>
  <c r="O3412" i="2"/>
  <c r="P3412" i="2"/>
  <c r="Q3412" i="2"/>
  <c r="R3412" i="2" s="1"/>
  <c r="O3535" i="2"/>
  <c r="Q3535" i="2" s="1"/>
  <c r="R3535" i="2" s="1"/>
  <c r="P3535" i="2"/>
  <c r="S3535" i="2"/>
  <c r="O3460" i="2"/>
  <c r="Q3460" i="2" s="1"/>
  <c r="R3460" i="2" s="1"/>
  <c r="P3460" i="2"/>
  <c r="O3524" i="2"/>
  <c r="Q3524" i="2" s="1"/>
  <c r="R3524" i="2" s="1"/>
  <c r="P3524" i="2"/>
  <c r="M3462" i="2"/>
  <c r="L3462" i="2"/>
  <c r="S1384" i="2"/>
  <c r="O1384" i="2"/>
  <c r="Q1384" i="2" s="1"/>
  <c r="R1384" i="2" s="1"/>
  <c r="O1534" i="2"/>
  <c r="P1534" i="2"/>
  <c r="Q1534" i="2"/>
  <c r="R1534" i="2" s="1"/>
  <c r="O1442" i="2"/>
  <c r="P1442" i="2"/>
  <c r="Q1442" i="2"/>
  <c r="R1442" i="2" s="1"/>
  <c r="O1474" i="2"/>
  <c r="Q1474" i="2" s="1"/>
  <c r="R1474" i="2" s="1"/>
  <c r="P1474" i="2"/>
  <c r="O1709" i="2"/>
  <c r="Q1709" i="2" s="1"/>
  <c r="R1709" i="2" s="1"/>
  <c r="P1709" i="2"/>
  <c r="O1756" i="2"/>
  <c r="P1756" i="2"/>
  <c r="Q1756" i="2"/>
  <c r="R1756" i="2" s="1"/>
  <c r="O1820" i="2"/>
  <c r="Q1820" i="2" s="1"/>
  <c r="R1820" i="2" s="1"/>
  <c r="P1820" i="2"/>
  <c r="O1734" i="2"/>
  <c r="Q1734" i="2" s="1"/>
  <c r="R1734" i="2" s="1"/>
  <c r="P1734" i="2"/>
  <c r="O1787" i="2"/>
  <c r="Q1787" i="2" s="1"/>
  <c r="R1787" i="2" s="1"/>
  <c r="P1787" i="2"/>
  <c r="O1851" i="2"/>
  <c r="P1851" i="2"/>
  <c r="Q1851" i="2"/>
  <c r="R1851" i="2" s="1"/>
  <c r="P1744" i="2"/>
  <c r="S1744" i="2"/>
  <c r="O1456" i="2"/>
  <c r="Q1456" i="2" s="1"/>
  <c r="R1456" i="2" s="1"/>
  <c r="S1631" i="2"/>
  <c r="P1631" i="2"/>
  <c r="L1535" i="2"/>
  <c r="Q1535" i="2" s="1"/>
  <c r="R1535" i="2" s="1"/>
  <c r="O1631" i="2"/>
  <c r="Q1631" i="2" s="1"/>
  <c r="R1631" i="2" s="1"/>
  <c r="O1979" i="2"/>
  <c r="Q1979" i="2" s="1"/>
  <c r="R1979" i="2" s="1"/>
  <c r="P1979" i="2"/>
  <c r="O2021" i="2"/>
  <c r="P2021" i="2"/>
  <c r="Q2021" i="2"/>
  <c r="R2021" i="2"/>
  <c r="O2039" i="2"/>
  <c r="P2039" i="2"/>
  <c r="Q2039" i="2"/>
  <c r="R2039" i="2" s="1"/>
  <c r="O1828" i="2"/>
  <c r="Q1828" i="2" s="1"/>
  <c r="R1828" i="2" s="1"/>
  <c r="P1828" i="2"/>
  <c r="O1892" i="2"/>
  <c r="Q1892" i="2" s="1"/>
  <c r="R1892" i="2" s="1"/>
  <c r="P1892" i="2"/>
  <c r="P2052" i="2"/>
  <c r="O2052" i="2"/>
  <c r="Q2052" i="2" s="1"/>
  <c r="R2052" i="2" s="1"/>
  <c r="P2116" i="2"/>
  <c r="O2116" i="2"/>
  <c r="Q2116" i="2" s="1"/>
  <c r="R2116" i="2" s="1"/>
  <c r="S2038" i="2"/>
  <c r="P2038" i="2"/>
  <c r="O2038" i="2"/>
  <c r="Q2038" i="2" s="1"/>
  <c r="R2038" i="2" s="1"/>
  <c r="O1907" i="2"/>
  <c r="Q1907" i="2" s="1"/>
  <c r="R1907" i="2" s="1"/>
  <c r="P1907" i="2"/>
  <c r="O2077" i="2"/>
  <c r="P2077" i="2"/>
  <c r="Q2077" i="2"/>
  <c r="R2077" i="2"/>
  <c r="O2149" i="2"/>
  <c r="Q2149" i="2" s="1"/>
  <c r="R2149" i="2" s="1"/>
  <c r="P2149" i="2"/>
  <c r="O2162" i="2"/>
  <c r="Q2162" i="2" s="1"/>
  <c r="R2162" i="2" s="1"/>
  <c r="P2162" i="2"/>
  <c r="O2226" i="2"/>
  <c r="Q2226" i="2" s="1"/>
  <c r="R2226" i="2" s="1"/>
  <c r="P2226" i="2"/>
  <c r="O2166" i="2"/>
  <c r="P2166" i="2"/>
  <c r="O2342" i="2"/>
  <c r="Q2342" i="2" s="1"/>
  <c r="R2342" i="2" s="1"/>
  <c r="P2342" i="2"/>
  <c r="O2190" i="2"/>
  <c r="P2190" i="2"/>
  <c r="P2425" i="2"/>
  <c r="O2425" i="2"/>
  <c r="Q2425" i="2" s="1"/>
  <c r="R2425" i="2" s="1"/>
  <c r="P2293" i="2"/>
  <c r="L2297" i="2"/>
  <c r="M2297" i="2"/>
  <c r="S2297" i="2" s="1"/>
  <c r="O2118" i="2"/>
  <c r="Q2118" i="2" s="1"/>
  <c r="R2118" i="2" s="1"/>
  <c r="L2257" i="2"/>
  <c r="Q2257" i="2" s="1"/>
  <c r="R2257" i="2" s="1"/>
  <c r="M2257" i="2"/>
  <c r="S2257" i="2" s="1"/>
  <c r="O2447" i="2"/>
  <c r="P2447" i="2"/>
  <c r="R2447" i="2"/>
  <c r="Q2447" i="2"/>
  <c r="L2345" i="2"/>
  <c r="O2519" i="2"/>
  <c r="P2519" i="2"/>
  <c r="O2421" i="2"/>
  <c r="Q2421" i="2" s="1"/>
  <c r="R2421" i="2" s="1"/>
  <c r="P2421" i="2"/>
  <c r="P2354" i="2"/>
  <c r="O2616" i="2"/>
  <c r="Q2616" i="2" s="1"/>
  <c r="R2616" i="2" s="1"/>
  <c r="P2616" i="2"/>
  <c r="S2784" i="2"/>
  <c r="O2784" i="2"/>
  <c r="Q2784" i="2" s="1"/>
  <c r="R2784" i="2" s="1"/>
  <c r="L2550" i="2"/>
  <c r="Q2550" i="2" s="1"/>
  <c r="R2550" i="2" s="1"/>
  <c r="O2770" i="2"/>
  <c r="P2770" i="2"/>
  <c r="Q2770" i="2"/>
  <c r="R2770" i="2"/>
  <c r="O2834" i="2"/>
  <c r="Q2834" i="2" s="1"/>
  <c r="R2834" i="2" s="1"/>
  <c r="P2834" i="2"/>
  <c r="O2898" i="2"/>
  <c r="P2898" i="2"/>
  <c r="Q2898" i="2"/>
  <c r="R2898" i="2" s="1"/>
  <c r="O2556" i="2"/>
  <c r="Q2556" i="2" s="1"/>
  <c r="R2556" i="2" s="1"/>
  <c r="L2683" i="2"/>
  <c r="Q2683" i="2" s="1"/>
  <c r="R2683" i="2" s="1"/>
  <c r="P2595" i="2"/>
  <c r="Q2704" i="2"/>
  <c r="R2704" i="2" s="1"/>
  <c r="O2704" i="2"/>
  <c r="P2704" i="2"/>
  <c r="O2827" i="2"/>
  <c r="Q2827" i="2" s="1"/>
  <c r="R2827" i="2" s="1"/>
  <c r="P2827" i="2"/>
  <c r="P2978" i="2"/>
  <c r="L2692" i="2"/>
  <c r="P2760" i="2"/>
  <c r="L2966" i="2"/>
  <c r="O2923" i="2"/>
  <c r="P2923" i="2"/>
  <c r="Q2923" i="2"/>
  <c r="R2923" i="2" s="1"/>
  <c r="O2988" i="2"/>
  <c r="Q2988" i="2" s="1"/>
  <c r="R2988" i="2" s="1"/>
  <c r="P2988" i="2"/>
  <c r="O3108" i="2"/>
  <c r="Q3108" i="2" s="1"/>
  <c r="R3108" i="2" s="1"/>
  <c r="P3108" i="2"/>
  <c r="P3147" i="2"/>
  <c r="O3147" i="2"/>
  <c r="Q3147" i="2" s="1"/>
  <c r="R3147" i="2" s="1"/>
  <c r="O2943" i="2"/>
  <c r="Q2943" i="2" s="1"/>
  <c r="R2943" i="2" s="1"/>
  <c r="P2943" i="2"/>
  <c r="Q3384" i="2"/>
  <c r="R3384" i="2" s="1"/>
  <c r="O3384" i="2"/>
  <c r="P3384" i="2"/>
  <c r="O3068" i="2"/>
  <c r="Q3068" i="2"/>
  <c r="R3068" i="2" s="1"/>
  <c r="P3068" i="2"/>
  <c r="L2963" i="2"/>
  <c r="O3092" i="2"/>
  <c r="Q3092" i="2" s="1"/>
  <c r="R3092" i="2" s="1"/>
  <c r="P3092" i="2"/>
  <c r="L2628" i="2"/>
  <c r="M3051" i="2"/>
  <c r="S3051" i="2" s="1"/>
  <c r="L3051" i="2"/>
  <c r="O3451" i="2"/>
  <c r="P3451" i="2"/>
  <c r="Q3451" i="2"/>
  <c r="R3451" i="2" s="1"/>
  <c r="O3515" i="2"/>
  <c r="P3515" i="2"/>
  <c r="Q3515" i="2"/>
  <c r="R3515" i="2" s="1"/>
  <c r="L3427" i="2"/>
  <c r="O3343" i="2"/>
  <c r="Q3343" i="2" s="1"/>
  <c r="R3343" i="2" s="1"/>
  <c r="P3343" i="2"/>
  <c r="P3431" i="2"/>
  <c r="O3431" i="2"/>
  <c r="Q3431" i="2" s="1"/>
  <c r="R3431" i="2" s="1"/>
  <c r="O3295" i="2"/>
  <c r="Q3295" i="2" s="1"/>
  <c r="R3295" i="2" s="1"/>
  <c r="P3295" i="2"/>
  <c r="S3543" i="2"/>
  <c r="O3543" i="2"/>
  <c r="Q3543" i="2" s="1"/>
  <c r="R3543" i="2" s="1"/>
  <c r="P3543" i="2"/>
  <c r="M3470" i="2"/>
  <c r="L3470" i="2"/>
  <c r="O1312" i="2"/>
  <c r="P1312" i="2"/>
  <c r="Q1312" i="2"/>
  <c r="R1312" i="2" s="1"/>
  <c r="M1337" i="2"/>
  <c r="L1337" i="2"/>
  <c r="P1429" i="2"/>
  <c r="Q1429" i="2"/>
  <c r="R1429" i="2"/>
  <c r="O1429" i="2"/>
  <c r="P1276" i="2"/>
  <c r="S1276" i="2"/>
  <c r="O1483" i="2"/>
  <c r="Q1483" i="2" s="1"/>
  <c r="R1483" i="2" s="1"/>
  <c r="P1483" i="2"/>
  <c r="O1539" i="2"/>
  <c r="P1539" i="2"/>
  <c r="Q1539" i="2"/>
  <c r="R1539" i="2" s="1"/>
  <c r="O1544" i="2"/>
  <c r="P1544" i="2"/>
  <c r="Q1544" i="2"/>
  <c r="R1544" i="2" s="1"/>
  <c r="P1678" i="2"/>
  <c r="O1678" i="2"/>
  <c r="Q1678" i="2" s="1"/>
  <c r="R1678" i="2" s="1"/>
  <c r="P1499" i="2"/>
  <c r="L1734" i="2"/>
  <c r="P1752" i="2"/>
  <c r="S1752" i="2"/>
  <c r="P1662" i="2"/>
  <c r="O1662" i="2"/>
  <c r="Q1662" i="2" s="1"/>
  <c r="R1662" i="2" s="1"/>
  <c r="P1654" i="2"/>
  <c r="O1654" i="2"/>
  <c r="Q1654" i="2" s="1"/>
  <c r="R1654" i="2" s="1"/>
  <c r="P1670" i="2"/>
  <c r="O1670" i="2"/>
  <c r="Q1670" i="2" s="1"/>
  <c r="R1670" i="2" s="1"/>
  <c r="P1912" i="2"/>
  <c r="S1912" i="2"/>
  <c r="L1975" i="2"/>
  <c r="M1975" i="2"/>
  <c r="O1872" i="2"/>
  <c r="Q1872" i="2" s="1"/>
  <c r="R1872" i="2" s="1"/>
  <c r="O1908" i="2"/>
  <c r="P1908" i="2"/>
  <c r="Q1908" i="2"/>
  <c r="R1908" i="2" s="1"/>
  <c r="P2047" i="2"/>
  <c r="O2047" i="2"/>
  <c r="Q2047" i="2"/>
  <c r="R2047" i="2" s="1"/>
  <c r="O1996" i="2"/>
  <c r="P1996" i="2"/>
  <c r="Q1996" i="2"/>
  <c r="R1996" i="2" s="1"/>
  <c r="O1948" i="2"/>
  <c r="P1948" i="2"/>
  <c r="Q1948" i="2"/>
  <c r="R1948" i="2" s="1"/>
  <c r="L1601" i="2"/>
  <c r="L1907" i="2"/>
  <c r="L2166" i="2"/>
  <c r="Q2166" i="2" s="1"/>
  <c r="R2166" i="2" s="1"/>
  <c r="O2258" i="2"/>
  <c r="Q2258" i="2" s="1"/>
  <c r="R2258" i="2" s="1"/>
  <c r="P2258" i="2"/>
  <c r="M2301" i="2"/>
  <c r="L2301" i="2"/>
  <c r="L2190" i="2"/>
  <c r="Q2190" i="2" s="1"/>
  <c r="R2190" i="2" s="1"/>
  <c r="O2433" i="2"/>
  <c r="Q2433" i="2" s="1"/>
  <c r="R2433" i="2" s="1"/>
  <c r="P2433" i="2"/>
  <c r="O2293" i="2"/>
  <c r="Q2293" i="2" s="1"/>
  <c r="R2293" i="2" s="1"/>
  <c r="O2174" i="2"/>
  <c r="P2174" i="2"/>
  <c r="P2340" i="2"/>
  <c r="O2340" i="2"/>
  <c r="Q2340" i="2" s="1"/>
  <c r="R2340" i="2" s="1"/>
  <c r="O2297" i="2"/>
  <c r="Q2297" i="2" s="1"/>
  <c r="R2297" i="2" s="1"/>
  <c r="P2297" i="2"/>
  <c r="O2257" i="2"/>
  <c r="P2257" i="2"/>
  <c r="L2360" i="2"/>
  <c r="M2360" i="2"/>
  <c r="S2360" i="2" s="1"/>
  <c r="S2395" i="2"/>
  <c r="O2395" i="2"/>
  <c r="Q2395" i="2" s="1"/>
  <c r="R2395" i="2" s="1"/>
  <c r="P2395" i="2"/>
  <c r="P2492" i="2"/>
  <c r="L2519" i="2"/>
  <c r="Q2519" i="2" s="1"/>
  <c r="R2519" i="2" s="1"/>
  <c r="O2354" i="2"/>
  <c r="Q2448" i="2"/>
  <c r="R2448" i="2" s="1"/>
  <c r="O2448" i="2"/>
  <c r="P2448" i="2"/>
  <c r="S2540" i="2"/>
  <c r="O2540" i="2"/>
  <c r="Q2540" i="2" s="1"/>
  <c r="R2540" i="2" s="1"/>
  <c r="P2453" i="2"/>
  <c r="O2506" i="2"/>
  <c r="Q2506" i="2" s="1"/>
  <c r="R2506" i="2" s="1"/>
  <c r="P2506" i="2"/>
  <c r="S2792" i="2"/>
  <c r="O2792" i="2"/>
  <c r="Q2792" i="2" s="1"/>
  <c r="R2792" i="2" s="1"/>
  <c r="O2620" i="2"/>
  <c r="Q2620" i="2" s="1"/>
  <c r="R2620" i="2" s="1"/>
  <c r="P2620" i="2"/>
  <c r="P2560" i="2"/>
  <c r="O2588" i="2"/>
  <c r="P2588" i="2"/>
  <c r="Q2588" i="2"/>
  <c r="R2588" i="2" s="1"/>
  <c r="O2668" i="2"/>
  <c r="Q2668" i="2" s="1"/>
  <c r="R2668" i="2" s="1"/>
  <c r="P2668" i="2"/>
  <c r="O2807" i="2"/>
  <c r="P2807" i="2"/>
  <c r="Q2807" i="2"/>
  <c r="R2807" i="2" s="1"/>
  <c r="O2871" i="2"/>
  <c r="P2871" i="2"/>
  <c r="Q2871" i="2"/>
  <c r="R2871" i="2" s="1"/>
  <c r="O2595" i="2"/>
  <c r="Q2595" i="2" s="1"/>
  <c r="R2595" i="2" s="1"/>
  <c r="L2970" i="2"/>
  <c r="L2740" i="2"/>
  <c r="L2988" i="2"/>
  <c r="L3108" i="2"/>
  <c r="L2943" i="2"/>
  <c r="O2947" i="2"/>
  <c r="P2947" i="2"/>
  <c r="Q2947" i="2"/>
  <c r="R2947" i="2"/>
  <c r="O3192" i="2"/>
  <c r="Q3192" i="2" s="1"/>
  <c r="R3192" i="2" s="1"/>
  <c r="P3192" i="2"/>
  <c r="O3256" i="2"/>
  <c r="P3256" i="2"/>
  <c r="Q3256" i="2"/>
  <c r="R3256" i="2" s="1"/>
  <c r="O3392" i="2"/>
  <c r="Q3392" i="2" s="1"/>
  <c r="R3392" i="2" s="1"/>
  <c r="P3392" i="2"/>
  <c r="L3068" i="2"/>
  <c r="O2970" i="2"/>
  <c r="Q2970" i="2" s="1"/>
  <c r="R2970" i="2" s="1"/>
  <c r="L3092" i="2"/>
  <c r="O3164" i="2"/>
  <c r="Q3164" i="2" s="1"/>
  <c r="R3164" i="2" s="1"/>
  <c r="P3164" i="2"/>
  <c r="O3228" i="2"/>
  <c r="P3228" i="2"/>
  <c r="Q3228" i="2"/>
  <c r="R3228" i="2" s="1"/>
  <c r="O3292" i="2"/>
  <c r="P3292" i="2"/>
  <c r="Q3292" i="2"/>
  <c r="R3292" i="2" s="1"/>
  <c r="O3356" i="2"/>
  <c r="P3356" i="2"/>
  <c r="Q3356" i="2"/>
  <c r="R3356" i="2" s="1"/>
  <c r="M3027" i="2"/>
  <c r="S3027" i="2" s="1"/>
  <c r="L3027" i="2"/>
  <c r="P3152" i="2"/>
  <c r="O3152" i="2"/>
  <c r="Q3152" i="2" s="1"/>
  <c r="R3152" i="2" s="1"/>
  <c r="L3147" i="2"/>
  <c r="P3387" i="2"/>
  <c r="O3387" i="2"/>
  <c r="Q3387" i="2" s="1"/>
  <c r="R3387" i="2" s="1"/>
  <c r="S3551" i="2"/>
  <c r="O3551" i="2"/>
  <c r="Q3551" i="2" s="1"/>
  <c r="R3551" i="2" s="1"/>
  <c r="P3551" i="2"/>
  <c r="P3375" i="2"/>
  <c r="O3375" i="2"/>
  <c r="Q3375" i="2" s="1"/>
  <c r="R3375" i="2" s="1"/>
  <c r="O3468" i="2"/>
  <c r="Q3468" i="2" s="1"/>
  <c r="R3468" i="2" s="1"/>
  <c r="P3468" i="2"/>
  <c r="Q3532" i="2"/>
  <c r="R3532" i="2" s="1"/>
  <c r="O3532" i="2"/>
  <c r="P3532" i="2"/>
  <c r="M3478" i="2"/>
  <c r="L3478" i="2"/>
  <c r="O1482" i="2"/>
  <c r="Q1482" i="2" s="1"/>
  <c r="R1482" i="2" s="1"/>
  <c r="P1482" i="2"/>
  <c r="O1764" i="2"/>
  <c r="P1764" i="2"/>
  <c r="Q1764" i="2"/>
  <c r="R1764" i="2" s="1"/>
  <c r="P1430" i="2"/>
  <c r="S1430" i="2"/>
  <c r="O1499" i="2"/>
  <c r="Q1499" i="2" s="1"/>
  <c r="R1499" i="2" s="1"/>
  <c r="O1710" i="2"/>
  <c r="Q1710" i="2" s="1"/>
  <c r="R1710" i="2" s="1"/>
  <c r="P1710" i="2"/>
  <c r="M1577" i="2"/>
  <c r="S1577" i="2" s="1"/>
  <c r="L1577" i="2"/>
  <c r="M1641" i="2"/>
  <c r="L1641" i="2"/>
  <c r="O1726" i="2"/>
  <c r="P1726" i="2"/>
  <c r="Q1726" i="2"/>
  <c r="R1726" i="2" s="1"/>
  <c r="O1795" i="2"/>
  <c r="Q1795" i="2" s="1"/>
  <c r="R1795" i="2" s="1"/>
  <c r="P1795" i="2"/>
  <c r="O1859" i="2"/>
  <c r="Q1859" i="2" s="1"/>
  <c r="R1859" i="2" s="1"/>
  <c r="P1859" i="2"/>
  <c r="P1760" i="2"/>
  <c r="S1760" i="2"/>
  <c r="O1638" i="2"/>
  <c r="Q1638" i="2" s="1"/>
  <c r="R1638" i="2" s="1"/>
  <c r="P1638" i="2"/>
  <c r="L1654" i="2"/>
  <c r="L1670" i="2"/>
  <c r="P1673" i="2"/>
  <c r="O1673" i="2"/>
  <c r="Q1673" i="2"/>
  <c r="R1673" i="2" s="1"/>
  <c r="L1983" i="2"/>
  <c r="M1983" i="2"/>
  <c r="P1880" i="2"/>
  <c r="S1880" i="2"/>
  <c r="O2029" i="2"/>
  <c r="P2029" i="2"/>
  <c r="Q2029" i="2"/>
  <c r="R2029" i="2" s="1"/>
  <c r="P2055" i="2"/>
  <c r="O2055" i="2"/>
  <c r="Q2055" i="2"/>
  <c r="R2055" i="2" s="1"/>
  <c r="O1939" i="2"/>
  <c r="Q1939" i="2" s="1"/>
  <c r="R1939" i="2" s="1"/>
  <c r="P1939" i="2"/>
  <c r="P2060" i="2"/>
  <c r="Q2060" i="2"/>
  <c r="R2060" i="2" s="1"/>
  <c r="O2060" i="2"/>
  <c r="O1860" i="2"/>
  <c r="Q1860" i="2" s="1"/>
  <c r="R1860" i="2" s="1"/>
  <c r="P1860" i="2"/>
  <c r="O1744" i="2"/>
  <c r="Q1744" i="2" s="1"/>
  <c r="R1744" i="2" s="1"/>
  <c r="O2170" i="2"/>
  <c r="Q2170" i="2" s="1"/>
  <c r="R2170" i="2" s="1"/>
  <c r="P2170" i="2"/>
  <c r="O2234" i="2"/>
  <c r="Q2234" i="2" s="1"/>
  <c r="R2234" i="2" s="1"/>
  <c r="P2234" i="2"/>
  <c r="O2034" i="2"/>
  <c r="Q2034" i="2" s="1"/>
  <c r="R2034" i="2" s="1"/>
  <c r="S2034" i="2"/>
  <c r="M2161" i="2"/>
  <c r="L2161" i="2"/>
  <c r="L2258" i="2"/>
  <c r="L2354" i="2"/>
  <c r="M2225" i="2"/>
  <c r="S2225" i="2" s="1"/>
  <c r="L2225" i="2"/>
  <c r="O2441" i="2"/>
  <c r="Q2441" i="2" s="1"/>
  <c r="R2441" i="2" s="1"/>
  <c r="P2441" i="2"/>
  <c r="L2174" i="2"/>
  <c r="Q2174" i="2" s="1"/>
  <c r="R2174" i="2" s="1"/>
  <c r="L2346" i="2"/>
  <c r="S2303" i="2"/>
  <c r="P2303" i="2"/>
  <c r="Q2333" i="2"/>
  <c r="R2333" i="2" s="1"/>
  <c r="O2333" i="2"/>
  <c r="P2333" i="2"/>
  <c r="O2439" i="2"/>
  <c r="Q2439" i="2" s="1"/>
  <c r="R2439" i="2" s="1"/>
  <c r="P2439" i="2"/>
  <c r="O2543" i="2"/>
  <c r="Q2543" i="2" s="1"/>
  <c r="R2543" i="2" s="1"/>
  <c r="P2543" i="2"/>
  <c r="S2447" i="2"/>
  <c r="O2415" i="2"/>
  <c r="P2415" i="2"/>
  <c r="Q2415" i="2"/>
  <c r="R2415" i="2" s="1"/>
  <c r="L2561" i="2"/>
  <c r="M2561" i="2"/>
  <c r="S2561" i="2" s="1"/>
  <c r="O2624" i="2"/>
  <c r="P2624" i="2"/>
  <c r="Q2624" i="2"/>
  <c r="R2624" i="2" s="1"/>
  <c r="O2399" i="2"/>
  <c r="Q2399" i="2" s="1"/>
  <c r="R2399" i="2" s="1"/>
  <c r="P2399" i="2"/>
  <c r="O2580" i="2"/>
  <c r="P2580" i="2"/>
  <c r="Q2580" i="2"/>
  <c r="R2580" i="2" s="1"/>
  <c r="O2778" i="2"/>
  <c r="P2778" i="2"/>
  <c r="Q2778" i="2"/>
  <c r="R2778" i="2" s="1"/>
  <c r="O2842" i="2"/>
  <c r="P2842" i="2"/>
  <c r="Q2842" i="2"/>
  <c r="R2842" i="2" s="1"/>
  <c r="L2731" i="2"/>
  <c r="M2731" i="2"/>
  <c r="L2466" i="2"/>
  <c r="O2612" i="2"/>
  <c r="P2612" i="2"/>
  <c r="Q2612" i="2"/>
  <c r="R2612" i="2" s="1"/>
  <c r="Q2752" i="2"/>
  <c r="R2752" i="2" s="1"/>
  <c r="O2752" i="2"/>
  <c r="P2752" i="2"/>
  <c r="P2776" i="2"/>
  <c r="O2875" i="2"/>
  <c r="Q2875" i="2" s="1"/>
  <c r="R2875" i="2" s="1"/>
  <c r="P2875" i="2"/>
  <c r="O2906" i="2"/>
  <c r="Q2906" i="2" s="1"/>
  <c r="R2906" i="2" s="1"/>
  <c r="P2906" i="2"/>
  <c r="L2974" i="2"/>
  <c r="O2779" i="2"/>
  <c r="P2779" i="2"/>
  <c r="Q2779" i="2"/>
  <c r="R2779" i="2" s="1"/>
  <c r="O3036" i="2"/>
  <c r="Q3036" i="2"/>
  <c r="R3036" i="2" s="1"/>
  <c r="P3036" i="2"/>
  <c r="O3032" i="2"/>
  <c r="Q3032" i="2" s="1"/>
  <c r="R3032" i="2" s="1"/>
  <c r="P3032" i="2"/>
  <c r="P3163" i="2"/>
  <c r="O3163" i="2"/>
  <c r="Q3163" i="2" s="1"/>
  <c r="R3163" i="2" s="1"/>
  <c r="O3275" i="2"/>
  <c r="P3275" i="2"/>
  <c r="Q3275" i="2"/>
  <c r="R3275" i="2"/>
  <c r="O2951" i="2"/>
  <c r="P2951" i="2"/>
  <c r="Q2951" i="2"/>
  <c r="R2951" i="2" s="1"/>
  <c r="O3264" i="2"/>
  <c r="Q3264" i="2" s="1"/>
  <c r="R3264" i="2" s="1"/>
  <c r="P3264" i="2"/>
  <c r="Q3400" i="2"/>
  <c r="R3400" i="2" s="1"/>
  <c r="O3400" i="2"/>
  <c r="P3400" i="2"/>
  <c r="L3164" i="2"/>
  <c r="O3183" i="2"/>
  <c r="P3183" i="2"/>
  <c r="Q3183" i="2"/>
  <c r="R3183" i="2" s="1"/>
  <c r="O3215" i="2"/>
  <c r="Q3215" i="2" s="1"/>
  <c r="R3215" i="2" s="1"/>
  <c r="P3215" i="2"/>
  <c r="O3247" i="2"/>
  <c r="Q3247" i="2" s="1"/>
  <c r="R3247" i="2" s="1"/>
  <c r="P3247" i="2"/>
  <c r="O3279" i="2"/>
  <c r="P3279" i="2"/>
  <c r="Q3279" i="2"/>
  <c r="R3279" i="2" s="1"/>
  <c r="O3076" i="2"/>
  <c r="Q3076" i="2" s="1"/>
  <c r="R3076" i="2" s="1"/>
  <c r="P3076" i="2"/>
  <c r="O2656" i="2"/>
  <c r="Q2656" i="2" s="1"/>
  <c r="R2656" i="2" s="1"/>
  <c r="P2656" i="2"/>
  <c r="M3003" i="2"/>
  <c r="S3003" i="2" s="1"/>
  <c r="L3003" i="2"/>
  <c r="L3152" i="2"/>
  <c r="O3307" i="2"/>
  <c r="P3307" i="2"/>
  <c r="Q3307" i="2"/>
  <c r="R3307" i="2"/>
  <c r="O3459" i="2"/>
  <c r="P3459" i="2"/>
  <c r="Q3459" i="2"/>
  <c r="R3459" i="2" s="1"/>
  <c r="O3523" i="2"/>
  <c r="Q3523" i="2" s="1"/>
  <c r="R3523" i="2" s="1"/>
  <c r="P3523" i="2"/>
  <c r="L3163" i="2"/>
  <c r="O3339" i="2"/>
  <c r="P3339" i="2"/>
  <c r="Q3339" i="2"/>
  <c r="R3339" i="2" s="1"/>
  <c r="P3415" i="2"/>
  <c r="O3415" i="2"/>
  <c r="O2741" i="2"/>
  <c r="Q2741" i="2" s="1"/>
  <c r="R2741" i="2" s="1"/>
  <c r="L3375" i="2"/>
  <c r="L3107" i="2"/>
  <c r="L3139" i="2"/>
  <c r="M3486" i="2"/>
  <c r="L3486" i="2"/>
  <c r="S1583" i="2"/>
  <c r="P1583" i="2"/>
  <c r="O1987" i="2"/>
  <c r="P1987" i="2"/>
  <c r="Q1987" i="2"/>
  <c r="R1987" i="2" s="1"/>
  <c r="P2063" i="2"/>
  <c r="O2063" i="2"/>
  <c r="Q2063" i="2" s="1"/>
  <c r="R2063" i="2" s="1"/>
  <c r="O1964" i="2"/>
  <c r="P1964" i="2"/>
  <c r="Q1964" i="2"/>
  <c r="R1964" i="2" s="1"/>
  <c r="S1962" i="2"/>
  <c r="O1962" i="2"/>
  <c r="Q1962" i="2" s="1"/>
  <c r="R1962" i="2" s="1"/>
  <c r="M1871" i="2"/>
  <c r="L1871" i="2"/>
  <c r="O1938" i="2"/>
  <c r="Q1938" i="2" s="1"/>
  <c r="R1938" i="2" s="1"/>
  <c r="S1938" i="2"/>
  <c r="S2126" i="2"/>
  <c r="O2126" i="2"/>
  <c r="Q2126" i="2" s="1"/>
  <c r="R2126" i="2" s="1"/>
  <c r="P2126" i="2"/>
  <c r="Q1960" i="2"/>
  <c r="R1960" i="2" s="1"/>
  <c r="P2049" i="2"/>
  <c r="S2049" i="2"/>
  <c r="O2225" i="2"/>
  <c r="Q2225" i="2" s="1"/>
  <c r="R2225" i="2" s="1"/>
  <c r="P2225" i="2"/>
  <c r="O2449" i="2"/>
  <c r="Q2449" i="2" s="1"/>
  <c r="R2449" i="2" s="1"/>
  <c r="P2449" i="2"/>
  <c r="P2346" i="2"/>
  <c r="S2346" i="2"/>
  <c r="L2281" i="2"/>
  <c r="M2281" i="2"/>
  <c r="S2281" i="2" s="1"/>
  <c r="Q2464" i="2"/>
  <c r="R2464" i="2" s="1"/>
  <c r="O2464" i="2"/>
  <c r="P2464" i="2"/>
  <c r="O2535" i="2"/>
  <c r="Q2535" i="2" s="1"/>
  <c r="R2535" i="2" s="1"/>
  <c r="P2535" i="2"/>
  <c r="O2407" i="2"/>
  <c r="P2407" i="2"/>
  <c r="Q2407" i="2"/>
  <c r="R2407" i="2" s="1"/>
  <c r="O2375" i="2"/>
  <c r="Q2375" i="2" s="1"/>
  <c r="R2375" i="2" s="1"/>
  <c r="P2375" i="2"/>
  <c r="O2553" i="2"/>
  <c r="Q2553" i="2" s="1"/>
  <c r="R2553" i="2" s="1"/>
  <c r="O2756" i="2"/>
  <c r="Q2756" i="2" s="1"/>
  <c r="R2756" i="2" s="1"/>
  <c r="P2756" i="2"/>
  <c r="O2644" i="2"/>
  <c r="Q2644" i="2" s="1"/>
  <c r="R2644" i="2" s="1"/>
  <c r="P2644" i="2"/>
  <c r="P2742" i="2"/>
  <c r="O2742" i="2"/>
  <c r="Q2742" i="2" s="1"/>
  <c r="R2742" i="2" s="1"/>
  <c r="O2815" i="2"/>
  <c r="Q2815" i="2" s="1"/>
  <c r="R2815" i="2" s="1"/>
  <c r="P2815" i="2"/>
  <c r="O2879" i="2"/>
  <c r="Q2879" i="2" s="1"/>
  <c r="R2879" i="2" s="1"/>
  <c r="P2879" i="2"/>
  <c r="O2787" i="2"/>
  <c r="P2787" i="2"/>
  <c r="Q2787" i="2"/>
  <c r="R2787" i="2" s="1"/>
  <c r="Q2422" i="2"/>
  <c r="R2422" i="2" s="1"/>
  <c r="P2792" i="2"/>
  <c r="O2907" i="2"/>
  <c r="Q2907" i="2" s="1"/>
  <c r="R2907" i="2" s="1"/>
  <c r="P2907" i="2"/>
  <c r="L2978" i="2"/>
  <c r="O2996" i="2"/>
  <c r="Q2996" i="2"/>
  <c r="R2996" i="2" s="1"/>
  <c r="P2996" i="2"/>
  <c r="O2992" i="2"/>
  <c r="Q2992" i="2" s="1"/>
  <c r="R2992" i="2" s="1"/>
  <c r="P2992" i="2"/>
  <c r="P3056" i="2"/>
  <c r="O3056" i="2"/>
  <c r="Q3056" i="2"/>
  <c r="R3056" i="2" s="1"/>
  <c r="O3179" i="2"/>
  <c r="Q3179" i="2" s="1"/>
  <c r="R3179" i="2" s="1"/>
  <c r="P3179" i="2"/>
  <c r="O3211" i="2"/>
  <c r="Q3211" i="2" s="1"/>
  <c r="R3211" i="2" s="1"/>
  <c r="P3211" i="2"/>
  <c r="O3243" i="2"/>
  <c r="Q3243" i="2" s="1"/>
  <c r="R3243" i="2" s="1"/>
  <c r="P3243" i="2"/>
  <c r="O2954" i="2"/>
  <c r="Q2954" i="2" s="1"/>
  <c r="R2954" i="2" s="1"/>
  <c r="O3200" i="2"/>
  <c r="P3200" i="2"/>
  <c r="Q3200" i="2"/>
  <c r="R3200" i="2" s="1"/>
  <c r="Q3408" i="2"/>
  <c r="O3408" i="2"/>
  <c r="P3408" i="2"/>
  <c r="R3408" i="2"/>
  <c r="Q3156" i="2"/>
  <c r="R3156" i="2" s="1"/>
  <c r="O3156" i="2"/>
  <c r="P3156" i="2"/>
  <c r="O3172" i="2"/>
  <c r="Q3172" i="2" s="1"/>
  <c r="R3172" i="2" s="1"/>
  <c r="P3172" i="2"/>
  <c r="O2975" i="2"/>
  <c r="P2975" i="2"/>
  <c r="P3104" i="2"/>
  <c r="O3104" i="2"/>
  <c r="Q3104" i="2"/>
  <c r="R3104" i="2"/>
  <c r="O3236" i="2"/>
  <c r="Q3236" i="2" s="1"/>
  <c r="R3236" i="2" s="1"/>
  <c r="P3236" i="2"/>
  <c r="O3300" i="2"/>
  <c r="P3300" i="2"/>
  <c r="Q3300" i="2"/>
  <c r="R3300" i="2" s="1"/>
  <c r="O3364" i="2"/>
  <c r="Q3364" i="2" s="1"/>
  <c r="R3364" i="2" s="1"/>
  <c r="P3364" i="2"/>
  <c r="M3083" i="2"/>
  <c r="S3083" i="2" s="1"/>
  <c r="L3083" i="2"/>
  <c r="O3347" i="2"/>
  <c r="P3347" i="2"/>
  <c r="Q3347" i="2"/>
  <c r="R3347" i="2" s="1"/>
  <c r="O3476" i="2"/>
  <c r="Q3476" i="2" s="1"/>
  <c r="R3476" i="2" s="1"/>
  <c r="P3476" i="2"/>
  <c r="Q3540" i="2"/>
  <c r="R3540" i="2" s="1"/>
  <c r="O3540" i="2"/>
  <c r="P3540" i="2"/>
  <c r="M3494" i="2"/>
  <c r="L3494" i="2"/>
  <c r="O3315" i="2"/>
  <c r="P3315" i="2"/>
  <c r="Q3315" i="2"/>
  <c r="R3315" i="2"/>
  <c r="L3415" i="2"/>
  <c r="Q3415" i="2" s="1"/>
  <c r="R3415" i="2" s="1"/>
  <c r="O1741" i="2"/>
  <c r="Q1741" i="2" s="1"/>
  <c r="R1741" i="2" s="1"/>
  <c r="P1741" i="2"/>
  <c r="O1660" i="2"/>
  <c r="P1660" i="2"/>
  <c r="Q1660" i="2"/>
  <c r="R1660" i="2" s="1"/>
  <c r="O1772" i="2"/>
  <c r="P1772" i="2"/>
  <c r="Q1772" i="2"/>
  <c r="R1772" i="2" s="1"/>
  <c r="O1518" i="2"/>
  <c r="P1518" i="2"/>
  <c r="Q1518" i="2"/>
  <c r="R1518" i="2"/>
  <c r="S1615" i="2"/>
  <c r="O1615" i="2"/>
  <c r="Q1615" i="2" s="1"/>
  <c r="R1615" i="2" s="1"/>
  <c r="P1615" i="2"/>
  <c r="O1803" i="2"/>
  <c r="Q1803" i="2" s="1"/>
  <c r="R1803" i="2" s="1"/>
  <c r="P1803" i="2"/>
  <c r="O1867" i="2"/>
  <c r="Q1867" i="2"/>
  <c r="R1867" i="2" s="1"/>
  <c r="P1867" i="2"/>
  <c r="P1776" i="2"/>
  <c r="S1776" i="2"/>
  <c r="P1694" i="2"/>
  <c r="O1694" i="2"/>
  <c r="Q1694" i="2" s="1"/>
  <c r="R1694" i="2" s="1"/>
  <c r="P1672" i="2"/>
  <c r="S1672" i="2"/>
  <c r="L1991" i="2"/>
  <c r="M1991" i="2"/>
  <c r="O2037" i="2"/>
  <c r="Q2037" i="2" s="1"/>
  <c r="R2037" i="2" s="1"/>
  <c r="P2037" i="2"/>
  <c r="O1880" i="2"/>
  <c r="Q1880" i="2" s="1"/>
  <c r="R1880" i="2" s="1"/>
  <c r="O1977" i="2"/>
  <c r="Q1977" i="2" s="1"/>
  <c r="R1977" i="2" s="1"/>
  <c r="S1977" i="2"/>
  <c r="P2071" i="2"/>
  <c r="O2071" i="2"/>
  <c r="Q2071" i="2"/>
  <c r="R2071" i="2" s="1"/>
  <c r="O2004" i="2"/>
  <c r="P2004" i="2"/>
  <c r="Q2004" i="2"/>
  <c r="R2004" i="2" s="1"/>
  <c r="P2068" i="2"/>
  <c r="Q2068" i="2"/>
  <c r="R2068" i="2" s="1"/>
  <c r="O2068" i="2"/>
  <c r="O1966" i="2"/>
  <c r="Q1966" i="2" s="1"/>
  <c r="R1966" i="2" s="1"/>
  <c r="S1966" i="2"/>
  <c r="P1896" i="2"/>
  <c r="O2114" i="2"/>
  <c r="Q2114" i="2" s="1"/>
  <c r="R2114" i="2" s="1"/>
  <c r="S2114" i="2"/>
  <c r="S2062" i="2"/>
  <c r="O2062" i="2"/>
  <c r="Q2062" i="2" s="1"/>
  <c r="R2062" i="2" s="1"/>
  <c r="P2062" i="2"/>
  <c r="O2141" i="2"/>
  <c r="P2141" i="2"/>
  <c r="Q2141" i="2"/>
  <c r="R2141" i="2" s="1"/>
  <c r="S2094" i="2"/>
  <c r="O2094" i="2"/>
  <c r="Q2094" i="2" s="1"/>
  <c r="R2094" i="2" s="1"/>
  <c r="P2094" i="2"/>
  <c r="P2074" i="2"/>
  <c r="O2178" i="2"/>
  <c r="Q2178" i="2" s="1"/>
  <c r="R2178" i="2" s="1"/>
  <c r="P2178" i="2"/>
  <c r="O1836" i="2"/>
  <c r="P1836" i="2"/>
  <c r="Q1836" i="2"/>
  <c r="R1836" i="2"/>
  <c r="L2152" i="2"/>
  <c r="M2152" i="2"/>
  <c r="O2050" i="2"/>
  <c r="Q2050" i="2" s="1"/>
  <c r="R2050" i="2" s="1"/>
  <c r="S2050" i="2"/>
  <c r="M2169" i="2"/>
  <c r="L2169" i="2"/>
  <c r="S2484" i="2"/>
  <c r="O2484" i="2"/>
  <c r="Q2484" i="2" s="1"/>
  <c r="R2484" i="2" s="1"/>
  <c r="M2233" i="2"/>
  <c r="S2233" i="2" s="1"/>
  <c r="L2233" i="2"/>
  <c r="O2457" i="2"/>
  <c r="P2457" i="2"/>
  <c r="Q2457" i="2"/>
  <c r="R2457" i="2" s="1"/>
  <c r="O2242" i="2"/>
  <c r="Q2242" i="2"/>
  <c r="R2242" i="2" s="1"/>
  <c r="P2242" i="2"/>
  <c r="O2326" i="2"/>
  <c r="Q2326" i="2" s="1"/>
  <c r="R2326" i="2" s="1"/>
  <c r="P2326" i="2"/>
  <c r="O2270" i="2"/>
  <c r="P2270" i="2"/>
  <c r="Q2270" i="2"/>
  <c r="R2270" i="2" s="1"/>
  <c r="O2318" i="2"/>
  <c r="Q2318" i="2" s="1"/>
  <c r="R2318" i="2" s="1"/>
  <c r="P2318" i="2"/>
  <c r="O2281" i="2"/>
  <c r="Q2281" i="2" s="1"/>
  <c r="R2281" i="2" s="1"/>
  <c r="P2281" i="2"/>
  <c r="O2164" i="2"/>
  <c r="Q2164" i="2" s="1"/>
  <c r="R2164" i="2" s="1"/>
  <c r="M2324" i="2"/>
  <c r="S2324" i="2" s="1"/>
  <c r="L2324" i="2"/>
  <c r="M2490" i="2"/>
  <c r="L2490" i="2"/>
  <c r="P2271" i="2"/>
  <c r="O2410" i="2"/>
  <c r="Q2410" i="2" s="1"/>
  <c r="R2410" i="2" s="1"/>
  <c r="O2472" i="2"/>
  <c r="Q2472" i="2" s="1"/>
  <c r="R2472" i="2" s="1"/>
  <c r="P2472" i="2"/>
  <c r="P2567" i="2"/>
  <c r="S2567" i="2"/>
  <c r="O2632" i="2"/>
  <c r="Q2632" i="2" s="1"/>
  <c r="R2632" i="2" s="1"/>
  <c r="P2632" i="2"/>
  <c r="L2553" i="2"/>
  <c r="M2553" i="2"/>
  <c r="S2553" i="2" s="1"/>
  <c r="P2295" i="2"/>
  <c r="S2622" i="2"/>
  <c r="O2622" i="2"/>
  <c r="Q2622" i="2" s="1"/>
  <c r="R2622" i="2" s="1"/>
  <c r="P2579" i="2"/>
  <c r="O2664" i="2"/>
  <c r="P2664" i="2"/>
  <c r="Q2664" i="2"/>
  <c r="R2664" i="2" s="1"/>
  <c r="O2512" i="2"/>
  <c r="Q2512" i="2" s="1"/>
  <c r="R2512" i="2" s="1"/>
  <c r="P2512" i="2"/>
  <c r="O2391" i="2"/>
  <c r="Q2391" i="2" s="1"/>
  <c r="R2391" i="2" s="1"/>
  <c r="P2391" i="2"/>
  <c r="O2786" i="2"/>
  <c r="P2786" i="2"/>
  <c r="Q2786" i="2"/>
  <c r="R2786" i="2"/>
  <c r="O2850" i="2"/>
  <c r="P2850" i="2"/>
  <c r="Q2850" i="2"/>
  <c r="R2850" i="2" s="1"/>
  <c r="O2466" i="2"/>
  <c r="P2466" i="2"/>
  <c r="Q2466" i="2"/>
  <c r="R2466" i="2" s="1"/>
  <c r="O2719" i="2"/>
  <c r="Q2719" i="2" s="1"/>
  <c r="R2719" i="2" s="1"/>
  <c r="O2914" i="2"/>
  <c r="P2914" i="2"/>
  <c r="Q2914" i="2"/>
  <c r="R2914" i="2" s="1"/>
  <c r="O2724" i="2"/>
  <c r="P2724" i="2"/>
  <c r="O2727" i="2"/>
  <c r="Q2727" i="2" s="1"/>
  <c r="R2727" i="2" s="1"/>
  <c r="L2982" i="2"/>
  <c r="O3084" i="2"/>
  <c r="Q3084" i="2" s="1"/>
  <c r="R3084" i="2" s="1"/>
  <c r="P3084" i="2"/>
  <c r="O3060" i="2"/>
  <c r="P3060" i="2"/>
  <c r="O2958" i="2"/>
  <c r="O3272" i="2"/>
  <c r="Q3272" i="2" s="1"/>
  <c r="R3272" i="2" s="1"/>
  <c r="P3272" i="2"/>
  <c r="O3416" i="2"/>
  <c r="Q3416" i="2" s="1"/>
  <c r="R3416" i="2" s="1"/>
  <c r="P3416" i="2"/>
  <c r="P3088" i="2"/>
  <c r="O3088" i="2"/>
  <c r="Q3088" i="2"/>
  <c r="R3088" i="2" s="1"/>
  <c r="O3106" i="2"/>
  <c r="Q3106" i="2" s="1"/>
  <c r="R3106" i="2" s="1"/>
  <c r="O2891" i="2"/>
  <c r="P2891" i="2"/>
  <c r="L2975" i="2"/>
  <c r="Q2975" i="2" s="1"/>
  <c r="R2975" i="2" s="1"/>
  <c r="P3096" i="2"/>
  <c r="O3096" i="2"/>
  <c r="O3311" i="2"/>
  <c r="P3311" i="2"/>
  <c r="O3467" i="2"/>
  <c r="Q3467" i="2" s="1"/>
  <c r="R3467" i="2" s="1"/>
  <c r="P3467" i="2"/>
  <c r="O3531" i="2"/>
  <c r="Q3531" i="2" s="1"/>
  <c r="R3531" i="2" s="1"/>
  <c r="P3531" i="2"/>
  <c r="O3436" i="2"/>
  <c r="P3436" i="2"/>
  <c r="O3355" i="2"/>
  <c r="P3355" i="2"/>
  <c r="Q3355" i="2"/>
  <c r="R3355" i="2"/>
  <c r="S3447" i="2"/>
  <c r="O3447" i="2"/>
  <c r="Q3447" i="2" s="1"/>
  <c r="R3447" i="2" s="1"/>
  <c r="P3447" i="2"/>
  <c r="O3323" i="2"/>
  <c r="P3323" i="2"/>
  <c r="Q3323" i="2"/>
  <c r="R3323" i="2" s="1"/>
  <c r="O3319" i="2"/>
  <c r="Q3319" i="2" s="1"/>
  <c r="R3319" i="2" s="1"/>
  <c r="P3319" i="2"/>
  <c r="M3502" i="2"/>
  <c r="L3502" i="2"/>
  <c r="L3431" i="2"/>
  <c r="O1205" i="2"/>
  <c r="Q1205" i="2"/>
  <c r="R1205" i="2" s="1"/>
  <c r="P1205" i="2"/>
  <c r="Q1271" i="2"/>
  <c r="R1271" i="2" s="1"/>
  <c r="O1271" i="2"/>
  <c r="P1271" i="2"/>
  <c r="O1359" i="2"/>
  <c r="Q1359" i="2" s="1"/>
  <c r="R1359" i="2" s="1"/>
  <c r="P1359" i="2"/>
  <c r="O1487" i="2"/>
  <c r="Q1487" i="2" s="1"/>
  <c r="R1487" i="2" s="1"/>
  <c r="P1487" i="2"/>
  <c r="P1397" i="2"/>
  <c r="Q1397" i="2"/>
  <c r="R1397" i="2"/>
  <c r="O1397" i="2"/>
  <c r="P1461" i="2"/>
  <c r="O1461" i="2"/>
  <c r="Q1461" i="2" s="1"/>
  <c r="R1461" i="2" s="1"/>
  <c r="S1464" i="2"/>
  <c r="O1464" i="2"/>
  <c r="Q1464" i="2" s="1"/>
  <c r="R1464" i="2" s="1"/>
  <c r="O1663" i="2"/>
  <c r="Q1663" i="2" s="1"/>
  <c r="R1663" i="2" s="1"/>
  <c r="P1663" i="2"/>
  <c r="L1518" i="2"/>
  <c r="O1598" i="2"/>
  <c r="P1598" i="2"/>
  <c r="Q1598" i="2"/>
  <c r="R1598" i="2" s="1"/>
  <c r="P1784" i="2"/>
  <c r="S1784" i="2"/>
  <c r="L1694" i="2"/>
  <c r="P1533" i="2"/>
  <c r="O1533" i="2"/>
  <c r="Q1533" i="2" s="1"/>
  <c r="R1533" i="2" s="1"/>
  <c r="O1912" i="2"/>
  <c r="Q1912" i="2" s="1"/>
  <c r="R1912" i="2" s="1"/>
  <c r="P1938" i="2"/>
  <c r="P2079" i="2"/>
  <c r="O2079" i="2"/>
  <c r="Q2079" i="2"/>
  <c r="R2079" i="2" s="1"/>
  <c r="P1966" i="2"/>
  <c r="O1970" i="2"/>
  <c r="Q1970" i="2" s="1"/>
  <c r="R1970" i="2" s="1"/>
  <c r="S1970" i="2"/>
  <c r="O1896" i="2"/>
  <c r="Q1896" i="2" s="1"/>
  <c r="R1896" i="2" s="1"/>
  <c r="Q1968" i="2"/>
  <c r="R1968" i="2" s="1"/>
  <c r="O2000" i="2"/>
  <c r="Q2000" i="2" s="1"/>
  <c r="R2000" i="2" s="1"/>
  <c r="P2090" i="2"/>
  <c r="S2078" i="2"/>
  <c r="O2078" i="2"/>
  <c r="Q2078" i="2" s="1"/>
  <c r="R2078" i="2" s="1"/>
  <c r="P2078" i="2"/>
  <c r="L1836" i="2"/>
  <c r="M2185" i="2"/>
  <c r="S2185" i="2" s="1"/>
  <c r="L2185" i="2"/>
  <c r="L2265" i="2"/>
  <c r="M2265" i="2"/>
  <c r="S2265" i="2" s="1"/>
  <c r="O2198" i="2"/>
  <c r="Q2198" i="2" s="1"/>
  <c r="R2198" i="2" s="1"/>
  <c r="P2198" i="2"/>
  <c r="O2233" i="2"/>
  <c r="P2233" i="2"/>
  <c r="Q2233" i="2"/>
  <c r="R2233" i="2" s="1"/>
  <c r="O2465" i="2"/>
  <c r="P2465" i="2"/>
  <c r="Q2465" i="2"/>
  <c r="R2465" i="2" s="1"/>
  <c r="L2242" i="2"/>
  <c r="M2201" i="2"/>
  <c r="S2201" i="2" s="1"/>
  <c r="L2201" i="2"/>
  <c r="O2423" i="2"/>
  <c r="Q2423" i="2" s="1"/>
  <c r="R2423" i="2" s="1"/>
  <c r="P2423" i="2"/>
  <c r="O2532" i="2"/>
  <c r="Q2532" i="2" s="1"/>
  <c r="R2532" i="2" s="1"/>
  <c r="S2532" i="2"/>
  <c r="O2367" i="2"/>
  <c r="Q2367" i="2" s="1"/>
  <c r="R2367" i="2" s="1"/>
  <c r="P2367" i="2"/>
  <c r="M2530" i="2"/>
  <c r="L2530" i="2"/>
  <c r="S2427" i="2"/>
  <c r="O2427" i="2"/>
  <c r="Q2427" i="2" s="1"/>
  <c r="R2427" i="2" s="1"/>
  <c r="S2387" i="2"/>
  <c r="O2387" i="2"/>
  <c r="Q2387" i="2" s="1"/>
  <c r="R2387" i="2" s="1"/>
  <c r="P2387" i="2"/>
  <c r="O2463" i="2"/>
  <c r="Q2463" i="2" s="1"/>
  <c r="R2463" i="2" s="1"/>
  <c r="P2463" i="2"/>
  <c r="L2559" i="2"/>
  <c r="Q2559" i="2" s="1"/>
  <c r="R2559" i="2" s="1"/>
  <c r="O2461" i="2"/>
  <c r="Q2461" i="2" s="1"/>
  <c r="R2461" i="2" s="1"/>
  <c r="O2579" i="2"/>
  <c r="Q2579" i="2" s="1"/>
  <c r="R2579" i="2" s="1"/>
  <c r="L2512" i="2"/>
  <c r="L2391" i="2"/>
  <c r="P2688" i="2"/>
  <c r="O2688" i="2"/>
  <c r="Q2688" i="2"/>
  <c r="R2688" i="2"/>
  <c r="O2598" i="2"/>
  <c r="Q2598" i="2" s="1"/>
  <c r="R2598" i="2" s="1"/>
  <c r="S2598" i="2"/>
  <c r="O2492" i="2"/>
  <c r="Q2492" i="2" s="1"/>
  <c r="R2492" i="2" s="1"/>
  <c r="P2696" i="2"/>
  <c r="O2696" i="2"/>
  <c r="Q2696" i="2"/>
  <c r="R2696" i="2" s="1"/>
  <c r="O2759" i="2"/>
  <c r="P2759" i="2"/>
  <c r="Q2759" i="2"/>
  <c r="R2759" i="2" s="1"/>
  <c r="O2823" i="2"/>
  <c r="Q2823" i="2" s="1"/>
  <c r="R2823" i="2" s="1"/>
  <c r="P2823" i="2"/>
  <c r="O2887" i="2"/>
  <c r="P2887" i="2"/>
  <c r="Q2887" i="2"/>
  <c r="R2887" i="2"/>
  <c r="P2552" i="2"/>
  <c r="O2445" i="2"/>
  <c r="Q2445" i="2" s="1"/>
  <c r="R2445" i="2" s="1"/>
  <c r="P2445" i="2"/>
  <c r="P2758" i="2"/>
  <c r="O2758" i="2"/>
  <c r="Q2758" i="2" s="1"/>
  <c r="R2758" i="2" s="1"/>
  <c r="O2703" i="2"/>
  <c r="Q2703" i="2" s="1"/>
  <c r="R2703" i="2" s="1"/>
  <c r="P2703" i="2"/>
  <c r="L2724" i="2"/>
  <c r="Q2724" i="2" s="1"/>
  <c r="R2724" i="2" s="1"/>
  <c r="O2930" i="2"/>
  <c r="Q2930" i="2" s="1"/>
  <c r="R2930" i="2" s="1"/>
  <c r="Q2748" i="2"/>
  <c r="R2748" i="2" s="1"/>
  <c r="L2930" i="2"/>
  <c r="P2631" i="2"/>
  <c r="O3044" i="2"/>
  <c r="Q3044" i="2" s="1"/>
  <c r="R3044" i="2" s="1"/>
  <c r="P3044" i="2"/>
  <c r="O3040" i="2"/>
  <c r="Q3040" i="2" s="1"/>
  <c r="R3040" i="2" s="1"/>
  <c r="P3040" i="2"/>
  <c r="L3084" i="2"/>
  <c r="O3283" i="2"/>
  <c r="P3283" i="2"/>
  <c r="Q3283" i="2"/>
  <c r="R3283" i="2"/>
  <c r="L3060" i="2"/>
  <c r="Q3060" i="2" s="1"/>
  <c r="R3060" i="2" s="1"/>
  <c r="O3208" i="2"/>
  <c r="Q3208" i="2" s="1"/>
  <c r="R3208" i="2" s="1"/>
  <c r="P3208" i="2"/>
  <c r="O3280" i="2"/>
  <c r="P3280" i="2"/>
  <c r="Q3280" i="2"/>
  <c r="R3280" i="2" s="1"/>
  <c r="O3424" i="2"/>
  <c r="Q3424" i="2" s="1"/>
  <c r="R3424" i="2" s="1"/>
  <c r="P3424" i="2"/>
  <c r="L3088" i="2"/>
  <c r="L2891" i="2"/>
  <c r="Q2891" i="2" s="1"/>
  <c r="R2891" i="2" s="1"/>
  <c r="O3101" i="2"/>
  <c r="Q3101" i="2" s="1"/>
  <c r="R3101" i="2" s="1"/>
  <c r="P3101" i="2"/>
  <c r="S3101" i="2"/>
  <c r="L3096" i="2"/>
  <c r="Q3096" i="2" s="1"/>
  <c r="R3096" i="2" s="1"/>
  <c r="O3180" i="2"/>
  <c r="P3180" i="2"/>
  <c r="Q3180" i="2"/>
  <c r="R3180" i="2" s="1"/>
  <c r="O3244" i="2"/>
  <c r="Q3244" i="2" s="1"/>
  <c r="R3244" i="2" s="1"/>
  <c r="P3244" i="2"/>
  <c r="O3308" i="2"/>
  <c r="P3308" i="2"/>
  <c r="Q3308" i="2"/>
  <c r="R3308" i="2" s="1"/>
  <c r="O3372" i="2"/>
  <c r="Q3372" i="2" s="1"/>
  <c r="R3372" i="2" s="1"/>
  <c r="P3372" i="2"/>
  <c r="L3311" i="2"/>
  <c r="Q3311" i="2" s="1"/>
  <c r="R3311" i="2" s="1"/>
  <c r="P3351" i="2"/>
  <c r="Q3351" i="2"/>
  <c r="O3351" i="2"/>
  <c r="R3351" i="2"/>
  <c r="L3436" i="2"/>
  <c r="Q3436" i="2" s="1"/>
  <c r="R3436" i="2" s="1"/>
  <c r="O3335" i="2"/>
  <c r="Q3335" i="2" s="1"/>
  <c r="R3335" i="2" s="1"/>
  <c r="P3335" i="2"/>
  <c r="S3455" i="2"/>
  <c r="O3455" i="2"/>
  <c r="Q3455" i="2" s="1"/>
  <c r="R3455" i="2" s="1"/>
  <c r="P3455" i="2"/>
  <c r="O3484" i="2"/>
  <c r="Q3484" i="2" s="1"/>
  <c r="R3484" i="2" s="1"/>
  <c r="P3484" i="2"/>
  <c r="O3548" i="2"/>
  <c r="Q3548" i="2" s="1"/>
  <c r="R3548" i="2" s="1"/>
  <c r="P3548" i="2"/>
  <c r="M3510" i="2"/>
  <c r="L3510" i="2"/>
  <c r="P1390" i="2"/>
  <c r="S1390" i="2"/>
  <c r="M1705" i="2"/>
  <c r="L1705" i="2"/>
  <c r="O1780" i="2"/>
  <c r="Q1780" i="2" s="1"/>
  <c r="R1780" i="2" s="1"/>
  <c r="P1780" i="2"/>
  <c r="O1517" i="2"/>
  <c r="Q1517" i="2" s="1"/>
  <c r="R1517" i="2" s="1"/>
  <c r="O1622" i="2"/>
  <c r="P1622" i="2"/>
  <c r="O1747" i="2"/>
  <c r="Q1747" i="2" s="1"/>
  <c r="R1747" i="2" s="1"/>
  <c r="P1747" i="2"/>
  <c r="O1811" i="2"/>
  <c r="P1811" i="2"/>
  <c r="Q1811" i="2"/>
  <c r="R1811" i="2" s="1"/>
  <c r="O1875" i="2"/>
  <c r="Q1875" i="2"/>
  <c r="P1875" i="2"/>
  <c r="R1875" i="2"/>
  <c r="P1792" i="2"/>
  <c r="S1792" i="2"/>
  <c r="O1591" i="2"/>
  <c r="Q1591" i="2" s="1"/>
  <c r="R1591" i="2" s="1"/>
  <c r="P1729" i="2"/>
  <c r="O1729" i="2"/>
  <c r="Q1729" i="2"/>
  <c r="R1729" i="2" s="1"/>
  <c r="O1995" i="2"/>
  <c r="Q1995" i="2" s="1"/>
  <c r="R1995" i="2" s="1"/>
  <c r="P1995" i="2"/>
  <c r="O1915" i="2"/>
  <c r="Q1915" i="2" s="1"/>
  <c r="R1915" i="2" s="1"/>
  <c r="P1915" i="2"/>
  <c r="P2087" i="2"/>
  <c r="O2087" i="2"/>
  <c r="Q2087" i="2"/>
  <c r="R2087" i="2" s="1"/>
  <c r="O1844" i="2"/>
  <c r="P1844" i="2"/>
  <c r="Q1844" i="2"/>
  <c r="R1844" i="2" s="1"/>
  <c r="O2012" i="2"/>
  <c r="Q2012" i="2" s="1"/>
  <c r="R2012" i="2" s="1"/>
  <c r="P2012" i="2"/>
  <c r="P2076" i="2"/>
  <c r="O2076" i="2"/>
  <c r="Q2076" i="2" s="1"/>
  <c r="R2076" i="2" s="1"/>
  <c r="O1876" i="2"/>
  <c r="P1876" i="2"/>
  <c r="Q1876" i="2"/>
  <c r="R1876" i="2" s="1"/>
  <c r="O1974" i="2"/>
  <c r="Q1974" i="2" s="1"/>
  <c r="R1974" i="2" s="1"/>
  <c r="S1974" i="2"/>
  <c r="O2117" i="2"/>
  <c r="Q2117" i="2" s="1"/>
  <c r="R2117" i="2" s="1"/>
  <c r="P2117" i="2"/>
  <c r="O2069" i="2"/>
  <c r="P2069" i="2"/>
  <c r="Q2069" i="2"/>
  <c r="R2069" i="2" s="1"/>
  <c r="L2151" i="2"/>
  <c r="M2151" i="2"/>
  <c r="S2151" i="2" s="1"/>
  <c r="O2106" i="2"/>
  <c r="Q2106" i="2" s="1"/>
  <c r="R2106" i="2" s="1"/>
  <c r="S2106" i="2"/>
  <c r="S2115" i="2"/>
  <c r="O2115" i="2"/>
  <c r="Q2115" i="2" s="1"/>
  <c r="R2115" i="2" s="1"/>
  <c r="O2101" i="2"/>
  <c r="Q2101" i="2" s="1"/>
  <c r="R2101" i="2" s="1"/>
  <c r="P2101" i="2"/>
  <c r="O2186" i="2"/>
  <c r="Q2186" i="2" s="1"/>
  <c r="R2186" i="2" s="1"/>
  <c r="P2186" i="2"/>
  <c r="O2010" i="2"/>
  <c r="Q2010" i="2" s="1"/>
  <c r="R2010" i="2" s="1"/>
  <c r="S2010" i="2"/>
  <c r="Q2057" i="2"/>
  <c r="R2057" i="2" s="1"/>
  <c r="O2185" i="2"/>
  <c r="P2185" i="2"/>
  <c r="Q2185" i="2"/>
  <c r="R2185" i="2" s="1"/>
  <c r="O2345" i="2"/>
  <c r="Q2345" i="2" s="1"/>
  <c r="R2345" i="2" s="1"/>
  <c r="P2345" i="2"/>
  <c r="O2500" i="2"/>
  <c r="Q2500" i="2" s="1"/>
  <c r="R2500" i="2" s="1"/>
  <c r="S2500" i="2"/>
  <c r="O2473" i="2"/>
  <c r="P2473" i="2"/>
  <c r="Q2473" i="2"/>
  <c r="R2473" i="2" s="1"/>
  <c r="M2217" i="2"/>
  <c r="S2217" i="2" s="1"/>
  <c r="L2217" i="2"/>
  <c r="Q2296" i="2"/>
  <c r="R2296" i="2" s="1"/>
  <c r="O2274" i="2"/>
  <c r="Q2274" i="2"/>
  <c r="R2274" i="2" s="1"/>
  <c r="P2274" i="2"/>
  <c r="O2230" i="2"/>
  <c r="P2230" i="2"/>
  <c r="O2201" i="2"/>
  <c r="Q2201" i="2" s="1"/>
  <c r="R2201" i="2" s="1"/>
  <c r="P2201" i="2"/>
  <c r="O2266" i="2"/>
  <c r="Q2266" i="2" s="1"/>
  <c r="R2266" i="2" s="1"/>
  <c r="P2266" i="2"/>
  <c r="S2424" i="2"/>
  <c r="O2424" i="2"/>
  <c r="Q2424" i="2" s="1"/>
  <c r="R2424" i="2" s="1"/>
  <c r="P2424" i="2"/>
  <c r="O2479" i="2"/>
  <c r="P2479" i="2"/>
  <c r="O2576" i="2"/>
  <c r="Q2576" i="2" s="1"/>
  <c r="R2576" i="2" s="1"/>
  <c r="P2576" i="2"/>
  <c r="O2640" i="2"/>
  <c r="P2640" i="2"/>
  <c r="Q2640" i="2"/>
  <c r="R2640" i="2" s="1"/>
  <c r="S2559" i="2"/>
  <c r="P2559" i="2"/>
  <c r="O2652" i="2"/>
  <c r="Q2652" i="2" s="1"/>
  <c r="R2652" i="2" s="1"/>
  <c r="P2652" i="2"/>
  <c r="S2496" i="2"/>
  <c r="O2496" i="2"/>
  <c r="Q2496" i="2" s="1"/>
  <c r="R2496" i="2" s="1"/>
  <c r="P2496" i="2"/>
  <c r="S2730" i="2"/>
  <c r="O2730" i="2"/>
  <c r="Q2730" i="2" s="1"/>
  <c r="R2730" i="2" s="1"/>
  <c r="S2573" i="2"/>
  <c r="P2573" i="2"/>
  <c r="O2794" i="2"/>
  <c r="P2794" i="2"/>
  <c r="Q2794" i="2"/>
  <c r="R2794" i="2" s="1"/>
  <c r="O2858" i="2"/>
  <c r="P2858" i="2"/>
  <c r="Q2858" i="2"/>
  <c r="R2858" i="2" s="1"/>
  <c r="O2676" i="2"/>
  <c r="P2676" i="2"/>
  <c r="Q2676" i="2"/>
  <c r="R2676" i="2" s="1"/>
  <c r="O2552" i="2"/>
  <c r="Q2552" i="2" s="1"/>
  <c r="R2552" i="2" s="1"/>
  <c r="O2763" i="2"/>
  <c r="Q2763" i="2" s="1"/>
  <c r="R2763" i="2" s="1"/>
  <c r="P2763" i="2"/>
  <c r="O2927" i="2"/>
  <c r="Q2927" i="2" s="1"/>
  <c r="R2927" i="2" s="1"/>
  <c r="P2927" i="2"/>
  <c r="O2915" i="2"/>
  <c r="Q2915" i="2" s="1"/>
  <c r="R2915" i="2" s="1"/>
  <c r="P2915" i="2"/>
  <c r="O2631" i="2"/>
  <c r="Q2631" i="2" s="1"/>
  <c r="R2631" i="2" s="1"/>
  <c r="O2982" i="2"/>
  <c r="Q2982" i="2" s="1"/>
  <c r="R2982" i="2" s="1"/>
  <c r="O3004" i="2"/>
  <c r="P3004" i="2"/>
  <c r="O3000" i="2"/>
  <c r="P3000" i="2"/>
  <c r="O3288" i="2"/>
  <c r="P3288" i="2"/>
  <c r="Q3288" i="2"/>
  <c r="R3288" i="2" s="1"/>
  <c r="P3112" i="2"/>
  <c r="O3112" i="2"/>
  <c r="Q3112" i="2" s="1"/>
  <c r="R3112" i="2" s="1"/>
  <c r="O2899" i="2"/>
  <c r="Q2899" i="2" s="1"/>
  <c r="R2899" i="2" s="1"/>
  <c r="P2899" i="2"/>
  <c r="O2979" i="2"/>
  <c r="P2979" i="2"/>
  <c r="Q2979" i="2"/>
  <c r="R2979" i="2" s="1"/>
  <c r="O3132" i="2"/>
  <c r="Q3132" i="2" s="1"/>
  <c r="R3132" i="2" s="1"/>
  <c r="P3132" i="2"/>
  <c r="O3191" i="2"/>
  <c r="Q3191" i="2" s="1"/>
  <c r="R3191" i="2" s="1"/>
  <c r="P3191" i="2"/>
  <c r="O3223" i="2"/>
  <c r="P3223" i="2"/>
  <c r="Q3223" i="2"/>
  <c r="R3223" i="2"/>
  <c r="O3255" i="2"/>
  <c r="P3255" i="2"/>
  <c r="Q3255" i="2"/>
  <c r="R3255" i="2" s="1"/>
  <c r="O3287" i="2"/>
  <c r="Q3287" i="2" s="1"/>
  <c r="R3287" i="2" s="1"/>
  <c r="P3287" i="2"/>
  <c r="M3035" i="2"/>
  <c r="S3035" i="2" s="1"/>
  <c r="L3035" i="2"/>
  <c r="M3099" i="2"/>
  <c r="S3099" i="2" s="1"/>
  <c r="L3099" i="2"/>
  <c r="O3116" i="2"/>
  <c r="Q3116" i="2" s="1"/>
  <c r="R3116" i="2" s="1"/>
  <c r="P3116" i="2"/>
  <c r="O3160" i="2"/>
  <c r="P3160" i="2"/>
  <c r="O3475" i="2"/>
  <c r="Q3475" i="2" s="1"/>
  <c r="R3475" i="2" s="1"/>
  <c r="P3475" i="2"/>
  <c r="O3539" i="2"/>
  <c r="P3539" i="2"/>
  <c r="Q3539" i="2"/>
  <c r="R3539" i="2"/>
  <c r="P3359" i="2"/>
  <c r="O3359" i="2"/>
  <c r="Q3359" i="2" s="1"/>
  <c r="R3359" i="2" s="1"/>
  <c r="O3331" i="2"/>
  <c r="P3331" i="2"/>
  <c r="Q3331" i="2"/>
  <c r="R3331" i="2" s="1"/>
  <c r="S3463" i="2"/>
  <c r="O3463" i="2"/>
  <c r="Q3463" i="2" s="1"/>
  <c r="R3463" i="2" s="1"/>
  <c r="P3463" i="2"/>
  <c r="M3518" i="2"/>
  <c r="L3518" i="2"/>
  <c r="P1374" i="2"/>
  <c r="S1374" i="2"/>
  <c r="S1472" i="2"/>
  <c r="O1472" i="2"/>
  <c r="Q1472" i="2" s="1"/>
  <c r="R1472" i="2" s="1"/>
  <c r="Q1351" i="2"/>
  <c r="R1351" i="2" s="1"/>
  <c r="O1498" i="2"/>
  <c r="Q1498" i="2" s="1"/>
  <c r="R1498" i="2" s="1"/>
  <c r="P1498" i="2"/>
  <c r="O1716" i="2"/>
  <c r="P1716" i="2"/>
  <c r="Q1716" i="2"/>
  <c r="R1716" i="2" s="1"/>
  <c r="L1622" i="2"/>
  <c r="Q1622" i="2" s="1"/>
  <c r="R1622" i="2" s="1"/>
  <c r="P1800" i="2"/>
  <c r="S1800" i="2"/>
  <c r="O1702" i="2"/>
  <c r="Q1702" i="2" s="1"/>
  <c r="R1702" i="2" s="1"/>
  <c r="P1702" i="2"/>
  <c r="O1955" i="2"/>
  <c r="Q1955" i="2" s="1"/>
  <c r="R1955" i="2" s="1"/>
  <c r="P1955" i="2"/>
  <c r="O1647" i="2"/>
  <c r="Q1647" i="2" s="1"/>
  <c r="R1647" i="2" s="1"/>
  <c r="P2095" i="2"/>
  <c r="O2095" i="2"/>
  <c r="Q2095" i="2"/>
  <c r="R2095" i="2" s="1"/>
  <c r="S1746" i="2"/>
  <c r="O1746" i="2"/>
  <c r="Q1746" i="2" s="1"/>
  <c r="R1746" i="2" s="1"/>
  <c r="O1972" i="2"/>
  <c r="P1972" i="2"/>
  <c r="Q1972" i="2"/>
  <c r="R1972" i="2" s="1"/>
  <c r="O1884" i="2"/>
  <c r="Q1884" i="2" s="1"/>
  <c r="R1884" i="2" s="1"/>
  <c r="P1884" i="2"/>
  <c r="O1978" i="2"/>
  <c r="Q1978" i="2" s="1"/>
  <c r="R1978" i="2" s="1"/>
  <c r="S1978" i="2"/>
  <c r="P2099" i="2"/>
  <c r="S1762" i="2"/>
  <c r="O1762" i="2"/>
  <c r="Q1762" i="2" s="1"/>
  <c r="R1762" i="2" s="1"/>
  <c r="O2045" i="2"/>
  <c r="P2045" i="2"/>
  <c r="Q2045" i="2"/>
  <c r="R2045" i="2" s="1"/>
  <c r="P2124" i="2"/>
  <c r="O2124" i="2"/>
  <c r="Q2124" i="2" s="1"/>
  <c r="R2124" i="2" s="1"/>
  <c r="S2279" i="2"/>
  <c r="P2279" i="2"/>
  <c r="O2085" i="2"/>
  <c r="P2085" i="2"/>
  <c r="Q2085" i="2"/>
  <c r="R2085" i="2" s="1"/>
  <c r="O2082" i="2"/>
  <c r="Q2082" i="2" s="1"/>
  <c r="R2082" i="2" s="1"/>
  <c r="S2082" i="2"/>
  <c r="O2286" i="2"/>
  <c r="Q2286" i="2" s="1"/>
  <c r="R2286" i="2" s="1"/>
  <c r="P2286" i="2"/>
  <c r="O2352" i="2"/>
  <c r="P2352" i="2"/>
  <c r="Q2352" i="2"/>
  <c r="R2352" i="2" s="1"/>
  <c r="O2481" i="2"/>
  <c r="Q2481" i="2" s="1"/>
  <c r="R2481" i="2" s="1"/>
  <c r="P2481" i="2"/>
  <c r="O2217" i="2"/>
  <c r="P2217" i="2"/>
  <c r="Q2217" i="2"/>
  <c r="R2217" i="2" s="1"/>
  <c r="O2306" i="2"/>
  <c r="Q2306" i="2"/>
  <c r="R2306" i="2" s="1"/>
  <c r="P2306" i="2"/>
  <c r="L2274" i="2"/>
  <c r="S2363" i="2"/>
  <c r="O2363" i="2"/>
  <c r="Q2363" i="2" s="1"/>
  <c r="R2363" i="2" s="1"/>
  <c r="P2363" i="2"/>
  <c r="L2230" i="2"/>
  <c r="Q2230" i="2" s="1"/>
  <c r="R2230" i="2" s="1"/>
  <c r="S2338" i="2"/>
  <c r="P2338" i="2"/>
  <c r="O2250" i="2"/>
  <c r="Q2250" i="2"/>
  <c r="R2250" i="2" s="1"/>
  <c r="P2250" i="2"/>
  <c r="O2294" i="2"/>
  <c r="Q2294" i="2" s="1"/>
  <c r="R2294" i="2" s="1"/>
  <c r="P2294" i="2"/>
  <c r="L2266" i="2"/>
  <c r="O2455" i="2"/>
  <c r="Q2455" i="2" s="1"/>
  <c r="R2455" i="2" s="1"/>
  <c r="P2455" i="2"/>
  <c r="L2273" i="2"/>
  <c r="L2479" i="2"/>
  <c r="Q2479" i="2" s="1"/>
  <c r="R2479" i="2" s="1"/>
  <c r="P2554" i="2"/>
  <c r="O2736" i="2"/>
  <c r="Q2736" i="2" s="1"/>
  <c r="R2736" i="2" s="1"/>
  <c r="P2736" i="2"/>
  <c r="P2647" i="2"/>
  <c r="P2469" i="2"/>
  <c r="O2708" i="2"/>
  <c r="Q2708" i="2" s="1"/>
  <c r="R2708" i="2" s="1"/>
  <c r="P2708" i="2"/>
  <c r="O2767" i="2"/>
  <c r="Q2767" i="2" s="1"/>
  <c r="R2767" i="2" s="1"/>
  <c r="P2767" i="2"/>
  <c r="O2831" i="2"/>
  <c r="Q2831" i="2" s="1"/>
  <c r="R2831" i="2" s="1"/>
  <c r="P2831" i="2"/>
  <c r="O2895" i="2"/>
  <c r="P2895" i="2"/>
  <c r="Q2895" i="2"/>
  <c r="R2895" i="2" s="1"/>
  <c r="O2660" i="2"/>
  <c r="Q2660" i="2" s="1"/>
  <c r="R2660" i="2" s="1"/>
  <c r="P2660" i="2"/>
  <c r="O2596" i="2"/>
  <c r="Q2596" i="2" s="1"/>
  <c r="R2596" i="2" s="1"/>
  <c r="P2596" i="2"/>
  <c r="O2843" i="2"/>
  <c r="Q2843" i="2" s="1"/>
  <c r="R2843" i="2" s="1"/>
  <c r="P2843" i="2"/>
  <c r="O2738" i="2"/>
  <c r="Q2738" i="2" s="1"/>
  <c r="R2738" i="2" s="1"/>
  <c r="S2738" i="2"/>
  <c r="L2755" i="2"/>
  <c r="O2835" i="2"/>
  <c r="P2835" i="2"/>
  <c r="Q2835" i="2"/>
  <c r="R2835" i="2" s="1"/>
  <c r="O2811" i="2"/>
  <c r="Q2811" i="2" s="1"/>
  <c r="R2811" i="2" s="1"/>
  <c r="P2811" i="2"/>
  <c r="Q2566" i="2"/>
  <c r="R2566" i="2" s="1"/>
  <c r="L3004" i="2"/>
  <c r="Q3004" i="2" s="1"/>
  <c r="R3004" i="2" s="1"/>
  <c r="L3000" i="2"/>
  <c r="Q3000" i="2" s="1"/>
  <c r="R3000" i="2" s="1"/>
  <c r="M3067" i="2"/>
  <c r="S3067" i="2" s="1"/>
  <c r="L3067" i="2"/>
  <c r="O3187" i="2"/>
  <c r="Q3187" i="2" s="1"/>
  <c r="R3187" i="2" s="1"/>
  <c r="P3187" i="2"/>
  <c r="O3219" i="2"/>
  <c r="P3219" i="2"/>
  <c r="Q3219" i="2"/>
  <c r="R3219" i="2" s="1"/>
  <c r="O3251" i="2"/>
  <c r="Q3251" i="2" s="1"/>
  <c r="R3251" i="2" s="1"/>
  <c r="P3251" i="2"/>
  <c r="O3091" i="2"/>
  <c r="Q3091" i="2" s="1"/>
  <c r="R3091" i="2" s="1"/>
  <c r="P3091" i="2"/>
  <c r="P3128" i="2"/>
  <c r="O3128" i="2"/>
  <c r="Q3128" i="2"/>
  <c r="R3128" i="2" s="1"/>
  <c r="O3216" i="2"/>
  <c r="P3216" i="2"/>
  <c r="Q3216" i="2"/>
  <c r="R3216" i="2" s="1"/>
  <c r="O3296" i="2"/>
  <c r="Q3296" i="2"/>
  <c r="R3296" i="2" s="1"/>
  <c r="P3296" i="2"/>
  <c r="O2922" i="2"/>
  <c r="Q2922" i="2" s="1"/>
  <c r="R2922" i="2" s="1"/>
  <c r="P2922" i="2"/>
  <c r="O3109" i="2"/>
  <c r="Q3109" i="2" s="1"/>
  <c r="R3109" i="2" s="1"/>
  <c r="P3109" i="2"/>
  <c r="S3109" i="2"/>
  <c r="L3112" i="2"/>
  <c r="M3115" i="2"/>
  <c r="S3115" i="2" s="1"/>
  <c r="L3115" i="2"/>
  <c r="L3132" i="2"/>
  <c r="O3188" i="2"/>
  <c r="Q3188" i="2" s="1"/>
  <c r="R3188" i="2" s="1"/>
  <c r="P3188" i="2"/>
  <c r="R3252" i="2"/>
  <c r="O3252" i="2"/>
  <c r="P3252" i="2"/>
  <c r="Q3252" i="2"/>
  <c r="S3252" i="2" s="1"/>
  <c r="O3316" i="2"/>
  <c r="Q3316" i="2" s="1"/>
  <c r="R3316" i="2" s="1"/>
  <c r="P3316" i="2"/>
  <c r="P2987" i="2"/>
  <c r="M3011" i="2"/>
  <c r="S3011" i="2" s="1"/>
  <c r="L3011" i="2"/>
  <c r="L3116" i="2"/>
  <c r="L3160" i="2"/>
  <c r="Q3160" i="2" s="1"/>
  <c r="R3160" i="2" s="1"/>
  <c r="L3359" i="2"/>
  <c r="O3420" i="2"/>
  <c r="Q3420" i="2" s="1"/>
  <c r="R3420" i="2" s="1"/>
  <c r="P3420" i="2"/>
  <c r="P3439" i="2"/>
  <c r="O3439" i="2"/>
  <c r="Q3439" i="2" s="1"/>
  <c r="R3439" i="2" s="1"/>
  <c r="O3327" i="2"/>
  <c r="Q3327" i="2" s="1"/>
  <c r="R3327" i="2" s="1"/>
  <c r="P3327" i="2"/>
  <c r="O3471" i="2"/>
  <c r="Q3471" i="2" s="1"/>
  <c r="R3471" i="2" s="1"/>
  <c r="S3471" i="2"/>
  <c r="P3471" i="2"/>
  <c r="P3403" i="2"/>
  <c r="O3403" i="2"/>
  <c r="Q3403" i="2" s="1"/>
  <c r="R3403" i="2" s="1"/>
  <c r="O3404" i="2"/>
  <c r="Q3404" i="2" s="1"/>
  <c r="R3404" i="2" s="1"/>
  <c r="P3404" i="2"/>
  <c r="O3388" i="2"/>
  <c r="Q3388" i="2" s="1"/>
  <c r="R3388" i="2" s="1"/>
  <c r="P3388" i="2"/>
  <c r="Q3492" i="2"/>
  <c r="R3492" i="2" s="1"/>
  <c r="O3492" i="2"/>
  <c r="P3492" i="2"/>
  <c r="Q3556" i="2"/>
  <c r="R3556" i="2" s="1"/>
  <c r="O3556" i="2"/>
  <c r="P3556" i="2"/>
  <c r="M3526" i="2"/>
  <c r="L3526" i="2"/>
  <c r="O1560" i="2"/>
  <c r="P1560" i="2"/>
  <c r="Q1560" i="2"/>
  <c r="R1560" i="2" s="1"/>
  <c r="S1392" i="2"/>
  <c r="O1392" i="2"/>
  <c r="Q1392" i="2" s="1"/>
  <c r="R1392" i="2" s="1"/>
  <c r="O1566" i="2"/>
  <c r="Q1566" i="2" s="1"/>
  <c r="R1566" i="2" s="1"/>
  <c r="P1566" i="2"/>
  <c r="O1434" i="2"/>
  <c r="P1434" i="2"/>
  <c r="Q1434" i="2"/>
  <c r="R1434" i="2" s="1"/>
  <c r="S1368" i="2"/>
  <c r="O1368" i="2"/>
  <c r="Q1368" i="2" s="1"/>
  <c r="R1368" i="2" s="1"/>
  <c r="O1788" i="2"/>
  <c r="Q1788" i="2" s="1"/>
  <c r="R1788" i="2" s="1"/>
  <c r="P1788" i="2"/>
  <c r="O1606" i="2"/>
  <c r="Q1606" i="2" s="1"/>
  <c r="R1606" i="2" s="1"/>
  <c r="P1606" i="2"/>
  <c r="Q1589" i="2"/>
  <c r="R1589" i="2" s="1"/>
  <c r="O1755" i="2"/>
  <c r="P1755" i="2"/>
  <c r="Q1755" i="2"/>
  <c r="R1755" i="2" s="1"/>
  <c r="O1819" i="2"/>
  <c r="P1819" i="2"/>
  <c r="Q1819" i="2"/>
  <c r="R1819" i="2" s="1"/>
  <c r="O1883" i="2"/>
  <c r="Q1883" i="2"/>
  <c r="P1883" i="2"/>
  <c r="R1883" i="2"/>
  <c r="P1808" i="2"/>
  <c r="S1808" i="2"/>
  <c r="M1569" i="2"/>
  <c r="S1569" i="2" s="1"/>
  <c r="L1569" i="2"/>
  <c r="M1609" i="2"/>
  <c r="L1609" i="2"/>
  <c r="P1575" i="2"/>
  <c r="L1927" i="2"/>
  <c r="M1927" i="2"/>
  <c r="S1902" i="2"/>
  <c r="O1902" i="2"/>
  <c r="Q1902" i="2" s="1"/>
  <c r="R1902" i="2" s="1"/>
  <c r="O1923" i="2"/>
  <c r="Q1923" i="2" s="1"/>
  <c r="R1923" i="2" s="1"/>
  <c r="P1923" i="2"/>
  <c r="P2103" i="2"/>
  <c r="O2103" i="2"/>
  <c r="Q2103" i="2"/>
  <c r="R2103" i="2" s="1"/>
  <c r="O1916" i="2"/>
  <c r="Q1916" i="2" s="1"/>
  <c r="R1916" i="2" s="1"/>
  <c r="P1916" i="2"/>
  <c r="O2020" i="2"/>
  <c r="Q2020" i="2" s="1"/>
  <c r="R2020" i="2" s="1"/>
  <c r="P2020" i="2"/>
  <c r="P2084" i="2"/>
  <c r="Q2084" i="2"/>
  <c r="O2084" i="2"/>
  <c r="R2084" i="2"/>
  <c r="O1725" i="2"/>
  <c r="Q1725" i="2" s="1"/>
  <c r="R1725" i="2" s="1"/>
  <c r="P1725" i="2"/>
  <c r="O1982" i="2"/>
  <c r="Q1982" i="2" s="1"/>
  <c r="R1982" i="2" s="1"/>
  <c r="S1982" i="2"/>
  <c r="O1924" i="2"/>
  <c r="Q1924" i="2" s="1"/>
  <c r="R1924" i="2" s="1"/>
  <c r="P1924" i="2"/>
  <c r="O2109" i="2"/>
  <c r="Q2109" i="2" s="1"/>
  <c r="R2109" i="2" s="1"/>
  <c r="P2109" i="2"/>
  <c r="P1791" i="2"/>
  <c r="S2110" i="2"/>
  <c r="O2110" i="2"/>
  <c r="Q2110" i="2" s="1"/>
  <c r="R2110" i="2" s="1"/>
  <c r="P2110" i="2"/>
  <c r="O2194" i="2"/>
  <c r="Q2194" i="2" s="1"/>
  <c r="R2194" i="2" s="1"/>
  <c r="P2194" i="2"/>
  <c r="S2287" i="2"/>
  <c r="P2287" i="2"/>
  <c r="P2034" i="2"/>
  <c r="O2075" i="2"/>
  <c r="Q2075" i="2" s="1"/>
  <c r="R2075" i="2" s="1"/>
  <c r="O2002" i="2"/>
  <c r="Q2002" i="2" s="1"/>
  <c r="R2002" i="2" s="1"/>
  <c r="S2002" i="2"/>
  <c r="P2082" i="2"/>
  <c r="S2516" i="2"/>
  <c r="O2516" i="2"/>
  <c r="Q2516" i="2" s="1"/>
  <c r="R2516" i="2" s="1"/>
  <c r="O2489" i="2"/>
  <c r="Q2489" i="2" s="1"/>
  <c r="R2489" i="2" s="1"/>
  <c r="P2489" i="2"/>
  <c r="O2133" i="2"/>
  <c r="Q2133" i="2" s="1"/>
  <c r="R2133" i="2" s="1"/>
  <c r="P2133" i="2"/>
  <c r="O2249" i="2"/>
  <c r="P2249" i="2"/>
  <c r="Q2249" i="2"/>
  <c r="R2249" i="2" s="1"/>
  <c r="S2371" i="2"/>
  <c r="O2371" i="2"/>
  <c r="Q2371" i="2" s="1"/>
  <c r="R2371" i="2" s="1"/>
  <c r="P2371" i="2"/>
  <c r="P2370" i="2"/>
  <c r="M2562" i="2"/>
  <c r="L2562" i="2"/>
  <c r="O2584" i="2"/>
  <c r="Q2584" i="2" s="1"/>
  <c r="R2584" i="2" s="1"/>
  <c r="P2584" i="2"/>
  <c r="P2322" i="2"/>
  <c r="O2567" i="2"/>
  <c r="Q2567" i="2" s="1"/>
  <c r="R2567" i="2" s="1"/>
  <c r="O2474" i="2"/>
  <c r="P2474" i="2"/>
  <c r="Q2474" i="2"/>
  <c r="R2474" i="2" s="1"/>
  <c r="O2604" i="2"/>
  <c r="Q2604" i="2" s="1"/>
  <c r="R2604" i="2" s="1"/>
  <c r="P2604" i="2"/>
  <c r="O2525" i="2"/>
  <c r="Q2525" i="2" s="1"/>
  <c r="R2525" i="2" s="1"/>
  <c r="P2525" i="2"/>
  <c r="O2469" i="2"/>
  <c r="Q2469" i="2" s="1"/>
  <c r="R2469" i="2" s="1"/>
  <c r="O2802" i="2"/>
  <c r="P2802" i="2"/>
  <c r="Q2802" i="2"/>
  <c r="R2802" i="2" s="1"/>
  <c r="O2866" i="2"/>
  <c r="Q2866" i="2" s="1"/>
  <c r="R2866" i="2" s="1"/>
  <c r="P2866" i="2"/>
  <c r="L2691" i="2"/>
  <c r="M2691" i="2"/>
  <c r="O2504" i="2"/>
  <c r="Q2504" i="2" s="1"/>
  <c r="R2504" i="2" s="1"/>
  <c r="P2504" i="2"/>
  <c r="O2819" i="2"/>
  <c r="Q2819" i="2" s="1"/>
  <c r="R2819" i="2" s="1"/>
  <c r="P2819" i="2"/>
  <c r="O2508" i="2"/>
  <c r="Q2508" i="2" s="1"/>
  <c r="R2508" i="2" s="1"/>
  <c r="O2935" i="2"/>
  <c r="P2935" i="2"/>
  <c r="Q2935" i="2"/>
  <c r="R2935" i="2" s="1"/>
  <c r="O2883" i="2"/>
  <c r="Q2883" i="2" s="1"/>
  <c r="R2883" i="2" s="1"/>
  <c r="P2883" i="2"/>
  <c r="O3052" i="2"/>
  <c r="Q3052" i="2" s="1"/>
  <c r="R3052" i="2" s="1"/>
  <c r="P3052" i="2"/>
  <c r="O3048" i="2"/>
  <c r="Q3048" i="2" s="1"/>
  <c r="R3048" i="2" s="1"/>
  <c r="P3048" i="2"/>
  <c r="P3130" i="2"/>
  <c r="O3291" i="2"/>
  <c r="Q3291" i="2" s="1"/>
  <c r="R3291" i="2" s="1"/>
  <c r="P3291" i="2"/>
  <c r="O3304" i="2"/>
  <c r="Q3304" i="2" s="1"/>
  <c r="R3304" i="2" s="1"/>
  <c r="P3304" i="2"/>
  <c r="M3131" i="2"/>
  <c r="S3131" i="2" s="1"/>
  <c r="L3131" i="2"/>
  <c r="O2967" i="2"/>
  <c r="Q2967" i="2" s="1"/>
  <c r="R2967" i="2" s="1"/>
  <c r="P2967" i="2"/>
  <c r="O3124" i="2"/>
  <c r="Q3124" i="2" s="1"/>
  <c r="R3124" i="2" s="1"/>
  <c r="P3124" i="2"/>
  <c r="M2987" i="2"/>
  <c r="S2987" i="2" s="1"/>
  <c r="L2987" i="2"/>
  <c r="P3395" i="2"/>
  <c r="O3395" i="2"/>
  <c r="Q3395" i="2" s="1"/>
  <c r="R3395" i="2" s="1"/>
  <c r="O3483" i="2"/>
  <c r="P3483" i="2"/>
  <c r="Q3483" i="2"/>
  <c r="R3483" i="2" s="1"/>
  <c r="O3547" i="2"/>
  <c r="Q3547" i="2" s="1"/>
  <c r="R3547" i="2" s="1"/>
  <c r="P3547" i="2"/>
  <c r="O3363" i="2"/>
  <c r="Q3363" i="2" s="1"/>
  <c r="R3363" i="2" s="1"/>
  <c r="P3363" i="2"/>
  <c r="O3059" i="2"/>
  <c r="Q3059" i="2" s="1"/>
  <c r="R3059" i="2" s="1"/>
  <c r="P3059" i="2"/>
  <c r="O3479" i="2"/>
  <c r="Q3479" i="2" s="1"/>
  <c r="R3479" i="2" s="1"/>
  <c r="P3479" i="2"/>
  <c r="S3479" i="2"/>
  <c r="P3435" i="2"/>
  <c r="O3435" i="2"/>
  <c r="Q3435" i="2" s="1"/>
  <c r="R3435" i="2" s="1"/>
  <c r="O3379" i="2"/>
  <c r="Q3379" i="2" s="1"/>
  <c r="R3379" i="2" s="1"/>
  <c r="P3379" i="2"/>
  <c r="M3534" i="2"/>
  <c r="L3534" i="2"/>
  <c r="L3423" i="2"/>
  <c r="L3439" i="2"/>
  <c r="P1365" i="2"/>
  <c r="O1365" i="2"/>
  <c r="Q1365" i="2" s="1"/>
  <c r="R1365" i="2" s="1"/>
  <c r="O1536" i="2"/>
  <c r="Q1536" i="2" s="1"/>
  <c r="R1536" i="2" s="1"/>
  <c r="P1536" i="2"/>
  <c r="S1480" i="2"/>
  <c r="O1480" i="2"/>
  <c r="Q1480" i="2" s="1"/>
  <c r="R1480" i="2" s="1"/>
  <c r="P1488" i="2"/>
  <c r="P1517" i="2"/>
  <c r="P1686" i="2"/>
  <c r="O1686" i="2"/>
  <c r="Q1686" i="2" s="1"/>
  <c r="R1686" i="2" s="1"/>
  <c r="O1701" i="2"/>
  <c r="Q1701" i="2" s="1"/>
  <c r="R1701" i="2" s="1"/>
  <c r="P1701" i="2"/>
  <c r="S1623" i="2"/>
  <c r="O1623" i="2"/>
  <c r="Q1623" i="2" s="1"/>
  <c r="R1623" i="2" s="1"/>
  <c r="P1623" i="2"/>
  <c r="O1569" i="2"/>
  <c r="P1569" i="2"/>
  <c r="Q1569" i="2"/>
  <c r="R1569" i="2" s="1"/>
  <c r="O1730" i="2"/>
  <c r="Q1730" i="2" s="1"/>
  <c r="R1730" i="2" s="1"/>
  <c r="O1792" i="2"/>
  <c r="Q1792" i="2" s="1"/>
  <c r="R1792" i="2" s="1"/>
  <c r="Q1824" i="2"/>
  <c r="R1824" i="2" s="1"/>
  <c r="P2111" i="2"/>
  <c r="O2111" i="2"/>
  <c r="Q2111" i="2"/>
  <c r="R2111" i="2" s="1"/>
  <c r="P1974" i="2"/>
  <c r="O1986" i="2"/>
  <c r="Q1986" i="2" s="1"/>
  <c r="R1986" i="2" s="1"/>
  <c r="S1986" i="2"/>
  <c r="P2096" i="2"/>
  <c r="O2066" i="2"/>
  <c r="Q2066" i="2" s="1"/>
  <c r="R2066" i="2" s="1"/>
  <c r="S2066" i="2"/>
  <c r="S1802" i="2"/>
  <c r="O1802" i="2"/>
  <c r="Q1802" i="2" s="1"/>
  <c r="R1802" i="2" s="1"/>
  <c r="O2018" i="2"/>
  <c r="Q2018" i="2" s="1"/>
  <c r="R2018" i="2" s="1"/>
  <c r="S2018" i="2"/>
  <c r="O2132" i="2"/>
  <c r="Q2132" i="2" s="1"/>
  <c r="R2132" i="2" s="1"/>
  <c r="P2132" i="2"/>
  <c r="O2042" i="2"/>
  <c r="Q2042" i="2" s="1"/>
  <c r="R2042" i="2" s="1"/>
  <c r="S2042" i="2"/>
  <c r="P2176" i="2"/>
  <c r="O1791" i="2"/>
  <c r="Q1791" i="2" s="1"/>
  <c r="R1791" i="2" s="1"/>
  <c r="O2254" i="2"/>
  <c r="P2254" i="2"/>
  <c r="Q2254" i="2"/>
  <c r="R2254" i="2" s="1"/>
  <c r="P2105" i="2"/>
  <c r="S2105" i="2"/>
  <c r="O2289" i="2"/>
  <c r="Q2289" i="2" s="1"/>
  <c r="R2289" i="2" s="1"/>
  <c r="P2289" i="2"/>
  <c r="O2524" i="2"/>
  <c r="Q2524" i="2" s="1"/>
  <c r="R2524" i="2" s="1"/>
  <c r="S2524" i="2"/>
  <c r="O2302" i="2"/>
  <c r="Q2302" i="2" s="1"/>
  <c r="R2302" i="2" s="1"/>
  <c r="P2302" i="2"/>
  <c r="O2369" i="2"/>
  <c r="P2369" i="2"/>
  <c r="Q2369" i="2"/>
  <c r="R2369" i="2" s="1"/>
  <c r="O2497" i="2"/>
  <c r="Q2497" i="2" s="1"/>
  <c r="R2497" i="2" s="1"/>
  <c r="P2497" i="2"/>
  <c r="L2133" i="2"/>
  <c r="S2379" i="2"/>
  <c r="O2379" i="2"/>
  <c r="Q2379" i="2" s="1"/>
  <c r="R2379" i="2" s="1"/>
  <c r="P2379" i="2"/>
  <c r="O2246" i="2"/>
  <c r="Q2246" i="2" s="1"/>
  <c r="R2246" i="2" s="1"/>
  <c r="P2246" i="2"/>
  <c r="O2346" i="2"/>
  <c r="Q2346" i="2" s="1"/>
  <c r="R2346" i="2" s="1"/>
  <c r="O2303" i="2"/>
  <c r="Q2303" i="2" s="1"/>
  <c r="R2303" i="2" s="1"/>
  <c r="O2370" i="2"/>
  <c r="Q2370" i="2" s="1"/>
  <c r="R2370" i="2" s="1"/>
  <c r="O2273" i="2"/>
  <c r="P2273" i="2"/>
  <c r="Q2273" i="2"/>
  <c r="R2273" i="2" s="1"/>
  <c r="L2569" i="2"/>
  <c r="M2569" i="2"/>
  <c r="S2569" i="2" s="1"/>
  <c r="O2493" i="2"/>
  <c r="Q2493" i="2" s="1"/>
  <c r="R2493" i="2" s="1"/>
  <c r="P2493" i="2"/>
  <c r="P2484" i="2"/>
  <c r="O2527" i="2"/>
  <c r="P2527" i="2"/>
  <c r="O2700" i="2"/>
  <c r="P2700" i="2"/>
  <c r="Q2700" i="2"/>
  <c r="R2700" i="2"/>
  <c r="O2487" i="2"/>
  <c r="P2487" i="2"/>
  <c r="O2549" i="2"/>
  <c r="Q2549" i="2" s="1"/>
  <c r="R2549" i="2" s="1"/>
  <c r="P2549" i="2"/>
  <c r="O2611" i="2"/>
  <c r="Q2611" i="2" s="1"/>
  <c r="R2611" i="2" s="1"/>
  <c r="O2636" i="2"/>
  <c r="P2636" i="2"/>
  <c r="Q2636" i="2"/>
  <c r="R2636" i="2" s="1"/>
  <c r="P2698" i="2"/>
  <c r="O2431" i="2"/>
  <c r="Q2431" i="2" s="1"/>
  <c r="R2431" i="2" s="1"/>
  <c r="P2431" i="2"/>
  <c r="O2775" i="2"/>
  <c r="P2775" i="2"/>
  <c r="Q2775" i="2"/>
  <c r="R2775" i="2" s="1"/>
  <c r="O2839" i="2"/>
  <c r="P2839" i="2"/>
  <c r="Q2839" i="2"/>
  <c r="R2839" i="2" s="1"/>
  <c r="O2903" i="2"/>
  <c r="P2903" i="2"/>
  <c r="Q2903" i="2"/>
  <c r="R2903" i="2" s="1"/>
  <c r="O2720" i="2"/>
  <c r="Q2720" i="2" s="1"/>
  <c r="R2720" i="2" s="1"/>
  <c r="P2720" i="2"/>
  <c r="O2723" i="2"/>
  <c r="Q2723" i="2" s="1"/>
  <c r="R2723" i="2" s="1"/>
  <c r="P2755" i="2"/>
  <c r="O2755" i="2"/>
  <c r="Q2755" i="2" s="1"/>
  <c r="R2755" i="2" s="1"/>
  <c r="O3012" i="2"/>
  <c r="P3012" i="2"/>
  <c r="O3008" i="2"/>
  <c r="Q3008" i="2" s="1"/>
  <c r="R3008" i="2" s="1"/>
  <c r="P3008" i="2"/>
  <c r="O3130" i="2"/>
  <c r="Q3130" i="2" s="1"/>
  <c r="R3130" i="2" s="1"/>
  <c r="O3224" i="2"/>
  <c r="P3224" i="2"/>
  <c r="Q3224" i="2"/>
  <c r="R3224" i="2" s="1"/>
  <c r="M3123" i="2"/>
  <c r="S3123" i="2" s="1"/>
  <c r="L3123" i="2"/>
  <c r="O3140" i="2"/>
  <c r="Q3140" i="2" s="1"/>
  <c r="R3140" i="2" s="1"/>
  <c r="P3140" i="2"/>
  <c r="O2971" i="2"/>
  <c r="P2971" i="2"/>
  <c r="P3107" i="2"/>
  <c r="O3107" i="2"/>
  <c r="Q3107" i="2" s="1"/>
  <c r="R3107" i="2" s="1"/>
  <c r="O3196" i="2"/>
  <c r="Q3196" i="2" s="1"/>
  <c r="R3196" i="2" s="1"/>
  <c r="P3196" i="2"/>
  <c r="O3260" i="2"/>
  <c r="P3260" i="2"/>
  <c r="Q3260" i="2"/>
  <c r="R3260" i="2" s="1"/>
  <c r="O3324" i="2"/>
  <c r="Q3324" i="2"/>
  <c r="R3324" i="2" s="1"/>
  <c r="P3324" i="2"/>
  <c r="O3380" i="2"/>
  <c r="Q3380" i="2" s="1"/>
  <c r="R3380" i="2" s="1"/>
  <c r="P3380" i="2"/>
  <c r="O3299" i="2"/>
  <c r="P3299" i="2"/>
  <c r="Q3299" i="2"/>
  <c r="R3299" i="2" s="1"/>
  <c r="O3487" i="2"/>
  <c r="Q3487" i="2" s="1"/>
  <c r="R3487" i="2" s="1"/>
  <c r="P3487" i="2"/>
  <c r="S3487" i="2"/>
  <c r="O3500" i="2"/>
  <c r="Q3500" i="2" s="1"/>
  <c r="R3500" i="2" s="1"/>
  <c r="P3500" i="2"/>
  <c r="L3435" i="2"/>
  <c r="M3542" i="2"/>
  <c r="L3542" i="2"/>
  <c r="O1399" i="2"/>
  <c r="P1399" i="2"/>
  <c r="Q1399" i="2"/>
  <c r="R1399" i="2" s="1"/>
  <c r="P1236" i="2"/>
  <c r="S1236" i="2"/>
  <c r="O1336" i="2"/>
  <c r="P1336" i="2"/>
  <c r="Q1336" i="2"/>
  <c r="R1336" i="2" s="1"/>
  <c r="O1288" i="2"/>
  <c r="Q1288" i="2" s="1"/>
  <c r="R1288" i="2" s="1"/>
  <c r="P1288" i="2"/>
  <c r="O1326" i="2"/>
  <c r="Q1326" i="2" s="1"/>
  <c r="R1326" i="2" s="1"/>
  <c r="S1326" i="2"/>
  <c r="O1419" i="2"/>
  <c r="Q1419" i="2" s="1"/>
  <c r="R1419" i="2" s="1"/>
  <c r="P1419" i="2"/>
  <c r="P1368" i="2"/>
  <c r="O1315" i="2"/>
  <c r="P1315" i="2"/>
  <c r="Q1315" i="2"/>
  <c r="R1315" i="2"/>
  <c r="P1268" i="2"/>
  <c r="S1268" i="2"/>
  <c r="S1432" i="2"/>
  <c r="O1432" i="2"/>
  <c r="Q1432" i="2" s="1"/>
  <c r="R1432" i="2" s="1"/>
  <c r="O1558" i="2"/>
  <c r="P1558" i="2"/>
  <c r="Q1558" i="2"/>
  <c r="R1558" i="2" s="1"/>
  <c r="P1414" i="2"/>
  <c r="S1414" i="2"/>
  <c r="L1546" i="2"/>
  <c r="M1546" i="2"/>
  <c r="S1416" i="2"/>
  <c r="O1416" i="2"/>
  <c r="Q1416" i="2" s="1"/>
  <c r="R1416" i="2" s="1"/>
  <c r="O1450" i="2"/>
  <c r="Q1450" i="2" s="1"/>
  <c r="R1450" i="2" s="1"/>
  <c r="P1450" i="2"/>
  <c r="S1408" i="2"/>
  <c r="O1408" i="2"/>
  <c r="Q1408" i="2" s="1"/>
  <c r="R1408" i="2" s="1"/>
  <c r="O1575" i="2"/>
  <c r="Q1575" i="2" s="1"/>
  <c r="R1575" i="2" s="1"/>
  <c r="Q1727" i="2"/>
  <c r="R1727" i="2"/>
  <c r="O1727" i="2"/>
  <c r="P1727" i="2"/>
  <c r="O1796" i="2"/>
  <c r="P1796" i="2"/>
  <c r="Q1796" i="2"/>
  <c r="R1796" i="2" s="1"/>
  <c r="P1567" i="2"/>
  <c r="O1567" i="2"/>
  <c r="Q1567" i="2" s="1"/>
  <c r="R1567" i="2" s="1"/>
  <c r="O1763" i="2"/>
  <c r="P1763" i="2"/>
  <c r="Q1763" i="2"/>
  <c r="R1763" i="2" s="1"/>
  <c r="O1827" i="2"/>
  <c r="Q1827" i="2" s="1"/>
  <c r="R1827" i="2" s="1"/>
  <c r="P1827" i="2"/>
  <c r="O1891" i="2"/>
  <c r="Q1891" i="2"/>
  <c r="R1891" i="2" s="1"/>
  <c r="P1891" i="2"/>
  <c r="O1708" i="2"/>
  <c r="P1708" i="2"/>
  <c r="Q1708" i="2"/>
  <c r="R1708" i="2" s="1"/>
  <c r="R1718" i="2"/>
  <c r="Q1718" i="2"/>
  <c r="S1718" i="2" s="1"/>
  <c r="O1718" i="2"/>
  <c r="P1718" i="2"/>
  <c r="O1601" i="2"/>
  <c r="Q1601" i="2" s="1"/>
  <c r="R1601" i="2" s="1"/>
  <c r="P1601" i="2"/>
  <c r="O1963" i="2"/>
  <c r="P1963" i="2"/>
  <c r="Q1963" i="2"/>
  <c r="R1963" i="2" s="1"/>
  <c r="O1840" i="2"/>
  <c r="Q1840" i="2" s="1"/>
  <c r="R1840" i="2" s="1"/>
  <c r="O1760" i="2"/>
  <c r="Q1760" i="2" s="1"/>
  <c r="R1760" i="2" s="1"/>
  <c r="L1943" i="2"/>
  <c r="M1943" i="2"/>
  <c r="P2119" i="2"/>
  <c r="O2119" i="2"/>
  <c r="Q2119" i="2" s="1"/>
  <c r="R2119" i="2" s="1"/>
  <c r="O2028" i="2"/>
  <c r="Q2028" i="2" s="1"/>
  <c r="R2028" i="2" s="1"/>
  <c r="P2028" i="2"/>
  <c r="P2092" i="2"/>
  <c r="O2092" i="2"/>
  <c r="Q2092" i="2" s="1"/>
  <c r="R2092" i="2" s="1"/>
  <c r="L1725" i="2"/>
  <c r="O1990" i="2"/>
  <c r="Q1990" i="2" s="1"/>
  <c r="R1990" i="2" s="1"/>
  <c r="S1990" i="2"/>
  <c r="P1931" i="2"/>
  <c r="O1931" i="2"/>
  <c r="Q1931" i="2" s="1"/>
  <c r="R1931" i="2" s="1"/>
  <c r="P1639" i="2"/>
  <c r="O2096" i="2"/>
  <c r="Q2096" i="2" s="1"/>
  <c r="R2096" i="2" s="1"/>
  <c r="P2035" i="2"/>
  <c r="S2003" i="2"/>
  <c r="O2003" i="2"/>
  <c r="Q2003" i="2" s="1"/>
  <c r="R2003" i="2" s="1"/>
  <c r="S1842" i="2"/>
  <c r="O1842" i="2"/>
  <c r="Q1842" i="2" s="1"/>
  <c r="R1842" i="2" s="1"/>
  <c r="P2042" i="2"/>
  <c r="P1872" i="2"/>
  <c r="O2202" i="2"/>
  <c r="Q2202" i="2" s="1"/>
  <c r="R2202" i="2" s="1"/>
  <c r="P2202" i="2"/>
  <c r="O1574" i="2"/>
  <c r="P1574" i="2"/>
  <c r="Q1574" i="2"/>
  <c r="R1574" i="2" s="1"/>
  <c r="O2295" i="2"/>
  <c r="Q2295" i="2" s="1"/>
  <c r="R2295" i="2" s="1"/>
  <c r="O2099" i="2"/>
  <c r="Q2099" i="2" s="1"/>
  <c r="R2099" i="2" s="1"/>
  <c r="M2241" i="2"/>
  <c r="S2241" i="2" s="1"/>
  <c r="L2241" i="2"/>
  <c r="O2377" i="2"/>
  <c r="P2377" i="2"/>
  <c r="Q2377" i="2"/>
  <c r="R2377" i="2" s="1"/>
  <c r="O2505" i="2"/>
  <c r="Q2505" i="2" s="1"/>
  <c r="R2505" i="2" s="1"/>
  <c r="P2505" i="2"/>
  <c r="O2168" i="2"/>
  <c r="Q2168" i="2" s="1"/>
  <c r="R2168" i="2" s="1"/>
  <c r="O2158" i="2"/>
  <c r="Q2158" i="2" s="1"/>
  <c r="R2158" i="2" s="1"/>
  <c r="P2158" i="2"/>
  <c r="O2208" i="2"/>
  <c r="Q2208" i="2" s="1"/>
  <c r="R2208" i="2" s="1"/>
  <c r="O2338" i="2"/>
  <c r="Q2338" i="2" s="1"/>
  <c r="R2338" i="2" s="1"/>
  <c r="P2165" i="2"/>
  <c r="S2403" i="2"/>
  <c r="O2403" i="2"/>
  <c r="Q2403" i="2" s="1"/>
  <c r="R2403" i="2" s="1"/>
  <c r="P2403" i="2"/>
  <c r="P2314" i="2"/>
  <c r="O2278" i="2"/>
  <c r="Q2278" i="2" s="1"/>
  <c r="R2278" i="2" s="1"/>
  <c r="P2278" i="2"/>
  <c r="P2524" i="2"/>
  <c r="O2592" i="2"/>
  <c r="P2592" i="2"/>
  <c r="Q2592" i="2"/>
  <c r="R2592" i="2"/>
  <c r="O2503" i="2"/>
  <c r="Q2503" i="2" s="1"/>
  <c r="R2503" i="2" s="1"/>
  <c r="L2527" i="2"/>
  <c r="Q2527" i="2" s="1"/>
  <c r="R2527" i="2" s="1"/>
  <c r="O2582" i="2"/>
  <c r="Q2582" i="2" s="1"/>
  <c r="R2582" i="2" s="1"/>
  <c r="S2582" i="2"/>
  <c r="P2655" i="2"/>
  <c r="L2487" i="2"/>
  <c r="Q2487" i="2" s="1"/>
  <c r="R2487" i="2" s="1"/>
  <c r="P2587" i="2"/>
  <c r="P2719" i="2"/>
  <c r="O2810" i="2"/>
  <c r="Q2810" i="2" s="1"/>
  <c r="R2810" i="2" s="1"/>
  <c r="P2810" i="2"/>
  <c r="O2874" i="2"/>
  <c r="Q2874" i="2" s="1"/>
  <c r="R2874" i="2" s="1"/>
  <c r="P2874" i="2"/>
  <c r="L2431" i="2"/>
  <c r="O2859" i="2"/>
  <c r="Q2859" i="2" s="1"/>
  <c r="R2859" i="2" s="1"/>
  <c r="P2859" i="2"/>
  <c r="L2720" i="2"/>
  <c r="L2934" i="2"/>
  <c r="M2934" i="2"/>
  <c r="O2771" i="2"/>
  <c r="Q2771" i="2" s="1"/>
  <c r="R2771" i="2" s="1"/>
  <c r="P2771" i="2"/>
  <c r="P2954" i="2"/>
  <c r="O2851" i="2"/>
  <c r="Q2851" i="2" s="1"/>
  <c r="R2851" i="2" s="1"/>
  <c r="P2851" i="2"/>
  <c r="L2942" i="2"/>
  <c r="Q2942" i="2" s="1"/>
  <c r="R2942" i="2" s="1"/>
  <c r="P2768" i="2"/>
  <c r="L3012" i="2"/>
  <c r="Q3012" i="2" s="1"/>
  <c r="R3012" i="2" s="1"/>
  <c r="P3144" i="2"/>
  <c r="O3144" i="2"/>
  <c r="Q3144" i="2" s="1"/>
  <c r="R3144" i="2" s="1"/>
  <c r="L3008" i="2"/>
  <c r="P3139" i="2"/>
  <c r="O3139" i="2"/>
  <c r="Q3139" i="2"/>
  <c r="R3139" i="2" s="1"/>
  <c r="O3312" i="2"/>
  <c r="Q3312" i="2" s="1"/>
  <c r="R3312" i="2" s="1"/>
  <c r="P3312" i="2"/>
  <c r="O2955" i="2"/>
  <c r="Q2955" i="2" s="1"/>
  <c r="R2955" i="2" s="1"/>
  <c r="P2955" i="2"/>
  <c r="P3120" i="2"/>
  <c r="O3120" i="2"/>
  <c r="Q3120" i="2" s="1"/>
  <c r="R3120" i="2" s="1"/>
  <c r="O2974" i="2"/>
  <c r="Q2974" i="2" s="1"/>
  <c r="R2974" i="2" s="1"/>
  <c r="L3140" i="2"/>
  <c r="L2971" i="2"/>
  <c r="Q2971" i="2" s="1"/>
  <c r="R2971" i="2" s="1"/>
  <c r="O2983" i="2"/>
  <c r="Q2983" i="2" s="1"/>
  <c r="R2983" i="2" s="1"/>
  <c r="P2983" i="2"/>
  <c r="O3199" i="2"/>
  <c r="Q3199" i="2" s="1"/>
  <c r="R3199" i="2" s="1"/>
  <c r="P3199" i="2"/>
  <c r="O3231" i="2"/>
  <c r="Q3231" i="2" s="1"/>
  <c r="R3231" i="2" s="1"/>
  <c r="P3231" i="2"/>
  <c r="O3263" i="2"/>
  <c r="Q3263" i="2" s="1"/>
  <c r="R3263" i="2" s="1"/>
  <c r="P3263" i="2"/>
  <c r="P3043" i="2"/>
  <c r="Q3118" i="2"/>
  <c r="R3118" i="2" s="1"/>
  <c r="P3162" i="2"/>
  <c r="L3380" i="2"/>
  <c r="O3491" i="2"/>
  <c r="Q3491" i="2" s="1"/>
  <c r="R3491" i="2" s="1"/>
  <c r="P3491" i="2"/>
  <c r="O3555" i="2"/>
  <c r="P3555" i="2"/>
  <c r="Q3555" i="2"/>
  <c r="R3555" i="2" s="1"/>
  <c r="P3411" i="2"/>
  <c r="O3411" i="2"/>
  <c r="Q3411" i="2"/>
  <c r="R3411" i="2" s="1"/>
  <c r="P3367" i="2"/>
  <c r="O3367" i="2"/>
  <c r="Q3367" i="2" s="1"/>
  <c r="R3367" i="2" s="1"/>
  <c r="O3159" i="2"/>
  <c r="Q3159" i="2" s="1"/>
  <c r="R3159" i="2" s="1"/>
  <c r="O3371" i="2"/>
  <c r="Q3371" i="2" s="1"/>
  <c r="R3371" i="2" s="1"/>
  <c r="P3371" i="2"/>
  <c r="S3495" i="2"/>
  <c r="O3495" i="2"/>
  <c r="Q3495" i="2" s="1"/>
  <c r="R3495" i="2" s="1"/>
  <c r="P3495" i="2"/>
  <c r="O3391" i="2"/>
  <c r="Q3391" i="2" s="1"/>
  <c r="R3391" i="2" s="1"/>
  <c r="S3545" i="2"/>
  <c r="O3545" i="2"/>
  <c r="Q3545" i="2" s="1"/>
  <c r="R3545" i="2" s="1"/>
  <c r="L3399" i="2"/>
  <c r="L3383" i="2"/>
  <c r="O1407" i="2"/>
  <c r="Q1407" i="2" s="1"/>
  <c r="R1407" i="2" s="1"/>
  <c r="P1407" i="2"/>
  <c r="O1195" i="2"/>
  <c r="Q1195" i="2"/>
  <c r="R1195" i="2"/>
  <c r="P1195" i="2"/>
  <c r="P1413" i="2"/>
  <c r="Q1413" i="2"/>
  <c r="R1413" i="2"/>
  <c r="O1413" i="2"/>
  <c r="S1400" i="2"/>
  <c r="O1400" i="2"/>
  <c r="Q1400" i="2" s="1"/>
  <c r="R1400" i="2" s="1"/>
  <c r="O1523" i="2"/>
  <c r="Q1523" i="2" s="1"/>
  <c r="R1523" i="2" s="1"/>
  <c r="P1523" i="2"/>
  <c r="O1467" i="2"/>
  <c r="P1467" i="2"/>
  <c r="Q1467" i="2"/>
  <c r="R1467" i="2" s="1"/>
  <c r="O1563" i="2"/>
  <c r="P1563" i="2"/>
  <c r="Q1563" i="2"/>
  <c r="R1563" i="2"/>
  <c r="Q1551" i="2"/>
  <c r="R1551" i="2" s="1"/>
  <c r="O1551" i="2"/>
  <c r="P1551" i="2"/>
  <c r="P1398" i="2"/>
  <c r="S1398" i="2"/>
  <c r="O1695" i="2"/>
  <c r="Q1695" i="2" s="1"/>
  <c r="R1695" i="2" s="1"/>
  <c r="P1695" i="2"/>
  <c r="O1614" i="2"/>
  <c r="Q1614" i="2" s="1"/>
  <c r="R1614" i="2" s="1"/>
  <c r="P1614" i="2"/>
  <c r="L1567" i="2"/>
  <c r="O1676" i="2"/>
  <c r="Q1676" i="2" s="1"/>
  <c r="R1676" i="2" s="1"/>
  <c r="P1676" i="2"/>
  <c r="O1630" i="2"/>
  <c r="Q1630" i="2" s="1"/>
  <c r="R1630" i="2" s="1"/>
  <c r="P1630" i="2"/>
  <c r="P1740" i="2"/>
  <c r="O1451" i="2"/>
  <c r="Q1451" i="2" s="1"/>
  <c r="R1451" i="2" s="1"/>
  <c r="P1451" i="2"/>
  <c r="O1617" i="2"/>
  <c r="Q1617" i="2" s="1"/>
  <c r="R1617" i="2" s="1"/>
  <c r="P1617" i="2"/>
  <c r="O1607" i="2"/>
  <c r="Q1607" i="2" s="1"/>
  <c r="R1607" i="2" s="1"/>
  <c r="O1852" i="2"/>
  <c r="P1852" i="2"/>
  <c r="Q1852" i="2"/>
  <c r="R1852" i="2" s="1"/>
  <c r="P1824" i="2"/>
  <c r="S1824" i="2"/>
  <c r="O1999" i="2"/>
  <c r="Q1999" i="2" s="1"/>
  <c r="R1999" i="2" s="1"/>
  <c r="P1999" i="2"/>
  <c r="P2127" i="2"/>
  <c r="O2127" i="2"/>
  <c r="Q2127" i="2"/>
  <c r="R2127" i="2" s="1"/>
  <c r="O1980" i="2"/>
  <c r="Q1980" i="2" s="1"/>
  <c r="R1980" i="2" s="1"/>
  <c r="P1980" i="2"/>
  <c r="O1994" i="2"/>
  <c r="Q1994" i="2" s="1"/>
  <c r="R1994" i="2" s="1"/>
  <c r="S1994" i="2"/>
  <c r="O1639" i="2"/>
  <c r="Q1639" i="2" s="1"/>
  <c r="R1639" i="2" s="1"/>
  <c r="P1816" i="2"/>
  <c r="S1816" i="2"/>
  <c r="S2102" i="2"/>
  <c r="O2102" i="2"/>
  <c r="Q2102" i="2" s="1"/>
  <c r="R2102" i="2" s="1"/>
  <c r="P2102" i="2"/>
  <c r="O2058" i="2"/>
  <c r="Q2058" i="2" s="1"/>
  <c r="R2058" i="2" s="1"/>
  <c r="S2058" i="2"/>
  <c r="Q2073" i="2"/>
  <c r="R2073" i="2" s="1"/>
  <c r="O2049" i="2"/>
  <c r="Q2049" i="2" s="1"/>
  <c r="R2049" i="2" s="1"/>
  <c r="S2046" i="2"/>
  <c r="O2046" i="2"/>
  <c r="Q2046" i="2" s="1"/>
  <c r="R2046" i="2" s="1"/>
  <c r="P2046" i="2"/>
  <c r="O2271" i="2"/>
  <c r="Q2271" i="2" s="1"/>
  <c r="R2271" i="2" s="1"/>
  <c r="P2075" i="2"/>
  <c r="O2282" i="2"/>
  <c r="Q2282" i="2"/>
  <c r="R2282" i="2" s="1"/>
  <c r="P2282" i="2"/>
  <c r="P2181" i="2"/>
  <c r="O2241" i="2"/>
  <c r="P2241" i="2"/>
  <c r="Q2241" i="2"/>
  <c r="R2241" i="2" s="1"/>
  <c r="P2385" i="2"/>
  <c r="O2385" i="2"/>
  <c r="Q2385" i="2" s="1"/>
  <c r="R2385" i="2" s="1"/>
  <c r="P2513" i="2"/>
  <c r="Q2513" i="2"/>
  <c r="R2513" i="2" s="1"/>
  <c r="O2513" i="2"/>
  <c r="O2043" i="2"/>
  <c r="Q2043" i="2" s="1"/>
  <c r="R2043" i="2" s="1"/>
  <c r="O2165" i="2"/>
  <c r="Q2165" i="2" s="1"/>
  <c r="R2165" i="2" s="1"/>
  <c r="O2471" i="2"/>
  <c r="P2471" i="2"/>
  <c r="Q2471" i="2"/>
  <c r="R2471" i="2" s="1"/>
  <c r="O2120" i="2"/>
  <c r="Q2120" i="2" s="1"/>
  <c r="R2120" i="2" s="1"/>
  <c r="P2120" i="2"/>
  <c r="O2349" i="2"/>
  <c r="Q2349" i="2" s="1"/>
  <c r="R2349" i="2" s="1"/>
  <c r="P2349" i="2"/>
  <c r="O2337" i="2"/>
  <c r="P2337" i="2"/>
  <c r="Q2337" i="2"/>
  <c r="R2337" i="2" s="1"/>
  <c r="O2193" i="2"/>
  <c r="P2193" i="2"/>
  <c r="Q2193" i="2"/>
  <c r="R2193" i="2" s="1"/>
  <c r="O2655" i="2"/>
  <c r="Q2655" i="2" s="1"/>
  <c r="R2655" i="2" s="1"/>
  <c r="P2707" i="2"/>
  <c r="S2747" i="2"/>
  <c r="O2747" i="2"/>
  <c r="Q2747" i="2" s="1"/>
  <c r="R2747" i="2" s="1"/>
  <c r="O2534" i="2"/>
  <c r="Q2534" i="2" s="1"/>
  <c r="R2534" i="2" s="1"/>
  <c r="P2534" i="2"/>
  <c r="P2675" i="2"/>
  <c r="Q2470" i="2"/>
  <c r="R2470" i="2" s="1"/>
  <c r="O2587" i="2"/>
  <c r="Q2587" i="2" s="1"/>
  <c r="R2587" i="2" s="1"/>
  <c r="O2648" i="2"/>
  <c r="Q2648" i="2" s="1"/>
  <c r="R2648" i="2" s="1"/>
  <c r="P2648" i="2"/>
  <c r="O2710" i="2"/>
  <c r="Q2710" i="2" s="1"/>
  <c r="R2710" i="2" s="1"/>
  <c r="S2710" i="2"/>
  <c r="O2783" i="2"/>
  <c r="P2783" i="2"/>
  <c r="Q2783" i="2"/>
  <c r="R2783" i="2"/>
  <c r="O2847" i="2"/>
  <c r="Q2847" i="2" s="1"/>
  <c r="R2847" i="2" s="1"/>
  <c r="P2847" i="2"/>
  <c r="O2911" i="2"/>
  <c r="Q2911" i="2"/>
  <c r="R2911" i="2" s="1"/>
  <c r="P2911" i="2"/>
  <c r="S2499" i="2"/>
  <c r="O2499" i="2"/>
  <c r="Q2499" i="2" s="1"/>
  <c r="R2499" i="2" s="1"/>
  <c r="P2499" i="2"/>
  <c r="O2795" i="2"/>
  <c r="P2795" i="2"/>
  <c r="Q2795" i="2"/>
  <c r="R2795" i="2" s="1"/>
  <c r="P2958" i="2"/>
  <c r="L2946" i="2"/>
  <c r="Q2946" i="2" s="1"/>
  <c r="R2946" i="2" s="1"/>
  <c r="P3136" i="2"/>
  <c r="O3136" i="2"/>
  <c r="Q3136" i="2" s="1"/>
  <c r="R3136" i="2" s="1"/>
  <c r="O3195" i="2"/>
  <c r="Q3195" i="2" s="1"/>
  <c r="R3195" i="2" s="1"/>
  <c r="P3195" i="2"/>
  <c r="O3227" i="2"/>
  <c r="Q3227" i="2" s="1"/>
  <c r="R3227" i="2" s="1"/>
  <c r="P3227" i="2"/>
  <c r="O3259" i="2"/>
  <c r="P3259" i="2"/>
  <c r="Q3259" i="2"/>
  <c r="R3259" i="2"/>
  <c r="O3232" i="2"/>
  <c r="P3232" i="2"/>
  <c r="Q3232" i="2"/>
  <c r="R3232" i="2" s="1"/>
  <c r="O3320" i="2"/>
  <c r="Q3320" i="2" s="1"/>
  <c r="R3320" i="2" s="1"/>
  <c r="P3320" i="2"/>
  <c r="L2955" i="2"/>
  <c r="O2926" i="2"/>
  <c r="Q2926" i="2" s="1"/>
  <c r="R2926" i="2" s="1"/>
  <c r="P2926" i="2"/>
  <c r="O2978" i="2"/>
  <c r="Q2978" i="2" s="1"/>
  <c r="R2978" i="2" s="1"/>
  <c r="O3204" i="2"/>
  <c r="Q3204" i="2" s="1"/>
  <c r="R3204" i="2" s="1"/>
  <c r="P3204" i="2"/>
  <c r="O3268" i="2"/>
  <c r="P3268" i="2"/>
  <c r="Q3268" i="2"/>
  <c r="R3268" i="2" s="1"/>
  <c r="O3332" i="2"/>
  <c r="P3332" i="2"/>
  <c r="Q3332" i="2"/>
  <c r="R3332" i="2" s="1"/>
  <c r="O3019" i="2"/>
  <c r="Q3019" i="2" s="1"/>
  <c r="R3019" i="2" s="1"/>
  <c r="P3019" i="2"/>
  <c r="M3043" i="2"/>
  <c r="S3043" i="2" s="1"/>
  <c r="L3043" i="2"/>
  <c r="O3162" i="2"/>
  <c r="Q3162" i="2" s="1"/>
  <c r="R3162" i="2" s="1"/>
  <c r="L3407" i="2"/>
  <c r="O3168" i="2"/>
  <c r="P3168" i="2"/>
  <c r="Q3168" i="2"/>
  <c r="R3168" i="2" s="1"/>
  <c r="O3396" i="2"/>
  <c r="P3396" i="2"/>
  <c r="Q3396" i="2"/>
  <c r="R3396" i="2" s="1"/>
  <c r="S3503" i="2"/>
  <c r="O3503" i="2"/>
  <c r="Q3503" i="2" s="1"/>
  <c r="R3503" i="2" s="1"/>
  <c r="P3503" i="2"/>
  <c r="M3391" i="2"/>
  <c r="S3391" i="2" s="1"/>
  <c r="L3391" i="2"/>
  <c r="R3508" i="2"/>
  <c r="Q3508" i="2"/>
  <c r="O3508" i="2"/>
  <c r="P3508" i="2"/>
  <c r="S3437" i="2"/>
  <c r="P3437" i="2"/>
  <c r="M3550" i="2"/>
  <c r="L3550" i="2"/>
  <c r="P3545" i="2"/>
  <c r="Q48" i="2"/>
  <c r="R48" i="2" s="1"/>
  <c r="T29" i="2"/>
  <c r="AA29" i="2"/>
  <c r="O29" i="2"/>
  <c r="AQ1420" i="1"/>
  <c r="AR1420" i="1" s="1"/>
  <c r="AQ1146" i="1"/>
  <c r="AQ1088" i="1"/>
  <c r="AR1088" i="1" s="1"/>
  <c r="AQ1176" i="1"/>
  <c r="AR1176" i="1" s="1"/>
  <c r="AQ1240" i="1"/>
  <c r="AR1240" i="1" s="1"/>
  <c r="AQ1250" i="1"/>
  <c r="AR1250" i="1" s="1"/>
  <c r="AQ1273" i="1"/>
  <c r="AQ1219" i="1"/>
  <c r="AR1219" i="1" s="1"/>
  <c r="AQ1254" i="1"/>
  <c r="AR1254" i="1" s="1"/>
  <c r="AQ1372" i="1"/>
  <c r="AR1372" i="1" s="1"/>
  <c r="AQ1452" i="1"/>
  <c r="AR1452" i="1" s="1"/>
  <c r="AQ1478" i="1"/>
  <c r="AR1478" i="1" s="1"/>
  <c r="AQ1879" i="1"/>
  <c r="AR1879" i="1" s="1"/>
  <c r="AQ1875" i="1"/>
  <c r="AR1875" i="1" s="1"/>
  <c r="AQ1873" i="1"/>
  <c r="AR1873" i="1" s="1"/>
  <c r="AQ1595" i="1"/>
  <c r="AR1595" i="1" s="1"/>
  <c r="AQ2158" i="1"/>
  <c r="AQ1914" i="1"/>
  <c r="AQ1661" i="1"/>
  <c r="AQ2131" i="1"/>
  <c r="AR2131" i="1" s="1"/>
  <c r="AQ1620" i="1"/>
  <c r="AQ1682" i="1"/>
  <c r="AR1682" i="1" s="1"/>
  <c r="AQ1844" i="1"/>
  <c r="AQ1853" i="1"/>
  <c r="AQ1152" i="1"/>
  <c r="AQ1184" i="1"/>
  <c r="AQ1187" i="1"/>
  <c r="AQ1529" i="1"/>
  <c r="AQ1551" i="1"/>
  <c r="AR1551" i="1" s="1"/>
  <c r="AQ1505" i="1"/>
  <c r="AQ1499" i="1"/>
  <c r="AR1499" i="1" s="1"/>
  <c r="AQ1433" i="1"/>
  <c r="AR1433" i="1" s="1"/>
  <c r="AQ1760" i="1"/>
  <c r="AQ1858" i="1"/>
  <c r="AQ1629" i="1"/>
  <c r="AR1629" i="1" s="1"/>
  <c r="AQ1708" i="1"/>
  <c r="AR1708" i="1" s="1"/>
  <c r="AQ1633" i="1"/>
  <c r="AR1633" i="1" s="1"/>
  <c r="AQ2178" i="1"/>
  <c r="AR2178" i="1" s="1"/>
  <c r="AQ1921" i="1"/>
  <c r="AQ1907" i="1"/>
  <c r="AQ1222" i="1"/>
  <c r="AR1222" i="1" s="1"/>
  <c r="AQ1204" i="1"/>
  <c r="AR1204" i="1" s="1"/>
  <c r="AQ1234" i="1"/>
  <c r="AR1234" i="1" s="1"/>
  <c r="AQ1256" i="1"/>
  <c r="AQ1292" i="1"/>
  <c r="AQ1330" i="1"/>
  <c r="AQ1328" i="1"/>
  <c r="AR1328" i="1" s="1"/>
  <c r="AQ1326" i="1"/>
  <c r="AR1326" i="1" s="1"/>
  <c r="AQ1298" i="1"/>
  <c r="AQ1203" i="1"/>
  <c r="AR1203" i="1" s="1"/>
  <c r="AQ1484" i="1"/>
  <c r="AR1484" i="1" s="1"/>
  <c r="AQ1729" i="1"/>
  <c r="AR1729" i="1" s="1"/>
  <c r="AQ2032" i="1"/>
  <c r="AQ1940" i="1"/>
  <c r="AR1940" i="1" s="1"/>
  <c r="AQ1172" i="1"/>
  <c r="AQ1192" i="1"/>
  <c r="AQ1114" i="1"/>
  <c r="AQ1397" i="1"/>
  <c r="AR1397" i="1" s="1"/>
  <c r="AQ1490" i="1"/>
  <c r="AR1490" i="1" s="1"/>
  <c r="AQ1640" i="1"/>
  <c r="AQ1728" i="1"/>
  <c r="AQ1885" i="1"/>
  <c r="AR1885" i="1" s="1"/>
  <c r="AQ1778" i="1"/>
  <c r="AR1778" i="1" s="1"/>
  <c r="AQ1567" i="1"/>
  <c r="AQ1610" i="1"/>
  <c r="AR1610" i="1" s="1"/>
  <c r="AQ1687" i="1"/>
  <c r="AR1687" i="1" s="1"/>
  <c r="AQ1876" i="1"/>
  <c r="AQ1860" i="1"/>
  <c r="AQ1916" i="1"/>
  <c r="AQ1200" i="1"/>
  <c r="AQ1316" i="1"/>
  <c r="AQ1243" i="1"/>
  <c r="AR1243" i="1" s="1"/>
  <c r="AQ1429" i="1"/>
  <c r="AR1429" i="1" s="1"/>
  <c r="AQ1574" i="1"/>
  <c r="AR1574" i="1" s="1"/>
  <c r="AQ1446" i="1"/>
  <c r="AR1446" i="1" s="1"/>
  <c r="AQ1704" i="1"/>
  <c r="AR1704" i="1" s="1"/>
  <c r="AQ1634" i="1"/>
  <c r="AQ1602" i="1"/>
  <c r="AQ1676" i="1"/>
  <c r="AQ1838" i="1"/>
  <c r="AQ1698" i="1"/>
  <c r="AR1698" i="1" s="1"/>
  <c r="AQ2067" i="1"/>
  <c r="AR2067" i="1" s="1"/>
  <c r="AQ2000" i="1"/>
  <c r="AR2000" i="1" s="1"/>
  <c r="AQ2156" i="1"/>
  <c r="AQ1644" i="1"/>
  <c r="AQ1945" i="1"/>
  <c r="AR1945" i="1" s="1"/>
  <c r="AQ2099" i="1"/>
  <c r="AR2099" i="1" s="1"/>
  <c r="AQ1934" i="1"/>
  <c r="AQ2152" i="1"/>
  <c r="AR2152" i="1" s="1"/>
  <c r="AQ1322" i="1"/>
  <c r="AQ1552" i="1"/>
  <c r="AQ1744" i="1"/>
  <c r="AQ2084" i="1"/>
  <c r="AR2084" i="1" s="1"/>
  <c r="AQ1881" i="1"/>
  <c r="AQ2186" i="1"/>
  <c r="AR2186" i="1" s="1"/>
  <c r="AQ2004" i="1"/>
  <c r="AQ2150" i="1"/>
  <c r="AR2150" i="1" s="1"/>
  <c r="AQ1018" i="1"/>
  <c r="AR1018" i="1" s="1"/>
  <c r="AQ1208" i="1"/>
  <c r="AQ1332" i="1"/>
  <c r="AR1332" i="1" s="1"/>
  <c r="AQ1308" i="1"/>
  <c r="AQ1072" i="1"/>
  <c r="AR1072" i="1" s="1"/>
  <c r="AQ1320" i="1"/>
  <c r="AQ1510" i="1"/>
  <c r="AR1510" i="1" s="1"/>
  <c r="AQ1546" i="1"/>
  <c r="AQ1730" i="1"/>
  <c r="AQ1649" i="1"/>
  <c r="AR1649" i="1" s="1"/>
  <c r="AQ1585" i="1"/>
  <c r="AQ2064" i="1"/>
  <c r="AQ2116" i="1"/>
  <c r="AR2116" i="1" s="1"/>
  <c r="AQ2184" i="1"/>
  <c r="AR2184" i="1" s="1"/>
  <c r="AQ1919" i="1"/>
  <c r="AQ1182" i="1"/>
  <c r="AQ1228" i="1"/>
  <c r="AQ1140" i="1"/>
  <c r="AQ1108" i="1"/>
  <c r="AR1108" i="1" s="1"/>
  <c r="AQ1194" i="1"/>
  <c r="AQ1334" i="1"/>
  <c r="AR1334" i="1" s="1"/>
  <c r="AQ1378" i="1"/>
  <c r="AQ1376" i="1"/>
  <c r="AR1376" i="1" s="1"/>
  <c r="AQ1374" i="1"/>
  <c r="AQ1338" i="1"/>
  <c r="AR1338" i="1" s="1"/>
  <c r="AQ1568" i="1"/>
  <c r="AR1568" i="1" s="1"/>
  <c r="AQ1577" i="1"/>
  <c r="AR1577" i="1" s="1"/>
  <c r="AQ1856" i="1"/>
  <c r="AR1856" i="1" s="1"/>
  <c r="AQ1693" i="1"/>
  <c r="AR1693" i="1" s="1"/>
  <c r="AQ1746" i="1"/>
  <c r="AQ1792" i="1"/>
  <c r="AQ1826" i="1"/>
  <c r="AQ1762" i="1"/>
  <c r="AR1762" i="1" s="1"/>
  <c r="AQ1714" i="1"/>
  <c r="AQ1724" i="1"/>
  <c r="AQ1886" i="1"/>
  <c r="AQ1601" i="1"/>
  <c r="AQ2015" i="1"/>
  <c r="AR2015" i="1" s="1"/>
  <c r="AQ1936" i="1"/>
  <c r="AR1936" i="1" s="1"/>
  <c r="AQ2166" i="1"/>
  <c r="AQ1913" i="1"/>
  <c r="AQ2164" i="1"/>
  <c r="AQ2198" i="1"/>
  <c r="AQ1157" i="1"/>
  <c r="AQ1124" i="1"/>
  <c r="AR1124" i="1" s="1"/>
  <c r="AQ1216" i="1"/>
  <c r="AQ1348" i="1"/>
  <c r="AR1348" i="1" s="1"/>
  <c r="AQ1324" i="1"/>
  <c r="AQ1473" i="1"/>
  <c r="AR1473" i="1" s="1"/>
  <c r="AQ1461" i="1"/>
  <c r="AQ1883" i="1"/>
  <c r="AQ1586" i="1"/>
  <c r="AQ1908" i="1"/>
  <c r="AR1908" i="1" s="1"/>
  <c r="AQ1905" i="1"/>
  <c r="AQ2051" i="1"/>
  <c r="AR2051" i="1" s="1"/>
  <c r="AQ1962" i="1"/>
  <c r="AQ1557" i="1"/>
  <c r="AR1557" i="1" s="1"/>
  <c r="AQ1587" i="1"/>
  <c r="AR1587" i="1" s="1"/>
  <c r="AQ1645" i="1"/>
  <c r="AQ1666" i="1"/>
  <c r="AR1666" i="1" s="1"/>
  <c r="AQ1750" i="1"/>
  <c r="AQ2170" i="1"/>
  <c r="AR2170" i="1" s="1"/>
  <c r="AQ2035" i="1"/>
  <c r="AQ1971" i="1"/>
  <c r="AR1971" i="1" s="1"/>
  <c r="AQ1972" i="1"/>
  <c r="AR1972" i="1" s="1"/>
  <c r="AQ1793" i="1"/>
  <c r="AR1793" i="1" s="1"/>
  <c r="AQ2230" i="1"/>
  <c r="AR2230" i="1" s="1"/>
  <c r="AQ2182" i="1"/>
  <c r="AR2182" i="1" s="1"/>
  <c r="AQ1198" i="1"/>
  <c r="AQ1180" i="1"/>
  <c r="AR1180" i="1" s="1"/>
  <c r="AQ1244" i="1"/>
  <c r="AQ1169" i="1"/>
  <c r="AR1169" i="1" s="1"/>
  <c r="AQ1210" i="1"/>
  <c r="AQ1173" i="1"/>
  <c r="AR1173" i="1" s="1"/>
  <c r="AQ1211" i="1"/>
  <c r="AQ1366" i="1"/>
  <c r="AQ1134" i="1"/>
  <c r="AQ1179" i="1"/>
  <c r="AQ1195" i="1"/>
  <c r="AQ1370" i="1"/>
  <c r="AR1370" i="1" s="1"/>
  <c r="AQ1409" i="1"/>
  <c r="AR1409" i="1" s="1"/>
  <c r="AQ1414" i="1"/>
  <c r="AQ1522" i="1"/>
  <c r="AR1522" i="1" s="1"/>
  <c r="AQ1467" i="1"/>
  <c r="AQ1827" i="1"/>
  <c r="AR1827" i="1" s="1"/>
  <c r="AQ1725" i="1"/>
  <c r="AR1725" i="1" s="1"/>
  <c r="AQ1604" i="1"/>
  <c r="AR1604" i="1" s="1"/>
  <c r="AQ1846" i="1"/>
  <c r="AR1846" i="1" s="1"/>
  <c r="AQ1619" i="1"/>
  <c r="AQ1867" i="1"/>
  <c r="AQ1968" i="1"/>
  <c r="AR1968" i="1" s="1"/>
  <c r="AQ2176" i="1"/>
  <c r="AQ2160" i="1"/>
  <c r="AR2160" i="1" s="1"/>
  <c r="AQ1774" i="1"/>
  <c r="AQ1388" i="1"/>
  <c r="AR1388" i="1" s="1"/>
  <c r="AQ1497" i="1"/>
  <c r="AR1497" i="1" s="1"/>
  <c r="AQ1596" i="1"/>
  <c r="AR1596" i="1" s="1"/>
  <c r="W704" i="1"/>
  <c r="W544" i="1"/>
  <c r="AX630" i="1"/>
  <c r="AW630" i="1"/>
  <c r="AJ192" i="1"/>
  <c r="AA192" i="1"/>
  <c r="R192" i="1"/>
  <c r="AA320" i="1"/>
  <c r="AJ320" i="1"/>
  <c r="R320" i="1"/>
  <c r="AJ688" i="1"/>
  <c r="AA688" i="1"/>
  <c r="R688" i="1"/>
  <c r="AX816" i="1"/>
  <c r="AW816" i="1"/>
  <c r="AK960" i="1"/>
  <c r="AF960" i="1"/>
  <c r="AG960" i="1"/>
  <c r="AI960" i="1"/>
  <c r="AK737" i="1"/>
  <c r="AI737" i="1"/>
  <c r="AG737" i="1"/>
  <c r="AF737" i="1"/>
  <c r="AH737" i="1" s="1"/>
  <c r="AS813" i="1"/>
  <c r="AR813" i="1"/>
  <c r="AO813" i="1"/>
  <c r="AP813" i="1"/>
  <c r="AX464" i="1"/>
  <c r="AW464" i="1"/>
  <c r="AK954" i="1"/>
  <c r="AI954" i="1"/>
  <c r="AF954" i="1"/>
  <c r="AG954" i="1"/>
  <c r="AJ852" i="1"/>
  <c r="R852" i="1"/>
  <c r="AA852" i="1"/>
  <c r="AK894" i="1"/>
  <c r="AG894" i="1"/>
  <c r="AI894" i="1"/>
  <c r="AF894" i="1"/>
  <c r="AH894" i="1" s="1"/>
  <c r="AJ180" i="1"/>
  <c r="AA180" i="1"/>
  <c r="R180" i="1"/>
  <c r="AJ308" i="1"/>
  <c r="AA308" i="1"/>
  <c r="R308" i="1"/>
  <c r="AJ436" i="1"/>
  <c r="R436" i="1"/>
  <c r="AA436" i="1"/>
  <c r="AJ564" i="1"/>
  <c r="R564" i="1"/>
  <c r="AA564" i="1"/>
  <c r="AJ692" i="1"/>
  <c r="AA692" i="1"/>
  <c r="R692" i="1"/>
  <c r="AK539" i="1"/>
  <c r="AI539" i="1"/>
  <c r="AG539" i="1"/>
  <c r="AF539" i="1"/>
  <c r="AH539" i="1" s="1"/>
  <c r="AJ149" i="1"/>
  <c r="AA149" i="1"/>
  <c r="R149" i="1"/>
  <c r="AJ277" i="1"/>
  <c r="AA277" i="1"/>
  <c r="R277" i="1"/>
  <c r="AJ405" i="1"/>
  <c r="AA405" i="1"/>
  <c r="R405" i="1"/>
  <c r="AK645" i="1"/>
  <c r="AI645" i="1"/>
  <c r="AF645" i="1"/>
  <c r="AG645" i="1"/>
  <c r="AS757" i="1"/>
  <c r="AO757" i="1"/>
  <c r="AR757" i="1"/>
  <c r="AP757" i="1"/>
  <c r="AW863" i="1"/>
  <c r="AX863" i="1"/>
  <c r="AJ582" i="1"/>
  <c r="AA582" i="1"/>
  <c r="R582" i="1"/>
  <c r="AS934" i="1"/>
  <c r="AR934" i="1"/>
  <c r="AO934" i="1"/>
  <c r="AP934" i="1"/>
  <c r="AJ103" i="1"/>
  <c r="AA103" i="1"/>
  <c r="R103" i="1"/>
  <c r="AJ231" i="1"/>
  <c r="AA231" i="1"/>
  <c r="R231" i="1"/>
  <c r="AK599" i="1"/>
  <c r="AI599" i="1"/>
  <c r="AG599" i="1"/>
  <c r="AF599" i="1"/>
  <c r="AH599" i="1" s="1"/>
  <c r="AJ731" i="1"/>
  <c r="AA731" i="1"/>
  <c r="R731" i="1"/>
  <c r="AK620" i="1"/>
  <c r="AF620" i="1"/>
  <c r="AG620" i="1"/>
  <c r="AI620" i="1"/>
  <c r="AK703" i="1"/>
  <c r="AI703" i="1"/>
  <c r="AG703" i="1"/>
  <c r="AF703" i="1"/>
  <c r="AJ72" i="1"/>
  <c r="AA72" i="1"/>
  <c r="R72" i="1"/>
  <c r="AK200" i="1"/>
  <c r="AI200" i="1"/>
  <c r="AG200" i="1"/>
  <c r="AF200" i="1"/>
  <c r="AH200" i="1" s="1"/>
  <c r="AW712" i="1"/>
  <c r="AX712" i="1"/>
  <c r="AJ665" i="1"/>
  <c r="AA665" i="1"/>
  <c r="R665" i="1"/>
  <c r="AS956" i="1"/>
  <c r="AR956" i="1"/>
  <c r="AP956" i="1"/>
  <c r="AO956" i="1"/>
  <c r="AK439" i="1"/>
  <c r="AI439" i="1"/>
  <c r="AG439" i="1"/>
  <c r="AF439" i="1"/>
  <c r="AH439" i="1" s="1"/>
  <c r="AR169" i="1"/>
  <c r="AS169" i="1"/>
  <c r="AP169" i="1"/>
  <c r="AO169" i="1"/>
  <c r="AQ169" i="1" s="1"/>
  <c r="AX425" i="1"/>
  <c r="AW425" i="1"/>
  <c r="AK585" i="1"/>
  <c r="AI585" i="1"/>
  <c r="AG585" i="1"/>
  <c r="AF585" i="1"/>
  <c r="AH585" i="1" s="1"/>
  <c r="AK828" i="1"/>
  <c r="AI828" i="1"/>
  <c r="AG828" i="1"/>
  <c r="AF828" i="1"/>
  <c r="AS656" i="1"/>
  <c r="AP656" i="1"/>
  <c r="AR656" i="1"/>
  <c r="AO656" i="1"/>
  <c r="AQ656" i="1" s="1"/>
  <c r="AJ186" i="1"/>
  <c r="AA186" i="1"/>
  <c r="R186" i="1"/>
  <c r="AJ554" i="1"/>
  <c r="AA554" i="1"/>
  <c r="R554" i="1"/>
  <c r="AJ794" i="1"/>
  <c r="AA794" i="1"/>
  <c r="R794" i="1"/>
  <c r="AJ906" i="1"/>
  <c r="AA906" i="1"/>
  <c r="R906" i="1"/>
  <c r="AK779" i="1"/>
  <c r="AI779" i="1"/>
  <c r="AG779" i="1"/>
  <c r="AF779" i="1"/>
  <c r="AH779" i="1" s="1"/>
  <c r="AS668" i="1"/>
  <c r="AR668" i="1"/>
  <c r="AO668" i="1"/>
  <c r="AP668" i="1"/>
  <c r="AS765" i="1"/>
  <c r="AP765" i="1"/>
  <c r="AR765" i="1"/>
  <c r="AO765" i="1"/>
  <c r="AQ765" i="1" s="1"/>
  <c r="AJ107" i="1"/>
  <c r="AA107" i="1"/>
  <c r="R107" i="1"/>
  <c r="AJ475" i="1"/>
  <c r="AA475" i="1"/>
  <c r="R475" i="1"/>
  <c r="AW669" i="1"/>
  <c r="AX669" i="1"/>
  <c r="AK609" i="1"/>
  <c r="AF609" i="1"/>
  <c r="AH609" i="1" s="1"/>
  <c r="AG609" i="1"/>
  <c r="AI609" i="1"/>
  <c r="AS156" i="1"/>
  <c r="AR156" i="1"/>
  <c r="AP156" i="1"/>
  <c r="AO156" i="1"/>
  <c r="AQ156" i="1" s="1"/>
  <c r="AK879" i="1"/>
  <c r="AI879" i="1"/>
  <c r="AG879" i="1"/>
  <c r="AF879" i="1"/>
  <c r="AS446" i="1"/>
  <c r="AP446" i="1"/>
  <c r="AR446" i="1"/>
  <c r="AO446" i="1"/>
  <c r="AQ446" i="1" s="1"/>
  <c r="AJ190" i="1"/>
  <c r="AA190" i="1"/>
  <c r="R190" i="1"/>
  <c r="AS686" i="1"/>
  <c r="AR686" i="1"/>
  <c r="AO686" i="1"/>
  <c r="AP686" i="1"/>
  <c r="AA798" i="1"/>
  <c r="AJ798" i="1"/>
  <c r="R798" i="1"/>
  <c r="AX337" i="1"/>
  <c r="AW337" i="1"/>
  <c r="AW191" i="1"/>
  <c r="AX191" i="1"/>
  <c r="R303" i="1"/>
  <c r="AA303" i="1"/>
  <c r="AJ448" i="1"/>
  <c r="AA448" i="1"/>
  <c r="R448" i="1"/>
  <c r="R816" i="1"/>
  <c r="AA816" i="1"/>
  <c r="AJ960" i="1"/>
  <c r="AA960" i="1"/>
  <c r="R960" i="1"/>
  <c r="AJ737" i="1"/>
  <c r="AA737" i="1"/>
  <c r="R737" i="1"/>
  <c r="AJ813" i="1"/>
  <c r="AA813" i="1"/>
  <c r="R813" i="1"/>
  <c r="AK401" i="1"/>
  <c r="AI401" i="1"/>
  <c r="AG401" i="1"/>
  <c r="AF401" i="1"/>
  <c r="AH401" i="1" s="1"/>
  <c r="AK849" i="1"/>
  <c r="AI849" i="1"/>
  <c r="AG849" i="1"/>
  <c r="AF849" i="1"/>
  <c r="AH849" i="1" s="1"/>
  <c r="AK205" i="1"/>
  <c r="AI205" i="1"/>
  <c r="AG205" i="1"/>
  <c r="AF205" i="1"/>
  <c r="AI988" i="1"/>
  <c r="AG988" i="1"/>
  <c r="AF988" i="1"/>
  <c r="AH988" i="1" s="1"/>
  <c r="AK988" i="1"/>
  <c r="AX146" i="1"/>
  <c r="AW146" i="1"/>
  <c r="AK274" i="1"/>
  <c r="AG274" i="1"/>
  <c r="AF274" i="1"/>
  <c r="AI274" i="1"/>
  <c r="AS658" i="1"/>
  <c r="AP658" i="1"/>
  <c r="AR658" i="1"/>
  <c r="AO658" i="1"/>
  <c r="AQ658" i="1" s="1"/>
  <c r="AK786" i="1"/>
  <c r="AI786" i="1"/>
  <c r="AG786" i="1"/>
  <c r="AF786" i="1"/>
  <c r="AR914" i="1"/>
  <c r="AS914" i="1"/>
  <c r="AP914" i="1"/>
  <c r="AO914" i="1"/>
  <c r="AQ914" i="1" s="1"/>
  <c r="AS868" i="1"/>
  <c r="AR868" i="1"/>
  <c r="AP868" i="1"/>
  <c r="AO868" i="1"/>
  <c r="AQ868" i="1" s="1"/>
  <c r="AW926" i="1"/>
  <c r="AX926" i="1"/>
  <c r="AW211" i="1"/>
  <c r="AX211" i="1"/>
  <c r="AX467" i="1"/>
  <c r="AW467" i="1"/>
  <c r="AR723" i="1"/>
  <c r="AS723" i="1"/>
  <c r="AP723" i="1"/>
  <c r="AO723" i="1"/>
  <c r="AQ723" i="1" s="1"/>
  <c r="AW851" i="1"/>
  <c r="AX851" i="1"/>
  <c r="AK979" i="1"/>
  <c r="AI979" i="1"/>
  <c r="AG979" i="1"/>
  <c r="AF979" i="1"/>
  <c r="AH979" i="1" s="1"/>
  <c r="AR861" i="1"/>
  <c r="AP861" i="1"/>
  <c r="AS861" i="1"/>
  <c r="AO861" i="1"/>
  <c r="AQ861" i="1" s="1"/>
  <c r="AS68" i="1"/>
  <c r="AR68" i="1"/>
  <c r="AP68" i="1"/>
  <c r="AO68" i="1"/>
  <c r="AS196" i="1"/>
  <c r="AR196" i="1"/>
  <c r="AP196" i="1"/>
  <c r="AO196" i="1"/>
  <c r="AQ196" i="1" s="1"/>
  <c r="AX324" i="1"/>
  <c r="AW324" i="1"/>
  <c r="AR452" i="1"/>
  <c r="AS452" i="1"/>
  <c r="AP452" i="1"/>
  <c r="AO452" i="1"/>
  <c r="AQ452" i="1" s="1"/>
  <c r="AS165" i="1"/>
  <c r="AR165" i="1"/>
  <c r="AO165" i="1"/>
  <c r="AQ165" i="1" s="1"/>
  <c r="AP165" i="1"/>
  <c r="AK293" i="1"/>
  <c r="AG293" i="1"/>
  <c r="AF293" i="1"/>
  <c r="AH293" i="1" s="1"/>
  <c r="AI293" i="1"/>
  <c r="AS421" i="1"/>
  <c r="AP421" i="1"/>
  <c r="AR421" i="1"/>
  <c r="AO421" i="1"/>
  <c r="AQ421" i="1" s="1"/>
  <c r="AJ533" i="1"/>
  <c r="AA533" i="1"/>
  <c r="R533" i="1"/>
  <c r="AJ645" i="1"/>
  <c r="R645" i="1"/>
  <c r="AA645" i="1"/>
  <c r="AJ757" i="1"/>
  <c r="AA757" i="1"/>
  <c r="R757" i="1"/>
  <c r="AW897" i="1"/>
  <c r="AX897" i="1"/>
  <c r="AI102" i="1"/>
  <c r="AK102" i="1"/>
  <c r="AG102" i="1"/>
  <c r="AF102" i="1"/>
  <c r="AH102" i="1" s="1"/>
  <c r="AJ214" i="1"/>
  <c r="AA214" i="1"/>
  <c r="R214" i="1"/>
  <c r="AX358" i="1"/>
  <c r="AW358" i="1"/>
  <c r="AX598" i="1"/>
  <c r="AW598" i="1"/>
  <c r="AS119" i="1"/>
  <c r="AO119" i="1"/>
  <c r="AR119" i="1"/>
  <c r="AP119" i="1"/>
  <c r="AG247" i="1"/>
  <c r="AF247" i="1"/>
  <c r="AH247" i="1" s="1"/>
  <c r="AK247" i="1"/>
  <c r="AI247" i="1"/>
  <c r="AK359" i="1"/>
  <c r="AG359" i="1"/>
  <c r="AI359" i="1"/>
  <c r="AF359" i="1"/>
  <c r="AH359" i="1" s="1"/>
  <c r="AR487" i="1"/>
  <c r="AS487" i="1"/>
  <c r="AP487" i="1"/>
  <c r="AO487" i="1"/>
  <c r="AQ487" i="1" s="1"/>
  <c r="AJ599" i="1"/>
  <c r="AA599" i="1"/>
  <c r="R599" i="1"/>
  <c r="AI855" i="1"/>
  <c r="AK855" i="1"/>
  <c r="AF855" i="1"/>
  <c r="AG855" i="1"/>
  <c r="AW795" i="1"/>
  <c r="AX795" i="1"/>
  <c r="AJ620" i="1"/>
  <c r="AA620" i="1"/>
  <c r="R620" i="1"/>
  <c r="AJ829" i="1"/>
  <c r="AA829" i="1"/>
  <c r="R829" i="1"/>
  <c r="AJ200" i="1"/>
  <c r="AA200" i="1"/>
  <c r="R200" i="1"/>
  <c r="AJ328" i="1"/>
  <c r="AA328" i="1"/>
  <c r="R328" i="1"/>
  <c r="AJ456" i="1"/>
  <c r="AA456" i="1"/>
  <c r="R456" i="1"/>
  <c r="AJ584" i="1"/>
  <c r="AA584" i="1"/>
  <c r="R584" i="1"/>
  <c r="AJ712" i="1"/>
  <c r="AA712" i="1"/>
  <c r="R712" i="1"/>
  <c r="AW713" i="1"/>
  <c r="AX713" i="1"/>
  <c r="AJ1001" i="1"/>
  <c r="R1001" i="1"/>
  <c r="AA1001" i="1"/>
  <c r="AJ956" i="1"/>
  <c r="AA956" i="1"/>
  <c r="R956" i="1"/>
  <c r="AJ169" i="1"/>
  <c r="AA169" i="1"/>
  <c r="R169" i="1"/>
  <c r="AJ297" i="1"/>
  <c r="AA297" i="1"/>
  <c r="R297" i="1"/>
  <c r="AJ425" i="1"/>
  <c r="R425" i="1"/>
  <c r="AA425" i="1"/>
  <c r="AJ585" i="1"/>
  <c r="AA585" i="1"/>
  <c r="R585" i="1"/>
  <c r="AA828" i="1"/>
  <c r="AJ828" i="1"/>
  <c r="R828" i="1"/>
  <c r="AS705" i="1"/>
  <c r="AO705" i="1"/>
  <c r="AP705" i="1"/>
  <c r="AR705" i="1"/>
  <c r="AJ507" i="1"/>
  <c r="AA507" i="1"/>
  <c r="R507" i="1"/>
  <c r="AJ779" i="1"/>
  <c r="AA779" i="1"/>
  <c r="R779" i="1"/>
  <c r="AJ668" i="1"/>
  <c r="AA668" i="1"/>
  <c r="R668" i="1"/>
  <c r="AS806" i="1"/>
  <c r="AO806" i="1"/>
  <c r="AP806" i="1"/>
  <c r="AR806" i="1"/>
  <c r="AX123" i="1"/>
  <c r="AW123" i="1"/>
  <c r="AJ347" i="1"/>
  <c r="AA347" i="1"/>
  <c r="R347" i="1"/>
  <c r="AJ669" i="1"/>
  <c r="AA669" i="1"/>
  <c r="R669" i="1"/>
  <c r="AJ156" i="1"/>
  <c r="AA156" i="1"/>
  <c r="R156" i="1"/>
  <c r="AK913" i="1"/>
  <c r="AI913" i="1"/>
  <c r="AG913" i="1"/>
  <c r="AF913" i="1"/>
  <c r="AH913" i="1" s="1"/>
  <c r="AJ253" i="1"/>
  <c r="AA253" i="1"/>
  <c r="R253" i="1"/>
  <c r="AK513" i="1"/>
  <c r="AI513" i="1"/>
  <c r="AG513" i="1"/>
  <c r="AF513" i="1"/>
  <c r="AH513" i="1" s="1"/>
  <c r="AW78" i="1"/>
  <c r="AX78" i="1"/>
  <c r="AX206" i="1"/>
  <c r="AW206" i="1"/>
  <c r="AS430" i="1"/>
  <c r="AR430" i="1"/>
  <c r="AP430" i="1"/>
  <c r="AO430" i="1"/>
  <c r="AQ430" i="1" s="1"/>
  <c r="AJ686" i="1"/>
  <c r="AA686" i="1"/>
  <c r="R686" i="1"/>
  <c r="AS395" i="1"/>
  <c r="AO395" i="1"/>
  <c r="AR395" i="1"/>
  <c r="AP395" i="1"/>
  <c r="AJ191" i="1"/>
  <c r="AA191" i="1"/>
  <c r="R191" i="1"/>
  <c r="AK319" i="1"/>
  <c r="AI319" i="1"/>
  <c r="AG319" i="1"/>
  <c r="AF319" i="1"/>
  <c r="AJ431" i="1"/>
  <c r="AA431" i="1"/>
  <c r="R431" i="1"/>
  <c r="AJ671" i="1"/>
  <c r="AA671" i="1"/>
  <c r="R671" i="1"/>
  <c r="AW726" i="1"/>
  <c r="AX726" i="1"/>
  <c r="AS832" i="1"/>
  <c r="AR832" i="1"/>
  <c r="AO832" i="1"/>
  <c r="AP832" i="1"/>
  <c r="AK753" i="1"/>
  <c r="AI753" i="1"/>
  <c r="AG753" i="1"/>
  <c r="AF753" i="1"/>
  <c r="AK570" i="1"/>
  <c r="AI570" i="1"/>
  <c r="AG570" i="1"/>
  <c r="AF570" i="1"/>
  <c r="AH570" i="1" s="1"/>
  <c r="AR161" i="1"/>
  <c r="AS161" i="1"/>
  <c r="AO161" i="1"/>
  <c r="AP161" i="1"/>
  <c r="AJ401" i="1"/>
  <c r="AA401" i="1"/>
  <c r="R401" i="1"/>
  <c r="AK529" i="1"/>
  <c r="AI529" i="1"/>
  <c r="AG529" i="1"/>
  <c r="AF529" i="1"/>
  <c r="AA849" i="1"/>
  <c r="AJ849" i="1"/>
  <c r="R849" i="1"/>
  <c r="R146" i="1"/>
  <c r="AJ146" i="1"/>
  <c r="R402" i="1"/>
  <c r="AJ402" i="1"/>
  <c r="R914" i="1"/>
  <c r="AJ914" i="1"/>
  <c r="AJ868" i="1"/>
  <c r="AA868" i="1"/>
  <c r="R868" i="1"/>
  <c r="AW121" i="1"/>
  <c r="AX121" i="1"/>
  <c r="AS955" i="1"/>
  <c r="AR955" i="1"/>
  <c r="AP955" i="1"/>
  <c r="AO955" i="1"/>
  <c r="AQ955" i="1" s="1"/>
  <c r="AW895" i="1"/>
  <c r="AX895" i="1"/>
  <c r="AJ68" i="1"/>
  <c r="AA68" i="1"/>
  <c r="R68" i="1"/>
  <c r="AJ196" i="1"/>
  <c r="AA196" i="1"/>
  <c r="R196" i="1"/>
  <c r="AJ324" i="1"/>
  <c r="AA324" i="1"/>
  <c r="R324" i="1"/>
  <c r="AJ452" i="1"/>
  <c r="AA452" i="1"/>
  <c r="R452" i="1"/>
  <c r="AJ580" i="1"/>
  <c r="AA580" i="1"/>
  <c r="R580" i="1"/>
  <c r="AW965" i="1"/>
  <c r="AX965" i="1"/>
  <c r="AS637" i="1"/>
  <c r="AR637" i="1"/>
  <c r="AO637" i="1"/>
  <c r="AP637" i="1"/>
  <c r="AJ165" i="1"/>
  <c r="AA165" i="1"/>
  <c r="R165" i="1"/>
  <c r="AJ293" i="1"/>
  <c r="AA293" i="1"/>
  <c r="R293" i="1"/>
  <c r="AJ421" i="1"/>
  <c r="AA421" i="1"/>
  <c r="R421" i="1"/>
  <c r="AK549" i="1"/>
  <c r="AI549" i="1"/>
  <c r="AF549" i="1"/>
  <c r="AH549" i="1" s="1"/>
  <c r="AG549" i="1"/>
  <c r="AI933" i="1"/>
  <c r="AK933" i="1"/>
  <c r="AG933" i="1"/>
  <c r="AF933" i="1"/>
  <c r="AJ102" i="1"/>
  <c r="AA102" i="1"/>
  <c r="R102" i="1"/>
  <c r="AJ358" i="1"/>
  <c r="AA358" i="1"/>
  <c r="R358" i="1"/>
  <c r="AS486" i="1"/>
  <c r="AP486" i="1"/>
  <c r="AO486" i="1"/>
  <c r="AQ486" i="1" s="1"/>
  <c r="AR486" i="1"/>
  <c r="AJ598" i="1"/>
  <c r="AA598" i="1"/>
  <c r="R598" i="1"/>
  <c r="AS235" i="1"/>
  <c r="AP235" i="1"/>
  <c r="AR235" i="1"/>
  <c r="AO235" i="1"/>
  <c r="AQ235" i="1" s="1"/>
  <c r="AW999" i="1"/>
  <c r="AX999" i="1"/>
  <c r="AJ119" i="1"/>
  <c r="AA119" i="1"/>
  <c r="R119" i="1"/>
  <c r="AJ247" i="1"/>
  <c r="AA247" i="1"/>
  <c r="R247" i="1"/>
  <c r="AJ359" i="1"/>
  <c r="R359" i="1"/>
  <c r="AA359" i="1"/>
  <c r="AJ487" i="1"/>
  <c r="R487" i="1"/>
  <c r="AA487" i="1"/>
  <c r="AJ855" i="1"/>
  <c r="AA855" i="1"/>
  <c r="R855" i="1"/>
  <c r="AW983" i="1"/>
  <c r="AX983" i="1"/>
  <c r="AJ795" i="1"/>
  <c r="R795" i="1"/>
  <c r="AA795" i="1"/>
  <c r="AK652" i="1"/>
  <c r="AI652" i="1"/>
  <c r="AG652" i="1"/>
  <c r="AF652" i="1"/>
  <c r="AH652" i="1" s="1"/>
  <c r="X801" i="1"/>
  <c r="W801" i="1"/>
  <c r="Y801" i="1" s="1"/>
  <c r="AB801" i="1"/>
  <c r="Z801" i="1"/>
  <c r="AX216" i="1"/>
  <c r="AW216" i="1"/>
  <c r="AX344" i="1"/>
  <c r="AW344" i="1"/>
  <c r="AK472" i="1"/>
  <c r="AI472" i="1"/>
  <c r="AG472" i="1"/>
  <c r="AF472" i="1"/>
  <c r="AS728" i="1"/>
  <c r="AR728" i="1"/>
  <c r="AO728" i="1"/>
  <c r="AP728" i="1"/>
  <c r="AR856" i="1"/>
  <c r="AS856" i="1"/>
  <c r="AO856" i="1"/>
  <c r="AP856" i="1"/>
  <c r="AJ713" i="1"/>
  <c r="AA713" i="1"/>
  <c r="R713" i="1"/>
  <c r="AK543" i="1"/>
  <c r="AI543" i="1"/>
  <c r="AG543" i="1"/>
  <c r="AF543" i="1"/>
  <c r="AH543" i="1" s="1"/>
  <c r="AS441" i="1"/>
  <c r="AP441" i="1"/>
  <c r="AO441" i="1"/>
  <c r="AQ441" i="1" s="1"/>
  <c r="AR441" i="1"/>
  <c r="AW924" i="1"/>
  <c r="AX924" i="1"/>
  <c r="AW764" i="1"/>
  <c r="AX764" i="1"/>
  <c r="AJ202" i="1"/>
  <c r="AA202" i="1"/>
  <c r="R202" i="1"/>
  <c r="AK330" i="1"/>
  <c r="AG330" i="1"/>
  <c r="AF330" i="1"/>
  <c r="AH330" i="1" s="1"/>
  <c r="AI330" i="1"/>
  <c r="AK458" i="1"/>
  <c r="AI458" i="1"/>
  <c r="AG458" i="1"/>
  <c r="AF458" i="1"/>
  <c r="AH458" i="1" s="1"/>
  <c r="AJ810" i="1"/>
  <c r="AA810" i="1"/>
  <c r="R810" i="1"/>
  <c r="AJ922" i="1"/>
  <c r="AA922" i="1"/>
  <c r="R922" i="1"/>
  <c r="AS716" i="1"/>
  <c r="AR716" i="1"/>
  <c r="AO716" i="1"/>
  <c r="AP716" i="1"/>
  <c r="AW843" i="1"/>
  <c r="AX843" i="1"/>
  <c r="AJ123" i="1"/>
  <c r="AA123" i="1"/>
  <c r="R123" i="1"/>
  <c r="AS974" i="1"/>
  <c r="AP974" i="1"/>
  <c r="AR974" i="1"/>
  <c r="AO974" i="1"/>
  <c r="AQ974" i="1" s="1"/>
  <c r="AS284" i="1"/>
  <c r="AR284" i="1"/>
  <c r="AP284" i="1"/>
  <c r="AO284" i="1"/>
  <c r="AB175" i="1"/>
  <c r="Z175" i="1"/>
  <c r="X175" i="1"/>
  <c r="W175" i="1"/>
  <c r="Y175" i="1" s="1"/>
  <c r="AJ141" i="1"/>
  <c r="AA141" i="1"/>
  <c r="R141" i="1"/>
  <c r="AK269" i="1"/>
  <c r="AI269" i="1"/>
  <c r="AF269" i="1"/>
  <c r="AG269" i="1"/>
  <c r="AS381" i="1"/>
  <c r="AR381" i="1"/>
  <c r="AP381" i="1"/>
  <c r="AO381" i="1"/>
  <c r="AQ381" i="1" s="1"/>
  <c r="AX605" i="1"/>
  <c r="AW605" i="1"/>
  <c r="AX565" i="1"/>
  <c r="AW565" i="1"/>
  <c r="AJ78" i="1"/>
  <c r="AA78" i="1"/>
  <c r="R78" i="1"/>
  <c r="AJ206" i="1"/>
  <c r="R206" i="1"/>
  <c r="AA206" i="1"/>
  <c r="AJ430" i="1"/>
  <c r="AA430" i="1"/>
  <c r="R430" i="1"/>
  <c r="AA558" i="1"/>
  <c r="AJ558" i="1"/>
  <c r="R558" i="1"/>
  <c r="AJ814" i="1"/>
  <c r="R814" i="1"/>
  <c r="AA814" i="1"/>
  <c r="AJ319" i="1"/>
  <c r="AA319" i="1"/>
  <c r="R319" i="1"/>
  <c r="AS687" i="1"/>
  <c r="AR687" i="1"/>
  <c r="AO687" i="1"/>
  <c r="AP687" i="1"/>
  <c r="AJ799" i="1"/>
  <c r="AA799" i="1"/>
  <c r="R799" i="1"/>
  <c r="AK772" i="1"/>
  <c r="AI772" i="1"/>
  <c r="AG772" i="1"/>
  <c r="AF772" i="1"/>
  <c r="AX80" i="1"/>
  <c r="AW80" i="1"/>
  <c r="AS224" i="1"/>
  <c r="AO224" i="1"/>
  <c r="AQ224" i="1" s="1"/>
  <c r="AR224" i="1"/>
  <c r="AP224" i="1"/>
  <c r="AS576" i="1"/>
  <c r="AR576" i="1"/>
  <c r="AP576" i="1"/>
  <c r="AO576" i="1"/>
  <c r="AQ576" i="1" s="1"/>
  <c r="AJ832" i="1"/>
  <c r="AA832" i="1"/>
  <c r="R832" i="1"/>
  <c r="AJ976" i="1"/>
  <c r="AA976" i="1"/>
  <c r="R976" i="1"/>
  <c r="AJ753" i="1"/>
  <c r="AA753" i="1"/>
  <c r="R753" i="1"/>
  <c r="AJ909" i="1"/>
  <c r="R909" i="1"/>
  <c r="AA909" i="1"/>
  <c r="AJ161" i="1"/>
  <c r="AA161" i="1"/>
  <c r="R161" i="1"/>
  <c r="AJ529" i="1"/>
  <c r="AA529" i="1"/>
  <c r="R529" i="1"/>
  <c r="AK945" i="1"/>
  <c r="AI945" i="1"/>
  <c r="AG945" i="1"/>
  <c r="AF945" i="1"/>
  <c r="AK346" i="1"/>
  <c r="AG346" i="1"/>
  <c r="AI346" i="1"/>
  <c r="AF346" i="1"/>
  <c r="AH346" i="1" s="1"/>
  <c r="AX162" i="1"/>
  <c r="AW162" i="1"/>
  <c r="AX290" i="1"/>
  <c r="AW290" i="1"/>
  <c r="AS418" i="1"/>
  <c r="AR418" i="1"/>
  <c r="AO418" i="1"/>
  <c r="AQ418" i="1" s="1"/>
  <c r="AP418" i="1"/>
  <c r="AX546" i="1"/>
  <c r="AW546" i="1"/>
  <c r="AS674" i="1"/>
  <c r="AR674" i="1"/>
  <c r="AP674" i="1"/>
  <c r="AO674" i="1"/>
  <c r="AK802" i="1"/>
  <c r="AI802" i="1"/>
  <c r="AG802" i="1"/>
  <c r="AF802" i="1"/>
  <c r="AH802" i="1" s="1"/>
  <c r="AX930" i="1"/>
  <c r="AW930" i="1"/>
  <c r="AW884" i="1"/>
  <c r="AX884" i="1"/>
  <c r="AP989" i="1"/>
  <c r="AR989" i="1"/>
  <c r="AS989" i="1"/>
  <c r="AO989" i="1"/>
  <c r="AQ989" i="1" s="1"/>
  <c r="AX99" i="1"/>
  <c r="AW99" i="1"/>
  <c r="AX355" i="1"/>
  <c r="AW355" i="1"/>
  <c r="AS483" i="1"/>
  <c r="AO483" i="1"/>
  <c r="AQ483" i="1" s="1"/>
  <c r="AR483" i="1"/>
  <c r="AP483" i="1"/>
  <c r="AS611" i="1"/>
  <c r="AR611" i="1"/>
  <c r="AP611" i="1"/>
  <c r="AO611" i="1"/>
  <c r="AQ611" i="1" s="1"/>
  <c r="AW739" i="1"/>
  <c r="AX739" i="1"/>
  <c r="AK867" i="1"/>
  <c r="AI867" i="1"/>
  <c r="AG867" i="1"/>
  <c r="AF867" i="1"/>
  <c r="AJ941" i="1"/>
  <c r="AA941" i="1"/>
  <c r="R941" i="1"/>
  <c r="AX84" i="1"/>
  <c r="AW84" i="1"/>
  <c r="AS212" i="1"/>
  <c r="AR212" i="1"/>
  <c r="AO212" i="1"/>
  <c r="AP212" i="1"/>
  <c r="AK340" i="1"/>
  <c r="AG340" i="1"/>
  <c r="AF340" i="1"/>
  <c r="AI340" i="1"/>
  <c r="AX468" i="1"/>
  <c r="AW468" i="1"/>
  <c r="AK596" i="1"/>
  <c r="AI596" i="1"/>
  <c r="AG596" i="1"/>
  <c r="AF596" i="1"/>
  <c r="AH596" i="1" s="1"/>
  <c r="AW740" i="1"/>
  <c r="AX740" i="1"/>
  <c r="AJ965" i="1"/>
  <c r="AA965" i="1"/>
  <c r="R965" i="1"/>
  <c r="AK181" i="1"/>
  <c r="AI181" i="1"/>
  <c r="AG181" i="1"/>
  <c r="AF181" i="1"/>
  <c r="AS309" i="1"/>
  <c r="AR309" i="1"/>
  <c r="AO309" i="1"/>
  <c r="AQ309" i="1" s="1"/>
  <c r="AP309" i="1"/>
  <c r="AS437" i="1"/>
  <c r="AO437" i="1"/>
  <c r="AP437" i="1"/>
  <c r="AR437" i="1"/>
  <c r="AJ549" i="1"/>
  <c r="AA549" i="1"/>
  <c r="R549" i="1"/>
  <c r="AJ773" i="1"/>
  <c r="R773" i="1"/>
  <c r="AA773" i="1"/>
  <c r="AS143" i="1"/>
  <c r="AP143" i="1"/>
  <c r="AR143" i="1"/>
  <c r="AO143" i="1"/>
  <c r="AQ143" i="1" s="1"/>
  <c r="AI118" i="1"/>
  <c r="AK118" i="1"/>
  <c r="AG118" i="1"/>
  <c r="AF118" i="1"/>
  <c r="AJ486" i="1"/>
  <c r="AA486" i="1"/>
  <c r="R486" i="1"/>
  <c r="AK314" i="1"/>
  <c r="AI314" i="1"/>
  <c r="AG314" i="1"/>
  <c r="AF314" i="1"/>
  <c r="AH314" i="1" s="1"/>
  <c r="AS135" i="1"/>
  <c r="AR135" i="1"/>
  <c r="AP135" i="1"/>
  <c r="AO135" i="1"/>
  <c r="AQ135" i="1" s="1"/>
  <c r="AK263" i="1"/>
  <c r="AI263" i="1"/>
  <c r="AG263" i="1"/>
  <c r="AF263" i="1"/>
  <c r="AH263" i="1" s="1"/>
  <c r="AK375" i="1"/>
  <c r="AI375" i="1"/>
  <c r="AG375" i="1"/>
  <c r="AF375" i="1"/>
  <c r="AK503" i="1"/>
  <c r="AG503" i="1"/>
  <c r="AI503" i="1"/>
  <c r="AF503" i="1"/>
  <c r="AH503" i="1" s="1"/>
  <c r="AJ983" i="1"/>
  <c r="AA983" i="1"/>
  <c r="R983" i="1"/>
  <c r="AJ652" i="1"/>
  <c r="AA652" i="1"/>
  <c r="R652" i="1"/>
  <c r="AJ216" i="1"/>
  <c r="AA216" i="1"/>
  <c r="R216" i="1"/>
  <c r="AJ344" i="1"/>
  <c r="AA344" i="1"/>
  <c r="R344" i="1"/>
  <c r="AJ472" i="1"/>
  <c r="AA472" i="1"/>
  <c r="R472" i="1"/>
  <c r="AJ600" i="1"/>
  <c r="AA600" i="1"/>
  <c r="R600" i="1"/>
  <c r="AJ728" i="1"/>
  <c r="AA728" i="1"/>
  <c r="R728" i="1"/>
  <c r="AJ856" i="1"/>
  <c r="AA856" i="1"/>
  <c r="R856" i="1"/>
  <c r="AS984" i="1"/>
  <c r="AP984" i="1"/>
  <c r="AO984" i="1"/>
  <c r="AQ984" i="1" s="1"/>
  <c r="AR984" i="1"/>
  <c r="AW745" i="1"/>
  <c r="AX745" i="1"/>
  <c r="AJ555" i="1"/>
  <c r="AA555" i="1"/>
  <c r="R555" i="1"/>
  <c r="AW606" i="1"/>
  <c r="AX606" i="1"/>
  <c r="AX73" i="1"/>
  <c r="AW73" i="1"/>
  <c r="AJ185" i="1"/>
  <c r="R185" i="1"/>
  <c r="AA185" i="1"/>
  <c r="AJ313" i="1"/>
  <c r="AA313" i="1"/>
  <c r="R313" i="1"/>
  <c r="AJ441" i="1"/>
  <c r="AA441" i="1"/>
  <c r="R441" i="1"/>
  <c r="AJ617" i="1"/>
  <c r="AA617" i="1"/>
  <c r="R617" i="1"/>
  <c r="AJ924" i="1"/>
  <c r="AA924" i="1"/>
  <c r="R924" i="1"/>
  <c r="AS218" i="1"/>
  <c r="AR218" i="1"/>
  <c r="AO218" i="1"/>
  <c r="AP218" i="1"/>
  <c r="AJ330" i="1"/>
  <c r="AA330" i="1"/>
  <c r="R330" i="1"/>
  <c r="AJ458" i="1"/>
  <c r="AA458" i="1"/>
  <c r="R458" i="1"/>
  <c r="AK698" i="1"/>
  <c r="AI698" i="1"/>
  <c r="AG698" i="1"/>
  <c r="AF698" i="1"/>
  <c r="AH698" i="1" s="1"/>
  <c r="AK938" i="1"/>
  <c r="AI938" i="1"/>
  <c r="AG938" i="1"/>
  <c r="AF938" i="1"/>
  <c r="AH938" i="1" s="1"/>
  <c r="AJ811" i="1"/>
  <c r="AA811" i="1"/>
  <c r="R811" i="1"/>
  <c r="AJ716" i="1"/>
  <c r="AA716" i="1"/>
  <c r="R716" i="1"/>
  <c r="AW877" i="1"/>
  <c r="AX877" i="1"/>
  <c r="AS139" i="1"/>
  <c r="AR139" i="1"/>
  <c r="AP139" i="1"/>
  <c r="AO139" i="1"/>
  <c r="AQ139" i="1" s="1"/>
  <c r="AX251" i="1"/>
  <c r="AW251" i="1"/>
  <c r="AJ974" i="1"/>
  <c r="AA974" i="1"/>
  <c r="R974" i="1"/>
  <c r="AJ172" i="1"/>
  <c r="AA172" i="1"/>
  <c r="R172" i="1"/>
  <c r="AJ284" i="1"/>
  <c r="AA284" i="1"/>
  <c r="R284" i="1"/>
  <c r="AX266" i="1"/>
  <c r="AW266" i="1"/>
  <c r="AB981" i="1"/>
  <c r="W981" i="1"/>
  <c r="Z981" i="1"/>
  <c r="X981" i="1"/>
  <c r="AA269" i="1"/>
  <c r="AJ269" i="1"/>
  <c r="R269" i="1"/>
  <c r="AA381" i="1"/>
  <c r="AJ381" i="1"/>
  <c r="R381" i="1"/>
  <c r="AJ605" i="1"/>
  <c r="AA605" i="1"/>
  <c r="R605" i="1"/>
  <c r="AK94" i="1"/>
  <c r="AF94" i="1"/>
  <c r="AG94" i="1"/>
  <c r="AI94" i="1"/>
  <c r="AK222" i="1"/>
  <c r="AI222" i="1"/>
  <c r="AG222" i="1"/>
  <c r="AF222" i="1"/>
  <c r="AH222" i="1" s="1"/>
  <c r="AX517" i="1"/>
  <c r="AW517" i="1"/>
  <c r="AJ447" i="1"/>
  <c r="AA447" i="1"/>
  <c r="R447" i="1"/>
  <c r="AK575" i="1"/>
  <c r="AI575" i="1"/>
  <c r="AG575" i="1"/>
  <c r="AF575" i="1"/>
  <c r="AH575" i="1" s="1"/>
  <c r="AJ687" i="1"/>
  <c r="AA687" i="1"/>
  <c r="R687" i="1"/>
  <c r="AA80" i="1"/>
  <c r="AJ80" i="1"/>
  <c r="R80" i="1"/>
  <c r="AJ224" i="1"/>
  <c r="AA224" i="1"/>
  <c r="R224" i="1"/>
  <c r="AJ576" i="1"/>
  <c r="AA576" i="1"/>
  <c r="R576" i="1"/>
  <c r="AS848" i="1"/>
  <c r="AP848" i="1"/>
  <c r="AR848" i="1"/>
  <c r="AO848" i="1"/>
  <c r="AI992" i="1"/>
  <c r="AK992" i="1"/>
  <c r="AF992" i="1"/>
  <c r="AG992" i="1"/>
  <c r="AS193" i="1"/>
  <c r="AP193" i="1"/>
  <c r="AO193" i="1"/>
  <c r="AQ193" i="1" s="1"/>
  <c r="AR193" i="1"/>
  <c r="AJ305" i="1"/>
  <c r="AA305" i="1"/>
  <c r="R305" i="1"/>
  <c r="AS545" i="1"/>
  <c r="AP545" i="1"/>
  <c r="AR545" i="1"/>
  <c r="AO545" i="1"/>
  <c r="AQ545" i="1" s="1"/>
  <c r="AJ945" i="1"/>
  <c r="R945" i="1"/>
  <c r="AS413" i="1"/>
  <c r="AR413" i="1"/>
  <c r="AO413" i="1"/>
  <c r="AP413" i="1"/>
  <c r="AA162" i="1"/>
  <c r="AJ162" i="1"/>
  <c r="R162" i="1"/>
  <c r="AA674" i="1"/>
  <c r="AJ674" i="1"/>
  <c r="R674" i="1"/>
  <c r="AA930" i="1"/>
  <c r="AJ930" i="1"/>
  <c r="R930" i="1"/>
  <c r="AJ884" i="1"/>
  <c r="R884" i="1"/>
  <c r="AA884" i="1"/>
  <c r="AX288" i="1"/>
  <c r="AW288" i="1"/>
  <c r="AX124" i="1"/>
  <c r="AW124" i="1"/>
  <c r="AS961" i="1"/>
  <c r="AR961" i="1"/>
  <c r="AP961" i="1"/>
  <c r="AO961" i="1"/>
  <c r="AQ961" i="1" s="1"/>
  <c r="AJ84" i="1"/>
  <c r="AA84" i="1"/>
  <c r="R84" i="1"/>
  <c r="AJ212" i="1"/>
  <c r="AA212" i="1"/>
  <c r="R212" i="1"/>
  <c r="AJ340" i="1"/>
  <c r="AA340" i="1"/>
  <c r="R340" i="1"/>
  <c r="AJ468" i="1"/>
  <c r="AA468" i="1"/>
  <c r="R468" i="1"/>
  <c r="AJ596" i="1"/>
  <c r="AA596" i="1"/>
  <c r="R596" i="1"/>
  <c r="AJ740" i="1"/>
  <c r="AA740" i="1"/>
  <c r="R740" i="1"/>
  <c r="AW774" i="1"/>
  <c r="AX774" i="1"/>
  <c r="AJ181" i="1"/>
  <c r="AA181" i="1"/>
  <c r="R181" i="1"/>
  <c r="AJ309" i="1"/>
  <c r="AA309" i="1"/>
  <c r="R309" i="1"/>
  <c r="AJ437" i="1"/>
  <c r="AA437" i="1"/>
  <c r="R437" i="1"/>
  <c r="AR998" i="1"/>
  <c r="AP998" i="1"/>
  <c r="AS998" i="1"/>
  <c r="AO998" i="1"/>
  <c r="AQ998" i="1" s="1"/>
  <c r="AJ118" i="1"/>
  <c r="AA118" i="1"/>
  <c r="R118" i="1"/>
  <c r="AJ374" i="1"/>
  <c r="AA374" i="1"/>
  <c r="R374" i="1"/>
  <c r="AS502" i="1"/>
  <c r="AR502" i="1"/>
  <c r="AO502" i="1"/>
  <c r="AP502" i="1"/>
  <c r="AR366" i="1"/>
  <c r="AS366" i="1"/>
  <c r="AO366" i="1"/>
  <c r="AQ366" i="1" s="1"/>
  <c r="AP366" i="1"/>
  <c r="AJ135" i="1"/>
  <c r="AA135" i="1"/>
  <c r="R135" i="1"/>
  <c r="AJ263" i="1"/>
  <c r="AA263" i="1"/>
  <c r="R263" i="1"/>
  <c r="AJ375" i="1"/>
  <c r="AA375" i="1"/>
  <c r="R375" i="1"/>
  <c r="AJ503" i="1"/>
  <c r="AA503" i="1"/>
  <c r="R503" i="1"/>
  <c r="AW759" i="1"/>
  <c r="AX759" i="1"/>
  <c r="AS905" i="1"/>
  <c r="AP905" i="1"/>
  <c r="AO905" i="1"/>
  <c r="AQ905" i="1" s="1"/>
  <c r="AR905" i="1"/>
  <c r="AS872" i="1"/>
  <c r="AR872" i="1"/>
  <c r="AP872" i="1"/>
  <c r="AO872" i="1"/>
  <c r="AQ872" i="1" s="1"/>
  <c r="AX104" i="1"/>
  <c r="AW104" i="1"/>
  <c r="AR232" i="1"/>
  <c r="AS232" i="1"/>
  <c r="AP232" i="1"/>
  <c r="AO232" i="1"/>
  <c r="AQ232" i="1" s="1"/>
  <c r="AR360" i="1"/>
  <c r="AS360" i="1"/>
  <c r="AO360" i="1"/>
  <c r="AQ360" i="1" s="1"/>
  <c r="AP360" i="1"/>
  <c r="AR488" i="1"/>
  <c r="AS488" i="1"/>
  <c r="AP488" i="1"/>
  <c r="AO488" i="1"/>
  <c r="AX616" i="1"/>
  <c r="AW616" i="1"/>
  <c r="AW744" i="1"/>
  <c r="AX744" i="1"/>
  <c r="AJ984" i="1"/>
  <c r="AA984" i="1"/>
  <c r="R984" i="1"/>
  <c r="AJ745" i="1"/>
  <c r="AA745" i="1"/>
  <c r="R745" i="1"/>
  <c r="AK572" i="1"/>
  <c r="AI572" i="1"/>
  <c r="AG572" i="1"/>
  <c r="AF572" i="1"/>
  <c r="AS781" i="1"/>
  <c r="AR781" i="1"/>
  <c r="AO781" i="1"/>
  <c r="AP781" i="1"/>
  <c r="AK655" i="1"/>
  <c r="AI655" i="1"/>
  <c r="AG655" i="1"/>
  <c r="AF655" i="1"/>
  <c r="AH655" i="1" s="1"/>
  <c r="AJ73" i="1"/>
  <c r="AA73" i="1"/>
  <c r="R73" i="1"/>
  <c r="AK201" i="1"/>
  <c r="AI201" i="1"/>
  <c r="AG201" i="1"/>
  <c r="AF201" i="1"/>
  <c r="AH201" i="1" s="1"/>
  <c r="AK329" i="1"/>
  <c r="AG329" i="1"/>
  <c r="AF329" i="1"/>
  <c r="AI329" i="1"/>
  <c r="AS681" i="1"/>
  <c r="AR681" i="1"/>
  <c r="AO681" i="1"/>
  <c r="AQ681" i="1" s="1"/>
  <c r="AP681" i="1"/>
  <c r="AW842" i="1"/>
  <c r="AX842" i="1"/>
  <c r="AJ90" i="1"/>
  <c r="AA90" i="1"/>
  <c r="R90" i="1"/>
  <c r="AJ218" i="1"/>
  <c r="AA218" i="1"/>
  <c r="R218" i="1"/>
  <c r="AJ698" i="1"/>
  <c r="AA698" i="1"/>
  <c r="R698" i="1"/>
  <c r="AJ938" i="1"/>
  <c r="AA938" i="1"/>
  <c r="R938" i="1"/>
  <c r="AW942" i="1"/>
  <c r="AX942" i="1"/>
  <c r="AS911" i="1"/>
  <c r="AR911" i="1"/>
  <c r="AP911" i="1"/>
  <c r="AO911" i="1"/>
  <c r="AQ911" i="1" s="1"/>
  <c r="AJ139" i="1"/>
  <c r="AA139" i="1"/>
  <c r="R139" i="1"/>
  <c r="AJ251" i="1"/>
  <c r="AA251" i="1"/>
  <c r="R251" i="1"/>
  <c r="AS571" i="1"/>
  <c r="AO571" i="1"/>
  <c r="AP571" i="1"/>
  <c r="AR571" i="1"/>
  <c r="AK188" i="1"/>
  <c r="AG188" i="1"/>
  <c r="AF188" i="1"/>
  <c r="AH188" i="1" s="1"/>
  <c r="AI188" i="1"/>
  <c r="AS476" i="1"/>
  <c r="AR476" i="1"/>
  <c r="AO476" i="1"/>
  <c r="AP476" i="1"/>
  <c r="AS335" i="1"/>
  <c r="AR335" i="1"/>
  <c r="AO335" i="1"/>
  <c r="AP335" i="1"/>
  <c r="AJ157" i="1"/>
  <c r="AA157" i="1"/>
  <c r="R157" i="1"/>
  <c r="AS397" i="1"/>
  <c r="AP397" i="1"/>
  <c r="AO397" i="1"/>
  <c r="AR397" i="1"/>
  <c r="AR677" i="1"/>
  <c r="AS677" i="1"/>
  <c r="AO677" i="1"/>
  <c r="AQ677" i="1" s="1"/>
  <c r="AP677" i="1"/>
  <c r="AJ94" i="1"/>
  <c r="R94" i="1"/>
  <c r="AA94" i="1"/>
  <c r="AJ222" i="1"/>
  <c r="AA222" i="1"/>
  <c r="R222" i="1"/>
  <c r="AJ574" i="1"/>
  <c r="AA574" i="1"/>
  <c r="R574" i="1"/>
  <c r="AJ830" i="1"/>
  <c r="AA830" i="1"/>
  <c r="R830" i="1"/>
  <c r="AJ79" i="1"/>
  <c r="AA79" i="1"/>
  <c r="R79" i="1"/>
  <c r="AJ575" i="1"/>
  <c r="AA575" i="1"/>
  <c r="R575" i="1"/>
  <c r="AJ815" i="1"/>
  <c r="AA815" i="1"/>
  <c r="R815" i="1"/>
  <c r="AJ927" i="1"/>
  <c r="R927" i="1"/>
  <c r="AA927" i="1"/>
  <c r="AR966" i="1"/>
  <c r="AS966" i="1"/>
  <c r="AP966" i="1"/>
  <c r="AO966" i="1"/>
  <c r="AQ966" i="1" s="1"/>
  <c r="AI857" i="1"/>
  <c r="AG857" i="1"/>
  <c r="AF857" i="1"/>
  <c r="AH857" i="1" s="1"/>
  <c r="AK857" i="1"/>
  <c r="AX240" i="1"/>
  <c r="AW240" i="1"/>
  <c r="AJ352" i="1"/>
  <c r="AA352" i="1"/>
  <c r="R352" i="1"/>
  <c r="AS592" i="1"/>
  <c r="AR592" i="1"/>
  <c r="AO592" i="1"/>
  <c r="AQ592" i="1" s="1"/>
  <c r="AP592" i="1"/>
  <c r="AA848" i="1"/>
  <c r="AJ848" i="1"/>
  <c r="R848" i="1"/>
  <c r="AJ992" i="1"/>
  <c r="AA992" i="1"/>
  <c r="R992" i="1"/>
  <c r="AJ957" i="1"/>
  <c r="AA957" i="1"/>
  <c r="R957" i="1"/>
  <c r="AW727" i="1"/>
  <c r="AX727" i="1"/>
  <c r="AJ193" i="1"/>
  <c r="AA193" i="1"/>
  <c r="R193" i="1"/>
  <c r="AS321" i="1"/>
  <c r="AR321" i="1"/>
  <c r="AO321" i="1"/>
  <c r="AP321" i="1"/>
  <c r="AJ545" i="1"/>
  <c r="R545" i="1"/>
  <c r="AA545" i="1"/>
  <c r="AS977" i="1"/>
  <c r="AP977" i="1"/>
  <c r="AR977" i="1"/>
  <c r="AO977" i="1"/>
  <c r="AS465" i="1"/>
  <c r="AO465" i="1"/>
  <c r="AR465" i="1"/>
  <c r="AP465" i="1"/>
  <c r="AS178" i="1"/>
  <c r="AO178" i="1"/>
  <c r="AP178" i="1"/>
  <c r="AR178" i="1"/>
  <c r="AK306" i="1"/>
  <c r="AG306" i="1"/>
  <c r="AF306" i="1"/>
  <c r="AI306" i="1"/>
  <c r="AK434" i="1"/>
  <c r="AF434" i="1"/>
  <c r="AH434" i="1" s="1"/>
  <c r="AI434" i="1"/>
  <c r="AG434" i="1"/>
  <c r="W562" i="1"/>
  <c r="Y562" i="1" s="1"/>
  <c r="AB562" i="1"/>
  <c r="X562" i="1"/>
  <c r="Z562" i="1"/>
  <c r="AW818" i="1"/>
  <c r="AX818" i="1"/>
  <c r="AS710" i="1"/>
  <c r="AO710" i="1"/>
  <c r="AQ710" i="1" s="1"/>
  <c r="AR710" i="1"/>
  <c r="AP710" i="1"/>
  <c r="AX362" i="1"/>
  <c r="AW362" i="1"/>
  <c r="AS115" i="1"/>
  <c r="AR115" i="1"/>
  <c r="AP115" i="1"/>
  <c r="AO115" i="1"/>
  <c r="AS371" i="1"/>
  <c r="AP371" i="1"/>
  <c r="AR371" i="1"/>
  <c r="AO371" i="1"/>
  <c r="AQ371" i="1" s="1"/>
  <c r="AX499" i="1"/>
  <c r="AW499" i="1"/>
  <c r="AI627" i="1"/>
  <c r="AG627" i="1"/>
  <c r="AF627" i="1"/>
  <c r="AK627" i="1"/>
  <c r="AS883" i="1"/>
  <c r="AR883" i="1"/>
  <c r="AP883" i="1"/>
  <c r="AO883" i="1"/>
  <c r="AK208" i="1"/>
  <c r="AI208" i="1"/>
  <c r="AG208" i="1"/>
  <c r="AF208" i="1"/>
  <c r="AI990" i="1"/>
  <c r="AG990" i="1"/>
  <c r="AK990" i="1"/>
  <c r="AF990" i="1"/>
  <c r="AH990" i="1" s="1"/>
  <c r="AK100" i="1"/>
  <c r="AI100" i="1"/>
  <c r="AG100" i="1"/>
  <c r="AF100" i="1"/>
  <c r="AH100" i="1" s="1"/>
  <c r="AS228" i="1"/>
  <c r="AP228" i="1"/>
  <c r="AO228" i="1"/>
  <c r="AQ228" i="1" s="1"/>
  <c r="AR228" i="1"/>
  <c r="AS756" i="1"/>
  <c r="AO756" i="1"/>
  <c r="AR756" i="1"/>
  <c r="AP756" i="1"/>
  <c r="AJ774" i="1"/>
  <c r="R774" i="1"/>
  <c r="AA774" i="1"/>
  <c r="AW789" i="1"/>
  <c r="AX789" i="1"/>
  <c r="AK69" i="1"/>
  <c r="AI69" i="1"/>
  <c r="AG69" i="1"/>
  <c r="AF69" i="1"/>
  <c r="AS197" i="1"/>
  <c r="AR197" i="1"/>
  <c r="AP197" i="1"/>
  <c r="AO197" i="1"/>
  <c r="AX325" i="1"/>
  <c r="AW325" i="1"/>
  <c r="AX453" i="1"/>
  <c r="AW453" i="1"/>
  <c r="AB311" i="1"/>
  <c r="X311" i="1"/>
  <c r="Z311" i="1"/>
  <c r="W311" i="1"/>
  <c r="Y311" i="1" s="1"/>
  <c r="AX134" i="1"/>
  <c r="AW134" i="1"/>
  <c r="AJ246" i="1"/>
  <c r="AA246" i="1"/>
  <c r="R246" i="1"/>
  <c r="AJ502" i="1"/>
  <c r="AA502" i="1"/>
  <c r="R502" i="1"/>
  <c r="AK279" i="1"/>
  <c r="AI279" i="1"/>
  <c r="AG279" i="1"/>
  <c r="AF279" i="1"/>
  <c r="AH279" i="1" s="1"/>
  <c r="AJ759" i="1"/>
  <c r="AA759" i="1"/>
  <c r="R759" i="1"/>
  <c r="AJ905" i="1"/>
  <c r="AA905" i="1"/>
  <c r="R905" i="1"/>
  <c r="AX901" i="1"/>
  <c r="AW901" i="1"/>
  <c r="AJ104" i="1"/>
  <c r="AA104" i="1"/>
  <c r="R104" i="1"/>
  <c r="AJ232" i="1"/>
  <c r="AA232" i="1"/>
  <c r="R232" i="1"/>
  <c r="AJ360" i="1"/>
  <c r="AA360" i="1"/>
  <c r="R360" i="1"/>
  <c r="AJ488" i="1"/>
  <c r="R488" i="1"/>
  <c r="AA488" i="1"/>
  <c r="AJ616" i="1"/>
  <c r="AA616" i="1"/>
  <c r="R616" i="1"/>
  <c r="AJ744" i="1"/>
  <c r="AA744" i="1"/>
  <c r="R744" i="1"/>
  <c r="AI793" i="1"/>
  <c r="AG793" i="1"/>
  <c r="AF793" i="1"/>
  <c r="AK793" i="1"/>
  <c r="AJ699" i="1"/>
  <c r="R699" i="1"/>
  <c r="AA699" i="1"/>
  <c r="AJ572" i="1"/>
  <c r="AA572" i="1"/>
  <c r="R572" i="1"/>
  <c r="AJ781" i="1"/>
  <c r="AA781" i="1"/>
  <c r="R781" i="1"/>
  <c r="AS704" i="1"/>
  <c r="AO704" i="1"/>
  <c r="AP704" i="1"/>
  <c r="AR704" i="1"/>
  <c r="AJ201" i="1"/>
  <c r="AA201" i="1"/>
  <c r="R201" i="1"/>
  <c r="AJ329" i="1"/>
  <c r="AA329" i="1"/>
  <c r="R329" i="1"/>
  <c r="AJ457" i="1"/>
  <c r="AA457" i="1"/>
  <c r="R457" i="1"/>
  <c r="AJ681" i="1"/>
  <c r="R681" i="1"/>
  <c r="AA681" i="1"/>
  <c r="AS106" i="1"/>
  <c r="AR106" i="1"/>
  <c r="AP106" i="1"/>
  <c r="AO106" i="1"/>
  <c r="AJ942" i="1"/>
  <c r="AA942" i="1"/>
  <c r="R942" i="1"/>
  <c r="AJ379" i="1"/>
  <c r="AA379" i="1"/>
  <c r="R379" i="1"/>
  <c r="AJ571" i="1"/>
  <c r="AA571" i="1"/>
  <c r="R571" i="1"/>
  <c r="AS720" i="1"/>
  <c r="AR720" i="1"/>
  <c r="AP720" i="1"/>
  <c r="AO720" i="1"/>
  <c r="AJ188" i="1"/>
  <c r="AA188" i="1"/>
  <c r="R188" i="1"/>
  <c r="AJ300" i="1"/>
  <c r="AA300" i="1"/>
  <c r="R300" i="1"/>
  <c r="AJ476" i="1"/>
  <c r="AA476" i="1"/>
  <c r="R476" i="1"/>
  <c r="AJ397" i="1"/>
  <c r="R397" i="1"/>
  <c r="AA397" i="1"/>
  <c r="AI724" i="1"/>
  <c r="AG724" i="1"/>
  <c r="AF724" i="1"/>
  <c r="AH724" i="1" s="1"/>
  <c r="AK724" i="1"/>
  <c r="AS350" i="1"/>
  <c r="AO350" i="1"/>
  <c r="AQ350" i="1" s="1"/>
  <c r="AP350" i="1"/>
  <c r="AR350" i="1"/>
  <c r="AJ718" i="1"/>
  <c r="R718" i="1"/>
  <c r="AA718" i="1"/>
  <c r="AK846" i="1"/>
  <c r="AI846" i="1"/>
  <c r="AG846" i="1"/>
  <c r="AF846" i="1"/>
  <c r="AH846" i="1" s="1"/>
  <c r="AS95" i="1"/>
  <c r="AR95" i="1"/>
  <c r="AO95" i="1"/>
  <c r="AP95" i="1"/>
  <c r="AJ223" i="1"/>
  <c r="AA223" i="1"/>
  <c r="R223" i="1"/>
  <c r="AW831" i="1"/>
  <c r="AX831" i="1"/>
  <c r="AW959" i="1"/>
  <c r="AX959" i="1"/>
  <c r="AJ966" i="1"/>
  <c r="AA966" i="1"/>
  <c r="R966" i="1"/>
  <c r="AK889" i="1"/>
  <c r="AG889" i="1"/>
  <c r="AI889" i="1"/>
  <c r="AF889" i="1"/>
  <c r="AJ96" i="1"/>
  <c r="AA96" i="1"/>
  <c r="R96" i="1"/>
  <c r="AJ240" i="1"/>
  <c r="AA240" i="1"/>
  <c r="R240" i="1"/>
  <c r="AJ480" i="1"/>
  <c r="AA480" i="1"/>
  <c r="R480" i="1"/>
  <c r="AJ592" i="1"/>
  <c r="AA592" i="1"/>
  <c r="R592" i="1"/>
  <c r="AJ736" i="1"/>
  <c r="R736" i="1"/>
  <c r="AA736" i="1"/>
  <c r="AX577" i="1"/>
  <c r="AW577" i="1"/>
  <c r="AK783" i="1"/>
  <c r="AI783" i="1"/>
  <c r="AG783" i="1"/>
  <c r="AF783" i="1"/>
  <c r="AH783" i="1" s="1"/>
  <c r="AK209" i="1"/>
  <c r="AI209" i="1"/>
  <c r="AG209" i="1"/>
  <c r="AF209" i="1"/>
  <c r="AH209" i="1" s="1"/>
  <c r="AJ321" i="1"/>
  <c r="R321" i="1"/>
  <c r="AJ433" i="1"/>
  <c r="AA433" i="1"/>
  <c r="R433" i="1"/>
  <c r="AS593" i="1"/>
  <c r="AR593" i="1"/>
  <c r="AP593" i="1"/>
  <c r="AO593" i="1"/>
  <c r="AQ593" i="1" s="1"/>
  <c r="AJ977" i="1"/>
  <c r="AA977" i="1"/>
  <c r="R977" i="1"/>
  <c r="AK522" i="1"/>
  <c r="AI522" i="1"/>
  <c r="AG522" i="1"/>
  <c r="AF522" i="1"/>
  <c r="AH522" i="1" s="1"/>
  <c r="AJ178" i="1"/>
  <c r="R178" i="1"/>
  <c r="AJ434" i="1"/>
  <c r="R434" i="1"/>
  <c r="AA434" i="1"/>
  <c r="AJ690" i="1"/>
  <c r="AA690" i="1"/>
  <c r="AJ946" i="1"/>
  <c r="R946" i="1"/>
  <c r="AJ710" i="1"/>
  <c r="AA710" i="1"/>
  <c r="R710" i="1"/>
  <c r="AR414" i="1"/>
  <c r="AS414" i="1"/>
  <c r="AO414" i="1"/>
  <c r="AP414" i="1"/>
  <c r="AJ100" i="1"/>
  <c r="AA100" i="1"/>
  <c r="R100" i="1"/>
  <c r="AJ228" i="1"/>
  <c r="AA228" i="1"/>
  <c r="R228" i="1"/>
  <c r="AJ356" i="1"/>
  <c r="AA356" i="1"/>
  <c r="R356" i="1"/>
  <c r="AJ484" i="1"/>
  <c r="AA484" i="1"/>
  <c r="R484" i="1"/>
  <c r="AJ612" i="1"/>
  <c r="AA612" i="1"/>
  <c r="R612" i="1"/>
  <c r="AJ756" i="1"/>
  <c r="R756" i="1"/>
  <c r="AA756" i="1"/>
  <c r="AJ69" i="1"/>
  <c r="AA69" i="1"/>
  <c r="R69" i="1"/>
  <c r="AJ197" i="1"/>
  <c r="AA197" i="1"/>
  <c r="R197" i="1"/>
  <c r="AJ325" i="1"/>
  <c r="AA325" i="1"/>
  <c r="R325" i="1"/>
  <c r="AJ453" i="1"/>
  <c r="R453" i="1"/>
  <c r="AA453" i="1"/>
  <c r="AK837" i="1"/>
  <c r="AF837" i="1"/>
  <c r="AH837" i="1" s="1"/>
  <c r="AI837" i="1"/>
  <c r="AG837" i="1"/>
  <c r="AJ134" i="1"/>
  <c r="AA134" i="1"/>
  <c r="R134" i="1"/>
  <c r="AK491" i="1"/>
  <c r="AI491" i="1"/>
  <c r="AG491" i="1"/>
  <c r="AF491" i="1"/>
  <c r="AH491" i="1" s="1"/>
  <c r="AJ151" i="1"/>
  <c r="R151" i="1"/>
  <c r="AA151" i="1"/>
  <c r="AJ279" i="1"/>
  <c r="AA279" i="1"/>
  <c r="R279" i="1"/>
  <c r="AW775" i="1"/>
  <c r="AX775" i="1"/>
  <c r="AS521" i="1"/>
  <c r="AP521" i="1"/>
  <c r="AR521" i="1"/>
  <c r="AO521" i="1"/>
  <c r="AQ521" i="1" s="1"/>
  <c r="AB935" i="1"/>
  <c r="W935" i="1"/>
  <c r="Y935" i="1" s="1"/>
  <c r="Z935" i="1"/>
  <c r="X935" i="1"/>
  <c r="AK120" i="1"/>
  <c r="AI120" i="1"/>
  <c r="AG120" i="1"/>
  <c r="AF120" i="1"/>
  <c r="AK248" i="1"/>
  <c r="AI248" i="1"/>
  <c r="AG248" i="1"/>
  <c r="AF248" i="1"/>
  <c r="AK760" i="1"/>
  <c r="AI760" i="1"/>
  <c r="AG760" i="1"/>
  <c r="AF760" i="1"/>
  <c r="AH760" i="1" s="1"/>
  <c r="AJ793" i="1"/>
  <c r="AA793" i="1"/>
  <c r="R793" i="1"/>
  <c r="AW715" i="1"/>
  <c r="AX715" i="1"/>
  <c r="AK761" i="1"/>
  <c r="AI761" i="1"/>
  <c r="AG761" i="1"/>
  <c r="AF761" i="1"/>
  <c r="AW908" i="1"/>
  <c r="AX908" i="1"/>
  <c r="AJ106" i="1"/>
  <c r="AA106" i="1"/>
  <c r="R106" i="1"/>
  <c r="AK602" i="1"/>
  <c r="AI602" i="1"/>
  <c r="AG602" i="1"/>
  <c r="AF602" i="1"/>
  <c r="AH602" i="1" s="1"/>
  <c r="AJ714" i="1"/>
  <c r="AA714" i="1"/>
  <c r="R714" i="1"/>
  <c r="AX173" i="1"/>
  <c r="AW173" i="1"/>
  <c r="AI972" i="1"/>
  <c r="AG972" i="1"/>
  <c r="AF972" i="1"/>
  <c r="AK972" i="1"/>
  <c r="AS603" i="1"/>
  <c r="AP603" i="1"/>
  <c r="AO603" i="1"/>
  <c r="AR603" i="1"/>
  <c r="AS74" i="1"/>
  <c r="AR74" i="1"/>
  <c r="AP74" i="1"/>
  <c r="AO74" i="1"/>
  <c r="AK766" i="1"/>
  <c r="AI766" i="1"/>
  <c r="AG766" i="1"/>
  <c r="AF766" i="1"/>
  <c r="AH766" i="1" s="1"/>
  <c r="AK445" i="1"/>
  <c r="AI445" i="1"/>
  <c r="AG445" i="1"/>
  <c r="AF445" i="1"/>
  <c r="AH445" i="1" s="1"/>
  <c r="AS301" i="1"/>
  <c r="AR301" i="1"/>
  <c r="AO301" i="1"/>
  <c r="AP301" i="1"/>
  <c r="AK768" i="1"/>
  <c r="AI768" i="1"/>
  <c r="AG768" i="1"/>
  <c r="AF768" i="1"/>
  <c r="AJ110" i="1"/>
  <c r="AA110" i="1"/>
  <c r="R110" i="1"/>
  <c r="R350" i="1"/>
  <c r="AJ350" i="1"/>
  <c r="AA350" i="1"/>
  <c r="AJ846" i="1"/>
  <c r="AA846" i="1"/>
  <c r="R846" i="1"/>
  <c r="AJ95" i="1"/>
  <c r="R95" i="1"/>
  <c r="AA95" i="1"/>
  <c r="AW239" i="1"/>
  <c r="AX239" i="1"/>
  <c r="AJ351" i="1"/>
  <c r="AA351" i="1"/>
  <c r="R351" i="1"/>
  <c r="AX479" i="1"/>
  <c r="AW479" i="1"/>
  <c r="AJ831" i="1"/>
  <c r="AA831" i="1"/>
  <c r="R831" i="1"/>
  <c r="AJ959" i="1"/>
  <c r="AA959" i="1"/>
  <c r="R959" i="1"/>
  <c r="AS525" i="1"/>
  <c r="AP525" i="1"/>
  <c r="AR525" i="1"/>
  <c r="AO525" i="1"/>
  <c r="AQ525" i="1" s="1"/>
  <c r="AS112" i="1"/>
  <c r="AR112" i="1"/>
  <c r="AP112" i="1"/>
  <c r="AO112" i="1"/>
  <c r="AQ112" i="1" s="1"/>
  <c r="AJ864" i="1"/>
  <c r="AA864" i="1"/>
  <c r="R864" i="1"/>
  <c r="R577" i="1"/>
  <c r="AJ577" i="1"/>
  <c r="AA577" i="1"/>
  <c r="AK823" i="1"/>
  <c r="AI823" i="1"/>
  <c r="AG823" i="1"/>
  <c r="AF823" i="1"/>
  <c r="AJ209" i="1"/>
  <c r="AA209" i="1"/>
  <c r="R209" i="1"/>
  <c r="AR449" i="1"/>
  <c r="AS449" i="1"/>
  <c r="AP449" i="1"/>
  <c r="AO449" i="1"/>
  <c r="AJ593" i="1"/>
  <c r="AA593" i="1"/>
  <c r="R593" i="1"/>
  <c r="AK583" i="1"/>
  <c r="AI583" i="1"/>
  <c r="AF583" i="1"/>
  <c r="AH583" i="1" s="1"/>
  <c r="AG583" i="1"/>
  <c r="AS322" i="1"/>
  <c r="AR322" i="1"/>
  <c r="AO322" i="1"/>
  <c r="AP322" i="1"/>
  <c r="AW450" i="1"/>
  <c r="AX450" i="1"/>
  <c r="AX578" i="1"/>
  <c r="AW578" i="1"/>
  <c r="AS706" i="1"/>
  <c r="AR706" i="1"/>
  <c r="AO706" i="1"/>
  <c r="AQ706" i="1" s="1"/>
  <c r="AP706" i="1"/>
  <c r="AP834" i="1"/>
  <c r="AR834" i="1"/>
  <c r="AO834" i="1"/>
  <c r="AQ834" i="1" s="1"/>
  <c r="AS834" i="1"/>
  <c r="AK962" i="1"/>
  <c r="AG962" i="1"/>
  <c r="AI962" i="1"/>
  <c r="AF962" i="1"/>
  <c r="AH962" i="1" s="1"/>
  <c r="AI948" i="1"/>
  <c r="AG948" i="1"/>
  <c r="AF948" i="1"/>
  <c r="AK948" i="1"/>
  <c r="AX470" i="1"/>
  <c r="AW470" i="1"/>
  <c r="AS131" i="1"/>
  <c r="AO131" i="1"/>
  <c r="AQ131" i="1" s="1"/>
  <c r="AR131" i="1"/>
  <c r="AP131" i="1"/>
  <c r="AK259" i="1"/>
  <c r="AG259" i="1"/>
  <c r="AF259" i="1"/>
  <c r="AH259" i="1" s="1"/>
  <c r="AI259" i="1"/>
  <c r="AW515" i="1"/>
  <c r="AX515" i="1"/>
  <c r="AK643" i="1"/>
  <c r="AI643" i="1"/>
  <c r="AG643" i="1"/>
  <c r="AF643" i="1"/>
  <c r="AH643" i="1" s="1"/>
  <c r="AX899" i="1"/>
  <c r="AW899" i="1"/>
  <c r="AS363" i="1"/>
  <c r="AR363" i="1"/>
  <c r="AO363" i="1"/>
  <c r="AQ363" i="1" s="1"/>
  <c r="AP363" i="1"/>
  <c r="AS116" i="1"/>
  <c r="AR116" i="1"/>
  <c r="AP116" i="1"/>
  <c r="AO116" i="1"/>
  <c r="AX244" i="1"/>
  <c r="AW244" i="1"/>
  <c r="AS500" i="1"/>
  <c r="AO500" i="1"/>
  <c r="AQ500" i="1" s="1"/>
  <c r="AR500" i="1"/>
  <c r="AP500" i="1"/>
  <c r="AX628" i="1"/>
  <c r="AW628" i="1"/>
  <c r="AR862" i="1"/>
  <c r="AS862" i="1"/>
  <c r="AP862" i="1"/>
  <c r="AO862" i="1"/>
  <c r="AW693" i="1"/>
  <c r="AX693" i="1"/>
  <c r="AJ837" i="1"/>
  <c r="R837" i="1"/>
  <c r="AA837" i="1"/>
  <c r="AK150" i="1"/>
  <c r="AI150" i="1"/>
  <c r="AG150" i="1"/>
  <c r="AF150" i="1"/>
  <c r="AS541" i="1"/>
  <c r="AR541" i="1"/>
  <c r="AO541" i="1"/>
  <c r="AP541" i="1"/>
  <c r="AS167" i="1"/>
  <c r="AP167" i="1"/>
  <c r="AR167" i="1"/>
  <c r="AO167" i="1"/>
  <c r="AQ167" i="1" s="1"/>
  <c r="AK407" i="1"/>
  <c r="AI407" i="1"/>
  <c r="AG407" i="1"/>
  <c r="AF407" i="1"/>
  <c r="AJ775" i="1"/>
  <c r="R775" i="1"/>
  <c r="AA775" i="1"/>
  <c r="AJ887" i="1"/>
  <c r="R887" i="1"/>
  <c r="AA887" i="1"/>
  <c r="AJ521" i="1"/>
  <c r="AA521" i="1"/>
  <c r="R521" i="1"/>
  <c r="AJ921" i="1"/>
  <c r="AA921" i="1"/>
  <c r="R921" i="1"/>
  <c r="R891" i="1"/>
  <c r="AJ891" i="1"/>
  <c r="AA891" i="1"/>
  <c r="AK145" i="1"/>
  <c r="AI145" i="1"/>
  <c r="AG145" i="1"/>
  <c r="AF145" i="1"/>
  <c r="AH145" i="1" s="1"/>
  <c r="AJ120" i="1"/>
  <c r="AA120" i="1"/>
  <c r="R120" i="1"/>
  <c r="AJ248" i="1"/>
  <c r="AA248" i="1"/>
  <c r="R248" i="1"/>
  <c r="AJ376" i="1"/>
  <c r="AA376" i="1"/>
  <c r="R376" i="1"/>
  <c r="AJ504" i="1"/>
  <c r="AA504" i="1"/>
  <c r="R504" i="1"/>
  <c r="AJ632" i="1"/>
  <c r="AA632" i="1"/>
  <c r="R632" i="1"/>
  <c r="AJ760" i="1"/>
  <c r="AA760" i="1"/>
  <c r="R760" i="1"/>
  <c r="AK888" i="1"/>
  <c r="AG888" i="1"/>
  <c r="AI888" i="1"/>
  <c r="AF888" i="1"/>
  <c r="AH888" i="1" s="1"/>
  <c r="AJ715" i="1"/>
  <c r="AA715" i="1"/>
  <c r="R715" i="1"/>
  <c r="AS105" i="1"/>
  <c r="AR105" i="1"/>
  <c r="AP105" i="1"/>
  <c r="AO105" i="1"/>
  <c r="AJ217" i="1"/>
  <c r="AA217" i="1"/>
  <c r="R217" i="1"/>
  <c r="AJ345" i="1"/>
  <c r="AA345" i="1"/>
  <c r="R345" i="1"/>
  <c r="AJ473" i="1"/>
  <c r="AA473" i="1"/>
  <c r="R473" i="1"/>
  <c r="AJ761" i="1"/>
  <c r="AA761" i="1"/>
  <c r="R761" i="1"/>
  <c r="AS122" i="1"/>
  <c r="AP122" i="1"/>
  <c r="AO122" i="1"/>
  <c r="AR122" i="1"/>
  <c r="AJ602" i="1"/>
  <c r="AA602" i="1"/>
  <c r="R602" i="1"/>
  <c r="AJ619" i="1"/>
  <c r="AA619" i="1"/>
  <c r="R619" i="1"/>
  <c r="AJ812" i="1"/>
  <c r="R812" i="1"/>
  <c r="AA812" i="1"/>
  <c r="AX257" i="1"/>
  <c r="AW257" i="1"/>
  <c r="AS171" i="1"/>
  <c r="AP171" i="1"/>
  <c r="AR171" i="1"/>
  <c r="AO171" i="1"/>
  <c r="AQ171" i="1" s="1"/>
  <c r="AJ603" i="1"/>
  <c r="AA603" i="1"/>
  <c r="R603" i="1"/>
  <c r="AS174" i="1"/>
  <c r="AP174" i="1"/>
  <c r="AR174" i="1"/>
  <c r="AO174" i="1"/>
  <c r="AQ174" i="1" s="1"/>
  <c r="AJ76" i="1"/>
  <c r="AA76" i="1"/>
  <c r="R76" i="1"/>
  <c r="AK189" i="1"/>
  <c r="AI189" i="1"/>
  <c r="AG189" i="1"/>
  <c r="AF189" i="1"/>
  <c r="AJ301" i="1"/>
  <c r="AA301" i="1"/>
  <c r="R301" i="1"/>
  <c r="AW809" i="1"/>
  <c r="AX809" i="1"/>
  <c r="AS126" i="1"/>
  <c r="AR126" i="1"/>
  <c r="AP126" i="1"/>
  <c r="AO126" i="1"/>
  <c r="AK254" i="1"/>
  <c r="AI254" i="1"/>
  <c r="AG254" i="1"/>
  <c r="AF254" i="1"/>
  <c r="AS478" i="1"/>
  <c r="AR478" i="1"/>
  <c r="AP478" i="1"/>
  <c r="AO478" i="1"/>
  <c r="AQ478" i="1" s="1"/>
  <c r="AJ734" i="1"/>
  <c r="AA734" i="1"/>
  <c r="R734" i="1"/>
  <c r="AJ239" i="1"/>
  <c r="AA239" i="1"/>
  <c r="R239" i="1"/>
  <c r="AJ479" i="1"/>
  <c r="AA479" i="1"/>
  <c r="R479" i="1"/>
  <c r="AK719" i="1"/>
  <c r="AI719" i="1"/>
  <c r="AG719" i="1"/>
  <c r="AF719" i="1"/>
  <c r="AI975" i="1"/>
  <c r="AK975" i="1"/>
  <c r="AF975" i="1"/>
  <c r="AH975" i="1" s="1"/>
  <c r="AG975" i="1"/>
  <c r="AJ525" i="1"/>
  <c r="AA525" i="1"/>
  <c r="R525" i="1"/>
  <c r="AS89" i="1"/>
  <c r="AR89" i="1"/>
  <c r="AP89" i="1"/>
  <c r="AO89" i="1"/>
  <c r="AW952" i="1"/>
  <c r="AX952" i="1"/>
  <c r="AJ112" i="1"/>
  <c r="AA112" i="1"/>
  <c r="R112" i="1"/>
  <c r="R752" i="1"/>
  <c r="AJ752" i="1"/>
  <c r="AA752" i="1"/>
  <c r="AS625" i="1"/>
  <c r="AO625" i="1"/>
  <c r="AR625" i="1"/>
  <c r="AP625" i="1"/>
  <c r="AW817" i="1"/>
  <c r="AX817" i="1"/>
  <c r="AR858" i="1"/>
  <c r="AP858" i="1"/>
  <c r="AS858" i="1"/>
  <c r="AO858" i="1"/>
  <c r="AQ858" i="1" s="1"/>
  <c r="AS81" i="1"/>
  <c r="AR81" i="1"/>
  <c r="AP81" i="1"/>
  <c r="AO81" i="1"/>
  <c r="AQ81" i="1" s="1"/>
  <c r="AX225" i="1"/>
  <c r="AW225" i="1"/>
  <c r="AJ449" i="1"/>
  <c r="AA449" i="1"/>
  <c r="R449" i="1"/>
  <c r="AB634" i="1"/>
  <c r="Z634" i="1"/>
  <c r="W634" i="1"/>
  <c r="X634" i="1"/>
  <c r="AJ194" i="1"/>
  <c r="AA194" i="1"/>
  <c r="AJ450" i="1"/>
  <c r="AA450" i="1"/>
  <c r="AJ962" i="1"/>
  <c r="AA962" i="1"/>
  <c r="AJ948" i="1"/>
  <c r="AA948" i="1"/>
  <c r="R948" i="1"/>
  <c r="AS523" i="1"/>
  <c r="AP523" i="1"/>
  <c r="AR523" i="1"/>
  <c r="AO523" i="1"/>
  <c r="AQ523" i="1" s="1"/>
  <c r="AJ116" i="1"/>
  <c r="AA116" i="1"/>
  <c r="R116" i="1"/>
  <c r="AJ244" i="1"/>
  <c r="AA244" i="1"/>
  <c r="R244" i="1"/>
  <c r="AJ372" i="1"/>
  <c r="AA372" i="1"/>
  <c r="R372" i="1"/>
  <c r="AJ500" i="1"/>
  <c r="AA500" i="1"/>
  <c r="R500" i="1"/>
  <c r="AJ628" i="1"/>
  <c r="AA628" i="1"/>
  <c r="R628" i="1"/>
  <c r="AS896" i="1"/>
  <c r="AR896" i="1"/>
  <c r="AP896" i="1"/>
  <c r="AO896" i="1"/>
  <c r="AQ896" i="1" s="1"/>
  <c r="AJ213" i="1"/>
  <c r="R213" i="1"/>
  <c r="AA213" i="1"/>
  <c r="AJ341" i="1"/>
  <c r="AA341" i="1"/>
  <c r="R341" i="1"/>
  <c r="AJ469" i="1"/>
  <c r="AA469" i="1"/>
  <c r="R469" i="1"/>
  <c r="AJ581" i="1"/>
  <c r="AA581" i="1"/>
  <c r="R581" i="1"/>
  <c r="AJ693" i="1"/>
  <c r="AA693" i="1"/>
  <c r="R693" i="1"/>
  <c r="AX490" i="1"/>
  <c r="AW490" i="1"/>
  <c r="AJ150" i="1"/>
  <c r="R150" i="1"/>
  <c r="AA150" i="1"/>
  <c r="AJ646" i="1"/>
  <c r="R646" i="1"/>
  <c r="AA646" i="1"/>
  <c r="AK590" i="1"/>
  <c r="AI590" i="1"/>
  <c r="AG590" i="1"/>
  <c r="AF590" i="1"/>
  <c r="AJ167" i="1"/>
  <c r="AA167" i="1"/>
  <c r="R167" i="1"/>
  <c r="AJ295" i="1"/>
  <c r="AA295" i="1"/>
  <c r="R295" i="1"/>
  <c r="AJ407" i="1"/>
  <c r="AA407" i="1"/>
  <c r="R407" i="1"/>
  <c r="AJ535" i="1"/>
  <c r="AA535" i="1"/>
  <c r="R535" i="1"/>
  <c r="AJ647" i="1"/>
  <c r="AA647" i="1"/>
  <c r="R647" i="1"/>
  <c r="AS903" i="1"/>
  <c r="AP903" i="1"/>
  <c r="AR903" i="1"/>
  <c r="AO903" i="1"/>
  <c r="AS237" i="1"/>
  <c r="AP237" i="1"/>
  <c r="AR237" i="1"/>
  <c r="AO237" i="1"/>
  <c r="AQ237" i="1" s="1"/>
  <c r="AR1000" i="1"/>
  <c r="AS1000" i="1"/>
  <c r="AO1000" i="1"/>
  <c r="AQ1000" i="1" s="1"/>
  <c r="AP1000" i="1"/>
  <c r="AK264" i="1"/>
  <c r="AI264" i="1"/>
  <c r="AG264" i="1"/>
  <c r="AF264" i="1"/>
  <c r="AK392" i="1"/>
  <c r="AG392" i="1"/>
  <c r="AF392" i="1"/>
  <c r="AI392" i="1"/>
  <c r="AW648" i="1"/>
  <c r="AX648" i="1"/>
  <c r="AJ888" i="1"/>
  <c r="AA888" i="1"/>
  <c r="R888" i="1"/>
  <c r="AS841" i="1"/>
  <c r="AP841" i="1"/>
  <c r="AR841" i="1"/>
  <c r="AO841" i="1"/>
  <c r="AQ841" i="1" s="1"/>
  <c r="AJ105" i="1"/>
  <c r="AA105" i="1"/>
  <c r="R105" i="1"/>
  <c r="AI233" i="1"/>
  <c r="AK233" i="1"/>
  <c r="AG233" i="1"/>
  <c r="AF233" i="1"/>
  <c r="AH233" i="1" s="1"/>
  <c r="AX361" i="1"/>
  <c r="AW361" i="1"/>
  <c r="AK489" i="1"/>
  <c r="AI489" i="1"/>
  <c r="AG489" i="1"/>
  <c r="AF489" i="1"/>
  <c r="AS155" i="1"/>
  <c r="AR155" i="1"/>
  <c r="AO155" i="1"/>
  <c r="AQ155" i="1" s="1"/>
  <c r="AP155" i="1"/>
  <c r="AK971" i="1"/>
  <c r="AI971" i="1"/>
  <c r="AG971" i="1"/>
  <c r="AF971" i="1"/>
  <c r="AH971" i="1" s="1"/>
  <c r="AJ122" i="1"/>
  <c r="AA122" i="1"/>
  <c r="R122" i="1"/>
  <c r="AK378" i="1"/>
  <c r="AI378" i="1"/>
  <c r="AG378" i="1"/>
  <c r="AF378" i="1"/>
  <c r="AH378" i="1" s="1"/>
  <c r="AR618" i="1"/>
  <c r="AS618" i="1"/>
  <c r="AP618" i="1"/>
  <c r="AO618" i="1"/>
  <c r="AQ618" i="1" s="1"/>
  <c r="AK651" i="1"/>
  <c r="AI651" i="1"/>
  <c r="AG651" i="1"/>
  <c r="AF651" i="1"/>
  <c r="AW892" i="1"/>
  <c r="AX892" i="1"/>
  <c r="AS318" i="1"/>
  <c r="AP318" i="1"/>
  <c r="AR318" i="1"/>
  <c r="AO318" i="1"/>
  <c r="AQ318" i="1" s="1"/>
  <c r="AJ171" i="1"/>
  <c r="AA171" i="1"/>
  <c r="R171" i="1"/>
  <c r="AK283" i="1"/>
  <c r="AG283" i="1"/>
  <c r="AF283" i="1"/>
  <c r="AH283" i="1" s="1"/>
  <c r="AI283" i="1"/>
  <c r="AK262" i="1"/>
  <c r="AG262" i="1"/>
  <c r="AF262" i="1"/>
  <c r="AI262" i="1"/>
  <c r="AS844" i="1"/>
  <c r="AP844" i="1"/>
  <c r="AR844" i="1"/>
  <c r="AO844" i="1"/>
  <c r="AS92" i="1"/>
  <c r="AO92" i="1"/>
  <c r="AR92" i="1"/>
  <c r="AP92" i="1"/>
  <c r="AK332" i="1"/>
  <c r="AG332" i="1"/>
  <c r="AF332" i="1"/>
  <c r="AH332" i="1" s="1"/>
  <c r="AI332" i="1"/>
  <c r="AJ189" i="1"/>
  <c r="AA189" i="1"/>
  <c r="R189" i="1"/>
  <c r="AS86" i="1"/>
  <c r="AP86" i="1"/>
  <c r="AR86" i="1"/>
  <c r="AO86" i="1"/>
  <c r="AS853" i="1"/>
  <c r="AR853" i="1"/>
  <c r="AO853" i="1"/>
  <c r="AP853" i="1"/>
  <c r="AA126" i="1"/>
  <c r="AJ126" i="1"/>
  <c r="R126" i="1"/>
  <c r="AJ254" i="1"/>
  <c r="AA254" i="1"/>
  <c r="R254" i="1"/>
  <c r="AJ478" i="1"/>
  <c r="AA478" i="1"/>
  <c r="R478" i="1"/>
  <c r="AJ622" i="1"/>
  <c r="R622" i="1"/>
  <c r="AA622" i="1"/>
  <c r="AK769" i="1"/>
  <c r="AI769" i="1"/>
  <c r="AG769" i="1"/>
  <c r="AF769" i="1"/>
  <c r="AH769" i="1" s="1"/>
  <c r="AK255" i="1"/>
  <c r="AG255" i="1"/>
  <c r="AF255" i="1"/>
  <c r="AI255" i="1"/>
  <c r="AJ719" i="1"/>
  <c r="AA719" i="1"/>
  <c r="R719" i="1"/>
  <c r="AA847" i="1"/>
  <c r="AJ847" i="1"/>
  <c r="R847" i="1"/>
  <c r="AJ975" i="1"/>
  <c r="AA975" i="1"/>
  <c r="R975" i="1"/>
  <c r="AX203" i="1"/>
  <c r="AW203" i="1"/>
  <c r="AW986" i="1"/>
  <c r="AX986" i="1"/>
  <c r="AS624" i="1"/>
  <c r="AO624" i="1"/>
  <c r="AR624" i="1"/>
  <c r="AP624" i="1"/>
  <c r="AJ625" i="1"/>
  <c r="AA625" i="1"/>
  <c r="R625" i="1"/>
  <c r="R817" i="1"/>
  <c r="AA817" i="1"/>
  <c r="AA81" i="1"/>
  <c r="AJ81" i="1"/>
  <c r="R225" i="1"/>
  <c r="AJ225" i="1"/>
  <c r="AW683" i="1"/>
  <c r="AX683" i="1"/>
  <c r="AK82" i="1"/>
  <c r="AI82" i="1"/>
  <c r="AG82" i="1"/>
  <c r="AF82" i="1"/>
  <c r="AH82" i="1" s="1"/>
  <c r="AK338" i="1"/>
  <c r="AG338" i="1"/>
  <c r="AF338" i="1"/>
  <c r="AI338" i="1"/>
  <c r="AK466" i="1"/>
  <c r="AI466" i="1"/>
  <c r="AG466" i="1"/>
  <c r="AF466" i="1"/>
  <c r="AR594" i="1"/>
  <c r="AS594" i="1"/>
  <c r="AO594" i="1"/>
  <c r="AP594" i="1"/>
  <c r="AW722" i="1"/>
  <c r="AX722" i="1"/>
  <c r="AI850" i="1"/>
  <c r="AG850" i="1"/>
  <c r="AF850" i="1"/>
  <c r="AK850" i="1"/>
  <c r="AW870" i="1"/>
  <c r="AX870" i="1"/>
  <c r="AK275" i="1"/>
  <c r="AG275" i="1"/>
  <c r="AF275" i="1"/>
  <c r="AH275" i="1" s="1"/>
  <c r="AI275" i="1"/>
  <c r="AK403" i="1"/>
  <c r="AI403" i="1"/>
  <c r="AG403" i="1"/>
  <c r="AF403" i="1"/>
  <c r="AH403" i="1" s="1"/>
  <c r="AX132" i="1"/>
  <c r="AW132" i="1"/>
  <c r="AK516" i="1"/>
  <c r="AI516" i="1"/>
  <c r="AG516" i="1"/>
  <c r="AF516" i="1"/>
  <c r="AH516" i="1" s="1"/>
  <c r="AW932" i="1"/>
  <c r="AX932" i="1"/>
  <c r="AX101" i="1"/>
  <c r="AW101" i="1"/>
  <c r="AI485" i="1"/>
  <c r="AG485" i="1"/>
  <c r="AK485" i="1"/>
  <c r="AF485" i="1"/>
  <c r="AH485" i="1" s="1"/>
  <c r="AJ869" i="1"/>
  <c r="AA869" i="1"/>
  <c r="R869" i="1"/>
  <c r="AK540" i="1"/>
  <c r="AI540" i="1"/>
  <c r="AG540" i="1"/>
  <c r="AF540" i="1"/>
  <c r="AK278" i="1"/>
  <c r="AG278" i="1"/>
  <c r="AF278" i="1"/>
  <c r="AI278" i="1"/>
  <c r="AJ406" i="1"/>
  <c r="AA406" i="1"/>
  <c r="R406" i="1"/>
  <c r="AK534" i="1"/>
  <c r="AI534" i="1"/>
  <c r="AG534" i="1"/>
  <c r="AF534" i="1"/>
  <c r="AH534" i="1" s="1"/>
  <c r="AS183" i="1"/>
  <c r="AP183" i="1"/>
  <c r="AR183" i="1"/>
  <c r="AO183" i="1"/>
  <c r="AQ183" i="1" s="1"/>
  <c r="AR423" i="1"/>
  <c r="AS423" i="1"/>
  <c r="AP423" i="1"/>
  <c r="AO423" i="1"/>
  <c r="AX551" i="1"/>
  <c r="AW551" i="1"/>
  <c r="AX663" i="1"/>
  <c r="AW663" i="1"/>
  <c r="AJ903" i="1"/>
  <c r="AA903" i="1"/>
  <c r="R903" i="1"/>
  <c r="AJ633" i="1"/>
  <c r="AA633" i="1"/>
  <c r="R633" i="1"/>
  <c r="AJ923" i="1"/>
  <c r="AA923" i="1"/>
  <c r="R923" i="1"/>
  <c r="AS315" i="1"/>
  <c r="AR315" i="1"/>
  <c r="AP315" i="1"/>
  <c r="AO315" i="1"/>
  <c r="AQ315" i="1" s="1"/>
  <c r="AJ136" i="1"/>
  <c r="AA136" i="1"/>
  <c r="R136" i="1"/>
  <c r="AJ264" i="1"/>
  <c r="AA264" i="1"/>
  <c r="R264" i="1"/>
  <c r="AJ392" i="1"/>
  <c r="AA392" i="1"/>
  <c r="R392" i="1"/>
  <c r="AJ520" i="1"/>
  <c r="AA520" i="1"/>
  <c r="R520" i="1"/>
  <c r="AJ648" i="1"/>
  <c r="AA648" i="1"/>
  <c r="R648" i="1"/>
  <c r="AJ776" i="1"/>
  <c r="AA776" i="1"/>
  <c r="R776" i="1"/>
  <c r="AK505" i="1"/>
  <c r="AI505" i="1"/>
  <c r="AG505" i="1"/>
  <c r="AF505" i="1"/>
  <c r="AH505" i="1" s="1"/>
  <c r="AW873" i="1"/>
  <c r="AX873" i="1"/>
  <c r="AK958" i="1"/>
  <c r="AI958" i="1"/>
  <c r="AF958" i="1"/>
  <c r="AH958" i="1" s="1"/>
  <c r="AG958" i="1"/>
  <c r="AJ233" i="1"/>
  <c r="AA233" i="1"/>
  <c r="R233" i="1"/>
  <c r="AJ361" i="1"/>
  <c r="AA361" i="1"/>
  <c r="R361" i="1"/>
  <c r="AJ489" i="1"/>
  <c r="AA489" i="1"/>
  <c r="R489" i="1"/>
  <c r="AS256" i="1"/>
  <c r="AR256" i="1"/>
  <c r="AO256" i="1"/>
  <c r="AP256" i="1"/>
  <c r="AK138" i="1"/>
  <c r="AI138" i="1"/>
  <c r="AG138" i="1"/>
  <c r="AF138" i="1"/>
  <c r="AH138" i="1" s="1"/>
  <c r="AJ250" i="1"/>
  <c r="AA250" i="1"/>
  <c r="R250" i="1"/>
  <c r="AJ378" i="1"/>
  <c r="AA378" i="1"/>
  <c r="R378" i="1"/>
  <c r="AJ618" i="1"/>
  <c r="AA618" i="1"/>
  <c r="R618" i="1"/>
  <c r="AJ651" i="1"/>
  <c r="AA651" i="1"/>
  <c r="R651" i="1"/>
  <c r="AJ892" i="1"/>
  <c r="AA892" i="1"/>
  <c r="R892" i="1"/>
  <c r="AX385" i="1"/>
  <c r="AW385" i="1"/>
  <c r="AX187" i="1"/>
  <c r="AW187" i="1"/>
  <c r="AJ283" i="1"/>
  <c r="AA283" i="1"/>
  <c r="R283" i="1"/>
  <c r="AJ411" i="1"/>
  <c r="AA411" i="1"/>
  <c r="R411" i="1"/>
  <c r="AK334" i="1"/>
  <c r="AI334" i="1"/>
  <c r="AG334" i="1"/>
  <c r="AF334" i="1"/>
  <c r="AK878" i="1"/>
  <c r="AI878" i="1"/>
  <c r="AG878" i="1"/>
  <c r="AF878" i="1"/>
  <c r="AJ92" i="1"/>
  <c r="AA92" i="1"/>
  <c r="R92" i="1"/>
  <c r="AK220" i="1"/>
  <c r="AI220" i="1"/>
  <c r="AG220" i="1"/>
  <c r="AF220" i="1"/>
  <c r="AJ332" i="1"/>
  <c r="AA332" i="1"/>
  <c r="R332" i="1"/>
  <c r="AW561" i="1"/>
  <c r="AX561" i="1"/>
  <c r="AS77" i="1"/>
  <c r="AR77" i="1"/>
  <c r="AP77" i="1"/>
  <c r="AO77" i="1"/>
  <c r="AJ429" i="1"/>
  <c r="AA429" i="1"/>
  <c r="R429" i="1"/>
  <c r="AK177" i="1"/>
  <c r="AG177" i="1"/>
  <c r="AF177" i="1"/>
  <c r="AH177" i="1" s="1"/>
  <c r="AI177" i="1"/>
  <c r="AW880" i="1"/>
  <c r="AX880" i="1"/>
  <c r="AK127" i="1"/>
  <c r="AI127" i="1"/>
  <c r="AG127" i="1"/>
  <c r="AF127" i="1"/>
  <c r="AH127" i="1" s="1"/>
  <c r="AJ255" i="1"/>
  <c r="AA255" i="1"/>
  <c r="R255" i="1"/>
  <c r="AS383" i="1"/>
  <c r="AO383" i="1"/>
  <c r="AQ383" i="1" s="1"/>
  <c r="AR383" i="1"/>
  <c r="AP383" i="1"/>
  <c r="AW735" i="1"/>
  <c r="AX735" i="1"/>
  <c r="AJ717" i="1"/>
  <c r="R717" i="1"/>
  <c r="AA717" i="1"/>
  <c r="AS285" i="1"/>
  <c r="AR285" i="1"/>
  <c r="AP285" i="1"/>
  <c r="AO285" i="1"/>
  <c r="AQ285" i="1" s="1"/>
  <c r="AA128" i="1"/>
  <c r="AJ128" i="1"/>
  <c r="R128" i="1"/>
  <c r="AA272" i="1"/>
  <c r="AJ272" i="1"/>
  <c r="R272" i="1"/>
  <c r="AS400" i="1"/>
  <c r="AP400" i="1"/>
  <c r="AR400" i="1"/>
  <c r="AO400" i="1"/>
  <c r="AQ400" i="1" s="1"/>
  <c r="AJ624" i="1"/>
  <c r="R624" i="1"/>
  <c r="AA624" i="1"/>
  <c r="AS641" i="1"/>
  <c r="AR641" i="1"/>
  <c r="AO641" i="1"/>
  <c r="AQ641" i="1" s="1"/>
  <c r="AP641" i="1"/>
  <c r="AK833" i="1"/>
  <c r="AI833" i="1"/>
  <c r="AF833" i="1"/>
  <c r="AG833" i="1"/>
  <c r="AR919" i="1"/>
  <c r="AS919" i="1"/>
  <c r="AP919" i="1"/>
  <c r="AO919" i="1"/>
  <c r="AQ919" i="1" s="1"/>
  <c r="AR241" i="1"/>
  <c r="AO241" i="1"/>
  <c r="AQ241" i="1" s="1"/>
  <c r="AS241" i="1"/>
  <c r="AP241" i="1"/>
  <c r="AX353" i="1"/>
  <c r="AW353" i="1"/>
  <c r="AJ870" i="1"/>
  <c r="AA870" i="1"/>
  <c r="R870" i="1"/>
  <c r="AS635" i="1"/>
  <c r="AR635" i="1"/>
  <c r="AO635" i="1"/>
  <c r="AQ635" i="1" s="1"/>
  <c r="AP635" i="1"/>
  <c r="AR538" i="1"/>
  <c r="AS538" i="1"/>
  <c r="AP538" i="1"/>
  <c r="AO538" i="1"/>
  <c r="AJ132" i="1"/>
  <c r="R132" i="1"/>
  <c r="AA132" i="1"/>
  <c r="AJ260" i="1"/>
  <c r="AA260" i="1"/>
  <c r="R260" i="1"/>
  <c r="AJ388" i="1"/>
  <c r="AA388" i="1"/>
  <c r="R388" i="1"/>
  <c r="AJ516" i="1"/>
  <c r="AA516" i="1"/>
  <c r="R516" i="1"/>
  <c r="AA644" i="1"/>
  <c r="AJ644" i="1"/>
  <c r="R644" i="1"/>
  <c r="AK125" i="1"/>
  <c r="AI125" i="1"/>
  <c r="AG125" i="1"/>
  <c r="AF125" i="1"/>
  <c r="AK964" i="1"/>
  <c r="AI964" i="1"/>
  <c r="AG964" i="1"/>
  <c r="AF964" i="1"/>
  <c r="AJ101" i="1"/>
  <c r="AA101" i="1"/>
  <c r="R101" i="1"/>
  <c r="AJ229" i="1"/>
  <c r="R229" i="1"/>
  <c r="AA229" i="1"/>
  <c r="AJ357" i="1"/>
  <c r="AA357" i="1"/>
  <c r="R357" i="1"/>
  <c r="AJ485" i="1"/>
  <c r="AA485" i="1"/>
  <c r="R485" i="1"/>
  <c r="AJ597" i="1"/>
  <c r="AA597" i="1"/>
  <c r="R597" i="1"/>
  <c r="AJ709" i="1"/>
  <c r="AA709" i="1"/>
  <c r="R709" i="1"/>
  <c r="AW885" i="1"/>
  <c r="AX885" i="1"/>
  <c r="AB589" i="1"/>
  <c r="W589" i="1"/>
  <c r="Y589" i="1" s="1"/>
  <c r="X589" i="1"/>
  <c r="Z589" i="1"/>
  <c r="AJ166" i="1"/>
  <c r="AA166" i="1"/>
  <c r="R166" i="1"/>
  <c r="AJ278" i="1"/>
  <c r="AA278" i="1"/>
  <c r="R278" i="1"/>
  <c r="AJ534" i="1"/>
  <c r="AA534" i="1"/>
  <c r="R534" i="1"/>
  <c r="AW702" i="1"/>
  <c r="AX702" i="1"/>
  <c r="AJ183" i="1"/>
  <c r="AA183" i="1"/>
  <c r="R183" i="1"/>
  <c r="AJ423" i="1"/>
  <c r="AA423" i="1"/>
  <c r="R423" i="1"/>
  <c r="AJ551" i="1"/>
  <c r="AA551" i="1"/>
  <c r="R551" i="1"/>
  <c r="AJ663" i="1"/>
  <c r="R663" i="1"/>
  <c r="AA663" i="1"/>
  <c r="AK697" i="1"/>
  <c r="AI697" i="1"/>
  <c r="AG697" i="1"/>
  <c r="AF697" i="1"/>
  <c r="AS367" i="1"/>
  <c r="AO367" i="1"/>
  <c r="AP367" i="1"/>
  <c r="AR367" i="1"/>
  <c r="AK152" i="1"/>
  <c r="AI152" i="1"/>
  <c r="AG152" i="1"/>
  <c r="AF152" i="1"/>
  <c r="AH152" i="1" s="1"/>
  <c r="AS280" i="1"/>
  <c r="AO280" i="1"/>
  <c r="AQ280" i="1" s="1"/>
  <c r="AP280" i="1"/>
  <c r="AR280" i="1"/>
  <c r="AO408" i="1"/>
  <c r="AR408" i="1"/>
  <c r="AS408" i="1"/>
  <c r="AP408" i="1"/>
  <c r="AK536" i="1"/>
  <c r="AI536" i="1"/>
  <c r="AG536" i="1"/>
  <c r="AF536" i="1"/>
  <c r="AX664" i="1"/>
  <c r="AW664" i="1"/>
  <c r="AW792" i="1"/>
  <c r="AX792" i="1"/>
  <c r="AJ904" i="1"/>
  <c r="AA904" i="1"/>
  <c r="R904" i="1"/>
  <c r="AJ505" i="1"/>
  <c r="AA505" i="1"/>
  <c r="R505" i="1"/>
  <c r="AJ873" i="1"/>
  <c r="AA873" i="1"/>
  <c r="R873" i="1"/>
  <c r="AJ958" i="1"/>
  <c r="AA958" i="1"/>
  <c r="R958" i="1"/>
  <c r="AK907" i="1"/>
  <c r="AI907" i="1"/>
  <c r="AG907" i="1"/>
  <c r="AF907" i="1"/>
  <c r="AH907" i="1" s="1"/>
  <c r="AS249" i="1"/>
  <c r="AR249" i="1"/>
  <c r="AP249" i="1"/>
  <c r="AO249" i="1"/>
  <c r="AQ249" i="1" s="1"/>
  <c r="AX377" i="1"/>
  <c r="AW377" i="1"/>
  <c r="AS317" i="1"/>
  <c r="AR317" i="1"/>
  <c r="AP317" i="1"/>
  <c r="AO317" i="1"/>
  <c r="AJ138" i="1"/>
  <c r="AA138" i="1"/>
  <c r="R138" i="1"/>
  <c r="AJ506" i="1"/>
  <c r="R506" i="1"/>
  <c r="AA506" i="1"/>
  <c r="AK874" i="1"/>
  <c r="AI874" i="1"/>
  <c r="AG874" i="1"/>
  <c r="AF874" i="1"/>
  <c r="AH874" i="1" s="1"/>
  <c r="AS667" i="1"/>
  <c r="AR667" i="1"/>
  <c r="AO667" i="1"/>
  <c r="AQ667" i="1" s="1"/>
  <c r="AP667" i="1"/>
  <c r="AK428" i="1"/>
  <c r="AI428" i="1"/>
  <c r="AG428" i="1"/>
  <c r="AF428" i="1"/>
  <c r="AS940" i="1"/>
  <c r="AP940" i="1"/>
  <c r="AR940" i="1"/>
  <c r="AO940" i="1"/>
  <c r="AK443" i="1"/>
  <c r="AI443" i="1"/>
  <c r="AG443" i="1"/>
  <c r="AF443" i="1"/>
  <c r="AH443" i="1" s="1"/>
  <c r="AJ187" i="1"/>
  <c r="AA187" i="1"/>
  <c r="R187" i="1"/>
  <c r="AS390" i="1"/>
  <c r="AR390" i="1"/>
  <c r="AP390" i="1"/>
  <c r="AO390" i="1"/>
  <c r="AQ390" i="1" s="1"/>
  <c r="AI912" i="1"/>
  <c r="AG912" i="1"/>
  <c r="AF912" i="1"/>
  <c r="AK912" i="1"/>
  <c r="AJ220" i="1"/>
  <c r="AA220" i="1"/>
  <c r="R220" i="1"/>
  <c r="AX613" i="1"/>
  <c r="AW613" i="1"/>
  <c r="AJ77" i="1"/>
  <c r="AA77" i="1"/>
  <c r="R77" i="1"/>
  <c r="AS267" i="1"/>
  <c r="AP267" i="1"/>
  <c r="AR267" i="1"/>
  <c r="AO267" i="1"/>
  <c r="AS916" i="1"/>
  <c r="AR916" i="1"/>
  <c r="AP916" i="1"/>
  <c r="AO916" i="1"/>
  <c r="AQ916" i="1" s="1"/>
  <c r="AJ142" i="1"/>
  <c r="AA142" i="1"/>
  <c r="R142" i="1"/>
  <c r="AA270" i="1"/>
  <c r="AJ270" i="1"/>
  <c r="R270" i="1"/>
  <c r="AS382" i="1"/>
  <c r="AR382" i="1"/>
  <c r="AP382" i="1"/>
  <c r="AO382" i="1"/>
  <c r="AQ382" i="1" s="1"/>
  <c r="AW854" i="1"/>
  <c r="AX854" i="1"/>
  <c r="AA127" i="1"/>
  <c r="AJ127" i="1"/>
  <c r="R127" i="1"/>
  <c r="AK271" i="1"/>
  <c r="AI271" i="1"/>
  <c r="AG271" i="1"/>
  <c r="AF271" i="1"/>
  <c r="AH271" i="1" s="1"/>
  <c r="AJ383" i="1"/>
  <c r="AA383" i="1"/>
  <c r="R383" i="1"/>
  <c r="AK623" i="1"/>
  <c r="AI623" i="1"/>
  <c r="AF623" i="1"/>
  <c r="AG623" i="1"/>
  <c r="AJ735" i="1"/>
  <c r="R735" i="1"/>
  <c r="AA735" i="1"/>
  <c r="AK342" i="1"/>
  <c r="AG342" i="1"/>
  <c r="AF342" i="1"/>
  <c r="AH342" i="1" s="1"/>
  <c r="AI342" i="1"/>
  <c r="AJ400" i="1"/>
  <c r="R400" i="1"/>
  <c r="AA400" i="1"/>
  <c r="AK640" i="1"/>
  <c r="AI640" i="1"/>
  <c r="AG640" i="1"/>
  <c r="AF640" i="1"/>
  <c r="R641" i="1"/>
  <c r="AA641" i="1"/>
  <c r="AJ833" i="1"/>
  <c r="R833" i="1"/>
  <c r="AA833" i="1"/>
  <c r="AX111" i="1"/>
  <c r="AW111" i="1"/>
  <c r="AS953" i="1"/>
  <c r="AP953" i="1"/>
  <c r="AR953" i="1"/>
  <c r="AO953" i="1"/>
  <c r="AA97" i="1"/>
  <c r="AJ97" i="1"/>
  <c r="R97" i="1"/>
  <c r="AJ241" i="1"/>
  <c r="AA241" i="1"/>
  <c r="R241" i="1"/>
  <c r="AJ673" i="1"/>
  <c r="R673" i="1"/>
  <c r="AA673" i="1"/>
  <c r="AW784" i="1"/>
  <c r="AX784" i="1"/>
  <c r="AX98" i="1"/>
  <c r="AW98" i="1"/>
  <c r="AS354" i="1"/>
  <c r="AO354" i="1"/>
  <c r="AP354" i="1"/>
  <c r="AR354" i="1"/>
  <c r="AK482" i="1"/>
  <c r="AI482" i="1"/>
  <c r="AG482" i="1"/>
  <c r="AF482" i="1"/>
  <c r="AK866" i="1"/>
  <c r="AI866" i="1"/>
  <c r="AG866" i="1"/>
  <c r="AF866" i="1"/>
  <c r="AH866" i="1" s="1"/>
  <c r="AW994" i="1"/>
  <c r="AX994" i="1"/>
  <c r="AW684" i="1"/>
  <c r="AX684" i="1"/>
  <c r="AI931" i="1"/>
  <c r="AG931" i="1"/>
  <c r="AF931" i="1"/>
  <c r="AH931" i="1" s="1"/>
  <c r="AK931" i="1"/>
  <c r="AB587" i="1"/>
  <c r="W587" i="1"/>
  <c r="X587" i="1"/>
  <c r="Z587" i="1"/>
  <c r="AS404" i="1"/>
  <c r="AR404" i="1"/>
  <c r="AP404" i="1"/>
  <c r="AO404" i="1"/>
  <c r="AQ404" i="1" s="1"/>
  <c r="AS532" i="1"/>
  <c r="AO532" i="1"/>
  <c r="AP532" i="1"/>
  <c r="AR532" i="1"/>
  <c r="AX230" i="1"/>
  <c r="AW230" i="1"/>
  <c r="AX991" i="1"/>
  <c r="AW991" i="1"/>
  <c r="AR373" i="1"/>
  <c r="AS373" i="1"/>
  <c r="AP373" i="1"/>
  <c r="AO373" i="1"/>
  <c r="AK501" i="1"/>
  <c r="AG501" i="1"/>
  <c r="AI501" i="1"/>
  <c r="AF501" i="1"/>
  <c r="AJ885" i="1"/>
  <c r="AA885" i="1"/>
  <c r="R885" i="1"/>
  <c r="AX638" i="1"/>
  <c r="AW638" i="1"/>
  <c r="AK310" i="1"/>
  <c r="AG310" i="1"/>
  <c r="AI310" i="1"/>
  <c r="AF310" i="1"/>
  <c r="AH310" i="1" s="1"/>
  <c r="AK550" i="1"/>
  <c r="AI550" i="1"/>
  <c r="AF550" i="1"/>
  <c r="AH550" i="1" s="1"/>
  <c r="AG550" i="1"/>
  <c r="AW838" i="1"/>
  <c r="AX838" i="1"/>
  <c r="AS748" i="1"/>
  <c r="AR748" i="1"/>
  <c r="AP748" i="1"/>
  <c r="AO748" i="1"/>
  <c r="AQ748" i="1" s="1"/>
  <c r="AX71" i="1"/>
  <c r="AW71" i="1"/>
  <c r="AS199" i="1"/>
  <c r="AR199" i="1"/>
  <c r="AP199" i="1"/>
  <c r="AO199" i="1"/>
  <c r="AQ199" i="1" s="1"/>
  <c r="AK695" i="1"/>
  <c r="AI695" i="1"/>
  <c r="AG695" i="1"/>
  <c r="AF695" i="1"/>
  <c r="AJ697" i="1"/>
  <c r="AA697" i="1"/>
  <c r="R697" i="1"/>
  <c r="AK438" i="1"/>
  <c r="AI438" i="1"/>
  <c r="AG438" i="1"/>
  <c r="AF438" i="1"/>
  <c r="AH438" i="1" s="1"/>
  <c r="AJ152" i="1"/>
  <c r="AA152" i="1"/>
  <c r="R152" i="1"/>
  <c r="AJ280" i="1"/>
  <c r="AA280" i="1"/>
  <c r="R280" i="1"/>
  <c r="AJ408" i="1"/>
  <c r="AA408" i="1"/>
  <c r="R408" i="1"/>
  <c r="AJ536" i="1"/>
  <c r="AA536" i="1"/>
  <c r="R536" i="1"/>
  <c r="AJ664" i="1"/>
  <c r="AA664" i="1"/>
  <c r="R664" i="1"/>
  <c r="AJ792" i="1"/>
  <c r="AA792" i="1"/>
  <c r="R792" i="1"/>
  <c r="AX601" i="1"/>
  <c r="AW601" i="1"/>
  <c r="AI936" i="1"/>
  <c r="AG936" i="1"/>
  <c r="AF936" i="1"/>
  <c r="AH936" i="1" s="1"/>
  <c r="AK936" i="1"/>
  <c r="AJ249" i="1"/>
  <c r="AA249" i="1"/>
  <c r="R249" i="1"/>
  <c r="AJ377" i="1"/>
  <c r="R377" i="1"/>
  <c r="AA377" i="1"/>
  <c r="AJ537" i="1"/>
  <c r="AA537" i="1"/>
  <c r="R537" i="1"/>
  <c r="AK384" i="1"/>
  <c r="AG384" i="1"/>
  <c r="AF384" i="1"/>
  <c r="AI384" i="1"/>
  <c r="AR762" i="1"/>
  <c r="AP762" i="1"/>
  <c r="AS762" i="1"/>
  <c r="AO762" i="1"/>
  <c r="AJ874" i="1"/>
  <c r="AA874" i="1"/>
  <c r="R874" i="1"/>
  <c r="AJ667" i="1"/>
  <c r="AA667" i="1"/>
  <c r="R667" i="1"/>
  <c r="AJ428" i="1"/>
  <c r="AA428" i="1"/>
  <c r="R428" i="1"/>
  <c r="AJ940" i="1"/>
  <c r="AA940" i="1"/>
  <c r="R940" i="1"/>
  <c r="AK495" i="1"/>
  <c r="AI495" i="1"/>
  <c r="AG495" i="1"/>
  <c r="AF495" i="1"/>
  <c r="AJ299" i="1"/>
  <c r="AA299" i="1"/>
  <c r="R299" i="1"/>
  <c r="AJ427" i="1"/>
  <c r="AA427" i="1"/>
  <c r="R427" i="1"/>
  <c r="AS444" i="1"/>
  <c r="AR444" i="1"/>
  <c r="AO444" i="1"/>
  <c r="AP444" i="1"/>
  <c r="AS944" i="1"/>
  <c r="AR944" i="1"/>
  <c r="AO944" i="1"/>
  <c r="AP944" i="1"/>
  <c r="AJ108" i="1"/>
  <c r="AA108" i="1"/>
  <c r="R108" i="1"/>
  <c r="AK236" i="1"/>
  <c r="AI236" i="1"/>
  <c r="AG236" i="1"/>
  <c r="AF236" i="1"/>
  <c r="AH236" i="1" s="1"/>
  <c r="AJ348" i="1"/>
  <c r="AA348" i="1"/>
  <c r="R348" i="1"/>
  <c r="AJ780" i="1"/>
  <c r="AA780" i="1"/>
  <c r="R780" i="1"/>
  <c r="AK662" i="1"/>
  <c r="AI662" i="1"/>
  <c r="AG662" i="1"/>
  <c r="AF662" i="1"/>
  <c r="AS93" i="1"/>
  <c r="AP93" i="1"/>
  <c r="AO93" i="1"/>
  <c r="AR93" i="1"/>
  <c r="AK333" i="1"/>
  <c r="AI333" i="1"/>
  <c r="AG333" i="1"/>
  <c r="AF333" i="1"/>
  <c r="AH333" i="1" s="1"/>
  <c r="AX950" i="1"/>
  <c r="AW950" i="1"/>
  <c r="AX158" i="1"/>
  <c r="AW158" i="1"/>
  <c r="AJ382" i="1"/>
  <c r="AA382" i="1"/>
  <c r="R382" i="1"/>
  <c r="AW510" i="1"/>
  <c r="AX510" i="1"/>
  <c r="AW881" i="1"/>
  <c r="AX881" i="1"/>
  <c r="AA271" i="1"/>
  <c r="AJ271" i="1"/>
  <c r="R271" i="1"/>
  <c r="AK399" i="1"/>
  <c r="AI399" i="1"/>
  <c r="AG399" i="1"/>
  <c r="AF399" i="1"/>
  <c r="AS511" i="1"/>
  <c r="AR511" i="1"/>
  <c r="AO511" i="1"/>
  <c r="AQ511" i="1" s="1"/>
  <c r="AP511" i="1"/>
  <c r="AJ623" i="1"/>
  <c r="AA623" i="1"/>
  <c r="R623" i="1"/>
  <c r="AJ797" i="1"/>
  <c r="AA797" i="1"/>
  <c r="R797" i="1"/>
  <c r="AW396" i="1"/>
  <c r="AX396" i="1"/>
  <c r="AJ160" i="1"/>
  <c r="AA160" i="1"/>
  <c r="R160" i="1"/>
  <c r="AX528" i="1"/>
  <c r="AW528" i="1"/>
  <c r="R640" i="1"/>
  <c r="AJ640" i="1"/>
  <c r="AA640" i="1"/>
  <c r="AX928" i="1"/>
  <c r="AW928" i="1"/>
  <c r="AS689" i="1"/>
  <c r="AP689" i="1"/>
  <c r="AR689" i="1"/>
  <c r="AO689" i="1"/>
  <c r="AK865" i="1"/>
  <c r="AI865" i="1"/>
  <c r="AG865" i="1"/>
  <c r="AF865" i="1"/>
  <c r="AH865" i="1" s="1"/>
  <c r="AS509" i="1"/>
  <c r="AR509" i="1"/>
  <c r="AO509" i="1"/>
  <c r="AQ509" i="1" s="1"/>
  <c r="AP509" i="1"/>
  <c r="AK113" i="1"/>
  <c r="AI113" i="1"/>
  <c r="AG113" i="1"/>
  <c r="AF113" i="1"/>
  <c r="AK481" i="1"/>
  <c r="AI481" i="1"/>
  <c r="AG481" i="1"/>
  <c r="AF481" i="1"/>
  <c r="AH481" i="1" s="1"/>
  <c r="AJ733" i="1"/>
  <c r="AA733" i="1"/>
  <c r="R733" i="1"/>
  <c r="AW824" i="1"/>
  <c r="AX824" i="1"/>
  <c r="AB980" i="1"/>
  <c r="W980" i="1"/>
  <c r="Y980" i="1" s="1"/>
  <c r="X980" i="1"/>
  <c r="Z980" i="1"/>
  <c r="AJ902" i="1"/>
  <c r="AA902" i="1"/>
  <c r="R902" i="1"/>
  <c r="AK742" i="1"/>
  <c r="AI742" i="1"/>
  <c r="AG742" i="1"/>
  <c r="AF742" i="1"/>
  <c r="AH742" i="1" s="1"/>
  <c r="AJ758" i="1"/>
  <c r="AA758" i="1"/>
  <c r="R758" i="1"/>
  <c r="AJ148" i="1"/>
  <c r="AA148" i="1"/>
  <c r="R148" i="1"/>
  <c r="AJ276" i="1"/>
  <c r="AA276" i="1"/>
  <c r="R276" i="1"/>
  <c r="AJ404" i="1"/>
  <c r="AA404" i="1"/>
  <c r="R404" i="1"/>
  <c r="AJ532" i="1"/>
  <c r="R532" i="1"/>
  <c r="AA532" i="1"/>
  <c r="AJ660" i="1"/>
  <c r="AA660" i="1"/>
  <c r="R660" i="1"/>
  <c r="AJ820" i="1"/>
  <c r="AA820" i="1"/>
  <c r="R820" i="1"/>
  <c r="AS294" i="1"/>
  <c r="AO294" i="1"/>
  <c r="AR294" i="1"/>
  <c r="AP294" i="1"/>
  <c r="AJ245" i="1"/>
  <c r="AA245" i="1"/>
  <c r="R245" i="1"/>
  <c r="AJ373" i="1"/>
  <c r="AA373" i="1"/>
  <c r="R373" i="1"/>
  <c r="AJ501" i="1"/>
  <c r="AA501" i="1"/>
  <c r="R501" i="1"/>
  <c r="AJ310" i="1"/>
  <c r="AA310" i="1"/>
  <c r="R310" i="1"/>
  <c r="AJ550" i="1"/>
  <c r="AA550" i="1"/>
  <c r="R550" i="1"/>
  <c r="AJ838" i="1"/>
  <c r="R838" i="1"/>
  <c r="AA838" i="1"/>
  <c r="AR791" i="1"/>
  <c r="AS791" i="1"/>
  <c r="AP791" i="1"/>
  <c r="AO791" i="1"/>
  <c r="AJ71" i="1"/>
  <c r="AA71" i="1"/>
  <c r="R71" i="1"/>
  <c r="AJ199" i="1"/>
  <c r="AA199" i="1"/>
  <c r="R199" i="1"/>
  <c r="AJ695" i="1"/>
  <c r="AA695" i="1"/>
  <c r="R695" i="1"/>
  <c r="AK729" i="1"/>
  <c r="AI729" i="1"/>
  <c r="AG729" i="1"/>
  <c r="AF729" i="1"/>
  <c r="AS557" i="1"/>
  <c r="AO557" i="1"/>
  <c r="AQ557" i="1" s="1"/>
  <c r="AP557" i="1"/>
  <c r="AR557" i="1"/>
  <c r="AW168" i="1"/>
  <c r="AX168" i="1"/>
  <c r="AK296" i="1"/>
  <c r="AG296" i="1"/>
  <c r="AF296" i="1"/>
  <c r="AI296" i="1"/>
  <c r="AR552" i="1"/>
  <c r="AS552" i="1"/>
  <c r="AO552" i="1"/>
  <c r="AQ552" i="1" s="1"/>
  <c r="AP552" i="1"/>
  <c r="AJ920" i="1"/>
  <c r="AA920" i="1"/>
  <c r="R920" i="1"/>
  <c r="AJ601" i="1"/>
  <c r="R601" i="1"/>
  <c r="AA601" i="1"/>
  <c r="AK796" i="1"/>
  <c r="AI796" i="1"/>
  <c r="AG796" i="1"/>
  <c r="AF796" i="1"/>
  <c r="AH796" i="1" s="1"/>
  <c r="AS154" i="1"/>
  <c r="AR154" i="1"/>
  <c r="AO154" i="1"/>
  <c r="AQ154" i="1" s="1"/>
  <c r="AP154" i="1"/>
  <c r="AK970" i="1"/>
  <c r="AI970" i="1"/>
  <c r="AG970" i="1"/>
  <c r="AF970" i="1"/>
  <c r="AB265" i="1"/>
  <c r="X265" i="1"/>
  <c r="Z265" i="1"/>
  <c r="W265" i="1"/>
  <c r="AK393" i="1"/>
  <c r="AI393" i="1"/>
  <c r="AF393" i="1"/>
  <c r="AG393" i="1"/>
  <c r="AW553" i="1"/>
  <c r="AX553" i="1"/>
  <c r="AK508" i="1"/>
  <c r="AI508" i="1"/>
  <c r="AG508" i="1"/>
  <c r="AF508" i="1"/>
  <c r="X442" i="1"/>
  <c r="AB442" i="1"/>
  <c r="W442" i="1"/>
  <c r="Z442" i="1"/>
  <c r="AS282" i="1"/>
  <c r="AR282" i="1"/>
  <c r="AP282" i="1"/>
  <c r="AO282" i="1"/>
  <c r="AQ282" i="1" s="1"/>
  <c r="AX410" i="1"/>
  <c r="AW410" i="1"/>
  <c r="AJ762" i="1"/>
  <c r="AA762" i="1"/>
  <c r="R762" i="1"/>
  <c r="AW1002" i="1"/>
  <c r="AX1002" i="1"/>
  <c r="AX524" i="1"/>
  <c r="AW524" i="1"/>
  <c r="AS559" i="1"/>
  <c r="AO559" i="1"/>
  <c r="AP559" i="1"/>
  <c r="AR559" i="1"/>
  <c r="AJ75" i="1"/>
  <c r="R75" i="1"/>
  <c r="AA75" i="1"/>
  <c r="AX604" i="1"/>
  <c r="AW604" i="1"/>
  <c r="AS973" i="1"/>
  <c r="AP973" i="1"/>
  <c r="AR973" i="1"/>
  <c r="AO973" i="1"/>
  <c r="AJ236" i="1"/>
  <c r="AA236" i="1"/>
  <c r="R236" i="1"/>
  <c r="AW721" i="1"/>
  <c r="AX721" i="1"/>
  <c r="AJ93" i="1"/>
  <c r="AA93" i="1"/>
  <c r="R93" i="1"/>
  <c r="AJ333" i="1"/>
  <c r="AA333" i="1"/>
  <c r="R333" i="1"/>
  <c r="AS461" i="1"/>
  <c r="AR461" i="1"/>
  <c r="AP461" i="1"/>
  <c r="AO461" i="1"/>
  <c r="AQ461" i="1" s="1"/>
  <c r="AK982" i="1"/>
  <c r="AI982" i="1"/>
  <c r="AG982" i="1"/>
  <c r="AF982" i="1"/>
  <c r="AH982" i="1" s="1"/>
  <c r="AJ158" i="1"/>
  <c r="AA158" i="1"/>
  <c r="R158" i="1"/>
  <c r="AK398" i="1"/>
  <c r="AI398" i="1"/>
  <c r="AG398" i="1"/>
  <c r="AF398" i="1"/>
  <c r="AH398" i="1" s="1"/>
  <c r="AJ510" i="1"/>
  <c r="R510" i="1"/>
  <c r="AA510" i="1"/>
  <c r="AA399" i="1"/>
  <c r="AJ399" i="1"/>
  <c r="R399" i="1"/>
  <c r="AJ511" i="1"/>
  <c r="R511" i="1"/>
  <c r="AA511" i="1"/>
  <c r="AX639" i="1"/>
  <c r="AW639" i="1"/>
  <c r="AJ751" i="1"/>
  <c r="AA751" i="1"/>
  <c r="R751" i="1"/>
  <c r="AS463" i="1"/>
  <c r="AR463" i="1"/>
  <c r="AP463" i="1"/>
  <c r="AO463" i="1"/>
  <c r="AQ463" i="1" s="1"/>
  <c r="AS176" i="1"/>
  <c r="AP176" i="1"/>
  <c r="AR176" i="1"/>
  <c r="AO176" i="1"/>
  <c r="AK304" i="1"/>
  <c r="AG304" i="1"/>
  <c r="AF304" i="1"/>
  <c r="AH304" i="1" s="1"/>
  <c r="AI304" i="1"/>
  <c r="AJ528" i="1"/>
  <c r="R528" i="1"/>
  <c r="AA528" i="1"/>
  <c r="AW672" i="1"/>
  <c r="AX672" i="1"/>
  <c r="AJ928" i="1"/>
  <c r="R928" i="1"/>
  <c r="AA928" i="1"/>
  <c r="R689" i="1"/>
  <c r="AJ689" i="1"/>
  <c r="R865" i="1"/>
  <c r="AJ865" i="1"/>
  <c r="AA865" i="1"/>
  <c r="AJ509" i="1"/>
  <c r="R509" i="1"/>
  <c r="AA509" i="1"/>
  <c r="AS286" i="1"/>
  <c r="AR286" i="1"/>
  <c r="AP286" i="1"/>
  <c r="AO286" i="1"/>
  <c r="AQ286" i="1" s="1"/>
  <c r="AJ113" i="1"/>
  <c r="AA113" i="1"/>
  <c r="R113" i="1"/>
  <c r="AJ369" i="1"/>
  <c r="AA369" i="1"/>
  <c r="AJ481" i="1"/>
  <c r="AA481" i="1"/>
  <c r="R481" i="1"/>
  <c r="AS859" i="1"/>
  <c r="AR859" i="1"/>
  <c r="AP859" i="1"/>
  <c r="AO859" i="1"/>
  <c r="AK114" i="1"/>
  <c r="AI114" i="1"/>
  <c r="AG114" i="1"/>
  <c r="AF114" i="1"/>
  <c r="AH114" i="1" s="1"/>
  <c r="AX242" i="1"/>
  <c r="AW242" i="1"/>
  <c r="AW370" i="1"/>
  <c r="AX370" i="1"/>
  <c r="AX498" i="1"/>
  <c r="AW498" i="1"/>
  <c r="AK882" i="1"/>
  <c r="AI882" i="1"/>
  <c r="AG882" i="1"/>
  <c r="AF882" i="1"/>
  <c r="AJ980" i="1"/>
  <c r="AA980" i="1"/>
  <c r="R980" i="1"/>
  <c r="AX785" i="1"/>
  <c r="AW785" i="1"/>
  <c r="AX179" i="1"/>
  <c r="AW179" i="1"/>
  <c r="AW307" i="1"/>
  <c r="AX307" i="1"/>
  <c r="AX435" i="1"/>
  <c r="AW435" i="1"/>
  <c r="AX563" i="1"/>
  <c r="AW563" i="1"/>
  <c r="AK691" i="1"/>
  <c r="AI691" i="1"/>
  <c r="AG691" i="1"/>
  <c r="AF691" i="1"/>
  <c r="AH691" i="1" s="1"/>
  <c r="AI819" i="1"/>
  <c r="AG819" i="1"/>
  <c r="AK819" i="1"/>
  <c r="AF819" i="1"/>
  <c r="AH819" i="1" s="1"/>
  <c r="AW947" i="1"/>
  <c r="AX947" i="1"/>
  <c r="AW886" i="1"/>
  <c r="AX886" i="1"/>
  <c r="AI164" i="1"/>
  <c r="AK164" i="1"/>
  <c r="AG164" i="1"/>
  <c r="AF164" i="1"/>
  <c r="AH164" i="1" s="1"/>
  <c r="AS292" i="1"/>
  <c r="AR292" i="1"/>
  <c r="AP292" i="1"/>
  <c r="AO292" i="1"/>
  <c r="AQ292" i="1" s="1"/>
  <c r="AS420" i="1"/>
  <c r="AR420" i="1"/>
  <c r="AO420" i="1"/>
  <c r="AQ420" i="1" s="1"/>
  <c r="AP420" i="1"/>
  <c r="AR548" i="1"/>
  <c r="AS548" i="1"/>
  <c r="AP548" i="1"/>
  <c r="AO548" i="1"/>
  <c r="AQ548" i="1" s="1"/>
  <c r="AK364" i="1"/>
  <c r="AI364" i="1"/>
  <c r="AG364" i="1"/>
  <c r="AF364" i="1"/>
  <c r="AH364" i="1" s="1"/>
  <c r="AK261" i="1"/>
  <c r="AG261" i="1"/>
  <c r="AF261" i="1"/>
  <c r="AI261" i="1"/>
  <c r="AG389" i="1"/>
  <c r="AF389" i="1"/>
  <c r="AI389" i="1"/>
  <c r="AK389" i="1"/>
  <c r="AS747" i="1"/>
  <c r="AR747" i="1"/>
  <c r="AO747" i="1"/>
  <c r="AP747" i="1"/>
  <c r="AS70" i="1"/>
  <c r="AP70" i="1"/>
  <c r="AO70" i="1"/>
  <c r="AR70" i="1"/>
  <c r="AK839" i="1"/>
  <c r="AI839" i="1"/>
  <c r="AG839" i="1"/>
  <c r="AF839" i="1"/>
  <c r="AH839" i="1" s="1"/>
  <c r="AS215" i="1"/>
  <c r="AR215" i="1"/>
  <c r="AP215" i="1"/>
  <c r="AO215" i="1"/>
  <c r="AJ327" i="1"/>
  <c r="AA327" i="1"/>
  <c r="R327" i="1"/>
  <c r="AS455" i="1"/>
  <c r="AR455" i="1"/>
  <c r="AP455" i="1"/>
  <c r="AO455" i="1"/>
  <c r="AS711" i="1"/>
  <c r="AO711" i="1"/>
  <c r="AP711" i="1"/>
  <c r="AR711" i="1"/>
  <c r="AJ729" i="1"/>
  <c r="AA729" i="1"/>
  <c r="R729" i="1"/>
  <c r="AJ557" i="1"/>
  <c r="R557" i="1"/>
  <c r="AA557" i="1"/>
  <c r="AJ168" i="1"/>
  <c r="R168" i="1"/>
  <c r="AA168" i="1"/>
  <c r="AJ296" i="1"/>
  <c r="AA296" i="1"/>
  <c r="R296" i="1"/>
  <c r="AJ424" i="1"/>
  <c r="R424" i="1"/>
  <c r="AA424" i="1"/>
  <c r="AJ552" i="1"/>
  <c r="AA552" i="1"/>
  <c r="R552" i="1"/>
  <c r="AJ680" i="1"/>
  <c r="R680" i="1"/>
  <c r="AA680" i="1"/>
  <c r="AX649" i="1"/>
  <c r="AW649" i="1"/>
  <c r="AW939" i="1"/>
  <c r="AX939" i="1"/>
  <c r="AJ796" i="1"/>
  <c r="AA796" i="1"/>
  <c r="R796" i="1"/>
  <c r="AK238" i="1"/>
  <c r="AG238" i="1"/>
  <c r="AF238" i="1"/>
  <c r="AH238" i="1" s="1"/>
  <c r="AI238" i="1"/>
  <c r="AJ137" i="1"/>
  <c r="AA137" i="1"/>
  <c r="R137" i="1"/>
  <c r="AJ265" i="1"/>
  <c r="AA265" i="1"/>
  <c r="R265" i="1"/>
  <c r="AJ393" i="1"/>
  <c r="AA393" i="1"/>
  <c r="R393" i="1"/>
  <c r="AJ553" i="1"/>
  <c r="AA553" i="1"/>
  <c r="R553" i="1"/>
  <c r="AJ508" i="1"/>
  <c r="AA508" i="1"/>
  <c r="R508" i="1"/>
  <c r="AS170" i="1"/>
  <c r="AR170" i="1"/>
  <c r="AP170" i="1"/>
  <c r="AO170" i="1"/>
  <c r="AJ282" i="1"/>
  <c r="AA282" i="1"/>
  <c r="R282" i="1"/>
  <c r="AJ410" i="1"/>
  <c r="AA410" i="1"/>
  <c r="R410" i="1"/>
  <c r="AJ650" i="1"/>
  <c r="AA650" i="1"/>
  <c r="R650" i="1"/>
  <c r="AR778" i="1"/>
  <c r="AS778" i="1"/>
  <c r="AO778" i="1"/>
  <c r="AQ778" i="1" s="1"/>
  <c r="AP778" i="1"/>
  <c r="AJ1002" i="1"/>
  <c r="AA1002" i="1"/>
  <c r="R1002" i="1"/>
  <c r="AJ524" i="1"/>
  <c r="AA524" i="1"/>
  <c r="R524" i="1"/>
  <c r="AS608" i="1"/>
  <c r="AR608" i="1"/>
  <c r="AP608" i="1"/>
  <c r="AO608" i="1"/>
  <c r="AQ608" i="1" s="1"/>
  <c r="AJ604" i="1"/>
  <c r="AA604" i="1"/>
  <c r="R604" i="1"/>
  <c r="AK767" i="1"/>
  <c r="AI767" i="1"/>
  <c r="AG767" i="1"/>
  <c r="AF767" i="1"/>
  <c r="AH767" i="1" s="1"/>
  <c r="AK109" i="1"/>
  <c r="AG109" i="1"/>
  <c r="AF109" i="1"/>
  <c r="AH109" i="1" s="1"/>
  <c r="AI109" i="1"/>
  <c r="AJ221" i="1"/>
  <c r="AA221" i="1"/>
  <c r="R221" i="1"/>
  <c r="AS349" i="1"/>
  <c r="AP349" i="1"/>
  <c r="AR349" i="1"/>
  <c r="AO349" i="1"/>
  <c r="AJ461" i="1"/>
  <c r="AA461" i="1"/>
  <c r="R461" i="1"/>
  <c r="AK336" i="1"/>
  <c r="AG336" i="1"/>
  <c r="AF336" i="1"/>
  <c r="AI336" i="1"/>
  <c r="AW302" i="1"/>
  <c r="AX302" i="1"/>
  <c r="AA398" i="1"/>
  <c r="AJ398" i="1"/>
  <c r="R398" i="1"/>
  <c r="AS782" i="1"/>
  <c r="AR782" i="1"/>
  <c r="AO782" i="1"/>
  <c r="AQ782" i="1" s="1"/>
  <c r="AP782" i="1"/>
  <c r="AK88" i="1"/>
  <c r="AI88" i="1"/>
  <c r="AG88" i="1"/>
  <c r="AF88" i="1"/>
  <c r="AI951" i="1"/>
  <c r="AG951" i="1"/>
  <c r="AK951" i="1"/>
  <c r="AF951" i="1"/>
  <c r="AH951" i="1" s="1"/>
  <c r="AX527" i="1"/>
  <c r="AW527" i="1"/>
  <c r="R639" i="1"/>
  <c r="AA639" i="1"/>
  <c r="AK694" i="1"/>
  <c r="AI694" i="1"/>
  <c r="AG694" i="1"/>
  <c r="AF694" i="1"/>
  <c r="AX518" i="1"/>
  <c r="AW518" i="1"/>
  <c r="AS432" i="1"/>
  <c r="AP432" i="1"/>
  <c r="AR432" i="1"/>
  <c r="AO432" i="1"/>
  <c r="AQ432" i="1" s="1"/>
  <c r="AJ672" i="1"/>
  <c r="AA672" i="1"/>
  <c r="R672" i="1"/>
  <c r="AS343" i="1"/>
  <c r="AR343" i="1"/>
  <c r="AP343" i="1"/>
  <c r="AO343" i="1"/>
  <c r="AQ343" i="1" s="1"/>
  <c r="AS129" i="1"/>
  <c r="AR129" i="1"/>
  <c r="AO129" i="1"/>
  <c r="AP129" i="1"/>
  <c r="AK273" i="1"/>
  <c r="AI273" i="1"/>
  <c r="AG273" i="1"/>
  <c r="AF273" i="1"/>
  <c r="AH273" i="1" s="1"/>
  <c r="AS497" i="1"/>
  <c r="AO497" i="1"/>
  <c r="AR497" i="1"/>
  <c r="AP497" i="1"/>
  <c r="AJ621" i="1"/>
  <c r="R621" i="1"/>
  <c r="AA621" i="1"/>
  <c r="AJ886" i="1"/>
  <c r="R886" i="1"/>
  <c r="AA886" i="1"/>
  <c r="AK743" i="1"/>
  <c r="AI743" i="1"/>
  <c r="AG743" i="1"/>
  <c r="AF743" i="1"/>
  <c r="AH743" i="1" s="1"/>
  <c r="AJ164" i="1"/>
  <c r="AA164" i="1"/>
  <c r="R164" i="1"/>
  <c r="AJ292" i="1"/>
  <c r="AA292" i="1"/>
  <c r="R292" i="1"/>
  <c r="AJ420" i="1"/>
  <c r="AA420" i="1"/>
  <c r="R420" i="1"/>
  <c r="AJ548" i="1"/>
  <c r="AA548" i="1"/>
  <c r="R548" i="1"/>
  <c r="AJ676" i="1"/>
  <c r="AA676" i="1"/>
  <c r="R676" i="1"/>
  <c r="AR416" i="1"/>
  <c r="AS416" i="1"/>
  <c r="AO416" i="1"/>
  <c r="AQ416" i="1" s="1"/>
  <c r="AP416" i="1"/>
  <c r="AJ133" i="1"/>
  <c r="R133" i="1"/>
  <c r="AA133" i="1"/>
  <c r="AJ261" i="1"/>
  <c r="AA261" i="1"/>
  <c r="R261" i="1"/>
  <c r="AJ389" i="1"/>
  <c r="AA389" i="1"/>
  <c r="R389" i="1"/>
  <c r="AS741" i="1"/>
  <c r="AO741" i="1"/>
  <c r="AR741" i="1"/>
  <c r="AP741" i="1"/>
  <c r="AW790" i="1"/>
  <c r="AX790" i="1"/>
  <c r="AJ70" i="1"/>
  <c r="AA70" i="1"/>
  <c r="R70" i="1"/>
  <c r="AK198" i="1"/>
  <c r="AI198" i="1"/>
  <c r="AG198" i="1"/>
  <c r="AF198" i="1"/>
  <c r="AH198" i="1" s="1"/>
  <c r="AJ326" i="1"/>
  <c r="AA326" i="1"/>
  <c r="R326" i="1"/>
  <c r="AJ87" i="1"/>
  <c r="AA87" i="1"/>
  <c r="R87" i="1"/>
  <c r="AJ215" i="1"/>
  <c r="AA215" i="1"/>
  <c r="R215" i="1"/>
  <c r="AJ455" i="1"/>
  <c r="AA455" i="1"/>
  <c r="R455" i="1"/>
  <c r="AJ711" i="1"/>
  <c r="AA711" i="1"/>
  <c r="R711" i="1"/>
  <c r="AS777" i="1"/>
  <c r="AR777" i="1"/>
  <c r="AO777" i="1"/>
  <c r="AQ777" i="1" s="1"/>
  <c r="AP777" i="1"/>
  <c r="AS556" i="1"/>
  <c r="AP556" i="1"/>
  <c r="AR556" i="1"/>
  <c r="AO556" i="1"/>
  <c r="AQ556" i="1" s="1"/>
  <c r="AS591" i="1"/>
  <c r="AO591" i="1"/>
  <c r="AQ591" i="1" s="1"/>
  <c r="AR591" i="1"/>
  <c r="AP591" i="1"/>
  <c r="AK184" i="1"/>
  <c r="AI184" i="1"/>
  <c r="AG184" i="1"/>
  <c r="AF184" i="1"/>
  <c r="AK312" i="1"/>
  <c r="AI312" i="1"/>
  <c r="AG312" i="1"/>
  <c r="AF312" i="1"/>
  <c r="AW440" i="1"/>
  <c r="AX440" i="1"/>
  <c r="AX568" i="1"/>
  <c r="AW568" i="1"/>
  <c r="AJ649" i="1"/>
  <c r="AA649" i="1"/>
  <c r="R649" i="1"/>
  <c r="AJ939" i="1"/>
  <c r="R939" i="1"/>
  <c r="AB316" i="1"/>
  <c r="X316" i="1"/>
  <c r="Z316" i="1"/>
  <c r="W316" i="1"/>
  <c r="AK153" i="1"/>
  <c r="AI153" i="1"/>
  <c r="AG153" i="1"/>
  <c r="AF153" i="1"/>
  <c r="AI281" i="1"/>
  <c r="AK281" i="1"/>
  <c r="AG281" i="1"/>
  <c r="AF281" i="1"/>
  <c r="AK409" i="1"/>
  <c r="AI409" i="1"/>
  <c r="AG409" i="1"/>
  <c r="AF409" i="1"/>
  <c r="AH409" i="1" s="1"/>
  <c r="AR569" i="1"/>
  <c r="AS569" i="1"/>
  <c r="AO569" i="1"/>
  <c r="AP569" i="1"/>
  <c r="AJ170" i="1"/>
  <c r="AA170" i="1"/>
  <c r="R170" i="1"/>
  <c r="AK426" i="1"/>
  <c r="AI426" i="1"/>
  <c r="AF426" i="1"/>
  <c r="AG426" i="1"/>
  <c r="AO666" i="1"/>
  <c r="AP666" i="1"/>
  <c r="AS666" i="1"/>
  <c r="AR666" i="1"/>
  <c r="AJ778" i="1"/>
  <c r="AA778" i="1"/>
  <c r="R778" i="1"/>
  <c r="AK763" i="1"/>
  <c r="AI763" i="1"/>
  <c r="AG763" i="1"/>
  <c r="AF763" i="1"/>
  <c r="AH763" i="1" s="1"/>
  <c r="AX573" i="1"/>
  <c r="AW573" i="1"/>
  <c r="AJ91" i="1"/>
  <c r="AA91" i="1"/>
  <c r="R91" i="1"/>
  <c r="AX219" i="1"/>
  <c r="AW219" i="1"/>
  <c r="AJ252" i="1"/>
  <c r="AA252" i="1"/>
  <c r="R252" i="1"/>
  <c r="AK380" i="1"/>
  <c r="AI380" i="1"/>
  <c r="AG380" i="1"/>
  <c r="AF380" i="1"/>
  <c r="AH380" i="1" s="1"/>
  <c r="AR808" i="1"/>
  <c r="AO808" i="1"/>
  <c r="AQ808" i="1" s="1"/>
  <c r="AP808" i="1"/>
  <c r="AS808" i="1"/>
  <c r="AJ109" i="1"/>
  <c r="AA109" i="1"/>
  <c r="R109" i="1"/>
  <c r="AJ349" i="1"/>
  <c r="AA349" i="1"/>
  <c r="R349" i="1"/>
  <c r="AJ302" i="1"/>
  <c r="AA302" i="1"/>
  <c r="R302" i="1"/>
  <c r="AJ526" i="1"/>
  <c r="AA526" i="1"/>
  <c r="R526" i="1"/>
  <c r="AJ782" i="1"/>
  <c r="AA782" i="1"/>
  <c r="R782" i="1"/>
  <c r="AS182" i="1"/>
  <c r="AR182" i="1"/>
  <c r="AO182" i="1"/>
  <c r="AQ182" i="1" s="1"/>
  <c r="AP182" i="1"/>
  <c r="AK159" i="1"/>
  <c r="AI159" i="1"/>
  <c r="AG159" i="1"/>
  <c r="AF159" i="1"/>
  <c r="AH159" i="1" s="1"/>
  <c r="AJ527" i="1"/>
  <c r="R527" i="1"/>
  <c r="AA527" i="1"/>
  <c r="AJ694" i="1"/>
  <c r="AA694" i="1"/>
  <c r="R694" i="1"/>
  <c r="AR910" i="1"/>
  <c r="AS910" i="1"/>
  <c r="AP910" i="1"/>
  <c r="AO910" i="1"/>
  <c r="AK567" i="1"/>
  <c r="AF567" i="1"/>
  <c r="AG567" i="1"/>
  <c r="AI567" i="1"/>
  <c r="AS320" i="1"/>
  <c r="AR320" i="1"/>
  <c r="AO320" i="1"/>
  <c r="AP320" i="1"/>
  <c r="AJ432" i="1"/>
  <c r="AA432" i="1"/>
  <c r="R432" i="1"/>
  <c r="AJ800" i="1"/>
  <c r="AA800" i="1"/>
  <c r="R800" i="1"/>
  <c r="AW412" i="1"/>
  <c r="AX412" i="1"/>
  <c r="AA129" i="1"/>
  <c r="AJ129" i="1"/>
  <c r="R129" i="1"/>
  <c r="AA273" i="1"/>
  <c r="AJ273" i="1"/>
  <c r="R273" i="1"/>
  <c r="AJ497" i="1"/>
  <c r="AA497" i="1"/>
  <c r="R497" i="1"/>
  <c r="AW925" i="1"/>
  <c r="AX925" i="1"/>
  <c r="Z130" i="1"/>
  <c r="AB130" i="1"/>
  <c r="X130" i="1"/>
  <c r="W130" i="1"/>
  <c r="Y130" i="1" s="1"/>
  <c r="AW258" i="1"/>
  <c r="AX258" i="1"/>
  <c r="AS386" i="1"/>
  <c r="AO386" i="1"/>
  <c r="AQ386" i="1" s="1"/>
  <c r="AR386" i="1"/>
  <c r="AP386" i="1"/>
  <c r="AK514" i="1"/>
  <c r="AI514" i="1"/>
  <c r="AG514" i="1"/>
  <c r="AF514" i="1"/>
  <c r="AS770" i="1"/>
  <c r="AO770" i="1"/>
  <c r="AR770" i="1"/>
  <c r="AP770" i="1"/>
  <c r="AI852" i="1"/>
  <c r="AG852" i="1"/>
  <c r="AF852" i="1"/>
  <c r="AK852" i="1"/>
  <c r="AJ996" i="1"/>
  <c r="AA996" i="1"/>
  <c r="R996" i="1"/>
  <c r="AW860" i="1"/>
  <c r="AX860" i="1"/>
  <c r="AR579" i="1"/>
  <c r="AS579" i="1"/>
  <c r="AP579" i="1"/>
  <c r="AO579" i="1"/>
  <c r="AQ579" i="1" s="1"/>
  <c r="AS707" i="1"/>
  <c r="AR707" i="1"/>
  <c r="AO707" i="1"/>
  <c r="AQ707" i="1" s="1"/>
  <c r="AP707" i="1"/>
  <c r="AK835" i="1"/>
  <c r="AI835" i="1"/>
  <c r="AF835" i="1"/>
  <c r="AH835" i="1" s="1"/>
  <c r="AG835" i="1"/>
  <c r="AK963" i="1"/>
  <c r="AF963" i="1"/>
  <c r="AH963" i="1" s="1"/>
  <c r="AG963" i="1"/>
  <c r="AI963" i="1"/>
  <c r="AK436" i="1"/>
  <c r="AF436" i="1"/>
  <c r="AH436" i="1" s="1"/>
  <c r="AI436" i="1"/>
  <c r="AG436" i="1"/>
  <c r="AS564" i="1"/>
  <c r="AR564" i="1"/>
  <c r="AO564" i="1"/>
  <c r="AQ564" i="1" s="1"/>
  <c r="AP564" i="1"/>
  <c r="AK692" i="1"/>
  <c r="AI692" i="1"/>
  <c r="AG692" i="1"/>
  <c r="AF692" i="1"/>
  <c r="AK149" i="1"/>
  <c r="AI149" i="1"/>
  <c r="AG149" i="1"/>
  <c r="AF149" i="1"/>
  <c r="AH149" i="1" s="1"/>
  <c r="AS277" i="1"/>
  <c r="AR277" i="1"/>
  <c r="AO277" i="1"/>
  <c r="AP277" i="1"/>
  <c r="AS405" i="1"/>
  <c r="AO405" i="1"/>
  <c r="AQ405" i="1" s="1"/>
  <c r="AR405" i="1"/>
  <c r="AP405" i="1"/>
  <c r="AJ629" i="1"/>
  <c r="AA629" i="1"/>
  <c r="R629" i="1"/>
  <c r="AJ741" i="1"/>
  <c r="AA741" i="1"/>
  <c r="R741" i="1"/>
  <c r="AJ997" i="1"/>
  <c r="AA997" i="1"/>
  <c r="R997" i="1"/>
  <c r="AR836" i="1"/>
  <c r="AS836" i="1"/>
  <c r="AP836" i="1"/>
  <c r="AO836" i="1"/>
  <c r="AQ836" i="1" s="1"/>
  <c r="AA198" i="1"/>
  <c r="AJ198" i="1"/>
  <c r="R198" i="1"/>
  <c r="AJ454" i="1"/>
  <c r="R454" i="1"/>
  <c r="AA454" i="1"/>
  <c r="AK582" i="1"/>
  <c r="AI582" i="1"/>
  <c r="AG582" i="1"/>
  <c r="AF582" i="1"/>
  <c r="AX103" i="1"/>
  <c r="AW103" i="1"/>
  <c r="AR231" i="1"/>
  <c r="AS231" i="1"/>
  <c r="AP231" i="1"/>
  <c r="AO231" i="1"/>
  <c r="AQ231" i="1" s="1"/>
  <c r="AJ777" i="1"/>
  <c r="AA777" i="1"/>
  <c r="R777" i="1"/>
  <c r="AW731" i="1"/>
  <c r="AX731" i="1"/>
  <c r="AJ556" i="1"/>
  <c r="AA556" i="1"/>
  <c r="R556" i="1"/>
  <c r="AW654" i="1"/>
  <c r="AX654" i="1"/>
  <c r="AS72" i="1"/>
  <c r="AP72" i="1"/>
  <c r="AO72" i="1"/>
  <c r="AQ72" i="1" s="1"/>
  <c r="AR72" i="1"/>
  <c r="AJ184" i="1"/>
  <c r="R184" i="1"/>
  <c r="AA184" i="1"/>
  <c r="AJ312" i="1"/>
  <c r="AA312" i="1"/>
  <c r="R312" i="1"/>
  <c r="AJ440" i="1"/>
  <c r="AA440" i="1"/>
  <c r="R440" i="1"/>
  <c r="AJ568" i="1"/>
  <c r="AA568" i="1"/>
  <c r="R568" i="1"/>
  <c r="AJ696" i="1"/>
  <c r="AA696" i="1"/>
  <c r="R696" i="1"/>
  <c r="AK368" i="1"/>
  <c r="AI368" i="1"/>
  <c r="AG368" i="1"/>
  <c r="AF368" i="1"/>
  <c r="AH368" i="1" s="1"/>
  <c r="AJ153" i="1"/>
  <c r="AA153" i="1"/>
  <c r="R153" i="1"/>
  <c r="AJ281" i="1"/>
  <c r="AA281" i="1"/>
  <c r="R281" i="1"/>
  <c r="AJ409" i="1"/>
  <c r="AA409" i="1"/>
  <c r="R409" i="1"/>
  <c r="AJ569" i="1"/>
  <c r="AA569" i="1"/>
  <c r="R569" i="1"/>
  <c r="AJ732" i="1"/>
  <c r="AA732" i="1"/>
  <c r="R732" i="1"/>
  <c r="AK607" i="1"/>
  <c r="AI607" i="1"/>
  <c r="AG607" i="1"/>
  <c r="AF607" i="1"/>
  <c r="AH607" i="1" s="1"/>
  <c r="AJ298" i="1"/>
  <c r="AA298" i="1"/>
  <c r="R298" i="1"/>
  <c r="AJ426" i="1"/>
  <c r="AA426" i="1"/>
  <c r="R426" i="1"/>
  <c r="AP554" i="1"/>
  <c r="AR554" i="1"/>
  <c r="AS554" i="1"/>
  <c r="AO554" i="1"/>
  <c r="AJ666" i="1"/>
  <c r="AA666" i="1"/>
  <c r="R666" i="1"/>
  <c r="AK794" i="1"/>
  <c r="AI794" i="1"/>
  <c r="AG794" i="1"/>
  <c r="AF794" i="1"/>
  <c r="AA459" i="1"/>
  <c r="AJ459" i="1"/>
  <c r="R459" i="1"/>
  <c r="AA763" i="1"/>
  <c r="AJ763" i="1"/>
  <c r="R763" i="1"/>
  <c r="AJ573" i="1"/>
  <c r="AA573" i="1"/>
  <c r="R573" i="1"/>
  <c r="AR708" i="1"/>
  <c r="AS708" i="1"/>
  <c r="AO708" i="1"/>
  <c r="AQ708" i="1" s="1"/>
  <c r="AP708" i="1"/>
  <c r="AS107" i="1"/>
  <c r="AR107" i="1"/>
  <c r="AP107" i="1"/>
  <c r="AO107" i="1"/>
  <c r="AQ107" i="1" s="1"/>
  <c r="AJ219" i="1"/>
  <c r="AA219" i="1"/>
  <c r="R219" i="1"/>
  <c r="R331" i="1"/>
  <c r="AJ331" i="1"/>
  <c r="AA331" i="1"/>
  <c r="AX475" i="1"/>
  <c r="AW475" i="1"/>
  <c r="AX496" i="1"/>
  <c r="AW496" i="1"/>
  <c r="AJ140" i="1"/>
  <c r="AA140" i="1"/>
  <c r="R140" i="1"/>
  <c r="AJ380" i="1"/>
  <c r="AA380" i="1"/>
  <c r="R380" i="1"/>
  <c r="AK845" i="1"/>
  <c r="AF845" i="1"/>
  <c r="AH845" i="1" s="1"/>
  <c r="AI845" i="1"/>
  <c r="AG845" i="1"/>
  <c r="AJ477" i="1"/>
  <c r="AA477" i="1"/>
  <c r="R477" i="1"/>
  <c r="AK394" i="1"/>
  <c r="AI394" i="1"/>
  <c r="AG394" i="1"/>
  <c r="AF394" i="1"/>
  <c r="AH394" i="1" s="1"/>
  <c r="AS190" i="1"/>
  <c r="AO190" i="1"/>
  <c r="AQ190" i="1" s="1"/>
  <c r="AR190" i="1"/>
  <c r="AP190" i="1"/>
  <c r="AJ670" i="1"/>
  <c r="AA670" i="1"/>
  <c r="R670" i="1"/>
  <c r="AS798" i="1"/>
  <c r="AP798" i="1"/>
  <c r="AR798" i="1"/>
  <c r="AO798" i="1"/>
  <c r="AQ798" i="1" s="1"/>
  <c r="AK268" i="1"/>
  <c r="AI268" i="1"/>
  <c r="AF268" i="1"/>
  <c r="AG268" i="1"/>
  <c r="AJ159" i="1"/>
  <c r="AA159" i="1"/>
  <c r="R159" i="1"/>
  <c r="AJ910" i="1"/>
  <c r="AA910" i="1"/>
  <c r="R910" i="1"/>
  <c r="AF1000" i="1"/>
  <c r="W994" i="1"/>
  <c r="Y994" i="1" s="1"/>
  <c r="Z994" i="1" s="1"/>
  <c r="W982" i="1"/>
  <c r="Y972" i="1"/>
  <c r="Z972" i="1" s="1"/>
  <c r="W970" i="1"/>
  <c r="W968" i="1"/>
  <c r="AF968" i="1" s="1"/>
  <c r="W964" i="1"/>
  <c r="Y964" i="1" s="1"/>
  <c r="Z964" i="1" s="1"/>
  <c r="U962" i="1"/>
  <c r="V962" i="1"/>
  <c r="AF952" i="1"/>
  <c r="AH952" i="1" s="1"/>
  <c r="AI952" i="1" s="1"/>
  <c r="W937" i="1"/>
  <c r="AF937" i="1" s="1"/>
  <c r="AH937" i="1" s="1"/>
  <c r="AI937" i="1" s="1"/>
  <c r="W933" i="1"/>
  <c r="Y933" i="1" s="1"/>
  <c r="Z933" i="1" s="1"/>
  <c r="AH919" i="1"/>
  <c r="AI919" i="1" s="1"/>
  <c r="AF918" i="1"/>
  <c r="AH918" i="1" s="1"/>
  <c r="AI918" i="1" s="1"/>
  <c r="W917" i="1"/>
  <c r="AF917" i="1" s="1"/>
  <c r="W916" i="1"/>
  <c r="Y916" i="1" s="1"/>
  <c r="Z916" i="1" s="1"/>
  <c r="W913" i="1"/>
  <c r="W911" i="1"/>
  <c r="AF911" i="1" s="1"/>
  <c r="AH911" i="1" s="1"/>
  <c r="AI911" i="1" s="1"/>
  <c r="W895" i="1"/>
  <c r="W893" i="1"/>
  <c r="W890" i="1"/>
  <c r="W881" i="1"/>
  <c r="AF871" i="1"/>
  <c r="AH871" i="1" s="1"/>
  <c r="AI871" i="1" s="1"/>
  <c r="W866" i="1"/>
  <c r="Y866" i="1" s="1"/>
  <c r="Z866" i="1" s="1"/>
  <c r="W863" i="1"/>
  <c r="W857" i="1"/>
  <c r="Y857" i="1" s="1"/>
  <c r="Z857" i="1" s="1"/>
  <c r="W854" i="1"/>
  <c r="W853" i="1"/>
  <c r="Y853" i="1" s="1"/>
  <c r="Z853" i="1" s="1"/>
  <c r="W850" i="1"/>
  <c r="Y850" i="1" s="1"/>
  <c r="Z850" i="1" s="1"/>
  <c r="W843" i="1"/>
  <c r="Y843" i="1" s="1"/>
  <c r="Z843" i="1" s="1"/>
  <c r="W841" i="1"/>
  <c r="Y841" i="1" s="1"/>
  <c r="Z841" i="1" s="1"/>
  <c r="W836" i="1"/>
  <c r="Y836" i="1" s="1"/>
  <c r="Z836" i="1" s="1"/>
  <c r="W827" i="1"/>
  <c r="W825" i="1"/>
  <c r="W822" i="1"/>
  <c r="W808" i="1"/>
  <c r="Y808" i="1" s="1"/>
  <c r="Z808" i="1" s="1"/>
  <c r="W802" i="1"/>
  <c r="Y802" i="1" s="1"/>
  <c r="Z802" i="1" s="1"/>
  <c r="W791" i="1"/>
  <c r="AH790" i="1"/>
  <c r="AI790" i="1" s="1"/>
  <c r="W786" i="1"/>
  <c r="Y786" i="1" s="1"/>
  <c r="Z786" i="1" s="1"/>
  <c r="W784" i="1"/>
  <c r="W783" i="1"/>
  <c r="W770" i="1"/>
  <c r="AF770" i="1" s="1"/>
  <c r="AH770" i="1" s="1"/>
  <c r="AI770" i="1" s="1"/>
  <c r="W746" i="1"/>
  <c r="W743" i="1"/>
  <c r="Y743" i="1" s="1"/>
  <c r="Z743" i="1" s="1"/>
  <c r="W742" i="1"/>
  <c r="Y742" i="1" s="1"/>
  <c r="Z742" i="1" s="1"/>
  <c r="W738" i="1"/>
  <c r="AF727" i="1"/>
  <c r="AH727" i="1" s="1"/>
  <c r="AI727" i="1" s="1"/>
  <c r="W708" i="1"/>
  <c r="Y708" i="1" s="1"/>
  <c r="Z708" i="1" s="1"/>
  <c r="W706" i="1"/>
  <c r="W705" i="1"/>
  <c r="W690" i="1"/>
  <c r="W678" i="1"/>
  <c r="W661" i="1"/>
  <c r="W636" i="1"/>
  <c r="AF636" i="1" s="1"/>
  <c r="AH636" i="1" s="1"/>
  <c r="AI636" i="1" s="1"/>
  <c r="W615" i="1"/>
  <c r="AF615" i="1" s="1"/>
  <c r="AH615" i="1" s="1"/>
  <c r="AI615" i="1" s="1"/>
  <c r="W613" i="1"/>
  <c r="W610" i="1"/>
  <c r="W608" i="1"/>
  <c r="Y608" i="1" s="1"/>
  <c r="Z608" i="1" s="1"/>
  <c r="W591" i="1"/>
  <c r="Y591" i="1" s="1"/>
  <c r="Z591" i="1" s="1"/>
  <c r="W586" i="1"/>
  <c r="W570" i="1"/>
  <c r="Y570" i="1" s="1"/>
  <c r="Z570" i="1" s="1"/>
  <c r="W567" i="1"/>
  <c r="Y567" i="1" s="1"/>
  <c r="Z567" i="1" s="1"/>
  <c r="W561" i="1"/>
  <c r="W559" i="1"/>
  <c r="W539" i="1"/>
  <c r="Y539" i="1" s="1"/>
  <c r="Z539" i="1" s="1"/>
  <c r="W530" i="1"/>
  <c r="W519" i="1"/>
  <c r="W518" i="1"/>
  <c r="W513" i="1"/>
  <c r="Y513" i="1" s="1"/>
  <c r="Z513" i="1" s="1"/>
  <c r="AF512" i="1"/>
  <c r="AH512" i="1" s="1"/>
  <c r="AI512" i="1" s="1"/>
  <c r="W498" i="1"/>
  <c r="Y498" i="1" s="1"/>
  <c r="Z498" i="1" s="1"/>
  <c r="W492" i="1"/>
  <c r="AF492" i="1"/>
  <c r="AH492" i="1" s="1"/>
  <c r="AI492" i="1" s="1"/>
  <c r="W490" i="1"/>
  <c r="W465" i="1"/>
  <c r="W463" i="1"/>
  <c r="W460" i="1"/>
  <c r="AF460" i="1" s="1"/>
  <c r="W443" i="1"/>
  <c r="W418" i="1"/>
  <c r="Y418" i="1" s="1"/>
  <c r="Z418" i="1" s="1"/>
  <c r="W417" i="1"/>
  <c r="W394" i="1"/>
  <c r="Y394" i="1" s="1"/>
  <c r="Z394" i="1" s="1"/>
  <c r="W384" i="1"/>
  <c r="AF370" i="1"/>
  <c r="AH370" i="1" s="1"/>
  <c r="AI370" i="1" s="1"/>
  <c r="W370" i="1"/>
  <c r="W364" i="1"/>
  <c r="Y364" i="1" s="1"/>
  <c r="Z364" i="1" s="1"/>
  <c r="W362" i="1"/>
  <c r="Y362" i="1" s="1"/>
  <c r="Z362" i="1" s="1"/>
  <c r="W355" i="1"/>
  <c r="Y355" i="1" s="1"/>
  <c r="Z355" i="1" s="1"/>
  <c r="W346" i="1"/>
  <c r="Y346" i="1" s="1"/>
  <c r="Z346" i="1" s="1"/>
  <c r="W343" i="1"/>
  <c r="W338" i="1"/>
  <c r="Y338" i="1" s="1"/>
  <c r="Z338" i="1" s="1"/>
  <c r="AF317" i="1"/>
  <c r="AH317" i="1" s="1"/>
  <c r="AI317" i="1" s="1"/>
  <c r="W315" i="1"/>
  <c r="W294" i="1"/>
  <c r="Y294" i="1" s="1"/>
  <c r="Z294" i="1" s="1"/>
  <c r="T290" i="1"/>
  <c r="W285" i="1"/>
  <c r="W268" i="1"/>
  <c r="Y268" i="1" s="1"/>
  <c r="Z268" i="1" s="1"/>
  <c r="W266" i="1"/>
  <c r="W258" i="1"/>
  <c r="W238" i="1"/>
  <c r="Y238" i="1" s="1"/>
  <c r="Z238" i="1" s="1"/>
  <c r="W237" i="1"/>
  <c r="AF237" i="1" s="1"/>
  <c r="W235" i="1"/>
  <c r="Y235" i="1" s="1"/>
  <c r="Z235" i="1" s="1"/>
  <c r="V226" i="1"/>
  <c r="W226" i="1" s="1"/>
  <c r="T226" i="1"/>
  <c r="W208" i="1"/>
  <c r="Y208" i="1" s="1"/>
  <c r="Z208" i="1" s="1"/>
  <c r="W204" i="1"/>
  <c r="AF204" i="1" s="1"/>
  <c r="U194" i="1"/>
  <c r="W194" i="1" s="1"/>
  <c r="Y194" i="1" s="1"/>
  <c r="Z194" i="1" s="1"/>
  <c r="X194" i="1"/>
  <c r="V194" i="1"/>
  <c r="W155" i="1"/>
  <c r="W125" i="1"/>
  <c r="Y125" i="1" s="1"/>
  <c r="Z125" i="1" s="1"/>
  <c r="W98" i="1"/>
  <c r="W86" i="1"/>
  <c r="AA67" i="1"/>
  <c r="AJ67" i="1"/>
  <c r="T65" i="1"/>
  <c r="AA65" i="1"/>
  <c r="AL64" i="1"/>
  <c r="AL62" i="1"/>
  <c r="AM54" i="1"/>
  <c r="AN54" i="1"/>
  <c r="AJ49" i="1"/>
  <c r="R49" i="1"/>
  <c r="R38" i="1"/>
  <c r="U38" i="1" s="1"/>
  <c r="V38" i="1" s="1"/>
  <c r="X36" i="1"/>
  <c r="U24" i="1"/>
  <c r="V24" i="1" s="1"/>
  <c r="R22" i="1"/>
  <c r="AA22" i="1"/>
  <c r="AG22" i="1" s="1"/>
  <c r="AP22" i="1"/>
  <c r="AL22" i="1"/>
  <c r="T20" i="1"/>
  <c r="X20" i="1"/>
  <c r="AM13" i="1"/>
  <c r="AN13" i="1"/>
  <c r="T13" i="1"/>
  <c r="X13" i="1"/>
  <c r="T11" i="1"/>
  <c r="T9" i="1"/>
  <c r="T7" i="1"/>
  <c r="U5" i="1"/>
  <c r="O23" i="2"/>
  <c r="Q20" i="2"/>
  <c r="T19" i="2"/>
  <c r="V15" i="2"/>
  <c r="AA39" i="2"/>
  <c r="M31" i="2"/>
  <c r="P31" i="2" s="1"/>
  <c r="M19" i="2"/>
  <c r="P48" i="2"/>
  <c r="S48" i="2"/>
  <c r="Q23" i="2"/>
  <c r="R23" i="2" s="1"/>
  <c r="L4" i="2"/>
  <c r="Q4" i="2" s="1"/>
  <c r="Q34" i="2"/>
  <c r="L29" i="2"/>
  <c r="Q29" i="2" s="1"/>
  <c r="L15" i="2"/>
  <c r="M15" i="2"/>
  <c r="AA15" i="2"/>
  <c r="O3" i="2"/>
  <c r="Q3" i="2" s="1"/>
  <c r="P41" i="2"/>
  <c r="W58" i="2"/>
  <c r="M26" i="2"/>
  <c r="AA26" i="2"/>
  <c r="U41" i="2"/>
  <c r="Q42" i="2"/>
  <c r="AA11" i="2"/>
  <c r="T11" i="2"/>
  <c r="M11" i="2"/>
  <c r="T24" i="2"/>
  <c r="AA24" i="2"/>
  <c r="O41" i="2"/>
  <c r="Q41" i="2" s="1"/>
  <c r="S41" i="2" s="1"/>
  <c r="O43" i="2"/>
  <c r="Q43" i="2" s="1"/>
  <c r="R43" i="2" s="1"/>
  <c r="P14" i="2"/>
  <c r="M39" i="2"/>
  <c r="T39" i="2"/>
  <c r="M53" i="2"/>
  <c r="O53" i="2" s="1"/>
  <c r="Q53" i="2" s="1"/>
  <c r="S53" i="2" s="1"/>
  <c r="AA53" i="2"/>
  <c r="T31" i="2"/>
  <c r="AA31" i="2"/>
  <c r="O58" i="2"/>
  <c r="Q58" i="2" s="1"/>
  <c r="R58" i="2" s="1"/>
  <c r="X58" i="2"/>
  <c r="P58" i="2"/>
  <c r="U53" i="2"/>
  <c r="L24" i="2"/>
  <c r="L26" i="2"/>
  <c r="V58" i="2"/>
  <c r="T30" i="2"/>
  <c r="AA30" i="2"/>
  <c r="AC30" i="2" s="1"/>
  <c r="M30" i="2"/>
  <c r="AH173" i="1"/>
  <c r="AI173" i="1" s="1"/>
  <c r="Y705" i="1"/>
  <c r="Z705" i="1" s="1"/>
  <c r="X642" i="1"/>
  <c r="W821" i="1"/>
  <c r="W522" i="1"/>
  <c r="Y522" i="1" s="1"/>
  <c r="Z522" i="1" s="1"/>
  <c r="W395" i="1"/>
  <c r="AF395" i="1" s="1"/>
  <c r="AH395" i="1" s="1"/>
  <c r="AI395" i="1" s="1"/>
  <c r="W523" i="1"/>
  <c r="Y523" i="1" s="1"/>
  <c r="Z523" i="1" s="1"/>
  <c r="W588" i="1"/>
  <c r="Y588" i="1" s="1"/>
  <c r="Z588" i="1" s="1"/>
  <c r="W748" i="1"/>
  <c r="Y748" i="1" s="1"/>
  <c r="Z748" i="1" s="1"/>
  <c r="AF285" i="1"/>
  <c r="AH285" i="1" s="1"/>
  <c r="AI285" i="1" s="1"/>
  <c r="AG258" i="1"/>
  <c r="Y384" i="1"/>
  <c r="Z384" i="1" s="1"/>
  <c r="W286" i="1"/>
  <c r="Y286" i="1" s="1"/>
  <c r="Z286" i="1" s="1"/>
  <c r="W658" i="1"/>
  <c r="Y658" i="1" s="1"/>
  <c r="Z658" i="1" s="1"/>
  <c r="W722" i="1"/>
  <c r="Y722" i="1" s="1"/>
  <c r="Z722" i="1" s="1"/>
  <c r="W978" i="1"/>
  <c r="W565" i="1"/>
  <c r="Y565" i="1" s="1"/>
  <c r="Z565" i="1" s="1"/>
  <c r="W998" i="1"/>
  <c r="Y998" i="1" s="1"/>
  <c r="Z998" i="1" s="1"/>
  <c r="W174" i="1"/>
  <c r="Y174" i="1" s="1"/>
  <c r="Z174" i="1" s="1"/>
  <c r="AF210" i="1"/>
  <c r="AH210" i="1" s="1"/>
  <c r="AI210" i="1" s="1"/>
  <c r="AF418" i="1"/>
  <c r="AH418" i="1" s="1"/>
  <c r="AI418" i="1" s="1"/>
  <c r="W720" i="1"/>
  <c r="Y720" i="1" s="1"/>
  <c r="Z720" i="1" s="1"/>
  <c r="T466" i="1"/>
  <c r="W203" i="1"/>
  <c r="W703" i="1"/>
  <c r="Y703" i="1" s="1"/>
  <c r="Z703" i="1" s="1"/>
  <c r="W412" i="1"/>
  <c r="W844" i="1"/>
  <c r="Y844" i="1" s="1"/>
  <c r="Z844" i="1" s="1"/>
  <c r="W979" i="1"/>
  <c r="Y979" i="1" s="1"/>
  <c r="Z979" i="1" s="1"/>
  <c r="W419" i="1"/>
  <c r="AH1000" i="1"/>
  <c r="AI1000" i="1" s="1"/>
  <c r="W81" i="1"/>
  <c r="Y81" i="1" s="1"/>
  <c r="Z81" i="1" s="1"/>
  <c r="W657" i="1"/>
  <c r="W785" i="1"/>
  <c r="Y785" i="1" s="1"/>
  <c r="Z785" i="1" s="1"/>
  <c r="V466" i="1"/>
  <c r="W466" i="1" s="1"/>
  <c r="Y466" i="1" s="1"/>
  <c r="Z466" i="1" s="1"/>
  <c r="W901" i="1"/>
  <c r="Y901" i="1" s="1"/>
  <c r="Z901" i="1" s="1"/>
  <c r="W889" i="1"/>
  <c r="Y889" i="1" s="1"/>
  <c r="Z889" i="1" s="1"/>
  <c r="Y970" i="1"/>
  <c r="Z970" i="1" s="1"/>
  <c r="W973" i="1"/>
  <c r="W88" i="1"/>
  <c r="Y88" i="1" s="1"/>
  <c r="Z88" i="1" s="1"/>
  <c r="W950" i="1"/>
  <c r="Y950" i="1" s="1"/>
  <c r="Z950" i="1" s="1"/>
  <c r="Y1000" i="1"/>
  <c r="Z1000" i="1" s="1"/>
  <c r="AF631" i="1"/>
  <c r="AH631" i="1" s="1"/>
  <c r="AI631" i="1" s="1"/>
  <c r="AF705" i="1"/>
  <c r="AH705" i="1" s="1"/>
  <c r="AI705" i="1" s="1"/>
  <c r="W85" i="1"/>
  <c r="W114" i="1"/>
  <c r="Y114" i="1" s="1"/>
  <c r="Z114" i="1" s="1"/>
  <c r="W656" i="1"/>
  <c r="Y656" i="1" s="1"/>
  <c r="Z656" i="1" s="1"/>
  <c r="W929" i="1"/>
  <c r="Y929" i="1" s="1"/>
  <c r="Z929" i="1" s="1"/>
  <c r="W993" i="1"/>
  <c r="W482" i="1"/>
  <c r="Y482" i="1" s="1"/>
  <c r="Z482" i="1" s="1"/>
  <c r="Y439" i="1"/>
  <c r="Z439" i="1" s="1"/>
  <c r="W288" i="1"/>
  <c r="W630" i="1"/>
  <c r="Y630" i="1" s="1"/>
  <c r="Z630" i="1" s="1"/>
  <c r="W111" i="1"/>
  <c r="AF111" i="1" s="1"/>
  <c r="AA61" i="1"/>
  <c r="AG61" i="1" s="1"/>
  <c r="W367" i="1"/>
  <c r="Y367" i="1" s="1"/>
  <c r="Z367" i="1" s="1"/>
  <c r="Y919" i="1"/>
  <c r="Z919" i="1" s="1"/>
  <c r="W415" i="1"/>
  <c r="AF415" i="1" s="1"/>
  <c r="W967" i="1"/>
  <c r="W306" i="1"/>
  <c r="Y306" i="1" s="1"/>
  <c r="Z306" i="1" s="1"/>
  <c r="W143" i="1"/>
  <c r="AF143" i="1" s="1"/>
  <c r="AH143" i="1" s="1"/>
  <c r="AI143" i="1" s="1"/>
  <c r="W363" i="1"/>
  <c r="Y363" i="1" s="1"/>
  <c r="Z363" i="1" s="1"/>
  <c r="W491" i="1"/>
  <c r="Y491" i="1" s="1"/>
  <c r="Z491" i="1" s="1"/>
  <c r="AJ61" i="1"/>
  <c r="AF825" i="1"/>
  <c r="AH825" i="1" s="1"/>
  <c r="AI825" i="1" s="1"/>
  <c r="W416" i="1"/>
  <c r="Y416" i="1" s="1"/>
  <c r="Z416" i="1" s="1"/>
  <c r="W991" i="1"/>
  <c r="Y991" i="1" s="1"/>
  <c r="Z991" i="1" s="1"/>
  <c r="W335" i="1"/>
  <c r="AF335" i="1" s="1"/>
  <c r="AH335" i="1" s="1"/>
  <c r="AI335" i="1" s="1"/>
  <c r="AF588" i="1"/>
  <c r="AH588" i="1" s="1"/>
  <c r="AI588" i="1" s="1"/>
  <c r="AF993" i="1"/>
  <c r="AH993" i="1" s="1"/>
  <c r="AI993" i="1" s="1"/>
  <c r="W89" i="1"/>
  <c r="Y89" i="1" s="1"/>
  <c r="Z89" i="1" s="1"/>
  <c r="Y304" i="1"/>
  <c r="Z304" i="1" s="1"/>
  <c r="W872" i="1"/>
  <c r="Y872" i="1" s="1"/>
  <c r="Z872" i="1" s="1"/>
  <c r="W635" i="1"/>
  <c r="Y635" i="1" s="1"/>
  <c r="Z635" i="1" s="1"/>
  <c r="Y315" i="1"/>
  <c r="Z315" i="1" s="1"/>
  <c r="W655" i="1"/>
  <c r="Y655" i="1" s="1"/>
  <c r="Z655" i="1" s="1"/>
  <c r="Y237" i="1"/>
  <c r="Z237" i="1" s="1"/>
  <c r="U322" i="1"/>
  <c r="W205" i="1"/>
  <c r="Y205" i="1" s="1"/>
  <c r="Z205" i="1" s="1"/>
  <c r="W805" i="1"/>
  <c r="AF805" i="1" s="1"/>
  <c r="AH805" i="1" s="1"/>
  <c r="AI805" i="1" s="1"/>
  <c r="Y443" i="1"/>
  <c r="Z443" i="1" s="1"/>
  <c r="W365" i="1"/>
  <c r="Y365" i="1" s="1"/>
  <c r="Z365" i="1" s="1"/>
  <c r="W845" i="1"/>
  <c r="Y845" i="1" s="1"/>
  <c r="Z845" i="1" s="1"/>
  <c r="AF519" i="1"/>
  <c r="AH519" i="1" s="1"/>
  <c r="AI519" i="1" s="1"/>
  <c r="AF657" i="1"/>
  <c r="AH657" i="1" s="1"/>
  <c r="AI657" i="1" s="1"/>
  <c r="Y285" i="1"/>
  <c r="Z285" i="1" s="1"/>
  <c r="V642" i="1"/>
  <c r="Y770" i="1"/>
  <c r="Z770" i="1" s="1"/>
  <c r="V322" i="1"/>
  <c r="Y790" i="1"/>
  <c r="Z790" i="1" s="1"/>
  <c r="W809" i="1"/>
  <c r="Y809" i="1" s="1"/>
  <c r="Z809" i="1" s="1"/>
  <c r="AE258" i="1"/>
  <c r="AF258" i="1" s="1"/>
  <c r="AH258" i="1" s="1"/>
  <c r="AI258" i="1" s="1"/>
  <c r="W701" i="1"/>
  <c r="Y701" i="1" s="1"/>
  <c r="Z701" i="1" s="1"/>
  <c r="W353" i="1"/>
  <c r="W897" i="1"/>
  <c r="Y897" i="1" s="1"/>
  <c r="Z897" i="1" s="1"/>
  <c r="W386" i="1"/>
  <c r="Y386" i="1" s="1"/>
  <c r="Z386" i="1" s="1"/>
  <c r="W450" i="1"/>
  <c r="Y450" i="1" s="1"/>
  <c r="Z450" i="1" s="1"/>
  <c r="W514" i="1"/>
  <c r="Y514" i="1" s="1"/>
  <c r="Z514" i="1" s="1"/>
  <c r="U642" i="1"/>
  <c r="T322" i="1"/>
  <c r="W471" i="1"/>
  <c r="AF471" i="1" s="1"/>
  <c r="AH471" i="1" s="1"/>
  <c r="AI471" i="1" s="1"/>
  <c r="W274" i="1"/>
  <c r="Y274" i="1" s="1"/>
  <c r="Z274" i="1" s="1"/>
  <c r="W470" i="1"/>
  <c r="AF470" i="1" s="1"/>
  <c r="W662" i="1"/>
  <c r="Y662" i="1" s="1"/>
  <c r="Z662" i="1" s="1"/>
  <c r="W726" i="1"/>
  <c r="Y726" i="1" s="1"/>
  <c r="Z726" i="1" s="1"/>
  <c r="W583" i="1"/>
  <c r="Y583" i="1" s="1"/>
  <c r="Z583" i="1" s="1"/>
  <c r="W824" i="1"/>
  <c r="W907" i="1"/>
  <c r="Y907" i="1" s="1"/>
  <c r="Z907" i="1" s="1"/>
  <c r="W446" i="1"/>
  <c r="Y446" i="1" s="1"/>
  <c r="Z446" i="1" s="1"/>
  <c r="Y784" i="1"/>
  <c r="Z784" i="1" s="1"/>
  <c r="W961" i="1"/>
  <c r="Y961" i="1" s="1"/>
  <c r="Z961" i="1" s="1"/>
  <c r="W804" i="1"/>
  <c r="AF804" i="1" s="1"/>
  <c r="W154" i="1"/>
  <c r="AF154" i="1" s="1"/>
  <c r="AH154" i="1" s="1"/>
  <c r="AI154" i="1" s="1"/>
  <c r="W242" i="1"/>
  <c r="W739" i="1"/>
  <c r="W451" i="1"/>
  <c r="W985" i="1"/>
  <c r="Y985" i="1" s="1"/>
  <c r="Z985" i="1" s="1"/>
  <c r="AF994" i="1"/>
  <c r="AO994" i="1" s="1"/>
  <c r="AQ994" i="1" s="1"/>
  <c r="AR994" i="1" s="1"/>
  <c r="Y952" i="1"/>
  <c r="Z952" i="1" s="1"/>
  <c r="AO952" i="1"/>
  <c r="AQ952" i="1" s="1"/>
  <c r="AR952" i="1" s="1"/>
  <c r="X56" i="1"/>
  <c r="AO918" i="1"/>
  <c r="AQ918" i="1" s="1"/>
  <c r="AR918" i="1" s="1"/>
  <c r="AF841" i="1"/>
  <c r="AH841" i="1" s="1"/>
  <c r="AI841" i="1" s="1"/>
  <c r="AF493" i="1"/>
  <c r="AH493" i="1" s="1"/>
  <c r="AI493" i="1" s="1"/>
  <c r="AF294" i="1"/>
  <c r="AH294" i="1" s="1"/>
  <c r="AI294" i="1" s="1"/>
  <c r="W234" i="1"/>
  <c r="AF234" i="1" s="1"/>
  <c r="AH234" i="1" s="1"/>
  <c r="AI234" i="1" s="1"/>
  <c r="W474" i="1"/>
  <c r="AF474" i="1" s="1"/>
  <c r="AH474" i="1" s="1"/>
  <c r="AI474" i="1" s="1"/>
  <c r="W955" i="1"/>
  <c r="Y955" i="1" s="1"/>
  <c r="Z955" i="1" s="1"/>
  <c r="W894" i="1"/>
  <c r="Y894" i="1" s="1"/>
  <c r="Z894" i="1" s="1"/>
  <c r="AF586" i="1"/>
  <c r="AH586" i="1" s="1"/>
  <c r="AI586" i="1" s="1"/>
  <c r="AF765" i="1"/>
  <c r="AH765" i="1" s="1"/>
  <c r="AI765" i="1" s="1"/>
  <c r="AF656" i="1"/>
  <c r="AH656" i="1" s="1"/>
  <c r="AI656" i="1" s="1"/>
  <c r="W369" i="1"/>
  <c r="W730" i="1"/>
  <c r="Y730" i="1" s="1"/>
  <c r="Z730" i="1" s="1"/>
  <c r="W445" i="1"/>
  <c r="Y445" i="1" s="1"/>
  <c r="Z445" i="1" s="1"/>
  <c r="W542" i="1"/>
  <c r="W702" i="1"/>
  <c r="Y702" i="1" s="1"/>
  <c r="Z702" i="1" s="1"/>
  <c r="W607" i="1"/>
  <c r="Y607" i="1" s="1"/>
  <c r="Z607" i="1" s="1"/>
  <c r="W547" i="1"/>
  <c r="AF610" i="1"/>
  <c r="W121" i="1"/>
  <c r="Y121" i="1" s="1"/>
  <c r="Z121" i="1" s="1"/>
  <c r="W768" i="1"/>
  <c r="Y768" i="1" s="1"/>
  <c r="Z768" i="1" s="1"/>
  <c r="W287" i="1"/>
  <c r="Y287" i="1" s="1"/>
  <c r="Z287" i="1" s="1"/>
  <c r="W342" i="1"/>
  <c r="Y342" i="1" s="1"/>
  <c r="Z342" i="1" s="1"/>
  <c r="W207" i="1"/>
  <c r="W182" i="1"/>
  <c r="Y182" i="1" s="1"/>
  <c r="Z182" i="1" s="1"/>
  <c r="W700" i="1"/>
  <c r="AF700" i="1" s="1"/>
  <c r="W462" i="1"/>
  <c r="AF462" i="1" s="1"/>
  <c r="AH462" i="1" s="1"/>
  <c r="AI462" i="1" s="1"/>
  <c r="AF155" i="1"/>
  <c r="AH155" i="1" s="1"/>
  <c r="AI155" i="1" s="1"/>
  <c r="AF523" i="1"/>
  <c r="AH523" i="1" s="1"/>
  <c r="AI523" i="1" s="1"/>
  <c r="W546" i="1"/>
  <c r="W877" i="1"/>
  <c r="AF877" i="1" s="1"/>
  <c r="AF530" i="1"/>
  <c r="AH530" i="1" s="1"/>
  <c r="AI530" i="1" s="1"/>
  <c r="AF289" i="1"/>
  <c r="AH289" i="1" s="1"/>
  <c r="AI289" i="1" s="1"/>
  <c r="AF836" i="1"/>
  <c r="AH836" i="1" s="1"/>
  <c r="AI836" i="1" s="1"/>
  <c r="W117" i="1"/>
  <c r="Y117" i="1" s="1"/>
  <c r="Z117" i="1" s="1"/>
  <c r="W464" i="1"/>
  <c r="Y464" i="1" s="1"/>
  <c r="Z464" i="1" s="1"/>
  <c r="W769" i="1"/>
  <c r="Y769" i="1" s="1"/>
  <c r="Z769" i="1" s="1"/>
  <c r="Y463" i="1"/>
  <c r="Z463" i="1" s="1"/>
  <c r="W74" i="1"/>
  <c r="Y74" i="1" s="1"/>
  <c r="Z74" i="1" s="1"/>
  <c r="W986" i="1"/>
  <c r="Y986" i="1" s="1"/>
  <c r="Z986" i="1" s="1"/>
  <c r="W444" i="1"/>
  <c r="Y444" i="1" s="1"/>
  <c r="Z444" i="1" s="1"/>
  <c r="W334" i="1"/>
  <c r="Y334" i="1" s="1"/>
  <c r="Z334" i="1" s="1"/>
  <c r="W926" i="1"/>
  <c r="Y926" i="1" s="1"/>
  <c r="Z926" i="1" s="1"/>
  <c r="AF422" i="1"/>
  <c r="AH422" i="1" s="1"/>
  <c r="AI422" i="1" s="1"/>
  <c r="W385" i="1"/>
  <c r="Y385" i="1" s="1"/>
  <c r="Z385" i="1" s="1"/>
  <c r="W932" i="1"/>
  <c r="Y932" i="1" s="1"/>
  <c r="Z932" i="1" s="1"/>
  <c r="W543" i="1"/>
  <c r="Y543" i="1" s="1"/>
  <c r="Z543" i="1" s="1"/>
  <c r="W290" i="1"/>
  <c r="W725" i="1"/>
  <c r="AF725" i="1" s="1"/>
  <c r="AH725" i="1" s="1"/>
  <c r="AI725" i="1" s="1"/>
  <c r="W789" i="1"/>
  <c r="Y789" i="1" s="1"/>
  <c r="Z789" i="1" s="1"/>
  <c r="W124" i="1"/>
  <c r="Y124" i="1" s="1"/>
  <c r="Z124" i="1" s="1"/>
  <c r="W826" i="1"/>
  <c r="AF826" i="1" s="1"/>
  <c r="AH826" i="1" s="1"/>
  <c r="AI826" i="1" s="1"/>
  <c r="W541" i="1"/>
  <c r="Y541" i="1" s="1"/>
  <c r="Z541" i="1" s="1"/>
  <c r="W267" i="1"/>
  <c r="Y267" i="1" s="1"/>
  <c r="Z267" i="1" s="1"/>
  <c r="W638" i="1"/>
  <c r="Y638" i="1" s="1"/>
  <c r="Z638" i="1" s="1"/>
  <c r="AF417" i="1"/>
  <c r="AO417" i="1" s="1"/>
  <c r="AQ417" i="1" s="1"/>
  <c r="AR417" i="1" s="1"/>
  <c r="W879" i="1"/>
  <c r="Y879" i="1" s="1"/>
  <c r="Z879" i="1" s="1"/>
  <c r="W987" i="1"/>
  <c r="Y987" i="1" s="1"/>
  <c r="Z987" i="1" s="1"/>
  <c r="W876" i="1"/>
  <c r="AF876" i="1" s="1"/>
  <c r="AH876" i="1" s="1"/>
  <c r="AI876" i="1" s="1"/>
  <c r="W637" i="1"/>
  <c r="Y637" i="1" s="1"/>
  <c r="Z637" i="1" s="1"/>
  <c r="W654" i="1"/>
  <c r="Y654" i="1" s="1"/>
  <c r="Z654" i="1" s="1"/>
  <c r="X61" i="1"/>
  <c r="AF613" i="1"/>
  <c r="AH613" i="1" s="1"/>
  <c r="AI613" i="1" s="1"/>
  <c r="Y86" i="1"/>
  <c r="Z86" i="1" s="1"/>
  <c r="W560" i="1"/>
  <c r="AF560" i="1" s="1"/>
  <c r="W842" i="1"/>
  <c r="Y842" i="1" s="1"/>
  <c r="Z842" i="1" s="1"/>
  <c r="W396" i="1"/>
  <c r="Y396" i="1" s="1"/>
  <c r="Z396" i="1" s="1"/>
  <c r="W20" i="1"/>
  <c r="AF821" i="1"/>
  <c r="AH821" i="1" s="1"/>
  <c r="AI821" i="1" s="1"/>
  <c r="W880" i="1"/>
  <c r="Y880" i="1" s="1"/>
  <c r="Z880" i="1" s="1"/>
  <c r="W721" i="1"/>
  <c r="AF721" i="1" s="1"/>
  <c r="W626" i="1"/>
  <c r="W682" i="1"/>
  <c r="AF682" i="1" s="1"/>
  <c r="W413" i="1"/>
  <c r="AF413" i="1" s="1"/>
  <c r="AH413" i="1" s="1"/>
  <c r="AI413" i="1" s="1"/>
  <c r="W653" i="1"/>
  <c r="AF653" i="1" s="1"/>
  <c r="AH653" i="1" s="1"/>
  <c r="AI653" i="1" s="1"/>
  <c r="W989" i="1"/>
  <c r="W414" i="1"/>
  <c r="Y414" i="1" s="1"/>
  <c r="Z414" i="1" s="1"/>
  <c r="W494" i="1"/>
  <c r="AF494" i="1" s="1"/>
  <c r="W750" i="1"/>
  <c r="AF750" i="1" s="1"/>
  <c r="AF463" i="1"/>
  <c r="AH463" i="1" s="1"/>
  <c r="AI463" i="1" s="1"/>
  <c r="AF559" i="1"/>
  <c r="AH559" i="1" s="1"/>
  <c r="AI559" i="1" s="1"/>
  <c r="W496" i="1"/>
  <c r="W767" i="1"/>
  <c r="Y767" i="1" s="1"/>
  <c r="Z767" i="1" s="1"/>
  <c r="W677" i="1"/>
  <c r="Y677" i="1" s="1"/>
  <c r="Z677" i="1" s="1"/>
  <c r="W953" i="1"/>
  <c r="Y953" i="1" s="1"/>
  <c r="Z953" i="1" s="1"/>
  <c r="W318" i="1"/>
  <c r="Y318" i="1" s="1"/>
  <c r="Z318" i="1" s="1"/>
  <c r="W337" i="1"/>
  <c r="Y337" i="1" s="1"/>
  <c r="Z337" i="1" s="1"/>
  <c r="Y913" i="1"/>
  <c r="Z913" i="1" s="1"/>
  <c r="W82" i="1"/>
  <c r="Y82" i="1" s="1"/>
  <c r="Z82" i="1" s="1"/>
  <c r="W578" i="1"/>
  <c r="AF578" i="1" s="1"/>
  <c r="W614" i="1"/>
  <c r="AF614" i="1" s="1"/>
  <c r="Y982" i="1"/>
  <c r="Z982" i="1" s="1"/>
  <c r="W176" i="1"/>
  <c r="Y176" i="1" s="1"/>
  <c r="Z176" i="1" s="1"/>
  <c r="W858" i="1"/>
  <c r="Y858" i="1" s="1"/>
  <c r="Z858" i="1" s="1"/>
  <c r="W314" i="1"/>
  <c r="Y314" i="1" s="1"/>
  <c r="Z314" i="1" s="1"/>
  <c r="W590" i="1"/>
  <c r="Y590" i="1" s="1"/>
  <c r="Z590" i="1" s="1"/>
  <c r="AF861" i="1"/>
  <c r="AH861" i="1" s="1"/>
  <c r="AI861" i="1" s="1"/>
  <c r="AF542" i="1"/>
  <c r="AH542" i="1" s="1"/>
  <c r="AI542" i="1" s="1"/>
  <c r="W609" i="1"/>
  <c r="Y609" i="1" s="1"/>
  <c r="Z609" i="1" s="1"/>
  <c r="W806" i="1"/>
  <c r="Y806" i="1" s="1"/>
  <c r="Z806" i="1" s="1"/>
  <c r="W969" i="1"/>
  <c r="W177" i="1"/>
  <c r="Y177" i="1" s="1"/>
  <c r="Z177" i="1" s="1"/>
  <c r="W875" i="1"/>
  <c r="AF875" i="1" s="1"/>
  <c r="W749" i="1"/>
  <c r="Y749" i="1" s="1"/>
  <c r="Z749" i="1" s="1"/>
  <c r="W675" i="1"/>
  <c r="X34" i="1"/>
  <c r="AF203" i="1"/>
  <c r="AH203" i="1" s="1"/>
  <c r="AI203" i="1" s="1"/>
  <c r="AF630" i="1"/>
  <c r="AH630" i="1" s="1"/>
  <c r="AI630" i="1" s="1"/>
  <c r="AF978" i="1"/>
  <c r="AH978" i="1" s="1"/>
  <c r="AI978" i="1" s="1"/>
  <c r="W896" i="1"/>
  <c r="Y896" i="1" s="1"/>
  <c r="Z896" i="1" s="1"/>
  <c r="W882" i="1"/>
  <c r="Y882" i="1" s="1"/>
  <c r="Z882" i="1" s="1"/>
  <c r="W724" i="1"/>
  <c r="Y724" i="1" s="1"/>
  <c r="Z724" i="1" s="1"/>
  <c r="W772" i="1"/>
  <c r="Y772" i="1" s="1"/>
  <c r="Z772" i="1" s="1"/>
  <c r="W900" i="1"/>
  <c r="AF900" i="1" s="1"/>
  <c r="W934" i="1"/>
  <c r="Y934" i="1" s="1"/>
  <c r="Z934" i="1" s="1"/>
  <c r="W840" i="1"/>
  <c r="W954" i="1"/>
  <c r="Y954" i="1" s="1"/>
  <c r="Z954" i="1" s="1"/>
  <c r="W747" i="1"/>
  <c r="Y747" i="1" s="1"/>
  <c r="Z747" i="1" s="1"/>
  <c r="W144" i="1"/>
  <c r="W145" i="1"/>
  <c r="Y145" i="1" s="1"/>
  <c r="Z145" i="1" s="1"/>
  <c r="W925" i="1"/>
  <c r="AF925" i="1" s="1"/>
  <c r="W366" i="1"/>
  <c r="Y366" i="1" s="1"/>
  <c r="Z366" i="1" s="1"/>
  <c r="W862" i="1"/>
  <c r="Y862" i="1" s="1"/>
  <c r="Z862" i="1" s="1"/>
  <c r="W990" i="1"/>
  <c r="Y990" i="1" s="1"/>
  <c r="Z990" i="1" s="1"/>
  <c r="AF286" i="1"/>
  <c r="AH286" i="1" s="1"/>
  <c r="AI286" i="1" s="1"/>
  <c r="W368" i="1"/>
  <c r="Y368" i="1" s="1"/>
  <c r="Z368" i="1" s="1"/>
  <c r="W256" i="1"/>
  <c r="Y256" i="1" s="1"/>
  <c r="Z256" i="1" s="1"/>
  <c r="W438" i="1"/>
  <c r="Y438" i="1" s="1"/>
  <c r="Z438" i="1" s="1"/>
  <c r="W538" i="1"/>
  <c r="Y538" i="1" s="1"/>
  <c r="Z538" i="1" s="1"/>
  <c r="W540" i="1"/>
  <c r="Y540" i="1" s="1"/>
  <c r="Z540" i="1" s="1"/>
  <c r="W988" i="1"/>
  <c r="Y988" i="1" s="1"/>
  <c r="Z988" i="1" s="1"/>
  <c r="W606" i="1"/>
  <c r="W766" i="1"/>
  <c r="Y766" i="1" s="1"/>
  <c r="Z766" i="1" s="1"/>
  <c r="W883" i="1"/>
  <c r="Y883" i="1" s="1"/>
  <c r="Z883" i="1" s="1"/>
  <c r="AF362" i="1"/>
  <c r="AH362" i="1" s="1"/>
  <c r="AI362" i="1" s="1"/>
  <c r="AF315" i="1"/>
  <c r="AH315" i="1" s="1"/>
  <c r="AI315" i="1" s="1"/>
  <c r="AF844" i="1"/>
  <c r="AH844" i="1" s="1"/>
  <c r="AI844" i="1" s="1"/>
  <c r="AF708" i="1"/>
  <c r="AH708" i="1" s="1"/>
  <c r="AI708" i="1" s="1"/>
  <c r="AF678" i="1"/>
  <c r="AH678" i="1" s="1"/>
  <c r="AI678" i="1" s="1"/>
  <c r="W834" i="1"/>
  <c r="Y834" i="1" s="1"/>
  <c r="Z834" i="1" s="1"/>
  <c r="W898" i="1"/>
  <c r="AF898" i="1" s="1"/>
  <c r="AH898" i="1" s="1"/>
  <c r="AI898" i="1" s="1"/>
  <c r="W390" i="1"/>
  <c r="W566" i="1"/>
  <c r="AF566" i="1" s="1"/>
  <c r="W262" i="1"/>
  <c r="Y262" i="1" s="1"/>
  <c r="Z262" i="1" s="1"/>
  <c r="W943" i="1"/>
  <c r="Y943" i="1" s="1"/>
  <c r="Z943" i="1" s="1"/>
  <c r="W685" i="1"/>
  <c r="AF685" i="1" s="1"/>
  <c r="W878" i="1"/>
  <c r="Y878" i="1" s="1"/>
  <c r="Z878" i="1" s="1"/>
  <c r="W515" i="1"/>
  <c r="Y515" i="1" s="1"/>
  <c r="Z515" i="1" s="1"/>
  <c r="W819" i="1"/>
  <c r="Y819" i="1" s="1"/>
  <c r="Z819" i="1" s="1"/>
  <c r="AN7" i="1"/>
  <c r="AF788" i="1"/>
  <c r="AH788" i="1" s="1"/>
  <c r="AI788" i="1" s="1"/>
  <c r="W354" i="1"/>
  <c r="Y354" i="1" s="1"/>
  <c r="Z354" i="1" s="1"/>
  <c r="W594" i="1"/>
  <c r="Y594" i="1" s="1"/>
  <c r="Z594" i="1" s="1"/>
  <c r="W495" i="1"/>
  <c r="Y495" i="1" s="1"/>
  <c r="Z495" i="1" s="1"/>
  <c r="W517" i="1"/>
  <c r="Y517" i="1" s="1"/>
  <c r="Z517" i="1" s="1"/>
  <c r="W949" i="1"/>
  <c r="AF949" i="1" s="1"/>
  <c r="W807" i="1"/>
  <c r="AF807" i="1" s="1"/>
  <c r="W230" i="1"/>
  <c r="Y230" i="1" s="1"/>
  <c r="Z230" i="1" s="1"/>
  <c r="W764" i="1"/>
  <c r="AF764" i="1" s="1"/>
  <c r="Y370" i="1"/>
  <c r="Z370" i="1" s="1"/>
  <c r="AO370" i="1"/>
  <c r="AQ370" i="1" s="1"/>
  <c r="AR370" i="1" s="1"/>
  <c r="Y546" i="1"/>
  <c r="Z546" i="1" s="1"/>
  <c r="AF546" i="1"/>
  <c r="AH546" i="1" s="1"/>
  <c r="AI546" i="1" s="1"/>
  <c r="Y877" i="1"/>
  <c r="Z877" i="1" s="1"/>
  <c r="Y266" i="1"/>
  <c r="Z266" i="1" s="1"/>
  <c r="AF266" i="1"/>
  <c r="AH266" i="1" s="1"/>
  <c r="AI266" i="1" s="1"/>
  <c r="AF498" i="1"/>
  <c r="AH498" i="1" s="1"/>
  <c r="AI498" i="1" s="1"/>
  <c r="Y661" i="1"/>
  <c r="Z661" i="1" s="1"/>
  <c r="Y746" i="1"/>
  <c r="Z746" i="1" s="1"/>
  <c r="AF746" i="1"/>
  <c r="AH746" i="1" s="1"/>
  <c r="AI746" i="1" s="1"/>
  <c r="Y973" i="1"/>
  <c r="Z973" i="1" s="1"/>
  <c r="AF973" i="1"/>
  <c r="AH973" i="1" s="1"/>
  <c r="AI973" i="1" s="1"/>
  <c r="AF98" i="1"/>
  <c r="AH98" i="1" s="1"/>
  <c r="AI98" i="1" s="1"/>
  <c r="Y704" i="1"/>
  <c r="Z704" i="1" s="1"/>
  <c r="AF704" i="1"/>
  <c r="AH704" i="1" s="1"/>
  <c r="AI704" i="1" s="1"/>
  <c r="Y944" i="1"/>
  <c r="Z944" i="1" s="1"/>
  <c r="AF944" i="1"/>
  <c r="AH944" i="1" s="1"/>
  <c r="AI944" i="1" s="1"/>
  <c r="Y738" i="1"/>
  <c r="Z738" i="1" s="1"/>
  <c r="AF738" i="1"/>
  <c r="AH738" i="1" s="1"/>
  <c r="AI738" i="1" s="1"/>
  <c r="Y290" i="1"/>
  <c r="Z290" i="1" s="1"/>
  <c r="AF290" i="1"/>
  <c r="AH290" i="1" s="1"/>
  <c r="AI290" i="1" s="1"/>
  <c r="Y725" i="1"/>
  <c r="Z725" i="1" s="1"/>
  <c r="AF789" i="1"/>
  <c r="AH789" i="1" s="1"/>
  <c r="AI789" i="1" s="1"/>
  <c r="Y242" i="1"/>
  <c r="Z242" i="1" s="1"/>
  <c r="AF242" i="1"/>
  <c r="AH242" i="1" s="1"/>
  <c r="AI242" i="1" s="1"/>
  <c r="Y826" i="1"/>
  <c r="Z826" i="1" s="1"/>
  <c r="Y204" i="1"/>
  <c r="Z204" i="1" s="1"/>
  <c r="AF872" i="1"/>
  <c r="AH872" i="1" s="1"/>
  <c r="AI872" i="1" s="1"/>
  <c r="Y859" i="1"/>
  <c r="Z859" i="1" s="1"/>
  <c r="AF859" i="1"/>
  <c r="AH859" i="1" s="1"/>
  <c r="AI859" i="1" s="1"/>
  <c r="Y451" i="1"/>
  <c r="Z451" i="1" s="1"/>
  <c r="Y560" i="1"/>
  <c r="Z560" i="1" s="1"/>
  <c r="Y657" i="1"/>
  <c r="Z657" i="1" s="1"/>
  <c r="Y860" i="1"/>
  <c r="Z860" i="1" s="1"/>
  <c r="AF860" i="1"/>
  <c r="AH860" i="1" s="1"/>
  <c r="AI860" i="1" s="1"/>
  <c r="Y917" i="1"/>
  <c r="Z917" i="1" s="1"/>
  <c r="Y999" i="1"/>
  <c r="Z999" i="1" s="1"/>
  <c r="AF999" i="1"/>
  <c r="AH999" i="1" s="1"/>
  <c r="AI999" i="1" s="1"/>
  <c r="Y854" i="1"/>
  <c r="Z854" i="1" s="1"/>
  <c r="AF854" i="1"/>
  <c r="AH854" i="1" s="1"/>
  <c r="AI854" i="1" s="1"/>
  <c r="Y465" i="1"/>
  <c r="Z465" i="1" s="1"/>
  <c r="AF465" i="1"/>
  <c r="AH465" i="1" s="1"/>
  <c r="AI465" i="1" s="1"/>
  <c r="Y203" i="1"/>
  <c r="Z203" i="1" s="1"/>
  <c r="Y895" i="1"/>
  <c r="Z895" i="1" s="1"/>
  <c r="AF895" i="1"/>
  <c r="Y682" i="1"/>
  <c r="Z682" i="1" s="1"/>
  <c r="Y413" i="1"/>
  <c r="Z413" i="1" s="1"/>
  <c r="Y989" i="1"/>
  <c r="Z989" i="1" s="1"/>
  <c r="AF989" i="1"/>
  <c r="AH989" i="1" s="1"/>
  <c r="AI989" i="1" s="1"/>
  <c r="Y496" i="1"/>
  <c r="Z496" i="1" s="1"/>
  <c r="AF496" i="1"/>
  <c r="AH496" i="1" s="1"/>
  <c r="AI496" i="1" s="1"/>
  <c r="Y863" i="1"/>
  <c r="Z863" i="1" s="1"/>
  <c r="Y754" i="1"/>
  <c r="Z754" i="1" s="1"/>
  <c r="AF754" i="1"/>
  <c r="Y818" i="1"/>
  <c r="Z818" i="1" s="1"/>
  <c r="AF818" i="1"/>
  <c r="AH818" i="1" s="1"/>
  <c r="AI818" i="1" s="1"/>
  <c r="Y824" i="1"/>
  <c r="Z824" i="1" s="1"/>
  <c r="AF824" i="1"/>
  <c r="AH824" i="1" s="1"/>
  <c r="AI824" i="1" s="1"/>
  <c r="Y683" i="1"/>
  <c r="Z683" i="1" s="1"/>
  <c r="AF683" i="1"/>
  <c r="AH683" i="1" s="1"/>
  <c r="AI683" i="1" s="1"/>
  <c r="Y881" i="1"/>
  <c r="Z881" i="1" s="1"/>
  <c r="AF881" i="1"/>
  <c r="AO881" i="1" s="1"/>
  <c r="AQ881" i="1" s="1"/>
  <c r="AR881" i="1" s="1"/>
  <c r="Y490" i="1"/>
  <c r="Z490" i="1" s="1"/>
  <c r="AF490" i="1"/>
  <c r="AH490" i="1" s="1"/>
  <c r="AI490" i="1" s="1"/>
  <c r="AF182" i="1"/>
  <c r="AH182" i="1" s="1"/>
  <c r="AI182" i="1" s="1"/>
  <c r="AF908" i="1"/>
  <c r="AH908" i="1" s="1"/>
  <c r="AI908" i="1" s="1"/>
  <c r="AF863" i="1"/>
  <c r="AH863" i="1" s="1"/>
  <c r="AI863" i="1" s="1"/>
  <c r="AF661" i="1"/>
  <c r="AH661" i="1" s="1"/>
  <c r="AI661" i="1" s="1"/>
  <c r="Y614" i="1"/>
  <c r="Z614" i="1" s="1"/>
  <c r="Y173" i="1"/>
  <c r="Z173" i="1" s="1"/>
  <c r="Y258" i="1"/>
  <c r="Z258" i="1" s="1"/>
  <c r="Y226" i="1"/>
  <c r="Z226" i="1" s="1"/>
  <c r="AF226" i="1"/>
  <c r="AH226" i="1" s="1"/>
  <c r="AI226" i="1" s="1"/>
  <c r="Y419" i="1"/>
  <c r="Z419" i="1" s="1"/>
  <c r="Y908" i="1"/>
  <c r="Z908" i="1" s="1"/>
  <c r="Y288" i="1"/>
  <c r="Z288" i="1" s="1"/>
  <c r="AF288" i="1"/>
  <c r="AH288" i="1" s="1"/>
  <c r="AI288" i="1" s="1"/>
  <c r="Y631" i="1"/>
  <c r="Z631" i="1" s="1"/>
  <c r="Y871" i="1"/>
  <c r="Z871" i="1" s="1"/>
  <c r="Y968" i="1"/>
  <c r="Z968" i="1" s="1"/>
  <c r="Y969" i="1"/>
  <c r="Z969" i="1" s="1"/>
  <c r="Y893" i="1"/>
  <c r="Z893" i="1" s="1"/>
  <c r="AF893" i="1"/>
  <c r="AH893" i="1" s="1"/>
  <c r="AI893" i="1" s="1"/>
  <c r="Y675" i="1"/>
  <c r="Z675" i="1" s="1"/>
  <c r="Y706" i="1"/>
  <c r="Z706" i="1" s="1"/>
  <c r="AF706" i="1"/>
  <c r="AH706" i="1" s="1"/>
  <c r="AI706" i="1" s="1"/>
  <c r="Y840" i="1"/>
  <c r="Z840" i="1" s="1"/>
  <c r="AF840" i="1"/>
  <c r="AH840" i="1" s="1"/>
  <c r="AI840" i="1" s="1"/>
  <c r="Y144" i="1"/>
  <c r="Z144" i="1" s="1"/>
  <c r="AF144" i="1"/>
  <c r="AH144" i="1" s="1"/>
  <c r="AI144" i="1" s="1"/>
  <c r="Y412" i="1"/>
  <c r="Z412" i="1" s="1"/>
  <c r="AF412" i="1"/>
  <c r="AH412" i="1" s="1"/>
  <c r="AI412" i="1" s="1"/>
  <c r="Y353" i="1"/>
  <c r="Z353" i="1" s="1"/>
  <c r="AF353" i="1"/>
  <c r="AH353" i="1" s="1"/>
  <c r="AI353" i="1" s="1"/>
  <c r="Y257" i="1"/>
  <c r="Z257" i="1" s="1"/>
  <c r="AF257" i="1"/>
  <c r="AH257" i="1" s="1"/>
  <c r="AI257" i="1" s="1"/>
  <c r="Y606" i="1"/>
  <c r="Z606" i="1" s="1"/>
  <c r="AF606" i="1"/>
  <c r="AH606" i="1" s="1"/>
  <c r="AI606" i="1" s="1"/>
  <c r="Y898" i="1"/>
  <c r="Z898" i="1" s="1"/>
  <c r="Y390" i="1"/>
  <c r="Z390" i="1" s="1"/>
  <c r="AF390" i="1"/>
  <c r="AH390" i="1" s="1"/>
  <c r="AI390" i="1" s="1"/>
  <c r="Y791" i="1"/>
  <c r="Z791" i="1" s="1"/>
  <c r="AF791" i="1"/>
  <c r="AH791" i="1" s="1"/>
  <c r="AI791" i="1" s="1"/>
  <c r="Y561" i="1"/>
  <c r="Z561" i="1" s="1"/>
  <c r="AF561" i="1"/>
  <c r="AH561" i="1" s="1"/>
  <c r="AI561" i="1" s="1"/>
  <c r="AF354" i="1"/>
  <c r="AH354" i="1" s="1"/>
  <c r="AI354" i="1" s="1"/>
  <c r="Y967" i="1"/>
  <c r="Z967" i="1" s="1"/>
  <c r="AF967" i="1"/>
  <c r="AH967" i="1" s="1"/>
  <c r="AI967" i="1" s="1"/>
  <c r="Y343" i="1"/>
  <c r="Z343" i="1" s="1"/>
  <c r="AF343" i="1"/>
  <c r="AH343" i="1" s="1"/>
  <c r="AI343" i="1" s="1"/>
  <c r="Y807" i="1"/>
  <c r="Z807" i="1" s="1"/>
  <c r="Y234" i="1"/>
  <c r="Z234" i="1" s="1"/>
  <c r="Y679" i="1"/>
  <c r="Z679" i="1" s="1"/>
  <c r="AF679" i="1"/>
  <c r="AH679" i="1" s="1"/>
  <c r="AI679" i="1" s="1"/>
  <c r="Y518" i="1"/>
  <c r="Z518" i="1" s="1"/>
  <c r="AF518" i="1"/>
  <c r="AH518" i="1" s="1"/>
  <c r="AI518" i="1" s="1"/>
  <c r="Y822" i="1"/>
  <c r="Z822" i="1" s="1"/>
  <c r="AF822" i="1"/>
  <c r="AH822" i="1" s="1"/>
  <c r="AI822" i="1" s="1"/>
  <c r="Y493" i="1"/>
  <c r="Z493" i="1" s="1"/>
  <c r="Y210" i="1"/>
  <c r="Z210" i="1" s="1"/>
  <c r="Y827" i="1"/>
  <c r="Z827" i="1" s="1"/>
  <c r="AF827" i="1"/>
  <c r="AH827" i="1" s="1"/>
  <c r="AI827" i="1" s="1"/>
  <c r="Y98" i="1"/>
  <c r="Z98" i="1" s="1"/>
  <c r="Y207" i="1"/>
  <c r="Z207" i="1" s="1"/>
  <c r="AF207" i="1"/>
  <c r="AH207" i="1" s="1"/>
  <c r="AI207" i="1" s="1"/>
  <c r="Y700" i="1"/>
  <c r="Z700" i="1" s="1"/>
  <c r="AO854" i="1"/>
  <c r="AQ854" i="1" s="1"/>
  <c r="AR854" i="1" s="1"/>
  <c r="Y890" i="1"/>
  <c r="Z890" i="1" s="1"/>
  <c r="AF890" i="1"/>
  <c r="AH890" i="1" s="1"/>
  <c r="AI890" i="1" s="1"/>
  <c r="Y492" i="1"/>
  <c r="Z492" i="1" s="1"/>
  <c r="Y542" i="1"/>
  <c r="Z542" i="1" s="1"/>
  <c r="Y547" i="1"/>
  <c r="Z547" i="1" s="1"/>
  <c r="AN979" i="1"/>
  <c r="AM979" i="1"/>
  <c r="AL979" i="1"/>
  <c r="X755" i="1"/>
  <c r="T755" i="1"/>
  <c r="U755" i="1"/>
  <c r="V755" i="1"/>
  <c r="Y391" i="1"/>
  <c r="Z391" i="1" s="1"/>
  <c r="Y519" i="1"/>
  <c r="Z519" i="1" s="1"/>
  <c r="AG899" i="1"/>
  <c r="AE899" i="1"/>
  <c r="AD899" i="1"/>
  <c r="AC899" i="1"/>
  <c r="Y586" i="1"/>
  <c r="Z586" i="1" s="1"/>
  <c r="AG771" i="1"/>
  <c r="AE771" i="1"/>
  <c r="AD771" i="1"/>
  <c r="AC771" i="1"/>
  <c r="Y783" i="1"/>
  <c r="Z783" i="1" s="1"/>
  <c r="Y417" i="1"/>
  <c r="Z417" i="1" s="1"/>
  <c r="AG419" i="1"/>
  <c r="AC419" i="1"/>
  <c r="AE419" i="1"/>
  <c r="AD419" i="1"/>
  <c r="X435" i="1"/>
  <c r="V435" i="1"/>
  <c r="T435" i="1"/>
  <c r="U435" i="1"/>
  <c r="X771" i="1"/>
  <c r="T771" i="1"/>
  <c r="V771" i="1"/>
  <c r="U771" i="1"/>
  <c r="AP499" i="1"/>
  <c r="AN499" i="1"/>
  <c r="AM499" i="1"/>
  <c r="AL499" i="1"/>
  <c r="AG531" i="1"/>
  <c r="AC531" i="1"/>
  <c r="AE531" i="1"/>
  <c r="AD531" i="1"/>
  <c r="Y911" i="1"/>
  <c r="Z911" i="1" s="1"/>
  <c r="AP803" i="1"/>
  <c r="AN803" i="1"/>
  <c r="AM803" i="1"/>
  <c r="AL803" i="1"/>
  <c r="AP899" i="1"/>
  <c r="AN899" i="1"/>
  <c r="AM899" i="1"/>
  <c r="AL899" i="1"/>
  <c r="AP771" i="1"/>
  <c r="AN771" i="1"/>
  <c r="AM771" i="1"/>
  <c r="AL771" i="1"/>
  <c r="Y559" i="1"/>
  <c r="Z559" i="1" s="1"/>
  <c r="X115" i="1"/>
  <c r="V115" i="1"/>
  <c r="T115" i="1"/>
  <c r="U115" i="1"/>
  <c r="Y111" i="1"/>
  <c r="Z111" i="1" s="1"/>
  <c r="AP83" i="1"/>
  <c r="AM83" i="1"/>
  <c r="AN83" i="1"/>
  <c r="AL83" i="1"/>
  <c r="Y739" i="1"/>
  <c r="Z739" i="1" s="1"/>
  <c r="AG83" i="1"/>
  <c r="AC83" i="1"/>
  <c r="AE83" i="1"/>
  <c r="AD83" i="1"/>
  <c r="AP419" i="1"/>
  <c r="AN419" i="1"/>
  <c r="AL419" i="1"/>
  <c r="AM419" i="1"/>
  <c r="X467" i="1"/>
  <c r="V467" i="1"/>
  <c r="T467" i="1"/>
  <c r="U467" i="1"/>
  <c r="X787" i="1"/>
  <c r="T787" i="1"/>
  <c r="U787" i="1"/>
  <c r="V787" i="1"/>
  <c r="AG707" i="1"/>
  <c r="AE707" i="1"/>
  <c r="AD707" i="1"/>
  <c r="AC707" i="1"/>
  <c r="AP531" i="1"/>
  <c r="AN531" i="1"/>
  <c r="AM531" i="1"/>
  <c r="AL531" i="1"/>
  <c r="AG995" i="1"/>
  <c r="AE995" i="1"/>
  <c r="AD995" i="1"/>
  <c r="AC995" i="1"/>
  <c r="AG115" i="1"/>
  <c r="AC115" i="1"/>
  <c r="AD115" i="1"/>
  <c r="AE115" i="1"/>
  <c r="AG387" i="1"/>
  <c r="AC387" i="1"/>
  <c r="AE387" i="1"/>
  <c r="AD387" i="1"/>
  <c r="X403" i="1"/>
  <c r="V403" i="1"/>
  <c r="T403" i="1"/>
  <c r="U403" i="1"/>
  <c r="AG547" i="1"/>
  <c r="AE547" i="1"/>
  <c r="AD547" i="1"/>
  <c r="AC547" i="1"/>
  <c r="X483" i="1"/>
  <c r="T483" i="1"/>
  <c r="V483" i="1"/>
  <c r="U483" i="1"/>
  <c r="X803" i="1"/>
  <c r="T803" i="1"/>
  <c r="V803" i="1"/>
  <c r="U803" i="1"/>
  <c r="AN707" i="1"/>
  <c r="AM707" i="1"/>
  <c r="AL707" i="1"/>
  <c r="AG787" i="1"/>
  <c r="AE787" i="1"/>
  <c r="AD787" i="1"/>
  <c r="AC787" i="1"/>
  <c r="AP995" i="1"/>
  <c r="AN995" i="1"/>
  <c r="AM995" i="1"/>
  <c r="AL995" i="1"/>
  <c r="AM115" i="1"/>
  <c r="AL115" i="1"/>
  <c r="AN115" i="1"/>
  <c r="X99" i="1"/>
  <c r="T99" i="1"/>
  <c r="V99" i="1"/>
  <c r="U99" i="1"/>
  <c r="AP387" i="1"/>
  <c r="AL387" i="1"/>
  <c r="AM387" i="1"/>
  <c r="AN387" i="1"/>
  <c r="AG499" i="1"/>
  <c r="AC499" i="1"/>
  <c r="AE499" i="1"/>
  <c r="AD499" i="1"/>
  <c r="Y825" i="1"/>
  <c r="Z825" i="1" s="1"/>
  <c r="AP547" i="1"/>
  <c r="AN547" i="1"/>
  <c r="AM547" i="1"/>
  <c r="AL547" i="1"/>
  <c r="X499" i="1"/>
  <c r="V499" i="1"/>
  <c r="T499" i="1"/>
  <c r="U499" i="1"/>
  <c r="X835" i="1"/>
  <c r="T835" i="1"/>
  <c r="V835" i="1"/>
  <c r="U835" i="1"/>
  <c r="AG947" i="1"/>
  <c r="AE947" i="1"/>
  <c r="AD947" i="1"/>
  <c r="AC947" i="1"/>
  <c r="AP787" i="1"/>
  <c r="AN787" i="1"/>
  <c r="AL787" i="1"/>
  <c r="AM787" i="1"/>
  <c r="AG483" i="1"/>
  <c r="AC483" i="1"/>
  <c r="AE483" i="1"/>
  <c r="AD483" i="1"/>
  <c r="AG99" i="1"/>
  <c r="AC99" i="1"/>
  <c r="AE99" i="1"/>
  <c r="AD99" i="1"/>
  <c r="AG595" i="1"/>
  <c r="AE595" i="1"/>
  <c r="AD595" i="1"/>
  <c r="AC595" i="1"/>
  <c r="AF86" i="1"/>
  <c r="AH86" i="1" s="1"/>
  <c r="AI86" i="1" s="1"/>
  <c r="Y544" i="1"/>
  <c r="Z544" i="1" s="1"/>
  <c r="X227" i="1"/>
  <c r="T227" i="1"/>
  <c r="V227" i="1"/>
  <c r="U227" i="1"/>
  <c r="AE819" i="1"/>
  <c r="AD819" i="1"/>
  <c r="AC819" i="1"/>
  <c r="X531" i="1"/>
  <c r="V531" i="1"/>
  <c r="T531" i="1"/>
  <c r="U531" i="1"/>
  <c r="X851" i="1"/>
  <c r="T851" i="1"/>
  <c r="V851" i="1"/>
  <c r="U851" i="1"/>
  <c r="AP947" i="1"/>
  <c r="AN947" i="1"/>
  <c r="AM947" i="1"/>
  <c r="AL947" i="1"/>
  <c r="X211" i="1"/>
  <c r="V211" i="1"/>
  <c r="T211" i="1"/>
  <c r="U211" i="1"/>
  <c r="Y613" i="1"/>
  <c r="Z613" i="1" s="1"/>
  <c r="Y821" i="1"/>
  <c r="Z821" i="1" s="1"/>
  <c r="Y155" i="1"/>
  <c r="Z155" i="1" s="1"/>
  <c r="Y422" i="1"/>
  <c r="Z422" i="1" s="1"/>
  <c r="Y678" i="1"/>
  <c r="Z678" i="1" s="1"/>
  <c r="X147" i="1"/>
  <c r="V147" i="1"/>
  <c r="T147" i="1"/>
  <c r="U147" i="1"/>
  <c r="AN483" i="1"/>
  <c r="AM483" i="1"/>
  <c r="AL483" i="1"/>
  <c r="AP99" i="1"/>
  <c r="AM99" i="1"/>
  <c r="AL99" i="1"/>
  <c r="AN99" i="1"/>
  <c r="AP595" i="1"/>
  <c r="AN595" i="1"/>
  <c r="AM595" i="1"/>
  <c r="AL595" i="1"/>
  <c r="AF784" i="1"/>
  <c r="AH784" i="1" s="1"/>
  <c r="AI784" i="1" s="1"/>
  <c r="AG227" i="1"/>
  <c r="AC227" i="1"/>
  <c r="AD227" i="1"/>
  <c r="AE227" i="1"/>
  <c r="AN819" i="1"/>
  <c r="AM819" i="1"/>
  <c r="AL819" i="1"/>
  <c r="Y530" i="1"/>
  <c r="Z530" i="1" s="1"/>
  <c r="Y690" i="1"/>
  <c r="Z690" i="1" s="1"/>
  <c r="X291" i="1"/>
  <c r="T291" i="1"/>
  <c r="V291" i="1"/>
  <c r="U291" i="1"/>
  <c r="X563" i="1"/>
  <c r="V563" i="1"/>
  <c r="T563" i="1"/>
  <c r="U563" i="1"/>
  <c r="X867" i="1"/>
  <c r="T867" i="1"/>
  <c r="V867" i="1"/>
  <c r="U867" i="1"/>
  <c r="Y788" i="1"/>
  <c r="Z788" i="1" s="1"/>
  <c r="AG211" i="1"/>
  <c r="AC211" i="1"/>
  <c r="AD211" i="1"/>
  <c r="AE211" i="1"/>
  <c r="AG147" i="1"/>
  <c r="AE147" i="1"/>
  <c r="AC147" i="1"/>
  <c r="AD147" i="1"/>
  <c r="Y636" i="1"/>
  <c r="Z636" i="1" s="1"/>
  <c r="AG723" i="1"/>
  <c r="AE723" i="1"/>
  <c r="AD723" i="1"/>
  <c r="AC723" i="1"/>
  <c r="X323" i="1"/>
  <c r="T323" i="1"/>
  <c r="V323" i="1"/>
  <c r="U323" i="1"/>
  <c r="AG851" i="1"/>
  <c r="AE851" i="1"/>
  <c r="AD851" i="1"/>
  <c r="AC851" i="1"/>
  <c r="AP227" i="1"/>
  <c r="AM227" i="1"/>
  <c r="AN227" i="1"/>
  <c r="AL227" i="1"/>
  <c r="AG291" i="1"/>
  <c r="AC291" i="1"/>
  <c r="AE291" i="1"/>
  <c r="AD291" i="1"/>
  <c r="X579" i="1"/>
  <c r="T579" i="1"/>
  <c r="V579" i="1"/>
  <c r="U579" i="1"/>
  <c r="X899" i="1"/>
  <c r="T899" i="1"/>
  <c r="V899" i="1"/>
  <c r="U899" i="1"/>
  <c r="AP211" i="1"/>
  <c r="AN211" i="1"/>
  <c r="AM211" i="1"/>
  <c r="AL211" i="1"/>
  <c r="AP147" i="1"/>
  <c r="AM147" i="1"/>
  <c r="AL147" i="1"/>
  <c r="AN147" i="1"/>
  <c r="AN723" i="1"/>
  <c r="AM723" i="1"/>
  <c r="AL723" i="1"/>
  <c r="AG323" i="1"/>
  <c r="AC323" i="1"/>
  <c r="AE323" i="1"/>
  <c r="AD323" i="1"/>
  <c r="AP851" i="1"/>
  <c r="AN851" i="1"/>
  <c r="AM851" i="1"/>
  <c r="AL851" i="1"/>
  <c r="AG803" i="1"/>
  <c r="AE803" i="1"/>
  <c r="AD803" i="1"/>
  <c r="AC803" i="1"/>
  <c r="AN835" i="1"/>
  <c r="AL835" i="1"/>
  <c r="AM835" i="1"/>
  <c r="AG451" i="1"/>
  <c r="AC451" i="1"/>
  <c r="AE451" i="1"/>
  <c r="AD451" i="1"/>
  <c r="AP291" i="1"/>
  <c r="AN291" i="1"/>
  <c r="AM291" i="1"/>
  <c r="AL291" i="1"/>
  <c r="X595" i="1"/>
  <c r="V595" i="1"/>
  <c r="T595" i="1"/>
  <c r="U595" i="1"/>
  <c r="X915" i="1"/>
  <c r="T915" i="1"/>
  <c r="V915" i="1"/>
  <c r="U915" i="1"/>
  <c r="AE643" i="1"/>
  <c r="AD643" i="1"/>
  <c r="AC643" i="1"/>
  <c r="Y615" i="1"/>
  <c r="Z615" i="1" s="1"/>
  <c r="AG659" i="1"/>
  <c r="AE659" i="1"/>
  <c r="AD659" i="1"/>
  <c r="AC659" i="1"/>
  <c r="X179" i="1"/>
  <c r="V179" i="1"/>
  <c r="T179" i="1"/>
  <c r="U179" i="1"/>
  <c r="AE931" i="1"/>
  <c r="AD931" i="1"/>
  <c r="AC931" i="1"/>
  <c r="AP323" i="1"/>
  <c r="AM323" i="1"/>
  <c r="AL323" i="1"/>
  <c r="AN323" i="1"/>
  <c r="AP451" i="1"/>
  <c r="AL451" i="1"/>
  <c r="AM451" i="1"/>
  <c r="AN451" i="1"/>
  <c r="AG355" i="1"/>
  <c r="AC355" i="1"/>
  <c r="AE355" i="1"/>
  <c r="AD355" i="1"/>
  <c r="X611" i="1"/>
  <c r="T611" i="1"/>
  <c r="V611" i="1"/>
  <c r="U611" i="1"/>
  <c r="X931" i="1"/>
  <c r="T931" i="1"/>
  <c r="V931" i="1"/>
  <c r="U931" i="1"/>
  <c r="AN643" i="1"/>
  <c r="AM643" i="1"/>
  <c r="AL643" i="1"/>
  <c r="X243" i="1"/>
  <c r="V243" i="1"/>
  <c r="T243" i="1"/>
  <c r="U243" i="1"/>
  <c r="X163" i="1"/>
  <c r="T163" i="1"/>
  <c r="V163" i="1"/>
  <c r="U163" i="1"/>
  <c r="X195" i="1"/>
  <c r="T195" i="1"/>
  <c r="V195" i="1"/>
  <c r="U195" i="1"/>
  <c r="W195" i="1" s="1"/>
  <c r="AP659" i="1"/>
  <c r="AM659" i="1"/>
  <c r="AN659" i="1"/>
  <c r="AL659" i="1"/>
  <c r="AG179" i="1"/>
  <c r="AC179" i="1"/>
  <c r="AE179" i="1"/>
  <c r="AD179" i="1"/>
  <c r="X131" i="1"/>
  <c r="T131" i="1"/>
  <c r="V131" i="1"/>
  <c r="U131" i="1"/>
  <c r="AN931" i="1"/>
  <c r="AL931" i="1"/>
  <c r="AM931" i="1"/>
  <c r="AE627" i="1"/>
  <c r="AD627" i="1"/>
  <c r="AC627" i="1"/>
  <c r="AG675" i="1"/>
  <c r="AE675" i="1"/>
  <c r="AD675" i="1"/>
  <c r="AC675" i="1"/>
  <c r="AP355" i="1"/>
  <c r="AN355" i="1"/>
  <c r="AL355" i="1"/>
  <c r="AM355" i="1"/>
  <c r="X627" i="1"/>
  <c r="T627" i="1"/>
  <c r="V627" i="1"/>
  <c r="U627" i="1"/>
  <c r="X947" i="1"/>
  <c r="T947" i="1"/>
  <c r="V947" i="1"/>
  <c r="U947" i="1"/>
  <c r="AG915" i="1"/>
  <c r="AE915" i="1"/>
  <c r="AC915" i="1"/>
  <c r="AD915" i="1"/>
  <c r="AG243" i="1"/>
  <c r="AC243" i="1"/>
  <c r="AE243" i="1"/>
  <c r="AD243" i="1"/>
  <c r="AG163" i="1"/>
  <c r="AC163" i="1"/>
  <c r="AD163" i="1"/>
  <c r="AE163" i="1"/>
  <c r="AG195" i="1"/>
  <c r="AE195" i="1"/>
  <c r="AC195" i="1"/>
  <c r="AD195" i="1"/>
  <c r="AE963" i="1"/>
  <c r="AD963" i="1"/>
  <c r="AC963" i="1"/>
  <c r="AP179" i="1"/>
  <c r="AM179" i="1"/>
  <c r="AN179" i="1"/>
  <c r="AL179" i="1"/>
  <c r="AG131" i="1"/>
  <c r="AC131" i="1"/>
  <c r="AD131" i="1"/>
  <c r="AE131" i="1"/>
  <c r="AN627" i="1"/>
  <c r="AM627" i="1"/>
  <c r="AL627" i="1"/>
  <c r="AP307" i="1"/>
  <c r="AN307" i="1"/>
  <c r="AM307" i="1"/>
  <c r="AL307" i="1"/>
  <c r="Y978" i="1"/>
  <c r="Z978" i="1" s="1"/>
  <c r="AP675" i="1"/>
  <c r="AN675" i="1"/>
  <c r="AM675" i="1"/>
  <c r="AL675" i="1"/>
  <c r="AW918" i="1"/>
  <c r="AX918" i="1" s="1"/>
  <c r="Y918" i="1"/>
  <c r="Z918" i="1" s="1"/>
  <c r="AG515" i="1"/>
  <c r="AC515" i="1"/>
  <c r="AE515" i="1"/>
  <c r="AD515" i="1"/>
  <c r="X643" i="1"/>
  <c r="T643" i="1"/>
  <c r="U643" i="1"/>
  <c r="V643" i="1"/>
  <c r="X963" i="1"/>
  <c r="T963" i="1"/>
  <c r="V963" i="1"/>
  <c r="U963" i="1"/>
  <c r="W963" i="1" s="1"/>
  <c r="AP915" i="1"/>
  <c r="AN915" i="1"/>
  <c r="AM915" i="1"/>
  <c r="AL915" i="1"/>
  <c r="AP243" i="1"/>
  <c r="AN243" i="1"/>
  <c r="AM243" i="1"/>
  <c r="AL243" i="1"/>
  <c r="AP163" i="1"/>
  <c r="AM163" i="1"/>
  <c r="AN163" i="1"/>
  <c r="AL163" i="1"/>
  <c r="AP195" i="1"/>
  <c r="AN195" i="1"/>
  <c r="AM195" i="1"/>
  <c r="AL195" i="1"/>
  <c r="AN963" i="1"/>
  <c r="AM963" i="1"/>
  <c r="AL963" i="1"/>
  <c r="AG435" i="1"/>
  <c r="AC435" i="1"/>
  <c r="AE435" i="1"/>
  <c r="AD435" i="1"/>
  <c r="AM131" i="1"/>
  <c r="AN131" i="1"/>
  <c r="AL131" i="1"/>
  <c r="AE867" i="1"/>
  <c r="AD867" i="1"/>
  <c r="AC867" i="1"/>
  <c r="AP339" i="1"/>
  <c r="AL339" i="1"/>
  <c r="AN339" i="1"/>
  <c r="AM339" i="1"/>
  <c r="AG883" i="1"/>
  <c r="AE883" i="1"/>
  <c r="AD883" i="1"/>
  <c r="AC883" i="1"/>
  <c r="AP515" i="1"/>
  <c r="AN515" i="1"/>
  <c r="AL515" i="1"/>
  <c r="AM515" i="1"/>
  <c r="X659" i="1"/>
  <c r="T659" i="1"/>
  <c r="V659" i="1"/>
  <c r="U659" i="1"/>
  <c r="X995" i="1"/>
  <c r="T995" i="1"/>
  <c r="V995" i="1"/>
  <c r="U995" i="1"/>
  <c r="X259" i="1"/>
  <c r="T259" i="1"/>
  <c r="V259" i="1"/>
  <c r="U259" i="1"/>
  <c r="AC403" i="1"/>
  <c r="AE403" i="1"/>
  <c r="AD403" i="1"/>
  <c r="AG467" i="1"/>
  <c r="AC467" i="1"/>
  <c r="AE467" i="1"/>
  <c r="AD467" i="1"/>
  <c r="AG755" i="1"/>
  <c r="AE755" i="1"/>
  <c r="AD755" i="1"/>
  <c r="AC755" i="1"/>
  <c r="AP435" i="1"/>
  <c r="AN435" i="1"/>
  <c r="AL435" i="1"/>
  <c r="AM435" i="1"/>
  <c r="AG371" i="1"/>
  <c r="AC371" i="1"/>
  <c r="AE371" i="1"/>
  <c r="AD371" i="1"/>
  <c r="AN867" i="1"/>
  <c r="AM867" i="1"/>
  <c r="AL867" i="1"/>
  <c r="AF391" i="1"/>
  <c r="AH391" i="1" s="1"/>
  <c r="AI391" i="1" s="1"/>
  <c r="AN883" i="1"/>
  <c r="AL883" i="1"/>
  <c r="AM883" i="1"/>
  <c r="Y993" i="1"/>
  <c r="Z993" i="1" s="1"/>
  <c r="Y610" i="1"/>
  <c r="Z610" i="1" s="1"/>
  <c r="AG739" i="1"/>
  <c r="AE739" i="1"/>
  <c r="AD739" i="1"/>
  <c r="AC739" i="1"/>
  <c r="X339" i="1"/>
  <c r="V339" i="1"/>
  <c r="T339" i="1"/>
  <c r="U339" i="1"/>
  <c r="X691" i="1"/>
  <c r="T691" i="1"/>
  <c r="V691" i="1"/>
  <c r="U691" i="1"/>
  <c r="X275" i="1"/>
  <c r="V275" i="1"/>
  <c r="T275" i="1"/>
  <c r="U275" i="1"/>
  <c r="Y289" i="1"/>
  <c r="Z289" i="1" s="1"/>
  <c r="AC259" i="1"/>
  <c r="AD259" i="1"/>
  <c r="AE259" i="1"/>
  <c r="AM403" i="1"/>
  <c r="AL403" i="1"/>
  <c r="AN403" i="1"/>
  <c r="AP467" i="1"/>
  <c r="AM467" i="1"/>
  <c r="AN467" i="1"/>
  <c r="AL467" i="1"/>
  <c r="AP755" i="1"/>
  <c r="AN755" i="1"/>
  <c r="AL755" i="1"/>
  <c r="AM755" i="1"/>
  <c r="Y937" i="1"/>
  <c r="Z937" i="1" s="1"/>
  <c r="AG579" i="1"/>
  <c r="AE579" i="1"/>
  <c r="AD579" i="1"/>
  <c r="AC579" i="1"/>
  <c r="AN371" i="1"/>
  <c r="AL371" i="1"/>
  <c r="AM371" i="1"/>
  <c r="AO978" i="1"/>
  <c r="AQ978" i="1" s="1"/>
  <c r="AR978" i="1" s="1"/>
  <c r="X307" i="1"/>
  <c r="V307" i="1"/>
  <c r="T307" i="1"/>
  <c r="U307" i="1"/>
  <c r="AP739" i="1"/>
  <c r="AN739" i="1"/>
  <c r="AM739" i="1"/>
  <c r="AL739" i="1"/>
  <c r="X371" i="1"/>
  <c r="V371" i="1"/>
  <c r="T371" i="1"/>
  <c r="U371" i="1"/>
  <c r="X707" i="1"/>
  <c r="V707" i="1"/>
  <c r="T707" i="1"/>
  <c r="U707" i="1"/>
  <c r="AC275" i="1"/>
  <c r="AE275" i="1"/>
  <c r="AD275" i="1"/>
  <c r="AN259" i="1"/>
  <c r="AM259" i="1"/>
  <c r="AL259" i="1"/>
  <c r="AG611" i="1"/>
  <c r="AE611" i="1"/>
  <c r="AD611" i="1"/>
  <c r="AC611" i="1"/>
  <c r="AE691" i="1"/>
  <c r="AD691" i="1"/>
  <c r="AC691" i="1"/>
  <c r="AN579" i="1"/>
  <c r="AM579" i="1"/>
  <c r="AL579" i="1"/>
  <c r="AG563" i="1"/>
  <c r="AE563" i="1"/>
  <c r="AC563" i="1"/>
  <c r="AD563" i="1"/>
  <c r="AF544" i="1"/>
  <c r="AH544" i="1" s="1"/>
  <c r="AI544" i="1" s="1"/>
  <c r="AG307" i="1"/>
  <c r="AC307" i="1"/>
  <c r="AE307" i="1"/>
  <c r="AD307" i="1"/>
  <c r="AE979" i="1"/>
  <c r="AD979" i="1"/>
  <c r="AC979" i="1"/>
  <c r="X387" i="1"/>
  <c r="T387" i="1"/>
  <c r="V387" i="1"/>
  <c r="U387" i="1"/>
  <c r="X723" i="1"/>
  <c r="T723" i="1"/>
  <c r="V723" i="1"/>
  <c r="U723" i="1"/>
  <c r="AN275" i="1"/>
  <c r="AM275" i="1"/>
  <c r="AL275" i="1"/>
  <c r="AG339" i="1"/>
  <c r="AC339" i="1"/>
  <c r="AE339" i="1"/>
  <c r="AD339" i="1"/>
  <c r="AN611" i="1"/>
  <c r="AM611" i="1"/>
  <c r="AL611" i="1"/>
  <c r="AN691" i="1"/>
  <c r="AM691" i="1"/>
  <c r="AL691" i="1"/>
  <c r="AE835" i="1"/>
  <c r="AD835" i="1"/>
  <c r="AC835" i="1"/>
  <c r="AP563" i="1"/>
  <c r="AN563" i="1"/>
  <c r="AM563" i="1"/>
  <c r="AL563" i="1"/>
  <c r="X83" i="1"/>
  <c r="V83" i="1"/>
  <c r="T83" i="1"/>
  <c r="U83" i="1"/>
  <c r="W24" i="1"/>
  <c r="V3" i="1"/>
  <c r="AS58" i="1"/>
  <c r="X44" i="1"/>
  <c r="X17" i="1"/>
  <c r="AB34" i="1"/>
  <c r="AK34" i="1" s="1"/>
  <c r="W7" i="1"/>
  <c r="AG7" i="1"/>
  <c r="X7" i="1"/>
  <c r="X5" i="1"/>
  <c r="X48" i="1"/>
  <c r="U11" i="1"/>
  <c r="W11" i="1" s="1"/>
  <c r="AF11" i="1" s="1"/>
  <c r="U54" i="1"/>
  <c r="V15" i="1"/>
  <c r="W5" i="1"/>
  <c r="AF5" i="1" s="1"/>
  <c r="AH5" i="1" s="1"/>
  <c r="AI5" i="1" s="1"/>
  <c r="AA38" i="1"/>
  <c r="AD38" i="1" s="1"/>
  <c r="AE38" i="1" s="1"/>
  <c r="AL11" i="1"/>
  <c r="AA24" i="1"/>
  <c r="AG24" i="1" s="1"/>
  <c r="AD50" i="1"/>
  <c r="R37" i="1"/>
  <c r="U37" i="1" s="1"/>
  <c r="V37" i="1" s="1"/>
  <c r="AC50" i="1"/>
  <c r="AA37" i="1"/>
  <c r="AE37" i="1" s="1"/>
  <c r="AA20" i="1"/>
  <c r="AD20" i="1" s="1"/>
  <c r="T38" i="1"/>
  <c r="W38" i="1" s="1"/>
  <c r="T3" i="1"/>
  <c r="W3" i="1" s="1"/>
  <c r="AF3" i="1" s="1"/>
  <c r="T61" i="1"/>
  <c r="AJ24" i="1"/>
  <c r="AP24" i="1" s="1"/>
  <c r="AN22" i="1"/>
  <c r="AL33" i="1"/>
  <c r="AL15" i="1"/>
  <c r="AM15" i="1"/>
  <c r="U50" i="1"/>
  <c r="V50" i="1" s="1"/>
  <c r="U61" i="1"/>
  <c r="W61" i="1" s="1"/>
  <c r="AJ20" i="1"/>
  <c r="AL36" i="1"/>
  <c r="AM36" i="1"/>
  <c r="AF54" i="1"/>
  <c r="AG48" i="1"/>
  <c r="AG54" i="1"/>
  <c r="AA6" i="1"/>
  <c r="AC6" i="1" s="1"/>
  <c r="AR54" i="1"/>
  <c r="AJ6" i="1"/>
  <c r="AM6" i="1" s="1"/>
  <c r="AA12" i="1"/>
  <c r="AE12" i="1" s="1"/>
  <c r="AW54" i="1"/>
  <c r="AP54" i="1"/>
  <c r="AO54" i="1"/>
  <c r="AI54" i="1"/>
  <c r="AF7" i="1"/>
  <c r="AL48" i="1"/>
  <c r="AM48" i="1"/>
  <c r="AK48" i="1"/>
  <c r="AK7" i="1"/>
  <c r="AA58" i="1"/>
  <c r="AG58" i="1" s="1"/>
  <c r="AJ58" i="1"/>
  <c r="AP58" i="1" s="1"/>
  <c r="R58" i="1"/>
  <c r="X58" i="1" s="1"/>
  <c r="AN11" i="1"/>
  <c r="AM62" i="1"/>
  <c r="R42" i="1"/>
  <c r="V42" i="1" s="1"/>
  <c r="U13" i="1"/>
  <c r="W13" i="1" s="1"/>
  <c r="Y13" i="1" s="1"/>
  <c r="Z13" i="1" s="1"/>
  <c r="R10" i="1"/>
  <c r="U10" i="1" s="1"/>
  <c r="AN42" i="1"/>
  <c r="AL3" i="1"/>
  <c r="R26" i="1"/>
  <c r="U26" i="1" s="1"/>
  <c r="AA10" i="1"/>
  <c r="AE10" i="1" s="1"/>
  <c r="AA32" i="1"/>
  <c r="AG32" i="1" s="1"/>
  <c r="AJ32" i="1"/>
  <c r="R32" i="1"/>
  <c r="X32" i="1" s="1"/>
  <c r="AM3" i="1"/>
  <c r="T23" i="1"/>
  <c r="W23" i="1" s="1"/>
  <c r="AJ35" i="1"/>
  <c r="AL35" i="1" s="1"/>
  <c r="R35" i="1"/>
  <c r="U35" i="1" s="1"/>
  <c r="V35" i="1" s="1"/>
  <c r="X54" i="1"/>
  <c r="U64" i="1"/>
  <c r="T64" i="1"/>
  <c r="AJ12" i="1"/>
  <c r="AN12" i="1" s="1"/>
  <c r="AL42" i="1"/>
  <c r="T62" i="1"/>
  <c r="V62" i="1"/>
  <c r="U62" i="1"/>
  <c r="AJ25" i="1"/>
  <c r="AN25" i="1" s="1"/>
  <c r="R60" i="1"/>
  <c r="AJ60" i="1"/>
  <c r="AA60" i="1"/>
  <c r="AN64" i="1"/>
  <c r="V64" i="1"/>
  <c r="AD54" i="1"/>
  <c r="AA25" i="1"/>
  <c r="AC25" i="1" s="1"/>
  <c r="R4" i="1"/>
  <c r="V4" i="1" s="1"/>
  <c r="AA30" i="1"/>
  <c r="AJ30" i="1"/>
  <c r="R30" i="1"/>
  <c r="V30" i="1" s="1"/>
  <c r="AJ40" i="1"/>
  <c r="AA40" i="1"/>
  <c r="AA57" i="1"/>
  <c r="AG57" i="1" s="1"/>
  <c r="R57" i="1"/>
  <c r="X57" i="1" s="1"/>
  <c r="AM33" i="1"/>
  <c r="AJ28" i="1"/>
  <c r="AA28" i="1"/>
  <c r="AG28" i="1" s="1"/>
  <c r="R28" i="1"/>
  <c r="X28" i="1" s="1"/>
  <c r="AA33" i="1"/>
  <c r="AC33" i="1" s="1"/>
  <c r="AC34" i="1"/>
  <c r="AC54" i="1"/>
  <c r="AA4" i="1"/>
  <c r="AC4" i="1" s="1"/>
  <c r="AE62" i="1"/>
  <c r="AC62" i="1"/>
  <c r="AD62" i="1"/>
  <c r="U34" i="1"/>
  <c r="AA8" i="1"/>
  <c r="AC8" i="1" s="1"/>
  <c r="T36" i="1"/>
  <c r="AJ23" i="1"/>
  <c r="AN23" i="1" s="1"/>
  <c r="AB56" i="1"/>
  <c r="V48" i="1"/>
  <c r="U48" i="1"/>
  <c r="T48" i="1"/>
  <c r="AJ52" i="1"/>
  <c r="R52" i="1"/>
  <c r="X52" i="1" s="1"/>
  <c r="AA52" i="1"/>
  <c r="AJ26" i="1"/>
  <c r="V34" i="1"/>
  <c r="V54" i="1"/>
  <c r="R8" i="1"/>
  <c r="U8" i="1" s="1"/>
  <c r="U15" i="1"/>
  <c r="U36" i="1"/>
  <c r="AA23" i="1"/>
  <c r="AL7" i="1"/>
  <c r="AE48" i="1"/>
  <c r="AD48" i="1"/>
  <c r="AC48" i="1"/>
  <c r="AS22" i="1"/>
  <c r="R33" i="1"/>
  <c r="X33" i="1" s="1"/>
  <c r="AE64" i="1"/>
  <c r="AC64" i="1"/>
  <c r="AD64" i="1"/>
  <c r="AD34" i="1"/>
  <c r="AJ57" i="1"/>
  <c r="AL57" i="1" s="1"/>
  <c r="AA42" i="1"/>
  <c r="AC42" i="1" s="1"/>
  <c r="R66" i="1"/>
  <c r="X66" i="1" s="1"/>
  <c r="AJ66" i="1"/>
  <c r="AA66" i="1"/>
  <c r="AG66" i="1" s="1"/>
  <c r="AM50" i="1"/>
  <c r="AL50" i="1"/>
  <c r="AN50" i="1"/>
  <c r="R42" i="2"/>
  <c r="S42" i="2"/>
  <c r="X38" i="1"/>
  <c r="X24" i="1"/>
  <c r="Y24" i="1" s="1"/>
  <c r="Z24" i="1" s="1"/>
  <c r="X11" i="1"/>
  <c r="X3" i="1"/>
  <c r="S34" i="2"/>
  <c r="R34" i="2"/>
  <c r="S20" i="2"/>
  <c r="R20" i="2"/>
  <c r="X64" i="1"/>
  <c r="AA50" i="2"/>
  <c r="T50" i="2"/>
  <c r="M50" i="2"/>
  <c r="U37" i="2"/>
  <c r="T13" i="2"/>
  <c r="M13" i="2"/>
  <c r="O13" i="2" s="1"/>
  <c r="Q13" i="2" s="1"/>
  <c r="R13" i="2" s="1"/>
  <c r="AA13" i="2"/>
  <c r="O12" i="2"/>
  <c r="Q12" i="2" s="1"/>
  <c r="P12" i="2"/>
  <c r="U12" i="2"/>
  <c r="AB20" i="2"/>
  <c r="W20" i="2"/>
  <c r="V20" i="2"/>
  <c r="AN65" i="1"/>
  <c r="AM65" i="1"/>
  <c r="AL65" i="1"/>
  <c r="M47" i="2"/>
  <c r="T47" i="2"/>
  <c r="W47" i="2" s="1"/>
  <c r="AA47" i="2"/>
  <c r="AB47" i="2"/>
  <c r="W48" i="2"/>
  <c r="AB48" i="2"/>
  <c r="V48" i="2"/>
  <c r="U46" i="2"/>
  <c r="W34" i="2"/>
  <c r="V34" i="2"/>
  <c r="U28" i="2"/>
  <c r="M57" i="2"/>
  <c r="P57" i="2" s="1"/>
  <c r="T57" i="2"/>
  <c r="AA57" i="2"/>
  <c r="AA40" i="2"/>
  <c r="M40" i="2"/>
  <c r="T40" i="2"/>
  <c r="O35" i="2"/>
  <c r="Q35" i="2" s="1"/>
  <c r="R35" i="2" s="1"/>
  <c r="P35" i="2"/>
  <c r="U35" i="2"/>
  <c r="T37" i="2"/>
  <c r="M37" i="2"/>
  <c r="AA37" i="2"/>
  <c r="U38" i="2"/>
  <c r="U13" i="2"/>
  <c r="X23" i="2"/>
  <c r="Y23" i="2" s="1"/>
  <c r="V23" i="2"/>
  <c r="AB23" i="2"/>
  <c r="W23" i="2"/>
  <c r="AB25" i="2"/>
  <c r="T56" i="2"/>
  <c r="AA56" i="2"/>
  <c r="M56" i="2"/>
  <c r="S45" i="2"/>
  <c r="P45" i="2"/>
  <c r="O55" i="2"/>
  <c r="Q55" i="2" s="1"/>
  <c r="R55" i="2" s="1"/>
  <c r="AA46" i="2"/>
  <c r="M46" i="2"/>
  <c r="T46" i="2"/>
  <c r="AB22" i="2"/>
  <c r="Q7" i="2"/>
  <c r="R7" i="2" s="1"/>
  <c r="AK60" i="1"/>
  <c r="AA18" i="2"/>
  <c r="M18" i="2"/>
  <c r="P18" i="2" s="1"/>
  <c r="T18" i="2"/>
  <c r="W52" i="2"/>
  <c r="AB52" i="2"/>
  <c r="V52" i="2"/>
  <c r="T33" i="2"/>
  <c r="M33" i="2"/>
  <c r="P33" i="2" s="1"/>
  <c r="AA33" i="2"/>
  <c r="T22" i="2"/>
  <c r="V22" i="2" s="1"/>
  <c r="M22" i="2"/>
  <c r="L22" i="2"/>
  <c r="AA22" i="2"/>
  <c r="U49" i="2"/>
  <c r="P49" i="2"/>
  <c r="O49" i="2"/>
  <c r="Q49" i="2" s="1"/>
  <c r="R49" i="2" s="1"/>
  <c r="W40" i="2"/>
  <c r="Y40" i="2"/>
  <c r="X40" i="2"/>
  <c r="V40" i="2"/>
  <c r="AB40" i="2"/>
  <c r="L18" i="2"/>
  <c r="AX58" i="1"/>
  <c r="AW58" i="1"/>
  <c r="AA8" i="2"/>
  <c r="M8" i="2"/>
  <c r="T8" i="2"/>
  <c r="AB51" i="1"/>
  <c r="T56" i="1"/>
  <c r="U56" i="1"/>
  <c r="V56" i="1"/>
  <c r="AA27" i="1"/>
  <c r="R27" i="1"/>
  <c r="AJ27" i="1"/>
  <c r="AS57" i="1"/>
  <c r="AR57" i="1"/>
  <c r="AP57" i="1"/>
  <c r="AO57" i="1"/>
  <c r="AG15" i="1"/>
  <c r="AK15" i="1"/>
  <c r="AM18" i="1"/>
  <c r="AL18" i="1"/>
  <c r="AN18" i="1"/>
  <c r="AN8" i="1"/>
  <c r="AL8" i="1"/>
  <c r="AM8" i="1"/>
  <c r="AA43" i="1"/>
  <c r="R43" i="1"/>
  <c r="AJ43" i="1"/>
  <c r="AP27" i="1"/>
  <c r="AO27" i="1"/>
  <c r="AR27" i="1"/>
  <c r="AS27" i="1"/>
  <c r="AE22" i="1"/>
  <c r="AD22" i="1"/>
  <c r="AC22" i="1"/>
  <c r="AK10" i="1"/>
  <c r="U67" i="1"/>
  <c r="T67" i="1"/>
  <c r="V67" i="1"/>
  <c r="AS39" i="1"/>
  <c r="M32" i="2"/>
  <c r="O32" i="2" s="1"/>
  <c r="Q32" i="2" s="1"/>
  <c r="R32" i="2" s="1"/>
  <c r="T32" i="2"/>
  <c r="AA32" i="2"/>
  <c r="AM46" i="1"/>
  <c r="AN46" i="1"/>
  <c r="AL46" i="1"/>
  <c r="U18" i="2"/>
  <c r="AK30" i="1"/>
  <c r="U6" i="2"/>
  <c r="AN49" i="1"/>
  <c r="AM49" i="1"/>
  <c r="AL49" i="1"/>
  <c r="V65" i="1"/>
  <c r="AA47" i="1"/>
  <c r="R47" i="1"/>
  <c r="X47" i="1" s="1"/>
  <c r="AJ47" i="1"/>
  <c r="AG52" i="1"/>
  <c r="AF52" i="1"/>
  <c r="AK52" i="1"/>
  <c r="AJ59" i="1"/>
  <c r="AA59" i="1"/>
  <c r="R59" i="1"/>
  <c r="U5" i="2"/>
  <c r="AE44" i="1"/>
  <c r="AD44" i="1"/>
  <c r="AC44" i="1"/>
  <c r="T16" i="1"/>
  <c r="V16" i="1"/>
  <c r="U16" i="1"/>
  <c r="AS17" i="1"/>
  <c r="AP17" i="1"/>
  <c r="AB43" i="1"/>
  <c r="T22" i="1"/>
  <c r="U22" i="1"/>
  <c r="AK4" i="1"/>
  <c r="AC67" i="1"/>
  <c r="AD67" i="1"/>
  <c r="AX24" i="1"/>
  <c r="AW24" i="1"/>
  <c r="AE16" i="1"/>
  <c r="AD16" i="1"/>
  <c r="AC16" i="1"/>
  <c r="AB24" i="2"/>
  <c r="W24" i="2"/>
  <c r="V24" i="2"/>
  <c r="AA55" i="1"/>
  <c r="AG55" i="1" s="1"/>
  <c r="AJ55" i="1"/>
  <c r="AP55" i="1" s="1"/>
  <c r="R55" i="1"/>
  <c r="X55" i="1" s="1"/>
  <c r="T36" i="2"/>
  <c r="M36" i="2"/>
  <c r="P36" i="2" s="1"/>
  <c r="AA36" i="2"/>
  <c r="U44" i="2"/>
  <c r="O31" i="2"/>
  <c r="Q31" i="2" s="1"/>
  <c r="R31" i="2" s="1"/>
  <c r="AS65" i="1"/>
  <c r="AR65" i="1"/>
  <c r="AO65" i="1"/>
  <c r="AP65" i="1"/>
  <c r="AA53" i="1"/>
  <c r="AG53" i="1" s="1"/>
  <c r="AJ53" i="1"/>
  <c r="AP53" i="1" s="1"/>
  <c r="R53" i="1"/>
  <c r="X53" i="1" s="1"/>
  <c r="AS67" i="1"/>
  <c r="AS55" i="1"/>
  <c r="AS53" i="1"/>
  <c r="AE46" i="1"/>
  <c r="AC46" i="1"/>
  <c r="AD46" i="1"/>
  <c r="AA6" i="2"/>
  <c r="M6" i="2"/>
  <c r="P6" i="2" s="1"/>
  <c r="T6" i="2"/>
  <c r="U49" i="1"/>
  <c r="T49" i="1"/>
  <c r="V49" i="1"/>
  <c r="AB47" i="1"/>
  <c r="AA21" i="1"/>
  <c r="AG21" i="1" s="1"/>
  <c r="AJ21" i="1"/>
  <c r="R21" i="1"/>
  <c r="AP37" i="1"/>
  <c r="AO37" i="1"/>
  <c r="AS37" i="1"/>
  <c r="AR37" i="1"/>
  <c r="AK36" i="1"/>
  <c r="AG36" i="1"/>
  <c r="AG46" i="1"/>
  <c r="AK46" i="1"/>
  <c r="AB59" i="1"/>
  <c r="T44" i="1"/>
  <c r="U44" i="1"/>
  <c r="V44" i="1"/>
  <c r="AD6" i="1"/>
  <c r="AE6" i="1"/>
  <c r="AK28" i="1"/>
  <c r="AS41" i="1"/>
  <c r="AL37" i="1"/>
  <c r="AM37" i="1"/>
  <c r="AN37" i="1"/>
  <c r="AA29" i="1"/>
  <c r="R29" i="1"/>
  <c r="X29" i="1" s="1"/>
  <c r="AJ29" i="1"/>
  <c r="AK14" i="1"/>
  <c r="AS40" i="1"/>
  <c r="AM67" i="1"/>
  <c r="AL67" i="1"/>
  <c r="AN67" i="1"/>
  <c r="AG13" i="1"/>
  <c r="AK13" i="1"/>
  <c r="T16" i="2"/>
  <c r="M16" i="2"/>
  <c r="AA16" i="2"/>
  <c r="AB55" i="2"/>
  <c r="W55" i="2"/>
  <c r="V55" i="2"/>
  <c r="W53" i="2"/>
  <c r="V53" i="2"/>
  <c r="AB53" i="2"/>
  <c r="L50" i="2"/>
  <c r="O54" i="2"/>
  <c r="Q54" i="2" s="1"/>
  <c r="S54" i="2" s="1"/>
  <c r="U54" i="2"/>
  <c r="P54" i="2"/>
  <c r="U51" i="2"/>
  <c r="P51" i="2"/>
  <c r="O51" i="2"/>
  <c r="Q51" i="2" s="1"/>
  <c r="R51" i="2" s="1"/>
  <c r="U27" i="2"/>
  <c r="W43" i="2"/>
  <c r="V43" i="2"/>
  <c r="X43" i="2"/>
  <c r="AB43" i="2"/>
  <c r="U50" i="2"/>
  <c r="T27" i="2"/>
  <c r="AA27" i="2"/>
  <c r="M27" i="2"/>
  <c r="W45" i="2"/>
  <c r="V45" i="2"/>
  <c r="AB45" i="2"/>
  <c r="M28" i="2"/>
  <c r="O28" i="2" s="1"/>
  <c r="Q28" i="2" s="1"/>
  <c r="R28" i="2" s="1"/>
  <c r="T28" i="2"/>
  <c r="AA28" i="2"/>
  <c r="AA44" i="2"/>
  <c r="T44" i="2"/>
  <c r="M44" i="2"/>
  <c r="O44" i="2" s="1"/>
  <c r="Q44" i="2" s="1"/>
  <c r="R44" i="2" s="1"/>
  <c r="AH34" i="2"/>
  <c r="AD34" i="2"/>
  <c r="AC34" i="2"/>
  <c r="M25" i="2"/>
  <c r="AA25" i="2"/>
  <c r="L25" i="2"/>
  <c r="T25" i="2"/>
  <c r="W25" i="2" s="1"/>
  <c r="AB31" i="2"/>
  <c r="X31" i="2"/>
  <c r="Y31" i="2" s="1"/>
  <c r="W31" i="2"/>
  <c r="V31" i="2"/>
  <c r="AA9" i="2"/>
  <c r="M9" i="2"/>
  <c r="T9" i="2"/>
  <c r="AS61" i="1"/>
  <c r="AP61" i="1"/>
  <c r="U32" i="2"/>
  <c r="AC65" i="1"/>
  <c r="AD65" i="1"/>
  <c r="AG65" i="1"/>
  <c r="AE65" i="1"/>
  <c r="AB42" i="2"/>
  <c r="W42" i="2"/>
  <c r="V42" i="2"/>
  <c r="AH30" i="2"/>
  <c r="V3" i="2"/>
  <c r="AB3" i="2"/>
  <c r="W3" i="2"/>
  <c r="AH16" i="2"/>
  <c r="T17" i="2"/>
  <c r="M17" i="2"/>
  <c r="O17" i="2" s="1"/>
  <c r="Q17" i="2" s="1"/>
  <c r="R17" i="2" s="1"/>
  <c r="AA17" i="2"/>
  <c r="AH9" i="2"/>
  <c r="AC49" i="1"/>
  <c r="AE49" i="1"/>
  <c r="AD49" i="1"/>
  <c r="U45" i="1"/>
  <c r="V45" i="1"/>
  <c r="T45" i="1"/>
  <c r="AG62" i="1"/>
  <c r="AK62" i="1"/>
  <c r="U40" i="1"/>
  <c r="V40" i="1" s="1"/>
  <c r="T40" i="1"/>
  <c r="AL44" i="1"/>
  <c r="AN44" i="1"/>
  <c r="AM44" i="1"/>
  <c r="V25" i="1"/>
  <c r="U25" i="1"/>
  <c r="T25" i="1"/>
  <c r="X25" i="1"/>
  <c r="AB29" i="1"/>
  <c r="AO25" i="1"/>
  <c r="AS25" i="1"/>
  <c r="AP25" i="1"/>
  <c r="AR25" i="1"/>
  <c r="AK45" i="1"/>
  <c r="AG11" i="1"/>
  <c r="AK11" i="1"/>
  <c r="U10" i="2"/>
  <c r="AE36" i="1"/>
  <c r="AD36" i="1"/>
  <c r="AC36" i="1"/>
  <c r="AB19" i="1"/>
  <c r="U6" i="1"/>
  <c r="T6" i="1"/>
  <c r="X6" i="1"/>
  <c r="V6" i="1"/>
  <c r="X15" i="1"/>
  <c r="AL10" i="1"/>
  <c r="AN10" i="1"/>
  <c r="AM10" i="1"/>
  <c r="AD37" i="1"/>
  <c r="AE24" i="1"/>
  <c r="AD24" i="1"/>
  <c r="AC24" i="1"/>
  <c r="AK8" i="1"/>
  <c r="W9" i="1"/>
  <c r="AF9" i="1" s="1"/>
  <c r="AG64" i="1"/>
  <c r="AF64" i="1"/>
  <c r="AK64" i="1"/>
  <c r="AG3" i="1"/>
  <c r="AK3" i="1"/>
  <c r="AS9" i="1"/>
  <c r="AB39" i="2"/>
  <c r="W39" i="2"/>
  <c r="V39" i="2"/>
  <c r="AS49" i="1"/>
  <c r="AO49" i="1"/>
  <c r="AP49" i="1"/>
  <c r="AR49" i="1"/>
  <c r="W11" i="2"/>
  <c r="V11" i="2"/>
  <c r="AB11" i="2"/>
  <c r="AJ15" i="2"/>
  <c r="AI15" i="2"/>
  <c r="T10" i="2"/>
  <c r="M10" i="2"/>
  <c r="AA10" i="2"/>
  <c r="U17" i="2"/>
  <c r="AK35" i="1"/>
  <c r="AK50" i="1"/>
  <c r="AD17" i="1"/>
  <c r="AC17" i="1"/>
  <c r="AE17" i="1"/>
  <c r="U19" i="1"/>
  <c r="T19" i="1"/>
  <c r="AC45" i="1"/>
  <c r="AD45" i="1"/>
  <c r="AE45" i="1" s="1"/>
  <c r="Y46" i="1"/>
  <c r="Z46" i="1" s="1"/>
  <c r="X16" i="1"/>
  <c r="AS42" i="1"/>
  <c r="AP42" i="1"/>
  <c r="AC35" i="1"/>
  <c r="AD35" i="1"/>
  <c r="AE35" i="1" s="1"/>
  <c r="AH19" i="2"/>
  <c r="AF19" i="2"/>
  <c r="AC19" i="2"/>
  <c r="AE19" i="2"/>
  <c r="AD19" i="2"/>
  <c r="AO7" i="1"/>
  <c r="AP7" i="1"/>
  <c r="AS7" i="1"/>
  <c r="AR7" i="1"/>
  <c r="AS63" i="1"/>
  <c r="AR63" i="1"/>
  <c r="AO63" i="1"/>
  <c r="AP63" i="1"/>
  <c r="AB7" i="2"/>
  <c r="W7" i="2"/>
  <c r="V7" i="2"/>
  <c r="P24" i="2"/>
  <c r="O24" i="2"/>
  <c r="Q24" i="2" s="1"/>
  <c r="R24" i="2" s="1"/>
  <c r="AA31" i="1"/>
  <c r="R31" i="1"/>
  <c r="AJ31" i="1"/>
  <c r="AM34" i="1"/>
  <c r="AL34" i="1"/>
  <c r="AN34" i="1"/>
  <c r="AB14" i="2"/>
  <c r="W14" i="2"/>
  <c r="V14" i="2"/>
  <c r="T17" i="1"/>
  <c r="U17" i="1"/>
  <c r="V17" i="1"/>
  <c r="AA39" i="1"/>
  <c r="R39" i="1"/>
  <c r="AJ39" i="1"/>
  <c r="AK66" i="1"/>
  <c r="AE56" i="1"/>
  <c r="AD56" i="1"/>
  <c r="AC56" i="1"/>
  <c r="AM45" i="1"/>
  <c r="AL45" i="1"/>
  <c r="AN45" i="1"/>
  <c r="AA41" i="1"/>
  <c r="R41" i="1"/>
  <c r="AJ41" i="1"/>
  <c r="AP48" i="1"/>
  <c r="X4" i="1"/>
  <c r="T18" i="1"/>
  <c r="U18" i="1"/>
  <c r="V18" i="1" s="1"/>
  <c r="AJ14" i="1"/>
  <c r="R14" i="1"/>
  <c r="AA14" i="1"/>
  <c r="AK12" i="1"/>
  <c r="AK6" i="1"/>
  <c r="AI6" i="1"/>
  <c r="AG6" i="1"/>
  <c r="AF6" i="1"/>
  <c r="AM26" i="1"/>
  <c r="AN26" i="1"/>
  <c r="AL26" i="1"/>
  <c r="AP26" i="1"/>
  <c r="AS26" i="1"/>
  <c r="U33" i="2"/>
  <c r="AB56" i="2"/>
  <c r="W56" i="2"/>
  <c r="V56" i="2"/>
  <c r="Y26" i="2"/>
  <c r="V26" i="2"/>
  <c r="AB26" i="2"/>
  <c r="X26" i="2"/>
  <c r="W26" i="2"/>
  <c r="U36" i="2"/>
  <c r="W29" i="2"/>
  <c r="AB29" i="2"/>
  <c r="V29" i="2"/>
  <c r="AJ63" i="1"/>
  <c r="AA63" i="1"/>
  <c r="R63" i="1"/>
  <c r="AI33" i="1"/>
  <c r="AG33" i="1"/>
  <c r="AK33" i="1"/>
  <c r="AF33" i="1"/>
  <c r="AN61" i="1"/>
  <c r="AM61" i="1"/>
  <c r="AL61" i="1"/>
  <c r="AD4" i="2"/>
  <c r="AH4" i="2"/>
  <c r="AC4" i="2"/>
  <c r="S52" i="2"/>
  <c r="P52" i="2"/>
  <c r="U57" i="2"/>
  <c r="AA38" i="2"/>
  <c r="M38" i="2"/>
  <c r="P38" i="2" s="1"/>
  <c r="T38" i="2"/>
  <c r="U21" i="2"/>
  <c r="P21" i="2"/>
  <c r="O21" i="2"/>
  <c r="Q21" i="2" s="1"/>
  <c r="S21" i="2" s="1"/>
  <c r="V4" i="2"/>
  <c r="X4" i="2" s="1"/>
  <c r="AI31" i="1"/>
  <c r="AG31" i="1"/>
  <c r="AF31" i="1"/>
  <c r="AK31" i="1"/>
  <c r="U8" i="2"/>
  <c r="P7" i="2"/>
  <c r="O14" i="2"/>
  <c r="Q14" i="2" s="1"/>
  <c r="R14" i="2" s="1"/>
  <c r="AA51" i="1"/>
  <c r="R51" i="1"/>
  <c r="AJ51" i="1"/>
  <c r="V33" i="1"/>
  <c r="U33" i="1"/>
  <c r="T33" i="1"/>
  <c r="AM56" i="1"/>
  <c r="AN56" i="1"/>
  <c r="AL56" i="1"/>
  <c r="AP44" i="1"/>
  <c r="AS44" i="1"/>
  <c r="AM19" i="1"/>
  <c r="AN19" i="1" s="1"/>
  <c r="AL19" i="1"/>
  <c r="M5" i="2"/>
  <c r="P5" i="2" s="1"/>
  <c r="T5" i="2"/>
  <c r="AA5" i="2"/>
  <c r="AM4" i="1"/>
  <c r="AN4" i="1"/>
  <c r="AL4" i="1"/>
  <c r="AK32" i="1"/>
  <c r="AE18" i="1"/>
  <c r="AD18" i="1"/>
  <c r="AC18" i="1"/>
  <c r="U12" i="1"/>
  <c r="T12" i="1"/>
  <c r="X12" i="1"/>
  <c r="V12" i="1"/>
  <c r="AG16" i="1"/>
  <c r="AK16" i="1"/>
  <c r="AH25" i="1"/>
  <c r="AD26" i="1"/>
  <c r="AE26" i="1" s="1"/>
  <c r="AC26" i="1"/>
  <c r="AK38" i="1"/>
  <c r="AX23" i="1"/>
  <c r="AW23" i="1"/>
  <c r="AO21" i="1"/>
  <c r="AS21" i="1"/>
  <c r="AR21" i="1"/>
  <c r="AP21" i="1"/>
  <c r="AK18" i="1"/>
  <c r="AG18" i="1"/>
  <c r="AP5" i="1"/>
  <c r="AS5" i="1"/>
  <c r="Z1211" i="2" l="1"/>
  <c r="Z1777" i="2"/>
  <c r="Z1460" i="2"/>
  <c r="Z1132" i="2"/>
  <c r="Z965" i="2"/>
  <c r="Z2480" i="2"/>
  <c r="Z1444" i="2"/>
  <c r="Z1702" i="2"/>
  <c r="Z3241" i="2"/>
  <c r="Z1222" i="2"/>
  <c r="Z734" i="2"/>
  <c r="Z3003" i="2"/>
  <c r="Z827" i="2"/>
  <c r="Z2146" i="2"/>
  <c r="Z926" i="2"/>
  <c r="Z1365" i="2"/>
  <c r="Z1787" i="2"/>
  <c r="Z972" i="2"/>
  <c r="Z2194" i="2"/>
  <c r="Z1353" i="2"/>
  <c r="Z387" i="2"/>
  <c r="Z1225" i="2"/>
  <c r="Z634" i="2"/>
  <c r="Z1152" i="2"/>
  <c r="Z3308" i="2"/>
  <c r="Z371" i="2"/>
  <c r="Z868" i="2"/>
  <c r="Z600" i="2"/>
  <c r="Z2135" i="2"/>
  <c r="Z936" i="2"/>
  <c r="Y1032" i="2"/>
  <c r="Z1032" i="2"/>
  <c r="Z995" i="2"/>
  <c r="Z2431" i="2"/>
  <c r="Z3320" i="2"/>
  <c r="Z144" i="2"/>
  <c r="Z225" i="2"/>
  <c r="P3003" i="2"/>
  <c r="O3043" i="2"/>
  <c r="Q3043" i="2" s="1"/>
  <c r="R3043" i="2" s="1"/>
  <c r="S3542" i="2"/>
  <c r="O3542" i="2"/>
  <c r="Q3542" i="2" s="1"/>
  <c r="R3542" i="2" s="1"/>
  <c r="P3542" i="2"/>
  <c r="P2562" i="2"/>
  <c r="S2562" i="2"/>
  <c r="O2562" i="2"/>
  <c r="Q2562" i="2" s="1"/>
  <c r="R2562" i="2" s="1"/>
  <c r="O3115" i="2"/>
  <c r="Q3115" i="2" s="1"/>
  <c r="R3115" i="2" s="1"/>
  <c r="O3003" i="2"/>
  <c r="Q3003" i="2" s="1"/>
  <c r="R3003" i="2" s="1"/>
  <c r="Q2354" i="2"/>
  <c r="R2354" i="2" s="1"/>
  <c r="S3510" i="2"/>
  <c r="O3510" i="2"/>
  <c r="Q3510" i="2" s="1"/>
  <c r="R3510" i="2" s="1"/>
  <c r="P3510" i="2"/>
  <c r="P3391" i="2"/>
  <c r="O2987" i="2"/>
  <c r="Q2987" i="2" s="1"/>
  <c r="R2987" i="2" s="1"/>
  <c r="P3067" i="2"/>
  <c r="P2265" i="2"/>
  <c r="S3446" i="2"/>
  <c r="O3446" i="2"/>
  <c r="Q3446" i="2" s="1"/>
  <c r="R3446" i="2" s="1"/>
  <c r="P3446" i="2"/>
  <c r="P2728" i="2"/>
  <c r="O745" i="2"/>
  <c r="Q745" i="2" s="1"/>
  <c r="R745" i="2" s="1"/>
  <c r="P615" i="2"/>
  <c r="S89" i="2"/>
  <c r="O89" i="2"/>
  <c r="Q89" i="2" s="1"/>
  <c r="R89" i="2" s="1"/>
  <c r="P89" i="2"/>
  <c r="P851" i="2"/>
  <c r="S686" i="2"/>
  <c r="P686" i="2"/>
  <c r="O686" i="2"/>
  <c r="Q686" i="2" s="1"/>
  <c r="R686" i="2" s="1"/>
  <c r="Q250" i="2"/>
  <c r="R250" i="2" s="1"/>
  <c r="Q666" i="2"/>
  <c r="R666" i="2" s="1"/>
  <c r="P3115" i="2"/>
  <c r="O3067" i="2"/>
  <c r="Q3067" i="2" s="1"/>
  <c r="R3067" i="2" s="1"/>
  <c r="O2265" i="2"/>
  <c r="Q2265" i="2" s="1"/>
  <c r="R2265" i="2" s="1"/>
  <c r="S2161" i="2"/>
  <c r="O2161" i="2"/>
  <c r="Q2161" i="2" s="1"/>
  <c r="R2161" i="2" s="1"/>
  <c r="P2161" i="2"/>
  <c r="S3478" i="2"/>
  <c r="O3478" i="2"/>
  <c r="Q3478" i="2" s="1"/>
  <c r="R3478" i="2" s="1"/>
  <c r="P3478" i="2"/>
  <c r="S3454" i="2"/>
  <c r="O3454" i="2"/>
  <c r="Q3454" i="2" s="1"/>
  <c r="R3454" i="2" s="1"/>
  <c r="P3454" i="2"/>
  <c r="O2728" i="2"/>
  <c r="Q2728" i="2" s="1"/>
  <c r="R2728" i="2" s="1"/>
  <c r="P955" i="2"/>
  <c r="Q757" i="2"/>
  <c r="R757" i="2" s="1"/>
  <c r="S113" i="2"/>
  <c r="P113" i="2"/>
  <c r="O113" i="2"/>
  <c r="Q113" i="2" s="1"/>
  <c r="R113" i="2" s="1"/>
  <c r="O615" i="2"/>
  <c r="Q615" i="2" s="1"/>
  <c r="R615" i="2" s="1"/>
  <c r="S1105" i="2"/>
  <c r="O1105" i="2"/>
  <c r="Q1105" i="2" s="1"/>
  <c r="R1105" i="2" s="1"/>
  <c r="P1105" i="2"/>
  <c r="O828" i="2"/>
  <c r="Q828" i="2" s="1"/>
  <c r="R828" i="2" s="1"/>
  <c r="Q334" i="2"/>
  <c r="R334" i="2" s="1"/>
  <c r="S3518" i="2"/>
  <c r="O3518" i="2"/>
  <c r="Q3518" i="2" s="1"/>
  <c r="R3518" i="2" s="1"/>
  <c r="P3518" i="2"/>
  <c r="P2553" i="2"/>
  <c r="S1337" i="2"/>
  <c r="O1337" i="2"/>
  <c r="Q1337" i="2" s="1"/>
  <c r="R1337" i="2" s="1"/>
  <c r="P1337" i="2"/>
  <c r="S2715" i="2"/>
  <c r="O2715" i="2"/>
  <c r="Q2715" i="2" s="1"/>
  <c r="R2715" i="2" s="1"/>
  <c r="P2715" i="2"/>
  <c r="P745" i="2"/>
  <c r="O970" i="2"/>
  <c r="Q970" i="2" s="1"/>
  <c r="R970" i="2" s="1"/>
  <c r="Q880" i="2"/>
  <c r="R880" i="2" s="1"/>
  <c r="Q183" i="2"/>
  <c r="R183" i="2" s="1"/>
  <c r="S1190" i="2"/>
  <c r="O1190" i="2"/>
  <c r="Q1190" i="2" s="1"/>
  <c r="R1190" i="2" s="1"/>
  <c r="P1190" i="2"/>
  <c r="S1501" i="2"/>
  <c r="O1501" i="2"/>
  <c r="Q1501" i="2" s="1"/>
  <c r="R1501" i="2" s="1"/>
  <c r="P1501" i="2"/>
  <c r="Q724" i="2"/>
  <c r="R724" i="2" s="1"/>
  <c r="P80" i="2"/>
  <c r="Q407" i="2"/>
  <c r="R407" i="2" s="1"/>
  <c r="S3502" i="2"/>
  <c r="O3502" i="2"/>
  <c r="Q3502" i="2" s="1"/>
  <c r="R3502" i="2" s="1"/>
  <c r="P3502" i="2"/>
  <c r="O2324" i="2"/>
  <c r="Q2324" i="2" s="1"/>
  <c r="R2324" i="2" s="1"/>
  <c r="O1983" i="2"/>
  <c r="Q1983" i="2" s="1"/>
  <c r="R1983" i="2" s="1"/>
  <c r="S1983" i="2"/>
  <c r="P1983" i="2"/>
  <c r="O1967" i="2"/>
  <c r="Q1967" i="2" s="1"/>
  <c r="R1967" i="2" s="1"/>
  <c r="S1967" i="2"/>
  <c r="P1967" i="2"/>
  <c r="P2344" i="2"/>
  <c r="S1735" i="2"/>
  <c r="O1735" i="2"/>
  <c r="Q1735" i="2" s="1"/>
  <c r="R1735" i="2" s="1"/>
  <c r="P1735" i="2"/>
  <c r="O955" i="2"/>
  <c r="Q955" i="2" s="1"/>
  <c r="R955" i="2" s="1"/>
  <c r="P168" i="2"/>
  <c r="O168" i="2"/>
  <c r="Q168" i="2" s="1"/>
  <c r="R168" i="2" s="1"/>
  <c r="S168" i="2"/>
  <c r="P345" i="2"/>
  <c r="P970" i="2"/>
  <c r="O769" i="2"/>
  <c r="Q769" i="2" s="1"/>
  <c r="R769" i="2" s="1"/>
  <c r="O721" i="2"/>
  <c r="Q721" i="2" s="1"/>
  <c r="R721" i="2" s="1"/>
  <c r="O851" i="2"/>
  <c r="Q851" i="2" s="1"/>
  <c r="R851" i="2" s="1"/>
  <c r="P255" i="2"/>
  <c r="O80" i="2"/>
  <c r="Q80" i="2" s="1"/>
  <c r="R80" i="2" s="1"/>
  <c r="O785" i="2"/>
  <c r="Q785" i="2" s="1"/>
  <c r="R785" i="2" s="1"/>
  <c r="Q815" i="2"/>
  <c r="R815" i="2" s="1"/>
  <c r="P288" i="2"/>
  <c r="S2934" i="2"/>
  <c r="O2934" i="2"/>
  <c r="Q2934" i="2" s="1"/>
  <c r="R2934" i="2" s="1"/>
  <c r="P2934" i="2"/>
  <c r="S1943" i="2"/>
  <c r="O1943" i="2"/>
  <c r="Q1943" i="2" s="1"/>
  <c r="R1943" i="2" s="1"/>
  <c r="P1943" i="2"/>
  <c r="S3526" i="2"/>
  <c r="O3526" i="2"/>
  <c r="Q3526" i="2" s="1"/>
  <c r="R3526" i="2" s="1"/>
  <c r="P3526" i="2"/>
  <c r="P3011" i="2"/>
  <c r="O3099" i="2"/>
  <c r="Q3099" i="2" s="1"/>
  <c r="R3099" i="2" s="1"/>
  <c r="S2530" i="2"/>
  <c r="O2530" i="2"/>
  <c r="Q2530" i="2" s="1"/>
  <c r="R2530" i="2" s="1"/>
  <c r="P2530" i="2"/>
  <c r="S3494" i="2"/>
  <c r="O3494" i="2"/>
  <c r="Q3494" i="2" s="1"/>
  <c r="R3494" i="2" s="1"/>
  <c r="P3494" i="2"/>
  <c r="S3462" i="2"/>
  <c r="O3462" i="2"/>
  <c r="Q3462" i="2" s="1"/>
  <c r="R3462" i="2" s="1"/>
  <c r="P3462" i="2"/>
  <c r="O2344" i="2"/>
  <c r="Q2344" i="2" s="1"/>
  <c r="R2344" i="2" s="1"/>
  <c r="O345" i="2"/>
  <c r="Q345" i="2" s="1"/>
  <c r="R345" i="2" s="1"/>
  <c r="P1069" i="2"/>
  <c r="S1350" i="2"/>
  <c r="O1350" i="2"/>
  <c r="Q1350" i="2" s="1"/>
  <c r="R1350" i="2" s="1"/>
  <c r="P1350" i="2"/>
  <c r="P997" i="2"/>
  <c r="P836" i="2"/>
  <c r="S241" i="2"/>
  <c r="O241" i="2"/>
  <c r="Q241" i="2" s="1"/>
  <c r="R241" i="2" s="1"/>
  <c r="P241" i="2"/>
  <c r="O255" i="2"/>
  <c r="Q255" i="2" s="1"/>
  <c r="R255" i="2" s="1"/>
  <c r="O288" i="2"/>
  <c r="Q288" i="2" s="1"/>
  <c r="R288" i="2" s="1"/>
  <c r="S1927" i="2"/>
  <c r="O1927" i="2"/>
  <c r="Q1927" i="2" s="1"/>
  <c r="R1927" i="2" s="1"/>
  <c r="P1927" i="2"/>
  <c r="O3131" i="2"/>
  <c r="Q3131" i="2" s="1"/>
  <c r="R3131" i="2" s="1"/>
  <c r="O3011" i="2"/>
  <c r="Q3011" i="2" s="1"/>
  <c r="R3011" i="2" s="1"/>
  <c r="P3027" i="2"/>
  <c r="Q2966" i="2"/>
  <c r="R2966" i="2" s="1"/>
  <c r="O1069" i="2"/>
  <c r="Q1069" i="2" s="1"/>
  <c r="R1069" i="2" s="1"/>
  <c r="P1062" i="2"/>
  <c r="P769" i="2"/>
  <c r="O112" i="2"/>
  <c r="Q112" i="2" s="1"/>
  <c r="R112" i="2" s="1"/>
  <c r="P112" i="2"/>
  <c r="S112" i="2"/>
  <c r="P785" i="2"/>
  <c r="O3123" i="2"/>
  <c r="Q3123" i="2" s="1"/>
  <c r="R3123" i="2" s="1"/>
  <c r="P2324" i="2"/>
  <c r="O3027" i="2"/>
  <c r="Q3027" i="2" s="1"/>
  <c r="R3027" i="2" s="1"/>
  <c r="S1855" i="2"/>
  <c r="O1855" i="2"/>
  <c r="Q1855" i="2" s="1"/>
  <c r="R1855" i="2" s="1"/>
  <c r="P1855" i="2"/>
  <c r="P2995" i="2"/>
  <c r="O1062" i="2"/>
  <c r="Q1062" i="2" s="1"/>
  <c r="R1062" i="2" s="1"/>
  <c r="P1005" i="2"/>
  <c r="O176" i="2"/>
  <c r="Q176" i="2" s="1"/>
  <c r="R176" i="2" s="1"/>
  <c r="P176" i="2"/>
  <c r="S176" i="2"/>
  <c r="O836" i="2"/>
  <c r="Q836" i="2" s="1"/>
  <c r="R836" i="2" s="1"/>
  <c r="P721" i="2"/>
  <c r="Q436" i="2"/>
  <c r="R436" i="2" s="1"/>
  <c r="S3486" i="2"/>
  <c r="O3486" i="2"/>
  <c r="Q3486" i="2" s="1"/>
  <c r="R3486" i="2" s="1"/>
  <c r="P3486" i="2"/>
  <c r="P3131" i="2"/>
  <c r="P3099" i="2"/>
  <c r="O1975" i="2"/>
  <c r="Q1975" i="2" s="1"/>
  <c r="R1975" i="2" s="1"/>
  <c r="S1975" i="2"/>
  <c r="P1975" i="2"/>
  <c r="O2995" i="2"/>
  <c r="Q2995" i="2" s="1"/>
  <c r="R2995" i="2" s="1"/>
  <c r="P305" i="2"/>
  <c r="O1054" i="2"/>
  <c r="Q1054" i="2" s="1"/>
  <c r="R1054" i="2" s="1"/>
  <c r="P1054" i="2"/>
  <c r="S1054" i="2"/>
  <c r="O1037" i="2"/>
  <c r="Q1037" i="2" s="1"/>
  <c r="R1037" i="2" s="1"/>
  <c r="P923" i="2"/>
  <c r="P915" i="2"/>
  <c r="S1641" i="2"/>
  <c r="O1641" i="2"/>
  <c r="Q1641" i="2" s="1"/>
  <c r="R1641" i="2" s="1"/>
  <c r="P1641" i="2"/>
  <c r="S3550" i="2"/>
  <c r="O3550" i="2"/>
  <c r="Q3550" i="2" s="1"/>
  <c r="R3550" i="2" s="1"/>
  <c r="P3550" i="2"/>
  <c r="P3123" i="2"/>
  <c r="S2490" i="2"/>
  <c r="O2490" i="2"/>
  <c r="Q2490" i="2" s="1"/>
  <c r="R2490" i="2" s="1"/>
  <c r="P2490" i="2"/>
  <c r="P2561" i="2"/>
  <c r="S3470" i="2"/>
  <c r="O3470" i="2"/>
  <c r="Q3470" i="2" s="1"/>
  <c r="R3470" i="2" s="1"/>
  <c r="P3470" i="2"/>
  <c r="P2329" i="2"/>
  <c r="O1959" i="2"/>
  <c r="Q1959" i="2" s="1"/>
  <c r="R1959" i="2" s="1"/>
  <c r="S1959" i="2"/>
  <c r="P1959" i="2"/>
  <c r="O305" i="2"/>
  <c r="Q305" i="2" s="1"/>
  <c r="R305" i="2" s="1"/>
  <c r="P947" i="2"/>
  <c r="O1005" i="2"/>
  <c r="Q1005" i="2" s="1"/>
  <c r="R1005" i="2" s="1"/>
  <c r="P1037" i="2"/>
  <c r="S1689" i="2"/>
  <c r="O1689" i="2"/>
  <c r="Q1689" i="2" s="1"/>
  <c r="R1689" i="2" s="1"/>
  <c r="P1689" i="2"/>
  <c r="O923" i="2"/>
  <c r="Q923" i="2" s="1"/>
  <c r="R923" i="2" s="1"/>
  <c r="S260" i="2"/>
  <c r="O260" i="2"/>
  <c r="Q260" i="2" s="1"/>
  <c r="R260" i="2" s="1"/>
  <c r="P260" i="2"/>
  <c r="P169" i="2"/>
  <c r="O915" i="2"/>
  <c r="Q915" i="2" s="1"/>
  <c r="R915" i="2" s="1"/>
  <c r="P963" i="2"/>
  <c r="S1546" i="2"/>
  <c r="O1546" i="2"/>
  <c r="Q1546" i="2" s="1"/>
  <c r="R1546" i="2" s="1"/>
  <c r="P1546" i="2"/>
  <c r="S1609" i="2"/>
  <c r="O1609" i="2"/>
  <c r="Q1609" i="2" s="1"/>
  <c r="R1609" i="2" s="1"/>
  <c r="P1609" i="2"/>
  <c r="Q2958" i="2"/>
  <c r="R2958" i="2" s="1"/>
  <c r="S2169" i="2"/>
  <c r="O2169" i="2"/>
  <c r="Q2169" i="2" s="1"/>
  <c r="R2169" i="2" s="1"/>
  <c r="P2169" i="2"/>
  <c r="O1991" i="2"/>
  <c r="Q1991" i="2" s="1"/>
  <c r="R1991" i="2" s="1"/>
  <c r="S1991" i="2"/>
  <c r="P1991" i="2"/>
  <c r="O2561" i="2"/>
  <c r="Q2561" i="2" s="1"/>
  <c r="R2561" i="2" s="1"/>
  <c r="O2329" i="2"/>
  <c r="Q2329" i="2" s="1"/>
  <c r="R2329" i="2" s="1"/>
  <c r="O3171" i="2"/>
  <c r="Q3171" i="2" s="1"/>
  <c r="R3171" i="2" s="1"/>
  <c r="O947" i="2"/>
  <c r="Q947" i="2" s="1"/>
  <c r="R947" i="2" s="1"/>
  <c r="P1197" i="2"/>
  <c r="P843" i="2"/>
  <c r="S1514" i="2"/>
  <c r="O1514" i="2"/>
  <c r="Q1514" i="2" s="1"/>
  <c r="R1514" i="2" s="1"/>
  <c r="P1514" i="2"/>
  <c r="O963" i="2"/>
  <c r="Q963" i="2" s="1"/>
  <c r="R963" i="2" s="1"/>
  <c r="O465" i="2"/>
  <c r="Q465" i="2" s="1"/>
  <c r="R465" i="2" s="1"/>
  <c r="P1166" i="2"/>
  <c r="O1705" i="2"/>
  <c r="Q1705" i="2" s="1"/>
  <c r="R1705" i="2" s="1"/>
  <c r="S1705" i="2"/>
  <c r="P1705" i="2"/>
  <c r="P3035" i="2"/>
  <c r="O2151" i="2"/>
  <c r="Q2151" i="2" s="1"/>
  <c r="R2151" i="2" s="1"/>
  <c r="P3171" i="2"/>
  <c r="P1585" i="2"/>
  <c r="O511" i="2"/>
  <c r="Q511" i="2" s="1"/>
  <c r="R511" i="2" s="1"/>
  <c r="O1197" i="2"/>
  <c r="Q1197" i="2" s="1"/>
  <c r="R1197" i="2" s="1"/>
  <c r="P1068" i="2"/>
  <c r="S1170" i="2"/>
  <c r="O1170" i="2"/>
  <c r="Q1170" i="2" s="1"/>
  <c r="R1170" i="2" s="1"/>
  <c r="P1170" i="2"/>
  <c r="O604" i="2"/>
  <c r="Q604" i="2" s="1"/>
  <c r="R604" i="2" s="1"/>
  <c r="P1593" i="2"/>
  <c r="Q1491" i="2"/>
  <c r="R1491" i="2" s="1"/>
  <c r="Q661" i="2"/>
  <c r="R661" i="2" s="1"/>
  <c r="O1166" i="2"/>
  <c r="Q1166" i="2" s="1"/>
  <c r="R1166" i="2" s="1"/>
  <c r="S3534" i="2"/>
  <c r="O3534" i="2"/>
  <c r="Q3534" i="2" s="1"/>
  <c r="R3534" i="2" s="1"/>
  <c r="P3534" i="2"/>
  <c r="O3035" i="2"/>
  <c r="Q3035" i="2" s="1"/>
  <c r="R3035" i="2" s="1"/>
  <c r="P2151" i="2"/>
  <c r="P3083" i="2"/>
  <c r="S2731" i="2"/>
  <c r="O2731" i="2"/>
  <c r="Q2731" i="2" s="1"/>
  <c r="R2731" i="2" s="1"/>
  <c r="P2731" i="2"/>
  <c r="P2360" i="2"/>
  <c r="P3051" i="2"/>
  <c r="P3075" i="2"/>
  <c r="S2910" i="2"/>
  <c r="O2910" i="2"/>
  <c r="Q2910" i="2" s="1"/>
  <c r="R2910" i="2" s="1"/>
  <c r="P2910" i="2"/>
  <c r="P1189" i="2"/>
  <c r="P1061" i="2"/>
  <c r="O1585" i="2"/>
  <c r="Q1585" i="2" s="1"/>
  <c r="R1585" i="2" s="1"/>
  <c r="P511" i="2"/>
  <c r="O329" i="2"/>
  <c r="Q329" i="2" s="1"/>
  <c r="R329" i="2" s="1"/>
  <c r="O1068" i="2"/>
  <c r="Q1068" i="2" s="1"/>
  <c r="R1068" i="2" s="1"/>
  <c r="O192" i="2"/>
  <c r="Q192" i="2" s="1"/>
  <c r="R192" i="2" s="1"/>
  <c r="P192" i="2"/>
  <c r="S192" i="2"/>
  <c r="P604" i="2"/>
  <c r="O1593" i="2"/>
  <c r="Q1593" i="2" s="1"/>
  <c r="R1593" i="2" s="1"/>
  <c r="O843" i="2"/>
  <c r="Q843" i="2" s="1"/>
  <c r="R843" i="2" s="1"/>
  <c r="S145" i="2"/>
  <c r="P145" i="2"/>
  <c r="O145" i="2"/>
  <c r="Q145" i="2" s="1"/>
  <c r="R145" i="2" s="1"/>
  <c r="Q320" i="2"/>
  <c r="R320" i="2" s="1"/>
  <c r="P812" i="2"/>
  <c r="S2301" i="2"/>
  <c r="O2301" i="2"/>
  <c r="Q2301" i="2" s="1"/>
  <c r="R2301" i="2" s="1"/>
  <c r="P2301" i="2"/>
  <c r="S160" i="2"/>
  <c r="P160" i="2"/>
  <c r="O160" i="2"/>
  <c r="Q160" i="2" s="1"/>
  <c r="R160" i="2" s="1"/>
  <c r="O1099" i="2"/>
  <c r="Q1099" i="2" s="1"/>
  <c r="R1099" i="2" s="1"/>
  <c r="P1099" i="2"/>
  <c r="S1099" i="2"/>
  <c r="P2503" i="2"/>
  <c r="P2569" i="2"/>
  <c r="P2152" i="2"/>
  <c r="S2152" i="2"/>
  <c r="O2152" i="2"/>
  <c r="Q2152" i="2" s="1"/>
  <c r="R2152" i="2" s="1"/>
  <c r="S1871" i="2"/>
  <c r="O1871" i="2"/>
  <c r="Q1871" i="2" s="1"/>
  <c r="R1871" i="2" s="1"/>
  <c r="P1871" i="2"/>
  <c r="O3083" i="2"/>
  <c r="Q3083" i="2" s="1"/>
  <c r="R3083" i="2" s="1"/>
  <c r="O2360" i="2"/>
  <c r="Q2360" i="2" s="1"/>
  <c r="R2360" i="2" s="1"/>
  <c r="O3051" i="2"/>
  <c r="Q3051" i="2" s="1"/>
  <c r="R3051" i="2" s="1"/>
  <c r="O3075" i="2"/>
  <c r="Q3075" i="2" s="1"/>
  <c r="R3075" i="2" s="1"/>
  <c r="O1189" i="2"/>
  <c r="Q1189" i="2" s="1"/>
  <c r="R1189" i="2" s="1"/>
  <c r="O1061" i="2"/>
  <c r="Q1061" i="2" s="1"/>
  <c r="R1061" i="2" s="1"/>
  <c r="S1158" i="2"/>
  <c r="P1158" i="2"/>
  <c r="O1158" i="2"/>
  <c r="Q1158" i="2" s="1"/>
  <c r="R1158" i="2" s="1"/>
  <c r="P1577" i="2"/>
  <c r="P200" i="2"/>
  <c r="O200" i="2"/>
  <c r="Q200" i="2" s="1"/>
  <c r="R200" i="2" s="1"/>
  <c r="S200" i="2"/>
  <c r="P939" i="2"/>
  <c r="P329" i="2"/>
  <c r="S692" i="2"/>
  <c r="P692" i="2"/>
  <c r="O692" i="2"/>
  <c r="Q692" i="2" s="1"/>
  <c r="R692" i="2" s="1"/>
  <c r="Q318" i="2"/>
  <c r="R318" i="2" s="1"/>
  <c r="Q149" i="2"/>
  <c r="R149" i="2" s="1"/>
  <c r="P664" i="2"/>
  <c r="S664" i="2"/>
  <c r="O664" i="2"/>
  <c r="Q664" i="2" s="1"/>
  <c r="R664" i="2" s="1"/>
  <c r="S2691" i="2"/>
  <c r="O2691" i="2"/>
  <c r="Q2691" i="2" s="1"/>
  <c r="R2691" i="2" s="1"/>
  <c r="P2691" i="2"/>
  <c r="O2569" i="2"/>
  <c r="Q2569" i="2" s="1"/>
  <c r="R2569" i="2" s="1"/>
  <c r="O1577" i="2"/>
  <c r="Q1577" i="2" s="1"/>
  <c r="R1577" i="2" s="1"/>
  <c r="Q612" i="2"/>
  <c r="R612" i="2" s="1"/>
  <c r="O128" i="2"/>
  <c r="Q128" i="2" s="1"/>
  <c r="R128" i="2" s="1"/>
  <c r="S128" i="2"/>
  <c r="P128" i="2"/>
  <c r="Q928" i="2"/>
  <c r="R928" i="2" s="1"/>
  <c r="S783" i="2"/>
  <c r="P783" i="2"/>
  <c r="O783" i="2"/>
  <c r="Q783" i="2" s="1"/>
  <c r="R783" i="2" s="1"/>
  <c r="Q904" i="2"/>
  <c r="R904" i="2" s="1"/>
  <c r="O1246" i="2"/>
  <c r="Q1246" i="2" s="1"/>
  <c r="R1246" i="2" s="1"/>
  <c r="P907" i="2"/>
  <c r="O812" i="2"/>
  <c r="Q812" i="2" s="1"/>
  <c r="R812" i="2" s="1"/>
  <c r="AQ940" i="1"/>
  <c r="AY952" i="1"/>
  <c r="AH204" i="1"/>
  <c r="AI204" i="1" s="1"/>
  <c r="AO204" i="1"/>
  <c r="AQ204" i="1" s="1"/>
  <c r="AR204" i="1" s="1"/>
  <c r="Y335" i="1"/>
  <c r="Z335" i="1" s="1"/>
  <c r="Y764" i="1"/>
  <c r="Z764" i="1" s="1"/>
  <c r="AG12" i="1"/>
  <c r="AF565" i="1"/>
  <c r="AH565" i="1" s="1"/>
  <c r="AI565" i="1" s="1"/>
  <c r="AD61" i="1"/>
  <c r="AF834" i="1"/>
  <c r="AH834" i="1" s="1"/>
  <c r="AI834" i="1" s="1"/>
  <c r="AF677" i="1"/>
  <c r="AE61" i="1"/>
  <c r="W54" i="1"/>
  <c r="Y54" i="1" s="1"/>
  <c r="Z54" i="1" s="1"/>
  <c r="AY54" i="1" s="1"/>
  <c r="AC61" i="1"/>
  <c r="AF365" i="1"/>
  <c r="AH365" i="1" s="1"/>
  <c r="AI365" i="1" s="1"/>
  <c r="AF998" i="1"/>
  <c r="AH998" i="1" s="1"/>
  <c r="AI998" i="1" s="1"/>
  <c r="Y154" i="1"/>
  <c r="Z154" i="1" s="1"/>
  <c r="Y20" i="1"/>
  <c r="Z20" i="1" s="1"/>
  <c r="AF932" i="1"/>
  <c r="AH932" i="1" s="1"/>
  <c r="AI932" i="1" s="1"/>
  <c r="AF85" i="1"/>
  <c r="W387" i="1"/>
  <c r="AF637" i="1"/>
  <c r="AH637" i="1" s="1"/>
  <c r="AI637" i="1" s="1"/>
  <c r="AF961" i="1"/>
  <c r="AH961" i="1" s="1"/>
  <c r="AI961" i="1" s="1"/>
  <c r="AY919" i="1"/>
  <c r="Y462" i="1"/>
  <c r="Z462" i="1" s="1"/>
  <c r="AN24" i="1"/>
  <c r="W65" i="1"/>
  <c r="AF363" i="1"/>
  <c r="AH363" i="1" s="1"/>
  <c r="AI363" i="1" s="1"/>
  <c r="W611" i="1"/>
  <c r="Y611" i="1" s="1"/>
  <c r="Z611" i="1" s="1"/>
  <c r="Y85" i="1"/>
  <c r="Z85" i="1" s="1"/>
  <c r="AF809" i="1"/>
  <c r="AH809" i="1" s="1"/>
  <c r="AI809" i="1" s="1"/>
  <c r="AH994" i="1"/>
  <c r="AI994" i="1" s="1"/>
  <c r="AF638" i="1"/>
  <c r="AH638" i="1" s="1"/>
  <c r="AI638" i="1" s="1"/>
  <c r="AS268" i="1"/>
  <c r="AP268" i="1"/>
  <c r="AR268" i="1"/>
  <c r="AO268" i="1"/>
  <c r="AQ268" i="1" s="1"/>
  <c r="X477" i="1"/>
  <c r="V477" i="1"/>
  <c r="U477" i="1"/>
  <c r="T477" i="1"/>
  <c r="AC573" i="1"/>
  <c r="AE573" i="1"/>
  <c r="AG573" i="1"/>
  <c r="AD573" i="1"/>
  <c r="AX554" i="1"/>
  <c r="AW554" i="1"/>
  <c r="V569" i="1"/>
  <c r="X569" i="1"/>
  <c r="U569" i="1"/>
  <c r="T569" i="1"/>
  <c r="V696" i="1"/>
  <c r="X696" i="1"/>
  <c r="U696" i="1"/>
  <c r="T696" i="1"/>
  <c r="AX579" i="1"/>
  <c r="AW579" i="1"/>
  <c r="AC497" i="1"/>
  <c r="AE497" i="1"/>
  <c r="AD497" i="1"/>
  <c r="AG497" i="1"/>
  <c r="U527" i="1"/>
  <c r="V527" i="1"/>
  <c r="T527" i="1"/>
  <c r="X527" i="1"/>
  <c r="V302" i="1"/>
  <c r="X302" i="1"/>
  <c r="U302" i="1"/>
  <c r="T302" i="1"/>
  <c r="T778" i="1"/>
  <c r="V778" i="1"/>
  <c r="X778" i="1"/>
  <c r="U778" i="1"/>
  <c r="W778" i="1" s="1"/>
  <c r="Y778" i="1" s="1"/>
  <c r="Z778" i="1" s="1"/>
  <c r="AX569" i="1"/>
  <c r="AW569" i="1"/>
  <c r="AC711" i="1"/>
  <c r="AE711" i="1"/>
  <c r="AG711" i="1"/>
  <c r="AD711" i="1"/>
  <c r="AN261" i="1"/>
  <c r="AM261" i="1"/>
  <c r="AL261" i="1"/>
  <c r="AL420" i="1"/>
  <c r="AM420" i="1"/>
  <c r="AN420" i="1"/>
  <c r="AP621" i="1"/>
  <c r="AN621" i="1"/>
  <c r="AM621" i="1"/>
  <c r="AL621" i="1"/>
  <c r="AX343" i="1"/>
  <c r="AW343" i="1"/>
  <c r="AC398" i="1"/>
  <c r="AE398" i="1"/>
  <c r="AD398" i="1"/>
  <c r="AP221" i="1"/>
  <c r="AN221" i="1"/>
  <c r="AM221" i="1"/>
  <c r="AL221" i="1"/>
  <c r="V524" i="1"/>
  <c r="X524" i="1"/>
  <c r="U524" i="1"/>
  <c r="W524" i="1" s="1"/>
  <c r="Y524" i="1" s="1"/>
  <c r="Z524" i="1" s="1"/>
  <c r="T524" i="1"/>
  <c r="X282" i="1"/>
  <c r="V282" i="1"/>
  <c r="U282" i="1"/>
  <c r="W282" i="1" s="1"/>
  <c r="Y282" i="1" s="1"/>
  <c r="Z282" i="1" s="1"/>
  <c r="T282" i="1"/>
  <c r="V265" i="1"/>
  <c r="U265" i="1"/>
  <c r="T265" i="1"/>
  <c r="AE557" i="1"/>
  <c r="AC557" i="1"/>
  <c r="AG557" i="1"/>
  <c r="AD557" i="1"/>
  <c r="AL327" i="1"/>
  <c r="AP327" i="1"/>
  <c r="AN327" i="1"/>
  <c r="AM327" i="1"/>
  <c r="AW747" i="1"/>
  <c r="AX747" i="1"/>
  <c r="X751" i="1"/>
  <c r="U751" i="1"/>
  <c r="V751" i="1"/>
  <c r="T751" i="1"/>
  <c r="X93" i="1"/>
  <c r="V93" i="1"/>
  <c r="U93" i="1"/>
  <c r="T93" i="1"/>
  <c r="AL75" i="1"/>
  <c r="AP75" i="1"/>
  <c r="AN75" i="1"/>
  <c r="AM75" i="1"/>
  <c r="Y265" i="1"/>
  <c r="AC601" i="1"/>
  <c r="AG601" i="1"/>
  <c r="AD601" i="1"/>
  <c r="AE601" i="1"/>
  <c r="AM71" i="1"/>
  <c r="AP71" i="1"/>
  <c r="AN71" i="1"/>
  <c r="AL71" i="1"/>
  <c r="AN501" i="1"/>
  <c r="AM501" i="1"/>
  <c r="AL501" i="1"/>
  <c r="AL660" i="1"/>
  <c r="AP660" i="1"/>
  <c r="AM660" i="1"/>
  <c r="AN660" i="1"/>
  <c r="AQ689" i="1"/>
  <c r="T797" i="1"/>
  <c r="X797" i="1"/>
  <c r="V797" i="1"/>
  <c r="U797" i="1"/>
  <c r="AE271" i="1"/>
  <c r="AD271" i="1"/>
  <c r="AC271" i="1"/>
  <c r="U299" i="1"/>
  <c r="T299" i="1"/>
  <c r="V299" i="1"/>
  <c r="X299" i="1"/>
  <c r="T874" i="1"/>
  <c r="X874" i="1"/>
  <c r="U874" i="1"/>
  <c r="V874" i="1"/>
  <c r="AP377" i="1"/>
  <c r="AN377" i="1"/>
  <c r="AM377" i="1"/>
  <c r="AL377" i="1"/>
  <c r="V536" i="1"/>
  <c r="X536" i="1"/>
  <c r="U536" i="1"/>
  <c r="T536" i="1"/>
  <c r="V697" i="1"/>
  <c r="X697" i="1"/>
  <c r="U697" i="1"/>
  <c r="W697" i="1" s="1"/>
  <c r="Y697" i="1" s="1"/>
  <c r="Z697" i="1" s="1"/>
  <c r="T697" i="1"/>
  <c r="AW748" i="1"/>
  <c r="AX748" i="1"/>
  <c r="AH501" i="1"/>
  <c r="AC673" i="1"/>
  <c r="AG673" i="1"/>
  <c r="AE673" i="1"/>
  <c r="AD673" i="1"/>
  <c r="T833" i="1"/>
  <c r="V833" i="1"/>
  <c r="U833" i="1"/>
  <c r="W833" i="1" s="1"/>
  <c r="Y833" i="1" s="1"/>
  <c r="Z833" i="1" s="1"/>
  <c r="X833" i="1"/>
  <c r="V735" i="1"/>
  <c r="T735" i="1"/>
  <c r="X735" i="1"/>
  <c r="U735" i="1"/>
  <c r="AQ267" i="1"/>
  <c r="AL138" i="1"/>
  <c r="AN138" i="1"/>
  <c r="AM138" i="1"/>
  <c r="AE958" i="1"/>
  <c r="AC958" i="1"/>
  <c r="AD958" i="1"/>
  <c r="U183" i="1"/>
  <c r="X183" i="1"/>
  <c r="V183" i="1"/>
  <c r="T183" i="1"/>
  <c r="AE229" i="1"/>
  <c r="AG229" i="1"/>
  <c r="AC229" i="1"/>
  <c r="AD229" i="1"/>
  <c r="AC644" i="1"/>
  <c r="AG644" i="1"/>
  <c r="AE644" i="1"/>
  <c r="AD644" i="1"/>
  <c r="AW919" i="1"/>
  <c r="AX919" i="1"/>
  <c r="AX400" i="1"/>
  <c r="AW400" i="1"/>
  <c r="AO177" i="1"/>
  <c r="AS177" i="1"/>
  <c r="AP177" i="1"/>
  <c r="AR177" i="1"/>
  <c r="AS220" i="1"/>
  <c r="AR220" i="1"/>
  <c r="AO220" i="1"/>
  <c r="AP220" i="1"/>
  <c r="AD283" i="1"/>
  <c r="AE283" i="1"/>
  <c r="AC283" i="1"/>
  <c r="AC378" i="1"/>
  <c r="AD378" i="1"/>
  <c r="AE378" i="1"/>
  <c r="V361" i="1"/>
  <c r="X361" i="1"/>
  <c r="U361" i="1"/>
  <c r="T361" i="1"/>
  <c r="V776" i="1"/>
  <c r="X776" i="1"/>
  <c r="U776" i="1"/>
  <c r="T776" i="1"/>
  <c r="AC136" i="1"/>
  <c r="AG136" i="1"/>
  <c r="AE136" i="1"/>
  <c r="AD136" i="1"/>
  <c r="AG406" i="1"/>
  <c r="AE406" i="1"/>
  <c r="AD406" i="1"/>
  <c r="AC406" i="1"/>
  <c r="AC81" i="1"/>
  <c r="AE81" i="1"/>
  <c r="AD81" i="1"/>
  <c r="AG81" i="1"/>
  <c r="AN975" i="1"/>
  <c r="AM975" i="1"/>
  <c r="AL975" i="1"/>
  <c r="V622" i="1"/>
  <c r="X622" i="1"/>
  <c r="U622" i="1"/>
  <c r="T622" i="1"/>
  <c r="AX318" i="1"/>
  <c r="AW318" i="1"/>
  <c r="AC122" i="1"/>
  <c r="AG122" i="1"/>
  <c r="AE122" i="1"/>
  <c r="AD122" i="1"/>
  <c r="AQ903" i="1"/>
  <c r="U167" i="1"/>
  <c r="X167" i="1"/>
  <c r="V167" i="1"/>
  <c r="T167" i="1"/>
  <c r="AE693" i="1"/>
  <c r="AC693" i="1"/>
  <c r="AD693" i="1"/>
  <c r="AG693" i="1"/>
  <c r="AN116" i="1"/>
  <c r="AM116" i="1"/>
  <c r="AL116" i="1"/>
  <c r="AX89" i="1"/>
  <c r="AW89" i="1"/>
  <c r="AC239" i="1"/>
  <c r="AG239" i="1"/>
  <c r="AE239" i="1"/>
  <c r="AD239" i="1"/>
  <c r="AX126" i="1"/>
  <c r="AW126" i="1"/>
  <c r="AX174" i="1"/>
  <c r="AW174" i="1"/>
  <c r="V602" i="1"/>
  <c r="T602" i="1"/>
  <c r="X602" i="1"/>
  <c r="U602" i="1"/>
  <c r="V217" i="1"/>
  <c r="X217" i="1"/>
  <c r="U217" i="1"/>
  <c r="T217" i="1"/>
  <c r="AN760" i="1"/>
  <c r="AM760" i="1"/>
  <c r="AL760" i="1"/>
  <c r="AC775" i="1"/>
  <c r="AE775" i="1"/>
  <c r="AG775" i="1"/>
  <c r="AD775" i="1"/>
  <c r="AP351" i="1"/>
  <c r="AN351" i="1"/>
  <c r="AM351" i="1"/>
  <c r="AL351" i="1"/>
  <c r="AC793" i="1"/>
  <c r="AD793" i="1"/>
  <c r="AE793" i="1"/>
  <c r="AE197" i="1"/>
  <c r="AG197" i="1"/>
  <c r="AC197" i="1"/>
  <c r="AD197" i="1"/>
  <c r="AM356" i="1"/>
  <c r="AP356" i="1"/>
  <c r="AN356" i="1"/>
  <c r="AL356" i="1"/>
  <c r="AC690" i="1"/>
  <c r="AG690" i="1"/>
  <c r="AE690" i="1"/>
  <c r="AD690" i="1"/>
  <c r="AH889" i="1"/>
  <c r="AW720" i="1"/>
  <c r="AX720" i="1"/>
  <c r="AY720" i="1" s="1"/>
  <c r="AM681" i="1"/>
  <c r="AL681" i="1"/>
  <c r="AN681" i="1"/>
  <c r="AL781" i="1"/>
  <c r="AN781" i="1"/>
  <c r="AM781" i="1"/>
  <c r="AP616" i="1"/>
  <c r="AN616" i="1"/>
  <c r="AM616" i="1"/>
  <c r="AL616" i="1"/>
  <c r="AC905" i="1"/>
  <c r="AG905" i="1"/>
  <c r="AD905" i="1"/>
  <c r="AE905" i="1"/>
  <c r="AS69" i="1"/>
  <c r="AR69" i="1"/>
  <c r="AP69" i="1"/>
  <c r="AO69" i="1"/>
  <c r="AQ69" i="1" s="1"/>
  <c r="AE848" i="1"/>
  <c r="AD848" i="1"/>
  <c r="AC848" i="1"/>
  <c r="AG848" i="1"/>
  <c r="AW966" i="1"/>
  <c r="AX966" i="1"/>
  <c r="AN830" i="1"/>
  <c r="AP830" i="1"/>
  <c r="AM830" i="1"/>
  <c r="AL830" i="1"/>
  <c r="AS188" i="1"/>
  <c r="AR188" i="1"/>
  <c r="AO188" i="1"/>
  <c r="AP188" i="1"/>
  <c r="AD375" i="1"/>
  <c r="AC375" i="1"/>
  <c r="AE375" i="1"/>
  <c r="X374" i="1"/>
  <c r="V374" i="1"/>
  <c r="T374" i="1"/>
  <c r="U374" i="1"/>
  <c r="V181" i="1"/>
  <c r="T181" i="1"/>
  <c r="U181" i="1"/>
  <c r="X181" i="1"/>
  <c r="AL340" i="1"/>
  <c r="AN340" i="1"/>
  <c r="AM340" i="1"/>
  <c r="T884" i="1"/>
  <c r="V884" i="1"/>
  <c r="U884" i="1"/>
  <c r="W884" i="1" s="1"/>
  <c r="X884" i="1"/>
  <c r="AN945" i="1"/>
  <c r="AM945" i="1"/>
  <c r="AL945" i="1"/>
  <c r="AQ848" i="1"/>
  <c r="AS94" i="1"/>
  <c r="AP94" i="1"/>
  <c r="AO94" i="1"/>
  <c r="AQ94" i="1" s="1"/>
  <c r="AR94" i="1"/>
  <c r="X284" i="1"/>
  <c r="V284" i="1"/>
  <c r="U284" i="1"/>
  <c r="W284" i="1" s="1"/>
  <c r="T284" i="1"/>
  <c r="AD458" i="1"/>
  <c r="AE458" i="1"/>
  <c r="AC458" i="1"/>
  <c r="AC441" i="1"/>
  <c r="AD441" i="1"/>
  <c r="AE441" i="1"/>
  <c r="AG441" i="1"/>
  <c r="AL472" i="1"/>
  <c r="AM472" i="1"/>
  <c r="AN472" i="1"/>
  <c r="AS503" i="1"/>
  <c r="AR503" i="1"/>
  <c r="AP503" i="1"/>
  <c r="AO503" i="1"/>
  <c r="AS314" i="1"/>
  <c r="AR314" i="1"/>
  <c r="AP314" i="1"/>
  <c r="AO314" i="1"/>
  <c r="AE549" i="1"/>
  <c r="AD549" i="1"/>
  <c r="AC549" i="1"/>
  <c r="AP965" i="1"/>
  <c r="AN965" i="1"/>
  <c r="AL965" i="1"/>
  <c r="AM965" i="1"/>
  <c r="AX212" i="1"/>
  <c r="AW212" i="1"/>
  <c r="AE909" i="1"/>
  <c r="AG909" i="1"/>
  <c r="AD909" i="1"/>
  <c r="AC909" i="1"/>
  <c r="AW687" i="1"/>
  <c r="AX687" i="1"/>
  <c r="X78" i="1"/>
  <c r="V78" i="1"/>
  <c r="U78" i="1"/>
  <c r="T78" i="1"/>
  <c r="AC141" i="1"/>
  <c r="AG141" i="1"/>
  <c r="AD141" i="1"/>
  <c r="AE141" i="1"/>
  <c r="AP123" i="1"/>
  <c r="AN123" i="1"/>
  <c r="AM123" i="1"/>
  <c r="AL123" i="1"/>
  <c r="AR458" i="1"/>
  <c r="AP458" i="1"/>
  <c r="AO458" i="1"/>
  <c r="AS458" i="1"/>
  <c r="V795" i="1"/>
  <c r="X795" i="1"/>
  <c r="U795" i="1"/>
  <c r="T795" i="1"/>
  <c r="T119" i="1"/>
  <c r="U119" i="1"/>
  <c r="X119" i="1"/>
  <c r="V119" i="1"/>
  <c r="X358" i="1"/>
  <c r="T358" i="1"/>
  <c r="V358" i="1"/>
  <c r="U358" i="1"/>
  <c r="W358" i="1" s="1"/>
  <c r="Y358" i="1" s="1"/>
  <c r="Z358" i="1" s="1"/>
  <c r="AN421" i="1"/>
  <c r="AM421" i="1"/>
  <c r="AL421" i="1"/>
  <c r="T452" i="1"/>
  <c r="V452" i="1"/>
  <c r="U452" i="1"/>
  <c r="W452" i="1" s="1"/>
  <c r="X452" i="1"/>
  <c r="AH529" i="1"/>
  <c r="AX430" i="1"/>
  <c r="AW430" i="1"/>
  <c r="V156" i="1"/>
  <c r="X156" i="1"/>
  <c r="U156" i="1"/>
  <c r="T156" i="1"/>
  <c r="AC668" i="1"/>
  <c r="AG668" i="1"/>
  <c r="AD668" i="1"/>
  <c r="AE668" i="1"/>
  <c r="AC585" i="1"/>
  <c r="AD585" i="1"/>
  <c r="AE585" i="1"/>
  <c r="AP1001" i="1"/>
  <c r="AM1001" i="1"/>
  <c r="AN1001" i="1"/>
  <c r="AL1001" i="1"/>
  <c r="AC200" i="1"/>
  <c r="AD200" i="1"/>
  <c r="AE200" i="1"/>
  <c r="AN599" i="1"/>
  <c r="AM599" i="1"/>
  <c r="AL599" i="1"/>
  <c r="AX119" i="1"/>
  <c r="AW119" i="1"/>
  <c r="AM757" i="1"/>
  <c r="AL757" i="1"/>
  <c r="AN757" i="1"/>
  <c r="AX68" i="1"/>
  <c r="AW68" i="1"/>
  <c r="AS786" i="1"/>
  <c r="AP786" i="1"/>
  <c r="AR786" i="1"/>
  <c r="AO786" i="1"/>
  <c r="AQ786" i="1" s="1"/>
  <c r="AN737" i="1"/>
  <c r="AM737" i="1"/>
  <c r="AL737" i="1"/>
  <c r="AM798" i="1"/>
  <c r="AN798" i="1"/>
  <c r="AL798" i="1"/>
  <c r="AR879" i="1"/>
  <c r="AS879" i="1"/>
  <c r="AP879" i="1"/>
  <c r="AO879" i="1"/>
  <c r="AL107" i="1"/>
  <c r="AM107" i="1"/>
  <c r="AN107" i="1"/>
  <c r="T794" i="1"/>
  <c r="V794" i="1"/>
  <c r="X794" i="1"/>
  <c r="U794" i="1"/>
  <c r="W794" i="1" s="1"/>
  <c r="AS828" i="1"/>
  <c r="AR828" i="1"/>
  <c r="AO828" i="1"/>
  <c r="AQ828" i="1" s="1"/>
  <c r="AP828" i="1"/>
  <c r="AM231" i="1"/>
  <c r="AN231" i="1"/>
  <c r="AL231" i="1"/>
  <c r="AW757" i="1"/>
  <c r="AX757" i="1"/>
  <c r="AP180" i="1"/>
  <c r="AM180" i="1"/>
  <c r="AN180" i="1"/>
  <c r="AL180" i="1"/>
  <c r="AM320" i="1"/>
  <c r="AN320" i="1"/>
  <c r="AL320" i="1"/>
  <c r="AG477" i="1"/>
  <c r="AD477" i="1"/>
  <c r="AC477" i="1"/>
  <c r="AE477" i="1"/>
  <c r="AG331" i="1"/>
  <c r="AC331" i="1"/>
  <c r="AD331" i="1"/>
  <c r="AE331" i="1"/>
  <c r="AP573" i="1"/>
  <c r="AN573" i="1"/>
  <c r="AL573" i="1"/>
  <c r="AM573" i="1"/>
  <c r="AC569" i="1"/>
  <c r="AG569" i="1"/>
  <c r="AD569" i="1"/>
  <c r="AE569" i="1"/>
  <c r="AC696" i="1"/>
  <c r="AG696" i="1"/>
  <c r="AD696" i="1"/>
  <c r="AE696" i="1"/>
  <c r="V997" i="1"/>
  <c r="U997" i="1"/>
  <c r="X997" i="1"/>
  <c r="T997" i="1"/>
  <c r="AX277" i="1"/>
  <c r="AW277" i="1"/>
  <c r="AS436" i="1"/>
  <c r="AO436" i="1"/>
  <c r="AP436" i="1"/>
  <c r="AR436" i="1"/>
  <c r="AN497" i="1"/>
  <c r="AM497" i="1"/>
  <c r="AL497" i="1"/>
  <c r="AQ320" i="1"/>
  <c r="AP527" i="1"/>
  <c r="AM527" i="1"/>
  <c r="AN527" i="1"/>
  <c r="AO527" i="1" s="1"/>
  <c r="AQ527" i="1" s="1"/>
  <c r="AR527" i="1" s="1"/>
  <c r="AY527" i="1" s="1"/>
  <c r="AL527" i="1"/>
  <c r="AG302" i="1"/>
  <c r="AE302" i="1"/>
  <c r="AD302" i="1"/>
  <c r="AC302" i="1"/>
  <c r="AS380" i="1"/>
  <c r="AR380" i="1"/>
  <c r="AO380" i="1"/>
  <c r="AQ380" i="1" s="1"/>
  <c r="AP380" i="1"/>
  <c r="AC778" i="1"/>
  <c r="AG778" i="1"/>
  <c r="AD778" i="1"/>
  <c r="AE778" i="1"/>
  <c r="AK316" i="1"/>
  <c r="AI316" i="1"/>
  <c r="AG316" i="1"/>
  <c r="AF316" i="1"/>
  <c r="AM711" i="1"/>
  <c r="AL711" i="1"/>
  <c r="AN711" i="1"/>
  <c r="AS198" i="1"/>
  <c r="AR198" i="1"/>
  <c r="AP198" i="1"/>
  <c r="AO198" i="1"/>
  <c r="AQ198" i="1" s="1"/>
  <c r="AG133" i="1"/>
  <c r="AE133" i="1"/>
  <c r="AC133" i="1"/>
  <c r="AD133" i="1"/>
  <c r="X292" i="1"/>
  <c r="T292" i="1"/>
  <c r="V292" i="1"/>
  <c r="U292" i="1"/>
  <c r="W292" i="1" s="1"/>
  <c r="Y292" i="1" s="1"/>
  <c r="Z292" i="1" s="1"/>
  <c r="T672" i="1"/>
  <c r="X672" i="1"/>
  <c r="U672" i="1"/>
  <c r="W672" i="1" s="1"/>
  <c r="V672" i="1"/>
  <c r="AG524" i="1"/>
  <c r="AD524" i="1"/>
  <c r="AE524" i="1"/>
  <c r="AC524" i="1"/>
  <c r="AC282" i="1"/>
  <c r="AG282" i="1"/>
  <c r="AD282" i="1"/>
  <c r="AF282" i="1" s="1"/>
  <c r="AE282" i="1"/>
  <c r="AC265" i="1"/>
  <c r="AE265" i="1"/>
  <c r="AD265" i="1"/>
  <c r="AC680" i="1"/>
  <c r="AG680" i="1"/>
  <c r="AD680" i="1"/>
  <c r="AE680" i="1"/>
  <c r="X557" i="1"/>
  <c r="U557" i="1"/>
  <c r="V557" i="1"/>
  <c r="T557" i="1"/>
  <c r="W557" i="1"/>
  <c r="Y557" i="1" s="1"/>
  <c r="Z557" i="1" s="1"/>
  <c r="AQ215" i="1"/>
  <c r="AS389" i="1"/>
  <c r="AR389" i="1"/>
  <c r="AO389" i="1"/>
  <c r="AQ389" i="1" s="1"/>
  <c r="AP389" i="1"/>
  <c r="AD528" i="1"/>
  <c r="AG528" i="1"/>
  <c r="AC528" i="1"/>
  <c r="AE528" i="1"/>
  <c r="AC751" i="1"/>
  <c r="AD751" i="1"/>
  <c r="AG751" i="1"/>
  <c r="AE751" i="1"/>
  <c r="AS398" i="1"/>
  <c r="AR398" i="1"/>
  <c r="AP398" i="1"/>
  <c r="AO398" i="1"/>
  <c r="AE93" i="1"/>
  <c r="AC93" i="1"/>
  <c r="AG93" i="1"/>
  <c r="AD93" i="1"/>
  <c r="AX282" i="1"/>
  <c r="AW282" i="1"/>
  <c r="V601" i="1"/>
  <c r="X601" i="1"/>
  <c r="U601" i="1"/>
  <c r="W601" i="1" s="1"/>
  <c r="Y601" i="1" s="1"/>
  <c r="Z601" i="1" s="1"/>
  <c r="T601" i="1"/>
  <c r="AQ791" i="1"/>
  <c r="X373" i="1"/>
  <c r="V373" i="1"/>
  <c r="T373" i="1"/>
  <c r="U373" i="1"/>
  <c r="AG532" i="1"/>
  <c r="AE532" i="1"/>
  <c r="AC532" i="1"/>
  <c r="AD532" i="1"/>
  <c r="AC797" i="1"/>
  <c r="AG797" i="1"/>
  <c r="AD797" i="1"/>
  <c r="AE797" i="1"/>
  <c r="AQ93" i="1"/>
  <c r="AS236" i="1"/>
  <c r="AP236" i="1"/>
  <c r="AR236" i="1"/>
  <c r="AO236" i="1"/>
  <c r="AQ236" i="1" s="1"/>
  <c r="AC299" i="1"/>
  <c r="AG299" i="1"/>
  <c r="AD299" i="1"/>
  <c r="AE299" i="1"/>
  <c r="AC874" i="1"/>
  <c r="AD874" i="1"/>
  <c r="AE874" i="1"/>
  <c r="V249" i="1"/>
  <c r="X249" i="1"/>
  <c r="U249" i="1"/>
  <c r="W249" i="1" s="1"/>
  <c r="Y249" i="1" s="1"/>
  <c r="Z249" i="1" s="1"/>
  <c r="T249" i="1"/>
  <c r="AC536" i="1"/>
  <c r="AD536" i="1"/>
  <c r="AE536" i="1"/>
  <c r="AC697" i="1"/>
  <c r="AD697" i="1"/>
  <c r="AE697" i="1"/>
  <c r="X673" i="1"/>
  <c r="T673" i="1"/>
  <c r="U673" i="1"/>
  <c r="W673" i="1" s="1"/>
  <c r="Y673" i="1" s="1"/>
  <c r="Z673" i="1" s="1"/>
  <c r="V673" i="1"/>
  <c r="AN833" i="1"/>
  <c r="AL833" i="1"/>
  <c r="AM833" i="1"/>
  <c r="AP735" i="1"/>
  <c r="AN735" i="1"/>
  <c r="AM735" i="1"/>
  <c r="AL735" i="1"/>
  <c r="AQ317" i="1"/>
  <c r="AN958" i="1"/>
  <c r="AM958" i="1"/>
  <c r="AL958" i="1"/>
  <c r="AQ367" i="1"/>
  <c r="AC183" i="1"/>
  <c r="AE183" i="1"/>
  <c r="AG183" i="1"/>
  <c r="AD183" i="1"/>
  <c r="AK589" i="1"/>
  <c r="AI589" i="1"/>
  <c r="AG589" i="1"/>
  <c r="AF589" i="1"/>
  <c r="X229" i="1"/>
  <c r="T229" i="1"/>
  <c r="V229" i="1"/>
  <c r="U229" i="1"/>
  <c r="W229" i="1" s="1"/>
  <c r="X516" i="1"/>
  <c r="T516" i="1"/>
  <c r="V516" i="1"/>
  <c r="U516" i="1"/>
  <c r="V272" i="1"/>
  <c r="X272" i="1"/>
  <c r="U272" i="1"/>
  <c r="W272" i="1" s="1"/>
  <c r="Y272" i="1" s="1"/>
  <c r="Z272" i="1" s="1"/>
  <c r="T272" i="1"/>
  <c r="U429" i="1"/>
  <c r="T429" i="1"/>
  <c r="V429" i="1"/>
  <c r="X429" i="1"/>
  <c r="V92" i="1"/>
  <c r="X92" i="1"/>
  <c r="U92" i="1"/>
  <c r="T92" i="1"/>
  <c r="AN283" i="1"/>
  <c r="AL283" i="1"/>
  <c r="AM283" i="1"/>
  <c r="AN378" i="1"/>
  <c r="AM378" i="1"/>
  <c r="AL378" i="1"/>
  <c r="AC361" i="1"/>
  <c r="AG361" i="1"/>
  <c r="AD361" i="1"/>
  <c r="AE361" i="1"/>
  <c r="AC776" i="1"/>
  <c r="AG776" i="1"/>
  <c r="AD776" i="1"/>
  <c r="AE776" i="1"/>
  <c r="AM136" i="1"/>
  <c r="AL136" i="1"/>
  <c r="AP136" i="1"/>
  <c r="AN136" i="1"/>
  <c r="AL406" i="1"/>
  <c r="AP406" i="1"/>
  <c r="AN406" i="1"/>
  <c r="AM406" i="1"/>
  <c r="AC817" i="1"/>
  <c r="AE817" i="1"/>
  <c r="AD817" i="1"/>
  <c r="AG817" i="1"/>
  <c r="X847" i="1"/>
  <c r="V847" i="1"/>
  <c r="U847" i="1"/>
  <c r="W847" i="1" s="1"/>
  <c r="AF847" i="1" s="1"/>
  <c r="AH847" i="1" s="1"/>
  <c r="AI847" i="1" s="1"/>
  <c r="T847" i="1"/>
  <c r="AL622" i="1"/>
  <c r="AN622" i="1"/>
  <c r="AM622" i="1"/>
  <c r="AP622" i="1"/>
  <c r="AW844" i="1"/>
  <c r="AX844" i="1"/>
  <c r="AY844" i="1" s="1"/>
  <c r="AN122" i="1"/>
  <c r="AM122" i="1"/>
  <c r="AL122" i="1"/>
  <c r="AH392" i="1"/>
  <c r="AC167" i="1"/>
  <c r="AE167" i="1"/>
  <c r="AG167" i="1"/>
  <c r="AD167" i="1"/>
  <c r="AP693" i="1"/>
  <c r="AN693" i="1"/>
  <c r="AL693" i="1"/>
  <c r="AM693" i="1"/>
  <c r="AW896" i="1"/>
  <c r="AX896" i="1"/>
  <c r="AK634" i="1"/>
  <c r="AI634" i="1"/>
  <c r="AG634" i="1"/>
  <c r="AF634" i="1"/>
  <c r="X525" i="1"/>
  <c r="U525" i="1"/>
  <c r="V525" i="1"/>
  <c r="T525" i="1"/>
  <c r="AN239" i="1"/>
  <c r="AM239" i="1"/>
  <c r="AL239" i="1"/>
  <c r="AP239" i="1"/>
  <c r="V603" i="1"/>
  <c r="X603" i="1"/>
  <c r="U603" i="1"/>
  <c r="T603" i="1"/>
  <c r="AC602" i="1"/>
  <c r="AD602" i="1"/>
  <c r="AE602" i="1"/>
  <c r="AE217" i="1"/>
  <c r="AG217" i="1"/>
  <c r="AD217" i="1"/>
  <c r="AC217" i="1"/>
  <c r="V632" i="1"/>
  <c r="X632" i="1"/>
  <c r="U632" i="1"/>
  <c r="T632" i="1"/>
  <c r="U775" i="1"/>
  <c r="V775" i="1"/>
  <c r="X775" i="1"/>
  <c r="T775" i="1"/>
  <c r="AX500" i="1"/>
  <c r="AW500" i="1"/>
  <c r="AS643" i="1"/>
  <c r="AP643" i="1"/>
  <c r="AR643" i="1"/>
  <c r="AO643" i="1"/>
  <c r="AQ643" i="1" s="1"/>
  <c r="V209" i="1"/>
  <c r="X209" i="1"/>
  <c r="T209" i="1"/>
  <c r="U209" i="1"/>
  <c r="W209" i="1" s="1"/>
  <c r="Y209" i="1" s="1"/>
  <c r="Z209" i="1" s="1"/>
  <c r="AX112" i="1"/>
  <c r="AW112" i="1"/>
  <c r="AM793" i="1"/>
  <c r="AN793" i="1"/>
  <c r="AL793" i="1"/>
  <c r="AI935" i="1"/>
  <c r="AG935" i="1"/>
  <c r="AF935" i="1"/>
  <c r="AK935" i="1"/>
  <c r="AS491" i="1"/>
  <c r="AR491" i="1"/>
  <c r="AP491" i="1"/>
  <c r="AO491" i="1"/>
  <c r="AN197" i="1"/>
  <c r="AM197" i="1"/>
  <c r="AL197" i="1"/>
  <c r="X228" i="1"/>
  <c r="T228" i="1"/>
  <c r="V228" i="1"/>
  <c r="U228" i="1"/>
  <c r="AL690" i="1"/>
  <c r="AP690" i="1"/>
  <c r="AN690" i="1"/>
  <c r="AM690" i="1"/>
  <c r="AW593" i="1"/>
  <c r="AX593" i="1"/>
  <c r="AC736" i="1"/>
  <c r="AG736" i="1"/>
  <c r="AD736" i="1"/>
  <c r="AE736" i="1"/>
  <c r="AX95" i="1"/>
  <c r="AW95" i="1"/>
  <c r="AE397" i="1"/>
  <c r="AD397" i="1"/>
  <c r="AC397" i="1"/>
  <c r="AG397" i="1"/>
  <c r="X571" i="1"/>
  <c r="U571" i="1"/>
  <c r="T571" i="1"/>
  <c r="V571" i="1"/>
  <c r="X457" i="1"/>
  <c r="U457" i="1"/>
  <c r="T457" i="1"/>
  <c r="V457" i="1"/>
  <c r="V572" i="1"/>
  <c r="X572" i="1"/>
  <c r="U572" i="1"/>
  <c r="T572" i="1"/>
  <c r="AC488" i="1"/>
  <c r="AD488" i="1"/>
  <c r="AE488" i="1"/>
  <c r="AG488" i="1"/>
  <c r="AN905" i="1"/>
  <c r="AM905" i="1"/>
  <c r="AL905" i="1"/>
  <c r="AS100" i="1"/>
  <c r="AR100" i="1"/>
  <c r="AO100" i="1"/>
  <c r="AQ100" i="1" s="1"/>
  <c r="AP100" i="1"/>
  <c r="AW710" i="1"/>
  <c r="AX710" i="1"/>
  <c r="AQ178" i="1"/>
  <c r="T574" i="1"/>
  <c r="V574" i="1"/>
  <c r="X574" i="1"/>
  <c r="U574" i="1"/>
  <c r="W574" i="1" s="1"/>
  <c r="AX397" i="1"/>
  <c r="AW397" i="1"/>
  <c r="T938" i="1"/>
  <c r="X938" i="1"/>
  <c r="U938" i="1"/>
  <c r="V938" i="1"/>
  <c r="AS655" i="1"/>
  <c r="AR655" i="1"/>
  <c r="AP655" i="1"/>
  <c r="AO655" i="1"/>
  <c r="AQ655" i="1" s="1"/>
  <c r="AM375" i="1"/>
  <c r="AN375" i="1"/>
  <c r="AL375" i="1"/>
  <c r="AD374" i="1"/>
  <c r="AG374" i="1"/>
  <c r="AC374" i="1"/>
  <c r="AE374" i="1"/>
  <c r="AE181" i="1"/>
  <c r="AC181" i="1"/>
  <c r="AD181" i="1"/>
  <c r="X212" i="1"/>
  <c r="V212" i="1"/>
  <c r="T212" i="1"/>
  <c r="U212" i="1"/>
  <c r="W212" i="1" s="1"/>
  <c r="Y212" i="1" s="1"/>
  <c r="Z212" i="1" s="1"/>
  <c r="AL884" i="1"/>
  <c r="AM884" i="1"/>
  <c r="AP884" i="1"/>
  <c r="AN884" i="1"/>
  <c r="X605" i="1"/>
  <c r="U605" i="1"/>
  <c r="V605" i="1"/>
  <c r="T605" i="1"/>
  <c r="W605" i="1" s="1"/>
  <c r="Y605" i="1" s="1"/>
  <c r="Z605" i="1" s="1"/>
  <c r="AC284" i="1"/>
  <c r="AD284" i="1"/>
  <c r="AF284" i="1" s="1"/>
  <c r="AG284" i="1"/>
  <c r="AE284" i="1"/>
  <c r="V716" i="1"/>
  <c r="X716" i="1"/>
  <c r="U716" i="1"/>
  <c r="T716" i="1"/>
  <c r="AN458" i="1"/>
  <c r="AL458" i="1"/>
  <c r="AM458" i="1"/>
  <c r="AN441" i="1"/>
  <c r="AM441" i="1"/>
  <c r="AL441" i="1"/>
  <c r="V344" i="1"/>
  <c r="X344" i="1"/>
  <c r="U344" i="1"/>
  <c r="T344" i="1"/>
  <c r="AH375" i="1"/>
  <c r="X486" i="1"/>
  <c r="T486" i="1"/>
  <c r="V486" i="1"/>
  <c r="U486" i="1"/>
  <c r="AN549" i="1"/>
  <c r="AM549" i="1"/>
  <c r="AL549" i="1"/>
  <c r="X909" i="1"/>
  <c r="U909" i="1"/>
  <c r="V909" i="1"/>
  <c r="T909" i="1"/>
  <c r="X319" i="1"/>
  <c r="V319" i="1"/>
  <c r="U319" i="1"/>
  <c r="T319" i="1"/>
  <c r="AG78" i="1"/>
  <c r="AE78" i="1"/>
  <c r="AD78" i="1"/>
  <c r="AC78" i="1"/>
  <c r="AP141" i="1"/>
  <c r="AM141" i="1"/>
  <c r="AN141" i="1"/>
  <c r="AL141" i="1"/>
  <c r="AP795" i="1"/>
  <c r="AM795" i="1"/>
  <c r="AN795" i="1"/>
  <c r="AL795" i="1"/>
  <c r="AC119" i="1"/>
  <c r="AE119" i="1"/>
  <c r="AG119" i="1"/>
  <c r="AD119" i="1"/>
  <c r="AD358" i="1"/>
  <c r="AC358" i="1"/>
  <c r="AG358" i="1"/>
  <c r="AE358" i="1"/>
  <c r="X293" i="1"/>
  <c r="T293" i="1"/>
  <c r="V293" i="1"/>
  <c r="U293" i="1"/>
  <c r="W293" i="1" s="1"/>
  <c r="Y293" i="1" s="1"/>
  <c r="Z293" i="1" s="1"/>
  <c r="AC452" i="1"/>
  <c r="AD452" i="1"/>
  <c r="AG452" i="1"/>
  <c r="AE452" i="1"/>
  <c r="AW955" i="1"/>
  <c r="AX955" i="1"/>
  <c r="AC156" i="1"/>
  <c r="AG156" i="1"/>
  <c r="AD156" i="1"/>
  <c r="AE156" i="1"/>
  <c r="AN668" i="1"/>
  <c r="AL668" i="1"/>
  <c r="AM668" i="1"/>
  <c r="AN585" i="1"/>
  <c r="AM585" i="1"/>
  <c r="AL585" i="1"/>
  <c r="AL200" i="1"/>
  <c r="AN200" i="1"/>
  <c r="AM200" i="1"/>
  <c r="AD645" i="1"/>
  <c r="AE645" i="1"/>
  <c r="AC645" i="1"/>
  <c r="T960" i="1"/>
  <c r="X960" i="1"/>
  <c r="V960" i="1"/>
  <c r="U960" i="1"/>
  <c r="AC798" i="1"/>
  <c r="AG798" i="1"/>
  <c r="AE798" i="1"/>
  <c r="AD798" i="1"/>
  <c r="AC794" i="1"/>
  <c r="AD794" i="1"/>
  <c r="AE794" i="1"/>
  <c r="T103" i="1"/>
  <c r="U103" i="1"/>
  <c r="X103" i="1"/>
  <c r="V103" i="1"/>
  <c r="AS539" i="1"/>
  <c r="AR539" i="1"/>
  <c r="AO539" i="1"/>
  <c r="AP539" i="1"/>
  <c r="AX813" i="1"/>
  <c r="AW813" i="1"/>
  <c r="AG320" i="1"/>
  <c r="AC320" i="1"/>
  <c r="AE320" i="1"/>
  <c r="AD320" i="1"/>
  <c r="AP477" i="1"/>
  <c r="AN477" i="1"/>
  <c r="AL477" i="1"/>
  <c r="AM477" i="1"/>
  <c r="AP331" i="1"/>
  <c r="AN331" i="1"/>
  <c r="AM331" i="1"/>
  <c r="AL331" i="1"/>
  <c r="U763" i="1"/>
  <c r="T763" i="1"/>
  <c r="V763" i="1"/>
  <c r="X763" i="1"/>
  <c r="AN569" i="1"/>
  <c r="AL569" i="1"/>
  <c r="AM569" i="1"/>
  <c r="AP696" i="1"/>
  <c r="AM696" i="1"/>
  <c r="AN696" i="1"/>
  <c r="AL696" i="1"/>
  <c r="AX72" i="1"/>
  <c r="AW72" i="1"/>
  <c r="AG997" i="1"/>
  <c r="AE997" i="1"/>
  <c r="AC997" i="1"/>
  <c r="AD997" i="1"/>
  <c r="AR514" i="1"/>
  <c r="AS514" i="1"/>
  <c r="AP514" i="1"/>
  <c r="AO514" i="1"/>
  <c r="AQ514" i="1" s="1"/>
  <c r="V273" i="1"/>
  <c r="U273" i="1"/>
  <c r="W273" i="1" s="1"/>
  <c r="Y273" i="1" s="1"/>
  <c r="Z273" i="1" s="1"/>
  <c r="X273" i="1"/>
  <c r="T273" i="1"/>
  <c r="AL302" i="1"/>
  <c r="AP302" i="1"/>
  <c r="AM302" i="1"/>
  <c r="AN302" i="1"/>
  <c r="X252" i="1"/>
  <c r="V252" i="1"/>
  <c r="U252" i="1"/>
  <c r="W252" i="1" s="1"/>
  <c r="Y252" i="1" s="1"/>
  <c r="Z252" i="1" s="1"/>
  <c r="T252" i="1"/>
  <c r="AN778" i="1"/>
  <c r="AM778" i="1"/>
  <c r="AL778" i="1"/>
  <c r="T939" i="1"/>
  <c r="X939" i="1"/>
  <c r="U939" i="1"/>
  <c r="V939" i="1"/>
  <c r="AR184" i="1"/>
  <c r="AS184" i="1"/>
  <c r="AO184" i="1"/>
  <c r="AQ184" i="1" s="1"/>
  <c r="AP184" i="1"/>
  <c r="U455" i="1"/>
  <c r="W455" i="1" s="1"/>
  <c r="Y455" i="1" s="1"/>
  <c r="Z455" i="1" s="1"/>
  <c r="V455" i="1"/>
  <c r="X455" i="1"/>
  <c r="T455" i="1"/>
  <c r="T70" i="1"/>
  <c r="X70" i="1"/>
  <c r="V70" i="1"/>
  <c r="U70" i="1"/>
  <c r="T133" i="1"/>
  <c r="V133" i="1"/>
  <c r="U133" i="1"/>
  <c r="W133" i="1" s="1"/>
  <c r="Y133" i="1" s="1"/>
  <c r="Z133" i="1" s="1"/>
  <c r="X133" i="1"/>
  <c r="AD292" i="1"/>
  <c r="AE292" i="1"/>
  <c r="AG292" i="1"/>
  <c r="AC292" i="1"/>
  <c r="AC672" i="1"/>
  <c r="AD672" i="1"/>
  <c r="AG672" i="1"/>
  <c r="AE672" i="1"/>
  <c r="AL524" i="1"/>
  <c r="AP524" i="1"/>
  <c r="AN524" i="1"/>
  <c r="AM524" i="1"/>
  <c r="AM282" i="1"/>
  <c r="AN282" i="1"/>
  <c r="AL282" i="1"/>
  <c r="AN265" i="1"/>
  <c r="AM265" i="1"/>
  <c r="AL265" i="1"/>
  <c r="V680" i="1"/>
  <c r="X680" i="1"/>
  <c r="U680" i="1"/>
  <c r="W680" i="1" s="1"/>
  <c r="Y680" i="1" s="1"/>
  <c r="Z680" i="1" s="1"/>
  <c r="T680" i="1"/>
  <c r="AN557" i="1"/>
  <c r="AL557" i="1"/>
  <c r="AM557" i="1"/>
  <c r="AS819" i="1"/>
  <c r="AR819" i="1"/>
  <c r="AO819" i="1"/>
  <c r="AP819" i="1"/>
  <c r="T528" i="1"/>
  <c r="V528" i="1"/>
  <c r="X528" i="1"/>
  <c r="U528" i="1"/>
  <c r="AL751" i="1"/>
  <c r="AP751" i="1"/>
  <c r="AN751" i="1"/>
  <c r="AM751" i="1"/>
  <c r="X158" i="1"/>
  <c r="V158" i="1"/>
  <c r="U158" i="1"/>
  <c r="W158" i="1" s="1"/>
  <c r="Y158" i="1" s="1"/>
  <c r="Z158" i="1" s="1"/>
  <c r="T158" i="1"/>
  <c r="AN93" i="1"/>
  <c r="AM93" i="1"/>
  <c r="AL93" i="1"/>
  <c r="AP601" i="1"/>
  <c r="AN601" i="1"/>
  <c r="AL601" i="1"/>
  <c r="AM601" i="1"/>
  <c r="AD373" i="1"/>
  <c r="AG373" i="1"/>
  <c r="AC373" i="1"/>
  <c r="AE373" i="1"/>
  <c r="V532" i="1"/>
  <c r="X532" i="1"/>
  <c r="T532" i="1"/>
  <c r="U532" i="1"/>
  <c r="AP797" i="1"/>
  <c r="AM797" i="1"/>
  <c r="AN797" i="1"/>
  <c r="AL797" i="1"/>
  <c r="X108" i="1"/>
  <c r="V108" i="1"/>
  <c r="U108" i="1"/>
  <c r="T108" i="1"/>
  <c r="AP299" i="1"/>
  <c r="AN299" i="1"/>
  <c r="AL299" i="1"/>
  <c r="AM299" i="1"/>
  <c r="AN874" i="1"/>
  <c r="AM874" i="1"/>
  <c r="AL874" i="1"/>
  <c r="AE249" i="1"/>
  <c r="AC249" i="1"/>
  <c r="AG249" i="1"/>
  <c r="AD249" i="1"/>
  <c r="AM536" i="1"/>
  <c r="AL536" i="1"/>
  <c r="AN536" i="1"/>
  <c r="AM697" i="1"/>
  <c r="AN697" i="1"/>
  <c r="AL697" i="1"/>
  <c r="AP673" i="1"/>
  <c r="AM673" i="1"/>
  <c r="AN673" i="1"/>
  <c r="AO673" i="1" s="1"/>
  <c r="AL673" i="1"/>
  <c r="AC641" i="1"/>
  <c r="AE641" i="1"/>
  <c r="AG641" i="1"/>
  <c r="AD641" i="1"/>
  <c r="AS428" i="1"/>
  <c r="AP428" i="1"/>
  <c r="AR428" i="1"/>
  <c r="AO428" i="1"/>
  <c r="AQ428" i="1" s="1"/>
  <c r="X873" i="1"/>
  <c r="U873" i="1"/>
  <c r="W873" i="1" s="1"/>
  <c r="T873" i="1"/>
  <c r="V873" i="1"/>
  <c r="AR536" i="1"/>
  <c r="AO536" i="1"/>
  <c r="AQ536" i="1" s="1"/>
  <c r="AS536" i="1"/>
  <c r="AP536" i="1"/>
  <c r="AX367" i="1"/>
  <c r="AW367" i="1"/>
  <c r="AM183" i="1"/>
  <c r="AN183" i="1"/>
  <c r="AL183" i="1"/>
  <c r="AL229" i="1"/>
  <c r="AN229" i="1"/>
  <c r="AP229" i="1"/>
  <c r="AM229" i="1"/>
  <c r="AE516" i="1"/>
  <c r="AD516" i="1"/>
  <c r="AC516" i="1"/>
  <c r="AL272" i="1"/>
  <c r="AP272" i="1"/>
  <c r="AM272" i="1"/>
  <c r="AN272" i="1"/>
  <c r="AE429" i="1"/>
  <c r="AC429" i="1"/>
  <c r="AG429" i="1"/>
  <c r="AD429" i="1"/>
  <c r="AC92" i="1"/>
  <c r="AD92" i="1"/>
  <c r="AG92" i="1"/>
  <c r="AE92" i="1"/>
  <c r="X250" i="1"/>
  <c r="T250" i="1"/>
  <c r="V250" i="1"/>
  <c r="U250" i="1"/>
  <c r="AP361" i="1"/>
  <c r="AN361" i="1"/>
  <c r="AM361" i="1"/>
  <c r="AL361" i="1"/>
  <c r="AP776" i="1"/>
  <c r="AL776" i="1"/>
  <c r="AN776" i="1"/>
  <c r="AM776" i="1"/>
  <c r="AS275" i="1"/>
  <c r="AP275" i="1"/>
  <c r="AR275" i="1"/>
  <c r="AO275" i="1"/>
  <c r="AQ275" i="1" s="1"/>
  <c r="AS466" i="1"/>
  <c r="AO466" i="1"/>
  <c r="AQ466" i="1" s="1"/>
  <c r="AR466" i="1"/>
  <c r="AP466" i="1"/>
  <c r="X817" i="1"/>
  <c r="T817" i="1"/>
  <c r="V817" i="1"/>
  <c r="U817" i="1"/>
  <c r="AP847" i="1"/>
  <c r="AN847" i="1"/>
  <c r="AM847" i="1"/>
  <c r="AL847" i="1"/>
  <c r="V478" i="1"/>
  <c r="X478" i="1"/>
  <c r="U478" i="1"/>
  <c r="W478" i="1" s="1"/>
  <c r="Y478" i="1" s="1"/>
  <c r="Z478" i="1" s="1"/>
  <c r="T478" i="1"/>
  <c r="AX86" i="1"/>
  <c r="AY86" i="1" s="1"/>
  <c r="AW86" i="1"/>
  <c r="AS233" i="1"/>
  <c r="AP233" i="1"/>
  <c r="AR233" i="1"/>
  <c r="AO233" i="1"/>
  <c r="AQ233" i="1" s="1"/>
  <c r="AM167" i="1"/>
  <c r="AN167" i="1"/>
  <c r="AL167" i="1"/>
  <c r="X581" i="1"/>
  <c r="T581" i="1"/>
  <c r="V581" i="1"/>
  <c r="U581" i="1"/>
  <c r="W581" i="1" s="1"/>
  <c r="T628" i="1"/>
  <c r="V628" i="1"/>
  <c r="X628" i="1"/>
  <c r="U628" i="1"/>
  <c r="W628" i="1" s="1"/>
  <c r="Y628" i="1" s="1"/>
  <c r="Z628" i="1" s="1"/>
  <c r="X449" i="1"/>
  <c r="T449" i="1"/>
  <c r="V449" i="1"/>
  <c r="U449" i="1"/>
  <c r="W449" i="1" s="1"/>
  <c r="Y449" i="1" s="1"/>
  <c r="Z449" i="1" s="1"/>
  <c r="AE525" i="1"/>
  <c r="AG525" i="1"/>
  <c r="AD525" i="1"/>
  <c r="AC525" i="1"/>
  <c r="V734" i="1"/>
  <c r="T734" i="1"/>
  <c r="X734" i="1"/>
  <c r="U734" i="1"/>
  <c r="AC603" i="1"/>
  <c r="AG603" i="1"/>
  <c r="AD603" i="1"/>
  <c r="AE603" i="1"/>
  <c r="AM602" i="1"/>
  <c r="AN602" i="1"/>
  <c r="AL602" i="1"/>
  <c r="AL217" i="1"/>
  <c r="AP217" i="1"/>
  <c r="AN217" i="1"/>
  <c r="AM217" i="1"/>
  <c r="AC632" i="1"/>
  <c r="AG632" i="1"/>
  <c r="AD632" i="1"/>
  <c r="AE632" i="1"/>
  <c r="AM775" i="1"/>
  <c r="AP775" i="1"/>
  <c r="AN775" i="1"/>
  <c r="AL775" i="1"/>
  <c r="AS150" i="1"/>
  <c r="AP150" i="1"/>
  <c r="AR150" i="1"/>
  <c r="AO150" i="1"/>
  <c r="AC209" i="1"/>
  <c r="AD209" i="1"/>
  <c r="AE209" i="1"/>
  <c r="AS768" i="1"/>
  <c r="AR768" i="1"/>
  <c r="AP768" i="1"/>
  <c r="AO768" i="1"/>
  <c r="AX74" i="1"/>
  <c r="AW74" i="1"/>
  <c r="X134" i="1"/>
  <c r="T134" i="1"/>
  <c r="V134" i="1"/>
  <c r="U134" i="1"/>
  <c r="W134" i="1" s="1"/>
  <c r="Y134" i="1" s="1"/>
  <c r="Z134" i="1" s="1"/>
  <c r="T69" i="1"/>
  <c r="X69" i="1"/>
  <c r="U69" i="1"/>
  <c r="V69" i="1"/>
  <c r="AD228" i="1"/>
  <c r="AE228" i="1"/>
  <c r="AG228" i="1"/>
  <c r="AC228" i="1"/>
  <c r="AC434" i="1"/>
  <c r="AE434" i="1"/>
  <c r="AD434" i="1"/>
  <c r="V433" i="1"/>
  <c r="X433" i="1"/>
  <c r="T433" i="1"/>
  <c r="U433" i="1"/>
  <c r="T736" i="1"/>
  <c r="X736" i="1"/>
  <c r="V736" i="1"/>
  <c r="U736" i="1"/>
  <c r="X397" i="1"/>
  <c r="U397" i="1"/>
  <c r="T397" i="1"/>
  <c r="V397" i="1"/>
  <c r="AC571" i="1"/>
  <c r="AG571" i="1"/>
  <c r="AD571" i="1"/>
  <c r="AE571" i="1"/>
  <c r="AC457" i="1"/>
  <c r="AG457" i="1"/>
  <c r="AD457" i="1"/>
  <c r="AE457" i="1"/>
  <c r="AC572" i="1"/>
  <c r="AD572" i="1"/>
  <c r="AE572" i="1"/>
  <c r="V488" i="1"/>
  <c r="X488" i="1"/>
  <c r="U488" i="1"/>
  <c r="T488" i="1"/>
  <c r="T759" i="1"/>
  <c r="U759" i="1"/>
  <c r="V759" i="1"/>
  <c r="X759" i="1"/>
  <c r="AX321" i="1"/>
  <c r="AW321" i="1"/>
  <c r="AC927" i="1"/>
  <c r="AG927" i="1"/>
  <c r="AE927" i="1"/>
  <c r="AD927" i="1"/>
  <c r="AC574" i="1"/>
  <c r="AG574" i="1"/>
  <c r="AE574" i="1"/>
  <c r="AD574" i="1"/>
  <c r="V157" i="1"/>
  <c r="U157" i="1"/>
  <c r="X157" i="1"/>
  <c r="T157" i="1"/>
  <c r="AC938" i="1"/>
  <c r="AE938" i="1"/>
  <c r="AD938" i="1"/>
  <c r="AW681" i="1"/>
  <c r="AX681" i="1"/>
  <c r="U263" i="1"/>
  <c r="X263" i="1"/>
  <c r="V263" i="1"/>
  <c r="T263" i="1"/>
  <c r="AP374" i="1"/>
  <c r="AN374" i="1"/>
  <c r="AL374" i="1"/>
  <c r="AM374" i="1"/>
  <c r="AL181" i="1"/>
  <c r="AN181" i="1"/>
  <c r="AM181" i="1"/>
  <c r="AD212" i="1"/>
  <c r="AE212" i="1"/>
  <c r="AC212" i="1"/>
  <c r="AG212" i="1"/>
  <c r="X930" i="1"/>
  <c r="T930" i="1"/>
  <c r="V930" i="1"/>
  <c r="U930" i="1"/>
  <c r="AC605" i="1"/>
  <c r="AG605" i="1"/>
  <c r="AD605" i="1"/>
  <c r="AE605" i="1"/>
  <c r="AM284" i="1"/>
  <c r="AL284" i="1"/>
  <c r="AN284" i="1"/>
  <c r="AC716" i="1"/>
  <c r="AG716" i="1"/>
  <c r="AD716" i="1"/>
  <c r="AE716" i="1"/>
  <c r="X330" i="1"/>
  <c r="V330" i="1"/>
  <c r="U330" i="1"/>
  <c r="T330" i="1"/>
  <c r="V313" i="1"/>
  <c r="X313" i="1"/>
  <c r="U313" i="1"/>
  <c r="T313" i="1"/>
  <c r="AC344" i="1"/>
  <c r="AG344" i="1"/>
  <c r="AD344" i="1"/>
  <c r="AE344" i="1"/>
  <c r="AG486" i="1"/>
  <c r="AE486" i="1"/>
  <c r="AC486" i="1"/>
  <c r="AD486" i="1"/>
  <c r="AN909" i="1"/>
  <c r="AM909" i="1"/>
  <c r="AP909" i="1"/>
  <c r="AL909" i="1"/>
  <c r="AC319" i="1"/>
  <c r="AE319" i="1"/>
  <c r="AD319" i="1"/>
  <c r="AP78" i="1"/>
  <c r="AM78" i="1"/>
  <c r="AN78" i="1"/>
  <c r="AL78" i="1"/>
  <c r="AS472" i="1"/>
  <c r="AO472" i="1"/>
  <c r="AQ472" i="1" s="1"/>
  <c r="AR472" i="1"/>
  <c r="AP472" i="1"/>
  <c r="AM119" i="1"/>
  <c r="AL119" i="1"/>
  <c r="AN119" i="1"/>
  <c r="AP358" i="1"/>
  <c r="AN358" i="1"/>
  <c r="AL358" i="1"/>
  <c r="AM358" i="1"/>
  <c r="AE293" i="1"/>
  <c r="AC293" i="1"/>
  <c r="AD293" i="1"/>
  <c r="AL452" i="1"/>
  <c r="AN452" i="1"/>
  <c r="AM452" i="1"/>
  <c r="AR753" i="1"/>
  <c r="AS753" i="1"/>
  <c r="AO753" i="1"/>
  <c r="AP753" i="1"/>
  <c r="AS319" i="1"/>
  <c r="AP319" i="1"/>
  <c r="AO319" i="1"/>
  <c r="AR319" i="1"/>
  <c r="AL156" i="1"/>
  <c r="AN156" i="1"/>
  <c r="AM156" i="1"/>
  <c r="V779" i="1"/>
  <c r="X779" i="1"/>
  <c r="U779" i="1"/>
  <c r="W779" i="1" s="1"/>
  <c r="Y779" i="1" s="1"/>
  <c r="Z779" i="1" s="1"/>
  <c r="T779" i="1"/>
  <c r="AC425" i="1"/>
  <c r="AG425" i="1"/>
  <c r="AD425" i="1"/>
  <c r="AE425" i="1"/>
  <c r="X829" i="1"/>
  <c r="U829" i="1"/>
  <c r="V829" i="1"/>
  <c r="T829" i="1"/>
  <c r="V645" i="1"/>
  <c r="X645" i="1"/>
  <c r="T645" i="1"/>
  <c r="U645" i="1"/>
  <c r="AX165" i="1"/>
  <c r="AW165" i="1"/>
  <c r="AW861" i="1"/>
  <c r="AX861" i="1"/>
  <c r="AY861" i="1" s="1"/>
  <c r="AS205" i="1"/>
  <c r="AO205" i="1"/>
  <c r="AQ205" i="1" s="1"/>
  <c r="AR205" i="1"/>
  <c r="AP205" i="1"/>
  <c r="AE960" i="1"/>
  <c r="AD960" i="1"/>
  <c r="AC960" i="1"/>
  <c r="AN794" i="1"/>
  <c r="AM794" i="1"/>
  <c r="AL794" i="1"/>
  <c r="AW956" i="1"/>
  <c r="AX956" i="1"/>
  <c r="AS703" i="1"/>
  <c r="AO703" i="1"/>
  <c r="AP703" i="1"/>
  <c r="AR703" i="1"/>
  <c r="AC103" i="1"/>
  <c r="AG103" i="1"/>
  <c r="AE103" i="1"/>
  <c r="AD103" i="1"/>
  <c r="AH645" i="1"/>
  <c r="X692" i="1"/>
  <c r="T692" i="1"/>
  <c r="V692" i="1"/>
  <c r="U692" i="1"/>
  <c r="W692" i="1" s="1"/>
  <c r="Y692" i="1" s="1"/>
  <c r="Z692" i="1" s="1"/>
  <c r="T192" i="1"/>
  <c r="X192" i="1"/>
  <c r="V192" i="1"/>
  <c r="U192" i="1"/>
  <c r="W192" i="1" s="1"/>
  <c r="Y192" i="1" s="1"/>
  <c r="Z192" i="1" s="1"/>
  <c r="AF591" i="1"/>
  <c r="AH591" i="1" s="1"/>
  <c r="AI591" i="1" s="1"/>
  <c r="W763" i="1"/>
  <c r="Y763" i="1" s="1"/>
  <c r="Z763" i="1" s="1"/>
  <c r="X331" i="1"/>
  <c r="V331" i="1"/>
  <c r="U331" i="1"/>
  <c r="T331" i="1"/>
  <c r="AM763" i="1"/>
  <c r="AN763" i="1"/>
  <c r="AL763" i="1"/>
  <c r="V426" i="1"/>
  <c r="X426" i="1"/>
  <c r="U426" i="1"/>
  <c r="T426" i="1"/>
  <c r="V409" i="1"/>
  <c r="X409" i="1"/>
  <c r="U409" i="1"/>
  <c r="T409" i="1"/>
  <c r="V568" i="1"/>
  <c r="X568" i="1"/>
  <c r="U568" i="1"/>
  <c r="W568" i="1" s="1"/>
  <c r="Y568" i="1" s="1"/>
  <c r="Z568" i="1" s="1"/>
  <c r="T568" i="1"/>
  <c r="AH582" i="1"/>
  <c r="AL997" i="1"/>
  <c r="AM997" i="1"/>
  <c r="AP997" i="1"/>
  <c r="AN997" i="1"/>
  <c r="AM273" i="1"/>
  <c r="AL273" i="1"/>
  <c r="AN273" i="1"/>
  <c r="AX320" i="1"/>
  <c r="AW320" i="1"/>
  <c r="AG252" i="1"/>
  <c r="AD252" i="1"/>
  <c r="AF252" i="1" s="1"/>
  <c r="AH252" i="1" s="1"/>
  <c r="AI252" i="1" s="1"/>
  <c r="AE252" i="1"/>
  <c r="AC252" i="1"/>
  <c r="AP939" i="1"/>
  <c r="AM939" i="1"/>
  <c r="AN939" i="1"/>
  <c r="AL939" i="1"/>
  <c r="AE455" i="1"/>
  <c r="AC455" i="1"/>
  <c r="AD455" i="1"/>
  <c r="AG455" i="1"/>
  <c r="AG70" i="1"/>
  <c r="AE70" i="1"/>
  <c r="AC70" i="1"/>
  <c r="AD70" i="1"/>
  <c r="AL133" i="1"/>
  <c r="AN133" i="1"/>
  <c r="AP133" i="1"/>
  <c r="AM133" i="1"/>
  <c r="AN292" i="1"/>
  <c r="AL292" i="1"/>
  <c r="AM292" i="1"/>
  <c r="AQ497" i="1"/>
  <c r="AP672" i="1"/>
  <c r="AM672" i="1"/>
  <c r="AN672" i="1"/>
  <c r="AL672" i="1"/>
  <c r="AP951" i="1"/>
  <c r="AS951" i="1"/>
  <c r="AR951" i="1"/>
  <c r="AO951" i="1"/>
  <c r="T1002" i="1"/>
  <c r="V1002" i="1"/>
  <c r="X1002" i="1"/>
  <c r="U1002" i="1"/>
  <c r="AQ170" i="1"/>
  <c r="X137" i="1"/>
  <c r="V137" i="1"/>
  <c r="U137" i="1"/>
  <c r="T137" i="1"/>
  <c r="AM680" i="1"/>
  <c r="AP680" i="1"/>
  <c r="AN680" i="1"/>
  <c r="AL680" i="1"/>
  <c r="V729" i="1"/>
  <c r="X729" i="1"/>
  <c r="U729" i="1"/>
  <c r="T729" i="1"/>
  <c r="AH389" i="1"/>
  <c r="T980" i="1"/>
  <c r="V980" i="1"/>
  <c r="U980" i="1"/>
  <c r="AS114" i="1"/>
  <c r="AP114" i="1"/>
  <c r="AR114" i="1"/>
  <c r="AO114" i="1"/>
  <c r="AQ114" i="1" s="1"/>
  <c r="AX286" i="1"/>
  <c r="AY286" i="1" s="1"/>
  <c r="AW286" i="1"/>
  <c r="AM528" i="1"/>
  <c r="AN528" i="1"/>
  <c r="AP528" i="1"/>
  <c r="AL528" i="1"/>
  <c r="AG158" i="1"/>
  <c r="AD158" i="1"/>
  <c r="AE158" i="1"/>
  <c r="AC158" i="1"/>
  <c r="AQ559" i="1"/>
  <c r="Y442" i="1"/>
  <c r="AK265" i="1"/>
  <c r="AI265" i="1"/>
  <c r="AG265" i="1"/>
  <c r="AF265" i="1"/>
  <c r="AH265" i="1" s="1"/>
  <c r="T920" i="1"/>
  <c r="X920" i="1"/>
  <c r="U920" i="1"/>
  <c r="V920" i="1"/>
  <c r="AX557" i="1"/>
  <c r="AW557" i="1"/>
  <c r="AW791" i="1"/>
  <c r="AX791" i="1"/>
  <c r="AN373" i="1"/>
  <c r="AL373" i="1"/>
  <c r="AM373" i="1"/>
  <c r="AL532" i="1"/>
  <c r="AM532" i="1"/>
  <c r="AN532" i="1"/>
  <c r="AS742" i="1"/>
  <c r="AO742" i="1"/>
  <c r="AQ742" i="1" s="1"/>
  <c r="AR742" i="1"/>
  <c r="AP742" i="1"/>
  <c r="AR481" i="1"/>
  <c r="AS481" i="1"/>
  <c r="AO481" i="1"/>
  <c r="AP481" i="1"/>
  <c r="AW689" i="1"/>
  <c r="AX689" i="1"/>
  <c r="X623" i="1"/>
  <c r="V623" i="1"/>
  <c r="U623" i="1"/>
  <c r="T623" i="1"/>
  <c r="AX93" i="1"/>
  <c r="AW93" i="1"/>
  <c r="AC108" i="1"/>
  <c r="AG108" i="1"/>
  <c r="AD108" i="1"/>
  <c r="AE108" i="1"/>
  <c r="AH495" i="1"/>
  <c r="AQ762" i="1"/>
  <c r="AN249" i="1"/>
  <c r="AM249" i="1"/>
  <c r="AL249" i="1"/>
  <c r="V408" i="1"/>
  <c r="X408" i="1"/>
  <c r="U408" i="1"/>
  <c r="W408" i="1" s="1"/>
  <c r="T408" i="1"/>
  <c r="AH695" i="1"/>
  <c r="AS501" i="1"/>
  <c r="AO501" i="1"/>
  <c r="AR501" i="1"/>
  <c r="AP501" i="1"/>
  <c r="AX404" i="1"/>
  <c r="AW404" i="1"/>
  <c r="AR866" i="1"/>
  <c r="AS866" i="1"/>
  <c r="AP866" i="1"/>
  <c r="AO866" i="1"/>
  <c r="AQ866" i="1" s="1"/>
  <c r="V241" i="1"/>
  <c r="X241" i="1"/>
  <c r="T241" i="1"/>
  <c r="U241" i="1"/>
  <c r="V641" i="1"/>
  <c r="X641" i="1"/>
  <c r="T641" i="1"/>
  <c r="U641" i="1"/>
  <c r="W641" i="1" s="1"/>
  <c r="Y641" i="1" s="1"/>
  <c r="Z641" i="1" s="1"/>
  <c r="AH623" i="1"/>
  <c r="AX267" i="1"/>
  <c r="AW267" i="1"/>
  <c r="AX390" i="1"/>
  <c r="AW390" i="1"/>
  <c r="AC873" i="1"/>
  <c r="AG873" i="1"/>
  <c r="AD873" i="1"/>
  <c r="AF873" i="1" s="1"/>
  <c r="AH873" i="1" s="1"/>
  <c r="AI873" i="1" s="1"/>
  <c r="AE873" i="1"/>
  <c r="AH697" i="1"/>
  <c r="T101" i="1"/>
  <c r="U101" i="1"/>
  <c r="V101" i="1"/>
  <c r="X101" i="1"/>
  <c r="AN516" i="1"/>
  <c r="AM516" i="1"/>
  <c r="AL516" i="1"/>
  <c r="AH833" i="1"/>
  <c r="AG272" i="1"/>
  <c r="AD272" i="1"/>
  <c r="AC272" i="1"/>
  <c r="AE272" i="1"/>
  <c r="AX383" i="1"/>
  <c r="AW383" i="1"/>
  <c r="AN429" i="1"/>
  <c r="AP429" i="1"/>
  <c r="AM429" i="1"/>
  <c r="AL429" i="1"/>
  <c r="AN92" i="1"/>
  <c r="AM92" i="1"/>
  <c r="AL92" i="1"/>
  <c r="AG250" i="1"/>
  <c r="AD250" i="1"/>
  <c r="AE250" i="1"/>
  <c r="AC250" i="1"/>
  <c r="V233" i="1"/>
  <c r="X233" i="1"/>
  <c r="U233" i="1"/>
  <c r="W233" i="1" s="1"/>
  <c r="Y233" i="1" s="1"/>
  <c r="Z233" i="1" s="1"/>
  <c r="T233" i="1"/>
  <c r="V648" i="1"/>
  <c r="X648" i="1"/>
  <c r="U648" i="1"/>
  <c r="T648" i="1"/>
  <c r="AQ423" i="1"/>
  <c r="AH278" i="1"/>
  <c r="X625" i="1"/>
  <c r="T625" i="1"/>
  <c r="V625" i="1"/>
  <c r="U625" i="1"/>
  <c r="AC847" i="1"/>
  <c r="AD847" i="1"/>
  <c r="AG847" i="1"/>
  <c r="AE847" i="1"/>
  <c r="AG478" i="1"/>
  <c r="AE478" i="1"/>
  <c r="AD478" i="1"/>
  <c r="AF478" i="1" s="1"/>
  <c r="AH478" i="1" s="1"/>
  <c r="AI478" i="1" s="1"/>
  <c r="AY478" i="1" s="1"/>
  <c r="AC478" i="1"/>
  <c r="T189" i="1"/>
  <c r="X189" i="1"/>
  <c r="V189" i="1"/>
  <c r="U189" i="1"/>
  <c r="AH262" i="1"/>
  <c r="AH651" i="1"/>
  <c r="AR392" i="1"/>
  <c r="AO392" i="1"/>
  <c r="AS392" i="1"/>
  <c r="AP392" i="1"/>
  <c r="AW903" i="1"/>
  <c r="AX903" i="1"/>
  <c r="AH590" i="1"/>
  <c r="AG581" i="1"/>
  <c r="AE581" i="1"/>
  <c r="AC581" i="1"/>
  <c r="AD581" i="1"/>
  <c r="AG628" i="1"/>
  <c r="AC628" i="1"/>
  <c r="AE628" i="1"/>
  <c r="AD628" i="1"/>
  <c r="AG449" i="1"/>
  <c r="AC449" i="1"/>
  <c r="AE449" i="1"/>
  <c r="AD449" i="1"/>
  <c r="AQ625" i="1"/>
  <c r="AN525" i="1"/>
  <c r="AM525" i="1"/>
  <c r="AL525" i="1"/>
  <c r="AC734" i="1"/>
  <c r="AG734" i="1"/>
  <c r="AE734" i="1"/>
  <c r="AD734" i="1"/>
  <c r="X301" i="1"/>
  <c r="U301" i="1"/>
  <c r="W301" i="1" s="1"/>
  <c r="T301" i="1"/>
  <c r="V301" i="1"/>
  <c r="AN603" i="1"/>
  <c r="AM603" i="1"/>
  <c r="AL603" i="1"/>
  <c r="AQ105" i="1"/>
  <c r="AP632" i="1"/>
  <c r="AN632" i="1"/>
  <c r="AL632" i="1"/>
  <c r="AM632" i="1"/>
  <c r="AS145" i="1"/>
  <c r="AP145" i="1"/>
  <c r="AR145" i="1"/>
  <c r="AO145" i="1"/>
  <c r="AH407" i="1"/>
  <c r="AE837" i="1"/>
  <c r="AC837" i="1"/>
  <c r="AD837" i="1"/>
  <c r="AQ322" i="1"/>
  <c r="AM209" i="1"/>
  <c r="AL209" i="1"/>
  <c r="AN209" i="1"/>
  <c r="AC95" i="1"/>
  <c r="AG95" i="1"/>
  <c r="AE95" i="1"/>
  <c r="AD95" i="1"/>
  <c r="AS602" i="1"/>
  <c r="AO602" i="1"/>
  <c r="AQ602" i="1" s="1"/>
  <c r="AR602" i="1"/>
  <c r="AP602" i="1"/>
  <c r="AG134" i="1"/>
  <c r="AE134" i="1"/>
  <c r="AC134" i="1"/>
  <c r="AD134" i="1"/>
  <c r="AE69" i="1"/>
  <c r="AD69" i="1"/>
  <c r="AC69" i="1"/>
  <c r="AN228" i="1"/>
  <c r="AM228" i="1"/>
  <c r="AL228" i="1"/>
  <c r="X434" i="1"/>
  <c r="V434" i="1"/>
  <c r="T434" i="1"/>
  <c r="U434" i="1"/>
  <c r="W434" i="1" s="1"/>
  <c r="Y434" i="1" s="1"/>
  <c r="Z434" i="1" s="1"/>
  <c r="AE433" i="1"/>
  <c r="AD433" i="1"/>
  <c r="AG433" i="1"/>
  <c r="AC433" i="1"/>
  <c r="AP736" i="1"/>
  <c r="AN736" i="1"/>
  <c r="AL736" i="1"/>
  <c r="AM736" i="1"/>
  <c r="AS889" i="1"/>
  <c r="AP889" i="1"/>
  <c r="AR889" i="1"/>
  <c r="AO889" i="1"/>
  <c r="AN397" i="1"/>
  <c r="AL397" i="1"/>
  <c r="AM397" i="1"/>
  <c r="AL571" i="1"/>
  <c r="AM571" i="1"/>
  <c r="AN571" i="1"/>
  <c r="AN457" i="1"/>
  <c r="AL457" i="1"/>
  <c r="AM457" i="1"/>
  <c r="AP457" i="1"/>
  <c r="AL572" i="1"/>
  <c r="AN572" i="1"/>
  <c r="AM572" i="1"/>
  <c r="AM488" i="1"/>
  <c r="AL488" i="1"/>
  <c r="AN488" i="1"/>
  <c r="AC759" i="1"/>
  <c r="AE759" i="1"/>
  <c r="AG759" i="1"/>
  <c r="AD759" i="1"/>
  <c r="AG774" i="1"/>
  <c r="AE774" i="1"/>
  <c r="AC774" i="1"/>
  <c r="AD774" i="1"/>
  <c r="AR990" i="1"/>
  <c r="AS990" i="1"/>
  <c r="AP990" i="1"/>
  <c r="AO990" i="1"/>
  <c r="AQ990" i="1" s="1"/>
  <c r="AX178" i="1"/>
  <c r="AW178" i="1"/>
  <c r="T193" i="1"/>
  <c r="V193" i="1"/>
  <c r="U193" i="1"/>
  <c r="X193" i="1"/>
  <c r="V927" i="1"/>
  <c r="U927" i="1"/>
  <c r="W927" i="1" s="1"/>
  <c r="T927" i="1"/>
  <c r="X927" i="1"/>
  <c r="AP574" i="1"/>
  <c r="AN574" i="1"/>
  <c r="AM574" i="1"/>
  <c r="AL574" i="1"/>
  <c r="AD157" i="1"/>
  <c r="AE157" i="1"/>
  <c r="AG157" i="1"/>
  <c r="AC157" i="1"/>
  <c r="AQ571" i="1"/>
  <c r="AN938" i="1"/>
  <c r="AM938" i="1"/>
  <c r="AL938" i="1"/>
  <c r="AQ781" i="1"/>
  <c r="AC263" i="1"/>
  <c r="AE263" i="1"/>
  <c r="AD263" i="1"/>
  <c r="U118" i="1"/>
  <c r="W118" i="1" s="1"/>
  <c r="Y118" i="1" s="1"/>
  <c r="Z118" i="1" s="1"/>
  <c r="X118" i="1"/>
  <c r="V118" i="1"/>
  <c r="T118" i="1"/>
  <c r="AM212" i="1"/>
  <c r="AN212" i="1"/>
  <c r="AL212" i="1"/>
  <c r="AM930" i="1"/>
  <c r="AN930" i="1"/>
  <c r="AP930" i="1"/>
  <c r="AL930" i="1"/>
  <c r="AW848" i="1"/>
  <c r="AX848" i="1"/>
  <c r="AS575" i="1"/>
  <c r="AP575" i="1"/>
  <c r="AR575" i="1"/>
  <c r="AO575" i="1"/>
  <c r="AQ575" i="1" s="1"/>
  <c r="AP605" i="1"/>
  <c r="AN605" i="1"/>
  <c r="AM605" i="1"/>
  <c r="AL605" i="1"/>
  <c r="V172" i="1"/>
  <c r="X172" i="1"/>
  <c r="U172" i="1"/>
  <c r="W172" i="1" s="1"/>
  <c r="T172" i="1"/>
  <c r="AN716" i="1"/>
  <c r="AM716" i="1"/>
  <c r="AL716" i="1"/>
  <c r="AD330" i="1"/>
  <c r="AE330" i="1"/>
  <c r="AC330" i="1"/>
  <c r="AC313" i="1"/>
  <c r="AG313" i="1"/>
  <c r="AD313" i="1"/>
  <c r="AE313" i="1"/>
  <c r="AM344" i="1"/>
  <c r="AL344" i="1"/>
  <c r="AP344" i="1"/>
  <c r="AN344" i="1"/>
  <c r="AN486" i="1"/>
  <c r="AM486" i="1"/>
  <c r="AL486" i="1"/>
  <c r="T941" i="1"/>
  <c r="U941" i="1"/>
  <c r="W941" i="1" s="1"/>
  <c r="V941" i="1"/>
  <c r="X941" i="1"/>
  <c r="AX483" i="1"/>
  <c r="AW483" i="1"/>
  <c r="AS802" i="1"/>
  <c r="AO802" i="1"/>
  <c r="AQ802" i="1" s="1"/>
  <c r="AP802" i="1"/>
  <c r="AR802" i="1"/>
  <c r="X753" i="1"/>
  <c r="T753" i="1"/>
  <c r="U753" i="1"/>
  <c r="V753" i="1"/>
  <c r="AX224" i="1"/>
  <c r="AW224" i="1"/>
  <c r="AN319" i="1"/>
  <c r="AL319" i="1"/>
  <c r="AM319" i="1"/>
  <c r="AS543" i="1"/>
  <c r="AR543" i="1"/>
  <c r="AO543" i="1"/>
  <c r="AP543" i="1"/>
  <c r="T102" i="1"/>
  <c r="X102" i="1"/>
  <c r="V102" i="1"/>
  <c r="U102" i="1"/>
  <c r="AN293" i="1"/>
  <c r="AL293" i="1"/>
  <c r="AM293" i="1"/>
  <c r="X324" i="1"/>
  <c r="T324" i="1"/>
  <c r="V324" i="1"/>
  <c r="U324" i="1"/>
  <c r="W324" i="1" s="1"/>
  <c r="Y324" i="1" s="1"/>
  <c r="Z324" i="1" s="1"/>
  <c r="AS529" i="1"/>
  <c r="AO529" i="1"/>
  <c r="AQ529" i="1" s="1"/>
  <c r="AP529" i="1"/>
  <c r="AR529" i="1"/>
  <c r="X191" i="1"/>
  <c r="V191" i="1"/>
  <c r="U191" i="1"/>
  <c r="T191" i="1"/>
  <c r="X669" i="1"/>
  <c r="U669" i="1"/>
  <c r="V669" i="1"/>
  <c r="T669" i="1"/>
  <c r="AC779" i="1"/>
  <c r="AD779" i="1"/>
  <c r="AE779" i="1"/>
  <c r="V425" i="1"/>
  <c r="X425" i="1"/>
  <c r="U425" i="1"/>
  <c r="W425" i="1" s="1"/>
  <c r="Y425" i="1" s="1"/>
  <c r="Z425" i="1" s="1"/>
  <c r="T425" i="1"/>
  <c r="V712" i="1"/>
  <c r="X712" i="1"/>
  <c r="U712" i="1"/>
  <c r="W712" i="1" s="1"/>
  <c r="T712" i="1"/>
  <c r="AC829" i="1"/>
  <c r="AE829" i="1"/>
  <c r="AG829" i="1"/>
  <c r="AD829" i="1"/>
  <c r="AX487" i="1"/>
  <c r="AW487" i="1"/>
  <c r="AN645" i="1"/>
  <c r="AM645" i="1"/>
  <c r="AL645" i="1"/>
  <c r="AN960" i="1"/>
  <c r="AL960" i="1"/>
  <c r="AM960" i="1"/>
  <c r="AQ686" i="1"/>
  <c r="V554" i="1"/>
  <c r="X554" i="1"/>
  <c r="U554" i="1"/>
  <c r="T554" i="1"/>
  <c r="V665" i="1"/>
  <c r="X665" i="1"/>
  <c r="U665" i="1"/>
  <c r="T665" i="1"/>
  <c r="AM103" i="1"/>
  <c r="AP103" i="1"/>
  <c r="AN103" i="1"/>
  <c r="AL103" i="1"/>
  <c r="AC692" i="1"/>
  <c r="AE692" i="1"/>
  <c r="AD692" i="1"/>
  <c r="AG192" i="1"/>
  <c r="AE192" i="1"/>
  <c r="AC192" i="1"/>
  <c r="AD192" i="1"/>
  <c r="AW798" i="1"/>
  <c r="AX798" i="1"/>
  <c r="T219" i="1"/>
  <c r="V219" i="1"/>
  <c r="X219" i="1"/>
  <c r="U219" i="1"/>
  <c r="W219" i="1" s="1"/>
  <c r="AC763" i="1"/>
  <c r="AD763" i="1"/>
  <c r="AE763" i="1"/>
  <c r="AC426" i="1"/>
  <c r="AD426" i="1"/>
  <c r="AE426" i="1"/>
  <c r="AC409" i="1"/>
  <c r="AD409" i="1"/>
  <c r="AE409" i="1"/>
  <c r="AC568" i="1"/>
  <c r="AG568" i="1"/>
  <c r="AD568" i="1"/>
  <c r="AE568" i="1"/>
  <c r="U741" i="1"/>
  <c r="X741" i="1"/>
  <c r="T741" i="1"/>
  <c r="V741" i="1"/>
  <c r="T996" i="1"/>
  <c r="V996" i="1"/>
  <c r="X996" i="1"/>
  <c r="U996" i="1"/>
  <c r="W996" i="1" s="1"/>
  <c r="Y996" i="1" s="1"/>
  <c r="Z996" i="1" s="1"/>
  <c r="AE273" i="1"/>
  <c r="AC273" i="1"/>
  <c r="AD273" i="1"/>
  <c r="X349" i="1"/>
  <c r="V349" i="1"/>
  <c r="U349" i="1"/>
  <c r="W349" i="1" s="1"/>
  <c r="Y349" i="1" s="1"/>
  <c r="Z349" i="1" s="1"/>
  <c r="T349" i="1"/>
  <c r="AP252" i="1"/>
  <c r="AN252" i="1"/>
  <c r="AM252" i="1"/>
  <c r="AL252" i="1"/>
  <c r="AX666" i="1"/>
  <c r="AW666" i="1"/>
  <c r="X649" i="1"/>
  <c r="U649" i="1"/>
  <c r="T649" i="1"/>
  <c r="V649" i="1"/>
  <c r="AN455" i="1"/>
  <c r="AL455" i="1"/>
  <c r="AM455" i="1"/>
  <c r="AN70" i="1"/>
  <c r="AL70" i="1"/>
  <c r="AM70" i="1"/>
  <c r="X164" i="1"/>
  <c r="T164" i="1"/>
  <c r="V164" i="1"/>
  <c r="U164" i="1"/>
  <c r="AX497" i="1"/>
  <c r="AW497" i="1"/>
  <c r="AH336" i="1"/>
  <c r="AS109" i="1"/>
  <c r="AR109" i="1"/>
  <c r="AP109" i="1"/>
  <c r="AO109" i="1"/>
  <c r="AQ109" i="1" s="1"/>
  <c r="AC1002" i="1"/>
  <c r="AG1002" i="1"/>
  <c r="AD1002" i="1"/>
  <c r="AE1002" i="1"/>
  <c r="AC137" i="1"/>
  <c r="AD137" i="1"/>
  <c r="AG137" i="1"/>
  <c r="AE137" i="1"/>
  <c r="V552" i="1"/>
  <c r="X552" i="1"/>
  <c r="U552" i="1"/>
  <c r="T552" i="1"/>
  <c r="AC729" i="1"/>
  <c r="AD729" i="1"/>
  <c r="AE729" i="1"/>
  <c r="AX215" i="1"/>
  <c r="AW215" i="1"/>
  <c r="AX420" i="1"/>
  <c r="AW420" i="1"/>
  <c r="AE980" i="1"/>
  <c r="AD980" i="1"/>
  <c r="AC980" i="1"/>
  <c r="AQ859" i="1"/>
  <c r="AC509" i="1"/>
  <c r="AG509" i="1"/>
  <c r="AD509" i="1"/>
  <c r="AE509" i="1"/>
  <c r="AP158" i="1"/>
  <c r="AM158" i="1"/>
  <c r="AN158" i="1"/>
  <c r="AL158" i="1"/>
  <c r="AW559" i="1"/>
  <c r="AX559" i="1"/>
  <c r="AK442" i="1"/>
  <c r="AI442" i="1"/>
  <c r="AG442" i="1"/>
  <c r="AF442" i="1"/>
  <c r="AH970" i="1"/>
  <c r="AC920" i="1"/>
  <c r="AG920" i="1"/>
  <c r="AD920" i="1"/>
  <c r="AE920" i="1"/>
  <c r="AH729" i="1"/>
  <c r="X245" i="1"/>
  <c r="V245" i="1"/>
  <c r="T245" i="1"/>
  <c r="U245" i="1"/>
  <c r="V404" i="1"/>
  <c r="T404" i="1"/>
  <c r="X404" i="1"/>
  <c r="U404" i="1"/>
  <c r="X902" i="1"/>
  <c r="T902" i="1"/>
  <c r="V902" i="1"/>
  <c r="U902" i="1"/>
  <c r="AH113" i="1"/>
  <c r="AC623" i="1"/>
  <c r="AE623" i="1"/>
  <c r="AD623" i="1"/>
  <c r="AH662" i="1"/>
  <c r="AN108" i="1"/>
  <c r="AL108" i="1"/>
  <c r="AP108" i="1"/>
  <c r="AM108" i="1"/>
  <c r="AW762" i="1"/>
  <c r="AX762" i="1"/>
  <c r="AR936" i="1"/>
  <c r="AP936" i="1"/>
  <c r="AS936" i="1"/>
  <c r="AO936" i="1"/>
  <c r="AC408" i="1"/>
  <c r="AG408" i="1"/>
  <c r="AD408" i="1"/>
  <c r="AF408" i="1" s="1"/>
  <c r="AE408" i="1"/>
  <c r="AQ373" i="1"/>
  <c r="AH482" i="1"/>
  <c r="AC241" i="1"/>
  <c r="AE241" i="1"/>
  <c r="AD241" i="1"/>
  <c r="AG241" i="1"/>
  <c r="AH640" i="1"/>
  <c r="T77" i="1"/>
  <c r="V77" i="1"/>
  <c r="X77" i="1"/>
  <c r="U77" i="1"/>
  <c r="V187" i="1"/>
  <c r="X187" i="1"/>
  <c r="U187" i="1"/>
  <c r="W187" i="1" s="1"/>
  <c r="T187" i="1"/>
  <c r="AX317" i="1"/>
  <c r="AY317" i="1" s="1"/>
  <c r="AW317" i="1"/>
  <c r="AP873" i="1"/>
  <c r="AN873" i="1"/>
  <c r="AO873" i="1" s="1"/>
  <c r="AQ873" i="1" s="1"/>
  <c r="AR873" i="1" s="1"/>
  <c r="AM873" i="1"/>
  <c r="AL873" i="1"/>
  <c r="AX408" i="1"/>
  <c r="AW408" i="1"/>
  <c r="X709" i="1"/>
  <c r="V709" i="1"/>
  <c r="T709" i="1"/>
  <c r="U709" i="1"/>
  <c r="AD101" i="1"/>
  <c r="AE101" i="1"/>
  <c r="AC101" i="1"/>
  <c r="AG101" i="1"/>
  <c r="T388" i="1"/>
  <c r="X388" i="1"/>
  <c r="V388" i="1"/>
  <c r="U388" i="1"/>
  <c r="W388" i="1" s="1"/>
  <c r="Y388" i="1" s="1"/>
  <c r="Z388" i="1" s="1"/>
  <c r="AX635" i="1"/>
  <c r="AW635" i="1"/>
  <c r="X128" i="1"/>
  <c r="V128" i="1"/>
  <c r="U128" i="1"/>
  <c r="T128" i="1"/>
  <c r="X255" i="1"/>
  <c r="V255" i="1"/>
  <c r="U255" i="1"/>
  <c r="T255" i="1"/>
  <c r="AQ77" i="1"/>
  <c r="AH878" i="1"/>
  <c r="AL250" i="1"/>
  <c r="AP250" i="1"/>
  <c r="AN250" i="1"/>
  <c r="AM250" i="1"/>
  <c r="AC233" i="1"/>
  <c r="AD233" i="1"/>
  <c r="AE233" i="1"/>
  <c r="AC648" i="1"/>
  <c r="AG648" i="1"/>
  <c r="AD648" i="1"/>
  <c r="AE648" i="1"/>
  <c r="AH338" i="1"/>
  <c r="AC625" i="1"/>
  <c r="AE625" i="1"/>
  <c r="AG625" i="1"/>
  <c r="AD625" i="1"/>
  <c r="X719" i="1"/>
  <c r="V719" i="1"/>
  <c r="U719" i="1"/>
  <c r="T719" i="1"/>
  <c r="AN478" i="1"/>
  <c r="AM478" i="1"/>
  <c r="AL478" i="1"/>
  <c r="AD189" i="1"/>
  <c r="AE189" i="1"/>
  <c r="AC189" i="1"/>
  <c r="T105" i="1"/>
  <c r="U105" i="1"/>
  <c r="X105" i="1"/>
  <c r="V105" i="1"/>
  <c r="AH264" i="1"/>
  <c r="V647" i="1"/>
  <c r="X647" i="1"/>
  <c r="T647" i="1"/>
  <c r="U647" i="1"/>
  <c r="AN581" i="1"/>
  <c r="AP581" i="1"/>
  <c r="AM581" i="1"/>
  <c r="AL581" i="1"/>
  <c r="AL628" i="1"/>
  <c r="AP628" i="1"/>
  <c r="AN628" i="1"/>
  <c r="AM628" i="1"/>
  <c r="AX523" i="1"/>
  <c r="AY523" i="1" s="1"/>
  <c r="AW523" i="1"/>
  <c r="AM449" i="1"/>
  <c r="AN449" i="1"/>
  <c r="AL449" i="1"/>
  <c r="AX625" i="1"/>
  <c r="AW625" i="1"/>
  <c r="AP734" i="1"/>
  <c r="AM734" i="1"/>
  <c r="AN734" i="1"/>
  <c r="AL734" i="1"/>
  <c r="AE301" i="1"/>
  <c r="AG301" i="1"/>
  <c r="AD301" i="1"/>
  <c r="AC301" i="1"/>
  <c r="AQ122" i="1"/>
  <c r="V504" i="1"/>
  <c r="X504" i="1"/>
  <c r="U504" i="1"/>
  <c r="W504" i="1" s="1"/>
  <c r="T504" i="1"/>
  <c r="AC891" i="1"/>
  <c r="AD891" i="1"/>
  <c r="AG891" i="1"/>
  <c r="AE891" i="1"/>
  <c r="X837" i="1"/>
  <c r="T837" i="1"/>
  <c r="V837" i="1"/>
  <c r="U837" i="1"/>
  <c r="W837" i="1" s="1"/>
  <c r="AQ116" i="1"/>
  <c r="AH823" i="1"/>
  <c r="X95" i="1"/>
  <c r="V95" i="1"/>
  <c r="U95" i="1"/>
  <c r="W95" i="1" s="1"/>
  <c r="T95" i="1"/>
  <c r="AQ301" i="1"/>
  <c r="AQ603" i="1"/>
  <c r="X106" i="1"/>
  <c r="V106" i="1"/>
  <c r="U106" i="1"/>
  <c r="W106" i="1" s="1"/>
  <c r="Y106" i="1" s="1"/>
  <c r="Z106" i="1" s="1"/>
  <c r="T106" i="1"/>
  <c r="AP134" i="1"/>
  <c r="AN134" i="1"/>
  <c r="AL134" i="1"/>
  <c r="AM134" i="1"/>
  <c r="AL69" i="1"/>
  <c r="AM69" i="1"/>
  <c r="AN69" i="1"/>
  <c r="T100" i="1"/>
  <c r="X100" i="1"/>
  <c r="U100" i="1"/>
  <c r="V100" i="1"/>
  <c r="AN434" i="1"/>
  <c r="AM434" i="1"/>
  <c r="AL434" i="1"/>
  <c r="AN433" i="1"/>
  <c r="AP433" i="1"/>
  <c r="AM433" i="1"/>
  <c r="AL433" i="1"/>
  <c r="T592" i="1"/>
  <c r="V592" i="1"/>
  <c r="U592" i="1"/>
  <c r="X592" i="1"/>
  <c r="X966" i="1"/>
  <c r="T966" i="1"/>
  <c r="V966" i="1"/>
  <c r="U966" i="1"/>
  <c r="V476" i="1"/>
  <c r="X476" i="1"/>
  <c r="U476" i="1"/>
  <c r="T476" i="1"/>
  <c r="X379" i="1"/>
  <c r="U379" i="1"/>
  <c r="T379" i="1"/>
  <c r="V379" i="1"/>
  <c r="V329" i="1"/>
  <c r="U329" i="1"/>
  <c r="W329" i="1" s="1"/>
  <c r="Y329" i="1" s="1"/>
  <c r="Z329" i="1" s="1"/>
  <c r="T329" i="1"/>
  <c r="X329" i="1"/>
  <c r="AC699" i="1"/>
  <c r="AD699" i="1"/>
  <c r="AG699" i="1"/>
  <c r="AE699" i="1"/>
  <c r="V360" i="1"/>
  <c r="X360" i="1"/>
  <c r="U360" i="1"/>
  <c r="T360" i="1"/>
  <c r="AM759" i="1"/>
  <c r="AP759" i="1"/>
  <c r="AN759" i="1"/>
  <c r="AL759" i="1"/>
  <c r="AK311" i="1"/>
  <c r="AI311" i="1"/>
  <c r="AG311" i="1"/>
  <c r="AF311" i="1"/>
  <c r="X774" i="1"/>
  <c r="T774" i="1"/>
  <c r="V774" i="1"/>
  <c r="U774" i="1"/>
  <c r="AG193" i="1"/>
  <c r="AE193" i="1"/>
  <c r="AC193" i="1"/>
  <c r="AD193" i="1"/>
  <c r="AW592" i="1"/>
  <c r="AX592" i="1"/>
  <c r="AM927" i="1"/>
  <c r="AL927" i="1"/>
  <c r="AP927" i="1"/>
  <c r="AN927" i="1"/>
  <c r="X222" i="1"/>
  <c r="V222" i="1"/>
  <c r="U222" i="1"/>
  <c r="T222" i="1"/>
  <c r="AP157" i="1"/>
  <c r="AN157" i="1"/>
  <c r="AM157" i="1"/>
  <c r="AL157" i="1"/>
  <c r="AX571" i="1"/>
  <c r="AW571" i="1"/>
  <c r="T698" i="1"/>
  <c r="V698" i="1"/>
  <c r="X698" i="1"/>
  <c r="U698" i="1"/>
  <c r="AH329" i="1"/>
  <c r="AQ488" i="1"/>
  <c r="AN263" i="1"/>
  <c r="AL263" i="1"/>
  <c r="AM263" i="1"/>
  <c r="AE118" i="1"/>
  <c r="AC118" i="1"/>
  <c r="AD118" i="1"/>
  <c r="V84" i="1"/>
  <c r="X84" i="1"/>
  <c r="U84" i="1"/>
  <c r="T84" i="1"/>
  <c r="AG930" i="1"/>
  <c r="AE930" i="1"/>
  <c r="AD930" i="1"/>
  <c r="AC930" i="1"/>
  <c r="AX545" i="1"/>
  <c r="AW545" i="1"/>
  <c r="T576" i="1"/>
  <c r="V576" i="1"/>
  <c r="X576" i="1"/>
  <c r="U576" i="1"/>
  <c r="X447" i="1"/>
  <c r="V447" i="1"/>
  <c r="U447" i="1"/>
  <c r="T447" i="1"/>
  <c r="X381" i="1"/>
  <c r="V381" i="1"/>
  <c r="U381" i="1"/>
  <c r="T381" i="1"/>
  <c r="AC172" i="1"/>
  <c r="AE172" i="1"/>
  <c r="AD172" i="1"/>
  <c r="AG172" i="1"/>
  <c r="V811" i="1"/>
  <c r="X811" i="1"/>
  <c r="U811" i="1"/>
  <c r="T811" i="1"/>
  <c r="AN330" i="1"/>
  <c r="AM330" i="1"/>
  <c r="AL330" i="1"/>
  <c r="AL313" i="1"/>
  <c r="AP313" i="1"/>
  <c r="AN313" i="1"/>
  <c r="AM313" i="1"/>
  <c r="AW984" i="1"/>
  <c r="AX984" i="1"/>
  <c r="V216" i="1"/>
  <c r="X216" i="1"/>
  <c r="U216" i="1"/>
  <c r="W216" i="1" s="1"/>
  <c r="T216" i="1"/>
  <c r="AR375" i="1"/>
  <c r="AS375" i="1"/>
  <c r="AP375" i="1"/>
  <c r="AO375" i="1"/>
  <c r="AH118" i="1"/>
  <c r="AQ437" i="1"/>
  <c r="AC941" i="1"/>
  <c r="AG941" i="1"/>
  <c r="AD941" i="1"/>
  <c r="AE941" i="1"/>
  <c r="AQ674" i="1"/>
  <c r="AC753" i="1"/>
  <c r="AE753" i="1"/>
  <c r="AD753" i="1"/>
  <c r="AC814" i="1"/>
  <c r="AG814" i="1"/>
  <c r="AE814" i="1"/>
  <c r="AD814" i="1"/>
  <c r="AQ716" i="1"/>
  <c r="AS330" i="1"/>
  <c r="AR330" i="1"/>
  <c r="AO330" i="1"/>
  <c r="AQ330" i="1" s="1"/>
  <c r="AP330" i="1"/>
  <c r="X713" i="1"/>
  <c r="U713" i="1"/>
  <c r="T713" i="1"/>
  <c r="V713" i="1"/>
  <c r="U855" i="1"/>
  <c r="X855" i="1"/>
  <c r="T855" i="1"/>
  <c r="V855" i="1"/>
  <c r="AE102" i="1"/>
  <c r="AC102" i="1"/>
  <c r="AD102" i="1"/>
  <c r="X165" i="1"/>
  <c r="T165" i="1"/>
  <c r="V165" i="1"/>
  <c r="U165" i="1"/>
  <c r="AG324" i="1"/>
  <c r="AC324" i="1"/>
  <c r="AE324" i="1"/>
  <c r="AD324" i="1"/>
  <c r="AF324" i="1" s="1"/>
  <c r="AH324" i="1" s="1"/>
  <c r="AI324" i="1" s="1"/>
  <c r="T868" i="1"/>
  <c r="V868" i="1"/>
  <c r="U868" i="1"/>
  <c r="W868" i="1" s="1"/>
  <c r="Y868" i="1" s="1"/>
  <c r="Z868" i="1" s="1"/>
  <c r="X868" i="1"/>
  <c r="V401" i="1"/>
  <c r="X401" i="1"/>
  <c r="T401" i="1"/>
  <c r="U401" i="1"/>
  <c r="W401" i="1" s="1"/>
  <c r="Y401" i="1" s="1"/>
  <c r="Z401" i="1" s="1"/>
  <c r="AQ832" i="1"/>
  <c r="AG191" i="1"/>
  <c r="AD191" i="1"/>
  <c r="AE191" i="1"/>
  <c r="AC191" i="1"/>
  <c r="AC669" i="1"/>
  <c r="AG669" i="1"/>
  <c r="AD669" i="1"/>
  <c r="AE669" i="1"/>
  <c r="AN779" i="1"/>
  <c r="AM779" i="1"/>
  <c r="AL779" i="1"/>
  <c r="AL425" i="1"/>
  <c r="AP425" i="1"/>
  <c r="AM425" i="1"/>
  <c r="AN425" i="1"/>
  <c r="AC712" i="1"/>
  <c r="AG712" i="1"/>
  <c r="AD712" i="1"/>
  <c r="AF712" i="1" s="1"/>
  <c r="AE712" i="1"/>
  <c r="AP829" i="1"/>
  <c r="AM829" i="1"/>
  <c r="AN829" i="1"/>
  <c r="AL829" i="1"/>
  <c r="X533" i="1"/>
  <c r="V533" i="1"/>
  <c r="T533" i="1"/>
  <c r="U533" i="1"/>
  <c r="AX658" i="1"/>
  <c r="AW658" i="1"/>
  <c r="AC816" i="1"/>
  <c r="AG816" i="1"/>
  <c r="AE816" i="1"/>
  <c r="AD816" i="1"/>
  <c r="AX156" i="1"/>
  <c r="AW156" i="1"/>
  <c r="AX765" i="1"/>
  <c r="AY765" i="1" s="1"/>
  <c r="AW765" i="1"/>
  <c r="AC554" i="1"/>
  <c r="AG554" i="1"/>
  <c r="AD554" i="1"/>
  <c r="AE554" i="1"/>
  <c r="AS585" i="1"/>
  <c r="AR585" i="1"/>
  <c r="AP585" i="1"/>
  <c r="AO585" i="1"/>
  <c r="AQ585" i="1" s="1"/>
  <c r="AC665" i="1"/>
  <c r="AG665" i="1"/>
  <c r="AD665" i="1"/>
  <c r="AE665" i="1"/>
  <c r="AR645" i="1"/>
  <c r="AS645" i="1"/>
  <c r="AP645" i="1"/>
  <c r="AO645" i="1"/>
  <c r="AQ645" i="1" s="1"/>
  <c r="AL692" i="1"/>
  <c r="AN692" i="1"/>
  <c r="AM692" i="1"/>
  <c r="AR894" i="1"/>
  <c r="AP894" i="1"/>
  <c r="AS894" i="1"/>
  <c r="AO894" i="1"/>
  <c r="AP192" i="1"/>
  <c r="AM192" i="1"/>
  <c r="AN192" i="1"/>
  <c r="AL192" i="1"/>
  <c r="V670" i="1"/>
  <c r="X670" i="1"/>
  <c r="U670" i="1"/>
  <c r="W670" i="1" s="1"/>
  <c r="Y670" i="1" s="1"/>
  <c r="Z670" i="1" s="1"/>
  <c r="T670" i="1"/>
  <c r="AC219" i="1"/>
  <c r="AG219" i="1"/>
  <c r="AE219" i="1"/>
  <c r="AD219" i="1"/>
  <c r="V459" i="1"/>
  <c r="X459" i="1"/>
  <c r="U459" i="1"/>
  <c r="W459" i="1" s="1"/>
  <c r="Y459" i="1" s="1"/>
  <c r="Z459" i="1" s="1"/>
  <c r="T459" i="1"/>
  <c r="AL426" i="1"/>
  <c r="AN426" i="1"/>
  <c r="AM426" i="1"/>
  <c r="AN409" i="1"/>
  <c r="AM409" i="1"/>
  <c r="AL409" i="1"/>
  <c r="AP568" i="1"/>
  <c r="AN568" i="1"/>
  <c r="AM568" i="1"/>
  <c r="AL568" i="1"/>
  <c r="V556" i="1"/>
  <c r="X556" i="1"/>
  <c r="U556" i="1"/>
  <c r="W556" i="1" s="1"/>
  <c r="T556" i="1"/>
  <c r="AG741" i="1"/>
  <c r="AE741" i="1"/>
  <c r="AC741" i="1"/>
  <c r="AD741" i="1"/>
  <c r="AS149" i="1"/>
  <c r="AR149" i="1"/>
  <c r="AP149" i="1"/>
  <c r="AO149" i="1"/>
  <c r="AS963" i="1"/>
  <c r="AP963" i="1"/>
  <c r="AR963" i="1"/>
  <c r="AO963" i="1"/>
  <c r="AC996" i="1"/>
  <c r="AG996" i="1"/>
  <c r="AE996" i="1"/>
  <c r="AD996" i="1"/>
  <c r="X129" i="1"/>
  <c r="T129" i="1"/>
  <c r="V129" i="1"/>
  <c r="U129" i="1"/>
  <c r="AR159" i="1"/>
  <c r="AS159" i="1"/>
  <c r="AO159" i="1"/>
  <c r="AQ159" i="1" s="1"/>
  <c r="AP159" i="1"/>
  <c r="AC349" i="1"/>
  <c r="AG349" i="1"/>
  <c r="AD349" i="1"/>
  <c r="AF349" i="1" s="1"/>
  <c r="AH349" i="1" s="1"/>
  <c r="AI349" i="1" s="1"/>
  <c r="AY349" i="1" s="1"/>
  <c r="AE349" i="1"/>
  <c r="AS409" i="1"/>
  <c r="AR409" i="1"/>
  <c r="AO409" i="1"/>
  <c r="AQ409" i="1" s="1"/>
  <c r="AP409" i="1"/>
  <c r="AC649" i="1"/>
  <c r="AG649" i="1"/>
  <c r="AD649" i="1"/>
  <c r="AE649" i="1"/>
  <c r="X215" i="1"/>
  <c r="V215" i="1"/>
  <c r="T215" i="1"/>
  <c r="U215" i="1"/>
  <c r="AE164" i="1"/>
  <c r="AD164" i="1"/>
  <c r="AC164" i="1"/>
  <c r="AN1002" i="1"/>
  <c r="AP1002" i="1"/>
  <c r="AM1002" i="1"/>
  <c r="AL1002" i="1"/>
  <c r="AM137" i="1"/>
  <c r="AL137" i="1"/>
  <c r="AP137" i="1"/>
  <c r="AN137" i="1"/>
  <c r="AC552" i="1"/>
  <c r="AG552" i="1"/>
  <c r="AD552" i="1"/>
  <c r="AE552" i="1"/>
  <c r="AM729" i="1"/>
  <c r="AN729" i="1"/>
  <c r="AL729" i="1"/>
  <c r="AN980" i="1"/>
  <c r="AL980" i="1"/>
  <c r="AM980" i="1"/>
  <c r="X509" i="1"/>
  <c r="V509" i="1"/>
  <c r="U509" i="1"/>
  <c r="T509" i="1"/>
  <c r="AC511" i="1"/>
  <c r="AG511" i="1"/>
  <c r="AE511" i="1"/>
  <c r="AD511" i="1"/>
  <c r="V236" i="1"/>
  <c r="X236" i="1"/>
  <c r="U236" i="1"/>
  <c r="T236" i="1"/>
  <c r="AN920" i="1"/>
  <c r="AP920" i="1"/>
  <c r="AL920" i="1"/>
  <c r="AM920" i="1"/>
  <c r="AD838" i="1"/>
  <c r="AG838" i="1"/>
  <c r="AE838" i="1"/>
  <c r="AC838" i="1"/>
  <c r="AE245" i="1"/>
  <c r="AG245" i="1"/>
  <c r="AC245" i="1"/>
  <c r="AD245" i="1"/>
  <c r="AG404" i="1"/>
  <c r="AE404" i="1"/>
  <c r="AC404" i="1"/>
  <c r="AD404" i="1"/>
  <c r="AE902" i="1"/>
  <c r="AC902" i="1"/>
  <c r="AD902" i="1"/>
  <c r="AG902" i="1"/>
  <c r="AN623" i="1"/>
  <c r="AM623" i="1"/>
  <c r="AL623" i="1"/>
  <c r="V382" i="1"/>
  <c r="X382" i="1"/>
  <c r="U382" i="1"/>
  <c r="T382" i="1"/>
  <c r="AL408" i="1"/>
  <c r="AM408" i="1"/>
  <c r="AN408" i="1"/>
  <c r="AN241" i="1"/>
  <c r="AM241" i="1"/>
  <c r="AL241" i="1"/>
  <c r="AS623" i="1"/>
  <c r="AO623" i="1"/>
  <c r="AR623" i="1"/>
  <c r="AP623" i="1"/>
  <c r="AW382" i="1"/>
  <c r="AX382" i="1"/>
  <c r="AG77" i="1"/>
  <c r="AE77" i="1"/>
  <c r="AD77" i="1"/>
  <c r="AC77" i="1"/>
  <c r="AC187" i="1"/>
  <c r="AG187" i="1"/>
  <c r="AD187" i="1"/>
  <c r="AE187" i="1"/>
  <c r="V505" i="1"/>
  <c r="X505" i="1"/>
  <c r="U505" i="1"/>
  <c r="W505" i="1" s="1"/>
  <c r="Y505" i="1" s="1"/>
  <c r="Z505" i="1" s="1"/>
  <c r="T505" i="1"/>
  <c r="X534" i="1"/>
  <c r="V534" i="1"/>
  <c r="T534" i="1"/>
  <c r="U534" i="1"/>
  <c r="AG709" i="1"/>
  <c r="AE709" i="1"/>
  <c r="AC709" i="1"/>
  <c r="AD709" i="1"/>
  <c r="AM101" i="1"/>
  <c r="AN101" i="1"/>
  <c r="AP101" i="1"/>
  <c r="AL101" i="1"/>
  <c r="AG388" i="1"/>
  <c r="AC388" i="1"/>
  <c r="AE388" i="1"/>
  <c r="AD388" i="1"/>
  <c r="X870" i="1"/>
  <c r="T870" i="1"/>
  <c r="V870" i="1"/>
  <c r="U870" i="1"/>
  <c r="AS833" i="1"/>
  <c r="AR833" i="1"/>
  <c r="AO833" i="1"/>
  <c r="AQ833" i="1" s="1"/>
  <c r="AP833" i="1"/>
  <c r="AP128" i="1"/>
  <c r="AN128" i="1"/>
  <c r="AM128" i="1"/>
  <c r="AL128" i="1"/>
  <c r="AD255" i="1"/>
  <c r="AE255" i="1"/>
  <c r="AC255" i="1"/>
  <c r="AN233" i="1"/>
  <c r="AL233" i="1"/>
  <c r="AM233" i="1"/>
  <c r="AP648" i="1"/>
  <c r="AN648" i="1"/>
  <c r="AL648" i="1"/>
  <c r="AM648" i="1"/>
  <c r="AX315" i="1"/>
  <c r="AY315" i="1" s="1"/>
  <c r="AW315" i="1"/>
  <c r="AX423" i="1"/>
  <c r="AW423" i="1"/>
  <c r="AS278" i="1"/>
  <c r="AR278" i="1"/>
  <c r="AO278" i="1"/>
  <c r="AQ278" i="1" s="1"/>
  <c r="AP278" i="1"/>
  <c r="AS850" i="1"/>
  <c r="AR850" i="1"/>
  <c r="AO850" i="1"/>
  <c r="AP850" i="1"/>
  <c r="AM625" i="1"/>
  <c r="AN625" i="1"/>
  <c r="AL625" i="1"/>
  <c r="AC719" i="1"/>
  <c r="AE719" i="1"/>
  <c r="AD719" i="1"/>
  <c r="X254" i="1"/>
  <c r="V254" i="1"/>
  <c r="U254" i="1"/>
  <c r="T254" i="1"/>
  <c r="AN189" i="1"/>
  <c r="AM189" i="1"/>
  <c r="AL189" i="1"/>
  <c r="AS262" i="1"/>
  <c r="AR262" i="1"/>
  <c r="AP262" i="1"/>
  <c r="AO262" i="1"/>
  <c r="AS971" i="1"/>
  <c r="AR971" i="1"/>
  <c r="AO971" i="1"/>
  <c r="AP971" i="1"/>
  <c r="AC105" i="1"/>
  <c r="AG105" i="1"/>
  <c r="AE105" i="1"/>
  <c r="AD105" i="1"/>
  <c r="AC647" i="1"/>
  <c r="AE647" i="1"/>
  <c r="AD647" i="1"/>
  <c r="AG647" i="1"/>
  <c r="X469" i="1"/>
  <c r="V469" i="1"/>
  <c r="T469" i="1"/>
  <c r="U469" i="1"/>
  <c r="X500" i="1"/>
  <c r="V500" i="1"/>
  <c r="T500" i="1"/>
  <c r="U500" i="1"/>
  <c r="X948" i="1"/>
  <c r="T948" i="1"/>
  <c r="V948" i="1"/>
  <c r="U948" i="1"/>
  <c r="AC752" i="1"/>
  <c r="AG752" i="1"/>
  <c r="AE752" i="1"/>
  <c r="AD752" i="1"/>
  <c r="AM301" i="1"/>
  <c r="AL301" i="1"/>
  <c r="AN301" i="1"/>
  <c r="AC504" i="1"/>
  <c r="AG504" i="1"/>
  <c r="AD504" i="1"/>
  <c r="AE504" i="1"/>
  <c r="AN891" i="1"/>
  <c r="AP891" i="1"/>
  <c r="AM891" i="1"/>
  <c r="AL891" i="1"/>
  <c r="AN837" i="1"/>
  <c r="AM837" i="1"/>
  <c r="AL837" i="1"/>
  <c r="AR962" i="1"/>
  <c r="AO962" i="1"/>
  <c r="AQ962" i="1" s="1"/>
  <c r="AS962" i="1"/>
  <c r="AP962" i="1"/>
  <c r="AW322" i="1"/>
  <c r="AX322" i="1"/>
  <c r="AW525" i="1"/>
  <c r="AX525" i="1"/>
  <c r="AN95" i="1"/>
  <c r="AM95" i="1"/>
  <c r="AL95" i="1"/>
  <c r="AC106" i="1"/>
  <c r="AG106" i="1"/>
  <c r="AD106" i="1"/>
  <c r="AE106" i="1"/>
  <c r="AS760" i="1"/>
  <c r="AO760" i="1"/>
  <c r="AQ760" i="1" s="1"/>
  <c r="AR760" i="1"/>
  <c r="AP760" i="1"/>
  <c r="AX521" i="1"/>
  <c r="AW521" i="1"/>
  <c r="AC756" i="1"/>
  <c r="AG756" i="1"/>
  <c r="AE756" i="1"/>
  <c r="AD756" i="1"/>
  <c r="AE100" i="1"/>
  <c r="AC100" i="1"/>
  <c r="AD100" i="1"/>
  <c r="V178" i="1"/>
  <c r="T178" i="1"/>
  <c r="U178" i="1"/>
  <c r="X178" i="1"/>
  <c r="X321" i="1"/>
  <c r="T321" i="1"/>
  <c r="V321" i="1"/>
  <c r="U321" i="1"/>
  <c r="AC592" i="1"/>
  <c r="AG592" i="1"/>
  <c r="AE592" i="1"/>
  <c r="AD592" i="1"/>
  <c r="AG966" i="1"/>
  <c r="AE966" i="1"/>
  <c r="AC966" i="1"/>
  <c r="AD966" i="1"/>
  <c r="AS846" i="1"/>
  <c r="AO846" i="1"/>
  <c r="AQ846" i="1" s="1"/>
  <c r="AP846" i="1"/>
  <c r="AR846" i="1"/>
  <c r="AG476" i="1"/>
  <c r="AD476" i="1"/>
  <c r="AE476" i="1"/>
  <c r="AC476" i="1"/>
  <c r="AC379" i="1"/>
  <c r="AG379" i="1"/>
  <c r="AD379" i="1"/>
  <c r="AE379" i="1"/>
  <c r="AC329" i="1"/>
  <c r="AD329" i="1"/>
  <c r="AE329" i="1"/>
  <c r="U699" i="1"/>
  <c r="W699" i="1" s="1"/>
  <c r="AF699" i="1" s="1"/>
  <c r="T699" i="1"/>
  <c r="V699" i="1"/>
  <c r="X699" i="1"/>
  <c r="AG360" i="1"/>
  <c r="AD360" i="1"/>
  <c r="AE360" i="1"/>
  <c r="AC360" i="1"/>
  <c r="AP774" i="1"/>
  <c r="AN774" i="1"/>
  <c r="AL774" i="1"/>
  <c r="AM774" i="1"/>
  <c r="AL193" i="1"/>
  <c r="AM193" i="1"/>
  <c r="AN193" i="1"/>
  <c r="T352" i="1"/>
  <c r="X352" i="1"/>
  <c r="V352" i="1"/>
  <c r="U352" i="1"/>
  <c r="X815" i="1"/>
  <c r="V815" i="1"/>
  <c r="U815" i="1"/>
  <c r="T815" i="1"/>
  <c r="AE222" i="1"/>
  <c r="AD222" i="1"/>
  <c r="AC222" i="1"/>
  <c r="X251" i="1"/>
  <c r="V251" i="1"/>
  <c r="U251" i="1"/>
  <c r="W251" i="1" s="1"/>
  <c r="Y251" i="1" s="1"/>
  <c r="Z251" i="1" s="1"/>
  <c r="T251" i="1"/>
  <c r="AC698" i="1"/>
  <c r="AD698" i="1"/>
  <c r="AE698" i="1"/>
  <c r="AW781" i="1"/>
  <c r="AX781" i="1"/>
  <c r="AW872" i="1"/>
  <c r="AX872" i="1"/>
  <c r="X135" i="1"/>
  <c r="V135" i="1"/>
  <c r="T135" i="1"/>
  <c r="U135" i="1"/>
  <c r="AL118" i="1"/>
  <c r="AN118" i="1"/>
  <c r="AM118" i="1"/>
  <c r="T740" i="1"/>
  <c r="X740" i="1"/>
  <c r="V740" i="1"/>
  <c r="U740" i="1"/>
  <c r="AE84" i="1"/>
  <c r="AG84" i="1"/>
  <c r="AC84" i="1"/>
  <c r="AD84" i="1"/>
  <c r="X674" i="1"/>
  <c r="T674" i="1"/>
  <c r="U674" i="1"/>
  <c r="W674" i="1" s="1"/>
  <c r="V674" i="1"/>
  <c r="V305" i="1"/>
  <c r="X305" i="1"/>
  <c r="T305" i="1"/>
  <c r="U305" i="1"/>
  <c r="AD576" i="1"/>
  <c r="AG576" i="1"/>
  <c r="AC576" i="1"/>
  <c r="AE576" i="1"/>
  <c r="AC447" i="1"/>
  <c r="AG447" i="1"/>
  <c r="AD447" i="1"/>
  <c r="AE447" i="1"/>
  <c r="AL381" i="1"/>
  <c r="AN381" i="1"/>
  <c r="AM381" i="1"/>
  <c r="AP172" i="1"/>
  <c r="AN172" i="1"/>
  <c r="AM172" i="1"/>
  <c r="AL172" i="1"/>
  <c r="AC811" i="1"/>
  <c r="AD811" i="1"/>
  <c r="AG811" i="1"/>
  <c r="AE811" i="1"/>
  <c r="AC185" i="1"/>
  <c r="AE185" i="1"/>
  <c r="AG185" i="1"/>
  <c r="AD185" i="1"/>
  <c r="X856" i="1"/>
  <c r="U856" i="1"/>
  <c r="T856" i="1"/>
  <c r="V856" i="1"/>
  <c r="AC216" i="1"/>
  <c r="AG216" i="1"/>
  <c r="AE216" i="1"/>
  <c r="AD216" i="1"/>
  <c r="AW437" i="1"/>
  <c r="AX437" i="1"/>
  <c r="AP941" i="1"/>
  <c r="AN941" i="1"/>
  <c r="AM941" i="1"/>
  <c r="AL941" i="1"/>
  <c r="AS346" i="1"/>
  <c r="AP346" i="1"/>
  <c r="AR346" i="1"/>
  <c r="AO346" i="1"/>
  <c r="AQ346" i="1" s="1"/>
  <c r="AL753" i="1"/>
  <c r="AM753" i="1"/>
  <c r="AN753" i="1"/>
  <c r="V814" i="1"/>
  <c r="X814" i="1"/>
  <c r="U814" i="1"/>
  <c r="W814" i="1" s="1"/>
  <c r="AF814" i="1" s="1"/>
  <c r="T814" i="1"/>
  <c r="AK175" i="1"/>
  <c r="AG175" i="1"/>
  <c r="AF175" i="1"/>
  <c r="AH175" i="1" s="1"/>
  <c r="AI175" i="1"/>
  <c r="V202" i="1"/>
  <c r="X202" i="1"/>
  <c r="U202" i="1"/>
  <c r="T202" i="1"/>
  <c r="AC713" i="1"/>
  <c r="AG713" i="1"/>
  <c r="AD713" i="1"/>
  <c r="AE713" i="1"/>
  <c r="AD855" i="1"/>
  <c r="AC855" i="1"/>
  <c r="AE855" i="1"/>
  <c r="AL102" i="1"/>
  <c r="AM102" i="1"/>
  <c r="AN102" i="1"/>
  <c r="AD165" i="1"/>
  <c r="AE165" i="1"/>
  <c r="AG165" i="1"/>
  <c r="AC165" i="1"/>
  <c r="AP324" i="1"/>
  <c r="AM324" i="1"/>
  <c r="AL324" i="1"/>
  <c r="AN324" i="1"/>
  <c r="AG868" i="1"/>
  <c r="AE868" i="1"/>
  <c r="AD868" i="1"/>
  <c r="AC868" i="1"/>
  <c r="AC401" i="1"/>
  <c r="AE401" i="1"/>
  <c r="AD401" i="1"/>
  <c r="AP191" i="1"/>
  <c r="AN191" i="1"/>
  <c r="AL191" i="1"/>
  <c r="AM191" i="1"/>
  <c r="AN669" i="1"/>
  <c r="AP669" i="1"/>
  <c r="AM669" i="1"/>
  <c r="AL669" i="1"/>
  <c r="X507" i="1"/>
  <c r="U507" i="1"/>
  <c r="W507" i="1" s="1"/>
  <c r="Y507" i="1" s="1"/>
  <c r="Z507" i="1" s="1"/>
  <c r="T507" i="1"/>
  <c r="V507" i="1"/>
  <c r="V297" i="1"/>
  <c r="X297" i="1"/>
  <c r="U297" i="1"/>
  <c r="T297" i="1"/>
  <c r="AP712" i="1"/>
  <c r="AM712" i="1"/>
  <c r="AL712" i="1"/>
  <c r="AN712" i="1"/>
  <c r="V620" i="1"/>
  <c r="X620" i="1"/>
  <c r="U620" i="1"/>
  <c r="T620" i="1"/>
  <c r="X214" i="1"/>
  <c r="V214" i="1"/>
  <c r="T214" i="1"/>
  <c r="U214" i="1"/>
  <c r="AG533" i="1"/>
  <c r="AE533" i="1"/>
  <c r="AC533" i="1"/>
  <c r="AD533" i="1"/>
  <c r="AX452" i="1"/>
  <c r="AW452" i="1"/>
  <c r="T816" i="1"/>
  <c r="X816" i="1"/>
  <c r="V816" i="1"/>
  <c r="U816" i="1"/>
  <c r="AW686" i="1"/>
  <c r="AX686" i="1"/>
  <c r="AM554" i="1"/>
  <c r="AL554" i="1"/>
  <c r="AN554" i="1"/>
  <c r="AP665" i="1"/>
  <c r="AN665" i="1"/>
  <c r="AL665" i="1"/>
  <c r="AM665" i="1"/>
  <c r="AH620" i="1"/>
  <c r="AQ934" i="1"/>
  <c r="X405" i="1"/>
  <c r="V405" i="1"/>
  <c r="T405" i="1"/>
  <c r="U405" i="1"/>
  <c r="AG564" i="1"/>
  <c r="AE564" i="1"/>
  <c r="AC564" i="1"/>
  <c r="AD564" i="1"/>
  <c r="AC852" i="1"/>
  <c r="AE852" i="1"/>
  <c r="AD852" i="1"/>
  <c r="AS737" i="1"/>
  <c r="AR737" i="1"/>
  <c r="AP737" i="1"/>
  <c r="AO737" i="1"/>
  <c r="AQ737" i="1" s="1"/>
  <c r="AC670" i="1"/>
  <c r="AG670" i="1"/>
  <c r="AE670" i="1"/>
  <c r="AD670" i="1"/>
  <c r="AS845" i="1"/>
  <c r="AO845" i="1"/>
  <c r="AP845" i="1"/>
  <c r="AR845" i="1"/>
  <c r="AP219" i="1"/>
  <c r="AN219" i="1"/>
  <c r="AM219" i="1"/>
  <c r="AL219" i="1"/>
  <c r="AP459" i="1"/>
  <c r="AN459" i="1"/>
  <c r="AM459" i="1"/>
  <c r="AL459" i="1"/>
  <c r="V298" i="1"/>
  <c r="X298" i="1"/>
  <c r="U298" i="1"/>
  <c r="W298" i="1" s="1"/>
  <c r="T298" i="1"/>
  <c r="X281" i="1"/>
  <c r="V281" i="1"/>
  <c r="U281" i="1"/>
  <c r="W281" i="1" s="1"/>
  <c r="Y281" i="1" s="1"/>
  <c r="Z281" i="1" s="1"/>
  <c r="T281" i="1"/>
  <c r="V440" i="1"/>
  <c r="X440" i="1"/>
  <c r="U440" i="1"/>
  <c r="T440" i="1"/>
  <c r="AC556" i="1"/>
  <c r="AG556" i="1"/>
  <c r="AD556" i="1"/>
  <c r="AE556" i="1"/>
  <c r="AS582" i="1"/>
  <c r="AR582" i="1"/>
  <c r="AP582" i="1"/>
  <c r="AO582" i="1"/>
  <c r="AN741" i="1"/>
  <c r="AL741" i="1"/>
  <c r="AM741" i="1"/>
  <c r="AH692" i="1"/>
  <c r="AM996" i="1"/>
  <c r="AL996" i="1"/>
  <c r="AP996" i="1"/>
  <c r="AN996" i="1"/>
  <c r="AX386" i="1"/>
  <c r="AW386" i="1"/>
  <c r="AN129" i="1"/>
  <c r="AM129" i="1"/>
  <c r="AL129" i="1"/>
  <c r="AH567" i="1"/>
  <c r="AM349" i="1"/>
  <c r="AN349" i="1"/>
  <c r="AL349" i="1"/>
  <c r="AQ666" i="1"/>
  <c r="AH281" i="1"/>
  <c r="AM649" i="1"/>
  <c r="AP649" i="1"/>
  <c r="AN649" i="1"/>
  <c r="AL649" i="1"/>
  <c r="AX591" i="1"/>
  <c r="AW591" i="1"/>
  <c r="AC215" i="1"/>
  <c r="AG215" i="1"/>
  <c r="AE215" i="1"/>
  <c r="AD215" i="1"/>
  <c r="AW416" i="1"/>
  <c r="AX416" i="1"/>
  <c r="AM164" i="1"/>
  <c r="AN164" i="1"/>
  <c r="AL164" i="1"/>
  <c r="AH88" i="1"/>
  <c r="AS336" i="1"/>
  <c r="AP336" i="1"/>
  <c r="AR336" i="1"/>
  <c r="AO336" i="1"/>
  <c r="AX170" i="1"/>
  <c r="AW170" i="1"/>
  <c r="AM552" i="1"/>
  <c r="AN552" i="1"/>
  <c r="AL552" i="1"/>
  <c r="AH261" i="1"/>
  <c r="AH882" i="1"/>
  <c r="AN509" i="1"/>
  <c r="AL509" i="1"/>
  <c r="AM509" i="1"/>
  <c r="U511" i="1"/>
  <c r="T511" i="1"/>
  <c r="X511" i="1"/>
  <c r="V511" i="1"/>
  <c r="AC236" i="1"/>
  <c r="AD236" i="1"/>
  <c r="AE236" i="1"/>
  <c r="AH508" i="1"/>
  <c r="X838" i="1"/>
  <c r="T838" i="1"/>
  <c r="V838" i="1"/>
  <c r="U838" i="1"/>
  <c r="AP245" i="1"/>
  <c r="AM245" i="1"/>
  <c r="AL245" i="1"/>
  <c r="AN245" i="1"/>
  <c r="AN404" i="1"/>
  <c r="AM404" i="1"/>
  <c r="AL404" i="1"/>
  <c r="AM902" i="1"/>
  <c r="AP902" i="1"/>
  <c r="AL902" i="1"/>
  <c r="AN902" i="1"/>
  <c r="AE640" i="1"/>
  <c r="AC640" i="1"/>
  <c r="AD640" i="1"/>
  <c r="AC382" i="1"/>
  <c r="AG382" i="1"/>
  <c r="AE382" i="1"/>
  <c r="AD382" i="1"/>
  <c r="AQ944" i="1"/>
  <c r="AS495" i="1"/>
  <c r="AR495" i="1"/>
  <c r="AP495" i="1"/>
  <c r="AO495" i="1"/>
  <c r="V280" i="1"/>
  <c r="U280" i="1"/>
  <c r="X280" i="1"/>
  <c r="T280" i="1"/>
  <c r="AS695" i="1"/>
  <c r="AR695" i="1"/>
  <c r="AO695" i="1"/>
  <c r="AQ695" i="1" s="1"/>
  <c r="AP695" i="1"/>
  <c r="AS550" i="1"/>
  <c r="AP550" i="1"/>
  <c r="AR550" i="1"/>
  <c r="AO550" i="1"/>
  <c r="AQ550" i="1" s="1"/>
  <c r="AX373" i="1"/>
  <c r="AW373" i="1"/>
  <c r="Y587" i="1"/>
  <c r="X97" i="1"/>
  <c r="T97" i="1"/>
  <c r="V97" i="1"/>
  <c r="U97" i="1"/>
  <c r="X383" i="1"/>
  <c r="V383" i="1"/>
  <c r="U383" i="1"/>
  <c r="T383" i="1"/>
  <c r="V270" i="1"/>
  <c r="X270" i="1"/>
  <c r="U270" i="1"/>
  <c r="T270" i="1"/>
  <c r="AM77" i="1"/>
  <c r="AN77" i="1"/>
  <c r="AL77" i="1"/>
  <c r="AP187" i="1"/>
  <c r="AN187" i="1"/>
  <c r="AM187" i="1"/>
  <c r="AL187" i="1"/>
  <c r="AX667" i="1"/>
  <c r="AW667" i="1"/>
  <c r="AC505" i="1"/>
  <c r="AD505" i="1"/>
  <c r="AE505" i="1"/>
  <c r="AQ408" i="1"/>
  <c r="AS697" i="1"/>
  <c r="AP697" i="1"/>
  <c r="AR697" i="1"/>
  <c r="AO697" i="1"/>
  <c r="AQ697" i="1" s="1"/>
  <c r="AE534" i="1"/>
  <c r="AC534" i="1"/>
  <c r="AD534" i="1"/>
  <c r="AP709" i="1"/>
  <c r="AL709" i="1"/>
  <c r="AN709" i="1"/>
  <c r="AM709" i="1"/>
  <c r="AH964" i="1"/>
  <c r="AP388" i="1"/>
  <c r="AL388" i="1"/>
  <c r="AM388" i="1"/>
  <c r="AN388" i="1"/>
  <c r="AG870" i="1"/>
  <c r="AE870" i="1"/>
  <c r="AC870" i="1"/>
  <c r="AD870" i="1"/>
  <c r="AG128" i="1"/>
  <c r="AC128" i="1"/>
  <c r="AE128" i="1"/>
  <c r="AD128" i="1"/>
  <c r="AL255" i="1"/>
  <c r="AN255" i="1"/>
  <c r="AM255" i="1"/>
  <c r="X892" i="1"/>
  <c r="U892" i="1"/>
  <c r="V892" i="1"/>
  <c r="T892" i="1"/>
  <c r="V520" i="1"/>
  <c r="X520" i="1"/>
  <c r="U520" i="1"/>
  <c r="T520" i="1"/>
  <c r="X923" i="1"/>
  <c r="U923" i="1"/>
  <c r="T923" i="1"/>
  <c r="V923" i="1"/>
  <c r="AH540" i="1"/>
  <c r="AH850" i="1"/>
  <c r="AR338" i="1"/>
  <c r="AS338" i="1"/>
  <c r="AP338" i="1"/>
  <c r="AO338" i="1"/>
  <c r="AL719" i="1"/>
  <c r="AM719" i="1"/>
  <c r="AN719" i="1"/>
  <c r="AC254" i="1"/>
  <c r="AD254" i="1"/>
  <c r="AE254" i="1"/>
  <c r="AS651" i="1"/>
  <c r="AR651" i="1"/>
  <c r="AP651" i="1"/>
  <c r="AO651" i="1"/>
  <c r="AQ651" i="1" s="1"/>
  <c r="AN105" i="1"/>
  <c r="AM105" i="1"/>
  <c r="AL105" i="1"/>
  <c r="AM647" i="1"/>
  <c r="AP647" i="1"/>
  <c r="AN647" i="1"/>
  <c r="AL647" i="1"/>
  <c r="AS590" i="1"/>
  <c r="AO590" i="1"/>
  <c r="AR590" i="1"/>
  <c r="AP590" i="1"/>
  <c r="AG469" i="1"/>
  <c r="AE469" i="1"/>
  <c r="AD469" i="1"/>
  <c r="AC469" i="1"/>
  <c r="AD500" i="1"/>
  <c r="AG500" i="1"/>
  <c r="AE500" i="1"/>
  <c r="AC500" i="1"/>
  <c r="AE948" i="1"/>
  <c r="AC948" i="1"/>
  <c r="AD948" i="1"/>
  <c r="AM752" i="1"/>
  <c r="AP752" i="1"/>
  <c r="AN752" i="1"/>
  <c r="AL752" i="1"/>
  <c r="AS975" i="1"/>
  <c r="AP975" i="1"/>
  <c r="AR975" i="1"/>
  <c r="AO975" i="1"/>
  <c r="AH189" i="1"/>
  <c r="AX122" i="1"/>
  <c r="AW122" i="1"/>
  <c r="AX105" i="1"/>
  <c r="AW105" i="1"/>
  <c r="AP504" i="1"/>
  <c r="AN504" i="1"/>
  <c r="AM504" i="1"/>
  <c r="AL504" i="1"/>
  <c r="T891" i="1"/>
  <c r="V891" i="1"/>
  <c r="X891" i="1"/>
  <c r="U891" i="1"/>
  <c r="AS407" i="1"/>
  <c r="AO407" i="1"/>
  <c r="AQ407" i="1" s="1"/>
  <c r="AR407" i="1"/>
  <c r="AP407" i="1"/>
  <c r="AW834" i="1"/>
  <c r="AX834" i="1"/>
  <c r="T959" i="1"/>
  <c r="X959" i="1"/>
  <c r="V959" i="1"/>
  <c r="U959" i="1"/>
  <c r="T846" i="1"/>
  <c r="X846" i="1"/>
  <c r="U846" i="1"/>
  <c r="W846" i="1" s="1"/>
  <c r="Y846" i="1" s="1"/>
  <c r="Z846" i="1" s="1"/>
  <c r="V846" i="1"/>
  <c r="AX301" i="1"/>
  <c r="AW301" i="1"/>
  <c r="AW603" i="1"/>
  <c r="AX603" i="1"/>
  <c r="AN106" i="1"/>
  <c r="AL106" i="1"/>
  <c r="AM106" i="1"/>
  <c r="AH248" i="1"/>
  <c r="T756" i="1"/>
  <c r="X756" i="1"/>
  <c r="U756" i="1"/>
  <c r="V756" i="1"/>
  <c r="AL100" i="1"/>
  <c r="AM100" i="1"/>
  <c r="AN100" i="1"/>
  <c r="AL178" i="1"/>
  <c r="AM178" i="1"/>
  <c r="AN178" i="1"/>
  <c r="AM321" i="1"/>
  <c r="AN321" i="1"/>
  <c r="AL321" i="1"/>
  <c r="AM592" i="1"/>
  <c r="AN592" i="1"/>
  <c r="AL592" i="1"/>
  <c r="AL966" i="1"/>
  <c r="AM966" i="1"/>
  <c r="AN966" i="1"/>
  <c r="AC718" i="1"/>
  <c r="AG718" i="1"/>
  <c r="AE718" i="1"/>
  <c r="AD718" i="1"/>
  <c r="AN476" i="1"/>
  <c r="AL476" i="1"/>
  <c r="AM476" i="1"/>
  <c r="AP379" i="1"/>
  <c r="AN379" i="1"/>
  <c r="AM379" i="1"/>
  <c r="AL379" i="1"/>
  <c r="AL329" i="1"/>
  <c r="AM329" i="1"/>
  <c r="AN329" i="1"/>
  <c r="AN699" i="1"/>
  <c r="AP699" i="1"/>
  <c r="AM699" i="1"/>
  <c r="AL699" i="1"/>
  <c r="AM360" i="1"/>
  <c r="AN360" i="1"/>
  <c r="AL360" i="1"/>
  <c r="AH208" i="1"/>
  <c r="AK562" i="1"/>
  <c r="AG562" i="1"/>
  <c r="AI562" i="1"/>
  <c r="AF562" i="1"/>
  <c r="AQ465" i="1"/>
  <c r="AD352" i="1"/>
  <c r="AG352" i="1"/>
  <c r="AC352" i="1"/>
  <c r="AE352" i="1"/>
  <c r="AC815" i="1"/>
  <c r="AG815" i="1"/>
  <c r="AE815" i="1"/>
  <c r="AD815" i="1"/>
  <c r="AN222" i="1"/>
  <c r="AM222" i="1"/>
  <c r="AL222" i="1"/>
  <c r="AQ335" i="1"/>
  <c r="AC251" i="1"/>
  <c r="AG251" i="1"/>
  <c r="AD251" i="1"/>
  <c r="AE251" i="1"/>
  <c r="AM698" i="1"/>
  <c r="AN698" i="1"/>
  <c r="AL698" i="1"/>
  <c r="AS329" i="1"/>
  <c r="AR329" i="1"/>
  <c r="AO329" i="1"/>
  <c r="AQ329" i="1" s="1"/>
  <c r="AP329" i="1"/>
  <c r="AH572" i="1"/>
  <c r="AW488" i="1"/>
  <c r="AX488" i="1"/>
  <c r="AC135" i="1"/>
  <c r="AG135" i="1"/>
  <c r="AE135" i="1"/>
  <c r="AD135" i="1"/>
  <c r="AC740" i="1"/>
  <c r="AG740" i="1"/>
  <c r="AE740" i="1"/>
  <c r="AD740" i="1"/>
  <c r="AP84" i="1"/>
  <c r="AN84" i="1"/>
  <c r="AL84" i="1"/>
  <c r="AM84" i="1"/>
  <c r="AL674" i="1"/>
  <c r="AN674" i="1"/>
  <c r="AM674" i="1"/>
  <c r="AD305" i="1"/>
  <c r="AG305" i="1"/>
  <c r="AC305" i="1"/>
  <c r="AE305" i="1"/>
  <c r="AM576" i="1"/>
  <c r="AN576" i="1"/>
  <c r="AL576" i="1"/>
  <c r="AN447" i="1"/>
  <c r="AP447" i="1"/>
  <c r="AM447" i="1"/>
  <c r="AL447" i="1"/>
  <c r="AC381" i="1"/>
  <c r="AG381" i="1"/>
  <c r="AD381" i="1"/>
  <c r="AE381" i="1"/>
  <c r="X974" i="1"/>
  <c r="U974" i="1"/>
  <c r="V974" i="1"/>
  <c r="T974" i="1"/>
  <c r="AP811" i="1"/>
  <c r="AN811" i="1"/>
  <c r="AM811" i="1"/>
  <c r="AL811" i="1"/>
  <c r="AQ218" i="1"/>
  <c r="X185" i="1"/>
  <c r="V185" i="1"/>
  <c r="U185" i="1"/>
  <c r="T185" i="1"/>
  <c r="AC856" i="1"/>
  <c r="AG856" i="1"/>
  <c r="AD856" i="1"/>
  <c r="AE856" i="1"/>
  <c r="AL216" i="1"/>
  <c r="AP216" i="1"/>
  <c r="AM216" i="1"/>
  <c r="AN216" i="1"/>
  <c r="AS118" i="1"/>
  <c r="AR118" i="1"/>
  <c r="AP118" i="1"/>
  <c r="AO118" i="1"/>
  <c r="AQ118" i="1" s="1"/>
  <c r="AS596" i="1"/>
  <c r="AO596" i="1"/>
  <c r="AQ596" i="1" s="1"/>
  <c r="AR596" i="1"/>
  <c r="AP596" i="1"/>
  <c r="AH867" i="1"/>
  <c r="AH945" i="1"/>
  <c r="T976" i="1"/>
  <c r="X976" i="1"/>
  <c r="V976" i="1"/>
  <c r="U976" i="1"/>
  <c r="W976" i="1" s="1"/>
  <c r="AH772" i="1"/>
  <c r="AL814" i="1"/>
  <c r="AP814" i="1"/>
  <c r="AM814" i="1"/>
  <c r="AN814" i="1"/>
  <c r="AQ284" i="1"/>
  <c r="AX716" i="1"/>
  <c r="AW716" i="1"/>
  <c r="AC202" i="1"/>
  <c r="AG202" i="1"/>
  <c r="AD202" i="1"/>
  <c r="AE202" i="1"/>
  <c r="AP713" i="1"/>
  <c r="AM713" i="1"/>
  <c r="AL713" i="1"/>
  <c r="AN713" i="1"/>
  <c r="AN855" i="1"/>
  <c r="AL855" i="1"/>
  <c r="AM855" i="1"/>
  <c r="AH933" i="1"/>
  <c r="AM165" i="1"/>
  <c r="AN165" i="1"/>
  <c r="AL165" i="1"/>
  <c r="X196" i="1"/>
  <c r="Y196" i="1" s="1"/>
  <c r="Z196" i="1" s="1"/>
  <c r="T196" i="1"/>
  <c r="V196" i="1"/>
  <c r="U196" i="1"/>
  <c r="W196" i="1" s="1"/>
  <c r="AL868" i="1"/>
  <c r="AN868" i="1"/>
  <c r="AM868" i="1"/>
  <c r="AM401" i="1"/>
  <c r="AN401" i="1"/>
  <c r="AL401" i="1"/>
  <c r="AW832" i="1"/>
  <c r="AX832" i="1"/>
  <c r="V347" i="1"/>
  <c r="X347" i="1"/>
  <c r="U347" i="1"/>
  <c r="W347" i="1" s="1"/>
  <c r="T347" i="1"/>
  <c r="AC507" i="1"/>
  <c r="AG507" i="1"/>
  <c r="AD507" i="1"/>
  <c r="AE507" i="1"/>
  <c r="AC297" i="1"/>
  <c r="AG297" i="1"/>
  <c r="AD297" i="1"/>
  <c r="AE297" i="1"/>
  <c r="V584" i="1"/>
  <c r="X584" i="1"/>
  <c r="U584" i="1"/>
  <c r="W584" i="1" s="1"/>
  <c r="Y584" i="1" s="1"/>
  <c r="Z584" i="1" s="1"/>
  <c r="T584" i="1"/>
  <c r="AC620" i="1"/>
  <c r="AD620" i="1"/>
  <c r="AE620" i="1"/>
  <c r="AG214" i="1"/>
  <c r="AE214" i="1"/>
  <c r="AC214" i="1"/>
  <c r="AD214" i="1"/>
  <c r="AL533" i="1"/>
  <c r="AM533" i="1"/>
  <c r="AN533" i="1"/>
  <c r="AP533" i="1"/>
  <c r="AH274" i="1"/>
  <c r="AS849" i="1"/>
  <c r="AR849" i="1"/>
  <c r="AP849" i="1"/>
  <c r="AO849" i="1"/>
  <c r="T448" i="1"/>
  <c r="V448" i="1"/>
  <c r="X448" i="1"/>
  <c r="U448" i="1"/>
  <c r="W448" i="1" s="1"/>
  <c r="X190" i="1"/>
  <c r="V190" i="1"/>
  <c r="U190" i="1"/>
  <c r="T190" i="1"/>
  <c r="AQ668" i="1"/>
  <c r="V186" i="1"/>
  <c r="X186" i="1"/>
  <c r="U186" i="1"/>
  <c r="T186" i="1"/>
  <c r="AS620" i="1"/>
  <c r="AR620" i="1"/>
  <c r="AP620" i="1"/>
  <c r="AO620" i="1"/>
  <c r="AG405" i="1"/>
  <c r="AC405" i="1"/>
  <c r="AE405" i="1"/>
  <c r="AD405" i="1"/>
  <c r="V564" i="1"/>
  <c r="T564" i="1"/>
  <c r="X564" i="1"/>
  <c r="U564" i="1"/>
  <c r="W564" i="1" s="1"/>
  <c r="T852" i="1"/>
  <c r="V852" i="1"/>
  <c r="X852" i="1"/>
  <c r="U852" i="1"/>
  <c r="X910" i="1"/>
  <c r="U910" i="1"/>
  <c r="W910" i="1" s="1"/>
  <c r="Y910" i="1" s="1"/>
  <c r="Z910" i="1" s="1"/>
  <c r="T910" i="1"/>
  <c r="V910" i="1"/>
  <c r="AP670" i="1"/>
  <c r="AN670" i="1"/>
  <c r="AL670" i="1"/>
  <c r="AM670" i="1"/>
  <c r="V380" i="1"/>
  <c r="X380" i="1"/>
  <c r="U380" i="1"/>
  <c r="W380" i="1" s="1"/>
  <c r="Y380" i="1" s="1"/>
  <c r="Z380" i="1" s="1"/>
  <c r="T380" i="1"/>
  <c r="AG459" i="1"/>
  <c r="AD459" i="1"/>
  <c r="AF459" i="1" s="1"/>
  <c r="AH459" i="1" s="1"/>
  <c r="AI459" i="1" s="1"/>
  <c r="AE459" i="1"/>
  <c r="AC459" i="1"/>
  <c r="AC298" i="1"/>
  <c r="AG298" i="1"/>
  <c r="AD298" i="1"/>
  <c r="AE298" i="1"/>
  <c r="AC281" i="1"/>
  <c r="AD281" i="1"/>
  <c r="AE281" i="1"/>
  <c r="AC440" i="1"/>
  <c r="AG440" i="1"/>
  <c r="AD440" i="1"/>
  <c r="AE440" i="1"/>
  <c r="AM556" i="1"/>
  <c r="AN556" i="1"/>
  <c r="AL556" i="1"/>
  <c r="AG454" i="1"/>
  <c r="AD454" i="1"/>
  <c r="AE454" i="1"/>
  <c r="AC454" i="1"/>
  <c r="X629" i="1"/>
  <c r="T629" i="1"/>
  <c r="V629" i="1"/>
  <c r="U629" i="1"/>
  <c r="W629" i="1" s="1"/>
  <c r="Y629" i="1" s="1"/>
  <c r="Z629" i="1" s="1"/>
  <c r="AR852" i="1"/>
  <c r="AS852" i="1"/>
  <c r="AP852" i="1"/>
  <c r="AO852" i="1"/>
  <c r="AQ852" i="1" s="1"/>
  <c r="AG129" i="1"/>
  <c r="AC129" i="1"/>
  <c r="AE129" i="1"/>
  <c r="AD129" i="1"/>
  <c r="AS567" i="1"/>
  <c r="AR567" i="1"/>
  <c r="AO567" i="1"/>
  <c r="AP567" i="1"/>
  <c r="X109" i="1"/>
  <c r="U109" i="1"/>
  <c r="T109" i="1"/>
  <c r="V109" i="1"/>
  <c r="T91" i="1"/>
  <c r="V91" i="1"/>
  <c r="X91" i="1"/>
  <c r="U91" i="1"/>
  <c r="AN215" i="1"/>
  <c r="AM215" i="1"/>
  <c r="AL215" i="1"/>
  <c r="AX432" i="1"/>
  <c r="AW432" i="1"/>
  <c r="X461" i="1"/>
  <c r="U461" i="1"/>
  <c r="T461" i="1"/>
  <c r="V461" i="1"/>
  <c r="V508" i="1"/>
  <c r="X508" i="1"/>
  <c r="U508" i="1"/>
  <c r="W508" i="1" s="1"/>
  <c r="Y508" i="1" s="1"/>
  <c r="Z508" i="1" s="1"/>
  <c r="T508" i="1"/>
  <c r="AC424" i="1"/>
  <c r="AG424" i="1"/>
  <c r="AD424" i="1"/>
  <c r="AE424" i="1"/>
  <c r="AW859" i="1"/>
  <c r="AX859" i="1"/>
  <c r="AE865" i="1"/>
  <c r="AD865" i="1"/>
  <c r="AC865" i="1"/>
  <c r="AS304" i="1"/>
  <c r="AR304" i="1"/>
  <c r="AP304" i="1"/>
  <c r="AO304" i="1"/>
  <c r="AN511" i="1"/>
  <c r="AL511" i="1"/>
  <c r="AM511" i="1"/>
  <c r="AM236" i="1"/>
  <c r="AN236" i="1"/>
  <c r="AL236" i="1"/>
  <c r="AP970" i="1"/>
  <c r="AS970" i="1"/>
  <c r="AR970" i="1"/>
  <c r="AO970" i="1"/>
  <c r="AQ970" i="1" s="1"/>
  <c r="AS729" i="1"/>
  <c r="AR729" i="1"/>
  <c r="AP729" i="1"/>
  <c r="AO729" i="1"/>
  <c r="AQ729" i="1" s="1"/>
  <c r="AP838" i="1"/>
  <c r="AN838" i="1"/>
  <c r="AM838" i="1"/>
  <c r="AL838" i="1"/>
  <c r="X276" i="1"/>
  <c r="V276" i="1"/>
  <c r="T276" i="1"/>
  <c r="U276" i="1"/>
  <c r="AS113" i="1"/>
  <c r="AR113" i="1"/>
  <c r="AP113" i="1"/>
  <c r="AO113" i="1"/>
  <c r="AN640" i="1"/>
  <c r="AM640" i="1"/>
  <c r="AL640" i="1"/>
  <c r="AM382" i="1"/>
  <c r="AN382" i="1"/>
  <c r="AL382" i="1"/>
  <c r="AS662" i="1"/>
  <c r="AO662" i="1"/>
  <c r="AP662" i="1"/>
  <c r="AR662" i="1"/>
  <c r="T940" i="1"/>
  <c r="X940" i="1"/>
  <c r="U940" i="1"/>
  <c r="W940" i="1" s="1"/>
  <c r="V940" i="1"/>
  <c r="AC280" i="1"/>
  <c r="AG280" i="1"/>
  <c r="AD280" i="1"/>
  <c r="AE280" i="1"/>
  <c r="AK587" i="1"/>
  <c r="AI587" i="1"/>
  <c r="AG587" i="1"/>
  <c r="AF587" i="1"/>
  <c r="AR482" i="1"/>
  <c r="AS482" i="1"/>
  <c r="AO482" i="1"/>
  <c r="AQ482" i="1" s="1"/>
  <c r="AP482" i="1"/>
  <c r="AP97" i="1"/>
  <c r="AN97" i="1"/>
  <c r="AM97" i="1"/>
  <c r="AL97" i="1"/>
  <c r="AS640" i="1"/>
  <c r="AR640" i="1"/>
  <c r="AO640" i="1"/>
  <c r="AQ640" i="1" s="1"/>
  <c r="AP640" i="1"/>
  <c r="AG383" i="1"/>
  <c r="AE383" i="1"/>
  <c r="AD383" i="1"/>
  <c r="AC383" i="1"/>
  <c r="AP270" i="1"/>
  <c r="AN270" i="1"/>
  <c r="AM270" i="1"/>
  <c r="AL270" i="1"/>
  <c r="AN505" i="1"/>
  <c r="AM505" i="1"/>
  <c r="AL505" i="1"/>
  <c r="AC663" i="1"/>
  <c r="AE663" i="1"/>
  <c r="AG663" i="1"/>
  <c r="AD663" i="1"/>
  <c r="AN534" i="1"/>
  <c r="AL534" i="1"/>
  <c r="AM534" i="1"/>
  <c r="X597" i="1"/>
  <c r="V597" i="1"/>
  <c r="T597" i="1"/>
  <c r="U597" i="1"/>
  <c r="X260" i="1"/>
  <c r="Y260" i="1" s="1"/>
  <c r="Z260" i="1" s="1"/>
  <c r="T260" i="1"/>
  <c r="V260" i="1"/>
  <c r="U260" i="1"/>
  <c r="W260" i="1" s="1"/>
  <c r="AP870" i="1"/>
  <c r="AN870" i="1"/>
  <c r="AL870" i="1"/>
  <c r="AM870" i="1"/>
  <c r="AX77" i="1"/>
  <c r="AW77" i="1"/>
  <c r="AR878" i="1"/>
  <c r="AS878" i="1"/>
  <c r="AP878" i="1"/>
  <c r="AO878" i="1"/>
  <c r="AC892" i="1"/>
  <c r="AG892" i="1"/>
  <c r="AD892" i="1"/>
  <c r="AE892" i="1"/>
  <c r="AC520" i="1"/>
  <c r="AG520" i="1"/>
  <c r="AD520" i="1"/>
  <c r="AE520" i="1"/>
  <c r="AC923" i="1"/>
  <c r="AG923" i="1"/>
  <c r="AD923" i="1"/>
  <c r="AE923" i="1"/>
  <c r="AL254" i="1"/>
  <c r="AM254" i="1"/>
  <c r="AN254" i="1"/>
  <c r="AS264" i="1"/>
  <c r="AP264" i="1"/>
  <c r="AR264" i="1"/>
  <c r="AO264" i="1"/>
  <c r="AQ264" i="1" s="1"/>
  <c r="U535" i="1"/>
  <c r="V535" i="1"/>
  <c r="X535" i="1"/>
  <c r="T535" i="1"/>
  <c r="AD646" i="1"/>
  <c r="AG646" i="1"/>
  <c r="AE646" i="1"/>
  <c r="AC646" i="1"/>
  <c r="AN469" i="1"/>
  <c r="AP469" i="1"/>
  <c r="AL469" i="1"/>
  <c r="AM469" i="1"/>
  <c r="AL500" i="1"/>
  <c r="AN500" i="1"/>
  <c r="AM500" i="1"/>
  <c r="AL948" i="1"/>
  <c r="AN948" i="1"/>
  <c r="AM948" i="1"/>
  <c r="T752" i="1"/>
  <c r="X752" i="1"/>
  <c r="U752" i="1"/>
  <c r="V752" i="1"/>
  <c r="AX171" i="1"/>
  <c r="AW171" i="1"/>
  <c r="V761" i="1"/>
  <c r="X761" i="1"/>
  <c r="U761" i="1"/>
  <c r="W761" i="1" s="1"/>
  <c r="T761" i="1"/>
  <c r="V715" i="1"/>
  <c r="X715" i="1"/>
  <c r="U715" i="1"/>
  <c r="T715" i="1"/>
  <c r="V376" i="1"/>
  <c r="X376" i="1"/>
  <c r="U376" i="1"/>
  <c r="W376" i="1" s="1"/>
  <c r="T376" i="1"/>
  <c r="X921" i="1"/>
  <c r="U921" i="1"/>
  <c r="T921" i="1"/>
  <c r="V921" i="1"/>
  <c r="AX116" i="1"/>
  <c r="AW116" i="1"/>
  <c r="AS259" i="1"/>
  <c r="AR259" i="1"/>
  <c r="AO259" i="1"/>
  <c r="AP259" i="1"/>
  <c r="AR823" i="1"/>
  <c r="AS823" i="1"/>
  <c r="AO823" i="1"/>
  <c r="AP823" i="1"/>
  <c r="AC959" i="1"/>
  <c r="AG959" i="1"/>
  <c r="AE959" i="1"/>
  <c r="AD959" i="1"/>
  <c r="AC846" i="1"/>
  <c r="AE846" i="1"/>
  <c r="AD846" i="1"/>
  <c r="AS972" i="1"/>
  <c r="AP972" i="1"/>
  <c r="AR972" i="1"/>
  <c r="AO972" i="1"/>
  <c r="AN756" i="1"/>
  <c r="AM756" i="1"/>
  <c r="AL756" i="1"/>
  <c r="T480" i="1"/>
  <c r="V480" i="1"/>
  <c r="X480" i="1"/>
  <c r="U480" i="1"/>
  <c r="W480" i="1" s="1"/>
  <c r="U718" i="1"/>
  <c r="V718" i="1"/>
  <c r="X718" i="1"/>
  <c r="T718" i="1"/>
  <c r="V300" i="1"/>
  <c r="X300" i="1"/>
  <c r="U300" i="1"/>
  <c r="W300" i="1" s="1"/>
  <c r="T300" i="1"/>
  <c r="X942" i="1"/>
  <c r="U942" i="1"/>
  <c r="V942" i="1"/>
  <c r="T942" i="1"/>
  <c r="X201" i="1"/>
  <c r="V201" i="1"/>
  <c r="U201" i="1"/>
  <c r="W201" i="1" s="1"/>
  <c r="Y201" i="1" s="1"/>
  <c r="Z201" i="1" s="1"/>
  <c r="T201" i="1"/>
  <c r="AR793" i="1"/>
  <c r="AS793" i="1"/>
  <c r="AP793" i="1"/>
  <c r="AO793" i="1"/>
  <c r="AQ793" i="1" s="1"/>
  <c r="V232" i="1"/>
  <c r="X232" i="1"/>
  <c r="U232" i="1"/>
  <c r="W232" i="1" s="1"/>
  <c r="T232" i="1"/>
  <c r="AX371" i="1"/>
  <c r="AW371" i="1"/>
  <c r="AX465" i="1"/>
  <c r="AW465" i="1"/>
  <c r="AL352" i="1"/>
  <c r="AP352" i="1"/>
  <c r="AM352" i="1"/>
  <c r="AN352" i="1"/>
  <c r="AL815" i="1"/>
  <c r="AN815" i="1"/>
  <c r="AM815" i="1"/>
  <c r="AP815" i="1"/>
  <c r="AC94" i="1"/>
  <c r="AE94" i="1"/>
  <c r="AD94" i="1"/>
  <c r="AP251" i="1"/>
  <c r="AN251" i="1"/>
  <c r="AM251" i="1"/>
  <c r="AL251" i="1"/>
  <c r="V218" i="1"/>
  <c r="X218" i="1"/>
  <c r="U218" i="1"/>
  <c r="T218" i="1"/>
  <c r="AM135" i="1"/>
  <c r="AN135" i="1"/>
  <c r="AL135" i="1"/>
  <c r="AW998" i="1"/>
  <c r="AX998" i="1"/>
  <c r="AL740" i="1"/>
  <c r="AP740" i="1"/>
  <c r="AN740" i="1"/>
  <c r="AM740" i="1"/>
  <c r="AC674" i="1"/>
  <c r="AD674" i="1"/>
  <c r="AG674" i="1"/>
  <c r="AE674" i="1"/>
  <c r="AP305" i="1"/>
  <c r="AM305" i="1"/>
  <c r="AN305" i="1"/>
  <c r="AL305" i="1"/>
  <c r="X224" i="1"/>
  <c r="V224" i="1"/>
  <c r="U224" i="1"/>
  <c r="T224" i="1"/>
  <c r="X269" i="1"/>
  <c r="U269" i="1"/>
  <c r="W269" i="1" s="1"/>
  <c r="Y269" i="1" s="1"/>
  <c r="Z269" i="1" s="1"/>
  <c r="T269" i="1"/>
  <c r="V269" i="1"/>
  <c r="AC974" i="1"/>
  <c r="AG974" i="1"/>
  <c r="AE974" i="1"/>
  <c r="AD974" i="1"/>
  <c r="AM185" i="1"/>
  <c r="AL185" i="1"/>
  <c r="AP185" i="1"/>
  <c r="AN185" i="1"/>
  <c r="AN856" i="1"/>
  <c r="AL856" i="1"/>
  <c r="AM856" i="1"/>
  <c r="U652" i="1"/>
  <c r="V652" i="1"/>
  <c r="X652" i="1"/>
  <c r="T652" i="1"/>
  <c r="AW674" i="1"/>
  <c r="AX674" i="1"/>
  <c r="AG976" i="1"/>
  <c r="AE976" i="1"/>
  <c r="AC976" i="1"/>
  <c r="AD976" i="1"/>
  <c r="V558" i="1"/>
  <c r="X558" i="1"/>
  <c r="U558" i="1"/>
  <c r="W558" i="1" s="1"/>
  <c r="T558" i="1"/>
  <c r="T922" i="1"/>
  <c r="X922" i="1"/>
  <c r="U922" i="1"/>
  <c r="V922" i="1"/>
  <c r="AM202" i="1"/>
  <c r="AL202" i="1"/>
  <c r="AP202" i="1"/>
  <c r="AN202" i="1"/>
  <c r="AC487" i="1"/>
  <c r="AE487" i="1"/>
  <c r="AG487" i="1"/>
  <c r="AD487" i="1"/>
  <c r="AG196" i="1"/>
  <c r="AC196" i="1"/>
  <c r="AE196" i="1"/>
  <c r="AD196" i="1"/>
  <c r="AL914" i="1"/>
  <c r="AN914" i="1"/>
  <c r="AM914" i="1"/>
  <c r="AC347" i="1"/>
  <c r="AG347" i="1"/>
  <c r="AD347" i="1"/>
  <c r="AE347" i="1"/>
  <c r="AM507" i="1"/>
  <c r="AP507" i="1"/>
  <c r="AN507" i="1"/>
  <c r="AL507" i="1"/>
  <c r="AM297" i="1"/>
  <c r="AP297" i="1"/>
  <c r="AN297" i="1"/>
  <c r="AL297" i="1"/>
  <c r="AC584" i="1"/>
  <c r="AE584" i="1"/>
  <c r="AG584" i="1"/>
  <c r="AD584" i="1"/>
  <c r="AM620" i="1"/>
  <c r="AN620" i="1"/>
  <c r="AL620" i="1"/>
  <c r="AP214" i="1"/>
  <c r="AM214" i="1"/>
  <c r="AN214" i="1"/>
  <c r="AL214" i="1"/>
  <c r="AD448" i="1"/>
  <c r="AG448" i="1"/>
  <c r="AC448" i="1"/>
  <c r="AE448" i="1"/>
  <c r="AG190" i="1"/>
  <c r="AD190" i="1"/>
  <c r="AE190" i="1"/>
  <c r="AC190" i="1"/>
  <c r="AC186" i="1"/>
  <c r="AG186" i="1"/>
  <c r="AD186" i="1"/>
  <c r="AE186" i="1"/>
  <c r="V731" i="1"/>
  <c r="X731" i="1"/>
  <c r="U731" i="1"/>
  <c r="T731" i="1"/>
  <c r="W731" i="1" s="1"/>
  <c r="Y731" i="1" s="1"/>
  <c r="Z731" i="1" s="1"/>
  <c r="AW934" i="1"/>
  <c r="AX934" i="1"/>
  <c r="AN405" i="1"/>
  <c r="AM405" i="1"/>
  <c r="AL405" i="1"/>
  <c r="AL564" i="1"/>
  <c r="AN564" i="1"/>
  <c r="AM564" i="1"/>
  <c r="AM852" i="1"/>
  <c r="AL852" i="1"/>
  <c r="AN852" i="1"/>
  <c r="AC910" i="1"/>
  <c r="AG910" i="1"/>
  <c r="AE910" i="1"/>
  <c r="AD910" i="1"/>
  <c r="AF910" i="1" s="1"/>
  <c r="AH910" i="1" s="1"/>
  <c r="AI910" i="1" s="1"/>
  <c r="AY910" i="1" s="1"/>
  <c r="AC380" i="1"/>
  <c r="AD380" i="1"/>
  <c r="AE380" i="1"/>
  <c r="AH794" i="1"/>
  <c r="AM298" i="1"/>
  <c r="AP298" i="1"/>
  <c r="AN298" i="1"/>
  <c r="AL298" i="1"/>
  <c r="AN281" i="1"/>
  <c r="AL281" i="1"/>
  <c r="AM281" i="1"/>
  <c r="AM440" i="1"/>
  <c r="AL440" i="1"/>
  <c r="AP440" i="1"/>
  <c r="AN440" i="1"/>
  <c r="T454" i="1"/>
  <c r="V454" i="1"/>
  <c r="U454" i="1"/>
  <c r="X454" i="1"/>
  <c r="AG629" i="1"/>
  <c r="AE629" i="1"/>
  <c r="AD629" i="1"/>
  <c r="AF629" i="1" s="1"/>
  <c r="AH629" i="1" s="1"/>
  <c r="AI629" i="1" s="1"/>
  <c r="AC629" i="1"/>
  <c r="AH852" i="1"/>
  <c r="AQ910" i="1"/>
  <c r="AD109" i="1"/>
  <c r="AE109" i="1"/>
  <c r="AC109" i="1"/>
  <c r="AC91" i="1"/>
  <c r="AG91" i="1"/>
  <c r="AD91" i="1"/>
  <c r="AE91" i="1"/>
  <c r="AH426" i="1"/>
  <c r="AS281" i="1"/>
  <c r="AR281" i="1"/>
  <c r="AP281" i="1"/>
  <c r="AO281" i="1"/>
  <c r="T87" i="1"/>
  <c r="U87" i="1"/>
  <c r="X87" i="1"/>
  <c r="V87" i="1"/>
  <c r="X676" i="1"/>
  <c r="V676" i="1"/>
  <c r="T676" i="1"/>
  <c r="U676" i="1"/>
  <c r="AO273" i="1"/>
  <c r="AQ273" i="1" s="1"/>
  <c r="AP273" i="1"/>
  <c r="AS273" i="1"/>
  <c r="AR273" i="1"/>
  <c r="AE461" i="1"/>
  <c r="AG461" i="1"/>
  <c r="AD461" i="1"/>
  <c r="AC461" i="1"/>
  <c r="AS767" i="1"/>
  <c r="AR767" i="1"/>
  <c r="AP767" i="1"/>
  <c r="AO767" i="1"/>
  <c r="AW778" i="1"/>
  <c r="AX778" i="1"/>
  <c r="AC508" i="1"/>
  <c r="AE508" i="1"/>
  <c r="AD508" i="1"/>
  <c r="V424" i="1"/>
  <c r="X424" i="1"/>
  <c r="U424" i="1"/>
  <c r="T424" i="1"/>
  <c r="AQ711" i="1"/>
  <c r="AS839" i="1"/>
  <c r="AR839" i="1"/>
  <c r="AO839" i="1"/>
  <c r="AQ839" i="1" s="1"/>
  <c r="AP839" i="1"/>
  <c r="AS261" i="1"/>
  <c r="AP261" i="1"/>
  <c r="AR261" i="1"/>
  <c r="AO261" i="1"/>
  <c r="AQ261" i="1" s="1"/>
  <c r="AX292" i="1"/>
  <c r="AW292" i="1"/>
  <c r="AR691" i="1"/>
  <c r="AS691" i="1"/>
  <c r="AP691" i="1"/>
  <c r="AO691" i="1"/>
  <c r="X481" i="1"/>
  <c r="T481" i="1"/>
  <c r="V481" i="1"/>
  <c r="U481" i="1"/>
  <c r="AN865" i="1"/>
  <c r="AM865" i="1"/>
  <c r="AL865" i="1"/>
  <c r="AQ176" i="1"/>
  <c r="X399" i="1"/>
  <c r="U399" i="1"/>
  <c r="W399" i="1" s="1"/>
  <c r="V399" i="1"/>
  <c r="T399" i="1"/>
  <c r="AS982" i="1"/>
  <c r="AR982" i="1"/>
  <c r="AO982" i="1"/>
  <c r="AQ982" i="1" s="1"/>
  <c r="AP982" i="1"/>
  <c r="AQ973" i="1"/>
  <c r="AX552" i="1"/>
  <c r="AW552" i="1"/>
  <c r="V695" i="1"/>
  <c r="X695" i="1"/>
  <c r="T695" i="1"/>
  <c r="U695" i="1"/>
  <c r="W695" i="1" s="1"/>
  <c r="X550" i="1"/>
  <c r="T550" i="1"/>
  <c r="V550" i="1"/>
  <c r="U550" i="1"/>
  <c r="AE276" i="1"/>
  <c r="AG276" i="1"/>
  <c r="AC276" i="1"/>
  <c r="AD276" i="1"/>
  <c r="T640" i="1"/>
  <c r="X640" i="1"/>
  <c r="U640" i="1"/>
  <c r="W640" i="1" s="1"/>
  <c r="Y640" i="1" s="1"/>
  <c r="Z640" i="1" s="1"/>
  <c r="V640" i="1"/>
  <c r="V780" i="1"/>
  <c r="X780" i="1"/>
  <c r="U780" i="1"/>
  <c r="T780" i="1"/>
  <c r="AW944" i="1"/>
  <c r="AX944" i="1"/>
  <c r="AC940" i="1"/>
  <c r="AG940" i="1"/>
  <c r="AD940" i="1"/>
  <c r="AE940" i="1"/>
  <c r="AH384" i="1"/>
  <c r="AN280" i="1"/>
  <c r="AM280" i="1"/>
  <c r="AL280" i="1"/>
  <c r="AR931" i="1"/>
  <c r="AS931" i="1"/>
  <c r="AO931" i="1"/>
  <c r="AP931" i="1"/>
  <c r="AG97" i="1"/>
  <c r="AC97" i="1"/>
  <c r="AE97" i="1"/>
  <c r="AD97" i="1"/>
  <c r="AD400" i="1"/>
  <c r="AG400" i="1"/>
  <c r="AC400" i="1"/>
  <c r="AE400" i="1"/>
  <c r="AL383" i="1"/>
  <c r="AN383" i="1"/>
  <c r="AM383" i="1"/>
  <c r="AG270" i="1"/>
  <c r="AE270" i="1"/>
  <c r="AD270" i="1"/>
  <c r="AC270" i="1"/>
  <c r="X904" i="1"/>
  <c r="U904" i="1"/>
  <c r="T904" i="1"/>
  <c r="V904" i="1"/>
  <c r="V663" i="1"/>
  <c r="X663" i="1"/>
  <c r="T663" i="1"/>
  <c r="U663" i="1"/>
  <c r="X278" i="1"/>
  <c r="V278" i="1"/>
  <c r="T278" i="1"/>
  <c r="U278" i="1"/>
  <c r="AG597" i="1"/>
  <c r="AE597" i="1"/>
  <c r="AC597" i="1"/>
  <c r="AD597" i="1"/>
  <c r="AE260" i="1"/>
  <c r="AG260" i="1"/>
  <c r="AC260" i="1"/>
  <c r="AD260" i="1"/>
  <c r="AH334" i="1"/>
  <c r="AN892" i="1"/>
  <c r="AP892" i="1"/>
  <c r="AM892" i="1"/>
  <c r="AL892" i="1"/>
  <c r="AS138" i="1"/>
  <c r="AR138" i="1"/>
  <c r="AP138" i="1"/>
  <c r="AO138" i="1"/>
  <c r="AQ138" i="1" s="1"/>
  <c r="AL520" i="1"/>
  <c r="AP520" i="1"/>
  <c r="AN520" i="1"/>
  <c r="AM520" i="1"/>
  <c r="AP923" i="1"/>
  <c r="AM923" i="1"/>
  <c r="AL923" i="1"/>
  <c r="AN923" i="1"/>
  <c r="AR516" i="1"/>
  <c r="AS516" i="1"/>
  <c r="AP516" i="1"/>
  <c r="AO516" i="1"/>
  <c r="AQ516" i="1" s="1"/>
  <c r="AQ624" i="1"/>
  <c r="AH255" i="1"/>
  <c r="V126" i="1"/>
  <c r="U126" i="1"/>
  <c r="X126" i="1"/>
  <c r="T126" i="1"/>
  <c r="AE535" i="1"/>
  <c r="AC535" i="1"/>
  <c r="AG535" i="1"/>
  <c r="AD535" i="1"/>
  <c r="V646" i="1"/>
  <c r="T646" i="1"/>
  <c r="U646" i="1"/>
  <c r="X646" i="1"/>
  <c r="X341" i="1"/>
  <c r="V341" i="1"/>
  <c r="T341" i="1"/>
  <c r="U341" i="1"/>
  <c r="W341" i="1" s="1"/>
  <c r="Y341" i="1" s="1"/>
  <c r="Z341" i="1" s="1"/>
  <c r="V372" i="1"/>
  <c r="T372" i="1"/>
  <c r="U372" i="1"/>
  <c r="W372" i="1" s="1"/>
  <c r="X372" i="1"/>
  <c r="AE962" i="1"/>
  <c r="AD962" i="1"/>
  <c r="AC962" i="1"/>
  <c r="V112" i="1"/>
  <c r="U112" i="1"/>
  <c r="X112" i="1"/>
  <c r="T112" i="1"/>
  <c r="W112" i="1" s="1"/>
  <c r="AH719" i="1"/>
  <c r="AX478" i="1"/>
  <c r="AW478" i="1"/>
  <c r="AC761" i="1"/>
  <c r="AD761" i="1"/>
  <c r="AE761" i="1"/>
  <c r="AC715" i="1"/>
  <c r="AD715" i="1"/>
  <c r="AG715" i="1"/>
  <c r="AE715" i="1"/>
  <c r="AC376" i="1"/>
  <c r="AG376" i="1"/>
  <c r="AD376" i="1"/>
  <c r="AE376" i="1"/>
  <c r="AC921" i="1"/>
  <c r="AE921" i="1"/>
  <c r="AG921" i="1"/>
  <c r="AD921" i="1"/>
  <c r="AQ862" i="1"/>
  <c r="AG577" i="1"/>
  <c r="AD577" i="1"/>
  <c r="AC577" i="1"/>
  <c r="AE577" i="1"/>
  <c r="AM959" i="1"/>
  <c r="AN959" i="1"/>
  <c r="AP959" i="1"/>
  <c r="AL959" i="1"/>
  <c r="AL846" i="1"/>
  <c r="AM846" i="1"/>
  <c r="AN846" i="1"/>
  <c r="AH972" i="1"/>
  <c r="U279" i="1"/>
  <c r="X279" i="1"/>
  <c r="V279" i="1"/>
  <c r="T279" i="1"/>
  <c r="AS837" i="1"/>
  <c r="AP837" i="1"/>
  <c r="AR837" i="1"/>
  <c r="AO837" i="1"/>
  <c r="T612" i="1"/>
  <c r="X612" i="1"/>
  <c r="V612" i="1"/>
  <c r="U612" i="1"/>
  <c r="W612" i="1" s="1"/>
  <c r="AQ414" i="1"/>
  <c r="AG480" i="1"/>
  <c r="AD480" i="1"/>
  <c r="AC480" i="1"/>
  <c r="AE480" i="1"/>
  <c r="AL718" i="1"/>
  <c r="AP718" i="1"/>
  <c r="AN718" i="1"/>
  <c r="AM718" i="1"/>
  <c r="AG300" i="1"/>
  <c r="AD300" i="1"/>
  <c r="AC300" i="1"/>
  <c r="AE300" i="1"/>
  <c r="AC942" i="1"/>
  <c r="AD942" i="1"/>
  <c r="AG942" i="1"/>
  <c r="AE942" i="1"/>
  <c r="AC201" i="1"/>
  <c r="AD201" i="1"/>
  <c r="AE201" i="1"/>
  <c r="AH793" i="1"/>
  <c r="AC232" i="1"/>
  <c r="AG232" i="1"/>
  <c r="AE232" i="1"/>
  <c r="AD232" i="1"/>
  <c r="AS279" i="1"/>
  <c r="AO279" i="1"/>
  <c r="AR279" i="1"/>
  <c r="AP279" i="1"/>
  <c r="AQ756" i="1"/>
  <c r="AQ115" i="1"/>
  <c r="AQ977" i="1"/>
  <c r="X957" i="1"/>
  <c r="U957" i="1"/>
  <c r="V957" i="1"/>
  <c r="T957" i="1"/>
  <c r="X575" i="1"/>
  <c r="V575" i="1"/>
  <c r="U575" i="1"/>
  <c r="T575" i="1"/>
  <c r="V94" i="1"/>
  <c r="U94" i="1"/>
  <c r="W94" i="1" s="1"/>
  <c r="Y94" i="1" s="1"/>
  <c r="Z94" i="1" s="1"/>
  <c r="X94" i="1"/>
  <c r="T94" i="1"/>
  <c r="AW335" i="1"/>
  <c r="AX335" i="1"/>
  <c r="V139" i="1"/>
  <c r="X139" i="1"/>
  <c r="U139" i="1"/>
  <c r="T139" i="1"/>
  <c r="AG218" i="1"/>
  <c r="AE218" i="1"/>
  <c r="AD218" i="1"/>
  <c r="AC218" i="1"/>
  <c r="V596" i="1"/>
  <c r="T596" i="1"/>
  <c r="X596" i="1"/>
  <c r="U596" i="1"/>
  <c r="W596" i="1" s="1"/>
  <c r="Y596" i="1" s="1"/>
  <c r="Z596" i="1" s="1"/>
  <c r="X162" i="1"/>
  <c r="T162" i="1"/>
  <c r="V162" i="1"/>
  <c r="U162" i="1"/>
  <c r="AD224" i="1"/>
  <c r="AG224" i="1"/>
  <c r="AC224" i="1"/>
  <c r="AE224" i="1"/>
  <c r="AN269" i="1"/>
  <c r="AM269" i="1"/>
  <c r="AL269" i="1"/>
  <c r="AN974" i="1"/>
  <c r="AM974" i="1"/>
  <c r="AL974" i="1"/>
  <c r="AX218" i="1"/>
  <c r="AW218" i="1"/>
  <c r="V728" i="1"/>
  <c r="X728" i="1"/>
  <c r="U728" i="1"/>
  <c r="W728" i="1" s="1"/>
  <c r="Y728" i="1" s="1"/>
  <c r="Z728" i="1" s="1"/>
  <c r="T728" i="1"/>
  <c r="AC652" i="1"/>
  <c r="AD652" i="1"/>
  <c r="AE652" i="1"/>
  <c r="AR263" i="1"/>
  <c r="AS263" i="1"/>
  <c r="AP263" i="1"/>
  <c r="AO263" i="1"/>
  <c r="AP976" i="1"/>
  <c r="AN976" i="1"/>
  <c r="AM976" i="1"/>
  <c r="AL976" i="1"/>
  <c r="AP558" i="1"/>
  <c r="AM558" i="1"/>
  <c r="AL558" i="1"/>
  <c r="AN558" i="1"/>
  <c r="AC922" i="1"/>
  <c r="AG922" i="1"/>
  <c r="AD922" i="1"/>
  <c r="AE922" i="1"/>
  <c r="AQ856" i="1"/>
  <c r="AK801" i="1"/>
  <c r="AI801" i="1"/>
  <c r="AG801" i="1"/>
  <c r="AF801" i="1"/>
  <c r="V487" i="1"/>
  <c r="X487" i="1"/>
  <c r="T487" i="1"/>
  <c r="U487" i="1"/>
  <c r="W487" i="1" s="1"/>
  <c r="Y487" i="1" s="1"/>
  <c r="Z487" i="1" s="1"/>
  <c r="AX235" i="1"/>
  <c r="AW235" i="1"/>
  <c r="AR933" i="1"/>
  <c r="AP933" i="1"/>
  <c r="AO933" i="1"/>
  <c r="AS933" i="1"/>
  <c r="AQ637" i="1"/>
  <c r="AN196" i="1"/>
  <c r="AM196" i="1"/>
  <c r="AL196" i="1"/>
  <c r="X914" i="1"/>
  <c r="T914" i="1"/>
  <c r="V914" i="1"/>
  <c r="U914" i="1"/>
  <c r="W914" i="1" s="1"/>
  <c r="Y914" i="1" s="1"/>
  <c r="Z914" i="1" s="1"/>
  <c r="AQ161" i="1"/>
  <c r="AQ395" i="1"/>
  <c r="AS513" i="1"/>
  <c r="AP513" i="1"/>
  <c r="AR513" i="1"/>
  <c r="AO513" i="1"/>
  <c r="AQ513" i="1" s="1"/>
  <c r="AP347" i="1"/>
  <c r="AM347" i="1"/>
  <c r="AN347" i="1"/>
  <c r="AL347" i="1"/>
  <c r="X169" i="1"/>
  <c r="V169" i="1"/>
  <c r="U169" i="1"/>
  <c r="T169" i="1"/>
  <c r="AP584" i="1"/>
  <c r="AN584" i="1"/>
  <c r="AM584" i="1"/>
  <c r="AL584" i="1"/>
  <c r="AS359" i="1"/>
  <c r="AO359" i="1"/>
  <c r="AP359" i="1"/>
  <c r="AR359" i="1"/>
  <c r="AR979" i="1"/>
  <c r="AS979" i="1"/>
  <c r="AP979" i="1"/>
  <c r="AO979" i="1"/>
  <c r="AQ979" i="1" s="1"/>
  <c r="AW868" i="1"/>
  <c r="AX868" i="1"/>
  <c r="AS274" i="1"/>
  <c r="AR274" i="1"/>
  <c r="AO274" i="1"/>
  <c r="AP274" i="1"/>
  <c r="AP448" i="1"/>
  <c r="AM448" i="1"/>
  <c r="AN448" i="1"/>
  <c r="AL448" i="1"/>
  <c r="AL190" i="1"/>
  <c r="AN190" i="1"/>
  <c r="AM190" i="1"/>
  <c r="AS609" i="1"/>
  <c r="AP609" i="1"/>
  <c r="AR609" i="1"/>
  <c r="AO609" i="1"/>
  <c r="AQ609" i="1" s="1"/>
  <c r="AW668" i="1"/>
  <c r="AX668" i="1"/>
  <c r="AL186" i="1"/>
  <c r="AP186" i="1"/>
  <c r="AM186" i="1"/>
  <c r="AN186" i="1"/>
  <c r="AC731" i="1"/>
  <c r="AG731" i="1"/>
  <c r="AD731" i="1"/>
  <c r="AE731" i="1"/>
  <c r="T582" i="1"/>
  <c r="V582" i="1"/>
  <c r="U582" i="1"/>
  <c r="W582" i="1" s="1"/>
  <c r="Y582" i="1" s="1"/>
  <c r="Z582" i="1" s="1"/>
  <c r="X582" i="1"/>
  <c r="X277" i="1"/>
  <c r="V277" i="1"/>
  <c r="T277" i="1"/>
  <c r="U277" i="1"/>
  <c r="AE436" i="1"/>
  <c r="AC436" i="1"/>
  <c r="AD436" i="1"/>
  <c r="AH960" i="1"/>
  <c r="AN910" i="1"/>
  <c r="AM910" i="1"/>
  <c r="AL910" i="1"/>
  <c r="AN380" i="1"/>
  <c r="AM380" i="1"/>
  <c r="AL380" i="1"/>
  <c r="X153" i="1"/>
  <c r="V153" i="1"/>
  <c r="U153" i="1"/>
  <c r="W153" i="1" s="1"/>
  <c r="Y153" i="1" s="1"/>
  <c r="Z153" i="1" s="1"/>
  <c r="T153" i="1"/>
  <c r="V312" i="1"/>
  <c r="X312" i="1"/>
  <c r="U312" i="1"/>
  <c r="W312" i="1" s="1"/>
  <c r="Y312" i="1" s="1"/>
  <c r="Z312" i="1" s="1"/>
  <c r="T312" i="1"/>
  <c r="AP454" i="1"/>
  <c r="AN454" i="1"/>
  <c r="AL454" i="1"/>
  <c r="AM454" i="1"/>
  <c r="AN629" i="1"/>
  <c r="AP629" i="1"/>
  <c r="AL629" i="1"/>
  <c r="AM629" i="1"/>
  <c r="AR692" i="1"/>
  <c r="AS692" i="1"/>
  <c r="AP692" i="1"/>
  <c r="AO692" i="1"/>
  <c r="AR835" i="1"/>
  <c r="AS835" i="1"/>
  <c r="AP835" i="1"/>
  <c r="AO835" i="1"/>
  <c r="AX182" i="1"/>
  <c r="AY182" i="1" s="1"/>
  <c r="AW182" i="1"/>
  <c r="AN109" i="1"/>
  <c r="AM109" i="1"/>
  <c r="AL109" i="1"/>
  <c r="AL91" i="1"/>
  <c r="AP91" i="1"/>
  <c r="AM91" i="1"/>
  <c r="AN91" i="1"/>
  <c r="AC87" i="1"/>
  <c r="AE87" i="1"/>
  <c r="AG87" i="1"/>
  <c r="AD87" i="1"/>
  <c r="AQ741" i="1"/>
  <c r="AG676" i="1"/>
  <c r="AC676" i="1"/>
  <c r="AE676" i="1"/>
  <c r="AD676" i="1"/>
  <c r="AS88" i="1"/>
  <c r="AR88" i="1"/>
  <c r="AP88" i="1"/>
  <c r="AO88" i="1"/>
  <c r="AN461" i="1"/>
  <c r="AM461" i="1"/>
  <c r="AL461" i="1"/>
  <c r="V604" i="1"/>
  <c r="X604" i="1"/>
  <c r="U604" i="1"/>
  <c r="W604" i="1" s="1"/>
  <c r="T604" i="1"/>
  <c r="AL508" i="1"/>
  <c r="AN508" i="1"/>
  <c r="AM508" i="1"/>
  <c r="AS238" i="1"/>
  <c r="AO238" i="1"/>
  <c r="AP238" i="1"/>
  <c r="AR238" i="1"/>
  <c r="AL424" i="1"/>
  <c r="AP424" i="1"/>
  <c r="AN424" i="1"/>
  <c r="AM424" i="1"/>
  <c r="AW711" i="1"/>
  <c r="AX711" i="1"/>
  <c r="AR882" i="1"/>
  <c r="AS882" i="1"/>
  <c r="AO882" i="1"/>
  <c r="AQ882" i="1" s="1"/>
  <c r="AP882" i="1"/>
  <c r="AC481" i="1"/>
  <c r="AE481" i="1"/>
  <c r="AD481" i="1"/>
  <c r="X865" i="1"/>
  <c r="T865" i="1"/>
  <c r="V865" i="1"/>
  <c r="U865" i="1"/>
  <c r="AN399" i="1"/>
  <c r="AM399" i="1"/>
  <c r="AL399" i="1"/>
  <c r="T762" i="1"/>
  <c r="V762" i="1"/>
  <c r="X762" i="1"/>
  <c r="U762" i="1"/>
  <c r="W762" i="1" s="1"/>
  <c r="AS508" i="1"/>
  <c r="AR508" i="1"/>
  <c r="AO508" i="1"/>
  <c r="AQ508" i="1" s="1"/>
  <c r="AP508" i="1"/>
  <c r="AD695" i="1"/>
  <c r="AE695" i="1"/>
  <c r="AC695" i="1"/>
  <c r="AE550" i="1"/>
  <c r="AD550" i="1"/>
  <c r="AC550" i="1"/>
  <c r="AQ294" i="1"/>
  <c r="AL276" i="1"/>
  <c r="AM276" i="1"/>
  <c r="AP276" i="1"/>
  <c r="AN276" i="1"/>
  <c r="AX511" i="1"/>
  <c r="AW511" i="1"/>
  <c r="AC780" i="1"/>
  <c r="AG780" i="1"/>
  <c r="AD780" i="1"/>
  <c r="AE780" i="1"/>
  <c r="AN940" i="1"/>
  <c r="AM940" i="1"/>
  <c r="AL940" i="1"/>
  <c r="T152" i="1"/>
  <c r="U152" i="1"/>
  <c r="V152" i="1"/>
  <c r="X152" i="1"/>
  <c r="AQ953" i="1"/>
  <c r="T400" i="1"/>
  <c r="V400" i="1"/>
  <c r="X400" i="1"/>
  <c r="U400" i="1"/>
  <c r="V142" i="1"/>
  <c r="X142" i="1"/>
  <c r="U142" i="1"/>
  <c r="T142" i="1"/>
  <c r="V220" i="1"/>
  <c r="U220" i="1"/>
  <c r="T220" i="1"/>
  <c r="X220" i="1"/>
  <c r="AC904" i="1"/>
  <c r="AG904" i="1"/>
  <c r="AD904" i="1"/>
  <c r="AE904" i="1"/>
  <c r="AP663" i="1"/>
  <c r="AN663" i="1"/>
  <c r="AM663" i="1"/>
  <c r="AL663" i="1"/>
  <c r="AE278" i="1"/>
  <c r="AC278" i="1"/>
  <c r="AD278" i="1"/>
  <c r="AP597" i="1"/>
  <c r="AL597" i="1"/>
  <c r="AM597" i="1"/>
  <c r="AN597" i="1"/>
  <c r="AR964" i="1"/>
  <c r="AS964" i="1"/>
  <c r="AP964" i="1"/>
  <c r="AO964" i="1"/>
  <c r="AP260" i="1"/>
  <c r="AM260" i="1"/>
  <c r="AN260" i="1"/>
  <c r="AL260" i="1"/>
  <c r="AW641" i="1"/>
  <c r="AX641" i="1"/>
  <c r="V651" i="1"/>
  <c r="X651" i="1"/>
  <c r="U651" i="1"/>
  <c r="W651" i="1" s="1"/>
  <c r="Y651" i="1" s="1"/>
  <c r="Z651" i="1" s="1"/>
  <c r="T651" i="1"/>
  <c r="AR958" i="1"/>
  <c r="AS958" i="1"/>
  <c r="AO958" i="1"/>
  <c r="AQ958" i="1" s="1"/>
  <c r="AP958" i="1"/>
  <c r="V392" i="1"/>
  <c r="X392" i="1"/>
  <c r="U392" i="1"/>
  <c r="T392" i="1"/>
  <c r="V633" i="1"/>
  <c r="X633" i="1"/>
  <c r="U633" i="1"/>
  <c r="T633" i="1"/>
  <c r="AS540" i="1"/>
  <c r="AR540" i="1"/>
  <c r="AO540" i="1"/>
  <c r="AQ540" i="1" s="1"/>
  <c r="AP540" i="1"/>
  <c r="AX624" i="1"/>
  <c r="AW624" i="1"/>
  <c r="AN126" i="1"/>
  <c r="AM126" i="1"/>
  <c r="AL126" i="1"/>
  <c r="AR332" i="1"/>
  <c r="AS332" i="1"/>
  <c r="AO332" i="1"/>
  <c r="AP332" i="1"/>
  <c r="AS283" i="1"/>
  <c r="AR283" i="1"/>
  <c r="AP283" i="1"/>
  <c r="AO283" i="1"/>
  <c r="AQ283" i="1" s="1"/>
  <c r="AX618" i="1"/>
  <c r="AW618" i="1"/>
  <c r="AX155" i="1"/>
  <c r="AY155" i="1" s="1"/>
  <c r="AW155" i="1"/>
  <c r="AP535" i="1"/>
  <c r="AN535" i="1"/>
  <c r="AL535" i="1"/>
  <c r="AM535" i="1"/>
  <c r="AM646" i="1"/>
  <c r="AP646" i="1"/>
  <c r="AN646" i="1"/>
  <c r="AL646" i="1"/>
  <c r="AD341" i="1"/>
  <c r="AG341" i="1"/>
  <c r="AC341" i="1"/>
  <c r="AE341" i="1"/>
  <c r="AG372" i="1"/>
  <c r="AC372" i="1"/>
  <c r="AE372" i="1"/>
  <c r="AD372" i="1"/>
  <c r="AL962" i="1"/>
  <c r="AM962" i="1"/>
  <c r="AN962" i="1"/>
  <c r="AD112" i="1"/>
  <c r="AF112" i="1" s="1"/>
  <c r="AH112" i="1" s="1"/>
  <c r="AI112" i="1" s="1"/>
  <c r="AG112" i="1"/>
  <c r="AC112" i="1"/>
  <c r="AE112" i="1"/>
  <c r="AH254" i="1"/>
  <c r="AS189" i="1"/>
  <c r="AO189" i="1"/>
  <c r="AR189" i="1"/>
  <c r="AP189" i="1"/>
  <c r="AN761" i="1"/>
  <c r="AL761" i="1"/>
  <c r="AM761" i="1"/>
  <c r="AP715" i="1"/>
  <c r="AN715" i="1"/>
  <c r="AM715" i="1"/>
  <c r="AL715" i="1"/>
  <c r="AM376" i="1"/>
  <c r="AP376" i="1"/>
  <c r="AN376" i="1"/>
  <c r="AL376" i="1"/>
  <c r="AN921" i="1"/>
  <c r="AL921" i="1"/>
  <c r="AP921" i="1"/>
  <c r="AM921" i="1"/>
  <c r="AS583" i="1"/>
  <c r="AR583" i="1"/>
  <c r="AO583" i="1"/>
  <c r="AQ583" i="1" s="1"/>
  <c r="AP583" i="1"/>
  <c r="AN577" i="1"/>
  <c r="AL577" i="1"/>
  <c r="AP577" i="1"/>
  <c r="AM577" i="1"/>
  <c r="X831" i="1"/>
  <c r="V831" i="1"/>
  <c r="U831" i="1"/>
  <c r="W831" i="1" s="1"/>
  <c r="T831" i="1"/>
  <c r="AC350" i="1"/>
  <c r="AG350" i="1"/>
  <c r="AE350" i="1"/>
  <c r="AD350" i="1"/>
  <c r="AH761" i="1"/>
  <c r="AS248" i="1"/>
  <c r="AR248" i="1"/>
  <c r="AO248" i="1"/>
  <c r="AP248" i="1"/>
  <c r="AC279" i="1"/>
  <c r="AE279" i="1"/>
  <c r="AD279" i="1"/>
  <c r="AG453" i="1"/>
  <c r="AE453" i="1"/>
  <c r="AC453" i="1"/>
  <c r="AD453" i="1"/>
  <c r="AG612" i="1"/>
  <c r="AE612" i="1"/>
  <c r="AD612" i="1"/>
  <c r="AC612" i="1"/>
  <c r="AX414" i="1"/>
  <c r="AW414" i="1"/>
  <c r="AN480" i="1"/>
  <c r="AP480" i="1"/>
  <c r="AM480" i="1"/>
  <c r="AL480" i="1"/>
  <c r="AN300" i="1"/>
  <c r="AP300" i="1"/>
  <c r="AM300" i="1"/>
  <c r="AL300" i="1"/>
  <c r="AM942" i="1"/>
  <c r="AP942" i="1"/>
  <c r="AN942" i="1"/>
  <c r="AL942" i="1"/>
  <c r="AL201" i="1"/>
  <c r="AN201" i="1"/>
  <c r="AM201" i="1"/>
  <c r="AN232" i="1"/>
  <c r="AL232" i="1"/>
  <c r="AM232" i="1"/>
  <c r="X502" i="1"/>
  <c r="V502" i="1"/>
  <c r="T502" i="1"/>
  <c r="U502" i="1"/>
  <c r="AQ197" i="1"/>
  <c r="AW756" i="1"/>
  <c r="AX756" i="1"/>
  <c r="AS208" i="1"/>
  <c r="AO208" i="1"/>
  <c r="AQ208" i="1" s="1"/>
  <c r="AR208" i="1"/>
  <c r="AP208" i="1"/>
  <c r="AC957" i="1"/>
  <c r="AD957" i="1"/>
  <c r="AE957" i="1"/>
  <c r="AG957" i="1"/>
  <c r="AC575" i="1"/>
  <c r="AE575" i="1"/>
  <c r="AD575" i="1"/>
  <c r="AM94" i="1"/>
  <c r="AL94" i="1"/>
  <c r="AN94" i="1"/>
  <c r="AC139" i="1"/>
  <c r="AG139" i="1"/>
  <c r="AD139" i="1"/>
  <c r="AE139" i="1"/>
  <c r="AN218" i="1"/>
  <c r="AM218" i="1"/>
  <c r="AL218" i="1"/>
  <c r="AS572" i="1"/>
  <c r="AR572" i="1"/>
  <c r="AO572" i="1"/>
  <c r="AQ572" i="1" s="1"/>
  <c r="AP572" i="1"/>
  <c r="AW905" i="1"/>
  <c r="AX905" i="1"/>
  <c r="AC596" i="1"/>
  <c r="AE596" i="1"/>
  <c r="AD596" i="1"/>
  <c r="AP162" i="1"/>
  <c r="AM162" i="1"/>
  <c r="AN162" i="1"/>
  <c r="AL162" i="1"/>
  <c r="AN224" i="1"/>
  <c r="AM224" i="1"/>
  <c r="AL224" i="1"/>
  <c r="AC269" i="1"/>
  <c r="AE269" i="1"/>
  <c r="AD269" i="1"/>
  <c r="X924" i="1"/>
  <c r="U924" i="1"/>
  <c r="V924" i="1"/>
  <c r="T924" i="1"/>
  <c r="AC728" i="1"/>
  <c r="AG728" i="1"/>
  <c r="AD728" i="1"/>
  <c r="AE728" i="1"/>
  <c r="AN652" i="1"/>
  <c r="AM652" i="1"/>
  <c r="AL652" i="1"/>
  <c r="AX309" i="1"/>
  <c r="AW309" i="1"/>
  <c r="AS867" i="1"/>
  <c r="AR867" i="1"/>
  <c r="AP867" i="1"/>
  <c r="AO867" i="1"/>
  <c r="AW989" i="1"/>
  <c r="AX989" i="1"/>
  <c r="AS945" i="1"/>
  <c r="AP945" i="1"/>
  <c r="AR945" i="1"/>
  <c r="AO945" i="1"/>
  <c r="T832" i="1"/>
  <c r="X832" i="1"/>
  <c r="V832" i="1"/>
  <c r="U832" i="1"/>
  <c r="AS772" i="1"/>
  <c r="AO772" i="1"/>
  <c r="AR772" i="1"/>
  <c r="AP772" i="1"/>
  <c r="AC558" i="1"/>
  <c r="AF558" i="1" s="1"/>
  <c r="AG558" i="1"/>
  <c r="AE558" i="1"/>
  <c r="AD558" i="1"/>
  <c r="AX284" i="1"/>
  <c r="AW284" i="1"/>
  <c r="AN922" i="1"/>
  <c r="AP922" i="1"/>
  <c r="AM922" i="1"/>
  <c r="AL922" i="1"/>
  <c r="AW856" i="1"/>
  <c r="AX856" i="1"/>
  <c r="AM487" i="1"/>
  <c r="AL487" i="1"/>
  <c r="AN487" i="1"/>
  <c r="X598" i="1"/>
  <c r="V598" i="1"/>
  <c r="T598" i="1"/>
  <c r="U598" i="1"/>
  <c r="T68" i="1"/>
  <c r="X68" i="1"/>
  <c r="U68" i="1"/>
  <c r="V68" i="1"/>
  <c r="AP402" i="1"/>
  <c r="AM402" i="1"/>
  <c r="AL402" i="1"/>
  <c r="AN402" i="1"/>
  <c r="AX161" i="1"/>
  <c r="AW161" i="1"/>
  <c r="X671" i="1"/>
  <c r="U671" i="1"/>
  <c r="V671" i="1"/>
  <c r="T671" i="1"/>
  <c r="AX395" i="1"/>
  <c r="AW395" i="1"/>
  <c r="X253" i="1"/>
  <c r="V253" i="1"/>
  <c r="U253" i="1"/>
  <c r="T253" i="1"/>
  <c r="AC169" i="1"/>
  <c r="AG169" i="1"/>
  <c r="AD169" i="1"/>
  <c r="AE169" i="1"/>
  <c r="V456" i="1"/>
  <c r="X456" i="1"/>
  <c r="U456" i="1"/>
  <c r="T456" i="1"/>
  <c r="AG303" i="1"/>
  <c r="AE303" i="1"/>
  <c r="AD303" i="1"/>
  <c r="AC303" i="1"/>
  <c r="AX169" i="1"/>
  <c r="AW169" i="1"/>
  <c r="AP731" i="1"/>
  <c r="AM731" i="1"/>
  <c r="AN731" i="1"/>
  <c r="AL731" i="1"/>
  <c r="AD582" i="1"/>
  <c r="AE582" i="1"/>
  <c r="AC582" i="1"/>
  <c r="AE277" i="1"/>
  <c r="AG277" i="1"/>
  <c r="AD277" i="1"/>
  <c r="AC277" i="1"/>
  <c r="T436" i="1"/>
  <c r="X436" i="1"/>
  <c r="U436" i="1"/>
  <c r="V436" i="1"/>
  <c r="AH954" i="1"/>
  <c r="AS960" i="1"/>
  <c r="AR960" i="1"/>
  <c r="AO960" i="1"/>
  <c r="AP960" i="1"/>
  <c r="X159" i="1"/>
  <c r="V159" i="1"/>
  <c r="U159" i="1"/>
  <c r="T159" i="1"/>
  <c r="V140" i="1"/>
  <c r="X140" i="1"/>
  <c r="U140" i="1"/>
  <c r="T140" i="1"/>
  <c r="AX107" i="1"/>
  <c r="AW107" i="1"/>
  <c r="AC153" i="1"/>
  <c r="AE153" i="1"/>
  <c r="AD153" i="1"/>
  <c r="AC312" i="1"/>
  <c r="AD312" i="1"/>
  <c r="AE312" i="1"/>
  <c r="X777" i="1"/>
  <c r="U777" i="1"/>
  <c r="T777" i="1"/>
  <c r="V777" i="1"/>
  <c r="X198" i="1"/>
  <c r="T198" i="1"/>
  <c r="V198" i="1"/>
  <c r="U198" i="1"/>
  <c r="T800" i="1"/>
  <c r="X800" i="1"/>
  <c r="V800" i="1"/>
  <c r="U800" i="1"/>
  <c r="W800" i="1" s="1"/>
  <c r="Y800" i="1" s="1"/>
  <c r="Z800" i="1" s="1"/>
  <c r="AW910" i="1"/>
  <c r="AX910" i="1"/>
  <c r="V782" i="1"/>
  <c r="X782" i="1"/>
  <c r="U782" i="1"/>
  <c r="W782" i="1" s="1"/>
  <c r="T782" i="1"/>
  <c r="AW808" i="1"/>
  <c r="AX808" i="1"/>
  <c r="AR426" i="1"/>
  <c r="AP426" i="1"/>
  <c r="AS426" i="1"/>
  <c r="AO426" i="1"/>
  <c r="AH153" i="1"/>
  <c r="AX556" i="1"/>
  <c r="AW556" i="1"/>
  <c r="AN87" i="1"/>
  <c r="AM87" i="1"/>
  <c r="AL87" i="1"/>
  <c r="AP87" i="1"/>
  <c r="AX741" i="1"/>
  <c r="AW741" i="1"/>
  <c r="AM676" i="1"/>
  <c r="AL676" i="1"/>
  <c r="AP676" i="1"/>
  <c r="AN676" i="1"/>
  <c r="AS743" i="1"/>
  <c r="AO743" i="1"/>
  <c r="AR743" i="1"/>
  <c r="AP743" i="1"/>
  <c r="AQ129" i="1"/>
  <c r="AH694" i="1"/>
  <c r="AQ349" i="1"/>
  <c r="AC604" i="1"/>
  <c r="AD604" i="1"/>
  <c r="AF604" i="1" s="1"/>
  <c r="AE604" i="1"/>
  <c r="AG604" i="1"/>
  <c r="V650" i="1"/>
  <c r="X650" i="1"/>
  <c r="U650" i="1"/>
  <c r="T650" i="1"/>
  <c r="V553" i="1"/>
  <c r="X553" i="1"/>
  <c r="U553" i="1"/>
  <c r="T553" i="1"/>
  <c r="T796" i="1"/>
  <c r="V796" i="1"/>
  <c r="X796" i="1"/>
  <c r="U796" i="1"/>
  <c r="W796" i="1" s="1"/>
  <c r="Y796" i="1" s="1"/>
  <c r="Z796" i="1" s="1"/>
  <c r="V296" i="1"/>
  <c r="X296" i="1"/>
  <c r="U296" i="1"/>
  <c r="T296" i="1"/>
  <c r="AQ455" i="1"/>
  <c r="AQ70" i="1"/>
  <c r="AL481" i="1"/>
  <c r="AN481" i="1"/>
  <c r="AM481" i="1"/>
  <c r="AM689" i="1"/>
  <c r="AN689" i="1"/>
  <c r="AL689" i="1"/>
  <c r="AC399" i="1"/>
  <c r="AE399" i="1"/>
  <c r="AD399" i="1"/>
  <c r="AC762" i="1"/>
  <c r="AG762" i="1"/>
  <c r="AD762" i="1"/>
  <c r="AE762" i="1"/>
  <c r="AM695" i="1"/>
  <c r="AN695" i="1"/>
  <c r="AL695" i="1"/>
  <c r="AN550" i="1"/>
  <c r="AL550" i="1"/>
  <c r="AM550" i="1"/>
  <c r="AX294" i="1"/>
  <c r="AY294" i="1" s="1"/>
  <c r="AW294" i="1"/>
  <c r="X148" i="1"/>
  <c r="V148" i="1"/>
  <c r="T148" i="1"/>
  <c r="U148" i="1"/>
  <c r="AK980" i="1"/>
  <c r="AI980" i="1"/>
  <c r="AG980" i="1"/>
  <c r="AF980" i="1"/>
  <c r="AH399" i="1"/>
  <c r="AP780" i="1"/>
  <c r="AN780" i="1"/>
  <c r="AL780" i="1"/>
  <c r="AM780" i="1"/>
  <c r="AQ444" i="1"/>
  <c r="V428" i="1"/>
  <c r="X428" i="1"/>
  <c r="U428" i="1"/>
  <c r="T428" i="1"/>
  <c r="AS384" i="1"/>
  <c r="AO384" i="1"/>
  <c r="AQ384" i="1" s="1"/>
  <c r="AR384" i="1"/>
  <c r="AP384" i="1"/>
  <c r="V792" i="1"/>
  <c r="X792" i="1"/>
  <c r="U792" i="1"/>
  <c r="T792" i="1"/>
  <c r="AC152" i="1"/>
  <c r="AE152" i="1"/>
  <c r="AD152" i="1"/>
  <c r="AX199" i="1"/>
  <c r="AW199" i="1"/>
  <c r="AS310" i="1"/>
  <c r="AO310" i="1"/>
  <c r="AR310" i="1"/>
  <c r="AP310" i="1"/>
  <c r="AQ354" i="1"/>
  <c r="AM400" i="1"/>
  <c r="AN400" i="1"/>
  <c r="AL400" i="1"/>
  <c r="AC142" i="1"/>
  <c r="AG142" i="1"/>
  <c r="AD142" i="1"/>
  <c r="AE142" i="1"/>
  <c r="AE220" i="1"/>
  <c r="AD220" i="1"/>
  <c r="AC220" i="1"/>
  <c r="AS443" i="1"/>
  <c r="AR443" i="1"/>
  <c r="AO443" i="1"/>
  <c r="AP443" i="1"/>
  <c r="AR874" i="1"/>
  <c r="AS874" i="1"/>
  <c r="AP874" i="1"/>
  <c r="AO874" i="1"/>
  <c r="AX249" i="1"/>
  <c r="AW249" i="1"/>
  <c r="AM904" i="1"/>
  <c r="AL904" i="1"/>
  <c r="AP904" i="1"/>
  <c r="AN904" i="1"/>
  <c r="AX280" i="1"/>
  <c r="AW280" i="1"/>
  <c r="U551" i="1"/>
  <c r="W551" i="1" s="1"/>
  <c r="Y551" i="1" s="1"/>
  <c r="Z551" i="1" s="1"/>
  <c r="V551" i="1"/>
  <c r="X551" i="1"/>
  <c r="T551" i="1"/>
  <c r="AN278" i="1"/>
  <c r="AL278" i="1"/>
  <c r="AM278" i="1"/>
  <c r="X485" i="1"/>
  <c r="T485" i="1"/>
  <c r="V485" i="1"/>
  <c r="U485" i="1"/>
  <c r="W485" i="1" s="1"/>
  <c r="Y485" i="1" s="1"/>
  <c r="Z485" i="1" s="1"/>
  <c r="AH125" i="1"/>
  <c r="AG132" i="1"/>
  <c r="AE132" i="1"/>
  <c r="AC132" i="1"/>
  <c r="AD132" i="1"/>
  <c r="AC624" i="1"/>
  <c r="AD624" i="1"/>
  <c r="AG624" i="1"/>
  <c r="AE624" i="1"/>
  <c r="AX285" i="1"/>
  <c r="AW285" i="1"/>
  <c r="AR127" i="1"/>
  <c r="AS127" i="1"/>
  <c r="AO127" i="1"/>
  <c r="AQ127" i="1" s="1"/>
  <c r="AP127" i="1"/>
  <c r="X332" i="1"/>
  <c r="V332" i="1"/>
  <c r="U332" i="1"/>
  <c r="T332" i="1"/>
  <c r="AC651" i="1"/>
  <c r="AD651" i="1"/>
  <c r="AE651" i="1"/>
  <c r="AQ256" i="1"/>
  <c r="AC392" i="1"/>
  <c r="AD392" i="1"/>
  <c r="AE392" i="1"/>
  <c r="AC633" i="1"/>
  <c r="AE633" i="1"/>
  <c r="AG633" i="1"/>
  <c r="AD633" i="1"/>
  <c r="AX183" i="1"/>
  <c r="AW183" i="1"/>
  <c r="U869" i="1"/>
  <c r="X869" i="1"/>
  <c r="T869" i="1"/>
  <c r="V869" i="1"/>
  <c r="AS82" i="1"/>
  <c r="AP82" i="1"/>
  <c r="AR82" i="1"/>
  <c r="AO82" i="1"/>
  <c r="AR255" i="1"/>
  <c r="AS255" i="1"/>
  <c r="AO255" i="1"/>
  <c r="AP255" i="1"/>
  <c r="AC126" i="1"/>
  <c r="AG126" i="1"/>
  <c r="AE126" i="1"/>
  <c r="AD126" i="1"/>
  <c r="V171" i="1"/>
  <c r="X171" i="1"/>
  <c r="U171" i="1"/>
  <c r="T171" i="1"/>
  <c r="AH489" i="1"/>
  <c r="AX841" i="1"/>
  <c r="AY841" i="1" s="1"/>
  <c r="AW841" i="1"/>
  <c r="AW1000" i="1"/>
  <c r="AX1000" i="1"/>
  <c r="AY1000" i="1" s="1"/>
  <c r="V407" i="1"/>
  <c r="X407" i="1"/>
  <c r="T407" i="1"/>
  <c r="U407" i="1"/>
  <c r="AD150" i="1"/>
  <c r="AE150" i="1"/>
  <c r="AC150" i="1"/>
  <c r="AP341" i="1"/>
  <c r="AM341" i="1"/>
  <c r="AL341" i="1"/>
  <c r="AN341" i="1"/>
  <c r="AP372" i="1"/>
  <c r="AN372" i="1"/>
  <c r="AL372" i="1"/>
  <c r="AM372" i="1"/>
  <c r="AG450" i="1"/>
  <c r="AC450" i="1"/>
  <c r="AE450" i="1"/>
  <c r="AD450" i="1"/>
  <c r="AX81" i="1"/>
  <c r="AW81" i="1"/>
  <c r="AN112" i="1"/>
  <c r="AL112" i="1"/>
  <c r="AM112" i="1"/>
  <c r="X76" i="1"/>
  <c r="V76" i="1"/>
  <c r="U76" i="1"/>
  <c r="W76" i="1" s="1"/>
  <c r="Y76" i="1" s="1"/>
  <c r="Z76" i="1" s="1"/>
  <c r="T76" i="1"/>
  <c r="AC812" i="1"/>
  <c r="AG812" i="1"/>
  <c r="AD812" i="1"/>
  <c r="AE812" i="1"/>
  <c r="V473" i="1"/>
  <c r="X473" i="1"/>
  <c r="U473" i="1"/>
  <c r="W473" i="1" s="1"/>
  <c r="Y473" i="1" s="1"/>
  <c r="Z473" i="1" s="1"/>
  <c r="T473" i="1"/>
  <c r="V248" i="1"/>
  <c r="X248" i="1"/>
  <c r="U248" i="1"/>
  <c r="W248" i="1" s="1"/>
  <c r="Y248" i="1" s="1"/>
  <c r="Z248" i="1" s="1"/>
  <c r="T248" i="1"/>
  <c r="X521" i="1"/>
  <c r="U521" i="1"/>
  <c r="T521" i="1"/>
  <c r="V521" i="1"/>
  <c r="AX167" i="1"/>
  <c r="AW167" i="1"/>
  <c r="AW862" i="1"/>
  <c r="AX862" i="1"/>
  <c r="X593" i="1"/>
  <c r="V593" i="1"/>
  <c r="T593" i="1"/>
  <c r="U593" i="1"/>
  <c r="U577" i="1"/>
  <c r="X577" i="1"/>
  <c r="T577" i="1"/>
  <c r="V577" i="1"/>
  <c r="AC831" i="1"/>
  <c r="AG831" i="1"/>
  <c r="AE831" i="1"/>
  <c r="AD831" i="1"/>
  <c r="AN350" i="1"/>
  <c r="AM350" i="1"/>
  <c r="AL350" i="1"/>
  <c r="AS445" i="1"/>
  <c r="AR445" i="1"/>
  <c r="AO445" i="1"/>
  <c r="AP445" i="1"/>
  <c r="AH120" i="1"/>
  <c r="AM279" i="1"/>
  <c r="AN279" i="1"/>
  <c r="AL279" i="1"/>
  <c r="X453" i="1"/>
  <c r="T453" i="1"/>
  <c r="V453" i="1"/>
  <c r="U453" i="1"/>
  <c r="W453" i="1" s="1"/>
  <c r="Y453" i="1" s="1"/>
  <c r="Z453" i="1" s="1"/>
  <c r="AM612" i="1"/>
  <c r="AL612" i="1"/>
  <c r="AP612" i="1"/>
  <c r="AN612" i="1"/>
  <c r="AS522" i="1"/>
  <c r="AR522" i="1"/>
  <c r="AO522" i="1"/>
  <c r="AP522" i="1"/>
  <c r="AO209" i="1"/>
  <c r="AS209" i="1"/>
  <c r="AR209" i="1"/>
  <c r="AP209" i="1"/>
  <c r="V240" i="1"/>
  <c r="X240" i="1"/>
  <c r="U240" i="1"/>
  <c r="T240" i="1"/>
  <c r="V188" i="1"/>
  <c r="X188" i="1"/>
  <c r="U188" i="1"/>
  <c r="T188" i="1"/>
  <c r="AQ106" i="1"/>
  <c r="T104" i="1"/>
  <c r="V104" i="1"/>
  <c r="X104" i="1"/>
  <c r="U104" i="1"/>
  <c r="AD502" i="1"/>
  <c r="AC502" i="1"/>
  <c r="AG502" i="1"/>
  <c r="AE502" i="1"/>
  <c r="AQ883" i="1"/>
  <c r="AL957" i="1"/>
  <c r="AP957" i="1"/>
  <c r="AN957" i="1"/>
  <c r="AM957" i="1"/>
  <c r="AS857" i="1"/>
  <c r="AP857" i="1"/>
  <c r="AR857" i="1"/>
  <c r="AO857" i="1"/>
  <c r="AQ857" i="1" s="1"/>
  <c r="AN575" i="1"/>
  <c r="AL575" i="1"/>
  <c r="AM575" i="1"/>
  <c r="AQ476" i="1"/>
  <c r="AL139" i="1"/>
  <c r="AM139" i="1"/>
  <c r="AN139" i="1"/>
  <c r="V90" i="1"/>
  <c r="X90" i="1"/>
  <c r="U90" i="1"/>
  <c r="W90" i="1" s="1"/>
  <c r="Y90" i="1" s="1"/>
  <c r="Z90" i="1" s="1"/>
  <c r="T90" i="1"/>
  <c r="AS201" i="1"/>
  <c r="AR201" i="1"/>
  <c r="AP201" i="1"/>
  <c r="AO201" i="1"/>
  <c r="AQ201" i="1" s="1"/>
  <c r="V745" i="1"/>
  <c r="X745" i="1"/>
  <c r="U745" i="1"/>
  <c r="W745" i="1" s="1"/>
  <c r="Y745" i="1" s="1"/>
  <c r="Z745" i="1" s="1"/>
  <c r="T745" i="1"/>
  <c r="AX360" i="1"/>
  <c r="AW360" i="1"/>
  <c r="AX366" i="1"/>
  <c r="AW366" i="1"/>
  <c r="X437" i="1"/>
  <c r="V437" i="1"/>
  <c r="T437" i="1"/>
  <c r="U437" i="1"/>
  <c r="AL596" i="1"/>
  <c r="AM596" i="1"/>
  <c r="AN596" i="1"/>
  <c r="AW961" i="1"/>
  <c r="AX961" i="1"/>
  <c r="AG162" i="1"/>
  <c r="AC162" i="1"/>
  <c r="AD162" i="1"/>
  <c r="AE162" i="1"/>
  <c r="T80" i="1"/>
  <c r="X80" i="1"/>
  <c r="V80" i="1"/>
  <c r="U80" i="1"/>
  <c r="AR938" i="1"/>
  <c r="AP938" i="1"/>
  <c r="AS938" i="1"/>
  <c r="AO938" i="1"/>
  <c r="AQ938" i="1" s="1"/>
  <c r="AC924" i="1"/>
  <c r="AG924" i="1"/>
  <c r="AD924" i="1"/>
  <c r="AE924" i="1"/>
  <c r="AN728" i="1"/>
  <c r="AL728" i="1"/>
  <c r="AM728" i="1"/>
  <c r="X983" i="1"/>
  <c r="T983" i="1"/>
  <c r="V983" i="1"/>
  <c r="U983" i="1"/>
  <c r="AH181" i="1"/>
  <c r="AH340" i="1"/>
  <c r="V529" i="1"/>
  <c r="X529" i="1"/>
  <c r="T529" i="1"/>
  <c r="U529" i="1"/>
  <c r="AG832" i="1"/>
  <c r="AE832" i="1"/>
  <c r="AD832" i="1"/>
  <c r="AC832" i="1"/>
  <c r="T799" i="1"/>
  <c r="X799" i="1"/>
  <c r="V799" i="1"/>
  <c r="U799" i="1"/>
  <c r="V430" i="1"/>
  <c r="X430" i="1"/>
  <c r="U430" i="1"/>
  <c r="T430" i="1"/>
  <c r="AX381" i="1"/>
  <c r="AW381" i="1"/>
  <c r="X810" i="1"/>
  <c r="U810" i="1"/>
  <c r="V810" i="1"/>
  <c r="T810" i="1"/>
  <c r="W810" i="1" s="1"/>
  <c r="AD359" i="1"/>
  <c r="AC359" i="1"/>
  <c r="AE359" i="1"/>
  <c r="AD598" i="1"/>
  <c r="AG598" i="1"/>
  <c r="AE598" i="1"/>
  <c r="AC598" i="1"/>
  <c r="AX637" i="1"/>
  <c r="AW637" i="1"/>
  <c r="AE68" i="1"/>
  <c r="AG68" i="1"/>
  <c r="AC68" i="1"/>
  <c r="AD68" i="1"/>
  <c r="X402" i="1"/>
  <c r="V402" i="1"/>
  <c r="T402" i="1"/>
  <c r="U402" i="1"/>
  <c r="AC671" i="1"/>
  <c r="AG671" i="1"/>
  <c r="AE671" i="1"/>
  <c r="AD671" i="1"/>
  <c r="T686" i="1"/>
  <c r="V686" i="1"/>
  <c r="X686" i="1"/>
  <c r="U686" i="1"/>
  <c r="AG253" i="1"/>
  <c r="AC253" i="1"/>
  <c r="AD253" i="1"/>
  <c r="AE253" i="1"/>
  <c r="AQ705" i="1"/>
  <c r="AN169" i="1"/>
  <c r="AL169" i="1"/>
  <c r="AM169" i="1"/>
  <c r="AG456" i="1"/>
  <c r="AD456" i="1"/>
  <c r="AE456" i="1"/>
  <c r="AC456" i="1"/>
  <c r="AR247" i="1"/>
  <c r="AO247" i="1"/>
  <c r="AQ247" i="1" s="1"/>
  <c r="AS247" i="1"/>
  <c r="AP247" i="1"/>
  <c r="AS102" i="1"/>
  <c r="AR102" i="1"/>
  <c r="AP102" i="1"/>
  <c r="AO102" i="1"/>
  <c r="AQ102" i="1" s="1"/>
  <c r="AX421" i="1"/>
  <c r="AW421" i="1"/>
  <c r="AS401" i="1"/>
  <c r="AR401" i="1"/>
  <c r="AP401" i="1"/>
  <c r="AO401" i="1"/>
  <c r="AQ401" i="1" s="1"/>
  <c r="X303" i="1"/>
  <c r="U303" i="1"/>
  <c r="V303" i="1"/>
  <c r="T303" i="1"/>
  <c r="AM582" i="1"/>
  <c r="AN582" i="1"/>
  <c r="AL582" i="1"/>
  <c r="AN277" i="1"/>
  <c r="AL277" i="1"/>
  <c r="AM277" i="1"/>
  <c r="AN436" i="1"/>
  <c r="AL436" i="1"/>
  <c r="AM436" i="1"/>
  <c r="AD159" i="1"/>
  <c r="AE159" i="1"/>
  <c r="AC159" i="1"/>
  <c r="AX190" i="1"/>
  <c r="AW190" i="1"/>
  <c r="AC140" i="1"/>
  <c r="AG140" i="1"/>
  <c r="AD140" i="1"/>
  <c r="AE140" i="1"/>
  <c r="AP794" i="1"/>
  <c r="AS794" i="1"/>
  <c r="AR794" i="1"/>
  <c r="AO794" i="1"/>
  <c r="AN153" i="1"/>
  <c r="AM153" i="1"/>
  <c r="AL153" i="1"/>
  <c r="AN312" i="1"/>
  <c r="AM312" i="1"/>
  <c r="AL312" i="1"/>
  <c r="AC777" i="1"/>
  <c r="AG777" i="1"/>
  <c r="AD777" i="1"/>
  <c r="AE777" i="1"/>
  <c r="AN198" i="1"/>
  <c r="AL198" i="1"/>
  <c r="AM198" i="1"/>
  <c r="AK130" i="1"/>
  <c r="AI130" i="1"/>
  <c r="AG130" i="1"/>
  <c r="AF130" i="1"/>
  <c r="AH130" i="1" s="1"/>
  <c r="AC800" i="1"/>
  <c r="AG800" i="1"/>
  <c r="AD800" i="1"/>
  <c r="AE800" i="1"/>
  <c r="AC782" i="1"/>
  <c r="AE782" i="1"/>
  <c r="AD782" i="1"/>
  <c r="AG782" i="1"/>
  <c r="U170" i="1"/>
  <c r="W170" i="1" s="1"/>
  <c r="T170" i="1"/>
  <c r="V170" i="1"/>
  <c r="X170" i="1"/>
  <c r="AH312" i="1"/>
  <c r="T326" i="1"/>
  <c r="V326" i="1"/>
  <c r="U326" i="1"/>
  <c r="X326" i="1"/>
  <c r="X389" i="1"/>
  <c r="T389" i="1"/>
  <c r="V389" i="1"/>
  <c r="U389" i="1"/>
  <c r="T548" i="1"/>
  <c r="X548" i="1"/>
  <c r="V548" i="1"/>
  <c r="U548" i="1"/>
  <c r="AG886" i="1"/>
  <c r="AE886" i="1"/>
  <c r="AC886" i="1"/>
  <c r="AD886" i="1"/>
  <c r="AL604" i="1"/>
  <c r="AN604" i="1"/>
  <c r="AP604" i="1"/>
  <c r="AM604" i="1"/>
  <c r="AC650" i="1"/>
  <c r="AG650" i="1"/>
  <c r="AD650" i="1"/>
  <c r="AE650" i="1"/>
  <c r="AC553" i="1"/>
  <c r="AG553" i="1"/>
  <c r="AD553" i="1"/>
  <c r="AE553" i="1"/>
  <c r="AC796" i="1"/>
  <c r="AD796" i="1"/>
  <c r="AE796" i="1"/>
  <c r="AC296" i="1"/>
  <c r="AD296" i="1"/>
  <c r="AE296" i="1"/>
  <c r="AS164" i="1"/>
  <c r="AR164" i="1"/>
  <c r="AO164" i="1"/>
  <c r="AQ164" i="1" s="1"/>
  <c r="AP164" i="1"/>
  <c r="AD369" i="1"/>
  <c r="AF369" i="1" s="1"/>
  <c r="AH369" i="1" s="1"/>
  <c r="AI369" i="1" s="1"/>
  <c r="AG369" i="1"/>
  <c r="AC369" i="1"/>
  <c r="AE369" i="1"/>
  <c r="X689" i="1"/>
  <c r="T689" i="1"/>
  <c r="V689" i="1"/>
  <c r="U689" i="1"/>
  <c r="AX176" i="1"/>
  <c r="AW176" i="1"/>
  <c r="AC510" i="1"/>
  <c r="AG510" i="1"/>
  <c r="AE510" i="1"/>
  <c r="AD510" i="1"/>
  <c r="AW973" i="1"/>
  <c r="AX973" i="1"/>
  <c r="AN762" i="1"/>
  <c r="AM762" i="1"/>
  <c r="AL762" i="1"/>
  <c r="AX154" i="1"/>
  <c r="AW154" i="1"/>
  <c r="AH296" i="1"/>
  <c r="U199" i="1"/>
  <c r="X199" i="1"/>
  <c r="V199" i="1"/>
  <c r="W199" i="1" s="1"/>
  <c r="Y199" i="1" s="1"/>
  <c r="Z199" i="1" s="1"/>
  <c r="T199" i="1"/>
  <c r="X310" i="1"/>
  <c r="V310" i="1"/>
  <c r="T310" i="1"/>
  <c r="U310" i="1"/>
  <c r="W310" i="1" s="1"/>
  <c r="T820" i="1"/>
  <c r="V820" i="1"/>
  <c r="X820" i="1"/>
  <c r="U820" i="1"/>
  <c r="AE148" i="1"/>
  <c r="AG148" i="1"/>
  <c r="AC148" i="1"/>
  <c r="AD148" i="1"/>
  <c r="AX509" i="1"/>
  <c r="AW509" i="1"/>
  <c r="T160" i="1"/>
  <c r="X160" i="1"/>
  <c r="V160" i="1"/>
  <c r="U160" i="1"/>
  <c r="V348" i="1"/>
  <c r="U348" i="1"/>
  <c r="W348" i="1" s="1"/>
  <c r="X348" i="1"/>
  <c r="T348" i="1"/>
  <c r="AC428" i="1"/>
  <c r="AD428" i="1"/>
  <c r="AE428" i="1"/>
  <c r="V537" i="1"/>
  <c r="X537" i="1"/>
  <c r="U537" i="1"/>
  <c r="W537" i="1" s="1"/>
  <c r="T537" i="1"/>
  <c r="AC792" i="1"/>
  <c r="AG792" i="1"/>
  <c r="AD792" i="1"/>
  <c r="AE792" i="1"/>
  <c r="AL152" i="1"/>
  <c r="AN152" i="1"/>
  <c r="AM152" i="1"/>
  <c r="AX354" i="1"/>
  <c r="AW354" i="1"/>
  <c r="AP142" i="1"/>
  <c r="AM142" i="1"/>
  <c r="AL142" i="1"/>
  <c r="AN142" i="1"/>
  <c r="AN220" i="1"/>
  <c r="AM220" i="1"/>
  <c r="AL220" i="1"/>
  <c r="AC506" i="1"/>
  <c r="AG506" i="1"/>
  <c r="AD506" i="1"/>
  <c r="AE506" i="1"/>
  <c r="AC551" i="1"/>
  <c r="AE551" i="1"/>
  <c r="AG551" i="1"/>
  <c r="AD551" i="1"/>
  <c r="X166" i="1"/>
  <c r="T166" i="1"/>
  <c r="V166" i="1"/>
  <c r="U166" i="1"/>
  <c r="AE485" i="1"/>
  <c r="AC485" i="1"/>
  <c r="AD485" i="1"/>
  <c r="X132" i="1"/>
  <c r="T132" i="1"/>
  <c r="V132" i="1"/>
  <c r="U132" i="1"/>
  <c r="AX241" i="1"/>
  <c r="AW241" i="1"/>
  <c r="T624" i="1"/>
  <c r="X624" i="1"/>
  <c r="V624" i="1"/>
  <c r="U624" i="1"/>
  <c r="AC717" i="1"/>
  <c r="AE717" i="1"/>
  <c r="AG717" i="1"/>
  <c r="AD717" i="1"/>
  <c r="AD332" i="1"/>
  <c r="AE332" i="1"/>
  <c r="AC332" i="1"/>
  <c r="AS334" i="1"/>
  <c r="AR334" i="1"/>
  <c r="AO334" i="1"/>
  <c r="AP334" i="1"/>
  <c r="AN651" i="1"/>
  <c r="AM651" i="1"/>
  <c r="AL651" i="1"/>
  <c r="AN392" i="1"/>
  <c r="AL392" i="1"/>
  <c r="AM392" i="1"/>
  <c r="AP633" i="1"/>
  <c r="AN633" i="1"/>
  <c r="AL633" i="1"/>
  <c r="AM633" i="1"/>
  <c r="AG869" i="1"/>
  <c r="AE869" i="1"/>
  <c r="AC869" i="1"/>
  <c r="AD869" i="1"/>
  <c r="AC171" i="1"/>
  <c r="AG171" i="1"/>
  <c r="AE171" i="1"/>
  <c r="AD171" i="1"/>
  <c r="X888" i="1"/>
  <c r="U888" i="1"/>
  <c r="T888" i="1"/>
  <c r="V888" i="1"/>
  <c r="AD407" i="1"/>
  <c r="AC407" i="1"/>
  <c r="AE407" i="1"/>
  <c r="X150" i="1"/>
  <c r="V150" i="1"/>
  <c r="T150" i="1"/>
  <c r="U150" i="1"/>
  <c r="AG213" i="1"/>
  <c r="AE213" i="1"/>
  <c r="AC213" i="1"/>
  <c r="AD213" i="1"/>
  <c r="X244" i="1"/>
  <c r="V244" i="1"/>
  <c r="T244" i="1"/>
  <c r="U244" i="1"/>
  <c r="AP450" i="1"/>
  <c r="AM450" i="1"/>
  <c r="AL450" i="1"/>
  <c r="AN450" i="1"/>
  <c r="AS719" i="1"/>
  <c r="AP719" i="1"/>
  <c r="AR719" i="1"/>
  <c r="AO719" i="1"/>
  <c r="AG76" i="1"/>
  <c r="AE76" i="1"/>
  <c r="AD76" i="1"/>
  <c r="AF76" i="1" s="1"/>
  <c r="AH76" i="1" s="1"/>
  <c r="AI76" i="1" s="1"/>
  <c r="AC76" i="1"/>
  <c r="X812" i="1"/>
  <c r="U812" i="1"/>
  <c r="W812" i="1" s="1"/>
  <c r="Y812" i="1" s="1"/>
  <c r="Z812" i="1" s="1"/>
  <c r="V812" i="1"/>
  <c r="T812" i="1"/>
  <c r="AC473" i="1"/>
  <c r="AG473" i="1"/>
  <c r="AD473" i="1"/>
  <c r="AE473" i="1"/>
  <c r="AE248" i="1"/>
  <c r="AD248" i="1"/>
  <c r="AC248" i="1"/>
  <c r="AG521" i="1"/>
  <c r="AD521" i="1"/>
  <c r="AE521" i="1"/>
  <c r="AC521" i="1"/>
  <c r="AX363" i="1"/>
  <c r="AW363" i="1"/>
  <c r="AX131" i="1"/>
  <c r="AW131" i="1"/>
  <c r="AC593" i="1"/>
  <c r="AE593" i="1"/>
  <c r="AD593" i="1"/>
  <c r="AG593" i="1"/>
  <c r="T864" i="1"/>
  <c r="X864" i="1"/>
  <c r="V864" i="1"/>
  <c r="U864" i="1"/>
  <c r="AP831" i="1"/>
  <c r="AM831" i="1"/>
  <c r="AN831" i="1"/>
  <c r="AL831" i="1"/>
  <c r="X350" i="1"/>
  <c r="V350" i="1"/>
  <c r="U350" i="1"/>
  <c r="W350" i="1" s="1"/>
  <c r="Y350" i="1" s="1"/>
  <c r="Z350" i="1" s="1"/>
  <c r="T350" i="1"/>
  <c r="AC151" i="1"/>
  <c r="AE151" i="1"/>
  <c r="AG151" i="1"/>
  <c r="AD151" i="1"/>
  <c r="AN453" i="1"/>
  <c r="AP453" i="1"/>
  <c r="AL453" i="1"/>
  <c r="AM453" i="1"/>
  <c r="X484" i="1"/>
  <c r="T484" i="1"/>
  <c r="V484" i="1"/>
  <c r="U484" i="1"/>
  <c r="W484" i="1" s="1"/>
  <c r="Y484" i="1" s="1"/>
  <c r="Z484" i="1" s="1"/>
  <c r="V710" i="1"/>
  <c r="T710" i="1"/>
  <c r="U710" i="1"/>
  <c r="W710" i="1" s="1"/>
  <c r="Y710" i="1" s="1"/>
  <c r="Z710" i="1" s="1"/>
  <c r="X710" i="1"/>
  <c r="X977" i="1"/>
  <c r="T977" i="1"/>
  <c r="V977" i="1"/>
  <c r="U977" i="1"/>
  <c r="AD240" i="1"/>
  <c r="AC240" i="1"/>
  <c r="AE240" i="1"/>
  <c r="AG240" i="1"/>
  <c r="X223" i="1"/>
  <c r="V223" i="1"/>
  <c r="U223" i="1"/>
  <c r="T223" i="1"/>
  <c r="AC188" i="1"/>
  <c r="AD188" i="1"/>
  <c r="AE188" i="1"/>
  <c r="V744" i="1"/>
  <c r="X744" i="1"/>
  <c r="U744" i="1"/>
  <c r="W744" i="1" s="1"/>
  <c r="Y744" i="1" s="1"/>
  <c r="Z744" i="1" s="1"/>
  <c r="T744" i="1"/>
  <c r="AC104" i="1"/>
  <c r="AG104" i="1"/>
  <c r="AE104" i="1"/>
  <c r="AD104" i="1"/>
  <c r="AM502" i="1"/>
  <c r="AL502" i="1"/>
  <c r="AN502" i="1"/>
  <c r="AX115" i="1"/>
  <c r="AW115" i="1"/>
  <c r="AS434" i="1"/>
  <c r="AP434" i="1"/>
  <c r="AR434" i="1"/>
  <c r="AO434" i="1"/>
  <c r="AQ434" i="1" s="1"/>
  <c r="AW977" i="1"/>
  <c r="AX977" i="1"/>
  <c r="T992" i="1"/>
  <c r="X992" i="1"/>
  <c r="V992" i="1"/>
  <c r="U992" i="1"/>
  <c r="W992" i="1" s="1"/>
  <c r="Y992" i="1" s="1"/>
  <c r="Z992" i="1" s="1"/>
  <c r="X79" i="1"/>
  <c r="U79" i="1"/>
  <c r="V79" i="1"/>
  <c r="T79" i="1"/>
  <c r="AC90" i="1"/>
  <c r="AG90" i="1"/>
  <c r="AD90" i="1"/>
  <c r="AE90" i="1"/>
  <c r="T73" i="1"/>
  <c r="U73" i="1"/>
  <c r="X73" i="1"/>
  <c r="V73" i="1"/>
  <c r="AC745" i="1"/>
  <c r="AG745" i="1"/>
  <c r="AD745" i="1"/>
  <c r="AE745" i="1"/>
  <c r="AG437" i="1"/>
  <c r="AC437" i="1"/>
  <c r="AE437" i="1"/>
  <c r="AD437" i="1"/>
  <c r="V468" i="1"/>
  <c r="T468" i="1"/>
  <c r="U468" i="1"/>
  <c r="X468" i="1"/>
  <c r="AX193" i="1"/>
  <c r="AW193" i="1"/>
  <c r="AM80" i="1"/>
  <c r="AL80" i="1"/>
  <c r="AP80" i="1"/>
  <c r="AN80" i="1"/>
  <c r="AP924" i="1"/>
  <c r="AN924" i="1"/>
  <c r="AM924" i="1"/>
  <c r="AL924" i="1"/>
  <c r="V600" i="1"/>
  <c r="X600" i="1"/>
  <c r="U600" i="1"/>
  <c r="W600" i="1" s="1"/>
  <c r="Y600" i="1" s="1"/>
  <c r="Z600" i="1" s="1"/>
  <c r="T600" i="1"/>
  <c r="AE983" i="1"/>
  <c r="AG983" i="1"/>
  <c r="AD983" i="1"/>
  <c r="AC983" i="1"/>
  <c r="AX143" i="1"/>
  <c r="AW143" i="1"/>
  <c r="AC529" i="1"/>
  <c r="AE529" i="1"/>
  <c r="AD529" i="1"/>
  <c r="AN832" i="1"/>
  <c r="AM832" i="1"/>
  <c r="AL832" i="1"/>
  <c r="AC799" i="1"/>
  <c r="AG799" i="1"/>
  <c r="AE799" i="1"/>
  <c r="AD799" i="1"/>
  <c r="AC430" i="1"/>
  <c r="AE430" i="1"/>
  <c r="AD430" i="1"/>
  <c r="AG430" i="1"/>
  <c r="AC810" i="1"/>
  <c r="AG810" i="1"/>
  <c r="AD810" i="1"/>
  <c r="AE810" i="1"/>
  <c r="U359" i="1"/>
  <c r="X359" i="1"/>
  <c r="V359" i="1"/>
  <c r="T359" i="1"/>
  <c r="AN598" i="1"/>
  <c r="AP598" i="1"/>
  <c r="AM598" i="1"/>
  <c r="AL598" i="1"/>
  <c r="AL68" i="1"/>
  <c r="AM68" i="1"/>
  <c r="AN68" i="1"/>
  <c r="AP146" i="1"/>
  <c r="AL146" i="1"/>
  <c r="AM146" i="1"/>
  <c r="AN146" i="1"/>
  <c r="AP671" i="1"/>
  <c r="AN671" i="1"/>
  <c r="AM671" i="1"/>
  <c r="AL671" i="1"/>
  <c r="AC686" i="1"/>
  <c r="AG686" i="1"/>
  <c r="AE686" i="1"/>
  <c r="AD686" i="1"/>
  <c r="AP253" i="1"/>
  <c r="AN253" i="1"/>
  <c r="AM253" i="1"/>
  <c r="AL253" i="1"/>
  <c r="AW705" i="1"/>
  <c r="AX705" i="1"/>
  <c r="X956" i="1"/>
  <c r="U956" i="1"/>
  <c r="V956" i="1"/>
  <c r="T956" i="1"/>
  <c r="AP456" i="1"/>
  <c r="AN456" i="1"/>
  <c r="AL456" i="1"/>
  <c r="AM456" i="1"/>
  <c r="AH855" i="1"/>
  <c r="AW914" i="1"/>
  <c r="AX914" i="1"/>
  <c r="AS988" i="1"/>
  <c r="AR988" i="1"/>
  <c r="AO988" i="1"/>
  <c r="AQ988" i="1" s="1"/>
  <c r="AP988" i="1"/>
  <c r="X813" i="1"/>
  <c r="U813" i="1"/>
  <c r="T813" i="1"/>
  <c r="V813" i="1"/>
  <c r="V475" i="1"/>
  <c r="X475" i="1"/>
  <c r="U475" i="1"/>
  <c r="T475" i="1"/>
  <c r="AS200" i="1"/>
  <c r="AR200" i="1"/>
  <c r="AP200" i="1"/>
  <c r="AO200" i="1"/>
  <c r="X149" i="1"/>
  <c r="V149" i="1"/>
  <c r="T149" i="1"/>
  <c r="U149" i="1"/>
  <c r="X308" i="1"/>
  <c r="V308" i="1"/>
  <c r="T308" i="1"/>
  <c r="U308" i="1"/>
  <c r="AR954" i="1"/>
  <c r="AP954" i="1"/>
  <c r="AS954" i="1"/>
  <c r="AO954" i="1"/>
  <c r="AN159" i="1"/>
  <c r="AM159" i="1"/>
  <c r="AL159" i="1"/>
  <c r="AL140" i="1"/>
  <c r="AP140" i="1"/>
  <c r="AN140" i="1"/>
  <c r="AM140" i="1"/>
  <c r="T666" i="1"/>
  <c r="V666" i="1"/>
  <c r="X666" i="1"/>
  <c r="U666" i="1"/>
  <c r="W666" i="1" s="1"/>
  <c r="Y666" i="1" s="1"/>
  <c r="Z666" i="1" s="1"/>
  <c r="AS607" i="1"/>
  <c r="AR607" i="1"/>
  <c r="AP607" i="1"/>
  <c r="AO607" i="1"/>
  <c r="AQ607" i="1" s="1"/>
  <c r="AC184" i="1"/>
  <c r="AE184" i="1"/>
  <c r="AD184" i="1"/>
  <c r="AM777" i="1"/>
  <c r="AL777" i="1"/>
  <c r="AN777" i="1"/>
  <c r="AE198" i="1"/>
  <c r="AC198" i="1"/>
  <c r="AD198" i="1"/>
  <c r="AP800" i="1"/>
  <c r="AM800" i="1"/>
  <c r="AN800" i="1"/>
  <c r="AL800" i="1"/>
  <c r="X694" i="1"/>
  <c r="T694" i="1"/>
  <c r="V694" i="1"/>
  <c r="U694" i="1"/>
  <c r="W694" i="1" s="1"/>
  <c r="Y694" i="1" s="1"/>
  <c r="Z694" i="1" s="1"/>
  <c r="AL782" i="1"/>
  <c r="AM782" i="1"/>
  <c r="AN782" i="1"/>
  <c r="AC170" i="1"/>
  <c r="AE170" i="1"/>
  <c r="AD170" i="1"/>
  <c r="AF170" i="1" s="1"/>
  <c r="AH170" i="1" s="1"/>
  <c r="AI170" i="1" s="1"/>
  <c r="AG170" i="1"/>
  <c r="AG326" i="1"/>
  <c r="AC326" i="1"/>
  <c r="AE326" i="1"/>
  <c r="AD326" i="1"/>
  <c r="AC389" i="1"/>
  <c r="AE389" i="1"/>
  <c r="AD389" i="1"/>
  <c r="AG548" i="1"/>
  <c r="AE548" i="1"/>
  <c r="AD548" i="1"/>
  <c r="AC548" i="1"/>
  <c r="X886" i="1"/>
  <c r="T886" i="1"/>
  <c r="V886" i="1"/>
  <c r="U886" i="1"/>
  <c r="W886" i="1" s="1"/>
  <c r="AF886" i="1" s="1"/>
  <c r="AH886" i="1" s="1"/>
  <c r="AI886" i="1" s="1"/>
  <c r="AX129" i="1"/>
  <c r="AW129" i="1"/>
  <c r="AN650" i="1"/>
  <c r="AP650" i="1"/>
  <c r="AM650" i="1"/>
  <c r="AL650" i="1"/>
  <c r="AP553" i="1"/>
  <c r="AN553" i="1"/>
  <c r="AM553" i="1"/>
  <c r="AL553" i="1"/>
  <c r="AN796" i="1"/>
  <c r="AM796" i="1"/>
  <c r="AL796" i="1"/>
  <c r="AM296" i="1"/>
  <c r="AN296" i="1"/>
  <c r="AL296" i="1"/>
  <c r="AX70" i="1"/>
  <c r="AW70" i="1"/>
  <c r="AR364" i="1"/>
  <c r="AS364" i="1"/>
  <c r="AO364" i="1"/>
  <c r="AQ364" i="1" s="1"/>
  <c r="AP364" i="1"/>
  <c r="AP369" i="1"/>
  <c r="AM369" i="1"/>
  <c r="AN369" i="1"/>
  <c r="AL369" i="1"/>
  <c r="AG928" i="1"/>
  <c r="AE928" i="1"/>
  <c r="AD928" i="1"/>
  <c r="AC928" i="1"/>
  <c r="V510" i="1"/>
  <c r="X510" i="1"/>
  <c r="T510" i="1"/>
  <c r="U510" i="1"/>
  <c r="W510" i="1" s="1"/>
  <c r="AW461" i="1"/>
  <c r="AX461" i="1"/>
  <c r="AC199" i="1"/>
  <c r="AE199" i="1"/>
  <c r="AG199" i="1"/>
  <c r="AD199" i="1"/>
  <c r="AF199" i="1" s="1"/>
  <c r="AH199" i="1" s="1"/>
  <c r="AI199" i="1" s="1"/>
  <c r="AY199" i="1" s="1"/>
  <c r="AD310" i="1"/>
  <c r="AC310" i="1"/>
  <c r="AE310" i="1"/>
  <c r="AC820" i="1"/>
  <c r="AG820" i="1"/>
  <c r="AE820" i="1"/>
  <c r="AD820" i="1"/>
  <c r="AP148" i="1"/>
  <c r="AN148" i="1"/>
  <c r="AL148" i="1"/>
  <c r="AM148" i="1"/>
  <c r="AD160" i="1"/>
  <c r="AG160" i="1"/>
  <c r="AC160" i="1"/>
  <c r="AE160" i="1"/>
  <c r="AC348" i="1"/>
  <c r="AG348" i="1"/>
  <c r="AD348" i="1"/>
  <c r="AE348" i="1"/>
  <c r="AX444" i="1"/>
  <c r="AW444" i="1"/>
  <c r="AL428" i="1"/>
  <c r="AN428" i="1"/>
  <c r="AM428" i="1"/>
  <c r="AC537" i="1"/>
  <c r="AD537" i="1"/>
  <c r="AF537" i="1" s="1"/>
  <c r="AE537" i="1"/>
  <c r="AG537" i="1"/>
  <c r="AP792" i="1"/>
  <c r="AN792" i="1"/>
  <c r="AL792" i="1"/>
  <c r="AM792" i="1"/>
  <c r="AW953" i="1"/>
  <c r="AX953" i="1"/>
  <c r="AO271" i="1"/>
  <c r="AP271" i="1"/>
  <c r="AS271" i="1"/>
  <c r="AR271" i="1"/>
  <c r="AS912" i="1"/>
  <c r="AR912" i="1"/>
  <c r="AP912" i="1"/>
  <c r="AO912" i="1"/>
  <c r="AQ912" i="1" s="1"/>
  <c r="T506" i="1"/>
  <c r="V506" i="1"/>
  <c r="X506" i="1"/>
  <c r="U506" i="1"/>
  <c r="AL551" i="1"/>
  <c r="AM551" i="1"/>
  <c r="AP551" i="1"/>
  <c r="AN551" i="1"/>
  <c r="AE166" i="1"/>
  <c r="AG166" i="1"/>
  <c r="AC166" i="1"/>
  <c r="AD166" i="1"/>
  <c r="AN485" i="1"/>
  <c r="AM485" i="1"/>
  <c r="AL485" i="1"/>
  <c r="AM132" i="1"/>
  <c r="AP132" i="1"/>
  <c r="AN132" i="1"/>
  <c r="AL132" i="1"/>
  <c r="AM624" i="1"/>
  <c r="AN624" i="1"/>
  <c r="AL624" i="1"/>
  <c r="X717" i="1"/>
  <c r="V717" i="1"/>
  <c r="U717" i="1"/>
  <c r="T717" i="1"/>
  <c r="AL332" i="1"/>
  <c r="AN332" i="1"/>
  <c r="AM332" i="1"/>
  <c r="V411" i="1"/>
  <c r="X411" i="1"/>
  <c r="U411" i="1"/>
  <c r="T411" i="1"/>
  <c r="V618" i="1"/>
  <c r="X618" i="1"/>
  <c r="U618" i="1"/>
  <c r="T618" i="1"/>
  <c r="AX256" i="1"/>
  <c r="AW256" i="1"/>
  <c r="V264" i="1"/>
  <c r="X264" i="1"/>
  <c r="U264" i="1"/>
  <c r="T264" i="1"/>
  <c r="X903" i="1"/>
  <c r="T903" i="1"/>
  <c r="V903" i="1"/>
  <c r="U903" i="1"/>
  <c r="AP869" i="1"/>
  <c r="AN869" i="1"/>
  <c r="AL869" i="1"/>
  <c r="AM869" i="1"/>
  <c r="AQ594" i="1"/>
  <c r="AQ853" i="1"/>
  <c r="AQ92" i="1"/>
  <c r="AL171" i="1"/>
  <c r="AN171" i="1"/>
  <c r="AM171" i="1"/>
  <c r="AC888" i="1"/>
  <c r="AD888" i="1"/>
  <c r="AE888" i="1"/>
  <c r="AL407" i="1"/>
  <c r="AN407" i="1"/>
  <c r="AM407" i="1"/>
  <c r="AN150" i="1"/>
  <c r="AL150" i="1"/>
  <c r="AM150" i="1"/>
  <c r="X213" i="1"/>
  <c r="V213" i="1"/>
  <c r="T213" i="1"/>
  <c r="U213" i="1"/>
  <c r="W213" i="1" s="1"/>
  <c r="AD244" i="1"/>
  <c r="AE244" i="1"/>
  <c r="AG244" i="1"/>
  <c r="AC244" i="1"/>
  <c r="AD194" i="1"/>
  <c r="AG194" i="1"/>
  <c r="AE194" i="1"/>
  <c r="AC194" i="1"/>
  <c r="AX858" i="1"/>
  <c r="AW858" i="1"/>
  <c r="T479" i="1"/>
  <c r="X479" i="1"/>
  <c r="V479" i="1"/>
  <c r="U479" i="1"/>
  <c r="AR254" i="1"/>
  <c r="AS254" i="1"/>
  <c r="AO254" i="1"/>
  <c r="AP254" i="1"/>
  <c r="AP76" i="1"/>
  <c r="AM76" i="1"/>
  <c r="AN76" i="1"/>
  <c r="AL76" i="1"/>
  <c r="AP812" i="1"/>
  <c r="AN812" i="1"/>
  <c r="AL812" i="1"/>
  <c r="AM812" i="1"/>
  <c r="AM473" i="1"/>
  <c r="AP473" i="1"/>
  <c r="AL473" i="1"/>
  <c r="AN473" i="1"/>
  <c r="AL248" i="1"/>
  <c r="AM248" i="1"/>
  <c r="AN248" i="1"/>
  <c r="AN521" i="1"/>
  <c r="AM521" i="1"/>
  <c r="AL521" i="1"/>
  <c r="AQ541" i="1"/>
  <c r="AM593" i="1"/>
  <c r="AN593" i="1"/>
  <c r="AL593" i="1"/>
  <c r="AG864" i="1"/>
  <c r="AE864" i="1"/>
  <c r="AD864" i="1"/>
  <c r="AC864" i="1"/>
  <c r="U110" i="1"/>
  <c r="T110" i="1"/>
  <c r="X110" i="1"/>
  <c r="V110" i="1"/>
  <c r="AS761" i="1"/>
  <c r="AP761" i="1"/>
  <c r="AO761" i="1"/>
  <c r="AR761" i="1"/>
  <c r="X151" i="1"/>
  <c r="U151" i="1"/>
  <c r="V151" i="1"/>
  <c r="T151" i="1"/>
  <c r="X325" i="1"/>
  <c r="T325" i="1"/>
  <c r="V325" i="1"/>
  <c r="U325" i="1"/>
  <c r="W325" i="1" s="1"/>
  <c r="Y325" i="1" s="1"/>
  <c r="Z325" i="1" s="1"/>
  <c r="AG484" i="1"/>
  <c r="AE484" i="1"/>
  <c r="AC484" i="1"/>
  <c r="AD484" i="1"/>
  <c r="AD710" i="1"/>
  <c r="AF710" i="1" s="1"/>
  <c r="AG710" i="1"/>
  <c r="AE710" i="1"/>
  <c r="AC710" i="1"/>
  <c r="AC977" i="1"/>
  <c r="AE977" i="1"/>
  <c r="AG977" i="1"/>
  <c r="AD977" i="1"/>
  <c r="AN240" i="1"/>
  <c r="AP240" i="1"/>
  <c r="AM240" i="1"/>
  <c r="AL240" i="1"/>
  <c r="AC223" i="1"/>
  <c r="AG223" i="1"/>
  <c r="AE223" i="1"/>
  <c r="AD223" i="1"/>
  <c r="AX350" i="1"/>
  <c r="AW350" i="1"/>
  <c r="AL188" i="1"/>
  <c r="AN188" i="1"/>
  <c r="AM188" i="1"/>
  <c r="AQ704" i="1"/>
  <c r="AC744" i="1"/>
  <c r="AG744" i="1"/>
  <c r="AD744" i="1"/>
  <c r="AE744" i="1"/>
  <c r="AL104" i="1"/>
  <c r="AM104" i="1"/>
  <c r="AP104" i="1"/>
  <c r="AN104" i="1"/>
  <c r="T246" i="1"/>
  <c r="U246" i="1"/>
  <c r="X246" i="1"/>
  <c r="V246" i="1"/>
  <c r="AX197" i="1"/>
  <c r="AW197" i="1"/>
  <c r="AG545" i="1"/>
  <c r="AC545" i="1"/>
  <c r="AE545" i="1"/>
  <c r="AD545" i="1"/>
  <c r="AE992" i="1"/>
  <c r="AD992" i="1"/>
  <c r="AC992" i="1"/>
  <c r="AG79" i="1"/>
  <c r="AE79" i="1"/>
  <c r="AD79" i="1"/>
  <c r="AC79" i="1"/>
  <c r="AW677" i="1"/>
  <c r="AX677" i="1"/>
  <c r="AX476" i="1"/>
  <c r="AW476" i="1"/>
  <c r="AL90" i="1"/>
  <c r="AP90" i="1"/>
  <c r="AM90" i="1"/>
  <c r="AN90" i="1"/>
  <c r="AC73" i="1"/>
  <c r="AG73" i="1"/>
  <c r="AE73" i="1"/>
  <c r="AD73" i="1"/>
  <c r="AN745" i="1"/>
  <c r="AP745" i="1"/>
  <c r="AM745" i="1"/>
  <c r="AL745" i="1"/>
  <c r="T503" i="1"/>
  <c r="U503" i="1"/>
  <c r="V503" i="1"/>
  <c r="X503" i="1"/>
  <c r="AM437" i="1"/>
  <c r="AN437" i="1"/>
  <c r="AL437" i="1"/>
  <c r="AG468" i="1"/>
  <c r="AE468" i="1"/>
  <c r="AD468" i="1"/>
  <c r="AC468" i="1"/>
  <c r="AQ413" i="1"/>
  <c r="AE80" i="1"/>
  <c r="AG80" i="1"/>
  <c r="AD80" i="1"/>
  <c r="AC80" i="1"/>
  <c r="AS222" i="1"/>
  <c r="AO222" i="1"/>
  <c r="AQ222" i="1" s="1"/>
  <c r="AR222" i="1"/>
  <c r="AP222" i="1"/>
  <c r="Y981" i="1"/>
  <c r="V617" i="1"/>
  <c r="X617" i="1"/>
  <c r="U617" i="1"/>
  <c r="T617" i="1"/>
  <c r="V555" i="1"/>
  <c r="X555" i="1"/>
  <c r="U555" i="1"/>
  <c r="T555" i="1"/>
  <c r="AC600" i="1"/>
  <c r="AG600" i="1"/>
  <c r="AD600" i="1"/>
  <c r="AE600" i="1"/>
  <c r="AP983" i="1"/>
  <c r="AM983" i="1"/>
  <c r="AL983" i="1"/>
  <c r="AN983" i="1"/>
  <c r="AX135" i="1"/>
  <c r="AW135" i="1"/>
  <c r="AG773" i="1"/>
  <c r="AE773" i="1"/>
  <c r="AC773" i="1"/>
  <c r="AD773" i="1"/>
  <c r="AR340" i="1"/>
  <c r="AS340" i="1"/>
  <c r="AP340" i="1"/>
  <c r="AO340" i="1"/>
  <c r="AM529" i="1"/>
  <c r="AN529" i="1"/>
  <c r="AL529" i="1"/>
  <c r="AP799" i="1"/>
  <c r="AM799" i="1"/>
  <c r="AN799" i="1"/>
  <c r="AL799" i="1"/>
  <c r="AN430" i="1"/>
  <c r="AM430" i="1"/>
  <c r="AL430" i="1"/>
  <c r="AH269" i="1"/>
  <c r="AN810" i="1"/>
  <c r="AP810" i="1"/>
  <c r="AM810" i="1"/>
  <c r="AL810" i="1"/>
  <c r="AQ728" i="1"/>
  <c r="AN359" i="1"/>
  <c r="AL359" i="1"/>
  <c r="AM359" i="1"/>
  <c r="X146" i="1"/>
  <c r="V146" i="1"/>
  <c r="T146" i="1"/>
  <c r="U146" i="1"/>
  <c r="W146" i="1" s="1"/>
  <c r="X431" i="1"/>
  <c r="U431" i="1"/>
  <c r="V431" i="1"/>
  <c r="T431" i="1"/>
  <c r="AL686" i="1"/>
  <c r="AN686" i="1"/>
  <c r="AM686" i="1"/>
  <c r="X828" i="1"/>
  <c r="U828" i="1"/>
  <c r="V828" i="1"/>
  <c r="T828" i="1"/>
  <c r="AC956" i="1"/>
  <c r="AG956" i="1"/>
  <c r="AD956" i="1"/>
  <c r="AE956" i="1"/>
  <c r="X328" i="1"/>
  <c r="V328" i="1"/>
  <c r="U328" i="1"/>
  <c r="T328" i="1"/>
  <c r="AS855" i="1"/>
  <c r="AP855" i="1"/>
  <c r="AO855" i="1"/>
  <c r="AR855" i="1"/>
  <c r="AX196" i="1"/>
  <c r="AW196" i="1"/>
  <c r="AC813" i="1"/>
  <c r="AD813" i="1"/>
  <c r="AE813" i="1"/>
  <c r="AG813" i="1"/>
  <c r="AX446" i="1"/>
  <c r="AW446" i="1"/>
  <c r="AC475" i="1"/>
  <c r="AG475" i="1"/>
  <c r="AD475" i="1"/>
  <c r="AE475" i="1"/>
  <c r="AS779" i="1"/>
  <c r="AR779" i="1"/>
  <c r="AO779" i="1"/>
  <c r="AP779" i="1"/>
  <c r="AW656" i="1"/>
  <c r="AX656" i="1"/>
  <c r="AY656" i="1" s="1"/>
  <c r="T72" i="1"/>
  <c r="V72" i="1"/>
  <c r="X72" i="1"/>
  <c r="U72" i="1"/>
  <c r="W72" i="1" s="1"/>
  <c r="Y72" i="1" s="1"/>
  <c r="Z72" i="1" s="1"/>
  <c r="AD149" i="1"/>
  <c r="AE149" i="1"/>
  <c r="AC149" i="1"/>
  <c r="AG308" i="1"/>
  <c r="AC308" i="1"/>
  <c r="AE308" i="1"/>
  <c r="AD308" i="1"/>
  <c r="T688" i="1"/>
  <c r="X688" i="1"/>
  <c r="V688" i="1"/>
  <c r="U688" i="1"/>
  <c r="W962" i="1"/>
  <c r="Y962" i="1" s="1"/>
  <c r="Z962" i="1" s="1"/>
  <c r="AW708" i="1"/>
  <c r="AX708" i="1"/>
  <c r="AY708" i="1" s="1"/>
  <c r="AE666" i="1"/>
  <c r="AC666" i="1"/>
  <c r="AG666" i="1"/>
  <c r="AD666" i="1"/>
  <c r="X732" i="1"/>
  <c r="U732" i="1"/>
  <c r="V732" i="1"/>
  <c r="T732" i="1"/>
  <c r="V184" i="1"/>
  <c r="X184" i="1"/>
  <c r="U184" i="1"/>
  <c r="T184" i="1"/>
  <c r="AX405" i="1"/>
  <c r="AW405" i="1"/>
  <c r="AW564" i="1"/>
  <c r="AX564" i="1"/>
  <c r="AW707" i="1"/>
  <c r="AX707" i="1"/>
  <c r="AQ770" i="1"/>
  <c r="T432" i="1"/>
  <c r="V432" i="1"/>
  <c r="X432" i="1"/>
  <c r="U432" i="1"/>
  <c r="AE694" i="1"/>
  <c r="AC694" i="1"/>
  <c r="AD694" i="1"/>
  <c r="V526" i="1"/>
  <c r="X526" i="1"/>
  <c r="U526" i="1"/>
  <c r="W526" i="1" s="1"/>
  <c r="T526" i="1"/>
  <c r="AN170" i="1"/>
  <c r="AM170" i="1"/>
  <c r="AL170" i="1"/>
  <c r="AS153" i="1"/>
  <c r="AR153" i="1"/>
  <c r="AO153" i="1"/>
  <c r="AP153" i="1"/>
  <c r="AL326" i="1"/>
  <c r="AN326" i="1"/>
  <c r="AP326" i="1"/>
  <c r="AM326" i="1"/>
  <c r="AL389" i="1"/>
  <c r="AN389" i="1"/>
  <c r="AM389" i="1"/>
  <c r="AN548" i="1"/>
  <c r="AL548" i="1"/>
  <c r="AM548" i="1"/>
  <c r="AM886" i="1"/>
  <c r="AP886" i="1"/>
  <c r="AL886" i="1"/>
  <c r="AN886" i="1"/>
  <c r="AS694" i="1"/>
  <c r="AP694" i="1"/>
  <c r="AR694" i="1"/>
  <c r="AO694" i="1"/>
  <c r="AW782" i="1"/>
  <c r="AX782" i="1"/>
  <c r="AX349" i="1"/>
  <c r="AW349" i="1"/>
  <c r="V410" i="1"/>
  <c r="X410" i="1"/>
  <c r="U410" i="1"/>
  <c r="T410" i="1"/>
  <c r="X393" i="1"/>
  <c r="U393" i="1"/>
  <c r="T393" i="1"/>
  <c r="V393" i="1"/>
  <c r="AC168" i="1"/>
  <c r="AG168" i="1"/>
  <c r="AE168" i="1"/>
  <c r="AD168" i="1"/>
  <c r="AX455" i="1"/>
  <c r="AW455" i="1"/>
  <c r="X113" i="1"/>
  <c r="T113" i="1"/>
  <c r="U113" i="1"/>
  <c r="V113" i="1"/>
  <c r="W113" i="1" s="1"/>
  <c r="Y113" i="1" s="1"/>
  <c r="Z113" i="1" s="1"/>
  <c r="T928" i="1"/>
  <c r="X928" i="1"/>
  <c r="V928" i="1"/>
  <c r="U928" i="1"/>
  <c r="AL510" i="1"/>
  <c r="AP510" i="1"/>
  <c r="AM510" i="1"/>
  <c r="AN510" i="1"/>
  <c r="X333" i="1"/>
  <c r="U333" i="1"/>
  <c r="T333" i="1"/>
  <c r="V333" i="1"/>
  <c r="AH393" i="1"/>
  <c r="AS296" i="1"/>
  <c r="AO296" i="1"/>
  <c r="AR296" i="1"/>
  <c r="AP296" i="1"/>
  <c r="AN199" i="1"/>
  <c r="AL199" i="1"/>
  <c r="AM199" i="1"/>
  <c r="AL310" i="1"/>
  <c r="AN310" i="1"/>
  <c r="AM310" i="1"/>
  <c r="AL820" i="1"/>
  <c r="AP820" i="1"/>
  <c r="AN820" i="1"/>
  <c r="AM820" i="1"/>
  <c r="V758" i="1"/>
  <c r="X758" i="1"/>
  <c r="T758" i="1"/>
  <c r="U758" i="1"/>
  <c r="X733" i="1"/>
  <c r="U733" i="1"/>
  <c r="V733" i="1"/>
  <c r="T733" i="1"/>
  <c r="AP160" i="1"/>
  <c r="AN160" i="1"/>
  <c r="AM160" i="1"/>
  <c r="AL160" i="1"/>
  <c r="AS399" i="1"/>
  <c r="AR399" i="1"/>
  <c r="AP399" i="1"/>
  <c r="AO399" i="1"/>
  <c r="AP348" i="1"/>
  <c r="AM348" i="1"/>
  <c r="AN348" i="1"/>
  <c r="AL348" i="1"/>
  <c r="V427" i="1"/>
  <c r="X427" i="1"/>
  <c r="U427" i="1"/>
  <c r="W427" i="1" s="1"/>
  <c r="AF427" i="1" s="1"/>
  <c r="AH427" i="1" s="1"/>
  <c r="AI427" i="1" s="1"/>
  <c r="T427" i="1"/>
  <c r="V667" i="1"/>
  <c r="X667" i="1"/>
  <c r="U667" i="1"/>
  <c r="W667" i="1" s="1"/>
  <c r="T667" i="1"/>
  <c r="AN537" i="1"/>
  <c r="AL537" i="1"/>
  <c r="AM537" i="1"/>
  <c r="AP537" i="1"/>
  <c r="V664" i="1"/>
  <c r="X664" i="1"/>
  <c r="U664" i="1"/>
  <c r="T664" i="1"/>
  <c r="X885" i="1"/>
  <c r="T885" i="1"/>
  <c r="V885" i="1"/>
  <c r="U885" i="1"/>
  <c r="X127" i="1"/>
  <c r="V127" i="1"/>
  <c r="U127" i="1"/>
  <c r="T127" i="1"/>
  <c r="AH912" i="1"/>
  <c r="AM506" i="1"/>
  <c r="AL506" i="1"/>
  <c r="AP506" i="1"/>
  <c r="AN506" i="1"/>
  <c r="V423" i="1"/>
  <c r="X423" i="1"/>
  <c r="T423" i="1"/>
  <c r="U423" i="1"/>
  <c r="W423" i="1" s="1"/>
  <c r="Y423" i="1" s="1"/>
  <c r="Z423" i="1" s="1"/>
  <c r="AP166" i="1"/>
  <c r="AM166" i="1"/>
  <c r="AL166" i="1"/>
  <c r="AN166" i="1"/>
  <c r="X357" i="1"/>
  <c r="T357" i="1"/>
  <c r="V357" i="1"/>
  <c r="U357" i="1"/>
  <c r="W357" i="1" s="1"/>
  <c r="AS125" i="1"/>
  <c r="AR125" i="1"/>
  <c r="AO125" i="1"/>
  <c r="AP125" i="1"/>
  <c r="AQ538" i="1"/>
  <c r="AL717" i="1"/>
  <c r="AM717" i="1"/>
  <c r="AP717" i="1"/>
  <c r="AN717" i="1"/>
  <c r="AH220" i="1"/>
  <c r="AC411" i="1"/>
  <c r="AG411" i="1"/>
  <c r="AD411" i="1"/>
  <c r="AE411" i="1"/>
  <c r="AC618" i="1"/>
  <c r="AG618" i="1"/>
  <c r="AD618" i="1"/>
  <c r="AE618" i="1"/>
  <c r="V489" i="1"/>
  <c r="X489" i="1"/>
  <c r="U489" i="1"/>
  <c r="W489" i="1" s="1"/>
  <c r="T489" i="1"/>
  <c r="AC264" i="1"/>
  <c r="AE264" i="1"/>
  <c r="AD264" i="1"/>
  <c r="AC903" i="1"/>
  <c r="AE903" i="1"/>
  <c r="AG903" i="1"/>
  <c r="AD903" i="1"/>
  <c r="AX594" i="1"/>
  <c r="AW594" i="1"/>
  <c r="AN225" i="1"/>
  <c r="AP225" i="1"/>
  <c r="AM225" i="1"/>
  <c r="AL225" i="1"/>
  <c r="AX92" i="1"/>
  <c r="AW92" i="1"/>
  <c r="AS489" i="1"/>
  <c r="AP489" i="1"/>
  <c r="AR489" i="1"/>
  <c r="AO489" i="1"/>
  <c r="AQ489" i="1" s="1"/>
  <c r="AN888" i="1"/>
  <c r="AM888" i="1"/>
  <c r="AL888" i="1"/>
  <c r="U295" i="1"/>
  <c r="X295" i="1"/>
  <c r="V295" i="1"/>
  <c r="T295" i="1"/>
  <c r="AM213" i="1"/>
  <c r="AN213" i="1"/>
  <c r="AP213" i="1"/>
  <c r="AL213" i="1"/>
  <c r="AP244" i="1"/>
  <c r="AN244" i="1"/>
  <c r="AM244" i="1"/>
  <c r="AL244" i="1"/>
  <c r="AP194" i="1"/>
  <c r="AN194" i="1"/>
  <c r="AM194" i="1"/>
  <c r="AL194" i="1"/>
  <c r="AQ89" i="1"/>
  <c r="AG479" i="1"/>
  <c r="AE479" i="1"/>
  <c r="AD479" i="1"/>
  <c r="AC479" i="1"/>
  <c r="AQ126" i="1"/>
  <c r="V619" i="1"/>
  <c r="X619" i="1"/>
  <c r="U619" i="1"/>
  <c r="W619" i="1" s="1"/>
  <c r="T619" i="1"/>
  <c r="V345" i="1"/>
  <c r="X345" i="1"/>
  <c r="U345" i="1"/>
  <c r="T345" i="1"/>
  <c r="AS888" i="1"/>
  <c r="AR888" i="1"/>
  <c r="AO888" i="1"/>
  <c r="AQ888" i="1" s="1"/>
  <c r="AP888" i="1"/>
  <c r="T120" i="1"/>
  <c r="V120" i="1"/>
  <c r="X120" i="1"/>
  <c r="U120" i="1"/>
  <c r="AC887" i="1"/>
  <c r="AG887" i="1"/>
  <c r="AD887" i="1"/>
  <c r="AE887" i="1"/>
  <c r="AW706" i="1"/>
  <c r="AX706" i="1"/>
  <c r="AQ449" i="1"/>
  <c r="AP864" i="1"/>
  <c r="AM864" i="1"/>
  <c r="AL864" i="1"/>
  <c r="AN864" i="1"/>
  <c r="AC110" i="1"/>
  <c r="AG110" i="1"/>
  <c r="AD110" i="1"/>
  <c r="AE110" i="1"/>
  <c r="V714" i="1"/>
  <c r="X714" i="1"/>
  <c r="U714" i="1"/>
  <c r="W714" i="1" s="1"/>
  <c r="Y714" i="1" s="1"/>
  <c r="Z714" i="1" s="1"/>
  <c r="T714" i="1"/>
  <c r="AP120" i="1"/>
  <c r="AS120" i="1"/>
  <c r="AO120" i="1"/>
  <c r="AQ120" i="1" s="1"/>
  <c r="AR120" i="1"/>
  <c r="AP151" i="1"/>
  <c r="AN151" i="1"/>
  <c r="AL151" i="1"/>
  <c r="AM151" i="1"/>
  <c r="AG325" i="1"/>
  <c r="AC325" i="1"/>
  <c r="AE325" i="1"/>
  <c r="AD325" i="1"/>
  <c r="AL484" i="1"/>
  <c r="AP484" i="1"/>
  <c r="AN484" i="1"/>
  <c r="AM484" i="1"/>
  <c r="AM710" i="1"/>
  <c r="AL710" i="1"/>
  <c r="AN710" i="1"/>
  <c r="AN977" i="1"/>
  <c r="AM977" i="1"/>
  <c r="AL977" i="1"/>
  <c r="T96" i="1"/>
  <c r="X96" i="1"/>
  <c r="V96" i="1"/>
  <c r="U96" i="1"/>
  <c r="AN223" i="1"/>
  <c r="AP223" i="1"/>
  <c r="AM223" i="1"/>
  <c r="AL223" i="1"/>
  <c r="AS724" i="1"/>
  <c r="AR724" i="1"/>
  <c r="AP724" i="1"/>
  <c r="AO724" i="1"/>
  <c r="AQ720" i="1"/>
  <c r="AX106" i="1"/>
  <c r="AW106" i="1"/>
  <c r="AW704" i="1"/>
  <c r="AX704" i="1"/>
  <c r="AN744" i="1"/>
  <c r="AM744" i="1"/>
  <c r="AP744" i="1"/>
  <c r="AL744" i="1"/>
  <c r="AE246" i="1"/>
  <c r="AG246" i="1"/>
  <c r="AC246" i="1"/>
  <c r="AD246" i="1"/>
  <c r="AH69" i="1"/>
  <c r="AX228" i="1"/>
  <c r="AW228" i="1"/>
  <c r="AW883" i="1"/>
  <c r="AX883" i="1"/>
  <c r="AH306" i="1"/>
  <c r="X545" i="1"/>
  <c r="T545" i="1"/>
  <c r="V545" i="1"/>
  <c r="U545" i="1"/>
  <c r="AN992" i="1"/>
  <c r="AM992" i="1"/>
  <c r="AL992" i="1"/>
  <c r="AL79" i="1"/>
  <c r="AP79" i="1"/>
  <c r="AM79" i="1"/>
  <c r="AN79" i="1"/>
  <c r="AL73" i="1"/>
  <c r="AP73" i="1"/>
  <c r="AM73" i="1"/>
  <c r="AN73" i="1"/>
  <c r="T984" i="1"/>
  <c r="X984" i="1"/>
  <c r="U984" i="1"/>
  <c r="V984" i="1"/>
  <c r="AD503" i="1"/>
  <c r="AE503" i="1"/>
  <c r="AC503" i="1"/>
  <c r="AQ502" i="1"/>
  <c r="X309" i="1"/>
  <c r="V309" i="1"/>
  <c r="T309" i="1"/>
  <c r="U309" i="1"/>
  <c r="AL468" i="1"/>
  <c r="AP468" i="1"/>
  <c r="AM468" i="1"/>
  <c r="AN468" i="1"/>
  <c r="AH992" i="1"/>
  <c r="X687" i="1"/>
  <c r="V687" i="1"/>
  <c r="U687" i="1"/>
  <c r="W687" i="1" s="1"/>
  <c r="Y687" i="1" s="1"/>
  <c r="Z687" i="1" s="1"/>
  <c r="T687" i="1"/>
  <c r="AK981" i="1"/>
  <c r="AI981" i="1"/>
  <c r="AG981" i="1"/>
  <c r="AF981" i="1"/>
  <c r="AH981" i="1" s="1"/>
  <c r="AC617" i="1"/>
  <c r="AG617" i="1"/>
  <c r="AD617" i="1"/>
  <c r="AE617" i="1"/>
  <c r="AC555" i="1"/>
  <c r="AG555" i="1"/>
  <c r="AD555" i="1"/>
  <c r="AE555" i="1"/>
  <c r="AL600" i="1"/>
  <c r="AP600" i="1"/>
  <c r="AN600" i="1"/>
  <c r="AM600" i="1"/>
  <c r="X773" i="1"/>
  <c r="T773" i="1"/>
  <c r="V773" i="1"/>
  <c r="U773" i="1"/>
  <c r="AS181" i="1"/>
  <c r="AO181" i="1"/>
  <c r="AQ181" i="1" s="1"/>
  <c r="AP181" i="1"/>
  <c r="AR181" i="1"/>
  <c r="AX418" i="1"/>
  <c r="AY418" i="1" s="1"/>
  <c r="AW418" i="1"/>
  <c r="X161" i="1"/>
  <c r="T161" i="1"/>
  <c r="V161" i="1"/>
  <c r="U161" i="1"/>
  <c r="AC206" i="1"/>
  <c r="AG206" i="1"/>
  <c r="AD206" i="1"/>
  <c r="AE206" i="1"/>
  <c r="AW974" i="1"/>
  <c r="AX974" i="1"/>
  <c r="X247" i="1"/>
  <c r="V247" i="1"/>
  <c r="T247" i="1"/>
  <c r="U247" i="1"/>
  <c r="AR549" i="1"/>
  <c r="AS549" i="1"/>
  <c r="AP549" i="1"/>
  <c r="AO549" i="1"/>
  <c r="AQ549" i="1" s="1"/>
  <c r="T580" i="1"/>
  <c r="X580" i="1"/>
  <c r="V580" i="1"/>
  <c r="U580" i="1"/>
  <c r="X849" i="1"/>
  <c r="T849" i="1"/>
  <c r="V849" i="1"/>
  <c r="U849" i="1"/>
  <c r="AG431" i="1"/>
  <c r="AE431" i="1"/>
  <c r="AD431" i="1"/>
  <c r="AC431" i="1"/>
  <c r="AQ806" i="1"/>
  <c r="AM828" i="1"/>
  <c r="AN828" i="1"/>
  <c r="AL828" i="1"/>
  <c r="AN956" i="1"/>
  <c r="AM956" i="1"/>
  <c r="AL956" i="1"/>
  <c r="AC328" i="1"/>
  <c r="AG328" i="1"/>
  <c r="AD328" i="1"/>
  <c r="AE328" i="1"/>
  <c r="AQ68" i="1"/>
  <c r="AW723" i="1"/>
  <c r="AX723" i="1"/>
  <c r="AH786" i="1"/>
  <c r="AL813" i="1"/>
  <c r="AM813" i="1"/>
  <c r="AN813" i="1"/>
  <c r="AH879" i="1"/>
  <c r="AP475" i="1"/>
  <c r="AN475" i="1"/>
  <c r="AL475" i="1"/>
  <c r="AM475" i="1"/>
  <c r="X906" i="1"/>
  <c r="U906" i="1"/>
  <c r="V906" i="1"/>
  <c r="T906" i="1"/>
  <c r="AH828" i="1"/>
  <c r="AC72" i="1"/>
  <c r="AG72" i="1"/>
  <c r="AE72" i="1"/>
  <c r="AD72" i="1"/>
  <c r="AS599" i="1"/>
  <c r="AO599" i="1"/>
  <c r="AR599" i="1"/>
  <c r="AP599" i="1"/>
  <c r="AN149" i="1"/>
  <c r="AM149" i="1"/>
  <c r="AL149" i="1"/>
  <c r="AP308" i="1"/>
  <c r="AN308" i="1"/>
  <c r="AL308" i="1"/>
  <c r="AM308" i="1"/>
  <c r="AC688" i="1"/>
  <c r="AG688" i="1"/>
  <c r="AE688" i="1"/>
  <c r="AD688" i="1"/>
  <c r="AH268" i="1"/>
  <c r="AN666" i="1"/>
  <c r="AL666" i="1"/>
  <c r="AM666" i="1"/>
  <c r="AC732" i="1"/>
  <c r="AG732" i="1"/>
  <c r="AD732" i="1"/>
  <c r="AE732" i="1"/>
  <c r="AN184" i="1"/>
  <c r="AL184" i="1"/>
  <c r="AM184" i="1"/>
  <c r="AW770" i="1"/>
  <c r="AX770" i="1"/>
  <c r="AC432" i="1"/>
  <c r="AE432" i="1"/>
  <c r="AD432" i="1"/>
  <c r="AG432" i="1"/>
  <c r="AN694" i="1"/>
  <c r="AL694" i="1"/>
  <c r="AM694" i="1"/>
  <c r="AC526" i="1"/>
  <c r="AG526" i="1"/>
  <c r="AE526" i="1"/>
  <c r="AD526" i="1"/>
  <c r="Y316" i="1"/>
  <c r="AS312" i="1"/>
  <c r="AP312" i="1"/>
  <c r="AO312" i="1"/>
  <c r="AQ312" i="1" s="1"/>
  <c r="AR312" i="1"/>
  <c r="AW777" i="1"/>
  <c r="AX777" i="1"/>
  <c r="V261" i="1"/>
  <c r="U261" i="1"/>
  <c r="X261" i="1"/>
  <c r="T261" i="1"/>
  <c r="T420" i="1"/>
  <c r="V420" i="1"/>
  <c r="X420" i="1"/>
  <c r="U420" i="1"/>
  <c r="AC621" i="1"/>
  <c r="AG621" i="1"/>
  <c r="AD621" i="1"/>
  <c r="AF621" i="1" s="1"/>
  <c r="AE621" i="1"/>
  <c r="AC639" i="1"/>
  <c r="AG639" i="1"/>
  <c r="AE639" i="1"/>
  <c r="AD639" i="1"/>
  <c r="V398" i="1"/>
  <c r="X398" i="1"/>
  <c r="U398" i="1"/>
  <c r="W398" i="1" s="1"/>
  <c r="Y398" i="1" s="1"/>
  <c r="Z398" i="1" s="1"/>
  <c r="T398" i="1"/>
  <c r="X221" i="1"/>
  <c r="V221" i="1"/>
  <c r="U221" i="1"/>
  <c r="T221" i="1"/>
  <c r="AG410" i="1"/>
  <c r="AD410" i="1"/>
  <c r="AC410" i="1"/>
  <c r="AE410" i="1"/>
  <c r="AC393" i="1"/>
  <c r="AD393" i="1"/>
  <c r="AE393" i="1"/>
  <c r="V168" i="1"/>
  <c r="X168" i="1"/>
  <c r="U168" i="1"/>
  <c r="T168" i="1"/>
  <c r="U327" i="1"/>
  <c r="V327" i="1"/>
  <c r="T327" i="1"/>
  <c r="W327" i="1" s="1"/>
  <c r="Y327" i="1" s="1"/>
  <c r="Z327" i="1" s="1"/>
  <c r="X327" i="1"/>
  <c r="AQ747" i="1"/>
  <c r="AC113" i="1"/>
  <c r="AD113" i="1"/>
  <c r="AE113" i="1"/>
  <c r="AN928" i="1"/>
  <c r="AM928" i="1"/>
  <c r="AL928" i="1"/>
  <c r="AP928" i="1"/>
  <c r="AD333" i="1"/>
  <c r="AE333" i="1"/>
  <c r="AC333" i="1"/>
  <c r="AC75" i="1"/>
  <c r="AG75" i="1"/>
  <c r="AD75" i="1"/>
  <c r="AE75" i="1"/>
  <c r="T71" i="1"/>
  <c r="U71" i="1"/>
  <c r="X71" i="1"/>
  <c r="V71" i="1"/>
  <c r="X501" i="1"/>
  <c r="V501" i="1"/>
  <c r="T501" i="1"/>
  <c r="U501" i="1"/>
  <c r="X660" i="1"/>
  <c r="T660" i="1"/>
  <c r="V660" i="1"/>
  <c r="U660" i="1"/>
  <c r="AG758" i="1"/>
  <c r="AE758" i="1"/>
  <c r="AD758" i="1"/>
  <c r="AC758" i="1"/>
  <c r="AC733" i="1"/>
  <c r="AG733" i="1"/>
  <c r="AD733" i="1"/>
  <c r="AE733" i="1"/>
  <c r="V271" i="1"/>
  <c r="T271" i="1"/>
  <c r="X271" i="1"/>
  <c r="U271" i="1"/>
  <c r="W271" i="1" s="1"/>
  <c r="AC427" i="1"/>
  <c r="AG427" i="1"/>
  <c r="AD427" i="1"/>
  <c r="AE427" i="1"/>
  <c r="AC667" i="1"/>
  <c r="AF667" i="1" s="1"/>
  <c r="AH667" i="1" s="1"/>
  <c r="AI667" i="1" s="1"/>
  <c r="AG667" i="1"/>
  <c r="AD667" i="1"/>
  <c r="AE667" i="1"/>
  <c r="AC377" i="1"/>
  <c r="AG377" i="1"/>
  <c r="AD377" i="1"/>
  <c r="AE377" i="1"/>
  <c r="AC664" i="1"/>
  <c r="AD664" i="1"/>
  <c r="AE664" i="1"/>
  <c r="AG664" i="1"/>
  <c r="AG885" i="1"/>
  <c r="AE885" i="1"/>
  <c r="AC885" i="1"/>
  <c r="AD885" i="1"/>
  <c r="AQ532" i="1"/>
  <c r="AS342" i="1"/>
  <c r="AP342" i="1"/>
  <c r="AR342" i="1"/>
  <c r="AO342" i="1"/>
  <c r="AQ342" i="1" s="1"/>
  <c r="AN127" i="1"/>
  <c r="AM127" i="1"/>
  <c r="AL127" i="1"/>
  <c r="AW940" i="1"/>
  <c r="AX940" i="1"/>
  <c r="V138" i="1"/>
  <c r="X138" i="1"/>
  <c r="U138" i="1"/>
  <c r="T138" i="1"/>
  <c r="AS907" i="1"/>
  <c r="AR907" i="1"/>
  <c r="AP907" i="1"/>
  <c r="AO907" i="1"/>
  <c r="AS152" i="1"/>
  <c r="AO152" i="1"/>
  <c r="AQ152" i="1" s="1"/>
  <c r="AP152" i="1"/>
  <c r="AR152" i="1"/>
  <c r="AC423" i="1"/>
  <c r="AE423" i="1"/>
  <c r="AG423" i="1"/>
  <c r="AD423" i="1"/>
  <c r="AG357" i="1"/>
  <c r="AC357" i="1"/>
  <c r="AE357" i="1"/>
  <c r="AD357" i="1"/>
  <c r="T644" i="1"/>
  <c r="U644" i="1"/>
  <c r="W644" i="1" s="1"/>
  <c r="Y644" i="1" s="1"/>
  <c r="Z644" i="1" s="1"/>
  <c r="X644" i="1"/>
  <c r="V644" i="1"/>
  <c r="AN411" i="1"/>
  <c r="AP411" i="1"/>
  <c r="AL411" i="1"/>
  <c r="AM411" i="1"/>
  <c r="AN618" i="1"/>
  <c r="AM618" i="1"/>
  <c r="AL618" i="1"/>
  <c r="AC489" i="1"/>
  <c r="AD489" i="1"/>
  <c r="AE489" i="1"/>
  <c r="AN264" i="1"/>
  <c r="AM264" i="1"/>
  <c r="AL264" i="1"/>
  <c r="AN903" i="1"/>
  <c r="AL903" i="1"/>
  <c r="AM903" i="1"/>
  <c r="AS534" i="1"/>
  <c r="AR534" i="1"/>
  <c r="AO534" i="1"/>
  <c r="AP534" i="1"/>
  <c r="AS485" i="1"/>
  <c r="AO485" i="1"/>
  <c r="AR485" i="1"/>
  <c r="AP485" i="1"/>
  <c r="AS403" i="1"/>
  <c r="AP403" i="1"/>
  <c r="AO403" i="1"/>
  <c r="AR403" i="1"/>
  <c r="X225" i="1"/>
  <c r="T225" i="1"/>
  <c r="V225" i="1"/>
  <c r="U225" i="1"/>
  <c r="X975" i="1"/>
  <c r="V975" i="1"/>
  <c r="U975" i="1"/>
  <c r="T975" i="1"/>
  <c r="AS769" i="1"/>
  <c r="AO769" i="1"/>
  <c r="AR769" i="1"/>
  <c r="AP769" i="1"/>
  <c r="AW853" i="1"/>
  <c r="AX853" i="1"/>
  <c r="AQ844" i="1"/>
  <c r="AR378" i="1"/>
  <c r="AP378" i="1"/>
  <c r="AS378" i="1"/>
  <c r="AO378" i="1"/>
  <c r="AE295" i="1"/>
  <c r="AC295" i="1"/>
  <c r="AG295" i="1"/>
  <c r="AD295" i="1"/>
  <c r="V116" i="1"/>
  <c r="X116" i="1"/>
  <c r="U116" i="1"/>
  <c r="T116" i="1"/>
  <c r="AN479" i="1"/>
  <c r="AP479" i="1"/>
  <c r="AM479" i="1"/>
  <c r="AL479" i="1"/>
  <c r="AC619" i="1"/>
  <c r="AG619" i="1"/>
  <c r="AD619" i="1"/>
  <c r="AF619" i="1" s="1"/>
  <c r="AH619" i="1" s="1"/>
  <c r="AI619" i="1" s="1"/>
  <c r="AE619" i="1"/>
  <c r="AC345" i="1"/>
  <c r="AD345" i="1"/>
  <c r="AE345" i="1"/>
  <c r="AG345" i="1"/>
  <c r="V760" i="1"/>
  <c r="X760" i="1"/>
  <c r="U760" i="1"/>
  <c r="T760" i="1"/>
  <c r="AC120" i="1"/>
  <c r="AE120" i="1"/>
  <c r="AD120" i="1"/>
  <c r="U887" i="1"/>
  <c r="X887" i="1"/>
  <c r="T887" i="1"/>
  <c r="V887" i="1"/>
  <c r="AX541" i="1"/>
  <c r="AW541" i="1"/>
  <c r="AS948" i="1"/>
  <c r="AP948" i="1"/>
  <c r="AR948" i="1"/>
  <c r="AO948" i="1"/>
  <c r="X351" i="1"/>
  <c r="V351" i="1"/>
  <c r="U351" i="1"/>
  <c r="T351" i="1"/>
  <c r="AN110" i="1"/>
  <c r="AP110" i="1"/>
  <c r="AM110" i="1"/>
  <c r="AL110" i="1"/>
  <c r="AS766" i="1"/>
  <c r="AP766" i="1"/>
  <c r="AR766" i="1"/>
  <c r="AO766" i="1"/>
  <c r="AC714" i="1"/>
  <c r="AG714" i="1"/>
  <c r="AD714" i="1"/>
  <c r="AE714" i="1"/>
  <c r="AN325" i="1"/>
  <c r="AP325" i="1"/>
  <c r="AM325" i="1"/>
  <c r="AL325" i="1"/>
  <c r="X356" i="1"/>
  <c r="T356" i="1"/>
  <c r="V356" i="1"/>
  <c r="U356" i="1"/>
  <c r="W356" i="1" s="1"/>
  <c r="Y356" i="1" s="1"/>
  <c r="Z356" i="1" s="1"/>
  <c r="X946" i="1"/>
  <c r="T946" i="1"/>
  <c r="V946" i="1"/>
  <c r="U946" i="1"/>
  <c r="AS783" i="1"/>
  <c r="AR783" i="1"/>
  <c r="AO783" i="1"/>
  <c r="AP783" i="1"/>
  <c r="AD96" i="1"/>
  <c r="AG96" i="1"/>
  <c r="AC96" i="1"/>
  <c r="AE96" i="1"/>
  <c r="AC681" i="1"/>
  <c r="AG681" i="1"/>
  <c r="AD681" i="1"/>
  <c r="AE681" i="1"/>
  <c r="X781" i="1"/>
  <c r="U781" i="1"/>
  <c r="W781" i="1" s="1"/>
  <c r="Y781" i="1" s="1"/>
  <c r="Z781" i="1" s="1"/>
  <c r="V781" i="1"/>
  <c r="T781" i="1"/>
  <c r="V616" i="1"/>
  <c r="X616" i="1"/>
  <c r="U616" i="1"/>
  <c r="T616" i="1"/>
  <c r="AN246" i="1"/>
  <c r="AM246" i="1"/>
  <c r="AL246" i="1"/>
  <c r="AP246" i="1"/>
  <c r="AS627" i="1"/>
  <c r="AR627" i="1"/>
  <c r="AO627" i="1"/>
  <c r="AP627" i="1"/>
  <c r="AL545" i="1"/>
  <c r="AM545" i="1"/>
  <c r="AN545" i="1"/>
  <c r="V848" i="1"/>
  <c r="U848" i="1"/>
  <c r="W848" i="1" s="1"/>
  <c r="Y848" i="1" s="1"/>
  <c r="Z848" i="1" s="1"/>
  <c r="T848" i="1"/>
  <c r="X848" i="1"/>
  <c r="X830" i="1"/>
  <c r="U830" i="1"/>
  <c r="T830" i="1"/>
  <c r="V830" i="1"/>
  <c r="AW911" i="1"/>
  <c r="AX911" i="1"/>
  <c r="AC984" i="1"/>
  <c r="AG984" i="1"/>
  <c r="AD984" i="1"/>
  <c r="AE984" i="1"/>
  <c r="AX232" i="1"/>
  <c r="AW232" i="1"/>
  <c r="AM503" i="1"/>
  <c r="AN503" i="1"/>
  <c r="AL503" i="1"/>
  <c r="AG309" i="1"/>
  <c r="AC309" i="1"/>
  <c r="AE309" i="1"/>
  <c r="AD309" i="1"/>
  <c r="X340" i="1"/>
  <c r="V340" i="1"/>
  <c r="T340" i="1"/>
  <c r="U340" i="1"/>
  <c r="AX413" i="1"/>
  <c r="AW413" i="1"/>
  <c r="AS992" i="1"/>
  <c r="AR992" i="1"/>
  <c r="AP992" i="1"/>
  <c r="AO992" i="1"/>
  <c r="AQ992" i="1" s="1"/>
  <c r="AC687" i="1"/>
  <c r="AG687" i="1"/>
  <c r="AE687" i="1"/>
  <c r="AD687" i="1"/>
  <c r="AF687" i="1" s="1"/>
  <c r="AH687" i="1" s="1"/>
  <c r="AI687" i="1" s="1"/>
  <c r="AX139" i="1"/>
  <c r="AW139" i="1"/>
  <c r="AP698" i="1"/>
  <c r="AR698" i="1"/>
  <c r="AS698" i="1"/>
  <c r="AO698" i="1"/>
  <c r="AQ698" i="1" s="1"/>
  <c r="AL617" i="1"/>
  <c r="AP617" i="1"/>
  <c r="AN617" i="1"/>
  <c r="AM617" i="1"/>
  <c r="AP555" i="1"/>
  <c r="AN555" i="1"/>
  <c r="AM555" i="1"/>
  <c r="AL555" i="1"/>
  <c r="V472" i="1"/>
  <c r="X472" i="1"/>
  <c r="U472" i="1"/>
  <c r="T472" i="1"/>
  <c r="AN773" i="1"/>
  <c r="AP773" i="1"/>
  <c r="AL773" i="1"/>
  <c r="AM773" i="1"/>
  <c r="X965" i="1"/>
  <c r="T965" i="1"/>
  <c r="V965" i="1"/>
  <c r="U965" i="1"/>
  <c r="W965" i="1" s="1"/>
  <c r="Y965" i="1" s="1"/>
  <c r="Z965" i="1" s="1"/>
  <c r="AQ212" i="1"/>
  <c r="AE161" i="1"/>
  <c r="AC161" i="1"/>
  <c r="AG161" i="1"/>
  <c r="AD161" i="1"/>
  <c r="AQ687" i="1"/>
  <c r="V206" i="1"/>
  <c r="X206" i="1"/>
  <c r="U206" i="1"/>
  <c r="T206" i="1"/>
  <c r="AS269" i="1"/>
  <c r="AO269" i="1"/>
  <c r="AQ269" i="1" s="1"/>
  <c r="AP269" i="1"/>
  <c r="AR269" i="1"/>
  <c r="T123" i="1"/>
  <c r="U123" i="1"/>
  <c r="W123" i="1" s="1"/>
  <c r="Y123" i="1" s="1"/>
  <c r="Z123" i="1" s="1"/>
  <c r="V123" i="1"/>
  <c r="X123" i="1"/>
  <c r="AW728" i="1"/>
  <c r="AX728" i="1"/>
  <c r="AS652" i="1"/>
  <c r="AP652" i="1"/>
  <c r="AR652" i="1"/>
  <c r="AO652" i="1"/>
  <c r="AD247" i="1"/>
  <c r="AC247" i="1"/>
  <c r="AE247" i="1"/>
  <c r="X421" i="1"/>
  <c r="T421" i="1"/>
  <c r="V421" i="1"/>
  <c r="U421" i="1"/>
  <c r="AC580" i="1"/>
  <c r="AG580" i="1"/>
  <c r="AE580" i="1"/>
  <c r="AD580" i="1"/>
  <c r="AN849" i="1"/>
  <c r="AM849" i="1"/>
  <c r="AL849" i="1"/>
  <c r="AO570" i="1"/>
  <c r="AS570" i="1"/>
  <c r="AP570" i="1"/>
  <c r="AR570" i="1"/>
  <c r="AL431" i="1"/>
  <c r="AN431" i="1"/>
  <c r="AM431" i="1"/>
  <c r="AP431" i="1"/>
  <c r="AW806" i="1"/>
  <c r="AX806" i="1"/>
  <c r="AC828" i="1"/>
  <c r="AD828" i="1"/>
  <c r="AE828" i="1"/>
  <c r="AC1001" i="1"/>
  <c r="AD1001" i="1"/>
  <c r="AE1001" i="1"/>
  <c r="AG1001" i="1"/>
  <c r="AL328" i="1"/>
  <c r="AP328" i="1"/>
  <c r="AN328" i="1"/>
  <c r="AM328" i="1"/>
  <c r="U599" i="1"/>
  <c r="V599" i="1"/>
  <c r="X599" i="1"/>
  <c r="T599" i="1"/>
  <c r="X757" i="1"/>
  <c r="T757" i="1"/>
  <c r="U757" i="1"/>
  <c r="V757" i="1"/>
  <c r="AS293" i="1"/>
  <c r="AO293" i="1"/>
  <c r="AQ293" i="1" s="1"/>
  <c r="AR293" i="1"/>
  <c r="AP293" i="1"/>
  <c r="X737" i="1"/>
  <c r="T737" i="1"/>
  <c r="V737" i="1"/>
  <c r="U737" i="1"/>
  <c r="T107" i="1"/>
  <c r="V107" i="1"/>
  <c r="U107" i="1"/>
  <c r="W107" i="1" s="1"/>
  <c r="Y107" i="1" s="1"/>
  <c r="Z107" i="1" s="1"/>
  <c r="X107" i="1"/>
  <c r="AC906" i="1"/>
  <c r="AG906" i="1"/>
  <c r="AD906" i="1"/>
  <c r="AE906" i="1"/>
  <c r="AS439" i="1"/>
  <c r="AR439" i="1"/>
  <c r="AO439" i="1"/>
  <c r="AQ439" i="1" s="1"/>
  <c r="AP439" i="1"/>
  <c r="AN72" i="1"/>
  <c r="AL72" i="1"/>
  <c r="AM72" i="1"/>
  <c r="X231" i="1"/>
  <c r="V231" i="1"/>
  <c r="T231" i="1"/>
  <c r="U231" i="1"/>
  <c r="W231" i="1" s="1"/>
  <c r="Y231" i="1" s="1"/>
  <c r="Z231" i="1" s="1"/>
  <c r="X180" i="1"/>
  <c r="V180" i="1"/>
  <c r="T180" i="1"/>
  <c r="U180" i="1"/>
  <c r="AM688" i="1"/>
  <c r="AN688" i="1"/>
  <c r="AP688" i="1"/>
  <c r="AL688" i="1"/>
  <c r="W527" i="1"/>
  <c r="Y527" i="1" s="1"/>
  <c r="Z527" i="1" s="1"/>
  <c r="AS394" i="1"/>
  <c r="AO394" i="1"/>
  <c r="AQ394" i="1" s="1"/>
  <c r="AR394" i="1"/>
  <c r="AP394" i="1"/>
  <c r="X573" i="1"/>
  <c r="V573" i="1"/>
  <c r="U573" i="1"/>
  <c r="W573" i="1" s="1"/>
  <c r="Y573" i="1" s="1"/>
  <c r="Z573" i="1" s="1"/>
  <c r="T573" i="1"/>
  <c r="AQ554" i="1"/>
  <c r="AN732" i="1"/>
  <c r="AP732" i="1"/>
  <c r="AL732" i="1"/>
  <c r="AM732" i="1"/>
  <c r="AS368" i="1"/>
  <c r="AR368" i="1"/>
  <c r="AO368" i="1"/>
  <c r="AP368" i="1"/>
  <c r="AX231" i="1"/>
  <c r="AW231" i="1"/>
  <c r="AW836" i="1"/>
  <c r="AX836" i="1"/>
  <c r="AY836" i="1" s="1"/>
  <c r="AQ277" i="1"/>
  <c r="AH514" i="1"/>
  <c r="V497" i="1"/>
  <c r="T497" i="1"/>
  <c r="U497" i="1"/>
  <c r="W497" i="1" s="1"/>
  <c r="Y497" i="1" s="1"/>
  <c r="Z497" i="1" s="1"/>
  <c r="X497" i="1"/>
  <c r="AM432" i="1"/>
  <c r="AL432" i="1"/>
  <c r="AN432" i="1"/>
  <c r="AG527" i="1"/>
  <c r="AE527" i="1"/>
  <c r="AD527" i="1"/>
  <c r="AF527" i="1" s="1"/>
  <c r="AH527" i="1" s="1"/>
  <c r="AI527" i="1" s="1"/>
  <c r="AC527" i="1"/>
  <c r="AN526" i="1"/>
  <c r="AP526" i="1"/>
  <c r="AM526" i="1"/>
  <c r="AL526" i="1"/>
  <c r="AS763" i="1"/>
  <c r="AR763" i="1"/>
  <c r="AP763" i="1"/>
  <c r="AO763" i="1"/>
  <c r="AQ763" i="1" s="1"/>
  <c r="AQ569" i="1"/>
  <c r="AH184" i="1"/>
  <c r="U711" i="1"/>
  <c r="V711" i="1"/>
  <c r="X711" i="1"/>
  <c r="T711" i="1"/>
  <c r="AE261" i="1"/>
  <c r="AC261" i="1"/>
  <c r="AD261" i="1"/>
  <c r="AC420" i="1"/>
  <c r="AG420" i="1"/>
  <c r="AE420" i="1"/>
  <c r="AD420" i="1"/>
  <c r="X621" i="1"/>
  <c r="U621" i="1"/>
  <c r="W621" i="1" s="1"/>
  <c r="Y621" i="1" s="1"/>
  <c r="Z621" i="1" s="1"/>
  <c r="T621" i="1"/>
  <c r="V621" i="1"/>
  <c r="V639" i="1"/>
  <c r="T639" i="1"/>
  <c r="X639" i="1"/>
  <c r="U639" i="1"/>
  <c r="AN398" i="1"/>
  <c r="AL398" i="1"/>
  <c r="AM398" i="1"/>
  <c r="AG221" i="1"/>
  <c r="AE221" i="1"/>
  <c r="AD221" i="1"/>
  <c r="AC221" i="1"/>
  <c r="AW608" i="1"/>
  <c r="AX608" i="1"/>
  <c r="AL410" i="1"/>
  <c r="AP410" i="1"/>
  <c r="AN410" i="1"/>
  <c r="AM410" i="1"/>
  <c r="AN393" i="1"/>
  <c r="AL393" i="1"/>
  <c r="AM393" i="1"/>
  <c r="AL168" i="1"/>
  <c r="AP168" i="1"/>
  <c r="AM168" i="1"/>
  <c r="AN168" i="1"/>
  <c r="AC327" i="1"/>
  <c r="AE327" i="1"/>
  <c r="AG327" i="1"/>
  <c r="AD327" i="1"/>
  <c r="AX548" i="1"/>
  <c r="AW548" i="1"/>
  <c r="AM113" i="1"/>
  <c r="AN113" i="1"/>
  <c r="AL113" i="1"/>
  <c r="AX463" i="1"/>
  <c r="AY463" i="1" s="1"/>
  <c r="AW463" i="1"/>
  <c r="AM333" i="1"/>
  <c r="AN333" i="1"/>
  <c r="AL333" i="1"/>
  <c r="T75" i="1"/>
  <c r="X75" i="1"/>
  <c r="V75" i="1"/>
  <c r="U75" i="1"/>
  <c r="AR393" i="1"/>
  <c r="AS393" i="1"/>
  <c r="AO393" i="1"/>
  <c r="AP393" i="1"/>
  <c r="AS796" i="1"/>
  <c r="AR796" i="1"/>
  <c r="AO796" i="1"/>
  <c r="AQ796" i="1" s="1"/>
  <c r="AP796" i="1"/>
  <c r="AC71" i="1"/>
  <c r="AE71" i="1"/>
  <c r="AD71" i="1"/>
  <c r="AG71" i="1"/>
  <c r="AE501" i="1"/>
  <c r="AD501" i="1"/>
  <c r="AC501" i="1"/>
  <c r="AC660" i="1"/>
  <c r="AG660" i="1"/>
  <c r="AE660" i="1"/>
  <c r="AD660" i="1"/>
  <c r="AM758" i="1"/>
  <c r="AP758" i="1"/>
  <c r="AN758" i="1"/>
  <c r="AL758" i="1"/>
  <c r="AP733" i="1"/>
  <c r="AM733" i="1"/>
  <c r="AN733" i="1"/>
  <c r="AL733" i="1"/>
  <c r="AS865" i="1"/>
  <c r="AR865" i="1"/>
  <c r="AP865" i="1"/>
  <c r="AO865" i="1"/>
  <c r="AQ865" i="1" s="1"/>
  <c r="AN271" i="1"/>
  <c r="AM271" i="1"/>
  <c r="AL271" i="1"/>
  <c r="AR333" i="1"/>
  <c r="AS333" i="1"/>
  <c r="AO333" i="1"/>
  <c r="AQ333" i="1" s="1"/>
  <c r="AP333" i="1"/>
  <c r="AP427" i="1"/>
  <c r="AM427" i="1"/>
  <c r="AN427" i="1"/>
  <c r="AL427" i="1"/>
  <c r="AN667" i="1"/>
  <c r="AL667" i="1"/>
  <c r="AM667" i="1"/>
  <c r="V377" i="1"/>
  <c r="X377" i="1"/>
  <c r="U377" i="1"/>
  <c r="T377" i="1"/>
  <c r="W377" i="1" s="1"/>
  <c r="Y377" i="1" s="1"/>
  <c r="Z377" i="1" s="1"/>
  <c r="AM664" i="1"/>
  <c r="AL664" i="1"/>
  <c r="AP664" i="1"/>
  <c r="AN664" i="1"/>
  <c r="AS438" i="1"/>
  <c r="AO438" i="1"/>
  <c r="AQ438" i="1" s="1"/>
  <c r="AP438" i="1"/>
  <c r="AR438" i="1"/>
  <c r="AM885" i="1"/>
  <c r="AP885" i="1"/>
  <c r="AL885" i="1"/>
  <c r="AN885" i="1"/>
  <c r="AX532" i="1"/>
  <c r="AW532" i="1"/>
  <c r="AC833" i="1"/>
  <c r="AE833" i="1"/>
  <c r="AD833" i="1"/>
  <c r="AC735" i="1"/>
  <c r="AG735" i="1"/>
  <c r="AE735" i="1"/>
  <c r="AD735" i="1"/>
  <c r="AE127" i="1"/>
  <c r="AD127" i="1"/>
  <c r="AC127" i="1"/>
  <c r="AW916" i="1"/>
  <c r="AX916" i="1"/>
  <c r="AH428" i="1"/>
  <c r="AC138" i="1"/>
  <c r="AD138" i="1"/>
  <c r="AE138" i="1"/>
  <c r="X958" i="1"/>
  <c r="U958" i="1"/>
  <c r="W958" i="1" s="1"/>
  <c r="Y958" i="1" s="1"/>
  <c r="Z958" i="1" s="1"/>
  <c r="V958" i="1"/>
  <c r="T958" i="1"/>
  <c r="AH536" i="1"/>
  <c r="AM423" i="1"/>
  <c r="AN423" i="1"/>
  <c r="AL423" i="1"/>
  <c r="AN357" i="1"/>
  <c r="AP357" i="1"/>
  <c r="AL357" i="1"/>
  <c r="AM357" i="1"/>
  <c r="AL644" i="1"/>
  <c r="AP644" i="1"/>
  <c r="AN644" i="1"/>
  <c r="AM644" i="1"/>
  <c r="AX538" i="1"/>
  <c r="AW538" i="1"/>
  <c r="X283" i="1"/>
  <c r="V283" i="1"/>
  <c r="U283" i="1"/>
  <c r="W283" i="1" s="1"/>
  <c r="Y283" i="1" s="1"/>
  <c r="Z283" i="1" s="1"/>
  <c r="T283" i="1"/>
  <c r="V378" i="1"/>
  <c r="X378" i="1"/>
  <c r="U378" i="1"/>
  <c r="T378" i="1"/>
  <c r="AN489" i="1"/>
  <c r="AM489" i="1"/>
  <c r="AL489" i="1"/>
  <c r="AR505" i="1"/>
  <c r="AS505" i="1"/>
  <c r="AO505" i="1"/>
  <c r="AQ505" i="1" s="1"/>
  <c r="AP505" i="1"/>
  <c r="T136" i="1"/>
  <c r="X136" i="1"/>
  <c r="U136" i="1"/>
  <c r="V136" i="1"/>
  <c r="X406" i="1"/>
  <c r="V406" i="1"/>
  <c r="T406" i="1"/>
  <c r="U406" i="1"/>
  <c r="AH466" i="1"/>
  <c r="AN81" i="1"/>
  <c r="AM81" i="1"/>
  <c r="AL81" i="1"/>
  <c r="AE975" i="1"/>
  <c r="AC975" i="1"/>
  <c r="AD975" i="1"/>
  <c r="AC622" i="1"/>
  <c r="AG622" i="1"/>
  <c r="AE622" i="1"/>
  <c r="AD622" i="1"/>
  <c r="AQ86" i="1"/>
  <c r="V122" i="1"/>
  <c r="X122" i="1"/>
  <c r="U122" i="1"/>
  <c r="W122" i="1" s="1"/>
  <c r="Y122" i="1" s="1"/>
  <c r="Z122" i="1" s="1"/>
  <c r="T122" i="1"/>
  <c r="AX237" i="1"/>
  <c r="AW237" i="1"/>
  <c r="AM295" i="1"/>
  <c r="AP295" i="1"/>
  <c r="AN295" i="1"/>
  <c r="AL295" i="1"/>
  <c r="X693" i="1"/>
  <c r="T693" i="1"/>
  <c r="V693" i="1"/>
  <c r="U693" i="1"/>
  <c r="AD116" i="1"/>
  <c r="AE116" i="1"/>
  <c r="AG116" i="1"/>
  <c r="AC116" i="1"/>
  <c r="Y634" i="1"/>
  <c r="X239" i="1"/>
  <c r="U239" i="1"/>
  <c r="V239" i="1"/>
  <c r="T239" i="1"/>
  <c r="AN619" i="1"/>
  <c r="AM619" i="1"/>
  <c r="AL619" i="1"/>
  <c r="AP619" i="1"/>
  <c r="AL345" i="1"/>
  <c r="AP345" i="1"/>
  <c r="AN345" i="1"/>
  <c r="AM345" i="1"/>
  <c r="AC760" i="1"/>
  <c r="AD760" i="1"/>
  <c r="AE760" i="1"/>
  <c r="AL120" i="1"/>
  <c r="AM120" i="1"/>
  <c r="AN120" i="1"/>
  <c r="AM887" i="1"/>
  <c r="AP887" i="1"/>
  <c r="AL887" i="1"/>
  <c r="AN887" i="1"/>
  <c r="AH150" i="1"/>
  <c r="AH948" i="1"/>
  <c r="AX449" i="1"/>
  <c r="AW449" i="1"/>
  <c r="AC351" i="1"/>
  <c r="AG351" i="1"/>
  <c r="AE351" i="1"/>
  <c r="AD351" i="1"/>
  <c r="AH768" i="1"/>
  <c r="AQ74" i="1"/>
  <c r="AN714" i="1"/>
  <c r="AP714" i="1"/>
  <c r="AM714" i="1"/>
  <c r="AL714" i="1"/>
  <c r="V793" i="1"/>
  <c r="X793" i="1"/>
  <c r="U793" i="1"/>
  <c r="T793" i="1"/>
  <c r="X197" i="1"/>
  <c r="T197" i="1"/>
  <c r="V197" i="1"/>
  <c r="U197" i="1"/>
  <c r="W197" i="1" s="1"/>
  <c r="AG356" i="1"/>
  <c r="AC356" i="1"/>
  <c r="AE356" i="1"/>
  <c r="AD356" i="1"/>
  <c r="AL946" i="1"/>
  <c r="AP946" i="1"/>
  <c r="AN946" i="1"/>
  <c r="AM946" i="1"/>
  <c r="AP96" i="1"/>
  <c r="AM96" i="1"/>
  <c r="AL96" i="1"/>
  <c r="AN96" i="1"/>
  <c r="AQ95" i="1"/>
  <c r="V681" i="1"/>
  <c r="X681" i="1"/>
  <c r="U681" i="1"/>
  <c r="W681" i="1" s="1"/>
  <c r="Y681" i="1" s="1"/>
  <c r="Z681" i="1" s="1"/>
  <c r="T681" i="1"/>
  <c r="AE781" i="1"/>
  <c r="AG781" i="1"/>
  <c r="AD781" i="1"/>
  <c r="AC781" i="1"/>
  <c r="AC616" i="1"/>
  <c r="AG616" i="1"/>
  <c r="AD616" i="1"/>
  <c r="AE616" i="1"/>
  <c r="U905" i="1"/>
  <c r="T905" i="1"/>
  <c r="V905" i="1"/>
  <c r="X905" i="1"/>
  <c r="AH627" i="1"/>
  <c r="AS306" i="1"/>
  <c r="AR306" i="1"/>
  <c r="AO306" i="1"/>
  <c r="AQ306" i="1" s="1"/>
  <c r="AP306" i="1"/>
  <c r="AQ321" i="1"/>
  <c r="AN848" i="1"/>
  <c r="AM848" i="1"/>
  <c r="AL848" i="1"/>
  <c r="AC830" i="1"/>
  <c r="AG830" i="1"/>
  <c r="AE830" i="1"/>
  <c r="AD830" i="1"/>
  <c r="AQ397" i="1"/>
  <c r="AN984" i="1"/>
  <c r="AL984" i="1"/>
  <c r="AM984" i="1"/>
  <c r="U375" i="1"/>
  <c r="X375" i="1"/>
  <c r="V375" i="1"/>
  <c r="T375" i="1"/>
  <c r="AX502" i="1"/>
  <c r="AW502" i="1"/>
  <c r="AN309" i="1"/>
  <c r="AM309" i="1"/>
  <c r="AL309" i="1"/>
  <c r="AC340" i="1"/>
  <c r="AE340" i="1"/>
  <c r="AD340" i="1"/>
  <c r="AC884" i="1"/>
  <c r="AG884" i="1"/>
  <c r="AE884" i="1"/>
  <c r="AD884" i="1"/>
  <c r="X945" i="1"/>
  <c r="T945" i="1"/>
  <c r="V945" i="1"/>
  <c r="U945" i="1"/>
  <c r="AL687" i="1"/>
  <c r="AN687" i="1"/>
  <c r="AM687" i="1"/>
  <c r="AH94" i="1"/>
  <c r="V458" i="1"/>
  <c r="X458" i="1"/>
  <c r="U458" i="1"/>
  <c r="T458" i="1"/>
  <c r="V441" i="1"/>
  <c r="X441" i="1"/>
  <c r="U441" i="1"/>
  <c r="W441" i="1" s="1"/>
  <c r="Y441" i="1" s="1"/>
  <c r="Z441" i="1" s="1"/>
  <c r="T441" i="1"/>
  <c r="AC472" i="1"/>
  <c r="AD472" i="1"/>
  <c r="AE472" i="1"/>
  <c r="X549" i="1"/>
  <c r="T549" i="1"/>
  <c r="V549" i="1"/>
  <c r="U549" i="1"/>
  <c r="AG965" i="1"/>
  <c r="AE965" i="1"/>
  <c r="AC965" i="1"/>
  <c r="AD965" i="1"/>
  <c r="AW611" i="1"/>
  <c r="AX611" i="1"/>
  <c r="AM161" i="1"/>
  <c r="AN161" i="1"/>
  <c r="AL161" i="1"/>
  <c r="AX576" i="1"/>
  <c r="AW576" i="1"/>
  <c r="AM206" i="1"/>
  <c r="AP206" i="1"/>
  <c r="AN206" i="1"/>
  <c r="AL206" i="1"/>
  <c r="X141" i="1"/>
  <c r="U141" i="1"/>
  <c r="T141" i="1"/>
  <c r="V141" i="1"/>
  <c r="AC123" i="1"/>
  <c r="AE123" i="1"/>
  <c r="AD123" i="1"/>
  <c r="AG123" i="1"/>
  <c r="AX441" i="1"/>
  <c r="AW441" i="1"/>
  <c r="AH472" i="1"/>
  <c r="AC795" i="1"/>
  <c r="AD795" i="1"/>
  <c r="AG795" i="1"/>
  <c r="AE795" i="1"/>
  <c r="AL247" i="1"/>
  <c r="AN247" i="1"/>
  <c r="AM247" i="1"/>
  <c r="AX486" i="1"/>
  <c r="AW486" i="1"/>
  <c r="AD421" i="1"/>
  <c r="AG421" i="1"/>
  <c r="AC421" i="1"/>
  <c r="AE421" i="1"/>
  <c r="AL580" i="1"/>
  <c r="AP580" i="1"/>
  <c r="AN580" i="1"/>
  <c r="AM580" i="1"/>
  <c r="AE849" i="1"/>
  <c r="AC849" i="1"/>
  <c r="AD849" i="1"/>
  <c r="AH753" i="1"/>
  <c r="AH319" i="1"/>
  <c r="AS913" i="1"/>
  <c r="AR913" i="1"/>
  <c r="AP913" i="1"/>
  <c r="AO913" i="1"/>
  <c r="V668" i="1"/>
  <c r="X668" i="1"/>
  <c r="U668" i="1"/>
  <c r="T668" i="1"/>
  <c r="X585" i="1"/>
  <c r="U585" i="1"/>
  <c r="T585" i="1"/>
  <c r="V585" i="1"/>
  <c r="X1001" i="1"/>
  <c r="U1001" i="1"/>
  <c r="W1001" i="1" s="1"/>
  <c r="T1001" i="1"/>
  <c r="V1001" i="1"/>
  <c r="V200" i="1"/>
  <c r="X200" i="1"/>
  <c r="U200" i="1"/>
  <c r="W200" i="1" s="1"/>
  <c r="T200" i="1"/>
  <c r="AD599" i="1"/>
  <c r="AE599" i="1"/>
  <c r="AC599" i="1"/>
  <c r="AQ119" i="1"/>
  <c r="AD757" i="1"/>
  <c r="AC757" i="1"/>
  <c r="AG757" i="1"/>
  <c r="AE757" i="1"/>
  <c r="AH205" i="1"/>
  <c r="AC737" i="1"/>
  <c r="AE737" i="1"/>
  <c r="AD737" i="1"/>
  <c r="X798" i="1"/>
  <c r="U798" i="1"/>
  <c r="W798" i="1" s="1"/>
  <c r="Y798" i="1" s="1"/>
  <c r="Z798" i="1" s="1"/>
  <c r="V798" i="1"/>
  <c r="T798" i="1"/>
  <c r="AG107" i="1"/>
  <c r="AD107" i="1"/>
  <c r="AF107" i="1" s="1"/>
  <c r="AH107" i="1" s="1"/>
  <c r="AI107" i="1" s="1"/>
  <c r="AY107" i="1" s="1"/>
  <c r="AE107" i="1"/>
  <c r="AC107" i="1"/>
  <c r="AN906" i="1"/>
  <c r="AP906" i="1"/>
  <c r="AM906" i="1"/>
  <c r="AL906" i="1"/>
  <c r="AQ956" i="1"/>
  <c r="AH703" i="1"/>
  <c r="AC231" i="1"/>
  <c r="AE231" i="1"/>
  <c r="AG231" i="1"/>
  <c r="AD231" i="1"/>
  <c r="AF231" i="1" s="1"/>
  <c r="AH231" i="1" s="1"/>
  <c r="AI231" i="1" s="1"/>
  <c r="AY231" i="1" s="1"/>
  <c r="AQ757" i="1"/>
  <c r="AD180" i="1"/>
  <c r="AE180" i="1"/>
  <c r="AG180" i="1"/>
  <c r="AC180" i="1"/>
  <c r="AQ813" i="1"/>
  <c r="T320" i="1"/>
  <c r="V320" i="1"/>
  <c r="X320" i="1"/>
  <c r="U320" i="1"/>
  <c r="W320" i="1" s="1"/>
  <c r="AO993" i="1"/>
  <c r="AF987" i="1"/>
  <c r="AH987" i="1" s="1"/>
  <c r="AI987" i="1" s="1"/>
  <c r="AF985" i="1"/>
  <c r="AH985" i="1" s="1"/>
  <c r="AI985" i="1" s="1"/>
  <c r="AH968" i="1"/>
  <c r="AI968" i="1" s="1"/>
  <c r="AO968" i="1"/>
  <c r="AQ968" i="1" s="1"/>
  <c r="AR968" i="1" s="1"/>
  <c r="AF955" i="1"/>
  <c r="AH955" i="1" s="1"/>
  <c r="AI955" i="1" s="1"/>
  <c r="AY955" i="1" s="1"/>
  <c r="AF950" i="1"/>
  <c r="AH950" i="1" s="1"/>
  <c r="AI950" i="1" s="1"/>
  <c r="Y949" i="1"/>
  <c r="Z949" i="1" s="1"/>
  <c r="AF929" i="1"/>
  <c r="AH929" i="1" s="1"/>
  <c r="AI929" i="1" s="1"/>
  <c r="AF926" i="1"/>
  <c r="AH926" i="1" s="1"/>
  <c r="AI926" i="1" s="1"/>
  <c r="Y925" i="1"/>
  <c r="Z925" i="1" s="1"/>
  <c r="AH917" i="1"/>
  <c r="AI917" i="1" s="1"/>
  <c r="AO917" i="1"/>
  <c r="AQ917" i="1" s="1"/>
  <c r="AR917" i="1" s="1"/>
  <c r="AF916" i="1"/>
  <c r="AH916" i="1" s="1"/>
  <c r="AI916" i="1" s="1"/>
  <c r="AY911" i="1"/>
  <c r="Y900" i="1"/>
  <c r="Z900" i="1" s="1"/>
  <c r="AF897" i="1"/>
  <c r="Y886" i="1"/>
  <c r="Z886" i="1" s="1"/>
  <c r="AF883" i="1"/>
  <c r="AH883" i="1" s="1"/>
  <c r="AI883" i="1" s="1"/>
  <c r="AY883" i="1" s="1"/>
  <c r="AF880" i="1"/>
  <c r="AH880" i="1" s="1"/>
  <c r="AI880" i="1" s="1"/>
  <c r="AH877" i="1"/>
  <c r="AI877" i="1" s="1"/>
  <c r="Y876" i="1"/>
  <c r="Z876" i="1" s="1"/>
  <c r="Y875" i="1"/>
  <c r="Z875" i="1" s="1"/>
  <c r="AF868" i="1"/>
  <c r="AF853" i="1"/>
  <c r="AH853" i="1" s="1"/>
  <c r="AI853" i="1" s="1"/>
  <c r="AY853" i="1" s="1"/>
  <c r="AF848" i="1"/>
  <c r="AH848" i="1" s="1"/>
  <c r="AI848" i="1" s="1"/>
  <c r="AY848" i="1" s="1"/>
  <c r="AF843" i="1"/>
  <c r="AF842" i="1"/>
  <c r="W835" i="1"/>
  <c r="Y835" i="1" s="1"/>
  <c r="Z835" i="1" s="1"/>
  <c r="AO824" i="1"/>
  <c r="AQ824" i="1" s="1"/>
  <c r="AR824" i="1" s="1"/>
  <c r="AY824" i="1" s="1"/>
  <c r="AO818" i="1"/>
  <c r="AQ818" i="1" s="1"/>
  <c r="AR818" i="1" s="1"/>
  <c r="Y814" i="1"/>
  <c r="Z814" i="1" s="1"/>
  <c r="AH814" i="1"/>
  <c r="AI814" i="1" s="1"/>
  <c r="AO814" i="1"/>
  <c r="AQ814" i="1" s="1"/>
  <c r="AR814" i="1" s="1"/>
  <c r="AF808" i="1"/>
  <c r="Y805" i="1"/>
  <c r="Z805" i="1" s="1"/>
  <c r="Y804" i="1"/>
  <c r="Z804" i="1" s="1"/>
  <c r="AY791" i="1"/>
  <c r="AO789" i="1"/>
  <c r="AQ789" i="1" s="1"/>
  <c r="AR789" i="1" s="1"/>
  <c r="Y782" i="1"/>
  <c r="Z782" i="1" s="1"/>
  <c r="AY770" i="1"/>
  <c r="AF762" i="1"/>
  <c r="AH762" i="1" s="1"/>
  <c r="AI762" i="1" s="1"/>
  <c r="Y750" i="1"/>
  <c r="Z750" i="1" s="1"/>
  <c r="AF749" i="1"/>
  <c r="AH749" i="1" s="1"/>
  <c r="AI749" i="1" s="1"/>
  <c r="AF748" i="1"/>
  <c r="AF745" i="1"/>
  <c r="AH745" i="1" s="1"/>
  <c r="AI745" i="1" s="1"/>
  <c r="AF726" i="1"/>
  <c r="AH726" i="1" s="1"/>
  <c r="AI726" i="1" s="1"/>
  <c r="AF722" i="1"/>
  <c r="AH722" i="1" s="1"/>
  <c r="AI722" i="1" s="1"/>
  <c r="Y721" i="1"/>
  <c r="Z721" i="1" s="1"/>
  <c r="AF714" i="1"/>
  <c r="AH714" i="1" s="1"/>
  <c r="AI714" i="1" s="1"/>
  <c r="AY705" i="1"/>
  <c r="AF702" i="1"/>
  <c r="AH702" i="1" s="1"/>
  <c r="AI702" i="1" s="1"/>
  <c r="Y699" i="1"/>
  <c r="Z699" i="1" s="1"/>
  <c r="AH699" i="1"/>
  <c r="AI699" i="1" s="1"/>
  <c r="AO699" i="1"/>
  <c r="AQ699" i="1" s="1"/>
  <c r="AR699" i="1" s="1"/>
  <c r="AY687" i="1"/>
  <c r="Y685" i="1"/>
  <c r="Z685" i="1" s="1"/>
  <c r="AF675" i="1"/>
  <c r="AH675" i="1" s="1"/>
  <c r="AI675" i="1" s="1"/>
  <c r="Y674" i="1"/>
  <c r="Z674" i="1" s="1"/>
  <c r="AF673" i="1"/>
  <c r="AH673" i="1" s="1"/>
  <c r="AI673" i="1" s="1"/>
  <c r="AF670" i="1"/>
  <c r="AH670" i="1" s="1"/>
  <c r="AI670" i="1" s="1"/>
  <c r="AF666" i="1"/>
  <c r="AH666" i="1" s="1"/>
  <c r="AI666" i="1" s="1"/>
  <c r="AY666" i="1" s="1"/>
  <c r="AF658" i="1"/>
  <c r="AH658" i="1" s="1"/>
  <c r="AI658" i="1" s="1"/>
  <c r="AY658" i="1" s="1"/>
  <c r="AF654" i="1"/>
  <c r="AH654" i="1" s="1"/>
  <c r="AI654" i="1" s="1"/>
  <c r="Y653" i="1"/>
  <c r="Z653" i="1" s="1"/>
  <c r="AY637" i="1"/>
  <c r="AO631" i="1"/>
  <c r="AQ631" i="1" s="1"/>
  <c r="AR631" i="1" s="1"/>
  <c r="AF608" i="1"/>
  <c r="AH608" i="1" s="1"/>
  <c r="AI608" i="1" s="1"/>
  <c r="AY608" i="1" s="1"/>
  <c r="AO588" i="1"/>
  <c r="AQ588" i="1" s="1"/>
  <c r="AR588" i="1" s="1"/>
  <c r="Y581" i="1"/>
  <c r="Z581" i="1" s="1"/>
  <c r="W579" i="1"/>
  <c r="AF579" i="1" s="1"/>
  <c r="AH579" i="1" s="1"/>
  <c r="AI579" i="1" s="1"/>
  <c r="Y578" i="1"/>
  <c r="Z578" i="1" s="1"/>
  <c r="Y566" i="1"/>
  <c r="Z566" i="1" s="1"/>
  <c r="AY559" i="1"/>
  <c r="AF556" i="1"/>
  <c r="AO542" i="1"/>
  <c r="AQ542" i="1" s="1"/>
  <c r="AR542" i="1" s="1"/>
  <c r="AO519" i="1"/>
  <c r="AQ519" i="1" s="1"/>
  <c r="AR519" i="1" s="1"/>
  <c r="AY496" i="1"/>
  <c r="Y474" i="1"/>
  <c r="Z474" i="1" s="1"/>
  <c r="Y471" i="1"/>
  <c r="Z471" i="1" s="1"/>
  <c r="Y470" i="1"/>
  <c r="Z470" i="1" s="1"/>
  <c r="AF464" i="1"/>
  <c r="AH464" i="1" s="1"/>
  <c r="AI464" i="1" s="1"/>
  <c r="AH460" i="1"/>
  <c r="AI460" i="1" s="1"/>
  <c r="Y460" i="1"/>
  <c r="Z460" i="1" s="1"/>
  <c r="AF450" i="1"/>
  <c r="AH450" i="1" s="1"/>
  <c r="AI450" i="1" s="1"/>
  <c r="AO450" i="1"/>
  <c r="AQ450" i="1" s="1"/>
  <c r="AR450" i="1" s="1"/>
  <c r="AF449" i="1"/>
  <c r="AH449" i="1" s="1"/>
  <c r="AI449" i="1" s="1"/>
  <c r="AF446" i="1"/>
  <c r="AH446" i="1" s="1"/>
  <c r="AI446" i="1" s="1"/>
  <c r="AY446" i="1" s="1"/>
  <c r="AF444" i="1"/>
  <c r="AH444" i="1" s="1"/>
  <c r="AI444" i="1" s="1"/>
  <c r="W435" i="1"/>
  <c r="Y435" i="1" s="1"/>
  <c r="Z435" i="1" s="1"/>
  <c r="AF419" i="1"/>
  <c r="AH419" i="1" s="1"/>
  <c r="AI419" i="1" s="1"/>
  <c r="AH417" i="1"/>
  <c r="AI417" i="1" s="1"/>
  <c r="AF416" i="1"/>
  <c r="AH416" i="1" s="1"/>
  <c r="AI416" i="1" s="1"/>
  <c r="AY416" i="1" s="1"/>
  <c r="Y415" i="1"/>
  <c r="Z415" i="1" s="1"/>
  <c r="AH415" i="1"/>
  <c r="AI415" i="1" s="1"/>
  <c r="Y395" i="1"/>
  <c r="Z395" i="1" s="1"/>
  <c r="AY395" i="1" s="1"/>
  <c r="AF386" i="1"/>
  <c r="AH386" i="1" s="1"/>
  <c r="AI386" i="1" s="1"/>
  <c r="AY386" i="1" s="1"/>
  <c r="AF385" i="1"/>
  <c r="AH385" i="1" s="1"/>
  <c r="AI385" i="1" s="1"/>
  <c r="Y376" i="1"/>
  <c r="Z376" i="1" s="1"/>
  <c r="Y369" i="1"/>
  <c r="Z369" i="1" s="1"/>
  <c r="AF367" i="1"/>
  <c r="AH367" i="1" s="1"/>
  <c r="AI367" i="1" s="1"/>
  <c r="AY367" i="1" s="1"/>
  <c r="AF366" i="1"/>
  <c r="AH366" i="1" s="1"/>
  <c r="AI366" i="1" s="1"/>
  <c r="AO362" i="1"/>
  <c r="AQ362" i="1" s="1"/>
  <c r="AR362" i="1" s="1"/>
  <c r="AY362" i="1" s="1"/>
  <c r="AF356" i="1"/>
  <c r="AH356" i="1" s="1"/>
  <c r="AI356" i="1" s="1"/>
  <c r="W339" i="1"/>
  <c r="AF339" i="1" s="1"/>
  <c r="W322" i="1"/>
  <c r="W307" i="1"/>
  <c r="Y307" i="1" s="1"/>
  <c r="Z307" i="1" s="1"/>
  <c r="Y300" i="1"/>
  <c r="Z300" i="1" s="1"/>
  <c r="AF287" i="1"/>
  <c r="AH287" i="1" s="1"/>
  <c r="AI287" i="1" s="1"/>
  <c r="AY285" i="1"/>
  <c r="AO266" i="1"/>
  <c r="AQ266" i="1" s="1"/>
  <c r="AR266" i="1" s="1"/>
  <c r="AY266" i="1" s="1"/>
  <c r="AO242" i="1"/>
  <c r="AQ242" i="1" s="1"/>
  <c r="AR242" i="1" s="1"/>
  <c r="AY242" i="1" s="1"/>
  <c r="AH237" i="1"/>
  <c r="AI237" i="1" s="1"/>
  <c r="AY237" i="1" s="1"/>
  <c r="AO173" i="1"/>
  <c r="AQ173" i="1" s="1"/>
  <c r="AR173" i="1" s="1"/>
  <c r="AF235" i="1"/>
  <c r="AH235" i="1" s="1"/>
  <c r="AI235" i="1" s="1"/>
  <c r="AY235" i="1" s="1"/>
  <c r="AO210" i="1"/>
  <c r="AQ210" i="1" s="1"/>
  <c r="AR210" i="1" s="1"/>
  <c r="W179" i="1"/>
  <c r="Y179" i="1" s="1"/>
  <c r="Z179" i="1" s="1"/>
  <c r="AF176" i="1"/>
  <c r="AH176" i="1" s="1"/>
  <c r="AI176" i="1" s="1"/>
  <c r="AF174" i="1"/>
  <c r="AH174" i="1" s="1"/>
  <c r="AI174" i="1" s="1"/>
  <c r="AY174" i="1" s="1"/>
  <c r="Y143" i="1"/>
  <c r="Z143" i="1" s="1"/>
  <c r="AY143" i="1" s="1"/>
  <c r="AF121" i="1"/>
  <c r="AH121" i="1" s="1"/>
  <c r="AI121" i="1" s="1"/>
  <c r="AF117" i="1"/>
  <c r="AH117" i="1" s="1"/>
  <c r="AI117" i="1" s="1"/>
  <c r="AH111" i="1"/>
  <c r="AI111" i="1" s="1"/>
  <c r="AO111" i="1"/>
  <c r="AQ111" i="1" s="1"/>
  <c r="AR111" i="1" s="1"/>
  <c r="X42" i="1"/>
  <c r="AC37" i="1"/>
  <c r="W36" i="1"/>
  <c r="Y36" i="1" s="1"/>
  <c r="Z36" i="1" s="1"/>
  <c r="T35" i="1"/>
  <c r="AM24" i="1"/>
  <c r="AL24" i="1"/>
  <c r="W15" i="1"/>
  <c r="AF15" i="1" s="1"/>
  <c r="AL6" i="1"/>
  <c r="AN6" i="1"/>
  <c r="P32" i="2"/>
  <c r="AD30" i="2"/>
  <c r="W19" i="2"/>
  <c r="V19" i="2"/>
  <c r="O57" i="2"/>
  <c r="Q57" i="2" s="1"/>
  <c r="R57" i="2" s="1"/>
  <c r="O33" i="2"/>
  <c r="Q33" i="2" s="1"/>
  <c r="R33" i="2" s="1"/>
  <c r="X45" i="2"/>
  <c r="Y45" i="2" s="1"/>
  <c r="X20" i="2"/>
  <c r="Y20" i="2" s="1"/>
  <c r="O18" i="2"/>
  <c r="Q18" i="2" s="1"/>
  <c r="R18" i="2" s="1"/>
  <c r="S23" i="2"/>
  <c r="P17" i="2"/>
  <c r="V47" i="2"/>
  <c r="O36" i="2"/>
  <c r="Q36" i="2" s="1"/>
  <c r="R36" i="2" s="1"/>
  <c r="P53" i="2"/>
  <c r="O19" i="2"/>
  <c r="Q19" i="2" s="1"/>
  <c r="P19" i="2"/>
  <c r="S4" i="2"/>
  <c r="R4" i="2"/>
  <c r="S24" i="2"/>
  <c r="X24" i="2" s="1"/>
  <c r="Y24" i="2" s="1"/>
  <c r="X42" i="2"/>
  <c r="Y42" i="2" s="1"/>
  <c r="S7" i="2"/>
  <c r="X7" i="2" s="1"/>
  <c r="Z7" i="2" s="1"/>
  <c r="S55" i="2"/>
  <c r="X55" i="2" s="1"/>
  <c r="S14" i="2"/>
  <c r="X14" i="2" s="1"/>
  <c r="Y14" i="2" s="1"/>
  <c r="S35" i="2"/>
  <c r="S49" i="2"/>
  <c r="S58" i="2"/>
  <c r="X53" i="2"/>
  <c r="Y53" i="2" s="1"/>
  <c r="Z58" i="2"/>
  <c r="S51" i="2"/>
  <c r="R3" i="2"/>
  <c r="S3" i="2"/>
  <c r="X3" i="2" s="1"/>
  <c r="S43" i="2"/>
  <c r="P28" i="2"/>
  <c r="R41" i="2"/>
  <c r="O56" i="2"/>
  <c r="Q56" i="2" s="1"/>
  <c r="R56" i="2" s="1"/>
  <c r="P56" i="2"/>
  <c r="AC15" i="2"/>
  <c r="AD15" i="2"/>
  <c r="P27" i="2"/>
  <c r="P15" i="2"/>
  <c r="O15" i="2"/>
  <c r="Q15" i="2" s="1"/>
  <c r="O27" i="2"/>
  <c r="Q27" i="2" s="1"/>
  <c r="R27" i="2" s="1"/>
  <c r="O40" i="2"/>
  <c r="Q40" i="2" s="1"/>
  <c r="R40" i="2" s="1"/>
  <c r="P40" i="2"/>
  <c r="V25" i="2"/>
  <c r="S29" i="2"/>
  <c r="X29" i="2" s="1"/>
  <c r="R29" i="2"/>
  <c r="O6" i="2"/>
  <c r="Q6" i="2" s="1"/>
  <c r="R6" i="2" s="1"/>
  <c r="O47" i="2"/>
  <c r="Q47" i="2" s="1"/>
  <c r="R47" i="2" s="1"/>
  <c r="P47" i="2"/>
  <c r="P8" i="2"/>
  <c r="R53" i="2"/>
  <c r="O5" i="2"/>
  <c r="Q5" i="2" s="1"/>
  <c r="R5" i="2" s="1"/>
  <c r="O8" i="2"/>
  <c r="Q8" i="2" s="1"/>
  <c r="R8" i="2" s="1"/>
  <c r="W22" i="2"/>
  <c r="O11" i="2"/>
  <c r="Q11" i="2" s="1"/>
  <c r="R11" i="2" s="1"/>
  <c r="P11" i="2"/>
  <c r="P46" i="2"/>
  <c r="AD9" i="2"/>
  <c r="X11" i="2"/>
  <c r="Y11" i="2" s="1"/>
  <c r="P13" i="2"/>
  <c r="O46" i="2"/>
  <c r="Q46" i="2" s="1"/>
  <c r="R46" i="2" s="1"/>
  <c r="V41" i="2"/>
  <c r="X41" i="2"/>
  <c r="AB41" i="2"/>
  <c r="W41" i="2"/>
  <c r="Y41" i="2"/>
  <c r="P30" i="2"/>
  <c r="O30" i="2"/>
  <c r="Q30" i="2" s="1"/>
  <c r="R30" i="2" s="1"/>
  <c r="X48" i="2"/>
  <c r="Y48" i="2" s="1"/>
  <c r="O26" i="2"/>
  <c r="Q26" i="2" s="1"/>
  <c r="P26" i="2"/>
  <c r="Z43" i="2"/>
  <c r="W30" i="2"/>
  <c r="V30" i="2"/>
  <c r="P44" i="2"/>
  <c r="S31" i="2"/>
  <c r="O38" i="2"/>
  <c r="Q38" i="2" s="1"/>
  <c r="R38" i="2" s="1"/>
  <c r="P39" i="2"/>
  <c r="O39" i="2"/>
  <c r="Q39" i="2" s="1"/>
  <c r="R39" i="2" s="1"/>
  <c r="Y43" i="2"/>
  <c r="Z31" i="2"/>
  <c r="Z45" i="2"/>
  <c r="S33" i="2"/>
  <c r="X52" i="2"/>
  <c r="Y52" i="2" s="1"/>
  <c r="S13" i="2"/>
  <c r="AH804" i="1"/>
  <c r="AI804" i="1" s="1"/>
  <c r="AH470" i="1"/>
  <c r="AI470" i="1" s="1"/>
  <c r="AO470" i="1"/>
  <c r="AQ470" i="1" s="1"/>
  <c r="AR470" i="1" s="1"/>
  <c r="AH614" i="1"/>
  <c r="AI614" i="1" s="1"/>
  <c r="AO614" i="1"/>
  <c r="AQ614" i="1" s="1"/>
  <c r="AR614" i="1" s="1"/>
  <c r="W755" i="1"/>
  <c r="Y755" i="1" s="1"/>
  <c r="Z755" i="1" s="1"/>
  <c r="AF943" i="1"/>
  <c r="AH943" i="1" s="1"/>
  <c r="AI943" i="1" s="1"/>
  <c r="AF626" i="1"/>
  <c r="AH626" i="1" s="1"/>
  <c r="AI626" i="1" s="1"/>
  <c r="W83" i="1"/>
  <c r="AF83" i="1" s="1"/>
  <c r="AH83" i="1" s="1"/>
  <c r="AI83" i="1" s="1"/>
  <c r="W643" i="1"/>
  <c r="Y643" i="1" s="1"/>
  <c r="Z643" i="1" s="1"/>
  <c r="AF547" i="1"/>
  <c r="AH547" i="1" s="1"/>
  <c r="AI547" i="1" s="1"/>
  <c r="AF914" i="1"/>
  <c r="AH914" i="1" s="1"/>
  <c r="AI914" i="1" s="1"/>
  <c r="AY914" i="1" s="1"/>
  <c r="Y626" i="1"/>
  <c r="Z626" i="1" s="1"/>
  <c r="AF272" i="1"/>
  <c r="AH272" i="1" s="1"/>
  <c r="AI272" i="1" s="1"/>
  <c r="W34" i="1"/>
  <c r="Y34" i="1" s="1"/>
  <c r="Z34" i="1" s="1"/>
  <c r="AC20" i="1"/>
  <c r="AO252" i="1"/>
  <c r="W467" i="1"/>
  <c r="Y467" i="1" s="1"/>
  <c r="Z467" i="1" s="1"/>
  <c r="AC38" i="1"/>
  <c r="AF38" i="1" s="1"/>
  <c r="AO38" i="1" s="1"/>
  <c r="AF515" i="1"/>
  <c r="W147" i="1"/>
  <c r="AF147" i="1" s="1"/>
  <c r="AH147" i="1" s="1"/>
  <c r="AI147" i="1" s="1"/>
  <c r="W771" i="1"/>
  <c r="AF771" i="1" s="1"/>
  <c r="AH771" i="1" s="1"/>
  <c r="AI771" i="1" s="1"/>
  <c r="AW417" i="1"/>
  <c r="AX417" i="1" s="1"/>
  <c r="AY417" i="1" s="1"/>
  <c r="AO289" i="1"/>
  <c r="AQ289" i="1" s="1"/>
  <c r="AR289" i="1" s="1"/>
  <c r="Y494" i="1"/>
  <c r="Z494" i="1" s="1"/>
  <c r="AF74" i="1"/>
  <c r="AH74" i="1" s="1"/>
  <c r="AI74" i="1" s="1"/>
  <c r="AY74" i="1" s="1"/>
  <c r="AF89" i="1"/>
  <c r="AH89" i="1" s="1"/>
  <c r="AI89" i="1" s="1"/>
  <c r="AY89" i="1" s="1"/>
  <c r="W642" i="1"/>
  <c r="AF701" i="1"/>
  <c r="AH701" i="1" s="1"/>
  <c r="AI701" i="1" s="1"/>
  <c r="AF81" i="1"/>
  <c r="AH81" i="1" s="1"/>
  <c r="AI81" i="1" s="1"/>
  <c r="AY81" i="1" s="1"/>
  <c r="W35" i="1"/>
  <c r="W48" i="1"/>
  <c r="Y48" i="1" s="1"/>
  <c r="Z48" i="1" s="1"/>
  <c r="W323" i="1"/>
  <c r="AF323" i="1" s="1"/>
  <c r="AH323" i="1" s="1"/>
  <c r="AI323" i="1" s="1"/>
  <c r="W803" i="1"/>
  <c r="AF803" i="1" s="1"/>
  <c r="AF730" i="1"/>
  <c r="AH730" i="1" s="1"/>
  <c r="AI730" i="1" s="1"/>
  <c r="AY366" i="1"/>
  <c r="AY449" i="1"/>
  <c r="AY994" i="1"/>
  <c r="W243" i="1"/>
  <c r="Y243" i="1" s="1"/>
  <c r="Z243" i="1" s="1"/>
  <c r="W915" i="1"/>
  <c r="AY859" i="1"/>
  <c r="AF538" i="1"/>
  <c r="AH538" i="1" s="1"/>
  <c r="AI538" i="1" s="1"/>
  <c r="AF46" i="1"/>
  <c r="Y372" i="1"/>
  <c r="Z372" i="1" s="1"/>
  <c r="AH610" i="1"/>
  <c r="AI610" i="1" s="1"/>
  <c r="AF991" i="1"/>
  <c r="AO726" i="1"/>
  <c r="AQ726" i="1" s="1"/>
  <c r="AR726" i="1" s="1"/>
  <c r="AY726" i="1" s="1"/>
  <c r="AF901" i="1"/>
  <c r="AH901" i="1" s="1"/>
  <c r="AI901" i="1" s="1"/>
  <c r="AO825" i="1"/>
  <c r="W50" i="1"/>
  <c r="AF50" i="1" s="1"/>
  <c r="W867" i="1"/>
  <c r="Y867" i="1" s="1"/>
  <c r="Z867" i="1" s="1"/>
  <c r="AO207" i="1"/>
  <c r="AF969" i="1"/>
  <c r="AH969" i="1" s="1"/>
  <c r="AI969" i="1" s="1"/>
  <c r="AF785" i="1"/>
  <c r="AO721" i="1" s="1"/>
  <c r="AQ721" i="1" s="1"/>
  <c r="AR721" i="1" s="1"/>
  <c r="AG42" i="1"/>
  <c r="AG10" i="1"/>
  <c r="Y61" i="1"/>
  <c r="Z61" i="1" s="1"/>
  <c r="W531" i="1"/>
  <c r="AF531" i="1" s="1"/>
  <c r="AH531" i="1" s="1"/>
  <c r="AI531" i="1" s="1"/>
  <c r="AF251" i="1"/>
  <c r="AF635" i="1"/>
  <c r="AH635" i="1" s="1"/>
  <c r="AI635" i="1" s="1"/>
  <c r="AY635" i="1" s="1"/>
  <c r="AY989" i="1"/>
  <c r="AF986" i="1"/>
  <c r="AH986" i="1" s="1"/>
  <c r="AI986" i="1" s="1"/>
  <c r="AO987" i="1"/>
  <c r="AQ987" i="1" s="1"/>
  <c r="AR987" i="1" s="1"/>
  <c r="AH682" i="1"/>
  <c r="AI682" i="1" s="1"/>
  <c r="AO682" i="1"/>
  <c r="AQ682" i="1" s="1"/>
  <c r="AR682" i="1" s="1"/>
  <c r="AH685" i="1"/>
  <c r="AI685" i="1" s="1"/>
  <c r="AO685" i="1"/>
  <c r="AQ685" i="1" s="1"/>
  <c r="AR685" i="1" s="1"/>
  <c r="AH875" i="1"/>
  <c r="AI875" i="1" s="1"/>
  <c r="AH578" i="1"/>
  <c r="AI578" i="1" s="1"/>
  <c r="AH750" i="1"/>
  <c r="AI750" i="1" s="1"/>
  <c r="AO750" i="1"/>
  <c r="AQ750" i="1" s="1"/>
  <c r="AR750" i="1" s="1"/>
  <c r="AH494" i="1"/>
  <c r="AI494" i="1" s="1"/>
  <c r="AH721" i="1"/>
  <c r="AI721" i="1" s="1"/>
  <c r="AO657" i="1"/>
  <c r="AQ657" i="1" s="1"/>
  <c r="AR657" i="1" s="1"/>
  <c r="AH560" i="1"/>
  <c r="AI560" i="1" s="1"/>
  <c r="AH764" i="1"/>
  <c r="AI764" i="1" s="1"/>
  <c r="AO700" i="1"/>
  <c r="AO764" i="1"/>
  <c r="AQ764" i="1" s="1"/>
  <c r="AR764" i="1" s="1"/>
  <c r="AH900" i="1"/>
  <c r="AI900" i="1" s="1"/>
  <c r="AH566" i="1"/>
  <c r="AI566" i="1" s="1"/>
  <c r="AH925" i="1"/>
  <c r="AI925" i="1" s="1"/>
  <c r="AO925" i="1"/>
  <c r="AQ925" i="1" s="1"/>
  <c r="AR925" i="1" s="1"/>
  <c r="AH807" i="1"/>
  <c r="AI807" i="1" s="1"/>
  <c r="AO807" i="1"/>
  <c r="AQ807" i="1" s="1"/>
  <c r="AR807" i="1" s="1"/>
  <c r="AO847" i="1"/>
  <c r="AQ847" i="1" s="1"/>
  <c r="AR847" i="1" s="1"/>
  <c r="AH949" i="1"/>
  <c r="AI949" i="1" s="1"/>
  <c r="AO949" i="1"/>
  <c r="AQ949" i="1" s="1"/>
  <c r="AR949" i="1" s="1"/>
  <c r="W563" i="1"/>
  <c r="Y563" i="1" s="1"/>
  <c r="Z563" i="1" s="1"/>
  <c r="W227" i="1"/>
  <c r="Y227" i="1" s="1"/>
  <c r="Z227" i="1" s="1"/>
  <c r="AF387" i="1"/>
  <c r="AH387" i="1" s="1"/>
  <c r="AI387" i="1" s="1"/>
  <c r="AF747" i="1"/>
  <c r="Y963" i="1"/>
  <c r="Z963" i="1" s="1"/>
  <c r="AY706" i="1"/>
  <c r="W45" i="1"/>
  <c r="W371" i="1"/>
  <c r="Y371" i="1" s="1"/>
  <c r="Z371" i="1" s="1"/>
  <c r="W691" i="1"/>
  <c r="Y691" i="1" s="1"/>
  <c r="Z691" i="1" s="1"/>
  <c r="W659" i="1"/>
  <c r="W211" i="1"/>
  <c r="Y211" i="1" s="1"/>
  <c r="Z211" i="1" s="1"/>
  <c r="W483" i="1"/>
  <c r="AF483" i="1" s="1"/>
  <c r="AO144" i="1"/>
  <c r="AQ144" i="1" s="1"/>
  <c r="AR144" i="1" s="1"/>
  <c r="AF230" i="1"/>
  <c r="AO230" i="1" s="1"/>
  <c r="AQ230" i="1" s="1"/>
  <c r="AR230" i="1" s="1"/>
  <c r="AO678" i="1"/>
  <c r="AF953" i="1"/>
  <c r="AH953" i="1" s="1"/>
  <c r="AI953" i="1" s="1"/>
  <c r="AF858" i="1"/>
  <c r="AH858" i="1" s="1"/>
  <c r="AI858" i="1" s="1"/>
  <c r="AY858" i="1" s="1"/>
  <c r="AO566" i="1"/>
  <c r="AQ566" i="1" s="1"/>
  <c r="AR566" i="1" s="1"/>
  <c r="AF122" i="1"/>
  <c r="AH122" i="1" s="1"/>
  <c r="AI122" i="1" s="1"/>
  <c r="AY122" i="1" s="1"/>
  <c r="AF594" i="1"/>
  <c r="AF611" i="1"/>
  <c r="AH611" i="1" s="1"/>
  <c r="AI611" i="1" s="1"/>
  <c r="W931" i="1"/>
  <c r="Y931" i="1" s="1"/>
  <c r="Z931" i="1" s="1"/>
  <c r="W499" i="1"/>
  <c r="Y499" i="1" s="1"/>
  <c r="Z499" i="1" s="1"/>
  <c r="W787" i="1"/>
  <c r="Y787" i="1" s="1"/>
  <c r="Z787" i="1" s="1"/>
  <c r="AO725" i="1"/>
  <c r="AQ725" i="1" s="1"/>
  <c r="AR725" i="1" s="1"/>
  <c r="AF778" i="1"/>
  <c r="W56" i="1"/>
  <c r="Y56" i="1" s="1"/>
  <c r="Z56" i="1" s="1"/>
  <c r="AE20" i="1"/>
  <c r="AG20" i="1"/>
  <c r="W595" i="1"/>
  <c r="AF595" i="1" s="1"/>
  <c r="AH595" i="1" s="1"/>
  <c r="AI595" i="1" s="1"/>
  <c r="W291" i="1"/>
  <c r="AF291" i="1" s="1"/>
  <c r="AH291" i="1" s="1"/>
  <c r="AI291" i="1" s="1"/>
  <c r="AO518" i="1"/>
  <c r="AQ518" i="1" s="1"/>
  <c r="AR518" i="1" s="1"/>
  <c r="AY518" i="1" s="1"/>
  <c r="AO900" i="1"/>
  <c r="AQ900" i="1" s="1"/>
  <c r="AR900" i="1" s="1"/>
  <c r="AF517" i="1"/>
  <c r="AH517" i="1" s="1"/>
  <c r="AI517" i="1" s="1"/>
  <c r="AF473" i="1"/>
  <c r="AF396" i="1"/>
  <c r="AH396" i="1" s="1"/>
  <c r="AI396" i="1" s="1"/>
  <c r="AD12" i="1"/>
  <c r="AF435" i="1"/>
  <c r="AH435" i="1" s="1"/>
  <c r="AI435" i="1" s="1"/>
  <c r="AO788" i="1"/>
  <c r="AF806" i="1"/>
  <c r="AH806" i="1" s="1"/>
  <c r="AI806" i="1" s="1"/>
  <c r="AO474" i="1"/>
  <c r="W25" i="1"/>
  <c r="Y25" i="1" s="1"/>
  <c r="Z25" i="1" s="1"/>
  <c r="AC12" i="1"/>
  <c r="W62" i="1"/>
  <c r="AF62" i="1" s="1"/>
  <c r="AH62" i="1" s="1"/>
  <c r="AI62" i="1" s="1"/>
  <c r="W723" i="1"/>
  <c r="Y723" i="1" s="1"/>
  <c r="Z723" i="1" s="1"/>
  <c r="W131" i="1"/>
  <c r="AF131" i="1" s="1"/>
  <c r="AH131" i="1" s="1"/>
  <c r="AI131" i="1" s="1"/>
  <c r="W99" i="1"/>
  <c r="AF99" i="1" s="1"/>
  <c r="AH99" i="1" s="1"/>
  <c r="AI99" i="1" s="1"/>
  <c r="AO117" i="1"/>
  <c r="AQ117" i="1" s="1"/>
  <c r="AR117" i="1" s="1"/>
  <c r="AD23" i="1"/>
  <c r="AG23" i="1"/>
  <c r="W259" i="1"/>
  <c r="Y259" i="1" s="1"/>
  <c r="Z259" i="1" s="1"/>
  <c r="W163" i="1"/>
  <c r="Y163" i="1" s="1"/>
  <c r="Z163" i="1" s="1"/>
  <c r="W899" i="1"/>
  <c r="Y899" i="1" s="1"/>
  <c r="Z899" i="1" s="1"/>
  <c r="AY413" i="1"/>
  <c r="AF564" i="1"/>
  <c r="AH564" i="1" s="1"/>
  <c r="AI564" i="1" s="1"/>
  <c r="AF896" i="1"/>
  <c r="AH896" i="1" s="1"/>
  <c r="AI896" i="1" s="1"/>
  <c r="AY896" i="1" s="1"/>
  <c r="AF934" i="1"/>
  <c r="AM20" i="1"/>
  <c r="AP20" i="1"/>
  <c r="AF195" i="1"/>
  <c r="AH195" i="1" s="1"/>
  <c r="AI195" i="1" s="1"/>
  <c r="AY354" i="1"/>
  <c r="AO908" i="1"/>
  <c r="AQ908" i="1" s="1"/>
  <c r="AR908" i="1" s="1"/>
  <c r="AY908" i="1" s="1"/>
  <c r="AF541" i="1"/>
  <c r="AO950" i="1"/>
  <c r="AQ950" i="1" s="1"/>
  <c r="AR950" i="1" s="1"/>
  <c r="AY950" i="1" s="1"/>
  <c r="AO630" i="1"/>
  <c r="AQ630" i="1" s="1"/>
  <c r="AR630" i="1" s="1"/>
  <c r="AY630" i="1" s="1"/>
  <c r="W403" i="1"/>
  <c r="Y403" i="1" s="1"/>
  <c r="Z403" i="1" s="1"/>
  <c r="AF739" i="1"/>
  <c r="AH739" i="1" s="1"/>
  <c r="AI739" i="1" s="1"/>
  <c r="W995" i="1"/>
  <c r="AF995" i="1" s="1"/>
  <c r="AH995" i="1" s="1"/>
  <c r="AI995" i="1" s="1"/>
  <c r="W947" i="1"/>
  <c r="Y947" i="1" s="1"/>
  <c r="Z947" i="1" s="1"/>
  <c r="AF355" i="1"/>
  <c r="AH355" i="1" s="1"/>
  <c r="AI355" i="1" s="1"/>
  <c r="W851" i="1"/>
  <c r="AF851" i="1" s="1"/>
  <c r="AY390" i="1"/>
  <c r="AF267" i="1"/>
  <c r="AO926" i="1"/>
  <c r="AQ926" i="1" s="1"/>
  <c r="AR926" i="1" s="1"/>
  <c r="AY926" i="1" s="1"/>
  <c r="AF337" i="1"/>
  <c r="AL12" i="1"/>
  <c r="W707" i="1"/>
  <c r="Y707" i="1" s="1"/>
  <c r="Z707" i="1" s="1"/>
  <c r="AF451" i="1"/>
  <c r="AO451" i="1" s="1"/>
  <c r="AQ451" i="1" s="1"/>
  <c r="AR451" i="1" s="1"/>
  <c r="Y579" i="1"/>
  <c r="Z579" i="1" s="1"/>
  <c r="W115" i="1"/>
  <c r="AF115" i="1" s="1"/>
  <c r="AH115" i="1" s="1"/>
  <c r="AI115" i="1" s="1"/>
  <c r="AF414" i="1"/>
  <c r="AH414" i="1" s="1"/>
  <c r="AI414" i="1" s="1"/>
  <c r="AY414" i="1" s="1"/>
  <c r="AM12" i="1"/>
  <c r="W275" i="1"/>
  <c r="Y275" i="1" s="1"/>
  <c r="Z275" i="1" s="1"/>
  <c r="AF755" i="1"/>
  <c r="AH755" i="1" s="1"/>
  <c r="AI755" i="1" s="1"/>
  <c r="W627" i="1"/>
  <c r="Y627" i="1" s="1"/>
  <c r="Z627" i="1" s="1"/>
  <c r="AO606" i="1"/>
  <c r="AQ606" i="1" s="1"/>
  <c r="AR606" i="1" s="1"/>
  <c r="AY606" i="1" s="1"/>
  <c r="AO999" i="1"/>
  <c r="AQ999" i="1" s="1"/>
  <c r="AR999" i="1" s="1"/>
  <c r="AY999" i="1" s="1"/>
  <c r="AF256" i="1"/>
  <c r="AF124" i="1"/>
  <c r="AF862" i="1"/>
  <c r="AH862" i="1" s="1"/>
  <c r="AI862" i="1" s="1"/>
  <c r="AY862" i="1" s="1"/>
  <c r="AF318" i="1"/>
  <c r="AH318" i="1" s="1"/>
  <c r="AI318" i="1" s="1"/>
  <c r="AY318" i="1" s="1"/>
  <c r="Y771" i="1"/>
  <c r="Z771" i="1" s="1"/>
  <c r="Y915" i="1"/>
  <c r="Z915" i="1" s="1"/>
  <c r="Y659" i="1"/>
  <c r="Z659" i="1" s="1"/>
  <c r="AF659" i="1"/>
  <c r="AH659" i="1" s="1"/>
  <c r="AI659" i="1" s="1"/>
  <c r="AH515" i="1"/>
  <c r="AI515" i="1" s="1"/>
  <c r="AF915" i="1"/>
  <c r="AH915" i="1" s="1"/>
  <c r="AI915" i="1" s="1"/>
  <c r="Y147" i="1"/>
  <c r="Z147" i="1" s="1"/>
  <c r="Y131" i="1"/>
  <c r="Z131" i="1" s="1"/>
  <c r="Y115" i="1"/>
  <c r="Z115" i="1" s="1"/>
  <c r="AO675" i="1"/>
  <c r="AQ675" i="1" s="1"/>
  <c r="AR675" i="1" s="1"/>
  <c r="Y387" i="1"/>
  <c r="Z387" i="1" s="1"/>
  <c r="Y531" i="1"/>
  <c r="Z531" i="1" s="1"/>
  <c r="AY176" i="1"/>
  <c r="AO290" i="1"/>
  <c r="AQ290" i="1" s="1"/>
  <c r="AR290" i="1" s="1"/>
  <c r="AY290" i="1" s="1"/>
  <c r="AY154" i="1"/>
  <c r="AO898" i="1"/>
  <c r="AQ898" i="1" s="1"/>
  <c r="AR898" i="1" s="1"/>
  <c r="AH677" i="1"/>
  <c r="AI677" i="1" s="1"/>
  <c r="AY677" i="1" s="1"/>
  <c r="AO613" i="1"/>
  <c r="AQ613" i="1" s="1"/>
  <c r="AR613" i="1" s="1"/>
  <c r="AY613" i="1" s="1"/>
  <c r="AW204" i="1"/>
  <c r="AX204" i="1" s="1"/>
  <c r="AY204" i="1" s="1"/>
  <c r="AO738" i="1"/>
  <c r="AQ738" i="1" s="1"/>
  <c r="AR738" i="1" s="1"/>
  <c r="AO890" i="1"/>
  <c r="AQ890" i="1" s="1"/>
  <c r="AR890" i="1" s="1"/>
  <c r="AO822" i="1"/>
  <c r="AQ822" i="1" s="1"/>
  <c r="AR822" i="1" s="1"/>
  <c r="AY944" i="1"/>
  <c r="AO546" i="1"/>
  <c r="AQ546" i="1" s="1"/>
  <c r="AR546" i="1" s="1"/>
  <c r="AY546" i="1" s="1"/>
  <c r="AO353" i="1"/>
  <c r="AQ353" i="1" s="1"/>
  <c r="AR353" i="1" s="1"/>
  <c r="AY353" i="1" s="1"/>
  <c r="AY173" i="1"/>
  <c r="AO967" i="1"/>
  <c r="AY818" i="1"/>
  <c r="AY465" i="1"/>
  <c r="AY854" i="1"/>
  <c r="AO826" i="1"/>
  <c r="AQ826" i="1" s="1"/>
  <c r="AR826" i="1" s="1"/>
  <c r="AO804" i="1"/>
  <c r="AY834" i="1"/>
  <c r="AO985" i="1"/>
  <c r="AH881" i="1"/>
  <c r="AI881" i="1" s="1"/>
  <c r="AY881" i="1" s="1"/>
  <c r="AO754" i="1"/>
  <c r="AW814" i="1"/>
  <c r="AX814" i="1" s="1"/>
  <c r="AO745" i="1"/>
  <c r="AQ745" i="1" s="1"/>
  <c r="AR745" i="1" s="1"/>
  <c r="AY745" i="1" s="1"/>
  <c r="AY370" i="1"/>
  <c r="Y195" i="1"/>
  <c r="Z195" i="1" s="1"/>
  <c r="AH754" i="1"/>
  <c r="AI754" i="1" s="1"/>
  <c r="AW978" i="1"/>
  <c r="AX978" i="1" s="1"/>
  <c r="AY978" i="1" s="1"/>
  <c r="AY343" i="1"/>
  <c r="AO565" i="1"/>
  <c r="AQ565" i="1" s="1"/>
  <c r="AR565" i="1" s="1"/>
  <c r="AY565" i="1" s="1"/>
  <c r="AH895" i="1"/>
  <c r="AI895" i="1" s="1"/>
  <c r="AY872" i="1"/>
  <c r="AY704" i="1"/>
  <c r="AO615" i="1"/>
  <c r="AO459" i="1"/>
  <c r="AQ459" i="1" s="1"/>
  <c r="AR459" i="1" s="1"/>
  <c r="AO943" i="1"/>
  <c r="AQ943" i="1" s="1"/>
  <c r="AR943" i="1" s="1"/>
  <c r="AO784" i="1"/>
  <c r="AQ784" i="1" s="1"/>
  <c r="AR784" i="1" s="1"/>
  <c r="AY784" i="1" s="1"/>
  <c r="AO727" i="1"/>
  <c r="AQ727" i="1" s="1"/>
  <c r="AR727" i="1" s="1"/>
  <c r="AY727" i="1" s="1"/>
  <c r="AY918" i="1"/>
  <c r="AO226" i="1"/>
  <c r="AQ226" i="1" s="1"/>
  <c r="AR226" i="1" s="1"/>
  <c r="AO679" i="1"/>
  <c r="Y83" i="1"/>
  <c r="Z83" i="1" s="1"/>
  <c r="AW987" i="1"/>
  <c r="AX987" i="1" s="1"/>
  <c r="AY987" i="1" s="1"/>
  <c r="AY973" i="1"/>
  <c r="AW519" i="1"/>
  <c r="AX519" i="1" s="1"/>
  <c r="AY519" i="1" s="1"/>
  <c r="AO544" i="1"/>
  <c r="AQ544" i="1" s="1"/>
  <c r="AR544" i="1" s="1"/>
  <c r="AO661" i="1"/>
  <c r="AQ661" i="1" s="1"/>
  <c r="AR661" i="1" s="1"/>
  <c r="AY789" i="1"/>
  <c r="AW968" i="1"/>
  <c r="AX968" i="1" s="1"/>
  <c r="AY968" i="1" s="1"/>
  <c r="AH700" i="1"/>
  <c r="AI700" i="1" s="1"/>
  <c r="AO636" i="1"/>
  <c r="AY444" i="1"/>
  <c r="AO498" i="1"/>
  <c r="AQ498" i="1" s="1"/>
  <c r="AR498" i="1" s="1"/>
  <c r="AY498" i="1" s="1"/>
  <c r="AO790" i="1"/>
  <c r="AQ790" i="1" s="1"/>
  <c r="AR790" i="1" s="1"/>
  <c r="AY790" i="1" s="1"/>
  <c r="W12" i="1"/>
  <c r="Y38" i="1"/>
  <c r="Z38" i="1" s="1"/>
  <c r="W64" i="1"/>
  <c r="Y64" i="1" s="1"/>
  <c r="Z64" i="1" s="1"/>
  <c r="AF56" i="1"/>
  <c r="W49" i="1"/>
  <c r="Y7" i="1"/>
  <c r="Z7" i="1" s="1"/>
  <c r="W6" i="1"/>
  <c r="Y6" i="1" s="1"/>
  <c r="Z6" i="1" s="1"/>
  <c r="AF20" i="1"/>
  <c r="AF24" i="1"/>
  <c r="AH24" i="1" s="1"/>
  <c r="AI24" i="1" s="1"/>
  <c r="W33" i="1"/>
  <c r="Y33" i="1" s="1"/>
  <c r="Z33" i="1" s="1"/>
  <c r="W16" i="1"/>
  <c r="Y16" i="1" s="1"/>
  <c r="Z16" i="1" s="1"/>
  <c r="AF48" i="1"/>
  <c r="AH48" i="1" s="1"/>
  <c r="AI48" i="1" s="1"/>
  <c r="AH7" i="1"/>
  <c r="AG4" i="1"/>
  <c r="AF13" i="1"/>
  <c r="AH13" i="1" s="1"/>
  <c r="AI13" i="1" s="1"/>
  <c r="AO5" i="1"/>
  <c r="AQ5" i="1" s="1"/>
  <c r="AR5" i="1" s="1"/>
  <c r="AF61" i="1"/>
  <c r="AO61" i="1" s="1"/>
  <c r="AG34" i="1"/>
  <c r="AF36" i="1"/>
  <c r="AO36" i="1" s="1"/>
  <c r="Y5" i="1"/>
  <c r="Z5" i="1" s="1"/>
  <c r="Y11" i="1"/>
  <c r="Z11" i="1" s="1"/>
  <c r="T37" i="1"/>
  <c r="W37" i="1" s="1"/>
  <c r="AL20" i="1"/>
  <c r="AN35" i="1"/>
  <c r="AN20" i="1"/>
  <c r="AM35" i="1"/>
  <c r="AH52" i="1"/>
  <c r="AI52" i="1" s="1"/>
  <c r="AQ54" i="1"/>
  <c r="AH46" i="1"/>
  <c r="AI46" i="1" s="1"/>
  <c r="AH31" i="1"/>
  <c r="AH6" i="1"/>
  <c r="AL25" i="1"/>
  <c r="AS48" i="1"/>
  <c r="AC23" i="1"/>
  <c r="AH54" i="1"/>
  <c r="AM25" i="1"/>
  <c r="V58" i="1"/>
  <c r="T58" i="1"/>
  <c r="U58" i="1"/>
  <c r="W58" i="1" s="1"/>
  <c r="Y58" i="1" s="1"/>
  <c r="Z58" i="1" s="1"/>
  <c r="AM58" i="1"/>
  <c r="AL58" i="1"/>
  <c r="AN58" i="1"/>
  <c r="AH11" i="1"/>
  <c r="AI11" i="1" s="1"/>
  <c r="AE58" i="1"/>
  <c r="AD58" i="1"/>
  <c r="AC58" i="1"/>
  <c r="T42" i="1"/>
  <c r="U42" i="1"/>
  <c r="Y15" i="1"/>
  <c r="Z15" i="1" s="1"/>
  <c r="T4" i="1"/>
  <c r="AC10" i="1"/>
  <c r="AD25" i="1"/>
  <c r="AE23" i="1"/>
  <c r="T10" i="1"/>
  <c r="AL23" i="1"/>
  <c r="AD10" i="1"/>
  <c r="AM23" i="1"/>
  <c r="AQ27" i="1"/>
  <c r="Y3" i="1"/>
  <c r="Z3" i="1" s="1"/>
  <c r="AD33" i="1"/>
  <c r="AE33" i="1"/>
  <c r="U4" i="1"/>
  <c r="AE25" i="1"/>
  <c r="AD42" i="1"/>
  <c r="T26" i="1"/>
  <c r="T32" i="1"/>
  <c r="V32" i="1"/>
  <c r="U32" i="1"/>
  <c r="AX22" i="1"/>
  <c r="AW22" i="1"/>
  <c r="AM32" i="1"/>
  <c r="AL32" i="1"/>
  <c r="AN32" i="1"/>
  <c r="AC32" i="1"/>
  <c r="AE32" i="1"/>
  <c r="AD32" i="1"/>
  <c r="AD4" i="1"/>
  <c r="AC57" i="1"/>
  <c r="AD57" i="1"/>
  <c r="AE57" i="1"/>
  <c r="AE4" i="1"/>
  <c r="AN57" i="1"/>
  <c r="AG56" i="1"/>
  <c r="AH56" i="1" s="1"/>
  <c r="AI56" i="1" s="1"/>
  <c r="AK56" i="1"/>
  <c r="AE40" i="1"/>
  <c r="AD40" i="1"/>
  <c r="AC40" i="1"/>
  <c r="AD30" i="1"/>
  <c r="AE30" i="1" s="1"/>
  <c r="AC30" i="1"/>
  <c r="AE42" i="1"/>
  <c r="AD60" i="1"/>
  <c r="AC60" i="1"/>
  <c r="AE60" i="1"/>
  <c r="AN60" i="1"/>
  <c r="AM60" i="1"/>
  <c r="AL60" i="1"/>
  <c r="U60" i="1"/>
  <c r="T60" i="1"/>
  <c r="V60" i="1"/>
  <c r="AQ49" i="1"/>
  <c r="AM57" i="1"/>
  <c r="AE66" i="1"/>
  <c r="AC66" i="1"/>
  <c r="AD66" i="1"/>
  <c r="AM40" i="1"/>
  <c r="AN40" i="1" s="1"/>
  <c r="AL40" i="1"/>
  <c r="AQ65" i="1"/>
  <c r="AQ21" i="1"/>
  <c r="T8" i="1"/>
  <c r="AD8" i="1"/>
  <c r="AL66" i="1"/>
  <c r="AM66" i="1"/>
  <c r="AN66" i="1"/>
  <c r="AE52" i="1"/>
  <c r="AD52" i="1"/>
  <c r="AC52" i="1"/>
  <c r="V28" i="1"/>
  <c r="U28" i="1"/>
  <c r="T28" i="1"/>
  <c r="T30" i="1"/>
  <c r="U30" i="1"/>
  <c r="AM52" i="1"/>
  <c r="AL52" i="1"/>
  <c r="AN52" i="1"/>
  <c r="AN28" i="1"/>
  <c r="AM28" i="1"/>
  <c r="AL28" i="1"/>
  <c r="U57" i="1"/>
  <c r="V57" i="1"/>
  <c r="T57" i="1"/>
  <c r="V8" i="1"/>
  <c r="AQ7" i="1"/>
  <c r="T66" i="1"/>
  <c r="V66" i="1"/>
  <c r="U66" i="1"/>
  <c r="V52" i="1"/>
  <c r="U52" i="1"/>
  <c r="T52" i="1"/>
  <c r="AC28" i="1"/>
  <c r="AE28" i="1"/>
  <c r="AD28" i="1"/>
  <c r="AL30" i="1"/>
  <c r="AM30" i="1"/>
  <c r="AN30" i="1"/>
  <c r="AG9" i="1"/>
  <c r="AH9" i="1" s="1"/>
  <c r="AI9" i="1" s="1"/>
  <c r="X30" i="1"/>
  <c r="S12" i="2"/>
  <c r="R12" i="2"/>
  <c r="X8" i="1"/>
  <c r="X65" i="1"/>
  <c r="Y65" i="1" s="1"/>
  <c r="Z65" i="1" s="1"/>
  <c r="AF65" i="1"/>
  <c r="AH65" i="1" s="1"/>
  <c r="AI65" i="1" s="1"/>
  <c r="AG50" i="1"/>
  <c r="AH50" i="1" s="1"/>
  <c r="AI50" i="1" s="1"/>
  <c r="X45" i="1"/>
  <c r="X49" i="1"/>
  <c r="X35" i="1"/>
  <c r="Y4" i="2"/>
  <c r="Z4" i="2"/>
  <c r="AE4" i="2" s="1"/>
  <c r="AC63" i="1"/>
  <c r="AD63" i="1"/>
  <c r="AE63" i="1"/>
  <c r="AG63" i="1"/>
  <c r="AM53" i="1"/>
  <c r="AL53" i="1"/>
  <c r="AN53" i="1"/>
  <c r="AD24" i="2"/>
  <c r="AH24" i="2"/>
  <c r="AC24" i="2"/>
  <c r="AS34" i="1"/>
  <c r="AP34" i="1"/>
  <c r="AP31" i="1"/>
  <c r="AO31" i="1"/>
  <c r="AR31" i="1"/>
  <c r="AS31" i="1"/>
  <c r="AK4" i="2"/>
  <c r="AJ4" i="2"/>
  <c r="AI4" i="2"/>
  <c r="AL4" i="2"/>
  <c r="AP33" i="1"/>
  <c r="AO33" i="1"/>
  <c r="AR33" i="1"/>
  <c r="AS33" i="1"/>
  <c r="W33" i="2"/>
  <c r="V33" i="2"/>
  <c r="AB33" i="2"/>
  <c r="AS12" i="1"/>
  <c r="AR12" i="1"/>
  <c r="AP12" i="1"/>
  <c r="AO12" i="1"/>
  <c r="AQ63" i="1"/>
  <c r="AW21" i="1"/>
  <c r="AX21" i="1"/>
  <c r="AS38" i="1"/>
  <c r="AM51" i="1"/>
  <c r="AN51" i="1" s="1"/>
  <c r="AL51" i="1"/>
  <c r="R21" i="2"/>
  <c r="U63" i="1"/>
  <c r="T63" i="1"/>
  <c r="U39" i="1"/>
  <c r="T39" i="1"/>
  <c r="AN31" i="1"/>
  <c r="AM31" i="1"/>
  <c r="AL31" i="1"/>
  <c r="AX63" i="1"/>
  <c r="AW63" i="1"/>
  <c r="V19" i="1"/>
  <c r="W19" i="1" s="1"/>
  <c r="V17" i="2"/>
  <c r="AB17" i="2"/>
  <c r="W17" i="2"/>
  <c r="W40" i="1"/>
  <c r="X23" i="1"/>
  <c r="Y23" i="1" s="1"/>
  <c r="Z23" i="1" s="1"/>
  <c r="AF37" i="1"/>
  <c r="AC9" i="2"/>
  <c r="V32" i="2"/>
  <c r="W32" i="2"/>
  <c r="AB32" i="2"/>
  <c r="AH31" i="2"/>
  <c r="AC31" i="2"/>
  <c r="AD31" i="2"/>
  <c r="AF31" i="2"/>
  <c r="AE31" i="2"/>
  <c r="AC43" i="2"/>
  <c r="AH43" i="2"/>
  <c r="AF43" i="2"/>
  <c r="AE43" i="2"/>
  <c r="AD43" i="2"/>
  <c r="R54" i="2"/>
  <c r="U53" i="1"/>
  <c r="V53" i="1"/>
  <c r="T53" i="1"/>
  <c r="W44" i="2"/>
  <c r="AB44" i="2"/>
  <c r="V44" i="2"/>
  <c r="AS4" i="1"/>
  <c r="AP4" i="1"/>
  <c r="AR15" i="1"/>
  <c r="AP15" i="1"/>
  <c r="AO15" i="1"/>
  <c r="AS15" i="1"/>
  <c r="AN27" i="1"/>
  <c r="AM27" i="1"/>
  <c r="AL27" i="1"/>
  <c r="AD22" i="2"/>
  <c r="AC22" i="2"/>
  <c r="AH22" i="2"/>
  <c r="AH23" i="2"/>
  <c r="AF23" i="2"/>
  <c r="AE23" i="2"/>
  <c r="AD23" i="2"/>
  <c r="AC23" i="2"/>
  <c r="U51" i="1"/>
  <c r="T51" i="1"/>
  <c r="V51" i="1"/>
  <c r="AS6" i="1"/>
  <c r="AR6" i="1"/>
  <c r="AP6" i="1"/>
  <c r="AO6" i="1"/>
  <c r="AD14" i="2"/>
  <c r="AC14" i="2"/>
  <c r="AH14" i="2"/>
  <c r="AC42" i="2"/>
  <c r="AD42" i="2"/>
  <c r="AH42" i="2"/>
  <c r="V9" i="2"/>
  <c r="W9" i="2"/>
  <c r="X21" i="1"/>
  <c r="V21" i="1"/>
  <c r="U21" i="1"/>
  <c r="T21" i="1"/>
  <c r="AB10" i="2"/>
  <c r="V10" i="2"/>
  <c r="W10" i="2"/>
  <c r="AX25" i="1"/>
  <c r="AW25" i="1"/>
  <c r="AJ16" i="2"/>
  <c r="AI16" i="2"/>
  <c r="P9" i="2"/>
  <c r="O9" i="2"/>
  <c r="Q9" i="2" s="1"/>
  <c r="R9" i="2" s="1"/>
  <c r="AJ34" i="2"/>
  <c r="AI34" i="2"/>
  <c r="S28" i="2"/>
  <c r="W54" i="2"/>
  <c r="Y54" i="2"/>
  <c r="X54" i="2"/>
  <c r="V54" i="2"/>
  <c r="AB54" i="2"/>
  <c r="P16" i="2"/>
  <c r="O16" i="2"/>
  <c r="Q16" i="2" s="1"/>
  <c r="R16" i="2" s="1"/>
  <c r="AL21" i="1"/>
  <c r="AN21" i="1"/>
  <c r="AM21" i="1"/>
  <c r="AC53" i="1"/>
  <c r="AD53" i="1"/>
  <c r="AE53" i="1"/>
  <c r="AL55" i="1"/>
  <c r="AM55" i="1"/>
  <c r="AN55" i="1"/>
  <c r="AE67" i="1"/>
  <c r="AE27" i="1"/>
  <c r="AD27" i="1"/>
  <c r="AC27" i="1"/>
  <c r="AG27" i="1"/>
  <c r="X50" i="1"/>
  <c r="Y50" i="1" s="1"/>
  <c r="Z50" i="1" s="1"/>
  <c r="W49" i="2"/>
  <c r="AB49" i="2"/>
  <c r="V49" i="2"/>
  <c r="AM58" i="2"/>
  <c r="W46" i="2"/>
  <c r="V46" i="2"/>
  <c r="AB46" i="2"/>
  <c r="AD48" i="2"/>
  <c r="AC48" i="2"/>
  <c r="AH48" i="2"/>
  <c r="AN63" i="1"/>
  <c r="AM63" i="1"/>
  <c r="AL63" i="1"/>
  <c r="AC14" i="1"/>
  <c r="AD14" i="1"/>
  <c r="AE14" i="1" s="1"/>
  <c r="AM41" i="1"/>
  <c r="AN41" i="1" s="1"/>
  <c r="AL41" i="1"/>
  <c r="AC31" i="1"/>
  <c r="AD31" i="1"/>
  <c r="AE31" i="1"/>
  <c r="AC7" i="2"/>
  <c r="AD7" i="2"/>
  <c r="AH7" i="2"/>
  <c r="AL19" i="2"/>
  <c r="AK19" i="2"/>
  <c r="AJ19" i="2"/>
  <c r="AI19" i="2"/>
  <c r="AP3" i="1"/>
  <c r="AS3" i="1"/>
  <c r="AO64" i="1"/>
  <c r="AP64" i="1"/>
  <c r="AS64" i="1"/>
  <c r="AR64" i="1"/>
  <c r="AS8" i="1"/>
  <c r="AR8" i="1"/>
  <c r="AP8" i="1"/>
  <c r="AO8" i="1"/>
  <c r="AK19" i="1"/>
  <c r="AS32" i="1"/>
  <c r="AP32" i="1"/>
  <c r="U14" i="1"/>
  <c r="T14" i="1"/>
  <c r="V26" i="1"/>
  <c r="W26" i="1" s="1"/>
  <c r="U41" i="1"/>
  <c r="T41" i="1"/>
  <c r="V41" i="1"/>
  <c r="W17" i="1"/>
  <c r="AX7" i="1"/>
  <c r="AW7" i="1"/>
  <c r="AF35" i="1"/>
  <c r="AH3" i="1"/>
  <c r="AI3" i="1" s="1"/>
  <c r="AH64" i="1"/>
  <c r="AI64" i="1" s="1"/>
  <c r="P10" i="2"/>
  <c r="AF45" i="1"/>
  <c r="AQ25" i="1"/>
  <c r="AC45" i="2"/>
  <c r="AH45" i="2"/>
  <c r="AD45" i="2"/>
  <c r="W50" i="2"/>
  <c r="AB50" i="2"/>
  <c r="V50" i="2"/>
  <c r="W16" i="2"/>
  <c r="V16" i="2"/>
  <c r="AW40" i="1"/>
  <c r="AX40" i="1"/>
  <c r="AN29" i="1"/>
  <c r="AM29" i="1"/>
  <c r="AL29" i="1"/>
  <c r="AK59" i="1"/>
  <c r="AE21" i="1"/>
  <c r="AD21" i="1"/>
  <c r="AC21" i="1"/>
  <c r="AC55" i="1"/>
  <c r="AE55" i="1"/>
  <c r="AD55" i="1"/>
  <c r="AN47" i="1"/>
  <c r="AM47" i="1"/>
  <c r="AL47" i="1"/>
  <c r="AS30" i="1"/>
  <c r="AP30" i="1"/>
  <c r="AS10" i="1"/>
  <c r="AP10" i="1"/>
  <c r="AM43" i="1"/>
  <c r="AN43" i="1" s="1"/>
  <c r="AL43" i="1"/>
  <c r="AH15" i="1"/>
  <c r="AI15" i="1" s="1"/>
  <c r="AP60" i="1"/>
  <c r="AS60" i="1"/>
  <c r="AB35" i="2"/>
  <c r="W35" i="2"/>
  <c r="V35" i="2"/>
  <c r="AH20" i="2"/>
  <c r="AC20" i="2"/>
  <c r="AD20" i="2"/>
  <c r="AC51" i="1"/>
  <c r="AD51" i="1"/>
  <c r="AE51" i="1"/>
  <c r="AH33" i="1"/>
  <c r="W36" i="2"/>
  <c r="V36" i="2"/>
  <c r="AB36" i="2"/>
  <c r="AM14" i="1"/>
  <c r="AL14" i="1"/>
  <c r="AN14" i="1"/>
  <c r="AE41" i="1"/>
  <c r="AD41" i="1"/>
  <c r="AC41" i="1"/>
  <c r="AS66" i="1"/>
  <c r="AP66" i="1"/>
  <c r="AP35" i="1"/>
  <c r="AS35" i="1"/>
  <c r="AO62" i="1"/>
  <c r="AP62" i="1"/>
  <c r="AS62" i="1"/>
  <c r="AR62" i="1"/>
  <c r="S17" i="2"/>
  <c r="T29" i="1"/>
  <c r="U29" i="1"/>
  <c r="V29" i="1"/>
  <c r="AS28" i="1"/>
  <c r="AP28" i="1"/>
  <c r="AS36" i="1"/>
  <c r="AP36" i="1"/>
  <c r="V22" i="1"/>
  <c r="W22" i="1" s="1"/>
  <c r="U59" i="1"/>
  <c r="T59" i="1"/>
  <c r="V59" i="1"/>
  <c r="U47" i="1"/>
  <c r="V47" i="1"/>
  <c r="T47" i="1"/>
  <c r="V18" i="2"/>
  <c r="AB18" i="2"/>
  <c r="W18" i="2"/>
  <c r="T43" i="1"/>
  <c r="U43" i="1"/>
  <c r="V43" i="1"/>
  <c r="AQ57" i="1"/>
  <c r="AC47" i="2"/>
  <c r="AH47" i="2"/>
  <c r="AD47" i="2"/>
  <c r="AB12" i="2"/>
  <c r="X12" i="2"/>
  <c r="W12" i="2"/>
  <c r="Y12" i="2"/>
  <c r="V12" i="2"/>
  <c r="W37" i="2"/>
  <c r="V37" i="2"/>
  <c r="AB37" i="2"/>
  <c r="U55" i="1"/>
  <c r="V55" i="1"/>
  <c r="T55" i="1"/>
  <c r="V27" i="1"/>
  <c r="U27" i="1"/>
  <c r="T27" i="1"/>
  <c r="X27" i="1"/>
  <c r="AK51" i="1"/>
  <c r="AH25" i="2"/>
  <c r="AD25" i="2"/>
  <c r="AC25" i="2"/>
  <c r="X38" i="2"/>
  <c r="W38" i="2"/>
  <c r="AB38" i="2"/>
  <c r="Y38" i="2"/>
  <c r="V38" i="2"/>
  <c r="Z40" i="2"/>
  <c r="AR18" i="1"/>
  <c r="AS18" i="1"/>
  <c r="AP18" i="1"/>
  <c r="AO18" i="1"/>
  <c r="AH29" i="2"/>
  <c r="AD29" i="2"/>
  <c r="AC29" i="2"/>
  <c r="AJ30" i="2"/>
  <c r="AI30" i="2"/>
  <c r="AK30" i="2" s="1"/>
  <c r="AL30" i="2" s="1"/>
  <c r="S44" i="2"/>
  <c r="AB27" i="2"/>
  <c r="W27" i="2"/>
  <c r="V27" i="2"/>
  <c r="V51" i="2"/>
  <c r="AB51" i="2"/>
  <c r="W51" i="2"/>
  <c r="AD29" i="1"/>
  <c r="AC29" i="1"/>
  <c r="AE29" i="1"/>
  <c r="V10" i="1"/>
  <c r="AK47" i="1"/>
  <c r="AG47" i="1"/>
  <c r="AC59" i="1"/>
  <c r="AE59" i="1"/>
  <c r="AD59" i="1"/>
  <c r="AC47" i="1"/>
  <c r="AE47" i="1"/>
  <c r="AD47" i="1"/>
  <c r="AE43" i="1"/>
  <c r="AD43" i="1"/>
  <c r="AC43" i="1"/>
  <c r="O22" i="2"/>
  <c r="Q22" i="2" s="1"/>
  <c r="R22" i="2" s="1"/>
  <c r="P22" i="2"/>
  <c r="AC52" i="2"/>
  <c r="AH52" i="2"/>
  <c r="AD52" i="2"/>
  <c r="AG60" i="1"/>
  <c r="V28" i="2"/>
  <c r="W28" i="2"/>
  <c r="AB28" i="2"/>
  <c r="O37" i="2"/>
  <c r="Q37" i="2" s="1"/>
  <c r="R37" i="2" s="1"/>
  <c r="X9" i="1"/>
  <c r="Y9" i="1" s="1"/>
  <c r="Z9" i="1" s="1"/>
  <c r="AP11" i="1"/>
  <c r="AS11" i="1"/>
  <c r="P25" i="2"/>
  <c r="O25" i="2"/>
  <c r="Q25" i="2" s="1"/>
  <c r="R25" i="2" s="1"/>
  <c r="AG38" i="1"/>
  <c r="AR16" i="1"/>
  <c r="AS16" i="1"/>
  <c r="AP16" i="1"/>
  <c r="AO16" i="1"/>
  <c r="AX49" i="1"/>
  <c r="AW49" i="1"/>
  <c r="AC39" i="2"/>
  <c r="AH39" i="2"/>
  <c r="AD39" i="2"/>
  <c r="AX9" i="1"/>
  <c r="AW9" i="1"/>
  <c r="AS45" i="1"/>
  <c r="AI29" i="1"/>
  <c r="AG29" i="1"/>
  <c r="AF29" i="1"/>
  <c r="AK29" i="1"/>
  <c r="AJ9" i="2"/>
  <c r="AI9" i="2"/>
  <c r="AK9" i="2" s="1"/>
  <c r="AL9" i="2" s="1"/>
  <c r="AC16" i="2"/>
  <c r="P50" i="2"/>
  <c r="AH55" i="2"/>
  <c r="AC55" i="2"/>
  <c r="AD55" i="2"/>
  <c r="W44" i="1"/>
  <c r="AF44" i="1" s="1"/>
  <c r="AS46" i="1"/>
  <c r="AP46" i="1"/>
  <c r="AX37" i="1"/>
  <c r="AW37" i="1"/>
  <c r="AX65" i="1"/>
  <c r="AW65" i="1"/>
  <c r="AM59" i="1"/>
  <c r="AN59" i="1" s="1"/>
  <c r="AL59" i="1"/>
  <c r="Z23" i="2"/>
  <c r="S57" i="2"/>
  <c r="P37" i="2"/>
  <c r="V57" i="2"/>
  <c r="AB57" i="2"/>
  <c r="W57" i="2"/>
  <c r="AD39" i="1"/>
  <c r="AE39" i="1" s="1"/>
  <c r="AC39" i="1"/>
  <c r="T31" i="1"/>
  <c r="V31" i="1"/>
  <c r="U31" i="1"/>
  <c r="W8" i="2"/>
  <c r="AB8" i="2"/>
  <c r="V8" i="2"/>
  <c r="W18" i="1"/>
  <c r="AF18" i="1" s="1"/>
  <c r="AH18" i="1" s="1"/>
  <c r="AI18" i="1" s="1"/>
  <c r="AH11" i="2"/>
  <c r="AD11" i="2"/>
  <c r="AC11" i="2"/>
  <c r="AE11" i="2" s="1"/>
  <c r="AF11" i="2" s="1"/>
  <c r="V21" i="2"/>
  <c r="AB21" i="2"/>
  <c r="W21" i="2"/>
  <c r="AH26" i="2"/>
  <c r="AF26" i="2"/>
  <c r="AE26" i="2"/>
  <c r="AD26" i="2"/>
  <c r="AC26" i="2"/>
  <c r="AE56" i="2"/>
  <c r="AH56" i="2"/>
  <c r="AC56" i="2"/>
  <c r="AF56" i="2"/>
  <c r="AD56" i="2"/>
  <c r="AX26" i="1"/>
  <c r="AW26" i="1"/>
  <c r="AE8" i="1"/>
  <c r="AF8" i="1" s="1"/>
  <c r="AN39" i="1"/>
  <c r="AM39" i="1"/>
  <c r="AL39" i="1"/>
  <c r="AO50" i="1"/>
  <c r="AS50" i="1"/>
  <c r="AR50" i="1"/>
  <c r="AP50" i="1"/>
  <c r="AO9" i="1"/>
  <c r="O10" i="2"/>
  <c r="Q10" i="2" s="1"/>
  <c r="R10" i="2" s="1"/>
  <c r="AD16" i="2"/>
  <c r="AC3" i="2"/>
  <c r="AD3" i="2"/>
  <c r="AH3" i="2"/>
  <c r="O50" i="2"/>
  <c r="Q50" i="2" s="1"/>
  <c r="R50" i="2" s="1"/>
  <c r="AC53" i="2"/>
  <c r="AH53" i="2"/>
  <c r="AD53" i="2"/>
  <c r="AO13" i="1"/>
  <c r="AP13" i="1"/>
  <c r="AR13" i="1"/>
  <c r="AS13" i="1"/>
  <c r="AS14" i="1"/>
  <c r="AQ37" i="1"/>
  <c r="AK43" i="1"/>
  <c r="W5" i="2"/>
  <c r="AB5" i="2"/>
  <c r="V5" i="2"/>
  <c r="AO52" i="1"/>
  <c r="AP52" i="1"/>
  <c r="AS52" i="1"/>
  <c r="W6" i="2"/>
  <c r="V6" i="2"/>
  <c r="AB6" i="2"/>
  <c r="S32" i="2"/>
  <c r="W67" i="1"/>
  <c r="AX27" i="1"/>
  <c r="AW27" i="1"/>
  <c r="AW57" i="1"/>
  <c r="AX57" i="1"/>
  <c r="AE40" i="2"/>
  <c r="AD40" i="2"/>
  <c r="AF40" i="2"/>
  <c r="AC40" i="2"/>
  <c r="AH40" i="2"/>
  <c r="V13" i="2"/>
  <c r="AB13" i="2"/>
  <c r="W13" i="2"/>
  <c r="X34" i="2"/>
  <c r="AQ948" i="1" l="1"/>
  <c r="AH621" i="1"/>
  <c r="AI621" i="1" s="1"/>
  <c r="AO621" i="1"/>
  <c r="AQ621" i="1" s="1"/>
  <c r="AR621" i="1" s="1"/>
  <c r="AY145" i="1"/>
  <c r="AY368" i="1"/>
  <c r="AY889" i="1"/>
  <c r="AY766" i="1"/>
  <c r="AY724" i="1"/>
  <c r="AH558" i="1"/>
  <c r="AI558" i="1" s="1"/>
  <c r="AO494" i="1"/>
  <c r="AQ494" i="1" s="1"/>
  <c r="AR494" i="1" s="1"/>
  <c r="AY912" i="1"/>
  <c r="AX273" i="1"/>
  <c r="AW273" i="1"/>
  <c r="AY916" i="1"/>
  <c r="W668" i="1"/>
  <c r="W75" i="1"/>
  <c r="W421" i="1"/>
  <c r="Y421" i="1" s="1"/>
  <c r="Z421" i="1" s="1"/>
  <c r="AW992" i="1"/>
  <c r="AX992" i="1"/>
  <c r="AX766" i="1"/>
  <c r="AW766" i="1"/>
  <c r="W660" i="1"/>
  <c r="W168" i="1"/>
  <c r="W261" i="1"/>
  <c r="Y261" i="1" s="1"/>
  <c r="Z261" i="1" s="1"/>
  <c r="W345" i="1"/>
  <c r="W733" i="1"/>
  <c r="W410" i="1"/>
  <c r="W503" i="1"/>
  <c r="Y503" i="1" s="1"/>
  <c r="Z503" i="1" s="1"/>
  <c r="AH710" i="1"/>
  <c r="AI710" i="1" s="1"/>
  <c r="AY710" i="1" s="1"/>
  <c r="AW761" i="1"/>
  <c r="AX761" i="1"/>
  <c r="AQ254" i="1"/>
  <c r="W223" i="1"/>
  <c r="AQ334" i="1"/>
  <c r="W132" i="1"/>
  <c r="AS130" i="1"/>
  <c r="AO130" i="1"/>
  <c r="AR130" i="1"/>
  <c r="AP130" i="1"/>
  <c r="AW794" i="1"/>
  <c r="AX794" i="1"/>
  <c r="AW938" i="1"/>
  <c r="AX938" i="1"/>
  <c r="W437" i="1"/>
  <c r="Y437" i="1" s="1"/>
  <c r="Z437" i="1" s="1"/>
  <c r="AF831" i="1"/>
  <c r="AX82" i="1"/>
  <c r="AY82" i="1" s="1"/>
  <c r="AW82" i="1"/>
  <c r="AX248" i="1"/>
  <c r="AW248" i="1"/>
  <c r="W142" i="1"/>
  <c r="AQ835" i="1"/>
  <c r="AF232" i="1"/>
  <c r="AH232" i="1" s="1"/>
  <c r="AI232" i="1" s="1"/>
  <c r="AW837" i="1"/>
  <c r="AX837" i="1"/>
  <c r="AX138" i="1"/>
  <c r="AW138" i="1"/>
  <c r="AW691" i="1"/>
  <c r="AX691" i="1"/>
  <c r="W715" i="1"/>
  <c r="W597" i="1"/>
  <c r="AX482" i="1"/>
  <c r="AY482" i="1" s="1"/>
  <c r="AW482" i="1"/>
  <c r="AQ662" i="1"/>
  <c r="AF448" i="1"/>
  <c r="Y448" i="1"/>
  <c r="Z448" i="1" s="1"/>
  <c r="AW596" i="1"/>
  <c r="AX596" i="1"/>
  <c r="AQ495" i="1"/>
  <c r="AX336" i="1"/>
  <c r="AW336" i="1"/>
  <c r="W815" i="1"/>
  <c r="AF647" i="1"/>
  <c r="AH647" i="1" s="1"/>
  <c r="AI647" i="1" s="1"/>
  <c r="W713" i="1"/>
  <c r="AF713" i="1" s="1"/>
  <c r="AH713" i="1" s="1"/>
  <c r="AI713" i="1" s="1"/>
  <c r="W381" i="1"/>
  <c r="Y381" i="1" s="1"/>
  <c r="Z381" i="1" s="1"/>
  <c r="W379" i="1"/>
  <c r="W647" i="1"/>
  <c r="W719" i="1"/>
  <c r="Y719" i="1" s="1"/>
  <c r="Z719" i="1" s="1"/>
  <c r="AX109" i="1"/>
  <c r="AW109" i="1"/>
  <c r="W649" i="1"/>
  <c r="AW529" i="1"/>
  <c r="AX529" i="1"/>
  <c r="AW602" i="1"/>
  <c r="AX602" i="1"/>
  <c r="AW145" i="1"/>
  <c r="AX145" i="1"/>
  <c r="AQ481" i="1"/>
  <c r="AX951" i="1"/>
  <c r="AY951" i="1" s="1"/>
  <c r="AW951" i="1"/>
  <c r="W426" i="1"/>
  <c r="Y426" i="1" s="1"/>
  <c r="Z426" i="1" s="1"/>
  <c r="AQ703" i="1"/>
  <c r="W488" i="1"/>
  <c r="Y488" i="1" s="1"/>
  <c r="Z488" i="1" s="1"/>
  <c r="W397" i="1"/>
  <c r="Y397" i="1" s="1"/>
  <c r="Z397" i="1" s="1"/>
  <c r="W103" i="1"/>
  <c r="W632" i="1"/>
  <c r="AH589" i="1"/>
  <c r="W181" i="1"/>
  <c r="Y181" i="1" s="1"/>
  <c r="Z181" i="1" s="1"/>
  <c r="W776" i="1"/>
  <c r="AX220" i="1"/>
  <c r="AW220" i="1"/>
  <c r="W536" i="1"/>
  <c r="Y536" i="1" s="1"/>
  <c r="Z536" i="1" s="1"/>
  <c r="AY536" i="1" s="1"/>
  <c r="AY961" i="1"/>
  <c r="AW850" i="1"/>
  <c r="AX850" i="1"/>
  <c r="AY850" i="1" s="1"/>
  <c r="AX543" i="1"/>
  <c r="AY543" i="1" s="1"/>
  <c r="AW543" i="1"/>
  <c r="AX536" i="1"/>
  <c r="AW536" i="1"/>
  <c r="AF574" i="1"/>
  <c r="Y574" i="1"/>
  <c r="Z574" i="1" s="1"/>
  <c r="AY814" i="1"/>
  <c r="AY953" i="1"/>
  <c r="AF123" i="1"/>
  <c r="AH123" i="1" s="1"/>
  <c r="AI123" i="1" s="1"/>
  <c r="AW907" i="1"/>
  <c r="AX907" i="1"/>
  <c r="AY907" i="1" s="1"/>
  <c r="AQ599" i="1"/>
  <c r="AX549" i="1"/>
  <c r="AW549" i="1"/>
  <c r="AF526" i="1"/>
  <c r="Y526" i="1"/>
  <c r="Z526" i="1" s="1"/>
  <c r="AX222" i="1"/>
  <c r="AW222" i="1"/>
  <c r="W246" i="1"/>
  <c r="AF484" i="1"/>
  <c r="AH484" i="1" s="1"/>
  <c r="AI484" i="1" s="1"/>
  <c r="AX254" i="1"/>
  <c r="AW254" i="1"/>
  <c r="AF213" i="1"/>
  <c r="AH213" i="1" s="1"/>
  <c r="AI213" i="1" s="1"/>
  <c r="Y213" i="1"/>
  <c r="Z213" i="1" s="1"/>
  <c r="AX200" i="1"/>
  <c r="AW200" i="1"/>
  <c r="AF437" i="1"/>
  <c r="AH437" i="1" s="1"/>
  <c r="AI437" i="1" s="1"/>
  <c r="AY437" i="1" s="1"/>
  <c r="W671" i="1"/>
  <c r="AW867" i="1"/>
  <c r="AX867" i="1"/>
  <c r="AX572" i="1"/>
  <c r="AW572" i="1"/>
  <c r="AX583" i="1"/>
  <c r="AY583" i="1" s="1"/>
  <c r="AW583" i="1"/>
  <c r="AX540" i="1"/>
  <c r="AY540" i="1" s="1"/>
  <c r="AW540" i="1"/>
  <c r="AW982" i="1"/>
  <c r="AX982" i="1"/>
  <c r="AY982" i="1" s="1"/>
  <c r="W942" i="1"/>
  <c r="AW662" i="1"/>
  <c r="AX662" i="1"/>
  <c r="AY662" i="1" s="1"/>
  <c r="AF347" i="1"/>
  <c r="AH347" i="1" s="1"/>
  <c r="AI347" i="1" s="1"/>
  <c r="Y347" i="1"/>
  <c r="Z347" i="1" s="1"/>
  <c r="W856" i="1"/>
  <c r="Y856" i="1" s="1"/>
  <c r="Z856" i="1" s="1"/>
  <c r="AW760" i="1"/>
  <c r="AX760" i="1"/>
  <c r="AW963" i="1"/>
  <c r="AX963" i="1"/>
  <c r="AY963" i="1" s="1"/>
  <c r="AF941" i="1"/>
  <c r="Y941" i="1"/>
  <c r="Z941" i="1" s="1"/>
  <c r="AF95" i="1"/>
  <c r="AH95" i="1" s="1"/>
  <c r="AI95" i="1" s="1"/>
  <c r="AY233" i="1"/>
  <c r="AW866" i="1"/>
  <c r="AX866" i="1"/>
  <c r="AY866" i="1" s="1"/>
  <c r="AX481" i="1"/>
  <c r="AW481" i="1"/>
  <c r="AW703" i="1"/>
  <c r="AX703" i="1"/>
  <c r="AY703" i="1" s="1"/>
  <c r="AF605" i="1"/>
  <c r="AH605" i="1" s="1"/>
  <c r="AI605" i="1" s="1"/>
  <c r="AS316" i="1"/>
  <c r="AP316" i="1"/>
  <c r="AR316" i="1"/>
  <c r="AO316" i="1"/>
  <c r="AQ316" i="1" s="1"/>
  <c r="AX503" i="1"/>
  <c r="AW503" i="1"/>
  <c r="W751" i="1"/>
  <c r="AW542" i="1"/>
  <c r="AX542" i="1" s="1"/>
  <c r="AY542" i="1" s="1"/>
  <c r="AO638" i="1"/>
  <c r="AQ638" i="1" s="1"/>
  <c r="AR638" i="1" s="1"/>
  <c r="AY638" i="1" s="1"/>
  <c r="AF551" i="1"/>
  <c r="AH551" i="1" s="1"/>
  <c r="AI551" i="1" s="1"/>
  <c r="W905" i="1"/>
  <c r="Y905" i="1" s="1"/>
  <c r="Z905" i="1" s="1"/>
  <c r="W793" i="1"/>
  <c r="Y793" i="1" s="1"/>
  <c r="Z793" i="1" s="1"/>
  <c r="AW505" i="1"/>
  <c r="AX505" i="1"/>
  <c r="AQ627" i="1"/>
  <c r="AF681" i="1"/>
  <c r="AH681" i="1" s="1"/>
  <c r="AI681" i="1" s="1"/>
  <c r="AY681" i="1" s="1"/>
  <c r="W887" i="1"/>
  <c r="AQ403" i="1"/>
  <c r="AX599" i="1"/>
  <c r="AW599" i="1"/>
  <c r="AQ724" i="1"/>
  <c r="AX120" i="1"/>
  <c r="AW120" i="1"/>
  <c r="W758" i="1"/>
  <c r="AQ296" i="1"/>
  <c r="AF600" i="1"/>
  <c r="AH600" i="1" s="1"/>
  <c r="AI600" i="1" s="1"/>
  <c r="AQ954" i="1"/>
  <c r="AQ719" i="1"/>
  <c r="W150" i="1"/>
  <c r="Y150" i="1" s="1"/>
  <c r="Z150" i="1" s="1"/>
  <c r="AX334" i="1"/>
  <c r="AY334" i="1" s="1"/>
  <c r="AW334" i="1"/>
  <c r="W689" i="1"/>
  <c r="AW102" i="1"/>
  <c r="AX102" i="1"/>
  <c r="W240" i="1"/>
  <c r="W521" i="1"/>
  <c r="W171" i="1"/>
  <c r="Y171" i="1" s="1"/>
  <c r="Z171" i="1" s="1"/>
  <c r="W650" i="1"/>
  <c r="W159" i="1"/>
  <c r="Y159" i="1" s="1"/>
  <c r="Z159" i="1" s="1"/>
  <c r="AY159" i="1" s="1"/>
  <c r="W456" i="1"/>
  <c r="AQ772" i="1"/>
  <c r="AF350" i="1"/>
  <c r="AH350" i="1" s="1"/>
  <c r="AI350" i="1" s="1"/>
  <c r="AW835" i="1"/>
  <c r="AX835" i="1"/>
  <c r="AY835" i="1" s="1"/>
  <c r="AQ274" i="1"/>
  <c r="W575" i="1"/>
  <c r="Y575" i="1" s="1"/>
  <c r="Z575" i="1" s="1"/>
  <c r="AF921" i="1"/>
  <c r="AH921" i="1" s="1"/>
  <c r="AI921" i="1" s="1"/>
  <c r="W663" i="1"/>
  <c r="AF940" i="1"/>
  <c r="W676" i="1"/>
  <c r="AQ972" i="1"/>
  <c r="AQ259" i="1"/>
  <c r="AX264" i="1"/>
  <c r="AW264" i="1"/>
  <c r="AQ878" i="1"/>
  <c r="AH587" i="1"/>
  <c r="W511" i="1"/>
  <c r="AQ845" i="1"/>
  <c r="W620" i="1"/>
  <c r="Y620" i="1" s="1"/>
  <c r="Z620" i="1" s="1"/>
  <c r="AF84" i="1"/>
  <c r="AH84" i="1" s="1"/>
  <c r="AI84" i="1" s="1"/>
  <c r="W178" i="1"/>
  <c r="W236" i="1"/>
  <c r="Y236" i="1" s="1"/>
  <c r="Z236" i="1" s="1"/>
  <c r="W215" i="1"/>
  <c r="Y215" i="1" s="1"/>
  <c r="Z215" i="1" s="1"/>
  <c r="AQ149" i="1"/>
  <c r="W84" i="1"/>
  <c r="Y84" i="1" s="1"/>
  <c r="Z84" i="1" s="1"/>
  <c r="W552" i="1"/>
  <c r="Y552" i="1" s="1"/>
  <c r="Z552" i="1" s="1"/>
  <c r="W193" i="1"/>
  <c r="W920" i="1"/>
  <c r="W645" i="1"/>
  <c r="Y645" i="1" s="1"/>
  <c r="Z645" i="1" s="1"/>
  <c r="W313" i="1"/>
  <c r="AO313" i="1" s="1"/>
  <c r="AQ313" i="1" s="1"/>
  <c r="AR313" i="1" s="1"/>
  <c r="W736" i="1"/>
  <c r="W69" i="1"/>
  <c r="Y69" i="1" s="1"/>
  <c r="Z69" i="1" s="1"/>
  <c r="AQ150" i="1"/>
  <c r="W250" i="1"/>
  <c r="AX184" i="1"/>
  <c r="AW184" i="1"/>
  <c r="W572" i="1"/>
  <c r="Y572" i="1" s="1"/>
  <c r="Z572" i="1" s="1"/>
  <c r="AY572" i="1" s="1"/>
  <c r="W156" i="1"/>
  <c r="W797" i="1"/>
  <c r="AF797" i="1" s="1"/>
  <c r="W477" i="1"/>
  <c r="AX623" i="1"/>
  <c r="AW623" i="1"/>
  <c r="AF67" i="1"/>
  <c r="AO619" i="1"/>
  <c r="AQ619" i="1" s="1"/>
  <c r="AR619" i="1" s="1"/>
  <c r="AQ913" i="1"/>
  <c r="AF421" i="1"/>
  <c r="AF965" i="1"/>
  <c r="W458" i="1"/>
  <c r="Y458" i="1" s="1"/>
  <c r="Z458" i="1" s="1"/>
  <c r="W599" i="1"/>
  <c r="Y599" i="1" s="1"/>
  <c r="Z599" i="1" s="1"/>
  <c r="AY599" i="1" s="1"/>
  <c r="W340" i="1"/>
  <c r="Y340" i="1" s="1"/>
  <c r="Z340" i="1" s="1"/>
  <c r="W138" i="1"/>
  <c r="Y138" i="1" s="1"/>
  <c r="Z138" i="1" s="1"/>
  <c r="AF72" i="1"/>
  <c r="AH72" i="1" s="1"/>
  <c r="AI72" i="1" s="1"/>
  <c r="AY72" i="1" s="1"/>
  <c r="W247" i="1"/>
  <c r="Y247" i="1" s="1"/>
  <c r="Z247" i="1" s="1"/>
  <c r="AY247" i="1" s="1"/>
  <c r="AX489" i="1"/>
  <c r="AW489" i="1"/>
  <c r="W664" i="1"/>
  <c r="AX296" i="1"/>
  <c r="AW296" i="1"/>
  <c r="W184" i="1"/>
  <c r="Y184" i="1" s="1"/>
  <c r="Z184" i="1" s="1"/>
  <c r="W828" i="1"/>
  <c r="Y828" i="1" s="1"/>
  <c r="Z828" i="1" s="1"/>
  <c r="AQ340" i="1"/>
  <c r="AF79" i="1"/>
  <c r="AH79" i="1" s="1"/>
  <c r="AI79" i="1" s="1"/>
  <c r="W479" i="1"/>
  <c r="W618" i="1"/>
  <c r="Y618" i="1" s="1"/>
  <c r="Z618" i="1" s="1"/>
  <c r="W506" i="1"/>
  <c r="AW954" i="1"/>
  <c r="AX954" i="1"/>
  <c r="AY954" i="1" s="1"/>
  <c r="W475" i="1"/>
  <c r="W359" i="1"/>
  <c r="Y359" i="1" s="1"/>
  <c r="Z359" i="1" s="1"/>
  <c r="W79" i="1"/>
  <c r="W864" i="1"/>
  <c r="W686" i="1"/>
  <c r="Y686" i="1" s="1"/>
  <c r="Z686" i="1" s="1"/>
  <c r="W430" i="1"/>
  <c r="W80" i="1"/>
  <c r="W332" i="1"/>
  <c r="Y332" i="1" s="1"/>
  <c r="Z332" i="1" s="1"/>
  <c r="W777" i="1"/>
  <c r="AW772" i="1"/>
  <c r="AX772" i="1"/>
  <c r="AY772" i="1" s="1"/>
  <c r="AQ189" i="1"/>
  <c r="W633" i="1"/>
  <c r="W400" i="1"/>
  <c r="Y400" i="1" s="1"/>
  <c r="Z400" i="1" s="1"/>
  <c r="AX508" i="1"/>
  <c r="AY508" i="1" s="1"/>
  <c r="AW508" i="1"/>
  <c r="AH801" i="1"/>
  <c r="AX516" i="1"/>
  <c r="AW516" i="1"/>
  <c r="W550" i="1"/>
  <c r="Y550" i="1" s="1"/>
  <c r="Z550" i="1" s="1"/>
  <c r="AQ304" i="1"/>
  <c r="W109" i="1"/>
  <c r="Y109" i="1" s="1"/>
  <c r="Z109" i="1" s="1"/>
  <c r="AY109" i="1" s="1"/>
  <c r="AQ620" i="1"/>
  <c r="AH562" i="1"/>
  <c r="AQ975" i="1"/>
  <c r="W923" i="1"/>
  <c r="AX495" i="1"/>
  <c r="AY495" i="1" s="1"/>
  <c r="AW495" i="1"/>
  <c r="AW845" i="1"/>
  <c r="AX845" i="1"/>
  <c r="AY845" i="1" s="1"/>
  <c r="W816" i="1"/>
  <c r="W202" i="1"/>
  <c r="W352" i="1"/>
  <c r="AF106" i="1"/>
  <c r="AH106" i="1" s="1"/>
  <c r="AI106" i="1" s="1"/>
  <c r="AY106" i="1" s="1"/>
  <c r="W948" i="1"/>
  <c r="Y948" i="1" s="1"/>
  <c r="Z948" i="1" s="1"/>
  <c r="W254" i="1"/>
  <c r="Y254" i="1" s="1"/>
  <c r="Z254" i="1" s="1"/>
  <c r="AY254" i="1" s="1"/>
  <c r="AW278" i="1"/>
  <c r="AX278" i="1"/>
  <c r="AF187" i="1"/>
  <c r="AH187" i="1" s="1"/>
  <c r="AI187" i="1" s="1"/>
  <c r="AX645" i="1"/>
  <c r="AW645" i="1"/>
  <c r="W165" i="1"/>
  <c r="W360" i="1"/>
  <c r="Y360" i="1" s="1"/>
  <c r="Z360" i="1" s="1"/>
  <c r="W476" i="1"/>
  <c r="Y476" i="1" s="1"/>
  <c r="Z476" i="1" s="1"/>
  <c r="AQ889" i="1"/>
  <c r="AF455" i="1"/>
  <c r="AX233" i="1"/>
  <c r="AW233" i="1"/>
  <c r="W528" i="1"/>
  <c r="AF528" i="1" s="1"/>
  <c r="AF292" i="1"/>
  <c r="AH292" i="1" s="1"/>
  <c r="AI292" i="1" s="1"/>
  <c r="AY292" i="1" s="1"/>
  <c r="AF452" i="1"/>
  <c r="AH452" i="1" s="1"/>
  <c r="AI452" i="1" s="1"/>
  <c r="W909" i="1"/>
  <c r="W429" i="1"/>
  <c r="AS589" i="1"/>
  <c r="AO589" i="1"/>
  <c r="AQ589" i="1" s="1"/>
  <c r="AR589" i="1"/>
  <c r="AP589" i="1"/>
  <c r="AF133" i="1"/>
  <c r="AH133" i="1" s="1"/>
  <c r="AI133" i="1" s="1"/>
  <c r="AW828" i="1"/>
  <c r="AX828" i="1"/>
  <c r="W119" i="1"/>
  <c r="Y119" i="1" s="1"/>
  <c r="Z119" i="1" s="1"/>
  <c r="AX94" i="1"/>
  <c r="AW94" i="1"/>
  <c r="W374" i="1"/>
  <c r="AF239" i="1"/>
  <c r="AH239" i="1" s="1"/>
  <c r="AI239" i="1" s="1"/>
  <c r="AX177" i="1"/>
  <c r="AY177" i="1" s="1"/>
  <c r="AW177" i="1"/>
  <c r="AF601" i="1"/>
  <c r="AH601" i="1" s="1"/>
  <c r="AI601" i="1" s="1"/>
  <c r="AY363" i="1"/>
  <c r="AF927" i="1"/>
  <c r="Y927" i="1"/>
  <c r="Z927" i="1" s="1"/>
  <c r="Y200" i="1"/>
  <c r="Z200" i="1" s="1"/>
  <c r="AY200" i="1" s="1"/>
  <c r="AW865" i="1"/>
  <c r="AX865" i="1"/>
  <c r="W737" i="1"/>
  <c r="Y737" i="1" s="1"/>
  <c r="Z737" i="1" s="1"/>
  <c r="AX269" i="1"/>
  <c r="AY269" i="1" s="1"/>
  <c r="AW269" i="1"/>
  <c r="AW698" i="1"/>
  <c r="AX698" i="1"/>
  <c r="AX627" i="1"/>
  <c r="AW627" i="1"/>
  <c r="AX403" i="1"/>
  <c r="AW403" i="1"/>
  <c r="Y271" i="1"/>
  <c r="Z271" i="1" s="1"/>
  <c r="W501" i="1"/>
  <c r="Y501" i="1" s="1"/>
  <c r="Z501" i="1" s="1"/>
  <c r="W309" i="1"/>
  <c r="Y619" i="1"/>
  <c r="Z619" i="1" s="1"/>
  <c r="Y489" i="1"/>
  <c r="Z489" i="1" s="1"/>
  <c r="AY489" i="1" s="1"/>
  <c r="W688" i="1"/>
  <c r="W110" i="1"/>
  <c r="AX607" i="1"/>
  <c r="AY607" i="1" s="1"/>
  <c r="AW607" i="1"/>
  <c r="Y537" i="1"/>
  <c r="Z537" i="1" s="1"/>
  <c r="AF148" i="1"/>
  <c r="AH148" i="1" s="1"/>
  <c r="AI148" i="1" s="1"/>
  <c r="W548" i="1"/>
  <c r="Y548" i="1" s="1"/>
  <c r="Z548" i="1" s="1"/>
  <c r="Y170" i="1"/>
  <c r="Z170" i="1" s="1"/>
  <c r="AY170" i="1" s="1"/>
  <c r="AX247" i="1"/>
  <c r="AW247" i="1"/>
  <c r="W983" i="1"/>
  <c r="W869" i="1"/>
  <c r="AF142" i="1"/>
  <c r="AH142" i="1" s="1"/>
  <c r="AI142" i="1" s="1"/>
  <c r="W792" i="1"/>
  <c r="AF792" i="1" s="1"/>
  <c r="AH792" i="1" s="1"/>
  <c r="AI792" i="1" s="1"/>
  <c r="AF782" i="1"/>
  <c r="AH782" i="1" s="1"/>
  <c r="AI782" i="1" s="1"/>
  <c r="AY782" i="1" s="1"/>
  <c r="W832" i="1"/>
  <c r="Y832" i="1" s="1"/>
  <c r="Z832" i="1" s="1"/>
  <c r="AX189" i="1"/>
  <c r="AW189" i="1"/>
  <c r="AF341" i="1"/>
  <c r="AH341" i="1" s="1"/>
  <c r="AI341" i="1" s="1"/>
  <c r="AX283" i="1"/>
  <c r="AW283" i="1"/>
  <c r="Y762" i="1"/>
  <c r="Z762" i="1" s="1"/>
  <c r="AY762" i="1" s="1"/>
  <c r="AW882" i="1"/>
  <c r="AX882" i="1"/>
  <c r="AY882" i="1" s="1"/>
  <c r="Y604" i="1"/>
  <c r="Z604" i="1" s="1"/>
  <c r="AQ692" i="1"/>
  <c r="W277" i="1"/>
  <c r="AX274" i="1"/>
  <c r="AY274" i="1" s="1"/>
  <c r="AW274" i="1"/>
  <c r="W169" i="1"/>
  <c r="AQ263" i="1"/>
  <c r="W279" i="1"/>
  <c r="Y279" i="1" s="1"/>
  <c r="Z279" i="1" s="1"/>
  <c r="Y112" i="1"/>
  <c r="Z112" i="1" s="1"/>
  <c r="W646" i="1"/>
  <c r="Y399" i="1"/>
  <c r="Z399" i="1" s="1"/>
  <c r="AY399" i="1" s="1"/>
  <c r="Y232" i="1"/>
  <c r="Z232" i="1" s="1"/>
  <c r="AF300" i="1"/>
  <c r="AX259" i="1"/>
  <c r="AW259" i="1"/>
  <c r="Y761" i="1"/>
  <c r="Z761" i="1" s="1"/>
  <c r="AY761" i="1" s="1"/>
  <c r="AX878" i="1"/>
  <c r="AY878" i="1" s="1"/>
  <c r="AW878" i="1"/>
  <c r="AQ849" i="1"/>
  <c r="AX118" i="1"/>
  <c r="AW118" i="1"/>
  <c r="AX651" i="1"/>
  <c r="AY651" i="1" s="1"/>
  <c r="AW651" i="1"/>
  <c r="AQ582" i="1"/>
  <c r="W405" i="1"/>
  <c r="Y405" i="1" s="1"/>
  <c r="Z405" i="1" s="1"/>
  <c r="AW346" i="1"/>
  <c r="AX346" i="1"/>
  <c r="AY346" i="1" s="1"/>
  <c r="AW846" i="1"/>
  <c r="AX846" i="1"/>
  <c r="AX159" i="1"/>
  <c r="AW159" i="1"/>
  <c r="AH712" i="1"/>
  <c r="AI712" i="1" s="1"/>
  <c r="W447" i="1"/>
  <c r="Y187" i="1"/>
  <c r="Z187" i="1" s="1"/>
  <c r="AH408" i="1"/>
  <c r="AI408" i="1" s="1"/>
  <c r="W164" i="1"/>
  <c r="Y164" i="1" s="1"/>
  <c r="Z164" i="1" s="1"/>
  <c r="Y219" i="1"/>
  <c r="Z219" i="1" s="1"/>
  <c r="W930" i="1"/>
  <c r="Y873" i="1"/>
  <c r="Z873" i="1" s="1"/>
  <c r="AY873" i="1" s="1"/>
  <c r="W108" i="1"/>
  <c r="W939" i="1"/>
  <c r="AQ491" i="1"/>
  <c r="W525" i="1"/>
  <c r="AH282" i="1"/>
  <c r="AI282" i="1" s="1"/>
  <c r="AY282" i="1" s="1"/>
  <c r="Y794" i="1"/>
  <c r="Z794" i="1" s="1"/>
  <c r="AY794" i="1" s="1"/>
  <c r="W167" i="1"/>
  <c r="Y167" i="1" s="1"/>
  <c r="Z167" i="1" s="1"/>
  <c r="W361" i="1"/>
  <c r="Y361" i="1" s="1"/>
  <c r="Z361" i="1" s="1"/>
  <c r="AQ177" i="1"/>
  <c r="W183" i="1"/>
  <c r="W696" i="1"/>
  <c r="AF696" i="1" s="1"/>
  <c r="AW823" i="1"/>
  <c r="AX823" i="1"/>
  <c r="AY823" i="1" s="1"/>
  <c r="AF674" i="1"/>
  <c r="AF781" i="1"/>
  <c r="AH781" i="1" s="1"/>
  <c r="AI781" i="1" s="1"/>
  <c r="AY781" i="1" s="1"/>
  <c r="AX394" i="1"/>
  <c r="AY394" i="1" s="1"/>
  <c r="AW394" i="1"/>
  <c r="AW724" i="1"/>
  <c r="AX724" i="1"/>
  <c r="AX340" i="1"/>
  <c r="AW340" i="1"/>
  <c r="AX364" i="1"/>
  <c r="AY364" i="1" s="1"/>
  <c r="AW364" i="1"/>
  <c r="AY992" i="1"/>
  <c r="AX719" i="1"/>
  <c r="AW719" i="1"/>
  <c r="AY248" i="1"/>
  <c r="AF126" i="1"/>
  <c r="AH126" i="1" s="1"/>
  <c r="AI126" i="1" s="1"/>
  <c r="AW972" i="1"/>
  <c r="AX972" i="1"/>
  <c r="AY972" i="1" s="1"/>
  <c r="AS587" i="1"/>
  <c r="AR587" i="1"/>
  <c r="AP587" i="1"/>
  <c r="AO587" i="1"/>
  <c r="AX407" i="1"/>
  <c r="AW407" i="1"/>
  <c r="AF298" i="1"/>
  <c r="Y298" i="1"/>
  <c r="Z298" i="1" s="1"/>
  <c r="AF966" i="1"/>
  <c r="AH966" i="1" s="1"/>
  <c r="AI966" i="1" s="1"/>
  <c r="AX149" i="1"/>
  <c r="AW149" i="1"/>
  <c r="AX330" i="1"/>
  <c r="AW330" i="1"/>
  <c r="AF504" i="1"/>
  <c r="AH504" i="1" s="1"/>
  <c r="AI504" i="1" s="1"/>
  <c r="Y504" i="1"/>
  <c r="Z504" i="1" s="1"/>
  <c r="AF172" i="1"/>
  <c r="Y172" i="1"/>
  <c r="Z172" i="1" s="1"/>
  <c r="AX392" i="1"/>
  <c r="AW392" i="1"/>
  <c r="AY692" i="1"/>
  <c r="AX150" i="1"/>
  <c r="AW150" i="1"/>
  <c r="AX466" i="1"/>
  <c r="AY466" i="1" s="1"/>
  <c r="AW466" i="1"/>
  <c r="AY273" i="1"/>
  <c r="AY293" i="1"/>
  <c r="AX389" i="1"/>
  <c r="AW389" i="1"/>
  <c r="AF197" i="1"/>
  <c r="AY998" i="1"/>
  <c r="AX443" i="1"/>
  <c r="AY443" i="1" s="1"/>
  <c r="AW443" i="1"/>
  <c r="AY596" i="1"/>
  <c r="W30" i="1"/>
  <c r="AF249" i="1"/>
  <c r="AH249" i="1" s="1"/>
  <c r="AI249" i="1" s="1"/>
  <c r="AY249" i="1" s="1"/>
  <c r="AW913" i="1"/>
  <c r="AX913" i="1"/>
  <c r="AY913" i="1" s="1"/>
  <c r="W141" i="1"/>
  <c r="W639" i="1"/>
  <c r="AQ368" i="1"/>
  <c r="W206" i="1"/>
  <c r="W351" i="1"/>
  <c r="W116" i="1"/>
  <c r="Y116" i="1" s="1"/>
  <c r="Z116" i="1" s="1"/>
  <c r="AF423" i="1"/>
  <c r="AH423" i="1" s="1"/>
  <c r="AI423" i="1" s="1"/>
  <c r="AY423" i="1" s="1"/>
  <c r="AX181" i="1"/>
  <c r="AW181" i="1"/>
  <c r="AQ125" i="1"/>
  <c r="AQ399" i="1"/>
  <c r="AQ779" i="1"/>
  <c r="AQ855" i="1"/>
  <c r="W555" i="1"/>
  <c r="AF864" i="1"/>
  <c r="W308" i="1"/>
  <c r="W799" i="1"/>
  <c r="AH980" i="1"/>
  <c r="W296" i="1"/>
  <c r="Y296" i="1" s="1"/>
  <c r="Z296" i="1" s="1"/>
  <c r="AX208" i="1"/>
  <c r="AY208" i="1" s="1"/>
  <c r="AW208" i="1"/>
  <c r="AF453" i="1"/>
  <c r="AH453" i="1" s="1"/>
  <c r="AI453" i="1" s="1"/>
  <c r="AQ332" i="1"/>
  <c r="AW692" i="1"/>
  <c r="AX692" i="1"/>
  <c r="AS801" i="1"/>
  <c r="AP801" i="1"/>
  <c r="AR801" i="1"/>
  <c r="AO801" i="1"/>
  <c r="AX263" i="1"/>
  <c r="AW263" i="1"/>
  <c r="AQ767" i="1"/>
  <c r="W87" i="1"/>
  <c r="AF584" i="1"/>
  <c r="AH584" i="1" s="1"/>
  <c r="AI584" i="1" s="1"/>
  <c r="AX304" i="1"/>
  <c r="AY304" i="1" s="1"/>
  <c r="AW304" i="1"/>
  <c r="W461" i="1"/>
  <c r="AQ567" i="1"/>
  <c r="AX620" i="1"/>
  <c r="AW620" i="1"/>
  <c r="AS562" i="1"/>
  <c r="AO562" i="1"/>
  <c r="AQ562" i="1" s="1"/>
  <c r="AP562" i="1"/>
  <c r="AR562" i="1"/>
  <c r="W891" i="1"/>
  <c r="AW975" i="1"/>
  <c r="AX975" i="1"/>
  <c r="W520" i="1"/>
  <c r="W270" i="1"/>
  <c r="W740" i="1"/>
  <c r="W129" i="1"/>
  <c r="AQ375" i="1"/>
  <c r="W774" i="1"/>
  <c r="W966" i="1"/>
  <c r="Y966" i="1" s="1"/>
  <c r="Z966" i="1" s="1"/>
  <c r="W100" i="1"/>
  <c r="Y100" i="1" s="1"/>
  <c r="Z100" i="1" s="1"/>
  <c r="W255" i="1"/>
  <c r="Y255" i="1" s="1"/>
  <c r="Z255" i="1" s="1"/>
  <c r="AY255" i="1" s="1"/>
  <c r="W902" i="1"/>
  <c r="W741" i="1"/>
  <c r="W665" i="1"/>
  <c r="W753" i="1"/>
  <c r="Y753" i="1" s="1"/>
  <c r="Z753" i="1" s="1"/>
  <c r="AW889" i="1"/>
  <c r="AX889" i="1"/>
  <c r="AQ392" i="1"/>
  <c r="W625" i="1"/>
  <c r="AX742" i="1"/>
  <c r="AY742" i="1" s="1"/>
  <c r="AW742" i="1"/>
  <c r="W137" i="1"/>
  <c r="AQ319" i="1"/>
  <c r="W330" i="1"/>
  <c r="Y330" i="1" s="1"/>
  <c r="Z330" i="1" s="1"/>
  <c r="AY330" i="1" s="1"/>
  <c r="W263" i="1"/>
  <c r="Y263" i="1" s="1"/>
  <c r="Z263" i="1" s="1"/>
  <c r="W433" i="1"/>
  <c r="Y433" i="1" s="1"/>
  <c r="Z433" i="1" s="1"/>
  <c r="AF320" i="1"/>
  <c r="AH320" i="1" s="1"/>
  <c r="AI320" i="1" s="1"/>
  <c r="AH634" i="1"/>
  <c r="W373" i="1"/>
  <c r="Y373" i="1" s="1"/>
  <c r="Z373" i="1" s="1"/>
  <c r="AQ398" i="1"/>
  <c r="W302" i="1"/>
  <c r="AW852" i="1"/>
  <c r="AX852" i="1"/>
  <c r="AO574" i="1"/>
  <c r="AQ574" i="1" s="1"/>
  <c r="AR574" i="1" s="1"/>
  <c r="AF573" i="1"/>
  <c r="AF487" i="1"/>
  <c r="AH487" i="1" s="1"/>
  <c r="AI487" i="1" s="1"/>
  <c r="AY487" i="1" s="1"/>
  <c r="W549" i="1"/>
  <c r="Y549" i="1" s="1"/>
  <c r="Z549" i="1" s="1"/>
  <c r="W239" i="1"/>
  <c r="AW570" i="1"/>
  <c r="AX570" i="1"/>
  <c r="AY570" i="1" s="1"/>
  <c r="AQ652" i="1"/>
  <c r="W760" i="1"/>
  <c r="Y760" i="1" s="1"/>
  <c r="Z760" i="1" s="1"/>
  <c r="AY760" i="1" s="1"/>
  <c r="AQ769" i="1"/>
  <c r="AQ485" i="1"/>
  <c r="AX312" i="1"/>
  <c r="AY312" i="1" s="1"/>
  <c r="AW312" i="1"/>
  <c r="W849" i="1"/>
  <c r="Y849" i="1" s="1"/>
  <c r="Z849" i="1" s="1"/>
  <c r="AY849" i="1" s="1"/>
  <c r="W773" i="1"/>
  <c r="W120" i="1"/>
  <c r="Y120" i="1" s="1"/>
  <c r="Z120" i="1" s="1"/>
  <c r="AY120" i="1" s="1"/>
  <c r="W333" i="1"/>
  <c r="Y333" i="1" s="1"/>
  <c r="Z333" i="1" s="1"/>
  <c r="AQ694" i="1"/>
  <c r="W432" i="1"/>
  <c r="Y432" i="1" s="1"/>
  <c r="Z432" i="1" s="1"/>
  <c r="W411" i="1"/>
  <c r="AH537" i="1"/>
  <c r="AI537" i="1" s="1"/>
  <c r="Y510" i="1"/>
  <c r="Z510" i="1" s="1"/>
  <c r="W956" i="1"/>
  <c r="AF810" i="1"/>
  <c r="W977" i="1"/>
  <c r="W166" i="1"/>
  <c r="W303" i="1"/>
  <c r="AF671" i="1"/>
  <c r="AH671" i="1" s="1"/>
  <c r="AI671" i="1" s="1"/>
  <c r="AX209" i="1"/>
  <c r="AY209" i="1" s="1"/>
  <c r="AW209" i="1"/>
  <c r="W577" i="1"/>
  <c r="AF577" i="1" s="1"/>
  <c r="AH577" i="1" s="1"/>
  <c r="AI577" i="1" s="1"/>
  <c r="AH604" i="1"/>
  <c r="AI604" i="1" s="1"/>
  <c r="Y831" i="1"/>
  <c r="Z831" i="1" s="1"/>
  <c r="AX332" i="1"/>
  <c r="AW332" i="1"/>
  <c r="W392" i="1"/>
  <c r="Y392" i="1" s="1"/>
  <c r="Z392" i="1" s="1"/>
  <c r="AY392" i="1" s="1"/>
  <c r="W957" i="1"/>
  <c r="Y695" i="1"/>
  <c r="Z695" i="1" s="1"/>
  <c r="AX261" i="1"/>
  <c r="AW261" i="1"/>
  <c r="W922" i="1"/>
  <c r="W652" i="1"/>
  <c r="Y652" i="1" s="1"/>
  <c r="Z652" i="1" s="1"/>
  <c r="W852" i="1"/>
  <c r="Y852" i="1" s="1"/>
  <c r="Z852" i="1" s="1"/>
  <c r="AW849" i="1"/>
  <c r="AX849" i="1"/>
  <c r="Y976" i="1"/>
  <c r="Z976" i="1" s="1"/>
  <c r="AW697" i="1"/>
  <c r="AX697" i="1"/>
  <c r="AW550" i="1"/>
  <c r="AX550" i="1"/>
  <c r="W838" i="1"/>
  <c r="Y838" i="1" s="1"/>
  <c r="Z838" i="1" s="1"/>
  <c r="AX582" i="1"/>
  <c r="AW582" i="1"/>
  <c r="W500" i="1"/>
  <c r="Y500" i="1" s="1"/>
  <c r="Z500" i="1" s="1"/>
  <c r="AF77" i="1"/>
  <c r="AH77" i="1" s="1"/>
  <c r="AI77" i="1" s="1"/>
  <c r="W382" i="1"/>
  <c r="W576" i="1"/>
  <c r="Y576" i="1" s="1"/>
  <c r="Z576" i="1" s="1"/>
  <c r="Y95" i="1"/>
  <c r="Z95" i="1" s="1"/>
  <c r="AY95" i="1" s="1"/>
  <c r="W105" i="1"/>
  <c r="Y105" i="1" s="1"/>
  <c r="Z105" i="1" s="1"/>
  <c r="W709" i="1"/>
  <c r="W77" i="1"/>
  <c r="Y77" i="1" s="1"/>
  <c r="Z77" i="1" s="1"/>
  <c r="AQ936" i="1"/>
  <c r="W669" i="1"/>
  <c r="AQ501" i="1"/>
  <c r="AF798" i="1"/>
  <c r="AH798" i="1" s="1"/>
  <c r="AI798" i="1" s="1"/>
  <c r="AY798" i="1" s="1"/>
  <c r="W457" i="1"/>
  <c r="AX491" i="1"/>
  <c r="AY491" i="1" s="1"/>
  <c r="AW491" i="1"/>
  <c r="AF441" i="1"/>
  <c r="AX238" i="1"/>
  <c r="AY238" i="1" s="1"/>
  <c r="AW238" i="1"/>
  <c r="AH20" i="1"/>
  <c r="AI20" i="1" s="1"/>
  <c r="AY627" i="1"/>
  <c r="AY538" i="1"/>
  <c r="AF996" i="1"/>
  <c r="AO996" i="1" s="1"/>
  <c r="W406" i="1"/>
  <c r="W378" i="1"/>
  <c r="Y378" i="1" s="1"/>
  <c r="Z378" i="1" s="1"/>
  <c r="AY378" i="1" s="1"/>
  <c r="W711" i="1"/>
  <c r="Y711" i="1" s="1"/>
  <c r="Z711" i="1" s="1"/>
  <c r="AX368" i="1"/>
  <c r="AW368" i="1"/>
  <c r="AQ570" i="1"/>
  <c r="W472" i="1"/>
  <c r="Y472" i="1" s="1"/>
  <c r="Z472" i="1" s="1"/>
  <c r="W830" i="1"/>
  <c r="Y830" i="1" s="1"/>
  <c r="Z830" i="1" s="1"/>
  <c r="AF96" i="1"/>
  <c r="AH96" i="1" s="1"/>
  <c r="AI96" i="1" s="1"/>
  <c r="AW769" i="1"/>
  <c r="AX769" i="1"/>
  <c r="AY769" i="1" s="1"/>
  <c r="AW485" i="1"/>
  <c r="AX485" i="1"/>
  <c r="AY485" i="1" s="1"/>
  <c r="W71" i="1"/>
  <c r="Y71" i="1" s="1"/>
  <c r="Z71" i="1" s="1"/>
  <c r="AF410" i="1"/>
  <c r="AH410" i="1" s="1"/>
  <c r="AI410" i="1" s="1"/>
  <c r="W906" i="1"/>
  <c r="AF325" i="1"/>
  <c r="AF618" i="1"/>
  <c r="AH618" i="1" s="1"/>
  <c r="AI618" i="1" s="1"/>
  <c r="AX125" i="1"/>
  <c r="AY125" i="1" s="1"/>
  <c r="AW125" i="1"/>
  <c r="W732" i="1"/>
  <c r="AF308" i="1"/>
  <c r="AH308" i="1" s="1"/>
  <c r="AI308" i="1" s="1"/>
  <c r="AW779" i="1"/>
  <c r="AX779" i="1"/>
  <c r="AY779" i="1" s="1"/>
  <c r="AW855" i="1"/>
  <c r="AX855" i="1"/>
  <c r="AF744" i="1"/>
  <c r="AH744" i="1" s="1"/>
  <c r="AI744" i="1" s="1"/>
  <c r="W903" i="1"/>
  <c r="Y903" i="1" s="1"/>
  <c r="Z903" i="1" s="1"/>
  <c r="W813" i="1"/>
  <c r="Y813" i="1" s="1"/>
  <c r="Z813" i="1" s="1"/>
  <c r="W820" i="1"/>
  <c r="W389" i="1"/>
  <c r="Y389" i="1" s="1"/>
  <c r="Z389" i="1" s="1"/>
  <c r="AY389" i="1" s="1"/>
  <c r="W104" i="1"/>
  <c r="AF104" i="1" s="1"/>
  <c r="AH104" i="1" s="1"/>
  <c r="AI104" i="1" s="1"/>
  <c r="AQ209" i="1"/>
  <c r="W593" i="1"/>
  <c r="Y593" i="1" s="1"/>
  <c r="Z593" i="1" s="1"/>
  <c r="W407" i="1"/>
  <c r="Y407" i="1" s="1"/>
  <c r="Z407" i="1" s="1"/>
  <c r="AY407" i="1" s="1"/>
  <c r="AX127" i="1"/>
  <c r="AW127" i="1"/>
  <c r="AQ874" i="1"/>
  <c r="AQ960" i="1"/>
  <c r="AQ945" i="1"/>
  <c r="AF728" i="1"/>
  <c r="AH728" i="1" s="1"/>
  <c r="AI728" i="1" s="1"/>
  <c r="AY728" i="1" s="1"/>
  <c r="AQ964" i="1"/>
  <c r="AF904" i="1"/>
  <c r="W139" i="1"/>
  <c r="W904" i="1"/>
  <c r="W780" i="1"/>
  <c r="AF780" i="1" s="1"/>
  <c r="AH780" i="1" s="1"/>
  <c r="AI780" i="1" s="1"/>
  <c r="W224" i="1"/>
  <c r="Y224" i="1" s="1"/>
  <c r="Z224" i="1" s="1"/>
  <c r="W921" i="1"/>
  <c r="AQ113" i="1"/>
  <c r="AW729" i="1"/>
  <c r="AX729" i="1"/>
  <c r="AW567" i="1"/>
  <c r="AX567" i="1"/>
  <c r="AY567" i="1" s="1"/>
  <c r="W186" i="1"/>
  <c r="W974" i="1"/>
  <c r="AQ590" i="1"/>
  <c r="AQ971" i="1"/>
  <c r="AW375" i="1"/>
  <c r="AX375" i="1"/>
  <c r="W811" i="1"/>
  <c r="W222" i="1"/>
  <c r="Y222" i="1" s="1"/>
  <c r="Z222" i="1" s="1"/>
  <c r="AY222" i="1" s="1"/>
  <c r="AW936" i="1"/>
  <c r="AX936" i="1"/>
  <c r="AY936" i="1" s="1"/>
  <c r="AH442" i="1"/>
  <c r="AF568" i="1"/>
  <c r="W102" i="1"/>
  <c r="Y102" i="1" s="1"/>
  <c r="Z102" i="1" s="1"/>
  <c r="AY102" i="1" s="1"/>
  <c r="AX501" i="1"/>
  <c r="AW501" i="1"/>
  <c r="AS265" i="1"/>
  <c r="AP265" i="1"/>
  <c r="AR265" i="1"/>
  <c r="AO265" i="1"/>
  <c r="AQ265" i="1" s="1"/>
  <c r="AX114" i="1"/>
  <c r="AY114" i="1" s="1"/>
  <c r="AW114" i="1"/>
  <c r="W331" i="1"/>
  <c r="W829" i="1"/>
  <c r="AX319" i="1"/>
  <c r="AW319" i="1"/>
  <c r="AQ819" i="1"/>
  <c r="W70" i="1"/>
  <c r="W486" i="1"/>
  <c r="Y486" i="1" s="1"/>
  <c r="Z486" i="1" s="1"/>
  <c r="W716" i="1"/>
  <c r="Y716" i="1" s="1"/>
  <c r="Z716" i="1" s="1"/>
  <c r="AW655" i="1"/>
  <c r="AX655" i="1"/>
  <c r="AY655" i="1" s="1"/>
  <c r="AP935" i="1"/>
  <c r="AS935" i="1"/>
  <c r="AR935" i="1"/>
  <c r="AO935" i="1"/>
  <c r="AQ935" i="1" s="1"/>
  <c r="AW643" i="1"/>
  <c r="AX643" i="1"/>
  <c r="AY643" i="1" s="1"/>
  <c r="W516" i="1"/>
  <c r="Y516" i="1" s="1"/>
  <c r="Z516" i="1" s="1"/>
  <c r="AY516" i="1" s="1"/>
  <c r="AQ436" i="1"/>
  <c r="AX786" i="1"/>
  <c r="AY786" i="1" s="1"/>
  <c r="AW786" i="1"/>
  <c r="W795" i="1"/>
  <c r="W78" i="1"/>
  <c r="W217" i="1"/>
  <c r="W569" i="1"/>
  <c r="Y569" i="1" s="1"/>
  <c r="Z569" i="1" s="1"/>
  <c r="AX268" i="1"/>
  <c r="AY268" i="1" s="1"/>
  <c r="AW268" i="1"/>
  <c r="AH85" i="1"/>
  <c r="AI85" i="1" s="1"/>
  <c r="AO85" i="1"/>
  <c r="AQ85" i="1" s="1"/>
  <c r="AR85" i="1" s="1"/>
  <c r="AY505" i="1"/>
  <c r="AX539" i="1"/>
  <c r="AY539" i="1" s="1"/>
  <c r="AW539" i="1"/>
  <c r="AF488" i="1"/>
  <c r="AH488" i="1" s="1"/>
  <c r="AI488" i="1" s="1"/>
  <c r="AY403" i="1"/>
  <c r="AY691" i="1"/>
  <c r="AY867" i="1"/>
  <c r="Y847" i="1"/>
  <c r="Z847" i="1" s="1"/>
  <c r="AF1001" i="1"/>
  <c r="Y1001" i="1"/>
  <c r="Z1001" i="1" s="1"/>
  <c r="AF377" i="1"/>
  <c r="AH377" i="1" s="1"/>
  <c r="AI377" i="1" s="1"/>
  <c r="AF328" i="1"/>
  <c r="AH328" i="1" s="1"/>
  <c r="AI328" i="1" s="1"/>
  <c r="AF357" i="1"/>
  <c r="AH357" i="1" s="1"/>
  <c r="AI357" i="1" s="1"/>
  <c r="Y357" i="1"/>
  <c r="Z357" i="1" s="1"/>
  <c r="AX399" i="1"/>
  <c r="AW399" i="1"/>
  <c r="AF456" i="1"/>
  <c r="AH456" i="1" s="1"/>
  <c r="AI456" i="1" s="1"/>
  <c r="AS980" i="1"/>
  <c r="AR980" i="1"/>
  <c r="AP980" i="1"/>
  <c r="AO980" i="1"/>
  <c r="AY112" i="1"/>
  <c r="AY582" i="1"/>
  <c r="AX609" i="1"/>
  <c r="AY609" i="1" s="1"/>
  <c r="AW609" i="1"/>
  <c r="AW979" i="1"/>
  <c r="AX979" i="1"/>
  <c r="AY979" i="1" s="1"/>
  <c r="AW933" i="1"/>
  <c r="AX933" i="1"/>
  <c r="AY933" i="1" s="1"/>
  <c r="AF612" i="1"/>
  <c r="AH612" i="1" s="1"/>
  <c r="AI612" i="1" s="1"/>
  <c r="Y612" i="1"/>
  <c r="Z612" i="1" s="1"/>
  <c r="AW767" i="1"/>
  <c r="AX767" i="1"/>
  <c r="AY767" i="1" s="1"/>
  <c r="AF190" i="1"/>
  <c r="AH190" i="1" s="1"/>
  <c r="AI190" i="1" s="1"/>
  <c r="AW793" i="1"/>
  <c r="AX793" i="1"/>
  <c r="AX640" i="1"/>
  <c r="AW640" i="1"/>
  <c r="AY846" i="1"/>
  <c r="AX590" i="1"/>
  <c r="AY590" i="1" s="1"/>
  <c r="AW590" i="1"/>
  <c r="AR175" i="1"/>
  <c r="AS175" i="1"/>
  <c r="AP175" i="1"/>
  <c r="AO175" i="1"/>
  <c r="AF811" i="1"/>
  <c r="AH811" i="1" s="1"/>
  <c r="AI811" i="1" s="1"/>
  <c r="AF576" i="1"/>
  <c r="AF592" i="1"/>
  <c r="AH592" i="1" s="1"/>
  <c r="AI592" i="1" s="1"/>
  <c r="AW833" i="1"/>
  <c r="AX833" i="1"/>
  <c r="AY833" i="1" s="1"/>
  <c r="AX990" i="1"/>
  <c r="AY990" i="1" s="1"/>
  <c r="AW990" i="1"/>
  <c r="AF134" i="1"/>
  <c r="AF628" i="1"/>
  <c r="AF486" i="1"/>
  <c r="W734" i="1"/>
  <c r="Y734" i="1" s="1"/>
  <c r="Z734" i="1" s="1"/>
  <c r="AF581" i="1"/>
  <c r="AH581" i="1" s="1"/>
  <c r="AI581" i="1" s="1"/>
  <c r="AX275" i="1"/>
  <c r="AW275" i="1"/>
  <c r="AX428" i="1"/>
  <c r="AW428" i="1"/>
  <c r="AW514" i="1"/>
  <c r="AX514" i="1"/>
  <c r="AY514" i="1" s="1"/>
  <c r="AX100" i="1"/>
  <c r="AW100" i="1"/>
  <c r="AH935" i="1"/>
  <c r="AO871" i="1"/>
  <c r="AS634" i="1"/>
  <c r="AR634" i="1"/>
  <c r="AP634" i="1"/>
  <c r="AO634" i="1"/>
  <c r="AQ634" i="1" s="1"/>
  <c r="AX398" i="1"/>
  <c r="AY398" i="1" s="1"/>
  <c r="AW398" i="1"/>
  <c r="AF524" i="1"/>
  <c r="AX380" i="1"/>
  <c r="AW380" i="1"/>
  <c r="AX436" i="1"/>
  <c r="AW436" i="1"/>
  <c r="Y452" i="1"/>
  <c r="Z452" i="1" s="1"/>
  <c r="Y884" i="1"/>
  <c r="Z884" i="1" s="1"/>
  <c r="AF644" i="1"/>
  <c r="AH644" i="1" s="1"/>
  <c r="AI644" i="1" s="1"/>
  <c r="AF557" i="1"/>
  <c r="AX279" i="1"/>
  <c r="AW279" i="1"/>
  <c r="AW117" i="1"/>
  <c r="AX117" i="1" s="1"/>
  <c r="AY117" i="1" s="1"/>
  <c r="AO927" i="1"/>
  <c r="AQ927" i="1" s="1"/>
  <c r="AR927" i="1" s="1"/>
  <c r="AY275" i="1"/>
  <c r="AF179" i="1"/>
  <c r="AH179" i="1" s="1"/>
  <c r="AI179" i="1" s="1"/>
  <c r="AY259" i="1"/>
  <c r="AY611" i="1"/>
  <c r="W945" i="1"/>
  <c r="Y945" i="1" s="1"/>
  <c r="Z945" i="1" s="1"/>
  <c r="AX438" i="1"/>
  <c r="AY438" i="1" s="1"/>
  <c r="AW438" i="1"/>
  <c r="AX652" i="1"/>
  <c r="AW652" i="1"/>
  <c r="W616" i="1"/>
  <c r="AQ783" i="1"/>
  <c r="W975" i="1"/>
  <c r="Y975" i="1" s="1"/>
  <c r="Z975" i="1" s="1"/>
  <c r="AY975" i="1" s="1"/>
  <c r="AQ534" i="1"/>
  <c r="W420" i="1"/>
  <c r="Y420" i="1" s="1"/>
  <c r="Z420" i="1" s="1"/>
  <c r="AF206" i="1"/>
  <c r="AH206" i="1" s="1"/>
  <c r="AI206" i="1" s="1"/>
  <c r="AR981" i="1"/>
  <c r="AS981" i="1"/>
  <c r="AP981" i="1"/>
  <c r="AO981" i="1"/>
  <c r="W96" i="1"/>
  <c r="AX694" i="1"/>
  <c r="AY694" i="1" s="1"/>
  <c r="AW694" i="1"/>
  <c r="AQ153" i="1"/>
  <c r="W328" i="1"/>
  <c r="W431" i="1"/>
  <c r="W617" i="1"/>
  <c r="AW912" i="1"/>
  <c r="AX912" i="1"/>
  <c r="AF820" i="1"/>
  <c r="AH820" i="1" s="1"/>
  <c r="AI820" i="1" s="1"/>
  <c r="W149" i="1"/>
  <c r="Y149" i="1" s="1"/>
  <c r="Z149" i="1" s="1"/>
  <c r="AY149" i="1" s="1"/>
  <c r="W244" i="1"/>
  <c r="W624" i="1"/>
  <c r="AF800" i="1"/>
  <c r="AQ522" i="1"/>
  <c r="AQ445" i="1"/>
  <c r="AQ255" i="1"/>
  <c r="AW874" i="1"/>
  <c r="AX874" i="1"/>
  <c r="W148" i="1"/>
  <c r="AW960" i="1"/>
  <c r="AX960" i="1"/>
  <c r="W253" i="1"/>
  <c r="W68" i="1"/>
  <c r="Y68" i="1" s="1"/>
  <c r="Z68" i="1" s="1"/>
  <c r="W502" i="1"/>
  <c r="AW964" i="1"/>
  <c r="AX964" i="1"/>
  <c r="AY964" i="1" s="1"/>
  <c r="W152" i="1"/>
  <c r="Y152" i="1" s="1"/>
  <c r="Z152" i="1" s="1"/>
  <c r="AQ88" i="1"/>
  <c r="AQ933" i="1"/>
  <c r="AF597" i="1"/>
  <c r="AH597" i="1" s="1"/>
  <c r="AI597" i="1" s="1"/>
  <c r="AQ931" i="1"/>
  <c r="W481" i="1"/>
  <c r="Y481" i="1" s="1"/>
  <c r="Z481" i="1" s="1"/>
  <c r="AY481" i="1" s="1"/>
  <c r="AQ281" i="1"/>
  <c r="W718" i="1"/>
  <c r="AF718" i="1" s="1"/>
  <c r="W752" i="1"/>
  <c r="Y752" i="1" s="1"/>
  <c r="Z752" i="1" s="1"/>
  <c r="AF646" i="1"/>
  <c r="AH646" i="1" s="1"/>
  <c r="AI646" i="1" s="1"/>
  <c r="AF856" i="1"/>
  <c r="AH856" i="1" s="1"/>
  <c r="AI856" i="1" s="1"/>
  <c r="AY856" i="1" s="1"/>
  <c r="W383" i="1"/>
  <c r="Y383" i="1" s="1"/>
  <c r="Z383" i="1" s="1"/>
  <c r="W297" i="1"/>
  <c r="W305" i="1"/>
  <c r="AX971" i="1"/>
  <c r="AY971" i="1" s="1"/>
  <c r="AW971" i="1"/>
  <c r="W870" i="1"/>
  <c r="W534" i="1"/>
  <c r="Y534" i="1" s="1"/>
  <c r="Z534" i="1" s="1"/>
  <c r="W509" i="1"/>
  <c r="AQ894" i="1"/>
  <c r="AH311" i="1"/>
  <c r="AF301" i="1"/>
  <c r="AH301" i="1" s="1"/>
  <c r="AI301" i="1" s="1"/>
  <c r="W128" i="1"/>
  <c r="W404" i="1"/>
  <c r="AF192" i="1"/>
  <c r="AH192" i="1" s="1"/>
  <c r="AI192" i="1" s="1"/>
  <c r="W554" i="1"/>
  <c r="W191" i="1"/>
  <c r="W189" i="1"/>
  <c r="Y189" i="1" s="1"/>
  <c r="Z189" i="1" s="1"/>
  <c r="AY189" i="1" s="1"/>
  <c r="W623" i="1"/>
  <c r="Y623" i="1" s="1"/>
  <c r="Z623" i="1" s="1"/>
  <c r="AY623" i="1" s="1"/>
  <c r="W1002" i="1"/>
  <c r="AF103" i="1"/>
  <c r="AH103" i="1" s="1"/>
  <c r="AI103" i="1" s="1"/>
  <c r="AQ753" i="1"/>
  <c r="AF641" i="1"/>
  <c r="AH641" i="1" s="1"/>
  <c r="AI641" i="1" s="1"/>
  <c r="AY641" i="1" s="1"/>
  <c r="AW819" i="1"/>
  <c r="AX819" i="1"/>
  <c r="AY819" i="1" s="1"/>
  <c r="AF78" i="1"/>
  <c r="AH78" i="1" s="1"/>
  <c r="AI78" i="1" s="1"/>
  <c r="W938" i="1"/>
  <c r="Y938" i="1" s="1"/>
  <c r="Z938" i="1" s="1"/>
  <c r="AY938" i="1" s="1"/>
  <c r="W571" i="1"/>
  <c r="Y571" i="1" s="1"/>
  <c r="Z571" i="1" s="1"/>
  <c r="AX198" i="1"/>
  <c r="AW198" i="1"/>
  <c r="AQ314" i="1"/>
  <c r="W874" i="1"/>
  <c r="Y874" i="1" s="1"/>
  <c r="Z874" i="1" s="1"/>
  <c r="AY335" i="1"/>
  <c r="AX575" i="1"/>
  <c r="AW575" i="1"/>
  <c r="Y320" i="1"/>
  <c r="Z320" i="1" s="1"/>
  <c r="AY320" i="1" s="1"/>
  <c r="AF351" i="1"/>
  <c r="AH351" i="1" s="1"/>
  <c r="AI351" i="1" s="1"/>
  <c r="AW796" i="1"/>
  <c r="AX796" i="1"/>
  <c r="AY796" i="1" s="1"/>
  <c r="AX439" i="1"/>
  <c r="AY439" i="1" s="1"/>
  <c r="AW439" i="1"/>
  <c r="AX293" i="1"/>
  <c r="AW293" i="1"/>
  <c r="W221" i="1"/>
  <c r="W580" i="1"/>
  <c r="W545" i="1"/>
  <c r="Y545" i="1" s="1"/>
  <c r="Z545" i="1" s="1"/>
  <c r="W127" i="1"/>
  <c r="Y127" i="1" s="1"/>
  <c r="Z127" i="1" s="1"/>
  <c r="AY127" i="1" s="1"/>
  <c r="Y667" i="1"/>
  <c r="Z667" i="1" s="1"/>
  <c r="AY667" i="1" s="1"/>
  <c r="W151" i="1"/>
  <c r="W73" i="1"/>
  <c r="W888" i="1"/>
  <c r="Y888" i="1" s="1"/>
  <c r="Z888" i="1" s="1"/>
  <c r="AY888" i="1" s="1"/>
  <c r="W402" i="1"/>
  <c r="AF832" i="1"/>
  <c r="AH832" i="1" s="1"/>
  <c r="AI832" i="1" s="1"/>
  <c r="AX255" i="1"/>
  <c r="AW255" i="1"/>
  <c r="AX384" i="1"/>
  <c r="AY384" i="1" s="1"/>
  <c r="AW384" i="1"/>
  <c r="AW945" i="1"/>
  <c r="AX945" i="1"/>
  <c r="W865" i="1"/>
  <c r="Y865" i="1" s="1"/>
  <c r="Z865" i="1" s="1"/>
  <c r="AY865" i="1" s="1"/>
  <c r="W162" i="1"/>
  <c r="AW931" i="1"/>
  <c r="AX931" i="1"/>
  <c r="AY931" i="1" s="1"/>
  <c r="AX839" i="1"/>
  <c r="AY839" i="1" s="1"/>
  <c r="AW839" i="1"/>
  <c r="Y558" i="1"/>
  <c r="Z558" i="1" s="1"/>
  <c r="AF480" i="1"/>
  <c r="AH480" i="1" s="1"/>
  <c r="AI480" i="1" s="1"/>
  <c r="Y480" i="1"/>
  <c r="Z480" i="1" s="1"/>
  <c r="Y940" i="1"/>
  <c r="Z940" i="1" s="1"/>
  <c r="AX113" i="1"/>
  <c r="AY113" i="1" s="1"/>
  <c r="AW113" i="1"/>
  <c r="AX970" i="1"/>
  <c r="AY970" i="1" s="1"/>
  <c r="AW970" i="1"/>
  <c r="Y564" i="1"/>
  <c r="Z564" i="1" s="1"/>
  <c r="AF381" i="1"/>
  <c r="AH381" i="1" s="1"/>
  <c r="AI381" i="1" s="1"/>
  <c r="AQ338" i="1"/>
  <c r="W892" i="1"/>
  <c r="Y892" i="1" s="1"/>
  <c r="Z892" i="1" s="1"/>
  <c r="AX695" i="1"/>
  <c r="AW695" i="1"/>
  <c r="W469" i="1"/>
  <c r="AF469" i="1" s="1"/>
  <c r="AQ262" i="1"/>
  <c r="Y556" i="1"/>
  <c r="Z556" i="1" s="1"/>
  <c r="AW894" i="1"/>
  <c r="AX894" i="1"/>
  <c r="AY894" i="1" s="1"/>
  <c r="W533" i="1"/>
  <c r="AF216" i="1"/>
  <c r="AH216" i="1" s="1"/>
  <c r="AI216" i="1" s="1"/>
  <c r="Y216" i="1"/>
  <c r="Z216" i="1" s="1"/>
  <c r="W592" i="1"/>
  <c r="Y592" i="1" s="1"/>
  <c r="Z592" i="1" s="1"/>
  <c r="AR442" i="1"/>
  <c r="AO442" i="1"/>
  <c r="AP442" i="1"/>
  <c r="AS442" i="1"/>
  <c r="Y712" i="1"/>
  <c r="Z712" i="1" s="1"/>
  <c r="AF313" i="1"/>
  <c r="AH313" i="1" s="1"/>
  <c r="AI313" i="1" s="1"/>
  <c r="Y301" i="1"/>
  <c r="Z301" i="1" s="1"/>
  <c r="AY301" i="1" s="1"/>
  <c r="W101" i="1"/>
  <c r="W241" i="1"/>
  <c r="Y241" i="1" s="1"/>
  <c r="Z241" i="1" s="1"/>
  <c r="Y408" i="1"/>
  <c r="Z408" i="1" s="1"/>
  <c r="AY408" i="1" s="1"/>
  <c r="AY763" i="1"/>
  <c r="AF425" i="1"/>
  <c r="AH425" i="1" s="1"/>
  <c r="AI425" i="1" s="1"/>
  <c r="AW753" i="1"/>
  <c r="AX753" i="1"/>
  <c r="AF212" i="1"/>
  <c r="AH212" i="1" s="1"/>
  <c r="AI212" i="1" s="1"/>
  <c r="AY212" i="1" s="1"/>
  <c r="AQ768" i="1"/>
  <c r="W532" i="1"/>
  <c r="Y532" i="1" s="1"/>
  <c r="Z532" i="1" s="1"/>
  <c r="W960" i="1"/>
  <c r="Y960" i="1" s="1"/>
  <c r="Z960" i="1" s="1"/>
  <c r="AY960" i="1" s="1"/>
  <c r="W603" i="1"/>
  <c r="AF302" i="1"/>
  <c r="AH302" i="1" s="1"/>
  <c r="AI302" i="1" s="1"/>
  <c r="AQ879" i="1"/>
  <c r="AX458" i="1"/>
  <c r="AW458" i="1"/>
  <c r="AQ188" i="1"/>
  <c r="AX69" i="1"/>
  <c r="AW69" i="1"/>
  <c r="W602" i="1"/>
  <c r="Y602" i="1" s="1"/>
  <c r="Z602" i="1" s="1"/>
  <c r="AY602" i="1" s="1"/>
  <c r="AW85" i="1"/>
  <c r="AX85" i="1" s="1"/>
  <c r="AW763" i="1"/>
  <c r="AX763" i="1"/>
  <c r="AX378" i="1"/>
  <c r="AW378" i="1"/>
  <c r="AY94" i="1"/>
  <c r="AF358" i="1"/>
  <c r="Y197" i="1"/>
  <c r="Z197" i="1" s="1"/>
  <c r="AY283" i="1"/>
  <c r="AX333" i="1"/>
  <c r="AW333" i="1"/>
  <c r="AW783" i="1"/>
  <c r="AX783" i="1"/>
  <c r="AY783" i="1" s="1"/>
  <c r="AW948" i="1"/>
  <c r="AX948" i="1"/>
  <c r="AF345" i="1"/>
  <c r="AH345" i="1" s="1"/>
  <c r="AI345" i="1" s="1"/>
  <c r="AX534" i="1"/>
  <c r="AW534" i="1"/>
  <c r="W295" i="1"/>
  <c r="AF295" i="1" s="1"/>
  <c r="AF903" i="1"/>
  <c r="AH903" i="1" s="1"/>
  <c r="AI903" i="1" s="1"/>
  <c r="AF411" i="1"/>
  <c r="AX153" i="1"/>
  <c r="AY153" i="1" s="1"/>
  <c r="AW153" i="1"/>
  <c r="Y146" i="1"/>
  <c r="Z146" i="1" s="1"/>
  <c r="AF146" i="1"/>
  <c r="AF194" i="1"/>
  <c r="AO194" i="1" s="1"/>
  <c r="AQ194" i="1" s="1"/>
  <c r="AR194" i="1" s="1"/>
  <c r="AW271" i="1"/>
  <c r="AX271" i="1"/>
  <c r="AY350" i="1"/>
  <c r="AF348" i="1"/>
  <c r="Y348" i="1"/>
  <c r="Z348" i="1" s="1"/>
  <c r="Y310" i="1"/>
  <c r="Z310" i="1" s="1"/>
  <c r="AY310" i="1" s="1"/>
  <c r="AF510" i="1"/>
  <c r="AH510" i="1" s="1"/>
  <c r="AI510" i="1" s="1"/>
  <c r="AW401" i="1"/>
  <c r="AX401" i="1"/>
  <c r="AY401" i="1" s="1"/>
  <c r="Y810" i="1"/>
  <c r="Z810" i="1" s="1"/>
  <c r="AX522" i="1"/>
  <c r="AY522" i="1" s="1"/>
  <c r="AW522" i="1"/>
  <c r="AW445" i="1"/>
  <c r="AX445" i="1"/>
  <c r="AY445" i="1" s="1"/>
  <c r="AW958" i="1"/>
  <c r="AX958" i="1"/>
  <c r="AY958" i="1" s="1"/>
  <c r="AF715" i="1"/>
  <c r="AH715" i="1" s="1"/>
  <c r="AI715" i="1" s="1"/>
  <c r="AF372" i="1"/>
  <c r="AH372" i="1" s="1"/>
  <c r="AI372" i="1" s="1"/>
  <c r="AY640" i="1"/>
  <c r="AY201" i="1"/>
  <c r="AF376" i="1"/>
  <c r="AF260" i="1"/>
  <c r="AH260" i="1" s="1"/>
  <c r="AI260" i="1" s="1"/>
  <c r="AY380" i="1"/>
  <c r="AF196" i="1"/>
  <c r="AH196" i="1" s="1"/>
  <c r="AI196" i="1" s="1"/>
  <c r="AY196" i="1" s="1"/>
  <c r="AF202" i="1"/>
  <c r="AH202" i="1" s="1"/>
  <c r="AI202" i="1" s="1"/>
  <c r="W959" i="1"/>
  <c r="AW737" i="1"/>
  <c r="AX737" i="1"/>
  <c r="AF838" i="1"/>
  <c r="AH838" i="1" s="1"/>
  <c r="AI838" i="1" s="1"/>
  <c r="AF219" i="1"/>
  <c r="AX585" i="1"/>
  <c r="AW585" i="1"/>
  <c r="Y837" i="1"/>
  <c r="Z837" i="1" s="1"/>
  <c r="AY837" i="1" s="1"/>
  <c r="AW802" i="1"/>
  <c r="AX802" i="1"/>
  <c r="AY802" i="1" s="1"/>
  <c r="AY118" i="1"/>
  <c r="AY591" i="1"/>
  <c r="AF229" i="1"/>
  <c r="Y229" i="1"/>
  <c r="Z229" i="1" s="1"/>
  <c r="AW236" i="1"/>
  <c r="AX236" i="1"/>
  <c r="Y672" i="1"/>
  <c r="Z672" i="1" s="1"/>
  <c r="AQ458" i="1"/>
  <c r="AY697" i="1"/>
  <c r="W93" i="1"/>
  <c r="Y93" i="1" s="1"/>
  <c r="Z93" i="1" s="1"/>
  <c r="AX201" i="1"/>
  <c r="AW201" i="1"/>
  <c r="AW743" i="1"/>
  <c r="AX743" i="1"/>
  <c r="AY743" i="1" s="1"/>
  <c r="AY806" i="1"/>
  <c r="AO427" i="1"/>
  <c r="AQ427" i="1" s="1"/>
  <c r="AR427" i="1" s="1"/>
  <c r="Y427" i="1"/>
  <c r="Z427" i="1" s="1"/>
  <c r="AH868" i="1"/>
  <c r="AI868" i="1" s="1"/>
  <c r="AY868" i="1" s="1"/>
  <c r="W585" i="1"/>
  <c r="Y585" i="1" s="1"/>
  <c r="Z585" i="1" s="1"/>
  <c r="AY585" i="1" s="1"/>
  <c r="W375" i="1"/>
  <c r="Y375" i="1" s="1"/>
  <c r="Z375" i="1" s="1"/>
  <c r="AY375" i="1" s="1"/>
  <c r="AX306" i="1"/>
  <c r="AY306" i="1" s="1"/>
  <c r="AW306" i="1"/>
  <c r="AO345" i="1"/>
  <c r="AQ345" i="1" s="1"/>
  <c r="AR345" i="1" s="1"/>
  <c r="AF116" i="1"/>
  <c r="AH116" i="1" s="1"/>
  <c r="AI116" i="1" s="1"/>
  <c r="W136" i="1"/>
  <c r="AF660" i="1"/>
  <c r="AH660" i="1" s="1"/>
  <c r="AI660" i="1" s="1"/>
  <c r="AQ393" i="1"/>
  <c r="W180" i="1"/>
  <c r="AF180" i="1" s="1"/>
  <c r="AF906" i="1"/>
  <c r="AH906" i="1" s="1"/>
  <c r="AI906" i="1" s="1"/>
  <c r="W757" i="1"/>
  <c r="W946" i="1"/>
  <c r="AQ766" i="1"/>
  <c r="W225" i="1"/>
  <c r="AX152" i="1"/>
  <c r="AW152" i="1"/>
  <c r="W161" i="1"/>
  <c r="W984" i="1"/>
  <c r="Y984" i="1" s="1"/>
  <c r="Z984" i="1" s="1"/>
  <c r="W928" i="1"/>
  <c r="W393" i="1"/>
  <c r="Y393" i="1" s="1"/>
  <c r="Z393" i="1" s="1"/>
  <c r="AY393" i="1" s="1"/>
  <c r="W264" i="1"/>
  <c r="Y264" i="1" s="1"/>
  <c r="Z264" i="1" s="1"/>
  <c r="AY264" i="1" s="1"/>
  <c r="W717" i="1"/>
  <c r="AF717" i="1" s="1"/>
  <c r="AW988" i="1"/>
  <c r="AX988" i="1"/>
  <c r="AY988" i="1" s="1"/>
  <c r="AF171" i="1"/>
  <c r="AH171" i="1" s="1"/>
  <c r="AI171" i="1" s="1"/>
  <c r="AX164" i="1"/>
  <c r="AW164" i="1"/>
  <c r="W326" i="1"/>
  <c r="AF812" i="1"/>
  <c r="AQ82" i="1"/>
  <c r="AQ443" i="1"/>
  <c r="AQ310" i="1"/>
  <c r="W428" i="1"/>
  <c r="Y428" i="1" s="1"/>
  <c r="Z428" i="1" s="1"/>
  <c r="AY428" i="1" s="1"/>
  <c r="AQ426" i="1"/>
  <c r="W198" i="1"/>
  <c r="Y198" i="1" s="1"/>
  <c r="Z198" i="1" s="1"/>
  <c r="AY198" i="1" s="1"/>
  <c r="W436" i="1"/>
  <c r="Y436" i="1" s="1"/>
  <c r="Z436" i="1" s="1"/>
  <c r="AY436" i="1" s="1"/>
  <c r="W598" i="1"/>
  <c r="W924" i="1"/>
  <c r="W220" i="1"/>
  <c r="Y220" i="1" s="1"/>
  <c r="Z220" i="1" s="1"/>
  <c r="AY220" i="1" s="1"/>
  <c r="AX88" i="1"/>
  <c r="AY88" i="1" s="1"/>
  <c r="AW88" i="1"/>
  <c r="AF731" i="1"/>
  <c r="AH731" i="1" s="1"/>
  <c r="AI731" i="1" s="1"/>
  <c r="AQ359" i="1"/>
  <c r="AQ837" i="1"/>
  <c r="W126" i="1"/>
  <c r="Y126" i="1" s="1"/>
  <c r="Z126" i="1" s="1"/>
  <c r="AX281" i="1"/>
  <c r="AY281" i="1" s="1"/>
  <c r="AW281" i="1"/>
  <c r="W454" i="1"/>
  <c r="W218" i="1"/>
  <c r="Y218" i="1" s="1"/>
  <c r="Z218" i="1" s="1"/>
  <c r="W276" i="1"/>
  <c r="AF424" i="1"/>
  <c r="AH424" i="1" s="1"/>
  <c r="AI424" i="1" s="1"/>
  <c r="W91" i="1"/>
  <c r="AF91" i="1" s="1"/>
  <c r="AH91" i="1" s="1"/>
  <c r="AI91" i="1" s="1"/>
  <c r="W190" i="1"/>
  <c r="Y190" i="1" s="1"/>
  <c r="Z190" i="1" s="1"/>
  <c r="AF507" i="1"/>
  <c r="AH507" i="1" s="1"/>
  <c r="AI507" i="1" s="1"/>
  <c r="W756" i="1"/>
  <c r="Y756" i="1" s="1"/>
  <c r="Z756" i="1" s="1"/>
  <c r="AW338" i="1"/>
  <c r="AX338" i="1"/>
  <c r="AY338" i="1" s="1"/>
  <c r="W97" i="1"/>
  <c r="AQ336" i="1"/>
  <c r="W440" i="1"/>
  <c r="W214" i="1"/>
  <c r="W135" i="1"/>
  <c r="W321" i="1"/>
  <c r="AQ850" i="1"/>
  <c r="AX409" i="1"/>
  <c r="AW409" i="1"/>
  <c r="W855" i="1"/>
  <c r="Y855" i="1" s="1"/>
  <c r="Z855" i="1" s="1"/>
  <c r="AY855" i="1" s="1"/>
  <c r="W698" i="1"/>
  <c r="Y698" i="1" s="1"/>
  <c r="Z698" i="1" s="1"/>
  <c r="AY698" i="1" s="1"/>
  <c r="AS311" i="1"/>
  <c r="AO311" i="1"/>
  <c r="AR311" i="1"/>
  <c r="AP311" i="1"/>
  <c r="AQ543" i="1"/>
  <c r="AF433" i="1"/>
  <c r="AQ145" i="1"/>
  <c r="AF734" i="1"/>
  <c r="AH734" i="1" s="1"/>
  <c r="AI734" i="1" s="1"/>
  <c r="W648" i="1"/>
  <c r="AF158" i="1"/>
  <c r="AH158" i="1" s="1"/>
  <c r="AI158" i="1" s="1"/>
  <c r="W409" i="1"/>
  <c r="Y409" i="1" s="1"/>
  <c r="Z409" i="1" s="1"/>
  <c r="AX205" i="1"/>
  <c r="AY205" i="1" s="1"/>
  <c r="AW205" i="1"/>
  <c r="AX472" i="1"/>
  <c r="AW472" i="1"/>
  <c r="W759" i="1"/>
  <c r="AQ539" i="1"/>
  <c r="AF119" i="1"/>
  <c r="AH119" i="1" s="1"/>
  <c r="AI119" i="1" s="1"/>
  <c r="AH284" i="1"/>
  <c r="AI284" i="1" s="1"/>
  <c r="W228" i="1"/>
  <c r="Y228" i="1" s="1"/>
  <c r="Z228" i="1" s="1"/>
  <c r="W92" i="1"/>
  <c r="AF680" i="1"/>
  <c r="AH680" i="1" s="1"/>
  <c r="AI680" i="1" s="1"/>
  <c r="AF331" i="1"/>
  <c r="AH331" i="1" s="1"/>
  <c r="AI331" i="1" s="1"/>
  <c r="AX879" i="1"/>
  <c r="AY879" i="1" s="1"/>
  <c r="AW879" i="1"/>
  <c r="AX314" i="1"/>
  <c r="AY314" i="1" s="1"/>
  <c r="AW314" i="1"/>
  <c r="Y284" i="1"/>
  <c r="Z284" i="1" s="1"/>
  <c r="AY284" i="1" s="1"/>
  <c r="AW188" i="1"/>
  <c r="AX188" i="1"/>
  <c r="AF905" i="1"/>
  <c r="AH905" i="1" s="1"/>
  <c r="AI905" i="1" s="1"/>
  <c r="AF690" i="1"/>
  <c r="W622" i="1"/>
  <c r="AO809" i="1"/>
  <c r="AQ809" i="1" s="1"/>
  <c r="AR809" i="1" s="1"/>
  <c r="AY809" i="1" s="1"/>
  <c r="Y323" i="1"/>
  <c r="Z323" i="1" s="1"/>
  <c r="Y851" i="1"/>
  <c r="Z851" i="1" s="1"/>
  <c r="AY564" i="1"/>
  <c r="AF787" i="1"/>
  <c r="AH787" i="1" s="1"/>
  <c r="AI787" i="1" s="1"/>
  <c r="AO123" i="1"/>
  <c r="AQ123" i="1" s="1"/>
  <c r="AR123" i="1" s="1"/>
  <c r="AY123" i="1" s="1"/>
  <c r="AO722" i="1"/>
  <c r="AQ722" i="1" s="1"/>
  <c r="AR722" i="1" s="1"/>
  <c r="AY722" i="1" s="1"/>
  <c r="AF884" i="1"/>
  <c r="AH884" i="1" s="1"/>
  <c r="AI884" i="1" s="1"/>
  <c r="W693" i="1"/>
  <c r="AW393" i="1"/>
  <c r="AX393" i="1"/>
  <c r="AF327" i="1"/>
  <c r="AF420" i="1"/>
  <c r="AQ378" i="1"/>
  <c r="AQ907" i="1"/>
  <c r="AW342" i="1"/>
  <c r="AX342" i="1"/>
  <c r="AY342" i="1" s="1"/>
  <c r="AW888" i="1"/>
  <c r="AX888" i="1"/>
  <c r="W885" i="1"/>
  <c r="AF885" i="1" s="1"/>
  <c r="AQ761" i="1"/>
  <c r="AQ271" i="1"/>
  <c r="AF548" i="1"/>
  <c r="AH548" i="1" s="1"/>
  <c r="AI548" i="1" s="1"/>
  <c r="AQ200" i="1"/>
  <c r="AF799" i="1"/>
  <c r="AH799" i="1" s="1"/>
  <c r="AI799" i="1" s="1"/>
  <c r="W468" i="1"/>
  <c r="AF90" i="1"/>
  <c r="AX434" i="1"/>
  <c r="AY434" i="1" s="1"/>
  <c r="AW434" i="1"/>
  <c r="W160" i="1"/>
  <c r="AF160" i="1" s="1"/>
  <c r="AQ794" i="1"/>
  <c r="W529" i="1"/>
  <c r="Y529" i="1" s="1"/>
  <c r="Z529" i="1" s="1"/>
  <c r="AY529" i="1" s="1"/>
  <c r="AX857" i="1"/>
  <c r="AY857" i="1" s="1"/>
  <c r="AW857" i="1"/>
  <c r="W188" i="1"/>
  <c r="Y188" i="1" s="1"/>
  <c r="Z188" i="1" s="1"/>
  <c r="AX310" i="1"/>
  <c r="AW310" i="1"/>
  <c r="W553" i="1"/>
  <c r="AQ743" i="1"/>
  <c r="AX426" i="1"/>
  <c r="AW426" i="1"/>
  <c r="W140" i="1"/>
  <c r="AQ867" i="1"/>
  <c r="AQ248" i="1"/>
  <c r="AQ238" i="1"/>
  <c r="AF676" i="1"/>
  <c r="AX359" i="1"/>
  <c r="AW359" i="1"/>
  <c r="AX513" i="1"/>
  <c r="AY513" i="1" s="1"/>
  <c r="AW513" i="1"/>
  <c r="AQ279" i="1"/>
  <c r="W278" i="1"/>
  <c r="Y278" i="1" s="1"/>
  <c r="Z278" i="1" s="1"/>
  <c r="AY278" i="1" s="1"/>
  <c r="AQ691" i="1"/>
  <c r="W424" i="1"/>
  <c r="AF976" i="1"/>
  <c r="AQ823" i="1"/>
  <c r="W535" i="1"/>
  <c r="W185" i="1"/>
  <c r="Y185" i="1" s="1"/>
  <c r="Z185" i="1" s="1"/>
  <c r="AW329" i="1"/>
  <c r="AX329" i="1"/>
  <c r="AY329" i="1" s="1"/>
  <c r="W280" i="1"/>
  <c r="Y280" i="1" s="1"/>
  <c r="Z280" i="1" s="1"/>
  <c r="AY336" i="1"/>
  <c r="AW962" i="1"/>
  <c r="AX962" i="1"/>
  <c r="AY962" i="1" s="1"/>
  <c r="AW262" i="1"/>
  <c r="AX262" i="1"/>
  <c r="AY262" i="1" s="1"/>
  <c r="AF388" i="1"/>
  <c r="AQ623" i="1"/>
  <c r="AQ963" i="1"/>
  <c r="AF930" i="1"/>
  <c r="AH930" i="1" s="1"/>
  <c r="AI930" i="1" s="1"/>
  <c r="W245" i="1"/>
  <c r="Y245" i="1" s="1"/>
  <c r="Z245" i="1" s="1"/>
  <c r="W729" i="1"/>
  <c r="Y729" i="1" s="1"/>
  <c r="Z729" i="1" s="1"/>
  <c r="AY729" i="1" s="1"/>
  <c r="AQ951" i="1"/>
  <c r="W157" i="1"/>
  <c r="AW768" i="1"/>
  <c r="AX768" i="1"/>
  <c r="AY768" i="1" s="1"/>
  <c r="W817" i="1"/>
  <c r="AF672" i="1"/>
  <c r="AH672" i="1" s="1"/>
  <c r="AI672" i="1" s="1"/>
  <c r="W319" i="1"/>
  <c r="Y319" i="1" s="1"/>
  <c r="Z319" i="1" s="1"/>
  <c r="AY319" i="1" s="1"/>
  <c r="W344" i="1"/>
  <c r="W775" i="1"/>
  <c r="AF775" i="1" s="1"/>
  <c r="AH775" i="1" s="1"/>
  <c r="AI775" i="1" s="1"/>
  <c r="AH316" i="1"/>
  <c r="W997" i="1"/>
  <c r="AQ503" i="1"/>
  <c r="AF693" i="1"/>
  <c r="AQ220" i="1"/>
  <c r="W735" i="1"/>
  <c r="W299" i="1"/>
  <c r="AF497" i="1"/>
  <c r="AH497" i="1" s="1"/>
  <c r="AI497" i="1" s="1"/>
  <c r="AY497" i="1" s="1"/>
  <c r="Y995" i="1"/>
  <c r="Z995" i="1" s="1"/>
  <c r="AQ993" i="1"/>
  <c r="AR993" i="1" s="1"/>
  <c r="AW993" i="1"/>
  <c r="AX993" i="1" s="1"/>
  <c r="AO886" i="1"/>
  <c r="AQ886" i="1" s="1"/>
  <c r="AR886" i="1" s="1"/>
  <c r="AY886" i="1" s="1"/>
  <c r="AW949" i="1"/>
  <c r="AX949" i="1" s="1"/>
  <c r="AY949" i="1" s="1"/>
  <c r="AF947" i="1"/>
  <c r="AH947" i="1" s="1"/>
  <c r="AI947" i="1" s="1"/>
  <c r="AO929" i="1"/>
  <c r="AY925" i="1"/>
  <c r="AW917" i="1"/>
  <c r="AX917" i="1" s="1"/>
  <c r="AY917" i="1" s="1"/>
  <c r="AF899" i="1"/>
  <c r="AH899" i="1" s="1"/>
  <c r="AI899" i="1" s="1"/>
  <c r="AH897" i="1"/>
  <c r="AI897" i="1" s="1"/>
  <c r="AO897" i="1"/>
  <c r="AQ897" i="1" s="1"/>
  <c r="AR897" i="1" s="1"/>
  <c r="AO880" i="1"/>
  <c r="AQ880" i="1" s="1"/>
  <c r="AR880" i="1" s="1"/>
  <c r="AY880" i="1" s="1"/>
  <c r="AW807" i="1"/>
  <c r="AX807" i="1" s="1"/>
  <c r="AY807" i="1" s="1"/>
  <c r="AH843" i="1"/>
  <c r="AI843" i="1" s="1"/>
  <c r="AO843" i="1"/>
  <c r="AQ843" i="1" s="1"/>
  <c r="AR843" i="1" s="1"/>
  <c r="AH842" i="1"/>
  <c r="AI842" i="1" s="1"/>
  <c r="AO842" i="1"/>
  <c r="AQ842" i="1" s="1"/>
  <c r="AR842" i="1" s="1"/>
  <c r="AY764" i="1"/>
  <c r="AH808" i="1"/>
  <c r="AI808" i="1" s="1"/>
  <c r="AY808" i="1" s="1"/>
  <c r="AO744" i="1"/>
  <c r="AQ744" i="1" s="1"/>
  <c r="AR744" i="1" s="1"/>
  <c r="AY744" i="1" s="1"/>
  <c r="Y803" i="1"/>
  <c r="Z803" i="1" s="1"/>
  <c r="AH803" i="1"/>
  <c r="AI803" i="1" s="1"/>
  <c r="AO803" i="1"/>
  <c r="AQ803" i="1" s="1"/>
  <c r="AR803" i="1" s="1"/>
  <c r="AW738" i="1"/>
  <c r="AX738" i="1" s="1"/>
  <c r="AY738" i="1" s="1"/>
  <c r="AW725" i="1"/>
  <c r="AX725" i="1" s="1"/>
  <c r="AY725" i="1" s="1"/>
  <c r="AO771" i="1"/>
  <c r="AQ771" i="1" s="1"/>
  <c r="AR771" i="1" s="1"/>
  <c r="AW750" i="1"/>
  <c r="AX750" i="1" s="1"/>
  <c r="AY750" i="1" s="1"/>
  <c r="AW685" i="1"/>
  <c r="AX685" i="1" s="1"/>
  <c r="AY685" i="1" s="1"/>
  <c r="AH748" i="1"/>
  <c r="AI748" i="1" s="1"/>
  <c r="AY748" i="1" s="1"/>
  <c r="AO684" i="1"/>
  <c r="AQ684" i="1" s="1"/>
  <c r="AR684" i="1" s="1"/>
  <c r="AY684" i="1" s="1"/>
  <c r="AF723" i="1"/>
  <c r="AH723" i="1" s="1"/>
  <c r="AI723" i="1" s="1"/>
  <c r="AY723" i="1" s="1"/>
  <c r="AF707" i="1"/>
  <c r="AH707" i="1" s="1"/>
  <c r="AI707" i="1" s="1"/>
  <c r="AY707" i="1" s="1"/>
  <c r="AO702" i="1"/>
  <c r="AQ702" i="1" s="1"/>
  <c r="AR702" i="1" s="1"/>
  <c r="AY702" i="1" s="1"/>
  <c r="AO701" i="1"/>
  <c r="AQ701" i="1" s="1"/>
  <c r="AR701" i="1" s="1"/>
  <c r="AW699" i="1"/>
  <c r="AX699" i="1" s="1"/>
  <c r="AY699" i="1" s="1"/>
  <c r="AW631" i="1"/>
  <c r="AX631" i="1" s="1"/>
  <c r="AY631" i="1" s="1"/>
  <c r="AW657" i="1"/>
  <c r="AX657" i="1" s="1"/>
  <c r="AY657" i="1" s="1"/>
  <c r="AW614" i="1"/>
  <c r="AX614" i="1" s="1"/>
  <c r="AY614" i="1" s="1"/>
  <c r="Y595" i="1"/>
  <c r="Z595" i="1" s="1"/>
  <c r="AW588" i="1"/>
  <c r="AX588" i="1" s="1"/>
  <c r="AY588" i="1" s="1"/>
  <c r="AY579" i="1"/>
  <c r="AO515" i="1"/>
  <c r="AQ515" i="1" s="1"/>
  <c r="AR515" i="1" s="1"/>
  <c r="AF563" i="1"/>
  <c r="AH563" i="1" s="1"/>
  <c r="AI563" i="1" s="1"/>
  <c r="AH556" i="1"/>
  <c r="AI556" i="1" s="1"/>
  <c r="AY556" i="1" s="1"/>
  <c r="AO492" i="1"/>
  <c r="AO551" i="1"/>
  <c r="AQ551" i="1" s="1"/>
  <c r="AR551" i="1" s="1"/>
  <c r="AY551" i="1" s="1"/>
  <c r="AY470" i="1"/>
  <c r="AW494" i="1"/>
  <c r="AX494" i="1" s="1"/>
  <c r="AY494" i="1" s="1"/>
  <c r="AH451" i="1"/>
  <c r="AI451" i="1" s="1"/>
  <c r="AY450" i="1"/>
  <c r="AO387" i="1"/>
  <c r="AQ387" i="1" s="1"/>
  <c r="AR387" i="1" s="1"/>
  <c r="AO385" i="1"/>
  <c r="AQ385" i="1" s="1"/>
  <c r="AR385" i="1" s="1"/>
  <c r="AY385" i="1" s="1"/>
  <c r="AF371" i="1"/>
  <c r="AH371" i="1" s="1"/>
  <c r="AI371" i="1" s="1"/>
  <c r="AY371" i="1" s="1"/>
  <c r="AH339" i="1"/>
  <c r="AI339" i="1" s="1"/>
  <c r="AO339" i="1"/>
  <c r="AQ339" i="1" s="1"/>
  <c r="AR339" i="1" s="1"/>
  <c r="Y339" i="1"/>
  <c r="Z339" i="1" s="1"/>
  <c r="Y322" i="1"/>
  <c r="Z322" i="1" s="1"/>
  <c r="AF322" i="1"/>
  <c r="AF307" i="1"/>
  <c r="AH307" i="1" s="1"/>
  <c r="AI307" i="1" s="1"/>
  <c r="Y291" i="1"/>
  <c r="Z291" i="1" s="1"/>
  <c r="AO287" i="1"/>
  <c r="AO272" i="1"/>
  <c r="AQ272" i="1" s="1"/>
  <c r="AR272" i="1" s="1"/>
  <c r="AW272" i="1"/>
  <c r="AX272" i="1" s="1"/>
  <c r="AF243" i="1"/>
  <c r="AH243" i="1" s="1"/>
  <c r="AI243" i="1" s="1"/>
  <c r="AF227" i="1"/>
  <c r="AH227" i="1" s="1"/>
  <c r="AI227" i="1" s="1"/>
  <c r="AW210" i="1"/>
  <c r="AX210" i="1" s="1"/>
  <c r="AY210" i="1" s="1"/>
  <c r="AO195" i="1"/>
  <c r="AQ195" i="1" s="1"/>
  <c r="AR195" i="1" s="1"/>
  <c r="AY111" i="1"/>
  <c r="Y99" i="1"/>
  <c r="Z99" i="1" s="1"/>
  <c r="AW5" i="1"/>
  <c r="AX5" i="1" s="1"/>
  <c r="Y62" i="1"/>
  <c r="Z62" i="1" s="1"/>
  <c r="Y45" i="1"/>
  <c r="Z45" i="1" s="1"/>
  <c r="Y35" i="1"/>
  <c r="Z35" i="1" s="1"/>
  <c r="AO35" i="1"/>
  <c r="AQ35" i="1" s="1"/>
  <c r="AR35" i="1" s="1"/>
  <c r="W32" i="1"/>
  <c r="Y32" i="1" s="1"/>
  <c r="Z32" i="1" s="1"/>
  <c r="AF12" i="1"/>
  <c r="AH12" i="1" s="1"/>
  <c r="AI12" i="1" s="1"/>
  <c r="AG40" i="2"/>
  <c r="Z20" i="2"/>
  <c r="AE20" i="2" s="1"/>
  <c r="AG31" i="2"/>
  <c r="X49" i="2"/>
  <c r="Y49" i="2" s="1"/>
  <c r="AE45" i="2"/>
  <c r="AF45" i="2" s="1"/>
  <c r="Z42" i="2"/>
  <c r="AE42" i="2" s="1"/>
  <c r="AF42" i="2" s="1"/>
  <c r="S36" i="2"/>
  <c r="X36" i="2" s="1"/>
  <c r="Y36" i="2" s="1"/>
  <c r="X33" i="2"/>
  <c r="Y33" i="2" s="1"/>
  <c r="Z24" i="2"/>
  <c r="AE24" i="2" s="1"/>
  <c r="AF24" i="2" s="1"/>
  <c r="S18" i="2"/>
  <c r="X17" i="2"/>
  <c r="Z17" i="2" s="1"/>
  <c r="X13" i="2"/>
  <c r="Y13" i="2" s="1"/>
  <c r="S5" i="2"/>
  <c r="X5" i="2" s="1"/>
  <c r="X21" i="2"/>
  <c r="Y21" i="2" s="1"/>
  <c r="X57" i="2"/>
  <c r="Y57" i="2" s="1"/>
  <c r="S27" i="2"/>
  <c r="X27" i="2" s="1"/>
  <c r="Z27" i="2" s="1"/>
  <c r="S56" i="2"/>
  <c r="X56" i="2" s="1"/>
  <c r="Y56" i="2" s="1"/>
  <c r="Y3" i="2"/>
  <c r="Z3" i="2"/>
  <c r="AE3" i="2" s="1"/>
  <c r="AF3" i="2" s="1"/>
  <c r="S46" i="2"/>
  <c r="X46" i="2" s="1"/>
  <c r="Z46" i="2" s="1"/>
  <c r="S11" i="2"/>
  <c r="S19" i="2"/>
  <c r="X19" i="2" s="1"/>
  <c r="Z19" i="2" s="1"/>
  <c r="R19" i="2"/>
  <c r="S38" i="2"/>
  <c r="Y7" i="2"/>
  <c r="AE7" i="2"/>
  <c r="AF7" i="2" s="1"/>
  <c r="Y55" i="2"/>
  <c r="Z55" i="2"/>
  <c r="AE55" i="2" s="1"/>
  <c r="AF55" i="2" s="1"/>
  <c r="Z38" i="2"/>
  <c r="S50" i="2"/>
  <c r="X50" i="2" s="1"/>
  <c r="S9" i="2"/>
  <c r="X9" i="2" s="1"/>
  <c r="Y9" i="2" s="1"/>
  <c r="X32" i="2"/>
  <c r="S10" i="2"/>
  <c r="X10" i="2" s="1"/>
  <c r="S40" i="2"/>
  <c r="AG11" i="2"/>
  <c r="S30" i="2"/>
  <c r="X30" i="2" s="1"/>
  <c r="Z30" i="2" s="1"/>
  <c r="AE30" i="2" s="1"/>
  <c r="AF30" i="2" s="1"/>
  <c r="R15" i="2"/>
  <c r="S8" i="2"/>
  <c r="X8" i="2" s="1"/>
  <c r="S37" i="2"/>
  <c r="X37" i="2" s="1"/>
  <c r="S15" i="2"/>
  <c r="X15" i="2" s="1"/>
  <c r="Z14" i="2"/>
  <c r="AE14" i="2" s="1"/>
  <c r="AF14" i="2" s="1"/>
  <c r="S39" i="2"/>
  <c r="X39" i="2" s="1"/>
  <c r="S22" i="2"/>
  <c r="X22" i="2" s="1"/>
  <c r="Y22" i="2" s="1"/>
  <c r="X51" i="2"/>
  <c r="Y51" i="2" s="1"/>
  <c r="Z53" i="2"/>
  <c r="AE53" i="2" s="1"/>
  <c r="AF53" i="2" s="1"/>
  <c r="S6" i="2"/>
  <c r="X6" i="2" s="1"/>
  <c r="Z48" i="2"/>
  <c r="AE48" i="2" s="1"/>
  <c r="S47" i="2"/>
  <c r="X47" i="2" s="1"/>
  <c r="Y29" i="2"/>
  <c r="Z29" i="2"/>
  <c r="AE29" i="2" s="1"/>
  <c r="Z11" i="2"/>
  <c r="Z41" i="2"/>
  <c r="Z52" i="2"/>
  <c r="AE52" i="2" s="1"/>
  <c r="AF52" i="2" s="1"/>
  <c r="Z33" i="2"/>
  <c r="S26" i="2"/>
  <c r="R26" i="2"/>
  <c r="X28" i="2"/>
  <c r="Y28" i="2" s="1"/>
  <c r="X35" i="2"/>
  <c r="Y35" i="2" s="1"/>
  <c r="X18" i="2"/>
  <c r="Y18" i="2" s="1"/>
  <c r="Z26" i="2"/>
  <c r="X44" i="2"/>
  <c r="Y44" i="2" s="1"/>
  <c r="AH41" i="2"/>
  <c r="AD41" i="2"/>
  <c r="AF41" i="2"/>
  <c r="AE41" i="2"/>
  <c r="AC41" i="2"/>
  <c r="Z49" i="2"/>
  <c r="Z54" i="2"/>
  <c r="AG26" i="2"/>
  <c r="Z12" i="2"/>
  <c r="AG43" i="2"/>
  <c r="AG23" i="2"/>
  <c r="S25" i="2"/>
  <c r="X25" i="2" s="1"/>
  <c r="Y25" i="2" s="1"/>
  <c r="AF34" i="1"/>
  <c r="AO34" i="1" s="1"/>
  <c r="AQ34" i="1" s="1"/>
  <c r="AR34" i="1" s="1"/>
  <c r="AO730" i="1"/>
  <c r="AQ730" i="1" s="1"/>
  <c r="AR730" i="1" s="1"/>
  <c r="AW387" i="1"/>
  <c r="AX387" i="1" s="1"/>
  <c r="AY387" i="1" s="1"/>
  <c r="AO969" i="1"/>
  <c r="AQ969" i="1" s="1"/>
  <c r="AR969" i="1" s="1"/>
  <c r="AF467" i="1"/>
  <c r="AH467" i="1" s="1"/>
  <c r="AI467" i="1" s="1"/>
  <c r="AW682" i="1"/>
  <c r="AX682" i="1" s="1"/>
  <c r="AY682" i="1" s="1"/>
  <c r="AQ207" i="1"/>
  <c r="AR207" i="1" s="1"/>
  <c r="AW207" i="1"/>
  <c r="AX207" i="1" s="1"/>
  <c r="AH251" i="1"/>
  <c r="AI251" i="1" s="1"/>
  <c r="AO251" i="1"/>
  <c r="AQ251" i="1" s="1"/>
  <c r="AR251" i="1" s="1"/>
  <c r="AY251" i="1" s="1"/>
  <c r="AH61" i="1"/>
  <c r="AI61" i="1" s="1"/>
  <c r="AW898" i="1"/>
  <c r="AX898" i="1" s="1"/>
  <c r="AY898" i="1" s="1"/>
  <c r="AQ252" i="1"/>
  <c r="AR252" i="1" s="1"/>
  <c r="AW252" i="1"/>
  <c r="AX252" i="1" s="1"/>
  <c r="AQ825" i="1"/>
  <c r="AR825" i="1" s="1"/>
  <c r="AW825" i="1"/>
  <c r="AX825" i="1" s="1"/>
  <c r="Y483" i="1"/>
  <c r="Z483" i="1" s="1"/>
  <c r="AO83" i="1"/>
  <c r="AQ83" i="1" s="1"/>
  <c r="AR83" i="1" s="1"/>
  <c r="W8" i="1"/>
  <c r="Y8" i="1" s="1"/>
  <c r="Z8" i="1" s="1"/>
  <c r="AO915" i="1"/>
  <c r="AQ915" i="1" s="1"/>
  <c r="AR915" i="1" s="1"/>
  <c r="AF16" i="1"/>
  <c r="AH16" i="1" s="1"/>
  <c r="AI16" i="1" s="1"/>
  <c r="Y12" i="1"/>
  <c r="Z12" i="1" s="1"/>
  <c r="AF23" i="1"/>
  <c r="AH23" i="1" s="1"/>
  <c r="AI23" i="1" s="1"/>
  <c r="AY23" i="1" s="1"/>
  <c r="AW144" i="1"/>
  <c r="AX144" i="1" s="1"/>
  <c r="AY144" i="1" s="1"/>
  <c r="AW289" i="1"/>
  <c r="AX289" i="1" s="1"/>
  <c r="AY289" i="1" s="1"/>
  <c r="AF642" i="1"/>
  <c r="Y642" i="1"/>
  <c r="Z642" i="1" s="1"/>
  <c r="AO547" i="1"/>
  <c r="AQ547" i="1" s="1"/>
  <c r="AR547" i="1" s="1"/>
  <c r="AO626" i="1"/>
  <c r="AO48" i="1"/>
  <c r="AQ48" i="1" s="1"/>
  <c r="AR48" i="1" s="1"/>
  <c r="AO947" i="1"/>
  <c r="AQ947" i="1" s="1"/>
  <c r="AR947" i="1" s="1"/>
  <c r="AY947" i="1" s="1"/>
  <c r="AY721" i="1"/>
  <c r="AH991" i="1"/>
  <c r="AI991" i="1" s="1"/>
  <c r="AO991" i="1"/>
  <c r="AQ991" i="1" s="1"/>
  <c r="AR991" i="1" s="1"/>
  <c r="AH38" i="1"/>
  <c r="AI38" i="1" s="1"/>
  <c r="AW847" i="1"/>
  <c r="AX847" i="1" s="1"/>
  <c r="AY847" i="1" s="1"/>
  <c r="AH785" i="1"/>
  <c r="AI785" i="1" s="1"/>
  <c r="AO785" i="1"/>
  <c r="AQ785" i="1" s="1"/>
  <c r="AR785" i="1" s="1"/>
  <c r="AO986" i="1"/>
  <c r="AQ986" i="1" s="1"/>
  <c r="AR986" i="1" s="1"/>
  <c r="AY986" i="1" s="1"/>
  <c r="AH483" i="1"/>
  <c r="AI483" i="1" s="1"/>
  <c r="AO419" i="1"/>
  <c r="AH851" i="1"/>
  <c r="AI851" i="1" s="1"/>
  <c r="AO787" i="1"/>
  <c r="AQ787" i="1" s="1"/>
  <c r="AR787" i="1" s="1"/>
  <c r="AO851" i="1"/>
  <c r="AQ851" i="1" s="1"/>
  <c r="AR851" i="1" s="1"/>
  <c r="AH337" i="1"/>
  <c r="AI337" i="1" s="1"/>
  <c r="AO337" i="1"/>
  <c r="AQ337" i="1" s="1"/>
  <c r="AR337" i="1" s="1"/>
  <c r="AQ788" i="1"/>
  <c r="AR788" i="1" s="1"/>
  <c r="AW788" i="1"/>
  <c r="AX788" i="1" s="1"/>
  <c r="AH267" i="1"/>
  <c r="AI267" i="1" s="1"/>
  <c r="AY267" i="1" s="1"/>
  <c r="AO203" i="1"/>
  <c r="AQ203" i="1" s="1"/>
  <c r="AR203" i="1" s="1"/>
  <c r="AY203" i="1" s="1"/>
  <c r="AO467" i="1"/>
  <c r="AQ467" i="1" s="1"/>
  <c r="AR467" i="1" s="1"/>
  <c r="AY467" i="1" s="1"/>
  <c r="AW826" i="1"/>
  <c r="AX826" i="1" s="1"/>
  <c r="AY826" i="1" s="1"/>
  <c r="AH573" i="1"/>
  <c r="AI573" i="1" s="1"/>
  <c r="AO573" i="1"/>
  <c r="AQ573" i="1" s="1"/>
  <c r="AR573" i="1" s="1"/>
  <c r="AH124" i="1"/>
  <c r="AI124" i="1" s="1"/>
  <c r="AO124" i="1"/>
  <c r="AQ124" i="1" s="1"/>
  <c r="AR124" i="1" s="1"/>
  <c r="AH541" i="1"/>
  <c r="AI541" i="1" s="1"/>
  <c r="AY541" i="1" s="1"/>
  <c r="W57" i="1"/>
  <c r="Y57" i="1" s="1"/>
  <c r="Z57" i="1" s="1"/>
  <c r="AH473" i="1"/>
  <c r="AI473" i="1" s="1"/>
  <c r="AO530" i="1"/>
  <c r="AH594" i="1"/>
  <c r="AI594" i="1" s="1"/>
  <c r="AY594" i="1" s="1"/>
  <c r="AF211" i="1"/>
  <c r="W47" i="1"/>
  <c r="Y47" i="1" s="1"/>
  <c r="Z47" i="1" s="1"/>
  <c r="AH256" i="1"/>
  <c r="AI256" i="1" s="1"/>
  <c r="AY256" i="1" s="1"/>
  <c r="AO192" i="1"/>
  <c r="AO355" i="1"/>
  <c r="AQ355" i="1" s="1"/>
  <c r="AR355" i="1" s="1"/>
  <c r="AY355" i="1" s="1"/>
  <c r="W51" i="1"/>
  <c r="AF51" i="1" s="1"/>
  <c r="AF499" i="1"/>
  <c r="AH499" i="1" s="1"/>
  <c r="AI499" i="1" s="1"/>
  <c r="AF163" i="1"/>
  <c r="AO163" i="1" s="1"/>
  <c r="AQ163" i="1" s="1"/>
  <c r="AR163" i="1" s="1"/>
  <c r="AW900" i="1"/>
  <c r="AX900" i="1" s="1"/>
  <c r="AY900" i="1" s="1"/>
  <c r="AW459" i="1"/>
  <c r="AX459" i="1" s="1"/>
  <c r="AY459" i="1" s="1"/>
  <c r="AO531" i="1"/>
  <c r="AO396" i="1"/>
  <c r="AQ396" i="1" s="1"/>
  <c r="AR396" i="1" s="1"/>
  <c r="AY396" i="1" s="1"/>
  <c r="AQ700" i="1"/>
  <c r="AR700" i="1" s="1"/>
  <c r="AW700" i="1"/>
  <c r="AX700" i="1" s="1"/>
  <c r="AW619" i="1"/>
  <c r="AX619" i="1" s="1"/>
  <c r="AY619" i="1" s="1"/>
  <c r="AO323" i="1"/>
  <c r="AQ323" i="1" s="1"/>
  <c r="AR323" i="1" s="1"/>
  <c r="AH778" i="1"/>
  <c r="AI778" i="1" s="1"/>
  <c r="AY778" i="1" s="1"/>
  <c r="AO714" i="1"/>
  <c r="AW427" i="1"/>
  <c r="AX427" i="1" s="1"/>
  <c r="AY427" i="1" s="1"/>
  <c r="W52" i="1"/>
  <c r="Y52" i="1" s="1"/>
  <c r="Z52" i="1" s="1"/>
  <c r="AO517" i="1"/>
  <c r="AQ517" i="1" s="1"/>
  <c r="AR517" i="1" s="1"/>
  <c r="AY517" i="1" s="1"/>
  <c r="AH747" i="1"/>
  <c r="AI747" i="1" s="1"/>
  <c r="AY747" i="1" s="1"/>
  <c r="AO683" i="1"/>
  <c r="AQ683" i="1" s="1"/>
  <c r="AR683" i="1" s="1"/>
  <c r="AY683" i="1" s="1"/>
  <c r="AO179" i="1"/>
  <c r="AQ179" i="1" s="1"/>
  <c r="AR179" i="1" s="1"/>
  <c r="AY179" i="1" s="1"/>
  <c r="AW566" i="1"/>
  <c r="AX566" i="1" s="1"/>
  <c r="AY566" i="1" s="1"/>
  <c r="AY7" i="1"/>
  <c r="AH934" i="1"/>
  <c r="AI934" i="1" s="1"/>
  <c r="AY934" i="1" s="1"/>
  <c r="AQ474" i="1"/>
  <c r="AR474" i="1" s="1"/>
  <c r="AW474" i="1"/>
  <c r="AX474" i="1" s="1"/>
  <c r="AQ678" i="1"/>
  <c r="AR678" i="1" s="1"/>
  <c r="AW678" i="1"/>
  <c r="AX678" i="1" s="1"/>
  <c r="W10" i="1"/>
  <c r="AF10" i="1" s="1"/>
  <c r="AH10" i="1" s="1"/>
  <c r="AI10" i="1" s="1"/>
  <c r="W28" i="1"/>
  <c r="Y28" i="1" s="1"/>
  <c r="Z28" i="1" s="1"/>
  <c r="AO755" i="1"/>
  <c r="AQ755" i="1" s="1"/>
  <c r="AR755" i="1" s="1"/>
  <c r="AO739" i="1"/>
  <c r="AQ739" i="1" s="1"/>
  <c r="AR739" i="1" s="1"/>
  <c r="AY739" i="1" s="1"/>
  <c r="AH358" i="1"/>
  <c r="AI358" i="1" s="1"/>
  <c r="AO358" i="1"/>
  <c r="AQ358" i="1" s="1"/>
  <c r="AR358" i="1" s="1"/>
  <c r="AH230" i="1"/>
  <c r="AI230" i="1" s="1"/>
  <c r="AY230" i="1" s="1"/>
  <c r="AO473" i="1"/>
  <c r="AQ473" i="1" s="1"/>
  <c r="AR473" i="1" s="1"/>
  <c r="AQ754" i="1"/>
  <c r="AR754" i="1" s="1"/>
  <c r="AW754" i="1"/>
  <c r="AX754" i="1" s="1"/>
  <c r="AO563" i="1"/>
  <c r="AQ563" i="1" s="1"/>
  <c r="AR563" i="1" s="1"/>
  <c r="AY563" i="1" s="1"/>
  <c r="AQ615" i="1"/>
  <c r="AR615" i="1" s="1"/>
  <c r="AW615" i="1"/>
  <c r="AX615" i="1" s="1"/>
  <c r="AW544" i="1"/>
  <c r="AX544" i="1" s="1"/>
  <c r="AY544" i="1" s="1"/>
  <c r="AQ679" i="1"/>
  <c r="AR679" i="1" s="1"/>
  <c r="AW679" i="1"/>
  <c r="AX679" i="1" s="1"/>
  <c r="AO899" i="1"/>
  <c r="AQ899" i="1" s="1"/>
  <c r="AR899" i="1" s="1"/>
  <c r="AY899" i="1" s="1"/>
  <c r="AQ673" i="1"/>
  <c r="AR673" i="1" s="1"/>
  <c r="AW673" i="1"/>
  <c r="AX673" i="1" s="1"/>
  <c r="AW675" i="1"/>
  <c r="AX675" i="1" s="1"/>
  <c r="AY675" i="1" s="1"/>
  <c r="AO227" i="1"/>
  <c r="AQ636" i="1"/>
  <c r="AR636" i="1" s="1"/>
  <c r="AW636" i="1"/>
  <c r="AX636" i="1" s="1"/>
  <c r="AW226" i="1"/>
  <c r="AX226" i="1" s="1"/>
  <c r="AY226" i="1" s="1"/>
  <c r="AW661" i="1"/>
  <c r="AX661" i="1" s="1"/>
  <c r="AY661" i="1" s="1"/>
  <c r="AW943" i="1"/>
  <c r="AX943" i="1" s="1"/>
  <c r="AY943" i="1" s="1"/>
  <c r="AW822" i="1"/>
  <c r="AX822" i="1" s="1"/>
  <c r="AY822" i="1" s="1"/>
  <c r="AO307" i="1"/>
  <c r="AQ307" i="1" s="1"/>
  <c r="AR307" i="1" s="1"/>
  <c r="AY307" i="1" s="1"/>
  <c r="AO995" i="1"/>
  <c r="AQ985" i="1"/>
  <c r="AR985" i="1" s="1"/>
  <c r="AW985" i="1"/>
  <c r="AX985" i="1" s="1"/>
  <c r="AY115" i="1"/>
  <c r="AY515" i="1"/>
  <c r="AO595" i="1"/>
  <c r="AY131" i="1"/>
  <c r="AQ804" i="1"/>
  <c r="AR804" i="1" s="1"/>
  <c r="AW804" i="1"/>
  <c r="AX804" i="1" s="1"/>
  <c r="AQ967" i="1"/>
  <c r="AR967" i="1" s="1"/>
  <c r="AW967" i="1"/>
  <c r="AX967" i="1" s="1"/>
  <c r="AW890" i="1"/>
  <c r="AX890" i="1" s="1"/>
  <c r="AY890" i="1" s="1"/>
  <c r="AO659" i="1"/>
  <c r="AQ659" i="1" s="1"/>
  <c r="AR659" i="1" s="1"/>
  <c r="AW451" i="1"/>
  <c r="AX451" i="1" s="1"/>
  <c r="AY451" i="1" s="1"/>
  <c r="AO291" i="1"/>
  <c r="AF30" i="1"/>
  <c r="AO30" i="1" s="1"/>
  <c r="W21" i="1"/>
  <c r="AF21" i="1" s="1"/>
  <c r="AH21" i="1" s="1"/>
  <c r="AI21" i="1" s="1"/>
  <c r="Y30" i="1"/>
  <c r="Z30" i="1" s="1"/>
  <c r="AF58" i="1"/>
  <c r="W55" i="1"/>
  <c r="AF55" i="1" s="1"/>
  <c r="W53" i="1"/>
  <c r="W60" i="1"/>
  <c r="Y49" i="1"/>
  <c r="Z49" i="1" s="1"/>
  <c r="AY49" i="1" s="1"/>
  <c r="AF57" i="1"/>
  <c r="AH57" i="1" s="1"/>
  <c r="AI57" i="1" s="1"/>
  <c r="AO20" i="1"/>
  <c r="AQ20" i="1" s="1"/>
  <c r="AR20" i="1" s="1"/>
  <c r="W29" i="1"/>
  <c r="Y29" i="1" s="1"/>
  <c r="Z29" i="1" s="1"/>
  <c r="W31" i="1"/>
  <c r="AF32" i="1"/>
  <c r="AH32" i="1" s="1"/>
  <c r="AI32" i="1" s="1"/>
  <c r="AO24" i="1"/>
  <c r="AQ24" i="1" s="1"/>
  <c r="AR24" i="1" s="1"/>
  <c r="AY24" i="1" s="1"/>
  <c r="W41" i="1"/>
  <c r="AF41" i="1" s="1"/>
  <c r="W66" i="1"/>
  <c r="W4" i="1"/>
  <c r="Y4" i="1" s="1"/>
  <c r="Z4" i="1" s="1"/>
  <c r="W27" i="1"/>
  <c r="Y27" i="1" s="1"/>
  <c r="Z27" i="1" s="1"/>
  <c r="W59" i="1"/>
  <c r="AF59" i="1" s="1"/>
  <c r="AO59" i="1" s="1"/>
  <c r="W42" i="1"/>
  <c r="Y42" i="1" s="1"/>
  <c r="Z42" i="1" s="1"/>
  <c r="AF42" i="1"/>
  <c r="AH42" i="1" s="1"/>
  <c r="AI42" i="1" s="1"/>
  <c r="AY5" i="1"/>
  <c r="AW61" i="1"/>
  <c r="AX61" i="1" s="1"/>
  <c r="AQ61" i="1"/>
  <c r="AR61" i="1" s="1"/>
  <c r="AH36" i="1"/>
  <c r="AI36" i="1" s="1"/>
  <c r="AF22" i="1"/>
  <c r="AH22" i="1" s="1"/>
  <c r="AI22" i="1" s="1"/>
  <c r="AW48" i="1"/>
  <c r="AX48" i="1" s="1"/>
  <c r="AY48" i="1" s="1"/>
  <c r="AF26" i="1"/>
  <c r="AO26" i="1" s="1"/>
  <c r="AQ26" i="1" s="1"/>
  <c r="AR26" i="1" s="1"/>
  <c r="AY25" i="1"/>
  <c r="AQ12" i="1"/>
  <c r="AP56" i="1"/>
  <c r="AO56" i="1"/>
  <c r="AY65" i="1"/>
  <c r="AQ36" i="1"/>
  <c r="AR36" i="1" s="1"/>
  <c r="AQ64" i="1"/>
  <c r="Y21" i="1"/>
  <c r="Z21" i="1" s="1"/>
  <c r="AS56" i="1"/>
  <c r="X41" i="1"/>
  <c r="AG8" i="1"/>
  <c r="AH8" i="1" s="1"/>
  <c r="AI8" i="1" s="1"/>
  <c r="X31" i="1"/>
  <c r="X59" i="1"/>
  <c r="AH44" i="1"/>
  <c r="AI44" i="1" s="1"/>
  <c r="X19" i="1"/>
  <c r="Y19" i="1" s="1"/>
  <c r="Z19" i="1" s="1"/>
  <c r="AF19" i="1"/>
  <c r="AG51" i="1"/>
  <c r="AF4" i="2"/>
  <c r="AM4" i="2" s="1"/>
  <c r="AG4" i="2"/>
  <c r="AG67" i="1"/>
  <c r="AH67" i="1" s="1"/>
  <c r="AI67" i="1" s="1"/>
  <c r="AO3" i="1"/>
  <c r="AQ3" i="1" s="1"/>
  <c r="AR3" i="1" s="1"/>
  <c r="X10" i="1"/>
  <c r="X22" i="1"/>
  <c r="Y22" i="1" s="1"/>
  <c r="Z22" i="1" s="1"/>
  <c r="AG26" i="1"/>
  <c r="AH35" i="2"/>
  <c r="AD35" i="2"/>
  <c r="AC35" i="2"/>
  <c r="AE35" i="2" s="1"/>
  <c r="AF35" i="2" s="1"/>
  <c r="AQ30" i="1"/>
  <c r="AR30" i="1" s="1"/>
  <c r="AC49" i="2"/>
  <c r="AH49" i="2"/>
  <c r="AD49" i="2"/>
  <c r="AJ55" i="2"/>
  <c r="AI55" i="2"/>
  <c r="AP29" i="1"/>
  <c r="AO29" i="1"/>
  <c r="AR29" i="1"/>
  <c r="AS29" i="1"/>
  <c r="AH27" i="2"/>
  <c r="AD27" i="2"/>
  <c r="AC27" i="2"/>
  <c r="AS51" i="1"/>
  <c r="AO51" i="1"/>
  <c r="AP51" i="1"/>
  <c r="AW36" i="1"/>
  <c r="AX36" i="1" s="1"/>
  <c r="AQ62" i="1"/>
  <c r="AJ20" i="2"/>
  <c r="AL20" i="2"/>
  <c r="AK20" i="2"/>
  <c r="AI20" i="2"/>
  <c r="AG45" i="2"/>
  <c r="AG45" i="1"/>
  <c r="AH45" i="1" s="1"/>
  <c r="AI45" i="1" s="1"/>
  <c r="Y17" i="1"/>
  <c r="Z17" i="1" s="1"/>
  <c r="V14" i="1"/>
  <c r="W14" i="1" s="1"/>
  <c r="AJ7" i="2"/>
  <c r="AI7" i="2"/>
  <c r="AI42" i="2"/>
  <c r="AJ42" i="2"/>
  <c r="AP38" i="1"/>
  <c r="AQ38" i="1" s="1"/>
  <c r="AR38" i="1" s="1"/>
  <c r="AX33" i="1"/>
  <c r="AY33" i="1" s="1"/>
  <c r="AW33" i="1"/>
  <c r="AX31" i="1"/>
  <c r="AW31" i="1"/>
  <c r="AG30" i="1"/>
  <c r="AX52" i="1"/>
  <c r="AW52" i="1"/>
  <c r="AX13" i="1"/>
  <c r="AY13" i="1" s="1"/>
  <c r="AW13" i="1"/>
  <c r="AH29" i="1"/>
  <c r="AQ16" i="1"/>
  <c r="AD28" i="2"/>
  <c r="AC28" i="2"/>
  <c r="AH28" i="2"/>
  <c r="AS47" i="1"/>
  <c r="AP47" i="1"/>
  <c r="AO47" i="1"/>
  <c r="AR47" i="1"/>
  <c r="AC51" i="2"/>
  <c r="AD51" i="2"/>
  <c r="AH51" i="2"/>
  <c r="AJ29" i="2"/>
  <c r="AI29" i="2"/>
  <c r="AX66" i="1"/>
  <c r="AW66" i="1"/>
  <c r="AX30" i="1"/>
  <c r="AW30" i="1"/>
  <c r="AS59" i="1"/>
  <c r="AX8" i="1"/>
  <c r="AW8" i="1"/>
  <c r="AD32" i="2"/>
  <c r="AC32" i="2"/>
  <c r="AH32" i="2"/>
  <c r="AF40" i="1"/>
  <c r="AO40" i="1" s="1"/>
  <c r="X40" i="1"/>
  <c r="Y40" i="1" s="1"/>
  <c r="Z40" i="1" s="1"/>
  <c r="AW38" i="1"/>
  <c r="AX38" i="1" s="1"/>
  <c r="AX34" i="1"/>
  <c r="AW34" i="1"/>
  <c r="AJ56" i="2"/>
  <c r="AI56" i="2"/>
  <c r="AL56" i="2"/>
  <c r="AK56" i="2"/>
  <c r="AH8" i="2"/>
  <c r="AC8" i="2"/>
  <c r="AD8" i="2"/>
  <c r="AX11" i="1"/>
  <c r="AW11" i="1"/>
  <c r="AC37" i="2"/>
  <c r="AH37" i="2"/>
  <c r="AE37" i="2"/>
  <c r="AF37" i="2" s="1"/>
  <c r="AD37" i="2"/>
  <c r="AF12" i="2"/>
  <c r="AE12" i="2"/>
  <c r="AD12" i="2"/>
  <c r="AC12" i="2"/>
  <c r="AH12" i="2"/>
  <c r="AD18" i="2"/>
  <c r="AC18" i="2"/>
  <c r="AE18" i="2" s="1"/>
  <c r="AF18" i="2" s="1"/>
  <c r="AH18" i="2"/>
  <c r="AK45" i="2"/>
  <c r="AL45" i="2" s="1"/>
  <c r="AM45" i="2" s="1"/>
  <c r="AI45" i="2"/>
  <c r="AJ45" i="2"/>
  <c r="S16" i="2"/>
  <c r="X16" i="2" s="1"/>
  <c r="AQ6" i="1"/>
  <c r="AJ23" i="2"/>
  <c r="AI23" i="2"/>
  <c r="AK23" i="2"/>
  <c r="AL23" i="2"/>
  <c r="AM23" i="2" s="1"/>
  <c r="V39" i="1"/>
  <c r="W39" i="1" s="1"/>
  <c r="AX12" i="1"/>
  <c r="AW12" i="1"/>
  <c r="AQ33" i="1"/>
  <c r="AQ31" i="1"/>
  <c r="AJ11" i="2"/>
  <c r="AI11" i="2"/>
  <c r="AL11" i="2"/>
  <c r="AM11" i="2" s="1"/>
  <c r="AK11" i="2"/>
  <c r="AI25" i="2"/>
  <c r="AJ25" i="2"/>
  <c r="X26" i="1"/>
  <c r="Y26" i="1" s="1"/>
  <c r="Z26" i="1" s="1"/>
  <c r="AF17" i="1"/>
  <c r="Y34" i="2"/>
  <c r="Z34" i="2"/>
  <c r="AE34" i="2" s="1"/>
  <c r="AF34" i="2" s="1"/>
  <c r="AK40" i="2"/>
  <c r="AJ40" i="2"/>
  <c r="AI40" i="2"/>
  <c r="AL40" i="2"/>
  <c r="AM40" i="2" s="1"/>
  <c r="AS19" i="1"/>
  <c r="AX64" i="1"/>
  <c r="AY64" i="1" s="1"/>
  <c r="AW64" i="1"/>
  <c r="AC46" i="2"/>
  <c r="AH46" i="2"/>
  <c r="AD46" i="2"/>
  <c r="AE54" i="2"/>
  <c r="AH54" i="2"/>
  <c r="AF54" i="2"/>
  <c r="AC54" i="2"/>
  <c r="AD54" i="2"/>
  <c r="AD10" i="2"/>
  <c r="AC10" i="2"/>
  <c r="AH10" i="2"/>
  <c r="AJ22" i="2"/>
  <c r="AI22" i="2"/>
  <c r="AK22" i="2" s="1"/>
  <c r="AL22" i="2" s="1"/>
  <c r="AC44" i="2"/>
  <c r="AD44" i="2"/>
  <c r="AH44" i="2"/>
  <c r="AD33" i="2"/>
  <c r="AC33" i="2"/>
  <c r="AH33" i="2"/>
  <c r="AQ52" i="1"/>
  <c r="AR52" i="1" s="1"/>
  <c r="X18" i="1"/>
  <c r="Y18" i="1" s="1"/>
  <c r="Z18" i="1" s="1"/>
  <c r="AO45" i="1"/>
  <c r="AW45" i="1" s="1"/>
  <c r="AX45" i="1" s="1"/>
  <c r="AI52" i="2"/>
  <c r="AK52" i="2"/>
  <c r="AL52" i="2" s="1"/>
  <c r="AJ52" i="2"/>
  <c r="AQ18" i="1"/>
  <c r="AD36" i="2"/>
  <c r="AH36" i="2"/>
  <c r="AC36" i="2"/>
  <c r="AI48" i="2"/>
  <c r="AJ48" i="2"/>
  <c r="AW15" i="1"/>
  <c r="AX15" i="1"/>
  <c r="AY15" i="1" s="1"/>
  <c r="V63" i="1"/>
  <c r="W63" i="1" s="1"/>
  <c r="AQ50" i="1"/>
  <c r="AD21" i="2"/>
  <c r="AC21" i="2"/>
  <c r="AH21" i="2"/>
  <c r="Y44" i="1"/>
  <c r="Z44" i="1" s="1"/>
  <c r="AW16" i="1"/>
  <c r="AX16" i="1"/>
  <c r="AQ13" i="1"/>
  <c r="X51" i="1"/>
  <c r="AG53" i="2"/>
  <c r="AI26" i="2"/>
  <c r="AJ26" i="2"/>
  <c r="AK26" i="2"/>
  <c r="AL26" i="2"/>
  <c r="AM26" i="2" s="1"/>
  <c r="AJ39" i="2"/>
  <c r="AI39" i="2"/>
  <c r="AH38" i="2"/>
  <c r="AD38" i="2"/>
  <c r="AC38" i="2"/>
  <c r="AF38" i="2"/>
  <c r="AE38" i="2"/>
  <c r="AD50" i="2"/>
  <c r="AC50" i="2"/>
  <c r="AH50" i="2"/>
  <c r="AG35" i="1"/>
  <c r="AH35" i="1" s="1"/>
  <c r="AI35" i="1" s="1"/>
  <c r="AJ14" i="2"/>
  <c r="AI14" i="2"/>
  <c r="AX6" i="1"/>
  <c r="AY6" i="1" s="1"/>
  <c r="AW6" i="1"/>
  <c r="AQ15" i="1"/>
  <c r="AW4" i="1"/>
  <c r="AX4" i="1" s="1"/>
  <c r="AJ31" i="2"/>
  <c r="AI31" i="2"/>
  <c r="AL31" i="2"/>
  <c r="AM31" i="2" s="1"/>
  <c r="AK31" i="2"/>
  <c r="AE9" i="2"/>
  <c r="AF9" i="2" s="1"/>
  <c r="AD17" i="2"/>
  <c r="AH17" i="2"/>
  <c r="AC17" i="2"/>
  <c r="AI24" i="2"/>
  <c r="AJ24" i="2"/>
  <c r="AS43" i="1"/>
  <c r="AJ53" i="2"/>
  <c r="AI53" i="2"/>
  <c r="AD57" i="2"/>
  <c r="AC57" i="2"/>
  <c r="AH57" i="2"/>
  <c r="AD13" i="2"/>
  <c r="AE13" i="2"/>
  <c r="AC13" i="2"/>
  <c r="AH13" i="2"/>
  <c r="AF13" i="2"/>
  <c r="X67" i="1"/>
  <c r="Y67" i="1" s="1"/>
  <c r="Z67" i="1" s="1"/>
  <c r="AO67" i="1"/>
  <c r="AW67" i="1" s="1"/>
  <c r="AX67" i="1" s="1"/>
  <c r="AX50" i="1"/>
  <c r="AY50" i="1" s="1"/>
  <c r="AW50" i="1"/>
  <c r="AD6" i="2"/>
  <c r="AC6" i="2"/>
  <c r="AH6" i="2"/>
  <c r="AH5" i="2"/>
  <c r="AD5" i="2"/>
  <c r="AC5" i="2"/>
  <c r="AI3" i="2"/>
  <c r="AK3" i="2" s="1"/>
  <c r="AL3" i="2" s="1"/>
  <c r="AJ3" i="2"/>
  <c r="AP9" i="1"/>
  <c r="AQ9" i="1" s="1"/>
  <c r="AR9" i="1" s="1"/>
  <c r="AY9" i="1" s="1"/>
  <c r="AX18" i="1"/>
  <c r="AW18" i="1"/>
  <c r="AI47" i="2"/>
  <c r="AJ47" i="2"/>
  <c r="W43" i="1"/>
  <c r="AX62" i="1"/>
  <c r="AW62" i="1"/>
  <c r="AQ8" i="1"/>
  <c r="AK43" i="2"/>
  <c r="AL43" i="2"/>
  <c r="AM43" i="2" s="1"/>
  <c r="AI43" i="2"/>
  <c r="AJ43" i="2"/>
  <c r="AG37" i="1"/>
  <c r="AH37" i="1" s="1"/>
  <c r="AI37" i="1" s="1"/>
  <c r="X37" i="1"/>
  <c r="Y37" i="1" s="1"/>
  <c r="Z37" i="1" s="1"/>
  <c r="AQ980" i="1" l="1"/>
  <c r="AH528" i="1"/>
  <c r="AI528" i="1" s="1"/>
  <c r="AO464" i="1"/>
  <c r="AQ464" i="1" s="1"/>
  <c r="AR464" i="1" s="1"/>
  <c r="AY464" i="1" s="1"/>
  <c r="AH160" i="1"/>
  <c r="AI160" i="1" s="1"/>
  <c r="AH295" i="1"/>
  <c r="AI295" i="1" s="1"/>
  <c r="AO299" i="1"/>
  <c r="AQ299" i="1" s="1"/>
  <c r="AR299" i="1" s="1"/>
  <c r="AH717" i="1"/>
  <c r="AI717" i="1" s="1"/>
  <c r="AO653" i="1"/>
  <c r="AH469" i="1"/>
  <c r="AI469" i="1" s="1"/>
  <c r="AH718" i="1"/>
  <c r="AI718" i="1" s="1"/>
  <c r="AO654" i="1"/>
  <c r="AQ654" i="1" s="1"/>
  <c r="AR654" i="1" s="1"/>
  <c r="AY654" i="1" s="1"/>
  <c r="AH885" i="1"/>
  <c r="AI885" i="1" s="1"/>
  <c r="AO821" i="1"/>
  <c r="AH180" i="1"/>
  <c r="AI180" i="1" s="1"/>
  <c r="AH797" i="1"/>
  <c r="AI797" i="1" s="1"/>
  <c r="AQ996" i="1"/>
  <c r="AR996" i="1" s="1"/>
  <c r="AW996" i="1"/>
  <c r="AX996" i="1" s="1"/>
  <c r="AH696" i="1"/>
  <c r="AI696" i="1" s="1"/>
  <c r="AH927" i="1"/>
  <c r="AI927" i="1" s="1"/>
  <c r="AO863" i="1"/>
  <c r="AQ863" i="1" s="1"/>
  <c r="AR863" i="1" s="1"/>
  <c r="AY863" i="1" s="1"/>
  <c r="Y506" i="1"/>
  <c r="Z506" i="1" s="1"/>
  <c r="AW506" i="1"/>
  <c r="AX506" i="1" s="1"/>
  <c r="AY506" i="1" s="1"/>
  <c r="AH327" i="1"/>
  <c r="AI327" i="1" s="1"/>
  <c r="AO327" i="1"/>
  <c r="Y928" i="1"/>
  <c r="Z928" i="1" s="1"/>
  <c r="AO928" i="1"/>
  <c r="AQ928" i="1" s="1"/>
  <c r="AR928" i="1" s="1"/>
  <c r="AY928" i="1" s="1"/>
  <c r="AF73" i="1"/>
  <c r="AH73" i="1" s="1"/>
  <c r="AI73" i="1" s="1"/>
  <c r="Y73" i="1"/>
  <c r="Z73" i="1" s="1"/>
  <c r="Y1002" i="1"/>
  <c r="Z1002" i="1" s="1"/>
  <c r="AF1002" i="1"/>
  <c r="AH1002" i="1" s="1"/>
  <c r="AI1002" i="1" s="1"/>
  <c r="AO1002" i="1"/>
  <c r="AQ1002" i="1" s="1"/>
  <c r="AR1002" i="1" s="1"/>
  <c r="AY1002" i="1" s="1"/>
  <c r="Y305" i="1"/>
  <c r="Z305" i="1" s="1"/>
  <c r="AH628" i="1"/>
  <c r="AI628" i="1" s="1"/>
  <c r="AO628" i="1"/>
  <c r="AQ628" i="1" s="1"/>
  <c r="AR628" i="1" s="1"/>
  <c r="AF186" i="1"/>
  <c r="Y186" i="1"/>
  <c r="Z186" i="1" s="1"/>
  <c r="AO186" i="1"/>
  <c r="AQ186" i="1" s="1"/>
  <c r="AR186" i="1" s="1"/>
  <c r="AY652" i="1"/>
  <c r="Y773" i="1"/>
  <c r="Z773" i="1" s="1"/>
  <c r="AF773" i="1"/>
  <c r="AF270" i="1"/>
  <c r="Y270" i="1"/>
  <c r="Z270" i="1" s="1"/>
  <c r="Y87" i="1"/>
  <c r="Z87" i="1" s="1"/>
  <c r="Y799" i="1"/>
  <c r="Z799" i="1" s="1"/>
  <c r="AO799" i="1"/>
  <c r="Y639" i="1"/>
  <c r="Z639" i="1" s="1"/>
  <c r="AF245" i="1"/>
  <c r="AH245" i="1" s="1"/>
  <c r="AI245" i="1" s="1"/>
  <c r="AH674" i="1"/>
  <c r="AI674" i="1" s="1"/>
  <c r="AY674" i="1" s="1"/>
  <c r="AO610" i="1"/>
  <c r="AF108" i="1"/>
  <c r="Y108" i="1"/>
  <c r="Z108" i="1" s="1"/>
  <c r="AF752" i="1"/>
  <c r="AF923" i="1"/>
  <c r="Y923" i="1"/>
  <c r="Z923" i="1" s="1"/>
  <c r="AO923" i="1"/>
  <c r="AQ923" i="1" s="1"/>
  <c r="AR923" i="1" s="1"/>
  <c r="Y633" i="1"/>
  <c r="Z633" i="1" s="1"/>
  <c r="AY618" i="1"/>
  <c r="AY458" i="1"/>
  <c r="AY236" i="1"/>
  <c r="AY575" i="1"/>
  <c r="Y942" i="1"/>
  <c r="Z942" i="1" s="1"/>
  <c r="AF942" i="1"/>
  <c r="AF228" i="1"/>
  <c r="AH228" i="1" s="1"/>
  <c r="AI228" i="1" s="1"/>
  <c r="Y660" i="1"/>
  <c r="Z660" i="1" s="1"/>
  <c r="AO660" i="1"/>
  <c r="AH90" i="1"/>
  <c r="AI90" i="1" s="1"/>
  <c r="AO90" i="1"/>
  <c r="AF276" i="1"/>
  <c r="Y276" i="1"/>
  <c r="Z276" i="1" s="1"/>
  <c r="AO276" i="1"/>
  <c r="AQ276" i="1" s="1"/>
  <c r="AR276" i="1" s="1"/>
  <c r="Y151" i="1"/>
  <c r="Z151" i="1" s="1"/>
  <c r="Y297" i="1"/>
  <c r="Z297" i="1" s="1"/>
  <c r="AO297" i="1"/>
  <c r="AQ297" i="1" s="1"/>
  <c r="AR297" i="1" s="1"/>
  <c r="AF502" i="1"/>
  <c r="AH502" i="1" s="1"/>
  <c r="AI502" i="1" s="1"/>
  <c r="Y502" i="1"/>
  <c r="Z502" i="1" s="1"/>
  <c r="AH134" i="1"/>
  <c r="AI134" i="1" s="1"/>
  <c r="AO134" i="1"/>
  <c r="AQ134" i="1" s="1"/>
  <c r="AR134" i="1" s="1"/>
  <c r="AY472" i="1"/>
  <c r="AF922" i="1"/>
  <c r="AO922" i="1"/>
  <c r="AQ922" i="1" s="1"/>
  <c r="AR922" i="1" s="1"/>
  <c r="Y922" i="1"/>
  <c r="Z922" i="1" s="1"/>
  <c r="Y303" i="1"/>
  <c r="Z303" i="1" s="1"/>
  <c r="AF303" i="1"/>
  <c r="Y520" i="1"/>
  <c r="Z520" i="1" s="1"/>
  <c r="AF520" i="1"/>
  <c r="AO520" i="1"/>
  <c r="AQ520" i="1" s="1"/>
  <c r="AR520" i="1" s="1"/>
  <c r="AF141" i="1"/>
  <c r="Y141" i="1"/>
  <c r="Z141" i="1" s="1"/>
  <c r="AO141" i="1"/>
  <c r="AQ141" i="1" s="1"/>
  <c r="AR141" i="1" s="1"/>
  <c r="AF400" i="1"/>
  <c r="AH400" i="1" s="1"/>
  <c r="AI400" i="1" s="1"/>
  <c r="AY400" i="1" s="1"/>
  <c r="AX589" i="1"/>
  <c r="AW589" i="1"/>
  <c r="Y479" i="1"/>
  <c r="Z479" i="1" s="1"/>
  <c r="AF479" i="1"/>
  <c r="AH965" i="1"/>
  <c r="AI965" i="1" s="1"/>
  <c r="AO901" i="1"/>
  <c r="AQ901" i="1" s="1"/>
  <c r="AR901" i="1" s="1"/>
  <c r="AY901" i="1" s="1"/>
  <c r="Y178" i="1"/>
  <c r="Z178" i="1" s="1"/>
  <c r="AF178" i="1"/>
  <c r="AH178" i="1" s="1"/>
  <c r="AI178" i="1" s="1"/>
  <c r="AY150" i="1"/>
  <c r="AF432" i="1"/>
  <c r="AH432" i="1" s="1"/>
  <c r="AI432" i="1" s="1"/>
  <c r="AY719" i="1"/>
  <c r="AO448" i="1"/>
  <c r="AQ448" i="1" s="1"/>
  <c r="AR448" i="1" s="1"/>
  <c r="AH448" i="1"/>
  <c r="AI448" i="1" s="1"/>
  <c r="Y142" i="1"/>
  <c r="Z142" i="1" s="1"/>
  <c r="AO142" i="1"/>
  <c r="AQ142" i="1" s="1"/>
  <c r="AR142" i="1" s="1"/>
  <c r="AF506" i="1"/>
  <c r="AH506" i="1" s="1"/>
  <c r="AI506" i="1" s="1"/>
  <c r="AF476" i="1"/>
  <c r="AW574" i="1"/>
  <c r="AX574" i="1" s="1"/>
  <c r="Y157" i="1"/>
  <c r="Z157" i="1" s="1"/>
  <c r="AF157" i="1"/>
  <c r="AF140" i="1"/>
  <c r="AO140" i="1"/>
  <c r="AQ140" i="1" s="1"/>
  <c r="AR140" i="1" s="1"/>
  <c r="Y140" i="1"/>
  <c r="Z140" i="1" s="1"/>
  <c r="AF468" i="1"/>
  <c r="AH468" i="1" s="1"/>
  <c r="AI468" i="1" s="1"/>
  <c r="Y468" i="1"/>
  <c r="Z468" i="1" s="1"/>
  <c r="AY409" i="1"/>
  <c r="AF161" i="1"/>
  <c r="Y161" i="1"/>
  <c r="Z161" i="1" s="1"/>
  <c r="Y959" i="1"/>
  <c r="Z959" i="1" s="1"/>
  <c r="AF959" i="1"/>
  <c r="AO906" i="1"/>
  <c r="AQ906" i="1" s="1"/>
  <c r="AR906" i="1" s="1"/>
  <c r="AF101" i="1"/>
  <c r="AH101" i="1" s="1"/>
  <c r="AI101" i="1" s="1"/>
  <c r="Y101" i="1"/>
  <c r="Z101" i="1" s="1"/>
  <c r="Y469" i="1"/>
  <c r="Z469" i="1" s="1"/>
  <c r="AX634" i="1"/>
  <c r="AY634" i="1" s="1"/>
  <c r="AW634" i="1"/>
  <c r="AF297" i="1"/>
  <c r="AH1001" i="1"/>
  <c r="AI1001" i="1" s="1"/>
  <c r="AO937" i="1"/>
  <c r="AO1001" i="1"/>
  <c r="AQ1001" i="1" s="1"/>
  <c r="AR1001" i="1" s="1"/>
  <c r="Y217" i="1"/>
  <c r="Z217" i="1" s="1"/>
  <c r="AF732" i="1"/>
  <c r="AH732" i="1" s="1"/>
  <c r="AI732" i="1" s="1"/>
  <c r="AW732" i="1"/>
  <c r="AX732" i="1" s="1"/>
  <c r="AY732" i="1" s="1"/>
  <c r="AO732" i="1"/>
  <c r="AQ732" i="1" s="1"/>
  <c r="AR732" i="1" s="1"/>
  <c r="Y732" i="1"/>
  <c r="Z732" i="1" s="1"/>
  <c r="AF166" i="1"/>
  <c r="Y166" i="1"/>
  <c r="Z166" i="1" s="1"/>
  <c r="Y308" i="1"/>
  <c r="Z308" i="1" s="1"/>
  <c r="AO308" i="1"/>
  <c r="Y930" i="1"/>
  <c r="Z930" i="1" s="1"/>
  <c r="AO930" i="1"/>
  <c r="AQ930" i="1" s="1"/>
  <c r="AR930" i="1" s="1"/>
  <c r="AY930" i="1" s="1"/>
  <c r="Y646" i="1"/>
  <c r="Z646" i="1" s="1"/>
  <c r="AO646" i="1"/>
  <c r="AF429" i="1"/>
  <c r="Y429" i="1"/>
  <c r="Z429" i="1" s="1"/>
  <c r="AO429" i="1"/>
  <c r="AQ429" i="1" s="1"/>
  <c r="AR429" i="1" s="1"/>
  <c r="AH421" i="1"/>
  <c r="AI421" i="1" s="1"/>
  <c r="AY421" i="1" s="1"/>
  <c r="AO357" i="1"/>
  <c r="AF373" i="1"/>
  <c r="AH373" i="1" s="1"/>
  <c r="AI373" i="1" s="1"/>
  <c r="AY373" i="1" s="1"/>
  <c r="AO941" i="1"/>
  <c r="AQ941" i="1" s="1"/>
  <c r="AR941" i="1" s="1"/>
  <c r="AH941" i="1"/>
  <c r="AI941" i="1" s="1"/>
  <c r="AW941" i="1"/>
  <c r="AX941" i="1" s="1"/>
  <c r="AY941" i="1" s="1"/>
  <c r="AO877" i="1"/>
  <c r="AQ877" i="1" s="1"/>
  <c r="AR877" i="1" s="1"/>
  <c r="AY877" i="1" s="1"/>
  <c r="AY488" i="1"/>
  <c r="Y647" i="1"/>
  <c r="Z647" i="1" s="1"/>
  <c r="AF132" i="1"/>
  <c r="AH132" i="1" s="1"/>
  <c r="AI132" i="1" s="1"/>
  <c r="Y132" i="1"/>
  <c r="Z132" i="1" s="1"/>
  <c r="AO132" i="1"/>
  <c r="AQ132" i="1" s="1"/>
  <c r="AR132" i="1" s="1"/>
  <c r="AO361" i="1"/>
  <c r="AQ361" i="1" s="1"/>
  <c r="AR361" i="1" s="1"/>
  <c r="AY361" i="1" s="1"/>
  <c r="Y382" i="1"/>
  <c r="Z382" i="1" s="1"/>
  <c r="AF382" i="1"/>
  <c r="AH382" i="1" s="1"/>
  <c r="AI382" i="1" s="1"/>
  <c r="AY382" i="1" s="1"/>
  <c r="AF535" i="1"/>
  <c r="Y535" i="1"/>
  <c r="Z535" i="1" s="1"/>
  <c r="AO535" i="1"/>
  <c r="AQ535" i="1" s="1"/>
  <c r="AR535" i="1" s="1"/>
  <c r="Y693" i="1"/>
  <c r="Z693" i="1" s="1"/>
  <c r="Y321" i="1"/>
  <c r="Z321" i="1" s="1"/>
  <c r="AF321" i="1"/>
  <c r="Y454" i="1"/>
  <c r="Z454" i="1" s="1"/>
  <c r="AO454" i="1"/>
  <c r="AQ454" i="1" s="1"/>
  <c r="AR454" i="1" s="1"/>
  <c r="AO84" i="1"/>
  <c r="AQ84" i="1" s="1"/>
  <c r="AR84" i="1" s="1"/>
  <c r="AY84" i="1" s="1"/>
  <c r="AH411" i="1"/>
  <c r="AI411" i="1" s="1"/>
  <c r="AO347" i="1"/>
  <c r="AY874" i="1"/>
  <c r="Y191" i="1"/>
  <c r="Z191" i="1" s="1"/>
  <c r="AF253" i="1"/>
  <c r="Y253" i="1"/>
  <c r="Z253" i="1" s="1"/>
  <c r="AO253" i="1"/>
  <c r="AQ253" i="1" s="1"/>
  <c r="AR253" i="1" s="1"/>
  <c r="Y617" i="1"/>
  <c r="Z617" i="1" s="1"/>
  <c r="AQ871" i="1"/>
  <c r="AR871" i="1" s="1"/>
  <c r="AW871" i="1"/>
  <c r="AX871" i="1" s="1"/>
  <c r="AY871" i="1" s="1"/>
  <c r="Y78" i="1"/>
  <c r="Z78" i="1" s="1"/>
  <c r="AY78" i="1" s="1"/>
  <c r="AO78" i="1"/>
  <c r="AQ78" i="1" s="1"/>
  <c r="AR78" i="1" s="1"/>
  <c r="AF70" i="1"/>
  <c r="AH70" i="1" s="1"/>
  <c r="AI70" i="1" s="1"/>
  <c r="Y70" i="1"/>
  <c r="Z70" i="1" s="1"/>
  <c r="AH568" i="1"/>
  <c r="AI568" i="1" s="1"/>
  <c r="AO504" i="1"/>
  <c r="AO506" i="1"/>
  <c r="AQ506" i="1" s="1"/>
  <c r="AR506" i="1" s="1"/>
  <c r="AF457" i="1"/>
  <c r="Y457" i="1"/>
  <c r="Z457" i="1" s="1"/>
  <c r="AF151" i="1"/>
  <c r="AO151" i="1" s="1"/>
  <c r="AQ151" i="1" s="1"/>
  <c r="AR151" i="1" s="1"/>
  <c r="Y302" i="1"/>
  <c r="Z302" i="1" s="1"/>
  <c r="AO302" i="1"/>
  <c r="AQ302" i="1" s="1"/>
  <c r="AR302" i="1" s="1"/>
  <c r="AY302" i="1" s="1"/>
  <c r="AY753" i="1"/>
  <c r="AH864" i="1"/>
  <c r="AI864" i="1" s="1"/>
  <c r="AO800" i="1"/>
  <c r="AQ800" i="1" s="1"/>
  <c r="AR800" i="1" s="1"/>
  <c r="AH298" i="1"/>
  <c r="AI298" i="1" s="1"/>
  <c r="AO298" i="1"/>
  <c r="AO234" i="1"/>
  <c r="AO680" i="1"/>
  <c r="AQ680" i="1" s="1"/>
  <c r="AR680" i="1" s="1"/>
  <c r="AF361" i="1"/>
  <c r="AH361" i="1" s="1"/>
  <c r="AI361" i="1" s="1"/>
  <c r="AF250" i="1"/>
  <c r="Y250" i="1"/>
  <c r="Z250" i="1" s="1"/>
  <c r="AY620" i="1"/>
  <c r="AY793" i="1"/>
  <c r="AF405" i="1"/>
  <c r="AF379" i="1"/>
  <c r="Y379" i="1"/>
  <c r="Z379" i="1" s="1"/>
  <c r="AO379" i="1"/>
  <c r="AQ379" i="1" s="1"/>
  <c r="AR379" i="1" s="1"/>
  <c r="AF892" i="1"/>
  <c r="AH892" i="1" s="1"/>
  <c r="AI892" i="1" s="1"/>
  <c r="AF299" i="1"/>
  <c r="AH299" i="1" s="1"/>
  <c r="AI299" i="1" s="1"/>
  <c r="Y299" i="1"/>
  <c r="Z299" i="1" s="1"/>
  <c r="Y648" i="1"/>
  <c r="Z648" i="1" s="1"/>
  <c r="Y135" i="1"/>
  <c r="Z135" i="1" s="1"/>
  <c r="AF135" i="1"/>
  <c r="AF554" i="1"/>
  <c r="Y554" i="1"/>
  <c r="Z554" i="1" s="1"/>
  <c r="Y431" i="1"/>
  <c r="Z431" i="1" s="1"/>
  <c r="Y616" i="1"/>
  <c r="Z616" i="1" s="1"/>
  <c r="AH557" i="1"/>
  <c r="AI557" i="1" s="1"/>
  <c r="AY557" i="1" s="1"/>
  <c r="AO493" i="1"/>
  <c r="AF648" i="1"/>
  <c r="Y795" i="1"/>
  <c r="Z795" i="1" s="1"/>
  <c r="AY593" i="1"/>
  <c r="AF215" i="1"/>
  <c r="AH215" i="1" s="1"/>
  <c r="AI215" i="1" s="1"/>
  <c r="AY695" i="1"/>
  <c r="Y977" i="1"/>
  <c r="Z977" i="1" s="1"/>
  <c r="AF977" i="1"/>
  <c r="AH977" i="1" s="1"/>
  <c r="AI977" i="1" s="1"/>
  <c r="AY977" i="1" s="1"/>
  <c r="Y665" i="1"/>
  <c r="Z665" i="1" s="1"/>
  <c r="Y891" i="1"/>
  <c r="Z891" i="1" s="1"/>
  <c r="AQ801" i="1"/>
  <c r="AF555" i="1"/>
  <c r="AH555" i="1" s="1"/>
  <c r="AI555" i="1" s="1"/>
  <c r="Y555" i="1"/>
  <c r="Z555" i="1" s="1"/>
  <c r="Y696" i="1"/>
  <c r="Z696" i="1" s="1"/>
  <c r="AO696" i="1"/>
  <c r="AQ696" i="1" s="1"/>
  <c r="AR696" i="1" s="1"/>
  <c r="AY279" i="1"/>
  <c r="AF110" i="1"/>
  <c r="AO110" i="1"/>
  <c r="AQ110" i="1" s="1"/>
  <c r="AR110" i="1" s="1"/>
  <c r="Y110" i="1"/>
  <c r="Z110" i="1" s="1"/>
  <c r="AF909" i="1"/>
  <c r="AO909" i="1" s="1"/>
  <c r="AQ909" i="1" s="1"/>
  <c r="AR909" i="1" s="1"/>
  <c r="Y909" i="1"/>
  <c r="Z909" i="1" s="1"/>
  <c r="Y777" i="1"/>
  <c r="Z777" i="1" s="1"/>
  <c r="AF777" i="1"/>
  <c r="AH777" i="1" s="1"/>
  <c r="AI777" i="1" s="1"/>
  <c r="AY777" i="1" s="1"/>
  <c r="AY828" i="1"/>
  <c r="AY905" i="1"/>
  <c r="AF984" i="1"/>
  <c r="AH984" i="1" s="1"/>
  <c r="AI984" i="1" s="1"/>
  <c r="AY984" i="1" s="1"/>
  <c r="AY426" i="1"/>
  <c r="AY381" i="1"/>
  <c r="AF223" i="1"/>
  <c r="Y223" i="1"/>
  <c r="Z223" i="1" s="1"/>
  <c r="AO223" i="1"/>
  <c r="AQ223" i="1" s="1"/>
  <c r="AR223" i="1" s="1"/>
  <c r="AO372" i="1"/>
  <c r="AH420" i="1"/>
  <c r="AI420" i="1" s="1"/>
  <c r="AY420" i="1" s="1"/>
  <c r="AO356" i="1"/>
  <c r="AH146" i="1"/>
  <c r="AI146" i="1" s="1"/>
  <c r="AO146" i="1"/>
  <c r="AQ146" i="1" s="1"/>
  <c r="AR146" i="1" s="1"/>
  <c r="AY146" i="1" s="1"/>
  <c r="AH441" i="1"/>
  <c r="AI441" i="1" s="1"/>
  <c r="AY441" i="1" s="1"/>
  <c r="AO377" i="1"/>
  <c r="AQ377" i="1" s="1"/>
  <c r="AR377" i="1" s="1"/>
  <c r="AY377" i="1" s="1"/>
  <c r="AY589" i="1"/>
  <c r="Y735" i="1"/>
  <c r="Z735" i="1" s="1"/>
  <c r="AO735" i="1"/>
  <c r="AQ735" i="1" s="1"/>
  <c r="AR735" i="1" s="1"/>
  <c r="AY735" i="1" s="1"/>
  <c r="AH976" i="1"/>
  <c r="AI976" i="1" s="1"/>
  <c r="AO976" i="1"/>
  <c r="AQ976" i="1" s="1"/>
  <c r="AR976" i="1" s="1"/>
  <c r="Y214" i="1"/>
  <c r="Z214" i="1" s="1"/>
  <c r="Y225" i="1"/>
  <c r="Z225" i="1" s="1"/>
  <c r="AF225" i="1"/>
  <c r="AH225" i="1" s="1"/>
  <c r="AI225" i="1" s="1"/>
  <c r="AH229" i="1"/>
  <c r="AI229" i="1" s="1"/>
  <c r="AO229" i="1"/>
  <c r="AQ229" i="1" s="1"/>
  <c r="AR229" i="1" s="1"/>
  <c r="Y295" i="1"/>
  <c r="Z295" i="1" s="1"/>
  <c r="AO295" i="1"/>
  <c r="AQ295" i="1" s="1"/>
  <c r="AR295" i="1" s="1"/>
  <c r="Y162" i="1"/>
  <c r="Z162" i="1" s="1"/>
  <c r="AF162" i="1"/>
  <c r="AO162" i="1"/>
  <c r="AQ162" i="1" s="1"/>
  <c r="AR162" i="1" s="1"/>
  <c r="AF580" i="1"/>
  <c r="Y580" i="1"/>
  <c r="Z580" i="1" s="1"/>
  <c r="Y328" i="1"/>
  <c r="Z328" i="1" s="1"/>
  <c r="AO328" i="1"/>
  <c r="AQ328" i="1" s="1"/>
  <c r="AR328" i="1" s="1"/>
  <c r="Y957" i="1"/>
  <c r="Z957" i="1" s="1"/>
  <c r="AH810" i="1"/>
  <c r="AI810" i="1" s="1"/>
  <c r="AO810" i="1"/>
  <c r="AO746" i="1"/>
  <c r="Y741" i="1"/>
  <c r="Z741" i="1" s="1"/>
  <c r="AF741" i="1"/>
  <c r="AH741" i="1" s="1"/>
  <c r="AI741" i="1" s="1"/>
  <c r="AY741" i="1" s="1"/>
  <c r="AF183" i="1"/>
  <c r="AH183" i="1" s="1"/>
  <c r="AI183" i="1" s="1"/>
  <c r="Y183" i="1"/>
  <c r="Z183" i="1" s="1"/>
  <c r="AY164" i="1"/>
  <c r="AF218" i="1"/>
  <c r="AH218" i="1" s="1"/>
  <c r="AI218" i="1" s="1"/>
  <c r="AY218" i="1" s="1"/>
  <c r="AY832" i="1"/>
  <c r="Y688" i="1"/>
  <c r="Z688" i="1" s="1"/>
  <c r="AY452" i="1"/>
  <c r="AF105" i="1"/>
  <c r="AH105" i="1" s="1"/>
  <c r="AI105" i="1" s="1"/>
  <c r="AY332" i="1"/>
  <c r="AY184" i="1"/>
  <c r="AY69" i="1"/>
  <c r="Y511" i="1"/>
  <c r="Z511" i="1" s="1"/>
  <c r="AF511" i="1"/>
  <c r="AF830" i="1"/>
  <c r="AX316" i="1"/>
  <c r="AY316" i="1" s="1"/>
  <c r="AW316" i="1"/>
  <c r="Y597" i="1"/>
  <c r="Z597" i="1" s="1"/>
  <c r="AO597" i="1"/>
  <c r="AF817" i="1"/>
  <c r="AH817" i="1" s="1"/>
  <c r="AI817" i="1" s="1"/>
  <c r="Y817" i="1"/>
  <c r="Z817" i="1" s="1"/>
  <c r="Y740" i="1"/>
  <c r="Z740" i="1" s="1"/>
  <c r="Y103" i="1"/>
  <c r="Z103" i="1" s="1"/>
  <c r="Y424" i="1"/>
  <c r="Z424" i="1" s="1"/>
  <c r="AO424" i="1"/>
  <c r="AQ424" i="1" s="1"/>
  <c r="AR424" i="1" s="1"/>
  <c r="Y553" i="1"/>
  <c r="Z553" i="1" s="1"/>
  <c r="AF553" i="1"/>
  <c r="AH553" i="1" s="1"/>
  <c r="AI553" i="1" s="1"/>
  <c r="AF440" i="1"/>
  <c r="Y440" i="1"/>
  <c r="Z440" i="1" s="1"/>
  <c r="AO440" i="1"/>
  <c r="AQ440" i="1" s="1"/>
  <c r="AR440" i="1" s="1"/>
  <c r="AY126" i="1"/>
  <c r="AH812" i="1"/>
  <c r="AI812" i="1" s="1"/>
  <c r="AO812" i="1"/>
  <c r="Y603" i="1"/>
  <c r="Z603" i="1" s="1"/>
  <c r="AF603" i="1"/>
  <c r="AH603" i="1" s="1"/>
  <c r="AI603" i="1" s="1"/>
  <c r="AY603" i="1" s="1"/>
  <c r="AX442" i="1"/>
  <c r="AY442" i="1" s="1"/>
  <c r="AW442" i="1"/>
  <c r="AF221" i="1"/>
  <c r="AO221" i="1" s="1"/>
  <c r="AQ221" i="1" s="1"/>
  <c r="AR221" i="1" s="1"/>
  <c r="Y221" i="1"/>
  <c r="Z221" i="1" s="1"/>
  <c r="Y404" i="1"/>
  <c r="Z404" i="1" s="1"/>
  <c r="AF404" i="1"/>
  <c r="AH404" i="1" s="1"/>
  <c r="AI404" i="1" s="1"/>
  <c r="Y718" i="1"/>
  <c r="Z718" i="1" s="1"/>
  <c r="AO718" i="1"/>
  <c r="AQ718" i="1" s="1"/>
  <c r="AR718" i="1" s="1"/>
  <c r="Y148" i="1"/>
  <c r="Z148" i="1" s="1"/>
  <c r="AO148" i="1"/>
  <c r="AQ148" i="1" s="1"/>
  <c r="AR148" i="1" s="1"/>
  <c r="Y921" i="1"/>
  <c r="Z921" i="1" s="1"/>
  <c r="AO921" i="1"/>
  <c r="AQ921" i="1" s="1"/>
  <c r="AR921" i="1" s="1"/>
  <c r="Y104" i="1"/>
  <c r="Z104" i="1" s="1"/>
  <c r="Y956" i="1"/>
  <c r="Z956" i="1" s="1"/>
  <c r="AF956" i="1"/>
  <c r="Y902" i="1"/>
  <c r="Z902" i="1" s="1"/>
  <c r="AF902" i="1"/>
  <c r="AQ587" i="1"/>
  <c r="AY948" i="1"/>
  <c r="Y80" i="1"/>
  <c r="Z80" i="1" s="1"/>
  <c r="AF80" i="1"/>
  <c r="AO453" i="1"/>
  <c r="AQ453" i="1" s="1"/>
  <c r="AR453" i="1" s="1"/>
  <c r="AY453" i="1" s="1"/>
  <c r="Y736" i="1"/>
  <c r="Z736" i="1" s="1"/>
  <c r="Y456" i="1"/>
  <c r="Z456" i="1" s="1"/>
  <c r="AO456" i="1"/>
  <c r="AF758" i="1"/>
  <c r="Y758" i="1"/>
  <c r="Z758" i="1" s="1"/>
  <c r="AO758" i="1"/>
  <c r="AQ758" i="1" s="1"/>
  <c r="AR758" i="1" s="1"/>
  <c r="Y713" i="1"/>
  <c r="Z713" i="1" s="1"/>
  <c r="AO713" i="1"/>
  <c r="AQ713" i="1" s="1"/>
  <c r="AR713" i="1" s="1"/>
  <c r="AY713" i="1" s="1"/>
  <c r="Y715" i="1"/>
  <c r="Z715" i="1" s="1"/>
  <c r="AO715" i="1"/>
  <c r="AQ715" i="1" s="1"/>
  <c r="AR715" i="1" s="1"/>
  <c r="AY715" i="1" s="1"/>
  <c r="AH831" i="1"/>
  <c r="AI831" i="1" s="1"/>
  <c r="AO831" i="1"/>
  <c r="AQ831" i="1" s="1"/>
  <c r="AR831" i="1" s="1"/>
  <c r="AY831" i="1" s="1"/>
  <c r="AF974" i="1"/>
  <c r="AH974" i="1" s="1"/>
  <c r="AI974" i="1" s="1"/>
  <c r="Y974" i="1"/>
  <c r="Z974" i="1" s="1"/>
  <c r="AY215" i="1"/>
  <c r="AH693" i="1"/>
  <c r="AI693" i="1" s="1"/>
  <c r="AO629" i="1"/>
  <c r="AH433" i="1"/>
  <c r="AI433" i="1" s="1"/>
  <c r="AO369" i="1"/>
  <c r="AF326" i="1"/>
  <c r="AO326" i="1"/>
  <c r="AQ326" i="1" s="1"/>
  <c r="AR326" i="1" s="1"/>
  <c r="Y326" i="1"/>
  <c r="Z326" i="1" s="1"/>
  <c r="AF946" i="1"/>
  <c r="Y946" i="1"/>
  <c r="Z946" i="1" s="1"/>
  <c r="AO946" i="1"/>
  <c r="AQ946" i="1" s="1"/>
  <c r="AR946" i="1" s="1"/>
  <c r="Y128" i="1"/>
  <c r="Z128" i="1" s="1"/>
  <c r="AF128" i="1"/>
  <c r="AF829" i="1"/>
  <c r="Y829" i="1"/>
  <c r="Z829" i="1" s="1"/>
  <c r="AO829" i="1"/>
  <c r="AQ829" i="1" s="1"/>
  <c r="AR829" i="1" s="1"/>
  <c r="AH325" i="1"/>
  <c r="AI325" i="1" s="1"/>
  <c r="AO325" i="1"/>
  <c r="AQ325" i="1" s="1"/>
  <c r="AR325" i="1" s="1"/>
  <c r="AF406" i="1"/>
  <c r="AO406" i="1"/>
  <c r="AQ406" i="1" s="1"/>
  <c r="AR406" i="1" s="1"/>
  <c r="Y406" i="1"/>
  <c r="Z406" i="1" s="1"/>
  <c r="AF669" i="1"/>
  <c r="Y669" i="1"/>
  <c r="Z669" i="1" s="1"/>
  <c r="AW801" i="1"/>
  <c r="AX801" i="1"/>
  <c r="AY801" i="1" s="1"/>
  <c r="AF169" i="1"/>
  <c r="AH169" i="1" s="1"/>
  <c r="AI169" i="1" s="1"/>
  <c r="Y169" i="1"/>
  <c r="Z169" i="1" s="1"/>
  <c r="Y792" i="1"/>
  <c r="Z792" i="1" s="1"/>
  <c r="AO792" i="1"/>
  <c r="AQ792" i="1" s="1"/>
  <c r="AR792" i="1" s="1"/>
  <c r="AY737" i="1"/>
  <c r="AF374" i="1"/>
  <c r="Y374" i="1"/>
  <c r="Z374" i="1" s="1"/>
  <c r="Y528" i="1"/>
  <c r="Z528" i="1" s="1"/>
  <c r="AO528" i="1"/>
  <c r="AQ528" i="1" s="1"/>
  <c r="AR528" i="1" s="1"/>
  <c r="AY528" i="1" s="1"/>
  <c r="AF383" i="1"/>
  <c r="AH383" i="1" s="1"/>
  <c r="AI383" i="1" s="1"/>
  <c r="AY383" i="1" s="1"/>
  <c r="Y430" i="1"/>
  <c r="Z430" i="1" s="1"/>
  <c r="AF430" i="1"/>
  <c r="AH430" i="1" s="1"/>
  <c r="AI430" i="1" s="1"/>
  <c r="Y313" i="1"/>
  <c r="Z313" i="1" s="1"/>
  <c r="AW313" i="1"/>
  <c r="AX313" i="1" s="1"/>
  <c r="AY313" i="1" s="1"/>
  <c r="Y246" i="1"/>
  <c r="Z246" i="1" s="1"/>
  <c r="AF246" i="1"/>
  <c r="AO246" i="1" s="1"/>
  <c r="AQ246" i="1" s="1"/>
  <c r="AR246" i="1" s="1"/>
  <c r="AF75" i="1"/>
  <c r="Y75" i="1"/>
  <c r="Z75" i="1" s="1"/>
  <c r="AO187" i="1"/>
  <c r="AQ187" i="1" s="1"/>
  <c r="AR187" i="1" s="1"/>
  <c r="AY187" i="1" s="1"/>
  <c r="Y885" i="1"/>
  <c r="Z885" i="1" s="1"/>
  <c r="AO885" i="1"/>
  <c r="AQ885" i="1" s="1"/>
  <c r="AR885" i="1" s="1"/>
  <c r="AY885" i="1" s="1"/>
  <c r="Y92" i="1"/>
  <c r="Z92" i="1" s="1"/>
  <c r="AF92" i="1"/>
  <c r="AH92" i="1" s="1"/>
  <c r="AI92" i="1" s="1"/>
  <c r="AY92" i="1" s="1"/>
  <c r="Y97" i="1"/>
  <c r="Z97" i="1" s="1"/>
  <c r="AF97" i="1"/>
  <c r="AH97" i="1" s="1"/>
  <c r="AI97" i="1" s="1"/>
  <c r="Y757" i="1"/>
  <c r="Z757" i="1" s="1"/>
  <c r="AY757" i="1" s="1"/>
  <c r="AF757" i="1"/>
  <c r="AH757" i="1" s="1"/>
  <c r="AI757" i="1" s="1"/>
  <c r="AO644" i="1"/>
  <c r="AH376" i="1"/>
  <c r="AI376" i="1" s="1"/>
  <c r="AQ442" i="1"/>
  <c r="AH576" i="1"/>
  <c r="AI576" i="1" s="1"/>
  <c r="AY576" i="1" s="1"/>
  <c r="AO512" i="1"/>
  <c r="AQ512" i="1" s="1"/>
  <c r="AR512" i="1" s="1"/>
  <c r="AY512" i="1" s="1"/>
  <c r="AW980" i="1"/>
  <c r="AX980" i="1"/>
  <c r="AY980" i="1" s="1"/>
  <c r="Y331" i="1"/>
  <c r="Z331" i="1" s="1"/>
  <c r="AO331" i="1"/>
  <c r="AQ331" i="1" s="1"/>
  <c r="AR331" i="1" s="1"/>
  <c r="Y811" i="1"/>
  <c r="Z811" i="1" s="1"/>
  <c r="AO811" i="1"/>
  <c r="Y780" i="1"/>
  <c r="Z780" i="1" s="1"/>
  <c r="Y820" i="1"/>
  <c r="Z820" i="1" s="1"/>
  <c r="AO820" i="1"/>
  <c r="AQ820" i="1" s="1"/>
  <c r="AR820" i="1" s="1"/>
  <c r="AW820" i="1"/>
  <c r="AX820" i="1" s="1"/>
  <c r="AY820" i="1" s="1"/>
  <c r="Y906" i="1"/>
  <c r="Z906" i="1" s="1"/>
  <c r="AW906" i="1"/>
  <c r="AX906" i="1" s="1"/>
  <c r="AY906" i="1" s="1"/>
  <c r="AH996" i="1"/>
  <c r="AI996" i="1" s="1"/>
  <c r="AO932" i="1"/>
  <c r="AQ932" i="1" s="1"/>
  <c r="AR932" i="1" s="1"/>
  <c r="AY932" i="1" s="1"/>
  <c r="AY100" i="1"/>
  <c r="AX562" i="1"/>
  <c r="AY562" i="1" s="1"/>
  <c r="AW562" i="1"/>
  <c r="AF447" i="1"/>
  <c r="AH447" i="1" s="1"/>
  <c r="AI447" i="1" s="1"/>
  <c r="Y447" i="1"/>
  <c r="Z447" i="1" s="1"/>
  <c r="AO484" i="1"/>
  <c r="Y352" i="1"/>
  <c r="Z352" i="1" s="1"/>
  <c r="AO352" i="1"/>
  <c r="AQ352" i="1" s="1"/>
  <c r="AR352" i="1" s="1"/>
  <c r="AY550" i="1"/>
  <c r="Y664" i="1"/>
  <c r="Z664" i="1" s="1"/>
  <c r="AF664" i="1"/>
  <c r="AY645" i="1"/>
  <c r="AF650" i="1"/>
  <c r="AO650" i="1"/>
  <c r="AQ650" i="1" s="1"/>
  <c r="AR650" i="1" s="1"/>
  <c r="Y650" i="1"/>
  <c r="Z650" i="1" s="1"/>
  <c r="AF957" i="1"/>
  <c r="AO957" i="1" s="1"/>
  <c r="AF360" i="1"/>
  <c r="AH360" i="1" s="1"/>
  <c r="AI360" i="1" s="1"/>
  <c r="Y668" i="1"/>
  <c r="Z668" i="1" s="1"/>
  <c r="AF668" i="1"/>
  <c r="AO158" i="1"/>
  <c r="AQ158" i="1" s="1"/>
  <c r="AR158" i="1" s="1"/>
  <c r="AY158" i="1" s="1"/>
  <c r="Y997" i="1"/>
  <c r="Z997" i="1" s="1"/>
  <c r="AF997" i="1"/>
  <c r="AO997" i="1" s="1"/>
  <c r="AQ997" i="1" s="1"/>
  <c r="AR997" i="1" s="1"/>
  <c r="AH388" i="1"/>
  <c r="AI388" i="1" s="1"/>
  <c r="AO324" i="1"/>
  <c r="AQ324" i="1" s="1"/>
  <c r="AR324" i="1" s="1"/>
  <c r="AY324" i="1" s="1"/>
  <c r="AY188" i="1"/>
  <c r="AY228" i="1"/>
  <c r="AF241" i="1"/>
  <c r="AH241" i="1" s="1"/>
  <c r="AI241" i="1" s="1"/>
  <c r="AY241" i="1" s="1"/>
  <c r="AH348" i="1"/>
  <c r="AI348" i="1" s="1"/>
  <c r="AO348" i="1"/>
  <c r="Y96" i="1"/>
  <c r="Z96" i="1" s="1"/>
  <c r="AO96" i="1"/>
  <c r="AQ96" i="1" s="1"/>
  <c r="AR96" i="1" s="1"/>
  <c r="AF735" i="1"/>
  <c r="AH735" i="1" s="1"/>
  <c r="AI735" i="1" s="1"/>
  <c r="Y904" i="1"/>
  <c r="Z904" i="1" s="1"/>
  <c r="AO904" i="1"/>
  <c r="AF593" i="1"/>
  <c r="AH593" i="1" s="1"/>
  <c r="AI593" i="1" s="1"/>
  <c r="AY77" i="1"/>
  <c r="Y411" i="1"/>
  <c r="Z411" i="1" s="1"/>
  <c r="AY263" i="1"/>
  <c r="AY966" i="1"/>
  <c r="AH172" i="1"/>
  <c r="AI172" i="1" s="1"/>
  <c r="AO172" i="1"/>
  <c r="AQ172" i="1" s="1"/>
  <c r="AR172" i="1" s="1"/>
  <c r="AX587" i="1"/>
  <c r="AY587" i="1" s="1"/>
  <c r="AW587" i="1"/>
  <c r="AF191" i="1"/>
  <c r="AH191" i="1" s="1"/>
  <c r="AI191" i="1" s="1"/>
  <c r="AF869" i="1"/>
  <c r="AO869" i="1" s="1"/>
  <c r="AQ869" i="1" s="1"/>
  <c r="AR869" i="1" s="1"/>
  <c r="Y869" i="1"/>
  <c r="Z869" i="1" s="1"/>
  <c r="Y309" i="1"/>
  <c r="Z309" i="1" s="1"/>
  <c r="AF309" i="1"/>
  <c r="AF185" i="1"/>
  <c r="Y864" i="1"/>
  <c r="Z864" i="1" s="1"/>
  <c r="AF920" i="1"/>
  <c r="AO920" i="1" s="1"/>
  <c r="AQ920" i="1" s="1"/>
  <c r="AR920" i="1" s="1"/>
  <c r="Y920" i="1"/>
  <c r="Z920" i="1" s="1"/>
  <c r="AY171" i="1"/>
  <c r="AF500" i="1"/>
  <c r="AH500" i="1" s="1"/>
  <c r="AI500" i="1" s="1"/>
  <c r="AY500" i="1" s="1"/>
  <c r="AF776" i="1"/>
  <c r="Y776" i="1"/>
  <c r="Z776" i="1" s="1"/>
  <c r="AF815" i="1"/>
  <c r="Y815" i="1"/>
  <c r="Z815" i="1" s="1"/>
  <c r="AO815" i="1"/>
  <c r="AQ815" i="1" s="1"/>
  <c r="AR815" i="1" s="1"/>
  <c r="AY503" i="1"/>
  <c r="AO965" i="1"/>
  <c r="AQ965" i="1" s="1"/>
  <c r="AR965" i="1" s="1"/>
  <c r="AO480" i="1"/>
  <c r="AQ480" i="1" s="1"/>
  <c r="AR480" i="1" s="1"/>
  <c r="AF397" i="1"/>
  <c r="AH397" i="1" s="1"/>
  <c r="AI397" i="1" s="1"/>
  <c r="AY397" i="1" s="1"/>
  <c r="AO670" i="1"/>
  <c r="AH486" i="1"/>
  <c r="AI486" i="1" s="1"/>
  <c r="AY486" i="1" s="1"/>
  <c r="AO422" i="1"/>
  <c r="AY21" i="1"/>
  <c r="AW921" i="1"/>
  <c r="AX921" i="1" s="1"/>
  <c r="AY921" i="1" s="1"/>
  <c r="AY124" i="1"/>
  <c r="AY843" i="1"/>
  <c r="Y180" i="1"/>
  <c r="Z180" i="1" s="1"/>
  <c r="AF571" i="1"/>
  <c r="AY592" i="1"/>
  <c r="AQ981" i="1"/>
  <c r="AY945" i="1"/>
  <c r="AQ175" i="1"/>
  <c r="AF545" i="1"/>
  <c r="AH545" i="1" s="1"/>
  <c r="AI545" i="1" s="1"/>
  <c r="AY545" i="1" s="1"/>
  <c r="Y139" i="1"/>
  <c r="Z139" i="1" s="1"/>
  <c r="AF139" i="1"/>
  <c r="Y709" i="1"/>
  <c r="Z709" i="1" s="1"/>
  <c r="AO709" i="1"/>
  <c r="AQ709" i="1" s="1"/>
  <c r="AR709" i="1" s="1"/>
  <c r="AY432" i="1"/>
  <c r="Y239" i="1"/>
  <c r="Z239" i="1" s="1"/>
  <c r="AO239" i="1"/>
  <c r="AQ239" i="1" s="1"/>
  <c r="AR239" i="1" s="1"/>
  <c r="AF774" i="1"/>
  <c r="AH774" i="1" s="1"/>
  <c r="AI774" i="1" s="1"/>
  <c r="Y774" i="1"/>
  <c r="Z774" i="1" s="1"/>
  <c r="AO774" i="1"/>
  <c r="AQ774" i="1" s="1"/>
  <c r="AR774" i="1" s="1"/>
  <c r="AH197" i="1"/>
  <c r="AI197" i="1" s="1"/>
  <c r="AY197" i="1" s="1"/>
  <c r="AO133" i="1"/>
  <c r="Y277" i="1"/>
  <c r="Z277" i="1" s="1"/>
  <c r="AF277" i="1"/>
  <c r="Y983" i="1"/>
  <c r="Z983" i="1" s="1"/>
  <c r="AF983" i="1"/>
  <c r="AH983" i="1" s="1"/>
  <c r="AI983" i="1" s="1"/>
  <c r="AF617" i="1"/>
  <c r="AF616" i="1"/>
  <c r="AH616" i="1" s="1"/>
  <c r="AI616" i="1" s="1"/>
  <c r="AY119" i="1"/>
  <c r="AH455" i="1"/>
  <c r="AI455" i="1" s="1"/>
  <c r="AY455" i="1" s="1"/>
  <c r="AO391" i="1"/>
  <c r="Y202" i="1"/>
  <c r="Z202" i="1" s="1"/>
  <c r="AO202" i="1"/>
  <c r="Y79" i="1"/>
  <c r="Z79" i="1" s="1"/>
  <c r="AO79" i="1"/>
  <c r="Y477" i="1"/>
  <c r="Z477" i="1" s="1"/>
  <c r="AF477" i="1"/>
  <c r="Y193" i="1"/>
  <c r="Z193" i="1" s="1"/>
  <c r="AF193" i="1"/>
  <c r="AH193" i="1" s="1"/>
  <c r="AI193" i="1" s="1"/>
  <c r="Y521" i="1"/>
  <c r="Z521" i="1" s="1"/>
  <c r="AY521" i="1" s="1"/>
  <c r="AF521" i="1"/>
  <c r="AH521" i="1" s="1"/>
  <c r="AI521" i="1" s="1"/>
  <c r="AO388" i="1"/>
  <c r="AF352" i="1"/>
  <c r="AF813" i="1"/>
  <c r="AO250" i="1"/>
  <c r="AQ250" i="1" s="1"/>
  <c r="AR250" i="1" s="1"/>
  <c r="Y168" i="1"/>
  <c r="Z168" i="1" s="1"/>
  <c r="Y775" i="1"/>
  <c r="Z775" i="1" s="1"/>
  <c r="AO775" i="1"/>
  <c r="AQ775" i="1" s="1"/>
  <c r="AR775" i="1" s="1"/>
  <c r="AY775" i="1" s="1"/>
  <c r="AF928" i="1"/>
  <c r="AH928" i="1" s="1"/>
  <c r="AI928" i="1" s="1"/>
  <c r="Y509" i="1"/>
  <c r="Z509" i="1" s="1"/>
  <c r="AF509" i="1"/>
  <c r="AH509" i="1" s="1"/>
  <c r="AI509" i="1" s="1"/>
  <c r="AY509" i="1" s="1"/>
  <c r="AF224" i="1"/>
  <c r="AH224" i="1" s="1"/>
  <c r="AI224" i="1" s="1"/>
  <c r="AY224" i="1" s="1"/>
  <c r="AH904" i="1"/>
  <c r="AI904" i="1" s="1"/>
  <c r="AO840" i="1"/>
  <c r="AY903" i="1"/>
  <c r="AY105" i="1"/>
  <c r="AY549" i="1"/>
  <c r="AF569" i="1"/>
  <c r="AH569" i="1" s="1"/>
  <c r="AI569" i="1" s="1"/>
  <c r="AY569" i="1" s="1"/>
  <c r="Y525" i="1"/>
  <c r="Z525" i="1" s="1"/>
  <c r="AF525" i="1"/>
  <c r="AH525" i="1" s="1"/>
  <c r="AI525" i="1" s="1"/>
  <c r="AY525" i="1" s="1"/>
  <c r="AF431" i="1"/>
  <c r="AO431" i="1" s="1"/>
  <c r="AQ431" i="1" s="1"/>
  <c r="AR431" i="1" s="1"/>
  <c r="Y816" i="1"/>
  <c r="Z816" i="1" s="1"/>
  <c r="AF816" i="1"/>
  <c r="AY359" i="1"/>
  <c r="Y797" i="1"/>
  <c r="Z797" i="1" s="1"/>
  <c r="AO797" i="1"/>
  <c r="AQ797" i="1" s="1"/>
  <c r="AR797" i="1" s="1"/>
  <c r="Y240" i="1"/>
  <c r="Z240" i="1" s="1"/>
  <c r="AF240" i="1"/>
  <c r="AH240" i="1" s="1"/>
  <c r="AI240" i="1" s="1"/>
  <c r="AO240" i="1"/>
  <c r="AQ240" i="1" s="1"/>
  <c r="AR240" i="1" s="1"/>
  <c r="AY240" i="1" s="1"/>
  <c r="AF68" i="1"/>
  <c r="AH68" i="1" s="1"/>
  <c r="AI68" i="1" s="1"/>
  <c r="AY68" i="1" s="1"/>
  <c r="AH574" i="1"/>
  <c r="AI574" i="1" s="1"/>
  <c r="AO510" i="1"/>
  <c r="AQ510" i="1" s="1"/>
  <c r="AR510" i="1" s="1"/>
  <c r="AY510" i="1" s="1"/>
  <c r="AY181" i="1"/>
  <c r="Y410" i="1"/>
  <c r="Z410" i="1" s="1"/>
  <c r="AO410" i="1"/>
  <c r="AQ410" i="1" s="1"/>
  <c r="AR410" i="1" s="1"/>
  <c r="AY410" i="1" s="1"/>
  <c r="AO581" i="1"/>
  <c r="AX265" i="1"/>
  <c r="AW265" i="1"/>
  <c r="AF280" i="1"/>
  <c r="AX130" i="1"/>
  <c r="AY130" i="1" s="1"/>
  <c r="AW130" i="1"/>
  <c r="AW328" i="1"/>
  <c r="AX328" i="1" s="1"/>
  <c r="AY328" i="1" s="1"/>
  <c r="AW229" i="1"/>
  <c r="AX229" i="1" s="1"/>
  <c r="AF344" i="1"/>
  <c r="AH344" i="1" s="1"/>
  <c r="AI344" i="1" s="1"/>
  <c r="Y344" i="1"/>
  <c r="Z344" i="1" s="1"/>
  <c r="AO344" i="1"/>
  <c r="AQ344" i="1" s="1"/>
  <c r="AR344" i="1" s="1"/>
  <c r="Y622" i="1"/>
  <c r="Z622" i="1" s="1"/>
  <c r="AF622" i="1"/>
  <c r="AQ311" i="1"/>
  <c r="AY534" i="1"/>
  <c r="AH800" i="1"/>
  <c r="AI800" i="1" s="1"/>
  <c r="AW800" i="1"/>
  <c r="AX800" i="1" s="1"/>
  <c r="AW981" i="1"/>
  <c r="AX981" i="1"/>
  <c r="AY981" i="1" s="1"/>
  <c r="AH524" i="1"/>
  <c r="AI524" i="1" s="1"/>
  <c r="AO460" i="1"/>
  <c r="AO524" i="1"/>
  <c r="AQ524" i="1" s="1"/>
  <c r="AR524" i="1" s="1"/>
  <c r="AY524" i="1" s="1"/>
  <c r="AX175" i="1"/>
  <c r="AY175" i="1" s="1"/>
  <c r="AW175" i="1"/>
  <c r="AF756" i="1"/>
  <c r="AH756" i="1" s="1"/>
  <c r="AI756" i="1" s="1"/>
  <c r="AY756" i="1" s="1"/>
  <c r="AF633" i="1"/>
  <c r="AF168" i="1"/>
  <c r="AH168" i="1" s="1"/>
  <c r="AI168" i="1" s="1"/>
  <c r="AF137" i="1"/>
  <c r="AH137" i="1" s="1"/>
  <c r="AI137" i="1" s="1"/>
  <c r="Y137" i="1"/>
  <c r="Z137" i="1" s="1"/>
  <c r="AO137" i="1"/>
  <c r="AQ137" i="1" s="1"/>
  <c r="AR137" i="1" s="1"/>
  <c r="AF665" i="1"/>
  <c r="AO665" i="1" s="1"/>
  <c r="AQ665" i="1" s="1"/>
  <c r="AR665" i="1" s="1"/>
  <c r="Y461" i="1"/>
  <c r="Z461" i="1" s="1"/>
  <c r="AF461" i="1"/>
  <c r="AH461" i="1" s="1"/>
  <c r="AI461" i="1" s="1"/>
  <c r="AY461" i="1" s="1"/>
  <c r="AY116" i="1"/>
  <c r="AF217" i="1"/>
  <c r="AO217" i="1" s="1"/>
  <c r="AQ217" i="1" s="1"/>
  <c r="AR217" i="1" s="1"/>
  <c r="AF688" i="1"/>
  <c r="AO688" i="1" s="1"/>
  <c r="AQ688" i="1" s="1"/>
  <c r="AR688" i="1" s="1"/>
  <c r="AO260" i="1"/>
  <c r="AF87" i="1"/>
  <c r="AF475" i="1"/>
  <c r="AH475" i="1" s="1"/>
  <c r="AI475" i="1" s="1"/>
  <c r="Y475" i="1"/>
  <c r="Z475" i="1" s="1"/>
  <c r="AO475" i="1"/>
  <c r="AQ475" i="1" s="1"/>
  <c r="AR475" i="1" s="1"/>
  <c r="Y156" i="1"/>
  <c r="Z156" i="1" s="1"/>
  <c r="AF156" i="1"/>
  <c r="AH156" i="1" s="1"/>
  <c r="AI156" i="1" s="1"/>
  <c r="AY156" i="1" s="1"/>
  <c r="AF891" i="1"/>
  <c r="Y676" i="1"/>
  <c r="Z676" i="1" s="1"/>
  <c r="AF639" i="1"/>
  <c r="AH639" i="1" s="1"/>
  <c r="AI639" i="1" s="1"/>
  <c r="AH526" i="1"/>
  <c r="AI526" i="1" s="1"/>
  <c r="AO462" i="1"/>
  <c r="AO526" i="1"/>
  <c r="AQ526" i="1" s="1"/>
  <c r="AR526" i="1" s="1"/>
  <c r="Y733" i="1"/>
  <c r="Z733" i="1" s="1"/>
  <c r="AF733" i="1"/>
  <c r="AH733" i="1" s="1"/>
  <c r="AI733" i="1" s="1"/>
  <c r="AF686" i="1"/>
  <c r="AO734" i="1"/>
  <c r="AW621" i="1"/>
  <c r="AX621" i="1" s="1"/>
  <c r="AY621" i="1" s="1"/>
  <c r="Y625" i="1"/>
  <c r="Z625" i="1" s="1"/>
  <c r="AF625" i="1"/>
  <c r="Y939" i="1"/>
  <c r="Z939" i="1" s="1"/>
  <c r="AF939" i="1"/>
  <c r="AO939" i="1" s="1"/>
  <c r="AQ939" i="1" s="1"/>
  <c r="AR939" i="1" s="1"/>
  <c r="AH690" i="1"/>
  <c r="AI690" i="1" s="1"/>
  <c r="AO690" i="1"/>
  <c r="AF759" i="1"/>
  <c r="AH759" i="1" s="1"/>
  <c r="AI759" i="1" s="1"/>
  <c r="Y759" i="1"/>
  <c r="Z759" i="1" s="1"/>
  <c r="AX311" i="1"/>
  <c r="AY311" i="1" s="1"/>
  <c r="AW311" i="1"/>
  <c r="AF214" i="1"/>
  <c r="AH214" i="1" s="1"/>
  <c r="AI214" i="1" s="1"/>
  <c r="AF924" i="1"/>
  <c r="Y924" i="1"/>
  <c r="Z924" i="1" s="1"/>
  <c r="AO924" i="1"/>
  <c r="AQ924" i="1" s="1"/>
  <c r="AR924" i="1" s="1"/>
  <c r="Y717" i="1"/>
  <c r="Z717" i="1" s="1"/>
  <c r="AO717" i="1"/>
  <c r="AQ717" i="1" s="1"/>
  <c r="AR717" i="1" s="1"/>
  <c r="AF136" i="1"/>
  <c r="Y136" i="1"/>
  <c r="Z136" i="1" s="1"/>
  <c r="AF711" i="1"/>
  <c r="AH711" i="1" s="1"/>
  <c r="AI711" i="1" s="1"/>
  <c r="AY711" i="1" s="1"/>
  <c r="AF533" i="1"/>
  <c r="AO469" i="1" s="1"/>
  <c r="Y533" i="1"/>
  <c r="Z533" i="1" s="1"/>
  <c r="AO533" i="1"/>
  <c r="AQ533" i="1" s="1"/>
  <c r="AR533" i="1" s="1"/>
  <c r="AF716" i="1"/>
  <c r="AH716" i="1" s="1"/>
  <c r="AI716" i="1" s="1"/>
  <c r="AY716" i="1" s="1"/>
  <c r="Y870" i="1"/>
  <c r="Z870" i="1" s="1"/>
  <c r="AF870" i="1"/>
  <c r="AF624" i="1"/>
  <c r="Y624" i="1"/>
  <c r="Z624" i="1" s="1"/>
  <c r="AW935" i="1"/>
  <c r="AX935" i="1"/>
  <c r="AY935" i="1" s="1"/>
  <c r="AY265" i="1"/>
  <c r="AY852" i="1"/>
  <c r="Y577" i="1"/>
  <c r="Z577" i="1" s="1"/>
  <c r="AO577" i="1"/>
  <c r="AQ577" i="1" s="1"/>
  <c r="AR577" i="1" s="1"/>
  <c r="AY333" i="1"/>
  <c r="Y129" i="1"/>
  <c r="Z129" i="1" s="1"/>
  <c r="AY129" i="1" s="1"/>
  <c r="AF129" i="1"/>
  <c r="AH129" i="1" s="1"/>
  <c r="AI129" i="1" s="1"/>
  <c r="Y351" i="1"/>
  <c r="Z351" i="1" s="1"/>
  <c r="AO351" i="1"/>
  <c r="AF552" i="1"/>
  <c r="AH552" i="1" s="1"/>
  <c r="AI552" i="1" s="1"/>
  <c r="AY552" i="1" s="1"/>
  <c r="AY501" i="1"/>
  <c r="AO425" i="1"/>
  <c r="AQ425" i="1" s="1"/>
  <c r="AR425" i="1" s="1"/>
  <c r="AY425" i="1" s="1"/>
  <c r="AY360" i="1"/>
  <c r="AY138" i="1"/>
  <c r="AF93" i="1"/>
  <c r="AH93" i="1" s="1"/>
  <c r="AI93" i="1" s="1"/>
  <c r="AY93" i="1" s="1"/>
  <c r="AH940" i="1"/>
  <c r="AI940" i="1" s="1"/>
  <c r="AY940" i="1" s="1"/>
  <c r="AO876" i="1"/>
  <c r="Y751" i="1"/>
  <c r="Z751" i="1" s="1"/>
  <c r="AF751" i="1"/>
  <c r="AH751" i="1" s="1"/>
  <c r="AI751" i="1" s="1"/>
  <c r="Y671" i="1"/>
  <c r="Z671" i="1" s="1"/>
  <c r="AO671" i="1"/>
  <c r="AF167" i="1"/>
  <c r="AH167" i="1" s="1"/>
  <c r="AI167" i="1" s="1"/>
  <c r="AY167" i="1" s="1"/>
  <c r="AF740" i="1"/>
  <c r="AH740" i="1" s="1"/>
  <c r="AI740" i="1" s="1"/>
  <c r="Y345" i="1"/>
  <c r="Z345" i="1" s="1"/>
  <c r="AW345" i="1"/>
  <c r="AX345" i="1" s="1"/>
  <c r="AO433" i="1"/>
  <c r="Y91" i="1"/>
  <c r="Z91" i="1" s="1"/>
  <c r="AO91" i="1"/>
  <c r="AQ91" i="1" s="1"/>
  <c r="AR91" i="1" s="1"/>
  <c r="AW96" i="1"/>
  <c r="AX96" i="1" s="1"/>
  <c r="AY96" i="1" s="1"/>
  <c r="AW927" i="1"/>
  <c r="AX927" i="1" s="1"/>
  <c r="AY927" i="1" s="1"/>
  <c r="AW976" i="1"/>
  <c r="AX976" i="1" s="1"/>
  <c r="AY976" i="1" s="1"/>
  <c r="AH676" i="1"/>
  <c r="AI676" i="1" s="1"/>
  <c r="AO612" i="1"/>
  <c r="Y160" i="1"/>
  <c r="Z160" i="1" s="1"/>
  <c r="AO160" i="1"/>
  <c r="AQ160" i="1" s="1"/>
  <c r="AR160" i="1" s="1"/>
  <c r="AY190" i="1"/>
  <c r="Y598" i="1"/>
  <c r="Z598" i="1" s="1"/>
  <c r="AF598" i="1"/>
  <c r="AH598" i="1" s="1"/>
  <c r="AI598" i="1" s="1"/>
  <c r="AH219" i="1"/>
  <c r="AI219" i="1" s="1"/>
  <c r="AO219" i="1"/>
  <c r="AQ219" i="1" s="1"/>
  <c r="AR219" i="1" s="1"/>
  <c r="AH194" i="1"/>
  <c r="AI194" i="1" s="1"/>
  <c r="AW194" i="1"/>
  <c r="AX194" i="1" s="1"/>
  <c r="AY194" i="1" s="1"/>
  <c r="AF402" i="1"/>
  <c r="AH402" i="1" s="1"/>
  <c r="AI402" i="1" s="1"/>
  <c r="Y402" i="1"/>
  <c r="Z402" i="1" s="1"/>
  <c r="AF795" i="1"/>
  <c r="AO795" i="1" s="1"/>
  <c r="AQ795" i="1" s="1"/>
  <c r="AR795" i="1" s="1"/>
  <c r="AY152" i="1"/>
  <c r="Y244" i="1"/>
  <c r="Z244" i="1" s="1"/>
  <c r="AF244" i="1"/>
  <c r="AH244" i="1" s="1"/>
  <c r="AI244" i="1" s="1"/>
  <c r="AO244" i="1"/>
  <c r="AQ244" i="1" s="1"/>
  <c r="AR244" i="1" s="1"/>
  <c r="AY244" i="1" s="1"/>
  <c r="AY85" i="1"/>
  <c r="AF305" i="1"/>
  <c r="AO305" i="1" s="1"/>
  <c r="AQ305" i="1" s="1"/>
  <c r="AR305" i="1" s="1"/>
  <c r="AF454" i="1"/>
  <c r="AO537" i="1"/>
  <c r="AF709" i="1"/>
  <c r="AH709" i="1" s="1"/>
  <c r="AI709" i="1" s="1"/>
  <c r="AY296" i="1"/>
  <c r="Y206" i="1"/>
  <c r="Z206" i="1" s="1"/>
  <c r="AO206" i="1"/>
  <c r="AQ206" i="1" s="1"/>
  <c r="AR206" i="1" s="1"/>
  <c r="AY206" i="1" s="1"/>
  <c r="AO884" i="1"/>
  <c r="AQ884" i="1" s="1"/>
  <c r="AR884" i="1" s="1"/>
  <c r="AY884" i="1" s="1"/>
  <c r="AF71" i="1"/>
  <c r="AH71" i="1" s="1"/>
  <c r="AI71" i="1" s="1"/>
  <c r="AF736" i="1"/>
  <c r="AH300" i="1"/>
  <c r="AI300" i="1" s="1"/>
  <c r="AO300" i="1"/>
  <c r="AY548" i="1"/>
  <c r="AY271" i="1"/>
  <c r="Y165" i="1"/>
  <c r="Z165" i="1" s="1"/>
  <c r="AF165" i="1"/>
  <c r="AY340" i="1"/>
  <c r="AF532" i="1"/>
  <c r="AH532" i="1" s="1"/>
  <c r="AI532" i="1" s="1"/>
  <c r="AY532" i="1" s="1"/>
  <c r="AF663" i="1"/>
  <c r="AH663" i="1" s="1"/>
  <c r="AI663" i="1" s="1"/>
  <c r="AO663" i="1"/>
  <c r="AQ663" i="1" s="1"/>
  <c r="AR663" i="1" s="1"/>
  <c r="Y663" i="1"/>
  <c r="Z663" i="1" s="1"/>
  <c r="AF689" i="1"/>
  <c r="AH689" i="1" s="1"/>
  <c r="AI689" i="1" s="1"/>
  <c r="Y689" i="1"/>
  <c r="Z689" i="1" s="1"/>
  <c r="AY689" i="1" s="1"/>
  <c r="AF887" i="1"/>
  <c r="AH887" i="1" s="1"/>
  <c r="AI887" i="1" s="1"/>
  <c r="Y887" i="1"/>
  <c r="Z887" i="1" s="1"/>
  <c r="AO887" i="1"/>
  <c r="AQ887" i="1" s="1"/>
  <c r="AR887" i="1" s="1"/>
  <c r="AW887" i="1"/>
  <c r="AX887" i="1" s="1"/>
  <c r="AO780" i="1"/>
  <c r="AQ780" i="1" s="1"/>
  <c r="AR780" i="1" s="1"/>
  <c r="Y632" i="1"/>
  <c r="Z632" i="1" s="1"/>
  <c r="AF632" i="1"/>
  <c r="AO632" i="1"/>
  <c r="AQ632" i="1" s="1"/>
  <c r="AR632" i="1" s="1"/>
  <c r="Y649" i="1"/>
  <c r="Z649" i="1" s="1"/>
  <c r="AF649" i="1"/>
  <c r="AH649" i="1" s="1"/>
  <c r="AI649" i="1" s="1"/>
  <c r="AY232" i="1"/>
  <c r="AQ130" i="1"/>
  <c r="AY261" i="1"/>
  <c r="AY993" i="1"/>
  <c r="AW969" i="1"/>
  <c r="AX969" i="1" s="1"/>
  <c r="AY969" i="1" s="1"/>
  <c r="AQ929" i="1"/>
  <c r="AR929" i="1" s="1"/>
  <c r="AW929" i="1"/>
  <c r="AX929" i="1" s="1"/>
  <c r="AW915" i="1"/>
  <c r="AX915" i="1" s="1"/>
  <c r="AY915" i="1" s="1"/>
  <c r="AY842" i="1"/>
  <c r="AY897" i="1"/>
  <c r="AW803" i="1"/>
  <c r="AX803" i="1" s="1"/>
  <c r="AY803" i="1" s="1"/>
  <c r="AY851" i="1"/>
  <c r="AW771" i="1"/>
  <c r="AX771" i="1" s="1"/>
  <c r="AY771" i="1" s="1"/>
  <c r="AY825" i="1"/>
  <c r="AW701" i="1"/>
  <c r="AX701" i="1" s="1"/>
  <c r="AY701" i="1" s="1"/>
  <c r="AW730" i="1"/>
  <c r="AX730" i="1" s="1"/>
  <c r="AY730" i="1" s="1"/>
  <c r="AY700" i="1"/>
  <c r="AQ492" i="1"/>
  <c r="AR492" i="1" s="1"/>
  <c r="AW492" i="1"/>
  <c r="AX492" i="1" s="1"/>
  <c r="AY492" i="1" s="1"/>
  <c r="AO435" i="1"/>
  <c r="AQ435" i="1" s="1"/>
  <c r="AR435" i="1" s="1"/>
  <c r="AY435" i="1" s="1"/>
  <c r="AY483" i="1"/>
  <c r="AW339" i="1"/>
  <c r="AX339" i="1" s="1"/>
  <c r="AY339" i="1" s="1"/>
  <c r="AW323" i="1"/>
  <c r="AX323" i="1" s="1"/>
  <c r="AY323" i="1" s="1"/>
  <c r="AH322" i="1"/>
  <c r="AI322" i="1" s="1"/>
  <c r="AO258" i="1"/>
  <c r="AQ258" i="1" s="1"/>
  <c r="AR258" i="1" s="1"/>
  <c r="AY258" i="1" s="1"/>
  <c r="AY322" i="1"/>
  <c r="AQ287" i="1"/>
  <c r="AR287" i="1" s="1"/>
  <c r="AW287" i="1"/>
  <c r="AX287" i="1" s="1"/>
  <c r="AY272" i="1"/>
  <c r="AW195" i="1"/>
  <c r="AX195" i="1" s="1"/>
  <c r="AY195" i="1" s="1"/>
  <c r="AO243" i="1"/>
  <c r="AW243" i="1" s="1"/>
  <c r="AX243" i="1" s="1"/>
  <c r="AY229" i="1"/>
  <c r="AW83" i="1"/>
  <c r="AX83" i="1" s="1"/>
  <c r="AY83" i="1" s="1"/>
  <c r="AY62" i="1"/>
  <c r="Y51" i="1"/>
  <c r="Z51" i="1" s="1"/>
  <c r="AH51" i="1"/>
  <c r="AI51" i="1" s="1"/>
  <c r="AF47" i="1"/>
  <c r="AH47" i="1" s="1"/>
  <c r="AI47" i="1" s="1"/>
  <c r="AW35" i="1"/>
  <c r="AX35" i="1" s="1"/>
  <c r="AY35" i="1" s="1"/>
  <c r="AH34" i="1"/>
  <c r="AI34" i="1" s="1"/>
  <c r="Y31" i="1"/>
  <c r="Z31" i="1" s="1"/>
  <c r="AY31" i="1" s="1"/>
  <c r="AY16" i="1"/>
  <c r="AY12" i="1"/>
  <c r="AE17" i="2"/>
  <c r="AF17" i="2" s="1"/>
  <c r="Z13" i="2"/>
  <c r="AF20" i="2"/>
  <c r="AM20" i="2" s="1"/>
  <c r="AG20" i="2"/>
  <c r="AE33" i="2"/>
  <c r="AF33" i="2" s="1"/>
  <c r="Z21" i="2"/>
  <c r="Y17" i="2"/>
  <c r="AK53" i="2"/>
  <c r="AL53" i="2" s="1"/>
  <c r="AM53" i="2" s="1"/>
  <c r="Y5" i="2"/>
  <c r="Z5" i="2"/>
  <c r="AE5" i="2" s="1"/>
  <c r="AF5" i="2" s="1"/>
  <c r="Z57" i="2"/>
  <c r="AE57" i="2" s="1"/>
  <c r="Z18" i="2"/>
  <c r="AM56" i="2"/>
  <c r="AG56" i="2"/>
  <c r="Z56" i="2"/>
  <c r="Z44" i="2"/>
  <c r="AE44" i="2" s="1"/>
  <c r="AF44" i="2" s="1"/>
  <c r="Z36" i="2"/>
  <c r="AE36" i="2" s="1"/>
  <c r="AF48" i="2"/>
  <c r="AG48" i="2"/>
  <c r="AK48" i="2" s="1"/>
  <c r="AL48" i="2" s="1"/>
  <c r="Y6" i="2"/>
  <c r="Z6" i="2"/>
  <c r="AE6" i="2" s="1"/>
  <c r="AF6" i="2" s="1"/>
  <c r="AE46" i="2"/>
  <c r="AF46" i="2" s="1"/>
  <c r="AE27" i="2"/>
  <c r="AF27" i="2" s="1"/>
  <c r="Y46" i="2"/>
  <c r="Y27" i="2"/>
  <c r="Y19" i="2"/>
  <c r="AM19" i="2" s="1"/>
  <c r="AG19" i="2"/>
  <c r="AE21" i="2"/>
  <c r="AF21" i="2" s="1"/>
  <c r="AM3" i="2"/>
  <c r="AG7" i="2"/>
  <c r="AK7" i="2" s="1"/>
  <c r="AL7" i="2" s="1"/>
  <c r="AM7" i="2" s="1"/>
  <c r="Y8" i="2"/>
  <c r="Z8" i="2"/>
  <c r="AE8" i="2" s="1"/>
  <c r="AF8" i="2" s="1"/>
  <c r="Z10" i="2"/>
  <c r="AE10" i="2" s="1"/>
  <c r="AF10" i="2" s="1"/>
  <c r="Y10" i="2"/>
  <c r="Y50" i="2"/>
  <c r="Z50" i="2"/>
  <c r="AE50" i="2" s="1"/>
  <c r="AF50" i="2" s="1"/>
  <c r="Y37" i="2"/>
  <c r="Z37" i="2"/>
  <c r="AM52" i="2"/>
  <c r="Z51" i="2"/>
  <c r="AE51" i="2" s="1"/>
  <c r="AF51" i="2" s="1"/>
  <c r="AG37" i="2"/>
  <c r="AG3" i="2"/>
  <c r="Y39" i="2"/>
  <c r="Z39" i="2"/>
  <c r="AE39" i="2" s="1"/>
  <c r="Y15" i="2"/>
  <c r="Y32" i="2"/>
  <c r="Z32" i="2"/>
  <c r="AE32" i="2" s="1"/>
  <c r="AF32" i="2" s="1"/>
  <c r="Z22" i="2"/>
  <c r="AE22" i="2" s="1"/>
  <c r="Y47" i="2"/>
  <c r="Z47" i="2"/>
  <c r="AE47" i="2" s="1"/>
  <c r="AG14" i="2"/>
  <c r="AK14" i="2" s="1"/>
  <c r="AL14" i="2" s="1"/>
  <c r="AM14" i="2" s="1"/>
  <c r="Z15" i="2"/>
  <c r="AE15" i="2" s="1"/>
  <c r="AF15" i="2" s="1"/>
  <c r="Z25" i="2"/>
  <c r="AE25" i="2" s="1"/>
  <c r="AF25" i="2" s="1"/>
  <c r="AG24" i="2"/>
  <c r="Z35" i="2"/>
  <c r="AG55" i="2"/>
  <c r="AK55" i="2" s="1"/>
  <c r="AL55" i="2" s="1"/>
  <c r="AM55" i="2" s="1"/>
  <c r="AF29" i="2"/>
  <c r="AG29" i="2"/>
  <c r="AK29" i="2" s="1"/>
  <c r="AL29" i="2" s="1"/>
  <c r="Y30" i="2"/>
  <c r="AM30" i="2" s="1"/>
  <c r="AG30" i="2"/>
  <c r="AG52" i="2"/>
  <c r="AG9" i="2"/>
  <c r="Z9" i="2"/>
  <c r="AG42" i="2"/>
  <c r="AK42" i="2" s="1"/>
  <c r="AL42" i="2" s="1"/>
  <c r="AM42" i="2" s="1"/>
  <c r="AE49" i="2"/>
  <c r="AF49" i="2" s="1"/>
  <c r="Z28" i="2"/>
  <c r="AE28" i="2" s="1"/>
  <c r="AG41" i="2"/>
  <c r="AJ41" i="2"/>
  <c r="AI41" i="2"/>
  <c r="AL41" i="2"/>
  <c r="AM41" i="2" s="1"/>
  <c r="AK41" i="2"/>
  <c r="AK24" i="2"/>
  <c r="AL24" i="2" s="1"/>
  <c r="AM24" i="2" s="1"/>
  <c r="AM9" i="2"/>
  <c r="AG35" i="2"/>
  <c r="AG18" i="2"/>
  <c r="AG13" i="2"/>
  <c r="AG12" i="2"/>
  <c r="AY57" i="1"/>
  <c r="AQ626" i="1"/>
  <c r="AR626" i="1" s="1"/>
  <c r="AW626" i="1"/>
  <c r="AX626" i="1" s="1"/>
  <c r="AY252" i="1"/>
  <c r="AY804" i="1"/>
  <c r="AW547" i="1"/>
  <c r="AX547" i="1" s="1"/>
  <c r="AY547" i="1" s="1"/>
  <c r="AY785" i="1"/>
  <c r="AY678" i="1"/>
  <c r="AY358" i="1"/>
  <c r="Y59" i="1"/>
  <c r="Z59" i="1" s="1"/>
  <c r="AY474" i="1"/>
  <c r="AH642" i="1"/>
  <c r="AI642" i="1" s="1"/>
  <c r="AO578" i="1"/>
  <c r="AQ578" i="1" s="1"/>
  <c r="AR578" i="1" s="1"/>
  <c r="AY578" i="1" s="1"/>
  <c r="AO642" i="1"/>
  <c r="AQ642" i="1" s="1"/>
  <c r="AR642" i="1" s="1"/>
  <c r="AO10" i="1"/>
  <c r="AQ10" i="1" s="1"/>
  <c r="AR10" i="1" s="1"/>
  <c r="AY754" i="1"/>
  <c r="AY991" i="1"/>
  <c r="AW787" i="1"/>
  <c r="AX787" i="1" s="1"/>
  <c r="AY787" i="1" s="1"/>
  <c r="AY207" i="1"/>
  <c r="Y10" i="1"/>
  <c r="Z10" i="1" s="1"/>
  <c r="AO499" i="1"/>
  <c r="AQ499" i="1" s="1"/>
  <c r="AR499" i="1" s="1"/>
  <c r="AY499" i="1" s="1"/>
  <c r="AY337" i="1"/>
  <c r="AQ714" i="1"/>
  <c r="AR714" i="1" s="1"/>
  <c r="AW714" i="1"/>
  <c r="AX714" i="1" s="1"/>
  <c r="AQ192" i="1"/>
  <c r="AR192" i="1" s="1"/>
  <c r="AW192" i="1"/>
  <c r="AX192" i="1" s="1"/>
  <c r="AF27" i="1"/>
  <c r="AH27" i="1" s="1"/>
  <c r="AI27" i="1" s="1"/>
  <c r="AQ531" i="1"/>
  <c r="AR531" i="1" s="1"/>
  <c r="AW531" i="1"/>
  <c r="AX531" i="1" s="1"/>
  <c r="AW163" i="1"/>
  <c r="AX163" i="1" s="1"/>
  <c r="AH211" i="1"/>
  <c r="AI211" i="1" s="1"/>
  <c r="AO147" i="1"/>
  <c r="AH163" i="1"/>
  <c r="AI163" i="1" s="1"/>
  <c r="AO99" i="1"/>
  <c r="AQ99" i="1" s="1"/>
  <c r="AR99" i="1" s="1"/>
  <c r="AY99" i="1" s="1"/>
  <c r="AQ530" i="1"/>
  <c r="AR530" i="1" s="1"/>
  <c r="AW530" i="1"/>
  <c r="AX530" i="1" s="1"/>
  <c r="AQ419" i="1"/>
  <c r="AR419" i="1" s="1"/>
  <c r="AW419" i="1"/>
  <c r="AX419" i="1" s="1"/>
  <c r="AH30" i="1"/>
  <c r="AI30" i="1" s="1"/>
  <c r="AY30" i="1" s="1"/>
  <c r="AO211" i="1"/>
  <c r="AQ211" i="1" s="1"/>
  <c r="AR211" i="1" s="1"/>
  <c r="AW473" i="1"/>
  <c r="AX473" i="1" s="1"/>
  <c r="AY473" i="1" s="1"/>
  <c r="AY573" i="1"/>
  <c r="AY788" i="1"/>
  <c r="AF28" i="1"/>
  <c r="AH28" i="1" s="1"/>
  <c r="AI28" i="1" s="1"/>
  <c r="AW755" i="1"/>
  <c r="AX755" i="1" s="1"/>
  <c r="AY755" i="1" s="1"/>
  <c r="AQ995" i="1"/>
  <c r="AR995" i="1" s="1"/>
  <c r="AW995" i="1"/>
  <c r="AX995" i="1" s="1"/>
  <c r="AW659" i="1"/>
  <c r="AX659" i="1" s="1"/>
  <c r="AY659" i="1" s="1"/>
  <c r="AY967" i="1"/>
  <c r="AQ595" i="1"/>
  <c r="AR595" i="1" s="1"/>
  <c r="AW595" i="1"/>
  <c r="AX595" i="1" s="1"/>
  <c r="AY985" i="1"/>
  <c r="AY615" i="1"/>
  <c r="AQ227" i="1"/>
  <c r="AR227" i="1" s="1"/>
  <c r="AW227" i="1"/>
  <c r="AX227" i="1" s="1"/>
  <c r="AY679" i="1"/>
  <c r="AQ291" i="1"/>
  <c r="AR291" i="1" s="1"/>
  <c r="AW291" i="1"/>
  <c r="AX291" i="1" s="1"/>
  <c r="AY61" i="1"/>
  <c r="AY636" i="1"/>
  <c r="AY673" i="1"/>
  <c r="AW20" i="1"/>
  <c r="AX20" i="1" s="1"/>
  <c r="AY20" i="1" s="1"/>
  <c r="Y66" i="1"/>
  <c r="Z66" i="1" s="1"/>
  <c r="X60" i="1"/>
  <c r="Y60" i="1" s="1"/>
  <c r="Z60" i="1" s="1"/>
  <c r="Y53" i="1"/>
  <c r="Z53" i="1" s="1"/>
  <c r="AF60" i="1"/>
  <c r="AH60" i="1" s="1"/>
  <c r="AI60" i="1" s="1"/>
  <c r="AF53" i="1"/>
  <c r="AF66" i="1"/>
  <c r="AH66" i="1" s="1"/>
  <c r="AI66" i="1" s="1"/>
  <c r="Y55" i="1"/>
  <c r="Z55" i="1" s="1"/>
  <c r="AF4" i="1"/>
  <c r="AH4" i="1" s="1"/>
  <c r="AI4" i="1" s="1"/>
  <c r="AO55" i="1"/>
  <c r="AQ55" i="1" s="1"/>
  <c r="AR55" i="1" s="1"/>
  <c r="AH55" i="1"/>
  <c r="AI55" i="1" s="1"/>
  <c r="AO58" i="1"/>
  <c r="AQ58" i="1" s="1"/>
  <c r="AR58" i="1" s="1"/>
  <c r="AH58" i="1"/>
  <c r="AI58" i="1" s="1"/>
  <c r="AO32" i="1"/>
  <c r="AY36" i="1"/>
  <c r="Y41" i="1"/>
  <c r="Z41" i="1" s="1"/>
  <c r="AO41" i="1"/>
  <c r="AW41" i="1" s="1"/>
  <c r="AX41" i="1" s="1"/>
  <c r="AO42" i="1"/>
  <c r="AQ42" i="1" s="1"/>
  <c r="AR42" i="1" s="1"/>
  <c r="AY27" i="1"/>
  <c r="AY34" i="1"/>
  <c r="AO22" i="1"/>
  <c r="AQ22" i="1" s="1"/>
  <c r="AR22" i="1" s="1"/>
  <c r="AY22" i="1" s="1"/>
  <c r="AH17" i="1"/>
  <c r="AI17" i="1" s="1"/>
  <c r="AH26" i="1"/>
  <c r="AI26" i="1" s="1"/>
  <c r="AY26" i="1" s="1"/>
  <c r="AQ56" i="1"/>
  <c r="AR56" i="1" s="1"/>
  <c r="AQ47" i="1"/>
  <c r="AQ29" i="1"/>
  <c r="AX56" i="1"/>
  <c r="AW56" i="1"/>
  <c r="AY38" i="1"/>
  <c r="AY8" i="1"/>
  <c r="AY37" i="1"/>
  <c r="AF39" i="1"/>
  <c r="AO39" i="1" s="1"/>
  <c r="X39" i="1"/>
  <c r="Y39" i="1" s="1"/>
  <c r="Z39" i="1" s="1"/>
  <c r="Y16" i="2"/>
  <c r="Z16" i="2"/>
  <c r="AE16" i="2" s="1"/>
  <c r="AF16" i="2" s="1"/>
  <c r="AP40" i="1"/>
  <c r="AQ40" i="1" s="1"/>
  <c r="AR40" i="1" s="1"/>
  <c r="X63" i="1"/>
  <c r="Y63" i="1" s="1"/>
  <c r="Z63" i="1" s="1"/>
  <c r="AF63" i="1"/>
  <c r="AH63" i="1" s="1"/>
  <c r="AI63" i="1" s="1"/>
  <c r="AJ27" i="2"/>
  <c r="AI27" i="2"/>
  <c r="AJ35" i="2"/>
  <c r="AI35" i="2"/>
  <c r="AK35" i="2" s="1"/>
  <c r="AL35" i="2" s="1"/>
  <c r="AM35" i="2" s="1"/>
  <c r="AF14" i="1"/>
  <c r="X14" i="1"/>
  <c r="Y14" i="1" s="1"/>
  <c r="Z14" i="1" s="1"/>
  <c r="AP67" i="1"/>
  <c r="AQ67" i="1" s="1"/>
  <c r="AR67" i="1" s="1"/>
  <c r="AY67" i="1" s="1"/>
  <c r="AY18" i="1"/>
  <c r="AJ18" i="2"/>
  <c r="AI18" i="2"/>
  <c r="AK18" i="2" s="1"/>
  <c r="AL18" i="2" s="1"/>
  <c r="AM18" i="2" s="1"/>
  <c r="AJ32" i="2"/>
  <c r="AI32" i="2"/>
  <c r="AW3" i="1"/>
  <c r="AX3" i="1" s="1"/>
  <c r="AY3" i="1" s="1"/>
  <c r="AG41" i="1"/>
  <c r="AH41" i="1" s="1"/>
  <c r="AI41" i="1" s="1"/>
  <c r="AJ21" i="2"/>
  <c r="AI21" i="2"/>
  <c r="AX19" i="1"/>
  <c r="AW19" i="1"/>
  <c r="AJ8" i="2"/>
  <c r="AI8" i="2"/>
  <c r="AJ51" i="2"/>
  <c r="AI51" i="2"/>
  <c r="AW47" i="1"/>
  <c r="AX47" i="1"/>
  <c r="AY47" i="1" s="1"/>
  <c r="AQ51" i="1"/>
  <c r="AR51" i="1" s="1"/>
  <c r="AX29" i="1"/>
  <c r="AY29" i="1" s="1"/>
  <c r="AW29" i="1"/>
  <c r="AG19" i="1"/>
  <c r="AH19" i="1" s="1"/>
  <c r="AI19" i="1" s="1"/>
  <c r="AG59" i="1"/>
  <c r="AH59" i="1" s="1"/>
  <c r="AI59" i="1" s="1"/>
  <c r="AI50" i="2"/>
  <c r="AJ50" i="2"/>
  <c r="AI36" i="2"/>
  <c r="AL36" i="2"/>
  <c r="AK36" i="2"/>
  <c r="AJ36" i="2"/>
  <c r="AY52" i="1"/>
  <c r="AF43" i="1"/>
  <c r="X43" i="1"/>
  <c r="Y43" i="1" s="1"/>
  <c r="Z43" i="1" s="1"/>
  <c r="AL57" i="2"/>
  <c r="AK57" i="2"/>
  <c r="AJ57" i="2"/>
  <c r="AI57" i="2"/>
  <c r="AG38" i="2"/>
  <c r="AJ33" i="2"/>
  <c r="AI33" i="2"/>
  <c r="AO19" i="1"/>
  <c r="AG34" i="2"/>
  <c r="AK34" i="2" s="1"/>
  <c r="AL34" i="2" s="1"/>
  <c r="AM34" i="2" s="1"/>
  <c r="AW51" i="1"/>
  <c r="AX51" i="1" s="1"/>
  <c r="AO17" i="1"/>
  <c r="AQ17" i="1" s="1"/>
  <c r="AR17" i="1" s="1"/>
  <c r="AI54" i="2"/>
  <c r="AJ54" i="2"/>
  <c r="AL54" i="2"/>
  <c r="AM54" i="2" s="1"/>
  <c r="AK54" i="2"/>
  <c r="AJ17" i="2"/>
  <c r="AI17" i="2"/>
  <c r="AI46" i="2"/>
  <c r="AL46" i="2"/>
  <c r="AJ46" i="2"/>
  <c r="AK46" i="2"/>
  <c r="AI5" i="2"/>
  <c r="AJ5" i="2"/>
  <c r="AG17" i="2"/>
  <c r="AG33" i="2"/>
  <c r="AG54" i="2"/>
  <c r="AP59" i="1"/>
  <c r="AQ59" i="1" s="1"/>
  <c r="AR59" i="1" s="1"/>
  <c r="AI6" i="2"/>
  <c r="AJ6" i="2"/>
  <c r="AP45" i="1"/>
  <c r="AQ45" i="1" s="1"/>
  <c r="AR45" i="1" s="1"/>
  <c r="AY45" i="1" s="1"/>
  <c r="AP41" i="1"/>
  <c r="AJ12" i="2"/>
  <c r="AL12" i="2"/>
  <c r="AM12" i="2" s="1"/>
  <c r="AK12" i="2"/>
  <c r="AI12" i="2"/>
  <c r="AJ37" i="2"/>
  <c r="AI37" i="2"/>
  <c r="AK37" i="2" s="1"/>
  <c r="AL37" i="2" s="1"/>
  <c r="AJ28" i="2"/>
  <c r="AI28" i="2"/>
  <c r="AJ10" i="2"/>
  <c r="AI10" i="2"/>
  <c r="AL13" i="2"/>
  <c r="AM13" i="2" s="1"/>
  <c r="AK13" i="2"/>
  <c r="AJ13" i="2"/>
  <c r="AI13" i="2"/>
  <c r="AI38" i="2"/>
  <c r="AJ38" i="2"/>
  <c r="AK38" i="2"/>
  <c r="AL38" i="2"/>
  <c r="AM38" i="2" s="1"/>
  <c r="AI44" i="2"/>
  <c r="AJ44" i="2"/>
  <c r="AG40" i="1"/>
  <c r="AH40" i="1" s="1"/>
  <c r="AI40" i="1" s="1"/>
  <c r="AW59" i="1"/>
  <c r="AX59" i="1" s="1"/>
  <c r="AI49" i="2"/>
  <c r="AJ49" i="2"/>
  <c r="AW1001" i="1" l="1"/>
  <c r="AX1001" i="1" s="1"/>
  <c r="AY1001" i="1" s="1"/>
  <c r="AQ469" i="1"/>
  <c r="AR469" i="1" s="1"/>
  <c r="AW469" i="1"/>
  <c r="AX469" i="1" s="1"/>
  <c r="AQ957" i="1"/>
  <c r="AR957" i="1" s="1"/>
  <c r="AW957" i="1"/>
  <c r="AX957" i="1" s="1"/>
  <c r="AH632" i="1"/>
  <c r="AI632" i="1" s="1"/>
  <c r="AW632" i="1"/>
  <c r="AX632" i="1" s="1"/>
  <c r="AY632" i="1" s="1"/>
  <c r="AO568" i="1"/>
  <c r="AQ568" i="1" s="1"/>
  <c r="AR568" i="1" s="1"/>
  <c r="AY568" i="1" s="1"/>
  <c r="AH625" i="1"/>
  <c r="AI625" i="1" s="1"/>
  <c r="AY625" i="1" s="1"/>
  <c r="AO561" i="1"/>
  <c r="AQ561" i="1" s="1"/>
  <c r="AR561" i="1" s="1"/>
  <c r="AY561" i="1" s="1"/>
  <c r="AW709" i="1"/>
  <c r="AX709" i="1" s="1"/>
  <c r="AY709" i="1" s="1"/>
  <c r="AH776" i="1"/>
  <c r="AI776" i="1" s="1"/>
  <c r="AO712" i="1"/>
  <c r="AQ712" i="1" s="1"/>
  <c r="AR712" i="1" s="1"/>
  <c r="AY712" i="1" s="1"/>
  <c r="AH650" i="1"/>
  <c r="AI650" i="1" s="1"/>
  <c r="AO586" i="1"/>
  <c r="AW650" i="1"/>
  <c r="AX650" i="1" s="1"/>
  <c r="AY650" i="1" s="1"/>
  <c r="AQ298" i="1"/>
  <c r="AR298" i="1" s="1"/>
  <c r="AW298" i="1"/>
  <c r="AX298" i="1" s="1"/>
  <c r="AY298" i="1" s="1"/>
  <c r="AH520" i="1"/>
  <c r="AI520" i="1" s="1"/>
  <c r="AW520" i="1"/>
  <c r="AX520" i="1" s="1"/>
  <c r="AY520" i="1" s="1"/>
  <c r="AH108" i="1"/>
  <c r="AI108" i="1" s="1"/>
  <c r="AO44" i="1"/>
  <c r="AQ612" i="1"/>
  <c r="AR612" i="1" s="1"/>
  <c r="AW612" i="1"/>
  <c r="AX612" i="1" s="1"/>
  <c r="AY612" i="1" s="1"/>
  <c r="AQ876" i="1"/>
  <c r="AR876" i="1" s="1"/>
  <c r="AW876" i="1"/>
  <c r="AX876" i="1" s="1"/>
  <c r="AH891" i="1"/>
  <c r="AI891" i="1" s="1"/>
  <c r="AO827" i="1"/>
  <c r="AW137" i="1"/>
  <c r="AX137" i="1" s="1"/>
  <c r="AY137" i="1" s="1"/>
  <c r="AH813" i="1"/>
  <c r="AI813" i="1" s="1"/>
  <c r="AY813" i="1" s="1"/>
  <c r="AO749" i="1"/>
  <c r="AO902" i="1"/>
  <c r="AQ902" i="1" s="1"/>
  <c r="AR902" i="1" s="1"/>
  <c r="AW902" i="1"/>
  <c r="AX902" i="1" s="1"/>
  <c r="AO838" i="1"/>
  <c r="AQ838" i="1" s="1"/>
  <c r="AR838" i="1" s="1"/>
  <c r="AY838" i="1" s="1"/>
  <c r="AH902" i="1"/>
  <c r="AI902" i="1" s="1"/>
  <c r="AO103" i="1"/>
  <c r="AQ103" i="1" s="1"/>
  <c r="AR103" i="1" s="1"/>
  <c r="AY103" i="1" s="1"/>
  <c r="AO214" i="1"/>
  <c r="AH223" i="1"/>
  <c r="AI223" i="1" s="1"/>
  <c r="AY223" i="1" s="1"/>
  <c r="AW223" i="1"/>
  <c r="AX223" i="1" s="1"/>
  <c r="AH321" i="1"/>
  <c r="AI321" i="1" s="1"/>
  <c r="AY321" i="1" s="1"/>
  <c r="AO257" i="1"/>
  <c r="AQ257" i="1" s="1"/>
  <c r="AR257" i="1" s="1"/>
  <c r="AY257" i="1" s="1"/>
  <c r="AQ610" i="1"/>
  <c r="AR610" i="1" s="1"/>
  <c r="AW610" i="1"/>
  <c r="AX610" i="1" s="1"/>
  <c r="AQ327" i="1"/>
  <c r="AR327" i="1" s="1"/>
  <c r="AW327" i="1"/>
  <c r="AX327" i="1" s="1"/>
  <c r="AO402" i="1"/>
  <c r="AH128" i="1"/>
  <c r="AI128" i="1" s="1"/>
  <c r="AO128" i="1"/>
  <c r="AQ128" i="1" s="1"/>
  <c r="AR128" i="1" s="1"/>
  <c r="AQ300" i="1"/>
  <c r="AR300" i="1" s="1"/>
  <c r="AW300" i="1"/>
  <c r="AX300" i="1" s="1"/>
  <c r="AH622" i="1"/>
  <c r="AI622" i="1" s="1"/>
  <c r="AO558" i="1"/>
  <c r="AH352" i="1"/>
  <c r="AI352" i="1" s="1"/>
  <c r="AO288" i="1"/>
  <c r="AQ288" i="1" s="1"/>
  <c r="AR288" i="1" s="1"/>
  <c r="AY288" i="1" s="1"/>
  <c r="AW352" i="1"/>
  <c r="AX352" i="1" s="1"/>
  <c r="AY352" i="1" s="1"/>
  <c r="AH617" i="1"/>
  <c r="AI617" i="1" s="1"/>
  <c r="AO553" i="1"/>
  <c r="AQ553" i="1" s="1"/>
  <c r="AR553" i="1" s="1"/>
  <c r="AY553" i="1" s="1"/>
  <c r="AH664" i="1"/>
  <c r="AI664" i="1" s="1"/>
  <c r="AO600" i="1"/>
  <c r="AO664" i="1"/>
  <c r="AQ664" i="1" s="1"/>
  <c r="AR664" i="1" s="1"/>
  <c r="AY664" i="1" s="1"/>
  <c r="AH221" i="1"/>
  <c r="AI221" i="1" s="1"/>
  <c r="AW221" i="1"/>
  <c r="AX221" i="1" s="1"/>
  <c r="AY221" i="1" s="1"/>
  <c r="AO555" i="1"/>
  <c r="AQ555" i="1" s="1"/>
  <c r="AR555" i="1" s="1"/>
  <c r="AH648" i="1"/>
  <c r="AI648" i="1" s="1"/>
  <c r="AO584" i="1"/>
  <c r="AH166" i="1"/>
  <c r="AI166" i="1" s="1"/>
  <c r="AO166" i="1"/>
  <c r="AH140" i="1"/>
  <c r="AI140" i="1" s="1"/>
  <c r="AO76" i="1"/>
  <c r="AW140" i="1"/>
  <c r="AX140" i="1" s="1"/>
  <c r="AY140" i="1" s="1"/>
  <c r="AO303" i="1"/>
  <c r="AQ303" i="1" s="1"/>
  <c r="AR303" i="1" s="1"/>
  <c r="AH303" i="1"/>
  <c r="AI303" i="1" s="1"/>
  <c r="AH942" i="1"/>
  <c r="AI942" i="1" s="1"/>
  <c r="AO942" i="1"/>
  <c r="AQ942" i="1" s="1"/>
  <c r="AR942" i="1" s="1"/>
  <c r="AQ821" i="1"/>
  <c r="AR821" i="1" s="1"/>
  <c r="AW821" i="1"/>
  <c r="AX821" i="1" s="1"/>
  <c r="AQ348" i="1"/>
  <c r="AR348" i="1" s="1"/>
  <c r="AW348" i="1"/>
  <c r="AX348" i="1" s="1"/>
  <c r="AQ810" i="1"/>
  <c r="AR810" i="1" s="1"/>
  <c r="AW810" i="1"/>
  <c r="AX810" i="1" s="1"/>
  <c r="AY810" i="1" s="1"/>
  <c r="AY887" i="1"/>
  <c r="AH795" i="1"/>
  <c r="AI795" i="1" s="1"/>
  <c r="AY795" i="1" s="1"/>
  <c r="AO731" i="1"/>
  <c r="AQ731" i="1" s="1"/>
  <c r="AR731" i="1" s="1"/>
  <c r="AY731" i="1" s="1"/>
  <c r="AQ734" i="1"/>
  <c r="AR734" i="1" s="1"/>
  <c r="AW734" i="1"/>
  <c r="AX734" i="1" s="1"/>
  <c r="AY734" i="1" s="1"/>
  <c r="AQ388" i="1"/>
  <c r="AR388" i="1" s="1"/>
  <c r="AW388" i="1"/>
  <c r="AX388" i="1" s="1"/>
  <c r="AY388" i="1" s="1"/>
  <c r="AH139" i="1"/>
  <c r="AI139" i="1" s="1"/>
  <c r="AY139" i="1" s="1"/>
  <c r="AO75" i="1"/>
  <c r="AQ422" i="1"/>
  <c r="AR422" i="1" s="1"/>
  <c r="AY422" i="1" s="1"/>
  <c r="AW422" i="1"/>
  <c r="AX422" i="1" s="1"/>
  <c r="AW172" i="1"/>
  <c r="AX172" i="1" s="1"/>
  <c r="AY172" i="1" s="1"/>
  <c r="AQ644" i="1"/>
  <c r="AR644" i="1" s="1"/>
  <c r="AW644" i="1"/>
  <c r="AX644" i="1" s="1"/>
  <c r="AY644" i="1" s="1"/>
  <c r="AO669" i="1"/>
  <c r="AQ669" i="1" s="1"/>
  <c r="AR669" i="1" s="1"/>
  <c r="AH946" i="1"/>
  <c r="AI946" i="1" s="1"/>
  <c r="AW946" i="1"/>
  <c r="AX946" i="1" s="1"/>
  <c r="AH956" i="1"/>
  <c r="AI956" i="1" s="1"/>
  <c r="AY956" i="1" s="1"/>
  <c r="AO892" i="1"/>
  <c r="AQ892" i="1" s="1"/>
  <c r="AR892" i="1" s="1"/>
  <c r="AY892" i="1" s="1"/>
  <c r="AO740" i="1"/>
  <c r="AQ740" i="1" s="1"/>
  <c r="AR740" i="1" s="1"/>
  <c r="AY740" i="1" s="1"/>
  <c r="AQ493" i="1"/>
  <c r="AR493" i="1" s="1"/>
  <c r="AY493" i="1" s="1"/>
  <c r="AW493" i="1"/>
  <c r="AX493" i="1" s="1"/>
  <c r="AO693" i="1"/>
  <c r="AQ693" i="1" s="1"/>
  <c r="AR693" i="1" s="1"/>
  <c r="AY693" i="1" s="1"/>
  <c r="AH157" i="1"/>
  <c r="AI157" i="1" s="1"/>
  <c r="AH186" i="1"/>
  <c r="AI186" i="1" s="1"/>
  <c r="AW186" i="1"/>
  <c r="AX186" i="1" s="1"/>
  <c r="AY186" i="1" s="1"/>
  <c r="AY929" i="1"/>
  <c r="AH736" i="1"/>
  <c r="AI736" i="1" s="1"/>
  <c r="AO672" i="1"/>
  <c r="AQ672" i="1" s="1"/>
  <c r="AR672" i="1" s="1"/>
  <c r="AY672" i="1" s="1"/>
  <c r="AY624" i="1"/>
  <c r="AH924" i="1"/>
  <c r="AI924" i="1" s="1"/>
  <c r="AY924" i="1" s="1"/>
  <c r="AO860" i="1"/>
  <c r="AQ860" i="1" s="1"/>
  <c r="AR860" i="1" s="1"/>
  <c r="AY860" i="1" s="1"/>
  <c r="AH686" i="1"/>
  <c r="AI686" i="1" s="1"/>
  <c r="AY686" i="1" s="1"/>
  <c r="AO622" i="1"/>
  <c r="AY475" i="1"/>
  <c r="AH633" i="1"/>
  <c r="AI633" i="1" s="1"/>
  <c r="AO633" i="1"/>
  <c r="AQ633" i="1" s="1"/>
  <c r="AR633" i="1" s="1"/>
  <c r="AY344" i="1"/>
  <c r="AW780" i="1"/>
  <c r="AX780" i="1" s="1"/>
  <c r="AY780" i="1" s="1"/>
  <c r="AY430" i="1"/>
  <c r="AY669" i="1"/>
  <c r="AW555" i="1"/>
  <c r="AX555" i="1" s="1"/>
  <c r="AY555" i="1" s="1"/>
  <c r="AO157" i="1"/>
  <c r="AQ157" i="1" s="1"/>
  <c r="AR157" i="1" s="1"/>
  <c r="AY178" i="1"/>
  <c r="AO639" i="1"/>
  <c r="AQ639" i="1" s="1"/>
  <c r="AR639" i="1" s="1"/>
  <c r="AY639" i="1" s="1"/>
  <c r="AY628" i="1"/>
  <c r="AW718" i="1"/>
  <c r="AX718" i="1" s="1"/>
  <c r="AY718" i="1" s="1"/>
  <c r="AQ234" i="1"/>
  <c r="AR234" i="1" s="1"/>
  <c r="AW234" i="1"/>
  <c r="AX234" i="1" s="1"/>
  <c r="AH624" i="1"/>
  <c r="AI624" i="1" s="1"/>
  <c r="AO560" i="1"/>
  <c r="AQ840" i="1"/>
  <c r="AR840" i="1" s="1"/>
  <c r="AW840" i="1"/>
  <c r="AX840" i="1" s="1"/>
  <c r="AH277" i="1"/>
  <c r="AI277" i="1" s="1"/>
  <c r="AY277" i="1" s="1"/>
  <c r="AO213" i="1"/>
  <c r="AQ670" i="1"/>
  <c r="AR670" i="1" s="1"/>
  <c r="AW670" i="1"/>
  <c r="AX670" i="1" s="1"/>
  <c r="AH920" i="1"/>
  <c r="AI920" i="1" s="1"/>
  <c r="AW920" i="1"/>
  <c r="AX920" i="1" s="1"/>
  <c r="AY920" i="1" s="1"/>
  <c r="AH669" i="1"/>
  <c r="AI669" i="1" s="1"/>
  <c r="AO605" i="1"/>
  <c r="AQ605" i="1" s="1"/>
  <c r="AR605" i="1" s="1"/>
  <c r="AY605" i="1" s="1"/>
  <c r="AO104" i="1"/>
  <c r="AQ104" i="1" s="1"/>
  <c r="AR104" i="1" s="1"/>
  <c r="AY104" i="1" s="1"/>
  <c r="AO616" i="1"/>
  <c r="AQ616" i="1" s="1"/>
  <c r="AR616" i="1" s="1"/>
  <c r="AY616" i="1" s="1"/>
  <c r="AW295" i="1"/>
  <c r="AX295" i="1" s="1"/>
  <c r="AY295" i="1" s="1"/>
  <c r="AH870" i="1"/>
  <c r="AI870" i="1" s="1"/>
  <c r="AO870" i="1"/>
  <c r="AQ870" i="1" s="1"/>
  <c r="AR870" i="1" s="1"/>
  <c r="AO733" i="1"/>
  <c r="AQ733" i="1" s="1"/>
  <c r="AR733" i="1" s="1"/>
  <c r="AY193" i="1"/>
  <c r="AO864" i="1"/>
  <c r="AO411" i="1"/>
  <c r="AQ811" i="1"/>
  <c r="AR811" i="1" s="1"/>
  <c r="AW811" i="1"/>
  <c r="AX811" i="1" s="1"/>
  <c r="AH326" i="1"/>
  <c r="AI326" i="1" s="1"/>
  <c r="AW326" i="1"/>
  <c r="AX326" i="1" s="1"/>
  <c r="AO817" i="1"/>
  <c r="AQ817" i="1" s="1"/>
  <c r="AR817" i="1" s="1"/>
  <c r="AY817" i="1" s="1"/>
  <c r="AH580" i="1"/>
  <c r="AI580" i="1" s="1"/>
  <c r="AO580" i="1"/>
  <c r="AH379" i="1"/>
  <c r="AI379" i="1" s="1"/>
  <c r="AW379" i="1"/>
  <c r="AX379" i="1" s="1"/>
  <c r="AQ357" i="1"/>
  <c r="AR357" i="1" s="1"/>
  <c r="AW357" i="1"/>
  <c r="AX357" i="1" s="1"/>
  <c r="AY574" i="1"/>
  <c r="AY965" i="1"/>
  <c r="AH922" i="1"/>
  <c r="AI922" i="1" s="1"/>
  <c r="AW922" i="1"/>
  <c r="AX922" i="1" s="1"/>
  <c r="AQ799" i="1"/>
  <c r="AR799" i="1" s="1"/>
  <c r="AW799" i="1"/>
  <c r="AX799" i="1" s="1"/>
  <c r="AH246" i="1"/>
  <c r="AI246" i="1" s="1"/>
  <c r="AW246" i="1"/>
  <c r="AX246" i="1" s="1"/>
  <c r="AY246" i="1" s="1"/>
  <c r="AW733" i="1"/>
  <c r="AX733" i="1" s="1"/>
  <c r="AY733" i="1" s="1"/>
  <c r="AH87" i="1"/>
  <c r="AI87" i="1" s="1"/>
  <c r="AW87" i="1"/>
  <c r="AX87" i="1" s="1"/>
  <c r="AY87" i="1" s="1"/>
  <c r="AQ133" i="1"/>
  <c r="AR133" i="1" s="1"/>
  <c r="AW133" i="1"/>
  <c r="AX133" i="1" s="1"/>
  <c r="AH997" i="1"/>
  <c r="AI997" i="1" s="1"/>
  <c r="AW997" i="1"/>
  <c r="AX997" i="1" s="1"/>
  <c r="AY997" i="1" s="1"/>
  <c r="AQ484" i="1"/>
  <c r="AR484" i="1" s="1"/>
  <c r="AW484" i="1"/>
  <c r="AX484" i="1" s="1"/>
  <c r="AY484" i="1" s="1"/>
  <c r="AW369" i="1"/>
  <c r="AX369" i="1" s="1"/>
  <c r="AQ369" i="1"/>
  <c r="AR369" i="1" s="1"/>
  <c r="AH758" i="1"/>
  <c r="AI758" i="1" s="1"/>
  <c r="AY758" i="1" s="1"/>
  <c r="AW758" i="1"/>
  <c r="AX758" i="1" s="1"/>
  <c r="AQ812" i="1"/>
  <c r="AR812" i="1" s="1"/>
  <c r="AW812" i="1"/>
  <c r="AX812" i="1" s="1"/>
  <c r="AO891" i="1"/>
  <c r="AQ891" i="1" s="1"/>
  <c r="AR891" i="1" s="1"/>
  <c r="AH405" i="1"/>
  <c r="AI405" i="1" s="1"/>
  <c r="AY405" i="1" s="1"/>
  <c r="AO341" i="1"/>
  <c r="AH151" i="1"/>
  <c r="AI151" i="1" s="1"/>
  <c r="AW151" i="1"/>
  <c r="AX151" i="1" s="1"/>
  <c r="AO471" i="1"/>
  <c r="AH535" i="1"/>
  <c r="AI535" i="1" s="1"/>
  <c r="AW535" i="1"/>
  <c r="AX535" i="1" s="1"/>
  <c r="AY535" i="1" s="1"/>
  <c r="AH959" i="1"/>
  <c r="AI959" i="1" s="1"/>
  <c r="AO959" i="1"/>
  <c r="AQ959" i="1" s="1"/>
  <c r="AR959" i="1" s="1"/>
  <c r="AO895" i="1"/>
  <c r="AQ895" i="1" s="1"/>
  <c r="AR895" i="1" s="1"/>
  <c r="AY895" i="1" s="1"/>
  <c r="AH479" i="1"/>
  <c r="AI479" i="1" s="1"/>
  <c r="AO415" i="1"/>
  <c r="AO479" i="1"/>
  <c r="AQ479" i="1" s="1"/>
  <c r="AR479" i="1" s="1"/>
  <c r="AY479" i="1" s="1"/>
  <c r="AH276" i="1"/>
  <c r="AI276" i="1" s="1"/>
  <c r="AW276" i="1"/>
  <c r="AX276" i="1" s="1"/>
  <c r="AW696" i="1"/>
  <c r="AX696" i="1" s="1"/>
  <c r="AY696" i="1" s="1"/>
  <c r="AW160" i="1"/>
  <c r="AX160" i="1" s="1"/>
  <c r="AY160" i="1" s="1"/>
  <c r="AQ433" i="1"/>
  <c r="AR433" i="1" s="1"/>
  <c r="AW433" i="1"/>
  <c r="AX433" i="1" s="1"/>
  <c r="AO759" i="1"/>
  <c r="AQ759" i="1" s="1"/>
  <c r="AR759" i="1" s="1"/>
  <c r="AY759" i="1" s="1"/>
  <c r="AQ260" i="1"/>
  <c r="AR260" i="1" s="1"/>
  <c r="AW260" i="1"/>
  <c r="AX260" i="1" s="1"/>
  <c r="AY260" i="1" s="1"/>
  <c r="AH477" i="1"/>
  <c r="AI477" i="1" s="1"/>
  <c r="AO477" i="1"/>
  <c r="AH185" i="1"/>
  <c r="AI185" i="1" s="1"/>
  <c r="AO121" i="1"/>
  <c r="AQ121" i="1" s="1"/>
  <c r="AR121" i="1" s="1"/>
  <c r="AY121" i="1" s="1"/>
  <c r="AO185" i="1"/>
  <c r="AH406" i="1"/>
  <c r="AI406" i="1" s="1"/>
  <c r="AW406" i="1"/>
  <c r="AX406" i="1" s="1"/>
  <c r="AY406" i="1" s="1"/>
  <c r="AQ456" i="1"/>
  <c r="AR456" i="1" s="1"/>
  <c r="AW456" i="1"/>
  <c r="AX456" i="1" s="1"/>
  <c r="AY456" i="1" s="1"/>
  <c r="AQ597" i="1"/>
  <c r="AR597" i="1" s="1"/>
  <c r="AW597" i="1"/>
  <c r="AX597" i="1" s="1"/>
  <c r="AH162" i="1"/>
  <c r="AI162" i="1" s="1"/>
  <c r="AY162" i="1" s="1"/>
  <c r="AO98" i="1"/>
  <c r="AQ98" i="1" s="1"/>
  <c r="AR98" i="1" s="1"/>
  <c r="AY98" i="1" s="1"/>
  <c r="AO457" i="1"/>
  <c r="AQ457" i="1" s="1"/>
  <c r="AR457" i="1" s="1"/>
  <c r="AH253" i="1"/>
  <c r="AI253" i="1" s="1"/>
  <c r="AW253" i="1"/>
  <c r="AX253" i="1" s="1"/>
  <c r="AY253" i="1" s="1"/>
  <c r="AH476" i="1"/>
  <c r="AI476" i="1" s="1"/>
  <c r="AY476" i="1" s="1"/>
  <c r="AO412" i="1"/>
  <c r="AQ412" i="1" s="1"/>
  <c r="AR412" i="1" s="1"/>
  <c r="AY412" i="1" s="1"/>
  <c r="AQ90" i="1"/>
  <c r="AR90" i="1" s="1"/>
  <c r="AW90" i="1"/>
  <c r="AX90" i="1" s="1"/>
  <c r="AY90" i="1" s="1"/>
  <c r="AW633" i="1"/>
  <c r="AX633" i="1" s="1"/>
  <c r="AY633" i="1" s="1"/>
  <c r="AO87" i="1"/>
  <c r="AQ87" i="1" s="1"/>
  <c r="AR87" i="1" s="1"/>
  <c r="AY663" i="1"/>
  <c r="AY219" i="1"/>
  <c r="AY345" i="1"/>
  <c r="AQ351" i="1"/>
  <c r="AR351" i="1" s="1"/>
  <c r="AW351" i="1"/>
  <c r="AX351" i="1" s="1"/>
  <c r="AY351" i="1" s="1"/>
  <c r="AW526" i="1"/>
  <c r="AX526" i="1" s="1"/>
  <c r="AY526" i="1" s="1"/>
  <c r="AH688" i="1"/>
  <c r="AI688" i="1" s="1"/>
  <c r="AW688" i="1"/>
  <c r="AX688" i="1" s="1"/>
  <c r="AY774" i="1"/>
  <c r="AH309" i="1"/>
  <c r="AI309" i="1" s="1"/>
  <c r="AY309" i="1" s="1"/>
  <c r="AO245" i="1"/>
  <c r="AW331" i="1"/>
  <c r="AX331" i="1" s="1"/>
  <c r="AY331" i="1" s="1"/>
  <c r="AY325" i="1"/>
  <c r="AQ629" i="1"/>
  <c r="AR629" i="1" s="1"/>
  <c r="AW629" i="1"/>
  <c r="AX629" i="1" s="1"/>
  <c r="AY629" i="1" s="1"/>
  <c r="AY183" i="1"/>
  <c r="AO191" i="1"/>
  <c r="AQ191" i="1" s="1"/>
  <c r="AR191" i="1" s="1"/>
  <c r="AY191" i="1" s="1"/>
  <c r="AW299" i="1"/>
  <c r="AX299" i="1" s="1"/>
  <c r="AY299" i="1" s="1"/>
  <c r="AH217" i="1"/>
  <c r="AI217" i="1" s="1"/>
  <c r="AW217" i="1"/>
  <c r="AX217" i="1" s="1"/>
  <c r="AQ460" i="1"/>
  <c r="AR460" i="1" s="1"/>
  <c r="AW460" i="1"/>
  <c r="AX460" i="1" s="1"/>
  <c r="AY460" i="1" s="1"/>
  <c r="AQ79" i="1"/>
  <c r="AR79" i="1" s="1"/>
  <c r="AW79" i="1"/>
  <c r="AX79" i="1" s="1"/>
  <c r="AY79" i="1" s="1"/>
  <c r="AH571" i="1"/>
  <c r="AI571" i="1" s="1"/>
  <c r="AY571" i="1" s="1"/>
  <c r="AO507" i="1"/>
  <c r="AQ904" i="1"/>
  <c r="AR904" i="1" s="1"/>
  <c r="AW904" i="1"/>
  <c r="AX904" i="1" s="1"/>
  <c r="AY904" i="1" s="1"/>
  <c r="AH668" i="1"/>
  <c r="AI668" i="1" s="1"/>
  <c r="AY668" i="1" s="1"/>
  <c r="AO604" i="1"/>
  <c r="AQ604" i="1" s="1"/>
  <c r="AR604" i="1" s="1"/>
  <c r="AY604" i="1" s="1"/>
  <c r="AH374" i="1"/>
  <c r="AI374" i="1" s="1"/>
  <c r="AO736" i="1"/>
  <c r="AQ736" i="1" s="1"/>
  <c r="AR736" i="1" s="1"/>
  <c r="AH554" i="1"/>
  <c r="AI554" i="1" s="1"/>
  <c r="AY554" i="1" s="1"/>
  <c r="AO490" i="1"/>
  <c r="AQ490" i="1" s="1"/>
  <c r="AR490" i="1" s="1"/>
  <c r="AY490" i="1" s="1"/>
  <c r="AH457" i="1"/>
  <c r="AI457" i="1" s="1"/>
  <c r="AW457" i="1"/>
  <c r="AX457" i="1" s="1"/>
  <c r="AY457" i="1" s="1"/>
  <c r="AH429" i="1"/>
  <c r="AI429" i="1" s="1"/>
  <c r="AO365" i="1"/>
  <c r="AW429" i="1"/>
  <c r="AX429" i="1" s="1"/>
  <c r="AH161" i="1"/>
  <c r="AI161" i="1" s="1"/>
  <c r="AY161" i="1" s="1"/>
  <c r="AO97" i="1"/>
  <c r="AW91" i="1"/>
  <c r="AX91" i="1" s="1"/>
  <c r="AY91" i="1" s="1"/>
  <c r="AO983" i="1"/>
  <c r="AQ983" i="1" s="1"/>
  <c r="AR983" i="1" s="1"/>
  <c r="AY983" i="1" s="1"/>
  <c r="AQ243" i="1"/>
  <c r="AR243" i="1" s="1"/>
  <c r="AQ537" i="1"/>
  <c r="AR537" i="1" s="1"/>
  <c r="AW537" i="1"/>
  <c r="AX537" i="1" s="1"/>
  <c r="AY537" i="1" s="1"/>
  <c r="AH533" i="1"/>
  <c r="AI533" i="1" s="1"/>
  <c r="AW533" i="1"/>
  <c r="AX533" i="1" s="1"/>
  <c r="AY533" i="1" s="1"/>
  <c r="AQ690" i="1"/>
  <c r="AR690" i="1" s="1"/>
  <c r="AY690" i="1" s="1"/>
  <c r="AW690" i="1"/>
  <c r="AX690" i="1" s="1"/>
  <c r="AQ462" i="1"/>
  <c r="AR462" i="1" s="1"/>
  <c r="AW462" i="1"/>
  <c r="AX462" i="1" s="1"/>
  <c r="AH280" i="1"/>
  <c r="AI280" i="1" s="1"/>
  <c r="AY280" i="1" s="1"/>
  <c r="AO216" i="1"/>
  <c r="AQ216" i="1" s="1"/>
  <c r="AR216" i="1" s="1"/>
  <c r="AY216" i="1" s="1"/>
  <c r="AO180" i="1"/>
  <c r="AH909" i="1"/>
  <c r="AI909" i="1" s="1"/>
  <c r="AW909" i="1"/>
  <c r="AX909" i="1" s="1"/>
  <c r="AH135" i="1"/>
  <c r="AI135" i="1" s="1"/>
  <c r="AY135" i="1" s="1"/>
  <c r="AO71" i="1"/>
  <c r="AQ71" i="1" s="1"/>
  <c r="AR71" i="1" s="1"/>
  <c r="AY71" i="1" s="1"/>
  <c r="AQ646" i="1"/>
  <c r="AR646" i="1" s="1"/>
  <c r="AY646" i="1" s="1"/>
  <c r="AW646" i="1"/>
  <c r="AX646" i="1" s="1"/>
  <c r="AQ937" i="1"/>
  <c r="AR937" i="1" s="1"/>
  <c r="AW937" i="1"/>
  <c r="AX937" i="1" s="1"/>
  <c r="AW142" i="1"/>
  <c r="AX142" i="1" s="1"/>
  <c r="AY142" i="1" s="1"/>
  <c r="AW148" i="1"/>
  <c r="AX148" i="1" s="1"/>
  <c r="AY148" i="1" s="1"/>
  <c r="AO73" i="1"/>
  <c r="AQ73" i="1" s="1"/>
  <c r="AR73" i="1" s="1"/>
  <c r="AY73" i="1" s="1"/>
  <c r="AY996" i="1"/>
  <c r="AH136" i="1"/>
  <c r="AI136" i="1" s="1"/>
  <c r="AW136" i="1"/>
  <c r="AX136" i="1" s="1"/>
  <c r="AY136" i="1" s="1"/>
  <c r="AH454" i="1"/>
  <c r="AI454" i="1" s="1"/>
  <c r="AW454" i="1"/>
  <c r="AX454" i="1" s="1"/>
  <c r="AY454" i="1" s="1"/>
  <c r="AO752" i="1"/>
  <c r="AQ752" i="1" s="1"/>
  <c r="AR752" i="1" s="1"/>
  <c r="AO816" i="1"/>
  <c r="AQ816" i="1" s="1"/>
  <c r="AR816" i="1" s="1"/>
  <c r="AH816" i="1"/>
  <c r="AI816" i="1" s="1"/>
  <c r="AY816" i="1" s="1"/>
  <c r="AQ202" i="1"/>
  <c r="AR202" i="1" s="1"/>
  <c r="AW202" i="1"/>
  <c r="AX202" i="1" s="1"/>
  <c r="AY202" i="1" s="1"/>
  <c r="AY239" i="1"/>
  <c r="AH815" i="1"/>
  <c r="AI815" i="1" s="1"/>
  <c r="AY815" i="1" s="1"/>
  <c r="AO751" i="1"/>
  <c r="AQ751" i="1" s="1"/>
  <c r="AR751" i="1" s="1"/>
  <c r="AW815" i="1"/>
  <c r="AX815" i="1" s="1"/>
  <c r="AY974" i="1"/>
  <c r="AH440" i="1"/>
  <c r="AI440" i="1" s="1"/>
  <c r="AY440" i="1" s="1"/>
  <c r="AO376" i="1"/>
  <c r="AH830" i="1"/>
  <c r="AI830" i="1" s="1"/>
  <c r="AW830" i="1"/>
  <c r="AX830" i="1" s="1"/>
  <c r="AQ356" i="1"/>
  <c r="AR356" i="1" s="1"/>
  <c r="AW356" i="1"/>
  <c r="AX356" i="1" s="1"/>
  <c r="AY356" i="1" s="1"/>
  <c r="AH250" i="1"/>
  <c r="AI250" i="1" s="1"/>
  <c r="AW250" i="1"/>
  <c r="AX250" i="1" s="1"/>
  <c r="AY250" i="1" s="1"/>
  <c r="AQ504" i="1"/>
  <c r="AR504" i="1" s="1"/>
  <c r="AW504" i="1"/>
  <c r="AX504" i="1" s="1"/>
  <c r="AW347" i="1"/>
  <c r="AX347" i="1" s="1"/>
  <c r="AQ347" i="1"/>
  <c r="AR347" i="1" s="1"/>
  <c r="AY132" i="1"/>
  <c r="AY134" i="1"/>
  <c r="AH923" i="1"/>
  <c r="AI923" i="1" s="1"/>
  <c r="AW923" i="1"/>
  <c r="AX923" i="1" s="1"/>
  <c r="AY923" i="1" s="1"/>
  <c r="AO270" i="1"/>
  <c r="AH270" i="1"/>
  <c r="AI270" i="1" s="1"/>
  <c r="AW717" i="1"/>
  <c r="AX717" i="1" s="1"/>
  <c r="AY717" i="1" s="1"/>
  <c r="AO374" i="1"/>
  <c r="AQ374" i="1" s="1"/>
  <c r="AR374" i="1" s="1"/>
  <c r="AO649" i="1"/>
  <c r="AQ649" i="1" s="1"/>
  <c r="AR649" i="1" s="1"/>
  <c r="AY649" i="1" s="1"/>
  <c r="AH305" i="1"/>
  <c r="AI305" i="1" s="1"/>
  <c r="AY305" i="1" s="1"/>
  <c r="AW305" i="1"/>
  <c r="AX305" i="1" s="1"/>
  <c r="AQ671" i="1"/>
  <c r="AR671" i="1" s="1"/>
  <c r="AW671" i="1"/>
  <c r="AX671" i="1" s="1"/>
  <c r="AY671" i="1" s="1"/>
  <c r="AO136" i="1"/>
  <c r="AQ136" i="1" s="1"/>
  <c r="AR136" i="1" s="1"/>
  <c r="AW480" i="1"/>
  <c r="AX480" i="1" s="1"/>
  <c r="AY480" i="1" s="1"/>
  <c r="AO776" i="1"/>
  <c r="AQ776" i="1" s="1"/>
  <c r="AR776" i="1" s="1"/>
  <c r="AH869" i="1"/>
  <c r="AI869" i="1" s="1"/>
  <c r="AO805" i="1"/>
  <c r="AW869" i="1"/>
  <c r="AX869" i="1" s="1"/>
  <c r="AY869" i="1" s="1"/>
  <c r="AH957" i="1"/>
  <c r="AI957" i="1" s="1"/>
  <c r="AO893" i="1"/>
  <c r="AY792" i="1"/>
  <c r="AH80" i="1"/>
  <c r="AI80" i="1" s="1"/>
  <c r="AO80" i="1"/>
  <c r="AQ80" i="1" s="1"/>
  <c r="AR80" i="1" s="1"/>
  <c r="AY80" i="1" s="1"/>
  <c r="AO447" i="1"/>
  <c r="AH511" i="1"/>
  <c r="AI511" i="1" s="1"/>
  <c r="AY511" i="1" s="1"/>
  <c r="AO648" i="1"/>
  <c r="AQ648" i="1" s="1"/>
  <c r="AR648" i="1" s="1"/>
  <c r="AY648" i="1" s="1"/>
  <c r="AH297" i="1"/>
  <c r="AI297" i="1" s="1"/>
  <c r="AW297" i="1"/>
  <c r="AX297" i="1" s="1"/>
  <c r="AO468" i="1"/>
  <c r="AQ468" i="1" s="1"/>
  <c r="AR468" i="1" s="1"/>
  <c r="AW680" i="1"/>
  <c r="AX680" i="1" s="1"/>
  <c r="AY680" i="1" s="1"/>
  <c r="AO830" i="1"/>
  <c r="AQ830" i="1" s="1"/>
  <c r="AR830" i="1" s="1"/>
  <c r="AH752" i="1"/>
  <c r="AI752" i="1" s="1"/>
  <c r="AY752" i="1" s="1"/>
  <c r="AW752" i="1"/>
  <c r="AX752" i="1" s="1"/>
  <c r="AH773" i="1"/>
  <c r="AI773" i="1" s="1"/>
  <c r="AQ653" i="1"/>
  <c r="AR653" i="1" s="1"/>
  <c r="AW653" i="1"/>
  <c r="AX653" i="1" s="1"/>
  <c r="AY653" i="1" s="1"/>
  <c r="AQ308" i="1"/>
  <c r="AR308" i="1" s="1"/>
  <c r="AW308" i="1"/>
  <c r="AX308" i="1" s="1"/>
  <c r="AW128" i="1"/>
  <c r="AX128" i="1" s="1"/>
  <c r="AH165" i="1"/>
  <c r="AI165" i="1" s="1"/>
  <c r="AY165" i="1" s="1"/>
  <c r="AO101" i="1"/>
  <c r="AQ101" i="1" s="1"/>
  <c r="AR101" i="1" s="1"/>
  <c r="AY101" i="1" s="1"/>
  <c r="AY577" i="1"/>
  <c r="AH939" i="1"/>
  <c r="AI939" i="1" s="1"/>
  <c r="AY939" i="1" s="1"/>
  <c r="AO875" i="1"/>
  <c r="AO676" i="1"/>
  <c r="AH665" i="1"/>
  <c r="AI665" i="1" s="1"/>
  <c r="AO601" i="1"/>
  <c r="AQ601" i="1" s="1"/>
  <c r="AR601" i="1" s="1"/>
  <c r="AY601" i="1" s="1"/>
  <c r="AW665" i="1"/>
  <c r="AX665" i="1" s="1"/>
  <c r="AY665" i="1" s="1"/>
  <c r="AY800" i="1"/>
  <c r="AQ581" i="1"/>
  <c r="AR581" i="1" s="1"/>
  <c r="AW581" i="1"/>
  <c r="AX581" i="1" s="1"/>
  <c r="AY581" i="1" s="1"/>
  <c r="AH431" i="1"/>
  <c r="AI431" i="1" s="1"/>
  <c r="AW431" i="1"/>
  <c r="AX431" i="1" s="1"/>
  <c r="AO168" i="1"/>
  <c r="AQ168" i="1" s="1"/>
  <c r="AR168" i="1" s="1"/>
  <c r="AY168" i="1" s="1"/>
  <c r="AQ391" i="1"/>
  <c r="AR391" i="1" s="1"/>
  <c r="AW391" i="1"/>
  <c r="AX391" i="1" s="1"/>
  <c r="AY391" i="1" s="1"/>
  <c r="AW424" i="1"/>
  <c r="AX424" i="1" s="1"/>
  <c r="AY424" i="1" s="1"/>
  <c r="AW776" i="1"/>
  <c r="AX776" i="1" s="1"/>
  <c r="AY776" i="1" s="1"/>
  <c r="AO11" i="1"/>
  <c r="AQ11" i="1" s="1"/>
  <c r="AR11" i="1" s="1"/>
  <c r="AY11" i="1" s="1"/>
  <c r="AH75" i="1"/>
  <c r="AI75" i="1" s="1"/>
  <c r="AY169" i="1"/>
  <c r="AH829" i="1"/>
  <c r="AI829" i="1" s="1"/>
  <c r="AW829" i="1"/>
  <c r="AX829" i="1" s="1"/>
  <c r="AY829" i="1" s="1"/>
  <c r="AO617" i="1"/>
  <c r="AQ617" i="1" s="1"/>
  <c r="AR617" i="1" s="1"/>
  <c r="AY404" i="1"/>
  <c r="AQ746" i="1"/>
  <c r="AR746" i="1" s="1"/>
  <c r="AW746" i="1"/>
  <c r="AX746" i="1" s="1"/>
  <c r="AY746" i="1" s="1"/>
  <c r="AO225" i="1"/>
  <c r="AQ225" i="1" s="1"/>
  <c r="AR225" i="1" s="1"/>
  <c r="AY225" i="1" s="1"/>
  <c r="AQ372" i="1"/>
  <c r="AR372" i="1" s="1"/>
  <c r="AW372" i="1"/>
  <c r="AX372" i="1" s="1"/>
  <c r="AY372" i="1" s="1"/>
  <c r="AO46" i="1"/>
  <c r="AH110" i="1"/>
  <c r="AI110" i="1" s="1"/>
  <c r="AW110" i="1"/>
  <c r="AX110" i="1" s="1"/>
  <c r="AY70" i="1"/>
  <c r="AO647" i="1"/>
  <c r="AY468" i="1"/>
  <c r="AW448" i="1"/>
  <c r="AX448" i="1" s="1"/>
  <c r="AY448" i="1" s="1"/>
  <c r="AH141" i="1"/>
  <c r="AI141" i="1" s="1"/>
  <c r="AW141" i="1"/>
  <c r="AX141" i="1" s="1"/>
  <c r="AY141" i="1" s="1"/>
  <c r="AY502" i="1"/>
  <c r="AQ660" i="1"/>
  <c r="AR660" i="1" s="1"/>
  <c r="AY660" i="1" s="1"/>
  <c r="AW660" i="1"/>
  <c r="AX660" i="1" s="1"/>
  <c r="AO108" i="1"/>
  <c r="AQ108" i="1" s="1"/>
  <c r="AR108" i="1" s="1"/>
  <c r="AO773" i="1"/>
  <c r="AQ773" i="1" s="1"/>
  <c r="AR773" i="1" s="1"/>
  <c r="AW797" i="1"/>
  <c r="AX797" i="1" s="1"/>
  <c r="AY797" i="1" s="1"/>
  <c r="AO598" i="1"/>
  <c r="AQ598" i="1" s="1"/>
  <c r="AR598" i="1" s="1"/>
  <c r="AY598" i="1" s="1"/>
  <c r="AW642" i="1"/>
  <c r="AX642" i="1" s="1"/>
  <c r="AY642" i="1" s="1"/>
  <c r="AY419" i="1"/>
  <c r="AY287" i="1"/>
  <c r="AY211" i="1"/>
  <c r="AY128" i="1"/>
  <c r="AW10" i="1"/>
  <c r="AX10" i="1" s="1"/>
  <c r="AY10" i="1" s="1"/>
  <c r="AM48" i="2"/>
  <c r="AG21" i="2"/>
  <c r="AK21" i="2" s="1"/>
  <c r="AL21" i="2" s="1"/>
  <c r="AM21" i="2" s="1"/>
  <c r="AF57" i="2"/>
  <c r="AM57" i="2" s="1"/>
  <c r="AG57" i="2"/>
  <c r="AG27" i="2"/>
  <c r="AK27" i="2" s="1"/>
  <c r="AL27" i="2" s="1"/>
  <c r="AM27" i="2" s="1"/>
  <c r="AF36" i="2"/>
  <c r="AG36" i="2"/>
  <c r="AM37" i="2"/>
  <c r="AG46" i="2"/>
  <c r="AM46" i="2"/>
  <c r="AM36" i="2"/>
  <c r="AG16" i="2"/>
  <c r="AK16" i="2" s="1"/>
  <c r="AL16" i="2" s="1"/>
  <c r="AM16" i="2" s="1"/>
  <c r="AM29" i="2"/>
  <c r="AG6" i="2"/>
  <c r="AK6" i="2" s="1"/>
  <c r="AL6" i="2" s="1"/>
  <c r="AM6" i="2" s="1"/>
  <c r="AG25" i="2"/>
  <c r="AK25" i="2" s="1"/>
  <c r="AL25" i="2" s="1"/>
  <c r="AM25" i="2" s="1"/>
  <c r="AG5" i="2"/>
  <c r="AK5" i="2" s="1"/>
  <c r="AL5" i="2" s="1"/>
  <c r="AM5" i="2" s="1"/>
  <c r="AG44" i="2"/>
  <c r="AK44" i="2" s="1"/>
  <c r="AL44" i="2" s="1"/>
  <c r="AM44" i="2" s="1"/>
  <c r="AG32" i="2"/>
  <c r="AK32" i="2" s="1"/>
  <c r="AL32" i="2" s="1"/>
  <c r="AM32" i="2" s="1"/>
  <c r="AF47" i="2"/>
  <c r="AG47" i="2"/>
  <c r="AK47" i="2" s="1"/>
  <c r="AL47" i="2" s="1"/>
  <c r="AF22" i="2"/>
  <c r="AM22" i="2" s="1"/>
  <c r="AG22" i="2"/>
  <c r="AG8" i="2"/>
  <c r="AK8" i="2" s="1"/>
  <c r="AL8" i="2" s="1"/>
  <c r="AM8" i="2" s="1"/>
  <c r="AK33" i="2"/>
  <c r="AL33" i="2" s="1"/>
  <c r="AM33" i="2" s="1"/>
  <c r="AG49" i="2"/>
  <c r="AK49" i="2" s="1"/>
  <c r="AL49" i="2" s="1"/>
  <c r="AM49" i="2" s="1"/>
  <c r="AG15" i="2"/>
  <c r="AK15" i="2" s="1"/>
  <c r="AL15" i="2" s="1"/>
  <c r="AM15" i="2" s="1"/>
  <c r="AG10" i="2"/>
  <c r="AK10" i="2" s="1"/>
  <c r="AL10" i="2" s="1"/>
  <c r="AM10" i="2" s="1"/>
  <c r="AG51" i="2"/>
  <c r="AK51" i="2" s="1"/>
  <c r="AL51" i="2" s="1"/>
  <c r="AM51" i="2" s="1"/>
  <c r="AF39" i="2"/>
  <c r="AG39" i="2"/>
  <c r="AK39" i="2" s="1"/>
  <c r="AL39" i="2" s="1"/>
  <c r="AG50" i="2"/>
  <c r="AK50" i="2" s="1"/>
  <c r="AL50" i="2" s="1"/>
  <c r="AM50" i="2" s="1"/>
  <c r="AF28" i="2"/>
  <c r="AG28" i="2"/>
  <c r="AK28" i="2" s="1"/>
  <c r="AL28" i="2" s="1"/>
  <c r="AM28" i="2" s="1"/>
  <c r="AK17" i="2"/>
  <c r="AL17" i="2" s="1"/>
  <c r="AM17" i="2" s="1"/>
  <c r="AO28" i="1"/>
  <c r="AW28" i="1" s="1"/>
  <c r="AX28" i="1" s="1"/>
  <c r="AY626" i="1"/>
  <c r="AY192" i="1"/>
  <c r="AY163" i="1"/>
  <c r="AY531" i="1"/>
  <c r="AQ147" i="1"/>
  <c r="AR147" i="1" s="1"/>
  <c r="AW147" i="1"/>
  <c r="AX147" i="1" s="1"/>
  <c r="AY714" i="1"/>
  <c r="AY530" i="1"/>
  <c r="AY595" i="1"/>
  <c r="AQ41" i="1"/>
  <c r="AR41" i="1" s="1"/>
  <c r="AY41" i="1" s="1"/>
  <c r="AY291" i="1"/>
  <c r="AY243" i="1"/>
  <c r="AY995" i="1"/>
  <c r="AY227" i="1"/>
  <c r="AY58" i="1"/>
  <c r="AH53" i="1"/>
  <c r="AI53" i="1" s="1"/>
  <c r="AO53" i="1"/>
  <c r="AQ53" i="1" s="1"/>
  <c r="AR53" i="1" s="1"/>
  <c r="AO4" i="1"/>
  <c r="AQ4" i="1" s="1"/>
  <c r="AR4" i="1" s="1"/>
  <c r="AY4" i="1" s="1"/>
  <c r="AO60" i="1"/>
  <c r="AY56" i="1"/>
  <c r="AQ32" i="1"/>
  <c r="AR32" i="1" s="1"/>
  <c r="AW32" i="1"/>
  <c r="AX32" i="1" s="1"/>
  <c r="AW55" i="1"/>
  <c r="AX55" i="1" s="1"/>
  <c r="AY55" i="1" s="1"/>
  <c r="AO66" i="1"/>
  <c r="AQ66" i="1" s="1"/>
  <c r="AR66" i="1" s="1"/>
  <c r="AY66" i="1" s="1"/>
  <c r="AW42" i="1"/>
  <c r="AX42" i="1" s="1"/>
  <c r="AY42" i="1" s="1"/>
  <c r="AW39" i="1"/>
  <c r="AX39" i="1" s="1"/>
  <c r="AW17" i="1"/>
  <c r="AX17" i="1" s="1"/>
  <c r="AY17" i="1" s="1"/>
  <c r="AY51" i="1"/>
  <c r="AY63" i="1"/>
  <c r="AY59" i="1"/>
  <c r="AY40" i="1"/>
  <c r="AG14" i="1"/>
  <c r="AH14" i="1" s="1"/>
  <c r="AI14" i="1" s="1"/>
  <c r="AP39" i="1"/>
  <c r="AQ39" i="1" s="1"/>
  <c r="AR39" i="1" s="1"/>
  <c r="AG43" i="1"/>
  <c r="AH43" i="1" s="1"/>
  <c r="AI43" i="1" s="1"/>
  <c r="AO43" i="1"/>
  <c r="AP19" i="1"/>
  <c r="AQ19" i="1" s="1"/>
  <c r="AR19" i="1" s="1"/>
  <c r="AY19" i="1" s="1"/>
  <c r="AO14" i="1"/>
  <c r="AW14" i="1" s="1"/>
  <c r="AX14" i="1" s="1"/>
  <c r="AG39" i="1"/>
  <c r="AH39" i="1" s="1"/>
  <c r="AI39" i="1" s="1"/>
  <c r="AY431" i="1" l="1"/>
  <c r="AY308" i="1"/>
  <c r="AY830" i="1"/>
  <c r="AY462" i="1"/>
  <c r="AY379" i="1"/>
  <c r="AY234" i="1"/>
  <c r="AQ76" i="1"/>
  <c r="AR76" i="1" s="1"/>
  <c r="AW76" i="1"/>
  <c r="AX76" i="1" s="1"/>
  <c r="AY76" i="1" s="1"/>
  <c r="AY876" i="1"/>
  <c r="AQ471" i="1"/>
  <c r="AR471" i="1" s="1"/>
  <c r="AW471" i="1"/>
  <c r="AX471" i="1" s="1"/>
  <c r="AQ893" i="1"/>
  <c r="AR893" i="1" s="1"/>
  <c r="AW893" i="1"/>
  <c r="AX893" i="1" s="1"/>
  <c r="AY893" i="1" s="1"/>
  <c r="AQ270" i="1"/>
  <c r="AR270" i="1" s="1"/>
  <c r="AW270" i="1"/>
  <c r="AX270" i="1" s="1"/>
  <c r="AY270" i="1" s="1"/>
  <c r="AY688" i="1"/>
  <c r="AY151" i="1"/>
  <c r="AY133" i="1"/>
  <c r="AQ580" i="1"/>
  <c r="AR580" i="1" s="1"/>
  <c r="AW580" i="1"/>
  <c r="AX580" i="1" s="1"/>
  <c r="AY580" i="1" s="1"/>
  <c r="AW166" i="1"/>
  <c r="AX166" i="1" s="1"/>
  <c r="AQ166" i="1"/>
  <c r="AR166" i="1" s="1"/>
  <c r="AY166" i="1" s="1"/>
  <c r="AQ558" i="1"/>
  <c r="AR558" i="1" s="1"/>
  <c r="AW558" i="1"/>
  <c r="AX558" i="1" s="1"/>
  <c r="AY558" i="1" s="1"/>
  <c r="AQ214" i="1"/>
  <c r="AR214" i="1" s="1"/>
  <c r="AW214" i="1"/>
  <c r="AX214" i="1" s="1"/>
  <c r="AY214" i="1" s="1"/>
  <c r="AY433" i="1"/>
  <c r="AQ44" i="1"/>
  <c r="AR44" i="1" s="1"/>
  <c r="AW44" i="1"/>
  <c r="AX44" i="1" s="1"/>
  <c r="AY44" i="1" s="1"/>
  <c r="AQ622" i="1"/>
  <c r="AR622" i="1" s="1"/>
  <c r="AW622" i="1"/>
  <c r="AX622" i="1" s="1"/>
  <c r="AY217" i="1"/>
  <c r="AW751" i="1"/>
  <c r="AX751" i="1" s="1"/>
  <c r="AY751" i="1" s="1"/>
  <c r="AQ341" i="1"/>
  <c r="AR341" i="1" s="1"/>
  <c r="AW341" i="1"/>
  <c r="AX341" i="1" s="1"/>
  <c r="AW736" i="1"/>
  <c r="AX736" i="1" s="1"/>
  <c r="AY736" i="1" s="1"/>
  <c r="AY946" i="1"/>
  <c r="AW108" i="1"/>
  <c r="AX108" i="1" s="1"/>
  <c r="AY108" i="1" s="1"/>
  <c r="AQ805" i="1"/>
  <c r="AR805" i="1" s="1"/>
  <c r="AW805" i="1"/>
  <c r="AX805" i="1" s="1"/>
  <c r="AY805" i="1" s="1"/>
  <c r="AY937" i="1"/>
  <c r="AY597" i="1"/>
  <c r="AQ584" i="1"/>
  <c r="AR584" i="1" s="1"/>
  <c r="AW584" i="1"/>
  <c r="AX584" i="1" s="1"/>
  <c r="AY584" i="1" s="1"/>
  <c r="AY300" i="1"/>
  <c r="AW617" i="1"/>
  <c r="AX617" i="1" s="1"/>
  <c r="AY617" i="1" s="1"/>
  <c r="AY902" i="1"/>
  <c r="AW773" i="1"/>
  <c r="AX773" i="1" s="1"/>
  <c r="AY773" i="1" s="1"/>
  <c r="AY347" i="1"/>
  <c r="AW374" i="1"/>
  <c r="AX374" i="1" s="1"/>
  <c r="AY276" i="1"/>
  <c r="AY812" i="1"/>
  <c r="AY326" i="1"/>
  <c r="AY670" i="1"/>
  <c r="AY348" i="1"/>
  <c r="AQ28" i="1"/>
  <c r="AR28" i="1" s="1"/>
  <c r="AY28" i="1" s="1"/>
  <c r="AQ676" i="1"/>
  <c r="AR676" i="1" s="1"/>
  <c r="AW676" i="1"/>
  <c r="AX676" i="1" s="1"/>
  <c r="AY676" i="1" s="1"/>
  <c r="AY374" i="1"/>
  <c r="AY957" i="1"/>
  <c r="AQ875" i="1"/>
  <c r="AR875" i="1" s="1"/>
  <c r="AY875" i="1" s="1"/>
  <c r="AW875" i="1"/>
  <c r="AX875" i="1" s="1"/>
  <c r="AY504" i="1"/>
  <c r="AY799" i="1"/>
  <c r="AY811" i="1"/>
  <c r="AQ213" i="1"/>
  <c r="AR213" i="1" s="1"/>
  <c r="AW213" i="1"/>
  <c r="AX213" i="1" s="1"/>
  <c r="AY213" i="1" s="1"/>
  <c r="AY821" i="1"/>
  <c r="AQ402" i="1"/>
  <c r="AR402" i="1" s="1"/>
  <c r="AW402" i="1"/>
  <c r="AX402" i="1" s="1"/>
  <c r="AY402" i="1" s="1"/>
  <c r="AQ749" i="1"/>
  <c r="AR749" i="1" s="1"/>
  <c r="AW749" i="1"/>
  <c r="AX749" i="1" s="1"/>
  <c r="AY749" i="1" s="1"/>
  <c r="AQ647" i="1"/>
  <c r="AR647" i="1" s="1"/>
  <c r="AW647" i="1"/>
  <c r="AX647" i="1" s="1"/>
  <c r="AQ185" i="1"/>
  <c r="AR185" i="1" s="1"/>
  <c r="AY185" i="1" s="1"/>
  <c r="AW185" i="1"/>
  <c r="AX185" i="1" s="1"/>
  <c r="AQ415" i="1"/>
  <c r="AR415" i="1" s="1"/>
  <c r="AW415" i="1"/>
  <c r="AX415" i="1" s="1"/>
  <c r="AQ411" i="1"/>
  <c r="AR411" i="1" s="1"/>
  <c r="AW411" i="1"/>
  <c r="AX411" i="1" s="1"/>
  <c r="AQ376" i="1"/>
  <c r="AR376" i="1" s="1"/>
  <c r="AW376" i="1"/>
  <c r="AX376" i="1" s="1"/>
  <c r="AY297" i="1"/>
  <c r="AY369" i="1"/>
  <c r="AY922" i="1"/>
  <c r="AQ864" i="1"/>
  <c r="AR864" i="1" s="1"/>
  <c r="AW864" i="1"/>
  <c r="AX864" i="1" s="1"/>
  <c r="AY840" i="1"/>
  <c r="AW157" i="1"/>
  <c r="AX157" i="1" s="1"/>
  <c r="AY157" i="1" s="1"/>
  <c r="AQ75" i="1"/>
  <c r="AR75" i="1" s="1"/>
  <c r="AW75" i="1"/>
  <c r="AX75" i="1" s="1"/>
  <c r="AY75" i="1" s="1"/>
  <c r="AY942" i="1"/>
  <c r="AQ600" i="1"/>
  <c r="AR600" i="1" s="1"/>
  <c r="AW600" i="1"/>
  <c r="AX600" i="1" s="1"/>
  <c r="AY327" i="1"/>
  <c r="AQ586" i="1"/>
  <c r="AR586" i="1" s="1"/>
  <c r="AW586" i="1"/>
  <c r="AX586" i="1" s="1"/>
  <c r="AY586" i="1" s="1"/>
  <c r="AQ365" i="1"/>
  <c r="AR365" i="1" s="1"/>
  <c r="AW365" i="1"/>
  <c r="AX365" i="1" s="1"/>
  <c r="AY110" i="1"/>
  <c r="AY909" i="1"/>
  <c r="AQ97" i="1"/>
  <c r="AR97" i="1" s="1"/>
  <c r="AW97" i="1"/>
  <c r="AX97" i="1" s="1"/>
  <c r="AW303" i="1"/>
  <c r="AX303" i="1" s="1"/>
  <c r="AY303" i="1" s="1"/>
  <c r="AY610" i="1"/>
  <c r="AW891" i="1"/>
  <c r="AX891" i="1" s="1"/>
  <c r="AY891" i="1" s="1"/>
  <c r="AQ180" i="1"/>
  <c r="AR180" i="1" s="1"/>
  <c r="AW180" i="1"/>
  <c r="AX180" i="1" s="1"/>
  <c r="AQ507" i="1"/>
  <c r="AR507" i="1" s="1"/>
  <c r="AW507" i="1"/>
  <c r="AX507" i="1" s="1"/>
  <c r="AQ477" i="1"/>
  <c r="AR477" i="1" s="1"/>
  <c r="AW477" i="1"/>
  <c r="AX477" i="1" s="1"/>
  <c r="AQ560" i="1"/>
  <c r="AR560" i="1" s="1"/>
  <c r="AW560" i="1"/>
  <c r="AX560" i="1" s="1"/>
  <c r="AY560" i="1" s="1"/>
  <c r="AQ827" i="1"/>
  <c r="AR827" i="1" s="1"/>
  <c r="AW827" i="1"/>
  <c r="AX827" i="1" s="1"/>
  <c r="AY827" i="1" s="1"/>
  <c r="AW46" i="1"/>
  <c r="AX46" i="1" s="1"/>
  <c r="AQ46" i="1"/>
  <c r="AR46" i="1" s="1"/>
  <c r="AQ447" i="1"/>
  <c r="AR447" i="1" s="1"/>
  <c r="AW447" i="1"/>
  <c r="AX447" i="1" s="1"/>
  <c r="AY429" i="1"/>
  <c r="AW245" i="1"/>
  <c r="AX245" i="1" s="1"/>
  <c r="AQ245" i="1"/>
  <c r="AR245" i="1" s="1"/>
  <c r="AY245" i="1" s="1"/>
  <c r="AY959" i="1"/>
  <c r="AY357" i="1"/>
  <c r="AY870" i="1"/>
  <c r="AY469" i="1"/>
  <c r="AM47" i="2"/>
  <c r="AM39" i="2"/>
  <c r="AY147" i="1"/>
  <c r="AW53" i="1"/>
  <c r="AX53" i="1" s="1"/>
  <c r="AY53" i="1" s="1"/>
  <c r="AY32" i="1"/>
  <c r="AQ60" i="1"/>
  <c r="AR60" i="1" s="1"/>
  <c r="AW60" i="1"/>
  <c r="AX60" i="1" s="1"/>
  <c r="AY39" i="1"/>
  <c r="AP14" i="1"/>
  <c r="AQ14" i="1" s="1"/>
  <c r="AR14" i="1" s="1"/>
  <c r="AY14" i="1" s="1"/>
  <c r="AP43" i="1"/>
  <c r="AQ43" i="1" s="1"/>
  <c r="AR43" i="1" s="1"/>
  <c r="AW43" i="1"/>
  <c r="AX43" i="1" s="1"/>
  <c r="AY471" i="1" l="1"/>
  <c r="AY447" i="1"/>
  <c r="AY864" i="1"/>
  <c r="AY97" i="1"/>
  <c r="AY46" i="1"/>
  <c r="AY365" i="1"/>
  <c r="AY376" i="1"/>
  <c r="AY341" i="1"/>
  <c r="AY477" i="1"/>
  <c r="AY411" i="1"/>
  <c r="AY647" i="1"/>
  <c r="AY507" i="1"/>
  <c r="AY180" i="1"/>
  <c r="AY600" i="1"/>
  <c r="AY415" i="1"/>
  <c r="AY622" i="1"/>
  <c r="AY60" i="1"/>
  <c r="AY43" i="1"/>
</calcChain>
</file>

<file path=xl/sharedStrings.xml><?xml version="1.0" encoding="utf-8"?>
<sst xmlns="http://schemas.openxmlformats.org/spreadsheetml/2006/main" count="10635" uniqueCount="5991">
  <si>
    <t>FAMS/institutionally-entered data</t>
  </si>
  <si>
    <t>Calculated data</t>
  </si>
  <si>
    <t>1st AY funding gap</t>
  </si>
  <si>
    <t>2nd AY funding gap</t>
  </si>
  <si>
    <t>3rd AY funding gap</t>
  </si>
  <si>
    <t>4th year funding gap (all limited exception eligibility expired)</t>
  </si>
  <si>
    <t>Total funding gap</t>
  </si>
  <si>
    <t>Student</t>
  </si>
  <si>
    <t>Unsub amount borrowed 2025-26 (including HEAL)</t>
  </si>
  <si>
    <t>Grad PLUS amount borrowed 2025-26</t>
  </si>
  <si>
    <t>Total Sub &amp; Unsub borrowed to date for Grad/Prof study, including 2025-26</t>
  </si>
  <si>
    <t>Aggregate Sub/Unsub Outstanding Principal Balance, including 2025-26</t>
  </si>
  <si>
    <t>Additional HEAL eligibility for program</t>
  </si>
  <si>
    <t>Date first enrolled at your institution in program of study that student will be enrolled on/after July 1, 2026</t>
  </si>
  <si>
    <t>First disbursement date for most recent Direct Loan borrowed at institution</t>
  </si>
  <si>
    <t>Program length (years)</t>
  </si>
  <si>
    <t>Portion of program completed as of date of determination (in years)</t>
  </si>
  <si>
    <t xml:space="preserve">Graduate or Professional program? </t>
  </si>
  <si>
    <t>Enrollment intensity (% of full-time)</t>
  </si>
  <si>
    <t>Estimated annual COA % increase</t>
  </si>
  <si>
    <t>Full-time remaining time to credential (in years)</t>
  </si>
  <si>
    <t>Eligible for limited exception based on dates borrowed?</t>
  </si>
  <si>
    <t>Total 2025-26 Unsub + Grad PLUS borrowed</t>
  </si>
  <si>
    <t>Limited exception eligible for 1st AY post-July 1, 2026?</t>
  </si>
  <si>
    <t>Remaining time to credential based on enrollment intensity (in years)</t>
  </si>
  <si>
    <t>Max unsub eligibility year 1 post-July 1, 2026</t>
  </si>
  <si>
    <t>Unsub aggregate limit year 1 post-July 1, 2026</t>
  </si>
  <si>
    <t>Unsub lifetime limit year 1 post-July 1, 2026</t>
  </si>
  <si>
    <t xml:space="preserve">Estimated Unsub borrowing 2026-27 </t>
  </si>
  <si>
    <t>Estimated Grad PLUS borrowing 2026-27</t>
  </si>
  <si>
    <t>Estimated combined unsub + GPLUS year 1</t>
  </si>
  <si>
    <t>Estimated combined Unsub/GP funding gap vs 2025-26</t>
  </si>
  <si>
    <t>Limited exception eligible for 2nd AY post-July 1, 2026?</t>
  </si>
  <si>
    <t>Max unsub eligiblity year 2 post-July 1, 2027</t>
  </si>
  <si>
    <t>Unsub aggregate limit year 2 post-July 1, 2026</t>
  </si>
  <si>
    <t>Unsub lifetime limit year 2 post-July 1, 2026</t>
  </si>
  <si>
    <t xml:space="preserve">Estimated Unsub borrowing 2027-28 </t>
  </si>
  <si>
    <t>Estimated Grad PLUS borrowing 2027-28</t>
  </si>
  <si>
    <t>Estimated combined unsub + GPLUS year 2</t>
  </si>
  <si>
    <t xml:space="preserve">Limited exception eligible for 3rd AY post-July 1, 2026? </t>
  </si>
  <si>
    <t>Max unsub eligiblity year 3 post-July 1, 2026</t>
  </si>
  <si>
    <t>Unsub aggregate limit year 3 post-July 1, 2026</t>
  </si>
  <si>
    <t>Unsub lifetime limit year 3 post-July 1, 2026</t>
  </si>
  <si>
    <t xml:space="preserve">Estimated Unsub borrowing 2028-29 </t>
  </si>
  <si>
    <t>Estimated Grad PLUS borrowing 2028-29</t>
  </si>
  <si>
    <t>Estimated combined unsub + GPLUS year 3</t>
  </si>
  <si>
    <t>Max unsub eligiblity year 4 post-July 1, 2026</t>
  </si>
  <si>
    <t>Unsub aggregate limit year 4 post-July 1, 2026</t>
  </si>
  <si>
    <t>Unsub lifetime limit year 4 post-July 1, 2026</t>
  </si>
  <si>
    <t xml:space="preserve">Estmated Unsub borrowing 2029-30 </t>
  </si>
  <si>
    <t>Estimated total Unsub + GPLUS funding gap after 4 yrs due to OBBBA changes</t>
  </si>
  <si>
    <t>4th AY funding gap</t>
  </si>
  <si>
    <t>PPLUS amount borrowed 2025-26</t>
  </si>
  <si>
    <t>PPLUS borrowed to date for student for any program of study ever attended, including amounts repaid, canceled, discharged, forgiven, including 2025-26</t>
  </si>
  <si>
    <t>Date first enrolled in program of study that student will be enrolled on/after July 1, 2026</t>
  </si>
  <si>
    <t>Remaining time to credential (in years)</t>
  </si>
  <si>
    <t>Eligible for limited exception?</t>
  </si>
  <si>
    <t>Estimated remaining aggregate PPLUS eligibility after 2025-26</t>
  </si>
  <si>
    <t>Remaining time to credential based on enrollment intensity</t>
  </si>
  <si>
    <t>Max annual PPLUS eligiblity year 1 post-July 1, 2026</t>
  </si>
  <si>
    <t>PPLUS aggregate limit year 1 post-July 1, 2026</t>
  </si>
  <si>
    <t>Estimated PPLUS borrowing 2026-27</t>
  </si>
  <si>
    <t>Estimated PPLUS gap 2026-27 vs 2025-26</t>
  </si>
  <si>
    <t>Estimated remaining PPLUS aggregate eligiblity after year 1</t>
  </si>
  <si>
    <t>Max annual PPLUS eligiblity year 2 post-July 1, 2026</t>
  </si>
  <si>
    <t>PPLUS aggregate limit year 2 post-July 1, 2026</t>
  </si>
  <si>
    <t xml:space="preserve">Estimated PPLUS borrowing 2027-28 </t>
  </si>
  <si>
    <t>Estimated PPLUS gap 2027-28 vs 2025-26</t>
  </si>
  <si>
    <t>Estimated remaining PPLUS aggregate eligiblity after year 2</t>
  </si>
  <si>
    <t>Max annual PPLUS eligiblity year 3  post-July 1, 2026</t>
  </si>
  <si>
    <t>PPLUS aggregate limit year 3 post-July 1, 2026</t>
  </si>
  <si>
    <t xml:space="preserve">Estimated PPLUS borrowing 2028-29 </t>
  </si>
  <si>
    <t>Estimated PPLUS gap 2028-29 vs 2025-26</t>
  </si>
  <si>
    <t>Estimated remaining PPLUS aggregate eligiblity after year 3</t>
  </si>
  <si>
    <t>PPLUS aggregate limit year 4 post-July 1, 2026</t>
  </si>
  <si>
    <t>Estimated PPLUS borrowing 2029-30</t>
  </si>
  <si>
    <t>Estimated total PPLUS funding gap after 4 yrs due to OBBBA changes</t>
  </si>
  <si>
    <t>Description</t>
  </si>
  <si>
    <t>Notes/(format)</t>
  </si>
  <si>
    <t>Institutionally-entered data</t>
  </si>
  <si>
    <t>Total Unsubsidized Loan borrowed for 2025-26, including additional amounts borrowed for certain health professions (HEAL)</t>
  </si>
  <si>
    <t>Used as basis for expected Unsubsidized Direct Loan borrowing in future years</t>
  </si>
  <si>
    <t>Total Grad PLUS amount borrowed for 2025-26</t>
  </si>
  <si>
    <t>Used as basis for expected Direct Graduate PLUS borrowing in future years</t>
  </si>
  <si>
    <t>Total Sub Unsub borrowed to date for grad/prof study</t>
  </si>
  <si>
    <t>Total amount of Subsidized &amp; Unsubsidized Direct Loan (including additional amounts borrowed for certain health professions (HEAL), for grad/prof study (even if not at your institution)</t>
  </si>
  <si>
    <t>Used to calculate the student's estimated remaining aggregate Subsidized &amp; Unsubsidized eligibility once they no longer qualify for the limited exception which is based on their credential level</t>
  </si>
  <si>
    <t>Sub/Unsub Outstanding Principal Balance</t>
  </si>
  <si>
    <t>Total oustanding principal balance of all subsidized and unsubsidized loans borrowed to date at all credential levels</t>
  </si>
  <si>
    <t>Used with aggregate limit to determine remaining aggregate eligibility</t>
  </si>
  <si>
    <t>Statutory maximum additional annual Unsubsidized Loan permitted for borrower based on health professions program they are enrolled in</t>
  </si>
  <si>
    <t xml:space="preserve">Used as basis for expected Unsubsidized Direct Loan borrowing in future years </t>
  </si>
  <si>
    <t>Date student first enrolled in program of study that that they will be enrolled in on or after July 1, 2026 (for undergraduate students, based on credential level; for graduate/professionals students based on 4-digit CIP code)</t>
  </si>
  <si>
    <t>Used with first disbursement date for most recent Direct Loan borrowed at the insitution to determine whether the student has borrowed a loan for their program of study for purposes of determining limited exception eligibility. (MM/DD/YYYY)</t>
  </si>
  <si>
    <t>First disbursement date for most recently-borrowed Direct Loan at institution</t>
  </si>
  <si>
    <t>Used with date student first enrolled in program of study to determine whether student qualifies for limited exception (MM/DD/YYYY)</t>
  </si>
  <si>
    <t>Length in years of the program the student will be enrolled in on or after July 1, 2026</t>
  </si>
  <si>
    <t>Used to determine, with portion of program completed as of date of determination, remaining time to credential for determining whether student qualifies for limited exception and for how long</t>
  </si>
  <si>
    <t>Portion (in years) of the program the student will be enrolled in on or after July 1, 2026 that student will have completed as of the date of determination</t>
  </si>
  <si>
    <t>Used to determine, with program length, remaining time to credential for determining whether student qualifies for limited exception and for how long</t>
  </si>
  <si>
    <t>Whether program student will be enrolled in on or after July 1, 2026 is considered a graduate or professional program</t>
  </si>
  <si>
    <t>Used to determine annual and aggregate loan limits for students who do not qualify for limited exception</t>
  </si>
  <si>
    <t>Percent of full-time enrollment student is enrolled</t>
  </si>
  <si>
    <t>Used to determine percentage of annual loan eligiblity student can receive based on new requirement to adjust annual loan limit in direct proportion to the proportion of full-time study the student is enrolled (must be at least 50% because students may not receive Direct Loans for &lt; 50% enrollment)</t>
  </si>
  <si>
    <t>Estimated annual increase to Cost of Attendance</t>
  </si>
  <si>
    <t>Used to estimate future borrowing and borrowing gaps taking into account that borrowing needs may increase each year as COA increases</t>
  </si>
  <si>
    <t>Remaining time to credential</t>
  </si>
  <si>
    <t>Used for purposes of determining number of years student qualifies for limited exception, calculated as the difference between program length and portion of program completed as of date of determination, assuming full-time enrollment</t>
  </si>
  <si>
    <t>Whether student qualifies for limited exception based on whether they borrowed for the program of study before June 30, 2026</t>
  </si>
  <si>
    <t>Y if student borrowed a loan with loan period start date that falls between 1.) 10 days prior to the date the student first enrolled in the program of study that they will be enrolled in on/after July 1, 2026 and 2.) June 30, 2026, and if remaining time to credential is &gt; 0.            Schools that do not disburse 10 days prior to the start of the term can replace the existing formula with: =IF( AND( I3 &gt;= H3, I3 &lt;= DATE(2026,6,30), O3 &gt; 0 ), "Y", "N" ), which will not allow for the limited exception unless the disbursement date falls on or befroe the date the student first enrolled in the program of study.</t>
  </si>
  <si>
    <t>Combined 2025-26 Direct Unsubsidized and Grad PLUS borrowing amount</t>
  </si>
  <si>
    <t>Used to determine how much of current Grad PLUS borrowing will be replaced with Direct Unsubsidized borrowing for Professional students under new loan limits</t>
  </si>
  <si>
    <t>Whether student meets criteria for limited exception in first AY after July 1, 2026</t>
  </si>
  <si>
    <t>Is Y (Yes) if student qualifies for limited exception and if remaining time to credential &gt; 0</t>
  </si>
  <si>
    <t>Estimate of how many more years it will take student to complete based on program length, time already completed, and enrollment intensity</t>
  </si>
  <si>
    <t>Used for purposes of determining number of years student needs access to federal loans to calculate a funding gap for each of those years. Note that this is different from the calculated "remaining time to credential" calculated field in row 15 because that is based on assumed full-time enrollment, whereas is this based on the student's actual enrollment intensity. Multiplies difference between program length and time already completed by enrollment intensity.</t>
  </si>
  <si>
    <t>Annual Unsubsidized Direct Loan limit based on status as graduate or professional student on/after July 1, 2026</t>
  </si>
  <si>
    <t>$20,500 + Additional HEAL amount for program if student qualifies for limited exception; $20,500 if student is Graduate student and does not qualify for limited exception; $50,000 if student is Professional student and does not qualify for limited exception; used to calculate estimated future borrowing amounts</t>
  </si>
  <si>
    <t>Aggregate Direct Loan limit based on status as a graduate or professional student and limited exception eligibility in year one after July 1, 2026</t>
  </si>
  <si>
    <t>$224,000 if eligible for limited exception in year 1 and additional HEAL eligibility &gt; 0; $138,500 if eligible for limited exception in year 1 and additional HEAL eligibility= 0 or blank; $100,000 if not eligible for limited exception in year 1 and Graduate student; $200,000 if not eligible for limited exception in year 1 and Professional student; used to calculate future borrowing amounts</t>
  </si>
  <si>
    <t>Lifetime Direct Loan limit based on status as a graduate or professional student and limited exception eligibility in year one after July 1, 2027</t>
  </si>
  <si>
    <t>Uses same value as aggregate limit for students eligible for limited exception in year 1; uses $257,500 for students not eligible for limited exception in year 1</t>
  </si>
  <si>
    <t xml:space="preserve">
Estimate of Direct Unsubsidized Loan student will borrow in first AY after July 1, 2026, taking into account the fact that some students will have access to additional Unsubsidized loans that will replace some of their previous Grad PLUS borrowing, student's remaining time to credential based on enrollment intensity, and adjusting loan amount for enrollment intensity</t>
  </si>
  <si>
    <t>For limited exception-eligible students, takes 2025-26 combined unsub + GPLUS amount borrowed, adds annual COA increase, and caps result at the lower of the annual limit for the award year, the aggregate limit less the outstanding principal balance, or the lifetime limit less the outstanding principal balance, and multiplies result by enrollment intensity. For students not eligible for the limited exception, takes 2025-26 combined unsub + GPLUS amount borrowed, adds annual COA increase, and caps result at the lower of the annual limit for the award year, the aggregate limit less the amount borrow to date for the student's credential level, or the lifetime limit less the total unsub amount the student has ever borrowed, including amounts repaid, discharged, forgiven, etc., and multiplies result by enrollment intensity. Amount is $0 if student's remaining time to credential based on enrollment intensity is 0 (student is expected to have completed program) or if enrollment intensity is &lt; 50% (students are not eligible for Direct Loans for &lt; 1/2 time enrollment)</t>
  </si>
  <si>
    <t>Estimate of Grad PLUS Loan student will borrow in first AY after July 1, 2026 based on whether student qualifies for limited exception that allows for continued Grad PLUS borrowing, and taking into account student's remaining time to credential based on enrollment intensity. Assumes student will borrow Grad PLUS to make up for any unsub funding gaps occuring due to reaching aggregate/lifetime limits. Adjusts loan amount for enrollment intensity.</t>
  </si>
  <si>
    <t>2025-26 Grad PLUS amount + estimated annual COA increase less estimated current year unsubsidized amount times enrollment intensity for students who qualify for limited exception; $0 for students who do not qualify for limited exception. Note that this field assumes student borrowed the maximum Grad PLUS available to them in 2025-26 when adjusting for enrollment intensity in future years. Since enrollment intensity adjustments should be applied to the student's maximum Grad PLUS eligibility versus a lower amount the student chooses to borrow, it is possible the Grad PLUS amount is artificially underestimated for part-time students.</t>
  </si>
  <si>
    <t>Total of estimated Unsubsidized and Grad PLUS amounts borrowed for current year</t>
  </si>
  <si>
    <t>Gap between current award year Unsubsidized and Grad PLUS total borrowing amount and amount borrowed in 2025-26, taking into account estimated COA increases, for purposes of calculating a total funding gap for the student over next 4 years</t>
  </si>
  <si>
    <t>Multiplies combined Unsubsidized + Grad PLUS borrowing from 2025-26 times relevant number of years' COA increases and subtracts current year's estimated combined Unsubsidized + Grad PLUS borrowing amount to calculate estimated funding gap. If student is not expected to be enrolled in current year because their estimated time to credential based on enrollment intensity is 0, their funding gap is 0</t>
  </si>
  <si>
    <t>Whether student meets criteria for limited exception in second AY after July 1, 2026</t>
  </si>
  <si>
    <t>Is Y (Yes) if student qualifies for limited exception and if remaining time to credential &gt; 1</t>
  </si>
  <si>
    <t>Estimate of how many more years it will take student to complete based on program length, time already completed, and enrollment intensity, for purposes of determining when student will no longer be borrowing because they will have completed</t>
  </si>
  <si>
    <t>Multiplies difference between program length and time already completed by enrollment intensity</t>
  </si>
  <si>
    <t>Max unsub eligiblity year 2 post-July 1, 2026</t>
  </si>
  <si>
    <t>Annual Unsubsidized Direct Loan limit based on status as graduate or professional student on/after July 1, 2026 and whether student continues to be eligible for limited exception</t>
  </si>
  <si>
    <t>Aggregate Direct Loan limit based on status as a graduate or professional student and limited exception eligibility in year two after July 1, 2026</t>
  </si>
  <si>
    <t>$224,000 if eligible for limited exception in year 2 and additional HEAL eligibility &gt; 0; $138,500 if eligible for limited exception in year 2 and additional HEAL eligibility= 0 or blank; $100,000 if not eligible for limited exception in year 2 and Graduate student; $200,000 if not eligible for limited exception in year 2 and Professional student; used to calculate future borrowing amounts</t>
  </si>
  <si>
    <t>Lifetime Direct Loan limit based on status as a graduate or professional student and limited exception eligibility in year two after July 1, 2027</t>
  </si>
  <si>
    <t>Uses same value as aggregate limit for students eligible for limited exception in year 2; uses $257,500 for students not eligible for limited exception in year 2</t>
  </si>
  <si>
    <t xml:space="preserve">
Estimate of Direct Unsubsidized Loan student will borrow in second AY after July 1, 2026, taking into account the fact that some students will have access to additional Unsubsidized loans that will replace some of their previous Grad PLUS borrowing, student's remaining time to credential based on enrollment intensity, and adjusting loan amount for enrollment intensity</t>
  </si>
  <si>
    <t>Estimate of Grad PLUS Loan student will borrow in second AY after July 1, 2026 based on whether student qualifies for limited exception that allows for continued Grad PLUS borrowing, and taking into account student's remaining time to credential based on enrollment intensity. Assumes student will borrow Grad PLUS to make up for any unsub funding gaps occuring due to reaching aggregate/lifetime limits.</t>
  </si>
  <si>
    <t xml:space="preserve">Sum of estimated Unsubsidized and Grad PLUS gaps for aid year </t>
  </si>
  <si>
    <t>Sum of year 2 Unsub gap + year 2 Grad PLUS gap. If student is not expected to be enrolled in current year because their estimated time to credential based on enrollment intensity is 0, their funding gap is 0</t>
  </si>
  <si>
    <t>Whether student meets criteria for limited exception in third AY after July 1, 2026</t>
  </si>
  <si>
    <t>Is Y (Yes) if student qualifies for limited exception and if remaining time to credential &gt; 2</t>
  </si>
  <si>
    <t>Aggregate Direct Loan limit based on status as a graduate or professional student and limited exception eligibility in year three after July 1, 2026</t>
  </si>
  <si>
    <t>$224,000 if eligible for limited exception in year 3 and additional HEAL eligibility &gt; 0; $138,500 if eligible for limited exception in year 3 and additional HEAL eligibility= 0 or blank; $100,000 if not eligible for limited exception in year 3 and Graduate student; $200,000 if not eligible for limited exception in year 3 and Professional student; used to calculate future borrowing amounts</t>
  </si>
  <si>
    <t>Lifetime Direct Loan limit based on status as a graduate or professional student and limited exception eligibility in year three after July 1, 2027</t>
  </si>
  <si>
    <t>Uses same value as aggregate limit for students eligible for limited exception in year 3; uses $257,500 for students not eligible for limited exception in year 3</t>
  </si>
  <si>
    <t xml:space="preserve">
Estimate of Direct Unsubsidized Loan student will borrow in third AY after July 1, 2026, taking into account the fact that some students will have access to additional Unsubsidized loans that will replace some of their previous Grad PLUS borrowing, student's remaining time to credential based on enrollment intensity, and adjusting loan amount for enrollment intensity</t>
  </si>
  <si>
    <t>Estimate of Grad PLUS Loan student will borrow in third AY after July 1, 2026 based on whether student qualifies for limited exception that allows for continued Grad PLUS borrowing, and taking into account student's remaining time to credential based on enrollment intensity. Assumes student will borrow Grad PLUS to make up for any unsub funding gaps occuring due to reaching aggregate/lifetime limits.</t>
  </si>
  <si>
    <t>Sum of year 3 Unsub gap + year 3 Grad PLUS gap. If student is not expected to be enrolled in current year because their estimated time to credential based on enrollment intensity is 0, their funding gap is 0</t>
  </si>
  <si>
    <t>4th year funding gap</t>
  </si>
  <si>
    <t>Annual Unsubsidized Direct Loan limit based on status as graduate or professional student on/after July 1, 2026 (limited exception no longer applies)</t>
  </si>
  <si>
    <t xml:space="preserve">$20,500 if student is Graduate student $50,000 if student is Professional student </t>
  </si>
  <si>
    <t>Aggregate Direct Loan limit based on status as a graduate or professional student and limited exception eligibility in year four after July 1, 2026</t>
  </si>
  <si>
    <t>Lifetime Direct Loan limit based on status as a graduate or professional student and limited exception eligibility in year four after July 1, 2027</t>
  </si>
  <si>
    <t>Estimate of Direct Unsubsidized Loan student will borrow in fourth AY after July 1, 2026, when new loan limits are fully in place for all students, and taking into account student's remaining time to credential based on enrollment intensity</t>
  </si>
  <si>
    <t>Takes prior year combined unsub + GPLUS amount borrowed, adds annual COA increase, and caps result at the lower of the annual limit for the award year, the aggregate limit less the amount borrow to date for the student's credential level, or the lifetime limit less the total unsub amount the student has ever borrowed, including amounts repaid, discharged, forgiven, etc. Amount is $0 if student's remaining time to credential based on enrollment intensity is 0 (student is expected to have completed program) or if enrollment intensity is &lt; 50% (students are not eligible for Direct Loans for &lt; 1/2 time enrollment)</t>
  </si>
  <si>
    <t>Sum of year 4 Unsub gap + year 4 Grad PLUS gap. If student is not expected to be enrolled in current year because their estimated time to credential based on enrollment intensity is 0, their funding gap is 0</t>
  </si>
  <si>
    <t>Estimated total Unsub + GPLUS funding gap after 4 yrs due to loan limit changes/loss of GPLUS</t>
  </si>
  <si>
    <t>Sum of estimated Unsubsidized and Grad PLUS gaps for 4 aid years</t>
  </si>
  <si>
    <t>Sum of estimated Unsubsidized + Grad PLUS gaps for 4 aid years</t>
  </si>
  <si>
    <t>Amount of Parent PLUS ever borrowed through the end of 2025-26 for the student in question, including amounts repaid, canceled, discharged, or forgiven</t>
  </si>
  <si>
    <t>Uses this figure to determine remaining aggregate eligiblity for students not eligible for limited exception</t>
  </si>
  <si>
    <t>Uses this date along wtih first disbursement date for most recent DL borrowed at insitution to determine whether student qualifies for limited exception (MM/DD/YYYY)</t>
  </si>
  <si>
    <t>Uses this date along wtih date first enrolled in program of study that student will be enrolled in post-July, 2026 to determine whether student qualifies for limited exception (MM/DD/YYYY)</t>
  </si>
  <si>
    <t>Program length in years</t>
  </si>
  <si>
    <t>Used with portion of program completed as of date of determination to determine remaining time to credential based on full-time enrollment for purposes of how long student will continue to need access to Parent PLUS loan</t>
  </si>
  <si>
    <t>Portion of program completed as of date of determination, in years</t>
  </si>
  <si>
    <t>Used with program length in years to determine remaining time to credential based on full-time enrollment for purposes of determining limited exception eligiblity</t>
  </si>
  <si>
    <t>Enrollment intensity as a % of full-time</t>
  </si>
  <si>
    <t>Used with program length in years and portion of program completed as of date of determination to determine remaining time to credential for purposes of how long student will continue to need access to Parent PLUS loan</t>
  </si>
  <si>
    <t>Note: Parent PLUS loans are not subject to adjustments for &lt; full-time enrollment, so this figure is not used to calculate loan amounts; only to estimate the number of years a family will require continued access to Parent PLUS loans</t>
  </si>
  <si>
    <t>Used to calculate subsequent years' estimated Parent PLUS borrowing by adding estimated COA incease to prior year's amount borrowed</t>
  </si>
  <si>
    <t>Calculated Data</t>
  </si>
  <si>
    <t>Remaining time to credential, in years</t>
  </si>
  <si>
    <t>Calculates remaining time to credential, as program length less portion of program completed as of date of determination</t>
  </si>
  <si>
    <t>Calculates remaining aggregate Parent PLUS eligibility based on whether student qualifies for limited exception (NA if qualifies since there is no aggregate Parent PLUS limit for this population) less aggregate amount borrowed to date, including amounts repaid, canceled, discharged, or forgiven</t>
  </si>
  <si>
    <t>Whether student is lmited exception-eligible for 1st AY post-July 1, 2026</t>
  </si>
  <si>
    <t>Calculates remaining time to credential, as program length less portion of program completed as of date of determination, times enrollment intensity. Used to determine whether student will still need Parent PLUS funding for academic year</t>
  </si>
  <si>
    <t>Maximum annual PPLUS eligiblity year 1 post-July 1, 2026</t>
  </si>
  <si>
    <t>Calculates maximum annual Parent PLUS based on whether student qualifies for limited exception, for purposes of estimating amount of Parent PLUS to be borrowed for current AY</t>
  </si>
  <si>
    <t>Note: For simplicity in the calculation, uses an arbitrary maximum annual limit of $200,000 for students who qualify for limited exception when in reality there is no annual limit for this population. For schools that would ever have an annual Parent PLUS loan &gt;= $200,000, replace the $200,000 in the formula with a higher number</t>
  </si>
  <si>
    <t>PPLUS aggregate limit based on whether student qualifies for limited exception</t>
  </si>
  <si>
    <t>Calculates aggregate limit based on whether student qualifies for limited exception for AY</t>
  </si>
  <si>
    <t>Note: For simplicity in the calculation, uses an arbitrary maximum aggregate limit of $1,000,000 for students who qualify for limited exception when in reality there is no aggregate limit for this population. For schools that would ever have an aggregate Parent PLUS loan &gt;= $1,000,000, replace the $1,000,000 in the formula with a higher number</t>
  </si>
  <si>
    <t>Calculates an estimate of PPLUS to be borrowed for AY based on prior year's borrowing + estimated annual COA increase, capped at the lower of the annual limit or remaining aggregate eligiblity for non-limited exception-sligible students</t>
  </si>
  <si>
    <t>Estimated PPLUS gap 2026-27</t>
  </si>
  <si>
    <t xml:space="preserve">Calculates 2025-26 Parent PLUS amount + annual COA increase less current year's etimated Parent PLUS loan amount to estimate gap between how much parent would have borrowed for current year vs estimate of how much they can borrow for current year </t>
  </si>
  <si>
    <t>2nd AY Funding Gap</t>
  </si>
  <si>
    <t>Whether student is lmited exception-eligible for 2nd AY post-July 1, 2026</t>
  </si>
  <si>
    <t>Estimated PPLUS gap 2027-28</t>
  </si>
  <si>
    <t>3rd AY Funding Gap</t>
  </si>
  <si>
    <t>Whether student is limited exception-eligible for 3rd AY post-July 1, 2026</t>
  </si>
  <si>
    <t>Estimated PPLUS gap 2028-29</t>
  </si>
  <si>
    <t>Calculates limited exception eligiblity status based on whether student borrowed a direct loan for program of study by June 30, 2026 and has time remaining to complete credential</t>
  </si>
  <si>
    <t xml:space="preserve">Sum total of each year's estimated gap, to estimate impact after 4 years of changes on amounts Parent PLUS borrowers could have borrowed versus esimates of what they will borrow after taking OBBBA eligiblity changes into account </t>
  </si>
  <si>
    <t>Total Sub, Unsub, and GradPLUS borrowed to date for any program of study ever attended, including amounts repaid, canceled, discharged, forgiven, including 2025-26</t>
  </si>
  <si>
    <t>Total Sub, Unsub, and GradPLUS borrowed to date for any program of study ever attended, including amounts repaid, canceled, discharged, forgiven</t>
  </si>
  <si>
    <r>
      <t xml:space="preserve">Used to calculate the student's estimated remaining lifetime borrowing eligibility once they no longer qualify for the limited exception, which is based on amounts borrowed vs amounts oustanding </t>
    </r>
    <r>
      <rPr>
        <b/>
        <sz val="10"/>
        <color rgb="FF000000"/>
        <rFont val="Arial"/>
        <family val="2"/>
      </rPr>
      <t>and which includes Graduate PLUS borrowing</t>
    </r>
  </si>
  <si>
    <t>Graduate PLUS added to reflect final regulations issued May 1, 2026</t>
  </si>
  <si>
    <r>
      <t xml:space="preserve">Total amount of Subsidized, Unsubsidized, </t>
    </r>
    <r>
      <rPr>
        <b/>
        <sz val="10"/>
        <color rgb="FF000000"/>
        <rFont val="Arial"/>
        <family val="2"/>
      </rPr>
      <t>and Grad PLUS</t>
    </r>
    <r>
      <rPr>
        <sz val="10"/>
        <color rgb="FF000000"/>
        <rFont val="Arial"/>
        <family val="2"/>
      </rPr>
      <t xml:space="preserve"> Direct Loan amounts borrowed to date for any program of study ever attended, included amounts repaid, canceled, discharged, or forgiven</t>
    </r>
  </si>
  <si>
    <t>M2026000</t>
  </si>
  <si>
    <t>M2026001</t>
  </si>
  <si>
    <t>M2026002</t>
  </si>
  <si>
    <t>M2026003</t>
  </si>
  <si>
    <t>M2026004</t>
  </si>
  <si>
    <t>M2026005</t>
  </si>
  <si>
    <t>M2026006</t>
  </si>
  <si>
    <t>M2026007</t>
  </si>
  <si>
    <t>M2026008</t>
  </si>
  <si>
    <t>M2026009</t>
  </si>
  <si>
    <t>M2026010</t>
  </si>
  <si>
    <t>M2026011</t>
  </si>
  <si>
    <t>M2026012</t>
  </si>
  <si>
    <t>M2026013</t>
  </si>
  <si>
    <t>M2026014</t>
  </si>
  <si>
    <t>M2026015</t>
  </si>
  <si>
    <t>M2026016</t>
  </si>
  <si>
    <t>M2026017</t>
  </si>
  <si>
    <t>M2026018</t>
  </si>
  <si>
    <t>M2026019</t>
  </si>
  <si>
    <t>M2026020</t>
  </si>
  <si>
    <t>M2026021</t>
  </si>
  <si>
    <t>M2026022</t>
  </si>
  <si>
    <t>M2026023</t>
  </si>
  <si>
    <t>M2026024</t>
  </si>
  <si>
    <t>M2026025</t>
  </si>
  <si>
    <t>M2026026</t>
  </si>
  <si>
    <t>M2026027</t>
  </si>
  <si>
    <t>M2026028</t>
  </si>
  <si>
    <t>M2026029</t>
  </si>
  <si>
    <t>M2026030</t>
  </si>
  <si>
    <t>M2026031</t>
  </si>
  <si>
    <t>M2026032</t>
  </si>
  <si>
    <t>M2026033</t>
  </si>
  <si>
    <t>M2026034</t>
  </si>
  <si>
    <t>M2026035</t>
  </si>
  <si>
    <t>M2026036</t>
  </si>
  <si>
    <t>M2026037</t>
  </si>
  <si>
    <t>M2026038</t>
  </si>
  <si>
    <t>M2026039</t>
  </si>
  <si>
    <t>M2026040</t>
  </si>
  <si>
    <t>M2026041</t>
  </si>
  <si>
    <t>M2026042</t>
  </si>
  <si>
    <t>M2026043</t>
  </si>
  <si>
    <t>M2026044</t>
  </si>
  <si>
    <t>M2026045</t>
  </si>
  <si>
    <t>M2026046</t>
  </si>
  <si>
    <t>M2026047</t>
  </si>
  <si>
    <t>M2026048</t>
  </si>
  <si>
    <t>M2026049</t>
  </si>
  <si>
    <t>M2026050</t>
  </si>
  <si>
    <t>M2026051</t>
  </si>
  <si>
    <t>M2026052</t>
  </si>
  <si>
    <t>M2026053</t>
  </si>
  <si>
    <t>M2026054</t>
  </si>
  <si>
    <t>M2026055</t>
  </si>
  <si>
    <t>M2026056</t>
  </si>
  <si>
    <t>M2026057</t>
  </si>
  <si>
    <t>M2026058</t>
  </si>
  <si>
    <t>M2026059</t>
  </si>
  <si>
    <t>M2026060</t>
  </si>
  <si>
    <t>M2026061</t>
  </si>
  <si>
    <t>M2026062</t>
  </si>
  <si>
    <t>M2026063</t>
  </si>
  <si>
    <t>M2026064</t>
  </si>
  <si>
    <t>M2026065</t>
  </si>
  <si>
    <t>M2026066</t>
  </si>
  <si>
    <t>M2026067</t>
  </si>
  <si>
    <t>M2026068</t>
  </si>
  <si>
    <t>M2026069</t>
  </si>
  <si>
    <t>M2026070</t>
  </si>
  <si>
    <t>M2026071</t>
  </si>
  <si>
    <t>M2026072</t>
  </si>
  <si>
    <t>M2026073</t>
  </si>
  <si>
    <t>M2026074</t>
  </si>
  <si>
    <t>M2026075</t>
  </si>
  <si>
    <t>M2026076</t>
  </si>
  <si>
    <t>M2026077</t>
  </si>
  <si>
    <t>M2026078</t>
  </si>
  <si>
    <t>M2026079</t>
  </si>
  <si>
    <t>M2026080</t>
  </si>
  <si>
    <t>M2026081</t>
  </si>
  <si>
    <t>M2026082</t>
  </si>
  <si>
    <t>M2026083</t>
  </si>
  <si>
    <t>M2026084</t>
  </si>
  <si>
    <t>M2026085</t>
  </si>
  <si>
    <t>M2026086</t>
  </si>
  <si>
    <t>M2026087</t>
  </si>
  <si>
    <t>M2026088</t>
  </si>
  <si>
    <t>M2026089</t>
  </si>
  <si>
    <t>M2026090</t>
  </si>
  <si>
    <t>M2026091</t>
  </si>
  <si>
    <t>M2026092</t>
  </si>
  <si>
    <t>M2026093</t>
  </si>
  <si>
    <t>M2026094</t>
  </si>
  <si>
    <t>M2026095</t>
  </si>
  <si>
    <t>M2026096</t>
  </si>
  <si>
    <t>M2026097</t>
  </si>
  <si>
    <t>M2026098</t>
  </si>
  <si>
    <t>M2026099</t>
  </si>
  <si>
    <t>M2026100</t>
  </si>
  <si>
    <t>M2026101</t>
  </si>
  <si>
    <t>M2026102</t>
  </si>
  <si>
    <t>M2026103</t>
  </si>
  <si>
    <t>M2026104</t>
  </si>
  <si>
    <t>M2026105</t>
  </si>
  <si>
    <t>M2026106</t>
  </si>
  <si>
    <t>M2026107</t>
  </si>
  <si>
    <t>M2026108</t>
  </si>
  <si>
    <t>M2026109</t>
  </si>
  <si>
    <t>M2026110</t>
  </si>
  <si>
    <t>M2026111</t>
  </si>
  <si>
    <t>M2026112</t>
  </si>
  <si>
    <t>M2026113</t>
  </si>
  <si>
    <t>M2026114</t>
  </si>
  <si>
    <t>M2026115</t>
  </si>
  <si>
    <t>M2026116</t>
  </si>
  <si>
    <t>M2026117</t>
  </si>
  <si>
    <t>M2026118</t>
  </si>
  <si>
    <t>M2026119</t>
  </si>
  <si>
    <t>M2026120</t>
  </si>
  <si>
    <t>M2026121</t>
  </si>
  <si>
    <t>M2026122</t>
  </si>
  <si>
    <t>M2026123</t>
  </si>
  <si>
    <t>M2026124</t>
  </si>
  <si>
    <t>M2026125</t>
  </si>
  <si>
    <t>M2026126</t>
  </si>
  <si>
    <t>M2026127</t>
  </si>
  <si>
    <t>M2026128</t>
  </si>
  <si>
    <t>M2026129</t>
  </si>
  <si>
    <t>M2026130</t>
  </si>
  <si>
    <t>M2026131</t>
  </si>
  <si>
    <t>M2026132</t>
  </si>
  <si>
    <t>M2026133</t>
  </si>
  <si>
    <t>M2026134</t>
  </si>
  <si>
    <t>M2026135</t>
  </si>
  <si>
    <t>M2026136</t>
  </si>
  <si>
    <t>M2026137</t>
  </si>
  <si>
    <t>M2026138</t>
  </si>
  <si>
    <t>M2026139</t>
  </si>
  <si>
    <t>M2026140</t>
  </si>
  <si>
    <t>M2026141</t>
  </si>
  <si>
    <t>M2026142</t>
  </si>
  <si>
    <t>M2026143</t>
  </si>
  <si>
    <t>M2026144</t>
  </si>
  <si>
    <t>M2026145</t>
  </si>
  <si>
    <t>M2026146</t>
  </si>
  <si>
    <t>M2026147</t>
  </si>
  <si>
    <t>M2026148</t>
  </si>
  <si>
    <t>M2026149</t>
  </si>
  <si>
    <t>M2026150</t>
  </si>
  <si>
    <t>M2026151</t>
  </si>
  <si>
    <t>M2026152</t>
  </si>
  <si>
    <t>M2026153</t>
  </si>
  <si>
    <t>M2026154</t>
  </si>
  <si>
    <t>M2026155</t>
  </si>
  <si>
    <t>M2026156</t>
  </si>
  <si>
    <t>M2026157</t>
  </si>
  <si>
    <t>M2026158</t>
  </si>
  <si>
    <t>M2026159</t>
  </si>
  <si>
    <t>M2026160</t>
  </si>
  <si>
    <t>M2026161</t>
  </si>
  <si>
    <t>M2026162</t>
  </si>
  <si>
    <t>M2026163</t>
  </si>
  <si>
    <t>M2026164</t>
  </si>
  <si>
    <t>M2026165</t>
  </si>
  <si>
    <t>M2026166</t>
  </si>
  <si>
    <t>M2026167</t>
  </si>
  <si>
    <t>M2026168</t>
  </si>
  <si>
    <t>M2026169</t>
  </si>
  <si>
    <t>M2026170</t>
  </si>
  <si>
    <t>M2026171</t>
  </si>
  <si>
    <t>M2026172</t>
  </si>
  <si>
    <t>M2026173</t>
  </si>
  <si>
    <t>M2026174</t>
  </si>
  <si>
    <t>M2026175</t>
  </si>
  <si>
    <t>M2026176</t>
  </si>
  <si>
    <t>M2026177</t>
  </si>
  <si>
    <t>M2026178</t>
  </si>
  <si>
    <t>M2026179</t>
  </si>
  <si>
    <t>M2026180</t>
  </si>
  <si>
    <t>M2026181</t>
  </si>
  <si>
    <t>M2026182</t>
  </si>
  <si>
    <t>M2026183</t>
  </si>
  <si>
    <t>M2026184</t>
  </si>
  <si>
    <t>M2026185</t>
  </si>
  <si>
    <t>M2026186</t>
  </si>
  <si>
    <t>M2026187</t>
  </si>
  <si>
    <t>M2026188</t>
  </si>
  <si>
    <t>M2026189</t>
  </si>
  <si>
    <t>M2026190</t>
  </si>
  <si>
    <t>M2026191</t>
  </si>
  <si>
    <t>M2026192</t>
  </si>
  <si>
    <t>M2026193</t>
  </si>
  <si>
    <t>M2026194</t>
  </si>
  <si>
    <t>M2026195</t>
  </si>
  <si>
    <t>M2026196</t>
  </si>
  <si>
    <t>M2026197</t>
  </si>
  <si>
    <t>M2026198</t>
  </si>
  <si>
    <t>M2026199</t>
  </si>
  <si>
    <t>M2026200</t>
  </si>
  <si>
    <t>M2026201</t>
  </si>
  <si>
    <t>M2026202</t>
  </si>
  <si>
    <t>M2026203</t>
  </si>
  <si>
    <t>M2026204</t>
  </si>
  <si>
    <t>M2026205</t>
  </si>
  <si>
    <t>M2026206</t>
  </si>
  <si>
    <t>M2026207</t>
  </si>
  <si>
    <t>M2026208</t>
  </si>
  <si>
    <t>M2026209</t>
  </si>
  <si>
    <t>M2026210</t>
  </si>
  <si>
    <t>M2026211</t>
  </si>
  <si>
    <t>M2026212</t>
  </si>
  <si>
    <t>M2026213</t>
  </si>
  <si>
    <t>M2026214</t>
  </si>
  <si>
    <t>M2026215</t>
  </si>
  <si>
    <t>M2026216</t>
  </si>
  <si>
    <t>M2026217</t>
  </si>
  <si>
    <t>M2026218</t>
  </si>
  <si>
    <t>M2026219</t>
  </si>
  <si>
    <t>M2026220</t>
  </si>
  <si>
    <t>M2026221</t>
  </si>
  <si>
    <t>M2026222</t>
  </si>
  <si>
    <t>M2026223</t>
  </si>
  <si>
    <t>M2026224</t>
  </si>
  <si>
    <t>M2026225</t>
  </si>
  <si>
    <t>M2026226</t>
  </si>
  <si>
    <t>M2026227</t>
  </si>
  <si>
    <t>M2026228</t>
  </si>
  <si>
    <t>M2026229</t>
  </si>
  <si>
    <t>M2026230</t>
  </si>
  <si>
    <t>M2026231</t>
  </si>
  <si>
    <t>M2026232</t>
  </si>
  <si>
    <t>M2026233</t>
  </si>
  <si>
    <t>M2026234</t>
  </si>
  <si>
    <t>M2026235</t>
  </si>
  <si>
    <t>M2026236</t>
  </si>
  <si>
    <t>M2026237</t>
  </si>
  <si>
    <t>M2026238</t>
  </si>
  <si>
    <t>M2026239</t>
  </si>
  <si>
    <t>M2026240</t>
  </si>
  <si>
    <t>M2026241</t>
  </si>
  <si>
    <t>M2026242</t>
  </si>
  <si>
    <t>M2026243</t>
  </si>
  <si>
    <t>M2026244</t>
  </si>
  <si>
    <t>M2026245</t>
  </si>
  <si>
    <t>M2026246</t>
  </si>
  <si>
    <t>M2026247</t>
  </si>
  <si>
    <t>M2026248</t>
  </si>
  <si>
    <t>M2026249</t>
  </si>
  <si>
    <t>M2026250</t>
  </si>
  <si>
    <t>M2026251</t>
  </si>
  <si>
    <t>M2026252</t>
  </si>
  <si>
    <t>M2026253</t>
  </si>
  <si>
    <t>M2026254</t>
  </si>
  <si>
    <t>M2026255</t>
  </si>
  <si>
    <t>M2026256</t>
  </si>
  <si>
    <t>M2026257</t>
  </si>
  <si>
    <t>M2026258</t>
  </si>
  <si>
    <t>M2026259</t>
  </si>
  <si>
    <t>M2026260</t>
  </si>
  <si>
    <t>M2026261</t>
  </si>
  <si>
    <t>M2026262</t>
  </si>
  <si>
    <t>M2026263</t>
  </si>
  <si>
    <t>M2026264</t>
  </si>
  <si>
    <t>M2026265</t>
  </si>
  <si>
    <t>M2026266</t>
  </si>
  <si>
    <t>M2026267</t>
  </si>
  <si>
    <t>M2026268</t>
  </si>
  <si>
    <t>M2026269</t>
  </si>
  <si>
    <t>M2026270</t>
  </si>
  <si>
    <t>M2026271</t>
  </si>
  <si>
    <t>M2026272</t>
  </si>
  <si>
    <t>M2026273</t>
  </si>
  <si>
    <t>M2026274</t>
  </si>
  <si>
    <t>M2026275</t>
  </si>
  <si>
    <t>M2026276</t>
  </si>
  <si>
    <t>M2026277</t>
  </si>
  <si>
    <t>M2026278</t>
  </si>
  <si>
    <t>M2026279</t>
  </si>
  <si>
    <t>M2026280</t>
  </si>
  <si>
    <t>M2026281</t>
  </si>
  <si>
    <t>M2026282</t>
  </si>
  <si>
    <t>M2026283</t>
  </si>
  <si>
    <t>M2026284</t>
  </si>
  <si>
    <t>M2026285</t>
  </si>
  <si>
    <t>M2026286</t>
  </si>
  <si>
    <t>M2026287</t>
  </si>
  <si>
    <t>M2026288</t>
  </si>
  <si>
    <t>M2026289</t>
  </si>
  <si>
    <t>M2026290</t>
  </si>
  <si>
    <t>M2026291</t>
  </si>
  <si>
    <t>M2026292</t>
  </si>
  <si>
    <t>M2026293</t>
  </si>
  <si>
    <t>M2026294</t>
  </si>
  <si>
    <t>M2026295</t>
  </si>
  <si>
    <t>M2026296</t>
  </si>
  <si>
    <t>M2026297</t>
  </si>
  <si>
    <t>M2026298</t>
  </si>
  <si>
    <t>M2026299</t>
  </si>
  <si>
    <t>M2026300</t>
  </si>
  <si>
    <t>M2026301</t>
  </si>
  <si>
    <t>M2026302</t>
  </si>
  <si>
    <t>M2026303</t>
  </si>
  <si>
    <t>M2026304</t>
  </si>
  <si>
    <t>M2026305</t>
  </si>
  <si>
    <t>M2026306</t>
  </si>
  <si>
    <t>M2026307</t>
  </si>
  <si>
    <t>M2026308</t>
  </si>
  <si>
    <t>M2026309</t>
  </si>
  <si>
    <t>M2026310</t>
  </si>
  <si>
    <t>M2026311</t>
  </si>
  <si>
    <t>M2026312</t>
  </si>
  <si>
    <t>M2026313</t>
  </si>
  <si>
    <t>M2026314</t>
  </si>
  <si>
    <t>M2026315</t>
  </si>
  <si>
    <t>M2026316</t>
  </si>
  <si>
    <t>M2026317</t>
  </si>
  <si>
    <t>M2026318</t>
  </si>
  <si>
    <t>M2026319</t>
  </si>
  <si>
    <t>M2026320</t>
  </si>
  <si>
    <t>M2026321</t>
  </si>
  <si>
    <t>M2026322</t>
  </si>
  <si>
    <t>M2026323</t>
  </si>
  <si>
    <t>M2026324</t>
  </si>
  <si>
    <t>M2026325</t>
  </si>
  <si>
    <t>M2026326</t>
  </si>
  <si>
    <t>M2026327</t>
  </si>
  <si>
    <t>M2026328</t>
  </si>
  <si>
    <t>M2026329</t>
  </si>
  <si>
    <t>M2026330</t>
  </si>
  <si>
    <t>M2026331</t>
  </si>
  <si>
    <t>M2026332</t>
  </si>
  <si>
    <t>M2026333</t>
  </si>
  <si>
    <t>M2026334</t>
  </si>
  <si>
    <t>M2026335</t>
  </si>
  <si>
    <t>M2026336</t>
  </si>
  <si>
    <t>M2026337</t>
  </si>
  <si>
    <t>M2026338</t>
  </si>
  <si>
    <t>M2026339</t>
  </si>
  <si>
    <t>M2026340</t>
  </si>
  <si>
    <t>M2026341</t>
  </si>
  <si>
    <t>M2026342</t>
  </si>
  <si>
    <t>M2026343</t>
  </si>
  <si>
    <t>M2026344</t>
  </si>
  <si>
    <t>M2026345</t>
  </si>
  <si>
    <t>M2026346</t>
  </si>
  <si>
    <t>M2026347</t>
  </si>
  <si>
    <t>M2026348</t>
  </si>
  <si>
    <t>M2026349</t>
  </si>
  <si>
    <t>M2026350</t>
  </si>
  <si>
    <t>M2026351</t>
  </si>
  <si>
    <t>M2026352</t>
  </si>
  <si>
    <t>M2026353</t>
  </si>
  <si>
    <t>M2026354</t>
  </si>
  <si>
    <t>M2026355</t>
  </si>
  <si>
    <t>M2026356</t>
  </si>
  <si>
    <t>M2026357</t>
  </si>
  <si>
    <t>M2026358</t>
  </si>
  <si>
    <t>M2026359</t>
  </si>
  <si>
    <t>M2026360</t>
  </si>
  <si>
    <t>M2026361</t>
  </si>
  <si>
    <t>M2026362</t>
  </si>
  <si>
    <t>M2026363</t>
  </si>
  <si>
    <t>M2026364</t>
  </si>
  <si>
    <t>M2026365</t>
  </si>
  <si>
    <t>M2026366</t>
  </si>
  <si>
    <t>M2026367</t>
  </si>
  <si>
    <t>M2026368</t>
  </si>
  <si>
    <t>M2026369</t>
  </si>
  <si>
    <t>M2026370</t>
  </si>
  <si>
    <t>M2026371</t>
  </si>
  <si>
    <t>M2026372</t>
  </si>
  <si>
    <t>M2026373</t>
  </si>
  <si>
    <t>M2026374</t>
  </si>
  <si>
    <t>M2026375</t>
  </si>
  <si>
    <t>M2026376</t>
  </si>
  <si>
    <t>M2026377</t>
  </si>
  <si>
    <t>M2026378</t>
  </si>
  <si>
    <t>M2026379</t>
  </si>
  <si>
    <t>M2026380</t>
  </si>
  <si>
    <t>M2026381</t>
  </si>
  <si>
    <t>M2026382</t>
  </si>
  <si>
    <t>M2026383</t>
  </si>
  <si>
    <t>M2026384</t>
  </si>
  <si>
    <t>M2026385</t>
  </si>
  <si>
    <t>M2026386</t>
  </si>
  <si>
    <t>M2026387</t>
  </si>
  <si>
    <t>M2026388</t>
  </si>
  <si>
    <t>M2026389</t>
  </si>
  <si>
    <t>M2026390</t>
  </si>
  <si>
    <t>M2026391</t>
  </si>
  <si>
    <t>M2026392</t>
  </si>
  <si>
    <t>M2026393</t>
  </si>
  <si>
    <t>M2026394</t>
  </si>
  <si>
    <t>M2026395</t>
  </si>
  <si>
    <t>M2026396</t>
  </si>
  <si>
    <t>M2026397</t>
  </si>
  <si>
    <t>M2026398</t>
  </si>
  <si>
    <t>M2026399</t>
  </si>
  <si>
    <t>M2026400</t>
  </si>
  <si>
    <t>M2026401</t>
  </si>
  <si>
    <t>M2026402</t>
  </si>
  <si>
    <t>M2026403</t>
  </si>
  <si>
    <t>M2026404</t>
  </si>
  <si>
    <t>M2026405</t>
  </si>
  <si>
    <t>M2026406</t>
  </si>
  <si>
    <t>M2026407</t>
  </si>
  <si>
    <t>M2026408</t>
  </si>
  <si>
    <t>M2026409</t>
  </si>
  <si>
    <t>M2026410</t>
  </si>
  <si>
    <t>M2026411</t>
  </si>
  <si>
    <t>M2026412</t>
  </si>
  <si>
    <t>M2026413</t>
  </si>
  <si>
    <t>M2026414</t>
  </si>
  <si>
    <t>M2026415</t>
  </si>
  <si>
    <t>M2026416</t>
  </si>
  <si>
    <t>M2026417</t>
  </si>
  <si>
    <t>M2026418</t>
  </si>
  <si>
    <t>M2026419</t>
  </si>
  <si>
    <t>M2026420</t>
  </si>
  <si>
    <t>M2026421</t>
  </si>
  <si>
    <t>M2026422</t>
  </si>
  <si>
    <t>M2026423</t>
  </si>
  <si>
    <t>M2026424</t>
  </si>
  <si>
    <t>M2026425</t>
  </si>
  <si>
    <t>M2026426</t>
  </si>
  <si>
    <t>M2026427</t>
  </si>
  <si>
    <t>M2026428</t>
  </si>
  <si>
    <t>M2026429</t>
  </si>
  <si>
    <t>M2026430</t>
  </si>
  <si>
    <t>M2026431</t>
  </si>
  <si>
    <t>M2026432</t>
  </si>
  <si>
    <t>M2026433</t>
  </si>
  <si>
    <t>M2026434</t>
  </si>
  <si>
    <t>M2026435</t>
  </si>
  <si>
    <t>M2026436</t>
  </si>
  <si>
    <t>M2026437</t>
  </si>
  <si>
    <t>M2026438</t>
  </si>
  <si>
    <t>M2026439</t>
  </si>
  <si>
    <t>M2026440</t>
  </si>
  <si>
    <t>M2026441</t>
  </si>
  <si>
    <t>M2026442</t>
  </si>
  <si>
    <t>M2026443</t>
  </si>
  <si>
    <t>M2026444</t>
  </si>
  <si>
    <t>M2026445</t>
  </si>
  <si>
    <t>M2026446</t>
  </si>
  <si>
    <t>M2026447</t>
  </si>
  <si>
    <t>M2026448</t>
  </si>
  <si>
    <t>M2026449</t>
  </si>
  <si>
    <t>M2026450</t>
  </si>
  <si>
    <t>M2026451</t>
  </si>
  <si>
    <t>M2026452</t>
  </si>
  <si>
    <t>M2026453</t>
  </si>
  <si>
    <t>M2026454</t>
  </si>
  <si>
    <t>M2026455</t>
  </si>
  <si>
    <t>M2026456</t>
  </si>
  <si>
    <t>M2026457</t>
  </si>
  <si>
    <t>M2026458</t>
  </si>
  <si>
    <t>M2026459</t>
  </si>
  <si>
    <t>M2026460</t>
  </si>
  <si>
    <t>M2026461</t>
  </si>
  <si>
    <t>M2026462</t>
  </si>
  <si>
    <t>M2026463</t>
  </si>
  <si>
    <t>M2026464</t>
  </si>
  <si>
    <t>M2026465</t>
  </si>
  <si>
    <t>M2026466</t>
  </si>
  <si>
    <t>M2026467</t>
  </si>
  <si>
    <t>M2026468</t>
  </si>
  <si>
    <t>M2026469</t>
  </si>
  <si>
    <t>M2026470</t>
  </si>
  <si>
    <t>M2026471</t>
  </si>
  <si>
    <t>M2026472</t>
  </si>
  <si>
    <t>M2026473</t>
  </si>
  <si>
    <t>M2026474</t>
  </si>
  <si>
    <t>M2026475</t>
  </si>
  <si>
    <t>M2026476</t>
  </si>
  <si>
    <t>M2026477</t>
  </si>
  <si>
    <t>M2026478</t>
  </si>
  <si>
    <t>M2026479</t>
  </si>
  <si>
    <t>M2026480</t>
  </si>
  <si>
    <t>M2026481</t>
  </si>
  <si>
    <t>M2026482</t>
  </si>
  <si>
    <t>M2026483</t>
  </si>
  <si>
    <t>M2026484</t>
  </si>
  <si>
    <t>M2026485</t>
  </si>
  <si>
    <t>M2026486</t>
  </si>
  <si>
    <t>M2026487</t>
  </si>
  <si>
    <t>M2026488</t>
  </si>
  <si>
    <t>M2026489</t>
  </si>
  <si>
    <t>M2026490</t>
  </si>
  <si>
    <t>M2026491</t>
  </si>
  <si>
    <t>M2026492</t>
  </si>
  <si>
    <t>M2026493</t>
  </si>
  <si>
    <t>M2026494</t>
  </si>
  <si>
    <t>M2026495</t>
  </si>
  <si>
    <t>M2026496</t>
  </si>
  <si>
    <t>M2026497</t>
  </si>
  <si>
    <t>M2026498</t>
  </si>
  <si>
    <t>M2026499</t>
  </si>
  <si>
    <t>M2026500</t>
  </si>
  <si>
    <t>M2026501</t>
  </si>
  <si>
    <t>M2026502</t>
  </si>
  <si>
    <t>M2026503</t>
  </si>
  <si>
    <t>M2026504</t>
  </si>
  <si>
    <t>M2026505</t>
  </si>
  <si>
    <t>M2026506</t>
  </si>
  <si>
    <t>M2026507</t>
  </si>
  <si>
    <t>M2026508</t>
  </si>
  <si>
    <t>M2026509</t>
  </si>
  <si>
    <t>M2026510</t>
  </si>
  <si>
    <t>M2026511</t>
  </si>
  <si>
    <t>M2026512</t>
  </si>
  <si>
    <t>M2026513</t>
  </si>
  <si>
    <t>M2026514</t>
  </si>
  <si>
    <t>M2026515</t>
  </si>
  <si>
    <t>M2026516</t>
  </si>
  <si>
    <t>M2026517</t>
  </si>
  <si>
    <t>M2026518</t>
  </si>
  <si>
    <t>M2026519</t>
  </si>
  <si>
    <t>M2026520</t>
  </si>
  <si>
    <t>M2026521</t>
  </si>
  <si>
    <t>M2026522</t>
  </si>
  <si>
    <t>M2026523</t>
  </si>
  <si>
    <t>M2026524</t>
  </si>
  <si>
    <t>M2026525</t>
  </si>
  <si>
    <t>M2026526</t>
  </si>
  <si>
    <t>M2026527</t>
  </si>
  <si>
    <t>M2026528</t>
  </si>
  <si>
    <t>M2026529</t>
  </si>
  <si>
    <t>M2026530</t>
  </si>
  <si>
    <t>M2026531</t>
  </si>
  <si>
    <t>M2026532</t>
  </si>
  <si>
    <t>M2026533</t>
  </si>
  <si>
    <t>M2026534</t>
  </si>
  <si>
    <t>M2026535</t>
  </si>
  <si>
    <t>M2026536</t>
  </si>
  <si>
    <t>M2026537</t>
  </si>
  <si>
    <t>M2026538</t>
  </si>
  <si>
    <t>M2026539</t>
  </si>
  <si>
    <t>M2026540</t>
  </si>
  <si>
    <t>M2026541</t>
  </si>
  <si>
    <t>M2026542</t>
  </si>
  <si>
    <t>M2026543</t>
  </si>
  <si>
    <t>M2026544</t>
  </si>
  <si>
    <t>M2026545</t>
  </si>
  <si>
    <t>M2026546</t>
  </si>
  <si>
    <t>M2026547</t>
  </si>
  <si>
    <t>M2026548</t>
  </si>
  <si>
    <t>M2026549</t>
  </si>
  <si>
    <t>M2026550</t>
  </si>
  <si>
    <t>M2026551</t>
  </si>
  <si>
    <t>M2026552</t>
  </si>
  <si>
    <t>M2026553</t>
  </si>
  <si>
    <t>M2026554</t>
  </si>
  <si>
    <t>M2026555</t>
  </si>
  <si>
    <t>M2026556</t>
  </si>
  <si>
    <t>M2026557</t>
  </si>
  <si>
    <t>M2026558</t>
  </si>
  <si>
    <t>M2026559</t>
  </si>
  <si>
    <t>M2026560</t>
  </si>
  <si>
    <t>M2026561</t>
  </si>
  <si>
    <t>M2026562</t>
  </si>
  <si>
    <t>M2026563</t>
  </si>
  <si>
    <t>M2026564</t>
  </si>
  <si>
    <t>M2026565</t>
  </si>
  <si>
    <t>M2026566</t>
  </si>
  <si>
    <t>M2026567</t>
  </si>
  <si>
    <t>M2026568</t>
  </si>
  <si>
    <t>M2026569</t>
  </si>
  <si>
    <t>M2026570</t>
  </si>
  <si>
    <t>M2026571</t>
  </si>
  <si>
    <t>M2026572</t>
  </si>
  <si>
    <t>M2026573</t>
  </si>
  <si>
    <t>M2026574</t>
  </si>
  <si>
    <t>M2026575</t>
  </si>
  <si>
    <t>M2026576</t>
  </si>
  <si>
    <t>M2026577</t>
  </si>
  <si>
    <t>M2026578</t>
  </si>
  <si>
    <t>M2026579</t>
  </si>
  <si>
    <t>M2026580</t>
  </si>
  <si>
    <t>M2026581</t>
  </si>
  <si>
    <t>M2026582</t>
  </si>
  <si>
    <t>M2026583</t>
  </si>
  <si>
    <t>M2026584</t>
  </si>
  <si>
    <t>M2026585</t>
  </si>
  <si>
    <t>M2026586</t>
  </si>
  <si>
    <t>M2026587</t>
  </si>
  <si>
    <t>M2026588</t>
  </si>
  <si>
    <t>M2026589</t>
  </si>
  <si>
    <t>M2026590</t>
  </si>
  <si>
    <t>M2026591</t>
  </si>
  <si>
    <t>M2026592</t>
  </si>
  <si>
    <t>M2026593</t>
  </si>
  <si>
    <t>M2026594</t>
  </si>
  <si>
    <t>M2026595</t>
  </si>
  <si>
    <t>M2026596</t>
  </si>
  <si>
    <t>M2026597</t>
  </si>
  <si>
    <t>M2026598</t>
  </si>
  <si>
    <t>M2026599</t>
  </si>
  <si>
    <t>M2026600</t>
  </si>
  <si>
    <t>M2026601</t>
  </si>
  <si>
    <t>M2026602</t>
  </si>
  <si>
    <t>M2026603</t>
  </si>
  <si>
    <t>M2026604</t>
  </si>
  <si>
    <t>M2026605</t>
  </si>
  <si>
    <t>M2026606</t>
  </si>
  <si>
    <t>M2026607</t>
  </si>
  <si>
    <t>M2026608</t>
  </si>
  <si>
    <t>M2026609</t>
  </si>
  <si>
    <t>M2026610</t>
  </si>
  <si>
    <t>M2026611</t>
  </si>
  <si>
    <t>M2026612</t>
  </si>
  <si>
    <t>M2026613</t>
  </si>
  <si>
    <t>M2026614</t>
  </si>
  <si>
    <t>M2026615</t>
  </si>
  <si>
    <t>M2026616</t>
  </si>
  <si>
    <t>M2026617</t>
  </si>
  <si>
    <t>M2026618</t>
  </si>
  <si>
    <t>M2026619</t>
  </si>
  <si>
    <t>M2026620</t>
  </si>
  <si>
    <t>M2026621</t>
  </si>
  <si>
    <t>M2026622</t>
  </si>
  <si>
    <t>M2026623</t>
  </si>
  <si>
    <t>M2026624</t>
  </si>
  <si>
    <t>M2026625</t>
  </si>
  <si>
    <t>M2026626</t>
  </si>
  <si>
    <t>M2026627</t>
  </si>
  <si>
    <t>M2026628</t>
  </si>
  <si>
    <t>M2026629</t>
  </si>
  <si>
    <t>M2026630</t>
  </si>
  <si>
    <t>M2026631</t>
  </si>
  <si>
    <t>M2026632</t>
  </si>
  <si>
    <t>M2026633</t>
  </si>
  <si>
    <t>M2026634</t>
  </si>
  <si>
    <t>M2026635</t>
  </si>
  <si>
    <t>M2026636</t>
  </si>
  <si>
    <t>M2026637</t>
  </si>
  <si>
    <t>M2026638</t>
  </si>
  <si>
    <t>M2026639</t>
  </si>
  <si>
    <t>M2026640</t>
  </si>
  <si>
    <t>M2026641</t>
  </si>
  <si>
    <t>M2026642</t>
  </si>
  <si>
    <t>M2026643</t>
  </si>
  <si>
    <t>M2026644</t>
  </si>
  <si>
    <t>M2026645</t>
  </si>
  <si>
    <t>M2026646</t>
  </si>
  <si>
    <t>M2026647</t>
  </si>
  <si>
    <t>M2026648</t>
  </si>
  <si>
    <t>M2026649</t>
  </si>
  <si>
    <t>M2026650</t>
  </si>
  <si>
    <t>M2026651</t>
  </si>
  <si>
    <t>M2026652</t>
  </si>
  <si>
    <t>M2026653</t>
  </si>
  <si>
    <t>M2026654</t>
  </si>
  <si>
    <t>M2026655</t>
  </si>
  <si>
    <t>M2026656</t>
  </si>
  <si>
    <t>M2026657</t>
  </si>
  <si>
    <t>M2026658</t>
  </si>
  <si>
    <t>M2026659</t>
  </si>
  <si>
    <t>M2026660</t>
  </si>
  <si>
    <t>M2026661</t>
  </si>
  <si>
    <t>M2026662</t>
  </si>
  <si>
    <t>M2026663</t>
  </si>
  <si>
    <t>M2026664</t>
  </si>
  <si>
    <t>M2026665</t>
  </si>
  <si>
    <t>M2026666</t>
  </si>
  <si>
    <t>M2026667</t>
  </si>
  <si>
    <t>M2026668</t>
  </si>
  <si>
    <t>M2026669</t>
  </si>
  <si>
    <t>M2026670</t>
  </si>
  <si>
    <t>M2026671</t>
  </si>
  <si>
    <t>M2026672</t>
  </si>
  <si>
    <t>M2026673</t>
  </si>
  <si>
    <t>M2026674</t>
  </si>
  <si>
    <t>M2026675</t>
  </si>
  <si>
    <t>M2026676</t>
  </si>
  <si>
    <t>M2026677</t>
  </si>
  <si>
    <t>M2026678</t>
  </si>
  <si>
    <t>M2026679</t>
  </si>
  <si>
    <t>M2026680</t>
  </si>
  <si>
    <t>M2026681</t>
  </si>
  <si>
    <t>M2026682</t>
  </si>
  <si>
    <t>M2026683</t>
  </si>
  <si>
    <t>M2026684</t>
  </si>
  <si>
    <t>M2026685</t>
  </si>
  <si>
    <t>M2026686</t>
  </si>
  <si>
    <t>M2026687</t>
  </si>
  <si>
    <t>M2026688</t>
  </si>
  <si>
    <t>M2026689</t>
  </si>
  <si>
    <t>M2026690</t>
  </si>
  <si>
    <t>M2026691</t>
  </si>
  <si>
    <t>M2026692</t>
  </si>
  <si>
    <t>M2026693</t>
  </si>
  <si>
    <t>M2026694</t>
  </si>
  <si>
    <t>M2026695</t>
  </si>
  <si>
    <t>M2026696</t>
  </si>
  <si>
    <t>M2026697</t>
  </si>
  <si>
    <t>M2026698</t>
  </si>
  <si>
    <t>M2026699</t>
  </si>
  <si>
    <t>M2026700</t>
  </si>
  <si>
    <t>M2026701</t>
  </si>
  <si>
    <t>M2026702</t>
  </si>
  <si>
    <t>M2026703</t>
  </si>
  <si>
    <t>M2026704</t>
  </si>
  <si>
    <t>M2026705</t>
  </si>
  <si>
    <t>M2026706</t>
  </si>
  <si>
    <t>M2026707</t>
  </si>
  <si>
    <t>M2026708</t>
  </si>
  <si>
    <t>M2026709</t>
  </si>
  <si>
    <t>M2026710</t>
  </si>
  <si>
    <t>M2026711</t>
  </si>
  <si>
    <t>M2026712</t>
  </si>
  <si>
    <t>M2026713</t>
  </si>
  <si>
    <t>M2026714</t>
  </si>
  <si>
    <t>M2026715</t>
  </si>
  <si>
    <t>M2026716</t>
  </si>
  <si>
    <t>M2026717</t>
  </si>
  <si>
    <t>M2026718</t>
  </si>
  <si>
    <t>M2026719</t>
  </si>
  <si>
    <t>M2026720</t>
  </si>
  <si>
    <t>M2026721</t>
  </si>
  <si>
    <t>M2026722</t>
  </si>
  <si>
    <t>M2026723</t>
  </si>
  <si>
    <t>M2026724</t>
  </si>
  <si>
    <t>M2026725</t>
  </si>
  <si>
    <t>M2026726</t>
  </si>
  <si>
    <t>M2026727</t>
  </si>
  <si>
    <t>M2026728</t>
  </si>
  <si>
    <t>M2026729</t>
  </si>
  <si>
    <t>M2026730</t>
  </si>
  <si>
    <t>M2026731</t>
  </si>
  <si>
    <t>M2026732</t>
  </si>
  <si>
    <t>M2026733</t>
  </si>
  <si>
    <t>M2026734</t>
  </si>
  <si>
    <t>M2026735</t>
  </si>
  <si>
    <t>M2026736</t>
  </si>
  <si>
    <t>M2026737</t>
  </si>
  <si>
    <t>M2026738</t>
  </si>
  <si>
    <t>M2026739</t>
  </si>
  <si>
    <t>M2026740</t>
  </si>
  <si>
    <t>M2026741</t>
  </si>
  <si>
    <t>M2026742</t>
  </si>
  <si>
    <t>M2026743</t>
  </si>
  <si>
    <t>M2026744</t>
  </si>
  <si>
    <t>M2026745</t>
  </si>
  <si>
    <t>M2026746</t>
  </si>
  <si>
    <t>M2026747</t>
  </si>
  <si>
    <t>M2026748</t>
  </si>
  <si>
    <t>M2026749</t>
  </si>
  <si>
    <t>M2026750</t>
  </si>
  <si>
    <t>M2026751</t>
  </si>
  <si>
    <t>M2026752</t>
  </si>
  <si>
    <t>M2026753</t>
  </si>
  <si>
    <t>M2026754</t>
  </si>
  <si>
    <t>M2026755</t>
  </si>
  <si>
    <t>M2026756</t>
  </si>
  <si>
    <t>M2026757</t>
  </si>
  <si>
    <t>M2026758</t>
  </si>
  <si>
    <t>M2026759</t>
  </si>
  <si>
    <t>M2026760</t>
  </si>
  <si>
    <t>M2026761</t>
  </si>
  <si>
    <t>M2026762</t>
  </si>
  <si>
    <t>M2026763</t>
  </si>
  <si>
    <t>M2026764</t>
  </si>
  <si>
    <t>M2026765</t>
  </si>
  <si>
    <t>M2026766</t>
  </si>
  <si>
    <t>M2026767</t>
  </si>
  <si>
    <t>M2026768</t>
  </si>
  <si>
    <t>M2026769</t>
  </si>
  <si>
    <t>M2026770</t>
  </si>
  <si>
    <t>M2026771</t>
  </si>
  <si>
    <t>M2026772</t>
  </si>
  <si>
    <t>M2026773</t>
  </si>
  <si>
    <t>M2026774</t>
  </si>
  <si>
    <t>M2026775</t>
  </si>
  <si>
    <t>M2026776</t>
  </si>
  <si>
    <t>M2026777</t>
  </si>
  <si>
    <t>M2026778</t>
  </si>
  <si>
    <t>M2026779</t>
  </si>
  <si>
    <t>M2026780</t>
  </si>
  <si>
    <t>M2026781</t>
  </si>
  <si>
    <t>M2026782</t>
  </si>
  <si>
    <t>M2026783</t>
  </si>
  <si>
    <t>M2026784</t>
  </si>
  <si>
    <t>M2026785</t>
  </si>
  <si>
    <t>M2026786</t>
  </si>
  <si>
    <t>M2026787</t>
  </si>
  <si>
    <t>M2026788</t>
  </si>
  <si>
    <t>M2026789</t>
  </si>
  <si>
    <t>M2026790</t>
  </si>
  <si>
    <t>M2026791</t>
  </si>
  <si>
    <t>M2026792</t>
  </si>
  <si>
    <t>M2026793</t>
  </si>
  <si>
    <t>M2026794</t>
  </si>
  <si>
    <t>M2026795</t>
  </si>
  <si>
    <t>M2026796</t>
  </si>
  <si>
    <t>M2026797</t>
  </si>
  <si>
    <t>M2026798</t>
  </si>
  <si>
    <t>M2026799</t>
  </si>
  <si>
    <t>M2026800</t>
  </si>
  <si>
    <t>M2026801</t>
  </si>
  <si>
    <t>M2026802</t>
  </si>
  <si>
    <t>M2026803</t>
  </si>
  <si>
    <t>M2026804</t>
  </si>
  <si>
    <t>M2026805</t>
  </si>
  <si>
    <t>M2026806</t>
  </si>
  <si>
    <t>M2026807</t>
  </si>
  <si>
    <t>M2026808</t>
  </si>
  <si>
    <t>M2026809</t>
  </si>
  <si>
    <t>M2026810</t>
  </si>
  <si>
    <t>M2026811</t>
  </si>
  <si>
    <t>M2026812</t>
  </si>
  <si>
    <t>M2026813</t>
  </si>
  <si>
    <t>M2026814</t>
  </si>
  <si>
    <t>M2026815</t>
  </si>
  <si>
    <t>M2026816</t>
  </si>
  <si>
    <t>M2026817</t>
  </si>
  <si>
    <t>M2026818</t>
  </si>
  <si>
    <t>M2026819</t>
  </si>
  <si>
    <t>M2026820</t>
  </si>
  <si>
    <t>M2026821</t>
  </si>
  <si>
    <t>M2026822</t>
  </si>
  <si>
    <t>M2026823</t>
  </si>
  <si>
    <t>M2026824</t>
  </si>
  <si>
    <t>M2026825</t>
  </si>
  <si>
    <t>M2026826</t>
  </si>
  <si>
    <t>M2026827</t>
  </si>
  <si>
    <t>M2026828</t>
  </si>
  <si>
    <t>M2026829</t>
  </si>
  <si>
    <t>M2026830</t>
  </si>
  <si>
    <t>M2026831</t>
  </si>
  <si>
    <t>M2026832</t>
  </si>
  <si>
    <t>M2026833</t>
  </si>
  <si>
    <t>M2026834</t>
  </si>
  <si>
    <t>M2026835</t>
  </si>
  <si>
    <t>M2026836</t>
  </si>
  <si>
    <t>M2026837</t>
  </si>
  <si>
    <t>M2026838</t>
  </si>
  <si>
    <t>M2026839</t>
  </si>
  <si>
    <t>M2026840</t>
  </si>
  <si>
    <t>M2026841</t>
  </si>
  <si>
    <t>M2026842</t>
  </si>
  <si>
    <t>M2026843</t>
  </si>
  <si>
    <t>M2026844</t>
  </si>
  <si>
    <t>M2026845</t>
  </si>
  <si>
    <t>M2026846</t>
  </si>
  <si>
    <t>M2026847</t>
  </si>
  <si>
    <t>M2026848</t>
  </si>
  <si>
    <t>M2026849</t>
  </si>
  <si>
    <t>M2026850</t>
  </si>
  <si>
    <t>M2026851</t>
  </si>
  <si>
    <t>M2026852</t>
  </si>
  <si>
    <t>M2026853</t>
  </si>
  <si>
    <t>M2026854</t>
  </si>
  <si>
    <t>M2026855</t>
  </si>
  <si>
    <t>M2026856</t>
  </si>
  <si>
    <t>M2026857</t>
  </si>
  <si>
    <t>M2026858</t>
  </si>
  <si>
    <t>M2026859</t>
  </si>
  <si>
    <t>M2026860</t>
  </si>
  <si>
    <t>M2026861</t>
  </si>
  <si>
    <t>M2026862</t>
  </si>
  <si>
    <t>M2026863</t>
  </si>
  <si>
    <t>M2026864</t>
  </si>
  <si>
    <t>M2026865</t>
  </si>
  <si>
    <t>M2026866</t>
  </si>
  <si>
    <t>M2026867</t>
  </si>
  <si>
    <t>M2026868</t>
  </si>
  <si>
    <t>M2026869</t>
  </si>
  <si>
    <t>M2026870</t>
  </si>
  <si>
    <t>M2026871</t>
  </si>
  <si>
    <t>M2026872</t>
  </si>
  <si>
    <t>M2026873</t>
  </si>
  <si>
    <t>M2026874</t>
  </si>
  <si>
    <t>M2026875</t>
  </si>
  <si>
    <t>M2026876</t>
  </si>
  <si>
    <t>M2026877</t>
  </si>
  <si>
    <t>M2026878</t>
  </si>
  <si>
    <t>M2026879</t>
  </si>
  <si>
    <t>M2026880</t>
  </si>
  <si>
    <t>M2026881</t>
  </si>
  <si>
    <t>M2026882</t>
  </si>
  <si>
    <t>M2026883</t>
  </si>
  <si>
    <t>M2026884</t>
  </si>
  <si>
    <t>M2026885</t>
  </si>
  <si>
    <t>M2026886</t>
  </si>
  <si>
    <t>M2026887</t>
  </si>
  <si>
    <t>M2026888</t>
  </si>
  <si>
    <t>M2026889</t>
  </si>
  <si>
    <t>M2026890</t>
  </si>
  <si>
    <t>M2026891</t>
  </si>
  <si>
    <t>M2026892</t>
  </si>
  <si>
    <t>M2026893</t>
  </si>
  <si>
    <t>M2026894</t>
  </si>
  <si>
    <t>M2026895</t>
  </si>
  <si>
    <t>M2026896</t>
  </si>
  <si>
    <t>M2026897</t>
  </si>
  <si>
    <t>M2026898</t>
  </si>
  <si>
    <t>M2026899</t>
  </si>
  <si>
    <t>M2026900</t>
  </si>
  <si>
    <t>M2026901</t>
  </si>
  <si>
    <t>M2026902</t>
  </si>
  <si>
    <t>M2026903</t>
  </si>
  <si>
    <t>M2026904</t>
  </si>
  <si>
    <t>M2026905</t>
  </si>
  <si>
    <t>M2026906</t>
  </si>
  <si>
    <t>M2026907</t>
  </si>
  <si>
    <t>M2026908</t>
  </si>
  <si>
    <t>M2026909</t>
  </si>
  <si>
    <t>M2026910</t>
  </si>
  <si>
    <t>M2026911</t>
  </si>
  <si>
    <t>M2026912</t>
  </si>
  <si>
    <t>M2026913</t>
  </si>
  <si>
    <t>M2026914</t>
  </si>
  <si>
    <t>M2026915</t>
  </si>
  <si>
    <t>M2026916</t>
  </si>
  <si>
    <t>M2026917</t>
  </si>
  <si>
    <t>M2026918</t>
  </si>
  <si>
    <t>M2026919</t>
  </si>
  <si>
    <t>M2026920</t>
  </si>
  <si>
    <t>M2026921</t>
  </si>
  <si>
    <t>M2026922</t>
  </si>
  <si>
    <t>M2026923</t>
  </si>
  <si>
    <t>M2026924</t>
  </si>
  <si>
    <t>M2026925</t>
  </si>
  <si>
    <t>M2026926</t>
  </si>
  <si>
    <t>M2026927</t>
  </si>
  <si>
    <t>M2026928</t>
  </si>
  <si>
    <t>M2026929</t>
  </si>
  <si>
    <t>M2026930</t>
  </si>
  <si>
    <t>M2026931</t>
  </si>
  <si>
    <t>M2026932</t>
  </si>
  <si>
    <t>M2026933</t>
  </si>
  <si>
    <t>M2026934</t>
  </si>
  <si>
    <t>M2026935</t>
  </si>
  <si>
    <t>M2026936</t>
  </si>
  <si>
    <t>M2026937</t>
  </si>
  <si>
    <t>M2026938</t>
  </si>
  <si>
    <t>M2026939</t>
  </si>
  <si>
    <t>M2026940</t>
  </si>
  <si>
    <t>M2026941</t>
  </si>
  <si>
    <t>M2026942</t>
  </si>
  <si>
    <t>M2026943</t>
  </si>
  <si>
    <t>M2026944</t>
  </si>
  <si>
    <t>M2026945</t>
  </si>
  <si>
    <t>M2026946</t>
  </si>
  <si>
    <t>M2026947</t>
  </si>
  <si>
    <t>M2026948</t>
  </si>
  <si>
    <t>M2026949</t>
  </si>
  <si>
    <t>M2026950</t>
  </si>
  <si>
    <t>M2026951</t>
  </si>
  <si>
    <t>M2026952</t>
  </si>
  <si>
    <t>M2026953</t>
  </si>
  <si>
    <t>M2026954</t>
  </si>
  <si>
    <t>M2026955</t>
  </si>
  <si>
    <t>M2026956</t>
  </si>
  <si>
    <t>M2026957</t>
  </si>
  <si>
    <t>M2026958</t>
  </si>
  <si>
    <t>M2026959</t>
  </si>
  <si>
    <t>M2026960</t>
  </si>
  <si>
    <t>M2026961</t>
  </si>
  <si>
    <t>M2026962</t>
  </si>
  <si>
    <t>M2026963</t>
  </si>
  <si>
    <t>M2026964</t>
  </si>
  <si>
    <t>M2026965</t>
  </si>
  <si>
    <t>M2026966</t>
  </si>
  <si>
    <t>M2026967</t>
  </si>
  <si>
    <t>M2026968</t>
  </si>
  <si>
    <t>M2026969</t>
  </si>
  <si>
    <t>M2026970</t>
  </si>
  <si>
    <t>M2026971</t>
  </si>
  <si>
    <t>M2026972</t>
  </si>
  <si>
    <t>M2026973</t>
  </si>
  <si>
    <t>M2026974</t>
  </si>
  <si>
    <t>M2026975</t>
  </si>
  <si>
    <t>M2026976</t>
  </si>
  <si>
    <t>M2026977</t>
  </si>
  <si>
    <t>M2026978</t>
  </si>
  <si>
    <t>M2026979</t>
  </si>
  <si>
    <t>M2026980</t>
  </si>
  <si>
    <t>M2026981</t>
  </si>
  <si>
    <t>M2026982</t>
  </si>
  <si>
    <t>M2026983</t>
  </si>
  <si>
    <t>M2026984</t>
  </si>
  <si>
    <t>M2026985</t>
  </si>
  <si>
    <t>M2026986</t>
  </si>
  <si>
    <t>M2026987</t>
  </si>
  <si>
    <t>M2026988</t>
  </si>
  <si>
    <t>M2026989</t>
  </si>
  <si>
    <t>M2026990</t>
  </si>
  <si>
    <t>M2026991</t>
  </si>
  <si>
    <t>M2026992</t>
  </si>
  <si>
    <t>M2026993</t>
  </si>
  <si>
    <t>M2026994</t>
  </si>
  <si>
    <t>M2026995</t>
  </si>
  <si>
    <t>M2026996</t>
  </si>
  <si>
    <t>M2026997</t>
  </si>
  <si>
    <t>M2026998</t>
  </si>
  <si>
    <t>M2026999</t>
  </si>
  <si>
    <t>75%</t>
  </si>
  <si>
    <t>50%</t>
  </si>
  <si>
    <t>100%</t>
  </si>
  <si>
    <t>G</t>
  </si>
  <si>
    <t>P</t>
  </si>
  <si>
    <t>M52791241</t>
  </si>
  <si>
    <t>M59997022</t>
  </si>
  <si>
    <t>M58589868</t>
  </si>
  <si>
    <t>M55410937</t>
  </si>
  <si>
    <t>M52937652</t>
  </si>
  <si>
    <t>M56710899</t>
  </si>
  <si>
    <t>M57495562</t>
  </si>
  <si>
    <t>M55850129</t>
  </si>
  <si>
    <t>M54728803</t>
  </si>
  <si>
    <t>M53241616</t>
  </si>
  <si>
    <t>M51284258</t>
  </si>
  <si>
    <t>M54085851</t>
  </si>
  <si>
    <t>M57948347</t>
  </si>
  <si>
    <t>M54770243</t>
  </si>
  <si>
    <t>M52536593</t>
  </si>
  <si>
    <t>M57612605</t>
  </si>
  <si>
    <t>M59501603</t>
  </si>
  <si>
    <t>M50821330</t>
  </si>
  <si>
    <t>M50673413</t>
  </si>
  <si>
    <t>M51534598</t>
  </si>
  <si>
    <t>M52229691</t>
  </si>
  <si>
    <t>M58078350</t>
  </si>
  <si>
    <t>M53746191</t>
  </si>
  <si>
    <t>M57744657</t>
  </si>
  <si>
    <t>M54130708</t>
  </si>
  <si>
    <t>M59913869</t>
  </si>
  <si>
    <t>M53892325</t>
  </si>
  <si>
    <t>M57290638</t>
  </si>
  <si>
    <t>M52436584</t>
  </si>
  <si>
    <t>M51596285</t>
  </si>
  <si>
    <t>M51060404</t>
  </si>
  <si>
    <t>M58218931</t>
  </si>
  <si>
    <t>M58573639</t>
  </si>
  <si>
    <t>M50173776</t>
  </si>
  <si>
    <t>M58733039</t>
  </si>
  <si>
    <t>M51637642</t>
  </si>
  <si>
    <t>M51086089</t>
  </si>
  <si>
    <t>M55353400</t>
  </si>
  <si>
    <t>M52859784</t>
  </si>
  <si>
    <t>M50900934</t>
  </si>
  <si>
    <t>M56183361</t>
  </si>
  <si>
    <t>M56127659</t>
  </si>
  <si>
    <t>M50066399</t>
  </si>
  <si>
    <t>M59397744</t>
  </si>
  <si>
    <t>M53174807</t>
  </si>
  <si>
    <t>M53110903</t>
  </si>
  <si>
    <t>M56880414</t>
  </si>
  <si>
    <t>M51848117</t>
  </si>
  <si>
    <t>M53020054</t>
  </si>
  <si>
    <t>M56350696</t>
  </si>
  <si>
    <t>M54269627</t>
  </si>
  <si>
    <t>M55795375</t>
  </si>
  <si>
    <t>M51509574</t>
  </si>
  <si>
    <t>M57037416</t>
  </si>
  <si>
    <t>M52644498</t>
  </si>
  <si>
    <t>M59999108</t>
  </si>
  <si>
    <t>M53041011</t>
  </si>
  <si>
    <t>M50476059</t>
  </si>
  <si>
    <t>M55595489</t>
  </si>
  <si>
    <t>M54500115</t>
  </si>
  <si>
    <t>M58475590</t>
  </si>
  <si>
    <t>M58621275</t>
  </si>
  <si>
    <t>M58453536</t>
  </si>
  <si>
    <t>M51894988</t>
  </si>
  <si>
    <t>M56749392</t>
  </si>
  <si>
    <t>M52928525</t>
  </si>
  <si>
    <t>M57390725</t>
  </si>
  <si>
    <t>M53720667</t>
  </si>
  <si>
    <t>M54393352</t>
  </si>
  <si>
    <t>M55165602</t>
  </si>
  <si>
    <t>M55750475</t>
  </si>
  <si>
    <t>M53969900</t>
  </si>
  <si>
    <t>M57311195</t>
  </si>
  <si>
    <t>M57464894</t>
  </si>
  <si>
    <t>M52483305</t>
  </si>
  <si>
    <t>M59421643</t>
  </si>
  <si>
    <t>M55554261</t>
  </si>
  <si>
    <t>M53851076</t>
  </si>
  <si>
    <t>M55855058</t>
  </si>
  <si>
    <t>M57701157</t>
  </si>
  <si>
    <t>M57857432</t>
  </si>
  <si>
    <t>M58972851</t>
  </si>
  <si>
    <t>M53152838</t>
  </si>
  <si>
    <t>M57665564</t>
  </si>
  <si>
    <t>M51029108</t>
  </si>
  <si>
    <t>M55420055</t>
  </si>
  <si>
    <t>M57288459</t>
  </si>
  <si>
    <t>M53173349</t>
  </si>
  <si>
    <t>M51614473</t>
  </si>
  <si>
    <t>M52284672</t>
  </si>
  <si>
    <t>M57230600</t>
  </si>
  <si>
    <t>M59104990</t>
  </si>
  <si>
    <t>M50106350</t>
  </si>
  <si>
    <t>M52869675</t>
  </si>
  <si>
    <t>M51274809</t>
  </si>
  <si>
    <t>M50743392</t>
  </si>
  <si>
    <t>M56415329</t>
  </si>
  <si>
    <t>M51266113</t>
  </si>
  <si>
    <t>M59300146</t>
  </si>
  <si>
    <t>M51083625</t>
  </si>
  <si>
    <t>M52798070</t>
  </si>
  <si>
    <t>M55217032</t>
  </si>
  <si>
    <t>M56694783</t>
  </si>
  <si>
    <t>M51926486</t>
  </si>
  <si>
    <t>M55916163</t>
  </si>
  <si>
    <t>M58344133</t>
  </si>
  <si>
    <t>M58558174</t>
  </si>
  <si>
    <t>M58032326</t>
  </si>
  <si>
    <t>M52957959</t>
  </si>
  <si>
    <t>M56423427</t>
  </si>
  <si>
    <t>M50847153</t>
  </si>
  <si>
    <t>M52662160</t>
  </si>
  <si>
    <t>M57535000</t>
  </si>
  <si>
    <t>M55925536</t>
  </si>
  <si>
    <t>M54476903</t>
  </si>
  <si>
    <t>M59073889</t>
  </si>
  <si>
    <t>M52008522</t>
  </si>
  <si>
    <t>M52227266</t>
  </si>
  <si>
    <t>M55744023</t>
  </si>
  <si>
    <t>M57950341</t>
  </si>
  <si>
    <t>M55422958</t>
  </si>
  <si>
    <t>M51730388</t>
  </si>
  <si>
    <t>M54954989</t>
  </si>
  <si>
    <t>M53924536</t>
  </si>
  <si>
    <t>M58261593</t>
  </si>
  <si>
    <t>M55209983</t>
  </si>
  <si>
    <t>M58456055</t>
  </si>
  <si>
    <t>M59573774</t>
  </si>
  <si>
    <t>M59189287</t>
  </si>
  <si>
    <t>M52194334</t>
  </si>
  <si>
    <t>M59925145</t>
  </si>
  <si>
    <t>M58491378</t>
  </si>
  <si>
    <t>M54953493</t>
  </si>
  <si>
    <t>M53594191</t>
  </si>
  <si>
    <t>M53781458</t>
  </si>
  <si>
    <t>M58177486</t>
  </si>
  <si>
    <t>M50318189</t>
  </si>
  <si>
    <t>M55408541</t>
  </si>
  <si>
    <t>M58772722</t>
  </si>
  <si>
    <t>M51216398</t>
  </si>
  <si>
    <t>M52625192</t>
  </si>
  <si>
    <t>M58234085</t>
  </si>
  <si>
    <t>M55056844</t>
  </si>
  <si>
    <t>M57630742</t>
  </si>
  <si>
    <t>M57012156</t>
  </si>
  <si>
    <t>M58885828</t>
  </si>
  <si>
    <t>M53573029</t>
  </si>
  <si>
    <t>M52346734</t>
  </si>
  <si>
    <t>M50835009</t>
  </si>
  <si>
    <t>M53948757</t>
  </si>
  <si>
    <t>M57974503</t>
  </si>
  <si>
    <t>M54562434</t>
  </si>
  <si>
    <t>M55291300</t>
  </si>
  <si>
    <t>M55238161</t>
  </si>
  <si>
    <t>M59865603</t>
  </si>
  <si>
    <t>M56331924</t>
  </si>
  <si>
    <t>M54363603</t>
  </si>
  <si>
    <t>M52348036</t>
  </si>
  <si>
    <t>M53889708</t>
  </si>
  <si>
    <t>M53214353</t>
  </si>
  <si>
    <t>M52914528</t>
  </si>
  <si>
    <t>M53000529</t>
  </si>
  <si>
    <t>M50029932</t>
  </si>
  <si>
    <t>M56423985</t>
  </si>
  <si>
    <t>M56531277</t>
  </si>
  <si>
    <t>M53922798</t>
  </si>
  <si>
    <t>M52638728</t>
  </si>
  <si>
    <t>M50212252</t>
  </si>
  <si>
    <t>M59767876</t>
  </si>
  <si>
    <t>M52304516</t>
  </si>
  <si>
    <t>M54486035</t>
  </si>
  <si>
    <t>M57082120</t>
  </si>
  <si>
    <t>M54516030</t>
  </si>
  <si>
    <t>M50282582</t>
  </si>
  <si>
    <t>M54235232</t>
  </si>
  <si>
    <t>M51253420</t>
  </si>
  <si>
    <t>M56019192</t>
  </si>
  <si>
    <t>M51572647</t>
  </si>
  <si>
    <t>M57965132</t>
  </si>
  <si>
    <t>M50072627</t>
  </si>
  <si>
    <t>M51925105</t>
  </si>
  <si>
    <t>M53527629</t>
  </si>
  <si>
    <t>M52920932</t>
  </si>
  <si>
    <t>M52804238</t>
  </si>
  <si>
    <t>M54930759</t>
  </si>
  <si>
    <t>M58969684</t>
  </si>
  <si>
    <t>M53300244</t>
  </si>
  <si>
    <t>M58725674</t>
  </si>
  <si>
    <t>M54429515</t>
  </si>
  <si>
    <t>M54437251</t>
  </si>
  <si>
    <t>M54783519</t>
  </si>
  <si>
    <t>M58071002</t>
  </si>
  <si>
    <t>M55851816</t>
  </si>
  <si>
    <t>M50112972</t>
  </si>
  <si>
    <t>M55486923</t>
  </si>
  <si>
    <t>M56949951</t>
  </si>
  <si>
    <t>M54145366</t>
  </si>
  <si>
    <t>M55558746</t>
  </si>
  <si>
    <t>M53502683</t>
  </si>
  <si>
    <t>M59692561</t>
  </si>
  <si>
    <t>M53139013</t>
  </si>
  <si>
    <t>M55482638</t>
  </si>
  <si>
    <t>M55483952</t>
  </si>
  <si>
    <t>M56885855</t>
  </si>
  <si>
    <t>M59309663</t>
  </si>
  <si>
    <t>M52327815</t>
  </si>
  <si>
    <t>M59131444</t>
  </si>
  <si>
    <t>M53806283</t>
  </si>
  <si>
    <t>M52269418</t>
  </si>
  <si>
    <t>M52747434</t>
  </si>
  <si>
    <t>M52001084</t>
  </si>
  <si>
    <t>M51627754</t>
  </si>
  <si>
    <t>M56611708</t>
  </si>
  <si>
    <t>M59348099</t>
  </si>
  <si>
    <t>M55685952</t>
  </si>
  <si>
    <t>M50819563</t>
  </si>
  <si>
    <t>M57568706</t>
  </si>
  <si>
    <t>M50628568</t>
  </si>
  <si>
    <t>M58501144</t>
  </si>
  <si>
    <t>M58641764</t>
  </si>
  <si>
    <t>M56355479</t>
  </si>
  <si>
    <t>M50294599</t>
  </si>
  <si>
    <t>M56287484</t>
  </si>
  <si>
    <t>M59604424</t>
  </si>
  <si>
    <t>M59412313</t>
  </si>
  <si>
    <t>M52799620</t>
  </si>
  <si>
    <t>M57169799</t>
  </si>
  <si>
    <t>M56670734</t>
  </si>
  <si>
    <t>M51071354</t>
  </si>
  <si>
    <t>M57855930</t>
  </si>
  <si>
    <t>M58165524</t>
  </si>
  <si>
    <t>M53483178</t>
  </si>
  <si>
    <t>M56748668</t>
  </si>
  <si>
    <t>M53983944</t>
  </si>
  <si>
    <t>M55552828</t>
  </si>
  <si>
    <t>M54708793</t>
  </si>
  <si>
    <t>M59038979</t>
  </si>
  <si>
    <t>M54296381</t>
  </si>
  <si>
    <t>M59137951</t>
  </si>
  <si>
    <t>M54061327</t>
  </si>
  <si>
    <t>M51283972</t>
  </si>
  <si>
    <t>M59236016</t>
  </si>
  <si>
    <t>M54661043</t>
  </si>
  <si>
    <t>M51164125</t>
  </si>
  <si>
    <t>M50738273</t>
  </si>
  <si>
    <t>M50043117</t>
  </si>
  <si>
    <t>M54705516</t>
  </si>
  <si>
    <t>M51205443</t>
  </si>
  <si>
    <t>M59771228</t>
  </si>
  <si>
    <t>M50625773</t>
  </si>
  <si>
    <t>M53497520</t>
  </si>
  <si>
    <t>M55055424</t>
  </si>
  <si>
    <t>M51683420</t>
  </si>
  <si>
    <t>M52411963</t>
  </si>
  <si>
    <t>M53539351</t>
  </si>
  <si>
    <t>M52770392</t>
  </si>
  <si>
    <t>M56656607</t>
  </si>
  <si>
    <t>M54830462</t>
  </si>
  <si>
    <t>M53585041</t>
  </si>
  <si>
    <t>M53610245</t>
  </si>
  <si>
    <t>M59214636</t>
  </si>
  <si>
    <t>M50857313</t>
  </si>
  <si>
    <t>M53543402</t>
  </si>
  <si>
    <t>M52369003</t>
  </si>
  <si>
    <t>M58455205</t>
  </si>
  <si>
    <t>M55463046</t>
  </si>
  <si>
    <t>M54364797</t>
  </si>
  <si>
    <t>M53717890</t>
  </si>
  <si>
    <t>M59007927</t>
  </si>
  <si>
    <t>M52133284</t>
  </si>
  <si>
    <t>M56244546</t>
  </si>
  <si>
    <t>M50739323</t>
  </si>
  <si>
    <t>M58848817</t>
  </si>
  <si>
    <t>M56232379</t>
  </si>
  <si>
    <t>M52483459</t>
  </si>
  <si>
    <t>M58090774</t>
  </si>
  <si>
    <t>M51364356</t>
  </si>
  <si>
    <t>M57415731</t>
  </si>
  <si>
    <t>M58889188</t>
  </si>
  <si>
    <t>M54108509</t>
  </si>
  <si>
    <t>M53517519</t>
  </si>
  <si>
    <t>M52962155</t>
  </si>
  <si>
    <t>M51041462</t>
  </si>
  <si>
    <t>M52154711</t>
  </si>
  <si>
    <t>M59722810</t>
  </si>
  <si>
    <t>M57529830</t>
  </si>
  <si>
    <t>M56766554</t>
  </si>
  <si>
    <t>M51153211</t>
  </si>
  <si>
    <t>M53280652</t>
  </si>
  <si>
    <t>M50217335</t>
  </si>
  <si>
    <t>M53927150</t>
  </si>
  <si>
    <t>M57615025</t>
  </si>
  <si>
    <t>M57112625</t>
  </si>
  <si>
    <t>M50068838</t>
  </si>
  <si>
    <t>M52573119</t>
  </si>
  <si>
    <t>M55698612</t>
  </si>
  <si>
    <t>M55080286</t>
  </si>
  <si>
    <t>M52152766</t>
  </si>
  <si>
    <t>M55179154</t>
  </si>
  <si>
    <t>M58650872</t>
  </si>
  <si>
    <t>M58905268</t>
  </si>
  <si>
    <t>M56026872</t>
  </si>
  <si>
    <t>M53729208</t>
  </si>
  <si>
    <t>M55711995</t>
  </si>
  <si>
    <t>M56023686</t>
  </si>
  <si>
    <t>M56574215</t>
  </si>
  <si>
    <t>M59096491</t>
  </si>
  <si>
    <t>M58689720</t>
  </si>
  <si>
    <t>M50270816</t>
  </si>
  <si>
    <t>M54570601</t>
  </si>
  <si>
    <t>M50023651</t>
  </si>
  <si>
    <t>M59586700</t>
  </si>
  <si>
    <t>M50517886</t>
  </si>
  <si>
    <t>M53795421</t>
  </si>
  <si>
    <t>M51700599</t>
  </si>
  <si>
    <t>M59262440</t>
  </si>
  <si>
    <t>M58230393</t>
  </si>
  <si>
    <t>M51026672</t>
  </si>
  <si>
    <t>M50529738</t>
  </si>
  <si>
    <t>M59026059</t>
  </si>
  <si>
    <t>M52389569</t>
  </si>
  <si>
    <t>M52905626</t>
  </si>
  <si>
    <t>M51445878</t>
  </si>
  <si>
    <t>M54851186</t>
  </si>
  <si>
    <t>M58977899</t>
  </si>
  <si>
    <t>M54034718</t>
  </si>
  <si>
    <t>M51321228</t>
  </si>
  <si>
    <t>M50639759</t>
  </si>
  <si>
    <t>M50982236</t>
  </si>
  <si>
    <t>M52137637</t>
  </si>
  <si>
    <t>M54332008</t>
  </si>
  <si>
    <t>M57941192</t>
  </si>
  <si>
    <t>M55159308</t>
  </si>
  <si>
    <t>M50933647</t>
  </si>
  <si>
    <t>M55105230</t>
  </si>
  <si>
    <t>M51130208</t>
  </si>
  <si>
    <t>M57259359</t>
  </si>
  <si>
    <t>M53585278</t>
  </si>
  <si>
    <t>M59427439</t>
  </si>
  <si>
    <t>M55510768</t>
  </si>
  <si>
    <t>M57514021</t>
  </si>
  <si>
    <t>M52990621</t>
  </si>
  <si>
    <t>M52035495</t>
  </si>
  <si>
    <t>M53298791</t>
  </si>
  <si>
    <t>M53821454</t>
  </si>
  <si>
    <t>M53616654</t>
  </si>
  <si>
    <t>M53850305</t>
  </si>
  <si>
    <t>M53259342</t>
  </si>
  <si>
    <t>M54564157</t>
  </si>
  <si>
    <t>M55483931</t>
  </si>
  <si>
    <t>M58631208</t>
  </si>
  <si>
    <t>M59304082</t>
  </si>
  <si>
    <t>M57886797</t>
  </si>
  <si>
    <t>M52808331</t>
  </si>
  <si>
    <t>M56772467</t>
  </si>
  <si>
    <t>M58772468</t>
  </si>
  <si>
    <t>M59005290</t>
  </si>
  <si>
    <t>M52717011</t>
  </si>
  <si>
    <t>M58161077</t>
  </si>
  <si>
    <t>M55779627</t>
  </si>
  <si>
    <t>M53460200</t>
  </si>
  <si>
    <t>M52009586</t>
  </si>
  <si>
    <t>M52908260</t>
  </si>
  <si>
    <t>M57032771</t>
  </si>
  <si>
    <t>M59804251</t>
  </si>
  <si>
    <t>M59566634</t>
  </si>
  <si>
    <t>M54191874</t>
  </si>
  <si>
    <t>M52367423</t>
  </si>
  <si>
    <t>M56446637</t>
  </si>
  <si>
    <t>M56601530</t>
  </si>
  <si>
    <t>M54520800</t>
  </si>
  <si>
    <t>M52019156</t>
  </si>
  <si>
    <t>M55820222</t>
  </si>
  <si>
    <t>M55726072</t>
  </si>
  <si>
    <t>M53495070</t>
  </si>
  <si>
    <t>M56216838</t>
  </si>
  <si>
    <t>M50877008</t>
  </si>
  <si>
    <t>M54586147</t>
  </si>
  <si>
    <t>M59707049</t>
  </si>
  <si>
    <t>M56741767</t>
  </si>
  <si>
    <t>M59744150</t>
  </si>
  <si>
    <t>M51618613</t>
  </si>
  <si>
    <t>M54822364</t>
  </si>
  <si>
    <t>M53210082</t>
  </si>
  <si>
    <t>M57725447</t>
  </si>
  <si>
    <t>M51995261</t>
  </si>
  <si>
    <t>M50106650</t>
  </si>
  <si>
    <t>M56480820</t>
  </si>
  <si>
    <t>M52828730</t>
  </si>
  <si>
    <t>M51950874</t>
  </si>
  <si>
    <t>M59134570</t>
  </si>
  <si>
    <t>M59186514</t>
  </si>
  <si>
    <t>M54796273</t>
  </si>
  <si>
    <t>M51005969</t>
  </si>
  <si>
    <t>M55105827</t>
  </si>
  <si>
    <t>M51237176</t>
  </si>
  <si>
    <t>M54455175</t>
  </si>
  <si>
    <t>M58525654</t>
  </si>
  <si>
    <t>M59835339</t>
  </si>
  <si>
    <t>M50750440</t>
  </si>
  <si>
    <t>M54756182</t>
  </si>
  <si>
    <t>M53620324</t>
  </si>
  <si>
    <t>M51742488</t>
  </si>
  <si>
    <t>M51081724</t>
  </si>
  <si>
    <t>M54413516</t>
  </si>
  <si>
    <t>M51877053</t>
  </si>
  <si>
    <t>M56014634</t>
  </si>
  <si>
    <t>M59273133</t>
  </si>
  <si>
    <t>M54308762</t>
  </si>
  <si>
    <t>M50120399</t>
  </si>
  <si>
    <t>M55721577</t>
  </si>
  <si>
    <t>M53856207</t>
  </si>
  <si>
    <t>M55683908</t>
  </si>
  <si>
    <t>M55464319</t>
  </si>
  <si>
    <t>M52745409</t>
  </si>
  <si>
    <t>M52210106</t>
  </si>
  <si>
    <t>M50107397</t>
  </si>
  <si>
    <t>M52705397</t>
  </si>
  <si>
    <t>M57704648</t>
  </si>
  <si>
    <t>M56629488</t>
  </si>
  <si>
    <t>M52764780</t>
  </si>
  <si>
    <t>M58067014</t>
  </si>
  <si>
    <t>M57723723</t>
  </si>
  <si>
    <t>M56047226</t>
  </si>
  <si>
    <t>M57420153</t>
  </si>
  <si>
    <t>M50603605</t>
  </si>
  <si>
    <t>M56722066</t>
  </si>
  <si>
    <t>M54333619</t>
  </si>
  <si>
    <t>M58380031</t>
  </si>
  <si>
    <t>M51601651</t>
  </si>
  <si>
    <t>M51703872</t>
  </si>
  <si>
    <t>M52570358</t>
  </si>
  <si>
    <t>M52343494</t>
  </si>
  <si>
    <t>M55668109</t>
  </si>
  <si>
    <t>M57842740</t>
  </si>
  <si>
    <t>M54301462</t>
  </si>
  <si>
    <t>M50236318</t>
  </si>
  <si>
    <t>M50519374</t>
  </si>
  <si>
    <t>M54170614</t>
  </si>
  <si>
    <t>M55440478</t>
  </si>
  <si>
    <t>M57391853</t>
  </si>
  <si>
    <t>M50801730</t>
  </si>
  <si>
    <t>M51038486</t>
  </si>
  <si>
    <t>M54817343</t>
  </si>
  <si>
    <t>M50727934</t>
  </si>
  <si>
    <t>M50493920</t>
  </si>
  <si>
    <t>M51867407</t>
  </si>
  <si>
    <t>M54323005</t>
  </si>
  <si>
    <t>M56437868</t>
  </si>
  <si>
    <t>M53852477</t>
  </si>
  <si>
    <t>M53987377</t>
  </si>
  <si>
    <t>M59966431</t>
  </si>
  <si>
    <t>M57927388</t>
  </si>
  <si>
    <t>M53736305</t>
  </si>
  <si>
    <t>M50386038</t>
  </si>
  <si>
    <t>M53662509</t>
  </si>
  <si>
    <t>M52565153</t>
  </si>
  <si>
    <t>M53030255</t>
  </si>
  <si>
    <t>M52656739</t>
  </si>
  <si>
    <t>M50210734</t>
  </si>
  <si>
    <t>M58503738</t>
  </si>
  <si>
    <t>M56713628</t>
  </si>
  <si>
    <t>M55365252</t>
  </si>
  <si>
    <t>M51913194</t>
  </si>
  <si>
    <t>M55412584</t>
  </si>
  <si>
    <t>M57770679</t>
  </si>
  <si>
    <t>M53946165</t>
  </si>
  <si>
    <t>M58767490</t>
  </si>
  <si>
    <t>M52258805</t>
  </si>
  <si>
    <t>M54384835</t>
  </si>
  <si>
    <t>M56254728</t>
  </si>
  <si>
    <t>M56689748</t>
  </si>
  <si>
    <t>M56279232</t>
  </si>
  <si>
    <t>M56781424</t>
  </si>
  <si>
    <t>M54038012</t>
  </si>
  <si>
    <t>M53729581</t>
  </si>
  <si>
    <t>M53146243</t>
  </si>
  <si>
    <t>M57341202</t>
  </si>
  <si>
    <t>M54063590</t>
  </si>
  <si>
    <t>M51270575</t>
  </si>
  <si>
    <t>M58063959</t>
  </si>
  <si>
    <t>M56429774</t>
  </si>
  <si>
    <t>M57703631</t>
  </si>
  <si>
    <t>M54837905</t>
  </si>
  <si>
    <t>M51714534</t>
  </si>
  <si>
    <t>M59020470</t>
  </si>
  <si>
    <t>M51087744</t>
  </si>
  <si>
    <t>M51699302</t>
  </si>
  <si>
    <t>M59935942</t>
  </si>
  <si>
    <t>M50901044</t>
  </si>
  <si>
    <t>M57000635</t>
  </si>
  <si>
    <t>M57372513</t>
  </si>
  <si>
    <t>M54470027</t>
  </si>
  <si>
    <t>M54922588</t>
  </si>
  <si>
    <t>M59885973</t>
  </si>
  <si>
    <t>M52190259</t>
  </si>
  <si>
    <t>M54594730</t>
  </si>
  <si>
    <t>M51082117</t>
  </si>
  <si>
    <t>M53985336</t>
  </si>
  <si>
    <t>M56802843</t>
  </si>
  <si>
    <t>M55513070</t>
  </si>
  <si>
    <t>M55684088</t>
  </si>
  <si>
    <t>M52312186</t>
  </si>
  <si>
    <t>M55682523</t>
  </si>
  <si>
    <t>M51428256</t>
  </si>
  <si>
    <t>M50298741</t>
  </si>
  <si>
    <t>M52594687</t>
  </si>
  <si>
    <t>M52814921</t>
  </si>
  <si>
    <t>M52807586</t>
  </si>
  <si>
    <t>M57379682</t>
  </si>
  <si>
    <t>M56051334</t>
  </si>
  <si>
    <t>M57208902</t>
  </si>
  <si>
    <t>M51822033</t>
  </si>
  <si>
    <t>M58876976</t>
  </si>
  <si>
    <t>M56718285</t>
  </si>
  <si>
    <t>M54841786</t>
  </si>
  <si>
    <t>M54628037</t>
  </si>
  <si>
    <t>M50114269</t>
  </si>
  <si>
    <t>M56436653</t>
  </si>
  <si>
    <t>M55003001</t>
  </si>
  <si>
    <t>M56386713</t>
  </si>
  <si>
    <t>M59314431</t>
  </si>
  <si>
    <t>M56756337</t>
  </si>
  <si>
    <t>M59303550</t>
  </si>
  <si>
    <t>M53837834</t>
  </si>
  <si>
    <t>M50747622</t>
  </si>
  <si>
    <t>M52217394</t>
  </si>
  <si>
    <t>M57503203</t>
  </si>
  <si>
    <t>M58730450</t>
  </si>
  <si>
    <t>M58510369</t>
  </si>
  <si>
    <t>M59227282</t>
  </si>
  <si>
    <t>M53256156</t>
  </si>
  <si>
    <t>M53447106</t>
  </si>
  <si>
    <t>M57647852</t>
  </si>
  <si>
    <t>M59618314</t>
  </si>
  <si>
    <t>M52769421</t>
  </si>
  <si>
    <t>M56047314</t>
  </si>
  <si>
    <t>M55468819</t>
  </si>
  <si>
    <t>M52817525</t>
  </si>
  <si>
    <t>M58735183</t>
  </si>
  <si>
    <t>M51396608</t>
  </si>
  <si>
    <t>M50080961</t>
  </si>
  <si>
    <t>M53661201</t>
  </si>
  <si>
    <t>M55996128</t>
  </si>
  <si>
    <t>M57561375</t>
  </si>
  <si>
    <t>M52347476</t>
  </si>
  <si>
    <t>M50428588</t>
  </si>
  <si>
    <t>M56217002</t>
  </si>
  <si>
    <t>M53253004</t>
  </si>
  <si>
    <t>M56220309</t>
  </si>
  <si>
    <t>M58381801</t>
  </si>
  <si>
    <t>M51407983</t>
  </si>
  <si>
    <t>M55316849</t>
  </si>
  <si>
    <t>M53822728</t>
  </si>
  <si>
    <t>M56622854</t>
  </si>
  <si>
    <t>M51557461</t>
  </si>
  <si>
    <t>M53430433</t>
  </si>
  <si>
    <t>M57011598</t>
  </si>
  <si>
    <t>M53069518</t>
  </si>
  <si>
    <t>M52207052</t>
  </si>
  <si>
    <t>M57458386</t>
  </si>
  <si>
    <t>M58954101</t>
  </si>
  <si>
    <t>M52920542</t>
  </si>
  <si>
    <t>M56611226</t>
  </si>
  <si>
    <t>M52853835</t>
  </si>
  <si>
    <t>M59867086</t>
  </si>
  <si>
    <t>M52403119</t>
  </si>
  <si>
    <t>M52782273</t>
  </si>
  <si>
    <t>M52347658</t>
  </si>
  <si>
    <t>M57643898</t>
  </si>
  <si>
    <t>M52022936</t>
  </si>
  <si>
    <t>M55391070</t>
  </si>
  <si>
    <t>M57445925</t>
  </si>
  <si>
    <t>M55302423</t>
  </si>
  <si>
    <t>M56857004</t>
  </si>
  <si>
    <t>M54554045</t>
  </si>
  <si>
    <t>M50055419</t>
  </si>
  <si>
    <t>M59809386</t>
  </si>
  <si>
    <t>M57314449</t>
  </si>
  <si>
    <t>M50195730</t>
  </si>
  <si>
    <t>M58131669</t>
  </si>
  <si>
    <t>M57950956</t>
  </si>
  <si>
    <t>M52371406</t>
  </si>
  <si>
    <t>M51119372</t>
  </si>
  <si>
    <t>M50047896</t>
  </si>
  <si>
    <t>M59015121</t>
  </si>
  <si>
    <t>M58252767</t>
  </si>
  <si>
    <t>M53731107</t>
  </si>
  <si>
    <t>M51000770</t>
  </si>
  <si>
    <t>M53939260</t>
  </si>
  <si>
    <t>M59473618</t>
  </si>
  <si>
    <t>M58167448</t>
  </si>
  <si>
    <t>M50312956</t>
  </si>
  <si>
    <t>M58900289</t>
  </si>
  <si>
    <t>M59879358</t>
  </si>
  <si>
    <t>M55778305</t>
  </si>
  <si>
    <t>M58111965</t>
  </si>
  <si>
    <t>M50988093</t>
  </si>
  <si>
    <t>M52409247</t>
  </si>
  <si>
    <t>M58730888</t>
  </si>
  <si>
    <t>M53077006</t>
  </si>
  <si>
    <t>M55989949</t>
  </si>
  <si>
    <t>M59340228</t>
  </si>
  <si>
    <t>M58438217</t>
  </si>
  <si>
    <t>M53482464</t>
  </si>
  <si>
    <t>M58955971</t>
  </si>
  <si>
    <t>M53229698</t>
  </si>
  <si>
    <t>M56385239</t>
  </si>
  <si>
    <t>M58044461</t>
  </si>
  <si>
    <t>M55280403</t>
  </si>
  <si>
    <t>M52980429</t>
  </si>
  <si>
    <t>M52031737</t>
  </si>
  <si>
    <t>M56932309</t>
  </si>
  <si>
    <t>M51361188</t>
  </si>
  <si>
    <t>M52096801</t>
  </si>
  <si>
    <t>M59723694</t>
  </si>
  <si>
    <t>M58716218</t>
  </si>
  <si>
    <t>M51058503</t>
  </si>
  <si>
    <t>M50149618</t>
  </si>
  <si>
    <t>M52536127</t>
  </si>
  <si>
    <t>M52545070</t>
  </si>
  <si>
    <t>M51835212</t>
  </si>
  <si>
    <t>M56723094</t>
  </si>
  <si>
    <t>M54213379</t>
  </si>
  <si>
    <t>M55015047</t>
  </si>
  <si>
    <t>M56006142</t>
  </si>
  <si>
    <t>M52358747</t>
  </si>
  <si>
    <t>M56375500</t>
  </si>
  <si>
    <t>M58826227</t>
  </si>
  <si>
    <t>M52933448</t>
  </si>
  <si>
    <t>M50500050</t>
  </si>
  <si>
    <t>M57212117</t>
  </si>
  <si>
    <t>M54661924</t>
  </si>
  <si>
    <t>M52536720</t>
  </si>
  <si>
    <t>M57474660</t>
  </si>
  <si>
    <t>M59457569</t>
  </si>
  <si>
    <t>M55057670</t>
  </si>
  <si>
    <t>M50142059</t>
  </si>
  <si>
    <t>M54359067</t>
  </si>
  <si>
    <t>M50432847</t>
  </si>
  <si>
    <t>M58999453</t>
  </si>
  <si>
    <t>M54943928</t>
  </si>
  <si>
    <t>M54134754</t>
  </si>
  <si>
    <t>M54116452</t>
  </si>
  <si>
    <t>M53227938</t>
  </si>
  <si>
    <t>M51846166</t>
  </si>
  <si>
    <t>M56169729</t>
  </si>
  <si>
    <t>M53619543</t>
  </si>
  <si>
    <t>M56132890</t>
  </si>
  <si>
    <t>M50631187</t>
  </si>
  <si>
    <t>M54121941</t>
  </si>
  <si>
    <t>M52744216</t>
  </si>
  <si>
    <t>M52585669</t>
  </si>
  <si>
    <t>M54084327</t>
  </si>
  <si>
    <t>M58708715</t>
  </si>
  <si>
    <t>M51076075</t>
  </si>
  <si>
    <t>M58088335</t>
  </si>
  <si>
    <t>M54216731</t>
  </si>
  <si>
    <t>M58643469</t>
  </si>
  <si>
    <t>M59111917</t>
  </si>
  <si>
    <t>M59697241</t>
  </si>
  <si>
    <t>M53025778</t>
  </si>
  <si>
    <t>M50296416</t>
  </si>
  <si>
    <t>M55762928</t>
  </si>
  <si>
    <t>M57199567</t>
  </si>
  <si>
    <t>M58299379</t>
  </si>
  <si>
    <t>M54992480</t>
  </si>
  <si>
    <t>M58044281</t>
  </si>
  <si>
    <t>M56321339</t>
  </si>
  <si>
    <t>M57137922</t>
  </si>
  <si>
    <t>M50399879</t>
  </si>
  <si>
    <t>M53587648</t>
  </si>
  <si>
    <t>M58979901</t>
  </si>
  <si>
    <t>M50065355</t>
  </si>
  <si>
    <t>M56176868</t>
  </si>
  <si>
    <t>M56098014</t>
  </si>
  <si>
    <t>M52026263</t>
  </si>
  <si>
    <t>M51198386</t>
  </si>
  <si>
    <t>M56228171</t>
  </si>
  <si>
    <t>M55129267</t>
  </si>
  <si>
    <t>M52353182</t>
  </si>
  <si>
    <t>M50057919</t>
  </si>
  <si>
    <t>M53622686</t>
  </si>
  <si>
    <t>M57170524</t>
  </si>
  <si>
    <t>M59961110</t>
  </si>
  <si>
    <t>M54102700</t>
  </si>
  <si>
    <t>M56307103</t>
  </si>
  <si>
    <t>M51090766</t>
  </si>
  <si>
    <t>M52451633</t>
  </si>
  <si>
    <t>M51816966</t>
  </si>
  <si>
    <t>M55980730</t>
  </si>
  <si>
    <t>M50380387</t>
  </si>
  <si>
    <t>M59303706</t>
  </si>
  <si>
    <t>M53415897</t>
  </si>
  <si>
    <t>M55738576</t>
  </si>
  <si>
    <t>M53972132</t>
  </si>
  <si>
    <t>M59368296</t>
  </si>
  <si>
    <t>M56617565</t>
  </si>
  <si>
    <t>M59945457</t>
  </si>
  <si>
    <t>M52651297</t>
  </si>
  <si>
    <t>M54771501</t>
  </si>
  <si>
    <t>M59330144</t>
  </si>
  <si>
    <t>M57488413</t>
  </si>
  <si>
    <t>M53499714</t>
  </si>
  <si>
    <t>M55153467</t>
  </si>
  <si>
    <t>M52338741</t>
  </si>
  <si>
    <t>M52823555</t>
  </si>
  <si>
    <t>M52120330</t>
  </si>
  <si>
    <t>M58859390</t>
  </si>
  <si>
    <t>M57443696</t>
  </si>
  <si>
    <t>M52255059</t>
  </si>
  <si>
    <t>M55873423</t>
  </si>
  <si>
    <t>M59513213</t>
  </si>
  <si>
    <t>M58816124</t>
  </si>
  <si>
    <t>M55101945</t>
  </si>
  <si>
    <t>M52645593</t>
  </si>
  <si>
    <t>M54002981</t>
  </si>
  <si>
    <t>M54457374</t>
  </si>
  <si>
    <t>M56817425</t>
  </si>
  <si>
    <t>M50493255</t>
  </si>
  <si>
    <t>M55591261</t>
  </si>
  <si>
    <t>M57293381</t>
  </si>
  <si>
    <t>M51085210</t>
  </si>
  <si>
    <t>M58855420</t>
  </si>
  <si>
    <t>M58937106</t>
  </si>
  <si>
    <t>M53840878</t>
  </si>
  <si>
    <t>M54264690</t>
  </si>
  <si>
    <t>M53823499</t>
  </si>
  <si>
    <t>M55346280</t>
  </si>
  <si>
    <t>M58697173</t>
  </si>
  <si>
    <t>M53968632</t>
  </si>
  <si>
    <t>M52961177</t>
  </si>
  <si>
    <t>M55341983</t>
  </si>
  <si>
    <t>M53473135</t>
  </si>
  <si>
    <t>M56094260</t>
  </si>
  <si>
    <t>M51254827</t>
  </si>
  <si>
    <t>M58532254</t>
  </si>
  <si>
    <t>M52691642</t>
  </si>
  <si>
    <t>M59718213</t>
  </si>
  <si>
    <t>M57356388</t>
  </si>
  <si>
    <t>M50376905</t>
  </si>
  <si>
    <t>M51937265</t>
  </si>
  <si>
    <t>M51401536</t>
  </si>
  <si>
    <t>M52777069</t>
  </si>
  <si>
    <t>M54890410</t>
  </si>
  <si>
    <t>M58830381</t>
  </si>
  <si>
    <t>M55812550</t>
  </si>
  <si>
    <t>M59375890</t>
  </si>
  <si>
    <t>M56838695</t>
  </si>
  <si>
    <t>M50768457</t>
  </si>
  <si>
    <t>M50598254</t>
  </si>
  <si>
    <t>M51426677</t>
  </si>
  <si>
    <t>M50865628</t>
  </si>
  <si>
    <t>M50577709</t>
  </si>
  <si>
    <t>M59968896</t>
  </si>
  <si>
    <t>M52573738</t>
  </si>
  <si>
    <t>M53973368</t>
  </si>
  <si>
    <t>M52788872</t>
  </si>
  <si>
    <t>M54860815</t>
  </si>
  <si>
    <t>M56747839</t>
  </si>
  <si>
    <t>M58439675</t>
  </si>
  <si>
    <t>M58472235</t>
  </si>
  <si>
    <t>M51077306</t>
  </si>
  <si>
    <t>M52394846</t>
  </si>
  <si>
    <t>M52507954</t>
  </si>
  <si>
    <t>M54392376</t>
  </si>
  <si>
    <t>M56728427</t>
  </si>
  <si>
    <t>M53006921</t>
  </si>
  <si>
    <t>M57331248</t>
  </si>
  <si>
    <t>M57229591</t>
  </si>
  <si>
    <t>M58401789</t>
  </si>
  <si>
    <t>M55091621</t>
  </si>
  <si>
    <t>M53528439</t>
  </si>
  <si>
    <t>M54230955</t>
  </si>
  <si>
    <t>M55106726</t>
  </si>
  <si>
    <t>M51048709</t>
  </si>
  <si>
    <t>M52961680</t>
  </si>
  <si>
    <t>M55323065</t>
  </si>
  <si>
    <t>M52467290</t>
  </si>
  <si>
    <t>M56695376</t>
  </si>
  <si>
    <t>M59570106</t>
  </si>
  <si>
    <t>M50172598</t>
  </si>
  <si>
    <t>M55427299</t>
  </si>
  <si>
    <t>M53372493</t>
  </si>
  <si>
    <t>M57305466</t>
  </si>
  <si>
    <t>M59344087</t>
  </si>
  <si>
    <t>M53896915</t>
  </si>
  <si>
    <t>M54712687</t>
  </si>
  <si>
    <t>M58487170</t>
  </si>
  <si>
    <t>M56526200</t>
  </si>
  <si>
    <t>M57073300</t>
  </si>
  <si>
    <t>M59514696</t>
  </si>
  <si>
    <t>M57065860</t>
  </si>
  <si>
    <t>M56235406</t>
  </si>
  <si>
    <t>M53817213</t>
  </si>
  <si>
    <t>M52039247</t>
  </si>
  <si>
    <t>M55355151</t>
  </si>
  <si>
    <t>M54163099</t>
  </si>
  <si>
    <t>M54931184</t>
  </si>
  <si>
    <t>M59465323</t>
  </si>
  <si>
    <t>M53382328</t>
  </si>
  <si>
    <t>M58404332</t>
  </si>
  <si>
    <t>M54281100</t>
  </si>
  <si>
    <t>M54028359</t>
  </si>
  <si>
    <t>M55458184</t>
  </si>
  <si>
    <t>M53955996</t>
  </si>
  <si>
    <t>M58292173</t>
  </si>
  <si>
    <t>M54038952</t>
  </si>
  <si>
    <t>M57473899</t>
  </si>
  <si>
    <t>M52852412</t>
  </si>
  <si>
    <t>M50821920</t>
  </si>
  <si>
    <t>M55801300</t>
  </si>
  <si>
    <t>M52815537</t>
  </si>
  <si>
    <t>M57841984</t>
  </si>
  <si>
    <t>M57578562</t>
  </si>
  <si>
    <t>M56935250</t>
  </si>
  <si>
    <t>M53971133</t>
  </si>
  <si>
    <t>M50721078</t>
  </si>
  <si>
    <t>M59513626</t>
  </si>
  <si>
    <t>M57660728</t>
  </si>
  <si>
    <t>M57741768</t>
  </si>
  <si>
    <t>M59792258</t>
  </si>
  <si>
    <t>M50723125</t>
  </si>
  <si>
    <t>M57694754</t>
  </si>
  <si>
    <t>M51684610</t>
  </si>
  <si>
    <t>M56253568</t>
  </si>
  <si>
    <t>M56609843</t>
  </si>
  <si>
    <t>M54298944</t>
  </si>
  <si>
    <t>M53616980</t>
  </si>
  <si>
    <t>M53798480</t>
  </si>
  <si>
    <t>M51726455</t>
  </si>
  <si>
    <t>M59071154</t>
  </si>
  <si>
    <t>M52679513</t>
  </si>
  <si>
    <t>M52719815</t>
  </si>
  <si>
    <t>M57581863</t>
  </si>
  <si>
    <t>M56639658</t>
  </si>
  <si>
    <t>M54908474</t>
  </si>
  <si>
    <t>M51045169</t>
  </si>
  <si>
    <t>M56366407</t>
  </si>
  <si>
    <t>M59851865</t>
  </si>
  <si>
    <t>M52115506</t>
  </si>
  <si>
    <t>M59513004</t>
  </si>
  <si>
    <t>M54539551</t>
  </si>
  <si>
    <t>M57766314</t>
  </si>
  <si>
    <t>M56081678</t>
  </si>
  <si>
    <t>M58243866</t>
  </si>
  <si>
    <t>M55655970</t>
  </si>
  <si>
    <t>M53035042</t>
  </si>
  <si>
    <t>M52810783</t>
  </si>
  <si>
    <t>M53522722</t>
  </si>
  <si>
    <t>M55565841</t>
  </si>
  <si>
    <t>M52243638</t>
  </si>
  <si>
    <t>M57445712</t>
  </si>
  <si>
    <t>M58614692</t>
  </si>
  <si>
    <t>M57789085</t>
  </si>
  <si>
    <t>M56808114</t>
  </si>
  <si>
    <t>M51477762</t>
  </si>
  <si>
    <t>M50778589</t>
  </si>
  <si>
    <t>M50879887</t>
  </si>
  <si>
    <t>M54734230</t>
  </si>
  <si>
    <t>M58662781</t>
  </si>
  <si>
    <t>M54353457</t>
  </si>
  <si>
    <t>M59858978</t>
  </si>
  <si>
    <t>M55650350</t>
  </si>
  <si>
    <t>M51621462</t>
  </si>
  <si>
    <t>M52014013</t>
  </si>
  <si>
    <t>M59687665</t>
  </si>
  <si>
    <t>M55882877</t>
  </si>
  <si>
    <t>M59585843</t>
  </si>
  <si>
    <t>M59318480</t>
  </si>
  <si>
    <t>M57968649</t>
  </si>
  <si>
    <t>M52122445</t>
  </si>
  <si>
    <t>M57603355</t>
  </si>
  <si>
    <t>M50072362</t>
  </si>
  <si>
    <t>M50070410</t>
  </si>
  <si>
    <t>M51418330</t>
  </si>
  <si>
    <t>M55188851</t>
  </si>
  <si>
    <t>M51402377</t>
  </si>
  <si>
    <t>M58532103</t>
  </si>
  <si>
    <t>M51517425</t>
  </si>
  <si>
    <t>M57480715</t>
  </si>
  <si>
    <t>M59607092</t>
  </si>
  <si>
    <t>M52934725</t>
  </si>
  <si>
    <t>M53562888</t>
  </si>
  <si>
    <t>M53594093</t>
  </si>
  <si>
    <t>M58903074</t>
  </si>
  <si>
    <t>M51047964</t>
  </si>
  <si>
    <t>M54691154</t>
  </si>
  <si>
    <t>M51811505</t>
  </si>
  <si>
    <t>M58506395</t>
  </si>
  <si>
    <t>M53416002</t>
  </si>
  <si>
    <t>M51928122</t>
  </si>
  <si>
    <t>M59986714</t>
  </si>
  <si>
    <t>M53320405</t>
  </si>
  <si>
    <t>M53047461</t>
  </si>
  <si>
    <t>M58134116</t>
  </si>
  <si>
    <t>M50650048</t>
  </si>
  <si>
    <t>M50839555</t>
  </si>
  <si>
    <t>M58297388</t>
  </si>
  <si>
    <t>M59752650</t>
  </si>
  <si>
    <t>M51853035</t>
  </si>
  <si>
    <t>M59263883</t>
  </si>
  <si>
    <t>M53471328</t>
  </si>
  <si>
    <t>M50403280</t>
  </si>
  <si>
    <t>M50509408</t>
  </si>
  <si>
    <t>M53851580</t>
  </si>
  <si>
    <t>M53596021</t>
  </si>
  <si>
    <t>M57526273</t>
  </si>
  <si>
    <t>M57281659</t>
  </si>
  <si>
    <t>M56246504</t>
  </si>
  <si>
    <t>M54163717</t>
  </si>
  <si>
    <t>M59022362</t>
  </si>
  <si>
    <t>M56715230</t>
  </si>
  <si>
    <t>M50101888</t>
  </si>
  <si>
    <t>M57690809</t>
  </si>
  <si>
    <t>M50659568</t>
  </si>
  <si>
    <t>M58993209</t>
  </si>
  <si>
    <t>M58862305</t>
  </si>
  <si>
    <t>M58090690</t>
  </si>
  <si>
    <t>M54929115</t>
  </si>
  <si>
    <t>M57493405</t>
  </si>
  <si>
    <t>M56871705</t>
  </si>
  <si>
    <t>M56267333</t>
  </si>
  <si>
    <t>M50388996</t>
  </si>
  <si>
    <t>M57704160</t>
  </si>
  <si>
    <t>M59741207</t>
  </si>
  <si>
    <t>M58747174</t>
  </si>
  <si>
    <t>M50916674</t>
  </si>
  <si>
    <t>M51200538</t>
  </si>
  <si>
    <t>M53463199</t>
  </si>
  <si>
    <t>M52760628</t>
  </si>
  <si>
    <t>M53735145</t>
  </si>
  <si>
    <t>M57052896</t>
  </si>
  <si>
    <t>M59938129</t>
  </si>
  <si>
    <t>M57300971</t>
  </si>
  <si>
    <t>M54408503</t>
  </si>
  <si>
    <t>M52524178</t>
  </si>
  <si>
    <t>M53299915</t>
  </si>
  <si>
    <t>M57163138</t>
  </si>
  <si>
    <t>M59680654</t>
  </si>
  <si>
    <t>M54848658</t>
  </si>
  <si>
    <t>M53020219</t>
  </si>
  <si>
    <t>M51279088</t>
  </si>
  <si>
    <t>M55133711</t>
  </si>
  <si>
    <t>M58817642</t>
  </si>
  <si>
    <t>M50694612</t>
  </si>
  <si>
    <t>M53769131</t>
  </si>
  <si>
    <t>M59106099</t>
  </si>
  <si>
    <t>M50694111</t>
  </si>
  <si>
    <t>M50778816</t>
  </si>
  <si>
    <t>M54391205</t>
  </si>
  <si>
    <t>M51849325</t>
  </si>
  <si>
    <t>M51526124</t>
  </si>
  <si>
    <t>M56260359</t>
  </si>
  <si>
    <t>M53306666</t>
  </si>
  <si>
    <t>M55374077</t>
  </si>
  <si>
    <t>M58694116</t>
  </si>
  <si>
    <t>M54812104</t>
  </si>
  <si>
    <t>M56762599</t>
  </si>
  <si>
    <t>M50685690</t>
  </si>
  <si>
    <t>M55664437</t>
  </si>
  <si>
    <t>M56051791</t>
  </si>
  <si>
    <t>M50513056</t>
  </si>
  <si>
    <t>M50181080</t>
  </si>
  <si>
    <t>M58372497</t>
  </si>
  <si>
    <t>M53355694</t>
  </si>
  <si>
    <t>M54124808</t>
  </si>
  <si>
    <t>M51755574</t>
  </si>
  <si>
    <t>M59209166</t>
  </si>
  <si>
    <t>M51491763</t>
  </si>
  <si>
    <t>M55235684</t>
  </si>
  <si>
    <t>M52108146</t>
  </si>
  <si>
    <t>M58815265</t>
  </si>
  <si>
    <t>M55491000</t>
  </si>
  <si>
    <t>M54782837</t>
  </si>
  <si>
    <t>M58252342</t>
  </si>
  <si>
    <t>M55397973</t>
  </si>
  <si>
    <t>M50938202</t>
  </si>
  <si>
    <t>M51506887</t>
  </si>
  <si>
    <t>M58293816</t>
  </si>
  <si>
    <t>M56445870</t>
  </si>
  <si>
    <t>M57314032</t>
  </si>
  <si>
    <t>M53744192</t>
  </si>
  <si>
    <t>M51060767</t>
  </si>
  <si>
    <t>M57600335</t>
  </si>
  <si>
    <t>M54437901</t>
  </si>
  <si>
    <t>M59492056</t>
  </si>
  <si>
    <t>M53363165</t>
  </si>
  <si>
    <t>M58648149</t>
  </si>
  <si>
    <t>M56589568</t>
  </si>
  <si>
    <t>M53577805</t>
  </si>
  <si>
    <t>M50053313</t>
  </si>
  <si>
    <t>M54913278</t>
  </si>
  <si>
    <t>M56077035</t>
  </si>
  <si>
    <t>M50100023</t>
  </si>
  <si>
    <t>M53249465</t>
  </si>
  <si>
    <t>M50405365</t>
  </si>
  <si>
    <t>M58882952</t>
  </si>
  <si>
    <t>M59986711</t>
  </si>
  <si>
    <t>M55886529</t>
  </si>
  <si>
    <t>M2998583</t>
  </si>
  <si>
    <t>M2764062</t>
  </si>
  <si>
    <t>M2189819</t>
  </si>
  <si>
    <t>M2843075</t>
  </si>
  <si>
    <t>M2417808</t>
  </si>
  <si>
    <t>M2937961</t>
  </si>
  <si>
    <t>M2369987</t>
  </si>
  <si>
    <t>M2882400</t>
  </si>
  <si>
    <t>M2162358</t>
  </si>
  <si>
    <t>M2824304</t>
  </si>
  <si>
    <t>M2534199</t>
  </si>
  <si>
    <t>M2978241</t>
  </si>
  <si>
    <t>M2377335</t>
  </si>
  <si>
    <t>M2384704</t>
  </si>
  <si>
    <t>M2545208</t>
  </si>
  <si>
    <t>M2716455</t>
  </si>
  <si>
    <t>M2256622</t>
  </si>
  <si>
    <t>M2188548</t>
  </si>
  <si>
    <t>M2238406</t>
  </si>
  <si>
    <t>M2165550</t>
  </si>
  <si>
    <t>M2247265</t>
  </si>
  <si>
    <t>M2976297</t>
  </si>
  <si>
    <t>M2124047</t>
  </si>
  <si>
    <t>M2655549</t>
  </si>
  <si>
    <t>M2822216</t>
  </si>
  <si>
    <t>M2657893</t>
  </si>
  <si>
    <t>M2799946</t>
  </si>
  <si>
    <t>M2522080</t>
  </si>
  <si>
    <t>M2253413</t>
  </si>
  <si>
    <t>M2141136</t>
  </si>
  <si>
    <t>M2190102</t>
  </si>
  <si>
    <t>M2291191</t>
  </si>
  <si>
    <t>M2630003</t>
  </si>
  <si>
    <t>M2722083</t>
  </si>
  <si>
    <t>M2085656</t>
  </si>
  <si>
    <t>M2256111</t>
  </si>
  <si>
    <t>M2394578</t>
  </si>
  <si>
    <t>M2516399</t>
  </si>
  <si>
    <t>M2627802</t>
  </si>
  <si>
    <t>M2594599</t>
  </si>
  <si>
    <t>M2836308</t>
  </si>
  <si>
    <t>M2484626</t>
  </si>
  <si>
    <t>M2281899</t>
  </si>
  <si>
    <t>M2038987</t>
  </si>
  <si>
    <t>M2976401</t>
  </si>
  <si>
    <t>M2644325</t>
  </si>
  <si>
    <t>M2790340</t>
  </si>
  <si>
    <t>M2101922</t>
  </si>
  <si>
    <t>M2557526</t>
  </si>
  <si>
    <t>M2960642</t>
  </si>
  <si>
    <t>M2592750</t>
  </si>
  <si>
    <t>M2171990</t>
  </si>
  <si>
    <t>M2063418</t>
  </si>
  <si>
    <t>M2330628</t>
  </si>
  <si>
    <t>M2588056</t>
  </si>
  <si>
    <t>M2855694</t>
  </si>
  <si>
    <t>M2778388</t>
  </si>
  <si>
    <t>M2776452</t>
  </si>
  <si>
    <t>M2299005</t>
  </si>
  <si>
    <t>M2006582</t>
  </si>
  <si>
    <t>M2223948</t>
  </si>
  <si>
    <t>M2983846</t>
  </si>
  <si>
    <t>M2821116</t>
  </si>
  <si>
    <t>M2993927</t>
  </si>
  <si>
    <t>M2456482</t>
  </si>
  <si>
    <t>M2714127</t>
  </si>
  <si>
    <t>M2571577</t>
  </si>
  <si>
    <t>M2535686</t>
  </si>
  <si>
    <t>M2133026</t>
  </si>
  <si>
    <t>M2174674</t>
  </si>
  <si>
    <t>M2969515</t>
  </si>
  <si>
    <t>M2066677</t>
  </si>
  <si>
    <t>M2223629</t>
  </si>
  <si>
    <t>M2746959</t>
  </si>
  <si>
    <t>M2485500</t>
  </si>
  <si>
    <t>M2836052</t>
  </si>
  <si>
    <t>M2563745</t>
  </si>
  <si>
    <t>M2607565</t>
  </si>
  <si>
    <t>M2439339</t>
  </si>
  <si>
    <t>M2557702</t>
  </si>
  <si>
    <t>M2684043</t>
  </si>
  <si>
    <t>M2563872</t>
  </si>
  <si>
    <t>M2098150</t>
  </si>
  <si>
    <t>M2501140</t>
  </si>
  <si>
    <t>M2556776</t>
  </si>
  <si>
    <t>M2464640</t>
  </si>
  <si>
    <t>M2311072</t>
  </si>
  <si>
    <t>M2298787</t>
  </si>
  <si>
    <t>M2920111</t>
  </si>
  <si>
    <t>M2558710</t>
  </si>
  <si>
    <t>M2025785</t>
  </si>
  <si>
    <t>M2400610</t>
  </si>
  <si>
    <t>M2662287</t>
  </si>
  <si>
    <t>M2048496</t>
  </si>
  <si>
    <t>M2941027</t>
  </si>
  <si>
    <t>M2329594</t>
  </si>
  <si>
    <t>M2431039</t>
  </si>
  <si>
    <t>M2896207</t>
  </si>
  <si>
    <t>M2551859</t>
  </si>
  <si>
    <t>M2154696</t>
  </si>
  <si>
    <t>M2699305</t>
  </si>
  <si>
    <t>M2133960</t>
  </si>
  <si>
    <t>M2142881</t>
  </si>
  <si>
    <t>M2686130</t>
  </si>
  <si>
    <t>M2743278</t>
  </si>
  <si>
    <t>M2711079</t>
  </si>
  <si>
    <t>M2307256</t>
  </si>
  <si>
    <t>M2336699</t>
  </si>
  <si>
    <t>M2312424</t>
  </si>
  <si>
    <t>M2544020</t>
  </si>
  <si>
    <t>M2369853</t>
  </si>
  <si>
    <t>M2443947</t>
  </si>
  <si>
    <t>M2424485</t>
  </si>
  <si>
    <t>M2401626</t>
  </si>
  <si>
    <t>M2624319</t>
  </si>
  <si>
    <t>M2315458</t>
  </si>
  <si>
    <t>M2074662</t>
  </si>
  <si>
    <t>M2987414</t>
  </si>
  <si>
    <t>M2225490</t>
  </si>
  <si>
    <t>M2386810</t>
  </si>
  <si>
    <t>M2492795</t>
  </si>
  <si>
    <t>M2530328</t>
  </si>
  <si>
    <t>M2950485</t>
  </si>
  <si>
    <t>M2251991</t>
  </si>
  <si>
    <t>M2012692</t>
  </si>
  <si>
    <t>M2520793</t>
  </si>
  <si>
    <t>M2681817</t>
  </si>
  <si>
    <t>M2233250</t>
  </si>
  <si>
    <t>M2613880</t>
  </si>
  <si>
    <t>M2721896</t>
  </si>
  <si>
    <t>M2300138</t>
  </si>
  <si>
    <t>M2092192</t>
  </si>
  <si>
    <t>M2403033</t>
  </si>
  <si>
    <t>M2684002</t>
  </si>
  <si>
    <t>M2953421</t>
  </si>
  <si>
    <t>M2381533</t>
  </si>
  <si>
    <t>M2985353</t>
  </si>
  <si>
    <t>M2132814</t>
  </si>
  <si>
    <t>M2061690</t>
  </si>
  <si>
    <t>M2771374</t>
  </si>
  <si>
    <t>M2478832</t>
  </si>
  <si>
    <t>M2615828</t>
  </si>
  <si>
    <t>M2133080</t>
  </si>
  <si>
    <t>M2035266</t>
  </si>
  <si>
    <t>M2987264</t>
  </si>
  <si>
    <t>M2145153</t>
  </si>
  <si>
    <t>M2348955</t>
  </si>
  <si>
    <t>M2718932</t>
  </si>
  <si>
    <t>M2934668</t>
  </si>
  <si>
    <t>M2232673</t>
  </si>
  <si>
    <t>M2439699</t>
  </si>
  <si>
    <t>M2697666</t>
  </si>
  <si>
    <t>M2806308</t>
  </si>
  <si>
    <t>M2980092</t>
  </si>
  <si>
    <t>M2805242</t>
  </si>
  <si>
    <t>M2001177</t>
  </si>
  <si>
    <t>M2477778</t>
  </si>
  <si>
    <t>M2428903</t>
  </si>
  <si>
    <t>M2522088</t>
  </si>
  <si>
    <t>M2430404</t>
  </si>
  <si>
    <t>M2522648</t>
  </si>
  <si>
    <t>M2059145</t>
  </si>
  <si>
    <t>M2838518</t>
  </si>
  <si>
    <t>M2617452</t>
  </si>
  <si>
    <t>M2443398</t>
  </si>
  <si>
    <t>M2453936</t>
  </si>
  <si>
    <t>M2266562</t>
  </si>
  <si>
    <t>M2400977</t>
  </si>
  <si>
    <t>M2130883</t>
  </si>
  <si>
    <t>M2028789</t>
  </si>
  <si>
    <t>M2853635</t>
  </si>
  <si>
    <t>M2006451</t>
  </si>
  <si>
    <t>M2302482</t>
  </si>
  <si>
    <t>M2808162</t>
  </si>
  <si>
    <t>M2204420</t>
  </si>
  <si>
    <t>M2525393</t>
  </si>
  <si>
    <t>M2745493</t>
  </si>
  <si>
    <t>M2915924</t>
  </si>
  <si>
    <t>M2382445</t>
  </si>
  <si>
    <t>M2657971</t>
  </si>
  <si>
    <t>M2556535</t>
  </si>
  <si>
    <t>M2543337</t>
  </si>
  <si>
    <t>M2889297</t>
  </si>
  <si>
    <t>M2337143</t>
  </si>
  <si>
    <t>M2843732</t>
  </si>
  <si>
    <t>M2470628</t>
  </si>
  <si>
    <t>M2357656</t>
  </si>
  <si>
    <t>M2207600</t>
  </si>
  <si>
    <t>M2912545</t>
  </si>
  <si>
    <t>M2895868</t>
  </si>
  <si>
    <t>M2364384</t>
  </si>
  <si>
    <t>M2427912</t>
  </si>
  <si>
    <t>M2657101</t>
  </si>
  <si>
    <t>M2062816</t>
  </si>
  <si>
    <t>M2401238</t>
  </si>
  <si>
    <t>M2814800</t>
  </si>
  <si>
    <t>M2307883</t>
  </si>
  <si>
    <t>M2091033</t>
  </si>
  <si>
    <t>M2059176</t>
  </si>
  <si>
    <t>M2320853</t>
  </si>
  <si>
    <t>M2836804</t>
  </si>
  <si>
    <t>M2884254</t>
  </si>
  <si>
    <t>M2939742</t>
  </si>
  <si>
    <t>M2534043</t>
  </si>
  <si>
    <t>M2802091</t>
  </si>
  <si>
    <t>M2686760</t>
  </si>
  <si>
    <t>M2124030</t>
  </si>
  <si>
    <t>M2162297</t>
  </si>
  <si>
    <t>M2451302</t>
  </si>
  <si>
    <t>M2115296</t>
  </si>
  <si>
    <t>M2344569</t>
  </si>
  <si>
    <t>M2223929</t>
  </si>
  <si>
    <t>M2929113</t>
  </si>
  <si>
    <t>M2863538</t>
  </si>
  <si>
    <t>M2039405</t>
  </si>
  <si>
    <t>M2620613</t>
  </si>
  <si>
    <t>M2439355</t>
  </si>
  <si>
    <t>M2500973</t>
  </si>
  <si>
    <t>M2024055</t>
  </si>
  <si>
    <t>M2296304</t>
  </si>
  <si>
    <t>M2145013</t>
  </si>
  <si>
    <t>M2397588</t>
  </si>
  <si>
    <t>M2158330</t>
  </si>
  <si>
    <t>M2836005</t>
  </si>
  <si>
    <t>M2677836</t>
  </si>
  <si>
    <t>M2252579</t>
  </si>
  <si>
    <t>M2193310</t>
  </si>
  <si>
    <t>M2879832</t>
  </si>
  <si>
    <t>M2081544</t>
  </si>
  <si>
    <t>M2865759</t>
  </si>
  <si>
    <t>M2551245</t>
  </si>
  <si>
    <t>M2761149</t>
  </si>
  <si>
    <t>M2360946</t>
  </si>
  <si>
    <t>M2393792</t>
  </si>
  <si>
    <t>M2621243</t>
  </si>
  <si>
    <t>M2807232</t>
  </si>
  <si>
    <t>M2540884</t>
  </si>
  <si>
    <t>M2843722</t>
  </si>
  <si>
    <t>M2406045</t>
  </si>
  <si>
    <t>M2898982</t>
  </si>
  <si>
    <t>M2299720</t>
  </si>
  <si>
    <t>M2342141</t>
  </si>
  <si>
    <t>M2047825</t>
  </si>
  <si>
    <t>M2647481</t>
  </si>
  <si>
    <t>M2417735</t>
  </si>
  <si>
    <t>M2207224</t>
  </si>
  <si>
    <t>M2914034</t>
  </si>
  <si>
    <t>M2512265</t>
  </si>
  <si>
    <t>M2317038</t>
  </si>
  <si>
    <t>M2854573</t>
  </si>
  <si>
    <t>M2402863</t>
  </si>
  <si>
    <t>M2326307</t>
  </si>
  <si>
    <t>M2597240</t>
  </si>
  <si>
    <t>M2802570</t>
  </si>
  <si>
    <t>M2997550</t>
  </si>
  <si>
    <t>M2905599</t>
  </si>
  <si>
    <t>M2210294</t>
  </si>
  <si>
    <t>M2554658</t>
  </si>
  <si>
    <t>M2738704</t>
  </si>
  <si>
    <t>M2333258</t>
  </si>
  <si>
    <t>M2746032</t>
  </si>
  <si>
    <t>M2473853</t>
  </si>
  <si>
    <t>M2388487</t>
  </si>
  <si>
    <t>M2567871</t>
  </si>
  <si>
    <t>M2671310</t>
  </si>
  <si>
    <t>M2577820</t>
  </si>
  <si>
    <t>M2248242</t>
  </si>
  <si>
    <t>M2038951</t>
  </si>
  <si>
    <t>M2061498</t>
  </si>
  <si>
    <t>M2637371</t>
  </si>
  <si>
    <t>M2830975</t>
  </si>
  <si>
    <t>M2845144</t>
  </si>
  <si>
    <t>M2152767</t>
  </si>
  <si>
    <t>M2726100</t>
  </si>
  <si>
    <t>M2248487</t>
  </si>
  <si>
    <t>M2201017</t>
  </si>
  <si>
    <t>M2163808</t>
  </si>
  <si>
    <t>M2602115</t>
  </si>
  <si>
    <t>M2140749</t>
  </si>
  <si>
    <t>M2711338</t>
  </si>
  <si>
    <t>M2199636</t>
  </si>
  <si>
    <t>M2866957</t>
  </si>
  <si>
    <t>M2709821</t>
  </si>
  <si>
    <t>M2300399</t>
  </si>
  <si>
    <t>M2878102</t>
  </si>
  <si>
    <t>M2758633</t>
  </si>
  <si>
    <t>M2380474</t>
  </si>
  <si>
    <t>M2868853</t>
  </si>
  <si>
    <t>M2541743</t>
  </si>
  <si>
    <t>M2978111</t>
  </si>
  <si>
    <t>M2416006</t>
  </si>
  <si>
    <t>M2551435</t>
  </si>
  <si>
    <t>M2592208</t>
  </si>
  <si>
    <t>M2300054</t>
  </si>
  <si>
    <t>M2110771</t>
  </si>
  <si>
    <t>M2495002</t>
  </si>
  <si>
    <t>M2404308</t>
  </si>
  <si>
    <t>M2186295</t>
  </si>
  <si>
    <t>M2183650</t>
  </si>
  <si>
    <t>M2345804</t>
  </si>
  <si>
    <t>M2709462</t>
  </si>
  <si>
    <t>M2788052</t>
  </si>
  <si>
    <t>M2984724</t>
  </si>
  <si>
    <t>M2287281</t>
  </si>
  <si>
    <t>M2889760</t>
  </si>
  <si>
    <t>M2568659</t>
  </si>
  <si>
    <t>M2548099</t>
  </si>
  <si>
    <t>M2189994</t>
  </si>
  <si>
    <t>M2651665</t>
  </si>
  <si>
    <t>M2642102</t>
  </si>
  <si>
    <t>M2179753</t>
  </si>
  <si>
    <t>M2930671</t>
  </si>
  <si>
    <t>M2021649</t>
  </si>
  <si>
    <t>M2153746</t>
  </si>
  <si>
    <t>M2463777</t>
  </si>
  <si>
    <t>M2869482</t>
  </si>
  <si>
    <t>M2209817</t>
  </si>
  <si>
    <t>M2686240</t>
  </si>
  <si>
    <t>M2592314</t>
  </si>
  <si>
    <t>M2162146</t>
  </si>
  <si>
    <t>M2068468</t>
  </si>
  <si>
    <t>M2811153</t>
  </si>
  <si>
    <t>M2122323</t>
  </si>
  <si>
    <t>M2261970</t>
  </si>
  <si>
    <t>M2269104</t>
  </si>
  <si>
    <t>M2448177</t>
  </si>
  <si>
    <t>M2123950</t>
  </si>
  <si>
    <t>M2226624</t>
  </si>
  <si>
    <t>M2162346</t>
  </si>
  <si>
    <t>M2218465</t>
  </si>
  <si>
    <t>M2535357</t>
  </si>
  <si>
    <t>M2523325</t>
  </si>
  <si>
    <t>M2923065</t>
  </si>
  <si>
    <t>M2524380</t>
  </si>
  <si>
    <t>M2756663</t>
  </si>
  <si>
    <t>M2247584</t>
  </si>
  <si>
    <t>M2698766</t>
  </si>
  <si>
    <t>M2409384</t>
  </si>
  <si>
    <t>M2492222</t>
  </si>
  <si>
    <t>M2592214</t>
  </si>
  <si>
    <t>M2180025</t>
  </si>
  <si>
    <t>M2653451</t>
  </si>
  <si>
    <t>M2508435</t>
  </si>
  <si>
    <t>M2739311</t>
  </si>
  <si>
    <t>M2004644</t>
  </si>
  <si>
    <t>M2232380</t>
  </si>
  <si>
    <t>M2595990</t>
  </si>
  <si>
    <t>M2659802</t>
  </si>
  <si>
    <t>M2794665</t>
  </si>
  <si>
    <t>M2370974</t>
  </si>
  <si>
    <t>M2785242</t>
  </si>
  <si>
    <t>M2893518</t>
  </si>
  <si>
    <t>M2734863</t>
  </si>
  <si>
    <t>M2614765</t>
  </si>
  <si>
    <t>M2186331</t>
  </si>
  <si>
    <t>M2366519</t>
  </si>
  <si>
    <t>M2806364</t>
  </si>
  <si>
    <t>M2789960</t>
  </si>
  <si>
    <t>M2754876</t>
  </si>
  <si>
    <t>M2976647</t>
  </si>
  <si>
    <t>M2102841</t>
  </si>
  <si>
    <t>M2657713</t>
  </si>
  <si>
    <t>M2159844</t>
  </si>
  <si>
    <t>M2374372</t>
  </si>
  <si>
    <t>M2472744</t>
  </si>
  <si>
    <t>M2528094</t>
  </si>
  <si>
    <t>M2346134</t>
  </si>
  <si>
    <t>M2013377</t>
  </si>
  <si>
    <t>M2878987</t>
  </si>
  <si>
    <t>M2921861</t>
  </si>
  <si>
    <t>M2629179</t>
  </si>
  <si>
    <t>M2593238</t>
  </si>
  <si>
    <t>M2136921</t>
  </si>
  <si>
    <t>M2141582</t>
  </si>
  <si>
    <t>M2897617</t>
  </si>
  <si>
    <t>M2971108</t>
  </si>
  <si>
    <t>M2439437</t>
  </si>
  <si>
    <t>M2775451</t>
  </si>
  <si>
    <t>M2902394</t>
  </si>
  <si>
    <t>M2162893</t>
  </si>
  <si>
    <t>M2259042</t>
  </si>
  <si>
    <t>M2479958</t>
  </si>
  <si>
    <t>M2465221</t>
  </si>
  <si>
    <t>M2269780</t>
  </si>
  <si>
    <t>M2073881</t>
  </si>
  <si>
    <t>M2126136</t>
  </si>
  <si>
    <t>M2616181</t>
  </si>
  <si>
    <t>M2864336</t>
  </si>
  <si>
    <t>M2657132</t>
  </si>
  <si>
    <t>M2233454</t>
  </si>
  <si>
    <t>M2980621</t>
  </si>
  <si>
    <t>M2604667</t>
  </si>
  <si>
    <t>M2138612</t>
  </si>
  <si>
    <t>M2301889</t>
  </si>
  <si>
    <t>M2052112</t>
  </si>
  <si>
    <t>M2959449</t>
  </si>
  <si>
    <t>M2181493</t>
  </si>
  <si>
    <t>M2045420</t>
  </si>
  <si>
    <t>M2277467</t>
  </si>
  <si>
    <t>M2857274</t>
  </si>
  <si>
    <t>M2309018</t>
  </si>
  <si>
    <t>M2405665</t>
  </si>
  <si>
    <t>M2123807</t>
  </si>
  <si>
    <t>M2636467</t>
  </si>
  <si>
    <t>M2221487</t>
  </si>
  <si>
    <t>M2837007</t>
  </si>
  <si>
    <t>M2773038</t>
  </si>
  <si>
    <t>M2598553</t>
  </si>
  <si>
    <t>M2650319</t>
  </si>
  <si>
    <t>M2956782</t>
  </si>
  <si>
    <t>M2736001</t>
  </si>
  <si>
    <t>M2412964</t>
  </si>
  <si>
    <t>M2013934</t>
  </si>
  <si>
    <t>M2416211</t>
  </si>
  <si>
    <t>M2722720</t>
  </si>
  <si>
    <t>M2728245</t>
  </si>
  <si>
    <t>M2639637</t>
  </si>
  <si>
    <t>M2182543</t>
  </si>
  <si>
    <t>M2800661</t>
  </si>
  <si>
    <t>M2528089</t>
  </si>
  <si>
    <t>M2510066</t>
  </si>
  <si>
    <t>M2938996</t>
  </si>
  <si>
    <t>M2621743</t>
  </si>
  <si>
    <t>M2823020</t>
  </si>
  <si>
    <t>M2991784</t>
  </si>
  <si>
    <t>M2340579</t>
  </si>
  <si>
    <t>M2503358</t>
  </si>
  <si>
    <t>M2270034</t>
  </si>
  <si>
    <t>M2679935</t>
  </si>
  <si>
    <t>M2243240</t>
  </si>
  <si>
    <t>M2218572</t>
  </si>
  <si>
    <t>M2982442</t>
  </si>
  <si>
    <t>M2101992</t>
  </si>
  <si>
    <t>M2987653</t>
  </si>
  <si>
    <t>M2148720</t>
  </si>
  <si>
    <t>M2480341</t>
  </si>
  <si>
    <t>M2573713</t>
  </si>
  <si>
    <t>M2041986</t>
  </si>
  <si>
    <t>M2653323</t>
  </si>
  <si>
    <t>M2620427</t>
  </si>
  <si>
    <t>M2022212</t>
  </si>
  <si>
    <t>M2017992</t>
  </si>
  <si>
    <t>M2712931</t>
  </si>
  <si>
    <t>M2896922</t>
  </si>
  <si>
    <t>M2343800</t>
  </si>
  <si>
    <t>M2407574</t>
  </si>
  <si>
    <t>M2931757</t>
  </si>
  <si>
    <t>M2849648</t>
  </si>
  <si>
    <t>M2069907</t>
  </si>
  <si>
    <t>M2682674</t>
  </si>
  <si>
    <t>M2175278</t>
  </si>
  <si>
    <t>M2080465</t>
  </si>
  <si>
    <t>M2185230</t>
  </si>
  <si>
    <t>M2184393</t>
  </si>
  <si>
    <t>M2319560</t>
  </si>
  <si>
    <t>M2866452</t>
  </si>
  <si>
    <t>M2002567</t>
  </si>
  <si>
    <t>M2075565</t>
  </si>
  <si>
    <t>M2109707</t>
  </si>
  <si>
    <t>M2167121</t>
  </si>
  <si>
    <t>M2178329</t>
  </si>
  <si>
    <t>M2255811</t>
  </si>
  <si>
    <t>M2749922</t>
  </si>
  <si>
    <t>M2501781</t>
  </si>
  <si>
    <t>M2480859</t>
  </si>
  <si>
    <t>M2461674</t>
  </si>
  <si>
    <t>M2989028</t>
  </si>
  <si>
    <t>M2106646</t>
  </si>
  <si>
    <t>M2352469</t>
  </si>
  <si>
    <t>M2851469</t>
  </si>
  <si>
    <t>M2074799</t>
  </si>
  <si>
    <t>M2624464</t>
  </si>
  <si>
    <t>M2893916</t>
  </si>
  <si>
    <t>M2690178</t>
  </si>
  <si>
    <t>M2302210</t>
  </si>
  <si>
    <t>M2642930</t>
  </si>
  <si>
    <t>M2908376</t>
  </si>
  <si>
    <t>M2428971</t>
  </si>
  <si>
    <t>M2215292</t>
  </si>
  <si>
    <t>M2020241</t>
  </si>
  <si>
    <t>M2261151</t>
  </si>
  <si>
    <t>M2746458</t>
  </si>
  <si>
    <t>M2336186</t>
  </si>
  <si>
    <t>M2782795</t>
  </si>
  <si>
    <t>M2157261</t>
  </si>
  <si>
    <t>M2737109</t>
  </si>
  <si>
    <t>M2515769</t>
  </si>
  <si>
    <t>M2429184</t>
  </si>
  <si>
    <t>M2337331</t>
  </si>
  <si>
    <t>M2645919</t>
  </si>
  <si>
    <t>M2855939</t>
  </si>
  <si>
    <t>M2963178</t>
  </si>
  <si>
    <t>M2254537</t>
  </si>
  <si>
    <t>M2048921</t>
  </si>
  <si>
    <t>M2175808</t>
  </si>
  <si>
    <t>M2201925</t>
  </si>
  <si>
    <t>M2340709</t>
  </si>
  <si>
    <t>M2673576</t>
  </si>
  <si>
    <t>M2972641</t>
  </si>
  <si>
    <t>M2496978</t>
  </si>
  <si>
    <t>M2483309</t>
  </si>
  <si>
    <t>M2241411</t>
  </si>
  <si>
    <t>M2794797</t>
  </si>
  <si>
    <t>M2218917</t>
  </si>
  <si>
    <t>M2167709</t>
  </si>
  <si>
    <t>M2146253</t>
  </si>
  <si>
    <t>M2831030</t>
  </si>
  <si>
    <t>M2853198</t>
  </si>
  <si>
    <t>M2129570</t>
  </si>
  <si>
    <t>M2137971</t>
  </si>
  <si>
    <t>M2589786</t>
  </si>
  <si>
    <t>M2702768</t>
  </si>
  <si>
    <t>M2930855</t>
  </si>
  <si>
    <t>M2092628</t>
  </si>
  <si>
    <t>M2684294</t>
  </si>
  <si>
    <t>M2883828</t>
  </si>
  <si>
    <t>M2146248</t>
  </si>
  <si>
    <t>M2995723</t>
  </si>
  <si>
    <t>M2927159</t>
  </si>
  <si>
    <t>M2861501</t>
  </si>
  <si>
    <t>M2209721</t>
  </si>
  <si>
    <t>M2478216</t>
  </si>
  <si>
    <t>M2230209</t>
  </si>
  <si>
    <t>M2032961</t>
  </si>
  <si>
    <t>M2393898</t>
  </si>
  <si>
    <t>M2980336</t>
  </si>
  <si>
    <t>M2994578</t>
  </si>
  <si>
    <t>M2587165</t>
  </si>
  <si>
    <t>M2851404</t>
  </si>
  <si>
    <t>M2301775</t>
  </si>
  <si>
    <t>M2951212</t>
  </si>
  <si>
    <t>M2897817</t>
  </si>
  <si>
    <t>M2913732</t>
  </si>
  <si>
    <t>M2922897</t>
  </si>
  <si>
    <t>M2568528</t>
  </si>
  <si>
    <t>M2156758</t>
  </si>
  <si>
    <t>M2179047</t>
  </si>
  <si>
    <t>M2306789</t>
  </si>
  <si>
    <t>M2027323</t>
  </si>
  <si>
    <t>M2268724</t>
  </si>
  <si>
    <t>M2448209</t>
  </si>
  <si>
    <t>M2827806</t>
  </si>
  <si>
    <t>M2808174</t>
  </si>
  <si>
    <t>M2772846</t>
  </si>
  <si>
    <t>M2860165</t>
  </si>
  <si>
    <t>M2714019</t>
  </si>
  <si>
    <t>M2958294</t>
  </si>
  <si>
    <t>M2356134</t>
  </si>
  <si>
    <t>M2350660</t>
  </si>
  <si>
    <t>M2715585</t>
  </si>
  <si>
    <t>M2926055</t>
  </si>
  <si>
    <t>M2041908</t>
  </si>
  <si>
    <t>M2085702</t>
  </si>
  <si>
    <t>M2830983</t>
  </si>
  <si>
    <t>M2133624</t>
  </si>
  <si>
    <t>M2003270</t>
  </si>
  <si>
    <t>M2371923</t>
  </si>
  <si>
    <t>M2553564</t>
  </si>
  <si>
    <t>M2555109</t>
  </si>
  <si>
    <t>M2961917</t>
  </si>
  <si>
    <t>M2901328</t>
  </si>
  <si>
    <t>M2653054</t>
  </si>
  <si>
    <t>M2302996</t>
  </si>
  <si>
    <t>M2569710</t>
  </si>
  <si>
    <t>M2976114</t>
  </si>
  <si>
    <t>M2979836</t>
  </si>
  <si>
    <t>M2261806</t>
  </si>
  <si>
    <t>M2536863</t>
  </si>
  <si>
    <t>M2717918</t>
  </si>
  <si>
    <t>M2985822</t>
  </si>
  <si>
    <t>M2261562</t>
  </si>
  <si>
    <t>M2618331</t>
  </si>
  <si>
    <t>M2910365</t>
  </si>
  <si>
    <t>M2290294</t>
  </si>
  <si>
    <t>M2641645</t>
  </si>
  <si>
    <t>M2270590</t>
  </si>
  <si>
    <t>M2984342</t>
  </si>
  <si>
    <t>M2473293</t>
  </si>
  <si>
    <t>M2080150</t>
  </si>
  <si>
    <t>M2801208</t>
  </si>
  <si>
    <t>M2885541</t>
  </si>
  <si>
    <t>M2537015</t>
  </si>
  <si>
    <t>M2110448</t>
  </si>
  <si>
    <t>M2786717</t>
  </si>
  <si>
    <t>M2132031</t>
  </si>
  <si>
    <t>M2660033</t>
  </si>
  <si>
    <t>M2872211</t>
  </si>
  <si>
    <t>M2803144</t>
  </si>
  <si>
    <t>M2864304</t>
  </si>
  <si>
    <t>M2670449</t>
  </si>
  <si>
    <t>M2136787</t>
  </si>
  <si>
    <t>M2279527</t>
  </si>
  <si>
    <t>M2663856</t>
  </si>
  <si>
    <t>M2384051</t>
  </si>
  <si>
    <t>M2961029</t>
  </si>
  <si>
    <t>M2783920</t>
  </si>
  <si>
    <t>M2707256</t>
  </si>
  <si>
    <t>M2218389</t>
  </si>
  <si>
    <t>M2055160</t>
  </si>
  <si>
    <t>M2800255</t>
  </si>
  <si>
    <t>M2770454</t>
  </si>
  <si>
    <t>M2750985</t>
  </si>
  <si>
    <t>M2346909</t>
  </si>
  <si>
    <t>M2755568</t>
  </si>
  <si>
    <t>M2176955</t>
  </si>
  <si>
    <t>M2202642</t>
  </si>
  <si>
    <t>M2407466</t>
  </si>
  <si>
    <t>M2433236</t>
  </si>
  <si>
    <t>M2449177</t>
  </si>
  <si>
    <t>M2797893</t>
  </si>
  <si>
    <t>M2448104</t>
  </si>
  <si>
    <t>M2754291</t>
  </si>
  <si>
    <t>M2435781</t>
  </si>
  <si>
    <t>M2800286</t>
  </si>
  <si>
    <t>M2840995</t>
  </si>
  <si>
    <t>M2424454</t>
  </si>
  <si>
    <t>M2208175</t>
  </si>
  <si>
    <t>M2753169</t>
  </si>
  <si>
    <t>M2294699</t>
  </si>
  <si>
    <t>M2508970</t>
  </si>
  <si>
    <t>M2055457</t>
  </si>
  <si>
    <t>M2502285</t>
  </si>
  <si>
    <t>M2936407</t>
  </si>
  <si>
    <t>M2240319</t>
  </si>
  <si>
    <t>M2327097</t>
  </si>
  <si>
    <t>M2524700</t>
  </si>
  <si>
    <t>M2241747</t>
  </si>
  <si>
    <t>M2154346</t>
  </si>
  <si>
    <t>M2831134</t>
  </si>
  <si>
    <t>M2788336</t>
  </si>
  <si>
    <t>M2549952</t>
  </si>
  <si>
    <t>M2934394</t>
  </si>
  <si>
    <t>M2189675</t>
  </si>
  <si>
    <t>M2374071</t>
  </si>
  <si>
    <t>M2669000</t>
  </si>
  <si>
    <t>M2544707</t>
  </si>
  <si>
    <t>M2370427</t>
  </si>
  <si>
    <t>M2616354</t>
  </si>
  <si>
    <t>M2914431</t>
  </si>
  <si>
    <t>M2530526</t>
  </si>
  <si>
    <t>M2062690</t>
  </si>
  <si>
    <t>M2200629</t>
  </si>
  <si>
    <t>M2902361</t>
  </si>
  <si>
    <t>M2591652</t>
  </si>
  <si>
    <t>M2279495</t>
  </si>
  <si>
    <t>M2360280</t>
  </si>
  <si>
    <t>M2816962</t>
  </si>
  <si>
    <t>M2250616</t>
  </si>
  <si>
    <t>M2283331</t>
  </si>
  <si>
    <t>M2859657</t>
  </si>
  <si>
    <t>M2600195</t>
  </si>
  <si>
    <t>M2110702</t>
  </si>
  <si>
    <t>M2398437</t>
  </si>
  <si>
    <t>M2904082</t>
  </si>
  <si>
    <t>M2872637</t>
  </si>
  <si>
    <t>M2931896</t>
  </si>
  <si>
    <t>M2352207</t>
  </si>
  <si>
    <t>M2474315</t>
  </si>
  <si>
    <t>M2481444</t>
  </si>
  <si>
    <t>M2051949</t>
  </si>
  <si>
    <t>M2052190</t>
  </si>
  <si>
    <t>M2253002</t>
  </si>
  <si>
    <t>M2132398</t>
  </si>
  <si>
    <t>M2474741</t>
  </si>
  <si>
    <t>M2132351</t>
  </si>
  <si>
    <t>M2873895</t>
  </si>
  <si>
    <t>M2690637</t>
  </si>
  <si>
    <t>M2943611</t>
  </si>
  <si>
    <t>M2319300</t>
  </si>
  <si>
    <t>M2063189</t>
  </si>
  <si>
    <t>M2362301</t>
  </si>
  <si>
    <t>M2037243</t>
  </si>
  <si>
    <t>M2405924</t>
  </si>
  <si>
    <t>M2142594</t>
  </si>
  <si>
    <t>M2981070</t>
  </si>
  <si>
    <t>M2241316</t>
  </si>
  <si>
    <t>M2463871</t>
  </si>
  <si>
    <t>M2861159</t>
  </si>
  <si>
    <t>M2659065</t>
  </si>
  <si>
    <t>M2413611</t>
  </si>
  <si>
    <t>M2742910</t>
  </si>
  <si>
    <t>M2607893</t>
  </si>
  <si>
    <t>M2784142</t>
  </si>
  <si>
    <t>M2664298</t>
  </si>
  <si>
    <t>M2242658</t>
  </si>
  <si>
    <t>M2027795</t>
  </si>
  <si>
    <t>M2213459</t>
  </si>
  <si>
    <t>M2742244</t>
  </si>
  <si>
    <t>M2432427</t>
  </si>
  <si>
    <t>M2878382</t>
  </si>
  <si>
    <t>M2620157</t>
  </si>
  <si>
    <t>M2578802</t>
  </si>
  <si>
    <t>M2774408</t>
  </si>
  <si>
    <t>M2873234</t>
  </si>
  <si>
    <t>M2842003</t>
  </si>
  <si>
    <t>M2449696</t>
  </si>
  <si>
    <t>M2957740</t>
  </si>
  <si>
    <t>M2167250</t>
  </si>
  <si>
    <t>M2065844</t>
  </si>
  <si>
    <t>M2219375</t>
  </si>
  <si>
    <t>M2676779</t>
  </si>
  <si>
    <t>M2687111</t>
  </si>
  <si>
    <t>M2135323</t>
  </si>
  <si>
    <t>M2382413</t>
  </si>
  <si>
    <t>M2060561</t>
  </si>
  <si>
    <t>M2849340</t>
  </si>
  <si>
    <t>M2067323</t>
  </si>
  <si>
    <t>M2533940</t>
  </si>
  <si>
    <t>M2353316</t>
  </si>
  <si>
    <t>M2506186</t>
  </si>
  <si>
    <t>M2027374</t>
  </si>
  <si>
    <t>M2509102</t>
  </si>
  <si>
    <t>M2687241</t>
  </si>
  <si>
    <t>M2193623</t>
  </si>
  <si>
    <t>M2497089</t>
  </si>
  <si>
    <t>M2465916</t>
  </si>
  <si>
    <t>M2282484</t>
  </si>
  <si>
    <t>M2011997</t>
  </si>
  <si>
    <t>M2227425</t>
  </si>
  <si>
    <t>M2556107</t>
  </si>
  <si>
    <t>M2652194</t>
  </si>
  <si>
    <t>M2288652</t>
  </si>
  <si>
    <t>M2977055</t>
  </si>
  <si>
    <t>M2281001</t>
  </si>
  <si>
    <t>M2666860</t>
  </si>
  <si>
    <t>M2345503</t>
  </si>
  <si>
    <t>M2246744</t>
  </si>
  <si>
    <t>M2303819</t>
  </si>
  <si>
    <t>M2585909</t>
  </si>
  <si>
    <t>M2512574</t>
  </si>
  <si>
    <t>M2253634</t>
  </si>
  <si>
    <t>M2265548</t>
  </si>
  <si>
    <t>M2506659</t>
  </si>
  <si>
    <t>M2526606</t>
  </si>
  <si>
    <t>M2391544</t>
  </si>
  <si>
    <t>M2246551</t>
  </si>
  <si>
    <t>M2834408</t>
  </si>
  <si>
    <t>M2472392</t>
  </si>
  <si>
    <t>M2485209</t>
  </si>
  <si>
    <t>M2021810</t>
  </si>
  <si>
    <t>M2822392</t>
  </si>
  <si>
    <t>M2111229</t>
  </si>
  <si>
    <t>M2906830</t>
  </si>
  <si>
    <t>M2241475</t>
  </si>
  <si>
    <t>M2958616</t>
  </si>
  <si>
    <t>M2175507</t>
  </si>
  <si>
    <t>M2328888</t>
  </si>
  <si>
    <t>M2879267</t>
  </si>
  <si>
    <t>M2311948</t>
  </si>
  <si>
    <t>M2387955</t>
  </si>
  <si>
    <t>M2242795</t>
  </si>
  <si>
    <t>M2909589</t>
  </si>
  <si>
    <t>M2073691</t>
  </si>
  <si>
    <t>M2770725</t>
  </si>
  <si>
    <t>M2943316</t>
  </si>
  <si>
    <t>M2822926</t>
  </si>
  <si>
    <t>M2737062</t>
  </si>
  <si>
    <t>M2731157</t>
  </si>
  <si>
    <t>M2696409</t>
  </si>
  <si>
    <t>M2417103</t>
  </si>
  <si>
    <t>M2087552</t>
  </si>
  <si>
    <t>M2523944</t>
  </si>
  <si>
    <t>M2701262</t>
  </si>
  <si>
    <t>M2952096</t>
  </si>
  <si>
    <t>M2668001</t>
  </si>
  <si>
    <t>M2297189</t>
  </si>
  <si>
    <t>M2189567</t>
  </si>
  <si>
    <t>M2752769</t>
  </si>
  <si>
    <t>M2719726</t>
  </si>
  <si>
    <t>M2134587</t>
  </si>
  <si>
    <t>M2898232</t>
  </si>
  <si>
    <t>M2096936</t>
  </si>
  <si>
    <t>M2148998</t>
  </si>
  <si>
    <t>M2612973</t>
  </si>
  <si>
    <t>M2785855</t>
  </si>
  <si>
    <t>M2922429</t>
  </si>
  <si>
    <t>M2375817</t>
  </si>
  <si>
    <t>M2822198</t>
  </si>
  <si>
    <t>M2130955</t>
  </si>
  <si>
    <t>M2807069</t>
  </si>
  <si>
    <t>M2315910</t>
  </si>
  <si>
    <t>M2100425</t>
  </si>
  <si>
    <t>M2685854</t>
  </si>
  <si>
    <t>M2208557</t>
  </si>
  <si>
    <t>M2332296</t>
  </si>
  <si>
    <t>M2390429</t>
  </si>
  <si>
    <t>M2969662</t>
  </si>
  <si>
    <t>M2949932</t>
  </si>
  <si>
    <t>M2001025</t>
  </si>
  <si>
    <t>M2765842</t>
  </si>
  <si>
    <t>M2016072</t>
  </si>
  <si>
    <t>M2132107</t>
  </si>
  <si>
    <t>M2022355</t>
  </si>
  <si>
    <t>M2477865</t>
  </si>
  <si>
    <t>M2706822</t>
  </si>
  <si>
    <t>M2887784</t>
  </si>
  <si>
    <t>M2584626</t>
  </si>
  <si>
    <t>M2086257</t>
  </si>
  <si>
    <t>M2783146</t>
  </si>
  <si>
    <t>M2881222</t>
  </si>
  <si>
    <t>M2963330</t>
  </si>
  <si>
    <t>M2099746</t>
  </si>
  <si>
    <t>M2206442</t>
  </si>
  <si>
    <t>M2061974</t>
  </si>
  <si>
    <t>M2244478</t>
  </si>
  <si>
    <t>M2683935</t>
  </si>
  <si>
    <t>M2938971</t>
  </si>
  <si>
    <t>M2016251</t>
  </si>
  <si>
    <t>M2783179</t>
  </si>
  <si>
    <t>M2756484</t>
  </si>
  <si>
    <t>M2058897</t>
  </si>
  <si>
    <t>M2548204</t>
  </si>
  <si>
    <t>M2127974</t>
  </si>
  <si>
    <t>M2921016</t>
  </si>
  <si>
    <t>M2743598</t>
  </si>
  <si>
    <t>M2382113</t>
  </si>
  <si>
    <t>M2037379</t>
  </si>
  <si>
    <t>M2895378</t>
  </si>
  <si>
    <t>M2384756</t>
  </si>
  <si>
    <t>M2245604</t>
  </si>
  <si>
    <t>M2675893</t>
  </si>
  <si>
    <t>M2674772</t>
  </si>
  <si>
    <t>M2759528</t>
  </si>
  <si>
    <t>M2135724</t>
  </si>
  <si>
    <t>M2000633</t>
  </si>
  <si>
    <t>M2268845</t>
  </si>
  <si>
    <t>M2069240</t>
  </si>
  <si>
    <t>M2625129</t>
  </si>
  <si>
    <t>M2628824</t>
  </si>
  <si>
    <t>M2131207</t>
  </si>
  <si>
    <t>M2572369</t>
  </si>
  <si>
    <t>M2309405</t>
  </si>
  <si>
    <t>M2623145</t>
  </si>
  <si>
    <t>M2487241</t>
  </si>
  <si>
    <t>M2548380</t>
  </si>
  <si>
    <t>M2907439</t>
  </si>
  <si>
    <t>M2592431</t>
  </si>
  <si>
    <t>M2639349</t>
  </si>
  <si>
    <t>M2716194</t>
  </si>
  <si>
    <t>M2085268</t>
  </si>
  <si>
    <t>M2897021</t>
  </si>
  <si>
    <t>M2136731</t>
  </si>
  <si>
    <t>M2620503</t>
  </si>
  <si>
    <t>M2757712</t>
  </si>
  <si>
    <t>M2493347</t>
  </si>
  <si>
    <t>M2922780</t>
  </si>
  <si>
    <t>M2309514</t>
  </si>
  <si>
    <t>M2913095</t>
  </si>
  <si>
    <t>M2476833</t>
  </si>
  <si>
    <t>M2285102</t>
  </si>
  <si>
    <t>M2354979</t>
  </si>
  <si>
    <t>M2892342</t>
  </si>
  <si>
    <t>M2978785</t>
  </si>
  <si>
    <t>M2825921</t>
  </si>
  <si>
    <t>M2484439</t>
  </si>
  <si>
    <t>M2550887</t>
  </si>
  <si>
    <t>M2901905</t>
  </si>
  <si>
    <t>M2981635</t>
  </si>
  <si>
    <t>M2939909</t>
  </si>
  <si>
    <t>M2466341</t>
  </si>
  <si>
    <t>M2921000</t>
  </si>
  <si>
    <t>M2979416</t>
  </si>
  <si>
    <t>M2385515</t>
  </si>
  <si>
    <t>M2713346</t>
  </si>
  <si>
    <t>M2426008</t>
  </si>
  <si>
    <t>M2488393</t>
  </si>
  <si>
    <t>M2093626</t>
  </si>
  <si>
    <t>M2916666</t>
  </si>
  <si>
    <t>M2731356</t>
  </si>
  <si>
    <t>M2726526</t>
  </si>
  <si>
    <t>M2000119</t>
  </si>
  <si>
    <t>M2644603</t>
  </si>
  <si>
    <t>M2450857</t>
  </si>
  <si>
    <t>M2381273</t>
  </si>
  <si>
    <t>M2742328</t>
  </si>
  <si>
    <t>M2490997</t>
  </si>
  <si>
    <t>M2934503</t>
  </si>
  <si>
    <t>M2778063</t>
  </si>
  <si>
    <t>M2045212</t>
  </si>
  <si>
    <t>M2355252</t>
  </si>
  <si>
    <t>M2214637</t>
  </si>
  <si>
    <t>M2223565</t>
  </si>
  <si>
    <t>M2593954</t>
  </si>
  <si>
    <t>M2993909</t>
  </si>
  <si>
    <t>M2976439</t>
  </si>
  <si>
    <t>M2819691</t>
  </si>
  <si>
    <t>M2752186</t>
  </si>
  <si>
    <t>M2919670</t>
  </si>
  <si>
    <t>M2834145</t>
  </si>
  <si>
    <t>M2505528</t>
  </si>
  <si>
    <t>M2975769</t>
  </si>
  <si>
    <t>M2074463</t>
  </si>
  <si>
    <t>M2781182</t>
  </si>
  <si>
    <t>M2092002</t>
  </si>
  <si>
    <t>M2448464</t>
  </si>
  <si>
    <t>M2117545</t>
  </si>
  <si>
    <t>M2822684</t>
  </si>
  <si>
    <t>M2234195</t>
  </si>
  <si>
    <t>M2219609</t>
  </si>
  <si>
    <t>M2883478</t>
  </si>
  <si>
    <t>M2443771</t>
  </si>
  <si>
    <t>M2793997</t>
  </si>
  <si>
    <t>M2009862</t>
  </si>
  <si>
    <t>M2003454</t>
  </si>
  <si>
    <t>M2881656</t>
  </si>
  <si>
    <t>M2121474</t>
  </si>
  <si>
    <t>M2405037</t>
  </si>
  <si>
    <t>M2121815</t>
  </si>
  <si>
    <t>M2548066</t>
  </si>
  <si>
    <t>M2971364</t>
  </si>
  <si>
    <t>M2938987</t>
  </si>
  <si>
    <t>M2740171</t>
  </si>
  <si>
    <t>M2527593</t>
  </si>
  <si>
    <t>M2033123</t>
  </si>
  <si>
    <t>M2917259</t>
  </si>
  <si>
    <t>M2744534</t>
  </si>
  <si>
    <t>M2783549</t>
  </si>
  <si>
    <t>M2096922</t>
  </si>
  <si>
    <t>M2019444</t>
  </si>
  <si>
    <t>M2023108</t>
  </si>
  <si>
    <t>M2858146</t>
  </si>
  <si>
    <t>M2319465</t>
  </si>
  <si>
    <t>M2656413</t>
  </si>
  <si>
    <t>M2411379</t>
  </si>
  <si>
    <t>M2237906</t>
  </si>
  <si>
    <t>M2304930</t>
  </si>
  <si>
    <t>M2986713</t>
  </si>
  <si>
    <t>M2174068</t>
  </si>
  <si>
    <t>M2977814</t>
  </si>
  <si>
    <t>M2182231</t>
  </si>
  <si>
    <t>M2118943</t>
  </si>
  <si>
    <t>M2788520</t>
  </si>
  <si>
    <t>M2163482</t>
  </si>
  <si>
    <t>M2353717</t>
  </si>
  <si>
    <t>M2652528</t>
  </si>
  <si>
    <t>M2085470</t>
  </si>
  <si>
    <t>M2439890</t>
  </si>
  <si>
    <t>M2903564</t>
  </si>
  <si>
    <t>M2326148</t>
  </si>
  <si>
    <t>M2479366</t>
  </si>
  <si>
    <t>M2208039</t>
  </si>
  <si>
    <t>M2543210</t>
  </si>
  <si>
    <t>M2750268</t>
  </si>
  <si>
    <t>M2814960</t>
  </si>
  <si>
    <t>M2358480</t>
  </si>
  <si>
    <t>M2997229</t>
  </si>
  <si>
    <t>M2325786</t>
  </si>
  <si>
    <t>M2398270</t>
  </si>
  <si>
    <t>M2755158</t>
  </si>
  <si>
    <t>M2358699</t>
  </si>
  <si>
    <t>M2352089</t>
  </si>
  <si>
    <t>M2718622</t>
  </si>
  <si>
    <t>M2464744</t>
  </si>
  <si>
    <t>M2417101</t>
  </si>
  <si>
    <t>M2685837</t>
  </si>
  <si>
    <t>M2284551</t>
  </si>
  <si>
    <t>M2132447</t>
  </si>
  <si>
    <t>M2914106</t>
  </si>
  <si>
    <t>M2075558</t>
  </si>
  <si>
    <t>M2070579</t>
  </si>
  <si>
    <t>M2827160</t>
  </si>
  <si>
    <t>M2830146</t>
  </si>
  <si>
    <t>M2070627</t>
  </si>
  <si>
    <t>M2898902</t>
  </si>
  <si>
    <t>M2230289</t>
  </si>
  <si>
    <t>M2511175</t>
  </si>
  <si>
    <t>M2969071</t>
  </si>
  <si>
    <t>M2991662</t>
  </si>
  <si>
    <t>M2409872</t>
  </si>
  <si>
    <t>M2865438</t>
  </si>
  <si>
    <t>M2108324</t>
  </si>
  <si>
    <t>M2169594</t>
  </si>
  <si>
    <t>M2838824</t>
  </si>
  <si>
    <t>M2599780</t>
  </si>
  <si>
    <t>M2637832</t>
  </si>
  <si>
    <t>M2802284</t>
  </si>
  <si>
    <t>M2097050</t>
  </si>
  <si>
    <t>M2791152</t>
  </si>
  <si>
    <t>M2118158</t>
  </si>
  <si>
    <t>M2057792</t>
  </si>
  <si>
    <t>M2083298</t>
  </si>
  <si>
    <t>M2770574</t>
  </si>
  <si>
    <t>M2517209</t>
  </si>
  <si>
    <t>M2264246</t>
  </si>
  <si>
    <t>M2062291</t>
  </si>
  <si>
    <t>M2165061</t>
  </si>
  <si>
    <t>M2992563</t>
  </si>
  <si>
    <t>M2212699</t>
  </si>
  <si>
    <t>M2274952</t>
  </si>
  <si>
    <t>M2888938</t>
  </si>
  <si>
    <t>M2636242</t>
  </si>
  <si>
    <t>M2521955</t>
  </si>
  <si>
    <t>M2586684</t>
  </si>
  <si>
    <t>M2303420</t>
  </si>
  <si>
    <t>M2046842</t>
  </si>
  <si>
    <t>M2762280</t>
  </si>
  <si>
    <t>M2482130</t>
  </si>
  <si>
    <t>M2873104</t>
  </si>
  <si>
    <t>M2764141</t>
  </si>
  <si>
    <t>M2471245</t>
  </si>
  <si>
    <t>M2689753</t>
  </si>
  <si>
    <t>M2934032</t>
  </si>
  <si>
    <t>M2474598</t>
  </si>
  <si>
    <t>M2802045</t>
  </si>
  <si>
    <t>M2971987</t>
  </si>
  <si>
    <t>M2189237</t>
  </si>
  <si>
    <t>M2084479</t>
  </si>
  <si>
    <t>M2983488</t>
  </si>
  <si>
    <t>M2746001</t>
  </si>
  <si>
    <t>M2435154</t>
  </si>
  <si>
    <t>M2095463</t>
  </si>
  <si>
    <t>M2999849</t>
  </si>
  <si>
    <t>M2346936</t>
  </si>
  <si>
    <t>M2869849</t>
  </si>
  <si>
    <t>M2998594</t>
  </si>
  <si>
    <t>M2012577</t>
  </si>
  <si>
    <t>M2488360</t>
  </si>
  <si>
    <t>M2052111</t>
  </si>
  <si>
    <t>M2730453</t>
  </si>
  <si>
    <t>M2824691</t>
  </si>
  <si>
    <t>M2582978</t>
  </si>
  <si>
    <t>M2942177</t>
  </si>
  <si>
    <t>M2079026</t>
  </si>
  <si>
    <t>M2189556</t>
  </si>
  <si>
    <t>M2192600</t>
  </si>
  <si>
    <t>M2891789</t>
  </si>
  <si>
    <t>M2560934</t>
  </si>
  <si>
    <t>M2009884</t>
  </si>
  <si>
    <t>M2940533</t>
  </si>
  <si>
    <t>M2145018</t>
  </si>
  <si>
    <t>M2586455</t>
  </si>
  <si>
    <t>M2997045</t>
  </si>
  <si>
    <t>M2286161</t>
  </si>
  <si>
    <t>M2694723</t>
  </si>
  <si>
    <t>M2555399</t>
  </si>
  <si>
    <t>M2771491</t>
  </si>
  <si>
    <t>M2704341</t>
  </si>
  <si>
    <t>M2188025</t>
  </si>
  <si>
    <t>M2683024</t>
  </si>
  <si>
    <t>M2585176</t>
  </si>
  <si>
    <t>M2374147</t>
  </si>
  <si>
    <t>M2554119</t>
  </si>
  <si>
    <t>M2561730</t>
  </si>
  <si>
    <t>M2353989</t>
  </si>
  <si>
    <t>M2241191</t>
  </si>
  <si>
    <t>M2537491</t>
  </si>
  <si>
    <t>M2197374</t>
  </si>
  <si>
    <t>M2408914</t>
  </si>
  <si>
    <t>M2346167</t>
  </si>
  <si>
    <t>M2102467</t>
  </si>
  <si>
    <t>M2368982</t>
  </si>
  <si>
    <t>M2618289</t>
  </si>
  <si>
    <t>M2227344</t>
  </si>
  <si>
    <t>M2525798</t>
  </si>
  <si>
    <t>M2883860</t>
  </si>
  <si>
    <t>M2015488</t>
  </si>
  <si>
    <t>M2522843</t>
  </si>
  <si>
    <t>M2311202</t>
  </si>
  <si>
    <t>M2417754</t>
  </si>
  <si>
    <t>M2782781</t>
  </si>
  <si>
    <t>M2880575</t>
  </si>
  <si>
    <t>M2927770</t>
  </si>
  <si>
    <t>M2946818</t>
  </si>
  <si>
    <t>M2556889</t>
  </si>
  <si>
    <t>M2916068</t>
  </si>
  <si>
    <t>M2149160</t>
  </si>
  <si>
    <t>M2990175</t>
  </si>
  <si>
    <t>M2581017</t>
  </si>
  <si>
    <t>M2451679</t>
  </si>
  <si>
    <t>M2242293</t>
  </si>
  <si>
    <t>M2685566</t>
  </si>
  <si>
    <t>M2451883</t>
  </si>
  <si>
    <t>M2925534</t>
  </si>
  <si>
    <t>M2208998</t>
  </si>
  <si>
    <t>M2890366</t>
  </si>
  <si>
    <t>M2547105</t>
  </si>
  <si>
    <t>M2879471</t>
  </si>
  <si>
    <t>M2956611</t>
  </si>
  <si>
    <t>M2523308</t>
  </si>
  <si>
    <t>M2477132</t>
  </si>
  <si>
    <t>M2107594</t>
  </si>
  <si>
    <t>M2425085</t>
  </si>
  <si>
    <t>M2425845</t>
  </si>
  <si>
    <t>M2852349</t>
  </si>
  <si>
    <t>M2662951</t>
  </si>
  <si>
    <t>M2311909</t>
  </si>
  <si>
    <t>M2024862</t>
  </si>
  <si>
    <t>M2115756</t>
  </si>
  <si>
    <t>M2968226</t>
  </si>
  <si>
    <t>M2924388</t>
  </si>
  <si>
    <t>M2364159</t>
  </si>
  <si>
    <t>M2775199</t>
  </si>
  <si>
    <t>M2878502</t>
  </si>
  <si>
    <t>M2934465</t>
  </si>
  <si>
    <t>M2490003</t>
  </si>
  <si>
    <t>M2791949</t>
  </si>
  <si>
    <t>M2051409</t>
  </si>
  <si>
    <t>M2053054</t>
  </si>
  <si>
    <t>M2370997</t>
  </si>
  <si>
    <t>M2170260</t>
  </si>
  <si>
    <t>M2502050</t>
  </si>
  <si>
    <t>M2766590</t>
  </si>
  <si>
    <t>M2909840</t>
  </si>
  <si>
    <t>M2777539</t>
  </si>
  <si>
    <t>M2854892</t>
  </si>
  <si>
    <t>M2481632</t>
  </si>
  <si>
    <t>M2471962</t>
  </si>
  <si>
    <t>M2051217</t>
  </si>
  <si>
    <t>M2393238</t>
  </si>
  <si>
    <t>M2946891</t>
  </si>
  <si>
    <t>M2690284</t>
  </si>
  <si>
    <t>M2668533</t>
  </si>
  <si>
    <t>M2504442</t>
  </si>
  <si>
    <t>M2815295</t>
  </si>
  <si>
    <t>M2179174</t>
  </si>
  <si>
    <t>M2971588</t>
  </si>
  <si>
    <t>M2009069</t>
  </si>
  <si>
    <t>M2420458</t>
  </si>
  <si>
    <t>M2570820</t>
  </si>
  <si>
    <t>M2105294</t>
  </si>
  <si>
    <t>M2740869</t>
  </si>
  <si>
    <t>M2566819</t>
  </si>
  <si>
    <t>M2061034</t>
  </si>
  <si>
    <t>M2299665</t>
  </si>
  <si>
    <t>M2770901</t>
  </si>
  <si>
    <t>M2106833</t>
  </si>
  <si>
    <t>M2607324</t>
  </si>
  <si>
    <t>M2617654</t>
  </si>
  <si>
    <t>M2470999</t>
  </si>
  <si>
    <t>M2471160</t>
  </si>
  <si>
    <t>M2756444</t>
  </si>
  <si>
    <t>M2671491</t>
  </si>
  <si>
    <t>M2417307</t>
  </si>
  <si>
    <t>M2048651</t>
  </si>
  <si>
    <t>M2140490</t>
  </si>
  <si>
    <t>M2812876</t>
  </si>
  <si>
    <t>M2210869</t>
  </si>
  <si>
    <t>M2635007</t>
  </si>
  <si>
    <t>M2741649</t>
  </si>
  <si>
    <t>M2627552</t>
  </si>
  <si>
    <t>M2128201</t>
  </si>
  <si>
    <t>M2278985</t>
  </si>
  <si>
    <t>M2612288</t>
  </si>
  <si>
    <t>M2173554</t>
  </si>
  <si>
    <t>M2111102</t>
  </si>
  <si>
    <t>M2721796</t>
  </si>
  <si>
    <t>M2502223</t>
  </si>
  <si>
    <t>M2881353</t>
  </si>
  <si>
    <t>M2478834</t>
  </si>
  <si>
    <t>M2801848</t>
  </si>
  <si>
    <t>M2511897</t>
  </si>
  <si>
    <t>M2370562</t>
  </si>
  <si>
    <t>M2886713</t>
  </si>
  <si>
    <t>M2191502</t>
  </si>
  <si>
    <t>M2390625</t>
  </si>
  <si>
    <t>M2435046</t>
  </si>
  <si>
    <t>M2501436</t>
  </si>
  <si>
    <t>M2152846</t>
  </si>
  <si>
    <t>M2684026</t>
  </si>
  <si>
    <t>M2426425</t>
  </si>
  <si>
    <t>M2898963</t>
  </si>
  <si>
    <t>M2962619</t>
  </si>
  <si>
    <t>M2025412</t>
  </si>
  <si>
    <t>M2389226</t>
  </si>
  <si>
    <t>M2896533</t>
  </si>
  <si>
    <t>M2467929</t>
  </si>
  <si>
    <t>M2662868</t>
  </si>
  <si>
    <t>M2891377</t>
  </si>
  <si>
    <t>M2290340</t>
  </si>
  <si>
    <t>M2859425</t>
  </si>
  <si>
    <t>M2686811</t>
  </si>
  <si>
    <t>M2250307</t>
  </si>
  <si>
    <t>M2469614</t>
  </si>
  <si>
    <t>M2989846</t>
  </si>
  <si>
    <t>M2885113</t>
  </si>
  <si>
    <t>M2191194</t>
  </si>
  <si>
    <t>M2516472</t>
  </si>
  <si>
    <t>M2348816</t>
  </si>
  <si>
    <t>M2471865</t>
  </si>
  <si>
    <t>M2404293</t>
  </si>
  <si>
    <t>M2205544</t>
  </si>
  <si>
    <t>M2972100</t>
  </si>
  <si>
    <t>M2698264</t>
  </si>
  <si>
    <t>M2627980</t>
  </si>
  <si>
    <t>M2045537</t>
  </si>
  <si>
    <t>M2050630</t>
  </si>
  <si>
    <t>M2572966</t>
  </si>
  <si>
    <t>M2511928</t>
  </si>
  <si>
    <t>M2226798</t>
  </si>
  <si>
    <t>M2530926</t>
  </si>
  <si>
    <t>M2783716</t>
  </si>
  <si>
    <t>M2602634</t>
  </si>
  <si>
    <t>M2918261</t>
  </si>
  <si>
    <t>M2337423</t>
  </si>
  <si>
    <t>M2139113</t>
  </si>
  <si>
    <t>M2860244</t>
  </si>
  <si>
    <t>M2261880</t>
  </si>
  <si>
    <t>M2554608</t>
  </si>
  <si>
    <t>M2862515</t>
  </si>
  <si>
    <t>M2922414</t>
  </si>
  <si>
    <t>M2217096</t>
  </si>
  <si>
    <t>M2675420</t>
  </si>
  <si>
    <t>M2364661</t>
  </si>
  <si>
    <t>M2380616</t>
  </si>
  <si>
    <t>M2796072</t>
  </si>
  <si>
    <t>M2651381</t>
  </si>
  <si>
    <t>M2897051</t>
  </si>
  <si>
    <t>M2601229</t>
  </si>
  <si>
    <t>M2709901</t>
  </si>
  <si>
    <t>M2261336</t>
  </si>
  <si>
    <t>M2985251</t>
  </si>
  <si>
    <t>M2882953</t>
  </si>
  <si>
    <t>M2375628</t>
  </si>
  <si>
    <t>M2592983</t>
  </si>
  <si>
    <t>M2023273</t>
  </si>
  <si>
    <t>M2070076</t>
  </si>
  <si>
    <t>M2666760</t>
  </si>
  <si>
    <t>M2737783</t>
  </si>
  <si>
    <t>M2699114</t>
  </si>
  <si>
    <t>M2747896</t>
  </si>
  <si>
    <t>M2099702</t>
  </si>
  <si>
    <t>M2184830</t>
  </si>
  <si>
    <t>M2444079</t>
  </si>
  <si>
    <t>M2435764</t>
  </si>
  <si>
    <t>M2236027</t>
  </si>
  <si>
    <t>M2195521</t>
  </si>
  <si>
    <t>M2596262</t>
  </si>
  <si>
    <t>M2337172</t>
  </si>
  <si>
    <t>M2458689</t>
  </si>
  <si>
    <t>M4221426</t>
  </si>
  <si>
    <t>M4397966</t>
  </si>
  <si>
    <t>M5853534</t>
  </si>
  <si>
    <t>M4578251</t>
  </si>
  <si>
    <t>M4629774</t>
  </si>
  <si>
    <t>M5995163</t>
  </si>
  <si>
    <t>M4874155</t>
  </si>
  <si>
    <t>M4882843</t>
  </si>
  <si>
    <t>M4239179</t>
  </si>
  <si>
    <t>M4676293</t>
  </si>
  <si>
    <t>M5378017</t>
  </si>
  <si>
    <t>M5354079</t>
  </si>
  <si>
    <t>M4346516</t>
  </si>
  <si>
    <t>M4975115</t>
  </si>
  <si>
    <t>M5402564</t>
  </si>
  <si>
    <t>M4259067</t>
  </si>
  <si>
    <t>M4370233</t>
  </si>
  <si>
    <t>M4626541</t>
  </si>
  <si>
    <t>M5535541</t>
  </si>
  <si>
    <t>M4181754</t>
  </si>
  <si>
    <t>M5211484</t>
  </si>
  <si>
    <t>M4444779</t>
  </si>
  <si>
    <t>M5550256</t>
  </si>
  <si>
    <t>M4926493</t>
  </si>
  <si>
    <t>M5834513</t>
  </si>
  <si>
    <t>M4959084</t>
  </si>
  <si>
    <t>M4541287</t>
  </si>
  <si>
    <t>M5606672</t>
  </si>
  <si>
    <t>M4944522</t>
  </si>
  <si>
    <t>M5754492</t>
  </si>
  <si>
    <t>M5747926</t>
  </si>
  <si>
    <t>M4297045</t>
  </si>
  <si>
    <t>M5807718</t>
  </si>
  <si>
    <t>M5121803</t>
  </si>
  <si>
    <t>M4422795</t>
  </si>
  <si>
    <t>M4408562</t>
  </si>
  <si>
    <t>M4597980</t>
  </si>
  <si>
    <t>M5958984</t>
  </si>
  <si>
    <t>M4170176</t>
  </si>
  <si>
    <t>M5862524</t>
  </si>
  <si>
    <t>M4502028</t>
  </si>
  <si>
    <t>M5822344</t>
  </si>
  <si>
    <t>M5983281</t>
  </si>
  <si>
    <t>M5311093</t>
  </si>
  <si>
    <t>M5305738</t>
  </si>
  <si>
    <t>M4292252</t>
  </si>
  <si>
    <t>M4365959</t>
  </si>
  <si>
    <t>M4640941</t>
  </si>
  <si>
    <t>M5247259</t>
  </si>
  <si>
    <t>M4991887</t>
  </si>
  <si>
    <t>M5750700</t>
  </si>
  <si>
    <t>M4196284</t>
  </si>
  <si>
    <t>M5832722</t>
  </si>
  <si>
    <t>M4725637</t>
  </si>
  <si>
    <t>M4409635</t>
  </si>
  <si>
    <t>M4291288</t>
  </si>
  <si>
    <t>M4864934</t>
  </si>
  <si>
    <t>M4655384</t>
  </si>
  <si>
    <t>M4700301</t>
  </si>
  <si>
    <t>M5802106</t>
  </si>
  <si>
    <t>M5252147</t>
  </si>
  <si>
    <t>M4638141</t>
  </si>
  <si>
    <t>M5298493</t>
  </si>
  <si>
    <t>M4694166</t>
  </si>
  <si>
    <t>M4597189</t>
  </si>
  <si>
    <t>M4730197</t>
  </si>
  <si>
    <t>M4767528</t>
  </si>
  <si>
    <t>M5314383</t>
  </si>
  <si>
    <t>M4875167</t>
  </si>
  <si>
    <t>M4126426</t>
  </si>
  <si>
    <t>M4428757</t>
  </si>
  <si>
    <t>M5104680</t>
  </si>
  <si>
    <t>M5635168</t>
  </si>
  <si>
    <t>M4960878</t>
  </si>
  <si>
    <t>M5296173</t>
  </si>
  <si>
    <t>M4174355</t>
  </si>
  <si>
    <t>M5767378</t>
  </si>
  <si>
    <t>M4559590</t>
  </si>
  <si>
    <t>M5222910</t>
  </si>
  <si>
    <t>M5367851</t>
  </si>
  <si>
    <t>M5575934</t>
  </si>
  <si>
    <t>M4969767</t>
  </si>
  <si>
    <t>M4888826</t>
  </si>
  <si>
    <t>M4169016</t>
  </si>
  <si>
    <t>M4998102</t>
  </si>
  <si>
    <t>M4950721</t>
  </si>
  <si>
    <t>M5963800</t>
  </si>
  <si>
    <t>M5793771</t>
  </si>
  <si>
    <t>M4258175</t>
  </si>
  <si>
    <t>M5802576</t>
  </si>
  <si>
    <t>M4901275</t>
  </si>
  <si>
    <t>M4553222</t>
  </si>
  <si>
    <t>M5321062</t>
  </si>
  <si>
    <t>M4282446</t>
  </si>
  <si>
    <t>M4492284</t>
  </si>
  <si>
    <t>M4968397</t>
  </si>
  <si>
    <t>M5401647</t>
  </si>
  <si>
    <t>M5315774</t>
  </si>
  <si>
    <t>M5491529</t>
  </si>
  <si>
    <t>M5241841</t>
  </si>
  <si>
    <t>M4500160</t>
  </si>
  <si>
    <t>M5605792</t>
  </si>
  <si>
    <t>M5632012</t>
  </si>
  <si>
    <t>M4299558</t>
  </si>
  <si>
    <t>M5904837</t>
  </si>
  <si>
    <t>M5805247</t>
  </si>
  <si>
    <t>M4298813</t>
  </si>
  <si>
    <t>M5828526</t>
  </si>
  <si>
    <t>M5548368</t>
  </si>
  <si>
    <t>M4596895</t>
  </si>
  <si>
    <t>M5176005</t>
  </si>
  <si>
    <t>M5773128</t>
  </si>
  <si>
    <t>M5966572</t>
  </si>
  <si>
    <t>M4636495</t>
  </si>
  <si>
    <t>M4778964</t>
  </si>
  <si>
    <t>M4202094</t>
  </si>
  <si>
    <t>M5401991</t>
  </si>
  <si>
    <t>M4235285</t>
  </si>
  <si>
    <t>M4955235</t>
  </si>
  <si>
    <t>M5337788</t>
  </si>
  <si>
    <t>M5517257</t>
  </si>
  <si>
    <t>M5428870</t>
  </si>
  <si>
    <t>M5325233</t>
  </si>
  <si>
    <t>M4516847</t>
  </si>
  <si>
    <t>M5942655</t>
  </si>
  <si>
    <t>M4842605</t>
  </si>
  <si>
    <t>M4745179</t>
  </si>
  <si>
    <t>M4156508</t>
  </si>
  <si>
    <t>M4326723</t>
  </si>
  <si>
    <t>M5174044</t>
  </si>
  <si>
    <t>M4698438</t>
  </si>
  <si>
    <t>M5386332</t>
  </si>
  <si>
    <t>M5796174</t>
  </si>
  <si>
    <t>M5777054</t>
  </si>
  <si>
    <t>M4493017</t>
  </si>
  <si>
    <t>M5709358</t>
  </si>
  <si>
    <t>M5870320</t>
  </si>
  <si>
    <t>M5580924</t>
  </si>
  <si>
    <t>M4943152</t>
  </si>
  <si>
    <t>M5141656</t>
  </si>
  <si>
    <t>M4166043</t>
  </si>
  <si>
    <t>M4149022</t>
  </si>
  <si>
    <t>M5532062</t>
  </si>
  <si>
    <t>M4962249</t>
  </si>
  <si>
    <t>M5801986</t>
  </si>
  <si>
    <t>M5133116</t>
  </si>
  <si>
    <t>M4777462</t>
  </si>
  <si>
    <t>M4213666</t>
  </si>
  <si>
    <t>M5230559</t>
  </si>
  <si>
    <t>M4912090</t>
  </si>
  <si>
    <t>M5174887</t>
  </si>
  <si>
    <t>M5932380</t>
  </si>
  <si>
    <t>M4217608</t>
  </si>
  <si>
    <t>M4256169</t>
  </si>
  <si>
    <t>M5322077</t>
  </si>
  <si>
    <t>M4901174</t>
  </si>
  <si>
    <t>M5505249</t>
  </si>
  <si>
    <t>M5698606</t>
  </si>
  <si>
    <t>M4223703</t>
  </si>
  <si>
    <t>M4756327</t>
  </si>
  <si>
    <t>M4296528</t>
  </si>
  <si>
    <t>M4302115</t>
  </si>
  <si>
    <t>M4811903</t>
  </si>
  <si>
    <t>M4370034</t>
  </si>
  <si>
    <t>M5399101</t>
  </si>
  <si>
    <t>M4401948</t>
  </si>
  <si>
    <t>M4484445</t>
  </si>
  <si>
    <t>M4420002</t>
  </si>
  <si>
    <t>M5355980</t>
  </si>
  <si>
    <t>M4551019</t>
  </si>
  <si>
    <t>M4437470</t>
  </si>
  <si>
    <t>M5253826</t>
  </si>
  <si>
    <t>M5980533</t>
  </si>
  <si>
    <t>M5137043</t>
  </si>
  <si>
    <t>M5306058</t>
  </si>
  <si>
    <t>M4823093</t>
  </si>
  <si>
    <t>M5394775</t>
  </si>
  <si>
    <t>M5527149</t>
  </si>
  <si>
    <t>M4310151</t>
  </si>
  <si>
    <t>M5949038</t>
  </si>
  <si>
    <t>M5139647</t>
  </si>
  <si>
    <t>M4206247</t>
  </si>
  <si>
    <t>M5794034</t>
  </si>
  <si>
    <t>M4452750</t>
  </si>
  <si>
    <t>M4897349</t>
  </si>
  <si>
    <t>M5240314</t>
  </si>
  <si>
    <t>M4180341</t>
  </si>
  <si>
    <t>M5293137</t>
  </si>
  <si>
    <t>M5431017</t>
  </si>
  <si>
    <t>M5566320</t>
  </si>
  <si>
    <t>M4436088</t>
  </si>
  <si>
    <t>M4492971</t>
  </si>
  <si>
    <t>M5945565</t>
  </si>
  <si>
    <t>M5660742</t>
  </si>
  <si>
    <t>M4993206</t>
  </si>
  <si>
    <t>M5450973</t>
  </si>
  <si>
    <t>M4263967</t>
  </si>
  <si>
    <t>M5551942</t>
  </si>
  <si>
    <t>M4602753</t>
  </si>
  <si>
    <t>M4669531</t>
  </si>
  <si>
    <t>M4532443</t>
  </si>
  <si>
    <t>M5701983</t>
  </si>
  <si>
    <t>M5924819</t>
  </si>
  <si>
    <t>M5831811</t>
  </si>
  <si>
    <t>M4221349</t>
  </si>
  <si>
    <t>M4155236</t>
  </si>
  <si>
    <t>M4518733</t>
  </si>
  <si>
    <t>M4955153</t>
  </si>
  <si>
    <t>M4116179</t>
  </si>
  <si>
    <t>M4363264</t>
  </si>
  <si>
    <t>M5986799</t>
  </si>
  <si>
    <t>M4887228</t>
  </si>
  <si>
    <t>M4469452</t>
  </si>
  <si>
    <t>M4526625</t>
  </si>
  <si>
    <t>M4133153</t>
  </si>
  <si>
    <t>M4264799</t>
  </si>
  <si>
    <t>M5766841</t>
  </si>
  <si>
    <t>M5775173</t>
  </si>
  <si>
    <t>M5890671</t>
  </si>
  <si>
    <t>M4569729</t>
  </si>
  <si>
    <t>M4788255</t>
  </si>
  <si>
    <t>M4935571</t>
  </si>
  <si>
    <t>M4111930</t>
  </si>
  <si>
    <t>M4741579</t>
  </si>
  <si>
    <t>M4900076</t>
  </si>
  <si>
    <t>M4578681</t>
  </si>
  <si>
    <t>M4210998</t>
  </si>
  <si>
    <t>M4433261</t>
  </si>
  <si>
    <t>M4362977</t>
  </si>
  <si>
    <t>M4244637</t>
  </si>
  <si>
    <t>M5355371</t>
  </si>
  <si>
    <t>M4168122</t>
  </si>
  <si>
    <t>M5479033</t>
  </si>
  <si>
    <t>M5663335</t>
  </si>
  <si>
    <t>M4925518</t>
  </si>
  <si>
    <t>M4291239</t>
  </si>
  <si>
    <t>M4478287</t>
  </si>
  <si>
    <t>M5667798</t>
  </si>
  <si>
    <t>M5221596</t>
  </si>
  <si>
    <t>M4118863</t>
  </si>
  <si>
    <t>M5976391</t>
  </si>
  <si>
    <t>M4808006</t>
  </si>
  <si>
    <t>M4419561</t>
  </si>
  <si>
    <t>M5226570</t>
  </si>
  <si>
    <t>M5483747</t>
  </si>
  <si>
    <t>M4985408</t>
  </si>
  <si>
    <t>M5812347</t>
  </si>
  <si>
    <t>M4772143</t>
  </si>
  <si>
    <t>M5494264</t>
  </si>
  <si>
    <t>M4840746</t>
  </si>
  <si>
    <t>M5355385</t>
  </si>
  <si>
    <t>M4133171</t>
  </si>
  <si>
    <t>M5434828</t>
  </si>
  <si>
    <t>M5974282</t>
  </si>
  <si>
    <t>M5722236</t>
  </si>
  <si>
    <t>M5547705</t>
  </si>
  <si>
    <t>M5431922</t>
  </si>
  <si>
    <t>M5931973</t>
  </si>
  <si>
    <t>M4970745</t>
  </si>
  <si>
    <t>M4610300</t>
  </si>
  <si>
    <t>M4723390</t>
  </si>
  <si>
    <t>M4622679</t>
  </si>
  <si>
    <t>M4688554</t>
  </si>
  <si>
    <t>M5581834</t>
  </si>
  <si>
    <t>M4233917</t>
  </si>
  <si>
    <t>M4463397</t>
  </si>
  <si>
    <t>M4656458</t>
  </si>
  <si>
    <t>M4243266</t>
  </si>
  <si>
    <t>M5216611</t>
  </si>
  <si>
    <t>M4146463</t>
  </si>
  <si>
    <t>M4549339</t>
  </si>
  <si>
    <t>M5222252</t>
  </si>
  <si>
    <t>M5850664</t>
  </si>
  <si>
    <t>M4499326</t>
  </si>
  <si>
    <t>M4718556</t>
  </si>
  <si>
    <t>M5830475</t>
  </si>
  <si>
    <t>M5980661</t>
  </si>
  <si>
    <t>M5104478</t>
  </si>
  <si>
    <t>M5720407</t>
  </si>
  <si>
    <t>M4421634</t>
  </si>
  <si>
    <t>M5815894</t>
  </si>
  <si>
    <t>M5127351</t>
  </si>
  <si>
    <t>M4289163</t>
  </si>
  <si>
    <t>M4361422</t>
  </si>
  <si>
    <t>M5918412</t>
  </si>
  <si>
    <t>M5886150</t>
  </si>
  <si>
    <t>M5137080</t>
  </si>
  <si>
    <t>M4107449</t>
  </si>
  <si>
    <t>M5219909</t>
  </si>
  <si>
    <t>M5210987</t>
  </si>
  <si>
    <t>M4593109</t>
  </si>
  <si>
    <t>M5396925</t>
  </si>
  <si>
    <t>M4715434</t>
  </si>
  <si>
    <t>M5669836</t>
  </si>
  <si>
    <t>M4216142</t>
  </si>
  <si>
    <t>M4488421</t>
  </si>
  <si>
    <t>M4512980</t>
  </si>
  <si>
    <t>M4970225</t>
  </si>
  <si>
    <t>M5103735</t>
  </si>
  <si>
    <t>M5872066</t>
  </si>
  <si>
    <t>M4556593</t>
  </si>
  <si>
    <t>M5773448</t>
  </si>
  <si>
    <t>M4344645</t>
  </si>
  <si>
    <t>M5839464</t>
  </si>
  <si>
    <t>M4901218</t>
  </si>
  <si>
    <t>M5956102</t>
  </si>
  <si>
    <t>M4264941</t>
  </si>
  <si>
    <t>M4122948</t>
  </si>
  <si>
    <t>M4834817</t>
  </si>
  <si>
    <t>M5584409</t>
  </si>
  <si>
    <t>M4282384</t>
  </si>
  <si>
    <t>M4555570</t>
  </si>
  <si>
    <t>M5575241</t>
  </si>
  <si>
    <t>M4522305</t>
  </si>
  <si>
    <t>M4818213</t>
  </si>
  <si>
    <t>M5295698</t>
  </si>
  <si>
    <t>M4157080</t>
  </si>
  <si>
    <t>M5130842</t>
  </si>
  <si>
    <t>M5417096</t>
  </si>
  <si>
    <t>M5970158</t>
  </si>
  <si>
    <t>M4965200</t>
  </si>
  <si>
    <t>M4286027</t>
  </si>
  <si>
    <t>M4368963</t>
  </si>
  <si>
    <t>M5418224</t>
  </si>
  <si>
    <t>M5446036</t>
  </si>
  <si>
    <t>M4148807</t>
  </si>
  <si>
    <t>M4432544</t>
  </si>
  <si>
    <t>M4943939</t>
  </si>
  <si>
    <t>M4426671</t>
  </si>
  <si>
    <t>M5441983</t>
  </si>
  <si>
    <t>M5754132</t>
  </si>
  <si>
    <t>M4517407</t>
  </si>
  <si>
    <t>M4880888</t>
  </si>
  <si>
    <t>M4399826</t>
  </si>
  <si>
    <t>M5891434</t>
  </si>
  <si>
    <t>M5482349</t>
  </si>
  <si>
    <t>M4999575</t>
  </si>
  <si>
    <t>M5151448</t>
  </si>
  <si>
    <t>M5632591</t>
  </si>
  <si>
    <t>M5297961</t>
  </si>
  <si>
    <t>M5128201</t>
  </si>
  <si>
    <t>M5753810</t>
  </si>
  <si>
    <t>M5338296</t>
  </si>
  <si>
    <t>M4358510</t>
  </si>
  <si>
    <t>M5128612</t>
  </si>
  <si>
    <t>M5745030</t>
  </si>
  <si>
    <t>M5945494</t>
  </si>
  <si>
    <t>M4846865</t>
  </si>
  <si>
    <t>M5630796</t>
  </si>
  <si>
    <t>M4656515</t>
  </si>
  <si>
    <t>M4965995</t>
  </si>
  <si>
    <t>M4943319</t>
  </si>
  <si>
    <t>M4305583</t>
  </si>
  <si>
    <t>M5997200</t>
  </si>
  <si>
    <t>M4686373</t>
  </si>
  <si>
    <t>M4529172</t>
  </si>
  <si>
    <t>M5590822</t>
  </si>
  <si>
    <t>M4455051</t>
  </si>
  <si>
    <t>M4446499</t>
  </si>
  <si>
    <t>M5522665</t>
  </si>
  <si>
    <t>M4937714</t>
  </si>
  <si>
    <t>M5868910</t>
  </si>
  <si>
    <t>M4874554</t>
  </si>
  <si>
    <t>M4282407</t>
  </si>
  <si>
    <t>M4672634</t>
  </si>
  <si>
    <t>M5922723</t>
  </si>
  <si>
    <t>M5254713</t>
  </si>
  <si>
    <t>M5355175</t>
  </si>
  <si>
    <t>M5767371</t>
  </si>
  <si>
    <t>M4213448</t>
  </si>
  <si>
    <t>M5805631</t>
  </si>
  <si>
    <t>M5674928</t>
  </si>
  <si>
    <t>M5551417</t>
  </si>
  <si>
    <t>M4904220</t>
  </si>
  <si>
    <t>M4620656</t>
  </si>
  <si>
    <t>M5385547</t>
  </si>
  <si>
    <t>M4952783</t>
  </si>
  <si>
    <t>M5835233</t>
  </si>
  <si>
    <t>M4657655</t>
  </si>
  <si>
    <t>M4106432</t>
  </si>
  <si>
    <t>M4459184</t>
  </si>
  <si>
    <t>M5286861</t>
  </si>
  <si>
    <t>M4252796</t>
  </si>
  <si>
    <t>M4478023</t>
  </si>
  <si>
    <t>M5556903</t>
  </si>
  <si>
    <t>M5510093</t>
  </si>
  <si>
    <t>M5587704</t>
  </si>
  <si>
    <t>M4866309</t>
  </si>
  <si>
    <t>M5286737</t>
  </si>
  <si>
    <t>M4557237</t>
  </si>
  <si>
    <t>M4492390</t>
  </si>
  <si>
    <t>M5187813</t>
  </si>
  <si>
    <t>M4459347</t>
  </si>
  <si>
    <t>M4422066</t>
  </si>
  <si>
    <t>M4582897</t>
  </si>
  <si>
    <t>M5145334</t>
  </si>
  <si>
    <t>M4248228</t>
  </si>
  <si>
    <t>M5237026</t>
  </si>
  <si>
    <t>M5962452</t>
  </si>
  <si>
    <t>M4610179</t>
  </si>
  <si>
    <t>M4697721</t>
  </si>
  <si>
    <t>M4128589</t>
  </si>
  <si>
    <t>M4579163</t>
  </si>
  <si>
    <t>M4427843</t>
  </si>
  <si>
    <t>M5623175</t>
  </si>
  <si>
    <t>M4416196</t>
  </si>
  <si>
    <t>M5395283</t>
  </si>
  <si>
    <t>M5636415</t>
  </si>
  <si>
    <t>M5828312</t>
  </si>
  <si>
    <t>M5198057</t>
  </si>
  <si>
    <t>M5266920</t>
  </si>
  <si>
    <t>M4256460</t>
  </si>
  <si>
    <t>M5980369</t>
  </si>
  <si>
    <t>M4161535</t>
  </si>
  <si>
    <t>M4998967</t>
  </si>
  <si>
    <t>M4922753</t>
  </si>
  <si>
    <t>M5577110</t>
  </si>
  <si>
    <t>M5662211</t>
  </si>
  <si>
    <t>M5628182</t>
  </si>
  <si>
    <t>M4796373</t>
  </si>
  <si>
    <t>M4370332</t>
  </si>
  <si>
    <t>M5921654</t>
  </si>
  <si>
    <t>M5828838</t>
  </si>
  <si>
    <t>M5318390</t>
  </si>
  <si>
    <t>M4757533</t>
  </si>
  <si>
    <t>M4909599</t>
  </si>
  <si>
    <t>M4716503</t>
  </si>
  <si>
    <t>M5791763</t>
  </si>
  <si>
    <t>M4295984</t>
  </si>
  <si>
    <t>M5911082</t>
  </si>
  <si>
    <t>M4233993</t>
  </si>
  <si>
    <t>M4501212</t>
  </si>
  <si>
    <t>M4747105</t>
  </si>
  <si>
    <t>M5131842</t>
  </si>
  <si>
    <t>M5236077</t>
  </si>
  <si>
    <t>M4530315</t>
  </si>
  <si>
    <t>M4120141</t>
  </si>
  <si>
    <t>M5713358</t>
  </si>
  <si>
    <t>M5986014</t>
  </si>
  <si>
    <t>M5558470</t>
  </si>
  <si>
    <t>M5312627</t>
  </si>
  <si>
    <t>M4828173</t>
  </si>
  <si>
    <t>M5405990</t>
  </si>
  <si>
    <t>M4420356</t>
  </si>
  <si>
    <t>M5568312</t>
  </si>
  <si>
    <t>M5812812</t>
  </si>
  <si>
    <t>M5834845</t>
  </si>
  <si>
    <t>M4851042</t>
  </si>
  <si>
    <t>M5344128</t>
  </si>
  <si>
    <t>M4297023</t>
  </si>
  <si>
    <t>M4948184</t>
  </si>
  <si>
    <t>M5538364</t>
  </si>
  <si>
    <t>M4630136</t>
  </si>
  <si>
    <t>M4596707</t>
  </si>
  <si>
    <t>M4364428</t>
  </si>
  <si>
    <t>M4375391</t>
  </si>
  <si>
    <t>M4927980</t>
  </si>
  <si>
    <t>M4192638</t>
  </si>
  <si>
    <t>M4482347</t>
  </si>
  <si>
    <t>M5716012</t>
  </si>
  <si>
    <t>M5497767</t>
  </si>
  <si>
    <t>M5371066</t>
  </si>
  <si>
    <t>M5255772</t>
  </si>
  <si>
    <t>M5578338</t>
  </si>
  <si>
    <t>M5803987</t>
  </si>
  <si>
    <t>M4611017</t>
  </si>
  <si>
    <t>M5493947</t>
  </si>
  <si>
    <t>M5231308</t>
  </si>
  <si>
    <t>M4627519</t>
  </si>
  <si>
    <t>M4677238</t>
  </si>
  <si>
    <t>M5158177</t>
  </si>
  <si>
    <t>M5982750</t>
  </si>
  <si>
    <t>M4677970</t>
  </si>
  <si>
    <t>M4498339</t>
  </si>
  <si>
    <t>M5524795</t>
  </si>
  <si>
    <t>M5689542</t>
  </si>
  <si>
    <t>M4170188</t>
  </si>
  <si>
    <t>M5214777</t>
  </si>
  <si>
    <t>M5943439</t>
  </si>
  <si>
    <t>M4580276</t>
  </si>
  <si>
    <t>M5293826</t>
  </si>
  <si>
    <t>M4389338</t>
  </si>
  <si>
    <t>M4876231</t>
  </si>
  <si>
    <t>M4321001</t>
  </si>
  <si>
    <t>M4154461</t>
  </si>
  <si>
    <t>M5305262</t>
  </si>
  <si>
    <t>M5152955</t>
  </si>
  <si>
    <t>M5424020</t>
  </si>
  <si>
    <t>M4430935</t>
  </si>
  <si>
    <t>M5596853</t>
  </si>
  <si>
    <t>M5711709</t>
  </si>
  <si>
    <t>M4384223</t>
  </si>
  <si>
    <t>M5816067</t>
  </si>
  <si>
    <t>M5284433</t>
  </si>
  <si>
    <t>M4919632</t>
  </si>
  <si>
    <t>M4611314</t>
  </si>
  <si>
    <t>M4502585</t>
  </si>
  <si>
    <t>M4431285</t>
  </si>
  <si>
    <t>M5833196</t>
  </si>
  <si>
    <t>M4974193</t>
  </si>
  <si>
    <t>M5404497</t>
  </si>
  <si>
    <t>M5669503</t>
  </si>
  <si>
    <t>M4631397</t>
  </si>
  <si>
    <t>M5983829</t>
  </si>
  <si>
    <t>M5966485</t>
  </si>
  <si>
    <t>M5373865</t>
  </si>
  <si>
    <t>M4923174</t>
  </si>
  <si>
    <t>M5504052</t>
  </si>
  <si>
    <t>M5761455</t>
  </si>
  <si>
    <t>M5314513</t>
  </si>
  <si>
    <t>M4460827</t>
  </si>
  <si>
    <t>M4686217</t>
  </si>
  <si>
    <t>M5135415</t>
  </si>
  <si>
    <t>M5221630</t>
  </si>
  <si>
    <t>M5231589</t>
  </si>
  <si>
    <t>M5551217</t>
  </si>
  <si>
    <t>M4694851</t>
  </si>
  <si>
    <t>M4466454</t>
  </si>
  <si>
    <t>M4758980</t>
  </si>
  <si>
    <t>M4531550</t>
  </si>
  <si>
    <t>M4791127</t>
  </si>
  <si>
    <t>M5998621</t>
  </si>
  <si>
    <t>M5571722</t>
  </si>
  <si>
    <t>M4398019</t>
  </si>
  <si>
    <t>M4223492</t>
  </si>
  <si>
    <t>M4295413</t>
  </si>
  <si>
    <t>M4387925</t>
  </si>
  <si>
    <t>M5827506</t>
  </si>
  <si>
    <t>M5466695</t>
  </si>
  <si>
    <t>M5800990</t>
  </si>
  <si>
    <t>M4503799</t>
  </si>
  <si>
    <t>M4706215</t>
  </si>
  <si>
    <t>M5646899</t>
  </si>
  <si>
    <t>M4282580</t>
  </si>
  <si>
    <t>M4431960</t>
  </si>
  <si>
    <t>M4277677</t>
  </si>
  <si>
    <t>M5298093</t>
  </si>
  <si>
    <t>M5356567</t>
  </si>
  <si>
    <t>M4151809</t>
  </si>
  <si>
    <t>M4914336</t>
  </si>
  <si>
    <t>M5412993</t>
  </si>
  <si>
    <t>M4101616</t>
  </si>
  <si>
    <t>M4481489</t>
  </si>
  <si>
    <t>M4679702</t>
  </si>
  <si>
    <t>M5290421</t>
  </si>
  <si>
    <t>M4998096</t>
  </si>
  <si>
    <t>M5795322</t>
  </si>
  <si>
    <t>M5144946</t>
  </si>
  <si>
    <t>M5215617</t>
  </si>
  <si>
    <t>M4236076</t>
  </si>
  <si>
    <t>M5837327</t>
  </si>
  <si>
    <t>M4276616</t>
  </si>
  <si>
    <t>M5661033</t>
  </si>
  <si>
    <t>M5920656</t>
  </si>
  <si>
    <t>M4354460</t>
  </si>
  <si>
    <t>M5820997</t>
  </si>
  <si>
    <t>M5395352</t>
  </si>
  <si>
    <t>M4865165</t>
  </si>
  <si>
    <t>M4635253</t>
  </si>
  <si>
    <t>M4358437</t>
  </si>
  <si>
    <t>M5944400</t>
  </si>
  <si>
    <t>M5652950</t>
  </si>
  <si>
    <t>M4870394</t>
  </si>
  <si>
    <t>M5560651</t>
  </si>
  <si>
    <t>M5459497</t>
  </si>
  <si>
    <t>M4692286</t>
  </si>
  <si>
    <t>M4125322</t>
  </si>
  <si>
    <t>M4873154</t>
  </si>
  <si>
    <t>M5209157</t>
  </si>
  <si>
    <t>M5796110</t>
  </si>
  <si>
    <t>M5100365</t>
  </si>
  <si>
    <t>M4301772</t>
  </si>
  <si>
    <t>M4754005</t>
  </si>
  <si>
    <t>M4652694</t>
  </si>
  <si>
    <t>M4365447</t>
  </si>
  <si>
    <t>M5951723</t>
  </si>
  <si>
    <t>M5219839</t>
  </si>
  <si>
    <t>M5453256</t>
  </si>
  <si>
    <t>M4217744</t>
  </si>
  <si>
    <t>M4743712</t>
  </si>
  <si>
    <t>M4966801</t>
  </si>
  <si>
    <t>M5402020</t>
  </si>
  <si>
    <t>M4615929</t>
  </si>
  <si>
    <t>M5861567</t>
  </si>
  <si>
    <t>M4296504</t>
  </si>
  <si>
    <t>M5984338</t>
  </si>
  <si>
    <t>M5976327</t>
  </si>
  <si>
    <t>M4417443</t>
  </si>
  <si>
    <t>M4695849</t>
  </si>
  <si>
    <t>M5422812</t>
  </si>
  <si>
    <t>M4484533</t>
  </si>
  <si>
    <t>M5196127</t>
  </si>
  <si>
    <t>M5782462</t>
  </si>
  <si>
    <t>M5791962</t>
  </si>
  <si>
    <t>M4841628</t>
  </si>
  <si>
    <t>M4869192</t>
  </si>
  <si>
    <t>M4592422</t>
  </si>
  <si>
    <t>M4405623</t>
  </si>
  <si>
    <t>M4384199</t>
  </si>
  <si>
    <t>M5986299</t>
  </si>
  <si>
    <t>M4385936</t>
  </si>
  <si>
    <t>M5725154</t>
  </si>
  <si>
    <t>M5216949</t>
  </si>
  <si>
    <t>M4418935</t>
  </si>
  <si>
    <t>M5396044</t>
  </si>
  <si>
    <t>M5707008</t>
  </si>
  <si>
    <t>M4467738</t>
  </si>
  <si>
    <t>M5938983</t>
  </si>
  <si>
    <t>M4680997</t>
  </si>
  <si>
    <t>M4219471</t>
  </si>
  <si>
    <t>M5792626</t>
  </si>
  <si>
    <t>M5217596</t>
  </si>
  <si>
    <t>M5254113</t>
  </si>
  <si>
    <t>M4346900</t>
  </si>
  <si>
    <t>M5877407</t>
  </si>
  <si>
    <t>M4689764</t>
  </si>
  <si>
    <t>M5162922</t>
  </si>
  <si>
    <t>M5776389</t>
  </si>
  <si>
    <t>M4352985</t>
  </si>
  <si>
    <t>M5868791</t>
  </si>
  <si>
    <t>M5273614</t>
  </si>
  <si>
    <t>M5325338</t>
  </si>
  <si>
    <t>M5405688</t>
  </si>
  <si>
    <t>M5437155</t>
  </si>
  <si>
    <t>M5678578</t>
  </si>
  <si>
    <t>M4311176</t>
  </si>
  <si>
    <t>M5292832</t>
  </si>
  <si>
    <t>M5936014</t>
  </si>
  <si>
    <t>M4100860</t>
  </si>
  <si>
    <t>M5860810</t>
  </si>
  <si>
    <t>M5653155</t>
  </si>
  <si>
    <t>M4995612</t>
  </si>
  <si>
    <t>M5203584</t>
  </si>
  <si>
    <t>M5401763</t>
  </si>
  <si>
    <t>M4158189</t>
  </si>
  <si>
    <t>M5115149</t>
  </si>
  <si>
    <t>M4473705</t>
  </si>
  <si>
    <t>M4984937</t>
  </si>
  <si>
    <t>M4304925</t>
  </si>
  <si>
    <t>M5865034</t>
  </si>
  <si>
    <t>M4124225</t>
  </si>
  <si>
    <t>M4939193</t>
  </si>
  <si>
    <t>M4850127</t>
  </si>
  <si>
    <t>M4833432</t>
  </si>
  <si>
    <t>M5761650</t>
  </si>
  <si>
    <t>M4925617</t>
  </si>
  <si>
    <t>M4142497</t>
  </si>
  <si>
    <t>M4340675</t>
  </si>
  <si>
    <t>M4281671</t>
  </si>
  <si>
    <t>M4764148</t>
  </si>
  <si>
    <t>M4669457</t>
  </si>
  <si>
    <t>M5683263</t>
  </si>
  <si>
    <t>M5982779</t>
  </si>
  <si>
    <t>M5782908</t>
  </si>
  <si>
    <t>M4149716</t>
  </si>
  <si>
    <t>M4842393</t>
  </si>
  <si>
    <t>M4289673</t>
  </si>
  <si>
    <t>M5728680</t>
  </si>
  <si>
    <t>M4578702</t>
  </si>
  <si>
    <t>M5762376</t>
  </si>
  <si>
    <t>M4658075</t>
  </si>
  <si>
    <t>M4343523</t>
  </si>
  <si>
    <t>M4693147</t>
  </si>
  <si>
    <t>M4520224</t>
  </si>
  <si>
    <t>M5352587</t>
  </si>
  <si>
    <t>M5957421</t>
  </si>
  <si>
    <t>M4735307</t>
  </si>
  <si>
    <t>M5559676</t>
  </si>
  <si>
    <t>M4251406</t>
  </si>
  <si>
    <t>M5868194</t>
  </si>
  <si>
    <t>M5781703</t>
  </si>
  <si>
    <t>M4425588</t>
  </si>
  <si>
    <t>M5532678</t>
  </si>
  <si>
    <t>M4782445</t>
  </si>
  <si>
    <t>M5334600</t>
  </si>
  <si>
    <t>M5285224</t>
  </si>
  <si>
    <t>M5908672</t>
  </si>
  <si>
    <t>M5283016</t>
  </si>
  <si>
    <t>M4836840</t>
  </si>
  <si>
    <t>M5474444</t>
  </si>
  <si>
    <t>M5995072</t>
  </si>
  <si>
    <t>M5419883</t>
  </si>
  <si>
    <t>M5940685</t>
  </si>
  <si>
    <t>M5285298</t>
  </si>
  <si>
    <t>M4885766</t>
  </si>
  <si>
    <t>M5344536</t>
  </si>
  <si>
    <t>M5989247</t>
  </si>
  <si>
    <t>M4759011</t>
  </si>
  <si>
    <t>M4396292</t>
  </si>
  <si>
    <t>M4812132</t>
  </si>
  <si>
    <t>M4763589</t>
  </si>
  <si>
    <t>M5744469</t>
  </si>
  <si>
    <t>M5619942</t>
  </si>
  <si>
    <t>M5229730</t>
  </si>
  <si>
    <t>M4625616</t>
  </si>
  <si>
    <t>M5600573</t>
  </si>
  <si>
    <t>M5440851</t>
  </si>
  <si>
    <t>M5502115</t>
  </si>
  <si>
    <t>M5608596</t>
  </si>
  <si>
    <t>M5904253</t>
  </si>
  <si>
    <t>M5680214</t>
  </si>
  <si>
    <t>M4824904</t>
  </si>
  <si>
    <t>M5376755</t>
  </si>
  <si>
    <t>M5280056</t>
  </si>
  <si>
    <t>M4144821</t>
  </si>
  <si>
    <t>M5933739</t>
  </si>
  <si>
    <t>M4203026</t>
  </si>
  <si>
    <t>M5481054</t>
  </si>
  <si>
    <t>M5310799</t>
  </si>
  <si>
    <t>M5230801</t>
  </si>
  <si>
    <t>M4436167</t>
  </si>
  <si>
    <t>M5204417</t>
  </si>
  <si>
    <t>M4742371</t>
  </si>
  <si>
    <t>M5401402</t>
  </si>
  <si>
    <t>M4264385</t>
  </si>
  <si>
    <t>M5438662</t>
  </si>
  <si>
    <t>M4527514</t>
  </si>
  <si>
    <t>M4546870</t>
  </si>
  <si>
    <t>M4891978</t>
  </si>
  <si>
    <t>M4752807</t>
  </si>
  <si>
    <t>M5289814</t>
  </si>
  <si>
    <t>M4159839</t>
  </si>
  <si>
    <t>M5869903</t>
  </si>
  <si>
    <t>M4759357</t>
  </si>
  <si>
    <t>M4990532</t>
  </si>
  <si>
    <t>M5983221</t>
  </si>
  <si>
    <t>M4149324</t>
  </si>
  <si>
    <t>M4107427</t>
  </si>
  <si>
    <t>M5651674</t>
  </si>
  <si>
    <t>M4233723</t>
  </si>
  <si>
    <t>M4990355</t>
  </si>
  <si>
    <t>M4512388</t>
  </si>
  <si>
    <t>M5813277</t>
  </si>
  <si>
    <t>M5569392</t>
  </si>
  <si>
    <t>M5165367</t>
  </si>
  <si>
    <t>M5119637</t>
  </si>
  <si>
    <t>M4538684</t>
  </si>
  <si>
    <t>M5385551</t>
  </si>
  <si>
    <t>M4117044</t>
  </si>
  <si>
    <t>M4117419</t>
  </si>
  <si>
    <t>M5472205</t>
  </si>
  <si>
    <t>M4796345</t>
  </si>
  <si>
    <t>M4197139</t>
  </si>
  <si>
    <t>M4596186</t>
  </si>
  <si>
    <t>M5171753</t>
  </si>
  <si>
    <t>M5248484</t>
  </si>
  <si>
    <t>M4761935</t>
  </si>
  <si>
    <t>M5523924</t>
  </si>
  <si>
    <t>M5997827</t>
  </si>
  <si>
    <t>M4254032</t>
  </si>
  <si>
    <t>M5398472</t>
  </si>
  <si>
    <t>M4411514</t>
  </si>
  <si>
    <t>M4303244</t>
  </si>
  <si>
    <t>M4830381</t>
  </si>
  <si>
    <t>M5211459</t>
  </si>
  <si>
    <t>M4978701</t>
  </si>
  <si>
    <t>M4958081</t>
  </si>
  <si>
    <t>M4134634</t>
  </si>
  <si>
    <t>M4525558</t>
  </si>
  <si>
    <t>M5381659</t>
  </si>
  <si>
    <t>M5263179</t>
  </si>
  <si>
    <t>M4566918</t>
  </si>
  <si>
    <t>M4916020</t>
  </si>
  <si>
    <t>M5245304</t>
  </si>
  <si>
    <t>M4381645</t>
  </si>
  <si>
    <t>M5119696</t>
  </si>
  <si>
    <t>M5581401</t>
  </si>
  <si>
    <t>M5673874</t>
  </si>
  <si>
    <t>M4378642</t>
  </si>
  <si>
    <t>M4683922</t>
  </si>
  <si>
    <t>M4187981</t>
  </si>
  <si>
    <t>M4812832</t>
  </si>
  <si>
    <t>M4326595</t>
  </si>
  <si>
    <t>M5477981</t>
  </si>
  <si>
    <t>M5679100</t>
  </si>
  <si>
    <t>M5305803</t>
  </si>
  <si>
    <t>M5321517</t>
  </si>
  <si>
    <t>M4835763</t>
  </si>
  <si>
    <t>M4902443</t>
  </si>
  <si>
    <t>M5719896</t>
  </si>
  <si>
    <t>M5901741</t>
  </si>
  <si>
    <t>M4440636</t>
  </si>
  <si>
    <t>M4963999</t>
  </si>
  <si>
    <t>M5504199</t>
  </si>
  <si>
    <t>M5947208</t>
  </si>
  <si>
    <t>M4753193</t>
  </si>
  <si>
    <t>M5585392</t>
  </si>
  <si>
    <t>M4405460</t>
  </si>
  <si>
    <t>M4859039</t>
  </si>
  <si>
    <t>M4239780</t>
  </si>
  <si>
    <t>M5531597</t>
  </si>
  <si>
    <t>M5724693</t>
  </si>
  <si>
    <t>M4727731</t>
  </si>
  <si>
    <t>M4557847</t>
  </si>
  <si>
    <t>M4173343</t>
  </si>
  <si>
    <t>M5448991</t>
  </si>
  <si>
    <t>M5801846</t>
  </si>
  <si>
    <t>M5610797</t>
  </si>
  <si>
    <t>M5718463</t>
  </si>
  <si>
    <t>M4726459</t>
  </si>
  <si>
    <t>M4253141</t>
  </si>
  <si>
    <t>M5925623</t>
  </si>
  <si>
    <t>M4387690</t>
  </si>
  <si>
    <t>M5659208</t>
  </si>
  <si>
    <t>M5569603</t>
  </si>
  <si>
    <t>M4633414</t>
  </si>
  <si>
    <t>M5264992</t>
  </si>
  <si>
    <t>M4684328</t>
  </si>
  <si>
    <t>M4843620</t>
  </si>
  <si>
    <t>M4848165</t>
  </si>
  <si>
    <t>M4624909</t>
  </si>
  <si>
    <t>M4644194</t>
  </si>
  <si>
    <t>M5885212</t>
  </si>
  <si>
    <t>M4669625</t>
  </si>
  <si>
    <t>M5246273</t>
  </si>
  <si>
    <t>M4908252</t>
  </si>
  <si>
    <t>M5844443</t>
  </si>
  <si>
    <t>M4815611</t>
  </si>
  <si>
    <t>M5409084</t>
  </si>
  <si>
    <t>M5639361</t>
  </si>
  <si>
    <t>M5381612</t>
  </si>
  <si>
    <t>M4100485</t>
  </si>
  <si>
    <t>M4498454</t>
  </si>
  <si>
    <t>M5500690</t>
  </si>
  <si>
    <t>M4228038</t>
  </si>
  <si>
    <t>M5665288</t>
  </si>
  <si>
    <t>M5201492</t>
  </si>
  <si>
    <t>M5300769</t>
  </si>
  <si>
    <t>M5862318</t>
  </si>
  <si>
    <t>M5598186</t>
  </si>
  <si>
    <t>M4384214</t>
  </si>
  <si>
    <t>M5102383</t>
  </si>
  <si>
    <t>M4261805</t>
  </si>
  <si>
    <t>M5666967</t>
  </si>
  <si>
    <t>M5471984</t>
  </si>
  <si>
    <t>M4766204</t>
  </si>
  <si>
    <t>M4971729</t>
  </si>
  <si>
    <t>M4239311</t>
  </si>
  <si>
    <t>M5297632</t>
  </si>
  <si>
    <t>M5421802</t>
  </si>
  <si>
    <t>M5148679</t>
  </si>
  <si>
    <t>M5590962</t>
  </si>
  <si>
    <t>M4819091</t>
  </si>
  <si>
    <t>M4196650</t>
  </si>
  <si>
    <t>M4513275</t>
  </si>
  <si>
    <t>M4914909</t>
  </si>
  <si>
    <t>M5516921</t>
  </si>
  <si>
    <t>M5276022</t>
  </si>
  <si>
    <t>M5827842</t>
  </si>
  <si>
    <t>M4792539</t>
  </si>
  <si>
    <t>M5333351</t>
  </si>
  <si>
    <t>M4690053</t>
  </si>
  <si>
    <t>M4171062</t>
  </si>
  <si>
    <t>M5988400</t>
  </si>
  <si>
    <t>M5681755</t>
  </si>
  <si>
    <t>M4929777</t>
  </si>
  <si>
    <t>M5360454</t>
  </si>
  <si>
    <t>M5724744</t>
  </si>
  <si>
    <t>M5155264</t>
  </si>
  <si>
    <t>M4304243</t>
  </si>
  <si>
    <t>M4253038</t>
  </si>
  <si>
    <t>M5816414</t>
  </si>
  <si>
    <t>M4207375</t>
  </si>
  <si>
    <t>M4528437</t>
  </si>
  <si>
    <t>M5507340</t>
  </si>
  <si>
    <t>M4436563</t>
  </si>
  <si>
    <t>M5109698</t>
  </si>
  <si>
    <t>M4358936</t>
  </si>
  <si>
    <t>M5778584</t>
  </si>
  <si>
    <t>M5476102</t>
  </si>
  <si>
    <t>M4664808</t>
  </si>
  <si>
    <t>M5170382</t>
  </si>
  <si>
    <t>M4656794</t>
  </si>
  <si>
    <t>M4258649</t>
  </si>
  <si>
    <t>M4258489</t>
  </si>
  <si>
    <t>M5471640</t>
  </si>
  <si>
    <t>M4133581</t>
  </si>
  <si>
    <t>M4409727</t>
  </si>
  <si>
    <t>M5240462</t>
  </si>
  <si>
    <t>M4265246</t>
  </si>
  <si>
    <t>M5932065</t>
  </si>
  <si>
    <t>M4654313</t>
  </si>
  <si>
    <t>M4823383</t>
  </si>
  <si>
    <t>M5808486</t>
  </si>
  <si>
    <t>M4105567</t>
  </si>
  <si>
    <t>M5534763</t>
  </si>
  <si>
    <t>M4193419</t>
  </si>
  <si>
    <t>M5875385</t>
  </si>
  <si>
    <t>M5747658</t>
  </si>
  <si>
    <t>M4738484</t>
  </si>
  <si>
    <t>M5823638</t>
  </si>
  <si>
    <t>M5916640</t>
  </si>
  <si>
    <t>M5834174</t>
  </si>
  <si>
    <t>M5343985</t>
  </si>
  <si>
    <t>M5804670</t>
  </si>
  <si>
    <t>M4981795</t>
  </si>
  <si>
    <t>M5818915</t>
  </si>
  <si>
    <t>M5235603</t>
  </si>
  <si>
    <t>M5602811</t>
  </si>
  <si>
    <t>M5358417</t>
  </si>
  <si>
    <t>M5723160</t>
  </si>
  <si>
    <t>M5749120</t>
  </si>
  <si>
    <t>M5813768</t>
  </si>
  <si>
    <t>M5406018</t>
  </si>
  <si>
    <t>M5377795</t>
  </si>
  <si>
    <t>M4809714</t>
  </si>
  <si>
    <t>M5408472</t>
  </si>
  <si>
    <t>M5450371</t>
  </si>
  <si>
    <t>M5358084</t>
  </si>
  <si>
    <t>M5871423</t>
  </si>
  <si>
    <t>M5386025</t>
  </si>
  <si>
    <t>M5624221</t>
  </si>
  <si>
    <t>M4300353</t>
  </si>
  <si>
    <t>M4286394</t>
  </si>
  <si>
    <t>M5138902</t>
  </si>
  <si>
    <t>M5210227</t>
  </si>
  <si>
    <t>M5770766</t>
  </si>
  <si>
    <t>M5216373</t>
  </si>
  <si>
    <t>M5111055</t>
  </si>
  <si>
    <t>M5903143</t>
  </si>
  <si>
    <t>M4837125</t>
  </si>
  <si>
    <t>M4541468</t>
  </si>
  <si>
    <t>M5722009</t>
  </si>
  <si>
    <t>M5745452</t>
  </si>
  <si>
    <t>M5287154</t>
  </si>
  <si>
    <t>M4525307</t>
  </si>
  <si>
    <t>M5717642</t>
  </si>
  <si>
    <t>M4248309</t>
  </si>
  <si>
    <t>M5757758</t>
  </si>
  <si>
    <t>M4959018</t>
  </si>
  <si>
    <t>M4515601</t>
  </si>
  <si>
    <t>M5124237</t>
  </si>
  <si>
    <t>M4472653</t>
  </si>
  <si>
    <t>M5683250</t>
  </si>
  <si>
    <t>M5706595</t>
  </si>
  <si>
    <t>M4911921</t>
  </si>
  <si>
    <t>M4624439</t>
  </si>
  <si>
    <t>M5973647</t>
  </si>
  <si>
    <t>M4181797</t>
  </si>
  <si>
    <t>M5866613</t>
  </si>
  <si>
    <t>M5661101</t>
  </si>
  <si>
    <t>M4835569</t>
  </si>
  <si>
    <t>M4164210</t>
  </si>
  <si>
    <t>M4102770</t>
  </si>
  <si>
    <t>M5698308</t>
  </si>
  <si>
    <t>M4244680</t>
  </si>
  <si>
    <t>M4830710</t>
  </si>
  <si>
    <t>M4333056</t>
  </si>
  <si>
    <t>M4619626</t>
  </si>
  <si>
    <t>M5853115</t>
  </si>
  <si>
    <t>M5754341</t>
  </si>
  <si>
    <t>M5476798</t>
  </si>
  <si>
    <t>M4689798</t>
  </si>
  <si>
    <t>M4209596</t>
  </si>
  <si>
    <t>M5882892</t>
  </si>
  <si>
    <t>M5129664</t>
  </si>
  <si>
    <t>M4911791</t>
  </si>
  <si>
    <t>M5213125</t>
  </si>
  <si>
    <t>M5827548</t>
  </si>
  <si>
    <t>M4746457</t>
  </si>
  <si>
    <t>M5419378</t>
  </si>
  <si>
    <t>M4215816</t>
  </si>
  <si>
    <t>M5880989</t>
  </si>
  <si>
    <t>M5229378</t>
  </si>
  <si>
    <t>M5216521</t>
  </si>
  <si>
    <t>M4330156</t>
  </si>
  <si>
    <t>M4179584</t>
  </si>
  <si>
    <t>M5305801</t>
  </si>
  <si>
    <t>M4235892</t>
  </si>
  <si>
    <t>M4298448</t>
  </si>
  <si>
    <t>M4152925</t>
  </si>
  <si>
    <t>M4376803</t>
  </si>
  <si>
    <t>M5188040</t>
  </si>
  <si>
    <t>M5233743</t>
  </si>
  <si>
    <t>M4550898</t>
  </si>
  <si>
    <t>M4488938</t>
  </si>
  <si>
    <t>M5615120</t>
  </si>
  <si>
    <t>M4761863</t>
  </si>
  <si>
    <t>M4618224</t>
  </si>
  <si>
    <t>M5472031</t>
  </si>
  <si>
    <t>M5614524</t>
  </si>
  <si>
    <t>M5740151</t>
  </si>
  <si>
    <t>M5589759</t>
  </si>
  <si>
    <t>M5574939</t>
  </si>
  <si>
    <t>M4393048</t>
  </si>
  <si>
    <t>M5710034</t>
  </si>
  <si>
    <t>M4293369</t>
  </si>
  <si>
    <t>M4413963</t>
  </si>
  <si>
    <t>M4184714</t>
  </si>
  <si>
    <t>M4972430</t>
  </si>
  <si>
    <t>M5935185</t>
  </si>
  <si>
    <t>M5711534</t>
  </si>
  <si>
    <t>M5314827</t>
  </si>
  <si>
    <t>M5345157</t>
  </si>
  <si>
    <t>M5396922</t>
  </si>
  <si>
    <t>M4449575</t>
  </si>
  <si>
    <t>M4578814</t>
  </si>
  <si>
    <t>M4258201</t>
  </si>
  <si>
    <t>M4787293</t>
  </si>
  <si>
    <t>M4750167</t>
  </si>
  <si>
    <t>M4765668</t>
  </si>
  <si>
    <t>M5256227</t>
  </si>
  <si>
    <t>M5952529</t>
  </si>
  <si>
    <t>M5826875</t>
  </si>
  <si>
    <t>M5909931</t>
  </si>
  <si>
    <t>M5152884</t>
  </si>
  <si>
    <t>M5662603</t>
  </si>
  <si>
    <t>M5456929</t>
  </si>
  <si>
    <t>M4302678</t>
  </si>
  <si>
    <t>M4638932</t>
  </si>
  <si>
    <t>M5449629</t>
  </si>
  <si>
    <t>M5393533</t>
  </si>
  <si>
    <t>M5414061</t>
  </si>
  <si>
    <t>M5792202</t>
  </si>
  <si>
    <t>M4100316</t>
  </si>
  <si>
    <t>M4269728</t>
  </si>
  <si>
    <t>M4226578</t>
  </si>
  <si>
    <t>M4300584</t>
  </si>
  <si>
    <t>M5294172</t>
  </si>
  <si>
    <t>M5684903</t>
  </si>
  <si>
    <t>M5345238</t>
  </si>
  <si>
    <t>M4288228</t>
  </si>
  <si>
    <t>M5864002</t>
  </si>
  <si>
    <t>M4618102</t>
  </si>
  <si>
    <t>M4632496</t>
  </si>
  <si>
    <t>M4821633</t>
  </si>
  <si>
    <t>M5204428</t>
  </si>
  <si>
    <t>M5562055</t>
  </si>
  <si>
    <t>M5308563</t>
  </si>
  <si>
    <t>M4643306</t>
  </si>
  <si>
    <t>M5704582</t>
  </si>
  <si>
    <t>M5943822</t>
  </si>
  <si>
    <t>M4256798</t>
  </si>
  <si>
    <t>M5547094</t>
  </si>
  <si>
    <t>M4504110</t>
  </si>
  <si>
    <t>M4461274</t>
  </si>
  <si>
    <t>M5571092</t>
  </si>
  <si>
    <t>M5636352</t>
  </si>
  <si>
    <t>M4537513</t>
  </si>
  <si>
    <t>M4494105</t>
  </si>
  <si>
    <t>M5637482</t>
  </si>
  <si>
    <t>M5187639</t>
  </si>
  <si>
    <t>M5937653</t>
  </si>
  <si>
    <t>M4283563</t>
  </si>
  <si>
    <t>M5125820</t>
  </si>
  <si>
    <t>M4145922</t>
  </si>
  <si>
    <t>M4861040</t>
  </si>
  <si>
    <t>M4243678</t>
  </si>
  <si>
    <t>M5158820</t>
  </si>
  <si>
    <t>M5322578</t>
  </si>
  <si>
    <t>M5375079</t>
  </si>
  <si>
    <t>M4259953</t>
  </si>
  <si>
    <t>M5431272</t>
  </si>
  <si>
    <t>M5390588</t>
  </si>
  <si>
    <t>M5946013</t>
  </si>
  <si>
    <t>M5979091</t>
  </si>
  <si>
    <t>M5545391</t>
  </si>
  <si>
    <t>M4169770</t>
  </si>
  <si>
    <t>M4822302</t>
  </si>
  <si>
    <t>M4805007</t>
  </si>
  <si>
    <t>M5286370</t>
  </si>
  <si>
    <t>M5765754</t>
  </si>
  <si>
    <t>M5777333</t>
  </si>
  <si>
    <t>M4493241</t>
  </si>
  <si>
    <t>M5687735</t>
  </si>
  <si>
    <t>M5525854</t>
  </si>
  <si>
    <t>M5114896</t>
  </si>
  <si>
    <t>M4104325</t>
  </si>
  <si>
    <t>M4111974</t>
  </si>
  <si>
    <t>M5553333</t>
  </si>
  <si>
    <t>M4309463</t>
  </si>
  <si>
    <t>M4304800</t>
  </si>
  <si>
    <t>M5615779</t>
  </si>
  <si>
    <t>M4965954</t>
  </si>
  <si>
    <t>M5845378</t>
  </si>
  <si>
    <t>M4547775</t>
  </si>
  <si>
    <t>M4485603</t>
  </si>
  <si>
    <t>M4448150</t>
  </si>
  <si>
    <t>M4625762</t>
  </si>
  <si>
    <t>M4908924</t>
  </si>
  <si>
    <t>M4493989</t>
  </si>
  <si>
    <t>M5465583</t>
  </si>
  <si>
    <t>M5138885</t>
  </si>
  <si>
    <t>M4914925</t>
  </si>
  <si>
    <t>M4788270</t>
  </si>
  <si>
    <t>M5625213</t>
  </si>
  <si>
    <t>M4265058</t>
  </si>
  <si>
    <t>M4877515</t>
  </si>
  <si>
    <t>M5936800</t>
  </si>
  <si>
    <t>M5251726</t>
  </si>
  <si>
    <t>M4274664</t>
  </si>
  <si>
    <t>M5905047</t>
  </si>
  <si>
    <t>M5180756</t>
  </si>
  <si>
    <t>M5870730</t>
  </si>
  <si>
    <t>M4405084</t>
  </si>
  <si>
    <t>M5958466</t>
  </si>
  <si>
    <t>M5605291</t>
  </si>
  <si>
    <t>M5312413</t>
  </si>
  <si>
    <t>M4804204</t>
  </si>
  <si>
    <t>M5289946</t>
  </si>
  <si>
    <t>M5304810</t>
  </si>
  <si>
    <t>M5568115</t>
  </si>
  <si>
    <t>M5119177</t>
  </si>
  <si>
    <t>M4264117</t>
  </si>
  <si>
    <t>M5514934</t>
  </si>
  <si>
    <t>M5943202</t>
  </si>
  <si>
    <t>M5686613</t>
  </si>
  <si>
    <t>M4582342</t>
  </si>
  <si>
    <t>M5120171</t>
  </si>
  <si>
    <t>M5479611</t>
  </si>
  <si>
    <t>M5634567</t>
  </si>
  <si>
    <t>M4810691</t>
  </si>
  <si>
    <t>M4536398</t>
  </si>
  <si>
    <t>M5979750</t>
  </si>
  <si>
    <t>M5332337</t>
  </si>
  <si>
    <t>M4585955</t>
  </si>
  <si>
    <t>M5154694</t>
  </si>
  <si>
    <t>M4420724</t>
  </si>
  <si>
    <t>M5618851</t>
  </si>
  <si>
    <t>M4691436</t>
  </si>
  <si>
    <t>M4826101</t>
  </si>
  <si>
    <t>M5530852</t>
  </si>
  <si>
    <t>M4559870</t>
  </si>
  <si>
    <t>M4912271</t>
  </si>
  <si>
    <t>M4350036</t>
  </si>
  <si>
    <t>M5149324</t>
  </si>
  <si>
    <t>M4561485</t>
  </si>
  <si>
    <t>M4733207</t>
  </si>
  <si>
    <t>M4727534</t>
  </si>
  <si>
    <t>M5747489</t>
  </si>
  <si>
    <t>M4846428</t>
  </si>
  <si>
    <t>M5183953</t>
  </si>
  <si>
    <t>M5110709</t>
  </si>
  <si>
    <t>M5605135</t>
  </si>
  <si>
    <t>M5935483</t>
  </si>
  <si>
    <t>M5532791</t>
  </si>
  <si>
    <t>M4523977</t>
  </si>
  <si>
    <t>M5844213</t>
  </si>
  <si>
    <t>M4393059</t>
  </si>
  <si>
    <t>M4451866</t>
  </si>
  <si>
    <t>M5496671</t>
  </si>
  <si>
    <t>M5449037</t>
  </si>
  <si>
    <t>M4263008</t>
  </si>
  <si>
    <t>M5412860</t>
  </si>
  <si>
    <t>M4322113</t>
  </si>
  <si>
    <t>M4584226</t>
  </si>
  <si>
    <t>M4639695</t>
  </si>
  <si>
    <t>M5781831</t>
  </si>
  <si>
    <t>M4122614</t>
  </si>
  <si>
    <t>M4362741</t>
  </si>
  <si>
    <t>M5833152</t>
  </si>
  <si>
    <t>M4946888</t>
  </si>
  <si>
    <t>M4925701</t>
  </si>
  <si>
    <t>M4291798</t>
  </si>
  <si>
    <t>M4664758</t>
  </si>
  <si>
    <t>M5135122</t>
  </si>
  <si>
    <t>M4380198</t>
  </si>
  <si>
    <t>M4252089</t>
  </si>
  <si>
    <t>M5680113</t>
  </si>
  <si>
    <t>M4967425</t>
  </si>
  <si>
    <t>M4951834</t>
  </si>
  <si>
    <t>M5448324</t>
  </si>
  <si>
    <t>M4807442</t>
  </si>
  <si>
    <t>M4436125</t>
  </si>
  <si>
    <t>M5214200</t>
  </si>
  <si>
    <t>M5882739</t>
  </si>
  <si>
    <t>M4275332</t>
  </si>
  <si>
    <t>M5683072</t>
  </si>
  <si>
    <t>M4810939</t>
  </si>
  <si>
    <t>M5297914</t>
  </si>
  <si>
    <t>M4322101</t>
  </si>
  <si>
    <t>M5863093</t>
  </si>
  <si>
    <t>M5470066</t>
  </si>
  <si>
    <t>M5539056</t>
  </si>
  <si>
    <t>M4446259</t>
  </si>
  <si>
    <t>M4857004</t>
  </si>
  <si>
    <t>M5159069</t>
  </si>
  <si>
    <t>M4687585</t>
  </si>
  <si>
    <t>M4492999</t>
  </si>
  <si>
    <t>M5207365</t>
  </si>
  <si>
    <t>M4313924</t>
  </si>
  <si>
    <t>M4185537</t>
  </si>
  <si>
    <t>M4312050</t>
  </si>
  <si>
    <t>M4969066</t>
  </si>
  <si>
    <t>M5189952</t>
  </si>
  <si>
    <t>M5300558</t>
  </si>
  <si>
    <t>M4480535</t>
  </si>
  <si>
    <t>M5812222</t>
  </si>
  <si>
    <t>M5747628</t>
  </si>
  <si>
    <t>M4812924</t>
  </si>
  <si>
    <t>M4557148</t>
  </si>
  <si>
    <t>M5926152</t>
  </si>
  <si>
    <t>M4325976</t>
  </si>
  <si>
    <t>M4774093</t>
  </si>
  <si>
    <t>M5412635</t>
  </si>
  <si>
    <t>M5234695</t>
  </si>
  <si>
    <t>M4934772</t>
  </si>
  <si>
    <t>M4845403</t>
  </si>
  <si>
    <t>M5995667</t>
  </si>
  <si>
    <t>M5970785</t>
  </si>
  <si>
    <t>M4990682</t>
  </si>
  <si>
    <t>M4222388</t>
  </si>
  <si>
    <t>M5962972</t>
  </si>
  <si>
    <t>M4418177</t>
  </si>
  <si>
    <t>M5680343</t>
  </si>
  <si>
    <t>M5579311</t>
  </si>
  <si>
    <t>M5877681</t>
  </si>
  <si>
    <t>M4323200</t>
  </si>
  <si>
    <t>M5723447</t>
  </si>
  <si>
    <t>M5933619</t>
  </si>
  <si>
    <t>M4650825</t>
  </si>
  <si>
    <t>M4647154</t>
  </si>
  <si>
    <t>M4561339</t>
  </si>
  <si>
    <t>M5319475</t>
  </si>
  <si>
    <t>M5908320</t>
  </si>
  <si>
    <t>M5961652</t>
  </si>
  <si>
    <t>M5621929</t>
  </si>
  <si>
    <t>M4331718</t>
  </si>
  <si>
    <t>M5882075</t>
  </si>
  <si>
    <t>M5730211</t>
  </si>
  <si>
    <t>M4568107</t>
  </si>
  <si>
    <t>M5805645</t>
  </si>
  <si>
    <t>M5970265</t>
  </si>
  <si>
    <t>M5964328</t>
  </si>
  <si>
    <t>M5427831</t>
  </si>
  <si>
    <t>M4777612</t>
  </si>
  <si>
    <t>M4920283</t>
  </si>
  <si>
    <t>M5383826</t>
  </si>
  <si>
    <t>M5454690</t>
  </si>
  <si>
    <t>M4971745</t>
  </si>
  <si>
    <t>M5557804</t>
  </si>
  <si>
    <t>M5999782</t>
  </si>
  <si>
    <t>M5221224</t>
  </si>
  <si>
    <t>M4685368</t>
  </si>
  <si>
    <t>M4374787</t>
  </si>
  <si>
    <t>M4779473</t>
  </si>
  <si>
    <t>M5432075</t>
  </si>
  <si>
    <t>M5223761</t>
  </si>
  <si>
    <t>M4181059</t>
  </si>
  <si>
    <t>M4938558</t>
  </si>
  <si>
    <t>M5962356</t>
  </si>
  <si>
    <t>M4758010</t>
  </si>
  <si>
    <t>M5376958</t>
  </si>
  <si>
    <t>M5177351</t>
  </si>
  <si>
    <t>M4294830</t>
  </si>
  <si>
    <t>M4991900</t>
  </si>
  <si>
    <t>M5660162</t>
  </si>
  <si>
    <t>M5749931</t>
  </si>
  <si>
    <t>M5934572</t>
  </si>
  <si>
    <t>M5157488</t>
  </si>
  <si>
    <t>M4303428</t>
  </si>
  <si>
    <t>M5120398</t>
  </si>
  <si>
    <t>M4142906</t>
  </si>
  <si>
    <t>M4668909</t>
  </si>
  <si>
    <t>M5362254</t>
  </si>
  <si>
    <t>M4237091</t>
  </si>
  <si>
    <t>M5648581</t>
  </si>
  <si>
    <t>M4451846</t>
  </si>
  <si>
    <t>M5575519</t>
  </si>
  <si>
    <t>M5716750</t>
  </si>
  <si>
    <t>M4191723</t>
  </si>
  <si>
    <t>M5883002</t>
  </si>
  <si>
    <t>M4183476</t>
  </si>
  <si>
    <t>M5719923</t>
  </si>
  <si>
    <t>M4265976</t>
  </si>
  <si>
    <t>M4203128</t>
  </si>
  <si>
    <t>M4208769</t>
  </si>
  <si>
    <t>M4217848</t>
  </si>
  <si>
    <t>M5751868</t>
  </si>
  <si>
    <t>M5664965</t>
  </si>
  <si>
    <t>M5876079</t>
  </si>
  <si>
    <t>M4822920</t>
  </si>
  <si>
    <t>M4240746</t>
  </si>
  <si>
    <t>M5105853</t>
  </si>
  <si>
    <t>M4281544</t>
  </si>
  <si>
    <t>M5617305</t>
  </si>
  <si>
    <t>M4195411</t>
  </si>
  <si>
    <t>M5898723</t>
  </si>
  <si>
    <t>M4258783</t>
  </si>
  <si>
    <t>M4455616</t>
  </si>
  <si>
    <t>M5824285</t>
  </si>
  <si>
    <t>M5663889</t>
  </si>
  <si>
    <t>M4375142</t>
  </si>
  <si>
    <t>M5343188</t>
  </si>
  <si>
    <t>M5381453</t>
  </si>
  <si>
    <t>M4124186</t>
  </si>
  <si>
    <t>M4735262</t>
  </si>
  <si>
    <t>M5285950</t>
  </si>
  <si>
    <t>M5862145</t>
  </si>
  <si>
    <t>M5979406</t>
  </si>
  <si>
    <t>M4180318</t>
  </si>
  <si>
    <t>M5105322</t>
  </si>
  <si>
    <t>M4365186</t>
  </si>
  <si>
    <t>M5927526</t>
  </si>
  <si>
    <t>M4680621</t>
  </si>
  <si>
    <t>M5636256</t>
  </si>
  <si>
    <t>M5722547</t>
  </si>
  <si>
    <t>M4302363</t>
  </si>
  <si>
    <t>M4500015</t>
  </si>
  <si>
    <t>M5229392</t>
  </si>
  <si>
    <t>M4678580</t>
  </si>
  <si>
    <t>M4958293</t>
  </si>
  <si>
    <t>M4110510</t>
  </si>
  <si>
    <t>M4489335</t>
  </si>
  <si>
    <t>M5225104</t>
  </si>
  <si>
    <t>M5590497</t>
  </si>
  <si>
    <t>M5423938</t>
  </si>
  <si>
    <t>M4484457</t>
  </si>
  <si>
    <t>M5780173</t>
  </si>
  <si>
    <t>M5865955</t>
  </si>
  <si>
    <t>M4302216</t>
  </si>
  <si>
    <t>M5234383</t>
  </si>
  <si>
    <t>M5372894</t>
  </si>
  <si>
    <t>M5652047</t>
  </si>
  <si>
    <t>M4547434</t>
  </si>
  <si>
    <t>M5585194</t>
  </si>
  <si>
    <t>M5220371</t>
  </si>
  <si>
    <t>M5623760</t>
  </si>
  <si>
    <t>M4644066</t>
  </si>
  <si>
    <t>M4856369</t>
  </si>
  <si>
    <t>M4763854</t>
  </si>
  <si>
    <t>M4882420</t>
  </si>
  <si>
    <t>M4691616</t>
  </si>
  <si>
    <t>M5440280</t>
  </si>
  <si>
    <t>M5727164</t>
  </si>
  <si>
    <t>M4458294</t>
  </si>
  <si>
    <t>M4743018</t>
  </si>
  <si>
    <t>M5712569</t>
  </si>
  <si>
    <t>M4261574</t>
  </si>
  <si>
    <t>M4132209</t>
  </si>
  <si>
    <t>M4367364</t>
  </si>
  <si>
    <t>M4266800</t>
  </si>
  <si>
    <t>M5186935</t>
  </si>
  <si>
    <t>M4307877</t>
  </si>
  <si>
    <t>M4318119</t>
  </si>
  <si>
    <t>M4751922</t>
  </si>
  <si>
    <t>M4324312</t>
  </si>
  <si>
    <t>M4661907</t>
  </si>
  <si>
    <t>M5255830</t>
  </si>
  <si>
    <t>M4393979</t>
  </si>
  <si>
    <t>M5262450</t>
  </si>
  <si>
    <t>M4946041</t>
  </si>
  <si>
    <t>M5917072</t>
  </si>
  <si>
    <t>M5547633</t>
  </si>
  <si>
    <t>M5244153</t>
  </si>
  <si>
    <t>M4976991</t>
  </si>
  <si>
    <t>M4479511</t>
  </si>
  <si>
    <t>M4236372</t>
  </si>
  <si>
    <t>M5523498</t>
  </si>
  <si>
    <t>M4547794</t>
  </si>
  <si>
    <t>M5735673</t>
  </si>
  <si>
    <t>M5869726</t>
  </si>
  <si>
    <t>M4935678</t>
  </si>
  <si>
    <t>M4206299</t>
  </si>
  <si>
    <t>M5675268</t>
  </si>
  <si>
    <t>M5995746</t>
  </si>
  <si>
    <t>M5785108</t>
  </si>
  <si>
    <t>M5494892</t>
  </si>
  <si>
    <t>M5703361</t>
  </si>
  <si>
    <t>M4454069</t>
  </si>
  <si>
    <t>M4703056</t>
  </si>
  <si>
    <t>M4176650</t>
  </si>
  <si>
    <t>M5502742</t>
  </si>
  <si>
    <t>M5698021</t>
  </si>
  <si>
    <t>M5556987</t>
  </si>
  <si>
    <t>M4454886</t>
  </si>
  <si>
    <t>M5241792</t>
  </si>
  <si>
    <t>M5974048</t>
  </si>
  <si>
    <t>M4734813</t>
  </si>
  <si>
    <t>M4965600</t>
  </si>
  <si>
    <t>M4653966</t>
  </si>
  <si>
    <t>M4243992</t>
  </si>
  <si>
    <t>M5349270</t>
  </si>
  <si>
    <t>M5981225</t>
  </si>
  <si>
    <t>M5208729</t>
  </si>
  <si>
    <t>M5770966</t>
  </si>
  <si>
    <t>M4265167</t>
  </si>
  <si>
    <t>M5320016</t>
  </si>
  <si>
    <t>M5550768</t>
  </si>
  <si>
    <t>M5665229</t>
  </si>
  <si>
    <t>M5468999</t>
  </si>
  <si>
    <t>M4761163</t>
  </si>
  <si>
    <t>M4172636</t>
  </si>
  <si>
    <t>M5380793</t>
  </si>
  <si>
    <t>M4949618</t>
  </si>
  <si>
    <t>M4135592</t>
  </si>
  <si>
    <t>M5718437</t>
  </si>
  <si>
    <t>M4705228</t>
  </si>
  <si>
    <t>M4600629</t>
  </si>
  <si>
    <t>M5740284</t>
  </si>
  <si>
    <t>M5484858</t>
  </si>
  <si>
    <t>M5817645</t>
  </si>
  <si>
    <t>M5846637</t>
  </si>
  <si>
    <t>M4416396</t>
  </si>
  <si>
    <t>M4713943</t>
  </si>
  <si>
    <t>M4439783</t>
  </si>
  <si>
    <t>M4683362</t>
  </si>
  <si>
    <t>M5416680</t>
  </si>
  <si>
    <t>M4477097</t>
  </si>
  <si>
    <t>M5250797</t>
  </si>
  <si>
    <t>M5832547</t>
  </si>
  <si>
    <t>M5525583</t>
  </si>
  <si>
    <t>M5631711</t>
  </si>
  <si>
    <t>M4147021</t>
  </si>
  <si>
    <t>M5912973</t>
  </si>
  <si>
    <t>M4761627</t>
  </si>
  <si>
    <t>M5677181</t>
  </si>
  <si>
    <t>M5669481</t>
  </si>
  <si>
    <t>M4307463</t>
  </si>
  <si>
    <t>M5419660</t>
  </si>
  <si>
    <t>M4246432</t>
  </si>
  <si>
    <t>M5451722</t>
  </si>
  <si>
    <t>M5604300</t>
  </si>
  <si>
    <t>M5576262</t>
  </si>
  <si>
    <t>M4726740</t>
  </si>
  <si>
    <t>M5454769</t>
  </si>
  <si>
    <t>M4299004</t>
  </si>
  <si>
    <t>M4766884</t>
  </si>
  <si>
    <t>M4591858</t>
  </si>
  <si>
    <t>M4472581</t>
  </si>
  <si>
    <t>M5252040</t>
  </si>
  <si>
    <t>M4442388</t>
  </si>
  <si>
    <t>M4616591</t>
  </si>
  <si>
    <t>M4890432</t>
  </si>
  <si>
    <t>M4515383</t>
  </si>
  <si>
    <t>M5780042</t>
  </si>
  <si>
    <t>M5673275</t>
  </si>
  <si>
    <t>M5104986</t>
  </si>
  <si>
    <t>M5565613</t>
  </si>
  <si>
    <t>M5371779</t>
  </si>
  <si>
    <t>M4368088</t>
  </si>
  <si>
    <t>M4371693</t>
  </si>
  <si>
    <t>M5961236</t>
  </si>
  <si>
    <t>M4310581</t>
  </si>
  <si>
    <t>M5642769</t>
  </si>
  <si>
    <t>M5327473</t>
  </si>
  <si>
    <t>M5131904</t>
  </si>
  <si>
    <t>M5259006</t>
  </si>
  <si>
    <t>M4403591</t>
  </si>
  <si>
    <t>M4195710</t>
  </si>
  <si>
    <t>M5312515</t>
  </si>
  <si>
    <t>M5822681</t>
  </si>
  <si>
    <t>M4715918</t>
  </si>
  <si>
    <t>M4791906</t>
  </si>
  <si>
    <t>M4422607</t>
  </si>
  <si>
    <t>M4977651</t>
  </si>
  <si>
    <t>M4921289</t>
  </si>
  <si>
    <t>M4830088</t>
  </si>
  <si>
    <t>M5492080</t>
  </si>
  <si>
    <t>M5112973</t>
  </si>
  <si>
    <t>M4503373</t>
  </si>
  <si>
    <t>M5618785</t>
  </si>
  <si>
    <t>M4159076</t>
  </si>
  <si>
    <t>M4316179</t>
  </si>
  <si>
    <t>M4413541</t>
  </si>
  <si>
    <t>M4773320</t>
  </si>
  <si>
    <t>M5807769</t>
  </si>
  <si>
    <t>M5601155</t>
  </si>
  <si>
    <t>M5375606</t>
  </si>
  <si>
    <t>M4285007</t>
  </si>
  <si>
    <t>M4826484</t>
  </si>
  <si>
    <t>M4352367</t>
  </si>
  <si>
    <t>M4392720</t>
  </si>
  <si>
    <t>M5373529</t>
  </si>
  <si>
    <t>M4226289</t>
  </si>
  <si>
    <t>M4258996</t>
  </si>
  <si>
    <t>M4107421</t>
  </si>
  <si>
    <t>M4588309</t>
  </si>
  <si>
    <t>M5845381</t>
  </si>
  <si>
    <t>M5552558</t>
  </si>
  <si>
    <t>M4166585</t>
  </si>
  <si>
    <t>M4359397</t>
  </si>
  <si>
    <t>M5407618</t>
  </si>
  <si>
    <t>M4429145</t>
  </si>
  <si>
    <t>M5842881</t>
  </si>
  <si>
    <t>M5297180</t>
  </si>
  <si>
    <t>M5461289</t>
  </si>
  <si>
    <t>M4706134</t>
  </si>
  <si>
    <t>M5148222</t>
  </si>
  <si>
    <t>M4659374</t>
  </si>
  <si>
    <t>M4258639</t>
  </si>
  <si>
    <t>M5772761</t>
  </si>
  <si>
    <t>M5555535</t>
  </si>
  <si>
    <t>M5688229</t>
  </si>
  <si>
    <t>M4630210</t>
  </si>
  <si>
    <t>M5385175</t>
  </si>
  <si>
    <t>M5433130</t>
  </si>
  <si>
    <t>M4766917</t>
  </si>
  <si>
    <t>M5528974</t>
  </si>
  <si>
    <t>M4957023</t>
  </si>
  <si>
    <t>M4930404</t>
  </si>
  <si>
    <t>M4627692</t>
  </si>
  <si>
    <t>M5796997</t>
  </si>
  <si>
    <t>M5460086</t>
  </si>
  <si>
    <t>M5221483</t>
  </si>
  <si>
    <t>M5659882</t>
  </si>
  <si>
    <t>M4413353</t>
  </si>
  <si>
    <t>M4768543</t>
  </si>
  <si>
    <t>M5519639</t>
  </si>
  <si>
    <t>M4542108</t>
  </si>
  <si>
    <t>M5380275</t>
  </si>
  <si>
    <t>M5569652</t>
  </si>
  <si>
    <t>M5753318</t>
  </si>
  <si>
    <t>M4428813</t>
  </si>
  <si>
    <t>M4264074</t>
  </si>
  <si>
    <t>M4475268</t>
  </si>
  <si>
    <t>M4801938</t>
  </si>
  <si>
    <t>M5740623</t>
  </si>
  <si>
    <t>M4133950</t>
  </si>
  <si>
    <t>M4470581</t>
  </si>
  <si>
    <t>M4191628</t>
  </si>
  <si>
    <t>M4100713</t>
  </si>
  <si>
    <t>M5599127</t>
  </si>
  <si>
    <t>M5895387</t>
  </si>
  <si>
    <t>M5572258</t>
  </si>
  <si>
    <t>M5841800</t>
  </si>
  <si>
    <t>M5505642</t>
  </si>
  <si>
    <t>M4469500</t>
  </si>
  <si>
    <t>M5497444</t>
  </si>
  <si>
    <t>M5212657</t>
  </si>
  <si>
    <t>M4535648</t>
  </si>
  <si>
    <t>M4736066</t>
  </si>
  <si>
    <t>M5267296</t>
  </si>
  <si>
    <t>M4614564</t>
  </si>
  <si>
    <t>M4326699</t>
  </si>
  <si>
    <t>M5346190</t>
  </si>
  <si>
    <t>M4853168</t>
  </si>
  <si>
    <t>M5765249</t>
  </si>
  <si>
    <t>M4393904</t>
  </si>
  <si>
    <t>M4835936</t>
  </si>
  <si>
    <t>M4246936</t>
  </si>
  <si>
    <t>M4203227</t>
  </si>
  <si>
    <t>M5961443</t>
  </si>
  <si>
    <t>M5609572</t>
  </si>
  <si>
    <t>M4952239</t>
  </si>
  <si>
    <t>M4463512</t>
  </si>
  <si>
    <t>M5794902</t>
  </si>
  <si>
    <t>M5806965</t>
  </si>
  <si>
    <t>M4985073</t>
  </si>
  <si>
    <t>M5231902</t>
  </si>
  <si>
    <t>M5302354</t>
  </si>
  <si>
    <t>M5106774</t>
  </si>
  <si>
    <t>M5321614</t>
  </si>
  <si>
    <t>M5810369</t>
  </si>
  <si>
    <t>M5125719</t>
  </si>
  <si>
    <t>M5307998</t>
  </si>
  <si>
    <t>M4966689</t>
  </si>
  <si>
    <t>M5998644</t>
  </si>
  <si>
    <t>M4657573</t>
  </si>
  <si>
    <t>M4176166</t>
  </si>
  <si>
    <t>M4395028</t>
  </si>
  <si>
    <t>M4838123</t>
  </si>
  <si>
    <t>M5459787</t>
  </si>
  <si>
    <t>M5706558</t>
  </si>
  <si>
    <t>M5659820</t>
  </si>
  <si>
    <t>M5509105</t>
  </si>
  <si>
    <t>M5615824</t>
  </si>
  <si>
    <t>M5801699</t>
  </si>
  <si>
    <t>M4951210</t>
  </si>
  <si>
    <t>M5332279</t>
  </si>
  <si>
    <t>M5682333</t>
  </si>
  <si>
    <t>M5361388</t>
  </si>
  <si>
    <t>M5742469</t>
  </si>
  <si>
    <t>M4866759</t>
  </si>
  <si>
    <t>M4981387</t>
  </si>
  <si>
    <t>M5793973</t>
  </si>
  <si>
    <t>M5594999</t>
  </si>
  <si>
    <t>M5666584</t>
  </si>
  <si>
    <t>M5770672</t>
  </si>
  <si>
    <t>M4401500</t>
  </si>
  <si>
    <t>M4529188</t>
  </si>
  <si>
    <t>M4379374</t>
  </si>
  <si>
    <t>M5272371</t>
  </si>
  <si>
    <t>M5438249</t>
  </si>
  <si>
    <t>M5317088</t>
  </si>
  <si>
    <t>M5948048</t>
  </si>
  <si>
    <t>M5899425</t>
  </si>
  <si>
    <t>M4296131</t>
  </si>
  <si>
    <t>M5227481</t>
  </si>
  <si>
    <t>M4371237</t>
  </si>
  <si>
    <t>M5780573</t>
  </si>
  <si>
    <t>M4286161</t>
  </si>
  <si>
    <t>M4841216</t>
  </si>
  <si>
    <t>M4754800</t>
  </si>
  <si>
    <t>M5193637</t>
  </si>
  <si>
    <t>M4107887</t>
  </si>
  <si>
    <t>M5718767</t>
  </si>
  <si>
    <t>M5467956</t>
  </si>
  <si>
    <t>M5186816</t>
  </si>
  <si>
    <t>M5562706</t>
  </si>
  <si>
    <t>M5955658</t>
  </si>
  <si>
    <t>M4469573</t>
  </si>
  <si>
    <t>M4670910</t>
  </si>
  <si>
    <t>M5166915</t>
  </si>
  <si>
    <t>M4693518</t>
  </si>
  <si>
    <t>M5426034</t>
  </si>
  <si>
    <t>M4750814</t>
  </si>
  <si>
    <t>M4644833</t>
  </si>
  <si>
    <t>M4164832</t>
  </si>
  <si>
    <t>M5400831</t>
  </si>
  <si>
    <t>M4325737</t>
  </si>
  <si>
    <t>M5623894</t>
  </si>
  <si>
    <t>M5302221</t>
  </si>
  <si>
    <t>M4604519</t>
  </si>
  <si>
    <t>M5659466</t>
  </si>
  <si>
    <t>M4164623</t>
  </si>
  <si>
    <t>M5786711</t>
  </si>
  <si>
    <t>M5939443</t>
  </si>
  <si>
    <t>M4314428</t>
  </si>
  <si>
    <t>M4326507</t>
  </si>
  <si>
    <t>M4461176</t>
  </si>
  <si>
    <t>M4945805</t>
  </si>
  <si>
    <t>M5232097</t>
  </si>
  <si>
    <t>M4276196</t>
  </si>
  <si>
    <t>M4278314</t>
  </si>
  <si>
    <t>M4557729</t>
  </si>
  <si>
    <t>M5336424</t>
  </si>
  <si>
    <t>M5714082</t>
  </si>
  <si>
    <t>M5483463</t>
  </si>
  <si>
    <t>M5925890</t>
  </si>
  <si>
    <t>M5558706</t>
  </si>
  <si>
    <t>M4151531</t>
  </si>
  <si>
    <t>M4191267</t>
  </si>
  <si>
    <t>M4378892</t>
  </si>
  <si>
    <t>M4219996</t>
  </si>
  <si>
    <t>M4989082</t>
  </si>
  <si>
    <t>M4460805</t>
  </si>
  <si>
    <t>M4275767</t>
  </si>
  <si>
    <t>M4713521</t>
  </si>
  <si>
    <t>M4668711</t>
  </si>
  <si>
    <t>M5491075</t>
  </si>
  <si>
    <t>M4703472</t>
  </si>
  <si>
    <t>M4620720</t>
  </si>
  <si>
    <t>M4579028</t>
  </si>
  <si>
    <t>M5652157</t>
  </si>
  <si>
    <t>M5197612</t>
  </si>
  <si>
    <t>M5655062</t>
  </si>
  <si>
    <t>M5880657</t>
  </si>
  <si>
    <t>M4706993</t>
  </si>
  <si>
    <t>M5961789</t>
  </si>
  <si>
    <t>M4251517</t>
  </si>
  <si>
    <t>M5671942</t>
  </si>
  <si>
    <t>M5134232</t>
  </si>
  <si>
    <t>M4924890</t>
  </si>
  <si>
    <t>M5581069</t>
  </si>
  <si>
    <t>M4440386</t>
  </si>
  <si>
    <t>M5748409</t>
  </si>
  <si>
    <t>M4317024</t>
  </si>
  <si>
    <t>M5116787</t>
  </si>
  <si>
    <t>M5549274</t>
  </si>
  <si>
    <t>M4391217</t>
  </si>
  <si>
    <t>M4617351</t>
  </si>
  <si>
    <t>M5304958</t>
  </si>
  <si>
    <t>M4448559</t>
  </si>
  <si>
    <t>M4348177</t>
  </si>
  <si>
    <t>M5909058</t>
  </si>
  <si>
    <t>M4416105</t>
  </si>
  <si>
    <t>M5766412</t>
  </si>
  <si>
    <t>M4219034</t>
  </si>
  <si>
    <t>M5404122</t>
  </si>
  <si>
    <t>M4374635</t>
  </si>
  <si>
    <t>M5958610</t>
  </si>
  <si>
    <t>M4437425</t>
  </si>
  <si>
    <t>M4302530</t>
  </si>
  <si>
    <t>M5458711</t>
  </si>
  <si>
    <t>M4840148</t>
  </si>
  <si>
    <t>M4270972</t>
  </si>
  <si>
    <t>M4589167</t>
  </si>
  <si>
    <t>M5487829</t>
  </si>
  <si>
    <t>M4719244</t>
  </si>
  <si>
    <t>M4151703</t>
  </si>
  <si>
    <t>M4725711</t>
  </si>
  <si>
    <t>M5147002</t>
  </si>
  <si>
    <t>M5859941</t>
  </si>
  <si>
    <t>M5206087</t>
  </si>
  <si>
    <t>M5810817</t>
  </si>
  <si>
    <t>M4993739</t>
  </si>
  <si>
    <t>M5311023</t>
  </si>
  <si>
    <t>M5504824</t>
  </si>
  <si>
    <t>M5925158</t>
  </si>
  <si>
    <t>M4754519</t>
  </si>
  <si>
    <t>M5423538</t>
  </si>
  <si>
    <t>M4920755</t>
  </si>
  <si>
    <t>M4317906</t>
  </si>
  <si>
    <t>M5594196</t>
  </si>
  <si>
    <t>M4695350</t>
  </si>
  <si>
    <t>M5391639</t>
  </si>
  <si>
    <t>M5112611</t>
  </si>
  <si>
    <t>M5628261</t>
  </si>
  <si>
    <t>M4562778</t>
  </si>
  <si>
    <t>M5461797</t>
  </si>
  <si>
    <t>M4578693</t>
  </si>
  <si>
    <t>M5578304</t>
  </si>
  <si>
    <t>M5180837</t>
  </si>
  <si>
    <t>M4781212</t>
  </si>
  <si>
    <t>M4586832</t>
  </si>
  <si>
    <t>M5940341</t>
  </si>
  <si>
    <t>M5264807</t>
  </si>
  <si>
    <t>M4915559</t>
  </si>
  <si>
    <t>M5532880</t>
  </si>
  <si>
    <t>M5583464</t>
  </si>
  <si>
    <t>M5416314</t>
  </si>
  <si>
    <t>M5341012</t>
  </si>
  <si>
    <t>M5222065</t>
  </si>
  <si>
    <t>M5747183</t>
  </si>
  <si>
    <t>M5767300</t>
  </si>
  <si>
    <t>M4738880</t>
  </si>
  <si>
    <t>M4843068</t>
  </si>
  <si>
    <t>M5850444</t>
  </si>
  <si>
    <t>M4954873</t>
  </si>
  <si>
    <t>M4253223</t>
  </si>
  <si>
    <t>M5771944</t>
  </si>
  <si>
    <t>M4664177</t>
  </si>
  <si>
    <t>M5429055</t>
  </si>
  <si>
    <t>M5200973</t>
  </si>
  <si>
    <t>M4736579</t>
  </si>
  <si>
    <t>M4868869</t>
  </si>
  <si>
    <t>M5795903</t>
  </si>
  <si>
    <t>M5761790</t>
  </si>
  <si>
    <t>M4714594</t>
  </si>
  <si>
    <t>M5889388</t>
  </si>
  <si>
    <t>M5924030</t>
  </si>
  <si>
    <t>M5533415</t>
  </si>
  <si>
    <t>M4882573</t>
  </si>
  <si>
    <t>M4680919</t>
  </si>
  <si>
    <t>M4111674</t>
  </si>
  <si>
    <t>M4928502</t>
  </si>
  <si>
    <t>M4219722</t>
  </si>
  <si>
    <t>M4716821</t>
  </si>
  <si>
    <t>M5108810</t>
  </si>
  <si>
    <t>M5373342</t>
  </si>
  <si>
    <t>M4563781</t>
  </si>
  <si>
    <t>M4535086</t>
  </si>
  <si>
    <t>M5955348</t>
  </si>
  <si>
    <t>M5231415</t>
  </si>
  <si>
    <t>M4633687</t>
  </si>
  <si>
    <t>M5223440</t>
  </si>
  <si>
    <t>M5524117</t>
  </si>
  <si>
    <t>M4756018</t>
  </si>
  <si>
    <t>M5944131</t>
  </si>
  <si>
    <t>M5107639</t>
  </si>
  <si>
    <t>M4716795</t>
  </si>
  <si>
    <t>M4286406</t>
  </si>
  <si>
    <t>M4292922</t>
  </si>
  <si>
    <t>M4993299</t>
  </si>
  <si>
    <t>M4209680</t>
  </si>
  <si>
    <t>M5594130</t>
  </si>
  <si>
    <t>M4392917</t>
  </si>
  <si>
    <t>M5726231</t>
  </si>
  <si>
    <t>M4564479</t>
  </si>
  <si>
    <t>M4802649</t>
  </si>
  <si>
    <t>M4184804</t>
  </si>
  <si>
    <t>M4566952</t>
  </si>
  <si>
    <t>M4756359</t>
  </si>
  <si>
    <t>M4714016</t>
  </si>
  <si>
    <t>M5568318</t>
  </si>
  <si>
    <t>M5889274</t>
  </si>
  <si>
    <t>M5697695</t>
  </si>
  <si>
    <t>M4705830</t>
  </si>
  <si>
    <t>M5437013</t>
  </si>
  <si>
    <t>M4930700</t>
  </si>
  <si>
    <t>M5801956</t>
  </si>
  <si>
    <t>M4742917</t>
  </si>
  <si>
    <t>M5504654</t>
  </si>
  <si>
    <t>M5650075</t>
  </si>
  <si>
    <t>M5889529</t>
  </si>
  <si>
    <t>M5570292</t>
  </si>
  <si>
    <t>M5493089</t>
  </si>
  <si>
    <t>M5666864</t>
  </si>
  <si>
    <t>M4336029</t>
  </si>
  <si>
    <t>M4220243</t>
  </si>
  <si>
    <t>M4586968</t>
  </si>
  <si>
    <t>M4867445</t>
  </si>
  <si>
    <t>M5895293</t>
  </si>
  <si>
    <t>M5514331</t>
  </si>
  <si>
    <t>M5466113</t>
  </si>
  <si>
    <t>M4465493</t>
  </si>
  <si>
    <t>M4161293</t>
  </si>
  <si>
    <t>M4583254</t>
  </si>
  <si>
    <t>M4611872</t>
  </si>
  <si>
    <t>M4273650</t>
  </si>
  <si>
    <t>M4274804</t>
  </si>
  <si>
    <t>M4510948</t>
  </si>
  <si>
    <t>M4668045</t>
  </si>
  <si>
    <t>M4975338</t>
  </si>
  <si>
    <t>M4868059</t>
  </si>
  <si>
    <t>M5392509</t>
  </si>
  <si>
    <t>M4125667</t>
  </si>
  <si>
    <t>M4199408</t>
  </si>
  <si>
    <t>M4925647</t>
  </si>
  <si>
    <t>M5277527</t>
  </si>
  <si>
    <t>M5520842</t>
  </si>
  <si>
    <t>M5918194</t>
  </si>
  <si>
    <t>M5216707</t>
  </si>
  <si>
    <t>M4565827</t>
  </si>
  <si>
    <t>M5297497</t>
  </si>
  <si>
    <t>M4448287</t>
  </si>
  <si>
    <t>M4356356</t>
  </si>
  <si>
    <t>M5814704</t>
  </si>
  <si>
    <t>M5765367</t>
  </si>
  <si>
    <t>M5297721</t>
  </si>
  <si>
    <t>M4465205</t>
  </si>
  <si>
    <t>M5176530</t>
  </si>
  <si>
    <t>M4202541</t>
  </si>
  <si>
    <t>M4803552</t>
  </si>
  <si>
    <t>M4813985</t>
  </si>
  <si>
    <t>M4560006</t>
  </si>
  <si>
    <t>M5180092</t>
  </si>
  <si>
    <t>M5968347</t>
  </si>
  <si>
    <t>M5939694</t>
  </si>
  <si>
    <t>M5931003</t>
  </si>
  <si>
    <t>M4335589</t>
  </si>
  <si>
    <t>M4444955</t>
  </si>
  <si>
    <t>M4256365</t>
  </si>
  <si>
    <t>M5180577</t>
  </si>
  <si>
    <t>M5223248</t>
  </si>
  <si>
    <t>M5829688</t>
  </si>
  <si>
    <t>M5327017</t>
  </si>
  <si>
    <t>M4129926</t>
  </si>
  <si>
    <t>M4258732</t>
  </si>
  <si>
    <t>M5930294</t>
  </si>
  <si>
    <t>M5814777</t>
  </si>
  <si>
    <t>M5133858</t>
  </si>
  <si>
    <t>M5485158</t>
  </si>
  <si>
    <t>M5520043</t>
  </si>
  <si>
    <t>M5776327</t>
  </si>
  <si>
    <t>M5689908</t>
  </si>
  <si>
    <t>M4927740</t>
  </si>
  <si>
    <t>M5441685</t>
  </si>
  <si>
    <t>M5664183</t>
  </si>
  <si>
    <t>M4936729</t>
  </si>
  <si>
    <t>M4787949</t>
  </si>
  <si>
    <t>M4806574</t>
  </si>
  <si>
    <t>M4717107</t>
  </si>
  <si>
    <t>M4191203</t>
  </si>
  <si>
    <t>M5930795</t>
  </si>
  <si>
    <t>M5637382</t>
  </si>
  <si>
    <t>M5465451</t>
  </si>
  <si>
    <t>M5144369</t>
  </si>
  <si>
    <t>M5519012</t>
  </si>
  <si>
    <t>M5977782</t>
  </si>
  <si>
    <t>M5893713</t>
  </si>
  <si>
    <t>M5325993</t>
  </si>
  <si>
    <t>M4225661</t>
  </si>
  <si>
    <t>M5758243</t>
  </si>
  <si>
    <t>M5753433</t>
  </si>
  <si>
    <t>M4703754</t>
  </si>
  <si>
    <t>M4692406</t>
  </si>
  <si>
    <t>M4827179</t>
  </si>
  <si>
    <t>M5327267</t>
  </si>
  <si>
    <t>M4935733</t>
  </si>
  <si>
    <t>M5485451</t>
  </si>
  <si>
    <t>M5393313</t>
  </si>
  <si>
    <t>M4784387</t>
  </si>
  <si>
    <t>M4622518</t>
  </si>
  <si>
    <t>M5788833</t>
  </si>
  <si>
    <t>M4225514</t>
  </si>
  <si>
    <t>M4665504</t>
  </si>
  <si>
    <t>M4542417</t>
  </si>
  <si>
    <t>M4504623</t>
  </si>
  <si>
    <t>M4506837</t>
  </si>
  <si>
    <t>M5575884</t>
  </si>
  <si>
    <t>M4645440</t>
  </si>
  <si>
    <t>M4534088</t>
  </si>
  <si>
    <t>M5224115</t>
  </si>
  <si>
    <t>M4545185</t>
  </si>
  <si>
    <t>M5550006</t>
  </si>
  <si>
    <t>M5454605</t>
  </si>
  <si>
    <t>M4681837</t>
  </si>
  <si>
    <t>M5193984</t>
  </si>
  <si>
    <t>M5331875</t>
  </si>
  <si>
    <t>M5686411</t>
  </si>
  <si>
    <t>M5759169</t>
  </si>
  <si>
    <t>M5486668</t>
  </si>
  <si>
    <t>M4828421</t>
  </si>
  <si>
    <t>M5578923</t>
  </si>
  <si>
    <t>M4801813</t>
  </si>
  <si>
    <t>M4426276</t>
  </si>
  <si>
    <t>M5890321</t>
  </si>
  <si>
    <t>M5887375</t>
  </si>
  <si>
    <t>M5590530</t>
  </si>
  <si>
    <t>M4425095</t>
  </si>
  <si>
    <t>M5440469</t>
  </si>
  <si>
    <t>M5176024</t>
  </si>
  <si>
    <t>M5278923</t>
  </si>
  <si>
    <t>M4199558</t>
  </si>
  <si>
    <t>M4244560</t>
  </si>
  <si>
    <t>M5343625</t>
  </si>
  <si>
    <t>M5945918</t>
  </si>
  <si>
    <t>M5572151</t>
  </si>
  <si>
    <t>M4608734</t>
  </si>
  <si>
    <t>M4905036</t>
  </si>
  <si>
    <t>M5277452</t>
  </si>
  <si>
    <t>M4129494</t>
  </si>
  <si>
    <t>M4871681</t>
  </si>
  <si>
    <t>M5469377</t>
  </si>
  <si>
    <t>M4626007</t>
  </si>
  <si>
    <t>M4672871</t>
  </si>
  <si>
    <t>M4441746</t>
  </si>
  <si>
    <t>M5457329</t>
  </si>
  <si>
    <t>M5966186</t>
  </si>
  <si>
    <t>M4443368</t>
  </si>
  <si>
    <t>M4274122</t>
  </si>
  <si>
    <t>M4632350</t>
  </si>
  <si>
    <t>M5472843</t>
  </si>
  <si>
    <t>M4458774</t>
  </si>
  <si>
    <t>M5979433</t>
  </si>
  <si>
    <t>M4189043</t>
  </si>
  <si>
    <t>M4540125</t>
  </si>
  <si>
    <t>M4480505</t>
  </si>
  <si>
    <t>M5119288</t>
  </si>
  <si>
    <t>M4434342</t>
  </si>
  <si>
    <t>M5924200</t>
  </si>
  <si>
    <t>M4712342</t>
  </si>
  <si>
    <t>M5937842</t>
  </si>
  <si>
    <t>M5292286</t>
  </si>
  <si>
    <t>M5370744</t>
  </si>
  <si>
    <t>M5633826</t>
  </si>
  <si>
    <t>M4144211</t>
  </si>
  <si>
    <t>M5317878</t>
  </si>
  <si>
    <t>M4100814</t>
  </si>
  <si>
    <t>M5135917</t>
  </si>
  <si>
    <t>M4128441</t>
  </si>
  <si>
    <t>M5583737</t>
  </si>
  <si>
    <t>M5695353</t>
  </si>
  <si>
    <t>M5678291</t>
  </si>
  <si>
    <t>M5547469</t>
  </si>
  <si>
    <t>M5260218</t>
  </si>
  <si>
    <t>M5403152</t>
  </si>
  <si>
    <t>M5108020</t>
  </si>
  <si>
    <t>M4452744</t>
  </si>
  <si>
    <t>M5333631</t>
  </si>
  <si>
    <t>M4596243</t>
  </si>
  <si>
    <t>M5824440</t>
  </si>
  <si>
    <t>M4665516</t>
  </si>
  <si>
    <t>M4214267</t>
  </si>
  <si>
    <t>M5749074</t>
  </si>
  <si>
    <t>M4321170</t>
  </si>
  <si>
    <t>M4950025</t>
  </si>
  <si>
    <t>M5568436</t>
  </si>
  <si>
    <t>M5112365</t>
  </si>
  <si>
    <t>M5243586</t>
  </si>
  <si>
    <t>M4288414</t>
  </si>
  <si>
    <t>M5917783</t>
  </si>
  <si>
    <t>M5398848</t>
  </si>
  <si>
    <t>M4448109</t>
  </si>
  <si>
    <t>M4863189</t>
  </si>
  <si>
    <t>M5245416</t>
  </si>
  <si>
    <t>M5423327</t>
  </si>
  <si>
    <t>M5341432</t>
  </si>
  <si>
    <t>M5998252</t>
  </si>
  <si>
    <t>M5554339</t>
  </si>
  <si>
    <t>M5663615</t>
  </si>
  <si>
    <t>M5378465</t>
  </si>
  <si>
    <t>M5725762</t>
  </si>
  <si>
    <t>M4473109</t>
  </si>
  <si>
    <t>M5275156</t>
  </si>
  <si>
    <t>M5874717</t>
  </si>
  <si>
    <t>M4810430</t>
  </si>
  <si>
    <t>M4520060</t>
  </si>
  <si>
    <t>M5400376</t>
  </si>
  <si>
    <t>M4439236</t>
  </si>
  <si>
    <t>M5866469</t>
  </si>
  <si>
    <t>M5975281</t>
  </si>
  <si>
    <t>M4564452</t>
  </si>
  <si>
    <t>M4430300</t>
  </si>
  <si>
    <t>M4169141</t>
  </si>
  <si>
    <t>M5723200</t>
  </si>
  <si>
    <t>M5797394</t>
  </si>
  <si>
    <t>M5220950</t>
  </si>
  <si>
    <t>M4262769</t>
  </si>
  <si>
    <t>M4852618</t>
  </si>
  <si>
    <t>M5132539</t>
  </si>
  <si>
    <t>M5373824</t>
  </si>
  <si>
    <t>M5123012</t>
  </si>
  <si>
    <t>M5131523</t>
  </si>
  <si>
    <t>M5479987</t>
  </si>
  <si>
    <t>M5858308</t>
  </si>
  <si>
    <t>M4934948</t>
  </si>
  <si>
    <t>M5490677</t>
  </si>
  <si>
    <t>M4249794</t>
  </si>
  <si>
    <t>M4126744</t>
  </si>
  <si>
    <t>M4323651</t>
  </si>
  <si>
    <t>M4801538</t>
  </si>
  <si>
    <t>M4817992</t>
  </si>
  <si>
    <t>M4886721</t>
  </si>
  <si>
    <t>M4335849</t>
  </si>
  <si>
    <t>M5521659</t>
  </si>
  <si>
    <t>M4704753</t>
  </si>
  <si>
    <t>M5899288</t>
  </si>
  <si>
    <t>M4489005</t>
  </si>
  <si>
    <t>M5884612</t>
  </si>
  <si>
    <t>M5505149</t>
  </si>
  <si>
    <t>M4809371</t>
  </si>
  <si>
    <t>M4479934</t>
  </si>
  <si>
    <t>M4630083</t>
  </si>
  <si>
    <t>M4561970</t>
  </si>
  <si>
    <t>M5323989</t>
  </si>
  <si>
    <t>M4840061</t>
  </si>
  <si>
    <t>M5516983</t>
  </si>
  <si>
    <t>M4663772</t>
  </si>
  <si>
    <t>M4839458</t>
  </si>
  <si>
    <t>M4557264</t>
  </si>
  <si>
    <t>M4308808</t>
  </si>
  <si>
    <t>M4606359</t>
  </si>
  <si>
    <t>M4586047</t>
  </si>
  <si>
    <t>M5714138</t>
  </si>
  <si>
    <t>M5477842</t>
  </si>
  <si>
    <t>M5336111</t>
  </si>
  <si>
    <t>M5491307</t>
  </si>
  <si>
    <t>M5656306</t>
  </si>
  <si>
    <t>M4971399</t>
  </si>
  <si>
    <t>M4435387</t>
  </si>
  <si>
    <t>M5135963</t>
  </si>
  <si>
    <t>M5131730</t>
  </si>
  <si>
    <t>M4783567</t>
  </si>
  <si>
    <t>M5800595</t>
  </si>
  <si>
    <t>M4539743</t>
  </si>
  <si>
    <t>M4763557</t>
  </si>
  <si>
    <t>M4713740</t>
  </si>
  <si>
    <t>M4238474</t>
  </si>
  <si>
    <t>M5586131</t>
  </si>
  <si>
    <t>M4270366</t>
  </si>
  <si>
    <t>M4982834</t>
  </si>
  <si>
    <t>M4875975</t>
  </si>
  <si>
    <t>M5463627</t>
  </si>
  <si>
    <t>M4954649</t>
  </si>
  <si>
    <t>M5806448</t>
  </si>
  <si>
    <t>M4887799</t>
  </si>
  <si>
    <t>M4760999</t>
  </si>
  <si>
    <t>M5118447</t>
  </si>
  <si>
    <t>M4661822</t>
  </si>
  <si>
    <t>M5673133</t>
  </si>
  <si>
    <t>M5657618</t>
  </si>
  <si>
    <t>M4309841</t>
  </si>
  <si>
    <t>M5999345</t>
  </si>
  <si>
    <t>M4137209</t>
  </si>
  <si>
    <t>M5639661</t>
  </si>
  <si>
    <t>M4767405</t>
  </si>
  <si>
    <t>M4530590</t>
  </si>
  <si>
    <t>M4283279</t>
  </si>
  <si>
    <t>M4260739</t>
  </si>
  <si>
    <t>M5480131</t>
  </si>
  <si>
    <t>M5171153</t>
  </si>
  <si>
    <t>M5826646</t>
  </si>
  <si>
    <t>M4385016</t>
  </si>
  <si>
    <t>M4174278</t>
  </si>
  <si>
    <t>M5352733</t>
  </si>
  <si>
    <t>M4948764</t>
  </si>
  <si>
    <t>M4807269</t>
  </si>
  <si>
    <t>M4100900</t>
  </si>
  <si>
    <t>M5677785</t>
  </si>
  <si>
    <t>M5217649</t>
  </si>
  <si>
    <t>M5635330</t>
  </si>
  <si>
    <t>M5218808</t>
  </si>
  <si>
    <t>M4170349</t>
  </si>
  <si>
    <t>M5807119</t>
  </si>
  <si>
    <t>M4642515</t>
  </si>
  <si>
    <t>M4831297</t>
  </si>
  <si>
    <t>M4282286</t>
  </si>
  <si>
    <t>M4258276</t>
  </si>
  <si>
    <t>M4630241</t>
  </si>
  <si>
    <t>M5603474</t>
  </si>
  <si>
    <t>M4991992</t>
  </si>
  <si>
    <t>M5672984</t>
  </si>
  <si>
    <t>M5757298</t>
  </si>
  <si>
    <t>M4122201</t>
  </si>
  <si>
    <t>M5670297</t>
  </si>
  <si>
    <t>M5416863</t>
  </si>
  <si>
    <t>M4823243</t>
  </si>
  <si>
    <t>M5765808</t>
  </si>
  <si>
    <t>M4227614</t>
  </si>
  <si>
    <t>M5445920</t>
  </si>
  <si>
    <t>M5110320</t>
  </si>
  <si>
    <t>M4953717</t>
  </si>
  <si>
    <t>M5614607</t>
  </si>
  <si>
    <t>M5724412</t>
  </si>
  <si>
    <t>M4962315</t>
  </si>
  <si>
    <t>M5280967</t>
  </si>
  <si>
    <t>M5634435</t>
  </si>
  <si>
    <t>M5410609</t>
  </si>
  <si>
    <t>M4788353</t>
  </si>
  <si>
    <t>M5669669</t>
  </si>
  <si>
    <t>M4658824</t>
  </si>
  <si>
    <t>M5108921</t>
  </si>
  <si>
    <t>M5244044</t>
  </si>
  <si>
    <t>M4512480</t>
  </si>
  <si>
    <t>M4106453</t>
  </si>
  <si>
    <t>M4948095</t>
  </si>
  <si>
    <t>M4357610</t>
  </si>
  <si>
    <t>M4438034</t>
  </si>
  <si>
    <t>M4338574</t>
  </si>
  <si>
    <t>M4754175</t>
  </si>
  <si>
    <t>M5111934</t>
  </si>
  <si>
    <t>M5705220</t>
  </si>
  <si>
    <t>M4950826</t>
  </si>
  <si>
    <t>M4389067</t>
  </si>
  <si>
    <t>M4652641</t>
  </si>
  <si>
    <t>M5207759</t>
  </si>
  <si>
    <t>M4307869</t>
  </si>
  <si>
    <t>M5106926</t>
  </si>
  <si>
    <t>M4309529</t>
  </si>
  <si>
    <t>M4716871</t>
  </si>
  <si>
    <t>M5324969</t>
  </si>
  <si>
    <t>M5203387</t>
  </si>
  <si>
    <t>M5796122</t>
  </si>
  <si>
    <t>M5581380</t>
  </si>
  <si>
    <t>M5959049</t>
  </si>
  <si>
    <t>M5387272</t>
  </si>
  <si>
    <t>M4611312</t>
  </si>
  <si>
    <t>M5460484</t>
  </si>
  <si>
    <t>M5630059</t>
  </si>
  <si>
    <t>M4142434</t>
  </si>
  <si>
    <t>M5565512</t>
  </si>
  <si>
    <t>M4224594</t>
  </si>
  <si>
    <t>M5590167</t>
  </si>
  <si>
    <t>M5772100</t>
  </si>
  <si>
    <t>M4667839</t>
  </si>
  <si>
    <t>M4135863</t>
  </si>
  <si>
    <t>M4995206</t>
  </si>
  <si>
    <t>M4793090</t>
  </si>
  <si>
    <t>M4957579</t>
  </si>
  <si>
    <t>M4801508</t>
  </si>
  <si>
    <t>M4106171</t>
  </si>
  <si>
    <t>M5925974</t>
  </si>
  <si>
    <t>M5168766</t>
  </si>
  <si>
    <t>M5653723</t>
  </si>
  <si>
    <t>M4793364</t>
  </si>
  <si>
    <t>M4699519</t>
  </si>
  <si>
    <t>M5234245</t>
  </si>
  <si>
    <t>M5450771</t>
  </si>
  <si>
    <t>M4471660</t>
  </si>
  <si>
    <t>M4521808</t>
  </si>
  <si>
    <t>M4829581</t>
  </si>
  <si>
    <t>M5633766</t>
  </si>
  <si>
    <t>M4942220</t>
  </si>
  <si>
    <t>M4922039</t>
  </si>
  <si>
    <t>M4497812</t>
  </si>
  <si>
    <t>M4354107</t>
  </si>
  <si>
    <t>M5175471</t>
  </si>
  <si>
    <t>M4749582</t>
  </si>
  <si>
    <t>M4351138</t>
  </si>
  <si>
    <t>M4862526</t>
  </si>
  <si>
    <t>M5311060</t>
  </si>
  <si>
    <t>M4508913</t>
  </si>
  <si>
    <t>M5244157</t>
  </si>
  <si>
    <t>M5212110</t>
  </si>
  <si>
    <t>M4561058</t>
  </si>
  <si>
    <t>M4788665</t>
  </si>
  <si>
    <t>M5822110</t>
  </si>
  <si>
    <t>M5620849</t>
  </si>
  <si>
    <t>M5996188</t>
  </si>
  <si>
    <t>M5918623</t>
  </si>
  <si>
    <t>M4643516</t>
  </si>
  <si>
    <t>M5193980</t>
  </si>
  <si>
    <t>M4128820</t>
  </si>
  <si>
    <t>M4407548</t>
  </si>
  <si>
    <t>M5269008</t>
  </si>
  <si>
    <t>M4279638</t>
  </si>
  <si>
    <t>M5440742</t>
  </si>
  <si>
    <t>M5662066</t>
  </si>
  <si>
    <t>M4259572</t>
  </si>
  <si>
    <t>M5147495</t>
  </si>
  <si>
    <t>M5336631</t>
  </si>
  <si>
    <t>M4526521</t>
  </si>
  <si>
    <t>M5771766</t>
  </si>
  <si>
    <t>M5959788</t>
  </si>
  <si>
    <t>M5942467</t>
  </si>
  <si>
    <t>M5699413</t>
  </si>
  <si>
    <t>M5497474</t>
  </si>
  <si>
    <t>M4828921</t>
  </si>
  <si>
    <t>M5428288</t>
  </si>
  <si>
    <t>M5822392</t>
  </si>
  <si>
    <t>M5942994</t>
  </si>
  <si>
    <t>M5215707</t>
  </si>
  <si>
    <t>M5860604</t>
  </si>
  <si>
    <t>M5518904</t>
  </si>
  <si>
    <t>M5937295</t>
  </si>
  <si>
    <t>M4967153</t>
  </si>
  <si>
    <t>M4287059</t>
  </si>
  <si>
    <t>M5883593</t>
  </si>
  <si>
    <t>M5420938</t>
  </si>
  <si>
    <t>M4609974</t>
  </si>
  <si>
    <t>M5829729</t>
  </si>
  <si>
    <t>M4791475</t>
  </si>
  <si>
    <t>M5638231</t>
  </si>
  <si>
    <t>M4100196</t>
  </si>
  <si>
    <t>M4543048</t>
  </si>
  <si>
    <t>M5746478</t>
  </si>
  <si>
    <t>M5993651</t>
  </si>
  <si>
    <t>M4950279</t>
  </si>
  <si>
    <t>M5590225</t>
  </si>
  <si>
    <t>M5664196</t>
  </si>
  <si>
    <t>M4853044</t>
  </si>
  <si>
    <t>M4631856</t>
  </si>
  <si>
    <t>M5953700</t>
  </si>
  <si>
    <t>M5618852</t>
  </si>
  <si>
    <t>M5909110</t>
  </si>
  <si>
    <t>M5628369</t>
  </si>
  <si>
    <t>M5711158</t>
  </si>
  <si>
    <t>M4640693</t>
  </si>
  <si>
    <t>M4880615</t>
  </si>
  <si>
    <t>M5956382</t>
  </si>
  <si>
    <t>M5152245</t>
  </si>
  <si>
    <t>M5340811</t>
  </si>
  <si>
    <t>M4386729</t>
  </si>
  <si>
    <t>M4800363</t>
  </si>
  <si>
    <t>M4784514</t>
  </si>
  <si>
    <t>M5664590</t>
  </si>
  <si>
    <t>M4948942</t>
  </si>
  <si>
    <t>M4913529</t>
  </si>
  <si>
    <t>M4240969</t>
  </si>
  <si>
    <t>M5936439</t>
  </si>
  <si>
    <t>M4964781</t>
  </si>
  <si>
    <t>M4678751</t>
  </si>
  <si>
    <t>M5585204</t>
  </si>
  <si>
    <t>M5544970</t>
  </si>
  <si>
    <t>M5727655</t>
  </si>
  <si>
    <t>M5946800</t>
  </si>
  <si>
    <t>M4751552</t>
  </si>
  <si>
    <t>M4660616</t>
  </si>
  <si>
    <t>M5298927</t>
  </si>
  <si>
    <t>M4243276</t>
  </si>
  <si>
    <t>M5824763</t>
  </si>
  <si>
    <t>M5100765</t>
  </si>
  <si>
    <t>M4597269</t>
  </si>
  <si>
    <t>M5658497</t>
  </si>
  <si>
    <t>M5552242</t>
  </si>
  <si>
    <t>M4599872</t>
  </si>
  <si>
    <t>M4814652</t>
  </si>
  <si>
    <t>M5889061</t>
  </si>
  <si>
    <t>M5907671</t>
  </si>
  <si>
    <t>M5203920</t>
  </si>
  <si>
    <t>M5610516</t>
  </si>
  <si>
    <t>M5967074</t>
  </si>
  <si>
    <t>M5398499</t>
  </si>
  <si>
    <t>M4191828</t>
  </si>
  <si>
    <t>M4240892</t>
  </si>
  <si>
    <t>M5729875</t>
  </si>
  <si>
    <t>M4598876</t>
  </si>
  <si>
    <t>M5245718</t>
  </si>
  <si>
    <t>M5164256</t>
  </si>
  <si>
    <t>M4169424</t>
  </si>
  <si>
    <t>M4189050</t>
  </si>
  <si>
    <t>M4535670</t>
  </si>
  <si>
    <t>M4419539</t>
  </si>
  <si>
    <t>M4618107</t>
  </si>
  <si>
    <t>M4734657</t>
  </si>
  <si>
    <t>M5775033</t>
  </si>
  <si>
    <t>M4281231</t>
  </si>
  <si>
    <t>M4388903</t>
  </si>
  <si>
    <t>M4507562</t>
  </si>
  <si>
    <t>M4396450</t>
  </si>
  <si>
    <t>M4148345</t>
  </si>
  <si>
    <t>M5255564</t>
  </si>
  <si>
    <t>M5703882</t>
  </si>
  <si>
    <t>M5692190</t>
  </si>
  <si>
    <t>M5683174</t>
  </si>
  <si>
    <t>M5127211</t>
  </si>
  <si>
    <t>M4771909</t>
  </si>
  <si>
    <t>M4787969</t>
  </si>
  <si>
    <t>M4372401</t>
  </si>
  <si>
    <t>M4699891</t>
  </si>
  <si>
    <t>M5946817</t>
  </si>
  <si>
    <t>M4892050</t>
  </si>
  <si>
    <t>M5279918</t>
  </si>
  <si>
    <t>M5932782</t>
  </si>
  <si>
    <t>M4826738</t>
  </si>
  <si>
    <t>M4890732</t>
  </si>
  <si>
    <t>M4113588</t>
  </si>
  <si>
    <t>M4781449</t>
  </si>
  <si>
    <t>M5938163</t>
  </si>
  <si>
    <t>M4436116</t>
  </si>
  <si>
    <t>M5267234</t>
  </si>
  <si>
    <t>M4575660</t>
  </si>
  <si>
    <t>M5158468</t>
  </si>
  <si>
    <t>M5318585</t>
  </si>
  <si>
    <t>M5550204</t>
  </si>
  <si>
    <t>M4901767</t>
  </si>
  <si>
    <t>M4565791</t>
  </si>
  <si>
    <t>M5782812</t>
  </si>
  <si>
    <t>M5836338</t>
  </si>
  <si>
    <t>M5824677</t>
  </si>
  <si>
    <t>M4516661</t>
  </si>
  <si>
    <t>M5340687</t>
  </si>
  <si>
    <t>M4444328</t>
  </si>
  <si>
    <t>M5853809</t>
  </si>
  <si>
    <t>M4952899</t>
  </si>
  <si>
    <t>M5523771</t>
  </si>
  <si>
    <t>M5501153</t>
  </si>
  <si>
    <t>M5160902</t>
  </si>
  <si>
    <t>M4812737</t>
  </si>
  <si>
    <t>M4677446</t>
  </si>
  <si>
    <t>M4161985</t>
  </si>
  <si>
    <t>M4631500</t>
  </si>
  <si>
    <t>M5795644</t>
  </si>
  <si>
    <t>M5230515</t>
  </si>
  <si>
    <t>M4367020</t>
  </si>
  <si>
    <t>M4243569</t>
  </si>
  <si>
    <t>M4820941</t>
  </si>
  <si>
    <t>M4287786</t>
  </si>
  <si>
    <t>M5851360</t>
  </si>
  <si>
    <t>M4162306</t>
  </si>
  <si>
    <t>M5588885</t>
  </si>
  <si>
    <t>M4891427</t>
  </si>
  <si>
    <t>M4617405</t>
  </si>
  <si>
    <t>M4211596</t>
  </si>
  <si>
    <t>M5724552</t>
  </si>
  <si>
    <t>M4841336</t>
  </si>
  <si>
    <t>M4871522</t>
  </si>
  <si>
    <t>M5437030</t>
  </si>
  <si>
    <t>M5197881</t>
  </si>
  <si>
    <t>M5258367</t>
  </si>
  <si>
    <t>M5225930</t>
  </si>
  <si>
    <t>M5887806</t>
  </si>
  <si>
    <t>M5397175</t>
  </si>
  <si>
    <t>M4602385</t>
  </si>
  <si>
    <t>M5366367</t>
  </si>
  <si>
    <t>M5304006</t>
  </si>
  <si>
    <t>M5164645</t>
  </si>
  <si>
    <t>M5928644</t>
  </si>
  <si>
    <t>M4947842</t>
  </si>
  <si>
    <t>M4999870</t>
  </si>
  <si>
    <t>M5189808</t>
  </si>
  <si>
    <t>M5662942</t>
  </si>
  <si>
    <t>M4380407</t>
  </si>
  <si>
    <t>M5927756</t>
  </si>
  <si>
    <t>M4479571</t>
  </si>
  <si>
    <t>M4570008</t>
  </si>
  <si>
    <t>M4964112</t>
  </si>
  <si>
    <t>M5370293</t>
  </si>
  <si>
    <t>M4527532</t>
  </si>
  <si>
    <t>M5945678</t>
  </si>
  <si>
    <t>M5248996</t>
  </si>
  <si>
    <t>M4172693</t>
  </si>
  <si>
    <t>M4327790</t>
  </si>
  <si>
    <t>M5635099</t>
  </si>
  <si>
    <t>M5446809</t>
  </si>
  <si>
    <t>M4307084</t>
  </si>
  <si>
    <t>M4535300</t>
  </si>
  <si>
    <t>M5439690</t>
  </si>
  <si>
    <t>M5724990</t>
  </si>
  <si>
    <t>M5374335</t>
  </si>
  <si>
    <t>M5233234</t>
  </si>
  <si>
    <t>M4494148</t>
  </si>
  <si>
    <t>M5567505</t>
  </si>
  <si>
    <t>M5259172</t>
  </si>
  <si>
    <t>M5326167</t>
  </si>
  <si>
    <t>M4586173</t>
  </si>
  <si>
    <t>M4474569</t>
  </si>
  <si>
    <t>M5570084</t>
  </si>
  <si>
    <t>M4991263</t>
  </si>
  <si>
    <t>M4955159</t>
  </si>
  <si>
    <t>M5601356</t>
  </si>
  <si>
    <t>M4389170</t>
  </si>
  <si>
    <t>M5611731</t>
  </si>
  <si>
    <t>M4317916</t>
  </si>
  <si>
    <t>M4910458</t>
  </si>
  <si>
    <t>M5489787</t>
  </si>
  <si>
    <t>M4882350</t>
  </si>
  <si>
    <t>M5488215</t>
  </si>
  <si>
    <t>M4146127</t>
  </si>
  <si>
    <t>M5686076</t>
  </si>
  <si>
    <t>M4574852</t>
  </si>
  <si>
    <t>M4184332</t>
  </si>
  <si>
    <t>M5773806</t>
  </si>
  <si>
    <t>M5500651</t>
  </si>
  <si>
    <t>M5920928</t>
  </si>
  <si>
    <t>M4480121</t>
  </si>
  <si>
    <t>M4922902</t>
  </si>
  <si>
    <t>M4477655</t>
  </si>
  <si>
    <t>M5491737</t>
  </si>
  <si>
    <t>M5781828</t>
  </si>
  <si>
    <t>M4573572</t>
  </si>
  <si>
    <t>M5425797</t>
  </si>
  <si>
    <t>M5995437</t>
  </si>
  <si>
    <t>M4792278</t>
  </si>
  <si>
    <t>M5547970</t>
  </si>
  <si>
    <t>M4951128</t>
  </si>
  <si>
    <t>M4367016</t>
  </si>
  <si>
    <t>M5197824</t>
  </si>
  <si>
    <t>M4533602</t>
  </si>
  <si>
    <t>M5116771</t>
  </si>
  <si>
    <t>M5496617</t>
  </si>
  <si>
    <t>M4790643</t>
  </si>
  <si>
    <t>M4705289</t>
  </si>
  <si>
    <t>M5980729</t>
  </si>
  <si>
    <t>M5379640</t>
  </si>
  <si>
    <t>M4492545</t>
  </si>
  <si>
    <t>M4423837</t>
  </si>
  <si>
    <t>M4793039</t>
  </si>
  <si>
    <t>M4651532</t>
  </si>
  <si>
    <t>M4934819</t>
  </si>
  <si>
    <t>M4814897</t>
  </si>
  <si>
    <t>M4993833</t>
  </si>
  <si>
    <t>M5107450</t>
  </si>
  <si>
    <t>M4306179</t>
  </si>
  <si>
    <t>M4271329</t>
  </si>
  <si>
    <t>M5491851</t>
  </si>
  <si>
    <t>M4347425</t>
  </si>
  <si>
    <t>M4990467</t>
  </si>
  <si>
    <t>M5404635</t>
  </si>
  <si>
    <t>M5561264</t>
  </si>
  <si>
    <t>M5581503</t>
  </si>
  <si>
    <t>M5701075</t>
  </si>
  <si>
    <t>M4804262</t>
  </si>
  <si>
    <t>M5321132</t>
  </si>
  <si>
    <t>M4884992</t>
  </si>
  <si>
    <t>M4637367</t>
  </si>
  <si>
    <t>M4888460</t>
  </si>
  <si>
    <t>M4426822</t>
  </si>
  <si>
    <t>M5776423</t>
  </si>
  <si>
    <t>M5814710</t>
  </si>
  <si>
    <t>M4518532</t>
  </si>
  <si>
    <t>M5290264</t>
  </si>
  <si>
    <t>M5956255</t>
  </si>
  <si>
    <t>M5916227</t>
  </si>
  <si>
    <t>M5184199</t>
  </si>
  <si>
    <t>M4407597</t>
  </si>
  <si>
    <t>M5698212</t>
  </si>
  <si>
    <t>M4264660</t>
  </si>
  <si>
    <t>M5331691</t>
  </si>
  <si>
    <t>M5227700</t>
  </si>
  <si>
    <t>M4790920</t>
  </si>
  <si>
    <t>M5116170</t>
  </si>
  <si>
    <t>M5848577</t>
  </si>
  <si>
    <t>M4761472</t>
  </si>
  <si>
    <t>M5873114</t>
  </si>
  <si>
    <t>M4687509</t>
  </si>
  <si>
    <t>M4985461</t>
  </si>
  <si>
    <t>M4898009</t>
  </si>
  <si>
    <t>M4305380</t>
  </si>
  <si>
    <t>M4203641</t>
  </si>
  <si>
    <t>M4575899</t>
  </si>
  <si>
    <t>M4104255</t>
  </si>
  <si>
    <t>M4811317</t>
  </si>
  <si>
    <t>M5596650</t>
  </si>
  <si>
    <t>M4195309</t>
  </si>
  <si>
    <t>M4899131</t>
  </si>
  <si>
    <t>M5309528</t>
  </si>
  <si>
    <t>M4738567</t>
  </si>
  <si>
    <t>M5246482</t>
  </si>
  <si>
    <t>M5794142</t>
  </si>
  <si>
    <t>M4371496</t>
  </si>
  <si>
    <t>M5462957</t>
  </si>
  <si>
    <t>M4244438</t>
  </si>
  <si>
    <t>M5215377</t>
  </si>
  <si>
    <t>M5544432</t>
  </si>
  <si>
    <t>M4749375</t>
  </si>
  <si>
    <t>M5935913</t>
  </si>
  <si>
    <t>M4183778</t>
  </si>
  <si>
    <t>M4299391</t>
  </si>
  <si>
    <t>M4464177</t>
  </si>
  <si>
    <t>M4133632</t>
  </si>
  <si>
    <t>M4908385</t>
  </si>
  <si>
    <t>M5264940</t>
  </si>
  <si>
    <t>M4307784</t>
  </si>
  <si>
    <t>M4225424</t>
  </si>
  <si>
    <t>M4164020</t>
  </si>
  <si>
    <t>M5894095</t>
  </si>
  <si>
    <t>M4579260</t>
  </si>
  <si>
    <t>M5809945</t>
  </si>
  <si>
    <t>M4603848</t>
  </si>
  <si>
    <t>M5862263</t>
  </si>
  <si>
    <t>M5107275</t>
  </si>
  <si>
    <t>M4225445</t>
  </si>
  <si>
    <t>M5918776</t>
  </si>
  <si>
    <t>M4637438</t>
  </si>
  <si>
    <t>M5516633</t>
  </si>
  <si>
    <t>M4669655</t>
  </si>
  <si>
    <t>M4373437</t>
  </si>
  <si>
    <t>M4231017</t>
  </si>
  <si>
    <t>M4956716</t>
  </si>
  <si>
    <t>M4323886</t>
  </si>
  <si>
    <t>M4542071</t>
  </si>
  <si>
    <t>M4630565</t>
  </si>
  <si>
    <t>M4358339</t>
  </si>
  <si>
    <t>M5649486</t>
  </si>
  <si>
    <t>M4485702</t>
  </si>
  <si>
    <t>M5203654</t>
  </si>
  <si>
    <t>M4982180</t>
  </si>
  <si>
    <t>M5540680</t>
  </si>
  <si>
    <t>M5184458</t>
  </si>
  <si>
    <t>M5149314</t>
  </si>
  <si>
    <t>M5773165</t>
  </si>
  <si>
    <t>M5717929</t>
  </si>
  <si>
    <t>M5393238</t>
  </si>
  <si>
    <t>M4542657</t>
  </si>
  <si>
    <t>M4517047</t>
  </si>
  <si>
    <t>M5529994</t>
  </si>
  <si>
    <t>M4402517</t>
  </si>
  <si>
    <t>M4671546</t>
  </si>
  <si>
    <t>M5324787</t>
  </si>
  <si>
    <t>M5540999</t>
  </si>
  <si>
    <t>M4891237</t>
  </si>
  <si>
    <t>M4910307</t>
  </si>
  <si>
    <t>M5857800</t>
  </si>
  <si>
    <t>M5274374</t>
  </si>
  <si>
    <t>M5468479</t>
  </si>
  <si>
    <t>M5296099</t>
  </si>
  <si>
    <t>M4222318</t>
  </si>
  <si>
    <t>M5369704</t>
  </si>
  <si>
    <t>M4774520</t>
  </si>
  <si>
    <t>M4850613</t>
  </si>
  <si>
    <t>M4174119</t>
  </si>
  <si>
    <t>M5415510</t>
  </si>
  <si>
    <t>M5151605</t>
  </si>
  <si>
    <t>M4970541</t>
  </si>
  <si>
    <t>M4580454</t>
  </si>
  <si>
    <t>M5799327</t>
  </si>
  <si>
    <t>M4257686</t>
  </si>
  <si>
    <t>M4410355</t>
  </si>
  <si>
    <t>M4585412</t>
  </si>
  <si>
    <t>M4306116</t>
  </si>
  <si>
    <t>M4220654</t>
  </si>
  <si>
    <t>M5677219</t>
  </si>
  <si>
    <t>M5725101</t>
  </si>
  <si>
    <t>M5961344</t>
  </si>
  <si>
    <t>M4179688</t>
  </si>
  <si>
    <t>M4493025</t>
  </si>
  <si>
    <t>M4508247</t>
  </si>
  <si>
    <t>M4437490</t>
  </si>
  <si>
    <t>M5748867</t>
  </si>
  <si>
    <t>M5405342</t>
  </si>
  <si>
    <t>M5907335</t>
  </si>
  <si>
    <t>M5816776</t>
  </si>
  <si>
    <t>M4495626</t>
  </si>
  <si>
    <t>M4262983</t>
  </si>
  <si>
    <t>M4199785</t>
  </si>
  <si>
    <t>M5522902</t>
  </si>
  <si>
    <t>M4364666</t>
  </si>
  <si>
    <t>M4242738</t>
  </si>
  <si>
    <t>M4449517</t>
  </si>
  <si>
    <t>M4432301</t>
  </si>
  <si>
    <t>M4495070</t>
  </si>
  <si>
    <t>M4821025</t>
  </si>
  <si>
    <t>M4953865</t>
  </si>
  <si>
    <t>M5526930</t>
  </si>
  <si>
    <t>M4589463</t>
  </si>
  <si>
    <t>M5519793</t>
  </si>
  <si>
    <t>M5858202</t>
  </si>
  <si>
    <t>M5555450</t>
  </si>
  <si>
    <t>M5976242</t>
  </si>
  <si>
    <t>M4792614</t>
  </si>
  <si>
    <t>M5613493</t>
  </si>
  <si>
    <t>M4916699</t>
  </si>
  <si>
    <t>M4348016</t>
  </si>
  <si>
    <t>M5656032</t>
  </si>
  <si>
    <t>M5990974</t>
  </si>
  <si>
    <t>M5766389</t>
  </si>
  <si>
    <t>M4567790</t>
  </si>
  <si>
    <t>M5712504</t>
  </si>
  <si>
    <t>M5689006</t>
  </si>
  <si>
    <t>M5473347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</si>
</sst>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44" formatCode="_(&quot;$&quot;* #,##0.00_);_(&quot;$&quot;* \(#,##0.00\);_(&quot;$&quot;* &quot;-&quot;??_);_(@_)"/>
    <numFmt numFmtId="164" formatCode="#,##0.0"/>
    <numFmt numFmtId="165" formatCode="&quot;$&quot;#,##0"/>
    <numFmt numFmtId="166" formatCode="0.0%"/>
  </numFmts>
  <fonts count="14" x14ac:knownFonts="1">
    <font>
      <sz val="10"/>
      <color rgb="FF000000"/>
      <name val="Arial"/>
      <scheme val="minor"/>
    </font>
    <font>
      <sz val="11"/>
      <color theme="1"/>
      <name val="Arial"/>
      <family val="2"/>
      <scheme val="minor"/>
    </font>
    <font>
      <sz val="10"/>
      <color rgb="FF000000"/>
      <name val="Arial"/>
      <family val="2"/>
    </font>
    <font>
      <b/>
      <sz val="10"/>
      <color rgb="FF000000"/>
      <name val="Arial"/>
      <family val="2"/>
    </font>
    <font>
      <sz val="10"/>
      <name val="Arial"/>
      <family val="2"/>
    </font>
    <font>
      <b/>
      <sz val="10"/>
      <color theme="1"/>
      <name val="Arial"/>
      <family val="2"/>
    </font>
    <font>
      <sz val="10"/>
      <color rgb="FF000000"/>
      <name val="Roboto"/>
    </font>
    <font>
      <sz val="10"/>
      <color theme="1"/>
      <name val="Arial"/>
      <family val="2"/>
    </font>
    <font>
      <sz val="10"/>
      <color rgb="FF000000"/>
      <name val="Arial"/>
      <family val="2"/>
    </font>
    <font>
      <sz val="10"/>
      <color theme="1"/>
      <name val="Arial"/>
      <family val="2"/>
    </font>
    <font>
      <u/>
      <sz val="10"/>
      <color theme="10"/>
      <name val="Arial"/>
      <family val="2"/>
      <scheme val="minor"/>
    </font>
    <font>
      <sz val="10"/>
      <color rgb="FF000000"/>
      <name val="Arial"/>
      <scheme val="minor"/>
    </font>
    <font>
      <sz val="8"/>
      <name val="Arial"/>
      <family val="2"/>
      <scheme val="minor"/>
    </font>
    <font>
      <sz val="10"/>
      <color rgb="FF000000"/>
      <name val="Arial"/>
      <family val="2"/>
      <scheme val="minor"/>
    </font>
  </fonts>
  <fills count="11">
    <fill>
      <patternFill patternType="none"/>
    </fill>
    <fill>
      <patternFill patternType="gray125"/>
    </fill>
    <fill>
      <patternFill patternType="solid">
        <fgColor rgb="FFC9DAF8"/>
        <bgColor rgb="FFC9DAF8"/>
      </patternFill>
    </fill>
    <fill>
      <patternFill patternType="solid">
        <fgColor rgb="FFD9EAD3"/>
        <bgColor rgb="FFD9EAD3"/>
      </patternFill>
    </fill>
    <fill>
      <patternFill patternType="solid">
        <fgColor rgb="FFF4CCCC"/>
        <bgColor rgb="FFF4CCCC"/>
      </patternFill>
    </fill>
    <fill>
      <patternFill patternType="solid">
        <fgColor rgb="FFFFF2CC"/>
        <bgColor rgb="FFFFF2CC"/>
      </patternFill>
    </fill>
    <fill>
      <patternFill patternType="solid">
        <fgColor rgb="FFD9D2E9"/>
        <bgColor rgb="FFD9D2E9"/>
      </patternFill>
    </fill>
    <fill>
      <patternFill patternType="solid">
        <fgColor rgb="FFFCE5CD"/>
        <bgColor rgb="FFFCE5CD"/>
      </patternFill>
    </fill>
    <fill>
      <patternFill patternType="solid">
        <fgColor rgb="FFEAD1DC"/>
        <bgColor rgb="FFEAD1DC"/>
      </patternFill>
    </fill>
    <fill>
      <patternFill patternType="solid">
        <fgColor theme="4" tint="0.79998168889431442"/>
        <bgColor indexed="64"/>
      </patternFill>
    </fill>
    <fill>
      <patternFill patternType="solid">
        <fgColor theme="4" tint="0.79998168889431442"/>
        <bgColor rgb="FFC9DAF8"/>
      </patternFill>
    </fill>
  </fills>
  <borders count="6">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40">
    <xf numFmtId="0" fontId="0" fillId="0" borderId="0"/>
    <xf numFmtId="0" fontId="10" fillId="0" borderId="0" applyNumberForma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 fillId="0" borderId="5"/>
    <xf numFmtId="0" fontId="11" fillId="0" borderId="5"/>
    <xf numFmtId="0" fontId="10" fillId="0" borderId="5" applyNumberFormat="0" applyFill="0" applyBorder="0" applyAlignment="0" applyProtection="0"/>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1" fillId="0" borderId="5"/>
    <xf numFmtId="0" fontId="13" fillId="0" borderId="5"/>
  </cellStyleXfs>
  <cellXfs count="185">
    <xf numFmtId="0" fontId="0" fillId="0" borderId="0" xfId="0"/>
    <xf numFmtId="3" fontId="2" fillId="0" borderId="0" xfId="0" applyNumberFormat="1" applyFont="1" applyAlignment="1">
      <alignment wrapText="1"/>
    </xf>
    <xf numFmtId="0" fontId="3" fillId="3" borderId="3" xfId="0" applyFont="1" applyFill="1" applyBorder="1"/>
    <xf numFmtId="0" fontId="5" fillId="8" borderId="3" xfId="0" applyFont="1" applyFill="1" applyBorder="1"/>
    <xf numFmtId="165" fontId="2" fillId="2" borderId="3" xfId="0" applyNumberFormat="1" applyFont="1" applyFill="1" applyBorder="1" applyAlignment="1">
      <alignment wrapText="1"/>
    </xf>
    <xf numFmtId="0" fontId="2" fillId="2" borderId="3" xfId="0" applyFont="1" applyFill="1" applyBorder="1" applyAlignment="1">
      <alignment wrapText="1"/>
    </xf>
    <xf numFmtId="166" fontId="2" fillId="2" borderId="3" xfId="0" applyNumberFormat="1" applyFont="1" applyFill="1" applyBorder="1" applyAlignment="1">
      <alignment wrapText="1"/>
    </xf>
    <xf numFmtId="0" fontId="2" fillId="3" borderId="3" xfId="0" applyFont="1" applyFill="1" applyBorder="1" applyAlignment="1">
      <alignment wrapText="1"/>
    </xf>
    <xf numFmtId="0" fontId="2" fillId="4" borderId="3" xfId="0" applyFont="1" applyFill="1" applyBorder="1" applyAlignment="1">
      <alignment wrapText="1"/>
    </xf>
    <xf numFmtId="164" fontId="2" fillId="4" borderId="3" xfId="0" applyNumberFormat="1" applyFont="1" applyFill="1" applyBorder="1" applyAlignment="1">
      <alignment wrapText="1"/>
    </xf>
    <xf numFmtId="165" fontId="2" fillId="4" borderId="3" xfId="0" applyNumberFormat="1" applyFont="1" applyFill="1" applyBorder="1" applyAlignment="1">
      <alignment wrapText="1"/>
    </xf>
    <xf numFmtId="0" fontId="2" fillId="5" borderId="3" xfId="0" applyFont="1" applyFill="1" applyBorder="1" applyAlignment="1">
      <alignment wrapText="1"/>
    </xf>
    <xf numFmtId="164" fontId="2" fillId="5" borderId="3" xfId="0" applyNumberFormat="1" applyFont="1" applyFill="1" applyBorder="1" applyAlignment="1">
      <alignment wrapText="1"/>
    </xf>
    <xf numFmtId="165" fontId="2" fillId="5" borderId="3" xfId="0" applyNumberFormat="1" applyFont="1" applyFill="1" applyBorder="1" applyAlignment="1">
      <alignment wrapText="1"/>
    </xf>
    <xf numFmtId="0" fontId="2" fillId="6" borderId="3" xfId="0" applyFont="1" applyFill="1" applyBorder="1" applyAlignment="1">
      <alignment wrapText="1"/>
    </xf>
    <xf numFmtId="164" fontId="2" fillId="6" borderId="3" xfId="0" applyNumberFormat="1" applyFont="1" applyFill="1" applyBorder="1" applyAlignment="1">
      <alignment wrapText="1"/>
    </xf>
    <xf numFmtId="165" fontId="2" fillId="6" borderId="3" xfId="0" applyNumberFormat="1" applyFont="1" applyFill="1" applyBorder="1" applyAlignment="1">
      <alignment wrapText="1"/>
    </xf>
    <xf numFmtId="164" fontId="2" fillId="7" borderId="3" xfId="0" applyNumberFormat="1" applyFont="1" applyFill="1" applyBorder="1" applyAlignment="1">
      <alignment wrapText="1"/>
    </xf>
    <xf numFmtId="0" fontId="2" fillId="7" borderId="3" xfId="0" applyFont="1" applyFill="1" applyBorder="1" applyAlignment="1">
      <alignment wrapText="1"/>
    </xf>
    <xf numFmtId="165" fontId="2" fillId="7" borderId="3" xfId="0" applyNumberFormat="1" applyFont="1" applyFill="1" applyBorder="1" applyAlignment="1">
      <alignment wrapText="1"/>
    </xf>
    <xf numFmtId="0" fontId="2" fillId="8" borderId="3" xfId="0" applyFont="1" applyFill="1" applyBorder="1" applyAlignment="1">
      <alignment wrapText="1"/>
    </xf>
    <xf numFmtId="0" fontId="2" fillId="3" borderId="3" xfId="0" applyFont="1" applyFill="1" applyBorder="1"/>
    <xf numFmtId="165" fontId="2" fillId="3" borderId="3" xfId="0" applyNumberFormat="1" applyFont="1" applyFill="1" applyBorder="1"/>
    <xf numFmtId="164" fontId="2" fillId="4" borderId="3" xfId="0" applyNumberFormat="1" applyFont="1" applyFill="1" applyBorder="1"/>
    <xf numFmtId="165" fontId="2" fillId="4" borderId="3" xfId="0" applyNumberFormat="1" applyFont="1" applyFill="1" applyBorder="1"/>
    <xf numFmtId="0" fontId="2" fillId="5" borderId="3" xfId="0" applyFont="1" applyFill="1" applyBorder="1"/>
    <xf numFmtId="164" fontId="6" fillId="5" borderId="3" xfId="0" applyNumberFormat="1" applyFont="1" applyFill="1" applyBorder="1"/>
    <xf numFmtId="165" fontId="6" fillId="5" borderId="3" xfId="0" applyNumberFormat="1" applyFont="1" applyFill="1" applyBorder="1"/>
    <xf numFmtId="165" fontId="2" fillId="5" borderId="3" xfId="0" applyNumberFormat="1" applyFont="1" applyFill="1" applyBorder="1"/>
    <xf numFmtId="0" fontId="2" fillId="6" borderId="3" xfId="0" applyFont="1" applyFill="1" applyBorder="1"/>
    <xf numFmtId="164" fontId="6" fillId="6" borderId="3" xfId="0" applyNumberFormat="1" applyFont="1" applyFill="1" applyBorder="1"/>
    <xf numFmtId="165" fontId="2" fillId="6" borderId="3" xfId="0" applyNumberFormat="1" applyFont="1" applyFill="1" applyBorder="1"/>
    <xf numFmtId="164" fontId="6" fillId="7" borderId="3" xfId="0" applyNumberFormat="1" applyFont="1" applyFill="1" applyBorder="1"/>
    <xf numFmtId="165" fontId="2" fillId="7" borderId="3" xfId="0" applyNumberFormat="1" applyFont="1" applyFill="1" applyBorder="1"/>
    <xf numFmtId="165" fontId="2" fillId="8" borderId="3" xfId="0" applyNumberFormat="1" applyFont="1" applyFill="1" applyBorder="1"/>
    <xf numFmtId="0" fontId="2" fillId="0" borderId="0" xfId="0" applyFont="1"/>
    <xf numFmtId="0" fontId="2" fillId="0" borderId="0" xfId="0" applyFont="1" applyAlignment="1">
      <alignment wrapText="1"/>
    </xf>
    <xf numFmtId="165" fontId="2" fillId="3" borderId="3" xfId="0" applyNumberFormat="1" applyFont="1" applyFill="1" applyBorder="1" applyAlignment="1">
      <alignment wrapText="1"/>
    </xf>
    <xf numFmtId="3" fontId="2" fillId="4" borderId="3" xfId="0" applyNumberFormat="1" applyFont="1" applyFill="1" applyBorder="1" applyAlignment="1">
      <alignment wrapText="1"/>
    </xf>
    <xf numFmtId="3" fontId="2" fillId="6" borderId="3" xfId="0" applyNumberFormat="1" applyFont="1" applyFill="1" applyBorder="1" applyAlignment="1">
      <alignment wrapText="1"/>
    </xf>
    <xf numFmtId="3" fontId="2" fillId="7" borderId="3" xfId="0" applyNumberFormat="1" applyFont="1" applyFill="1" applyBorder="1" applyAlignment="1">
      <alignment wrapText="1"/>
    </xf>
    <xf numFmtId="0" fontId="7" fillId="8" borderId="3" xfId="0" applyFont="1" applyFill="1" applyBorder="1" applyAlignment="1">
      <alignment wrapText="1"/>
    </xf>
    <xf numFmtId="3" fontId="6" fillId="4" borderId="3" xfId="0" applyNumberFormat="1" applyFont="1" applyFill="1" applyBorder="1"/>
    <xf numFmtId="165" fontId="2" fillId="4" borderId="0" xfId="0" applyNumberFormat="1" applyFont="1" applyFill="1"/>
    <xf numFmtId="3" fontId="6" fillId="5" borderId="3" xfId="0" applyNumberFormat="1" applyFont="1" applyFill="1" applyBorder="1"/>
    <xf numFmtId="165" fontId="2" fillId="5" borderId="0" xfId="0" applyNumberFormat="1" applyFont="1" applyFill="1"/>
    <xf numFmtId="3" fontId="2" fillId="6" borderId="3" xfId="0" applyNumberFormat="1" applyFont="1" applyFill="1" applyBorder="1"/>
    <xf numFmtId="165" fontId="2" fillId="6" borderId="0" xfId="0" applyNumberFormat="1" applyFont="1" applyFill="1"/>
    <xf numFmtId="3" fontId="2" fillId="7" borderId="3" xfId="0" applyNumberFormat="1" applyFont="1" applyFill="1" applyBorder="1"/>
    <xf numFmtId="0" fontId="8" fillId="0" borderId="0" xfId="0" applyFont="1"/>
    <xf numFmtId="0" fontId="5" fillId="0" borderId="0" xfId="0" applyFont="1" applyAlignment="1">
      <alignment wrapText="1"/>
    </xf>
    <xf numFmtId="0" fontId="3" fillId="0" borderId="0" xfId="0" applyFont="1" applyAlignment="1">
      <alignment wrapText="1"/>
    </xf>
    <xf numFmtId="0" fontId="5" fillId="0" borderId="0" xfId="0" applyFont="1"/>
    <xf numFmtId="165" fontId="5" fillId="2" borderId="3" xfId="0" applyNumberFormat="1" applyFont="1" applyFill="1" applyBorder="1" applyAlignment="1">
      <alignment wrapText="1"/>
    </xf>
    <xf numFmtId="0" fontId="5" fillId="2" borderId="3" xfId="0" applyFont="1" applyFill="1" applyBorder="1" applyAlignment="1">
      <alignment wrapText="1"/>
    </xf>
    <xf numFmtId="0" fontId="5" fillId="2" borderId="3" xfId="0" applyFont="1" applyFill="1" applyBorder="1"/>
    <xf numFmtId="0" fontId="5" fillId="3" borderId="3" xfId="0" applyFont="1" applyFill="1" applyBorder="1" applyAlignment="1">
      <alignment wrapText="1"/>
    </xf>
    <xf numFmtId="0" fontId="5" fillId="4" borderId="3" xfId="0" applyFont="1" applyFill="1" applyBorder="1" applyAlignment="1">
      <alignment wrapText="1"/>
    </xf>
    <xf numFmtId="3" fontId="3" fillId="4" borderId="3" xfId="0" applyNumberFormat="1" applyFont="1" applyFill="1" applyBorder="1" applyAlignment="1">
      <alignment wrapText="1"/>
    </xf>
    <xf numFmtId="0" fontId="7" fillId="0" borderId="0" xfId="0" applyFont="1"/>
    <xf numFmtId="165" fontId="5" fillId="4" borderId="3" xfId="0" applyNumberFormat="1" applyFont="1" applyFill="1" applyBorder="1" applyAlignment="1">
      <alignment wrapText="1"/>
    </xf>
    <xf numFmtId="0" fontId="7" fillId="4" borderId="3" xfId="0" applyFont="1" applyFill="1" applyBorder="1"/>
    <xf numFmtId="0" fontId="3" fillId="4" borderId="3" xfId="0" applyFont="1" applyFill="1" applyBorder="1" applyAlignment="1">
      <alignment wrapText="1"/>
    </xf>
    <xf numFmtId="0" fontId="5" fillId="5" borderId="3" xfId="0" applyFont="1" applyFill="1" applyBorder="1" applyAlignment="1">
      <alignment wrapText="1"/>
    </xf>
    <xf numFmtId="3" fontId="3" fillId="5" borderId="3" xfId="0" applyNumberFormat="1" applyFont="1" applyFill="1" applyBorder="1" applyAlignment="1">
      <alignment wrapText="1"/>
    </xf>
    <xf numFmtId="165" fontId="3" fillId="5" borderId="3" xfId="0" applyNumberFormat="1" applyFont="1" applyFill="1" applyBorder="1" applyAlignment="1">
      <alignment wrapText="1"/>
    </xf>
    <xf numFmtId="0" fontId="3" fillId="5" borderId="3" xfId="0" applyFont="1" applyFill="1" applyBorder="1" applyAlignment="1">
      <alignment wrapText="1"/>
    </xf>
    <xf numFmtId="0" fontId="5" fillId="6" borderId="3" xfId="0" applyFont="1" applyFill="1" applyBorder="1" applyAlignment="1">
      <alignment wrapText="1"/>
    </xf>
    <xf numFmtId="3" fontId="3" fillId="6" borderId="3" xfId="0" applyNumberFormat="1" applyFont="1" applyFill="1" applyBorder="1" applyAlignment="1">
      <alignment wrapText="1"/>
    </xf>
    <xf numFmtId="165" fontId="5" fillId="6" borderId="3" xfId="0" applyNumberFormat="1" applyFont="1" applyFill="1" applyBorder="1" applyAlignment="1">
      <alignment wrapText="1"/>
    </xf>
    <xf numFmtId="0" fontId="3" fillId="6" borderId="3" xfId="0" applyFont="1" applyFill="1" applyBorder="1" applyAlignment="1">
      <alignment wrapText="1"/>
    </xf>
    <xf numFmtId="0" fontId="5" fillId="7" borderId="3" xfId="0" applyFont="1" applyFill="1" applyBorder="1" applyAlignment="1">
      <alignment wrapText="1"/>
    </xf>
    <xf numFmtId="3" fontId="3" fillId="7" borderId="3" xfId="0" applyNumberFormat="1" applyFont="1" applyFill="1" applyBorder="1" applyAlignment="1">
      <alignment wrapText="1"/>
    </xf>
    <xf numFmtId="0" fontId="3" fillId="7" borderId="3" xfId="0" applyFont="1" applyFill="1" applyBorder="1" applyAlignment="1">
      <alignment wrapText="1"/>
    </xf>
    <xf numFmtId="165" fontId="3" fillId="7" borderId="3" xfId="0" applyNumberFormat="1" applyFont="1" applyFill="1" applyBorder="1" applyAlignment="1">
      <alignment wrapText="1"/>
    </xf>
    <xf numFmtId="0" fontId="3" fillId="8" borderId="3" xfId="0" applyFont="1" applyFill="1" applyBorder="1" applyAlignment="1">
      <alignment wrapText="1"/>
    </xf>
    <xf numFmtId="165" fontId="2" fillId="0" borderId="0" xfId="0" applyNumberFormat="1" applyFont="1" applyAlignment="1">
      <alignment wrapText="1"/>
    </xf>
    <xf numFmtId="0" fontId="9" fillId="0" borderId="0" xfId="0" applyFont="1" applyAlignment="1">
      <alignment wrapText="1"/>
    </xf>
    <xf numFmtId="166" fontId="2" fillId="0" borderId="0" xfId="0" applyNumberFormat="1" applyFont="1" applyAlignment="1">
      <alignment wrapText="1"/>
    </xf>
    <xf numFmtId="0" fontId="3" fillId="4" borderId="0" xfId="0" applyFont="1" applyFill="1" applyAlignment="1">
      <alignment vertical="top" wrapText="1"/>
    </xf>
    <xf numFmtId="0" fontId="7" fillId="0" borderId="0" xfId="0" applyFont="1" applyAlignment="1">
      <alignment wrapText="1"/>
    </xf>
    <xf numFmtId="0" fontId="10" fillId="0" borderId="0" xfId="1"/>
    <xf numFmtId="0" fontId="3" fillId="2" borderId="1" xfId="0" applyFont="1" applyFill="1" applyBorder="1" applyAlignment="1">
      <alignment wrapText="1"/>
    </xf>
    <xf numFmtId="0" fontId="4" fillId="0" borderId="2" xfId="0" applyFont="1" applyBorder="1"/>
    <xf numFmtId="0" fontId="3" fillId="4" borderId="1" xfId="0" applyFont="1" applyFill="1" applyBorder="1" applyAlignment="1">
      <alignment wrapText="1"/>
    </xf>
    <xf numFmtId="0" fontId="3" fillId="5" borderId="1" xfId="0" applyFont="1" applyFill="1" applyBorder="1" applyAlignment="1">
      <alignment wrapText="1"/>
    </xf>
    <xf numFmtId="0" fontId="3" fillId="6" borderId="1" xfId="0" applyFont="1" applyFill="1" applyBorder="1" applyAlignment="1">
      <alignment wrapText="1"/>
    </xf>
    <xf numFmtId="164" fontId="3" fillId="7" borderId="1" xfId="0" applyNumberFormat="1" applyFont="1" applyFill="1" applyBorder="1" applyAlignment="1">
      <alignment wrapText="1"/>
    </xf>
    <xf numFmtId="3" fontId="3" fillId="7" borderId="1" xfId="0" applyNumberFormat="1" applyFont="1" applyFill="1" applyBorder="1" applyAlignment="1">
      <alignment wrapText="1"/>
    </xf>
    <xf numFmtId="0" fontId="3" fillId="3" borderId="1" xfId="0" applyFont="1" applyFill="1" applyBorder="1"/>
    <xf numFmtId="3" fontId="3" fillId="7" borderId="0" xfId="0" applyNumberFormat="1" applyFont="1" applyFill="1" applyAlignment="1">
      <alignment vertical="top" wrapText="1"/>
    </xf>
    <xf numFmtId="0" fontId="0" fillId="0" borderId="0" xfId="0"/>
    <xf numFmtId="0" fontId="3" fillId="2" borderId="4" xfId="0" applyFont="1" applyFill="1" applyBorder="1" applyAlignment="1">
      <alignment vertical="top" wrapText="1"/>
    </xf>
    <xf numFmtId="0" fontId="4" fillId="0" borderId="5" xfId="0" applyFont="1" applyBorder="1"/>
    <xf numFmtId="0" fontId="3" fillId="3" borderId="0" xfId="0" applyFont="1" applyFill="1" applyAlignment="1">
      <alignment vertical="top" wrapText="1"/>
    </xf>
    <xf numFmtId="0" fontId="3" fillId="4" borderId="4" xfId="0" applyFont="1" applyFill="1" applyBorder="1" applyAlignment="1">
      <alignment vertical="top" wrapText="1"/>
    </xf>
    <xf numFmtId="0" fontId="3" fillId="5" borderId="0" xfId="0" applyFont="1" applyFill="1" applyAlignment="1">
      <alignment vertical="top" wrapText="1"/>
    </xf>
    <xf numFmtId="0" fontId="3" fillId="6" borderId="0" xfId="0" applyFont="1" applyFill="1" applyAlignment="1">
      <alignment vertical="top" wrapText="1"/>
    </xf>
    <xf numFmtId="0" fontId="0" fillId="0" borderId="0" xfId="0" applyNumberFormat="1"/>
    <xf numFmtId="44" fontId="1" fillId="9" borderId="5" xfId="2" applyFont="1" applyFill="1" applyBorder="1"/>
    <xf numFmtId="165" fontId="2" fillId="10" borderId="5" xfId="22" applyNumberFormat="1" applyFont="1" applyFill="1" applyBorder="1" applyAlignment="1">
      <alignment horizontal="right"/>
    </xf>
    <xf numFmtId="165" fontId="2" fillId="10" borderId="5" xfId="5" applyNumberFormat="1" applyFont="1" applyFill="1" applyBorder="1" applyAlignment="1">
      <alignment horizontal="right"/>
    </xf>
    <xf numFmtId="165" fontId="2" fillId="10" borderId="5" xfId="22" applyNumberFormat="1" applyFont="1" applyFill="1" applyBorder="1"/>
    <xf numFmtId="6" fontId="2" fillId="10" borderId="5" xfId="5" applyNumberFormat="1" applyFont="1" applyFill="1" applyBorder="1"/>
    <xf numFmtId="165" fontId="2" fillId="10" borderId="5" xfId="23" applyNumberFormat="1" applyFont="1" applyFill="1" applyBorder="1" applyAlignment="1">
      <alignment horizontal="right"/>
    </xf>
    <xf numFmtId="165" fontId="2" fillId="10" borderId="5" xfId="7" applyNumberFormat="1" applyFont="1" applyFill="1" applyBorder="1" applyAlignment="1">
      <alignment horizontal="right"/>
    </xf>
    <xf numFmtId="165" fontId="2" fillId="10" borderId="5" xfId="23" applyNumberFormat="1" applyFont="1" applyFill="1" applyBorder="1"/>
    <xf numFmtId="6" fontId="2" fillId="10" borderId="5" xfId="7" applyNumberFormat="1" applyFont="1" applyFill="1" applyBorder="1"/>
    <xf numFmtId="165" fontId="2" fillId="10" borderId="5" xfId="8" applyNumberFormat="1" applyFont="1" applyFill="1" applyBorder="1" applyAlignment="1">
      <alignment horizontal="right"/>
    </xf>
    <xf numFmtId="165" fontId="2" fillId="10" borderId="5" xfId="24" applyNumberFormat="1" applyFont="1" applyFill="1" applyBorder="1" applyAlignment="1">
      <alignment horizontal="right"/>
    </xf>
    <xf numFmtId="6" fontId="2" fillId="10" borderId="5" xfId="8" applyNumberFormat="1" applyFont="1" applyFill="1" applyBorder="1"/>
    <xf numFmtId="165" fontId="2" fillId="10" borderId="5" xfId="24" applyNumberFormat="1" applyFont="1" applyFill="1" applyBorder="1"/>
    <xf numFmtId="165" fontId="2" fillId="10" borderId="5" xfId="9" applyNumberFormat="1" applyFont="1" applyFill="1" applyBorder="1" applyAlignment="1">
      <alignment horizontal="right"/>
    </xf>
    <xf numFmtId="165" fontId="2" fillId="10" borderId="5" xfId="25" applyNumberFormat="1" applyFont="1" applyFill="1" applyBorder="1" applyAlignment="1">
      <alignment horizontal="right"/>
    </xf>
    <xf numFmtId="6" fontId="2" fillId="10" borderId="5" xfId="9" applyNumberFormat="1" applyFont="1" applyFill="1" applyBorder="1"/>
    <xf numFmtId="165" fontId="2" fillId="10" borderId="5" xfId="25" applyNumberFormat="1" applyFont="1" applyFill="1" applyBorder="1"/>
    <xf numFmtId="165" fontId="2" fillId="10" borderId="5" xfId="10" applyNumberFormat="1" applyFont="1" applyFill="1" applyBorder="1" applyAlignment="1">
      <alignment horizontal="right"/>
    </xf>
    <xf numFmtId="165" fontId="2" fillId="10" borderId="5" xfId="26" applyNumberFormat="1" applyFont="1" applyFill="1" applyBorder="1" applyAlignment="1">
      <alignment horizontal="right"/>
    </xf>
    <xf numFmtId="6" fontId="2" fillId="10" borderId="5" xfId="10" applyNumberFormat="1" applyFont="1" applyFill="1" applyBorder="1"/>
    <xf numFmtId="165" fontId="2" fillId="10" borderId="5" xfId="26" applyNumberFormat="1" applyFont="1" applyFill="1" applyBorder="1"/>
    <xf numFmtId="165" fontId="2" fillId="10" borderId="5" xfId="11" applyNumberFormat="1" applyFont="1" applyFill="1" applyBorder="1" applyAlignment="1">
      <alignment horizontal="right"/>
    </xf>
    <xf numFmtId="165" fontId="2" fillId="10" borderId="5" xfId="27" applyNumberFormat="1" applyFont="1" applyFill="1" applyBorder="1" applyAlignment="1">
      <alignment horizontal="right"/>
    </xf>
    <xf numFmtId="6" fontId="2" fillId="10" borderId="5" xfId="11" applyNumberFormat="1" applyFont="1" applyFill="1" applyBorder="1"/>
    <xf numFmtId="165" fontId="2" fillId="10" borderId="5" xfId="27" applyNumberFormat="1" applyFont="1" applyFill="1" applyBorder="1"/>
    <xf numFmtId="165" fontId="2" fillId="10" borderId="5" xfId="12" applyNumberFormat="1" applyFont="1" applyFill="1" applyBorder="1" applyAlignment="1">
      <alignment horizontal="right"/>
    </xf>
    <xf numFmtId="165" fontId="2" fillId="10" borderId="5" xfId="28" applyNumberFormat="1" applyFont="1" applyFill="1" applyBorder="1" applyAlignment="1">
      <alignment horizontal="right"/>
    </xf>
    <xf numFmtId="6" fontId="2" fillId="10" borderId="5" xfId="12" applyNumberFormat="1" applyFont="1" applyFill="1" applyBorder="1"/>
    <xf numFmtId="165" fontId="2" fillId="10" borderId="5" xfId="28" applyNumberFormat="1" applyFont="1" applyFill="1" applyBorder="1"/>
    <xf numFmtId="165" fontId="2" fillId="10" borderId="5" xfId="13" applyNumberFormat="1" applyFont="1" applyFill="1" applyBorder="1" applyAlignment="1">
      <alignment horizontal="right"/>
    </xf>
    <xf numFmtId="165" fontId="2" fillId="10" borderId="5" xfId="29" applyNumberFormat="1" applyFont="1" applyFill="1" applyBorder="1" applyAlignment="1">
      <alignment horizontal="right"/>
    </xf>
    <xf numFmtId="6" fontId="2" fillId="10" borderId="5" xfId="13" applyNumberFormat="1" applyFont="1" applyFill="1" applyBorder="1"/>
    <xf numFmtId="165" fontId="2" fillId="10" borderId="5" xfId="29" applyNumberFormat="1" applyFont="1" applyFill="1" applyBorder="1"/>
    <xf numFmtId="165" fontId="2" fillId="10" borderId="5" xfId="14" applyNumberFormat="1" applyFont="1" applyFill="1" applyBorder="1" applyAlignment="1">
      <alignment horizontal="right"/>
    </xf>
    <xf numFmtId="165" fontId="2" fillId="10" borderId="5" xfId="30" applyNumberFormat="1" applyFont="1" applyFill="1" applyBorder="1" applyAlignment="1">
      <alignment horizontal="right"/>
    </xf>
    <xf numFmtId="165" fontId="2" fillId="10" borderId="5" xfId="31" applyNumberFormat="1" applyFont="1" applyFill="1" applyBorder="1" applyAlignment="1">
      <alignment horizontal="right"/>
    </xf>
    <xf numFmtId="6" fontId="2" fillId="10" borderId="5" xfId="14" applyNumberFormat="1" applyFont="1" applyFill="1" applyBorder="1"/>
    <xf numFmtId="165" fontId="2" fillId="10" borderId="5" xfId="31" applyNumberFormat="1" applyFont="1" applyFill="1" applyBorder="1"/>
    <xf numFmtId="165" fontId="2" fillId="10" borderId="5" xfId="32" applyNumberFormat="1" applyFont="1" applyFill="1" applyBorder="1" applyAlignment="1">
      <alignment horizontal="right"/>
    </xf>
    <xf numFmtId="165" fontId="2" fillId="10" borderId="5" xfId="15" applyNumberFormat="1" applyFont="1" applyFill="1" applyBorder="1" applyAlignment="1">
      <alignment horizontal="right"/>
    </xf>
    <xf numFmtId="165" fontId="2" fillId="10" borderId="5" xfId="32" applyNumberFormat="1" applyFont="1" applyFill="1" applyBorder="1"/>
    <xf numFmtId="6" fontId="2" fillId="10" borderId="5" xfId="15" applyNumberFormat="1" applyFont="1" applyFill="1" applyBorder="1"/>
    <xf numFmtId="165" fontId="2" fillId="10" borderId="5" xfId="33" applyNumberFormat="1" applyFont="1" applyFill="1" applyBorder="1" applyAlignment="1">
      <alignment horizontal="right"/>
    </xf>
    <xf numFmtId="165" fontId="2" fillId="10" borderId="5" xfId="16" applyNumberFormat="1" applyFont="1" applyFill="1" applyBorder="1" applyAlignment="1">
      <alignment horizontal="right"/>
    </xf>
    <xf numFmtId="165" fontId="2" fillId="10" borderId="5" xfId="33" applyNumberFormat="1" applyFont="1" applyFill="1" applyBorder="1"/>
    <xf numFmtId="6" fontId="2" fillId="10" borderId="5" xfId="16" applyNumberFormat="1" applyFont="1" applyFill="1" applyBorder="1"/>
    <xf numFmtId="165" fontId="2" fillId="10" borderId="5" xfId="34" applyNumberFormat="1" applyFont="1" applyFill="1" applyBorder="1" applyAlignment="1">
      <alignment horizontal="right"/>
    </xf>
    <xf numFmtId="165" fontId="2" fillId="10" borderId="5" xfId="17" applyNumberFormat="1" applyFont="1" applyFill="1" applyBorder="1" applyAlignment="1">
      <alignment horizontal="right"/>
    </xf>
    <xf numFmtId="165" fontId="2" fillId="10" borderId="5" xfId="34" applyNumberFormat="1" applyFont="1" applyFill="1" applyBorder="1"/>
    <xf numFmtId="6" fontId="2" fillId="10" borderId="5" xfId="17" applyNumberFormat="1" applyFont="1" applyFill="1" applyBorder="1"/>
    <xf numFmtId="165" fontId="2" fillId="10" borderId="5" xfId="35" applyNumberFormat="1" applyFont="1" applyFill="1" applyBorder="1" applyAlignment="1">
      <alignment horizontal="right"/>
    </xf>
    <xf numFmtId="165" fontId="2" fillId="10" borderId="5" xfId="18" applyNumberFormat="1" applyFont="1" applyFill="1" applyBorder="1" applyAlignment="1">
      <alignment horizontal="right"/>
    </xf>
    <xf numFmtId="165" fontId="2" fillId="10" borderId="5" xfId="35" applyNumberFormat="1" applyFont="1" applyFill="1" applyBorder="1"/>
    <xf numFmtId="6" fontId="2" fillId="10" borderId="5" xfId="18" applyNumberFormat="1" applyFont="1" applyFill="1" applyBorder="1"/>
    <xf numFmtId="165" fontId="2" fillId="10" borderId="5" xfId="36" applyNumberFormat="1" applyFont="1" applyFill="1" applyBorder="1" applyAlignment="1">
      <alignment horizontal="right"/>
    </xf>
    <xf numFmtId="165" fontId="2" fillId="10" borderId="5" xfId="19" applyNumberFormat="1" applyFont="1" applyFill="1" applyBorder="1" applyAlignment="1">
      <alignment horizontal="right"/>
    </xf>
    <xf numFmtId="165" fontId="2" fillId="10" borderId="5" xfId="36" applyNumberFormat="1" applyFont="1" applyFill="1" applyBorder="1"/>
    <xf numFmtId="6" fontId="2" fillId="10" borderId="5" xfId="19" applyNumberFormat="1" applyFont="1" applyFill="1" applyBorder="1"/>
    <xf numFmtId="165" fontId="2" fillId="10" borderId="5" xfId="37" applyNumberFormat="1" applyFont="1" applyFill="1" applyBorder="1" applyAlignment="1">
      <alignment horizontal="right"/>
    </xf>
    <xf numFmtId="165" fontId="2" fillId="10" borderId="5" xfId="20" applyNumberFormat="1" applyFont="1" applyFill="1" applyBorder="1" applyAlignment="1">
      <alignment horizontal="right"/>
    </xf>
    <xf numFmtId="165" fontId="2" fillId="10" borderId="5" xfId="37" applyNumberFormat="1" applyFont="1" applyFill="1" applyBorder="1"/>
    <xf numFmtId="6" fontId="2" fillId="10" borderId="5" xfId="20" applyNumberFormat="1" applyFont="1" applyFill="1" applyBorder="1"/>
    <xf numFmtId="165" fontId="2" fillId="10" borderId="5" xfId="38" applyNumberFormat="1" applyFont="1" applyFill="1" applyBorder="1" applyAlignment="1">
      <alignment horizontal="right"/>
    </xf>
    <xf numFmtId="165" fontId="2" fillId="10" borderId="5" xfId="21" applyNumberFormat="1" applyFont="1" applyFill="1" applyBorder="1" applyAlignment="1">
      <alignment horizontal="right"/>
    </xf>
    <xf numFmtId="165" fontId="2" fillId="10" borderId="5" xfId="38" applyNumberFormat="1" applyFont="1" applyFill="1" applyBorder="1"/>
    <xf numFmtId="6" fontId="2" fillId="10" borderId="5" xfId="21" applyNumberFormat="1" applyFont="1" applyFill="1" applyBorder="1"/>
    <xf numFmtId="14" fontId="1" fillId="9" borderId="5" xfId="4" applyNumberFormat="1" applyFill="1"/>
    <xf numFmtId="0" fontId="1" fillId="9" borderId="5" xfId="4" applyFill="1"/>
    <xf numFmtId="0" fontId="2" fillId="10" borderId="5" xfId="39" applyFont="1" applyFill="1" applyBorder="1"/>
    <xf numFmtId="0" fontId="0" fillId="9" borderId="0" xfId="0" applyFill="1"/>
    <xf numFmtId="166" fontId="2" fillId="10" borderId="5" xfId="39" applyNumberFormat="1" applyFont="1" applyFill="1" applyBorder="1" applyAlignment="1">
      <alignment horizontal="right"/>
    </xf>
    <xf numFmtId="165" fontId="2" fillId="10" borderId="3" xfId="0" applyNumberFormat="1" applyFont="1" applyFill="1" applyBorder="1" applyAlignment="1">
      <alignment wrapText="1"/>
    </xf>
    <xf numFmtId="0" fontId="2" fillId="10" borderId="3" xfId="0" applyFont="1" applyFill="1" applyBorder="1" applyAlignment="1">
      <alignment wrapText="1"/>
    </xf>
    <xf numFmtId="0" fontId="2" fillId="10" borderId="3" xfId="0" applyNumberFormat="1" applyFont="1" applyFill="1" applyBorder="1" applyAlignment="1">
      <alignment wrapText="1"/>
    </xf>
    <xf numFmtId="3" fontId="2" fillId="9" borderId="0" xfId="0" applyNumberFormat="1" applyFont="1" applyFill="1" applyAlignment="1">
      <alignment wrapText="1"/>
    </xf>
    <xf numFmtId="0" fontId="2" fillId="9" borderId="0" xfId="0" applyFont="1" applyFill="1" applyAlignment="1">
      <alignment wrapText="1"/>
    </xf>
    <xf numFmtId="0" fontId="3" fillId="10" borderId="1" xfId="0" applyFont="1" applyFill="1" applyBorder="1" applyAlignment="1">
      <alignment wrapText="1"/>
    </xf>
    <xf numFmtId="0" fontId="4" fillId="9" borderId="2" xfId="0" applyFont="1" applyFill="1" applyBorder="1"/>
    <xf numFmtId="166" fontId="2" fillId="10" borderId="3" xfId="0" applyNumberFormat="1" applyFont="1" applyFill="1" applyBorder="1" applyAlignment="1">
      <alignment wrapText="1"/>
    </xf>
    <xf numFmtId="1" fontId="1" fillId="9" borderId="5" xfId="4" applyNumberFormat="1" applyFill="1"/>
    <xf numFmtId="10" fontId="1" fillId="9" borderId="5" xfId="3" applyNumberFormat="1" applyFont="1" applyFill="1" applyBorder="1"/>
    <xf numFmtId="166" fontId="1" fillId="9" borderId="5" xfId="3" applyNumberFormat="1" applyFont="1" applyFill="1" applyBorder="1"/>
    <xf numFmtId="9" fontId="1" fillId="9" borderId="5" xfId="4" applyNumberFormat="1" applyFill="1"/>
    <xf numFmtId="14" fontId="0" fillId="9" borderId="0" xfId="0" applyNumberFormat="1" applyFill="1"/>
    <xf numFmtId="44" fontId="2" fillId="10" borderId="3" xfId="2" applyFont="1" applyFill="1" applyBorder="1" applyAlignment="1">
      <alignment wrapText="1"/>
    </xf>
    <xf numFmtId="44" fontId="0" fillId="0" borderId="0" xfId="2" applyFont="1"/>
  </cellXfs>
  <cellStyles count="40">
    <cellStyle name="Currency" xfId="2" builtinId="4"/>
    <cellStyle name="Hyperlink" xfId="1" builtinId="8"/>
    <cellStyle name="Hyperlink 2" xfId="6" xr:uid="{B9DFA668-B9BD-4E1C-B6F1-3D4736FD1B48}"/>
    <cellStyle name="Normal" xfId="0" builtinId="0"/>
    <cellStyle name="Normal 10" xfId="13" xr:uid="{BC105CE9-6DAE-45FA-87A2-31F79DC5847F}"/>
    <cellStyle name="Normal 11" xfId="14" xr:uid="{3DC323CA-1D24-477B-BCB9-DD6F5AE7F36A}"/>
    <cellStyle name="Normal 12" xfId="15" xr:uid="{C943D656-D3C3-4D19-95FC-7AC7AC79C8CC}"/>
    <cellStyle name="Normal 13" xfId="16" xr:uid="{F232C988-48D9-4056-ACB2-B8BCD41F7BF2}"/>
    <cellStyle name="Normal 14" xfId="17" xr:uid="{D965D3C4-E072-4EF7-931B-7491DA3B1487}"/>
    <cellStyle name="Normal 15" xfId="18" xr:uid="{FFB84495-9322-4545-9CBF-9FEEEED2CBB9}"/>
    <cellStyle name="Normal 16" xfId="19" xr:uid="{B8861548-D74F-41B8-BCE2-FBC77E9E72C6}"/>
    <cellStyle name="Normal 17" xfId="20" xr:uid="{D2B9B0A2-55D5-4B2A-92FD-70627F4FCC8B}"/>
    <cellStyle name="Normal 18" xfId="21" xr:uid="{58F9CA6D-47AB-42B8-BDD1-247AFBD70630}"/>
    <cellStyle name="Normal 19" xfId="22" xr:uid="{D24E2094-E040-4273-8C12-9A590553293C}"/>
    <cellStyle name="Normal 2" xfId="4" xr:uid="{78DDDD46-DD16-45F8-823D-36615F011A8F}"/>
    <cellStyle name="Normal 20" xfId="23" xr:uid="{2DFECF25-22C0-4D59-9BEA-0C971B73001E}"/>
    <cellStyle name="Normal 21" xfId="24" xr:uid="{0E31503F-7883-4421-A3CC-AD1430D15486}"/>
    <cellStyle name="Normal 22" xfId="25" xr:uid="{961A52A8-1195-49F0-B596-DE3846E1F3AC}"/>
    <cellStyle name="Normal 23" xfId="26" xr:uid="{3B79740F-5E2F-4AB5-8CD3-7BCFFB59E07E}"/>
    <cellStyle name="Normal 24" xfId="27" xr:uid="{0AE1C922-9E46-491E-B9F4-765D0655816B}"/>
    <cellStyle name="Normal 25" xfId="28" xr:uid="{209B110F-6D6F-40C8-AC5F-01D68C6E6EA2}"/>
    <cellStyle name="Normal 26" xfId="29" xr:uid="{74239DBF-3A0A-44C5-ABD9-5AD8EDD93278}"/>
    <cellStyle name="Normal 27" xfId="30" xr:uid="{61A8523A-FC49-4AEE-B251-85B5CB1247B3}"/>
    <cellStyle name="Normal 28" xfId="31" xr:uid="{B114D83A-0536-4B43-BC1B-B03D78B1D557}"/>
    <cellStyle name="Normal 29" xfId="32" xr:uid="{7D77DAD1-0385-40AF-B015-1917FF05AF10}"/>
    <cellStyle name="Normal 3" xfId="5" xr:uid="{703C4E32-B048-4771-8DF1-DACDCB3F2A31}"/>
    <cellStyle name="Normal 30" xfId="33" xr:uid="{D5BC2BD1-69AD-46D0-B7BB-78D3C669054A}"/>
    <cellStyle name="Normal 31" xfId="34" xr:uid="{DD9F41CA-7241-4704-A3E6-C62D476ABEBB}"/>
    <cellStyle name="Normal 32" xfId="35" xr:uid="{BA8314BF-019B-41A2-9702-2184C46E3C49}"/>
    <cellStyle name="Normal 33" xfId="36" xr:uid="{8A4FF213-BFD7-412F-8FA4-ED8245289CCD}"/>
    <cellStyle name="Normal 34" xfId="37" xr:uid="{4264E992-08EE-4EBC-9774-C18AE1A07698}"/>
    <cellStyle name="Normal 35" xfId="38" xr:uid="{2687F087-964D-4BCD-9973-2471453D0C58}"/>
    <cellStyle name="Normal 36" xfId="39" xr:uid="{FEE1550F-BC88-483B-A74B-BC504B893F91}"/>
    <cellStyle name="Normal 4" xfId="7" xr:uid="{7A05E073-119E-4E81-B999-D6477ECDF534}"/>
    <cellStyle name="Normal 5" xfId="8" xr:uid="{FB506A3C-2B6F-4BFF-B5D4-7AF53D096B5E}"/>
    <cellStyle name="Normal 6" xfId="9" xr:uid="{D168D4E7-99D8-4507-A40F-39AF0A3B828E}"/>
    <cellStyle name="Normal 7" xfId="10" xr:uid="{3EE03240-4D3C-4827-9EE7-3D598BCE6C18}"/>
    <cellStyle name="Normal 8" xfId="11" xr:uid="{2CA70354-3B16-4822-BC4F-831E959AC937}"/>
    <cellStyle name="Normal 9" xfId="12" xr:uid="{8BD31013-D3CD-479D-A8C5-200D94A8C258}"/>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s://www.federalregister.gov/documents/2026/05/01/2026-08556/reimagining-and-improving-student-education-federal-student-loan-program-final-regula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Y2471"/>
  <sheetViews>
    <sheetView zoomScale="70" zoomScaleNormal="70" workbookViewId="0">
      <pane xSplit="1" ySplit="2" topLeftCell="B3" activePane="bottomRight" state="frozen"/>
      <selection pane="topRight" activeCell="B1" sqref="B1"/>
      <selection pane="bottomLeft" activeCell="A3" sqref="A3"/>
      <selection pane="bottomRight" activeCell="E2216" sqref="E2216"/>
    </sheetView>
  </sheetViews>
  <sheetFormatPr defaultColWidth="12.6328125" defaultRowHeight="15" customHeight="1" x14ac:dyDescent="0.25"/>
  <cols>
    <col min="2" max="3" width="12.7265625" bestFit="1" customWidth="1"/>
    <col min="4" max="5" width="13.08984375" bestFit="1" customWidth="1"/>
    <col min="8" max="8" width="16.1796875" customWidth="1"/>
    <col min="10" max="10" width="8.6328125" customWidth="1"/>
    <col min="11" max="11" width="11.36328125" customWidth="1"/>
    <col min="12" max="12" width="8.36328125" customWidth="1"/>
    <col min="13" max="13" width="8.6328125" customWidth="1"/>
    <col min="14" max="14" width="10.1796875" style="98" customWidth="1"/>
    <col min="15" max="19" width="10.1796875" customWidth="1"/>
    <col min="20" max="20" width="10" customWidth="1"/>
    <col min="21" max="21" width="10.6328125" customWidth="1"/>
    <col min="22" max="22" width="10.36328125" customWidth="1"/>
    <col min="23" max="23" width="11.453125" customWidth="1"/>
    <col min="24" max="24" width="15" customWidth="1"/>
    <col min="27" max="27" width="15.6328125" customWidth="1"/>
    <col min="28" max="29" width="12.1796875" customWidth="1"/>
    <col min="30" max="30" width="13.36328125" customWidth="1"/>
    <col min="31" max="32" width="12.1796875" customWidth="1"/>
    <col min="33" max="33" width="15.1796875" customWidth="1"/>
    <col min="37" max="41" width="11.6328125" customWidth="1"/>
    <col min="45" max="49" width="14.453125" customWidth="1"/>
  </cols>
  <sheetData>
    <row r="1" spans="1:51" ht="15.75" customHeight="1" x14ac:dyDescent="0.3">
      <c r="A1" s="173"/>
      <c r="B1" s="82" t="s">
        <v>0</v>
      </c>
      <c r="C1" s="83"/>
      <c r="D1" s="83"/>
      <c r="E1" s="83"/>
      <c r="F1" s="83"/>
      <c r="G1" s="83"/>
      <c r="H1" s="83"/>
      <c r="I1" s="83"/>
      <c r="J1" s="83"/>
      <c r="K1" s="83"/>
      <c r="L1" s="83"/>
      <c r="M1" s="83"/>
      <c r="N1" s="83"/>
      <c r="O1" s="2" t="s">
        <v>1</v>
      </c>
      <c r="P1" s="2"/>
      <c r="Q1" s="2"/>
      <c r="R1" s="84" t="s">
        <v>2</v>
      </c>
      <c r="S1" s="83"/>
      <c r="T1" s="83"/>
      <c r="U1" s="83"/>
      <c r="V1" s="83"/>
      <c r="W1" s="83"/>
      <c r="X1" s="83"/>
      <c r="Y1" s="83"/>
      <c r="Z1" s="83"/>
      <c r="AA1" s="85" t="s">
        <v>3</v>
      </c>
      <c r="AB1" s="83"/>
      <c r="AC1" s="83"/>
      <c r="AD1" s="83"/>
      <c r="AE1" s="83"/>
      <c r="AF1" s="83"/>
      <c r="AG1" s="83"/>
      <c r="AH1" s="83"/>
      <c r="AI1" s="83"/>
      <c r="AJ1" s="86" t="s">
        <v>4</v>
      </c>
      <c r="AK1" s="83"/>
      <c r="AL1" s="83"/>
      <c r="AM1" s="83"/>
      <c r="AN1" s="83"/>
      <c r="AO1" s="83"/>
      <c r="AP1" s="83"/>
      <c r="AQ1" s="83"/>
      <c r="AR1" s="83"/>
      <c r="AS1" s="87" t="s">
        <v>5</v>
      </c>
      <c r="AT1" s="83"/>
      <c r="AU1" s="83"/>
      <c r="AV1" s="83"/>
      <c r="AW1" s="83"/>
      <c r="AX1" s="83"/>
      <c r="AY1" s="3" t="s">
        <v>6</v>
      </c>
    </row>
    <row r="2" spans="1:51" ht="128" customHeight="1" x14ac:dyDescent="0.25">
      <c r="A2" s="173" t="s">
        <v>7</v>
      </c>
      <c r="B2" s="170" t="s">
        <v>8</v>
      </c>
      <c r="C2" s="170" t="s">
        <v>9</v>
      </c>
      <c r="D2" s="170" t="s">
        <v>10</v>
      </c>
      <c r="E2" s="170" t="s">
        <v>11</v>
      </c>
      <c r="F2" s="170" t="s">
        <v>198</v>
      </c>
      <c r="G2" s="171" t="s">
        <v>12</v>
      </c>
      <c r="H2" s="171" t="s">
        <v>13</v>
      </c>
      <c r="I2" s="171" t="s">
        <v>14</v>
      </c>
      <c r="J2" s="171" t="s">
        <v>15</v>
      </c>
      <c r="K2" s="171" t="s">
        <v>16</v>
      </c>
      <c r="L2" s="171" t="s">
        <v>17</v>
      </c>
      <c r="M2" s="171" t="s">
        <v>18</v>
      </c>
      <c r="N2" s="172" t="s">
        <v>19</v>
      </c>
      <c r="O2" s="7" t="s">
        <v>20</v>
      </c>
      <c r="P2" s="7" t="s">
        <v>21</v>
      </c>
      <c r="Q2" s="7" t="s">
        <v>22</v>
      </c>
      <c r="R2" s="8" t="s">
        <v>23</v>
      </c>
      <c r="S2" s="9" t="s">
        <v>24</v>
      </c>
      <c r="T2" s="10" t="s">
        <v>25</v>
      </c>
      <c r="U2" s="10" t="s">
        <v>26</v>
      </c>
      <c r="V2" s="10" t="s">
        <v>27</v>
      </c>
      <c r="W2" s="10" t="s">
        <v>28</v>
      </c>
      <c r="X2" s="10" t="s">
        <v>29</v>
      </c>
      <c r="Y2" s="8" t="s">
        <v>30</v>
      </c>
      <c r="Z2" s="8" t="s">
        <v>31</v>
      </c>
      <c r="AA2" s="11" t="s">
        <v>32</v>
      </c>
      <c r="AB2" s="12" t="s">
        <v>24</v>
      </c>
      <c r="AC2" s="11" t="s">
        <v>33</v>
      </c>
      <c r="AD2" s="13" t="s">
        <v>34</v>
      </c>
      <c r="AE2" s="13" t="s">
        <v>35</v>
      </c>
      <c r="AF2" s="11" t="s">
        <v>36</v>
      </c>
      <c r="AG2" s="13" t="s">
        <v>37</v>
      </c>
      <c r="AH2" s="11" t="s">
        <v>38</v>
      </c>
      <c r="AI2" s="11" t="s">
        <v>31</v>
      </c>
      <c r="AJ2" s="14" t="s">
        <v>39</v>
      </c>
      <c r="AK2" s="15" t="s">
        <v>24</v>
      </c>
      <c r="AL2" s="14" t="s">
        <v>40</v>
      </c>
      <c r="AM2" s="16" t="s">
        <v>41</v>
      </c>
      <c r="AN2" s="16" t="s">
        <v>42</v>
      </c>
      <c r="AO2" s="14" t="s">
        <v>43</v>
      </c>
      <c r="AP2" s="16" t="s">
        <v>44</v>
      </c>
      <c r="AQ2" s="14" t="s">
        <v>45</v>
      </c>
      <c r="AR2" s="14" t="s">
        <v>31</v>
      </c>
      <c r="AS2" s="17" t="s">
        <v>24</v>
      </c>
      <c r="AT2" s="18" t="s">
        <v>46</v>
      </c>
      <c r="AU2" s="19" t="s">
        <v>47</v>
      </c>
      <c r="AV2" s="19" t="s">
        <v>48</v>
      </c>
      <c r="AW2" s="19" t="s">
        <v>49</v>
      </c>
      <c r="AX2" s="18" t="s">
        <v>31</v>
      </c>
      <c r="AY2" s="20" t="s">
        <v>50</v>
      </c>
    </row>
    <row r="3" spans="1:51" ht="15.75" customHeight="1" x14ac:dyDescent="0.3">
      <c r="A3" s="166" t="s">
        <v>203</v>
      </c>
      <c r="B3" s="99">
        <v>16212.96</v>
      </c>
      <c r="C3" s="99">
        <v>2352.64</v>
      </c>
      <c r="D3" s="99">
        <v>68113.929999999993</v>
      </c>
      <c r="E3" s="99">
        <v>61039.11</v>
      </c>
      <c r="F3" s="100">
        <v>51000</v>
      </c>
      <c r="G3" s="101">
        <v>12500</v>
      </c>
      <c r="H3" s="182">
        <v>46303</v>
      </c>
      <c r="I3" s="182">
        <v>46375</v>
      </c>
      <c r="J3" s="166">
        <v>4.3</v>
      </c>
      <c r="K3" s="166">
        <v>0.2</v>
      </c>
      <c r="L3" s="167" t="s">
        <v>1206</v>
      </c>
      <c r="M3" s="168" t="s">
        <v>1203</v>
      </c>
      <c r="N3" s="169">
        <v>0.04</v>
      </c>
      <c r="O3" s="21">
        <f t="shared" ref="O3:O68" si="0">MAX(0, J3-K3)</f>
        <v>4.0999999999999996</v>
      </c>
      <c r="P3" s="21" t="str">
        <f t="shared" ref="P3:P68" si="1">IF(
  AND(
    I3 &gt;= H3 - 10,
    I3 &lt;= DATE(2026,6,30),
    O3 &gt; 0
  ),
  "Y",
  "N"
)</f>
        <v>N</v>
      </c>
      <c r="Q3" s="22">
        <f t="shared" ref="Q3:Q68" si="2">B3+C3</f>
        <v>18565.599999999999</v>
      </c>
      <c r="R3" s="8" t="str">
        <f t="shared" ref="R3:R68" si="3">IF(AND(P3="Y",O3&gt;0),"Y","N")</f>
        <v>N</v>
      </c>
      <c r="S3" s="23">
        <f t="shared" ref="S3:S68" si="4">MAX(0,(O3/M3))</f>
        <v>5.4666666666666659</v>
      </c>
      <c r="T3" s="24">
        <f t="shared" ref="T3:T68" si="5">IF(R3="Y",(20500+G3),IF(AND(R3="N",L3="G"),20500,IF(AND(R3="N",L3="P"),50000,IF(AND(R3="",L3="G"),20500,IF(AND(R3="",L3="P"),50000,"")))))</f>
        <v>20500</v>
      </c>
      <c r="U3" s="24">
        <f t="shared" ref="U3:U68" si="6">IF(AND(R3="Y",G3&gt;0),224000,IF(AND(R3="Y",G3=0),138500,IF(AND(R3="N",L3="G"),100000,IF(AND(R3="N",L3=""),100000,IF(AND(R3="N",L3="P"),200000,"")))))</f>
        <v>100000</v>
      </c>
      <c r="V3" s="24">
        <f t="shared" ref="V3:V68" si="7">IF(R3="Y",U3,IF(R3="N",257500,IF(R3="",257500,)))</f>
        <v>257500</v>
      </c>
      <c r="W3" s="24">
        <f t="shared" ref="W3:W68" si="8">IF(
  M3&lt;0.5,
  0,
  MAX(
    0,
    IF(
      S3=0,
      0,
      IF(
        R3="Y",
        MIN(Q3*(1+N3), T3, U3-E3, V3-E3),
        MIN(Q3*(1+N3), T3, U3-D3, V3-F3)
      )
    )
  ) * M3
)</f>
        <v>14481.167999999998</v>
      </c>
      <c r="X3" s="24">
        <f t="shared" ref="X3:X68" si="9">IF(
  M3&lt;0.5,
  0,
  MAX(
    0,
    IF(
      S3=0,
      0,
      IF(
        R3="Y",
        (Q3*(1+N3)-W3),
        0
      )
    )
  ) * M3
)</f>
        <v>0</v>
      </c>
      <c r="Y3" s="24">
        <f t="shared" ref="Y3:Y68" si="10">W3+X3</f>
        <v>14481.167999999998</v>
      </c>
      <c r="Z3" s="24">
        <f t="shared" ref="Z3:Z68" si="11">IF(S3=0, 0, MAX(0, (Q3*(1+N3))-Y3))</f>
        <v>4827.0560000000005</v>
      </c>
      <c r="AA3" s="25" t="str">
        <f t="shared" ref="AA3:AA68" si="12">IF(AND(P3="Y",O3&gt;1),"Y","N")</f>
        <v>N</v>
      </c>
      <c r="AB3" s="26">
        <f t="shared" ref="AB3:AB68" si="13">MAX(0,(S3-1))</f>
        <v>4.4666666666666659</v>
      </c>
      <c r="AC3" s="27">
        <f t="shared" ref="AC3:AC68" si="14">IF(AA3="Y",(20500+G3),IF(AND(AA3="N",L3="G"),20500,IF(AND(AA3="N",L3="P"),50000,IF(AND(AA3="",L3="G"),20500,IF(AND(AA3="",L3="P"),50000,"")))))</f>
        <v>20500</v>
      </c>
      <c r="AD3" s="28">
        <f t="shared" ref="AD3:AD68" si="15">IF(AND(AA3="Y",G3&gt;0),224000,IF(AND(AA3="Y",G3=0),138500,IF(AND(AA3="N",L3="G"),100000,IF(AND(AA3="N",L3=""),100000,IF(AND(AA3="N",L3="P"),200000,"")))))</f>
        <v>100000</v>
      </c>
      <c r="AE3" s="28">
        <f t="shared" ref="AE3:AE68" si="16">IF(AA3="Y",AD3,IF(AA3="N",257500,IF(AA3="",257500,)))</f>
        <v>257500</v>
      </c>
      <c r="AF3" s="28">
        <f t="shared" ref="AF3:AF68" si="17">IF(
  M3&lt;0.5,
  0,
  MAX(
    0,
    IF(
      AB3=0,
      0,
      IF(
        AA3="Y",
        MIN(Q3*(1+N3)*(1+N3), AC3, AD3-E3-W3, AE3-E3-W3),
        MIN(Q3*(1+N3)*(1+N3), AC3, AD3-D3-W3, AE3-F3-W3)
      )
    )
  ) * M3
)</f>
        <v>13053.676500000007</v>
      </c>
      <c r="AG3" s="28">
        <f t="shared" ref="AG3:AG68" si="18">IF(
  M3&lt;0.5,
  0,
  MAX(
    0,
    IF(
      AB3=0,
      0,
      IF(
        AA3="Y",
        (Q3*(1+N3)*(1+N3)-AF3),
        0
      )
    )
  ) * M3
)</f>
        <v>0</v>
      </c>
      <c r="AH3" s="28">
        <f t="shared" ref="AH3:AH68" si="19">AF3+AG3</f>
        <v>13053.676500000007</v>
      </c>
      <c r="AI3" s="28">
        <f t="shared" ref="AI3:AI68" si="20">IF(AB3=0, 0, MAX(0, (Q3*(1+N3)*(1+N3)) - AH3))</f>
        <v>7026.8764599999904</v>
      </c>
      <c r="AJ3" s="29" t="str">
        <f t="shared" ref="AJ3:AJ68" si="21">IF(AND(P3="Y",O3&gt;2),"Y","N")</f>
        <v>N</v>
      </c>
      <c r="AK3" s="30">
        <f t="shared" ref="AK3:AK68" si="22">MAX(0,(AB3-1))</f>
        <v>3.4666666666666659</v>
      </c>
      <c r="AL3" s="31">
        <f t="shared" ref="AL3:AL68" si="23">IF(AJ3="Y",(20500+G3),IF(AND(AJ3="N",L3="G"),20500,IF(AND(AJ3="N",L3="P"),50000,IF(AND(AJ3="",L3="G"),20500,IF(AND(AJ3="",L3="P"),50000,"")))))</f>
        <v>20500</v>
      </c>
      <c r="AM3" s="31">
        <f t="shared" ref="AM3:AM68" si="24">IF(AND(AJ3="Y",G3&gt;0),224000,IF(AND(AJ3="Y",G3=0),138500,IF(AND(AJ3="N",L3="G"),100000,IF(AND(AJ3="N",L3=""),100000,IF(AND(AJ3="N",L3="P"),200000,"")))))</f>
        <v>100000</v>
      </c>
      <c r="AN3" s="31">
        <f t="shared" ref="AN3:AN68" si="25">IF(AJ3="Y",AM3,IF(AJ3="N",257500,IF(AJ3="",257500,)))</f>
        <v>257500</v>
      </c>
      <c r="AO3" s="31">
        <f t="shared" ref="AO3:AO68" si="26">IF(
  M3&lt;0.5,
  0,
  MAX(
    0,
    IF(
      AK3=0,
      0,
      IF(
        AJ3="Y",
        MIN(Q3*(1+N3)*(1+N3)*(1+N3), AL3, AM3-E3-W3-AF67, AN3-E3-W3-AF3),
        MIN(Q3*(1+N3)*(1+N3)*(1+N3), AL3, AM3-D3-W3-AF67, AN3-F3-W3-AF3)
      )
    )
  ) * M3
)</f>
        <v>1522.4265000000069</v>
      </c>
      <c r="AP3" s="31">
        <f t="shared" ref="AP3:AP68" si="27">IF(
  M3&lt;0.5,
  0,
  MAX(
    0,
    IF(
      AK3=0,
      0,
      IF(
        AJ3="Y",
        (Q3*(1+N3)*(1+N3)*(1+N3)-AO3),
        0
      )
    )
  ) * M3
)</f>
        <v>0</v>
      </c>
      <c r="AQ3" s="31">
        <f t="shared" ref="AQ3:AQ68" si="28">AO3+AP3</f>
        <v>1522.4265000000069</v>
      </c>
      <c r="AR3" s="31">
        <f t="shared" ref="AR3:AR68" si="29">IF(AK3=0, 0, MAX(0, (Q3*(1+N3)*(1+N3)*(1+N3)) - AQ3))</f>
        <v>19361.348578399993</v>
      </c>
      <c r="AS3" s="32">
        <f t="shared" ref="AS3:AS68" si="30">MAX(0,(AK3-1))</f>
        <v>2.4666666666666659</v>
      </c>
      <c r="AT3" s="33">
        <f t="shared" ref="AT3:AT68" si="31">IF(L3="G", 20500, IF(L3="P", 50000, 0))</f>
        <v>20500</v>
      </c>
      <c r="AU3" s="33">
        <f t="shared" ref="AU3:AU68" si="32">IF(L3="G",100000,IF(L3="P",200000,""))</f>
        <v>100000</v>
      </c>
      <c r="AV3" s="33">
        <v>257500</v>
      </c>
      <c r="AW3" s="33">
        <f t="shared" ref="AW3:AW68" si="33">IF(
  M3&lt;0.5,
  0,
  MAX(
    0,
    IF(
      AS3=0,
      0,
      MIN(
        Q3*(1+N3)*(1+N3)*(1+N3)*(1+N3),
        AT3,
        AU3-D3-W3-AF3-AO3,
        AV3-F3-W3-AF3-AO3
      )
    )
  ) * M3
)</f>
        <v>2121.5992499999966</v>
      </c>
      <c r="AX3" s="33">
        <f t="shared" ref="AX3:AX68" si="34">IF(AS3=0, 0, MAX(0, (Q3*(1+N3)*(1+N3)*(1+N3)*(1+N3)) - AW3))</f>
        <v>19597.526831536004</v>
      </c>
      <c r="AY3" s="34">
        <f t="shared" ref="AY3:AY68" si="35">Z3+AI3+AR3+AX3</f>
        <v>50812.80786993599</v>
      </c>
    </row>
    <row r="4" spans="1:51" ht="18.75" customHeight="1" x14ac:dyDescent="0.3">
      <c r="A4" s="166" t="s">
        <v>204</v>
      </c>
      <c r="B4" s="99">
        <v>6537.36</v>
      </c>
      <c r="C4" s="99">
        <v>30296.26</v>
      </c>
      <c r="D4" s="99">
        <v>113761.33</v>
      </c>
      <c r="E4" s="99">
        <v>101156.1</v>
      </c>
      <c r="F4" s="100">
        <v>95000</v>
      </c>
      <c r="G4" s="101">
        <v>12500</v>
      </c>
      <c r="H4" s="182">
        <v>46304</v>
      </c>
      <c r="I4" s="182">
        <v>46362</v>
      </c>
      <c r="J4" s="166">
        <v>3.4</v>
      </c>
      <c r="K4" s="166">
        <v>2</v>
      </c>
      <c r="L4" s="167" t="s">
        <v>1206</v>
      </c>
      <c r="M4" s="168" t="s">
        <v>1204</v>
      </c>
      <c r="N4" s="169">
        <v>0.01</v>
      </c>
      <c r="O4" s="21">
        <f t="shared" si="0"/>
        <v>1.4</v>
      </c>
      <c r="P4" s="21" t="str">
        <f t="shared" si="1"/>
        <v>N</v>
      </c>
      <c r="Q4" s="22">
        <f t="shared" si="2"/>
        <v>36833.619999999995</v>
      </c>
      <c r="R4" s="8" t="str">
        <f t="shared" si="3"/>
        <v>N</v>
      </c>
      <c r="S4" s="23">
        <f t="shared" si="4"/>
        <v>2.8</v>
      </c>
      <c r="T4" s="24">
        <f t="shared" si="5"/>
        <v>20500</v>
      </c>
      <c r="U4" s="24">
        <f t="shared" si="6"/>
        <v>100000</v>
      </c>
      <c r="V4" s="24">
        <f t="shared" si="7"/>
        <v>257500</v>
      </c>
      <c r="W4" s="24">
        <f t="shared" si="8"/>
        <v>0</v>
      </c>
      <c r="X4" s="24">
        <f t="shared" si="9"/>
        <v>0</v>
      </c>
      <c r="Y4" s="24">
        <f t="shared" si="10"/>
        <v>0</v>
      </c>
      <c r="Z4" s="24">
        <f t="shared" si="11"/>
        <v>37201.956199999993</v>
      </c>
      <c r="AA4" s="25" t="str">
        <f t="shared" si="12"/>
        <v>N</v>
      </c>
      <c r="AB4" s="26">
        <f t="shared" si="13"/>
        <v>1.7999999999999998</v>
      </c>
      <c r="AC4" s="27">
        <f t="shared" si="14"/>
        <v>20500</v>
      </c>
      <c r="AD4" s="28">
        <f t="shared" si="15"/>
        <v>100000</v>
      </c>
      <c r="AE4" s="28">
        <f t="shared" si="16"/>
        <v>257500</v>
      </c>
      <c r="AF4" s="28">
        <f t="shared" si="17"/>
        <v>0</v>
      </c>
      <c r="AG4" s="28">
        <f t="shared" si="18"/>
        <v>0</v>
      </c>
      <c r="AH4" s="28">
        <f t="shared" si="19"/>
        <v>0</v>
      </c>
      <c r="AI4" s="28">
        <f t="shared" si="20"/>
        <v>37573.975761999995</v>
      </c>
      <c r="AJ4" s="29" t="str">
        <f t="shared" si="21"/>
        <v>N</v>
      </c>
      <c r="AK4" s="30">
        <f t="shared" si="22"/>
        <v>0.79999999999999982</v>
      </c>
      <c r="AL4" s="31">
        <f t="shared" si="23"/>
        <v>20500</v>
      </c>
      <c r="AM4" s="31">
        <f t="shared" si="24"/>
        <v>100000</v>
      </c>
      <c r="AN4" s="31">
        <f t="shared" si="25"/>
        <v>257500</v>
      </c>
      <c r="AO4" s="31">
        <f t="shared" si="26"/>
        <v>0</v>
      </c>
      <c r="AP4" s="31">
        <f t="shared" si="27"/>
        <v>0</v>
      </c>
      <c r="AQ4" s="31">
        <f t="shared" si="28"/>
        <v>0</v>
      </c>
      <c r="AR4" s="31">
        <f t="shared" si="29"/>
        <v>37949.715519619996</v>
      </c>
      <c r="AS4" s="32">
        <f t="shared" si="30"/>
        <v>0</v>
      </c>
      <c r="AT4" s="33">
        <f t="shared" si="31"/>
        <v>20500</v>
      </c>
      <c r="AU4" s="33">
        <f t="shared" si="32"/>
        <v>100000</v>
      </c>
      <c r="AV4" s="33">
        <v>257500</v>
      </c>
      <c r="AW4" s="33">
        <f t="shared" si="33"/>
        <v>0</v>
      </c>
      <c r="AX4" s="33">
        <f t="shared" si="34"/>
        <v>0</v>
      </c>
      <c r="AY4" s="34">
        <f t="shared" si="35"/>
        <v>112725.64748161999</v>
      </c>
    </row>
    <row r="5" spans="1:51" ht="15.75" customHeight="1" x14ac:dyDescent="0.3">
      <c r="A5" s="166" t="s">
        <v>205</v>
      </c>
      <c r="B5" s="99">
        <v>18800.509999999998</v>
      </c>
      <c r="C5" s="99">
        <v>3662.32</v>
      </c>
      <c r="D5" s="99">
        <v>41578.800000000003</v>
      </c>
      <c r="E5" s="99">
        <v>36256.32</v>
      </c>
      <c r="F5" s="100">
        <v>121000</v>
      </c>
      <c r="G5" s="101">
        <v>12500</v>
      </c>
      <c r="H5" s="182">
        <v>46544</v>
      </c>
      <c r="I5" s="182">
        <v>46631</v>
      </c>
      <c r="J5" s="166">
        <v>3.3</v>
      </c>
      <c r="K5" s="166">
        <v>1.2</v>
      </c>
      <c r="L5" s="167" t="s">
        <v>1206</v>
      </c>
      <c r="M5" s="168" t="s">
        <v>1204</v>
      </c>
      <c r="N5" s="169">
        <v>0.02</v>
      </c>
      <c r="O5" s="21">
        <f t="shared" si="0"/>
        <v>2.0999999999999996</v>
      </c>
      <c r="P5" s="21" t="str">
        <f t="shared" si="1"/>
        <v>N</v>
      </c>
      <c r="Q5" s="22">
        <f t="shared" si="2"/>
        <v>22462.829999999998</v>
      </c>
      <c r="R5" s="8" t="str">
        <f t="shared" si="3"/>
        <v>N</v>
      </c>
      <c r="S5" s="23">
        <f>MAX(0,(O5/M5))</f>
        <v>4.1999999999999993</v>
      </c>
      <c r="T5" s="24">
        <f t="shared" si="5"/>
        <v>20500</v>
      </c>
      <c r="U5" s="24">
        <f t="shared" si="6"/>
        <v>100000</v>
      </c>
      <c r="V5" s="24">
        <f t="shared" si="7"/>
        <v>257500</v>
      </c>
      <c r="W5" s="24">
        <f t="shared" si="8"/>
        <v>10250</v>
      </c>
      <c r="X5" s="24">
        <f t="shared" si="9"/>
        <v>0</v>
      </c>
      <c r="Y5" s="24">
        <f t="shared" si="10"/>
        <v>10250</v>
      </c>
      <c r="Z5" s="24">
        <f t="shared" si="11"/>
        <v>12662.086599999999</v>
      </c>
      <c r="AA5" s="25" t="str">
        <f t="shared" si="12"/>
        <v>N</v>
      </c>
      <c r="AB5" s="26">
        <f t="shared" si="13"/>
        <v>3.1999999999999993</v>
      </c>
      <c r="AC5" s="27">
        <f t="shared" si="14"/>
        <v>20500</v>
      </c>
      <c r="AD5" s="28">
        <f t="shared" si="15"/>
        <v>100000</v>
      </c>
      <c r="AE5" s="28">
        <f t="shared" si="16"/>
        <v>257500</v>
      </c>
      <c r="AF5" s="28">
        <f t="shared" si="17"/>
        <v>10250</v>
      </c>
      <c r="AG5" s="28">
        <f t="shared" si="18"/>
        <v>0</v>
      </c>
      <c r="AH5" s="28">
        <f t="shared" si="19"/>
        <v>10250</v>
      </c>
      <c r="AI5" s="28">
        <f t="shared" si="20"/>
        <v>13120.328331999997</v>
      </c>
      <c r="AJ5" s="29" t="str">
        <f t="shared" si="21"/>
        <v>N</v>
      </c>
      <c r="AK5" s="30">
        <f t="shared" si="22"/>
        <v>2.1999999999999993</v>
      </c>
      <c r="AL5" s="31">
        <f t="shared" si="23"/>
        <v>20500</v>
      </c>
      <c r="AM5" s="31">
        <f t="shared" si="24"/>
        <v>100000</v>
      </c>
      <c r="AN5" s="31">
        <f t="shared" si="25"/>
        <v>257500</v>
      </c>
      <c r="AO5" s="31">
        <f t="shared" si="26"/>
        <v>10250</v>
      </c>
      <c r="AP5" s="31">
        <f t="shared" si="27"/>
        <v>0</v>
      </c>
      <c r="AQ5" s="31">
        <f t="shared" si="28"/>
        <v>10250</v>
      </c>
      <c r="AR5" s="31">
        <f t="shared" si="29"/>
        <v>13587.734898639999</v>
      </c>
      <c r="AS5" s="32">
        <f t="shared" si="30"/>
        <v>1.1999999999999993</v>
      </c>
      <c r="AT5" s="33">
        <f t="shared" si="31"/>
        <v>20500</v>
      </c>
      <c r="AU5" s="33">
        <f t="shared" si="32"/>
        <v>100000</v>
      </c>
      <c r="AV5" s="33">
        <v>257500</v>
      </c>
      <c r="AW5" s="33">
        <f t="shared" si="33"/>
        <v>10250</v>
      </c>
      <c r="AX5" s="33">
        <f t="shared" si="34"/>
        <v>14064.489596612799</v>
      </c>
      <c r="AY5" s="34">
        <f t="shared" si="35"/>
        <v>53434.639427252798</v>
      </c>
    </row>
    <row r="6" spans="1:51" ht="15.75" customHeight="1" x14ac:dyDescent="0.3">
      <c r="A6" s="166" t="s">
        <v>206</v>
      </c>
      <c r="B6" s="99">
        <v>8191.51</v>
      </c>
      <c r="C6" s="99">
        <v>34382.910000000003</v>
      </c>
      <c r="D6" s="99">
        <v>76588.98</v>
      </c>
      <c r="E6" s="99">
        <v>74177.570000000007</v>
      </c>
      <c r="F6" s="100">
        <v>126000</v>
      </c>
      <c r="G6" s="101">
        <v>12500</v>
      </c>
      <c r="H6" s="182">
        <v>46378</v>
      </c>
      <c r="I6" s="182">
        <v>46416</v>
      </c>
      <c r="J6" s="166">
        <v>2.8</v>
      </c>
      <c r="K6" s="166">
        <v>2.1</v>
      </c>
      <c r="L6" s="167" t="s">
        <v>1206</v>
      </c>
      <c r="M6" s="168" t="s">
        <v>1205</v>
      </c>
      <c r="N6" s="169">
        <v>0</v>
      </c>
      <c r="O6" s="21">
        <f t="shared" si="0"/>
        <v>0.69999999999999973</v>
      </c>
      <c r="P6" s="21" t="str">
        <f t="shared" si="1"/>
        <v>N</v>
      </c>
      <c r="Q6" s="22">
        <f t="shared" si="2"/>
        <v>42574.420000000006</v>
      </c>
      <c r="R6" s="8" t="str">
        <f t="shared" si="3"/>
        <v>N</v>
      </c>
      <c r="S6" s="23">
        <f t="shared" si="4"/>
        <v>0.69999999999999973</v>
      </c>
      <c r="T6" s="24">
        <f t="shared" si="5"/>
        <v>20500</v>
      </c>
      <c r="U6" s="24">
        <f t="shared" si="6"/>
        <v>100000</v>
      </c>
      <c r="V6" s="24">
        <f t="shared" si="7"/>
        <v>257500</v>
      </c>
      <c r="W6" s="24">
        <f t="shared" si="8"/>
        <v>20500</v>
      </c>
      <c r="X6" s="24">
        <f t="shared" si="9"/>
        <v>0</v>
      </c>
      <c r="Y6" s="24">
        <f t="shared" si="10"/>
        <v>20500</v>
      </c>
      <c r="Z6" s="24">
        <f t="shared" si="11"/>
        <v>22074.420000000006</v>
      </c>
      <c r="AA6" s="25" t="str">
        <f t="shared" si="12"/>
        <v>N</v>
      </c>
      <c r="AB6" s="26">
        <f t="shared" si="13"/>
        <v>0</v>
      </c>
      <c r="AC6" s="27">
        <f t="shared" si="14"/>
        <v>20500</v>
      </c>
      <c r="AD6" s="28">
        <f t="shared" si="15"/>
        <v>100000</v>
      </c>
      <c r="AE6" s="28">
        <f t="shared" si="16"/>
        <v>257500</v>
      </c>
      <c r="AF6" s="28">
        <f t="shared" si="17"/>
        <v>0</v>
      </c>
      <c r="AG6" s="28">
        <f t="shared" si="18"/>
        <v>0</v>
      </c>
      <c r="AH6" s="28">
        <f t="shared" si="19"/>
        <v>0</v>
      </c>
      <c r="AI6" s="28">
        <f t="shared" si="20"/>
        <v>0</v>
      </c>
      <c r="AJ6" s="29" t="str">
        <f t="shared" si="21"/>
        <v>N</v>
      </c>
      <c r="AK6" s="30">
        <f t="shared" si="22"/>
        <v>0</v>
      </c>
      <c r="AL6" s="31">
        <f t="shared" si="23"/>
        <v>20500</v>
      </c>
      <c r="AM6" s="31">
        <f t="shared" si="24"/>
        <v>100000</v>
      </c>
      <c r="AN6" s="31">
        <f t="shared" si="25"/>
        <v>257500</v>
      </c>
      <c r="AO6" s="31">
        <f t="shared" si="26"/>
        <v>0</v>
      </c>
      <c r="AP6" s="31">
        <f t="shared" si="27"/>
        <v>0</v>
      </c>
      <c r="AQ6" s="31">
        <f t="shared" si="28"/>
        <v>0</v>
      </c>
      <c r="AR6" s="31">
        <f t="shared" si="29"/>
        <v>0</v>
      </c>
      <c r="AS6" s="32">
        <f t="shared" si="30"/>
        <v>0</v>
      </c>
      <c r="AT6" s="33">
        <f t="shared" si="31"/>
        <v>20500</v>
      </c>
      <c r="AU6" s="33">
        <f t="shared" si="32"/>
        <v>100000</v>
      </c>
      <c r="AV6" s="33">
        <v>257500</v>
      </c>
      <c r="AW6" s="33">
        <f t="shared" si="33"/>
        <v>0</v>
      </c>
      <c r="AX6" s="33">
        <f t="shared" si="34"/>
        <v>0</v>
      </c>
      <c r="AY6" s="34">
        <f t="shared" si="35"/>
        <v>22074.420000000006</v>
      </c>
    </row>
    <row r="7" spans="1:51" ht="18.75" customHeight="1" x14ac:dyDescent="0.3">
      <c r="A7" s="166" t="s">
        <v>207</v>
      </c>
      <c r="B7" s="99">
        <v>12751.24</v>
      </c>
      <c r="C7" s="99">
        <v>11957.51</v>
      </c>
      <c r="D7" s="99">
        <v>37503.32</v>
      </c>
      <c r="E7" s="99">
        <v>23967.46</v>
      </c>
      <c r="F7" s="100">
        <v>152000</v>
      </c>
      <c r="G7" s="101">
        <v>12500</v>
      </c>
      <c r="H7" s="182">
        <v>46204</v>
      </c>
      <c r="I7" s="182">
        <v>46229</v>
      </c>
      <c r="J7" s="166">
        <v>1.7</v>
      </c>
      <c r="K7" s="166">
        <v>1</v>
      </c>
      <c r="L7" s="167" t="s">
        <v>1206</v>
      </c>
      <c r="M7" s="168" t="s">
        <v>1203</v>
      </c>
      <c r="N7" s="169">
        <v>0</v>
      </c>
      <c r="O7" s="21">
        <f t="shared" si="0"/>
        <v>0.7</v>
      </c>
      <c r="P7" s="21" t="str">
        <f t="shared" si="1"/>
        <v>N</v>
      </c>
      <c r="Q7" s="22">
        <f t="shared" si="2"/>
        <v>24708.75</v>
      </c>
      <c r="R7" s="8" t="str">
        <f t="shared" si="3"/>
        <v>N</v>
      </c>
      <c r="S7" s="23">
        <f t="shared" si="4"/>
        <v>0.93333333333333324</v>
      </c>
      <c r="T7" s="24">
        <f t="shared" si="5"/>
        <v>20500</v>
      </c>
      <c r="U7" s="24">
        <f t="shared" si="6"/>
        <v>100000</v>
      </c>
      <c r="V7" s="24">
        <f t="shared" si="7"/>
        <v>257500</v>
      </c>
      <c r="W7" s="24">
        <f t="shared" si="8"/>
        <v>15375</v>
      </c>
      <c r="X7" s="24">
        <f t="shared" si="9"/>
        <v>0</v>
      </c>
      <c r="Y7" s="24">
        <f t="shared" si="10"/>
        <v>15375</v>
      </c>
      <c r="Z7" s="24">
        <f t="shared" si="11"/>
        <v>9333.75</v>
      </c>
      <c r="AA7" s="25" t="str">
        <f t="shared" si="12"/>
        <v>N</v>
      </c>
      <c r="AB7" s="26">
        <f t="shared" si="13"/>
        <v>0</v>
      </c>
      <c r="AC7" s="27">
        <f t="shared" si="14"/>
        <v>20500</v>
      </c>
      <c r="AD7" s="28">
        <f t="shared" si="15"/>
        <v>100000</v>
      </c>
      <c r="AE7" s="28">
        <f t="shared" si="16"/>
        <v>257500</v>
      </c>
      <c r="AF7" s="28">
        <f t="shared" si="17"/>
        <v>0</v>
      </c>
      <c r="AG7" s="28">
        <f t="shared" si="18"/>
        <v>0</v>
      </c>
      <c r="AH7" s="28">
        <f t="shared" si="19"/>
        <v>0</v>
      </c>
      <c r="AI7" s="28">
        <f t="shared" si="20"/>
        <v>0</v>
      </c>
      <c r="AJ7" s="29" t="str">
        <f t="shared" si="21"/>
        <v>N</v>
      </c>
      <c r="AK7" s="30">
        <f t="shared" si="22"/>
        <v>0</v>
      </c>
      <c r="AL7" s="31">
        <f t="shared" si="23"/>
        <v>20500</v>
      </c>
      <c r="AM7" s="31">
        <f t="shared" si="24"/>
        <v>100000</v>
      </c>
      <c r="AN7" s="31">
        <f t="shared" si="25"/>
        <v>257500</v>
      </c>
      <c r="AO7" s="31">
        <f t="shared" si="26"/>
        <v>0</v>
      </c>
      <c r="AP7" s="31">
        <f t="shared" si="27"/>
        <v>0</v>
      </c>
      <c r="AQ7" s="31">
        <f t="shared" si="28"/>
        <v>0</v>
      </c>
      <c r="AR7" s="31">
        <f t="shared" si="29"/>
        <v>0</v>
      </c>
      <c r="AS7" s="32">
        <f t="shared" si="30"/>
        <v>0</v>
      </c>
      <c r="AT7" s="33">
        <f t="shared" si="31"/>
        <v>20500</v>
      </c>
      <c r="AU7" s="33">
        <f t="shared" si="32"/>
        <v>100000</v>
      </c>
      <c r="AV7" s="33">
        <v>257500</v>
      </c>
      <c r="AW7" s="33">
        <f t="shared" si="33"/>
        <v>0</v>
      </c>
      <c r="AX7" s="33">
        <f t="shared" si="34"/>
        <v>0</v>
      </c>
      <c r="AY7" s="34">
        <f t="shared" si="35"/>
        <v>9333.75</v>
      </c>
    </row>
    <row r="8" spans="1:51" ht="15.75" customHeight="1" x14ac:dyDescent="0.3">
      <c r="A8" s="166" t="s">
        <v>208</v>
      </c>
      <c r="B8" s="99">
        <v>7312.23</v>
      </c>
      <c r="C8" s="99">
        <v>29588.99</v>
      </c>
      <c r="D8" s="99">
        <v>82489.39</v>
      </c>
      <c r="E8" s="99">
        <v>82199.83</v>
      </c>
      <c r="F8" s="100">
        <v>122000</v>
      </c>
      <c r="G8" s="101">
        <v>12500</v>
      </c>
      <c r="H8" s="182">
        <v>46277</v>
      </c>
      <c r="I8" s="182">
        <v>46354</v>
      </c>
      <c r="J8" s="166">
        <v>2.1</v>
      </c>
      <c r="K8" s="166">
        <v>1.7</v>
      </c>
      <c r="L8" s="167" t="s">
        <v>1206</v>
      </c>
      <c r="M8" s="168" t="s">
        <v>1205</v>
      </c>
      <c r="N8" s="169">
        <v>0</v>
      </c>
      <c r="O8" s="21">
        <f t="shared" si="0"/>
        <v>0.40000000000000013</v>
      </c>
      <c r="P8" s="21" t="str">
        <f t="shared" si="1"/>
        <v>N</v>
      </c>
      <c r="Q8" s="22">
        <f t="shared" si="2"/>
        <v>36901.22</v>
      </c>
      <c r="R8" s="8" t="str">
        <f t="shared" si="3"/>
        <v>N</v>
      </c>
      <c r="S8" s="23">
        <f t="shared" si="4"/>
        <v>0.40000000000000013</v>
      </c>
      <c r="T8" s="24">
        <f t="shared" si="5"/>
        <v>20500</v>
      </c>
      <c r="U8" s="24">
        <f t="shared" si="6"/>
        <v>100000</v>
      </c>
      <c r="V8" s="24">
        <f t="shared" si="7"/>
        <v>257500</v>
      </c>
      <c r="W8" s="24">
        <f t="shared" si="8"/>
        <v>17510.61</v>
      </c>
      <c r="X8" s="24">
        <f t="shared" si="9"/>
        <v>0</v>
      </c>
      <c r="Y8" s="24">
        <f t="shared" si="10"/>
        <v>17510.61</v>
      </c>
      <c r="Z8" s="24">
        <f t="shared" si="11"/>
        <v>19390.61</v>
      </c>
      <c r="AA8" s="25" t="str">
        <f t="shared" si="12"/>
        <v>N</v>
      </c>
      <c r="AB8" s="26">
        <f t="shared" si="13"/>
        <v>0</v>
      </c>
      <c r="AC8" s="27">
        <f t="shared" si="14"/>
        <v>20500</v>
      </c>
      <c r="AD8" s="28">
        <f t="shared" si="15"/>
        <v>100000</v>
      </c>
      <c r="AE8" s="28">
        <f t="shared" si="16"/>
        <v>257500</v>
      </c>
      <c r="AF8" s="28">
        <f t="shared" si="17"/>
        <v>0</v>
      </c>
      <c r="AG8" s="28">
        <f t="shared" si="18"/>
        <v>0</v>
      </c>
      <c r="AH8" s="28">
        <f t="shared" si="19"/>
        <v>0</v>
      </c>
      <c r="AI8" s="28">
        <f t="shared" si="20"/>
        <v>0</v>
      </c>
      <c r="AJ8" s="29" t="str">
        <f t="shared" si="21"/>
        <v>N</v>
      </c>
      <c r="AK8" s="30">
        <f t="shared" si="22"/>
        <v>0</v>
      </c>
      <c r="AL8" s="31">
        <f t="shared" si="23"/>
        <v>20500</v>
      </c>
      <c r="AM8" s="31">
        <f t="shared" si="24"/>
        <v>100000</v>
      </c>
      <c r="AN8" s="31">
        <f t="shared" si="25"/>
        <v>257500</v>
      </c>
      <c r="AO8" s="31">
        <f t="shared" si="26"/>
        <v>0</v>
      </c>
      <c r="AP8" s="31">
        <f t="shared" si="27"/>
        <v>0</v>
      </c>
      <c r="AQ8" s="31">
        <f t="shared" si="28"/>
        <v>0</v>
      </c>
      <c r="AR8" s="31">
        <f t="shared" si="29"/>
        <v>0</v>
      </c>
      <c r="AS8" s="32">
        <f t="shared" si="30"/>
        <v>0</v>
      </c>
      <c r="AT8" s="33">
        <f t="shared" si="31"/>
        <v>20500</v>
      </c>
      <c r="AU8" s="33">
        <f t="shared" si="32"/>
        <v>100000</v>
      </c>
      <c r="AV8" s="33">
        <v>257500</v>
      </c>
      <c r="AW8" s="33">
        <f t="shared" si="33"/>
        <v>0</v>
      </c>
      <c r="AX8" s="33">
        <f t="shared" si="34"/>
        <v>0</v>
      </c>
      <c r="AY8" s="34">
        <f t="shared" si="35"/>
        <v>19390.61</v>
      </c>
    </row>
    <row r="9" spans="1:51" ht="15.75" customHeight="1" x14ac:dyDescent="0.3">
      <c r="A9" s="166" t="s">
        <v>209</v>
      </c>
      <c r="B9" s="99">
        <v>9012.06</v>
      </c>
      <c r="C9" s="99">
        <v>11479.63</v>
      </c>
      <c r="D9" s="99">
        <v>78599.149999999994</v>
      </c>
      <c r="E9" s="99">
        <v>74693.490000000005</v>
      </c>
      <c r="F9" s="100">
        <v>120000</v>
      </c>
      <c r="G9" s="101">
        <v>12500</v>
      </c>
      <c r="H9" s="182">
        <v>46232</v>
      </c>
      <c r="I9" s="182">
        <v>46256</v>
      </c>
      <c r="J9" s="166">
        <v>1.7</v>
      </c>
      <c r="K9" s="166">
        <v>0.4</v>
      </c>
      <c r="L9" s="167" t="s">
        <v>1206</v>
      </c>
      <c r="M9" s="168" t="s">
        <v>1203</v>
      </c>
      <c r="N9" s="169">
        <v>0.01</v>
      </c>
      <c r="O9" s="21">
        <f t="shared" si="0"/>
        <v>1.2999999999999998</v>
      </c>
      <c r="P9" s="21" t="str">
        <f t="shared" si="1"/>
        <v>N</v>
      </c>
      <c r="Q9" s="22">
        <f t="shared" si="2"/>
        <v>20491.689999999999</v>
      </c>
      <c r="R9" s="8" t="str">
        <f t="shared" si="3"/>
        <v>N</v>
      </c>
      <c r="S9" s="23">
        <f t="shared" si="4"/>
        <v>1.7333333333333332</v>
      </c>
      <c r="T9" s="24">
        <f t="shared" si="5"/>
        <v>20500</v>
      </c>
      <c r="U9" s="24">
        <f t="shared" si="6"/>
        <v>100000</v>
      </c>
      <c r="V9" s="24">
        <f t="shared" si="7"/>
        <v>257500</v>
      </c>
      <c r="W9" s="24">
        <f t="shared" si="8"/>
        <v>15375</v>
      </c>
      <c r="X9" s="24">
        <f t="shared" si="9"/>
        <v>0</v>
      </c>
      <c r="Y9" s="24">
        <f t="shared" si="10"/>
        <v>15375</v>
      </c>
      <c r="Z9" s="24">
        <f t="shared" si="11"/>
        <v>5321.6068999999989</v>
      </c>
      <c r="AA9" s="25" t="str">
        <f t="shared" si="12"/>
        <v>N</v>
      </c>
      <c r="AB9" s="26">
        <f t="shared" si="13"/>
        <v>0.73333333333333317</v>
      </c>
      <c r="AC9" s="27">
        <f t="shared" si="14"/>
        <v>20500</v>
      </c>
      <c r="AD9" s="28">
        <f t="shared" si="15"/>
        <v>100000</v>
      </c>
      <c r="AE9" s="28">
        <f t="shared" si="16"/>
        <v>257500</v>
      </c>
      <c r="AF9" s="28">
        <f t="shared" si="17"/>
        <v>4519.3875000000044</v>
      </c>
      <c r="AG9" s="28">
        <f t="shared" si="18"/>
        <v>0</v>
      </c>
      <c r="AH9" s="28">
        <f t="shared" si="19"/>
        <v>4519.3875000000044</v>
      </c>
      <c r="AI9" s="28">
        <f t="shared" si="20"/>
        <v>16384.185468999996</v>
      </c>
      <c r="AJ9" s="29" t="str">
        <f t="shared" si="21"/>
        <v>N</v>
      </c>
      <c r="AK9" s="30">
        <f t="shared" si="22"/>
        <v>0</v>
      </c>
      <c r="AL9" s="31">
        <f t="shared" si="23"/>
        <v>20500</v>
      </c>
      <c r="AM9" s="31">
        <f t="shared" si="24"/>
        <v>100000</v>
      </c>
      <c r="AN9" s="31">
        <f t="shared" si="25"/>
        <v>257500</v>
      </c>
      <c r="AO9" s="31">
        <f t="shared" si="26"/>
        <v>0</v>
      </c>
      <c r="AP9" s="31">
        <f t="shared" si="27"/>
        <v>0</v>
      </c>
      <c r="AQ9" s="31">
        <f t="shared" si="28"/>
        <v>0</v>
      </c>
      <c r="AR9" s="31">
        <f t="shared" si="29"/>
        <v>0</v>
      </c>
      <c r="AS9" s="32">
        <f t="shared" si="30"/>
        <v>0</v>
      </c>
      <c r="AT9" s="33">
        <f t="shared" si="31"/>
        <v>20500</v>
      </c>
      <c r="AU9" s="33">
        <f t="shared" si="32"/>
        <v>100000</v>
      </c>
      <c r="AV9" s="33">
        <v>257500</v>
      </c>
      <c r="AW9" s="33">
        <f t="shared" si="33"/>
        <v>0</v>
      </c>
      <c r="AX9" s="33">
        <f t="shared" si="34"/>
        <v>0</v>
      </c>
      <c r="AY9" s="34">
        <f t="shared" si="35"/>
        <v>21705.792368999995</v>
      </c>
    </row>
    <row r="10" spans="1:51" ht="15.75" customHeight="1" x14ac:dyDescent="0.3">
      <c r="A10" s="166" t="s">
        <v>210</v>
      </c>
      <c r="B10" s="99">
        <v>18418.7</v>
      </c>
      <c r="C10" s="99">
        <v>20313.05</v>
      </c>
      <c r="D10" s="99">
        <v>100149.09</v>
      </c>
      <c r="E10" s="99">
        <v>99758.75</v>
      </c>
      <c r="F10" s="100">
        <v>221000</v>
      </c>
      <c r="G10" s="101">
        <v>12500</v>
      </c>
      <c r="H10" s="182">
        <v>46545</v>
      </c>
      <c r="I10" s="182">
        <v>46613</v>
      </c>
      <c r="J10" s="166">
        <v>4.5</v>
      </c>
      <c r="K10" s="166">
        <v>0.9</v>
      </c>
      <c r="L10" s="167" t="s">
        <v>1206</v>
      </c>
      <c r="M10" s="168" t="s">
        <v>1203</v>
      </c>
      <c r="N10" s="169">
        <v>0.03</v>
      </c>
      <c r="O10" s="21">
        <f t="shared" si="0"/>
        <v>3.6</v>
      </c>
      <c r="P10" s="21" t="str">
        <f t="shared" si="1"/>
        <v>N</v>
      </c>
      <c r="Q10" s="22">
        <f t="shared" si="2"/>
        <v>38731.75</v>
      </c>
      <c r="R10" s="8" t="str">
        <f t="shared" si="3"/>
        <v>N</v>
      </c>
      <c r="S10" s="23">
        <f t="shared" si="4"/>
        <v>4.8</v>
      </c>
      <c r="T10" s="24">
        <f t="shared" si="5"/>
        <v>20500</v>
      </c>
      <c r="U10" s="24">
        <f t="shared" si="6"/>
        <v>100000</v>
      </c>
      <c r="V10" s="24">
        <f t="shared" si="7"/>
        <v>257500</v>
      </c>
      <c r="W10" s="24">
        <f t="shared" si="8"/>
        <v>0</v>
      </c>
      <c r="X10" s="24">
        <f t="shared" si="9"/>
        <v>0</v>
      </c>
      <c r="Y10" s="24">
        <f t="shared" si="10"/>
        <v>0</v>
      </c>
      <c r="Z10" s="24">
        <f t="shared" si="11"/>
        <v>39893.702499999999</v>
      </c>
      <c r="AA10" s="25" t="str">
        <f t="shared" si="12"/>
        <v>N</v>
      </c>
      <c r="AB10" s="26">
        <f t="shared" si="13"/>
        <v>3.8</v>
      </c>
      <c r="AC10" s="27">
        <f t="shared" si="14"/>
        <v>20500</v>
      </c>
      <c r="AD10" s="28">
        <f t="shared" si="15"/>
        <v>100000</v>
      </c>
      <c r="AE10" s="28">
        <f t="shared" si="16"/>
        <v>257500</v>
      </c>
      <c r="AF10" s="28">
        <f t="shared" si="17"/>
        <v>0</v>
      </c>
      <c r="AG10" s="28">
        <f t="shared" si="18"/>
        <v>0</v>
      </c>
      <c r="AH10" s="28">
        <f t="shared" si="19"/>
        <v>0</v>
      </c>
      <c r="AI10" s="28">
        <f t="shared" si="20"/>
        <v>41090.513574999997</v>
      </c>
      <c r="AJ10" s="29" t="str">
        <f t="shared" si="21"/>
        <v>N</v>
      </c>
      <c r="AK10" s="30">
        <f t="shared" si="22"/>
        <v>2.8</v>
      </c>
      <c r="AL10" s="31">
        <f t="shared" si="23"/>
        <v>20500</v>
      </c>
      <c r="AM10" s="31">
        <f t="shared" si="24"/>
        <v>100000</v>
      </c>
      <c r="AN10" s="31">
        <f t="shared" si="25"/>
        <v>257500</v>
      </c>
      <c r="AO10" s="31">
        <f t="shared" si="26"/>
        <v>0</v>
      </c>
      <c r="AP10" s="31">
        <f t="shared" si="27"/>
        <v>0</v>
      </c>
      <c r="AQ10" s="31">
        <f t="shared" si="28"/>
        <v>0</v>
      </c>
      <c r="AR10" s="31">
        <f t="shared" si="29"/>
        <v>42323.228982249995</v>
      </c>
      <c r="AS10" s="32">
        <f t="shared" si="30"/>
        <v>1.7999999999999998</v>
      </c>
      <c r="AT10" s="33">
        <f t="shared" si="31"/>
        <v>20500</v>
      </c>
      <c r="AU10" s="33">
        <f t="shared" si="32"/>
        <v>100000</v>
      </c>
      <c r="AV10" s="33">
        <v>257500</v>
      </c>
      <c r="AW10" s="33">
        <f t="shared" si="33"/>
        <v>0</v>
      </c>
      <c r="AX10" s="33">
        <f t="shared" si="34"/>
        <v>43592.925851717497</v>
      </c>
      <c r="AY10" s="34">
        <f t="shared" si="35"/>
        <v>166900.37090896751</v>
      </c>
    </row>
    <row r="11" spans="1:51" ht="15.75" customHeight="1" x14ac:dyDescent="0.3">
      <c r="A11" s="166" t="s">
        <v>211</v>
      </c>
      <c r="B11" s="99">
        <v>8196.1299999999992</v>
      </c>
      <c r="C11" s="99">
        <v>32932.910000000003</v>
      </c>
      <c r="D11" s="99">
        <v>107680.39</v>
      </c>
      <c r="E11" s="99">
        <v>104770.94</v>
      </c>
      <c r="F11" s="100">
        <v>150000</v>
      </c>
      <c r="G11" s="101">
        <v>0</v>
      </c>
      <c r="H11" s="182">
        <v>46288</v>
      </c>
      <c r="I11" s="182">
        <v>46349</v>
      </c>
      <c r="J11" s="166">
        <v>4.5</v>
      </c>
      <c r="K11" s="166">
        <v>2.9</v>
      </c>
      <c r="L11" s="167" t="s">
        <v>1206</v>
      </c>
      <c r="M11" s="168" t="s">
        <v>1203</v>
      </c>
      <c r="N11" s="169">
        <v>2.7E-2</v>
      </c>
      <c r="O11" s="21">
        <f t="shared" si="0"/>
        <v>1.6</v>
      </c>
      <c r="P11" s="21" t="str">
        <f t="shared" si="1"/>
        <v>N</v>
      </c>
      <c r="Q11" s="22">
        <f t="shared" si="2"/>
        <v>41129.040000000001</v>
      </c>
      <c r="R11" s="8" t="str">
        <f t="shared" si="3"/>
        <v>N</v>
      </c>
      <c r="S11" s="23">
        <f t="shared" si="4"/>
        <v>2.1333333333333333</v>
      </c>
      <c r="T11" s="24">
        <f t="shared" si="5"/>
        <v>20500</v>
      </c>
      <c r="U11" s="24">
        <f t="shared" si="6"/>
        <v>100000</v>
      </c>
      <c r="V11" s="24">
        <f t="shared" si="7"/>
        <v>257500</v>
      </c>
      <c r="W11" s="24">
        <f t="shared" si="8"/>
        <v>0</v>
      </c>
      <c r="X11" s="24">
        <f t="shared" si="9"/>
        <v>0</v>
      </c>
      <c r="Y11" s="24">
        <f t="shared" si="10"/>
        <v>0</v>
      </c>
      <c r="Z11" s="24">
        <f t="shared" si="11"/>
        <v>42239.524079999996</v>
      </c>
      <c r="AA11" s="25" t="str">
        <f t="shared" si="12"/>
        <v>N</v>
      </c>
      <c r="AB11" s="26">
        <f t="shared" si="13"/>
        <v>1.1333333333333333</v>
      </c>
      <c r="AC11" s="27">
        <f t="shared" si="14"/>
        <v>20500</v>
      </c>
      <c r="AD11" s="28">
        <f t="shared" si="15"/>
        <v>100000</v>
      </c>
      <c r="AE11" s="28">
        <f t="shared" si="16"/>
        <v>257500</v>
      </c>
      <c r="AF11" s="28">
        <f t="shared" si="17"/>
        <v>0</v>
      </c>
      <c r="AG11" s="28">
        <f t="shared" si="18"/>
        <v>0</v>
      </c>
      <c r="AH11" s="28">
        <f t="shared" si="19"/>
        <v>0</v>
      </c>
      <c r="AI11" s="28">
        <f t="shared" si="20"/>
        <v>43379.991230159991</v>
      </c>
      <c r="AJ11" s="29" t="str">
        <f t="shared" si="21"/>
        <v>N</v>
      </c>
      <c r="AK11" s="30">
        <f t="shared" si="22"/>
        <v>0.1333333333333333</v>
      </c>
      <c r="AL11" s="31">
        <f t="shared" si="23"/>
        <v>20500</v>
      </c>
      <c r="AM11" s="31">
        <f t="shared" si="24"/>
        <v>100000</v>
      </c>
      <c r="AN11" s="31">
        <f t="shared" si="25"/>
        <v>257500</v>
      </c>
      <c r="AO11" s="31">
        <f t="shared" si="26"/>
        <v>0</v>
      </c>
      <c r="AP11" s="31">
        <f t="shared" si="27"/>
        <v>0</v>
      </c>
      <c r="AQ11" s="31">
        <f t="shared" si="28"/>
        <v>0</v>
      </c>
      <c r="AR11" s="31">
        <f t="shared" si="29"/>
        <v>44551.250993374306</v>
      </c>
      <c r="AS11" s="32">
        <f t="shared" si="30"/>
        <v>0</v>
      </c>
      <c r="AT11" s="33">
        <f t="shared" si="31"/>
        <v>20500</v>
      </c>
      <c r="AU11" s="33">
        <f t="shared" si="32"/>
        <v>100000</v>
      </c>
      <c r="AV11" s="33">
        <v>257500</v>
      </c>
      <c r="AW11" s="33">
        <f t="shared" si="33"/>
        <v>0</v>
      </c>
      <c r="AX11" s="33">
        <f t="shared" si="34"/>
        <v>0</v>
      </c>
      <c r="AY11" s="34">
        <f t="shared" si="35"/>
        <v>130170.7663035343</v>
      </c>
    </row>
    <row r="12" spans="1:51" ht="15.75" customHeight="1" x14ac:dyDescent="0.3">
      <c r="A12" s="166" t="s">
        <v>212</v>
      </c>
      <c r="B12" s="99">
        <v>5909.73</v>
      </c>
      <c r="C12" s="99">
        <v>13358.04</v>
      </c>
      <c r="D12" s="99">
        <v>83395.39</v>
      </c>
      <c r="E12" s="99">
        <v>76065.929999999993</v>
      </c>
      <c r="F12" s="100">
        <v>70000</v>
      </c>
      <c r="G12" s="101">
        <v>12500</v>
      </c>
      <c r="H12" s="182">
        <v>46212</v>
      </c>
      <c r="I12" s="182">
        <v>46229</v>
      </c>
      <c r="J12" s="166">
        <v>4</v>
      </c>
      <c r="K12" s="166">
        <v>2.7</v>
      </c>
      <c r="L12" s="167" t="s">
        <v>1206</v>
      </c>
      <c r="M12" s="168" t="s">
        <v>1205</v>
      </c>
      <c r="N12" s="169">
        <v>0.06</v>
      </c>
      <c r="O12" s="21">
        <f t="shared" si="0"/>
        <v>1.2999999999999998</v>
      </c>
      <c r="P12" s="21" t="str">
        <f t="shared" si="1"/>
        <v>N</v>
      </c>
      <c r="Q12" s="22">
        <f t="shared" si="2"/>
        <v>19267.77</v>
      </c>
      <c r="R12" s="8" t="str">
        <f t="shared" si="3"/>
        <v>N</v>
      </c>
      <c r="S12" s="23">
        <f t="shared" si="4"/>
        <v>1.2999999999999998</v>
      </c>
      <c r="T12" s="24">
        <f t="shared" si="5"/>
        <v>20500</v>
      </c>
      <c r="U12" s="24">
        <f t="shared" si="6"/>
        <v>100000</v>
      </c>
      <c r="V12" s="24">
        <f t="shared" si="7"/>
        <v>257500</v>
      </c>
      <c r="W12" s="24">
        <f t="shared" si="8"/>
        <v>16604.61</v>
      </c>
      <c r="X12" s="24">
        <f t="shared" si="9"/>
        <v>0</v>
      </c>
      <c r="Y12" s="24">
        <f t="shared" si="10"/>
        <v>16604.61</v>
      </c>
      <c r="Z12" s="24">
        <f t="shared" si="11"/>
        <v>3819.226200000001</v>
      </c>
      <c r="AA12" s="25" t="str">
        <f t="shared" si="12"/>
        <v>N</v>
      </c>
      <c r="AB12" s="26">
        <f t="shared" si="13"/>
        <v>0.29999999999999982</v>
      </c>
      <c r="AC12" s="27">
        <f t="shared" si="14"/>
        <v>20500</v>
      </c>
      <c r="AD12" s="28">
        <f t="shared" si="15"/>
        <v>100000</v>
      </c>
      <c r="AE12" s="28">
        <f t="shared" si="16"/>
        <v>257500</v>
      </c>
      <c r="AF12" s="28">
        <f t="shared" si="17"/>
        <v>0</v>
      </c>
      <c r="AG12" s="28">
        <f t="shared" si="18"/>
        <v>0</v>
      </c>
      <c r="AH12" s="28">
        <f t="shared" si="19"/>
        <v>0</v>
      </c>
      <c r="AI12" s="28">
        <f t="shared" si="20"/>
        <v>21649.266372000002</v>
      </c>
      <c r="AJ12" s="29" t="str">
        <f t="shared" si="21"/>
        <v>N</v>
      </c>
      <c r="AK12" s="30">
        <f t="shared" si="22"/>
        <v>0</v>
      </c>
      <c r="AL12" s="31">
        <f t="shared" si="23"/>
        <v>20500</v>
      </c>
      <c r="AM12" s="31">
        <f t="shared" si="24"/>
        <v>100000</v>
      </c>
      <c r="AN12" s="31">
        <f t="shared" si="25"/>
        <v>257500</v>
      </c>
      <c r="AO12" s="31">
        <f t="shared" si="26"/>
        <v>0</v>
      </c>
      <c r="AP12" s="31">
        <f t="shared" si="27"/>
        <v>0</v>
      </c>
      <c r="AQ12" s="31">
        <f t="shared" si="28"/>
        <v>0</v>
      </c>
      <c r="AR12" s="31">
        <f t="shared" si="29"/>
        <v>0</v>
      </c>
      <c r="AS12" s="32">
        <f t="shared" si="30"/>
        <v>0</v>
      </c>
      <c r="AT12" s="33">
        <f t="shared" si="31"/>
        <v>20500</v>
      </c>
      <c r="AU12" s="33">
        <f t="shared" si="32"/>
        <v>100000</v>
      </c>
      <c r="AV12" s="33">
        <v>257500</v>
      </c>
      <c r="AW12" s="33">
        <f t="shared" si="33"/>
        <v>0</v>
      </c>
      <c r="AX12" s="33">
        <f t="shared" si="34"/>
        <v>0</v>
      </c>
      <c r="AY12" s="34">
        <f t="shared" si="35"/>
        <v>25468.492572000003</v>
      </c>
    </row>
    <row r="13" spans="1:51" ht="15.75" customHeight="1" x14ac:dyDescent="0.3">
      <c r="A13" s="166" t="s">
        <v>213</v>
      </c>
      <c r="B13" s="99">
        <v>14019.32</v>
      </c>
      <c r="C13" s="99">
        <v>29645.24</v>
      </c>
      <c r="D13" s="99">
        <v>84311.6</v>
      </c>
      <c r="E13" s="99">
        <v>80900.210000000006</v>
      </c>
      <c r="F13" s="100">
        <v>80000</v>
      </c>
      <c r="G13" s="101">
        <v>0</v>
      </c>
      <c r="H13" s="182">
        <v>46373</v>
      </c>
      <c r="I13" s="182">
        <v>46426</v>
      </c>
      <c r="J13" s="166">
        <v>1.9</v>
      </c>
      <c r="K13" s="166">
        <v>0.7</v>
      </c>
      <c r="L13" s="167" t="s">
        <v>1206</v>
      </c>
      <c r="M13" s="168" t="s">
        <v>1205</v>
      </c>
      <c r="N13" s="169">
        <v>0.01</v>
      </c>
      <c r="O13" s="21">
        <f t="shared" si="0"/>
        <v>1.2</v>
      </c>
      <c r="P13" s="21" t="str">
        <f t="shared" si="1"/>
        <v>N</v>
      </c>
      <c r="Q13" s="22">
        <f t="shared" si="2"/>
        <v>43664.56</v>
      </c>
      <c r="R13" s="8" t="str">
        <f t="shared" si="3"/>
        <v>N</v>
      </c>
      <c r="S13" s="23">
        <f t="shared" si="4"/>
        <v>1.2</v>
      </c>
      <c r="T13" s="24">
        <f t="shared" si="5"/>
        <v>20500</v>
      </c>
      <c r="U13" s="24">
        <f t="shared" si="6"/>
        <v>100000</v>
      </c>
      <c r="V13" s="24">
        <f t="shared" si="7"/>
        <v>257500</v>
      </c>
      <c r="W13" s="24">
        <f t="shared" si="8"/>
        <v>15688.399999999994</v>
      </c>
      <c r="X13" s="24">
        <f t="shared" si="9"/>
        <v>0</v>
      </c>
      <c r="Y13" s="24">
        <f t="shared" si="10"/>
        <v>15688.399999999994</v>
      </c>
      <c r="Z13" s="24">
        <f t="shared" si="11"/>
        <v>28412.805600000007</v>
      </c>
      <c r="AA13" s="25" t="str">
        <f t="shared" si="12"/>
        <v>N</v>
      </c>
      <c r="AB13" s="26">
        <f t="shared" si="13"/>
        <v>0.19999999999999996</v>
      </c>
      <c r="AC13" s="27">
        <f t="shared" si="14"/>
        <v>20500</v>
      </c>
      <c r="AD13" s="28">
        <f t="shared" si="15"/>
        <v>100000</v>
      </c>
      <c r="AE13" s="28">
        <f t="shared" si="16"/>
        <v>257500</v>
      </c>
      <c r="AF13" s="28">
        <f t="shared" si="17"/>
        <v>0</v>
      </c>
      <c r="AG13" s="28">
        <f t="shared" si="18"/>
        <v>0</v>
      </c>
      <c r="AH13" s="28">
        <f t="shared" si="19"/>
        <v>0</v>
      </c>
      <c r="AI13" s="28">
        <f t="shared" si="20"/>
        <v>44542.217656000001</v>
      </c>
      <c r="AJ13" s="29" t="str">
        <f t="shared" si="21"/>
        <v>N</v>
      </c>
      <c r="AK13" s="30">
        <f t="shared" si="22"/>
        <v>0</v>
      </c>
      <c r="AL13" s="31">
        <f t="shared" si="23"/>
        <v>20500</v>
      </c>
      <c r="AM13" s="31">
        <f t="shared" si="24"/>
        <v>100000</v>
      </c>
      <c r="AN13" s="31">
        <f t="shared" si="25"/>
        <v>257500</v>
      </c>
      <c r="AO13" s="31">
        <f t="shared" si="26"/>
        <v>0</v>
      </c>
      <c r="AP13" s="31">
        <f t="shared" si="27"/>
        <v>0</v>
      </c>
      <c r="AQ13" s="31">
        <f t="shared" si="28"/>
        <v>0</v>
      </c>
      <c r="AR13" s="31">
        <f t="shared" si="29"/>
        <v>0</v>
      </c>
      <c r="AS13" s="32">
        <f t="shared" si="30"/>
        <v>0</v>
      </c>
      <c r="AT13" s="33">
        <f t="shared" si="31"/>
        <v>20500</v>
      </c>
      <c r="AU13" s="33">
        <f t="shared" si="32"/>
        <v>100000</v>
      </c>
      <c r="AV13" s="33">
        <v>257500</v>
      </c>
      <c r="AW13" s="33">
        <f t="shared" si="33"/>
        <v>0</v>
      </c>
      <c r="AX13" s="33">
        <f t="shared" si="34"/>
        <v>0</v>
      </c>
      <c r="AY13" s="34">
        <f t="shared" si="35"/>
        <v>72955.023256000015</v>
      </c>
    </row>
    <row r="14" spans="1:51" ht="15.75" customHeight="1" x14ac:dyDescent="0.3">
      <c r="A14" s="166" t="s">
        <v>214</v>
      </c>
      <c r="B14" s="99">
        <v>12329.15</v>
      </c>
      <c r="C14" s="99">
        <v>32295.200000000001</v>
      </c>
      <c r="D14" s="99">
        <v>117123.53</v>
      </c>
      <c r="E14" s="99">
        <v>106718.62</v>
      </c>
      <c r="F14" s="100">
        <v>250000</v>
      </c>
      <c r="G14" s="101">
        <v>26667</v>
      </c>
      <c r="H14" s="182">
        <v>46496</v>
      </c>
      <c r="I14" s="182">
        <v>46524</v>
      </c>
      <c r="J14" s="166">
        <v>4.3</v>
      </c>
      <c r="K14" s="166">
        <v>0.3</v>
      </c>
      <c r="L14" s="167" t="s">
        <v>1207</v>
      </c>
      <c r="M14" s="168" t="s">
        <v>1204</v>
      </c>
      <c r="N14" s="169">
        <v>0.02</v>
      </c>
      <c r="O14" s="21">
        <f t="shared" si="0"/>
        <v>4</v>
      </c>
      <c r="P14" s="21" t="str">
        <f t="shared" si="1"/>
        <v>N</v>
      </c>
      <c r="Q14" s="22">
        <f t="shared" si="2"/>
        <v>44624.35</v>
      </c>
      <c r="R14" s="8" t="str">
        <f t="shared" si="3"/>
        <v>N</v>
      </c>
      <c r="S14" s="23">
        <f t="shared" si="4"/>
        <v>8</v>
      </c>
      <c r="T14" s="24">
        <f t="shared" si="5"/>
        <v>50000</v>
      </c>
      <c r="U14" s="24">
        <f t="shared" si="6"/>
        <v>200000</v>
      </c>
      <c r="V14" s="24">
        <f t="shared" si="7"/>
        <v>257500</v>
      </c>
      <c r="W14" s="24">
        <f t="shared" si="8"/>
        <v>3750</v>
      </c>
      <c r="X14" s="24">
        <f t="shared" si="9"/>
        <v>0</v>
      </c>
      <c r="Y14" s="24">
        <f t="shared" si="10"/>
        <v>3750</v>
      </c>
      <c r="Z14" s="24">
        <f t="shared" si="11"/>
        <v>41766.837</v>
      </c>
      <c r="AA14" s="25" t="str">
        <f t="shared" si="12"/>
        <v>N</v>
      </c>
      <c r="AB14" s="26">
        <f t="shared" si="13"/>
        <v>7</v>
      </c>
      <c r="AC14" s="27">
        <f t="shared" si="14"/>
        <v>50000</v>
      </c>
      <c r="AD14" s="28">
        <f t="shared" si="15"/>
        <v>200000</v>
      </c>
      <c r="AE14" s="28">
        <f t="shared" si="16"/>
        <v>257500</v>
      </c>
      <c r="AF14" s="28">
        <f t="shared" si="17"/>
        <v>1875</v>
      </c>
      <c r="AG14" s="28">
        <f t="shared" si="18"/>
        <v>0</v>
      </c>
      <c r="AH14" s="28">
        <f t="shared" si="19"/>
        <v>1875</v>
      </c>
      <c r="AI14" s="28">
        <f t="shared" si="20"/>
        <v>44552.173739999998</v>
      </c>
      <c r="AJ14" s="29" t="str">
        <f t="shared" si="21"/>
        <v>N</v>
      </c>
      <c r="AK14" s="30">
        <f t="shared" si="22"/>
        <v>6</v>
      </c>
      <c r="AL14" s="31">
        <f t="shared" si="23"/>
        <v>50000</v>
      </c>
      <c r="AM14" s="31">
        <f t="shared" si="24"/>
        <v>200000</v>
      </c>
      <c r="AN14" s="31">
        <f t="shared" si="25"/>
        <v>257500</v>
      </c>
      <c r="AO14" s="31">
        <f t="shared" si="26"/>
        <v>937.5</v>
      </c>
      <c r="AP14" s="31">
        <f t="shared" si="27"/>
        <v>0</v>
      </c>
      <c r="AQ14" s="31">
        <f t="shared" si="28"/>
        <v>937.5</v>
      </c>
      <c r="AR14" s="31">
        <f t="shared" si="29"/>
        <v>46418.217214800003</v>
      </c>
      <c r="AS14" s="32">
        <f t="shared" si="30"/>
        <v>5</v>
      </c>
      <c r="AT14" s="33">
        <f t="shared" si="31"/>
        <v>50000</v>
      </c>
      <c r="AU14" s="33">
        <f t="shared" si="32"/>
        <v>200000</v>
      </c>
      <c r="AV14" s="33">
        <v>257500</v>
      </c>
      <c r="AW14" s="33">
        <f t="shared" si="33"/>
        <v>468.75</v>
      </c>
      <c r="AX14" s="33">
        <f t="shared" si="34"/>
        <v>47834.081559096005</v>
      </c>
      <c r="AY14" s="34">
        <f t="shared" si="35"/>
        <v>180571.30951389601</v>
      </c>
    </row>
    <row r="15" spans="1:51" ht="15.75" customHeight="1" x14ac:dyDescent="0.3">
      <c r="A15" s="166" t="s">
        <v>215</v>
      </c>
      <c r="B15" s="99">
        <v>8977.94</v>
      </c>
      <c r="C15" s="99">
        <v>10300.56</v>
      </c>
      <c r="D15" s="99">
        <v>58034.32</v>
      </c>
      <c r="E15" s="99">
        <v>55289.29</v>
      </c>
      <c r="F15" s="100">
        <v>189000</v>
      </c>
      <c r="G15" s="101">
        <v>0</v>
      </c>
      <c r="H15" s="182">
        <v>46436</v>
      </c>
      <c r="I15" s="182">
        <v>46479</v>
      </c>
      <c r="J15" s="166">
        <v>2</v>
      </c>
      <c r="K15" s="166">
        <v>0.8</v>
      </c>
      <c r="L15" s="167" t="s">
        <v>1207</v>
      </c>
      <c r="M15" s="168" t="s">
        <v>1203</v>
      </c>
      <c r="N15" s="169">
        <v>0.02</v>
      </c>
      <c r="O15" s="21">
        <f t="shared" si="0"/>
        <v>1.2</v>
      </c>
      <c r="P15" s="21" t="str">
        <f t="shared" si="1"/>
        <v>N</v>
      </c>
      <c r="Q15" s="22">
        <f t="shared" si="2"/>
        <v>19278.5</v>
      </c>
      <c r="R15" s="8" t="str">
        <f t="shared" si="3"/>
        <v>N</v>
      </c>
      <c r="S15" s="23">
        <f t="shared" si="4"/>
        <v>1.5999999999999999</v>
      </c>
      <c r="T15" s="24">
        <f t="shared" si="5"/>
        <v>50000</v>
      </c>
      <c r="U15" s="24">
        <f t="shared" si="6"/>
        <v>200000</v>
      </c>
      <c r="V15" s="24">
        <f t="shared" si="7"/>
        <v>257500</v>
      </c>
      <c r="W15" s="24">
        <f t="shared" si="8"/>
        <v>14748.0525</v>
      </c>
      <c r="X15" s="24">
        <f t="shared" si="9"/>
        <v>0</v>
      </c>
      <c r="Y15" s="24">
        <f t="shared" si="10"/>
        <v>14748.0525</v>
      </c>
      <c r="Z15" s="24">
        <f t="shared" si="11"/>
        <v>4916.0174999999999</v>
      </c>
      <c r="AA15" s="25" t="str">
        <f t="shared" si="12"/>
        <v>N</v>
      </c>
      <c r="AB15" s="26">
        <f t="shared" si="13"/>
        <v>0.59999999999999987</v>
      </c>
      <c r="AC15" s="27">
        <f t="shared" si="14"/>
        <v>50000</v>
      </c>
      <c r="AD15" s="28">
        <f t="shared" si="15"/>
        <v>200000</v>
      </c>
      <c r="AE15" s="28">
        <f t="shared" si="16"/>
        <v>257500</v>
      </c>
      <c r="AF15" s="28">
        <f t="shared" si="17"/>
        <v>15043.01355</v>
      </c>
      <c r="AG15" s="28">
        <f t="shared" si="18"/>
        <v>0</v>
      </c>
      <c r="AH15" s="28">
        <f t="shared" si="19"/>
        <v>15043.01355</v>
      </c>
      <c r="AI15" s="28">
        <f t="shared" si="20"/>
        <v>5014.3378499999999</v>
      </c>
      <c r="AJ15" s="29" t="str">
        <f t="shared" si="21"/>
        <v>N</v>
      </c>
      <c r="AK15" s="30">
        <f t="shared" si="22"/>
        <v>0</v>
      </c>
      <c r="AL15" s="31">
        <f t="shared" si="23"/>
        <v>50000</v>
      </c>
      <c r="AM15" s="31">
        <f t="shared" si="24"/>
        <v>200000</v>
      </c>
      <c r="AN15" s="31">
        <f t="shared" si="25"/>
        <v>257500</v>
      </c>
      <c r="AO15" s="31">
        <f t="shared" si="26"/>
        <v>0</v>
      </c>
      <c r="AP15" s="31">
        <f t="shared" si="27"/>
        <v>0</v>
      </c>
      <c r="AQ15" s="31">
        <f t="shared" si="28"/>
        <v>0</v>
      </c>
      <c r="AR15" s="31">
        <f t="shared" si="29"/>
        <v>0</v>
      </c>
      <c r="AS15" s="32">
        <f t="shared" si="30"/>
        <v>0</v>
      </c>
      <c r="AT15" s="33">
        <f t="shared" si="31"/>
        <v>50000</v>
      </c>
      <c r="AU15" s="33">
        <f t="shared" si="32"/>
        <v>200000</v>
      </c>
      <c r="AV15" s="33">
        <v>257500</v>
      </c>
      <c r="AW15" s="33">
        <f t="shared" si="33"/>
        <v>0</v>
      </c>
      <c r="AX15" s="33">
        <f t="shared" si="34"/>
        <v>0</v>
      </c>
      <c r="AY15" s="34">
        <f t="shared" si="35"/>
        <v>9930.3553499999998</v>
      </c>
    </row>
    <row r="16" spans="1:51" ht="15.75" customHeight="1" x14ac:dyDescent="0.3">
      <c r="A16" s="166" t="s">
        <v>216</v>
      </c>
      <c r="B16" s="99">
        <v>14065.39</v>
      </c>
      <c r="C16" s="99">
        <v>1295.3800000000001</v>
      </c>
      <c r="D16" s="99">
        <v>91113.42</v>
      </c>
      <c r="E16" s="99">
        <v>76238.84</v>
      </c>
      <c r="F16" s="100">
        <v>175000</v>
      </c>
      <c r="G16" s="101">
        <v>12500</v>
      </c>
      <c r="H16" s="182">
        <v>46286</v>
      </c>
      <c r="I16" s="182">
        <v>46374</v>
      </c>
      <c r="J16" s="166">
        <v>3.4</v>
      </c>
      <c r="K16" s="166">
        <v>2.1</v>
      </c>
      <c r="L16" s="167" t="s">
        <v>1207</v>
      </c>
      <c r="M16" s="168" t="s">
        <v>1203</v>
      </c>
      <c r="N16" s="169">
        <v>0.02</v>
      </c>
      <c r="O16" s="21">
        <f t="shared" si="0"/>
        <v>1.2999999999999998</v>
      </c>
      <c r="P16" s="21" t="str">
        <f t="shared" si="1"/>
        <v>N</v>
      </c>
      <c r="Q16" s="22">
        <f t="shared" si="2"/>
        <v>15360.77</v>
      </c>
      <c r="R16" s="8" t="str">
        <f t="shared" si="3"/>
        <v>N</v>
      </c>
      <c r="S16" s="23">
        <f t="shared" si="4"/>
        <v>1.7333333333333332</v>
      </c>
      <c r="T16" s="24">
        <f t="shared" si="5"/>
        <v>50000</v>
      </c>
      <c r="U16" s="24">
        <f t="shared" si="6"/>
        <v>200000</v>
      </c>
      <c r="V16" s="24">
        <f t="shared" si="7"/>
        <v>257500</v>
      </c>
      <c r="W16" s="24">
        <f t="shared" si="8"/>
        <v>11750.98905</v>
      </c>
      <c r="X16" s="24">
        <f t="shared" si="9"/>
        <v>0</v>
      </c>
      <c r="Y16" s="24">
        <f t="shared" si="10"/>
        <v>11750.98905</v>
      </c>
      <c r="Z16" s="24">
        <f t="shared" si="11"/>
        <v>3916.9963500000013</v>
      </c>
      <c r="AA16" s="25" t="str">
        <f t="shared" si="12"/>
        <v>N</v>
      </c>
      <c r="AB16" s="26">
        <f t="shared" si="13"/>
        <v>0.73333333333333317</v>
      </c>
      <c r="AC16" s="27">
        <f t="shared" si="14"/>
        <v>50000</v>
      </c>
      <c r="AD16" s="28">
        <f t="shared" si="15"/>
        <v>200000</v>
      </c>
      <c r="AE16" s="28">
        <f t="shared" si="16"/>
        <v>257500</v>
      </c>
      <c r="AF16" s="28">
        <f t="shared" si="17"/>
        <v>11986.008831000001</v>
      </c>
      <c r="AG16" s="28">
        <f t="shared" si="18"/>
        <v>0</v>
      </c>
      <c r="AH16" s="28">
        <f t="shared" si="19"/>
        <v>11986.008831000001</v>
      </c>
      <c r="AI16" s="28">
        <f t="shared" si="20"/>
        <v>3995.3362770000003</v>
      </c>
      <c r="AJ16" s="29" t="str">
        <f t="shared" si="21"/>
        <v>N</v>
      </c>
      <c r="AK16" s="30">
        <f t="shared" si="22"/>
        <v>0</v>
      </c>
      <c r="AL16" s="31">
        <f t="shared" si="23"/>
        <v>50000</v>
      </c>
      <c r="AM16" s="31">
        <f t="shared" si="24"/>
        <v>200000</v>
      </c>
      <c r="AN16" s="31">
        <f t="shared" si="25"/>
        <v>257500</v>
      </c>
      <c r="AO16" s="31">
        <f t="shared" si="26"/>
        <v>0</v>
      </c>
      <c r="AP16" s="31">
        <f t="shared" si="27"/>
        <v>0</v>
      </c>
      <c r="AQ16" s="31">
        <f t="shared" si="28"/>
        <v>0</v>
      </c>
      <c r="AR16" s="31">
        <f t="shared" si="29"/>
        <v>0</v>
      </c>
      <c r="AS16" s="32">
        <f t="shared" si="30"/>
        <v>0</v>
      </c>
      <c r="AT16" s="33">
        <f t="shared" si="31"/>
        <v>50000</v>
      </c>
      <c r="AU16" s="33">
        <f t="shared" si="32"/>
        <v>200000</v>
      </c>
      <c r="AV16" s="33">
        <v>257500</v>
      </c>
      <c r="AW16" s="33">
        <f t="shared" si="33"/>
        <v>0</v>
      </c>
      <c r="AX16" s="33">
        <f t="shared" si="34"/>
        <v>0</v>
      </c>
      <c r="AY16" s="34">
        <f t="shared" si="35"/>
        <v>7912.3326270000016</v>
      </c>
    </row>
    <row r="17" spans="1:51" ht="15.75" customHeight="1" x14ac:dyDescent="0.3">
      <c r="A17" s="166" t="s">
        <v>217</v>
      </c>
      <c r="B17" s="99">
        <v>9264.82</v>
      </c>
      <c r="C17" s="99">
        <v>25761.200000000001</v>
      </c>
      <c r="D17" s="99">
        <v>112759.83</v>
      </c>
      <c r="E17" s="99">
        <v>100511.35</v>
      </c>
      <c r="F17" s="100">
        <v>65000</v>
      </c>
      <c r="G17" s="101">
        <v>0</v>
      </c>
      <c r="H17" s="182">
        <v>46273</v>
      </c>
      <c r="I17" s="182">
        <v>46309</v>
      </c>
      <c r="J17" s="166">
        <v>4.0999999999999996</v>
      </c>
      <c r="K17" s="166">
        <v>0</v>
      </c>
      <c r="L17" s="167" t="s">
        <v>1207</v>
      </c>
      <c r="M17" s="168" t="s">
        <v>1204</v>
      </c>
      <c r="N17" s="169">
        <v>0.04</v>
      </c>
      <c r="O17" s="21">
        <f t="shared" si="0"/>
        <v>4.0999999999999996</v>
      </c>
      <c r="P17" s="21" t="str">
        <f t="shared" si="1"/>
        <v>N</v>
      </c>
      <c r="Q17" s="22">
        <f t="shared" si="2"/>
        <v>35026.020000000004</v>
      </c>
      <c r="R17" s="8" t="str">
        <f t="shared" si="3"/>
        <v>N</v>
      </c>
      <c r="S17" s="23">
        <f t="shared" si="4"/>
        <v>8.1999999999999993</v>
      </c>
      <c r="T17" s="24">
        <f t="shared" si="5"/>
        <v>50000</v>
      </c>
      <c r="U17" s="24">
        <f t="shared" si="6"/>
        <v>200000</v>
      </c>
      <c r="V17" s="24">
        <f t="shared" si="7"/>
        <v>257500</v>
      </c>
      <c r="W17" s="24">
        <f t="shared" si="8"/>
        <v>18213.530400000003</v>
      </c>
      <c r="X17" s="24">
        <f t="shared" si="9"/>
        <v>0</v>
      </c>
      <c r="Y17" s="24">
        <f t="shared" si="10"/>
        <v>18213.530400000003</v>
      </c>
      <c r="Z17" s="24">
        <f t="shared" si="11"/>
        <v>18213.530400000003</v>
      </c>
      <c r="AA17" s="25" t="str">
        <f t="shared" si="12"/>
        <v>N</v>
      </c>
      <c r="AB17" s="26">
        <f t="shared" si="13"/>
        <v>7.1999999999999993</v>
      </c>
      <c r="AC17" s="27">
        <f t="shared" si="14"/>
        <v>50000</v>
      </c>
      <c r="AD17" s="28">
        <f t="shared" si="15"/>
        <v>200000</v>
      </c>
      <c r="AE17" s="28">
        <f t="shared" si="16"/>
        <v>257500</v>
      </c>
      <c r="AF17" s="28">
        <f t="shared" si="17"/>
        <v>18942.071616000005</v>
      </c>
      <c r="AG17" s="28">
        <f t="shared" si="18"/>
        <v>0</v>
      </c>
      <c r="AH17" s="28">
        <f t="shared" si="19"/>
        <v>18942.071616000005</v>
      </c>
      <c r="AI17" s="28">
        <f t="shared" si="20"/>
        <v>18942.071616000005</v>
      </c>
      <c r="AJ17" s="29" t="str">
        <f t="shared" si="21"/>
        <v>N</v>
      </c>
      <c r="AK17" s="30">
        <f t="shared" si="22"/>
        <v>6.1999999999999993</v>
      </c>
      <c r="AL17" s="31">
        <f t="shared" si="23"/>
        <v>50000</v>
      </c>
      <c r="AM17" s="31">
        <f t="shared" si="24"/>
        <v>200000</v>
      </c>
      <c r="AN17" s="31">
        <f t="shared" si="25"/>
        <v>257500</v>
      </c>
      <c r="AO17" s="31">
        <f t="shared" si="26"/>
        <v>19699.754480640007</v>
      </c>
      <c r="AP17" s="31">
        <f t="shared" si="27"/>
        <v>0</v>
      </c>
      <c r="AQ17" s="31">
        <f t="shared" si="28"/>
        <v>19699.754480640007</v>
      </c>
      <c r="AR17" s="31">
        <f t="shared" si="29"/>
        <v>19699.754480640007</v>
      </c>
      <c r="AS17" s="32">
        <f t="shared" si="30"/>
        <v>5.1999999999999993</v>
      </c>
      <c r="AT17" s="33">
        <f t="shared" si="31"/>
        <v>50000</v>
      </c>
      <c r="AU17" s="33">
        <f t="shared" si="32"/>
        <v>200000</v>
      </c>
      <c r="AV17" s="33">
        <v>257500</v>
      </c>
      <c r="AW17" s="33">
        <f t="shared" si="33"/>
        <v>15192.406751679993</v>
      </c>
      <c r="AX17" s="33">
        <f t="shared" si="34"/>
        <v>25783.082568051228</v>
      </c>
      <c r="AY17" s="34">
        <f t="shared" si="35"/>
        <v>82638.439064691251</v>
      </c>
    </row>
    <row r="18" spans="1:51" ht="15.75" customHeight="1" x14ac:dyDescent="0.3">
      <c r="A18" s="166" t="s">
        <v>218</v>
      </c>
      <c r="B18" s="99">
        <v>13884.13</v>
      </c>
      <c r="C18" s="99">
        <v>20498.27</v>
      </c>
      <c r="D18" s="99">
        <v>60570.68</v>
      </c>
      <c r="E18" s="99">
        <v>53981.04</v>
      </c>
      <c r="F18" s="100">
        <v>35000</v>
      </c>
      <c r="G18" s="101">
        <v>12500</v>
      </c>
      <c r="H18" s="182">
        <v>46312</v>
      </c>
      <c r="I18" s="182">
        <v>46395</v>
      </c>
      <c r="J18" s="166">
        <v>1.6</v>
      </c>
      <c r="K18" s="166">
        <v>0.7</v>
      </c>
      <c r="L18" s="167" t="s">
        <v>1206</v>
      </c>
      <c r="M18" s="168" t="s">
        <v>1203</v>
      </c>
      <c r="N18" s="169">
        <v>0.05</v>
      </c>
      <c r="O18" s="21">
        <f t="shared" si="0"/>
        <v>0.90000000000000013</v>
      </c>
      <c r="P18" s="21" t="str">
        <f t="shared" si="1"/>
        <v>N</v>
      </c>
      <c r="Q18" s="22">
        <f t="shared" si="2"/>
        <v>34382.400000000001</v>
      </c>
      <c r="R18" s="8" t="str">
        <f t="shared" si="3"/>
        <v>N</v>
      </c>
      <c r="S18" s="23">
        <f t="shared" si="4"/>
        <v>1.2000000000000002</v>
      </c>
      <c r="T18" s="24">
        <f t="shared" si="5"/>
        <v>20500</v>
      </c>
      <c r="U18" s="24">
        <f t="shared" si="6"/>
        <v>100000</v>
      </c>
      <c r="V18" s="24">
        <f t="shared" si="7"/>
        <v>257500</v>
      </c>
      <c r="W18" s="24">
        <f t="shared" si="8"/>
        <v>15375</v>
      </c>
      <c r="X18" s="24">
        <f t="shared" si="9"/>
        <v>0</v>
      </c>
      <c r="Y18" s="24">
        <f t="shared" si="10"/>
        <v>15375</v>
      </c>
      <c r="Z18" s="24">
        <f t="shared" si="11"/>
        <v>20726.520000000004</v>
      </c>
      <c r="AA18" s="25" t="str">
        <f t="shared" si="12"/>
        <v>N</v>
      </c>
      <c r="AB18" s="26">
        <f t="shared" si="13"/>
        <v>0.20000000000000018</v>
      </c>
      <c r="AC18" s="27">
        <f t="shared" si="14"/>
        <v>20500</v>
      </c>
      <c r="AD18" s="28">
        <f t="shared" si="15"/>
        <v>100000</v>
      </c>
      <c r="AE18" s="28">
        <f t="shared" si="16"/>
        <v>257500</v>
      </c>
      <c r="AF18" s="28">
        <f t="shared" si="17"/>
        <v>15375</v>
      </c>
      <c r="AG18" s="28">
        <f t="shared" si="18"/>
        <v>0</v>
      </c>
      <c r="AH18" s="28">
        <f t="shared" si="19"/>
        <v>15375</v>
      </c>
      <c r="AI18" s="28">
        <f t="shared" si="20"/>
        <v>22531.596000000005</v>
      </c>
      <c r="AJ18" s="29" t="str">
        <f t="shared" si="21"/>
        <v>N</v>
      </c>
      <c r="AK18" s="30">
        <f t="shared" si="22"/>
        <v>0</v>
      </c>
      <c r="AL18" s="31">
        <f t="shared" si="23"/>
        <v>20500</v>
      </c>
      <c r="AM18" s="31">
        <f t="shared" si="24"/>
        <v>100000</v>
      </c>
      <c r="AN18" s="31">
        <f t="shared" si="25"/>
        <v>257500</v>
      </c>
      <c r="AO18" s="31">
        <f t="shared" si="26"/>
        <v>0</v>
      </c>
      <c r="AP18" s="31">
        <f t="shared" si="27"/>
        <v>0</v>
      </c>
      <c r="AQ18" s="31">
        <f t="shared" si="28"/>
        <v>0</v>
      </c>
      <c r="AR18" s="31">
        <f t="shared" si="29"/>
        <v>0</v>
      </c>
      <c r="AS18" s="32">
        <f t="shared" si="30"/>
        <v>0</v>
      </c>
      <c r="AT18" s="33">
        <f t="shared" si="31"/>
        <v>20500</v>
      </c>
      <c r="AU18" s="33">
        <f t="shared" si="32"/>
        <v>100000</v>
      </c>
      <c r="AV18" s="33">
        <v>257500</v>
      </c>
      <c r="AW18" s="33">
        <f t="shared" si="33"/>
        <v>0</v>
      </c>
      <c r="AX18" s="33">
        <f t="shared" si="34"/>
        <v>0</v>
      </c>
      <c r="AY18" s="34">
        <f t="shared" si="35"/>
        <v>43258.116000000009</v>
      </c>
    </row>
    <row r="19" spans="1:51" ht="15.75" customHeight="1" x14ac:dyDescent="0.3">
      <c r="A19" s="166" t="s">
        <v>219</v>
      </c>
      <c r="B19" s="99">
        <v>16925.12</v>
      </c>
      <c r="C19" s="99">
        <v>28868.79</v>
      </c>
      <c r="D19" s="99">
        <v>118412.96</v>
      </c>
      <c r="E19" s="99">
        <v>105053.72</v>
      </c>
      <c r="F19" s="100">
        <v>88000</v>
      </c>
      <c r="G19" s="101">
        <v>0</v>
      </c>
      <c r="H19" s="182">
        <v>46483</v>
      </c>
      <c r="I19" s="182">
        <v>46555</v>
      </c>
      <c r="J19" s="166">
        <v>3.9</v>
      </c>
      <c r="K19" s="166">
        <v>1</v>
      </c>
      <c r="L19" s="167" t="s">
        <v>1206</v>
      </c>
      <c r="M19" s="168" t="s">
        <v>1205</v>
      </c>
      <c r="N19" s="169">
        <v>5.1999999999999998E-2</v>
      </c>
      <c r="O19" s="21">
        <f t="shared" si="0"/>
        <v>2.9</v>
      </c>
      <c r="P19" s="21" t="str">
        <f t="shared" si="1"/>
        <v>N</v>
      </c>
      <c r="Q19" s="22">
        <f t="shared" si="2"/>
        <v>45793.91</v>
      </c>
      <c r="R19" s="8" t="str">
        <f t="shared" si="3"/>
        <v>N</v>
      </c>
      <c r="S19" s="23">
        <f t="shared" si="4"/>
        <v>2.9</v>
      </c>
      <c r="T19" s="24">
        <f t="shared" si="5"/>
        <v>20500</v>
      </c>
      <c r="U19" s="24">
        <f t="shared" si="6"/>
        <v>100000</v>
      </c>
      <c r="V19" s="24">
        <f t="shared" si="7"/>
        <v>257500</v>
      </c>
      <c r="W19" s="24">
        <f t="shared" si="8"/>
        <v>0</v>
      </c>
      <c r="X19" s="24">
        <f t="shared" si="9"/>
        <v>0</v>
      </c>
      <c r="Y19" s="24">
        <f t="shared" si="10"/>
        <v>0</v>
      </c>
      <c r="Z19" s="24">
        <f t="shared" si="11"/>
        <v>48175.193320000006</v>
      </c>
      <c r="AA19" s="25" t="str">
        <f t="shared" si="12"/>
        <v>N</v>
      </c>
      <c r="AB19" s="26">
        <f t="shared" si="13"/>
        <v>1.9</v>
      </c>
      <c r="AC19" s="27">
        <f t="shared" si="14"/>
        <v>20500</v>
      </c>
      <c r="AD19" s="28">
        <f t="shared" si="15"/>
        <v>100000</v>
      </c>
      <c r="AE19" s="28">
        <f t="shared" si="16"/>
        <v>257500</v>
      </c>
      <c r="AF19" s="28">
        <f t="shared" si="17"/>
        <v>0</v>
      </c>
      <c r="AG19" s="28">
        <f t="shared" si="18"/>
        <v>0</v>
      </c>
      <c r="AH19" s="28">
        <f t="shared" si="19"/>
        <v>0</v>
      </c>
      <c r="AI19" s="28">
        <f t="shared" si="20"/>
        <v>50680.30337264001</v>
      </c>
      <c r="AJ19" s="29" t="str">
        <f t="shared" si="21"/>
        <v>N</v>
      </c>
      <c r="AK19" s="30">
        <f t="shared" si="22"/>
        <v>0.89999999999999991</v>
      </c>
      <c r="AL19" s="31">
        <f t="shared" si="23"/>
        <v>20500</v>
      </c>
      <c r="AM19" s="31">
        <f t="shared" si="24"/>
        <v>100000</v>
      </c>
      <c r="AN19" s="31">
        <f t="shared" si="25"/>
        <v>257500</v>
      </c>
      <c r="AO19" s="31">
        <f t="shared" si="26"/>
        <v>0</v>
      </c>
      <c r="AP19" s="31">
        <f t="shared" si="27"/>
        <v>0</v>
      </c>
      <c r="AQ19" s="31">
        <f t="shared" si="28"/>
        <v>0</v>
      </c>
      <c r="AR19" s="31">
        <f t="shared" si="29"/>
        <v>53315.679148017291</v>
      </c>
      <c r="AS19" s="32">
        <f t="shared" si="30"/>
        <v>0</v>
      </c>
      <c r="AT19" s="33">
        <f t="shared" si="31"/>
        <v>20500</v>
      </c>
      <c r="AU19" s="33">
        <f t="shared" si="32"/>
        <v>100000</v>
      </c>
      <c r="AV19" s="33">
        <v>257500</v>
      </c>
      <c r="AW19" s="33">
        <f t="shared" si="33"/>
        <v>0</v>
      </c>
      <c r="AX19" s="33">
        <f t="shared" si="34"/>
        <v>0</v>
      </c>
      <c r="AY19" s="34">
        <f t="shared" si="35"/>
        <v>152171.17584065729</v>
      </c>
    </row>
    <row r="20" spans="1:51" ht="15.75" customHeight="1" x14ac:dyDescent="0.3">
      <c r="A20" s="166" t="s">
        <v>220</v>
      </c>
      <c r="B20" s="99">
        <v>14161.9</v>
      </c>
      <c r="C20" s="99">
        <v>32292.27</v>
      </c>
      <c r="D20" s="99">
        <v>125743.72</v>
      </c>
      <c r="E20" s="99">
        <v>117731.7</v>
      </c>
      <c r="F20" s="100">
        <v>72000</v>
      </c>
      <c r="G20" s="101">
        <v>12500</v>
      </c>
      <c r="H20" s="182">
        <v>46309</v>
      </c>
      <c r="I20" s="182">
        <v>46330</v>
      </c>
      <c r="J20" s="166">
        <v>4.0999999999999996</v>
      </c>
      <c r="K20" s="166">
        <v>0.7</v>
      </c>
      <c r="L20" s="167" t="s">
        <v>1206</v>
      </c>
      <c r="M20" s="168" t="s">
        <v>1205</v>
      </c>
      <c r="N20" s="169">
        <v>0.04</v>
      </c>
      <c r="O20" s="21">
        <f t="shared" si="0"/>
        <v>3.3999999999999995</v>
      </c>
      <c r="P20" s="21" t="str">
        <f t="shared" si="1"/>
        <v>N</v>
      </c>
      <c r="Q20" s="22">
        <f t="shared" si="2"/>
        <v>46454.17</v>
      </c>
      <c r="R20" s="8" t="str">
        <f t="shared" si="3"/>
        <v>N</v>
      </c>
      <c r="S20" s="23">
        <f t="shared" si="4"/>
        <v>3.3999999999999995</v>
      </c>
      <c r="T20" s="24">
        <f t="shared" si="5"/>
        <v>20500</v>
      </c>
      <c r="U20" s="24">
        <f t="shared" si="6"/>
        <v>100000</v>
      </c>
      <c r="V20" s="24">
        <f t="shared" si="7"/>
        <v>257500</v>
      </c>
      <c r="W20" s="24">
        <f t="shared" si="8"/>
        <v>0</v>
      </c>
      <c r="X20" s="24">
        <f t="shared" si="9"/>
        <v>0</v>
      </c>
      <c r="Y20" s="24">
        <f t="shared" si="10"/>
        <v>0</v>
      </c>
      <c r="Z20" s="24">
        <f t="shared" si="11"/>
        <v>48312.336799999997</v>
      </c>
      <c r="AA20" s="25" t="str">
        <f t="shared" si="12"/>
        <v>N</v>
      </c>
      <c r="AB20" s="26">
        <f t="shared" si="13"/>
        <v>2.3999999999999995</v>
      </c>
      <c r="AC20" s="27">
        <f t="shared" si="14"/>
        <v>20500</v>
      </c>
      <c r="AD20" s="28">
        <f t="shared" si="15"/>
        <v>100000</v>
      </c>
      <c r="AE20" s="28">
        <f t="shared" si="16"/>
        <v>257500</v>
      </c>
      <c r="AF20" s="28">
        <f t="shared" si="17"/>
        <v>0</v>
      </c>
      <c r="AG20" s="28">
        <f t="shared" si="18"/>
        <v>0</v>
      </c>
      <c r="AH20" s="28">
        <f t="shared" si="19"/>
        <v>0</v>
      </c>
      <c r="AI20" s="28">
        <f t="shared" si="20"/>
        <v>50244.830271999999</v>
      </c>
      <c r="AJ20" s="29" t="str">
        <f t="shared" si="21"/>
        <v>N</v>
      </c>
      <c r="AK20" s="30">
        <f t="shared" si="22"/>
        <v>1.3999999999999995</v>
      </c>
      <c r="AL20" s="31">
        <f t="shared" si="23"/>
        <v>20500</v>
      </c>
      <c r="AM20" s="31">
        <f t="shared" si="24"/>
        <v>100000</v>
      </c>
      <c r="AN20" s="31">
        <f t="shared" si="25"/>
        <v>257500</v>
      </c>
      <c r="AO20" s="31">
        <f t="shared" si="26"/>
        <v>0</v>
      </c>
      <c r="AP20" s="31">
        <f t="shared" si="27"/>
        <v>0</v>
      </c>
      <c r="AQ20" s="31">
        <f t="shared" si="28"/>
        <v>0</v>
      </c>
      <c r="AR20" s="31">
        <f t="shared" si="29"/>
        <v>52254.623482880001</v>
      </c>
      <c r="AS20" s="32">
        <f t="shared" si="30"/>
        <v>0.39999999999999947</v>
      </c>
      <c r="AT20" s="33">
        <f t="shared" si="31"/>
        <v>20500</v>
      </c>
      <c r="AU20" s="33">
        <f t="shared" si="32"/>
        <v>100000</v>
      </c>
      <c r="AV20" s="33">
        <v>257500</v>
      </c>
      <c r="AW20" s="33">
        <f t="shared" si="33"/>
        <v>0</v>
      </c>
      <c r="AX20" s="33">
        <f t="shared" si="34"/>
        <v>54344.808422195201</v>
      </c>
      <c r="AY20" s="34">
        <f t="shared" si="35"/>
        <v>205156.59897707519</v>
      </c>
    </row>
    <row r="21" spans="1:51" ht="15.75" customHeight="1" x14ac:dyDescent="0.3">
      <c r="A21" s="166" t="s">
        <v>221</v>
      </c>
      <c r="B21" s="99">
        <v>13789.27</v>
      </c>
      <c r="C21" s="99">
        <v>28492.09</v>
      </c>
      <c r="D21" s="99">
        <v>102390.67</v>
      </c>
      <c r="E21" s="99">
        <v>92463.82</v>
      </c>
      <c r="F21" s="100">
        <v>66000</v>
      </c>
      <c r="G21" s="101">
        <v>0</v>
      </c>
      <c r="H21" s="182">
        <v>46311</v>
      </c>
      <c r="I21" s="182">
        <v>46332</v>
      </c>
      <c r="J21" s="166">
        <v>2.4</v>
      </c>
      <c r="K21" s="166">
        <v>1.5</v>
      </c>
      <c r="L21" s="167" t="s">
        <v>1206</v>
      </c>
      <c r="M21" s="168" t="s">
        <v>1203</v>
      </c>
      <c r="N21" s="169">
        <v>1.6E-2</v>
      </c>
      <c r="O21" s="21">
        <f t="shared" si="0"/>
        <v>0.89999999999999991</v>
      </c>
      <c r="P21" s="21" t="str">
        <f t="shared" si="1"/>
        <v>N</v>
      </c>
      <c r="Q21" s="22">
        <f t="shared" si="2"/>
        <v>42281.36</v>
      </c>
      <c r="R21" s="8" t="str">
        <f t="shared" si="3"/>
        <v>N</v>
      </c>
      <c r="S21" s="23">
        <f t="shared" si="4"/>
        <v>1.2</v>
      </c>
      <c r="T21" s="24">
        <f t="shared" si="5"/>
        <v>20500</v>
      </c>
      <c r="U21" s="24">
        <f t="shared" si="6"/>
        <v>100000</v>
      </c>
      <c r="V21" s="24">
        <f t="shared" si="7"/>
        <v>257500</v>
      </c>
      <c r="W21" s="24">
        <f t="shared" si="8"/>
        <v>0</v>
      </c>
      <c r="X21" s="24">
        <f t="shared" si="9"/>
        <v>0</v>
      </c>
      <c r="Y21" s="24">
        <f t="shared" si="10"/>
        <v>0</v>
      </c>
      <c r="Z21" s="24">
        <f t="shared" si="11"/>
        <v>42957.86176</v>
      </c>
      <c r="AA21" s="25" t="str">
        <f t="shared" si="12"/>
        <v>N</v>
      </c>
      <c r="AB21" s="26">
        <f t="shared" si="13"/>
        <v>0.19999999999999996</v>
      </c>
      <c r="AC21" s="27">
        <f t="shared" si="14"/>
        <v>20500</v>
      </c>
      <c r="AD21" s="28">
        <f t="shared" si="15"/>
        <v>100000</v>
      </c>
      <c r="AE21" s="28">
        <f t="shared" si="16"/>
        <v>257500</v>
      </c>
      <c r="AF21" s="28">
        <f t="shared" si="17"/>
        <v>0</v>
      </c>
      <c r="AG21" s="28">
        <f t="shared" si="18"/>
        <v>0</v>
      </c>
      <c r="AH21" s="28">
        <f t="shared" si="19"/>
        <v>0</v>
      </c>
      <c r="AI21" s="28">
        <f t="shared" si="20"/>
        <v>43645.18754816</v>
      </c>
      <c r="AJ21" s="29" t="str">
        <f t="shared" si="21"/>
        <v>N</v>
      </c>
      <c r="AK21" s="30">
        <f t="shared" si="22"/>
        <v>0</v>
      </c>
      <c r="AL21" s="31">
        <f t="shared" si="23"/>
        <v>20500</v>
      </c>
      <c r="AM21" s="31">
        <f t="shared" si="24"/>
        <v>100000</v>
      </c>
      <c r="AN21" s="31">
        <f t="shared" si="25"/>
        <v>257500</v>
      </c>
      <c r="AO21" s="31">
        <f t="shared" si="26"/>
        <v>0</v>
      </c>
      <c r="AP21" s="31">
        <f t="shared" si="27"/>
        <v>0</v>
      </c>
      <c r="AQ21" s="31">
        <f t="shared" si="28"/>
        <v>0</v>
      </c>
      <c r="AR21" s="31">
        <f t="shared" si="29"/>
        <v>0</v>
      </c>
      <c r="AS21" s="32">
        <f t="shared" si="30"/>
        <v>0</v>
      </c>
      <c r="AT21" s="33">
        <f t="shared" si="31"/>
        <v>20500</v>
      </c>
      <c r="AU21" s="33">
        <f t="shared" si="32"/>
        <v>100000</v>
      </c>
      <c r="AV21" s="33">
        <v>257500</v>
      </c>
      <c r="AW21" s="33">
        <f t="shared" si="33"/>
        <v>0</v>
      </c>
      <c r="AX21" s="33">
        <f t="shared" si="34"/>
        <v>0</v>
      </c>
      <c r="AY21" s="34">
        <f t="shared" si="35"/>
        <v>86603.04930816</v>
      </c>
    </row>
    <row r="22" spans="1:51" ht="15.75" customHeight="1" x14ac:dyDescent="0.3">
      <c r="A22" s="166" t="s">
        <v>222</v>
      </c>
      <c r="B22" s="99">
        <v>11897.59</v>
      </c>
      <c r="C22" s="99">
        <v>8645.39</v>
      </c>
      <c r="D22" s="99">
        <v>32635.11</v>
      </c>
      <c r="E22" s="99">
        <v>30445.9</v>
      </c>
      <c r="F22" s="100">
        <v>190000</v>
      </c>
      <c r="G22" s="101">
        <v>24444</v>
      </c>
      <c r="H22" s="182">
        <v>46254</v>
      </c>
      <c r="I22" s="182">
        <v>46330</v>
      </c>
      <c r="J22" s="166">
        <v>3.5</v>
      </c>
      <c r="K22" s="166">
        <v>1.6</v>
      </c>
      <c r="L22" s="167" t="s">
        <v>1207</v>
      </c>
      <c r="M22" s="168" t="s">
        <v>1203</v>
      </c>
      <c r="N22" s="169">
        <v>0.03</v>
      </c>
      <c r="O22" s="21">
        <f t="shared" si="0"/>
        <v>1.9</v>
      </c>
      <c r="P22" s="21" t="str">
        <f t="shared" si="1"/>
        <v>N</v>
      </c>
      <c r="Q22" s="22">
        <f t="shared" si="2"/>
        <v>20542.98</v>
      </c>
      <c r="R22" s="8" t="str">
        <f t="shared" si="3"/>
        <v>N</v>
      </c>
      <c r="S22" s="23">
        <f t="shared" si="4"/>
        <v>2.5333333333333332</v>
      </c>
      <c r="T22" s="24">
        <f t="shared" si="5"/>
        <v>50000</v>
      </c>
      <c r="U22" s="24">
        <f t="shared" si="6"/>
        <v>200000</v>
      </c>
      <c r="V22" s="24">
        <f t="shared" si="7"/>
        <v>257500</v>
      </c>
      <c r="W22" s="24">
        <f t="shared" si="8"/>
        <v>15869.45205</v>
      </c>
      <c r="X22" s="24">
        <f t="shared" si="9"/>
        <v>0</v>
      </c>
      <c r="Y22" s="24">
        <f t="shared" si="10"/>
        <v>15869.45205</v>
      </c>
      <c r="Z22" s="24">
        <f t="shared" si="11"/>
        <v>5289.8173500000012</v>
      </c>
      <c r="AA22" s="25" t="str">
        <f t="shared" si="12"/>
        <v>N</v>
      </c>
      <c r="AB22" s="26">
        <f t="shared" si="13"/>
        <v>1.5333333333333332</v>
      </c>
      <c r="AC22" s="27">
        <f t="shared" si="14"/>
        <v>50000</v>
      </c>
      <c r="AD22" s="28">
        <f t="shared" si="15"/>
        <v>200000</v>
      </c>
      <c r="AE22" s="28">
        <f t="shared" si="16"/>
        <v>257500</v>
      </c>
      <c r="AF22" s="28">
        <f t="shared" si="17"/>
        <v>16345.535611500001</v>
      </c>
      <c r="AG22" s="28">
        <f t="shared" si="18"/>
        <v>0</v>
      </c>
      <c r="AH22" s="28">
        <f t="shared" si="19"/>
        <v>16345.535611500001</v>
      </c>
      <c r="AI22" s="28">
        <f t="shared" si="20"/>
        <v>5448.5118705000004</v>
      </c>
      <c r="AJ22" s="29" t="str">
        <f t="shared" si="21"/>
        <v>N</v>
      </c>
      <c r="AK22" s="30">
        <f t="shared" si="22"/>
        <v>0.53333333333333321</v>
      </c>
      <c r="AL22" s="31">
        <f t="shared" si="23"/>
        <v>50000</v>
      </c>
      <c r="AM22" s="31">
        <f t="shared" si="24"/>
        <v>200000</v>
      </c>
      <c r="AN22" s="31">
        <f t="shared" si="25"/>
        <v>257500</v>
      </c>
      <c r="AO22" s="31">
        <f t="shared" si="26"/>
        <v>16835.901679845003</v>
      </c>
      <c r="AP22" s="31">
        <f t="shared" si="27"/>
        <v>0</v>
      </c>
      <c r="AQ22" s="31">
        <f t="shared" si="28"/>
        <v>16835.901679845003</v>
      </c>
      <c r="AR22" s="31">
        <f t="shared" si="29"/>
        <v>5611.967226615001</v>
      </c>
      <c r="AS22" s="32">
        <f t="shared" si="30"/>
        <v>0</v>
      </c>
      <c r="AT22" s="33">
        <f t="shared" si="31"/>
        <v>50000</v>
      </c>
      <c r="AU22" s="33">
        <f t="shared" si="32"/>
        <v>200000</v>
      </c>
      <c r="AV22" s="33">
        <v>257500</v>
      </c>
      <c r="AW22" s="33">
        <f t="shared" si="33"/>
        <v>0</v>
      </c>
      <c r="AX22" s="33">
        <f t="shared" si="34"/>
        <v>0</v>
      </c>
      <c r="AY22" s="34">
        <f t="shared" si="35"/>
        <v>16350.296447115003</v>
      </c>
    </row>
    <row r="23" spans="1:51" ht="15.75" customHeight="1" x14ac:dyDescent="0.3">
      <c r="A23" s="166" t="s">
        <v>223</v>
      </c>
      <c r="B23" s="99">
        <v>8545.7099999999991</v>
      </c>
      <c r="C23" s="99">
        <v>27896.38</v>
      </c>
      <c r="D23" s="99">
        <v>115994.32</v>
      </c>
      <c r="E23" s="99">
        <v>111427.95</v>
      </c>
      <c r="F23" s="100">
        <v>15000</v>
      </c>
      <c r="G23" s="101">
        <v>0</v>
      </c>
      <c r="H23" s="182">
        <v>46510</v>
      </c>
      <c r="I23" s="182">
        <v>46551</v>
      </c>
      <c r="J23" s="166">
        <v>2.2999999999999998</v>
      </c>
      <c r="K23" s="166">
        <v>1.1000000000000001</v>
      </c>
      <c r="L23" s="167" t="s">
        <v>1207</v>
      </c>
      <c r="M23" s="168" t="s">
        <v>1205</v>
      </c>
      <c r="N23" s="169">
        <v>3.3000000000000002E-2</v>
      </c>
      <c r="O23" s="21">
        <f t="shared" si="0"/>
        <v>1.1999999999999997</v>
      </c>
      <c r="P23" s="21" t="str">
        <f t="shared" si="1"/>
        <v>N</v>
      </c>
      <c r="Q23" s="22">
        <f t="shared" si="2"/>
        <v>36442.089999999997</v>
      </c>
      <c r="R23" s="8" t="str">
        <f t="shared" si="3"/>
        <v>N</v>
      </c>
      <c r="S23" s="23">
        <f t="shared" si="4"/>
        <v>1.1999999999999997</v>
      </c>
      <c r="T23" s="24">
        <f t="shared" si="5"/>
        <v>50000</v>
      </c>
      <c r="U23" s="24">
        <f t="shared" si="6"/>
        <v>200000</v>
      </c>
      <c r="V23" s="24">
        <f t="shared" si="7"/>
        <v>257500</v>
      </c>
      <c r="W23" s="24">
        <f t="shared" si="8"/>
        <v>37644.678969999994</v>
      </c>
      <c r="X23" s="24">
        <f t="shared" si="9"/>
        <v>0</v>
      </c>
      <c r="Y23" s="24">
        <f t="shared" si="10"/>
        <v>37644.678969999994</v>
      </c>
      <c r="Z23" s="24">
        <f t="shared" si="11"/>
        <v>0</v>
      </c>
      <c r="AA23" s="25" t="str">
        <f t="shared" si="12"/>
        <v>N</v>
      </c>
      <c r="AB23" s="26">
        <f t="shared" si="13"/>
        <v>0.19999999999999973</v>
      </c>
      <c r="AC23" s="27">
        <f t="shared" si="14"/>
        <v>50000</v>
      </c>
      <c r="AD23" s="28">
        <f t="shared" si="15"/>
        <v>200000</v>
      </c>
      <c r="AE23" s="28">
        <f t="shared" si="16"/>
        <v>257500</v>
      </c>
      <c r="AF23" s="28">
        <f t="shared" si="17"/>
        <v>38886.953376009988</v>
      </c>
      <c r="AG23" s="28">
        <f t="shared" si="18"/>
        <v>0</v>
      </c>
      <c r="AH23" s="28">
        <f t="shared" si="19"/>
        <v>38886.953376009988</v>
      </c>
      <c r="AI23" s="28">
        <f t="shared" si="20"/>
        <v>0</v>
      </c>
      <c r="AJ23" s="29" t="str">
        <f t="shared" si="21"/>
        <v>N</v>
      </c>
      <c r="AK23" s="30">
        <f t="shared" si="22"/>
        <v>0</v>
      </c>
      <c r="AL23" s="31">
        <f t="shared" si="23"/>
        <v>50000</v>
      </c>
      <c r="AM23" s="31">
        <f t="shared" si="24"/>
        <v>200000</v>
      </c>
      <c r="AN23" s="31">
        <f t="shared" si="25"/>
        <v>257500</v>
      </c>
      <c r="AO23" s="31">
        <f t="shared" si="26"/>
        <v>0</v>
      </c>
      <c r="AP23" s="31">
        <f t="shared" si="27"/>
        <v>0</v>
      </c>
      <c r="AQ23" s="31">
        <f t="shared" si="28"/>
        <v>0</v>
      </c>
      <c r="AR23" s="31">
        <f t="shared" si="29"/>
        <v>0</v>
      </c>
      <c r="AS23" s="32">
        <f t="shared" si="30"/>
        <v>0</v>
      </c>
      <c r="AT23" s="33">
        <f t="shared" si="31"/>
        <v>50000</v>
      </c>
      <c r="AU23" s="33">
        <f t="shared" si="32"/>
        <v>200000</v>
      </c>
      <c r="AV23" s="33">
        <v>257500</v>
      </c>
      <c r="AW23" s="33">
        <f t="shared" si="33"/>
        <v>0</v>
      </c>
      <c r="AX23" s="33">
        <f t="shared" si="34"/>
        <v>0</v>
      </c>
      <c r="AY23" s="34">
        <f t="shared" si="35"/>
        <v>0</v>
      </c>
    </row>
    <row r="24" spans="1:51" ht="15.75" customHeight="1" x14ac:dyDescent="0.3">
      <c r="A24" s="166" t="s">
        <v>224</v>
      </c>
      <c r="B24" s="99">
        <v>9516.92</v>
      </c>
      <c r="C24" s="99">
        <v>16537.009999999998</v>
      </c>
      <c r="D24" s="99">
        <v>64710.81</v>
      </c>
      <c r="E24" s="99">
        <v>59816.99</v>
      </c>
      <c r="F24" s="100">
        <v>111000</v>
      </c>
      <c r="G24" s="101">
        <v>12500</v>
      </c>
      <c r="H24" s="182">
        <v>46412</v>
      </c>
      <c r="I24" s="182">
        <v>46432</v>
      </c>
      <c r="J24" s="166">
        <v>2.2999999999999998</v>
      </c>
      <c r="K24" s="166">
        <v>0.5</v>
      </c>
      <c r="L24" s="167" t="s">
        <v>1207</v>
      </c>
      <c r="M24" s="168" t="s">
        <v>1203</v>
      </c>
      <c r="N24" s="169">
        <v>5.0000000000000001E-3</v>
      </c>
      <c r="O24" s="21">
        <f t="shared" si="0"/>
        <v>1.7999999999999998</v>
      </c>
      <c r="P24" s="21" t="str">
        <f t="shared" si="1"/>
        <v>N</v>
      </c>
      <c r="Q24" s="22">
        <f t="shared" si="2"/>
        <v>26053.93</v>
      </c>
      <c r="R24" s="8" t="str">
        <f t="shared" si="3"/>
        <v>N</v>
      </c>
      <c r="S24" s="23">
        <f t="shared" si="4"/>
        <v>2.4</v>
      </c>
      <c r="T24" s="24">
        <f t="shared" si="5"/>
        <v>50000</v>
      </c>
      <c r="U24" s="24">
        <f t="shared" si="6"/>
        <v>200000</v>
      </c>
      <c r="V24" s="24">
        <f t="shared" si="7"/>
        <v>257500</v>
      </c>
      <c r="W24" s="24">
        <f t="shared" si="8"/>
        <v>19638.1497375</v>
      </c>
      <c r="X24" s="24">
        <f t="shared" si="9"/>
        <v>0</v>
      </c>
      <c r="Y24" s="24">
        <f t="shared" si="10"/>
        <v>19638.1497375</v>
      </c>
      <c r="Z24" s="24">
        <f t="shared" si="11"/>
        <v>6546.0499124999988</v>
      </c>
      <c r="AA24" s="25" t="str">
        <f t="shared" si="12"/>
        <v>N</v>
      </c>
      <c r="AB24" s="26">
        <f t="shared" si="13"/>
        <v>1.4</v>
      </c>
      <c r="AC24" s="27">
        <f t="shared" si="14"/>
        <v>50000</v>
      </c>
      <c r="AD24" s="28">
        <f t="shared" si="15"/>
        <v>200000</v>
      </c>
      <c r="AE24" s="28">
        <f t="shared" si="16"/>
        <v>257500</v>
      </c>
      <c r="AF24" s="28">
        <f t="shared" si="17"/>
        <v>19736.340486187495</v>
      </c>
      <c r="AG24" s="28">
        <f t="shared" si="18"/>
        <v>0</v>
      </c>
      <c r="AH24" s="28">
        <f t="shared" si="19"/>
        <v>19736.340486187495</v>
      </c>
      <c r="AI24" s="28">
        <f t="shared" si="20"/>
        <v>6578.7801620624996</v>
      </c>
      <c r="AJ24" s="29" t="str">
        <f t="shared" si="21"/>
        <v>N</v>
      </c>
      <c r="AK24" s="30">
        <f t="shared" si="22"/>
        <v>0.39999999999999991</v>
      </c>
      <c r="AL24" s="31">
        <f t="shared" si="23"/>
        <v>50000</v>
      </c>
      <c r="AM24" s="31">
        <f t="shared" si="24"/>
        <v>200000</v>
      </c>
      <c r="AN24" s="31">
        <f t="shared" si="25"/>
        <v>257500</v>
      </c>
      <c r="AO24" s="31">
        <f t="shared" si="26"/>
        <v>19835.02218861843</v>
      </c>
      <c r="AP24" s="31">
        <f t="shared" si="27"/>
        <v>0</v>
      </c>
      <c r="AQ24" s="31">
        <f t="shared" si="28"/>
        <v>19835.02218861843</v>
      </c>
      <c r="AR24" s="31">
        <f t="shared" si="29"/>
        <v>6611.6740628728112</v>
      </c>
      <c r="AS24" s="32">
        <f t="shared" si="30"/>
        <v>0</v>
      </c>
      <c r="AT24" s="33">
        <f t="shared" si="31"/>
        <v>50000</v>
      </c>
      <c r="AU24" s="33">
        <f t="shared" si="32"/>
        <v>200000</v>
      </c>
      <c r="AV24" s="33">
        <v>257500</v>
      </c>
      <c r="AW24" s="33">
        <f t="shared" si="33"/>
        <v>0</v>
      </c>
      <c r="AX24" s="33">
        <f t="shared" si="34"/>
        <v>0</v>
      </c>
      <c r="AY24" s="34">
        <f t="shared" si="35"/>
        <v>19736.50413743531</v>
      </c>
    </row>
    <row r="25" spans="1:51" ht="15.75" customHeight="1" x14ac:dyDescent="0.3">
      <c r="A25" s="166" t="s">
        <v>225</v>
      </c>
      <c r="B25" s="99">
        <v>9714.31</v>
      </c>
      <c r="C25" s="99">
        <v>26283.67</v>
      </c>
      <c r="D25" s="99">
        <v>108906.47</v>
      </c>
      <c r="E25" s="99">
        <v>106928.09</v>
      </c>
      <c r="F25" s="100">
        <v>100000</v>
      </c>
      <c r="G25" s="101">
        <v>0</v>
      </c>
      <c r="H25" s="182">
        <v>46249</v>
      </c>
      <c r="I25" s="182">
        <v>46291</v>
      </c>
      <c r="J25" s="166">
        <v>3.5</v>
      </c>
      <c r="K25" s="166">
        <v>3.2</v>
      </c>
      <c r="L25" s="167" t="s">
        <v>1207</v>
      </c>
      <c r="M25" s="168" t="s">
        <v>1205</v>
      </c>
      <c r="N25" s="169">
        <v>2E-3</v>
      </c>
      <c r="O25" s="21">
        <f t="shared" si="0"/>
        <v>0.29999999999999982</v>
      </c>
      <c r="P25" s="21" t="str">
        <f t="shared" si="1"/>
        <v>N</v>
      </c>
      <c r="Q25" s="22">
        <f t="shared" si="2"/>
        <v>35997.979999999996</v>
      </c>
      <c r="R25" s="8" t="str">
        <f t="shared" si="3"/>
        <v>N</v>
      </c>
      <c r="S25" s="23">
        <f t="shared" si="4"/>
        <v>0.29999999999999982</v>
      </c>
      <c r="T25" s="24">
        <f t="shared" si="5"/>
        <v>50000</v>
      </c>
      <c r="U25" s="24">
        <f t="shared" si="6"/>
        <v>200000</v>
      </c>
      <c r="V25" s="24">
        <f t="shared" si="7"/>
        <v>257500</v>
      </c>
      <c r="W25" s="24">
        <f t="shared" si="8"/>
        <v>36069.975959999996</v>
      </c>
      <c r="X25" s="24">
        <f t="shared" si="9"/>
        <v>0</v>
      </c>
      <c r="Y25" s="24">
        <f t="shared" si="10"/>
        <v>36069.975959999996</v>
      </c>
      <c r="Z25" s="24">
        <f t="shared" si="11"/>
        <v>0</v>
      </c>
      <c r="AA25" s="25" t="str">
        <f t="shared" si="12"/>
        <v>N</v>
      </c>
      <c r="AB25" s="26">
        <f t="shared" si="13"/>
        <v>0</v>
      </c>
      <c r="AC25" s="27">
        <f t="shared" si="14"/>
        <v>50000</v>
      </c>
      <c r="AD25" s="28">
        <f t="shared" si="15"/>
        <v>200000</v>
      </c>
      <c r="AE25" s="28">
        <f t="shared" si="16"/>
        <v>257500</v>
      </c>
      <c r="AF25" s="28">
        <f t="shared" si="17"/>
        <v>0</v>
      </c>
      <c r="AG25" s="28">
        <f t="shared" si="18"/>
        <v>0</v>
      </c>
      <c r="AH25" s="28">
        <f t="shared" si="19"/>
        <v>0</v>
      </c>
      <c r="AI25" s="28">
        <f t="shared" si="20"/>
        <v>0</v>
      </c>
      <c r="AJ25" s="29" t="str">
        <f t="shared" si="21"/>
        <v>N</v>
      </c>
      <c r="AK25" s="30">
        <f t="shared" si="22"/>
        <v>0</v>
      </c>
      <c r="AL25" s="31">
        <f t="shared" si="23"/>
        <v>50000</v>
      </c>
      <c r="AM25" s="31">
        <f t="shared" si="24"/>
        <v>200000</v>
      </c>
      <c r="AN25" s="31">
        <f t="shared" si="25"/>
        <v>257500</v>
      </c>
      <c r="AO25" s="31">
        <f t="shared" si="26"/>
        <v>0</v>
      </c>
      <c r="AP25" s="31">
        <f t="shared" si="27"/>
        <v>0</v>
      </c>
      <c r="AQ25" s="31">
        <f t="shared" si="28"/>
        <v>0</v>
      </c>
      <c r="AR25" s="31">
        <f t="shared" si="29"/>
        <v>0</v>
      </c>
      <c r="AS25" s="32">
        <f t="shared" si="30"/>
        <v>0</v>
      </c>
      <c r="AT25" s="33">
        <f t="shared" si="31"/>
        <v>50000</v>
      </c>
      <c r="AU25" s="33">
        <f t="shared" si="32"/>
        <v>200000</v>
      </c>
      <c r="AV25" s="33">
        <v>257500</v>
      </c>
      <c r="AW25" s="33">
        <f t="shared" si="33"/>
        <v>0</v>
      </c>
      <c r="AX25" s="33">
        <f t="shared" si="34"/>
        <v>0</v>
      </c>
      <c r="AY25" s="34">
        <f t="shared" si="35"/>
        <v>0</v>
      </c>
    </row>
    <row r="26" spans="1:51" ht="15.75" customHeight="1" x14ac:dyDescent="0.3">
      <c r="A26" s="166" t="s">
        <v>226</v>
      </c>
      <c r="B26" s="99">
        <v>9537.65</v>
      </c>
      <c r="C26" s="99">
        <v>33945.769999999997</v>
      </c>
      <c r="D26" s="99">
        <v>97622.32</v>
      </c>
      <c r="E26" s="99">
        <v>84019.199999999997</v>
      </c>
      <c r="F26" s="100">
        <v>68000</v>
      </c>
      <c r="G26" s="101">
        <v>12500</v>
      </c>
      <c r="H26" s="182">
        <v>46282</v>
      </c>
      <c r="I26" s="182">
        <v>46301</v>
      </c>
      <c r="J26" s="166">
        <v>4.2</v>
      </c>
      <c r="K26" s="166">
        <v>1.5</v>
      </c>
      <c r="L26" s="167" t="s">
        <v>1206</v>
      </c>
      <c r="M26" s="168" t="s">
        <v>1205</v>
      </c>
      <c r="N26" s="169">
        <v>0</v>
      </c>
      <c r="O26" s="21">
        <f t="shared" si="0"/>
        <v>2.7</v>
      </c>
      <c r="P26" s="21" t="str">
        <f t="shared" si="1"/>
        <v>N</v>
      </c>
      <c r="Q26" s="22">
        <f t="shared" si="2"/>
        <v>43483.42</v>
      </c>
      <c r="R26" s="8" t="str">
        <f t="shared" si="3"/>
        <v>N</v>
      </c>
      <c r="S26" s="23">
        <f t="shared" si="4"/>
        <v>2.7</v>
      </c>
      <c r="T26" s="24">
        <f t="shared" si="5"/>
        <v>20500</v>
      </c>
      <c r="U26" s="24">
        <f t="shared" si="6"/>
        <v>100000</v>
      </c>
      <c r="V26" s="24">
        <f t="shared" si="7"/>
        <v>257500</v>
      </c>
      <c r="W26" s="24">
        <f t="shared" si="8"/>
        <v>2377.679999999993</v>
      </c>
      <c r="X26" s="24">
        <f t="shared" si="9"/>
        <v>0</v>
      </c>
      <c r="Y26" s="24">
        <f t="shared" si="10"/>
        <v>2377.679999999993</v>
      </c>
      <c r="Z26" s="24">
        <f t="shared" si="11"/>
        <v>41105.740000000005</v>
      </c>
      <c r="AA26" s="25" t="str">
        <f t="shared" si="12"/>
        <v>N</v>
      </c>
      <c r="AB26" s="26">
        <f t="shared" si="13"/>
        <v>1.7000000000000002</v>
      </c>
      <c r="AC26" s="27">
        <f t="shared" si="14"/>
        <v>20500</v>
      </c>
      <c r="AD26" s="28">
        <f t="shared" si="15"/>
        <v>100000</v>
      </c>
      <c r="AE26" s="28">
        <f t="shared" si="16"/>
        <v>257500</v>
      </c>
      <c r="AF26" s="28">
        <f t="shared" si="17"/>
        <v>0</v>
      </c>
      <c r="AG26" s="28">
        <f t="shared" si="18"/>
        <v>0</v>
      </c>
      <c r="AH26" s="28">
        <f t="shared" si="19"/>
        <v>0</v>
      </c>
      <c r="AI26" s="28">
        <f t="shared" si="20"/>
        <v>43483.42</v>
      </c>
      <c r="AJ26" s="29" t="str">
        <f t="shared" si="21"/>
        <v>N</v>
      </c>
      <c r="AK26" s="30">
        <f t="shared" si="22"/>
        <v>0.70000000000000018</v>
      </c>
      <c r="AL26" s="31">
        <f t="shared" si="23"/>
        <v>20500</v>
      </c>
      <c r="AM26" s="31">
        <f t="shared" si="24"/>
        <v>100000</v>
      </c>
      <c r="AN26" s="31">
        <f t="shared" si="25"/>
        <v>257500</v>
      </c>
      <c r="AO26" s="31">
        <f t="shared" si="26"/>
        <v>0</v>
      </c>
      <c r="AP26" s="31">
        <f t="shared" si="27"/>
        <v>0</v>
      </c>
      <c r="AQ26" s="31">
        <f t="shared" si="28"/>
        <v>0</v>
      </c>
      <c r="AR26" s="31">
        <f t="shared" si="29"/>
        <v>43483.42</v>
      </c>
      <c r="AS26" s="32">
        <f t="shared" si="30"/>
        <v>0</v>
      </c>
      <c r="AT26" s="33">
        <f t="shared" si="31"/>
        <v>20500</v>
      </c>
      <c r="AU26" s="33">
        <f t="shared" si="32"/>
        <v>100000</v>
      </c>
      <c r="AV26" s="33">
        <v>257500</v>
      </c>
      <c r="AW26" s="33">
        <f t="shared" si="33"/>
        <v>0</v>
      </c>
      <c r="AX26" s="33">
        <f t="shared" si="34"/>
        <v>0</v>
      </c>
      <c r="AY26" s="34">
        <f t="shared" si="35"/>
        <v>128072.58</v>
      </c>
    </row>
    <row r="27" spans="1:51" ht="15.75" customHeight="1" x14ac:dyDescent="0.3">
      <c r="A27" s="166" t="s">
        <v>227</v>
      </c>
      <c r="B27" s="99">
        <v>19451.060000000001</v>
      </c>
      <c r="C27" s="99">
        <v>29753.72</v>
      </c>
      <c r="D27" s="99">
        <v>102074.33</v>
      </c>
      <c r="E27" s="99">
        <v>88453.02</v>
      </c>
      <c r="F27" s="100">
        <v>44000</v>
      </c>
      <c r="G27" s="101">
        <v>0</v>
      </c>
      <c r="H27" s="182">
        <v>46506</v>
      </c>
      <c r="I27" s="182">
        <v>46528</v>
      </c>
      <c r="J27" s="166">
        <v>3.8</v>
      </c>
      <c r="K27" s="166">
        <v>3.2</v>
      </c>
      <c r="L27" s="167" t="s">
        <v>1206</v>
      </c>
      <c r="M27" s="168" t="s">
        <v>1204</v>
      </c>
      <c r="N27" s="169">
        <v>2.4818840579710101E-2</v>
      </c>
      <c r="O27" s="21">
        <f t="shared" si="0"/>
        <v>0.59999999999999964</v>
      </c>
      <c r="P27" s="21" t="str">
        <f t="shared" si="1"/>
        <v>N</v>
      </c>
      <c r="Q27" s="22">
        <f t="shared" si="2"/>
        <v>49204.78</v>
      </c>
      <c r="R27" s="8" t="str">
        <f t="shared" si="3"/>
        <v>N</v>
      </c>
      <c r="S27" s="23">
        <f t="shared" si="4"/>
        <v>1.1999999999999993</v>
      </c>
      <c r="T27" s="24">
        <f t="shared" si="5"/>
        <v>20500</v>
      </c>
      <c r="U27" s="24">
        <f t="shared" si="6"/>
        <v>100000</v>
      </c>
      <c r="V27" s="24">
        <f t="shared" si="7"/>
        <v>257500</v>
      </c>
      <c r="W27" s="24">
        <f t="shared" si="8"/>
        <v>0</v>
      </c>
      <c r="X27" s="24">
        <f t="shared" si="9"/>
        <v>0</v>
      </c>
      <c r="Y27" s="24">
        <f t="shared" si="10"/>
        <v>0</v>
      </c>
      <c r="Z27" s="24">
        <f t="shared" si="11"/>
        <v>50425.985590579709</v>
      </c>
      <c r="AA27" s="25" t="str">
        <f t="shared" si="12"/>
        <v>N</v>
      </c>
      <c r="AB27" s="26">
        <f t="shared" si="13"/>
        <v>0.19999999999999929</v>
      </c>
      <c r="AC27" s="27">
        <f t="shared" si="14"/>
        <v>20500</v>
      </c>
      <c r="AD27" s="28">
        <f t="shared" si="15"/>
        <v>100000</v>
      </c>
      <c r="AE27" s="28">
        <f t="shared" si="16"/>
        <v>257500</v>
      </c>
      <c r="AF27" s="28">
        <f t="shared" si="17"/>
        <v>0</v>
      </c>
      <c r="AG27" s="28">
        <f t="shared" si="18"/>
        <v>0</v>
      </c>
      <c r="AH27" s="28">
        <f t="shared" si="19"/>
        <v>0</v>
      </c>
      <c r="AI27" s="28">
        <f t="shared" si="20"/>
        <v>51677.50008802706</v>
      </c>
      <c r="AJ27" s="29" t="str">
        <f t="shared" si="21"/>
        <v>N</v>
      </c>
      <c r="AK27" s="30">
        <f t="shared" si="22"/>
        <v>0</v>
      </c>
      <c r="AL27" s="31">
        <f t="shared" si="23"/>
        <v>20500</v>
      </c>
      <c r="AM27" s="31">
        <f t="shared" si="24"/>
        <v>100000</v>
      </c>
      <c r="AN27" s="31">
        <f t="shared" si="25"/>
        <v>257500</v>
      </c>
      <c r="AO27" s="31">
        <f t="shared" si="26"/>
        <v>0</v>
      </c>
      <c r="AP27" s="31">
        <f t="shared" si="27"/>
        <v>0</v>
      </c>
      <c r="AQ27" s="31">
        <f t="shared" si="28"/>
        <v>0</v>
      </c>
      <c r="AR27" s="31">
        <f t="shared" si="29"/>
        <v>0</v>
      </c>
      <c r="AS27" s="32">
        <f t="shared" si="30"/>
        <v>0</v>
      </c>
      <c r="AT27" s="33">
        <f t="shared" si="31"/>
        <v>20500</v>
      </c>
      <c r="AU27" s="33">
        <f t="shared" si="32"/>
        <v>100000</v>
      </c>
      <c r="AV27" s="33">
        <v>257500</v>
      </c>
      <c r="AW27" s="33">
        <f t="shared" si="33"/>
        <v>0</v>
      </c>
      <c r="AX27" s="33">
        <f t="shared" si="34"/>
        <v>0</v>
      </c>
      <c r="AY27" s="34">
        <f t="shared" si="35"/>
        <v>102103.48567860677</v>
      </c>
    </row>
    <row r="28" spans="1:51" ht="15.75" customHeight="1" x14ac:dyDescent="0.3">
      <c r="A28" s="166" t="s">
        <v>228</v>
      </c>
      <c r="B28" s="99">
        <v>20031.29</v>
      </c>
      <c r="C28" s="99">
        <v>21183.360000000001</v>
      </c>
      <c r="D28" s="99">
        <v>64929.55</v>
      </c>
      <c r="E28" s="99">
        <v>54100.54</v>
      </c>
      <c r="F28" s="100">
        <v>60000</v>
      </c>
      <c r="G28" s="101">
        <v>12500</v>
      </c>
      <c r="H28" s="182">
        <v>46242</v>
      </c>
      <c r="I28" s="182">
        <v>46325</v>
      </c>
      <c r="J28" s="166">
        <v>4.4000000000000004</v>
      </c>
      <c r="K28" s="166">
        <v>2.6</v>
      </c>
      <c r="L28" s="167" t="s">
        <v>1206</v>
      </c>
      <c r="M28" s="168" t="s">
        <v>1204</v>
      </c>
      <c r="N28" s="169">
        <v>2.5021014492753599E-2</v>
      </c>
      <c r="O28" s="21">
        <f t="shared" si="0"/>
        <v>1.8000000000000003</v>
      </c>
      <c r="P28" s="21" t="str">
        <f t="shared" si="1"/>
        <v>N</v>
      </c>
      <c r="Q28" s="22">
        <f t="shared" si="2"/>
        <v>41214.65</v>
      </c>
      <c r="R28" s="8" t="str">
        <f t="shared" si="3"/>
        <v>N</v>
      </c>
      <c r="S28" s="23">
        <f t="shared" si="4"/>
        <v>3.6000000000000005</v>
      </c>
      <c r="T28" s="24">
        <f t="shared" si="5"/>
        <v>20500</v>
      </c>
      <c r="U28" s="24">
        <f t="shared" si="6"/>
        <v>100000</v>
      </c>
      <c r="V28" s="24">
        <f t="shared" si="7"/>
        <v>257500</v>
      </c>
      <c r="W28" s="24">
        <f t="shared" si="8"/>
        <v>10250</v>
      </c>
      <c r="X28" s="24">
        <f t="shared" si="9"/>
        <v>0</v>
      </c>
      <c r="Y28" s="24">
        <f t="shared" si="10"/>
        <v>10250</v>
      </c>
      <c r="Z28" s="24">
        <f t="shared" si="11"/>
        <v>31995.882354963767</v>
      </c>
      <c r="AA28" s="25" t="str">
        <f t="shared" si="12"/>
        <v>N</v>
      </c>
      <c r="AB28" s="26">
        <f t="shared" si="13"/>
        <v>2.6000000000000005</v>
      </c>
      <c r="AC28" s="27">
        <f t="shared" si="14"/>
        <v>20500</v>
      </c>
      <c r="AD28" s="28">
        <f t="shared" si="15"/>
        <v>100000</v>
      </c>
      <c r="AE28" s="28">
        <f t="shared" si="16"/>
        <v>257500</v>
      </c>
      <c r="AF28" s="28">
        <f t="shared" si="17"/>
        <v>10250</v>
      </c>
      <c r="AG28" s="28">
        <f t="shared" si="18"/>
        <v>0</v>
      </c>
      <c r="AH28" s="28">
        <f t="shared" si="19"/>
        <v>10250</v>
      </c>
      <c r="AI28" s="28">
        <f t="shared" si="20"/>
        <v>33052.917189626482</v>
      </c>
      <c r="AJ28" s="29" t="str">
        <f t="shared" si="21"/>
        <v>N</v>
      </c>
      <c r="AK28" s="30">
        <f t="shared" si="22"/>
        <v>1.6000000000000005</v>
      </c>
      <c r="AL28" s="31">
        <f t="shared" si="23"/>
        <v>20500</v>
      </c>
      <c r="AM28" s="31">
        <f t="shared" si="24"/>
        <v>100000</v>
      </c>
      <c r="AN28" s="31">
        <f t="shared" si="25"/>
        <v>257500</v>
      </c>
      <c r="AO28" s="31">
        <f t="shared" si="26"/>
        <v>10250</v>
      </c>
      <c r="AP28" s="31">
        <f t="shared" si="27"/>
        <v>0</v>
      </c>
      <c r="AQ28" s="31">
        <f t="shared" si="28"/>
        <v>10250</v>
      </c>
      <c r="AR28" s="31">
        <f t="shared" si="29"/>
        <v>34136.400108206639</v>
      </c>
      <c r="AS28" s="32">
        <f t="shared" si="30"/>
        <v>0.60000000000000053</v>
      </c>
      <c r="AT28" s="33">
        <f t="shared" si="31"/>
        <v>20500</v>
      </c>
      <c r="AU28" s="33">
        <f t="shared" si="32"/>
        <v>100000</v>
      </c>
      <c r="AV28" s="33">
        <v>257500</v>
      </c>
      <c r="AW28" s="33">
        <f t="shared" si="33"/>
        <v>2160.2249999999985</v>
      </c>
      <c r="AX28" s="33">
        <f t="shared" si="34"/>
        <v>43336.767868595241</v>
      </c>
      <c r="AY28" s="34">
        <f t="shared" si="35"/>
        <v>142521.96752139213</v>
      </c>
    </row>
    <row r="29" spans="1:51" ht="15.75" customHeight="1" x14ac:dyDescent="0.3">
      <c r="A29" s="166" t="s">
        <v>229</v>
      </c>
      <c r="B29" s="99">
        <v>16950.330000000002</v>
      </c>
      <c r="C29" s="99">
        <v>22212.58</v>
      </c>
      <c r="D29" s="99">
        <v>52872.800000000003</v>
      </c>
      <c r="E29" s="99">
        <v>41042.94</v>
      </c>
      <c r="F29" s="100">
        <v>45000</v>
      </c>
      <c r="G29" s="101">
        <v>0</v>
      </c>
      <c r="H29" s="182">
        <v>46444</v>
      </c>
      <c r="I29" s="182">
        <v>46471</v>
      </c>
      <c r="J29" s="166">
        <v>2.1</v>
      </c>
      <c r="K29" s="166">
        <v>1.4</v>
      </c>
      <c r="L29" s="167" t="s">
        <v>1206</v>
      </c>
      <c r="M29" s="168" t="s">
        <v>1203</v>
      </c>
      <c r="N29" s="169">
        <v>2.5223188405797101E-2</v>
      </c>
      <c r="O29" s="21">
        <f t="shared" si="0"/>
        <v>0.70000000000000018</v>
      </c>
      <c r="P29" s="21" t="str">
        <f t="shared" si="1"/>
        <v>N</v>
      </c>
      <c r="Q29" s="22">
        <f t="shared" si="2"/>
        <v>39162.910000000003</v>
      </c>
      <c r="R29" s="8" t="str">
        <f t="shared" si="3"/>
        <v>N</v>
      </c>
      <c r="S29" s="23">
        <f t="shared" si="4"/>
        <v>0.93333333333333357</v>
      </c>
      <c r="T29" s="24">
        <f t="shared" si="5"/>
        <v>20500</v>
      </c>
      <c r="U29" s="24">
        <f t="shared" si="6"/>
        <v>100000</v>
      </c>
      <c r="V29" s="24">
        <f t="shared" si="7"/>
        <v>257500</v>
      </c>
      <c r="W29" s="24">
        <f t="shared" si="8"/>
        <v>15375</v>
      </c>
      <c r="X29" s="24">
        <f t="shared" si="9"/>
        <v>0</v>
      </c>
      <c r="Y29" s="24">
        <f t="shared" si="10"/>
        <v>15375</v>
      </c>
      <c r="Z29" s="24">
        <f t="shared" si="11"/>
        <v>24775.723457449283</v>
      </c>
      <c r="AA29" s="25" t="str">
        <f t="shared" si="12"/>
        <v>N</v>
      </c>
      <c r="AB29" s="26">
        <f t="shared" si="13"/>
        <v>0</v>
      </c>
      <c r="AC29" s="27">
        <f t="shared" si="14"/>
        <v>20500</v>
      </c>
      <c r="AD29" s="28">
        <f t="shared" si="15"/>
        <v>100000</v>
      </c>
      <c r="AE29" s="28">
        <f t="shared" si="16"/>
        <v>257500</v>
      </c>
      <c r="AF29" s="28">
        <f t="shared" si="17"/>
        <v>0</v>
      </c>
      <c r="AG29" s="28">
        <f t="shared" si="18"/>
        <v>0</v>
      </c>
      <c r="AH29" s="28">
        <f t="shared" si="19"/>
        <v>0</v>
      </c>
      <c r="AI29" s="28">
        <f t="shared" si="20"/>
        <v>0</v>
      </c>
      <c r="AJ29" s="29" t="str">
        <f t="shared" si="21"/>
        <v>N</v>
      </c>
      <c r="AK29" s="30">
        <f t="shared" si="22"/>
        <v>0</v>
      </c>
      <c r="AL29" s="31">
        <f t="shared" si="23"/>
        <v>20500</v>
      </c>
      <c r="AM29" s="31">
        <f t="shared" si="24"/>
        <v>100000</v>
      </c>
      <c r="AN29" s="31">
        <f t="shared" si="25"/>
        <v>257500</v>
      </c>
      <c r="AO29" s="31">
        <f t="shared" si="26"/>
        <v>0</v>
      </c>
      <c r="AP29" s="31">
        <f t="shared" si="27"/>
        <v>0</v>
      </c>
      <c r="AQ29" s="31">
        <f t="shared" si="28"/>
        <v>0</v>
      </c>
      <c r="AR29" s="31">
        <f t="shared" si="29"/>
        <v>0</v>
      </c>
      <c r="AS29" s="32">
        <f t="shared" si="30"/>
        <v>0</v>
      </c>
      <c r="AT29" s="33">
        <f t="shared" si="31"/>
        <v>20500</v>
      </c>
      <c r="AU29" s="33">
        <f t="shared" si="32"/>
        <v>100000</v>
      </c>
      <c r="AV29" s="33">
        <v>257500</v>
      </c>
      <c r="AW29" s="33">
        <f t="shared" si="33"/>
        <v>0</v>
      </c>
      <c r="AX29" s="33">
        <f t="shared" si="34"/>
        <v>0</v>
      </c>
      <c r="AY29" s="34">
        <f t="shared" si="35"/>
        <v>24775.723457449283</v>
      </c>
    </row>
    <row r="30" spans="1:51" ht="15.75" customHeight="1" x14ac:dyDescent="0.3">
      <c r="A30" s="166" t="s">
        <v>230</v>
      </c>
      <c r="B30" s="99">
        <v>9562.43</v>
      </c>
      <c r="C30" s="99">
        <v>28100.94</v>
      </c>
      <c r="D30" s="99">
        <v>104937.41</v>
      </c>
      <c r="E30" s="99">
        <v>101143.94</v>
      </c>
      <c r="F30" s="100">
        <v>42000</v>
      </c>
      <c r="G30" s="101">
        <v>12500</v>
      </c>
      <c r="H30" s="182">
        <v>46525</v>
      </c>
      <c r="I30" s="182">
        <v>46602</v>
      </c>
      <c r="J30" s="166">
        <v>4.8</v>
      </c>
      <c r="K30" s="166">
        <v>2.7</v>
      </c>
      <c r="L30" s="167" t="s">
        <v>1207</v>
      </c>
      <c r="M30" s="168" t="s">
        <v>1203</v>
      </c>
      <c r="N30" s="169">
        <v>2.54253623188406E-2</v>
      </c>
      <c r="O30" s="21">
        <f t="shared" si="0"/>
        <v>2.0999999999999996</v>
      </c>
      <c r="P30" s="21" t="str">
        <f t="shared" si="1"/>
        <v>N</v>
      </c>
      <c r="Q30" s="22">
        <f t="shared" si="2"/>
        <v>37663.369999999995</v>
      </c>
      <c r="R30" s="8" t="str">
        <f t="shared" si="3"/>
        <v>N</v>
      </c>
      <c r="S30" s="23">
        <f t="shared" si="4"/>
        <v>2.7999999999999994</v>
      </c>
      <c r="T30" s="24">
        <f t="shared" si="5"/>
        <v>50000</v>
      </c>
      <c r="U30" s="24">
        <f t="shared" si="6"/>
        <v>200000</v>
      </c>
      <c r="V30" s="24">
        <f t="shared" si="7"/>
        <v>257500</v>
      </c>
      <c r="W30" s="24">
        <f t="shared" si="8"/>
        <v>28965.731121298908</v>
      </c>
      <c r="X30" s="24">
        <f t="shared" si="9"/>
        <v>0</v>
      </c>
      <c r="Y30" s="24">
        <f t="shared" si="10"/>
        <v>28965.731121298908</v>
      </c>
      <c r="Z30" s="24">
        <f t="shared" si="11"/>
        <v>9655.2437070996384</v>
      </c>
      <c r="AA30" s="25" t="str">
        <f t="shared" si="12"/>
        <v>N</v>
      </c>
      <c r="AB30" s="26">
        <f t="shared" si="13"/>
        <v>1.7999999999999994</v>
      </c>
      <c r="AC30" s="27">
        <f t="shared" si="14"/>
        <v>50000</v>
      </c>
      <c r="AD30" s="28">
        <f t="shared" si="15"/>
        <v>200000</v>
      </c>
      <c r="AE30" s="28">
        <f t="shared" si="16"/>
        <v>257500</v>
      </c>
      <c r="AF30" s="28">
        <f t="shared" si="17"/>
        <v>29702.195329888047</v>
      </c>
      <c r="AG30" s="28">
        <f t="shared" si="18"/>
        <v>0</v>
      </c>
      <c r="AH30" s="28">
        <f t="shared" si="19"/>
        <v>29702.195329888047</v>
      </c>
      <c r="AI30" s="28">
        <f t="shared" si="20"/>
        <v>9900.731776629349</v>
      </c>
      <c r="AJ30" s="29" t="str">
        <f t="shared" si="21"/>
        <v>N</v>
      </c>
      <c r="AK30" s="30">
        <f t="shared" si="22"/>
        <v>0.79999999999999938</v>
      </c>
      <c r="AL30" s="31">
        <f t="shared" si="23"/>
        <v>50000</v>
      </c>
      <c r="AM30" s="31">
        <f t="shared" si="24"/>
        <v>200000</v>
      </c>
      <c r="AN30" s="31">
        <f t="shared" si="25"/>
        <v>257500</v>
      </c>
      <c r="AO30" s="31">
        <f t="shared" si="26"/>
        <v>30457.384407815422</v>
      </c>
      <c r="AP30" s="31">
        <f t="shared" si="27"/>
        <v>0</v>
      </c>
      <c r="AQ30" s="31">
        <f t="shared" si="28"/>
        <v>30457.384407815422</v>
      </c>
      <c r="AR30" s="31">
        <f t="shared" si="29"/>
        <v>10152.46146927181</v>
      </c>
      <c r="AS30" s="32">
        <f t="shared" si="30"/>
        <v>0</v>
      </c>
      <c r="AT30" s="33">
        <f t="shared" si="31"/>
        <v>50000</v>
      </c>
      <c r="AU30" s="33">
        <f t="shared" si="32"/>
        <v>200000</v>
      </c>
      <c r="AV30" s="33">
        <v>257500</v>
      </c>
      <c r="AW30" s="33">
        <f t="shared" si="33"/>
        <v>0</v>
      </c>
      <c r="AX30" s="33">
        <f t="shared" si="34"/>
        <v>0</v>
      </c>
      <c r="AY30" s="34">
        <f t="shared" si="35"/>
        <v>29708.436953000797</v>
      </c>
    </row>
    <row r="31" spans="1:51" ht="15.75" customHeight="1" x14ac:dyDescent="0.3">
      <c r="A31" s="166" t="s">
        <v>231</v>
      </c>
      <c r="B31" s="99">
        <v>19701.22</v>
      </c>
      <c r="C31" s="99">
        <v>23222.45</v>
      </c>
      <c r="D31" s="99">
        <v>80980.88</v>
      </c>
      <c r="E31" s="99">
        <v>80411.09</v>
      </c>
      <c r="F31" s="100">
        <v>167000</v>
      </c>
      <c r="G31" s="101">
        <v>0</v>
      </c>
      <c r="H31" s="182">
        <v>46295</v>
      </c>
      <c r="I31" s="182">
        <v>46313</v>
      </c>
      <c r="J31" s="166">
        <v>4.3</v>
      </c>
      <c r="K31" s="166">
        <v>4.0999999999999996</v>
      </c>
      <c r="L31" s="167" t="s">
        <v>1207</v>
      </c>
      <c r="M31" s="168" t="s">
        <v>1205</v>
      </c>
      <c r="N31" s="169">
        <v>2.5627536231884102E-2</v>
      </c>
      <c r="O31" s="21">
        <f t="shared" si="0"/>
        <v>0.20000000000000018</v>
      </c>
      <c r="P31" s="21" t="str">
        <f t="shared" si="1"/>
        <v>N</v>
      </c>
      <c r="Q31" s="22">
        <f t="shared" si="2"/>
        <v>42923.67</v>
      </c>
      <c r="R31" s="8" t="str">
        <f t="shared" si="3"/>
        <v>N</v>
      </c>
      <c r="S31" s="23">
        <f t="shared" si="4"/>
        <v>0.20000000000000018</v>
      </c>
      <c r="T31" s="24">
        <f t="shared" si="5"/>
        <v>50000</v>
      </c>
      <c r="U31" s="24">
        <f t="shared" si="6"/>
        <v>200000</v>
      </c>
      <c r="V31" s="24">
        <f t="shared" si="7"/>
        <v>257500</v>
      </c>
      <c r="W31" s="24">
        <f t="shared" si="8"/>
        <v>44023.697908130431</v>
      </c>
      <c r="X31" s="24">
        <f t="shared" si="9"/>
        <v>0</v>
      </c>
      <c r="Y31" s="24">
        <f t="shared" si="10"/>
        <v>44023.697908130431</v>
      </c>
      <c r="Z31" s="24">
        <f t="shared" si="11"/>
        <v>0</v>
      </c>
      <c r="AA31" s="25" t="str">
        <f t="shared" si="12"/>
        <v>N</v>
      </c>
      <c r="AB31" s="26">
        <f t="shared" si="13"/>
        <v>0</v>
      </c>
      <c r="AC31" s="27">
        <f t="shared" si="14"/>
        <v>50000</v>
      </c>
      <c r="AD31" s="28">
        <f t="shared" si="15"/>
        <v>200000</v>
      </c>
      <c r="AE31" s="28">
        <f t="shared" si="16"/>
        <v>257500</v>
      </c>
      <c r="AF31" s="28">
        <f t="shared" si="17"/>
        <v>0</v>
      </c>
      <c r="AG31" s="28">
        <f t="shared" si="18"/>
        <v>0</v>
      </c>
      <c r="AH31" s="28">
        <f t="shared" si="19"/>
        <v>0</v>
      </c>
      <c r="AI31" s="28">
        <f t="shared" si="20"/>
        <v>0</v>
      </c>
      <c r="AJ31" s="29" t="str">
        <f t="shared" si="21"/>
        <v>N</v>
      </c>
      <c r="AK31" s="30">
        <f t="shared" si="22"/>
        <v>0</v>
      </c>
      <c r="AL31" s="31">
        <f t="shared" si="23"/>
        <v>50000</v>
      </c>
      <c r="AM31" s="31">
        <f t="shared" si="24"/>
        <v>200000</v>
      </c>
      <c r="AN31" s="31">
        <f t="shared" si="25"/>
        <v>257500</v>
      </c>
      <c r="AO31" s="31">
        <f t="shared" si="26"/>
        <v>0</v>
      </c>
      <c r="AP31" s="31">
        <f t="shared" si="27"/>
        <v>0</v>
      </c>
      <c r="AQ31" s="31">
        <f t="shared" si="28"/>
        <v>0</v>
      </c>
      <c r="AR31" s="31">
        <f t="shared" si="29"/>
        <v>0</v>
      </c>
      <c r="AS31" s="32">
        <f t="shared" si="30"/>
        <v>0</v>
      </c>
      <c r="AT31" s="33">
        <f t="shared" si="31"/>
        <v>50000</v>
      </c>
      <c r="AU31" s="33">
        <f t="shared" si="32"/>
        <v>200000</v>
      </c>
      <c r="AV31" s="33">
        <v>257500</v>
      </c>
      <c r="AW31" s="33">
        <f t="shared" si="33"/>
        <v>0</v>
      </c>
      <c r="AX31" s="33">
        <f t="shared" si="34"/>
        <v>0</v>
      </c>
      <c r="AY31" s="34">
        <f t="shared" si="35"/>
        <v>0</v>
      </c>
    </row>
    <row r="32" spans="1:51" ht="15.75" customHeight="1" x14ac:dyDescent="0.3">
      <c r="A32" s="166" t="s">
        <v>232</v>
      </c>
      <c r="B32" s="99">
        <v>17621.830000000002</v>
      </c>
      <c r="C32" s="99">
        <v>15417.61</v>
      </c>
      <c r="D32" s="99">
        <v>49894.51</v>
      </c>
      <c r="E32" s="99">
        <v>46949.45</v>
      </c>
      <c r="F32" s="100">
        <v>92000</v>
      </c>
      <c r="G32" s="101">
        <v>12500</v>
      </c>
      <c r="H32" s="182">
        <v>46215</v>
      </c>
      <c r="I32" s="182">
        <v>46266</v>
      </c>
      <c r="J32" s="166">
        <v>3.5</v>
      </c>
      <c r="K32" s="166">
        <v>0.6</v>
      </c>
      <c r="L32" s="167" t="s">
        <v>1207</v>
      </c>
      <c r="M32" s="168" t="s">
        <v>1203</v>
      </c>
      <c r="N32" s="169">
        <v>2.5829710144927499E-2</v>
      </c>
      <c r="O32" s="21">
        <f t="shared" si="0"/>
        <v>2.9</v>
      </c>
      <c r="P32" s="21" t="str">
        <f t="shared" si="1"/>
        <v>N</v>
      </c>
      <c r="Q32" s="22">
        <f t="shared" si="2"/>
        <v>33039.440000000002</v>
      </c>
      <c r="R32" s="8" t="str">
        <f t="shared" si="3"/>
        <v>N</v>
      </c>
      <c r="S32" s="23">
        <f t="shared" si="4"/>
        <v>3.8666666666666667</v>
      </c>
      <c r="T32" s="24">
        <f t="shared" si="5"/>
        <v>50000</v>
      </c>
      <c r="U32" s="24">
        <f t="shared" si="6"/>
        <v>200000</v>
      </c>
      <c r="V32" s="24">
        <f t="shared" si="7"/>
        <v>257500</v>
      </c>
      <c r="W32" s="24">
        <f t="shared" si="8"/>
        <v>25419.62936891304</v>
      </c>
      <c r="X32" s="24">
        <f t="shared" si="9"/>
        <v>0</v>
      </c>
      <c r="Y32" s="24">
        <f t="shared" si="10"/>
        <v>25419.62936891304</v>
      </c>
      <c r="Z32" s="24">
        <f t="shared" si="11"/>
        <v>8473.2097896376799</v>
      </c>
      <c r="AA32" s="25" t="str">
        <f t="shared" si="12"/>
        <v>N</v>
      </c>
      <c r="AB32" s="26">
        <f t="shared" si="13"/>
        <v>2.8666666666666667</v>
      </c>
      <c r="AC32" s="27">
        <f t="shared" si="14"/>
        <v>50000</v>
      </c>
      <c r="AD32" s="28">
        <f t="shared" si="15"/>
        <v>200000</v>
      </c>
      <c r="AE32" s="28">
        <f t="shared" si="16"/>
        <v>257500</v>
      </c>
      <c r="AF32" s="28">
        <f t="shared" si="17"/>
        <v>26076.211027503552</v>
      </c>
      <c r="AG32" s="28">
        <f t="shared" si="18"/>
        <v>0</v>
      </c>
      <c r="AH32" s="28">
        <f t="shared" si="19"/>
        <v>26076.211027503552</v>
      </c>
      <c r="AI32" s="28">
        <f t="shared" si="20"/>
        <v>8692.0703425011816</v>
      </c>
      <c r="AJ32" s="29" t="str">
        <f t="shared" si="21"/>
        <v>N</v>
      </c>
      <c r="AK32" s="30">
        <f t="shared" si="22"/>
        <v>1.8666666666666667</v>
      </c>
      <c r="AL32" s="31">
        <f t="shared" si="23"/>
        <v>50000</v>
      </c>
      <c r="AM32" s="31">
        <f t="shared" si="24"/>
        <v>200000</v>
      </c>
      <c r="AN32" s="31">
        <f t="shared" si="25"/>
        <v>257500</v>
      </c>
      <c r="AO32" s="31">
        <f t="shared" si="26"/>
        <v>26749.75200002193</v>
      </c>
      <c r="AP32" s="31">
        <f t="shared" si="27"/>
        <v>0</v>
      </c>
      <c r="AQ32" s="31">
        <f t="shared" si="28"/>
        <v>26749.75200002193</v>
      </c>
      <c r="AR32" s="31">
        <f t="shared" si="29"/>
        <v>8916.5840000073076</v>
      </c>
      <c r="AS32" s="32">
        <f t="shared" si="30"/>
        <v>0.8666666666666667</v>
      </c>
      <c r="AT32" s="33">
        <f t="shared" si="31"/>
        <v>50000</v>
      </c>
      <c r="AU32" s="33">
        <f t="shared" si="32"/>
        <v>200000</v>
      </c>
      <c r="AV32" s="33">
        <v>257500</v>
      </c>
      <c r="AW32" s="33">
        <f t="shared" si="33"/>
        <v>27440.69034063119</v>
      </c>
      <c r="AX32" s="33">
        <f t="shared" si="34"/>
        <v>9146.8967802103944</v>
      </c>
      <c r="AY32" s="34">
        <f t="shared" si="35"/>
        <v>35228.760912356563</v>
      </c>
    </row>
    <row r="33" spans="1:51" ht="15.75" customHeight="1" x14ac:dyDescent="0.3">
      <c r="A33" s="166" t="s">
        <v>233</v>
      </c>
      <c r="B33" s="99">
        <v>17002.189999999999</v>
      </c>
      <c r="C33" s="99">
        <v>18485.16</v>
      </c>
      <c r="D33" s="99">
        <v>80841.59</v>
      </c>
      <c r="E33" s="99">
        <v>68389.990000000005</v>
      </c>
      <c r="F33" s="100">
        <v>100000</v>
      </c>
      <c r="G33" s="101">
        <v>0</v>
      </c>
      <c r="H33" s="182">
        <v>46369</v>
      </c>
      <c r="I33" s="182">
        <v>46459</v>
      </c>
      <c r="J33" s="166">
        <v>1.5</v>
      </c>
      <c r="K33" s="166">
        <v>1</v>
      </c>
      <c r="L33" s="167" t="s">
        <v>1207</v>
      </c>
      <c r="M33" s="168" t="s">
        <v>1204</v>
      </c>
      <c r="N33" s="169">
        <v>0.04</v>
      </c>
      <c r="O33" s="21">
        <f t="shared" si="0"/>
        <v>0.5</v>
      </c>
      <c r="P33" s="21" t="str">
        <f t="shared" si="1"/>
        <v>N</v>
      </c>
      <c r="Q33" s="22">
        <f t="shared" si="2"/>
        <v>35487.35</v>
      </c>
      <c r="R33" s="8" t="str">
        <f t="shared" si="3"/>
        <v>N</v>
      </c>
      <c r="S33" s="23">
        <f t="shared" si="4"/>
        <v>1</v>
      </c>
      <c r="T33" s="24">
        <f t="shared" si="5"/>
        <v>50000</v>
      </c>
      <c r="U33" s="24">
        <f t="shared" si="6"/>
        <v>200000</v>
      </c>
      <c r="V33" s="24">
        <f t="shared" si="7"/>
        <v>257500</v>
      </c>
      <c r="W33" s="24">
        <f t="shared" si="8"/>
        <v>18453.421999999999</v>
      </c>
      <c r="X33" s="24">
        <f t="shared" si="9"/>
        <v>0</v>
      </c>
      <c r="Y33" s="24">
        <f t="shared" si="10"/>
        <v>18453.421999999999</v>
      </c>
      <c r="Z33" s="24">
        <f t="shared" si="11"/>
        <v>18453.421999999999</v>
      </c>
      <c r="AA33" s="25" t="str">
        <f t="shared" si="12"/>
        <v>N</v>
      </c>
      <c r="AB33" s="26">
        <f t="shared" si="13"/>
        <v>0</v>
      </c>
      <c r="AC33" s="27">
        <f t="shared" si="14"/>
        <v>50000</v>
      </c>
      <c r="AD33" s="28">
        <f t="shared" si="15"/>
        <v>200000</v>
      </c>
      <c r="AE33" s="28">
        <f t="shared" si="16"/>
        <v>257500</v>
      </c>
      <c r="AF33" s="28">
        <f t="shared" si="17"/>
        <v>0</v>
      </c>
      <c r="AG33" s="28">
        <f t="shared" si="18"/>
        <v>0</v>
      </c>
      <c r="AH33" s="28">
        <f t="shared" si="19"/>
        <v>0</v>
      </c>
      <c r="AI33" s="28">
        <f t="shared" si="20"/>
        <v>0</v>
      </c>
      <c r="AJ33" s="29" t="str">
        <f t="shared" si="21"/>
        <v>N</v>
      </c>
      <c r="AK33" s="30">
        <f t="shared" si="22"/>
        <v>0</v>
      </c>
      <c r="AL33" s="31">
        <f t="shared" si="23"/>
        <v>50000</v>
      </c>
      <c r="AM33" s="31">
        <f t="shared" si="24"/>
        <v>200000</v>
      </c>
      <c r="AN33" s="31">
        <f t="shared" si="25"/>
        <v>257500</v>
      </c>
      <c r="AO33" s="31">
        <f t="shared" si="26"/>
        <v>0</v>
      </c>
      <c r="AP33" s="31">
        <f t="shared" si="27"/>
        <v>0</v>
      </c>
      <c r="AQ33" s="31">
        <f t="shared" si="28"/>
        <v>0</v>
      </c>
      <c r="AR33" s="31">
        <f t="shared" si="29"/>
        <v>0</v>
      </c>
      <c r="AS33" s="32">
        <f t="shared" si="30"/>
        <v>0</v>
      </c>
      <c r="AT33" s="33">
        <f t="shared" si="31"/>
        <v>50000</v>
      </c>
      <c r="AU33" s="33">
        <f t="shared" si="32"/>
        <v>200000</v>
      </c>
      <c r="AV33" s="33">
        <v>257500</v>
      </c>
      <c r="AW33" s="33">
        <f t="shared" si="33"/>
        <v>0</v>
      </c>
      <c r="AX33" s="33">
        <f t="shared" si="34"/>
        <v>0</v>
      </c>
      <c r="AY33" s="34">
        <f t="shared" si="35"/>
        <v>18453.421999999999</v>
      </c>
    </row>
    <row r="34" spans="1:51" ht="15.75" customHeight="1" x14ac:dyDescent="0.3">
      <c r="A34" s="166" t="s">
        <v>234</v>
      </c>
      <c r="B34" s="99">
        <v>20220.14</v>
      </c>
      <c r="C34" s="99">
        <v>30585.94</v>
      </c>
      <c r="D34" s="99">
        <v>125447.69</v>
      </c>
      <c r="E34" s="99">
        <v>115677.68</v>
      </c>
      <c r="F34" s="102">
        <v>129000</v>
      </c>
      <c r="G34" s="103">
        <v>12500</v>
      </c>
      <c r="H34" s="182">
        <v>46546</v>
      </c>
      <c r="I34" s="182">
        <v>46561</v>
      </c>
      <c r="J34" s="166">
        <v>1.7</v>
      </c>
      <c r="K34" s="166">
        <v>0.1</v>
      </c>
      <c r="L34" s="167" t="s">
        <v>1206</v>
      </c>
      <c r="M34" s="168" t="s">
        <v>1203</v>
      </c>
      <c r="N34" s="169">
        <v>0.01</v>
      </c>
      <c r="O34" s="21">
        <f t="shared" si="0"/>
        <v>1.5999999999999999</v>
      </c>
      <c r="P34" s="21" t="str">
        <f t="shared" si="1"/>
        <v>N</v>
      </c>
      <c r="Q34" s="22">
        <f t="shared" si="2"/>
        <v>50806.080000000002</v>
      </c>
      <c r="R34" s="8" t="str">
        <f t="shared" si="3"/>
        <v>N</v>
      </c>
      <c r="S34" s="23">
        <f t="shared" si="4"/>
        <v>2.1333333333333333</v>
      </c>
      <c r="T34" s="24">
        <f t="shared" si="5"/>
        <v>20500</v>
      </c>
      <c r="U34" s="24">
        <f t="shared" si="6"/>
        <v>100000</v>
      </c>
      <c r="V34" s="24">
        <f t="shared" si="7"/>
        <v>257500</v>
      </c>
      <c r="W34" s="24">
        <f t="shared" si="8"/>
        <v>0</v>
      </c>
      <c r="X34" s="24">
        <f t="shared" si="9"/>
        <v>0</v>
      </c>
      <c r="Y34" s="24">
        <f t="shared" si="10"/>
        <v>0</v>
      </c>
      <c r="Z34" s="24">
        <f t="shared" si="11"/>
        <v>51314.140800000001</v>
      </c>
      <c r="AA34" s="25" t="str">
        <f t="shared" si="12"/>
        <v>N</v>
      </c>
      <c r="AB34" s="26">
        <f t="shared" si="13"/>
        <v>1.1333333333333333</v>
      </c>
      <c r="AC34" s="27">
        <f t="shared" si="14"/>
        <v>20500</v>
      </c>
      <c r="AD34" s="28">
        <f t="shared" si="15"/>
        <v>100000</v>
      </c>
      <c r="AE34" s="28">
        <f t="shared" si="16"/>
        <v>257500</v>
      </c>
      <c r="AF34" s="28">
        <f t="shared" si="17"/>
        <v>0</v>
      </c>
      <c r="AG34" s="28">
        <f t="shared" si="18"/>
        <v>0</v>
      </c>
      <c r="AH34" s="28">
        <f t="shared" si="19"/>
        <v>0</v>
      </c>
      <c r="AI34" s="28">
        <f t="shared" si="20"/>
        <v>51827.282208000004</v>
      </c>
      <c r="AJ34" s="29" t="str">
        <f t="shared" si="21"/>
        <v>N</v>
      </c>
      <c r="AK34" s="30">
        <f t="shared" si="22"/>
        <v>0.1333333333333333</v>
      </c>
      <c r="AL34" s="31">
        <f t="shared" si="23"/>
        <v>20500</v>
      </c>
      <c r="AM34" s="31">
        <f t="shared" si="24"/>
        <v>100000</v>
      </c>
      <c r="AN34" s="31">
        <f t="shared" si="25"/>
        <v>257500</v>
      </c>
      <c r="AO34" s="31">
        <f t="shared" si="26"/>
        <v>0</v>
      </c>
      <c r="AP34" s="31">
        <f t="shared" si="27"/>
        <v>0</v>
      </c>
      <c r="AQ34" s="31">
        <f t="shared" si="28"/>
        <v>0</v>
      </c>
      <c r="AR34" s="31">
        <f t="shared" si="29"/>
        <v>52345.555030080002</v>
      </c>
      <c r="AS34" s="32">
        <f t="shared" si="30"/>
        <v>0</v>
      </c>
      <c r="AT34" s="33">
        <f t="shared" si="31"/>
        <v>20500</v>
      </c>
      <c r="AU34" s="33">
        <f t="shared" si="32"/>
        <v>100000</v>
      </c>
      <c r="AV34" s="33">
        <v>257500</v>
      </c>
      <c r="AW34" s="33">
        <f t="shared" si="33"/>
        <v>0</v>
      </c>
      <c r="AX34" s="33">
        <f t="shared" si="34"/>
        <v>0</v>
      </c>
      <c r="AY34" s="34">
        <f t="shared" si="35"/>
        <v>155486.97803808001</v>
      </c>
    </row>
    <row r="35" spans="1:51" ht="15.75" customHeight="1" x14ac:dyDescent="0.3">
      <c r="A35" s="166" t="s">
        <v>235</v>
      </c>
      <c r="B35" s="99">
        <v>5464.04</v>
      </c>
      <c r="C35" s="99">
        <v>33141.54</v>
      </c>
      <c r="D35" s="99">
        <v>102302.68</v>
      </c>
      <c r="E35" s="99">
        <v>101501.22</v>
      </c>
      <c r="F35" s="102">
        <v>77000</v>
      </c>
      <c r="G35" s="103">
        <v>12500</v>
      </c>
      <c r="H35" s="182">
        <v>46302</v>
      </c>
      <c r="I35" s="182">
        <v>46338</v>
      </c>
      <c r="J35" s="166">
        <v>4.2</v>
      </c>
      <c r="K35" s="166">
        <v>0.2</v>
      </c>
      <c r="L35" s="167" t="s">
        <v>1206</v>
      </c>
      <c r="M35" s="168" t="s">
        <v>1205</v>
      </c>
      <c r="N35" s="169">
        <v>0.02</v>
      </c>
      <c r="O35" s="21">
        <f t="shared" si="0"/>
        <v>4</v>
      </c>
      <c r="P35" s="21" t="str">
        <f t="shared" si="1"/>
        <v>N</v>
      </c>
      <c r="Q35" s="22">
        <f t="shared" si="2"/>
        <v>38605.58</v>
      </c>
      <c r="R35" s="8" t="str">
        <f t="shared" si="3"/>
        <v>N</v>
      </c>
      <c r="S35" s="23">
        <f t="shared" si="4"/>
        <v>4</v>
      </c>
      <c r="T35" s="24">
        <f t="shared" si="5"/>
        <v>20500</v>
      </c>
      <c r="U35" s="24">
        <f t="shared" si="6"/>
        <v>100000</v>
      </c>
      <c r="V35" s="24">
        <f t="shared" si="7"/>
        <v>257500</v>
      </c>
      <c r="W35" s="24">
        <f t="shared" si="8"/>
        <v>0</v>
      </c>
      <c r="X35" s="24">
        <f t="shared" si="9"/>
        <v>0</v>
      </c>
      <c r="Y35" s="24">
        <f t="shared" si="10"/>
        <v>0</v>
      </c>
      <c r="Z35" s="24">
        <f t="shared" si="11"/>
        <v>39377.691600000006</v>
      </c>
      <c r="AA35" s="25" t="str">
        <f t="shared" si="12"/>
        <v>N</v>
      </c>
      <c r="AB35" s="26">
        <f t="shared" si="13"/>
        <v>3</v>
      </c>
      <c r="AC35" s="27">
        <f t="shared" si="14"/>
        <v>20500</v>
      </c>
      <c r="AD35" s="28">
        <f t="shared" si="15"/>
        <v>100000</v>
      </c>
      <c r="AE35" s="28">
        <f t="shared" si="16"/>
        <v>257500</v>
      </c>
      <c r="AF35" s="28">
        <f t="shared" si="17"/>
        <v>0</v>
      </c>
      <c r="AG35" s="28">
        <f t="shared" si="18"/>
        <v>0</v>
      </c>
      <c r="AH35" s="28">
        <f t="shared" si="19"/>
        <v>0</v>
      </c>
      <c r="AI35" s="28">
        <f t="shared" si="20"/>
        <v>40165.245432000003</v>
      </c>
      <c r="AJ35" s="29" t="str">
        <f t="shared" si="21"/>
        <v>N</v>
      </c>
      <c r="AK35" s="30">
        <f t="shared" si="22"/>
        <v>2</v>
      </c>
      <c r="AL35" s="31">
        <f t="shared" si="23"/>
        <v>20500</v>
      </c>
      <c r="AM35" s="31">
        <f t="shared" si="24"/>
        <v>100000</v>
      </c>
      <c r="AN35" s="31">
        <f t="shared" si="25"/>
        <v>257500</v>
      </c>
      <c r="AO35" s="31">
        <f t="shared" si="26"/>
        <v>0</v>
      </c>
      <c r="AP35" s="31">
        <f t="shared" si="27"/>
        <v>0</v>
      </c>
      <c r="AQ35" s="31">
        <f t="shared" si="28"/>
        <v>0</v>
      </c>
      <c r="AR35" s="31">
        <f t="shared" si="29"/>
        <v>40968.550340640002</v>
      </c>
      <c r="AS35" s="32">
        <f t="shared" si="30"/>
        <v>1</v>
      </c>
      <c r="AT35" s="33">
        <f t="shared" si="31"/>
        <v>20500</v>
      </c>
      <c r="AU35" s="33">
        <f t="shared" si="32"/>
        <v>100000</v>
      </c>
      <c r="AV35" s="33">
        <v>257500</v>
      </c>
      <c r="AW35" s="33">
        <f t="shared" si="33"/>
        <v>0</v>
      </c>
      <c r="AX35" s="33">
        <f t="shared" si="34"/>
        <v>41787.921347452801</v>
      </c>
      <c r="AY35" s="34">
        <f t="shared" si="35"/>
        <v>162299.40872009282</v>
      </c>
    </row>
    <row r="36" spans="1:51" ht="15.75" customHeight="1" x14ac:dyDescent="0.3">
      <c r="A36" s="166" t="s">
        <v>236</v>
      </c>
      <c r="B36" s="99">
        <v>16234.46</v>
      </c>
      <c r="C36" s="99">
        <v>15407.16</v>
      </c>
      <c r="D36" s="99">
        <v>93091.32</v>
      </c>
      <c r="E36" s="99">
        <v>91616.91</v>
      </c>
      <c r="F36" s="102">
        <v>150000</v>
      </c>
      <c r="G36" s="103">
        <v>0</v>
      </c>
      <c r="H36" s="182">
        <v>46430</v>
      </c>
      <c r="I36" s="182">
        <v>46483</v>
      </c>
      <c r="J36" s="166">
        <v>2.8</v>
      </c>
      <c r="K36" s="166">
        <v>0.7</v>
      </c>
      <c r="L36" s="167" t="s">
        <v>1207</v>
      </c>
      <c r="M36" s="168" t="s">
        <v>1204</v>
      </c>
      <c r="N36" s="169">
        <v>0</v>
      </c>
      <c r="O36" s="21">
        <f t="shared" si="0"/>
        <v>2.0999999999999996</v>
      </c>
      <c r="P36" s="21" t="str">
        <f t="shared" si="1"/>
        <v>N</v>
      </c>
      <c r="Q36" s="22">
        <f t="shared" si="2"/>
        <v>31641.62</v>
      </c>
      <c r="R36" s="8" t="str">
        <f t="shared" si="3"/>
        <v>N</v>
      </c>
      <c r="S36" s="23">
        <f t="shared" si="4"/>
        <v>4.1999999999999993</v>
      </c>
      <c r="T36" s="24">
        <f t="shared" si="5"/>
        <v>50000</v>
      </c>
      <c r="U36" s="24">
        <f t="shared" si="6"/>
        <v>200000</v>
      </c>
      <c r="V36" s="24">
        <f t="shared" si="7"/>
        <v>257500</v>
      </c>
      <c r="W36" s="24">
        <f t="shared" si="8"/>
        <v>15820.81</v>
      </c>
      <c r="X36" s="24">
        <f t="shared" si="9"/>
        <v>0</v>
      </c>
      <c r="Y36" s="24">
        <f t="shared" si="10"/>
        <v>15820.81</v>
      </c>
      <c r="Z36" s="24">
        <f t="shared" si="11"/>
        <v>15820.81</v>
      </c>
      <c r="AA36" s="25" t="str">
        <f t="shared" si="12"/>
        <v>N</v>
      </c>
      <c r="AB36" s="26">
        <f t="shared" si="13"/>
        <v>3.1999999999999993</v>
      </c>
      <c r="AC36" s="27">
        <f t="shared" si="14"/>
        <v>50000</v>
      </c>
      <c r="AD36" s="28">
        <f t="shared" si="15"/>
        <v>200000</v>
      </c>
      <c r="AE36" s="28">
        <f t="shared" si="16"/>
        <v>257500</v>
      </c>
      <c r="AF36" s="28">
        <f t="shared" si="17"/>
        <v>15820.81</v>
      </c>
      <c r="AG36" s="28">
        <f t="shared" si="18"/>
        <v>0</v>
      </c>
      <c r="AH36" s="28">
        <f t="shared" si="19"/>
        <v>15820.81</v>
      </c>
      <c r="AI36" s="28">
        <f t="shared" si="20"/>
        <v>15820.81</v>
      </c>
      <c r="AJ36" s="29" t="str">
        <f t="shared" si="21"/>
        <v>N</v>
      </c>
      <c r="AK36" s="30">
        <f t="shared" si="22"/>
        <v>2.1999999999999993</v>
      </c>
      <c r="AL36" s="31">
        <f t="shared" si="23"/>
        <v>50000</v>
      </c>
      <c r="AM36" s="31">
        <f t="shared" si="24"/>
        <v>200000</v>
      </c>
      <c r="AN36" s="31">
        <f t="shared" si="25"/>
        <v>257500</v>
      </c>
      <c r="AO36" s="31">
        <f t="shared" si="26"/>
        <v>15820.81</v>
      </c>
      <c r="AP36" s="31">
        <f t="shared" si="27"/>
        <v>0</v>
      </c>
      <c r="AQ36" s="31">
        <f t="shared" si="28"/>
        <v>15820.81</v>
      </c>
      <c r="AR36" s="31">
        <f t="shared" si="29"/>
        <v>15820.81</v>
      </c>
      <c r="AS36" s="32">
        <f t="shared" si="30"/>
        <v>1.1999999999999993</v>
      </c>
      <c r="AT36" s="33">
        <f t="shared" si="31"/>
        <v>50000</v>
      </c>
      <c r="AU36" s="33">
        <f t="shared" si="32"/>
        <v>200000</v>
      </c>
      <c r="AV36" s="33">
        <v>257500</v>
      </c>
      <c r="AW36" s="33">
        <f t="shared" si="33"/>
        <v>15820.81</v>
      </c>
      <c r="AX36" s="33">
        <f t="shared" si="34"/>
        <v>15820.81</v>
      </c>
      <c r="AY36" s="34">
        <f t="shared" si="35"/>
        <v>63283.24</v>
      </c>
    </row>
    <row r="37" spans="1:51" ht="15.75" customHeight="1" x14ac:dyDescent="0.3">
      <c r="A37" s="166" t="s">
        <v>237</v>
      </c>
      <c r="B37" s="99">
        <v>17534.09</v>
      </c>
      <c r="C37" s="99">
        <v>26431.54</v>
      </c>
      <c r="D37" s="99">
        <v>95550.92</v>
      </c>
      <c r="E37" s="99">
        <v>85385.27</v>
      </c>
      <c r="F37" s="102">
        <v>66000</v>
      </c>
      <c r="G37" s="103">
        <v>12500</v>
      </c>
      <c r="H37" s="182">
        <v>46531</v>
      </c>
      <c r="I37" s="182">
        <v>46543</v>
      </c>
      <c r="J37" s="166">
        <v>4.5</v>
      </c>
      <c r="K37" s="166">
        <v>4.2</v>
      </c>
      <c r="L37" s="167" t="s">
        <v>1207</v>
      </c>
      <c r="M37" s="168" t="s">
        <v>1204</v>
      </c>
      <c r="N37" s="169">
        <v>0</v>
      </c>
      <c r="O37" s="21">
        <f t="shared" si="0"/>
        <v>0.29999999999999982</v>
      </c>
      <c r="P37" s="21" t="str">
        <f t="shared" si="1"/>
        <v>N</v>
      </c>
      <c r="Q37" s="22">
        <f t="shared" si="2"/>
        <v>43965.630000000005</v>
      </c>
      <c r="R37" s="8" t="str">
        <f t="shared" si="3"/>
        <v>N</v>
      </c>
      <c r="S37" s="23">
        <f t="shared" si="4"/>
        <v>0.59999999999999964</v>
      </c>
      <c r="T37" s="24">
        <f t="shared" si="5"/>
        <v>50000</v>
      </c>
      <c r="U37" s="24">
        <f t="shared" si="6"/>
        <v>200000</v>
      </c>
      <c r="V37" s="24">
        <f t="shared" si="7"/>
        <v>257500</v>
      </c>
      <c r="W37" s="24">
        <f t="shared" si="8"/>
        <v>21982.815000000002</v>
      </c>
      <c r="X37" s="24">
        <f t="shared" si="9"/>
        <v>0</v>
      </c>
      <c r="Y37" s="24">
        <f t="shared" si="10"/>
        <v>21982.815000000002</v>
      </c>
      <c r="Z37" s="24">
        <f t="shared" si="11"/>
        <v>21982.815000000002</v>
      </c>
      <c r="AA37" s="25" t="str">
        <f t="shared" si="12"/>
        <v>N</v>
      </c>
      <c r="AB37" s="26">
        <f t="shared" si="13"/>
        <v>0</v>
      </c>
      <c r="AC37" s="27">
        <f t="shared" si="14"/>
        <v>50000</v>
      </c>
      <c r="AD37" s="28">
        <f t="shared" si="15"/>
        <v>200000</v>
      </c>
      <c r="AE37" s="28">
        <f t="shared" si="16"/>
        <v>257500</v>
      </c>
      <c r="AF37" s="28">
        <f t="shared" si="17"/>
        <v>0</v>
      </c>
      <c r="AG37" s="28">
        <f t="shared" si="18"/>
        <v>0</v>
      </c>
      <c r="AH37" s="28">
        <f t="shared" si="19"/>
        <v>0</v>
      </c>
      <c r="AI37" s="28">
        <f t="shared" si="20"/>
        <v>0</v>
      </c>
      <c r="AJ37" s="29" t="str">
        <f t="shared" si="21"/>
        <v>N</v>
      </c>
      <c r="AK37" s="30">
        <f t="shared" si="22"/>
        <v>0</v>
      </c>
      <c r="AL37" s="31">
        <f t="shared" si="23"/>
        <v>50000</v>
      </c>
      <c r="AM37" s="31">
        <f t="shared" si="24"/>
        <v>200000</v>
      </c>
      <c r="AN37" s="31">
        <f t="shared" si="25"/>
        <v>257500</v>
      </c>
      <c r="AO37" s="31">
        <f t="shared" si="26"/>
        <v>0</v>
      </c>
      <c r="AP37" s="31">
        <f t="shared" si="27"/>
        <v>0</v>
      </c>
      <c r="AQ37" s="31">
        <f t="shared" si="28"/>
        <v>0</v>
      </c>
      <c r="AR37" s="31">
        <f t="shared" si="29"/>
        <v>0</v>
      </c>
      <c r="AS37" s="32">
        <f t="shared" si="30"/>
        <v>0</v>
      </c>
      <c r="AT37" s="33">
        <f t="shared" si="31"/>
        <v>50000</v>
      </c>
      <c r="AU37" s="33">
        <f t="shared" si="32"/>
        <v>200000</v>
      </c>
      <c r="AV37" s="33">
        <v>257500</v>
      </c>
      <c r="AW37" s="33">
        <f t="shared" si="33"/>
        <v>0</v>
      </c>
      <c r="AX37" s="33">
        <f t="shared" si="34"/>
        <v>0</v>
      </c>
      <c r="AY37" s="34">
        <f t="shared" si="35"/>
        <v>21982.815000000002</v>
      </c>
    </row>
    <row r="38" spans="1:51" ht="15.75" customHeight="1" x14ac:dyDescent="0.3">
      <c r="A38" s="166" t="s">
        <v>238</v>
      </c>
      <c r="B38" s="99">
        <v>14048.32</v>
      </c>
      <c r="C38" s="99">
        <v>8268.0400000000009</v>
      </c>
      <c r="D38" s="99">
        <v>91668.39</v>
      </c>
      <c r="E38" s="99">
        <v>83933.3</v>
      </c>
      <c r="F38" s="102">
        <v>90000</v>
      </c>
      <c r="G38" s="103">
        <v>0</v>
      </c>
      <c r="H38" s="182">
        <v>46320</v>
      </c>
      <c r="I38" s="182">
        <v>46388</v>
      </c>
      <c r="J38" s="166">
        <v>5</v>
      </c>
      <c r="K38" s="166">
        <v>2.2000000000000002</v>
      </c>
      <c r="L38" s="167" t="s">
        <v>1206</v>
      </c>
      <c r="M38" s="168" t="s">
        <v>1203</v>
      </c>
      <c r="N38" s="169">
        <v>0</v>
      </c>
      <c r="O38" s="21">
        <f t="shared" si="0"/>
        <v>2.8</v>
      </c>
      <c r="P38" s="21" t="str">
        <f t="shared" si="1"/>
        <v>N</v>
      </c>
      <c r="Q38" s="22">
        <f t="shared" si="2"/>
        <v>22316.36</v>
      </c>
      <c r="R38" s="8" t="str">
        <f t="shared" si="3"/>
        <v>N</v>
      </c>
      <c r="S38" s="23">
        <f t="shared" si="4"/>
        <v>3.7333333333333329</v>
      </c>
      <c r="T38" s="24">
        <f t="shared" si="5"/>
        <v>20500</v>
      </c>
      <c r="U38" s="24">
        <f t="shared" si="6"/>
        <v>100000</v>
      </c>
      <c r="V38" s="24">
        <f t="shared" si="7"/>
        <v>257500</v>
      </c>
      <c r="W38" s="24">
        <f t="shared" si="8"/>
        <v>6248.7075000000004</v>
      </c>
      <c r="X38" s="24">
        <f t="shared" si="9"/>
        <v>0</v>
      </c>
      <c r="Y38" s="24">
        <f t="shared" si="10"/>
        <v>6248.7075000000004</v>
      </c>
      <c r="Z38" s="24">
        <f t="shared" si="11"/>
        <v>16067.6525</v>
      </c>
      <c r="AA38" s="25" t="str">
        <f t="shared" si="12"/>
        <v>N</v>
      </c>
      <c r="AB38" s="26">
        <f t="shared" si="13"/>
        <v>2.7333333333333329</v>
      </c>
      <c r="AC38" s="27">
        <f t="shared" si="14"/>
        <v>20500</v>
      </c>
      <c r="AD38" s="28">
        <f t="shared" si="15"/>
        <v>100000</v>
      </c>
      <c r="AE38" s="28">
        <f t="shared" si="16"/>
        <v>257500</v>
      </c>
      <c r="AF38" s="28">
        <f t="shared" si="17"/>
        <v>1562.1768750000001</v>
      </c>
      <c r="AG38" s="28">
        <f t="shared" si="18"/>
        <v>0</v>
      </c>
      <c r="AH38" s="28">
        <f t="shared" si="19"/>
        <v>1562.1768750000001</v>
      </c>
      <c r="AI38" s="28">
        <f t="shared" si="20"/>
        <v>20754.183125</v>
      </c>
      <c r="AJ38" s="29" t="str">
        <f t="shared" si="21"/>
        <v>N</v>
      </c>
      <c r="AK38" s="30">
        <f t="shared" si="22"/>
        <v>1.7333333333333329</v>
      </c>
      <c r="AL38" s="31">
        <f t="shared" si="23"/>
        <v>20500</v>
      </c>
      <c r="AM38" s="31">
        <f t="shared" si="24"/>
        <v>100000</v>
      </c>
      <c r="AN38" s="31">
        <f t="shared" si="25"/>
        <v>257500</v>
      </c>
      <c r="AO38" s="31">
        <f t="shared" si="26"/>
        <v>1562.1768750000001</v>
      </c>
      <c r="AP38" s="31">
        <f t="shared" si="27"/>
        <v>0</v>
      </c>
      <c r="AQ38" s="31">
        <f t="shared" si="28"/>
        <v>1562.1768750000001</v>
      </c>
      <c r="AR38" s="31">
        <f t="shared" si="29"/>
        <v>20754.183125</v>
      </c>
      <c r="AS38" s="32">
        <f t="shared" si="30"/>
        <v>0.73333333333333295</v>
      </c>
      <c r="AT38" s="33">
        <f t="shared" si="31"/>
        <v>20500</v>
      </c>
      <c r="AU38" s="33">
        <f t="shared" si="32"/>
        <v>100000</v>
      </c>
      <c r="AV38" s="33">
        <v>257500</v>
      </c>
      <c r="AW38" s="33">
        <f t="shared" si="33"/>
        <v>0</v>
      </c>
      <c r="AX38" s="33">
        <f t="shared" si="34"/>
        <v>22316.36</v>
      </c>
      <c r="AY38" s="34">
        <f t="shared" si="35"/>
        <v>79892.378750000003</v>
      </c>
    </row>
    <row r="39" spans="1:51" ht="15.75" customHeight="1" x14ac:dyDescent="0.3">
      <c r="A39" s="166" t="s">
        <v>239</v>
      </c>
      <c r="B39" s="99">
        <v>9658.2099999999991</v>
      </c>
      <c r="C39" s="99">
        <v>28353.49</v>
      </c>
      <c r="D39" s="99">
        <v>58243.37</v>
      </c>
      <c r="E39" s="99">
        <v>47722</v>
      </c>
      <c r="F39" s="102">
        <v>90000</v>
      </c>
      <c r="G39" s="103">
        <v>0</v>
      </c>
      <c r="H39" s="182">
        <v>46554</v>
      </c>
      <c r="I39" s="182">
        <v>46582</v>
      </c>
      <c r="J39" s="166">
        <v>4.7</v>
      </c>
      <c r="K39" s="166">
        <v>0.7</v>
      </c>
      <c r="L39" s="167" t="s">
        <v>1206</v>
      </c>
      <c r="M39" s="168" t="s">
        <v>1205</v>
      </c>
      <c r="N39" s="169">
        <v>0.01</v>
      </c>
      <c r="O39" s="21">
        <f t="shared" si="0"/>
        <v>4</v>
      </c>
      <c r="P39" s="21" t="str">
        <f t="shared" si="1"/>
        <v>N</v>
      </c>
      <c r="Q39" s="22">
        <f t="shared" si="2"/>
        <v>38011.699999999997</v>
      </c>
      <c r="R39" s="8" t="str">
        <f t="shared" si="3"/>
        <v>N</v>
      </c>
      <c r="S39" s="23">
        <f t="shared" si="4"/>
        <v>4</v>
      </c>
      <c r="T39" s="24">
        <f t="shared" si="5"/>
        <v>20500</v>
      </c>
      <c r="U39" s="24">
        <f t="shared" si="6"/>
        <v>100000</v>
      </c>
      <c r="V39" s="24">
        <f t="shared" si="7"/>
        <v>257500</v>
      </c>
      <c r="W39" s="24">
        <f t="shared" si="8"/>
        <v>20500</v>
      </c>
      <c r="X39" s="24">
        <f t="shared" si="9"/>
        <v>0</v>
      </c>
      <c r="Y39" s="24">
        <f t="shared" si="10"/>
        <v>20500</v>
      </c>
      <c r="Z39" s="24">
        <f t="shared" si="11"/>
        <v>17891.816999999995</v>
      </c>
      <c r="AA39" s="25" t="str">
        <f t="shared" si="12"/>
        <v>N</v>
      </c>
      <c r="AB39" s="26">
        <f t="shared" si="13"/>
        <v>3</v>
      </c>
      <c r="AC39" s="27">
        <f t="shared" si="14"/>
        <v>20500</v>
      </c>
      <c r="AD39" s="28">
        <f t="shared" si="15"/>
        <v>100000</v>
      </c>
      <c r="AE39" s="28">
        <f t="shared" si="16"/>
        <v>257500</v>
      </c>
      <c r="AF39" s="28">
        <f t="shared" si="17"/>
        <v>20500</v>
      </c>
      <c r="AG39" s="28">
        <f t="shared" si="18"/>
        <v>0</v>
      </c>
      <c r="AH39" s="28">
        <f t="shared" si="19"/>
        <v>20500</v>
      </c>
      <c r="AI39" s="28">
        <f t="shared" si="20"/>
        <v>18275.735169999993</v>
      </c>
      <c r="AJ39" s="29" t="str">
        <f t="shared" si="21"/>
        <v>N</v>
      </c>
      <c r="AK39" s="30">
        <f t="shared" si="22"/>
        <v>2</v>
      </c>
      <c r="AL39" s="31">
        <f t="shared" si="23"/>
        <v>20500</v>
      </c>
      <c r="AM39" s="31">
        <f t="shared" si="24"/>
        <v>100000</v>
      </c>
      <c r="AN39" s="31">
        <f t="shared" si="25"/>
        <v>257500</v>
      </c>
      <c r="AO39" s="31">
        <f t="shared" si="26"/>
        <v>11100.100000000002</v>
      </c>
      <c r="AP39" s="31">
        <f t="shared" si="27"/>
        <v>0</v>
      </c>
      <c r="AQ39" s="31">
        <f t="shared" si="28"/>
        <v>11100.100000000002</v>
      </c>
      <c r="AR39" s="31">
        <f t="shared" si="29"/>
        <v>28063.392521699989</v>
      </c>
      <c r="AS39" s="32">
        <f t="shared" si="30"/>
        <v>1</v>
      </c>
      <c r="AT39" s="33">
        <f t="shared" si="31"/>
        <v>20500</v>
      </c>
      <c r="AU39" s="33">
        <f t="shared" si="32"/>
        <v>100000</v>
      </c>
      <c r="AV39" s="33">
        <v>257500</v>
      </c>
      <c r="AW39" s="33">
        <f t="shared" si="33"/>
        <v>0</v>
      </c>
      <c r="AX39" s="33">
        <f t="shared" si="34"/>
        <v>39555.127446916988</v>
      </c>
      <c r="AY39" s="34">
        <f t="shared" si="35"/>
        <v>103786.07213861696</v>
      </c>
    </row>
    <row r="40" spans="1:51" ht="15.75" customHeight="1" x14ac:dyDescent="0.3">
      <c r="A40" s="166" t="s">
        <v>240</v>
      </c>
      <c r="B40" s="99">
        <v>6304.99</v>
      </c>
      <c r="C40" s="99">
        <v>15807.07</v>
      </c>
      <c r="D40" s="99">
        <v>61538.14</v>
      </c>
      <c r="E40" s="99">
        <v>47813.22</v>
      </c>
      <c r="F40" s="102">
        <v>105000</v>
      </c>
      <c r="G40" s="103">
        <v>0</v>
      </c>
      <c r="H40" s="182">
        <v>46465</v>
      </c>
      <c r="I40" s="182">
        <v>46525</v>
      </c>
      <c r="J40" s="166">
        <v>4.5</v>
      </c>
      <c r="K40" s="166">
        <v>3.4</v>
      </c>
      <c r="L40" s="167" t="s">
        <v>1207</v>
      </c>
      <c r="M40" s="168" t="s">
        <v>1203</v>
      </c>
      <c r="N40" s="169">
        <v>0.03</v>
      </c>
      <c r="O40" s="21">
        <f t="shared" si="0"/>
        <v>1.1000000000000001</v>
      </c>
      <c r="P40" s="21" t="str">
        <f t="shared" si="1"/>
        <v>N</v>
      </c>
      <c r="Q40" s="22">
        <f t="shared" si="2"/>
        <v>22112.059999999998</v>
      </c>
      <c r="R40" s="8" t="str">
        <f t="shared" si="3"/>
        <v>N</v>
      </c>
      <c r="S40" s="23">
        <f t="shared" si="4"/>
        <v>1.4666666666666668</v>
      </c>
      <c r="T40" s="24">
        <f t="shared" si="5"/>
        <v>50000</v>
      </c>
      <c r="U40" s="24">
        <f t="shared" si="6"/>
        <v>200000</v>
      </c>
      <c r="V40" s="24">
        <f t="shared" si="7"/>
        <v>257500</v>
      </c>
      <c r="W40" s="24">
        <f t="shared" si="8"/>
        <v>17081.566349999997</v>
      </c>
      <c r="X40" s="24">
        <f t="shared" si="9"/>
        <v>0</v>
      </c>
      <c r="Y40" s="24">
        <f t="shared" si="10"/>
        <v>17081.566349999997</v>
      </c>
      <c r="Z40" s="24">
        <f t="shared" si="11"/>
        <v>5693.8554499999991</v>
      </c>
      <c r="AA40" s="25" t="str">
        <f t="shared" si="12"/>
        <v>N</v>
      </c>
      <c r="AB40" s="26">
        <f t="shared" si="13"/>
        <v>0.46666666666666679</v>
      </c>
      <c r="AC40" s="27">
        <f t="shared" si="14"/>
        <v>50000</v>
      </c>
      <c r="AD40" s="28">
        <f t="shared" si="15"/>
        <v>200000</v>
      </c>
      <c r="AE40" s="28">
        <f t="shared" si="16"/>
        <v>257500</v>
      </c>
      <c r="AF40" s="28">
        <f t="shared" si="17"/>
        <v>17594.013340499998</v>
      </c>
      <c r="AG40" s="28">
        <f t="shared" si="18"/>
        <v>0</v>
      </c>
      <c r="AH40" s="28">
        <f t="shared" si="19"/>
        <v>17594.013340499998</v>
      </c>
      <c r="AI40" s="28">
        <f t="shared" si="20"/>
        <v>5864.6711135000005</v>
      </c>
      <c r="AJ40" s="29" t="str">
        <f t="shared" si="21"/>
        <v>N</v>
      </c>
      <c r="AK40" s="30">
        <f t="shared" si="22"/>
        <v>0</v>
      </c>
      <c r="AL40" s="31">
        <f t="shared" si="23"/>
        <v>50000</v>
      </c>
      <c r="AM40" s="31">
        <f t="shared" si="24"/>
        <v>200000</v>
      </c>
      <c r="AN40" s="31">
        <f t="shared" si="25"/>
        <v>257500</v>
      </c>
      <c r="AO40" s="31">
        <f t="shared" si="26"/>
        <v>0</v>
      </c>
      <c r="AP40" s="31">
        <f t="shared" si="27"/>
        <v>0</v>
      </c>
      <c r="AQ40" s="31">
        <f t="shared" si="28"/>
        <v>0</v>
      </c>
      <c r="AR40" s="31">
        <f t="shared" si="29"/>
        <v>0</v>
      </c>
      <c r="AS40" s="32">
        <f t="shared" si="30"/>
        <v>0</v>
      </c>
      <c r="AT40" s="33">
        <f t="shared" si="31"/>
        <v>50000</v>
      </c>
      <c r="AU40" s="33">
        <f t="shared" si="32"/>
        <v>200000</v>
      </c>
      <c r="AV40" s="33">
        <v>257500</v>
      </c>
      <c r="AW40" s="33">
        <f t="shared" si="33"/>
        <v>0</v>
      </c>
      <c r="AX40" s="33">
        <f t="shared" si="34"/>
        <v>0</v>
      </c>
      <c r="AY40" s="34">
        <f t="shared" si="35"/>
        <v>11558.5265635</v>
      </c>
    </row>
    <row r="41" spans="1:51" ht="15.75" customHeight="1" x14ac:dyDescent="0.3">
      <c r="A41" s="166" t="s">
        <v>241</v>
      </c>
      <c r="B41" s="99">
        <v>19790.98</v>
      </c>
      <c r="C41" s="99">
        <v>19290.57</v>
      </c>
      <c r="D41" s="99">
        <v>116978.38</v>
      </c>
      <c r="E41" s="99">
        <v>115057.47</v>
      </c>
      <c r="F41" s="102">
        <v>90000</v>
      </c>
      <c r="G41" s="103">
        <v>0</v>
      </c>
      <c r="H41" s="182">
        <v>46242</v>
      </c>
      <c r="I41" s="182">
        <v>46264</v>
      </c>
      <c r="J41" s="166">
        <v>4.2</v>
      </c>
      <c r="K41" s="166">
        <v>0.4</v>
      </c>
      <c r="L41" s="167" t="s">
        <v>1207</v>
      </c>
      <c r="M41" s="168" t="s">
        <v>1204</v>
      </c>
      <c r="N41" s="169">
        <v>2.7E-2</v>
      </c>
      <c r="O41" s="21">
        <f t="shared" si="0"/>
        <v>3.8000000000000003</v>
      </c>
      <c r="P41" s="21" t="str">
        <f t="shared" si="1"/>
        <v>N</v>
      </c>
      <c r="Q41" s="22">
        <f t="shared" si="2"/>
        <v>39081.550000000003</v>
      </c>
      <c r="R41" s="8" t="str">
        <f t="shared" si="3"/>
        <v>N</v>
      </c>
      <c r="S41" s="23">
        <f t="shared" si="4"/>
        <v>7.6000000000000005</v>
      </c>
      <c r="T41" s="24">
        <f t="shared" si="5"/>
        <v>50000</v>
      </c>
      <c r="U41" s="24">
        <f t="shared" si="6"/>
        <v>200000</v>
      </c>
      <c r="V41" s="24">
        <f t="shared" si="7"/>
        <v>257500</v>
      </c>
      <c r="W41" s="24">
        <f t="shared" si="8"/>
        <v>20068.375925</v>
      </c>
      <c r="X41" s="24">
        <f t="shared" si="9"/>
        <v>0</v>
      </c>
      <c r="Y41" s="24">
        <f t="shared" si="10"/>
        <v>20068.375925</v>
      </c>
      <c r="Z41" s="24">
        <f t="shared" si="11"/>
        <v>20068.375925</v>
      </c>
      <c r="AA41" s="25" t="str">
        <f t="shared" si="12"/>
        <v>N</v>
      </c>
      <c r="AB41" s="26">
        <f t="shared" si="13"/>
        <v>6.6000000000000005</v>
      </c>
      <c r="AC41" s="27">
        <f t="shared" si="14"/>
        <v>50000</v>
      </c>
      <c r="AD41" s="28">
        <f t="shared" si="15"/>
        <v>200000</v>
      </c>
      <c r="AE41" s="28">
        <f t="shared" si="16"/>
        <v>257500</v>
      </c>
      <c r="AF41" s="28">
        <f t="shared" si="17"/>
        <v>20610.222074974998</v>
      </c>
      <c r="AG41" s="28">
        <f t="shared" si="18"/>
        <v>0</v>
      </c>
      <c r="AH41" s="28">
        <f t="shared" si="19"/>
        <v>20610.222074974998</v>
      </c>
      <c r="AI41" s="28">
        <f t="shared" si="20"/>
        <v>20610.222074974998</v>
      </c>
      <c r="AJ41" s="29" t="str">
        <f t="shared" si="21"/>
        <v>N</v>
      </c>
      <c r="AK41" s="30">
        <f t="shared" si="22"/>
        <v>5.6000000000000005</v>
      </c>
      <c r="AL41" s="31">
        <f t="shared" si="23"/>
        <v>50000</v>
      </c>
      <c r="AM41" s="31">
        <f t="shared" si="24"/>
        <v>200000</v>
      </c>
      <c r="AN41" s="31">
        <f t="shared" si="25"/>
        <v>257500</v>
      </c>
      <c r="AO41" s="31">
        <f t="shared" si="26"/>
        <v>21166.698070999322</v>
      </c>
      <c r="AP41" s="31">
        <f t="shared" si="27"/>
        <v>0</v>
      </c>
      <c r="AQ41" s="31">
        <f t="shared" si="28"/>
        <v>21166.698070999322</v>
      </c>
      <c r="AR41" s="31">
        <f t="shared" si="29"/>
        <v>21166.698070999322</v>
      </c>
      <c r="AS41" s="32">
        <f t="shared" si="30"/>
        <v>4.6000000000000005</v>
      </c>
      <c r="AT41" s="33">
        <f t="shared" si="31"/>
        <v>50000</v>
      </c>
      <c r="AU41" s="33">
        <f t="shared" si="32"/>
        <v>200000</v>
      </c>
      <c r="AV41" s="33">
        <v>257500</v>
      </c>
      <c r="AW41" s="33">
        <f t="shared" si="33"/>
        <v>10588.161964512838</v>
      </c>
      <c r="AX41" s="33">
        <f t="shared" si="34"/>
        <v>32888.235873319769</v>
      </c>
      <c r="AY41" s="34">
        <f t="shared" si="35"/>
        <v>94733.531944294082</v>
      </c>
    </row>
    <row r="42" spans="1:51" ht="15.75" customHeight="1" x14ac:dyDescent="0.3">
      <c r="A42" s="166" t="s">
        <v>242</v>
      </c>
      <c r="B42" s="99">
        <v>8794.61</v>
      </c>
      <c r="C42" s="99">
        <v>9835.68</v>
      </c>
      <c r="D42" s="99">
        <v>65639.91</v>
      </c>
      <c r="E42" s="99">
        <v>54791.75</v>
      </c>
      <c r="F42" s="102">
        <v>206000</v>
      </c>
      <c r="G42" s="103">
        <v>12500</v>
      </c>
      <c r="H42" s="182">
        <v>46536</v>
      </c>
      <c r="I42" s="182">
        <v>46599</v>
      </c>
      <c r="J42" s="166">
        <v>3.4</v>
      </c>
      <c r="K42" s="166">
        <v>0.6</v>
      </c>
      <c r="L42" s="167" t="s">
        <v>1206</v>
      </c>
      <c r="M42" s="168" t="s">
        <v>1203</v>
      </c>
      <c r="N42" s="169">
        <v>0.06</v>
      </c>
      <c r="O42" s="21">
        <f t="shared" si="0"/>
        <v>2.8</v>
      </c>
      <c r="P42" s="21" t="str">
        <f t="shared" si="1"/>
        <v>N</v>
      </c>
      <c r="Q42" s="22">
        <f t="shared" si="2"/>
        <v>18630.29</v>
      </c>
      <c r="R42" s="8" t="str">
        <f t="shared" si="3"/>
        <v>N</v>
      </c>
      <c r="S42" s="23">
        <f t="shared" si="4"/>
        <v>3.7333333333333329</v>
      </c>
      <c r="T42" s="24">
        <f t="shared" si="5"/>
        <v>20500</v>
      </c>
      <c r="U42" s="24">
        <f t="shared" si="6"/>
        <v>100000</v>
      </c>
      <c r="V42" s="24">
        <f t="shared" si="7"/>
        <v>257500</v>
      </c>
      <c r="W42" s="24">
        <f t="shared" si="8"/>
        <v>14811.080550000001</v>
      </c>
      <c r="X42" s="24">
        <f t="shared" si="9"/>
        <v>0</v>
      </c>
      <c r="Y42" s="24">
        <f t="shared" si="10"/>
        <v>14811.080550000001</v>
      </c>
      <c r="Z42" s="24">
        <f t="shared" si="11"/>
        <v>4937.0268500000002</v>
      </c>
      <c r="AA42" s="25" t="str">
        <f t="shared" si="12"/>
        <v>N</v>
      </c>
      <c r="AB42" s="26">
        <f t="shared" si="13"/>
        <v>2.7333333333333329</v>
      </c>
      <c r="AC42" s="27">
        <f t="shared" si="14"/>
        <v>20500</v>
      </c>
      <c r="AD42" s="28">
        <f t="shared" si="15"/>
        <v>100000</v>
      </c>
      <c r="AE42" s="28">
        <f t="shared" si="16"/>
        <v>257500</v>
      </c>
      <c r="AF42" s="28">
        <f t="shared" si="17"/>
        <v>14661.757087499998</v>
      </c>
      <c r="AG42" s="28">
        <f t="shared" si="18"/>
        <v>0</v>
      </c>
      <c r="AH42" s="28">
        <f t="shared" si="19"/>
        <v>14661.757087499998</v>
      </c>
      <c r="AI42" s="28">
        <f t="shared" si="20"/>
        <v>6271.2367565000022</v>
      </c>
      <c r="AJ42" s="29" t="str">
        <f t="shared" si="21"/>
        <v>N</v>
      </c>
      <c r="AK42" s="30">
        <f t="shared" si="22"/>
        <v>1.7333333333333329</v>
      </c>
      <c r="AL42" s="31">
        <f t="shared" si="23"/>
        <v>20500</v>
      </c>
      <c r="AM42" s="31">
        <f t="shared" si="24"/>
        <v>100000</v>
      </c>
      <c r="AN42" s="31">
        <f t="shared" si="25"/>
        <v>257500</v>
      </c>
      <c r="AO42" s="31">
        <f t="shared" si="26"/>
        <v>4355.3095875000035</v>
      </c>
      <c r="AP42" s="31">
        <f t="shared" si="27"/>
        <v>0</v>
      </c>
      <c r="AQ42" s="31">
        <f t="shared" si="28"/>
        <v>4355.3095875000035</v>
      </c>
      <c r="AR42" s="31">
        <f t="shared" si="29"/>
        <v>17833.663887139999</v>
      </c>
      <c r="AS42" s="32">
        <f t="shared" si="30"/>
        <v>0.73333333333333295</v>
      </c>
      <c r="AT42" s="33">
        <f t="shared" si="31"/>
        <v>20500</v>
      </c>
      <c r="AU42" s="33">
        <f t="shared" si="32"/>
        <v>100000</v>
      </c>
      <c r="AV42" s="33">
        <v>257500</v>
      </c>
      <c r="AW42" s="33">
        <f t="shared" si="33"/>
        <v>398.95708124999692</v>
      </c>
      <c r="AX42" s="33">
        <f t="shared" si="34"/>
        <v>23121.354801868409</v>
      </c>
      <c r="AY42" s="34">
        <f t="shared" si="35"/>
        <v>52163.282295508412</v>
      </c>
    </row>
    <row r="43" spans="1:51" ht="15.75" customHeight="1" x14ac:dyDescent="0.3">
      <c r="A43" s="166" t="s">
        <v>243</v>
      </c>
      <c r="B43" s="99">
        <v>8827.52</v>
      </c>
      <c r="C43" s="99">
        <v>14856.59</v>
      </c>
      <c r="D43" s="99">
        <v>99403.86</v>
      </c>
      <c r="E43" s="99">
        <v>94551.21</v>
      </c>
      <c r="F43" s="102">
        <v>49000</v>
      </c>
      <c r="G43" s="103">
        <v>12500</v>
      </c>
      <c r="H43" s="182">
        <v>46415</v>
      </c>
      <c r="I43" s="182">
        <v>46472</v>
      </c>
      <c r="J43" s="166">
        <v>2.2000000000000002</v>
      </c>
      <c r="K43" s="166">
        <v>0.2</v>
      </c>
      <c r="L43" s="167" t="s">
        <v>1206</v>
      </c>
      <c r="M43" s="168" t="s">
        <v>1203</v>
      </c>
      <c r="N43" s="169">
        <v>0.01</v>
      </c>
      <c r="O43" s="21">
        <f t="shared" si="0"/>
        <v>2</v>
      </c>
      <c r="P43" s="21" t="str">
        <f t="shared" si="1"/>
        <v>N</v>
      </c>
      <c r="Q43" s="22">
        <f t="shared" si="2"/>
        <v>23684.11</v>
      </c>
      <c r="R43" s="8" t="str">
        <f t="shared" si="3"/>
        <v>N</v>
      </c>
      <c r="S43" s="23">
        <f t="shared" si="4"/>
        <v>2.6666666666666665</v>
      </c>
      <c r="T43" s="24">
        <f t="shared" si="5"/>
        <v>20500</v>
      </c>
      <c r="U43" s="24">
        <f t="shared" si="6"/>
        <v>100000</v>
      </c>
      <c r="V43" s="24">
        <f t="shared" si="7"/>
        <v>257500</v>
      </c>
      <c r="W43" s="24">
        <f t="shared" si="8"/>
        <v>447.10499999999956</v>
      </c>
      <c r="X43" s="24">
        <f t="shared" si="9"/>
        <v>0</v>
      </c>
      <c r="Y43" s="24">
        <f t="shared" si="10"/>
        <v>447.10499999999956</v>
      </c>
      <c r="Z43" s="24">
        <f t="shared" si="11"/>
        <v>23473.846100000002</v>
      </c>
      <c r="AA43" s="25" t="str">
        <f t="shared" si="12"/>
        <v>N</v>
      </c>
      <c r="AB43" s="26">
        <f t="shared" si="13"/>
        <v>1.6666666666666665</v>
      </c>
      <c r="AC43" s="27">
        <f t="shared" si="14"/>
        <v>20500</v>
      </c>
      <c r="AD43" s="28">
        <f t="shared" si="15"/>
        <v>100000</v>
      </c>
      <c r="AE43" s="28">
        <f t="shared" si="16"/>
        <v>257500</v>
      </c>
      <c r="AF43" s="28">
        <f t="shared" si="17"/>
        <v>111.77624999999989</v>
      </c>
      <c r="AG43" s="28">
        <f t="shared" si="18"/>
        <v>0</v>
      </c>
      <c r="AH43" s="28">
        <f t="shared" si="19"/>
        <v>111.77624999999989</v>
      </c>
      <c r="AI43" s="28">
        <f t="shared" si="20"/>
        <v>24048.384361000004</v>
      </c>
      <c r="AJ43" s="29" t="str">
        <f t="shared" si="21"/>
        <v>N</v>
      </c>
      <c r="AK43" s="30">
        <f t="shared" si="22"/>
        <v>0.66666666666666652</v>
      </c>
      <c r="AL43" s="31">
        <f t="shared" si="23"/>
        <v>20500</v>
      </c>
      <c r="AM43" s="31">
        <f t="shared" si="24"/>
        <v>100000</v>
      </c>
      <c r="AN43" s="31">
        <f t="shared" si="25"/>
        <v>257500</v>
      </c>
      <c r="AO43" s="31">
        <f t="shared" si="26"/>
        <v>0</v>
      </c>
      <c r="AP43" s="31">
        <f t="shared" si="27"/>
        <v>0</v>
      </c>
      <c r="AQ43" s="31">
        <f t="shared" si="28"/>
        <v>0</v>
      </c>
      <c r="AR43" s="31">
        <f t="shared" si="29"/>
        <v>24401.762217110005</v>
      </c>
      <c r="AS43" s="32">
        <f t="shared" si="30"/>
        <v>0</v>
      </c>
      <c r="AT43" s="33">
        <f t="shared" si="31"/>
        <v>20500</v>
      </c>
      <c r="AU43" s="33">
        <f t="shared" si="32"/>
        <v>100000</v>
      </c>
      <c r="AV43" s="33">
        <v>257500</v>
      </c>
      <c r="AW43" s="33">
        <f t="shared" si="33"/>
        <v>0</v>
      </c>
      <c r="AX43" s="33">
        <f t="shared" si="34"/>
        <v>0</v>
      </c>
      <c r="AY43" s="34">
        <f t="shared" si="35"/>
        <v>71923.992678110008</v>
      </c>
    </row>
    <row r="44" spans="1:51" ht="15.75" customHeight="1" x14ac:dyDescent="0.3">
      <c r="A44" s="166" t="s">
        <v>244</v>
      </c>
      <c r="B44" s="99">
        <v>18013.62</v>
      </c>
      <c r="C44" s="99">
        <v>315.01</v>
      </c>
      <c r="D44" s="99">
        <v>29461.98</v>
      </c>
      <c r="E44" s="99">
        <v>26526.69</v>
      </c>
      <c r="F44" s="102">
        <v>112000</v>
      </c>
      <c r="G44" s="103">
        <v>0</v>
      </c>
      <c r="H44" s="182">
        <v>46546</v>
      </c>
      <c r="I44" s="182">
        <v>46594</v>
      </c>
      <c r="J44" s="166">
        <v>3.2</v>
      </c>
      <c r="K44" s="166">
        <v>0.7</v>
      </c>
      <c r="L44" s="167" t="s">
        <v>1207</v>
      </c>
      <c r="M44" s="168" t="s">
        <v>1204</v>
      </c>
      <c r="N44" s="169">
        <v>0.02</v>
      </c>
      <c r="O44" s="21">
        <f t="shared" si="0"/>
        <v>2.5</v>
      </c>
      <c r="P44" s="21" t="str">
        <f t="shared" si="1"/>
        <v>N</v>
      </c>
      <c r="Q44" s="22">
        <f t="shared" si="2"/>
        <v>18328.629999999997</v>
      </c>
      <c r="R44" s="8" t="str">
        <f t="shared" si="3"/>
        <v>N</v>
      </c>
      <c r="S44" s="23">
        <f t="shared" si="4"/>
        <v>5</v>
      </c>
      <c r="T44" s="24">
        <f t="shared" si="5"/>
        <v>50000</v>
      </c>
      <c r="U44" s="24">
        <f t="shared" si="6"/>
        <v>200000</v>
      </c>
      <c r="V44" s="24">
        <f t="shared" si="7"/>
        <v>257500</v>
      </c>
      <c r="W44" s="24">
        <f t="shared" si="8"/>
        <v>9347.6012999999984</v>
      </c>
      <c r="X44" s="24">
        <f t="shared" si="9"/>
        <v>0</v>
      </c>
      <c r="Y44" s="24">
        <f t="shared" si="10"/>
        <v>9347.6012999999984</v>
      </c>
      <c r="Z44" s="24">
        <f t="shared" si="11"/>
        <v>9347.6012999999984</v>
      </c>
      <c r="AA44" s="25" t="str">
        <f t="shared" si="12"/>
        <v>N</v>
      </c>
      <c r="AB44" s="26">
        <f t="shared" si="13"/>
        <v>4</v>
      </c>
      <c r="AC44" s="27">
        <f t="shared" si="14"/>
        <v>50000</v>
      </c>
      <c r="AD44" s="28">
        <f t="shared" si="15"/>
        <v>200000</v>
      </c>
      <c r="AE44" s="28">
        <f t="shared" si="16"/>
        <v>257500</v>
      </c>
      <c r="AF44" s="28">
        <f t="shared" si="17"/>
        <v>9534.5533259999993</v>
      </c>
      <c r="AG44" s="28">
        <f t="shared" si="18"/>
        <v>0</v>
      </c>
      <c r="AH44" s="28">
        <f t="shared" si="19"/>
        <v>9534.5533259999993</v>
      </c>
      <c r="AI44" s="28">
        <f t="shared" si="20"/>
        <v>9534.5533259999993</v>
      </c>
      <c r="AJ44" s="29" t="str">
        <f t="shared" si="21"/>
        <v>N</v>
      </c>
      <c r="AK44" s="30">
        <f t="shared" si="22"/>
        <v>3</v>
      </c>
      <c r="AL44" s="31">
        <f t="shared" si="23"/>
        <v>50000</v>
      </c>
      <c r="AM44" s="31">
        <f t="shared" si="24"/>
        <v>200000</v>
      </c>
      <c r="AN44" s="31">
        <f t="shared" si="25"/>
        <v>257500</v>
      </c>
      <c r="AO44" s="31">
        <f t="shared" si="26"/>
        <v>9725.2443925199987</v>
      </c>
      <c r="AP44" s="31">
        <f t="shared" si="27"/>
        <v>0</v>
      </c>
      <c r="AQ44" s="31">
        <f t="shared" si="28"/>
        <v>9725.2443925199987</v>
      </c>
      <c r="AR44" s="31">
        <f t="shared" si="29"/>
        <v>9725.2443925199987</v>
      </c>
      <c r="AS44" s="32">
        <f t="shared" si="30"/>
        <v>2</v>
      </c>
      <c r="AT44" s="33">
        <f t="shared" si="31"/>
        <v>50000</v>
      </c>
      <c r="AU44" s="33">
        <f t="shared" si="32"/>
        <v>200000</v>
      </c>
      <c r="AV44" s="33">
        <v>257500</v>
      </c>
      <c r="AW44" s="33">
        <f t="shared" si="33"/>
        <v>9919.749280370399</v>
      </c>
      <c r="AX44" s="33">
        <f t="shared" si="34"/>
        <v>9919.749280370399</v>
      </c>
      <c r="AY44" s="34">
        <f t="shared" si="35"/>
        <v>38527.148298890395</v>
      </c>
    </row>
    <row r="45" spans="1:51" ht="15.75" customHeight="1" x14ac:dyDescent="0.3">
      <c r="A45" s="166" t="s">
        <v>245</v>
      </c>
      <c r="B45" s="99">
        <v>8520.0499999999993</v>
      </c>
      <c r="C45" s="99">
        <v>4475.6099999999997</v>
      </c>
      <c r="D45" s="99">
        <v>55581.98</v>
      </c>
      <c r="E45" s="99">
        <v>43906.06</v>
      </c>
      <c r="F45" s="102">
        <v>30000</v>
      </c>
      <c r="G45" s="103">
        <v>0</v>
      </c>
      <c r="H45" s="182">
        <v>46278</v>
      </c>
      <c r="I45" s="182">
        <v>46305</v>
      </c>
      <c r="J45" s="166">
        <v>3.2</v>
      </c>
      <c r="K45" s="166">
        <v>2.6</v>
      </c>
      <c r="L45" s="167" t="s">
        <v>1207</v>
      </c>
      <c r="M45" s="168" t="s">
        <v>1205</v>
      </c>
      <c r="N45" s="169">
        <v>0.02</v>
      </c>
      <c r="O45" s="21">
        <f t="shared" si="0"/>
        <v>0.60000000000000009</v>
      </c>
      <c r="P45" s="21" t="str">
        <f t="shared" si="1"/>
        <v>N</v>
      </c>
      <c r="Q45" s="22">
        <f t="shared" si="2"/>
        <v>12995.66</v>
      </c>
      <c r="R45" s="8" t="str">
        <f t="shared" si="3"/>
        <v>N</v>
      </c>
      <c r="S45" s="23">
        <f t="shared" si="4"/>
        <v>0.60000000000000009</v>
      </c>
      <c r="T45" s="24">
        <f t="shared" si="5"/>
        <v>50000</v>
      </c>
      <c r="U45" s="24">
        <f t="shared" si="6"/>
        <v>200000</v>
      </c>
      <c r="V45" s="24">
        <f t="shared" si="7"/>
        <v>257500</v>
      </c>
      <c r="W45" s="24">
        <f t="shared" si="8"/>
        <v>13255.573200000001</v>
      </c>
      <c r="X45" s="24">
        <f t="shared" si="9"/>
        <v>0</v>
      </c>
      <c r="Y45" s="24">
        <f t="shared" si="10"/>
        <v>13255.573200000001</v>
      </c>
      <c r="Z45" s="24">
        <f t="shared" si="11"/>
        <v>0</v>
      </c>
      <c r="AA45" s="25" t="str">
        <f t="shared" si="12"/>
        <v>N</v>
      </c>
      <c r="AB45" s="26">
        <f t="shared" si="13"/>
        <v>0</v>
      </c>
      <c r="AC45" s="27">
        <f t="shared" si="14"/>
        <v>50000</v>
      </c>
      <c r="AD45" s="28">
        <f t="shared" si="15"/>
        <v>200000</v>
      </c>
      <c r="AE45" s="28">
        <f t="shared" si="16"/>
        <v>257500</v>
      </c>
      <c r="AF45" s="28">
        <f t="shared" si="17"/>
        <v>0</v>
      </c>
      <c r="AG45" s="28">
        <f t="shared" si="18"/>
        <v>0</v>
      </c>
      <c r="AH45" s="28">
        <f t="shared" si="19"/>
        <v>0</v>
      </c>
      <c r="AI45" s="28">
        <f t="shared" si="20"/>
        <v>0</v>
      </c>
      <c r="AJ45" s="29" t="str">
        <f t="shared" si="21"/>
        <v>N</v>
      </c>
      <c r="AK45" s="30">
        <f t="shared" si="22"/>
        <v>0</v>
      </c>
      <c r="AL45" s="31">
        <f t="shared" si="23"/>
        <v>50000</v>
      </c>
      <c r="AM45" s="31">
        <f t="shared" si="24"/>
        <v>200000</v>
      </c>
      <c r="AN45" s="31">
        <f t="shared" si="25"/>
        <v>257500</v>
      </c>
      <c r="AO45" s="31">
        <f t="shared" si="26"/>
        <v>0</v>
      </c>
      <c r="AP45" s="31">
        <f t="shared" si="27"/>
        <v>0</v>
      </c>
      <c r="AQ45" s="31">
        <f t="shared" si="28"/>
        <v>0</v>
      </c>
      <c r="AR45" s="31">
        <f t="shared" si="29"/>
        <v>0</v>
      </c>
      <c r="AS45" s="32">
        <f t="shared" si="30"/>
        <v>0</v>
      </c>
      <c r="AT45" s="33">
        <f t="shared" si="31"/>
        <v>50000</v>
      </c>
      <c r="AU45" s="33">
        <f t="shared" si="32"/>
        <v>200000</v>
      </c>
      <c r="AV45" s="33">
        <v>257500</v>
      </c>
      <c r="AW45" s="33">
        <f t="shared" si="33"/>
        <v>0</v>
      </c>
      <c r="AX45" s="33">
        <f t="shared" si="34"/>
        <v>0</v>
      </c>
      <c r="AY45" s="34">
        <f t="shared" si="35"/>
        <v>0</v>
      </c>
    </row>
    <row r="46" spans="1:51" ht="15.75" customHeight="1" x14ac:dyDescent="0.3">
      <c r="A46" s="166" t="s">
        <v>246</v>
      </c>
      <c r="B46" s="99">
        <v>14224.18</v>
      </c>
      <c r="C46" s="99">
        <v>9610.92</v>
      </c>
      <c r="D46" s="99">
        <v>75362.570000000007</v>
      </c>
      <c r="E46" s="99">
        <v>63010.91</v>
      </c>
      <c r="F46" s="102">
        <v>72000</v>
      </c>
      <c r="G46" s="103">
        <v>0</v>
      </c>
      <c r="H46" s="182">
        <v>46320</v>
      </c>
      <c r="I46" s="182">
        <v>46382</v>
      </c>
      <c r="J46" s="166">
        <v>3.1</v>
      </c>
      <c r="K46" s="166">
        <v>0.8</v>
      </c>
      <c r="L46" s="167" t="s">
        <v>1206</v>
      </c>
      <c r="M46" s="168" t="s">
        <v>1203</v>
      </c>
      <c r="N46" s="169">
        <v>0.02</v>
      </c>
      <c r="O46" s="21">
        <f t="shared" si="0"/>
        <v>2.2999999999999998</v>
      </c>
      <c r="P46" s="21" t="str">
        <f t="shared" si="1"/>
        <v>N</v>
      </c>
      <c r="Q46" s="22">
        <f t="shared" si="2"/>
        <v>23835.1</v>
      </c>
      <c r="R46" s="8" t="str">
        <f t="shared" si="3"/>
        <v>N</v>
      </c>
      <c r="S46" s="23">
        <f t="shared" si="4"/>
        <v>3.0666666666666664</v>
      </c>
      <c r="T46" s="24">
        <f t="shared" si="5"/>
        <v>20500</v>
      </c>
      <c r="U46" s="24">
        <f t="shared" si="6"/>
        <v>100000</v>
      </c>
      <c r="V46" s="24">
        <f t="shared" si="7"/>
        <v>257500</v>
      </c>
      <c r="W46" s="24">
        <f t="shared" si="8"/>
        <v>15375</v>
      </c>
      <c r="X46" s="24">
        <f t="shared" si="9"/>
        <v>0</v>
      </c>
      <c r="Y46" s="24">
        <f t="shared" si="10"/>
        <v>15375</v>
      </c>
      <c r="Z46" s="24">
        <f t="shared" si="11"/>
        <v>8936.8019999999997</v>
      </c>
      <c r="AA46" s="25" t="str">
        <f t="shared" si="12"/>
        <v>N</v>
      </c>
      <c r="AB46" s="26">
        <f t="shared" si="13"/>
        <v>2.0666666666666664</v>
      </c>
      <c r="AC46" s="27">
        <f t="shared" si="14"/>
        <v>20500</v>
      </c>
      <c r="AD46" s="28">
        <f t="shared" si="15"/>
        <v>100000</v>
      </c>
      <c r="AE46" s="28">
        <f t="shared" si="16"/>
        <v>257500</v>
      </c>
      <c r="AF46" s="28">
        <f t="shared" si="17"/>
        <v>6946.8224999999948</v>
      </c>
      <c r="AG46" s="28">
        <f t="shared" si="18"/>
        <v>0</v>
      </c>
      <c r="AH46" s="28">
        <f t="shared" si="19"/>
        <v>6946.8224999999948</v>
      </c>
      <c r="AI46" s="28">
        <f t="shared" si="20"/>
        <v>17851.215540000005</v>
      </c>
      <c r="AJ46" s="29" t="str">
        <f t="shared" si="21"/>
        <v>N</v>
      </c>
      <c r="AK46" s="30">
        <f t="shared" si="22"/>
        <v>1.0666666666666664</v>
      </c>
      <c r="AL46" s="31">
        <f t="shared" si="23"/>
        <v>20500</v>
      </c>
      <c r="AM46" s="31">
        <f t="shared" si="24"/>
        <v>100000</v>
      </c>
      <c r="AN46" s="31">
        <f t="shared" si="25"/>
        <v>257500</v>
      </c>
      <c r="AO46" s="31">
        <f t="shared" si="26"/>
        <v>668.22374999999738</v>
      </c>
      <c r="AP46" s="31">
        <f t="shared" si="27"/>
        <v>0</v>
      </c>
      <c r="AQ46" s="31">
        <f t="shared" si="28"/>
        <v>668.22374999999738</v>
      </c>
      <c r="AR46" s="31">
        <f t="shared" si="29"/>
        <v>24625.775050800003</v>
      </c>
      <c r="AS46" s="32">
        <f t="shared" si="30"/>
        <v>6.666666666666643E-2</v>
      </c>
      <c r="AT46" s="33">
        <f t="shared" si="31"/>
        <v>20500</v>
      </c>
      <c r="AU46" s="33">
        <f t="shared" si="32"/>
        <v>100000</v>
      </c>
      <c r="AV46" s="33">
        <v>257500</v>
      </c>
      <c r="AW46" s="33">
        <f t="shared" si="33"/>
        <v>1235.5378125000007</v>
      </c>
      <c r="AX46" s="33">
        <f t="shared" si="34"/>
        <v>24564.340964315998</v>
      </c>
      <c r="AY46" s="34">
        <f t="shared" si="35"/>
        <v>75978.133555116001</v>
      </c>
    </row>
    <row r="47" spans="1:51" ht="15.75" customHeight="1" x14ac:dyDescent="0.3">
      <c r="A47" s="166" t="s">
        <v>247</v>
      </c>
      <c r="B47" s="99">
        <v>9836.08</v>
      </c>
      <c r="C47" s="99">
        <v>25364.78</v>
      </c>
      <c r="D47" s="99">
        <v>109530.27</v>
      </c>
      <c r="E47" s="99">
        <v>103159.16</v>
      </c>
      <c r="F47" s="102">
        <v>101000</v>
      </c>
      <c r="G47" s="103">
        <v>0</v>
      </c>
      <c r="H47" s="182">
        <v>46552</v>
      </c>
      <c r="I47" s="182">
        <v>46629</v>
      </c>
      <c r="J47" s="166">
        <v>2.2000000000000002</v>
      </c>
      <c r="K47" s="166">
        <v>1.3</v>
      </c>
      <c r="L47" s="167" t="s">
        <v>1206</v>
      </c>
      <c r="M47" s="168" t="s">
        <v>1204</v>
      </c>
      <c r="N47" s="169">
        <v>0.04</v>
      </c>
      <c r="O47" s="21">
        <f t="shared" si="0"/>
        <v>0.90000000000000013</v>
      </c>
      <c r="P47" s="21" t="str">
        <f t="shared" si="1"/>
        <v>N</v>
      </c>
      <c r="Q47" s="22">
        <f t="shared" si="2"/>
        <v>35200.86</v>
      </c>
      <c r="R47" s="8" t="str">
        <f t="shared" si="3"/>
        <v>N</v>
      </c>
      <c r="S47" s="23">
        <f t="shared" si="4"/>
        <v>1.8000000000000003</v>
      </c>
      <c r="T47" s="24">
        <f t="shared" si="5"/>
        <v>20500</v>
      </c>
      <c r="U47" s="24">
        <f t="shared" si="6"/>
        <v>100000</v>
      </c>
      <c r="V47" s="24">
        <f t="shared" si="7"/>
        <v>257500</v>
      </c>
      <c r="W47" s="24">
        <f t="shared" si="8"/>
        <v>0</v>
      </c>
      <c r="X47" s="24">
        <f t="shared" si="9"/>
        <v>0</v>
      </c>
      <c r="Y47" s="24">
        <f t="shared" si="10"/>
        <v>0</v>
      </c>
      <c r="Z47" s="24">
        <f t="shared" si="11"/>
        <v>36608.894400000005</v>
      </c>
      <c r="AA47" s="25" t="str">
        <f t="shared" si="12"/>
        <v>N</v>
      </c>
      <c r="AB47" s="26">
        <f t="shared" si="13"/>
        <v>0.80000000000000027</v>
      </c>
      <c r="AC47" s="27">
        <f t="shared" si="14"/>
        <v>20500</v>
      </c>
      <c r="AD47" s="28">
        <f t="shared" si="15"/>
        <v>100000</v>
      </c>
      <c r="AE47" s="28">
        <f t="shared" si="16"/>
        <v>257500</v>
      </c>
      <c r="AF47" s="28">
        <f t="shared" si="17"/>
        <v>0</v>
      </c>
      <c r="AG47" s="28">
        <f t="shared" si="18"/>
        <v>0</v>
      </c>
      <c r="AH47" s="28">
        <f t="shared" si="19"/>
        <v>0</v>
      </c>
      <c r="AI47" s="28">
        <f t="shared" si="20"/>
        <v>38073.250176000009</v>
      </c>
      <c r="AJ47" s="29" t="str">
        <f t="shared" si="21"/>
        <v>N</v>
      </c>
      <c r="AK47" s="30">
        <f t="shared" si="22"/>
        <v>0</v>
      </c>
      <c r="AL47" s="31">
        <f t="shared" si="23"/>
        <v>20500</v>
      </c>
      <c r="AM47" s="31">
        <f t="shared" si="24"/>
        <v>100000</v>
      </c>
      <c r="AN47" s="31">
        <f t="shared" si="25"/>
        <v>257500</v>
      </c>
      <c r="AO47" s="31">
        <f t="shared" si="26"/>
        <v>0</v>
      </c>
      <c r="AP47" s="31">
        <f t="shared" si="27"/>
        <v>0</v>
      </c>
      <c r="AQ47" s="31">
        <f t="shared" si="28"/>
        <v>0</v>
      </c>
      <c r="AR47" s="31">
        <f t="shared" si="29"/>
        <v>0</v>
      </c>
      <c r="AS47" s="32">
        <f t="shared" si="30"/>
        <v>0</v>
      </c>
      <c r="AT47" s="33">
        <f t="shared" si="31"/>
        <v>20500</v>
      </c>
      <c r="AU47" s="33">
        <f t="shared" si="32"/>
        <v>100000</v>
      </c>
      <c r="AV47" s="33">
        <v>257500</v>
      </c>
      <c r="AW47" s="33">
        <f t="shared" si="33"/>
        <v>0</v>
      </c>
      <c r="AX47" s="33">
        <f t="shared" si="34"/>
        <v>0</v>
      </c>
      <c r="AY47" s="34">
        <f t="shared" si="35"/>
        <v>74682.144576000021</v>
      </c>
    </row>
    <row r="48" spans="1:51" ht="15.75" customHeight="1" x14ac:dyDescent="0.3">
      <c r="A48" s="166" t="s">
        <v>248</v>
      </c>
      <c r="B48" s="99">
        <v>6006.37</v>
      </c>
      <c r="C48" s="99">
        <v>23324.560000000001</v>
      </c>
      <c r="D48" s="99">
        <v>66156.679999999993</v>
      </c>
      <c r="E48" s="99">
        <v>57862.04</v>
      </c>
      <c r="F48" s="102">
        <v>120000</v>
      </c>
      <c r="G48" s="103">
        <v>0</v>
      </c>
      <c r="H48" s="182">
        <v>46212</v>
      </c>
      <c r="I48" s="182">
        <v>46270</v>
      </c>
      <c r="J48" s="166">
        <v>3.2</v>
      </c>
      <c r="K48" s="166">
        <v>0.6</v>
      </c>
      <c r="L48" s="167" t="s">
        <v>1206</v>
      </c>
      <c r="M48" s="168" t="s">
        <v>1204</v>
      </c>
      <c r="N48" s="169">
        <v>0.05</v>
      </c>
      <c r="O48" s="21">
        <f t="shared" si="0"/>
        <v>2.6</v>
      </c>
      <c r="P48" s="21" t="str">
        <f t="shared" si="1"/>
        <v>N</v>
      </c>
      <c r="Q48" s="22">
        <f t="shared" si="2"/>
        <v>29330.93</v>
      </c>
      <c r="R48" s="8" t="str">
        <f t="shared" si="3"/>
        <v>N</v>
      </c>
      <c r="S48" s="23">
        <f t="shared" si="4"/>
        <v>5.2</v>
      </c>
      <c r="T48" s="24">
        <f t="shared" si="5"/>
        <v>20500</v>
      </c>
      <c r="U48" s="24">
        <f t="shared" si="6"/>
        <v>100000</v>
      </c>
      <c r="V48" s="24">
        <f t="shared" si="7"/>
        <v>257500</v>
      </c>
      <c r="W48" s="24">
        <f t="shared" si="8"/>
        <v>10250</v>
      </c>
      <c r="X48" s="24">
        <f t="shared" si="9"/>
        <v>0</v>
      </c>
      <c r="Y48" s="24">
        <f t="shared" si="10"/>
        <v>10250</v>
      </c>
      <c r="Z48" s="24">
        <f t="shared" si="11"/>
        <v>20547.476500000001</v>
      </c>
      <c r="AA48" s="25" t="str">
        <f t="shared" si="12"/>
        <v>N</v>
      </c>
      <c r="AB48" s="26">
        <f t="shared" si="13"/>
        <v>4.2</v>
      </c>
      <c r="AC48" s="27">
        <f t="shared" si="14"/>
        <v>20500</v>
      </c>
      <c r="AD48" s="28">
        <f t="shared" si="15"/>
        <v>100000</v>
      </c>
      <c r="AE48" s="28">
        <f t="shared" si="16"/>
        <v>257500</v>
      </c>
      <c r="AF48" s="28">
        <f t="shared" si="17"/>
        <v>10250</v>
      </c>
      <c r="AG48" s="28">
        <f t="shared" si="18"/>
        <v>0</v>
      </c>
      <c r="AH48" s="28">
        <f t="shared" si="19"/>
        <v>10250</v>
      </c>
      <c r="AI48" s="28">
        <f t="shared" si="20"/>
        <v>22087.350325000003</v>
      </c>
      <c r="AJ48" s="29" t="str">
        <f t="shared" si="21"/>
        <v>N</v>
      </c>
      <c r="AK48" s="30">
        <f t="shared" si="22"/>
        <v>3.2</v>
      </c>
      <c r="AL48" s="31">
        <f t="shared" si="23"/>
        <v>20500</v>
      </c>
      <c r="AM48" s="31">
        <f t="shared" si="24"/>
        <v>100000</v>
      </c>
      <c r="AN48" s="31">
        <f t="shared" si="25"/>
        <v>257500</v>
      </c>
      <c r="AO48" s="31">
        <f t="shared" si="26"/>
        <v>10250</v>
      </c>
      <c r="AP48" s="31">
        <f t="shared" si="27"/>
        <v>0</v>
      </c>
      <c r="AQ48" s="31">
        <f t="shared" si="28"/>
        <v>10250</v>
      </c>
      <c r="AR48" s="31">
        <f t="shared" si="29"/>
        <v>23704.217841250007</v>
      </c>
      <c r="AS48" s="32">
        <f t="shared" si="30"/>
        <v>2.2000000000000002</v>
      </c>
      <c r="AT48" s="33">
        <f t="shared" si="31"/>
        <v>20500</v>
      </c>
      <c r="AU48" s="33">
        <f t="shared" si="32"/>
        <v>100000</v>
      </c>
      <c r="AV48" s="33">
        <v>257500</v>
      </c>
      <c r="AW48" s="33">
        <f t="shared" si="33"/>
        <v>1546.6600000000035</v>
      </c>
      <c r="AX48" s="33">
        <f t="shared" si="34"/>
        <v>34105.268733312507</v>
      </c>
      <c r="AY48" s="34">
        <f t="shared" si="35"/>
        <v>100444.31339956251</v>
      </c>
    </row>
    <row r="49" spans="1:51" ht="15.75" customHeight="1" x14ac:dyDescent="0.3">
      <c r="A49" s="166" t="s">
        <v>249</v>
      </c>
      <c r="B49" s="99">
        <v>11458.54</v>
      </c>
      <c r="C49" s="99">
        <v>16392.62</v>
      </c>
      <c r="D49" s="99">
        <v>73248.23</v>
      </c>
      <c r="E49" s="99">
        <v>59110.77</v>
      </c>
      <c r="F49" s="102">
        <v>72000</v>
      </c>
      <c r="G49" s="103">
        <v>0</v>
      </c>
      <c r="H49" s="182">
        <v>46434</v>
      </c>
      <c r="I49" s="182">
        <v>46452</v>
      </c>
      <c r="J49" s="166">
        <v>2.7</v>
      </c>
      <c r="K49" s="166">
        <v>2.5</v>
      </c>
      <c r="L49" s="167" t="s">
        <v>1206</v>
      </c>
      <c r="M49" s="168" t="s">
        <v>1205</v>
      </c>
      <c r="N49" s="169">
        <v>5.1999999999999998E-2</v>
      </c>
      <c r="O49" s="21">
        <f t="shared" si="0"/>
        <v>0.20000000000000018</v>
      </c>
      <c r="P49" s="21" t="str">
        <f t="shared" si="1"/>
        <v>N</v>
      </c>
      <c r="Q49" s="22">
        <f t="shared" si="2"/>
        <v>27851.16</v>
      </c>
      <c r="R49" s="8" t="str">
        <f t="shared" si="3"/>
        <v>N</v>
      </c>
      <c r="S49" s="23">
        <f t="shared" si="4"/>
        <v>0.20000000000000018</v>
      </c>
      <c r="T49" s="24">
        <f t="shared" si="5"/>
        <v>20500</v>
      </c>
      <c r="U49" s="24">
        <f t="shared" si="6"/>
        <v>100000</v>
      </c>
      <c r="V49" s="24">
        <f t="shared" si="7"/>
        <v>257500</v>
      </c>
      <c r="W49" s="24">
        <f t="shared" si="8"/>
        <v>20500</v>
      </c>
      <c r="X49" s="24">
        <f t="shared" si="9"/>
        <v>0</v>
      </c>
      <c r="Y49" s="24">
        <f t="shared" si="10"/>
        <v>20500</v>
      </c>
      <c r="Z49" s="24">
        <f t="shared" si="11"/>
        <v>8799.4203200000011</v>
      </c>
      <c r="AA49" s="25" t="str">
        <f t="shared" si="12"/>
        <v>N</v>
      </c>
      <c r="AB49" s="26">
        <f t="shared" si="13"/>
        <v>0</v>
      </c>
      <c r="AC49" s="27">
        <f t="shared" si="14"/>
        <v>20500</v>
      </c>
      <c r="AD49" s="28">
        <f t="shared" si="15"/>
        <v>100000</v>
      </c>
      <c r="AE49" s="28">
        <f t="shared" si="16"/>
        <v>257500</v>
      </c>
      <c r="AF49" s="28">
        <f t="shared" si="17"/>
        <v>0</v>
      </c>
      <c r="AG49" s="28">
        <f t="shared" si="18"/>
        <v>0</v>
      </c>
      <c r="AH49" s="28">
        <f t="shared" si="19"/>
        <v>0</v>
      </c>
      <c r="AI49" s="28">
        <f t="shared" si="20"/>
        <v>0</v>
      </c>
      <c r="AJ49" s="29" t="str">
        <f t="shared" si="21"/>
        <v>N</v>
      </c>
      <c r="AK49" s="30">
        <f t="shared" si="22"/>
        <v>0</v>
      </c>
      <c r="AL49" s="31">
        <f t="shared" si="23"/>
        <v>20500</v>
      </c>
      <c r="AM49" s="31">
        <f t="shared" si="24"/>
        <v>100000</v>
      </c>
      <c r="AN49" s="31">
        <f t="shared" si="25"/>
        <v>257500</v>
      </c>
      <c r="AO49" s="31">
        <f t="shared" si="26"/>
        <v>0</v>
      </c>
      <c r="AP49" s="31">
        <f t="shared" si="27"/>
        <v>0</v>
      </c>
      <c r="AQ49" s="31">
        <f t="shared" si="28"/>
        <v>0</v>
      </c>
      <c r="AR49" s="31">
        <f t="shared" si="29"/>
        <v>0</v>
      </c>
      <c r="AS49" s="32">
        <f t="shared" si="30"/>
        <v>0</v>
      </c>
      <c r="AT49" s="33">
        <f t="shared" si="31"/>
        <v>20500</v>
      </c>
      <c r="AU49" s="33">
        <f t="shared" si="32"/>
        <v>100000</v>
      </c>
      <c r="AV49" s="33">
        <v>257500</v>
      </c>
      <c r="AW49" s="33">
        <f t="shared" si="33"/>
        <v>0</v>
      </c>
      <c r="AX49" s="33">
        <f t="shared" si="34"/>
        <v>0</v>
      </c>
      <c r="AY49" s="34">
        <f t="shared" si="35"/>
        <v>8799.4203200000011</v>
      </c>
    </row>
    <row r="50" spans="1:51" ht="15.75" customHeight="1" x14ac:dyDescent="0.3">
      <c r="A50" s="166" t="s">
        <v>250</v>
      </c>
      <c r="B50" s="99">
        <v>12762.06</v>
      </c>
      <c r="C50" s="99">
        <v>25269.93</v>
      </c>
      <c r="D50" s="99">
        <v>48730.75</v>
      </c>
      <c r="E50" s="99">
        <v>37231.93</v>
      </c>
      <c r="F50" s="102">
        <v>101000</v>
      </c>
      <c r="G50" s="103">
        <v>0</v>
      </c>
      <c r="H50" s="182">
        <v>46463</v>
      </c>
      <c r="I50" s="182">
        <v>46528</v>
      </c>
      <c r="J50" s="166">
        <v>3</v>
      </c>
      <c r="K50" s="166">
        <v>2.9</v>
      </c>
      <c r="L50" s="167" t="s">
        <v>1206</v>
      </c>
      <c r="M50" s="168" t="s">
        <v>1205</v>
      </c>
      <c r="N50" s="169">
        <v>0.04</v>
      </c>
      <c r="O50" s="21">
        <f t="shared" si="0"/>
        <v>0.10000000000000009</v>
      </c>
      <c r="P50" s="21" t="str">
        <f t="shared" si="1"/>
        <v>N</v>
      </c>
      <c r="Q50" s="22">
        <f t="shared" si="2"/>
        <v>38031.99</v>
      </c>
      <c r="R50" s="8" t="str">
        <f t="shared" si="3"/>
        <v>N</v>
      </c>
      <c r="S50" s="23">
        <f t="shared" si="4"/>
        <v>0.10000000000000009</v>
      </c>
      <c r="T50" s="24">
        <f t="shared" si="5"/>
        <v>20500</v>
      </c>
      <c r="U50" s="24">
        <f t="shared" si="6"/>
        <v>100000</v>
      </c>
      <c r="V50" s="24">
        <f t="shared" si="7"/>
        <v>257500</v>
      </c>
      <c r="W50" s="24">
        <f t="shared" si="8"/>
        <v>20500</v>
      </c>
      <c r="X50" s="24">
        <f t="shared" si="9"/>
        <v>0</v>
      </c>
      <c r="Y50" s="24">
        <f t="shared" si="10"/>
        <v>20500</v>
      </c>
      <c r="Z50" s="24">
        <f t="shared" si="11"/>
        <v>19053.2696</v>
      </c>
      <c r="AA50" s="25" t="str">
        <f t="shared" si="12"/>
        <v>N</v>
      </c>
      <c r="AB50" s="26">
        <f t="shared" si="13"/>
        <v>0</v>
      </c>
      <c r="AC50" s="27">
        <f t="shared" si="14"/>
        <v>20500</v>
      </c>
      <c r="AD50" s="28">
        <f t="shared" si="15"/>
        <v>100000</v>
      </c>
      <c r="AE50" s="28">
        <f t="shared" si="16"/>
        <v>257500</v>
      </c>
      <c r="AF50" s="28">
        <f t="shared" si="17"/>
        <v>0</v>
      </c>
      <c r="AG50" s="28">
        <f t="shared" si="18"/>
        <v>0</v>
      </c>
      <c r="AH50" s="28">
        <f t="shared" si="19"/>
        <v>0</v>
      </c>
      <c r="AI50" s="28">
        <f t="shared" si="20"/>
        <v>0</v>
      </c>
      <c r="AJ50" s="29" t="str">
        <f t="shared" si="21"/>
        <v>N</v>
      </c>
      <c r="AK50" s="30">
        <f t="shared" si="22"/>
        <v>0</v>
      </c>
      <c r="AL50" s="31">
        <f t="shared" si="23"/>
        <v>20500</v>
      </c>
      <c r="AM50" s="31">
        <f t="shared" si="24"/>
        <v>100000</v>
      </c>
      <c r="AN50" s="31">
        <f t="shared" si="25"/>
        <v>257500</v>
      </c>
      <c r="AO50" s="31">
        <f t="shared" si="26"/>
        <v>0</v>
      </c>
      <c r="AP50" s="31">
        <f t="shared" si="27"/>
        <v>0</v>
      </c>
      <c r="AQ50" s="31">
        <f t="shared" si="28"/>
        <v>0</v>
      </c>
      <c r="AR50" s="31">
        <f t="shared" si="29"/>
        <v>0</v>
      </c>
      <c r="AS50" s="32">
        <f t="shared" si="30"/>
        <v>0</v>
      </c>
      <c r="AT50" s="33">
        <f t="shared" si="31"/>
        <v>20500</v>
      </c>
      <c r="AU50" s="33">
        <f t="shared" si="32"/>
        <v>100000</v>
      </c>
      <c r="AV50" s="33">
        <v>257500</v>
      </c>
      <c r="AW50" s="33">
        <f t="shared" si="33"/>
        <v>0</v>
      </c>
      <c r="AX50" s="33">
        <f t="shared" si="34"/>
        <v>0</v>
      </c>
      <c r="AY50" s="34">
        <f t="shared" si="35"/>
        <v>19053.2696</v>
      </c>
    </row>
    <row r="51" spans="1:51" ht="15.75" customHeight="1" x14ac:dyDescent="0.3">
      <c r="A51" s="166" t="s">
        <v>251</v>
      </c>
      <c r="B51" s="99">
        <v>15490.93</v>
      </c>
      <c r="C51" s="99">
        <v>29566.92</v>
      </c>
      <c r="D51" s="99">
        <v>121515.37</v>
      </c>
      <c r="E51" s="99">
        <v>112061.65</v>
      </c>
      <c r="F51" s="102">
        <v>120000</v>
      </c>
      <c r="G51" s="103">
        <v>0</v>
      </c>
      <c r="H51" s="182">
        <v>46488</v>
      </c>
      <c r="I51" s="182">
        <v>46500</v>
      </c>
      <c r="J51" s="166">
        <v>3.6</v>
      </c>
      <c r="K51" s="166">
        <v>0.4</v>
      </c>
      <c r="L51" s="167" t="s">
        <v>1206</v>
      </c>
      <c r="M51" s="168" t="s">
        <v>1205</v>
      </c>
      <c r="N51" s="169">
        <v>1.6E-2</v>
      </c>
      <c r="O51" s="21">
        <f t="shared" si="0"/>
        <v>3.2</v>
      </c>
      <c r="P51" s="21" t="str">
        <f t="shared" si="1"/>
        <v>N</v>
      </c>
      <c r="Q51" s="22">
        <f t="shared" si="2"/>
        <v>45057.85</v>
      </c>
      <c r="R51" s="8" t="str">
        <f t="shared" si="3"/>
        <v>N</v>
      </c>
      <c r="S51" s="23">
        <f t="shared" si="4"/>
        <v>3.2</v>
      </c>
      <c r="T51" s="24">
        <f t="shared" si="5"/>
        <v>20500</v>
      </c>
      <c r="U51" s="24">
        <f t="shared" si="6"/>
        <v>100000</v>
      </c>
      <c r="V51" s="24">
        <f t="shared" si="7"/>
        <v>257500</v>
      </c>
      <c r="W51" s="24">
        <f t="shared" si="8"/>
        <v>0</v>
      </c>
      <c r="X51" s="24">
        <f t="shared" si="9"/>
        <v>0</v>
      </c>
      <c r="Y51" s="24">
        <f t="shared" si="10"/>
        <v>0</v>
      </c>
      <c r="Z51" s="24">
        <f t="shared" si="11"/>
        <v>45778.775600000001</v>
      </c>
      <c r="AA51" s="25" t="str">
        <f t="shared" si="12"/>
        <v>N</v>
      </c>
      <c r="AB51" s="26">
        <f t="shared" si="13"/>
        <v>2.2000000000000002</v>
      </c>
      <c r="AC51" s="27">
        <f t="shared" si="14"/>
        <v>20500</v>
      </c>
      <c r="AD51" s="28">
        <f t="shared" si="15"/>
        <v>100000</v>
      </c>
      <c r="AE51" s="28">
        <f t="shared" si="16"/>
        <v>257500</v>
      </c>
      <c r="AF51" s="28">
        <f t="shared" si="17"/>
        <v>0</v>
      </c>
      <c r="AG51" s="28">
        <f t="shared" si="18"/>
        <v>0</v>
      </c>
      <c r="AH51" s="28">
        <f t="shared" si="19"/>
        <v>0</v>
      </c>
      <c r="AI51" s="28">
        <f t="shared" si="20"/>
        <v>46511.236009600005</v>
      </c>
      <c r="AJ51" s="29" t="str">
        <f t="shared" si="21"/>
        <v>N</v>
      </c>
      <c r="AK51" s="30">
        <f t="shared" si="22"/>
        <v>1.2000000000000002</v>
      </c>
      <c r="AL51" s="31">
        <f t="shared" si="23"/>
        <v>20500</v>
      </c>
      <c r="AM51" s="31">
        <f t="shared" si="24"/>
        <v>100000</v>
      </c>
      <c r="AN51" s="31">
        <f t="shared" si="25"/>
        <v>257500</v>
      </c>
      <c r="AO51" s="31">
        <f t="shared" si="26"/>
        <v>0</v>
      </c>
      <c r="AP51" s="31">
        <f t="shared" si="27"/>
        <v>0</v>
      </c>
      <c r="AQ51" s="31">
        <f t="shared" si="28"/>
        <v>0</v>
      </c>
      <c r="AR51" s="31">
        <f t="shared" si="29"/>
        <v>47255.415785753605</v>
      </c>
      <c r="AS51" s="32">
        <f t="shared" si="30"/>
        <v>0.20000000000000018</v>
      </c>
      <c r="AT51" s="33">
        <f t="shared" si="31"/>
        <v>20500</v>
      </c>
      <c r="AU51" s="33">
        <f t="shared" si="32"/>
        <v>100000</v>
      </c>
      <c r="AV51" s="33">
        <v>257500</v>
      </c>
      <c r="AW51" s="33">
        <f t="shared" si="33"/>
        <v>0</v>
      </c>
      <c r="AX51" s="33">
        <f t="shared" si="34"/>
        <v>48011.50243832566</v>
      </c>
      <c r="AY51" s="34">
        <f t="shared" si="35"/>
        <v>187556.92983367929</v>
      </c>
    </row>
    <row r="52" spans="1:51" ht="15.75" customHeight="1" x14ac:dyDescent="0.3">
      <c r="A52" s="166" t="s">
        <v>252</v>
      </c>
      <c r="B52" s="99">
        <v>20179.09</v>
      </c>
      <c r="C52" s="99">
        <v>10398.209999999999</v>
      </c>
      <c r="D52" s="99">
        <v>49798.95</v>
      </c>
      <c r="E52" s="99">
        <v>45439.72</v>
      </c>
      <c r="F52" s="102">
        <v>300000</v>
      </c>
      <c r="G52" s="103">
        <v>0</v>
      </c>
      <c r="H52" s="182">
        <v>46340</v>
      </c>
      <c r="I52" s="182">
        <v>46415</v>
      </c>
      <c r="J52" s="166">
        <v>1.8</v>
      </c>
      <c r="K52" s="166">
        <v>1</v>
      </c>
      <c r="L52" s="167" t="s">
        <v>1206</v>
      </c>
      <c r="M52" s="168" t="s">
        <v>1205</v>
      </c>
      <c r="N52" s="169">
        <v>0.03</v>
      </c>
      <c r="O52" s="21">
        <f t="shared" si="0"/>
        <v>0.8</v>
      </c>
      <c r="P52" s="21" t="str">
        <f t="shared" si="1"/>
        <v>N</v>
      </c>
      <c r="Q52" s="22">
        <f t="shared" si="2"/>
        <v>30577.3</v>
      </c>
      <c r="R52" s="8" t="str">
        <f t="shared" si="3"/>
        <v>N</v>
      </c>
      <c r="S52" s="23">
        <f t="shared" si="4"/>
        <v>0.8</v>
      </c>
      <c r="T52" s="24">
        <f t="shared" si="5"/>
        <v>20500</v>
      </c>
      <c r="U52" s="24">
        <f t="shared" si="6"/>
        <v>100000</v>
      </c>
      <c r="V52" s="24">
        <f t="shared" si="7"/>
        <v>257500</v>
      </c>
      <c r="W52" s="24">
        <f t="shared" si="8"/>
        <v>0</v>
      </c>
      <c r="X52" s="24">
        <f t="shared" si="9"/>
        <v>0</v>
      </c>
      <c r="Y52" s="24">
        <f t="shared" si="10"/>
        <v>0</v>
      </c>
      <c r="Z52" s="24">
        <f t="shared" si="11"/>
        <v>31494.618999999999</v>
      </c>
      <c r="AA52" s="25" t="str">
        <f t="shared" si="12"/>
        <v>N</v>
      </c>
      <c r="AB52" s="26">
        <f t="shared" si="13"/>
        <v>0</v>
      </c>
      <c r="AC52" s="27">
        <f t="shared" si="14"/>
        <v>20500</v>
      </c>
      <c r="AD52" s="28">
        <f t="shared" si="15"/>
        <v>100000</v>
      </c>
      <c r="AE52" s="28">
        <f t="shared" si="16"/>
        <v>257500</v>
      </c>
      <c r="AF52" s="28">
        <f t="shared" si="17"/>
        <v>0</v>
      </c>
      <c r="AG52" s="28">
        <f t="shared" si="18"/>
        <v>0</v>
      </c>
      <c r="AH52" s="28">
        <f t="shared" si="19"/>
        <v>0</v>
      </c>
      <c r="AI52" s="28">
        <f t="shared" si="20"/>
        <v>0</v>
      </c>
      <c r="AJ52" s="29" t="str">
        <f t="shared" si="21"/>
        <v>N</v>
      </c>
      <c r="AK52" s="30">
        <f t="shared" si="22"/>
        <v>0</v>
      </c>
      <c r="AL52" s="31">
        <f t="shared" si="23"/>
        <v>20500</v>
      </c>
      <c r="AM52" s="31">
        <f t="shared" si="24"/>
        <v>100000</v>
      </c>
      <c r="AN52" s="31">
        <f t="shared" si="25"/>
        <v>257500</v>
      </c>
      <c r="AO52" s="31">
        <f t="shared" si="26"/>
        <v>0</v>
      </c>
      <c r="AP52" s="31">
        <f t="shared" si="27"/>
        <v>0</v>
      </c>
      <c r="AQ52" s="31">
        <f t="shared" si="28"/>
        <v>0</v>
      </c>
      <c r="AR52" s="31">
        <f t="shared" si="29"/>
        <v>0</v>
      </c>
      <c r="AS52" s="32">
        <f t="shared" si="30"/>
        <v>0</v>
      </c>
      <c r="AT52" s="33">
        <f t="shared" si="31"/>
        <v>20500</v>
      </c>
      <c r="AU52" s="33">
        <f t="shared" si="32"/>
        <v>100000</v>
      </c>
      <c r="AV52" s="33">
        <v>257500</v>
      </c>
      <c r="AW52" s="33">
        <f t="shared" si="33"/>
        <v>0</v>
      </c>
      <c r="AX52" s="33">
        <f t="shared" si="34"/>
        <v>0</v>
      </c>
      <c r="AY52" s="34">
        <f t="shared" si="35"/>
        <v>31494.618999999999</v>
      </c>
    </row>
    <row r="53" spans="1:51" ht="15.75" customHeight="1" x14ac:dyDescent="0.3">
      <c r="A53" s="166" t="s">
        <v>253</v>
      </c>
      <c r="B53" s="99">
        <v>11541.02</v>
      </c>
      <c r="C53" s="99">
        <v>6638.63</v>
      </c>
      <c r="D53" s="99">
        <v>50647.63</v>
      </c>
      <c r="E53" s="99">
        <v>43242.99</v>
      </c>
      <c r="F53" s="102">
        <v>60000</v>
      </c>
      <c r="G53" s="103">
        <v>0</v>
      </c>
      <c r="H53" s="182">
        <v>46255</v>
      </c>
      <c r="I53" s="182">
        <v>46311</v>
      </c>
      <c r="J53" s="166">
        <v>3.3</v>
      </c>
      <c r="K53" s="166">
        <v>0.7</v>
      </c>
      <c r="L53" s="167" t="s">
        <v>1206</v>
      </c>
      <c r="M53" s="168" t="s">
        <v>1204</v>
      </c>
      <c r="N53" s="169">
        <v>3.3000000000000002E-2</v>
      </c>
      <c r="O53" s="21">
        <f t="shared" si="0"/>
        <v>2.5999999999999996</v>
      </c>
      <c r="P53" s="21" t="str">
        <f t="shared" si="1"/>
        <v>N</v>
      </c>
      <c r="Q53" s="22">
        <f t="shared" si="2"/>
        <v>18179.650000000001</v>
      </c>
      <c r="R53" s="8" t="str">
        <f t="shared" si="3"/>
        <v>N</v>
      </c>
      <c r="S53" s="23">
        <f t="shared" si="4"/>
        <v>5.1999999999999993</v>
      </c>
      <c r="T53" s="24">
        <f t="shared" si="5"/>
        <v>20500</v>
      </c>
      <c r="U53" s="24">
        <f t="shared" si="6"/>
        <v>100000</v>
      </c>
      <c r="V53" s="24">
        <f t="shared" si="7"/>
        <v>257500</v>
      </c>
      <c r="W53" s="24">
        <f t="shared" si="8"/>
        <v>9389.7892250000004</v>
      </c>
      <c r="X53" s="24">
        <f t="shared" si="9"/>
        <v>0</v>
      </c>
      <c r="Y53" s="24">
        <f t="shared" si="10"/>
        <v>9389.7892250000004</v>
      </c>
      <c r="Z53" s="24">
        <f t="shared" si="11"/>
        <v>9389.7892250000004</v>
      </c>
      <c r="AA53" s="25" t="str">
        <f t="shared" si="12"/>
        <v>N</v>
      </c>
      <c r="AB53" s="26">
        <f t="shared" si="13"/>
        <v>4.1999999999999993</v>
      </c>
      <c r="AC53" s="27">
        <f t="shared" si="14"/>
        <v>20500</v>
      </c>
      <c r="AD53" s="28">
        <f t="shared" si="15"/>
        <v>100000</v>
      </c>
      <c r="AE53" s="28">
        <f t="shared" si="16"/>
        <v>257500</v>
      </c>
      <c r="AF53" s="28">
        <f t="shared" si="17"/>
        <v>9699.6522694249998</v>
      </c>
      <c r="AG53" s="28">
        <f t="shared" si="18"/>
        <v>0</v>
      </c>
      <c r="AH53" s="28">
        <f t="shared" si="19"/>
        <v>9699.6522694249998</v>
      </c>
      <c r="AI53" s="28">
        <f t="shared" si="20"/>
        <v>9699.6522694249998</v>
      </c>
      <c r="AJ53" s="29" t="str">
        <f t="shared" si="21"/>
        <v>N</v>
      </c>
      <c r="AK53" s="30">
        <f t="shared" si="22"/>
        <v>3.1999999999999993</v>
      </c>
      <c r="AL53" s="31">
        <f t="shared" si="23"/>
        <v>20500</v>
      </c>
      <c r="AM53" s="31">
        <f t="shared" si="24"/>
        <v>100000</v>
      </c>
      <c r="AN53" s="31">
        <f t="shared" si="25"/>
        <v>257500</v>
      </c>
      <c r="AO53" s="31">
        <f t="shared" si="26"/>
        <v>10019.740794316023</v>
      </c>
      <c r="AP53" s="31">
        <f t="shared" si="27"/>
        <v>0</v>
      </c>
      <c r="AQ53" s="31">
        <f t="shared" si="28"/>
        <v>10019.740794316023</v>
      </c>
      <c r="AR53" s="31">
        <f t="shared" si="29"/>
        <v>10019.740794316023</v>
      </c>
      <c r="AS53" s="32">
        <f t="shared" si="30"/>
        <v>2.1999999999999993</v>
      </c>
      <c r="AT53" s="33">
        <f t="shared" si="31"/>
        <v>20500</v>
      </c>
      <c r="AU53" s="33">
        <f t="shared" si="32"/>
        <v>100000</v>
      </c>
      <c r="AV53" s="33">
        <v>257500</v>
      </c>
      <c r="AW53" s="33">
        <f t="shared" si="33"/>
        <v>10121.59385562949</v>
      </c>
      <c r="AX53" s="33">
        <f t="shared" si="34"/>
        <v>10579.190625427414</v>
      </c>
      <c r="AY53" s="34">
        <f t="shared" si="35"/>
        <v>39688.372914168438</v>
      </c>
    </row>
    <row r="54" spans="1:51" ht="15.75" customHeight="1" x14ac:dyDescent="0.3">
      <c r="A54" s="166" t="s">
        <v>254</v>
      </c>
      <c r="B54" s="99">
        <v>5114.08</v>
      </c>
      <c r="C54" s="99">
        <v>19028.599999999999</v>
      </c>
      <c r="D54" s="99">
        <v>91641.99</v>
      </c>
      <c r="E54" s="99">
        <v>82180.23</v>
      </c>
      <c r="F54" s="102">
        <v>80000</v>
      </c>
      <c r="G54" s="103">
        <v>0</v>
      </c>
      <c r="H54" s="182">
        <v>46272</v>
      </c>
      <c r="I54" s="182">
        <v>46314</v>
      </c>
      <c r="J54" s="166">
        <v>4.2</v>
      </c>
      <c r="K54" s="166">
        <v>3.7</v>
      </c>
      <c r="L54" s="167" t="s">
        <v>1206</v>
      </c>
      <c r="M54" s="168" t="s">
        <v>1203</v>
      </c>
      <c r="N54" s="169">
        <v>5.0000000000000001E-3</v>
      </c>
      <c r="O54" s="21">
        <f t="shared" si="0"/>
        <v>0.5</v>
      </c>
      <c r="P54" s="21" t="str">
        <f t="shared" si="1"/>
        <v>N</v>
      </c>
      <c r="Q54" s="22">
        <f t="shared" si="2"/>
        <v>24142.68</v>
      </c>
      <c r="R54" s="8" t="str">
        <f t="shared" si="3"/>
        <v>N</v>
      </c>
      <c r="S54" s="23">
        <f t="shared" si="4"/>
        <v>0.66666666666666663</v>
      </c>
      <c r="T54" s="24">
        <f t="shared" si="5"/>
        <v>20500</v>
      </c>
      <c r="U54" s="24">
        <f t="shared" si="6"/>
        <v>100000</v>
      </c>
      <c r="V54" s="24">
        <f t="shared" si="7"/>
        <v>257500</v>
      </c>
      <c r="W54" s="24">
        <f t="shared" si="8"/>
        <v>6268.5074999999961</v>
      </c>
      <c r="X54" s="24">
        <f t="shared" si="9"/>
        <v>0</v>
      </c>
      <c r="Y54" s="24">
        <f t="shared" si="10"/>
        <v>6268.5074999999961</v>
      </c>
      <c r="Z54" s="24">
        <f t="shared" si="11"/>
        <v>17994.885900000001</v>
      </c>
      <c r="AA54" s="25" t="str">
        <f t="shared" si="12"/>
        <v>N</v>
      </c>
      <c r="AB54" s="26">
        <f t="shared" si="13"/>
        <v>0</v>
      </c>
      <c r="AC54" s="27">
        <f t="shared" si="14"/>
        <v>20500</v>
      </c>
      <c r="AD54" s="28">
        <f t="shared" si="15"/>
        <v>100000</v>
      </c>
      <c r="AE54" s="28">
        <f t="shared" si="16"/>
        <v>257500</v>
      </c>
      <c r="AF54" s="28">
        <f t="shared" si="17"/>
        <v>0</v>
      </c>
      <c r="AG54" s="28">
        <f t="shared" si="18"/>
        <v>0</v>
      </c>
      <c r="AH54" s="28">
        <f t="shared" si="19"/>
        <v>0</v>
      </c>
      <c r="AI54" s="28">
        <f t="shared" si="20"/>
        <v>0</v>
      </c>
      <c r="AJ54" s="29" t="str">
        <f t="shared" si="21"/>
        <v>N</v>
      </c>
      <c r="AK54" s="30">
        <f t="shared" si="22"/>
        <v>0</v>
      </c>
      <c r="AL54" s="31">
        <f t="shared" si="23"/>
        <v>20500</v>
      </c>
      <c r="AM54" s="31">
        <f t="shared" si="24"/>
        <v>100000</v>
      </c>
      <c r="AN54" s="31">
        <f t="shared" si="25"/>
        <v>257500</v>
      </c>
      <c r="AO54" s="31">
        <f t="shared" si="26"/>
        <v>0</v>
      </c>
      <c r="AP54" s="31">
        <f t="shared" si="27"/>
        <v>0</v>
      </c>
      <c r="AQ54" s="31">
        <f t="shared" si="28"/>
        <v>0</v>
      </c>
      <c r="AR54" s="31">
        <f t="shared" si="29"/>
        <v>0</v>
      </c>
      <c r="AS54" s="32">
        <f t="shared" si="30"/>
        <v>0</v>
      </c>
      <c r="AT54" s="33">
        <f t="shared" si="31"/>
        <v>20500</v>
      </c>
      <c r="AU54" s="33">
        <f t="shared" si="32"/>
        <v>100000</v>
      </c>
      <c r="AV54" s="33">
        <v>257500</v>
      </c>
      <c r="AW54" s="33">
        <f t="shared" si="33"/>
        <v>0</v>
      </c>
      <c r="AX54" s="33">
        <f t="shared" si="34"/>
        <v>0</v>
      </c>
      <c r="AY54" s="34">
        <f t="shared" si="35"/>
        <v>17994.885900000001</v>
      </c>
    </row>
    <row r="55" spans="1:51" ht="15.75" customHeight="1" x14ac:dyDescent="0.3">
      <c r="A55" s="166" t="s">
        <v>255</v>
      </c>
      <c r="B55" s="99">
        <v>11778.77</v>
      </c>
      <c r="C55" s="99">
        <v>8666.26</v>
      </c>
      <c r="D55" s="99">
        <v>48557.7</v>
      </c>
      <c r="E55" s="99">
        <v>33629.230000000003</v>
      </c>
      <c r="F55" s="102">
        <v>46000</v>
      </c>
      <c r="G55" s="103">
        <v>0</v>
      </c>
      <c r="H55" s="182">
        <v>46299</v>
      </c>
      <c r="I55" s="182">
        <v>46335</v>
      </c>
      <c r="J55" s="166">
        <v>4.4000000000000004</v>
      </c>
      <c r="K55" s="166">
        <v>1.2</v>
      </c>
      <c r="L55" s="167" t="s">
        <v>1206</v>
      </c>
      <c r="M55" s="168" t="s">
        <v>1205</v>
      </c>
      <c r="N55" s="169">
        <v>2E-3</v>
      </c>
      <c r="O55" s="21">
        <f t="shared" si="0"/>
        <v>3.2</v>
      </c>
      <c r="P55" s="21" t="str">
        <f t="shared" si="1"/>
        <v>N</v>
      </c>
      <c r="Q55" s="22">
        <f t="shared" si="2"/>
        <v>20445.03</v>
      </c>
      <c r="R55" s="8" t="str">
        <f t="shared" si="3"/>
        <v>N</v>
      </c>
      <c r="S55" s="23">
        <f t="shared" si="4"/>
        <v>3.2</v>
      </c>
      <c r="T55" s="24">
        <f t="shared" si="5"/>
        <v>20500</v>
      </c>
      <c r="U55" s="24">
        <f t="shared" si="6"/>
        <v>100000</v>
      </c>
      <c r="V55" s="24">
        <f t="shared" si="7"/>
        <v>257500</v>
      </c>
      <c r="W55" s="24">
        <f t="shared" si="8"/>
        <v>20485.92006</v>
      </c>
      <c r="X55" s="24">
        <f t="shared" si="9"/>
        <v>0</v>
      </c>
      <c r="Y55" s="24">
        <f t="shared" si="10"/>
        <v>20485.92006</v>
      </c>
      <c r="Z55" s="24">
        <f t="shared" si="11"/>
        <v>0</v>
      </c>
      <c r="AA55" s="25" t="str">
        <f t="shared" si="12"/>
        <v>N</v>
      </c>
      <c r="AB55" s="26">
        <f t="shared" si="13"/>
        <v>2.2000000000000002</v>
      </c>
      <c r="AC55" s="27">
        <f t="shared" si="14"/>
        <v>20500</v>
      </c>
      <c r="AD55" s="28">
        <f t="shared" si="15"/>
        <v>100000</v>
      </c>
      <c r="AE55" s="28">
        <f t="shared" si="16"/>
        <v>257500</v>
      </c>
      <c r="AF55" s="28">
        <f t="shared" si="17"/>
        <v>20500</v>
      </c>
      <c r="AG55" s="28">
        <f t="shared" si="18"/>
        <v>0</v>
      </c>
      <c r="AH55" s="28">
        <f t="shared" si="19"/>
        <v>20500</v>
      </c>
      <c r="AI55" s="28">
        <f t="shared" si="20"/>
        <v>26.891900120001083</v>
      </c>
      <c r="AJ55" s="29" t="str">
        <f t="shared" si="21"/>
        <v>N</v>
      </c>
      <c r="AK55" s="30">
        <f t="shared" si="22"/>
        <v>1.2000000000000002</v>
      </c>
      <c r="AL55" s="31">
        <f t="shared" si="23"/>
        <v>20500</v>
      </c>
      <c r="AM55" s="31">
        <f t="shared" si="24"/>
        <v>100000</v>
      </c>
      <c r="AN55" s="31">
        <f t="shared" si="25"/>
        <v>257500</v>
      </c>
      <c r="AO55" s="31">
        <f t="shared" si="26"/>
        <v>20500</v>
      </c>
      <c r="AP55" s="31">
        <f t="shared" si="27"/>
        <v>0</v>
      </c>
      <c r="AQ55" s="31">
        <f t="shared" si="28"/>
        <v>20500</v>
      </c>
      <c r="AR55" s="31">
        <f t="shared" si="29"/>
        <v>67.945683920239389</v>
      </c>
      <c r="AS55" s="32">
        <f t="shared" si="30"/>
        <v>0.20000000000000018</v>
      </c>
      <c r="AT55" s="33">
        <f t="shared" si="31"/>
        <v>20500</v>
      </c>
      <c r="AU55" s="33">
        <f t="shared" si="32"/>
        <v>100000</v>
      </c>
      <c r="AV55" s="33">
        <v>257500</v>
      </c>
      <c r="AW55" s="33">
        <f t="shared" si="33"/>
        <v>0</v>
      </c>
      <c r="AX55" s="33">
        <f t="shared" si="34"/>
        <v>20609.081575288081</v>
      </c>
      <c r="AY55" s="34">
        <f t="shared" si="35"/>
        <v>20703.919159328321</v>
      </c>
    </row>
    <row r="56" spans="1:51" ht="15.75" customHeight="1" x14ac:dyDescent="0.3">
      <c r="A56" s="166" t="s">
        <v>256</v>
      </c>
      <c r="B56" s="99">
        <v>7245.99</v>
      </c>
      <c r="C56" s="99">
        <v>27700.2</v>
      </c>
      <c r="D56" s="99">
        <v>111434.66</v>
      </c>
      <c r="E56" s="99">
        <v>103939.44</v>
      </c>
      <c r="F56" s="102">
        <v>80000</v>
      </c>
      <c r="G56" s="103">
        <v>12500</v>
      </c>
      <c r="H56" s="182">
        <v>46409</v>
      </c>
      <c r="I56" s="182">
        <v>46466</v>
      </c>
      <c r="J56" s="166">
        <v>2.2000000000000002</v>
      </c>
      <c r="K56" s="166">
        <v>0.4</v>
      </c>
      <c r="L56" s="167" t="s">
        <v>1206</v>
      </c>
      <c r="M56" s="168" t="s">
        <v>1203</v>
      </c>
      <c r="N56" s="169">
        <v>0</v>
      </c>
      <c r="O56" s="21">
        <f t="shared" si="0"/>
        <v>1.8000000000000003</v>
      </c>
      <c r="P56" s="21" t="str">
        <f t="shared" si="1"/>
        <v>N</v>
      </c>
      <c r="Q56" s="22">
        <f t="shared" si="2"/>
        <v>34946.19</v>
      </c>
      <c r="R56" s="8" t="str">
        <f t="shared" si="3"/>
        <v>N</v>
      </c>
      <c r="S56" s="23">
        <f t="shared" si="4"/>
        <v>2.4000000000000004</v>
      </c>
      <c r="T56" s="24">
        <f t="shared" si="5"/>
        <v>20500</v>
      </c>
      <c r="U56" s="24">
        <f t="shared" si="6"/>
        <v>100000</v>
      </c>
      <c r="V56" s="24">
        <f t="shared" si="7"/>
        <v>257500</v>
      </c>
      <c r="W56" s="24">
        <f t="shared" si="8"/>
        <v>0</v>
      </c>
      <c r="X56" s="24">
        <f t="shared" si="9"/>
        <v>0</v>
      </c>
      <c r="Y56" s="24">
        <f t="shared" si="10"/>
        <v>0</v>
      </c>
      <c r="Z56" s="24">
        <f t="shared" si="11"/>
        <v>34946.19</v>
      </c>
      <c r="AA56" s="25" t="str">
        <f t="shared" si="12"/>
        <v>N</v>
      </c>
      <c r="AB56" s="26">
        <f t="shared" si="13"/>
        <v>1.4000000000000004</v>
      </c>
      <c r="AC56" s="27">
        <f t="shared" si="14"/>
        <v>20500</v>
      </c>
      <c r="AD56" s="28">
        <f t="shared" si="15"/>
        <v>100000</v>
      </c>
      <c r="AE56" s="28">
        <f t="shared" si="16"/>
        <v>257500</v>
      </c>
      <c r="AF56" s="28">
        <f t="shared" si="17"/>
        <v>0</v>
      </c>
      <c r="AG56" s="28">
        <f t="shared" si="18"/>
        <v>0</v>
      </c>
      <c r="AH56" s="28">
        <f t="shared" si="19"/>
        <v>0</v>
      </c>
      <c r="AI56" s="28">
        <f t="shared" si="20"/>
        <v>34946.19</v>
      </c>
      <c r="AJ56" s="29" t="str">
        <f t="shared" si="21"/>
        <v>N</v>
      </c>
      <c r="AK56" s="30">
        <f t="shared" si="22"/>
        <v>0.40000000000000036</v>
      </c>
      <c r="AL56" s="31">
        <f t="shared" si="23"/>
        <v>20500</v>
      </c>
      <c r="AM56" s="31">
        <f t="shared" si="24"/>
        <v>100000</v>
      </c>
      <c r="AN56" s="31">
        <f t="shared" si="25"/>
        <v>257500</v>
      </c>
      <c r="AO56" s="31">
        <f t="shared" si="26"/>
        <v>0</v>
      </c>
      <c r="AP56" s="31">
        <f t="shared" si="27"/>
        <v>0</v>
      </c>
      <c r="AQ56" s="31">
        <f t="shared" si="28"/>
        <v>0</v>
      </c>
      <c r="AR56" s="31">
        <f t="shared" si="29"/>
        <v>34946.19</v>
      </c>
      <c r="AS56" s="32">
        <f t="shared" si="30"/>
        <v>0</v>
      </c>
      <c r="AT56" s="33">
        <f t="shared" si="31"/>
        <v>20500</v>
      </c>
      <c r="AU56" s="33">
        <f t="shared" si="32"/>
        <v>100000</v>
      </c>
      <c r="AV56" s="33">
        <v>257500</v>
      </c>
      <c r="AW56" s="33">
        <f t="shared" si="33"/>
        <v>0</v>
      </c>
      <c r="AX56" s="33">
        <f t="shared" si="34"/>
        <v>0</v>
      </c>
      <c r="AY56" s="34">
        <f t="shared" si="35"/>
        <v>104838.57</v>
      </c>
    </row>
    <row r="57" spans="1:51" ht="15.75" customHeight="1" x14ac:dyDescent="0.3">
      <c r="A57" s="166" t="s">
        <v>257</v>
      </c>
      <c r="B57" s="99">
        <v>18454.64</v>
      </c>
      <c r="C57" s="99">
        <v>27785.08</v>
      </c>
      <c r="D57" s="99">
        <v>78707.850000000006</v>
      </c>
      <c r="E57" s="99">
        <v>65667.899999999994</v>
      </c>
      <c r="F57" s="102">
        <v>150000</v>
      </c>
      <c r="G57" s="103">
        <v>12500</v>
      </c>
      <c r="H57" s="182">
        <v>46569</v>
      </c>
      <c r="I57" s="182">
        <v>46594</v>
      </c>
      <c r="J57" s="166">
        <v>1.7</v>
      </c>
      <c r="K57" s="166">
        <v>1</v>
      </c>
      <c r="L57" s="167" t="s">
        <v>1206</v>
      </c>
      <c r="M57" s="168" t="s">
        <v>1204</v>
      </c>
      <c r="N57" s="169">
        <v>0.04</v>
      </c>
      <c r="O57" s="21">
        <f t="shared" si="0"/>
        <v>0.7</v>
      </c>
      <c r="P57" s="21" t="str">
        <f t="shared" si="1"/>
        <v>N</v>
      </c>
      <c r="Q57" s="22">
        <f t="shared" si="2"/>
        <v>46239.72</v>
      </c>
      <c r="R57" s="8" t="str">
        <f t="shared" si="3"/>
        <v>N</v>
      </c>
      <c r="S57" s="23">
        <f t="shared" si="4"/>
        <v>1.4</v>
      </c>
      <c r="T57" s="24">
        <f t="shared" si="5"/>
        <v>20500</v>
      </c>
      <c r="U57" s="24">
        <f t="shared" si="6"/>
        <v>100000</v>
      </c>
      <c r="V57" s="24">
        <f t="shared" si="7"/>
        <v>257500</v>
      </c>
      <c r="W57" s="24">
        <f t="shared" si="8"/>
        <v>10250</v>
      </c>
      <c r="X57" s="24">
        <f t="shared" si="9"/>
        <v>0</v>
      </c>
      <c r="Y57" s="24">
        <f t="shared" si="10"/>
        <v>10250</v>
      </c>
      <c r="Z57" s="24">
        <f t="shared" si="11"/>
        <v>37839.308800000006</v>
      </c>
      <c r="AA57" s="25" t="str">
        <f t="shared" si="12"/>
        <v>N</v>
      </c>
      <c r="AB57" s="26">
        <f t="shared" si="13"/>
        <v>0.39999999999999991</v>
      </c>
      <c r="AC57" s="27">
        <f t="shared" si="14"/>
        <v>20500</v>
      </c>
      <c r="AD57" s="28">
        <f t="shared" si="15"/>
        <v>100000</v>
      </c>
      <c r="AE57" s="28">
        <f t="shared" si="16"/>
        <v>257500</v>
      </c>
      <c r="AF57" s="28">
        <f t="shared" si="17"/>
        <v>5521.0749999999971</v>
      </c>
      <c r="AG57" s="28">
        <f t="shared" si="18"/>
        <v>0</v>
      </c>
      <c r="AH57" s="28">
        <f t="shared" si="19"/>
        <v>5521.0749999999971</v>
      </c>
      <c r="AI57" s="28">
        <f t="shared" si="20"/>
        <v>44491.806152000012</v>
      </c>
      <c r="AJ57" s="29" t="str">
        <f t="shared" si="21"/>
        <v>N</v>
      </c>
      <c r="AK57" s="30">
        <f t="shared" si="22"/>
        <v>0</v>
      </c>
      <c r="AL57" s="31">
        <f t="shared" si="23"/>
        <v>20500</v>
      </c>
      <c r="AM57" s="31">
        <f t="shared" si="24"/>
        <v>100000</v>
      </c>
      <c r="AN57" s="31">
        <f t="shared" si="25"/>
        <v>257500</v>
      </c>
      <c r="AO57" s="31">
        <f t="shared" si="26"/>
        <v>0</v>
      </c>
      <c r="AP57" s="31">
        <f t="shared" si="27"/>
        <v>0</v>
      </c>
      <c r="AQ57" s="31">
        <f t="shared" si="28"/>
        <v>0</v>
      </c>
      <c r="AR57" s="31">
        <f t="shared" si="29"/>
        <v>0</v>
      </c>
      <c r="AS57" s="32">
        <f t="shared" si="30"/>
        <v>0</v>
      </c>
      <c r="AT57" s="33">
        <f t="shared" si="31"/>
        <v>20500</v>
      </c>
      <c r="AU57" s="33">
        <f t="shared" si="32"/>
        <v>100000</v>
      </c>
      <c r="AV57" s="33">
        <v>257500</v>
      </c>
      <c r="AW57" s="33">
        <f t="shared" si="33"/>
        <v>0</v>
      </c>
      <c r="AX57" s="33">
        <f t="shared" si="34"/>
        <v>0</v>
      </c>
      <c r="AY57" s="34">
        <f t="shared" si="35"/>
        <v>82331.114952000018</v>
      </c>
    </row>
    <row r="58" spans="1:51" ht="15.75" customHeight="1" x14ac:dyDescent="0.3">
      <c r="A58" s="166" t="s">
        <v>258</v>
      </c>
      <c r="B58" s="99">
        <v>8679.77</v>
      </c>
      <c r="C58" s="99">
        <v>13431.15</v>
      </c>
      <c r="D58" s="99">
        <v>94060.87</v>
      </c>
      <c r="E58" s="99">
        <v>82615.259999999995</v>
      </c>
      <c r="F58" s="102">
        <v>80000</v>
      </c>
      <c r="G58" s="103">
        <v>12500</v>
      </c>
      <c r="H58" s="182">
        <v>46544</v>
      </c>
      <c r="I58" s="182">
        <v>46567</v>
      </c>
      <c r="J58" s="166">
        <v>2.1</v>
      </c>
      <c r="K58" s="166">
        <v>0.4</v>
      </c>
      <c r="L58" s="167" t="s">
        <v>1206</v>
      </c>
      <c r="M58" s="168" t="s">
        <v>1203</v>
      </c>
      <c r="N58" s="169">
        <v>0.01</v>
      </c>
      <c r="O58" s="21">
        <f t="shared" si="0"/>
        <v>1.7000000000000002</v>
      </c>
      <c r="P58" s="21" t="str">
        <f t="shared" si="1"/>
        <v>N</v>
      </c>
      <c r="Q58" s="22">
        <f t="shared" si="2"/>
        <v>22110.92</v>
      </c>
      <c r="R58" s="8" t="str">
        <f t="shared" si="3"/>
        <v>N</v>
      </c>
      <c r="S58" s="23">
        <f t="shared" si="4"/>
        <v>2.2666666666666671</v>
      </c>
      <c r="T58" s="24">
        <f t="shared" si="5"/>
        <v>20500</v>
      </c>
      <c r="U58" s="24">
        <f t="shared" si="6"/>
        <v>100000</v>
      </c>
      <c r="V58" s="24">
        <f t="shared" si="7"/>
        <v>257500</v>
      </c>
      <c r="W58" s="24">
        <f t="shared" si="8"/>
        <v>4454.3475000000035</v>
      </c>
      <c r="X58" s="24">
        <f t="shared" si="9"/>
        <v>0</v>
      </c>
      <c r="Y58" s="24">
        <f t="shared" si="10"/>
        <v>4454.3475000000035</v>
      </c>
      <c r="Z58" s="24">
        <f t="shared" si="11"/>
        <v>17877.681699999994</v>
      </c>
      <c r="AA58" s="25" t="str">
        <f t="shared" si="12"/>
        <v>N</v>
      </c>
      <c r="AB58" s="26">
        <f t="shared" si="13"/>
        <v>1.2666666666666671</v>
      </c>
      <c r="AC58" s="27">
        <f t="shared" si="14"/>
        <v>20500</v>
      </c>
      <c r="AD58" s="28">
        <f t="shared" si="15"/>
        <v>100000</v>
      </c>
      <c r="AE58" s="28">
        <f t="shared" si="16"/>
        <v>257500</v>
      </c>
      <c r="AF58" s="28">
        <f t="shared" si="17"/>
        <v>1113.5868750000009</v>
      </c>
      <c r="AG58" s="28">
        <f t="shared" si="18"/>
        <v>0</v>
      </c>
      <c r="AH58" s="28">
        <f t="shared" si="19"/>
        <v>1113.5868750000009</v>
      </c>
      <c r="AI58" s="28">
        <f t="shared" si="20"/>
        <v>21441.762616999997</v>
      </c>
      <c r="AJ58" s="29" t="str">
        <f t="shared" si="21"/>
        <v>N</v>
      </c>
      <c r="AK58" s="30">
        <f t="shared" si="22"/>
        <v>0.26666666666666705</v>
      </c>
      <c r="AL58" s="31">
        <f t="shared" si="23"/>
        <v>20500</v>
      </c>
      <c r="AM58" s="31">
        <f t="shared" si="24"/>
        <v>100000</v>
      </c>
      <c r="AN58" s="31">
        <f t="shared" si="25"/>
        <v>257500</v>
      </c>
      <c r="AO58" s="31">
        <f t="shared" si="26"/>
        <v>0</v>
      </c>
      <c r="AP58" s="31">
        <f t="shared" si="27"/>
        <v>0</v>
      </c>
      <c r="AQ58" s="31">
        <f t="shared" si="28"/>
        <v>0</v>
      </c>
      <c r="AR58" s="31">
        <f t="shared" si="29"/>
        <v>22780.902986919999</v>
      </c>
      <c r="AS58" s="32">
        <f t="shared" si="30"/>
        <v>0</v>
      </c>
      <c r="AT58" s="33">
        <f t="shared" si="31"/>
        <v>20500</v>
      </c>
      <c r="AU58" s="33">
        <f t="shared" si="32"/>
        <v>100000</v>
      </c>
      <c r="AV58" s="33">
        <v>257500</v>
      </c>
      <c r="AW58" s="33">
        <f t="shared" si="33"/>
        <v>0</v>
      </c>
      <c r="AX58" s="33">
        <f t="shared" si="34"/>
        <v>0</v>
      </c>
      <c r="AY58" s="34">
        <f t="shared" si="35"/>
        <v>62100.347303919989</v>
      </c>
    </row>
    <row r="59" spans="1:51" ht="15.75" customHeight="1" x14ac:dyDescent="0.3">
      <c r="A59" s="166" t="s">
        <v>259</v>
      </c>
      <c r="B59" s="99">
        <v>17647.8</v>
      </c>
      <c r="C59" s="99">
        <v>4290.05</v>
      </c>
      <c r="D59" s="99">
        <v>101584.35</v>
      </c>
      <c r="E59" s="99">
        <v>90011.95</v>
      </c>
      <c r="F59" s="100">
        <v>35000</v>
      </c>
      <c r="G59" s="101">
        <v>12500</v>
      </c>
      <c r="H59" s="182">
        <v>46553</v>
      </c>
      <c r="I59" s="182">
        <v>46597</v>
      </c>
      <c r="J59" s="166">
        <v>2.8</v>
      </c>
      <c r="K59" s="166">
        <v>0.3</v>
      </c>
      <c r="L59" s="167" t="s">
        <v>1206</v>
      </c>
      <c r="M59" s="168" t="s">
        <v>1205</v>
      </c>
      <c r="N59" s="169">
        <v>0.02</v>
      </c>
      <c r="O59" s="21">
        <f t="shared" si="0"/>
        <v>2.5</v>
      </c>
      <c r="P59" s="21" t="str">
        <f t="shared" si="1"/>
        <v>N</v>
      </c>
      <c r="Q59" s="22">
        <f t="shared" si="2"/>
        <v>21937.85</v>
      </c>
      <c r="R59" s="8" t="str">
        <f t="shared" si="3"/>
        <v>N</v>
      </c>
      <c r="S59" s="23">
        <f t="shared" si="4"/>
        <v>2.5</v>
      </c>
      <c r="T59" s="24">
        <f t="shared" si="5"/>
        <v>20500</v>
      </c>
      <c r="U59" s="24">
        <f t="shared" si="6"/>
        <v>100000</v>
      </c>
      <c r="V59" s="24">
        <f t="shared" si="7"/>
        <v>257500</v>
      </c>
      <c r="W59" s="24">
        <f t="shared" si="8"/>
        <v>0</v>
      </c>
      <c r="X59" s="24">
        <f t="shared" si="9"/>
        <v>0</v>
      </c>
      <c r="Y59" s="24">
        <f t="shared" si="10"/>
        <v>0</v>
      </c>
      <c r="Z59" s="24">
        <f t="shared" si="11"/>
        <v>22376.607</v>
      </c>
      <c r="AA59" s="25" t="str">
        <f t="shared" si="12"/>
        <v>N</v>
      </c>
      <c r="AB59" s="26">
        <f t="shared" si="13"/>
        <v>1.5</v>
      </c>
      <c r="AC59" s="27">
        <f t="shared" si="14"/>
        <v>20500</v>
      </c>
      <c r="AD59" s="28">
        <f t="shared" si="15"/>
        <v>100000</v>
      </c>
      <c r="AE59" s="28">
        <f t="shared" si="16"/>
        <v>257500</v>
      </c>
      <c r="AF59" s="28">
        <f t="shared" si="17"/>
        <v>0</v>
      </c>
      <c r="AG59" s="28">
        <f t="shared" si="18"/>
        <v>0</v>
      </c>
      <c r="AH59" s="28">
        <f t="shared" si="19"/>
        <v>0</v>
      </c>
      <c r="AI59" s="28">
        <f t="shared" si="20"/>
        <v>22824.139139999999</v>
      </c>
      <c r="AJ59" s="29" t="str">
        <f t="shared" si="21"/>
        <v>N</v>
      </c>
      <c r="AK59" s="30">
        <f t="shared" si="22"/>
        <v>0.5</v>
      </c>
      <c r="AL59" s="31">
        <f t="shared" si="23"/>
        <v>20500</v>
      </c>
      <c r="AM59" s="31">
        <f t="shared" si="24"/>
        <v>100000</v>
      </c>
      <c r="AN59" s="31">
        <f t="shared" si="25"/>
        <v>257500</v>
      </c>
      <c r="AO59" s="31">
        <f t="shared" si="26"/>
        <v>0</v>
      </c>
      <c r="AP59" s="31">
        <f t="shared" si="27"/>
        <v>0</v>
      </c>
      <c r="AQ59" s="31">
        <f t="shared" si="28"/>
        <v>0</v>
      </c>
      <c r="AR59" s="31">
        <f t="shared" si="29"/>
        <v>23280.621922800001</v>
      </c>
      <c r="AS59" s="32">
        <f t="shared" si="30"/>
        <v>0</v>
      </c>
      <c r="AT59" s="33">
        <f t="shared" si="31"/>
        <v>20500</v>
      </c>
      <c r="AU59" s="33">
        <f t="shared" si="32"/>
        <v>100000</v>
      </c>
      <c r="AV59" s="33">
        <v>257500</v>
      </c>
      <c r="AW59" s="33">
        <f t="shared" si="33"/>
        <v>0</v>
      </c>
      <c r="AX59" s="33">
        <f t="shared" si="34"/>
        <v>0</v>
      </c>
      <c r="AY59" s="34">
        <f t="shared" si="35"/>
        <v>68481.3680628</v>
      </c>
    </row>
    <row r="60" spans="1:51" ht="14" x14ac:dyDescent="0.3">
      <c r="A60" s="166" t="s">
        <v>260</v>
      </c>
      <c r="B60" s="99">
        <v>16535.310000000001</v>
      </c>
      <c r="C60" s="99">
        <v>2252.85</v>
      </c>
      <c r="D60" s="99">
        <v>69986.75</v>
      </c>
      <c r="E60" s="99">
        <v>58358.42</v>
      </c>
      <c r="F60" s="100">
        <v>88000</v>
      </c>
      <c r="G60" s="101">
        <v>0</v>
      </c>
      <c r="H60" s="182">
        <v>46428</v>
      </c>
      <c r="I60" s="182">
        <v>46442</v>
      </c>
      <c r="J60" s="166">
        <v>4.2</v>
      </c>
      <c r="K60" s="166">
        <v>0.1</v>
      </c>
      <c r="L60" s="167" t="s">
        <v>1206</v>
      </c>
      <c r="M60" s="168" t="s">
        <v>1204</v>
      </c>
      <c r="N60" s="169">
        <v>0</v>
      </c>
      <c r="O60" s="21">
        <f t="shared" si="0"/>
        <v>4.1000000000000005</v>
      </c>
      <c r="P60" s="21" t="str">
        <f t="shared" si="1"/>
        <v>N</v>
      </c>
      <c r="Q60" s="22">
        <f t="shared" si="2"/>
        <v>18788.16</v>
      </c>
      <c r="R60" s="8" t="str">
        <f t="shared" si="3"/>
        <v>N</v>
      </c>
      <c r="S60" s="23">
        <f t="shared" si="4"/>
        <v>8.2000000000000011</v>
      </c>
      <c r="T60" s="24">
        <f t="shared" si="5"/>
        <v>20500</v>
      </c>
      <c r="U60" s="24">
        <f t="shared" si="6"/>
        <v>100000</v>
      </c>
      <c r="V60" s="24">
        <f t="shared" si="7"/>
        <v>257500</v>
      </c>
      <c r="W60" s="24">
        <f t="shared" si="8"/>
        <v>9394.08</v>
      </c>
      <c r="X60" s="24">
        <f t="shared" si="9"/>
        <v>0</v>
      </c>
      <c r="Y60" s="24">
        <f t="shared" si="10"/>
        <v>9394.08</v>
      </c>
      <c r="Z60" s="24">
        <f t="shared" si="11"/>
        <v>9394.08</v>
      </c>
      <c r="AA60" s="25" t="str">
        <f t="shared" si="12"/>
        <v>N</v>
      </c>
      <c r="AB60" s="26">
        <f t="shared" si="13"/>
        <v>7.2000000000000011</v>
      </c>
      <c r="AC60" s="27">
        <f t="shared" si="14"/>
        <v>20500</v>
      </c>
      <c r="AD60" s="28">
        <f t="shared" si="15"/>
        <v>100000</v>
      </c>
      <c r="AE60" s="28">
        <f t="shared" si="16"/>
        <v>257500</v>
      </c>
      <c r="AF60" s="28">
        <f t="shared" si="17"/>
        <v>9394.08</v>
      </c>
      <c r="AG60" s="28">
        <f t="shared" si="18"/>
        <v>0</v>
      </c>
      <c r="AH60" s="28">
        <f t="shared" si="19"/>
        <v>9394.08</v>
      </c>
      <c r="AI60" s="28">
        <f t="shared" si="20"/>
        <v>9394.08</v>
      </c>
      <c r="AJ60" s="29" t="str">
        <f t="shared" si="21"/>
        <v>N</v>
      </c>
      <c r="AK60" s="30">
        <f t="shared" si="22"/>
        <v>6.2000000000000011</v>
      </c>
      <c r="AL60" s="31">
        <f t="shared" si="23"/>
        <v>20500</v>
      </c>
      <c r="AM60" s="31">
        <f t="shared" si="24"/>
        <v>100000</v>
      </c>
      <c r="AN60" s="31">
        <f t="shared" si="25"/>
        <v>257500</v>
      </c>
      <c r="AO60" s="31">
        <f t="shared" si="26"/>
        <v>8339.4337499999983</v>
      </c>
      <c r="AP60" s="31">
        <f t="shared" si="27"/>
        <v>0</v>
      </c>
      <c r="AQ60" s="31">
        <f t="shared" si="28"/>
        <v>8339.4337499999983</v>
      </c>
      <c r="AR60" s="31">
        <f t="shared" si="29"/>
        <v>10448.726250000002</v>
      </c>
      <c r="AS60" s="32">
        <f t="shared" si="30"/>
        <v>5.2000000000000011</v>
      </c>
      <c r="AT60" s="33">
        <f t="shared" si="31"/>
        <v>20500</v>
      </c>
      <c r="AU60" s="33">
        <f t="shared" si="32"/>
        <v>100000</v>
      </c>
      <c r="AV60" s="33">
        <v>257500</v>
      </c>
      <c r="AW60" s="33">
        <f t="shared" si="33"/>
        <v>1442.828125</v>
      </c>
      <c r="AX60" s="33">
        <f t="shared" si="34"/>
        <v>17345.331875</v>
      </c>
      <c r="AY60" s="34">
        <f t="shared" si="35"/>
        <v>46582.218124999999</v>
      </c>
    </row>
    <row r="61" spans="1:51" ht="15.75" customHeight="1" x14ac:dyDescent="0.3">
      <c r="A61" s="166" t="s">
        <v>261</v>
      </c>
      <c r="B61" s="99">
        <v>8363.6299999999992</v>
      </c>
      <c r="C61" s="99">
        <v>6937.29</v>
      </c>
      <c r="D61" s="99">
        <v>76656.539999999994</v>
      </c>
      <c r="E61" s="99">
        <v>65459.14</v>
      </c>
      <c r="F61" s="100">
        <v>72000</v>
      </c>
      <c r="G61" s="101">
        <v>12500</v>
      </c>
      <c r="H61" s="182">
        <v>46299</v>
      </c>
      <c r="I61" s="182">
        <v>46350</v>
      </c>
      <c r="J61" s="166">
        <v>3.6</v>
      </c>
      <c r="K61" s="166">
        <v>0.4</v>
      </c>
      <c r="L61" s="167" t="s">
        <v>1206</v>
      </c>
      <c r="M61" s="168" t="s">
        <v>1203</v>
      </c>
      <c r="N61" s="169">
        <v>0</v>
      </c>
      <c r="O61" s="21">
        <f t="shared" si="0"/>
        <v>3.2</v>
      </c>
      <c r="P61" s="21" t="str">
        <f t="shared" si="1"/>
        <v>N</v>
      </c>
      <c r="Q61" s="22">
        <f t="shared" si="2"/>
        <v>15300.919999999998</v>
      </c>
      <c r="R61" s="8" t="str">
        <f t="shared" si="3"/>
        <v>N</v>
      </c>
      <c r="S61" s="23">
        <f t="shared" si="4"/>
        <v>4.2666666666666666</v>
      </c>
      <c r="T61" s="24">
        <f t="shared" si="5"/>
        <v>20500</v>
      </c>
      <c r="U61" s="24">
        <f t="shared" si="6"/>
        <v>100000</v>
      </c>
      <c r="V61" s="24">
        <f t="shared" si="7"/>
        <v>257500</v>
      </c>
      <c r="W61" s="24">
        <f t="shared" si="8"/>
        <v>11475.689999999999</v>
      </c>
      <c r="X61" s="24">
        <f t="shared" si="9"/>
        <v>0</v>
      </c>
      <c r="Y61" s="24">
        <f t="shared" si="10"/>
        <v>11475.689999999999</v>
      </c>
      <c r="Z61" s="24">
        <f t="shared" si="11"/>
        <v>3825.2299999999996</v>
      </c>
      <c r="AA61" s="25" t="str">
        <f t="shared" si="12"/>
        <v>N</v>
      </c>
      <c r="AB61" s="26">
        <f t="shared" si="13"/>
        <v>3.2666666666666666</v>
      </c>
      <c r="AC61" s="27">
        <f t="shared" si="14"/>
        <v>20500</v>
      </c>
      <c r="AD61" s="28">
        <f t="shared" si="15"/>
        <v>100000</v>
      </c>
      <c r="AE61" s="28">
        <f t="shared" si="16"/>
        <v>257500</v>
      </c>
      <c r="AF61" s="28">
        <f t="shared" si="17"/>
        <v>8900.8275000000067</v>
      </c>
      <c r="AG61" s="28">
        <f t="shared" si="18"/>
        <v>0</v>
      </c>
      <c r="AH61" s="28">
        <f t="shared" si="19"/>
        <v>8900.8275000000067</v>
      </c>
      <c r="AI61" s="28">
        <f t="shared" si="20"/>
        <v>6400.0924999999916</v>
      </c>
      <c r="AJ61" s="29" t="str">
        <f t="shared" si="21"/>
        <v>N</v>
      </c>
      <c r="AK61" s="30">
        <f t="shared" si="22"/>
        <v>2.2666666666666666</v>
      </c>
      <c r="AL61" s="31">
        <f t="shared" si="23"/>
        <v>20500</v>
      </c>
      <c r="AM61" s="31">
        <f t="shared" si="24"/>
        <v>100000</v>
      </c>
      <c r="AN61" s="31">
        <f t="shared" si="25"/>
        <v>257500</v>
      </c>
      <c r="AO61" s="31">
        <f t="shared" si="26"/>
        <v>8900.8275000000067</v>
      </c>
      <c r="AP61" s="31">
        <f t="shared" si="27"/>
        <v>0</v>
      </c>
      <c r="AQ61" s="31">
        <f t="shared" si="28"/>
        <v>8900.8275000000067</v>
      </c>
      <c r="AR61" s="31">
        <f t="shared" si="29"/>
        <v>6400.0924999999916</v>
      </c>
      <c r="AS61" s="32">
        <f t="shared" si="30"/>
        <v>1.2666666666666666</v>
      </c>
      <c r="AT61" s="33">
        <f t="shared" si="31"/>
        <v>20500</v>
      </c>
      <c r="AU61" s="33">
        <f t="shared" si="32"/>
        <v>100000</v>
      </c>
      <c r="AV61" s="33">
        <v>257500</v>
      </c>
      <c r="AW61" s="33">
        <f t="shared" si="33"/>
        <v>0</v>
      </c>
      <c r="AX61" s="33">
        <f t="shared" si="34"/>
        <v>15300.919999999998</v>
      </c>
      <c r="AY61" s="34">
        <f t="shared" si="35"/>
        <v>31926.334999999981</v>
      </c>
    </row>
    <row r="62" spans="1:51" ht="14" x14ac:dyDescent="0.3">
      <c r="A62" s="166" t="s">
        <v>262</v>
      </c>
      <c r="B62" s="99">
        <v>9522.4599999999991</v>
      </c>
      <c r="C62" s="99">
        <v>30517.1</v>
      </c>
      <c r="D62" s="99">
        <v>72138.33</v>
      </c>
      <c r="E62" s="99">
        <v>64993.58</v>
      </c>
      <c r="F62" s="100">
        <v>66000</v>
      </c>
      <c r="G62" s="101">
        <v>0</v>
      </c>
      <c r="H62" s="182">
        <v>46471</v>
      </c>
      <c r="I62" s="182">
        <v>46501</v>
      </c>
      <c r="J62" s="166">
        <v>4.5</v>
      </c>
      <c r="K62" s="166">
        <v>3.5</v>
      </c>
      <c r="L62" s="167" t="s">
        <v>1206</v>
      </c>
      <c r="M62" s="168" t="s">
        <v>1204</v>
      </c>
      <c r="N62" s="169">
        <v>0</v>
      </c>
      <c r="O62" s="21">
        <f t="shared" si="0"/>
        <v>1</v>
      </c>
      <c r="P62" s="21" t="str">
        <f t="shared" si="1"/>
        <v>N</v>
      </c>
      <c r="Q62" s="22">
        <f t="shared" si="2"/>
        <v>40039.56</v>
      </c>
      <c r="R62" s="8" t="str">
        <f t="shared" si="3"/>
        <v>N</v>
      </c>
      <c r="S62" s="23">
        <f t="shared" si="4"/>
        <v>2</v>
      </c>
      <c r="T62" s="24">
        <f t="shared" si="5"/>
        <v>20500</v>
      </c>
      <c r="U62" s="24">
        <f t="shared" si="6"/>
        <v>100000</v>
      </c>
      <c r="V62" s="24">
        <f t="shared" si="7"/>
        <v>257500</v>
      </c>
      <c r="W62" s="24">
        <f t="shared" si="8"/>
        <v>10250</v>
      </c>
      <c r="X62" s="24">
        <f t="shared" si="9"/>
        <v>0</v>
      </c>
      <c r="Y62" s="24">
        <f t="shared" si="10"/>
        <v>10250</v>
      </c>
      <c r="Z62" s="24">
        <f t="shared" si="11"/>
        <v>29789.559999999998</v>
      </c>
      <c r="AA62" s="25" t="str">
        <f t="shared" si="12"/>
        <v>N</v>
      </c>
      <c r="AB62" s="26">
        <f t="shared" si="13"/>
        <v>1</v>
      </c>
      <c r="AC62" s="27">
        <f t="shared" si="14"/>
        <v>20500</v>
      </c>
      <c r="AD62" s="28">
        <f t="shared" si="15"/>
        <v>100000</v>
      </c>
      <c r="AE62" s="28">
        <f t="shared" si="16"/>
        <v>257500</v>
      </c>
      <c r="AF62" s="28">
        <f t="shared" si="17"/>
        <v>8805.8349999999991</v>
      </c>
      <c r="AG62" s="28">
        <f t="shared" si="18"/>
        <v>0</v>
      </c>
      <c r="AH62" s="28">
        <f t="shared" si="19"/>
        <v>8805.8349999999991</v>
      </c>
      <c r="AI62" s="28">
        <f t="shared" si="20"/>
        <v>31233.724999999999</v>
      </c>
      <c r="AJ62" s="29" t="str">
        <f t="shared" si="21"/>
        <v>N</v>
      </c>
      <c r="AK62" s="30">
        <f t="shared" si="22"/>
        <v>0</v>
      </c>
      <c r="AL62" s="31">
        <f t="shared" si="23"/>
        <v>20500</v>
      </c>
      <c r="AM62" s="31">
        <f t="shared" si="24"/>
        <v>100000</v>
      </c>
      <c r="AN62" s="31">
        <f t="shared" si="25"/>
        <v>257500</v>
      </c>
      <c r="AO62" s="31">
        <f t="shared" si="26"/>
        <v>0</v>
      </c>
      <c r="AP62" s="31">
        <f t="shared" si="27"/>
        <v>0</v>
      </c>
      <c r="AQ62" s="31">
        <f t="shared" si="28"/>
        <v>0</v>
      </c>
      <c r="AR62" s="31">
        <f t="shared" si="29"/>
        <v>0</v>
      </c>
      <c r="AS62" s="32">
        <f t="shared" si="30"/>
        <v>0</v>
      </c>
      <c r="AT62" s="33">
        <f t="shared" si="31"/>
        <v>20500</v>
      </c>
      <c r="AU62" s="33">
        <f t="shared" si="32"/>
        <v>100000</v>
      </c>
      <c r="AV62" s="33">
        <v>257500</v>
      </c>
      <c r="AW62" s="33">
        <f t="shared" si="33"/>
        <v>0</v>
      </c>
      <c r="AX62" s="33">
        <f t="shared" si="34"/>
        <v>0</v>
      </c>
      <c r="AY62" s="34">
        <f t="shared" si="35"/>
        <v>61023.284999999996</v>
      </c>
    </row>
    <row r="63" spans="1:51" ht="15.75" customHeight="1" x14ac:dyDescent="0.3">
      <c r="A63" s="166" t="s">
        <v>263</v>
      </c>
      <c r="B63" s="99">
        <v>19167.16</v>
      </c>
      <c r="C63" s="99">
        <v>22715.77</v>
      </c>
      <c r="D63" s="99">
        <v>54826.59</v>
      </c>
      <c r="E63" s="99">
        <v>46876.86</v>
      </c>
      <c r="F63" s="100">
        <v>190000</v>
      </c>
      <c r="G63" s="101">
        <v>24444</v>
      </c>
      <c r="H63" s="182">
        <v>46315</v>
      </c>
      <c r="I63" s="182">
        <v>46365</v>
      </c>
      <c r="J63" s="166">
        <v>2.2999999999999998</v>
      </c>
      <c r="K63" s="166">
        <v>0.7</v>
      </c>
      <c r="L63" s="167" t="s">
        <v>1207</v>
      </c>
      <c r="M63" s="168" t="s">
        <v>1205</v>
      </c>
      <c r="N63" s="169">
        <v>0.01</v>
      </c>
      <c r="O63" s="21">
        <f t="shared" si="0"/>
        <v>1.5999999999999999</v>
      </c>
      <c r="P63" s="21" t="str">
        <f t="shared" si="1"/>
        <v>N</v>
      </c>
      <c r="Q63" s="22">
        <f t="shared" si="2"/>
        <v>41882.93</v>
      </c>
      <c r="R63" s="8" t="str">
        <f t="shared" si="3"/>
        <v>N</v>
      </c>
      <c r="S63" s="23">
        <f t="shared" si="4"/>
        <v>1.5999999999999999</v>
      </c>
      <c r="T63" s="24">
        <f t="shared" si="5"/>
        <v>50000</v>
      </c>
      <c r="U63" s="24">
        <f t="shared" si="6"/>
        <v>200000</v>
      </c>
      <c r="V63" s="24">
        <f t="shared" si="7"/>
        <v>257500</v>
      </c>
      <c r="W63" s="24">
        <f t="shared" si="8"/>
        <v>42301.759299999998</v>
      </c>
      <c r="X63" s="24">
        <f t="shared" si="9"/>
        <v>0</v>
      </c>
      <c r="Y63" s="24">
        <f t="shared" si="10"/>
        <v>42301.759299999998</v>
      </c>
      <c r="Z63" s="24">
        <f t="shared" si="11"/>
        <v>0</v>
      </c>
      <c r="AA63" s="25" t="str">
        <f t="shared" si="12"/>
        <v>N</v>
      </c>
      <c r="AB63" s="26">
        <f t="shared" si="13"/>
        <v>0.59999999999999987</v>
      </c>
      <c r="AC63" s="27">
        <f t="shared" si="14"/>
        <v>50000</v>
      </c>
      <c r="AD63" s="28">
        <f t="shared" si="15"/>
        <v>200000</v>
      </c>
      <c r="AE63" s="28">
        <f t="shared" si="16"/>
        <v>257500</v>
      </c>
      <c r="AF63" s="28">
        <f t="shared" si="17"/>
        <v>25198.240700000002</v>
      </c>
      <c r="AG63" s="28">
        <f t="shared" si="18"/>
        <v>0</v>
      </c>
      <c r="AH63" s="28">
        <f t="shared" si="19"/>
        <v>25198.240700000002</v>
      </c>
      <c r="AI63" s="28">
        <f t="shared" si="20"/>
        <v>17526.536192999993</v>
      </c>
      <c r="AJ63" s="29" t="str">
        <f t="shared" si="21"/>
        <v>N</v>
      </c>
      <c r="AK63" s="30">
        <f t="shared" si="22"/>
        <v>0</v>
      </c>
      <c r="AL63" s="31">
        <f t="shared" si="23"/>
        <v>50000</v>
      </c>
      <c r="AM63" s="31">
        <f t="shared" si="24"/>
        <v>200000</v>
      </c>
      <c r="AN63" s="31">
        <f t="shared" si="25"/>
        <v>257500</v>
      </c>
      <c r="AO63" s="31">
        <f t="shared" si="26"/>
        <v>0</v>
      </c>
      <c r="AP63" s="31">
        <f t="shared" si="27"/>
        <v>0</v>
      </c>
      <c r="AQ63" s="31">
        <f t="shared" si="28"/>
        <v>0</v>
      </c>
      <c r="AR63" s="31">
        <f t="shared" si="29"/>
        <v>0</v>
      </c>
      <c r="AS63" s="32">
        <f t="shared" si="30"/>
        <v>0</v>
      </c>
      <c r="AT63" s="33">
        <f t="shared" si="31"/>
        <v>50000</v>
      </c>
      <c r="AU63" s="33">
        <f t="shared" si="32"/>
        <v>200000</v>
      </c>
      <c r="AV63" s="33">
        <v>257500</v>
      </c>
      <c r="AW63" s="33">
        <f t="shared" si="33"/>
        <v>0</v>
      </c>
      <c r="AX63" s="33">
        <f t="shared" si="34"/>
        <v>0</v>
      </c>
      <c r="AY63" s="34">
        <f t="shared" si="35"/>
        <v>17526.536192999993</v>
      </c>
    </row>
    <row r="64" spans="1:51" ht="15.75" customHeight="1" x14ac:dyDescent="0.3">
      <c r="A64" s="166" t="s">
        <v>264</v>
      </c>
      <c r="B64" s="99">
        <v>14856.05</v>
      </c>
      <c r="C64" s="99">
        <v>6873.4</v>
      </c>
      <c r="D64" s="99">
        <v>36814.699999999997</v>
      </c>
      <c r="E64" s="99">
        <v>35550.21</v>
      </c>
      <c r="F64" s="100">
        <v>15000</v>
      </c>
      <c r="G64" s="101">
        <v>0</v>
      </c>
      <c r="H64" s="182">
        <v>46372</v>
      </c>
      <c r="I64" s="182">
        <v>46447</v>
      </c>
      <c r="J64" s="166">
        <v>4.0999999999999996</v>
      </c>
      <c r="K64" s="166">
        <v>4</v>
      </c>
      <c r="L64" s="167" t="s">
        <v>1207</v>
      </c>
      <c r="M64" s="168" t="s">
        <v>1204</v>
      </c>
      <c r="N64" s="169">
        <v>0.03</v>
      </c>
      <c r="O64" s="21">
        <f t="shared" si="0"/>
        <v>9.9999999999999645E-2</v>
      </c>
      <c r="P64" s="21" t="str">
        <f t="shared" si="1"/>
        <v>N</v>
      </c>
      <c r="Q64" s="22">
        <f t="shared" si="2"/>
        <v>21729.449999999997</v>
      </c>
      <c r="R64" s="8" t="str">
        <f t="shared" si="3"/>
        <v>N</v>
      </c>
      <c r="S64" s="23">
        <f t="shared" si="4"/>
        <v>0.19999999999999929</v>
      </c>
      <c r="T64" s="24">
        <f t="shared" si="5"/>
        <v>50000</v>
      </c>
      <c r="U64" s="24">
        <f t="shared" si="6"/>
        <v>200000</v>
      </c>
      <c r="V64" s="24">
        <f t="shared" si="7"/>
        <v>257500</v>
      </c>
      <c r="W64" s="24">
        <f t="shared" si="8"/>
        <v>11190.666749999999</v>
      </c>
      <c r="X64" s="24">
        <f t="shared" si="9"/>
        <v>0</v>
      </c>
      <c r="Y64" s="24">
        <f t="shared" si="10"/>
        <v>11190.666749999999</v>
      </c>
      <c r="Z64" s="24">
        <f t="shared" si="11"/>
        <v>11190.666749999999</v>
      </c>
      <c r="AA64" s="25" t="str">
        <f t="shared" si="12"/>
        <v>N</v>
      </c>
      <c r="AB64" s="26">
        <f t="shared" si="13"/>
        <v>0</v>
      </c>
      <c r="AC64" s="27">
        <f t="shared" si="14"/>
        <v>50000</v>
      </c>
      <c r="AD64" s="28">
        <f t="shared" si="15"/>
        <v>200000</v>
      </c>
      <c r="AE64" s="28">
        <f t="shared" si="16"/>
        <v>257500</v>
      </c>
      <c r="AF64" s="28">
        <f t="shared" si="17"/>
        <v>0</v>
      </c>
      <c r="AG64" s="28">
        <f t="shared" si="18"/>
        <v>0</v>
      </c>
      <c r="AH64" s="28">
        <f t="shared" si="19"/>
        <v>0</v>
      </c>
      <c r="AI64" s="28">
        <f t="shared" si="20"/>
        <v>0</v>
      </c>
      <c r="AJ64" s="29" t="str">
        <f t="shared" si="21"/>
        <v>N</v>
      </c>
      <c r="AK64" s="30">
        <f t="shared" si="22"/>
        <v>0</v>
      </c>
      <c r="AL64" s="31">
        <f t="shared" si="23"/>
        <v>50000</v>
      </c>
      <c r="AM64" s="31">
        <f t="shared" si="24"/>
        <v>200000</v>
      </c>
      <c r="AN64" s="31">
        <f t="shared" si="25"/>
        <v>257500</v>
      </c>
      <c r="AO64" s="31">
        <f t="shared" si="26"/>
        <v>0</v>
      </c>
      <c r="AP64" s="31">
        <f t="shared" si="27"/>
        <v>0</v>
      </c>
      <c r="AQ64" s="31">
        <f t="shared" si="28"/>
        <v>0</v>
      </c>
      <c r="AR64" s="31">
        <f t="shared" si="29"/>
        <v>0</v>
      </c>
      <c r="AS64" s="32">
        <f t="shared" si="30"/>
        <v>0</v>
      </c>
      <c r="AT64" s="33">
        <f t="shared" si="31"/>
        <v>50000</v>
      </c>
      <c r="AU64" s="33">
        <f t="shared" si="32"/>
        <v>200000</v>
      </c>
      <c r="AV64" s="33">
        <v>257500</v>
      </c>
      <c r="AW64" s="33">
        <f t="shared" si="33"/>
        <v>0</v>
      </c>
      <c r="AX64" s="33">
        <f t="shared" si="34"/>
        <v>0</v>
      </c>
      <c r="AY64" s="34">
        <f t="shared" si="35"/>
        <v>11190.666749999999</v>
      </c>
    </row>
    <row r="65" spans="1:51" ht="15.75" customHeight="1" x14ac:dyDescent="0.3">
      <c r="A65" s="166" t="s">
        <v>265</v>
      </c>
      <c r="B65" s="99">
        <v>16759.54</v>
      </c>
      <c r="C65" s="99">
        <v>25869.61</v>
      </c>
      <c r="D65" s="99">
        <v>113216.01</v>
      </c>
      <c r="E65" s="99">
        <v>108827.48</v>
      </c>
      <c r="F65" s="100">
        <v>111000</v>
      </c>
      <c r="G65" s="101">
        <v>12500</v>
      </c>
      <c r="H65" s="182">
        <v>46486</v>
      </c>
      <c r="I65" s="182">
        <v>46564</v>
      </c>
      <c r="J65" s="166">
        <v>1.9</v>
      </c>
      <c r="K65" s="166">
        <v>0.9</v>
      </c>
      <c r="L65" s="167" t="s">
        <v>1207</v>
      </c>
      <c r="M65" s="168" t="s">
        <v>1205</v>
      </c>
      <c r="N65" s="169">
        <v>2.7E-2</v>
      </c>
      <c r="O65" s="21">
        <f t="shared" si="0"/>
        <v>0.99999999999999989</v>
      </c>
      <c r="P65" s="21" t="str">
        <f t="shared" si="1"/>
        <v>N</v>
      </c>
      <c r="Q65" s="22">
        <f t="shared" si="2"/>
        <v>42629.15</v>
      </c>
      <c r="R65" s="8" t="str">
        <f t="shared" si="3"/>
        <v>N</v>
      </c>
      <c r="S65" s="23">
        <f t="shared" si="4"/>
        <v>0.99999999999999989</v>
      </c>
      <c r="T65" s="24">
        <f t="shared" si="5"/>
        <v>50000</v>
      </c>
      <c r="U65" s="24">
        <f t="shared" si="6"/>
        <v>200000</v>
      </c>
      <c r="V65" s="24">
        <f t="shared" si="7"/>
        <v>257500</v>
      </c>
      <c r="W65" s="24">
        <f t="shared" si="8"/>
        <v>43780.137049999998</v>
      </c>
      <c r="X65" s="24">
        <f t="shared" si="9"/>
        <v>0</v>
      </c>
      <c r="Y65" s="24">
        <f t="shared" si="10"/>
        <v>43780.137049999998</v>
      </c>
      <c r="Z65" s="24">
        <f t="shared" si="11"/>
        <v>0</v>
      </c>
      <c r="AA65" s="25" t="str">
        <f t="shared" si="12"/>
        <v>N</v>
      </c>
      <c r="AB65" s="26">
        <f t="shared" si="13"/>
        <v>0</v>
      </c>
      <c r="AC65" s="27">
        <f t="shared" si="14"/>
        <v>50000</v>
      </c>
      <c r="AD65" s="28">
        <f t="shared" si="15"/>
        <v>200000</v>
      </c>
      <c r="AE65" s="28">
        <f t="shared" si="16"/>
        <v>257500</v>
      </c>
      <c r="AF65" s="28">
        <f t="shared" si="17"/>
        <v>0</v>
      </c>
      <c r="AG65" s="28">
        <f t="shared" si="18"/>
        <v>0</v>
      </c>
      <c r="AH65" s="28">
        <f t="shared" si="19"/>
        <v>0</v>
      </c>
      <c r="AI65" s="28">
        <f t="shared" si="20"/>
        <v>0</v>
      </c>
      <c r="AJ65" s="29" t="str">
        <f t="shared" si="21"/>
        <v>N</v>
      </c>
      <c r="AK65" s="30">
        <f t="shared" si="22"/>
        <v>0</v>
      </c>
      <c r="AL65" s="31">
        <f t="shared" si="23"/>
        <v>50000</v>
      </c>
      <c r="AM65" s="31">
        <f t="shared" si="24"/>
        <v>200000</v>
      </c>
      <c r="AN65" s="31">
        <f t="shared" si="25"/>
        <v>257500</v>
      </c>
      <c r="AO65" s="31">
        <f t="shared" si="26"/>
        <v>0</v>
      </c>
      <c r="AP65" s="31">
        <f t="shared" si="27"/>
        <v>0</v>
      </c>
      <c r="AQ65" s="31">
        <f t="shared" si="28"/>
        <v>0</v>
      </c>
      <c r="AR65" s="31">
        <f t="shared" si="29"/>
        <v>0</v>
      </c>
      <c r="AS65" s="32">
        <f t="shared" si="30"/>
        <v>0</v>
      </c>
      <c r="AT65" s="33">
        <f t="shared" si="31"/>
        <v>50000</v>
      </c>
      <c r="AU65" s="33">
        <f t="shared" si="32"/>
        <v>200000</v>
      </c>
      <c r="AV65" s="33">
        <v>257500</v>
      </c>
      <c r="AW65" s="33">
        <f t="shared" si="33"/>
        <v>0</v>
      </c>
      <c r="AX65" s="33">
        <f t="shared" si="34"/>
        <v>0</v>
      </c>
      <c r="AY65" s="34">
        <f t="shared" si="35"/>
        <v>0</v>
      </c>
    </row>
    <row r="66" spans="1:51" ht="15.75" customHeight="1" x14ac:dyDescent="0.3">
      <c r="A66" s="166" t="s">
        <v>266</v>
      </c>
      <c r="B66" s="99">
        <v>6165.55</v>
      </c>
      <c r="C66" s="99">
        <v>30462.93</v>
      </c>
      <c r="D66" s="99">
        <v>49402.34</v>
      </c>
      <c r="E66" s="99">
        <v>34946.57</v>
      </c>
      <c r="F66" s="100">
        <v>100000</v>
      </c>
      <c r="G66" s="101">
        <v>0</v>
      </c>
      <c r="H66" s="182">
        <v>46432</v>
      </c>
      <c r="I66" s="182">
        <v>46461</v>
      </c>
      <c r="J66" s="166">
        <v>4.5</v>
      </c>
      <c r="K66" s="166">
        <v>2.6</v>
      </c>
      <c r="L66" s="167" t="s">
        <v>1207</v>
      </c>
      <c r="M66" s="168" t="s">
        <v>1203</v>
      </c>
      <c r="N66" s="169">
        <v>0.06</v>
      </c>
      <c r="O66" s="21">
        <f t="shared" si="0"/>
        <v>1.9</v>
      </c>
      <c r="P66" s="21" t="str">
        <f t="shared" si="1"/>
        <v>N</v>
      </c>
      <c r="Q66" s="22">
        <f t="shared" si="2"/>
        <v>36628.480000000003</v>
      </c>
      <c r="R66" s="8" t="str">
        <f t="shared" si="3"/>
        <v>N</v>
      </c>
      <c r="S66" s="23">
        <f t="shared" si="4"/>
        <v>2.5333333333333332</v>
      </c>
      <c r="T66" s="24">
        <f t="shared" si="5"/>
        <v>50000</v>
      </c>
      <c r="U66" s="24">
        <f t="shared" si="6"/>
        <v>200000</v>
      </c>
      <c r="V66" s="24">
        <f t="shared" si="7"/>
        <v>257500</v>
      </c>
      <c r="W66" s="24">
        <f t="shared" si="8"/>
        <v>29119.641600000003</v>
      </c>
      <c r="X66" s="24">
        <f t="shared" si="9"/>
        <v>0</v>
      </c>
      <c r="Y66" s="24">
        <f t="shared" si="10"/>
        <v>29119.641600000003</v>
      </c>
      <c r="Z66" s="24">
        <f t="shared" si="11"/>
        <v>9706.5472000000009</v>
      </c>
      <c r="AA66" s="25" t="str">
        <f t="shared" si="12"/>
        <v>N</v>
      </c>
      <c r="AB66" s="26">
        <f t="shared" si="13"/>
        <v>1.5333333333333332</v>
      </c>
      <c r="AC66" s="27">
        <f t="shared" si="14"/>
        <v>50000</v>
      </c>
      <c r="AD66" s="28">
        <f t="shared" si="15"/>
        <v>200000</v>
      </c>
      <c r="AE66" s="28">
        <f t="shared" si="16"/>
        <v>257500</v>
      </c>
      <c r="AF66" s="28">
        <f t="shared" si="17"/>
        <v>30866.820096000007</v>
      </c>
      <c r="AG66" s="28">
        <f t="shared" si="18"/>
        <v>0</v>
      </c>
      <c r="AH66" s="28">
        <f t="shared" si="19"/>
        <v>30866.820096000007</v>
      </c>
      <c r="AI66" s="28">
        <f t="shared" si="20"/>
        <v>10288.940032000002</v>
      </c>
      <c r="AJ66" s="29" t="str">
        <f t="shared" si="21"/>
        <v>N</v>
      </c>
      <c r="AK66" s="30">
        <f t="shared" si="22"/>
        <v>0.53333333333333321</v>
      </c>
      <c r="AL66" s="31">
        <f t="shared" si="23"/>
        <v>50000</v>
      </c>
      <c r="AM66" s="31">
        <f t="shared" si="24"/>
        <v>200000</v>
      </c>
      <c r="AN66" s="31">
        <f t="shared" si="25"/>
        <v>257500</v>
      </c>
      <c r="AO66" s="31">
        <f t="shared" si="26"/>
        <v>32718.829301760008</v>
      </c>
      <c r="AP66" s="31">
        <f t="shared" si="27"/>
        <v>0</v>
      </c>
      <c r="AQ66" s="31">
        <f t="shared" si="28"/>
        <v>32718.829301760008</v>
      </c>
      <c r="AR66" s="31">
        <f t="shared" si="29"/>
        <v>10906.27643392</v>
      </c>
      <c r="AS66" s="32">
        <f t="shared" si="30"/>
        <v>0</v>
      </c>
      <c r="AT66" s="33">
        <f t="shared" si="31"/>
        <v>50000</v>
      </c>
      <c r="AU66" s="33">
        <f t="shared" si="32"/>
        <v>200000</v>
      </c>
      <c r="AV66" s="33">
        <v>257500</v>
      </c>
      <c r="AW66" s="33">
        <f t="shared" si="33"/>
        <v>0</v>
      </c>
      <c r="AX66" s="33">
        <f t="shared" si="34"/>
        <v>0</v>
      </c>
      <c r="AY66" s="34">
        <f t="shared" si="35"/>
        <v>30901.763665920003</v>
      </c>
    </row>
    <row r="67" spans="1:51" ht="15.75" customHeight="1" x14ac:dyDescent="0.3">
      <c r="A67" s="166" t="s">
        <v>267</v>
      </c>
      <c r="B67" s="99">
        <v>16003.3</v>
      </c>
      <c r="C67" s="99">
        <v>27328.560000000001</v>
      </c>
      <c r="D67" s="99">
        <v>58843.51</v>
      </c>
      <c r="E67" s="99">
        <v>53903.43</v>
      </c>
      <c r="F67" s="104">
        <v>51000</v>
      </c>
      <c r="G67" s="105">
        <v>12500</v>
      </c>
      <c r="H67" s="182">
        <v>46301</v>
      </c>
      <c r="I67" s="182">
        <v>46368</v>
      </c>
      <c r="J67" s="166">
        <v>3.4</v>
      </c>
      <c r="K67" s="166">
        <v>0.4</v>
      </c>
      <c r="L67" s="167" t="s">
        <v>1206</v>
      </c>
      <c r="M67" s="168" t="s">
        <v>1203</v>
      </c>
      <c r="N67" s="169">
        <v>0.01</v>
      </c>
      <c r="O67" s="21">
        <f t="shared" si="0"/>
        <v>3</v>
      </c>
      <c r="P67" s="21" t="str">
        <f t="shared" si="1"/>
        <v>N</v>
      </c>
      <c r="Q67" s="22">
        <f t="shared" si="2"/>
        <v>43331.86</v>
      </c>
      <c r="R67" s="8" t="str">
        <f t="shared" si="3"/>
        <v>N</v>
      </c>
      <c r="S67" s="23">
        <f t="shared" si="4"/>
        <v>4</v>
      </c>
      <c r="T67" s="24">
        <f t="shared" si="5"/>
        <v>20500</v>
      </c>
      <c r="U67" s="24">
        <f t="shared" si="6"/>
        <v>100000</v>
      </c>
      <c r="V67" s="24">
        <f t="shared" si="7"/>
        <v>257500</v>
      </c>
      <c r="W67" s="24">
        <f t="shared" si="8"/>
        <v>15375</v>
      </c>
      <c r="X67" s="24">
        <f t="shared" si="9"/>
        <v>0</v>
      </c>
      <c r="Y67" s="24">
        <f t="shared" si="10"/>
        <v>15375</v>
      </c>
      <c r="Z67" s="24">
        <f t="shared" si="11"/>
        <v>28390.178599999999</v>
      </c>
      <c r="AA67" s="25" t="str">
        <f t="shared" si="12"/>
        <v>N</v>
      </c>
      <c r="AB67" s="26">
        <f t="shared" si="13"/>
        <v>3</v>
      </c>
      <c r="AC67" s="27">
        <f t="shared" si="14"/>
        <v>20500</v>
      </c>
      <c r="AD67" s="28">
        <f t="shared" si="15"/>
        <v>100000</v>
      </c>
      <c r="AE67" s="28">
        <f t="shared" si="16"/>
        <v>257500</v>
      </c>
      <c r="AF67" s="28">
        <f t="shared" si="17"/>
        <v>15375</v>
      </c>
      <c r="AG67" s="28">
        <f t="shared" si="18"/>
        <v>0</v>
      </c>
      <c r="AH67" s="28">
        <f t="shared" si="19"/>
        <v>15375</v>
      </c>
      <c r="AI67" s="28">
        <f t="shared" si="20"/>
        <v>28827.830386000001</v>
      </c>
      <c r="AJ67" s="29" t="str">
        <f t="shared" si="21"/>
        <v>N</v>
      </c>
      <c r="AK67" s="30">
        <f t="shared" si="22"/>
        <v>2</v>
      </c>
      <c r="AL67" s="31">
        <f t="shared" si="23"/>
        <v>20500</v>
      </c>
      <c r="AM67" s="31">
        <f t="shared" si="24"/>
        <v>100000</v>
      </c>
      <c r="AN67" s="31">
        <f t="shared" si="25"/>
        <v>257500</v>
      </c>
      <c r="AO67" s="31">
        <f t="shared" si="26"/>
        <v>15375</v>
      </c>
      <c r="AP67" s="31">
        <f t="shared" si="27"/>
        <v>0</v>
      </c>
      <c r="AQ67" s="31">
        <f t="shared" si="28"/>
        <v>15375</v>
      </c>
      <c r="AR67" s="31">
        <f t="shared" si="29"/>
        <v>29269.858689860004</v>
      </c>
      <c r="AS67" s="32">
        <f t="shared" si="30"/>
        <v>1</v>
      </c>
      <c r="AT67" s="33">
        <f t="shared" si="31"/>
        <v>20500</v>
      </c>
      <c r="AU67" s="33">
        <f t="shared" si="32"/>
        <v>100000</v>
      </c>
      <c r="AV67" s="33">
        <v>257500</v>
      </c>
      <c r="AW67" s="33">
        <f t="shared" si="33"/>
        <v>0</v>
      </c>
      <c r="AX67" s="33">
        <f t="shared" si="34"/>
        <v>45091.307276758605</v>
      </c>
      <c r="AY67" s="34">
        <f t="shared" si="35"/>
        <v>131579.1749526186</v>
      </c>
    </row>
    <row r="68" spans="1:51" ht="15.75" customHeight="1" x14ac:dyDescent="0.3">
      <c r="A68" s="166" t="s">
        <v>268</v>
      </c>
      <c r="B68" s="99">
        <v>5776.71</v>
      </c>
      <c r="C68" s="99">
        <v>6539.17</v>
      </c>
      <c r="D68" s="99">
        <v>40304.9</v>
      </c>
      <c r="E68" s="99">
        <v>33045.69</v>
      </c>
      <c r="F68" s="104">
        <v>95000</v>
      </c>
      <c r="G68" s="105">
        <v>12500</v>
      </c>
      <c r="H68" s="182">
        <v>46207</v>
      </c>
      <c r="I68" s="182">
        <v>46286</v>
      </c>
      <c r="J68" s="166">
        <v>1.7</v>
      </c>
      <c r="K68" s="166">
        <v>1</v>
      </c>
      <c r="L68" s="167" t="s">
        <v>1206</v>
      </c>
      <c r="M68" s="168" t="s">
        <v>1204</v>
      </c>
      <c r="N68" s="169">
        <v>0.02</v>
      </c>
      <c r="O68" s="21">
        <f t="shared" si="0"/>
        <v>0.7</v>
      </c>
      <c r="P68" s="21" t="str">
        <f t="shared" si="1"/>
        <v>N</v>
      </c>
      <c r="Q68" s="22">
        <f t="shared" si="2"/>
        <v>12315.880000000001</v>
      </c>
      <c r="R68" s="8" t="str">
        <f t="shared" si="3"/>
        <v>N</v>
      </c>
      <c r="S68" s="23">
        <f t="shared" si="4"/>
        <v>1.4</v>
      </c>
      <c r="T68" s="24">
        <f t="shared" si="5"/>
        <v>20500</v>
      </c>
      <c r="U68" s="24">
        <f t="shared" si="6"/>
        <v>100000</v>
      </c>
      <c r="V68" s="24">
        <f t="shared" si="7"/>
        <v>257500</v>
      </c>
      <c r="W68" s="24">
        <f t="shared" si="8"/>
        <v>6281.0988000000007</v>
      </c>
      <c r="X68" s="24">
        <f t="shared" si="9"/>
        <v>0</v>
      </c>
      <c r="Y68" s="24">
        <f t="shared" si="10"/>
        <v>6281.0988000000007</v>
      </c>
      <c r="Z68" s="24">
        <f t="shared" si="11"/>
        <v>6281.0988000000007</v>
      </c>
      <c r="AA68" s="25" t="str">
        <f t="shared" si="12"/>
        <v>N</v>
      </c>
      <c r="AB68" s="26">
        <f t="shared" si="13"/>
        <v>0.39999999999999991</v>
      </c>
      <c r="AC68" s="27">
        <f t="shared" si="14"/>
        <v>20500</v>
      </c>
      <c r="AD68" s="28">
        <f t="shared" si="15"/>
        <v>100000</v>
      </c>
      <c r="AE68" s="28">
        <f t="shared" si="16"/>
        <v>257500</v>
      </c>
      <c r="AF68" s="28">
        <f t="shared" si="17"/>
        <v>6406.720776000001</v>
      </c>
      <c r="AG68" s="28">
        <f t="shared" si="18"/>
        <v>0</v>
      </c>
      <c r="AH68" s="28">
        <f t="shared" si="19"/>
        <v>6406.720776000001</v>
      </c>
      <c r="AI68" s="28">
        <f t="shared" si="20"/>
        <v>6406.720776000001</v>
      </c>
      <c r="AJ68" s="29" t="str">
        <f t="shared" si="21"/>
        <v>N</v>
      </c>
      <c r="AK68" s="30">
        <f t="shared" si="22"/>
        <v>0</v>
      </c>
      <c r="AL68" s="31">
        <f t="shared" si="23"/>
        <v>20500</v>
      </c>
      <c r="AM68" s="31">
        <f t="shared" si="24"/>
        <v>100000</v>
      </c>
      <c r="AN68" s="31">
        <f t="shared" si="25"/>
        <v>257500</v>
      </c>
      <c r="AO68" s="31">
        <f t="shared" si="26"/>
        <v>0</v>
      </c>
      <c r="AP68" s="31">
        <f t="shared" si="27"/>
        <v>0</v>
      </c>
      <c r="AQ68" s="31">
        <f t="shared" si="28"/>
        <v>0</v>
      </c>
      <c r="AR68" s="31">
        <f t="shared" si="29"/>
        <v>0</v>
      </c>
      <c r="AS68" s="32">
        <f t="shared" si="30"/>
        <v>0</v>
      </c>
      <c r="AT68" s="33">
        <f t="shared" si="31"/>
        <v>20500</v>
      </c>
      <c r="AU68" s="33">
        <f t="shared" si="32"/>
        <v>100000</v>
      </c>
      <c r="AV68" s="33">
        <v>257500</v>
      </c>
      <c r="AW68" s="33">
        <f t="shared" si="33"/>
        <v>0</v>
      </c>
      <c r="AX68" s="33">
        <f t="shared" si="34"/>
        <v>0</v>
      </c>
      <c r="AY68" s="34">
        <f t="shared" si="35"/>
        <v>12687.819576000002</v>
      </c>
    </row>
    <row r="69" spans="1:51" ht="15.75" customHeight="1" x14ac:dyDescent="0.3">
      <c r="A69" s="166" t="s">
        <v>269</v>
      </c>
      <c r="B69" s="99">
        <v>5649.52</v>
      </c>
      <c r="C69" s="99">
        <v>19496.2</v>
      </c>
      <c r="D69" s="99">
        <v>60425.96</v>
      </c>
      <c r="E69" s="99">
        <v>51083.14</v>
      </c>
      <c r="F69" s="104">
        <v>121000</v>
      </c>
      <c r="G69" s="105">
        <v>12500</v>
      </c>
      <c r="H69" s="182">
        <v>46351</v>
      </c>
      <c r="I69" s="182">
        <v>46401</v>
      </c>
      <c r="J69" s="166">
        <v>2.2999999999999998</v>
      </c>
      <c r="K69" s="166">
        <v>2.1</v>
      </c>
      <c r="L69" s="167" t="s">
        <v>1206</v>
      </c>
      <c r="M69" s="168" t="s">
        <v>1205</v>
      </c>
      <c r="N69" s="169">
        <v>0.02</v>
      </c>
      <c r="O69" s="21">
        <f t="shared" ref="O69:O132" si="36">MAX(0, J69-K69)</f>
        <v>0.19999999999999973</v>
      </c>
      <c r="P69" s="21" t="str">
        <f t="shared" ref="P69:P132" si="37">IF(
  AND(
    I69 &gt;= H69 - 10,
    I69 &lt;= DATE(2026,6,30),
    O69 &gt; 0
  ),
  "Y",
  "N"
)</f>
        <v>N</v>
      </c>
      <c r="Q69" s="22">
        <f t="shared" ref="Q69:Q132" si="38">B69+C69</f>
        <v>25145.72</v>
      </c>
      <c r="R69" s="8" t="str">
        <f t="shared" ref="R69:R132" si="39">IF(AND(P69="Y",O69&gt;0),"Y","N")</f>
        <v>N</v>
      </c>
      <c r="S69" s="23">
        <f t="shared" ref="S69:S132" si="40">MAX(0,(O69/M69))</f>
        <v>0.19999999999999973</v>
      </c>
      <c r="T69" s="24">
        <f t="shared" ref="T69:T132" si="41">IF(R69="Y",(20500+G69),IF(AND(R69="N",L69="G"),20500,IF(AND(R69="N",L69="P"),50000,IF(AND(R69="",L69="G"),20500,IF(AND(R69="",L69="P"),50000,"")))))</f>
        <v>20500</v>
      </c>
      <c r="U69" s="24">
        <f t="shared" ref="U69:U132" si="42">IF(AND(R69="Y",G69&gt;0),224000,IF(AND(R69="Y",G69=0),138500,IF(AND(R69="N",L69="G"),100000,IF(AND(R69="N",L69=""),100000,IF(AND(R69="N",L69="P"),200000,"")))))</f>
        <v>100000</v>
      </c>
      <c r="V69" s="24">
        <f t="shared" ref="V69:V132" si="43">IF(R69="Y",U69,IF(R69="N",257500,IF(R69="",257500,)))</f>
        <v>257500</v>
      </c>
      <c r="W69" s="24">
        <f t="shared" ref="W69:W132" si="44">IF(
  M69&lt;0.5,
  0,
  MAX(
    0,
    IF(
      S69=0,
      0,
      IF(
        R69="Y",
        MIN(Q69*(1+N69), T69, U69-E69, V69-E69),
        MIN(Q69*(1+N69), T69, U69-D69, V69-F69)
      )
    )
  ) * M69
)</f>
        <v>20500</v>
      </c>
      <c r="X69" s="24">
        <f t="shared" ref="X69:X132" si="45">IF(
  M69&lt;0.5,
  0,
  MAX(
    0,
    IF(
      S69=0,
      0,
      IF(
        R69="Y",
        (Q69*(1+N69)-W69),
        0
      )
    )
  ) * M69
)</f>
        <v>0</v>
      </c>
      <c r="Y69" s="24">
        <f t="shared" ref="Y69:Y132" si="46">W69+X69</f>
        <v>20500</v>
      </c>
      <c r="Z69" s="24">
        <f t="shared" ref="Z69:Z132" si="47">IF(S69=0, 0, MAX(0, (Q69*(1+N69))-Y69))</f>
        <v>5148.6344000000026</v>
      </c>
      <c r="AA69" s="25" t="str">
        <f t="shared" ref="AA69:AA132" si="48">IF(AND(P69="Y",O69&gt;1),"Y","N")</f>
        <v>N</v>
      </c>
      <c r="AB69" s="26">
        <f t="shared" ref="AB69:AB132" si="49">MAX(0,(S69-1))</f>
        <v>0</v>
      </c>
      <c r="AC69" s="27">
        <f t="shared" ref="AC69:AC132" si="50">IF(AA69="Y",(20500+G69),IF(AND(AA69="N",L69="G"),20500,IF(AND(AA69="N",L69="P"),50000,IF(AND(AA69="",L69="G"),20500,IF(AND(AA69="",L69="P"),50000,"")))))</f>
        <v>20500</v>
      </c>
      <c r="AD69" s="28">
        <f t="shared" ref="AD69:AD132" si="51">IF(AND(AA69="Y",G69&gt;0),224000,IF(AND(AA69="Y",G69=0),138500,IF(AND(AA69="N",L69="G"),100000,IF(AND(AA69="N",L69=""),100000,IF(AND(AA69="N",L69="P"),200000,"")))))</f>
        <v>100000</v>
      </c>
      <c r="AE69" s="28">
        <f t="shared" ref="AE69:AE132" si="52">IF(AA69="Y",AD69,IF(AA69="N",257500,IF(AA69="",257500,)))</f>
        <v>257500</v>
      </c>
      <c r="AF69" s="28">
        <f t="shared" ref="AF69:AF132" si="53">IF(
  M69&lt;0.5,
  0,
  MAX(
    0,
    IF(
      AB69=0,
      0,
      IF(
        AA69="Y",
        MIN(Q69*(1+N69)*(1+N69), AC69, AD69-E69-W69, AE69-E69-W69),
        MIN(Q69*(1+N69)*(1+N69), AC69, AD69-D69-W69, AE69-F69-W69)
      )
    )
  ) * M69
)</f>
        <v>0</v>
      </c>
      <c r="AG69" s="28">
        <f t="shared" ref="AG69:AG132" si="54">IF(
  M69&lt;0.5,
  0,
  MAX(
    0,
    IF(
      AB69=0,
      0,
      IF(
        AA69="Y",
        (Q69*(1+N69)*(1+N69)-AF69),
        0
      )
    )
  ) * M69
)</f>
        <v>0</v>
      </c>
      <c r="AH69" s="28">
        <f t="shared" ref="AH69:AH132" si="55">AF69+AG69</f>
        <v>0</v>
      </c>
      <c r="AI69" s="28">
        <f t="shared" ref="AI69:AI132" si="56">IF(AB69=0, 0, MAX(0, (Q69*(1+N69)*(1+N69)) - AH69))</f>
        <v>0</v>
      </c>
      <c r="AJ69" s="29" t="str">
        <f t="shared" ref="AJ69:AJ132" si="57">IF(AND(P69="Y",O69&gt;2),"Y","N")</f>
        <v>N</v>
      </c>
      <c r="AK69" s="30">
        <f t="shared" ref="AK69:AK132" si="58">MAX(0,(AB69-1))</f>
        <v>0</v>
      </c>
      <c r="AL69" s="31">
        <f t="shared" ref="AL69:AL132" si="59">IF(AJ69="Y",(20500+G69),IF(AND(AJ69="N",L69="G"),20500,IF(AND(AJ69="N",L69="P"),50000,IF(AND(AJ69="",L69="G"),20500,IF(AND(AJ69="",L69="P"),50000,"")))))</f>
        <v>20500</v>
      </c>
      <c r="AM69" s="31">
        <f t="shared" ref="AM69:AM132" si="60">IF(AND(AJ69="Y",G69&gt;0),224000,IF(AND(AJ69="Y",G69=0),138500,IF(AND(AJ69="N",L69="G"),100000,IF(AND(AJ69="N",L69=""),100000,IF(AND(AJ69="N",L69="P"),200000,"")))))</f>
        <v>100000</v>
      </c>
      <c r="AN69" s="31">
        <f t="shared" ref="AN69:AN132" si="61">IF(AJ69="Y",AM69,IF(AJ69="N",257500,IF(AJ69="",257500,)))</f>
        <v>257500</v>
      </c>
      <c r="AO69" s="31">
        <f t="shared" ref="AO69:AO132" si="62">IF(
  M69&lt;0.5,
  0,
  MAX(
    0,
    IF(
      AK69=0,
      0,
      IF(
        AJ69="Y",
        MIN(Q69*(1+N69)*(1+N69)*(1+N69), AL69, AM69-E69-W69-AF133, AN69-E69-W69-AF69),
        MIN(Q69*(1+N69)*(1+N69)*(1+N69), AL69, AM69-D69-W69-AF133, AN69-F69-W69-AF69)
      )
    )
  ) * M69
)</f>
        <v>0</v>
      </c>
      <c r="AP69" s="31">
        <f t="shared" ref="AP69:AP132" si="63">IF(
  M69&lt;0.5,
  0,
  MAX(
    0,
    IF(
      AK69=0,
      0,
      IF(
        AJ69="Y",
        (Q69*(1+N69)*(1+N69)*(1+N69)-AO69),
        0
      )
    )
  ) * M69
)</f>
        <v>0</v>
      </c>
      <c r="AQ69" s="31">
        <f t="shared" ref="AQ69:AQ132" si="64">AO69+AP69</f>
        <v>0</v>
      </c>
      <c r="AR69" s="31">
        <f t="shared" ref="AR69:AR132" si="65">IF(AK69=0, 0, MAX(0, (Q69*(1+N69)*(1+N69)*(1+N69)) - AQ69))</f>
        <v>0</v>
      </c>
      <c r="AS69" s="32">
        <f t="shared" ref="AS69:AS132" si="66">MAX(0,(AK69-1))</f>
        <v>0</v>
      </c>
      <c r="AT69" s="33">
        <f t="shared" ref="AT69:AT132" si="67">IF(L69="G", 20500, IF(L69="P", 50000, 0))</f>
        <v>20500</v>
      </c>
      <c r="AU69" s="33">
        <f t="shared" ref="AU69:AU132" si="68">IF(L69="G",100000,IF(L69="P",200000,""))</f>
        <v>100000</v>
      </c>
      <c r="AV69" s="33">
        <v>257500</v>
      </c>
      <c r="AW69" s="33">
        <f t="shared" ref="AW69:AW132" si="69">IF(
  M69&lt;0.5,
  0,
  MAX(
    0,
    IF(
      AS69=0,
      0,
      MIN(
        Q69*(1+N69)*(1+N69)*(1+N69)*(1+N69),
        AT69,
        AU69-D69-W69-AF69-AO69,
        AV69-F69-W69-AF69-AO69
      )
    )
  ) * M69
)</f>
        <v>0</v>
      </c>
      <c r="AX69" s="33">
        <f t="shared" ref="AX69:AX132" si="70">IF(AS69=0, 0, MAX(0, (Q69*(1+N69)*(1+N69)*(1+N69)*(1+N69)) - AW69))</f>
        <v>0</v>
      </c>
      <c r="AY69" s="34">
        <f t="shared" ref="AY69:AY132" si="71">Z69+AI69+AR69+AX69</f>
        <v>5148.6344000000026</v>
      </c>
    </row>
    <row r="70" spans="1:51" ht="15.75" customHeight="1" x14ac:dyDescent="0.3">
      <c r="A70" s="166" t="s">
        <v>270</v>
      </c>
      <c r="B70" s="99">
        <v>17909.46</v>
      </c>
      <c r="C70" s="99">
        <v>10084.43</v>
      </c>
      <c r="D70" s="99">
        <v>90534.61</v>
      </c>
      <c r="E70" s="99">
        <v>86405.92</v>
      </c>
      <c r="F70" s="104">
        <v>126000</v>
      </c>
      <c r="G70" s="105">
        <v>12500</v>
      </c>
      <c r="H70" s="182">
        <v>46317</v>
      </c>
      <c r="I70" s="182">
        <v>46335</v>
      </c>
      <c r="J70" s="166">
        <v>1.8</v>
      </c>
      <c r="K70" s="166">
        <v>1.2</v>
      </c>
      <c r="L70" s="167" t="s">
        <v>1206</v>
      </c>
      <c r="M70" s="168" t="s">
        <v>1204</v>
      </c>
      <c r="N70" s="169">
        <v>0.02</v>
      </c>
      <c r="O70" s="21">
        <f t="shared" si="36"/>
        <v>0.60000000000000009</v>
      </c>
      <c r="P70" s="21" t="str">
        <f t="shared" si="37"/>
        <v>N</v>
      </c>
      <c r="Q70" s="22">
        <f t="shared" si="38"/>
        <v>27993.89</v>
      </c>
      <c r="R70" s="8" t="str">
        <f t="shared" si="39"/>
        <v>N</v>
      </c>
      <c r="S70" s="23">
        <f t="shared" si="40"/>
        <v>1.2000000000000002</v>
      </c>
      <c r="T70" s="24">
        <f t="shared" si="41"/>
        <v>20500</v>
      </c>
      <c r="U70" s="24">
        <f t="shared" si="42"/>
        <v>100000</v>
      </c>
      <c r="V70" s="24">
        <f t="shared" si="43"/>
        <v>257500</v>
      </c>
      <c r="W70" s="24">
        <f t="shared" si="44"/>
        <v>4732.6949999999997</v>
      </c>
      <c r="X70" s="24">
        <f t="shared" si="45"/>
        <v>0</v>
      </c>
      <c r="Y70" s="24">
        <f t="shared" si="46"/>
        <v>4732.6949999999997</v>
      </c>
      <c r="Z70" s="24">
        <f t="shared" si="47"/>
        <v>23821.072800000002</v>
      </c>
      <c r="AA70" s="25" t="str">
        <f t="shared" si="48"/>
        <v>N</v>
      </c>
      <c r="AB70" s="26">
        <f t="shared" si="49"/>
        <v>0.20000000000000018</v>
      </c>
      <c r="AC70" s="27">
        <f t="shared" si="50"/>
        <v>20500</v>
      </c>
      <c r="AD70" s="28">
        <f t="shared" si="51"/>
        <v>100000</v>
      </c>
      <c r="AE70" s="28">
        <f t="shared" si="52"/>
        <v>257500</v>
      </c>
      <c r="AF70" s="28">
        <f t="shared" si="53"/>
        <v>2366.3474999999999</v>
      </c>
      <c r="AG70" s="28">
        <f t="shared" si="54"/>
        <v>0</v>
      </c>
      <c r="AH70" s="28">
        <f t="shared" si="55"/>
        <v>2366.3474999999999</v>
      </c>
      <c r="AI70" s="28">
        <f t="shared" si="56"/>
        <v>26758.495656000003</v>
      </c>
      <c r="AJ70" s="29" t="str">
        <f t="shared" si="57"/>
        <v>N</v>
      </c>
      <c r="AK70" s="30">
        <f t="shared" si="58"/>
        <v>0</v>
      </c>
      <c r="AL70" s="31">
        <f t="shared" si="59"/>
        <v>20500</v>
      </c>
      <c r="AM70" s="31">
        <f t="shared" si="60"/>
        <v>100000</v>
      </c>
      <c r="AN70" s="31">
        <f t="shared" si="61"/>
        <v>257500</v>
      </c>
      <c r="AO70" s="31">
        <f t="shared" si="62"/>
        <v>0</v>
      </c>
      <c r="AP70" s="31">
        <f t="shared" si="63"/>
        <v>0</v>
      </c>
      <c r="AQ70" s="31">
        <f t="shared" si="64"/>
        <v>0</v>
      </c>
      <c r="AR70" s="31">
        <f t="shared" si="65"/>
        <v>0</v>
      </c>
      <c r="AS70" s="32">
        <f t="shared" si="66"/>
        <v>0</v>
      </c>
      <c r="AT70" s="33">
        <f t="shared" si="67"/>
        <v>20500</v>
      </c>
      <c r="AU70" s="33">
        <f t="shared" si="68"/>
        <v>100000</v>
      </c>
      <c r="AV70" s="33">
        <v>257500</v>
      </c>
      <c r="AW70" s="33">
        <f t="shared" si="69"/>
        <v>0</v>
      </c>
      <c r="AX70" s="33">
        <f t="shared" si="70"/>
        <v>0</v>
      </c>
      <c r="AY70" s="34">
        <f t="shared" si="71"/>
        <v>50579.568456000008</v>
      </c>
    </row>
    <row r="71" spans="1:51" ht="15.75" customHeight="1" x14ac:dyDescent="0.3">
      <c r="A71" s="166" t="s">
        <v>271</v>
      </c>
      <c r="B71" s="99">
        <v>11548.05</v>
      </c>
      <c r="C71" s="99">
        <v>29155.46</v>
      </c>
      <c r="D71" s="99">
        <v>86082.43</v>
      </c>
      <c r="E71" s="99">
        <v>73479.009999999995</v>
      </c>
      <c r="F71" s="104">
        <v>152000</v>
      </c>
      <c r="G71" s="105">
        <v>12500</v>
      </c>
      <c r="H71" s="182">
        <v>46412</v>
      </c>
      <c r="I71" s="182">
        <v>46488</v>
      </c>
      <c r="J71" s="166">
        <v>3.5</v>
      </c>
      <c r="K71" s="166">
        <v>1.5</v>
      </c>
      <c r="L71" s="167" t="s">
        <v>1206</v>
      </c>
      <c r="M71" s="168" t="s">
        <v>1203</v>
      </c>
      <c r="N71" s="169">
        <v>0.04</v>
      </c>
      <c r="O71" s="21">
        <f t="shared" si="36"/>
        <v>2</v>
      </c>
      <c r="P71" s="21" t="str">
        <f t="shared" si="37"/>
        <v>N</v>
      </c>
      <c r="Q71" s="22">
        <f t="shared" si="38"/>
        <v>40703.509999999995</v>
      </c>
      <c r="R71" s="8" t="str">
        <f t="shared" si="39"/>
        <v>N</v>
      </c>
      <c r="S71" s="23">
        <f t="shared" si="40"/>
        <v>2.6666666666666665</v>
      </c>
      <c r="T71" s="24">
        <f t="shared" si="41"/>
        <v>20500</v>
      </c>
      <c r="U71" s="24">
        <f t="shared" si="42"/>
        <v>100000</v>
      </c>
      <c r="V71" s="24">
        <f t="shared" si="43"/>
        <v>257500</v>
      </c>
      <c r="W71" s="24">
        <f t="shared" si="44"/>
        <v>10438.177500000005</v>
      </c>
      <c r="X71" s="24">
        <f t="shared" si="45"/>
        <v>0</v>
      </c>
      <c r="Y71" s="24">
        <f t="shared" si="46"/>
        <v>10438.177500000005</v>
      </c>
      <c r="Z71" s="24">
        <f t="shared" si="47"/>
        <v>31893.472899999993</v>
      </c>
      <c r="AA71" s="25" t="str">
        <f t="shared" si="48"/>
        <v>N</v>
      </c>
      <c r="AB71" s="26">
        <f t="shared" si="49"/>
        <v>1.6666666666666665</v>
      </c>
      <c r="AC71" s="27">
        <f t="shared" si="50"/>
        <v>20500</v>
      </c>
      <c r="AD71" s="28">
        <f t="shared" si="51"/>
        <v>100000</v>
      </c>
      <c r="AE71" s="28">
        <f t="shared" si="52"/>
        <v>257500</v>
      </c>
      <c r="AF71" s="28">
        <f t="shared" si="53"/>
        <v>2609.5443750000013</v>
      </c>
      <c r="AG71" s="28">
        <f t="shared" si="54"/>
        <v>0</v>
      </c>
      <c r="AH71" s="28">
        <f t="shared" si="55"/>
        <v>2609.5443750000013</v>
      </c>
      <c r="AI71" s="28">
        <f t="shared" si="56"/>
        <v>41415.372040999995</v>
      </c>
      <c r="AJ71" s="29" t="str">
        <f t="shared" si="57"/>
        <v>N</v>
      </c>
      <c r="AK71" s="30">
        <f t="shared" si="58"/>
        <v>0.66666666666666652</v>
      </c>
      <c r="AL71" s="31">
        <f t="shared" si="59"/>
        <v>20500</v>
      </c>
      <c r="AM71" s="31">
        <f t="shared" si="60"/>
        <v>100000</v>
      </c>
      <c r="AN71" s="31">
        <f t="shared" si="61"/>
        <v>257500</v>
      </c>
      <c r="AO71" s="31">
        <f t="shared" si="62"/>
        <v>0</v>
      </c>
      <c r="AP71" s="31">
        <f t="shared" si="63"/>
        <v>0</v>
      </c>
      <c r="AQ71" s="31">
        <f t="shared" si="64"/>
        <v>0</v>
      </c>
      <c r="AR71" s="31">
        <f t="shared" si="65"/>
        <v>45785.913072640004</v>
      </c>
      <c r="AS71" s="32">
        <f t="shared" si="66"/>
        <v>0</v>
      </c>
      <c r="AT71" s="33">
        <f t="shared" si="67"/>
        <v>20500</v>
      </c>
      <c r="AU71" s="33">
        <f t="shared" si="68"/>
        <v>100000</v>
      </c>
      <c r="AV71" s="33">
        <v>257500</v>
      </c>
      <c r="AW71" s="33">
        <f t="shared" si="69"/>
        <v>0</v>
      </c>
      <c r="AX71" s="33">
        <f t="shared" si="70"/>
        <v>0</v>
      </c>
      <c r="AY71" s="34">
        <f t="shared" si="71"/>
        <v>119094.75801363999</v>
      </c>
    </row>
    <row r="72" spans="1:51" ht="15.75" customHeight="1" x14ac:dyDescent="0.3">
      <c r="A72" s="166" t="s">
        <v>272</v>
      </c>
      <c r="B72" s="99">
        <v>16976.95</v>
      </c>
      <c r="C72" s="99">
        <v>3583.33</v>
      </c>
      <c r="D72" s="99">
        <v>90303.43</v>
      </c>
      <c r="E72" s="99">
        <v>83480.28</v>
      </c>
      <c r="F72" s="104">
        <v>122000</v>
      </c>
      <c r="G72" s="105">
        <v>12500</v>
      </c>
      <c r="H72" s="182">
        <v>46211</v>
      </c>
      <c r="I72" s="182">
        <v>46274</v>
      </c>
      <c r="J72" s="166">
        <v>2.4</v>
      </c>
      <c r="K72" s="166">
        <v>0.4</v>
      </c>
      <c r="L72" s="167" t="s">
        <v>1206</v>
      </c>
      <c r="M72" s="168" t="s">
        <v>1205</v>
      </c>
      <c r="N72" s="169">
        <v>0.05</v>
      </c>
      <c r="O72" s="21">
        <f t="shared" si="36"/>
        <v>2</v>
      </c>
      <c r="P72" s="21" t="str">
        <f t="shared" si="37"/>
        <v>N</v>
      </c>
      <c r="Q72" s="22">
        <f t="shared" si="38"/>
        <v>20560.28</v>
      </c>
      <c r="R72" s="8" t="str">
        <f t="shared" si="39"/>
        <v>N</v>
      </c>
      <c r="S72" s="23">
        <f t="shared" si="40"/>
        <v>2</v>
      </c>
      <c r="T72" s="24">
        <f t="shared" si="41"/>
        <v>20500</v>
      </c>
      <c r="U72" s="24">
        <f t="shared" si="42"/>
        <v>100000</v>
      </c>
      <c r="V72" s="24">
        <f t="shared" si="43"/>
        <v>257500</v>
      </c>
      <c r="W72" s="24">
        <f t="shared" si="44"/>
        <v>9696.570000000007</v>
      </c>
      <c r="X72" s="24">
        <f t="shared" si="45"/>
        <v>0</v>
      </c>
      <c r="Y72" s="24">
        <f t="shared" si="46"/>
        <v>9696.570000000007</v>
      </c>
      <c r="Z72" s="24">
        <f t="shared" si="47"/>
        <v>11891.723999999991</v>
      </c>
      <c r="AA72" s="25" t="str">
        <f t="shared" si="48"/>
        <v>N</v>
      </c>
      <c r="AB72" s="26">
        <f t="shared" si="49"/>
        <v>1</v>
      </c>
      <c r="AC72" s="27">
        <f t="shared" si="50"/>
        <v>20500</v>
      </c>
      <c r="AD72" s="28">
        <f t="shared" si="51"/>
        <v>100000</v>
      </c>
      <c r="AE72" s="28">
        <f t="shared" si="52"/>
        <v>257500</v>
      </c>
      <c r="AF72" s="28">
        <f t="shared" si="53"/>
        <v>0</v>
      </c>
      <c r="AG72" s="28">
        <f t="shared" si="54"/>
        <v>0</v>
      </c>
      <c r="AH72" s="28">
        <f t="shared" si="55"/>
        <v>0</v>
      </c>
      <c r="AI72" s="28">
        <f t="shared" si="56"/>
        <v>22667.708699999999</v>
      </c>
      <c r="AJ72" s="29" t="str">
        <f t="shared" si="57"/>
        <v>N</v>
      </c>
      <c r="AK72" s="30">
        <f t="shared" si="58"/>
        <v>0</v>
      </c>
      <c r="AL72" s="31">
        <f t="shared" si="59"/>
        <v>20500</v>
      </c>
      <c r="AM72" s="31">
        <f t="shared" si="60"/>
        <v>100000</v>
      </c>
      <c r="AN72" s="31">
        <f t="shared" si="61"/>
        <v>257500</v>
      </c>
      <c r="AO72" s="31">
        <f t="shared" si="62"/>
        <v>0</v>
      </c>
      <c r="AP72" s="31">
        <f t="shared" si="63"/>
        <v>0</v>
      </c>
      <c r="AQ72" s="31">
        <f t="shared" si="64"/>
        <v>0</v>
      </c>
      <c r="AR72" s="31">
        <f t="shared" si="65"/>
        <v>0</v>
      </c>
      <c r="AS72" s="32">
        <f t="shared" si="66"/>
        <v>0</v>
      </c>
      <c r="AT72" s="33">
        <f t="shared" si="67"/>
        <v>20500</v>
      </c>
      <c r="AU72" s="33">
        <f t="shared" si="68"/>
        <v>100000</v>
      </c>
      <c r="AV72" s="33">
        <v>257500</v>
      </c>
      <c r="AW72" s="33">
        <f t="shared" si="69"/>
        <v>0</v>
      </c>
      <c r="AX72" s="33">
        <f t="shared" si="70"/>
        <v>0</v>
      </c>
      <c r="AY72" s="34">
        <f t="shared" si="71"/>
        <v>34559.43269999999</v>
      </c>
    </row>
    <row r="73" spans="1:51" ht="14" x14ac:dyDescent="0.3">
      <c r="A73" s="166" t="s">
        <v>273</v>
      </c>
      <c r="B73" s="99">
        <v>18499.75</v>
      </c>
      <c r="C73" s="99">
        <v>14926.86</v>
      </c>
      <c r="D73" s="99">
        <v>57891.68</v>
      </c>
      <c r="E73" s="99">
        <v>44245.93</v>
      </c>
      <c r="F73" s="104">
        <v>120000</v>
      </c>
      <c r="G73" s="105">
        <v>12500</v>
      </c>
      <c r="H73" s="182">
        <v>46464</v>
      </c>
      <c r="I73" s="182">
        <v>46551</v>
      </c>
      <c r="J73" s="166">
        <v>1.9</v>
      </c>
      <c r="K73" s="166">
        <v>0.7</v>
      </c>
      <c r="L73" s="167" t="s">
        <v>1206</v>
      </c>
      <c r="M73" s="168" t="s">
        <v>1204</v>
      </c>
      <c r="N73" s="169">
        <v>5.1999999999999998E-2</v>
      </c>
      <c r="O73" s="21">
        <f t="shared" si="36"/>
        <v>1.2</v>
      </c>
      <c r="P73" s="21" t="str">
        <f t="shared" si="37"/>
        <v>N</v>
      </c>
      <c r="Q73" s="22">
        <f t="shared" si="38"/>
        <v>33426.61</v>
      </c>
      <c r="R73" s="8" t="str">
        <f t="shared" si="39"/>
        <v>N</v>
      </c>
      <c r="S73" s="23">
        <f t="shared" si="40"/>
        <v>2.4</v>
      </c>
      <c r="T73" s="24">
        <f t="shared" si="41"/>
        <v>20500</v>
      </c>
      <c r="U73" s="24">
        <f t="shared" si="42"/>
        <v>100000</v>
      </c>
      <c r="V73" s="24">
        <f t="shared" si="43"/>
        <v>257500</v>
      </c>
      <c r="W73" s="24">
        <f t="shared" si="44"/>
        <v>10250</v>
      </c>
      <c r="X73" s="24">
        <f t="shared" si="45"/>
        <v>0</v>
      </c>
      <c r="Y73" s="24">
        <f t="shared" si="46"/>
        <v>10250</v>
      </c>
      <c r="Z73" s="24">
        <f t="shared" si="47"/>
        <v>24914.793720000001</v>
      </c>
      <c r="AA73" s="25" t="str">
        <f t="shared" si="48"/>
        <v>N</v>
      </c>
      <c r="AB73" s="26">
        <f t="shared" si="49"/>
        <v>1.4</v>
      </c>
      <c r="AC73" s="27">
        <f t="shared" si="50"/>
        <v>20500</v>
      </c>
      <c r="AD73" s="28">
        <f t="shared" si="51"/>
        <v>100000</v>
      </c>
      <c r="AE73" s="28">
        <f t="shared" si="52"/>
        <v>257500</v>
      </c>
      <c r="AF73" s="28">
        <f t="shared" si="53"/>
        <v>10250</v>
      </c>
      <c r="AG73" s="28">
        <f t="shared" si="54"/>
        <v>0</v>
      </c>
      <c r="AH73" s="28">
        <f t="shared" si="55"/>
        <v>10250</v>
      </c>
      <c r="AI73" s="28">
        <f t="shared" si="56"/>
        <v>26743.362993440001</v>
      </c>
      <c r="AJ73" s="29" t="str">
        <f t="shared" si="57"/>
        <v>N</v>
      </c>
      <c r="AK73" s="30">
        <f t="shared" si="58"/>
        <v>0.39999999999999991</v>
      </c>
      <c r="AL73" s="31">
        <f t="shared" si="59"/>
        <v>20500</v>
      </c>
      <c r="AM73" s="31">
        <f t="shared" si="60"/>
        <v>100000</v>
      </c>
      <c r="AN73" s="31">
        <f t="shared" si="61"/>
        <v>257500</v>
      </c>
      <c r="AO73" s="31">
        <f t="shared" si="62"/>
        <v>10250</v>
      </c>
      <c r="AP73" s="31">
        <f t="shared" si="63"/>
        <v>0</v>
      </c>
      <c r="AQ73" s="31">
        <f t="shared" si="64"/>
        <v>10250</v>
      </c>
      <c r="AR73" s="31">
        <f t="shared" si="65"/>
        <v>28667.017869098883</v>
      </c>
      <c r="AS73" s="32">
        <f t="shared" si="66"/>
        <v>0</v>
      </c>
      <c r="AT73" s="33">
        <f t="shared" si="67"/>
        <v>20500</v>
      </c>
      <c r="AU73" s="33">
        <f t="shared" si="68"/>
        <v>100000</v>
      </c>
      <c r="AV73" s="33">
        <v>257500</v>
      </c>
      <c r="AW73" s="33">
        <f t="shared" si="69"/>
        <v>0</v>
      </c>
      <c r="AX73" s="33">
        <f t="shared" si="70"/>
        <v>0</v>
      </c>
      <c r="AY73" s="34">
        <f t="shared" si="71"/>
        <v>80325.174582538893</v>
      </c>
    </row>
    <row r="74" spans="1:51" ht="15.75" customHeight="1" x14ac:dyDescent="0.3">
      <c r="A74" s="166" t="s">
        <v>274</v>
      </c>
      <c r="B74" s="99">
        <v>5018.3</v>
      </c>
      <c r="C74" s="99">
        <v>13066.92</v>
      </c>
      <c r="D74" s="99">
        <v>47110.239999999998</v>
      </c>
      <c r="E74" s="99">
        <v>34017.199999999997</v>
      </c>
      <c r="F74" s="104">
        <v>221000</v>
      </c>
      <c r="G74" s="105">
        <v>12500</v>
      </c>
      <c r="H74" s="182">
        <v>46293</v>
      </c>
      <c r="I74" s="182">
        <v>46331</v>
      </c>
      <c r="J74" s="166">
        <v>1.6</v>
      </c>
      <c r="K74" s="166">
        <v>0</v>
      </c>
      <c r="L74" s="167" t="s">
        <v>1206</v>
      </c>
      <c r="M74" s="168" t="s">
        <v>1205</v>
      </c>
      <c r="N74" s="169">
        <v>0.04</v>
      </c>
      <c r="O74" s="21">
        <f t="shared" si="36"/>
        <v>1.6</v>
      </c>
      <c r="P74" s="21" t="str">
        <f t="shared" si="37"/>
        <v>N</v>
      </c>
      <c r="Q74" s="22">
        <f t="shared" si="38"/>
        <v>18085.22</v>
      </c>
      <c r="R74" s="8" t="str">
        <f t="shared" si="39"/>
        <v>N</v>
      </c>
      <c r="S74" s="23">
        <f t="shared" si="40"/>
        <v>1.6</v>
      </c>
      <c r="T74" s="24">
        <f t="shared" si="41"/>
        <v>20500</v>
      </c>
      <c r="U74" s="24">
        <f t="shared" si="42"/>
        <v>100000</v>
      </c>
      <c r="V74" s="24">
        <f t="shared" si="43"/>
        <v>257500</v>
      </c>
      <c r="W74" s="24">
        <f t="shared" si="44"/>
        <v>18808.628800000002</v>
      </c>
      <c r="X74" s="24">
        <f t="shared" si="45"/>
        <v>0</v>
      </c>
      <c r="Y74" s="24">
        <f t="shared" si="46"/>
        <v>18808.628800000002</v>
      </c>
      <c r="Z74" s="24">
        <f t="shared" si="47"/>
        <v>0</v>
      </c>
      <c r="AA74" s="25" t="str">
        <f t="shared" si="48"/>
        <v>N</v>
      </c>
      <c r="AB74" s="26">
        <f t="shared" si="49"/>
        <v>0.60000000000000009</v>
      </c>
      <c r="AC74" s="27">
        <f t="shared" si="50"/>
        <v>20500</v>
      </c>
      <c r="AD74" s="28">
        <f t="shared" si="51"/>
        <v>100000</v>
      </c>
      <c r="AE74" s="28">
        <f t="shared" si="52"/>
        <v>257500</v>
      </c>
      <c r="AF74" s="28">
        <f t="shared" si="53"/>
        <v>17691.371199999998</v>
      </c>
      <c r="AG74" s="28">
        <f t="shared" si="54"/>
        <v>0</v>
      </c>
      <c r="AH74" s="28">
        <f t="shared" si="55"/>
        <v>17691.371199999998</v>
      </c>
      <c r="AI74" s="28">
        <f t="shared" si="56"/>
        <v>1869.6027520000061</v>
      </c>
      <c r="AJ74" s="29" t="str">
        <f t="shared" si="57"/>
        <v>N</v>
      </c>
      <c r="AK74" s="30">
        <f t="shared" si="58"/>
        <v>0</v>
      </c>
      <c r="AL74" s="31">
        <f t="shared" si="59"/>
        <v>20500</v>
      </c>
      <c r="AM74" s="31">
        <f t="shared" si="60"/>
        <v>100000</v>
      </c>
      <c r="AN74" s="31">
        <f t="shared" si="61"/>
        <v>257500</v>
      </c>
      <c r="AO74" s="31">
        <f t="shared" si="62"/>
        <v>0</v>
      </c>
      <c r="AP74" s="31">
        <f t="shared" si="63"/>
        <v>0</v>
      </c>
      <c r="AQ74" s="31">
        <f t="shared" si="64"/>
        <v>0</v>
      </c>
      <c r="AR74" s="31">
        <f t="shared" si="65"/>
        <v>0</v>
      </c>
      <c r="AS74" s="32">
        <f t="shared" si="66"/>
        <v>0</v>
      </c>
      <c r="AT74" s="33">
        <f t="shared" si="67"/>
        <v>20500</v>
      </c>
      <c r="AU74" s="33">
        <f t="shared" si="68"/>
        <v>100000</v>
      </c>
      <c r="AV74" s="33">
        <v>257500</v>
      </c>
      <c r="AW74" s="33">
        <f t="shared" si="69"/>
        <v>0</v>
      </c>
      <c r="AX74" s="33">
        <f t="shared" si="70"/>
        <v>0</v>
      </c>
      <c r="AY74" s="34">
        <f t="shared" si="71"/>
        <v>1869.6027520000061</v>
      </c>
    </row>
    <row r="75" spans="1:51" ht="15.75" customHeight="1" x14ac:dyDescent="0.3">
      <c r="A75" s="166" t="s">
        <v>275</v>
      </c>
      <c r="B75" s="99">
        <v>11404.96</v>
      </c>
      <c r="C75" s="99">
        <v>7124.46</v>
      </c>
      <c r="D75" s="99">
        <v>56458.95</v>
      </c>
      <c r="E75" s="99">
        <v>54714.44</v>
      </c>
      <c r="F75" s="104">
        <v>150000</v>
      </c>
      <c r="G75" s="105">
        <v>0</v>
      </c>
      <c r="H75" s="182">
        <v>46481</v>
      </c>
      <c r="I75" s="182">
        <v>46526</v>
      </c>
      <c r="J75" s="166">
        <v>5</v>
      </c>
      <c r="K75" s="166">
        <v>1.5</v>
      </c>
      <c r="L75" s="167" t="s">
        <v>1206</v>
      </c>
      <c r="M75" s="168" t="s">
        <v>1203</v>
      </c>
      <c r="N75" s="169">
        <v>1.6E-2</v>
      </c>
      <c r="O75" s="21">
        <f t="shared" si="36"/>
        <v>3.5</v>
      </c>
      <c r="P75" s="21" t="str">
        <f t="shared" si="37"/>
        <v>N</v>
      </c>
      <c r="Q75" s="22">
        <f t="shared" si="38"/>
        <v>18529.419999999998</v>
      </c>
      <c r="R75" s="8" t="str">
        <f t="shared" si="39"/>
        <v>N</v>
      </c>
      <c r="S75" s="23">
        <f t="shared" si="40"/>
        <v>4.666666666666667</v>
      </c>
      <c r="T75" s="24">
        <f t="shared" si="41"/>
        <v>20500</v>
      </c>
      <c r="U75" s="24">
        <f t="shared" si="42"/>
        <v>100000</v>
      </c>
      <c r="V75" s="24">
        <f t="shared" si="43"/>
        <v>257500</v>
      </c>
      <c r="W75" s="24">
        <f t="shared" si="44"/>
        <v>14119.41804</v>
      </c>
      <c r="X75" s="24">
        <f t="shared" si="45"/>
        <v>0</v>
      </c>
      <c r="Y75" s="24">
        <f t="shared" si="46"/>
        <v>14119.41804</v>
      </c>
      <c r="Z75" s="24">
        <f t="shared" si="47"/>
        <v>4706.4726799999989</v>
      </c>
      <c r="AA75" s="25" t="str">
        <f t="shared" si="48"/>
        <v>N</v>
      </c>
      <c r="AB75" s="26">
        <f t="shared" si="49"/>
        <v>3.666666666666667</v>
      </c>
      <c r="AC75" s="27">
        <f t="shared" si="50"/>
        <v>20500</v>
      </c>
      <c r="AD75" s="28">
        <f t="shared" si="51"/>
        <v>100000</v>
      </c>
      <c r="AE75" s="28">
        <f t="shared" si="52"/>
        <v>257500</v>
      </c>
      <c r="AF75" s="28">
        <f t="shared" si="53"/>
        <v>14345.328728639999</v>
      </c>
      <c r="AG75" s="28">
        <f t="shared" si="54"/>
        <v>0</v>
      </c>
      <c r="AH75" s="28">
        <f t="shared" si="55"/>
        <v>14345.328728639999</v>
      </c>
      <c r="AI75" s="28">
        <f t="shared" si="56"/>
        <v>4781.7762428799997</v>
      </c>
      <c r="AJ75" s="29" t="str">
        <f t="shared" si="57"/>
        <v>N</v>
      </c>
      <c r="AK75" s="30">
        <f t="shared" si="58"/>
        <v>2.666666666666667</v>
      </c>
      <c r="AL75" s="31">
        <f t="shared" si="59"/>
        <v>20500</v>
      </c>
      <c r="AM75" s="31">
        <f t="shared" si="60"/>
        <v>100000</v>
      </c>
      <c r="AN75" s="31">
        <f t="shared" si="61"/>
        <v>257500</v>
      </c>
      <c r="AO75" s="31">
        <f t="shared" si="62"/>
        <v>10534.973970000003</v>
      </c>
      <c r="AP75" s="31">
        <f t="shared" si="63"/>
        <v>0</v>
      </c>
      <c r="AQ75" s="31">
        <f t="shared" si="64"/>
        <v>10534.973970000003</v>
      </c>
      <c r="AR75" s="31">
        <f t="shared" si="65"/>
        <v>8898.1646810643178</v>
      </c>
      <c r="AS75" s="32">
        <f t="shared" si="66"/>
        <v>1.666666666666667</v>
      </c>
      <c r="AT75" s="33">
        <f t="shared" si="67"/>
        <v>20500</v>
      </c>
      <c r="AU75" s="33">
        <f t="shared" si="68"/>
        <v>100000</v>
      </c>
      <c r="AV75" s="33">
        <v>257500</v>
      </c>
      <c r="AW75" s="33">
        <f t="shared" si="69"/>
        <v>3405.9969460200005</v>
      </c>
      <c r="AX75" s="33">
        <f t="shared" si="70"/>
        <v>16338.07192346135</v>
      </c>
      <c r="AY75" s="34">
        <f t="shared" si="71"/>
        <v>34724.485527405668</v>
      </c>
    </row>
    <row r="76" spans="1:51" ht="15.75" customHeight="1" x14ac:dyDescent="0.3">
      <c r="A76" s="166" t="s">
        <v>276</v>
      </c>
      <c r="B76" s="99">
        <v>19002.27</v>
      </c>
      <c r="C76" s="99">
        <v>16694.27</v>
      </c>
      <c r="D76" s="99">
        <v>82987.22</v>
      </c>
      <c r="E76" s="99">
        <v>69244.14</v>
      </c>
      <c r="F76" s="104">
        <v>70000</v>
      </c>
      <c r="G76" s="105">
        <v>12500</v>
      </c>
      <c r="H76" s="182">
        <v>46517</v>
      </c>
      <c r="I76" s="182">
        <v>46546</v>
      </c>
      <c r="J76" s="166">
        <v>3.2</v>
      </c>
      <c r="K76" s="166">
        <v>0.2</v>
      </c>
      <c r="L76" s="167" t="s">
        <v>1206</v>
      </c>
      <c r="M76" s="168" t="s">
        <v>1203</v>
      </c>
      <c r="N76" s="169">
        <v>0.03</v>
      </c>
      <c r="O76" s="21">
        <f t="shared" si="36"/>
        <v>3</v>
      </c>
      <c r="P76" s="21" t="str">
        <f t="shared" si="37"/>
        <v>N</v>
      </c>
      <c r="Q76" s="22">
        <f t="shared" si="38"/>
        <v>35696.54</v>
      </c>
      <c r="R76" s="8" t="str">
        <f t="shared" si="39"/>
        <v>N</v>
      </c>
      <c r="S76" s="23">
        <f t="shared" si="40"/>
        <v>4</v>
      </c>
      <c r="T76" s="24">
        <f t="shared" si="41"/>
        <v>20500</v>
      </c>
      <c r="U76" s="24">
        <f t="shared" si="42"/>
        <v>100000</v>
      </c>
      <c r="V76" s="24">
        <f t="shared" si="43"/>
        <v>257500</v>
      </c>
      <c r="W76" s="24">
        <f t="shared" si="44"/>
        <v>12759.584999999999</v>
      </c>
      <c r="X76" s="24">
        <f t="shared" si="45"/>
        <v>0</v>
      </c>
      <c r="Y76" s="24">
        <f t="shared" si="46"/>
        <v>12759.584999999999</v>
      </c>
      <c r="Z76" s="24">
        <f t="shared" si="47"/>
        <v>24007.851200000005</v>
      </c>
      <c r="AA76" s="25" t="str">
        <f t="shared" si="48"/>
        <v>N</v>
      </c>
      <c r="AB76" s="26">
        <f t="shared" si="49"/>
        <v>3</v>
      </c>
      <c r="AC76" s="27">
        <f t="shared" si="50"/>
        <v>20500</v>
      </c>
      <c r="AD76" s="28">
        <f t="shared" si="51"/>
        <v>100000</v>
      </c>
      <c r="AE76" s="28">
        <f t="shared" si="52"/>
        <v>257500</v>
      </c>
      <c r="AF76" s="28">
        <f t="shared" si="53"/>
        <v>3189.8962499999998</v>
      </c>
      <c r="AG76" s="28">
        <f t="shared" si="54"/>
        <v>0</v>
      </c>
      <c r="AH76" s="28">
        <f t="shared" si="55"/>
        <v>3189.8962499999998</v>
      </c>
      <c r="AI76" s="28">
        <f t="shared" si="56"/>
        <v>34680.563036000007</v>
      </c>
      <c r="AJ76" s="29" t="str">
        <f t="shared" si="57"/>
        <v>N</v>
      </c>
      <c r="AK76" s="30">
        <f t="shared" si="58"/>
        <v>2</v>
      </c>
      <c r="AL76" s="31">
        <f t="shared" si="59"/>
        <v>20500</v>
      </c>
      <c r="AM76" s="31">
        <f t="shared" si="60"/>
        <v>100000</v>
      </c>
      <c r="AN76" s="31">
        <f t="shared" si="61"/>
        <v>257500</v>
      </c>
      <c r="AO76" s="31">
        <f t="shared" si="62"/>
        <v>0</v>
      </c>
      <c r="AP76" s="31">
        <f t="shared" si="63"/>
        <v>0</v>
      </c>
      <c r="AQ76" s="31">
        <f t="shared" si="64"/>
        <v>0</v>
      </c>
      <c r="AR76" s="31">
        <f t="shared" si="65"/>
        <v>39006.573064580007</v>
      </c>
      <c r="AS76" s="32">
        <f t="shared" si="66"/>
        <v>1</v>
      </c>
      <c r="AT76" s="33">
        <f t="shared" si="67"/>
        <v>20500</v>
      </c>
      <c r="AU76" s="33">
        <f t="shared" si="68"/>
        <v>100000</v>
      </c>
      <c r="AV76" s="33">
        <v>257500</v>
      </c>
      <c r="AW76" s="33">
        <f t="shared" si="69"/>
        <v>797.47406249999995</v>
      </c>
      <c r="AX76" s="33">
        <f t="shared" si="70"/>
        <v>39379.296194017414</v>
      </c>
      <c r="AY76" s="34">
        <f t="shared" si="71"/>
        <v>137074.28349459742</v>
      </c>
    </row>
    <row r="77" spans="1:51" ht="15.75" customHeight="1" x14ac:dyDescent="0.3">
      <c r="A77" s="166" t="s">
        <v>277</v>
      </c>
      <c r="B77" s="99">
        <v>7728.37</v>
      </c>
      <c r="C77" s="99">
        <v>28391.79</v>
      </c>
      <c r="D77" s="99">
        <v>73160.59</v>
      </c>
      <c r="E77" s="99">
        <v>65188.69</v>
      </c>
      <c r="F77" s="104">
        <v>80000</v>
      </c>
      <c r="G77" s="105">
        <v>0</v>
      </c>
      <c r="H77" s="182">
        <v>46556</v>
      </c>
      <c r="I77" s="182">
        <v>46581</v>
      </c>
      <c r="J77" s="166">
        <v>2</v>
      </c>
      <c r="K77" s="166">
        <v>1</v>
      </c>
      <c r="L77" s="167" t="s">
        <v>1206</v>
      </c>
      <c r="M77" s="168" t="s">
        <v>1204</v>
      </c>
      <c r="N77" s="169">
        <v>0.04</v>
      </c>
      <c r="O77" s="21">
        <f t="shared" si="36"/>
        <v>1</v>
      </c>
      <c r="P77" s="21" t="str">
        <f t="shared" si="37"/>
        <v>N</v>
      </c>
      <c r="Q77" s="22">
        <f t="shared" si="38"/>
        <v>36120.160000000003</v>
      </c>
      <c r="R77" s="8" t="str">
        <f t="shared" si="39"/>
        <v>N</v>
      </c>
      <c r="S77" s="23">
        <f t="shared" si="40"/>
        <v>2</v>
      </c>
      <c r="T77" s="24">
        <f t="shared" si="41"/>
        <v>20500</v>
      </c>
      <c r="U77" s="24">
        <f t="shared" si="42"/>
        <v>100000</v>
      </c>
      <c r="V77" s="24">
        <f t="shared" si="43"/>
        <v>257500</v>
      </c>
      <c r="W77" s="24">
        <f t="shared" si="44"/>
        <v>10250</v>
      </c>
      <c r="X77" s="24">
        <f t="shared" si="45"/>
        <v>0</v>
      </c>
      <c r="Y77" s="24">
        <f t="shared" si="46"/>
        <v>10250</v>
      </c>
      <c r="Z77" s="24">
        <f t="shared" si="47"/>
        <v>27314.966400000005</v>
      </c>
      <c r="AA77" s="25" t="str">
        <f t="shared" si="48"/>
        <v>N</v>
      </c>
      <c r="AB77" s="26">
        <f t="shared" si="49"/>
        <v>1</v>
      </c>
      <c r="AC77" s="27">
        <f t="shared" si="50"/>
        <v>20500</v>
      </c>
      <c r="AD77" s="28">
        <f t="shared" si="51"/>
        <v>100000</v>
      </c>
      <c r="AE77" s="28">
        <f t="shared" si="52"/>
        <v>257500</v>
      </c>
      <c r="AF77" s="28">
        <f t="shared" si="53"/>
        <v>8294.7050000000017</v>
      </c>
      <c r="AG77" s="28">
        <f t="shared" si="54"/>
        <v>0</v>
      </c>
      <c r="AH77" s="28">
        <f t="shared" si="55"/>
        <v>8294.7050000000017</v>
      </c>
      <c r="AI77" s="28">
        <f t="shared" si="56"/>
        <v>30772.860056000005</v>
      </c>
      <c r="AJ77" s="29" t="str">
        <f t="shared" si="57"/>
        <v>N</v>
      </c>
      <c r="AK77" s="30">
        <f t="shared" si="58"/>
        <v>0</v>
      </c>
      <c r="AL77" s="31">
        <f t="shared" si="59"/>
        <v>20500</v>
      </c>
      <c r="AM77" s="31">
        <f t="shared" si="60"/>
        <v>100000</v>
      </c>
      <c r="AN77" s="31">
        <f t="shared" si="61"/>
        <v>257500</v>
      </c>
      <c r="AO77" s="31">
        <f t="shared" si="62"/>
        <v>0</v>
      </c>
      <c r="AP77" s="31">
        <f t="shared" si="63"/>
        <v>0</v>
      </c>
      <c r="AQ77" s="31">
        <f t="shared" si="64"/>
        <v>0</v>
      </c>
      <c r="AR77" s="31">
        <f t="shared" si="65"/>
        <v>0</v>
      </c>
      <c r="AS77" s="32">
        <f t="shared" si="66"/>
        <v>0</v>
      </c>
      <c r="AT77" s="33">
        <f t="shared" si="67"/>
        <v>20500</v>
      </c>
      <c r="AU77" s="33">
        <f t="shared" si="68"/>
        <v>100000</v>
      </c>
      <c r="AV77" s="33">
        <v>257500</v>
      </c>
      <c r="AW77" s="33">
        <f t="shared" si="69"/>
        <v>0</v>
      </c>
      <c r="AX77" s="33">
        <f t="shared" si="70"/>
        <v>0</v>
      </c>
      <c r="AY77" s="34">
        <f t="shared" si="71"/>
        <v>58087.82645600001</v>
      </c>
    </row>
    <row r="78" spans="1:51" ht="15.75" customHeight="1" x14ac:dyDescent="0.3">
      <c r="A78" s="166" t="s">
        <v>278</v>
      </c>
      <c r="B78" s="99">
        <v>11379.79</v>
      </c>
      <c r="C78" s="99">
        <v>9695.4599999999991</v>
      </c>
      <c r="D78" s="99">
        <v>54280.98</v>
      </c>
      <c r="E78" s="99">
        <v>45521.68</v>
      </c>
      <c r="F78" s="104">
        <v>250000</v>
      </c>
      <c r="G78" s="105">
        <v>26667</v>
      </c>
      <c r="H78" s="182">
        <v>46432</v>
      </c>
      <c r="I78" s="182">
        <v>46497</v>
      </c>
      <c r="J78" s="166">
        <v>4.4000000000000004</v>
      </c>
      <c r="K78" s="166">
        <v>1.7</v>
      </c>
      <c r="L78" s="167" t="s">
        <v>1207</v>
      </c>
      <c r="M78" s="168" t="s">
        <v>1205</v>
      </c>
      <c r="N78" s="169">
        <v>0.01</v>
      </c>
      <c r="O78" s="21">
        <f t="shared" si="36"/>
        <v>2.7</v>
      </c>
      <c r="P78" s="21" t="str">
        <f t="shared" si="37"/>
        <v>N</v>
      </c>
      <c r="Q78" s="22">
        <f t="shared" si="38"/>
        <v>21075.25</v>
      </c>
      <c r="R78" s="8" t="str">
        <f t="shared" si="39"/>
        <v>N</v>
      </c>
      <c r="S78" s="23">
        <f t="shared" si="40"/>
        <v>2.7</v>
      </c>
      <c r="T78" s="24">
        <f t="shared" si="41"/>
        <v>50000</v>
      </c>
      <c r="U78" s="24">
        <f t="shared" si="42"/>
        <v>200000</v>
      </c>
      <c r="V78" s="24">
        <f t="shared" si="43"/>
        <v>257500</v>
      </c>
      <c r="W78" s="24">
        <f t="shared" si="44"/>
        <v>7500</v>
      </c>
      <c r="X78" s="24">
        <f t="shared" si="45"/>
        <v>0</v>
      </c>
      <c r="Y78" s="24">
        <f t="shared" si="46"/>
        <v>7500</v>
      </c>
      <c r="Z78" s="24">
        <f t="shared" si="47"/>
        <v>13786.002499999999</v>
      </c>
      <c r="AA78" s="25" t="str">
        <f t="shared" si="48"/>
        <v>N</v>
      </c>
      <c r="AB78" s="26">
        <f t="shared" si="49"/>
        <v>1.7000000000000002</v>
      </c>
      <c r="AC78" s="27">
        <f t="shared" si="50"/>
        <v>50000</v>
      </c>
      <c r="AD78" s="28">
        <f t="shared" si="51"/>
        <v>200000</v>
      </c>
      <c r="AE78" s="28">
        <f t="shared" si="52"/>
        <v>257500</v>
      </c>
      <c r="AF78" s="28">
        <f t="shared" si="53"/>
        <v>0</v>
      </c>
      <c r="AG78" s="28">
        <f t="shared" si="54"/>
        <v>0</v>
      </c>
      <c r="AH78" s="28">
        <f t="shared" si="55"/>
        <v>0</v>
      </c>
      <c r="AI78" s="28">
        <f t="shared" si="56"/>
        <v>21498.862525</v>
      </c>
      <c r="AJ78" s="29" t="str">
        <f t="shared" si="57"/>
        <v>N</v>
      </c>
      <c r="AK78" s="30">
        <f t="shared" si="58"/>
        <v>0.70000000000000018</v>
      </c>
      <c r="AL78" s="31">
        <f t="shared" si="59"/>
        <v>50000</v>
      </c>
      <c r="AM78" s="31">
        <f t="shared" si="60"/>
        <v>200000</v>
      </c>
      <c r="AN78" s="31">
        <f t="shared" si="61"/>
        <v>257500</v>
      </c>
      <c r="AO78" s="31">
        <f t="shared" si="62"/>
        <v>0</v>
      </c>
      <c r="AP78" s="31">
        <f t="shared" si="63"/>
        <v>0</v>
      </c>
      <c r="AQ78" s="31">
        <f t="shared" si="64"/>
        <v>0</v>
      </c>
      <c r="AR78" s="31">
        <f t="shared" si="65"/>
        <v>21713.851150250001</v>
      </c>
      <c r="AS78" s="32">
        <f t="shared" si="66"/>
        <v>0</v>
      </c>
      <c r="AT78" s="33">
        <f t="shared" si="67"/>
        <v>50000</v>
      </c>
      <c r="AU78" s="33">
        <f t="shared" si="68"/>
        <v>200000</v>
      </c>
      <c r="AV78" s="33">
        <v>257500</v>
      </c>
      <c r="AW78" s="33">
        <f t="shared" si="69"/>
        <v>0</v>
      </c>
      <c r="AX78" s="33">
        <f t="shared" si="70"/>
        <v>0</v>
      </c>
      <c r="AY78" s="34">
        <f t="shared" si="71"/>
        <v>56998.716175249996</v>
      </c>
    </row>
    <row r="79" spans="1:51" ht="15.75" customHeight="1" x14ac:dyDescent="0.3">
      <c r="A79" s="166" t="s">
        <v>279</v>
      </c>
      <c r="B79" s="99">
        <v>11007.55</v>
      </c>
      <c r="C79" s="99">
        <v>21642.240000000002</v>
      </c>
      <c r="D79" s="99">
        <v>110762.36</v>
      </c>
      <c r="E79" s="99">
        <v>98042.23</v>
      </c>
      <c r="F79" s="104">
        <v>189000</v>
      </c>
      <c r="G79" s="105">
        <v>0</v>
      </c>
      <c r="H79" s="182">
        <v>46403</v>
      </c>
      <c r="I79" s="182">
        <v>46417</v>
      </c>
      <c r="J79" s="166">
        <v>4.9000000000000004</v>
      </c>
      <c r="K79" s="166">
        <v>1.9</v>
      </c>
      <c r="L79" s="167" t="s">
        <v>1207</v>
      </c>
      <c r="M79" s="168" t="s">
        <v>1205</v>
      </c>
      <c r="N79" s="169">
        <v>0.02</v>
      </c>
      <c r="O79" s="21">
        <f t="shared" si="36"/>
        <v>3.0000000000000004</v>
      </c>
      <c r="P79" s="21" t="str">
        <f t="shared" si="37"/>
        <v>N</v>
      </c>
      <c r="Q79" s="22">
        <f t="shared" si="38"/>
        <v>32649.79</v>
      </c>
      <c r="R79" s="8" t="str">
        <f t="shared" si="39"/>
        <v>N</v>
      </c>
      <c r="S79" s="23">
        <f t="shared" si="40"/>
        <v>3.0000000000000004</v>
      </c>
      <c r="T79" s="24">
        <f t="shared" si="41"/>
        <v>50000</v>
      </c>
      <c r="U79" s="24">
        <f t="shared" si="42"/>
        <v>200000</v>
      </c>
      <c r="V79" s="24">
        <f t="shared" si="43"/>
        <v>257500</v>
      </c>
      <c r="W79" s="24">
        <f t="shared" si="44"/>
        <v>33302.785799999998</v>
      </c>
      <c r="X79" s="24">
        <f t="shared" si="45"/>
        <v>0</v>
      </c>
      <c r="Y79" s="24">
        <f t="shared" si="46"/>
        <v>33302.785799999998</v>
      </c>
      <c r="Z79" s="24">
        <f t="shared" si="47"/>
        <v>0</v>
      </c>
      <c r="AA79" s="25" t="str">
        <f t="shared" si="48"/>
        <v>N</v>
      </c>
      <c r="AB79" s="26">
        <f t="shared" si="49"/>
        <v>2.0000000000000004</v>
      </c>
      <c r="AC79" s="27">
        <f t="shared" si="50"/>
        <v>50000</v>
      </c>
      <c r="AD79" s="28">
        <f t="shared" si="51"/>
        <v>200000</v>
      </c>
      <c r="AE79" s="28">
        <f t="shared" si="52"/>
        <v>257500</v>
      </c>
      <c r="AF79" s="28">
        <f t="shared" si="53"/>
        <v>33968.841516</v>
      </c>
      <c r="AG79" s="28">
        <f t="shared" si="54"/>
        <v>0</v>
      </c>
      <c r="AH79" s="28">
        <f t="shared" si="55"/>
        <v>33968.841516</v>
      </c>
      <c r="AI79" s="28">
        <f t="shared" si="56"/>
        <v>0</v>
      </c>
      <c r="AJ79" s="29" t="str">
        <f t="shared" si="57"/>
        <v>N</v>
      </c>
      <c r="AK79" s="30">
        <f t="shared" si="58"/>
        <v>1.0000000000000004</v>
      </c>
      <c r="AL79" s="31">
        <f t="shared" si="59"/>
        <v>50000</v>
      </c>
      <c r="AM79" s="31">
        <f t="shared" si="60"/>
        <v>200000</v>
      </c>
      <c r="AN79" s="31">
        <f t="shared" si="61"/>
        <v>257500</v>
      </c>
      <c r="AO79" s="31">
        <f t="shared" si="62"/>
        <v>1228.3726840000018</v>
      </c>
      <c r="AP79" s="31">
        <f t="shared" si="63"/>
        <v>0</v>
      </c>
      <c r="AQ79" s="31">
        <f t="shared" si="64"/>
        <v>1228.3726840000018</v>
      </c>
      <c r="AR79" s="31">
        <f t="shared" si="65"/>
        <v>33419.845662319996</v>
      </c>
      <c r="AS79" s="32">
        <f t="shared" si="66"/>
        <v>4.4408920985006262E-16</v>
      </c>
      <c r="AT79" s="33">
        <f t="shared" si="67"/>
        <v>50000</v>
      </c>
      <c r="AU79" s="33">
        <f t="shared" si="68"/>
        <v>200000</v>
      </c>
      <c r="AV79" s="33">
        <v>257500</v>
      </c>
      <c r="AW79" s="33">
        <f t="shared" si="69"/>
        <v>0</v>
      </c>
      <c r="AX79" s="33">
        <f t="shared" si="70"/>
        <v>35341.182713246402</v>
      </c>
      <c r="AY79" s="34">
        <f t="shared" si="71"/>
        <v>68761.028375566399</v>
      </c>
    </row>
    <row r="80" spans="1:51" ht="15.75" customHeight="1" x14ac:dyDescent="0.3">
      <c r="A80" s="166" t="s">
        <v>280</v>
      </c>
      <c r="B80" s="99">
        <v>19932.75</v>
      </c>
      <c r="C80" s="99">
        <v>6415.92</v>
      </c>
      <c r="D80" s="99">
        <v>55204.77</v>
      </c>
      <c r="E80" s="99">
        <v>48563.82</v>
      </c>
      <c r="F80" s="104">
        <v>175000</v>
      </c>
      <c r="G80" s="105">
        <v>12500</v>
      </c>
      <c r="H80" s="182">
        <v>46508</v>
      </c>
      <c r="I80" s="182">
        <v>46536</v>
      </c>
      <c r="J80" s="166">
        <v>2.7</v>
      </c>
      <c r="K80" s="166">
        <v>0.6</v>
      </c>
      <c r="L80" s="167" t="s">
        <v>1207</v>
      </c>
      <c r="M80" s="168" t="s">
        <v>1203</v>
      </c>
      <c r="N80" s="169">
        <v>0</v>
      </c>
      <c r="O80" s="21">
        <f t="shared" si="36"/>
        <v>2.1</v>
      </c>
      <c r="P80" s="21" t="str">
        <f t="shared" si="37"/>
        <v>N</v>
      </c>
      <c r="Q80" s="22">
        <f t="shared" si="38"/>
        <v>26348.67</v>
      </c>
      <c r="R80" s="8" t="str">
        <f t="shared" si="39"/>
        <v>N</v>
      </c>
      <c r="S80" s="23">
        <f t="shared" si="40"/>
        <v>2.8000000000000003</v>
      </c>
      <c r="T80" s="24">
        <f t="shared" si="41"/>
        <v>50000</v>
      </c>
      <c r="U80" s="24">
        <f t="shared" si="42"/>
        <v>200000</v>
      </c>
      <c r="V80" s="24">
        <f t="shared" si="43"/>
        <v>257500</v>
      </c>
      <c r="W80" s="24">
        <f t="shared" si="44"/>
        <v>19761.502499999999</v>
      </c>
      <c r="X80" s="24">
        <f t="shared" si="45"/>
        <v>0</v>
      </c>
      <c r="Y80" s="24">
        <f t="shared" si="46"/>
        <v>19761.502499999999</v>
      </c>
      <c r="Z80" s="24">
        <f t="shared" si="47"/>
        <v>6587.1674999999996</v>
      </c>
      <c r="AA80" s="25" t="str">
        <f t="shared" si="48"/>
        <v>N</v>
      </c>
      <c r="AB80" s="26">
        <f t="shared" si="49"/>
        <v>1.8000000000000003</v>
      </c>
      <c r="AC80" s="27">
        <f t="shared" si="50"/>
        <v>50000</v>
      </c>
      <c r="AD80" s="28">
        <f t="shared" si="51"/>
        <v>200000</v>
      </c>
      <c r="AE80" s="28">
        <f t="shared" si="52"/>
        <v>257500</v>
      </c>
      <c r="AF80" s="28">
        <f t="shared" si="53"/>
        <v>19761.502499999999</v>
      </c>
      <c r="AG80" s="28">
        <f t="shared" si="54"/>
        <v>0</v>
      </c>
      <c r="AH80" s="28">
        <f t="shared" si="55"/>
        <v>19761.502499999999</v>
      </c>
      <c r="AI80" s="28">
        <f t="shared" si="56"/>
        <v>6587.1674999999996</v>
      </c>
      <c r="AJ80" s="29" t="str">
        <f t="shared" si="57"/>
        <v>N</v>
      </c>
      <c r="AK80" s="30">
        <f t="shared" si="58"/>
        <v>0.80000000000000027</v>
      </c>
      <c r="AL80" s="31">
        <f t="shared" si="59"/>
        <v>50000</v>
      </c>
      <c r="AM80" s="31">
        <f t="shared" si="60"/>
        <v>200000</v>
      </c>
      <c r="AN80" s="31">
        <f t="shared" si="61"/>
        <v>257500</v>
      </c>
      <c r="AO80" s="31">
        <f t="shared" si="62"/>
        <v>19761.502499999999</v>
      </c>
      <c r="AP80" s="31">
        <f t="shared" si="63"/>
        <v>0</v>
      </c>
      <c r="AQ80" s="31">
        <f t="shared" si="64"/>
        <v>19761.502499999999</v>
      </c>
      <c r="AR80" s="31">
        <f t="shared" si="65"/>
        <v>6587.1674999999996</v>
      </c>
      <c r="AS80" s="32">
        <f t="shared" si="66"/>
        <v>0</v>
      </c>
      <c r="AT80" s="33">
        <f t="shared" si="67"/>
        <v>50000</v>
      </c>
      <c r="AU80" s="33">
        <f t="shared" si="68"/>
        <v>200000</v>
      </c>
      <c r="AV80" s="33">
        <v>257500</v>
      </c>
      <c r="AW80" s="33">
        <f t="shared" si="69"/>
        <v>0</v>
      </c>
      <c r="AX80" s="33">
        <f t="shared" si="70"/>
        <v>0</v>
      </c>
      <c r="AY80" s="34">
        <f t="shared" si="71"/>
        <v>19761.502499999999</v>
      </c>
    </row>
    <row r="81" spans="1:51" ht="15.75" customHeight="1" x14ac:dyDescent="0.3">
      <c r="A81" s="166" t="s">
        <v>281</v>
      </c>
      <c r="B81" s="99">
        <v>6349.01</v>
      </c>
      <c r="C81" s="99">
        <v>12284.48</v>
      </c>
      <c r="D81" s="99">
        <v>73284.44</v>
      </c>
      <c r="E81" s="99">
        <v>67487.100000000006</v>
      </c>
      <c r="F81" s="104">
        <v>65000</v>
      </c>
      <c r="G81" s="105">
        <v>0</v>
      </c>
      <c r="H81" s="182">
        <v>46448</v>
      </c>
      <c r="I81" s="182">
        <v>46477</v>
      </c>
      <c r="J81" s="166">
        <v>2.6</v>
      </c>
      <c r="K81" s="166">
        <v>1.8</v>
      </c>
      <c r="L81" s="167" t="s">
        <v>1207</v>
      </c>
      <c r="M81" s="168" t="s">
        <v>1203</v>
      </c>
      <c r="N81" s="169">
        <v>0</v>
      </c>
      <c r="O81" s="21">
        <f t="shared" si="36"/>
        <v>0.8</v>
      </c>
      <c r="P81" s="21" t="str">
        <f t="shared" si="37"/>
        <v>N</v>
      </c>
      <c r="Q81" s="22">
        <f t="shared" si="38"/>
        <v>18633.489999999998</v>
      </c>
      <c r="R81" s="8" t="str">
        <f t="shared" si="39"/>
        <v>N</v>
      </c>
      <c r="S81" s="23">
        <f t="shared" si="40"/>
        <v>1.0666666666666667</v>
      </c>
      <c r="T81" s="24">
        <f t="shared" si="41"/>
        <v>50000</v>
      </c>
      <c r="U81" s="24">
        <f t="shared" si="42"/>
        <v>200000</v>
      </c>
      <c r="V81" s="24">
        <f t="shared" si="43"/>
        <v>257500</v>
      </c>
      <c r="W81" s="24">
        <f t="shared" si="44"/>
        <v>13975.117499999998</v>
      </c>
      <c r="X81" s="24">
        <f t="shared" si="45"/>
        <v>0</v>
      </c>
      <c r="Y81" s="24">
        <f t="shared" si="46"/>
        <v>13975.117499999998</v>
      </c>
      <c r="Z81" s="24">
        <f t="shared" si="47"/>
        <v>4658.3724999999995</v>
      </c>
      <c r="AA81" s="25" t="str">
        <f t="shared" si="48"/>
        <v>N</v>
      </c>
      <c r="AB81" s="26">
        <f t="shared" si="49"/>
        <v>6.6666666666666652E-2</v>
      </c>
      <c r="AC81" s="27">
        <f t="shared" si="50"/>
        <v>50000</v>
      </c>
      <c r="AD81" s="28">
        <f t="shared" si="51"/>
        <v>200000</v>
      </c>
      <c r="AE81" s="28">
        <f t="shared" si="52"/>
        <v>257500</v>
      </c>
      <c r="AF81" s="28">
        <f t="shared" si="53"/>
        <v>13975.117499999998</v>
      </c>
      <c r="AG81" s="28">
        <f t="shared" si="54"/>
        <v>0</v>
      </c>
      <c r="AH81" s="28">
        <f t="shared" si="55"/>
        <v>13975.117499999998</v>
      </c>
      <c r="AI81" s="28">
        <f t="shared" si="56"/>
        <v>4658.3724999999995</v>
      </c>
      <c r="AJ81" s="29" t="str">
        <f t="shared" si="57"/>
        <v>N</v>
      </c>
      <c r="AK81" s="30">
        <f t="shared" si="58"/>
        <v>0</v>
      </c>
      <c r="AL81" s="31">
        <f t="shared" si="59"/>
        <v>50000</v>
      </c>
      <c r="AM81" s="31">
        <f t="shared" si="60"/>
        <v>200000</v>
      </c>
      <c r="AN81" s="31">
        <f t="shared" si="61"/>
        <v>257500</v>
      </c>
      <c r="AO81" s="31">
        <f t="shared" si="62"/>
        <v>0</v>
      </c>
      <c r="AP81" s="31">
        <f t="shared" si="63"/>
        <v>0</v>
      </c>
      <c r="AQ81" s="31">
        <f t="shared" si="64"/>
        <v>0</v>
      </c>
      <c r="AR81" s="31">
        <f t="shared" si="65"/>
        <v>0</v>
      </c>
      <c r="AS81" s="32">
        <f t="shared" si="66"/>
        <v>0</v>
      </c>
      <c r="AT81" s="33">
        <f t="shared" si="67"/>
        <v>50000</v>
      </c>
      <c r="AU81" s="33">
        <f t="shared" si="68"/>
        <v>200000</v>
      </c>
      <c r="AV81" s="33">
        <v>257500</v>
      </c>
      <c r="AW81" s="33">
        <f t="shared" si="69"/>
        <v>0</v>
      </c>
      <c r="AX81" s="33">
        <f t="shared" si="70"/>
        <v>0</v>
      </c>
      <c r="AY81" s="34">
        <f t="shared" si="71"/>
        <v>9316.744999999999</v>
      </c>
    </row>
    <row r="82" spans="1:51" ht="15.75" customHeight="1" x14ac:dyDescent="0.3">
      <c r="A82" s="166" t="s">
        <v>282</v>
      </c>
      <c r="B82" s="99">
        <v>10532.14</v>
      </c>
      <c r="C82" s="99">
        <v>1949.99</v>
      </c>
      <c r="D82" s="99">
        <v>63071.77</v>
      </c>
      <c r="E82" s="99">
        <v>62810.400000000001</v>
      </c>
      <c r="F82" s="104">
        <v>35000</v>
      </c>
      <c r="G82" s="105">
        <v>12500</v>
      </c>
      <c r="H82" s="182">
        <v>46387</v>
      </c>
      <c r="I82" s="182">
        <v>46420</v>
      </c>
      <c r="J82" s="166">
        <v>3.8</v>
      </c>
      <c r="K82" s="166">
        <v>2.8</v>
      </c>
      <c r="L82" s="167" t="s">
        <v>1206</v>
      </c>
      <c r="M82" s="168" t="s">
        <v>1205</v>
      </c>
      <c r="N82" s="169">
        <v>0</v>
      </c>
      <c r="O82" s="21">
        <f t="shared" si="36"/>
        <v>1</v>
      </c>
      <c r="P82" s="21" t="str">
        <f t="shared" si="37"/>
        <v>N</v>
      </c>
      <c r="Q82" s="22">
        <f t="shared" si="38"/>
        <v>12482.13</v>
      </c>
      <c r="R82" s="8" t="str">
        <f t="shared" si="39"/>
        <v>N</v>
      </c>
      <c r="S82" s="23">
        <f t="shared" si="40"/>
        <v>1</v>
      </c>
      <c r="T82" s="24">
        <f t="shared" si="41"/>
        <v>20500</v>
      </c>
      <c r="U82" s="24">
        <f t="shared" si="42"/>
        <v>100000</v>
      </c>
      <c r="V82" s="24">
        <f t="shared" si="43"/>
        <v>257500</v>
      </c>
      <c r="W82" s="24">
        <f t="shared" si="44"/>
        <v>12482.13</v>
      </c>
      <c r="X82" s="24">
        <f t="shared" si="45"/>
        <v>0</v>
      </c>
      <c r="Y82" s="24">
        <f t="shared" si="46"/>
        <v>12482.13</v>
      </c>
      <c r="Z82" s="24">
        <f t="shared" si="47"/>
        <v>0</v>
      </c>
      <c r="AA82" s="25" t="str">
        <f t="shared" si="48"/>
        <v>N</v>
      </c>
      <c r="AB82" s="26">
        <f t="shared" si="49"/>
        <v>0</v>
      </c>
      <c r="AC82" s="27">
        <f t="shared" si="50"/>
        <v>20500</v>
      </c>
      <c r="AD82" s="28">
        <f t="shared" si="51"/>
        <v>100000</v>
      </c>
      <c r="AE82" s="28">
        <f t="shared" si="52"/>
        <v>257500</v>
      </c>
      <c r="AF82" s="28">
        <f t="shared" si="53"/>
        <v>0</v>
      </c>
      <c r="AG82" s="28">
        <f t="shared" si="54"/>
        <v>0</v>
      </c>
      <c r="AH82" s="28">
        <f t="shared" si="55"/>
        <v>0</v>
      </c>
      <c r="AI82" s="28">
        <f t="shared" si="56"/>
        <v>0</v>
      </c>
      <c r="AJ82" s="29" t="str">
        <f t="shared" si="57"/>
        <v>N</v>
      </c>
      <c r="AK82" s="30">
        <f t="shared" si="58"/>
        <v>0</v>
      </c>
      <c r="AL82" s="31">
        <f t="shared" si="59"/>
        <v>20500</v>
      </c>
      <c r="AM82" s="31">
        <f t="shared" si="60"/>
        <v>100000</v>
      </c>
      <c r="AN82" s="31">
        <f t="shared" si="61"/>
        <v>257500</v>
      </c>
      <c r="AO82" s="31">
        <f t="shared" si="62"/>
        <v>0</v>
      </c>
      <c r="AP82" s="31">
        <f t="shared" si="63"/>
        <v>0</v>
      </c>
      <c r="AQ82" s="31">
        <f t="shared" si="64"/>
        <v>0</v>
      </c>
      <c r="AR82" s="31">
        <f t="shared" si="65"/>
        <v>0</v>
      </c>
      <c r="AS82" s="32">
        <f t="shared" si="66"/>
        <v>0</v>
      </c>
      <c r="AT82" s="33">
        <f t="shared" si="67"/>
        <v>20500</v>
      </c>
      <c r="AU82" s="33">
        <f t="shared" si="68"/>
        <v>100000</v>
      </c>
      <c r="AV82" s="33">
        <v>257500</v>
      </c>
      <c r="AW82" s="33">
        <f t="shared" si="69"/>
        <v>0</v>
      </c>
      <c r="AX82" s="33">
        <f t="shared" si="70"/>
        <v>0</v>
      </c>
      <c r="AY82" s="34">
        <f t="shared" si="71"/>
        <v>0</v>
      </c>
    </row>
    <row r="83" spans="1:51" ht="15.75" customHeight="1" x14ac:dyDescent="0.3">
      <c r="A83" s="166" t="s">
        <v>283</v>
      </c>
      <c r="B83" s="99">
        <v>7134.19</v>
      </c>
      <c r="C83" s="99">
        <v>28633.919999999998</v>
      </c>
      <c r="D83" s="99">
        <v>69794.52</v>
      </c>
      <c r="E83" s="99">
        <v>67853.399999999994</v>
      </c>
      <c r="F83" s="104">
        <v>88000</v>
      </c>
      <c r="G83" s="105">
        <v>0</v>
      </c>
      <c r="H83" s="182">
        <v>46354</v>
      </c>
      <c r="I83" s="182">
        <v>46425</v>
      </c>
      <c r="J83" s="166">
        <v>3.3</v>
      </c>
      <c r="K83" s="166">
        <v>1.4</v>
      </c>
      <c r="L83" s="167" t="s">
        <v>1206</v>
      </c>
      <c r="M83" s="168" t="s">
        <v>1204</v>
      </c>
      <c r="N83" s="169">
        <v>0.01</v>
      </c>
      <c r="O83" s="21">
        <f t="shared" si="36"/>
        <v>1.9</v>
      </c>
      <c r="P83" s="21" t="str">
        <f t="shared" si="37"/>
        <v>N</v>
      </c>
      <c r="Q83" s="22">
        <f t="shared" si="38"/>
        <v>35768.11</v>
      </c>
      <c r="R83" s="8" t="str">
        <f t="shared" si="39"/>
        <v>N</v>
      </c>
      <c r="S83" s="23">
        <f t="shared" si="40"/>
        <v>3.8</v>
      </c>
      <c r="T83" s="24">
        <f t="shared" si="41"/>
        <v>20500</v>
      </c>
      <c r="U83" s="24">
        <f t="shared" si="42"/>
        <v>100000</v>
      </c>
      <c r="V83" s="24">
        <f t="shared" si="43"/>
        <v>257500</v>
      </c>
      <c r="W83" s="24">
        <f t="shared" si="44"/>
        <v>10250</v>
      </c>
      <c r="X83" s="24">
        <f t="shared" si="45"/>
        <v>0</v>
      </c>
      <c r="Y83" s="24">
        <f t="shared" si="46"/>
        <v>10250</v>
      </c>
      <c r="Z83" s="24">
        <f t="shared" si="47"/>
        <v>25875.791100000002</v>
      </c>
      <c r="AA83" s="25" t="str">
        <f t="shared" si="48"/>
        <v>N</v>
      </c>
      <c r="AB83" s="26">
        <f t="shared" si="49"/>
        <v>2.8</v>
      </c>
      <c r="AC83" s="27">
        <f t="shared" si="50"/>
        <v>20500</v>
      </c>
      <c r="AD83" s="28">
        <f t="shared" si="51"/>
        <v>100000</v>
      </c>
      <c r="AE83" s="28">
        <f t="shared" si="52"/>
        <v>257500</v>
      </c>
      <c r="AF83" s="28">
        <f t="shared" si="53"/>
        <v>9977.739999999998</v>
      </c>
      <c r="AG83" s="28">
        <f t="shared" si="54"/>
        <v>0</v>
      </c>
      <c r="AH83" s="28">
        <f t="shared" si="55"/>
        <v>9977.739999999998</v>
      </c>
      <c r="AI83" s="28">
        <f t="shared" si="56"/>
        <v>26509.309011000005</v>
      </c>
      <c r="AJ83" s="29" t="str">
        <f t="shared" si="57"/>
        <v>N</v>
      </c>
      <c r="AK83" s="30">
        <f t="shared" si="58"/>
        <v>1.7999999999999998</v>
      </c>
      <c r="AL83" s="31">
        <f t="shared" si="59"/>
        <v>20500</v>
      </c>
      <c r="AM83" s="31">
        <f t="shared" si="60"/>
        <v>100000</v>
      </c>
      <c r="AN83" s="31">
        <f t="shared" si="61"/>
        <v>257500</v>
      </c>
      <c r="AO83" s="31">
        <f t="shared" si="62"/>
        <v>9977.739999999998</v>
      </c>
      <c r="AP83" s="31">
        <f t="shared" si="63"/>
        <v>0</v>
      </c>
      <c r="AQ83" s="31">
        <f t="shared" si="64"/>
        <v>9977.739999999998</v>
      </c>
      <c r="AR83" s="31">
        <f t="shared" si="65"/>
        <v>26874.179501110004</v>
      </c>
      <c r="AS83" s="32">
        <f t="shared" si="66"/>
        <v>0.79999999999999982</v>
      </c>
      <c r="AT83" s="33">
        <f t="shared" si="67"/>
        <v>20500</v>
      </c>
      <c r="AU83" s="33">
        <f t="shared" si="68"/>
        <v>100000</v>
      </c>
      <c r="AV83" s="33">
        <v>257500</v>
      </c>
      <c r="AW83" s="33">
        <f t="shared" si="69"/>
        <v>0</v>
      </c>
      <c r="AX83" s="33">
        <f t="shared" si="70"/>
        <v>37220.438696121106</v>
      </c>
      <c r="AY83" s="34">
        <f t="shared" si="71"/>
        <v>116479.71830823112</v>
      </c>
    </row>
    <row r="84" spans="1:51" ht="15.75" customHeight="1" x14ac:dyDescent="0.3">
      <c r="A84" s="166" t="s">
        <v>284</v>
      </c>
      <c r="B84" s="99">
        <v>12972.96</v>
      </c>
      <c r="C84" s="99">
        <v>1900.91</v>
      </c>
      <c r="D84" s="99">
        <v>50601.47</v>
      </c>
      <c r="E84" s="99">
        <v>42165.59</v>
      </c>
      <c r="F84" s="104">
        <v>72000</v>
      </c>
      <c r="G84" s="105">
        <v>12500</v>
      </c>
      <c r="H84" s="182">
        <v>46419</v>
      </c>
      <c r="I84" s="182">
        <v>46509</v>
      </c>
      <c r="J84" s="166">
        <v>3.7</v>
      </c>
      <c r="K84" s="166">
        <v>2.4</v>
      </c>
      <c r="L84" s="167" t="s">
        <v>1206</v>
      </c>
      <c r="M84" s="168" t="s">
        <v>1204</v>
      </c>
      <c r="N84" s="169">
        <v>0.03</v>
      </c>
      <c r="O84" s="21">
        <f t="shared" si="36"/>
        <v>1.3000000000000003</v>
      </c>
      <c r="P84" s="21" t="str">
        <f t="shared" si="37"/>
        <v>N</v>
      </c>
      <c r="Q84" s="22">
        <f t="shared" si="38"/>
        <v>14873.869999999999</v>
      </c>
      <c r="R84" s="8" t="str">
        <f t="shared" si="39"/>
        <v>N</v>
      </c>
      <c r="S84" s="23">
        <f t="shared" si="40"/>
        <v>2.6000000000000005</v>
      </c>
      <c r="T84" s="24">
        <f t="shared" si="41"/>
        <v>20500</v>
      </c>
      <c r="U84" s="24">
        <f t="shared" si="42"/>
        <v>100000</v>
      </c>
      <c r="V84" s="24">
        <f t="shared" si="43"/>
        <v>257500</v>
      </c>
      <c r="W84" s="24">
        <f t="shared" si="44"/>
        <v>7660.0430499999993</v>
      </c>
      <c r="X84" s="24">
        <f t="shared" si="45"/>
        <v>0</v>
      </c>
      <c r="Y84" s="24">
        <f t="shared" si="46"/>
        <v>7660.0430499999993</v>
      </c>
      <c r="Z84" s="24">
        <f t="shared" si="47"/>
        <v>7660.0430499999993</v>
      </c>
      <c r="AA84" s="25" t="str">
        <f t="shared" si="48"/>
        <v>N</v>
      </c>
      <c r="AB84" s="26">
        <f t="shared" si="49"/>
        <v>1.6000000000000005</v>
      </c>
      <c r="AC84" s="27">
        <f t="shared" si="50"/>
        <v>20500</v>
      </c>
      <c r="AD84" s="28">
        <f t="shared" si="51"/>
        <v>100000</v>
      </c>
      <c r="AE84" s="28">
        <f t="shared" si="52"/>
        <v>257500</v>
      </c>
      <c r="AF84" s="28">
        <f t="shared" si="53"/>
        <v>7889.8443414999992</v>
      </c>
      <c r="AG84" s="28">
        <f t="shared" si="54"/>
        <v>0</v>
      </c>
      <c r="AH84" s="28">
        <f t="shared" si="55"/>
        <v>7889.8443414999992</v>
      </c>
      <c r="AI84" s="28">
        <f t="shared" si="56"/>
        <v>7889.8443414999992</v>
      </c>
      <c r="AJ84" s="29" t="str">
        <f t="shared" si="57"/>
        <v>N</v>
      </c>
      <c r="AK84" s="30">
        <f t="shared" si="58"/>
        <v>0.60000000000000053</v>
      </c>
      <c r="AL84" s="31">
        <f t="shared" si="59"/>
        <v>20500</v>
      </c>
      <c r="AM84" s="31">
        <f t="shared" si="60"/>
        <v>100000</v>
      </c>
      <c r="AN84" s="31">
        <f t="shared" si="61"/>
        <v>257500</v>
      </c>
      <c r="AO84" s="31">
        <f t="shared" si="62"/>
        <v>8126.5396717449994</v>
      </c>
      <c r="AP84" s="31">
        <f t="shared" si="63"/>
        <v>0</v>
      </c>
      <c r="AQ84" s="31">
        <f t="shared" si="64"/>
        <v>8126.5396717449994</v>
      </c>
      <c r="AR84" s="31">
        <f t="shared" si="65"/>
        <v>8126.5396717449994</v>
      </c>
      <c r="AS84" s="32">
        <f t="shared" si="66"/>
        <v>0</v>
      </c>
      <c r="AT84" s="33">
        <f t="shared" si="67"/>
        <v>20500</v>
      </c>
      <c r="AU84" s="33">
        <f t="shared" si="68"/>
        <v>100000</v>
      </c>
      <c r="AV84" s="33">
        <v>257500</v>
      </c>
      <c r="AW84" s="33">
        <f t="shared" si="69"/>
        <v>0</v>
      </c>
      <c r="AX84" s="33">
        <f t="shared" si="70"/>
        <v>0</v>
      </c>
      <c r="AY84" s="34">
        <f t="shared" si="71"/>
        <v>23676.427063244999</v>
      </c>
    </row>
    <row r="85" spans="1:51" ht="15.75" customHeight="1" x14ac:dyDescent="0.3">
      <c r="A85" s="166" t="s">
        <v>285</v>
      </c>
      <c r="B85" s="99">
        <v>15671.69</v>
      </c>
      <c r="C85" s="99">
        <v>8391.6200000000008</v>
      </c>
      <c r="D85" s="99">
        <v>66948.039999999994</v>
      </c>
      <c r="E85" s="99">
        <v>66815.48</v>
      </c>
      <c r="F85" s="104">
        <v>66000</v>
      </c>
      <c r="G85" s="105">
        <v>0</v>
      </c>
      <c r="H85" s="182">
        <v>46286</v>
      </c>
      <c r="I85" s="182">
        <v>46328</v>
      </c>
      <c r="J85" s="166">
        <v>4.5</v>
      </c>
      <c r="K85" s="166">
        <v>2.6</v>
      </c>
      <c r="L85" s="167" t="s">
        <v>1206</v>
      </c>
      <c r="M85" s="168" t="s">
        <v>1204</v>
      </c>
      <c r="N85" s="169">
        <v>2.7E-2</v>
      </c>
      <c r="O85" s="21">
        <f t="shared" si="36"/>
        <v>1.9</v>
      </c>
      <c r="P85" s="21" t="str">
        <f t="shared" si="37"/>
        <v>N</v>
      </c>
      <c r="Q85" s="22">
        <f t="shared" si="38"/>
        <v>24063.31</v>
      </c>
      <c r="R85" s="8" t="str">
        <f t="shared" si="39"/>
        <v>N</v>
      </c>
      <c r="S85" s="23">
        <f t="shared" si="40"/>
        <v>3.8</v>
      </c>
      <c r="T85" s="24">
        <f t="shared" si="41"/>
        <v>20500</v>
      </c>
      <c r="U85" s="24">
        <f t="shared" si="42"/>
        <v>100000</v>
      </c>
      <c r="V85" s="24">
        <f t="shared" si="43"/>
        <v>257500</v>
      </c>
      <c r="W85" s="24">
        <f t="shared" si="44"/>
        <v>10250</v>
      </c>
      <c r="X85" s="24">
        <f t="shared" si="45"/>
        <v>0</v>
      </c>
      <c r="Y85" s="24">
        <f t="shared" si="46"/>
        <v>10250</v>
      </c>
      <c r="Z85" s="24">
        <f t="shared" si="47"/>
        <v>14463.019369999998</v>
      </c>
      <c r="AA85" s="25" t="str">
        <f t="shared" si="48"/>
        <v>N</v>
      </c>
      <c r="AB85" s="26">
        <f t="shared" si="49"/>
        <v>2.8</v>
      </c>
      <c r="AC85" s="27">
        <f t="shared" si="50"/>
        <v>20500</v>
      </c>
      <c r="AD85" s="28">
        <f t="shared" si="51"/>
        <v>100000</v>
      </c>
      <c r="AE85" s="28">
        <f t="shared" si="52"/>
        <v>257500</v>
      </c>
      <c r="AF85" s="28">
        <f t="shared" si="53"/>
        <v>10250</v>
      </c>
      <c r="AG85" s="28">
        <f t="shared" si="54"/>
        <v>0</v>
      </c>
      <c r="AH85" s="28">
        <f t="shared" si="55"/>
        <v>10250</v>
      </c>
      <c r="AI85" s="28">
        <f t="shared" si="56"/>
        <v>15130.270892989996</v>
      </c>
      <c r="AJ85" s="29" t="str">
        <f t="shared" si="57"/>
        <v>N</v>
      </c>
      <c r="AK85" s="30">
        <f t="shared" si="58"/>
        <v>1.7999999999999998</v>
      </c>
      <c r="AL85" s="31">
        <f t="shared" si="59"/>
        <v>20500</v>
      </c>
      <c r="AM85" s="31">
        <f t="shared" si="60"/>
        <v>100000</v>
      </c>
      <c r="AN85" s="31">
        <f t="shared" si="61"/>
        <v>257500</v>
      </c>
      <c r="AO85" s="31">
        <f t="shared" si="62"/>
        <v>10250</v>
      </c>
      <c r="AP85" s="31">
        <f t="shared" si="63"/>
        <v>0</v>
      </c>
      <c r="AQ85" s="31">
        <f t="shared" si="64"/>
        <v>10250</v>
      </c>
      <c r="AR85" s="31">
        <f t="shared" si="65"/>
        <v>15815.538207100723</v>
      </c>
      <c r="AS85" s="32">
        <f t="shared" si="66"/>
        <v>0.79999999999999982</v>
      </c>
      <c r="AT85" s="33">
        <f t="shared" si="67"/>
        <v>20500</v>
      </c>
      <c r="AU85" s="33">
        <f t="shared" si="68"/>
        <v>100000</v>
      </c>
      <c r="AV85" s="33">
        <v>257500</v>
      </c>
      <c r="AW85" s="33">
        <f t="shared" si="69"/>
        <v>1150.9800000000032</v>
      </c>
      <c r="AX85" s="33">
        <f t="shared" si="70"/>
        <v>25618.327738692438</v>
      </c>
      <c r="AY85" s="34">
        <f t="shared" si="71"/>
        <v>71027.156208783155</v>
      </c>
    </row>
    <row r="86" spans="1:51" ht="15.75" customHeight="1" x14ac:dyDescent="0.3">
      <c r="A86" s="166" t="s">
        <v>286</v>
      </c>
      <c r="B86" s="99">
        <v>5915.72</v>
      </c>
      <c r="C86" s="99">
        <v>7045.75</v>
      </c>
      <c r="D86" s="99">
        <v>55902.78</v>
      </c>
      <c r="E86" s="99">
        <v>41480.65</v>
      </c>
      <c r="F86" s="104">
        <v>190000</v>
      </c>
      <c r="G86" s="105">
        <v>24444</v>
      </c>
      <c r="H86" s="182">
        <v>46240</v>
      </c>
      <c r="I86" s="182">
        <v>46315</v>
      </c>
      <c r="J86" s="166">
        <v>1.8</v>
      </c>
      <c r="K86" s="166">
        <v>0.4</v>
      </c>
      <c r="L86" s="167" t="s">
        <v>1207</v>
      </c>
      <c r="M86" s="168" t="s">
        <v>1205</v>
      </c>
      <c r="N86" s="169">
        <v>0.06</v>
      </c>
      <c r="O86" s="21">
        <f t="shared" si="36"/>
        <v>1.4</v>
      </c>
      <c r="P86" s="21" t="str">
        <f t="shared" si="37"/>
        <v>N</v>
      </c>
      <c r="Q86" s="22">
        <f t="shared" si="38"/>
        <v>12961.470000000001</v>
      </c>
      <c r="R86" s="8" t="str">
        <f t="shared" si="39"/>
        <v>N</v>
      </c>
      <c r="S86" s="23">
        <f t="shared" si="40"/>
        <v>1.4</v>
      </c>
      <c r="T86" s="24">
        <f t="shared" si="41"/>
        <v>50000</v>
      </c>
      <c r="U86" s="24">
        <f t="shared" si="42"/>
        <v>200000</v>
      </c>
      <c r="V86" s="24">
        <f t="shared" si="43"/>
        <v>257500</v>
      </c>
      <c r="W86" s="24">
        <f t="shared" si="44"/>
        <v>13739.158200000002</v>
      </c>
      <c r="X86" s="24">
        <f t="shared" si="45"/>
        <v>0</v>
      </c>
      <c r="Y86" s="24">
        <f t="shared" si="46"/>
        <v>13739.158200000002</v>
      </c>
      <c r="Z86" s="24">
        <f t="shared" si="47"/>
        <v>0</v>
      </c>
      <c r="AA86" s="25" t="str">
        <f t="shared" si="48"/>
        <v>N</v>
      </c>
      <c r="AB86" s="26">
        <f t="shared" si="49"/>
        <v>0.39999999999999991</v>
      </c>
      <c r="AC86" s="27">
        <f t="shared" si="50"/>
        <v>50000</v>
      </c>
      <c r="AD86" s="28">
        <f t="shared" si="51"/>
        <v>200000</v>
      </c>
      <c r="AE86" s="28">
        <f t="shared" si="52"/>
        <v>257500</v>
      </c>
      <c r="AF86" s="28">
        <f t="shared" si="53"/>
        <v>14563.507692000003</v>
      </c>
      <c r="AG86" s="28">
        <f t="shared" si="54"/>
        <v>0</v>
      </c>
      <c r="AH86" s="28">
        <f t="shared" si="55"/>
        <v>14563.507692000003</v>
      </c>
      <c r="AI86" s="28">
        <f t="shared" si="56"/>
        <v>0</v>
      </c>
      <c r="AJ86" s="29" t="str">
        <f t="shared" si="57"/>
        <v>N</v>
      </c>
      <c r="AK86" s="30">
        <f t="shared" si="58"/>
        <v>0</v>
      </c>
      <c r="AL86" s="31">
        <f t="shared" si="59"/>
        <v>50000</v>
      </c>
      <c r="AM86" s="31">
        <f t="shared" si="60"/>
        <v>200000</v>
      </c>
      <c r="AN86" s="31">
        <f t="shared" si="61"/>
        <v>257500</v>
      </c>
      <c r="AO86" s="31">
        <f t="shared" si="62"/>
        <v>0</v>
      </c>
      <c r="AP86" s="31">
        <f t="shared" si="63"/>
        <v>0</v>
      </c>
      <c r="AQ86" s="31">
        <f t="shared" si="64"/>
        <v>0</v>
      </c>
      <c r="AR86" s="31">
        <f t="shared" si="65"/>
        <v>0</v>
      </c>
      <c r="AS86" s="32">
        <f t="shared" si="66"/>
        <v>0</v>
      </c>
      <c r="AT86" s="33">
        <f t="shared" si="67"/>
        <v>50000</v>
      </c>
      <c r="AU86" s="33">
        <f t="shared" si="68"/>
        <v>200000</v>
      </c>
      <c r="AV86" s="33">
        <v>257500</v>
      </c>
      <c r="AW86" s="33">
        <f t="shared" si="69"/>
        <v>0</v>
      </c>
      <c r="AX86" s="33">
        <f t="shared" si="70"/>
        <v>0</v>
      </c>
      <c r="AY86" s="34">
        <f t="shared" si="71"/>
        <v>0</v>
      </c>
    </row>
    <row r="87" spans="1:51" ht="15.75" customHeight="1" x14ac:dyDescent="0.3">
      <c r="A87" s="166" t="s">
        <v>287</v>
      </c>
      <c r="B87" s="99">
        <v>9181.01</v>
      </c>
      <c r="C87" s="99">
        <v>13520.47</v>
      </c>
      <c r="D87" s="99">
        <v>99606.87</v>
      </c>
      <c r="E87" s="99">
        <v>90581.21</v>
      </c>
      <c r="F87" s="104">
        <v>15000</v>
      </c>
      <c r="G87" s="105">
        <v>0</v>
      </c>
      <c r="H87" s="182">
        <v>46319</v>
      </c>
      <c r="I87" s="182">
        <v>46338</v>
      </c>
      <c r="J87" s="166">
        <v>4.9000000000000004</v>
      </c>
      <c r="K87" s="166">
        <v>2.8</v>
      </c>
      <c r="L87" s="167" t="s">
        <v>1207</v>
      </c>
      <c r="M87" s="168" t="s">
        <v>1204</v>
      </c>
      <c r="N87" s="169">
        <v>0.01</v>
      </c>
      <c r="O87" s="21">
        <f t="shared" si="36"/>
        <v>2.1000000000000005</v>
      </c>
      <c r="P87" s="21" t="str">
        <f t="shared" si="37"/>
        <v>N</v>
      </c>
      <c r="Q87" s="22">
        <f t="shared" si="38"/>
        <v>22701.48</v>
      </c>
      <c r="R87" s="8" t="str">
        <f t="shared" si="39"/>
        <v>N</v>
      </c>
      <c r="S87" s="23">
        <f t="shared" si="40"/>
        <v>4.2000000000000011</v>
      </c>
      <c r="T87" s="24">
        <f t="shared" si="41"/>
        <v>50000</v>
      </c>
      <c r="U87" s="24">
        <f t="shared" si="42"/>
        <v>200000</v>
      </c>
      <c r="V87" s="24">
        <f t="shared" si="43"/>
        <v>257500</v>
      </c>
      <c r="W87" s="24">
        <f t="shared" si="44"/>
        <v>11464.2474</v>
      </c>
      <c r="X87" s="24">
        <f t="shared" si="45"/>
        <v>0</v>
      </c>
      <c r="Y87" s="24">
        <f t="shared" si="46"/>
        <v>11464.2474</v>
      </c>
      <c r="Z87" s="24">
        <f t="shared" si="47"/>
        <v>11464.2474</v>
      </c>
      <c r="AA87" s="25" t="str">
        <f t="shared" si="48"/>
        <v>N</v>
      </c>
      <c r="AB87" s="26">
        <f t="shared" si="49"/>
        <v>3.2000000000000011</v>
      </c>
      <c r="AC87" s="27">
        <f t="shared" si="50"/>
        <v>50000</v>
      </c>
      <c r="AD87" s="28">
        <f t="shared" si="51"/>
        <v>200000</v>
      </c>
      <c r="AE87" s="28">
        <f t="shared" si="52"/>
        <v>257500</v>
      </c>
      <c r="AF87" s="28">
        <f t="shared" si="53"/>
        <v>11578.889874</v>
      </c>
      <c r="AG87" s="28">
        <f t="shared" si="54"/>
        <v>0</v>
      </c>
      <c r="AH87" s="28">
        <f t="shared" si="55"/>
        <v>11578.889874</v>
      </c>
      <c r="AI87" s="28">
        <f t="shared" si="56"/>
        <v>11578.889874</v>
      </c>
      <c r="AJ87" s="29" t="str">
        <f t="shared" si="57"/>
        <v>N</v>
      </c>
      <c r="AK87" s="30">
        <f t="shared" si="58"/>
        <v>2.2000000000000011</v>
      </c>
      <c r="AL87" s="31">
        <f t="shared" si="59"/>
        <v>50000</v>
      </c>
      <c r="AM87" s="31">
        <f t="shared" si="60"/>
        <v>200000</v>
      </c>
      <c r="AN87" s="31">
        <f t="shared" si="61"/>
        <v>257500</v>
      </c>
      <c r="AO87" s="31">
        <f t="shared" si="62"/>
        <v>11694.678772740001</v>
      </c>
      <c r="AP87" s="31">
        <f t="shared" si="63"/>
        <v>0</v>
      </c>
      <c r="AQ87" s="31">
        <f t="shared" si="64"/>
        <v>11694.678772740001</v>
      </c>
      <c r="AR87" s="31">
        <f t="shared" si="65"/>
        <v>11694.678772740001</v>
      </c>
      <c r="AS87" s="32">
        <f t="shared" si="66"/>
        <v>1.2000000000000011</v>
      </c>
      <c r="AT87" s="33">
        <f t="shared" si="67"/>
        <v>50000</v>
      </c>
      <c r="AU87" s="33">
        <f t="shared" si="68"/>
        <v>200000</v>
      </c>
      <c r="AV87" s="33">
        <v>257500</v>
      </c>
      <c r="AW87" s="33">
        <f t="shared" si="69"/>
        <v>11811.625560467401</v>
      </c>
      <c r="AX87" s="33">
        <f t="shared" si="70"/>
        <v>11811.625560467401</v>
      </c>
      <c r="AY87" s="34">
        <f t="shared" si="71"/>
        <v>46549.441607207402</v>
      </c>
    </row>
    <row r="88" spans="1:51" ht="15.75" customHeight="1" x14ac:dyDescent="0.3">
      <c r="A88" s="166" t="s">
        <v>288</v>
      </c>
      <c r="B88" s="99">
        <v>18400.34</v>
      </c>
      <c r="C88" s="99">
        <v>27498.49</v>
      </c>
      <c r="D88" s="99">
        <v>97699.5</v>
      </c>
      <c r="E88" s="99">
        <v>87161.22</v>
      </c>
      <c r="F88" s="104">
        <v>111000</v>
      </c>
      <c r="G88" s="105">
        <v>12500</v>
      </c>
      <c r="H88" s="182">
        <v>46444</v>
      </c>
      <c r="I88" s="182">
        <v>46525</v>
      </c>
      <c r="J88" s="166">
        <v>4.7</v>
      </c>
      <c r="K88" s="166">
        <v>4.3</v>
      </c>
      <c r="L88" s="167" t="s">
        <v>1207</v>
      </c>
      <c r="M88" s="168" t="s">
        <v>1203</v>
      </c>
      <c r="N88" s="169">
        <v>0.02</v>
      </c>
      <c r="O88" s="21">
        <f t="shared" si="36"/>
        <v>0.40000000000000036</v>
      </c>
      <c r="P88" s="21" t="str">
        <f t="shared" si="37"/>
        <v>N</v>
      </c>
      <c r="Q88" s="22">
        <f t="shared" si="38"/>
        <v>45898.83</v>
      </c>
      <c r="R88" s="8" t="str">
        <f t="shared" si="39"/>
        <v>N</v>
      </c>
      <c r="S88" s="23">
        <f t="shared" si="40"/>
        <v>0.53333333333333377</v>
      </c>
      <c r="T88" s="24">
        <f t="shared" si="41"/>
        <v>50000</v>
      </c>
      <c r="U88" s="24">
        <f t="shared" si="42"/>
        <v>200000</v>
      </c>
      <c r="V88" s="24">
        <f t="shared" si="43"/>
        <v>257500</v>
      </c>
      <c r="W88" s="24">
        <f t="shared" si="44"/>
        <v>35112.604950000001</v>
      </c>
      <c r="X88" s="24">
        <f t="shared" si="45"/>
        <v>0</v>
      </c>
      <c r="Y88" s="24">
        <f t="shared" si="46"/>
        <v>35112.604950000001</v>
      </c>
      <c r="Z88" s="24">
        <f t="shared" si="47"/>
        <v>11704.201650000003</v>
      </c>
      <c r="AA88" s="25" t="str">
        <f t="shared" si="48"/>
        <v>N</v>
      </c>
      <c r="AB88" s="26">
        <f t="shared" si="49"/>
        <v>0</v>
      </c>
      <c r="AC88" s="27">
        <f t="shared" si="50"/>
        <v>50000</v>
      </c>
      <c r="AD88" s="28">
        <f t="shared" si="51"/>
        <v>200000</v>
      </c>
      <c r="AE88" s="28">
        <f t="shared" si="52"/>
        <v>257500</v>
      </c>
      <c r="AF88" s="28">
        <f t="shared" si="53"/>
        <v>0</v>
      </c>
      <c r="AG88" s="28">
        <f t="shared" si="54"/>
        <v>0</v>
      </c>
      <c r="AH88" s="28">
        <f t="shared" si="55"/>
        <v>0</v>
      </c>
      <c r="AI88" s="28">
        <f t="shared" si="56"/>
        <v>0</v>
      </c>
      <c r="AJ88" s="29" t="str">
        <f t="shared" si="57"/>
        <v>N</v>
      </c>
      <c r="AK88" s="30">
        <f t="shared" si="58"/>
        <v>0</v>
      </c>
      <c r="AL88" s="31">
        <f t="shared" si="59"/>
        <v>50000</v>
      </c>
      <c r="AM88" s="31">
        <f t="shared" si="60"/>
        <v>200000</v>
      </c>
      <c r="AN88" s="31">
        <f t="shared" si="61"/>
        <v>257500</v>
      </c>
      <c r="AO88" s="31">
        <f t="shared" si="62"/>
        <v>0</v>
      </c>
      <c r="AP88" s="31">
        <f t="shared" si="63"/>
        <v>0</v>
      </c>
      <c r="AQ88" s="31">
        <f t="shared" si="64"/>
        <v>0</v>
      </c>
      <c r="AR88" s="31">
        <f t="shared" si="65"/>
        <v>0</v>
      </c>
      <c r="AS88" s="32">
        <f t="shared" si="66"/>
        <v>0</v>
      </c>
      <c r="AT88" s="33">
        <f t="shared" si="67"/>
        <v>50000</v>
      </c>
      <c r="AU88" s="33">
        <f t="shared" si="68"/>
        <v>200000</v>
      </c>
      <c r="AV88" s="33">
        <v>257500</v>
      </c>
      <c r="AW88" s="33">
        <f t="shared" si="69"/>
        <v>0</v>
      </c>
      <c r="AX88" s="33">
        <f t="shared" si="70"/>
        <v>0</v>
      </c>
      <c r="AY88" s="34">
        <f t="shared" si="71"/>
        <v>11704.201650000003</v>
      </c>
    </row>
    <row r="89" spans="1:51" ht="15.75" customHeight="1" x14ac:dyDescent="0.3">
      <c r="A89" s="166" t="s">
        <v>289</v>
      </c>
      <c r="B89" s="99">
        <v>5013.7700000000004</v>
      </c>
      <c r="C89" s="99">
        <v>9545.2999999999993</v>
      </c>
      <c r="D89" s="99">
        <v>87498.31</v>
      </c>
      <c r="E89" s="99">
        <v>76376.02</v>
      </c>
      <c r="F89" s="104">
        <v>100000</v>
      </c>
      <c r="G89" s="105">
        <v>0</v>
      </c>
      <c r="H89" s="182">
        <v>46424</v>
      </c>
      <c r="I89" s="182">
        <v>46501</v>
      </c>
      <c r="J89" s="166">
        <v>3</v>
      </c>
      <c r="K89" s="166">
        <v>1.1000000000000001</v>
      </c>
      <c r="L89" s="167" t="s">
        <v>1207</v>
      </c>
      <c r="M89" s="168" t="s">
        <v>1205</v>
      </c>
      <c r="N89" s="169">
        <v>0.02</v>
      </c>
      <c r="O89" s="21">
        <f t="shared" si="36"/>
        <v>1.9</v>
      </c>
      <c r="P89" s="21" t="str">
        <f t="shared" si="37"/>
        <v>N</v>
      </c>
      <c r="Q89" s="22">
        <f t="shared" si="38"/>
        <v>14559.07</v>
      </c>
      <c r="R89" s="8" t="str">
        <f t="shared" si="39"/>
        <v>N</v>
      </c>
      <c r="S89" s="23">
        <f t="shared" si="40"/>
        <v>1.9</v>
      </c>
      <c r="T89" s="24">
        <f t="shared" si="41"/>
        <v>50000</v>
      </c>
      <c r="U89" s="24">
        <f t="shared" si="42"/>
        <v>200000</v>
      </c>
      <c r="V89" s="24">
        <f t="shared" si="43"/>
        <v>257500</v>
      </c>
      <c r="W89" s="24">
        <f t="shared" si="44"/>
        <v>14850.251399999999</v>
      </c>
      <c r="X89" s="24">
        <f t="shared" si="45"/>
        <v>0</v>
      </c>
      <c r="Y89" s="24">
        <f t="shared" si="46"/>
        <v>14850.251399999999</v>
      </c>
      <c r="Z89" s="24">
        <f t="shared" si="47"/>
        <v>0</v>
      </c>
      <c r="AA89" s="25" t="str">
        <f t="shared" si="48"/>
        <v>N</v>
      </c>
      <c r="AB89" s="26">
        <f t="shared" si="49"/>
        <v>0.89999999999999991</v>
      </c>
      <c r="AC89" s="27">
        <f t="shared" si="50"/>
        <v>50000</v>
      </c>
      <c r="AD89" s="28">
        <f t="shared" si="51"/>
        <v>200000</v>
      </c>
      <c r="AE89" s="28">
        <f t="shared" si="52"/>
        <v>257500</v>
      </c>
      <c r="AF89" s="28">
        <f t="shared" si="53"/>
        <v>15147.256427999999</v>
      </c>
      <c r="AG89" s="28">
        <f t="shared" si="54"/>
        <v>0</v>
      </c>
      <c r="AH89" s="28">
        <f t="shared" si="55"/>
        <v>15147.256427999999</v>
      </c>
      <c r="AI89" s="28">
        <f t="shared" si="56"/>
        <v>0</v>
      </c>
      <c r="AJ89" s="29" t="str">
        <f t="shared" si="57"/>
        <v>N</v>
      </c>
      <c r="AK89" s="30">
        <f t="shared" si="58"/>
        <v>0</v>
      </c>
      <c r="AL89" s="31">
        <f t="shared" si="59"/>
        <v>50000</v>
      </c>
      <c r="AM89" s="31">
        <f t="shared" si="60"/>
        <v>200000</v>
      </c>
      <c r="AN89" s="31">
        <f t="shared" si="61"/>
        <v>257500</v>
      </c>
      <c r="AO89" s="31">
        <f t="shared" si="62"/>
        <v>0</v>
      </c>
      <c r="AP89" s="31">
        <f t="shared" si="63"/>
        <v>0</v>
      </c>
      <c r="AQ89" s="31">
        <f t="shared" si="64"/>
        <v>0</v>
      </c>
      <c r="AR89" s="31">
        <f t="shared" si="65"/>
        <v>0</v>
      </c>
      <c r="AS89" s="32">
        <f t="shared" si="66"/>
        <v>0</v>
      </c>
      <c r="AT89" s="33">
        <f t="shared" si="67"/>
        <v>50000</v>
      </c>
      <c r="AU89" s="33">
        <f t="shared" si="68"/>
        <v>200000</v>
      </c>
      <c r="AV89" s="33">
        <v>257500</v>
      </c>
      <c r="AW89" s="33">
        <f t="shared" si="69"/>
        <v>0</v>
      </c>
      <c r="AX89" s="33">
        <f t="shared" si="70"/>
        <v>0</v>
      </c>
      <c r="AY89" s="34">
        <f t="shared" si="71"/>
        <v>0</v>
      </c>
    </row>
    <row r="90" spans="1:51" ht="15.75" customHeight="1" x14ac:dyDescent="0.3">
      <c r="A90" s="166" t="s">
        <v>290</v>
      </c>
      <c r="B90" s="99">
        <v>9791.23</v>
      </c>
      <c r="C90" s="99">
        <v>4670.45</v>
      </c>
      <c r="D90" s="99">
        <v>88314.86</v>
      </c>
      <c r="E90" s="99">
        <v>87358.36</v>
      </c>
      <c r="F90" s="104">
        <v>68000</v>
      </c>
      <c r="G90" s="105">
        <v>12500</v>
      </c>
      <c r="H90" s="182">
        <v>46371</v>
      </c>
      <c r="I90" s="182">
        <v>46384</v>
      </c>
      <c r="J90" s="166">
        <v>4.5</v>
      </c>
      <c r="K90" s="166">
        <v>0.8</v>
      </c>
      <c r="L90" s="167" t="s">
        <v>1206</v>
      </c>
      <c r="M90" s="168" t="s">
        <v>1205</v>
      </c>
      <c r="N90" s="169">
        <v>0.02</v>
      </c>
      <c r="O90" s="21">
        <f t="shared" si="36"/>
        <v>3.7</v>
      </c>
      <c r="P90" s="21" t="str">
        <f t="shared" si="37"/>
        <v>N</v>
      </c>
      <c r="Q90" s="22">
        <f t="shared" si="38"/>
        <v>14461.68</v>
      </c>
      <c r="R90" s="8" t="str">
        <f t="shared" si="39"/>
        <v>N</v>
      </c>
      <c r="S90" s="23">
        <f t="shared" si="40"/>
        <v>3.7</v>
      </c>
      <c r="T90" s="24">
        <f t="shared" si="41"/>
        <v>20500</v>
      </c>
      <c r="U90" s="24">
        <f t="shared" si="42"/>
        <v>100000</v>
      </c>
      <c r="V90" s="24">
        <f t="shared" si="43"/>
        <v>257500</v>
      </c>
      <c r="W90" s="24">
        <f t="shared" si="44"/>
        <v>11685.14</v>
      </c>
      <c r="X90" s="24">
        <f t="shared" si="45"/>
        <v>0</v>
      </c>
      <c r="Y90" s="24">
        <f t="shared" si="46"/>
        <v>11685.14</v>
      </c>
      <c r="Z90" s="24">
        <f t="shared" si="47"/>
        <v>3065.7736000000004</v>
      </c>
      <c r="AA90" s="25" t="str">
        <f t="shared" si="48"/>
        <v>N</v>
      </c>
      <c r="AB90" s="26">
        <f t="shared" si="49"/>
        <v>2.7</v>
      </c>
      <c r="AC90" s="27">
        <f t="shared" si="50"/>
        <v>20500</v>
      </c>
      <c r="AD90" s="28">
        <f t="shared" si="51"/>
        <v>100000</v>
      </c>
      <c r="AE90" s="28">
        <f t="shared" si="52"/>
        <v>257500</v>
      </c>
      <c r="AF90" s="28">
        <f t="shared" si="53"/>
        <v>0</v>
      </c>
      <c r="AG90" s="28">
        <f t="shared" si="54"/>
        <v>0</v>
      </c>
      <c r="AH90" s="28">
        <f t="shared" si="55"/>
        <v>0</v>
      </c>
      <c r="AI90" s="28">
        <f t="shared" si="56"/>
        <v>15045.931872000001</v>
      </c>
      <c r="AJ90" s="29" t="str">
        <f t="shared" si="57"/>
        <v>N</v>
      </c>
      <c r="AK90" s="30">
        <f t="shared" si="58"/>
        <v>1.7000000000000002</v>
      </c>
      <c r="AL90" s="31">
        <f t="shared" si="59"/>
        <v>20500</v>
      </c>
      <c r="AM90" s="31">
        <f t="shared" si="60"/>
        <v>100000</v>
      </c>
      <c r="AN90" s="31">
        <f t="shared" si="61"/>
        <v>257500</v>
      </c>
      <c r="AO90" s="31">
        <f t="shared" si="62"/>
        <v>0</v>
      </c>
      <c r="AP90" s="31">
        <f t="shared" si="63"/>
        <v>0</v>
      </c>
      <c r="AQ90" s="31">
        <f t="shared" si="64"/>
        <v>0</v>
      </c>
      <c r="AR90" s="31">
        <f t="shared" si="65"/>
        <v>15346.850509440001</v>
      </c>
      <c r="AS90" s="32">
        <f t="shared" si="66"/>
        <v>0.70000000000000018</v>
      </c>
      <c r="AT90" s="33">
        <f t="shared" si="67"/>
        <v>20500</v>
      </c>
      <c r="AU90" s="33">
        <f t="shared" si="68"/>
        <v>100000</v>
      </c>
      <c r="AV90" s="33">
        <v>257500</v>
      </c>
      <c r="AW90" s="33">
        <f t="shared" si="69"/>
        <v>0</v>
      </c>
      <c r="AX90" s="33">
        <f t="shared" si="70"/>
        <v>15653.787519628801</v>
      </c>
      <c r="AY90" s="34">
        <f t="shared" si="71"/>
        <v>49112.343501068804</v>
      </c>
    </row>
    <row r="91" spans="1:51" ht="15.75" customHeight="1" x14ac:dyDescent="0.3">
      <c r="A91" s="166" t="s">
        <v>291</v>
      </c>
      <c r="B91" s="99">
        <v>11663.62</v>
      </c>
      <c r="C91" s="99">
        <v>2260.58</v>
      </c>
      <c r="D91" s="99">
        <v>60413.7</v>
      </c>
      <c r="E91" s="99">
        <v>55192.2</v>
      </c>
      <c r="F91" s="104">
        <v>44000</v>
      </c>
      <c r="G91" s="105">
        <v>0</v>
      </c>
      <c r="H91" s="182">
        <v>46568</v>
      </c>
      <c r="I91" s="182">
        <v>46583</v>
      </c>
      <c r="J91" s="166">
        <v>3.2</v>
      </c>
      <c r="K91" s="166">
        <v>0.4</v>
      </c>
      <c r="L91" s="167" t="s">
        <v>1206</v>
      </c>
      <c r="M91" s="168" t="s">
        <v>1203</v>
      </c>
      <c r="N91" s="169">
        <v>0.04</v>
      </c>
      <c r="O91" s="21">
        <f t="shared" si="36"/>
        <v>2.8000000000000003</v>
      </c>
      <c r="P91" s="21" t="str">
        <f t="shared" si="37"/>
        <v>N</v>
      </c>
      <c r="Q91" s="22">
        <f t="shared" si="38"/>
        <v>13924.2</v>
      </c>
      <c r="R91" s="8" t="str">
        <f t="shared" si="39"/>
        <v>N</v>
      </c>
      <c r="S91" s="23">
        <f t="shared" si="40"/>
        <v>3.7333333333333338</v>
      </c>
      <c r="T91" s="24">
        <f t="shared" si="41"/>
        <v>20500</v>
      </c>
      <c r="U91" s="24">
        <f t="shared" si="42"/>
        <v>100000</v>
      </c>
      <c r="V91" s="24">
        <f t="shared" si="43"/>
        <v>257500</v>
      </c>
      <c r="W91" s="24">
        <f t="shared" si="44"/>
        <v>10860.876</v>
      </c>
      <c r="X91" s="24">
        <f t="shared" si="45"/>
        <v>0</v>
      </c>
      <c r="Y91" s="24">
        <f t="shared" si="46"/>
        <v>10860.876</v>
      </c>
      <c r="Z91" s="24">
        <f t="shared" si="47"/>
        <v>3620.2920000000013</v>
      </c>
      <c r="AA91" s="25" t="str">
        <f t="shared" si="48"/>
        <v>N</v>
      </c>
      <c r="AB91" s="26">
        <f t="shared" si="49"/>
        <v>2.7333333333333338</v>
      </c>
      <c r="AC91" s="27">
        <f t="shared" si="50"/>
        <v>20500</v>
      </c>
      <c r="AD91" s="28">
        <f t="shared" si="51"/>
        <v>100000</v>
      </c>
      <c r="AE91" s="28">
        <f t="shared" si="52"/>
        <v>257500</v>
      </c>
      <c r="AF91" s="28">
        <f t="shared" si="53"/>
        <v>11295.311040000002</v>
      </c>
      <c r="AG91" s="28">
        <f t="shared" si="54"/>
        <v>0</v>
      </c>
      <c r="AH91" s="28">
        <f t="shared" si="55"/>
        <v>11295.311040000002</v>
      </c>
      <c r="AI91" s="28">
        <f t="shared" si="56"/>
        <v>3765.1036800000002</v>
      </c>
      <c r="AJ91" s="29" t="str">
        <f t="shared" si="57"/>
        <v>N</v>
      </c>
      <c r="AK91" s="30">
        <f t="shared" si="58"/>
        <v>1.7333333333333338</v>
      </c>
      <c r="AL91" s="31">
        <f t="shared" si="59"/>
        <v>20500</v>
      </c>
      <c r="AM91" s="31">
        <f t="shared" si="60"/>
        <v>100000</v>
      </c>
      <c r="AN91" s="31">
        <f t="shared" si="61"/>
        <v>257500</v>
      </c>
      <c r="AO91" s="31">
        <f t="shared" si="62"/>
        <v>11747.123481600003</v>
      </c>
      <c r="AP91" s="31">
        <f t="shared" si="63"/>
        <v>0</v>
      </c>
      <c r="AQ91" s="31">
        <f t="shared" si="64"/>
        <v>11747.123481600003</v>
      </c>
      <c r="AR91" s="31">
        <f t="shared" si="65"/>
        <v>3915.7078271999999</v>
      </c>
      <c r="AS91" s="32">
        <f t="shared" si="66"/>
        <v>0.73333333333333384</v>
      </c>
      <c r="AT91" s="33">
        <f t="shared" si="67"/>
        <v>20500</v>
      </c>
      <c r="AU91" s="33">
        <f t="shared" si="68"/>
        <v>100000</v>
      </c>
      <c r="AV91" s="33">
        <v>257500</v>
      </c>
      <c r="AW91" s="33">
        <f t="shared" si="69"/>
        <v>4262.2421087999965</v>
      </c>
      <c r="AX91" s="33">
        <f t="shared" si="70"/>
        <v>12027.102452352006</v>
      </c>
      <c r="AY91" s="34">
        <f t="shared" si="71"/>
        <v>23328.205959552008</v>
      </c>
    </row>
    <row r="92" spans="1:51" ht="15.75" customHeight="1" x14ac:dyDescent="0.3">
      <c r="A92" s="166" t="s">
        <v>292</v>
      </c>
      <c r="B92" s="99">
        <v>14088.23</v>
      </c>
      <c r="C92" s="99">
        <v>29198.42</v>
      </c>
      <c r="D92" s="99">
        <v>84366.54</v>
      </c>
      <c r="E92" s="99">
        <v>71625.34</v>
      </c>
      <c r="F92" s="104">
        <v>60000</v>
      </c>
      <c r="G92" s="105">
        <v>12500</v>
      </c>
      <c r="H92" s="182">
        <v>46552</v>
      </c>
      <c r="I92" s="182">
        <v>46563</v>
      </c>
      <c r="J92" s="166">
        <v>3.3</v>
      </c>
      <c r="K92" s="166">
        <v>1.4</v>
      </c>
      <c r="L92" s="167" t="s">
        <v>1206</v>
      </c>
      <c r="M92" s="168" t="s">
        <v>1205</v>
      </c>
      <c r="N92" s="169">
        <v>0.05</v>
      </c>
      <c r="O92" s="21">
        <f t="shared" si="36"/>
        <v>1.9</v>
      </c>
      <c r="P92" s="21" t="str">
        <f t="shared" si="37"/>
        <v>N</v>
      </c>
      <c r="Q92" s="22">
        <f t="shared" si="38"/>
        <v>43286.649999999994</v>
      </c>
      <c r="R92" s="8" t="str">
        <f t="shared" si="39"/>
        <v>N</v>
      </c>
      <c r="S92" s="23">
        <f t="shared" si="40"/>
        <v>1.9</v>
      </c>
      <c r="T92" s="24">
        <f t="shared" si="41"/>
        <v>20500</v>
      </c>
      <c r="U92" s="24">
        <f t="shared" si="42"/>
        <v>100000</v>
      </c>
      <c r="V92" s="24">
        <f t="shared" si="43"/>
        <v>257500</v>
      </c>
      <c r="W92" s="24">
        <f t="shared" si="44"/>
        <v>15633.460000000006</v>
      </c>
      <c r="X92" s="24">
        <f t="shared" si="45"/>
        <v>0</v>
      </c>
      <c r="Y92" s="24">
        <f t="shared" si="46"/>
        <v>15633.460000000006</v>
      </c>
      <c r="Z92" s="24">
        <f t="shared" si="47"/>
        <v>29817.522499999992</v>
      </c>
      <c r="AA92" s="25" t="str">
        <f t="shared" si="48"/>
        <v>N</v>
      </c>
      <c r="AB92" s="26">
        <f t="shared" si="49"/>
        <v>0.89999999999999991</v>
      </c>
      <c r="AC92" s="27">
        <f t="shared" si="50"/>
        <v>20500</v>
      </c>
      <c r="AD92" s="28">
        <f t="shared" si="51"/>
        <v>100000</v>
      </c>
      <c r="AE92" s="28">
        <f t="shared" si="52"/>
        <v>257500</v>
      </c>
      <c r="AF92" s="28">
        <f t="shared" si="53"/>
        <v>0</v>
      </c>
      <c r="AG92" s="28">
        <f t="shared" si="54"/>
        <v>0</v>
      </c>
      <c r="AH92" s="28">
        <f t="shared" si="55"/>
        <v>0</v>
      </c>
      <c r="AI92" s="28">
        <f t="shared" si="56"/>
        <v>47723.531625000003</v>
      </c>
      <c r="AJ92" s="29" t="str">
        <f t="shared" si="57"/>
        <v>N</v>
      </c>
      <c r="AK92" s="30">
        <f t="shared" si="58"/>
        <v>0</v>
      </c>
      <c r="AL92" s="31">
        <f t="shared" si="59"/>
        <v>20500</v>
      </c>
      <c r="AM92" s="31">
        <f t="shared" si="60"/>
        <v>100000</v>
      </c>
      <c r="AN92" s="31">
        <f t="shared" si="61"/>
        <v>257500</v>
      </c>
      <c r="AO92" s="31">
        <f t="shared" si="62"/>
        <v>0</v>
      </c>
      <c r="AP92" s="31">
        <f t="shared" si="63"/>
        <v>0</v>
      </c>
      <c r="AQ92" s="31">
        <f t="shared" si="64"/>
        <v>0</v>
      </c>
      <c r="AR92" s="31">
        <f t="shared" si="65"/>
        <v>0</v>
      </c>
      <c r="AS92" s="32">
        <f t="shared" si="66"/>
        <v>0</v>
      </c>
      <c r="AT92" s="33">
        <f t="shared" si="67"/>
        <v>20500</v>
      </c>
      <c r="AU92" s="33">
        <f t="shared" si="68"/>
        <v>100000</v>
      </c>
      <c r="AV92" s="33">
        <v>257500</v>
      </c>
      <c r="AW92" s="33">
        <f t="shared" si="69"/>
        <v>0</v>
      </c>
      <c r="AX92" s="33">
        <f t="shared" si="70"/>
        <v>0</v>
      </c>
      <c r="AY92" s="34">
        <f t="shared" si="71"/>
        <v>77541.054124999995</v>
      </c>
    </row>
    <row r="93" spans="1:51" ht="15.75" customHeight="1" x14ac:dyDescent="0.3">
      <c r="A93" s="166" t="s">
        <v>293</v>
      </c>
      <c r="B93" s="99">
        <v>12080.64</v>
      </c>
      <c r="C93" s="99">
        <v>19704.03</v>
      </c>
      <c r="D93" s="99">
        <v>90802.1</v>
      </c>
      <c r="E93" s="99">
        <v>80940.47</v>
      </c>
      <c r="F93" s="104">
        <v>45000</v>
      </c>
      <c r="G93" s="105">
        <v>0</v>
      </c>
      <c r="H93" s="182">
        <v>46434</v>
      </c>
      <c r="I93" s="182">
        <v>46466</v>
      </c>
      <c r="J93" s="166">
        <v>1.5</v>
      </c>
      <c r="K93" s="166">
        <v>0.7</v>
      </c>
      <c r="L93" s="167" t="s">
        <v>1206</v>
      </c>
      <c r="M93" s="168" t="s">
        <v>1204</v>
      </c>
      <c r="N93" s="169">
        <v>5.1999999999999998E-2</v>
      </c>
      <c r="O93" s="21">
        <f t="shared" si="36"/>
        <v>0.8</v>
      </c>
      <c r="P93" s="21" t="str">
        <f t="shared" si="37"/>
        <v>N</v>
      </c>
      <c r="Q93" s="22">
        <f t="shared" si="38"/>
        <v>31784.67</v>
      </c>
      <c r="R93" s="8" t="str">
        <f t="shared" si="39"/>
        <v>N</v>
      </c>
      <c r="S93" s="23">
        <f t="shared" si="40"/>
        <v>1.6</v>
      </c>
      <c r="T93" s="24">
        <f t="shared" si="41"/>
        <v>20500</v>
      </c>
      <c r="U93" s="24">
        <f t="shared" si="42"/>
        <v>100000</v>
      </c>
      <c r="V93" s="24">
        <f t="shared" si="43"/>
        <v>257500</v>
      </c>
      <c r="W93" s="24">
        <f t="shared" si="44"/>
        <v>4598.9499999999971</v>
      </c>
      <c r="X93" s="24">
        <f t="shared" si="45"/>
        <v>0</v>
      </c>
      <c r="Y93" s="24">
        <f t="shared" si="46"/>
        <v>4598.9499999999971</v>
      </c>
      <c r="Z93" s="24">
        <f t="shared" si="47"/>
        <v>28838.522840000005</v>
      </c>
      <c r="AA93" s="25" t="str">
        <f t="shared" si="48"/>
        <v>N</v>
      </c>
      <c r="AB93" s="26">
        <f t="shared" si="49"/>
        <v>0.60000000000000009</v>
      </c>
      <c r="AC93" s="27">
        <f t="shared" si="50"/>
        <v>20500</v>
      </c>
      <c r="AD93" s="28">
        <f t="shared" si="51"/>
        <v>100000</v>
      </c>
      <c r="AE93" s="28">
        <f t="shared" si="52"/>
        <v>257500</v>
      </c>
      <c r="AF93" s="28">
        <f t="shared" si="53"/>
        <v>2299.4749999999985</v>
      </c>
      <c r="AG93" s="28">
        <f t="shared" si="54"/>
        <v>0</v>
      </c>
      <c r="AH93" s="28">
        <f t="shared" si="55"/>
        <v>2299.4749999999985</v>
      </c>
      <c r="AI93" s="28">
        <f t="shared" si="56"/>
        <v>32876.746427680002</v>
      </c>
      <c r="AJ93" s="29" t="str">
        <f t="shared" si="57"/>
        <v>N</v>
      </c>
      <c r="AK93" s="30">
        <f t="shared" si="58"/>
        <v>0</v>
      </c>
      <c r="AL93" s="31">
        <f t="shared" si="59"/>
        <v>20500</v>
      </c>
      <c r="AM93" s="31">
        <f t="shared" si="60"/>
        <v>100000</v>
      </c>
      <c r="AN93" s="31">
        <f t="shared" si="61"/>
        <v>257500</v>
      </c>
      <c r="AO93" s="31">
        <f t="shared" si="62"/>
        <v>0</v>
      </c>
      <c r="AP93" s="31">
        <f t="shared" si="63"/>
        <v>0</v>
      </c>
      <c r="AQ93" s="31">
        <f t="shared" si="64"/>
        <v>0</v>
      </c>
      <c r="AR93" s="31">
        <f t="shared" si="65"/>
        <v>0</v>
      </c>
      <c r="AS93" s="32">
        <f t="shared" si="66"/>
        <v>0</v>
      </c>
      <c r="AT93" s="33">
        <f t="shared" si="67"/>
        <v>20500</v>
      </c>
      <c r="AU93" s="33">
        <f t="shared" si="68"/>
        <v>100000</v>
      </c>
      <c r="AV93" s="33">
        <v>257500</v>
      </c>
      <c r="AW93" s="33">
        <f t="shared" si="69"/>
        <v>0</v>
      </c>
      <c r="AX93" s="33">
        <f t="shared" si="70"/>
        <v>0</v>
      </c>
      <c r="AY93" s="34">
        <f t="shared" si="71"/>
        <v>61715.269267680007</v>
      </c>
    </row>
    <row r="94" spans="1:51" ht="15.75" customHeight="1" x14ac:dyDescent="0.3">
      <c r="A94" s="166" t="s">
        <v>294</v>
      </c>
      <c r="B94" s="99">
        <v>7048.35</v>
      </c>
      <c r="C94" s="99">
        <v>18471.96</v>
      </c>
      <c r="D94" s="99">
        <v>90398.53</v>
      </c>
      <c r="E94" s="99">
        <v>88162.38</v>
      </c>
      <c r="F94" s="104">
        <v>42000</v>
      </c>
      <c r="G94" s="105">
        <v>12500</v>
      </c>
      <c r="H94" s="182">
        <v>46437</v>
      </c>
      <c r="I94" s="182">
        <v>46512</v>
      </c>
      <c r="J94" s="166">
        <v>2.9</v>
      </c>
      <c r="K94" s="166">
        <v>2</v>
      </c>
      <c r="L94" s="167" t="s">
        <v>1207</v>
      </c>
      <c r="M94" s="168" t="s">
        <v>1205</v>
      </c>
      <c r="N94" s="169">
        <v>0.04</v>
      </c>
      <c r="O94" s="21">
        <f t="shared" si="36"/>
        <v>0.89999999999999991</v>
      </c>
      <c r="P94" s="21" t="str">
        <f t="shared" si="37"/>
        <v>N</v>
      </c>
      <c r="Q94" s="22">
        <f t="shared" si="38"/>
        <v>25520.309999999998</v>
      </c>
      <c r="R94" s="8" t="str">
        <f t="shared" si="39"/>
        <v>N</v>
      </c>
      <c r="S94" s="23">
        <f t="shared" si="40"/>
        <v>0.89999999999999991</v>
      </c>
      <c r="T94" s="24">
        <f t="shared" si="41"/>
        <v>50000</v>
      </c>
      <c r="U94" s="24">
        <f t="shared" si="42"/>
        <v>200000</v>
      </c>
      <c r="V94" s="24">
        <f t="shared" si="43"/>
        <v>257500</v>
      </c>
      <c r="W94" s="24">
        <f t="shared" si="44"/>
        <v>26541.1224</v>
      </c>
      <c r="X94" s="24">
        <f t="shared" si="45"/>
        <v>0</v>
      </c>
      <c r="Y94" s="24">
        <f t="shared" si="46"/>
        <v>26541.1224</v>
      </c>
      <c r="Z94" s="24">
        <f t="shared" si="47"/>
        <v>0</v>
      </c>
      <c r="AA94" s="25" t="str">
        <f t="shared" si="48"/>
        <v>N</v>
      </c>
      <c r="AB94" s="26">
        <f t="shared" si="49"/>
        <v>0</v>
      </c>
      <c r="AC94" s="27">
        <f t="shared" si="50"/>
        <v>50000</v>
      </c>
      <c r="AD94" s="28">
        <f t="shared" si="51"/>
        <v>200000</v>
      </c>
      <c r="AE94" s="28">
        <f t="shared" si="52"/>
        <v>257500</v>
      </c>
      <c r="AF94" s="28">
        <f t="shared" si="53"/>
        <v>0</v>
      </c>
      <c r="AG94" s="28">
        <f t="shared" si="54"/>
        <v>0</v>
      </c>
      <c r="AH94" s="28">
        <f t="shared" si="55"/>
        <v>0</v>
      </c>
      <c r="AI94" s="28">
        <f t="shared" si="56"/>
        <v>0</v>
      </c>
      <c r="AJ94" s="29" t="str">
        <f t="shared" si="57"/>
        <v>N</v>
      </c>
      <c r="AK94" s="30">
        <f t="shared" si="58"/>
        <v>0</v>
      </c>
      <c r="AL94" s="31">
        <f t="shared" si="59"/>
        <v>50000</v>
      </c>
      <c r="AM94" s="31">
        <f t="shared" si="60"/>
        <v>200000</v>
      </c>
      <c r="AN94" s="31">
        <f t="shared" si="61"/>
        <v>257500</v>
      </c>
      <c r="AO94" s="31">
        <f t="shared" si="62"/>
        <v>0</v>
      </c>
      <c r="AP94" s="31">
        <f t="shared" si="63"/>
        <v>0</v>
      </c>
      <c r="AQ94" s="31">
        <f t="shared" si="64"/>
        <v>0</v>
      </c>
      <c r="AR94" s="31">
        <f t="shared" si="65"/>
        <v>0</v>
      </c>
      <c r="AS94" s="32">
        <f t="shared" si="66"/>
        <v>0</v>
      </c>
      <c r="AT94" s="33">
        <f t="shared" si="67"/>
        <v>50000</v>
      </c>
      <c r="AU94" s="33">
        <f t="shared" si="68"/>
        <v>200000</v>
      </c>
      <c r="AV94" s="33">
        <v>257500</v>
      </c>
      <c r="AW94" s="33">
        <f t="shared" si="69"/>
        <v>0</v>
      </c>
      <c r="AX94" s="33">
        <f t="shared" si="70"/>
        <v>0</v>
      </c>
      <c r="AY94" s="34">
        <f t="shared" si="71"/>
        <v>0</v>
      </c>
    </row>
    <row r="95" spans="1:51" ht="15.75" customHeight="1" x14ac:dyDescent="0.3">
      <c r="A95" s="166" t="s">
        <v>295</v>
      </c>
      <c r="B95" s="99">
        <v>16879.37</v>
      </c>
      <c r="C95" s="99">
        <v>11727.85</v>
      </c>
      <c r="D95" s="99">
        <v>77050.039999999994</v>
      </c>
      <c r="E95" s="99">
        <v>71642.509999999995</v>
      </c>
      <c r="F95" s="104">
        <v>167000</v>
      </c>
      <c r="G95" s="105">
        <v>0</v>
      </c>
      <c r="H95" s="182">
        <v>46355</v>
      </c>
      <c r="I95" s="182">
        <v>46412</v>
      </c>
      <c r="J95" s="166">
        <v>3.2</v>
      </c>
      <c r="K95" s="166">
        <v>1.9</v>
      </c>
      <c r="L95" s="167" t="s">
        <v>1207</v>
      </c>
      <c r="M95" s="168" t="s">
        <v>1203</v>
      </c>
      <c r="N95" s="169">
        <v>1.6E-2</v>
      </c>
      <c r="O95" s="21">
        <f t="shared" si="36"/>
        <v>1.3000000000000003</v>
      </c>
      <c r="P95" s="21" t="str">
        <f t="shared" si="37"/>
        <v>N</v>
      </c>
      <c r="Q95" s="22">
        <f t="shared" si="38"/>
        <v>28607.22</v>
      </c>
      <c r="R95" s="8" t="str">
        <f t="shared" si="39"/>
        <v>N</v>
      </c>
      <c r="S95" s="23">
        <f t="shared" si="40"/>
        <v>1.7333333333333336</v>
      </c>
      <c r="T95" s="24">
        <f t="shared" si="41"/>
        <v>50000</v>
      </c>
      <c r="U95" s="24">
        <f t="shared" si="42"/>
        <v>200000</v>
      </c>
      <c r="V95" s="24">
        <f t="shared" si="43"/>
        <v>257500</v>
      </c>
      <c r="W95" s="24">
        <f t="shared" si="44"/>
        <v>21798.701640000003</v>
      </c>
      <c r="X95" s="24">
        <f t="shared" si="45"/>
        <v>0</v>
      </c>
      <c r="Y95" s="24">
        <f t="shared" si="46"/>
        <v>21798.701640000003</v>
      </c>
      <c r="Z95" s="24">
        <f t="shared" si="47"/>
        <v>7266.2338799999998</v>
      </c>
      <c r="AA95" s="25" t="str">
        <f t="shared" si="48"/>
        <v>N</v>
      </c>
      <c r="AB95" s="26">
        <f t="shared" si="49"/>
        <v>0.73333333333333361</v>
      </c>
      <c r="AC95" s="27">
        <f t="shared" si="50"/>
        <v>50000</v>
      </c>
      <c r="AD95" s="28">
        <f t="shared" si="51"/>
        <v>200000</v>
      </c>
      <c r="AE95" s="28">
        <f t="shared" si="52"/>
        <v>257500</v>
      </c>
      <c r="AF95" s="28">
        <f t="shared" si="53"/>
        <v>22147.480866240003</v>
      </c>
      <c r="AG95" s="28">
        <f t="shared" si="54"/>
        <v>0</v>
      </c>
      <c r="AH95" s="28">
        <f t="shared" si="55"/>
        <v>22147.480866240003</v>
      </c>
      <c r="AI95" s="28">
        <f t="shared" si="56"/>
        <v>7382.4936220800009</v>
      </c>
      <c r="AJ95" s="29" t="str">
        <f t="shared" si="57"/>
        <v>N</v>
      </c>
      <c r="AK95" s="30">
        <f t="shared" si="58"/>
        <v>0</v>
      </c>
      <c r="AL95" s="31">
        <f t="shared" si="59"/>
        <v>50000</v>
      </c>
      <c r="AM95" s="31">
        <f t="shared" si="60"/>
        <v>200000</v>
      </c>
      <c r="AN95" s="31">
        <f t="shared" si="61"/>
        <v>257500</v>
      </c>
      <c r="AO95" s="31">
        <f t="shared" si="62"/>
        <v>0</v>
      </c>
      <c r="AP95" s="31">
        <f t="shared" si="63"/>
        <v>0</v>
      </c>
      <c r="AQ95" s="31">
        <f t="shared" si="64"/>
        <v>0</v>
      </c>
      <c r="AR95" s="31">
        <f t="shared" si="65"/>
        <v>0</v>
      </c>
      <c r="AS95" s="32">
        <f t="shared" si="66"/>
        <v>0</v>
      </c>
      <c r="AT95" s="33">
        <f t="shared" si="67"/>
        <v>50000</v>
      </c>
      <c r="AU95" s="33">
        <f t="shared" si="68"/>
        <v>200000</v>
      </c>
      <c r="AV95" s="33">
        <v>257500</v>
      </c>
      <c r="AW95" s="33">
        <f t="shared" si="69"/>
        <v>0</v>
      </c>
      <c r="AX95" s="33">
        <f t="shared" si="70"/>
        <v>0</v>
      </c>
      <c r="AY95" s="34">
        <f t="shared" si="71"/>
        <v>14648.727502080001</v>
      </c>
    </row>
    <row r="96" spans="1:51" ht="15.75" customHeight="1" x14ac:dyDescent="0.3">
      <c r="A96" s="166" t="s">
        <v>296</v>
      </c>
      <c r="B96" s="99">
        <v>16643.939999999999</v>
      </c>
      <c r="C96" s="99">
        <v>1959.96</v>
      </c>
      <c r="D96" s="99">
        <v>36381.78</v>
      </c>
      <c r="E96" s="99">
        <v>24218.82</v>
      </c>
      <c r="F96" s="104">
        <v>92000</v>
      </c>
      <c r="G96" s="105">
        <v>12500</v>
      </c>
      <c r="H96" s="182">
        <v>46319</v>
      </c>
      <c r="I96" s="182">
        <v>46383</v>
      </c>
      <c r="J96" s="166">
        <v>4.2</v>
      </c>
      <c r="K96" s="166">
        <v>0.5</v>
      </c>
      <c r="L96" s="167" t="s">
        <v>1207</v>
      </c>
      <c r="M96" s="168" t="s">
        <v>1203</v>
      </c>
      <c r="N96" s="169">
        <v>0.03</v>
      </c>
      <c r="O96" s="21">
        <f t="shared" si="36"/>
        <v>3.7</v>
      </c>
      <c r="P96" s="21" t="str">
        <f t="shared" si="37"/>
        <v>N</v>
      </c>
      <c r="Q96" s="22">
        <f t="shared" si="38"/>
        <v>18603.899999999998</v>
      </c>
      <c r="R96" s="8" t="str">
        <f t="shared" si="39"/>
        <v>N</v>
      </c>
      <c r="S96" s="23">
        <f t="shared" si="40"/>
        <v>4.9333333333333336</v>
      </c>
      <c r="T96" s="24">
        <f t="shared" si="41"/>
        <v>50000</v>
      </c>
      <c r="U96" s="24">
        <f t="shared" si="42"/>
        <v>200000</v>
      </c>
      <c r="V96" s="24">
        <f t="shared" si="43"/>
        <v>257500</v>
      </c>
      <c r="W96" s="24">
        <f t="shared" si="44"/>
        <v>14371.51275</v>
      </c>
      <c r="X96" s="24">
        <f t="shared" si="45"/>
        <v>0</v>
      </c>
      <c r="Y96" s="24">
        <f t="shared" si="46"/>
        <v>14371.51275</v>
      </c>
      <c r="Z96" s="24">
        <f t="shared" si="47"/>
        <v>4790.50425</v>
      </c>
      <c r="AA96" s="25" t="str">
        <f t="shared" si="48"/>
        <v>N</v>
      </c>
      <c r="AB96" s="26">
        <f t="shared" si="49"/>
        <v>3.9333333333333336</v>
      </c>
      <c r="AC96" s="27">
        <f t="shared" si="50"/>
        <v>50000</v>
      </c>
      <c r="AD96" s="28">
        <f t="shared" si="51"/>
        <v>200000</v>
      </c>
      <c r="AE96" s="28">
        <f t="shared" si="52"/>
        <v>257500</v>
      </c>
      <c r="AF96" s="28">
        <f t="shared" si="53"/>
        <v>14802.658132500001</v>
      </c>
      <c r="AG96" s="28">
        <f t="shared" si="54"/>
        <v>0</v>
      </c>
      <c r="AH96" s="28">
        <f t="shared" si="55"/>
        <v>14802.658132500001</v>
      </c>
      <c r="AI96" s="28">
        <f t="shared" si="56"/>
        <v>4934.2193775000014</v>
      </c>
      <c r="AJ96" s="29" t="str">
        <f t="shared" si="57"/>
        <v>N</v>
      </c>
      <c r="AK96" s="30">
        <f t="shared" si="58"/>
        <v>2.9333333333333336</v>
      </c>
      <c r="AL96" s="31">
        <f t="shared" si="59"/>
        <v>50000</v>
      </c>
      <c r="AM96" s="31">
        <f t="shared" si="60"/>
        <v>200000</v>
      </c>
      <c r="AN96" s="31">
        <f t="shared" si="61"/>
        <v>257500</v>
      </c>
      <c r="AO96" s="31">
        <f t="shared" si="62"/>
        <v>15246.737876475001</v>
      </c>
      <c r="AP96" s="31">
        <f t="shared" si="63"/>
        <v>0</v>
      </c>
      <c r="AQ96" s="31">
        <f t="shared" si="64"/>
        <v>15246.737876475001</v>
      </c>
      <c r="AR96" s="31">
        <f t="shared" si="65"/>
        <v>5082.2459588250003</v>
      </c>
      <c r="AS96" s="32">
        <f t="shared" si="66"/>
        <v>1.9333333333333336</v>
      </c>
      <c r="AT96" s="33">
        <f t="shared" si="67"/>
        <v>50000</v>
      </c>
      <c r="AU96" s="33">
        <f t="shared" si="68"/>
        <v>200000</v>
      </c>
      <c r="AV96" s="33">
        <v>257500</v>
      </c>
      <c r="AW96" s="33">
        <f t="shared" si="69"/>
        <v>15704.14001276925</v>
      </c>
      <c r="AX96" s="33">
        <f t="shared" si="70"/>
        <v>5234.7133375897502</v>
      </c>
      <c r="AY96" s="34">
        <f t="shared" si="71"/>
        <v>20041.682923914752</v>
      </c>
    </row>
    <row r="97" spans="1:51" ht="15.75" customHeight="1" x14ac:dyDescent="0.3">
      <c r="A97" s="166" t="s">
        <v>297</v>
      </c>
      <c r="B97" s="99">
        <v>10535.72</v>
      </c>
      <c r="C97" s="99">
        <v>8085.96</v>
      </c>
      <c r="D97" s="99">
        <v>75069.47</v>
      </c>
      <c r="E97" s="99">
        <v>70935.33</v>
      </c>
      <c r="F97" s="104">
        <v>100000</v>
      </c>
      <c r="G97" s="105">
        <v>0</v>
      </c>
      <c r="H97" s="182">
        <v>46297</v>
      </c>
      <c r="I97" s="182">
        <v>46330</v>
      </c>
      <c r="J97" s="166">
        <v>3.5</v>
      </c>
      <c r="K97" s="166">
        <v>0.5</v>
      </c>
      <c r="L97" s="167" t="s">
        <v>1207</v>
      </c>
      <c r="M97" s="168" t="s">
        <v>1203</v>
      </c>
      <c r="N97" s="169">
        <v>3.3000000000000002E-2</v>
      </c>
      <c r="O97" s="21">
        <f t="shared" si="36"/>
        <v>3</v>
      </c>
      <c r="P97" s="21" t="str">
        <f t="shared" si="37"/>
        <v>N</v>
      </c>
      <c r="Q97" s="22">
        <f t="shared" si="38"/>
        <v>18621.68</v>
      </c>
      <c r="R97" s="8" t="str">
        <f t="shared" si="39"/>
        <v>N</v>
      </c>
      <c r="S97" s="23">
        <f t="shared" si="40"/>
        <v>4</v>
      </c>
      <c r="T97" s="24">
        <f t="shared" si="41"/>
        <v>50000</v>
      </c>
      <c r="U97" s="24">
        <f t="shared" si="42"/>
        <v>200000</v>
      </c>
      <c r="V97" s="24">
        <f t="shared" si="43"/>
        <v>257500</v>
      </c>
      <c r="W97" s="24">
        <f t="shared" si="44"/>
        <v>14427.146580000001</v>
      </c>
      <c r="X97" s="24">
        <f t="shared" si="45"/>
        <v>0</v>
      </c>
      <c r="Y97" s="24">
        <f t="shared" si="46"/>
        <v>14427.146580000001</v>
      </c>
      <c r="Z97" s="24">
        <f t="shared" si="47"/>
        <v>4809.048859999999</v>
      </c>
      <c r="AA97" s="25" t="str">
        <f t="shared" si="48"/>
        <v>N</v>
      </c>
      <c r="AB97" s="26">
        <f t="shared" si="49"/>
        <v>3</v>
      </c>
      <c r="AC97" s="27">
        <f t="shared" si="50"/>
        <v>50000</v>
      </c>
      <c r="AD97" s="28">
        <f t="shared" si="51"/>
        <v>200000</v>
      </c>
      <c r="AE97" s="28">
        <f t="shared" si="52"/>
        <v>257500</v>
      </c>
      <c r="AF97" s="28">
        <f t="shared" si="53"/>
        <v>14903.242417139998</v>
      </c>
      <c r="AG97" s="28">
        <f t="shared" si="54"/>
        <v>0</v>
      </c>
      <c r="AH97" s="28">
        <f t="shared" si="55"/>
        <v>14903.242417139998</v>
      </c>
      <c r="AI97" s="28">
        <f t="shared" si="56"/>
        <v>4967.7474723800005</v>
      </c>
      <c r="AJ97" s="29" t="str">
        <f t="shared" si="57"/>
        <v>N</v>
      </c>
      <c r="AK97" s="30">
        <f t="shared" si="58"/>
        <v>2</v>
      </c>
      <c r="AL97" s="31">
        <f t="shared" si="59"/>
        <v>50000</v>
      </c>
      <c r="AM97" s="31">
        <f t="shared" si="60"/>
        <v>200000</v>
      </c>
      <c r="AN97" s="31">
        <f t="shared" si="61"/>
        <v>257500</v>
      </c>
      <c r="AO97" s="31">
        <f t="shared" si="62"/>
        <v>15395.049416905618</v>
      </c>
      <c r="AP97" s="31">
        <f t="shared" si="63"/>
        <v>0</v>
      </c>
      <c r="AQ97" s="31">
        <f t="shared" si="64"/>
        <v>15395.049416905618</v>
      </c>
      <c r="AR97" s="31">
        <f t="shared" si="65"/>
        <v>5131.6831389685394</v>
      </c>
      <c r="AS97" s="32">
        <f t="shared" si="66"/>
        <v>1</v>
      </c>
      <c r="AT97" s="33">
        <f t="shared" si="67"/>
        <v>50000</v>
      </c>
      <c r="AU97" s="33">
        <f t="shared" si="68"/>
        <v>200000</v>
      </c>
      <c r="AV97" s="33">
        <v>257500</v>
      </c>
      <c r="AW97" s="33">
        <f t="shared" si="69"/>
        <v>15903.086047663503</v>
      </c>
      <c r="AX97" s="33">
        <f t="shared" si="70"/>
        <v>5301.0286825545008</v>
      </c>
      <c r="AY97" s="34">
        <f t="shared" si="71"/>
        <v>20209.50815390304</v>
      </c>
    </row>
    <row r="98" spans="1:51" ht="15.75" customHeight="1" x14ac:dyDescent="0.3">
      <c r="A98" s="166" t="s">
        <v>298</v>
      </c>
      <c r="B98" s="99">
        <v>13703.77</v>
      </c>
      <c r="C98" s="99">
        <v>14812.47</v>
      </c>
      <c r="D98" s="99">
        <v>52163.43</v>
      </c>
      <c r="E98" s="99">
        <v>39518.19</v>
      </c>
      <c r="F98" s="106">
        <v>129000</v>
      </c>
      <c r="G98" s="107">
        <v>12500</v>
      </c>
      <c r="H98" s="182">
        <v>46495</v>
      </c>
      <c r="I98" s="182">
        <v>46516</v>
      </c>
      <c r="J98" s="166">
        <v>2.4</v>
      </c>
      <c r="K98" s="166">
        <v>0.4</v>
      </c>
      <c r="L98" s="167" t="s">
        <v>1206</v>
      </c>
      <c r="M98" s="168" t="s">
        <v>1203</v>
      </c>
      <c r="N98" s="169">
        <v>0.04</v>
      </c>
      <c r="O98" s="21">
        <f t="shared" si="36"/>
        <v>2</v>
      </c>
      <c r="P98" s="21" t="str">
        <f t="shared" si="37"/>
        <v>N</v>
      </c>
      <c r="Q98" s="22">
        <f t="shared" si="38"/>
        <v>28516.239999999998</v>
      </c>
      <c r="R98" s="8" t="str">
        <f t="shared" si="39"/>
        <v>N</v>
      </c>
      <c r="S98" s="23">
        <f t="shared" si="40"/>
        <v>2.6666666666666665</v>
      </c>
      <c r="T98" s="24">
        <f t="shared" si="41"/>
        <v>20500</v>
      </c>
      <c r="U98" s="24">
        <f t="shared" si="42"/>
        <v>100000</v>
      </c>
      <c r="V98" s="24">
        <f t="shared" si="43"/>
        <v>257500</v>
      </c>
      <c r="W98" s="24">
        <f t="shared" si="44"/>
        <v>15375</v>
      </c>
      <c r="X98" s="24">
        <f t="shared" si="45"/>
        <v>0</v>
      </c>
      <c r="Y98" s="24">
        <f t="shared" si="46"/>
        <v>15375</v>
      </c>
      <c r="Z98" s="24">
        <f t="shared" si="47"/>
        <v>14281.889599999999</v>
      </c>
      <c r="AA98" s="25" t="str">
        <f t="shared" si="48"/>
        <v>N</v>
      </c>
      <c r="AB98" s="26">
        <f t="shared" si="49"/>
        <v>1.6666666666666665</v>
      </c>
      <c r="AC98" s="27">
        <f t="shared" si="50"/>
        <v>20500</v>
      </c>
      <c r="AD98" s="28">
        <f t="shared" si="51"/>
        <v>100000</v>
      </c>
      <c r="AE98" s="28">
        <f t="shared" si="52"/>
        <v>257500</v>
      </c>
      <c r="AF98" s="28">
        <f t="shared" si="53"/>
        <v>15375</v>
      </c>
      <c r="AG98" s="28">
        <f t="shared" si="54"/>
        <v>0</v>
      </c>
      <c r="AH98" s="28">
        <f t="shared" si="55"/>
        <v>15375</v>
      </c>
      <c r="AI98" s="28">
        <f t="shared" si="56"/>
        <v>15468.165184000001</v>
      </c>
      <c r="AJ98" s="29" t="str">
        <f t="shared" si="57"/>
        <v>N</v>
      </c>
      <c r="AK98" s="30">
        <f t="shared" si="58"/>
        <v>0.66666666666666652</v>
      </c>
      <c r="AL98" s="31">
        <f t="shared" si="59"/>
        <v>20500</v>
      </c>
      <c r="AM98" s="31">
        <f t="shared" si="60"/>
        <v>100000</v>
      </c>
      <c r="AN98" s="31">
        <f t="shared" si="61"/>
        <v>257500</v>
      </c>
      <c r="AO98" s="31">
        <f t="shared" si="62"/>
        <v>15375</v>
      </c>
      <c r="AP98" s="31">
        <f t="shared" si="63"/>
        <v>0</v>
      </c>
      <c r="AQ98" s="31">
        <f t="shared" si="64"/>
        <v>15375</v>
      </c>
      <c r="AR98" s="31">
        <f t="shared" si="65"/>
        <v>16701.891791360002</v>
      </c>
      <c r="AS98" s="32">
        <f t="shared" si="66"/>
        <v>0</v>
      </c>
      <c r="AT98" s="33">
        <f t="shared" si="67"/>
        <v>20500</v>
      </c>
      <c r="AU98" s="33">
        <f t="shared" si="68"/>
        <v>100000</v>
      </c>
      <c r="AV98" s="33">
        <v>257500</v>
      </c>
      <c r="AW98" s="33">
        <f t="shared" si="69"/>
        <v>0</v>
      </c>
      <c r="AX98" s="33">
        <f t="shared" si="70"/>
        <v>0</v>
      </c>
      <c r="AY98" s="34">
        <f t="shared" si="71"/>
        <v>46451.946575360002</v>
      </c>
    </row>
    <row r="99" spans="1:51" ht="15.75" customHeight="1" x14ac:dyDescent="0.3">
      <c r="A99" s="166" t="s">
        <v>299</v>
      </c>
      <c r="B99" s="99">
        <v>13073.1</v>
      </c>
      <c r="C99" s="99">
        <v>980.42</v>
      </c>
      <c r="D99" s="99">
        <v>38481.65</v>
      </c>
      <c r="E99" s="99">
        <v>32808.97</v>
      </c>
      <c r="F99" s="106">
        <v>77000</v>
      </c>
      <c r="G99" s="107">
        <v>12500</v>
      </c>
      <c r="H99" s="182">
        <v>46349</v>
      </c>
      <c r="I99" s="182">
        <v>46439</v>
      </c>
      <c r="J99" s="166">
        <v>2.5</v>
      </c>
      <c r="K99" s="166">
        <v>0.8</v>
      </c>
      <c r="L99" s="167" t="s">
        <v>1206</v>
      </c>
      <c r="M99" s="168" t="s">
        <v>1203</v>
      </c>
      <c r="N99" s="169">
        <v>0.01</v>
      </c>
      <c r="O99" s="21">
        <f t="shared" si="36"/>
        <v>1.7</v>
      </c>
      <c r="P99" s="21" t="str">
        <f t="shared" si="37"/>
        <v>N</v>
      </c>
      <c r="Q99" s="22">
        <f t="shared" si="38"/>
        <v>14053.52</v>
      </c>
      <c r="R99" s="8" t="str">
        <f t="shared" si="39"/>
        <v>N</v>
      </c>
      <c r="S99" s="23">
        <f t="shared" si="40"/>
        <v>2.2666666666666666</v>
      </c>
      <c r="T99" s="24">
        <f t="shared" si="41"/>
        <v>20500</v>
      </c>
      <c r="U99" s="24">
        <f t="shared" si="42"/>
        <v>100000</v>
      </c>
      <c r="V99" s="24">
        <f t="shared" si="43"/>
        <v>257500</v>
      </c>
      <c r="W99" s="24">
        <f t="shared" si="44"/>
        <v>10645.5414</v>
      </c>
      <c r="X99" s="24">
        <f t="shared" si="45"/>
        <v>0</v>
      </c>
      <c r="Y99" s="24">
        <f t="shared" si="46"/>
        <v>10645.5414</v>
      </c>
      <c r="Z99" s="24">
        <f t="shared" si="47"/>
        <v>3548.5138000000006</v>
      </c>
      <c r="AA99" s="25" t="str">
        <f t="shared" si="48"/>
        <v>N</v>
      </c>
      <c r="AB99" s="26">
        <f t="shared" si="49"/>
        <v>1.2666666666666666</v>
      </c>
      <c r="AC99" s="27">
        <f t="shared" si="50"/>
        <v>20500</v>
      </c>
      <c r="AD99" s="28">
        <f t="shared" si="51"/>
        <v>100000</v>
      </c>
      <c r="AE99" s="28">
        <f t="shared" si="52"/>
        <v>257500</v>
      </c>
      <c r="AF99" s="28">
        <f t="shared" si="53"/>
        <v>10751.996814</v>
      </c>
      <c r="AG99" s="28">
        <f t="shared" si="54"/>
        <v>0</v>
      </c>
      <c r="AH99" s="28">
        <f t="shared" si="55"/>
        <v>10751.996814</v>
      </c>
      <c r="AI99" s="28">
        <f t="shared" si="56"/>
        <v>3583.9989380000006</v>
      </c>
      <c r="AJ99" s="29" t="str">
        <f t="shared" si="57"/>
        <v>N</v>
      </c>
      <c r="AK99" s="30">
        <f t="shared" si="58"/>
        <v>0.26666666666666661</v>
      </c>
      <c r="AL99" s="31">
        <f t="shared" si="59"/>
        <v>20500</v>
      </c>
      <c r="AM99" s="31">
        <f t="shared" si="60"/>
        <v>100000</v>
      </c>
      <c r="AN99" s="31">
        <f t="shared" si="61"/>
        <v>257500</v>
      </c>
      <c r="AO99" s="31">
        <f t="shared" si="62"/>
        <v>10859.516782140001</v>
      </c>
      <c r="AP99" s="31">
        <f t="shared" si="63"/>
        <v>0</v>
      </c>
      <c r="AQ99" s="31">
        <f t="shared" si="64"/>
        <v>10859.516782140001</v>
      </c>
      <c r="AR99" s="31">
        <f t="shared" si="65"/>
        <v>3619.8389273800003</v>
      </c>
      <c r="AS99" s="32">
        <f t="shared" si="66"/>
        <v>0</v>
      </c>
      <c r="AT99" s="33">
        <f t="shared" si="67"/>
        <v>20500</v>
      </c>
      <c r="AU99" s="33">
        <f t="shared" si="68"/>
        <v>100000</v>
      </c>
      <c r="AV99" s="33">
        <v>257500</v>
      </c>
      <c r="AW99" s="33">
        <f t="shared" si="69"/>
        <v>0</v>
      </c>
      <c r="AX99" s="33">
        <f t="shared" si="70"/>
        <v>0</v>
      </c>
      <c r="AY99" s="34">
        <f t="shared" si="71"/>
        <v>10752.351665380002</v>
      </c>
    </row>
    <row r="100" spans="1:51" ht="15.75" customHeight="1" x14ac:dyDescent="0.3">
      <c r="A100" s="166" t="s">
        <v>300</v>
      </c>
      <c r="B100" s="99">
        <v>15327.57</v>
      </c>
      <c r="C100" s="99">
        <v>24722.98</v>
      </c>
      <c r="D100" s="99">
        <v>119915.42</v>
      </c>
      <c r="E100" s="99">
        <v>105921.31</v>
      </c>
      <c r="F100" s="106">
        <v>150000</v>
      </c>
      <c r="G100" s="107">
        <v>0</v>
      </c>
      <c r="H100" s="182">
        <v>46489</v>
      </c>
      <c r="I100" s="182">
        <v>46502</v>
      </c>
      <c r="J100" s="166">
        <v>3.9</v>
      </c>
      <c r="K100" s="166">
        <v>3.7</v>
      </c>
      <c r="L100" s="167" t="s">
        <v>1207</v>
      </c>
      <c r="M100" s="168" t="s">
        <v>1204</v>
      </c>
      <c r="N100" s="169">
        <v>0.02</v>
      </c>
      <c r="O100" s="21">
        <f t="shared" si="36"/>
        <v>0.19999999999999973</v>
      </c>
      <c r="P100" s="21" t="str">
        <f t="shared" si="37"/>
        <v>N</v>
      </c>
      <c r="Q100" s="22">
        <f t="shared" si="38"/>
        <v>40050.550000000003</v>
      </c>
      <c r="R100" s="8" t="str">
        <f t="shared" si="39"/>
        <v>N</v>
      </c>
      <c r="S100" s="23">
        <f t="shared" si="40"/>
        <v>0.39999999999999947</v>
      </c>
      <c r="T100" s="24">
        <f t="shared" si="41"/>
        <v>50000</v>
      </c>
      <c r="U100" s="24">
        <f t="shared" si="42"/>
        <v>200000</v>
      </c>
      <c r="V100" s="24">
        <f t="shared" si="43"/>
        <v>257500</v>
      </c>
      <c r="W100" s="24">
        <f t="shared" si="44"/>
        <v>20425.780500000001</v>
      </c>
      <c r="X100" s="24">
        <f t="shared" si="45"/>
        <v>0</v>
      </c>
      <c r="Y100" s="24">
        <f t="shared" si="46"/>
        <v>20425.780500000001</v>
      </c>
      <c r="Z100" s="24">
        <f t="shared" si="47"/>
        <v>20425.780500000001</v>
      </c>
      <c r="AA100" s="25" t="str">
        <f t="shared" si="48"/>
        <v>N</v>
      </c>
      <c r="AB100" s="26">
        <f t="shared" si="49"/>
        <v>0</v>
      </c>
      <c r="AC100" s="27">
        <f t="shared" si="50"/>
        <v>50000</v>
      </c>
      <c r="AD100" s="28">
        <f t="shared" si="51"/>
        <v>200000</v>
      </c>
      <c r="AE100" s="28">
        <f t="shared" si="52"/>
        <v>257500</v>
      </c>
      <c r="AF100" s="28">
        <f t="shared" si="53"/>
        <v>0</v>
      </c>
      <c r="AG100" s="28">
        <f t="shared" si="54"/>
        <v>0</v>
      </c>
      <c r="AH100" s="28">
        <f t="shared" si="55"/>
        <v>0</v>
      </c>
      <c r="AI100" s="28">
        <f t="shared" si="56"/>
        <v>0</v>
      </c>
      <c r="AJ100" s="29" t="str">
        <f t="shared" si="57"/>
        <v>N</v>
      </c>
      <c r="AK100" s="30">
        <f t="shared" si="58"/>
        <v>0</v>
      </c>
      <c r="AL100" s="31">
        <f t="shared" si="59"/>
        <v>50000</v>
      </c>
      <c r="AM100" s="31">
        <f t="shared" si="60"/>
        <v>200000</v>
      </c>
      <c r="AN100" s="31">
        <f t="shared" si="61"/>
        <v>257500</v>
      </c>
      <c r="AO100" s="31">
        <f t="shared" si="62"/>
        <v>0</v>
      </c>
      <c r="AP100" s="31">
        <f t="shared" si="63"/>
        <v>0</v>
      </c>
      <c r="AQ100" s="31">
        <f t="shared" si="64"/>
        <v>0</v>
      </c>
      <c r="AR100" s="31">
        <f t="shared" si="65"/>
        <v>0</v>
      </c>
      <c r="AS100" s="32">
        <f t="shared" si="66"/>
        <v>0</v>
      </c>
      <c r="AT100" s="33">
        <f t="shared" si="67"/>
        <v>50000</v>
      </c>
      <c r="AU100" s="33">
        <f t="shared" si="68"/>
        <v>200000</v>
      </c>
      <c r="AV100" s="33">
        <v>257500</v>
      </c>
      <c r="AW100" s="33">
        <f t="shared" si="69"/>
        <v>0</v>
      </c>
      <c r="AX100" s="33">
        <f t="shared" si="70"/>
        <v>0</v>
      </c>
      <c r="AY100" s="34">
        <f t="shared" si="71"/>
        <v>20425.780500000001</v>
      </c>
    </row>
    <row r="101" spans="1:51" ht="15.75" customHeight="1" x14ac:dyDescent="0.3">
      <c r="A101" s="166" t="s">
        <v>301</v>
      </c>
      <c r="B101" s="99">
        <v>12287.24</v>
      </c>
      <c r="C101" s="99">
        <v>26636.62</v>
      </c>
      <c r="D101" s="99">
        <v>71991.97</v>
      </c>
      <c r="E101" s="99">
        <v>71974.820000000007</v>
      </c>
      <c r="F101" s="106">
        <v>66000</v>
      </c>
      <c r="G101" s="107">
        <v>12500</v>
      </c>
      <c r="H101" s="182">
        <v>46397</v>
      </c>
      <c r="I101" s="182">
        <v>46443</v>
      </c>
      <c r="J101" s="166">
        <v>5</v>
      </c>
      <c r="K101" s="166">
        <v>3.1</v>
      </c>
      <c r="L101" s="167" t="s">
        <v>1207</v>
      </c>
      <c r="M101" s="168" t="s">
        <v>1203</v>
      </c>
      <c r="N101" s="169">
        <v>0</v>
      </c>
      <c r="O101" s="21">
        <f t="shared" si="36"/>
        <v>1.9</v>
      </c>
      <c r="P101" s="21" t="str">
        <f t="shared" si="37"/>
        <v>N</v>
      </c>
      <c r="Q101" s="22">
        <f t="shared" si="38"/>
        <v>38923.86</v>
      </c>
      <c r="R101" s="8" t="str">
        <f t="shared" si="39"/>
        <v>N</v>
      </c>
      <c r="S101" s="23">
        <f t="shared" si="40"/>
        <v>2.5333333333333332</v>
      </c>
      <c r="T101" s="24">
        <f t="shared" si="41"/>
        <v>50000</v>
      </c>
      <c r="U101" s="24">
        <f t="shared" si="42"/>
        <v>200000</v>
      </c>
      <c r="V101" s="24">
        <f t="shared" si="43"/>
        <v>257500</v>
      </c>
      <c r="W101" s="24">
        <f t="shared" si="44"/>
        <v>29192.895</v>
      </c>
      <c r="X101" s="24">
        <f t="shared" si="45"/>
        <v>0</v>
      </c>
      <c r="Y101" s="24">
        <f t="shared" si="46"/>
        <v>29192.895</v>
      </c>
      <c r="Z101" s="24">
        <f t="shared" si="47"/>
        <v>9730.9650000000001</v>
      </c>
      <c r="AA101" s="25" t="str">
        <f t="shared" si="48"/>
        <v>N</v>
      </c>
      <c r="AB101" s="26">
        <f t="shared" si="49"/>
        <v>1.5333333333333332</v>
      </c>
      <c r="AC101" s="27">
        <f t="shared" si="50"/>
        <v>50000</v>
      </c>
      <c r="AD101" s="28">
        <f t="shared" si="51"/>
        <v>200000</v>
      </c>
      <c r="AE101" s="28">
        <f t="shared" si="52"/>
        <v>257500</v>
      </c>
      <c r="AF101" s="28">
        <f t="shared" si="53"/>
        <v>29192.895</v>
      </c>
      <c r="AG101" s="28">
        <f t="shared" si="54"/>
        <v>0</v>
      </c>
      <c r="AH101" s="28">
        <f t="shared" si="55"/>
        <v>29192.895</v>
      </c>
      <c r="AI101" s="28">
        <f t="shared" si="56"/>
        <v>9730.9650000000001</v>
      </c>
      <c r="AJ101" s="29" t="str">
        <f t="shared" si="57"/>
        <v>N</v>
      </c>
      <c r="AK101" s="30">
        <f t="shared" si="58"/>
        <v>0.53333333333333321</v>
      </c>
      <c r="AL101" s="31">
        <f t="shared" si="59"/>
        <v>50000</v>
      </c>
      <c r="AM101" s="31">
        <f t="shared" si="60"/>
        <v>200000</v>
      </c>
      <c r="AN101" s="31">
        <f t="shared" si="61"/>
        <v>257500</v>
      </c>
      <c r="AO101" s="31">
        <f t="shared" si="62"/>
        <v>29192.895</v>
      </c>
      <c r="AP101" s="31">
        <f t="shared" si="63"/>
        <v>0</v>
      </c>
      <c r="AQ101" s="31">
        <f t="shared" si="64"/>
        <v>29192.895</v>
      </c>
      <c r="AR101" s="31">
        <f t="shared" si="65"/>
        <v>9730.9650000000001</v>
      </c>
      <c r="AS101" s="32">
        <f t="shared" si="66"/>
        <v>0</v>
      </c>
      <c r="AT101" s="33">
        <f t="shared" si="67"/>
        <v>50000</v>
      </c>
      <c r="AU101" s="33">
        <f t="shared" si="68"/>
        <v>200000</v>
      </c>
      <c r="AV101" s="33">
        <v>257500</v>
      </c>
      <c r="AW101" s="33">
        <f t="shared" si="69"/>
        <v>0</v>
      </c>
      <c r="AX101" s="33">
        <f t="shared" si="70"/>
        <v>0</v>
      </c>
      <c r="AY101" s="34">
        <f t="shared" si="71"/>
        <v>29192.895</v>
      </c>
    </row>
    <row r="102" spans="1:51" ht="15.75" customHeight="1" x14ac:dyDescent="0.3">
      <c r="A102" s="166" t="s">
        <v>302</v>
      </c>
      <c r="B102" s="99">
        <v>17092.93</v>
      </c>
      <c r="C102" s="99">
        <v>13571.4</v>
      </c>
      <c r="D102" s="99">
        <v>93651.06</v>
      </c>
      <c r="E102" s="99">
        <v>92053.41</v>
      </c>
      <c r="F102" s="106">
        <v>90000</v>
      </c>
      <c r="G102" s="107">
        <v>0</v>
      </c>
      <c r="H102" s="182">
        <v>46281</v>
      </c>
      <c r="I102" s="182">
        <v>46304</v>
      </c>
      <c r="J102" s="166">
        <v>1.6</v>
      </c>
      <c r="K102" s="166">
        <v>0.7</v>
      </c>
      <c r="L102" s="167" t="s">
        <v>1206</v>
      </c>
      <c r="M102" s="168" t="s">
        <v>1205</v>
      </c>
      <c r="N102" s="169">
        <v>0</v>
      </c>
      <c r="O102" s="21">
        <f t="shared" si="36"/>
        <v>0.90000000000000013</v>
      </c>
      <c r="P102" s="21" t="str">
        <f t="shared" si="37"/>
        <v>N</v>
      </c>
      <c r="Q102" s="22">
        <f t="shared" si="38"/>
        <v>30664.33</v>
      </c>
      <c r="R102" s="8" t="str">
        <f t="shared" si="39"/>
        <v>N</v>
      </c>
      <c r="S102" s="23">
        <f t="shared" si="40"/>
        <v>0.90000000000000013</v>
      </c>
      <c r="T102" s="24">
        <f t="shared" si="41"/>
        <v>20500</v>
      </c>
      <c r="U102" s="24">
        <f t="shared" si="42"/>
        <v>100000</v>
      </c>
      <c r="V102" s="24">
        <f t="shared" si="43"/>
        <v>257500</v>
      </c>
      <c r="W102" s="24">
        <f t="shared" si="44"/>
        <v>6348.9400000000023</v>
      </c>
      <c r="X102" s="24">
        <f t="shared" si="45"/>
        <v>0</v>
      </c>
      <c r="Y102" s="24">
        <f t="shared" si="46"/>
        <v>6348.9400000000023</v>
      </c>
      <c r="Z102" s="24">
        <f t="shared" si="47"/>
        <v>24315.39</v>
      </c>
      <c r="AA102" s="25" t="str">
        <f t="shared" si="48"/>
        <v>N</v>
      </c>
      <c r="AB102" s="26">
        <f t="shared" si="49"/>
        <v>0</v>
      </c>
      <c r="AC102" s="27">
        <f t="shared" si="50"/>
        <v>20500</v>
      </c>
      <c r="AD102" s="28">
        <f t="shared" si="51"/>
        <v>100000</v>
      </c>
      <c r="AE102" s="28">
        <f t="shared" si="52"/>
        <v>257500</v>
      </c>
      <c r="AF102" s="28">
        <f t="shared" si="53"/>
        <v>0</v>
      </c>
      <c r="AG102" s="28">
        <f t="shared" si="54"/>
        <v>0</v>
      </c>
      <c r="AH102" s="28">
        <f t="shared" si="55"/>
        <v>0</v>
      </c>
      <c r="AI102" s="28">
        <f t="shared" si="56"/>
        <v>0</v>
      </c>
      <c r="AJ102" s="29" t="str">
        <f t="shared" si="57"/>
        <v>N</v>
      </c>
      <c r="AK102" s="30">
        <f t="shared" si="58"/>
        <v>0</v>
      </c>
      <c r="AL102" s="31">
        <f t="shared" si="59"/>
        <v>20500</v>
      </c>
      <c r="AM102" s="31">
        <f t="shared" si="60"/>
        <v>100000</v>
      </c>
      <c r="AN102" s="31">
        <f t="shared" si="61"/>
        <v>257500</v>
      </c>
      <c r="AO102" s="31">
        <f t="shared" si="62"/>
        <v>0</v>
      </c>
      <c r="AP102" s="31">
        <f t="shared" si="63"/>
        <v>0</v>
      </c>
      <c r="AQ102" s="31">
        <f t="shared" si="64"/>
        <v>0</v>
      </c>
      <c r="AR102" s="31">
        <f t="shared" si="65"/>
        <v>0</v>
      </c>
      <c r="AS102" s="32">
        <f t="shared" si="66"/>
        <v>0</v>
      </c>
      <c r="AT102" s="33">
        <f t="shared" si="67"/>
        <v>20500</v>
      </c>
      <c r="AU102" s="33">
        <f t="shared" si="68"/>
        <v>100000</v>
      </c>
      <c r="AV102" s="33">
        <v>257500</v>
      </c>
      <c r="AW102" s="33">
        <f t="shared" si="69"/>
        <v>0</v>
      </c>
      <c r="AX102" s="33">
        <f t="shared" si="70"/>
        <v>0</v>
      </c>
      <c r="AY102" s="34">
        <f t="shared" si="71"/>
        <v>24315.39</v>
      </c>
    </row>
    <row r="103" spans="1:51" ht="15.75" customHeight="1" x14ac:dyDescent="0.3">
      <c r="A103" s="166" t="s">
        <v>303</v>
      </c>
      <c r="B103" s="99">
        <v>6486.42</v>
      </c>
      <c r="C103" s="99">
        <v>32805.79</v>
      </c>
      <c r="D103" s="99">
        <v>71082.960000000006</v>
      </c>
      <c r="E103" s="99">
        <v>66584.02</v>
      </c>
      <c r="F103" s="106">
        <v>90000</v>
      </c>
      <c r="G103" s="107">
        <v>0</v>
      </c>
      <c r="H103" s="182">
        <v>46548</v>
      </c>
      <c r="I103" s="182">
        <v>46607</v>
      </c>
      <c r="J103" s="166">
        <v>3.1</v>
      </c>
      <c r="K103" s="166">
        <v>0.9</v>
      </c>
      <c r="L103" s="167" t="s">
        <v>1206</v>
      </c>
      <c r="M103" s="168" t="s">
        <v>1203</v>
      </c>
      <c r="N103" s="169">
        <v>0</v>
      </c>
      <c r="O103" s="21">
        <f t="shared" si="36"/>
        <v>2.2000000000000002</v>
      </c>
      <c r="P103" s="21" t="str">
        <f t="shared" si="37"/>
        <v>N</v>
      </c>
      <c r="Q103" s="22">
        <f t="shared" si="38"/>
        <v>39292.21</v>
      </c>
      <c r="R103" s="8" t="str">
        <f t="shared" si="39"/>
        <v>N</v>
      </c>
      <c r="S103" s="23">
        <f t="shared" si="40"/>
        <v>2.9333333333333336</v>
      </c>
      <c r="T103" s="24">
        <f t="shared" si="41"/>
        <v>20500</v>
      </c>
      <c r="U103" s="24">
        <f t="shared" si="42"/>
        <v>100000</v>
      </c>
      <c r="V103" s="24">
        <f t="shared" si="43"/>
        <v>257500</v>
      </c>
      <c r="W103" s="24">
        <f t="shared" si="44"/>
        <v>15375</v>
      </c>
      <c r="X103" s="24">
        <f t="shared" si="45"/>
        <v>0</v>
      </c>
      <c r="Y103" s="24">
        <f t="shared" si="46"/>
        <v>15375</v>
      </c>
      <c r="Z103" s="24">
        <f t="shared" si="47"/>
        <v>23917.21</v>
      </c>
      <c r="AA103" s="25" t="str">
        <f t="shared" si="48"/>
        <v>N</v>
      </c>
      <c r="AB103" s="26">
        <f t="shared" si="49"/>
        <v>1.9333333333333336</v>
      </c>
      <c r="AC103" s="27">
        <f t="shared" si="50"/>
        <v>20500</v>
      </c>
      <c r="AD103" s="28">
        <f t="shared" si="51"/>
        <v>100000</v>
      </c>
      <c r="AE103" s="28">
        <f t="shared" si="52"/>
        <v>257500</v>
      </c>
      <c r="AF103" s="28">
        <f t="shared" si="53"/>
        <v>10156.529999999995</v>
      </c>
      <c r="AG103" s="28">
        <f t="shared" si="54"/>
        <v>0</v>
      </c>
      <c r="AH103" s="28">
        <f t="shared" si="55"/>
        <v>10156.529999999995</v>
      </c>
      <c r="AI103" s="28">
        <f t="shared" si="56"/>
        <v>29135.680000000004</v>
      </c>
      <c r="AJ103" s="29" t="str">
        <f t="shared" si="57"/>
        <v>N</v>
      </c>
      <c r="AK103" s="30">
        <f t="shared" si="58"/>
        <v>0.93333333333333357</v>
      </c>
      <c r="AL103" s="31">
        <f t="shared" si="59"/>
        <v>20500</v>
      </c>
      <c r="AM103" s="31">
        <f t="shared" si="60"/>
        <v>100000</v>
      </c>
      <c r="AN103" s="31">
        <f t="shared" si="61"/>
        <v>257500</v>
      </c>
      <c r="AO103" s="31">
        <f t="shared" si="62"/>
        <v>0</v>
      </c>
      <c r="AP103" s="31">
        <f t="shared" si="63"/>
        <v>0</v>
      </c>
      <c r="AQ103" s="31">
        <f t="shared" si="64"/>
        <v>0</v>
      </c>
      <c r="AR103" s="31">
        <f t="shared" si="65"/>
        <v>39292.21</v>
      </c>
      <c r="AS103" s="32">
        <f t="shared" si="66"/>
        <v>0</v>
      </c>
      <c r="AT103" s="33">
        <f t="shared" si="67"/>
        <v>20500</v>
      </c>
      <c r="AU103" s="33">
        <f t="shared" si="68"/>
        <v>100000</v>
      </c>
      <c r="AV103" s="33">
        <v>257500</v>
      </c>
      <c r="AW103" s="33">
        <f t="shared" si="69"/>
        <v>0</v>
      </c>
      <c r="AX103" s="33">
        <f t="shared" si="70"/>
        <v>0</v>
      </c>
      <c r="AY103" s="34">
        <f t="shared" si="71"/>
        <v>92345.1</v>
      </c>
    </row>
    <row r="104" spans="1:51" ht="15.75" customHeight="1" x14ac:dyDescent="0.3">
      <c r="A104" s="166" t="s">
        <v>304</v>
      </c>
      <c r="B104" s="99">
        <v>19302.689999999999</v>
      </c>
      <c r="C104" s="99">
        <v>19227.71</v>
      </c>
      <c r="D104" s="99">
        <v>111155.39</v>
      </c>
      <c r="E104" s="99">
        <v>103928.7</v>
      </c>
      <c r="F104" s="106">
        <v>105000</v>
      </c>
      <c r="G104" s="107">
        <v>0</v>
      </c>
      <c r="H104" s="182">
        <v>46475</v>
      </c>
      <c r="I104" s="182">
        <v>46499</v>
      </c>
      <c r="J104" s="166">
        <v>3</v>
      </c>
      <c r="K104" s="166">
        <v>0.3</v>
      </c>
      <c r="L104" s="167" t="s">
        <v>1207</v>
      </c>
      <c r="M104" s="168" t="s">
        <v>1205</v>
      </c>
      <c r="N104" s="169">
        <v>0.01</v>
      </c>
      <c r="O104" s="21">
        <f t="shared" si="36"/>
        <v>2.7</v>
      </c>
      <c r="P104" s="21" t="str">
        <f t="shared" si="37"/>
        <v>N</v>
      </c>
      <c r="Q104" s="22">
        <f t="shared" si="38"/>
        <v>38530.399999999994</v>
      </c>
      <c r="R104" s="8" t="str">
        <f t="shared" si="39"/>
        <v>N</v>
      </c>
      <c r="S104" s="23">
        <f t="shared" si="40"/>
        <v>2.7</v>
      </c>
      <c r="T104" s="24">
        <f t="shared" si="41"/>
        <v>50000</v>
      </c>
      <c r="U104" s="24">
        <f t="shared" si="42"/>
        <v>200000</v>
      </c>
      <c r="V104" s="24">
        <f t="shared" si="43"/>
        <v>257500</v>
      </c>
      <c r="W104" s="24">
        <f t="shared" si="44"/>
        <v>38915.703999999998</v>
      </c>
      <c r="X104" s="24">
        <f t="shared" si="45"/>
        <v>0</v>
      </c>
      <c r="Y104" s="24">
        <f t="shared" si="46"/>
        <v>38915.703999999998</v>
      </c>
      <c r="Z104" s="24">
        <f t="shared" si="47"/>
        <v>0</v>
      </c>
      <c r="AA104" s="25" t="str">
        <f t="shared" si="48"/>
        <v>N</v>
      </c>
      <c r="AB104" s="26">
        <f t="shared" si="49"/>
        <v>1.7000000000000002</v>
      </c>
      <c r="AC104" s="27">
        <f t="shared" si="50"/>
        <v>50000</v>
      </c>
      <c r="AD104" s="28">
        <f t="shared" si="51"/>
        <v>200000</v>
      </c>
      <c r="AE104" s="28">
        <f t="shared" si="52"/>
        <v>257500</v>
      </c>
      <c r="AF104" s="28">
        <f t="shared" si="53"/>
        <v>39304.861039999996</v>
      </c>
      <c r="AG104" s="28">
        <f t="shared" si="54"/>
        <v>0</v>
      </c>
      <c r="AH104" s="28">
        <f t="shared" si="55"/>
        <v>39304.861039999996</v>
      </c>
      <c r="AI104" s="28">
        <f t="shared" si="56"/>
        <v>0</v>
      </c>
      <c r="AJ104" s="29" t="str">
        <f t="shared" si="57"/>
        <v>N</v>
      </c>
      <c r="AK104" s="30">
        <f t="shared" si="58"/>
        <v>0.70000000000000018</v>
      </c>
      <c r="AL104" s="31">
        <f t="shared" si="59"/>
        <v>50000</v>
      </c>
      <c r="AM104" s="31">
        <f t="shared" si="60"/>
        <v>200000</v>
      </c>
      <c r="AN104" s="31">
        <f t="shared" si="61"/>
        <v>257500</v>
      </c>
      <c r="AO104" s="31">
        <f t="shared" si="62"/>
        <v>28048.373950000001</v>
      </c>
      <c r="AP104" s="31">
        <f t="shared" si="63"/>
        <v>0</v>
      </c>
      <c r="AQ104" s="31">
        <f t="shared" si="64"/>
        <v>28048.373950000001</v>
      </c>
      <c r="AR104" s="31">
        <f t="shared" si="65"/>
        <v>11649.535700399996</v>
      </c>
      <c r="AS104" s="32">
        <f t="shared" si="66"/>
        <v>0</v>
      </c>
      <c r="AT104" s="33">
        <f t="shared" si="67"/>
        <v>50000</v>
      </c>
      <c r="AU104" s="33">
        <f t="shared" si="68"/>
        <v>200000</v>
      </c>
      <c r="AV104" s="33">
        <v>257500</v>
      </c>
      <c r="AW104" s="33">
        <f t="shared" si="69"/>
        <v>0</v>
      </c>
      <c r="AX104" s="33">
        <f t="shared" si="70"/>
        <v>0</v>
      </c>
      <c r="AY104" s="34">
        <f t="shared" si="71"/>
        <v>11649.535700399996</v>
      </c>
    </row>
    <row r="105" spans="1:51" ht="15.75" customHeight="1" x14ac:dyDescent="0.3">
      <c r="A105" s="166" t="s">
        <v>305</v>
      </c>
      <c r="B105" s="99">
        <v>15328.14</v>
      </c>
      <c r="C105" s="99">
        <v>2714.07</v>
      </c>
      <c r="D105" s="99">
        <v>75584.02</v>
      </c>
      <c r="E105" s="99">
        <v>68192.490000000005</v>
      </c>
      <c r="F105" s="106">
        <v>90000</v>
      </c>
      <c r="G105" s="107">
        <v>0</v>
      </c>
      <c r="H105" s="182">
        <v>46538</v>
      </c>
      <c r="I105" s="182">
        <v>46562</v>
      </c>
      <c r="J105" s="166">
        <v>3.4</v>
      </c>
      <c r="K105" s="166">
        <v>2.4</v>
      </c>
      <c r="L105" s="167" t="s">
        <v>1207</v>
      </c>
      <c r="M105" s="168" t="s">
        <v>1203</v>
      </c>
      <c r="N105" s="169">
        <v>0.03</v>
      </c>
      <c r="O105" s="21">
        <f t="shared" si="36"/>
        <v>1</v>
      </c>
      <c r="P105" s="21" t="str">
        <f t="shared" si="37"/>
        <v>N</v>
      </c>
      <c r="Q105" s="22">
        <f t="shared" si="38"/>
        <v>18042.21</v>
      </c>
      <c r="R105" s="8" t="str">
        <f t="shared" si="39"/>
        <v>N</v>
      </c>
      <c r="S105" s="23">
        <f t="shared" si="40"/>
        <v>1.3333333333333333</v>
      </c>
      <c r="T105" s="24">
        <f t="shared" si="41"/>
        <v>50000</v>
      </c>
      <c r="U105" s="24">
        <f t="shared" si="42"/>
        <v>200000</v>
      </c>
      <c r="V105" s="24">
        <f t="shared" si="43"/>
        <v>257500</v>
      </c>
      <c r="W105" s="24">
        <f t="shared" si="44"/>
        <v>13937.607225</v>
      </c>
      <c r="X105" s="24">
        <f t="shared" si="45"/>
        <v>0</v>
      </c>
      <c r="Y105" s="24">
        <f t="shared" si="46"/>
        <v>13937.607225</v>
      </c>
      <c r="Z105" s="24">
        <f t="shared" si="47"/>
        <v>4645.8690749999987</v>
      </c>
      <c r="AA105" s="25" t="str">
        <f t="shared" si="48"/>
        <v>N</v>
      </c>
      <c r="AB105" s="26">
        <f t="shared" si="49"/>
        <v>0.33333333333333326</v>
      </c>
      <c r="AC105" s="27">
        <f t="shared" si="50"/>
        <v>50000</v>
      </c>
      <c r="AD105" s="28">
        <f t="shared" si="51"/>
        <v>200000</v>
      </c>
      <c r="AE105" s="28">
        <f t="shared" si="52"/>
        <v>257500</v>
      </c>
      <c r="AF105" s="28">
        <f t="shared" si="53"/>
        <v>14355.735441749999</v>
      </c>
      <c r="AG105" s="28">
        <f t="shared" si="54"/>
        <v>0</v>
      </c>
      <c r="AH105" s="28">
        <f t="shared" si="55"/>
        <v>14355.735441749999</v>
      </c>
      <c r="AI105" s="28">
        <f t="shared" si="56"/>
        <v>4785.2451472499997</v>
      </c>
      <c r="AJ105" s="29" t="str">
        <f t="shared" si="57"/>
        <v>N</v>
      </c>
      <c r="AK105" s="30">
        <f t="shared" si="58"/>
        <v>0</v>
      </c>
      <c r="AL105" s="31">
        <f t="shared" si="59"/>
        <v>50000</v>
      </c>
      <c r="AM105" s="31">
        <f t="shared" si="60"/>
        <v>200000</v>
      </c>
      <c r="AN105" s="31">
        <f t="shared" si="61"/>
        <v>257500</v>
      </c>
      <c r="AO105" s="31">
        <f t="shared" si="62"/>
        <v>0</v>
      </c>
      <c r="AP105" s="31">
        <f t="shared" si="63"/>
        <v>0</v>
      </c>
      <c r="AQ105" s="31">
        <f t="shared" si="64"/>
        <v>0</v>
      </c>
      <c r="AR105" s="31">
        <f t="shared" si="65"/>
        <v>0</v>
      </c>
      <c r="AS105" s="32">
        <f t="shared" si="66"/>
        <v>0</v>
      </c>
      <c r="AT105" s="33">
        <f t="shared" si="67"/>
        <v>50000</v>
      </c>
      <c r="AU105" s="33">
        <f t="shared" si="68"/>
        <v>200000</v>
      </c>
      <c r="AV105" s="33">
        <v>257500</v>
      </c>
      <c r="AW105" s="33">
        <f t="shared" si="69"/>
        <v>0</v>
      </c>
      <c r="AX105" s="33">
        <f t="shared" si="70"/>
        <v>0</v>
      </c>
      <c r="AY105" s="34">
        <f t="shared" si="71"/>
        <v>9431.1142222499984</v>
      </c>
    </row>
    <row r="106" spans="1:51" ht="15.75" customHeight="1" x14ac:dyDescent="0.3">
      <c r="A106" s="166" t="s">
        <v>306</v>
      </c>
      <c r="B106" s="99">
        <v>11610.4</v>
      </c>
      <c r="C106" s="99">
        <v>22188.98</v>
      </c>
      <c r="D106" s="99">
        <v>65758.070000000007</v>
      </c>
      <c r="E106" s="99">
        <v>56482.43</v>
      </c>
      <c r="F106" s="106">
        <v>206000</v>
      </c>
      <c r="G106" s="107">
        <v>12500</v>
      </c>
      <c r="H106" s="182">
        <v>46525</v>
      </c>
      <c r="I106" s="182">
        <v>46571</v>
      </c>
      <c r="J106" s="166">
        <v>3.6</v>
      </c>
      <c r="K106" s="166">
        <v>2.2000000000000002</v>
      </c>
      <c r="L106" s="167" t="s">
        <v>1206</v>
      </c>
      <c r="M106" s="168" t="s">
        <v>1205</v>
      </c>
      <c r="N106" s="169">
        <v>2.7E-2</v>
      </c>
      <c r="O106" s="21">
        <f t="shared" si="36"/>
        <v>1.4</v>
      </c>
      <c r="P106" s="21" t="str">
        <f t="shared" si="37"/>
        <v>N</v>
      </c>
      <c r="Q106" s="22">
        <f t="shared" si="38"/>
        <v>33799.379999999997</v>
      </c>
      <c r="R106" s="8" t="str">
        <f t="shared" si="39"/>
        <v>N</v>
      </c>
      <c r="S106" s="23">
        <f t="shared" si="40"/>
        <v>1.4</v>
      </c>
      <c r="T106" s="24">
        <f t="shared" si="41"/>
        <v>20500</v>
      </c>
      <c r="U106" s="24">
        <f t="shared" si="42"/>
        <v>100000</v>
      </c>
      <c r="V106" s="24">
        <f t="shared" si="43"/>
        <v>257500</v>
      </c>
      <c r="W106" s="24">
        <f t="shared" si="44"/>
        <v>20500</v>
      </c>
      <c r="X106" s="24">
        <f t="shared" si="45"/>
        <v>0</v>
      </c>
      <c r="Y106" s="24">
        <f t="shared" si="46"/>
        <v>20500</v>
      </c>
      <c r="Z106" s="24">
        <f t="shared" si="47"/>
        <v>14211.963259999997</v>
      </c>
      <c r="AA106" s="25" t="str">
        <f t="shared" si="48"/>
        <v>N</v>
      </c>
      <c r="AB106" s="26">
        <f t="shared" si="49"/>
        <v>0.39999999999999991</v>
      </c>
      <c r="AC106" s="27">
        <f t="shared" si="50"/>
        <v>20500</v>
      </c>
      <c r="AD106" s="28">
        <f t="shared" si="51"/>
        <v>100000</v>
      </c>
      <c r="AE106" s="28">
        <f t="shared" si="52"/>
        <v>257500</v>
      </c>
      <c r="AF106" s="28">
        <f t="shared" si="53"/>
        <v>13741.929999999993</v>
      </c>
      <c r="AG106" s="28">
        <f t="shared" si="54"/>
        <v>0</v>
      </c>
      <c r="AH106" s="28">
        <f t="shared" si="55"/>
        <v>13741.929999999993</v>
      </c>
      <c r="AI106" s="28">
        <f t="shared" si="56"/>
        <v>21907.256268019999</v>
      </c>
      <c r="AJ106" s="29" t="str">
        <f t="shared" si="57"/>
        <v>N</v>
      </c>
      <c r="AK106" s="30">
        <f t="shared" si="58"/>
        <v>0</v>
      </c>
      <c r="AL106" s="31">
        <f t="shared" si="59"/>
        <v>20500</v>
      </c>
      <c r="AM106" s="31">
        <f t="shared" si="60"/>
        <v>100000</v>
      </c>
      <c r="AN106" s="31">
        <f t="shared" si="61"/>
        <v>257500</v>
      </c>
      <c r="AO106" s="31">
        <f t="shared" si="62"/>
        <v>0</v>
      </c>
      <c r="AP106" s="31">
        <f t="shared" si="63"/>
        <v>0</v>
      </c>
      <c r="AQ106" s="31">
        <f t="shared" si="64"/>
        <v>0</v>
      </c>
      <c r="AR106" s="31">
        <f t="shared" si="65"/>
        <v>0</v>
      </c>
      <c r="AS106" s="32">
        <f t="shared" si="66"/>
        <v>0</v>
      </c>
      <c r="AT106" s="33">
        <f t="shared" si="67"/>
        <v>20500</v>
      </c>
      <c r="AU106" s="33">
        <f t="shared" si="68"/>
        <v>100000</v>
      </c>
      <c r="AV106" s="33">
        <v>257500</v>
      </c>
      <c r="AW106" s="33">
        <f t="shared" si="69"/>
        <v>0</v>
      </c>
      <c r="AX106" s="33">
        <f t="shared" si="70"/>
        <v>0</v>
      </c>
      <c r="AY106" s="34">
        <f t="shared" si="71"/>
        <v>36119.219528019996</v>
      </c>
    </row>
    <row r="107" spans="1:51" ht="15.75" customHeight="1" x14ac:dyDescent="0.3">
      <c r="A107" s="166" t="s">
        <v>307</v>
      </c>
      <c r="B107" s="99">
        <v>8011.18</v>
      </c>
      <c r="C107" s="99">
        <v>29928.51</v>
      </c>
      <c r="D107" s="99">
        <v>65969.570000000007</v>
      </c>
      <c r="E107" s="99">
        <v>52187.67</v>
      </c>
      <c r="F107" s="106">
        <v>49000</v>
      </c>
      <c r="G107" s="107">
        <v>12500</v>
      </c>
      <c r="H107" s="182">
        <v>46285</v>
      </c>
      <c r="I107" s="182">
        <v>46364</v>
      </c>
      <c r="J107" s="166">
        <v>1.6</v>
      </c>
      <c r="K107" s="166">
        <v>0.7</v>
      </c>
      <c r="L107" s="167" t="s">
        <v>1206</v>
      </c>
      <c r="M107" s="168" t="s">
        <v>1204</v>
      </c>
      <c r="N107" s="169">
        <v>0.06</v>
      </c>
      <c r="O107" s="21">
        <f t="shared" si="36"/>
        <v>0.90000000000000013</v>
      </c>
      <c r="P107" s="21" t="str">
        <f t="shared" si="37"/>
        <v>N</v>
      </c>
      <c r="Q107" s="22">
        <f t="shared" si="38"/>
        <v>37939.69</v>
      </c>
      <c r="R107" s="8" t="str">
        <f t="shared" si="39"/>
        <v>N</v>
      </c>
      <c r="S107" s="23">
        <f t="shared" si="40"/>
        <v>1.8000000000000003</v>
      </c>
      <c r="T107" s="24">
        <f t="shared" si="41"/>
        <v>20500</v>
      </c>
      <c r="U107" s="24">
        <f t="shared" si="42"/>
        <v>100000</v>
      </c>
      <c r="V107" s="24">
        <f t="shared" si="43"/>
        <v>257500</v>
      </c>
      <c r="W107" s="24">
        <f t="shared" si="44"/>
        <v>10250</v>
      </c>
      <c r="X107" s="24">
        <f t="shared" si="45"/>
        <v>0</v>
      </c>
      <c r="Y107" s="24">
        <f t="shared" si="46"/>
        <v>10250</v>
      </c>
      <c r="Z107" s="24">
        <f t="shared" si="47"/>
        <v>29966.071400000008</v>
      </c>
      <c r="AA107" s="25" t="str">
        <f t="shared" si="48"/>
        <v>N</v>
      </c>
      <c r="AB107" s="26">
        <f t="shared" si="49"/>
        <v>0.80000000000000027</v>
      </c>
      <c r="AC107" s="27">
        <f t="shared" si="50"/>
        <v>20500</v>
      </c>
      <c r="AD107" s="28">
        <f t="shared" si="51"/>
        <v>100000</v>
      </c>
      <c r="AE107" s="28">
        <f t="shared" si="52"/>
        <v>257500</v>
      </c>
      <c r="AF107" s="28">
        <f t="shared" si="53"/>
        <v>10250</v>
      </c>
      <c r="AG107" s="28">
        <f t="shared" si="54"/>
        <v>0</v>
      </c>
      <c r="AH107" s="28">
        <f t="shared" si="55"/>
        <v>10250</v>
      </c>
      <c r="AI107" s="28">
        <f t="shared" si="56"/>
        <v>32379.035684000009</v>
      </c>
      <c r="AJ107" s="29" t="str">
        <f t="shared" si="57"/>
        <v>N</v>
      </c>
      <c r="AK107" s="30">
        <f t="shared" si="58"/>
        <v>0</v>
      </c>
      <c r="AL107" s="31">
        <f t="shared" si="59"/>
        <v>20500</v>
      </c>
      <c r="AM107" s="31">
        <f t="shared" si="60"/>
        <v>100000</v>
      </c>
      <c r="AN107" s="31">
        <f t="shared" si="61"/>
        <v>257500</v>
      </c>
      <c r="AO107" s="31">
        <f t="shared" si="62"/>
        <v>0</v>
      </c>
      <c r="AP107" s="31">
        <f t="shared" si="63"/>
        <v>0</v>
      </c>
      <c r="AQ107" s="31">
        <f t="shared" si="64"/>
        <v>0</v>
      </c>
      <c r="AR107" s="31">
        <f t="shared" si="65"/>
        <v>0</v>
      </c>
      <c r="AS107" s="32">
        <f t="shared" si="66"/>
        <v>0</v>
      </c>
      <c r="AT107" s="33">
        <f t="shared" si="67"/>
        <v>20500</v>
      </c>
      <c r="AU107" s="33">
        <f t="shared" si="68"/>
        <v>100000</v>
      </c>
      <c r="AV107" s="33">
        <v>257500</v>
      </c>
      <c r="AW107" s="33">
        <f t="shared" si="69"/>
        <v>0</v>
      </c>
      <c r="AX107" s="33">
        <f t="shared" si="70"/>
        <v>0</v>
      </c>
      <c r="AY107" s="34">
        <f t="shared" si="71"/>
        <v>62345.107084000017</v>
      </c>
    </row>
    <row r="108" spans="1:51" ht="15.75" customHeight="1" x14ac:dyDescent="0.3">
      <c r="A108" s="166" t="s">
        <v>308</v>
      </c>
      <c r="B108" s="99">
        <v>11724.58</v>
      </c>
      <c r="C108" s="99">
        <v>15973.2</v>
      </c>
      <c r="D108" s="99">
        <v>69659.740000000005</v>
      </c>
      <c r="E108" s="99">
        <v>55145.41</v>
      </c>
      <c r="F108" s="106">
        <v>112000</v>
      </c>
      <c r="G108" s="107">
        <v>0</v>
      </c>
      <c r="H108" s="182">
        <v>46359</v>
      </c>
      <c r="I108" s="182">
        <v>46442</v>
      </c>
      <c r="J108" s="166">
        <v>3.9</v>
      </c>
      <c r="K108" s="166">
        <v>0.7</v>
      </c>
      <c r="L108" s="167" t="s">
        <v>1207</v>
      </c>
      <c r="M108" s="168" t="s">
        <v>1204</v>
      </c>
      <c r="N108" s="169">
        <v>0.01</v>
      </c>
      <c r="O108" s="21">
        <f t="shared" si="36"/>
        <v>3.2</v>
      </c>
      <c r="P108" s="21" t="str">
        <f t="shared" si="37"/>
        <v>N</v>
      </c>
      <c r="Q108" s="22">
        <f t="shared" si="38"/>
        <v>27697.78</v>
      </c>
      <c r="R108" s="8" t="str">
        <f t="shared" si="39"/>
        <v>N</v>
      </c>
      <c r="S108" s="23">
        <f t="shared" si="40"/>
        <v>6.4</v>
      </c>
      <c r="T108" s="24">
        <f t="shared" si="41"/>
        <v>50000</v>
      </c>
      <c r="U108" s="24">
        <f t="shared" si="42"/>
        <v>200000</v>
      </c>
      <c r="V108" s="24">
        <f t="shared" si="43"/>
        <v>257500</v>
      </c>
      <c r="W108" s="24">
        <f t="shared" si="44"/>
        <v>13987.3789</v>
      </c>
      <c r="X108" s="24">
        <f t="shared" si="45"/>
        <v>0</v>
      </c>
      <c r="Y108" s="24">
        <f t="shared" si="46"/>
        <v>13987.3789</v>
      </c>
      <c r="Z108" s="24">
        <f t="shared" si="47"/>
        <v>13987.3789</v>
      </c>
      <c r="AA108" s="25" t="str">
        <f t="shared" si="48"/>
        <v>N</v>
      </c>
      <c r="AB108" s="26">
        <f t="shared" si="49"/>
        <v>5.4</v>
      </c>
      <c r="AC108" s="27">
        <f t="shared" si="50"/>
        <v>50000</v>
      </c>
      <c r="AD108" s="28">
        <f t="shared" si="51"/>
        <v>200000</v>
      </c>
      <c r="AE108" s="28">
        <f t="shared" si="52"/>
        <v>257500</v>
      </c>
      <c r="AF108" s="28">
        <f t="shared" si="53"/>
        <v>14127.252688999999</v>
      </c>
      <c r="AG108" s="28">
        <f t="shared" si="54"/>
        <v>0</v>
      </c>
      <c r="AH108" s="28">
        <f t="shared" si="55"/>
        <v>14127.252688999999</v>
      </c>
      <c r="AI108" s="28">
        <f t="shared" si="56"/>
        <v>14127.252688999999</v>
      </c>
      <c r="AJ108" s="29" t="str">
        <f t="shared" si="57"/>
        <v>N</v>
      </c>
      <c r="AK108" s="30">
        <f t="shared" si="58"/>
        <v>4.4000000000000004</v>
      </c>
      <c r="AL108" s="31">
        <f t="shared" si="59"/>
        <v>50000</v>
      </c>
      <c r="AM108" s="31">
        <f t="shared" si="60"/>
        <v>200000</v>
      </c>
      <c r="AN108" s="31">
        <f t="shared" si="61"/>
        <v>257500</v>
      </c>
      <c r="AO108" s="31">
        <f t="shared" si="62"/>
        <v>14268.525215889998</v>
      </c>
      <c r="AP108" s="31">
        <f t="shared" si="63"/>
        <v>0</v>
      </c>
      <c r="AQ108" s="31">
        <f t="shared" si="64"/>
        <v>14268.525215889998</v>
      </c>
      <c r="AR108" s="31">
        <f t="shared" si="65"/>
        <v>14268.525215889998</v>
      </c>
      <c r="AS108" s="32">
        <f t="shared" si="66"/>
        <v>3.4000000000000004</v>
      </c>
      <c r="AT108" s="33">
        <f t="shared" si="67"/>
        <v>50000</v>
      </c>
      <c r="AU108" s="33">
        <f t="shared" si="68"/>
        <v>200000</v>
      </c>
      <c r="AV108" s="33">
        <v>257500</v>
      </c>
      <c r="AW108" s="33">
        <f t="shared" si="69"/>
        <v>14411.210468048899</v>
      </c>
      <c r="AX108" s="33">
        <f t="shared" si="70"/>
        <v>14411.210468048899</v>
      </c>
      <c r="AY108" s="34">
        <f t="shared" si="71"/>
        <v>56794.367272938893</v>
      </c>
    </row>
    <row r="109" spans="1:51" ht="15.75" customHeight="1" x14ac:dyDescent="0.3">
      <c r="A109" s="166" t="s">
        <v>309</v>
      </c>
      <c r="B109" s="99">
        <v>16574.13</v>
      </c>
      <c r="C109" s="99">
        <v>3420.8</v>
      </c>
      <c r="D109" s="99">
        <v>59845.39</v>
      </c>
      <c r="E109" s="99">
        <v>56201.63</v>
      </c>
      <c r="F109" s="106">
        <v>30000</v>
      </c>
      <c r="G109" s="107">
        <v>0</v>
      </c>
      <c r="H109" s="182">
        <v>46394</v>
      </c>
      <c r="I109" s="182">
        <v>46429</v>
      </c>
      <c r="J109" s="166">
        <v>2.7</v>
      </c>
      <c r="K109" s="166">
        <v>2.6</v>
      </c>
      <c r="L109" s="167" t="s">
        <v>1207</v>
      </c>
      <c r="M109" s="168" t="s">
        <v>1205</v>
      </c>
      <c r="N109" s="169">
        <v>0.02</v>
      </c>
      <c r="O109" s="21">
        <f t="shared" si="36"/>
        <v>0.10000000000000009</v>
      </c>
      <c r="P109" s="21" t="str">
        <f t="shared" si="37"/>
        <v>N</v>
      </c>
      <c r="Q109" s="22">
        <f t="shared" si="38"/>
        <v>19994.93</v>
      </c>
      <c r="R109" s="8" t="str">
        <f t="shared" si="39"/>
        <v>N</v>
      </c>
      <c r="S109" s="23">
        <f t="shared" si="40"/>
        <v>0.10000000000000009</v>
      </c>
      <c r="T109" s="24">
        <f t="shared" si="41"/>
        <v>50000</v>
      </c>
      <c r="U109" s="24">
        <f t="shared" si="42"/>
        <v>200000</v>
      </c>
      <c r="V109" s="24">
        <f t="shared" si="43"/>
        <v>257500</v>
      </c>
      <c r="W109" s="24">
        <f t="shared" si="44"/>
        <v>20394.828600000001</v>
      </c>
      <c r="X109" s="24">
        <f t="shared" si="45"/>
        <v>0</v>
      </c>
      <c r="Y109" s="24">
        <f t="shared" si="46"/>
        <v>20394.828600000001</v>
      </c>
      <c r="Z109" s="24">
        <f t="shared" si="47"/>
        <v>0</v>
      </c>
      <c r="AA109" s="25" t="str">
        <f t="shared" si="48"/>
        <v>N</v>
      </c>
      <c r="AB109" s="26">
        <f t="shared" si="49"/>
        <v>0</v>
      </c>
      <c r="AC109" s="27">
        <f t="shared" si="50"/>
        <v>50000</v>
      </c>
      <c r="AD109" s="28">
        <f t="shared" si="51"/>
        <v>200000</v>
      </c>
      <c r="AE109" s="28">
        <f t="shared" si="52"/>
        <v>257500</v>
      </c>
      <c r="AF109" s="28">
        <f t="shared" si="53"/>
        <v>0</v>
      </c>
      <c r="AG109" s="28">
        <f t="shared" si="54"/>
        <v>0</v>
      </c>
      <c r="AH109" s="28">
        <f t="shared" si="55"/>
        <v>0</v>
      </c>
      <c r="AI109" s="28">
        <f t="shared" si="56"/>
        <v>0</v>
      </c>
      <c r="AJ109" s="29" t="str">
        <f t="shared" si="57"/>
        <v>N</v>
      </c>
      <c r="AK109" s="30">
        <f t="shared" si="58"/>
        <v>0</v>
      </c>
      <c r="AL109" s="31">
        <f t="shared" si="59"/>
        <v>50000</v>
      </c>
      <c r="AM109" s="31">
        <f t="shared" si="60"/>
        <v>200000</v>
      </c>
      <c r="AN109" s="31">
        <f t="shared" si="61"/>
        <v>257500</v>
      </c>
      <c r="AO109" s="31">
        <f t="shared" si="62"/>
        <v>0</v>
      </c>
      <c r="AP109" s="31">
        <f t="shared" si="63"/>
        <v>0</v>
      </c>
      <c r="AQ109" s="31">
        <f t="shared" si="64"/>
        <v>0</v>
      </c>
      <c r="AR109" s="31">
        <f t="shared" si="65"/>
        <v>0</v>
      </c>
      <c r="AS109" s="32">
        <f t="shared" si="66"/>
        <v>0</v>
      </c>
      <c r="AT109" s="33">
        <f t="shared" si="67"/>
        <v>50000</v>
      </c>
      <c r="AU109" s="33">
        <f t="shared" si="68"/>
        <v>200000</v>
      </c>
      <c r="AV109" s="33">
        <v>257500</v>
      </c>
      <c r="AW109" s="33">
        <f t="shared" si="69"/>
        <v>0</v>
      </c>
      <c r="AX109" s="33">
        <f t="shared" si="70"/>
        <v>0</v>
      </c>
      <c r="AY109" s="34">
        <f t="shared" si="71"/>
        <v>0</v>
      </c>
    </row>
    <row r="110" spans="1:51" ht="15.75" customHeight="1" x14ac:dyDescent="0.3">
      <c r="A110" s="166" t="s">
        <v>310</v>
      </c>
      <c r="B110" s="99">
        <v>10964.71</v>
      </c>
      <c r="C110" s="99">
        <v>26923.86</v>
      </c>
      <c r="D110" s="99">
        <v>73007.070000000007</v>
      </c>
      <c r="E110" s="99">
        <v>69105.03</v>
      </c>
      <c r="F110" s="106">
        <v>72000</v>
      </c>
      <c r="G110" s="107">
        <v>0</v>
      </c>
      <c r="H110" s="182">
        <v>46269</v>
      </c>
      <c r="I110" s="182">
        <v>46342</v>
      </c>
      <c r="J110" s="166">
        <v>2.7</v>
      </c>
      <c r="K110" s="166">
        <v>0.4</v>
      </c>
      <c r="L110" s="167" t="s">
        <v>1206</v>
      </c>
      <c r="M110" s="168" t="s">
        <v>1204</v>
      </c>
      <c r="N110" s="169">
        <v>0.02</v>
      </c>
      <c r="O110" s="21">
        <f t="shared" si="36"/>
        <v>2.3000000000000003</v>
      </c>
      <c r="P110" s="21" t="str">
        <f t="shared" si="37"/>
        <v>N</v>
      </c>
      <c r="Q110" s="22">
        <f t="shared" si="38"/>
        <v>37888.57</v>
      </c>
      <c r="R110" s="8" t="str">
        <f t="shared" si="39"/>
        <v>N</v>
      </c>
      <c r="S110" s="23">
        <f t="shared" si="40"/>
        <v>4.6000000000000005</v>
      </c>
      <c r="T110" s="24">
        <f t="shared" si="41"/>
        <v>20500</v>
      </c>
      <c r="U110" s="24">
        <f t="shared" si="42"/>
        <v>100000</v>
      </c>
      <c r="V110" s="24">
        <f t="shared" si="43"/>
        <v>257500</v>
      </c>
      <c r="W110" s="24">
        <f t="shared" si="44"/>
        <v>10250</v>
      </c>
      <c r="X110" s="24">
        <f t="shared" si="45"/>
        <v>0</v>
      </c>
      <c r="Y110" s="24">
        <f t="shared" si="46"/>
        <v>10250</v>
      </c>
      <c r="Z110" s="24">
        <f t="shared" si="47"/>
        <v>28396.341399999998</v>
      </c>
      <c r="AA110" s="25" t="str">
        <f t="shared" si="48"/>
        <v>N</v>
      </c>
      <c r="AB110" s="26">
        <f t="shared" si="49"/>
        <v>3.6000000000000005</v>
      </c>
      <c r="AC110" s="27">
        <f t="shared" si="50"/>
        <v>20500</v>
      </c>
      <c r="AD110" s="28">
        <f t="shared" si="51"/>
        <v>100000</v>
      </c>
      <c r="AE110" s="28">
        <f t="shared" si="52"/>
        <v>257500</v>
      </c>
      <c r="AF110" s="28">
        <f t="shared" si="53"/>
        <v>8371.4649999999965</v>
      </c>
      <c r="AG110" s="28">
        <f t="shared" si="54"/>
        <v>0</v>
      </c>
      <c r="AH110" s="28">
        <f t="shared" si="55"/>
        <v>8371.4649999999965</v>
      </c>
      <c r="AI110" s="28">
        <f t="shared" si="56"/>
        <v>31047.803228000004</v>
      </c>
      <c r="AJ110" s="29" t="str">
        <f t="shared" si="57"/>
        <v>N</v>
      </c>
      <c r="AK110" s="30">
        <f t="shared" si="58"/>
        <v>2.6000000000000005</v>
      </c>
      <c r="AL110" s="31">
        <f t="shared" si="59"/>
        <v>20500</v>
      </c>
      <c r="AM110" s="31">
        <f t="shared" si="60"/>
        <v>100000</v>
      </c>
      <c r="AN110" s="31">
        <f t="shared" si="61"/>
        <v>257500</v>
      </c>
      <c r="AO110" s="31">
        <f t="shared" si="62"/>
        <v>8371.4649999999965</v>
      </c>
      <c r="AP110" s="31">
        <f t="shared" si="63"/>
        <v>0</v>
      </c>
      <c r="AQ110" s="31">
        <f t="shared" si="64"/>
        <v>8371.4649999999965</v>
      </c>
      <c r="AR110" s="31">
        <f t="shared" si="65"/>
        <v>31836.188592560007</v>
      </c>
      <c r="AS110" s="32">
        <f t="shared" si="66"/>
        <v>1.6000000000000005</v>
      </c>
      <c r="AT110" s="33">
        <f t="shared" si="67"/>
        <v>20500</v>
      </c>
      <c r="AU110" s="33">
        <f t="shared" si="68"/>
        <v>100000</v>
      </c>
      <c r="AV110" s="33">
        <v>257500</v>
      </c>
      <c r="AW110" s="33">
        <f t="shared" si="69"/>
        <v>0</v>
      </c>
      <c r="AX110" s="33">
        <f t="shared" si="70"/>
        <v>41011.806664411204</v>
      </c>
      <c r="AY110" s="34">
        <f t="shared" si="71"/>
        <v>132292.13988497123</v>
      </c>
    </row>
    <row r="111" spans="1:51" ht="15.75" customHeight="1" x14ac:dyDescent="0.3">
      <c r="A111" s="166" t="s">
        <v>311</v>
      </c>
      <c r="B111" s="99">
        <v>7277.74</v>
      </c>
      <c r="C111" s="99">
        <v>24266.32</v>
      </c>
      <c r="D111" s="99">
        <v>80918.91</v>
      </c>
      <c r="E111" s="99">
        <v>78096.570000000007</v>
      </c>
      <c r="F111" s="106">
        <v>101000</v>
      </c>
      <c r="G111" s="107">
        <v>0</v>
      </c>
      <c r="H111" s="182">
        <v>46556</v>
      </c>
      <c r="I111" s="182">
        <v>46591</v>
      </c>
      <c r="J111" s="166">
        <v>1.9</v>
      </c>
      <c r="K111" s="166">
        <v>0.5</v>
      </c>
      <c r="L111" s="167" t="s">
        <v>1206</v>
      </c>
      <c r="M111" s="168" t="s">
        <v>1204</v>
      </c>
      <c r="N111" s="169">
        <v>0.02</v>
      </c>
      <c r="O111" s="21">
        <f t="shared" si="36"/>
        <v>1.4</v>
      </c>
      <c r="P111" s="21" t="str">
        <f t="shared" si="37"/>
        <v>N</v>
      </c>
      <c r="Q111" s="22">
        <f t="shared" si="38"/>
        <v>31544.059999999998</v>
      </c>
      <c r="R111" s="8" t="str">
        <f t="shared" si="39"/>
        <v>N</v>
      </c>
      <c r="S111" s="23">
        <f t="shared" si="40"/>
        <v>2.8</v>
      </c>
      <c r="T111" s="24">
        <f t="shared" si="41"/>
        <v>20500</v>
      </c>
      <c r="U111" s="24">
        <f t="shared" si="42"/>
        <v>100000</v>
      </c>
      <c r="V111" s="24">
        <f t="shared" si="43"/>
        <v>257500</v>
      </c>
      <c r="W111" s="24">
        <f t="shared" si="44"/>
        <v>9540.5449999999983</v>
      </c>
      <c r="X111" s="24">
        <f t="shared" si="45"/>
        <v>0</v>
      </c>
      <c r="Y111" s="24">
        <f t="shared" si="46"/>
        <v>9540.5449999999983</v>
      </c>
      <c r="Z111" s="24">
        <f t="shared" si="47"/>
        <v>22634.396199999999</v>
      </c>
      <c r="AA111" s="25" t="str">
        <f t="shared" si="48"/>
        <v>N</v>
      </c>
      <c r="AB111" s="26">
        <f t="shared" si="49"/>
        <v>1.7999999999999998</v>
      </c>
      <c r="AC111" s="27">
        <f t="shared" si="50"/>
        <v>20500</v>
      </c>
      <c r="AD111" s="28">
        <f t="shared" si="51"/>
        <v>100000</v>
      </c>
      <c r="AE111" s="28">
        <f t="shared" si="52"/>
        <v>257500</v>
      </c>
      <c r="AF111" s="28">
        <f t="shared" si="53"/>
        <v>4770.2724999999991</v>
      </c>
      <c r="AG111" s="28">
        <f t="shared" si="54"/>
        <v>0</v>
      </c>
      <c r="AH111" s="28">
        <f t="shared" si="55"/>
        <v>4770.2724999999991</v>
      </c>
      <c r="AI111" s="28">
        <f t="shared" si="56"/>
        <v>28048.167523999997</v>
      </c>
      <c r="AJ111" s="29" t="str">
        <f t="shared" si="57"/>
        <v>N</v>
      </c>
      <c r="AK111" s="30">
        <f t="shared" si="58"/>
        <v>0.79999999999999982</v>
      </c>
      <c r="AL111" s="31">
        <f t="shared" si="59"/>
        <v>20500</v>
      </c>
      <c r="AM111" s="31">
        <f t="shared" si="60"/>
        <v>100000</v>
      </c>
      <c r="AN111" s="31">
        <f t="shared" si="61"/>
        <v>257500</v>
      </c>
      <c r="AO111" s="31">
        <f t="shared" si="62"/>
        <v>4770.2724999999991</v>
      </c>
      <c r="AP111" s="31">
        <f t="shared" si="63"/>
        <v>0</v>
      </c>
      <c r="AQ111" s="31">
        <f t="shared" si="64"/>
        <v>4770.2724999999991</v>
      </c>
      <c r="AR111" s="31">
        <f t="shared" si="65"/>
        <v>28704.536324479996</v>
      </c>
      <c r="AS111" s="32">
        <f t="shared" si="66"/>
        <v>0</v>
      </c>
      <c r="AT111" s="33">
        <f t="shared" si="67"/>
        <v>20500</v>
      </c>
      <c r="AU111" s="33">
        <f t="shared" si="68"/>
        <v>100000</v>
      </c>
      <c r="AV111" s="33">
        <v>257500</v>
      </c>
      <c r="AW111" s="33">
        <f t="shared" si="69"/>
        <v>0</v>
      </c>
      <c r="AX111" s="33">
        <f t="shared" si="70"/>
        <v>0</v>
      </c>
      <c r="AY111" s="34">
        <f t="shared" si="71"/>
        <v>79387.100048479988</v>
      </c>
    </row>
    <row r="112" spans="1:51" ht="15.75" customHeight="1" x14ac:dyDescent="0.3">
      <c r="A112" s="166" t="s">
        <v>312</v>
      </c>
      <c r="B112" s="99">
        <v>12477.8</v>
      </c>
      <c r="C112" s="99">
        <v>14501.48</v>
      </c>
      <c r="D112" s="99">
        <v>106838.45</v>
      </c>
      <c r="E112" s="99">
        <v>95278.38</v>
      </c>
      <c r="F112" s="106">
        <v>120000</v>
      </c>
      <c r="G112" s="107">
        <v>0</v>
      </c>
      <c r="H112" s="182">
        <v>46353</v>
      </c>
      <c r="I112" s="182">
        <v>46416</v>
      </c>
      <c r="J112" s="166">
        <v>1.6</v>
      </c>
      <c r="K112" s="166">
        <v>0.7</v>
      </c>
      <c r="L112" s="167" t="s">
        <v>1206</v>
      </c>
      <c r="M112" s="168" t="s">
        <v>1204</v>
      </c>
      <c r="N112" s="169">
        <v>0.04</v>
      </c>
      <c r="O112" s="21">
        <f t="shared" si="36"/>
        <v>0.90000000000000013</v>
      </c>
      <c r="P112" s="21" t="str">
        <f t="shared" si="37"/>
        <v>N</v>
      </c>
      <c r="Q112" s="22">
        <f t="shared" si="38"/>
        <v>26979.279999999999</v>
      </c>
      <c r="R112" s="8" t="str">
        <f t="shared" si="39"/>
        <v>N</v>
      </c>
      <c r="S112" s="23">
        <f t="shared" si="40"/>
        <v>1.8000000000000003</v>
      </c>
      <c r="T112" s="24">
        <f t="shared" si="41"/>
        <v>20500</v>
      </c>
      <c r="U112" s="24">
        <f t="shared" si="42"/>
        <v>100000</v>
      </c>
      <c r="V112" s="24">
        <f t="shared" si="43"/>
        <v>257500</v>
      </c>
      <c r="W112" s="24">
        <f t="shared" si="44"/>
        <v>0</v>
      </c>
      <c r="X112" s="24">
        <f t="shared" si="45"/>
        <v>0</v>
      </c>
      <c r="Y112" s="24">
        <f t="shared" si="46"/>
        <v>0</v>
      </c>
      <c r="Z112" s="24">
        <f t="shared" si="47"/>
        <v>28058.4512</v>
      </c>
      <c r="AA112" s="25" t="str">
        <f t="shared" si="48"/>
        <v>N</v>
      </c>
      <c r="AB112" s="26">
        <f t="shared" si="49"/>
        <v>0.80000000000000027</v>
      </c>
      <c r="AC112" s="27">
        <f t="shared" si="50"/>
        <v>20500</v>
      </c>
      <c r="AD112" s="28">
        <f t="shared" si="51"/>
        <v>100000</v>
      </c>
      <c r="AE112" s="28">
        <f t="shared" si="52"/>
        <v>257500</v>
      </c>
      <c r="AF112" s="28">
        <f t="shared" si="53"/>
        <v>0</v>
      </c>
      <c r="AG112" s="28">
        <f t="shared" si="54"/>
        <v>0</v>
      </c>
      <c r="AH112" s="28">
        <f t="shared" si="55"/>
        <v>0</v>
      </c>
      <c r="AI112" s="28">
        <f t="shared" si="56"/>
        <v>29180.789248000001</v>
      </c>
      <c r="AJ112" s="29" t="str">
        <f t="shared" si="57"/>
        <v>N</v>
      </c>
      <c r="AK112" s="30">
        <f t="shared" si="58"/>
        <v>0</v>
      </c>
      <c r="AL112" s="31">
        <f t="shared" si="59"/>
        <v>20500</v>
      </c>
      <c r="AM112" s="31">
        <f t="shared" si="60"/>
        <v>100000</v>
      </c>
      <c r="AN112" s="31">
        <f t="shared" si="61"/>
        <v>257500</v>
      </c>
      <c r="AO112" s="31">
        <f t="shared" si="62"/>
        <v>0</v>
      </c>
      <c r="AP112" s="31">
        <f t="shared" si="63"/>
        <v>0</v>
      </c>
      <c r="AQ112" s="31">
        <f t="shared" si="64"/>
        <v>0</v>
      </c>
      <c r="AR112" s="31">
        <f t="shared" si="65"/>
        <v>0</v>
      </c>
      <c r="AS112" s="32">
        <f t="shared" si="66"/>
        <v>0</v>
      </c>
      <c r="AT112" s="33">
        <f t="shared" si="67"/>
        <v>20500</v>
      </c>
      <c r="AU112" s="33">
        <f t="shared" si="68"/>
        <v>100000</v>
      </c>
      <c r="AV112" s="33">
        <v>257500</v>
      </c>
      <c r="AW112" s="33">
        <f t="shared" si="69"/>
        <v>0</v>
      </c>
      <c r="AX112" s="33">
        <f t="shared" si="70"/>
        <v>0</v>
      </c>
      <c r="AY112" s="34">
        <f t="shared" si="71"/>
        <v>57239.240447999997</v>
      </c>
    </row>
    <row r="113" spans="1:51" ht="15.75" customHeight="1" x14ac:dyDescent="0.3">
      <c r="A113" s="166" t="s">
        <v>313</v>
      </c>
      <c r="B113" s="99">
        <v>6375.5</v>
      </c>
      <c r="C113" s="99">
        <v>18714.400000000001</v>
      </c>
      <c r="D113" s="99">
        <v>63523.22</v>
      </c>
      <c r="E113" s="99">
        <v>49422.06</v>
      </c>
      <c r="F113" s="106">
        <v>72000</v>
      </c>
      <c r="G113" s="107">
        <v>0</v>
      </c>
      <c r="H113" s="182">
        <v>46461</v>
      </c>
      <c r="I113" s="182">
        <v>46471</v>
      </c>
      <c r="J113" s="166">
        <v>2.5</v>
      </c>
      <c r="K113" s="166">
        <v>1.9</v>
      </c>
      <c r="L113" s="167" t="s">
        <v>1206</v>
      </c>
      <c r="M113" s="168" t="s">
        <v>1203</v>
      </c>
      <c r="N113" s="169">
        <v>0.05</v>
      </c>
      <c r="O113" s="21">
        <f t="shared" si="36"/>
        <v>0.60000000000000009</v>
      </c>
      <c r="P113" s="21" t="str">
        <f t="shared" si="37"/>
        <v>N</v>
      </c>
      <c r="Q113" s="22">
        <f t="shared" si="38"/>
        <v>25089.9</v>
      </c>
      <c r="R113" s="8" t="str">
        <f t="shared" si="39"/>
        <v>N</v>
      </c>
      <c r="S113" s="23">
        <f t="shared" si="40"/>
        <v>0.80000000000000016</v>
      </c>
      <c r="T113" s="24">
        <f t="shared" si="41"/>
        <v>20500</v>
      </c>
      <c r="U113" s="24">
        <f t="shared" si="42"/>
        <v>100000</v>
      </c>
      <c r="V113" s="24">
        <f t="shared" si="43"/>
        <v>257500</v>
      </c>
      <c r="W113" s="24">
        <f t="shared" si="44"/>
        <v>15375</v>
      </c>
      <c r="X113" s="24">
        <f t="shared" si="45"/>
        <v>0</v>
      </c>
      <c r="Y113" s="24">
        <f t="shared" si="46"/>
        <v>15375</v>
      </c>
      <c r="Z113" s="24">
        <f t="shared" si="47"/>
        <v>10969.395000000004</v>
      </c>
      <c r="AA113" s="25" t="str">
        <f t="shared" si="48"/>
        <v>N</v>
      </c>
      <c r="AB113" s="26">
        <f t="shared" si="49"/>
        <v>0</v>
      </c>
      <c r="AC113" s="27">
        <f t="shared" si="50"/>
        <v>20500</v>
      </c>
      <c r="AD113" s="28">
        <f t="shared" si="51"/>
        <v>100000</v>
      </c>
      <c r="AE113" s="28">
        <f t="shared" si="52"/>
        <v>257500</v>
      </c>
      <c r="AF113" s="28">
        <f t="shared" si="53"/>
        <v>0</v>
      </c>
      <c r="AG113" s="28">
        <f t="shared" si="54"/>
        <v>0</v>
      </c>
      <c r="AH113" s="28">
        <f t="shared" si="55"/>
        <v>0</v>
      </c>
      <c r="AI113" s="28">
        <f t="shared" si="56"/>
        <v>0</v>
      </c>
      <c r="AJ113" s="29" t="str">
        <f t="shared" si="57"/>
        <v>N</v>
      </c>
      <c r="AK113" s="30">
        <f t="shared" si="58"/>
        <v>0</v>
      </c>
      <c r="AL113" s="31">
        <f t="shared" si="59"/>
        <v>20500</v>
      </c>
      <c r="AM113" s="31">
        <f t="shared" si="60"/>
        <v>100000</v>
      </c>
      <c r="AN113" s="31">
        <f t="shared" si="61"/>
        <v>257500</v>
      </c>
      <c r="AO113" s="31">
        <f t="shared" si="62"/>
        <v>0</v>
      </c>
      <c r="AP113" s="31">
        <f t="shared" si="63"/>
        <v>0</v>
      </c>
      <c r="AQ113" s="31">
        <f t="shared" si="64"/>
        <v>0</v>
      </c>
      <c r="AR113" s="31">
        <f t="shared" si="65"/>
        <v>0</v>
      </c>
      <c r="AS113" s="32">
        <f t="shared" si="66"/>
        <v>0</v>
      </c>
      <c r="AT113" s="33">
        <f t="shared" si="67"/>
        <v>20500</v>
      </c>
      <c r="AU113" s="33">
        <f t="shared" si="68"/>
        <v>100000</v>
      </c>
      <c r="AV113" s="33">
        <v>257500</v>
      </c>
      <c r="AW113" s="33">
        <f t="shared" si="69"/>
        <v>0</v>
      </c>
      <c r="AX113" s="33">
        <f t="shared" si="70"/>
        <v>0</v>
      </c>
      <c r="AY113" s="34">
        <f t="shared" si="71"/>
        <v>10969.395000000004</v>
      </c>
    </row>
    <row r="114" spans="1:51" ht="15.75" customHeight="1" x14ac:dyDescent="0.3">
      <c r="A114" s="166" t="s">
        <v>314</v>
      </c>
      <c r="B114" s="99">
        <v>18556.29</v>
      </c>
      <c r="C114" s="99">
        <v>30442.11</v>
      </c>
      <c r="D114" s="99">
        <v>96159.91</v>
      </c>
      <c r="E114" s="99">
        <v>85643.99</v>
      </c>
      <c r="F114" s="106">
        <v>101000</v>
      </c>
      <c r="G114" s="107">
        <v>0</v>
      </c>
      <c r="H114" s="182">
        <v>46515</v>
      </c>
      <c r="I114" s="182">
        <v>46590</v>
      </c>
      <c r="J114" s="166">
        <v>3.5</v>
      </c>
      <c r="K114" s="166">
        <v>3.1</v>
      </c>
      <c r="L114" s="167" t="s">
        <v>1206</v>
      </c>
      <c r="M114" s="168" t="s">
        <v>1204</v>
      </c>
      <c r="N114" s="169">
        <v>5.1999999999999998E-2</v>
      </c>
      <c r="O114" s="21">
        <f t="shared" si="36"/>
        <v>0.39999999999999991</v>
      </c>
      <c r="P114" s="21" t="str">
        <f t="shared" si="37"/>
        <v>N</v>
      </c>
      <c r="Q114" s="22">
        <f t="shared" si="38"/>
        <v>48998.400000000001</v>
      </c>
      <c r="R114" s="8" t="str">
        <f t="shared" si="39"/>
        <v>N</v>
      </c>
      <c r="S114" s="23">
        <f t="shared" si="40"/>
        <v>0.79999999999999982</v>
      </c>
      <c r="T114" s="24">
        <f t="shared" si="41"/>
        <v>20500</v>
      </c>
      <c r="U114" s="24">
        <f t="shared" si="42"/>
        <v>100000</v>
      </c>
      <c r="V114" s="24">
        <f t="shared" si="43"/>
        <v>257500</v>
      </c>
      <c r="W114" s="24">
        <f t="shared" si="44"/>
        <v>1920.0449999999983</v>
      </c>
      <c r="X114" s="24">
        <f t="shared" si="45"/>
        <v>0</v>
      </c>
      <c r="Y114" s="24">
        <f t="shared" si="46"/>
        <v>1920.0449999999983</v>
      </c>
      <c r="Z114" s="24">
        <f t="shared" si="47"/>
        <v>49626.271800000002</v>
      </c>
      <c r="AA114" s="25" t="str">
        <f t="shared" si="48"/>
        <v>N</v>
      </c>
      <c r="AB114" s="26">
        <f t="shared" si="49"/>
        <v>0</v>
      </c>
      <c r="AC114" s="27">
        <f t="shared" si="50"/>
        <v>20500</v>
      </c>
      <c r="AD114" s="28">
        <f t="shared" si="51"/>
        <v>100000</v>
      </c>
      <c r="AE114" s="28">
        <f t="shared" si="52"/>
        <v>257500</v>
      </c>
      <c r="AF114" s="28">
        <f t="shared" si="53"/>
        <v>0</v>
      </c>
      <c r="AG114" s="28">
        <f t="shared" si="54"/>
        <v>0</v>
      </c>
      <c r="AH114" s="28">
        <f t="shared" si="55"/>
        <v>0</v>
      </c>
      <c r="AI114" s="28">
        <f t="shared" si="56"/>
        <v>0</v>
      </c>
      <c r="AJ114" s="29" t="str">
        <f t="shared" si="57"/>
        <v>N</v>
      </c>
      <c r="AK114" s="30">
        <f t="shared" si="58"/>
        <v>0</v>
      </c>
      <c r="AL114" s="31">
        <f t="shared" si="59"/>
        <v>20500</v>
      </c>
      <c r="AM114" s="31">
        <f t="shared" si="60"/>
        <v>100000</v>
      </c>
      <c r="AN114" s="31">
        <f t="shared" si="61"/>
        <v>257500</v>
      </c>
      <c r="AO114" s="31">
        <f t="shared" si="62"/>
        <v>0</v>
      </c>
      <c r="AP114" s="31">
        <f t="shared" si="63"/>
        <v>0</v>
      </c>
      <c r="AQ114" s="31">
        <f t="shared" si="64"/>
        <v>0</v>
      </c>
      <c r="AR114" s="31">
        <f t="shared" si="65"/>
        <v>0</v>
      </c>
      <c r="AS114" s="32">
        <f t="shared" si="66"/>
        <v>0</v>
      </c>
      <c r="AT114" s="33">
        <f t="shared" si="67"/>
        <v>20500</v>
      </c>
      <c r="AU114" s="33">
        <f t="shared" si="68"/>
        <v>100000</v>
      </c>
      <c r="AV114" s="33">
        <v>257500</v>
      </c>
      <c r="AW114" s="33">
        <f t="shared" si="69"/>
        <v>0</v>
      </c>
      <c r="AX114" s="33">
        <f t="shared" si="70"/>
        <v>0</v>
      </c>
      <c r="AY114" s="34">
        <f t="shared" si="71"/>
        <v>49626.271800000002</v>
      </c>
    </row>
    <row r="115" spans="1:51" ht="15.75" customHeight="1" x14ac:dyDescent="0.3">
      <c r="A115" s="166" t="s">
        <v>315</v>
      </c>
      <c r="B115" s="99">
        <v>15649.61</v>
      </c>
      <c r="C115" s="99">
        <v>20744.93</v>
      </c>
      <c r="D115" s="99">
        <v>79548.67</v>
      </c>
      <c r="E115" s="99">
        <v>79086.7</v>
      </c>
      <c r="F115" s="106">
        <v>120000</v>
      </c>
      <c r="G115" s="107">
        <v>0</v>
      </c>
      <c r="H115" s="182">
        <v>46354</v>
      </c>
      <c r="I115" s="182">
        <v>46385</v>
      </c>
      <c r="J115" s="166">
        <v>2.2999999999999998</v>
      </c>
      <c r="K115" s="166">
        <v>1.1000000000000001</v>
      </c>
      <c r="L115" s="167" t="s">
        <v>1206</v>
      </c>
      <c r="M115" s="168" t="s">
        <v>1205</v>
      </c>
      <c r="N115" s="169">
        <v>0.04</v>
      </c>
      <c r="O115" s="21">
        <f t="shared" si="36"/>
        <v>1.1999999999999997</v>
      </c>
      <c r="P115" s="21" t="str">
        <f t="shared" si="37"/>
        <v>N</v>
      </c>
      <c r="Q115" s="22">
        <f t="shared" si="38"/>
        <v>36394.54</v>
      </c>
      <c r="R115" s="8" t="str">
        <f t="shared" si="39"/>
        <v>N</v>
      </c>
      <c r="S115" s="23">
        <f t="shared" si="40"/>
        <v>1.1999999999999997</v>
      </c>
      <c r="T115" s="24">
        <f t="shared" si="41"/>
        <v>20500</v>
      </c>
      <c r="U115" s="24">
        <f t="shared" si="42"/>
        <v>100000</v>
      </c>
      <c r="V115" s="24">
        <f t="shared" si="43"/>
        <v>257500</v>
      </c>
      <c r="W115" s="24">
        <f t="shared" si="44"/>
        <v>20451.330000000002</v>
      </c>
      <c r="X115" s="24">
        <f t="shared" si="45"/>
        <v>0</v>
      </c>
      <c r="Y115" s="24">
        <f t="shared" si="46"/>
        <v>20451.330000000002</v>
      </c>
      <c r="Z115" s="24">
        <f t="shared" si="47"/>
        <v>17398.991600000001</v>
      </c>
      <c r="AA115" s="25" t="str">
        <f t="shared" si="48"/>
        <v>N</v>
      </c>
      <c r="AB115" s="26">
        <f t="shared" si="49"/>
        <v>0.19999999999999973</v>
      </c>
      <c r="AC115" s="27">
        <f t="shared" si="50"/>
        <v>20500</v>
      </c>
      <c r="AD115" s="28">
        <f t="shared" si="51"/>
        <v>100000</v>
      </c>
      <c r="AE115" s="28">
        <f t="shared" si="52"/>
        <v>257500</v>
      </c>
      <c r="AF115" s="28">
        <f t="shared" si="53"/>
        <v>0</v>
      </c>
      <c r="AG115" s="28">
        <f t="shared" si="54"/>
        <v>0</v>
      </c>
      <c r="AH115" s="28">
        <f t="shared" si="55"/>
        <v>0</v>
      </c>
      <c r="AI115" s="28">
        <f t="shared" si="56"/>
        <v>39364.334464000007</v>
      </c>
      <c r="AJ115" s="29" t="str">
        <f t="shared" si="57"/>
        <v>N</v>
      </c>
      <c r="AK115" s="30">
        <f t="shared" si="58"/>
        <v>0</v>
      </c>
      <c r="AL115" s="31">
        <f t="shared" si="59"/>
        <v>20500</v>
      </c>
      <c r="AM115" s="31">
        <f t="shared" si="60"/>
        <v>100000</v>
      </c>
      <c r="AN115" s="31">
        <f t="shared" si="61"/>
        <v>257500</v>
      </c>
      <c r="AO115" s="31">
        <f t="shared" si="62"/>
        <v>0</v>
      </c>
      <c r="AP115" s="31">
        <f t="shared" si="63"/>
        <v>0</v>
      </c>
      <c r="AQ115" s="31">
        <f t="shared" si="64"/>
        <v>0</v>
      </c>
      <c r="AR115" s="31">
        <f t="shared" si="65"/>
        <v>0</v>
      </c>
      <c r="AS115" s="32">
        <f t="shared" si="66"/>
        <v>0</v>
      </c>
      <c r="AT115" s="33">
        <f t="shared" si="67"/>
        <v>20500</v>
      </c>
      <c r="AU115" s="33">
        <f t="shared" si="68"/>
        <v>100000</v>
      </c>
      <c r="AV115" s="33">
        <v>257500</v>
      </c>
      <c r="AW115" s="33">
        <f t="shared" si="69"/>
        <v>0</v>
      </c>
      <c r="AX115" s="33">
        <f t="shared" si="70"/>
        <v>0</v>
      </c>
      <c r="AY115" s="34">
        <f t="shared" si="71"/>
        <v>56763.326064000008</v>
      </c>
    </row>
    <row r="116" spans="1:51" ht="15.75" customHeight="1" x14ac:dyDescent="0.3">
      <c r="A116" s="166" t="s">
        <v>316</v>
      </c>
      <c r="B116" s="99">
        <v>18215.669999999998</v>
      </c>
      <c r="C116" s="99">
        <v>28971.38</v>
      </c>
      <c r="D116" s="99">
        <v>81985.48</v>
      </c>
      <c r="E116" s="99">
        <v>81419.649999999994</v>
      </c>
      <c r="F116" s="106">
        <v>300000</v>
      </c>
      <c r="G116" s="107">
        <v>0</v>
      </c>
      <c r="H116" s="182">
        <v>46440</v>
      </c>
      <c r="I116" s="182">
        <v>46473</v>
      </c>
      <c r="J116" s="166">
        <v>3.4</v>
      </c>
      <c r="K116" s="166">
        <v>2</v>
      </c>
      <c r="L116" s="167" t="s">
        <v>1206</v>
      </c>
      <c r="M116" s="168" t="s">
        <v>1205</v>
      </c>
      <c r="N116" s="169">
        <v>1.6E-2</v>
      </c>
      <c r="O116" s="21">
        <f t="shared" si="36"/>
        <v>1.4</v>
      </c>
      <c r="P116" s="21" t="str">
        <f t="shared" si="37"/>
        <v>N</v>
      </c>
      <c r="Q116" s="22">
        <f t="shared" si="38"/>
        <v>47187.05</v>
      </c>
      <c r="R116" s="8" t="str">
        <f t="shared" si="39"/>
        <v>N</v>
      </c>
      <c r="S116" s="23">
        <f t="shared" si="40"/>
        <v>1.4</v>
      </c>
      <c r="T116" s="24">
        <f t="shared" si="41"/>
        <v>20500</v>
      </c>
      <c r="U116" s="24">
        <f t="shared" si="42"/>
        <v>100000</v>
      </c>
      <c r="V116" s="24">
        <f t="shared" si="43"/>
        <v>257500</v>
      </c>
      <c r="W116" s="24">
        <f t="shared" si="44"/>
        <v>0</v>
      </c>
      <c r="X116" s="24">
        <f t="shared" si="45"/>
        <v>0</v>
      </c>
      <c r="Y116" s="24">
        <f t="shared" si="46"/>
        <v>0</v>
      </c>
      <c r="Z116" s="24">
        <f t="shared" si="47"/>
        <v>47942.042800000003</v>
      </c>
      <c r="AA116" s="25" t="str">
        <f t="shared" si="48"/>
        <v>N</v>
      </c>
      <c r="AB116" s="26">
        <f t="shared" si="49"/>
        <v>0.39999999999999991</v>
      </c>
      <c r="AC116" s="27">
        <f t="shared" si="50"/>
        <v>20500</v>
      </c>
      <c r="AD116" s="28">
        <f t="shared" si="51"/>
        <v>100000</v>
      </c>
      <c r="AE116" s="28">
        <f t="shared" si="52"/>
        <v>257500</v>
      </c>
      <c r="AF116" s="28">
        <f t="shared" si="53"/>
        <v>0</v>
      </c>
      <c r="AG116" s="28">
        <f t="shared" si="54"/>
        <v>0</v>
      </c>
      <c r="AH116" s="28">
        <f t="shared" si="55"/>
        <v>0</v>
      </c>
      <c r="AI116" s="28">
        <f t="shared" si="56"/>
        <v>48709.115484800001</v>
      </c>
      <c r="AJ116" s="29" t="str">
        <f t="shared" si="57"/>
        <v>N</v>
      </c>
      <c r="AK116" s="30">
        <f t="shared" si="58"/>
        <v>0</v>
      </c>
      <c r="AL116" s="31">
        <f t="shared" si="59"/>
        <v>20500</v>
      </c>
      <c r="AM116" s="31">
        <f t="shared" si="60"/>
        <v>100000</v>
      </c>
      <c r="AN116" s="31">
        <f t="shared" si="61"/>
        <v>257500</v>
      </c>
      <c r="AO116" s="31">
        <f t="shared" si="62"/>
        <v>0</v>
      </c>
      <c r="AP116" s="31">
        <f t="shared" si="63"/>
        <v>0</v>
      </c>
      <c r="AQ116" s="31">
        <f t="shared" si="64"/>
        <v>0</v>
      </c>
      <c r="AR116" s="31">
        <f t="shared" si="65"/>
        <v>0</v>
      </c>
      <c r="AS116" s="32">
        <f t="shared" si="66"/>
        <v>0</v>
      </c>
      <c r="AT116" s="33">
        <f t="shared" si="67"/>
        <v>20500</v>
      </c>
      <c r="AU116" s="33">
        <f t="shared" si="68"/>
        <v>100000</v>
      </c>
      <c r="AV116" s="33">
        <v>257500</v>
      </c>
      <c r="AW116" s="33">
        <f t="shared" si="69"/>
        <v>0</v>
      </c>
      <c r="AX116" s="33">
        <f t="shared" si="70"/>
        <v>0</v>
      </c>
      <c r="AY116" s="34">
        <f t="shared" si="71"/>
        <v>96651.158284800011</v>
      </c>
    </row>
    <row r="117" spans="1:51" ht="15.75" customHeight="1" x14ac:dyDescent="0.3">
      <c r="A117" s="166" t="s">
        <v>317</v>
      </c>
      <c r="B117" s="99">
        <v>17377.02</v>
      </c>
      <c r="C117" s="99">
        <v>8734.51</v>
      </c>
      <c r="D117" s="99">
        <v>92296.14</v>
      </c>
      <c r="E117" s="99">
        <v>80732.61</v>
      </c>
      <c r="F117" s="106">
        <v>60000</v>
      </c>
      <c r="G117" s="107">
        <v>0</v>
      </c>
      <c r="H117" s="182">
        <v>46347</v>
      </c>
      <c r="I117" s="182">
        <v>46433</v>
      </c>
      <c r="J117" s="166">
        <v>2.9</v>
      </c>
      <c r="K117" s="166">
        <v>0.9</v>
      </c>
      <c r="L117" s="167" t="s">
        <v>1206</v>
      </c>
      <c r="M117" s="168" t="s">
        <v>1204</v>
      </c>
      <c r="N117" s="169">
        <v>0.03</v>
      </c>
      <c r="O117" s="21">
        <f t="shared" si="36"/>
        <v>2</v>
      </c>
      <c r="P117" s="21" t="str">
        <f t="shared" si="37"/>
        <v>N</v>
      </c>
      <c r="Q117" s="22">
        <f t="shared" si="38"/>
        <v>26111.53</v>
      </c>
      <c r="R117" s="8" t="str">
        <f t="shared" si="39"/>
        <v>N</v>
      </c>
      <c r="S117" s="23">
        <f t="shared" si="40"/>
        <v>4</v>
      </c>
      <c r="T117" s="24">
        <f t="shared" si="41"/>
        <v>20500</v>
      </c>
      <c r="U117" s="24">
        <f t="shared" si="42"/>
        <v>100000</v>
      </c>
      <c r="V117" s="24">
        <f t="shared" si="43"/>
        <v>257500</v>
      </c>
      <c r="W117" s="24">
        <f t="shared" si="44"/>
        <v>3851.9300000000003</v>
      </c>
      <c r="X117" s="24">
        <f t="shared" si="45"/>
        <v>0</v>
      </c>
      <c r="Y117" s="24">
        <f t="shared" si="46"/>
        <v>3851.9300000000003</v>
      </c>
      <c r="Z117" s="24">
        <f t="shared" si="47"/>
        <v>23042.945899999999</v>
      </c>
      <c r="AA117" s="25" t="str">
        <f t="shared" si="48"/>
        <v>N</v>
      </c>
      <c r="AB117" s="26">
        <f t="shared" si="49"/>
        <v>3</v>
      </c>
      <c r="AC117" s="27">
        <f t="shared" si="50"/>
        <v>20500</v>
      </c>
      <c r="AD117" s="28">
        <f t="shared" si="51"/>
        <v>100000</v>
      </c>
      <c r="AE117" s="28">
        <f t="shared" si="52"/>
        <v>257500</v>
      </c>
      <c r="AF117" s="28">
        <f t="shared" si="53"/>
        <v>1925.9650000000001</v>
      </c>
      <c r="AG117" s="28">
        <f t="shared" si="54"/>
        <v>0</v>
      </c>
      <c r="AH117" s="28">
        <f t="shared" si="55"/>
        <v>1925.9650000000001</v>
      </c>
      <c r="AI117" s="28">
        <f t="shared" si="56"/>
        <v>25775.757177</v>
      </c>
      <c r="AJ117" s="29" t="str">
        <f t="shared" si="57"/>
        <v>N</v>
      </c>
      <c r="AK117" s="30">
        <f t="shared" si="58"/>
        <v>2</v>
      </c>
      <c r="AL117" s="31">
        <f t="shared" si="59"/>
        <v>20500</v>
      </c>
      <c r="AM117" s="31">
        <f t="shared" si="60"/>
        <v>100000</v>
      </c>
      <c r="AN117" s="31">
        <f t="shared" si="61"/>
        <v>257500</v>
      </c>
      <c r="AO117" s="31">
        <f t="shared" si="62"/>
        <v>1925.9650000000001</v>
      </c>
      <c r="AP117" s="31">
        <f t="shared" si="63"/>
        <v>0</v>
      </c>
      <c r="AQ117" s="31">
        <f t="shared" si="64"/>
        <v>1925.9650000000001</v>
      </c>
      <c r="AR117" s="31">
        <f t="shared" si="65"/>
        <v>26606.808842310002</v>
      </c>
      <c r="AS117" s="32">
        <f t="shared" si="66"/>
        <v>1</v>
      </c>
      <c r="AT117" s="33">
        <f t="shared" si="67"/>
        <v>20500</v>
      </c>
      <c r="AU117" s="33">
        <f t="shared" si="68"/>
        <v>100000</v>
      </c>
      <c r="AV117" s="33">
        <v>257500</v>
      </c>
      <c r="AW117" s="33">
        <f t="shared" si="69"/>
        <v>0</v>
      </c>
      <c r="AX117" s="33">
        <f t="shared" si="70"/>
        <v>29388.757057579303</v>
      </c>
      <c r="AY117" s="34">
        <f t="shared" si="71"/>
        <v>104814.2689768893</v>
      </c>
    </row>
    <row r="118" spans="1:51" ht="15.75" customHeight="1" x14ac:dyDescent="0.3">
      <c r="A118" s="166" t="s">
        <v>318</v>
      </c>
      <c r="B118" s="99">
        <v>10837.31</v>
      </c>
      <c r="C118" s="99">
        <v>33215</v>
      </c>
      <c r="D118" s="99">
        <v>119291.66</v>
      </c>
      <c r="E118" s="99">
        <v>109236.29</v>
      </c>
      <c r="F118" s="106">
        <v>80000</v>
      </c>
      <c r="G118" s="107">
        <v>0</v>
      </c>
      <c r="H118" s="182">
        <v>46547</v>
      </c>
      <c r="I118" s="182">
        <v>46585</v>
      </c>
      <c r="J118" s="166">
        <v>2.4</v>
      </c>
      <c r="K118" s="166">
        <v>2</v>
      </c>
      <c r="L118" s="167" t="s">
        <v>1206</v>
      </c>
      <c r="M118" s="168" t="s">
        <v>1205</v>
      </c>
      <c r="N118" s="169">
        <v>0.04</v>
      </c>
      <c r="O118" s="21">
        <f t="shared" si="36"/>
        <v>0.39999999999999991</v>
      </c>
      <c r="P118" s="21" t="str">
        <f t="shared" si="37"/>
        <v>N</v>
      </c>
      <c r="Q118" s="22">
        <f t="shared" si="38"/>
        <v>44052.31</v>
      </c>
      <c r="R118" s="8" t="str">
        <f t="shared" si="39"/>
        <v>N</v>
      </c>
      <c r="S118" s="23">
        <f t="shared" si="40"/>
        <v>0.39999999999999991</v>
      </c>
      <c r="T118" s="24">
        <f t="shared" si="41"/>
        <v>20500</v>
      </c>
      <c r="U118" s="24">
        <f t="shared" si="42"/>
        <v>100000</v>
      </c>
      <c r="V118" s="24">
        <f t="shared" si="43"/>
        <v>257500</v>
      </c>
      <c r="W118" s="24">
        <f t="shared" si="44"/>
        <v>0</v>
      </c>
      <c r="X118" s="24">
        <f t="shared" si="45"/>
        <v>0</v>
      </c>
      <c r="Y118" s="24">
        <f t="shared" si="46"/>
        <v>0</v>
      </c>
      <c r="Z118" s="24">
        <f t="shared" si="47"/>
        <v>45814.402399999999</v>
      </c>
      <c r="AA118" s="25" t="str">
        <f t="shared" si="48"/>
        <v>N</v>
      </c>
      <c r="AB118" s="26">
        <f t="shared" si="49"/>
        <v>0</v>
      </c>
      <c r="AC118" s="27">
        <f t="shared" si="50"/>
        <v>20500</v>
      </c>
      <c r="AD118" s="28">
        <f t="shared" si="51"/>
        <v>100000</v>
      </c>
      <c r="AE118" s="28">
        <f t="shared" si="52"/>
        <v>257500</v>
      </c>
      <c r="AF118" s="28">
        <f t="shared" si="53"/>
        <v>0</v>
      </c>
      <c r="AG118" s="28">
        <f t="shared" si="54"/>
        <v>0</v>
      </c>
      <c r="AH118" s="28">
        <f t="shared" si="55"/>
        <v>0</v>
      </c>
      <c r="AI118" s="28">
        <f t="shared" si="56"/>
        <v>0</v>
      </c>
      <c r="AJ118" s="29" t="str">
        <f t="shared" si="57"/>
        <v>N</v>
      </c>
      <c r="AK118" s="30">
        <f t="shared" si="58"/>
        <v>0</v>
      </c>
      <c r="AL118" s="31">
        <f t="shared" si="59"/>
        <v>20500</v>
      </c>
      <c r="AM118" s="31">
        <f t="shared" si="60"/>
        <v>100000</v>
      </c>
      <c r="AN118" s="31">
        <f t="shared" si="61"/>
        <v>257500</v>
      </c>
      <c r="AO118" s="31">
        <f t="shared" si="62"/>
        <v>0</v>
      </c>
      <c r="AP118" s="31">
        <f t="shared" si="63"/>
        <v>0</v>
      </c>
      <c r="AQ118" s="31">
        <f t="shared" si="64"/>
        <v>0</v>
      </c>
      <c r="AR118" s="31">
        <f t="shared" si="65"/>
        <v>0</v>
      </c>
      <c r="AS118" s="32">
        <f t="shared" si="66"/>
        <v>0</v>
      </c>
      <c r="AT118" s="33">
        <f t="shared" si="67"/>
        <v>20500</v>
      </c>
      <c r="AU118" s="33">
        <f t="shared" si="68"/>
        <v>100000</v>
      </c>
      <c r="AV118" s="33">
        <v>257500</v>
      </c>
      <c r="AW118" s="33">
        <f t="shared" si="69"/>
        <v>0</v>
      </c>
      <c r="AX118" s="33">
        <f t="shared" si="70"/>
        <v>0</v>
      </c>
      <c r="AY118" s="34">
        <f t="shared" si="71"/>
        <v>45814.402399999999</v>
      </c>
    </row>
    <row r="119" spans="1:51" ht="15.75" customHeight="1" x14ac:dyDescent="0.3">
      <c r="A119" s="166" t="s">
        <v>319</v>
      </c>
      <c r="B119" s="99">
        <v>15590.57</v>
      </c>
      <c r="C119" s="99">
        <v>32148.13</v>
      </c>
      <c r="D119" s="99">
        <v>99320.56</v>
      </c>
      <c r="E119" s="99">
        <v>90640.42</v>
      </c>
      <c r="F119" s="106">
        <v>46000</v>
      </c>
      <c r="G119" s="107">
        <v>0</v>
      </c>
      <c r="H119" s="182">
        <v>46513</v>
      </c>
      <c r="I119" s="182">
        <v>46538</v>
      </c>
      <c r="J119" s="166">
        <v>2.4</v>
      </c>
      <c r="K119" s="166">
        <v>1.8</v>
      </c>
      <c r="L119" s="167" t="s">
        <v>1206</v>
      </c>
      <c r="M119" s="168" t="s">
        <v>1204</v>
      </c>
      <c r="N119" s="169">
        <v>0.01</v>
      </c>
      <c r="O119" s="21">
        <f t="shared" si="36"/>
        <v>0.59999999999999987</v>
      </c>
      <c r="P119" s="21" t="str">
        <f t="shared" si="37"/>
        <v>N</v>
      </c>
      <c r="Q119" s="22">
        <f t="shared" si="38"/>
        <v>47738.7</v>
      </c>
      <c r="R119" s="8" t="str">
        <f t="shared" si="39"/>
        <v>N</v>
      </c>
      <c r="S119" s="23">
        <f t="shared" si="40"/>
        <v>1.1999999999999997</v>
      </c>
      <c r="T119" s="24">
        <f t="shared" si="41"/>
        <v>20500</v>
      </c>
      <c r="U119" s="24">
        <f t="shared" si="42"/>
        <v>100000</v>
      </c>
      <c r="V119" s="24">
        <f t="shared" si="43"/>
        <v>257500</v>
      </c>
      <c r="W119" s="24">
        <f t="shared" si="44"/>
        <v>339.72000000000116</v>
      </c>
      <c r="X119" s="24">
        <f t="shared" si="45"/>
        <v>0</v>
      </c>
      <c r="Y119" s="24">
        <f t="shared" si="46"/>
        <v>339.72000000000116</v>
      </c>
      <c r="Z119" s="24">
        <f t="shared" si="47"/>
        <v>47876.366999999998</v>
      </c>
      <c r="AA119" s="25" t="str">
        <f t="shared" si="48"/>
        <v>N</v>
      </c>
      <c r="AB119" s="26">
        <f t="shared" si="49"/>
        <v>0.19999999999999973</v>
      </c>
      <c r="AC119" s="27">
        <f t="shared" si="50"/>
        <v>20500</v>
      </c>
      <c r="AD119" s="28">
        <f t="shared" si="51"/>
        <v>100000</v>
      </c>
      <c r="AE119" s="28">
        <f t="shared" si="52"/>
        <v>257500</v>
      </c>
      <c r="AF119" s="28">
        <f t="shared" si="53"/>
        <v>169.86000000000058</v>
      </c>
      <c r="AG119" s="28">
        <f t="shared" si="54"/>
        <v>0</v>
      </c>
      <c r="AH119" s="28">
        <f t="shared" si="55"/>
        <v>169.86000000000058</v>
      </c>
      <c r="AI119" s="28">
        <f t="shared" si="56"/>
        <v>48528.387869999999</v>
      </c>
      <c r="AJ119" s="29" t="str">
        <f t="shared" si="57"/>
        <v>N</v>
      </c>
      <c r="AK119" s="30">
        <f t="shared" si="58"/>
        <v>0</v>
      </c>
      <c r="AL119" s="31">
        <f t="shared" si="59"/>
        <v>20500</v>
      </c>
      <c r="AM119" s="31">
        <f t="shared" si="60"/>
        <v>100000</v>
      </c>
      <c r="AN119" s="31">
        <f t="shared" si="61"/>
        <v>257500</v>
      </c>
      <c r="AO119" s="31">
        <f t="shared" si="62"/>
        <v>0</v>
      </c>
      <c r="AP119" s="31">
        <f t="shared" si="63"/>
        <v>0</v>
      </c>
      <c r="AQ119" s="31">
        <f t="shared" si="64"/>
        <v>0</v>
      </c>
      <c r="AR119" s="31">
        <f t="shared" si="65"/>
        <v>0</v>
      </c>
      <c r="AS119" s="32">
        <f t="shared" si="66"/>
        <v>0</v>
      </c>
      <c r="AT119" s="33">
        <f t="shared" si="67"/>
        <v>20500</v>
      </c>
      <c r="AU119" s="33">
        <f t="shared" si="68"/>
        <v>100000</v>
      </c>
      <c r="AV119" s="33">
        <v>257500</v>
      </c>
      <c r="AW119" s="33">
        <f t="shared" si="69"/>
        <v>0</v>
      </c>
      <c r="AX119" s="33">
        <f t="shared" si="70"/>
        <v>0</v>
      </c>
      <c r="AY119" s="34">
        <f t="shared" si="71"/>
        <v>96404.754870000004</v>
      </c>
    </row>
    <row r="120" spans="1:51" ht="15.75" customHeight="1" x14ac:dyDescent="0.3">
      <c r="A120" s="166" t="s">
        <v>320</v>
      </c>
      <c r="B120" s="99">
        <v>15417.08</v>
      </c>
      <c r="C120" s="99">
        <v>27608.46</v>
      </c>
      <c r="D120" s="99">
        <v>75959.56</v>
      </c>
      <c r="E120" s="99">
        <v>61372.86</v>
      </c>
      <c r="F120" s="106">
        <v>80000</v>
      </c>
      <c r="G120" s="107">
        <v>12500</v>
      </c>
      <c r="H120" s="182">
        <v>46344</v>
      </c>
      <c r="I120" s="182">
        <v>46397</v>
      </c>
      <c r="J120" s="166">
        <v>2.1</v>
      </c>
      <c r="K120" s="166">
        <v>1.9</v>
      </c>
      <c r="L120" s="167" t="s">
        <v>1206</v>
      </c>
      <c r="M120" s="168" t="s">
        <v>1205</v>
      </c>
      <c r="N120" s="169">
        <v>0.02</v>
      </c>
      <c r="O120" s="21">
        <f t="shared" si="36"/>
        <v>0.20000000000000018</v>
      </c>
      <c r="P120" s="21" t="str">
        <f t="shared" si="37"/>
        <v>N</v>
      </c>
      <c r="Q120" s="22">
        <f t="shared" si="38"/>
        <v>43025.54</v>
      </c>
      <c r="R120" s="8" t="str">
        <f t="shared" si="39"/>
        <v>N</v>
      </c>
      <c r="S120" s="23">
        <f t="shared" si="40"/>
        <v>0.20000000000000018</v>
      </c>
      <c r="T120" s="24">
        <f t="shared" si="41"/>
        <v>20500</v>
      </c>
      <c r="U120" s="24">
        <f t="shared" si="42"/>
        <v>100000</v>
      </c>
      <c r="V120" s="24">
        <f t="shared" si="43"/>
        <v>257500</v>
      </c>
      <c r="W120" s="24">
        <f t="shared" si="44"/>
        <v>20500</v>
      </c>
      <c r="X120" s="24">
        <f t="shared" si="45"/>
        <v>0</v>
      </c>
      <c r="Y120" s="24">
        <f t="shared" si="46"/>
        <v>20500</v>
      </c>
      <c r="Z120" s="24">
        <f t="shared" si="47"/>
        <v>23386.050800000005</v>
      </c>
      <c r="AA120" s="25" t="str">
        <f t="shared" si="48"/>
        <v>N</v>
      </c>
      <c r="AB120" s="26">
        <f t="shared" si="49"/>
        <v>0</v>
      </c>
      <c r="AC120" s="27">
        <f t="shared" si="50"/>
        <v>20500</v>
      </c>
      <c r="AD120" s="28">
        <f t="shared" si="51"/>
        <v>100000</v>
      </c>
      <c r="AE120" s="28">
        <f t="shared" si="52"/>
        <v>257500</v>
      </c>
      <c r="AF120" s="28">
        <f t="shared" si="53"/>
        <v>0</v>
      </c>
      <c r="AG120" s="28">
        <f t="shared" si="54"/>
        <v>0</v>
      </c>
      <c r="AH120" s="28">
        <f t="shared" si="55"/>
        <v>0</v>
      </c>
      <c r="AI120" s="28">
        <f t="shared" si="56"/>
        <v>0</v>
      </c>
      <c r="AJ120" s="29" t="str">
        <f t="shared" si="57"/>
        <v>N</v>
      </c>
      <c r="AK120" s="30">
        <f t="shared" si="58"/>
        <v>0</v>
      </c>
      <c r="AL120" s="31">
        <f t="shared" si="59"/>
        <v>20500</v>
      </c>
      <c r="AM120" s="31">
        <f t="shared" si="60"/>
        <v>100000</v>
      </c>
      <c r="AN120" s="31">
        <f t="shared" si="61"/>
        <v>257500</v>
      </c>
      <c r="AO120" s="31">
        <f t="shared" si="62"/>
        <v>0</v>
      </c>
      <c r="AP120" s="31">
        <f t="shared" si="63"/>
        <v>0</v>
      </c>
      <c r="AQ120" s="31">
        <f t="shared" si="64"/>
        <v>0</v>
      </c>
      <c r="AR120" s="31">
        <f t="shared" si="65"/>
        <v>0</v>
      </c>
      <c r="AS120" s="32">
        <f t="shared" si="66"/>
        <v>0</v>
      </c>
      <c r="AT120" s="33">
        <f t="shared" si="67"/>
        <v>20500</v>
      </c>
      <c r="AU120" s="33">
        <f t="shared" si="68"/>
        <v>100000</v>
      </c>
      <c r="AV120" s="33">
        <v>257500</v>
      </c>
      <c r="AW120" s="33">
        <f t="shared" si="69"/>
        <v>0</v>
      </c>
      <c r="AX120" s="33">
        <f t="shared" si="70"/>
        <v>0</v>
      </c>
      <c r="AY120" s="34">
        <f t="shared" si="71"/>
        <v>23386.050800000005</v>
      </c>
    </row>
    <row r="121" spans="1:51" ht="15.75" customHeight="1" x14ac:dyDescent="0.3">
      <c r="A121" s="166" t="s">
        <v>321</v>
      </c>
      <c r="B121" s="99">
        <v>17207.07</v>
      </c>
      <c r="C121" s="99">
        <v>34195.18</v>
      </c>
      <c r="D121" s="99">
        <v>130183.6</v>
      </c>
      <c r="E121" s="99">
        <v>128973.23</v>
      </c>
      <c r="F121" s="106">
        <v>150000</v>
      </c>
      <c r="G121" s="107">
        <v>12500</v>
      </c>
      <c r="H121" s="182">
        <v>46405</v>
      </c>
      <c r="I121" s="182">
        <v>46484</v>
      </c>
      <c r="J121" s="166">
        <v>2.8</v>
      </c>
      <c r="K121" s="166">
        <v>1.4</v>
      </c>
      <c r="L121" s="167" t="s">
        <v>1206</v>
      </c>
      <c r="M121" s="168" t="s">
        <v>1204</v>
      </c>
      <c r="N121" s="169">
        <v>0</v>
      </c>
      <c r="O121" s="21">
        <f t="shared" si="36"/>
        <v>1.4</v>
      </c>
      <c r="P121" s="21" t="str">
        <f t="shared" si="37"/>
        <v>N</v>
      </c>
      <c r="Q121" s="22">
        <f t="shared" si="38"/>
        <v>51402.25</v>
      </c>
      <c r="R121" s="8" t="str">
        <f t="shared" si="39"/>
        <v>N</v>
      </c>
      <c r="S121" s="23">
        <f t="shared" si="40"/>
        <v>2.8</v>
      </c>
      <c r="T121" s="24">
        <f t="shared" si="41"/>
        <v>20500</v>
      </c>
      <c r="U121" s="24">
        <f t="shared" si="42"/>
        <v>100000</v>
      </c>
      <c r="V121" s="24">
        <f t="shared" si="43"/>
        <v>257500</v>
      </c>
      <c r="W121" s="24">
        <f t="shared" si="44"/>
        <v>0</v>
      </c>
      <c r="X121" s="24">
        <f t="shared" si="45"/>
        <v>0</v>
      </c>
      <c r="Y121" s="24">
        <f t="shared" si="46"/>
        <v>0</v>
      </c>
      <c r="Z121" s="24">
        <f t="shared" si="47"/>
        <v>51402.25</v>
      </c>
      <c r="AA121" s="25" t="str">
        <f t="shared" si="48"/>
        <v>N</v>
      </c>
      <c r="AB121" s="26">
        <f t="shared" si="49"/>
        <v>1.7999999999999998</v>
      </c>
      <c r="AC121" s="27">
        <f t="shared" si="50"/>
        <v>20500</v>
      </c>
      <c r="AD121" s="28">
        <f t="shared" si="51"/>
        <v>100000</v>
      </c>
      <c r="AE121" s="28">
        <f t="shared" si="52"/>
        <v>257500</v>
      </c>
      <c r="AF121" s="28">
        <f t="shared" si="53"/>
        <v>0</v>
      </c>
      <c r="AG121" s="28">
        <f t="shared" si="54"/>
        <v>0</v>
      </c>
      <c r="AH121" s="28">
        <f t="shared" si="55"/>
        <v>0</v>
      </c>
      <c r="AI121" s="28">
        <f t="shared" si="56"/>
        <v>51402.25</v>
      </c>
      <c r="AJ121" s="29" t="str">
        <f t="shared" si="57"/>
        <v>N</v>
      </c>
      <c r="AK121" s="30">
        <f t="shared" si="58"/>
        <v>0.79999999999999982</v>
      </c>
      <c r="AL121" s="31">
        <f t="shared" si="59"/>
        <v>20500</v>
      </c>
      <c r="AM121" s="31">
        <f t="shared" si="60"/>
        <v>100000</v>
      </c>
      <c r="AN121" s="31">
        <f t="shared" si="61"/>
        <v>257500</v>
      </c>
      <c r="AO121" s="31">
        <f t="shared" si="62"/>
        <v>0</v>
      </c>
      <c r="AP121" s="31">
        <f t="shared" si="63"/>
        <v>0</v>
      </c>
      <c r="AQ121" s="31">
        <f t="shared" si="64"/>
        <v>0</v>
      </c>
      <c r="AR121" s="31">
        <f t="shared" si="65"/>
        <v>51402.25</v>
      </c>
      <c r="AS121" s="32">
        <f t="shared" si="66"/>
        <v>0</v>
      </c>
      <c r="AT121" s="33">
        <f t="shared" si="67"/>
        <v>20500</v>
      </c>
      <c r="AU121" s="33">
        <f t="shared" si="68"/>
        <v>100000</v>
      </c>
      <c r="AV121" s="33">
        <v>257500</v>
      </c>
      <c r="AW121" s="33">
        <f t="shared" si="69"/>
        <v>0</v>
      </c>
      <c r="AX121" s="33">
        <f t="shared" si="70"/>
        <v>0</v>
      </c>
      <c r="AY121" s="34">
        <f t="shared" si="71"/>
        <v>154206.75</v>
      </c>
    </row>
    <row r="122" spans="1:51" ht="15.75" customHeight="1" x14ac:dyDescent="0.3">
      <c r="A122" s="166" t="s">
        <v>322</v>
      </c>
      <c r="B122" s="99">
        <v>12935.31</v>
      </c>
      <c r="C122" s="99">
        <v>15645.16</v>
      </c>
      <c r="D122" s="99">
        <v>72110.23</v>
      </c>
      <c r="E122" s="99">
        <v>68224.89</v>
      </c>
      <c r="F122" s="106">
        <v>80000</v>
      </c>
      <c r="G122" s="107">
        <v>12500</v>
      </c>
      <c r="H122" s="182">
        <v>46523</v>
      </c>
      <c r="I122" s="182">
        <v>46559</v>
      </c>
      <c r="J122" s="166">
        <v>3.8</v>
      </c>
      <c r="K122" s="166">
        <v>2.9</v>
      </c>
      <c r="L122" s="167" t="s">
        <v>1206</v>
      </c>
      <c r="M122" s="168" t="s">
        <v>1204</v>
      </c>
      <c r="N122" s="169">
        <v>0</v>
      </c>
      <c r="O122" s="21">
        <f t="shared" si="36"/>
        <v>0.89999999999999991</v>
      </c>
      <c r="P122" s="21" t="str">
        <f t="shared" si="37"/>
        <v>N</v>
      </c>
      <c r="Q122" s="22">
        <f t="shared" si="38"/>
        <v>28580.47</v>
      </c>
      <c r="R122" s="8" t="str">
        <f t="shared" si="39"/>
        <v>N</v>
      </c>
      <c r="S122" s="23">
        <f t="shared" si="40"/>
        <v>1.7999999999999998</v>
      </c>
      <c r="T122" s="24">
        <f t="shared" si="41"/>
        <v>20500</v>
      </c>
      <c r="U122" s="24">
        <f t="shared" si="42"/>
        <v>100000</v>
      </c>
      <c r="V122" s="24">
        <f t="shared" si="43"/>
        <v>257500</v>
      </c>
      <c r="W122" s="24">
        <f t="shared" si="44"/>
        <v>10250</v>
      </c>
      <c r="X122" s="24">
        <f t="shared" si="45"/>
        <v>0</v>
      </c>
      <c r="Y122" s="24">
        <f t="shared" si="46"/>
        <v>10250</v>
      </c>
      <c r="Z122" s="24">
        <f t="shared" si="47"/>
        <v>18330.47</v>
      </c>
      <c r="AA122" s="25" t="str">
        <f t="shared" si="48"/>
        <v>N</v>
      </c>
      <c r="AB122" s="26">
        <f t="shared" si="49"/>
        <v>0.79999999999999982</v>
      </c>
      <c r="AC122" s="27">
        <f t="shared" si="50"/>
        <v>20500</v>
      </c>
      <c r="AD122" s="28">
        <f t="shared" si="51"/>
        <v>100000</v>
      </c>
      <c r="AE122" s="28">
        <f t="shared" si="52"/>
        <v>257500</v>
      </c>
      <c r="AF122" s="28">
        <f t="shared" si="53"/>
        <v>8819.885000000002</v>
      </c>
      <c r="AG122" s="28">
        <f t="shared" si="54"/>
        <v>0</v>
      </c>
      <c r="AH122" s="28">
        <f t="shared" si="55"/>
        <v>8819.885000000002</v>
      </c>
      <c r="AI122" s="28">
        <f t="shared" si="56"/>
        <v>19760.584999999999</v>
      </c>
      <c r="AJ122" s="29" t="str">
        <f t="shared" si="57"/>
        <v>N</v>
      </c>
      <c r="AK122" s="30">
        <f t="shared" si="58"/>
        <v>0</v>
      </c>
      <c r="AL122" s="31">
        <f t="shared" si="59"/>
        <v>20500</v>
      </c>
      <c r="AM122" s="31">
        <f t="shared" si="60"/>
        <v>100000</v>
      </c>
      <c r="AN122" s="31">
        <f t="shared" si="61"/>
        <v>257500</v>
      </c>
      <c r="AO122" s="31">
        <f t="shared" si="62"/>
        <v>0</v>
      </c>
      <c r="AP122" s="31">
        <f t="shared" si="63"/>
        <v>0</v>
      </c>
      <c r="AQ122" s="31">
        <f t="shared" si="64"/>
        <v>0</v>
      </c>
      <c r="AR122" s="31">
        <f t="shared" si="65"/>
        <v>0</v>
      </c>
      <c r="AS122" s="32">
        <f t="shared" si="66"/>
        <v>0</v>
      </c>
      <c r="AT122" s="33">
        <f t="shared" si="67"/>
        <v>20500</v>
      </c>
      <c r="AU122" s="33">
        <f t="shared" si="68"/>
        <v>100000</v>
      </c>
      <c r="AV122" s="33">
        <v>257500</v>
      </c>
      <c r="AW122" s="33">
        <f t="shared" si="69"/>
        <v>0</v>
      </c>
      <c r="AX122" s="33">
        <f t="shared" si="70"/>
        <v>0</v>
      </c>
      <c r="AY122" s="34">
        <f t="shared" si="71"/>
        <v>38091.055</v>
      </c>
    </row>
    <row r="123" spans="1:51" ht="15.75" customHeight="1" x14ac:dyDescent="0.3">
      <c r="A123" s="166" t="s">
        <v>323</v>
      </c>
      <c r="B123" s="99">
        <v>19229.349999999999</v>
      </c>
      <c r="C123" s="99">
        <v>17292.86</v>
      </c>
      <c r="D123" s="99">
        <v>65033.42</v>
      </c>
      <c r="E123" s="99">
        <v>64127.14</v>
      </c>
      <c r="F123" s="104">
        <v>35000</v>
      </c>
      <c r="G123" s="105">
        <v>12500</v>
      </c>
      <c r="H123" s="182">
        <v>46382</v>
      </c>
      <c r="I123" s="182">
        <v>46443</v>
      </c>
      <c r="J123" s="166">
        <v>3.8</v>
      </c>
      <c r="K123" s="166">
        <v>0.8</v>
      </c>
      <c r="L123" s="167" t="s">
        <v>1206</v>
      </c>
      <c r="M123" s="168" t="s">
        <v>1205</v>
      </c>
      <c r="N123" s="169">
        <v>0</v>
      </c>
      <c r="O123" s="21">
        <f t="shared" si="36"/>
        <v>3</v>
      </c>
      <c r="P123" s="21" t="str">
        <f t="shared" si="37"/>
        <v>N</v>
      </c>
      <c r="Q123" s="22">
        <f t="shared" si="38"/>
        <v>36522.21</v>
      </c>
      <c r="R123" s="8" t="str">
        <f t="shared" si="39"/>
        <v>N</v>
      </c>
      <c r="S123" s="23">
        <f t="shared" si="40"/>
        <v>3</v>
      </c>
      <c r="T123" s="24">
        <f t="shared" si="41"/>
        <v>20500</v>
      </c>
      <c r="U123" s="24">
        <f t="shared" si="42"/>
        <v>100000</v>
      </c>
      <c r="V123" s="24">
        <f t="shared" si="43"/>
        <v>257500</v>
      </c>
      <c r="W123" s="24">
        <f t="shared" si="44"/>
        <v>20500</v>
      </c>
      <c r="X123" s="24">
        <f t="shared" si="45"/>
        <v>0</v>
      </c>
      <c r="Y123" s="24">
        <f t="shared" si="46"/>
        <v>20500</v>
      </c>
      <c r="Z123" s="24">
        <f t="shared" si="47"/>
        <v>16022.21</v>
      </c>
      <c r="AA123" s="25" t="str">
        <f t="shared" si="48"/>
        <v>N</v>
      </c>
      <c r="AB123" s="26">
        <f t="shared" si="49"/>
        <v>2</v>
      </c>
      <c r="AC123" s="27">
        <f t="shared" si="50"/>
        <v>20500</v>
      </c>
      <c r="AD123" s="28">
        <f t="shared" si="51"/>
        <v>100000</v>
      </c>
      <c r="AE123" s="28">
        <f t="shared" si="52"/>
        <v>257500</v>
      </c>
      <c r="AF123" s="28">
        <f t="shared" si="53"/>
        <v>14466.580000000002</v>
      </c>
      <c r="AG123" s="28">
        <f t="shared" si="54"/>
        <v>0</v>
      </c>
      <c r="AH123" s="28">
        <f t="shared" si="55"/>
        <v>14466.580000000002</v>
      </c>
      <c r="AI123" s="28">
        <f t="shared" si="56"/>
        <v>22055.629999999997</v>
      </c>
      <c r="AJ123" s="29" t="str">
        <f t="shared" si="57"/>
        <v>N</v>
      </c>
      <c r="AK123" s="30">
        <f t="shared" si="58"/>
        <v>1</v>
      </c>
      <c r="AL123" s="31">
        <f t="shared" si="59"/>
        <v>20500</v>
      </c>
      <c r="AM123" s="31">
        <f t="shared" si="60"/>
        <v>100000</v>
      </c>
      <c r="AN123" s="31">
        <f t="shared" si="61"/>
        <v>257500</v>
      </c>
      <c r="AO123" s="31">
        <f t="shared" si="62"/>
        <v>14466.580000000002</v>
      </c>
      <c r="AP123" s="31">
        <f t="shared" si="63"/>
        <v>0</v>
      </c>
      <c r="AQ123" s="31">
        <f t="shared" si="64"/>
        <v>14466.580000000002</v>
      </c>
      <c r="AR123" s="31">
        <f t="shared" si="65"/>
        <v>22055.629999999997</v>
      </c>
      <c r="AS123" s="32">
        <f t="shared" si="66"/>
        <v>0</v>
      </c>
      <c r="AT123" s="33">
        <f t="shared" si="67"/>
        <v>20500</v>
      </c>
      <c r="AU123" s="33">
        <f t="shared" si="68"/>
        <v>100000</v>
      </c>
      <c r="AV123" s="33">
        <v>257500</v>
      </c>
      <c r="AW123" s="33">
        <f t="shared" si="69"/>
        <v>0</v>
      </c>
      <c r="AX123" s="33">
        <f t="shared" si="70"/>
        <v>0</v>
      </c>
      <c r="AY123" s="34">
        <f t="shared" si="71"/>
        <v>60133.469999999994</v>
      </c>
    </row>
    <row r="124" spans="1:51" ht="15.75" customHeight="1" x14ac:dyDescent="0.3">
      <c r="A124" s="166" t="s">
        <v>324</v>
      </c>
      <c r="B124" s="99">
        <v>19977.59</v>
      </c>
      <c r="C124" s="99">
        <v>1426.3</v>
      </c>
      <c r="D124" s="99">
        <v>84238.79</v>
      </c>
      <c r="E124" s="99">
        <v>69326.02</v>
      </c>
      <c r="F124" s="104">
        <v>88000</v>
      </c>
      <c r="G124" s="105">
        <v>0</v>
      </c>
      <c r="H124" s="182">
        <v>46387</v>
      </c>
      <c r="I124" s="182">
        <v>46448</v>
      </c>
      <c r="J124" s="166">
        <v>2.2000000000000002</v>
      </c>
      <c r="K124" s="166">
        <v>0.8</v>
      </c>
      <c r="L124" s="167" t="s">
        <v>1206</v>
      </c>
      <c r="M124" s="168" t="s">
        <v>1204</v>
      </c>
      <c r="N124" s="169">
        <v>0.01</v>
      </c>
      <c r="O124" s="21">
        <f t="shared" si="36"/>
        <v>1.4000000000000001</v>
      </c>
      <c r="P124" s="21" t="str">
        <f t="shared" si="37"/>
        <v>N</v>
      </c>
      <c r="Q124" s="22">
        <f t="shared" si="38"/>
        <v>21403.89</v>
      </c>
      <c r="R124" s="8" t="str">
        <f t="shared" si="39"/>
        <v>N</v>
      </c>
      <c r="S124" s="23">
        <f t="shared" si="40"/>
        <v>2.8000000000000003</v>
      </c>
      <c r="T124" s="24">
        <f t="shared" si="41"/>
        <v>20500</v>
      </c>
      <c r="U124" s="24">
        <f t="shared" si="42"/>
        <v>100000</v>
      </c>
      <c r="V124" s="24">
        <f t="shared" si="43"/>
        <v>257500</v>
      </c>
      <c r="W124" s="24">
        <f t="shared" si="44"/>
        <v>7880.6050000000032</v>
      </c>
      <c r="X124" s="24">
        <f t="shared" si="45"/>
        <v>0</v>
      </c>
      <c r="Y124" s="24">
        <f t="shared" si="46"/>
        <v>7880.6050000000032</v>
      </c>
      <c r="Z124" s="24">
        <f t="shared" si="47"/>
        <v>13737.323899999996</v>
      </c>
      <c r="AA124" s="25" t="str">
        <f t="shared" si="48"/>
        <v>N</v>
      </c>
      <c r="AB124" s="26">
        <f t="shared" si="49"/>
        <v>1.8000000000000003</v>
      </c>
      <c r="AC124" s="27">
        <f t="shared" si="50"/>
        <v>20500</v>
      </c>
      <c r="AD124" s="28">
        <f t="shared" si="51"/>
        <v>100000</v>
      </c>
      <c r="AE124" s="28">
        <f t="shared" si="52"/>
        <v>257500</v>
      </c>
      <c r="AF124" s="28">
        <f t="shared" si="53"/>
        <v>3940.3025000000016</v>
      </c>
      <c r="AG124" s="28">
        <f t="shared" si="54"/>
        <v>0</v>
      </c>
      <c r="AH124" s="28">
        <f t="shared" si="55"/>
        <v>3940.3025000000016</v>
      </c>
      <c r="AI124" s="28">
        <f t="shared" si="56"/>
        <v>17893.805688999997</v>
      </c>
      <c r="AJ124" s="29" t="str">
        <f t="shared" si="57"/>
        <v>N</v>
      </c>
      <c r="AK124" s="30">
        <f t="shared" si="58"/>
        <v>0.80000000000000027</v>
      </c>
      <c r="AL124" s="31">
        <f t="shared" si="59"/>
        <v>20500</v>
      </c>
      <c r="AM124" s="31">
        <f t="shared" si="60"/>
        <v>100000</v>
      </c>
      <c r="AN124" s="31">
        <f t="shared" si="61"/>
        <v>257500</v>
      </c>
      <c r="AO124" s="31">
        <f t="shared" si="62"/>
        <v>3940.3025000000016</v>
      </c>
      <c r="AP124" s="31">
        <f t="shared" si="63"/>
        <v>0</v>
      </c>
      <c r="AQ124" s="31">
        <f t="shared" si="64"/>
        <v>3940.3025000000016</v>
      </c>
      <c r="AR124" s="31">
        <f t="shared" si="65"/>
        <v>18112.146770889998</v>
      </c>
      <c r="AS124" s="32">
        <f t="shared" si="66"/>
        <v>0</v>
      </c>
      <c r="AT124" s="33">
        <f t="shared" si="67"/>
        <v>20500</v>
      </c>
      <c r="AU124" s="33">
        <f t="shared" si="68"/>
        <v>100000</v>
      </c>
      <c r="AV124" s="33">
        <v>257500</v>
      </c>
      <c r="AW124" s="33">
        <f t="shared" si="69"/>
        <v>0</v>
      </c>
      <c r="AX124" s="33">
        <f t="shared" si="70"/>
        <v>0</v>
      </c>
      <c r="AY124" s="34">
        <f t="shared" si="71"/>
        <v>49743.276359889991</v>
      </c>
    </row>
    <row r="125" spans="1:51" ht="15.75" customHeight="1" x14ac:dyDescent="0.3">
      <c r="A125" s="166" t="s">
        <v>325</v>
      </c>
      <c r="B125" s="99">
        <v>12706.69</v>
      </c>
      <c r="C125" s="99">
        <v>21043.49</v>
      </c>
      <c r="D125" s="99">
        <v>81984.350000000006</v>
      </c>
      <c r="E125" s="99">
        <v>80283.990000000005</v>
      </c>
      <c r="F125" s="104">
        <v>72000</v>
      </c>
      <c r="G125" s="105">
        <v>12500</v>
      </c>
      <c r="H125" s="182">
        <v>46400</v>
      </c>
      <c r="I125" s="182">
        <v>46490</v>
      </c>
      <c r="J125" s="166">
        <v>4.8</v>
      </c>
      <c r="K125" s="166">
        <v>4.5</v>
      </c>
      <c r="L125" s="167" t="s">
        <v>1206</v>
      </c>
      <c r="M125" s="168" t="s">
        <v>1205</v>
      </c>
      <c r="N125" s="169">
        <v>0.03</v>
      </c>
      <c r="O125" s="21">
        <f t="shared" si="36"/>
        <v>0.29999999999999982</v>
      </c>
      <c r="P125" s="21" t="str">
        <f t="shared" si="37"/>
        <v>N</v>
      </c>
      <c r="Q125" s="22">
        <f t="shared" si="38"/>
        <v>33750.18</v>
      </c>
      <c r="R125" s="8" t="str">
        <f t="shared" si="39"/>
        <v>N</v>
      </c>
      <c r="S125" s="23">
        <f t="shared" si="40"/>
        <v>0.29999999999999982</v>
      </c>
      <c r="T125" s="24">
        <f t="shared" si="41"/>
        <v>20500</v>
      </c>
      <c r="U125" s="24">
        <f t="shared" si="42"/>
        <v>100000</v>
      </c>
      <c r="V125" s="24">
        <f t="shared" si="43"/>
        <v>257500</v>
      </c>
      <c r="W125" s="24">
        <f t="shared" si="44"/>
        <v>18015.649999999994</v>
      </c>
      <c r="X125" s="24">
        <f t="shared" si="45"/>
        <v>0</v>
      </c>
      <c r="Y125" s="24">
        <f t="shared" si="46"/>
        <v>18015.649999999994</v>
      </c>
      <c r="Z125" s="24">
        <f t="shared" si="47"/>
        <v>16747.035400000008</v>
      </c>
      <c r="AA125" s="25" t="str">
        <f t="shared" si="48"/>
        <v>N</v>
      </c>
      <c r="AB125" s="26">
        <f t="shared" si="49"/>
        <v>0</v>
      </c>
      <c r="AC125" s="27">
        <f t="shared" si="50"/>
        <v>20500</v>
      </c>
      <c r="AD125" s="28">
        <f t="shared" si="51"/>
        <v>100000</v>
      </c>
      <c r="AE125" s="28">
        <f t="shared" si="52"/>
        <v>257500</v>
      </c>
      <c r="AF125" s="28">
        <f t="shared" si="53"/>
        <v>0</v>
      </c>
      <c r="AG125" s="28">
        <f t="shared" si="54"/>
        <v>0</v>
      </c>
      <c r="AH125" s="28">
        <f t="shared" si="55"/>
        <v>0</v>
      </c>
      <c r="AI125" s="28">
        <f t="shared" si="56"/>
        <v>0</v>
      </c>
      <c r="AJ125" s="29" t="str">
        <f t="shared" si="57"/>
        <v>N</v>
      </c>
      <c r="AK125" s="30">
        <f t="shared" si="58"/>
        <v>0</v>
      </c>
      <c r="AL125" s="31">
        <f t="shared" si="59"/>
        <v>20500</v>
      </c>
      <c r="AM125" s="31">
        <f t="shared" si="60"/>
        <v>100000</v>
      </c>
      <c r="AN125" s="31">
        <f t="shared" si="61"/>
        <v>257500</v>
      </c>
      <c r="AO125" s="31">
        <f t="shared" si="62"/>
        <v>0</v>
      </c>
      <c r="AP125" s="31">
        <f t="shared" si="63"/>
        <v>0</v>
      </c>
      <c r="AQ125" s="31">
        <f t="shared" si="64"/>
        <v>0</v>
      </c>
      <c r="AR125" s="31">
        <f t="shared" si="65"/>
        <v>0</v>
      </c>
      <c r="AS125" s="32">
        <f t="shared" si="66"/>
        <v>0</v>
      </c>
      <c r="AT125" s="33">
        <f t="shared" si="67"/>
        <v>20500</v>
      </c>
      <c r="AU125" s="33">
        <f t="shared" si="68"/>
        <v>100000</v>
      </c>
      <c r="AV125" s="33">
        <v>257500</v>
      </c>
      <c r="AW125" s="33">
        <f t="shared" si="69"/>
        <v>0</v>
      </c>
      <c r="AX125" s="33">
        <f t="shared" si="70"/>
        <v>0</v>
      </c>
      <c r="AY125" s="34">
        <f t="shared" si="71"/>
        <v>16747.035400000008</v>
      </c>
    </row>
    <row r="126" spans="1:51" ht="15.75" customHeight="1" x14ac:dyDescent="0.3">
      <c r="A126" s="166" t="s">
        <v>326</v>
      </c>
      <c r="B126" s="99">
        <v>6086.69</v>
      </c>
      <c r="C126" s="99">
        <v>13021.86</v>
      </c>
      <c r="D126" s="99">
        <v>70157.289999999994</v>
      </c>
      <c r="E126" s="99">
        <v>60484.27</v>
      </c>
      <c r="F126" s="104">
        <v>66000</v>
      </c>
      <c r="G126" s="105">
        <v>0</v>
      </c>
      <c r="H126" s="182">
        <v>46432</v>
      </c>
      <c r="I126" s="182">
        <v>46507</v>
      </c>
      <c r="J126" s="166">
        <v>2.1</v>
      </c>
      <c r="K126" s="166">
        <v>0.7</v>
      </c>
      <c r="L126" s="167" t="s">
        <v>1206</v>
      </c>
      <c r="M126" s="168" t="s">
        <v>1203</v>
      </c>
      <c r="N126" s="169">
        <v>2.7E-2</v>
      </c>
      <c r="O126" s="21">
        <f t="shared" si="36"/>
        <v>1.4000000000000001</v>
      </c>
      <c r="P126" s="21" t="str">
        <f t="shared" si="37"/>
        <v>N</v>
      </c>
      <c r="Q126" s="22">
        <f t="shared" si="38"/>
        <v>19108.55</v>
      </c>
      <c r="R126" s="8" t="str">
        <f t="shared" si="39"/>
        <v>N</v>
      </c>
      <c r="S126" s="23">
        <f t="shared" si="40"/>
        <v>1.8666666666666669</v>
      </c>
      <c r="T126" s="24">
        <f t="shared" si="41"/>
        <v>20500</v>
      </c>
      <c r="U126" s="24">
        <f t="shared" si="42"/>
        <v>100000</v>
      </c>
      <c r="V126" s="24">
        <f t="shared" si="43"/>
        <v>257500</v>
      </c>
      <c r="W126" s="24">
        <f t="shared" si="44"/>
        <v>14718.360637499998</v>
      </c>
      <c r="X126" s="24">
        <f t="shared" si="45"/>
        <v>0</v>
      </c>
      <c r="Y126" s="24">
        <f t="shared" si="46"/>
        <v>14718.360637499998</v>
      </c>
      <c r="Z126" s="24">
        <f t="shared" si="47"/>
        <v>4906.1202124999982</v>
      </c>
      <c r="AA126" s="25" t="str">
        <f t="shared" si="48"/>
        <v>N</v>
      </c>
      <c r="AB126" s="26">
        <f t="shared" si="49"/>
        <v>0.86666666666666692</v>
      </c>
      <c r="AC126" s="27">
        <f t="shared" si="50"/>
        <v>20500</v>
      </c>
      <c r="AD126" s="28">
        <f t="shared" si="51"/>
        <v>100000</v>
      </c>
      <c r="AE126" s="28">
        <f t="shared" si="52"/>
        <v>257500</v>
      </c>
      <c r="AF126" s="28">
        <f t="shared" si="53"/>
        <v>11343.262021875005</v>
      </c>
      <c r="AG126" s="28">
        <f t="shared" si="54"/>
        <v>0</v>
      </c>
      <c r="AH126" s="28">
        <f t="shared" si="55"/>
        <v>11343.262021875005</v>
      </c>
      <c r="AI126" s="28">
        <f t="shared" si="56"/>
        <v>8811.0798110749893</v>
      </c>
      <c r="AJ126" s="29" t="str">
        <f t="shared" si="57"/>
        <v>N</v>
      </c>
      <c r="AK126" s="30">
        <f t="shared" si="58"/>
        <v>0</v>
      </c>
      <c r="AL126" s="31">
        <f t="shared" si="59"/>
        <v>20500</v>
      </c>
      <c r="AM126" s="31">
        <f t="shared" si="60"/>
        <v>100000</v>
      </c>
      <c r="AN126" s="31">
        <f t="shared" si="61"/>
        <v>257500</v>
      </c>
      <c r="AO126" s="31">
        <f t="shared" si="62"/>
        <v>0</v>
      </c>
      <c r="AP126" s="31">
        <f t="shared" si="63"/>
        <v>0</v>
      </c>
      <c r="AQ126" s="31">
        <f t="shared" si="64"/>
        <v>0</v>
      </c>
      <c r="AR126" s="31">
        <f t="shared" si="65"/>
        <v>0</v>
      </c>
      <c r="AS126" s="32">
        <f t="shared" si="66"/>
        <v>0</v>
      </c>
      <c r="AT126" s="33">
        <f t="shared" si="67"/>
        <v>20500</v>
      </c>
      <c r="AU126" s="33">
        <f t="shared" si="68"/>
        <v>100000</v>
      </c>
      <c r="AV126" s="33">
        <v>257500</v>
      </c>
      <c r="AW126" s="33">
        <f t="shared" si="69"/>
        <v>0</v>
      </c>
      <c r="AX126" s="33">
        <f t="shared" si="70"/>
        <v>0</v>
      </c>
      <c r="AY126" s="34">
        <f t="shared" si="71"/>
        <v>13717.200023574987</v>
      </c>
    </row>
    <row r="127" spans="1:51" ht="15.75" customHeight="1" x14ac:dyDescent="0.3">
      <c r="A127" s="166" t="s">
        <v>327</v>
      </c>
      <c r="B127" s="99">
        <v>13201.01</v>
      </c>
      <c r="C127" s="99">
        <v>22515.05</v>
      </c>
      <c r="D127" s="99">
        <v>63320.47</v>
      </c>
      <c r="E127" s="99">
        <v>58352.7</v>
      </c>
      <c r="F127" s="104">
        <v>190000</v>
      </c>
      <c r="G127" s="105">
        <v>24444</v>
      </c>
      <c r="H127" s="182">
        <v>46237</v>
      </c>
      <c r="I127" s="182">
        <v>46261</v>
      </c>
      <c r="J127" s="166">
        <v>2.4</v>
      </c>
      <c r="K127" s="166">
        <v>1.8</v>
      </c>
      <c r="L127" s="167" t="s">
        <v>1207</v>
      </c>
      <c r="M127" s="168" t="s">
        <v>1203</v>
      </c>
      <c r="N127" s="169">
        <v>0.06</v>
      </c>
      <c r="O127" s="21">
        <f t="shared" si="36"/>
        <v>0.59999999999999987</v>
      </c>
      <c r="P127" s="21" t="str">
        <f t="shared" si="37"/>
        <v>N</v>
      </c>
      <c r="Q127" s="22">
        <f t="shared" si="38"/>
        <v>35716.06</v>
      </c>
      <c r="R127" s="8" t="str">
        <f t="shared" si="39"/>
        <v>N</v>
      </c>
      <c r="S127" s="23">
        <f t="shared" si="40"/>
        <v>0.79999999999999982</v>
      </c>
      <c r="T127" s="24">
        <f t="shared" si="41"/>
        <v>50000</v>
      </c>
      <c r="U127" s="24">
        <f t="shared" si="42"/>
        <v>200000</v>
      </c>
      <c r="V127" s="24">
        <f t="shared" si="43"/>
        <v>257500</v>
      </c>
      <c r="W127" s="24">
        <f t="shared" si="44"/>
        <v>28394.2677</v>
      </c>
      <c r="X127" s="24">
        <f t="shared" si="45"/>
        <v>0</v>
      </c>
      <c r="Y127" s="24">
        <f t="shared" si="46"/>
        <v>28394.2677</v>
      </c>
      <c r="Z127" s="24">
        <f t="shared" si="47"/>
        <v>9464.7559000000001</v>
      </c>
      <c r="AA127" s="25" t="str">
        <f t="shared" si="48"/>
        <v>N</v>
      </c>
      <c r="AB127" s="26">
        <f t="shared" si="49"/>
        <v>0</v>
      </c>
      <c r="AC127" s="27">
        <f t="shared" si="50"/>
        <v>50000</v>
      </c>
      <c r="AD127" s="28">
        <f t="shared" si="51"/>
        <v>200000</v>
      </c>
      <c r="AE127" s="28">
        <f t="shared" si="52"/>
        <v>257500</v>
      </c>
      <c r="AF127" s="28">
        <f t="shared" si="53"/>
        <v>0</v>
      </c>
      <c r="AG127" s="28">
        <f t="shared" si="54"/>
        <v>0</v>
      </c>
      <c r="AH127" s="28">
        <f t="shared" si="55"/>
        <v>0</v>
      </c>
      <c r="AI127" s="28">
        <f t="shared" si="56"/>
        <v>0</v>
      </c>
      <c r="AJ127" s="29" t="str">
        <f t="shared" si="57"/>
        <v>N</v>
      </c>
      <c r="AK127" s="30">
        <f t="shared" si="58"/>
        <v>0</v>
      </c>
      <c r="AL127" s="31">
        <f t="shared" si="59"/>
        <v>50000</v>
      </c>
      <c r="AM127" s="31">
        <f t="shared" si="60"/>
        <v>200000</v>
      </c>
      <c r="AN127" s="31">
        <f t="shared" si="61"/>
        <v>257500</v>
      </c>
      <c r="AO127" s="31">
        <f t="shared" si="62"/>
        <v>0</v>
      </c>
      <c r="AP127" s="31">
        <f t="shared" si="63"/>
        <v>0</v>
      </c>
      <c r="AQ127" s="31">
        <f t="shared" si="64"/>
        <v>0</v>
      </c>
      <c r="AR127" s="31">
        <f t="shared" si="65"/>
        <v>0</v>
      </c>
      <c r="AS127" s="32">
        <f t="shared" si="66"/>
        <v>0</v>
      </c>
      <c r="AT127" s="33">
        <f t="shared" si="67"/>
        <v>50000</v>
      </c>
      <c r="AU127" s="33">
        <f t="shared" si="68"/>
        <v>200000</v>
      </c>
      <c r="AV127" s="33">
        <v>257500</v>
      </c>
      <c r="AW127" s="33">
        <f t="shared" si="69"/>
        <v>0</v>
      </c>
      <c r="AX127" s="33">
        <f t="shared" si="70"/>
        <v>0</v>
      </c>
      <c r="AY127" s="34">
        <f t="shared" si="71"/>
        <v>9464.7559000000001</v>
      </c>
    </row>
    <row r="128" spans="1:51" ht="15.75" customHeight="1" x14ac:dyDescent="0.3">
      <c r="A128" s="166" t="s">
        <v>328</v>
      </c>
      <c r="B128" s="99">
        <v>14420.27</v>
      </c>
      <c r="C128" s="99">
        <v>22782.240000000002</v>
      </c>
      <c r="D128" s="99">
        <v>83673.83</v>
      </c>
      <c r="E128" s="99">
        <v>73951.789999999994</v>
      </c>
      <c r="F128" s="104">
        <v>15000</v>
      </c>
      <c r="G128" s="105">
        <v>0</v>
      </c>
      <c r="H128" s="182">
        <v>46390</v>
      </c>
      <c r="I128" s="182">
        <v>46449</v>
      </c>
      <c r="J128" s="166">
        <v>4.0999999999999996</v>
      </c>
      <c r="K128" s="166">
        <v>1.5</v>
      </c>
      <c r="L128" s="167" t="s">
        <v>1207</v>
      </c>
      <c r="M128" s="168" t="s">
        <v>1204</v>
      </c>
      <c r="N128" s="169">
        <v>0.01</v>
      </c>
      <c r="O128" s="21">
        <f t="shared" si="36"/>
        <v>2.5999999999999996</v>
      </c>
      <c r="P128" s="21" t="str">
        <f t="shared" si="37"/>
        <v>N</v>
      </c>
      <c r="Q128" s="22">
        <f t="shared" si="38"/>
        <v>37202.51</v>
      </c>
      <c r="R128" s="8" t="str">
        <f t="shared" si="39"/>
        <v>N</v>
      </c>
      <c r="S128" s="23">
        <f t="shared" si="40"/>
        <v>5.1999999999999993</v>
      </c>
      <c r="T128" s="24">
        <f t="shared" si="41"/>
        <v>50000</v>
      </c>
      <c r="U128" s="24">
        <f t="shared" si="42"/>
        <v>200000</v>
      </c>
      <c r="V128" s="24">
        <f t="shared" si="43"/>
        <v>257500</v>
      </c>
      <c r="W128" s="24">
        <f t="shared" si="44"/>
        <v>18787.26755</v>
      </c>
      <c r="X128" s="24">
        <f t="shared" si="45"/>
        <v>0</v>
      </c>
      <c r="Y128" s="24">
        <f t="shared" si="46"/>
        <v>18787.26755</v>
      </c>
      <c r="Z128" s="24">
        <f t="shared" si="47"/>
        <v>18787.26755</v>
      </c>
      <c r="AA128" s="25" t="str">
        <f t="shared" si="48"/>
        <v>N</v>
      </c>
      <c r="AB128" s="26">
        <f t="shared" si="49"/>
        <v>4.1999999999999993</v>
      </c>
      <c r="AC128" s="27">
        <f t="shared" si="50"/>
        <v>50000</v>
      </c>
      <c r="AD128" s="28">
        <f t="shared" si="51"/>
        <v>200000</v>
      </c>
      <c r="AE128" s="28">
        <f t="shared" si="52"/>
        <v>257500</v>
      </c>
      <c r="AF128" s="28">
        <f t="shared" si="53"/>
        <v>18975.140225499999</v>
      </c>
      <c r="AG128" s="28">
        <f t="shared" si="54"/>
        <v>0</v>
      </c>
      <c r="AH128" s="28">
        <f t="shared" si="55"/>
        <v>18975.140225499999</v>
      </c>
      <c r="AI128" s="28">
        <f t="shared" si="56"/>
        <v>18975.140225499999</v>
      </c>
      <c r="AJ128" s="29" t="str">
        <f t="shared" si="57"/>
        <v>N</v>
      </c>
      <c r="AK128" s="30">
        <f t="shared" si="58"/>
        <v>3.1999999999999993</v>
      </c>
      <c r="AL128" s="31">
        <f t="shared" si="59"/>
        <v>50000</v>
      </c>
      <c r="AM128" s="31">
        <f t="shared" si="60"/>
        <v>200000</v>
      </c>
      <c r="AN128" s="31">
        <f t="shared" si="61"/>
        <v>257500</v>
      </c>
      <c r="AO128" s="31">
        <f t="shared" si="62"/>
        <v>19164.891627754998</v>
      </c>
      <c r="AP128" s="31">
        <f t="shared" si="63"/>
        <v>0</v>
      </c>
      <c r="AQ128" s="31">
        <f t="shared" si="64"/>
        <v>19164.891627754998</v>
      </c>
      <c r="AR128" s="31">
        <f t="shared" si="65"/>
        <v>19164.891627754998</v>
      </c>
      <c r="AS128" s="32">
        <f t="shared" si="66"/>
        <v>2.1999999999999993</v>
      </c>
      <c r="AT128" s="33">
        <f t="shared" si="67"/>
        <v>50000</v>
      </c>
      <c r="AU128" s="33">
        <f t="shared" si="68"/>
        <v>200000</v>
      </c>
      <c r="AV128" s="33">
        <v>257500</v>
      </c>
      <c r="AW128" s="33">
        <f t="shared" si="69"/>
        <v>19356.540544032548</v>
      </c>
      <c r="AX128" s="33">
        <f t="shared" si="70"/>
        <v>19356.540544032548</v>
      </c>
      <c r="AY128" s="34">
        <f t="shared" si="71"/>
        <v>76283.839947287546</v>
      </c>
    </row>
    <row r="129" spans="1:51" ht="15.75" customHeight="1" x14ac:dyDescent="0.3">
      <c r="A129" s="166" t="s">
        <v>329</v>
      </c>
      <c r="B129" s="99">
        <v>11922.89</v>
      </c>
      <c r="C129" s="99">
        <v>31664.2</v>
      </c>
      <c r="D129" s="99">
        <v>56844.33</v>
      </c>
      <c r="E129" s="99">
        <v>49468.59</v>
      </c>
      <c r="F129" s="104">
        <v>111000</v>
      </c>
      <c r="G129" s="105">
        <v>12500</v>
      </c>
      <c r="H129" s="182">
        <v>46523</v>
      </c>
      <c r="I129" s="182">
        <v>46580</v>
      </c>
      <c r="J129" s="166">
        <v>3.7</v>
      </c>
      <c r="K129" s="166">
        <v>1.9</v>
      </c>
      <c r="L129" s="167" t="s">
        <v>1207</v>
      </c>
      <c r="M129" s="168" t="s">
        <v>1205</v>
      </c>
      <c r="N129" s="169">
        <v>0.02</v>
      </c>
      <c r="O129" s="21">
        <f t="shared" si="36"/>
        <v>1.8000000000000003</v>
      </c>
      <c r="P129" s="21" t="str">
        <f t="shared" si="37"/>
        <v>N</v>
      </c>
      <c r="Q129" s="22">
        <f t="shared" si="38"/>
        <v>43587.09</v>
      </c>
      <c r="R129" s="8" t="str">
        <f t="shared" si="39"/>
        <v>N</v>
      </c>
      <c r="S129" s="23">
        <f t="shared" si="40"/>
        <v>1.8000000000000003</v>
      </c>
      <c r="T129" s="24">
        <f t="shared" si="41"/>
        <v>50000</v>
      </c>
      <c r="U129" s="24">
        <f t="shared" si="42"/>
        <v>200000</v>
      </c>
      <c r="V129" s="24">
        <f t="shared" si="43"/>
        <v>257500</v>
      </c>
      <c r="W129" s="24">
        <f t="shared" si="44"/>
        <v>44458.8318</v>
      </c>
      <c r="X129" s="24">
        <f t="shared" si="45"/>
        <v>0</v>
      </c>
      <c r="Y129" s="24">
        <f t="shared" si="46"/>
        <v>44458.8318</v>
      </c>
      <c r="Z129" s="24">
        <f t="shared" si="47"/>
        <v>0</v>
      </c>
      <c r="AA129" s="25" t="str">
        <f t="shared" si="48"/>
        <v>N</v>
      </c>
      <c r="AB129" s="26">
        <f t="shared" si="49"/>
        <v>0.80000000000000027</v>
      </c>
      <c r="AC129" s="27">
        <f t="shared" si="50"/>
        <v>50000</v>
      </c>
      <c r="AD129" s="28">
        <f t="shared" si="51"/>
        <v>200000</v>
      </c>
      <c r="AE129" s="28">
        <f t="shared" si="52"/>
        <v>257500</v>
      </c>
      <c r="AF129" s="28">
        <f t="shared" si="53"/>
        <v>45348.008436000004</v>
      </c>
      <c r="AG129" s="28">
        <f t="shared" si="54"/>
        <v>0</v>
      </c>
      <c r="AH129" s="28">
        <f t="shared" si="55"/>
        <v>45348.008436000004</v>
      </c>
      <c r="AI129" s="28">
        <f t="shared" si="56"/>
        <v>0</v>
      </c>
      <c r="AJ129" s="29" t="str">
        <f t="shared" si="57"/>
        <v>N</v>
      </c>
      <c r="AK129" s="30">
        <f t="shared" si="58"/>
        <v>0</v>
      </c>
      <c r="AL129" s="31">
        <f t="shared" si="59"/>
        <v>50000</v>
      </c>
      <c r="AM129" s="31">
        <f t="shared" si="60"/>
        <v>200000</v>
      </c>
      <c r="AN129" s="31">
        <f t="shared" si="61"/>
        <v>257500</v>
      </c>
      <c r="AO129" s="31">
        <f t="shared" si="62"/>
        <v>0</v>
      </c>
      <c r="AP129" s="31">
        <f t="shared" si="63"/>
        <v>0</v>
      </c>
      <c r="AQ129" s="31">
        <f t="shared" si="64"/>
        <v>0</v>
      </c>
      <c r="AR129" s="31">
        <f t="shared" si="65"/>
        <v>0</v>
      </c>
      <c r="AS129" s="32">
        <f t="shared" si="66"/>
        <v>0</v>
      </c>
      <c r="AT129" s="33">
        <f t="shared" si="67"/>
        <v>50000</v>
      </c>
      <c r="AU129" s="33">
        <f t="shared" si="68"/>
        <v>200000</v>
      </c>
      <c r="AV129" s="33">
        <v>257500</v>
      </c>
      <c r="AW129" s="33">
        <f t="shared" si="69"/>
        <v>0</v>
      </c>
      <c r="AX129" s="33">
        <f t="shared" si="70"/>
        <v>0</v>
      </c>
      <c r="AY129" s="34">
        <f t="shared" si="71"/>
        <v>0</v>
      </c>
    </row>
    <row r="130" spans="1:51" ht="15.75" customHeight="1" x14ac:dyDescent="0.3">
      <c r="A130" s="166" t="s">
        <v>330</v>
      </c>
      <c r="B130" s="99">
        <v>15557.56</v>
      </c>
      <c r="C130" s="99">
        <v>10773.27</v>
      </c>
      <c r="D130" s="99">
        <v>86095.01</v>
      </c>
      <c r="E130" s="99">
        <v>79450.710000000006</v>
      </c>
      <c r="F130" s="104">
        <v>100000</v>
      </c>
      <c r="G130" s="105">
        <v>0</v>
      </c>
      <c r="H130" s="182">
        <v>46560</v>
      </c>
      <c r="I130" s="182">
        <v>46596</v>
      </c>
      <c r="J130" s="166">
        <v>2.7</v>
      </c>
      <c r="K130" s="166">
        <v>2.7</v>
      </c>
      <c r="L130" s="167" t="s">
        <v>1207</v>
      </c>
      <c r="M130" s="168" t="s">
        <v>1204</v>
      </c>
      <c r="N130" s="169">
        <v>0.02</v>
      </c>
      <c r="O130" s="21">
        <f t="shared" si="36"/>
        <v>0</v>
      </c>
      <c r="P130" s="21" t="str">
        <f t="shared" si="37"/>
        <v>N</v>
      </c>
      <c r="Q130" s="22">
        <f t="shared" si="38"/>
        <v>26330.83</v>
      </c>
      <c r="R130" s="8" t="str">
        <f t="shared" si="39"/>
        <v>N</v>
      </c>
      <c r="S130" s="23">
        <f t="shared" si="40"/>
        <v>0</v>
      </c>
      <c r="T130" s="24">
        <f t="shared" si="41"/>
        <v>50000</v>
      </c>
      <c r="U130" s="24">
        <f t="shared" si="42"/>
        <v>200000</v>
      </c>
      <c r="V130" s="24">
        <f t="shared" si="43"/>
        <v>257500</v>
      </c>
      <c r="W130" s="24">
        <f t="shared" si="44"/>
        <v>0</v>
      </c>
      <c r="X130" s="24">
        <f t="shared" si="45"/>
        <v>0</v>
      </c>
      <c r="Y130" s="24">
        <f t="shared" si="46"/>
        <v>0</v>
      </c>
      <c r="Z130" s="24">
        <f t="shared" si="47"/>
        <v>0</v>
      </c>
      <c r="AA130" s="25" t="str">
        <f t="shared" si="48"/>
        <v>N</v>
      </c>
      <c r="AB130" s="26">
        <f t="shared" si="49"/>
        <v>0</v>
      </c>
      <c r="AC130" s="27">
        <f t="shared" si="50"/>
        <v>50000</v>
      </c>
      <c r="AD130" s="28">
        <f t="shared" si="51"/>
        <v>200000</v>
      </c>
      <c r="AE130" s="28">
        <f t="shared" si="52"/>
        <v>257500</v>
      </c>
      <c r="AF130" s="28">
        <f t="shared" si="53"/>
        <v>0</v>
      </c>
      <c r="AG130" s="28">
        <f t="shared" si="54"/>
        <v>0</v>
      </c>
      <c r="AH130" s="28">
        <f t="shared" si="55"/>
        <v>0</v>
      </c>
      <c r="AI130" s="28">
        <f t="shared" si="56"/>
        <v>0</v>
      </c>
      <c r="AJ130" s="29" t="str">
        <f t="shared" si="57"/>
        <v>N</v>
      </c>
      <c r="AK130" s="30">
        <f t="shared" si="58"/>
        <v>0</v>
      </c>
      <c r="AL130" s="31">
        <f t="shared" si="59"/>
        <v>50000</v>
      </c>
      <c r="AM130" s="31">
        <f t="shared" si="60"/>
        <v>200000</v>
      </c>
      <c r="AN130" s="31">
        <f t="shared" si="61"/>
        <v>257500</v>
      </c>
      <c r="AO130" s="31">
        <f t="shared" si="62"/>
        <v>0</v>
      </c>
      <c r="AP130" s="31">
        <f t="shared" si="63"/>
        <v>0</v>
      </c>
      <c r="AQ130" s="31">
        <f t="shared" si="64"/>
        <v>0</v>
      </c>
      <c r="AR130" s="31">
        <f t="shared" si="65"/>
        <v>0</v>
      </c>
      <c r="AS130" s="32">
        <f t="shared" si="66"/>
        <v>0</v>
      </c>
      <c r="AT130" s="33">
        <f t="shared" si="67"/>
        <v>50000</v>
      </c>
      <c r="AU130" s="33">
        <f t="shared" si="68"/>
        <v>200000</v>
      </c>
      <c r="AV130" s="33">
        <v>257500</v>
      </c>
      <c r="AW130" s="33">
        <f t="shared" si="69"/>
        <v>0</v>
      </c>
      <c r="AX130" s="33">
        <f t="shared" si="70"/>
        <v>0</v>
      </c>
      <c r="AY130" s="34">
        <f t="shared" si="71"/>
        <v>0</v>
      </c>
    </row>
    <row r="131" spans="1:51" ht="15.75" customHeight="1" x14ac:dyDescent="0.3">
      <c r="A131" s="166" t="s">
        <v>331</v>
      </c>
      <c r="B131" s="99">
        <v>11405.77</v>
      </c>
      <c r="C131" s="99">
        <v>17658.53</v>
      </c>
      <c r="D131" s="99">
        <v>82949.539999999994</v>
      </c>
      <c r="E131" s="99">
        <v>67974.69</v>
      </c>
      <c r="F131" s="104">
        <v>0</v>
      </c>
      <c r="G131" s="108">
        <v>12500</v>
      </c>
      <c r="H131" s="182">
        <v>46356</v>
      </c>
      <c r="I131" s="182">
        <v>46444</v>
      </c>
      <c r="J131" s="166">
        <v>3.5</v>
      </c>
      <c r="K131" s="166">
        <v>2.8</v>
      </c>
      <c r="L131" s="167" t="s">
        <v>1206</v>
      </c>
      <c r="M131" s="168" t="s">
        <v>1204</v>
      </c>
      <c r="N131" s="169">
        <v>0.02</v>
      </c>
      <c r="O131" s="21">
        <f t="shared" si="36"/>
        <v>0.70000000000000018</v>
      </c>
      <c r="P131" s="21" t="str">
        <f t="shared" si="37"/>
        <v>N</v>
      </c>
      <c r="Q131" s="22">
        <f t="shared" si="38"/>
        <v>29064.3</v>
      </c>
      <c r="R131" s="8" t="str">
        <f t="shared" si="39"/>
        <v>N</v>
      </c>
      <c r="S131" s="23">
        <f t="shared" si="40"/>
        <v>1.4000000000000004</v>
      </c>
      <c r="T131" s="24">
        <f t="shared" si="41"/>
        <v>20500</v>
      </c>
      <c r="U131" s="24">
        <f t="shared" si="42"/>
        <v>100000</v>
      </c>
      <c r="V131" s="24">
        <f t="shared" si="43"/>
        <v>257500</v>
      </c>
      <c r="W131" s="24">
        <f t="shared" si="44"/>
        <v>8525.2300000000032</v>
      </c>
      <c r="X131" s="24">
        <f t="shared" si="45"/>
        <v>0</v>
      </c>
      <c r="Y131" s="24">
        <f t="shared" si="46"/>
        <v>8525.2300000000032</v>
      </c>
      <c r="Z131" s="24">
        <f t="shared" si="47"/>
        <v>21120.355999999996</v>
      </c>
      <c r="AA131" s="25" t="str">
        <f t="shared" si="48"/>
        <v>N</v>
      </c>
      <c r="AB131" s="26">
        <f t="shared" si="49"/>
        <v>0.40000000000000036</v>
      </c>
      <c r="AC131" s="27">
        <f t="shared" si="50"/>
        <v>20500</v>
      </c>
      <c r="AD131" s="28">
        <f t="shared" si="51"/>
        <v>100000</v>
      </c>
      <c r="AE131" s="28">
        <f t="shared" si="52"/>
        <v>257500</v>
      </c>
      <c r="AF131" s="28">
        <f t="shared" si="53"/>
        <v>4262.6150000000016</v>
      </c>
      <c r="AG131" s="28">
        <f t="shared" si="54"/>
        <v>0</v>
      </c>
      <c r="AH131" s="28">
        <f t="shared" si="55"/>
        <v>4262.6150000000016</v>
      </c>
      <c r="AI131" s="28">
        <f t="shared" si="56"/>
        <v>25975.882719999998</v>
      </c>
      <c r="AJ131" s="29" t="str">
        <f t="shared" si="57"/>
        <v>N</v>
      </c>
      <c r="AK131" s="30">
        <f t="shared" si="58"/>
        <v>0</v>
      </c>
      <c r="AL131" s="31">
        <f t="shared" si="59"/>
        <v>20500</v>
      </c>
      <c r="AM131" s="31">
        <f t="shared" si="60"/>
        <v>100000</v>
      </c>
      <c r="AN131" s="31">
        <f t="shared" si="61"/>
        <v>257500</v>
      </c>
      <c r="AO131" s="31">
        <f t="shared" si="62"/>
        <v>0</v>
      </c>
      <c r="AP131" s="31">
        <f t="shared" si="63"/>
        <v>0</v>
      </c>
      <c r="AQ131" s="31">
        <f t="shared" si="64"/>
        <v>0</v>
      </c>
      <c r="AR131" s="31">
        <f t="shared" si="65"/>
        <v>0</v>
      </c>
      <c r="AS131" s="32">
        <f t="shared" si="66"/>
        <v>0</v>
      </c>
      <c r="AT131" s="33">
        <f t="shared" si="67"/>
        <v>20500</v>
      </c>
      <c r="AU131" s="33">
        <f t="shared" si="68"/>
        <v>100000</v>
      </c>
      <c r="AV131" s="33">
        <v>257500</v>
      </c>
      <c r="AW131" s="33">
        <f t="shared" si="69"/>
        <v>0</v>
      </c>
      <c r="AX131" s="33">
        <f t="shared" si="70"/>
        <v>0</v>
      </c>
      <c r="AY131" s="34">
        <f t="shared" si="71"/>
        <v>47096.238719999994</v>
      </c>
    </row>
    <row r="132" spans="1:51" ht="15.75" customHeight="1" x14ac:dyDescent="0.3">
      <c r="A132" s="166" t="s">
        <v>332</v>
      </c>
      <c r="B132" s="99">
        <v>7148.24</v>
      </c>
      <c r="C132" s="99">
        <v>3701.6</v>
      </c>
      <c r="D132" s="99">
        <v>49273.93</v>
      </c>
      <c r="E132" s="99">
        <v>48956.73</v>
      </c>
      <c r="F132" s="109">
        <v>51000</v>
      </c>
      <c r="G132" s="108">
        <v>12500</v>
      </c>
      <c r="H132" s="182">
        <v>46265</v>
      </c>
      <c r="I132" s="182">
        <v>46278</v>
      </c>
      <c r="J132" s="166">
        <v>3.9</v>
      </c>
      <c r="K132" s="166">
        <v>0.9</v>
      </c>
      <c r="L132" s="167" t="s">
        <v>1206</v>
      </c>
      <c r="M132" s="168" t="s">
        <v>1205</v>
      </c>
      <c r="N132" s="169">
        <v>0.04</v>
      </c>
      <c r="O132" s="21">
        <f t="shared" si="36"/>
        <v>3</v>
      </c>
      <c r="P132" s="21" t="str">
        <f t="shared" si="37"/>
        <v>N</v>
      </c>
      <c r="Q132" s="22">
        <f t="shared" si="38"/>
        <v>10849.84</v>
      </c>
      <c r="R132" s="8" t="str">
        <f t="shared" si="39"/>
        <v>N</v>
      </c>
      <c r="S132" s="23">
        <f t="shared" si="40"/>
        <v>3</v>
      </c>
      <c r="T132" s="24">
        <f t="shared" si="41"/>
        <v>20500</v>
      </c>
      <c r="U132" s="24">
        <f t="shared" si="42"/>
        <v>100000</v>
      </c>
      <c r="V132" s="24">
        <f t="shared" si="43"/>
        <v>257500</v>
      </c>
      <c r="W132" s="24">
        <f t="shared" si="44"/>
        <v>11283.8336</v>
      </c>
      <c r="X132" s="24">
        <f t="shared" si="45"/>
        <v>0</v>
      </c>
      <c r="Y132" s="24">
        <f t="shared" si="46"/>
        <v>11283.8336</v>
      </c>
      <c r="Z132" s="24">
        <f t="shared" si="47"/>
        <v>0</v>
      </c>
      <c r="AA132" s="25" t="str">
        <f t="shared" si="48"/>
        <v>N</v>
      </c>
      <c r="AB132" s="26">
        <f t="shared" si="49"/>
        <v>2</v>
      </c>
      <c r="AC132" s="27">
        <f t="shared" si="50"/>
        <v>20500</v>
      </c>
      <c r="AD132" s="28">
        <f t="shared" si="51"/>
        <v>100000</v>
      </c>
      <c r="AE132" s="28">
        <f t="shared" si="52"/>
        <v>257500</v>
      </c>
      <c r="AF132" s="28">
        <f t="shared" si="53"/>
        <v>11735.186944000001</v>
      </c>
      <c r="AG132" s="28">
        <f t="shared" si="54"/>
        <v>0</v>
      </c>
      <c r="AH132" s="28">
        <f t="shared" si="55"/>
        <v>11735.186944000001</v>
      </c>
      <c r="AI132" s="28">
        <f t="shared" si="56"/>
        <v>0</v>
      </c>
      <c r="AJ132" s="29" t="str">
        <f t="shared" si="57"/>
        <v>N</v>
      </c>
      <c r="AK132" s="30">
        <f t="shared" si="58"/>
        <v>1</v>
      </c>
      <c r="AL132" s="31">
        <f t="shared" si="59"/>
        <v>20500</v>
      </c>
      <c r="AM132" s="31">
        <f t="shared" si="60"/>
        <v>100000</v>
      </c>
      <c r="AN132" s="31">
        <f t="shared" si="61"/>
        <v>257500</v>
      </c>
      <c r="AO132" s="31">
        <f t="shared" si="62"/>
        <v>12204.594421760001</v>
      </c>
      <c r="AP132" s="31">
        <f t="shared" si="63"/>
        <v>0</v>
      </c>
      <c r="AQ132" s="31">
        <f t="shared" si="64"/>
        <v>12204.594421760001</v>
      </c>
      <c r="AR132" s="31">
        <f t="shared" si="65"/>
        <v>0</v>
      </c>
      <c r="AS132" s="32">
        <f t="shared" si="66"/>
        <v>0</v>
      </c>
      <c r="AT132" s="33">
        <f t="shared" si="67"/>
        <v>20500</v>
      </c>
      <c r="AU132" s="33">
        <f t="shared" si="68"/>
        <v>100000</v>
      </c>
      <c r="AV132" s="33">
        <v>257500</v>
      </c>
      <c r="AW132" s="33">
        <f t="shared" si="69"/>
        <v>0</v>
      </c>
      <c r="AX132" s="33">
        <f t="shared" si="70"/>
        <v>0</v>
      </c>
      <c r="AY132" s="34">
        <f t="shared" si="71"/>
        <v>0</v>
      </c>
    </row>
    <row r="133" spans="1:51" ht="15.75" customHeight="1" x14ac:dyDescent="0.3">
      <c r="A133" s="166" t="s">
        <v>333</v>
      </c>
      <c r="B133" s="99">
        <v>8991.4</v>
      </c>
      <c r="C133" s="99">
        <v>26121.040000000001</v>
      </c>
      <c r="D133" s="99">
        <v>58841.08</v>
      </c>
      <c r="E133" s="99">
        <v>51692.47</v>
      </c>
      <c r="F133" s="109">
        <v>95000</v>
      </c>
      <c r="G133" s="108">
        <v>12500</v>
      </c>
      <c r="H133" s="182">
        <v>46541</v>
      </c>
      <c r="I133" s="182">
        <v>46588</v>
      </c>
      <c r="J133" s="166">
        <v>4.5999999999999996</v>
      </c>
      <c r="K133" s="166">
        <v>1</v>
      </c>
      <c r="L133" s="167" t="s">
        <v>1206</v>
      </c>
      <c r="M133" s="168" t="s">
        <v>1203</v>
      </c>
      <c r="N133" s="169">
        <v>0.05</v>
      </c>
      <c r="O133" s="21">
        <f t="shared" ref="O133:O196" si="72">MAX(0, J133-K133)</f>
        <v>3.5999999999999996</v>
      </c>
      <c r="P133" s="21" t="str">
        <f t="shared" ref="P133:P196" si="73">IF(
  AND(
    I133 &gt;= H133 - 10,
    I133 &lt;= DATE(2026,6,30),
    O133 &gt; 0
  ),
  "Y",
  "N"
)</f>
        <v>N</v>
      </c>
      <c r="Q133" s="22">
        <f t="shared" ref="Q133:Q196" si="74">B133+C133</f>
        <v>35112.44</v>
      </c>
      <c r="R133" s="8" t="str">
        <f t="shared" ref="R133:R196" si="75">IF(AND(P133="Y",O133&gt;0),"Y","N")</f>
        <v>N</v>
      </c>
      <c r="S133" s="23">
        <f t="shared" ref="S133:S196" si="76">MAX(0,(O133/M133))</f>
        <v>4.8</v>
      </c>
      <c r="T133" s="24">
        <f t="shared" ref="T133:T196" si="77">IF(R133="Y",(20500+G133),IF(AND(R133="N",L133="G"),20500,IF(AND(R133="N",L133="P"),50000,IF(AND(R133="",L133="G"),20500,IF(AND(R133="",L133="P"),50000,"")))))</f>
        <v>20500</v>
      </c>
      <c r="U133" s="24">
        <f t="shared" ref="U133:U196" si="78">IF(AND(R133="Y",G133&gt;0),224000,IF(AND(R133="Y",G133=0),138500,IF(AND(R133="N",L133="G"),100000,IF(AND(R133="N",L133=""),100000,IF(AND(R133="N",L133="P"),200000,"")))))</f>
        <v>100000</v>
      </c>
      <c r="V133" s="24">
        <f t="shared" ref="V133:V196" si="79">IF(R133="Y",U133,IF(R133="N",257500,IF(R133="",257500,)))</f>
        <v>257500</v>
      </c>
      <c r="W133" s="24">
        <f t="shared" ref="W133:W196" si="80">IF(
  M133&lt;0.5,
  0,
  MAX(
    0,
    IF(
      S133=0,
      0,
      IF(
        R133="Y",
        MIN(Q133*(1+N133), T133, U133-E133, V133-E133),
        MIN(Q133*(1+N133), T133, U133-D133, V133-F133)
      )
    )
  ) * M133
)</f>
        <v>15375</v>
      </c>
      <c r="X133" s="24">
        <f t="shared" ref="X133:X196" si="81">IF(
  M133&lt;0.5,
  0,
  MAX(
    0,
    IF(
      S133=0,
      0,
      IF(
        R133="Y",
        (Q133*(1+N133)-W133),
        0
      )
    )
  ) * M133
)</f>
        <v>0</v>
      </c>
      <c r="Y133" s="24">
        <f t="shared" ref="Y133:Y196" si="82">W133+X133</f>
        <v>15375</v>
      </c>
      <c r="Z133" s="24">
        <f t="shared" ref="Z133:Z196" si="83">IF(S133=0, 0, MAX(0, (Q133*(1+N133))-Y133))</f>
        <v>21493.062000000005</v>
      </c>
      <c r="AA133" s="25" t="str">
        <f t="shared" ref="AA133:AA196" si="84">IF(AND(P133="Y",O133&gt;1),"Y","N")</f>
        <v>N</v>
      </c>
      <c r="AB133" s="26">
        <f t="shared" ref="AB133:AB196" si="85">MAX(0,(S133-1))</f>
        <v>3.8</v>
      </c>
      <c r="AC133" s="27">
        <f t="shared" ref="AC133:AC196" si="86">IF(AA133="Y",(20500+G133),IF(AND(AA133="N",L133="G"),20500,IF(AND(AA133="N",L133="P"),50000,IF(AND(AA133="",L133="G"),20500,IF(AND(AA133="",L133="P"),50000,"")))))</f>
        <v>20500</v>
      </c>
      <c r="AD133" s="28">
        <f t="shared" ref="AD133:AD196" si="87">IF(AND(AA133="Y",G133&gt;0),224000,IF(AND(AA133="Y",G133=0),138500,IF(AND(AA133="N",L133="G"),100000,IF(AND(AA133="N",L133=""),100000,IF(AND(AA133="N",L133="P"),200000,"")))))</f>
        <v>100000</v>
      </c>
      <c r="AE133" s="28">
        <f t="shared" ref="AE133:AE196" si="88">IF(AA133="Y",AD133,IF(AA133="N",257500,IF(AA133="",257500,)))</f>
        <v>257500</v>
      </c>
      <c r="AF133" s="28">
        <f t="shared" ref="AF133:AF196" si="89">IF(
  M133&lt;0.5,
  0,
  MAX(
    0,
    IF(
      AB133=0,
      0,
      IF(
        AA133="Y",
        MIN(Q133*(1+N133)*(1+N133), AC133, AD133-E133-W133, AE133-E133-W133),
        MIN(Q133*(1+N133)*(1+N133), AC133, AD133-D133-W133, AE133-F133-W133)
      )
    )
  ) * M133
)</f>
        <v>15375</v>
      </c>
      <c r="AG133" s="28">
        <f t="shared" ref="AG133:AG196" si="90">IF(
  M133&lt;0.5,
  0,
  MAX(
    0,
    IF(
      AB133=0,
      0,
      IF(
        AA133="Y",
        (Q133*(1+N133)*(1+N133)-AF133),
        0
      )
    )
  ) * M133
)</f>
        <v>0</v>
      </c>
      <c r="AH133" s="28">
        <f t="shared" ref="AH133:AH196" si="91">AF133+AG133</f>
        <v>15375</v>
      </c>
      <c r="AI133" s="28">
        <f t="shared" ref="AI133:AI196" si="92">IF(AB133=0, 0, MAX(0, (Q133*(1+N133)*(1+N133)) - AH133))</f>
        <v>23336.465100000009</v>
      </c>
      <c r="AJ133" s="29" t="str">
        <f t="shared" ref="AJ133:AJ196" si="93">IF(AND(P133="Y",O133&gt;2),"Y","N")</f>
        <v>N</v>
      </c>
      <c r="AK133" s="30">
        <f t="shared" ref="AK133:AK196" si="94">MAX(0,(AB133-1))</f>
        <v>2.8</v>
      </c>
      <c r="AL133" s="31">
        <f t="shared" ref="AL133:AL196" si="95">IF(AJ133="Y",(20500+G133),IF(AND(AJ133="N",L133="G"),20500,IF(AND(AJ133="N",L133="P"),50000,IF(AND(AJ133="",L133="G"),20500,IF(AND(AJ133="",L133="P"),50000,"")))))</f>
        <v>20500</v>
      </c>
      <c r="AM133" s="31">
        <f t="shared" ref="AM133:AM196" si="96">IF(AND(AJ133="Y",G133&gt;0),224000,IF(AND(AJ133="Y",G133=0),138500,IF(AND(AJ133="N",L133="G"),100000,IF(AND(AJ133="N",L133=""),100000,IF(AND(AJ133="N",L133="P"),200000,"")))))</f>
        <v>100000</v>
      </c>
      <c r="AN133" s="31">
        <f t="shared" ref="AN133:AN196" si="97">IF(AJ133="Y",AM133,IF(AJ133="N",257500,IF(AJ133="",257500,)))</f>
        <v>257500</v>
      </c>
      <c r="AO133" s="31">
        <f t="shared" ref="AO133:AO196" si="98">IF(
  M133&lt;0.5,
  0,
  MAX(
    0,
    IF(
      AK133=0,
      0,
      IF(
        AJ133="Y",
        MIN(Q133*(1+N133)*(1+N133)*(1+N133), AL133, AM133-E133-W133-AF197, AN133-E133-W133-AF133),
        MIN(Q133*(1+N133)*(1+N133)*(1+N133), AL133, AM133-D133-W133-AF197, AN133-F133-W133-AF133)
      )
    )
  ) * M133
)</f>
        <v>11496.880799999997</v>
      </c>
      <c r="AP133" s="31">
        <f t="shared" ref="AP133:AP196" si="99">IF(
  M133&lt;0.5,
  0,
  MAX(
    0,
    IF(
      AK133=0,
      0,
      IF(
        AJ133="Y",
        (Q133*(1+N133)*(1+N133)*(1+N133)-AO133),
        0
      )
    )
  ) * M133
)</f>
        <v>0</v>
      </c>
      <c r="AQ133" s="31">
        <f t="shared" ref="AQ133:AQ196" si="100">AO133+AP133</f>
        <v>11496.880799999997</v>
      </c>
      <c r="AR133" s="31">
        <f t="shared" ref="AR133:AR196" si="101">IF(AK133=0, 0, MAX(0, (Q133*(1+N133)*(1+N133)*(1+N133)) - AQ133))</f>
        <v>29150.157555000013</v>
      </c>
      <c r="AS133" s="32">
        <f t="shared" ref="AS133:AS196" si="102">MAX(0,(AK133-1))</f>
        <v>1.7999999999999998</v>
      </c>
      <c r="AT133" s="33">
        <f t="shared" ref="AT133:AT196" si="103">IF(L133="G", 20500, IF(L133="P", 50000, 0))</f>
        <v>20500</v>
      </c>
      <c r="AU133" s="33">
        <f t="shared" ref="AU133:AU196" si="104">IF(L133="G",100000,IF(L133="P",200000,""))</f>
        <v>100000</v>
      </c>
      <c r="AV133" s="33">
        <v>257500</v>
      </c>
      <c r="AW133" s="33">
        <f t="shared" ref="AW133:AW196" si="105">IF(
  M133&lt;0.5,
  0,
  MAX(
    0,
    IF(
      AS133=0,
      0,
      MIN(
        Q133*(1+N133)*(1+N133)*(1+N133)*(1+N133),
        AT133,
        AU133-D133-W133-AF133-AO133,
        AV133-F133-W133-AF133-AO133
      )
    )
  ) * M133
)</f>
        <v>0</v>
      </c>
      <c r="AX133" s="33">
        <f t="shared" ref="AX133:AX196" si="106">IF(AS133=0, 0, MAX(0, (Q133*(1+N133)*(1+N133)*(1+N133)*(1+N133)) - AW133))</f>
        <v>42679.390272750017</v>
      </c>
      <c r="AY133" s="34">
        <f t="shared" ref="AY133:AY196" si="107">Z133+AI133+AR133+AX133</f>
        <v>116659.07492775004</v>
      </c>
    </row>
    <row r="134" spans="1:51" ht="15.75" customHeight="1" x14ac:dyDescent="0.3">
      <c r="A134" s="166" t="s">
        <v>334</v>
      </c>
      <c r="B134" s="99">
        <v>10138.120000000001</v>
      </c>
      <c r="C134" s="99">
        <v>22121.26</v>
      </c>
      <c r="D134" s="99">
        <v>53460.59</v>
      </c>
      <c r="E134" s="99">
        <v>48013.71</v>
      </c>
      <c r="F134" s="109">
        <v>121000</v>
      </c>
      <c r="G134" s="108">
        <v>12500</v>
      </c>
      <c r="H134" s="182">
        <v>46463</v>
      </c>
      <c r="I134" s="182">
        <v>46538</v>
      </c>
      <c r="J134" s="166">
        <v>2.9</v>
      </c>
      <c r="K134" s="166">
        <v>0.8</v>
      </c>
      <c r="L134" s="167" t="s">
        <v>1206</v>
      </c>
      <c r="M134" s="168" t="s">
        <v>1205</v>
      </c>
      <c r="N134" s="169">
        <v>5.1999999999999998E-2</v>
      </c>
      <c r="O134" s="21">
        <f t="shared" si="72"/>
        <v>2.0999999999999996</v>
      </c>
      <c r="P134" s="21" t="str">
        <f t="shared" si="73"/>
        <v>N</v>
      </c>
      <c r="Q134" s="22">
        <f t="shared" si="74"/>
        <v>32259.379999999997</v>
      </c>
      <c r="R134" s="8" t="str">
        <f t="shared" si="75"/>
        <v>N</v>
      </c>
      <c r="S134" s="23">
        <f t="shared" si="76"/>
        <v>2.0999999999999996</v>
      </c>
      <c r="T134" s="24">
        <f t="shared" si="77"/>
        <v>20500</v>
      </c>
      <c r="U134" s="24">
        <f t="shared" si="78"/>
        <v>100000</v>
      </c>
      <c r="V134" s="24">
        <f t="shared" si="79"/>
        <v>257500</v>
      </c>
      <c r="W134" s="24">
        <f t="shared" si="80"/>
        <v>20500</v>
      </c>
      <c r="X134" s="24">
        <f t="shared" si="81"/>
        <v>0</v>
      </c>
      <c r="Y134" s="24">
        <f t="shared" si="82"/>
        <v>20500</v>
      </c>
      <c r="Z134" s="24">
        <f t="shared" si="83"/>
        <v>13436.867760000001</v>
      </c>
      <c r="AA134" s="25" t="str">
        <f t="shared" si="84"/>
        <v>N</v>
      </c>
      <c r="AB134" s="26">
        <f t="shared" si="85"/>
        <v>1.0999999999999996</v>
      </c>
      <c r="AC134" s="27">
        <f t="shared" si="86"/>
        <v>20500</v>
      </c>
      <c r="AD134" s="28">
        <f t="shared" si="87"/>
        <v>100000</v>
      </c>
      <c r="AE134" s="28">
        <f t="shared" si="88"/>
        <v>257500</v>
      </c>
      <c r="AF134" s="28">
        <f t="shared" si="89"/>
        <v>20500</v>
      </c>
      <c r="AG134" s="28">
        <f t="shared" si="90"/>
        <v>0</v>
      </c>
      <c r="AH134" s="28">
        <f t="shared" si="91"/>
        <v>20500</v>
      </c>
      <c r="AI134" s="28">
        <f t="shared" si="92"/>
        <v>15201.584883520001</v>
      </c>
      <c r="AJ134" s="29" t="str">
        <f t="shared" si="93"/>
        <v>N</v>
      </c>
      <c r="AK134" s="30">
        <f t="shared" si="94"/>
        <v>9.9999999999999645E-2</v>
      </c>
      <c r="AL134" s="31">
        <f t="shared" si="95"/>
        <v>20500</v>
      </c>
      <c r="AM134" s="31">
        <f t="shared" si="96"/>
        <v>100000</v>
      </c>
      <c r="AN134" s="31">
        <f t="shared" si="97"/>
        <v>257500</v>
      </c>
      <c r="AO134" s="31">
        <f t="shared" si="98"/>
        <v>20500</v>
      </c>
      <c r="AP134" s="31">
        <f t="shared" si="99"/>
        <v>0</v>
      </c>
      <c r="AQ134" s="31">
        <f t="shared" si="100"/>
        <v>20500</v>
      </c>
      <c r="AR134" s="31">
        <f t="shared" si="101"/>
        <v>17058.067297463043</v>
      </c>
      <c r="AS134" s="32">
        <f t="shared" si="102"/>
        <v>0</v>
      </c>
      <c r="AT134" s="33">
        <f t="shared" si="103"/>
        <v>20500</v>
      </c>
      <c r="AU134" s="33">
        <f t="shared" si="104"/>
        <v>100000</v>
      </c>
      <c r="AV134" s="33">
        <v>257500</v>
      </c>
      <c r="AW134" s="33">
        <f t="shared" si="105"/>
        <v>0</v>
      </c>
      <c r="AX134" s="33">
        <f t="shared" si="106"/>
        <v>0</v>
      </c>
      <c r="AY134" s="34">
        <f t="shared" si="107"/>
        <v>45696.519940983046</v>
      </c>
    </row>
    <row r="135" spans="1:51" ht="15.75" customHeight="1" x14ac:dyDescent="0.3">
      <c r="A135" s="166" t="s">
        <v>335</v>
      </c>
      <c r="B135" s="99">
        <v>10065.73</v>
      </c>
      <c r="C135" s="99">
        <v>34939.839999999997</v>
      </c>
      <c r="D135" s="99">
        <v>60404.36</v>
      </c>
      <c r="E135" s="99">
        <v>50536.36</v>
      </c>
      <c r="F135" s="109">
        <v>126000</v>
      </c>
      <c r="G135" s="108">
        <v>12500</v>
      </c>
      <c r="H135" s="182">
        <v>46564</v>
      </c>
      <c r="I135" s="182">
        <v>46652</v>
      </c>
      <c r="J135" s="166">
        <v>2.2999999999999998</v>
      </c>
      <c r="K135" s="166">
        <v>1.4</v>
      </c>
      <c r="L135" s="167" t="s">
        <v>1206</v>
      </c>
      <c r="M135" s="168" t="s">
        <v>1203</v>
      </c>
      <c r="N135" s="169">
        <v>0.04</v>
      </c>
      <c r="O135" s="21">
        <f t="shared" si="72"/>
        <v>0.89999999999999991</v>
      </c>
      <c r="P135" s="21" t="str">
        <f t="shared" si="73"/>
        <v>N</v>
      </c>
      <c r="Q135" s="22">
        <f t="shared" si="74"/>
        <v>45005.569999999992</v>
      </c>
      <c r="R135" s="8" t="str">
        <f t="shared" si="75"/>
        <v>N</v>
      </c>
      <c r="S135" s="23">
        <f t="shared" si="76"/>
        <v>1.2</v>
      </c>
      <c r="T135" s="24">
        <f t="shared" si="77"/>
        <v>20500</v>
      </c>
      <c r="U135" s="24">
        <f t="shared" si="78"/>
        <v>100000</v>
      </c>
      <c r="V135" s="24">
        <f t="shared" si="79"/>
        <v>257500</v>
      </c>
      <c r="W135" s="24">
        <f t="shared" si="80"/>
        <v>15375</v>
      </c>
      <c r="X135" s="24">
        <f t="shared" si="81"/>
        <v>0</v>
      </c>
      <c r="Y135" s="24">
        <f t="shared" si="82"/>
        <v>15375</v>
      </c>
      <c r="Z135" s="24">
        <f t="shared" si="83"/>
        <v>31430.792799999996</v>
      </c>
      <c r="AA135" s="25" t="str">
        <f t="shared" si="84"/>
        <v>N</v>
      </c>
      <c r="AB135" s="26">
        <f t="shared" si="85"/>
        <v>0.19999999999999996</v>
      </c>
      <c r="AC135" s="27">
        <f t="shared" si="86"/>
        <v>20500</v>
      </c>
      <c r="AD135" s="28">
        <f t="shared" si="87"/>
        <v>100000</v>
      </c>
      <c r="AE135" s="28">
        <f t="shared" si="88"/>
        <v>257500</v>
      </c>
      <c r="AF135" s="28">
        <f t="shared" si="89"/>
        <v>15375</v>
      </c>
      <c r="AG135" s="28">
        <f t="shared" si="90"/>
        <v>0</v>
      </c>
      <c r="AH135" s="28">
        <f t="shared" si="91"/>
        <v>15375</v>
      </c>
      <c r="AI135" s="28">
        <f t="shared" si="92"/>
        <v>33303.024511999996</v>
      </c>
      <c r="AJ135" s="29" t="str">
        <f t="shared" si="93"/>
        <v>N</v>
      </c>
      <c r="AK135" s="30">
        <f t="shared" si="94"/>
        <v>0</v>
      </c>
      <c r="AL135" s="31">
        <f t="shared" si="95"/>
        <v>20500</v>
      </c>
      <c r="AM135" s="31">
        <f t="shared" si="96"/>
        <v>100000</v>
      </c>
      <c r="AN135" s="31">
        <f t="shared" si="97"/>
        <v>257500</v>
      </c>
      <c r="AO135" s="31">
        <f t="shared" si="98"/>
        <v>0</v>
      </c>
      <c r="AP135" s="31">
        <f t="shared" si="99"/>
        <v>0</v>
      </c>
      <c r="AQ135" s="31">
        <f t="shared" si="100"/>
        <v>0</v>
      </c>
      <c r="AR135" s="31">
        <f t="shared" si="101"/>
        <v>0</v>
      </c>
      <c r="AS135" s="32">
        <f t="shared" si="102"/>
        <v>0</v>
      </c>
      <c r="AT135" s="33">
        <f t="shared" si="103"/>
        <v>20500</v>
      </c>
      <c r="AU135" s="33">
        <f t="shared" si="104"/>
        <v>100000</v>
      </c>
      <c r="AV135" s="33">
        <v>257500</v>
      </c>
      <c r="AW135" s="33">
        <f t="shared" si="105"/>
        <v>0</v>
      </c>
      <c r="AX135" s="33">
        <f t="shared" si="106"/>
        <v>0</v>
      </c>
      <c r="AY135" s="34">
        <f t="shared" si="107"/>
        <v>64733.817311999992</v>
      </c>
    </row>
    <row r="136" spans="1:51" ht="15.75" customHeight="1" x14ac:dyDescent="0.3">
      <c r="A136" s="166" t="s">
        <v>336</v>
      </c>
      <c r="B136" s="99">
        <v>7851.96</v>
      </c>
      <c r="C136" s="99">
        <v>21564.86</v>
      </c>
      <c r="D136" s="99">
        <v>104169.2</v>
      </c>
      <c r="E136" s="99">
        <v>94185.63</v>
      </c>
      <c r="F136" s="109">
        <v>152000</v>
      </c>
      <c r="G136" s="108">
        <v>12500</v>
      </c>
      <c r="H136" s="182">
        <v>46518</v>
      </c>
      <c r="I136" s="182">
        <v>46579</v>
      </c>
      <c r="J136" s="166">
        <v>4</v>
      </c>
      <c r="K136" s="166">
        <v>0.1</v>
      </c>
      <c r="L136" s="167" t="s">
        <v>1206</v>
      </c>
      <c r="M136" s="168" t="s">
        <v>1205</v>
      </c>
      <c r="N136" s="169">
        <v>1.6E-2</v>
      </c>
      <c r="O136" s="21">
        <f t="shared" si="72"/>
        <v>3.9</v>
      </c>
      <c r="P136" s="21" t="str">
        <f t="shared" si="73"/>
        <v>N</v>
      </c>
      <c r="Q136" s="22">
        <f t="shared" si="74"/>
        <v>29416.82</v>
      </c>
      <c r="R136" s="8" t="str">
        <f t="shared" si="75"/>
        <v>N</v>
      </c>
      <c r="S136" s="23">
        <f t="shared" si="76"/>
        <v>3.9</v>
      </c>
      <c r="T136" s="24">
        <f t="shared" si="77"/>
        <v>20500</v>
      </c>
      <c r="U136" s="24">
        <f t="shared" si="78"/>
        <v>100000</v>
      </c>
      <c r="V136" s="24">
        <f t="shared" si="79"/>
        <v>257500</v>
      </c>
      <c r="W136" s="24">
        <f t="shared" si="80"/>
        <v>0</v>
      </c>
      <c r="X136" s="24">
        <f t="shared" si="81"/>
        <v>0</v>
      </c>
      <c r="Y136" s="24">
        <f t="shared" si="82"/>
        <v>0</v>
      </c>
      <c r="Z136" s="24">
        <f t="shared" si="83"/>
        <v>29887.489119999998</v>
      </c>
      <c r="AA136" s="25" t="str">
        <f t="shared" si="84"/>
        <v>N</v>
      </c>
      <c r="AB136" s="26">
        <f t="shared" si="85"/>
        <v>2.9</v>
      </c>
      <c r="AC136" s="27">
        <f t="shared" si="86"/>
        <v>20500</v>
      </c>
      <c r="AD136" s="28">
        <f t="shared" si="87"/>
        <v>100000</v>
      </c>
      <c r="AE136" s="28">
        <f t="shared" si="88"/>
        <v>257500</v>
      </c>
      <c r="AF136" s="28">
        <f t="shared" si="89"/>
        <v>0</v>
      </c>
      <c r="AG136" s="28">
        <f t="shared" si="90"/>
        <v>0</v>
      </c>
      <c r="AH136" s="28">
        <f t="shared" si="91"/>
        <v>0</v>
      </c>
      <c r="AI136" s="28">
        <f t="shared" si="92"/>
        <v>30365.688945919999</v>
      </c>
      <c r="AJ136" s="29" t="str">
        <f t="shared" si="93"/>
        <v>N</v>
      </c>
      <c r="AK136" s="30">
        <f t="shared" si="94"/>
        <v>1.9</v>
      </c>
      <c r="AL136" s="31">
        <f t="shared" si="95"/>
        <v>20500</v>
      </c>
      <c r="AM136" s="31">
        <f t="shared" si="96"/>
        <v>100000</v>
      </c>
      <c r="AN136" s="31">
        <f t="shared" si="97"/>
        <v>257500</v>
      </c>
      <c r="AO136" s="31">
        <f t="shared" si="98"/>
        <v>0</v>
      </c>
      <c r="AP136" s="31">
        <f t="shared" si="99"/>
        <v>0</v>
      </c>
      <c r="AQ136" s="31">
        <f t="shared" si="100"/>
        <v>0</v>
      </c>
      <c r="AR136" s="31">
        <f t="shared" si="101"/>
        <v>30851.53996905472</v>
      </c>
      <c r="AS136" s="32">
        <f t="shared" si="102"/>
        <v>0.89999999999999991</v>
      </c>
      <c r="AT136" s="33">
        <f t="shared" si="103"/>
        <v>20500</v>
      </c>
      <c r="AU136" s="33">
        <f t="shared" si="104"/>
        <v>100000</v>
      </c>
      <c r="AV136" s="33">
        <v>257500</v>
      </c>
      <c r="AW136" s="33">
        <f t="shared" si="105"/>
        <v>0</v>
      </c>
      <c r="AX136" s="33">
        <f t="shared" si="106"/>
        <v>31345.164608559597</v>
      </c>
      <c r="AY136" s="34">
        <f t="shared" si="107"/>
        <v>122449.88264353432</v>
      </c>
    </row>
    <row r="137" spans="1:51" ht="15.75" customHeight="1" x14ac:dyDescent="0.3">
      <c r="A137" s="166" t="s">
        <v>337</v>
      </c>
      <c r="B137" s="99">
        <v>6212.9</v>
      </c>
      <c r="C137" s="99">
        <v>28852.32</v>
      </c>
      <c r="D137" s="99">
        <v>78834.97</v>
      </c>
      <c r="E137" s="99">
        <v>75417.64</v>
      </c>
      <c r="F137" s="109">
        <v>122000</v>
      </c>
      <c r="G137" s="108">
        <v>12500</v>
      </c>
      <c r="H137" s="182">
        <v>46538</v>
      </c>
      <c r="I137" s="182">
        <v>46553</v>
      </c>
      <c r="J137" s="166">
        <v>4.4000000000000004</v>
      </c>
      <c r="K137" s="166">
        <v>1.8</v>
      </c>
      <c r="L137" s="167" t="s">
        <v>1206</v>
      </c>
      <c r="M137" s="168" t="s">
        <v>1204</v>
      </c>
      <c r="N137" s="169">
        <v>0.03</v>
      </c>
      <c r="O137" s="21">
        <f t="shared" si="72"/>
        <v>2.6000000000000005</v>
      </c>
      <c r="P137" s="21" t="str">
        <f t="shared" si="73"/>
        <v>N</v>
      </c>
      <c r="Q137" s="22">
        <f t="shared" si="74"/>
        <v>35065.22</v>
      </c>
      <c r="R137" s="8" t="str">
        <f t="shared" si="75"/>
        <v>N</v>
      </c>
      <c r="S137" s="23">
        <f t="shared" si="76"/>
        <v>5.2000000000000011</v>
      </c>
      <c r="T137" s="24">
        <f t="shared" si="77"/>
        <v>20500</v>
      </c>
      <c r="U137" s="24">
        <f t="shared" si="78"/>
        <v>100000</v>
      </c>
      <c r="V137" s="24">
        <f t="shared" si="79"/>
        <v>257500</v>
      </c>
      <c r="W137" s="24">
        <f t="shared" si="80"/>
        <v>10250</v>
      </c>
      <c r="X137" s="24">
        <f t="shared" si="81"/>
        <v>0</v>
      </c>
      <c r="Y137" s="24">
        <f t="shared" si="82"/>
        <v>10250</v>
      </c>
      <c r="Z137" s="24">
        <f t="shared" si="83"/>
        <v>25867.176599999999</v>
      </c>
      <c r="AA137" s="25" t="str">
        <f t="shared" si="84"/>
        <v>N</v>
      </c>
      <c r="AB137" s="26">
        <f t="shared" si="85"/>
        <v>4.2000000000000011</v>
      </c>
      <c r="AC137" s="27">
        <f t="shared" si="86"/>
        <v>20500</v>
      </c>
      <c r="AD137" s="28">
        <f t="shared" si="87"/>
        <v>100000</v>
      </c>
      <c r="AE137" s="28">
        <f t="shared" si="88"/>
        <v>257500</v>
      </c>
      <c r="AF137" s="28">
        <f t="shared" si="89"/>
        <v>5457.5149999999994</v>
      </c>
      <c r="AG137" s="28">
        <f t="shared" si="90"/>
        <v>0</v>
      </c>
      <c r="AH137" s="28">
        <f t="shared" si="91"/>
        <v>5457.5149999999994</v>
      </c>
      <c r="AI137" s="28">
        <f t="shared" si="92"/>
        <v>31743.176897999998</v>
      </c>
      <c r="AJ137" s="29" t="str">
        <f t="shared" si="93"/>
        <v>N</v>
      </c>
      <c r="AK137" s="30">
        <f t="shared" si="94"/>
        <v>3.2000000000000011</v>
      </c>
      <c r="AL137" s="31">
        <f t="shared" si="95"/>
        <v>20500</v>
      </c>
      <c r="AM137" s="31">
        <f t="shared" si="96"/>
        <v>100000</v>
      </c>
      <c r="AN137" s="31">
        <f t="shared" si="97"/>
        <v>257500</v>
      </c>
      <c r="AO137" s="31">
        <f t="shared" si="98"/>
        <v>5457.5149999999994</v>
      </c>
      <c r="AP137" s="31">
        <f t="shared" si="99"/>
        <v>0</v>
      </c>
      <c r="AQ137" s="31">
        <f t="shared" si="100"/>
        <v>5457.5149999999994</v>
      </c>
      <c r="AR137" s="31">
        <f t="shared" si="101"/>
        <v>32859.197654939999</v>
      </c>
      <c r="AS137" s="32">
        <f t="shared" si="102"/>
        <v>2.2000000000000011</v>
      </c>
      <c r="AT137" s="33">
        <f t="shared" si="103"/>
        <v>20500</v>
      </c>
      <c r="AU137" s="33">
        <f t="shared" si="104"/>
        <v>100000</v>
      </c>
      <c r="AV137" s="33">
        <v>257500</v>
      </c>
      <c r="AW137" s="33">
        <f t="shared" si="105"/>
        <v>0</v>
      </c>
      <c r="AX137" s="33">
        <f t="shared" si="106"/>
        <v>39466.2140345882</v>
      </c>
      <c r="AY137" s="34">
        <f t="shared" si="107"/>
        <v>129935.76518752819</v>
      </c>
    </row>
    <row r="138" spans="1:51" ht="15.75" customHeight="1" x14ac:dyDescent="0.3">
      <c r="A138" s="166" t="s">
        <v>338</v>
      </c>
      <c r="B138" s="99">
        <v>8575.73</v>
      </c>
      <c r="C138" s="99">
        <v>23241.23</v>
      </c>
      <c r="D138" s="99">
        <v>47672.7</v>
      </c>
      <c r="E138" s="99">
        <v>38574.379999999997</v>
      </c>
      <c r="F138" s="109">
        <v>120000</v>
      </c>
      <c r="G138" s="108">
        <v>12500</v>
      </c>
      <c r="H138" s="182">
        <v>46333</v>
      </c>
      <c r="I138" s="182">
        <v>46376</v>
      </c>
      <c r="J138" s="166">
        <v>1.8</v>
      </c>
      <c r="K138" s="166">
        <v>1.5</v>
      </c>
      <c r="L138" s="167" t="s">
        <v>1206</v>
      </c>
      <c r="M138" s="168" t="s">
        <v>1204</v>
      </c>
      <c r="N138" s="169">
        <v>3.3000000000000002E-2</v>
      </c>
      <c r="O138" s="21">
        <f t="shared" si="72"/>
        <v>0.30000000000000004</v>
      </c>
      <c r="P138" s="21" t="str">
        <f t="shared" si="73"/>
        <v>N</v>
      </c>
      <c r="Q138" s="22">
        <f t="shared" si="74"/>
        <v>31816.959999999999</v>
      </c>
      <c r="R138" s="8" t="str">
        <f t="shared" si="75"/>
        <v>N</v>
      </c>
      <c r="S138" s="23">
        <f t="shared" si="76"/>
        <v>0.60000000000000009</v>
      </c>
      <c r="T138" s="24">
        <f t="shared" si="77"/>
        <v>20500</v>
      </c>
      <c r="U138" s="24">
        <f t="shared" si="78"/>
        <v>100000</v>
      </c>
      <c r="V138" s="24">
        <f t="shared" si="79"/>
        <v>257500</v>
      </c>
      <c r="W138" s="24">
        <f t="shared" si="80"/>
        <v>10250</v>
      </c>
      <c r="X138" s="24">
        <f t="shared" si="81"/>
        <v>0</v>
      </c>
      <c r="Y138" s="24">
        <f t="shared" si="82"/>
        <v>10250</v>
      </c>
      <c r="Z138" s="24">
        <f t="shared" si="83"/>
        <v>22616.919679999999</v>
      </c>
      <c r="AA138" s="25" t="str">
        <f t="shared" si="84"/>
        <v>N</v>
      </c>
      <c r="AB138" s="26">
        <f t="shared" si="85"/>
        <v>0</v>
      </c>
      <c r="AC138" s="27">
        <f t="shared" si="86"/>
        <v>20500</v>
      </c>
      <c r="AD138" s="28">
        <f t="shared" si="87"/>
        <v>100000</v>
      </c>
      <c r="AE138" s="28">
        <f t="shared" si="88"/>
        <v>257500</v>
      </c>
      <c r="AF138" s="28">
        <f t="shared" si="89"/>
        <v>0</v>
      </c>
      <c r="AG138" s="28">
        <f t="shared" si="90"/>
        <v>0</v>
      </c>
      <c r="AH138" s="28">
        <f t="shared" si="91"/>
        <v>0</v>
      </c>
      <c r="AI138" s="28">
        <f t="shared" si="92"/>
        <v>0</v>
      </c>
      <c r="AJ138" s="29" t="str">
        <f t="shared" si="93"/>
        <v>N</v>
      </c>
      <c r="AK138" s="30">
        <f t="shared" si="94"/>
        <v>0</v>
      </c>
      <c r="AL138" s="31">
        <f t="shared" si="95"/>
        <v>20500</v>
      </c>
      <c r="AM138" s="31">
        <f t="shared" si="96"/>
        <v>100000</v>
      </c>
      <c r="AN138" s="31">
        <f t="shared" si="97"/>
        <v>257500</v>
      </c>
      <c r="AO138" s="31">
        <f t="shared" si="98"/>
        <v>0</v>
      </c>
      <c r="AP138" s="31">
        <f t="shared" si="99"/>
        <v>0</v>
      </c>
      <c r="AQ138" s="31">
        <f t="shared" si="100"/>
        <v>0</v>
      </c>
      <c r="AR138" s="31">
        <f t="shared" si="101"/>
        <v>0</v>
      </c>
      <c r="AS138" s="32">
        <f t="shared" si="102"/>
        <v>0</v>
      </c>
      <c r="AT138" s="33">
        <f t="shared" si="103"/>
        <v>20500</v>
      </c>
      <c r="AU138" s="33">
        <f t="shared" si="104"/>
        <v>100000</v>
      </c>
      <c r="AV138" s="33">
        <v>257500</v>
      </c>
      <c r="AW138" s="33">
        <f t="shared" si="105"/>
        <v>0</v>
      </c>
      <c r="AX138" s="33">
        <f t="shared" si="106"/>
        <v>0</v>
      </c>
      <c r="AY138" s="34">
        <f t="shared" si="107"/>
        <v>22616.919679999999</v>
      </c>
    </row>
    <row r="139" spans="1:51" ht="15.75" customHeight="1" x14ac:dyDescent="0.3">
      <c r="A139" s="166" t="s">
        <v>339</v>
      </c>
      <c r="B139" s="99">
        <v>12295.44</v>
      </c>
      <c r="C139" s="99">
        <v>25144.3</v>
      </c>
      <c r="D139" s="99">
        <v>49301.95</v>
      </c>
      <c r="E139" s="99">
        <v>41845.360000000001</v>
      </c>
      <c r="F139" s="109">
        <v>221000</v>
      </c>
      <c r="G139" s="108">
        <v>0</v>
      </c>
      <c r="H139" s="182">
        <v>46294</v>
      </c>
      <c r="I139" s="182">
        <v>46332</v>
      </c>
      <c r="J139" s="166">
        <v>4.2</v>
      </c>
      <c r="K139" s="166">
        <v>3.1</v>
      </c>
      <c r="L139" s="167" t="s">
        <v>1206</v>
      </c>
      <c r="M139" s="168" t="s">
        <v>1203</v>
      </c>
      <c r="N139" s="169">
        <v>0.04</v>
      </c>
      <c r="O139" s="21">
        <f t="shared" si="72"/>
        <v>1.1000000000000001</v>
      </c>
      <c r="P139" s="21" t="str">
        <f t="shared" si="73"/>
        <v>N</v>
      </c>
      <c r="Q139" s="22">
        <f t="shared" si="74"/>
        <v>37439.74</v>
      </c>
      <c r="R139" s="8" t="str">
        <f t="shared" si="75"/>
        <v>N</v>
      </c>
      <c r="S139" s="23">
        <f t="shared" si="76"/>
        <v>1.4666666666666668</v>
      </c>
      <c r="T139" s="24">
        <f t="shared" si="77"/>
        <v>20500</v>
      </c>
      <c r="U139" s="24">
        <f t="shared" si="78"/>
        <v>100000</v>
      </c>
      <c r="V139" s="24">
        <f t="shared" si="79"/>
        <v>257500</v>
      </c>
      <c r="W139" s="24">
        <f t="shared" si="80"/>
        <v>15375</v>
      </c>
      <c r="X139" s="24">
        <f t="shared" si="81"/>
        <v>0</v>
      </c>
      <c r="Y139" s="24">
        <f t="shared" si="82"/>
        <v>15375</v>
      </c>
      <c r="Z139" s="24">
        <f t="shared" si="83"/>
        <v>23562.329599999997</v>
      </c>
      <c r="AA139" s="25" t="str">
        <f t="shared" si="84"/>
        <v>N</v>
      </c>
      <c r="AB139" s="26">
        <f t="shared" si="85"/>
        <v>0.46666666666666679</v>
      </c>
      <c r="AC139" s="27">
        <f t="shared" si="86"/>
        <v>20500</v>
      </c>
      <c r="AD139" s="28">
        <f t="shared" si="87"/>
        <v>100000</v>
      </c>
      <c r="AE139" s="28">
        <f t="shared" si="88"/>
        <v>257500</v>
      </c>
      <c r="AF139" s="28">
        <f t="shared" si="89"/>
        <v>15375</v>
      </c>
      <c r="AG139" s="28">
        <f t="shared" si="90"/>
        <v>0</v>
      </c>
      <c r="AH139" s="28">
        <f t="shared" si="91"/>
        <v>15375</v>
      </c>
      <c r="AI139" s="28">
        <f t="shared" si="92"/>
        <v>25119.822783999996</v>
      </c>
      <c r="AJ139" s="29" t="str">
        <f t="shared" si="93"/>
        <v>N</v>
      </c>
      <c r="AK139" s="30">
        <f t="shared" si="94"/>
        <v>0</v>
      </c>
      <c r="AL139" s="31">
        <f t="shared" si="95"/>
        <v>20500</v>
      </c>
      <c r="AM139" s="31">
        <f t="shared" si="96"/>
        <v>100000</v>
      </c>
      <c r="AN139" s="31">
        <f t="shared" si="97"/>
        <v>257500</v>
      </c>
      <c r="AO139" s="31">
        <f t="shared" si="98"/>
        <v>0</v>
      </c>
      <c r="AP139" s="31">
        <f t="shared" si="99"/>
        <v>0</v>
      </c>
      <c r="AQ139" s="31">
        <f t="shared" si="100"/>
        <v>0</v>
      </c>
      <c r="AR139" s="31">
        <f t="shared" si="101"/>
        <v>0</v>
      </c>
      <c r="AS139" s="32">
        <f t="shared" si="102"/>
        <v>0</v>
      </c>
      <c r="AT139" s="33">
        <f t="shared" si="103"/>
        <v>20500</v>
      </c>
      <c r="AU139" s="33">
        <f t="shared" si="104"/>
        <v>100000</v>
      </c>
      <c r="AV139" s="33">
        <v>257500</v>
      </c>
      <c r="AW139" s="33">
        <f t="shared" si="105"/>
        <v>0</v>
      </c>
      <c r="AX139" s="33">
        <f t="shared" si="106"/>
        <v>0</v>
      </c>
      <c r="AY139" s="34">
        <f t="shared" si="107"/>
        <v>48682.152383999994</v>
      </c>
    </row>
    <row r="140" spans="1:51" ht="15.75" customHeight="1" x14ac:dyDescent="0.3">
      <c r="A140" s="166" t="s">
        <v>340</v>
      </c>
      <c r="B140" s="99">
        <v>18586.07</v>
      </c>
      <c r="C140" s="99">
        <v>2742.2</v>
      </c>
      <c r="D140" s="99">
        <v>72749.62</v>
      </c>
      <c r="E140" s="99">
        <v>64273.2</v>
      </c>
      <c r="F140" s="109">
        <v>150000</v>
      </c>
      <c r="G140" s="108">
        <v>12500</v>
      </c>
      <c r="H140" s="182">
        <v>46251</v>
      </c>
      <c r="I140" s="182">
        <v>46332</v>
      </c>
      <c r="J140" s="166">
        <v>3.4</v>
      </c>
      <c r="K140" s="166">
        <v>0.9</v>
      </c>
      <c r="L140" s="167" t="s">
        <v>1206</v>
      </c>
      <c r="M140" s="168" t="s">
        <v>1203</v>
      </c>
      <c r="N140" s="169">
        <v>0.01</v>
      </c>
      <c r="O140" s="21">
        <f t="shared" si="72"/>
        <v>2.5</v>
      </c>
      <c r="P140" s="21" t="str">
        <f t="shared" si="73"/>
        <v>N</v>
      </c>
      <c r="Q140" s="22">
        <f t="shared" si="74"/>
        <v>21328.27</v>
      </c>
      <c r="R140" s="8" t="str">
        <f t="shared" si="75"/>
        <v>N</v>
      </c>
      <c r="S140" s="23">
        <f t="shared" si="76"/>
        <v>3.3333333333333335</v>
      </c>
      <c r="T140" s="24">
        <f t="shared" si="77"/>
        <v>20500</v>
      </c>
      <c r="U140" s="24">
        <f t="shared" si="78"/>
        <v>100000</v>
      </c>
      <c r="V140" s="24">
        <f t="shared" si="79"/>
        <v>257500</v>
      </c>
      <c r="W140" s="24">
        <f t="shared" si="80"/>
        <v>15375</v>
      </c>
      <c r="X140" s="24">
        <f t="shared" si="81"/>
        <v>0</v>
      </c>
      <c r="Y140" s="24">
        <f t="shared" si="82"/>
        <v>15375</v>
      </c>
      <c r="Z140" s="24">
        <f t="shared" si="83"/>
        <v>6166.5527000000002</v>
      </c>
      <c r="AA140" s="25" t="str">
        <f t="shared" si="84"/>
        <v>N</v>
      </c>
      <c r="AB140" s="26">
        <f t="shared" si="85"/>
        <v>2.3333333333333335</v>
      </c>
      <c r="AC140" s="27">
        <f t="shared" si="86"/>
        <v>20500</v>
      </c>
      <c r="AD140" s="28">
        <f t="shared" si="87"/>
        <v>100000</v>
      </c>
      <c r="AE140" s="28">
        <f t="shared" si="88"/>
        <v>257500</v>
      </c>
      <c r="AF140" s="28">
        <f t="shared" si="89"/>
        <v>8906.5350000000035</v>
      </c>
      <c r="AG140" s="28">
        <f t="shared" si="90"/>
        <v>0</v>
      </c>
      <c r="AH140" s="28">
        <f t="shared" si="91"/>
        <v>8906.5350000000035</v>
      </c>
      <c r="AI140" s="28">
        <f t="shared" si="92"/>
        <v>12850.433226999998</v>
      </c>
      <c r="AJ140" s="29" t="str">
        <f t="shared" si="93"/>
        <v>N</v>
      </c>
      <c r="AK140" s="30">
        <f t="shared" si="94"/>
        <v>1.3333333333333335</v>
      </c>
      <c r="AL140" s="31">
        <f t="shared" si="95"/>
        <v>20500</v>
      </c>
      <c r="AM140" s="31">
        <f t="shared" si="96"/>
        <v>100000</v>
      </c>
      <c r="AN140" s="31">
        <f t="shared" si="97"/>
        <v>257500</v>
      </c>
      <c r="AO140" s="31">
        <f t="shared" si="98"/>
        <v>2162.1031627500047</v>
      </c>
      <c r="AP140" s="31">
        <f t="shared" si="99"/>
        <v>0</v>
      </c>
      <c r="AQ140" s="31">
        <f t="shared" si="100"/>
        <v>2162.1031627500047</v>
      </c>
      <c r="AR140" s="31">
        <f t="shared" si="101"/>
        <v>19812.434746519997</v>
      </c>
      <c r="AS140" s="32">
        <f t="shared" si="102"/>
        <v>0.33333333333333348</v>
      </c>
      <c r="AT140" s="33">
        <f t="shared" si="103"/>
        <v>20500</v>
      </c>
      <c r="AU140" s="33">
        <f t="shared" si="104"/>
        <v>100000</v>
      </c>
      <c r="AV140" s="33">
        <v>257500</v>
      </c>
      <c r="AW140" s="33">
        <f t="shared" si="105"/>
        <v>605.05637793749736</v>
      </c>
      <c r="AX140" s="33">
        <f t="shared" si="106"/>
        <v>21589.226910425205</v>
      </c>
      <c r="AY140" s="34">
        <f t="shared" si="107"/>
        <v>60418.647583945203</v>
      </c>
    </row>
    <row r="141" spans="1:51" ht="15.75" customHeight="1" x14ac:dyDescent="0.3">
      <c r="A141" s="166" t="s">
        <v>341</v>
      </c>
      <c r="B141" s="99">
        <v>12896.93</v>
      </c>
      <c r="C141" s="99">
        <v>33029.870000000003</v>
      </c>
      <c r="D141" s="99">
        <v>104906.17</v>
      </c>
      <c r="E141" s="99">
        <v>101405.66</v>
      </c>
      <c r="F141" s="109">
        <v>70000</v>
      </c>
      <c r="G141" s="108">
        <v>0</v>
      </c>
      <c r="H141" s="182">
        <v>46237</v>
      </c>
      <c r="I141" s="182">
        <v>46325</v>
      </c>
      <c r="J141" s="166">
        <v>2.9</v>
      </c>
      <c r="K141" s="166">
        <v>0.1</v>
      </c>
      <c r="L141" s="167" t="s">
        <v>1206</v>
      </c>
      <c r="M141" s="168" t="s">
        <v>1203</v>
      </c>
      <c r="N141" s="169">
        <v>0.02</v>
      </c>
      <c r="O141" s="21">
        <f t="shared" si="72"/>
        <v>2.8</v>
      </c>
      <c r="P141" s="21" t="str">
        <f t="shared" si="73"/>
        <v>N</v>
      </c>
      <c r="Q141" s="22">
        <f t="shared" si="74"/>
        <v>45926.8</v>
      </c>
      <c r="R141" s="8" t="str">
        <f t="shared" si="75"/>
        <v>N</v>
      </c>
      <c r="S141" s="23">
        <f t="shared" si="76"/>
        <v>3.7333333333333329</v>
      </c>
      <c r="T141" s="24">
        <f t="shared" si="77"/>
        <v>20500</v>
      </c>
      <c r="U141" s="24">
        <f t="shared" si="78"/>
        <v>100000</v>
      </c>
      <c r="V141" s="24">
        <f t="shared" si="79"/>
        <v>257500</v>
      </c>
      <c r="W141" s="24">
        <f t="shared" si="80"/>
        <v>0</v>
      </c>
      <c r="X141" s="24">
        <f t="shared" si="81"/>
        <v>0</v>
      </c>
      <c r="Y141" s="24">
        <f t="shared" si="82"/>
        <v>0</v>
      </c>
      <c r="Z141" s="24">
        <f t="shared" si="83"/>
        <v>46845.336000000003</v>
      </c>
      <c r="AA141" s="25" t="str">
        <f t="shared" si="84"/>
        <v>N</v>
      </c>
      <c r="AB141" s="26">
        <f t="shared" si="85"/>
        <v>2.7333333333333329</v>
      </c>
      <c r="AC141" s="27">
        <f t="shared" si="86"/>
        <v>20500</v>
      </c>
      <c r="AD141" s="28">
        <f t="shared" si="87"/>
        <v>100000</v>
      </c>
      <c r="AE141" s="28">
        <f t="shared" si="88"/>
        <v>257500</v>
      </c>
      <c r="AF141" s="28">
        <f t="shared" si="89"/>
        <v>0</v>
      </c>
      <c r="AG141" s="28">
        <f t="shared" si="90"/>
        <v>0</v>
      </c>
      <c r="AH141" s="28">
        <f t="shared" si="91"/>
        <v>0</v>
      </c>
      <c r="AI141" s="28">
        <f t="shared" si="92"/>
        <v>47782.242720000002</v>
      </c>
      <c r="AJ141" s="29" t="str">
        <f t="shared" si="93"/>
        <v>N</v>
      </c>
      <c r="AK141" s="30">
        <f t="shared" si="94"/>
        <v>1.7333333333333329</v>
      </c>
      <c r="AL141" s="31">
        <f t="shared" si="95"/>
        <v>20500</v>
      </c>
      <c r="AM141" s="31">
        <f t="shared" si="96"/>
        <v>100000</v>
      </c>
      <c r="AN141" s="31">
        <f t="shared" si="97"/>
        <v>257500</v>
      </c>
      <c r="AO141" s="31">
        <f t="shared" si="98"/>
        <v>0</v>
      </c>
      <c r="AP141" s="31">
        <f t="shared" si="99"/>
        <v>0</v>
      </c>
      <c r="AQ141" s="31">
        <f t="shared" si="100"/>
        <v>0</v>
      </c>
      <c r="AR141" s="31">
        <f t="shared" si="101"/>
        <v>48737.887574400003</v>
      </c>
      <c r="AS141" s="32">
        <f t="shared" si="102"/>
        <v>0.73333333333333295</v>
      </c>
      <c r="AT141" s="33">
        <f t="shared" si="103"/>
        <v>20500</v>
      </c>
      <c r="AU141" s="33">
        <f t="shared" si="104"/>
        <v>100000</v>
      </c>
      <c r="AV141" s="33">
        <v>257500</v>
      </c>
      <c r="AW141" s="33">
        <f t="shared" si="105"/>
        <v>0</v>
      </c>
      <c r="AX141" s="33">
        <f t="shared" si="106"/>
        <v>49712.645325888006</v>
      </c>
      <c r="AY141" s="34">
        <f t="shared" si="107"/>
        <v>193078.11162028802</v>
      </c>
    </row>
    <row r="142" spans="1:51" ht="15.75" customHeight="1" x14ac:dyDescent="0.3">
      <c r="A142" s="166" t="s">
        <v>342</v>
      </c>
      <c r="B142" s="99">
        <v>10706.4</v>
      </c>
      <c r="C142" s="99">
        <v>21984.03</v>
      </c>
      <c r="D142" s="99">
        <v>108687.53</v>
      </c>
      <c r="E142" s="99">
        <v>97272.28</v>
      </c>
      <c r="F142" s="109">
        <v>80000</v>
      </c>
      <c r="G142" s="108">
        <v>26667</v>
      </c>
      <c r="H142" s="182">
        <v>46287</v>
      </c>
      <c r="I142" s="182">
        <v>46327</v>
      </c>
      <c r="J142" s="166">
        <v>2.5</v>
      </c>
      <c r="K142" s="166">
        <v>0.6</v>
      </c>
      <c r="L142" s="167" t="s">
        <v>1207</v>
      </c>
      <c r="M142" s="168" t="s">
        <v>1204</v>
      </c>
      <c r="N142" s="169">
        <v>0</v>
      </c>
      <c r="O142" s="21">
        <f t="shared" si="72"/>
        <v>1.9</v>
      </c>
      <c r="P142" s="21" t="str">
        <f t="shared" si="73"/>
        <v>N</v>
      </c>
      <c r="Q142" s="22">
        <f t="shared" si="74"/>
        <v>32690.43</v>
      </c>
      <c r="R142" s="8" t="str">
        <f t="shared" si="75"/>
        <v>N</v>
      </c>
      <c r="S142" s="23">
        <f t="shared" si="76"/>
        <v>3.8</v>
      </c>
      <c r="T142" s="24">
        <f t="shared" si="77"/>
        <v>50000</v>
      </c>
      <c r="U142" s="24">
        <f t="shared" si="78"/>
        <v>200000</v>
      </c>
      <c r="V142" s="24">
        <f t="shared" si="79"/>
        <v>257500</v>
      </c>
      <c r="W142" s="24">
        <f t="shared" si="80"/>
        <v>16345.215</v>
      </c>
      <c r="X142" s="24">
        <f t="shared" si="81"/>
        <v>0</v>
      </c>
      <c r="Y142" s="24">
        <f t="shared" si="82"/>
        <v>16345.215</v>
      </c>
      <c r="Z142" s="24">
        <f t="shared" si="83"/>
        <v>16345.215</v>
      </c>
      <c r="AA142" s="25" t="str">
        <f t="shared" si="84"/>
        <v>N</v>
      </c>
      <c r="AB142" s="26">
        <f t="shared" si="85"/>
        <v>2.8</v>
      </c>
      <c r="AC142" s="27">
        <f t="shared" si="86"/>
        <v>50000</v>
      </c>
      <c r="AD142" s="28">
        <f t="shared" si="87"/>
        <v>200000</v>
      </c>
      <c r="AE142" s="28">
        <f t="shared" si="88"/>
        <v>257500</v>
      </c>
      <c r="AF142" s="28">
        <f t="shared" si="89"/>
        <v>16345.215</v>
      </c>
      <c r="AG142" s="28">
        <f t="shared" si="90"/>
        <v>0</v>
      </c>
      <c r="AH142" s="28">
        <f t="shared" si="91"/>
        <v>16345.215</v>
      </c>
      <c r="AI142" s="28">
        <f t="shared" si="92"/>
        <v>16345.215</v>
      </c>
      <c r="AJ142" s="29" t="str">
        <f t="shared" si="93"/>
        <v>N</v>
      </c>
      <c r="AK142" s="30">
        <f t="shared" si="94"/>
        <v>1.7999999999999998</v>
      </c>
      <c r="AL142" s="31">
        <f t="shared" si="95"/>
        <v>50000</v>
      </c>
      <c r="AM142" s="31">
        <f t="shared" si="96"/>
        <v>200000</v>
      </c>
      <c r="AN142" s="31">
        <f t="shared" si="97"/>
        <v>257500</v>
      </c>
      <c r="AO142" s="31">
        <f t="shared" si="98"/>
        <v>16345.215</v>
      </c>
      <c r="AP142" s="31">
        <f t="shared" si="99"/>
        <v>0</v>
      </c>
      <c r="AQ142" s="31">
        <f t="shared" si="100"/>
        <v>16345.215</v>
      </c>
      <c r="AR142" s="31">
        <f t="shared" si="101"/>
        <v>16345.215</v>
      </c>
      <c r="AS142" s="32">
        <f t="shared" si="102"/>
        <v>0.79999999999999982</v>
      </c>
      <c r="AT142" s="33">
        <f t="shared" si="103"/>
        <v>50000</v>
      </c>
      <c r="AU142" s="33">
        <f t="shared" si="104"/>
        <v>200000</v>
      </c>
      <c r="AV142" s="33">
        <v>257500</v>
      </c>
      <c r="AW142" s="33">
        <f t="shared" si="105"/>
        <v>16345.215</v>
      </c>
      <c r="AX142" s="33">
        <f t="shared" si="106"/>
        <v>16345.215</v>
      </c>
      <c r="AY142" s="34">
        <f t="shared" si="107"/>
        <v>65380.86</v>
      </c>
    </row>
    <row r="143" spans="1:51" ht="15.75" customHeight="1" x14ac:dyDescent="0.3">
      <c r="A143" s="166" t="s">
        <v>343</v>
      </c>
      <c r="B143" s="99">
        <v>15820.54</v>
      </c>
      <c r="C143" s="99">
        <v>27733.200000000001</v>
      </c>
      <c r="D143" s="99">
        <v>118811.99</v>
      </c>
      <c r="E143" s="99">
        <v>108502.01</v>
      </c>
      <c r="F143" s="109">
        <v>250000</v>
      </c>
      <c r="G143" s="108">
        <v>0</v>
      </c>
      <c r="H143" s="182">
        <v>46522</v>
      </c>
      <c r="I143" s="182">
        <v>46606</v>
      </c>
      <c r="J143" s="166">
        <v>2.9</v>
      </c>
      <c r="K143" s="166">
        <v>1.6</v>
      </c>
      <c r="L143" s="167" t="s">
        <v>1207</v>
      </c>
      <c r="M143" s="168" t="s">
        <v>1205</v>
      </c>
      <c r="N143" s="169">
        <v>0</v>
      </c>
      <c r="O143" s="21">
        <f t="shared" si="72"/>
        <v>1.2999999999999998</v>
      </c>
      <c r="P143" s="21" t="str">
        <f t="shared" si="73"/>
        <v>N</v>
      </c>
      <c r="Q143" s="22">
        <f t="shared" si="74"/>
        <v>43553.740000000005</v>
      </c>
      <c r="R143" s="8" t="str">
        <f t="shared" si="75"/>
        <v>N</v>
      </c>
      <c r="S143" s="23">
        <f t="shared" si="76"/>
        <v>1.2999999999999998</v>
      </c>
      <c r="T143" s="24">
        <f t="shared" si="77"/>
        <v>50000</v>
      </c>
      <c r="U143" s="24">
        <f t="shared" si="78"/>
        <v>200000</v>
      </c>
      <c r="V143" s="24">
        <f t="shared" si="79"/>
        <v>257500</v>
      </c>
      <c r="W143" s="24">
        <f t="shared" si="80"/>
        <v>7500</v>
      </c>
      <c r="X143" s="24">
        <f t="shared" si="81"/>
        <v>0</v>
      </c>
      <c r="Y143" s="24">
        <f t="shared" si="82"/>
        <v>7500</v>
      </c>
      <c r="Z143" s="24">
        <f t="shared" si="83"/>
        <v>36053.740000000005</v>
      </c>
      <c r="AA143" s="25" t="str">
        <f t="shared" si="84"/>
        <v>N</v>
      </c>
      <c r="AB143" s="26">
        <f t="shared" si="85"/>
        <v>0.29999999999999982</v>
      </c>
      <c r="AC143" s="27">
        <f t="shared" si="86"/>
        <v>50000</v>
      </c>
      <c r="AD143" s="28">
        <f t="shared" si="87"/>
        <v>200000</v>
      </c>
      <c r="AE143" s="28">
        <f t="shared" si="88"/>
        <v>257500</v>
      </c>
      <c r="AF143" s="28">
        <f t="shared" si="89"/>
        <v>0</v>
      </c>
      <c r="AG143" s="28">
        <f t="shared" si="90"/>
        <v>0</v>
      </c>
      <c r="AH143" s="28">
        <f t="shared" si="91"/>
        <v>0</v>
      </c>
      <c r="AI143" s="28">
        <f t="shared" si="92"/>
        <v>43553.740000000005</v>
      </c>
      <c r="AJ143" s="29" t="str">
        <f t="shared" si="93"/>
        <v>N</v>
      </c>
      <c r="AK143" s="30">
        <f t="shared" si="94"/>
        <v>0</v>
      </c>
      <c r="AL143" s="31">
        <f t="shared" si="95"/>
        <v>50000</v>
      </c>
      <c r="AM143" s="31">
        <f t="shared" si="96"/>
        <v>200000</v>
      </c>
      <c r="AN143" s="31">
        <f t="shared" si="97"/>
        <v>257500</v>
      </c>
      <c r="AO143" s="31">
        <f t="shared" si="98"/>
        <v>0</v>
      </c>
      <c r="AP143" s="31">
        <f t="shared" si="99"/>
        <v>0</v>
      </c>
      <c r="AQ143" s="31">
        <f t="shared" si="100"/>
        <v>0</v>
      </c>
      <c r="AR143" s="31">
        <f t="shared" si="101"/>
        <v>0</v>
      </c>
      <c r="AS143" s="32">
        <f t="shared" si="102"/>
        <v>0</v>
      </c>
      <c r="AT143" s="33">
        <f t="shared" si="103"/>
        <v>50000</v>
      </c>
      <c r="AU143" s="33">
        <f t="shared" si="104"/>
        <v>200000</v>
      </c>
      <c r="AV143" s="33">
        <v>257500</v>
      </c>
      <c r="AW143" s="33">
        <f t="shared" si="105"/>
        <v>0</v>
      </c>
      <c r="AX143" s="33">
        <f t="shared" si="106"/>
        <v>0</v>
      </c>
      <c r="AY143" s="34">
        <f t="shared" si="107"/>
        <v>79607.48000000001</v>
      </c>
    </row>
    <row r="144" spans="1:51" ht="15.75" customHeight="1" x14ac:dyDescent="0.3">
      <c r="A144" s="166" t="s">
        <v>344</v>
      </c>
      <c r="B144" s="99">
        <v>5299.48</v>
      </c>
      <c r="C144" s="99">
        <v>5188.3100000000004</v>
      </c>
      <c r="D144" s="99">
        <v>86006.9</v>
      </c>
      <c r="E144" s="99">
        <v>80430.91</v>
      </c>
      <c r="F144" s="109">
        <v>189000</v>
      </c>
      <c r="G144" s="108">
        <v>12500</v>
      </c>
      <c r="H144" s="182">
        <v>46293</v>
      </c>
      <c r="I144" s="182">
        <v>46369</v>
      </c>
      <c r="J144" s="166">
        <v>4.7</v>
      </c>
      <c r="K144" s="166">
        <v>1.8</v>
      </c>
      <c r="L144" s="167" t="s">
        <v>1207</v>
      </c>
      <c r="M144" s="168" t="s">
        <v>1204</v>
      </c>
      <c r="N144" s="169">
        <v>0</v>
      </c>
      <c r="O144" s="21">
        <f t="shared" si="72"/>
        <v>2.9000000000000004</v>
      </c>
      <c r="P144" s="21" t="str">
        <f t="shared" si="73"/>
        <v>N</v>
      </c>
      <c r="Q144" s="22">
        <f t="shared" si="74"/>
        <v>10487.79</v>
      </c>
      <c r="R144" s="8" t="str">
        <f t="shared" si="75"/>
        <v>N</v>
      </c>
      <c r="S144" s="23">
        <f t="shared" si="76"/>
        <v>5.8000000000000007</v>
      </c>
      <c r="T144" s="24">
        <f t="shared" si="77"/>
        <v>50000</v>
      </c>
      <c r="U144" s="24">
        <f t="shared" si="78"/>
        <v>200000</v>
      </c>
      <c r="V144" s="24">
        <f t="shared" si="79"/>
        <v>257500</v>
      </c>
      <c r="W144" s="24">
        <f t="shared" si="80"/>
        <v>5243.8950000000004</v>
      </c>
      <c r="X144" s="24">
        <f t="shared" si="81"/>
        <v>0</v>
      </c>
      <c r="Y144" s="24">
        <f t="shared" si="82"/>
        <v>5243.8950000000004</v>
      </c>
      <c r="Z144" s="24">
        <f t="shared" si="83"/>
        <v>5243.8950000000004</v>
      </c>
      <c r="AA144" s="25" t="str">
        <f t="shared" si="84"/>
        <v>N</v>
      </c>
      <c r="AB144" s="26">
        <f t="shared" si="85"/>
        <v>4.8000000000000007</v>
      </c>
      <c r="AC144" s="27">
        <f t="shared" si="86"/>
        <v>50000</v>
      </c>
      <c r="AD144" s="28">
        <f t="shared" si="87"/>
        <v>200000</v>
      </c>
      <c r="AE144" s="28">
        <f t="shared" si="88"/>
        <v>257500</v>
      </c>
      <c r="AF144" s="28">
        <f t="shared" si="89"/>
        <v>5243.8950000000004</v>
      </c>
      <c r="AG144" s="28">
        <f t="shared" si="90"/>
        <v>0</v>
      </c>
      <c r="AH144" s="28">
        <f t="shared" si="91"/>
        <v>5243.8950000000004</v>
      </c>
      <c r="AI144" s="28">
        <f t="shared" si="92"/>
        <v>5243.8950000000004</v>
      </c>
      <c r="AJ144" s="29" t="str">
        <f t="shared" si="93"/>
        <v>N</v>
      </c>
      <c r="AK144" s="30">
        <f t="shared" si="94"/>
        <v>3.8000000000000007</v>
      </c>
      <c r="AL144" s="31">
        <f t="shared" si="95"/>
        <v>50000</v>
      </c>
      <c r="AM144" s="31">
        <f t="shared" si="96"/>
        <v>200000</v>
      </c>
      <c r="AN144" s="31">
        <f t="shared" si="97"/>
        <v>257500</v>
      </c>
      <c r="AO144" s="31">
        <f t="shared" si="98"/>
        <v>5243.8950000000004</v>
      </c>
      <c r="AP144" s="31">
        <f t="shared" si="99"/>
        <v>0</v>
      </c>
      <c r="AQ144" s="31">
        <f t="shared" si="100"/>
        <v>5243.8950000000004</v>
      </c>
      <c r="AR144" s="31">
        <f t="shared" si="101"/>
        <v>5243.8950000000004</v>
      </c>
      <c r="AS144" s="32">
        <f t="shared" si="102"/>
        <v>2.8000000000000007</v>
      </c>
      <c r="AT144" s="33">
        <f t="shared" si="103"/>
        <v>50000</v>
      </c>
      <c r="AU144" s="33">
        <f t="shared" si="104"/>
        <v>200000</v>
      </c>
      <c r="AV144" s="33">
        <v>257500</v>
      </c>
      <c r="AW144" s="33">
        <f t="shared" si="105"/>
        <v>5243.8950000000004</v>
      </c>
      <c r="AX144" s="33">
        <f t="shared" si="106"/>
        <v>5243.8950000000004</v>
      </c>
      <c r="AY144" s="34">
        <f t="shared" si="107"/>
        <v>20975.58</v>
      </c>
    </row>
    <row r="145" spans="1:51" ht="15.75" customHeight="1" x14ac:dyDescent="0.3">
      <c r="A145" s="166" t="s">
        <v>345</v>
      </c>
      <c r="B145" s="99">
        <v>12193.58</v>
      </c>
      <c r="C145" s="99">
        <v>17582.59</v>
      </c>
      <c r="D145" s="99">
        <v>56340.81</v>
      </c>
      <c r="E145" s="99">
        <v>47824.63</v>
      </c>
      <c r="F145" s="109">
        <v>175000</v>
      </c>
      <c r="G145" s="108">
        <v>0</v>
      </c>
      <c r="H145" s="182">
        <v>46479</v>
      </c>
      <c r="I145" s="182">
        <v>46569</v>
      </c>
      <c r="J145" s="166">
        <v>1.7</v>
      </c>
      <c r="K145" s="166">
        <v>1.3</v>
      </c>
      <c r="L145" s="167" t="s">
        <v>1207</v>
      </c>
      <c r="M145" s="168" t="s">
        <v>1205</v>
      </c>
      <c r="N145" s="169">
        <v>0.01</v>
      </c>
      <c r="O145" s="21">
        <f t="shared" si="72"/>
        <v>0.39999999999999991</v>
      </c>
      <c r="P145" s="21" t="str">
        <f t="shared" si="73"/>
        <v>N</v>
      </c>
      <c r="Q145" s="22">
        <f t="shared" si="74"/>
        <v>29776.17</v>
      </c>
      <c r="R145" s="8" t="str">
        <f t="shared" si="75"/>
        <v>N</v>
      </c>
      <c r="S145" s="23">
        <f t="shared" si="76"/>
        <v>0.39999999999999991</v>
      </c>
      <c r="T145" s="24">
        <f t="shared" si="77"/>
        <v>50000</v>
      </c>
      <c r="U145" s="24">
        <f t="shared" si="78"/>
        <v>200000</v>
      </c>
      <c r="V145" s="24">
        <f t="shared" si="79"/>
        <v>257500</v>
      </c>
      <c r="W145" s="24">
        <f t="shared" si="80"/>
        <v>30073.931699999997</v>
      </c>
      <c r="X145" s="24">
        <f t="shared" si="81"/>
        <v>0</v>
      </c>
      <c r="Y145" s="24">
        <f t="shared" si="82"/>
        <v>30073.931699999997</v>
      </c>
      <c r="Z145" s="24">
        <f t="shared" si="83"/>
        <v>0</v>
      </c>
      <c r="AA145" s="25" t="str">
        <f t="shared" si="84"/>
        <v>N</v>
      </c>
      <c r="AB145" s="26">
        <f t="shared" si="85"/>
        <v>0</v>
      </c>
      <c r="AC145" s="27">
        <f t="shared" si="86"/>
        <v>50000</v>
      </c>
      <c r="AD145" s="28">
        <f t="shared" si="87"/>
        <v>200000</v>
      </c>
      <c r="AE145" s="28">
        <f t="shared" si="88"/>
        <v>257500</v>
      </c>
      <c r="AF145" s="28">
        <f t="shared" si="89"/>
        <v>0</v>
      </c>
      <c r="AG145" s="28">
        <f t="shared" si="90"/>
        <v>0</v>
      </c>
      <c r="AH145" s="28">
        <f t="shared" si="91"/>
        <v>0</v>
      </c>
      <c r="AI145" s="28">
        <f t="shared" si="92"/>
        <v>0</v>
      </c>
      <c r="AJ145" s="29" t="str">
        <f t="shared" si="93"/>
        <v>N</v>
      </c>
      <c r="AK145" s="30">
        <f t="shared" si="94"/>
        <v>0</v>
      </c>
      <c r="AL145" s="31">
        <f t="shared" si="95"/>
        <v>50000</v>
      </c>
      <c r="AM145" s="31">
        <f t="shared" si="96"/>
        <v>200000</v>
      </c>
      <c r="AN145" s="31">
        <f t="shared" si="97"/>
        <v>257500</v>
      </c>
      <c r="AO145" s="31">
        <f t="shared" si="98"/>
        <v>0</v>
      </c>
      <c r="AP145" s="31">
        <f t="shared" si="99"/>
        <v>0</v>
      </c>
      <c r="AQ145" s="31">
        <f t="shared" si="100"/>
        <v>0</v>
      </c>
      <c r="AR145" s="31">
        <f t="shared" si="101"/>
        <v>0</v>
      </c>
      <c r="AS145" s="32">
        <f t="shared" si="102"/>
        <v>0</v>
      </c>
      <c r="AT145" s="33">
        <f t="shared" si="103"/>
        <v>50000</v>
      </c>
      <c r="AU145" s="33">
        <f t="shared" si="104"/>
        <v>200000</v>
      </c>
      <c r="AV145" s="33">
        <v>257500</v>
      </c>
      <c r="AW145" s="33">
        <f t="shared" si="105"/>
        <v>0</v>
      </c>
      <c r="AX145" s="33">
        <f t="shared" si="106"/>
        <v>0</v>
      </c>
      <c r="AY145" s="34">
        <f t="shared" si="107"/>
        <v>0</v>
      </c>
    </row>
    <row r="146" spans="1:51" ht="15.75" customHeight="1" x14ac:dyDescent="0.3">
      <c r="A146" s="166" t="s">
        <v>346</v>
      </c>
      <c r="B146" s="99">
        <v>13697.82</v>
      </c>
      <c r="C146" s="99">
        <v>18099.349999999999</v>
      </c>
      <c r="D146" s="99">
        <v>58699.23</v>
      </c>
      <c r="E146" s="99">
        <v>57315.6</v>
      </c>
      <c r="F146" s="109">
        <v>65000</v>
      </c>
      <c r="G146" s="108">
        <v>12500</v>
      </c>
      <c r="H146" s="182">
        <v>46219</v>
      </c>
      <c r="I146" s="182">
        <v>46278</v>
      </c>
      <c r="J146" s="166">
        <v>2.2000000000000002</v>
      </c>
      <c r="K146" s="166">
        <v>0.4</v>
      </c>
      <c r="L146" s="167" t="s">
        <v>1206</v>
      </c>
      <c r="M146" s="168" t="s">
        <v>1203</v>
      </c>
      <c r="N146" s="169">
        <v>0.03</v>
      </c>
      <c r="O146" s="21">
        <f t="shared" si="72"/>
        <v>1.8000000000000003</v>
      </c>
      <c r="P146" s="21" t="str">
        <f t="shared" si="73"/>
        <v>N</v>
      </c>
      <c r="Q146" s="22">
        <f t="shared" si="74"/>
        <v>31797.17</v>
      </c>
      <c r="R146" s="8" t="str">
        <f t="shared" si="75"/>
        <v>N</v>
      </c>
      <c r="S146" s="23">
        <f t="shared" si="76"/>
        <v>2.4000000000000004</v>
      </c>
      <c r="T146" s="24">
        <f t="shared" si="77"/>
        <v>20500</v>
      </c>
      <c r="U146" s="24">
        <f t="shared" si="78"/>
        <v>100000</v>
      </c>
      <c r="V146" s="24">
        <f t="shared" si="79"/>
        <v>257500</v>
      </c>
      <c r="W146" s="24">
        <f t="shared" si="80"/>
        <v>15375</v>
      </c>
      <c r="X146" s="24">
        <f t="shared" si="81"/>
        <v>0</v>
      </c>
      <c r="Y146" s="24">
        <f t="shared" si="82"/>
        <v>15375</v>
      </c>
      <c r="Z146" s="24">
        <f t="shared" si="83"/>
        <v>17376.0851</v>
      </c>
      <c r="AA146" s="25" t="str">
        <f t="shared" si="84"/>
        <v>N</v>
      </c>
      <c r="AB146" s="26">
        <f t="shared" si="85"/>
        <v>1.4000000000000004</v>
      </c>
      <c r="AC146" s="27">
        <f t="shared" si="86"/>
        <v>20500</v>
      </c>
      <c r="AD146" s="28">
        <f t="shared" si="87"/>
        <v>100000</v>
      </c>
      <c r="AE146" s="28">
        <f t="shared" si="88"/>
        <v>257500</v>
      </c>
      <c r="AF146" s="28">
        <f t="shared" si="89"/>
        <v>15375</v>
      </c>
      <c r="AG146" s="28">
        <f t="shared" si="90"/>
        <v>0</v>
      </c>
      <c r="AH146" s="28">
        <f t="shared" si="91"/>
        <v>15375</v>
      </c>
      <c r="AI146" s="28">
        <f t="shared" si="92"/>
        <v>18358.617653000001</v>
      </c>
      <c r="AJ146" s="29" t="str">
        <f t="shared" si="93"/>
        <v>N</v>
      </c>
      <c r="AK146" s="30">
        <f t="shared" si="94"/>
        <v>0.40000000000000036</v>
      </c>
      <c r="AL146" s="31">
        <f t="shared" si="95"/>
        <v>20500</v>
      </c>
      <c r="AM146" s="31">
        <f t="shared" si="96"/>
        <v>100000</v>
      </c>
      <c r="AN146" s="31">
        <f t="shared" si="97"/>
        <v>257500</v>
      </c>
      <c r="AO146" s="31">
        <f t="shared" si="98"/>
        <v>12676.8675</v>
      </c>
      <c r="AP146" s="31">
        <f t="shared" si="99"/>
        <v>0</v>
      </c>
      <c r="AQ146" s="31">
        <f t="shared" si="100"/>
        <v>12676.8675</v>
      </c>
      <c r="AR146" s="31">
        <f t="shared" si="101"/>
        <v>22068.75868259</v>
      </c>
      <c r="AS146" s="32">
        <f t="shared" si="102"/>
        <v>0</v>
      </c>
      <c r="AT146" s="33">
        <f t="shared" si="103"/>
        <v>20500</v>
      </c>
      <c r="AU146" s="33">
        <f t="shared" si="104"/>
        <v>100000</v>
      </c>
      <c r="AV146" s="33">
        <v>257500</v>
      </c>
      <c r="AW146" s="33">
        <f t="shared" si="105"/>
        <v>0</v>
      </c>
      <c r="AX146" s="33">
        <f t="shared" si="106"/>
        <v>0</v>
      </c>
      <c r="AY146" s="34">
        <f t="shared" si="107"/>
        <v>57803.461435590005</v>
      </c>
    </row>
    <row r="147" spans="1:51" ht="15.75" customHeight="1" x14ac:dyDescent="0.3">
      <c r="A147" s="166" t="s">
        <v>347</v>
      </c>
      <c r="B147" s="99">
        <v>8111.16</v>
      </c>
      <c r="C147" s="99">
        <v>19105.39</v>
      </c>
      <c r="D147" s="99">
        <v>103066.26</v>
      </c>
      <c r="E147" s="99">
        <v>91143.21</v>
      </c>
      <c r="F147" s="109">
        <v>35000</v>
      </c>
      <c r="G147" s="108">
        <v>0</v>
      </c>
      <c r="H147" s="182">
        <v>46291</v>
      </c>
      <c r="I147" s="182">
        <v>46324</v>
      </c>
      <c r="J147" s="166">
        <v>3.5</v>
      </c>
      <c r="K147" s="166">
        <v>0.5</v>
      </c>
      <c r="L147" s="167" t="s">
        <v>1206</v>
      </c>
      <c r="M147" s="168" t="s">
        <v>1204</v>
      </c>
      <c r="N147" s="169">
        <v>2.7E-2</v>
      </c>
      <c r="O147" s="21">
        <f t="shared" si="72"/>
        <v>3</v>
      </c>
      <c r="P147" s="21" t="str">
        <f t="shared" si="73"/>
        <v>N</v>
      </c>
      <c r="Q147" s="22">
        <f t="shared" si="74"/>
        <v>27216.55</v>
      </c>
      <c r="R147" s="8" t="str">
        <f t="shared" si="75"/>
        <v>N</v>
      </c>
      <c r="S147" s="23">
        <f t="shared" si="76"/>
        <v>6</v>
      </c>
      <c r="T147" s="24">
        <f t="shared" si="77"/>
        <v>20500</v>
      </c>
      <c r="U147" s="24">
        <f t="shared" si="78"/>
        <v>100000</v>
      </c>
      <c r="V147" s="24">
        <f t="shared" si="79"/>
        <v>257500</v>
      </c>
      <c r="W147" s="24">
        <f t="shared" si="80"/>
        <v>0</v>
      </c>
      <c r="X147" s="24">
        <f t="shared" si="81"/>
        <v>0</v>
      </c>
      <c r="Y147" s="24">
        <f t="shared" si="82"/>
        <v>0</v>
      </c>
      <c r="Z147" s="24">
        <f t="shared" si="83"/>
        <v>27951.396849999997</v>
      </c>
      <c r="AA147" s="25" t="str">
        <f t="shared" si="84"/>
        <v>N</v>
      </c>
      <c r="AB147" s="26">
        <f t="shared" si="85"/>
        <v>5</v>
      </c>
      <c r="AC147" s="27">
        <f t="shared" si="86"/>
        <v>20500</v>
      </c>
      <c r="AD147" s="28">
        <f t="shared" si="87"/>
        <v>100000</v>
      </c>
      <c r="AE147" s="28">
        <f t="shared" si="88"/>
        <v>257500</v>
      </c>
      <c r="AF147" s="28">
        <f t="shared" si="89"/>
        <v>0</v>
      </c>
      <c r="AG147" s="28">
        <f t="shared" si="90"/>
        <v>0</v>
      </c>
      <c r="AH147" s="28">
        <f t="shared" si="91"/>
        <v>0</v>
      </c>
      <c r="AI147" s="28">
        <f t="shared" si="92"/>
        <v>28706.084564949993</v>
      </c>
      <c r="AJ147" s="29" t="str">
        <f t="shared" si="93"/>
        <v>N</v>
      </c>
      <c r="AK147" s="30">
        <f t="shared" si="94"/>
        <v>4</v>
      </c>
      <c r="AL147" s="31">
        <f t="shared" si="95"/>
        <v>20500</v>
      </c>
      <c r="AM147" s="31">
        <f t="shared" si="96"/>
        <v>100000</v>
      </c>
      <c r="AN147" s="31">
        <f t="shared" si="97"/>
        <v>257500</v>
      </c>
      <c r="AO147" s="31">
        <f t="shared" si="98"/>
        <v>0</v>
      </c>
      <c r="AP147" s="31">
        <f t="shared" si="99"/>
        <v>0</v>
      </c>
      <c r="AQ147" s="31">
        <f t="shared" si="100"/>
        <v>0</v>
      </c>
      <c r="AR147" s="31">
        <f t="shared" si="101"/>
        <v>29481.14884820364</v>
      </c>
      <c r="AS147" s="32">
        <f t="shared" si="102"/>
        <v>3</v>
      </c>
      <c r="AT147" s="33">
        <f t="shared" si="103"/>
        <v>20500</v>
      </c>
      <c r="AU147" s="33">
        <f t="shared" si="104"/>
        <v>100000</v>
      </c>
      <c r="AV147" s="33">
        <v>257500</v>
      </c>
      <c r="AW147" s="33">
        <f t="shared" si="105"/>
        <v>0</v>
      </c>
      <c r="AX147" s="33">
        <f t="shared" si="106"/>
        <v>30277.139867105136</v>
      </c>
      <c r="AY147" s="34">
        <f t="shared" si="107"/>
        <v>116415.77013025875</v>
      </c>
    </row>
    <row r="148" spans="1:51" ht="15.75" customHeight="1" x14ac:dyDescent="0.3">
      <c r="A148" s="166" t="s">
        <v>348</v>
      </c>
      <c r="B148" s="99">
        <v>9117.9</v>
      </c>
      <c r="C148" s="99">
        <v>963.14</v>
      </c>
      <c r="D148" s="99">
        <v>47646.96</v>
      </c>
      <c r="E148" s="99">
        <v>39045.410000000003</v>
      </c>
      <c r="F148" s="109">
        <v>88000</v>
      </c>
      <c r="G148" s="108">
        <v>12500</v>
      </c>
      <c r="H148" s="182">
        <v>46467</v>
      </c>
      <c r="I148" s="182">
        <v>46551</v>
      </c>
      <c r="J148" s="166">
        <v>2.8</v>
      </c>
      <c r="K148" s="166">
        <v>1.1000000000000001</v>
      </c>
      <c r="L148" s="167" t="s">
        <v>1206</v>
      </c>
      <c r="M148" s="168" t="s">
        <v>1204</v>
      </c>
      <c r="N148" s="169">
        <v>0.06</v>
      </c>
      <c r="O148" s="21">
        <f t="shared" si="72"/>
        <v>1.6999999999999997</v>
      </c>
      <c r="P148" s="21" t="str">
        <f t="shared" si="73"/>
        <v>N</v>
      </c>
      <c r="Q148" s="22">
        <f t="shared" si="74"/>
        <v>10081.039999999999</v>
      </c>
      <c r="R148" s="8" t="str">
        <f t="shared" si="75"/>
        <v>N</v>
      </c>
      <c r="S148" s="23">
        <f t="shared" si="76"/>
        <v>3.3999999999999995</v>
      </c>
      <c r="T148" s="24">
        <f t="shared" si="77"/>
        <v>20500</v>
      </c>
      <c r="U148" s="24">
        <f t="shared" si="78"/>
        <v>100000</v>
      </c>
      <c r="V148" s="24">
        <f t="shared" si="79"/>
        <v>257500</v>
      </c>
      <c r="W148" s="24">
        <f t="shared" si="80"/>
        <v>5342.9511999999995</v>
      </c>
      <c r="X148" s="24">
        <f t="shared" si="81"/>
        <v>0</v>
      </c>
      <c r="Y148" s="24">
        <f t="shared" si="82"/>
        <v>5342.9511999999995</v>
      </c>
      <c r="Z148" s="24">
        <f t="shared" si="83"/>
        <v>5342.9511999999995</v>
      </c>
      <c r="AA148" s="25" t="str">
        <f t="shared" si="84"/>
        <v>N</v>
      </c>
      <c r="AB148" s="26">
        <f t="shared" si="85"/>
        <v>2.3999999999999995</v>
      </c>
      <c r="AC148" s="27">
        <f t="shared" si="86"/>
        <v>20500</v>
      </c>
      <c r="AD148" s="28">
        <f t="shared" si="87"/>
        <v>100000</v>
      </c>
      <c r="AE148" s="28">
        <f t="shared" si="88"/>
        <v>257500</v>
      </c>
      <c r="AF148" s="28">
        <f t="shared" si="89"/>
        <v>5663.5282719999996</v>
      </c>
      <c r="AG148" s="28">
        <f t="shared" si="90"/>
        <v>0</v>
      </c>
      <c r="AH148" s="28">
        <f t="shared" si="91"/>
        <v>5663.5282719999996</v>
      </c>
      <c r="AI148" s="28">
        <f t="shared" si="92"/>
        <v>5663.5282719999996</v>
      </c>
      <c r="AJ148" s="29" t="str">
        <f t="shared" si="93"/>
        <v>N</v>
      </c>
      <c r="AK148" s="30">
        <f t="shared" si="94"/>
        <v>1.3999999999999995</v>
      </c>
      <c r="AL148" s="31">
        <f t="shared" si="95"/>
        <v>20500</v>
      </c>
      <c r="AM148" s="31">
        <f t="shared" si="96"/>
        <v>100000</v>
      </c>
      <c r="AN148" s="31">
        <f t="shared" si="97"/>
        <v>257500</v>
      </c>
      <c r="AO148" s="31">
        <f t="shared" si="98"/>
        <v>6003.3399683199996</v>
      </c>
      <c r="AP148" s="31">
        <f t="shared" si="99"/>
        <v>0</v>
      </c>
      <c r="AQ148" s="31">
        <f t="shared" si="100"/>
        <v>6003.3399683199996</v>
      </c>
      <c r="AR148" s="31">
        <f t="shared" si="101"/>
        <v>6003.3399683199996</v>
      </c>
      <c r="AS148" s="32">
        <f t="shared" si="102"/>
        <v>0.39999999999999947</v>
      </c>
      <c r="AT148" s="33">
        <f t="shared" si="103"/>
        <v>20500</v>
      </c>
      <c r="AU148" s="33">
        <f t="shared" si="104"/>
        <v>100000</v>
      </c>
      <c r="AV148" s="33">
        <v>257500</v>
      </c>
      <c r="AW148" s="33">
        <f t="shared" si="105"/>
        <v>6363.5403664191999</v>
      </c>
      <c r="AX148" s="33">
        <f t="shared" si="106"/>
        <v>6363.5403664191999</v>
      </c>
      <c r="AY148" s="34">
        <f t="shared" si="107"/>
        <v>23373.359806739201</v>
      </c>
    </row>
    <row r="149" spans="1:51" ht="15.75" customHeight="1" x14ac:dyDescent="0.3">
      <c r="A149" s="166" t="s">
        <v>349</v>
      </c>
      <c r="B149" s="99">
        <v>12010.16</v>
      </c>
      <c r="C149" s="99">
        <v>18943.689999999999</v>
      </c>
      <c r="D149" s="99">
        <v>57419.79</v>
      </c>
      <c r="E149" s="99">
        <v>50042.07</v>
      </c>
      <c r="F149" s="109">
        <v>72000</v>
      </c>
      <c r="G149" s="108">
        <v>0</v>
      </c>
      <c r="H149" s="182">
        <v>46336</v>
      </c>
      <c r="I149" s="182">
        <v>46387</v>
      </c>
      <c r="J149" s="166">
        <v>4.2</v>
      </c>
      <c r="K149" s="166">
        <v>4</v>
      </c>
      <c r="L149" s="167" t="s">
        <v>1206</v>
      </c>
      <c r="M149" s="168" t="s">
        <v>1204</v>
      </c>
      <c r="N149" s="169">
        <v>0.01</v>
      </c>
      <c r="O149" s="21">
        <f t="shared" si="72"/>
        <v>0.20000000000000018</v>
      </c>
      <c r="P149" s="21" t="str">
        <f t="shared" si="73"/>
        <v>N</v>
      </c>
      <c r="Q149" s="22">
        <f t="shared" si="74"/>
        <v>30953.85</v>
      </c>
      <c r="R149" s="8" t="str">
        <f t="shared" si="75"/>
        <v>N</v>
      </c>
      <c r="S149" s="23">
        <f t="shared" si="76"/>
        <v>0.40000000000000036</v>
      </c>
      <c r="T149" s="24">
        <f t="shared" si="77"/>
        <v>20500</v>
      </c>
      <c r="U149" s="24">
        <f t="shared" si="78"/>
        <v>100000</v>
      </c>
      <c r="V149" s="24">
        <f t="shared" si="79"/>
        <v>257500</v>
      </c>
      <c r="W149" s="24">
        <f t="shared" si="80"/>
        <v>10250</v>
      </c>
      <c r="X149" s="24">
        <f t="shared" si="81"/>
        <v>0</v>
      </c>
      <c r="Y149" s="24">
        <f t="shared" si="82"/>
        <v>10250</v>
      </c>
      <c r="Z149" s="24">
        <f t="shared" si="83"/>
        <v>21013.388499999997</v>
      </c>
      <c r="AA149" s="25" t="str">
        <f t="shared" si="84"/>
        <v>N</v>
      </c>
      <c r="AB149" s="26">
        <f t="shared" si="85"/>
        <v>0</v>
      </c>
      <c r="AC149" s="27">
        <f t="shared" si="86"/>
        <v>20500</v>
      </c>
      <c r="AD149" s="28">
        <f t="shared" si="87"/>
        <v>100000</v>
      </c>
      <c r="AE149" s="28">
        <f t="shared" si="88"/>
        <v>257500</v>
      </c>
      <c r="AF149" s="28">
        <f t="shared" si="89"/>
        <v>0</v>
      </c>
      <c r="AG149" s="28">
        <f t="shared" si="90"/>
        <v>0</v>
      </c>
      <c r="AH149" s="28">
        <f t="shared" si="91"/>
        <v>0</v>
      </c>
      <c r="AI149" s="28">
        <f t="shared" si="92"/>
        <v>0</v>
      </c>
      <c r="AJ149" s="29" t="str">
        <f t="shared" si="93"/>
        <v>N</v>
      </c>
      <c r="AK149" s="30">
        <f t="shared" si="94"/>
        <v>0</v>
      </c>
      <c r="AL149" s="31">
        <f t="shared" si="95"/>
        <v>20500</v>
      </c>
      <c r="AM149" s="31">
        <f t="shared" si="96"/>
        <v>100000</v>
      </c>
      <c r="AN149" s="31">
        <f t="shared" si="97"/>
        <v>257500</v>
      </c>
      <c r="AO149" s="31">
        <f t="shared" si="98"/>
        <v>0</v>
      </c>
      <c r="AP149" s="31">
        <f t="shared" si="99"/>
        <v>0</v>
      </c>
      <c r="AQ149" s="31">
        <f t="shared" si="100"/>
        <v>0</v>
      </c>
      <c r="AR149" s="31">
        <f t="shared" si="101"/>
        <v>0</v>
      </c>
      <c r="AS149" s="32">
        <f t="shared" si="102"/>
        <v>0</v>
      </c>
      <c r="AT149" s="33">
        <f t="shared" si="103"/>
        <v>20500</v>
      </c>
      <c r="AU149" s="33">
        <f t="shared" si="104"/>
        <v>100000</v>
      </c>
      <c r="AV149" s="33">
        <v>257500</v>
      </c>
      <c r="AW149" s="33">
        <f t="shared" si="105"/>
        <v>0</v>
      </c>
      <c r="AX149" s="33">
        <f t="shared" si="106"/>
        <v>0</v>
      </c>
      <c r="AY149" s="34">
        <f t="shared" si="107"/>
        <v>21013.388499999997</v>
      </c>
    </row>
    <row r="150" spans="1:51" ht="15.75" customHeight="1" x14ac:dyDescent="0.3">
      <c r="A150" s="166" t="s">
        <v>350</v>
      </c>
      <c r="B150" s="99">
        <v>17395.16</v>
      </c>
      <c r="C150" s="99">
        <v>31717.919999999998</v>
      </c>
      <c r="D150" s="99">
        <v>65498.44</v>
      </c>
      <c r="E150" s="99">
        <v>50627.75</v>
      </c>
      <c r="F150" s="109">
        <v>66000</v>
      </c>
      <c r="G150" s="108">
        <v>24444</v>
      </c>
      <c r="H150" s="182">
        <v>46324</v>
      </c>
      <c r="I150" s="182">
        <v>46374</v>
      </c>
      <c r="J150" s="166">
        <v>1.7</v>
      </c>
      <c r="K150" s="166">
        <v>1.2</v>
      </c>
      <c r="L150" s="167" t="s">
        <v>1207</v>
      </c>
      <c r="M150" s="168" t="s">
        <v>1204</v>
      </c>
      <c r="N150" s="169">
        <v>0.02</v>
      </c>
      <c r="O150" s="21">
        <f t="shared" si="72"/>
        <v>0.5</v>
      </c>
      <c r="P150" s="21" t="str">
        <f t="shared" si="73"/>
        <v>N</v>
      </c>
      <c r="Q150" s="22">
        <f t="shared" si="74"/>
        <v>49113.08</v>
      </c>
      <c r="R150" s="8" t="str">
        <f t="shared" si="75"/>
        <v>N</v>
      </c>
      <c r="S150" s="23">
        <f t="shared" si="76"/>
        <v>1</v>
      </c>
      <c r="T150" s="24">
        <f t="shared" si="77"/>
        <v>50000</v>
      </c>
      <c r="U150" s="24">
        <f t="shared" si="78"/>
        <v>200000</v>
      </c>
      <c r="V150" s="24">
        <f t="shared" si="79"/>
        <v>257500</v>
      </c>
      <c r="W150" s="24">
        <f t="shared" si="80"/>
        <v>25000</v>
      </c>
      <c r="X150" s="24">
        <f t="shared" si="81"/>
        <v>0</v>
      </c>
      <c r="Y150" s="24">
        <f t="shared" si="82"/>
        <v>25000</v>
      </c>
      <c r="Z150" s="24">
        <f t="shared" si="83"/>
        <v>25095.3416</v>
      </c>
      <c r="AA150" s="25" t="str">
        <f t="shared" si="84"/>
        <v>N</v>
      </c>
      <c r="AB150" s="26">
        <f t="shared" si="85"/>
        <v>0</v>
      </c>
      <c r="AC150" s="27">
        <f t="shared" si="86"/>
        <v>50000</v>
      </c>
      <c r="AD150" s="28">
        <f t="shared" si="87"/>
        <v>200000</v>
      </c>
      <c r="AE150" s="28">
        <f t="shared" si="88"/>
        <v>257500</v>
      </c>
      <c r="AF150" s="28">
        <f t="shared" si="89"/>
        <v>0</v>
      </c>
      <c r="AG150" s="28">
        <f t="shared" si="90"/>
        <v>0</v>
      </c>
      <c r="AH150" s="28">
        <f t="shared" si="91"/>
        <v>0</v>
      </c>
      <c r="AI150" s="28">
        <f t="shared" si="92"/>
        <v>0</v>
      </c>
      <c r="AJ150" s="29" t="str">
        <f t="shared" si="93"/>
        <v>N</v>
      </c>
      <c r="AK150" s="30">
        <f t="shared" si="94"/>
        <v>0</v>
      </c>
      <c r="AL150" s="31">
        <f t="shared" si="95"/>
        <v>50000</v>
      </c>
      <c r="AM150" s="31">
        <f t="shared" si="96"/>
        <v>200000</v>
      </c>
      <c r="AN150" s="31">
        <f t="shared" si="97"/>
        <v>257500</v>
      </c>
      <c r="AO150" s="31">
        <f t="shared" si="98"/>
        <v>0</v>
      </c>
      <c r="AP150" s="31">
        <f t="shared" si="99"/>
        <v>0</v>
      </c>
      <c r="AQ150" s="31">
        <f t="shared" si="100"/>
        <v>0</v>
      </c>
      <c r="AR150" s="31">
        <f t="shared" si="101"/>
        <v>0</v>
      </c>
      <c r="AS150" s="32">
        <f t="shared" si="102"/>
        <v>0</v>
      </c>
      <c r="AT150" s="33">
        <f t="shared" si="103"/>
        <v>50000</v>
      </c>
      <c r="AU150" s="33">
        <f t="shared" si="104"/>
        <v>200000</v>
      </c>
      <c r="AV150" s="33">
        <v>257500</v>
      </c>
      <c r="AW150" s="33">
        <f t="shared" si="105"/>
        <v>0</v>
      </c>
      <c r="AX150" s="33">
        <f t="shared" si="106"/>
        <v>0</v>
      </c>
      <c r="AY150" s="34">
        <f t="shared" si="107"/>
        <v>25095.3416</v>
      </c>
    </row>
    <row r="151" spans="1:51" ht="15.75" customHeight="1" x14ac:dyDescent="0.3">
      <c r="A151" s="166" t="s">
        <v>351</v>
      </c>
      <c r="B151" s="99">
        <v>8538.49</v>
      </c>
      <c r="C151" s="99">
        <v>9630.27</v>
      </c>
      <c r="D151" s="99">
        <v>65584.61</v>
      </c>
      <c r="E151" s="99">
        <v>56013.29</v>
      </c>
      <c r="F151" s="109">
        <v>190000</v>
      </c>
      <c r="G151" s="108">
        <v>0</v>
      </c>
      <c r="H151" s="182">
        <v>46331</v>
      </c>
      <c r="I151" s="182">
        <v>46408</v>
      </c>
      <c r="J151" s="166">
        <v>3.8</v>
      </c>
      <c r="K151" s="166">
        <v>1.4</v>
      </c>
      <c r="L151" s="167" t="s">
        <v>1207</v>
      </c>
      <c r="M151" s="168" t="s">
        <v>1204</v>
      </c>
      <c r="N151" s="169">
        <v>0.02</v>
      </c>
      <c r="O151" s="21">
        <f t="shared" si="72"/>
        <v>2.4</v>
      </c>
      <c r="P151" s="21" t="str">
        <f t="shared" si="73"/>
        <v>N</v>
      </c>
      <c r="Q151" s="22">
        <f t="shared" si="74"/>
        <v>18168.760000000002</v>
      </c>
      <c r="R151" s="8" t="str">
        <f t="shared" si="75"/>
        <v>N</v>
      </c>
      <c r="S151" s="23">
        <f t="shared" si="76"/>
        <v>4.8</v>
      </c>
      <c r="T151" s="24">
        <f t="shared" si="77"/>
        <v>50000</v>
      </c>
      <c r="U151" s="24">
        <f t="shared" si="78"/>
        <v>200000</v>
      </c>
      <c r="V151" s="24">
        <f t="shared" si="79"/>
        <v>257500</v>
      </c>
      <c r="W151" s="24">
        <f t="shared" si="80"/>
        <v>9266.0676000000003</v>
      </c>
      <c r="X151" s="24">
        <f t="shared" si="81"/>
        <v>0</v>
      </c>
      <c r="Y151" s="24">
        <f t="shared" si="82"/>
        <v>9266.0676000000003</v>
      </c>
      <c r="Z151" s="24">
        <f t="shared" si="83"/>
        <v>9266.0676000000003</v>
      </c>
      <c r="AA151" s="25" t="str">
        <f t="shared" si="84"/>
        <v>N</v>
      </c>
      <c r="AB151" s="26">
        <f t="shared" si="85"/>
        <v>3.8</v>
      </c>
      <c r="AC151" s="27">
        <f t="shared" si="86"/>
        <v>50000</v>
      </c>
      <c r="AD151" s="28">
        <f t="shared" si="87"/>
        <v>200000</v>
      </c>
      <c r="AE151" s="28">
        <f t="shared" si="88"/>
        <v>257500</v>
      </c>
      <c r="AF151" s="28">
        <f t="shared" si="89"/>
        <v>9451.3889520000012</v>
      </c>
      <c r="AG151" s="28">
        <f t="shared" si="90"/>
        <v>0</v>
      </c>
      <c r="AH151" s="28">
        <f t="shared" si="91"/>
        <v>9451.3889520000012</v>
      </c>
      <c r="AI151" s="28">
        <f t="shared" si="92"/>
        <v>9451.3889520000012</v>
      </c>
      <c r="AJ151" s="29" t="str">
        <f t="shared" si="93"/>
        <v>N</v>
      </c>
      <c r="AK151" s="30">
        <f t="shared" si="94"/>
        <v>2.8</v>
      </c>
      <c r="AL151" s="31">
        <f t="shared" si="95"/>
        <v>50000</v>
      </c>
      <c r="AM151" s="31">
        <f t="shared" si="96"/>
        <v>200000</v>
      </c>
      <c r="AN151" s="31">
        <f t="shared" si="97"/>
        <v>257500</v>
      </c>
      <c r="AO151" s="31">
        <f t="shared" si="98"/>
        <v>9640.4167310400007</v>
      </c>
      <c r="AP151" s="31">
        <f t="shared" si="99"/>
        <v>0</v>
      </c>
      <c r="AQ151" s="31">
        <f t="shared" si="100"/>
        <v>9640.4167310400007</v>
      </c>
      <c r="AR151" s="31">
        <f t="shared" si="101"/>
        <v>9640.4167310400007</v>
      </c>
      <c r="AS151" s="32">
        <f t="shared" si="102"/>
        <v>1.7999999999999998</v>
      </c>
      <c r="AT151" s="33">
        <f t="shared" si="103"/>
        <v>50000</v>
      </c>
      <c r="AU151" s="33">
        <f t="shared" si="104"/>
        <v>200000</v>
      </c>
      <c r="AV151" s="33">
        <v>257500</v>
      </c>
      <c r="AW151" s="33">
        <f t="shared" si="105"/>
        <v>9833.2250656608012</v>
      </c>
      <c r="AX151" s="33">
        <f t="shared" si="106"/>
        <v>9833.2250656608012</v>
      </c>
      <c r="AY151" s="34">
        <f t="shared" si="107"/>
        <v>38191.098348700805</v>
      </c>
    </row>
    <row r="152" spans="1:51" ht="15.75" customHeight="1" x14ac:dyDescent="0.3">
      <c r="A152" s="166" t="s">
        <v>352</v>
      </c>
      <c r="B152" s="99">
        <v>5713.85</v>
      </c>
      <c r="C152" s="99">
        <v>345.1</v>
      </c>
      <c r="D152" s="99">
        <v>81913.62</v>
      </c>
      <c r="E152" s="99">
        <v>79064.59</v>
      </c>
      <c r="F152" s="109">
        <v>15000</v>
      </c>
      <c r="G152" s="108">
        <v>12500</v>
      </c>
      <c r="H152" s="182">
        <v>46384</v>
      </c>
      <c r="I152" s="182">
        <v>46438</v>
      </c>
      <c r="J152" s="166">
        <v>4.0999999999999996</v>
      </c>
      <c r="K152" s="166">
        <v>3.4</v>
      </c>
      <c r="L152" s="167" t="s">
        <v>1207</v>
      </c>
      <c r="M152" s="168" t="s">
        <v>1203</v>
      </c>
      <c r="N152" s="169">
        <v>0.02</v>
      </c>
      <c r="O152" s="21">
        <f t="shared" si="72"/>
        <v>0.69999999999999973</v>
      </c>
      <c r="P152" s="21" t="str">
        <f t="shared" si="73"/>
        <v>N</v>
      </c>
      <c r="Q152" s="22">
        <f t="shared" si="74"/>
        <v>6058.9500000000007</v>
      </c>
      <c r="R152" s="8" t="str">
        <f t="shared" si="75"/>
        <v>N</v>
      </c>
      <c r="S152" s="23">
        <f t="shared" si="76"/>
        <v>0.93333333333333302</v>
      </c>
      <c r="T152" s="24">
        <f t="shared" si="77"/>
        <v>50000</v>
      </c>
      <c r="U152" s="24">
        <f t="shared" si="78"/>
        <v>200000</v>
      </c>
      <c r="V152" s="24">
        <f t="shared" si="79"/>
        <v>257500</v>
      </c>
      <c r="W152" s="24">
        <f t="shared" si="80"/>
        <v>4635.0967500000006</v>
      </c>
      <c r="X152" s="24">
        <f t="shared" si="81"/>
        <v>0</v>
      </c>
      <c r="Y152" s="24">
        <f t="shared" si="82"/>
        <v>4635.0967500000006</v>
      </c>
      <c r="Z152" s="24">
        <f t="shared" si="83"/>
        <v>1545.0322500000002</v>
      </c>
      <c r="AA152" s="25" t="str">
        <f t="shared" si="84"/>
        <v>N</v>
      </c>
      <c r="AB152" s="26">
        <f t="shared" si="85"/>
        <v>0</v>
      </c>
      <c r="AC152" s="27">
        <f t="shared" si="86"/>
        <v>50000</v>
      </c>
      <c r="AD152" s="28">
        <f t="shared" si="87"/>
        <v>200000</v>
      </c>
      <c r="AE152" s="28">
        <f t="shared" si="88"/>
        <v>257500</v>
      </c>
      <c r="AF152" s="28">
        <f t="shared" si="89"/>
        <v>0</v>
      </c>
      <c r="AG152" s="28">
        <f t="shared" si="90"/>
        <v>0</v>
      </c>
      <c r="AH152" s="28">
        <f t="shared" si="91"/>
        <v>0</v>
      </c>
      <c r="AI152" s="28">
        <f t="shared" si="92"/>
        <v>0</v>
      </c>
      <c r="AJ152" s="29" t="str">
        <f t="shared" si="93"/>
        <v>N</v>
      </c>
      <c r="AK152" s="30">
        <f t="shared" si="94"/>
        <v>0</v>
      </c>
      <c r="AL152" s="31">
        <f t="shared" si="95"/>
        <v>50000</v>
      </c>
      <c r="AM152" s="31">
        <f t="shared" si="96"/>
        <v>200000</v>
      </c>
      <c r="AN152" s="31">
        <f t="shared" si="97"/>
        <v>257500</v>
      </c>
      <c r="AO152" s="31">
        <f t="shared" si="98"/>
        <v>0</v>
      </c>
      <c r="AP152" s="31">
        <f t="shared" si="99"/>
        <v>0</v>
      </c>
      <c r="AQ152" s="31">
        <f t="shared" si="100"/>
        <v>0</v>
      </c>
      <c r="AR152" s="31">
        <f t="shared" si="101"/>
        <v>0</v>
      </c>
      <c r="AS152" s="32">
        <f t="shared" si="102"/>
        <v>0</v>
      </c>
      <c r="AT152" s="33">
        <f t="shared" si="103"/>
        <v>50000</v>
      </c>
      <c r="AU152" s="33">
        <f t="shared" si="104"/>
        <v>200000</v>
      </c>
      <c r="AV152" s="33">
        <v>257500</v>
      </c>
      <c r="AW152" s="33">
        <f t="shared" si="105"/>
        <v>0</v>
      </c>
      <c r="AX152" s="33">
        <f t="shared" si="106"/>
        <v>0</v>
      </c>
      <c r="AY152" s="34">
        <f t="shared" si="107"/>
        <v>1545.0322500000002</v>
      </c>
    </row>
    <row r="153" spans="1:51" ht="15.75" customHeight="1" x14ac:dyDescent="0.3">
      <c r="A153" s="166" t="s">
        <v>353</v>
      </c>
      <c r="B153" s="99">
        <v>13022.97</v>
      </c>
      <c r="C153" s="99">
        <v>20566.98</v>
      </c>
      <c r="D153" s="99">
        <v>98279.91</v>
      </c>
      <c r="E153" s="99">
        <v>98064.36</v>
      </c>
      <c r="F153" s="109">
        <v>111000</v>
      </c>
      <c r="G153" s="108">
        <v>0</v>
      </c>
      <c r="H153" s="182">
        <v>46279</v>
      </c>
      <c r="I153" s="182">
        <v>46354</v>
      </c>
      <c r="J153" s="166">
        <v>3.2</v>
      </c>
      <c r="K153" s="166">
        <v>2.5</v>
      </c>
      <c r="L153" s="167" t="s">
        <v>1207</v>
      </c>
      <c r="M153" s="168" t="s">
        <v>1205</v>
      </c>
      <c r="N153" s="169">
        <v>0.04</v>
      </c>
      <c r="O153" s="21">
        <f t="shared" si="72"/>
        <v>0.70000000000000018</v>
      </c>
      <c r="P153" s="21" t="str">
        <f t="shared" si="73"/>
        <v>N</v>
      </c>
      <c r="Q153" s="22">
        <f t="shared" si="74"/>
        <v>33589.949999999997</v>
      </c>
      <c r="R153" s="8" t="str">
        <f t="shared" si="75"/>
        <v>N</v>
      </c>
      <c r="S153" s="23">
        <f t="shared" si="76"/>
        <v>0.70000000000000018</v>
      </c>
      <c r="T153" s="24">
        <f t="shared" si="77"/>
        <v>50000</v>
      </c>
      <c r="U153" s="24">
        <f t="shared" si="78"/>
        <v>200000</v>
      </c>
      <c r="V153" s="24">
        <f t="shared" si="79"/>
        <v>257500</v>
      </c>
      <c r="W153" s="24">
        <f t="shared" si="80"/>
        <v>34933.547999999995</v>
      </c>
      <c r="X153" s="24">
        <f t="shared" si="81"/>
        <v>0</v>
      </c>
      <c r="Y153" s="24">
        <f t="shared" si="82"/>
        <v>34933.547999999995</v>
      </c>
      <c r="Z153" s="24">
        <f t="shared" si="83"/>
        <v>0</v>
      </c>
      <c r="AA153" s="25" t="str">
        <f t="shared" si="84"/>
        <v>N</v>
      </c>
      <c r="AB153" s="26">
        <f t="shared" si="85"/>
        <v>0</v>
      </c>
      <c r="AC153" s="27">
        <f t="shared" si="86"/>
        <v>50000</v>
      </c>
      <c r="AD153" s="28">
        <f t="shared" si="87"/>
        <v>200000</v>
      </c>
      <c r="AE153" s="28">
        <f t="shared" si="88"/>
        <v>257500</v>
      </c>
      <c r="AF153" s="28">
        <f t="shared" si="89"/>
        <v>0</v>
      </c>
      <c r="AG153" s="28">
        <f t="shared" si="90"/>
        <v>0</v>
      </c>
      <c r="AH153" s="28">
        <f t="shared" si="91"/>
        <v>0</v>
      </c>
      <c r="AI153" s="28">
        <f t="shared" si="92"/>
        <v>0</v>
      </c>
      <c r="AJ153" s="29" t="str">
        <f t="shared" si="93"/>
        <v>N</v>
      </c>
      <c r="AK153" s="30">
        <f t="shared" si="94"/>
        <v>0</v>
      </c>
      <c r="AL153" s="31">
        <f t="shared" si="95"/>
        <v>50000</v>
      </c>
      <c r="AM153" s="31">
        <f t="shared" si="96"/>
        <v>200000</v>
      </c>
      <c r="AN153" s="31">
        <f t="shared" si="97"/>
        <v>257500</v>
      </c>
      <c r="AO153" s="31">
        <f t="shared" si="98"/>
        <v>0</v>
      </c>
      <c r="AP153" s="31">
        <f t="shared" si="99"/>
        <v>0</v>
      </c>
      <c r="AQ153" s="31">
        <f t="shared" si="100"/>
        <v>0</v>
      </c>
      <c r="AR153" s="31">
        <f t="shared" si="101"/>
        <v>0</v>
      </c>
      <c r="AS153" s="32">
        <f t="shared" si="102"/>
        <v>0</v>
      </c>
      <c r="AT153" s="33">
        <f t="shared" si="103"/>
        <v>50000</v>
      </c>
      <c r="AU153" s="33">
        <f t="shared" si="104"/>
        <v>200000</v>
      </c>
      <c r="AV153" s="33">
        <v>257500</v>
      </c>
      <c r="AW153" s="33">
        <f t="shared" si="105"/>
        <v>0</v>
      </c>
      <c r="AX153" s="33">
        <f t="shared" si="106"/>
        <v>0</v>
      </c>
      <c r="AY153" s="34">
        <f t="shared" si="107"/>
        <v>0</v>
      </c>
    </row>
    <row r="154" spans="1:51" ht="15.75" customHeight="1" x14ac:dyDescent="0.3">
      <c r="A154" s="166" t="s">
        <v>354</v>
      </c>
      <c r="B154" s="99">
        <v>10235.02</v>
      </c>
      <c r="C154" s="99">
        <v>5310.69</v>
      </c>
      <c r="D154" s="99">
        <v>86405.67</v>
      </c>
      <c r="E154" s="99">
        <v>83062.210000000006</v>
      </c>
      <c r="F154" s="109">
        <v>100000</v>
      </c>
      <c r="G154" s="108">
        <v>12500</v>
      </c>
      <c r="H154" s="182">
        <v>46344</v>
      </c>
      <c r="I154" s="182">
        <v>46375</v>
      </c>
      <c r="J154" s="166">
        <v>1.7</v>
      </c>
      <c r="K154" s="166">
        <v>0.1</v>
      </c>
      <c r="L154" s="167" t="s">
        <v>1206</v>
      </c>
      <c r="M154" s="168" t="s">
        <v>1205</v>
      </c>
      <c r="N154" s="169">
        <v>0.05</v>
      </c>
      <c r="O154" s="21">
        <f t="shared" si="72"/>
        <v>1.5999999999999999</v>
      </c>
      <c r="P154" s="21" t="str">
        <f t="shared" si="73"/>
        <v>N</v>
      </c>
      <c r="Q154" s="22">
        <f t="shared" si="74"/>
        <v>15545.71</v>
      </c>
      <c r="R154" s="8" t="str">
        <f t="shared" si="75"/>
        <v>N</v>
      </c>
      <c r="S154" s="23">
        <f t="shared" si="76"/>
        <v>1.5999999999999999</v>
      </c>
      <c r="T154" s="24">
        <f t="shared" si="77"/>
        <v>20500</v>
      </c>
      <c r="U154" s="24">
        <f t="shared" si="78"/>
        <v>100000</v>
      </c>
      <c r="V154" s="24">
        <f t="shared" si="79"/>
        <v>257500</v>
      </c>
      <c r="W154" s="24">
        <f t="shared" si="80"/>
        <v>13594.330000000002</v>
      </c>
      <c r="X154" s="24">
        <f t="shared" si="81"/>
        <v>0</v>
      </c>
      <c r="Y154" s="24">
        <f t="shared" si="82"/>
        <v>13594.330000000002</v>
      </c>
      <c r="Z154" s="24">
        <f t="shared" si="83"/>
        <v>2728.6654999999973</v>
      </c>
      <c r="AA154" s="25" t="str">
        <f t="shared" si="84"/>
        <v>N</v>
      </c>
      <c r="AB154" s="26">
        <f t="shared" si="85"/>
        <v>0.59999999999999987</v>
      </c>
      <c r="AC154" s="27">
        <f t="shared" si="86"/>
        <v>20500</v>
      </c>
      <c r="AD154" s="28">
        <f t="shared" si="87"/>
        <v>100000</v>
      </c>
      <c r="AE154" s="28">
        <f t="shared" si="88"/>
        <v>257500</v>
      </c>
      <c r="AF154" s="28">
        <f t="shared" si="89"/>
        <v>0</v>
      </c>
      <c r="AG154" s="28">
        <f t="shared" si="90"/>
        <v>0</v>
      </c>
      <c r="AH154" s="28">
        <f t="shared" si="91"/>
        <v>0</v>
      </c>
      <c r="AI154" s="28">
        <f t="shared" si="92"/>
        <v>17139.145274999999</v>
      </c>
      <c r="AJ154" s="29" t="str">
        <f t="shared" si="93"/>
        <v>N</v>
      </c>
      <c r="AK154" s="30">
        <f t="shared" si="94"/>
        <v>0</v>
      </c>
      <c r="AL154" s="31">
        <f t="shared" si="95"/>
        <v>20500</v>
      </c>
      <c r="AM154" s="31">
        <f t="shared" si="96"/>
        <v>100000</v>
      </c>
      <c r="AN154" s="31">
        <f t="shared" si="97"/>
        <v>257500</v>
      </c>
      <c r="AO154" s="31">
        <f t="shared" si="98"/>
        <v>0</v>
      </c>
      <c r="AP154" s="31">
        <f t="shared" si="99"/>
        <v>0</v>
      </c>
      <c r="AQ154" s="31">
        <f t="shared" si="100"/>
        <v>0</v>
      </c>
      <c r="AR154" s="31">
        <f t="shared" si="101"/>
        <v>0</v>
      </c>
      <c r="AS154" s="32">
        <f t="shared" si="102"/>
        <v>0</v>
      </c>
      <c r="AT154" s="33">
        <f t="shared" si="103"/>
        <v>20500</v>
      </c>
      <c r="AU154" s="33">
        <f t="shared" si="104"/>
        <v>100000</v>
      </c>
      <c r="AV154" s="33">
        <v>257500</v>
      </c>
      <c r="AW154" s="33">
        <f t="shared" si="105"/>
        <v>0</v>
      </c>
      <c r="AX154" s="33">
        <f t="shared" si="106"/>
        <v>0</v>
      </c>
      <c r="AY154" s="34">
        <f t="shared" si="107"/>
        <v>19867.810774999998</v>
      </c>
    </row>
    <row r="155" spans="1:51" ht="15.75" customHeight="1" x14ac:dyDescent="0.3">
      <c r="A155" s="166" t="s">
        <v>355</v>
      </c>
      <c r="B155" s="99">
        <v>16379.91</v>
      </c>
      <c r="C155" s="99">
        <v>1796.44</v>
      </c>
      <c r="D155" s="99">
        <v>77172.289999999994</v>
      </c>
      <c r="E155" s="99">
        <v>75950.960000000006</v>
      </c>
      <c r="F155" s="109">
        <v>68000</v>
      </c>
      <c r="G155" s="108">
        <v>0</v>
      </c>
      <c r="H155" s="182">
        <v>46212</v>
      </c>
      <c r="I155" s="182">
        <v>46249</v>
      </c>
      <c r="J155" s="166">
        <v>2</v>
      </c>
      <c r="K155" s="166">
        <v>1.2</v>
      </c>
      <c r="L155" s="167" t="s">
        <v>1206</v>
      </c>
      <c r="M155" s="168" t="s">
        <v>1204</v>
      </c>
      <c r="N155" s="169">
        <v>5.1999999999999998E-2</v>
      </c>
      <c r="O155" s="21">
        <f t="shared" si="72"/>
        <v>0.8</v>
      </c>
      <c r="P155" s="21" t="str">
        <f t="shared" si="73"/>
        <v>N</v>
      </c>
      <c r="Q155" s="22">
        <f t="shared" si="74"/>
        <v>18176.349999999999</v>
      </c>
      <c r="R155" s="8" t="str">
        <f t="shared" si="75"/>
        <v>N</v>
      </c>
      <c r="S155" s="23">
        <f t="shared" si="76"/>
        <v>1.6</v>
      </c>
      <c r="T155" s="24">
        <f t="shared" si="77"/>
        <v>20500</v>
      </c>
      <c r="U155" s="24">
        <f t="shared" si="78"/>
        <v>100000</v>
      </c>
      <c r="V155" s="24">
        <f t="shared" si="79"/>
        <v>257500</v>
      </c>
      <c r="W155" s="24">
        <f t="shared" si="80"/>
        <v>9560.7600999999995</v>
      </c>
      <c r="X155" s="24">
        <f t="shared" si="81"/>
        <v>0</v>
      </c>
      <c r="Y155" s="24">
        <f t="shared" si="82"/>
        <v>9560.7600999999995</v>
      </c>
      <c r="Z155" s="24">
        <f t="shared" si="83"/>
        <v>9560.7600999999995</v>
      </c>
      <c r="AA155" s="25" t="str">
        <f t="shared" si="84"/>
        <v>N</v>
      </c>
      <c r="AB155" s="26">
        <f t="shared" si="85"/>
        <v>0.60000000000000009</v>
      </c>
      <c r="AC155" s="27">
        <f t="shared" si="86"/>
        <v>20500</v>
      </c>
      <c r="AD155" s="28">
        <f t="shared" si="87"/>
        <v>100000</v>
      </c>
      <c r="AE155" s="28">
        <f t="shared" si="88"/>
        <v>257500</v>
      </c>
      <c r="AF155" s="28">
        <f t="shared" si="89"/>
        <v>6633.4749500000034</v>
      </c>
      <c r="AG155" s="28">
        <f t="shared" si="90"/>
        <v>0</v>
      </c>
      <c r="AH155" s="28">
        <f t="shared" si="91"/>
        <v>6633.4749500000034</v>
      </c>
      <c r="AI155" s="28">
        <f t="shared" si="92"/>
        <v>13482.364300399997</v>
      </c>
      <c r="AJ155" s="29" t="str">
        <f t="shared" si="93"/>
        <v>N</v>
      </c>
      <c r="AK155" s="30">
        <f t="shared" si="94"/>
        <v>0</v>
      </c>
      <c r="AL155" s="31">
        <f t="shared" si="95"/>
        <v>20500</v>
      </c>
      <c r="AM155" s="31">
        <f t="shared" si="96"/>
        <v>100000</v>
      </c>
      <c r="AN155" s="31">
        <f t="shared" si="97"/>
        <v>257500</v>
      </c>
      <c r="AO155" s="31">
        <f t="shared" si="98"/>
        <v>0</v>
      </c>
      <c r="AP155" s="31">
        <f t="shared" si="99"/>
        <v>0</v>
      </c>
      <c r="AQ155" s="31">
        <f t="shared" si="100"/>
        <v>0</v>
      </c>
      <c r="AR155" s="31">
        <f t="shared" si="101"/>
        <v>0</v>
      </c>
      <c r="AS155" s="32">
        <f t="shared" si="102"/>
        <v>0</v>
      </c>
      <c r="AT155" s="33">
        <f t="shared" si="103"/>
        <v>20500</v>
      </c>
      <c r="AU155" s="33">
        <f t="shared" si="104"/>
        <v>100000</v>
      </c>
      <c r="AV155" s="33">
        <v>257500</v>
      </c>
      <c r="AW155" s="33">
        <f t="shared" si="105"/>
        <v>0</v>
      </c>
      <c r="AX155" s="33">
        <f t="shared" si="106"/>
        <v>0</v>
      </c>
      <c r="AY155" s="34">
        <f t="shared" si="107"/>
        <v>23043.124400399996</v>
      </c>
    </row>
    <row r="156" spans="1:51" ht="15.75" customHeight="1" x14ac:dyDescent="0.3">
      <c r="A156" s="166" t="s">
        <v>356</v>
      </c>
      <c r="B156" s="99">
        <v>18260.28</v>
      </c>
      <c r="C156" s="99">
        <v>4195.59</v>
      </c>
      <c r="D156" s="99">
        <v>67707.06</v>
      </c>
      <c r="E156" s="99">
        <v>56933.32</v>
      </c>
      <c r="F156" s="109">
        <v>44000</v>
      </c>
      <c r="G156" s="108">
        <v>12500</v>
      </c>
      <c r="H156" s="182">
        <v>46369</v>
      </c>
      <c r="I156" s="182">
        <v>46442</v>
      </c>
      <c r="J156" s="166">
        <v>4.8</v>
      </c>
      <c r="K156" s="166">
        <v>3.4</v>
      </c>
      <c r="L156" s="167" t="s">
        <v>1206</v>
      </c>
      <c r="M156" s="168" t="s">
        <v>1205</v>
      </c>
      <c r="N156" s="169">
        <v>0.04</v>
      </c>
      <c r="O156" s="21">
        <f t="shared" si="72"/>
        <v>1.4</v>
      </c>
      <c r="P156" s="21" t="str">
        <f t="shared" si="73"/>
        <v>N</v>
      </c>
      <c r="Q156" s="22">
        <f t="shared" si="74"/>
        <v>22455.87</v>
      </c>
      <c r="R156" s="8" t="str">
        <f t="shared" si="75"/>
        <v>N</v>
      </c>
      <c r="S156" s="23">
        <f t="shared" si="76"/>
        <v>1.4</v>
      </c>
      <c r="T156" s="24">
        <f t="shared" si="77"/>
        <v>20500</v>
      </c>
      <c r="U156" s="24">
        <f t="shared" si="78"/>
        <v>100000</v>
      </c>
      <c r="V156" s="24">
        <f t="shared" si="79"/>
        <v>257500</v>
      </c>
      <c r="W156" s="24">
        <f t="shared" si="80"/>
        <v>20500</v>
      </c>
      <c r="X156" s="24">
        <f t="shared" si="81"/>
        <v>0</v>
      </c>
      <c r="Y156" s="24">
        <f t="shared" si="82"/>
        <v>20500</v>
      </c>
      <c r="Z156" s="24">
        <f t="shared" si="83"/>
        <v>2854.104800000001</v>
      </c>
      <c r="AA156" s="25" t="str">
        <f t="shared" si="84"/>
        <v>N</v>
      </c>
      <c r="AB156" s="26">
        <f t="shared" si="85"/>
        <v>0.39999999999999991</v>
      </c>
      <c r="AC156" s="27">
        <f t="shared" si="86"/>
        <v>20500</v>
      </c>
      <c r="AD156" s="28">
        <f t="shared" si="87"/>
        <v>100000</v>
      </c>
      <c r="AE156" s="28">
        <f t="shared" si="88"/>
        <v>257500</v>
      </c>
      <c r="AF156" s="28">
        <f t="shared" si="89"/>
        <v>11792.940000000002</v>
      </c>
      <c r="AG156" s="28">
        <f t="shared" si="90"/>
        <v>0</v>
      </c>
      <c r="AH156" s="28">
        <f t="shared" si="91"/>
        <v>11792.940000000002</v>
      </c>
      <c r="AI156" s="28">
        <f t="shared" si="92"/>
        <v>12495.328991999999</v>
      </c>
      <c r="AJ156" s="29" t="str">
        <f t="shared" si="93"/>
        <v>N</v>
      </c>
      <c r="AK156" s="30">
        <f t="shared" si="94"/>
        <v>0</v>
      </c>
      <c r="AL156" s="31">
        <f t="shared" si="95"/>
        <v>20500</v>
      </c>
      <c r="AM156" s="31">
        <f t="shared" si="96"/>
        <v>100000</v>
      </c>
      <c r="AN156" s="31">
        <f t="shared" si="97"/>
        <v>257500</v>
      </c>
      <c r="AO156" s="31">
        <f t="shared" si="98"/>
        <v>0</v>
      </c>
      <c r="AP156" s="31">
        <f t="shared" si="99"/>
        <v>0</v>
      </c>
      <c r="AQ156" s="31">
        <f t="shared" si="100"/>
        <v>0</v>
      </c>
      <c r="AR156" s="31">
        <f t="shared" si="101"/>
        <v>0</v>
      </c>
      <c r="AS156" s="32">
        <f t="shared" si="102"/>
        <v>0</v>
      </c>
      <c r="AT156" s="33">
        <f t="shared" si="103"/>
        <v>20500</v>
      </c>
      <c r="AU156" s="33">
        <f t="shared" si="104"/>
        <v>100000</v>
      </c>
      <c r="AV156" s="33">
        <v>257500</v>
      </c>
      <c r="AW156" s="33">
        <f t="shared" si="105"/>
        <v>0</v>
      </c>
      <c r="AX156" s="33">
        <f t="shared" si="106"/>
        <v>0</v>
      </c>
      <c r="AY156" s="34">
        <f t="shared" si="107"/>
        <v>15349.433792</v>
      </c>
    </row>
    <row r="157" spans="1:51" ht="15.75" customHeight="1" x14ac:dyDescent="0.3">
      <c r="A157" s="166" t="s">
        <v>357</v>
      </c>
      <c r="B157" s="99">
        <v>15919.51</v>
      </c>
      <c r="C157" s="99">
        <v>33995.82</v>
      </c>
      <c r="D157" s="99">
        <v>89489.19</v>
      </c>
      <c r="E157" s="99">
        <v>75086.2</v>
      </c>
      <c r="F157" s="109">
        <v>60000</v>
      </c>
      <c r="G157" s="108">
        <v>0</v>
      </c>
      <c r="H157" s="182">
        <v>46287</v>
      </c>
      <c r="I157" s="182">
        <v>46330</v>
      </c>
      <c r="J157" s="166">
        <v>3.7</v>
      </c>
      <c r="K157" s="166">
        <v>0.2</v>
      </c>
      <c r="L157" s="167" t="s">
        <v>1206</v>
      </c>
      <c r="M157" s="168" t="s">
        <v>1205</v>
      </c>
      <c r="N157" s="169">
        <v>1.6E-2</v>
      </c>
      <c r="O157" s="21">
        <f t="shared" si="72"/>
        <v>3.5</v>
      </c>
      <c r="P157" s="21" t="str">
        <f t="shared" si="73"/>
        <v>N</v>
      </c>
      <c r="Q157" s="22">
        <f t="shared" si="74"/>
        <v>49915.33</v>
      </c>
      <c r="R157" s="8" t="str">
        <f t="shared" si="75"/>
        <v>N</v>
      </c>
      <c r="S157" s="23">
        <f t="shared" si="76"/>
        <v>3.5</v>
      </c>
      <c r="T157" s="24">
        <f t="shared" si="77"/>
        <v>20500</v>
      </c>
      <c r="U157" s="24">
        <f t="shared" si="78"/>
        <v>100000</v>
      </c>
      <c r="V157" s="24">
        <f t="shared" si="79"/>
        <v>257500</v>
      </c>
      <c r="W157" s="24">
        <f t="shared" si="80"/>
        <v>10510.809999999998</v>
      </c>
      <c r="X157" s="24">
        <f t="shared" si="81"/>
        <v>0</v>
      </c>
      <c r="Y157" s="24">
        <f t="shared" si="82"/>
        <v>10510.809999999998</v>
      </c>
      <c r="Z157" s="24">
        <f t="shared" si="83"/>
        <v>40203.165280000008</v>
      </c>
      <c r="AA157" s="25" t="str">
        <f t="shared" si="84"/>
        <v>N</v>
      </c>
      <c r="AB157" s="26">
        <f t="shared" si="85"/>
        <v>2.5</v>
      </c>
      <c r="AC157" s="27">
        <f t="shared" si="86"/>
        <v>20500</v>
      </c>
      <c r="AD157" s="28">
        <f t="shared" si="87"/>
        <v>100000</v>
      </c>
      <c r="AE157" s="28">
        <f t="shared" si="88"/>
        <v>257500</v>
      </c>
      <c r="AF157" s="28">
        <f t="shared" si="89"/>
        <v>0</v>
      </c>
      <c r="AG157" s="28">
        <f t="shared" si="90"/>
        <v>0</v>
      </c>
      <c r="AH157" s="28">
        <f t="shared" si="91"/>
        <v>0</v>
      </c>
      <c r="AI157" s="28">
        <f t="shared" si="92"/>
        <v>51525.398884480004</v>
      </c>
      <c r="AJ157" s="29" t="str">
        <f t="shared" si="93"/>
        <v>N</v>
      </c>
      <c r="AK157" s="30">
        <f t="shared" si="94"/>
        <v>1.5</v>
      </c>
      <c r="AL157" s="31">
        <f t="shared" si="95"/>
        <v>20500</v>
      </c>
      <c r="AM157" s="31">
        <f t="shared" si="96"/>
        <v>100000</v>
      </c>
      <c r="AN157" s="31">
        <f t="shared" si="97"/>
        <v>257500</v>
      </c>
      <c r="AO157" s="31">
        <f t="shared" si="98"/>
        <v>0</v>
      </c>
      <c r="AP157" s="31">
        <f t="shared" si="99"/>
        <v>0</v>
      </c>
      <c r="AQ157" s="31">
        <f t="shared" si="100"/>
        <v>0</v>
      </c>
      <c r="AR157" s="31">
        <f t="shared" si="101"/>
        <v>52349.805266631687</v>
      </c>
      <c r="AS157" s="32">
        <f t="shared" si="102"/>
        <v>0.5</v>
      </c>
      <c r="AT157" s="33">
        <f t="shared" si="103"/>
        <v>20500</v>
      </c>
      <c r="AU157" s="33">
        <f t="shared" si="104"/>
        <v>100000</v>
      </c>
      <c r="AV157" s="33">
        <v>257500</v>
      </c>
      <c r="AW157" s="33">
        <f t="shared" si="105"/>
        <v>0</v>
      </c>
      <c r="AX157" s="33">
        <f t="shared" si="106"/>
        <v>53187.402150897797</v>
      </c>
      <c r="AY157" s="34">
        <f t="shared" si="107"/>
        <v>197265.7715820095</v>
      </c>
    </row>
    <row r="158" spans="1:51" ht="15.75" customHeight="1" x14ac:dyDescent="0.3">
      <c r="A158" s="166" t="s">
        <v>358</v>
      </c>
      <c r="B158" s="99">
        <v>16615.990000000002</v>
      </c>
      <c r="C158" s="99">
        <v>1348.04</v>
      </c>
      <c r="D158" s="99">
        <v>52630.080000000002</v>
      </c>
      <c r="E158" s="99">
        <v>39653.760000000002</v>
      </c>
      <c r="F158" s="109">
        <v>45000</v>
      </c>
      <c r="G158" s="108">
        <v>12500</v>
      </c>
      <c r="H158" s="182">
        <v>46418</v>
      </c>
      <c r="I158" s="182">
        <v>46482</v>
      </c>
      <c r="J158" s="166">
        <v>3.5</v>
      </c>
      <c r="K158" s="166">
        <v>1.8</v>
      </c>
      <c r="L158" s="167" t="s">
        <v>1207</v>
      </c>
      <c r="M158" s="168" t="s">
        <v>1203</v>
      </c>
      <c r="N158" s="169">
        <v>0.03</v>
      </c>
      <c r="O158" s="21">
        <f t="shared" si="72"/>
        <v>1.7</v>
      </c>
      <c r="P158" s="21" t="str">
        <f t="shared" si="73"/>
        <v>N</v>
      </c>
      <c r="Q158" s="22">
        <f t="shared" si="74"/>
        <v>17964.030000000002</v>
      </c>
      <c r="R158" s="8" t="str">
        <f t="shared" si="75"/>
        <v>N</v>
      </c>
      <c r="S158" s="23">
        <f t="shared" si="76"/>
        <v>2.2666666666666666</v>
      </c>
      <c r="T158" s="24">
        <f t="shared" si="77"/>
        <v>50000</v>
      </c>
      <c r="U158" s="24">
        <f t="shared" si="78"/>
        <v>200000</v>
      </c>
      <c r="V158" s="24">
        <f t="shared" si="79"/>
        <v>257500</v>
      </c>
      <c r="W158" s="24">
        <f t="shared" si="80"/>
        <v>13877.213175000003</v>
      </c>
      <c r="X158" s="24">
        <f t="shared" si="81"/>
        <v>0</v>
      </c>
      <c r="Y158" s="24">
        <f t="shared" si="82"/>
        <v>13877.213175000003</v>
      </c>
      <c r="Z158" s="24">
        <f t="shared" si="83"/>
        <v>4625.7377250000009</v>
      </c>
      <c r="AA158" s="25" t="str">
        <f t="shared" si="84"/>
        <v>N</v>
      </c>
      <c r="AB158" s="26">
        <f t="shared" si="85"/>
        <v>1.2666666666666666</v>
      </c>
      <c r="AC158" s="27">
        <f t="shared" si="86"/>
        <v>50000</v>
      </c>
      <c r="AD158" s="28">
        <f t="shared" si="87"/>
        <v>200000</v>
      </c>
      <c r="AE158" s="28">
        <f t="shared" si="88"/>
        <v>257500</v>
      </c>
      <c r="AF158" s="28">
        <f t="shared" si="89"/>
        <v>14293.529570250003</v>
      </c>
      <c r="AG158" s="28">
        <f t="shared" si="90"/>
        <v>0</v>
      </c>
      <c r="AH158" s="28">
        <f t="shared" si="91"/>
        <v>14293.529570250003</v>
      </c>
      <c r="AI158" s="28">
        <f t="shared" si="92"/>
        <v>4764.5098567500008</v>
      </c>
      <c r="AJ158" s="29" t="str">
        <f t="shared" si="93"/>
        <v>N</v>
      </c>
      <c r="AK158" s="30">
        <f t="shared" si="94"/>
        <v>0.26666666666666661</v>
      </c>
      <c r="AL158" s="31">
        <f t="shared" si="95"/>
        <v>50000</v>
      </c>
      <c r="AM158" s="31">
        <f t="shared" si="96"/>
        <v>200000</v>
      </c>
      <c r="AN158" s="31">
        <f t="shared" si="97"/>
        <v>257500</v>
      </c>
      <c r="AO158" s="31">
        <f t="shared" si="98"/>
        <v>14722.335457357503</v>
      </c>
      <c r="AP158" s="31">
        <f t="shared" si="99"/>
        <v>0</v>
      </c>
      <c r="AQ158" s="31">
        <f t="shared" si="100"/>
        <v>14722.335457357503</v>
      </c>
      <c r="AR158" s="31">
        <f t="shared" si="101"/>
        <v>4907.4451524525011</v>
      </c>
      <c r="AS158" s="32">
        <f t="shared" si="102"/>
        <v>0</v>
      </c>
      <c r="AT158" s="33">
        <f t="shared" si="103"/>
        <v>50000</v>
      </c>
      <c r="AU158" s="33">
        <f t="shared" si="104"/>
        <v>200000</v>
      </c>
      <c r="AV158" s="33">
        <v>257500</v>
      </c>
      <c r="AW158" s="33">
        <f t="shared" si="105"/>
        <v>0</v>
      </c>
      <c r="AX158" s="33">
        <f t="shared" si="106"/>
        <v>0</v>
      </c>
      <c r="AY158" s="34">
        <f t="shared" si="107"/>
        <v>14297.692734202503</v>
      </c>
    </row>
    <row r="159" spans="1:51" ht="15.75" customHeight="1" x14ac:dyDescent="0.3">
      <c r="A159" s="166" t="s">
        <v>359</v>
      </c>
      <c r="B159" s="99">
        <v>5797.04</v>
      </c>
      <c r="C159" s="99">
        <v>13481.03</v>
      </c>
      <c r="D159" s="99">
        <v>67005.75</v>
      </c>
      <c r="E159" s="99">
        <v>62207.81</v>
      </c>
      <c r="F159" s="109">
        <v>42000</v>
      </c>
      <c r="G159" s="108">
        <v>0</v>
      </c>
      <c r="H159" s="182">
        <v>46427</v>
      </c>
      <c r="I159" s="182">
        <v>46487</v>
      </c>
      <c r="J159" s="166">
        <v>1.9</v>
      </c>
      <c r="K159" s="166">
        <v>1.7</v>
      </c>
      <c r="L159" s="167" t="s">
        <v>1207</v>
      </c>
      <c r="M159" s="168" t="s">
        <v>1203</v>
      </c>
      <c r="N159" s="169">
        <v>3.3000000000000002E-2</v>
      </c>
      <c r="O159" s="21">
        <f t="shared" si="72"/>
        <v>0.19999999999999996</v>
      </c>
      <c r="P159" s="21" t="str">
        <f t="shared" si="73"/>
        <v>N</v>
      </c>
      <c r="Q159" s="22">
        <f t="shared" si="74"/>
        <v>19278.07</v>
      </c>
      <c r="R159" s="8" t="str">
        <f t="shared" si="75"/>
        <v>N</v>
      </c>
      <c r="S159" s="23">
        <f t="shared" si="76"/>
        <v>0.26666666666666661</v>
      </c>
      <c r="T159" s="24">
        <f t="shared" si="77"/>
        <v>50000</v>
      </c>
      <c r="U159" s="24">
        <f t="shared" si="78"/>
        <v>200000</v>
      </c>
      <c r="V159" s="24">
        <f t="shared" si="79"/>
        <v>257500</v>
      </c>
      <c r="W159" s="24">
        <f t="shared" si="80"/>
        <v>14935.684732499998</v>
      </c>
      <c r="X159" s="24">
        <f t="shared" si="81"/>
        <v>0</v>
      </c>
      <c r="Y159" s="24">
        <f t="shared" si="82"/>
        <v>14935.684732499998</v>
      </c>
      <c r="Z159" s="24">
        <f t="shared" si="83"/>
        <v>4978.5615775000006</v>
      </c>
      <c r="AA159" s="25" t="str">
        <f t="shared" si="84"/>
        <v>N</v>
      </c>
      <c r="AB159" s="26">
        <f t="shared" si="85"/>
        <v>0</v>
      </c>
      <c r="AC159" s="27">
        <f t="shared" si="86"/>
        <v>50000</v>
      </c>
      <c r="AD159" s="28">
        <f t="shared" si="87"/>
        <v>200000</v>
      </c>
      <c r="AE159" s="28">
        <f t="shared" si="88"/>
        <v>257500</v>
      </c>
      <c r="AF159" s="28">
        <f t="shared" si="89"/>
        <v>0</v>
      </c>
      <c r="AG159" s="28">
        <f t="shared" si="90"/>
        <v>0</v>
      </c>
      <c r="AH159" s="28">
        <f t="shared" si="91"/>
        <v>0</v>
      </c>
      <c r="AI159" s="28">
        <f t="shared" si="92"/>
        <v>0</v>
      </c>
      <c r="AJ159" s="29" t="str">
        <f t="shared" si="93"/>
        <v>N</v>
      </c>
      <c r="AK159" s="30">
        <f t="shared" si="94"/>
        <v>0</v>
      </c>
      <c r="AL159" s="31">
        <f t="shared" si="95"/>
        <v>50000</v>
      </c>
      <c r="AM159" s="31">
        <f t="shared" si="96"/>
        <v>200000</v>
      </c>
      <c r="AN159" s="31">
        <f t="shared" si="97"/>
        <v>257500</v>
      </c>
      <c r="AO159" s="31">
        <f t="shared" si="98"/>
        <v>0</v>
      </c>
      <c r="AP159" s="31">
        <f t="shared" si="99"/>
        <v>0</v>
      </c>
      <c r="AQ159" s="31">
        <f t="shared" si="100"/>
        <v>0</v>
      </c>
      <c r="AR159" s="31">
        <f t="shared" si="101"/>
        <v>0</v>
      </c>
      <c r="AS159" s="32">
        <f t="shared" si="102"/>
        <v>0</v>
      </c>
      <c r="AT159" s="33">
        <f t="shared" si="103"/>
        <v>50000</v>
      </c>
      <c r="AU159" s="33">
        <f t="shared" si="104"/>
        <v>200000</v>
      </c>
      <c r="AV159" s="33">
        <v>257500</v>
      </c>
      <c r="AW159" s="33">
        <f t="shared" si="105"/>
        <v>0</v>
      </c>
      <c r="AX159" s="33">
        <f t="shared" si="106"/>
        <v>0</v>
      </c>
      <c r="AY159" s="34">
        <f t="shared" si="107"/>
        <v>4978.5615775000006</v>
      </c>
    </row>
    <row r="160" spans="1:51" ht="15.75" customHeight="1" x14ac:dyDescent="0.3">
      <c r="A160" s="166" t="s">
        <v>360</v>
      </c>
      <c r="B160" s="99">
        <v>6040.53</v>
      </c>
      <c r="C160" s="99">
        <v>28496.75</v>
      </c>
      <c r="D160" s="99">
        <v>87417.51</v>
      </c>
      <c r="E160" s="99">
        <v>76116.09</v>
      </c>
      <c r="F160" s="109">
        <v>167000</v>
      </c>
      <c r="G160" s="108">
        <v>12500</v>
      </c>
      <c r="H160" s="182">
        <v>46350</v>
      </c>
      <c r="I160" s="182">
        <v>46422</v>
      </c>
      <c r="J160" s="166">
        <v>4</v>
      </c>
      <c r="K160" s="166">
        <v>2.2999999999999998</v>
      </c>
      <c r="L160" s="167" t="s">
        <v>1207</v>
      </c>
      <c r="M160" s="168" t="s">
        <v>1204</v>
      </c>
      <c r="N160" s="169">
        <v>5.0000000000000001E-3</v>
      </c>
      <c r="O160" s="21">
        <f t="shared" si="72"/>
        <v>1.7000000000000002</v>
      </c>
      <c r="P160" s="21" t="str">
        <f t="shared" si="73"/>
        <v>N</v>
      </c>
      <c r="Q160" s="22">
        <f t="shared" si="74"/>
        <v>34537.279999999999</v>
      </c>
      <c r="R160" s="8" t="str">
        <f t="shared" si="75"/>
        <v>N</v>
      </c>
      <c r="S160" s="23">
        <f t="shared" si="76"/>
        <v>3.4000000000000004</v>
      </c>
      <c r="T160" s="24">
        <f t="shared" si="77"/>
        <v>50000</v>
      </c>
      <c r="U160" s="24">
        <f t="shared" si="78"/>
        <v>200000</v>
      </c>
      <c r="V160" s="24">
        <f t="shared" si="79"/>
        <v>257500</v>
      </c>
      <c r="W160" s="24">
        <f t="shared" si="80"/>
        <v>17354.983199999999</v>
      </c>
      <c r="X160" s="24">
        <f t="shared" si="81"/>
        <v>0</v>
      </c>
      <c r="Y160" s="24">
        <f t="shared" si="82"/>
        <v>17354.983199999999</v>
      </c>
      <c r="Z160" s="24">
        <f t="shared" si="83"/>
        <v>17354.983199999999</v>
      </c>
      <c r="AA160" s="25" t="str">
        <f t="shared" si="84"/>
        <v>N</v>
      </c>
      <c r="AB160" s="26">
        <f t="shared" si="85"/>
        <v>2.4000000000000004</v>
      </c>
      <c r="AC160" s="27">
        <f t="shared" si="86"/>
        <v>50000</v>
      </c>
      <c r="AD160" s="28">
        <f t="shared" si="87"/>
        <v>200000</v>
      </c>
      <c r="AE160" s="28">
        <f t="shared" si="88"/>
        <v>257500</v>
      </c>
      <c r="AF160" s="28">
        <f t="shared" si="89"/>
        <v>17441.758115999997</v>
      </c>
      <c r="AG160" s="28">
        <f t="shared" si="90"/>
        <v>0</v>
      </c>
      <c r="AH160" s="28">
        <f t="shared" si="91"/>
        <v>17441.758115999997</v>
      </c>
      <c r="AI160" s="28">
        <f t="shared" si="92"/>
        <v>17441.758115999997</v>
      </c>
      <c r="AJ160" s="29" t="str">
        <f t="shared" si="93"/>
        <v>N</v>
      </c>
      <c r="AK160" s="30">
        <f t="shared" si="94"/>
        <v>1.4000000000000004</v>
      </c>
      <c r="AL160" s="31">
        <f t="shared" si="95"/>
        <v>50000</v>
      </c>
      <c r="AM160" s="31">
        <f t="shared" si="96"/>
        <v>200000</v>
      </c>
      <c r="AN160" s="31">
        <f t="shared" si="97"/>
        <v>257500</v>
      </c>
      <c r="AO160" s="31">
        <f t="shared" si="98"/>
        <v>17528.966906579997</v>
      </c>
      <c r="AP160" s="31">
        <f t="shared" si="99"/>
        <v>0</v>
      </c>
      <c r="AQ160" s="31">
        <f t="shared" si="100"/>
        <v>17528.966906579997</v>
      </c>
      <c r="AR160" s="31">
        <f t="shared" si="101"/>
        <v>17528.966906579997</v>
      </c>
      <c r="AS160" s="32">
        <f t="shared" si="102"/>
        <v>0.40000000000000036</v>
      </c>
      <c r="AT160" s="33">
        <f t="shared" si="103"/>
        <v>50000</v>
      </c>
      <c r="AU160" s="33">
        <f t="shared" si="104"/>
        <v>200000</v>
      </c>
      <c r="AV160" s="33">
        <v>257500</v>
      </c>
      <c r="AW160" s="33">
        <f t="shared" si="105"/>
        <v>17616.611741112894</v>
      </c>
      <c r="AX160" s="33">
        <f t="shared" si="106"/>
        <v>17616.611741112894</v>
      </c>
      <c r="AY160" s="34">
        <f t="shared" si="107"/>
        <v>69942.319963692891</v>
      </c>
    </row>
    <row r="161" spans="1:51" ht="15.75" customHeight="1" x14ac:dyDescent="0.3">
      <c r="A161" s="166" t="s">
        <v>361</v>
      </c>
      <c r="B161" s="99">
        <v>16383.25</v>
      </c>
      <c r="C161" s="99">
        <v>9969.68</v>
      </c>
      <c r="D161" s="99">
        <v>93280.49</v>
      </c>
      <c r="E161" s="99">
        <v>85957.07</v>
      </c>
      <c r="F161" s="109">
        <v>92000</v>
      </c>
      <c r="G161" s="108">
        <v>0</v>
      </c>
      <c r="H161" s="182">
        <v>46343</v>
      </c>
      <c r="I161" s="182">
        <v>46376</v>
      </c>
      <c r="J161" s="166">
        <v>2.5</v>
      </c>
      <c r="K161" s="166">
        <v>1.1000000000000001</v>
      </c>
      <c r="L161" s="167" t="s">
        <v>1207</v>
      </c>
      <c r="M161" s="168" t="s">
        <v>1205</v>
      </c>
      <c r="N161" s="169">
        <v>0.04</v>
      </c>
      <c r="O161" s="21">
        <f t="shared" si="72"/>
        <v>1.4</v>
      </c>
      <c r="P161" s="21" t="str">
        <f t="shared" si="73"/>
        <v>N</v>
      </c>
      <c r="Q161" s="22">
        <f t="shared" si="74"/>
        <v>26352.93</v>
      </c>
      <c r="R161" s="8" t="str">
        <f t="shared" si="75"/>
        <v>N</v>
      </c>
      <c r="S161" s="23">
        <f t="shared" si="76"/>
        <v>1.4</v>
      </c>
      <c r="T161" s="24">
        <f t="shared" si="77"/>
        <v>50000</v>
      </c>
      <c r="U161" s="24">
        <f t="shared" si="78"/>
        <v>200000</v>
      </c>
      <c r="V161" s="24">
        <f t="shared" si="79"/>
        <v>257500</v>
      </c>
      <c r="W161" s="24">
        <f t="shared" si="80"/>
        <v>27407.047200000001</v>
      </c>
      <c r="X161" s="24">
        <f t="shared" si="81"/>
        <v>0</v>
      </c>
      <c r="Y161" s="24">
        <f t="shared" si="82"/>
        <v>27407.047200000001</v>
      </c>
      <c r="Z161" s="24">
        <f t="shared" si="83"/>
        <v>0</v>
      </c>
      <c r="AA161" s="25" t="str">
        <f t="shared" si="84"/>
        <v>N</v>
      </c>
      <c r="AB161" s="26">
        <f t="shared" si="85"/>
        <v>0.39999999999999991</v>
      </c>
      <c r="AC161" s="27">
        <f t="shared" si="86"/>
        <v>50000</v>
      </c>
      <c r="AD161" s="28">
        <f t="shared" si="87"/>
        <v>200000</v>
      </c>
      <c r="AE161" s="28">
        <f t="shared" si="88"/>
        <v>257500</v>
      </c>
      <c r="AF161" s="28">
        <f t="shared" si="89"/>
        <v>28503.329088000002</v>
      </c>
      <c r="AG161" s="28">
        <f t="shared" si="90"/>
        <v>0</v>
      </c>
      <c r="AH161" s="28">
        <f t="shared" si="91"/>
        <v>28503.329088000002</v>
      </c>
      <c r="AI161" s="28">
        <f t="shared" si="92"/>
        <v>0</v>
      </c>
      <c r="AJ161" s="29" t="str">
        <f t="shared" si="93"/>
        <v>N</v>
      </c>
      <c r="AK161" s="30">
        <f t="shared" si="94"/>
        <v>0</v>
      </c>
      <c r="AL161" s="31">
        <f t="shared" si="95"/>
        <v>50000</v>
      </c>
      <c r="AM161" s="31">
        <f t="shared" si="96"/>
        <v>200000</v>
      </c>
      <c r="AN161" s="31">
        <f t="shared" si="97"/>
        <v>257500</v>
      </c>
      <c r="AO161" s="31">
        <f t="shared" si="98"/>
        <v>0</v>
      </c>
      <c r="AP161" s="31">
        <f t="shared" si="99"/>
        <v>0</v>
      </c>
      <c r="AQ161" s="31">
        <f t="shared" si="100"/>
        <v>0</v>
      </c>
      <c r="AR161" s="31">
        <f t="shared" si="101"/>
        <v>0</v>
      </c>
      <c r="AS161" s="32">
        <f t="shared" si="102"/>
        <v>0</v>
      </c>
      <c r="AT161" s="33">
        <f t="shared" si="103"/>
        <v>50000</v>
      </c>
      <c r="AU161" s="33">
        <f t="shared" si="104"/>
        <v>200000</v>
      </c>
      <c r="AV161" s="33">
        <v>257500</v>
      </c>
      <c r="AW161" s="33">
        <f t="shared" si="105"/>
        <v>0</v>
      </c>
      <c r="AX161" s="33">
        <f t="shared" si="106"/>
        <v>0</v>
      </c>
      <c r="AY161" s="34">
        <f t="shared" si="107"/>
        <v>0</v>
      </c>
    </row>
    <row r="162" spans="1:51" ht="15.75" customHeight="1" x14ac:dyDescent="0.3">
      <c r="A162" s="166" t="s">
        <v>362</v>
      </c>
      <c r="B162" s="99">
        <v>10318.09</v>
      </c>
      <c r="C162" s="99">
        <v>31999.88</v>
      </c>
      <c r="D162" s="99">
        <v>117001.34</v>
      </c>
      <c r="E162" s="99">
        <v>111086.28</v>
      </c>
      <c r="F162" s="109">
        <v>100000</v>
      </c>
      <c r="G162" s="110">
        <v>12500</v>
      </c>
      <c r="H162" s="182">
        <v>46478</v>
      </c>
      <c r="I162" s="182">
        <v>46532</v>
      </c>
      <c r="J162" s="166">
        <v>2.2000000000000002</v>
      </c>
      <c r="K162" s="166">
        <v>0.3</v>
      </c>
      <c r="L162" s="167" t="s">
        <v>1206</v>
      </c>
      <c r="M162" s="168" t="s">
        <v>1203</v>
      </c>
      <c r="N162" s="169">
        <v>0.01</v>
      </c>
      <c r="O162" s="21">
        <f t="shared" si="72"/>
        <v>1.9000000000000001</v>
      </c>
      <c r="P162" s="21" t="str">
        <f t="shared" si="73"/>
        <v>N</v>
      </c>
      <c r="Q162" s="22">
        <f t="shared" si="74"/>
        <v>42317.97</v>
      </c>
      <c r="R162" s="8" t="str">
        <f t="shared" si="75"/>
        <v>N</v>
      </c>
      <c r="S162" s="23">
        <f t="shared" si="76"/>
        <v>2.5333333333333337</v>
      </c>
      <c r="T162" s="24">
        <f t="shared" si="77"/>
        <v>20500</v>
      </c>
      <c r="U162" s="24">
        <f t="shared" si="78"/>
        <v>100000</v>
      </c>
      <c r="V162" s="24">
        <f t="shared" si="79"/>
        <v>257500</v>
      </c>
      <c r="W162" s="24">
        <f t="shared" si="80"/>
        <v>0</v>
      </c>
      <c r="X162" s="24">
        <f t="shared" si="81"/>
        <v>0</v>
      </c>
      <c r="Y162" s="24">
        <f t="shared" si="82"/>
        <v>0</v>
      </c>
      <c r="Z162" s="24">
        <f t="shared" si="83"/>
        <v>42741.149700000002</v>
      </c>
      <c r="AA162" s="25" t="str">
        <f t="shared" si="84"/>
        <v>N</v>
      </c>
      <c r="AB162" s="26">
        <f t="shared" si="85"/>
        <v>1.5333333333333337</v>
      </c>
      <c r="AC162" s="27">
        <f t="shared" si="86"/>
        <v>20500</v>
      </c>
      <c r="AD162" s="28">
        <f t="shared" si="87"/>
        <v>100000</v>
      </c>
      <c r="AE162" s="28">
        <f t="shared" si="88"/>
        <v>257500</v>
      </c>
      <c r="AF162" s="28">
        <f t="shared" si="89"/>
        <v>0</v>
      </c>
      <c r="AG162" s="28">
        <f t="shared" si="90"/>
        <v>0</v>
      </c>
      <c r="AH162" s="28">
        <f t="shared" si="91"/>
        <v>0</v>
      </c>
      <c r="AI162" s="28">
        <f t="shared" si="92"/>
        <v>43168.561197000003</v>
      </c>
      <c r="AJ162" s="29" t="str">
        <f t="shared" si="93"/>
        <v>N</v>
      </c>
      <c r="AK162" s="30">
        <f t="shared" si="94"/>
        <v>0.53333333333333366</v>
      </c>
      <c r="AL162" s="31">
        <f t="shared" si="95"/>
        <v>20500</v>
      </c>
      <c r="AM162" s="31">
        <f t="shared" si="96"/>
        <v>100000</v>
      </c>
      <c r="AN162" s="31">
        <f t="shared" si="97"/>
        <v>257500</v>
      </c>
      <c r="AO162" s="31">
        <f t="shared" si="98"/>
        <v>0</v>
      </c>
      <c r="AP162" s="31">
        <f t="shared" si="99"/>
        <v>0</v>
      </c>
      <c r="AQ162" s="31">
        <f t="shared" si="100"/>
        <v>0</v>
      </c>
      <c r="AR162" s="31">
        <f t="shared" si="101"/>
        <v>43600.246808970005</v>
      </c>
      <c r="AS162" s="32">
        <f t="shared" si="102"/>
        <v>0</v>
      </c>
      <c r="AT162" s="33">
        <f t="shared" si="103"/>
        <v>20500</v>
      </c>
      <c r="AU162" s="33">
        <f t="shared" si="104"/>
        <v>100000</v>
      </c>
      <c r="AV162" s="33">
        <v>257500</v>
      </c>
      <c r="AW162" s="33">
        <f t="shared" si="105"/>
        <v>0</v>
      </c>
      <c r="AX162" s="33">
        <f t="shared" si="106"/>
        <v>0</v>
      </c>
      <c r="AY162" s="34">
        <f t="shared" si="107"/>
        <v>129509.95770597001</v>
      </c>
    </row>
    <row r="163" spans="1:51" ht="15.75" customHeight="1" x14ac:dyDescent="0.3">
      <c r="A163" s="166" t="s">
        <v>363</v>
      </c>
      <c r="B163" s="99">
        <v>17399.669999999998</v>
      </c>
      <c r="C163" s="99">
        <v>31972.89</v>
      </c>
      <c r="D163" s="99">
        <v>116610.41</v>
      </c>
      <c r="E163" s="99">
        <v>107982.1</v>
      </c>
      <c r="F163" s="111">
        <v>129000</v>
      </c>
      <c r="G163" s="110">
        <v>12500</v>
      </c>
      <c r="H163" s="182">
        <v>46372</v>
      </c>
      <c r="I163" s="182">
        <v>46429</v>
      </c>
      <c r="J163" s="166">
        <v>3.3</v>
      </c>
      <c r="K163" s="166">
        <v>0.2</v>
      </c>
      <c r="L163" s="167" t="s">
        <v>1206</v>
      </c>
      <c r="M163" s="168" t="s">
        <v>1204</v>
      </c>
      <c r="N163" s="169">
        <v>0.02</v>
      </c>
      <c r="O163" s="21">
        <f t="shared" si="72"/>
        <v>3.0999999999999996</v>
      </c>
      <c r="P163" s="21" t="str">
        <f t="shared" si="73"/>
        <v>N</v>
      </c>
      <c r="Q163" s="22">
        <f t="shared" si="74"/>
        <v>49372.56</v>
      </c>
      <c r="R163" s="8" t="str">
        <f t="shared" si="75"/>
        <v>N</v>
      </c>
      <c r="S163" s="23">
        <f t="shared" si="76"/>
        <v>6.1999999999999993</v>
      </c>
      <c r="T163" s="24">
        <f t="shared" si="77"/>
        <v>20500</v>
      </c>
      <c r="U163" s="24">
        <f t="shared" si="78"/>
        <v>100000</v>
      </c>
      <c r="V163" s="24">
        <f t="shared" si="79"/>
        <v>257500</v>
      </c>
      <c r="W163" s="24">
        <f t="shared" si="80"/>
        <v>0</v>
      </c>
      <c r="X163" s="24">
        <f t="shared" si="81"/>
        <v>0</v>
      </c>
      <c r="Y163" s="24">
        <f t="shared" si="82"/>
        <v>0</v>
      </c>
      <c r="Z163" s="24">
        <f t="shared" si="83"/>
        <v>50360.011200000001</v>
      </c>
      <c r="AA163" s="25" t="str">
        <f t="shared" si="84"/>
        <v>N</v>
      </c>
      <c r="AB163" s="26">
        <f t="shared" si="85"/>
        <v>5.1999999999999993</v>
      </c>
      <c r="AC163" s="27">
        <f t="shared" si="86"/>
        <v>20500</v>
      </c>
      <c r="AD163" s="28">
        <f t="shared" si="87"/>
        <v>100000</v>
      </c>
      <c r="AE163" s="28">
        <f t="shared" si="88"/>
        <v>257500</v>
      </c>
      <c r="AF163" s="28">
        <f t="shared" si="89"/>
        <v>0</v>
      </c>
      <c r="AG163" s="28">
        <f t="shared" si="90"/>
        <v>0</v>
      </c>
      <c r="AH163" s="28">
        <f t="shared" si="91"/>
        <v>0</v>
      </c>
      <c r="AI163" s="28">
        <f t="shared" si="92"/>
        <v>51367.211424000001</v>
      </c>
      <c r="AJ163" s="29" t="str">
        <f t="shared" si="93"/>
        <v>N</v>
      </c>
      <c r="AK163" s="30">
        <f t="shared" si="94"/>
        <v>4.1999999999999993</v>
      </c>
      <c r="AL163" s="31">
        <f t="shared" si="95"/>
        <v>20500</v>
      </c>
      <c r="AM163" s="31">
        <f t="shared" si="96"/>
        <v>100000</v>
      </c>
      <c r="AN163" s="31">
        <f t="shared" si="97"/>
        <v>257500</v>
      </c>
      <c r="AO163" s="31">
        <f t="shared" si="98"/>
        <v>0</v>
      </c>
      <c r="AP163" s="31">
        <f t="shared" si="99"/>
        <v>0</v>
      </c>
      <c r="AQ163" s="31">
        <f t="shared" si="100"/>
        <v>0</v>
      </c>
      <c r="AR163" s="31">
        <f t="shared" si="101"/>
        <v>52394.555652480005</v>
      </c>
      <c r="AS163" s="32">
        <f t="shared" si="102"/>
        <v>3.1999999999999993</v>
      </c>
      <c r="AT163" s="33">
        <f t="shared" si="103"/>
        <v>20500</v>
      </c>
      <c r="AU163" s="33">
        <f t="shared" si="104"/>
        <v>100000</v>
      </c>
      <c r="AV163" s="33">
        <v>257500</v>
      </c>
      <c r="AW163" s="33">
        <f t="shared" si="105"/>
        <v>0</v>
      </c>
      <c r="AX163" s="33">
        <f t="shared" si="106"/>
        <v>53442.446765529603</v>
      </c>
      <c r="AY163" s="34">
        <f t="shared" si="107"/>
        <v>207564.22504200961</v>
      </c>
    </row>
    <row r="164" spans="1:51" ht="15.75" customHeight="1" x14ac:dyDescent="0.3">
      <c r="A164" s="166" t="s">
        <v>364</v>
      </c>
      <c r="B164" s="99">
        <v>7785.28</v>
      </c>
      <c r="C164" s="99">
        <v>31205.69</v>
      </c>
      <c r="D164" s="99">
        <v>75460.820000000007</v>
      </c>
      <c r="E164" s="99">
        <v>64113.09</v>
      </c>
      <c r="F164" s="111">
        <v>77000</v>
      </c>
      <c r="G164" s="110">
        <v>0</v>
      </c>
      <c r="H164" s="182">
        <v>46522</v>
      </c>
      <c r="I164" s="182">
        <v>46605</v>
      </c>
      <c r="J164" s="166">
        <v>3.6</v>
      </c>
      <c r="K164" s="166">
        <v>3.2</v>
      </c>
      <c r="L164" s="167" t="s">
        <v>1207</v>
      </c>
      <c r="M164" s="168" t="s">
        <v>1204</v>
      </c>
      <c r="N164" s="169">
        <v>0</v>
      </c>
      <c r="O164" s="21">
        <f t="shared" si="72"/>
        <v>0.39999999999999991</v>
      </c>
      <c r="P164" s="21" t="str">
        <f t="shared" si="73"/>
        <v>N</v>
      </c>
      <c r="Q164" s="22">
        <f t="shared" si="74"/>
        <v>38990.97</v>
      </c>
      <c r="R164" s="8" t="str">
        <f t="shared" si="75"/>
        <v>N</v>
      </c>
      <c r="S164" s="23">
        <f t="shared" si="76"/>
        <v>0.79999999999999982</v>
      </c>
      <c r="T164" s="24">
        <f t="shared" si="77"/>
        <v>50000</v>
      </c>
      <c r="U164" s="24">
        <f t="shared" si="78"/>
        <v>200000</v>
      </c>
      <c r="V164" s="24">
        <f t="shared" si="79"/>
        <v>257500</v>
      </c>
      <c r="W164" s="24">
        <f t="shared" si="80"/>
        <v>19495.485000000001</v>
      </c>
      <c r="X164" s="24">
        <f t="shared" si="81"/>
        <v>0</v>
      </c>
      <c r="Y164" s="24">
        <f t="shared" si="82"/>
        <v>19495.485000000001</v>
      </c>
      <c r="Z164" s="24">
        <f t="shared" si="83"/>
        <v>19495.485000000001</v>
      </c>
      <c r="AA164" s="25" t="str">
        <f t="shared" si="84"/>
        <v>N</v>
      </c>
      <c r="AB164" s="26">
        <f t="shared" si="85"/>
        <v>0</v>
      </c>
      <c r="AC164" s="27">
        <f t="shared" si="86"/>
        <v>50000</v>
      </c>
      <c r="AD164" s="28">
        <f t="shared" si="87"/>
        <v>200000</v>
      </c>
      <c r="AE164" s="28">
        <f t="shared" si="88"/>
        <v>257500</v>
      </c>
      <c r="AF164" s="28">
        <f t="shared" si="89"/>
        <v>0</v>
      </c>
      <c r="AG164" s="28">
        <f t="shared" si="90"/>
        <v>0</v>
      </c>
      <c r="AH164" s="28">
        <f t="shared" si="91"/>
        <v>0</v>
      </c>
      <c r="AI164" s="28">
        <f t="shared" si="92"/>
        <v>0</v>
      </c>
      <c r="AJ164" s="29" t="str">
        <f t="shared" si="93"/>
        <v>N</v>
      </c>
      <c r="AK164" s="30">
        <f t="shared" si="94"/>
        <v>0</v>
      </c>
      <c r="AL164" s="31">
        <f t="shared" si="95"/>
        <v>50000</v>
      </c>
      <c r="AM164" s="31">
        <f t="shared" si="96"/>
        <v>200000</v>
      </c>
      <c r="AN164" s="31">
        <f t="shared" si="97"/>
        <v>257500</v>
      </c>
      <c r="AO164" s="31">
        <f t="shared" si="98"/>
        <v>0</v>
      </c>
      <c r="AP164" s="31">
        <f t="shared" si="99"/>
        <v>0</v>
      </c>
      <c r="AQ164" s="31">
        <f t="shared" si="100"/>
        <v>0</v>
      </c>
      <c r="AR164" s="31">
        <f t="shared" si="101"/>
        <v>0</v>
      </c>
      <c r="AS164" s="32">
        <f t="shared" si="102"/>
        <v>0</v>
      </c>
      <c r="AT164" s="33">
        <f t="shared" si="103"/>
        <v>50000</v>
      </c>
      <c r="AU164" s="33">
        <f t="shared" si="104"/>
        <v>200000</v>
      </c>
      <c r="AV164" s="33">
        <v>257500</v>
      </c>
      <c r="AW164" s="33">
        <f t="shared" si="105"/>
        <v>0</v>
      </c>
      <c r="AX164" s="33">
        <f t="shared" si="106"/>
        <v>0</v>
      </c>
      <c r="AY164" s="34">
        <f t="shared" si="107"/>
        <v>19495.485000000001</v>
      </c>
    </row>
    <row r="165" spans="1:51" ht="15.75" customHeight="1" x14ac:dyDescent="0.3">
      <c r="A165" s="166" t="s">
        <v>365</v>
      </c>
      <c r="B165" s="99">
        <v>5747.23</v>
      </c>
      <c r="C165" s="99">
        <v>11191.86</v>
      </c>
      <c r="D165" s="99">
        <v>88725.53</v>
      </c>
      <c r="E165" s="99">
        <v>82334.52</v>
      </c>
      <c r="F165" s="111">
        <v>150000</v>
      </c>
      <c r="G165" s="110">
        <v>12500</v>
      </c>
      <c r="H165" s="182">
        <v>46291</v>
      </c>
      <c r="I165" s="182">
        <v>46342</v>
      </c>
      <c r="J165" s="166">
        <v>2.4</v>
      </c>
      <c r="K165" s="166">
        <v>1.2</v>
      </c>
      <c r="L165" s="167" t="s">
        <v>1207</v>
      </c>
      <c r="M165" s="168" t="s">
        <v>1205</v>
      </c>
      <c r="N165" s="169">
        <v>0</v>
      </c>
      <c r="O165" s="21">
        <f t="shared" si="72"/>
        <v>1.2</v>
      </c>
      <c r="P165" s="21" t="str">
        <f t="shared" si="73"/>
        <v>N</v>
      </c>
      <c r="Q165" s="22">
        <f t="shared" si="74"/>
        <v>16939.09</v>
      </c>
      <c r="R165" s="8" t="str">
        <f t="shared" si="75"/>
        <v>N</v>
      </c>
      <c r="S165" s="23">
        <f t="shared" si="76"/>
        <v>1.2</v>
      </c>
      <c r="T165" s="24">
        <f t="shared" si="77"/>
        <v>50000</v>
      </c>
      <c r="U165" s="24">
        <f t="shared" si="78"/>
        <v>200000</v>
      </c>
      <c r="V165" s="24">
        <f t="shared" si="79"/>
        <v>257500</v>
      </c>
      <c r="W165" s="24">
        <f t="shared" si="80"/>
        <v>16939.09</v>
      </c>
      <c r="X165" s="24">
        <f t="shared" si="81"/>
        <v>0</v>
      </c>
      <c r="Y165" s="24">
        <f t="shared" si="82"/>
        <v>16939.09</v>
      </c>
      <c r="Z165" s="24">
        <f t="shared" si="83"/>
        <v>0</v>
      </c>
      <c r="AA165" s="25" t="str">
        <f t="shared" si="84"/>
        <v>N</v>
      </c>
      <c r="AB165" s="26">
        <f t="shared" si="85"/>
        <v>0.19999999999999996</v>
      </c>
      <c r="AC165" s="27">
        <f t="shared" si="86"/>
        <v>50000</v>
      </c>
      <c r="AD165" s="28">
        <f t="shared" si="87"/>
        <v>200000</v>
      </c>
      <c r="AE165" s="28">
        <f t="shared" si="88"/>
        <v>257500</v>
      </c>
      <c r="AF165" s="28">
        <f t="shared" si="89"/>
        <v>16939.09</v>
      </c>
      <c r="AG165" s="28">
        <f t="shared" si="90"/>
        <v>0</v>
      </c>
      <c r="AH165" s="28">
        <f t="shared" si="91"/>
        <v>16939.09</v>
      </c>
      <c r="AI165" s="28">
        <f t="shared" si="92"/>
        <v>0</v>
      </c>
      <c r="AJ165" s="29" t="str">
        <f t="shared" si="93"/>
        <v>N</v>
      </c>
      <c r="AK165" s="30">
        <f t="shared" si="94"/>
        <v>0</v>
      </c>
      <c r="AL165" s="31">
        <f t="shared" si="95"/>
        <v>50000</v>
      </c>
      <c r="AM165" s="31">
        <f t="shared" si="96"/>
        <v>200000</v>
      </c>
      <c r="AN165" s="31">
        <f t="shared" si="97"/>
        <v>257500</v>
      </c>
      <c r="AO165" s="31">
        <f t="shared" si="98"/>
        <v>0</v>
      </c>
      <c r="AP165" s="31">
        <f t="shared" si="99"/>
        <v>0</v>
      </c>
      <c r="AQ165" s="31">
        <f t="shared" si="100"/>
        <v>0</v>
      </c>
      <c r="AR165" s="31">
        <f t="shared" si="101"/>
        <v>0</v>
      </c>
      <c r="AS165" s="32">
        <f t="shared" si="102"/>
        <v>0</v>
      </c>
      <c r="AT165" s="33">
        <f t="shared" si="103"/>
        <v>50000</v>
      </c>
      <c r="AU165" s="33">
        <f t="shared" si="104"/>
        <v>200000</v>
      </c>
      <c r="AV165" s="33">
        <v>257500</v>
      </c>
      <c r="AW165" s="33">
        <f t="shared" si="105"/>
        <v>0</v>
      </c>
      <c r="AX165" s="33">
        <f t="shared" si="106"/>
        <v>0</v>
      </c>
      <c r="AY165" s="34">
        <f t="shared" si="107"/>
        <v>0</v>
      </c>
    </row>
    <row r="166" spans="1:51" ht="15.75" customHeight="1" x14ac:dyDescent="0.3">
      <c r="A166" s="166" t="s">
        <v>366</v>
      </c>
      <c r="B166" s="99">
        <v>15883.56</v>
      </c>
      <c r="C166" s="99">
        <v>12251.98</v>
      </c>
      <c r="D166" s="99">
        <v>98202.61</v>
      </c>
      <c r="E166" s="99">
        <v>96104.3</v>
      </c>
      <c r="F166" s="111">
        <v>66000</v>
      </c>
      <c r="G166" s="110">
        <v>0</v>
      </c>
      <c r="H166" s="182">
        <v>46502</v>
      </c>
      <c r="I166" s="182">
        <v>46588</v>
      </c>
      <c r="J166" s="166">
        <v>4.8</v>
      </c>
      <c r="K166" s="166">
        <v>2.5</v>
      </c>
      <c r="L166" s="167" t="s">
        <v>1206</v>
      </c>
      <c r="M166" s="168" t="s">
        <v>1204</v>
      </c>
      <c r="N166" s="169">
        <v>0</v>
      </c>
      <c r="O166" s="21">
        <f t="shared" si="72"/>
        <v>2.2999999999999998</v>
      </c>
      <c r="P166" s="21" t="str">
        <f t="shared" si="73"/>
        <v>N</v>
      </c>
      <c r="Q166" s="22">
        <f t="shared" si="74"/>
        <v>28135.54</v>
      </c>
      <c r="R166" s="8" t="str">
        <f t="shared" si="75"/>
        <v>N</v>
      </c>
      <c r="S166" s="23">
        <f t="shared" si="76"/>
        <v>4.5999999999999996</v>
      </c>
      <c r="T166" s="24">
        <f t="shared" si="77"/>
        <v>20500</v>
      </c>
      <c r="U166" s="24">
        <f t="shared" si="78"/>
        <v>100000</v>
      </c>
      <c r="V166" s="24">
        <f t="shared" si="79"/>
        <v>257500</v>
      </c>
      <c r="W166" s="24">
        <f t="shared" si="80"/>
        <v>898.69499999999971</v>
      </c>
      <c r="X166" s="24">
        <f t="shared" si="81"/>
        <v>0</v>
      </c>
      <c r="Y166" s="24">
        <f t="shared" si="82"/>
        <v>898.69499999999971</v>
      </c>
      <c r="Z166" s="24">
        <f t="shared" si="83"/>
        <v>27236.845000000001</v>
      </c>
      <c r="AA166" s="25" t="str">
        <f t="shared" si="84"/>
        <v>N</v>
      </c>
      <c r="AB166" s="26">
        <f t="shared" si="85"/>
        <v>3.5999999999999996</v>
      </c>
      <c r="AC166" s="27">
        <f t="shared" si="86"/>
        <v>20500</v>
      </c>
      <c r="AD166" s="28">
        <f t="shared" si="87"/>
        <v>100000</v>
      </c>
      <c r="AE166" s="28">
        <f t="shared" si="88"/>
        <v>257500</v>
      </c>
      <c r="AF166" s="28">
        <f t="shared" si="89"/>
        <v>449.34749999999985</v>
      </c>
      <c r="AG166" s="28">
        <f t="shared" si="90"/>
        <v>0</v>
      </c>
      <c r="AH166" s="28">
        <f t="shared" si="91"/>
        <v>449.34749999999985</v>
      </c>
      <c r="AI166" s="28">
        <f t="shared" si="92"/>
        <v>27686.192500000001</v>
      </c>
      <c r="AJ166" s="29" t="str">
        <f t="shared" si="93"/>
        <v>N</v>
      </c>
      <c r="AK166" s="30">
        <f t="shared" si="94"/>
        <v>2.5999999999999996</v>
      </c>
      <c r="AL166" s="31">
        <f t="shared" si="95"/>
        <v>20500</v>
      </c>
      <c r="AM166" s="31">
        <f t="shared" si="96"/>
        <v>100000</v>
      </c>
      <c r="AN166" s="31">
        <f t="shared" si="97"/>
        <v>257500</v>
      </c>
      <c r="AO166" s="31">
        <f t="shared" si="98"/>
        <v>0</v>
      </c>
      <c r="AP166" s="31">
        <f t="shared" si="99"/>
        <v>0</v>
      </c>
      <c r="AQ166" s="31">
        <f t="shared" si="100"/>
        <v>0</v>
      </c>
      <c r="AR166" s="31">
        <f t="shared" si="101"/>
        <v>28135.54</v>
      </c>
      <c r="AS166" s="32">
        <f t="shared" si="102"/>
        <v>1.5999999999999996</v>
      </c>
      <c r="AT166" s="33">
        <f t="shared" si="103"/>
        <v>20500</v>
      </c>
      <c r="AU166" s="33">
        <f t="shared" si="104"/>
        <v>100000</v>
      </c>
      <c r="AV166" s="33">
        <v>257500</v>
      </c>
      <c r="AW166" s="33">
        <f t="shared" si="105"/>
        <v>224.67374999999993</v>
      </c>
      <c r="AX166" s="33">
        <f t="shared" si="106"/>
        <v>27910.866249999999</v>
      </c>
      <c r="AY166" s="34">
        <f t="shared" si="107"/>
        <v>110969.44375000001</v>
      </c>
    </row>
    <row r="167" spans="1:51" ht="15.75" customHeight="1" x14ac:dyDescent="0.3">
      <c r="A167" s="166" t="s">
        <v>367</v>
      </c>
      <c r="B167" s="99">
        <v>18462.07</v>
      </c>
      <c r="C167" s="99">
        <v>2146.65</v>
      </c>
      <c r="D167" s="99">
        <v>63686.85</v>
      </c>
      <c r="E167" s="99">
        <v>55287.19</v>
      </c>
      <c r="F167" s="111">
        <v>90000</v>
      </c>
      <c r="G167" s="110">
        <v>0</v>
      </c>
      <c r="H167" s="182">
        <v>46515</v>
      </c>
      <c r="I167" s="182">
        <v>46584</v>
      </c>
      <c r="J167" s="166">
        <v>2.2999999999999998</v>
      </c>
      <c r="K167" s="166">
        <v>1.4</v>
      </c>
      <c r="L167" s="167" t="s">
        <v>1206</v>
      </c>
      <c r="M167" s="168" t="s">
        <v>1203</v>
      </c>
      <c r="N167" s="169">
        <v>0.01</v>
      </c>
      <c r="O167" s="21">
        <f t="shared" si="72"/>
        <v>0.89999999999999991</v>
      </c>
      <c r="P167" s="21" t="str">
        <f t="shared" si="73"/>
        <v>N</v>
      </c>
      <c r="Q167" s="22">
        <f t="shared" si="74"/>
        <v>20608.72</v>
      </c>
      <c r="R167" s="8" t="str">
        <f t="shared" si="75"/>
        <v>N</v>
      </c>
      <c r="S167" s="23">
        <f t="shared" si="76"/>
        <v>1.2</v>
      </c>
      <c r="T167" s="24">
        <f t="shared" si="77"/>
        <v>20500</v>
      </c>
      <c r="U167" s="24">
        <f t="shared" si="78"/>
        <v>100000</v>
      </c>
      <c r="V167" s="24">
        <f t="shared" si="79"/>
        <v>257500</v>
      </c>
      <c r="W167" s="24">
        <f t="shared" si="80"/>
        <v>15375</v>
      </c>
      <c r="X167" s="24">
        <f t="shared" si="81"/>
        <v>0</v>
      </c>
      <c r="Y167" s="24">
        <f t="shared" si="82"/>
        <v>15375</v>
      </c>
      <c r="Z167" s="24">
        <f t="shared" si="83"/>
        <v>5439.8072000000029</v>
      </c>
      <c r="AA167" s="25" t="str">
        <f t="shared" si="84"/>
        <v>N</v>
      </c>
      <c r="AB167" s="26">
        <f t="shared" si="85"/>
        <v>0.19999999999999996</v>
      </c>
      <c r="AC167" s="27">
        <f t="shared" si="86"/>
        <v>20500</v>
      </c>
      <c r="AD167" s="28">
        <f t="shared" si="87"/>
        <v>100000</v>
      </c>
      <c r="AE167" s="28">
        <f t="shared" si="88"/>
        <v>257500</v>
      </c>
      <c r="AF167" s="28">
        <f t="shared" si="89"/>
        <v>15375</v>
      </c>
      <c r="AG167" s="28">
        <f t="shared" si="90"/>
        <v>0</v>
      </c>
      <c r="AH167" s="28">
        <f t="shared" si="91"/>
        <v>15375</v>
      </c>
      <c r="AI167" s="28">
        <f t="shared" si="92"/>
        <v>5647.9552720000029</v>
      </c>
      <c r="AJ167" s="29" t="str">
        <f t="shared" si="93"/>
        <v>N</v>
      </c>
      <c r="AK167" s="30">
        <f t="shared" si="94"/>
        <v>0</v>
      </c>
      <c r="AL167" s="31">
        <f t="shared" si="95"/>
        <v>20500</v>
      </c>
      <c r="AM167" s="31">
        <f t="shared" si="96"/>
        <v>100000</v>
      </c>
      <c r="AN167" s="31">
        <f t="shared" si="97"/>
        <v>257500</v>
      </c>
      <c r="AO167" s="31">
        <f t="shared" si="98"/>
        <v>0</v>
      </c>
      <c r="AP167" s="31">
        <f t="shared" si="99"/>
        <v>0</v>
      </c>
      <c r="AQ167" s="31">
        <f t="shared" si="100"/>
        <v>0</v>
      </c>
      <c r="AR167" s="31">
        <f t="shared" si="101"/>
        <v>0</v>
      </c>
      <c r="AS167" s="32">
        <f t="shared" si="102"/>
        <v>0</v>
      </c>
      <c r="AT167" s="33">
        <f t="shared" si="103"/>
        <v>20500</v>
      </c>
      <c r="AU167" s="33">
        <f t="shared" si="104"/>
        <v>100000</v>
      </c>
      <c r="AV167" s="33">
        <v>257500</v>
      </c>
      <c r="AW167" s="33">
        <f t="shared" si="105"/>
        <v>0</v>
      </c>
      <c r="AX167" s="33">
        <f t="shared" si="106"/>
        <v>0</v>
      </c>
      <c r="AY167" s="34">
        <f t="shared" si="107"/>
        <v>11087.762472000006</v>
      </c>
    </row>
    <row r="168" spans="1:51" ht="15.75" customHeight="1" x14ac:dyDescent="0.3">
      <c r="A168" s="166" t="s">
        <v>368</v>
      </c>
      <c r="B168" s="99">
        <v>5081.6099999999997</v>
      </c>
      <c r="C168" s="99">
        <v>15542.89</v>
      </c>
      <c r="D168" s="99">
        <v>72797.350000000006</v>
      </c>
      <c r="E168" s="99">
        <v>65545.429999999993</v>
      </c>
      <c r="F168" s="111">
        <v>90000</v>
      </c>
      <c r="G168" s="110">
        <v>0</v>
      </c>
      <c r="H168" s="182">
        <v>46513</v>
      </c>
      <c r="I168" s="182">
        <v>46603</v>
      </c>
      <c r="J168" s="166">
        <v>3.4</v>
      </c>
      <c r="K168" s="166">
        <v>1</v>
      </c>
      <c r="L168" s="167" t="s">
        <v>1207</v>
      </c>
      <c r="M168" s="168" t="s">
        <v>1205</v>
      </c>
      <c r="N168" s="169">
        <v>0.03</v>
      </c>
      <c r="O168" s="21">
        <f t="shared" si="72"/>
        <v>2.4</v>
      </c>
      <c r="P168" s="21" t="str">
        <f t="shared" si="73"/>
        <v>N</v>
      </c>
      <c r="Q168" s="22">
        <f t="shared" si="74"/>
        <v>20624.5</v>
      </c>
      <c r="R168" s="8" t="str">
        <f t="shared" si="75"/>
        <v>N</v>
      </c>
      <c r="S168" s="23">
        <f t="shared" si="76"/>
        <v>2.4</v>
      </c>
      <c r="T168" s="24">
        <f t="shared" si="77"/>
        <v>50000</v>
      </c>
      <c r="U168" s="24">
        <f t="shared" si="78"/>
        <v>200000</v>
      </c>
      <c r="V168" s="24">
        <f t="shared" si="79"/>
        <v>257500</v>
      </c>
      <c r="W168" s="24">
        <f t="shared" si="80"/>
        <v>21243.235000000001</v>
      </c>
      <c r="X168" s="24">
        <f t="shared" si="81"/>
        <v>0</v>
      </c>
      <c r="Y168" s="24">
        <f t="shared" si="82"/>
        <v>21243.235000000001</v>
      </c>
      <c r="Z168" s="24">
        <f t="shared" si="83"/>
        <v>0</v>
      </c>
      <c r="AA168" s="25" t="str">
        <f t="shared" si="84"/>
        <v>N</v>
      </c>
      <c r="AB168" s="26">
        <f t="shared" si="85"/>
        <v>1.4</v>
      </c>
      <c r="AC168" s="27">
        <f t="shared" si="86"/>
        <v>50000</v>
      </c>
      <c r="AD168" s="28">
        <f t="shared" si="87"/>
        <v>200000</v>
      </c>
      <c r="AE168" s="28">
        <f t="shared" si="88"/>
        <v>257500</v>
      </c>
      <c r="AF168" s="28">
        <f t="shared" si="89"/>
        <v>21880.532050000002</v>
      </c>
      <c r="AG168" s="28">
        <f t="shared" si="90"/>
        <v>0</v>
      </c>
      <c r="AH168" s="28">
        <f t="shared" si="91"/>
        <v>21880.532050000002</v>
      </c>
      <c r="AI168" s="28">
        <f t="shared" si="92"/>
        <v>0</v>
      </c>
      <c r="AJ168" s="29" t="str">
        <f t="shared" si="93"/>
        <v>N</v>
      </c>
      <c r="AK168" s="30">
        <f t="shared" si="94"/>
        <v>0.39999999999999991</v>
      </c>
      <c r="AL168" s="31">
        <f t="shared" si="95"/>
        <v>50000</v>
      </c>
      <c r="AM168" s="31">
        <f t="shared" si="96"/>
        <v>200000</v>
      </c>
      <c r="AN168" s="31">
        <f t="shared" si="97"/>
        <v>257500</v>
      </c>
      <c r="AO168" s="31">
        <f t="shared" si="98"/>
        <v>22536.948011500001</v>
      </c>
      <c r="AP168" s="31">
        <f t="shared" si="99"/>
        <v>0</v>
      </c>
      <c r="AQ168" s="31">
        <f t="shared" si="100"/>
        <v>22536.948011500001</v>
      </c>
      <c r="AR168" s="31">
        <f t="shared" si="101"/>
        <v>0</v>
      </c>
      <c r="AS168" s="32">
        <f t="shared" si="102"/>
        <v>0</v>
      </c>
      <c r="AT168" s="33">
        <f t="shared" si="103"/>
        <v>50000</v>
      </c>
      <c r="AU168" s="33">
        <f t="shared" si="104"/>
        <v>200000</v>
      </c>
      <c r="AV168" s="33">
        <v>257500</v>
      </c>
      <c r="AW168" s="33">
        <f t="shared" si="105"/>
        <v>0</v>
      </c>
      <c r="AX168" s="33">
        <f t="shared" si="106"/>
        <v>0</v>
      </c>
      <c r="AY168" s="34">
        <f t="shared" si="107"/>
        <v>0</v>
      </c>
    </row>
    <row r="169" spans="1:51" ht="15.75" customHeight="1" x14ac:dyDescent="0.3">
      <c r="A169" s="166" t="s">
        <v>369</v>
      </c>
      <c r="B169" s="99">
        <v>19712.48</v>
      </c>
      <c r="C169" s="99">
        <v>12056.75</v>
      </c>
      <c r="D169" s="99">
        <v>109307.04</v>
      </c>
      <c r="E169" s="99">
        <v>109207.1</v>
      </c>
      <c r="F169" s="111">
        <v>105000</v>
      </c>
      <c r="G169" s="110">
        <v>0</v>
      </c>
      <c r="H169" s="182">
        <v>46493</v>
      </c>
      <c r="I169" s="182">
        <v>46550</v>
      </c>
      <c r="J169" s="166">
        <v>3.1</v>
      </c>
      <c r="K169" s="166">
        <v>1.6</v>
      </c>
      <c r="L169" s="167" t="s">
        <v>1207</v>
      </c>
      <c r="M169" s="168" t="s">
        <v>1205</v>
      </c>
      <c r="N169" s="169">
        <v>2.7E-2</v>
      </c>
      <c r="O169" s="21">
        <f t="shared" si="72"/>
        <v>1.5</v>
      </c>
      <c r="P169" s="21" t="str">
        <f t="shared" si="73"/>
        <v>N</v>
      </c>
      <c r="Q169" s="22">
        <f t="shared" si="74"/>
        <v>31769.23</v>
      </c>
      <c r="R169" s="8" t="str">
        <f t="shared" si="75"/>
        <v>N</v>
      </c>
      <c r="S169" s="23">
        <f t="shared" si="76"/>
        <v>1.5</v>
      </c>
      <c r="T169" s="24">
        <f t="shared" si="77"/>
        <v>50000</v>
      </c>
      <c r="U169" s="24">
        <f t="shared" si="78"/>
        <v>200000</v>
      </c>
      <c r="V169" s="24">
        <f t="shared" si="79"/>
        <v>257500</v>
      </c>
      <c r="W169" s="24">
        <f t="shared" si="80"/>
        <v>32626.999209999998</v>
      </c>
      <c r="X169" s="24">
        <f t="shared" si="81"/>
        <v>0</v>
      </c>
      <c r="Y169" s="24">
        <f t="shared" si="82"/>
        <v>32626.999209999998</v>
      </c>
      <c r="Z169" s="24">
        <f t="shared" si="83"/>
        <v>0</v>
      </c>
      <c r="AA169" s="25" t="str">
        <f t="shared" si="84"/>
        <v>N</v>
      </c>
      <c r="AB169" s="26">
        <f t="shared" si="85"/>
        <v>0.5</v>
      </c>
      <c r="AC169" s="27">
        <f t="shared" si="86"/>
        <v>50000</v>
      </c>
      <c r="AD169" s="28">
        <f t="shared" si="87"/>
        <v>200000</v>
      </c>
      <c r="AE169" s="28">
        <f t="shared" si="88"/>
        <v>257500</v>
      </c>
      <c r="AF169" s="28">
        <f t="shared" si="89"/>
        <v>33507.928188669997</v>
      </c>
      <c r="AG169" s="28">
        <f t="shared" si="90"/>
        <v>0</v>
      </c>
      <c r="AH169" s="28">
        <f t="shared" si="91"/>
        <v>33507.928188669997</v>
      </c>
      <c r="AI169" s="28">
        <f t="shared" si="92"/>
        <v>0</v>
      </c>
      <c r="AJ169" s="29" t="str">
        <f t="shared" si="93"/>
        <v>N</v>
      </c>
      <c r="AK169" s="30">
        <f t="shared" si="94"/>
        <v>0</v>
      </c>
      <c r="AL169" s="31">
        <f t="shared" si="95"/>
        <v>50000</v>
      </c>
      <c r="AM169" s="31">
        <f t="shared" si="96"/>
        <v>200000</v>
      </c>
      <c r="AN169" s="31">
        <f t="shared" si="97"/>
        <v>257500</v>
      </c>
      <c r="AO169" s="31">
        <f t="shared" si="98"/>
        <v>0</v>
      </c>
      <c r="AP169" s="31">
        <f t="shared" si="99"/>
        <v>0</v>
      </c>
      <c r="AQ169" s="31">
        <f t="shared" si="100"/>
        <v>0</v>
      </c>
      <c r="AR169" s="31">
        <f t="shared" si="101"/>
        <v>0</v>
      </c>
      <c r="AS169" s="32">
        <f t="shared" si="102"/>
        <v>0</v>
      </c>
      <c r="AT169" s="33">
        <f t="shared" si="103"/>
        <v>50000</v>
      </c>
      <c r="AU169" s="33">
        <f t="shared" si="104"/>
        <v>200000</v>
      </c>
      <c r="AV169" s="33">
        <v>257500</v>
      </c>
      <c r="AW169" s="33">
        <f t="shared" si="105"/>
        <v>0</v>
      </c>
      <c r="AX169" s="33">
        <f t="shared" si="106"/>
        <v>0</v>
      </c>
      <c r="AY169" s="34">
        <f t="shared" si="107"/>
        <v>0</v>
      </c>
    </row>
    <row r="170" spans="1:51" ht="15.75" customHeight="1" x14ac:dyDescent="0.3">
      <c r="A170" s="166" t="s">
        <v>370</v>
      </c>
      <c r="B170" s="99">
        <v>10347.17</v>
      </c>
      <c r="C170" s="99">
        <v>13386.55</v>
      </c>
      <c r="D170" s="99">
        <v>81298.759999999995</v>
      </c>
      <c r="E170" s="99">
        <v>76489.73</v>
      </c>
      <c r="F170" s="111">
        <v>90000</v>
      </c>
      <c r="G170" s="110">
        <v>12500</v>
      </c>
      <c r="H170" s="182">
        <v>46414</v>
      </c>
      <c r="I170" s="182">
        <v>46456</v>
      </c>
      <c r="J170" s="166">
        <v>2.7</v>
      </c>
      <c r="K170" s="166">
        <v>1.9</v>
      </c>
      <c r="L170" s="167" t="s">
        <v>1206</v>
      </c>
      <c r="M170" s="168" t="s">
        <v>1204</v>
      </c>
      <c r="N170" s="169">
        <v>0.06</v>
      </c>
      <c r="O170" s="21">
        <f t="shared" si="72"/>
        <v>0.80000000000000027</v>
      </c>
      <c r="P170" s="21" t="str">
        <f t="shared" si="73"/>
        <v>N</v>
      </c>
      <c r="Q170" s="22">
        <f t="shared" si="74"/>
        <v>23733.72</v>
      </c>
      <c r="R170" s="8" t="str">
        <f t="shared" si="75"/>
        <v>N</v>
      </c>
      <c r="S170" s="23">
        <f t="shared" si="76"/>
        <v>1.6000000000000005</v>
      </c>
      <c r="T170" s="24">
        <f t="shared" si="77"/>
        <v>20500</v>
      </c>
      <c r="U170" s="24">
        <f t="shared" si="78"/>
        <v>100000</v>
      </c>
      <c r="V170" s="24">
        <f t="shared" si="79"/>
        <v>257500</v>
      </c>
      <c r="W170" s="24">
        <f t="shared" si="80"/>
        <v>9350.6200000000026</v>
      </c>
      <c r="X170" s="24">
        <f t="shared" si="81"/>
        <v>0</v>
      </c>
      <c r="Y170" s="24">
        <f t="shared" si="82"/>
        <v>9350.6200000000026</v>
      </c>
      <c r="Z170" s="24">
        <f t="shared" si="83"/>
        <v>15807.123199999998</v>
      </c>
      <c r="AA170" s="25" t="str">
        <f t="shared" si="84"/>
        <v>N</v>
      </c>
      <c r="AB170" s="26">
        <f t="shared" si="85"/>
        <v>0.60000000000000053</v>
      </c>
      <c r="AC170" s="27">
        <f t="shared" si="86"/>
        <v>20500</v>
      </c>
      <c r="AD170" s="28">
        <f t="shared" si="87"/>
        <v>100000</v>
      </c>
      <c r="AE170" s="28">
        <f t="shared" si="88"/>
        <v>257500</v>
      </c>
      <c r="AF170" s="28">
        <f t="shared" si="89"/>
        <v>4675.3100000000013</v>
      </c>
      <c r="AG170" s="28">
        <f t="shared" si="90"/>
        <v>0</v>
      </c>
      <c r="AH170" s="28">
        <f t="shared" si="91"/>
        <v>4675.3100000000013</v>
      </c>
      <c r="AI170" s="28">
        <f t="shared" si="92"/>
        <v>21991.897792</v>
      </c>
      <c r="AJ170" s="29" t="str">
        <f t="shared" si="93"/>
        <v>N</v>
      </c>
      <c r="AK170" s="30">
        <f t="shared" si="94"/>
        <v>0</v>
      </c>
      <c r="AL170" s="31">
        <f t="shared" si="95"/>
        <v>20500</v>
      </c>
      <c r="AM170" s="31">
        <f t="shared" si="96"/>
        <v>100000</v>
      </c>
      <c r="AN170" s="31">
        <f t="shared" si="97"/>
        <v>257500</v>
      </c>
      <c r="AO170" s="31">
        <f t="shared" si="98"/>
        <v>0</v>
      </c>
      <c r="AP170" s="31">
        <f t="shared" si="99"/>
        <v>0</v>
      </c>
      <c r="AQ170" s="31">
        <f t="shared" si="100"/>
        <v>0</v>
      </c>
      <c r="AR170" s="31">
        <f t="shared" si="101"/>
        <v>0</v>
      </c>
      <c r="AS170" s="32">
        <f t="shared" si="102"/>
        <v>0</v>
      </c>
      <c r="AT170" s="33">
        <f t="shared" si="103"/>
        <v>20500</v>
      </c>
      <c r="AU170" s="33">
        <f t="shared" si="104"/>
        <v>100000</v>
      </c>
      <c r="AV170" s="33">
        <v>257500</v>
      </c>
      <c r="AW170" s="33">
        <f t="shared" si="105"/>
        <v>0</v>
      </c>
      <c r="AX170" s="33">
        <f t="shared" si="106"/>
        <v>0</v>
      </c>
      <c r="AY170" s="34">
        <f t="shared" si="107"/>
        <v>37799.020991999998</v>
      </c>
    </row>
    <row r="171" spans="1:51" ht="15.75" customHeight="1" x14ac:dyDescent="0.3">
      <c r="A171" s="166" t="s">
        <v>371</v>
      </c>
      <c r="B171" s="99">
        <v>14201.67</v>
      </c>
      <c r="C171" s="99">
        <v>3943.98</v>
      </c>
      <c r="D171" s="99">
        <v>52849.67</v>
      </c>
      <c r="E171" s="99">
        <v>50836.6</v>
      </c>
      <c r="F171" s="111">
        <v>206000</v>
      </c>
      <c r="G171" s="110">
        <v>12500</v>
      </c>
      <c r="H171" s="182">
        <v>46298</v>
      </c>
      <c r="I171" s="182">
        <v>46310</v>
      </c>
      <c r="J171" s="166">
        <v>3.6</v>
      </c>
      <c r="K171" s="166">
        <v>2.2999999999999998</v>
      </c>
      <c r="L171" s="167" t="s">
        <v>1206</v>
      </c>
      <c r="M171" s="168" t="s">
        <v>1205</v>
      </c>
      <c r="N171" s="169">
        <v>0.01</v>
      </c>
      <c r="O171" s="21">
        <f t="shared" si="72"/>
        <v>1.3000000000000003</v>
      </c>
      <c r="P171" s="21" t="str">
        <f t="shared" si="73"/>
        <v>N</v>
      </c>
      <c r="Q171" s="22">
        <f t="shared" si="74"/>
        <v>18145.650000000001</v>
      </c>
      <c r="R171" s="8" t="str">
        <f t="shared" si="75"/>
        <v>N</v>
      </c>
      <c r="S171" s="23">
        <f t="shared" si="76"/>
        <v>1.3000000000000003</v>
      </c>
      <c r="T171" s="24">
        <f t="shared" si="77"/>
        <v>20500</v>
      </c>
      <c r="U171" s="24">
        <f t="shared" si="78"/>
        <v>100000</v>
      </c>
      <c r="V171" s="24">
        <f t="shared" si="79"/>
        <v>257500</v>
      </c>
      <c r="W171" s="24">
        <f t="shared" si="80"/>
        <v>18327.106500000002</v>
      </c>
      <c r="X171" s="24">
        <f t="shared" si="81"/>
        <v>0</v>
      </c>
      <c r="Y171" s="24">
        <f t="shared" si="82"/>
        <v>18327.106500000002</v>
      </c>
      <c r="Z171" s="24">
        <f t="shared" si="83"/>
        <v>0</v>
      </c>
      <c r="AA171" s="25" t="str">
        <f t="shared" si="84"/>
        <v>N</v>
      </c>
      <c r="AB171" s="26">
        <f t="shared" si="85"/>
        <v>0.30000000000000027</v>
      </c>
      <c r="AC171" s="27">
        <f t="shared" si="86"/>
        <v>20500</v>
      </c>
      <c r="AD171" s="28">
        <f t="shared" si="87"/>
        <v>100000</v>
      </c>
      <c r="AE171" s="28">
        <f t="shared" si="88"/>
        <v>257500</v>
      </c>
      <c r="AF171" s="28">
        <f t="shared" si="89"/>
        <v>18510.377565000003</v>
      </c>
      <c r="AG171" s="28">
        <f t="shared" si="90"/>
        <v>0</v>
      </c>
      <c r="AH171" s="28">
        <f t="shared" si="91"/>
        <v>18510.377565000003</v>
      </c>
      <c r="AI171" s="28">
        <f t="shared" si="92"/>
        <v>0</v>
      </c>
      <c r="AJ171" s="29" t="str">
        <f t="shared" si="93"/>
        <v>N</v>
      </c>
      <c r="AK171" s="30">
        <f t="shared" si="94"/>
        <v>0</v>
      </c>
      <c r="AL171" s="31">
        <f t="shared" si="95"/>
        <v>20500</v>
      </c>
      <c r="AM171" s="31">
        <f t="shared" si="96"/>
        <v>100000</v>
      </c>
      <c r="AN171" s="31">
        <f t="shared" si="97"/>
        <v>257500</v>
      </c>
      <c r="AO171" s="31">
        <f t="shared" si="98"/>
        <v>0</v>
      </c>
      <c r="AP171" s="31">
        <f t="shared" si="99"/>
        <v>0</v>
      </c>
      <c r="AQ171" s="31">
        <f t="shared" si="100"/>
        <v>0</v>
      </c>
      <c r="AR171" s="31">
        <f t="shared" si="101"/>
        <v>0</v>
      </c>
      <c r="AS171" s="32">
        <f t="shared" si="102"/>
        <v>0</v>
      </c>
      <c r="AT171" s="33">
        <f t="shared" si="103"/>
        <v>20500</v>
      </c>
      <c r="AU171" s="33">
        <f t="shared" si="104"/>
        <v>100000</v>
      </c>
      <c r="AV171" s="33">
        <v>257500</v>
      </c>
      <c r="AW171" s="33">
        <f t="shared" si="105"/>
        <v>0</v>
      </c>
      <c r="AX171" s="33">
        <f t="shared" si="106"/>
        <v>0</v>
      </c>
      <c r="AY171" s="34">
        <f t="shared" si="107"/>
        <v>0</v>
      </c>
    </row>
    <row r="172" spans="1:51" ht="15.75" customHeight="1" x14ac:dyDescent="0.3">
      <c r="A172" s="166" t="s">
        <v>372</v>
      </c>
      <c r="B172" s="99">
        <v>10612.44</v>
      </c>
      <c r="C172" s="99">
        <v>21404.55</v>
      </c>
      <c r="D172" s="99">
        <v>62572.81</v>
      </c>
      <c r="E172" s="99">
        <v>58712.18</v>
      </c>
      <c r="F172" s="111">
        <v>49000</v>
      </c>
      <c r="G172" s="110">
        <v>0</v>
      </c>
      <c r="H172" s="182">
        <v>46411</v>
      </c>
      <c r="I172" s="182">
        <v>46462</v>
      </c>
      <c r="J172" s="166">
        <v>4.3</v>
      </c>
      <c r="K172" s="166">
        <v>2.6</v>
      </c>
      <c r="L172" s="167" t="s">
        <v>1207</v>
      </c>
      <c r="M172" s="168" t="s">
        <v>1204</v>
      </c>
      <c r="N172" s="169">
        <v>0.02</v>
      </c>
      <c r="O172" s="21">
        <f t="shared" si="72"/>
        <v>1.6999999999999997</v>
      </c>
      <c r="P172" s="21" t="str">
        <f t="shared" si="73"/>
        <v>N</v>
      </c>
      <c r="Q172" s="22">
        <f t="shared" si="74"/>
        <v>32016.989999999998</v>
      </c>
      <c r="R172" s="8" t="str">
        <f t="shared" si="75"/>
        <v>N</v>
      </c>
      <c r="S172" s="23">
        <f t="shared" si="76"/>
        <v>3.3999999999999995</v>
      </c>
      <c r="T172" s="24">
        <f t="shared" si="77"/>
        <v>50000</v>
      </c>
      <c r="U172" s="24">
        <f t="shared" si="78"/>
        <v>200000</v>
      </c>
      <c r="V172" s="24">
        <f t="shared" si="79"/>
        <v>257500</v>
      </c>
      <c r="W172" s="24">
        <f t="shared" si="80"/>
        <v>16328.6649</v>
      </c>
      <c r="X172" s="24">
        <f t="shared" si="81"/>
        <v>0</v>
      </c>
      <c r="Y172" s="24">
        <f t="shared" si="82"/>
        <v>16328.6649</v>
      </c>
      <c r="Z172" s="24">
        <f t="shared" si="83"/>
        <v>16328.6649</v>
      </c>
      <c r="AA172" s="25" t="str">
        <f t="shared" si="84"/>
        <v>N</v>
      </c>
      <c r="AB172" s="26">
        <f t="shared" si="85"/>
        <v>2.3999999999999995</v>
      </c>
      <c r="AC172" s="27">
        <f t="shared" si="86"/>
        <v>50000</v>
      </c>
      <c r="AD172" s="28">
        <f t="shared" si="87"/>
        <v>200000</v>
      </c>
      <c r="AE172" s="28">
        <f t="shared" si="88"/>
        <v>257500</v>
      </c>
      <c r="AF172" s="28">
        <f t="shared" si="89"/>
        <v>16655.238197999999</v>
      </c>
      <c r="AG172" s="28">
        <f t="shared" si="90"/>
        <v>0</v>
      </c>
      <c r="AH172" s="28">
        <f t="shared" si="91"/>
        <v>16655.238197999999</v>
      </c>
      <c r="AI172" s="28">
        <f t="shared" si="92"/>
        <v>16655.238197999999</v>
      </c>
      <c r="AJ172" s="29" t="str">
        <f t="shared" si="93"/>
        <v>N</v>
      </c>
      <c r="AK172" s="30">
        <f t="shared" si="94"/>
        <v>1.3999999999999995</v>
      </c>
      <c r="AL172" s="31">
        <f t="shared" si="95"/>
        <v>50000</v>
      </c>
      <c r="AM172" s="31">
        <f t="shared" si="96"/>
        <v>200000</v>
      </c>
      <c r="AN172" s="31">
        <f t="shared" si="97"/>
        <v>257500</v>
      </c>
      <c r="AO172" s="31">
        <f t="shared" si="98"/>
        <v>16988.342961959999</v>
      </c>
      <c r="AP172" s="31">
        <f t="shared" si="99"/>
        <v>0</v>
      </c>
      <c r="AQ172" s="31">
        <f t="shared" si="100"/>
        <v>16988.342961959999</v>
      </c>
      <c r="AR172" s="31">
        <f t="shared" si="101"/>
        <v>16988.342961959999</v>
      </c>
      <c r="AS172" s="32">
        <f t="shared" si="102"/>
        <v>0.39999999999999947</v>
      </c>
      <c r="AT172" s="33">
        <f t="shared" si="103"/>
        <v>50000</v>
      </c>
      <c r="AU172" s="33">
        <f t="shared" si="104"/>
        <v>200000</v>
      </c>
      <c r="AV172" s="33">
        <v>257500</v>
      </c>
      <c r="AW172" s="33">
        <f t="shared" si="105"/>
        <v>17328.109821199199</v>
      </c>
      <c r="AX172" s="33">
        <f t="shared" si="106"/>
        <v>17328.109821199199</v>
      </c>
      <c r="AY172" s="34">
        <f t="shared" si="107"/>
        <v>67300.355881159194</v>
      </c>
    </row>
    <row r="173" spans="1:51" ht="15.75" customHeight="1" x14ac:dyDescent="0.3">
      <c r="A173" s="166" t="s">
        <v>373</v>
      </c>
      <c r="B173" s="99">
        <v>6993.89</v>
      </c>
      <c r="C173" s="99">
        <v>2826.29</v>
      </c>
      <c r="D173" s="99">
        <v>25835.77</v>
      </c>
      <c r="E173" s="99">
        <v>23273.9</v>
      </c>
      <c r="F173" s="111">
        <v>112000</v>
      </c>
      <c r="G173" s="110">
        <v>0</v>
      </c>
      <c r="H173" s="182">
        <v>46311</v>
      </c>
      <c r="I173" s="182">
        <v>46369</v>
      </c>
      <c r="J173" s="166">
        <v>2.7</v>
      </c>
      <c r="K173" s="166">
        <v>0.6</v>
      </c>
      <c r="L173" s="167" t="s">
        <v>1207</v>
      </c>
      <c r="M173" s="168" t="s">
        <v>1205</v>
      </c>
      <c r="N173" s="169">
        <v>0.02</v>
      </c>
      <c r="O173" s="21">
        <f t="shared" si="72"/>
        <v>2.1</v>
      </c>
      <c r="P173" s="21" t="str">
        <f t="shared" si="73"/>
        <v>N</v>
      </c>
      <c r="Q173" s="22">
        <f t="shared" si="74"/>
        <v>9820.18</v>
      </c>
      <c r="R173" s="8" t="str">
        <f t="shared" si="75"/>
        <v>N</v>
      </c>
      <c r="S173" s="23">
        <f t="shared" si="76"/>
        <v>2.1</v>
      </c>
      <c r="T173" s="24">
        <f t="shared" si="77"/>
        <v>50000</v>
      </c>
      <c r="U173" s="24">
        <f t="shared" si="78"/>
        <v>200000</v>
      </c>
      <c r="V173" s="24">
        <f t="shared" si="79"/>
        <v>257500</v>
      </c>
      <c r="W173" s="24">
        <f t="shared" si="80"/>
        <v>10016.5836</v>
      </c>
      <c r="X173" s="24">
        <f t="shared" si="81"/>
        <v>0</v>
      </c>
      <c r="Y173" s="24">
        <f t="shared" si="82"/>
        <v>10016.5836</v>
      </c>
      <c r="Z173" s="24">
        <f t="shared" si="83"/>
        <v>0</v>
      </c>
      <c r="AA173" s="25" t="str">
        <f t="shared" si="84"/>
        <v>N</v>
      </c>
      <c r="AB173" s="26">
        <f t="shared" si="85"/>
        <v>1.1000000000000001</v>
      </c>
      <c r="AC173" s="27">
        <f t="shared" si="86"/>
        <v>50000</v>
      </c>
      <c r="AD173" s="28">
        <f t="shared" si="87"/>
        <v>200000</v>
      </c>
      <c r="AE173" s="28">
        <f t="shared" si="88"/>
        <v>257500</v>
      </c>
      <c r="AF173" s="28">
        <f t="shared" si="89"/>
        <v>10216.915272</v>
      </c>
      <c r="AG173" s="28">
        <f t="shared" si="90"/>
        <v>0</v>
      </c>
      <c r="AH173" s="28">
        <f t="shared" si="91"/>
        <v>10216.915272</v>
      </c>
      <c r="AI173" s="28">
        <f t="shared" si="92"/>
        <v>0</v>
      </c>
      <c r="AJ173" s="29" t="str">
        <f t="shared" si="93"/>
        <v>N</v>
      </c>
      <c r="AK173" s="30">
        <f t="shared" si="94"/>
        <v>0.10000000000000009</v>
      </c>
      <c r="AL173" s="31">
        <f t="shared" si="95"/>
        <v>50000</v>
      </c>
      <c r="AM173" s="31">
        <f t="shared" si="96"/>
        <v>200000</v>
      </c>
      <c r="AN173" s="31">
        <f t="shared" si="97"/>
        <v>257500</v>
      </c>
      <c r="AO173" s="31">
        <f t="shared" si="98"/>
        <v>10421.25357744</v>
      </c>
      <c r="AP173" s="31">
        <f t="shared" si="99"/>
        <v>0</v>
      </c>
      <c r="AQ173" s="31">
        <f t="shared" si="100"/>
        <v>10421.25357744</v>
      </c>
      <c r="AR173" s="31">
        <f t="shared" si="101"/>
        <v>0</v>
      </c>
      <c r="AS173" s="32">
        <f t="shared" si="102"/>
        <v>0</v>
      </c>
      <c r="AT173" s="33">
        <f t="shared" si="103"/>
        <v>50000</v>
      </c>
      <c r="AU173" s="33">
        <f t="shared" si="104"/>
        <v>200000</v>
      </c>
      <c r="AV173" s="33">
        <v>257500</v>
      </c>
      <c r="AW173" s="33">
        <f t="shared" si="105"/>
        <v>0</v>
      </c>
      <c r="AX173" s="33">
        <f t="shared" si="106"/>
        <v>0</v>
      </c>
      <c r="AY173" s="34">
        <f t="shared" si="107"/>
        <v>0</v>
      </c>
    </row>
    <row r="174" spans="1:51" ht="15.75" customHeight="1" x14ac:dyDescent="0.3">
      <c r="A174" s="166" t="s">
        <v>374</v>
      </c>
      <c r="B174" s="99">
        <v>19856.46</v>
      </c>
      <c r="C174" s="99">
        <v>33666.68</v>
      </c>
      <c r="D174" s="99">
        <v>122942.73</v>
      </c>
      <c r="E174" s="99">
        <v>120234.09</v>
      </c>
      <c r="F174" s="111">
        <v>30000</v>
      </c>
      <c r="G174" s="110">
        <v>0</v>
      </c>
      <c r="H174" s="182">
        <v>46334</v>
      </c>
      <c r="I174" s="182">
        <v>46379</v>
      </c>
      <c r="J174" s="166">
        <v>1.9</v>
      </c>
      <c r="K174" s="166">
        <v>0.5</v>
      </c>
      <c r="L174" s="167" t="s">
        <v>1206</v>
      </c>
      <c r="M174" s="168" t="s">
        <v>1205</v>
      </c>
      <c r="N174" s="169">
        <v>0.02</v>
      </c>
      <c r="O174" s="21">
        <f t="shared" si="72"/>
        <v>1.4</v>
      </c>
      <c r="P174" s="21" t="str">
        <f t="shared" si="73"/>
        <v>N</v>
      </c>
      <c r="Q174" s="22">
        <f t="shared" si="74"/>
        <v>53523.14</v>
      </c>
      <c r="R174" s="8" t="str">
        <f t="shared" si="75"/>
        <v>N</v>
      </c>
      <c r="S174" s="23">
        <f t="shared" si="76"/>
        <v>1.4</v>
      </c>
      <c r="T174" s="24">
        <f t="shared" si="77"/>
        <v>20500</v>
      </c>
      <c r="U174" s="24">
        <f t="shared" si="78"/>
        <v>100000</v>
      </c>
      <c r="V174" s="24">
        <f t="shared" si="79"/>
        <v>257500</v>
      </c>
      <c r="W174" s="24">
        <f t="shared" si="80"/>
        <v>0</v>
      </c>
      <c r="X174" s="24">
        <f t="shared" si="81"/>
        <v>0</v>
      </c>
      <c r="Y174" s="24">
        <f t="shared" si="82"/>
        <v>0</v>
      </c>
      <c r="Z174" s="24">
        <f t="shared" si="83"/>
        <v>54593.602800000001</v>
      </c>
      <c r="AA174" s="25" t="str">
        <f t="shared" si="84"/>
        <v>N</v>
      </c>
      <c r="AB174" s="26">
        <f t="shared" si="85"/>
        <v>0.39999999999999991</v>
      </c>
      <c r="AC174" s="27">
        <f t="shared" si="86"/>
        <v>20500</v>
      </c>
      <c r="AD174" s="28">
        <f t="shared" si="87"/>
        <v>100000</v>
      </c>
      <c r="AE174" s="28">
        <f t="shared" si="88"/>
        <v>257500</v>
      </c>
      <c r="AF174" s="28">
        <f t="shared" si="89"/>
        <v>0</v>
      </c>
      <c r="AG174" s="28">
        <f t="shared" si="90"/>
        <v>0</v>
      </c>
      <c r="AH174" s="28">
        <f t="shared" si="91"/>
        <v>0</v>
      </c>
      <c r="AI174" s="28">
        <f t="shared" si="92"/>
        <v>55685.474856000001</v>
      </c>
      <c r="AJ174" s="29" t="str">
        <f t="shared" si="93"/>
        <v>N</v>
      </c>
      <c r="AK174" s="30">
        <f t="shared" si="94"/>
        <v>0</v>
      </c>
      <c r="AL174" s="31">
        <f t="shared" si="95"/>
        <v>20500</v>
      </c>
      <c r="AM174" s="31">
        <f t="shared" si="96"/>
        <v>100000</v>
      </c>
      <c r="AN174" s="31">
        <f t="shared" si="97"/>
        <v>257500</v>
      </c>
      <c r="AO174" s="31">
        <f t="shared" si="98"/>
        <v>0</v>
      </c>
      <c r="AP174" s="31">
        <f t="shared" si="99"/>
        <v>0</v>
      </c>
      <c r="AQ174" s="31">
        <f t="shared" si="100"/>
        <v>0</v>
      </c>
      <c r="AR174" s="31">
        <f t="shared" si="101"/>
        <v>0</v>
      </c>
      <c r="AS174" s="32">
        <f t="shared" si="102"/>
        <v>0</v>
      </c>
      <c r="AT174" s="33">
        <f t="shared" si="103"/>
        <v>20500</v>
      </c>
      <c r="AU174" s="33">
        <f t="shared" si="104"/>
        <v>100000</v>
      </c>
      <c r="AV174" s="33">
        <v>257500</v>
      </c>
      <c r="AW174" s="33">
        <f t="shared" si="105"/>
        <v>0</v>
      </c>
      <c r="AX174" s="33">
        <f t="shared" si="106"/>
        <v>0</v>
      </c>
      <c r="AY174" s="34">
        <f t="shared" si="107"/>
        <v>110279.07765600001</v>
      </c>
    </row>
    <row r="175" spans="1:51" ht="15.75" customHeight="1" x14ac:dyDescent="0.3">
      <c r="A175" s="166" t="s">
        <v>375</v>
      </c>
      <c r="B175" s="99">
        <v>5793.07</v>
      </c>
      <c r="C175" s="99">
        <v>8783.75</v>
      </c>
      <c r="D175" s="99">
        <v>44474.57</v>
      </c>
      <c r="E175" s="99">
        <v>33376.83</v>
      </c>
      <c r="F175" s="111">
        <v>72000</v>
      </c>
      <c r="G175" s="110">
        <v>0</v>
      </c>
      <c r="H175" s="182">
        <v>46241</v>
      </c>
      <c r="I175" s="182">
        <v>46316</v>
      </c>
      <c r="J175" s="166">
        <v>1.9</v>
      </c>
      <c r="K175" s="166">
        <v>1.9</v>
      </c>
      <c r="L175" s="167" t="s">
        <v>1206</v>
      </c>
      <c r="M175" s="168" t="s">
        <v>1203</v>
      </c>
      <c r="N175" s="169">
        <v>0.04</v>
      </c>
      <c r="O175" s="21">
        <f t="shared" si="72"/>
        <v>0</v>
      </c>
      <c r="P175" s="21" t="str">
        <f t="shared" si="73"/>
        <v>N</v>
      </c>
      <c r="Q175" s="22">
        <f t="shared" si="74"/>
        <v>14576.82</v>
      </c>
      <c r="R175" s="8" t="str">
        <f t="shared" si="75"/>
        <v>N</v>
      </c>
      <c r="S175" s="23">
        <f t="shared" si="76"/>
        <v>0</v>
      </c>
      <c r="T175" s="24">
        <f t="shared" si="77"/>
        <v>20500</v>
      </c>
      <c r="U175" s="24">
        <f t="shared" si="78"/>
        <v>100000</v>
      </c>
      <c r="V175" s="24">
        <f t="shared" si="79"/>
        <v>257500</v>
      </c>
      <c r="W175" s="24">
        <f t="shared" si="80"/>
        <v>0</v>
      </c>
      <c r="X175" s="24">
        <f t="shared" si="81"/>
        <v>0</v>
      </c>
      <c r="Y175" s="24">
        <f t="shared" si="82"/>
        <v>0</v>
      </c>
      <c r="Z175" s="24">
        <f t="shared" si="83"/>
        <v>0</v>
      </c>
      <c r="AA175" s="25" t="str">
        <f t="shared" si="84"/>
        <v>N</v>
      </c>
      <c r="AB175" s="26">
        <f t="shared" si="85"/>
        <v>0</v>
      </c>
      <c r="AC175" s="27">
        <f t="shared" si="86"/>
        <v>20500</v>
      </c>
      <c r="AD175" s="28">
        <f t="shared" si="87"/>
        <v>100000</v>
      </c>
      <c r="AE175" s="28">
        <f t="shared" si="88"/>
        <v>257500</v>
      </c>
      <c r="AF175" s="28">
        <f t="shared" si="89"/>
        <v>0</v>
      </c>
      <c r="AG175" s="28">
        <f t="shared" si="90"/>
        <v>0</v>
      </c>
      <c r="AH175" s="28">
        <f t="shared" si="91"/>
        <v>0</v>
      </c>
      <c r="AI175" s="28">
        <f t="shared" si="92"/>
        <v>0</v>
      </c>
      <c r="AJ175" s="29" t="str">
        <f t="shared" si="93"/>
        <v>N</v>
      </c>
      <c r="AK175" s="30">
        <f t="shared" si="94"/>
        <v>0</v>
      </c>
      <c r="AL175" s="31">
        <f t="shared" si="95"/>
        <v>20500</v>
      </c>
      <c r="AM175" s="31">
        <f t="shared" si="96"/>
        <v>100000</v>
      </c>
      <c r="AN175" s="31">
        <f t="shared" si="97"/>
        <v>257500</v>
      </c>
      <c r="AO175" s="31">
        <f t="shared" si="98"/>
        <v>0</v>
      </c>
      <c r="AP175" s="31">
        <f t="shared" si="99"/>
        <v>0</v>
      </c>
      <c r="AQ175" s="31">
        <f t="shared" si="100"/>
        <v>0</v>
      </c>
      <c r="AR175" s="31">
        <f t="shared" si="101"/>
        <v>0</v>
      </c>
      <c r="AS175" s="32">
        <f t="shared" si="102"/>
        <v>0</v>
      </c>
      <c r="AT175" s="33">
        <f t="shared" si="103"/>
        <v>20500</v>
      </c>
      <c r="AU175" s="33">
        <f t="shared" si="104"/>
        <v>100000</v>
      </c>
      <c r="AV175" s="33">
        <v>257500</v>
      </c>
      <c r="AW175" s="33">
        <f t="shared" si="105"/>
        <v>0</v>
      </c>
      <c r="AX175" s="33">
        <f t="shared" si="106"/>
        <v>0</v>
      </c>
      <c r="AY175" s="34">
        <f t="shared" si="107"/>
        <v>0</v>
      </c>
    </row>
    <row r="176" spans="1:51" ht="15.75" customHeight="1" x14ac:dyDescent="0.3">
      <c r="A176" s="166" t="s">
        <v>376</v>
      </c>
      <c r="B176" s="99">
        <v>19000.810000000001</v>
      </c>
      <c r="C176" s="99">
        <v>13886.48</v>
      </c>
      <c r="D176" s="99">
        <v>52004.73</v>
      </c>
      <c r="E176" s="99">
        <v>50162.99</v>
      </c>
      <c r="F176" s="111">
        <v>101000</v>
      </c>
      <c r="G176" s="110">
        <v>0</v>
      </c>
      <c r="H176" s="182">
        <v>46319</v>
      </c>
      <c r="I176" s="182">
        <v>46341</v>
      </c>
      <c r="J176" s="166">
        <v>3.5</v>
      </c>
      <c r="K176" s="166">
        <v>1.9</v>
      </c>
      <c r="L176" s="167" t="s">
        <v>1206</v>
      </c>
      <c r="M176" s="168" t="s">
        <v>1205</v>
      </c>
      <c r="N176" s="169">
        <v>0.05</v>
      </c>
      <c r="O176" s="21">
        <f t="shared" si="72"/>
        <v>1.6</v>
      </c>
      <c r="P176" s="21" t="str">
        <f t="shared" si="73"/>
        <v>N</v>
      </c>
      <c r="Q176" s="22">
        <f t="shared" si="74"/>
        <v>32887.29</v>
      </c>
      <c r="R176" s="8" t="str">
        <f t="shared" si="75"/>
        <v>N</v>
      </c>
      <c r="S176" s="23">
        <f t="shared" si="76"/>
        <v>1.6</v>
      </c>
      <c r="T176" s="24">
        <f t="shared" si="77"/>
        <v>20500</v>
      </c>
      <c r="U176" s="24">
        <f t="shared" si="78"/>
        <v>100000</v>
      </c>
      <c r="V176" s="24">
        <f t="shared" si="79"/>
        <v>257500</v>
      </c>
      <c r="W176" s="24">
        <f t="shared" si="80"/>
        <v>20500</v>
      </c>
      <c r="X176" s="24">
        <f t="shared" si="81"/>
        <v>0</v>
      </c>
      <c r="Y176" s="24">
        <f t="shared" si="82"/>
        <v>20500</v>
      </c>
      <c r="Z176" s="24">
        <f t="shared" si="83"/>
        <v>14031.654500000004</v>
      </c>
      <c r="AA176" s="25" t="str">
        <f t="shared" si="84"/>
        <v>N</v>
      </c>
      <c r="AB176" s="26">
        <f t="shared" si="85"/>
        <v>0.60000000000000009</v>
      </c>
      <c r="AC176" s="27">
        <f t="shared" si="86"/>
        <v>20500</v>
      </c>
      <c r="AD176" s="28">
        <f t="shared" si="87"/>
        <v>100000</v>
      </c>
      <c r="AE176" s="28">
        <f t="shared" si="88"/>
        <v>257500</v>
      </c>
      <c r="AF176" s="28">
        <f t="shared" si="89"/>
        <v>20500</v>
      </c>
      <c r="AG176" s="28">
        <f t="shared" si="90"/>
        <v>0</v>
      </c>
      <c r="AH176" s="28">
        <f t="shared" si="91"/>
        <v>20500</v>
      </c>
      <c r="AI176" s="28">
        <f t="shared" si="92"/>
        <v>15758.237225000004</v>
      </c>
      <c r="AJ176" s="29" t="str">
        <f t="shared" si="93"/>
        <v>N</v>
      </c>
      <c r="AK176" s="30">
        <f t="shared" si="94"/>
        <v>0</v>
      </c>
      <c r="AL176" s="31">
        <f t="shared" si="95"/>
        <v>20500</v>
      </c>
      <c r="AM176" s="31">
        <f t="shared" si="96"/>
        <v>100000</v>
      </c>
      <c r="AN176" s="31">
        <f t="shared" si="97"/>
        <v>257500</v>
      </c>
      <c r="AO176" s="31">
        <f t="shared" si="98"/>
        <v>0</v>
      </c>
      <c r="AP176" s="31">
        <f t="shared" si="99"/>
        <v>0</v>
      </c>
      <c r="AQ176" s="31">
        <f t="shared" si="100"/>
        <v>0</v>
      </c>
      <c r="AR176" s="31">
        <f t="shared" si="101"/>
        <v>0</v>
      </c>
      <c r="AS176" s="32">
        <f t="shared" si="102"/>
        <v>0</v>
      </c>
      <c r="AT176" s="33">
        <f t="shared" si="103"/>
        <v>20500</v>
      </c>
      <c r="AU176" s="33">
        <f t="shared" si="104"/>
        <v>100000</v>
      </c>
      <c r="AV176" s="33">
        <v>257500</v>
      </c>
      <c r="AW176" s="33">
        <f t="shared" si="105"/>
        <v>0</v>
      </c>
      <c r="AX176" s="33">
        <f t="shared" si="106"/>
        <v>0</v>
      </c>
      <c r="AY176" s="34">
        <f t="shared" si="107"/>
        <v>29789.891725000009</v>
      </c>
    </row>
    <row r="177" spans="1:51" ht="15.75" customHeight="1" x14ac:dyDescent="0.3">
      <c r="A177" s="166" t="s">
        <v>377</v>
      </c>
      <c r="B177" s="99">
        <v>8012.58</v>
      </c>
      <c r="C177" s="99">
        <v>5486.57</v>
      </c>
      <c r="D177" s="99">
        <v>39825.120000000003</v>
      </c>
      <c r="E177" s="99">
        <v>39752.449999999997</v>
      </c>
      <c r="F177" s="111">
        <v>120000</v>
      </c>
      <c r="G177" s="110">
        <v>0</v>
      </c>
      <c r="H177" s="182">
        <v>46300</v>
      </c>
      <c r="I177" s="182">
        <v>46380</v>
      </c>
      <c r="J177" s="166">
        <v>4.5</v>
      </c>
      <c r="K177" s="166">
        <v>4.4000000000000004</v>
      </c>
      <c r="L177" s="167" t="s">
        <v>1206</v>
      </c>
      <c r="M177" s="168" t="s">
        <v>1203</v>
      </c>
      <c r="N177" s="169">
        <v>5.1999999999999998E-2</v>
      </c>
      <c r="O177" s="21">
        <f t="shared" si="72"/>
        <v>9.9999999999999645E-2</v>
      </c>
      <c r="P177" s="21" t="str">
        <f t="shared" si="73"/>
        <v>N</v>
      </c>
      <c r="Q177" s="22">
        <f t="shared" si="74"/>
        <v>13499.15</v>
      </c>
      <c r="R177" s="8" t="str">
        <f t="shared" si="75"/>
        <v>N</v>
      </c>
      <c r="S177" s="23">
        <f t="shared" si="76"/>
        <v>0.13333333333333286</v>
      </c>
      <c r="T177" s="24">
        <f t="shared" si="77"/>
        <v>20500</v>
      </c>
      <c r="U177" s="24">
        <f t="shared" si="78"/>
        <v>100000</v>
      </c>
      <c r="V177" s="24">
        <f t="shared" si="79"/>
        <v>257500</v>
      </c>
      <c r="W177" s="24">
        <f t="shared" si="80"/>
        <v>10650.82935</v>
      </c>
      <c r="X177" s="24">
        <f t="shared" si="81"/>
        <v>0</v>
      </c>
      <c r="Y177" s="24">
        <f t="shared" si="82"/>
        <v>10650.82935</v>
      </c>
      <c r="Z177" s="24">
        <f t="shared" si="83"/>
        <v>3550.2764499999994</v>
      </c>
      <c r="AA177" s="25" t="str">
        <f t="shared" si="84"/>
        <v>N</v>
      </c>
      <c r="AB177" s="26">
        <f t="shared" si="85"/>
        <v>0</v>
      </c>
      <c r="AC177" s="27">
        <f t="shared" si="86"/>
        <v>20500</v>
      </c>
      <c r="AD177" s="28">
        <f t="shared" si="87"/>
        <v>100000</v>
      </c>
      <c r="AE177" s="28">
        <f t="shared" si="88"/>
        <v>257500</v>
      </c>
      <c r="AF177" s="28">
        <f t="shared" si="89"/>
        <v>0</v>
      </c>
      <c r="AG177" s="28">
        <f t="shared" si="90"/>
        <v>0</v>
      </c>
      <c r="AH177" s="28">
        <f t="shared" si="91"/>
        <v>0</v>
      </c>
      <c r="AI177" s="28">
        <f t="shared" si="92"/>
        <v>0</v>
      </c>
      <c r="AJ177" s="29" t="str">
        <f t="shared" si="93"/>
        <v>N</v>
      </c>
      <c r="AK177" s="30">
        <f t="shared" si="94"/>
        <v>0</v>
      </c>
      <c r="AL177" s="31">
        <f t="shared" si="95"/>
        <v>20500</v>
      </c>
      <c r="AM177" s="31">
        <f t="shared" si="96"/>
        <v>100000</v>
      </c>
      <c r="AN177" s="31">
        <f t="shared" si="97"/>
        <v>257500</v>
      </c>
      <c r="AO177" s="31">
        <f t="shared" si="98"/>
        <v>0</v>
      </c>
      <c r="AP177" s="31">
        <f t="shared" si="99"/>
        <v>0</v>
      </c>
      <c r="AQ177" s="31">
        <f t="shared" si="100"/>
        <v>0</v>
      </c>
      <c r="AR177" s="31">
        <f t="shared" si="101"/>
        <v>0</v>
      </c>
      <c r="AS177" s="32">
        <f t="shared" si="102"/>
        <v>0</v>
      </c>
      <c r="AT177" s="33">
        <f t="shared" si="103"/>
        <v>20500</v>
      </c>
      <c r="AU177" s="33">
        <f t="shared" si="104"/>
        <v>100000</v>
      </c>
      <c r="AV177" s="33">
        <v>257500</v>
      </c>
      <c r="AW177" s="33">
        <f t="shared" si="105"/>
        <v>0</v>
      </c>
      <c r="AX177" s="33">
        <f t="shared" si="106"/>
        <v>0</v>
      </c>
      <c r="AY177" s="34">
        <f t="shared" si="107"/>
        <v>3550.2764499999994</v>
      </c>
    </row>
    <row r="178" spans="1:51" ht="15.75" customHeight="1" x14ac:dyDescent="0.3">
      <c r="A178" s="166" t="s">
        <v>378</v>
      </c>
      <c r="B178" s="99">
        <v>19596.34</v>
      </c>
      <c r="C178" s="99">
        <v>20436.13</v>
      </c>
      <c r="D178" s="99">
        <v>110279.08</v>
      </c>
      <c r="E178" s="99">
        <v>102497.87</v>
      </c>
      <c r="F178" s="111">
        <v>72000</v>
      </c>
      <c r="G178" s="110">
        <v>0</v>
      </c>
      <c r="H178" s="182">
        <v>46489</v>
      </c>
      <c r="I178" s="182">
        <v>46561</v>
      </c>
      <c r="J178" s="166">
        <v>3</v>
      </c>
      <c r="K178" s="166">
        <v>2.2000000000000002</v>
      </c>
      <c r="L178" s="167" t="s">
        <v>1206</v>
      </c>
      <c r="M178" s="168" t="s">
        <v>1203</v>
      </c>
      <c r="N178" s="169">
        <v>0.04</v>
      </c>
      <c r="O178" s="21">
        <f t="shared" si="72"/>
        <v>0.79999999999999982</v>
      </c>
      <c r="P178" s="21" t="str">
        <f t="shared" si="73"/>
        <v>N</v>
      </c>
      <c r="Q178" s="22">
        <f t="shared" si="74"/>
        <v>40032.47</v>
      </c>
      <c r="R178" s="8" t="str">
        <f t="shared" si="75"/>
        <v>N</v>
      </c>
      <c r="S178" s="23">
        <f t="shared" si="76"/>
        <v>1.0666666666666664</v>
      </c>
      <c r="T178" s="24">
        <f t="shared" si="77"/>
        <v>20500</v>
      </c>
      <c r="U178" s="24">
        <f t="shared" si="78"/>
        <v>100000</v>
      </c>
      <c r="V178" s="24">
        <f t="shared" si="79"/>
        <v>257500</v>
      </c>
      <c r="W178" s="24">
        <f t="shared" si="80"/>
        <v>0</v>
      </c>
      <c r="X178" s="24">
        <f t="shared" si="81"/>
        <v>0</v>
      </c>
      <c r="Y178" s="24">
        <f t="shared" si="82"/>
        <v>0</v>
      </c>
      <c r="Z178" s="24">
        <f t="shared" si="83"/>
        <v>41633.768800000005</v>
      </c>
      <c r="AA178" s="25" t="str">
        <f t="shared" si="84"/>
        <v>N</v>
      </c>
      <c r="AB178" s="26">
        <f t="shared" si="85"/>
        <v>6.666666666666643E-2</v>
      </c>
      <c r="AC178" s="27">
        <f t="shared" si="86"/>
        <v>20500</v>
      </c>
      <c r="AD178" s="28">
        <f t="shared" si="87"/>
        <v>100000</v>
      </c>
      <c r="AE178" s="28">
        <f t="shared" si="88"/>
        <v>257500</v>
      </c>
      <c r="AF178" s="28">
        <f t="shared" si="89"/>
        <v>0</v>
      </c>
      <c r="AG178" s="28">
        <f t="shared" si="90"/>
        <v>0</v>
      </c>
      <c r="AH178" s="28">
        <f t="shared" si="91"/>
        <v>0</v>
      </c>
      <c r="AI178" s="28">
        <f t="shared" si="92"/>
        <v>43299.119552000004</v>
      </c>
      <c r="AJ178" s="29" t="str">
        <f t="shared" si="93"/>
        <v>N</v>
      </c>
      <c r="AK178" s="30">
        <f t="shared" si="94"/>
        <v>0</v>
      </c>
      <c r="AL178" s="31">
        <f t="shared" si="95"/>
        <v>20500</v>
      </c>
      <c r="AM178" s="31">
        <f t="shared" si="96"/>
        <v>100000</v>
      </c>
      <c r="AN178" s="31">
        <f t="shared" si="97"/>
        <v>257500</v>
      </c>
      <c r="AO178" s="31">
        <f t="shared" si="98"/>
        <v>0</v>
      </c>
      <c r="AP178" s="31">
        <f t="shared" si="99"/>
        <v>0</v>
      </c>
      <c r="AQ178" s="31">
        <f t="shared" si="100"/>
        <v>0</v>
      </c>
      <c r="AR178" s="31">
        <f t="shared" si="101"/>
        <v>0</v>
      </c>
      <c r="AS178" s="32">
        <f t="shared" si="102"/>
        <v>0</v>
      </c>
      <c r="AT178" s="33">
        <f t="shared" si="103"/>
        <v>20500</v>
      </c>
      <c r="AU178" s="33">
        <f t="shared" si="104"/>
        <v>100000</v>
      </c>
      <c r="AV178" s="33">
        <v>257500</v>
      </c>
      <c r="AW178" s="33">
        <f t="shared" si="105"/>
        <v>0</v>
      </c>
      <c r="AX178" s="33">
        <f t="shared" si="106"/>
        <v>0</v>
      </c>
      <c r="AY178" s="34">
        <f t="shared" si="107"/>
        <v>84932.888352000009</v>
      </c>
    </row>
    <row r="179" spans="1:51" ht="15.75" customHeight="1" x14ac:dyDescent="0.3">
      <c r="A179" s="166" t="s">
        <v>379</v>
      </c>
      <c r="B179" s="99">
        <v>17764.2</v>
      </c>
      <c r="C179" s="99">
        <v>14735.35</v>
      </c>
      <c r="D179" s="99">
        <v>88070.8</v>
      </c>
      <c r="E179" s="99">
        <v>76235.179999999993</v>
      </c>
      <c r="F179" s="111">
        <v>101000</v>
      </c>
      <c r="G179" s="110">
        <v>0</v>
      </c>
      <c r="H179" s="182">
        <v>46433</v>
      </c>
      <c r="I179" s="182">
        <v>46500</v>
      </c>
      <c r="J179" s="166">
        <v>2.2999999999999998</v>
      </c>
      <c r="K179" s="166">
        <v>0.5</v>
      </c>
      <c r="L179" s="167" t="s">
        <v>1206</v>
      </c>
      <c r="M179" s="168" t="s">
        <v>1203</v>
      </c>
      <c r="N179" s="169">
        <v>1.6E-2</v>
      </c>
      <c r="O179" s="21">
        <f t="shared" si="72"/>
        <v>1.7999999999999998</v>
      </c>
      <c r="P179" s="21" t="str">
        <f t="shared" si="73"/>
        <v>N</v>
      </c>
      <c r="Q179" s="22">
        <f t="shared" si="74"/>
        <v>32499.550000000003</v>
      </c>
      <c r="R179" s="8" t="str">
        <f t="shared" si="75"/>
        <v>N</v>
      </c>
      <c r="S179" s="23">
        <f t="shared" si="76"/>
        <v>2.4</v>
      </c>
      <c r="T179" s="24">
        <f t="shared" si="77"/>
        <v>20500</v>
      </c>
      <c r="U179" s="24">
        <f t="shared" si="78"/>
        <v>100000</v>
      </c>
      <c r="V179" s="24">
        <f t="shared" si="79"/>
        <v>257500</v>
      </c>
      <c r="W179" s="24">
        <f t="shared" si="80"/>
        <v>8946.8999999999978</v>
      </c>
      <c r="X179" s="24">
        <f t="shared" si="81"/>
        <v>0</v>
      </c>
      <c r="Y179" s="24">
        <f t="shared" si="82"/>
        <v>8946.8999999999978</v>
      </c>
      <c r="Z179" s="24">
        <f t="shared" si="83"/>
        <v>24072.642800000005</v>
      </c>
      <c r="AA179" s="25" t="str">
        <f t="shared" si="84"/>
        <v>N</v>
      </c>
      <c r="AB179" s="26">
        <f t="shared" si="85"/>
        <v>1.4</v>
      </c>
      <c r="AC179" s="27">
        <f t="shared" si="86"/>
        <v>20500</v>
      </c>
      <c r="AD179" s="28">
        <f t="shared" si="87"/>
        <v>100000</v>
      </c>
      <c r="AE179" s="28">
        <f t="shared" si="88"/>
        <v>257500</v>
      </c>
      <c r="AF179" s="28">
        <f t="shared" si="89"/>
        <v>2236.7249999999995</v>
      </c>
      <c r="AG179" s="28">
        <f t="shared" si="90"/>
        <v>0</v>
      </c>
      <c r="AH179" s="28">
        <f t="shared" si="91"/>
        <v>2236.7249999999995</v>
      </c>
      <c r="AI179" s="28">
        <f t="shared" si="92"/>
        <v>31311.130484800007</v>
      </c>
      <c r="AJ179" s="29" t="str">
        <f t="shared" si="93"/>
        <v>N</v>
      </c>
      <c r="AK179" s="30">
        <f t="shared" si="94"/>
        <v>0.39999999999999991</v>
      </c>
      <c r="AL179" s="31">
        <f t="shared" si="95"/>
        <v>20500</v>
      </c>
      <c r="AM179" s="31">
        <f t="shared" si="96"/>
        <v>100000</v>
      </c>
      <c r="AN179" s="31">
        <f t="shared" si="97"/>
        <v>257500</v>
      </c>
      <c r="AO179" s="31">
        <f t="shared" si="98"/>
        <v>0</v>
      </c>
      <c r="AP179" s="31">
        <f t="shared" si="99"/>
        <v>0</v>
      </c>
      <c r="AQ179" s="31">
        <f t="shared" si="100"/>
        <v>0</v>
      </c>
      <c r="AR179" s="31">
        <f t="shared" si="101"/>
        <v>34084.621172556806</v>
      </c>
      <c r="AS179" s="32">
        <f t="shared" si="102"/>
        <v>0</v>
      </c>
      <c r="AT179" s="33">
        <f t="shared" si="103"/>
        <v>20500</v>
      </c>
      <c r="AU179" s="33">
        <f t="shared" si="104"/>
        <v>100000</v>
      </c>
      <c r="AV179" s="33">
        <v>257500</v>
      </c>
      <c r="AW179" s="33">
        <f t="shared" si="105"/>
        <v>0</v>
      </c>
      <c r="AX179" s="33">
        <f t="shared" si="106"/>
        <v>0</v>
      </c>
      <c r="AY179" s="34">
        <f t="shared" si="107"/>
        <v>89468.39445735683</v>
      </c>
    </row>
    <row r="180" spans="1:51" ht="15.75" customHeight="1" x14ac:dyDescent="0.3">
      <c r="A180" s="166" t="s">
        <v>380</v>
      </c>
      <c r="B180" s="99">
        <v>18950.39</v>
      </c>
      <c r="C180" s="99">
        <v>11142.57</v>
      </c>
      <c r="D180" s="99">
        <v>56324.42</v>
      </c>
      <c r="E180" s="99">
        <v>41630.300000000003</v>
      </c>
      <c r="F180" s="111">
        <v>120000</v>
      </c>
      <c r="G180" s="110">
        <v>0</v>
      </c>
      <c r="H180" s="182">
        <v>46412</v>
      </c>
      <c r="I180" s="182">
        <v>46429</v>
      </c>
      <c r="J180" s="166">
        <v>5</v>
      </c>
      <c r="K180" s="166">
        <v>1.5</v>
      </c>
      <c r="L180" s="167" t="s">
        <v>1206</v>
      </c>
      <c r="M180" s="168" t="s">
        <v>1204</v>
      </c>
      <c r="N180" s="169">
        <v>0.03</v>
      </c>
      <c r="O180" s="21">
        <f t="shared" si="72"/>
        <v>3.5</v>
      </c>
      <c r="P180" s="21" t="str">
        <f t="shared" si="73"/>
        <v>N</v>
      </c>
      <c r="Q180" s="22">
        <f t="shared" si="74"/>
        <v>30092.959999999999</v>
      </c>
      <c r="R180" s="8" t="str">
        <f t="shared" si="75"/>
        <v>N</v>
      </c>
      <c r="S180" s="23">
        <f t="shared" si="76"/>
        <v>7</v>
      </c>
      <c r="T180" s="24">
        <f t="shared" si="77"/>
        <v>20500</v>
      </c>
      <c r="U180" s="24">
        <f t="shared" si="78"/>
        <v>100000</v>
      </c>
      <c r="V180" s="24">
        <f t="shared" si="79"/>
        <v>257500</v>
      </c>
      <c r="W180" s="24">
        <f t="shared" si="80"/>
        <v>10250</v>
      </c>
      <c r="X180" s="24">
        <f t="shared" si="81"/>
        <v>0</v>
      </c>
      <c r="Y180" s="24">
        <f t="shared" si="82"/>
        <v>10250</v>
      </c>
      <c r="Z180" s="24">
        <f t="shared" si="83"/>
        <v>20745.748800000001</v>
      </c>
      <c r="AA180" s="25" t="str">
        <f t="shared" si="84"/>
        <v>N</v>
      </c>
      <c r="AB180" s="26">
        <f t="shared" si="85"/>
        <v>6</v>
      </c>
      <c r="AC180" s="27">
        <f t="shared" si="86"/>
        <v>20500</v>
      </c>
      <c r="AD180" s="28">
        <f t="shared" si="87"/>
        <v>100000</v>
      </c>
      <c r="AE180" s="28">
        <f t="shared" si="88"/>
        <v>257500</v>
      </c>
      <c r="AF180" s="28">
        <f t="shared" si="89"/>
        <v>10250</v>
      </c>
      <c r="AG180" s="28">
        <f t="shared" si="90"/>
        <v>0</v>
      </c>
      <c r="AH180" s="28">
        <f t="shared" si="91"/>
        <v>10250</v>
      </c>
      <c r="AI180" s="28">
        <f t="shared" si="92"/>
        <v>21675.621264000001</v>
      </c>
      <c r="AJ180" s="29" t="str">
        <f t="shared" si="93"/>
        <v>N</v>
      </c>
      <c r="AK180" s="30">
        <f t="shared" si="94"/>
        <v>5</v>
      </c>
      <c r="AL180" s="31">
        <f t="shared" si="95"/>
        <v>20500</v>
      </c>
      <c r="AM180" s="31">
        <f t="shared" si="96"/>
        <v>100000</v>
      </c>
      <c r="AN180" s="31">
        <f t="shared" si="97"/>
        <v>257500</v>
      </c>
      <c r="AO180" s="31">
        <f t="shared" si="98"/>
        <v>10250</v>
      </c>
      <c r="AP180" s="31">
        <f t="shared" si="99"/>
        <v>0</v>
      </c>
      <c r="AQ180" s="31">
        <f t="shared" si="100"/>
        <v>10250</v>
      </c>
      <c r="AR180" s="31">
        <f t="shared" si="101"/>
        <v>22633.389901920003</v>
      </c>
      <c r="AS180" s="32">
        <f t="shared" si="102"/>
        <v>4</v>
      </c>
      <c r="AT180" s="33">
        <f t="shared" si="103"/>
        <v>20500</v>
      </c>
      <c r="AU180" s="33">
        <f t="shared" si="104"/>
        <v>100000</v>
      </c>
      <c r="AV180" s="33">
        <v>257500</v>
      </c>
      <c r="AW180" s="33">
        <f t="shared" si="105"/>
        <v>6462.7900000000009</v>
      </c>
      <c r="AX180" s="33">
        <f t="shared" si="106"/>
        <v>27407.101598977606</v>
      </c>
      <c r="AY180" s="34">
        <f t="shared" si="107"/>
        <v>92461.861564897612</v>
      </c>
    </row>
    <row r="181" spans="1:51" ht="15.75" customHeight="1" x14ac:dyDescent="0.3">
      <c r="A181" s="166" t="s">
        <v>381</v>
      </c>
      <c r="B181" s="99">
        <v>12629.17</v>
      </c>
      <c r="C181" s="99">
        <v>30486.5</v>
      </c>
      <c r="D181" s="99">
        <v>61325.5</v>
      </c>
      <c r="E181" s="99">
        <v>53066.63</v>
      </c>
      <c r="F181" s="111">
        <v>300000</v>
      </c>
      <c r="G181" s="110">
        <v>0</v>
      </c>
      <c r="H181" s="182">
        <v>46283</v>
      </c>
      <c r="I181" s="182">
        <v>46326</v>
      </c>
      <c r="J181" s="166">
        <v>3</v>
      </c>
      <c r="K181" s="166">
        <v>2.9</v>
      </c>
      <c r="L181" s="167" t="s">
        <v>1206</v>
      </c>
      <c r="M181" s="168" t="s">
        <v>1203</v>
      </c>
      <c r="N181" s="169">
        <v>3.3000000000000002E-2</v>
      </c>
      <c r="O181" s="21">
        <f t="shared" si="72"/>
        <v>0.10000000000000009</v>
      </c>
      <c r="P181" s="21" t="str">
        <f t="shared" si="73"/>
        <v>N</v>
      </c>
      <c r="Q181" s="22">
        <f t="shared" si="74"/>
        <v>43115.67</v>
      </c>
      <c r="R181" s="8" t="str">
        <f t="shared" si="75"/>
        <v>N</v>
      </c>
      <c r="S181" s="23">
        <f t="shared" si="76"/>
        <v>0.13333333333333344</v>
      </c>
      <c r="T181" s="24">
        <f t="shared" si="77"/>
        <v>20500</v>
      </c>
      <c r="U181" s="24">
        <f t="shared" si="78"/>
        <v>100000</v>
      </c>
      <c r="V181" s="24">
        <f t="shared" si="79"/>
        <v>257500</v>
      </c>
      <c r="W181" s="24">
        <f t="shared" si="80"/>
        <v>0</v>
      </c>
      <c r="X181" s="24">
        <f t="shared" si="81"/>
        <v>0</v>
      </c>
      <c r="Y181" s="24">
        <f t="shared" si="82"/>
        <v>0</v>
      </c>
      <c r="Z181" s="24">
        <f t="shared" si="83"/>
        <v>44538.487109999995</v>
      </c>
      <c r="AA181" s="25" t="str">
        <f t="shared" si="84"/>
        <v>N</v>
      </c>
      <c r="AB181" s="26">
        <f t="shared" si="85"/>
        <v>0</v>
      </c>
      <c r="AC181" s="27">
        <f t="shared" si="86"/>
        <v>20500</v>
      </c>
      <c r="AD181" s="28">
        <f t="shared" si="87"/>
        <v>100000</v>
      </c>
      <c r="AE181" s="28">
        <f t="shared" si="88"/>
        <v>257500</v>
      </c>
      <c r="AF181" s="28">
        <f t="shared" si="89"/>
        <v>0</v>
      </c>
      <c r="AG181" s="28">
        <f t="shared" si="90"/>
        <v>0</v>
      </c>
      <c r="AH181" s="28">
        <f t="shared" si="91"/>
        <v>0</v>
      </c>
      <c r="AI181" s="28">
        <f t="shared" si="92"/>
        <v>0</v>
      </c>
      <c r="AJ181" s="29" t="str">
        <f t="shared" si="93"/>
        <v>N</v>
      </c>
      <c r="AK181" s="30">
        <f t="shared" si="94"/>
        <v>0</v>
      </c>
      <c r="AL181" s="31">
        <f t="shared" si="95"/>
        <v>20500</v>
      </c>
      <c r="AM181" s="31">
        <f t="shared" si="96"/>
        <v>100000</v>
      </c>
      <c r="AN181" s="31">
        <f t="shared" si="97"/>
        <v>257500</v>
      </c>
      <c r="AO181" s="31">
        <f t="shared" si="98"/>
        <v>0</v>
      </c>
      <c r="AP181" s="31">
        <f t="shared" si="99"/>
        <v>0</v>
      </c>
      <c r="AQ181" s="31">
        <f t="shared" si="100"/>
        <v>0</v>
      </c>
      <c r="AR181" s="31">
        <f t="shared" si="101"/>
        <v>0</v>
      </c>
      <c r="AS181" s="32">
        <f t="shared" si="102"/>
        <v>0</v>
      </c>
      <c r="AT181" s="33">
        <f t="shared" si="103"/>
        <v>20500</v>
      </c>
      <c r="AU181" s="33">
        <f t="shared" si="104"/>
        <v>100000</v>
      </c>
      <c r="AV181" s="33">
        <v>257500</v>
      </c>
      <c r="AW181" s="33">
        <f t="shared" si="105"/>
        <v>0</v>
      </c>
      <c r="AX181" s="33">
        <f t="shared" si="106"/>
        <v>0</v>
      </c>
      <c r="AY181" s="34">
        <f t="shared" si="107"/>
        <v>44538.487109999995</v>
      </c>
    </row>
    <row r="182" spans="1:51" ht="15.75" customHeight="1" x14ac:dyDescent="0.3">
      <c r="A182" s="166" t="s">
        <v>382</v>
      </c>
      <c r="B182" s="99">
        <v>9930.69</v>
      </c>
      <c r="C182" s="99">
        <v>19485.419999999998</v>
      </c>
      <c r="D182" s="99">
        <v>64937.88</v>
      </c>
      <c r="E182" s="99">
        <v>61437.31</v>
      </c>
      <c r="F182" s="111">
        <v>60000</v>
      </c>
      <c r="G182" s="110">
        <v>0</v>
      </c>
      <c r="H182" s="182">
        <v>46282</v>
      </c>
      <c r="I182" s="182">
        <v>46362</v>
      </c>
      <c r="J182" s="166">
        <v>3.6</v>
      </c>
      <c r="K182" s="166">
        <v>2.5</v>
      </c>
      <c r="L182" s="167" t="s">
        <v>1206</v>
      </c>
      <c r="M182" s="168" t="s">
        <v>1205</v>
      </c>
      <c r="N182" s="169">
        <v>5.0000000000000001E-3</v>
      </c>
      <c r="O182" s="21">
        <f t="shared" si="72"/>
        <v>1.1000000000000001</v>
      </c>
      <c r="P182" s="21" t="str">
        <f t="shared" si="73"/>
        <v>N</v>
      </c>
      <c r="Q182" s="22">
        <f t="shared" si="74"/>
        <v>29416.11</v>
      </c>
      <c r="R182" s="8" t="str">
        <f t="shared" si="75"/>
        <v>N</v>
      </c>
      <c r="S182" s="23">
        <f t="shared" si="76"/>
        <v>1.1000000000000001</v>
      </c>
      <c r="T182" s="24">
        <f t="shared" si="77"/>
        <v>20500</v>
      </c>
      <c r="U182" s="24">
        <f t="shared" si="78"/>
        <v>100000</v>
      </c>
      <c r="V182" s="24">
        <f t="shared" si="79"/>
        <v>257500</v>
      </c>
      <c r="W182" s="24">
        <f t="shared" si="80"/>
        <v>20500</v>
      </c>
      <c r="X182" s="24">
        <f t="shared" si="81"/>
        <v>0</v>
      </c>
      <c r="Y182" s="24">
        <f t="shared" si="82"/>
        <v>20500</v>
      </c>
      <c r="Z182" s="24">
        <f t="shared" si="83"/>
        <v>9063.1905499999957</v>
      </c>
      <c r="AA182" s="25" t="str">
        <f t="shared" si="84"/>
        <v>N</v>
      </c>
      <c r="AB182" s="26">
        <f t="shared" si="85"/>
        <v>0.10000000000000009</v>
      </c>
      <c r="AC182" s="27">
        <f t="shared" si="86"/>
        <v>20500</v>
      </c>
      <c r="AD182" s="28">
        <f t="shared" si="87"/>
        <v>100000</v>
      </c>
      <c r="AE182" s="28">
        <f t="shared" si="88"/>
        <v>257500</v>
      </c>
      <c r="AF182" s="28">
        <f t="shared" si="89"/>
        <v>14562.120000000003</v>
      </c>
      <c r="AG182" s="28">
        <f t="shared" si="90"/>
        <v>0</v>
      </c>
      <c r="AH182" s="28">
        <f t="shared" si="91"/>
        <v>14562.120000000003</v>
      </c>
      <c r="AI182" s="28">
        <f t="shared" si="92"/>
        <v>15148.886502749989</v>
      </c>
      <c r="AJ182" s="29" t="str">
        <f t="shared" si="93"/>
        <v>N</v>
      </c>
      <c r="AK182" s="30">
        <f t="shared" si="94"/>
        <v>0</v>
      </c>
      <c r="AL182" s="31">
        <f t="shared" si="95"/>
        <v>20500</v>
      </c>
      <c r="AM182" s="31">
        <f t="shared" si="96"/>
        <v>100000</v>
      </c>
      <c r="AN182" s="31">
        <f t="shared" si="97"/>
        <v>257500</v>
      </c>
      <c r="AO182" s="31">
        <f t="shared" si="98"/>
        <v>0</v>
      </c>
      <c r="AP182" s="31">
        <f t="shared" si="99"/>
        <v>0</v>
      </c>
      <c r="AQ182" s="31">
        <f t="shared" si="100"/>
        <v>0</v>
      </c>
      <c r="AR182" s="31">
        <f t="shared" si="101"/>
        <v>0</v>
      </c>
      <c r="AS182" s="32">
        <f t="shared" si="102"/>
        <v>0</v>
      </c>
      <c r="AT182" s="33">
        <f t="shared" si="103"/>
        <v>20500</v>
      </c>
      <c r="AU182" s="33">
        <f t="shared" si="104"/>
        <v>100000</v>
      </c>
      <c r="AV182" s="33">
        <v>257500</v>
      </c>
      <c r="AW182" s="33">
        <f t="shared" si="105"/>
        <v>0</v>
      </c>
      <c r="AX182" s="33">
        <f t="shared" si="106"/>
        <v>0</v>
      </c>
      <c r="AY182" s="34">
        <f t="shared" si="107"/>
        <v>24212.077052749984</v>
      </c>
    </row>
    <row r="183" spans="1:51" ht="15.75" customHeight="1" x14ac:dyDescent="0.3">
      <c r="A183" s="166" t="s">
        <v>383</v>
      </c>
      <c r="B183" s="99">
        <v>20457.36</v>
      </c>
      <c r="C183" s="99">
        <v>1820.47</v>
      </c>
      <c r="D183" s="99">
        <v>77098.570000000007</v>
      </c>
      <c r="E183" s="99">
        <v>74721.75</v>
      </c>
      <c r="F183" s="111">
        <v>80000</v>
      </c>
      <c r="G183" s="110">
        <v>0</v>
      </c>
      <c r="H183" s="182">
        <v>46474</v>
      </c>
      <c r="I183" s="182">
        <v>46523</v>
      </c>
      <c r="J183" s="166">
        <v>3.7</v>
      </c>
      <c r="K183" s="166">
        <v>3</v>
      </c>
      <c r="L183" s="167" t="s">
        <v>1206</v>
      </c>
      <c r="M183" s="168" t="s">
        <v>1204</v>
      </c>
      <c r="N183" s="169">
        <v>0.04</v>
      </c>
      <c r="O183" s="21">
        <f t="shared" si="72"/>
        <v>0.70000000000000018</v>
      </c>
      <c r="P183" s="21" t="str">
        <f t="shared" si="73"/>
        <v>N</v>
      </c>
      <c r="Q183" s="22">
        <f t="shared" si="74"/>
        <v>22277.83</v>
      </c>
      <c r="R183" s="8" t="str">
        <f t="shared" si="75"/>
        <v>N</v>
      </c>
      <c r="S183" s="23">
        <f t="shared" si="76"/>
        <v>1.4000000000000004</v>
      </c>
      <c r="T183" s="24">
        <f t="shared" si="77"/>
        <v>20500</v>
      </c>
      <c r="U183" s="24">
        <f t="shared" si="78"/>
        <v>100000</v>
      </c>
      <c r="V183" s="24">
        <f t="shared" si="79"/>
        <v>257500</v>
      </c>
      <c r="W183" s="24">
        <f t="shared" si="80"/>
        <v>10250</v>
      </c>
      <c r="X183" s="24">
        <f t="shared" si="81"/>
        <v>0</v>
      </c>
      <c r="Y183" s="24">
        <f t="shared" si="82"/>
        <v>10250</v>
      </c>
      <c r="Z183" s="24">
        <f t="shared" si="83"/>
        <v>12918.943200000002</v>
      </c>
      <c r="AA183" s="25" t="str">
        <f t="shared" si="84"/>
        <v>N</v>
      </c>
      <c r="AB183" s="26">
        <f t="shared" si="85"/>
        <v>0.40000000000000036</v>
      </c>
      <c r="AC183" s="27">
        <f t="shared" si="86"/>
        <v>20500</v>
      </c>
      <c r="AD183" s="28">
        <f t="shared" si="87"/>
        <v>100000</v>
      </c>
      <c r="AE183" s="28">
        <f t="shared" si="88"/>
        <v>257500</v>
      </c>
      <c r="AF183" s="28">
        <f t="shared" si="89"/>
        <v>6325.7149999999965</v>
      </c>
      <c r="AG183" s="28">
        <f t="shared" si="90"/>
        <v>0</v>
      </c>
      <c r="AH183" s="28">
        <f t="shared" si="91"/>
        <v>6325.7149999999965</v>
      </c>
      <c r="AI183" s="28">
        <f t="shared" si="92"/>
        <v>17769.985928000006</v>
      </c>
      <c r="AJ183" s="29" t="str">
        <f t="shared" si="93"/>
        <v>N</v>
      </c>
      <c r="AK183" s="30">
        <f t="shared" si="94"/>
        <v>0</v>
      </c>
      <c r="AL183" s="31">
        <f t="shared" si="95"/>
        <v>20500</v>
      </c>
      <c r="AM183" s="31">
        <f t="shared" si="96"/>
        <v>100000</v>
      </c>
      <c r="AN183" s="31">
        <f t="shared" si="97"/>
        <v>257500</v>
      </c>
      <c r="AO183" s="31">
        <f t="shared" si="98"/>
        <v>0</v>
      </c>
      <c r="AP183" s="31">
        <f t="shared" si="99"/>
        <v>0</v>
      </c>
      <c r="AQ183" s="31">
        <f t="shared" si="100"/>
        <v>0</v>
      </c>
      <c r="AR183" s="31">
        <f t="shared" si="101"/>
        <v>0</v>
      </c>
      <c r="AS183" s="32">
        <f t="shared" si="102"/>
        <v>0</v>
      </c>
      <c r="AT183" s="33">
        <f t="shared" si="103"/>
        <v>20500</v>
      </c>
      <c r="AU183" s="33">
        <f t="shared" si="104"/>
        <v>100000</v>
      </c>
      <c r="AV183" s="33">
        <v>257500</v>
      </c>
      <c r="AW183" s="33">
        <f t="shared" si="105"/>
        <v>0</v>
      </c>
      <c r="AX183" s="33">
        <f t="shared" si="106"/>
        <v>0</v>
      </c>
      <c r="AY183" s="34">
        <f t="shared" si="107"/>
        <v>30688.929128000007</v>
      </c>
    </row>
    <row r="184" spans="1:51" ht="15.75" customHeight="1" x14ac:dyDescent="0.3">
      <c r="A184" s="166" t="s">
        <v>384</v>
      </c>
      <c r="B184" s="99">
        <v>6049.87</v>
      </c>
      <c r="C184" s="99">
        <v>21256.36</v>
      </c>
      <c r="D184" s="99">
        <v>101470.34</v>
      </c>
      <c r="E184" s="99">
        <v>93127.93</v>
      </c>
      <c r="F184" s="111">
        <v>46000</v>
      </c>
      <c r="G184" s="110">
        <v>12500</v>
      </c>
      <c r="H184" s="182">
        <v>46268</v>
      </c>
      <c r="I184" s="182">
        <v>46291</v>
      </c>
      <c r="J184" s="166">
        <v>4.2</v>
      </c>
      <c r="K184" s="166">
        <v>3.4</v>
      </c>
      <c r="L184" s="167" t="s">
        <v>1206</v>
      </c>
      <c r="M184" s="168" t="s">
        <v>1205</v>
      </c>
      <c r="N184" s="169">
        <v>0.01</v>
      </c>
      <c r="O184" s="21">
        <f t="shared" si="72"/>
        <v>0.80000000000000027</v>
      </c>
      <c r="P184" s="21" t="str">
        <f t="shared" si="73"/>
        <v>N</v>
      </c>
      <c r="Q184" s="22">
        <f t="shared" si="74"/>
        <v>27306.23</v>
      </c>
      <c r="R184" s="8" t="str">
        <f t="shared" si="75"/>
        <v>N</v>
      </c>
      <c r="S184" s="23">
        <f t="shared" si="76"/>
        <v>0.80000000000000027</v>
      </c>
      <c r="T184" s="24">
        <f t="shared" si="77"/>
        <v>20500</v>
      </c>
      <c r="U184" s="24">
        <f t="shared" si="78"/>
        <v>100000</v>
      </c>
      <c r="V184" s="24">
        <f t="shared" si="79"/>
        <v>257500</v>
      </c>
      <c r="W184" s="24">
        <f t="shared" si="80"/>
        <v>0</v>
      </c>
      <c r="X184" s="24">
        <f t="shared" si="81"/>
        <v>0</v>
      </c>
      <c r="Y184" s="24">
        <f t="shared" si="82"/>
        <v>0</v>
      </c>
      <c r="Z184" s="24">
        <f t="shared" si="83"/>
        <v>27579.292300000001</v>
      </c>
      <c r="AA184" s="25" t="str">
        <f t="shared" si="84"/>
        <v>N</v>
      </c>
      <c r="AB184" s="26">
        <f t="shared" si="85"/>
        <v>0</v>
      </c>
      <c r="AC184" s="27">
        <f t="shared" si="86"/>
        <v>20500</v>
      </c>
      <c r="AD184" s="28">
        <f t="shared" si="87"/>
        <v>100000</v>
      </c>
      <c r="AE184" s="28">
        <f t="shared" si="88"/>
        <v>257500</v>
      </c>
      <c r="AF184" s="28">
        <f t="shared" si="89"/>
        <v>0</v>
      </c>
      <c r="AG184" s="28">
        <f t="shared" si="90"/>
        <v>0</v>
      </c>
      <c r="AH184" s="28">
        <f t="shared" si="91"/>
        <v>0</v>
      </c>
      <c r="AI184" s="28">
        <f t="shared" si="92"/>
        <v>0</v>
      </c>
      <c r="AJ184" s="29" t="str">
        <f t="shared" si="93"/>
        <v>N</v>
      </c>
      <c r="AK184" s="30">
        <f t="shared" si="94"/>
        <v>0</v>
      </c>
      <c r="AL184" s="31">
        <f t="shared" si="95"/>
        <v>20500</v>
      </c>
      <c r="AM184" s="31">
        <f t="shared" si="96"/>
        <v>100000</v>
      </c>
      <c r="AN184" s="31">
        <f t="shared" si="97"/>
        <v>257500</v>
      </c>
      <c r="AO184" s="31">
        <f t="shared" si="98"/>
        <v>0</v>
      </c>
      <c r="AP184" s="31">
        <f t="shared" si="99"/>
        <v>0</v>
      </c>
      <c r="AQ184" s="31">
        <f t="shared" si="100"/>
        <v>0</v>
      </c>
      <c r="AR184" s="31">
        <f t="shared" si="101"/>
        <v>0</v>
      </c>
      <c r="AS184" s="32">
        <f t="shared" si="102"/>
        <v>0</v>
      </c>
      <c r="AT184" s="33">
        <f t="shared" si="103"/>
        <v>20500</v>
      </c>
      <c r="AU184" s="33">
        <f t="shared" si="104"/>
        <v>100000</v>
      </c>
      <c r="AV184" s="33">
        <v>257500</v>
      </c>
      <c r="AW184" s="33">
        <f t="shared" si="105"/>
        <v>0</v>
      </c>
      <c r="AX184" s="33">
        <f t="shared" si="106"/>
        <v>0</v>
      </c>
      <c r="AY184" s="34">
        <f t="shared" si="107"/>
        <v>27579.292300000001</v>
      </c>
    </row>
    <row r="185" spans="1:51" ht="15.75" customHeight="1" x14ac:dyDescent="0.3">
      <c r="A185" s="166" t="s">
        <v>385</v>
      </c>
      <c r="B185" s="99">
        <v>8576.2199999999993</v>
      </c>
      <c r="C185" s="99">
        <v>23049.02</v>
      </c>
      <c r="D185" s="99">
        <v>78891.37</v>
      </c>
      <c r="E185" s="99">
        <v>75740.52</v>
      </c>
      <c r="F185" s="111">
        <v>80000</v>
      </c>
      <c r="G185" s="110">
        <v>12500</v>
      </c>
      <c r="H185" s="182">
        <v>46229</v>
      </c>
      <c r="I185" s="182">
        <v>46296</v>
      </c>
      <c r="J185" s="166">
        <v>4</v>
      </c>
      <c r="K185" s="166">
        <v>1.1000000000000001</v>
      </c>
      <c r="L185" s="167" t="s">
        <v>1206</v>
      </c>
      <c r="M185" s="168" t="s">
        <v>1204</v>
      </c>
      <c r="N185" s="169">
        <v>0.02</v>
      </c>
      <c r="O185" s="21">
        <f t="shared" si="72"/>
        <v>2.9</v>
      </c>
      <c r="P185" s="21" t="str">
        <f t="shared" si="73"/>
        <v>N</v>
      </c>
      <c r="Q185" s="22">
        <f t="shared" si="74"/>
        <v>31625.239999999998</v>
      </c>
      <c r="R185" s="8" t="str">
        <f t="shared" si="75"/>
        <v>N</v>
      </c>
      <c r="S185" s="23">
        <f t="shared" si="76"/>
        <v>5.8</v>
      </c>
      <c r="T185" s="24">
        <f t="shared" si="77"/>
        <v>20500</v>
      </c>
      <c r="U185" s="24">
        <f t="shared" si="78"/>
        <v>100000</v>
      </c>
      <c r="V185" s="24">
        <f t="shared" si="79"/>
        <v>257500</v>
      </c>
      <c r="W185" s="24">
        <f t="shared" si="80"/>
        <v>10250</v>
      </c>
      <c r="X185" s="24">
        <f t="shared" si="81"/>
        <v>0</v>
      </c>
      <c r="Y185" s="24">
        <f t="shared" si="82"/>
        <v>10250</v>
      </c>
      <c r="Z185" s="24">
        <f t="shared" si="83"/>
        <v>22007.744799999997</v>
      </c>
      <c r="AA185" s="25" t="str">
        <f t="shared" si="84"/>
        <v>N</v>
      </c>
      <c r="AB185" s="26">
        <f t="shared" si="85"/>
        <v>4.8</v>
      </c>
      <c r="AC185" s="27">
        <f t="shared" si="86"/>
        <v>20500</v>
      </c>
      <c r="AD185" s="28">
        <f t="shared" si="87"/>
        <v>100000</v>
      </c>
      <c r="AE185" s="28">
        <f t="shared" si="88"/>
        <v>257500</v>
      </c>
      <c r="AF185" s="28">
        <f t="shared" si="89"/>
        <v>5429.3150000000023</v>
      </c>
      <c r="AG185" s="28">
        <f t="shared" si="90"/>
        <v>0</v>
      </c>
      <c r="AH185" s="28">
        <f t="shared" si="91"/>
        <v>5429.3150000000023</v>
      </c>
      <c r="AI185" s="28">
        <f t="shared" si="92"/>
        <v>27473.584695999998</v>
      </c>
      <c r="AJ185" s="29" t="str">
        <f t="shared" si="93"/>
        <v>N</v>
      </c>
      <c r="AK185" s="30">
        <f t="shared" si="94"/>
        <v>3.8</v>
      </c>
      <c r="AL185" s="31">
        <f t="shared" si="95"/>
        <v>20500</v>
      </c>
      <c r="AM185" s="31">
        <f t="shared" si="96"/>
        <v>100000</v>
      </c>
      <c r="AN185" s="31">
        <f t="shared" si="97"/>
        <v>257500</v>
      </c>
      <c r="AO185" s="31">
        <f t="shared" si="98"/>
        <v>1598.4237499999999</v>
      </c>
      <c r="AP185" s="31">
        <f t="shared" si="99"/>
        <v>0</v>
      </c>
      <c r="AQ185" s="31">
        <f t="shared" si="100"/>
        <v>1598.4237499999999</v>
      </c>
      <c r="AR185" s="31">
        <f t="shared" si="101"/>
        <v>31962.533939920002</v>
      </c>
      <c r="AS185" s="32">
        <f t="shared" si="102"/>
        <v>2.8</v>
      </c>
      <c r="AT185" s="33">
        <f t="shared" si="103"/>
        <v>20500</v>
      </c>
      <c r="AU185" s="33">
        <f t="shared" si="104"/>
        <v>100000</v>
      </c>
      <c r="AV185" s="33">
        <v>257500</v>
      </c>
      <c r="AW185" s="33">
        <f t="shared" si="105"/>
        <v>1915.4456250000012</v>
      </c>
      <c r="AX185" s="33">
        <f t="shared" si="106"/>
        <v>32316.731218718407</v>
      </c>
      <c r="AY185" s="34">
        <f t="shared" si="107"/>
        <v>113760.59465463841</v>
      </c>
    </row>
    <row r="186" spans="1:51" ht="15.75" customHeight="1" x14ac:dyDescent="0.3">
      <c r="A186" s="166" t="s">
        <v>386</v>
      </c>
      <c r="B186" s="99">
        <v>12004.9</v>
      </c>
      <c r="C186" s="99">
        <v>14909.41</v>
      </c>
      <c r="D186" s="99">
        <v>88697.01</v>
      </c>
      <c r="E186" s="99">
        <v>84168.83</v>
      </c>
      <c r="F186" s="111">
        <v>150000</v>
      </c>
      <c r="G186" s="110">
        <v>12500</v>
      </c>
      <c r="H186" s="182">
        <v>46301</v>
      </c>
      <c r="I186" s="182">
        <v>46385</v>
      </c>
      <c r="J186" s="166">
        <v>2.9</v>
      </c>
      <c r="K186" s="166">
        <v>0.9</v>
      </c>
      <c r="L186" s="167" t="s">
        <v>1206</v>
      </c>
      <c r="M186" s="168" t="s">
        <v>1204</v>
      </c>
      <c r="N186" s="169">
        <v>0</v>
      </c>
      <c r="O186" s="21">
        <f t="shared" si="72"/>
        <v>2</v>
      </c>
      <c r="P186" s="21" t="str">
        <f t="shared" si="73"/>
        <v>N</v>
      </c>
      <c r="Q186" s="22">
        <f t="shared" si="74"/>
        <v>26914.309999999998</v>
      </c>
      <c r="R186" s="8" t="str">
        <f t="shared" si="75"/>
        <v>N</v>
      </c>
      <c r="S186" s="23">
        <f t="shared" si="76"/>
        <v>4</v>
      </c>
      <c r="T186" s="24">
        <f t="shared" si="77"/>
        <v>20500</v>
      </c>
      <c r="U186" s="24">
        <f t="shared" si="78"/>
        <v>100000</v>
      </c>
      <c r="V186" s="24">
        <f t="shared" si="79"/>
        <v>257500</v>
      </c>
      <c r="W186" s="24">
        <f t="shared" si="80"/>
        <v>5651.4950000000026</v>
      </c>
      <c r="X186" s="24">
        <f t="shared" si="81"/>
        <v>0</v>
      </c>
      <c r="Y186" s="24">
        <f t="shared" si="82"/>
        <v>5651.4950000000026</v>
      </c>
      <c r="Z186" s="24">
        <f t="shared" si="83"/>
        <v>21262.814999999995</v>
      </c>
      <c r="AA186" s="25" t="str">
        <f t="shared" si="84"/>
        <v>N</v>
      </c>
      <c r="AB186" s="26">
        <f t="shared" si="85"/>
        <v>3</v>
      </c>
      <c r="AC186" s="27">
        <f t="shared" si="86"/>
        <v>20500</v>
      </c>
      <c r="AD186" s="28">
        <f t="shared" si="87"/>
        <v>100000</v>
      </c>
      <c r="AE186" s="28">
        <f t="shared" si="88"/>
        <v>257500</v>
      </c>
      <c r="AF186" s="28">
        <f t="shared" si="89"/>
        <v>2825.7475000000013</v>
      </c>
      <c r="AG186" s="28">
        <f t="shared" si="90"/>
        <v>0</v>
      </c>
      <c r="AH186" s="28">
        <f t="shared" si="91"/>
        <v>2825.7475000000013</v>
      </c>
      <c r="AI186" s="28">
        <f t="shared" si="92"/>
        <v>24088.562499999996</v>
      </c>
      <c r="AJ186" s="29" t="str">
        <f t="shared" si="93"/>
        <v>N</v>
      </c>
      <c r="AK186" s="30">
        <f t="shared" si="94"/>
        <v>2</v>
      </c>
      <c r="AL186" s="31">
        <f t="shared" si="95"/>
        <v>20500</v>
      </c>
      <c r="AM186" s="31">
        <f t="shared" si="96"/>
        <v>100000</v>
      </c>
      <c r="AN186" s="31">
        <f t="shared" si="97"/>
        <v>257500</v>
      </c>
      <c r="AO186" s="31">
        <f t="shared" si="98"/>
        <v>1252.0609375000008</v>
      </c>
      <c r="AP186" s="31">
        <f t="shared" si="99"/>
        <v>0</v>
      </c>
      <c r="AQ186" s="31">
        <f t="shared" si="100"/>
        <v>1252.0609375000008</v>
      </c>
      <c r="AR186" s="31">
        <f t="shared" si="101"/>
        <v>25662.249062499995</v>
      </c>
      <c r="AS186" s="32">
        <f t="shared" si="102"/>
        <v>1</v>
      </c>
      <c r="AT186" s="33">
        <f t="shared" si="103"/>
        <v>20500</v>
      </c>
      <c r="AU186" s="33">
        <f t="shared" si="104"/>
        <v>100000</v>
      </c>
      <c r="AV186" s="33">
        <v>257500</v>
      </c>
      <c r="AW186" s="33">
        <f t="shared" si="105"/>
        <v>786.84328125000025</v>
      </c>
      <c r="AX186" s="33">
        <f t="shared" si="106"/>
        <v>26127.466718749998</v>
      </c>
      <c r="AY186" s="34">
        <f t="shared" si="107"/>
        <v>97141.093281249981</v>
      </c>
    </row>
    <row r="187" spans="1:51" ht="15.75" customHeight="1" x14ac:dyDescent="0.3">
      <c r="A187" s="166" t="s">
        <v>387</v>
      </c>
      <c r="B187" s="99">
        <v>15078.97</v>
      </c>
      <c r="C187" s="99">
        <v>22771.05</v>
      </c>
      <c r="D187" s="99">
        <v>104901.23</v>
      </c>
      <c r="E187" s="99">
        <v>103946.32</v>
      </c>
      <c r="F187" s="111">
        <v>80000</v>
      </c>
      <c r="G187" s="108">
        <v>12500</v>
      </c>
      <c r="H187" s="182">
        <v>46385</v>
      </c>
      <c r="I187" s="182">
        <v>46464</v>
      </c>
      <c r="J187" s="166">
        <v>3.1</v>
      </c>
      <c r="K187" s="166">
        <v>1.8</v>
      </c>
      <c r="L187" s="167" t="s">
        <v>1206</v>
      </c>
      <c r="M187" s="168" t="s">
        <v>1204</v>
      </c>
      <c r="N187" s="169">
        <v>0</v>
      </c>
      <c r="O187" s="21">
        <f t="shared" si="72"/>
        <v>1.3</v>
      </c>
      <c r="P187" s="21" t="str">
        <f t="shared" si="73"/>
        <v>N</v>
      </c>
      <c r="Q187" s="22">
        <f t="shared" si="74"/>
        <v>37850.019999999997</v>
      </c>
      <c r="R187" s="8" t="str">
        <f t="shared" si="75"/>
        <v>N</v>
      </c>
      <c r="S187" s="23">
        <f t="shared" si="76"/>
        <v>2.6</v>
      </c>
      <c r="T187" s="24">
        <f t="shared" si="77"/>
        <v>20500</v>
      </c>
      <c r="U187" s="24">
        <f t="shared" si="78"/>
        <v>100000</v>
      </c>
      <c r="V187" s="24">
        <f t="shared" si="79"/>
        <v>257500</v>
      </c>
      <c r="W187" s="24">
        <f t="shared" si="80"/>
        <v>0</v>
      </c>
      <c r="X187" s="24">
        <f t="shared" si="81"/>
        <v>0</v>
      </c>
      <c r="Y187" s="24">
        <f t="shared" si="82"/>
        <v>0</v>
      </c>
      <c r="Z187" s="24">
        <f t="shared" si="83"/>
        <v>37850.019999999997</v>
      </c>
      <c r="AA187" s="25" t="str">
        <f t="shared" si="84"/>
        <v>N</v>
      </c>
      <c r="AB187" s="26">
        <f t="shared" si="85"/>
        <v>1.6</v>
      </c>
      <c r="AC187" s="27">
        <f t="shared" si="86"/>
        <v>20500</v>
      </c>
      <c r="AD187" s="28">
        <f t="shared" si="87"/>
        <v>100000</v>
      </c>
      <c r="AE187" s="28">
        <f t="shared" si="88"/>
        <v>257500</v>
      </c>
      <c r="AF187" s="28">
        <f t="shared" si="89"/>
        <v>0</v>
      </c>
      <c r="AG187" s="28">
        <f t="shared" si="90"/>
        <v>0</v>
      </c>
      <c r="AH187" s="28">
        <f t="shared" si="91"/>
        <v>0</v>
      </c>
      <c r="AI187" s="28">
        <f t="shared" si="92"/>
        <v>37850.019999999997</v>
      </c>
      <c r="AJ187" s="29" t="str">
        <f t="shared" si="93"/>
        <v>N</v>
      </c>
      <c r="AK187" s="30">
        <f t="shared" si="94"/>
        <v>0.60000000000000009</v>
      </c>
      <c r="AL187" s="31">
        <f t="shared" si="95"/>
        <v>20500</v>
      </c>
      <c r="AM187" s="31">
        <f t="shared" si="96"/>
        <v>100000</v>
      </c>
      <c r="AN187" s="31">
        <f t="shared" si="97"/>
        <v>257500</v>
      </c>
      <c r="AO187" s="31">
        <f t="shared" si="98"/>
        <v>0</v>
      </c>
      <c r="AP187" s="31">
        <f t="shared" si="99"/>
        <v>0</v>
      </c>
      <c r="AQ187" s="31">
        <f t="shared" si="100"/>
        <v>0</v>
      </c>
      <c r="AR187" s="31">
        <f t="shared" si="101"/>
        <v>37850.019999999997</v>
      </c>
      <c r="AS187" s="32">
        <f t="shared" si="102"/>
        <v>0</v>
      </c>
      <c r="AT187" s="33">
        <f t="shared" si="103"/>
        <v>20500</v>
      </c>
      <c r="AU187" s="33">
        <f t="shared" si="104"/>
        <v>100000</v>
      </c>
      <c r="AV187" s="33">
        <v>257500</v>
      </c>
      <c r="AW187" s="33">
        <f t="shared" si="105"/>
        <v>0</v>
      </c>
      <c r="AX187" s="33">
        <f t="shared" si="106"/>
        <v>0</v>
      </c>
      <c r="AY187" s="34">
        <f t="shared" si="107"/>
        <v>113550.06</v>
      </c>
    </row>
    <row r="188" spans="1:51" ht="15.75" customHeight="1" x14ac:dyDescent="0.3">
      <c r="A188" s="166" t="s">
        <v>388</v>
      </c>
      <c r="B188" s="99">
        <v>17541.39</v>
      </c>
      <c r="C188" s="99">
        <v>21825.69</v>
      </c>
      <c r="D188" s="99">
        <v>84810.23</v>
      </c>
      <c r="E188" s="99">
        <v>72207.16</v>
      </c>
      <c r="F188" s="109">
        <v>35000</v>
      </c>
      <c r="G188" s="108">
        <v>0</v>
      </c>
      <c r="H188" s="182">
        <v>46364</v>
      </c>
      <c r="I188" s="182">
        <v>46444</v>
      </c>
      <c r="J188" s="166">
        <v>2.6</v>
      </c>
      <c r="K188" s="166">
        <v>2.1</v>
      </c>
      <c r="L188" s="167" t="s">
        <v>1206</v>
      </c>
      <c r="M188" s="168" t="s">
        <v>1205</v>
      </c>
      <c r="N188" s="169">
        <v>0</v>
      </c>
      <c r="O188" s="21">
        <f t="shared" si="72"/>
        <v>0.5</v>
      </c>
      <c r="P188" s="21" t="str">
        <f t="shared" si="73"/>
        <v>N</v>
      </c>
      <c r="Q188" s="22">
        <f t="shared" si="74"/>
        <v>39367.08</v>
      </c>
      <c r="R188" s="8" t="str">
        <f t="shared" si="75"/>
        <v>N</v>
      </c>
      <c r="S188" s="23">
        <f t="shared" si="76"/>
        <v>0.5</v>
      </c>
      <c r="T188" s="24">
        <f t="shared" si="77"/>
        <v>20500</v>
      </c>
      <c r="U188" s="24">
        <f t="shared" si="78"/>
        <v>100000</v>
      </c>
      <c r="V188" s="24">
        <f t="shared" si="79"/>
        <v>257500</v>
      </c>
      <c r="W188" s="24">
        <f t="shared" si="80"/>
        <v>15189.770000000004</v>
      </c>
      <c r="X188" s="24">
        <f t="shared" si="81"/>
        <v>0</v>
      </c>
      <c r="Y188" s="24">
        <f t="shared" si="82"/>
        <v>15189.770000000004</v>
      </c>
      <c r="Z188" s="24">
        <f t="shared" si="83"/>
        <v>24177.309999999998</v>
      </c>
      <c r="AA188" s="25" t="str">
        <f t="shared" si="84"/>
        <v>N</v>
      </c>
      <c r="AB188" s="26">
        <f t="shared" si="85"/>
        <v>0</v>
      </c>
      <c r="AC188" s="27">
        <f t="shared" si="86"/>
        <v>20500</v>
      </c>
      <c r="AD188" s="28">
        <f t="shared" si="87"/>
        <v>100000</v>
      </c>
      <c r="AE188" s="28">
        <f t="shared" si="88"/>
        <v>257500</v>
      </c>
      <c r="AF188" s="28">
        <f t="shared" si="89"/>
        <v>0</v>
      </c>
      <c r="AG188" s="28">
        <f t="shared" si="90"/>
        <v>0</v>
      </c>
      <c r="AH188" s="28">
        <f t="shared" si="91"/>
        <v>0</v>
      </c>
      <c r="AI188" s="28">
        <f t="shared" si="92"/>
        <v>0</v>
      </c>
      <c r="AJ188" s="29" t="str">
        <f t="shared" si="93"/>
        <v>N</v>
      </c>
      <c r="AK188" s="30">
        <f t="shared" si="94"/>
        <v>0</v>
      </c>
      <c r="AL188" s="31">
        <f t="shared" si="95"/>
        <v>20500</v>
      </c>
      <c r="AM188" s="31">
        <f t="shared" si="96"/>
        <v>100000</v>
      </c>
      <c r="AN188" s="31">
        <f t="shared" si="97"/>
        <v>257500</v>
      </c>
      <c r="AO188" s="31">
        <f t="shared" si="98"/>
        <v>0</v>
      </c>
      <c r="AP188" s="31">
        <f t="shared" si="99"/>
        <v>0</v>
      </c>
      <c r="AQ188" s="31">
        <f t="shared" si="100"/>
        <v>0</v>
      </c>
      <c r="AR188" s="31">
        <f t="shared" si="101"/>
        <v>0</v>
      </c>
      <c r="AS188" s="32">
        <f t="shared" si="102"/>
        <v>0</v>
      </c>
      <c r="AT188" s="33">
        <f t="shared" si="103"/>
        <v>20500</v>
      </c>
      <c r="AU188" s="33">
        <f t="shared" si="104"/>
        <v>100000</v>
      </c>
      <c r="AV188" s="33">
        <v>257500</v>
      </c>
      <c r="AW188" s="33">
        <f t="shared" si="105"/>
        <v>0</v>
      </c>
      <c r="AX188" s="33">
        <f t="shared" si="106"/>
        <v>0</v>
      </c>
      <c r="AY188" s="34">
        <f t="shared" si="107"/>
        <v>24177.309999999998</v>
      </c>
    </row>
    <row r="189" spans="1:51" ht="15.75" customHeight="1" x14ac:dyDescent="0.3">
      <c r="A189" s="166" t="s">
        <v>389</v>
      </c>
      <c r="B189" s="99">
        <v>17157.87</v>
      </c>
      <c r="C189" s="99">
        <v>18910.63</v>
      </c>
      <c r="D189" s="99">
        <v>114354.42</v>
      </c>
      <c r="E189" s="99">
        <v>109429.49</v>
      </c>
      <c r="F189" s="109">
        <v>88000</v>
      </c>
      <c r="G189" s="108">
        <v>12500</v>
      </c>
      <c r="H189" s="182">
        <v>46367</v>
      </c>
      <c r="I189" s="182">
        <v>46405</v>
      </c>
      <c r="J189" s="166">
        <v>4.0999999999999996</v>
      </c>
      <c r="K189" s="166">
        <v>3.6</v>
      </c>
      <c r="L189" s="167" t="s">
        <v>1206</v>
      </c>
      <c r="M189" s="168" t="s">
        <v>1205</v>
      </c>
      <c r="N189" s="169">
        <v>0.01</v>
      </c>
      <c r="O189" s="21">
        <f t="shared" si="72"/>
        <v>0.49999999999999956</v>
      </c>
      <c r="P189" s="21" t="str">
        <f t="shared" si="73"/>
        <v>N</v>
      </c>
      <c r="Q189" s="22">
        <f t="shared" si="74"/>
        <v>36068.5</v>
      </c>
      <c r="R189" s="8" t="str">
        <f t="shared" si="75"/>
        <v>N</v>
      </c>
      <c r="S189" s="23">
        <f t="shared" si="76"/>
        <v>0.49999999999999956</v>
      </c>
      <c r="T189" s="24">
        <f t="shared" si="77"/>
        <v>20500</v>
      </c>
      <c r="U189" s="24">
        <f t="shared" si="78"/>
        <v>100000</v>
      </c>
      <c r="V189" s="24">
        <f t="shared" si="79"/>
        <v>257500</v>
      </c>
      <c r="W189" s="24">
        <f t="shared" si="80"/>
        <v>0</v>
      </c>
      <c r="X189" s="24">
        <f t="shared" si="81"/>
        <v>0</v>
      </c>
      <c r="Y189" s="24">
        <f t="shared" si="82"/>
        <v>0</v>
      </c>
      <c r="Z189" s="24">
        <f t="shared" si="83"/>
        <v>36429.184999999998</v>
      </c>
      <c r="AA189" s="25" t="str">
        <f t="shared" si="84"/>
        <v>N</v>
      </c>
      <c r="AB189" s="26">
        <f t="shared" si="85"/>
        <v>0</v>
      </c>
      <c r="AC189" s="27">
        <f t="shared" si="86"/>
        <v>20500</v>
      </c>
      <c r="AD189" s="28">
        <f t="shared" si="87"/>
        <v>100000</v>
      </c>
      <c r="AE189" s="28">
        <f t="shared" si="88"/>
        <v>257500</v>
      </c>
      <c r="AF189" s="28">
        <f t="shared" si="89"/>
        <v>0</v>
      </c>
      <c r="AG189" s="28">
        <f t="shared" si="90"/>
        <v>0</v>
      </c>
      <c r="AH189" s="28">
        <f t="shared" si="91"/>
        <v>0</v>
      </c>
      <c r="AI189" s="28">
        <f t="shared" si="92"/>
        <v>0</v>
      </c>
      <c r="AJ189" s="29" t="str">
        <f t="shared" si="93"/>
        <v>N</v>
      </c>
      <c r="AK189" s="30">
        <f t="shared" si="94"/>
        <v>0</v>
      </c>
      <c r="AL189" s="31">
        <f t="shared" si="95"/>
        <v>20500</v>
      </c>
      <c r="AM189" s="31">
        <f t="shared" si="96"/>
        <v>100000</v>
      </c>
      <c r="AN189" s="31">
        <f t="shared" si="97"/>
        <v>257500</v>
      </c>
      <c r="AO189" s="31">
        <f t="shared" si="98"/>
        <v>0</v>
      </c>
      <c r="AP189" s="31">
        <f t="shared" si="99"/>
        <v>0</v>
      </c>
      <c r="AQ189" s="31">
        <f t="shared" si="100"/>
        <v>0</v>
      </c>
      <c r="AR189" s="31">
        <f t="shared" si="101"/>
        <v>0</v>
      </c>
      <c r="AS189" s="32">
        <f t="shared" si="102"/>
        <v>0</v>
      </c>
      <c r="AT189" s="33">
        <f t="shared" si="103"/>
        <v>20500</v>
      </c>
      <c r="AU189" s="33">
        <f t="shared" si="104"/>
        <v>100000</v>
      </c>
      <c r="AV189" s="33">
        <v>257500</v>
      </c>
      <c r="AW189" s="33">
        <f t="shared" si="105"/>
        <v>0</v>
      </c>
      <c r="AX189" s="33">
        <f t="shared" si="106"/>
        <v>0</v>
      </c>
      <c r="AY189" s="34">
        <f t="shared" si="107"/>
        <v>36429.184999999998</v>
      </c>
    </row>
    <row r="190" spans="1:51" ht="15.75" customHeight="1" x14ac:dyDescent="0.3">
      <c r="A190" s="166" t="s">
        <v>390</v>
      </c>
      <c r="B190" s="99">
        <v>14549.07</v>
      </c>
      <c r="C190" s="99">
        <v>20560.36</v>
      </c>
      <c r="D190" s="99">
        <v>53550.76</v>
      </c>
      <c r="E190" s="99">
        <v>43783.05</v>
      </c>
      <c r="F190" s="109">
        <v>72000</v>
      </c>
      <c r="G190" s="108">
        <v>0</v>
      </c>
      <c r="H190" s="182">
        <v>46324</v>
      </c>
      <c r="I190" s="182">
        <v>46389</v>
      </c>
      <c r="J190" s="166">
        <v>1.6</v>
      </c>
      <c r="K190" s="166">
        <v>0.4</v>
      </c>
      <c r="L190" s="167" t="s">
        <v>1206</v>
      </c>
      <c r="M190" s="168" t="s">
        <v>1203</v>
      </c>
      <c r="N190" s="169">
        <v>0.03</v>
      </c>
      <c r="O190" s="21">
        <f t="shared" si="72"/>
        <v>1.2000000000000002</v>
      </c>
      <c r="P190" s="21" t="str">
        <f t="shared" si="73"/>
        <v>N</v>
      </c>
      <c r="Q190" s="22">
        <f t="shared" si="74"/>
        <v>35109.43</v>
      </c>
      <c r="R190" s="8" t="str">
        <f t="shared" si="75"/>
        <v>N</v>
      </c>
      <c r="S190" s="23">
        <f t="shared" si="76"/>
        <v>1.6000000000000003</v>
      </c>
      <c r="T190" s="24">
        <f t="shared" si="77"/>
        <v>20500</v>
      </c>
      <c r="U190" s="24">
        <f t="shared" si="78"/>
        <v>100000</v>
      </c>
      <c r="V190" s="24">
        <f t="shared" si="79"/>
        <v>257500</v>
      </c>
      <c r="W190" s="24">
        <f t="shared" si="80"/>
        <v>15375</v>
      </c>
      <c r="X190" s="24">
        <f t="shared" si="81"/>
        <v>0</v>
      </c>
      <c r="Y190" s="24">
        <f t="shared" si="82"/>
        <v>15375</v>
      </c>
      <c r="Z190" s="24">
        <f t="shared" si="83"/>
        <v>20787.712899999999</v>
      </c>
      <c r="AA190" s="25" t="str">
        <f t="shared" si="84"/>
        <v>N</v>
      </c>
      <c r="AB190" s="26">
        <f t="shared" si="85"/>
        <v>0.60000000000000031</v>
      </c>
      <c r="AC190" s="27">
        <f t="shared" si="86"/>
        <v>20500</v>
      </c>
      <c r="AD190" s="28">
        <f t="shared" si="87"/>
        <v>100000</v>
      </c>
      <c r="AE190" s="28">
        <f t="shared" si="88"/>
        <v>257500</v>
      </c>
      <c r="AF190" s="28">
        <f t="shared" si="89"/>
        <v>15375</v>
      </c>
      <c r="AG190" s="28">
        <f t="shared" si="90"/>
        <v>0</v>
      </c>
      <c r="AH190" s="28">
        <f t="shared" si="91"/>
        <v>15375</v>
      </c>
      <c r="AI190" s="28">
        <f t="shared" si="92"/>
        <v>21872.594287</v>
      </c>
      <c r="AJ190" s="29" t="str">
        <f t="shared" si="93"/>
        <v>N</v>
      </c>
      <c r="AK190" s="30">
        <f t="shared" si="94"/>
        <v>0</v>
      </c>
      <c r="AL190" s="31">
        <f t="shared" si="95"/>
        <v>20500</v>
      </c>
      <c r="AM190" s="31">
        <f t="shared" si="96"/>
        <v>100000</v>
      </c>
      <c r="AN190" s="31">
        <f t="shared" si="97"/>
        <v>257500</v>
      </c>
      <c r="AO190" s="31">
        <f t="shared" si="98"/>
        <v>0</v>
      </c>
      <c r="AP190" s="31">
        <f t="shared" si="99"/>
        <v>0</v>
      </c>
      <c r="AQ190" s="31">
        <f t="shared" si="100"/>
        <v>0</v>
      </c>
      <c r="AR190" s="31">
        <f t="shared" si="101"/>
        <v>0</v>
      </c>
      <c r="AS190" s="32">
        <f t="shared" si="102"/>
        <v>0</v>
      </c>
      <c r="AT190" s="33">
        <f t="shared" si="103"/>
        <v>20500</v>
      </c>
      <c r="AU190" s="33">
        <f t="shared" si="104"/>
        <v>100000</v>
      </c>
      <c r="AV190" s="33">
        <v>257500</v>
      </c>
      <c r="AW190" s="33">
        <f t="shared" si="105"/>
        <v>0</v>
      </c>
      <c r="AX190" s="33">
        <f t="shared" si="106"/>
        <v>0</v>
      </c>
      <c r="AY190" s="34">
        <f t="shared" si="107"/>
        <v>42660.307186999999</v>
      </c>
    </row>
    <row r="191" spans="1:51" ht="15.75" customHeight="1" x14ac:dyDescent="0.3">
      <c r="A191" s="166" t="s">
        <v>391</v>
      </c>
      <c r="B191" s="99">
        <v>18187.919999999998</v>
      </c>
      <c r="C191" s="99">
        <v>32963.29</v>
      </c>
      <c r="D191" s="99">
        <v>127141.66</v>
      </c>
      <c r="E191" s="99">
        <v>120622.3</v>
      </c>
      <c r="F191" s="109">
        <v>66000</v>
      </c>
      <c r="G191" s="108">
        <v>24444</v>
      </c>
      <c r="H191" s="182">
        <v>46295</v>
      </c>
      <c r="I191" s="182">
        <v>46322</v>
      </c>
      <c r="J191" s="166">
        <v>2.2999999999999998</v>
      </c>
      <c r="K191" s="166">
        <v>0.9</v>
      </c>
      <c r="L191" s="167" t="s">
        <v>1207</v>
      </c>
      <c r="M191" s="168" t="s">
        <v>1204</v>
      </c>
      <c r="N191" s="169">
        <v>2.7E-2</v>
      </c>
      <c r="O191" s="21">
        <f t="shared" si="72"/>
        <v>1.4</v>
      </c>
      <c r="P191" s="21" t="str">
        <f t="shared" si="73"/>
        <v>N</v>
      </c>
      <c r="Q191" s="22">
        <f t="shared" si="74"/>
        <v>51151.21</v>
      </c>
      <c r="R191" s="8" t="str">
        <f t="shared" si="75"/>
        <v>N</v>
      </c>
      <c r="S191" s="23">
        <f t="shared" si="76"/>
        <v>2.8</v>
      </c>
      <c r="T191" s="24">
        <f t="shared" si="77"/>
        <v>50000</v>
      </c>
      <c r="U191" s="24">
        <f t="shared" si="78"/>
        <v>200000</v>
      </c>
      <c r="V191" s="24">
        <f t="shared" si="79"/>
        <v>257500</v>
      </c>
      <c r="W191" s="24">
        <f t="shared" si="80"/>
        <v>25000</v>
      </c>
      <c r="X191" s="24">
        <f t="shared" si="81"/>
        <v>0</v>
      </c>
      <c r="Y191" s="24">
        <f t="shared" si="82"/>
        <v>25000</v>
      </c>
      <c r="Z191" s="24">
        <f t="shared" si="83"/>
        <v>27532.292669999995</v>
      </c>
      <c r="AA191" s="25" t="str">
        <f t="shared" si="84"/>
        <v>N</v>
      </c>
      <c r="AB191" s="26">
        <f t="shared" si="85"/>
        <v>1.7999999999999998</v>
      </c>
      <c r="AC191" s="27">
        <f t="shared" si="86"/>
        <v>50000</v>
      </c>
      <c r="AD191" s="28">
        <f t="shared" si="87"/>
        <v>200000</v>
      </c>
      <c r="AE191" s="28">
        <f t="shared" si="88"/>
        <v>257500</v>
      </c>
      <c r="AF191" s="28">
        <f t="shared" si="89"/>
        <v>23929.17</v>
      </c>
      <c r="AG191" s="28">
        <f t="shared" si="90"/>
        <v>0</v>
      </c>
      <c r="AH191" s="28">
        <f t="shared" si="91"/>
        <v>23929.17</v>
      </c>
      <c r="AI191" s="28">
        <f t="shared" si="92"/>
        <v>30021.494572089992</v>
      </c>
      <c r="AJ191" s="29" t="str">
        <f t="shared" si="93"/>
        <v>N</v>
      </c>
      <c r="AK191" s="30">
        <f t="shared" si="94"/>
        <v>0.79999999999999982</v>
      </c>
      <c r="AL191" s="31">
        <f t="shared" si="95"/>
        <v>50000</v>
      </c>
      <c r="AM191" s="31">
        <f t="shared" si="96"/>
        <v>200000</v>
      </c>
      <c r="AN191" s="31">
        <f t="shared" si="97"/>
        <v>257500</v>
      </c>
      <c r="AO191" s="31">
        <f t="shared" si="98"/>
        <v>23929.17</v>
      </c>
      <c r="AP191" s="31">
        <f t="shared" si="99"/>
        <v>0</v>
      </c>
      <c r="AQ191" s="31">
        <f t="shared" si="100"/>
        <v>23929.17</v>
      </c>
      <c r="AR191" s="31">
        <f t="shared" si="101"/>
        <v>31478.162515536416</v>
      </c>
      <c r="AS191" s="32">
        <f t="shared" si="102"/>
        <v>0</v>
      </c>
      <c r="AT191" s="33">
        <f t="shared" si="103"/>
        <v>50000</v>
      </c>
      <c r="AU191" s="33">
        <f t="shared" si="104"/>
        <v>200000</v>
      </c>
      <c r="AV191" s="33">
        <v>257500</v>
      </c>
      <c r="AW191" s="33">
        <f t="shared" si="105"/>
        <v>0</v>
      </c>
      <c r="AX191" s="33">
        <f t="shared" si="106"/>
        <v>0</v>
      </c>
      <c r="AY191" s="34">
        <f t="shared" si="107"/>
        <v>89031.949757626397</v>
      </c>
    </row>
    <row r="192" spans="1:51" ht="15.75" customHeight="1" x14ac:dyDescent="0.3">
      <c r="A192" s="166" t="s">
        <v>392</v>
      </c>
      <c r="B192" s="99">
        <v>18488.080000000002</v>
      </c>
      <c r="C192" s="99">
        <v>25073.35</v>
      </c>
      <c r="D192" s="99">
        <v>82720.5</v>
      </c>
      <c r="E192" s="99">
        <v>76279.289999999994</v>
      </c>
      <c r="F192" s="109">
        <v>190000</v>
      </c>
      <c r="G192" s="108">
        <v>0</v>
      </c>
      <c r="H192" s="182">
        <v>46453</v>
      </c>
      <c r="I192" s="182">
        <v>46532</v>
      </c>
      <c r="J192" s="166">
        <v>4.8</v>
      </c>
      <c r="K192" s="166">
        <v>2.2000000000000002</v>
      </c>
      <c r="L192" s="167" t="s">
        <v>1207</v>
      </c>
      <c r="M192" s="168" t="s">
        <v>1203</v>
      </c>
      <c r="N192" s="169">
        <v>0.06</v>
      </c>
      <c r="O192" s="21">
        <f t="shared" si="72"/>
        <v>2.5999999999999996</v>
      </c>
      <c r="P192" s="21" t="str">
        <f t="shared" si="73"/>
        <v>N</v>
      </c>
      <c r="Q192" s="22">
        <f t="shared" si="74"/>
        <v>43561.43</v>
      </c>
      <c r="R192" s="8" t="str">
        <f t="shared" si="75"/>
        <v>N</v>
      </c>
      <c r="S192" s="23">
        <f t="shared" si="76"/>
        <v>3.4666666666666663</v>
      </c>
      <c r="T192" s="24">
        <f t="shared" si="77"/>
        <v>50000</v>
      </c>
      <c r="U192" s="24">
        <f t="shared" si="78"/>
        <v>200000</v>
      </c>
      <c r="V192" s="24">
        <f t="shared" si="79"/>
        <v>257500</v>
      </c>
      <c r="W192" s="24">
        <f t="shared" si="80"/>
        <v>34631.33685</v>
      </c>
      <c r="X192" s="24">
        <f t="shared" si="81"/>
        <v>0</v>
      </c>
      <c r="Y192" s="24">
        <f t="shared" si="82"/>
        <v>34631.33685</v>
      </c>
      <c r="Z192" s="24">
        <f t="shared" si="83"/>
        <v>11543.77895</v>
      </c>
      <c r="AA192" s="25" t="str">
        <f t="shared" si="84"/>
        <v>N</v>
      </c>
      <c r="AB192" s="26">
        <f t="shared" si="85"/>
        <v>2.4666666666666663</v>
      </c>
      <c r="AC192" s="27">
        <f t="shared" si="86"/>
        <v>50000</v>
      </c>
      <c r="AD192" s="28">
        <f t="shared" si="87"/>
        <v>200000</v>
      </c>
      <c r="AE192" s="28">
        <f t="shared" si="88"/>
        <v>257500</v>
      </c>
      <c r="AF192" s="28">
        <f t="shared" si="89"/>
        <v>24651.497362499998</v>
      </c>
      <c r="AG192" s="28">
        <f t="shared" si="90"/>
        <v>0</v>
      </c>
      <c r="AH192" s="28">
        <f t="shared" si="91"/>
        <v>24651.497362499998</v>
      </c>
      <c r="AI192" s="28">
        <f t="shared" si="92"/>
        <v>24294.125385500003</v>
      </c>
      <c r="AJ192" s="29" t="str">
        <f t="shared" si="93"/>
        <v>N</v>
      </c>
      <c r="AK192" s="30">
        <f t="shared" si="94"/>
        <v>1.4666666666666663</v>
      </c>
      <c r="AL192" s="31">
        <f t="shared" si="95"/>
        <v>50000</v>
      </c>
      <c r="AM192" s="31">
        <f t="shared" si="96"/>
        <v>200000</v>
      </c>
      <c r="AN192" s="31">
        <f t="shared" si="97"/>
        <v>257500</v>
      </c>
      <c r="AO192" s="31">
        <f t="shared" si="98"/>
        <v>6162.8743406250014</v>
      </c>
      <c r="AP192" s="31">
        <f t="shared" si="99"/>
        <v>0</v>
      </c>
      <c r="AQ192" s="31">
        <f t="shared" si="100"/>
        <v>6162.8743406250014</v>
      </c>
      <c r="AR192" s="31">
        <f t="shared" si="101"/>
        <v>45719.485772255008</v>
      </c>
      <c r="AS192" s="32">
        <f t="shared" si="102"/>
        <v>0.46666666666666634</v>
      </c>
      <c r="AT192" s="33">
        <f t="shared" si="103"/>
        <v>50000</v>
      </c>
      <c r="AU192" s="33">
        <f t="shared" si="104"/>
        <v>200000</v>
      </c>
      <c r="AV192" s="33">
        <v>257500</v>
      </c>
      <c r="AW192" s="33">
        <f t="shared" si="105"/>
        <v>1540.7185851562504</v>
      </c>
      <c r="AX192" s="33">
        <f t="shared" si="106"/>
        <v>53454.583134496555</v>
      </c>
      <c r="AY192" s="34">
        <f t="shared" si="107"/>
        <v>135011.97324225155</v>
      </c>
    </row>
    <row r="193" spans="1:51" ht="15.75" customHeight="1" x14ac:dyDescent="0.3">
      <c r="A193" s="166" t="s">
        <v>393</v>
      </c>
      <c r="B193" s="99">
        <v>15793</v>
      </c>
      <c r="C193" s="99">
        <v>34087.550000000003</v>
      </c>
      <c r="D193" s="99">
        <v>104535.98</v>
      </c>
      <c r="E193" s="99">
        <v>91087.34</v>
      </c>
      <c r="F193" s="109">
        <v>15000</v>
      </c>
      <c r="G193" s="108">
        <v>12500</v>
      </c>
      <c r="H193" s="182">
        <v>46322</v>
      </c>
      <c r="I193" s="182">
        <v>46378</v>
      </c>
      <c r="J193" s="166">
        <v>2.9</v>
      </c>
      <c r="K193" s="166">
        <v>2.2000000000000002</v>
      </c>
      <c r="L193" s="167" t="s">
        <v>1207</v>
      </c>
      <c r="M193" s="168" t="s">
        <v>1204</v>
      </c>
      <c r="N193" s="169">
        <v>0.01</v>
      </c>
      <c r="O193" s="21">
        <f t="shared" si="72"/>
        <v>0.69999999999999973</v>
      </c>
      <c r="P193" s="21" t="str">
        <f t="shared" si="73"/>
        <v>N</v>
      </c>
      <c r="Q193" s="22">
        <f t="shared" si="74"/>
        <v>49880.55</v>
      </c>
      <c r="R193" s="8" t="str">
        <f t="shared" si="75"/>
        <v>N</v>
      </c>
      <c r="S193" s="23">
        <f t="shared" si="76"/>
        <v>1.3999999999999995</v>
      </c>
      <c r="T193" s="24">
        <f t="shared" si="77"/>
        <v>50000</v>
      </c>
      <c r="U193" s="24">
        <f t="shared" si="78"/>
        <v>200000</v>
      </c>
      <c r="V193" s="24">
        <f t="shared" si="79"/>
        <v>257500</v>
      </c>
      <c r="W193" s="24">
        <f t="shared" si="80"/>
        <v>25000</v>
      </c>
      <c r="X193" s="24">
        <f t="shared" si="81"/>
        <v>0</v>
      </c>
      <c r="Y193" s="24">
        <f t="shared" si="82"/>
        <v>25000</v>
      </c>
      <c r="Z193" s="24">
        <f t="shared" si="83"/>
        <v>25379.355500000005</v>
      </c>
      <c r="AA193" s="25" t="str">
        <f t="shared" si="84"/>
        <v>N</v>
      </c>
      <c r="AB193" s="26">
        <f t="shared" si="85"/>
        <v>0.39999999999999947</v>
      </c>
      <c r="AC193" s="27">
        <f t="shared" si="86"/>
        <v>50000</v>
      </c>
      <c r="AD193" s="28">
        <f t="shared" si="87"/>
        <v>200000</v>
      </c>
      <c r="AE193" s="28">
        <f t="shared" si="88"/>
        <v>257500</v>
      </c>
      <c r="AF193" s="28">
        <f t="shared" si="89"/>
        <v>25000</v>
      </c>
      <c r="AG193" s="28">
        <f t="shared" si="90"/>
        <v>0</v>
      </c>
      <c r="AH193" s="28">
        <f t="shared" si="91"/>
        <v>25000</v>
      </c>
      <c r="AI193" s="28">
        <f t="shared" si="92"/>
        <v>25883.149055000009</v>
      </c>
      <c r="AJ193" s="29" t="str">
        <f t="shared" si="93"/>
        <v>N</v>
      </c>
      <c r="AK193" s="30">
        <f t="shared" si="94"/>
        <v>0</v>
      </c>
      <c r="AL193" s="31">
        <f t="shared" si="95"/>
        <v>50000</v>
      </c>
      <c r="AM193" s="31">
        <f t="shared" si="96"/>
        <v>200000</v>
      </c>
      <c r="AN193" s="31">
        <f t="shared" si="97"/>
        <v>257500</v>
      </c>
      <c r="AO193" s="31">
        <f t="shared" si="98"/>
        <v>0</v>
      </c>
      <c r="AP193" s="31">
        <f t="shared" si="99"/>
        <v>0</v>
      </c>
      <c r="AQ193" s="31">
        <f t="shared" si="100"/>
        <v>0</v>
      </c>
      <c r="AR193" s="31">
        <f t="shared" si="101"/>
        <v>0</v>
      </c>
      <c r="AS193" s="32">
        <f t="shared" si="102"/>
        <v>0</v>
      </c>
      <c r="AT193" s="33">
        <f t="shared" si="103"/>
        <v>50000</v>
      </c>
      <c r="AU193" s="33">
        <f t="shared" si="104"/>
        <v>200000</v>
      </c>
      <c r="AV193" s="33">
        <v>257500</v>
      </c>
      <c r="AW193" s="33">
        <f t="shared" si="105"/>
        <v>0</v>
      </c>
      <c r="AX193" s="33">
        <f t="shared" si="106"/>
        <v>0</v>
      </c>
      <c r="AY193" s="34">
        <f t="shared" si="107"/>
        <v>51262.504555000014</v>
      </c>
    </row>
    <row r="194" spans="1:51" ht="15.75" customHeight="1" x14ac:dyDescent="0.3">
      <c r="A194" s="166" t="s">
        <v>394</v>
      </c>
      <c r="B194" s="99">
        <v>17310.88</v>
      </c>
      <c r="C194" s="99">
        <v>10395.200000000001</v>
      </c>
      <c r="D194" s="99">
        <v>50206.79</v>
      </c>
      <c r="E194" s="99">
        <v>44227.38</v>
      </c>
      <c r="F194" s="109">
        <v>111000</v>
      </c>
      <c r="G194" s="108">
        <v>0</v>
      </c>
      <c r="H194" s="182">
        <v>46271</v>
      </c>
      <c r="I194" s="182">
        <v>46298</v>
      </c>
      <c r="J194" s="166">
        <v>4.8</v>
      </c>
      <c r="K194" s="166">
        <v>1.1000000000000001</v>
      </c>
      <c r="L194" s="167" t="s">
        <v>1207</v>
      </c>
      <c r="M194" s="168" t="s">
        <v>1204</v>
      </c>
      <c r="N194" s="169">
        <v>0.02</v>
      </c>
      <c r="O194" s="21">
        <f t="shared" si="72"/>
        <v>3.6999999999999997</v>
      </c>
      <c r="P194" s="21" t="str">
        <f t="shared" si="73"/>
        <v>N</v>
      </c>
      <c r="Q194" s="22">
        <f t="shared" si="74"/>
        <v>27706.080000000002</v>
      </c>
      <c r="R194" s="8" t="str">
        <f t="shared" si="75"/>
        <v>N</v>
      </c>
      <c r="S194" s="23">
        <f t="shared" si="76"/>
        <v>7.3999999999999995</v>
      </c>
      <c r="T194" s="24">
        <f t="shared" si="77"/>
        <v>50000</v>
      </c>
      <c r="U194" s="24">
        <f t="shared" si="78"/>
        <v>200000</v>
      </c>
      <c r="V194" s="24">
        <f t="shared" si="79"/>
        <v>257500</v>
      </c>
      <c r="W194" s="24">
        <f t="shared" si="80"/>
        <v>14130.100800000002</v>
      </c>
      <c r="X194" s="24">
        <f t="shared" si="81"/>
        <v>0</v>
      </c>
      <c r="Y194" s="24">
        <f t="shared" si="82"/>
        <v>14130.100800000002</v>
      </c>
      <c r="Z194" s="24">
        <f t="shared" si="83"/>
        <v>14130.100800000002</v>
      </c>
      <c r="AA194" s="25" t="str">
        <f t="shared" si="84"/>
        <v>N</v>
      </c>
      <c r="AB194" s="26">
        <f t="shared" si="85"/>
        <v>6.3999999999999995</v>
      </c>
      <c r="AC194" s="27">
        <f t="shared" si="86"/>
        <v>50000</v>
      </c>
      <c r="AD194" s="28">
        <f t="shared" si="87"/>
        <v>200000</v>
      </c>
      <c r="AE194" s="28">
        <f t="shared" si="88"/>
        <v>257500</v>
      </c>
      <c r="AF194" s="28">
        <f t="shared" si="89"/>
        <v>14412.702816000003</v>
      </c>
      <c r="AG194" s="28">
        <f t="shared" si="90"/>
        <v>0</v>
      </c>
      <c r="AH194" s="28">
        <f t="shared" si="91"/>
        <v>14412.702816000003</v>
      </c>
      <c r="AI194" s="28">
        <f t="shared" si="92"/>
        <v>14412.702816000003</v>
      </c>
      <c r="AJ194" s="29" t="str">
        <f t="shared" si="93"/>
        <v>N</v>
      </c>
      <c r="AK194" s="30">
        <f t="shared" si="94"/>
        <v>5.3999999999999995</v>
      </c>
      <c r="AL194" s="31">
        <f t="shared" si="95"/>
        <v>50000</v>
      </c>
      <c r="AM194" s="31">
        <f t="shared" si="96"/>
        <v>200000</v>
      </c>
      <c r="AN194" s="31">
        <f t="shared" si="97"/>
        <v>257500</v>
      </c>
      <c r="AO194" s="31">
        <f t="shared" si="98"/>
        <v>14700.956872320003</v>
      </c>
      <c r="AP194" s="31">
        <f t="shared" si="99"/>
        <v>0</v>
      </c>
      <c r="AQ194" s="31">
        <f t="shared" si="100"/>
        <v>14700.956872320003</v>
      </c>
      <c r="AR194" s="31">
        <f t="shared" si="101"/>
        <v>14700.956872320003</v>
      </c>
      <c r="AS194" s="32">
        <f t="shared" si="102"/>
        <v>4.3999999999999995</v>
      </c>
      <c r="AT194" s="33">
        <f t="shared" si="103"/>
        <v>50000</v>
      </c>
      <c r="AU194" s="33">
        <f t="shared" si="104"/>
        <v>200000</v>
      </c>
      <c r="AV194" s="33">
        <v>257500</v>
      </c>
      <c r="AW194" s="33">
        <f t="shared" si="105"/>
        <v>14994.976009766404</v>
      </c>
      <c r="AX194" s="33">
        <f t="shared" si="106"/>
        <v>14994.976009766404</v>
      </c>
      <c r="AY194" s="34">
        <f t="shared" si="107"/>
        <v>58238.736498086415</v>
      </c>
    </row>
    <row r="195" spans="1:51" ht="15.75" customHeight="1" x14ac:dyDescent="0.3">
      <c r="A195" s="166" t="s">
        <v>395</v>
      </c>
      <c r="B195" s="99">
        <v>6960.27</v>
      </c>
      <c r="C195" s="99">
        <v>11503.32</v>
      </c>
      <c r="D195" s="99">
        <v>85524.63</v>
      </c>
      <c r="E195" s="99">
        <v>81938.34</v>
      </c>
      <c r="F195" s="109">
        <v>100000</v>
      </c>
      <c r="G195" s="112">
        <v>12500</v>
      </c>
      <c r="H195" s="182">
        <v>46343</v>
      </c>
      <c r="I195" s="182">
        <v>46416</v>
      </c>
      <c r="J195" s="166">
        <v>3.2</v>
      </c>
      <c r="K195" s="166">
        <v>0.9</v>
      </c>
      <c r="L195" s="167" t="s">
        <v>1206</v>
      </c>
      <c r="M195" s="168" t="s">
        <v>1203</v>
      </c>
      <c r="N195" s="169">
        <v>0.02</v>
      </c>
      <c r="O195" s="21">
        <f t="shared" si="72"/>
        <v>2.3000000000000003</v>
      </c>
      <c r="P195" s="21" t="str">
        <f t="shared" si="73"/>
        <v>N</v>
      </c>
      <c r="Q195" s="22">
        <f t="shared" si="74"/>
        <v>18463.59</v>
      </c>
      <c r="R195" s="8" t="str">
        <f t="shared" si="75"/>
        <v>N</v>
      </c>
      <c r="S195" s="23">
        <f t="shared" si="76"/>
        <v>3.0666666666666669</v>
      </c>
      <c r="T195" s="24">
        <f t="shared" si="77"/>
        <v>20500</v>
      </c>
      <c r="U195" s="24">
        <f t="shared" si="78"/>
        <v>100000</v>
      </c>
      <c r="V195" s="24">
        <f t="shared" si="79"/>
        <v>257500</v>
      </c>
      <c r="W195" s="24">
        <f t="shared" si="80"/>
        <v>10856.527499999997</v>
      </c>
      <c r="X195" s="24">
        <f t="shared" si="81"/>
        <v>0</v>
      </c>
      <c r="Y195" s="24">
        <f t="shared" si="82"/>
        <v>10856.527499999997</v>
      </c>
      <c r="Z195" s="24">
        <f t="shared" si="83"/>
        <v>7976.3343000000023</v>
      </c>
      <c r="AA195" s="25" t="str">
        <f t="shared" si="84"/>
        <v>N</v>
      </c>
      <c r="AB195" s="26">
        <f t="shared" si="85"/>
        <v>2.0666666666666669</v>
      </c>
      <c r="AC195" s="27">
        <f t="shared" si="86"/>
        <v>20500</v>
      </c>
      <c r="AD195" s="28">
        <f t="shared" si="87"/>
        <v>100000</v>
      </c>
      <c r="AE195" s="28">
        <f t="shared" si="88"/>
        <v>257500</v>
      </c>
      <c r="AF195" s="28">
        <f t="shared" si="89"/>
        <v>2714.1318749999991</v>
      </c>
      <c r="AG195" s="28">
        <f t="shared" si="90"/>
        <v>0</v>
      </c>
      <c r="AH195" s="28">
        <f t="shared" si="91"/>
        <v>2714.1318749999991</v>
      </c>
      <c r="AI195" s="28">
        <f t="shared" si="92"/>
        <v>16495.387160999999</v>
      </c>
      <c r="AJ195" s="29" t="str">
        <f t="shared" si="93"/>
        <v>N</v>
      </c>
      <c r="AK195" s="30">
        <f t="shared" si="94"/>
        <v>1.0666666666666669</v>
      </c>
      <c r="AL195" s="31">
        <f t="shared" si="95"/>
        <v>20500</v>
      </c>
      <c r="AM195" s="31">
        <f t="shared" si="96"/>
        <v>100000</v>
      </c>
      <c r="AN195" s="31">
        <f t="shared" si="97"/>
        <v>257500</v>
      </c>
      <c r="AO195" s="31">
        <f t="shared" si="98"/>
        <v>2714.1318749999991</v>
      </c>
      <c r="AP195" s="31">
        <f t="shared" si="99"/>
        <v>0</v>
      </c>
      <c r="AQ195" s="31">
        <f t="shared" si="100"/>
        <v>2714.1318749999991</v>
      </c>
      <c r="AR195" s="31">
        <f t="shared" si="101"/>
        <v>16879.577541719998</v>
      </c>
      <c r="AS195" s="32">
        <f t="shared" si="102"/>
        <v>6.6666666666666874E-2</v>
      </c>
      <c r="AT195" s="33">
        <f t="shared" si="103"/>
        <v>20500</v>
      </c>
      <c r="AU195" s="33">
        <f t="shared" si="104"/>
        <v>100000</v>
      </c>
      <c r="AV195" s="33">
        <v>257500</v>
      </c>
      <c r="AW195" s="33">
        <f t="shared" si="105"/>
        <v>0</v>
      </c>
      <c r="AX195" s="33">
        <f t="shared" si="106"/>
        <v>19985.583605054399</v>
      </c>
      <c r="AY195" s="34">
        <f t="shared" si="107"/>
        <v>61336.882607774402</v>
      </c>
    </row>
    <row r="196" spans="1:51" ht="15.75" customHeight="1" x14ac:dyDescent="0.3">
      <c r="A196" s="166" t="s">
        <v>396</v>
      </c>
      <c r="B196" s="99">
        <v>12688.06</v>
      </c>
      <c r="C196" s="99">
        <v>1237.45</v>
      </c>
      <c r="D196" s="99">
        <v>40597.870000000003</v>
      </c>
      <c r="E196" s="99">
        <v>36081.03</v>
      </c>
      <c r="F196" s="109">
        <v>0</v>
      </c>
      <c r="G196" s="112">
        <v>12500</v>
      </c>
      <c r="H196" s="182">
        <v>46417</v>
      </c>
      <c r="I196" s="182">
        <v>46428</v>
      </c>
      <c r="J196" s="166">
        <v>4.5</v>
      </c>
      <c r="K196" s="166">
        <v>2.7</v>
      </c>
      <c r="L196" s="167" t="s">
        <v>1206</v>
      </c>
      <c r="M196" s="168" t="s">
        <v>1205</v>
      </c>
      <c r="N196" s="169">
        <v>0.02</v>
      </c>
      <c r="O196" s="21">
        <f t="shared" si="72"/>
        <v>1.7999999999999998</v>
      </c>
      <c r="P196" s="21" t="str">
        <f t="shared" si="73"/>
        <v>N</v>
      </c>
      <c r="Q196" s="22">
        <f t="shared" si="74"/>
        <v>13925.51</v>
      </c>
      <c r="R196" s="8" t="str">
        <f t="shared" si="75"/>
        <v>N</v>
      </c>
      <c r="S196" s="23">
        <f t="shared" si="76"/>
        <v>1.7999999999999998</v>
      </c>
      <c r="T196" s="24">
        <f t="shared" si="77"/>
        <v>20500</v>
      </c>
      <c r="U196" s="24">
        <f t="shared" si="78"/>
        <v>100000</v>
      </c>
      <c r="V196" s="24">
        <f t="shared" si="79"/>
        <v>257500</v>
      </c>
      <c r="W196" s="24">
        <f t="shared" si="80"/>
        <v>14204.020200000001</v>
      </c>
      <c r="X196" s="24">
        <f t="shared" si="81"/>
        <v>0</v>
      </c>
      <c r="Y196" s="24">
        <f t="shared" si="82"/>
        <v>14204.020200000001</v>
      </c>
      <c r="Z196" s="24">
        <f t="shared" si="83"/>
        <v>0</v>
      </c>
      <c r="AA196" s="25" t="str">
        <f t="shared" si="84"/>
        <v>N</v>
      </c>
      <c r="AB196" s="26">
        <f t="shared" si="85"/>
        <v>0.79999999999999982</v>
      </c>
      <c r="AC196" s="27">
        <f t="shared" si="86"/>
        <v>20500</v>
      </c>
      <c r="AD196" s="28">
        <f t="shared" si="87"/>
        <v>100000</v>
      </c>
      <c r="AE196" s="28">
        <f t="shared" si="88"/>
        <v>257500</v>
      </c>
      <c r="AF196" s="28">
        <f t="shared" si="89"/>
        <v>14488.100604000001</v>
      </c>
      <c r="AG196" s="28">
        <f t="shared" si="90"/>
        <v>0</v>
      </c>
      <c r="AH196" s="28">
        <f t="shared" si="91"/>
        <v>14488.100604000001</v>
      </c>
      <c r="AI196" s="28">
        <f t="shared" si="92"/>
        <v>0</v>
      </c>
      <c r="AJ196" s="29" t="str">
        <f t="shared" si="93"/>
        <v>N</v>
      </c>
      <c r="AK196" s="30">
        <f t="shared" si="94"/>
        <v>0</v>
      </c>
      <c r="AL196" s="31">
        <f t="shared" si="95"/>
        <v>20500</v>
      </c>
      <c r="AM196" s="31">
        <f t="shared" si="96"/>
        <v>100000</v>
      </c>
      <c r="AN196" s="31">
        <f t="shared" si="97"/>
        <v>257500</v>
      </c>
      <c r="AO196" s="31">
        <f t="shared" si="98"/>
        <v>0</v>
      </c>
      <c r="AP196" s="31">
        <f t="shared" si="99"/>
        <v>0</v>
      </c>
      <c r="AQ196" s="31">
        <f t="shared" si="100"/>
        <v>0</v>
      </c>
      <c r="AR196" s="31">
        <f t="shared" si="101"/>
        <v>0</v>
      </c>
      <c r="AS196" s="32">
        <f t="shared" si="102"/>
        <v>0</v>
      </c>
      <c r="AT196" s="33">
        <f t="shared" si="103"/>
        <v>20500</v>
      </c>
      <c r="AU196" s="33">
        <f t="shared" si="104"/>
        <v>100000</v>
      </c>
      <c r="AV196" s="33">
        <v>257500</v>
      </c>
      <c r="AW196" s="33">
        <f t="shared" si="105"/>
        <v>0</v>
      </c>
      <c r="AX196" s="33">
        <f t="shared" si="106"/>
        <v>0</v>
      </c>
      <c r="AY196" s="34">
        <f t="shared" si="107"/>
        <v>0</v>
      </c>
    </row>
    <row r="197" spans="1:51" ht="15.75" customHeight="1" x14ac:dyDescent="0.3">
      <c r="A197" s="166" t="s">
        <v>397</v>
      </c>
      <c r="B197" s="99">
        <v>10505.24</v>
      </c>
      <c r="C197" s="99">
        <v>2382.7600000000002</v>
      </c>
      <c r="D197" s="99">
        <v>58805.32</v>
      </c>
      <c r="E197" s="99">
        <v>51915.6</v>
      </c>
      <c r="F197" s="113">
        <v>51000</v>
      </c>
      <c r="G197" s="112">
        <v>12500</v>
      </c>
      <c r="H197" s="182">
        <v>46307</v>
      </c>
      <c r="I197" s="182">
        <v>46317</v>
      </c>
      <c r="J197" s="166">
        <v>2.9</v>
      </c>
      <c r="K197" s="166">
        <v>1.9</v>
      </c>
      <c r="L197" s="167" t="s">
        <v>1206</v>
      </c>
      <c r="M197" s="168" t="s">
        <v>1203</v>
      </c>
      <c r="N197" s="169">
        <v>0.04</v>
      </c>
      <c r="O197" s="21">
        <f t="shared" ref="O197:O260" si="108">MAX(0, J197-K197)</f>
        <v>1</v>
      </c>
      <c r="P197" s="21" t="str">
        <f t="shared" ref="P197:P260" si="109">IF(
  AND(
    I197 &gt;= H197 - 10,
    I197 &lt;= DATE(2026,6,30),
    O197 &gt; 0
  ),
  "Y",
  "N"
)</f>
        <v>N</v>
      </c>
      <c r="Q197" s="22">
        <f t="shared" ref="Q197:Q260" si="110">B197+C197</f>
        <v>12888</v>
      </c>
      <c r="R197" s="8" t="str">
        <f t="shared" ref="R197:R260" si="111">IF(AND(P197="Y",O197&gt;0),"Y","N")</f>
        <v>N</v>
      </c>
      <c r="S197" s="23">
        <f t="shared" ref="S197:S260" si="112">MAX(0,(O197/M197))</f>
        <v>1.3333333333333333</v>
      </c>
      <c r="T197" s="24">
        <f t="shared" ref="T197:T260" si="113">IF(R197="Y",(20500+G197),IF(AND(R197="N",L197="G"),20500,IF(AND(R197="N",L197="P"),50000,IF(AND(R197="",L197="G"),20500,IF(AND(R197="",L197="P"),50000,"")))))</f>
        <v>20500</v>
      </c>
      <c r="U197" s="24">
        <f t="shared" ref="U197:U260" si="114">IF(AND(R197="Y",G197&gt;0),224000,IF(AND(R197="Y",G197=0),138500,IF(AND(R197="N",L197="G"),100000,IF(AND(R197="N",L197=""),100000,IF(AND(R197="N",L197="P"),200000,"")))))</f>
        <v>100000</v>
      </c>
      <c r="V197" s="24">
        <f t="shared" ref="V197:V260" si="115">IF(R197="Y",U197,IF(R197="N",257500,IF(R197="",257500,)))</f>
        <v>257500</v>
      </c>
      <c r="W197" s="24">
        <f t="shared" ref="W197:W260" si="116">IF(
  M197&lt;0.5,
  0,
  MAX(
    0,
    IF(
      S197=0,
      0,
      IF(
        R197="Y",
        MIN(Q197*(1+N197), T197, U197-E197, V197-E197),
        MIN(Q197*(1+N197), T197, U197-D197, V197-F197)
      )
    )
  ) * M197
)</f>
        <v>10052.64</v>
      </c>
      <c r="X197" s="24">
        <f t="shared" ref="X197:X260" si="117">IF(
  M197&lt;0.5,
  0,
  MAX(
    0,
    IF(
      S197=0,
      0,
      IF(
        R197="Y",
        (Q197*(1+N197)-W197),
        0
      )
    )
  ) * M197
)</f>
        <v>0</v>
      </c>
      <c r="Y197" s="24">
        <f t="shared" ref="Y197:Y260" si="118">W197+X197</f>
        <v>10052.64</v>
      </c>
      <c r="Z197" s="24">
        <f t="shared" ref="Z197:Z260" si="119">IF(S197=0, 0, MAX(0, (Q197*(1+N197))-Y197))</f>
        <v>3350.880000000001</v>
      </c>
      <c r="AA197" s="25" t="str">
        <f t="shared" ref="AA197:AA260" si="120">IF(AND(P197="Y",O197&gt;1),"Y","N")</f>
        <v>N</v>
      </c>
      <c r="AB197" s="26">
        <f t="shared" ref="AB197:AB260" si="121">MAX(0,(S197-1))</f>
        <v>0.33333333333333326</v>
      </c>
      <c r="AC197" s="27">
        <f t="shared" ref="AC197:AC260" si="122">IF(AA197="Y",(20500+G197),IF(AND(AA197="N",L197="G"),20500,IF(AND(AA197="N",L197="P"),50000,IF(AND(AA197="",L197="G"),20500,IF(AND(AA197="",L197="P"),50000,"")))))</f>
        <v>20500</v>
      </c>
      <c r="AD197" s="28">
        <f t="shared" ref="AD197:AD260" si="123">IF(AND(AA197="Y",G197&gt;0),224000,IF(AND(AA197="Y",G197=0),138500,IF(AND(AA197="N",L197="G"),100000,IF(AND(AA197="N",L197=""),100000,IF(AND(AA197="N",L197="P"),200000,"")))))</f>
        <v>100000</v>
      </c>
      <c r="AE197" s="28">
        <f t="shared" ref="AE197:AE260" si="124">IF(AA197="Y",AD197,IF(AA197="N",257500,IF(AA197="",257500,)))</f>
        <v>257500</v>
      </c>
      <c r="AF197" s="28">
        <f t="shared" ref="AF197:AF260" si="125">IF(
  M197&lt;0.5,
  0,
  MAX(
    0,
    IF(
      AB197=0,
      0,
      IF(
        AA197="Y",
        MIN(Q197*(1+N197)*(1+N197), AC197, AD197-E197-W197, AE197-E197-W197),
        MIN(Q197*(1+N197)*(1+N197), AC197, AD197-D197-W197, AE197-F197-W197)
      )
    )
  ) * M197
)</f>
        <v>10454.745600000002</v>
      </c>
      <c r="AG197" s="28">
        <f t="shared" ref="AG197:AG260" si="126">IF(
  M197&lt;0.5,
  0,
  MAX(
    0,
    IF(
      AB197=0,
      0,
      IF(
        AA197="Y",
        (Q197*(1+N197)*(1+N197)-AF197),
        0
      )
    )
  ) * M197
)</f>
        <v>0</v>
      </c>
      <c r="AH197" s="28">
        <f t="shared" ref="AH197:AH260" si="127">AF197+AG197</f>
        <v>10454.745600000002</v>
      </c>
      <c r="AI197" s="28">
        <f t="shared" ref="AI197:AI260" si="128">IF(AB197=0, 0, MAX(0, (Q197*(1+N197)*(1+N197)) - AH197))</f>
        <v>3484.9151999999995</v>
      </c>
      <c r="AJ197" s="29" t="str">
        <f t="shared" ref="AJ197:AJ260" si="129">IF(AND(P197="Y",O197&gt;2),"Y","N")</f>
        <v>N</v>
      </c>
      <c r="AK197" s="30">
        <f t="shared" ref="AK197:AK260" si="130">MAX(0,(AB197-1))</f>
        <v>0</v>
      </c>
      <c r="AL197" s="31">
        <f t="shared" ref="AL197:AL260" si="131">IF(AJ197="Y",(20500+G197),IF(AND(AJ197="N",L197="G"),20500,IF(AND(AJ197="N",L197="P"),50000,IF(AND(AJ197="",L197="G"),20500,IF(AND(AJ197="",L197="P"),50000,"")))))</f>
        <v>20500</v>
      </c>
      <c r="AM197" s="31">
        <f t="shared" ref="AM197:AM260" si="132">IF(AND(AJ197="Y",G197&gt;0),224000,IF(AND(AJ197="Y",G197=0),138500,IF(AND(AJ197="N",L197="G"),100000,IF(AND(AJ197="N",L197=""),100000,IF(AND(AJ197="N",L197="P"),200000,"")))))</f>
        <v>100000</v>
      </c>
      <c r="AN197" s="31">
        <f t="shared" ref="AN197:AN260" si="133">IF(AJ197="Y",AM197,IF(AJ197="N",257500,IF(AJ197="",257500,)))</f>
        <v>257500</v>
      </c>
      <c r="AO197" s="31">
        <f t="shared" ref="AO197:AO260" si="134">IF(
  M197&lt;0.5,
  0,
  MAX(
    0,
    IF(
      AK197=0,
      0,
      IF(
        AJ197="Y",
        MIN(Q197*(1+N197)*(1+N197)*(1+N197), AL197, AM197-E197-W197-AF261, AN197-E197-W197-AF197),
        MIN(Q197*(1+N197)*(1+N197)*(1+N197), AL197, AM197-D197-W197-AF261, AN197-F197-W197-AF197)
      )
    )
  ) * M197
)</f>
        <v>0</v>
      </c>
      <c r="AP197" s="31">
        <f t="shared" ref="AP197:AP260" si="135">IF(
  M197&lt;0.5,
  0,
  MAX(
    0,
    IF(
      AK197=0,
      0,
      IF(
        AJ197="Y",
        (Q197*(1+N197)*(1+N197)*(1+N197)-AO197),
        0
      )
    )
  ) * M197
)</f>
        <v>0</v>
      </c>
      <c r="AQ197" s="31">
        <f t="shared" ref="AQ197:AQ260" si="136">AO197+AP197</f>
        <v>0</v>
      </c>
      <c r="AR197" s="31">
        <f t="shared" ref="AR197:AR260" si="137">IF(AK197=0, 0, MAX(0, (Q197*(1+N197)*(1+N197)*(1+N197)) - AQ197))</f>
        <v>0</v>
      </c>
      <c r="AS197" s="32">
        <f t="shared" ref="AS197:AS260" si="138">MAX(0,(AK197-1))</f>
        <v>0</v>
      </c>
      <c r="AT197" s="33">
        <f t="shared" ref="AT197:AT260" si="139">IF(L197="G", 20500, IF(L197="P", 50000, 0))</f>
        <v>20500</v>
      </c>
      <c r="AU197" s="33">
        <f t="shared" ref="AU197:AU260" si="140">IF(L197="G",100000,IF(L197="P",200000,""))</f>
        <v>100000</v>
      </c>
      <c r="AV197" s="33">
        <v>257500</v>
      </c>
      <c r="AW197" s="33">
        <f t="shared" ref="AW197:AW260" si="141">IF(
  M197&lt;0.5,
  0,
  MAX(
    0,
    IF(
      AS197=0,
      0,
      MIN(
        Q197*(1+N197)*(1+N197)*(1+N197)*(1+N197),
        AT197,
        AU197-D197-W197-AF197-AO197,
        AV197-F197-W197-AF197-AO197
      )
    )
  ) * M197
)</f>
        <v>0</v>
      </c>
      <c r="AX197" s="33">
        <f t="shared" ref="AX197:AX260" si="142">IF(AS197=0, 0, MAX(0, (Q197*(1+N197)*(1+N197)*(1+N197)*(1+N197)) - AW197))</f>
        <v>0</v>
      </c>
      <c r="AY197" s="34">
        <f t="shared" ref="AY197:AY260" si="143">Z197+AI197+AR197+AX197</f>
        <v>6835.7952000000005</v>
      </c>
    </row>
    <row r="198" spans="1:51" ht="15.75" customHeight="1" x14ac:dyDescent="0.3">
      <c r="A198" s="166" t="s">
        <v>398</v>
      </c>
      <c r="B198" s="99">
        <v>7275.59</v>
      </c>
      <c r="C198" s="99">
        <v>391.63</v>
      </c>
      <c r="D198" s="99">
        <v>42160.81</v>
      </c>
      <c r="E198" s="99">
        <v>32465.279999999999</v>
      </c>
      <c r="F198" s="113">
        <v>95000</v>
      </c>
      <c r="G198" s="112">
        <v>12500</v>
      </c>
      <c r="H198" s="182">
        <v>46366</v>
      </c>
      <c r="I198" s="182">
        <v>46428</v>
      </c>
      <c r="J198" s="166">
        <v>2.9</v>
      </c>
      <c r="K198" s="166">
        <v>2.7</v>
      </c>
      <c r="L198" s="167" t="s">
        <v>1206</v>
      </c>
      <c r="M198" s="168" t="s">
        <v>1205</v>
      </c>
      <c r="N198" s="169">
        <v>0.05</v>
      </c>
      <c r="O198" s="21">
        <f t="shared" si="108"/>
        <v>0.19999999999999973</v>
      </c>
      <c r="P198" s="21" t="str">
        <f t="shared" si="109"/>
        <v>N</v>
      </c>
      <c r="Q198" s="22">
        <f t="shared" si="110"/>
        <v>7667.22</v>
      </c>
      <c r="R198" s="8" t="str">
        <f t="shared" si="111"/>
        <v>N</v>
      </c>
      <c r="S198" s="23">
        <f t="shared" si="112"/>
        <v>0.19999999999999973</v>
      </c>
      <c r="T198" s="24">
        <f t="shared" si="113"/>
        <v>20500</v>
      </c>
      <c r="U198" s="24">
        <f t="shared" si="114"/>
        <v>100000</v>
      </c>
      <c r="V198" s="24">
        <f t="shared" si="115"/>
        <v>257500</v>
      </c>
      <c r="W198" s="24">
        <f t="shared" si="116"/>
        <v>8050.581000000001</v>
      </c>
      <c r="X198" s="24">
        <f t="shared" si="117"/>
        <v>0</v>
      </c>
      <c r="Y198" s="24">
        <f t="shared" si="118"/>
        <v>8050.581000000001</v>
      </c>
      <c r="Z198" s="24">
        <f t="shared" si="119"/>
        <v>0</v>
      </c>
      <c r="AA198" s="25" t="str">
        <f t="shared" si="120"/>
        <v>N</v>
      </c>
      <c r="AB198" s="26">
        <f t="shared" si="121"/>
        <v>0</v>
      </c>
      <c r="AC198" s="27">
        <f t="shared" si="122"/>
        <v>20500</v>
      </c>
      <c r="AD198" s="28">
        <f t="shared" si="123"/>
        <v>100000</v>
      </c>
      <c r="AE198" s="28">
        <f t="shared" si="124"/>
        <v>257500</v>
      </c>
      <c r="AF198" s="28">
        <f t="shared" si="125"/>
        <v>0</v>
      </c>
      <c r="AG198" s="28">
        <f t="shared" si="126"/>
        <v>0</v>
      </c>
      <c r="AH198" s="28">
        <f t="shared" si="127"/>
        <v>0</v>
      </c>
      <c r="AI198" s="28">
        <f t="shared" si="128"/>
        <v>0</v>
      </c>
      <c r="AJ198" s="29" t="str">
        <f t="shared" si="129"/>
        <v>N</v>
      </c>
      <c r="AK198" s="30">
        <f t="shared" si="130"/>
        <v>0</v>
      </c>
      <c r="AL198" s="31">
        <f t="shared" si="131"/>
        <v>20500</v>
      </c>
      <c r="AM198" s="31">
        <f t="shared" si="132"/>
        <v>100000</v>
      </c>
      <c r="AN198" s="31">
        <f t="shared" si="133"/>
        <v>257500</v>
      </c>
      <c r="AO198" s="31">
        <f t="shared" si="134"/>
        <v>0</v>
      </c>
      <c r="AP198" s="31">
        <f t="shared" si="135"/>
        <v>0</v>
      </c>
      <c r="AQ198" s="31">
        <f t="shared" si="136"/>
        <v>0</v>
      </c>
      <c r="AR198" s="31">
        <f t="shared" si="137"/>
        <v>0</v>
      </c>
      <c r="AS198" s="32">
        <f t="shared" si="138"/>
        <v>0</v>
      </c>
      <c r="AT198" s="33">
        <f t="shared" si="139"/>
        <v>20500</v>
      </c>
      <c r="AU198" s="33">
        <f t="shared" si="140"/>
        <v>100000</v>
      </c>
      <c r="AV198" s="33">
        <v>257500</v>
      </c>
      <c r="AW198" s="33">
        <f t="shared" si="141"/>
        <v>0</v>
      </c>
      <c r="AX198" s="33">
        <f t="shared" si="142"/>
        <v>0</v>
      </c>
      <c r="AY198" s="34">
        <f t="shared" si="143"/>
        <v>0</v>
      </c>
    </row>
    <row r="199" spans="1:51" ht="15.75" customHeight="1" x14ac:dyDescent="0.3">
      <c r="A199" s="166" t="s">
        <v>399</v>
      </c>
      <c r="B199" s="99">
        <v>14046.24</v>
      </c>
      <c r="C199" s="99">
        <v>26503.08</v>
      </c>
      <c r="D199" s="99">
        <v>105044.47</v>
      </c>
      <c r="E199" s="99">
        <v>96884.89</v>
      </c>
      <c r="F199" s="113">
        <v>121000</v>
      </c>
      <c r="G199" s="112">
        <v>12500</v>
      </c>
      <c r="H199" s="182">
        <v>46401</v>
      </c>
      <c r="I199" s="182">
        <v>46446</v>
      </c>
      <c r="J199" s="166">
        <v>2.2000000000000002</v>
      </c>
      <c r="K199" s="166">
        <v>1.2</v>
      </c>
      <c r="L199" s="167" t="s">
        <v>1206</v>
      </c>
      <c r="M199" s="168" t="s">
        <v>1203</v>
      </c>
      <c r="N199" s="169">
        <v>5.1999999999999998E-2</v>
      </c>
      <c r="O199" s="21">
        <f t="shared" si="108"/>
        <v>1.0000000000000002</v>
      </c>
      <c r="P199" s="21" t="str">
        <f t="shared" si="109"/>
        <v>N</v>
      </c>
      <c r="Q199" s="22">
        <f t="shared" si="110"/>
        <v>40549.32</v>
      </c>
      <c r="R199" s="8" t="str">
        <f t="shared" si="111"/>
        <v>N</v>
      </c>
      <c r="S199" s="23">
        <f t="shared" si="112"/>
        <v>1.3333333333333337</v>
      </c>
      <c r="T199" s="24">
        <f t="shared" si="113"/>
        <v>20500</v>
      </c>
      <c r="U199" s="24">
        <f t="shared" si="114"/>
        <v>100000</v>
      </c>
      <c r="V199" s="24">
        <f t="shared" si="115"/>
        <v>257500</v>
      </c>
      <c r="W199" s="24">
        <f t="shared" si="116"/>
        <v>0</v>
      </c>
      <c r="X199" s="24">
        <f t="shared" si="117"/>
        <v>0</v>
      </c>
      <c r="Y199" s="24">
        <f t="shared" si="118"/>
        <v>0</v>
      </c>
      <c r="Z199" s="24">
        <f t="shared" si="119"/>
        <v>42657.884640000004</v>
      </c>
      <c r="AA199" s="25" t="str">
        <f t="shared" si="120"/>
        <v>N</v>
      </c>
      <c r="AB199" s="26">
        <f t="shared" si="121"/>
        <v>0.3333333333333337</v>
      </c>
      <c r="AC199" s="27">
        <f t="shared" si="122"/>
        <v>20500</v>
      </c>
      <c r="AD199" s="28">
        <f t="shared" si="123"/>
        <v>100000</v>
      </c>
      <c r="AE199" s="28">
        <f t="shared" si="124"/>
        <v>257500</v>
      </c>
      <c r="AF199" s="28">
        <f t="shared" si="125"/>
        <v>0</v>
      </c>
      <c r="AG199" s="28">
        <f t="shared" si="126"/>
        <v>0</v>
      </c>
      <c r="AH199" s="28">
        <f t="shared" si="127"/>
        <v>0</v>
      </c>
      <c r="AI199" s="28">
        <f t="shared" si="128"/>
        <v>44876.094641280004</v>
      </c>
      <c r="AJ199" s="29" t="str">
        <f t="shared" si="129"/>
        <v>N</v>
      </c>
      <c r="AK199" s="30">
        <f t="shared" si="130"/>
        <v>0</v>
      </c>
      <c r="AL199" s="31">
        <f t="shared" si="131"/>
        <v>20500</v>
      </c>
      <c r="AM199" s="31">
        <f t="shared" si="132"/>
        <v>100000</v>
      </c>
      <c r="AN199" s="31">
        <f t="shared" si="133"/>
        <v>257500</v>
      </c>
      <c r="AO199" s="31">
        <f t="shared" si="134"/>
        <v>0</v>
      </c>
      <c r="AP199" s="31">
        <f t="shared" si="135"/>
        <v>0</v>
      </c>
      <c r="AQ199" s="31">
        <f t="shared" si="136"/>
        <v>0</v>
      </c>
      <c r="AR199" s="31">
        <f t="shared" si="137"/>
        <v>0</v>
      </c>
      <c r="AS199" s="32">
        <f t="shared" si="138"/>
        <v>0</v>
      </c>
      <c r="AT199" s="33">
        <f t="shared" si="139"/>
        <v>20500</v>
      </c>
      <c r="AU199" s="33">
        <f t="shared" si="140"/>
        <v>100000</v>
      </c>
      <c r="AV199" s="33">
        <v>257500</v>
      </c>
      <c r="AW199" s="33">
        <f t="shared" si="141"/>
        <v>0</v>
      </c>
      <c r="AX199" s="33">
        <f t="shared" si="142"/>
        <v>0</v>
      </c>
      <c r="AY199" s="34">
        <f t="shared" si="143"/>
        <v>87533.979281280015</v>
      </c>
    </row>
    <row r="200" spans="1:51" ht="15.75" customHeight="1" x14ac:dyDescent="0.3">
      <c r="A200" s="166" t="s">
        <v>400</v>
      </c>
      <c r="B200" s="99">
        <v>19106.41</v>
      </c>
      <c r="C200" s="99">
        <v>23051.87</v>
      </c>
      <c r="D200" s="99">
        <v>91263.13</v>
      </c>
      <c r="E200" s="99">
        <v>85370.6</v>
      </c>
      <c r="F200" s="113">
        <v>126000</v>
      </c>
      <c r="G200" s="112">
        <v>12500</v>
      </c>
      <c r="H200" s="182">
        <v>46454</v>
      </c>
      <c r="I200" s="182">
        <v>46507</v>
      </c>
      <c r="J200" s="166">
        <v>3.8</v>
      </c>
      <c r="K200" s="166">
        <v>3.2</v>
      </c>
      <c r="L200" s="167" t="s">
        <v>1206</v>
      </c>
      <c r="M200" s="168" t="s">
        <v>1203</v>
      </c>
      <c r="N200" s="169">
        <v>0.04</v>
      </c>
      <c r="O200" s="21">
        <f t="shared" si="108"/>
        <v>0.59999999999999964</v>
      </c>
      <c r="P200" s="21" t="str">
        <f t="shared" si="109"/>
        <v>N</v>
      </c>
      <c r="Q200" s="22">
        <f t="shared" si="110"/>
        <v>42158.28</v>
      </c>
      <c r="R200" s="8" t="str">
        <f t="shared" si="111"/>
        <v>N</v>
      </c>
      <c r="S200" s="23">
        <f t="shared" si="112"/>
        <v>0.79999999999999949</v>
      </c>
      <c r="T200" s="24">
        <f t="shared" si="113"/>
        <v>20500</v>
      </c>
      <c r="U200" s="24">
        <f t="shared" si="114"/>
        <v>100000</v>
      </c>
      <c r="V200" s="24">
        <f t="shared" si="115"/>
        <v>257500</v>
      </c>
      <c r="W200" s="24">
        <f t="shared" si="116"/>
        <v>6552.6524999999965</v>
      </c>
      <c r="X200" s="24">
        <f t="shared" si="117"/>
        <v>0</v>
      </c>
      <c r="Y200" s="24">
        <f t="shared" si="118"/>
        <v>6552.6524999999965</v>
      </c>
      <c r="Z200" s="24">
        <f t="shared" si="119"/>
        <v>37291.958700000003</v>
      </c>
      <c r="AA200" s="25" t="str">
        <f t="shared" si="120"/>
        <v>N</v>
      </c>
      <c r="AB200" s="26">
        <f t="shared" si="121"/>
        <v>0</v>
      </c>
      <c r="AC200" s="27">
        <f t="shared" si="122"/>
        <v>20500</v>
      </c>
      <c r="AD200" s="28">
        <f t="shared" si="123"/>
        <v>100000</v>
      </c>
      <c r="AE200" s="28">
        <f t="shared" si="124"/>
        <v>257500</v>
      </c>
      <c r="AF200" s="28">
        <f t="shared" si="125"/>
        <v>0</v>
      </c>
      <c r="AG200" s="28">
        <f t="shared" si="126"/>
        <v>0</v>
      </c>
      <c r="AH200" s="28">
        <f t="shared" si="127"/>
        <v>0</v>
      </c>
      <c r="AI200" s="28">
        <f t="shared" si="128"/>
        <v>0</v>
      </c>
      <c r="AJ200" s="29" t="str">
        <f t="shared" si="129"/>
        <v>N</v>
      </c>
      <c r="AK200" s="30">
        <f t="shared" si="130"/>
        <v>0</v>
      </c>
      <c r="AL200" s="31">
        <f t="shared" si="131"/>
        <v>20500</v>
      </c>
      <c r="AM200" s="31">
        <f t="shared" si="132"/>
        <v>100000</v>
      </c>
      <c r="AN200" s="31">
        <f t="shared" si="133"/>
        <v>257500</v>
      </c>
      <c r="AO200" s="31">
        <f t="shared" si="134"/>
        <v>0</v>
      </c>
      <c r="AP200" s="31">
        <f t="shared" si="135"/>
        <v>0</v>
      </c>
      <c r="AQ200" s="31">
        <f t="shared" si="136"/>
        <v>0</v>
      </c>
      <c r="AR200" s="31">
        <f t="shared" si="137"/>
        <v>0</v>
      </c>
      <c r="AS200" s="32">
        <f t="shared" si="138"/>
        <v>0</v>
      </c>
      <c r="AT200" s="33">
        <f t="shared" si="139"/>
        <v>20500</v>
      </c>
      <c r="AU200" s="33">
        <f t="shared" si="140"/>
        <v>100000</v>
      </c>
      <c r="AV200" s="33">
        <v>257500</v>
      </c>
      <c r="AW200" s="33">
        <f t="shared" si="141"/>
        <v>0</v>
      </c>
      <c r="AX200" s="33">
        <f t="shared" si="142"/>
        <v>0</v>
      </c>
      <c r="AY200" s="34">
        <f t="shared" si="143"/>
        <v>37291.958700000003</v>
      </c>
    </row>
    <row r="201" spans="1:51" ht="15.75" customHeight="1" x14ac:dyDescent="0.3">
      <c r="A201" s="166" t="s">
        <v>401</v>
      </c>
      <c r="B201" s="99">
        <v>14480.7</v>
      </c>
      <c r="C201" s="99">
        <v>3875.65</v>
      </c>
      <c r="D201" s="99">
        <v>33306.080000000002</v>
      </c>
      <c r="E201" s="99">
        <v>25184.16</v>
      </c>
      <c r="F201" s="113">
        <v>152000</v>
      </c>
      <c r="G201" s="112">
        <v>12500</v>
      </c>
      <c r="H201" s="182">
        <v>46213</v>
      </c>
      <c r="I201" s="182">
        <v>46241</v>
      </c>
      <c r="J201" s="166">
        <v>1.7</v>
      </c>
      <c r="K201" s="166">
        <v>1.5</v>
      </c>
      <c r="L201" s="167" t="s">
        <v>1206</v>
      </c>
      <c r="M201" s="168" t="s">
        <v>1204</v>
      </c>
      <c r="N201" s="169">
        <v>1.6E-2</v>
      </c>
      <c r="O201" s="21">
        <f t="shared" si="108"/>
        <v>0.19999999999999996</v>
      </c>
      <c r="P201" s="21" t="str">
        <f t="shared" si="109"/>
        <v>N</v>
      </c>
      <c r="Q201" s="22">
        <f t="shared" si="110"/>
        <v>18356.350000000002</v>
      </c>
      <c r="R201" s="8" t="str">
        <f t="shared" si="111"/>
        <v>N</v>
      </c>
      <c r="S201" s="23">
        <f t="shared" si="112"/>
        <v>0.39999999999999991</v>
      </c>
      <c r="T201" s="24">
        <f t="shared" si="113"/>
        <v>20500</v>
      </c>
      <c r="U201" s="24">
        <f t="shared" si="114"/>
        <v>100000</v>
      </c>
      <c r="V201" s="24">
        <f t="shared" si="115"/>
        <v>257500</v>
      </c>
      <c r="W201" s="24">
        <f t="shared" si="116"/>
        <v>9325.0258000000013</v>
      </c>
      <c r="X201" s="24">
        <f t="shared" si="117"/>
        <v>0</v>
      </c>
      <c r="Y201" s="24">
        <f t="shared" si="118"/>
        <v>9325.0258000000013</v>
      </c>
      <c r="Z201" s="24">
        <f t="shared" si="119"/>
        <v>9325.0258000000013</v>
      </c>
      <c r="AA201" s="25" t="str">
        <f t="shared" si="120"/>
        <v>N</v>
      </c>
      <c r="AB201" s="26">
        <f t="shared" si="121"/>
        <v>0</v>
      </c>
      <c r="AC201" s="27">
        <f t="shared" si="122"/>
        <v>20500</v>
      </c>
      <c r="AD201" s="28">
        <f t="shared" si="123"/>
        <v>100000</v>
      </c>
      <c r="AE201" s="28">
        <f t="shared" si="124"/>
        <v>257500</v>
      </c>
      <c r="AF201" s="28">
        <f t="shared" si="125"/>
        <v>0</v>
      </c>
      <c r="AG201" s="28">
        <f t="shared" si="126"/>
        <v>0</v>
      </c>
      <c r="AH201" s="28">
        <f t="shared" si="127"/>
        <v>0</v>
      </c>
      <c r="AI201" s="28">
        <f t="shared" si="128"/>
        <v>0</v>
      </c>
      <c r="AJ201" s="29" t="str">
        <f t="shared" si="129"/>
        <v>N</v>
      </c>
      <c r="AK201" s="30">
        <f t="shared" si="130"/>
        <v>0</v>
      </c>
      <c r="AL201" s="31">
        <f t="shared" si="131"/>
        <v>20500</v>
      </c>
      <c r="AM201" s="31">
        <f t="shared" si="132"/>
        <v>100000</v>
      </c>
      <c r="AN201" s="31">
        <f t="shared" si="133"/>
        <v>257500</v>
      </c>
      <c r="AO201" s="31">
        <f t="shared" si="134"/>
        <v>0</v>
      </c>
      <c r="AP201" s="31">
        <f t="shared" si="135"/>
        <v>0</v>
      </c>
      <c r="AQ201" s="31">
        <f t="shared" si="136"/>
        <v>0</v>
      </c>
      <c r="AR201" s="31">
        <f t="shared" si="137"/>
        <v>0</v>
      </c>
      <c r="AS201" s="32">
        <f t="shared" si="138"/>
        <v>0</v>
      </c>
      <c r="AT201" s="33">
        <f t="shared" si="139"/>
        <v>20500</v>
      </c>
      <c r="AU201" s="33">
        <f t="shared" si="140"/>
        <v>100000</v>
      </c>
      <c r="AV201" s="33">
        <v>257500</v>
      </c>
      <c r="AW201" s="33">
        <f t="shared" si="141"/>
        <v>0</v>
      </c>
      <c r="AX201" s="33">
        <f t="shared" si="142"/>
        <v>0</v>
      </c>
      <c r="AY201" s="34">
        <f t="shared" si="143"/>
        <v>9325.0258000000013</v>
      </c>
    </row>
    <row r="202" spans="1:51" ht="15.75" customHeight="1" x14ac:dyDescent="0.3">
      <c r="A202" s="166" t="s">
        <v>402</v>
      </c>
      <c r="B202" s="99">
        <v>13393.07</v>
      </c>
      <c r="C202" s="99">
        <v>4218.29</v>
      </c>
      <c r="D202" s="99">
        <v>49082.71</v>
      </c>
      <c r="E202" s="99">
        <v>38189.360000000001</v>
      </c>
      <c r="F202" s="113">
        <v>122000</v>
      </c>
      <c r="G202" s="112">
        <v>12500</v>
      </c>
      <c r="H202" s="182">
        <v>46456</v>
      </c>
      <c r="I202" s="182">
        <v>46542</v>
      </c>
      <c r="J202" s="166">
        <v>2.2000000000000002</v>
      </c>
      <c r="K202" s="166">
        <v>0.2</v>
      </c>
      <c r="L202" s="167" t="s">
        <v>1206</v>
      </c>
      <c r="M202" s="168" t="s">
        <v>1204</v>
      </c>
      <c r="N202" s="169">
        <v>0.03</v>
      </c>
      <c r="O202" s="21">
        <f t="shared" si="108"/>
        <v>2</v>
      </c>
      <c r="P202" s="21" t="str">
        <f t="shared" si="109"/>
        <v>N</v>
      </c>
      <c r="Q202" s="22">
        <f t="shared" si="110"/>
        <v>17611.36</v>
      </c>
      <c r="R202" s="8" t="str">
        <f t="shared" si="111"/>
        <v>N</v>
      </c>
      <c r="S202" s="23">
        <f t="shared" si="112"/>
        <v>4</v>
      </c>
      <c r="T202" s="24">
        <f t="shared" si="113"/>
        <v>20500</v>
      </c>
      <c r="U202" s="24">
        <f t="shared" si="114"/>
        <v>100000</v>
      </c>
      <c r="V202" s="24">
        <f t="shared" si="115"/>
        <v>257500</v>
      </c>
      <c r="W202" s="24">
        <f t="shared" si="116"/>
        <v>9069.8504000000012</v>
      </c>
      <c r="X202" s="24">
        <f t="shared" si="117"/>
        <v>0</v>
      </c>
      <c r="Y202" s="24">
        <f t="shared" si="118"/>
        <v>9069.8504000000012</v>
      </c>
      <c r="Z202" s="24">
        <f t="shared" si="119"/>
        <v>9069.8504000000012</v>
      </c>
      <c r="AA202" s="25" t="str">
        <f t="shared" si="120"/>
        <v>N</v>
      </c>
      <c r="AB202" s="26">
        <f t="shared" si="121"/>
        <v>3</v>
      </c>
      <c r="AC202" s="27">
        <f t="shared" si="122"/>
        <v>20500</v>
      </c>
      <c r="AD202" s="28">
        <f t="shared" si="123"/>
        <v>100000</v>
      </c>
      <c r="AE202" s="28">
        <f t="shared" si="124"/>
        <v>257500</v>
      </c>
      <c r="AF202" s="28">
        <f t="shared" si="125"/>
        <v>9341.945912000001</v>
      </c>
      <c r="AG202" s="28">
        <f t="shared" si="126"/>
        <v>0</v>
      </c>
      <c r="AH202" s="28">
        <f t="shared" si="127"/>
        <v>9341.945912000001</v>
      </c>
      <c r="AI202" s="28">
        <f t="shared" si="128"/>
        <v>9341.945912000001</v>
      </c>
      <c r="AJ202" s="29" t="str">
        <f t="shared" si="129"/>
        <v>N</v>
      </c>
      <c r="AK202" s="30">
        <f t="shared" si="130"/>
        <v>2</v>
      </c>
      <c r="AL202" s="31">
        <f t="shared" si="131"/>
        <v>20500</v>
      </c>
      <c r="AM202" s="31">
        <f t="shared" si="132"/>
        <v>100000</v>
      </c>
      <c r="AN202" s="31">
        <f t="shared" si="133"/>
        <v>257500</v>
      </c>
      <c r="AO202" s="31">
        <f t="shared" si="134"/>
        <v>9622.204289360001</v>
      </c>
      <c r="AP202" s="31">
        <f t="shared" si="135"/>
        <v>0</v>
      </c>
      <c r="AQ202" s="31">
        <f t="shared" si="136"/>
        <v>9622.204289360001</v>
      </c>
      <c r="AR202" s="31">
        <f t="shared" si="137"/>
        <v>9622.204289360001</v>
      </c>
      <c r="AS202" s="32">
        <f t="shared" si="138"/>
        <v>1</v>
      </c>
      <c r="AT202" s="33">
        <f t="shared" si="139"/>
        <v>20500</v>
      </c>
      <c r="AU202" s="33">
        <f t="shared" si="140"/>
        <v>100000</v>
      </c>
      <c r="AV202" s="33">
        <v>257500</v>
      </c>
      <c r="AW202" s="33">
        <f t="shared" si="141"/>
        <v>9910.8704180408022</v>
      </c>
      <c r="AX202" s="33">
        <f t="shared" si="142"/>
        <v>9910.8704180408022</v>
      </c>
      <c r="AY202" s="34">
        <f t="shared" si="143"/>
        <v>37944.871019400802</v>
      </c>
    </row>
    <row r="203" spans="1:51" ht="15.75" customHeight="1" x14ac:dyDescent="0.3">
      <c r="A203" s="166" t="s">
        <v>403</v>
      </c>
      <c r="B203" s="99">
        <v>18041.45</v>
      </c>
      <c r="C203" s="99">
        <v>12085.84</v>
      </c>
      <c r="D203" s="99">
        <v>75195.23</v>
      </c>
      <c r="E203" s="99">
        <v>69793.350000000006</v>
      </c>
      <c r="F203" s="113">
        <v>120000</v>
      </c>
      <c r="G203" s="112">
        <v>0</v>
      </c>
      <c r="H203" s="182">
        <v>46268</v>
      </c>
      <c r="I203" s="182">
        <v>46322</v>
      </c>
      <c r="J203" s="166">
        <v>2.2999999999999998</v>
      </c>
      <c r="K203" s="166">
        <v>1.1000000000000001</v>
      </c>
      <c r="L203" s="167" t="s">
        <v>1206</v>
      </c>
      <c r="M203" s="168" t="s">
        <v>1204</v>
      </c>
      <c r="N203" s="169">
        <v>3.3000000000000002E-2</v>
      </c>
      <c r="O203" s="21">
        <f t="shared" si="108"/>
        <v>1.1999999999999997</v>
      </c>
      <c r="P203" s="21" t="str">
        <f t="shared" si="109"/>
        <v>N</v>
      </c>
      <c r="Q203" s="22">
        <f t="shared" si="110"/>
        <v>30127.29</v>
      </c>
      <c r="R203" s="8" t="str">
        <f t="shared" si="111"/>
        <v>N</v>
      </c>
      <c r="S203" s="23">
        <f t="shared" si="112"/>
        <v>2.3999999999999995</v>
      </c>
      <c r="T203" s="24">
        <f t="shared" si="113"/>
        <v>20500</v>
      </c>
      <c r="U203" s="24">
        <f t="shared" si="114"/>
        <v>100000</v>
      </c>
      <c r="V203" s="24">
        <f t="shared" si="115"/>
        <v>257500</v>
      </c>
      <c r="W203" s="24">
        <f t="shared" si="116"/>
        <v>10250</v>
      </c>
      <c r="X203" s="24">
        <f t="shared" si="117"/>
        <v>0</v>
      </c>
      <c r="Y203" s="24">
        <f t="shared" si="118"/>
        <v>10250</v>
      </c>
      <c r="Z203" s="24">
        <f t="shared" si="119"/>
        <v>20871.490569999998</v>
      </c>
      <c r="AA203" s="25" t="str">
        <f t="shared" si="120"/>
        <v>N</v>
      </c>
      <c r="AB203" s="26">
        <f t="shared" si="121"/>
        <v>1.3999999999999995</v>
      </c>
      <c r="AC203" s="27">
        <f t="shared" si="122"/>
        <v>20500</v>
      </c>
      <c r="AD203" s="28">
        <f t="shared" si="123"/>
        <v>100000</v>
      </c>
      <c r="AE203" s="28">
        <f t="shared" si="124"/>
        <v>257500</v>
      </c>
      <c r="AF203" s="28">
        <f t="shared" si="125"/>
        <v>7277.385000000002</v>
      </c>
      <c r="AG203" s="28">
        <f t="shared" si="126"/>
        <v>0</v>
      </c>
      <c r="AH203" s="28">
        <f t="shared" si="127"/>
        <v>7277.385000000002</v>
      </c>
      <c r="AI203" s="28">
        <f t="shared" si="128"/>
        <v>24871.114758809992</v>
      </c>
      <c r="AJ203" s="29" t="str">
        <f t="shared" si="129"/>
        <v>N</v>
      </c>
      <c r="AK203" s="30">
        <f t="shared" si="130"/>
        <v>0.39999999999999947</v>
      </c>
      <c r="AL203" s="31">
        <f t="shared" si="131"/>
        <v>20500</v>
      </c>
      <c r="AM203" s="31">
        <f t="shared" si="132"/>
        <v>100000</v>
      </c>
      <c r="AN203" s="31">
        <f t="shared" si="133"/>
        <v>257500</v>
      </c>
      <c r="AO203" s="31">
        <f t="shared" si="134"/>
        <v>3478.7150000000038</v>
      </c>
      <c r="AP203" s="31">
        <f t="shared" si="135"/>
        <v>0</v>
      </c>
      <c r="AQ203" s="31">
        <f t="shared" si="136"/>
        <v>3478.7150000000038</v>
      </c>
      <c r="AR203" s="31">
        <f t="shared" si="137"/>
        <v>29730.685250850715</v>
      </c>
      <c r="AS203" s="32">
        <f t="shared" si="138"/>
        <v>0</v>
      </c>
      <c r="AT203" s="33">
        <f t="shared" si="139"/>
        <v>20500</v>
      </c>
      <c r="AU203" s="33">
        <f t="shared" si="140"/>
        <v>100000</v>
      </c>
      <c r="AV203" s="33">
        <v>257500</v>
      </c>
      <c r="AW203" s="33">
        <f t="shared" si="141"/>
        <v>0</v>
      </c>
      <c r="AX203" s="33">
        <f t="shared" si="142"/>
        <v>0</v>
      </c>
      <c r="AY203" s="34">
        <f t="shared" si="143"/>
        <v>75473.290579660708</v>
      </c>
    </row>
    <row r="204" spans="1:51" ht="15.75" customHeight="1" x14ac:dyDescent="0.3">
      <c r="A204" s="166" t="s">
        <v>404</v>
      </c>
      <c r="B204" s="99">
        <v>8290.15</v>
      </c>
      <c r="C204" s="99">
        <v>613.16999999999996</v>
      </c>
      <c r="D204" s="99">
        <v>66967.34</v>
      </c>
      <c r="E204" s="99">
        <v>59280.17</v>
      </c>
      <c r="F204" s="113">
        <v>221000</v>
      </c>
      <c r="G204" s="112">
        <v>12500</v>
      </c>
      <c r="H204" s="182">
        <v>46532</v>
      </c>
      <c r="I204" s="182">
        <v>46599</v>
      </c>
      <c r="J204" s="166">
        <v>4.5999999999999996</v>
      </c>
      <c r="K204" s="166">
        <v>1</v>
      </c>
      <c r="L204" s="167" t="s">
        <v>1206</v>
      </c>
      <c r="M204" s="168" t="s">
        <v>1205</v>
      </c>
      <c r="N204" s="169">
        <v>5.0000000000000001E-3</v>
      </c>
      <c r="O204" s="21">
        <f t="shared" si="108"/>
        <v>3.5999999999999996</v>
      </c>
      <c r="P204" s="21" t="str">
        <f t="shared" si="109"/>
        <v>N</v>
      </c>
      <c r="Q204" s="22">
        <f t="shared" si="110"/>
        <v>8903.32</v>
      </c>
      <c r="R204" s="8" t="str">
        <f t="shared" si="111"/>
        <v>N</v>
      </c>
      <c r="S204" s="23">
        <f t="shared" si="112"/>
        <v>3.5999999999999996</v>
      </c>
      <c r="T204" s="24">
        <f t="shared" si="113"/>
        <v>20500</v>
      </c>
      <c r="U204" s="24">
        <f t="shared" si="114"/>
        <v>100000</v>
      </c>
      <c r="V204" s="24">
        <f t="shared" si="115"/>
        <v>257500</v>
      </c>
      <c r="W204" s="24">
        <f t="shared" si="116"/>
        <v>8947.8365999999987</v>
      </c>
      <c r="X204" s="24">
        <f t="shared" si="117"/>
        <v>0</v>
      </c>
      <c r="Y204" s="24">
        <f t="shared" si="118"/>
        <v>8947.8365999999987</v>
      </c>
      <c r="Z204" s="24">
        <f t="shared" si="119"/>
        <v>0</v>
      </c>
      <c r="AA204" s="25" t="str">
        <f t="shared" si="120"/>
        <v>N</v>
      </c>
      <c r="AB204" s="26">
        <f t="shared" si="121"/>
        <v>2.5999999999999996</v>
      </c>
      <c r="AC204" s="27">
        <f t="shared" si="122"/>
        <v>20500</v>
      </c>
      <c r="AD204" s="28">
        <f t="shared" si="123"/>
        <v>100000</v>
      </c>
      <c r="AE204" s="28">
        <f t="shared" si="124"/>
        <v>257500</v>
      </c>
      <c r="AF204" s="28">
        <f t="shared" si="125"/>
        <v>8992.5757829999984</v>
      </c>
      <c r="AG204" s="28">
        <f t="shared" si="126"/>
        <v>0</v>
      </c>
      <c r="AH204" s="28">
        <f t="shared" si="127"/>
        <v>8992.5757829999984</v>
      </c>
      <c r="AI204" s="28">
        <f t="shared" si="128"/>
        <v>0</v>
      </c>
      <c r="AJ204" s="29" t="str">
        <f t="shared" si="129"/>
        <v>N</v>
      </c>
      <c r="AK204" s="30">
        <f t="shared" si="130"/>
        <v>1.5999999999999996</v>
      </c>
      <c r="AL204" s="31">
        <f t="shared" si="131"/>
        <v>20500</v>
      </c>
      <c r="AM204" s="31">
        <f t="shared" si="132"/>
        <v>100000</v>
      </c>
      <c r="AN204" s="31">
        <f t="shared" si="133"/>
        <v>257500</v>
      </c>
      <c r="AO204" s="31">
        <f t="shared" si="134"/>
        <v>9037.5386619149976</v>
      </c>
      <c r="AP204" s="31">
        <f t="shared" si="135"/>
        <v>0</v>
      </c>
      <c r="AQ204" s="31">
        <f t="shared" si="136"/>
        <v>9037.5386619149976</v>
      </c>
      <c r="AR204" s="31">
        <f t="shared" si="137"/>
        <v>0</v>
      </c>
      <c r="AS204" s="32">
        <f t="shared" si="138"/>
        <v>0.59999999999999964</v>
      </c>
      <c r="AT204" s="33">
        <f t="shared" si="139"/>
        <v>20500</v>
      </c>
      <c r="AU204" s="33">
        <f t="shared" si="140"/>
        <v>100000</v>
      </c>
      <c r="AV204" s="33">
        <v>257500</v>
      </c>
      <c r="AW204" s="33">
        <f t="shared" si="141"/>
        <v>6054.7089550850087</v>
      </c>
      <c r="AX204" s="33">
        <f t="shared" si="142"/>
        <v>3028.0174001395626</v>
      </c>
      <c r="AY204" s="34">
        <f t="shared" si="143"/>
        <v>3028.0174001395626</v>
      </c>
    </row>
    <row r="205" spans="1:51" ht="15.75" customHeight="1" x14ac:dyDescent="0.3">
      <c r="A205" s="166" t="s">
        <v>405</v>
      </c>
      <c r="B205" s="99">
        <v>8236.9699999999993</v>
      </c>
      <c r="C205" s="99">
        <v>33506.33</v>
      </c>
      <c r="D205" s="99">
        <v>111340.73</v>
      </c>
      <c r="E205" s="99">
        <v>108270.93</v>
      </c>
      <c r="F205" s="113">
        <v>150000</v>
      </c>
      <c r="G205" s="112">
        <v>0</v>
      </c>
      <c r="H205" s="182">
        <v>46311</v>
      </c>
      <c r="I205" s="182">
        <v>46323</v>
      </c>
      <c r="J205" s="166">
        <v>3.9</v>
      </c>
      <c r="K205" s="166">
        <v>3.7</v>
      </c>
      <c r="L205" s="167" t="s">
        <v>1206</v>
      </c>
      <c r="M205" s="168" t="s">
        <v>1205</v>
      </c>
      <c r="N205" s="169">
        <v>0.04</v>
      </c>
      <c r="O205" s="21">
        <f t="shared" si="108"/>
        <v>0.19999999999999973</v>
      </c>
      <c r="P205" s="21" t="str">
        <f t="shared" si="109"/>
        <v>N</v>
      </c>
      <c r="Q205" s="22">
        <f t="shared" si="110"/>
        <v>41743.300000000003</v>
      </c>
      <c r="R205" s="8" t="str">
        <f t="shared" si="111"/>
        <v>N</v>
      </c>
      <c r="S205" s="23">
        <f t="shared" si="112"/>
        <v>0.19999999999999973</v>
      </c>
      <c r="T205" s="24">
        <f t="shared" si="113"/>
        <v>20500</v>
      </c>
      <c r="U205" s="24">
        <f t="shared" si="114"/>
        <v>100000</v>
      </c>
      <c r="V205" s="24">
        <f t="shared" si="115"/>
        <v>257500</v>
      </c>
      <c r="W205" s="24">
        <f t="shared" si="116"/>
        <v>0</v>
      </c>
      <c r="X205" s="24">
        <f t="shared" si="117"/>
        <v>0</v>
      </c>
      <c r="Y205" s="24">
        <f t="shared" si="118"/>
        <v>0</v>
      </c>
      <c r="Z205" s="24">
        <f t="shared" si="119"/>
        <v>43413.032000000007</v>
      </c>
      <c r="AA205" s="25" t="str">
        <f t="shared" si="120"/>
        <v>N</v>
      </c>
      <c r="AB205" s="26">
        <f t="shared" si="121"/>
        <v>0</v>
      </c>
      <c r="AC205" s="27">
        <f t="shared" si="122"/>
        <v>20500</v>
      </c>
      <c r="AD205" s="28">
        <f t="shared" si="123"/>
        <v>100000</v>
      </c>
      <c r="AE205" s="28">
        <f t="shared" si="124"/>
        <v>257500</v>
      </c>
      <c r="AF205" s="28">
        <f t="shared" si="125"/>
        <v>0</v>
      </c>
      <c r="AG205" s="28">
        <f t="shared" si="126"/>
        <v>0</v>
      </c>
      <c r="AH205" s="28">
        <f t="shared" si="127"/>
        <v>0</v>
      </c>
      <c r="AI205" s="28">
        <f t="shared" si="128"/>
        <v>0</v>
      </c>
      <c r="AJ205" s="29" t="str">
        <f t="shared" si="129"/>
        <v>N</v>
      </c>
      <c r="AK205" s="30">
        <f t="shared" si="130"/>
        <v>0</v>
      </c>
      <c r="AL205" s="31">
        <f t="shared" si="131"/>
        <v>20500</v>
      </c>
      <c r="AM205" s="31">
        <f t="shared" si="132"/>
        <v>100000</v>
      </c>
      <c r="AN205" s="31">
        <f t="shared" si="133"/>
        <v>257500</v>
      </c>
      <c r="AO205" s="31">
        <f t="shared" si="134"/>
        <v>0</v>
      </c>
      <c r="AP205" s="31">
        <f t="shared" si="135"/>
        <v>0</v>
      </c>
      <c r="AQ205" s="31">
        <f t="shared" si="136"/>
        <v>0</v>
      </c>
      <c r="AR205" s="31">
        <f t="shared" si="137"/>
        <v>0</v>
      </c>
      <c r="AS205" s="32">
        <f t="shared" si="138"/>
        <v>0</v>
      </c>
      <c r="AT205" s="33">
        <f t="shared" si="139"/>
        <v>20500</v>
      </c>
      <c r="AU205" s="33">
        <f t="shared" si="140"/>
        <v>100000</v>
      </c>
      <c r="AV205" s="33">
        <v>257500</v>
      </c>
      <c r="AW205" s="33">
        <f t="shared" si="141"/>
        <v>0</v>
      </c>
      <c r="AX205" s="33">
        <f t="shared" si="142"/>
        <v>0</v>
      </c>
      <c r="AY205" s="34">
        <f t="shared" si="143"/>
        <v>43413.032000000007</v>
      </c>
    </row>
    <row r="206" spans="1:51" ht="15.75" customHeight="1" x14ac:dyDescent="0.3">
      <c r="A206" s="166" t="s">
        <v>406</v>
      </c>
      <c r="B206" s="99">
        <v>11027.54</v>
      </c>
      <c r="C206" s="99">
        <v>23426.58</v>
      </c>
      <c r="D206" s="99">
        <v>54078.12</v>
      </c>
      <c r="E206" s="99">
        <v>40539.440000000002</v>
      </c>
      <c r="F206" s="113">
        <v>70000</v>
      </c>
      <c r="G206" s="112">
        <v>26667</v>
      </c>
      <c r="H206" s="182">
        <v>46449</v>
      </c>
      <c r="I206" s="182">
        <v>46493</v>
      </c>
      <c r="J206" s="166">
        <v>2.4</v>
      </c>
      <c r="K206" s="166">
        <v>0.9</v>
      </c>
      <c r="L206" s="167" t="s">
        <v>1207</v>
      </c>
      <c r="M206" s="168" t="s">
        <v>1204</v>
      </c>
      <c r="N206" s="169">
        <v>0.01</v>
      </c>
      <c r="O206" s="21">
        <f t="shared" si="108"/>
        <v>1.5</v>
      </c>
      <c r="P206" s="21" t="str">
        <f t="shared" si="109"/>
        <v>N</v>
      </c>
      <c r="Q206" s="22">
        <f t="shared" si="110"/>
        <v>34454.120000000003</v>
      </c>
      <c r="R206" s="8" t="str">
        <f t="shared" si="111"/>
        <v>N</v>
      </c>
      <c r="S206" s="23">
        <f t="shared" si="112"/>
        <v>3</v>
      </c>
      <c r="T206" s="24">
        <f t="shared" si="113"/>
        <v>50000</v>
      </c>
      <c r="U206" s="24">
        <f t="shared" si="114"/>
        <v>200000</v>
      </c>
      <c r="V206" s="24">
        <f t="shared" si="115"/>
        <v>257500</v>
      </c>
      <c r="W206" s="24">
        <f t="shared" si="116"/>
        <v>17399.330600000001</v>
      </c>
      <c r="X206" s="24">
        <f t="shared" si="117"/>
        <v>0</v>
      </c>
      <c r="Y206" s="24">
        <f t="shared" si="118"/>
        <v>17399.330600000001</v>
      </c>
      <c r="Z206" s="24">
        <f t="shared" si="119"/>
        <v>17399.330600000001</v>
      </c>
      <c r="AA206" s="25" t="str">
        <f t="shared" si="120"/>
        <v>N</v>
      </c>
      <c r="AB206" s="26">
        <f t="shared" si="121"/>
        <v>2</v>
      </c>
      <c r="AC206" s="27">
        <f t="shared" si="122"/>
        <v>50000</v>
      </c>
      <c r="AD206" s="28">
        <f t="shared" si="123"/>
        <v>200000</v>
      </c>
      <c r="AE206" s="28">
        <f t="shared" si="124"/>
        <v>257500</v>
      </c>
      <c r="AF206" s="28">
        <f t="shared" si="125"/>
        <v>17573.323906000001</v>
      </c>
      <c r="AG206" s="28">
        <f t="shared" si="126"/>
        <v>0</v>
      </c>
      <c r="AH206" s="28">
        <f t="shared" si="127"/>
        <v>17573.323906000001</v>
      </c>
      <c r="AI206" s="28">
        <f t="shared" si="128"/>
        <v>17573.323906000001</v>
      </c>
      <c r="AJ206" s="29" t="str">
        <f t="shared" si="129"/>
        <v>N</v>
      </c>
      <c r="AK206" s="30">
        <f t="shared" si="130"/>
        <v>1</v>
      </c>
      <c r="AL206" s="31">
        <f t="shared" si="131"/>
        <v>50000</v>
      </c>
      <c r="AM206" s="31">
        <f t="shared" si="132"/>
        <v>200000</v>
      </c>
      <c r="AN206" s="31">
        <f t="shared" si="133"/>
        <v>257500</v>
      </c>
      <c r="AO206" s="31">
        <f t="shared" si="134"/>
        <v>17749.05714506</v>
      </c>
      <c r="AP206" s="31">
        <f t="shared" si="135"/>
        <v>0</v>
      </c>
      <c r="AQ206" s="31">
        <f t="shared" si="136"/>
        <v>17749.05714506</v>
      </c>
      <c r="AR206" s="31">
        <f t="shared" si="137"/>
        <v>17749.05714506</v>
      </c>
      <c r="AS206" s="32">
        <f t="shared" si="138"/>
        <v>0</v>
      </c>
      <c r="AT206" s="33">
        <f t="shared" si="139"/>
        <v>50000</v>
      </c>
      <c r="AU206" s="33">
        <f t="shared" si="140"/>
        <v>200000</v>
      </c>
      <c r="AV206" s="33">
        <v>257500</v>
      </c>
      <c r="AW206" s="33">
        <f t="shared" si="141"/>
        <v>0</v>
      </c>
      <c r="AX206" s="33">
        <f t="shared" si="142"/>
        <v>0</v>
      </c>
      <c r="AY206" s="34">
        <f t="shared" si="143"/>
        <v>52721.711651060003</v>
      </c>
    </row>
    <row r="207" spans="1:51" ht="15.75" customHeight="1" x14ac:dyDescent="0.3">
      <c r="A207" s="166" t="s">
        <v>407</v>
      </c>
      <c r="B207" s="99">
        <v>16232.9</v>
      </c>
      <c r="C207" s="99">
        <v>15321.02</v>
      </c>
      <c r="D207" s="99">
        <v>54715.839999999997</v>
      </c>
      <c r="E207" s="99">
        <v>54556.15</v>
      </c>
      <c r="F207" s="113">
        <v>80000</v>
      </c>
      <c r="G207" s="112">
        <v>0</v>
      </c>
      <c r="H207" s="182">
        <v>46555</v>
      </c>
      <c r="I207" s="182">
        <v>46610</v>
      </c>
      <c r="J207" s="166">
        <v>3.2</v>
      </c>
      <c r="K207" s="166">
        <v>1.4</v>
      </c>
      <c r="L207" s="167" t="s">
        <v>1207</v>
      </c>
      <c r="M207" s="168" t="s">
        <v>1204</v>
      </c>
      <c r="N207" s="169">
        <v>0.02</v>
      </c>
      <c r="O207" s="21">
        <f t="shared" si="108"/>
        <v>1.8000000000000003</v>
      </c>
      <c r="P207" s="21" t="str">
        <f t="shared" si="109"/>
        <v>N</v>
      </c>
      <c r="Q207" s="22">
        <f t="shared" si="110"/>
        <v>31553.919999999998</v>
      </c>
      <c r="R207" s="8" t="str">
        <f t="shared" si="111"/>
        <v>N</v>
      </c>
      <c r="S207" s="23">
        <f t="shared" si="112"/>
        <v>3.6000000000000005</v>
      </c>
      <c r="T207" s="24">
        <f t="shared" si="113"/>
        <v>50000</v>
      </c>
      <c r="U207" s="24">
        <f t="shared" si="114"/>
        <v>200000</v>
      </c>
      <c r="V207" s="24">
        <f t="shared" si="115"/>
        <v>257500</v>
      </c>
      <c r="W207" s="24">
        <f t="shared" si="116"/>
        <v>16092.4992</v>
      </c>
      <c r="X207" s="24">
        <f t="shared" si="117"/>
        <v>0</v>
      </c>
      <c r="Y207" s="24">
        <f t="shared" si="118"/>
        <v>16092.4992</v>
      </c>
      <c r="Z207" s="24">
        <f t="shared" si="119"/>
        <v>16092.4992</v>
      </c>
      <c r="AA207" s="25" t="str">
        <f t="shared" si="120"/>
        <v>N</v>
      </c>
      <c r="AB207" s="26">
        <f t="shared" si="121"/>
        <v>2.6000000000000005</v>
      </c>
      <c r="AC207" s="27">
        <f t="shared" si="122"/>
        <v>50000</v>
      </c>
      <c r="AD207" s="28">
        <f t="shared" si="123"/>
        <v>200000</v>
      </c>
      <c r="AE207" s="28">
        <f t="shared" si="124"/>
        <v>257500</v>
      </c>
      <c r="AF207" s="28">
        <f t="shared" si="125"/>
        <v>16414.349183999999</v>
      </c>
      <c r="AG207" s="28">
        <f t="shared" si="126"/>
        <v>0</v>
      </c>
      <c r="AH207" s="28">
        <f t="shared" si="127"/>
        <v>16414.349183999999</v>
      </c>
      <c r="AI207" s="28">
        <f t="shared" si="128"/>
        <v>16414.349183999999</v>
      </c>
      <c r="AJ207" s="29" t="str">
        <f t="shared" si="129"/>
        <v>N</v>
      </c>
      <c r="AK207" s="30">
        <f t="shared" si="130"/>
        <v>1.6000000000000005</v>
      </c>
      <c r="AL207" s="31">
        <f t="shared" si="131"/>
        <v>50000</v>
      </c>
      <c r="AM207" s="31">
        <f t="shared" si="132"/>
        <v>200000</v>
      </c>
      <c r="AN207" s="31">
        <f t="shared" si="133"/>
        <v>257500</v>
      </c>
      <c r="AO207" s="31">
        <f t="shared" si="134"/>
        <v>16742.636167680001</v>
      </c>
      <c r="AP207" s="31">
        <f t="shared" si="135"/>
        <v>0</v>
      </c>
      <c r="AQ207" s="31">
        <f t="shared" si="136"/>
        <v>16742.636167680001</v>
      </c>
      <c r="AR207" s="31">
        <f t="shared" si="137"/>
        <v>16742.636167680001</v>
      </c>
      <c r="AS207" s="32">
        <f t="shared" si="138"/>
        <v>0.60000000000000053</v>
      </c>
      <c r="AT207" s="33">
        <f t="shared" si="139"/>
        <v>50000</v>
      </c>
      <c r="AU207" s="33">
        <f t="shared" si="140"/>
        <v>200000</v>
      </c>
      <c r="AV207" s="33">
        <v>257500</v>
      </c>
      <c r="AW207" s="33">
        <f t="shared" si="141"/>
        <v>17077.488891033601</v>
      </c>
      <c r="AX207" s="33">
        <f t="shared" si="142"/>
        <v>17077.488891033601</v>
      </c>
      <c r="AY207" s="34">
        <f t="shared" si="143"/>
        <v>66326.973442713599</v>
      </c>
    </row>
    <row r="208" spans="1:51" ht="15.75" customHeight="1" x14ac:dyDescent="0.3">
      <c r="A208" s="166" t="s">
        <v>408</v>
      </c>
      <c r="B208" s="99">
        <v>8929.84</v>
      </c>
      <c r="C208" s="99">
        <v>27770.23</v>
      </c>
      <c r="D208" s="99">
        <v>88917.48</v>
      </c>
      <c r="E208" s="99">
        <v>74354.45</v>
      </c>
      <c r="F208" s="113">
        <v>250000</v>
      </c>
      <c r="G208" s="112">
        <v>12500</v>
      </c>
      <c r="H208" s="182">
        <v>46506</v>
      </c>
      <c r="I208" s="182">
        <v>46517</v>
      </c>
      <c r="J208" s="166">
        <v>4</v>
      </c>
      <c r="K208" s="166">
        <v>3.6</v>
      </c>
      <c r="L208" s="167" t="s">
        <v>1207</v>
      </c>
      <c r="M208" s="168" t="s">
        <v>1203</v>
      </c>
      <c r="N208" s="169">
        <v>0</v>
      </c>
      <c r="O208" s="21">
        <f t="shared" si="108"/>
        <v>0.39999999999999991</v>
      </c>
      <c r="P208" s="21" t="str">
        <f t="shared" si="109"/>
        <v>N</v>
      </c>
      <c r="Q208" s="22">
        <f t="shared" si="110"/>
        <v>36700.07</v>
      </c>
      <c r="R208" s="8" t="str">
        <f t="shared" si="111"/>
        <v>N</v>
      </c>
      <c r="S208" s="23">
        <f t="shared" si="112"/>
        <v>0.53333333333333321</v>
      </c>
      <c r="T208" s="24">
        <f t="shared" si="113"/>
        <v>50000</v>
      </c>
      <c r="U208" s="24">
        <f t="shared" si="114"/>
        <v>200000</v>
      </c>
      <c r="V208" s="24">
        <f t="shared" si="115"/>
        <v>257500</v>
      </c>
      <c r="W208" s="24">
        <f t="shared" si="116"/>
        <v>5625</v>
      </c>
      <c r="X208" s="24">
        <f t="shared" si="117"/>
        <v>0</v>
      </c>
      <c r="Y208" s="24">
        <f t="shared" si="118"/>
        <v>5625</v>
      </c>
      <c r="Z208" s="24">
        <f t="shared" si="119"/>
        <v>31075.07</v>
      </c>
      <c r="AA208" s="25" t="str">
        <f t="shared" si="120"/>
        <v>N</v>
      </c>
      <c r="AB208" s="26">
        <f t="shared" si="121"/>
        <v>0</v>
      </c>
      <c r="AC208" s="27">
        <f t="shared" si="122"/>
        <v>50000</v>
      </c>
      <c r="AD208" s="28">
        <f t="shared" si="123"/>
        <v>200000</v>
      </c>
      <c r="AE208" s="28">
        <f t="shared" si="124"/>
        <v>257500</v>
      </c>
      <c r="AF208" s="28">
        <f t="shared" si="125"/>
        <v>0</v>
      </c>
      <c r="AG208" s="28">
        <f t="shared" si="126"/>
        <v>0</v>
      </c>
      <c r="AH208" s="28">
        <f t="shared" si="127"/>
        <v>0</v>
      </c>
      <c r="AI208" s="28">
        <f t="shared" si="128"/>
        <v>0</v>
      </c>
      <c r="AJ208" s="29" t="str">
        <f t="shared" si="129"/>
        <v>N</v>
      </c>
      <c r="AK208" s="30">
        <f t="shared" si="130"/>
        <v>0</v>
      </c>
      <c r="AL208" s="31">
        <f t="shared" si="131"/>
        <v>50000</v>
      </c>
      <c r="AM208" s="31">
        <f t="shared" si="132"/>
        <v>200000</v>
      </c>
      <c r="AN208" s="31">
        <f t="shared" si="133"/>
        <v>257500</v>
      </c>
      <c r="AO208" s="31">
        <f t="shared" si="134"/>
        <v>0</v>
      </c>
      <c r="AP208" s="31">
        <f t="shared" si="135"/>
        <v>0</v>
      </c>
      <c r="AQ208" s="31">
        <f t="shared" si="136"/>
        <v>0</v>
      </c>
      <c r="AR208" s="31">
        <f t="shared" si="137"/>
        <v>0</v>
      </c>
      <c r="AS208" s="32">
        <f t="shared" si="138"/>
        <v>0</v>
      </c>
      <c r="AT208" s="33">
        <f t="shared" si="139"/>
        <v>50000</v>
      </c>
      <c r="AU208" s="33">
        <f t="shared" si="140"/>
        <v>200000</v>
      </c>
      <c r="AV208" s="33">
        <v>257500</v>
      </c>
      <c r="AW208" s="33">
        <f t="shared" si="141"/>
        <v>0</v>
      </c>
      <c r="AX208" s="33">
        <f t="shared" si="142"/>
        <v>0</v>
      </c>
      <c r="AY208" s="34">
        <f t="shared" si="143"/>
        <v>31075.07</v>
      </c>
    </row>
    <row r="209" spans="1:51" ht="15.75" customHeight="1" x14ac:dyDescent="0.3">
      <c r="A209" s="166" t="s">
        <v>409</v>
      </c>
      <c r="B209" s="99">
        <v>18041.11</v>
      </c>
      <c r="C209" s="99">
        <v>15966.56</v>
      </c>
      <c r="D209" s="99">
        <v>51854.99</v>
      </c>
      <c r="E209" s="99">
        <v>47945.42</v>
      </c>
      <c r="F209" s="113">
        <v>189000</v>
      </c>
      <c r="G209" s="112">
        <v>0</v>
      </c>
      <c r="H209" s="182">
        <v>46558</v>
      </c>
      <c r="I209" s="182">
        <v>46645</v>
      </c>
      <c r="J209" s="166">
        <v>2.6</v>
      </c>
      <c r="K209" s="166">
        <v>2.2000000000000002</v>
      </c>
      <c r="L209" s="167" t="s">
        <v>1207</v>
      </c>
      <c r="M209" s="168" t="s">
        <v>1203</v>
      </c>
      <c r="N209" s="169">
        <v>0</v>
      </c>
      <c r="O209" s="21">
        <f t="shared" si="108"/>
        <v>0.39999999999999991</v>
      </c>
      <c r="P209" s="21" t="str">
        <f t="shared" si="109"/>
        <v>N</v>
      </c>
      <c r="Q209" s="22">
        <f t="shared" si="110"/>
        <v>34007.67</v>
      </c>
      <c r="R209" s="8" t="str">
        <f t="shared" si="111"/>
        <v>N</v>
      </c>
      <c r="S209" s="23">
        <f t="shared" si="112"/>
        <v>0.53333333333333321</v>
      </c>
      <c r="T209" s="24">
        <f t="shared" si="113"/>
        <v>50000</v>
      </c>
      <c r="U209" s="24">
        <f t="shared" si="114"/>
        <v>200000</v>
      </c>
      <c r="V209" s="24">
        <f t="shared" si="115"/>
        <v>257500</v>
      </c>
      <c r="W209" s="24">
        <f t="shared" si="116"/>
        <v>25505.752499999999</v>
      </c>
      <c r="X209" s="24">
        <f t="shared" si="117"/>
        <v>0</v>
      </c>
      <c r="Y209" s="24">
        <f t="shared" si="118"/>
        <v>25505.752499999999</v>
      </c>
      <c r="Z209" s="24">
        <f t="shared" si="119"/>
        <v>8501.9174999999996</v>
      </c>
      <c r="AA209" s="25" t="str">
        <f t="shared" si="120"/>
        <v>N</v>
      </c>
      <c r="AB209" s="26">
        <f t="shared" si="121"/>
        <v>0</v>
      </c>
      <c r="AC209" s="27">
        <f t="shared" si="122"/>
        <v>50000</v>
      </c>
      <c r="AD209" s="28">
        <f t="shared" si="123"/>
        <v>200000</v>
      </c>
      <c r="AE209" s="28">
        <f t="shared" si="124"/>
        <v>257500</v>
      </c>
      <c r="AF209" s="28">
        <f t="shared" si="125"/>
        <v>0</v>
      </c>
      <c r="AG209" s="28">
        <f t="shared" si="126"/>
        <v>0</v>
      </c>
      <c r="AH209" s="28">
        <f t="shared" si="127"/>
        <v>0</v>
      </c>
      <c r="AI209" s="28">
        <f t="shared" si="128"/>
        <v>0</v>
      </c>
      <c r="AJ209" s="29" t="str">
        <f t="shared" si="129"/>
        <v>N</v>
      </c>
      <c r="AK209" s="30">
        <f t="shared" si="130"/>
        <v>0</v>
      </c>
      <c r="AL209" s="31">
        <f t="shared" si="131"/>
        <v>50000</v>
      </c>
      <c r="AM209" s="31">
        <f t="shared" si="132"/>
        <v>200000</v>
      </c>
      <c r="AN209" s="31">
        <f t="shared" si="133"/>
        <v>257500</v>
      </c>
      <c r="AO209" s="31">
        <f t="shared" si="134"/>
        <v>0</v>
      </c>
      <c r="AP209" s="31">
        <f t="shared" si="135"/>
        <v>0</v>
      </c>
      <c r="AQ209" s="31">
        <f t="shared" si="136"/>
        <v>0</v>
      </c>
      <c r="AR209" s="31">
        <f t="shared" si="137"/>
        <v>0</v>
      </c>
      <c r="AS209" s="32">
        <f t="shared" si="138"/>
        <v>0</v>
      </c>
      <c r="AT209" s="33">
        <f t="shared" si="139"/>
        <v>50000</v>
      </c>
      <c r="AU209" s="33">
        <f t="shared" si="140"/>
        <v>200000</v>
      </c>
      <c r="AV209" s="33">
        <v>257500</v>
      </c>
      <c r="AW209" s="33">
        <f t="shared" si="141"/>
        <v>0</v>
      </c>
      <c r="AX209" s="33">
        <f t="shared" si="142"/>
        <v>0</v>
      </c>
      <c r="AY209" s="34">
        <f t="shared" si="143"/>
        <v>8501.9174999999996</v>
      </c>
    </row>
    <row r="210" spans="1:51" ht="15.75" customHeight="1" x14ac:dyDescent="0.3">
      <c r="A210" s="166" t="s">
        <v>410</v>
      </c>
      <c r="B210" s="99">
        <v>17292.48</v>
      </c>
      <c r="C210" s="99">
        <v>26522.38</v>
      </c>
      <c r="D210" s="99">
        <v>72593.960000000006</v>
      </c>
      <c r="E210" s="99">
        <v>69750.52</v>
      </c>
      <c r="F210" s="113">
        <v>175000</v>
      </c>
      <c r="G210" s="112">
        <v>12500</v>
      </c>
      <c r="H210" s="182">
        <v>46520</v>
      </c>
      <c r="I210" s="182">
        <v>46585</v>
      </c>
      <c r="J210" s="166">
        <v>4.8</v>
      </c>
      <c r="K210" s="166">
        <v>0.6</v>
      </c>
      <c r="L210" s="167" t="s">
        <v>1206</v>
      </c>
      <c r="M210" s="168" t="s">
        <v>1203</v>
      </c>
      <c r="N210" s="169">
        <v>0</v>
      </c>
      <c r="O210" s="21">
        <f t="shared" si="108"/>
        <v>4.2</v>
      </c>
      <c r="P210" s="21" t="str">
        <f t="shared" si="109"/>
        <v>N</v>
      </c>
      <c r="Q210" s="22">
        <f t="shared" si="110"/>
        <v>43814.86</v>
      </c>
      <c r="R210" s="8" t="str">
        <f t="shared" si="111"/>
        <v>N</v>
      </c>
      <c r="S210" s="23">
        <f t="shared" si="112"/>
        <v>5.6000000000000005</v>
      </c>
      <c r="T210" s="24">
        <f t="shared" si="113"/>
        <v>20500</v>
      </c>
      <c r="U210" s="24">
        <f t="shared" si="114"/>
        <v>100000</v>
      </c>
      <c r="V210" s="24">
        <f t="shared" si="115"/>
        <v>257500</v>
      </c>
      <c r="W210" s="24">
        <f t="shared" si="116"/>
        <v>15375</v>
      </c>
      <c r="X210" s="24">
        <f t="shared" si="117"/>
        <v>0</v>
      </c>
      <c r="Y210" s="24">
        <f t="shared" si="118"/>
        <v>15375</v>
      </c>
      <c r="Z210" s="24">
        <f t="shared" si="119"/>
        <v>28439.86</v>
      </c>
      <c r="AA210" s="25" t="str">
        <f t="shared" si="120"/>
        <v>N</v>
      </c>
      <c r="AB210" s="26">
        <f t="shared" si="121"/>
        <v>4.6000000000000005</v>
      </c>
      <c r="AC210" s="27">
        <f t="shared" si="122"/>
        <v>20500</v>
      </c>
      <c r="AD210" s="28">
        <f t="shared" si="123"/>
        <v>100000</v>
      </c>
      <c r="AE210" s="28">
        <f t="shared" si="124"/>
        <v>257500</v>
      </c>
      <c r="AF210" s="28">
        <f t="shared" si="125"/>
        <v>9023.2799999999952</v>
      </c>
      <c r="AG210" s="28">
        <f t="shared" si="126"/>
        <v>0</v>
      </c>
      <c r="AH210" s="28">
        <f t="shared" si="127"/>
        <v>9023.2799999999952</v>
      </c>
      <c r="AI210" s="28">
        <f t="shared" si="128"/>
        <v>34791.58</v>
      </c>
      <c r="AJ210" s="29" t="str">
        <f t="shared" si="129"/>
        <v>N</v>
      </c>
      <c r="AK210" s="30">
        <f t="shared" si="130"/>
        <v>3.6000000000000005</v>
      </c>
      <c r="AL210" s="31">
        <f t="shared" si="131"/>
        <v>20500</v>
      </c>
      <c r="AM210" s="31">
        <f t="shared" si="132"/>
        <v>100000</v>
      </c>
      <c r="AN210" s="31">
        <f t="shared" si="133"/>
        <v>257500</v>
      </c>
      <c r="AO210" s="31">
        <f t="shared" si="134"/>
        <v>9023.2799999999952</v>
      </c>
      <c r="AP210" s="31">
        <f t="shared" si="135"/>
        <v>0</v>
      </c>
      <c r="AQ210" s="31">
        <f t="shared" si="136"/>
        <v>9023.2799999999952</v>
      </c>
      <c r="AR210" s="31">
        <f t="shared" si="137"/>
        <v>34791.58</v>
      </c>
      <c r="AS210" s="32">
        <f t="shared" si="138"/>
        <v>2.6000000000000005</v>
      </c>
      <c r="AT210" s="33">
        <f t="shared" si="139"/>
        <v>20500</v>
      </c>
      <c r="AU210" s="33">
        <f t="shared" si="140"/>
        <v>100000</v>
      </c>
      <c r="AV210" s="33">
        <v>257500</v>
      </c>
      <c r="AW210" s="33">
        <f t="shared" si="141"/>
        <v>0</v>
      </c>
      <c r="AX210" s="33">
        <f t="shared" si="142"/>
        <v>43814.86</v>
      </c>
      <c r="AY210" s="34">
        <f t="shared" si="143"/>
        <v>141837.88</v>
      </c>
    </row>
    <row r="211" spans="1:51" ht="15.75" customHeight="1" x14ac:dyDescent="0.3">
      <c r="A211" s="166" t="s">
        <v>411</v>
      </c>
      <c r="B211" s="99">
        <v>13599.54</v>
      </c>
      <c r="C211" s="99">
        <v>4004.82</v>
      </c>
      <c r="D211" s="99">
        <v>90386.64</v>
      </c>
      <c r="E211" s="99">
        <v>86009.82</v>
      </c>
      <c r="F211" s="113">
        <v>65000</v>
      </c>
      <c r="G211" s="112">
        <v>0</v>
      </c>
      <c r="H211" s="182">
        <v>46540</v>
      </c>
      <c r="I211" s="182">
        <v>46593</v>
      </c>
      <c r="J211" s="166">
        <v>1.5</v>
      </c>
      <c r="K211" s="166">
        <v>0.1</v>
      </c>
      <c r="L211" s="167" t="s">
        <v>1206</v>
      </c>
      <c r="M211" s="168" t="s">
        <v>1204</v>
      </c>
      <c r="N211" s="169">
        <v>0.01</v>
      </c>
      <c r="O211" s="21">
        <f t="shared" si="108"/>
        <v>1.4</v>
      </c>
      <c r="P211" s="21" t="str">
        <f t="shared" si="109"/>
        <v>N</v>
      </c>
      <c r="Q211" s="22">
        <f t="shared" si="110"/>
        <v>17604.36</v>
      </c>
      <c r="R211" s="8" t="str">
        <f t="shared" si="111"/>
        <v>N</v>
      </c>
      <c r="S211" s="23">
        <f t="shared" si="112"/>
        <v>2.8</v>
      </c>
      <c r="T211" s="24">
        <f t="shared" si="113"/>
        <v>20500</v>
      </c>
      <c r="U211" s="24">
        <f t="shared" si="114"/>
        <v>100000</v>
      </c>
      <c r="V211" s="24">
        <f t="shared" si="115"/>
        <v>257500</v>
      </c>
      <c r="W211" s="24">
        <f t="shared" si="116"/>
        <v>4806.68</v>
      </c>
      <c r="X211" s="24">
        <f t="shared" si="117"/>
        <v>0</v>
      </c>
      <c r="Y211" s="24">
        <f t="shared" si="118"/>
        <v>4806.68</v>
      </c>
      <c r="Z211" s="24">
        <f t="shared" si="119"/>
        <v>12973.723600000001</v>
      </c>
      <c r="AA211" s="25" t="str">
        <f t="shared" si="120"/>
        <v>N</v>
      </c>
      <c r="AB211" s="26">
        <f t="shared" si="121"/>
        <v>1.7999999999999998</v>
      </c>
      <c r="AC211" s="27">
        <f t="shared" si="122"/>
        <v>20500</v>
      </c>
      <c r="AD211" s="28">
        <f t="shared" si="123"/>
        <v>100000</v>
      </c>
      <c r="AE211" s="28">
        <f t="shared" si="124"/>
        <v>257500</v>
      </c>
      <c r="AF211" s="28">
        <f t="shared" si="125"/>
        <v>2403.34</v>
      </c>
      <c r="AG211" s="28">
        <f t="shared" si="126"/>
        <v>0</v>
      </c>
      <c r="AH211" s="28">
        <f t="shared" si="127"/>
        <v>2403.34</v>
      </c>
      <c r="AI211" s="28">
        <f t="shared" si="128"/>
        <v>15554.867636000003</v>
      </c>
      <c r="AJ211" s="29" t="str">
        <f t="shared" si="129"/>
        <v>N</v>
      </c>
      <c r="AK211" s="30">
        <f t="shared" si="130"/>
        <v>0.79999999999999982</v>
      </c>
      <c r="AL211" s="31">
        <f t="shared" si="131"/>
        <v>20500</v>
      </c>
      <c r="AM211" s="31">
        <f t="shared" si="132"/>
        <v>100000</v>
      </c>
      <c r="AN211" s="31">
        <f t="shared" si="133"/>
        <v>257500</v>
      </c>
      <c r="AO211" s="31">
        <f t="shared" si="134"/>
        <v>2403.34</v>
      </c>
      <c r="AP211" s="31">
        <f t="shared" si="135"/>
        <v>0</v>
      </c>
      <c r="AQ211" s="31">
        <f t="shared" si="136"/>
        <v>2403.34</v>
      </c>
      <c r="AR211" s="31">
        <f t="shared" si="137"/>
        <v>15734.449712360001</v>
      </c>
      <c r="AS211" s="32">
        <f t="shared" si="138"/>
        <v>0</v>
      </c>
      <c r="AT211" s="33">
        <f t="shared" si="139"/>
        <v>20500</v>
      </c>
      <c r="AU211" s="33">
        <f t="shared" si="140"/>
        <v>100000</v>
      </c>
      <c r="AV211" s="33">
        <v>257500</v>
      </c>
      <c r="AW211" s="33">
        <f t="shared" si="141"/>
        <v>0</v>
      </c>
      <c r="AX211" s="33">
        <f t="shared" si="142"/>
        <v>0</v>
      </c>
      <c r="AY211" s="34">
        <f t="shared" si="143"/>
        <v>44263.040948360009</v>
      </c>
    </row>
    <row r="212" spans="1:51" ht="15.75" customHeight="1" x14ac:dyDescent="0.3">
      <c r="A212" s="166" t="s">
        <v>412</v>
      </c>
      <c r="B212" s="99">
        <v>12789.85</v>
      </c>
      <c r="C212" s="99">
        <v>25873.34</v>
      </c>
      <c r="D212" s="99">
        <v>74501.820000000007</v>
      </c>
      <c r="E212" s="99">
        <v>71560.55</v>
      </c>
      <c r="F212" s="113">
        <v>35000</v>
      </c>
      <c r="G212" s="112">
        <v>12500</v>
      </c>
      <c r="H212" s="182">
        <v>46281</v>
      </c>
      <c r="I212" s="182">
        <v>46356</v>
      </c>
      <c r="J212" s="166">
        <v>2.2000000000000002</v>
      </c>
      <c r="K212" s="166">
        <v>1.3</v>
      </c>
      <c r="L212" s="167" t="s">
        <v>1206</v>
      </c>
      <c r="M212" s="168" t="s">
        <v>1203</v>
      </c>
      <c r="N212" s="169">
        <v>0.03</v>
      </c>
      <c r="O212" s="21">
        <f t="shared" si="108"/>
        <v>0.90000000000000013</v>
      </c>
      <c r="P212" s="21" t="str">
        <f t="shared" si="109"/>
        <v>N</v>
      </c>
      <c r="Q212" s="22">
        <f t="shared" si="110"/>
        <v>38663.19</v>
      </c>
      <c r="R212" s="8" t="str">
        <f t="shared" si="111"/>
        <v>N</v>
      </c>
      <c r="S212" s="23">
        <f t="shared" si="112"/>
        <v>1.2000000000000002</v>
      </c>
      <c r="T212" s="24">
        <f t="shared" si="113"/>
        <v>20500</v>
      </c>
      <c r="U212" s="24">
        <f t="shared" si="114"/>
        <v>100000</v>
      </c>
      <c r="V212" s="24">
        <f t="shared" si="115"/>
        <v>257500</v>
      </c>
      <c r="W212" s="24">
        <f t="shared" si="116"/>
        <v>15375</v>
      </c>
      <c r="X212" s="24">
        <f t="shared" si="117"/>
        <v>0</v>
      </c>
      <c r="Y212" s="24">
        <f t="shared" si="118"/>
        <v>15375</v>
      </c>
      <c r="Z212" s="24">
        <f t="shared" si="119"/>
        <v>24448.085700000003</v>
      </c>
      <c r="AA212" s="25" t="str">
        <f t="shared" si="120"/>
        <v>N</v>
      </c>
      <c r="AB212" s="26">
        <f t="shared" si="121"/>
        <v>0.20000000000000018</v>
      </c>
      <c r="AC212" s="27">
        <f t="shared" si="122"/>
        <v>20500</v>
      </c>
      <c r="AD212" s="28">
        <f t="shared" si="123"/>
        <v>100000</v>
      </c>
      <c r="AE212" s="28">
        <f t="shared" si="124"/>
        <v>257500</v>
      </c>
      <c r="AF212" s="28">
        <f t="shared" si="125"/>
        <v>7592.3849999999948</v>
      </c>
      <c r="AG212" s="28">
        <f t="shared" si="126"/>
        <v>0</v>
      </c>
      <c r="AH212" s="28">
        <f t="shared" si="127"/>
        <v>7592.3849999999948</v>
      </c>
      <c r="AI212" s="28">
        <f t="shared" si="128"/>
        <v>33425.393271000008</v>
      </c>
      <c r="AJ212" s="29" t="str">
        <f t="shared" si="129"/>
        <v>N</v>
      </c>
      <c r="AK212" s="30">
        <f t="shared" si="130"/>
        <v>0</v>
      </c>
      <c r="AL212" s="31">
        <f t="shared" si="131"/>
        <v>20500</v>
      </c>
      <c r="AM212" s="31">
        <f t="shared" si="132"/>
        <v>100000</v>
      </c>
      <c r="AN212" s="31">
        <f t="shared" si="133"/>
        <v>257500</v>
      </c>
      <c r="AO212" s="31">
        <f t="shared" si="134"/>
        <v>0</v>
      </c>
      <c r="AP212" s="31">
        <f t="shared" si="135"/>
        <v>0</v>
      </c>
      <c r="AQ212" s="31">
        <f t="shared" si="136"/>
        <v>0</v>
      </c>
      <c r="AR212" s="31">
        <f t="shared" si="137"/>
        <v>0</v>
      </c>
      <c r="AS212" s="32">
        <f t="shared" si="138"/>
        <v>0</v>
      </c>
      <c r="AT212" s="33">
        <f t="shared" si="139"/>
        <v>20500</v>
      </c>
      <c r="AU212" s="33">
        <f t="shared" si="140"/>
        <v>100000</v>
      </c>
      <c r="AV212" s="33">
        <v>257500</v>
      </c>
      <c r="AW212" s="33">
        <f t="shared" si="141"/>
        <v>0</v>
      </c>
      <c r="AX212" s="33">
        <f t="shared" si="142"/>
        <v>0</v>
      </c>
      <c r="AY212" s="34">
        <f t="shared" si="143"/>
        <v>57873.478971000011</v>
      </c>
    </row>
    <row r="213" spans="1:51" ht="15.75" customHeight="1" x14ac:dyDescent="0.3">
      <c r="A213" s="166" t="s">
        <v>413</v>
      </c>
      <c r="B213" s="99">
        <v>13965.26</v>
      </c>
      <c r="C213" s="99">
        <v>30183.119999999999</v>
      </c>
      <c r="D213" s="99">
        <v>121499.82</v>
      </c>
      <c r="E213" s="99">
        <v>110422.53</v>
      </c>
      <c r="F213" s="113">
        <v>88000</v>
      </c>
      <c r="G213" s="112">
        <v>0</v>
      </c>
      <c r="H213" s="182">
        <v>46256</v>
      </c>
      <c r="I213" s="182">
        <v>46274</v>
      </c>
      <c r="J213" s="166">
        <v>4.8</v>
      </c>
      <c r="K213" s="166">
        <v>1.7</v>
      </c>
      <c r="L213" s="167" t="s">
        <v>1206</v>
      </c>
      <c r="M213" s="168" t="s">
        <v>1204</v>
      </c>
      <c r="N213" s="169">
        <v>2.7E-2</v>
      </c>
      <c r="O213" s="21">
        <f t="shared" si="108"/>
        <v>3.0999999999999996</v>
      </c>
      <c r="P213" s="21" t="str">
        <f t="shared" si="109"/>
        <v>N</v>
      </c>
      <c r="Q213" s="22">
        <f t="shared" si="110"/>
        <v>44148.38</v>
      </c>
      <c r="R213" s="8" t="str">
        <f t="shared" si="111"/>
        <v>N</v>
      </c>
      <c r="S213" s="23">
        <f t="shared" si="112"/>
        <v>6.1999999999999993</v>
      </c>
      <c r="T213" s="24">
        <f t="shared" si="113"/>
        <v>20500</v>
      </c>
      <c r="U213" s="24">
        <f t="shared" si="114"/>
        <v>100000</v>
      </c>
      <c r="V213" s="24">
        <f t="shared" si="115"/>
        <v>257500</v>
      </c>
      <c r="W213" s="24">
        <f t="shared" si="116"/>
        <v>0</v>
      </c>
      <c r="X213" s="24">
        <f t="shared" si="117"/>
        <v>0</v>
      </c>
      <c r="Y213" s="24">
        <f t="shared" si="118"/>
        <v>0</v>
      </c>
      <c r="Z213" s="24">
        <f t="shared" si="119"/>
        <v>45340.386259999992</v>
      </c>
      <c r="AA213" s="25" t="str">
        <f t="shared" si="120"/>
        <v>N</v>
      </c>
      <c r="AB213" s="26">
        <f t="shared" si="121"/>
        <v>5.1999999999999993</v>
      </c>
      <c r="AC213" s="27">
        <f t="shared" si="122"/>
        <v>20500</v>
      </c>
      <c r="AD213" s="28">
        <f t="shared" si="123"/>
        <v>100000</v>
      </c>
      <c r="AE213" s="28">
        <f t="shared" si="124"/>
        <v>257500</v>
      </c>
      <c r="AF213" s="28">
        <f t="shared" si="125"/>
        <v>0</v>
      </c>
      <c r="AG213" s="28">
        <f t="shared" si="126"/>
        <v>0</v>
      </c>
      <c r="AH213" s="28">
        <f t="shared" si="127"/>
        <v>0</v>
      </c>
      <c r="AI213" s="28">
        <f t="shared" si="128"/>
        <v>46564.576689019988</v>
      </c>
      <c r="AJ213" s="29" t="str">
        <f t="shared" si="129"/>
        <v>N</v>
      </c>
      <c r="AK213" s="30">
        <f t="shared" si="130"/>
        <v>4.1999999999999993</v>
      </c>
      <c r="AL213" s="31">
        <f t="shared" si="131"/>
        <v>20500</v>
      </c>
      <c r="AM213" s="31">
        <f t="shared" si="132"/>
        <v>100000</v>
      </c>
      <c r="AN213" s="31">
        <f t="shared" si="133"/>
        <v>257500</v>
      </c>
      <c r="AO213" s="31">
        <f t="shared" si="134"/>
        <v>0</v>
      </c>
      <c r="AP213" s="31">
        <f t="shared" si="135"/>
        <v>0</v>
      </c>
      <c r="AQ213" s="31">
        <f t="shared" si="136"/>
        <v>0</v>
      </c>
      <c r="AR213" s="31">
        <f t="shared" si="137"/>
        <v>47821.820259623521</v>
      </c>
      <c r="AS213" s="32">
        <f t="shared" si="138"/>
        <v>3.1999999999999993</v>
      </c>
      <c r="AT213" s="33">
        <f t="shared" si="139"/>
        <v>20500</v>
      </c>
      <c r="AU213" s="33">
        <f t="shared" si="140"/>
        <v>100000</v>
      </c>
      <c r="AV213" s="33">
        <v>257500</v>
      </c>
      <c r="AW213" s="33">
        <f t="shared" si="141"/>
        <v>0</v>
      </c>
      <c r="AX213" s="33">
        <f t="shared" si="142"/>
        <v>49113.009406633355</v>
      </c>
      <c r="AY213" s="34">
        <f t="shared" si="143"/>
        <v>188839.79261527685</v>
      </c>
    </row>
    <row r="214" spans="1:51" ht="15.75" customHeight="1" x14ac:dyDescent="0.3">
      <c r="A214" s="166" t="s">
        <v>414</v>
      </c>
      <c r="B214" s="99">
        <v>19107.13</v>
      </c>
      <c r="C214" s="99">
        <v>32841.39</v>
      </c>
      <c r="D214" s="99">
        <v>118435.75</v>
      </c>
      <c r="E214" s="99">
        <v>104464.35</v>
      </c>
      <c r="F214" s="113">
        <v>72000</v>
      </c>
      <c r="G214" s="112">
        <v>24444</v>
      </c>
      <c r="H214" s="182">
        <v>46206</v>
      </c>
      <c r="I214" s="182">
        <v>46246</v>
      </c>
      <c r="J214" s="166">
        <v>3.4</v>
      </c>
      <c r="K214" s="166">
        <v>1.8</v>
      </c>
      <c r="L214" s="167" t="s">
        <v>1207</v>
      </c>
      <c r="M214" s="168" t="s">
        <v>1204</v>
      </c>
      <c r="N214" s="169">
        <v>0.06</v>
      </c>
      <c r="O214" s="21">
        <f t="shared" si="108"/>
        <v>1.5999999999999999</v>
      </c>
      <c r="P214" s="21" t="str">
        <f t="shared" si="109"/>
        <v>N</v>
      </c>
      <c r="Q214" s="22">
        <f t="shared" si="110"/>
        <v>51948.520000000004</v>
      </c>
      <c r="R214" s="8" t="str">
        <f t="shared" si="111"/>
        <v>N</v>
      </c>
      <c r="S214" s="23">
        <f t="shared" si="112"/>
        <v>3.1999999999999997</v>
      </c>
      <c r="T214" s="24">
        <f t="shared" si="113"/>
        <v>50000</v>
      </c>
      <c r="U214" s="24">
        <f t="shared" si="114"/>
        <v>200000</v>
      </c>
      <c r="V214" s="24">
        <f t="shared" si="115"/>
        <v>257500</v>
      </c>
      <c r="W214" s="24">
        <f t="shared" si="116"/>
        <v>25000</v>
      </c>
      <c r="X214" s="24">
        <f t="shared" si="117"/>
        <v>0</v>
      </c>
      <c r="Y214" s="24">
        <f t="shared" si="118"/>
        <v>25000</v>
      </c>
      <c r="Z214" s="24">
        <f t="shared" si="119"/>
        <v>30065.431200000006</v>
      </c>
      <c r="AA214" s="25" t="str">
        <f t="shared" si="120"/>
        <v>N</v>
      </c>
      <c r="AB214" s="26">
        <f t="shared" si="121"/>
        <v>2.1999999999999997</v>
      </c>
      <c r="AC214" s="27">
        <f t="shared" si="122"/>
        <v>50000</v>
      </c>
      <c r="AD214" s="28">
        <f t="shared" si="123"/>
        <v>200000</v>
      </c>
      <c r="AE214" s="28">
        <f t="shared" si="124"/>
        <v>257500</v>
      </c>
      <c r="AF214" s="28">
        <f t="shared" si="125"/>
        <v>25000</v>
      </c>
      <c r="AG214" s="28">
        <f t="shared" si="126"/>
        <v>0</v>
      </c>
      <c r="AH214" s="28">
        <f t="shared" si="127"/>
        <v>25000</v>
      </c>
      <c r="AI214" s="28">
        <f t="shared" si="128"/>
        <v>33369.357072000006</v>
      </c>
      <c r="AJ214" s="29" t="str">
        <f t="shared" si="129"/>
        <v>N</v>
      </c>
      <c r="AK214" s="30">
        <f t="shared" si="130"/>
        <v>1.1999999999999997</v>
      </c>
      <c r="AL214" s="31">
        <f t="shared" si="131"/>
        <v>50000</v>
      </c>
      <c r="AM214" s="31">
        <f t="shared" si="132"/>
        <v>200000</v>
      </c>
      <c r="AN214" s="31">
        <f t="shared" si="133"/>
        <v>257500</v>
      </c>
      <c r="AO214" s="31">
        <f t="shared" si="134"/>
        <v>25000</v>
      </c>
      <c r="AP214" s="31">
        <f t="shared" si="135"/>
        <v>0</v>
      </c>
      <c r="AQ214" s="31">
        <f t="shared" si="136"/>
        <v>25000</v>
      </c>
      <c r="AR214" s="31">
        <f t="shared" si="137"/>
        <v>36871.518496320008</v>
      </c>
      <c r="AS214" s="32">
        <f t="shared" si="138"/>
        <v>0.19999999999999973</v>
      </c>
      <c r="AT214" s="33">
        <f t="shared" si="139"/>
        <v>50000</v>
      </c>
      <c r="AU214" s="33">
        <f t="shared" si="140"/>
        <v>200000</v>
      </c>
      <c r="AV214" s="33">
        <v>257500</v>
      </c>
      <c r="AW214" s="33">
        <f t="shared" si="141"/>
        <v>3282.125</v>
      </c>
      <c r="AX214" s="33">
        <f t="shared" si="142"/>
        <v>62301.68460609921</v>
      </c>
      <c r="AY214" s="34">
        <f t="shared" si="143"/>
        <v>162607.99137441925</v>
      </c>
    </row>
    <row r="215" spans="1:51" ht="15.75" customHeight="1" x14ac:dyDescent="0.3">
      <c r="A215" s="166" t="s">
        <v>415</v>
      </c>
      <c r="B215" s="99">
        <v>5709.48</v>
      </c>
      <c r="C215" s="99">
        <v>26801.01</v>
      </c>
      <c r="D215" s="99">
        <v>86101.29</v>
      </c>
      <c r="E215" s="99">
        <v>77986.080000000002</v>
      </c>
      <c r="F215" s="113">
        <v>66000</v>
      </c>
      <c r="G215" s="112">
        <v>0</v>
      </c>
      <c r="H215" s="182">
        <v>46281</v>
      </c>
      <c r="I215" s="182">
        <v>46342</v>
      </c>
      <c r="J215" s="166">
        <v>2.6</v>
      </c>
      <c r="K215" s="166">
        <v>1.6</v>
      </c>
      <c r="L215" s="167" t="s">
        <v>1207</v>
      </c>
      <c r="M215" s="168" t="s">
        <v>1204</v>
      </c>
      <c r="N215" s="169">
        <v>0.01</v>
      </c>
      <c r="O215" s="21">
        <f t="shared" si="108"/>
        <v>1</v>
      </c>
      <c r="P215" s="21" t="str">
        <f t="shared" si="109"/>
        <v>N</v>
      </c>
      <c r="Q215" s="22">
        <f t="shared" si="110"/>
        <v>32510.489999999998</v>
      </c>
      <c r="R215" s="8" t="str">
        <f t="shared" si="111"/>
        <v>N</v>
      </c>
      <c r="S215" s="23">
        <f t="shared" si="112"/>
        <v>2</v>
      </c>
      <c r="T215" s="24">
        <f t="shared" si="113"/>
        <v>50000</v>
      </c>
      <c r="U215" s="24">
        <f t="shared" si="114"/>
        <v>200000</v>
      </c>
      <c r="V215" s="24">
        <f t="shared" si="115"/>
        <v>257500</v>
      </c>
      <c r="W215" s="24">
        <f t="shared" si="116"/>
        <v>16417.797449999998</v>
      </c>
      <c r="X215" s="24">
        <f t="shared" si="117"/>
        <v>0</v>
      </c>
      <c r="Y215" s="24">
        <f t="shared" si="118"/>
        <v>16417.797449999998</v>
      </c>
      <c r="Z215" s="24">
        <f t="shared" si="119"/>
        <v>16417.797449999998</v>
      </c>
      <c r="AA215" s="25" t="str">
        <f t="shared" si="120"/>
        <v>N</v>
      </c>
      <c r="AB215" s="26">
        <f t="shared" si="121"/>
        <v>1</v>
      </c>
      <c r="AC215" s="27">
        <f t="shared" si="122"/>
        <v>50000</v>
      </c>
      <c r="AD215" s="28">
        <f t="shared" si="123"/>
        <v>200000</v>
      </c>
      <c r="AE215" s="28">
        <f t="shared" si="124"/>
        <v>257500</v>
      </c>
      <c r="AF215" s="28">
        <f t="shared" si="125"/>
        <v>16581.975424499997</v>
      </c>
      <c r="AG215" s="28">
        <f t="shared" si="126"/>
        <v>0</v>
      </c>
      <c r="AH215" s="28">
        <f t="shared" si="127"/>
        <v>16581.975424499997</v>
      </c>
      <c r="AI215" s="28">
        <f t="shared" si="128"/>
        <v>16581.975424499997</v>
      </c>
      <c r="AJ215" s="29" t="str">
        <f t="shared" si="129"/>
        <v>N</v>
      </c>
      <c r="AK215" s="30">
        <f t="shared" si="130"/>
        <v>0</v>
      </c>
      <c r="AL215" s="31">
        <f t="shared" si="131"/>
        <v>50000</v>
      </c>
      <c r="AM215" s="31">
        <f t="shared" si="132"/>
        <v>200000</v>
      </c>
      <c r="AN215" s="31">
        <f t="shared" si="133"/>
        <v>257500</v>
      </c>
      <c r="AO215" s="31">
        <f t="shared" si="134"/>
        <v>0</v>
      </c>
      <c r="AP215" s="31">
        <f t="shared" si="135"/>
        <v>0</v>
      </c>
      <c r="AQ215" s="31">
        <f t="shared" si="136"/>
        <v>0</v>
      </c>
      <c r="AR215" s="31">
        <f t="shared" si="137"/>
        <v>0</v>
      </c>
      <c r="AS215" s="32">
        <f t="shared" si="138"/>
        <v>0</v>
      </c>
      <c r="AT215" s="33">
        <f t="shared" si="139"/>
        <v>50000</v>
      </c>
      <c r="AU215" s="33">
        <f t="shared" si="140"/>
        <v>200000</v>
      </c>
      <c r="AV215" s="33">
        <v>257500</v>
      </c>
      <c r="AW215" s="33">
        <f t="shared" si="141"/>
        <v>0</v>
      </c>
      <c r="AX215" s="33">
        <f t="shared" si="142"/>
        <v>0</v>
      </c>
      <c r="AY215" s="34">
        <f t="shared" si="143"/>
        <v>32999.772874499991</v>
      </c>
    </row>
    <row r="216" spans="1:51" ht="15.75" customHeight="1" x14ac:dyDescent="0.3">
      <c r="A216" s="166" t="s">
        <v>416</v>
      </c>
      <c r="B216" s="99">
        <v>9444.3799999999992</v>
      </c>
      <c r="C216" s="99">
        <v>9248.6299999999992</v>
      </c>
      <c r="D216" s="99">
        <v>32154.09</v>
      </c>
      <c r="E216" s="99">
        <v>22978.79</v>
      </c>
      <c r="F216" s="113">
        <v>190000</v>
      </c>
      <c r="G216" s="112">
        <v>12500</v>
      </c>
      <c r="H216" s="182">
        <v>46511</v>
      </c>
      <c r="I216" s="182">
        <v>46549</v>
      </c>
      <c r="J216" s="166">
        <v>4</v>
      </c>
      <c r="K216" s="166">
        <v>2.4</v>
      </c>
      <c r="L216" s="167" t="s">
        <v>1207</v>
      </c>
      <c r="M216" s="168" t="s">
        <v>1203</v>
      </c>
      <c r="N216" s="169">
        <v>0.02</v>
      </c>
      <c r="O216" s="21">
        <f t="shared" si="108"/>
        <v>1.6</v>
      </c>
      <c r="P216" s="21" t="str">
        <f t="shared" si="109"/>
        <v>N</v>
      </c>
      <c r="Q216" s="22">
        <f t="shared" si="110"/>
        <v>18693.009999999998</v>
      </c>
      <c r="R216" s="8" t="str">
        <f t="shared" si="111"/>
        <v>N</v>
      </c>
      <c r="S216" s="23">
        <f t="shared" si="112"/>
        <v>2.1333333333333333</v>
      </c>
      <c r="T216" s="24">
        <f t="shared" si="113"/>
        <v>50000</v>
      </c>
      <c r="U216" s="24">
        <f t="shared" si="114"/>
        <v>200000</v>
      </c>
      <c r="V216" s="24">
        <f t="shared" si="115"/>
        <v>257500</v>
      </c>
      <c r="W216" s="24">
        <f t="shared" si="116"/>
        <v>14300.152649999998</v>
      </c>
      <c r="X216" s="24">
        <f t="shared" si="117"/>
        <v>0</v>
      </c>
      <c r="Y216" s="24">
        <f t="shared" si="118"/>
        <v>14300.152649999998</v>
      </c>
      <c r="Z216" s="24">
        <f t="shared" si="119"/>
        <v>4766.7175499999994</v>
      </c>
      <c r="AA216" s="25" t="str">
        <f t="shared" si="120"/>
        <v>N</v>
      </c>
      <c r="AB216" s="26">
        <f t="shared" si="121"/>
        <v>1.1333333333333333</v>
      </c>
      <c r="AC216" s="27">
        <f t="shared" si="122"/>
        <v>50000</v>
      </c>
      <c r="AD216" s="28">
        <f t="shared" si="123"/>
        <v>200000</v>
      </c>
      <c r="AE216" s="28">
        <f t="shared" si="124"/>
        <v>257500</v>
      </c>
      <c r="AF216" s="28">
        <f t="shared" si="125"/>
        <v>14586.155703</v>
      </c>
      <c r="AG216" s="28">
        <f t="shared" si="126"/>
        <v>0</v>
      </c>
      <c r="AH216" s="28">
        <f t="shared" si="127"/>
        <v>14586.155703</v>
      </c>
      <c r="AI216" s="28">
        <f t="shared" si="128"/>
        <v>4862.0519009999989</v>
      </c>
      <c r="AJ216" s="29" t="str">
        <f t="shared" si="129"/>
        <v>N</v>
      </c>
      <c r="AK216" s="30">
        <f t="shared" si="130"/>
        <v>0.1333333333333333</v>
      </c>
      <c r="AL216" s="31">
        <f t="shared" si="131"/>
        <v>50000</v>
      </c>
      <c r="AM216" s="31">
        <f t="shared" si="132"/>
        <v>200000</v>
      </c>
      <c r="AN216" s="31">
        <f t="shared" si="133"/>
        <v>257500</v>
      </c>
      <c r="AO216" s="31">
        <f t="shared" si="134"/>
        <v>14877.878817059998</v>
      </c>
      <c r="AP216" s="31">
        <f t="shared" si="135"/>
        <v>0</v>
      </c>
      <c r="AQ216" s="31">
        <f t="shared" si="136"/>
        <v>14877.878817059998</v>
      </c>
      <c r="AR216" s="31">
        <f t="shared" si="137"/>
        <v>4959.2929390200006</v>
      </c>
      <c r="AS216" s="32">
        <f t="shared" si="138"/>
        <v>0</v>
      </c>
      <c r="AT216" s="33">
        <f t="shared" si="139"/>
        <v>50000</v>
      </c>
      <c r="AU216" s="33">
        <f t="shared" si="140"/>
        <v>200000</v>
      </c>
      <c r="AV216" s="33">
        <v>257500</v>
      </c>
      <c r="AW216" s="33">
        <f t="shared" si="141"/>
        <v>0</v>
      </c>
      <c r="AX216" s="33">
        <f t="shared" si="142"/>
        <v>0</v>
      </c>
      <c r="AY216" s="34">
        <f t="shared" si="143"/>
        <v>14588.062390019999</v>
      </c>
    </row>
    <row r="217" spans="1:51" ht="15.75" customHeight="1" x14ac:dyDescent="0.3">
      <c r="A217" s="166" t="s">
        <v>417</v>
      </c>
      <c r="B217" s="99">
        <v>9875.9599999999991</v>
      </c>
      <c r="C217" s="99">
        <v>33306.660000000003</v>
      </c>
      <c r="D217" s="99">
        <v>53419.77</v>
      </c>
      <c r="E217" s="99">
        <v>41133.160000000003</v>
      </c>
      <c r="F217" s="113">
        <v>15000</v>
      </c>
      <c r="G217" s="112">
        <v>0</v>
      </c>
      <c r="H217" s="182">
        <v>46511</v>
      </c>
      <c r="I217" s="182">
        <v>46567</v>
      </c>
      <c r="J217" s="166">
        <v>3.1</v>
      </c>
      <c r="K217" s="166">
        <v>0.8</v>
      </c>
      <c r="L217" s="167" t="s">
        <v>1207</v>
      </c>
      <c r="M217" s="168" t="s">
        <v>1204</v>
      </c>
      <c r="N217" s="169">
        <v>0.02</v>
      </c>
      <c r="O217" s="21">
        <f t="shared" si="108"/>
        <v>2.2999999999999998</v>
      </c>
      <c r="P217" s="21" t="str">
        <f t="shared" si="109"/>
        <v>N</v>
      </c>
      <c r="Q217" s="22">
        <f t="shared" si="110"/>
        <v>43182.62</v>
      </c>
      <c r="R217" s="8" t="str">
        <f t="shared" si="111"/>
        <v>N</v>
      </c>
      <c r="S217" s="23">
        <f t="shared" si="112"/>
        <v>4.5999999999999996</v>
      </c>
      <c r="T217" s="24">
        <f t="shared" si="113"/>
        <v>50000</v>
      </c>
      <c r="U217" s="24">
        <f t="shared" si="114"/>
        <v>200000</v>
      </c>
      <c r="V217" s="24">
        <f t="shared" si="115"/>
        <v>257500</v>
      </c>
      <c r="W217" s="24">
        <f t="shared" si="116"/>
        <v>22023.136200000001</v>
      </c>
      <c r="X217" s="24">
        <f t="shared" si="117"/>
        <v>0</v>
      </c>
      <c r="Y217" s="24">
        <f t="shared" si="118"/>
        <v>22023.136200000001</v>
      </c>
      <c r="Z217" s="24">
        <f t="shared" si="119"/>
        <v>22023.136200000001</v>
      </c>
      <c r="AA217" s="25" t="str">
        <f t="shared" si="120"/>
        <v>N</v>
      </c>
      <c r="AB217" s="26">
        <f t="shared" si="121"/>
        <v>3.5999999999999996</v>
      </c>
      <c r="AC217" s="27">
        <f t="shared" si="122"/>
        <v>50000</v>
      </c>
      <c r="AD217" s="28">
        <f t="shared" si="123"/>
        <v>200000</v>
      </c>
      <c r="AE217" s="28">
        <f t="shared" si="124"/>
        <v>257500</v>
      </c>
      <c r="AF217" s="28">
        <f t="shared" si="125"/>
        <v>22463.598924000002</v>
      </c>
      <c r="AG217" s="28">
        <f t="shared" si="126"/>
        <v>0</v>
      </c>
      <c r="AH217" s="28">
        <f t="shared" si="127"/>
        <v>22463.598924000002</v>
      </c>
      <c r="AI217" s="28">
        <f t="shared" si="128"/>
        <v>22463.598924000002</v>
      </c>
      <c r="AJ217" s="29" t="str">
        <f t="shared" si="129"/>
        <v>N</v>
      </c>
      <c r="AK217" s="30">
        <f t="shared" si="130"/>
        <v>2.5999999999999996</v>
      </c>
      <c r="AL217" s="31">
        <f t="shared" si="131"/>
        <v>50000</v>
      </c>
      <c r="AM217" s="31">
        <f t="shared" si="132"/>
        <v>200000</v>
      </c>
      <c r="AN217" s="31">
        <f t="shared" si="133"/>
        <v>257500</v>
      </c>
      <c r="AO217" s="31">
        <f t="shared" si="134"/>
        <v>22912.870902480001</v>
      </c>
      <c r="AP217" s="31">
        <f t="shared" si="135"/>
        <v>0</v>
      </c>
      <c r="AQ217" s="31">
        <f t="shared" si="136"/>
        <v>22912.870902480001</v>
      </c>
      <c r="AR217" s="31">
        <f t="shared" si="137"/>
        <v>22912.870902480001</v>
      </c>
      <c r="AS217" s="32">
        <f t="shared" si="138"/>
        <v>1.5999999999999996</v>
      </c>
      <c r="AT217" s="33">
        <f t="shared" si="139"/>
        <v>50000</v>
      </c>
      <c r="AU217" s="33">
        <f t="shared" si="140"/>
        <v>200000</v>
      </c>
      <c r="AV217" s="33">
        <v>257500</v>
      </c>
      <c r="AW217" s="33">
        <f t="shared" si="141"/>
        <v>23371.128320529602</v>
      </c>
      <c r="AX217" s="33">
        <f t="shared" si="142"/>
        <v>23371.128320529602</v>
      </c>
      <c r="AY217" s="34">
        <f t="shared" si="143"/>
        <v>90770.734347009609</v>
      </c>
    </row>
    <row r="218" spans="1:51" ht="15.75" customHeight="1" x14ac:dyDescent="0.3">
      <c r="A218" s="166" t="s">
        <v>418</v>
      </c>
      <c r="B218" s="99">
        <v>15222.55</v>
      </c>
      <c r="C218" s="99">
        <v>6411.04</v>
      </c>
      <c r="D218" s="99">
        <v>89239.59</v>
      </c>
      <c r="E218" s="99">
        <v>85591.52</v>
      </c>
      <c r="F218" s="113">
        <v>111000</v>
      </c>
      <c r="G218" s="112">
        <v>12500</v>
      </c>
      <c r="H218" s="182">
        <v>46209</v>
      </c>
      <c r="I218" s="182">
        <v>46291</v>
      </c>
      <c r="J218" s="166">
        <v>1.5</v>
      </c>
      <c r="K218" s="166">
        <v>0.6</v>
      </c>
      <c r="L218" s="167" t="s">
        <v>1206</v>
      </c>
      <c r="M218" s="168" t="s">
        <v>1203</v>
      </c>
      <c r="N218" s="169">
        <v>0.02</v>
      </c>
      <c r="O218" s="21">
        <f t="shared" si="108"/>
        <v>0.9</v>
      </c>
      <c r="P218" s="21" t="str">
        <f t="shared" si="109"/>
        <v>N</v>
      </c>
      <c r="Q218" s="22">
        <f t="shared" si="110"/>
        <v>21633.59</v>
      </c>
      <c r="R218" s="8" t="str">
        <f t="shared" si="111"/>
        <v>N</v>
      </c>
      <c r="S218" s="23">
        <f t="shared" si="112"/>
        <v>1.2</v>
      </c>
      <c r="T218" s="24">
        <f t="shared" si="113"/>
        <v>20500</v>
      </c>
      <c r="U218" s="24">
        <f t="shared" si="114"/>
        <v>100000</v>
      </c>
      <c r="V218" s="24">
        <f t="shared" si="115"/>
        <v>257500</v>
      </c>
      <c r="W218" s="24">
        <f t="shared" si="116"/>
        <v>8070.3075000000026</v>
      </c>
      <c r="X218" s="24">
        <f t="shared" si="117"/>
        <v>0</v>
      </c>
      <c r="Y218" s="24">
        <f t="shared" si="118"/>
        <v>8070.3075000000026</v>
      </c>
      <c r="Z218" s="24">
        <f t="shared" si="119"/>
        <v>13995.954299999998</v>
      </c>
      <c r="AA218" s="25" t="str">
        <f t="shared" si="120"/>
        <v>N</v>
      </c>
      <c r="AB218" s="26">
        <f t="shared" si="121"/>
        <v>0.19999999999999996</v>
      </c>
      <c r="AC218" s="27">
        <f t="shared" si="122"/>
        <v>20500</v>
      </c>
      <c r="AD218" s="28">
        <f t="shared" si="123"/>
        <v>100000</v>
      </c>
      <c r="AE218" s="28">
        <f t="shared" si="124"/>
        <v>257500</v>
      </c>
      <c r="AF218" s="28">
        <f t="shared" si="125"/>
        <v>2017.5768750000007</v>
      </c>
      <c r="AG218" s="28">
        <f t="shared" si="126"/>
        <v>0</v>
      </c>
      <c r="AH218" s="28">
        <f t="shared" si="127"/>
        <v>2017.5768750000007</v>
      </c>
      <c r="AI218" s="28">
        <f t="shared" si="128"/>
        <v>20490.010160999998</v>
      </c>
      <c r="AJ218" s="29" t="str">
        <f t="shared" si="129"/>
        <v>N</v>
      </c>
      <c r="AK218" s="30">
        <f t="shared" si="130"/>
        <v>0</v>
      </c>
      <c r="AL218" s="31">
        <f t="shared" si="131"/>
        <v>20500</v>
      </c>
      <c r="AM218" s="31">
        <f t="shared" si="132"/>
        <v>100000</v>
      </c>
      <c r="AN218" s="31">
        <f t="shared" si="133"/>
        <v>257500</v>
      </c>
      <c r="AO218" s="31">
        <f t="shared" si="134"/>
        <v>0</v>
      </c>
      <c r="AP218" s="31">
        <f t="shared" si="135"/>
        <v>0</v>
      </c>
      <c r="AQ218" s="31">
        <f t="shared" si="136"/>
        <v>0</v>
      </c>
      <c r="AR218" s="31">
        <f t="shared" si="137"/>
        <v>0</v>
      </c>
      <c r="AS218" s="32">
        <f t="shared" si="138"/>
        <v>0</v>
      </c>
      <c r="AT218" s="33">
        <f t="shared" si="139"/>
        <v>20500</v>
      </c>
      <c r="AU218" s="33">
        <f t="shared" si="140"/>
        <v>100000</v>
      </c>
      <c r="AV218" s="33">
        <v>257500</v>
      </c>
      <c r="AW218" s="33">
        <f t="shared" si="141"/>
        <v>0</v>
      </c>
      <c r="AX218" s="33">
        <f t="shared" si="142"/>
        <v>0</v>
      </c>
      <c r="AY218" s="34">
        <f t="shared" si="143"/>
        <v>34485.964460999996</v>
      </c>
    </row>
    <row r="219" spans="1:51" ht="15.75" customHeight="1" x14ac:dyDescent="0.3">
      <c r="A219" s="166" t="s">
        <v>419</v>
      </c>
      <c r="B219" s="99">
        <v>5611.23</v>
      </c>
      <c r="C219" s="99">
        <v>29456.43</v>
      </c>
      <c r="D219" s="99">
        <v>105932.86</v>
      </c>
      <c r="E219" s="99">
        <v>101611.71</v>
      </c>
      <c r="F219" s="113">
        <v>100000</v>
      </c>
      <c r="G219" s="112">
        <v>0</v>
      </c>
      <c r="H219" s="182">
        <v>46290</v>
      </c>
      <c r="I219" s="182">
        <v>46305</v>
      </c>
      <c r="J219" s="166">
        <v>5</v>
      </c>
      <c r="K219" s="166">
        <v>3.5</v>
      </c>
      <c r="L219" s="167" t="s">
        <v>1206</v>
      </c>
      <c r="M219" s="168" t="s">
        <v>1204</v>
      </c>
      <c r="N219" s="169">
        <v>0.04</v>
      </c>
      <c r="O219" s="21">
        <f t="shared" si="108"/>
        <v>1.5</v>
      </c>
      <c r="P219" s="21" t="str">
        <f t="shared" si="109"/>
        <v>N</v>
      </c>
      <c r="Q219" s="22">
        <f t="shared" si="110"/>
        <v>35067.660000000003</v>
      </c>
      <c r="R219" s="8" t="str">
        <f t="shared" si="111"/>
        <v>N</v>
      </c>
      <c r="S219" s="23">
        <f t="shared" si="112"/>
        <v>3</v>
      </c>
      <c r="T219" s="24">
        <f t="shared" si="113"/>
        <v>20500</v>
      </c>
      <c r="U219" s="24">
        <f t="shared" si="114"/>
        <v>100000</v>
      </c>
      <c r="V219" s="24">
        <f t="shared" si="115"/>
        <v>257500</v>
      </c>
      <c r="W219" s="24">
        <f t="shared" si="116"/>
        <v>0</v>
      </c>
      <c r="X219" s="24">
        <f t="shared" si="117"/>
        <v>0</v>
      </c>
      <c r="Y219" s="24">
        <f t="shared" si="118"/>
        <v>0</v>
      </c>
      <c r="Z219" s="24">
        <f t="shared" si="119"/>
        <v>36470.366400000006</v>
      </c>
      <c r="AA219" s="25" t="str">
        <f t="shared" si="120"/>
        <v>N</v>
      </c>
      <c r="AB219" s="26">
        <f t="shared" si="121"/>
        <v>2</v>
      </c>
      <c r="AC219" s="27">
        <f t="shared" si="122"/>
        <v>20500</v>
      </c>
      <c r="AD219" s="28">
        <f t="shared" si="123"/>
        <v>100000</v>
      </c>
      <c r="AE219" s="28">
        <f t="shared" si="124"/>
        <v>257500</v>
      </c>
      <c r="AF219" s="28">
        <f t="shared" si="125"/>
        <v>0</v>
      </c>
      <c r="AG219" s="28">
        <f t="shared" si="126"/>
        <v>0</v>
      </c>
      <c r="AH219" s="28">
        <f t="shared" si="127"/>
        <v>0</v>
      </c>
      <c r="AI219" s="28">
        <f t="shared" si="128"/>
        <v>37929.181056000009</v>
      </c>
      <c r="AJ219" s="29" t="str">
        <f t="shared" si="129"/>
        <v>N</v>
      </c>
      <c r="AK219" s="30">
        <f t="shared" si="130"/>
        <v>1</v>
      </c>
      <c r="AL219" s="31">
        <f t="shared" si="131"/>
        <v>20500</v>
      </c>
      <c r="AM219" s="31">
        <f t="shared" si="132"/>
        <v>100000</v>
      </c>
      <c r="AN219" s="31">
        <f t="shared" si="133"/>
        <v>257500</v>
      </c>
      <c r="AO219" s="31">
        <f t="shared" si="134"/>
        <v>0</v>
      </c>
      <c r="AP219" s="31">
        <f t="shared" si="135"/>
        <v>0</v>
      </c>
      <c r="AQ219" s="31">
        <f t="shared" si="136"/>
        <v>0</v>
      </c>
      <c r="AR219" s="31">
        <f t="shared" si="137"/>
        <v>39446.348298240009</v>
      </c>
      <c r="AS219" s="32">
        <f t="shared" si="138"/>
        <v>0</v>
      </c>
      <c r="AT219" s="33">
        <f t="shared" si="139"/>
        <v>20500</v>
      </c>
      <c r="AU219" s="33">
        <f t="shared" si="140"/>
        <v>100000</v>
      </c>
      <c r="AV219" s="33">
        <v>257500</v>
      </c>
      <c r="AW219" s="33">
        <f t="shared" si="141"/>
        <v>0</v>
      </c>
      <c r="AX219" s="33">
        <f t="shared" si="142"/>
        <v>0</v>
      </c>
      <c r="AY219" s="34">
        <f t="shared" si="143"/>
        <v>113845.89575424002</v>
      </c>
    </row>
    <row r="220" spans="1:51" ht="15.75" customHeight="1" x14ac:dyDescent="0.3">
      <c r="A220" s="166" t="s">
        <v>420</v>
      </c>
      <c r="B220" s="99">
        <v>20171.25</v>
      </c>
      <c r="C220" s="99">
        <v>30318.93</v>
      </c>
      <c r="D220" s="99">
        <v>93349.61</v>
      </c>
      <c r="E220" s="99">
        <v>84253.33</v>
      </c>
      <c r="F220" s="113">
        <v>68000</v>
      </c>
      <c r="G220" s="112">
        <v>12500</v>
      </c>
      <c r="H220" s="182">
        <v>46559</v>
      </c>
      <c r="I220" s="182">
        <v>46648</v>
      </c>
      <c r="J220" s="166">
        <v>4.5</v>
      </c>
      <c r="K220" s="166">
        <v>4.3</v>
      </c>
      <c r="L220" s="167" t="s">
        <v>1206</v>
      </c>
      <c r="M220" s="168" t="s">
        <v>1205</v>
      </c>
      <c r="N220" s="169">
        <v>0.05</v>
      </c>
      <c r="O220" s="21">
        <f t="shared" si="108"/>
        <v>0.20000000000000018</v>
      </c>
      <c r="P220" s="21" t="str">
        <f t="shared" si="109"/>
        <v>N</v>
      </c>
      <c r="Q220" s="22">
        <f t="shared" si="110"/>
        <v>50490.18</v>
      </c>
      <c r="R220" s="8" t="str">
        <f t="shared" si="111"/>
        <v>N</v>
      </c>
      <c r="S220" s="23">
        <f t="shared" si="112"/>
        <v>0.20000000000000018</v>
      </c>
      <c r="T220" s="24">
        <f t="shared" si="113"/>
        <v>20500</v>
      </c>
      <c r="U220" s="24">
        <f t="shared" si="114"/>
        <v>100000</v>
      </c>
      <c r="V220" s="24">
        <f t="shared" si="115"/>
        <v>257500</v>
      </c>
      <c r="W220" s="24">
        <f t="shared" si="116"/>
        <v>6650.3899999999994</v>
      </c>
      <c r="X220" s="24">
        <f t="shared" si="117"/>
        <v>0</v>
      </c>
      <c r="Y220" s="24">
        <f t="shared" si="118"/>
        <v>6650.3899999999994</v>
      </c>
      <c r="Z220" s="24">
        <f t="shared" si="119"/>
        <v>46364.299000000006</v>
      </c>
      <c r="AA220" s="25" t="str">
        <f t="shared" si="120"/>
        <v>N</v>
      </c>
      <c r="AB220" s="26">
        <f t="shared" si="121"/>
        <v>0</v>
      </c>
      <c r="AC220" s="27">
        <f t="shared" si="122"/>
        <v>20500</v>
      </c>
      <c r="AD220" s="28">
        <f t="shared" si="123"/>
        <v>100000</v>
      </c>
      <c r="AE220" s="28">
        <f t="shared" si="124"/>
        <v>257500</v>
      </c>
      <c r="AF220" s="28">
        <f t="shared" si="125"/>
        <v>0</v>
      </c>
      <c r="AG220" s="28">
        <f t="shared" si="126"/>
        <v>0</v>
      </c>
      <c r="AH220" s="28">
        <f t="shared" si="127"/>
        <v>0</v>
      </c>
      <c r="AI220" s="28">
        <f t="shared" si="128"/>
        <v>0</v>
      </c>
      <c r="AJ220" s="29" t="str">
        <f t="shared" si="129"/>
        <v>N</v>
      </c>
      <c r="AK220" s="30">
        <f t="shared" si="130"/>
        <v>0</v>
      </c>
      <c r="AL220" s="31">
        <f t="shared" si="131"/>
        <v>20500</v>
      </c>
      <c r="AM220" s="31">
        <f t="shared" si="132"/>
        <v>100000</v>
      </c>
      <c r="AN220" s="31">
        <f t="shared" si="133"/>
        <v>257500</v>
      </c>
      <c r="AO220" s="31">
        <f t="shared" si="134"/>
        <v>0</v>
      </c>
      <c r="AP220" s="31">
        <f t="shared" si="135"/>
        <v>0</v>
      </c>
      <c r="AQ220" s="31">
        <f t="shared" si="136"/>
        <v>0</v>
      </c>
      <c r="AR220" s="31">
        <f t="shared" si="137"/>
        <v>0</v>
      </c>
      <c r="AS220" s="32">
        <f t="shared" si="138"/>
        <v>0</v>
      </c>
      <c r="AT220" s="33">
        <f t="shared" si="139"/>
        <v>20500</v>
      </c>
      <c r="AU220" s="33">
        <f t="shared" si="140"/>
        <v>100000</v>
      </c>
      <c r="AV220" s="33">
        <v>257500</v>
      </c>
      <c r="AW220" s="33">
        <f t="shared" si="141"/>
        <v>0</v>
      </c>
      <c r="AX220" s="33">
        <f t="shared" si="142"/>
        <v>0</v>
      </c>
      <c r="AY220" s="34">
        <f t="shared" si="143"/>
        <v>46364.299000000006</v>
      </c>
    </row>
    <row r="221" spans="1:51" ht="15.75" customHeight="1" x14ac:dyDescent="0.3">
      <c r="A221" s="166" t="s">
        <v>421</v>
      </c>
      <c r="B221" s="99">
        <v>9727.27</v>
      </c>
      <c r="C221" s="99">
        <v>11897.82</v>
      </c>
      <c r="D221" s="99">
        <v>86621.81</v>
      </c>
      <c r="E221" s="99">
        <v>83083.789999999994</v>
      </c>
      <c r="F221" s="113">
        <v>44000</v>
      </c>
      <c r="G221" s="112">
        <v>0</v>
      </c>
      <c r="H221" s="182">
        <v>46452</v>
      </c>
      <c r="I221" s="182">
        <v>46480</v>
      </c>
      <c r="J221" s="166">
        <v>4.8</v>
      </c>
      <c r="K221" s="166">
        <v>2.5</v>
      </c>
      <c r="L221" s="167" t="s">
        <v>1206</v>
      </c>
      <c r="M221" s="168" t="s">
        <v>1204</v>
      </c>
      <c r="N221" s="169">
        <v>5.1999999999999998E-2</v>
      </c>
      <c r="O221" s="21">
        <f t="shared" si="108"/>
        <v>2.2999999999999998</v>
      </c>
      <c r="P221" s="21" t="str">
        <f t="shared" si="109"/>
        <v>N</v>
      </c>
      <c r="Q221" s="22">
        <f t="shared" si="110"/>
        <v>21625.09</v>
      </c>
      <c r="R221" s="8" t="str">
        <f t="shared" si="111"/>
        <v>N</v>
      </c>
      <c r="S221" s="23">
        <f t="shared" si="112"/>
        <v>4.5999999999999996</v>
      </c>
      <c r="T221" s="24">
        <f t="shared" si="113"/>
        <v>20500</v>
      </c>
      <c r="U221" s="24">
        <f t="shared" si="114"/>
        <v>100000</v>
      </c>
      <c r="V221" s="24">
        <f t="shared" si="115"/>
        <v>257500</v>
      </c>
      <c r="W221" s="24">
        <f t="shared" si="116"/>
        <v>6689.0950000000012</v>
      </c>
      <c r="X221" s="24">
        <f t="shared" si="117"/>
        <v>0</v>
      </c>
      <c r="Y221" s="24">
        <f t="shared" si="118"/>
        <v>6689.0950000000012</v>
      </c>
      <c r="Z221" s="24">
        <f t="shared" si="119"/>
        <v>16060.499680000001</v>
      </c>
      <c r="AA221" s="25" t="str">
        <f t="shared" si="120"/>
        <v>N</v>
      </c>
      <c r="AB221" s="26">
        <f t="shared" si="121"/>
        <v>3.5999999999999996</v>
      </c>
      <c r="AC221" s="27">
        <f t="shared" si="122"/>
        <v>20500</v>
      </c>
      <c r="AD221" s="28">
        <f t="shared" si="123"/>
        <v>100000</v>
      </c>
      <c r="AE221" s="28">
        <f t="shared" si="124"/>
        <v>257500</v>
      </c>
      <c r="AF221" s="28">
        <f t="shared" si="125"/>
        <v>3344.5475000000006</v>
      </c>
      <c r="AG221" s="28">
        <f t="shared" si="126"/>
        <v>0</v>
      </c>
      <c r="AH221" s="28">
        <f t="shared" si="127"/>
        <v>3344.5475000000006</v>
      </c>
      <c r="AI221" s="28">
        <f t="shared" si="128"/>
        <v>20588.026103360004</v>
      </c>
      <c r="AJ221" s="29" t="str">
        <f t="shared" si="129"/>
        <v>N</v>
      </c>
      <c r="AK221" s="30">
        <f t="shared" si="130"/>
        <v>2.5999999999999996</v>
      </c>
      <c r="AL221" s="31">
        <f t="shared" si="131"/>
        <v>20500</v>
      </c>
      <c r="AM221" s="31">
        <f t="shared" si="132"/>
        <v>100000</v>
      </c>
      <c r="AN221" s="31">
        <f t="shared" si="133"/>
        <v>257500</v>
      </c>
      <c r="AO221" s="31">
        <f t="shared" si="134"/>
        <v>0</v>
      </c>
      <c r="AP221" s="31">
        <f t="shared" si="135"/>
        <v>0</v>
      </c>
      <c r="AQ221" s="31">
        <f t="shared" si="136"/>
        <v>0</v>
      </c>
      <c r="AR221" s="31">
        <f t="shared" si="137"/>
        <v>25177.067430734725</v>
      </c>
      <c r="AS221" s="32">
        <f t="shared" si="138"/>
        <v>1.5999999999999996</v>
      </c>
      <c r="AT221" s="33">
        <f t="shared" si="139"/>
        <v>20500</v>
      </c>
      <c r="AU221" s="33">
        <f t="shared" si="140"/>
        <v>100000</v>
      </c>
      <c r="AV221" s="33">
        <v>257500</v>
      </c>
      <c r="AW221" s="33">
        <f t="shared" si="141"/>
        <v>1672.2737500000003</v>
      </c>
      <c r="AX221" s="33">
        <f t="shared" si="142"/>
        <v>24814.001187132933</v>
      </c>
      <c r="AY221" s="34">
        <f t="shared" si="143"/>
        <v>86639.59440122766</v>
      </c>
    </row>
    <row r="222" spans="1:51" ht="15.75" customHeight="1" x14ac:dyDescent="0.3">
      <c r="A222" s="166" t="s">
        <v>422</v>
      </c>
      <c r="B222" s="99">
        <v>14620.4</v>
      </c>
      <c r="C222" s="99">
        <v>22430.37</v>
      </c>
      <c r="D222" s="99">
        <v>103888.1</v>
      </c>
      <c r="E222" s="99">
        <v>89409.21</v>
      </c>
      <c r="F222" s="113">
        <v>60000</v>
      </c>
      <c r="G222" s="112">
        <v>12500</v>
      </c>
      <c r="H222" s="182">
        <v>46436</v>
      </c>
      <c r="I222" s="182">
        <v>46447</v>
      </c>
      <c r="J222" s="166">
        <v>2.2000000000000002</v>
      </c>
      <c r="K222" s="166">
        <v>2.1</v>
      </c>
      <c r="L222" s="167" t="s">
        <v>1207</v>
      </c>
      <c r="M222" s="168" t="s">
        <v>1203</v>
      </c>
      <c r="N222" s="169">
        <v>0.04</v>
      </c>
      <c r="O222" s="21">
        <f t="shared" si="108"/>
        <v>0.10000000000000009</v>
      </c>
      <c r="P222" s="21" t="str">
        <f t="shared" si="109"/>
        <v>N</v>
      </c>
      <c r="Q222" s="22">
        <f t="shared" si="110"/>
        <v>37050.769999999997</v>
      </c>
      <c r="R222" s="8" t="str">
        <f t="shared" si="111"/>
        <v>N</v>
      </c>
      <c r="S222" s="23">
        <f t="shared" si="112"/>
        <v>0.13333333333333344</v>
      </c>
      <c r="T222" s="24">
        <f t="shared" si="113"/>
        <v>50000</v>
      </c>
      <c r="U222" s="24">
        <f t="shared" si="114"/>
        <v>200000</v>
      </c>
      <c r="V222" s="24">
        <f t="shared" si="115"/>
        <v>257500</v>
      </c>
      <c r="W222" s="24">
        <f t="shared" si="116"/>
        <v>28899.600599999998</v>
      </c>
      <c r="X222" s="24">
        <f t="shared" si="117"/>
        <v>0</v>
      </c>
      <c r="Y222" s="24">
        <f t="shared" si="118"/>
        <v>28899.600599999998</v>
      </c>
      <c r="Z222" s="24">
        <f t="shared" si="119"/>
        <v>9633.2001999999993</v>
      </c>
      <c r="AA222" s="25" t="str">
        <f t="shared" si="120"/>
        <v>N</v>
      </c>
      <c r="AB222" s="26">
        <f t="shared" si="121"/>
        <v>0</v>
      </c>
      <c r="AC222" s="27">
        <f t="shared" si="122"/>
        <v>50000</v>
      </c>
      <c r="AD222" s="28">
        <f t="shared" si="123"/>
        <v>200000</v>
      </c>
      <c r="AE222" s="28">
        <f t="shared" si="124"/>
        <v>257500</v>
      </c>
      <c r="AF222" s="28">
        <f t="shared" si="125"/>
        <v>0</v>
      </c>
      <c r="AG222" s="28">
        <f t="shared" si="126"/>
        <v>0</v>
      </c>
      <c r="AH222" s="28">
        <f t="shared" si="127"/>
        <v>0</v>
      </c>
      <c r="AI222" s="28">
        <f t="shared" si="128"/>
        <v>0</v>
      </c>
      <c r="AJ222" s="29" t="str">
        <f t="shared" si="129"/>
        <v>N</v>
      </c>
      <c r="AK222" s="30">
        <f t="shared" si="130"/>
        <v>0</v>
      </c>
      <c r="AL222" s="31">
        <f t="shared" si="131"/>
        <v>50000</v>
      </c>
      <c r="AM222" s="31">
        <f t="shared" si="132"/>
        <v>200000</v>
      </c>
      <c r="AN222" s="31">
        <f t="shared" si="133"/>
        <v>257500</v>
      </c>
      <c r="AO222" s="31">
        <f t="shared" si="134"/>
        <v>0</v>
      </c>
      <c r="AP222" s="31">
        <f t="shared" si="135"/>
        <v>0</v>
      </c>
      <c r="AQ222" s="31">
        <f t="shared" si="136"/>
        <v>0</v>
      </c>
      <c r="AR222" s="31">
        <f t="shared" si="137"/>
        <v>0</v>
      </c>
      <c r="AS222" s="32">
        <f t="shared" si="138"/>
        <v>0</v>
      </c>
      <c r="AT222" s="33">
        <f t="shared" si="139"/>
        <v>50000</v>
      </c>
      <c r="AU222" s="33">
        <f t="shared" si="140"/>
        <v>200000</v>
      </c>
      <c r="AV222" s="33">
        <v>257500</v>
      </c>
      <c r="AW222" s="33">
        <f t="shared" si="141"/>
        <v>0</v>
      </c>
      <c r="AX222" s="33">
        <f t="shared" si="142"/>
        <v>0</v>
      </c>
      <c r="AY222" s="34">
        <f t="shared" si="143"/>
        <v>9633.2001999999993</v>
      </c>
    </row>
    <row r="223" spans="1:51" ht="15.75" customHeight="1" x14ac:dyDescent="0.3">
      <c r="A223" s="166" t="s">
        <v>423</v>
      </c>
      <c r="B223" s="99">
        <v>18731.25</v>
      </c>
      <c r="C223" s="99">
        <v>30025.21</v>
      </c>
      <c r="D223" s="99">
        <v>85755.21</v>
      </c>
      <c r="E223" s="99">
        <v>78131.100000000006</v>
      </c>
      <c r="F223" s="113">
        <v>45000</v>
      </c>
      <c r="G223" s="112">
        <v>0</v>
      </c>
      <c r="H223" s="182">
        <v>46564</v>
      </c>
      <c r="I223" s="182">
        <v>46645</v>
      </c>
      <c r="J223" s="166">
        <v>3.9</v>
      </c>
      <c r="K223" s="166">
        <v>1.1000000000000001</v>
      </c>
      <c r="L223" s="167" t="s">
        <v>1207</v>
      </c>
      <c r="M223" s="168" t="s">
        <v>1203</v>
      </c>
      <c r="N223" s="169">
        <v>1.6E-2</v>
      </c>
      <c r="O223" s="21">
        <f t="shared" si="108"/>
        <v>2.8</v>
      </c>
      <c r="P223" s="21" t="str">
        <f t="shared" si="109"/>
        <v>N</v>
      </c>
      <c r="Q223" s="22">
        <f t="shared" si="110"/>
        <v>48756.46</v>
      </c>
      <c r="R223" s="8" t="str">
        <f t="shared" si="111"/>
        <v>N</v>
      </c>
      <c r="S223" s="23">
        <f t="shared" si="112"/>
        <v>3.7333333333333329</v>
      </c>
      <c r="T223" s="24">
        <f t="shared" si="113"/>
        <v>50000</v>
      </c>
      <c r="U223" s="24">
        <f t="shared" si="114"/>
        <v>200000</v>
      </c>
      <c r="V223" s="24">
        <f t="shared" si="115"/>
        <v>257500</v>
      </c>
      <c r="W223" s="24">
        <f t="shared" si="116"/>
        <v>37152.42252</v>
      </c>
      <c r="X223" s="24">
        <f t="shared" si="117"/>
        <v>0</v>
      </c>
      <c r="Y223" s="24">
        <f t="shared" si="118"/>
        <v>37152.42252</v>
      </c>
      <c r="Z223" s="24">
        <f t="shared" si="119"/>
        <v>12384.14084</v>
      </c>
      <c r="AA223" s="25" t="str">
        <f t="shared" si="120"/>
        <v>N</v>
      </c>
      <c r="AB223" s="26">
        <f t="shared" si="121"/>
        <v>2.7333333333333329</v>
      </c>
      <c r="AC223" s="27">
        <f t="shared" si="122"/>
        <v>50000</v>
      </c>
      <c r="AD223" s="28">
        <f t="shared" si="123"/>
        <v>200000</v>
      </c>
      <c r="AE223" s="28">
        <f t="shared" si="124"/>
        <v>257500</v>
      </c>
      <c r="AF223" s="28">
        <f t="shared" si="125"/>
        <v>37500</v>
      </c>
      <c r="AG223" s="28">
        <f t="shared" si="126"/>
        <v>0</v>
      </c>
      <c r="AH223" s="28">
        <f t="shared" si="127"/>
        <v>37500</v>
      </c>
      <c r="AI223" s="28">
        <f t="shared" si="128"/>
        <v>12829.148373759999</v>
      </c>
      <c r="AJ223" s="29" t="str">
        <f t="shared" si="129"/>
        <v>N</v>
      </c>
      <c r="AK223" s="30">
        <f t="shared" si="130"/>
        <v>1.7333333333333329</v>
      </c>
      <c r="AL223" s="31">
        <f t="shared" si="131"/>
        <v>50000</v>
      </c>
      <c r="AM223" s="31">
        <f t="shared" si="132"/>
        <v>200000</v>
      </c>
      <c r="AN223" s="31">
        <f t="shared" si="133"/>
        <v>257500</v>
      </c>
      <c r="AO223" s="31">
        <f t="shared" si="134"/>
        <v>34661.413214249988</v>
      </c>
      <c r="AP223" s="31">
        <f t="shared" si="135"/>
        <v>0</v>
      </c>
      <c r="AQ223" s="31">
        <f t="shared" si="136"/>
        <v>34661.413214249988</v>
      </c>
      <c r="AR223" s="31">
        <f t="shared" si="137"/>
        <v>16473.001533490169</v>
      </c>
      <c r="AS223" s="32">
        <f t="shared" si="138"/>
        <v>0.73333333333333295</v>
      </c>
      <c r="AT223" s="33">
        <f t="shared" si="139"/>
        <v>50000</v>
      </c>
      <c r="AU223" s="33">
        <f t="shared" si="140"/>
        <v>200000</v>
      </c>
      <c r="AV223" s="33">
        <v>257500</v>
      </c>
      <c r="AW223" s="33">
        <f t="shared" si="141"/>
        <v>3698.2156993124991</v>
      </c>
      <c r="AX223" s="33">
        <f t="shared" si="142"/>
        <v>48254.349684391505</v>
      </c>
      <c r="AY223" s="34">
        <f t="shared" si="143"/>
        <v>89940.640431641674</v>
      </c>
    </row>
    <row r="224" spans="1:51" ht="15.75" customHeight="1" x14ac:dyDescent="0.3">
      <c r="A224" s="166" t="s">
        <v>424</v>
      </c>
      <c r="B224" s="99">
        <v>16145.16</v>
      </c>
      <c r="C224" s="99">
        <v>32355.95</v>
      </c>
      <c r="D224" s="99">
        <v>116670.73</v>
      </c>
      <c r="E224" s="99">
        <v>110588.45</v>
      </c>
      <c r="F224" s="113">
        <v>42000</v>
      </c>
      <c r="G224" s="112">
        <v>12500</v>
      </c>
      <c r="H224" s="182">
        <v>46218</v>
      </c>
      <c r="I224" s="182">
        <v>46292</v>
      </c>
      <c r="J224" s="166">
        <v>3.8</v>
      </c>
      <c r="K224" s="166">
        <v>2.8</v>
      </c>
      <c r="L224" s="167" t="s">
        <v>1207</v>
      </c>
      <c r="M224" s="168" t="s">
        <v>1204</v>
      </c>
      <c r="N224" s="169">
        <v>0.03</v>
      </c>
      <c r="O224" s="21">
        <f t="shared" si="108"/>
        <v>1</v>
      </c>
      <c r="P224" s="21" t="str">
        <f t="shared" si="109"/>
        <v>N</v>
      </c>
      <c r="Q224" s="22">
        <f t="shared" si="110"/>
        <v>48501.11</v>
      </c>
      <c r="R224" s="8" t="str">
        <f t="shared" si="111"/>
        <v>N</v>
      </c>
      <c r="S224" s="23">
        <f t="shared" si="112"/>
        <v>2</v>
      </c>
      <c r="T224" s="24">
        <f t="shared" si="113"/>
        <v>50000</v>
      </c>
      <c r="U224" s="24">
        <f t="shared" si="114"/>
        <v>200000</v>
      </c>
      <c r="V224" s="24">
        <f t="shared" si="115"/>
        <v>257500</v>
      </c>
      <c r="W224" s="24">
        <f t="shared" si="116"/>
        <v>24978.071650000002</v>
      </c>
      <c r="X224" s="24">
        <f t="shared" si="117"/>
        <v>0</v>
      </c>
      <c r="Y224" s="24">
        <f t="shared" si="118"/>
        <v>24978.071650000002</v>
      </c>
      <c r="Z224" s="24">
        <f t="shared" si="119"/>
        <v>24978.071650000002</v>
      </c>
      <c r="AA224" s="25" t="str">
        <f t="shared" si="120"/>
        <v>N</v>
      </c>
      <c r="AB224" s="26">
        <f t="shared" si="121"/>
        <v>1</v>
      </c>
      <c r="AC224" s="27">
        <f t="shared" si="122"/>
        <v>50000</v>
      </c>
      <c r="AD224" s="28">
        <f t="shared" si="123"/>
        <v>200000</v>
      </c>
      <c r="AE224" s="28">
        <f t="shared" si="124"/>
        <v>257500</v>
      </c>
      <c r="AF224" s="28">
        <f t="shared" si="125"/>
        <v>25000</v>
      </c>
      <c r="AG224" s="28">
        <f t="shared" si="126"/>
        <v>0</v>
      </c>
      <c r="AH224" s="28">
        <f t="shared" si="127"/>
        <v>25000</v>
      </c>
      <c r="AI224" s="28">
        <f t="shared" si="128"/>
        <v>26454.827599000004</v>
      </c>
      <c r="AJ224" s="29" t="str">
        <f t="shared" si="129"/>
        <v>N</v>
      </c>
      <c r="AK224" s="30">
        <f t="shared" si="130"/>
        <v>0</v>
      </c>
      <c r="AL224" s="31">
        <f t="shared" si="131"/>
        <v>50000</v>
      </c>
      <c r="AM224" s="31">
        <f t="shared" si="132"/>
        <v>200000</v>
      </c>
      <c r="AN224" s="31">
        <f t="shared" si="133"/>
        <v>257500</v>
      </c>
      <c r="AO224" s="31">
        <f t="shared" si="134"/>
        <v>0</v>
      </c>
      <c r="AP224" s="31">
        <f t="shared" si="135"/>
        <v>0</v>
      </c>
      <c r="AQ224" s="31">
        <f t="shared" si="136"/>
        <v>0</v>
      </c>
      <c r="AR224" s="31">
        <f t="shared" si="137"/>
        <v>0</v>
      </c>
      <c r="AS224" s="32">
        <f t="shared" si="138"/>
        <v>0</v>
      </c>
      <c r="AT224" s="33">
        <f t="shared" si="139"/>
        <v>50000</v>
      </c>
      <c r="AU224" s="33">
        <f t="shared" si="140"/>
        <v>200000</v>
      </c>
      <c r="AV224" s="33">
        <v>257500</v>
      </c>
      <c r="AW224" s="33">
        <f t="shared" si="141"/>
        <v>0</v>
      </c>
      <c r="AX224" s="33">
        <f t="shared" si="142"/>
        <v>0</v>
      </c>
      <c r="AY224" s="34">
        <f t="shared" si="143"/>
        <v>51432.899249000009</v>
      </c>
    </row>
    <row r="225" spans="1:51" ht="15.75" customHeight="1" x14ac:dyDescent="0.3">
      <c r="A225" s="166" t="s">
        <v>425</v>
      </c>
      <c r="B225" s="99">
        <v>8297.49</v>
      </c>
      <c r="C225" s="99">
        <v>15286.63</v>
      </c>
      <c r="D225" s="99">
        <v>80600.27</v>
      </c>
      <c r="E225" s="99">
        <v>73479.070000000007</v>
      </c>
      <c r="F225" s="113">
        <v>167000</v>
      </c>
      <c r="G225" s="112">
        <v>0</v>
      </c>
      <c r="H225" s="182">
        <v>46280</v>
      </c>
      <c r="I225" s="182">
        <v>46348</v>
      </c>
      <c r="J225" s="166">
        <v>2.6</v>
      </c>
      <c r="K225" s="166">
        <v>1</v>
      </c>
      <c r="L225" s="167" t="s">
        <v>1207</v>
      </c>
      <c r="M225" s="168" t="s">
        <v>1203</v>
      </c>
      <c r="N225" s="169">
        <v>3.3000000000000002E-2</v>
      </c>
      <c r="O225" s="21">
        <f t="shared" si="108"/>
        <v>1.6</v>
      </c>
      <c r="P225" s="21" t="str">
        <f t="shared" si="109"/>
        <v>N</v>
      </c>
      <c r="Q225" s="22">
        <f t="shared" si="110"/>
        <v>23584.12</v>
      </c>
      <c r="R225" s="8" t="str">
        <f t="shared" si="111"/>
        <v>N</v>
      </c>
      <c r="S225" s="23">
        <f t="shared" si="112"/>
        <v>2.1333333333333333</v>
      </c>
      <c r="T225" s="24">
        <f t="shared" si="113"/>
        <v>50000</v>
      </c>
      <c r="U225" s="24">
        <f t="shared" si="114"/>
        <v>200000</v>
      </c>
      <c r="V225" s="24">
        <f t="shared" si="115"/>
        <v>257500</v>
      </c>
      <c r="W225" s="24">
        <f t="shared" si="116"/>
        <v>18271.796969999999</v>
      </c>
      <c r="X225" s="24">
        <f t="shared" si="117"/>
        <v>0</v>
      </c>
      <c r="Y225" s="24">
        <f t="shared" si="118"/>
        <v>18271.796969999999</v>
      </c>
      <c r="Z225" s="24">
        <f t="shared" si="119"/>
        <v>6090.5989899999986</v>
      </c>
      <c r="AA225" s="25" t="str">
        <f t="shared" si="120"/>
        <v>N</v>
      </c>
      <c r="AB225" s="26">
        <f t="shared" si="121"/>
        <v>1.1333333333333333</v>
      </c>
      <c r="AC225" s="27">
        <f t="shared" si="122"/>
        <v>50000</v>
      </c>
      <c r="AD225" s="28">
        <f t="shared" si="123"/>
        <v>200000</v>
      </c>
      <c r="AE225" s="28">
        <f t="shared" si="124"/>
        <v>257500</v>
      </c>
      <c r="AF225" s="28">
        <f t="shared" si="125"/>
        <v>18874.766270009997</v>
      </c>
      <c r="AG225" s="28">
        <f t="shared" si="126"/>
        <v>0</v>
      </c>
      <c r="AH225" s="28">
        <f t="shared" si="127"/>
        <v>18874.766270009997</v>
      </c>
      <c r="AI225" s="28">
        <f t="shared" si="128"/>
        <v>6291.5887566700003</v>
      </c>
      <c r="AJ225" s="29" t="str">
        <f t="shared" si="129"/>
        <v>N</v>
      </c>
      <c r="AK225" s="30">
        <f t="shared" si="130"/>
        <v>0.1333333333333333</v>
      </c>
      <c r="AL225" s="31">
        <f t="shared" si="131"/>
        <v>50000</v>
      </c>
      <c r="AM225" s="31">
        <f t="shared" si="132"/>
        <v>200000</v>
      </c>
      <c r="AN225" s="31">
        <f t="shared" si="133"/>
        <v>257500</v>
      </c>
      <c r="AO225" s="31">
        <f t="shared" si="134"/>
        <v>19497.633556920326</v>
      </c>
      <c r="AP225" s="31">
        <f t="shared" si="135"/>
        <v>0</v>
      </c>
      <c r="AQ225" s="31">
        <f t="shared" si="136"/>
        <v>19497.633556920326</v>
      </c>
      <c r="AR225" s="31">
        <f t="shared" si="137"/>
        <v>6499.2111856401098</v>
      </c>
      <c r="AS225" s="32">
        <f t="shared" si="138"/>
        <v>0</v>
      </c>
      <c r="AT225" s="33">
        <f t="shared" si="139"/>
        <v>50000</v>
      </c>
      <c r="AU225" s="33">
        <f t="shared" si="140"/>
        <v>200000</v>
      </c>
      <c r="AV225" s="33">
        <v>257500</v>
      </c>
      <c r="AW225" s="33">
        <f t="shared" si="141"/>
        <v>0</v>
      </c>
      <c r="AX225" s="33">
        <f t="shared" si="142"/>
        <v>0</v>
      </c>
      <c r="AY225" s="34">
        <f t="shared" si="143"/>
        <v>18881.398932310109</v>
      </c>
    </row>
    <row r="226" spans="1:51" ht="15.75" customHeight="1" x14ac:dyDescent="0.3">
      <c r="A226" s="166" t="s">
        <v>426</v>
      </c>
      <c r="B226" s="99">
        <v>6061.17</v>
      </c>
      <c r="C226" s="99">
        <v>5911.65</v>
      </c>
      <c r="D226" s="99">
        <v>25308.2</v>
      </c>
      <c r="E226" s="99">
        <v>17329.41</v>
      </c>
      <c r="F226" s="113">
        <v>92000</v>
      </c>
      <c r="G226" s="114">
        <v>12500</v>
      </c>
      <c r="H226" s="182">
        <v>46210</v>
      </c>
      <c r="I226" s="182">
        <v>46224</v>
      </c>
      <c r="J226" s="166">
        <v>4.5999999999999996</v>
      </c>
      <c r="K226" s="166">
        <v>1.2</v>
      </c>
      <c r="L226" s="167" t="s">
        <v>1206</v>
      </c>
      <c r="M226" s="168" t="s">
        <v>1204</v>
      </c>
      <c r="N226" s="169">
        <v>0.04</v>
      </c>
      <c r="O226" s="21">
        <f t="shared" si="108"/>
        <v>3.3999999999999995</v>
      </c>
      <c r="P226" s="21" t="str">
        <f t="shared" si="109"/>
        <v>N</v>
      </c>
      <c r="Q226" s="22">
        <f t="shared" si="110"/>
        <v>11972.82</v>
      </c>
      <c r="R226" s="8" t="str">
        <f t="shared" si="111"/>
        <v>N</v>
      </c>
      <c r="S226" s="23">
        <f t="shared" si="112"/>
        <v>6.7999999999999989</v>
      </c>
      <c r="T226" s="24">
        <f t="shared" si="113"/>
        <v>20500</v>
      </c>
      <c r="U226" s="24">
        <f t="shared" si="114"/>
        <v>100000</v>
      </c>
      <c r="V226" s="24">
        <f t="shared" si="115"/>
        <v>257500</v>
      </c>
      <c r="W226" s="24">
        <f t="shared" si="116"/>
        <v>6225.8663999999999</v>
      </c>
      <c r="X226" s="24">
        <f t="shared" si="117"/>
        <v>0</v>
      </c>
      <c r="Y226" s="24">
        <f t="shared" si="118"/>
        <v>6225.8663999999999</v>
      </c>
      <c r="Z226" s="24">
        <f t="shared" si="119"/>
        <v>6225.8663999999999</v>
      </c>
      <c r="AA226" s="25" t="str">
        <f t="shared" si="120"/>
        <v>N</v>
      </c>
      <c r="AB226" s="26">
        <f t="shared" si="121"/>
        <v>5.7999999999999989</v>
      </c>
      <c r="AC226" s="27">
        <f t="shared" si="122"/>
        <v>20500</v>
      </c>
      <c r="AD226" s="28">
        <f t="shared" si="123"/>
        <v>100000</v>
      </c>
      <c r="AE226" s="28">
        <f t="shared" si="124"/>
        <v>257500</v>
      </c>
      <c r="AF226" s="28">
        <f t="shared" si="125"/>
        <v>6474.9010559999997</v>
      </c>
      <c r="AG226" s="28">
        <f t="shared" si="126"/>
        <v>0</v>
      </c>
      <c r="AH226" s="28">
        <f t="shared" si="127"/>
        <v>6474.9010559999997</v>
      </c>
      <c r="AI226" s="28">
        <f t="shared" si="128"/>
        <v>6474.9010559999997</v>
      </c>
      <c r="AJ226" s="29" t="str">
        <f t="shared" si="129"/>
        <v>N</v>
      </c>
      <c r="AK226" s="30">
        <f t="shared" si="130"/>
        <v>4.7999999999999989</v>
      </c>
      <c r="AL226" s="31">
        <f t="shared" si="131"/>
        <v>20500</v>
      </c>
      <c r="AM226" s="31">
        <f t="shared" si="132"/>
        <v>100000</v>
      </c>
      <c r="AN226" s="31">
        <f t="shared" si="133"/>
        <v>257500</v>
      </c>
      <c r="AO226" s="31">
        <f t="shared" si="134"/>
        <v>6733.8970982399997</v>
      </c>
      <c r="AP226" s="31">
        <f t="shared" si="135"/>
        <v>0</v>
      </c>
      <c r="AQ226" s="31">
        <f t="shared" si="136"/>
        <v>6733.8970982399997</v>
      </c>
      <c r="AR226" s="31">
        <f t="shared" si="137"/>
        <v>6733.8970982399997</v>
      </c>
      <c r="AS226" s="32">
        <f t="shared" si="138"/>
        <v>3.7999999999999989</v>
      </c>
      <c r="AT226" s="33">
        <f t="shared" si="139"/>
        <v>20500</v>
      </c>
      <c r="AU226" s="33">
        <f t="shared" si="140"/>
        <v>100000</v>
      </c>
      <c r="AV226" s="33">
        <v>257500</v>
      </c>
      <c r="AW226" s="33">
        <f t="shared" si="141"/>
        <v>7003.2529821695998</v>
      </c>
      <c r="AX226" s="33">
        <f t="shared" si="142"/>
        <v>7003.2529821695998</v>
      </c>
      <c r="AY226" s="34">
        <f t="shared" si="143"/>
        <v>26437.917536409601</v>
      </c>
    </row>
    <row r="227" spans="1:51" ht="15.75" customHeight="1" x14ac:dyDescent="0.3">
      <c r="A227" s="166" t="s">
        <v>427</v>
      </c>
      <c r="B227" s="99">
        <v>7066.34</v>
      </c>
      <c r="C227" s="99">
        <v>14297.47</v>
      </c>
      <c r="D227" s="99">
        <v>90852.38</v>
      </c>
      <c r="E227" s="99">
        <v>77332.27</v>
      </c>
      <c r="F227" s="113">
        <v>100000</v>
      </c>
      <c r="G227" s="114">
        <v>12500</v>
      </c>
      <c r="H227" s="182">
        <v>46402</v>
      </c>
      <c r="I227" s="182">
        <v>46480</v>
      </c>
      <c r="J227" s="166">
        <v>3.9</v>
      </c>
      <c r="K227" s="166">
        <v>1.6</v>
      </c>
      <c r="L227" s="167" t="s">
        <v>1206</v>
      </c>
      <c r="M227" s="168" t="s">
        <v>1204</v>
      </c>
      <c r="N227" s="169">
        <v>0.01</v>
      </c>
      <c r="O227" s="21">
        <f t="shared" si="108"/>
        <v>2.2999999999999998</v>
      </c>
      <c r="P227" s="21" t="str">
        <f t="shared" si="109"/>
        <v>N</v>
      </c>
      <c r="Q227" s="22">
        <f t="shared" si="110"/>
        <v>21363.809999999998</v>
      </c>
      <c r="R227" s="8" t="str">
        <f t="shared" si="111"/>
        <v>N</v>
      </c>
      <c r="S227" s="23">
        <f t="shared" si="112"/>
        <v>4.5999999999999996</v>
      </c>
      <c r="T227" s="24">
        <f t="shared" si="113"/>
        <v>20500</v>
      </c>
      <c r="U227" s="24">
        <f t="shared" si="114"/>
        <v>100000</v>
      </c>
      <c r="V227" s="24">
        <f t="shared" si="115"/>
        <v>257500</v>
      </c>
      <c r="W227" s="24">
        <f t="shared" si="116"/>
        <v>4573.8099999999977</v>
      </c>
      <c r="X227" s="24">
        <f t="shared" si="117"/>
        <v>0</v>
      </c>
      <c r="Y227" s="24">
        <f t="shared" si="118"/>
        <v>4573.8099999999977</v>
      </c>
      <c r="Z227" s="24">
        <f t="shared" si="119"/>
        <v>17003.6381</v>
      </c>
      <c r="AA227" s="25" t="str">
        <f t="shared" si="120"/>
        <v>N</v>
      </c>
      <c r="AB227" s="26">
        <f t="shared" si="121"/>
        <v>3.5999999999999996</v>
      </c>
      <c r="AC227" s="27">
        <f t="shared" si="122"/>
        <v>20500</v>
      </c>
      <c r="AD227" s="28">
        <f t="shared" si="123"/>
        <v>100000</v>
      </c>
      <c r="AE227" s="28">
        <f t="shared" si="124"/>
        <v>257500</v>
      </c>
      <c r="AF227" s="28">
        <f t="shared" si="125"/>
        <v>2286.9049999999988</v>
      </c>
      <c r="AG227" s="28">
        <f t="shared" si="126"/>
        <v>0</v>
      </c>
      <c r="AH227" s="28">
        <f t="shared" si="127"/>
        <v>2286.9049999999988</v>
      </c>
      <c r="AI227" s="28">
        <f t="shared" si="128"/>
        <v>19506.317580999999</v>
      </c>
      <c r="AJ227" s="29" t="str">
        <f t="shared" si="129"/>
        <v>N</v>
      </c>
      <c r="AK227" s="30">
        <f t="shared" si="130"/>
        <v>2.5999999999999996</v>
      </c>
      <c r="AL227" s="31">
        <f t="shared" si="131"/>
        <v>20500</v>
      </c>
      <c r="AM227" s="31">
        <f t="shared" si="132"/>
        <v>100000</v>
      </c>
      <c r="AN227" s="31">
        <f t="shared" si="133"/>
        <v>257500</v>
      </c>
      <c r="AO227" s="31">
        <f t="shared" si="134"/>
        <v>0</v>
      </c>
      <c r="AP227" s="31">
        <f t="shared" si="135"/>
        <v>0</v>
      </c>
      <c r="AQ227" s="31">
        <f t="shared" si="136"/>
        <v>0</v>
      </c>
      <c r="AR227" s="31">
        <f t="shared" si="137"/>
        <v>22011.154806809998</v>
      </c>
      <c r="AS227" s="32">
        <f t="shared" si="138"/>
        <v>1.5999999999999996</v>
      </c>
      <c r="AT227" s="33">
        <f t="shared" si="139"/>
        <v>20500</v>
      </c>
      <c r="AU227" s="33">
        <f t="shared" si="140"/>
        <v>100000</v>
      </c>
      <c r="AV227" s="33">
        <v>257500</v>
      </c>
      <c r="AW227" s="33">
        <f t="shared" si="141"/>
        <v>1143.4524999999994</v>
      </c>
      <c r="AX227" s="33">
        <f t="shared" si="142"/>
        <v>21087.813854878099</v>
      </c>
      <c r="AY227" s="34">
        <f t="shared" si="143"/>
        <v>79608.9243426881</v>
      </c>
    </row>
    <row r="228" spans="1:51" ht="15.75" customHeight="1" x14ac:dyDescent="0.3">
      <c r="A228" s="166" t="s">
        <v>428</v>
      </c>
      <c r="B228" s="99">
        <v>14665.4</v>
      </c>
      <c r="C228" s="99">
        <v>14565.53</v>
      </c>
      <c r="D228" s="99">
        <v>95041.91</v>
      </c>
      <c r="E228" s="99">
        <v>81698.34</v>
      </c>
      <c r="F228" s="115">
        <v>129000</v>
      </c>
      <c r="G228" s="114">
        <v>0</v>
      </c>
      <c r="H228" s="182">
        <v>46408</v>
      </c>
      <c r="I228" s="182">
        <v>46470</v>
      </c>
      <c r="J228" s="166">
        <v>2.1</v>
      </c>
      <c r="K228" s="166">
        <v>1.3</v>
      </c>
      <c r="L228" s="167" t="s">
        <v>1207</v>
      </c>
      <c r="M228" s="168" t="s">
        <v>1204</v>
      </c>
      <c r="N228" s="169">
        <v>0.02</v>
      </c>
      <c r="O228" s="21">
        <f t="shared" si="108"/>
        <v>0.8</v>
      </c>
      <c r="P228" s="21" t="str">
        <f t="shared" si="109"/>
        <v>N</v>
      </c>
      <c r="Q228" s="22">
        <f t="shared" si="110"/>
        <v>29230.93</v>
      </c>
      <c r="R228" s="8" t="str">
        <f t="shared" si="111"/>
        <v>N</v>
      </c>
      <c r="S228" s="23">
        <f t="shared" si="112"/>
        <v>1.6</v>
      </c>
      <c r="T228" s="24">
        <f t="shared" si="113"/>
        <v>50000</v>
      </c>
      <c r="U228" s="24">
        <f t="shared" si="114"/>
        <v>200000</v>
      </c>
      <c r="V228" s="24">
        <f t="shared" si="115"/>
        <v>257500</v>
      </c>
      <c r="W228" s="24">
        <f t="shared" si="116"/>
        <v>14907.774300000001</v>
      </c>
      <c r="X228" s="24">
        <f t="shared" si="117"/>
        <v>0</v>
      </c>
      <c r="Y228" s="24">
        <f t="shared" si="118"/>
        <v>14907.774300000001</v>
      </c>
      <c r="Z228" s="24">
        <f t="shared" si="119"/>
        <v>14907.774300000001</v>
      </c>
      <c r="AA228" s="25" t="str">
        <f t="shared" si="120"/>
        <v>N</v>
      </c>
      <c r="AB228" s="26">
        <f t="shared" si="121"/>
        <v>0.60000000000000009</v>
      </c>
      <c r="AC228" s="27">
        <f t="shared" si="122"/>
        <v>50000</v>
      </c>
      <c r="AD228" s="28">
        <f t="shared" si="123"/>
        <v>200000</v>
      </c>
      <c r="AE228" s="28">
        <f t="shared" si="124"/>
        <v>257500</v>
      </c>
      <c r="AF228" s="28">
        <f t="shared" si="125"/>
        <v>15205.929786000001</v>
      </c>
      <c r="AG228" s="28">
        <f t="shared" si="126"/>
        <v>0</v>
      </c>
      <c r="AH228" s="28">
        <f t="shared" si="127"/>
        <v>15205.929786000001</v>
      </c>
      <c r="AI228" s="28">
        <f t="shared" si="128"/>
        <v>15205.929786000001</v>
      </c>
      <c r="AJ228" s="29" t="str">
        <f t="shared" si="129"/>
        <v>N</v>
      </c>
      <c r="AK228" s="30">
        <f t="shared" si="130"/>
        <v>0</v>
      </c>
      <c r="AL228" s="31">
        <f t="shared" si="131"/>
        <v>50000</v>
      </c>
      <c r="AM228" s="31">
        <f t="shared" si="132"/>
        <v>200000</v>
      </c>
      <c r="AN228" s="31">
        <f t="shared" si="133"/>
        <v>257500</v>
      </c>
      <c r="AO228" s="31">
        <f t="shared" si="134"/>
        <v>0</v>
      </c>
      <c r="AP228" s="31">
        <f t="shared" si="135"/>
        <v>0</v>
      </c>
      <c r="AQ228" s="31">
        <f t="shared" si="136"/>
        <v>0</v>
      </c>
      <c r="AR228" s="31">
        <f t="shared" si="137"/>
        <v>0</v>
      </c>
      <c r="AS228" s="32">
        <f t="shared" si="138"/>
        <v>0</v>
      </c>
      <c r="AT228" s="33">
        <f t="shared" si="139"/>
        <v>50000</v>
      </c>
      <c r="AU228" s="33">
        <f t="shared" si="140"/>
        <v>200000</v>
      </c>
      <c r="AV228" s="33">
        <v>257500</v>
      </c>
      <c r="AW228" s="33">
        <f t="shared" si="141"/>
        <v>0</v>
      </c>
      <c r="AX228" s="33">
        <f t="shared" si="142"/>
        <v>0</v>
      </c>
      <c r="AY228" s="34">
        <f t="shared" si="143"/>
        <v>30113.704086000002</v>
      </c>
    </row>
    <row r="229" spans="1:51" ht="15.75" customHeight="1" x14ac:dyDescent="0.3">
      <c r="A229" s="166" t="s">
        <v>429</v>
      </c>
      <c r="B229" s="99">
        <v>9141.85</v>
      </c>
      <c r="C229" s="99">
        <v>21377.52</v>
      </c>
      <c r="D229" s="99">
        <v>45993.279999999999</v>
      </c>
      <c r="E229" s="99">
        <v>39424.269999999997</v>
      </c>
      <c r="F229" s="115">
        <v>77000</v>
      </c>
      <c r="G229" s="114">
        <v>12500</v>
      </c>
      <c r="H229" s="182">
        <v>46548</v>
      </c>
      <c r="I229" s="182">
        <v>46574</v>
      </c>
      <c r="J229" s="166">
        <v>4.2</v>
      </c>
      <c r="K229" s="166">
        <v>1.7</v>
      </c>
      <c r="L229" s="167" t="s">
        <v>1207</v>
      </c>
      <c r="M229" s="168" t="s">
        <v>1204</v>
      </c>
      <c r="N229" s="169">
        <v>0</v>
      </c>
      <c r="O229" s="21">
        <f t="shared" si="108"/>
        <v>2.5</v>
      </c>
      <c r="P229" s="21" t="str">
        <f t="shared" si="109"/>
        <v>N</v>
      </c>
      <c r="Q229" s="22">
        <f t="shared" si="110"/>
        <v>30519.370000000003</v>
      </c>
      <c r="R229" s="8" t="str">
        <f t="shared" si="111"/>
        <v>N</v>
      </c>
      <c r="S229" s="23">
        <f t="shared" si="112"/>
        <v>5</v>
      </c>
      <c r="T229" s="24">
        <f t="shared" si="113"/>
        <v>50000</v>
      </c>
      <c r="U229" s="24">
        <f t="shared" si="114"/>
        <v>200000</v>
      </c>
      <c r="V229" s="24">
        <f t="shared" si="115"/>
        <v>257500</v>
      </c>
      <c r="W229" s="24">
        <f t="shared" si="116"/>
        <v>15259.685000000001</v>
      </c>
      <c r="X229" s="24">
        <f t="shared" si="117"/>
        <v>0</v>
      </c>
      <c r="Y229" s="24">
        <f t="shared" si="118"/>
        <v>15259.685000000001</v>
      </c>
      <c r="Z229" s="24">
        <f t="shared" si="119"/>
        <v>15259.685000000001</v>
      </c>
      <c r="AA229" s="25" t="str">
        <f t="shared" si="120"/>
        <v>N</v>
      </c>
      <c r="AB229" s="26">
        <f t="shared" si="121"/>
        <v>4</v>
      </c>
      <c r="AC229" s="27">
        <f t="shared" si="122"/>
        <v>50000</v>
      </c>
      <c r="AD229" s="28">
        <f t="shared" si="123"/>
        <v>200000</v>
      </c>
      <c r="AE229" s="28">
        <f t="shared" si="124"/>
        <v>257500</v>
      </c>
      <c r="AF229" s="28">
        <f t="shared" si="125"/>
        <v>15259.685000000001</v>
      </c>
      <c r="AG229" s="28">
        <f t="shared" si="126"/>
        <v>0</v>
      </c>
      <c r="AH229" s="28">
        <f t="shared" si="127"/>
        <v>15259.685000000001</v>
      </c>
      <c r="AI229" s="28">
        <f t="shared" si="128"/>
        <v>15259.685000000001</v>
      </c>
      <c r="AJ229" s="29" t="str">
        <f t="shared" si="129"/>
        <v>N</v>
      </c>
      <c r="AK229" s="30">
        <f t="shared" si="130"/>
        <v>3</v>
      </c>
      <c r="AL229" s="31">
        <f t="shared" si="131"/>
        <v>50000</v>
      </c>
      <c r="AM229" s="31">
        <f t="shared" si="132"/>
        <v>200000</v>
      </c>
      <c r="AN229" s="31">
        <f t="shared" si="133"/>
        <v>257500</v>
      </c>
      <c r="AO229" s="31">
        <f t="shared" si="134"/>
        <v>15259.685000000001</v>
      </c>
      <c r="AP229" s="31">
        <f t="shared" si="135"/>
        <v>0</v>
      </c>
      <c r="AQ229" s="31">
        <f t="shared" si="136"/>
        <v>15259.685000000001</v>
      </c>
      <c r="AR229" s="31">
        <f t="shared" si="137"/>
        <v>15259.685000000001</v>
      </c>
      <c r="AS229" s="32">
        <f t="shared" si="138"/>
        <v>2</v>
      </c>
      <c r="AT229" s="33">
        <f t="shared" si="139"/>
        <v>50000</v>
      </c>
      <c r="AU229" s="33">
        <f t="shared" si="140"/>
        <v>200000</v>
      </c>
      <c r="AV229" s="33">
        <v>257500</v>
      </c>
      <c r="AW229" s="33">
        <f t="shared" si="141"/>
        <v>15259.685000000001</v>
      </c>
      <c r="AX229" s="33">
        <f t="shared" si="142"/>
        <v>15259.685000000001</v>
      </c>
      <c r="AY229" s="34">
        <f t="shared" si="143"/>
        <v>61038.740000000005</v>
      </c>
    </row>
    <row r="230" spans="1:51" ht="15.75" customHeight="1" x14ac:dyDescent="0.3">
      <c r="A230" s="166" t="s">
        <v>430</v>
      </c>
      <c r="B230" s="99">
        <v>18169.86</v>
      </c>
      <c r="C230" s="99">
        <v>2553.35</v>
      </c>
      <c r="D230" s="99">
        <v>81836.13</v>
      </c>
      <c r="E230" s="99">
        <v>74571.97</v>
      </c>
      <c r="F230" s="115">
        <v>150000</v>
      </c>
      <c r="G230" s="114">
        <v>0</v>
      </c>
      <c r="H230" s="182">
        <v>46324</v>
      </c>
      <c r="I230" s="182">
        <v>46409</v>
      </c>
      <c r="J230" s="166">
        <v>2.2000000000000002</v>
      </c>
      <c r="K230" s="166">
        <v>0.6</v>
      </c>
      <c r="L230" s="167" t="s">
        <v>1206</v>
      </c>
      <c r="M230" s="168" t="s">
        <v>1203</v>
      </c>
      <c r="N230" s="169">
        <v>0</v>
      </c>
      <c r="O230" s="21">
        <f t="shared" si="108"/>
        <v>1.6</v>
      </c>
      <c r="P230" s="21" t="str">
        <f t="shared" si="109"/>
        <v>N</v>
      </c>
      <c r="Q230" s="22">
        <f t="shared" si="110"/>
        <v>20723.21</v>
      </c>
      <c r="R230" s="8" t="str">
        <f t="shared" si="111"/>
        <v>N</v>
      </c>
      <c r="S230" s="23">
        <f t="shared" si="112"/>
        <v>2.1333333333333333</v>
      </c>
      <c r="T230" s="24">
        <f t="shared" si="113"/>
        <v>20500</v>
      </c>
      <c r="U230" s="24">
        <f t="shared" si="114"/>
        <v>100000</v>
      </c>
      <c r="V230" s="24">
        <f t="shared" si="115"/>
        <v>257500</v>
      </c>
      <c r="W230" s="24">
        <f t="shared" si="116"/>
        <v>13622.902499999997</v>
      </c>
      <c r="X230" s="24">
        <f t="shared" si="117"/>
        <v>0</v>
      </c>
      <c r="Y230" s="24">
        <f t="shared" si="118"/>
        <v>13622.902499999997</v>
      </c>
      <c r="Z230" s="24">
        <f t="shared" si="119"/>
        <v>7100.3075000000026</v>
      </c>
      <c r="AA230" s="25" t="str">
        <f t="shared" si="120"/>
        <v>N</v>
      </c>
      <c r="AB230" s="26">
        <f t="shared" si="121"/>
        <v>1.1333333333333333</v>
      </c>
      <c r="AC230" s="27">
        <f t="shared" si="122"/>
        <v>20500</v>
      </c>
      <c r="AD230" s="28">
        <f t="shared" si="123"/>
        <v>100000</v>
      </c>
      <c r="AE230" s="28">
        <f t="shared" si="124"/>
        <v>257500</v>
      </c>
      <c r="AF230" s="28">
        <f t="shared" si="125"/>
        <v>3405.7256249999991</v>
      </c>
      <c r="AG230" s="28">
        <f t="shared" si="126"/>
        <v>0</v>
      </c>
      <c r="AH230" s="28">
        <f t="shared" si="127"/>
        <v>3405.7256249999991</v>
      </c>
      <c r="AI230" s="28">
        <f t="shared" si="128"/>
        <v>17317.484375</v>
      </c>
      <c r="AJ230" s="29" t="str">
        <f t="shared" si="129"/>
        <v>N</v>
      </c>
      <c r="AK230" s="30">
        <f t="shared" si="130"/>
        <v>0.1333333333333333</v>
      </c>
      <c r="AL230" s="31">
        <f t="shared" si="131"/>
        <v>20500</v>
      </c>
      <c r="AM230" s="31">
        <f t="shared" si="132"/>
        <v>100000</v>
      </c>
      <c r="AN230" s="31">
        <f t="shared" si="133"/>
        <v>257500</v>
      </c>
      <c r="AO230" s="31">
        <f t="shared" si="134"/>
        <v>0</v>
      </c>
      <c r="AP230" s="31">
        <f t="shared" si="135"/>
        <v>0</v>
      </c>
      <c r="AQ230" s="31">
        <f t="shared" si="136"/>
        <v>0</v>
      </c>
      <c r="AR230" s="31">
        <f t="shared" si="137"/>
        <v>20723.21</v>
      </c>
      <c r="AS230" s="32">
        <f t="shared" si="138"/>
        <v>0</v>
      </c>
      <c r="AT230" s="33">
        <f t="shared" si="139"/>
        <v>20500</v>
      </c>
      <c r="AU230" s="33">
        <f t="shared" si="140"/>
        <v>100000</v>
      </c>
      <c r="AV230" s="33">
        <v>257500</v>
      </c>
      <c r="AW230" s="33">
        <f t="shared" si="141"/>
        <v>0</v>
      </c>
      <c r="AX230" s="33">
        <f t="shared" si="142"/>
        <v>0</v>
      </c>
      <c r="AY230" s="34">
        <f t="shared" si="143"/>
        <v>45141.001875000002</v>
      </c>
    </row>
    <row r="231" spans="1:51" ht="15.75" customHeight="1" x14ac:dyDescent="0.3">
      <c r="A231" s="166" t="s">
        <v>431</v>
      </c>
      <c r="B231" s="99">
        <v>12631.33</v>
      </c>
      <c r="C231" s="99">
        <v>931.21</v>
      </c>
      <c r="D231" s="99">
        <v>75903.05</v>
      </c>
      <c r="E231" s="99">
        <v>69063.509999999995</v>
      </c>
      <c r="F231" s="115">
        <v>66000</v>
      </c>
      <c r="G231" s="114">
        <v>0</v>
      </c>
      <c r="H231" s="182">
        <v>46440</v>
      </c>
      <c r="I231" s="182">
        <v>46525</v>
      </c>
      <c r="J231" s="166">
        <v>2.4</v>
      </c>
      <c r="K231" s="166">
        <v>1.2</v>
      </c>
      <c r="L231" s="167" t="s">
        <v>1206</v>
      </c>
      <c r="M231" s="168" t="s">
        <v>1203</v>
      </c>
      <c r="N231" s="169">
        <v>0</v>
      </c>
      <c r="O231" s="21">
        <f t="shared" si="108"/>
        <v>1.2</v>
      </c>
      <c r="P231" s="21" t="str">
        <f t="shared" si="109"/>
        <v>N</v>
      </c>
      <c r="Q231" s="22">
        <f t="shared" si="110"/>
        <v>13562.54</v>
      </c>
      <c r="R231" s="8" t="str">
        <f t="shared" si="111"/>
        <v>N</v>
      </c>
      <c r="S231" s="23">
        <f t="shared" si="112"/>
        <v>1.5999999999999999</v>
      </c>
      <c r="T231" s="24">
        <f t="shared" si="113"/>
        <v>20500</v>
      </c>
      <c r="U231" s="24">
        <f t="shared" si="114"/>
        <v>100000</v>
      </c>
      <c r="V231" s="24">
        <f t="shared" si="115"/>
        <v>257500</v>
      </c>
      <c r="W231" s="24">
        <f t="shared" si="116"/>
        <v>10171.905000000001</v>
      </c>
      <c r="X231" s="24">
        <f t="shared" si="117"/>
        <v>0</v>
      </c>
      <c r="Y231" s="24">
        <f t="shared" si="118"/>
        <v>10171.905000000001</v>
      </c>
      <c r="Z231" s="24">
        <f t="shared" si="119"/>
        <v>3390.6350000000002</v>
      </c>
      <c r="AA231" s="25" t="str">
        <f t="shared" si="120"/>
        <v>N</v>
      </c>
      <c r="AB231" s="26">
        <f t="shared" si="121"/>
        <v>0.59999999999999987</v>
      </c>
      <c r="AC231" s="27">
        <f t="shared" si="122"/>
        <v>20500</v>
      </c>
      <c r="AD231" s="28">
        <f t="shared" si="123"/>
        <v>100000</v>
      </c>
      <c r="AE231" s="28">
        <f t="shared" si="124"/>
        <v>257500</v>
      </c>
      <c r="AF231" s="28">
        <f t="shared" si="125"/>
        <v>10171.905000000001</v>
      </c>
      <c r="AG231" s="28">
        <f t="shared" si="126"/>
        <v>0</v>
      </c>
      <c r="AH231" s="28">
        <f t="shared" si="127"/>
        <v>10171.905000000001</v>
      </c>
      <c r="AI231" s="28">
        <f t="shared" si="128"/>
        <v>3390.6350000000002</v>
      </c>
      <c r="AJ231" s="29" t="str">
        <f t="shared" si="129"/>
        <v>N</v>
      </c>
      <c r="AK231" s="30">
        <f t="shared" si="130"/>
        <v>0</v>
      </c>
      <c r="AL231" s="31">
        <f t="shared" si="131"/>
        <v>20500</v>
      </c>
      <c r="AM231" s="31">
        <f t="shared" si="132"/>
        <v>100000</v>
      </c>
      <c r="AN231" s="31">
        <f t="shared" si="133"/>
        <v>257500</v>
      </c>
      <c r="AO231" s="31">
        <f t="shared" si="134"/>
        <v>0</v>
      </c>
      <c r="AP231" s="31">
        <f t="shared" si="135"/>
        <v>0</v>
      </c>
      <c r="AQ231" s="31">
        <f t="shared" si="136"/>
        <v>0</v>
      </c>
      <c r="AR231" s="31">
        <f t="shared" si="137"/>
        <v>0</v>
      </c>
      <c r="AS231" s="32">
        <f t="shared" si="138"/>
        <v>0</v>
      </c>
      <c r="AT231" s="33">
        <f t="shared" si="139"/>
        <v>20500</v>
      </c>
      <c r="AU231" s="33">
        <f t="shared" si="140"/>
        <v>100000</v>
      </c>
      <c r="AV231" s="33">
        <v>257500</v>
      </c>
      <c r="AW231" s="33">
        <f t="shared" si="141"/>
        <v>0</v>
      </c>
      <c r="AX231" s="33">
        <f t="shared" si="142"/>
        <v>0</v>
      </c>
      <c r="AY231" s="34">
        <f t="shared" si="143"/>
        <v>6781.27</v>
      </c>
    </row>
    <row r="232" spans="1:51" ht="15.75" customHeight="1" x14ac:dyDescent="0.3">
      <c r="A232" s="166" t="s">
        <v>432</v>
      </c>
      <c r="B232" s="99">
        <v>5623.3</v>
      </c>
      <c r="C232" s="99">
        <v>26579.16</v>
      </c>
      <c r="D232" s="99">
        <v>74204.039999999994</v>
      </c>
      <c r="E232" s="99">
        <v>66913.86</v>
      </c>
      <c r="F232" s="115">
        <v>90000</v>
      </c>
      <c r="G232" s="114">
        <v>0</v>
      </c>
      <c r="H232" s="182">
        <v>46283</v>
      </c>
      <c r="I232" s="182">
        <v>46331</v>
      </c>
      <c r="J232" s="166">
        <v>3</v>
      </c>
      <c r="K232" s="166">
        <v>2.1</v>
      </c>
      <c r="L232" s="167" t="s">
        <v>1207</v>
      </c>
      <c r="M232" s="168" t="s">
        <v>1204</v>
      </c>
      <c r="N232" s="169">
        <v>0.01</v>
      </c>
      <c r="O232" s="21">
        <f t="shared" si="108"/>
        <v>0.89999999999999991</v>
      </c>
      <c r="P232" s="21" t="str">
        <f t="shared" si="109"/>
        <v>N</v>
      </c>
      <c r="Q232" s="22">
        <f t="shared" si="110"/>
        <v>32202.46</v>
      </c>
      <c r="R232" s="8" t="str">
        <f t="shared" si="111"/>
        <v>N</v>
      </c>
      <c r="S232" s="23">
        <f t="shared" si="112"/>
        <v>1.7999999999999998</v>
      </c>
      <c r="T232" s="24">
        <f t="shared" si="113"/>
        <v>50000</v>
      </c>
      <c r="U232" s="24">
        <f t="shared" si="114"/>
        <v>200000</v>
      </c>
      <c r="V232" s="24">
        <f t="shared" si="115"/>
        <v>257500</v>
      </c>
      <c r="W232" s="24">
        <f t="shared" si="116"/>
        <v>16262.2423</v>
      </c>
      <c r="X232" s="24">
        <f t="shared" si="117"/>
        <v>0</v>
      </c>
      <c r="Y232" s="24">
        <f t="shared" si="118"/>
        <v>16262.2423</v>
      </c>
      <c r="Z232" s="24">
        <f t="shared" si="119"/>
        <v>16262.2423</v>
      </c>
      <c r="AA232" s="25" t="str">
        <f t="shared" si="120"/>
        <v>N</v>
      </c>
      <c r="AB232" s="26">
        <f t="shared" si="121"/>
        <v>0.79999999999999982</v>
      </c>
      <c r="AC232" s="27">
        <f t="shared" si="122"/>
        <v>50000</v>
      </c>
      <c r="AD232" s="28">
        <f t="shared" si="123"/>
        <v>200000</v>
      </c>
      <c r="AE232" s="28">
        <f t="shared" si="124"/>
        <v>257500</v>
      </c>
      <c r="AF232" s="28">
        <f t="shared" si="125"/>
        <v>16424.864722999999</v>
      </c>
      <c r="AG232" s="28">
        <f t="shared" si="126"/>
        <v>0</v>
      </c>
      <c r="AH232" s="28">
        <f t="shared" si="127"/>
        <v>16424.864722999999</v>
      </c>
      <c r="AI232" s="28">
        <f t="shared" si="128"/>
        <v>16424.864722999999</v>
      </c>
      <c r="AJ232" s="29" t="str">
        <f t="shared" si="129"/>
        <v>N</v>
      </c>
      <c r="AK232" s="30">
        <f t="shared" si="130"/>
        <v>0</v>
      </c>
      <c r="AL232" s="31">
        <f t="shared" si="131"/>
        <v>50000</v>
      </c>
      <c r="AM232" s="31">
        <f t="shared" si="132"/>
        <v>200000</v>
      </c>
      <c r="AN232" s="31">
        <f t="shared" si="133"/>
        <v>257500</v>
      </c>
      <c r="AO232" s="31">
        <f t="shared" si="134"/>
        <v>0</v>
      </c>
      <c r="AP232" s="31">
        <f t="shared" si="135"/>
        <v>0</v>
      </c>
      <c r="AQ232" s="31">
        <f t="shared" si="136"/>
        <v>0</v>
      </c>
      <c r="AR232" s="31">
        <f t="shared" si="137"/>
        <v>0</v>
      </c>
      <c r="AS232" s="32">
        <f t="shared" si="138"/>
        <v>0</v>
      </c>
      <c r="AT232" s="33">
        <f t="shared" si="139"/>
        <v>50000</v>
      </c>
      <c r="AU232" s="33">
        <f t="shared" si="140"/>
        <v>200000</v>
      </c>
      <c r="AV232" s="33">
        <v>257500</v>
      </c>
      <c r="AW232" s="33">
        <f t="shared" si="141"/>
        <v>0</v>
      </c>
      <c r="AX232" s="33">
        <f t="shared" si="142"/>
        <v>0</v>
      </c>
      <c r="AY232" s="34">
        <f t="shared" si="143"/>
        <v>32687.107022999997</v>
      </c>
    </row>
    <row r="233" spans="1:51" ht="15.75" customHeight="1" x14ac:dyDescent="0.3">
      <c r="A233" s="166" t="s">
        <v>433</v>
      </c>
      <c r="B233" s="99">
        <v>13171.72</v>
      </c>
      <c r="C233" s="99">
        <v>19815.25</v>
      </c>
      <c r="D233" s="99">
        <v>82498.23</v>
      </c>
      <c r="E233" s="99">
        <v>76279.47</v>
      </c>
      <c r="F233" s="115">
        <v>90000</v>
      </c>
      <c r="G233" s="114">
        <v>0</v>
      </c>
      <c r="H233" s="182">
        <v>46535</v>
      </c>
      <c r="I233" s="182">
        <v>46558</v>
      </c>
      <c r="J233" s="166">
        <v>1.5</v>
      </c>
      <c r="K233" s="166">
        <v>0.8</v>
      </c>
      <c r="L233" s="167" t="s">
        <v>1207</v>
      </c>
      <c r="M233" s="168" t="s">
        <v>1203</v>
      </c>
      <c r="N233" s="169">
        <v>0.03</v>
      </c>
      <c r="O233" s="21">
        <f t="shared" si="108"/>
        <v>0.7</v>
      </c>
      <c r="P233" s="21" t="str">
        <f t="shared" si="109"/>
        <v>N</v>
      </c>
      <c r="Q233" s="22">
        <f t="shared" si="110"/>
        <v>32986.97</v>
      </c>
      <c r="R233" s="8" t="str">
        <f t="shared" si="111"/>
        <v>N</v>
      </c>
      <c r="S233" s="23">
        <f t="shared" si="112"/>
        <v>0.93333333333333324</v>
      </c>
      <c r="T233" s="24">
        <f t="shared" si="113"/>
        <v>50000</v>
      </c>
      <c r="U233" s="24">
        <f t="shared" si="114"/>
        <v>200000</v>
      </c>
      <c r="V233" s="24">
        <f t="shared" si="115"/>
        <v>257500</v>
      </c>
      <c r="W233" s="24">
        <f t="shared" si="116"/>
        <v>25482.434325000002</v>
      </c>
      <c r="X233" s="24">
        <f t="shared" si="117"/>
        <v>0</v>
      </c>
      <c r="Y233" s="24">
        <f t="shared" si="118"/>
        <v>25482.434325000002</v>
      </c>
      <c r="Z233" s="24">
        <f t="shared" si="119"/>
        <v>8494.1447750000007</v>
      </c>
      <c r="AA233" s="25" t="str">
        <f t="shared" si="120"/>
        <v>N</v>
      </c>
      <c r="AB233" s="26">
        <f t="shared" si="121"/>
        <v>0</v>
      </c>
      <c r="AC233" s="27">
        <f t="shared" si="122"/>
        <v>50000</v>
      </c>
      <c r="AD233" s="28">
        <f t="shared" si="123"/>
        <v>200000</v>
      </c>
      <c r="AE233" s="28">
        <f t="shared" si="124"/>
        <v>257500</v>
      </c>
      <c r="AF233" s="28">
        <f t="shared" si="125"/>
        <v>0</v>
      </c>
      <c r="AG233" s="28">
        <f t="shared" si="126"/>
        <v>0</v>
      </c>
      <c r="AH233" s="28">
        <f t="shared" si="127"/>
        <v>0</v>
      </c>
      <c r="AI233" s="28">
        <f t="shared" si="128"/>
        <v>0</v>
      </c>
      <c r="AJ233" s="29" t="str">
        <f t="shared" si="129"/>
        <v>N</v>
      </c>
      <c r="AK233" s="30">
        <f t="shared" si="130"/>
        <v>0</v>
      </c>
      <c r="AL233" s="31">
        <f t="shared" si="131"/>
        <v>50000</v>
      </c>
      <c r="AM233" s="31">
        <f t="shared" si="132"/>
        <v>200000</v>
      </c>
      <c r="AN233" s="31">
        <f t="shared" si="133"/>
        <v>257500</v>
      </c>
      <c r="AO233" s="31">
        <f t="shared" si="134"/>
        <v>0</v>
      </c>
      <c r="AP233" s="31">
        <f t="shared" si="135"/>
        <v>0</v>
      </c>
      <c r="AQ233" s="31">
        <f t="shared" si="136"/>
        <v>0</v>
      </c>
      <c r="AR233" s="31">
        <f t="shared" si="137"/>
        <v>0</v>
      </c>
      <c r="AS233" s="32">
        <f t="shared" si="138"/>
        <v>0</v>
      </c>
      <c r="AT233" s="33">
        <f t="shared" si="139"/>
        <v>50000</v>
      </c>
      <c r="AU233" s="33">
        <f t="shared" si="140"/>
        <v>200000</v>
      </c>
      <c r="AV233" s="33">
        <v>257500</v>
      </c>
      <c r="AW233" s="33">
        <f t="shared" si="141"/>
        <v>0</v>
      </c>
      <c r="AX233" s="33">
        <f t="shared" si="142"/>
        <v>0</v>
      </c>
      <c r="AY233" s="34">
        <f t="shared" si="143"/>
        <v>8494.1447750000007</v>
      </c>
    </row>
    <row r="234" spans="1:51" ht="15.75" customHeight="1" x14ac:dyDescent="0.3">
      <c r="A234" s="166" t="s">
        <v>434</v>
      </c>
      <c r="B234" s="99">
        <v>5877.04</v>
      </c>
      <c r="C234" s="99">
        <v>28030.78</v>
      </c>
      <c r="D234" s="99">
        <v>69597.64</v>
      </c>
      <c r="E234" s="99">
        <v>68146.69</v>
      </c>
      <c r="F234" s="115">
        <v>105000</v>
      </c>
      <c r="G234" s="114">
        <v>12500</v>
      </c>
      <c r="H234" s="182">
        <v>46343</v>
      </c>
      <c r="I234" s="182">
        <v>46353</v>
      </c>
      <c r="J234" s="166">
        <v>4.5999999999999996</v>
      </c>
      <c r="K234" s="166">
        <v>2.7</v>
      </c>
      <c r="L234" s="167" t="s">
        <v>1206</v>
      </c>
      <c r="M234" s="168" t="s">
        <v>1204</v>
      </c>
      <c r="N234" s="169">
        <v>2.7E-2</v>
      </c>
      <c r="O234" s="21">
        <f t="shared" si="108"/>
        <v>1.8999999999999995</v>
      </c>
      <c r="P234" s="21" t="str">
        <f t="shared" si="109"/>
        <v>N</v>
      </c>
      <c r="Q234" s="22">
        <f t="shared" si="110"/>
        <v>33907.82</v>
      </c>
      <c r="R234" s="8" t="str">
        <f t="shared" si="111"/>
        <v>N</v>
      </c>
      <c r="S234" s="23">
        <f t="shared" si="112"/>
        <v>3.7999999999999989</v>
      </c>
      <c r="T234" s="24">
        <f t="shared" si="113"/>
        <v>20500</v>
      </c>
      <c r="U234" s="24">
        <f t="shared" si="114"/>
        <v>100000</v>
      </c>
      <c r="V234" s="24">
        <f t="shared" si="115"/>
        <v>257500</v>
      </c>
      <c r="W234" s="24">
        <f t="shared" si="116"/>
        <v>10250</v>
      </c>
      <c r="X234" s="24">
        <f t="shared" si="117"/>
        <v>0</v>
      </c>
      <c r="Y234" s="24">
        <f t="shared" si="118"/>
        <v>10250</v>
      </c>
      <c r="Z234" s="24">
        <f t="shared" si="119"/>
        <v>24573.331139999995</v>
      </c>
      <c r="AA234" s="25" t="str">
        <f t="shared" si="120"/>
        <v>N</v>
      </c>
      <c r="AB234" s="26">
        <f t="shared" si="121"/>
        <v>2.7999999999999989</v>
      </c>
      <c r="AC234" s="27">
        <f t="shared" si="122"/>
        <v>20500</v>
      </c>
      <c r="AD234" s="28">
        <f t="shared" si="123"/>
        <v>100000</v>
      </c>
      <c r="AE234" s="28">
        <f t="shared" si="124"/>
        <v>257500</v>
      </c>
      <c r="AF234" s="28">
        <f t="shared" si="125"/>
        <v>10076.18</v>
      </c>
      <c r="AG234" s="28">
        <f t="shared" si="126"/>
        <v>0</v>
      </c>
      <c r="AH234" s="28">
        <f t="shared" si="127"/>
        <v>10076.18</v>
      </c>
      <c r="AI234" s="28">
        <f t="shared" si="128"/>
        <v>25687.381080779989</v>
      </c>
      <c r="AJ234" s="29" t="str">
        <f t="shared" si="129"/>
        <v>N</v>
      </c>
      <c r="AK234" s="30">
        <f t="shared" si="130"/>
        <v>1.7999999999999989</v>
      </c>
      <c r="AL234" s="31">
        <f t="shared" si="131"/>
        <v>20500</v>
      </c>
      <c r="AM234" s="31">
        <f t="shared" si="132"/>
        <v>100000</v>
      </c>
      <c r="AN234" s="31">
        <f t="shared" si="133"/>
        <v>257500</v>
      </c>
      <c r="AO234" s="31">
        <f t="shared" si="134"/>
        <v>8879.5924999999988</v>
      </c>
      <c r="AP234" s="31">
        <f t="shared" si="135"/>
        <v>0</v>
      </c>
      <c r="AQ234" s="31">
        <f t="shared" si="136"/>
        <v>8879.5924999999988</v>
      </c>
      <c r="AR234" s="31">
        <f t="shared" si="137"/>
        <v>27849.584729961047</v>
      </c>
      <c r="AS234" s="32">
        <f t="shared" si="138"/>
        <v>0.79999999999999893</v>
      </c>
      <c r="AT234" s="33">
        <f t="shared" si="139"/>
        <v>20500</v>
      </c>
      <c r="AU234" s="33">
        <f t="shared" si="140"/>
        <v>100000</v>
      </c>
      <c r="AV234" s="33">
        <v>257500</v>
      </c>
      <c r="AW234" s="33">
        <f t="shared" si="141"/>
        <v>598.29375000000073</v>
      </c>
      <c r="AX234" s="33">
        <f t="shared" si="142"/>
        <v>37122.571265169987</v>
      </c>
      <c r="AY234" s="34">
        <f t="shared" si="143"/>
        <v>115232.86821591102</v>
      </c>
    </row>
    <row r="235" spans="1:51" ht="15.75" customHeight="1" x14ac:dyDescent="0.3">
      <c r="A235" s="166" t="s">
        <v>435</v>
      </c>
      <c r="B235" s="99">
        <v>9670.0400000000009</v>
      </c>
      <c r="C235" s="99">
        <v>33070.410000000003</v>
      </c>
      <c r="D235" s="99">
        <v>73913.13</v>
      </c>
      <c r="E235" s="99">
        <v>68191.600000000006</v>
      </c>
      <c r="F235" s="115">
        <v>90000</v>
      </c>
      <c r="G235" s="114">
        <v>12500</v>
      </c>
      <c r="H235" s="182">
        <v>46395</v>
      </c>
      <c r="I235" s="182">
        <v>46418</v>
      </c>
      <c r="J235" s="166">
        <v>2.9</v>
      </c>
      <c r="K235" s="166">
        <v>2</v>
      </c>
      <c r="L235" s="167" t="s">
        <v>1206</v>
      </c>
      <c r="M235" s="168" t="s">
        <v>1203</v>
      </c>
      <c r="N235" s="169">
        <v>0.06</v>
      </c>
      <c r="O235" s="21">
        <f t="shared" si="108"/>
        <v>0.89999999999999991</v>
      </c>
      <c r="P235" s="21" t="str">
        <f t="shared" si="109"/>
        <v>N</v>
      </c>
      <c r="Q235" s="22">
        <f t="shared" si="110"/>
        <v>42740.450000000004</v>
      </c>
      <c r="R235" s="8" t="str">
        <f t="shared" si="111"/>
        <v>N</v>
      </c>
      <c r="S235" s="23">
        <f t="shared" si="112"/>
        <v>1.2</v>
      </c>
      <c r="T235" s="24">
        <f t="shared" si="113"/>
        <v>20500</v>
      </c>
      <c r="U235" s="24">
        <f t="shared" si="114"/>
        <v>100000</v>
      </c>
      <c r="V235" s="24">
        <f t="shared" si="115"/>
        <v>257500</v>
      </c>
      <c r="W235" s="24">
        <f t="shared" si="116"/>
        <v>15375</v>
      </c>
      <c r="X235" s="24">
        <f t="shared" si="117"/>
        <v>0</v>
      </c>
      <c r="Y235" s="24">
        <f t="shared" si="118"/>
        <v>15375</v>
      </c>
      <c r="Z235" s="24">
        <f t="shared" si="119"/>
        <v>29929.877000000008</v>
      </c>
      <c r="AA235" s="25" t="str">
        <f t="shared" si="120"/>
        <v>N</v>
      </c>
      <c r="AB235" s="26">
        <f t="shared" si="121"/>
        <v>0.19999999999999996</v>
      </c>
      <c r="AC235" s="27">
        <f t="shared" si="122"/>
        <v>20500</v>
      </c>
      <c r="AD235" s="28">
        <f t="shared" si="123"/>
        <v>100000</v>
      </c>
      <c r="AE235" s="28">
        <f t="shared" si="124"/>
        <v>257500</v>
      </c>
      <c r="AF235" s="28">
        <f t="shared" si="125"/>
        <v>8033.9024999999965</v>
      </c>
      <c r="AG235" s="28">
        <f t="shared" si="126"/>
        <v>0</v>
      </c>
      <c r="AH235" s="28">
        <f t="shared" si="127"/>
        <v>8033.9024999999965</v>
      </c>
      <c r="AI235" s="28">
        <f t="shared" si="128"/>
        <v>39989.267120000011</v>
      </c>
      <c r="AJ235" s="29" t="str">
        <f t="shared" si="129"/>
        <v>N</v>
      </c>
      <c r="AK235" s="30">
        <f t="shared" si="130"/>
        <v>0</v>
      </c>
      <c r="AL235" s="31">
        <f t="shared" si="131"/>
        <v>20500</v>
      </c>
      <c r="AM235" s="31">
        <f t="shared" si="132"/>
        <v>100000</v>
      </c>
      <c r="AN235" s="31">
        <f t="shared" si="133"/>
        <v>257500</v>
      </c>
      <c r="AO235" s="31">
        <f t="shared" si="134"/>
        <v>0</v>
      </c>
      <c r="AP235" s="31">
        <f t="shared" si="135"/>
        <v>0</v>
      </c>
      <c r="AQ235" s="31">
        <f t="shared" si="136"/>
        <v>0</v>
      </c>
      <c r="AR235" s="31">
        <f t="shared" si="137"/>
        <v>0</v>
      </c>
      <c r="AS235" s="32">
        <f t="shared" si="138"/>
        <v>0</v>
      </c>
      <c r="AT235" s="33">
        <f t="shared" si="139"/>
        <v>20500</v>
      </c>
      <c r="AU235" s="33">
        <f t="shared" si="140"/>
        <v>100000</v>
      </c>
      <c r="AV235" s="33">
        <v>257500</v>
      </c>
      <c r="AW235" s="33">
        <f t="shared" si="141"/>
        <v>0</v>
      </c>
      <c r="AX235" s="33">
        <f t="shared" si="142"/>
        <v>0</v>
      </c>
      <c r="AY235" s="34">
        <f t="shared" si="143"/>
        <v>69919.144120000012</v>
      </c>
    </row>
    <row r="236" spans="1:51" ht="15.75" customHeight="1" x14ac:dyDescent="0.3">
      <c r="A236" s="166" t="s">
        <v>436</v>
      </c>
      <c r="B236" s="99">
        <v>12989.4</v>
      </c>
      <c r="C236" s="99">
        <v>19157</v>
      </c>
      <c r="D236" s="99">
        <v>46527.82</v>
      </c>
      <c r="E236" s="99">
        <v>34932.160000000003</v>
      </c>
      <c r="F236" s="115">
        <v>206000</v>
      </c>
      <c r="G236" s="114">
        <v>0</v>
      </c>
      <c r="H236" s="182">
        <v>46541</v>
      </c>
      <c r="I236" s="182">
        <v>46611</v>
      </c>
      <c r="J236" s="166">
        <v>1.8</v>
      </c>
      <c r="K236" s="166">
        <v>1.3</v>
      </c>
      <c r="L236" s="167" t="s">
        <v>1207</v>
      </c>
      <c r="M236" s="168" t="s">
        <v>1203</v>
      </c>
      <c r="N236" s="169">
        <v>0.01</v>
      </c>
      <c r="O236" s="21">
        <f t="shared" si="108"/>
        <v>0.5</v>
      </c>
      <c r="P236" s="21" t="str">
        <f t="shared" si="109"/>
        <v>N</v>
      </c>
      <c r="Q236" s="22">
        <f t="shared" si="110"/>
        <v>32146.400000000001</v>
      </c>
      <c r="R236" s="8" t="str">
        <f t="shared" si="111"/>
        <v>N</v>
      </c>
      <c r="S236" s="23">
        <f t="shared" si="112"/>
        <v>0.66666666666666663</v>
      </c>
      <c r="T236" s="24">
        <f t="shared" si="113"/>
        <v>50000</v>
      </c>
      <c r="U236" s="24">
        <f t="shared" si="114"/>
        <v>200000</v>
      </c>
      <c r="V236" s="24">
        <f t="shared" si="115"/>
        <v>257500</v>
      </c>
      <c r="W236" s="24">
        <f t="shared" si="116"/>
        <v>24350.898000000001</v>
      </c>
      <c r="X236" s="24">
        <f t="shared" si="117"/>
        <v>0</v>
      </c>
      <c r="Y236" s="24">
        <f t="shared" si="118"/>
        <v>24350.898000000001</v>
      </c>
      <c r="Z236" s="24">
        <f t="shared" si="119"/>
        <v>8116.9660000000003</v>
      </c>
      <c r="AA236" s="25" t="str">
        <f t="shared" si="120"/>
        <v>N</v>
      </c>
      <c r="AB236" s="26">
        <f t="shared" si="121"/>
        <v>0</v>
      </c>
      <c r="AC236" s="27">
        <f t="shared" si="122"/>
        <v>50000</v>
      </c>
      <c r="AD236" s="28">
        <f t="shared" si="123"/>
        <v>200000</v>
      </c>
      <c r="AE236" s="28">
        <f t="shared" si="124"/>
        <v>257500</v>
      </c>
      <c r="AF236" s="28">
        <f t="shared" si="125"/>
        <v>0</v>
      </c>
      <c r="AG236" s="28">
        <f t="shared" si="126"/>
        <v>0</v>
      </c>
      <c r="AH236" s="28">
        <f t="shared" si="127"/>
        <v>0</v>
      </c>
      <c r="AI236" s="28">
        <f t="shared" si="128"/>
        <v>0</v>
      </c>
      <c r="AJ236" s="29" t="str">
        <f t="shared" si="129"/>
        <v>N</v>
      </c>
      <c r="AK236" s="30">
        <f t="shared" si="130"/>
        <v>0</v>
      </c>
      <c r="AL236" s="31">
        <f t="shared" si="131"/>
        <v>50000</v>
      </c>
      <c r="AM236" s="31">
        <f t="shared" si="132"/>
        <v>200000</v>
      </c>
      <c r="AN236" s="31">
        <f t="shared" si="133"/>
        <v>257500</v>
      </c>
      <c r="AO236" s="31">
        <f t="shared" si="134"/>
        <v>0</v>
      </c>
      <c r="AP236" s="31">
        <f t="shared" si="135"/>
        <v>0</v>
      </c>
      <c r="AQ236" s="31">
        <f t="shared" si="136"/>
        <v>0</v>
      </c>
      <c r="AR236" s="31">
        <f t="shared" si="137"/>
        <v>0</v>
      </c>
      <c r="AS236" s="32">
        <f t="shared" si="138"/>
        <v>0</v>
      </c>
      <c r="AT236" s="33">
        <f t="shared" si="139"/>
        <v>50000</v>
      </c>
      <c r="AU236" s="33">
        <f t="shared" si="140"/>
        <v>200000</v>
      </c>
      <c r="AV236" s="33">
        <v>257500</v>
      </c>
      <c r="AW236" s="33">
        <f t="shared" si="141"/>
        <v>0</v>
      </c>
      <c r="AX236" s="33">
        <f t="shared" si="142"/>
        <v>0</v>
      </c>
      <c r="AY236" s="34">
        <f t="shared" si="143"/>
        <v>8116.9660000000003</v>
      </c>
    </row>
    <row r="237" spans="1:51" ht="15.75" customHeight="1" x14ac:dyDescent="0.3">
      <c r="A237" s="166" t="s">
        <v>437</v>
      </c>
      <c r="B237" s="99">
        <v>9849.0300000000007</v>
      </c>
      <c r="C237" s="99">
        <v>34036.089999999997</v>
      </c>
      <c r="D237" s="99">
        <v>110121.2</v>
      </c>
      <c r="E237" s="99">
        <v>101577.23</v>
      </c>
      <c r="F237" s="115">
        <v>49000</v>
      </c>
      <c r="G237" s="114">
        <v>0</v>
      </c>
      <c r="H237" s="182">
        <v>46362</v>
      </c>
      <c r="I237" s="182">
        <v>46394</v>
      </c>
      <c r="J237" s="166">
        <v>2.1</v>
      </c>
      <c r="K237" s="166">
        <v>1.2</v>
      </c>
      <c r="L237" s="167" t="s">
        <v>1207</v>
      </c>
      <c r="M237" s="168" t="s">
        <v>1203</v>
      </c>
      <c r="N237" s="169">
        <v>0.02</v>
      </c>
      <c r="O237" s="21">
        <f t="shared" si="108"/>
        <v>0.90000000000000013</v>
      </c>
      <c r="P237" s="21" t="str">
        <f t="shared" si="109"/>
        <v>N</v>
      </c>
      <c r="Q237" s="22">
        <f t="shared" si="110"/>
        <v>43885.119999999995</v>
      </c>
      <c r="R237" s="8" t="str">
        <f t="shared" si="111"/>
        <v>N</v>
      </c>
      <c r="S237" s="23">
        <f t="shared" si="112"/>
        <v>1.2000000000000002</v>
      </c>
      <c r="T237" s="24">
        <f t="shared" si="113"/>
        <v>50000</v>
      </c>
      <c r="U237" s="24">
        <f t="shared" si="114"/>
        <v>200000</v>
      </c>
      <c r="V237" s="24">
        <f t="shared" si="115"/>
        <v>257500</v>
      </c>
      <c r="W237" s="24">
        <f t="shared" si="116"/>
        <v>33572.116799999996</v>
      </c>
      <c r="X237" s="24">
        <f t="shared" si="117"/>
        <v>0</v>
      </c>
      <c r="Y237" s="24">
        <f t="shared" si="118"/>
        <v>33572.116799999996</v>
      </c>
      <c r="Z237" s="24">
        <f t="shared" si="119"/>
        <v>11190.705600000001</v>
      </c>
      <c r="AA237" s="25" t="str">
        <f t="shared" si="120"/>
        <v>N</v>
      </c>
      <c r="AB237" s="26">
        <f t="shared" si="121"/>
        <v>0.20000000000000018</v>
      </c>
      <c r="AC237" s="27">
        <f t="shared" si="122"/>
        <v>50000</v>
      </c>
      <c r="AD237" s="28">
        <f t="shared" si="123"/>
        <v>200000</v>
      </c>
      <c r="AE237" s="28">
        <f t="shared" si="124"/>
        <v>257500</v>
      </c>
      <c r="AF237" s="28">
        <f t="shared" si="125"/>
        <v>34243.559135999996</v>
      </c>
      <c r="AG237" s="28">
        <f t="shared" si="126"/>
        <v>0</v>
      </c>
      <c r="AH237" s="28">
        <f t="shared" si="127"/>
        <v>34243.559135999996</v>
      </c>
      <c r="AI237" s="28">
        <f t="shared" si="128"/>
        <v>11414.519712000001</v>
      </c>
      <c r="AJ237" s="29" t="str">
        <f t="shared" si="129"/>
        <v>N</v>
      </c>
      <c r="AK237" s="30">
        <f t="shared" si="130"/>
        <v>0</v>
      </c>
      <c r="AL237" s="31">
        <f t="shared" si="131"/>
        <v>50000</v>
      </c>
      <c r="AM237" s="31">
        <f t="shared" si="132"/>
        <v>200000</v>
      </c>
      <c r="AN237" s="31">
        <f t="shared" si="133"/>
        <v>257500</v>
      </c>
      <c r="AO237" s="31">
        <f t="shared" si="134"/>
        <v>0</v>
      </c>
      <c r="AP237" s="31">
        <f t="shared" si="135"/>
        <v>0</v>
      </c>
      <c r="AQ237" s="31">
        <f t="shared" si="136"/>
        <v>0</v>
      </c>
      <c r="AR237" s="31">
        <f t="shared" si="137"/>
        <v>0</v>
      </c>
      <c r="AS237" s="32">
        <f t="shared" si="138"/>
        <v>0</v>
      </c>
      <c r="AT237" s="33">
        <f t="shared" si="139"/>
        <v>50000</v>
      </c>
      <c r="AU237" s="33">
        <f t="shared" si="140"/>
        <v>200000</v>
      </c>
      <c r="AV237" s="33">
        <v>257500</v>
      </c>
      <c r="AW237" s="33">
        <f t="shared" si="141"/>
        <v>0</v>
      </c>
      <c r="AX237" s="33">
        <f t="shared" si="142"/>
        <v>0</v>
      </c>
      <c r="AY237" s="34">
        <f t="shared" si="143"/>
        <v>22605.225312000002</v>
      </c>
    </row>
    <row r="238" spans="1:51" ht="15.75" customHeight="1" x14ac:dyDescent="0.3">
      <c r="A238" s="166" t="s">
        <v>438</v>
      </c>
      <c r="B238" s="99">
        <v>10971.88</v>
      </c>
      <c r="C238" s="99">
        <v>33064.199999999997</v>
      </c>
      <c r="D238" s="99">
        <v>83500.63</v>
      </c>
      <c r="E238" s="99">
        <v>69394.16</v>
      </c>
      <c r="F238" s="115">
        <v>112000</v>
      </c>
      <c r="G238" s="114">
        <v>0</v>
      </c>
      <c r="H238" s="182">
        <v>46387</v>
      </c>
      <c r="I238" s="182">
        <v>46423</v>
      </c>
      <c r="J238" s="166">
        <v>4.2</v>
      </c>
      <c r="K238" s="166">
        <v>4</v>
      </c>
      <c r="L238" s="167" t="s">
        <v>1206</v>
      </c>
      <c r="M238" s="168" t="s">
        <v>1203</v>
      </c>
      <c r="N238" s="169">
        <v>0.02</v>
      </c>
      <c r="O238" s="21">
        <f t="shared" si="108"/>
        <v>0.20000000000000018</v>
      </c>
      <c r="P238" s="21" t="str">
        <f t="shared" si="109"/>
        <v>N</v>
      </c>
      <c r="Q238" s="22">
        <f t="shared" si="110"/>
        <v>44036.079999999994</v>
      </c>
      <c r="R238" s="8" t="str">
        <f t="shared" si="111"/>
        <v>N</v>
      </c>
      <c r="S238" s="23">
        <f t="shared" si="112"/>
        <v>0.26666666666666689</v>
      </c>
      <c r="T238" s="24">
        <f t="shared" si="113"/>
        <v>20500</v>
      </c>
      <c r="U238" s="24">
        <f t="shared" si="114"/>
        <v>100000</v>
      </c>
      <c r="V238" s="24">
        <f t="shared" si="115"/>
        <v>257500</v>
      </c>
      <c r="W238" s="24">
        <f t="shared" si="116"/>
        <v>12374.527499999997</v>
      </c>
      <c r="X238" s="24">
        <f t="shared" si="117"/>
        <v>0</v>
      </c>
      <c r="Y238" s="24">
        <f t="shared" si="118"/>
        <v>12374.527499999997</v>
      </c>
      <c r="Z238" s="24">
        <f t="shared" si="119"/>
        <v>32542.274099999995</v>
      </c>
      <c r="AA238" s="25" t="str">
        <f t="shared" si="120"/>
        <v>N</v>
      </c>
      <c r="AB238" s="26">
        <f t="shared" si="121"/>
        <v>0</v>
      </c>
      <c r="AC238" s="27">
        <f t="shared" si="122"/>
        <v>20500</v>
      </c>
      <c r="AD238" s="28">
        <f t="shared" si="123"/>
        <v>100000</v>
      </c>
      <c r="AE238" s="28">
        <f t="shared" si="124"/>
        <v>257500</v>
      </c>
      <c r="AF238" s="28">
        <f t="shared" si="125"/>
        <v>0</v>
      </c>
      <c r="AG238" s="28">
        <f t="shared" si="126"/>
        <v>0</v>
      </c>
      <c r="AH238" s="28">
        <f t="shared" si="127"/>
        <v>0</v>
      </c>
      <c r="AI238" s="28">
        <f t="shared" si="128"/>
        <v>0</v>
      </c>
      <c r="AJ238" s="29" t="str">
        <f t="shared" si="129"/>
        <v>N</v>
      </c>
      <c r="AK238" s="30">
        <f t="shared" si="130"/>
        <v>0</v>
      </c>
      <c r="AL238" s="31">
        <f t="shared" si="131"/>
        <v>20500</v>
      </c>
      <c r="AM238" s="31">
        <f t="shared" si="132"/>
        <v>100000</v>
      </c>
      <c r="AN238" s="31">
        <f t="shared" si="133"/>
        <v>257500</v>
      </c>
      <c r="AO238" s="31">
        <f t="shared" si="134"/>
        <v>0</v>
      </c>
      <c r="AP238" s="31">
        <f t="shared" si="135"/>
        <v>0</v>
      </c>
      <c r="AQ238" s="31">
        <f t="shared" si="136"/>
        <v>0</v>
      </c>
      <c r="AR238" s="31">
        <f t="shared" si="137"/>
        <v>0</v>
      </c>
      <c r="AS238" s="32">
        <f t="shared" si="138"/>
        <v>0</v>
      </c>
      <c r="AT238" s="33">
        <f t="shared" si="139"/>
        <v>20500</v>
      </c>
      <c r="AU238" s="33">
        <f t="shared" si="140"/>
        <v>100000</v>
      </c>
      <c r="AV238" s="33">
        <v>257500</v>
      </c>
      <c r="AW238" s="33">
        <f t="shared" si="141"/>
        <v>0</v>
      </c>
      <c r="AX238" s="33">
        <f t="shared" si="142"/>
        <v>0</v>
      </c>
      <c r="AY238" s="34">
        <f t="shared" si="143"/>
        <v>32542.274099999995</v>
      </c>
    </row>
    <row r="239" spans="1:51" ht="15.75" customHeight="1" x14ac:dyDescent="0.3">
      <c r="A239" s="166" t="s">
        <v>439</v>
      </c>
      <c r="B239" s="99">
        <v>19529.32</v>
      </c>
      <c r="C239" s="99">
        <v>9573.92</v>
      </c>
      <c r="D239" s="99">
        <v>70282.61</v>
      </c>
      <c r="E239" s="99">
        <v>63883.88</v>
      </c>
      <c r="F239" s="115">
        <v>30000</v>
      </c>
      <c r="G239" s="114">
        <v>0</v>
      </c>
      <c r="H239" s="182">
        <v>46436</v>
      </c>
      <c r="I239" s="182">
        <v>46513</v>
      </c>
      <c r="J239" s="166">
        <v>4.0999999999999996</v>
      </c>
      <c r="K239" s="166">
        <v>2.5</v>
      </c>
      <c r="L239" s="167" t="s">
        <v>1206</v>
      </c>
      <c r="M239" s="168" t="s">
        <v>1203</v>
      </c>
      <c r="N239" s="169">
        <v>0.02</v>
      </c>
      <c r="O239" s="21">
        <f t="shared" si="108"/>
        <v>1.5999999999999996</v>
      </c>
      <c r="P239" s="21" t="str">
        <f t="shared" si="109"/>
        <v>N</v>
      </c>
      <c r="Q239" s="22">
        <f t="shared" si="110"/>
        <v>29103.239999999998</v>
      </c>
      <c r="R239" s="8" t="str">
        <f t="shared" si="111"/>
        <v>N</v>
      </c>
      <c r="S239" s="23">
        <f t="shared" si="112"/>
        <v>2.1333333333333329</v>
      </c>
      <c r="T239" s="24">
        <f t="shared" si="113"/>
        <v>20500</v>
      </c>
      <c r="U239" s="24">
        <f t="shared" si="114"/>
        <v>100000</v>
      </c>
      <c r="V239" s="24">
        <f t="shared" si="115"/>
        <v>257500</v>
      </c>
      <c r="W239" s="24">
        <f t="shared" si="116"/>
        <v>15375</v>
      </c>
      <c r="X239" s="24">
        <f t="shared" si="117"/>
        <v>0</v>
      </c>
      <c r="Y239" s="24">
        <f t="shared" si="118"/>
        <v>15375</v>
      </c>
      <c r="Z239" s="24">
        <f t="shared" si="119"/>
        <v>14310.304799999998</v>
      </c>
      <c r="AA239" s="25" t="str">
        <f t="shared" si="120"/>
        <v>N</v>
      </c>
      <c r="AB239" s="26">
        <f t="shared" si="121"/>
        <v>1.1333333333333329</v>
      </c>
      <c r="AC239" s="27">
        <f t="shared" si="122"/>
        <v>20500</v>
      </c>
      <c r="AD239" s="28">
        <f t="shared" si="123"/>
        <v>100000</v>
      </c>
      <c r="AE239" s="28">
        <f t="shared" si="124"/>
        <v>257500</v>
      </c>
      <c r="AF239" s="28">
        <f t="shared" si="125"/>
        <v>10756.7925</v>
      </c>
      <c r="AG239" s="28">
        <f t="shared" si="126"/>
        <v>0</v>
      </c>
      <c r="AH239" s="28">
        <f t="shared" si="127"/>
        <v>10756.7925</v>
      </c>
      <c r="AI239" s="28">
        <f t="shared" si="128"/>
        <v>19522.218396</v>
      </c>
      <c r="AJ239" s="29" t="str">
        <f t="shared" si="129"/>
        <v>N</v>
      </c>
      <c r="AK239" s="30">
        <f t="shared" si="130"/>
        <v>0.13333333333333286</v>
      </c>
      <c r="AL239" s="31">
        <f t="shared" si="131"/>
        <v>20500</v>
      </c>
      <c r="AM239" s="31">
        <f t="shared" si="132"/>
        <v>100000</v>
      </c>
      <c r="AN239" s="31">
        <f t="shared" si="133"/>
        <v>257500</v>
      </c>
      <c r="AO239" s="31">
        <f t="shared" si="134"/>
        <v>6047.3322750000007</v>
      </c>
      <c r="AP239" s="31">
        <f t="shared" si="135"/>
        <v>0</v>
      </c>
      <c r="AQ239" s="31">
        <f t="shared" si="136"/>
        <v>6047.3322750000007</v>
      </c>
      <c r="AR239" s="31">
        <f t="shared" si="137"/>
        <v>24837.258838919999</v>
      </c>
      <c r="AS239" s="32">
        <f t="shared" si="138"/>
        <v>0</v>
      </c>
      <c r="AT239" s="33">
        <f t="shared" si="139"/>
        <v>20500</v>
      </c>
      <c r="AU239" s="33">
        <f t="shared" si="140"/>
        <v>100000</v>
      </c>
      <c r="AV239" s="33">
        <v>257500</v>
      </c>
      <c r="AW239" s="33">
        <f t="shared" si="141"/>
        <v>0</v>
      </c>
      <c r="AX239" s="33">
        <f t="shared" si="142"/>
        <v>0</v>
      </c>
      <c r="AY239" s="34">
        <f t="shared" si="143"/>
        <v>58669.78203491999</v>
      </c>
    </row>
    <row r="240" spans="1:51" ht="15.75" customHeight="1" x14ac:dyDescent="0.3">
      <c r="A240" s="166" t="s">
        <v>440</v>
      </c>
      <c r="B240" s="99">
        <v>12340.89</v>
      </c>
      <c r="C240" s="99">
        <v>34646.839999999997</v>
      </c>
      <c r="D240" s="99">
        <v>94211.35</v>
      </c>
      <c r="E240" s="99">
        <v>82638.7</v>
      </c>
      <c r="F240" s="115">
        <v>72000</v>
      </c>
      <c r="G240" s="114">
        <v>0</v>
      </c>
      <c r="H240" s="182">
        <v>46389</v>
      </c>
      <c r="I240" s="182">
        <v>46432</v>
      </c>
      <c r="J240" s="166">
        <v>4</v>
      </c>
      <c r="K240" s="166">
        <v>1.8</v>
      </c>
      <c r="L240" s="167" t="s">
        <v>1206</v>
      </c>
      <c r="M240" s="168" t="s">
        <v>1203</v>
      </c>
      <c r="N240" s="169">
        <v>0.04</v>
      </c>
      <c r="O240" s="21">
        <f t="shared" si="108"/>
        <v>2.2000000000000002</v>
      </c>
      <c r="P240" s="21" t="str">
        <f t="shared" si="109"/>
        <v>N</v>
      </c>
      <c r="Q240" s="22">
        <f t="shared" si="110"/>
        <v>46987.729999999996</v>
      </c>
      <c r="R240" s="8" t="str">
        <f t="shared" si="111"/>
        <v>N</v>
      </c>
      <c r="S240" s="23">
        <f t="shared" si="112"/>
        <v>2.9333333333333336</v>
      </c>
      <c r="T240" s="24">
        <f t="shared" si="113"/>
        <v>20500</v>
      </c>
      <c r="U240" s="24">
        <f t="shared" si="114"/>
        <v>100000</v>
      </c>
      <c r="V240" s="24">
        <f t="shared" si="115"/>
        <v>257500</v>
      </c>
      <c r="W240" s="24">
        <f t="shared" si="116"/>
        <v>4341.4874999999956</v>
      </c>
      <c r="X240" s="24">
        <f t="shared" si="117"/>
        <v>0</v>
      </c>
      <c r="Y240" s="24">
        <f t="shared" si="118"/>
        <v>4341.4874999999956</v>
      </c>
      <c r="Z240" s="24">
        <f t="shared" si="119"/>
        <v>44525.751700000001</v>
      </c>
      <c r="AA240" s="25" t="str">
        <f t="shared" si="120"/>
        <v>N</v>
      </c>
      <c r="AB240" s="26">
        <f t="shared" si="121"/>
        <v>1.9333333333333336</v>
      </c>
      <c r="AC240" s="27">
        <f t="shared" si="122"/>
        <v>20500</v>
      </c>
      <c r="AD240" s="28">
        <f t="shared" si="123"/>
        <v>100000</v>
      </c>
      <c r="AE240" s="28">
        <f t="shared" si="124"/>
        <v>257500</v>
      </c>
      <c r="AF240" s="28">
        <f t="shared" si="125"/>
        <v>1085.3718749999989</v>
      </c>
      <c r="AG240" s="28">
        <f t="shared" si="126"/>
        <v>0</v>
      </c>
      <c r="AH240" s="28">
        <f t="shared" si="127"/>
        <v>1085.3718749999989</v>
      </c>
      <c r="AI240" s="28">
        <f t="shared" si="128"/>
        <v>49736.556893000001</v>
      </c>
      <c r="AJ240" s="29" t="str">
        <f t="shared" si="129"/>
        <v>N</v>
      </c>
      <c r="AK240" s="30">
        <f t="shared" si="130"/>
        <v>0.93333333333333357</v>
      </c>
      <c r="AL240" s="31">
        <f t="shared" si="131"/>
        <v>20500</v>
      </c>
      <c r="AM240" s="31">
        <f t="shared" si="132"/>
        <v>100000</v>
      </c>
      <c r="AN240" s="31">
        <f t="shared" si="133"/>
        <v>257500</v>
      </c>
      <c r="AO240" s="31">
        <f t="shared" si="134"/>
        <v>1085.3718749999989</v>
      </c>
      <c r="AP240" s="31">
        <f t="shared" si="135"/>
        <v>0</v>
      </c>
      <c r="AQ240" s="31">
        <f t="shared" si="136"/>
        <v>1085.3718749999989</v>
      </c>
      <c r="AR240" s="31">
        <f t="shared" si="137"/>
        <v>51769.434043720001</v>
      </c>
      <c r="AS240" s="32">
        <f t="shared" si="138"/>
        <v>0</v>
      </c>
      <c r="AT240" s="33">
        <f t="shared" si="139"/>
        <v>20500</v>
      </c>
      <c r="AU240" s="33">
        <f t="shared" si="140"/>
        <v>100000</v>
      </c>
      <c r="AV240" s="33">
        <v>257500</v>
      </c>
      <c r="AW240" s="33">
        <f t="shared" si="141"/>
        <v>0</v>
      </c>
      <c r="AX240" s="33">
        <f t="shared" si="142"/>
        <v>0</v>
      </c>
      <c r="AY240" s="34">
        <f t="shared" si="143"/>
        <v>146031.74263672001</v>
      </c>
    </row>
    <row r="241" spans="1:51" ht="15.75" customHeight="1" x14ac:dyDescent="0.3">
      <c r="A241" s="166" t="s">
        <v>441</v>
      </c>
      <c r="B241" s="99">
        <v>12731.92</v>
      </c>
      <c r="C241" s="99">
        <v>3619.99</v>
      </c>
      <c r="D241" s="99">
        <v>26355.08</v>
      </c>
      <c r="E241" s="99">
        <v>15764.9</v>
      </c>
      <c r="F241" s="115">
        <v>101000</v>
      </c>
      <c r="G241" s="114">
        <v>0</v>
      </c>
      <c r="H241" s="182">
        <v>46261</v>
      </c>
      <c r="I241" s="182">
        <v>46294</v>
      </c>
      <c r="J241" s="166">
        <v>2.9</v>
      </c>
      <c r="K241" s="166">
        <v>1.5</v>
      </c>
      <c r="L241" s="167" t="s">
        <v>1206</v>
      </c>
      <c r="M241" s="168" t="s">
        <v>1203</v>
      </c>
      <c r="N241" s="169">
        <v>0.05</v>
      </c>
      <c r="O241" s="21">
        <f t="shared" si="108"/>
        <v>1.4</v>
      </c>
      <c r="P241" s="21" t="str">
        <f t="shared" si="109"/>
        <v>N</v>
      </c>
      <c r="Q241" s="22">
        <f t="shared" si="110"/>
        <v>16351.91</v>
      </c>
      <c r="R241" s="8" t="str">
        <f t="shared" si="111"/>
        <v>N</v>
      </c>
      <c r="S241" s="23">
        <f t="shared" si="112"/>
        <v>1.8666666666666665</v>
      </c>
      <c r="T241" s="24">
        <f t="shared" si="113"/>
        <v>20500</v>
      </c>
      <c r="U241" s="24">
        <f t="shared" si="114"/>
        <v>100000</v>
      </c>
      <c r="V241" s="24">
        <f t="shared" si="115"/>
        <v>257500</v>
      </c>
      <c r="W241" s="24">
        <f t="shared" si="116"/>
        <v>12877.129124999999</v>
      </c>
      <c r="X241" s="24">
        <f t="shared" si="117"/>
        <v>0</v>
      </c>
      <c r="Y241" s="24">
        <f t="shared" si="118"/>
        <v>12877.129124999999</v>
      </c>
      <c r="Z241" s="24">
        <f t="shared" si="119"/>
        <v>4292.3763749999998</v>
      </c>
      <c r="AA241" s="25" t="str">
        <f t="shared" si="120"/>
        <v>N</v>
      </c>
      <c r="AB241" s="26">
        <f t="shared" si="121"/>
        <v>0.86666666666666647</v>
      </c>
      <c r="AC241" s="27">
        <f t="shared" si="122"/>
        <v>20500</v>
      </c>
      <c r="AD241" s="28">
        <f t="shared" si="123"/>
        <v>100000</v>
      </c>
      <c r="AE241" s="28">
        <f t="shared" si="124"/>
        <v>257500</v>
      </c>
      <c r="AF241" s="28">
        <f t="shared" si="125"/>
        <v>13520.985581249999</v>
      </c>
      <c r="AG241" s="28">
        <f t="shared" si="126"/>
        <v>0</v>
      </c>
      <c r="AH241" s="28">
        <f t="shared" si="127"/>
        <v>13520.985581249999</v>
      </c>
      <c r="AI241" s="28">
        <f t="shared" si="128"/>
        <v>4506.9951937500009</v>
      </c>
      <c r="AJ241" s="29" t="str">
        <f t="shared" si="129"/>
        <v>N</v>
      </c>
      <c r="AK241" s="30">
        <f t="shared" si="130"/>
        <v>0</v>
      </c>
      <c r="AL241" s="31">
        <f t="shared" si="131"/>
        <v>20500</v>
      </c>
      <c r="AM241" s="31">
        <f t="shared" si="132"/>
        <v>100000</v>
      </c>
      <c r="AN241" s="31">
        <f t="shared" si="133"/>
        <v>257500</v>
      </c>
      <c r="AO241" s="31">
        <f t="shared" si="134"/>
        <v>0</v>
      </c>
      <c r="AP241" s="31">
        <f t="shared" si="135"/>
        <v>0</v>
      </c>
      <c r="AQ241" s="31">
        <f t="shared" si="136"/>
        <v>0</v>
      </c>
      <c r="AR241" s="31">
        <f t="shared" si="137"/>
        <v>0</v>
      </c>
      <c r="AS241" s="32">
        <f t="shared" si="138"/>
        <v>0</v>
      </c>
      <c r="AT241" s="33">
        <f t="shared" si="139"/>
        <v>20500</v>
      </c>
      <c r="AU241" s="33">
        <f t="shared" si="140"/>
        <v>100000</v>
      </c>
      <c r="AV241" s="33">
        <v>257500</v>
      </c>
      <c r="AW241" s="33">
        <f t="shared" si="141"/>
        <v>0</v>
      </c>
      <c r="AX241" s="33">
        <f t="shared" si="142"/>
        <v>0</v>
      </c>
      <c r="AY241" s="34">
        <f t="shared" si="143"/>
        <v>8799.3715687500007</v>
      </c>
    </row>
    <row r="242" spans="1:51" ht="15.75" customHeight="1" x14ac:dyDescent="0.3">
      <c r="A242" s="166" t="s">
        <v>442</v>
      </c>
      <c r="B242" s="99">
        <v>18728.55</v>
      </c>
      <c r="C242" s="99">
        <v>26274.45</v>
      </c>
      <c r="D242" s="99">
        <v>81846.84</v>
      </c>
      <c r="E242" s="99">
        <v>73306.81</v>
      </c>
      <c r="F242" s="115">
        <v>120000</v>
      </c>
      <c r="G242" s="114">
        <v>0</v>
      </c>
      <c r="H242" s="182">
        <v>46420</v>
      </c>
      <c r="I242" s="182">
        <v>46497</v>
      </c>
      <c r="J242" s="166">
        <v>3.1</v>
      </c>
      <c r="K242" s="166">
        <v>0.5</v>
      </c>
      <c r="L242" s="167" t="s">
        <v>1206</v>
      </c>
      <c r="M242" s="168" t="s">
        <v>1205</v>
      </c>
      <c r="N242" s="169">
        <v>5.1999999999999998E-2</v>
      </c>
      <c r="O242" s="21">
        <f t="shared" si="108"/>
        <v>2.6</v>
      </c>
      <c r="P242" s="21" t="str">
        <f t="shared" si="109"/>
        <v>N</v>
      </c>
      <c r="Q242" s="22">
        <f t="shared" si="110"/>
        <v>45003</v>
      </c>
      <c r="R242" s="8" t="str">
        <f t="shared" si="111"/>
        <v>N</v>
      </c>
      <c r="S242" s="23">
        <f t="shared" si="112"/>
        <v>2.6</v>
      </c>
      <c r="T242" s="24">
        <f t="shared" si="113"/>
        <v>20500</v>
      </c>
      <c r="U242" s="24">
        <f t="shared" si="114"/>
        <v>100000</v>
      </c>
      <c r="V242" s="24">
        <f t="shared" si="115"/>
        <v>257500</v>
      </c>
      <c r="W242" s="24">
        <f t="shared" si="116"/>
        <v>18153.160000000003</v>
      </c>
      <c r="X242" s="24">
        <f t="shared" si="117"/>
        <v>0</v>
      </c>
      <c r="Y242" s="24">
        <f t="shared" si="118"/>
        <v>18153.160000000003</v>
      </c>
      <c r="Z242" s="24">
        <f t="shared" si="119"/>
        <v>29189.995999999999</v>
      </c>
      <c r="AA242" s="25" t="str">
        <f t="shared" si="120"/>
        <v>N</v>
      </c>
      <c r="AB242" s="26">
        <f t="shared" si="121"/>
        <v>1.6</v>
      </c>
      <c r="AC242" s="27">
        <f t="shared" si="122"/>
        <v>20500</v>
      </c>
      <c r="AD242" s="28">
        <f t="shared" si="123"/>
        <v>100000</v>
      </c>
      <c r="AE242" s="28">
        <f t="shared" si="124"/>
        <v>257500</v>
      </c>
      <c r="AF242" s="28">
        <f t="shared" si="125"/>
        <v>0</v>
      </c>
      <c r="AG242" s="28">
        <f t="shared" si="126"/>
        <v>0</v>
      </c>
      <c r="AH242" s="28">
        <f t="shared" si="127"/>
        <v>0</v>
      </c>
      <c r="AI242" s="28">
        <f t="shared" si="128"/>
        <v>49805.000112000002</v>
      </c>
      <c r="AJ242" s="29" t="str">
        <f t="shared" si="129"/>
        <v>N</v>
      </c>
      <c r="AK242" s="30">
        <f t="shared" si="130"/>
        <v>0.60000000000000009</v>
      </c>
      <c r="AL242" s="31">
        <f t="shared" si="131"/>
        <v>20500</v>
      </c>
      <c r="AM242" s="31">
        <f t="shared" si="132"/>
        <v>100000</v>
      </c>
      <c r="AN242" s="31">
        <f t="shared" si="133"/>
        <v>257500</v>
      </c>
      <c r="AO242" s="31">
        <f t="shared" si="134"/>
        <v>0</v>
      </c>
      <c r="AP242" s="31">
        <f t="shared" si="135"/>
        <v>0</v>
      </c>
      <c r="AQ242" s="31">
        <f t="shared" si="136"/>
        <v>0</v>
      </c>
      <c r="AR242" s="31">
        <f t="shared" si="137"/>
        <v>52394.860117824006</v>
      </c>
      <c r="AS242" s="32">
        <f t="shared" si="138"/>
        <v>0</v>
      </c>
      <c r="AT242" s="33">
        <f t="shared" si="139"/>
        <v>20500</v>
      </c>
      <c r="AU242" s="33">
        <f t="shared" si="140"/>
        <v>100000</v>
      </c>
      <c r="AV242" s="33">
        <v>257500</v>
      </c>
      <c r="AW242" s="33">
        <f t="shared" si="141"/>
        <v>0</v>
      </c>
      <c r="AX242" s="33">
        <f t="shared" si="142"/>
        <v>0</v>
      </c>
      <c r="AY242" s="34">
        <f t="shared" si="143"/>
        <v>131389.85622982401</v>
      </c>
    </row>
    <row r="243" spans="1:51" ht="15.75" customHeight="1" x14ac:dyDescent="0.3">
      <c r="A243" s="166" t="s">
        <v>443</v>
      </c>
      <c r="B243" s="99">
        <v>19515.64</v>
      </c>
      <c r="C243" s="99">
        <v>1926.46</v>
      </c>
      <c r="D243" s="99">
        <v>73238.570000000007</v>
      </c>
      <c r="E243" s="99">
        <v>71671.399999999994</v>
      </c>
      <c r="F243" s="115">
        <v>72000</v>
      </c>
      <c r="G243" s="114">
        <v>0</v>
      </c>
      <c r="H243" s="182">
        <v>46211</v>
      </c>
      <c r="I243" s="182">
        <v>46221</v>
      </c>
      <c r="J243" s="166">
        <v>4.4000000000000004</v>
      </c>
      <c r="K243" s="166">
        <v>2</v>
      </c>
      <c r="L243" s="167" t="s">
        <v>1206</v>
      </c>
      <c r="M243" s="168" t="s">
        <v>1204</v>
      </c>
      <c r="N243" s="169">
        <v>0.04</v>
      </c>
      <c r="O243" s="21">
        <f t="shared" si="108"/>
        <v>2.4000000000000004</v>
      </c>
      <c r="P243" s="21" t="str">
        <f t="shared" si="109"/>
        <v>N</v>
      </c>
      <c r="Q243" s="22">
        <f t="shared" si="110"/>
        <v>21442.1</v>
      </c>
      <c r="R243" s="8" t="str">
        <f t="shared" si="111"/>
        <v>N</v>
      </c>
      <c r="S243" s="23">
        <f t="shared" si="112"/>
        <v>4.8000000000000007</v>
      </c>
      <c r="T243" s="24">
        <f t="shared" si="113"/>
        <v>20500</v>
      </c>
      <c r="U243" s="24">
        <f t="shared" si="114"/>
        <v>100000</v>
      </c>
      <c r="V243" s="24">
        <f t="shared" si="115"/>
        <v>257500</v>
      </c>
      <c r="W243" s="24">
        <f t="shared" si="116"/>
        <v>10250</v>
      </c>
      <c r="X243" s="24">
        <f t="shared" si="117"/>
        <v>0</v>
      </c>
      <c r="Y243" s="24">
        <f t="shared" si="118"/>
        <v>10250</v>
      </c>
      <c r="Z243" s="24">
        <f t="shared" si="119"/>
        <v>12049.784</v>
      </c>
      <c r="AA243" s="25" t="str">
        <f t="shared" si="120"/>
        <v>N</v>
      </c>
      <c r="AB243" s="26">
        <f t="shared" si="121"/>
        <v>3.8000000000000007</v>
      </c>
      <c r="AC243" s="27">
        <f t="shared" si="122"/>
        <v>20500</v>
      </c>
      <c r="AD243" s="28">
        <f t="shared" si="123"/>
        <v>100000</v>
      </c>
      <c r="AE243" s="28">
        <f t="shared" si="124"/>
        <v>257500</v>
      </c>
      <c r="AF243" s="28">
        <f t="shared" si="125"/>
        <v>8255.7149999999965</v>
      </c>
      <c r="AG243" s="28">
        <f t="shared" si="126"/>
        <v>0</v>
      </c>
      <c r="AH243" s="28">
        <f t="shared" si="127"/>
        <v>8255.7149999999965</v>
      </c>
      <c r="AI243" s="28">
        <f t="shared" si="128"/>
        <v>14936.060360000003</v>
      </c>
      <c r="AJ243" s="29" t="str">
        <f t="shared" si="129"/>
        <v>N</v>
      </c>
      <c r="AK243" s="30">
        <f t="shared" si="130"/>
        <v>2.8000000000000007</v>
      </c>
      <c r="AL243" s="31">
        <f t="shared" si="131"/>
        <v>20500</v>
      </c>
      <c r="AM243" s="31">
        <f t="shared" si="132"/>
        <v>100000</v>
      </c>
      <c r="AN243" s="31">
        <f t="shared" si="133"/>
        <v>257500</v>
      </c>
      <c r="AO243" s="31">
        <f t="shared" si="134"/>
        <v>568.21499999999651</v>
      </c>
      <c r="AP243" s="31">
        <f t="shared" si="135"/>
        <v>0</v>
      </c>
      <c r="AQ243" s="31">
        <f t="shared" si="136"/>
        <v>568.21499999999651</v>
      </c>
      <c r="AR243" s="31">
        <f t="shared" si="137"/>
        <v>23551.231374400006</v>
      </c>
      <c r="AS243" s="32">
        <f t="shared" si="138"/>
        <v>1.8000000000000007</v>
      </c>
      <c r="AT243" s="33">
        <f t="shared" si="139"/>
        <v>20500</v>
      </c>
      <c r="AU243" s="33">
        <f t="shared" si="140"/>
        <v>100000</v>
      </c>
      <c r="AV243" s="33">
        <v>257500</v>
      </c>
      <c r="AW243" s="33">
        <f t="shared" si="141"/>
        <v>3843.75</v>
      </c>
      <c r="AX243" s="33">
        <f t="shared" si="142"/>
        <v>21240.474229376003</v>
      </c>
      <c r="AY243" s="34">
        <f t="shared" si="143"/>
        <v>71777.549963776008</v>
      </c>
    </row>
    <row r="244" spans="1:51" ht="15.75" customHeight="1" x14ac:dyDescent="0.3">
      <c r="A244" s="166" t="s">
        <v>444</v>
      </c>
      <c r="B244" s="99">
        <v>20414.53</v>
      </c>
      <c r="C244" s="99">
        <v>25680.16</v>
      </c>
      <c r="D244" s="99">
        <v>71374.710000000006</v>
      </c>
      <c r="E244" s="99">
        <v>65733.2</v>
      </c>
      <c r="F244" s="115">
        <v>101000</v>
      </c>
      <c r="G244" s="114">
        <v>0</v>
      </c>
      <c r="H244" s="182">
        <v>46569</v>
      </c>
      <c r="I244" s="182">
        <v>46613</v>
      </c>
      <c r="J244" s="166">
        <v>3.6</v>
      </c>
      <c r="K244" s="166">
        <v>2</v>
      </c>
      <c r="L244" s="167" t="s">
        <v>1206</v>
      </c>
      <c r="M244" s="168" t="s">
        <v>1203</v>
      </c>
      <c r="N244" s="169">
        <v>0.01</v>
      </c>
      <c r="O244" s="21">
        <f t="shared" si="108"/>
        <v>1.6</v>
      </c>
      <c r="P244" s="21" t="str">
        <f t="shared" si="109"/>
        <v>N</v>
      </c>
      <c r="Q244" s="22">
        <f t="shared" si="110"/>
        <v>46094.69</v>
      </c>
      <c r="R244" s="8" t="str">
        <f t="shared" si="111"/>
        <v>N</v>
      </c>
      <c r="S244" s="23">
        <f t="shared" si="112"/>
        <v>2.1333333333333333</v>
      </c>
      <c r="T244" s="24">
        <f t="shared" si="113"/>
        <v>20500</v>
      </c>
      <c r="U244" s="24">
        <f t="shared" si="114"/>
        <v>100000</v>
      </c>
      <c r="V244" s="24">
        <f t="shared" si="115"/>
        <v>257500</v>
      </c>
      <c r="W244" s="24">
        <f t="shared" si="116"/>
        <v>15375</v>
      </c>
      <c r="X244" s="24">
        <f t="shared" si="117"/>
        <v>0</v>
      </c>
      <c r="Y244" s="24">
        <f t="shared" si="118"/>
        <v>15375</v>
      </c>
      <c r="Z244" s="24">
        <f t="shared" si="119"/>
        <v>31180.636900000005</v>
      </c>
      <c r="AA244" s="25" t="str">
        <f t="shared" si="120"/>
        <v>N</v>
      </c>
      <c r="AB244" s="26">
        <f t="shared" si="121"/>
        <v>1.1333333333333333</v>
      </c>
      <c r="AC244" s="27">
        <f t="shared" si="122"/>
        <v>20500</v>
      </c>
      <c r="AD244" s="28">
        <f t="shared" si="123"/>
        <v>100000</v>
      </c>
      <c r="AE244" s="28">
        <f t="shared" si="124"/>
        <v>257500</v>
      </c>
      <c r="AF244" s="28">
        <f t="shared" si="125"/>
        <v>9937.7174999999952</v>
      </c>
      <c r="AG244" s="28">
        <f t="shared" si="126"/>
        <v>0</v>
      </c>
      <c r="AH244" s="28">
        <f t="shared" si="127"/>
        <v>9937.7174999999952</v>
      </c>
      <c r="AI244" s="28">
        <f t="shared" si="128"/>
        <v>37083.475769000011</v>
      </c>
      <c r="AJ244" s="29" t="str">
        <f t="shared" si="129"/>
        <v>N</v>
      </c>
      <c r="AK244" s="30">
        <f t="shared" si="130"/>
        <v>0.1333333333333333</v>
      </c>
      <c r="AL244" s="31">
        <f t="shared" si="131"/>
        <v>20500</v>
      </c>
      <c r="AM244" s="31">
        <f t="shared" si="132"/>
        <v>100000</v>
      </c>
      <c r="AN244" s="31">
        <f t="shared" si="133"/>
        <v>257500</v>
      </c>
      <c r="AO244" s="31">
        <f t="shared" si="134"/>
        <v>6234.9768749999957</v>
      </c>
      <c r="AP244" s="31">
        <f t="shared" si="135"/>
        <v>0</v>
      </c>
      <c r="AQ244" s="31">
        <f t="shared" si="136"/>
        <v>6234.9768749999957</v>
      </c>
      <c r="AR244" s="31">
        <f t="shared" si="137"/>
        <v>41256.428326690009</v>
      </c>
      <c r="AS244" s="32">
        <f t="shared" si="138"/>
        <v>0</v>
      </c>
      <c r="AT244" s="33">
        <f t="shared" si="139"/>
        <v>20500</v>
      </c>
      <c r="AU244" s="33">
        <f t="shared" si="140"/>
        <v>100000</v>
      </c>
      <c r="AV244" s="33">
        <v>257500</v>
      </c>
      <c r="AW244" s="33">
        <f t="shared" si="141"/>
        <v>0</v>
      </c>
      <c r="AX244" s="33">
        <f t="shared" si="142"/>
        <v>0</v>
      </c>
      <c r="AY244" s="34">
        <f t="shared" si="143"/>
        <v>109520.54099569004</v>
      </c>
    </row>
    <row r="245" spans="1:51" ht="15.75" customHeight="1" x14ac:dyDescent="0.3">
      <c r="A245" s="166" t="s">
        <v>445</v>
      </c>
      <c r="B245" s="99">
        <v>11542.09</v>
      </c>
      <c r="C245" s="99">
        <v>12803.16</v>
      </c>
      <c r="D245" s="99">
        <v>57503.76</v>
      </c>
      <c r="E245" s="99">
        <v>44097.11</v>
      </c>
      <c r="F245" s="115">
        <v>120000</v>
      </c>
      <c r="G245" s="114">
        <v>0</v>
      </c>
      <c r="H245" s="182">
        <v>46535</v>
      </c>
      <c r="I245" s="182">
        <v>46582</v>
      </c>
      <c r="J245" s="166">
        <v>4.4000000000000004</v>
      </c>
      <c r="K245" s="166">
        <v>0.3</v>
      </c>
      <c r="L245" s="167" t="s">
        <v>1206</v>
      </c>
      <c r="M245" s="168" t="s">
        <v>1203</v>
      </c>
      <c r="N245" s="169">
        <v>0.02</v>
      </c>
      <c r="O245" s="21">
        <f t="shared" si="108"/>
        <v>4.1000000000000005</v>
      </c>
      <c r="P245" s="21" t="str">
        <f t="shared" si="109"/>
        <v>N</v>
      </c>
      <c r="Q245" s="22">
        <f t="shared" si="110"/>
        <v>24345.25</v>
      </c>
      <c r="R245" s="8" t="str">
        <f t="shared" si="111"/>
        <v>N</v>
      </c>
      <c r="S245" s="23">
        <f t="shared" si="112"/>
        <v>5.4666666666666677</v>
      </c>
      <c r="T245" s="24">
        <f t="shared" si="113"/>
        <v>20500</v>
      </c>
      <c r="U245" s="24">
        <f t="shared" si="114"/>
        <v>100000</v>
      </c>
      <c r="V245" s="24">
        <f t="shared" si="115"/>
        <v>257500</v>
      </c>
      <c r="W245" s="24">
        <f t="shared" si="116"/>
        <v>15375</v>
      </c>
      <c r="X245" s="24">
        <f t="shared" si="117"/>
        <v>0</v>
      </c>
      <c r="Y245" s="24">
        <f t="shared" si="118"/>
        <v>15375</v>
      </c>
      <c r="Z245" s="24">
        <f t="shared" si="119"/>
        <v>9457.1549999999988</v>
      </c>
      <c r="AA245" s="25" t="str">
        <f t="shared" si="120"/>
        <v>N</v>
      </c>
      <c r="AB245" s="26">
        <f t="shared" si="121"/>
        <v>4.4666666666666677</v>
      </c>
      <c r="AC245" s="27">
        <f t="shared" si="122"/>
        <v>20500</v>
      </c>
      <c r="AD245" s="28">
        <f t="shared" si="123"/>
        <v>100000</v>
      </c>
      <c r="AE245" s="28">
        <f t="shared" si="124"/>
        <v>257500</v>
      </c>
      <c r="AF245" s="28">
        <f t="shared" si="125"/>
        <v>15375</v>
      </c>
      <c r="AG245" s="28">
        <f t="shared" si="126"/>
        <v>0</v>
      </c>
      <c r="AH245" s="28">
        <f t="shared" si="127"/>
        <v>15375</v>
      </c>
      <c r="AI245" s="28">
        <f t="shared" si="128"/>
        <v>9953.7981</v>
      </c>
      <c r="AJ245" s="29" t="str">
        <f t="shared" si="129"/>
        <v>N</v>
      </c>
      <c r="AK245" s="30">
        <f t="shared" si="130"/>
        <v>3.4666666666666677</v>
      </c>
      <c r="AL245" s="31">
        <f t="shared" si="131"/>
        <v>20500</v>
      </c>
      <c r="AM245" s="31">
        <f t="shared" si="132"/>
        <v>100000</v>
      </c>
      <c r="AN245" s="31">
        <f t="shared" si="133"/>
        <v>257500</v>
      </c>
      <c r="AO245" s="31">
        <f t="shared" si="134"/>
        <v>15375</v>
      </c>
      <c r="AP245" s="31">
        <f t="shared" si="135"/>
        <v>0</v>
      </c>
      <c r="AQ245" s="31">
        <f t="shared" si="136"/>
        <v>15375</v>
      </c>
      <c r="AR245" s="31">
        <f t="shared" si="137"/>
        <v>10460.374061999999</v>
      </c>
      <c r="AS245" s="32">
        <f t="shared" si="138"/>
        <v>2.4666666666666677</v>
      </c>
      <c r="AT245" s="33">
        <f t="shared" si="139"/>
        <v>20500</v>
      </c>
      <c r="AU245" s="33">
        <f t="shared" si="140"/>
        <v>100000</v>
      </c>
      <c r="AV245" s="33">
        <v>257500</v>
      </c>
      <c r="AW245" s="33">
        <f t="shared" si="141"/>
        <v>0</v>
      </c>
      <c r="AX245" s="33">
        <f t="shared" si="142"/>
        <v>26352.081543239998</v>
      </c>
      <c r="AY245" s="34">
        <f t="shared" si="143"/>
        <v>56223.408705239999</v>
      </c>
    </row>
    <row r="246" spans="1:51" ht="15.75" customHeight="1" x14ac:dyDescent="0.3">
      <c r="A246" s="166" t="s">
        <v>446</v>
      </c>
      <c r="B246" s="99">
        <v>5341.67</v>
      </c>
      <c r="C246" s="99">
        <v>9824.24</v>
      </c>
      <c r="D246" s="99">
        <v>46792.77</v>
      </c>
      <c r="E246" s="99">
        <v>36910.629999999997</v>
      </c>
      <c r="F246" s="115">
        <v>300000</v>
      </c>
      <c r="G246" s="114">
        <v>0</v>
      </c>
      <c r="H246" s="182">
        <v>46332</v>
      </c>
      <c r="I246" s="182">
        <v>46382</v>
      </c>
      <c r="J246" s="166">
        <v>4.4000000000000004</v>
      </c>
      <c r="K246" s="166">
        <v>0.1</v>
      </c>
      <c r="L246" s="167" t="s">
        <v>1206</v>
      </c>
      <c r="M246" s="168" t="s">
        <v>1203</v>
      </c>
      <c r="N246" s="169">
        <v>0</v>
      </c>
      <c r="O246" s="21">
        <f t="shared" si="108"/>
        <v>4.3000000000000007</v>
      </c>
      <c r="P246" s="21" t="str">
        <f t="shared" si="109"/>
        <v>N</v>
      </c>
      <c r="Q246" s="22">
        <f t="shared" si="110"/>
        <v>15165.91</v>
      </c>
      <c r="R246" s="8" t="str">
        <f t="shared" si="111"/>
        <v>N</v>
      </c>
      <c r="S246" s="23">
        <f t="shared" si="112"/>
        <v>5.7333333333333343</v>
      </c>
      <c r="T246" s="24">
        <f t="shared" si="113"/>
        <v>20500</v>
      </c>
      <c r="U246" s="24">
        <f t="shared" si="114"/>
        <v>100000</v>
      </c>
      <c r="V246" s="24">
        <f t="shared" si="115"/>
        <v>257500</v>
      </c>
      <c r="W246" s="24">
        <f t="shared" si="116"/>
        <v>0</v>
      </c>
      <c r="X246" s="24">
        <f t="shared" si="117"/>
        <v>0</v>
      </c>
      <c r="Y246" s="24">
        <f t="shared" si="118"/>
        <v>0</v>
      </c>
      <c r="Z246" s="24">
        <f t="shared" si="119"/>
        <v>15165.91</v>
      </c>
      <c r="AA246" s="25" t="str">
        <f t="shared" si="120"/>
        <v>N</v>
      </c>
      <c r="AB246" s="26">
        <f t="shared" si="121"/>
        <v>4.7333333333333343</v>
      </c>
      <c r="AC246" s="27">
        <f t="shared" si="122"/>
        <v>20500</v>
      </c>
      <c r="AD246" s="28">
        <f t="shared" si="123"/>
        <v>100000</v>
      </c>
      <c r="AE246" s="28">
        <f t="shared" si="124"/>
        <v>257500</v>
      </c>
      <c r="AF246" s="28">
        <f t="shared" si="125"/>
        <v>0</v>
      </c>
      <c r="AG246" s="28">
        <f t="shared" si="126"/>
        <v>0</v>
      </c>
      <c r="AH246" s="28">
        <f t="shared" si="127"/>
        <v>0</v>
      </c>
      <c r="AI246" s="28">
        <f t="shared" si="128"/>
        <v>15165.91</v>
      </c>
      <c r="AJ246" s="29" t="str">
        <f t="shared" si="129"/>
        <v>N</v>
      </c>
      <c r="AK246" s="30">
        <f t="shared" si="130"/>
        <v>3.7333333333333343</v>
      </c>
      <c r="AL246" s="31">
        <f t="shared" si="131"/>
        <v>20500</v>
      </c>
      <c r="AM246" s="31">
        <f t="shared" si="132"/>
        <v>100000</v>
      </c>
      <c r="AN246" s="31">
        <f t="shared" si="133"/>
        <v>257500</v>
      </c>
      <c r="AO246" s="31">
        <f t="shared" si="134"/>
        <v>0</v>
      </c>
      <c r="AP246" s="31">
        <f t="shared" si="135"/>
        <v>0</v>
      </c>
      <c r="AQ246" s="31">
        <f t="shared" si="136"/>
        <v>0</v>
      </c>
      <c r="AR246" s="31">
        <f t="shared" si="137"/>
        <v>15165.91</v>
      </c>
      <c r="AS246" s="32">
        <f t="shared" si="138"/>
        <v>2.7333333333333343</v>
      </c>
      <c r="AT246" s="33">
        <f t="shared" si="139"/>
        <v>20500</v>
      </c>
      <c r="AU246" s="33">
        <f t="shared" si="140"/>
        <v>100000</v>
      </c>
      <c r="AV246" s="33">
        <v>257500</v>
      </c>
      <c r="AW246" s="33">
        <f t="shared" si="141"/>
        <v>0</v>
      </c>
      <c r="AX246" s="33">
        <f t="shared" si="142"/>
        <v>15165.91</v>
      </c>
      <c r="AY246" s="34">
        <f t="shared" si="143"/>
        <v>60663.64</v>
      </c>
    </row>
    <row r="247" spans="1:51" ht="15.75" customHeight="1" x14ac:dyDescent="0.3">
      <c r="A247" s="166" t="s">
        <v>447</v>
      </c>
      <c r="B247" s="99">
        <v>12128.77</v>
      </c>
      <c r="C247" s="99">
        <v>24587.11</v>
      </c>
      <c r="D247" s="99">
        <v>91379.72</v>
      </c>
      <c r="E247" s="99">
        <v>86392.18</v>
      </c>
      <c r="F247" s="115">
        <v>60000</v>
      </c>
      <c r="G247" s="114">
        <v>0</v>
      </c>
      <c r="H247" s="182">
        <v>46480</v>
      </c>
      <c r="I247" s="182">
        <v>46492</v>
      </c>
      <c r="J247" s="166">
        <v>2</v>
      </c>
      <c r="K247" s="166">
        <v>1.5</v>
      </c>
      <c r="L247" s="167" t="s">
        <v>1206</v>
      </c>
      <c r="M247" s="168" t="s">
        <v>1204</v>
      </c>
      <c r="N247" s="169">
        <v>0</v>
      </c>
      <c r="O247" s="21">
        <f t="shared" si="108"/>
        <v>0.5</v>
      </c>
      <c r="P247" s="21" t="str">
        <f t="shared" si="109"/>
        <v>N</v>
      </c>
      <c r="Q247" s="22">
        <f t="shared" si="110"/>
        <v>36715.880000000005</v>
      </c>
      <c r="R247" s="8" t="str">
        <f t="shared" si="111"/>
        <v>N</v>
      </c>
      <c r="S247" s="23">
        <f t="shared" si="112"/>
        <v>1</v>
      </c>
      <c r="T247" s="24">
        <f t="shared" si="113"/>
        <v>20500</v>
      </c>
      <c r="U247" s="24">
        <f t="shared" si="114"/>
        <v>100000</v>
      </c>
      <c r="V247" s="24">
        <f t="shared" si="115"/>
        <v>257500</v>
      </c>
      <c r="W247" s="24">
        <f t="shared" si="116"/>
        <v>4310.1399999999994</v>
      </c>
      <c r="X247" s="24">
        <f t="shared" si="117"/>
        <v>0</v>
      </c>
      <c r="Y247" s="24">
        <f t="shared" si="118"/>
        <v>4310.1399999999994</v>
      </c>
      <c r="Z247" s="24">
        <f t="shared" si="119"/>
        <v>32405.740000000005</v>
      </c>
      <c r="AA247" s="25" t="str">
        <f t="shared" si="120"/>
        <v>N</v>
      </c>
      <c r="AB247" s="26">
        <f t="shared" si="121"/>
        <v>0</v>
      </c>
      <c r="AC247" s="27">
        <f t="shared" si="122"/>
        <v>20500</v>
      </c>
      <c r="AD247" s="28">
        <f t="shared" si="123"/>
        <v>100000</v>
      </c>
      <c r="AE247" s="28">
        <f t="shared" si="124"/>
        <v>257500</v>
      </c>
      <c r="AF247" s="28">
        <f t="shared" si="125"/>
        <v>0</v>
      </c>
      <c r="AG247" s="28">
        <f t="shared" si="126"/>
        <v>0</v>
      </c>
      <c r="AH247" s="28">
        <f t="shared" si="127"/>
        <v>0</v>
      </c>
      <c r="AI247" s="28">
        <f t="shared" si="128"/>
        <v>0</v>
      </c>
      <c r="AJ247" s="29" t="str">
        <f t="shared" si="129"/>
        <v>N</v>
      </c>
      <c r="AK247" s="30">
        <f t="shared" si="130"/>
        <v>0</v>
      </c>
      <c r="AL247" s="31">
        <f t="shared" si="131"/>
        <v>20500</v>
      </c>
      <c r="AM247" s="31">
        <f t="shared" si="132"/>
        <v>100000</v>
      </c>
      <c r="AN247" s="31">
        <f t="shared" si="133"/>
        <v>257500</v>
      </c>
      <c r="AO247" s="31">
        <f t="shared" si="134"/>
        <v>0</v>
      </c>
      <c r="AP247" s="31">
        <f t="shared" si="135"/>
        <v>0</v>
      </c>
      <c r="AQ247" s="31">
        <f t="shared" si="136"/>
        <v>0</v>
      </c>
      <c r="AR247" s="31">
        <f t="shared" si="137"/>
        <v>0</v>
      </c>
      <c r="AS247" s="32">
        <f t="shared" si="138"/>
        <v>0</v>
      </c>
      <c r="AT247" s="33">
        <f t="shared" si="139"/>
        <v>20500</v>
      </c>
      <c r="AU247" s="33">
        <f t="shared" si="140"/>
        <v>100000</v>
      </c>
      <c r="AV247" s="33">
        <v>257500</v>
      </c>
      <c r="AW247" s="33">
        <f t="shared" si="141"/>
        <v>0</v>
      </c>
      <c r="AX247" s="33">
        <f t="shared" si="142"/>
        <v>0</v>
      </c>
      <c r="AY247" s="34">
        <f t="shared" si="143"/>
        <v>32405.740000000005</v>
      </c>
    </row>
    <row r="248" spans="1:51" ht="15.75" customHeight="1" x14ac:dyDescent="0.3">
      <c r="A248" s="166" t="s">
        <v>448</v>
      </c>
      <c r="B248" s="99">
        <v>5635.26</v>
      </c>
      <c r="C248" s="99">
        <v>376.49</v>
      </c>
      <c r="D248" s="99">
        <v>31619.99</v>
      </c>
      <c r="E248" s="99">
        <v>22702.21</v>
      </c>
      <c r="F248" s="115">
        <v>80000</v>
      </c>
      <c r="G248" s="114">
        <v>12500</v>
      </c>
      <c r="H248" s="182">
        <v>46416</v>
      </c>
      <c r="I248" s="182">
        <v>46477</v>
      </c>
      <c r="J248" s="166">
        <v>3.1</v>
      </c>
      <c r="K248" s="166">
        <v>2.8</v>
      </c>
      <c r="L248" s="167" t="s">
        <v>1206</v>
      </c>
      <c r="M248" s="168" t="s">
        <v>1205</v>
      </c>
      <c r="N248" s="169">
        <v>0</v>
      </c>
      <c r="O248" s="21">
        <f t="shared" si="108"/>
        <v>0.30000000000000027</v>
      </c>
      <c r="P248" s="21" t="str">
        <f t="shared" si="109"/>
        <v>N</v>
      </c>
      <c r="Q248" s="22">
        <f t="shared" si="110"/>
        <v>6011.75</v>
      </c>
      <c r="R248" s="8" t="str">
        <f t="shared" si="111"/>
        <v>N</v>
      </c>
      <c r="S248" s="23">
        <f t="shared" si="112"/>
        <v>0.30000000000000027</v>
      </c>
      <c r="T248" s="24">
        <f t="shared" si="113"/>
        <v>20500</v>
      </c>
      <c r="U248" s="24">
        <f t="shared" si="114"/>
        <v>100000</v>
      </c>
      <c r="V248" s="24">
        <f t="shared" si="115"/>
        <v>257500</v>
      </c>
      <c r="W248" s="24">
        <f t="shared" si="116"/>
        <v>6011.75</v>
      </c>
      <c r="X248" s="24">
        <f t="shared" si="117"/>
        <v>0</v>
      </c>
      <c r="Y248" s="24">
        <f t="shared" si="118"/>
        <v>6011.75</v>
      </c>
      <c r="Z248" s="24">
        <f t="shared" si="119"/>
        <v>0</v>
      </c>
      <c r="AA248" s="25" t="str">
        <f t="shared" si="120"/>
        <v>N</v>
      </c>
      <c r="AB248" s="26">
        <f t="shared" si="121"/>
        <v>0</v>
      </c>
      <c r="AC248" s="27">
        <f t="shared" si="122"/>
        <v>20500</v>
      </c>
      <c r="AD248" s="28">
        <f t="shared" si="123"/>
        <v>100000</v>
      </c>
      <c r="AE248" s="28">
        <f t="shared" si="124"/>
        <v>257500</v>
      </c>
      <c r="AF248" s="28">
        <f t="shared" si="125"/>
        <v>0</v>
      </c>
      <c r="AG248" s="28">
        <f t="shared" si="126"/>
        <v>0</v>
      </c>
      <c r="AH248" s="28">
        <f t="shared" si="127"/>
        <v>0</v>
      </c>
      <c r="AI248" s="28">
        <f t="shared" si="128"/>
        <v>0</v>
      </c>
      <c r="AJ248" s="29" t="str">
        <f t="shared" si="129"/>
        <v>N</v>
      </c>
      <c r="AK248" s="30">
        <f t="shared" si="130"/>
        <v>0</v>
      </c>
      <c r="AL248" s="31">
        <f t="shared" si="131"/>
        <v>20500</v>
      </c>
      <c r="AM248" s="31">
        <f t="shared" si="132"/>
        <v>100000</v>
      </c>
      <c r="AN248" s="31">
        <f t="shared" si="133"/>
        <v>257500</v>
      </c>
      <c r="AO248" s="31">
        <f t="shared" si="134"/>
        <v>0</v>
      </c>
      <c r="AP248" s="31">
        <f t="shared" si="135"/>
        <v>0</v>
      </c>
      <c r="AQ248" s="31">
        <f t="shared" si="136"/>
        <v>0</v>
      </c>
      <c r="AR248" s="31">
        <f t="shared" si="137"/>
        <v>0</v>
      </c>
      <c r="AS248" s="32">
        <f t="shared" si="138"/>
        <v>0</v>
      </c>
      <c r="AT248" s="33">
        <f t="shared" si="139"/>
        <v>20500</v>
      </c>
      <c r="AU248" s="33">
        <f t="shared" si="140"/>
        <v>100000</v>
      </c>
      <c r="AV248" s="33">
        <v>257500</v>
      </c>
      <c r="AW248" s="33">
        <f t="shared" si="141"/>
        <v>0</v>
      </c>
      <c r="AX248" s="33">
        <f t="shared" si="142"/>
        <v>0</v>
      </c>
      <c r="AY248" s="34">
        <f t="shared" si="143"/>
        <v>0</v>
      </c>
    </row>
    <row r="249" spans="1:51" ht="15.75" customHeight="1" x14ac:dyDescent="0.3">
      <c r="A249" s="166" t="s">
        <v>449</v>
      </c>
      <c r="B249" s="99">
        <v>12573.81</v>
      </c>
      <c r="C249" s="99">
        <v>11005.34</v>
      </c>
      <c r="D249" s="99">
        <v>74409.289999999994</v>
      </c>
      <c r="E249" s="99">
        <v>60143.16</v>
      </c>
      <c r="F249" s="115">
        <v>46000</v>
      </c>
      <c r="G249" s="114">
        <v>12500</v>
      </c>
      <c r="H249" s="182">
        <v>46506</v>
      </c>
      <c r="I249" s="182">
        <v>46521</v>
      </c>
      <c r="J249" s="166">
        <v>1.7</v>
      </c>
      <c r="K249" s="166">
        <v>0.4</v>
      </c>
      <c r="L249" s="167" t="s">
        <v>1206</v>
      </c>
      <c r="M249" s="168" t="s">
        <v>1203</v>
      </c>
      <c r="N249" s="169">
        <v>0.01</v>
      </c>
      <c r="O249" s="21">
        <f t="shared" si="108"/>
        <v>1.2999999999999998</v>
      </c>
      <c r="P249" s="21" t="str">
        <f t="shared" si="109"/>
        <v>N</v>
      </c>
      <c r="Q249" s="22">
        <f t="shared" si="110"/>
        <v>23579.15</v>
      </c>
      <c r="R249" s="8" t="str">
        <f t="shared" si="111"/>
        <v>N</v>
      </c>
      <c r="S249" s="23">
        <f t="shared" si="112"/>
        <v>1.7333333333333332</v>
      </c>
      <c r="T249" s="24">
        <f t="shared" si="113"/>
        <v>20500</v>
      </c>
      <c r="U249" s="24">
        <f t="shared" si="114"/>
        <v>100000</v>
      </c>
      <c r="V249" s="24">
        <f t="shared" si="115"/>
        <v>257500</v>
      </c>
      <c r="W249" s="24">
        <f t="shared" si="116"/>
        <v>15375</v>
      </c>
      <c r="X249" s="24">
        <f t="shared" si="117"/>
        <v>0</v>
      </c>
      <c r="Y249" s="24">
        <f t="shared" si="118"/>
        <v>15375</v>
      </c>
      <c r="Z249" s="24">
        <f t="shared" si="119"/>
        <v>8439.9415000000008</v>
      </c>
      <c r="AA249" s="25" t="str">
        <f t="shared" si="120"/>
        <v>N</v>
      </c>
      <c r="AB249" s="26">
        <f t="shared" si="121"/>
        <v>0.73333333333333317</v>
      </c>
      <c r="AC249" s="27">
        <f t="shared" si="122"/>
        <v>20500</v>
      </c>
      <c r="AD249" s="28">
        <f t="shared" si="123"/>
        <v>100000</v>
      </c>
      <c r="AE249" s="28">
        <f t="shared" si="124"/>
        <v>257500</v>
      </c>
      <c r="AF249" s="28">
        <f t="shared" si="125"/>
        <v>7661.7825000000048</v>
      </c>
      <c r="AG249" s="28">
        <f t="shared" si="126"/>
        <v>0</v>
      </c>
      <c r="AH249" s="28">
        <f t="shared" si="127"/>
        <v>7661.7825000000048</v>
      </c>
      <c r="AI249" s="28">
        <f t="shared" si="128"/>
        <v>16391.308414999996</v>
      </c>
      <c r="AJ249" s="29" t="str">
        <f t="shared" si="129"/>
        <v>N</v>
      </c>
      <c r="AK249" s="30">
        <f t="shared" si="130"/>
        <v>0</v>
      </c>
      <c r="AL249" s="31">
        <f t="shared" si="131"/>
        <v>20500</v>
      </c>
      <c r="AM249" s="31">
        <f t="shared" si="132"/>
        <v>100000</v>
      </c>
      <c r="AN249" s="31">
        <f t="shared" si="133"/>
        <v>257500</v>
      </c>
      <c r="AO249" s="31">
        <f t="shared" si="134"/>
        <v>0</v>
      </c>
      <c r="AP249" s="31">
        <f t="shared" si="135"/>
        <v>0</v>
      </c>
      <c r="AQ249" s="31">
        <f t="shared" si="136"/>
        <v>0</v>
      </c>
      <c r="AR249" s="31">
        <f t="shared" si="137"/>
        <v>0</v>
      </c>
      <c r="AS249" s="32">
        <f t="shared" si="138"/>
        <v>0</v>
      </c>
      <c r="AT249" s="33">
        <f t="shared" si="139"/>
        <v>20500</v>
      </c>
      <c r="AU249" s="33">
        <f t="shared" si="140"/>
        <v>100000</v>
      </c>
      <c r="AV249" s="33">
        <v>257500</v>
      </c>
      <c r="AW249" s="33">
        <f t="shared" si="141"/>
        <v>0</v>
      </c>
      <c r="AX249" s="33">
        <f t="shared" si="142"/>
        <v>0</v>
      </c>
      <c r="AY249" s="34">
        <f t="shared" si="143"/>
        <v>24831.249914999997</v>
      </c>
    </row>
    <row r="250" spans="1:51" ht="15.75" customHeight="1" x14ac:dyDescent="0.3">
      <c r="A250" s="166" t="s">
        <v>450</v>
      </c>
      <c r="B250" s="99">
        <v>11920.49</v>
      </c>
      <c r="C250" s="99">
        <v>14806.74</v>
      </c>
      <c r="D250" s="99">
        <v>83214.009999999995</v>
      </c>
      <c r="E250" s="99">
        <v>80672.850000000006</v>
      </c>
      <c r="F250" s="115">
        <v>80000</v>
      </c>
      <c r="G250" s="114">
        <v>12500</v>
      </c>
      <c r="H250" s="182">
        <v>46537</v>
      </c>
      <c r="I250" s="182">
        <v>46580</v>
      </c>
      <c r="J250" s="166">
        <v>3.9</v>
      </c>
      <c r="K250" s="166">
        <v>0.2</v>
      </c>
      <c r="L250" s="167" t="s">
        <v>1206</v>
      </c>
      <c r="M250" s="168" t="s">
        <v>1203</v>
      </c>
      <c r="N250" s="169">
        <v>0.03</v>
      </c>
      <c r="O250" s="21">
        <f t="shared" si="108"/>
        <v>3.6999999999999997</v>
      </c>
      <c r="P250" s="21" t="str">
        <f t="shared" si="109"/>
        <v>N</v>
      </c>
      <c r="Q250" s="22">
        <f t="shared" si="110"/>
        <v>26727.23</v>
      </c>
      <c r="R250" s="8" t="str">
        <f t="shared" si="111"/>
        <v>N</v>
      </c>
      <c r="S250" s="23">
        <f t="shared" si="112"/>
        <v>4.9333333333333327</v>
      </c>
      <c r="T250" s="24">
        <f t="shared" si="113"/>
        <v>20500</v>
      </c>
      <c r="U250" s="24">
        <f t="shared" si="114"/>
        <v>100000</v>
      </c>
      <c r="V250" s="24">
        <f t="shared" si="115"/>
        <v>257500</v>
      </c>
      <c r="W250" s="24">
        <f t="shared" si="116"/>
        <v>12589.492500000004</v>
      </c>
      <c r="X250" s="24">
        <f t="shared" si="117"/>
        <v>0</v>
      </c>
      <c r="Y250" s="24">
        <f t="shared" si="118"/>
        <v>12589.492500000004</v>
      </c>
      <c r="Z250" s="24">
        <f t="shared" si="119"/>
        <v>14939.554399999997</v>
      </c>
      <c r="AA250" s="25" t="str">
        <f t="shared" si="120"/>
        <v>N</v>
      </c>
      <c r="AB250" s="26">
        <f t="shared" si="121"/>
        <v>3.9333333333333327</v>
      </c>
      <c r="AC250" s="27">
        <f t="shared" si="122"/>
        <v>20500</v>
      </c>
      <c r="AD250" s="28">
        <f t="shared" si="123"/>
        <v>100000</v>
      </c>
      <c r="AE250" s="28">
        <f t="shared" si="124"/>
        <v>257500</v>
      </c>
      <c r="AF250" s="28">
        <f t="shared" si="125"/>
        <v>3147.373125000001</v>
      </c>
      <c r="AG250" s="28">
        <f t="shared" si="126"/>
        <v>0</v>
      </c>
      <c r="AH250" s="28">
        <f t="shared" si="127"/>
        <v>3147.373125000001</v>
      </c>
      <c r="AI250" s="28">
        <f t="shared" si="128"/>
        <v>25207.545182000002</v>
      </c>
      <c r="AJ250" s="29" t="str">
        <f t="shared" si="129"/>
        <v>N</v>
      </c>
      <c r="AK250" s="30">
        <f t="shared" si="130"/>
        <v>2.9333333333333327</v>
      </c>
      <c r="AL250" s="31">
        <f t="shared" si="131"/>
        <v>20500</v>
      </c>
      <c r="AM250" s="31">
        <f t="shared" si="132"/>
        <v>100000</v>
      </c>
      <c r="AN250" s="31">
        <f t="shared" si="133"/>
        <v>257500</v>
      </c>
      <c r="AO250" s="31">
        <f t="shared" si="134"/>
        <v>3147.373125000001</v>
      </c>
      <c r="AP250" s="31">
        <f t="shared" si="135"/>
        <v>0</v>
      </c>
      <c r="AQ250" s="31">
        <f t="shared" si="136"/>
        <v>3147.373125000001</v>
      </c>
      <c r="AR250" s="31">
        <f t="shared" si="137"/>
        <v>26058.192731210002</v>
      </c>
      <c r="AS250" s="32">
        <f t="shared" si="138"/>
        <v>1.9333333333333327</v>
      </c>
      <c r="AT250" s="33">
        <f t="shared" si="139"/>
        <v>20500</v>
      </c>
      <c r="AU250" s="33">
        <f t="shared" si="140"/>
        <v>100000</v>
      </c>
      <c r="AV250" s="33">
        <v>257500</v>
      </c>
      <c r="AW250" s="33">
        <f t="shared" si="141"/>
        <v>0</v>
      </c>
      <c r="AX250" s="33">
        <f t="shared" si="142"/>
        <v>30081.732831896305</v>
      </c>
      <c r="AY250" s="34">
        <f t="shared" si="143"/>
        <v>96287.025145106309</v>
      </c>
    </row>
    <row r="251" spans="1:51" ht="15.75" customHeight="1" x14ac:dyDescent="0.3">
      <c r="A251" s="166" t="s">
        <v>451</v>
      </c>
      <c r="B251" s="99">
        <v>18703.330000000002</v>
      </c>
      <c r="C251" s="99">
        <v>22791.3</v>
      </c>
      <c r="D251" s="99">
        <v>110037.02</v>
      </c>
      <c r="E251" s="99">
        <v>96733.85</v>
      </c>
      <c r="F251" s="115">
        <v>150000</v>
      </c>
      <c r="G251" s="112">
        <v>12500</v>
      </c>
      <c r="H251" s="182">
        <v>46330</v>
      </c>
      <c r="I251" s="182">
        <v>46382</v>
      </c>
      <c r="J251" s="166">
        <v>3.8</v>
      </c>
      <c r="K251" s="166">
        <v>1</v>
      </c>
      <c r="L251" s="167" t="s">
        <v>1206</v>
      </c>
      <c r="M251" s="168" t="s">
        <v>1205</v>
      </c>
      <c r="N251" s="169">
        <v>2.7E-2</v>
      </c>
      <c r="O251" s="21">
        <f t="shared" si="108"/>
        <v>2.8</v>
      </c>
      <c r="P251" s="21" t="str">
        <f t="shared" si="109"/>
        <v>N</v>
      </c>
      <c r="Q251" s="22">
        <f t="shared" si="110"/>
        <v>41494.630000000005</v>
      </c>
      <c r="R251" s="8" t="str">
        <f t="shared" si="111"/>
        <v>N</v>
      </c>
      <c r="S251" s="23">
        <f t="shared" si="112"/>
        <v>2.8</v>
      </c>
      <c r="T251" s="24">
        <f t="shared" si="113"/>
        <v>20500</v>
      </c>
      <c r="U251" s="24">
        <f t="shared" si="114"/>
        <v>100000</v>
      </c>
      <c r="V251" s="24">
        <f t="shared" si="115"/>
        <v>257500</v>
      </c>
      <c r="W251" s="24">
        <f t="shared" si="116"/>
        <v>0</v>
      </c>
      <c r="X251" s="24">
        <f t="shared" si="117"/>
        <v>0</v>
      </c>
      <c r="Y251" s="24">
        <f t="shared" si="118"/>
        <v>0</v>
      </c>
      <c r="Z251" s="24">
        <f t="shared" si="119"/>
        <v>42614.985010000004</v>
      </c>
      <c r="AA251" s="25" t="str">
        <f t="shared" si="120"/>
        <v>N</v>
      </c>
      <c r="AB251" s="26">
        <f t="shared" si="121"/>
        <v>1.7999999999999998</v>
      </c>
      <c r="AC251" s="27">
        <f t="shared" si="122"/>
        <v>20500</v>
      </c>
      <c r="AD251" s="28">
        <f t="shared" si="123"/>
        <v>100000</v>
      </c>
      <c r="AE251" s="28">
        <f t="shared" si="124"/>
        <v>257500</v>
      </c>
      <c r="AF251" s="28">
        <f t="shared" si="125"/>
        <v>0</v>
      </c>
      <c r="AG251" s="28">
        <f t="shared" si="126"/>
        <v>0</v>
      </c>
      <c r="AH251" s="28">
        <f t="shared" si="127"/>
        <v>0</v>
      </c>
      <c r="AI251" s="28">
        <f t="shared" si="128"/>
        <v>43765.589605269997</v>
      </c>
      <c r="AJ251" s="29" t="str">
        <f t="shared" si="129"/>
        <v>N</v>
      </c>
      <c r="AK251" s="30">
        <f t="shared" si="130"/>
        <v>0.79999999999999982</v>
      </c>
      <c r="AL251" s="31">
        <f t="shared" si="131"/>
        <v>20500</v>
      </c>
      <c r="AM251" s="31">
        <f t="shared" si="132"/>
        <v>100000</v>
      </c>
      <c r="AN251" s="31">
        <f t="shared" si="133"/>
        <v>257500</v>
      </c>
      <c r="AO251" s="31">
        <f t="shared" si="134"/>
        <v>0</v>
      </c>
      <c r="AP251" s="31">
        <f t="shared" si="135"/>
        <v>0</v>
      </c>
      <c r="AQ251" s="31">
        <f t="shared" si="136"/>
        <v>0</v>
      </c>
      <c r="AR251" s="31">
        <f t="shared" si="137"/>
        <v>44947.260524612284</v>
      </c>
      <c r="AS251" s="32">
        <f t="shared" si="138"/>
        <v>0</v>
      </c>
      <c r="AT251" s="33">
        <f t="shared" si="139"/>
        <v>20500</v>
      </c>
      <c r="AU251" s="33">
        <f t="shared" si="140"/>
        <v>100000</v>
      </c>
      <c r="AV251" s="33">
        <v>257500</v>
      </c>
      <c r="AW251" s="33">
        <f t="shared" si="141"/>
        <v>0</v>
      </c>
      <c r="AX251" s="33">
        <f t="shared" si="142"/>
        <v>0</v>
      </c>
      <c r="AY251" s="34">
        <f t="shared" si="143"/>
        <v>131327.83513988229</v>
      </c>
    </row>
    <row r="252" spans="1:51" ht="15.75" customHeight="1" x14ac:dyDescent="0.3">
      <c r="A252" s="166" t="s">
        <v>452</v>
      </c>
      <c r="B252" s="99">
        <v>5206.82</v>
      </c>
      <c r="C252" s="99">
        <v>1585.33</v>
      </c>
      <c r="D252" s="99">
        <v>22081.29</v>
      </c>
      <c r="E252" s="99">
        <v>10328.049999999999</v>
      </c>
      <c r="F252" s="115">
        <v>80000</v>
      </c>
      <c r="G252" s="112">
        <v>0</v>
      </c>
      <c r="H252" s="182">
        <v>46404</v>
      </c>
      <c r="I252" s="182">
        <v>46421</v>
      </c>
      <c r="J252" s="166">
        <v>3.6</v>
      </c>
      <c r="K252" s="166">
        <v>0.2</v>
      </c>
      <c r="L252" s="167" t="s">
        <v>1206</v>
      </c>
      <c r="M252" s="168" t="s">
        <v>1203</v>
      </c>
      <c r="N252" s="169">
        <v>0.06</v>
      </c>
      <c r="O252" s="21">
        <f t="shared" si="108"/>
        <v>3.4</v>
      </c>
      <c r="P252" s="21" t="str">
        <f t="shared" si="109"/>
        <v>N</v>
      </c>
      <c r="Q252" s="22">
        <f t="shared" si="110"/>
        <v>6792.15</v>
      </c>
      <c r="R252" s="8" t="str">
        <f t="shared" si="111"/>
        <v>N</v>
      </c>
      <c r="S252" s="23">
        <f t="shared" si="112"/>
        <v>4.5333333333333332</v>
      </c>
      <c r="T252" s="24">
        <f t="shared" si="113"/>
        <v>20500</v>
      </c>
      <c r="U252" s="24">
        <f t="shared" si="114"/>
        <v>100000</v>
      </c>
      <c r="V252" s="24">
        <f t="shared" si="115"/>
        <v>257500</v>
      </c>
      <c r="W252" s="24">
        <f t="shared" si="116"/>
        <v>5399.7592500000001</v>
      </c>
      <c r="X252" s="24">
        <f t="shared" si="117"/>
        <v>0</v>
      </c>
      <c r="Y252" s="24">
        <f t="shared" si="118"/>
        <v>5399.7592500000001</v>
      </c>
      <c r="Z252" s="24">
        <f t="shared" si="119"/>
        <v>1799.91975</v>
      </c>
      <c r="AA252" s="25" t="str">
        <f t="shared" si="120"/>
        <v>N</v>
      </c>
      <c r="AB252" s="26">
        <f t="shared" si="121"/>
        <v>3.5333333333333332</v>
      </c>
      <c r="AC252" s="27">
        <f t="shared" si="122"/>
        <v>20500</v>
      </c>
      <c r="AD252" s="28">
        <f t="shared" si="123"/>
        <v>100000</v>
      </c>
      <c r="AE252" s="28">
        <f t="shared" si="124"/>
        <v>257500</v>
      </c>
      <c r="AF252" s="28">
        <f t="shared" si="125"/>
        <v>5723.7448050000003</v>
      </c>
      <c r="AG252" s="28">
        <f t="shared" si="126"/>
        <v>0</v>
      </c>
      <c r="AH252" s="28">
        <f t="shared" si="127"/>
        <v>5723.7448050000003</v>
      </c>
      <c r="AI252" s="28">
        <f t="shared" si="128"/>
        <v>1907.9149349999998</v>
      </c>
      <c r="AJ252" s="29" t="str">
        <f t="shared" si="129"/>
        <v>N</v>
      </c>
      <c r="AK252" s="30">
        <f t="shared" si="130"/>
        <v>2.5333333333333332</v>
      </c>
      <c r="AL252" s="31">
        <f t="shared" si="131"/>
        <v>20500</v>
      </c>
      <c r="AM252" s="31">
        <f t="shared" si="132"/>
        <v>100000</v>
      </c>
      <c r="AN252" s="31">
        <f t="shared" si="133"/>
        <v>257500</v>
      </c>
      <c r="AO252" s="31">
        <f t="shared" si="134"/>
        <v>6067.1694932999999</v>
      </c>
      <c r="AP252" s="31">
        <f t="shared" si="135"/>
        <v>0</v>
      </c>
      <c r="AQ252" s="31">
        <f t="shared" si="136"/>
        <v>6067.1694932999999</v>
      </c>
      <c r="AR252" s="31">
        <f t="shared" si="137"/>
        <v>2022.3898311000003</v>
      </c>
      <c r="AS252" s="32">
        <f t="shared" si="138"/>
        <v>1.5333333333333332</v>
      </c>
      <c r="AT252" s="33">
        <f t="shared" si="139"/>
        <v>20500</v>
      </c>
      <c r="AU252" s="33">
        <f t="shared" si="140"/>
        <v>100000</v>
      </c>
      <c r="AV252" s="33">
        <v>257500</v>
      </c>
      <c r="AW252" s="33">
        <f t="shared" si="141"/>
        <v>6431.1996628980014</v>
      </c>
      <c r="AX252" s="33">
        <f t="shared" si="142"/>
        <v>2143.7332209659999</v>
      </c>
      <c r="AY252" s="34">
        <f t="shared" si="143"/>
        <v>7873.9577370659999</v>
      </c>
    </row>
    <row r="253" spans="1:51" ht="15.75" customHeight="1" x14ac:dyDescent="0.3">
      <c r="A253" s="166" t="s">
        <v>453</v>
      </c>
      <c r="B253" s="99">
        <v>12831.4</v>
      </c>
      <c r="C253" s="99">
        <v>20838.7</v>
      </c>
      <c r="D253" s="99">
        <v>79849.67</v>
      </c>
      <c r="E253" s="99">
        <v>77533.84</v>
      </c>
      <c r="F253" s="113">
        <v>35000</v>
      </c>
      <c r="G253" s="112">
        <v>12500</v>
      </c>
      <c r="H253" s="182">
        <v>46300</v>
      </c>
      <c r="I253" s="182">
        <v>46322</v>
      </c>
      <c r="J253" s="166">
        <v>4</v>
      </c>
      <c r="K253" s="166">
        <v>1.3</v>
      </c>
      <c r="L253" s="167" t="s">
        <v>1206</v>
      </c>
      <c r="M253" s="168" t="s">
        <v>1203</v>
      </c>
      <c r="N253" s="169">
        <v>0.01</v>
      </c>
      <c r="O253" s="21">
        <f t="shared" si="108"/>
        <v>2.7</v>
      </c>
      <c r="P253" s="21" t="str">
        <f t="shared" si="109"/>
        <v>N</v>
      </c>
      <c r="Q253" s="22">
        <f t="shared" si="110"/>
        <v>33670.1</v>
      </c>
      <c r="R253" s="8" t="str">
        <f t="shared" si="111"/>
        <v>N</v>
      </c>
      <c r="S253" s="23">
        <f t="shared" si="112"/>
        <v>3.6</v>
      </c>
      <c r="T253" s="24">
        <f t="shared" si="113"/>
        <v>20500</v>
      </c>
      <c r="U253" s="24">
        <f t="shared" si="114"/>
        <v>100000</v>
      </c>
      <c r="V253" s="24">
        <f t="shared" si="115"/>
        <v>257500</v>
      </c>
      <c r="W253" s="24">
        <f t="shared" si="116"/>
        <v>15112.747500000001</v>
      </c>
      <c r="X253" s="24">
        <f t="shared" si="117"/>
        <v>0</v>
      </c>
      <c r="Y253" s="24">
        <f t="shared" si="118"/>
        <v>15112.747500000001</v>
      </c>
      <c r="Z253" s="24">
        <f t="shared" si="119"/>
        <v>18894.053499999998</v>
      </c>
      <c r="AA253" s="25" t="str">
        <f t="shared" si="120"/>
        <v>N</v>
      </c>
      <c r="AB253" s="26">
        <f t="shared" si="121"/>
        <v>2.6</v>
      </c>
      <c r="AC253" s="27">
        <f t="shared" si="122"/>
        <v>20500</v>
      </c>
      <c r="AD253" s="28">
        <f t="shared" si="123"/>
        <v>100000</v>
      </c>
      <c r="AE253" s="28">
        <f t="shared" si="124"/>
        <v>257500</v>
      </c>
      <c r="AF253" s="28">
        <f t="shared" si="125"/>
        <v>3778.1868750000003</v>
      </c>
      <c r="AG253" s="28">
        <f t="shared" si="126"/>
        <v>0</v>
      </c>
      <c r="AH253" s="28">
        <f t="shared" si="127"/>
        <v>3778.1868750000003</v>
      </c>
      <c r="AI253" s="28">
        <f t="shared" si="128"/>
        <v>30568.682135000003</v>
      </c>
      <c r="AJ253" s="29" t="str">
        <f t="shared" si="129"/>
        <v>N</v>
      </c>
      <c r="AK253" s="30">
        <f t="shared" si="130"/>
        <v>1.6</v>
      </c>
      <c r="AL253" s="31">
        <f t="shared" si="131"/>
        <v>20500</v>
      </c>
      <c r="AM253" s="31">
        <f t="shared" si="132"/>
        <v>100000</v>
      </c>
      <c r="AN253" s="31">
        <f t="shared" si="133"/>
        <v>257500</v>
      </c>
      <c r="AO253" s="31">
        <f t="shared" si="134"/>
        <v>2613.71484375</v>
      </c>
      <c r="AP253" s="31">
        <f t="shared" si="135"/>
        <v>0</v>
      </c>
      <c r="AQ253" s="31">
        <f t="shared" si="136"/>
        <v>2613.71484375</v>
      </c>
      <c r="AR253" s="31">
        <f t="shared" si="137"/>
        <v>32076.622856350004</v>
      </c>
      <c r="AS253" s="32">
        <f t="shared" si="138"/>
        <v>0.60000000000000009</v>
      </c>
      <c r="AT253" s="33">
        <f t="shared" si="139"/>
        <v>20500</v>
      </c>
      <c r="AU253" s="33">
        <f t="shared" si="140"/>
        <v>100000</v>
      </c>
      <c r="AV253" s="33">
        <v>257500</v>
      </c>
      <c r="AW253" s="33">
        <f t="shared" si="141"/>
        <v>0</v>
      </c>
      <c r="AX253" s="33">
        <f t="shared" si="142"/>
        <v>35037.241077101004</v>
      </c>
      <c r="AY253" s="34">
        <f t="shared" si="143"/>
        <v>116576.59956845101</v>
      </c>
    </row>
    <row r="254" spans="1:51" ht="15.75" customHeight="1" x14ac:dyDescent="0.3">
      <c r="A254" s="166" t="s">
        <v>454</v>
      </c>
      <c r="B254" s="99">
        <v>14030.33</v>
      </c>
      <c r="C254" s="99">
        <v>3858.27</v>
      </c>
      <c r="D254" s="99">
        <v>94659.33</v>
      </c>
      <c r="E254" s="99">
        <v>84699.35</v>
      </c>
      <c r="F254" s="113">
        <v>88000</v>
      </c>
      <c r="G254" s="112">
        <v>0</v>
      </c>
      <c r="H254" s="182">
        <v>46529</v>
      </c>
      <c r="I254" s="182">
        <v>46600</v>
      </c>
      <c r="J254" s="166">
        <v>1.5</v>
      </c>
      <c r="K254" s="166">
        <v>1.2</v>
      </c>
      <c r="L254" s="167" t="s">
        <v>1206</v>
      </c>
      <c r="M254" s="168" t="s">
        <v>1204</v>
      </c>
      <c r="N254" s="169">
        <v>0.02</v>
      </c>
      <c r="O254" s="21">
        <f t="shared" si="108"/>
        <v>0.30000000000000004</v>
      </c>
      <c r="P254" s="21" t="str">
        <f t="shared" si="109"/>
        <v>N</v>
      </c>
      <c r="Q254" s="22">
        <f t="shared" si="110"/>
        <v>17888.599999999999</v>
      </c>
      <c r="R254" s="8" t="str">
        <f t="shared" si="111"/>
        <v>N</v>
      </c>
      <c r="S254" s="23">
        <f t="shared" si="112"/>
        <v>0.60000000000000009</v>
      </c>
      <c r="T254" s="24">
        <f t="shared" si="113"/>
        <v>20500</v>
      </c>
      <c r="U254" s="24">
        <f t="shared" si="114"/>
        <v>100000</v>
      </c>
      <c r="V254" s="24">
        <f t="shared" si="115"/>
        <v>257500</v>
      </c>
      <c r="W254" s="24">
        <f t="shared" si="116"/>
        <v>2670.3349999999991</v>
      </c>
      <c r="X254" s="24">
        <f t="shared" si="117"/>
        <v>0</v>
      </c>
      <c r="Y254" s="24">
        <f t="shared" si="118"/>
        <v>2670.3349999999991</v>
      </c>
      <c r="Z254" s="24">
        <f t="shared" si="119"/>
        <v>15576.037</v>
      </c>
      <c r="AA254" s="25" t="str">
        <f t="shared" si="120"/>
        <v>N</v>
      </c>
      <c r="AB254" s="26">
        <f t="shared" si="121"/>
        <v>0</v>
      </c>
      <c r="AC254" s="27">
        <f t="shared" si="122"/>
        <v>20500</v>
      </c>
      <c r="AD254" s="28">
        <f t="shared" si="123"/>
        <v>100000</v>
      </c>
      <c r="AE254" s="28">
        <f t="shared" si="124"/>
        <v>257500</v>
      </c>
      <c r="AF254" s="28">
        <f t="shared" si="125"/>
        <v>0</v>
      </c>
      <c r="AG254" s="28">
        <f t="shared" si="126"/>
        <v>0</v>
      </c>
      <c r="AH254" s="28">
        <f t="shared" si="127"/>
        <v>0</v>
      </c>
      <c r="AI254" s="28">
        <f t="shared" si="128"/>
        <v>0</v>
      </c>
      <c r="AJ254" s="29" t="str">
        <f t="shared" si="129"/>
        <v>N</v>
      </c>
      <c r="AK254" s="30">
        <f t="shared" si="130"/>
        <v>0</v>
      </c>
      <c r="AL254" s="31">
        <f t="shared" si="131"/>
        <v>20500</v>
      </c>
      <c r="AM254" s="31">
        <f t="shared" si="132"/>
        <v>100000</v>
      </c>
      <c r="AN254" s="31">
        <f t="shared" si="133"/>
        <v>257500</v>
      </c>
      <c r="AO254" s="31">
        <f t="shared" si="134"/>
        <v>0</v>
      </c>
      <c r="AP254" s="31">
        <f t="shared" si="135"/>
        <v>0</v>
      </c>
      <c r="AQ254" s="31">
        <f t="shared" si="136"/>
        <v>0</v>
      </c>
      <c r="AR254" s="31">
        <f t="shared" si="137"/>
        <v>0</v>
      </c>
      <c r="AS254" s="32">
        <f t="shared" si="138"/>
        <v>0</v>
      </c>
      <c r="AT254" s="33">
        <f t="shared" si="139"/>
        <v>20500</v>
      </c>
      <c r="AU254" s="33">
        <f t="shared" si="140"/>
        <v>100000</v>
      </c>
      <c r="AV254" s="33">
        <v>257500</v>
      </c>
      <c r="AW254" s="33">
        <f t="shared" si="141"/>
        <v>0</v>
      </c>
      <c r="AX254" s="33">
        <f t="shared" si="142"/>
        <v>0</v>
      </c>
      <c r="AY254" s="34">
        <f t="shared" si="143"/>
        <v>15576.037</v>
      </c>
    </row>
    <row r="255" spans="1:51" ht="15.75" customHeight="1" x14ac:dyDescent="0.3">
      <c r="A255" s="166" t="s">
        <v>455</v>
      </c>
      <c r="B255" s="99">
        <v>19545.849999999999</v>
      </c>
      <c r="C255" s="99">
        <v>15533.31</v>
      </c>
      <c r="D255" s="99">
        <v>103092.9</v>
      </c>
      <c r="E255" s="99">
        <v>94518.5</v>
      </c>
      <c r="F255" s="113">
        <v>72000</v>
      </c>
      <c r="G255" s="112">
        <v>24444</v>
      </c>
      <c r="H255" s="182">
        <v>46205</v>
      </c>
      <c r="I255" s="182">
        <v>46239</v>
      </c>
      <c r="J255" s="166">
        <v>1.6</v>
      </c>
      <c r="K255" s="166">
        <v>1.1000000000000001</v>
      </c>
      <c r="L255" s="167" t="s">
        <v>1207</v>
      </c>
      <c r="M255" s="168" t="s">
        <v>1204</v>
      </c>
      <c r="N255" s="169">
        <v>0.02</v>
      </c>
      <c r="O255" s="21">
        <f t="shared" si="108"/>
        <v>0.5</v>
      </c>
      <c r="P255" s="21" t="str">
        <f t="shared" si="109"/>
        <v>N</v>
      </c>
      <c r="Q255" s="22">
        <f t="shared" si="110"/>
        <v>35079.159999999996</v>
      </c>
      <c r="R255" s="8" t="str">
        <f t="shared" si="111"/>
        <v>N</v>
      </c>
      <c r="S255" s="23">
        <f t="shared" si="112"/>
        <v>1</v>
      </c>
      <c r="T255" s="24">
        <f t="shared" si="113"/>
        <v>50000</v>
      </c>
      <c r="U255" s="24">
        <f t="shared" si="114"/>
        <v>200000</v>
      </c>
      <c r="V255" s="24">
        <f t="shared" si="115"/>
        <v>257500</v>
      </c>
      <c r="W255" s="24">
        <f t="shared" si="116"/>
        <v>17890.371599999999</v>
      </c>
      <c r="X255" s="24">
        <f t="shared" si="117"/>
        <v>0</v>
      </c>
      <c r="Y255" s="24">
        <f t="shared" si="118"/>
        <v>17890.371599999999</v>
      </c>
      <c r="Z255" s="24">
        <f t="shared" si="119"/>
        <v>17890.371599999999</v>
      </c>
      <c r="AA255" s="25" t="str">
        <f t="shared" si="120"/>
        <v>N</v>
      </c>
      <c r="AB255" s="26">
        <f t="shared" si="121"/>
        <v>0</v>
      </c>
      <c r="AC255" s="27">
        <f t="shared" si="122"/>
        <v>50000</v>
      </c>
      <c r="AD255" s="28">
        <f t="shared" si="123"/>
        <v>200000</v>
      </c>
      <c r="AE255" s="28">
        <f t="shared" si="124"/>
        <v>257500</v>
      </c>
      <c r="AF255" s="28">
        <f t="shared" si="125"/>
        <v>0</v>
      </c>
      <c r="AG255" s="28">
        <f t="shared" si="126"/>
        <v>0</v>
      </c>
      <c r="AH255" s="28">
        <f t="shared" si="127"/>
        <v>0</v>
      </c>
      <c r="AI255" s="28">
        <f t="shared" si="128"/>
        <v>0</v>
      </c>
      <c r="AJ255" s="29" t="str">
        <f t="shared" si="129"/>
        <v>N</v>
      </c>
      <c r="AK255" s="30">
        <f t="shared" si="130"/>
        <v>0</v>
      </c>
      <c r="AL255" s="31">
        <f t="shared" si="131"/>
        <v>50000</v>
      </c>
      <c r="AM255" s="31">
        <f t="shared" si="132"/>
        <v>200000</v>
      </c>
      <c r="AN255" s="31">
        <f t="shared" si="133"/>
        <v>257500</v>
      </c>
      <c r="AO255" s="31">
        <f t="shared" si="134"/>
        <v>0</v>
      </c>
      <c r="AP255" s="31">
        <f t="shared" si="135"/>
        <v>0</v>
      </c>
      <c r="AQ255" s="31">
        <f t="shared" si="136"/>
        <v>0</v>
      </c>
      <c r="AR255" s="31">
        <f t="shared" si="137"/>
        <v>0</v>
      </c>
      <c r="AS255" s="32">
        <f t="shared" si="138"/>
        <v>0</v>
      </c>
      <c r="AT255" s="33">
        <f t="shared" si="139"/>
        <v>50000</v>
      </c>
      <c r="AU255" s="33">
        <f t="shared" si="140"/>
        <v>200000</v>
      </c>
      <c r="AV255" s="33">
        <v>257500</v>
      </c>
      <c r="AW255" s="33">
        <f t="shared" si="141"/>
        <v>0</v>
      </c>
      <c r="AX255" s="33">
        <f t="shared" si="142"/>
        <v>0</v>
      </c>
      <c r="AY255" s="34">
        <f t="shared" si="143"/>
        <v>17890.371599999999</v>
      </c>
    </row>
    <row r="256" spans="1:51" ht="15.75" customHeight="1" x14ac:dyDescent="0.3">
      <c r="A256" s="166" t="s">
        <v>456</v>
      </c>
      <c r="B256" s="99">
        <v>18187.13</v>
      </c>
      <c r="C256" s="99">
        <v>29037.64</v>
      </c>
      <c r="D256" s="99">
        <v>82504.600000000006</v>
      </c>
      <c r="E256" s="99">
        <v>68723.53</v>
      </c>
      <c r="F256" s="113">
        <v>66000</v>
      </c>
      <c r="G256" s="112">
        <v>0</v>
      </c>
      <c r="H256" s="182">
        <v>46496</v>
      </c>
      <c r="I256" s="182">
        <v>46530</v>
      </c>
      <c r="J256" s="166">
        <v>2.2999999999999998</v>
      </c>
      <c r="K256" s="166">
        <v>1.1000000000000001</v>
      </c>
      <c r="L256" s="167" t="s">
        <v>1207</v>
      </c>
      <c r="M256" s="168" t="s">
        <v>1203</v>
      </c>
      <c r="N256" s="169">
        <v>0.02</v>
      </c>
      <c r="O256" s="21">
        <f t="shared" si="108"/>
        <v>1.1999999999999997</v>
      </c>
      <c r="P256" s="21" t="str">
        <f t="shared" si="109"/>
        <v>N</v>
      </c>
      <c r="Q256" s="22">
        <f t="shared" si="110"/>
        <v>47224.770000000004</v>
      </c>
      <c r="R256" s="8" t="str">
        <f t="shared" si="111"/>
        <v>N</v>
      </c>
      <c r="S256" s="23">
        <f t="shared" si="112"/>
        <v>1.5999999999999996</v>
      </c>
      <c r="T256" s="24">
        <f t="shared" si="113"/>
        <v>50000</v>
      </c>
      <c r="U256" s="24">
        <f t="shared" si="114"/>
        <v>200000</v>
      </c>
      <c r="V256" s="24">
        <f t="shared" si="115"/>
        <v>257500</v>
      </c>
      <c r="W256" s="24">
        <f t="shared" si="116"/>
        <v>36126.949050000003</v>
      </c>
      <c r="X256" s="24">
        <f t="shared" si="117"/>
        <v>0</v>
      </c>
      <c r="Y256" s="24">
        <f t="shared" si="118"/>
        <v>36126.949050000003</v>
      </c>
      <c r="Z256" s="24">
        <f t="shared" si="119"/>
        <v>12042.316350000001</v>
      </c>
      <c r="AA256" s="25" t="str">
        <f t="shared" si="120"/>
        <v>N</v>
      </c>
      <c r="AB256" s="26">
        <f t="shared" si="121"/>
        <v>0.59999999999999964</v>
      </c>
      <c r="AC256" s="27">
        <f t="shared" si="122"/>
        <v>50000</v>
      </c>
      <c r="AD256" s="28">
        <f t="shared" si="123"/>
        <v>200000</v>
      </c>
      <c r="AE256" s="28">
        <f t="shared" si="124"/>
        <v>257500</v>
      </c>
      <c r="AF256" s="28">
        <f t="shared" si="125"/>
        <v>36849.488031000008</v>
      </c>
      <c r="AG256" s="28">
        <f t="shared" si="126"/>
        <v>0</v>
      </c>
      <c r="AH256" s="28">
        <f t="shared" si="127"/>
        <v>36849.488031000008</v>
      </c>
      <c r="AI256" s="28">
        <f t="shared" si="128"/>
        <v>12283.162677</v>
      </c>
      <c r="AJ256" s="29" t="str">
        <f t="shared" si="129"/>
        <v>N</v>
      </c>
      <c r="AK256" s="30">
        <f t="shared" si="130"/>
        <v>0</v>
      </c>
      <c r="AL256" s="31">
        <f t="shared" si="131"/>
        <v>50000</v>
      </c>
      <c r="AM256" s="31">
        <f t="shared" si="132"/>
        <v>200000</v>
      </c>
      <c r="AN256" s="31">
        <f t="shared" si="133"/>
        <v>257500</v>
      </c>
      <c r="AO256" s="31">
        <f t="shared" si="134"/>
        <v>0</v>
      </c>
      <c r="AP256" s="31">
        <f t="shared" si="135"/>
        <v>0</v>
      </c>
      <c r="AQ256" s="31">
        <f t="shared" si="136"/>
        <v>0</v>
      </c>
      <c r="AR256" s="31">
        <f t="shared" si="137"/>
        <v>0</v>
      </c>
      <c r="AS256" s="32">
        <f t="shared" si="138"/>
        <v>0</v>
      </c>
      <c r="AT256" s="33">
        <f t="shared" si="139"/>
        <v>50000</v>
      </c>
      <c r="AU256" s="33">
        <f t="shared" si="140"/>
        <v>200000</v>
      </c>
      <c r="AV256" s="33">
        <v>257500</v>
      </c>
      <c r="AW256" s="33">
        <f t="shared" si="141"/>
        <v>0</v>
      </c>
      <c r="AX256" s="33">
        <f t="shared" si="142"/>
        <v>0</v>
      </c>
      <c r="AY256" s="34">
        <f t="shared" si="143"/>
        <v>24325.479027000001</v>
      </c>
    </row>
    <row r="257" spans="1:51" ht="15.75" customHeight="1" x14ac:dyDescent="0.3">
      <c r="A257" s="166" t="s">
        <v>457</v>
      </c>
      <c r="B257" s="99">
        <v>6691.79</v>
      </c>
      <c r="C257" s="99">
        <v>3875.39</v>
      </c>
      <c r="D257" s="99">
        <v>72811.37</v>
      </c>
      <c r="E257" s="99">
        <v>60311.03</v>
      </c>
      <c r="F257" s="113">
        <v>190000</v>
      </c>
      <c r="G257" s="112">
        <v>12500</v>
      </c>
      <c r="H257" s="182">
        <v>46456</v>
      </c>
      <c r="I257" s="182">
        <v>46497</v>
      </c>
      <c r="J257" s="166">
        <v>3.6</v>
      </c>
      <c r="K257" s="166">
        <v>1.9</v>
      </c>
      <c r="L257" s="167" t="s">
        <v>1207</v>
      </c>
      <c r="M257" s="168" t="s">
        <v>1203</v>
      </c>
      <c r="N257" s="169">
        <v>0.04</v>
      </c>
      <c r="O257" s="21">
        <f t="shared" si="108"/>
        <v>1.7000000000000002</v>
      </c>
      <c r="P257" s="21" t="str">
        <f t="shared" si="109"/>
        <v>N</v>
      </c>
      <c r="Q257" s="22">
        <f t="shared" si="110"/>
        <v>10567.18</v>
      </c>
      <c r="R257" s="8" t="str">
        <f t="shared" si="111"/>
        <v>N</v>
      </c>
      <c r="S257" s="23">
        <f t="shared" si="112"/>
        <v>2.2666666666666671</v>
      </c>
      <c r="T257" s="24">
        <f t="shared" si="113"/>
        <v>50000</v>
      </c>
      <c r="U257" s="24">
        <f t="shared" si="114"/>
        <v>200000</v>
      </c>
      <c r="V257" s="24">
        <f t="shared" si="115"/>
        <v>257500</v>
      </c>
      <c r="W257" s="24">
        <f t="shared" si="116"/>
        <v>8242.4004000000004</v>
      </c>
      <c r="X257" s="24">
        <f t="shared" si="117"/>
        <v>0</v>
      </c>
      <c r="Y257" s="24">
        <f t="shared" si="118"/>
        <v>8242.4004000000004</v>
      </c>
      <c r="Z257" s="24">
        <f t="shared" si="119"/>
        <v>2747.4668000000001</v>
      </c>
      <c r="AA257" s="25" t="str">
        <f t="shared" si="120"/>
        <v>N</v>
      </c>
      <c r="AB257" s="26">
        <f t="shared" si="121"/>
        <v>1.2666666666666671</v>
      </c>
      <c r="AC257" s="27">
        <f t="shared" si="122"/>
        <v>50000</v>
      </c>
      <c r="AD257" s="28">
        <f t="shared" si="123"/>
        <v>200000</v>
      </c>
      <c r="AE257" s="28">
        <f t="shared" si="124"/>
        <v>257500</v>
      </c>
      <c r="AF257" s="28">
        <f t="shared" si="125"/>
        <v>8572.0964160000003</v>
      </c>
      <c r="AG257" s="28">
        <f t="shared" si="126"/>
        <v>0</v>
      </c>
      <c r="AH257" s="28">
        <f t="shared" si="127"/>
        <v>8572.0964160000003</v>
      </c>
      <c r="AI257" s="28">
        <f t="shared" si="128"/>
        <v>2857.3654720000013</v>
      </c>
      <c r="AJ257" s="29" t="str">
        <f t="shared" si="129"/>
        <v>N</v>
      </c>
      <c r="AK257" s="30">
        <f t="shared" si="130"/>
        <v>0.26666666666666705</v>
      </c>
      <c r="AL257" s="31">
        <f t="shared" si="131"/>
        <v>50000</v>
      </c>
      <c r="AM257" s="31">
        <f t="shared" si="132"/>
        <v>200000</v>
      </c>
      <c r="AN257" s="31">
        <f t="shared" si="133"/>
        <v>257500</v>
      </c>
      <c r="AO257" s="31">
        <f t="shared" si="134"/>
        <v>8914.9802726400012</v>
      </c>
      <c r="AP257" s="31">
        <f t="shared" si="135"/>
        <v>0</v>
      </c>
      <c r="AQ257" s="31">
        <f t="shared" si="136"/>
        <v>8914.9802726400012</v>
      </c>
      <c r="AR257" s="31">
        <f t="shared" si="137"/>
        <v>2971.660090880001</v>
      </c>
      <c r="AS257" s="32">
        <f t="shared" si="138"/>
        <v>0</v>
      </c>
      <c r="AT257" s="33">
        <f t="shared" si="139"/>
        <v>50000</v>
      </c>
      <c r="AU257" s="33">
        <f t="shared" si="140"/>
        <v>200000</v>
      </c>
      <c r="AV257" s="33">
        <v>257500</v>
      </c>
      <c r="AW257" s="33">
        <f t="shared" si="141"/>
        <v>0</v>
      </c>
      <c r="AX257" s="33">
        <f t="shared" si="142"/>
        <v>0</v>
      </c>
      <c r="AY257" s="34">
        <f t="shared" si="143"/>
        <v>8576.4923628800025</v>
      </c>
    </row>
    <row r="258" spans="1:51" ht="15.75" customHeight="1" x14ac:dyDescent="0.3">
      <c r="A258" s="166" t="s">
        <v>458</v>
      </c>
      <c r="B258" s="99">
        <v>18639.64</v>
      </c>
      <c r="C258" s="99">
        <v>17901.73</v>
      </c>
      <c r="D258" s="99">
        <v>64601.72</v>
      </c>
      <c r="E258" s="99">
        <v>59175.360000000001</v>
      </c>
      <c r="F258" s="113">
        <v>15000</v>
      </c>
      <c r="G258" s="112">
        <v>0</v>
      </c>
      <c r="H258" s="182">
        <v>46416</v>
      </c>
      <c r="I258" s="182">
        <v>46467</v>
      </c>
      <c r="J258" s="166">
        <v>3.6</v>
      </c>
      <c r="K258" s="166">
        <v>1.1000000000000001</v>
      </c>
      <c r="L258" s="167" t="s">
        <v>1207</v>
      </c>
      <c r="M258" s="168" t="s">
        <v>1205</v>
      </c>
      <c r="N258" s="169">
        <v>0.04</v>
      </c>
      <c r="O258" s="21">
        <f t="shared" si="108"/>
        <v>2.5</v>
      </c>
      <c r="P258" s="21" t="str">
        <f t="shared" si="109"/>
        <v>N</v>
      </c>
      <c r="Q258" s="22">
        <f t="shared" si="110"/>
        <v>36541.369999999995</v>
      </c>
      <c r="R258" s="8" t="str">
        <f t="shared" si="111"/>
        <v>N</v>
      </c>
      <c r="S258" s="23">
        <f t="shared" si="112"/>
        <v>2.5</v>
      </c>
      <c r="T258" s="24">
        <f t="shared" si="113"/>
        <v>50000</v>
      </c>
      <c r="U258" s="24">
        <f t="shared" si="114"/>
        <v>200000</v>
      </c>
      <c r="V258" s="24">
        <f t="shared" si="115"/>
        <v>257500</v>
      </c>
      <c r="W258" s="24">
        <f t="shared" si="116"/>
        <v>38003.024799999999</v>
      </c>
      <c r="X258" s="24">
        <f t="shared" si="117"/>
        <v>0</v>
      </c>
      <c r="Y258" s="24">
        <f t="shared" si="118"/>
        <v>38003.024799999999</v>
      </c>
      <c r="Z258" s="24">
        <f t="shared" si="119"/>
        <v>0</v>
      </c>
      <c r="AA258" s="25" t="str">
        <f t="shared" si="120"/>
        <v>N</v>
      </c>
      <c r="AB258" s="26">
        <f t="shared" si="121"/>
        <v>1.5</v>
      </c>
      <c r="AC258" s="27">
        <f t="shared" si="122"/>
        <v>50000</v>
      </c>
      <c r="AD258" s="28">
        <f t="shared" si="123"/>
        <v>200000</v>
      </c>
      <c r="AE258" s="28">
        <f t="shared" si="124"/>
        <v>257500</v>
      </c>
      <c r="AF258" s="28">
        <f t="shared" si="125"/>
        <v>39523.145792000003</v>
      </c>
      <c r="AG258" s="28">
        <f t="shared" si="126"/>
        <v>0</v>
      </c>
      <c r="AH258" s="28">
        <f t="shared" si="127"/>
        <v>39523.145792000003</v>
      </c>
      <c r="AI258" s="28">
        <f t="shared" si="128"/>
        <v>0</v>
      </c>
      <c r="AJ258" s="29" t="str">
        <f t="shared" si="129"/>
        <v>N</v>
      </c>
      <c r="AK258" s="30">
        <f t="shared" si="130"/>
        <v>0.5</v>
      </c>
      <c r="AL258" s="31">
        <f t="shared" si="131"/>
        <v>50000</v>
      </c>
      <c r="AM258" s="31">
        <f t="shared" si="132"/>
        <v>200000</v>
      </c>
      <c r="AN258" s="31">
        <f t="shared" si="133"/>
        <v>257500</v>
      </c>
      <c r="AO258" s="31">
        <f t="shared" si="134"/>
        <v>41104.071623680007</v>
      </c>
      <c r="AP258" s="31">
        <f t="shared" si="135"/>
        <v>0</v>
      </c>
      <c r="AQ258" s="31">
        <f t="shared" si="136"/>
        <v>41104.071623680007</v>
      </c>
      <c r="AR258" s="31">
        <f t="shared" si="137"/>
        <v>0</v>
      </c>
      <c r="AS258" s="32">
        <f t="shared" si="138"/>
        <v>0</v>
      </c>
      <c r="AT258" s="33">
        <f t="shared" si="139"/>
        <v>50000</v>
      </c>
      <c r="AU258" s="33">
        <f t="shared" si="140"/>
        <v>200000</v>
      </c>
      <c r="AV258" s="33">
        <v>257500</v>
      </c>
      <c r="AW258" s="33">
        <f t="shared" si="141"/>
        <v>0</v>
      </c>
      <c r="AX258" s="33">
        <f t="shared" si="142"/>
        <v>0</v>
      </c>
      <c r="AY258" s="34">
        <f t="shared" si="143"/>
        <v>0</v>
      </c>
    </row>
    <row r="259" spans="1:51" ht="15.75" customHeight="1" x14ac:dyDescent="0.3">
      <c r="A259" s="166" t="s">
        <v>459</v>
      </c>
      <c r="B259" s="99">
        <v>11216.54</v>
      </c>
      <c r="C259" s="99">
        <v>32012.400000000001</v>
      </c>
      <c r="D259" s="99">
        <v>70969.89</v>
      </c>
      <c r="E259" s="99">
        <v>60367.01</v>
      </c>
      <c r="F259" s="113">
        <v>111000</v>
      </c>
      <c r="G259" s="116">
        <v>12500</v>
      </c>
      <c r="H259" s="182">
        <v>46323</v>
      </c>
      <c r="I259" s="182">
        <v>46365</v>
      </c>
      <c r="J259" s="166">
        <v>2.7</v>
      </c>
      <c r="K259" s="166">
        <v>2</v>
      </c>
      <c r="L259" s="167" t="s">
        <v>1206</v>
      </c>
      <c r="M259" s="168" t="s">
        <v>1205</v>
      </c>
      <c r="N259" s="169">
        <v>0.01</v>
      </c>
      <c r="O259" s="21">
        <f t="shared" si="108"/>
        <v>0.70000000000000018</v>
      </c>
      <c r="P259" s="21" t="str">
        <f t="shared" si="109"/>
        <v>N</v>
      </c>
      <c r="Q259" s="22">
        <f t="shared" si="110"/>
        <v>43228.94</v>
      </c>
      <c r="R259" s="8" t="str">
        <f t="shared" si="111"/>
        <v>N</v>
      </c>
      <c r="S259" s="23">
        <f t="shared" si="112"/>
        <v>0.70000000000000018</v>
      </c>
      <c r="T259" s="24">
        <f t="shared" si="113"/>
        <v>20500</v>
      </c>
      <c r="U259" s="24">
        <f t="shared" si="114"/>
        <v>100000</v>
      </c>
      <c r="V259" s="24">
        <f t="shared" si="115"/>
        <v>257500</v>
      </c>
      <c r="W259" s="24">
        <f t="shared" si="116"/>
        <v>20500</v>
      </c>
      <c r="X259" s="24">
        <f t="shared" si="117"/>
        <v>0</v>
      </c>
      <c r="Y259" s="24">
        <f t="shared" si="118"/>
        <v>20500</v>
      </c>
      <c r="Z259" s="24">
        <f t="shared" si="119"/>
        <v>23161.229400000004</v>
      </c>
      <c r="AA259" s="25" t="str">
        <f t="shared" si="120"/>
        <v>N</v>
      </c>
      <c r="AB259" s="26">
        <f t="shared" si="121"/>
        <v>0</v>
      </c>
      <c r="AC259" s="27">
        <f t="shared" si="122"/>
        <v>20500</v>
      </c>
      <c r="AD259" s="28">
        <f t="shared" si="123"/>
        <v>100000</v>
      </c>
      <c r="AE259" s="28">
        <f t="shared" si="124"/>
        <v>257500</v>
      </c>
      <c r="AF259" s="28">
        <f t="shared" si="125"/>
        <v>0</v>
      </c>
      <c r="AG259" s="28">
        <f t="shared" si="126"/>
        <v>0</v>
      </c>
      <c r="AH259" s="28">
        <f t="shared" si="127"/>
        <v>0</v>
      </c>
      <c r="AI259" s="28">
        <f t="shared" si="128"/>
        <v>0</v>
      </c>
      <c r="AJ259" s="29" t="str">
        <f t="shared" si="129"/>
        <v>N</v>
      </c>
      <c r="AK259" s="30">
        <f t="shared" si="130"/>
        <v>0</v>
      </c>
      <c r="AL259" s="31">
        <f t="shared" si="131"/>
        <v>20500</v>
      </c>
      <c r="AM259" s="31">
        <f t="shared" si="132"/>
        <v>100000</v>
      </c>
      <c r="AN259" s="31">
        <f t="shared" si="133"/>
        <v>257500</v>
      </c>
      <c r="AO259" s="31">
        <f t="shared" si="134"/>
        <v>0</v>
      </c>
      <c r="AP259" s="31">
        <f t="shared" si="135"/>
        <v>0</v>
      </c>
      <c r="AQ259" s="31">
        <f t="shared" si="136"/>
        <v>0</v>
      </c>
      <c r="AR259" s="31">
        <f t="shared" si="137"/>
        <v>0</v>
      </c>
      <c r="AS259" s="32">
        <f t="shared" si="138"/>
        <v>0</v>
      </c>
      <c r="AT259" s="33">
        <f t="shared" si="139"/>
        <v>20500</v>
      </c>
      <c r="AU259" s="33">
        <f t="shared" si="140"/>
        <v>100000</v>
      </c>
      <c r="AV259" s="33">
        <v>257500</v>
      </c>
      <c r="AW259" s="33">
        <f t="shared" si="141"/>
        <v>0</v>
      </c>
      <c r="AX259" s="33">
        <f t="shared" si="142"/>
        <v>0</v>
      </c>
      <c r="AY259" s="34">
        <f t="shared" si="143"/>
        <v>23161.229400000004</v>
      </c>
    </row>
    <row r="260" spans="1:51" ht="15.75" customHeight="1" x14ac:dyDescent="0.3">
      <c r="A260" s="166" t="s">
        <v>460</v>
      </c>
      <c r="B260" s="99">
        <v>13966.36</v>
      </c>
      <c r="C260" s="99">
        <v>13462.33</v>
      </c>
      <c r="D260" s="99">
        <v>84862.36</v>
      </c>
      <c r="E260" s="99">
        <v>74918.399999999994</v>
      </c>
      <c r="F260" s="117">
        <v>51000</v>
      </c>
      <c r="G260" s="116">
        <v>12500</v>
      </c>
      <c r="H260" s="182">
        <v>46458</v>
      </c>
      <c r="I260" s="182">
        <v>46510</v>
      </c>
      <c r="J260" s="166">
        <v>4.9000000000000004</v>
      </c>
      <c r="K260" s="166">
        <v>1.2</v>
      </c>
      <c r="L260" s="167" t="s">
        <v>1206</v>
      </c>
      <c r="M260" s="168" t="s">
        <v>1204</v>
      </c>
      <c r="N260" s="169">
        <v>0.02</v>
      </c>
      <c r="O260" s="21">
        <f t="shared" si="108"/>
        <v>3.7</v>
      </c>
      <c r="P260" s="21" t="str">
        <f t="shared" si="109"/>
        <v>N</v>
      </c>
      <c r="Q260" s="22">
        <f t="shared" si="110"/>
        <v>27428.690000000002</v>
      </c>
      <c r="R260" s="8" t="str">
        <f t="shared" si="111"/>
        <v>N</v>
      </c>
      <c r="S260" s="23">
        <f t="shared" si="112"/>
        <v>7.4</v>
      </c>
      <c r="T260" s="24">
        <f t="shared" si="113"/>
        <v>20500</v>
      </c>
      <c r="U260" s="24">
        <f t="shared" si="114"/>
        <v>100000</v>
      </c>
      <c r="V260" s="24">
        <f t="shared" si="115"/>
        <v>257500</v>
      </c>
      <c r="W260" s="24">
        <f t="shared" si="116"/>
        <v>7568.82</v>
      </c>
      <c r="X260" s="24">
        <f t="shared" si="117"/>
        <v>0</v>
      </c>
      <c r="Y260" s="24">
        <f t="shared" si="118"/>
        <v>7568.82</v>
      </c>
      <c r="Z260" s="24">
        <f t="shared" si="119"/>
        <v>20408.443800000005</v>
      </c>
      <c r="AA260" s="25" t="str">
        <f t="shared" si="120"/>
        <v>N</v>
      </c>
      <c r="AB260" s="26">
        <f t="shared" si="121"/>
        <v>6.4</v>
      </c>
      <c r="AC260" s="27">
        <f t="shared" si="122"/>
        <v>20500</v>
      </c>
      <c r="AD260" s="28">
        <f t="shared" si="123"/>
        <v>100000</v>
      </c>
      <c r="AE260" s="28">
        <f t="shared" si="124"/>
        <v>257500</v>
      </c>
      <c r="AF260" s="28">
        <f t="shared" si="125"/>
        <v>3784.41</v>
      </c>
      <c r="AG260" s="28">
        <f t="shared" si="126"/>
        <v>0</v>
      </c>
      <c r="AH260" s="28">
        <f t="shared" si="127"/>
        <v>3784.41</v>
      </c>
      <c r="AI260" s="28">
        <f t="shared" si="128"/>
        <v>24752.399076000005</v>
      </c>
      <c r="AJ260" s="29" t="str">
        <f t="shared" si="129"/>
        <v>N</v>
      </c>
      <c r="AK260" s="30">
        <f t="shared" si="130"/>
        <v>5.4</v>
      </c>
      <c r="AL260" s="31">
        <f t="shared" si="131"/>
        <v>20500</v>
      </c>
      <c r="AM260" s="31">
        <f t="shared" si="132"/>
        <v>100000</v>
      </c>
      <c r="AN260" s="31">
        <f t="shared" si="133"/>
        <v>257500</v>
      </c>
      <c r="AO260" s="31">
        <f t="shared" si="134"/>
        <v>0</v>
      </c>
      <c r="AP260" s="31">
        <f t="shared" si="135"/>
        <v>0</v>
      </c>
      <c r="AQ260" s="31">
        <f t="shared" si="136"/>
        <v>0</v>
      </c>
      <c r="AR260" s="31">
        <f t="shared" si="137"/>
        <v>29107.545257520007</v>
      </c>
      <c r="AS260" s="32">
        <f t="shared" si="138"/>
        <v>4.4000000000000004</v>
      </c>
      <c r="AT260" s="33">
        <f t="shared" si="139"/>
        <v>20500</v>
      </c>
      <c r="AU260" s="33">
        <f t="shared" si="140"/>
        <v>100000</v>
      </c>
      <c r="AV260" s="33">
        <v>257500</v>
      </c>
      <c r="AW260" s="33">
        <f t="shared" si="141"/>
        <v>1892.2049999999999</v>
      </c>
      <c r="AX260" s="33">
        <f t="shared" si="142"/>
        <v>27797.491162670405</v>
      </c>
      <c r="AY260" s="34">
        <f t="shared" si="143"/>
        <v>102065.87929619043</v>
      </c>
    </row>
    <row r="261" spans="1:51" ht="15.75" customHeight="1" x14ac:dyDescent="0.3">
      <c r="A261" s="166" t="s">
        <v>461</v>
      </c>
      <c r="B261" s="99">
        <v>5447.25</v>
      </c>
      <c r="C261" s="99">
        <v>30488.29</v>
      </c>
      <c r="D261" s="99">
        <v>82147.86</v>
      </c>
      <c r="E261" s="99">
        <v>73429.149999999994</v>
      </c>
      <c r="F261" s="117">
        <v>95000</v>
      </c>
      <c r="G261" s="116">
        <v>12500</v>
      </c>
      <c r="H261" s="182">
        <v>46531</v>
      </c>
      <c r="I261" s="182">
        <v>46618</v>
      </c>
      <c r="J261" s="166">
        <v>2.4</v>
      </c>
      <c r="K261" s="166">
        <v>2.2999999999999998</v>
      </c>
      <c r="L261" s="167" t="s">
        <v>1206</v>
      </c>
      <c r="M261" s="168" t="s">
        <v>1205</v>
      </c>
      <c r="N261" s="169">
        <v>0</v>
      </c>
      <c r="O261" s="21">
        <f t="shared" ref="O261:O324" si="144">MAX(0, J261-K261)</f>
        <v>0.10000000000000009</v>
      </c>
      <c r="P261" s="21" t="str">
        <f t="shared" ref="P261:P324" si="145">IF(
  AND(
    I261 &gt;= H261 - 10,
    I261 &lt;= DATE(2026,6,30),
    O261 &gt; 0
  ),
  "Y",
  "N"
)</f>
        <v>N</v>
      </c>
      <c r="Q261" s="22">
        <f t="shared" ref="Q261:Q324" si="146">B261+C261</f>
        <v>35935.54</v>
      </c>
      <c r="R261" s="8" t="str">
        <f t="shared" ref="R261:R324" si="147">IF(AND(P261="Y",O261&gt;0),"Y","N")</f>
        <v>N</v>
      </c>
      <c r="S261" s="23">
        <f t="shared" ref="S261:S324" si="148">MAX(0,(O261/M261))</f>
        <v>0.10000000000000009</v>
      </c>
      <c r="T261" s="24">
        <f t="shared" ref="T261:T324" si="149">IF(R261="Y",(20500+G261),IF(AND(R261="N",L261="G"),20500,IF(AND(R261="N",L261="P"),50000,IF(AND(R261="",L261="G"),20500,IF(AND(R261="",L261="P"),50000,"")))))</f>
        <v>20500</v>
      </c>
      <c r="U261" s="24">
        <f t="shared" ref="U261:U324" si="150">IF(AND(R261="Y",G261&gt;0),224000,IF(AND(R261="Y",G261=0),138500,IF(AND(R261="N",L261="G"),100000,IF(AND(R261="N",L261=""),100000,IF(AND(R261="N",L261="P"),200000,"")))))</f>
        <v>100000</v>
      </c>
      <c r="V261" s="24">
        <f t="shared" ref="V261:V324" si="151">IF(R261="Y",U261,IF(R261="N",257500,IF(R261="",257500,)))</f>
        <v>257500</v>
      </c>
      <c r="W261" s="24">
        <f t="shared" ref="W261:W324" si="152">IF(
  M261&lt;0.5,
  0,
  MAX(
    0,
    IF(
      S261=0,
      0,
      IF(
        R261="Y",
        MIN(Q261*(1+N261), T261, U261-E261, V261-E261),
        MIN(Q261*(1+N261), T261, U261-D261, V261-F261)
      )
    )
  ) * M261
)</f>
        <v>17852.14</v>
      </c>
      <c r="X261" s="24">
        <f t="shared" ref="X261:X324" si="153">IF(
  M261&lt;0.5,
  0,
  MAX(
    0,
    IF(
      S261=0,
      0,
      IF(
        R261="Y",
        (Q261*(1+N261)-W261),
        0
      )
    )
  ) * M261
)</f>
        <v>0</v>
      </c>
      <c r="Y261" s="24">
        <f t="shared" ref="Y261:Y324" si="154">W261+X261</f>
        <v>17852.14</v>
      </c>
      <c r="Z261" s="24">
        <f t="shared" ref="Z261:Z324" si="155">IF(S261=0, 0, MAX(0, (Q261*(1+N261))-Y261))</f>
        <v>18083.400000000001</v>
      </c>
      <c r="AA261" s="25" t="str">
        <f t="shared" ref="AA261:AA324" si="156">IF(AND(P261="Y",O261&gt;1),"Y","N")</f>
        <v>N</v>
      </c>
      <c r="AB261" s="26">
        <f t="shared" ref="AB261:AB324" si="157">MAX(0,(S261-1))</f>
        <v>0</v>
      </c>
      <c r="AC261" s="27">
        <f t="shared" ref="AC261:AC324" si="158">IF(AA261="Y",(20500+G261),IF(AND(AA261="N",L261="G"),20500,IF(AND(AA261="N",L261="P"),50000,IF(AND(AA261="",L261="G"),20500,IF(AND(AA261="",L261="P"),50000,"")))))</f>
        <v>20500</v>
      </c>
      <c r="AD261" s="28">
        <f t="shared" ref="AD261:AD324" si="159">IF(AND(AA261="Y",G261&gt;0),224000,IF(AND(AA261="Y",G261=0),138500,IF(AND(AA261="N",L261="G"),100000,IF(AND(AA261="N",L261=""),100000,IF(AND(AA261="N",L261="P"),200000,"")))))</f>
        <v>100000</v>
      </c>
      <c r="AE261" s="28">
        <f t="shared" ref="AE261:AE324" si="160">IF(AA261="Y",AD261,IF(AA261="N",257500,IF(AA261="",257500,)))</f>
        <v>257500</v>
      </c>
      <c r="AF261" s="28">
        <f t="shared" ref="AF261:AF324" si="161">IF(
  M261&lt;0.5,
  0,
  MAX(
    0,
    IF(
      AB261=0,
      0,
      IF(
        AA261="Y",
        MIN(Q261*(1+N261)*(1+N261), AC261, AD261-E261-W261, AE261-E261-W261),
        MIN(Q261*(1+N261)*(1+N261), AC261, AD261-D261-W261, AE261-F261-W261)
      )
    )
  ) * M261
)</f>
        <v>0</v>
      </c>
      <c r="AG261" s="28">
        <f t="shared" ref="AG261:AG324" si="162">IF(
  M261&lt;0.5,
  0,
  MAX(
    0,
    IF(
      AB261=0,
      0,
      IF(
        AA261="Y",
        (Q261*(1+N261)*(1+N261)-AF261),
        0
      )
    )
  ) * M261
)</f>
        <v>0</v>
      </c>
      <c r="AH261" s="28">
        <f t="shared" ref="AH261:AH324" si="163">AF261+AG261</f>
        <v>0</v>
      </c>
      <c r="AI261" s="28">
        <f t="shared" ref="AI261:AI324" si="164">IF(AB261=0, 0, MAX(0, (Q261*(1+N261)*(1+N261)) - AH261))</f>
        <v>0</v>
      </c>
      <c r="AJ261" s="29" t="str">
        <f t="shared" ref="AJ261:AJ324" si="165">IF(AND(P261="Y",O261&gt;2),"Y","N")</f>
        <v>N</v>
      </c>
      <c r="AK261" s="30">
        <f t="shared" ref="AK261:AK324" si="166">MAX(0,(AB261-1))</f>
        <v>0</v>
      </c>
      <c r="AL261" s="31">
        <f t="shared" ref="AL261:AL324" si="167">IF(AJ261="Y",(20500+G261),IF(AND(AJ261="N",L261="G"),20500,IF(AND(AJ261="N",L261="P"),50000,IF(AND(AJ261="",L261="G"),20500,IF(AND(AJ261="",L261="P"),50000,"")))))</f>
        <v>20500</v>
      </c>
      <c r="AM261" s="31">
        <f t="shared" ref="AM261:AM324" si="168">IF(AND(AJ261="Y",G261&gt;0),224000,IF(AND(AJ261="Y",G261=0),138500,IF(AND(AJ261="N",L261="G"),100000,IF(AND(AJ261="N",L261=""),100000,IF(AND(AJ261="N",L261="P"),200000,"")))))</f>
        <v>100000</v>
      </c>
      <c r="AN261" s="31">
        <f t="shared" ref="AN261:AN324" si="169">IF(AJ261="Y",AM261,IF(AJ261="N",257500,IF(AJ261="",257500,)))</f>
        <v>257500</v>
      </c>
      <c r="AO261" s="31">
        <f t="shared" ref="AO261:AO324" si="170">IF(
  M261&lt;0.5,
  0,
  MAX(
    0,
    IF(
      AK261=0,
      0,
      IF(
        AJ261="Y",
        MIN(Q261*(1+N261)*(1+N261)*(1+N261), AL261, AM261-E261-W261-AF325, AN261-E261-W261-AF261),
        MIN(Q261*(1+N261)*(1+N261)*(1+N261), AL261, AM261-D261-W261-AF325, AN261-F261-W261-AF261)
      )
    )
  ) * M261
)</f>
        <v>0</v>
      </c>
      <c r="AP261" s="31">
        <f t="shared" ref="AP261:AP324" si="171">IF(
  M261&lt;0.5,
  0,
  MAX(
    0,
    IF(
      AK261=0,
      0,
      IF(
        AJ261="Y",
        (Q261*(1+N261)*(1+N261)*(1+N261)-AO261),
        0
      )
    )
  ) * M261
)</f>
        <v>0</v>
      </c>
      <c r="AQ261" s="31">
        <f t="shared" ref="AQ261:AQ324" si="172">AO261+AP261</f>
        <v>0</v>
      </c>
      <c r="AR261" s="31">
        <f t="shared" ref="AR261:AR324" si="173">IF(AK261=0, 0, MAX(0, (Q261*(1+N261)*(1+N261)*(1+N261)) - AQ261))</f>
        <v>0</v>
      </c>
      <c r="AS261" s="32">
        <f t="shared" ref="AS261:AS324" si="174">MAX(0,(AK261-1))</f>
        <v>0</v>
      </c>
      <c r="AT261" s="33">
        <f t="shared" ref="AT261:AT324" si="175">IF(L261="G", 20500, IF(L261="P", 50000, 0))</f>
        <v>20500</v>
      </c>
      <c r="AU261" s="33">
        <f t="shared" ref="AU261:AU324" si="176">IF(L261="G",100000,IF(L261="P",200000,""))</f>
        <v>100000</v>
      </c>
      <c r="AV261" s="33">
        <v>257500</v>
      </c>
      <c r="AW261" s="33">
        <f t="shared" ref="AW261:AW324" si="177">IF(
  M261&lt;0.5,
  0,
  MAX(
    0,
    IF(
      AS261=0,
      0,
      MIN(
        Q261*(1+N261)*(1+N261)*(1+N261)*(1+N261),
        AT261,
        AU261-D261-W261-AF261-AO261,
        AV261-F261-W261-AF261-AO261
      )
    )
  ) * M261
)</f>
        <v>0</v>
      </c>
      <c r="AX261" s="33">
        <f t="shared" ref="AX261:AX324" si="178">IF(AS261=0, 0, MAX(0, (Q261*(1+N261)*(1+N261)*(1+N261)*(1+N261)) - AW261))</f>
        <v>0</v>
      </c>
      <c r="AY261" s="34">
        <f t="shared" ref="AY261:AY324" si="179">Z261+AI261+AR261+AX261</f>
        <v>18083.400000000001</v>
      </c>
    </row>
    <row r="262" spans="1:51" ht="15.75" customHeight="1" x14ac:dyDescent="0.3">
      <c r="A262" s="166" t="s">
        <v>462</v>
      </c>
      <c r="B262" s="99">
        <v>8748.73</v>
      </c>
      <c r="C262" s="99">
        <v>18481.39</v>
      </c>
      <c r="D262" s="99">
        <v>80472.91</v>
      </c>
      <c r="E262" s="99">
        <v>69602.559999999998</v>
      </c>
      <c r="F262" s="117">
        <v>121000</v>
      </c>
      <c r="G262" s="116">
        <v>12500</v>
      </c>
      <c r="H262" s="182">
        <v>46565</v>
      </c>
      <c r="I262" s="182">
        <v>46624</v>
      </c>
      <c r="J262" s="166">
        <v>4.3</v>
      </c>
      <c r="K262" s="166">
        <v>4.0999999999999996</v>
      </c>
      <c r="L262" s="167" t="s">
        <v>1206</v>
      </c>
      <c r="M262" s="168" t="s">
        <v>1204</v>
      </c>
      <c r="N262" s="169">
        <v>0</v>
      </c>
      <c r="O262" s="21">
        <f t="shared" si="144"/>
        <v>0.20000000000000018</v>
      </c>
      <c r="P262" s="21" t="str">
        <f t="shared" si="145"/>
        <v>N</v>
      </c>
      <c r="Q262" s="22">
        <f t="shared" si="146"/>
        <v>27230.12</v>
      </c>
      <c r="R262" s="8" t="str">
        <f t="shared" si="147"/>
        <v>N</v>
      </c>
      <c r="S262" s="23">
        <f t="shared" si="148"/>
        <v>0.40000000000000036</v>
      </c>
      <c r="T262" s="24">
        <f t="shared" si="149"/>
        <v>20500</v>
      </c>
      <c r="U262" s="24">
        <f t="shared" si="150"/>
        <v>100000</v>
      </c>
      <c r="V262" s="24">
        <f t="shared" si="151"/>
        <v>257500</v>
      </c>
      <c r="W262" s="24">
        <f t="shared" si="152"/>
        <v>9763.5449999999983</v>
      </c>
      <c r="X262" s="24">
        <f t="shared" si="153"/>
        <v>0</v>
      </c>
      <c r="Y262" s="24">
        <f t="shared" si="154"/>
        <v>9763.5449999999983</v>
      </c>
      <c r="Z262" s="24">
        <f t="shared" si="155"/>
        <v>17466.575000000001</v>
      </c>
      <c r="AA262" s="25" t="str">
        <f t="shared" si="156"/>
        <v>N</v>
      </c>
      <c r="AB262" s="26">
        <f t="shared" si="157"/>
        <v>0</v>
      </c>
      <c r="AC262" s="27">
        <f t="shared" si="158"/>
        <v>20500</v>
      </c>
      <c r="AD262" s="28">
        <f t="shared" si="159"/>
        <v>100000</v>
      </c>
      <c r="AE262" s="28">
        <f t="shared" si="160"/>
        <v>257500</v>
      </c>
      <c r="AF262" s="28">
        <f t="shared" si="161"/>
        <v>0</v>
      </c>
      <c r="AG262" s="28">
        <f t="shared" si="162"/>
        <v>0</v>
      </c>
      <c r="AH262" s="28">
        <f t="shared" si="163"/>
        <v>0</v>
      </c>
      <c r="AI262" s="28">
        <f t="shared" si="164"/>
        <v>0</v>
      </c>
      <c r="AJ262" s="29" t="str">
        <f t="shared" si="165"/>
        <v>N</v>
      </c>
      <c r="AK262" s="30">
        <f t="shared" si="166"/>
        <v>0</v>
      </c>
      <c r="AL262" s="31">
        <f t="shared" si="167"/>
        <v>20500</v>
      </c>
      <c r="AM262" s="31">
        <f t="shared" si="168"/>
        <v>100000</v>
      </c>
      <c r="AN262" s="31">
        <f t="shared" si="169"/>
        <v>257500</v>
      </c>
      <c r="AO262" s="31">
        <f t="shared" si="170"/>
        <v>0</v>
      </c>
      <c r="AP262" s="31">
        <f t="shared" si="171"/>
        <v>0</v>
      </c>
      <c r="AQ262" s="31">
        <f t="shared" si="172"/>
        <v>0</v>
      </c>
      <c r="AR262" s="31">
        <f t="shared" si="173"/>
        <v>0</v>
      </c>
      <c r="AS262" s="32">
        <f t="shared" si="174"/>
        <v>0</v>
      </c>
      <c r="AT262" s="33">
        <f t="shared" si="175"/>
        <v>20500</v>
      </c>
      <c r="AU262" s="33">
        <f t="shared" si="176"/>
        <v>100000</v>
      </c>
      <c r="AV262" s="33">
        <v>257500</v>
      </c>
      <c r="AW262" s="33">
        <f t="shared" si="177"/>
        <v>0</v>
      </c>
      <c r="AX262" s="33">
        <f t="shared" si="178"/>
        <v>0</v>
      </c>
      <c r="AY262" s="34">
        <f t="shared" si="179"/>
        <v>17466.575000000001</v>
      </c>
    </row>
    <row r="263" spans="1:51" ht="15.75" customHeight="1" x14ac:dyDescent="0.3">
      <c r="A263" s="166" t="s">
        <v>463</v>
      </c>
      <c r="B263" s="99">
        <v>9920.14</v>
      </c>
      <c r="C263" s="99">
        <v>3809.24</v>
      </c>
      <c r="D263" s="99">
        <v>42655.09</v>
      </c>
      <c r="E263" s="99">
        <v>30094.02</v>
      </c>
      <c r="F263" s="117">
        <v>126000</v>
      </c>
      <c r="G263" s="116">
        <v>12500</v>
      </c>
      <c r="H263" s="182">
        <v>46404</v>
      </c>
      <c r="I263" s="182">
        <v>46455</v>
      </c>
      <c r="J263" s="166">
        <v>3.7</v>
      </c>
      <c r="K263" s="166">
        <v>3.3</v>
      </c>
      <c r="L263" s="167" t="s">
        <v>1206</v>
      </c>
      <c r="M263" s="168" t="s">
        <v>1203</v>
      </c>
      <c r="N263" s="169">
        <v>0</v>
      </c>
      <c r="O263" s="21">
        <f t="shared" si="144"/>
        <v>0.40000000000000036</v>
      </c>
      <c r="P263" s="21" t="str">
        <f t="shared" si="145"/>
        <v>N</v>
      </c>
      <c r="Q263" s="22">
        <f t="shared" si="146"/>
        <v>13729.38</v>
      </c>
      <c r="R263" s="8" t="str">
        <f t="shared" si="147"/>
        <v>N</v>
      </c>
      <c r="S263" s="23">
        <f t="shared" si="148"/>
        <v>0.53333333333333377</v>
      </c>
      <c r="T263" s="24">
        <f t="shared" si="149"/>
        <v>20500</v>
      </c>
      <c r="U263" s="24">
        <f t="shared" si="150"/>
        <v>100000</v>
      </c>
      <c r="V263" s="24">
        <f t="shared" si="151"/>
        <v>257500</v>
      </c>
      <c r="W263" s="24">
        <f t="shared" si="152"/>
        <v>10297.035</v>
      </c>
      <c r="X263" s="24">
        <f t="shared" si="153"/>
        <v>0</v>
      </c>
      <c r="Y263" s="24">
        <f t="shared" si="154"/>
        <v>10297.035</v>
      </c>
      <c r="Z263" s="24">
        <f t="shared" si="155"/>
        <v>3432.3449999999993</v>
      </c>
      <c r="AA263" s="25" t="str">
        <f t="shared" si="156"/>
        <v>N</v>
      </c>
      <c r="AB263" s="26">
        <f t="shared" si="157"/>
        <v>0</v>
      </c>
      <c r="AC263" s="27">
        <f t="shared" si="158"/>
        <v>20500</v>
      </c>
      <c r="AD263" s="28">
        <f t="shared" si="159"/>
        <v>100000</v>
      </c>
      <c r="AE263" s="28">
        <f t="shared" si="160"/>
        <v>257500</v>
      </c>
      <c r="AF263" s="28">
        <f t="shared" si="161"/>
        <v>0</v>
      </c>
      <c r="AG263" s="28">
        <f t="shared" si="162"/>
        <v>0</v>
      </c>
      <c r="AH263" s="28">
        <f t="shared" si="163"/>
        <v>0</v>
      </c>
      <c r="AI263" s="28">
        <f t="shared" si="164"/>
        <v>0</v>
      </c>
      <c r="AJ263" s="29" t="str">
        <f t="shared" si="165"/>
        <v>N</v>
      </c>
      <c r="AK263" s="30">
        <f t="shared" si="166"/>
        <v>0</v>
      </c>
      <c r="AL263" s="31">
        <f t="shared" si="167"/>
        <v>20500</v>
      </c>
      <c r="AM263" s="31">
        <f t="shared" si="168"/>
        <v>100000</v>
      </c>
      <c r="AN263" s="31">
        <f t="shared" si="169"/>
        <v>257500</v>
      </c>
      <c r="AO263" s="31">
        <f t="shared" si="170"/>
        <v>0</v>
      </c>
      <c r="AP263" s="31">
        <f t="shared" si="171"/>
        <v>0</v>
      </c>
      <c r="AQ263" s="31">
        <f t="shared" si="172"/>
        <v>0</v>
      </c>
      <c r="AR263" s="31">
        <f t="shared" si="173"/>
        <v>0</v>
      </c>
      <c r="AS263" s="32">
        <f t="shared" si="174"/>
        <v>0</v>
      </c>
      <c r="AT263" s="33">
        <f t="shared" si="175"/>
        <v>20500</v>
      </c>
      <c r="AU263" s="33">
        <f t="shared" si="176"/>
        <v>100000</v>
      </c>
      <c r="AV263" s="33">
        <v>257500</v>
      </c>
      <c r="AW263" s="33">
        <f t="shared" si="177"/>
        <v>0</v>
      </c>
      <c r="AX263" s="33">
        <f t="shared" si="178"/>
        <v>0</v>
      </c>
      <c r="AY263" s="34">
        <f t="shared" si="179"/>
        <v>3432.3449999999993</v>
      </c>
    </row>
    <row r="264" spans="1:51" ht="15.75" customHeight="1" x14ac:dyDescent="0.3">
      <c r="A264" s="166" t="s">
        <v>464</v>
      </c>
      <c r="B264" s="99">
        <v>12138.68</v>
      </c>
      <c r="C264" s="99">
        <v>6474.86</v>
      </c>
      <c r="D264" s="99">
        <v>75962.31</v>
      </c>
      <c r="E264" s="99">
        <v>70720.539999999994</v>
      </c>
      <c r="F264" s="117">
        <v>152000</v>
      </c>
      <c r="G264" s="116">
        <v>12500</v>
      </c>
      <c r="H264" s="182">
        <v>46474</v>
      </c>
      <c r="I264" s="182">
        <v>46542</v>
      </c>
      <c r="J264" s="166">
        <v>2.1</v>
      </c>
      <c r="K264" s="166">
        <v>1.7</v>
      </c>
      <c r="L264" s="167" t="s">
        <v>1206</v>
      </c>
      <c r="M264" s="168" t="s">
        <v>1203</v>
      </c>
      <c r="N264" s="169">
        <v>0.01</v>
      </c>
      <c r="O264" s="21">
        <f t="shared" si="144"/>
        <v>0.40000000000000013</v>
      </c>
      <c r="P264" s="21" t="str">
        <f t="shared" si="145"/>
        <v>N</v>
      </c>
      <c r="Q264" s="22">
        <f t="shared" si="146"/>
        <v>18613.54</v>
      </c>
      <c r="R264" s="8" t="str">
        <f t="shared" si="147"/>
        <v>N</v>
      </c>
      <c r="S264" s="23">
        <f t="shared" si="148"/>
        <v>0.53333333333333355</v>
      </c>
      <c r="T264" s="24">
        <f t="shared" si="149"/>
        <v>20500</v>
      </c>
      <c r="U264" s="24">
        <f t="shared" si="150"/>
        <v>100000</v>
      </c>
      <c r="V264" s="24">
        <f t="shared" si="151"/>
        <v>257500</v>
      </c>
      <c r="W264" s="24">
        <f t="shared" si="152"/>
        <v>14099.75655</v>
      </c>
      <c r="X264" s="24">
        <f t="shared" si="153"/>
        <v>0</v>
      </c>
      <c r="Y264" s="24">
        <f t="shared" si="154"/>
        <v>14099.75655</v>
      </c>
      <c r="Z264" s="24">
        <f t="shared" si="155"/>
        <v>4699.91885</v>
      </c>
      <c r="AA264" s="25" t="str">
        <f t="shared" si="156"/>
        <v>N</v>
      </c>
      <c r="AB264" s="26">
        <f t="shared" si="157"/>
        <v>0</v>
      </c>
      <c r="AC264" s="27">
        <f t="shared" si="158"/>
        <v>20500</v>
      </c>
      <c r="AD264" s="28">
        <f t="shared" si="159"/>
        <v>100000</v>
      </c>
      <c r="AE264" s="28">
        <f t="shared" si="160"/>
        <v>257500</v>
      </c>
      <c r="AF264" s="28">
        <f t="shared" si="161"/>
        <v>0</v>
      </c>
      <c r="AG264" s="28">
        <f t="shared" si="162"/>
        <v>0</v>
      </c>
      <c r="AH264" s="28">
        <f t="shared" si="163"/>
        <v>0</v>
      </c>
      <c r="AI264" s="28">
        <f t="shared" si="164"/>
        <v>0</v>
      </c>
      <c r="AJ264" s="29" t="str">
        <f t="shared" si="165"/>
        <v>N</v>
      </c>
      <c r="AK264" s="30">
        <f t="shared" si="166"/>
        <v>0</v>
      </c>
      <c r="AL264" s="31">
        <f t="shared" si="167"/>
        <v>20500</v>
      </c>
      <c r="AM264" s="31">
        <f t="shared" si="168"/>
        <v>100000</v>
      </c>
      <c r="AN264" s="31">
        <f t="shared" si="169"/>
        <v>257500</v>
      </c>
      <c r="AO264" s="31">
        <f t="shared" si="170"/>
        <v>0</v>
      </c>
      <c r="AP264" s="31">
        <f t="shared" si="171"/>
        <v>0</v>
      </c>
      <c r="AQ264" s="31">
        <f t="shared" si="172"/>
        <v>0</v>
      </c>
      <c r="AR264" s="31">
        <f t="shared" si="173"/>
        <v>0</v>
      </c>
      <c r="AS264" s="32">
        <f t="shared" si="174"/>
        <v>0</v>
      </c>
      <c r="AT264" s="33">
        <f t="shared" si="175"/>
        <v>20500</v>
      </c>
      <c r="AU264" s="33">
        <f t="shared" si="176"/>
        <v>100000</v>
      </c>
      <c r="AV264" s="33">
        <v>257500</v>
      </c>
      <c r="AW264" s="33">
        <f t="shared" si="177"/>
        <v>0</v>
      </c>
      <c r="AX264" s="33">
        <f t="shared" si="178"/>
        <v>0</v>
      </c>
      <c r="AY264" s="34">
        <f t="shared" si="179"/>
        <v>4699.91885</v>
      </c>
    </row>
    <row r="265" spans="1:51" ht="15.75" customHeight="1" x14ac:dyDescent="0.3">
      <c r="A265" s="166" t="s">
        <v>465</v>
      </c>
      <c r="B265" s="99">
        <v>12323.55</v>
      </c>
      <c r="C265" s="99">
        <v>6730.91</v>
      </c>
      <c r="D265" s="99">
        <v>81089.83</v>
      </c>
      <c r="E265" s="99">
        <v>71414.289999999994</v>
      </c>
      <c r="F265" s="117">
        <v>122000</v>
      </c>
      <c r="G265" s="116">
        <v>12500</v>
      </c>
      <c r="H265" s="182">
        <v>46471</v>
      </c>
      <c r="I265" s="182">
        <v>46507</v>
      </c>
      <c r="J265" s="166">
        <v>2.9</v>
      </c>
      <c r="K265" s="166">
        <v>2.9</v>
      </c>
      <c r="L265" s="167" t="s">
        <v>1206</v>
      </c>
      <c r="M265" s="168" t="s">
        <v>1203</v>
      </c>
      <c r="N265" s="169">
        <v>0.03</v>
      </c>
      <c r="O265" s="21">
        <f t="shared" si="144"/>
        <v>0</v>
      </c>
      <c r="P265" s="21" t="str">
        <f t="shared" si="145"/>
        <v>N</v>
      </c>
      <c r="Q265" s="22">
        <f t="shared" si="146"/>
        <v>19054.46</v>
      </c>
      <c r="R265" s="8" t="str">
        <f t="shared" si="147"/>
        <v>N</v>
      </c>
      <c r="S265" s="23">
        <f t="shared" si="148"/>
        <v>0</v>
      </c>
      <c r="T265" s="24">
        <f t="shared" si="149"/>
        <v>20500</v>
      </c>
      <c r="U265" s="24">
        <f t="shared" si="150"/>
        <v>100000</v>
      </c>
      <c r="V265" s="24">
        <f t="shared" si="151"/>
        <v>257500</v>
      </c>
      <c r="W265" s="24">
        <f t="shared" si="152"/>
        <v>0</v>
      </c>
      <c r="X265" s="24">
        <f t="shared" si="153"/>
        <v>0</v>
      </c>
      <c r="Y265" s="24">
        <f t="shared" si="154"/>
        <v>0</v>
      </c>
      <c r="Z265" s="24">
        <f t="shared" si="155"/>
        <v>0</v>
      </c>
      <c r="AA265" s="25" t="str">
        <f t="shared" si="156"/>
        <v>N</v>
      </c>
      <c r="AB265" s="26">
        <f t="shared" si="157"/>
        <v>0</v>
      </c>
      <c r="AC265" s="27">
        <f t="shared" si="158"/>
        <v>20500</v>
      </c>
      <c r="AD265" s="28">
        <f t="shared" si="159"/>
        <v>100000</v>
      </c>
      <c r="AE265" s="28">
        <f t="shared" si="160"/>
        <v>257500</v>
      </c>
      <c r="AF265" s="28">
        <f t="shared" si="161"/>
        <v>0</v>
      </c>
      <c r="AG265" s="28">
        <f t="shared" si="162"/>
        <v>0</v>
      </c>
      <c r="AH265" s="28">
        <f t="shared" si="163"/>
        <v>0</v>
      </c>
      <c r="AI265" s="28">
        <f t="shared" si="164"/>
        <v>0</v>
      </c>
      <c r="AJ265" s="29" t="str">
        <f t="shared" si="165"/>
        <v>N</v>
      </c>
      <c r="AK265" s="30">
        <f t="shared" si="166"/>
        <v>0</v>
      </c>
      <c r="AL265" s="31">
        <f t="shared" si="167"/>
        <v>20500</v>
      </c>
      <c r="AM265" s="31">
        <f t="shared" si="168"/>
        <v>100000</v>
      </c>
      <c r="AN265" s="31">
        <f t="shared" si="169"/>
        <v>257500</v>
      </c>
      <c r="AO265" s="31">
        <f t="shared" si="170"/>
        <v>0</v>
      </c>
      <c r="AP265" s="31">
        <f t="shared" si="171"/>
        <v>0</v>
      </c>
      <c r="AQ265" s="31">
        <f t="shared" si="172"/>
        <v>0</v>
      </c>
      <c r="AR265" s="31">
        <f t="shared" si="173"/>
        <v>0</v>
      </c>
      <c r="AS265" s="32">
        <f t="shared" si="174"/>
        <v>0</v>
      </c>
      <c r="AT265" s="33">
        <f t="shared" si="175"/>
        <v>20500</v>
      </c>
      <c r="AU265" s="33">
        <f t="shared" si="176"/>
        <v>100000</v>
      </c>
      <c r="AV265" s="33">
        <v>257500</v>
      </c>
      <c r="AW265" s="33">
        <f t="shared" si="177"/>
        <v>0</v>
      </c>
      <c r="AX265" s="33">
        <f t="shared" si="178"/>
        <v>0</v>
      </c>
      <c r="AY265" s="34">
        <f t="shared" si="179"/>
        <v>0</v>
      </c>
    </row>
    <row r="266" spans="1:51" ht="15.75" customHeight="1" x14ac:dyDescent="0.3">
      <c r="A266" s="166" t="s">
        <v>466</v>
      </c>
      <c r="B266" s="99">
        <v>19592.73</v>
      </c>
      <c r="C266" s="99">
        <v>3659.69</v>
      </c>
      <c r="D266" s="99">
        <v>74975.570000000007</v>
      </c>
      <c r="E266" s="99">
        <v>64369.29</v>
      </c>
      <c r="F266" s="117">
        <v>120000</v>
      </c>
      <c r="G266" s="116">
        <v>12500</v>
      </c>
      <c r="H266" s="182">
        <v>46420</v>
      </c>
      <c r="I266" s="182">
        <v>46508</v>
      </c>
      <c r="J266" s="166">
        <v>3.8</v>
      </c>
      <c r="K266" s="166">
        <v>2.1</v>
      </c>
      <c r="L266" s="167" t="s">
        <v>1206</v>
      </c>
      <c r="M266" s="168" t="s">
        <v>1203</v>
      </c>
      <c r="N266" s="169">
        <v>2.7E-2</v>
      </c>
      <c r="O266" s="21">
        <f t="shared" si="144"/>
        <v>1.6999999999999997</v>
      </c>
      <c r="P266" s="21" t="str">
        <f t="shared" si="145"/>
        <v>N</v>
      </c>
      <c r="Q266" s="22">
        <f t="shared" si="146"/>
        <v>23252.42</v>
      </c>
      <c r="R266" s="8" t="str">
        <f t="shared" si="147"/>
        <v>N</v>
      </c>
      <c r="S266" s="23">
        <f t="shared" si="148"/>
        <v>2.2666666666666662</v>
      </c>
      <c r="T266" s="24">
        <f t="shared" si="149"/>
        <v>20500</v>
      </c>
      <c r="U266" s="24">
        <f t="shared" si="150"/>
        <v>100000</v>
      </c>
      <c r="V266" s="24">
        <f t="shared" si="151"/>
        <v>257500</v>
      </c>
      <c r="W266" s="24">
        <f t="shared" si="152"/>
        <v>15375</v>
      </c>
      <c r="X266" s="24">
        <f t="shared" si="153"/>
        <v>0</v>
      </c>
      <c r="Y266" s="24">
        <f t="shared" si="154"/>
        <v>15375</v>
      </c>
      <c r="Z266" s="24">
        <f t="shared" si="155"/>
        <v>8505.2353399999956</v>
      </c>
      <c r="AA266" s="25" t="str">
        <f t="shared" si="156"/>
        <v>N</v>
      </c>
      <c r="AB266" s="26">
        <f t="shared" si="157"/>
        <v>1.2666666666666662</v>
      </c>
      <c r="AC266" s="27">
        <f t="shared" si="158"/>
        <v>20500</v>
      </c>
      <c r="AD266" s="28">
        <f t="shared" si="159"/>
        <v>100000</v>
      </c>
      <c r="AE266" s="28">
        <f t="shared" si="160"/>
        <v>257500</v>
      </c>
      <c r="AF266" s="28">
        <f t="shared" si="161"/>
        <v>7237.0724999999948</v>
      </c>
      <c r="AG266" s="28">
        <f t="shared" si="162"/>
        <v>0</v>
      </c>
      <c r="AH266" s="28">
        <f t="shared" si="163"/>
        <v>7237.0724999999948</v>
      </c>
      <c r="AI266" s="28">
        <f t="shared" si="164"/>
        <v>17287.92919418</v>
      </c>
      <c r="AJ266" s="29" t="str">
        <f t="shared" si="165"/>
        <v>N</v>
      </c>
      <c r="AK266" s="30">
        <f t="shared" si="166"/>
        <v>0.26666666666666616</v>
      </c>
      <c r="AL266" s="31">
        <f t="shared" si="167"/>
        <v>20500</v>
      </c>
      <c r="AM266" s="31">
        <f t="shared" si="168"/>
        <v>100000</v>
      </c>
      <c r="AN266" s="31">
        <f t="shared" si="169"/>
        <v>257500</v>
      </c>
      <c r="AO266" s="31">
        <f t="shared" si="170"/>
        <v>7237.0724999999948</v>
      </c>
      <c r="AP266" s="31">
        <f t="shared" si="171"/>
        <v>0</v>
      </c>
      <c r="AQ266" s="31">
        <f t="shared" si="172"/>
        <v>7237.0724999999948</v>
      </c>
      <c r="AR266" s="31">
        <f t="shared" si="173"/>
        <v>17950.104239922857</v>
      </c>
      <c r="AS266" s="32">
        <f t="shared" si="174"/>
        <v>0</v>
      </c>
      <c r="AT266" s="33">
        <f t="shared" si="175"/>
        <v>20500</v>
      </c>
      <c r="AU266" s="33">
        <f t="shared" si="176"/>
        <v>100000</v>
      </c>
      <c r="AV266" s="33">
        <v>257500</v>
      </c>
      <c r="AW266" s="33">
        <f t="shared" si="177"/>
        <v>0</v>
      </c>
      <c r="AX266" s="33">
        <f t="shared" si="178"/>
        <v>0</v>
      </c>
      <c r="AY266" s="34">
        <f t="shared" si="179"/>
        <v>43743.268774102849</v>
      </c>
    </row>
    <row r="267" spans="1:51" ht="15.75" customHeight="1" x14ac:dyDescent="0.3">
      <c r="A267" s="166" t="s">
        <v>467</v>
      </c>
      <c r="B267" s="99">
        <v>16640.82</v>
      </c>
      <c r="C267" s="99">
        <v>28123.119999999999</v>
      </c>
      <c r="D267" s="99">
        <v>74555.320000000007</v>
      </c>
      <c r="E267" s="99">
        <v>63733.87</v>
      </c>
      <c r="F267" s="117">
        <v>221000</v>
      </c>
      <c r="G267" s="116">
        <v>0</v>
      </c>
      <c r="H267" s="182">
        <v>46563</v>
      </c>
      <c r="I267" s="182">
        <v>46620</v>
      </c>
      <c r="J267" s="166">
        <v>2.8</v>
      </c>
      <c r="K267" s="166">
        <v>1.8</v>
      </c>
      <c r="L267" s="167" t="s">
        <v>1206</v>
      </c>
      <c r="M267" s="168" t="s">
        <v>1204</v>
      </c>
      <c r="N267" s="169">
        <v>0.06</v>
      </c>
      <c r="O267" s="21">
        <f t="shared" si="144"/>
        <v>0.99999999999999978</v>
      </c>
      <c r="P267" s="21" t="str">
        <f t="shared" si="145"/>
        <v>N</v>
      </c>
      <c r="Q267" s="22">
        <f t="shared" si="146"/>
        <v>44763.94</v>
      </c>
      <c r="R267" s="8" t="str">
        <f t="shared" si="147"/>
        <v>N</v>
      </c>
      <c r="S267" s="23">
        <f t="shared" si="148"/>
        <v>1.9999999999999996</v>
      </c>
      <c r="T267" s="24">
        <f t="shared" si="149"/>
        <v>20500</v>
      </c>
      <c r="U267" s="24">
        <f t="shared" si="150"/>
        <v>100000</v>
      </c>
      <c r="V267" s="24">
        <f t="shared" si="151"/>
        <v>257500</v>
      </c>
      <c r="W267" s="24">
        <f t="shared" si="152"/>
        <v>10250</v>
      </c>
      <c r="X267" s="24">
        <f t="shared" si="153"/>
        <v>0</v>
      </c>
      <c r="Y267" s="24">
        <f t="shared" si="154"/>
        <v>10250</v>
      </c>
      <c r="Z267" s="24">
        <f t="shared" si="155"/>
        <v>37199.776400000002</v>
      </c>
      <c r="AA267" s="25" t="str">
        <f t="shared" si="156"/>
        <v>N</v>
      </c>
      <c r="AB267" s="26">
        <f t="shared" si="157"/>
        <v>0.99999999999999956</v>
      </c>
      <c r="AC267" s="27">
        <f t="shared" si="158"/>
        <v>20500</v>
      </c>
      <c r="AD267" s="28">
        <f t="shared" si="159"/>
        <v>100000</v>
      </c>
      <c r="AE267" s="28">
        <f t="shared" si="160"/>
        <v>257500</v>
      </c>
      <c r="AF267" s="28">
        <f t="shared" si="161"/>
        <v>7597.3399999999965</v>
      </c>
      <c r="AG267" s="28">
        <f t="shared" si="162"/>
        <v>0</v>
      </c>
      <c r="AH267" s="28">
        <f t="shared" si="163"/>
        <v>7597.3399999999965</v>
      </c>
      <c r="AI267" s="28">
        <f t="shared" si="164"/>
        <v>42699.422984000012</v>
      </c>
      <c r="AJ267" s="29" t="str">
        <f t="shared" si="165"/>
        <v>N</v>
      </c>
      <c r="AK267" s="30">
        <f t="shared" si="166"/>
        <v>0</v>
      </c>
      <c r="AL267" s="31">
        <f t="shared" si="167"/>
        <v>20500</v>
      </c>
      <c r="AM267" s="31">
        <f t="shared" si="168"/>
        <v>100000</v>
      </c>
      <c r="AN267" s="31">
        <f t="shared" si="169"/>
        <v>257500</v>
      </c>
      <c r="AO267" s="31">
        <f t="shared" si="170"/>
        <v>0</v>
      </c>
      <c r="AP267" s="31">
        <f t="shared" si="171"/>
        <v>0</v>
      </c>
      <c r="AQ267" s="31">
        <f t="shared" si="172"/>
        <v>0</v>
      </c>
      <c r="AR267" s="31">
        <f t="shared" si="173"/>
        <v>0</v>
      </c>
      <c r="AS267" s="32">
        <f t="shared" si="174"/>
        <v>0</v>
      </c>
      <c r="AT267" s="33">
        <f t="shared" si="175"/>
        <v>20500</v>
      </c>
      <c r="AU267" s="33">
        <f t="shared" si="176"/>
        <v>100000</v>
      </c>
      <c r="AV267" s="33">
        <v>257500</v>
      </c>
      <c r="AW267" s="33">
        <f t="shared" si="177"/>
        <v>0</v>
      </c>
      <c r="AX267" s="33">
        <f t="shared" si="178"/>
        <v>0</v>
      </c>
      <c r="AY267" s="34">
        <f t="shared" si="179"/>
        <v>79899.199384000007</v>
      </c>
    </row>
    <row r="268" spans="1:51" ht="15.75" customHeight="1" x14ac:dyDescent="0.3">
      <c r="A268" s="166" t="s">
        <v>468</v>
      </c>
      <c r="B268" s="99">
        <v>9657.06</v>
      </c>
      <c r="C268" s="99">
        <v>27735.11</v>
      </c>
      <c r="D268" s="99">
        <v>49095.83</v>
      </c>
      <c r="E268" s="99">
        <v>41178.49</v>
      </c>
      <c r="F268" s="117">
        <v>150000</v>
      </c>
      <c r="G268" s="116">
        <v>12500</v>
      </c>
      <c r="H268" s="182">
        <v>46290</v>
      </c>
      <c r="I268" s="182">
        <v>46356</v>
      </c>
      <c r="J268" s="166">
        <v>4.2</v>
      </c>
      <c r="K268" s="166">
        <v>3.5</v>
      </c>
      <c r="L268" s="167" t="s">
        <v>1206</v>
      </c>
      <c r="M268" s="168" t="s">
        <v>1203</v>
      </c>
      <c r="N268" s="169">
        <v>0.01</v>
      </c>
      <c r="O268" s="21">
        <f t="shared" si="144"/>
        <v>0.70000000000000018</v>
      </c>
      <c r="P268" s="21" t="str">
        <f t="shared" si="145"/>
        <v>N</v>
      </c>
      <c r="Q268" s="22">
        <f t="shared" si="146"/>
        <v>37392.17</v>
      </c>
      <c r="R268" s="8" t="str">
        <f t="shared" si="147"/>
        <v>N</v>
      </c>
      <c r="S268" s="23">
        <f t="shared" si="148"/>
        <v>0.93333333333333357</v>
      </c>
      <c r="T268" s="24">
        <f t="shared" si="149"/>
        <v>20500</v>
      </c>
      <c r="U268" s="24">
        <f t="shared" si="150"/>
        <v>100000</v>
      </c>
      <c r="V268" s="24">
        <f t="shared" si="151"/>
        <v>257500</v>
      </c>
      <c r="W268" s="24">
        <f t="shared" si="152"/>
        <v>15375</v>
      </c>
      <c r="X268" s="24">
        <f t="shared" si="153"/>
        <v>0</v>
      </c>
      <c r="Y268" s="24">
        <f t="shared" si="154"/>
        <v>15375</v>
      </c>
      <c r="Z268" s="24">
        <f t="shared" si="155"/>
        <v>22391.091699999997</v>
      </c>
      <c r="AA268" s="25" t="str">
        <f t="shared" si="156"/>
        <v>N</v>
      </c>
      <c r="AB268" s="26">
        <f t="shared" si="157"/>
        <v>0</v>
      </c>
      <c r="AC268" s="27">
        <f t="shared" si="158"/>
        <v>20500</v>
      </c>
      <c r="AD268" s="28">
        <f t="shared" si="159"/>
        <v>100000</v>
      </c>
      <c r="AE268" s="28">
        <f t="shared" si="160"/>
        <v>257500</v>
      </c>
      <c r="AF268" s="28">
        <f t="shared" si="161"/>
        <v>0</v>
      </c>
      <c r="AG268" s="28">
        <f t="shared" si="162"/>
        <v>0</v>
      </c>
      <c r="AH268" s="28">
        <f t="shared" si="163"/>
        <v>0</v>
      </c>
      <c r="AI268" s="28">
        <f t="shared" si="164"/>
        <v>0</v>
      </c>
      <c r="AJ268" s="29" t="str">
        <f t="shared" si="165"/>
        <v>N</v>
      </c>
      <c r="AK268" s="30">
        <f t="shared" si="166"/>
        <v>0</v>
      </c>
      <c r="AL268" s="31">
        <f t="shared" si="167"/>
        <v>20500</v>
      </c>
      <c r="AM268" s="31">
        <f t="shared" si="168"/>
        <v>100000</v>
      </c>
      <c r="AN268" s="31">
        <f t="shared" si="169"/>
        <v>257500</v>
      </c>
      <c r="AO268" s="31">
        <f t="shared" si="170"/>
        <v>0</v>
      </c>
      <c r="AP268" s="31">
        <f t="shared" si="171"/>
        <v>0</v>
      </c>
      <c r="AQ268" s="31">
        <f t="shared" si="172"/>
        <v>0</v>
      </c>
      <c r="AR268" s="31">
        <f t="shared" si="173"/>
        <v>0</v>
      </c>
      <c r="AS268" s="32">
        <f t="shared" si="174"/>
        <v>0</v>
      </c>
      <c r="AT268" s="33">
        <f t="shared" si="175"/>
        <v>20500</v>
      </c>
      <c r="AU268" s="33">
        <f t="shared" si="176"/>
        <v>100000</v>
      </c>
      <c r="AV268" s="33">
        <v>257500</v>
      </c>
      <c r="AW268" s="33">
        <f t="shared" si="177"/>
        <v>0</v>
      </c>
      <c r="AX268" s="33">
        <f t="shared" si="178"/>
        <v>0</v>
      </c>
      <c r="AY268" s="34">
        <f t="shared" si="179"/>
        <v>22391.091699999997</v>
      </c>
    </row>
    <row r="269" spans="1:51" ht="15.75" customHeight="1" x14ac:dyDescent="0.3">
      <c r="A269" s="166" t="s">
        <v>469</v>
      </c>
      <c r="B269" s="99">
        <v>6904.63</v>
      </c>
      <c r="C269" s="99">
        <v>22652.74</v>
      </c>
      <c r="D269" s="99">
        <v>73541.070000000007</v>
      </c>
      <c r="E269" s="99">
        <v>59305.16</v>
      </c>
      <c r="F269" s="117">
        <v>70000</v>
      </c>
      <c r="G269" s="116">
        <v>0</v>
      </c>
      <c r="H269" s="182">
        <v>46417</v>
      </c>
      <c r="I269" s="182">
        <v>46440</v>
      </c>
      <c r="J269" s="166">
        <v>4.5999999999999996</v>
      </c>
      <c r="K269" s="166">
        <v>4</v>
      </c>
      <c r="L269" s="167" t="s">
        <v>1206</v>
      </c>
      <c r="M269" s="168" t="s">
        <v>1205</v>
      </c>
      <c r="N269" s="169">
        <v>0.02</v>
      </c>
      <c r="O269" s="21">
        <f t="shared" si="144"/>
        <v>0.59999999999999964</v>
      </c>
      <c r="P269" s="21" t="str">
        <f t="shared" si="145"/>
        <v>N</v>
      </c>
      <c r="Q269" s="22">
        <f t="shared" si="146"/>
        <v>29557.370000000003</v>
      </c>
      <c r="R269" s="8" t="str">
        <f t="shared" si="147"/>
        <v>N</v>
      </c>
      <c r="S269" s="23">
        <f t="shared" si="148"/>
        <v>0.59999999999999964</v>
      </c>
      <c r="T269" s="24">
        <f t="shared" si="149"/>
        <v>20500</v>
      </c>
      <c r="U269" s="24">
        <f t="shared" si="150"/>
        <v>100000</v>
      </c>
      <c r="V269" s="24">
        <f t="shared" si="151"/>
        <v>257500</v>
      </c>
      <c r="W269" s="24">
        <f t="shared" si="152"/>
        <v>20500</v>
      </c>
      <c r="X269" s="24">
        <f t="shared" si="153"/>
        <v>0</v>
      </c>
      <c r="Y269" s="24">
        <f t="shared" si="154"/>
        <v>20500</v>
      </c>
      <c r="Z269" s="24">
        <f t="shared" si="155"/>
        <v>9648.5174000000043</v>
      </c>
      <c r="AA269" s="25" t="str">
        <f t="shared" si="156"/>
        <v>N</v>
      </c>
      <c r="AB269" s="26">
        <f t="shared" si="157"/>
        <v>0</v>
      </c>
      <c r="AC269" s="27">
        <f t="shared" si="158"/>
        <v>20500</v>
      </c>
      <c r="AD269" s="28">
        <f t="shared" si="159"/>
        <v>100000</v>
      </c>
      <c r="AE269" s="28">
        <f t="shared" si="160"/>
        <v>257500</v>
      </c>
      <c r="AF269" s="28">
        <f t="shared" si="161"/>
        <v>0</v>
      </c>
      <c r="AG269" s="28">
        <f t="shared" si="162"/>
        <v>0</v>
      </c>
      <c r="AH269" s="28">
        <f t="shared" si="163"/>
        <v>0</v>
      </c>
      <c r="AI269" s="28">
        <f t="shared" si="164"/>
        <v>0</v>
      </c>
      <c r="AJ269" s="29" t="str">
        <f t="shared" si="165"/>
        <v>N</v>
      </c>
      <c r="AK269" s="30">
        <f t="shared" si="166"/>
        <v>0</v>
      </c>
      <c r="AL269" s="31">
        <f t="shared" si="167"/>
        <v>20500</v>
      </c>
      <c r="AM269" s="31">
        <f t="shared" si="168"/>
        <v>100000</v>
      </c>
      <c r="AN269" s="31">
        <f t="shared" si="169"/>
        <v>257500</v>
      </c>
      <c r="AO269" s="31">
        <f t="shared" si="170"/>
        <v>0</v>
      </c>
      <c r="AP269" s="31">
        <f t="shared" si="171"/>
        <v>0</v>
      </c>
      <c r="AQ269" s="31">
        <f t="shared" si="172"/>
        <v>0</v>
      </c>
      <c r="AR269" s="31">
        <f t="shared" si="173"/>
        <v>0</v>
      </c>
      <c r="AS269" s="32">
        <f t="shared" si="174"/>
        <v>0</v>
      </c>
      <c r="AT269" s="33">
        <f t="shared" si="175"/>
        <v>20500</v>
      </c>
      <c r="AU269" s="33">
        <f t="shared" si="176"/>
        <v>100000</v>
      </c>
      <c r="AV269" s="33">
        <v>257500</v>
      </c>
      <c r="AW269" s="33">
        <f t="shared" si="177"/>
        <v>0</v>
      </c>
      <c r="AX269" s="33">
        <f t="shared" si="178"/>
        <v>0</v>
      </c>
      <c r="AY269" s="34">
        <f t="shared" si="179"/>
        <v>9648.5174000000043</v>
      </c>
    </row>
    <row r="270" spans="1:51" ht="15.75" customHeight="1" x14ac:dyDescent="0.3">
      <c r="A270" s="166" t="s">
        <v>470</v>
      </c>
      <c r="B270" s="99">
        <v>6049.97</v>
      </c>
      <c r="C270" s="99">
        <v>10971.42</v>
      </c>
      <c r="D270" s="99">
        <v>87313.33</v>
      </c>
      <c r="E270" s="99">
        <v>83017.87</v>
      </c>
      <c r="F270" s="117">
        <v>80000</v>
      </c>
      <c r="G270" s="116">
        <v>26667</v>
      </c>
      <c r="H270" s="182">
        <v>46523</v>
      </c>
      <c r="I270" s="182">
        <v>46579</v>
      </c>
      <c r="J270" s="166">
        <v>2.5</v>
      </c>
      <c r="K270" s="166">
        <v>0.3</v>
      </c>
      <c r="L270" s="167" t="s">
        <v>1207</v>
      </c>
      <c r="M270" s="168" t="s">
        <v>1204</v>
      </c>
      <c r="N270" s="169">
        <v>0.02</v>
      </c>
      <c r="O270" s="21">
        <f t="shared" si="144"/>
        <v>2.2000000000000002</v>
      </c>
      <c r="P270" s="21" t="str">
        <f t="shared" si="145"/>
        <v>N</v>
      </c>
      <c r="Q270" s="22">
        <f t="shared" si="146"/>
        <v>17021.39</v>
      </c>
      <c r="R270" s="8" t="str">
        <f t="shared" si="147"/>
        <v>N</v>
      </c>
      <c r="S270" s="23">
        <f t="shared" si="148"/>
        <v>4.4000000000000004</v>
      </c>
      <c r="T270" s="24">
        <f t="shared" si="149"/>
        <v>50000</v>
      </c>
      <c r="U270" s="24">
        <f t="shared" si="150"/>
        <v>200000</v>
      </c>
      <c r="V270" s="24">
        <f t="shared" si="151"/>
        <v>257500</v>
      </c>
      <c r="W270" s="24">
        <f t="shared" si="152"/>
        <v>8680.9089000000004</v>
      </c>
      <c r="X270" s="24">
        <f t="shared" si="153"/>
        <v>0</v>
      </c>
      <c r="Y270" s="24">
        <f t="shared" si="154"/>
        <v>8680.9089000000004</v>
      </c>
      <c r="Z270" s="24">
        <f t="shared" si="155"/>
        <v>8680.9089000000004</v>
      </c>
      <c r="AA270" s="25" t="str">
        <f t="shared" si="156"/>
        <v>N</v>
      </c>
      <c r="AB270" s="26">
        <f t="shared" si="157"/>
        <v>3.4000000000000004</v>
      </c>
      <c r="AC270" s="27">
        <f t="shared" si="158"/>
        <v>50000</v>
      </c>
      <c r="AD270" s="28">
        <f t="shared" si="159"/>
        <v>200000</v>
      </c>
      <c r="AE270" s="28">
        <f t="shared" si="160"/>
        <v>257500</v>
      </c>
      <c r="AF270" s="28">
        <f t="shared" si="161"/>
        <v>8854.527078000001</v>
      </c>
      <c r="AG270" s="28">
        <f t="shared" si="162"/>
        <v>0</v>
      </c>
      <c r="AH270" s="28">
        <f t="shared" si="163"/>
        <v>8854.527078000001</v>
      </c>
      <c r="AI270" s="28">
        <f t="shared" si="164"/>
        <v>8854.527078000001</v>
      </c>
      <c r="AJ270" s="29" t="str">
        <f t="shared" si="165"/>
        <v>N</v>
      </c>
      <c r="AK270" s="30">
        <f t="shared" si="166"/>
        <v>2.4000000000000004</v>
      </c>
      <c r="AL270" s="31">
        <f t="shared" si="167"/>
        <v>50000</v>
      </c>
      <c r="AM270" s="31">
        <f t="shared" si="168"/>
        <v>200000</v>
      </c>
      <c r="AN270" s="31">
        <f t="shared" si="169"/>
        <v>257500</v>
      </c>
      <c r="AO270" s="31">
        <f t="shared" si="170"/>
        <v>9031.6176195600019</v>
      </c>
      <c r="AP270" s="31">
        <f t="shared" si="171"/>
        <v>0</v>
      </c>
      <c r="AQ270" s="31">
        <f t="shared" si="172"/>
        <v>9031.6176195600019</v>
      </c>
      <c r="AR270" s="31">
        <f t="shared" si="173"/>
        <v>9031.6176195600019</v>
      </c>
      <c r="AS270" s="32">
        <f t="shared" si="174"/>
        <v>1.4000000000000004</v>
      </c>
      <c r="AT270" s="33">
        <f t="shared" si="175"/>
        <v>50000</v>
      </c>
      <c r="AU270" s="33">
        <f t="shared" si="176"/>
        <v>200000</v>
      </c>
      <c r="AV270" s="33">
        <v>257500</v>
      </c>
      <c r="AW270" s="33">
        <f t="shared" si="177"/>
        <v>9212.2499719512016</v>
      </c>
      <c r="AX270" s="33">
        <f t="shared" si="178"/>
        <v>9212.2499719512016</v>
      </c>
      <c r="AY270" s="34">
        <f t="shared" si="179"/>
        <v>35779.303569511205</v>
      </c>
    </row>
    <row r="271" spans="1:51" ht="15.75" customHeight="1" x14ac:dyDescent="0.3">
      <c r="A271" s="166" t="s">
        <v>471</v>
      </c>
      <c r="B271" s="99">
        <v>7393.64</v>
      </c>
      <c r="C271" s="99">
        <v>19194.63</v>
      </c>
      <c r="D271" s="99">
        <v>69934.259999999995</v>
      </c>
      <c r="E271" s="99">
        <v>55181.48</v>
      </c>
      <c r="F271" s="117">
        <v>250000</v>
      </c>
      <c r="G271" s="116">
        <v>0</v>
      </c>
      <c r="H271" s="182">
        <v>46533</v>
      </c>
      <c r="I271" s="182">
        <v>46589</v>
      </c>
      <c r="J271" s="166">
        <v>3</v>
      </c>
      <c r="K271" s="166">
        <v>2.4</v>
      </c>
      <c r="L271" s="167" t="s">
        <v>1207</v>
      </c>
      <c r="M271" s="168" t="s">
        <v>1203</v>
      </c>
      <c r="N271" s="169">
        <v>0.02</v>
      </c>
      <c r="O271" s="21">
        <f t="shared" si="144"/>
        <v>0.60000000000000009</v>
      </c>
      <c r="P271" s="21" t="str">
        <f t="shared" si="145"/>
        <v>N</v>
      </c>
      <c r="Q271" s="22">
        <f t="shared" si="146"/>
        <v>26588.27</v>
      </c>
      <c r="R271" s="8" t="str">
        <f t="shared" si="147"/>
        <v>N</v>
      </c>
      <c r="S271" s="23">
        <f t="shared" si="148"/>
        <v>0.80000000000000016</v>
      </c>
      <c r="T271" s="24">
        <f t="shared" si="149"/>
        <v>50000</v>
      </c>
      <c r="U271" s="24">
        <f t="shared" si="150"/>
        <v>200000</v>
      </c>
      <c r="V271" s="24">
        <f t="shared" si="151"/>
        <v>257500</v>
      </c>
      <c r="W271" s="24">
        <f t="shared" si="152"/>
        <v>5625</v>
      </c>
      <c r="X271" s="24">
        <f t="shared" si="153"/>
        <v>0</v>
      </c>
      <c r="Y271" s="24">
        <f t="shared" si="154"/>
        <v>5625</v>
      </c>
      <c r="Z271" s="24">
        <f t="shared" si="155"/>
        <v>21495.035400000001</v>
      </c>
      <c r="AA271" s="25" t="str">
        <f t="shared" si="156"/>
        <v>N</v>
      </c>
      <c r="AB271" s="26">
        <f t="shared" si="157"/>
        <v>0</v>
      </c>
      <c r="AC271" s="27">
        <f t="shared" si="158"/>
        <v>50000</v>
      </c>
      <c r="AD271" s="28">
        <f t="shared" si="159"/>
        <v>200000</v>
      </c>
      <c r="AE271" s="28">
        <f t="shared" si="160"/>
        <v>257500</v>
      </c>
      <c r="AF271" s="28">
        <f t="shared" si="161"/>
        <v>0</v>
      </c>
      <c r="AG271" s="28">
        <f t="shared" si="162"/>
        <v>0</v>
      </c>
      <c r="AH271" s="28">
        <f t="shared" si="163"/>
        <v>0</v>
      </c>
      <c r="AI271" s="28">
        <f t="shared" si="164"/>
        <v>0</v>
      </c>
      <c r="AJ271" s="29" t="str">
        <f t="shared" si="165"/>
        <v>N</v>
      </c>
      <c r="AK271" s="30">
        <f t="shared" si="166"/>
        <v>0</v>
      </c>
      <c r="AL271" s="31">
        <f t="shared" si="167"/>
        <v>50000</v>
      </c>
      <c r="AM271" s="31">
        <f t="shared" si="168"/>
        <v>200000</v>
      </c>
      <c r="AN271" s="31">
        <f t="shared" si="169"/>
        <v>257500</v>
      </c>
      <c r="AO271" s="31">
        <f t="shared" si="170"/>
        <v>0</v>
      </c>
      <c r="AP271" s="31">
        <f t="shared" si="171"/>
        <v>0</v>
      </c>
      <c r="AQ271" s="31">
        <f t="shared" si="172"/>
        <v>0</v>
      </c>
      <c r="AR271" s="31">
        <f t="shared" si="173"/>
        <v>0</v>
      </c>
      <c r="AS271" s="32">
        <f t="shared" si="174"/>
        <v>0</v>
      </c>
      <c r="AT271" s="33">
        <f t="shared" si="175"/>
        <v>50000</v>
      </c>
      <c r="AU271" s="33">
        <f t="shared" si="176"/>
        <v>200000</v>
      </c>
      <c r="AV271" s="33">
        <v>257500</v>
      </c>
      <c r="AW271" s="33">
        <f t="shared" si="177"/>
        <v>0</v>
      </c>
      <c r="AX271" s="33">
        <f t="shared" si="178"/>
        <v>0</v>
      </c>
      <c r="AY271" s="34">
        <f t="shared" si="179"/>
        <v>21495.035400000001</v>
      </c>
    </row>
    <row r="272" spans="1:51" ht="15.75" customHeight="1" x14ac:dyDescent="0.3">
      <c r="A272" s="166" t="s">
        <v>472</v>
      </c>
      <c r="B272" s="99">
        <v>20160.419999999998</v>
      </c>
      <c r="C272" s="99">
        <v>32182.48</v>
      </c>
      <c r="D272" s="99">
        <v>130967.27</v>
      </c>
      <c r="E272" s="99">
        <v>126698.9</v>
      </c>
      <c r="F272" s="117">
        <v>189000</v>
      </c>
      <c r="G272" s="116">
        <v>12500</v>
      </c>
      <c r="H272" s="182">
        <v>46230</v>
      </c>
      <c r="I272" s="182">
        <v>46287</v>
      </c>
      <c r="J272" s="166">
        <v>4.8</v>
      </c>
      <c r="K272" s="166">
        <v>0.2</v>
      </c>
      <c r="L272" s="167" t="s">
        <v>1207</v>
      </c>
      <c r="M272" s="168" t="s">
        <v>1204</v>
      </c>
      <c r="N272" s="169">
        <v>0.04</v>
      </c>
      <c r="O272" s="21">
        <f t="shared" si="144"/>
        <v>4.5999999999999996</v>
      </c>
      <c r="P272" s="21" t="str">
        <f t="shared" si="145"/>
        <v>N</v>
      </c>
      <c r="Q272" s="22">
        <f t="shared" si="146"/>
        <v>52342.899999999994</v>
      </c>
      <c r="R272" s="8" t="str">
        <f t="shared" si="147"/>
        <v>N</v>
      </c>
      <c r="S272" s="23">
        <f t="shared" si="148"/>
        <v>9.1999999999999993</v>
      </c>
      <c r="T272" s="24">
        <f t="shared" si="149"/>
        <v>50000</v>
      </c>
      <c r="U272" s="24">
        <f t="shared" si="150"/>
        <v>200000</v>
      </c>
      <c r="V272" s="24">
        <f t="shared" si="151"/>
        <v>257500</v>
      </c>
      <c r="W272" s="24">
        <f t="shared" si="152"/>
        <v>25000</v>
      </c>
      <c r="X272" s="24">
        <f t="shared" si="153"/>
        <v>0</v>
      </c>
      <c r="Y272" s="24">
        <f t="shared" si="154"/>
        <v>25000</v>
      </c>
      <c r="Z272" s="24">
        <f t="shared" si="155"/>
        <v>29436.615999999995</v>
      </c>
      <c r="AA272" s="25" t="str">
        <f t="shared" si="156"/>
        <v>N</v>
      </c>
      <c r="AB272" s="26">
        <f t="shared" si="157"/>
        <v>8.1999999999999993</v>
      </c>
      <c r="AC272" s="27">
        <f t="shared" si="158"/>
        <v>50000</v>
      </c>
      <c r="AD272" s="28">
        <f t="shared" si="159"/>
        <v>200000</v>
      </c>
      <c r="AE272" s="28">
        <f t="shared" si="160"/>
        <v>257500</v>
      </c>
      <c r="AF272" s="28">
        <f t="shared" si="161"/>
        <v>21750</v>
      </c>
      <c r="AG272" s="28">
        <f t="shared" si="162"/>
        <v>0</v>
      </c>
      <c r="AH272" s="28">
        <f t="shared" si="163"/>
        <v>21750</v>
      </c>
      <c r="AI272" s="28">
        <f t="shared" si="164"/>
        <v>34864.080639999993</v>
      </c>
      <c r="AJ272" s="29" t="str">
        <f t="shared" si="165"/>
        <v>N</v>
      </c>
      <c r="AK272" s="30">
        <f t="shared" si="166"/>
        <v>7.1999999999999993</v>
      </c>
      <c r="AL272" s="31">
        <f t="shared" si="167"/>
        <v>50000</v>
      </c>
      <c r="AM272" s="31">
        <f t="shared" si="168"/>
        <v>200000</v>
      </c>
      <c r="AN272" s="31">
        <f t="shared" si="169"/>
        <v>257500</v>
      </c>
      <c r="AO272" s="31">
        <f t="shared" si="170"/>
        <v>10875</v>
      </c>
      <c r="AP272" s="31">
        <f t="shared" si="171"/>
        <v>0</v>
      </c>
      <c r="AQ272" s="31">
        <f t="shared" si="172"/>
        <v>10875</v>
      </c>
      <c r="AR272" s="31">
        <f t="shared" si="173"/>
        <v>48003.643865599995</v>
      </c>
      <c r="AS272" s="32">
        <f t="shared" si="174"/>
        <v>6.1999999999999993</v>
      </c>
      <c r="AT272" s="33">
        <f t="shared" si="175"/>
        <v>50000</v>
      </c>
      <c r="AU272" s="33">
        <f t="shared" si="176"/>
        <v>200000</v>
      </c>
      <c r="AV272" s="33">
        <v>257500</v>
      </c>
      <c r="AW272" s="33">
        <f t="shared" si="177"/>
        <v>5437.5</v>
      </c>
      <c r="AX272" s="33">
        <f t="shared" si="178"/>
        <v>55796.289620224001</v>
      </c>
      <c r="AY272" s="34">
        <f t="shared" si="179"/>
        <v>168100.63012582398</v>
      </c>
    </row>
    <row r="273" spans="1:51" ht="15.75" customHeight="1" x14ac:dyDescent="0.3">
      <c r="A273" s="166" t="s">
        <v>473</v>
      </c>
      <c r="B273" s="99">
        <v>11293.69</v>
      </c>
      <c r="C273" s="99">
        <v>30419.67</v>
      </c>
      <c r="D273" s="99">
        <v>100270.79</v>
      </c>
      <c r="E273" s="99">
        <v>95400.16</v>
      </c>
      <c r="F273" s="117">
        <v>175000</v>
      </c>
      <c r="G273" s="116">
        <v>0</v>
      </c>
      <c r="H273" s="182">
        <v>46531</v>
      </c>
      <c r="I273" s="182">
        <v>46598</v>
      </c>
      <c r="J273" s="166">
        <v>3.4</v>
      </c>
      <c r="K273" s="166">
        <v>2.9</v>
      </c>
      <c r="L273" s="167" t="s">
        <v>1207</v>
      </c>
      <c r="M273" s="168" t="s">
        <v>1203</v>
      </c>
      <c r="N273" s="169">
        <v>0.05</v>
      </c>
      <c r="O273" s="21">
        <f t="shared" si="144"/>
        <v>0.5</v>
      </c>
      <c r="P273" s="21" t="str">
        <f t="shared" si="145"/>
        <v>N</v>
      </c>
      <c r="Q273" s="22">
        <f t="shared" si="146"/>
        <v>41713.360000000001</v>
      </c>
      <c r="R273" s="8" t="str">
        <f t="shared" si="147"/>
        <v>N</v>
      </c>
      <c r="S273" s="23">
        <f t="shared" si="148"/>
        <v>0.66666666666666663</v>
      </c>
      <c r="T273" s="24">
        <f t="shared" si="149"/>
        <v>50000</v>
      </c>
      <c r="U273" s="24">
        <f t="shared" si="150"/>
        <v>200000</v>
      </c>
      <c r="V273" s="24">
        <f t="shared" si="151"/>
        <v>257500</v>
      </c>
      <c r="W273" s="24">
        <f t="shared" si="152"/>
        <v>32849.271000000008</v>
      </c>
      <c r="X273" s="24">
        <f t="shared" si="153"/>
        <v>0</v>
      </c>
      <c r="Y273" s="24">
        <f t="shared" si="154"/>
        <v>32849.271000000008</v>
      </c>
      <c r="Z273" s="24">
        <f t="shared" si="155"/>
        <v>10949.756999999998</v>
      </c>
      <c r="AA273" s="25" t="str">
        <f t="shared" si="156"/>
        <v>N</v>
      </c>
      <c r="AB273" s="26">
        <f t="shared" si="157"/>
        <v>0</v>
      </c>
      <c r="AC273" s="27">
        <f t="shared" si="158"/>
        <v>50000</v>
      </c>
      <c r="AD273" s="28">
        <f t="shared" si="159"/>
        <v>200000</v>
      </c>
      <c r="AE273" s="28">
        <f t="shared" si="160"/>
        <v>257500</v>
      </c>
      <c r="AF273" s="28">
        <f t="shared" si="161"/>
        <v>0</v>
      </c>
      <c r="AG273" s="28">
        <f t="shared" si="162"/>
        <v>0</v>
      </c>
      <c r="AH273" s="28">
        <f t="shared" si="163"/>
        <v>0</v>
      </c>
      <c r="AI273" s="28">
        <f t="shared" si="164"/>
        <v>0</v>
      </c>
      <c r="AJ273" s="29" t="str">
        <f t="shared" si="165"/>
        <v>N</v>
      </c>
      <c r="AK273" s="30">
        <f t="shared" si="166"/>
        <v>0</v>
      </c>
      <c r="AL273" s="31">
        <f t="shared" si="167"/>
        <v>50000</v>
      </c>
      <c r="AM273" s="31">
        <f t="shared" si="168"/>
        <v>200000</v>
      </c>
      <c r="AN273" s="31">
        <f t="shared" si="169"/>
        <v>257500</v>
      </c>
      <c r="AO273" s="31">
        <f t="shared" si="170"/>
        <v>0</v>
      </c>
      <c r="AP273" s="31">
        <f t="shared" si="171"/>
        <v>0</v>
      </c>
      <c r="AQ273" s="31">
        <f t="shared" si="172"/>
        <v>0</v>
      </c>
      <c r="AR273" s="31">
        <f t="shared" si="173"/>
        <v>0</v>
      </c>
      <c r="AS273" s="32">
        <f t="shared" si="174"/>
        <v>0</v>
      </c>
      <c r="AT273" s="33">
        <f t="shared" si="175"/>
        <v>50000</v>
      </c>
      <c r="AU273" s="33">
        <f t="shared" si="176"/>
        <v>200000</v>
      </c>
      <c r="AV273" s="33">
        <v>257500</v>
      </c>
      <c r="AW273" s="33">
        <f t="shared" si="177"/>
        <v>0</v>
      </c>
      <c r="AX273" s="33">
        <f t="shared" si="178"/>
        <v>0</v>
      </c>
      <c r="AY273" s="34">
        <f t="shared" si="179"/>
        <v>10949.756999999998</v>
      </c>
    </row>
    <row r="274" spans="1:51" ht="15.75" customHeight="1" x14ac:dyDescent="0.3">
      <c r="A274" s="166" t="s">
        <v>474</v>
      </c>
      <c r="B274" s="99">
        <v>14881.6</v>
      </c>
      <c r="C274" s="99">
        <v>9598.2900000000009</v>
      </c>
      <c r="D274" s="99">
        <v>57473.49</v>
      </c>
      <c r="E274" s="99">
        <v>46616.4</v>
      </c>
      <c r="F274" s="117">
        <v>65000</v>
      </c>
      <c r="G274" s="116">
        <v>12500</v>
      </c>
      <c r="H274" s="182">
        <v>46235</v>
      </c>
      <c r="I274" s="182">
        <v>46272</v>
      </c>
      <c r="J274" s="166">
        <v>3.3</v>
      </c>
      <c r="K274" s="166">
        <v>3.2</v>
      </c>
      <c r="L274" s="167" t="s">
        <v>1206</v>
      </c>
      <c r="M274" s="168" t="s">
        <v>1205</v>
      </c>
      <c r="N274" s="169">
        <v>5.1999999999999998E-2</v>
      </c>
      <c r="O274" s="21">
        <f t="shared" si="144"/>
        <v>9.9999999999999645E-2</v>
      </c>
      <c r="P274" s="21" t="str">
        <f t="shared" si="145"/>
        <v>N</v>
      </c>
      <c r="Q274" s="22">
        <f t="shared" si="146"/>
        <v>24479.89</v>
      </c>
      <c r="R274" s="8" t="str">
        <f t="shared" si="147"/>
        <v>N</v>
      </c>
      <c r="S274" s="23">
        <f t="shared" si="148"/>
        <v>9.9999999999999645E-2</v>
      </c>
      <c r="T274" s="24">
        <f t="shared" si="149"/>
        <v>20500</v>
      </c>
      <c r="U274" s="24">
        <f t="shared" si="150"/>
        <v>100000</v>
      </c>
      <c r="V274" s="24">
        <f t="shared" si="151"/>
        <v>257500</v>
      </c>
      <c r="W274" s="24">
        <f t="shared" si="152"/>
        <v>20500</v>
      </c>
      <c r="X274" s="24">
        <f t="shared" si="153"/>
        <v>0</v>
      </c>
      <c r="Y274" s="24">
        <f t="shared" si="154"/>
        <v>20500</v>
      </c>
      <c r="Z274" s="24">
        <f t="shared" si="155"/>
        <v>5252.8442800000012</v>
      </c>
      <c r="AA274" s="25" t="str">
        <f t="shared" si="156"/>
        <v>N</v>
      </c>
      <c r="AB274" s="26">
        <f t="shared" si="157"/>
        <v>0</v>
      </c>
      <c r="AC274" s="27">
        <f t="shared" si="158"/>
        <v>20500</v>
      </c>
      <c r="AD274" s="28">
        <f t="shared" si="159"/>
        <v>100000</v>
      </c>
      <c r="AE274" s="28">
        <f t="shared" si="160"/>
        <v>257500</v>
      </c>
      <c r="AF274" s="28">
        <f t="shared" si="161"/>
        <v>0</v>
      </c>
      <c r="AG274" s="28">
        <f t="shared" si="162"/>
        <v>0</v>
      </c>
      <c r="AH274" s="28">
        <f t="shared" si="163"/>
        <v>0</v>
      </c>
      <c r="AI274" s="28">
        <f t="shared" si="164"/>
        <v>0</v>
      </c>
      <c r="AJ274" s="29" t="str">
        <f t="shared" si="165"/>
        <v>N</v>
      </c>
      <c r="AK274" s="30">
        <f t="shared" si="166"/>
        <v>0</v>
      </c>
      <c r="AL274" s="31">
        <f t="shared" si="167"/>
        <v>20500</v>
      </c>
      <c r="AM274" s="31">
        <f t="shared" si="168"/>
        <v>100000</v>
      </c>
      <c r="AN274" s="31">
        <f t="shared" si="169"/>
        <v>257500</v>
      </c>
      <c r="AO274" s="31">
        <f t="shared" si="170"/>
        <v>0</v>
      </c>
      <c r="AP274" s="31">
        <f t="shared" si="171"/>
        <v>0</v>
      </c>
      <c r="AQ274" s="31">
        <f t="shared" si="172"/>
        <v>0</v>
      </c>
      <c r="AR274" s="31">
        <f t="shared" si="173"/>
        <v>0</v>
      </c>
      <c r="AS274" s="32">
        <f t="shared" si="174"/>
        <v>0</v>
      </c>
      <c r="AT274" s="33">
        <f t="shared" si="175"/>
        <v>20500</v>
      </c>
      <c r="AU274" s="33">
        <f t="shared" si="176"/>
        <v>100000</v>
      </c>
      <c r="AV274" s="33">
        <v>257500</v>
      </c>
      <c r="AW274" s="33">
        <f t="shared" si="177"/>
        <v>0</v>
      </c>
      <c r="AX274" s="33">
        <f t="shared" si="178"/>
        <v>0</v>
      </c>
      <c r="AY274" s="34">
        <f t="shared" si="179"/>
        <v>5252.8442800000012</v>
      </c>
    </row>
    <row r="275" spans="1:51" ht="15.75" customHeight="1" x14ac:dyDescent="0.3">
      <c r="A275" s="166" t="s">
        <v>475</v>
      </c>
      <c r="B275" s="99">
        <v>8812.4599999999991</v>
      </c>
      <c r="C275" s="99">
        <v>23184.76</v>
      </c>
      <c r="D275" s="99">
        <v>89230.62</v>
      </c>
      <c r="E275" s="99">
        <v>83945.17</v>
      </c>
      <c r="F275" s="117">
        <v>35000</v>
      </c>
      <c r="G275" s="116">
        <v>0</v>
      </c>
      <c r="H275" s="182">
        <v>46537</v>
      </c>
      <c r="I275" s="182">
        <v>46602</v>
      </c>
      <c r="J275" s="166">
        <v>4.5999999999999996</v>
      </c>
      <c r="K275" s="166">
        <v>4.0999999999999996</v>
      </c>
      <c r="L275" s="167" t="s">
        <v>1206</v>
      </c>
      <c r="M275" s="168" t="s">
        <v>1204</v>
      </c>
      <c r="N275" s="169">
        <v>0.04</v>
      </c>
      <c r="O275" s="21">
        <f t="shared" si="144"/>
        <v>0.5</v>
      </c>
      <c r="P275" s="21" t="str">
        <f t="shared" si="145"/>
        <v>N</v>
      </c>
      <c r="Q275" s="22">
        <f t="shared" si="146"/>
        <v>31997.219999999998</v>
      </c>
      <c r="R275" s="8" t="str">
        <f t="shared" si="147"/>
        <v>N</v>
      </c>
      <c r="S275" s="23">
        <f t="shared" si="148"/>
        <v>1</v>
      </c>
      <c r="T275" s="24">
        <f t="shared" si="149"/>
        <v>20500</v>
      </c>
      <c r="U275" s="24">
        <f t="shared" si="150"/>
        <v>100000</v>
      </c>
      <c r="V275" s="24">
        <f t="shared" si="151"/>
        <v>257500</v>
      </c>
      <c r="W275" s="24">
        <f t="shared" si="152"/>
        <v>5384.6900000000023</v>
      </c>
      <c r="X275" s="24">
        <f t="shared" si="153"/>
        <v>0</v>
      </c>
      <c r="Y275" s="24">
        <f t="shared" si="154"/>
        <v>5384.6900000000023</v>
      </c>
      <c r="Z275" s="24">
        <f t="shared" si="155"/>
        <v>27892.418799999999</v>
      </c>
      <c r="AA275" s="25" t="str">
        <f t="shared" si="156"/>
        <v>N</v>
      </c>
      <c r="AB275" s="26">
        <f t="shared" si="157"/>
        <v>0</v>
      </c>
      <c r="AC275" s="27">
        <f t="shared" si="158"/>
        <v>20500</v>
      </c>
      <c r="AD275" s="28">
        <f t="shared" si="159"/>
        <v>100000</v>
      </c>
      <c r="AE275" s="28">
        <f t="shared" si="160"/>
        <v>257500</v>
      </c>
      <c r="AF275" s="28">
        <f t="shared" si="161"/>
        <v>0</v>
      </c>
      <c r="AG275" s="28">
        <f t="shared" si="162"/>
        <v>0</v>
      </c>
      <c r="AH275" s="28">
        <f t="shared" si="163"/>
        <v>0</v>
      </c>
      <c r="AI275" s="28">
        <f t="shared" si="164"/>
        <v>0</v>
      </c>
      <c r="AJ275" s="29" t="str">
        <f t="shared" si="165"/>
        <v>N</v>
      </c>
      <c r="AK275" s="30">
        <f t="shared" si="166"/>
        <v>0</v>
      </c>
      <c r="AL275" s="31">
        <f t="shared" si="167"/>
        <v>20500</v>
      </c>
      <c r="AM275" s="31">
        <f t="shared" si="168"/>
        <v>100000</v>
      </c>
      <c r="AN275" s="31">
        <f t="shared" si="169"/>
        <v>257500</v>
      </c>
      <c r="AO275" s="31">
        <f t="shared" si="170"/>
        <v>0</v>
      </c>
      <c r="AP275" s="31">
        <f t="shared" si="171"/>
        <v>0</v>
      </c>
      <c r="AQ275" s="31">
        <f t="shared" si="172"/>
        <v>0</v>
      </c>
      <c r="AR275" s="31">
        <f t="shared" si="173"/>
        <v>0</v>
      </c>
      <c r="AS275" s="32">
        <f t="shared" si="174"/>
        <v>0</v>
      </c>
      <c r="AT275" s="33">
        <f t="shared" si="175"/>
        <v>20500</v>
      </c>
      <c r="AU275" s="33">
        <f t="shared" si="176"/>
        <v>100000</v>
      </c>
      <c r="AV275" s="33">
        <v>257500</v>
      </c>
      <c r="AW275" s="33">
        <f t="shared" si="177"/>
        <v>0</v>
      </c>
      <c r="AX275" s="33">
        <f t="shared" si="178"/>
        <v>0</v>
      </c>
      <c r="AY275" s="34">
        <f t="shared" si="179"/>
        <v>27892.418799999999</v>
      </c>
    </row>
    <row r="276" spans="1:51" ht="15.75" customHeight="1" x14ac:dyDescent="0.3">
      <c r="A276" s="166" t="s">
        <v>476</v>
      </c>
      <c r="B276" s="99">
        <v>5254.22</v>
      </c>
      <c r="C276" s="99">
        <v>27518.560000000001</v>
      </c>
      <c r="D276" s="99">
        <v>86964.79</v>
      </c>
      <c r="E276" s="99">
        <v>75680.990000000005</v>
      </c>
      <c r="F276" s="117">
        <v>88000</v>
      </c>
      <c r="G276" s="116">
        <v>12500</v>
      </c>
      <c r="H276" s="182">
        <v>46342</v>
      </c>
      <c r="I276" s="182">
        <v>46352</v>
      </c>
      <c r="J276" s="166">
        <v>3.5</v>
      </c>
      <c r="K276" s="166">
        <v>0.1</v>
      </c>
      <c r="L276" s="167" t="s">
        <v>1206</v>
      </c>
      <c r="M276" s="168" t="s">
        <v>1203</v>
      </c>
      <c r="N276" s="169">
        <v>0.04</v>
      </c>
      <c r="O276" s="21">
        <f t="shared" si="144"/>
        <v>3.4</v>
      </c>
      <c r="P276" s="21" t="str">
        <f t="shared" si="145"/>
        <v>N</v>
      </c>
      <c r="Q276" s="22">
        <f t="shared" si="146"/>
        <v>32772.78</v>
      </c>
      <c r="R276" s="8" t="str">
        <f t="shared" si="147"/>
        <v>N</v>
      </c>
      <c r="S276" s="23">
        <f t="shared" si="148"/>
        <v>4.5333333333333332</v>
      </c>
      <c r="T276" s="24">
        <f t="shared" si="149"/>
        <v>20500</v>
      </c>
      <c r="U276" s="24">
        <f t="shared" si="150"/>
        <v>100000</v>
      </c>
      <c r="V276" s="24">
        <f t="shared" si="151"/>
        <v>257500</v>
      </c>
      <c r="W276" s="24">
        <f t="shared" si="152"/>
        <v>9776.4075000000048</v>
      </c>
      <c r="X276" s="24">
        <f t="shared" si="153"/>
        <v>0</v>
      </c>
      <c r="Y276" s="24">
        <f t="shared" si="154"/>
        <v>9776.4075000000048</v>
      </c>
      <c r="Z276" s="24">
        <f t="shared" si="155"/>
        <v>24307.283699999996</v>
      </c>
      <c r="AA276" s="25" t="str">
        <f t="shared" si="156"/>
        <v>N</v>
      </c>
      <c r="AB276" s="26">
        <f t="shared" si="157"/>
        <v>3.5333333333333332</v>
      </c>
      <c r="AC276" s="27">
        <f t="shared" si="158"/>
        <v>20500</v>
      </c>
      <c r="AD276" s="28">
        <f t="shared" si="159"/>
        <v>100000</v>
      </c>
      <c r="AE276" s="28">
        <f t="shared" si="160"/>
        <v>257500</v>
      </c>
      <c r="AF276" s="28">
        <f t="shared" si="161"/>
        <v>2444.1018750000012</v>
      </c>
      <c r="AG276" s="28">
        <f t="shared" si="162"/>
        <v>0</v>
      </c>
      <c r="AH276" s="28">
        <f t="shared" si="163"/>
        <v>2444.1018750000012</v>
      </c>
      <c r="AI276" s="28">
        <f t="shared" si="164"/>
        <v>33002.936973000003</v>
      </c>
      <c r="AJ276" s="29" t="str">
        <f t="shared" si="165"/>
        <v>N</v>
      </c>
      <c r="AK276" s="30">
        <f t="shared" si="166"/>
        <v>2.5333333333333332</v>
      </c>
      <c r="AL276" s="31">
        <f t="shared" si="167"/>
        <v>20500</v>
      </c>
      <c r="AM276" s="31">
        <f t="shared" si="168"/>
        <v>100000</v>
      </c>
      <c r="AN276" s="31">
        <f t="shared" si="169"/>
        <v>257500</v>
      </c>
      <c r="AO276" s="31">
        <f t="shared" si="170"/>
        <v>2444.1018750000012</v>
      </c>
      <c r="AP276" s="31">
        <f t="shared" si="171"/>
        <v>0</v>
      </c>
      <c r="AQ276" s="31">
        <f t="shared" si="172"/>
        <v>2444.1018750000012</v>
      </c>
      <c r="AR276" s="31">
        <f t="shared" si="173"/>
        <v>34420.818526920004</v>
      </c>
      <c r="AS276" s="32">
        <f t="shared" si="174"/>
        <v>1.5333333333333332</v>
      </c>
      <c r="AT276" s="33">
        <f t="shared" si="175"/>
        <v>20500</v>
      </c>
      <c r="AU276" s="33">
        <f t="shared" si="176"/>
        <v>100000</v>
      </c>
      <c r="AV276" s="33">
        <v>257500</v>
      </c>
      <c r="AW276" s="33">
        <f t="shared" si="177"/>
        <v>0</v>
      </c>
      <c r="AX276" s="33">
        <f t="shared" si="178"/>
        <v>38339.517217996807</v>
      </c>
      <c r="AY276" s="34">
        <f t="shared" si="179"/>
        <v>130070.55641791681</v>
      </c>
    </row>
    <row r="277" spans="1:51" ht="15.75" customHeight="1" x14ac:dyDescent="0.3">
      <c r="A277" s="166" t="s">
        <v>477</v>
      </c>
      <c r="B277" s="99">
        <v>8954.9599999999991</v>
      </c>
      <c r="C277" s="99">
        <v>16258.47</v>
      </c>
      <c r="D277" s="99">
        <v>70458.95</v>
      </c>
      <c r="E277" s="99">
        <v>68057.56</v>
      </c>
      <c r="F277" s="117">
        <v>72000</v>
      </c>
      <c r="G277" s="116">
        <v>0</v>
      </c>
      <c r="H277" s="182">
        <v>46243</v>
      </c>
      <c r="I277" s="182">
        <v>46306</v>
      </c>
      <c r="J277" s="166">
        <v>2</v>
      </c>
      <c r="K277" s="166">
        <v>0.5</v>
      </c>
      <c r="L277" s="167" t="s">
        <v>1206</v>
      </c>
      <c r="M277" s="168" t="s">
        <v>1205</v>
      </c>
      <c r="N277" s="169">
        <v>0.01</v>
      </c>
      <c r="O277" s="21">
        <f t="shared" si="144"/>
        <v>1.5</v>
      </c>
      <c r="P277" s="21" t="str">
        <f t="shared" si="145"/>
        <v>N</v>
      </c>
      <c r="Q277" s="22">
        <f t="shared" si="146"/>
        <v>25213.43</v>
      </c>
      <c r="R277" s="8" t="str">
        <f t="shared" si="147"/>
        <v>N</v>
      </c>
      <c r="S277" s="23">
        <f t="shared" si="148"/>
        <v>1.5</v>
      </c>
      <c r="T277" s="24">
        <f t="shared" si="149"/>
        <v>20500</v>
      </c>
      <c r="U277" s="24">
        <f t="shared" si="150"/>
        <v>100000</v>
      </c>
      <c r="V277" s="24">
        <f t="shared" si="151"/>
        <v>257500</v>
      </c>
      <c r="W277" s="24">
        <f t="shared" si="152"/>
        <v>20500</v>
      </c>
      <c r="X277" s="24">
        <f t="shared" si="153"/>
        <v>0</v>
      </c>
      <c r="Y277" s="24">
        <f t="shared" si="154"/>
        <v>20500</v>
      </c>
      <c r="Z277" s="24">
        <f t="shared" si="155"/>
        <v>4965.5643000000018</v>
      </c>
      <c r="AA277" s="25" t="str">
        <f t="shared" si="156"/>
        <v>N</v>
      </c>
      <c r="AB277" s="26">
        <f t="shared" si="157"/>
        <v>0.5</v>
      </c>
      <c r="AC277" s="27">
        <f t="shared" si="158"/>
        <v>20500</v>
      </c>
      <c r="AD277" s="28">
        <f t="shared" si="159"/>
        <v>100000</v>
      </c>
      <c r="AE277" s="28">
        <f t="shared" si="160"/>
        <v>257500</v>
      </c>
      <c r="AF277" s="28">
        <f t="shared" si="161"/>
        <v>9041.0500000000029</v>
      </c>
      <c r="AG277" s="28">
        <f t="shared" si="162"/>
        <v>0</v>
      </c>
      <c r="AH277" s="28">
        <f t="shared" si="163"/>
        <v>9041.0500000000029</v>
      </c>
      <c r="AI277" s="28">
        <f t="shared" si="164"/>
        <v>16679.169943000001</v>
      </c>
      <c r="AJ277" s="29" t="str">
        <f t="shared" si="165"/>
        <v>N</v>
      </c>
      <c r="AK277" s="30">
        <f t="shared" si="166"/>
        <v>0</v>
      </c>
      <c r="AL277" s="31">
        <f t="shared" si="167"/>
        <v>20500</v>
      </c>
      <c r="AM277" s="31">
        <f t="shared" si="168"/>
        <v>100000</v>
      </c>
      <c r="AN277" s="31">
        <f t="shared" si="169"/>
        <v>257500</v>
      </c>
      <c r="AO277" s="31">
        <f t="shared" si="170"/>
        <v>0</v>
      </c>
      <c r="AP277" s="31">
        <f t="shared" si="171"/>
        <v>0</v>
      </c>
      <c r="AQ277" s="31">
        <f t="shared" si="172"/>
        <v>0</v>
      </c>
      <c r="AR277" s="31">
        <f t="shared" si="173"/>
        <v>0</v>
      </c>
      <c r="AS277" s="32">
        <f t="shared" si="174"/>
        <v>0</v>
      </c>
      <c r="AT277" s="33">
        <f t="shared" si="175"/>
        <v>20500</v>
      </c>
      <c r="AU277" s="33">
        <f t="shared" si="176"/>
        <v>100000</v>
      </c>
      <c r="AV277" s="33">
        <v>257500</v>
      </c>
      <c r="AW277" s="33">
        <f t="shared" si="177"/>
        <v>0</v>
      </c>
      <c r="AX277" s="33">
        <f t="shared" si="178"/>
        <v>0</v>
      </c>
      <c r="AY277" s="34">
        <f t="shared" si="179"/>
        <v>21644.734243000003</v>
      </c>
    </row>
    <row r="278" spans="1:51" ht="15.75" customHeight="1" x14ac:dyDescent="0.3">
      <c r="A278" s="166" t="s">
        <v>478</v>
      </c>
      <c r="B278" s="99">
        <v>17614.650000000001</v>
      </c>
      <c r="C278" s="99">
        <v>31141.7</v>
      </c>
      <c r="D278" s="99">
        <v>72391.06</v>
      </c>
      <c r="E278" s="99">
        <v>69584.88</v>
      </c>
      <c r="F278" s="117">
        <v>66000</v>
      </c>
      <c r="G278" s="116">
        <v>24444</v>
      </c>
      <c r="H278" s="182">
        <v>46511</v>
      </c>
      <c r="I278" s="182">
        <v>46560</v>
      </c>
      <c r="J278" s="166">
        <v>1.6</v>
      </c>
      <c r="K278" s="166">
        <v>1.5</v>
      </c>
      <c r="L278" s="167" t="s">
        <v>1207</v>
      </c>
      <c r="M278" s="168" t="s">
        <v>1203</v>
      </c>
      <c r="N278" s="169">
        <v>0.02</v>
      </c>
      <c r="O278" s="21">
        <f t="shared" si="144"/>
        <v>0.10000000000000009</v>
      </c>
      <c r="P278" s="21" t="str">
        <f t="shared" si="145"/>
        <v>N</v>
      </c>
      <c r="Q278" s="22">
        <f t="shared" si="146"/>
        <v>48756.350000000006</v>
      </c>
      <c r="R278" s="8" t="str">
        <f t="shared" si="147"/>
        <v>N</v>
      </c>
      <c r="S278" s="23">
        <f t="shared" si="148"/>
        <v>0.13333333333333344</v>
      </c>
      <c r="T278" s="24">
        <f t="shared" si="149"/>
        <v>50000</v>
      </c>
      <c r="U278" s="24">
        <f t="shared" si="150"/>
        <v>200000</v>
      </c>
      <c r="V278" s="24">
        <f t="shared" si="151"/>
        <v>257500</v>
      </c>
      <c r="W278" s="24">
        <f t="shared" si="152"/>
        <v>37298.607750000003</v>
      </c>
      <c r="X278" s="24">
        <f t="shared" si="153"/>
        <v>0</v>
      </c>
      <c r="Y278" s="24">
        <f t="shared" si="154"/>
        <v>37298.607750000003</v>
      </c>
      <c r="Z278" s="24">
        <f t="shared" si="155"/>
        <v>12432.869250000003</v>
      </c>
      <c r="AA278" s="25" t="str">
        <f t="shared" si="156"/>
        <v>N</v>
      </c>
      <c r="AB278" s="26">
        <f t="shared" si="157"/>
        <v>0</v>
      </c>
      <c r="AC278" s="27">
        <f t="shared" si="158"/>
        <v>50000</v>
      </c>
      <c r="AD278" s="28">
        <f t="shared" si="159"/>
        <v>200000</v>
      </c>
      <c r="AE278" s="28">
        <f t="shared" si="160"/>
        <v>257500</v>
      </c>
      <c r="AF278" s="28">
        <f t="shared" si="161"/>
        <v>0</v>
      </c>
      <c r="AG278" s="28">
        <f t="shared" si="162"/>
        <v>0</v>
      </c>
      <c r="AH278" s="28">
        <f t="shared" si="163"/>
        <v>0</v>
      </c>
      <c r="AI278" s="28">
        <f t="shared" si="164"/>
        <v>0</v>
      </c>
      <c r="AJ278" s="29" t="str">
        <f t="shared" si="165"/>
        <v>N</v>
      </c>
      <c r="AK278" s="30">
        <f t="shared" si="166"/>
        <v>0</v>
      </c>
      <c r="AL278" s="31">
        <f t="shared" si="167"/>
        <v>50000</v>
      </c>
      <c r="AM278" s="31">
        <f t="shared" si="168"/>
        <v>200000</v>
      </c>
      <c r="AN278" s="31">
        <f t="shared" si="169"/>
        <v>257500</v>
      </c>
      <c r="AO278" s="31">
        <f t="shared" si="170"/>
        <v>0</v>
      </c>
      <c r="AP278" s="31">
        <f t="shared" si="171"/>
        <v>0</v>
      </c>
      <c r="AQ278" s="31">
        <f t="shared" si="172"/>
        <v>0</v>
      </c>
      <c r="AR278" s="31">
        <f t="shared" si="173"/>
        <v>0</v>
      </c>
      <c r="AS278" s="32">
        <f t="shared" si="174"/>
        <v>0</v>
      </c>
      <c r="AT278" s="33">
        <f t="shared" si="175"/>
        <v>50000</v>
      </c>
      <c r="AU278" s="33">
        <f t="shared" si="176"/>
        <v>200000</v>
      </c>
      <c r="AV278" s="33">
        <v>257500</v>
      </c>
      <c r="AW278" s="33">
        <f t="shared" si="177"/>
        <v>0</v>
      </c>
      <c r="AX278" s="33">
        <f t="shared" si="178"/>
        <v>0</v>
      </c>
      <c r="AY278" s="34">
        <f t="shared" si="179"/>
        <v>12432.869250000003</v>
      </c>
    </row>
    <row r="279" spans="1:51" ht="15.75" customHeight="1" x14ac:dyDescent="0.3">
      <c r="A279" s="166" t="s">
        <v>479</v>
      </c>
      <c r="B279" s="99">
        <v>18076.53</v>
      </c>
      <c r="C279" s="99">
        <v>31518.32</v>
      </c>
      <c r="D279" s="99">
        <v>97370.08</v>
      </c>
      <c r="E279" s="99">
        <v>90578.87</v>
      </c>
      <c r="F279" s="117">
        <v>190000</v>
      </c>
      <c r="G279" s="116">
        <v>0</v>
      </c>
      <c r="H279" s="182">
        <v>46545</v>
      </c>
      <c r="I279" s="182">
        <v>46596</v>
      </c>
      <c r="J279" s="166">
        <v>3.3</v>
      </c>
      <c r="K279" s="166">
        <v>2.6</v>
      </c>
      <c r="L279" s="167" t="s">
        <v>1207</v>
      </c>
      <c r="M279" s="168" t="s">
        <v>1203</v>
      </c>
      <c r="N279" s="169">
        <v>0</v>
      </c>
      <c r="O279" s="21">
        <f t="shared" si="144"/>
        <v>0.69999999999999973</v>
      </c>
      <c r="P279" s="21" t="str">
        <f t="shared" si="145"/>
        <v>N</v>
      </c>
      <c r="Q279" s="22">
        <f t="shared" si="146"/>
        <v>49594.85</v>
      </c>
      <c r="R279" s="8" t="str">
        <f t="shared" si="147"/>
        <v>N</v>
      </c>
      <c r="S279" s="23">
        <f t="shared" si="148"/>
        <v>0.93333333333333302</v>
      </c>
      <c r="T279" s="24">
        <f t="shared" si="149"/>
        <v>50000</v>
      </c>
      <c r="U279" s="24">
        <f t="shared" si="150"/>
        <v>200000</v>
      </c>
      <c r="V279" s="24">
        <f t="shared" si="151"/>
        <v>257500</v>
      </c>
      <c r="W279" s="24">
        <f t="shared" si="152"/>
        <v>37196.137499999997</v>
      </c>
      <c r="X279" s="24">
        <f t="shared" si="153"/>
        <v>0</v>
      </c>
      <c r="Y279" s="24">
        <f t="shared" si="154"/>
        <v>37196.137499999997</v>
      </c>
      <c r="Z279" s="24">
        <f t="shared" si="155"/>
        <v>12398.712500000001</v>
      </c>
      <c r="AA279" s="25" t="str">
        <f t="shared" si="156"/>
        <v>N</v>
      </c>
      <c r="AB279" s="26">
        <f t="shared" si="157"/>
        <v>0</v>
      </c>
      <c r="AC279" s="27">
        <f t="shared" si="158"/>
        <v>50000</v>
      </c>
      <c r="AD279" s="28">
        <f t="shared" si="159"/>
        <v>200000</v>
      </c>
      <c r="AE279" s="28">
        <f t="shared" si="160"/>
        <v>257500</v>
      </c>
      <c r="AF279" s="28">
        <f t="shared" si="161"/>
        <v>0</v>
      </c>
      <c r="AG279" s="28">
        <f t="shared" si="162"/>
        <v>0</v>
      </c>
      <c r="AH279" s="28">
        <f t="shared" si="163"/>
        <v>0</v>
      </c>
      <c r="AI279" s="28">
        <f t="shared" si="164"/>
        <v>0</v>
      </c>
      <c r="AJ279" s="29" t="str">
        <f t="shared" si="165"/>
        <v>N</v>
      </c>
      <c r="AK279" s="30">
        <f t="shared" si="166"/>
        <v>0</v>
      </c>
      <c r="AL279" s="31">
        <f t="shared" si="167"/>
        <v>50000</v>
      </c>
      <c r="AM279" s="31">
        <f t="shared" si="168"/>
        <v>200000</v>
      </c>
      <c r="AN279" s="31">
        <f t="shared" si="169"/>
        <v>257500</v>
      </c>
      <c r="AO279" s="31">
        <f t="shared" si="170"/>
        <v>0</v>
      </c>
      <c r="AP279" s="31">
        <f t="shared" si="171"/>
        <v>0</v>
      </c>
      <c r="AQ279" s="31">
        <f t="shared" si="172"/>
        <v>0</v>
      </c>
      <c r="AR279" s="31">
        <f t="shared" si="173"/>
        <v>0</v>
      </c>
      <c r="AS279" s="32">
        <f t="shared" si="174"/>
        <v>0</v>
      </c>
      <c r="AT279" s="33">
        <f t="shared" si="175"/>
        <v>50000</v>
      </c>
      <c r="AU279" s="33">
        <f t="shared" si="176"/>
        <v>200000</v>
      </c>
      <c r="AV279" s="33">
        <v>257500</v>
      </c>
      <c r="AW279" s="33">
        <f t="shared" si="177"/>
        <v>0</v>
      </c>
      <c r="AX279" s="33">
        <f t="shared" si="178"/>
        <v>0</v>
      </c>
      <c r="AY279" s="34">
        <f t="shared" si="179"/>
        <v>12398.712500000001</v>
      </c>
    </row>
    <row r="280" spans="1:51" ht="15.75" customHeight="1" x14ac:dyDescent="0.3">
      <c r="A280" s="166" t="s">
        <v>480</v>
      </c>
      <c r="B280" s="99">
        <v>19575.21</v>
      </c>
      <c r="C280" s="99">
        <v>22505.439999999999</v>
      </c>
      <c r="D280" s="99">
        <v>66143.95</v>
      </c>
      <c r="E280" s="99">
        <v>52047.91</v>
      </c>
      <c r="F280" s="117">
        <v>15000</v>
      </c>
      <c r="G280" s="116">
        <v>12500</v>
      </c>
      <c r="H280" s="182">
        <v>46250</v>
      </c>
      <c r="I280" s="182">
        <v>46330</v>
      </c>
      <c r="J280" s="166">
        <v>3.6</v>
      </c>
      <c r="K280" s="166">
        <v>2.2000000000000002</v>
      </c>
      <c r="L280" s="167" t="s">
        <v>1207</v>
      </c>
      <c r="M280" s="168" t="s">
        <v>1205</v>
      </c>
      <c r="N280" s="169">
        <v>0</v>
      </c>
      <c r="O280" s="21">
        <f t="shared" si="144"/>
        <v>1.4</v>
      </c>
      <c r="P280" s="21" t="str">
        <f t="shared" si="145"/>
        <v>N</v>
      </c>
      <c r="Q280" s="22">
        <f t="shared" si="146"/>
        <v>42080.649999999994</v>
      </c>
      <c r="R280" s="8" t="str">
        <f t="shared" si="147"/>
        <v>N</v>
      </c>
      <c r="S280" s="23">
        <f t="shared" si="148"/>
        <v>1.4</v>
      </c>
      <c r="T280" s="24">
        <f t="shared" si="149"/>
        <v>50000</v>
      </c>
      <c r="U280" s="24">
        <f t="shared" si="150"/>
        <v>200000</v>
      </c>
      <c r="V280" s="24">
        <f t="shared" si="151"/>
        <v>257500</v>
      </c>
      <c r="W280" s="24">
        <f t="shared" si="152"/>
        <v>42080.649999999994</v>
      </c>
      <c r="X280" s="24">
        <f t="shared" si="153"/>
        <v>0</v>
      </c>
      <c r="Y280" s="24">
        <f t="shared" si="154"/>
        <v>42080.649999999994</v>
      </c>
      <c r="Z280" s="24">
        <f t="shared" si="155"/>
        <v>0</v>
      </c>
      <c r="AA280" s="25" t="str">
        <f t="shared" si="156"/>
        <v>N</v>
      </c>
      <c r="AB280" s="26">
        <f t="shared" si="157"/>
        <v>0.39999999999999991</v>
      </c>
      <c r="AC280" s="27">
        <f t="shared" si="158"/>
        <v>50000</v>
      </c>
      <c r="AD280" s="28">
        <f t="shared" si="159"/>
        <v>200000</v>
      </c>
      <c r="AE280" s="28">
        <f t="shared" si="160"/>
        <v>257500</v>
      </c>
      <c r="AF280" s="28">
        <f t="shared" si="161"/>
        <v>42080.649999999994</v>
      </c>
      <c r="AG280" s="28">
        <f t="shared" si="162"/>
        <v>0</v>
      </c>
      <c r="AH280" s="28">
        <f t="shared" si="163"/>
        <v>42080.649999999994</v>
      </c>
      <c r="AI280" s="28">
        <f t="shared" si="164"/>
        <v>0</v>
      </c>
      <c r="AJ280" s="29" t="str">
        <f t="shared" si="165"/>
        <v>N</v>
      </c>
      <c r="AK280" s="30">
        <f t="shared" si="166"/>
        <v>0</v>
      </c>
      <c r="AL280" s="31">
        <f t="shared" si="167"/>
        <v>50000</v>
      </c>
      <c r="AM280" s="31">
        <f t="shared" si="168"/>
        <v>200000</v>
      </c>
      <c r="AN280" s="31">
        <f t="shared" si="169"/>
        <v>257500</v>
      </c>
      <c r="AO280" s="31">
        <f t="shared" si="170"/>
        <v>0</v>
      </c>
      <c r="AP280" s="31">
        <f t="shared" si="171"/>
        <v>0</v>
      </c>
      <c r="AQ280" s="31">
        <f t="shared" si="172"/>
        <v>0</v>
      </c>
      <c r="AR280" s="31">
        <f t="shared" si="173"/>
        <v>0</v>
      </c>
      <c r="AS280" s="32">
        <f t="shared" si="174"/>
        <v>0</v>
      </c>
      <c r="AT280" s="33">
        <f t="shared" si="175"/>
        <v>50000</v>
      </c>
      <c r="AU280" s="33">
        <f t="shared" si="176"/>
        <v>200000</v>
      </c>
      <c r="AV280" s="33">
        <v>257500</v>
      </c>
      <c r="AW280" s="33">
        <f t="shared" si="177"/>
        <v>0</v>
      </c>
      <c r="AX280" s="33">
        <f t="shared" si="178"/>
        <v>0</v>
      </c>
      <c r="AY280" s="34">
        <f t="shared" si="179"/>
        <v>0</v>
      </c>
    </row>
    <row r="281" spans="1:51" ht="15.75" customHeight="1" x14ac:dyDescent="0.3">
      <c r="A281" s="166" t="s">
        <v>481</v>
      </c>
      <c r="B281" s="99">
        <v>11408.47</v>
      </c>
      <c r="C281" s="99">
        <v>7583.52</v>
      </c>
      <c r="D281" s="99">
        <v>59258.9</v>
      </c>
      <c r="E281" s="99">
        <v>49551.97</v>
      </c>
      <c r="F281" s="117">
        <v>111000</v>
      </c>
      <c r="G281" s="116">
        <v>0</v>
      </c>
      <c r="H281" s="182">
        <v>46438</v>
      </c>
      <c r="I281" s="182">
        <v>46480</v>
      </c>
      <c r="J281" s="166">
        <v>3.1</v>
      </c>
      <c r="K281" s="166">
        <v>2.4</v>
      </c>
      <c r="L281" s="167" t="s">
        <v>1207</v>
      </c>
      <c r="M281" s="168" t="s">
        <v>1205</v>
      </c>
      <c r="N281" s="169">
        <v>0</v>
      </c>
      <c r="O281" s="21">
        <f t="shared" si="144"/>
        <v>0.70000000000000018</v>
      </c>
      <c r="P281" s="21" t="str">
        <f t="shared" si="145"/>
        <v>N</v>
      </c>
      <c r="Q281" s="22">
        <f t="shared" si="146"/>
        <v>18991.989999999998</v>
      </c>
      <c r="R281" s="8" t="str">
        <f t="shared" si="147"/>
        <v>N</v>
      </c>
      <c r="S281" s="23">
        <f t="shared" si="148"/>
        <v>0.70000000000000018</v>
      </c>
      <c r="T281" s="24">
        <f t="shared" si="149"/>
        <v>50000</v>
      </c>
      <c r="U281" s="24">
        <f t="shared" si="150"/>
        <v>200000</v>
      </c>
      <c r="V281" s="24">
        <f t="shared" si="151"/>
        <v>257500</v>
      </c>
      <c r="W281" s="24">
        <f t="shared" si="152"/>
        <v>18991.989999999998</v>
      </c>
      <c r="X281" s="24">
        <f t="shared" si="153"/>
        <v>0</v>
      </c>
      <c r="Y281" s="24">
        <f t="shared" si="154"/>
        <v>18991.989999999998</v>
      </c>
      <c r="Z281" s="24">
        <f t="shared" si="155"/>
        <v>0</v>
      </c>
      <c r="AA281" s="25" t="str">
        <f t="shared" si="156"/>
        <v>N</v>
      </c>
      <c r="AB281" s="26">
        <f t="shared" si="157"/>
        <v>0</v>
      </c>
      <c r="AC281" s="27">
        <f t="shared" si="158"/>
        <v>50000</v>
      </c>
      <c r="AD281" s="28">
        <f t="shared" si="159"/>
        <v>200000</v>
      </c>
      <c r="AE281" s="28">
        <f t="shared" si="160"/>
        <v>257500</v>
      </c>
      <c r="AF281" s="28">
        <f t="shared" si="161"/>
        <v>0</v>
      </c>
      <c r="AG281" s="28">
        <f t="shared" si="162"/>
        <v>0</v>
      </c>
      <c r="AH281" s="28">
        <f t="shared" si="163"/>
        <v>0</v>
      </c>
      <c r="AI281" s="28">
        <f t="shared" si="164"/>
        <v>0</v>
      </c>
      <c r="AJ281" s="29" t="str">
        <f t="shared" si="165"/>
        <v>N</v>
      </c>
      <c r="AK281" s="30">
        <f t="shared" si="166"/>
        <v>0</v>
      </c>
      <c r="AL281" s="31">
        <f t="shared" si="167"/>
        <v>50000</v>
      </c>
      <c r="AM281" s="31">
        <f t="shared" si="168"/>
        <v>200000</v>
      </c>
      <c r="AN281" s="31">
        <f t="shared" si="169"/>
        <v>257500</v>
      </c>
      <c r="AO281" s="31">
        <f t="shared" si="170"/>
        <v>0</v>
      </c>
      <c r="AP281" s="31">
        <f t="shared" si="171"/>
        <v>0</v>
      </c>
      <c r="AQ281" s="31">
        <f t="shared" si="172"/>
        <v>0</v>
      </c>
      <c r="AR281" s="31">
        <f t="shared" si="173"/>
        <v>0</v>
      </c>
      <c r="AS281" s="32">
        <f t="shared" si="174"/>
        <v>0</v>
      </c>
      <c r="AT281" s="33">
        <f t="shared" si="175"/>
        <v>50000</v>
      </c>
      <c r="AU281" s="33">
        <f t="shared" si="176"/>
        <v>200000</v>
      </c>
      <c r="AV281" s="33">
        <v>257500</v>
      </c>
      <c r="AW281" s="33">
        <f t="shared" si="177"/>
        <v>0</v>
      </c>
      <c r="AX281" s="33">
        <f t="shared" si="178"/>
        <v>0</v>
      </c>
      <c r="AY281" s="34">
        <f t="shared" si="179"/>
        <v>0</v>
      </c>
    </row>
    <row r="282" spans="1:51" ht="15.75" customHeight="1" x14ac:dyDescent="0.3">
      <c r="A282" s="166" t="s">
        <v>482</v>
      </c>
      <c r="B282" s="99">
        <v>19605.310000000001</v>
      </c>
      <c r="C282" s="99">
        <v>18321.7</v>
      </c>
      <c r="D282" s="99">
        <v>60153.51</v>
      </c>
      <c r="E282" s="99">
        <v>49561.25</v>
      </c>
      <c r="F282" s="117">
        <v>100000</v>
      </c>
      <c r="G282" s="116">
        <v>12500</v>
      </c>
      <c r="H282" s="182">
        <v>46309</v>
      </c>
      <c r="I282" s="182">
        <v>46372</v>
      </c>
      <c r="J282" s="166">
        <v>4.8</v>
      </c>
      <c r="K282" s="166">
        <v>3.6</v>
      </c>
      <c r="L282" s="167" t="s">
        <v>1206</v>
      </c>
      <c r="M282" s="168" t="s">
        <v>1203</v>
      </c>
      <c r="N282" s="169">
        <v>0.01</v>
      </c>
      <c r="O282" s="21">
        <f t="shared" si="144"/>
        <v>1.1999999999999997</v>
      </c>
      <c r="P282" s="21" t="str">
        <f t="shared" si="145"/>
        <v>N</v>
      </c>
      <c r="Q282" s="22">
        <f t="shared" si="146"/>
        <v>37927.01</v>
      </c>
      <c r="R282" s="8" t="str">
        <f t="shared" si="147"/>
        <v>N</v>
      </c>
      <c r="S282" s="23">
        <f t="shared" si="148"/>
        <v>1.5999999999999996</v>
      </c>
      <c r="T282" s="24">
        <f t="shared" si="149"/>
        <v>20500</v>
      </c>
      <c r="U282" s="24">
        <f t="shared" si="150"/>
        <v>100000</v>
      </c>
      <c r="V282" s="24">
        <f t="shared" si="151"/>
        <v>257500</v>
      </c>
      <c r="W282" s="24">
        <f t="shared" si="152"/>
        <v>15375</v>
      </c>
      <c r="X282" s="24">
        <f t="shared" si="153"/>
        <v>0</v>
      </c>
      <c r="Y282" s="24">
        <f t="shared" si="154"/>
        <v>15375</v>
      </c>
      <c r="Z282" s="24">
        <f t="shared" si="155"/>
        <v>22931.280100000004</v>
      </c>
      <c r="AA282" s="25" t="str">
        <f t="shared" si="156"/>
        <v>N</v>
      </c>
      <c r="AB282" s="26">
        <f t="shared" si="157"/>
        <v>0.59999999999999964</v>
      </c>
      <c r="AC282" s="27">
        <f t="shared" si="158"/>
        <v>20500</v>
      </c>
      <c r="AD282" s="28">
        <f t="shared" si="159"/>
        <v>100000</v>
      </c>
      <c r="AE282" s="28">
        <f t="shared" si="160"/>
        <v>257500</v>
      </c>
      <c r="AF282" s="28">
        <f t="shared" si="161"/>
        <v>15375</v>
      </c>
      <c r="AG282" s="28">
        <f t="shared" si="162"/>
        <v>0</v>
      </c>
      <c r="AH282" s="28">
        <f t="shared" si="163"/>
        <v>15375</v>
      </c>
      <c r="AI282" s="28">
        <f t="shared" si="164"/>
        <v>23314.342901000004</v>
      </c>
      <c r="AJ282" s="29" t="str">
        <f t="shared" si="165"/>
        <v>N</v>
      </c>
      <c r="AK282" s="30">
        <f t="shared" si="166"/>
        <v>0</v>
      </c>
      <c r="AL282" s="31">
        <f t="shared" si="167"/>
        <v>20500</v>
      </c>
      <c r="AM282" s="31">
        <f t="shared" si="168"/>
        <v>100000</v>
      </c>
      <c r="AN282" s="31">
        <f t="shared" si="169"/>
        <v>257500</v>
      </c>
      <c r="AO282" s="31">
        <f t="shared" si="170"/>
        <v>0</v>
      </c>
      <c r="AP282" s="31">
        <f t="shared" si="171"/>
        <v>0</v>
      </c>
      <c r="AQ282" s="31">
        <f t="shared" si="172"/>
        <v>0</v>
      </c>
      <c r="AR282" s="31">
        <f t="shared" si="173"/>
        <v>0</v>
      </c>
      <c r="AS282" s="32">
        <f t="shared" si="174"/>
        <v>0</v>
      </c>
      <c r="AT282" s="33">
        <f t="shared" si="175"/>
        <v>20500</v>
      </c>
      <c r="AU282" s="33">
        <f t="shared" si="176"/>
        <v>100000</v>
      </c>
      <c r="AV282" s="33">
        <v>257500</v>
      </c>
      <c r="AW282" s="33">
        <f t="shared" si="177"/>
        <v>0</v>
      </c>
      <c r="AX282" s="33">
        <f t="shared" si="178"/>
        <v>0</v>
      </c>
      <c r="AY282" s="34">
        <f t="shared" si="179"/>
        <v>46245.623001000007</v>
      </c>
    </row>
    <row r="283" spans="1:51" ht="15.75" customHeight="1" x14ac:dyDescent="0.3">
      <c r="A283" s="166" t="s">
        <v>483</v>
      </c>
      <c r="B283" s="99">
        <v>7215.44</v>
      </c>
      <c r="C283" s="99">
        <v>17726.22</v>
      </c>
      <c r="D283" s="99">
        <v>48235.67</v>
      </c>
      <c r="E283" s="99">
        <v>37231.33</v>
      </c>
      <c r="F283" s="117">
        <v>68000</v>
      </c>
      <c r="G283" s="116">
        <v>0</v>
      </c>
      <c r="H283" s="182">
        <v>46459</v>
      </c>
      <c r="I283" s="182">
        <v>46516</v>
      </c>
      <c r="J283" s="166">
        <v>2.1</v>
      </c>
      <c r="K283" s="166">
        <v>1.9</v>
      </c>
      <c r="L283" s="167" t="s">
        <v>1206</v>
      </c>
      <c r="M283" s="168" t="s">
        <v>1203</v>
      </c>
      <c r="N283" s="169">
        <v>0.03</v>
      </c>
      <c r="O283" s="21">
        <f t="shared" si="144"/>
        <v>0.20000000000000018</v>
      </c>
      <c r="P283" s="21" t="str">
        <f t="shared" si="145"/>
        <v>N</v>
      </c>
      <c r="Q283" s="22">
        <f t="shared" si="146"/>
        <v>24941.66</v>
      </c>
      <c r="R283" s="8" t="str">
        <f t="shared" si="147"/>
        <v>N</v>
      </c>
      <c r="S283" s="23">
        <f t="shared" si="148"/>
        <v>0.26666666666666689</v>
      </c>
      <c r="T283" s="24">
        <f t="shared" si="149"/>
        <v>20500</v>
      </c>
      <c r="U283" s="24">
        <f t="shared" si="150"/>
        <v>100000</v>
      </c>
      <c r="V283" s="24">
        <f t="shared" si="151"/>
        <v>257500</v>
      </c>
      <c r="W283" s="24">
        <f t="shared" si="152"/>
        <v>15375</v>
      </c>
      <c r="X283" s="24">
        <f t="shared" si="153"/>
        <v>0</v>
      </c>
      <c r="Y283" s="24">
        <f t="shared" si="154"/>
        <v>15375</v>
      </c>
      <c r="Z283" s="24">
        <f t="shared" si="155"/>
        <v>10314.909800000001</v>
      </c>
      <c r="AA283" s="25" t="str">
        <f t="shared" si="156"/>
        <v>N</v>
      </c>
      <c r="AB283" s="26">
        <f t="shared" si="157"/>
        <v>0</v>
      </c>
      <c r="AC283" s="27">
        <f t="shared" si="158"/>
        <v>20500</v>
      </c>
      <c r="AD283" s="28">
        <f t="shared" si="159"/>
        <v>100000</v>
      </c>
      <c r="AE283" s="28">
        <f t="shared" si="160"/>
        <v>257500</v>
      </c>
      <c r="AF283" s="28">
        <f t="shared" si="161"/>
        <v>0</v>
      </c>
      <c r="AG283" s="28">
        <f t="shared" si="162"/>
        <v>0</v>
      </c>
      <c r="AH283" s="28">
        <f t="shared" si="163"/>
        <v>0</v>
      </c>
      <c r="AI283" s="28">
        <f t="shared" si="164"/>
        <v>0</v>
      </c>
      <c r="AJ283" s="29" t="str">
        <f t="shared" si="165"/>
        <v>N</v>
      </c>
      <c r="AK283" s="30">
        <f t="shared" si="166"/>
        <v>0</v>
      </c>
      <c r="AL283" s="31">
        <f t="shared" si="167"/>
        <v>20500</v>
      </c>
      <c r="AM283" s="31">
        <f t="shared" si="168"/>
        <v>100000</v>
      </c>
      <c r="AN283" s="31">
        <f t="shared" si="169"/>
        <v>257500</v>
      </c>
      <c r="AO283" s="31">
        <f t="shared" si="170"/>
        <v>0</v>
      </c>
      <c r="AP283" s="31">
        <f t="shared" si="171"/>
        <v>0</v>
      </c>
      <c r="AQ283" s="31">
        <f t="shared" si="172"/>
        <v>0</v>
      </c>
      <c r="AR283" s="31">
        <f t="shared" si="173"/>
        <v>0</v>
      </c>
      <c r="AS283" s="32">
        <f t="shared" si="174"/>
        <v>0</v>
      </c>
      <c r="AT283" s="33">
        <f t="shared" si="175"/>
        <v>20500</v>
      </c>
      <c r="AU283" s="33">
        <f t="shared" si="176"/>
        <v>100000</v>
      </c>
      <c r="AV283" s="33">
        <v>257500</v>
      </c>
      <c r="AW283" s="33">
        <f t="shared" si="177"/>
        <v>0</v>
      </c>
      <c r="AX283" s="33">
        <f t="shared" si="178"/>
        <v>0</v>
      </c>
      <c r="AY283" s="34">
        <f t="shared" si="179"/>
        <v>10314.909800000001</v>
      </c>
    </row>
    <row r="284" spans="1:51" ht="15.75" customHeight="1" x14ac:dyDescent="0.3">
      <c r="A284" s="166" t="s">
        <v>484</v>
      </c>
      <c r="B284" s="99">
        <v>5509.39</v>
      </c>
      <c r="C284" s="99">
        <v>7704.52</v>
      </c>
      <c r="D284" s="99">
        <v>69536.179999999993</v>
      </c>
      <c r="E284" s="99">
        <v>56345.21</v>
      </c>
      <c r="F284" s="117">
        <v>44000</v>
      </c>
      <c r="G284" s="116">
        <v>12500</v>
      </c>
      <c r="H284" s="182">
        <v>46447</v>
      </c>
      <c r="I284" s="182">
        <v>46532</v>
      </c>
      <c r="J284" s="166">
        <v>1.8</v>
      </c>
      <c r="K284" s="166">
        <v>0.7</v>
      </c>
      <c r="L284" s="167" t="s">
        <v>1206</v>
      </c>
      <c r="M284" s="168" t="s">
        <v>1205</v>
      </c>
      <c r="N284" s="169">
        <v>2.7E-2</v>
      </c>
      <c r="O284" s="21">
        <f t="shared" si="144"/>
        <v>1.1000000000000001</v>
      </c>
      <c r="P284" s="21" t="str">
        <f t="shared" si="145"/>
        <v>N</v>
      </c>
      <c r="Q284" s="22">
        <f t="shared" si="146"/>
        <v>13213.91</v>
      </c>
      <c r="R284" s="8" t="str">
        <f t="shared" si="147"/>
        <v>N</v>
      </c>
      <c r="S284" s="23">
        <f t="shared" si="148"/>
        <v>1.1000000000000001</v>
      </c>
      <c r="T284" s="24">
        <f t="shared" si="149"/>
        <v>20500</v>
      </c>
      <c r="U284" s="24">
        <f t="shared" si="150"/>
        <v>100000</v>
      </c>
      <c r="V284" s="24">
        <f t="shared" si="151"/>
        <v>257500</v>
      </c>
      <c r="W284" s="24">
        <f t="shared" si="152"/>
        <v>13570.685569999998</v>
      </c>
      <c r="X284" s="24">
        <f t="shared" si="153"/>
        <v>0</v>
      </c>
      <c r="Y284" s="24">
        <f t="shared" si="154"/>
        <v>13570.685569999998</v>
      </c>
      <c r="Z284" s="24">
        <f t="shared" si="155"/>
        <v>0</v>
      </c>
      <c r="AA284" s="25" t="str">
        <f t="shared" si="156"/>
        <v>N</v>
      </c>
      <c r="AB284" s="26">
        <f t="shared" si="157"/>
        <v>0.10000000000000009</v>
      </c>
      <c r="AC284" s="27">
        <f t="shared" si="158"/>
        <v>20500</v>
      </c>
      <c r="AD284" s="28">
        <f t="shared" si="159"/>
        <v>100000</v>
      </c>
      <c r="AE284" s="28">
        <f t="shared" si="160"/>
        <v>257500</v>
      </c>
      <c r="AF284" s="28">
        <f t="shared" si="161"/>
        <v>13937.094080389996</v>
      </c>
      <c r="AG284" s="28">
        <f t="shared" si="162"/>
        <v>0</v>
      </c>
      <c r="AH284" s="28">
        <f t="shared" si="163"/>
        <v>13937.094080389996</v>
      </c>
      <c r="AI284" s="28">
        <f t="shared" si="164"/>
        <v>0</v>
      </c>
      <c r="AJ284" s="29" t="str">
        <f t="shared" si="165"/>
        <v>N</v>
      </c>
      <c r="AK284" s="30">
        <f t="shared" si="166"/>
        <v>0</v>
      </c>
      <c r="AL284" s="31">
        <f t="shared" si="167"/>
        <v>20500</v>
      </c>
      <c r="AM284" s="31">
        <f t="shared" si="168"/>
        <v>100000</v>
      </c>
      <c r="AN284" s="31">
        <f t="shared" si="169"/>
        <v>257500</v>
      </c>
      <c r="AO284" s="31">
        <f t="shared" si="170"/>
        <v>0</v>
      </c>
      <c r="AP284" s="31">
        <f t="shared" si="171"/>
        <v>0</v>
      </c>
      <c r="AQ284" s="31">
        <f t="shared" si="172"/>
        <v>0</v>
      </c>
      <c r="AR284" s="31">
        <f t="shared" si="173"/>
        <v>0</v>
      </c>
      <c r="AS284" s="32">
        <f t="shared" si="174"/>
        <v>0</v>
      </c>
      <c r="AT284" s="33">
        <f t="shared" si="175"/>
        <v>20500</v>
      </c>
      <c r="AU284" s="33">
        <f t="shared" si="176"/>
        <v>100000</v>
      </c>
      <c r="AV284" s="33">
        <v>257500</v>
      </c>
      <c r="AW284" s="33">
        <f t="shared" si="177"/>
        <v>0</v>
      </c>
      <c r="AX284" s="33">
        <f t="shared" si="178"/>
        <v>0</v>
      </c>
      <c r="AY284" s="34">
        <f t="shared" si="179"/>
        <v>0</v>
      </c>
    </row>
    <row r="285" spans="1:51" ht="15.75" customHeight="1" x14ac:dyDescent="0.3">
      <c r="A285" s="166" t="s">
        <v>485</v>
      </c>
      <c r="B285" s="99">
        <v>10223.91</v>
      </c>
      <c r="C285" s="99">
        <v>14990.39</v>
      </c>
      <c r="D285" s="99">
        <v>54271.89</v>
      </c>
      <c r="E285" s="99">
        <v>45080.43</v>
      </c>
      <c r="F285" s="117">
        <v>60000</v>
      </c>
      <c r="G285" s="116">
        <v>0</v>
      </c>
      <c r="H285" s="182">
        <v>46450</v>
      </c>
      <c r="I285" s="182">
        <v>46523</v>
      </c>
      <c r="J285" s="166">
        <v>2.2000000000000002</v>
      </c>
      <c r="K285" s="166">
        <v>1.1000000000000001</v>
      </c>
      <c r="L285" s="167" t="s">
        <v>1206</v>
      </c>
      <c r="M285" s="168" t="s">
        <v>1203</v>
      </c>
      <c r="N285" s="169">
        <v>0.06</v>
      </c>
      <c r="O285" s="21">
        <f t="shared" si="144"/>
        <v>1.1000000000000001</v>
      </c>
      <c r="P285" s="21" t="str">
        <f t="shared" si="145"/>
        <v>N</v>
      </c>
      <c r="Q285" s="22">
        <f t="shared" si="146"/>
        <v>25214.3</v>
      </c>
      <c r="R285" s="8" t="str">
        <f t="shared" si="147"/>
        <v>N</v>
      </c>
      <c r="S285" s="23">
        <f t="shared" si="148"/>
        <v>1.4666666666666668</v>
      </c>
      <c r="T285" s="24">
        <f t="shared" si="149"/>
        <v>20500</v>
      </c>
      <c r="U285" s="24">
        <f t="shared" si="150"/>
        <v>100000</v>
      </c>
      <c r="V285" s="24">
        <f t="shared" si="151"/>
        <v>257500</v>
      </c>
      <c r="W285" s="24">
        <f t="shared" si="152"/>
        <v>15375</v>
      </c>
      <c r="X285" s="24">
        <f t="shared" si="153"/>
        <v>0</v>
      </c>
      <c r="Y285" s="24">
        <f t="shared" si="154"/>
        <v>15375</v>
      </c>
      <c r="Z285" s="24">
        <f t="shared" si="155"/>
        <v>11352.157999999999</v>
      </c>
      <c r="AA285" s="25" t="str">
        <f t="shared" si="156"/>
        <v>N</v>
      </c>
      <c r="AB285" s="26">
        <f t="shared" si="157"/>
        <v>0.46666666666666679</v>
      </c>
      <c r="AC285" s="27">
        <f t="shared" si="158"/>
        <v>20500</v>
      </c>
      <c r="AD285" s="28">
        <f t="shared" si="159"/>
        <v>100000</v>
      </c>
      <c r="AE285" s="28">
        <f t="shared" si="160"/>
        <v>257500</v>
      </c>
      <c r="AF285" s="28">
        <f t="shared" si="161"/>
        <v>15375</v>
      </c>
      <c r="AG285" s="28">
        <f t="shared" si="162"/>
        <v>0</v>
      </c>
      <c r="AH285" s="28">
        <f t="shared" si="163"/>
        <v>15375</v>
      </c>
      <c r="AI285" s="28">
        <f t="shared" si="164"/>
        <v>12955.787479999999</v>
      </c>
      <c r="AJ285" s="29" t="str">
        <f t="shared" si="165"/>
        <v>N</v>
      </c>
      <c r="AK285" s="30">
        <f t="shared" si="166"/>
        <v>0</v>
      </c>
      <c r="AL285" s="31">
        <f t="shared" si="167"/>
        <v>20500</v>
      </c>
      <c r="AM285" s="31">
        <f t="shared" si="168"/>
        <v>100000</v>
      </c>
      <c r="AN285" s="31">
        <f t="shared" si="169"/>
        <v>257500</v>
      </c>
      <c r="AO285" s="31">
        <f t="shared" si="170"/>
        <v>0</v>
      </c>
      <c r="AP285" s="31">
        <f t="shared" si="171"/>
        <v>0</v>
      </c>
      <c r="AQ285" s="31">
        <f t="shared" si="172"/>
        <v>0</v>
      </c>
      <c r="AR285" s="31">
        <f t="shared" si="173"/>
        <v>0</v>
      </c>
      <c r="AS285" s="32">
        <f t="shared" si="174"/>
        <v>0</v>
      </c>
      <c r="AT285" s="33">
        <f t="shared" si="175"/>
        <v>20500</v>
      </c>
      <c r="AU285" s="33">
        <f t="shared" si="176"/>
        <v>100000</v>
      </c>
      <c r="AV285" s="33">
        <v>257500</v>
      </c>
      <c r="AW285" s="33">
        <f t="shared" si="177"/>
        <v>0</v>
      </c>
      <c r="AX285" s="33">
        <f t="shared" si="178"/>
        <v>0</v>
      </c>
      <c r="AY285" s="34">
        <f t="shared" si="179"/>
        <v>24307.945479999998</v>
      </c>
    </row>
    <row r="286" spans="1:51" ht="15.75" customHeight="1" x14ac:dyDescent="0.3">
      <c r="A286" s="166" t="s">
        <v>486</v>
      </c>
      <c r="B286" s="99">
        <v>14588.11</v>
      </c>
      <c r="C286" s="99">
        <v>33698.379999999997</v>
      </c>
      <c r="D286" s="99">
        <v>72305.73</v>
      </c>
      <c r="E286" s="99">
        <v>57882.2</v>
      </c>
      <c r="F286" s="117">
        <v>45000</v>
      </c>
      <c r="G286" s="116">
        <v>12500</v>
      </c>
      <c r="H286" s="182">
        <v>46239</v>
      </c>
      <c r="I286" s="182">
        <v>46309</v>
      </c>
      <c r="J286" s="166">
        <v>2.8</v>
      </c>
      <c r="K286" s="166">
        <v>0.8</v>
      </c>
      <c r="L286" s="167" t="s">
        <v>1207</v>
      </c>
      <c r="M286" s="168" t="s">
        <v>1205</v>
      </c>
      <c r="N286" s="169">
        <v>0.01</v>
      </c>
      <c r="O286" s="21">
        <f t="shared" si="144"/>
        <v>1.9999999999999998</v>
      </c>
      <c r="P286" s="21" t="str">
        <f t="shared" si="145"/>
        <v>N</v>
      </c>
      <c r="Q286" s="22">
        <f t="shared" si="146"/>
        <v>48286.49</v>
      </c>
      <c r="R286" s="8" t="str">
        <f t="shared" si="147"/>
        <v>N</v>
      </c>
      <c r="S286" s="23">
        <f t="shared" si="148"/>
        <v>1.9999999999999998</v>
      </c>
      <c r="T286" s="24">
        <f t="shared" si="149"/>
        <v>50000</v>
      </c>
      <c r="U286" s="24">
        <f t="shared" si="150"/>
        <v>200000</v>
      </c>
      <c r="V286" s="24">
        <f t="shared" si="151"/>
        <v>257500</v>
      </c>
      <c r="W286" s="24">
        <f t="shared" si="152"/>
        <v>48769.354899999998</v>
      </c>
      <c r="X286" s="24">
        <f t="shared" si="153"/>
        <v>0</v>
      </c>
      <c r="Y286" s="24">
        <f t="shared" si="154"/>
        <v>48769.354899999998</v>
      </c>
      <c r="Z286" s="24">
        <f t="shared" si="155"/>
        <v>0</v>
      </c>
      <c r="AA286" s="25" t="str">
        <f t="shared" si="156"/>
        <v>N</v>
      </c>
      <c r="AB286" s="26">
        <f t="shared" si="157"/>
        <v>0.99999999999999978</v>
      </c>
      <c r="AC286" s="27">
        <f t="shared" si="158"/>
        <v>50000</v>
      </c>
      <c r="AD286" s="28">
        <f t="shared" si="159"/>
        <v>200000</v>
      </c>
      <c r="AE286" s="28">
        <f t="shared" si="160"/>
        <v>257500</v>
      </c>
      <c r="AF286" s="28">
        <f t="shared" si="161"/>
        <v>49257.048449000002</v>
      </c>
      <c r="AG286" s="28">
        <f t="shared" si="162"/>
        <v>0</v>
      </c>
      <c r="AH286" s="28">
        <f t="shared" si="163"/>
        <v>49257.048449000002</v>
      </c>
      <c r="AI286" s="28">
        <f t="shared" si="164"/>
        <v>0</v>
      </c>
      <c r="AJ286" s="29" t="str">
        <f t="shared" si="165"/>
        <v>N</v>
      </c>
      <c r="AK286" s="30">
        <f t="shared" si="166"/>
        <v>0</v>
      </c>
      <c r="AL286" s="31">
        <f t="shared" si="167"/>
        <v>50000</v>
      </c>
      <c r="AM286" s="31">
        <f t="shared" si="168"/>
        <v>200000</v>
      </c>
      <c r="AN286" s="31">
        <f t="shared" si="169"/>
        <v>257500</v>
      </c>
      <c r="AO286" s="31">
        <f t="shared" si="170"/>
        <v>0</v>
      </c>
      <c r="AP286" s="31">
        <f t="shared" si="171"/>
        <v>0</v>
      </c>
      <c r="AQ286" s="31">
        <f t="shared" si="172"/>
        <v>0</v>
      </c>
      <c r="AR286" s="31">
        <f t="shared" si="173"/>
        <v>0</v>
      </c>
      <c r="AS286" s="32">
        <f t="shared" si="174"/>
        <v>0</v>
      </c>
      <c r="AT286" s="33">
        <f t="shared" si="175"/>
        <v>50000</v>
      </c>
      <c r="AU286" s="33">
        <f t="shared" si="176"/>
        <v>200000</v>
      </c>
      <c r="AV286" s="33">
        <v>257500</v>
      </c>
      <c r="AW286" s="33">
        <f t="shared" si="177"/>
        <v>0</v>
      </c>
      <c r="AX286" s="33">
        <f t="shared" si="178"/>
        <v>0</v>
      </c>
      <c r="AY286" s="34">
        <f t="shared" si="179"/>
        <v>0</v>
      </c>
    </row>
    <row r="287" spans="1:51" ht="15.75" customHeight="1" x14ac:dyDescent="0.3">
      <c r="A287" s="166" t="s">
        <v>487</v>
      </c>
      <c r="B287" s="99">
        <v>9332.32</v>
      </c>
      <c r="C287" s="99">
        <v>30238.55</v>
      </c>
      <c r="D287" s="99">
        <v>101536.95</v>
      </c>
      <c r="E287" s="99">
        <v>90058.77</v>
      </c>
      <c r="F287" s="117">
        <v>42000</v>
      </c>
      <c r="G287" s="116">
        <v>0</v>
      </c>
      <c r="H287" s="182">
        <v>46538</v>
      </c>
      <c r="I287" s="182">
        <v>46572</v>
      </c>
      <c r="J287" s="166">
        <v>4.4000000000000004</v>
      </c>
      <c r="K287" s="166">
        <v>1.8</v>
      </c>
      <c r="L287" s="167" t="s">
        <v>1207</v>
      </c>
      <c r="M287" s="168" t="s">
        <v>1203</v>
      </c>
      <c r="N287" s="169">
        <v>0.02</v>
      </c>
      <c r="O287" s="21">
        <f t="shared" si="144"/>
        <v>2.6000000000000005</v>
      </c>
      <c r="P287" s="21" t="str">
        <f t="shared" si="145"/>
        <v>N</v>
      </c>
      <c r="Q287" s="22">
        <f t="shared" si="146"/>
        <v>39570.869999999995</v>
      </c>
      <c r="R287" s="8" t="str">
        <f t="shared" si="147"/>
        <v>N</v>
      </c>
      <c r="S287" s="23">
        <f t="shared" si="148"/>
        <v>3.4666666666666672</v>
      </c>
      <c r="T287" s="24">
        <f t="shared" si="149"/>
        <v>50000</v>
      </c>
      <c r="U287" s="24">
        <f t="shared" si="150"/>
        <v>200000</v>
      </c>
      <c r="V287" s="24">
        <f t="shared" si="151"/>
        <v>257500</v>
      </c>
      <c r="W287" s="24">
        <f t="shared" si="152"/>
        <v>30271.715549999994</v>
      </c>
      <c r="X287" s="24">
        <f t="shared" si="153"/>
        <v>0</v>
      </c>
      <c r="Y287" s="24">
        <f t="shared" si="154"/>
        <v>30271.715549999994</v>
      </c>
      <c r="Z287" s="24">
        <f t="shared" si="155"/>
        <v>10090.57185</v>
      </c>
      <c r="AA287" s="25" t="str">
        <f t="shared" si="156"/>
        <v>N</v>
      </c>
      <c r="AB287" s="26">
        <f t="shared" si="157"/>
        <v>2.4666666666666672</v>
      </c>
      <c r="AC287" s="27">
        <f t="shared" si="158"/>
        <v>50000</v>
      </c>
      <c r="AD287" s="28">
        <f t="shared" si="159"/>
        <v>200000</v>
      </c>
      <c r="AE287" s="28">
        <f t="shared" si="160"/>
        <v>257500</v>
      </c>
      <c r="AF287" s="28">
        <f t="shared" si="161"/>
        <v>30877.149860999998</v>
      </c>
      <c r="AG287" s="28">
        <f t="shared" si="162"/>
        <v>0</v>
      </c>
      <c r="AH287" s="28">
        <f t="shared" si="163"/>
        <v>30877.149860999998</v>
      </c>
      <c r="AI287" s="28">
        <f t="shared" si="164"/>
        <v>10292.383286999997</v>
      </c>
      <c r="AJ287" s="29" t="str">
        <f t="shared" si="165"/>
        <v>N</v>
      </c>
      <c r="AK287" s="30">
        <f t="shared" si="166"/>
        <v>1.4666666666666672</v>
      </c>
      <c r="AL287" s="31">
        <f t="shared" si="167"/>
        <v>50000</v>
      </c>
      <c r="AM287" s="31">
        <f t="shared" si="168"/>
        <v>200000</v>
      </c>
      <c r="AN287" s="31">
        <f t="shared" si="169"/>
        <v>257500</v>
      </c>
      <c r="AO287" s="31">
        <f t="shared" si="170"/>
        <v>28818.286462500007</v>
      </c>
      <c r="AP287" s="31">
        <f t="shared" si="171"/>
        <v>0</v>
      </c>
      <c r="AQ287" s="31">
        <f t="shared" si="172"/>
        <v>28818.286462500007</v>
      </c>
      <c r="AR287" s="31">
        <f t="shared" si="173"/>
        <v>13174.63734845999</v>
      </c>
      <c r="AS287" s="32">
        <f t="shared" si="174"/>
        <v>0.46666666666666723</v>
      </c>
      <c r="AT287" s="33">
        <f t="shared" si="175"/>
        <v>50000</v>
      </c>
      <c r="AU287" s="33">
        <f t="shared" si="176"/>
        <v>200000</v>
      </c>
      <c r="AV287" s="33">
        <v>257500</v>
      </c>
      <c r="AW287" s="33">
        <f t="shared" si="177"/>
        <v>6371.9235948750029</v>
      </c>
      <c r="AX287" s="33">
        <f t="shared" si="178"/>
        <v>36460.858692304202</v>
      </c>
      <c r="AY287" s="34">
        <f t="shared" si="179"/>
        <v>70018.451177764189</v>
      </c>
    </row>
    <row r="288" spans="1:51" ht="15.75" customHeight="1" x14ac:dyDescent="0.3">
      <c r="A288" s="166" t="s">
        <v>488</v>
      </c>
      <c r="B288" s="99">
        <v>13829.58</v>
      </c>
      <c r="C288" s="99">
        <v>9426.8700000000008</v>
      </c>
      <c r="D288" s="99">
        <v>73886.62</v>
      </c>
      <c r="E288" s="99">
        <v>66363.53</v>
      </c>
      <c r="F288" s="117">
        <v>167000</v>
      </c>
      <c r="G288" s="116">
        <v>12500</v>
      </c>
      <c r="H288" s="182">
        <v>46274</v>
      </c>
      <c r="I288" s="182">
        <v>46338</v>
      </c>
      <c r="J288" s="166">
        <v>4.3</v>
      </c>
      <c r="K288" s="166">
        <v>1.7</v>
      </c>
      <c r="L288" s="167" t="s">
        <v>1207</v>
      </c>
      <c r="M288" s="168" t="s">
        <v>1205</v>
      </c>
      <c r="N288" s="169">
        <v>0.02</v>
      </c>
      <c r="O288" s="21">
        <f t="shared" si="144"/>
        <v>2.5999999999999996</v>
      </c>
      <c r="P288" s="21" t="str">
        <f t="shared" si="145"/>
        <v>N</v>
      </c>
      <c r="Q288" s="22">
        <f t="shared" si="146"/>
        <v>23256.45</v>
      </c>
      <c r="R288" s="8" t="str">
        <f t="shared" si="147"/>
        <v>N</v>
      </c>
      <c r="S288" s="23">
        <f t="shared" si="148"/>
        <v>2.5999999999999996</v>
      </c>
      <c r="T288" s="24">
        <f t="shared" si="149"/>
        <v>50000</v>
      </c>
      <c r="U288" s="24">
        <f t="shared" si="150"/>
        <v>200000</v>
      </c>
      <c r="V288" s="24">
        <f t="shared" si="151"/>
        <v>257500</v>
      </c>
      <c r="W288" s="24">
        <f t="shared" si="152"/>
        <v>23721.579000000002</v>
      </c>
      <c r="X288" s="24">
        <f t="shared" si="153"/>
        <v>0</v>
      </c>
      <c r="Y288" s="24">
        <f t="shared" si="154"/>
        <v>23721.579000000002</v>
      </c>
      <c r="Z288" s="24">
        <f t="shared" si="155"/>
        <v>0</v>
      </c>
      <c r="AA288" s="25" t="str">
        <f t="shared" si="156"/>
        <v>N</v>
      </c>
      <c r="AB288" s="26">
        <f t="shared" si="157"/>
        <v>1.5999999999999996</v>
      </c>
      <c r="AC288" s="27">
        <f t="shared" si="158"/>
        <v>50000</v>
      </c>
      <c r="AD288" s="28">
        <f t="shared" si="159"/>
        <v>200000</v>
      </c>
      <c r="AE288" s="28">
        <f t="shared" si="160"/>
        <v>257500</v>
      </c>
      <c r="AF288" s="28">
        <f t="shared" si="161"/>
        <v>24196.010580000002</v>
      </c>
      <c r="AG288" s="28">
        <f t="shared" si="162"/>
        <v>0</v>
      </c>
      <c r="AH288" s="28">
        <f t="shared" si="163"/>
        <v>24196.010580000002</v>
      </c>
      <c r="AI288" s="28">
        <f t="shared" si="164"/>
        <v>0</v>
      </c>
      <c r="AJ288" s="29" t="str">
        <f t="shared" si="165"/>
        <v>N</v>
      </c>
      <c r="AK288" s="30">
        <f t="shared" si="166"/>
        <v>0.59999999999999964</v>
      </c>
      <c r="AL288" s="31">
        <f t="shared" si="167"/>
        <v>50000</v>
      </c>
      <c r="AM288" s="31">
        <f t="shared" si="168"/>
        <v>200000</v>
      </c>
      <c r="AN288" s="31">
        <f t="shared" si="169"/>
        <v>257500</v>
      </c>
      <c r="AO288" s="31">
        <f t="shared" si="170"/>
        <v>24679.930791600003</v>
      </c>
      <c r="AP288" s="31">
        <f t="shared" si="171"/>
        <v>0</v>
      </c>
      <c r="AQ288" s="31">
        <f t="shared" si="172"/>
        <v>24679.930791600003</v>
      </c>
      <c r="AR288" s="31">
        <f t="shared" si="173"/>
        <v>0</v>
      </c>
      <c r="AS288" s="32">
        <f t="shared" si="174"/>
        <v>0</v>
      </c>
      <c r="AT288" s="33">
        <f t="shared" si="175"/>
        <v>50000</v>
      </c>
      <c r="AU288" s="33">
        <f t="shared" si="176"/>
        <v>200000</v>
      </c>
      <c r="AV288" s="33">
        <v>257500</v>
      </c>
      <c r="AW288" s="33">
        <f t="shared" si="177"/>
        <v>0</v>
      </c>
      <c r="AX288" s="33">
        <f t="shared" si="178"/>
        <v>0</v>
      </c>
      <c r="AY288" s="34">
        <f t="shared" si="179"/>
        <v>0</v>
      </c>
    </row>
    <row r="289" spans="1:51" ht="15.75" customHeight="1" x14ac:dyDescent="0.3">
      <c r="A289" s="166" t="s">
        <v>489</v>
      </c>
      <c r="B289" s="99">
        <v>13893.72</v>
      </c>
      <c r="C289" s="99">
        <v>28627.86</v>
      </c>
      <c r="D289" s="99">
        <v>81527.789999999994</v>
      </c>
      <c r="E289" s="99">
        <v>76269.05</v>
      </c>
      <c r="F289" s="117">
        <v>92000</v>
      </c>
      <c r="G289" s="116">
        <v>0</v>
      </c>
      <c r="H289" s="182">
        <v>46397</v>
      </c>
      <c r="I289" s="182">
        <v>46476</v>
      </c>
      <c r="J289" s="166">
        <v>3.6</v>
      </c>
      <c r="K289" s="166">
        <v>2</v>
      </c>
      <c r="L289" s="167" t="s">
        <v>1207</v>
      </c>
      <c r="M289" s="168" t="s">
        <v>1204</v>
      </c>
      <c r="N289" s="169">
        <v>0.02</v>
      </c>
      <c r="O289" s="21">
        <f t="shared" si="144"/>
        <v>1.6</v>
      </c>
      <c r="P289" s="21" t="str">
        <f t="shared" si="145"/>
        <v>N</v>
      </c>
      <c r="Q289" s="22">
        <f t="shared" si="146"/>
        <v>42521.58</v>
      </c>
      <c r="R289" s="8" t="str">
        <f t="shared" si="147"/>
        <v>N</v>
      </c>
      <c r="S289" s="23">
        <f t="shared" si="148"/>
        <v>3.2</v>
      </c>
      <c r="T289" s="24">
        <f t="shared" si="149"/>
        <v>50000</v>
      </c>
      <c r="U289" s="24">
        <f t="shared" si="150"/>
        <v>200000</v>
      </c>
      <c r="V289" s="24">
        <f t="shared" si="151"/>
        <v>257500</v>
      </c>
      <c r="W289" s="24">
        <f t="shared" si="152"/>
        <v>21686.005800000003</v>
      </c>
      <c r="X289" s="24">
        <f t="shared" si="153"/>
        <v>0</v>
      </c>
      <c r="Y289" s="24">
        <f t="shared" si="154"/>
        <v>21686.005800000003</v>
      </c>
      <c r="Z289" s="24">
        <f t="shared" si="155"/>
        <v>21686.005800000003</v>
      </c>
      <c r="AA289" s="25" t="str">
        <f t="shared" si="156"/>
        <v>N</v>
      </c>
      <c r="AB289" s="26">
        <f t="shared" si="157"/>
        <v>2.2000000000000002</v>
      </c>
      <c r="AC289" s="27">
        <f t="shared" si="158"/>
        <v>50000</v>
      </c>
      <c r="AD289" s="28">
        <f t="shared" si="159"/>
        <v>200000</v>
      </c>
      <c r="AE289" s="28">
        <f t="shared" si="160"/>
        <v>257500</v>
      </c>
      <c r="AF289" s="28">
        <f t="shared" si="161"/>
        <v>22119.725916000003</v>
      </c>
      <c r="AG289" s="28">
        <f t="shared" si="162"/>
        <v>0</v>
      </c>
      <c r="AH289" s="28">
        <f t="shared" si="163"/>
        <v>22119.725916000003</v>
      </c>
      <c r="AI289" s="28">
        <f t="shared" si="164"/>
        <v>22119.725916000003</v>
      </c>
      <c r="AJ289" s="29" t="str">
        <f t="shared" si="165"/>
        <v>N</v>
      </c>
      <c r="AK289" s="30">
        <f t="shared" si="166"/>
        <v>1.2000000000000002</v>
      </c>
      <c r="AL289" s="31">
        <f t="shared" si="167"/>
        <v>50000</v>
      </c>
      <c r="AM289" s="31">
        <f t="shared" si="168"/>
        <v>200000</v>
      </c>
      <c r="AN289" s="31">
        <f t="shared" si="169"/>
        <v>257500</v>
      </c>
      <c r="AO289" s="31">
        <f t="shared" si="170"/>
        <v>22562.120434320004</v>
      </c>
      <c r="AP289" s="31">
        <f t="shared" si="171"/>
        <v>0</v>
      </c>
      <c r="AQ289" s="31">
        <f t="shared" si="172"/>
        <v>22562.120434320004</v>
      </c>
      <c r="AR289" s="31">
        <f t="shared" si="173"/>
        <v>22562.120434320004</v>
      </c>
      <c r="AS289" s="32">
        <f t="shared" si="174"/>
        <v>0.20000000000000018</v>
      </c>
      <c r="AT289" s="33">
        <f t="shared" si="175"/>
        <v>50000</v>
      </c>
      <c r="AU289" s="33">
        <f t="shared" si="176"/>
        <v>200000</v>
      </c>
      <c r="AV289" s="33">
        <v>257500</v>
      </c>
      <c r="AW289" s="33">
        <f t="shared" si="177"/>
        <v>23013.362843006405</v>
      </c>
      <c r="AX289" s="33">
        <f t="shared" si="178"/>
        <v>23013.362843006405</v>
      </c>
      <c r="AY289" s="34">
        <f t="shared" si="179"/>
        <v>89381.21499332643</v>
      </c>
    </row>
    <row r="290" spans="1:51" ht="15.75" customHeight="1" x14ac:dyDescent="0.3">
      <c r="A290" s="166" t="s">
        <v>490</v>
      </c>
      <c r="B290" s="99">
        <v>15942.54</v>
      </c>
      <c r="C290" s="99">
        <v>4106.05</v>
      </c>
      <c r="D290" s="99">
        <v>91120.24</v>
      </c>
      <c r="E290" s="99">
        <v>87807.679999999993</v>
      </c>
      <c r="F290" s="117">
        <v>100000</v>
      </c>
      <c r="G290" s="118">
        <v>12500</v>
      </c>
      <c r="H290" s="182">
        <v>46264</v>
      </c>
      <c r="I290" s="182">
        <v>46323</v>
      </c>
      <c r="J290" s="166">
        <v>4.0999999999999996</v>
      </c>
      <c r="K290" s="166">
        <v>2.2000000000000002</v>
      </c>
      <c r="L290" s="167" t="s">
        <v>1206</v>
      </c>
      <c r="M290" s="168" t="s">
        <v>1203</v>
      </c>
      <c r="N290" s="169">
        <v>0.04</v>
      </c>
      <c r="O290" s="21">
        <f t="shared" si="144"/>
        <v>1.8999999999999995</v>
      </c>
      <c r="P290" s="21" t="str">
        <f t="shared" si="145"/>
        <v>N</v>
      </c>
      <c r="Q290" s="22">
        <f t="shared" si="146"/>
        <v>20048.59</v>
      </c>
      <c r="R290" s="8" t="str">
        <f t="shared" si="147"/>
        <v>N</v>
      </c>
      <c r="S290" s="23">
        <f t="shared" si="148"/>
        <v>2.5333333333333328</v>
      </c>
      <c r="T290" s="24">
        <f t="shared" si="149"/>
        <v>20500</v>
      </c>
      <c r="U290" s="24">
        <f t="shared" si="150"/>
        <v>100000</v>
      </c>
      <c r="V290" s="24">
        <f t="shared" si="151"/>
        <v>257500</v>
      </c>
      <c r="W290" s="24">
        <f t="shared" si="152"/>
        <v>6659.8199999999961</v>
      </c>
      <c r="X290" s="24">
        <f t="shared" si="153"/>
        <v>0</v>
      </c>
      <c r="Y290" s="24">
        <f t="shared" si="154"/>
        <v>6659.8199999999961</v>
      </c>
      <c r="Z290" s="24">
        <f t="shared" si="155"/>
        <v>14190.713600000006</v>
      </c>
      <c r="AA290" s="25" t="str">
        <f t="shared" si="156"/>
        <v>N</v>
      </c>
      <c r="AB290" s="26">
        <f t="shared" si="157"/>
        <v>1.5333333333333328</v>
      </c>
      <c r="AC290" s="27">
        <f t="shared" si="158"/>
        <v>20500</v>
      </c>
      <c r="AD290" s="28">
        <f t="shared" si="159"/>
        <v>100000</v>
      </c>
      <c r="AE290" s="28">
        <f t="shared" si="160"/>
        <v>257500</v>
      </c>
      <c r="AF290" s="28">
        <f t="shared" si="161"/>
        <v>1664.954999999999</v>
      </c>
      <c r="AG290" s="28">
        <f t="shared" si="162"/>
        <v>0</v>
      </c>
      <c r="AH290" s="28">
        <f t="shared" si="163"/>
        <v>1664.954999999999</v>
      </c>
      <c r="AI290" s="28">
        <f t="shared" si="164"/>
        <v>20019.599944000005</v>
      </c>
      <c r="AJ290" s="29" t="str">
        <f t="shared" si="165"/>
        <v>N</v>
      </c>
      <c r="AK290" s="30">
        <f t="shared" si="166"/>
        <v>0.53333333333333277</v>
      </c>
      <c r="AL290" s="31">
        <f t="shared" si="167"/>
        <v>20500</v>
      </c>
      <c r="AM290" s="31">
        <f t="shared" si="168"/>
        <v>100000</v>
      </c>
      <c r="AN290" s="31">
        <f t="shared" si="169"/>
        <v>257500</v>
      </c>
      <c r="AO290" s="31">
        <f t="shared" si="170"/>
        <v>1664.954999999999</v>
      </c>
      <c r="AP290" s="31">
        <f t="shared" si="171"/>
        <v>0</v>
      </c>
      <c r="AQ290" s="31">
        <f t="shared" si="172"/>
        <v>1664.954999999999</v>
      </c>
      <c r="AR290" s="31">
        <f t="shared" si="173"/>
        <v>20886.982141760007</v>
      </c>
      <c r="AS290" s="32">
        <f t="shared" si="174"/>
        <v>0</v>
      </c>
      <c r="AT290" s="33">
        <f t="shared" si="175"/>
        <v>20500</v>
      </c>
      <c r="AU290" s="33">
        <f t="shared" si="176"/>
        <v>100000</v>
      </c>
      <c r="AV290" s="33">
        <v>257500</v>
      </c>
      <c r="AW290" s="33">
        <f t="shared" si="177"/>
        <v>0</v>
      </c>
      <c r="AX290" s="33">
        <f t="shared" si="178"/>
        <v>0</v>
      </c>
      <c r="AY290" s="34">
        <f t="shared" si="179"/>
        <v>55097.295685760022</v>
      </c>
    </row>
    <row r="291" spans="1:51" ht="15.75" customHeight="1" x14ac:dyDescent="0.3">
      <c r="A291" s="166" t="s">
        <v>491</v>
      </c>
      <c r="B291" s="99">
        <v>15816.77</v>
      </c>
      <c r="C291" s="99">
        <v>13378.36</v>
      </c>
      <c r="D291" s="99">
        <v>74486.789999999994</v>
      </c>
      <c r="E291" s="99">
        <v>72786.67</v>
      </c>
      <c r="F291" s="119">
        <v>129000</v>
      </c>
      <c r="G291" s="118">
        <v>12500</v>
      </c>
      <c r="H291" s="182">
        <v>46333</v>
      </c>
      <c r="I291" s="182">
        <v>46356</v>
      </c>
      <c r="J291" s="166">
        <v>4.2</v>
      </c>
      <c r="K291" s="166">
        <v>0.9</v>
      </c>
      <c r="L291" s="167" t="s">
        <v>1206</v>
      </c>
      <c r="M291" s="168" t="s">
        <v>1204</v>
      </c>
      <c r="N291" s="169">
        <v>0.04</v>
      </c>
      <c r="O291" s="21">
        <f t="shared" si="144"/>
        <v>3.3000000000000003</v>
      </c>
      <c r="P291" s="21" t="str">
        <f t="shared" si="145"/>
        <v>N</v>
      </c>
      <c r="Q291" s="22">
        <f t="shared" si="146"/>
        <v>29195.13</v>
      </c>
      <c r="R291" s="8" t="str">
        <f t="shared" si="147"/>
        <v>N</v>
      </c>
      <c r="S291" s="23">
        <f t="shared" si="148"/>
        <v>6.6000000000000005</v>
      </c>
      <c r="T291" s="24">
        <f t="shared" si="149"/>
        <v>20500</v>
      </c>
      <c r="U291" s="24">
        <f t="shared" si="150"/>
        <v>100000</v>
      </c>
      <c r="V291" s="24">
        <f t="shared" si="151"/>
        <v>257500</v>
      </c>
      <c r="W291" s="24">
        <f t="shared" si="152"/>
        <v>10250</v>
      </c>
      <c r="X291" s="24">
        <f t="shared" si="153"/>
        <v>0</v>
      </c>
      <c r="Y291" s="24">
        <f t="shared" si="154"/>
        <v>10250</v>
      </c>
      <c r="Z291" s="24">
        <f t="shared" si="155"/>
        <v>20112.935200000004</v>
      </c>
      <c r="AA291" s="25" t="str">
        <f t="shared" si="156"/>
        <v>N</v>
      </c>
      <c r="AB291" s="26">
        <f t="shared" si="157"/>
        <v>5.6000000000000005</v>
      </c>
      <c r="AC291" s="27">
        <f t="shared" si="158"/>
        <v>20500</v>
      </c>
      <c r="AD291" s="28">
        <f t="shared" si="159"/>
        <v>100000</v>
      </c>
      <c r="AE291" s="28">
        <f t="shared" si="160"/>
        <v>257500</v>
      </c>
      <c r="AF291" s="28">
        <f t="shared" si="161"/>
        <v>7631.6050000000032</v>
      </c>
      <c r="AG291" s="28">
        <f t="shared" si="162"/>
        <v>0</v>
      </c>
      <c r="AH291" s="28">
        <f t="shared" si="163"/>
        <v>7631.6050000000032</v>
      </c>
      <c r="AI291" s="28">
        <f t="shared" si="164"/>
        <v>23945.847608</v>
      </c>
      <c r="AJ291" s="29" t="str">
        <f t="shared" si="165"/>
        <v>N</v>
      </c>
      <c r="AK291" s="30">
        <f t="shared" si="166"/>
        <v>4.6000000000000005</v>
      </c>
      <c r="AL291" s="31">
        <f t="shared" si="167"/>
        <v>20500</v>
      </c>
      <c r="AM291" s="31">
        <f t="shared" si="168"/>
        <v>100000</v>
      </c>
      <c r="AN291" s="31">
        <f t="shared" si="169"/>
        <v>257500</v>
      </c>
      <c r="AO291" s="31">
        <f t="shared" si="170"/>
        <v>6768.9381250000033</v>
      </c>
      <c r="AP291" s="31">
        <f t="shared" si="171"/>
        <v>0</v>
      </c>
      <c r="AQ291" s="31">
        <f t="shared" si="172"/>
        <v>6768.9381250000033</v>
      </c>
      <c r="AR291" s="31">
        <f t="shared" si="173"/>
        <v>26071.612587320004</v>
      </c>
      <c r="AS291" s="32">
        <f t="shared" si="174"/>
        <v>3.6000000000000005</v>
      </c>
      <c r="AT291" s="33">
        <f t="shared" si="175"/>
        <v>20500</v>
      </c>
      <c r="AU291" s="33">
        <f t="shared" si="176"/>
        <v>100000</v>
      </c>
      <c r="AV291" s="33">
        <v>257500</v>
      </c>
      <c r="AW291" s="33">
        <f t="shared" si="177"/>
        <v>431.33343749999995</v>
      </c>
      <c r="AX291" s="33">
        <f t="shared" si="178"/>
        <v>33722.839303312809</v>
      </c>
      <c r="AY291" s="34">
        <f t="shared" si="179"/>
        <v>103853.23469863282</v>
      </c>
    </row>
    <row r="292" spans="1:51" ht="15.75" customHeight="1" x14ac:dyDescent="0.3">
      <c r="A292" s="166" t="s">
        <v>492</v>
      </c>
      <c r="B292" s="99">
        <v>14325.17</v>
      </c>
      <c r="C292" s="99">
        <v>461.59</v>
      </c>
      <c r="D292" s="99">
        <v>49463.65</v>
      </c>
      <c r="E292" s="99">
        <v>41409.65</v>
      </c>
      <c r="F292" s="119">
        <v>77000</v>
      </c>
      <c r="G292" s="118">
        <v>0</v>
      </c>
      <c r="H292" s="182">
        <v>46492</v>
      </c>
      <c r="I292" s="182">
        <v>46541</v>
      </c>
      <c r="J292" s="166">
        <v>3.2</v>
      </c>
      <c r="K292" s="166">
        <v>2</v>
      </c>
      <c r="L292" s="167" t="s">
        <v>1207</v>
      </c>
      <c r="M292" s="168" t="s">
        <v>1203</v>
      </c>
      <c r="N292" s="169">
        <v>0.01</v>
      </c>
      <c r="O292" s="21">
        <f t="shared" si="144"/>
        <v>1.2000000000000002</v>
      </c>
      <c r="P292" s="21" t="str">
        <f t="shared" si="145"/>
        <v>N</v>
      </c>
      <c r="Q292" s="22">
        <f t="shared" si="146"/>
        <v>14786.76</v>
      </c>
      <c r="R292" s="8" t="str">
        <f t="shared" si="147"/>
        <v>N</v>
      </c>
      <c r="S292" s="23">
        <f t="shared" si="148"/>
        <v>1.6000000000000003</v>
      </c>
      <c r="T292" s="24">
        <f t="shared" si="149"/>
        <v>50000</v>
      </c>
      <c r="U292" s="24">
        <f t="shared" si="150"/>
        <v>200000</v>
      </c>
      <c r="V292" s="24">
        <f t="shared" si="151"/>
        <v>257500</v>
      </c>
      <c r="W292" s="24">
        <f t="shared" si="152"/>
        <v>11200.9707</v>
      </c>
      <c r="X292" s="24">
        <f t="shared" si="153"/>
        <v>0</v>
      </c>
      <c r="Y292" s="24">
        <f t="shared" si="154"/>
        <v>11200.9707</v>
      </c>
      <c r="Z292" s="24">
        <f t="shared" si="155"/>
        <v>3733.6569</v>
      </c>
      <c r="AA292" s="25" t="str">
        <f t="shared" si="156"/>
        <v>N</v>
      </c>
      <c r="AB292" s="26">
        <f t="shared" si="157"/>
        <v>0.60000000000000031</v>
      </c>
      <c r="AC292" s="27">
        <f t="shared" si="158"/>
        <v>50000</v>
      </c>
      <c r="AD292" s="28">
        <f t="shared" si="159"/>
        <v>200000</v>
      </c>
      <c r="AE292" s="28">
        <f t="shared" si="160"/>
        <v>257500</v>
      </c>
      <c r="AF292" s="28">
        <f t="shared" si="161"/>
        <v>11312.980406999999</v>
      </c>
      <c r="AG292" s="28">
        <f t="shared" si="162"/>
        <v>0</v>
      </c>
      <c r="AH292" s="28">
        <f t="shared" si="163"/>
        <v>11312.980406999999</v>
      </c>
      <c r="AI292" s="28">
        <f t="shared" si="164"/>
        <v>3770.9934690000009</v>
      </c>
      <c r="AJ292" s="29" t="str">
        <f t="shared" si="165"/>
        <v>N</v>
      </c>
      <c r="AK292" s="30">
        <f t="shared" si="166"/>
        <v>0</v>
      </c>
      <c r="AL292" s="31">
        <f t="shared" si="167"/>
        <v>50000</v>
      </c>
      <c r="AM292" s="31">
        <f t="shared" si="168"/>
        <v>200000</v>
      </c>
      <c r="AN292" s="31">
        <f t="shared" si="169"/>
        <v>257500</v>
      </c>
      <c r="AO292" s="31">
        <f t="shared" si="170"/>
        <v>0</v>
      </c>
      <c r="AP292" s="31">
        <f t="shared" si="171"/>
        <v>0</v>
      </c>
      <c r="AQ292" s="31">
        <f t="shared" si="172"/>
        <v>0</v>
      </c>
      <c r="AR292" s="31">
        <f t="shared" si="173"/>
        <v>0</v>
      </c>
      <c r="AS292" s="32">
        <f t="shared" si="174"/>
        <v>0</v>
      </c>
      <c r="AT292" s="33">
        <f t="shared" si="175"/>
        <v>50000</v>
      </c>
      <c r="AU292" s="33">
        <f t="shared" si="176"/>
        <v>200000</v>
      </c>
      <c r="AV292" s="33">
        <v>257500</v>
      </c>
      <c r="AW292" s="33">
        <f t="shared" si="177"/>
        <v>0</v>
      </c>
      <c r="AX292" s="33">
        <f t="shared" si="178"/>
        <v>0</v>
      </c>
      <c r="AY292" s="34">
        <f t="shared" si="179"/>
        <v>7504.6503690000009</v>
      </c>
    </row>
    <row r="293" spans="1:51" ht="15.75" customHeight="1" x14ac:dyDescent="0.3">
      <c r="A293" s="166" t="s">
        <v>493</v>
      </c>
      <c r="B293" s="99">
        <v>6535.97</v>
      </c>
      <c r="C293" s="99">
        <v>24461</v>
      </c>
      <c r="D293" s="99">
        <v>102253.66</v>
      </c>
      <c r="E293" s="99">
        <v>88945.31</v>
      </c>
      <c r="F293" s="119">
        <v>150000</v>
      </c>
      <c r="G293" s="118">
        <v>12500</v>
      </c>
      <c r="H293" s="182">
        <v>46381</v>
      </c>
      <c r="I293" s="182">
        <v>46432</v>
      </c>
      <c r="J293" s="166">
        <v>4.5999999999999996</v>
      </c>
      <c r="K293" s="166">
        <v>4.2</v>
      </c>
      <c r="L293" s="167" t="s">
        <v>1207</v>
      </c>
      <c r="M293" s="168" t="s">
        <v>1205</v>
      </c>
      <c r="N293" s="169">
        <v>0.02</v>
      </c>
      <c r="O293" s="21">
        <f t="shared" si="144"/>
        <v>0.39999999999999947</v>
      </c>
      <c r="P293" s="21" t="str">
        <f t="shared" si="145"/>
        <v>N</v>
      </c>
      <c r="Q293" s="22">
        <f t="shared" si="146"/>
        <v>30996.97</v>
      </c>
      <c r="R293" s="8" t="str">
        <f t="shared" si="147"/>
        <v>N</v>
      </c>
      <c r="S293" s="23">
        <f t="shared" si="148"/>
        <v>0.39999999999999947</v>
      </c>
      <c r="T293" s="24">
        <f t="shared" si="149"/>
        <v>50000</v>
      </c>
      <c r="U293" s="24">
        <f t="shared" si="150"/>
        <v>200000</v>
      </c>
      <c r="V293" s="24">
        <f t="shared" si="151"/>
        <v>257500</v>
      </c>
      <c r="W293" s="24">
        <f t="shared" si="152"/>
        <v>31616.9094</v>
      </c>
      <c r="X293" s="24">
        <f t="shared" si="153"/>
        <v>0</v>
      </c>
      <c r="Y293" s="24">
        <f t="shared" si="154"/>
        <v>31616.9094</v>
      </c>
      <c r="Z293" s="24">
        <f t="shared" si="155"/>
        <v>0</v>
      </c>
      <c r="AA293" s="25" t="str">
        <f t="shared" si="156"/>
        <v>N</v>
      </c>
      <c r="AB293" s="26">
        <f t="shared" si="157"/>
        <v>0</v>
      </c>
      <c r="AC293" s="27">
        <f t="shared" si="158"/>
        <v>50000</v>
      </c>
      <c r="AD293" s="28">
        <f t="shared" si="159"/>
        <v>200000</v>
      </c>
      <c r="AE293" s="28">
        <f t="shared" si="160"/>
        <v>257500</v>
      </c>
      <c r="AF293" s="28">
        <f t="shared" si="161"/>
        <v>0</v>
      </c>
      <c r="AG293" s="28">
        <f t="shared" si="162"/>
        <v>0</v>
      </c>
      <c r="AH293" s="28">
        <f t="shared" si="163"/>
        <v>0</v>
      </c>
      <c r="AI293" s="28">
        <f t="shared" si="164"/>
        <v>0</v>
      </c>
      <c r="AJ293" s="29" t="str">
        <f t="shared" si="165"/>
        <v>N</v>
      </c>
      <c r="AK293" s="30">
        <f t="shared" si="166"/>
        <v>0</v>
      </c>
      <c r="AL293" s="31">
        <f t="shared" si="167"/>
        <v>50000</v>
      </c>
      <c r="AM293" s="31">
        <f t="shared" si="168"/>
        <v>200000</v>
      </c>
      <c r="AN293" s="31">
        <f t="shared" si="169"/>
        <v>257500</v>
      </c>
      <c r="AO293" s="31">
        <f t="shared" si="170"/>
        <v>0</v>
      </c>
      <c r="AP293" s="31">
        <f t="shared" si="171"/>
        <v>0</v>
      </c>
      <c r="AQ293" s="31">
        <f t="shared" si="172"/>
        <v>0</v>
      </c>
      <c r="AR293" s="31">
        <f t="shared" si="173"/>
        <v>0</v>
      </c>
      <c r="AS293" s="32">
        <f t="shared" si="174"/>
        <v>0</v>
      </c>
      <c r="AT293" s="33">
        <f t="shared" si="175"/>
        <v>50000</v>
      </c>
      <c r="AU293" s="33">
        <f t="shared" si="176"/>
        <v>200000</v>
      </c>
      <c r="AV293" s="33">
        <v>257500</v>
      </c>
      <c r="AW293" s="33">
        <f t="shared" si="177"/>
        <v>0</v>
      </c>
      <c r="AX293" s="33">
        <f t="shared" si="178"/>
        <v>0</v>
      </c>
      <c r="AY293" s="34">
        <f t="shared" si="179"/>
        <v>0</v>
      </c>
    </row>
    <row r="294" spans="1:51" ht="15.75" customHeight="1" x14ac:dyDescent="0.3">
      <c r="A294" s="166" t="s">
        <v>494</v>
      </c>
      <c r="B294" s="99">
        <v>15668.76</v>
      </c>
      <c r="C294" s="99">
        <v>34160.449999999997</v>
      </c>
      <c r="D294" s="99">
        <v>63053.86</v>
      </c>
      <c r="E294" s="99">
        <v>57490.82</v>
      </c>
      <c r="F294" s="119">
        <v>66000</v>
      </c>
      <c r="G294" s="118">
        <v>0</v>
      </c>
      <c r="H294" s="182">
        <v>46391</v>
      </c>
      <c r="I294" s="182">
        <v>46419</v>
      </c>
      <c r="J294" s="166">
        <v>3.5</v>
      </c>
      <c r="K294" s="166">
        <v>1.9</v>
      </c>
      <c r="L294" s="167" t="s">
        <v>1206</v>
      </c>
      <c r="M294" s="168" t="s">
        <v>1205</v>
      </c>
      <c r="N294" s="169">
        <v>0</v>
      </c>
      <c r="O294" s="21">
        <f t="shared" si="144"/>
        <v>1.6</v>
      </c>
      <c r="P294" s="21" t="str">
        <f t="shared" si="145"/>
        <v>N</v>
      </c>
      <c r="Q294" s="22">
        <f t="shared" si="146"/>
        <v>49829.21</v>
      </c>
      <c r="R294" s="8" t="str">
        <f t="shared" si="147"/>
        <v>N</v>
      </c>
      <c r="S294" s="23">
        <f t="shared" si="148"/>
        <v>1.6</v>
      </c>
      <c r="T294" s="24">
        <f t="shared" si="149"/>
        <v>20500</v>
      </c>
      <c r="U294" s="24">
        <f t="shared" si="150"/>
        <v>100000</v>
      </c>
      <c r="V294" s="24">
        <f t="shared" si="151"/>
        <v>257500</v>
      </c>
      <c r="W294" s="24">
        <f t="shared" si="152"/>
        <v>20500</v>
      </c>
      <c r="X294" s="24">
        <f t="shared" si="153"/>
        <v>0</v>
      </c>
      <c r="Y294" s="24">
        <f t="shared" si="154"/>
        <v>20500</v>
      </c>
      <c r="Z294" s="24">
        <f t="shared" si="155"/>
        <v>29329.21</v>
      </c>
      <c r="AA294" s="25" t="str">
        <f t="shared" si="156"/>
        <v>N</v>
      </c>
      <c r="AB294" s="26">
        <f t="shared" si="157"/>
        <v>0.60000000000000009</v>
      </c>
      <c r="AC294" s="27">
        <f t="shared" si="158"/>
        <v>20500</v>
      </c>
      <c r="AD294" s="28">
        <f t="shared" si="159"/>
        <v>100000</v>
      </c>
      <c r="AE294" s="28">
        <f t="shared" si="160"/>
        <v>257500</v>
      </c>
      <c r="AF294" s="28">
        <f t="shared" si="161"/>
        <v>16446.14</v>
      </c>
      <c r="AG294" s="28">
        <f t="shared" si="162"/>
        <v>0</v>
      </c>
      <c r="AH294" s="28">
        <f t="shared" si="163"/>
        <v>16446.14</v>
      </c>
      <c r="AI294" s="28">
        <f t="shared" si="164"/>
        <v>33383.07</v>
      </c>
      <c r="AJ294" s="29" t="str">
        <f t="shared" si="165"/>
        <v>N</v>
      </c>
      <c r="AK294" s="30">
        <f t="shared" si="166"/>
        <v>0</v>
      </c>
      <c r="AL294" s="31">
        <f t="shared" si="167"/>
        <v>20500</v>
      </c>
      <c r="AM294" s="31">
        <f t="shared" si="168"/>
        <v>100000</v>
      </c>
      <c r="AN294" s="31">
        <f t="shared" si="169"/>
        <v>257500</v>
      </c>
      <c r="AO294" s="31">
        <f t="shared" si="170"/>
        <v>0</v>
      </c>
      <c r="AP294" s="31">
        <f t="shared" si="171"/>
        <v>0</v>
      </c>
      <c r="AQ294" s="31">
        <f t="shared" si="172"/>
        <v>0</v>
      </c>
      <c r="AR294" s="31">
        <f t="shared" si="173"/>
        <v>0</v>
      </c>
      <c r="AS294" s="32">
        <f t="shared" si="174"/>
        <v>0</v>
      </c>
      <c r="AT294" s="33">
        <f t="shared" si="175"/>
        <v>20500</v>
      </c>
      <c r="AU294" s="33">
        <f t="shared" si="176"/>
        <v>100000</v>
      </c>
      <c r="AV294" s="33">
        <v>257500</v>
      </c>
      <c r="AW294" s="33">
        <f t="shared" si="177"/>
        <v>0</v>
      </c>
      <c r="AX294" s="33">
        <f t="shared" si="178"/>
        <v>0</v>
      </c>
      <c r="AY294" s="34">
        <f t="shared" si="179"/>
        <v>62712.28</v>
      </c>
    </row>
    <row r="295" spans="1:51" ht="15.75" customHeight="1" x14ac:dyDescent="0.3">
      <c r="A295" s="166" t="s">
        <v>495</v>
      </c>
      <c r="B295" s="99">
        <v>17398.23</v>
      </c>
      <c r="C295" s="99">
        <v>5024.82</v>
      </c>
      <c r="D295" s="99">
        <v>68593.279999999999</v>
      </c>
      <c r="E295" s="99">
        <v>68034.210000000006</v>
      </c>
      <c r="F295" s="119">
        <v>90000</v>
      </c>
      <c r="G295" s="118">
        <v>0</v>
      </c>
      <c r="H295" s="182">
        <v>46502</v>
      </c>
      <c r="I295" s="182">
        <v>46512</v>
      </c>
      <c r="J295" s="166">
        <v>3.6</v>
      </c>
      <c r="K295" s="166">
        <v>2</v>
      </c>
      <c r="L295" s="167" t="s">
        <v>1206</v>
      </c>
      <c r="M295" s="168" t="s">
        <v>1204</v>
      </c>
      <c r="N295" s="169">
        <v>0</v>
      </c>
      <c r="O295" s="21">
        <f t="shared" si="144"/>
        <v>1.6</v>
      </c>
      <c r="P295" s="21" t="str">
        <f t="shared" si="145"/>
        <v>N</v>
      </c>
      <c r="Q295" s="22">
        <f t="shared" si="146"/>
        <v>22423.05</v>
      </c>
      <c r="R295" s="8" t="str">
        <f t="shared" si="147"/>
        <v>N</v>
      </c>
      <c r="S295" s="23">
        <f t="shared" si="148"/>
        <v>3.2</v>
      </c>
      <c r="T295" s="24">
        <f t="shared" si="149"/>
        <v>20500</v>
      </c>
      <c r="U295" s="24">
        <f t="shared" si="150"/>
        <v>100000</v>
      </c>
      <c r="V295" s="24">
        <f t="shared" si="151"/>
        <v>257500</v>
      </c>
      <c r="W295" s="24">
        <f t="shared" si="152"/>
        <v>10250</v>
      </c>
      <c r="X295" s="24">
        <f t="shared" si="153"/>
        <v>0</v>
      </c>
      <c r="Y295" s="24">
        <f t="shared" si="154"/>
        <v>10250</v>
      </c>
      <c r="Z295" s="24">
        <f t="shared" si="155"/>
        <v>12173.05</v>
      </c>
      <c r="AA295" s="25" t="str">
        <f t="shared" si="156"/>
        <v>N</v>
      </c>
      <c r="AB295" s="26">
        <f t="shared" si="157"/>
        <v>2.2000000000000002</v>
      </c>
      <c r="AC295" s="27">
        <f t="shared" si="158"/>
        <v>20500</v>
      </c>
      <c r="AD295" s="28">
        <f t="shared" si="159"/>
        <v>100000</v>
      </c>
      <c r="AE295" s="28">
        <f t="shared" si="160"/>
        <v>257500</v>
      </c>
      <c r="AF295" s="28">
        <f t="shared" si="161"/>
        <v>10250</v>
      </c>
      <c r="AG295" s="28">
        <f t="shared" si="162"/>
        <v>0</v>
      </c>
      <c r="AH295" s="28">
        <f t="shared" si="163"/>
        <v>10250</v>
      </c>
      <c r="AI295" s="28">
        <f t="shared" si="164"/>
        <v>12173.05</v>
      </c>
      <c r="AJ295" s="29" t="str">
        <f t="shared" si="165"/>
        <v>N</v>
      </c>
      <c r="AK295" s="30">
        <f t="shared" si="166"/>
        <v>1.2000000000000002</v>
      </c>
      <c r="AL295" s="31">
        <f t="shared" si="167"/>
        <v>20500</v>
      </c>
      <c r="AM295" s="31">
        <f t="shared" si="168"/>
        <v>100000</v>
      </c>
      <c r="AN295" s="31">
        <f t="shared" si="169"/>
        <v>257500</v>
      </c>
      <c r="AO295" s="31">
        <f t="shared" si="170"/>
        <v>10250</v>
      </c>
      <c r="AP295" s="31">
        <f t="shared" si="171"/>
        <v>0</v>
      </c>
      <c r="AQ295" s="31">
        <f t="shared" si="172"/>
        <v>10250</v>
      </c>
      <c r="AR295" s="31">
        <f t="shared" si="173"/>
        <v>12173.05</v>
      </c>
      <c r="AS295" s="32">
        <f t="shared" si="174"/>
        <v>0.20000000000000018</v>
      </c>
      <c r="AT295" s="33">
        <f t="shared" si="175"/>
        <v>20500</v>
      </c>
      <c r="AU295" s="33">
        <f t="shared" si="176"/>
        <v>100000</v>
      </c>
      <c r="AV295" s="33">
        <v>257500</v>
      </c>
      <c r="AW295" s="33">
        <f t="shared" si="177"/>
        <v>328.36000000000058</v>
      </c>
      <c r="AX295" s="33">
        <f t="shared" si="178"/>
        <v>22094.69</v>
      </c>
      <c r="AY295" s="34">
        <f t="shared" si="179"/>
        <v>58613.84</v>
      </c>
    </row>
    <row r="296" spans="1:51" ht="15.75" customHeight="1" x14ac:dyDescent="0.3">
      <c r="A296" s="166" t="s">
        <v>496</v>
      </c>
      <c r="B296" s="99">
        <v>10700.53</v>
      </c>
      <c r="C296" s="99">
        <v>21303.9</v>
      </c>
      <c r="D296" s="99">
        <v>92587.75</v>
      </c>
      <c r="E296" s="99">
        <v>81369.820000000007</v>
      </c>
      <c r="F296" s="119">
        <v>90000</v>
      </c>
      <c r="G296" s="118">
        <v>0</v>
      </c>
      <c r="H296" s="182">
        <v>46418</v>
      </c>
      <c r="I296" s="182">
        <v>46468</v>
      </c>
      <c r="J296" s="166">
        <v>2</v>
      </c>
      <c r="K296" s="166">
        <v>1.4</v>
      </c>
      <c r="L296" s="167" t="s">
        <v>1207</v>
      </c>
      <c r="M296" s="168" t="s">
        <v>1205</v>
      </c>
      <c r="N296" s="169">
        <v>0</v>
      </c>
      <c r="O296" s="21">
        <f t="shared" si="144"/>
        <v>0.60000000000000009</v>
      </c>
      <c r="P296" s="21" t="str">
        <f t="shared" si="145"/>
        <v>N</v>
      </c>
      <c r="Q296" s="22">
        <f t="shared" si="146"/>
        <v>32004.43</v>
      </c>
      <c r="R296" s="8" t="str">
        <f t="shared" si="147"/>
        <v>N</v>
      </c>
      <c r="S296" s="23">
        <f t="shared" si="148"/>
        <v>0.60000000000000009</v>
      </c>
      <c r="T296" s="24">
        <f t="shared" si="149"/>
        <v>50000</v>
      </c>
      <c r="U296" s="24">
        <f t="shared" si="150"/>
        <v>200000</v>
      </c>
      <c r="V296" s="24">
        <f t="shared" si="151"/>
        <v>257500</v>
      </c>
      <c r="W296" s="24">
        <f t="shared" si="152"/>
        <v>32004.43</v>
      </c>
      <c r="X296" s="24">
        <f t="shared" si="153"/>
        <v>0</v>
      </c>
      <c r="Y296" s="24">
        <f t="shared" si="154"/>
        <v>32004.43</v>
      </c>
      <c r="Z296" s="24">
        <f t="shared" si="155"/>
        <v>0</v>
      </c>
      <c r="AA296" s="25" t="str">
        <f t="shared" si="156"/>
        <v>N</v>
      </c>
      <c r="AB296" s="26">
        <f t="shared" si="157"/>
        <v>0</v>
      </c>
      <c r="AC296" s="27">
        <f t="shared" si="158"/>
        <v>50000</v>
      </c>
      <c r="AD296" s="28">
        <f t="shared" si="159"/>
        <v>200000</v>
      </c>
      <c r="AE296" s="28">
        <f t="shared" si="160"/>
        <v>257500</v>
      </c>
      <c r="AF296" s="28">
        <f t="shared" si="161"/>
        <v>0</v>
      </c>
      <c r="AG296" s="28">
        <f t="shared" si="162"/>
        <v>0</v>
      </c>
      <c r="AH296" s="28">
        <f t="shared" si="163"/>
        <v>0</v>
      </c>
      <c r="AI296" s="28">
        <f t="shared" si="164"/>
        <v>0</v>
      </c>
      <c r="AJ296" s="29" t="str">
        <f t="shared" si="165"/>
        <v>N</v>
      </c>
      <c r="AK296" s="30">
        <f t="shared" si="166"/>
        <v>0</v>
      </c>
      <c r="AL296" s="31">
        <f t="shared" si="167"/>
        <v>50000</v>
      </c>
      <c r="AM296" s="31">
        <f t="shared" si="168"/>
        <v>200000</v>
      </c>
      <c r="AN296" s="31">
        <f t="shared" si="169"/>
        <v>257500</v>
      </c>
      <c r="AO296" s="31">
        <f t="shared" si="170"/>
        <v>0</v>
      </c>
      <c r="AP296" s="31">
        <f t="shared" si="171"/>
        <v>0</v>
      </c>
      <c r="AQ296" s="31">
        <f t="shared" si="172"/>
        <v>0</v>
      </c>
      <c r="AR296" s="31">
        <f t="shared" si="173"/>
        <v>0</v>
      </c>
      <c r="AS296" s="32">
        <f t="shared" si="174"/>
        <v>0</v>
      </c>
      <c r="AT296" s="33">
        <f t="shared" si="175"/>
        <v>50000</v>
      </c>
      <c r="AU296" s="33">
        <f t="shared" si="176"/>
        <v>200000</v>
      </c>
      <c r="AV296" s="33">
        <v>257500</v>
      </c>
      <c r="AW296" s="33">
        <f t="shared" si="177"/>
        <v>0</v>
      </c>
      <c r="AX296" s="33">
        <f t="shared" si="178"/>
        <v>0</v>
      </c>
      <c r="AY296" s="34">
        <f t="shared" si="179"/>
        <v>0</v>
      </c>
    </row>
    <row r="297" spans="1:51" ht="15.75" customHeight="1" x14ac:dyDescent="0.3">
      <c r="A297" s="166" t="s">
        <v>497</v>
      </c>
      <c r="B297" s="99">
        <v>7854.33</v>
      </c>
      <c r="C297" s="99">
        <v>16020.44</v>
      </c>
      <c r="D297" s="99">
        <v>97740.38</v>
      </c>
      <c r="E297" s="99">
        <v>96509.48</v>
      </c>
      <c r="F297" s="119">
        <v>105000</v>
      </c>
      <c r="G297" s="118">
        <v>0</v>
      </c>
      <c r="H297" s="182">
        <v>46236</v>
      </c>
      <c r="I297" s="182">
        <v>46271</v>
      </c>
      <c r="J297" s="166">
        <v>3.6</v>
      </c>
      <c r="K297" s="166">
        <v>0.1</v>
      </c>
      <c r="L297" s="167" t="s">
        <v>1207</v>
      </c>
      <c r="M297" s="168" t="s">
        <v>1204</v>
      </c>
      <c r="N297" s="169">
        <v>0.01</v>
      </c>
      <c r="O297" s="21">
        <f t="shared" si="144"/>
        <v>3.5</v>
      </c>
      <c r="P297" s="21" t="str">
        <f t="shared" si="145"/>
        <v>N</v>
      </c>
      <c r="Q297" s="22">
        <f t="shared" si="146"/>
        <v>23874.77</v>
      </c>
      <c r="R297" s="8" t="str">
        <f t="shared" si="147"/>
        <v>N</v>
      </c>
      <c r="S297" s="23">
        <f t="shared" si="148"/>
        <v>7</v>
      </c>
      <c r="T297" s="24">
        <f t="shared" si="149"/>
        <v>50000</v>
      </c>
      <c r="U297" s="24">
        <f t="shared" si="150"/>
        <v>200000</v>
      </c>
      <c r="V297" s="24">
        <f t="shared" si="151"/>
        <v>257500</v>
      </c>
      <c r="W297" s="24">
        <f t="shared" si="152"/>
        <v>12056.75885</v>
      </c>
      <c r="X297" s="24">
        <f t="shared" si="153"/>
        <v>0</v>
      </c>
      <c r="Y297" s="24">
        <f t="shared" si="154"/>
        <v>12056.75885</v>
      </c>
      <c r="Z297" s="24">
        <f t="shared" si="155"/>
        <v>12056.75885</v>
      </c>
      <c r="AA297" s="25" t="str">
        <f t="shared" si="156"/>
        <v>N</v>
      </c>
      <c r="AB297" s="26">
        <f t="shared" si="157"/>
        <v>6</v>
      </c>
      <c r="AC297" s="27">
        <f t="shared" si="158"/>
        <v>50000</v>
      </c>
      <c r="AD297" s="28">
        <f t="shared" si="159"/>
        <v>200000</v>
      </c>
      <c r="AE297" s="28">
        <f t="shared" si="160"/>
        <v>257500</v>
      </c>
      <c r="AF297" s="28">
        <f t="shared" si="161"/>
        <v>12177.3264385</v>
      </c>
      <c r="AG297" s="28">
        <f t="shared" si="162"/>
        <v>0</v>
      </c>
      <c r="AH297" s="28">
        <f t="shared" si="163"/>
        <v>12177.3264385</v>
      </c>
      <c r="AI297" s="28">
        <f t="shared" si="164"/>
        <v>12177.3264385</v>
      </c>
      <c r="AJ297" s="29" t="str">
        <f t="shared" si="165"/>
        <v>N</v>
      </c>
      <c r="AK297" s="30">
        <f t="shared" si="166"/>
        <v>5</v>
      </c>
      <c r="AL297" s="31">
        <f t="shared" si="167"/>
        <v>50000</v>
      </c>
      <c r="AM297" s="31">
        <f t="shared" si="168"/>
        <v>200000</v>
      </c>
      <c r="AN297" s="31">
        <f t="shared" si="169"/>
        <v>257500</v>
      </c>
      <c r="AO297" s="31">
        <f t="shared" si="170"/>
        <v>12299.099702885</v>
      </c>
      <c r="AP297" s="31">
        <f t="shared" si="171"/>
        <v>0</v>
      </c>
      <c r="AQ297" s="31">
        <f t="shared" si="172"/>
        <v>12299.099702885</v>
      </c>
      <c r="AR297" s="31">
        <f t="shared" si="173"/>
        <v>12299.099702885</v>
      </c>
      <c r="AS297" s="32">
        <f t="shared" si="174"/>
        <v>4</v>
      </c>
      <c r="AT297" s="33">
        <f t="shared" si="175"/>
        <v>50000</v>
      </c>
      <c r="AU297" s="33">
        <f t="shared" si="176"/>
        <v>200000</v>
      </c>
      <c r="AV297" s="33">
        <v>257500</v>
      </c>
      <c r="AW297" s="33">
        <f t="shared" si="177"/>
        <v>12422.09069991385</v>
      </c>
      <c r="AX297" s="33">
        <f t="shared" si="178"/>
        <v>12422.09069991385</v>
      </c>
      <c r="AY297" s="34">
        <f t="shared" si="179"/>
        <v>48955.275691298855</v>
      </c>
    </row>
    <row r="298" spans="1:51" ht="15.75" customHeight="1" x14ac:dyDescent="0.3">
      <c r="A298" s="166" t="s">
        <v>498</v>
      </c>
      <c r="B298" s="99">
        <v>8091.1</v>
      </c>
      <c r="C298" s="99">
        <v>16502.05</v>
      </c>
      <c r="D298" s="99">
        <v>87236.4</v>
      </c>
      <c r="E298" s="99">
        <v>78163.679999999993</v>
      </c>
      <c r="F298" s="119">
        <v>90000</v>
      </c>
      <c r="G298" s="118">
        <v>12500</v>
      </c>
      <c r="H298" s="182">
        <v>46527</v>
      </c>
      <c r="I298" s="182">
        <v>46543</v>
      </c>
      <c r="J298" s="166">
        <v>4.4000000000000004</v>
      </c>
      <c r="K298" s="166">
        <v>0.8</v>
      </c>
      <c r="L298" s="167" t="s">
        <v>1206</v>
      </c>
      <c r="M298" s="168" t="s">
        <v>1203</v>
      </c>
      <c r="N298" s="169">
        <v>0.03</v>
      </c>
      <c r="O298" s="21">
        <f t="shared" si="144"/>
        <v>3.6000000000000005</v>
      </c>
      <c r="P298" s="21" t="str">
        <f t="shared" si="145"/>
        <v>N</v>
      </c>
      <c r="Q298" s="22">
        <f t="shared" si="146"/>
        <v>24593.15</v>
      </c>
      <c r="R298" s="8" t="str">
        <f t="shared" si="147"/>
        <v>N</v>
      </c>
      <c r="S298" s="23">
        <f t="shared" si="148"/>
        <v>4.8000000000000007</v>
      </c>
      <c r="T298" s="24">
        <f t="shared" si="149"/>
        <v>20500</v>
      </c>
      <c r="U298" s="24">
        <f t="shared" si="150"/>
        <v>100000</v>
      </c>
      <c r="V298" s="24">
        <f t="shared" si="151"/>
        <v>257500</v>
      </c>
      <c r="W298" s="24">
        <f t="shared" si="152"/>
        <v>9572.7000000000044</v>
      </c>
      <c r="X298" s="24">
        <f t="shared" si="153"/>
        <v>0</v>
      </c>
      <c r="Y298" s="24">
        <f t="shared" si="154"/>
        <v>9572.7000000000044</v>
      </c>
      <c r="Z298" s="24">
        <f t="shared" si="155"/>
        <v>15758.244499999997</v>
      </c>
      <c r="AA298" s="25" t="str">
        <f t="shared" si="156"/>
        <v>N</v>
      </c>
      <c r="AB298" s="26">
        <f t="shared" si="157"/>
        <v>3.8000000000000007</v>
      </c>
      <c r="AC298" s="27">
        <f t="shared" si="158"/>
        <v>20500</v>
      </c>
      <c r="AD298" s="28">
        <f t="shared" si="159"/>
        <v>100000</v>
      </c>
      <c r="AE298" s="28">
        <f t="shared" si="160"/>
        <v>257500</v>
      </c>
      <c r="AF298" s="28">
        <f t="shared" si="161"/>
        <v>2393.1750000000011</v>
      </c>
      <c r="AG298" s="28">
        <f t="shared" si="162"/>
        <v>0</v>
      </c>
      <c r="AH298" s="28">
        <f t="shared" si="163"/>
        <v>2393.1750000000011</v>
      </c>
      <c r="AI298" s="28">
        <f t="shared" si="164"/>
        <v>23697.697834999999</v>
      </c>
      <c r="AJ298" s="29" t="str">
        <f t="shared" si="165"/>
        <v>N</v>
      </c>
      <c r="AK298" s="30">
        <f t="shared" si="166"/>
        <v>2.8000000000000007</v>
      </c>
      <c r="AL298" s="31">
        <f t="shared" si="167"/>
        <v>20500</v>
      </c>
      <c r="AM298" s="31">
        <f t="shared" si="168"/>
        <v>100000</v>
      </c>
      <c r="AN298" s="31">
        <f t="shared" si="169"/>
        <v>257500</v>
      </c>
      <c r="AO298" s="31">
        <f t="shared" si="170"/>
        <v>0</v>
      </c>
      <c r="AP298" s="31">
        <f t="shared" si="171"/>
        <v>0</v>
      </c>
      <c r="AQ298" s="31">
        <f t="shared" si="172"/>
        <v>0</v>
      </c>
      <c r="AR298" s="31">
        <f t="shared" si="173"/>
        <v>26873.599020050002</v>
      </c>
      <c r="AS298" s="32">
        <f t="shared" si="174"/>
        <v>1.8000000000000007</v>
      </c>
      <c r="AT298" s="33">
        <f t="shared" si="175"/>
        <v>20500</v>
      </c>
      <c r="AU298" s="33">
        <f t="shared" si="176"/>
        <v>100000</v>
      </c>
      <c r="AV298" s="33">
        <v>257500</v>
      </c>
      <c r="AW298" s="33">
        <f t="shared" si="177"/>
        <v>598.29375000000027</v>
      </c>
      <c r="AX298" s="33">
        <f t="shared" si="178"/>
        <v>27081.5132406515</v>
      </c>
      <c r="AY298" s="34">
        <f t="shared" si="179"/>
        <v>93411.054595701498</v>
      </c>
    </row>
    <row r="299" spans="1:51" ht="15.75" customHeight="1" x14ac:dyDescent="0.3">
      <c r="A299" s="166" t="s">
        <v>499</v>
      </c>
      <c r="B299" s="99">
        <v>8264.5</v>
      </c>
      <c r="C299" s="99">
        <v>7221.76</v>
      </c>
      <c r="D299" s="99">
        <v>46027.15</v>
      </c>
      <c r="E299" s="99">
        <v>36339.85</v>
      </c>
      <c r="F299" s="119">
        <v>206000</v>
      </c>
      <c r="G299" s="118">
        <v>12500</v>
      </c>
      <c r="H299" s="182">
        <v>46517</v>
      </c>
      <c r="I299" s="182">
        <v>46533</v>
      </c>
      <c r="J299" s="166">
        <v>3.5</v>
      </c>
      <c r="K299" s="166">
        <v>0.1</v>
      </c>
      <c r="L299" s="167" t="s">
        <v>1206</v>
      </c>
      <c r="M299" s="168" t="s">
        <v>1203</v>
      </c>
      <c r="N299" s="169">
        <v>2.7E-2</v>
      </c>
      <c r="O299" s="21">
        <f t="shared" si="144"/>
        <v>3.4</v>
      </c>
      <c r="P299" s="21" t="str">
        <f t="shared" si="145"/>
        <v>N</v>
      </c>
      <c r="Q299" s="22">
        <f t="shared" si="146"/>
        <v>15486.26</v>
      </c>
      <c r="R299" s="8" t="str">
        <f t="shared" si="147"/>
        <v>N</v>
      </c>
      <c r="S299" s="23">
        <f t="shared" si="148"/>
        <v>4.5333333333333332</v>
      </c>
      <c r="T299" s="24">
        <f t="shared" si="149"/>
        <v>20500</v>
      </c>
      <c r="U299" s="24">
        <f t="shared" si="150"/>
        <v>100000</v>
      </c>
      <c r="V299" s="24">
        <f t="shared" si="151"/>
        <v>257500</v>
      </c>
      <c r="W299" s="24">
        <f t="shared" si="152"/>
        <v>11928.291764999998</v>
      </c>
      <c r="X299" s="24">
        <f t="shared" si="153"/>
        <v>0</v>
      </c>
      <c r="Y299" s="24">
        <f t="shared" si="154"/>
        <v>11928.291764999998</v>
      </c>
      <c r="Z299" s="24">
        <f t="shared" si="155"/>
        <v>3976.0972550000006</v>
      </c>
      <c r="AA299" s="25" t="str">
        <f t="shared" si="156"/>
        <v>N</v>
      </c>
      <c r="AB299" s="26">
        <f t="shared" si="157"/>
        <v>3.5333333333333332</v>
      </c>
      <c r="AC299" s="27">
        <f t="shared" si="158"/>
        <v>20500</v>
      </c>
      <c r="AD299" s="28">
        <f t="shared" si="159"/>
        <v>100000</v>
      </c>
      <c r="AE299" s="28">
        <f t="shared" si="160"/>
        <v>257500</v>
      </c>
      <c r="AF299" s="28">
        <f t="shared" si="161"/>
        <v>12250.355642654999</v>
      </c>
      <c r="AG299" s="28">
        <f t="shared" si="162"/>
        <v>0</v>
      </c>
      <c r="AH299" s="28">
        <f t="shared" si="163"/>
        <v>12250.355642654999</v>
      </c>
      <c r="AI299" s="28">
        <f t="shared" si="164"/>
        <v>4083.4518808849989</v>
      </c>
      <c r="AJ299" s="29" t="str">
        <f t="shared" si="165"/>
        <v>N</v>
      </c>
      <c r="AK299" s="30">
        <f t="shared" si="166"/>
        <v>2.5333333333333332</v>
      </c>
      <c r="AL299" s="31">
        <f t="shared" si="167"/>
        <v>20500</v>
      </c>
      <c r="AM299" s="31">
        <f t="shared" si="168"/>
        <v>100000</v>
      </c>
      <c r="AN299" s="31">
        <f t="shared" si="169"/>
        <v>257500</v>
      </c>
      <c r="AO299" s="31">
        <f t="shared" si="170"/>
        <v>12581.115245006684</v>
      </c>
      <c r="AP299" s="31">
        <f t="shared" si="171"/>
        <v>0</v>
      </c>
      <c r="AQ299" s="31">
        <f t="shared" si="172"/>
        <v>12581.115245006684</v>
      </c>
      <c r="AR299" s="31">
        <f t="shared" si="173"/>
        <v>4193.7050816688934</v>
      </c>
      <c r="AS299" s="32">
        <f t="shared" si="174"/>
        <v>1.5333333333333332</v>
      </c>
      <c r="AT299" s="33">
        <f t="shared" si="175"/>
        <v>20500</v>
      </c>
      <c r="AU299" s="33">
        <f t="shared" si="176"/>
        <v>100000</v>
      </c>
      <c r="AV299" s="33">
        <v>257500</v>
      </c>
      <c r="AW299" s="33">
        <f t="shared" si="177"/>
        <v>11055.178010503736</v>
      </c>
      <c r="AX299" s="33">
        <f t="shared" si="178"/>
        <v>6172.5624649920792</v>
      </c>
      <c r="AY299" s="34">
        <f t="shared" si="179"/>
        <v>18425.81668254597</v>
      </c>
    </row>
    <row r="300" spans="1:51" ht="15.75" customHeight="1" x14ac:dyDescent="0.3">
      <c r="A300" s="166" t="s">
        <v>500</v>
      </c>
      <c r="B300" s="99">
        <v>14455.91</v>
      </c>
      <c r="C300" s="99">
        <v>18376.77</v>
      </c>
      <c r="D300" s="99">
        <v>77828.67</v>
      </c>
      <c r="E300" s="99">
        <v>67962.03</v>
      </c>
      <c r="F300" s="119">
        <v>49000</v>
      </c>
      <c r="G300" s="118">
        <v>0</v>
      </c>
      <c r="H300" s="182">
        <v>46481</v>
      </c>
      <c r="I300" s="182">
        <v>46505</v>
      </c>
      <c r="J300" s="166">
        <v>4.5</v>
      </c>
      <c r="K300" s="166">
        <v>1</v>
      </c>
      <c r="L300" s="167" t="s">
        <v>1207</v>
      </c>
      <c r="M300" s="168" t="s">
        <v>1204</v>
      </c>
      <c r="N300" s="169">
        <v>0.06</v>
      </c>
      <c r="O300" s="21">
        <f t="shared" si="144"/>
        <v>3.5</v>
      </c>
      <c r="P300" s="21" t="str">
        <f t="shared" si="145"/>
        <v>N</v>
      </c>
      <c r="Q300" s="22">
        <f t="shared" si="146"/>
        <v>32832.68</v>
      </c>
      <c r="R300" s="8" t="str">
        <f t="shared" si="147"/>
        <v>N</v>
      </c>
      <c r="S300" s="23">
        <f t="shared" si="148"/>
        <v>7</v>
      </c>
      <c r="T300" s="24">
        <f t="shared" si="149"/>
        <v>50000</v>
      </c>
      <c r="U300" s="24">
        <f t="shared" si="150"/>
        <v>200000</v>
      </c>
      <c r="V300" s="24">
        <f t="shared" si="151"/>
        <v>257500</v>
      </c>
      <c r="W300" s="24">
        <f t="shared" si="152"/>
        <v>17401.320400000001</v>
      </c>
      <c r="X300" s="24">
        <f t="shared" si="153"/>
        <v>0</v>
      </c>
      <c r="Y300" s="24">
        <f t="shared" si="154"/>
        <v>17401.320400000001</v>
      </c>
      <c r="Z300" s="24">
        <f t="shared" si="155"/>
        <v>17401.320400000001</v>
      </c>
      <c r="AA300" s="25" t="str">
        <f t="shared" si="156"/>
        <v>N</v>
      </c>
      <c r="AB300" s="26">
        <f t="shared" si="157"/>
        <v>6</v>
      </c>
      <c r="AC300" s="27">
        <f t="shared" si="158"/>
        <v>50000</v>
      </c>
      <c r="AD300" s="28">
        <f t="shared" si="159"/>
        <v>200000</v>
      </c>
      <c r="AE300" s="28">
        <f t="shared" si="160"/>
        <v>257500</v>
      </c>
      <c r="AF300" s="28">
        <f t="shared" si="161"/>
        <v>18445.399624000001</v>
      </c>
      <c r="AG300" s="28">
        <f t="shared" si="162"/>
        <v>0</v>
      </c>
      <c r="AH300" s="28">
        <f t="shared" si="163"/>
        <v>18445.399624000001</v>
      </c>
      <c r="AI300" s="28">
        <f t="shared" si="164"/>
        <v>18445.399624000001</v>
      </c>
      <c r="AJ300" s="29" t="str">
        <f t="shared" si="165"/>
        <v>N</v>
      </c>
      <c r="AK300" s="30">
        <f t="shared" si="166"/>
        <v>5</v>
      </c>
      <c r="AL300" s="31">
        <f t="shared" si="167"/>
        <v>50000</v>
      </c>
      <c r="AM300" s="31">
        <f t="shared" si="168"/>
        <v>200000</v>
      </c>
      <c r="AN300" s="31">
        <f t="shared" si="169"/>
        <v>257500</v>
      </c>
      <c r="AO300" s="31">
        <f t="shared" si="170"/>
        <v>19552.123601440002</v>
      </c>
      <c r="AP300" s="31">
        <f t="shared" si="171"/>
        <v>0</v>
      </c>
      <c r="AQ300" s="31">
        <f t="shared" si="172"/>
        <v>19552.123601440002</v>
      </c>
      <c r="AR300" s="31">
        <f t="shared" si="173"/>
        <v>19552.123601440002</v>
      </c>
      <c r="AS300" s="32">
        <f t="shared" si="174"/>
        <v>4</v>
      </c>
      <c r="AT300" s="33">
        <f t="shared" si="175"/>
        <v>50000</v>
      </c>
      <c r="AU300" s="33">
        <f t="shared" si="176"/>
        <v>200000</v>
      </c>
      <c r="AV300" s="33">
        <v>257500</v>
      </c>
      <c r="AW300" s="33">
        <f t="shared" si="177"/>
        <v>20725.251017526403</v>
      </c>
      <c r="AX300" s="33">
        <f t="shared" si="178"/>
        <v>20725.251017526403</v>
      </c>
      <c r="AY300" s="34">
        <f t="shared" si="179"/>
        <v>76124.094642966404</v>
      </c>
    </row>
    <row r="301" spans="1:51" ht="15.75" customHeight="1" x14ac:dyDescent="0.3">
      <c r="A301" s="166" t="s">
        <v>501</v>
      </c>
      <c r="B301" s="99">
        <v>6159.67</v>
      </c>
      <c r="C301" s="99">
        <v>18967.580000000002</v>
      </c>
      <c r="D301" s="99">
        <v>101925.08</v>
      </c>
      <c r="E301" s="99">
        <v>93317.63</v>
      </c>
      <c r="F301" s="119">
        <v>112000</v>
      </c>
      <c r="G301" s="118">
        <v>0</v>
      </c>
      <c r="H301" s="182">
        <v>46524</v>
      </c>
      <c r="I301" s="182">
        <v>46559</v>
      </c>
      <c r="J301" s="166">
        <v>3.4</v>
      </c>
      <c r="K301" s="166">
        <v>2.6</v>
      </c>
      <c r="L301" s="167" t="s">
        <v>1207</v>
      </c>
      <c r="M301" s="168" t="s">
        <v>1204</v>
      </c>
      <c r="N301" s="169">
        <v>0.01</v>
      </c>
      <c r="O301" s="21">
        <f t="shared" si="144"/>
        <v>0.79999999999999982</v>
      </c>
      <c r="P301" s="21" t="str">
        <f t="shared" si="145"/>
        <v>N</v>
      </c>
      <c r="Q301" s="22">
        <f t="shared" si="146"/>
        <v>25127.25</v>
      </c>
      <c r="R301" s="8" t="str">
        <f t="shared" si="147"/>
        <v>N</v>
      </c>
      <c r="S301" s="23">
        <f t="shared" si="148"/>
        <v>1.5999999999999996</v>
      </c>
      <c r="T301" s="24">
        <f t="shared" si="149"/>
        <v>50000</v>
      </c>
      <c r="U301" s="24">
        <f t="shared" si="150"/>
        <v>200000</v>
      </c>
      <c r="V301" s="24">
        <f t="shared" si="151"/>
        <v>257500</v>
      </c>
      <c r="W301" s="24">
        <f t="shared" si="152"/>
        <v>12689.26125</v>
      </c>
      <c r="X301" s="24">
        <f t="shared" si="153"/>
        <v>0</v>
      </c>
      <c r="Y301" s="24">
        <f t="shared" si="154"/>
        <v>12689.26125</v>
      </c>
      <c r="Z301" s="24">
        <f t="shared" si="155"/>
        <v>12689.26125</v>
      </c>
      <c r="AA301" s="25" t="str">
        <f t="shared" si="156"/>
        <v>N</v>
      </c>
      <c r="AB301" s="26">
        <f t="shared" si="157"/>
        <v>0.59999999999999964</v>
      </c>
      <c r="AC301" s="27">
        <f t="shared" si="158"/>
        <v>50000</v>
      </c>
      <c r="AD301" s="28">
        <f t="shared" si="159"/>
        <v>200000</v>
      </c>
      <c r="AE301" s="28">
        <f t="shared" si="160"/>
        <v>257500</v>
      </c>
      <c r="AF301" s="28">
        <f t="shared" si="161"/>
        <v>12816.153862499999</v>
      </c>
      <c r="AG301" s="28">
        <f t="shared" si="162"/>
        <v>0</v>
      </c>
      <c r="AH301" s="28">
        <f t="shared" si="163"/>
        <v>12816.153862499999</v>
      </c>
      <c r="AI301" s="28">
        <f t="shared" si="164"/>
        <v>12816.153862499999</v>
      </c>
      <c r="AJ301" s="29" t="str">
        <f t="shared" si="165"/>
        <v>N</v>
      </c>
      <c r="AK301" s="30">
        <f t="shared" si="166"/>
        <v>0</v>
      </c>
      <c r="AL301" s="31">
        <f t="shared" si="167"/>
        <v>50000</v>
      </c>
      <c r="AM301" s="31">
        <f t="shared" si="168"/>
        <v>200000</v>
      </c>
      <c r="AN301" s="31">
        <f t="shared" si="169"/>
        <v>257500</v>
      </c>
      <c r="AO301" s="31">
        <f t="shared" si="170"/>
        <v>0</v>
      </c>
      <c r="AP301" s="31">
        <f t="shared" si="171"/>
        <v>0</v>
      </c>
      <c r="AQ301" s="31">
        <f t="shared" si="172"/>
        <v>0</v>
      </c>
      <c r="AR301" s="31">
        <f t="shared" si="173"/>
        <v>0</v>
      </c>
      <c r="AS301" s="32">
        <f t="shared" si="174"/>
        <v>0</v>
      </c>
      <c r="AT301" s="33">
        <f t="shared" si="175"/>
        <v>50000</v>
      </c>
      <c r="AU301" s="33">
        <f t="shared" si="176"/>
        <v>200000</v>
      </c>
      <c r="AV301" s="33">
        <v>257500</v>
      </c>
      <c r="AW301" s="33">
        <f t="shared" si="177"/>
        <v>0</v>
      </c>
      <c r="AX301" s="33">
        <f t="shared" si="178"/>
        <v>0</v>
      </c>
      <c r="AY301" s="34">
        <f t="shared" si="179"/>
        <v>25505.415112499999</v>
      </c>
    </row>
    <row r="302" spans="1:51" ht="15.75" customHeight="1" x14ac:dyDescent="0.3">
      <c r="A302" s="166" t="s">
        <v>502</v>
      </c>
      <c r="B302" s="99">
        <v>11180.73</v>
      </c>
      <c r="C302" s="99">
        <v>4175.21</v>
      </c>
      <c r="D302" s="99">
        <v>54032.79</v>
      </c>
      <c r="E302" s="99">
        <v>52110.81</v>
      </c>
      <c r="F302" s="119">
        <v>30000</v>
      </c>
      <c r="G302" s="118">
        <v>0</v>
      </c>
      <c r="H302" s="182">
        <v>46407</v>
      </c>
      <c r="I302" s="182">
        <v>46454</v>
      </c>
      <c r="J302" s="166">
        <v>4.8</v>
      </c>
      <c r="K302" s="166">
        <v>2.7</v>
      </c>
      <c r="L302" s="167" t="s">
        <v>1206</v>
      </c>
      <c r="M302" s="168" t="s">
        <v>1205</v>
      </c>
      <c r="N302" s="169">
        <v>0.02</v>
      </c>
      <c r="O302" s="21">
        <f t="shared" si="144"/>
        <v>2.0999999999999996</v>
      </c>
      <c r="P302" s="21" t="str">
        <f t="shared" si="145"/>
        <v>N</v>
      </c>
      <c r="Q302" s="22">
        <f t="shared" si="146"/>
        <v>15355.939999999999</v>
      </c>
      <c r="R302" s="8" t="str">
        <f t="shared" si="147"/>
        <v>N</v>
      </c>
      <c r="S302" s="23">
        <f t="shared" si="148"/>
        <v>2.0999999999999996</v>
      </c>
      <c r="T302" s="24">
        <f t="shared" si="149"/>
        <v>20500</v>
      </c>
      <c r="U302" s="24">
        <f t="shared" si="150"/>
        <v>100000</v>
      </c>
      <c r="V302" s="24">
        <f t="shared" si="151"/>
        <v>257500</v>
      </c>
      <c r="W302" s="24">
        <f t="shared" si="152"/>
        <v>15663.058799999999</v>
      </c>
      <c r="X302" s="24">
        <f t="shared" si="153"/>
        <v>0</v>
      </c>
      <c r="Y302" s="24">
        <f t="shared" si="154"/>
        <v>15663.058799999999</v>
      </c>
      <c r="Z302" s="24">
        <f t="shared" si="155"/>
        <v>0</v>
      </c>
      <c r="AA302" s="25" t="str">
        <f t="shared" si="156"/>
        <v>N</v>
      </c>
      <c r="AB302" s="26">
        <f t="shared" si="157"/>
        <v>1.0999999999999996</v>
      </c>
      <c r="AC302" s="27">
        <f t="shared" si="158"/>
        <v>20500</v>
      </c>
      <c r="AD302" s="28">
        <f t="shared" si="159"/>
        <v>100000</v>
      </c>
      <c r="AE302" s="28">
        <f t="shared" si="160"/>
        <v>257500</v>
      </c>
      <c r="AF302" s="28">
        <f t="shared" si="161"/>
        <v>15976.319975999999</v>
      </c>
      <c r="AG302" s="28">
        <f t="shared" si="162"/>
        <v>0</v>
      </c>
      <c r="AH302" s="28">
        <f t="shared" si="163"/>
        <v>15976.319975999999</v>
      </c>
      <c r="AI302" s="28">
        <f t="shared" si="164"/>
        <v>0</v>
      </c>
      <c r="AJ302" s="29" t="str">
        <f t="shared" si="165"/>
        <v>N</v>
      </c>
      <c r="AK302" s="30">
        <f t="shared" si="166"/>
        <v>9.9999999999999645E-2</v>
      </c>
      <c r="AL302" s="31">
        <f t="shared" si="167"/>
        <v>20500</v>
      </c>
      <c r="AM302" s="31">
        <f t="shared" si="168"/>
        <v>100000</v>
      </c>
      <c r="AN302" s="31">
        <f t="shared" si="169"/>
        <v>257500</v>
      </c>
      <c r="AO302" s="31">
        <f t="shared" si="170"/>
        <v>16295.846375519999</v>
      </c>
      <c r="AP302" s="31">
        <f t="shared" si="171"/>
        <v>0</v>
      </c>
      <c r="AQ302" s="31">
        <f t="shared" si="172"/>
        <v>16295.846375519999</v>
      </c>
      <c r="AR302" s="31">
        <f t="shared" si="173"/>
        <v>0</v>
      </c>
      <c r="AS302" s="32">
        <f t="shared" si="174"/>
        <v>0</v>
      </c>
      <c r="AT302" s="33">
        <f t="shared" si="175"/>
        <v>20500</v>
      </c>
      <c r="AU302" s="33">
        <f t="shared" si="176"/>
        <v>100000</v>
      </c>
      <c r="AV302" s="33">
        <v>257500</v>
      </c>
      <c r="AW302" s="33">
        <f t="shared" si="177"/>
        <v>0</v>
      </c>
      <c r="AX302" s="33">
        <f t="shared" si="178"/>
        <v>0</v>
      </c>
      <c r="AY302" s="34">
        <f t="shared" si="179"/>
        <v>0</v>
      </c>
    </row>
    <row r="303" spans="1:51" ht="15.75" customHeight="1" x14ac:dyDescent="0.3">
      <c r="A303" s="166" t="s">
        <v>503</v>
      </c>
      <c r="B303" s="99">
        <v>11955.95</v>
      </c>
      <c r="C303" s="99">
        <v>6868.99</v>
      </c>
      <c r="D303" s="99">
        <v>77840.72</v>
      </c>
      <c r="E303" s="99">
        <v>68879.360000000001</v>
      </c>
      <c r="F303" s="119">
        <v>72000</v>
      </c>
      <c r="G303" s="118">
        <v>0</v>
      </c>
      <c r="H303" s="182">
        <v>46243</v>
      </c>
      <c r="I303" s="182">
        <v>46300</v>
      </c>
      <c r="J303" s="166">
        <v>4.3</v>
      </c>
      <c r="K303" s="166">
        <v>0.1</v>
      </c>
      <c r="L303" s="167" t="s">
        <v>1206</v>
      </c>
      <c r="M303" s="168" t="s">
        <v>1204</v>
      </c>
      <c r="N303" s="169">
        <v>0.02</v>
      </c>
      <c r="O303" s="21">
        <f t="shared" si="144"/>
        <v>4.2</v>
      </c>
      <c r="P303" s="21" t="str">
        <f t="shared" si="145"/>
        <v>N</v>
      </c>
      <c r="Q303" s="22">
        <f t="shared" si="146"/>
        <v>18824.940000000002</v>
      </c>
      <c r="R303" s="8" t="str">
        <f t="shared" si="147"/>
        <v>N</v>
      </c>
      <c r="S303" s="23">
        <f t="shared" si="148"/>
        <v>8.4</v>
      </c>
      <c r="T303" s="24">
        <f t="shared" si="149"/>
        <v>20500</v>
      </c>
      <c r="U303" s="24">
        <f t="shared" si="150"/>
        <v>100000</v>
      </c>
      <c r="V303" s="24">
        <f t="shared" si="151"/>
        <v>257500</v>
      </c>
      <c r="W303" s="24">
        <f t="shared" si="152"/>
        <v>9600.7194000000018</v>
      </c>
      <c r="X303" s="24">
        <f t="shared" si="153"/>
        <v>0</v>
      </c>
      <c r="Y303" s="24">
        <f t="shared" si="154"/>
        <v>9600.7194000000018</v>
      </c>
      <c r="Z303" s="24">
        <f t="shared" si="155"/>
        <v>9600.7194000000018</v>
      </c>
      <c r="AA303" s="25" t="str">
        <f t="shared" si="156"/>
        <v>N</v>
      </c>
      <c r="AB303" s="26">
        <f t="shared" si="157"/>
        <v>7.4</v>
      </c>
      <c r="AC303" s="27">
        <f t="shared" si="158"/>
        <v>20500</v>
      </c>
      <c r="AD303" s="28">
        <f t="shared" si="159"/>
        <v>100000</v>
      </c>
      <c r="AE303" s="28">
        <f t="shared" si="160"/>
        <v>257500</v>
      </c>
      <c r="AF303" s="28">
        <f t="shared" si="161"/>
        <v>6279.2802999999985</v>
      </c>
      <c r="AG303" s="28">
        <f t="shared" si="162"/>
        <v>0</v>
      </c>
      <c r="AH303" s="28">
        <f t="shared" si="163"/>
        <v>6279.2802999999985</v>
      </c>
      <c r="AI303" s="28">
        <f t="shared" si="164"/>
        <v>13306.187276000004</v>
      </c>
      <c r="AJ303" s="29" t="str">
        <f t="shared" si="165"/>
        <v>N</v>
      </c>
      <c r="AK303" s="30">
        <f t="shared" si="166"/>
        <v>6.4</v>
      </c>
      <c r="AL303" s="31">
        <f t="shared" si="167"/>
        <v>20500</v>
      </c>
      <c r="AM303" s="31">
        <f t="shared" si="168"/>
        <v>100000</v>
      </c>
      <c r="AN303" s="31">
        <f t="shared" si="169"/>
        <v>257500</v>
      </c>
      <c r="AO303" s="31">
        <f t="shared" si="170"/>
        <v>2612.3676339999984</v>
      </c>
      <c r="AP303" s="31">
        <f t="shared" si="171"/>
        <v>0</v>
      </c>
      <c r="AQ303" s="31">
        <f t="shared" si="172"/>
        <v>2612.3676339999984</v>
      </c>
      <c r="AR303" s="31">
        <f t="shared" si="173"/>
        <v>17364.809293520004</v>
      </c>
      <c r="AS303" s="32">
        <f t="shared" si="174"/>
        <v>5.4</v>
      </c>
      <c r="AT303" s="33">
        <f t="shared" si="175"/>
        <v>20500</v>
      </c>
      <c r="AU303" s="33">
        <f t="shared" si="176"/>
        <v>100000</v>
      </c>
      <c r="AV303" s="33">
        <v>257500</v>
      </c>
      <c r="AW303" s="33">
        <f t="shared" si="177"/>
        <v>1833.4563330000001</v>
      </c>
      <c r="AX303" s="33">
        <f t="shared" si="178"/>
        <v>18543.264133070399</v>
      </c>
      <c r="AY303" s="34">
        <f t="shared" si="179"/>
        <v>58814.980102590409</v>
      </c>
    </row>
    <row r="304" spans="1:51" ht="15.75" customHeight="1" x14ac:dyDescent="0.3">
      <c r="A304" s="166" t="s">
        <v>504</v>
      </c>
      <c r="B304" s="99">
        <v>16586.93</v>
      </c>
      <c r="C304" s="99">
        <v>33955.410000000003</v>
      </c>
      <c r="D304" s="99">
        <v>87550.48</v>
      </c>
      <c r="E304" s="99">
        <v>81782.539999999994</v>
      </c>
      <c r="F304" s="119">
        <v>101000</v>
      </c>
      <c r="G304" s="118">
        <v>0</v>
      </c>
      <c r="H304" s="182">
        <v>46432</v>
      </c>
      <c r="I304" s="182">
        <v>46450</v>
      </c>
      <c r="J304" s="166">
        <v>1.7</v>
      </c>
      <c r="K304" s="166">
        <v>1.2</v>
      </c>
      <c r="L304" s="167" t="s">
        <v>1206</v>
      </c>
      <c r="M304" s="168" t="s">
        <v>1203</v>
      </c>
      <c r="N304" s="169">
        <v>0.02</v>
      </c>
      <c r="O304" s="21">
        <f t="shared" si="144"/>
        <v>0.5</v>
      </c>
      <c r="P304" s="21" t="str">
        <f t="shared" si="145"/>
        <v>N</v>
      </c>
      <c r="Q304" s="22">
        <f t="shared" si="146"/>
        <v>50542.340000000004</v>
      </c>
      <c r="R304" s="8" t="str">
        <f t="shared" si="147"/>
        <v>N</v>
      </c>
      <c r="S304" s="23">
        <f t="shared" si="148"/>
        <v>0.66666666666666663</v>
      </c>
      <c r="T304" s="24">
        <f t="shared" si="149"/>
        <v>20500</v>
      </c>
      <c r="U304" s="24">
        <f t="shared" si="150"/>
        <v>100000</v>
      </c>
      <c r="V304" s="24">
        <f t="shared" si="151"/>
        <v>257500</v>
      </c>
      <c r="W304" s="24">
        <f t="shared" si="152"/>
        <v>9337.1400000000031</v>
      </c>
      <c r="X304" s="24">
        <f t="shared" si="153"/>
        <v>0</v>
      </c>
      <c r="Y304" s="24">
        <f t="shared" si="154"/>
        <v>9337.1400000000031</v>
      </c>
      <c r="Z304" s="24">
        <f t="shared" si="155"/>
        <v>42216.046799999996</v>
      </c>
      <c r="AA304" s="25" t="str">
        <f t="shared" si="156"/>
        <v>N</v>
      </c>
      <c r="AB304" s="26">
        <f t="shared" si="157"/>
        <v>0</v>
      </c>
      <c r="AC304" s="27">
        <f t="shared" si="158"/>
        <v>20500</v>
      </c>
      <c r="AD304" s="28">
        <f t="shared" si="159"/>
        <v>100000</v>
      </c>
      <c r="AE304" s="28">
        <f t="shared" si="160"/>
        <v>257500</v>
      </c>
      <c r="AF304" s="28">
        <f t="shared" si="161"/>
        <v>0</v>
      </c>
      <c r="AG304" s="28">
        <f t="shared" si="162"/>
        <v>0</v>
      </c>
      <c r="AH304" s="28">
        <f t="shared" si="163"/>
        <v>0</v>
      </c>
      <c r="AI304" s="28">
        <f t="shared" si="164"/>
        <v>0</v>
      </c>
      <c r="AJ304" s="29" t="str">
        <f t="shared" si="165"/>
        <v>N</v>
      </c>
      <c r="AK304" s="30">
        <f t="shared" si="166"/>
        <v>0</v>
      </c>
      <c r="AL304" s="31">
        <f t="shared" si="167"/>
        <v>20500</v>
      </c>
      <c r="AM304" s="31">
        <f t="shared" si="168"/>
        <v>100000</v>
      </c>
      <c r="AN304" s="31">
        <f t="shared" si="169"/>
        <v>257500</v>
      </c>
      <c r="AO304" s="31">
        <f t="shared" si="170"/>
        <v>0</v>
      </c>
      <c r="AP304" s="31">
        <f t="shared" si="171"/>
        <v>0</v>
      </c>
      <c r="AQ304" s="31">
        <f t="shared" si="172"/>
        <v>0</v>
      </c>
      <c r="AR304" s="31">
        <f t="shared" si="173"/>
        <v>0</v>
      </c>
      <c r="AS304" s="32">
        <f t="shared" si="174"/>
        <v>0</v>
      </c>
      <c r="AT304" s="33">
        <f t="shared" si="175"/>
        <v>20500</v>
      </c>
      <c r="AU304" s="33">
        <f t="shared" si="176"/>
        <v>100000</v>
      </c>
      <c r="AV304" s="33">
        <v>257500</v>
      </c>
      <c r="AW304" s="33">
        <f t="shared" si="177"/>
        <v>0</v>
      </c>
      <c r="AX304" s="33">
        <f t="shared" si="178"/>
        <v>0</v>
      </c>
      <c r="AY304" s="34">
        <f t="shared" si="179"/>
        <v>42216.046799999996</v>
      </c>
    </row>
    <row r="305" spans="1:51" ht="15.75" customHeight="1" x14ac:dyDescent="0.3">
      <c r="A305" s="166" t="s">
        <v>505</v>
      </c>
      <c r="B305" s="99">
        <v>17665.79</v>
      </c>
      <c r="C305" s="99">
        <v>8434.33</v>
      </c>
      <c r="D305" s="99">
        <v>87994.07</v>
      </c>
      <c r="E305" s="99">
        <v>86949.79</v>
      </c>
      <c r="F305" s="119">
        <v>120000</v>
      </c>
      <c r="G305" s="118">
        <v>0</v>
      </c>
      <c r="H305" s="182">
        <v>46509</v>
      </c>
      <c r="I305" s="182">
        <v>46575</v>
      </c>
      <c r="J305" s="166">
        <v>4.9000000000000004</v>
      </c>
      <c r="K305" s="166">
        <v>1.8</v>
      </c>
      <c r="L305" s="167" t="s">
        <v>1206</v>
      </c>
      <c r="M305" s="168" t="s">
        <v>1203</v>
      </c>
      <c r="N305" s="169">
        <v>0.04</v>
      </c>
      <c r="O305" s="21">
        <f t="shared" si="144"/>
        <v>3.1000000000000005</v>
      </c>
      <c r="P305" s="21" t="str">
        <f t="shared" si="145"/>
        <v>N</v>
      </c>
      <c r="Q305" s="22">
        <f t="shared" si="146"/>
        <v>26100.120000000003</v>
      </c>
      <c r="R305" s="8" t="str">
        <f t="shared" si="147"/>
        <v>N</v>
      </c>
      <c r="S305" s="23">
        <f t="shared" si="148"/>
        <v>4.1333333333333337</v>
      </c>
      <c r="T305" s="24">
        <f t="shared" si="149"/>
        <v>20500</v>
      </c>
      <c r="U305" s="24">
        <f t="shared" si="150"/>
        <v>100000</v>
      </c>
      <c r="V305" s="24">
        <f t="shared" si="151"/>
        <v>257500</v>
      </c>
      <c r="W305" s="24">
        <f t="shared" si="152"/>
        <v>9004.4474999999948</v>
      </c>
      <c r="X305" s="24">
        <f t="shared" si="153"/>
        <v>0</v>
      </c>
      <c r="Y305" s="24">
        <f t="shared" si="154"/>
        <v>9004.4474999999948</v>
      </c>
      <c r="Z305" s="24">
        <f t="shared" si="155"/>
        <v>18139.67730000001</v>
      </c>
      <c r="AA305" s="25" t="str">
        <f t="shared" si="156"/>
        <v>N</v>
      </c>
      <c r="AB305" s="26">
        <f t="shared" si="157"/>
        <v>3.1333333333333337</v>
      </c>
      <c r="AC305" s="27">
        <f t="shared" si="158"/>
        <v>20500</v>
      </c>
      <c r="AD305" s="28">
        <f t="shared" si="159"/>
        <v>100000</v>
      </c>
      <c r="AE305" s="28">
        <f t="shared" si="160"/>
        <v>257500</v>
      </c>
      <c r="AF305" s="28">
        <f t="shared" si="161"/>
        <v>2251.1118749999987</v>
      </c>
      <c r="AG305" s="28">
        <f t="shared" si="162"/>
        <v>0</v>
      </c>
      <c r="AH305" s="28">
        <f t="shared" si="163"/>
        <v>2251.1118749999987</v>
      </c>
      <c r="AI305" s="28">
        <f t="shared" si="164"/>
        <v>25978.777917000007</v>
      </c>
      <c r="AJ305" s="29" t="str">
        <f t="shared" si="165"/>
        <v>N</v>
      </c>
      <c r="AK305" s="30">
        <f t="shared" si="166"/>
        <v>2.1333333333333337</v>
      </c>
      <c r="AL305" s="31">
        <f t="shared" si="167"/>
        <v>20500</v>
      </c>
      <c r="AM305" s="31">
        <f t="shared" si="168"/>
        <v>100000</v>
      </c>
      <c r="AN305" s="31">
        <f t="shared" si="169"/>
        <v>257500</v>
      </c>
      <c r="AO305" s="31">
        <f t="shared" si="170"/>
        <v>0</v>
      </c>
      <c r="AP305" s="31">
        <f t="shared" si="171"/>
        <v>0</v>
      </c>
      <c r="AQ305" s="31">
        <f t="shared" si="172"/>
        <v>0</v>
      </c>
      <c r="AR305" s="31">
        <f t="shared" si="173"/>
        <v>29359.085383680005</v>
      </c>
      <c r="AS305" s="32">
        <f t="shared" si="174"/>
        <v>1.1333333333333337</v>
      </c>
      <c r="AT305" s="33">
        <f t="shared" si="175"/>
        <v>20500</v>
      </c>
      <c r="AU305" s="33">
        <f t="shared" si="176"/>
        <v>100000</v>
      </c>
      <c r="AV305" s="33">
        <v>257500</v>
      </c>
      <c r="AW305" s="33">
        <f t="shared" si="177"/>
        <v>562.77796874999967</v>
      </c>
      <c r="AX305" s="33">
        <f t="shared" si="178"/>
        <v>29970.670830277206</v>
      </c>
      <c r="AY305" s="34">
        <f t="shared" si="179"/>
        <v>103448.21143095722</v>
      </c>
    </row>
    <row r="306" spans="1:51" ht="15.75" customHeight="1" x14ac:dyDescent="0.3">
      <c r="A306" s="166" t="s">
        <v>506</v>
      </c>
      <c r="B306" s="99">
        <v>10978.54</v>
      </c>
      <c r="C306" s="99">
        <v>12392.33</v>
      </c>
      <c r="D306" s="99">
        <v>56624.98</v>
      </c>
      <c r="E306" s="99">
        <v>51653.7</v>
      </c>
      <c r="F306" s="119">
        <v>72000</v>
      </c>
      <c r="G306" s="118">
        <v>0</v>
      </c>
      <c r="H306" s="182">
        <v>46325</v>
      </c>
      <c r="I306" s="182">
        <v>46337</v>
      </c>
      <c r="J306" s="166">
        <v>1.9</v>
      </c>
      <c r="K306" s="166">
        <v>1.6</v>
      </c>
      <c r="L306" s="167" t="s">
        <v>1206</v>
      </c>
      <c r="M306" s="168" t="s">
        <v>1205</v>
      </c>
      <c r="N306" s="169">
        <v>0.05</v>
      </c>
      <c r="O306" s="21">
        <f t="shared" si="144"/>
        <v>0.29999999999999982</v>
      </c>
      <c r="P306" s="21" t="str">
        <f t="shared" si="145"/>
        <v>N</v>
      </c>
      <c r="Q306" s="22">
        <f t="shared" si="146"/>
        <v>23370.870000000003</v>
      </c>
      <c r="R306" s="8" t="str">
        <f t="shared" si="147"/>
        <v>N</v>
      </c>
      <c r="S306" s="23">
        <f t="shared" si="148"/>
        <v>0.29999999999999982</v>
      </c>
      <c r="T306" s="24">
        <f t="shared" si="149"/>
        <v>20500</v>
      </c>
      <c r="U306" s="24">
        <f t="shared" si="150"/>
        <v>100000</v>
      </c>
      <c r="V306" s="24">
        <f t="shared" si="151"/>
        <v>257500</v>
      </c>
      <c r="W306" s="24">
        <f t="shared" si="152"/>
        <v>20500</v>
      </c>
      <c r="X306" s="24">
        <f t="shared" si="153"/>
        <v>0</v>
      </c>
      <c r="Y306" s="24">
        <f t="shared" si="154"/>
        <v>20500</v>
      </c>
      <c r="Z306" s="24">
        <f t="shared" si="155"/>
        <v>4039.4135000000024</v>
      </c>
      <c r="AA306" s="25" t="str">
        <f t="shared" si="156"/>
        <v>N</v>
      </c>
      <c r="AB306" s="26">
        <f t="shared" si="157"/>
        <v>0</v>
      </c>
      <c r="AC306" s="27">
        <f t="shared" si="158"/>
        <v>20500</v>
      </c>
      <c r="AD306" s="28">
        <f t="shared" si="159"/>
        <v>100000</v>
      </c>
      <c r="AE306" s="28">
        <f t="shared" si="160"/>
        <v>257500</v>
      </c>
      <c r="AF306" s="28">
        <f t="shared" si="161"/>
        <v>0</v>
      </c>
      <c r="AG306" s="28">
        <f t="shared" si="162"/>
        <v>0</v>
      </c>
      <c r="AH306" s="28">
        <f t="shared" si="163"/>
        <v>0</v>
      </c>
      <c r="AI306" s="28">
        <f t="shared" si="164"/>
        <v>0</v>
      </c>
      <c r="AJ306" s="29" t="str">
        <f t="shared" si="165"/>
        <v>N</v>
      </c>
      <c r="AK306" s="30">
        <f t="shared" si="166"/>
        <v>0</v>
      </c>
      <c r="AL306" s="31">
        <f t="shared" si="167"/>
        <v>20500</v>
      </c>
      <c r="AM306" s="31">
        <f t="shared" si="168"/>
        <v>100000</v>
      </c>
      <c r="AN306" s="31">
        <f t="shared" si="169"/>
        <v>257500</v>
      </c>
      <c r="AO306" s="31">
        <f t="shared" si="170"/>
        <v>0</v>
      </c>
      <c r="AP306" s="31">
        <f t="shared" si="171"/>
        <v>0</v>
      </c>
      <c r="AQ306" s="31">
        <f t="shared" si="172"/>
        <v>0</v>
      </c>
      <c r="AR306" s="31">
        <f t="shared" si="173"/>
        <v>0</v>
      </c>
      <c r="AS306" s="32">
        <f t="shared" si="174"/>
        <v>0</v>
      </c>
      <c r="AT306" s="33">
        <f t="shared" si="175"/>
        <v>20500</v>
      </c>
      <c r="AU306" s="33">
        <f t="shared" si="176"/>
        <v>100000</v>
      </c>
      <c r="AV306" s="33">
        <v>257500</v>
      </c>
      <c r="AW306" s="33">
        <f t="shared" si="177"/>
        <v>0</v>
      </c>
      <c r="AX306" s="33">
        <f t="shared" si="178"/>
        <v>0</v>
      </c>
      <c r="AY306" s="34">
        <f t="shared" si="179"/>
        <v>4039.4135000000024</v>
      </c>
    </row>
    <row r="307" spans="1:51" ht="15.75" customHeight="1" x14ac:dyDescent="0.3">
      <c r="A307" s="166" t="s">
        <v>507</v>
      </c>
      <c r="B307" s="99">
        <v>5279.73</v>
      </c>
      <c r="C307" s="99">
        <v>20305.900000000001</v>
      </c>
      <c r="D307" s="99">
        <v>42152.55</v>
      </c>
      <c r="E307" s="99">
        <v>32798.199999999997</v>
      </c>
      <c r="F307" s="119">
        <v>101000</v>
      </c>
      <c r="G307" s="118">
        <v>0</v>
      </c>
      <c r="H307" s="182">
        <v>46217</v>
      </c>
      <c r="I307" s="182">
        <v>46257</v>
      </c>
      <c r="J307" s="166">
        <v>2</v>
      </c>
      <c r="K307" s="166">
        <v>0.1</v>
      </c>
      <c r="L307" s="167" t="s">
        <v>1206</v>
      </c>
      <c r="M307" s="168" t="s">
        <v>1203</v>
      </c>
      <c r="N307" s="169">
        <v>5.1999999999999998E-2</v>
      </c>
      <c r="O307" s="21">
        <f t="shared" si="144"/>
        <v>1.9</v>
      </c>
      <c r="P307" s="21" t="str">
        <f t="shared" si="145"/>
        <v>N</v>
      </c>
      <c r="Q307" s="22">
        <f t="shared" si="146"/>
        <v>25585.63</v>
      </c>
      <c r="R307" s="8" t="str">
        <f t="shared" si="147"/>
        <v>N</v>
      </c>
      <c r="S307" s="23">
        <f t="shared" si="148"/>
        <v>2.5333333333333332</v>
      </c>
      <c r="T307" s="24">
        <f t="shared" si="149"/>
        <v>20500</v>
      </c>
      <c r="U307" s="24">
        <f t="shared" si="150"/>
        <v>100000</v>
      </c>
      <c r="V307" s="24">
        <f t="shared" si="151"/>
        <v>257500</v>
      </c>
      <c r="W307" s="24">
        <f t="shared" si="152"/>
        <v>15375</v>
      </c>
      <c r="X307" s="24">
        <f t="shared" si="153"/>
        <v>0</v>
      </c>
      <c r="Y307" s="24">
        <f t="shared" si="154"/>
        <v>15375</v>
      </c>
      <c r="Z307" s="24">
        <f t="shared" si="155"/>
        <v>11541.082760000001</v>
      </c>
      <c r="AA307" s="25" t="str">
        <f t="shared" si="156"/>
        <v>N</v>
      </c>
      <c r="AB307" s="26">
        <f t="shared" si="157"/>
        <v>1.5333333333333332</v>
      </c>
      <c r="AC307" s="27">
        <f t="shared" si="158"/>
        <v>20500</v>
      </c>
      <c r="AD307" s="28">
        <f t="shared" si="159"/>
        <v>100000</v>
      </c>
      <c r="AE307" s="28">
        <f t="shared" si="160"/>
        <v>257500</v>
      </c>
      <c r="AF307" s="28">
        <f t="shared" si="161"/>
        <v>15375</v>
      </c>
      <c r="AG307" s="28">
        <f t="shared" si="162"/>
        <v>0</v>
      </c>
      <c r="AH307" s="28">
        <f t="shared" si="163"/>
        <v>15375</v>
      </c>
      <c r="AI307" s="28">
        <f t="shared" si="164"/>
        <v>12940.719063520002</v>
      </c>
      <c r="AJ307" s="29" t="str">
        <f t="shared" si="165"/>
        <v>N</v>
      </c>
      <c r="AK307" s="30">
        <f t="shared" si="166"/>
        <v>0.53333333333333321</v>
      </c>
      <c r="AL307" s="31">
        <f t="shared" si="167"/>
        <v>20500</v>
      </c>
      <c r="AM307" s="31">
        <f t="shared" si="168"/>
        <v>100000</v>
      </c>
      <c r="AN307" s="31">
        <f t="shared" si="169"/>
        <v>257500</v>
      </c>
      <c r="AO307" s="31">
        <f t="shared" si="170"/>
        <v>15375</v>
      </c>
      <c r="AP307" s="31">
        <f t="shared" si="171"/>
        <v>0</v>
      </c>
      <c r="AQ307" s="31">
        <f t="shared" si="172"/>
        <v>15375</v>
      </c>
      <c r="AR307" s="31">
        <f t="shared" si="173"/>
        <v>14413.136454823045</v>
      </c>
      <c r="AS307" s="32">
        <f t="shared" si="174"/>
        <v>0</v>
      </c>
      <c r="AT307" s="33">
        <f t="shared" si="175"/>
        <v>20500</v>
      </c>
      <c r="AU307" s="33">
        <f t="shared" si="176"/>
        <v>100000</v>
      </c>
      <c r="AV307" s="33">
        <v>257500</v>
      </c>
      <c r="AW307" s="33">
        <f t="shared" si="177"/>
        <v>0</v>
      </c>
      <c r="AX307" s="33">
        <f t="shared" si="178"/>
        <v>0</v>
      </c>
      <c r="AY307" s="34">
        <f t="shared" si="179"/>
        <v>38894.938278343048</v>
      </c>
    </row>
    <row r="308" spans="1:51" ht="15.75" customHeight="1" x14ac:dyDescent="0.3">
      <c r="A308" s="166" t="s">
        <v>508</v>
      </c>
      <c r="B308" s="99">
        <v>7566.31</v>
      </c>
      <c r="C308" s="99">
        <v>22444.95</v>
      </c>
      <c r="D308" s="99">
        <v>80252.05</v>
      </c>
      <c r="E308" s="99">
        <v>70067.91</v>
      </c>
      <c r="F308" s="119">
        <v>120000</v>
      </c>
      <c r="G308" s="118">
        <v>0</v>
      </c>
      <c r="H308" s="182">
        <v>46419</v>
      </c>
      <c r="I308" s="182">
        <v>46482</v>
      </c>
      <c r="J308" s="166">
        <v>4.2</v>
      </c>
      <c r="K308" s="166">
        <v>0.6</v>
      </c>
      <c r="L308" s="167" t="s">
        <v>1206</v>
      </c>
      <c r="M308" s="168" t="s">
        <v>1204</v>
      </c>
      <c r="N308" s="169">
        <v>0.04</v>
      </c>
      <c r="O308" s="21">
        <f t="shared" si="144"/>
        <v>3.6</v>
      </c>
      <c r="P308" s="21" t="str">
        <f t="shared" si="145"/>
        <v>N</v>
      </c>
      <c r="Q308" s="22">
        <f t="shared" si="146"/>
        <v>30011.260000000002</v>
      </c>
      <c r="R308" s="8" t="str">
        <f t="shared" si="147"/>
        <v>N</v>
      </c>
      <c r="S308" s="23">
        <f t="shared" si="148"/>
        <v>7.2</v>
      </c>
      <c r="T308" s="24">
        <f t="shared" si="149"/>
        <v>20500</v>
      </c>
      <c r="U308" s="24">
        <f t="shared" si="150"/>
        <v>100000</v>
      </c>
      <c r="V308" s="24">
        <f t="shared" si="151"/>
        <v>257500</v>
      </c>
      <c r="W308" s="24">
        <f t="shared" si="152"/>
        <v>9873.9749999999985</v>
      </c>
      <c r="X308" s="24">
        <f t="shared" si="153"/>
        <v>0</v>
      </c>
      <c r="Y308" s="24">
        <f t="shared" si="154"/>
        <v>9873.9749999999985</v>
      </c>
      <c r="Z308" s="24">
        <f t="shared" si="155"/>
        <v>21337.735400000005</v>
      </c>
      <c r="AA308" s="25" t="str">
        <f t="shared" si="156"/>
        <v>N</v>
      </c>
      <c r="AB308" s="26">
        <f t="shared" si="157"/>
        <v>6.2</v>
      </c>
      <c r="AC308" s="27">
        <f t="shared" si="158"/>
        <v>20500</v>
      </c>
      <c r="AD308" s="28">
        <f t="shared" si="159"/>
        <v>100000</v>
      </c>
      <c r="AE308" s="28">
        <f t="shared" si="160"/>
        <v>257500</v>
      </c>
      <c r="AF308" s="28">
        <f t="shared" si="161"/>
        <v>4936.9874999999993</v>
      </c>
      <c r="AG308" s="28">
        <f t="shared" si="162"/>
        <v>0</v>
      </c>
      <c r="AH308" s="28">
        <f t="shared" si="163"/>
        <v>4936.9874999999993</v>
      </c>
      <c r="AI308" s="28">
        <f t="shared" si="164"/>
        <v>27523.191316000004</v>
      </c>
      <c r="AJ308" s="29" t="str">
        <f t="shared" si="165"/>
        <v>N</v>
      </c>
      <c r="AK308" s="30">
        <f t="shared" si="166"/>
        <v>5.2</v>
      </c>
      <c r="AL308" s="31">
        <f t="shared" si="167"/>
        <v>20500</v>
      </c>
      <c r="AM308" s="31">
        <f t="shared" si="168"/>
        <v>100000</v>
      </c>
      <c r="AN308" s="31">
        <f t="shared" si="169"/>
        <v>257500</v>
      </c>
      <c r="AO308" s="31">
        <f t="shared" si="170"/>
        <v>2052.054250000001</v>
      </c>
      <c r="AP308" s="31">
        <f t="shared" si="171"/>
        <v>0</v>
      </c>
      <c r="AQ308" s="31">
        <f t="shared" si="172"/>
        <v>2052.054250000001</v>
      </c>
      <c r="AR308" s="31">
        <f t="shared" si="173"/>
        <v>31706.531718640006</v>
      </c>
      <c r="AS308" s="32">
        <f t="shared" si="174"/>
        <v>4.2</v>
      </c>
      <c r="AT308" s="33">
        <f t="shared" si="175"/>
        <v>20500</v>
      </c>
      <c r="AU308" s="33">
        <f t="shared" si="176"/>
        <v>100000</v>
      </c>
      <c r="AV308" s="33">
        <v>257500</v>
      </c>
      <c r="AW308" s="33">
        <f t="shared" si="177"/>
        <v>1442.4666249999991</v>
      </c>
      <c r="AX308" s="33">
        <f t="shared" si="178"/>
        <v>33666.462782385606</v>
      </c>
      <c r="AY308" s="34">
        <f t="shared" si="179"/>
        <v>114233.92121702564</v>
      </c>
    </row>
    <row r="309" spans="1:51" ht="15.75" customHeight="1" x14ac:dyDescent="0.3">
      <c r="A309" s="166" t="s">
        <v>509</v>
      </c>
      <c r="B309" s="99">
        <v>6716.29</v>
      </c>
      <c r="C309" s="99">
        <v>32266.400000000001</v>
      </c>
      <c r="D309" s="99">
        <v>65836.63</v>
      </c>
      <c r="E309" s="99">
        <v>59667.86</v>
      </c>
      <c r="F309" s="119">
        <v>300000</v>
      </c>
      <c r="G309" s="118">
        <v>0</v>
      </c>
      <c r="H309" s="182">
        <v>46301</v>
      </c>
      <c r="I309" s="182">
        <v>46386</v>
      </c>
      <c r="J309" s="166">
        <v>2.2999999999999998</v>
      </c>
      <c r="K309" s="166">
        <v>1.3</v>
      </c>
      <c r="L309" s="167" t="s">
        <v>1206</v>
      </c>
      <c r="M309" s="168" t="s">
        <v>1204</v>
      </c>
      <c r="N309" s="169">
        <v>1.6E-2</v>
      </c>
      <c r="O309" s="21">
        <f t="shared" si="144"/>
        <v>0.99999999999999978</v>
      </c>
      <c r="P309" s="21" t="str">
        <f t="shared" si="145"/>
        <v>N</v>
      </c>
      <c r="Q309" s="22">
        <f t="shared" si="146"/>
        <v>38982.69</v>
      </c>
      <c r="R309" s="8" t="str">
        <f t="shared" si="147"/>
        <v>N</v>
      </c>
      <c r="S309" s="23">
        <f t="shared" si="148"/>
        <v>1.9999999999999996</v>
      </c>
      <c r="T309" s="24">
        <f t="shared" si="149"/>
        <v>20500</v>
      </c>
      <c r="U309" s="24">
        <f t="shared" si="150"/>
        <v>100000</v>
      </c>
      <c r="V309" s="24">
        <f t="shared" si="151"/>
        <v>257500</v>
      </c>
      <c r="W309" s="24">
        <f t="shared" si="152"/>
        <v>0</v>
      </c>
      <c r="X309" s="24">
        <f t="shared" si="153"/>
        <v>0</v>
      </c>
      <c r="Y309" s="24">
        <f t="shared" si="154"/>
        <v>0</v>
      </c>
      <c r="Z309" s="24">
        <f t="shared" si="155"/>
        <v>39606.413039999999</v>
      </c>
      <c r="AA309" s="25" t="str">
        <f t="shared" si="156"/>
        <v>N</v>
      </c>
      <c r="AB309" s="26">
        <f t="shared" si="157"/>
        <v>0.99999999999999956</v>
      </c>
      <c r="AC309" s="27">
        <f t="shared" si="158"/>
        <v>20500</v>
      </c>
      <c r="AD309" s="28">
        <f t="shared" si="159"/>
        <v>100000</v>
      </c>
      <c r="AE309" s="28">
        <f t="shared" si="160"/>
        <v>257500</v>
      </c>
      <c r="AF309" s="28">
        <f t="shared" si="161"/>
        <v>0</v>
      </c>
      <c r="AG309" s="28">
        <f t="shared" si="162"/>
        <v>0</v>
      </c>
      <c r="AH309" s="28">
        <f t="shared" si="163"/>
        <v>0</v>
      </c>
      <c r="AI309" s="28">
        <f t="shared" si="164"/>
        <v>40240.11564864</v>
      </c>
      <c r="AJ309" s="29" t="str">
        <f t="shared" si="165"/>
        <v>N</v>
      </c>
      <c r="AK309" s="30">
        <f t="shared" si="166"/>
        <v>0</v>
      </c>
      <c r="AL309" s="31">
        <f t="shared" si="167"/>
        <v>20500</v>
      </c>
      <c r="AM309" s="31">
        <f t="shared" si="168"/>
        <v>100000</v>
      </c>
      <c r="AN309" s="31">
        <f t="shared" si="169"/>
        <v>257500</v>
      </c>
      <c r="AO309" s="31">
        <f t="shared" si="170"/>
        <v>0</v>
      </c>
      <c r="AP309" s="31">
        <f t="shared" si="171"/>
        <v>0</v>
      </c>
      <c r="AQ309" s="31">
        <f t="shared" si="172"/>
        <v>0</v>
      </c>
      <c r="AR309" s="31">
        <f t="shared" si="173"/>
        <v>0</v>
      </c>
      <c r="AS309" s="32">
        <f t="shared" si="174"/>
        <v>0</v>
      </c>
      <c r="AT309" s="33">
        <f t="shared" si="175"/>
        <v>20500</v>
      </c>
      <c r="AU309" s="33">
        <f t="shared" si="176"/>
        <v>100000</v>
      </c>
      <c r="AV309" s="33">
        <v>257500</v>
      </c>
      <c r="AW309" s="33">
        <f t="shared" si="177"/>
        <v>0</v>
      </c>
      <c r="AX309" s="33">
        <f t="shared" si="178"/>
        <v>0</v>
      </c>
      <c r="AY309" s="34">
        <f t="shared" si="179"/>
        <v>79846.528688639999</v>
      </c>
    </row>
    <row r="310" spans="1:51" ht="15.75" customHeight="1" x14ac:dyDescent="0.3">
      <c r="A310" s="166" t="s">
        <v>510</v>
      </c>
      <c r="B310" s="99">
        <v>10836.21</v>
      </c>
      <c r="C310" s="99">
        <v>8646.39</v>
      </c>
      <c r="D310" s="99">
        <v>90784.47</v>
      </c>
      <c r="E310" s="99">
        <v>88425.61</v>
      </c>
      <c r="F310" s="119">
        <v>60000</v>
      </c>
      <c r="G310" s="118">
        <v>0</v>
      </c>
      <c r="H310" s="182">
        <v>46297</v>
      </c>
      <c r="I310" s="182">
        <v>46379</v>
      </c>
      <c r="J310" s="166">
        <v>3.9</v>
      </c>
      <c r="K310" s="166">
        <v>3.7</v>
      </c>
      <c r="L310" s="167" t="s">
        <v>1206</v>
      </c>
      <c r="M310" s="168" t="s">
        <v>1205</v>
      </c>
      <c r="N310" s="169">
        <v>0.03</v>
      </c>
      <c r="O310" s="21">
        <f t="shared" si="144"/>
        <v>0.19999999999999973</v>
      </c>
      <c r="P310" s="21" t="str">
        <f t="shared" si="145"/>
        <v>N</v>
      </c>
      <c r="Q310" s="22">
        <f t="shared" si="146"/>
        <v>19482.599999999999</v>
      </c>
      <c r="R310" s="8" t="str">
        <f t="shared" si="147"/>
        <v>N</v>
      </c>
      <c r="S310" s="23">
        <f t="shared" si="148"/>
        <v>0.19999999999999973</v>
      </c>
      <c r="T310" s="24">
        <f t="shared" si="149"/>
        <v>20500</v>
      </c>
      <c r="U310" s="24">
        <f t="shared" si="150"/>
        <v>100000</v>
      </c>
      <c r="V310" s="24">
        <f t="shared" si="151"/>
        <v>257500</v>
      </c>
      <c r="W310" s="24">
        <f t="shared" si="152"/>
        <v>9215.5299999999988</v>
      </c>
      <c r="X310" s="24">
        <f t="shared" si="153"/>
        <v>0</v>
      </c>
      <c r="Y310" s="24">
        <f t="shared" si="154"/>
        <v>9215.5299999999988</v>
      </c>
      <c r="Z310" s="24">
        <f t="shared" si="155"/>
        <v>10851.547999999999</v>
      </c>
      <c r="AA310" s="25" t="str">
        <f t="shared" si="156"/>
        <v>N</v>
      </c>
      <c r="AB310" s="26">
        <f t="shared" si="157"/>
        <v>0</v>
      </c>
      <c r="AC310" s="27">
        <f t="shared" si="158"/>
        <v>20500</v>
      </c>
      <c r="AD310" s="28">
        <f t="shared" si="159"/>
        <v>100000</v>
      </c>
      <c r="AE310" s="28">
        <f t="shared" si="160"/>
        <v>257500</v>
      </c>
      <c r="AF310" s="28">
        <f t="shared" si="161"/>
        <v>0</v>
      </c>
      <c r="AG310" s="28">
        <f t="shared" si="162"/>
        <v>0</v>
      </c>
      <c r="AH310" s="28">
        <f t="shared" si="163"/>
        <v>0</v>
      </c>
      <c r="AI310" s="28">
        <f t="shared" si="164"/>
        <v>0</v>
      </c>
      <c r="AJ310" s="29" t="str">
        <f t="shared" si="165"/>
        <v>N</v>
      </c>
      <c r="AK310" s="30">
        <f t="shared" si="166"/>
        <v>0</v>
      </c>
      <c r="AL310" s="31">
        <f t="shared" si="167"/>
        <v>20500</v>
      </c>
      <c r="AM310" s="31">
        <f t="shared" si="168"/>
        <v>100000</v>
      </c>
      <c r="AN310" s="31">
        <f t="shared" si="169"/>
        <v>257500</v>
      </c>
      <c r="AO310" s="31">
        <f t="shared" si="170"/>
        <v>0</v>
      </c>
      <c r="AP310" s="31">
        <f t="shared" si="171"/>
        <v>0</v>
      </c>
      <c r="AQ310" s="31">
        <f t="shared" si="172"/>
        <v>0</v>
      </c>
      <c r="AR310" s="31">
        <f t="shared" si="173"/>
        <v>0</v>
      </c>
      <c r="AS310" s="32">
        <f t="shared" si="174"/>
        <v>0</v>
      </c>
      <c r="AT310" s="33">
        <f t="shared" si="175"/>
        <v>20500</v>
      </c>
      <c r="AU310" s="33">
        <f t="shared" si="176"/>
        <v>100000</v>
      </c>
      <c r="AV310" s="33">
        <v>257500</v>
      </c>
      <c r="AW310" s="33">
        <f t="shared" si="177"/>
        <v>0</v>
      </c>
      <c r="AX310" s="33">
        <f t="shared" si="178"/>
        <v>0</v>
      </c>
      <c r="AY310" s="34">
        <f t="shared" si="179"/>
        <v>10851.547999999999</v>
      </c>
    </row>
    <row r="311" spans="1:51" ht="15.75" customHeight="1" x14ac:dyDescent="0.3">
      <c r="A311" s="166" t="s">
        <v>511</v>
      </c>
      <c r="B311" s="99">
        <v>15734.58</v>
      </c>
      <c r="C311" s="99">
        <v>20357.16</v>
      </c>
      <c r="D311" s="99">
        <v>93051.66</v>
      </c>
      <c r="E311" s="99">
        <v>83192.899999999994</v>
      </c>
      <c r="F311" s="119">
        <v>80000</v>
      </c>
      <c r="G311" s="118">
        <v>0</v>
      </c>
      <c r="H311" s="182">
        <v>46528</v>
      </c>
      <c r="I311" s="182">
        <v>46557</v>
      </c>
      <c r="J311" s="166">
        <v>1.8</v>
      </c>
      <c r="K311" s="166">
        <v>1.8</v>
      </c>
      <c r="L311" s="167" t="s">
        <v>1206</v>
      </c>
      <c r="M311" s="168" t="s">
        <v>1203</v>
      </c>
      <c r="N311" s="169">
        <v>3.3000000000000002E-2</v>
      </c>
      <c r="O311" s="21">
        <f t="shared" si="144"/>
        <v>0</v>
      </c>
      <c r="P311" s="21" t="str">
        <f t="shared" si="145"/>
        <v>N</v>
      </c>
      <c r="Q311" s="22">
        <f t="shared" si="146"/>
        <v>36091.74</v>
      </c>
      <c r="R311" s="8" t="str">
        <f t="shared" si="147"/>
        <v>N</v>
      </c>
      <c r="S311" s="23">
        <f t="shared" si="148"/>
        <v>0</v>
      </c>
      <c r="T311" s="24">
        <f t="shared" si="149"/>
        <v>20500</v>
      </c>
      <c r="U311" s="24">
        <f t="shared" si="150"/>
        <v>100000</v>
      </c>
      <c r="V311" s="24">
        <f t="shared" si="151"/>
        <v>257500</v>
      </c>
      <c r="W311" s="24">
        <f t="shared" si="152"/>
        <v>0</v>
      </c>
      <c r="X311" s="24">
        <f t="shared" si="153"/>
        <v>0</v>
      </c>
      <c r="Y311" s="24">
        <f t="shared" si="154"/>
        <v>0</v>
      </c>
      <c r="Z311" s="24">
        <f t="shared" si="155"/>
        <v>0</v>
      </c>
      <c r="AA311" s="25" t="str">
        <f t="shared" si="156"/>
        <v>N</v>
      </c>
      <c r="AB311" s="26">
        <f t="shared" si="157"/>
        <v>0</v>
      </c>
      <c r="AC311" s="27">
        <f t="shared" si="158"/>
        <v>20500</v>
      </c>
      <c r="AD311" s="28">
        <f t="shared" si="159"/>
        <v>100000</v>
      </c>
      <c r="AE311" s="28">
        <f t="shared" si="160"/>
        <v>257500</v>
      </c>
      <c r="AF311" s="28">
        <f t="shared" si="161"/>
        <v>0</v>
      </c>
      <c r="AG311" s="28">
        <f t="shared" si="162"/>
        <v>0</v>
      </c>
      <c r="AH311" s="28">
        <f t="shared" si="163"/>
        <v>0</v>
      </c>
      <c r="AI311" s="28">
        <f t="shared" si="164"/>
        <v>0</v>
      </c>
      <c r="AJ311" s="29" t="str">
        <f t="shared" si="165"/>
        <v>N</v>
      </c>
      <c r="AK311" s="30">
        <f t="shared" si="166"/>
        <v>0</v>
      </c>
      <c r="AL311" s="31">
        <f t="shared" si="167"/>
        <v>20500</v>
      </c>
      <c r="AM311" s="31">
        <f t="shared" si="168"/>
        <v>100000</v>
      </c>
      <c r="AN311" s="31">
        <f t="shared" si="169"/>
        <v>257500</v>
      </c>
      <c r="AO311" s="31">
        <f t="shared" si="170"/>
        <v>0</v>
      </c>
      <c r="AP311" s="31">
        <f t="shared" si="171"/>
        <v>0</v>
      </c>
      <c r="AQ311" s="31">
        <f t="shared" si="172"/>
        <v>0</v>
      </c>
      <c r="AR311" s="31">
        <f t="shared" si="173"/>
        <v>0</v>
      </c>
      <c r="AS311" s="32">
        <f t="shared" si="174"/>
        <v>0</v>
      </c>
      <c r="AT311" s="33">
        <f t="shared" si="175"/>
        <v>20500</v>
      </c>
      <c r="AU311" s="33">
        <f t="shared" si="176"/>
        <v>100000</v>
      </c>
      <c r="AV311" s="33">
        <v>257500</v>
      </c>
      <c r="AW311" s="33">
        <f t="shared" si="177"/>
        <v>0</v>
      </c>
      <c r="AX311" s="33">
        <f t="shared" si="178"/>
        <v>0</v>
      </c>
      <c r="AY311" s="34">
        <f t="shared" si="179"/>
        <v>0</v>
      </c>
    </row>
    <row r="312" spans="1:51" ht="15.75" customHeight="1" x14ac:dyDescent="0.3">
      <c r="A312" s="166" t="s">
        <v>512</v>
      </c>
      <c r="B312" s="99">
        <v>18598.13</v>
      </c>
      <c r="C312" s="99">
        <v>7306.71</v>
      </c>
      <c r="D312" s="99">
        <v>64849.63</v>
      </c>
      <c r="E312" s="99">
        <v>55452.66</v>
      </c>
      <c r="F312" s="119">
        <v>46000</v>
      </c>
      <c r="G312" s="118">
        <v>12500</v>
      </c>
      <c r="H312" s="182">
        <v>46423</v>
      </c>
      <c r="I312" s="182">
        <v>46445</v>
      </c>
      <c r="J312" s="166">
        <v>1.7</v>
      </c>
      <c r="K312" s="166">
        <v>1.2</v>
      </c>
      <c r="L312" s="167" t="s">
        <v>1206</v>
      </c>
      <c r="M312" s="168" t="s">
        <v>1203</v>
      </c>
      <c r="N312" s="169">
        <v>0.04</v>
      </c>
      <c r="O312" s="21">
        <f t="shared" si="144"/>
        <v>0.5</v>
      </c>
      <c r="P312" s="21" t="str">
        <f t="shared" si="145"/>
        <v>N</v>
      </c>
      <c r="Q312" s="22">
        <f t="shared" si="146"/>
        <v>25904.84</v>
      </c>
      <c r="R312" s="8" t="str">
        <f t="shared" si="147"/>
        <v>N</v>
      </c>
      <c r="S312" s="23">
        <f t="shared" si="148"/>
        <v>0.66666666666666663</v>
      </c>
      <c r="T312" s="24">
        <f t="shared" si="149"/>
        <v>20500</v>
      </c>
      <c r="U312" s="24">
        <f t="shared" si="150"/>
        <v>100000</v>
      </c>
      <c r="V312" s="24">
        <f t="shared" si="151"/>
        <v>257500</v>
      </c>
      <c r="W312" s="24">
        <f t="shared" si="152"/>
        <v>15375</v>
      </c>
      <c r="X312" s="24">
        <f t="shared" si="153"/>
        <v>0</v>
      </c>
      <c r="Y312" s="24">
        <f t="shared" si="154"/>
        <v>15375</v>
      </c>
      <c r="Z312" s="24">
        <f t="shared" si="155"/>
        <v>11566.033600000002</v>
      </c>
      <c r="AA312" s="25" t="str">
        <f t="shared" si="156"/>
        <v>N</v>
      </c>
      <c r="AB312" s="26">
        <f t="shared" si="157"/>
        <v>0</v>
      </c>
      <c r="AC312" s="27">
        <f t="shared" si="158"/>
        <v>20500</v>
      </c>
      <c r="AD312" s="28">
        <f t="shared" si="159"/>
        <v>100000</v>
      </c>
      <c r="AE312" s="28">
        <f t="shared" si="160"/>
        <v>257500</v>
      </c>
      <c r="AF312" s="28">
        <f t="shared" si="161"/>
        <v>0</v>
      </c>
      <c r="AG312" s="28">
        <f t="shared" si="162"/>
        <v>0</v>
      </c>
      <c r="AH312" s="28">
        <f t="shared" si="163"/>
        <v>0</v>
      </c>
      <c r="AI312" s="28">
        <f t="shared" si="164"/>
        <v>0</v>
      </c>
      <c r="AJ312" s="29" t="str">
        <f t="shared" si="165"/>
        <v>N</v>
      </c>
      <c r="AK312" s="30">
        <f t="shared" si="166"/>
        <v>0</v>
      </c>
      <c r="AL312" s="31">
        <f t="shared" si="167"/>
        <v>20500</v>
      </c>
      <c r="AM312" s="31">
        <f t="shared" si="168"/>
        <v>100000</v>
      </c>
      <c r="AN312" s="31">
        <f t="shared" si="169"/>
        <v>257500</v>
      </c>
      <c r="AO312" s="31">
        <f t="shared" si="170"/>
        <v>0</v>
      </c>
      <c r="AP312" s="31">
        <f t="shared" si="171"/>
        <v>0</v>
      </c>
      <c r="AQ312" s="31">
        <f t="shared" si="172"/>
        <v>0</v>
      </c>
      <c r="AR312" s="31">
        <f t="shared" si="173"/>
        <v>0</v>
      </c>
      <c r="AS312" s="32">
        <f t="shared" si="174"/>
        <v>0</v>
      </c>
      <c r="AT312" s="33">
        <f t="shared" si="175"/>
        <v>20500</v>
      </c>
      <c r="AU312" s="33">
        <f t="shared" si="176"/>
        <v>100000</v>
      </c>
      <c r="AV312" s="33">
        <v>257500</v>
      </c>
      <c r="AW312" s="33">
        <f t="shared" si="177"/>
        <v>0</v>
      </c>
      <c r="AX312" s="33">
        <f t="shared" si="178"/>
        <v>0</v>
      </c>
      <c r="AY312" s="34">
        <f t="shared" si="179"/>
        <v>11566.033600000002</v>
      </c>
    </row>
    <row r="313" spans="1:51" ht="15.75" customHeight="1" x14ac:dyDescent="0.3">
      <c r="A313" s="166" t="s">
        <v>513</v>
      </c>
      <c r="B313" s="99">
        <v>10546.16</v>
      </c>
      <c r="C313" s="99">
        <v>2798.68</v>
      </c>
      <c r="D313" s="99">
        <v>30653.21</v>
      </c>
      <c r="E313" s="99">
        <v>19710.04</v>
      </c>
      <c r="F313" s="119">
        <v>80000</v>
      </c>
      <c r="G313" s="118">
        <v>12500</v>
      </c>
      <c r="H313" s="182">
        <v>46431</v>
      </c>
      <c r="I313" s="182">
        <v>46457</v>
      </c>
      <c r="J313" s="166">
        <v>4.4000000000000004</v>
      </c>
      <c r="K313" s="166">
        <v>0.5</v>
      </c>
      <c r="L313" s="167" t="s">
        <v>1206</v>
      </c>
      <c r="M313" s="168" t="s">
        <v>1205</v>
      </c>
      <c r="N313" s="169">
        <v>0.01</v>
      </c>
      <c r="O313" s="21">
        <f t="shared" si="144"/>
        <v>3.9000000000000004</v>
      </c>
      <c r="P313" s="21" t="str">
        <f t="shared" si="145"/>
        <v>N</v>
      </c>
      <c r="Q313" s="22">
        <f t="shared" si="146"/>
        <v>13344.84</v>
      </c>
      <c r="R313" s="8" t="str">
        <f t="shared" si="147"/>
        <v>N</v>
      </c>
      <c r="S313" s="23">
        <f t="shared" si="148"/>
        <v>3.9000000000000004</v>
      </c>
      <c r="T313" s="24">
        <f t="shared" si="149"/>
        <v>20500</v>
      </c>
      <c r="U313" s="24">
        <f t="shared" si="150"/>
        <v>100000</v>
      </c>
      <c r="V313" s="24">
        <f t="shared" si="151"/>
        <v>257500</v>
      </c>
      <c r="W313" s="24">
        <f t="shared" si="152"/>
        <v>13478.288399999999</v>
      </c>
      <c r="X313" s="24">
        <f t="shared" si="153"/>
        <v>0</v>
      </c>
      <c r="Y313" s="24">
        <f t="shared" si="154"/>
        <v>13478.288399999999</v>
      </c>
      <c r="Z313" s="24">
        <f t="shared" si="155"/>
        <v>0</v>
      </c>
      <c r="AA313" s="25" t="str">
        <f t="shared" si="156"/>
        <v>N</v>
      </c>
      <c r="AB313" s="26">
        <f t="shared" si="157"/>
        <v>2.9000000000000004</v>
      </c>
      <c r="AC313" s="27">
        <f t="shared" si="158"/>
        <v>20500</v>
      </c>
      <c r="AD313" s="28">
        <f t="shared" si="159"/>
        <v>100000</v>
      </c>
      <c r="AE313" s="28">
        <f t="shared" si="160"/>
        <v>257500</v>
      </c>
      <c r="AF313" s="28">
        <f t="shared" si="161"/>
        <v>13613.071284</v>
      </c>
      <c r="AG313" s="28">
        <f t="shared" si="162"/>
        <v>0</v>
      </c>
      <c r="AH313" s="28">
        <f t="shared" si="163"/>
        <v>13613.071284</v>
      </c>
      <c r="AI313" s="28">
        <f t="shared" si="164"/>
        <v>0</v>
      </c>
      <c r="AJ313" s="29" t="str">
        <f t="shared" si="165"/>
        <v>N</v>
      </c>
      <c r="AK313" s="30">
        <f t="shared" si="166"/>
        <v>1.9000000000000004</v>
      </c>
      <c r="AL313" s="31">
        <f t="shared" si="167"/>
        <v>20500</v>
      </c>
      <c r="AM313" s="31">
        <f t="shared" si="168"/>
        <v>100000</v>
      </c>
      <c r="AN313" s="31">
        <f t="shared" si="169"/>
        <v>257500</v>
      </c>
      <c r="AO313" s="31">
        <f t="shared" si="170"/>
        <v>13749.20199684</v>
      </c>
      <c r="AP313" s="31">
        <f t="shared" si="171"/>
        <v>0</v>
      </c>
      <c r="AQ313" s="31">
        <f t="shared" si="172"/>
        <v>13749.20199684</v>
      </c>
      <c r="AR313" s="31">
        <f t="shared" si="173"/>
        <v>0</v>
      </c>
      <c r="AS313" s="32">
        <f t="shared" si="174"/>
        <v>0.90000000000000036</v>
      </c>
      <c r="AT313" s="33">
        <f t="shared" si="175"/>
        <v>20500</v>
      </c>
      <c r="AU313" s="33">
        <f t="shared" si="176"/>
        <v>100000</v>
      </c>
      <c r="AV313" s="33">
        <v>257500</v>
      </c>
      <c r="AW313" s="33">
        <f t="shared" si="177"/>
        <v>13886.6940168084</v>
      </c>
      <c r="AX313" s="33">
        <f t="shared" si="178"/>
        <v>0</v>
      </c>
      <c r="AY313" s="34">
        <f t="shared" si="179"/>
        <v>0</v>
      </c>
    </row>
    <row r="314" spans="1:51" ht="15.75" customHeight="1" x14ac:dyDescent="0.3">
      <c r="A314" s="166" t="s">
        <v>514</v>
      </c>
      <c r="B314" s="99">
        <v>15144.19</v>
      </c>
      <c r="C314" s="99">
        <v>24918.639999999999</v>
      </c>
      <c r="D314" s="99">
        <v>112535.39</v>
      </c>
      <c r="E314" s="99">
        <v>107462.91</v>
      </c>
      <c r="F314" s="119">
        <v>150000</v>
      </c>
      <c r="G314" s="118">
        <v>12500</v>
      </c>
      <c r="H314" s="182">
        <v>46365</v>
      </c>
      <c r="I314" s="182">
        <v>46421</v>
      </c>
      <c r="J314" s="166">
        <v>2.1</v>
      </c>
      <c r="K314" s="166">
        <v>1.1000000000000001</v>
      </c>
      <c r="L314" s="167" t="s">
        <v>1206</v>
      </c>
      <c r="M314" s="168" t="s">
        <v>1205</v>
      </c>
      <c r="N314" s="169">
        <v>0.02</v>
      </c>
      <c r="O314" s="21">
        <f t="shared" si="144"/>
        <v>1</v>
      </c>
      <c r="P314" s="21" t="str">
        <f t="shared" si="145"/>
        <v>N</v>
      </c>
      <c r="Q314" s="22">
        <f t="shared" si="146"/>
        <v>40062.83</v>
      </c>
      <c r="R314" s="8" t="str">
        <f t="shared" si="147"/>
        <v>N</v>
      </c>
      <c r="S314" s="23">
        <f t="shared" si="148"/>
        <v>1</v>
      </c>
      <c r="T314" s="24">
        <f t="shared" si="149"/>
        <v>20500</v>
      </c>
      <c r="U314" s="24">
        <f t="shared" si="150"/>
        <v>100000</v>
      </c>
      <c r="V314" s="24">
        <f t="shared" si="151"/>
        <v>257500</v>
      </c>
      <c r="W314" s="24">
        <f t="shared" si="152"/>
        <v>0</v>
      </c>
      <c r="X314" s="24">
        <f t="shared" si="153"/>
        <v>0</v>
      </c>
      <c r="Y314" s="24">
        <f t="shared" si="154"/>
        <v>0</v>
      </c>
      <c r="Z314" s="24">
        <f t="shared" si="155"/>
        <v>40864.086600000002</v>
      </c>
      <c r="AA314" s="25" t="str">
        <f t="shared" si="156"/>
        <v>N</v>
      </c>
      <c r="AB314" s="26">
        <f t="shared" si="157"/>
        <v>0</v>
      </c>
      <c r="AC314" s="27">
        <f t="shared" si="158"/>
        <v>20500</v>
      </c>
      <c r="AD314" s="28">
        <f t="shared" si="159"/>
        <v>100000</v>
      </c>
      <c r="AE314" s="28">
        <f t="shared" si="160"/>
        <v>257500</v>
      </c>
      <c r="AF314" s="28">
        <f t="shared" si="161"/>
        <v>0</v>
      </c>
      <c r="AG314" s="28">
        <f t="shared" si="162"/>
        <v>0</v>
      </c>
      <c r="AH314" s="28">
        <f t="shared" si="163"/>
        <v>0</v>
      </c>
      <c r="AI314" s="28">
        <f t="shared" si="164"/>
        <v>0</v>
      </c>
      <c r="AJ314" s="29" t="str">
        <f t="shared" si="165"/>
        <v>N</v>
      </c>
      <c r="AK314" s="30">
        <f t="shared" si="166"/>
        <v>0</v>
      </c>
      <c r="AL314" s="31">
        <f t="shared" si="167"/>
        <v>20500</v>
      </c>
      <c r="AM314" s="31">
        <f t="shared" si="168"/>
        <v>100000</v>
      </c>
      <c r="AN314" s="31">
        <f t="shared" si="169"/>
        <v>257500</v>
      </c>
      <c r="AO314" s="31">
        <f t="shared" si="170"/>
        <v>0</v>
      </c>
      <c r="AP314" s="31">
        <f t="shared" si="171"/>
        <v>0</v>
      </c>
      <c r="AQ314" s="31">
        <f t="shared" si="172"/>
        <v>0</v>
      </c>
      <c r="AR314" s="31">
        <f t="shared" si="173"/>
        <v>0</v>
      </c>
      <c r="AS314" s="32">
        <f t="shared" si="174"/>
        <v>0</v>
      </c>
      <c r="AT314" s="33">
        <f t="shared" si="175"/>
        <v>20500</v>
      </c>
      <c r="AU314" s="33">
        <f t="shared" si="176"/>
        <v>100000</v>
      </c>
      <c r="AV314" s="33">
        <v>257500</v>
      </c>
      <c r="AW314" s="33">
        <f t="shared" si="177"/>
        <v>0</v>
      </c>
      <c r="AX314" s="33">
        <f t="shared" si="178"/>
        <v>0</v>
      </c>
      <c r="AY314" s="34">
        <f t="shared" si="179"/>
        <v>40864.086600000002</v>
      </c>
    </row>
    <row r="315" spans="1:51" ht="15.75" customHeight="1" x14ac:dyDescent="0.3">
      <c r="A315" s="166" t="s">
        <v>515</v>
      </c>
      <c r="B315" s="99">
        <v>17336.96</v>
      </c>
      <c r="C315" s="99">
        <v>480.67</v>
      </c>
      <c r="D315" s="99">
        <v>77485.960000000006</v>
      </c>
      <c r="E315" s="99">
        <v>77155.22</v>
      </c>
      <c r="F315" s="119">
        <v>80000</v>
      </c>
      <c r="G315" s="116">
        <v>12500</v>
      </c>
      <c r="H315" s="182">
        <v>46479</v>
      </c>
      <c r="I315" s="182">
        <v>46503</v>
      </c>
      <c r="J315" s="166">
        <v>1.7</v>
      </c>
      <c r="K315" s="166">
        <v>0.7</v>
      </c>
      <c r="L315" s="167" t="s">
        <v>1206</v>
      </c>
      <c r="M315" s="168" t="s">
        <v>1203</v>
      </c>
      <c r="N315" s="169">
        <v>0</v>
      </c>
      <c r="O315" s="21">
        <f t="shared" si="144"/>
        <v>1</v>
      </c>
      <c r="P315" s="21" t="str">
        <f t="shared" si="145"/>
        <v>N</v>
      </c>
      <c r="Q315" s="22">
        <f t="shared" si="146"/>
        <v>17817.629999999997</v>
      </c>
      <c r="R315" s="8" t="str">
        <f t="shared" si="147"/>
        <v>N</v>
      </c>
      <c r="S315" s="23">
        <f t="shared" si="148"/>
        <v>1.3333333333333333</v>
      </c>
      <c r="T315" s="24">
        <f t="shared" si="149"/>
        <v>20500</v>
      </c>
      <c r="U315" s="24">
        <f t="shared" si="150"/>
        <v>100000</v>
      </c>
      <c r="V315" s="24">
        <f t="shared" si="151"/>
        <v>257500</v>
      </c>
      <c r="W315" s="24">
        <f t="shared" si="152"/>
        <v>13363.222499999998</v>
      </c>
      <c r="X315" s="24">
        <f t="shared" si="153"/>
        <v>0</v>
      </c>
      <c r="Y315" s="24">
        <f t="shared" si="154"/>
        <v>13363.222499999998</v>
      </c>
      <c r="Z315" s="24">
        <f t="shared" si="155"/>
        <v>4454.4074999999993</v>
      </c>
      <c r="AA315" s="25" t="str">
        <f t="shared" si="156"/>
        <v>N</v>
      </c>
      <c r="AB315" s="26">
        <f t="shared" si="157"/>
        <v>0.33333333333333326</v>
      </c>
      <c r="AC315" s="27">
        <f t="shared" si="158"/>
        <v>20500</v>
      </c>
      <c r="AD315" s="28">
        <f t="shared" si="159"/>
        <v>100000</v>
      </c>
      <c r="AE315" s="28">
        <f t="shared" si="160"/>
        <v>257500</v>
      </c>
      <c r="AF315" s="28">
        <f t="shared" si="161"/>
        <v>6863.1131249999962</v>
      </c>
      <c r="AG315" s="28">
        <f t="shared" si="162"/>
        <v>0</v>
      </c>
      <c r="AH315" s="28">
        <f t="shared" si="163"/>
        <v>6863.1131249999962</v>
      </c>
      <c r="AI315" s="28">
        <f t="shared" si="164"/>
        <v>10954.516875000001</v>
      </c>
      <c r="AJ315" s="29" t="str">
        <f t="shared" si="165"/>
        <v>N</v>
      </c>
      <c r="AK315" s="30">
        <f t="shared" si="166"/>
        <v>0</v>
      </c>
      <c r="AL315" s="31">
        <f t="shared" si="167"/>
        <v>20500</v>
      </c>
      <c r="AM315" s="31">
        <f t="shared" si="168"/>
        <v>100000</v>
      </c>
      <c r="AN315" s="31">
        <f t="shared" si="169"/>
        <v>257500</v>
      </c>
      <c r="AO315" s="31">
        <f t="shared" si="170"/>
        <v>0</v>
      </c>
      <c r="AP315" s="31">
        <f t="shared" si="171"/>
        <v>0</v>
      </c>
      <c r="AQ315" s="31">
        <f t="shared" si="172"/>
        <v>0</v>
      </c>
      <c r="AR315" s="31">
        <f t="shared" si="173"/>
        <v>0</v>
      </c>
      <c r="AS315" s="32">
        <f t="shared" si="174"/>
        <v>0</v>
      </c>
      <c r="AT315" s="33">
        <f t="shared" si="175"/>
        <v>20500</v>
      </c>
      <c r="AU315" s="33">
        <f t="shared" si="176"/>
        <v>100000</v>
      </c>
      <c r="AV315" s="33">
        <v>257500</v>
      </c>
      <c r="AW315" s="33">
        <f t="shared" si="177"/>
        <v>0</v>
      </c>
      <c r="AX315" s="33">
        <f t="shared" si="178"/>
        <v>0</v>
      </c>
      <c r="AY315" s="34">
        <f t="shared" si="179"/>
        <v>15408.924375000001</v>
      </c>
    </row>
    <row r="316" spans="1:51" ht="15.75" customHeight="1" x14ac:dyDescent="0.3">
      <c r="A316" s="166" t="s">
        <v>516</v>
      </c>
      <c r="B316" s="99">
        <v>11009.23</v>
      </c>
      <c r="C316" s="99">
        <v>4924.12</v>
      </c>
      <c r="D316" s="99">
        <v>59217.51</v>
      </c>
      <c r="E316" s="99">
        <v>52958.17</v>
      </c>
      <c r="F316" s="117">
        <v>35000</v>
      </c>
      <c r="G316" s="116">
        <v>0</v>
      </c>
      <c r="H316" s="182">
        <v>46548</v>
      </c>
      <c r="I316" s="182">
        <v>46581</v>
      </c>
      <c r="J316" s="166">
        <v>4</v>
      </c>
      <c r="K316" s="166">
        <v>4</v>
      </c>
      <c r="L316" s="167" t="s">
        <v>1206</v>
      </c>
      <c r="M316" s="168" t="s">
        <v>1203</v>
      </c>
      <c r="N316" s="169">
        <v>0</v>
      </c>
      <c r="O316" s="21">
        <f t="shared" si="144"/>
        <v>0</v>
      </c>
      <c r="P316" s="21" t="str">
        <f t="shared" si="145"/>
        <v>N</v>
      </c>
      <c r="Q316" s="22">
        <f t="shared" si="146"/>
        <v>15933.349999999999</v>
      </c>
      <c r="R316" s="8" t="str">
        <f t="shared" si="147"/>
        <v>N</v>
      </c>
      <c r="S316" s="23">
        <f t="shared" si="148"/>
        <v>0</v>
      </c>
      <c r="T316" s="24">
        <f t="shared" si="149"/>
        <v>20500</v>
      </c>
      <c r="U316" s="24">
        <f t="shared" si="150"/>
        <v>100000</v>
      </c>
      <c r="V316" s="24">
        <f t="shared" si="151"/>
        <v>257500</v>
      </c>
      <c r="W316" s="24">
        <f t="shared" si="152"/>
        <v>0</v>
      </c>
      <c r="X316" s="24">
        <f t="shared" si="153"/>
        <v>0</v>
      </c>
      <c r="Y316" s="24">
        <f t="shared" si="154"/>
        <v>0</v>
      </c>
      <c r="Z316" s="24">
        <f t="shared" si="155"/>
        <v>0</v>
      </c>
      <c r="AA316" s="25" t="str">
        <f t="shared" si="156"/>
        <v>N</v>
      </c>
      <c r="AB316" s="26">
        <f t="shared" si="157"/>
        <v>0</v>
      </c>
      <c r="AC316" s="27">
        <f t="shared" si="158"/>
        <v>20500</v>
      </c>
      <c r="AD316" s="28">
        <f t="shared" si="159"/>
        <v>100000</v>
      </c>
      <c r="AE316" s="28">
        <f t="shared" si="160"/>
        <v>257500</v>
      </c>
      <c r="AF316" s="28">
        <f t="shared" si="161"/>
        <v>0</v>
      </c>
      <c r="AG316" s="28">
        <f t="shared" si="162"/>
        <v>0</v>
      </c>
      <c r="AH316" s="28">
        <f t="shared" si="163"/>
        <v>0</v>
      </c>
      <c r="AI316" s="28">
        <f t="shared" si="164"/>
        <v>0</v>
      </c>
      <c r="AJ316" s="29" t="str">
        <f t="shared" si="165"/>
        <v>N</v>
      </c>
      <c r="AK316" s="30">
        <f t="shared" si="166"/>
        <v>0</v>
      </c>
      <c r="AL316" s="31">
        <f t="shared" si="167"/>
        <v>20500</v>
      </c>
      <c r="AM316" s="31">
        <f t="shared" si="168"/>
        <v>100000</v>
      </c>
      <c r="AN316" s="31">
        <f t="shared" si="169"/>
        <v>257500</v>
      </c>
      <c r="AO316" s="31">
        <f t="shared" si="170"/>
        <v>0</v>
      </c>
      <c r="AP316" s="31">
        <f t="shared" si="171"/>
        <v>0</v>
      </c>
      <c r="AQ316" s="31">
        <f t="shared" si="172"/>
        <v>0</v>
      </c>
      <c r="AR316" s="31">
        <f t="shared" si="173"/>
        <v>0</v>
      </c>
      <c r="AS316" s="32">
        <f t="shared" si="174"/>
        <v>0</v>
      </c>
      <c r="AT316" s="33">
        <f t="shared" si="175"/>
        <v>20500</v>
      </c>
      <c r="AU316" s="33">
        <f t="shared" si="176"/>
        <v>100000</v>
      </c>
      <c r="AV316" s="33">
        <v>257500</v>
      </c>
      <c r="AW316" s="33">
        <f t="shared" si="177"/>
        <v>0</v>
      </c>
      <c r="AX316" s="33">
        <f t="shared" si="178"/>
        <v>0</v>
      </c>
      <c r="AY316" s="34">
        <f t="shared" si="179"/>
        <v>0</v>
      </c>
    </row>
    <row r="317" spans="1:51" ht="15.75" customHeight="1" x14ac:dyDescent="0.3">
      <c r="A317" s="166" t="s">
        <v>517</v>
      </c>
      <c r="B317" s="99">
        <v>10981.11</v>
      </c>
      <c r="C317" s="99">
        <v>32424.93</v>
      </c>
      <c r="D317" s="99">
        <v>91719.31</v>
      </c>
      <c r="E317" s="99">
        <v>84454.1</v>
      </c>
      <c r="F317" s="117">
        <v>88000</v>
      </c>
      <c r="G317" s="116">
        <v>12500</v>
      </c>
      <c r="H317" s="182">
        <v>46296</v>
      </c>
      <c r="I317" s="182">
        <v>46307</v>
      </c>
      <c r="J317" s="166">
        <v>2</v>
      </c>
      <c r="K317" s="166">
        <v>0.6</v>
      </c>
      <c r="L317" s="167" t="s">
        <v>1206</v>
      </c>
      <c r="M317" s="168" t="s">
        <v>1203</v>
      </c>
      <c r="N317" s="169">
        <v>0</v>
      </c>
      <c r="O317" s="21">
        <f t="shared" si="144"/>
        <v>1.4</v>
      </c>
      <c r="P317" s="21" t="str">
        <f t="shared" si="145"/>
        <v>N</v>
      </c>
      <c r="Q317" s="22">
        <f t="shared" si="146"/>
        <v>43406.04</v>
      </c>
      <c r="R317" s="8" t="str">
        <f t="shared" si="147"/>
        <v>N</v>
      </c>
      <c r="S317" s="23">
        <f t="shared" si="148"/>
        <v>1.8666666666666665</v>
      </c>
      <c r="T317" s="24">
        <f t="shared" si="149"/>
        <v>20500</v>
      </c>
      <c r="U317" s="24">
        <f t="shared" si="150"/>
        <v>100000</v>
      </c>
      <c r="V317" s="24">
        <f t="shared" si="151"/>
        <v>257500</v>
      </c>
      <c r="W317" s="24">
        <f t="shared" si="152"/>
        <v>6210.5175000000017</v>
      </c>
      <c r="X317" s="24">
        <f t="shared" si="153"/>
        <v>0</v>
      </c>
      <c r="Y317" s="24">
        <f t="shared" si="154"/>
        <v>6210.5175000000017</v>
      </c>
      <c r="Z317" s="24">
        <f t="shared" si="155"/>
        <v>37195.522499999999</v>
      </c>
      <c r="AA317" s="25" t="str">
        <f t="shared" si="156"/>
        <v>N</v>
      </c>
      <c r="AB317" s="26">
        <f t="shared" si="157"/>
        <v>0.86666666666666647</v>
      </c>
      <c r="AC317" s="27">
        <f t="shared" si="158"/>
        <v>20500</v>
      </c>
      <c r="AD317" s="28">
        <f t="shared" si="159"/>
        <v>100000</v>
      </c>
      <c r="AE317" s="28">
        <f t="shared" si="160"/>
        <v>257500</v>
      </c>
      <c r="AF317" s="28">
        <f t="shared" si="161"/>
        <v>1552.6293750000004</v>
      </c>
      <c r="AG317" s="28">
        <f t="shared" si="162"/>
        <v>0</v>
      </c>
      <c r="AH317" s="28">
        <f t="shared" si="163"/>
        <v>1552.6293750000004</v>
      </c>
      <c r="AI317" s="28">
        <f t="shared" si="164"/>
        <v>41853.410625000004</v>
      </c>
      <c r="AJ317" s="29" t="str">
        <f t="shared" si="165"/>
        <v>N</v>
      </c>
      <c r="AK317" s="30">
        <f t="shared" si="166"/>
        <v>0</v>
      </c>
      <c r="AL317" s="31">
        <f t="shared" si="167"/>
        <v>20500</v>
      </c>
      <c r="AM317" s="31">
        <f t="shared" si="168"/>
        <v>100000</v>
      </c>
      <c r="AN317" s="31">
        <f t="shared" si="169"/>
        <v>257500</v>
      </c>
      <c r="AO317" s="31">
        <f t="shared" si="170"/>
        <v>0</v>
      </c>
      <c r="AP317" s="31">
        <f t="shared" si="171"/>
        <v>0</v>
      </c>
      <c r="AQ317" s="31">
        <f t="shared" si="172"/>
        <v>0</v>
      </c>
      <c r="AR317" s="31">
        <f t="shared" si="173"/>
        <v>0</v>
      </c>
      <c r="AS317" s="32">
        <f t="shared" si="174"/>
        <v>0</v>
      </c>
      <c r="AT317" s="33">
        <f t="shared" si="175"/>
        <v>20500</v>
      </c>
      <c r="AU317" s="33">
        <f t="shared" si="176"/>
        <v>100000</v>
      </c>
      <c r="AV317" s="33">
        <v>257500</v>
      </c>
      <c r="AW317" s="33">
        <f t="shared" si="177"/>
        <v>0</v>
      </c>
      <c r="AX317" s="33">
        <f t="shared" si="178"/>
        <v>0</v>
      </c>
      <c r="AY317" s="34">
        <f t="shared" si="179"/>
        <v>79048.93312500001</v>
      </c>
    </row>
    <row r="318" spans="1:51" ht="15.75" customHeight="1" x14ac:dyDescent="0.3">
      <c r="A318" s="166" t="s">
        <v>518</v>
      </c>
      <c r="B318" s="99">
        <v>14911.47</v>
      </c>
      <c r="C318" s="99">
        <v>5437.1</v>
      </c>
      <c r="D318" s="99">
        <v>30671.21</v>
      </c>
      <c r="E318" s="99">
        <v>22456.38</v>
      </c>
      <c r="F318" s="117">
        <v>72000</v>
      </c>
      <c r="G318" s="116">
        <v>0</v>
      </c>
      <c r="H318" s="182">
        <v>46309</v>
      </c>
      <c r="I318" s="182">
        <v>46375</v>
      </c>
      <c r="J318" s="166">
        <v>4</v>
      </c>
      <c r="K318" s="166">
        <v>2.7</v>
      </c>
      <c r="L318" s="167" t="s">
        <v>1206</v>
      </c>
      <c r="M318" s="168" t="s">
        <v>1203</v>
      </c>
      <c r="N318" s="169">
        <v>0.01</v>
      </c>
      <c r="O318" s="21">
        <f t="shared" si="144"/>
        <v>1.2999999999999998</v>
      </c>
      <c r="P318" s="21" t="str">
        <f t="shared" si="145"/>
        <v>N</v>
      </c>
      <c r="Q318" s="22">
        <f t="shared" si="146"/>
        <v>20348.57</v>
      </c>
      <c r="R318" s="8" t="str">
        <f t="shared" si="147"/>
        <v>N</v>
      </c>
      <c r="S318" s="23">
        <f t="shared" si="148"/>
        <v>1.7333333333333332</v>
      </c>
      <c r="T318" s="24">
        <f t="shared" si="149"/>
        <v>20500</v>
      </c>
      <c r="U318" s="24">
        <f t="shared" si="150"/>
        <v>100000</v>
      </c>
      <c r="V318" s="24">
        <f t="shared" si="151"/>
        <v>257500</v>
      </c>
      <c r="W318" s="24">
        <f t="shared" si="152"/>
        <v>15375</v>
      </c>
      <c r="X318" s="24">
        <f t="shared" si="153"/>
        <v>0</v>
      </c>
      <c r="Y318" s="24">
        <f t="shared" si="154"/>
        <v>15375</v>
      </c>
      <c r="Z318" s="24">
        <f t="shared" si="155"/>
        <v>5177.0557000000008</v>
      </c>
      <c r="AA318" s="25" t="str">
        <f t="shared" si="156"/>
        <v>N</v>
      </c>
      <c r="AB318" s="26">
        <f t="shared" si="157"/>
        <v>0.73333333333333317</v>
      </c>
      <c r="AC318" s="27">
        <f t="shared" si="158"/>
        <v>20500</v>
      </c>
      <c r="AD318" s="28">
        <f t="shared" si="159"/>
        <v>100000</v>
      </c>
      <c r="AE318" s="28">
        <f t="shared" si="160"/>
        <v>257500</v>
      </c>
      <c r="AF318" s="28">
        <f t="shared" si="161"/>
        <v>15375</v>
      </c>
      <c r="AG318" s="28">
        <f t="shared" si="162"/>
        <v>0</v>
      </c>
      <c r="AH318" s="28">
        <f t="shared" si="163"/>
        <v>15375</v>
      </c>
      <c r="AI318" s="28">
        <f t="shared" si="164"/>
        <v>5382.5762570000006</v>
      </c>
      <c r="AJ318" s="29" t="str">
        <f t="shared" si="165"/>
        <v>N</v>
      </c>
      <c r="AK318" s="30">
        <f t="shared" si="166"/>
        <v>0</v>
      </c>
      <c r="AL318" s="31">
        <f t="shared" si="167"/>
        <v>20500</v>
      </c>
      <c r="AM318" s="31">
        <f t="shared" si="168"/>
        <v>100000</v>
      </c>
      <c r="AN318" s="31">
        <f t="shared" si="169"/>
        <v>257500</v>
      </c>
      <c r="AO318" s="31">
        <f t="shared" si="170"/>
        <v>0</v>
      </c>
      <c r="AP318" s="31">
        <f t="shared" si="171"/>
        <v>0</v>
      </c>
      <c r="AQ318" s="31">
        <f t="shared" si="172"/>
        <v>0</v>
      </c>
      <c r="AR318" s="31">
        <f t="shared" si="173"/>
        <v>0</v>
      </c>
      <c r="AS318" s="32">
        <f t="shared" si="174"/>
        <v>0</v>
      </c>
      <c r="AT318" s="33">
        <f t="shared" si="175"/>
        <v>20500</v>
      </c>
      <c r="AU318" s="33">
        <f t="shared" si="176"/>
        <v>100000</v>
      </c>
      <c r="AV318" s="33">
        <v>257500</v>
      </c>
      <c r="AW318" s="33">
        <f t="shared" si="177"/>
        <v>0</v>
      </c>
      <c r="AX318" s="33">
        <f t="shared" si="178"/>
        <v>0</v>
      </c>
      <c r="AY318" s="34">
        <f t="shared" si="179"/>
        <v>10559.631957000001</v>
      </c>
    </row>
    <row r="319" spans="1:51" ht="15.75" customHeight="1" x14ac:dyDescent="0.3">
      <c r="A319" s="166" t="s">
        <v>519</v>
      </c>
      <c r="B319" s="99">
        <v>6189.99</v>
      </c>
      <c r="C319" s="99">
        <v>4070.99</v>
      </c>
      <c r="D319" s="99">
        <v>89796.13</v>
      </c>
      <c r="E319" s="99">
        <v>85482.22</v>
      </c>
      <c r="F319" s="117">
        <v>66000</v>
      </c>
      <c r="G319" s="116">
        <v>24444</v>
      </c>
      <c r="H319" s="182">
        <v>46390</v>
      </c>
      <c r="I319" s="182">
        <v>46464</v>
      </c>
      <c r="J319" s="166">
        <v>2.7</v>
      </c>
      <c r="K319" s="166">
        <v>2.4</v>
      </c>
      <c r="L319" s="167" t="s">
        <v>1207</v>
      </c>
      <c r="M319" s="168" t="s">
        <v>1203</v>
      </c>
      <c r="N319" s="169">
        <v>0.03</v>
      </c>
      <c r="O319" s="21">
        <f t="shared" si="144"/>
        <v>0.30000000000000027</v>
      </c>
      <c r="P319" s="21" t="str">
        <f t="shared" si="145"/>
        <v>N</v>
      </c>
      <c r="Q319" s="22">
        <f t="shared" si="146"/>
        <v>10260.98</v>
      </c>
      <c r="R319" s="8" t="str">
        <f t="shared" si="147"/>
        <v>N</v>
      </c>
      <c r="S319" s="23">
        <f t="shared" si="148"/>
        <v>0.40000000000000036</v>
      </c>
      <c r="T319" s="24">
        <f t="shared" si="149"/>
        <v>50000</v>
      </c>
      <c r="U319" s="24">
        <f t="shared" si="150"/>
        <v>200000</v>
      </c>
      <c r="V319" s="24">
        <f t="shared" si="151"/>
        <v>257500</v>
      </c>
      <c r="W319" s="24">
        <f t="shared" si="152"/>
        <v>7926.6070500000005</v>
      </c>
      <c r="X319" s="24">
        <f t="shared" si="153"/>
        <v>0</v>
      </c>
      <c r="Y319" s="24">
        <f t="shared" si="154"/>
        <v>7926.6070500000005</v>
      </c>
      <c r="Z319" s="24">
        <f t="shared" si="155"/>
        <v>2642.2023499999996</v>
      </c>
      <c r="AA319" s="25" t="str">
        <f t="shared" si="156"/>
        <v>N</v>
      </c>
      <c r="AB319" s="26">
        <f t="shared" si="157"/>
        <v>0</v>
      </c>
      <c r="AC319" s="27">
        <f t="shared" si="158"/>
        <v>50000</v>
      </c>
      <c r="AD319" s="28">
        <f t="shared" si="159"/>
        <v>200000</v>
      </c>
      <c r="AE319" s="28">
        <f t="shared" si="160"/>
        <v>257500</v>
      </c>
      <c r="AF319" s="28">
        <f t="shared" si="161"/>
        <v>0</v>
      </c>
      <c r="AG319" s="28">
        <f t="shared" si="162"/>
        <v>0</v>
      </c>
      <c r="AH319" s="28">
        <f t="shared" si="163"/>
        <v>0</v>
      </c>
      <c r="AI319" s="28">
        <f t="shared" si="164"/>
        <v>0</v>
      </c>
      <c r="AJ319" s="29" t="str">
        <f t="shared" si="165"/>
        <v>N</v>
      </c>
      <c r="AK319" s="30">
        <f t="shared" si="166"/>
        <v>0</v>
      </c>
      <c r="AL319" s="31">
        <f t="shared" si="167"/>
        <v>50000</v>
      </c>
      <c r="AM319" s="31">
        <f t="shared" si="168"/>
        <v>200000</v>
      </c>
      <c r="AN319" s="31">
        <f t="shared" si="169"/>
        <v>257500</v>
      </c>
      <c r="AO319" s="31">
        <f t="shared" si="170"/>
        <v>0</v>
      </c>
      <c r="AP319" s="31">
        <f t="shared" si="171"/>
        <v>0</v>
      </c>
      <c r="AQ319" s="31">
        <f t="shared" si="172"/>
        <v>0</v>
      </c>
      <c r="AR319" s="31">
        <f t="shared" si="173"/>
        <v>0</v>
      </c>
      <c r="AS319" s="32">
        <f t="shared" si="174"/>
        <v>0</v>
      </c>
      <c r="AT319" s="33">
        <f t="shared" si="175"/>
        <v>50000</v>
      </c>
      <c r="AU319" s="33">
        <f t="shared" si="176"/>
        <v>200000</v>
      </c>
      <c r="AV319" s="33">
        <v>257500</v>
      </c>
      <c r="AW319" s="33">
        <f t="shared" si="177"/>
        <v>0</v>
      </c>
      <c r="AX319" s="33">
        <f t="shared" si="178"/>
        <v>0</v>
      </c>
      <c r="AY319" s="34">
        <f t="shared" si="179"/>
        <v>2642.2023499999996</v>
      </c>
    </row>
    <row r="320" spans="1:51" ht="15.75" customHeight="1" x14ac:dyDescent="0.3">
      <c r="A320" s="166" t="s">
        <v>520</v>
      </c>
      <c r="B320" s="99">
        <v>15343.4</v>
      </c>
      <c r="C320" s="99">
        <v>9478.7099999999991</v>
      </c>
      <c r="D320" s="99">
        <v>72613.97</v>
      </c>
      <c r="E320" s="99">
        <v>59494.32</v>
      </c>
      <c r="F320" s="117">
        <v>190000</v>
      </c>
      <c r="G320" s="116">
        <v>0</v>
      </c>
      <c r="H320" s="182">
        <v>46263</v>
      </c>
      <c r="I320" s="182">
        <v>46276</v>
      </c>
      <c r="J320" s="166">
        <v>3.4</v>
      </c>
      <c r="K320" s="166">
        <v>1.5</v>
      </c>
      <c r="L320" s="167" t="s">
        <v>1207</v>
      </c>
      <c r="M320" s="168" t="s">
        <v>1205</v>
      </c>
      <c r="N320" s="169">
        <v>2.7E-2</v>
      </c>
      <c r="O320" s="21">
        <f t="shared" si="144"/>
        <v>1.9</v>
      </c>
      <c r="P320" s="21" t="str">
        <f t="shared" si="145"/>
        <v>N</v>
      </c>
      <c r="Q320" s="22">
        <f t="shared" si="146"/>
        <v>24822.11</v>
      </c>
      <c r="R320" s="8" t="str">
        <f t="shared" si="147"/>
        <v>N</v>
      </c>
      <c r="S320" s="23">
        <f t="shared" si="148"/>
        <v>1.9</v>
      </c>
      <c r="T320" s="24">
        <f t="shared" si="149"/>
        <v>50000</v>
      </c>
      <c r="U320" s="24">
        <f t="shared" si="150"/>
        <v>200000</v>
      </c>
      <c r="V320" s="24">
        <f t="shared" si="151"/>
        <v>257500</v>
      </c>
      <c r="W320" s="24">
        <f t="shared" si="152"/>
        <v>25492.306969999998</v>
      </c>
      <c r="X320" s="24">
        <f t="shared" si="153"/>
        <v>0</v>
      </c>
      <c r="Y320" s="24">
        <f t="shared" si="154"/>
        <v>25492.306969999998</v>
      </c>
      <c r="Z320" s="24">
        <f t="shared" si="155"/>
        <v>0</v>
      </c>
      <c r="AA320" s="25" t="str">
        <f t="shared" si="156"/>
        <v>N</v>
      </c>
      <c r="AB320" s="26">
        <f t="shared" si="157"/>
        <v>0.89999999999999991</v>
      </c>
      <c r="AC320" s="27">
        <f t="shared" si="158"/>
        <v>50000</v>
      </c>
      <c r="AD320" s="28">
        <f t="shared" si="159"/>
        <v>200000</v>
      </c>
      <c r="AE320" s="28">
        <f t="shared" si="160"/>
        <v>257500</v>
      </c>
      <c r="AF320" s="28">
        <f t="shared" si="161"/>
        <v>26180.599258189995</v>
      </c>
      <c r="AG320" s="28">
        <f t="shared" si="162"/>
        <v>0</v>
      </c>
      <c r="AH320" s="28">
        <f t="shared" si="163"/>
        <v>26180.599258189995</v>
      </c>
      <c r="AI320" s="28">
        <f t="shared" si="164"/>
        <v>0</v>
      </c>
      <c r="AJ320" s="29" t="str">
        <f t="shared" si="165"/>
        <v>N</v>
      </c>
      <c r="AK320" s="30">
        <f t="shared" si="166"/>
        <v>0</v>
      </c>
      <c r="AL320" s="31">
        <f t="shared" si="167"/>
        <v>50000</v>
      </c>
      <c r="AM320" s="31">
        <f t="shared" si="168"/>
        <v>200000</v>
      </c>
      <c r="AN320" s="31">
        <f t="shared" si="169"/>
        <v>257500</v>
      </c>
      <c r="AO320" s="31">
        <f t="shared" si="170"/>
        <v>0</v>
      </c>
      <c r="AP320" s="31">
        <f t="shared" si="171"/>
        <v>0</v>
      </c>
      <c r="AQ320" s="31">
        <f t="shared" si="172"/>
        <v>0</v>
      </c>
      <c r="AR320" s="31">
        <f t="shared" si="173"/>
        <v>0</v>
      </c>
      <c r="AS320" s="32">
        <f t="shared" si="174"/>
        <v>0</v>
      </c>
      <c r="AT320" s="33">
        <f t="shared" si="175"/>
        <v>50000</v>
      </c>
      <c r="AU320" s="33">
        <f t="shared" si="176"/>
        <v>200000</v>
      </c>
      <c r="AV320" s="33">
        <v>257500</v>
      </c>
      <c r="AW320" s="33">
        <f t="shared" si="177"/>
        <v>0</v>
      </c>
      <c r="AX320" s="33">
        <f t="shared" si="178"/>
        <v>0</v>
      </c>
      <c r="AY320" s="34">
        <f t="shared" si="179"/>
        <v>0</v>
      </c>
    </row>
    <row r="321" spans="1:51" ht="15.75" customHeight="1" x14ac:dyDescent="0.3">
      <c r="A321" s="166" t="s">
        <v>521</v>
      </c>
      <c r="B321" s="99">
        <v>13048.99</v>
      </c>
      <c r="C321" s="99">
        <v>30910.63</v>
      </c>
      <c r="D321" s="99">
        <v>112104.68</v>
      </c>
      <c r="E321" s="99">
        <v>97935.99</v>
      </c>
      <c r="F321" s="117">
        <v>15000</v>
      </c>
      <c r="G321" s="116">
        <v>12500</v>
      </c>
      <c r="H321" s="182">
        <v>46296</v>
      </c>
      <c r="I321" s="182">
        <v>46327</v>
      </c>
      <c r="J321" s="166">
        <v>2.5</v>
      </c>
      <c r="K321" s="166">
        <v>0.6</v>
      </c>
      <c r="L321" s="167" t="s">
        <v>1207</v>
      </c>
      <c r="M321" s="168" t="s">
        <v>1205</v>
      </c>
      <c r="N321" s="169">
        <v>0.06</v>
      </c>
      <c r="O321" s="21">
        <f t="shared" si="144"/>
        <v>1.9</v>
      </c>
      <c r="P321" s="21" t="str">
        <f t="shared" si="145"/>
        <v>N</v>
      </c>
      <c r="Q321" s="22">
        <f t="shared" si="146"/>
        <v>43959.62</v>
      </c>
      <c r="R321" s="8" t="str">
        <f t="shared" si="147"/>
        <v>N</v>
      </c>
      <c r="S321" s="23">
        <f t="shared" si="148"/>
        <v>1.9</v>
      </c>
      <c r="T321" s="24">
        <f t="shared" si="149"/>
        <v>50000</v>
      </c>
      <c r="U321" s="24">
        <f t="shared" si="150"/>
        <v>200000</v>
      </c>
      <c r="V321" s="24">
        <f t="shared" si="151"/>
        <v>257500</v>
      </c>
      <c r="W321" s="24">
        <f t="shared" si="152"/>
        <v>46597.197200000002</v>
      </c>
      <c r="X321" s="24">
        <f t="shared" si="153"/>
        <v>0</v>
      </c>
      <c r="Y321" s="24">
        <f t="shared" si="154"/>
        <v>46597.197200000002</v>
      </c>
      <c r="Z321" s="24">
        <f t="shared" si="155"/>
        <v>0</v>
      </c>
      <c r="AA321" s="25" t="str">
        <f t="shared" si="156"/>
        <v>N</v>
      </c>
      <c r="AB321" s="26">
        <f t="shared" si="157"/>
        <v>0.89999999999999991</v>
      </c>
      <c r="AC321" s="27">
        <f t="shared" si="158"/>
        <v>50000</v>
      </c>
      <c r="AD321" s="28">
        <f t="shared" si="159"/>
        <v>200000</v>
      </c>
      <c r="AE321" s="28">
        <f t="shared" si="160"/>
        <v>257500</v>
      </c>
      <c r="AF321" s="28">
        <f t="shared" si="161"/>
        <v>41298.122800000005</v>
      </c>
      <c r="AG321" s="28">
        <f t="shared" si="162"/>
        <v>0</v>
      </c>
      <c r="AH321" s="28">
        <f t="shared" si="163"/>
        <v>41298.122800000005</v>
      </c>
      <c r="AI321" s="28">
        <f t="shared" si="164"/>
        <v>8094.9062320000012</v>
      </c>
      <c r="AJ321" s="29" t="str">
        <f t="shared" si="165"/>
        <v>N</v>
      </c>
      <c r="AK321" s="30">
        <f t="shared" si="166"/>
        <v>0</v>
      </c>
      <c r="AL321" s="31">
        <f t="shared" si="167"/>
        <v>50000</v>
      </c>
      <c r="AM321" s="31">
        <f t="shared" si="168"/>
        <v>200000</v>
      </c>
      <c r="AN321" s="31">
        <f t="shared" si="169"/>
        <v>257500</v>
      </c>
      <c r="AO321" s="31">
        <f t="shared" si="170"/>
        <v>0</v>
      </c>
      <c r="AP321" s="31">
        <f t="shared" si="171"/>
        <v>0</v>
      </c>
      <c r="AQ321" s="31">
        <f t="shared" si="172"/>
        <v>0</v>
      </c>
      <c r="AR321" s="31">
        <f t="shared" si="173"/>
        <v>0</v>
      </c>
      <c r="AS321" s="32">
        <f t="shared" si="174"/>
        <v>0</v>
      </c>
      <c r="AT321" s="33">
        <f t="shared" si="175"/>
        <v>50000</v>
      </c>
      <c r="AU321" s="33">
        <f t="shared" si="176"/>
        <v>200000</v>
      </c>
      <c r="AV321" s="33">
        <v>257500</v>
      </c>
      <c r="AW321" s="33">
        <f t="shared" si="177"/>
        <v>0</v>
      </c>
      <c r="AX321" s="33">
        <f t="shared" si="178"/>
        <v>0</v>
      </c>
      <c r="AY321" s="34">
        <f t="shared" si="179"/>
        <v>8094.9062320000012</v>
      </c>
    </row>
    <row r="322" spans="1:51" ht="15.75" customHeight="1" x14ac:dyDescent="0.3">
      <c r="A322" s="166" t="s">
        <v>522</v>
      </c>
      <c r="B322" s="99">
        <v>10867.47</v>
      </c>
      <c r="C322" s="99">
        <v>13823.48</v>
      </c>
      <c r="D322" s="99">
        <v>62519.96</v>
      </c>
      <c r="E322" s="99">
        <v>61263.89</v>
      </c>
      <c r="F322" s="117">
        <v>111000</v>
      </c>
      <c r="G322" s="116">
        <v>0</v>
      </c>
      <c r="H322" s="182">
        <v>46252</v>
      </c>
      <c r="I322" s="182">
        <v>46312</v>
      </c>
      <c r="J322" s="166">
        <v>2.5</v>
      </c>
      <c r="K322" s="166">
        <v>1.2</v>
      </c>
      <c r="L322" s="167" t="s">
        <v>1207</v>
      </c>
      <c r="M322" s="168" t="s">
        <v>1203</v>
      </c>
      <c r="N322" s="169">
        <v>0.01</v>
      </c>
      <c r="O322" s="21">
        <f t="shared" si="144"/>
        <v>1.3</v>
      </c>
      <c r="P322" s="21" t="str">
        <f t="shared" si="145"/>
        <v>N</v>
      </c>
      <c r="Q322" s="22">
        <f t="shared" si="146"/>
        <v>24690.949999999997</v>
      </c>
      <c r="R322" s="8" t="str">
        <f t="shared" si="147"/>
        <v>N</v>
      </c>
      <c r="S322" s="23">
        <f t="shared" si="148"/>
        <v>1.7333333333333334</v>
      </c>
      <c r="T322" s="24">
        <f t="shared" si="149"/>
        <v>50000</v>
      </c>
      <c r="U322" s="24">
        <f t="shared" si="150"/>
        <v>200000</v>
      </c>
      <c r="V322" s="24">
        <f t="shared" si="151"/>
        <v>257500</v>
      </c>
      <c r="W322" s="24">
        <f t="shared" si="152"/>
        <v>18703.394625000001</v>
      </c>
      <c r="X322" s="24">
        <f t="shared" si="153"/>
        <v>0</v>
      </c>
      <c r="Y322" s="24">
        <f t="shared" si="154"/>
        <v>18703.394625000001</v>
      </c>
      <c r="Z322" s="24">
        <f t="shared" si="155"/>
        <v>6234.4648749999978</v>
      </c>
      <c r="AA322" s="25" t="str">
        <f t="shared" si="156"/>
        <v>N</v>
      </c>
      <c r="AB322" s="26">
        <f t="shared" si="157"/>
        <v>0.73333333333333339</v>
      </c>
      <c r="AC322" s="27">
        <f t="shared" si="158"/>
        <v>50000</v>
      </c>
      <c r="AD322" s="28">
        <f t="shared" si="159"/>
        <v>200000</v>
      </c>
      <c r="AE322" s="28">
        <f t="shared" si="160"/>
        <v>257500</v>
      </c>
      <c r="AF322" s="28">
        <f t="shared" si="161"/>
        <v>18890.428571249999</v>
      </c>
      <c r="AG322" s="28">
        <f t="shared" si="162"/>
        <v>0</v>
      </c>
      <c r="AH322" s="28">
        <f t="shared" si="163"/>
        <v>18890.428571249999</v>
      </c>
      <c r="AI322" s="28">
        <f t="shared" si="164"/>
        <v>6296.809523750002</v>
      </c>
      <c r="AJ322" s="29" t="str">
        <f t="shared" si="165"/>
        <v>N</v>
      </c>
      <c r="AK322" s="30">
        <f t="shared" si="166"/>
        <v>0</v>
      </c>
      <c r="AL322" s="31">
        <f t="shared" si="167"/>
        <v>50000</v>
      </c>
      <c r="AM322" s="31">
        <f t="shared" si="168"/>
        <v>200000</v>
      </c>
      <c r="AN322" s="31">
        <f t="shared" si="169"/>
        <v>257500</v>
      </c>
      <c r="AO322" s="31">
        <f t="shared" si="170"/>
        <v>0</v>
      </c>
      <c r="AP322" s="31">
        <f t="shared" si="171"/>
        <v>0</v>
      </c>
      <c r="AQ322" s="31">
        <f t="shared" si="172"/>
        <v>0</v>
      </c>
      <c r="AR322" s="31">
        <f t="shared" si="173"/>
        <v>0</v>
      </c>
      <c r="AS322" s="32">
        <f t="shared" si="174"/>
        <v>0</v>
      </c>
      <c r="AT322" s="33">
        <f t="shared" si="175"/>
        <v>50000</v>
      </c>
      <c r="AU322" s="33">
        <f t="shared" si="176"/>
        <v>200000</v>
      </c>
      <c r="AV322" s="33">
        <v>257500</v>
      </c>
      <c r="AW322" s="33">
        <f t="shared" si="177"/>
        <v>0</v>
      </c>
      <c r="AX322" s="33">
        <f t="shared" si="178"/>
        <v>0</v>
      </c>
      <c r="AY322" s="34">
        <f t="shared" si="179"/>
        <v>12531.27439875</v>
      </c>
    </row>
    <row r="323" spans="1:51" ht="15.75" customHeight="1" x14ac:dyDescent="0.3">
      <c r="A323" s="166" t="s">
        <v>523</v>
      </c>
      <c r="B323" s="99">
        <v>10140.9</v>
      </c>
      <c r="C323" s="99">
        <v>31539.43</v>
      </c>
      <c r="D323" s="99">
        <v>103463.54</v>
      </c>
      <c r="E323" s="99">
        <v>96601.84</v>
      </c>
      <c r="F323" s="117">
        <v>100000</v>
      </c>
      <c r="G323" s="120">
        <v>12500</v>
      </c>
      <c r="H323" s="182">
        <v>46283</v>
      </c>
      <c r="I323" s="182">
        <v>46338</v>
      </c>
      <c r="J323" s="166">
        <v>3</v>
      </c>
      <c r="K323" s="166">
        <v>0.7</v>
      </c>
      <c r="L323" s="167" t="s">
        <v>1206</v>
      </c>
      <c r="M323" s="168" t="s">
        <v>1204</v>
      </c>
      <c r="N323" s="169">
        <v>0.02</v>
      </c>
      <c r="O323" s="21">
        <f t="shared" si="144"/>
        <v>2.2999999999999998</v>
      </c>
      <c r="P323" s="21" t="str">
        <f t="shared" si="145"/>
        <v>N</v>
      </c>
      <c r="Q323" s="22">
        <f t="shared" si="146"/>
        <v>41680.33</v>
      </c>
      <c r="R323" s="8" t="str">
        <f t="shared" si="147"/>
        <v>N</v>
      </c>
      <c r="S323" s="23">
        <f t="shared" si="148"/>
        <v>4.5999999999999996</v>
      </c>
      <c r="T323" s="24">
        <f t="shared" si="149"/>
        <v>20500</v>
      </c>
      <c r="U323" s="24">
        <f t="shared" si="150"/>
        <v>100000</v>
      </c>
      <c r="V323" s="24">
        <f t="shared" si="151"/>
        <v>257500</v>
      </c>
      <c r="W323" s="24">
        <f t="shared" si="152"/>
        <v>0</v>
      </c>
      <c r="X323" s="24">
        <f t="shared" si="153"/>
        <v>0</v>
      </c>
      <c r="Y323" s="24">
        <f t="shared" si="154"/>
        <v>0</v>
      </c>
      <c r="Z323" s="24">
        <f t="shared" si="155"/>
        <v>42513.936600000001</v>
      </c>
      <c r="AA323" s="25" t="str">
        <f t="shared" si="156"/>
        <v>N</v>
      </c>
      <c r="AB323" s="26">
        <f t="shared" si="157"/>
        <v>3.5999999999999996</v>
      </c>
      <c r="AC323" s="27">
        <f t="shared" si="158"/>
        <v>20500</v>
      </c>
      <c r="AD323" s="28">
        <f t="shared" si="159"/>
        <v>100000</v>
      </c>
      <c r="AE323" s="28">
        <f t="shared" si="160"/>
        <v>257500</v>
      </c>
      <c r="AF323" s="28">
        <f t="shared" si="161"/>
        <v>0</v>
      </c>
      <c r="AG323" s="28">
        <f t="shared" si="162"/>
        <v>0</v>
      </c>
      <c r="AH323" s="28">
        <f t="shared" si="163"/>
        <v>0</v>
      </c>
      <c r="AI323" s="28">
        <f t="shared" si="164"/>
        <v>43364.215332</v>
      </c>
      <c r="AJ323" s="29" t="str">
        <f t="shared" si="165"/>
        <v>N</v>
      </c>
      <c r="AK323" s="30">
        <f t="shared" si="166"/>
        <v>2.5999999999999996</v>
      </c>
      <c r="AL323" s="31">
        <f t="shared" si="167"/>
        <v>20500</v>
      </c>
      <c r="AM323" s="31">
        <f t="shared" si="168"/>
        <v>100000</v>
      </c>
      <c r="AN323" s="31">
        <f t="shared" si="169"/>
        <v>257500</v>
      </c>
      <c r="AO323" s="31">
        <f t="shared" si="170"/>
        <v>0</v>
      </c>
      <c r="AP323" s="31">
        <f t="shared" si="171"/>
        <v>0</v>
      </c>
      <c r="AQ323" s="31">
        <f t="shared" si="172"/>
        <v>0</v>
      </c>
      <c r="AR323" s="31">
        <f t="shared" si="173"/>
        <v>44231.499638640002</v>
      </c>
      <c r="AS323" s="32">
        <f t="shared" si="174"/>
        <v>1.5999999999999996</v>
      </c>
      <c r="AT323" s="33">
        <f t="shared" si="175"/>
        <v>20500</v>
      </c>
      <c r="AU323" s="33">
        <f t="shared" si="176"/>
        <v>100000</v>
      </c>
      <c r="AV323" s="33">
        <v>257500</v>
      </c>
      <c r="AW323" s="33">
        <f t="shared" si="177"/>
        <v>0</v>
      </c>
      <c r="AX323" s="33">
        <f t="shared" si="178"/>
        <v>45116.129631412805</v>
      </c>
      <c r="AY323" s="34">
        <f t="shared" si="179"/>
        <v>175225.78120205281</v>
      </c>
    </row>
    <row r="324" spans="1:51" ht="15.75" customHeight="1" x14ac:dyDescent="0.3">
      <c r="A324" s="166" t="s">
        <v>524</v>
      </c>
      <c r="B324" s="99">
        <v>10811.09</v>
      </c>
      <c r="C324" s="99">
        <v>1995.66</v>
      </c>
      <c r="D324" s="99">
        <v>69623.69</v>
      </c>
      <c r="E324" s="99">
        <v>64892.15</v>
      </c>
      <c r="F324" s="117">
        <v>0</v>
      </c>
      <c r="G324" s="120">
        <v>12500</v>
      </c>
      <c r="H324" s="182">
        <v>46250</v>
      </c>
      <c r="I324" s="182">
        <v>46261</v>
      </c>
      <c r="J324" s="166">
        <v>2.5</v>
      </c>
      <c r="K324" s="166">
        <v>0.1</v>
      </c>
      <c r="L324" s="167" t="s">
        <v>1206</v>
      </c>
      <c r="M324" s="168" t="s">
        <v>1205</v>
      </c>
      <c r="N324" s="169">
        <v>0.02</v>
      </c>
      <c r="O324" s="21">
        <f t="shared" si="144"/>
        <v>2.4</v>
      </c>
      <c r="P324" s="21" t="str">
        <f t="shared" si="145"/>
        <v>N</v>
      </c>
      <c r="Q324" s="22">
        <f t="shared" si="146"/>
        <v>12806.75</v>
      </c>
      <c r="R324" s="8" t="str">
        <f t="shared" si="147"/>
        <v>N</v>
      </c>
      <c r="S324" s="23">
        <f t="shared" si="148"/>
        <v>2.4</v>
      </c>
      <c r="T324" s="24">
        <f t="shared" si="149"/>
        <v>20500</v>
      </c>
      <c r="U324" s="24">
        <f t="shared" si="150"/>
        <v>100000</v>
      </c>
      <c r="V324" s="24">
        <f t="shared" si="151"/>
        <v>257500</v>
      </c>
      <c r="W324" s="24">
        <f t="shared" si="152"/>
        <v>13062.885</v>
      </c>
      <c r="X324" s="24">
        <f t="shared" si="153"/>
        <v>0</v>
      </c>
      <c r="Y324" s="24">
        <f t="shared" si="154"/>
        <v>13062.885</v>
      </c>
      <c r="Z324" s="24">
        <f t="shared" si="155"/>
        <v>0</v>
      </c>
      <c r="AA324" s="25" t="str">
        <f t="shared" si="156"/>
        <v>N</v>
      </c>
      <c r="AB324" s="26">
        <f t="shared" si="157"/>
        <v>1.4</v>
      </c>
      <c r="AC324" s="27">
        <f t="shared" si="158"/>
        <v>20500</v>
      </c>
      <c r="AD324" s="28">
        <f t="shared" si="159"/>
        <v>100000</v>
      </c>
      <c r="AE324" s="28">
        <f t="shared" si="160"/>
        <v>257500</v>
      </c>
      <c r="AF324" s="28">
        <f t="shared" si="161"/>
        <v>13324.1427</v>
      </c>
      <c r="AG324" s="28">
        <f t="shared" si="162"/>
        <v>0</v>
      </c>
      <c r="AH324" s="28">
        <f t="shared" si="163"/>
        <v>13324.1427</v>
      </c>
      <c r="AI324" s="28">
        <f t="shared" si="164"/>
        <v>0</v>
      </c>
      <c r="AJ324" s="29" t="str">
        <f t="shared" si="165"/>
        <v>N</v>
      </c>
      <c r="AK324" s="30">
        <f t="shared" si="166"/>
        <v>0.39999999999999991</v>
      </c>
      <c r="AL324" s="31">
        <f t="shared" si="167"/>
        <v>20500</v>
      </c>
      <c r="AM324" s="31">
        <f t="shared" si="168"/>
        <v>100000</v>
      </c>
      <c r="AN324" s="31">
        <f t="shared" si="169"/>
        <v>257500</v>
      </c>
      <c r="AO324" s="31">
        <f t="shared" si="170"/>
        <v>7063.4249999999956</v>
      </c>
      <c r="AP324" s="31">
        <f t="shared" si="171"/>
        <v>0</v>
      </c>
      <c r="AQ324" s="31">
        <f t="shared" si="172"/>
        <v>7063.4249999999956</v>
      </c>
      <c r="AR324" s="31">
        <f t="shared" si="173"/>
        <v>6527.2005540000046</v>
      </c>
      <c r="AS324" s="32">
        <f t="shared" si="174"/>
        <v>0</v>
      </c>
      <c r="AT324" s="33">
        <f t="shared" si="175"/>
        <v>20500</v>
      </c>
      <c r="AU324" s="33">
        <f t="shared" si="176"/>
        <v>100000</v>
      </c>
      <c r="AV324" s="33">
        <v>257500</v>
      </c>
      <c r="AW324" s="33">
        <f t="shared" si="177"/>
        <v>0</v>
      </c>
      <c r="AX324" s="33">
        <f t="shared" si="178"/>
        <v>0</v>
      </c>
      <c r="AY324" s="34">
        <f t="shared" si="179"/>
        <v>6527.2005540000046</v>
      </c>
    </row>
    <row r="325" spans="1:51" ht="15.75" customHeight="1" x14ac:dyDescent="0.3">
      <c r="A325" s="166" t="s">
        <v>525</v>
      </c>
      <c r="B325" s="99">
        <v>9774.6200000000008</v>
      </c>
      <c r="C325" s="99">
        <v>11307.68</v>
      </c>
      <c r="D325" s="99">
        <v>39414.480000000003</v>
      </c>
      <c r="E325" s="99">
        <v>31046.71</v>
      </c>
      <c r="F325" s="121">
        <v>51000</v>
      </c>
      <c r="G325" s="120">
        <v>12500</v>
      </c>
      <c r="H325" s="182">
        <v>46347</v>
      </c>
      <c r="I325" s="182">
        <v>46408</v>
      </c>
      <c r="J325" s="166">
        <v>4.5</v>
      </c>
      <c r="K325" s="166">
        <v>1.8</v>
      </c>
      <c r="L325" s="167" t="s">
        <v>1206</v>
      </c>
      <c r="M325" s="168" t="s">
        <v>1205</v>
      </c>
      <c r="N325" s="169">
        <v>0.02</v>
      </c>
      <c r="O325" s="21">
        <f t="shared" ref="O325:O388" si="180">MAX(0, J325-K325)</f>
        <v>2.7</v>
      </c>
      <c r="P325" s="21" t="str">
        <f t="shared" ref="P325:P388" si="181">IF(
  AND(
    I325 &gt;= H325 - 10,
    I325 &lt;= DATE(2026,6,30),
    O325 &gt; 0
  ),
  "Y",
  "N"
)</f>
        <v>N</v>
      </c>
      <c r="Q325" s="22">
        <f t="shared" ref="Q325:Q388" si="182">B325+C325</f>
        <v>21082.300000000003</v>
      </c>
      <c r="R325" s="8" t="str">
        <f t="shared" ref="R325:R388" si="183">IF(AND(P325="Y",O325&gt;0),"Y","N")</f>
        <v>N</v>
      </c>
      <c r="S325" s="23">
        <f t="shared" ref="S325:S388" si="184">MAX(0,(O325/M325))</f>
        <v>2.7</v>
      </c>
      <c r="T325" s="24">
        <f t="shared" ref="T325:T388" si="185">IF(R325="Y",(20500+G325),IF(AND(R325="N",L325="G"),20500,IF(AND(R325="N",L325="P"),50000,IF(AND(R325="",L325="G"),20500,IF(AND(R325="",L325="P"),50000,"")))))</f>
        <v>20500</v>
      </c>
      <c r="U325" s="24">
        <f t="shared" ref="U325:U388" si="186">IF(AND(R325="Y",G325&gt;0),224000,IF(AND(R325="Y",G325=0),138500,IF(AND(R325="N",L325="G"),100000,IF(AND(R325="N",L325=""),100000,IF(AND(R325="N",L325="P"),200000,"")))))</f>
        <v>100000</v>
      </c>
      <c r="V325" s="24">
        <f t="shared" ref="V325:V388" si="187">IF(R325="Y",U325,IF(R325="N",257500,IF(R325="",257500,)))</f>
        <v>257500</v>
      </c>
      <c r="W325" s="24">
        <f t="shared" ref="W325:W388" si="188">IF(
  M325&lt;0.5,
  0,
  MAX(
    0,
    IF(
      S325=0,
      0,
      IF(
        R325="Y",
        MIN(Q325*(1+N325), T325, U325-E325, V325-E325),
        MIN(Q325*(1+N325), T325, U325-D325, V325-F325)
      )
    )
  ) * M325
)</f>
        <v>20500</v>
      </c>
      <c r="X325" s="24">
        <f t="shared" ref="X325:X388" si="189">IF(
  M325&lt;0.5,
  0,
  MAX(
    0,
    IF(
      S325=0,
      0,
      IF(
        R325="Y",
        (Q325*(1+N325)-W325),
        0
      )
    )
  ) * M325
)</f>
        <v>0</v>
      </c>
      <c r="Y325" s="24">
        <f t="shared" ref="Y325:Y388" si="190">W325+X325</f>
        <v>20500</v>
      </c>
      <c r="Z325" s="24">
        <f t="shared" ref="Z325:Z388" si="191">IF(S325=0, 0, MAX(0, (Q325*(1+N325))-Y325))</f>
        <v>1003.9460000000036</v>
      </c>
      <c r="AA325" s="25" t="str">
        <f t="shared" ref="AA325:AA388" si="192">IF(AND(P325="Y",O325&gt;1),"Y","N")</f>
        <v>N</v>
      </c>
      <c r="AB325" s="26">
        <f t="shared" ref="AB325:AB388" si="193">MAX(0,(S325-1))</f>
        <v>1.7000000000000002</v>
      </c>
      <c r="AC325" s="27">
        <f t="shared" ref="AC325:AC388" si="194">IF(AA325="Y",(20500+G325),IF(AND(AA325="N",L325="G"),20500,IF(AND(AA325="N",L325="P"),50000,IF(AND(AA325="",L325="G"),20500,IF(AND(AA325="",L325="P"),50000,"")))))</f>
        <v>20500</v>
      </c>
      <c r="AD325" s="28">
        <f t="shared" ref="AD325:AD388" si="195">IF(AND(AA325="Y",G325&gt;0),224000,IF(AND(AA325="Y",G325=0),138500,IF(AND(AA325="N",L325="G"),100000,IF(AND(AA325="N",L325=""),100000,IF(AND(AA325="N",L325="P"),200000,"")))))</f>
        <v>100000</v>
      </c>
      <c r="AE325" s="28">
        <f t="shared" ref="AE325:AE388" si="196">IF(AA325="Y",AD325,IF(AA325="N",257500,IF(AA325="",257500,)))</f>
        <v>257500</v>
      </c>
      <c r="AF325" s="28">
        <f t="shared" ref="AF325:AF388" si="197">IF(
  M325&lt;0.5,
  0,
  MAX(
    0,
    IF(
      AB325=0,
      0,
      IF(
        AA325="Y",
        MIN(Q325*(1+N325)*(1+N325), AC325, AD325-E325-W325, AE325-E325-W325),
        MIN(Q325*(1+N325)*(1+N325), AC325, AD325-D325-W325, AE325-F325-W325)
      )
    )
  ) * M325
)</f>
        <v>20500</v>
      </c>
      <c r="AG325" s="28">
        <f t="shared" ref="AG325:AG388" si="198">IF(
  M325&lt;0.5,
  0,
  MAX(
    0,
    IF(
      AB325=0,
      0,
      IF(
        AA325="Y",
        (Q325*(1+N325)*(1+N325)-AF325),
        0
      )
    )
  ) * M325
)</f>
        <v>0</v>
      </c>
      <c r="AH325" s="28">
        <f t="shared" ref="AH325:AH388" si="199">AF325+AG325</f>
        <v>20500</v>
      </c>
      <c r="AI325" s="28">
        <f t="shared" ref="AI325:AI388" si="200">IF(AB325=0, 0, MAX(0, (Q325*(1+N325)*(1+N325)) - AH325))</f>
        <v>1434.0249200000035</v>
      </c>
      <c r="AJ325" s="29" t="str">
        <f t="shared" ref="AJ325:AJ388" si="201">IF(AND(P325="Y",O325&gt;2),"Y","N")</f>
        <v>N</v>
      </c>
      <c r="AK325" s="30">
        <f t="shared" ref="AK325:AK388" si="202">MAX(0,(AB325-1))</f>
        <v>0.70000000000000018</v>
      </c>
      <c r="AL325" s="31">
        <f t="shared" ref="AL325:AL388" si="203">IF(AJ325="Y",(20500+G325),IF(AND(AJ325="N",L325="G"),20500,IF(AND(AJ325="N",L325="P"),50000,IF(AND(AJ325="",L325="G"),20500,IF(AND(AJ325="",L325="P"),50000,"")))))</f>
        <v>20500</v>
      </c>
      <c r="AM325" s="31">
        <f t="shared" ref="AM325:AM388" si="204">IF(AND(AJ325="Y",G325&gt;0),224000,IF(AND(AJ325="Y",G325=0),138500,IF(AND(AJ325="N",L325="G"),100000,IF(AND(AJ325="N",L325=""),100000,IF(AND(AJ325="N",L325="P"),200000,"")))))</f>
        <v>100000</v>
      </c>
      <c r="AN325" s="31">
        <f t="shared" ref="AN325:AN388" si="205">IF(AJ325="Y",AM325,IF(AJ325="N",257500,IF(AJ325="",257500,)))</f>
        <v>257500</v>
      </c>
      <c r="AO325" s="31">
        <f t="shared" ref="AO325:AO388" si="206">IF(
  M325&lt;0.5,
  0,
  MAX(
    0,
    IF(
      AK325=0,
      0,
      IF(
        AJ325="Y",
        MIN(Q325*(1+N325)*(1+N325)*(1+N325), AL325, AM325-E325-W325-AF389, AN325-E325-W325-AF325),
        MIN(Q325*(1+N325)*(1+N325)*(1+N325), AL325, AM325-D325-W325-AF389, AN325-F325-W325-AF325)
      )
    )
  ) * M325
)</f>
        <v>20500</v>
      </c>
      <c r="AP325" s="31">
        <f t="shared" ref="AP325:AP388" si="207">IF(
  M325&lt;0.5,
  0,
  MAX(
    0,
    IF(
      AK325=0,
      0,
      IF(
        AJ325="Y",
        (Q325*(1+N325)*(1+N325)*(1+N325)-AO325),
        0
      )
    )
  ) * M325
)</f>
        <v>0</v>
      </c>
      <c r="AQ325" s="31">
        <f t="shared" ref="AQ325:AQ388" si="208">AO325+AP325</f>
        <v>20500</v>
      </c>
      <c r="AR325" s="31">
        <f t="shared" ref="AR325:AR388" si="209">IF(AK325=0, 0, MAX(0, (Q325*(1+N325)*(1+N325)*(1+N325)) - AQ325))</f>
        <v>1872.7054184000044</v>
      </c>
      <c r="AS325" s="32">
        <f t="shared" ref="AS325:AS388" si="210">MAX(0,(AK325-1))</f>
        <v>0</v>
      </c>
      <c r="AT325" s="33">
        <f t="shared" ref="AT325:AT388" si="211">IF(L325="G", 20500, IF(L325="P", 50000, 0))</f>
        <v>20500</v>
      </c>
      <c r="AU325" s="33">
        <f t="shared" ref="AU325:AU388" si="212">IF(L325="G",100000,IF(L325="P",200000,""))</f>
        <v>100000</v>
      </c>
      <c r="AV325" s="33">
        <v>257500</v>
      </c>
      <c r="AW325" s="33">
        <f t="shared" ref="AW325:AW388" si="213">IF(
  M325&lt;0.5,
  0,
  MAX(
    0,
    IF(
      AS325=0,
      0,
      MIN(
        Q325*(1+N325)*(1+N325)*(1+N325)*(1+N325),
        AT325,
        AU325-D325-W325-AF325-AO325,
        AV325-F325-W325-AF325-AO325
      )
    )
  ) * M325
)</f>
        <v>0</v>
      </c>
      <c r="AX325" s="33">
        <f t="shared" ref="AX325:AX388" si="214">IF(AS325=0, 0, MAX(0, (Q325*(1+N325)*(1+N325)*(1+N325)*(1+N325)) - AW325))</f>
        <v>0</v>
      </c>
      <c r="AY325" s="34">
        <f t="shared" ref="AY325:AY388" si="215">Z325+AI325+AR325+AX325</f>
        <v>4310.6763384000114</v>
      </c>
    </row>
    <row r="326" spans="1:51" ht="15.75" customHeight="1" x14ac:dyDescent="0.3">
      <c r="A326" s="166" t="s">
        <v>526</v>
      </c>
      <c r="B326" s="99">
        <v>10078.73</v>
      </c>
      <c r="C326" s="99">
        <v>23108.99</v>
      </c>
      <c r="D326" s="99">
        <v>60049.43</v>
      </c>
      <c r="E326" s="99">
        <v>46098.23</v>
      </c>
      <c r="F326" s="121">
        <v>95000</v>
      </c>
      <c r="G326" s="120">
        <v>12500</v>
      </c>
      <c r="H326" s="182">
        <v>46336</v>
      </c>
      <c r="I326" s="182">
        <v>46375</v>
      </c>
      <c r="J326" s="166">
        <v>4</v>
      </c>
      <c r="K326" s="166">
        <v>0.5</v>
      </c>
      <c r="L326" s="167" t="s">
        <v>1206</v>
      </c>
      <c r="M326" s="168" t="s">
        <v>1204</v>
      </c>
      <c r="N326" s="169">
        <v>0.04</v>
      </c>
      <c r="O326" s="21">
        <f t="shared" si="180"/>
        <v>3.5</v>
      </c>
      <c r="P326" s="21" t="str">
        <f t="shared" si="181"/>
        <v>N</v>
      </c>
      <c r="Q326" s="22">
        <f t="shared" si="182"/>
        <v>33187.72</v>
      </c>
      <c r="R326" s="8" t="str">
        <f t="shared" si="183"/>
        <v>N</v>
      </c>
      <c r="S326" s="23">
        <f t="shared" si="184"/>
        <v>7</v>
      </c>
      <c r="T326" s="24">
        <f t="shared" si="185"/>
        <v>20500</v>
      </c>
      <c r="U326" s="24">
        <f t="shared" si="186"/>
        <v>100000</v>
      </c>
      <c r="V326" s="24">
        <f t="shared" si="187"/>
        <v>257500</v>
      </c>
      <c r="W326" s="24">
        <f t="shared" si="188"/>
        <v>10250</v>
      </c>
      <c r="X326" s="24">
        <f t="shared" si="189"/>
        <v>0</v>
      </c>
      <c r="Y326" s="24">
        <f t="shared" si="190"/>
        <v>10250</v>
      </c>
      <c r="Z326" s="24">
        <f t="shared" si="191"/>
        <v>24265.228800000004</v>
      </c>
      <c r="AA326" s="25" t="str">
        <f t="shared" si="192"/>
        <v>N</v>
      </c>
      <c r="AB326" s="26">
        <f t="shared" si="193"/>
        <v>6</v>
      </c>
      <c r="AC326" s="27">
        <f t="shared" si="194"/>
        <v>20500</v>
      </c>
      <c r="AD326" s="28">
        <f t="shared" si="195"/>
        <v>100000</v>
      </c>
      <c r="AE326" s="28">
        <f t="shared" si="196"/>
        <v>257500</v>
      </c>
      <c r="AF326" s="28">
        <f t="shared" si="197"/>
        <v>10250</v>
      </c>
      <c r="AG326" s="28">
        <f t="shared" si="198"/>
        <v>0</v>
      </c>
      <c r="AH326" s="28">
        <f t="shared" si="199"/>
        <v>10250</v>
      </c>
      <c r="AI326" s="28">
        <f t="shared" si="200"/>
        <v>25645.837952000009</v>
      </c>
      <c r="AJ326" s="29" t="str">
        <f t="shared" si="201"/>
        <v>N</v>
      </c>
      <c r="AK326" s="30">
        <f t="shared" si="202"/>
        <v>5</v>
      </c>
      <c r="AL326" s="31">
        <f t="shared" si="203"/>
        <v>20500</v>
      </c>
      <c r="AM326" s="31">
        <f t="shared" si="204"/>
        <v>100000</v>
      </c>
      <c r="AN326" s="31">
        <f t="shared" si="205"/>
        <v>257500</v>
      </c>
      <c r="AO326" s="31">
        <f t="shared" si="206"/>
        <v>10250</v>
      </c>
      <c r="AP326" s="31">
        <f t="shared" si="207"/>
        <v>0</v>
      </c>
      <c r="AQ326" s="31">
        <f t="shared" si="208"/>
        <v>10250</v>
      </c>
      <c r="AR326" s="31">
        <f t="shared" si="209"/>
        <v>27081.671470080008</v>
      </c>
      <c r="AS326" s="32">
        <f t="shared" si="210"/>
        <v>4</v>
      </c>
      <c r="AT326" s="33">
        <f t="shared" si="211"/>
        <v>20500</v>
      </c>
      <c r="AU326" s="33">
        <f t="shared" si="212"/>
        <v>100000</v>
      </c>
      <c r="AV326" s="33">
        <v>257500</v>
      </c>
      <c r="AW326" s="33">
        <f t="shared" si="213"/>
        <v>4600.2849999999999</v>
      </c>
      <c r="AX326" s="33">
        <f t="shared" si="214"/>
        <v>34224.653328883214</v>
      </c>
      <c r="AY326" s="34">
        <f t="shared" si="215"/>
        <v>111217.39155096324</v>
      </c>
    </row>
    <row r="327" spans="1:51" ht="15.75" customHeight="1" x14ac:dyDescent="0.3">
      <c r="A327" s="166" t="s">
        <v>527</v>
      </c>
      <c r="B327" s="99">
        <v>7974.18</v>
      </c>
      <c r="C327" s="99">
        <v>12286.22</v>
      </c>
      <c r="D327" s="99">
        <v>36128.58</v>
      </c>
      <c r="E327" s="99">
        <v>26962.07</v>
      </c>
      <c r="F327" s="121">
        <v>121000</v>
      </c>
      <c r="G327" s="120">
        <v>12500</v>
      </c>
      <c r="H327" s="182">
        <v>46481</v>
      </c>
      <c r="I327" s="182">
        <v>46561</v>
      </c>
      <c r="J327" s="166">
        <v>2.4</v>
      </c>
      <c r="K327" s="166">
        <v>0.1</v>
      </c>
      <c r="L327" s="167" t="s">
        <v>1206</v>
      </c>
      <c r="M327" s="168" t="s">
        <v>1204</v>
      </c>
      <c r="N327" s="169">
        <v>0.05</v>
      </c>
      <c r="O327" s="21">
        <f t="shared" si="180"/>
        <v>2.2999999999999998</v>
      </c>
      <c r="P327" s="21" t="str">
        <f t="shared" si="181"/>
        <v>N</v>
      </c>
      <c r="Q327" s="22">
        <f t="shared" si="182"/>
        <v>20260.400000000001</v>
      </c>
      <c r="R327" s="8" t="str">
        <f t="shared" si="183"/>
        <v>N</v>
      </c>
      <c r="S327" s="23">
        <f t="shared" si="184"/>
        <v>4.5999999999999996</v>
      </c>
      <c r="T327" s="24">
        <f t="shared" si="185"/>
        <v>20500</v>
      </c>
      <c r="U327" s="24">
        <f t="shared" si="186"/>
        <v>100000</v>
      </c>
      <c r="V327" s="24">
        <f t="shared" si="187"/>
        <v>257500</v>
      </c>
      <c r="W327" s="24">
        <f t="shared" si="188"/>
        <v>10250</v>
      </c>
      <c r="X327" s="24">
        <f t="shared" si="189"/>
        <v>0</v>
      </c>
      <c r="Y327" s="24">
        <f t="shared" si="190"/>
        <v>10250</v>
      </c>
      <c r="Z327" s="24">
        <f t="shared" si="191"/>
        <v>11023.420000000002</v>
      </c>
      <c r="AA327" s="25" t="str">
        <f t="shared" si="192"/>
        <v>N</v>
      </c>
      <c r="AB327" s="26">
        <f t="shared" si="193"/>
        <v>3.5999999999999996</v>
      </c>
      <c r="AC327" s="27">
        <f t="shared" si="194"/>
        <v>20500</v>
      </c>
      <c r="AD327" s="28">
        <f t="shared" si="195"/>
        <v>100000</v>
      </c>
      <c r="AE327" s="28">
        <f t="shared" si="196"/>
        <v>257500</v>
      </c>
      <c r="AF327" s="28">
        <f t="shared" si="197"/>
        <v>10250</v>
      </c>
      <c r="AG327" s="28">
        <f t="shared" si="198"/>
        <v>0</v>
      </c>
      <c r="AH327" s="28">
        <f t="shared" si="199"/>
        <v>10250</v>
      </c>
      <c r="AI327" s="28">
        <f t="shared" si="200"/>
        <v>12087.091000000004</v>
      </c>
      <c r="AJ327" s="29" t="str">
        <f t="shared" si="201"/>
        <v>N</v>
      </c>
      <c r="AK327" s="30">
        <f t="shared" si="202"/>
        <v>2.5999999999999996</v>
      </c>
      <c r="AL327" s="31">
        <f t="shared" si="203"/>
        <v>20500</v>
      </c>
      <c r="AM327" s="31">
        <f t="shared" si="204"/>
        <v>100000</v>
      </c>
      <c r="AN327" s="31">
        <f t="shared" si="205"/>
        <v>257500</v>
      </c>
      <c r="AO327" s="31">
        <f t="shared" si="206"/>
        <v>10250</v>
      </c>
      <c r="AP327" s="31">
        <f t="shared" si="207"/>
        <v>0</v>
      </c>
      <c r="AQ327" s="31">
        <f t="shared" si="208"/>
        <v>10250</v>
      </c>
      <c r="AR327" s="31">
        <f t="shared" si="209"/>
        <v>13203.945550000004</v>
      </c>
      <c r="AS327" s="32">
        <f t="shared" si="210"/>
        <v>1.5999999999999996</v>
      </c>
      <c r="AT327" s="33">
        <f t="shared" si="211"/>
        <v>20500</v>
      </c>
      <c r="AU327" s="33">
        <f t="shared" si="212"/>
        <v>100000</v>
      </c>
      <c r="AV327" s="33">
        <v>257500</v>
      </c>
      <c r="AW327" s="33">
        <f t="shared" si="213"/>
        <v>10250</v>
      </c>
      <c r="AX327" s="33">
        <f t="shared" si="214"/>
        <v>14376.642827500003</v>
      </c>
      <c r="AY327" s="34">
        <f t="shared" si="215"/>
        <v>50691.09937750001</v>
      </c>
    </row>
    <row r="328" spans="1:51" ht="15.75" customHeight="1" x14ac:dyDescent="0.3">
      <c r="A328" s="166" t="s">
        <v>528</v>
      </c>
      <c r="B328" s="99">
        <v>8390.6</v>
      </c>
      <c r="C328" s="99">
        <v>23959.74</v>
      </c>
      <c r="D328" s="99">
        <v>79437.59</v>
      </c>
      <c r="E328" s="99">
        <v>70413.95</v>
      </c>
      <c r="F328" s="121">
        <v>126000</v>
      </c>
      <c r="G328" s="120">
        <v>12500</v>
      </c>
      <c r="H328" s="182">
        <v>46381</v>
      </c>
      <c r="I328" s="182">
        <v>46412</v>
      </c>
      <c r="J328" s="166">
        <v>4.5</v>
      </c>
      <c r="K328" s="166">
        <v>1.4</v>
      </c>
      <c r="L328" s="167" t="s">
        <v>1206</v>
      </c>
      <c r="M328" s="168" t="s">
        <v>1203</v>
      </c>
      <c r="N328" s="169">
        <v>5.1999999999999998E-2</v>
      </c>
      <c r="O328" s="21">
        <f t="shared" si="180"/>
        <v>3.1</v>
      </c>
      <c r="P328" s="21" t="str">
        <f t="shared" si="181"/>
        <v>N</v>
      </c>
      <c r="Q328" s="22">
        <f t="shared" si="182"/>
        <v>32350.340000000004</v>
      </c>
      <c r="R328" s="8" t="str">
        <f t="shared" si="183"/>
        <v>N</v>
      </c>
      <c r="S328" s="23">
        <f t="shared" si="184"/>
        <v>4.1333333333333337</v>
      </c>
      <c r="T328" s="24">
        <f t="shared" si="185"/>
        <v>20500</v>
      </c>
      <c r="U328" s="24">
        <f t="shared" si="186"/>
        <v>100000</v>
      </c>
      <c r="V328" s="24">
        <f t="shared" si="187"/>
        <v>257500</v>
      </c>
      <c r="W328" s="24">
        <f t="shared" si="188"/>
        <v>15375</v>
      </c>
      <c r="X328" s="24">
        <f t="shared" si="189"/>
        <v>0</v>
      </c>
      <c r="Y328" s="24">
        <f t="shared" si="190"/>
        <v>15375</v>
      </c>
      <c r="Z328" s="24">
        <f t="shared" si="191"/>
        <v>18657.557680000005</v>
      </c>
      <c r="AA328" s="25" t="str">
        <f t="shared" si="192"/>
        <v>N</v>
      </c>
      <c r="AB328" s="26">
        <f t="shared" si="193"/>
        <v>3.1333333333333337</v>
      </c>
      <c r="AC328" s="27">
        <f t="shared" si="194"/>
        <v>20500</v>
      </c>
      <c r="AD328" s="28">
        <f t="shared" si="195"/>
        <v>100000</v>
      </c>
      <c r="AE328" s="28">
        <f t="shared" si="196"/>
        <v>257500</v>
      </c>
      <c r="AF328" s="28">
        <f t="shared" si="197"/>
        <v>3890.5575000000026</v>
      </c>
      <c r="AG328" s="28">
        <f t="shared" si="198"/>
        <v>0</v>
      </c>
      <c r="AH328" s="28">
        <f t="shared" si="199"/>
        <v>3890.5575000000026</v>
      </c>
      <c r="AI328" s="28">
        <f t="shared" si="200"/>
        <v>31911.693179360002</v>
      </c>
      <c r="AJ328" s="29" t="str">
        <f t="shared" si="201"/>
        <v>N</v>
      </c>
      <c r="AK328" s="30">
        <f t="shared" si="202"/>
        <v>2.1333333333333337</v>
      </c>
      <c r="AL328" s="31">
        <f t="shared" si="203"/>
        <v>20500</v>
      </c>
      <c r="AM328" s="31">
        <f t="shared" si="204"/>
        <v>100000</v>
      </c>
      <c r="AN328" s="31">
        <f t="shared" si="205"/>
        <v>257500</v>
      </c>
      <c r="AO328" s="31">
        <f t="shared" si="206"/>
        <v>3890.5575000000026</v>
      </c>
      <c r="AP328" s="31">
        <f t="shared" si="207"/>
        <v>0</v>
      </c>
      <c r="AQ328" s="31">
        <f t="shared" si="208"/>
        <v>3890.5575000000026</v>
      </c>
      <c r="AR328" s="31">
        <f t="shared" si="209"/>
        <v>33773.410214686723</v>
      </c>
      <c r="AS328" s="32">
        <f t="shared" si="210"/>
        <v>1.1333333333333337</v>
      </c>
      <c r="AT328" s="33">
        <f t="shared" si="211"/>
        <v>20500</v>
      </c>
      <c r="AU328" s="33">
        <f t="shared" si="212"/>
        <v>100000</v>
      </c>
      <c r="AV328" s="33">
        <v>257500</v>
      </c>
      <c r="AW328" s="33">
        <f t="shared" si="213"/>
        <v>0</v>
      </c>
      <c r="AX328" s="33">
        <f t="shared" si="214"/>
        <v>39622.494035850439</v>
      </c>
      <c r="AY328" s="34">
        <f t="shared" si="215"/>
        <v>123965.15510989717</v>
      </c>
    </row>
    <row r="329" spans="1:51" ht="15.75" customHeight="1" x14ac:dyDescent="0.3">
      <c r="A329" s="166" t="s">
        <v>529</v>
      </c>
      <c r="B329" s="99">
        <v>7796.72</v>
      </c>
      <c r="C329" s="99">
        <v>20970.740000000002</v>
      </c>
      <c r="D329" s="99">
        <v>40692.26</v>
      </c>
      <c r="E329" s="99">
        <v>34016.89</v>
      </c>
      <c r="F329" s="121">
        <v>152000</v>
      </c>
      <c r="G329" s="120">
        <v>12500</v>
      </c>
      <c r="H329" s="182">
        <v>46553</v>
      </c>
      <c r="I329" s="182">
        <v>46582</v>
      </c>
      <c r="J329" s="166">
        <v>3.1</v>
      </c>
      <c r="K329" s="166">
        <v>2.9</v>
      </c>
      <c r="L329" s="167" t="s">
        <v>1206</v>
      </c>
      <c r="M329" s="168" t="s">
        <v>1203</v>
      </c>
      <c r="N329" s="169">
        <v>0.04</v>
      </c>
      <c r="O329" s="21">
        <f t="shared" si="180"/>
        <v>0.20000000000000018</v>
      </c>
      <c r="P329" s="21" t="str">
        <f t="shared" si="181"/>
        <v>N</v>
      </c>
      <c r="Q329" s="22">
        <f t="shared" si="182"/>
        <v>28767.460000000003</v>
      </c>
      <c r="R329" s="8" t="str">
        <f t="shared" si="183"/>
        <v>N</v>
      </c>
      <c r="S329" s="23">
        <f t="shared" si="184"/>
        <v>0.26666666666666689</v>
      </c>
      <c r="T329" s="24">
        <f t="shared" si="185"/>
        <v>20500</v>
      </c>
      <c r="U329" s="24">
        <f t="shared" si="186"/>
        <v>100000</v>
      </c>
      <c r="V329" s="24">
        <f t="shared" si="187"/>
        <v>257500</v>
      </c>
      <c r="W329" s="24">
        <f t="shared" si="188"/>
        <v>15375</v>
      </c>
      <c r="X329" s="24">
        <f t="shared" si="189"/>
        <v>0</v>
      </c>
      <c r="Y329" s="24">
        <f t="shared" si="190"/>
        <v>15375</v>
      </c>
      <c r="Z329" s="24">
        <f t="shared" si="191"/>
        <v>14543.158400000004</v>
      </c>
      <c r="AA329" s="25" t="str">
        <f t="shared" si="192"/>
        <v>N</v>
      </c>
      <c r="AB329" s="26">
        <f t="shared" si="193"/>
        <v>0</v>
      </c>
      <c r="AC329" s="27">
        <f t="shared" si="194"/>
        <v>20500</v>
      </c>
      <c r="AD329" s="28">
        <f t="shared" si="195"/>
        <v>100000</v>
      </c>
      <c r="AE329" s="28">
        <f t="shared" si="196"/>
        <v>257500</v>
      </c>
      <c r="AF329" s="28">
        <f t="shared" si="197"/>
        <v>0</v>
      </c>
      <c r="AG329" s="28">
        <f t="shared" si="198"/>
        <v>0</v>
      </c>
      <c r="AH329" s="28">
        <f t="shared" si="199"/>
        <v>0</v>
      </c>
      <c r="AI329" s="28">
        <f t="shared" si="200"/>
        <v>0</v>
      </c>
      <c r="AJ329" s="29" t="str">
        <f t="shared" si="201"/>
        <v>N</v>
      </c>
      <c r="AK329" s="30">
        <f t="shared" si="202"/>
        <v>0</v>
      </c>
      <c r="AL329" s="31">
        <f t="shared" si="203"/>
        <v>20500</v>
      </c>
      <c r="AM329" s="31">
        <f t="shared" si="204"/>
        <v>100000</v>
      </c>
      <c r="AN329" s="31">
        <f t="shared" si="205"/>
        <v>257500</v>
      </c>
      <c r="AO329" s="31">
        <f t="shared" si="206"/>
        <v>0</v>
      </c>
      <c r="AP329" s="31">
        <f t="shared" si="207"/>
        <v>0</v>
      </c>
      <c r="AQ329" s="31">
        <f t="shared" si="208"/>
        <v>0</v>
      </c>
      <c r="AR329" s="31">
        <f t="shared" si="209"/>
        <v>0</v>
      </c>
      <c r="AS329" s="32">
        <f t="shared" si="210"/>
        <v>0</v>
      </c>
      <c r="AT329" s="33">
        <f t="shared" si="211"/>
        <v>20500</v>
      </c>
      <c r="AU329" s="33">
        <f t="shared" si="212"/>
        <v>100000</v>
      </c>
      <c r="AV329" s="33">
        <v>257500</v>
      </c>
      <c r="AW329" s="33">
        <f t="shared" si="213"/>
        <v>0</v>
      </c>
      <c r="AX329" s="33">
        <f t="shared" si="214"/>
        <v>0</v>
      </c>
      <c r="AY329" s="34">
        <f t="shared" si="215"/>
        <v>14543.158400000004</v>
      </c>
    </row>
    <row r="330" spans="1:51" ht="15.75" customHeight="1" x14ac:dyDescent="0.3">
      <c r="A330" s="166" t="s">
        <v>530</v>
      </c>
      <c r="B330" s="99">
        <v>20494.189999999999</v>
      </c>
      <c r="C330" s="99">
        <v>5211.6099999999997</v>
      </c>
      <c r="D330" s="99">
        <v>54213.13</v>
      </c>
      <c r="E330" s="99">
        <v>51461.02</v>
      </c>
      <c r="F330" s="121">
        <v>122000</v>
      </c>
      <c r="G330" s="120">
        <v>12500</v>
      </c>
      <c r="H330" s="182">
        <v>46397</v>
      </c>
      <c r="I330" s="182">
        <v>46429</v>
      </c>
      <c r="J330" s="166">
        <v>1.8</v>
      </c>
      <c r="K330" s="166">
        <v>1</v>
      </c>
      <c r="L330" s="167" t="s">
        <v>1206</v>
      </c>
      <c r="M330" s="168" t="s">
        <v>1205</v>
      </c>
      <c r="N330" s="169">
        <v>0.04</v>
      </c>
      <c r="O330" s="21">
        <f t="shared" si="180"/>
        <v>0.8</v>
      </c>
      <c r="P330" s="21" t="str">
        <f t="shared" si="181"/>
        <v>N</v>
      </c>
      <c r="Q330" s="22">
        <f t="shared" si="182"/>
        <v>25705.8</v>
      </c>
      <c r="R330" s="8" t="str">
        <f t="shared" si="183"/>
        <v>N</v>
      </c>
      <c r="S330" s="23">
        <f t="shared" si="184"/>
        <v>0.8</v>
      </c>
      <c r="T330" s="24">
        <f t="shared" si="185"/>
        <v>20500</v>
      </c>
      <c r="U330" s="24">
        <f t="shared" si="186"/>
        <v>100000</v>
      </c>
      <c r="V330" s="24">
        <f t="shared" si="187"/>
        <v>257500</v>
      </c>
      <c r="W330" s="24">
        <f t="shared" si="188"/>
        <v>20500</v>
      </c>
      <c r="X330" s="24">
        <f t="shared" si="189"/>
        <v>0</v>
      </c>
      <c r="Y330" s="24">
        <f t="shared" si="190"/>
        <v>20500</v>
      </c>
      <c r="Z330" s="24">
        <f t="shared" si="191"/>
        <v>6234.0319999999992</v>
      </c>
      <c r="AA330" s="25" t="str">
        <f t="shared" si="192"/>
        <v>N</v>
      </c>
      <c r="AB330" s="26">
        <f t="shared" si="193"/>
        <v>0</v>
      </c>
      <c r="AC330" s="27">
        <f t="shared" si="194"/>
        <v>20500</v>
      </c>
      <c r="AD330" s="28">
        <f t="shared" si="195"/>
        <v>100000</v>
      </c>
      <c r="AE330" s="28">
        <f t="shared" si="196"/>
        <v>257500</v>
      </c>
      <c r="AF330" s="28">
        <f t="shared" si="197"/>
        <v>0</v>
      </c>
      <c r="AG330" s="28">
        <f t="shared" si="198"/>
        <v>0</v>
      </c>
      <c r="AH330" s="28">
        <f t="shared" si="199"/>
        <v>0</v>
      </c>
      <c r="AI330" s="28">
        <f t="shared" si="200"/>
        <v>0</v>
      </c>
      <c r="AJ330" s="29" t="str">
        <f t="shared" si="201"/>
        <v>N</v>
      </c>
      <c r="AK330" s="30">
        <f t="shared" si="202"/>
        <v>0</v>
      </c>
      <c r="AL330" s="31">
        <f t="shared" si="203"/>
        <v>20500</v>
      </c>
      <c r="AM330" s="31">
        <f t="shared" si="204"/>
        <v>100000</v>
      </c>
      <c r="AN330" s="31">
        <f t="shared" si="205"/>
        <v>257500</v>
      </c>
      <c r="AO330" s="31">
        <f t="shared" si="206"/>
        <v>0</v>
      </c>
      <c r="AP330" s="31">
        <f t="shared" si="207"/>
        <v>0</v>
      </c>
      <c r="AQ330" s="31">
        <f t="shared" si="208"/>
        <v>0</v>
      </c>
      <c r="AR330" s="31">
        <f t="shared" si="209"/>
        <v>0</v>
      </c>
      <c r="AS330" s="32">
        <f t="shared" si="210"/>
        <v>0</v>
      </c>
      <c r="AT330" s="33">
        <f t="shared" si="211"/>
        <v>20500</v>
      </c>
      <c r="AU330" s="33">
        <f t="shared" si="212"/>
        <v>100000</v>
      </c>
      <c r="AV330" s="33">
        <v>257500</v>
      </c>
      <c r="AW330" s="33">
        <f t="shared" si="213"/>
        <v>0</v>
      </c>
      <c r="AX330" s="33">
        <f t="shared" si="214"/>
        <v>0</v>
      </c>
      <c r="AY330" s="34">
        <f t="shared" si="215"/>
        <v>6234.0319999999992</v>
      </c>
    </row>
    <row r="331" spans="1:51" ht="15.75" customHeight="1" x14ac:dyDescent="0.3">
      <c r="A331" s="166" t="s">
        <v>531</v>
      </c>
      <c r="B331" s="99">
        <v>19865.87</v>
      </c>
      <c r="C331" s="99">
        <v>23956.3</v>
      </c>
      <c r="D331" s="99">
        <v>79980.77</v>
      </c>
      <c r="E331" s="99">
        <v>67600</v>
      </c>
      <c r="F331" s="121">
        <v>120000</v>
      </c>
      <c r="G331" s="120">
        <v>0</v>
      </c>
      <c r="H331" s="182">
        <v>46396</v>
      </c>
      <c r="I331" s="182">
        <v>46465</v>
      </c>
      <c r="J331" s="166">
        <v>4.8</v>
      </c>
      <c r="K331" s="166">
        <v>0.4</v>
      </c>
      <c r="L331" s="167" t="s">
        <v>1206</v>
      </c>
      <c r="M331" s="168" t="s">
        <v>1204</v>
      </c>
      <c r="N331" s="169">
        <v>0.01</v>
      </c>
      <c r="O331" s="21">
        <f t="shared" si="180"/>
        <v>4.3999999999999995</v>
      </c>
      <c r="P331" s="21" t="str">
        <f t="shared" si="181"/>
        <v>N</v>
      </c>
      <c r="Q331" s="22">
        <f t="shared" si="182"/>
        <v>43822.17</v>
      </c>
      <c r="R331" s="8" t="str">
        <f t="shared" si="183"/>
        <v>N</v>
      </c>
      <c r="S331" s="23">
        <f t="shared" si="184"/>
        <v>8.7999999999999989</v>
      </c>
      <c r="T331" s="24">
        <f t="shared" si="185"/>
        <v>20500</v>
      </c>
      <c r="U331" s="24">
        <f t="shared" si="186"/>
        <v>100000</v>
      </c>
      <c r="V331" s="24">
        <f t="shared" si="187"/>
        <v>257500</v>
      </c>
      <c r="W331" s="24">
        <f t="shared" si="188"/>
        <v>10009.614999999998</v>
      </c>
      <c r="X331" s="24">
        <f t="shared" si="189"/>
        <v>0</v>
      </c>
      <c r="Y331" s="24">
        <f t="shared" si="190"/>
        <v>10009.614999999998</v>
      </c>
      <c r="Z331" s="24">
        <f t="shared" si="191"/>
        <v>34250.776700000002</v>
      </c>
      <c r="AA331" s="25" t="str">
        <f t="shared" si="192"/>
        <v>N</v>
      </c>
      <c r="AB331" s="26">
        <f t="shared" si="193"/>
        <v>7.7999999999999989</v>
      </c>
      <c r="AC331" s="27">
        <f t="shared" si="194"/>
        <v>20500</v>
      </c>
      <c r="AD331" s="28">
        <f t="shared" si="195"/>
        <v>100000</v>
      </c>
      <c r="AE331" s="28">
        <f t="shared" si="196"/>
        <v>257500</v>
      </c>
      <c r="AF331" s="28">
        <f t="shared" si="197"/>
        <v>5004.807499999999</v>
      </c>
      <c r="AG331" s="28">
        <f t="shared" si="198"/>
        <v>0</v>
      </c>
      <c r="AH331" s="28">
        <f t="shared" si="199"/>
        <v>5004.807499999999</v>
      </c>
      <c r="AI331" s="28">
        <f t="shared" si="200"/>
        <v>39698.188116999998</v>
      </c>
      <c r="AJ331" s="29" t="str">
        <f t="shared" si="201"/>
        <v>N</v>
      </c>
      <c r="AK331" s="30">
        <f t="shared" si="202"/>
        <v>6.7999999999999989</v>
      </c>
      <c r="AL331" s="31">
        <f t="shared" si="203"/>
        <v>20500</v>
      </c>
      <c r="AM331" s="31">
        <f t="shared" si="204"/>
        <v>100000</v>
      </c>
      <c r="AN331" s="31">
        <f t="shared" si="205"/>
        <v>257500</v>
      </c>
      <c r="AO331" s="31">
        <f t="shared" si="206"/>
        <v>5004.807499999999</v>
      </c>
      <c r="AP331" s="31">
        <f t="shared" si="207"/>
        <v>0</v>
      </c>
      <c r="AQ331" s="31">
        <f t="shared" si="208"/>
        <v>5004.807499999999</v>
      </c>
      <c r="AR331" s="31">
        <f t="shared" si="209"/>
        <v>40145.218073170006</v>
      </c>
      <c r="AS331" s="32">
        <f t="shared" si="210"/>
        <v>5.7999999999999989</v>
      </c>
      <c r="AT331" s="33">
        <f t="shared" si="211"/>
        <v>20500</v>
      </c>
      <c r="AU331" s="33">
        <f t="shared" si="212"/>
        <v>100000</v>
      </c>
      <c r="AV331" s="33">
        <v>257500</v>
      </c>
      <c r="AW331" s="33">
        <f t="shared" si="213"/>
        <v>0</v>
      </c>
      <c r="AX331" s="33">
        <f t="shared" si="214"/>
        <v>45601.5258289017</v>
      </c>
      <c r="AY331" s="34">
        <f t="shared" si="215"/>
        <v>159695.7087190717</v>
      </c>
    </row>
    <row r="332" spans="1:51" ht="15.75" customHeight="1" x14ac:dyDescent="0.3">
      <c r="A332" s="166" t="s">
        <v>532</v>
      </c>
      <c r="B332" s="99">
        <v>19445.71</v>
      </c>
      <c r="C332" s="99">
        <v>18776.28</v>
      </c>
      <c r="D332" s="99">
        <v>72980.289999999994</v>
      </c>
      <c r="E332" s="99">
        <v>65793.960000000006</v>
      </c>
      <c r="F332" s="121">
        <v>221000</v>
      </c>
      <c r="G332" s="120">
        <v>12500</v>
      </c>
      <c r="H332" s="182">
        <v>46569</v>
      </c>
      <c r="I332" s="182">
        <v>46602</v>
      </c>
      <c r="J332" s="166">
        <v>3.6</v>
      </c>
      <c r="K332" s="166">
        <v>3.3</v>
      </c>
      <c r="L332" s="167" t="s">
        <v>1206</v>
      </c>
      <c r="M332" s="168" t="s">
        <v>1203</v>
      </c>
      <c r="N332" s="169">
        <v>0.02</v>
      </c>
      <c r="O332" s="21">
        <f t="shared" si="180"/>
        <v>0.30000000000000027</v>
      </c>
      <c r="P332" s="21" t="str">
        <f t="shared" si="181"/>
        <v>N</v>
      </c>
      <c r="Q332" s="22">
        <f t="shared" si="182"/>
        <v>38221.99</v>
      </c>
      <c r="R332" s="8" t="str">
        <f t="shared" si="183"/>
        <v>N</v>
      </c>
      <c r="S332" s="23">
        <f t="shared" si="184"/>
        <v>0.40000000000000036</v>
      </c>
      <c r="T332" s="24">
        <f t="shared" si="185"/>
        <v>20500</v>
      </c>
      <c r="U332" s="24">
        <f t="shared" si="186"/>
        <v>100000</v>
      </c>
      <c r="V332" s="24">
        <f t="shared" si="187"/>
        <v>257500</v>
      </c>
      <c r="W332" s="24">
        <f t="shared" si="188"/>
        <v>15375</v>
      </c>
      <c r="X332" s="24">
        <f t="shared" si="189"/>
        <v>0</v>
      </c>
      <c r="Y332" s="24">
        <f t="shared" si="190"/>
        <v>15375</v>
      </c>
      <c r="Z332" s="24">
        <f t="shared" si="191"/>
        <v>23611.429799999998</v>
      </c>
      <c r="AA332" s="25" t="str">
        <f t="shared" si="192"/>
        <v>N</v>
      </c>
      <c r="AB332" s="26">
        <f t="shared" si="193"/>
        <v>0</v>
      </c>
      <c r="AC332" s="27">
        <f t="shared" si="194"/>
        <v>20500</v>
      </c>
      <c r="AD332" s="28">
        <f t="shared" si="195"/>
        <v>100000</v>
      </c>
      <c r="AE332" s="28">
        <f t="shared" si="196"/>
        <v>257500</v>
      </c>
      <c r="AF332" s="28">
        <f t="shared" si="197"/>
        <v>0</v>
      </c>
      <c r="AG332" s="28">
        <f t="shared" si="198"/>
        <v>0</v>
      </c>
      <c r="AH332" s="28">
        <f t="shared" si="199"/>
        <v>0</v>
      </c>
      <c r="AI332" s="28">
        <f t="shared" si="200"/>
        <v>0</v>
      </c>
      <c r="AJ332" s="29" t="str">
        <f t="shared" si="201"/>
        <v>N</v>
      </c>
      <c r="AK332" s="30">
        <f t="shared" si="202"/>
        <v>0</v>
      </c>
      <c r="AL332" s="31">
        <f t="shared" si="203"/>
        <v>20500</v>
      </c>
      <c r="AM332" s="31">
        <f t="shared" si="204"/>
        <v>100000</v>
      </c>
      <c r="AN332" s="31">
        <f t="shared" si="205"/>
        <v>257500</v>
      </c>
      <c r="AO332" s="31">
        <f t="shared" si="206"/>
        <v>0</v>
      </c>
      <c r="AP332" s="31">
        <f t="shared" si="207"/>
        <v>0</v>
      </c>
      <c r="AQ332" s="31">
        <f t="shared" si="208"/>
        <v>0</v>
      </c>
      <c r="AR332" s="31">
        <f t="shared" si="209"/>
        <v>0</v>
      </c>
      <c r="AS332" s="32">
        <f t="shared" si="210"/>
        <v>0</v>
      </c>
      <c r="AT332" s="33">
        <f t="shared" si="211"/>
        <v>20500</v>
      </c>
      <c r="AU332" s="33">
        <f t="shared" si="212"/>
        <v>100000</v>
      </c>
      <c r="AV332" s="33">
        <v>257500</v>
      </c>
      <c r="AW332" s="33">
        <f t="shared" si="213"/>
        <v>0</v>
      </c>
      <c r="AX332" s="33">
        <f t="shared" si="214"/>
        <v>0</v>
      </c>
      <c r="AY332" s="34">
        <f t="shared" si="215"/>
        <v>23611.429799999998</v>
      </c>
    </row>
    <row r="333" spans="1:51" ht="15.75" customHeight="1" x14ac:dyDescent="0.3">
      <c r="A333" s="166" t="s">
        <v>533</v>
      </c>
      <c r="B333" s="99">
        <v>10481.549999999999</v>
      </c>
      <c r="C333" s="99">
        <v>11058.51</v>
      </c>
      <c r="D333" s="99">
        <v>54040.55</v>
      </c>
      <c r="E333" s="99">
        <v>45849.97</v>
      </c>
      <c r="F333" s="121">
        <v>150000</v>
      </c>
      <c r="G333" s="120">
        <v>0</v>
      </c>
      <c r="H333" s="182">
        <v>46377</v>
      </c>
      <c r="I333" s="182">
        <v>46457</v>
      </c>
      <c r="J333" s="166">
        <v>2.6</v>
      </c>
      <c r="K333" s="166">
        <v>2.2000000000000002</v>
      </c>
      <c r="L333" s="167" t="s">
        <v>1206</v>
      </c>
      <c r="M333" s="168" t="s">
        <v>1204</v>
      </c>
      <c r="N333" s="169">
        <v>0</v>
      </c>
      <c r="O333" s="21">
        <f t="shared" si="180"/>
        <v>0.39999999999999991</v>
      </c>
      <c r="P333" s="21" t="str">
        <f t="shared" si="181"/>
        <v>N</v>
      </c>
      <c r="Q333" s="22">
        <f t="shared" si="182"/>
        <v>21540.059999999998</v>
      </c>
      <c r="R333" s="8" t="str">
        <f t="shared" si="183"/>
        <v>N</v>
      </c>
      <c r="S333" s="23">
        <f t="shared" si="184"/>
        <v>0.79999999999999982</v>
      </c>
      <c r="T333" s="24">
        <f t="shared" si="185"/>
        <v>20500</v>
      </c>
      <c r="U333" s="24">
        <f t="shared" si="186"/>
        <v>100000</v>
      </c>
      <c r="V333" s="24">
        <f t="shared" si="187"/>
        <v>257500</v>
      </c>
      <c r="W333" s="24">
        <f t="shared" si="188"/>
        <v>10250</v>
      </c>
      <c r="X333" s="24">
        <f t="shared" si="189"/>
        <v>0</v>
      </c>
      <c r="Y333" s="24">
        <f t="shared" si="190"/>
        <v>10250</v>
      </c>
      <c r="Z333" s="24">
        <f t="shared" si="191"/>
        <v>11290.059999999998</v>
      </c>
      <c r="AA333" s="25" t="str">
        <f t="shared" si="192"/>
        <v>N</v>
      </c>
      <c r="AB333" s="26">
        <f t="shared" si="193"/>
        <v>0</v>
      </c>
      <c r="AC333" s="27">
        <f t="shared" si="194"/>
        <v>20500</v>
      </c>
      <c r="AD333" s="28">
        <f t="shared" si="195"/>
        <v>100000</v>
      </c>
      <c r="AE333" s="28">
        <f t="shared" si="196"/>
        <v>257500</v>
      </c>
      <c r="AF333" s="28">
        <f t="shared" si="197"/>
        <v>0</v>
      </c>
      <c r="AG333" s="28">
        <f t="shared" si="198"/>
        <v>0</v>
      </c>
      <c r="AH333" s="28">
        <f t="shared" si="199"/>
        <v>0</v>
      </c>
      <c r="AI333" s="28">
        <f t="shared" si="200"/>
        <v>0</v>
      </c>
      <c r="AJ333" s="29" t="str">
        <f t="shared" si="201"/>
        <v>N</v>
      </c>
      <c r="AK333" s="30">
        <f t="shared" si="202"/>
        <v>0</v>
      </c>
      <c r="AL333" s="31">
        <f t="shared" si="203"/>
        <v>20500</v>
      </c>
      <c r="AM333" s="31">
        <f t="shared" si="204"/>
        <v>100000</v>
      </c>
      <c r="AN333" s="31">
        <f t="shared" si="205"/>
        <v>257500</v>
      </c>
      <c r="AO333" s="31">
        <f t="shared" si="206"/>
        <v>0</v>
      </c>
      <c r="AP333" s="31">
        <f t="shared" si="207"/>
        <v>0</v>
      </c>
      <c r="AQ333" s="31">
        <f t="shared" si="208"/>
        <v>0</v>
      </c>
      <c r="AR333" s="31">
        <f t="shared" si="209"/>
        <v>0</v>
      </c>
      <c r="AS333" s="32">
        <f t="shared" si="210"/>
        <v>0</v>
      </c>
      <c r="AT333" s="33">
        <f t="shared" si="211"/>
        <v>20500</v>
      </c>
      <c r="AU333" s="33">
        <f t="shared" si="212"/>
        <v>100000</v>
      </c>
      <c r="AV333" s="33">
        <v>257500</v>
      </c>
      <c r="AW333" s="33">
        <f t="shared" si="213"/>
        <v>0</v>
      </c>
      <c r="AX333" s="33">
        <f t="shared" si="214"/>
        <v>0</v>
      </c>
      <c r="AY333" s="34">
        <f t="shared" si="215"/>
        <v>11290.059999999998</v>
      </c>
    </row>
    <row r="334" spans="1:51" ht="15.75" customHeight="1" x14ac:dyDescent="0.3">
      <c r="A334" s="166" t="s">
        <v>534</v>
      </c>
      <c r="B334" s="99">
        <v>5369.01</v>
      </c>
      <c r="C334" s="99">
        <v>23897.200000000001</v>
      </c>
      <c r="D334" s="99">
        <v>92324.94</v>
      </c>
      <c r="E334" s="99">
        <v>78551.97</v>
      </c>
      <c r="F334" s="121">
        <v>70000</v>
      </c>
      <c r="G334" s="120">
        <v>26667</v>
      </c>
      <c r="H334" s="182">
        <v>46476</v>
      </c>
      <c r="I334" s="182">
        <v>46545</v>
      </c>
      <c r="J334" s="166">
        <v>2.1</v>
      </c>
      <c r="K334" s="166">
        <v>1.3</v>
      </c>
      <c r="L334" s="167" t="s">
        <v>1207</v>
      </c>
      <c r="M334" s="168" t="s">
        <v>1205</v>
      </c>
      <c r="N334" s="169">
        <v>0</v>
      </c>
      <c r="O334" s="21">
        <f t="shared" si="180"/>
        <v>0.8</v>
      </c>
      <c r="P334" s="21" t="str">
        <f t="shared" si="181"/>
        <v>N</v>
      </c>
      <c r="Q334" s="22">
        <f t="shared" si="182"/>
        <v>29266.21</v>
      </c>
      <c r="R334" s="8" t="str">
        <f t="shared" si="183"/>
        <v>N</v>
      </c>
      <c r="S334" s="23">
        <f t="shared" si="184"/>
        <v>0.8</v>
      </c>
      <c r="T334" s="24">
        <f t="shared" si="185"/>
        <v>50000</v>
      </c>
      <c r="U334" s="24">
        <f t="shared" si="186"/>
        <v>200000</v>
      </c>
      <c r="V334" s="24">
        <f t="shared" si="187"/>
        <v>257500</v>
      </c>
      <c r="W334" s="24">
        <f t="shared" si="188"/>
        <v>29266.21</v>
      </c>
      <c r="X334" s="24">
        <f t="shared" si="189"/>
        <v>0</v>
      </c>
      <c r="Y334" s="24">
        <f t="shared" si="190"/>
        <v>29266.21</v>
      </c>
      <c r="Z334" s="24">
        <f t="shared" si="191"/>
        <v>0</v>
      </c>
      <c r="AA334" s="25" t="str">
        <f t="shared" si="192"/>
        <v>N</v>
      </c>
      <c r="AB334" s="26">
        <f t="shared" si="193"/>
        <v>0</v>
      </c>
      <c r="AC334" s="27">
        <f t="shared" si="194"/>
        <v>50000</v>
      </c>
      <c r="AD334" s="28">
        <f t="shared" si="195"/>
        <v>200000</v>
      </c>
      <c r="AE334" s="28">
        <f t="shared" si="196"/>
        <v>257500</v>
      </c>
      <c r="AF334" s="28">
        <f t="shared" si="197"/>
        <v>0</v>
      </c>
      <c r="AG334" s="28">
        <f t="shared" si="198"/>
        <v>0</v>
      </c>
      <c r="AH334" s="28">
        <f t="shared" si="199"/>
        <v>0</v>
      </c>
      <c r="AI334" s="28">
        <f t="shared" si="200"/>
        <v>0</v>
      </c>
      <c r="AJ334" s="29" t="str">
        <f t="shared" si="201"/>
        <v>N</v>
      </c>
      <c r="AK334" s="30">
        <f t="shared" si="202"/>
        <v>0</v>
      </c>
      <c r="AL334" s="31">
        <f t="shared" si="203"/>
        <v>50000</v>
      </c>
      <c r="AM334" s="31">
        <f t="shared" si="204"/>
        <v>200000</v>
      </c>
      <c r="AN334" s="31">
        <f t="shared" si="205"/>
        <v>257500</v>
      </c>
      <c r="AO334" s="31">
        <f t="shared" si="206"/>
        <v>0</v>
      </c>
      <c r="AP334" s="31">
        <f t="shared" si="207"/>
        <v>0</v>
      </c>
      <c r="AQ334" s="31">
        <f t="shared" si="208"/>
        <v>0</v>
      </c>
      <c r="AR334" s="31">
        <f t="shared" si="209"/>
        <v>0</v>
      </c>
      <c r="AS334" s="32">
        <f t="shared" si="210"/>
        <v>0</v>
      </c>
      <c r="AT334" s="33">
        <f t="shared" si="211"/>
        <v>50000</v>
      </c>
      <c r="AU334" s="33">
        <f t="shared" si="212"/>
        <v>200000</v>
      </c>
      <c r="AV334" s="33">
        <v>257500</v>
      </c>
      <c r="AW334" s="33">
        <f t="shared" si="213"/>
        <v>0</v>
      </c>
      <c r="AX334" s="33">
        <f t="shared" si="214"/>
        <v>0</v>
      </c>
      <c r="AY334" s="34">
        <f t="shared" si="215"/>
        <v>0</v>
      </c>
    </row>
    <row r="335" spans="1:51" ht="15.75" customHeight="1" x14ac:dyDescent="0.3">
      <c r="A335" s="166" t="s">
        <v>535</v>
      </c>
      <c r="B335" s="99">
        <v>13598.83</v>
      </c>
      <c r="C335" s="99">
        <v>29691.11</v>
      </c>
      <c r="D335" s="99">
        <v>118410.96</v>
      </c>
      <c r="E335" s="99">
        <v>114945.03</v>
      </c>
      <c r="F335" s="121">
        <v>80000</v>
      </c>
      <c r="G335" s="120">
        <v>0</v>
      </c>
      <c r="H335" s="182">
        <v>46416</v>
      </c>
      <c r="I335" s="182">
        <v>46490</v>
      </c>
      <c r="J335" s="166">
        <v>5</v>
      </c>
      <c r="K335" s="166">
        <v>3.1</v>
      </c>
      <c r="L335" s="167" t="s">
        <v>1207</v>
      </c>
      <c r="M335" s="168" t="s">
        <v>1205</v>
      </c>
      <c r="N335" s="169">
        <v>0</v>
      </c>
      <c r="O335" s="21">
        <f t="shared" si="180"/>
        <v>1.9</v>
      </c>
      <c r="P335" s="21" t="str">
        <f t="shared" si="181"/>
        <v>N</v>
      </c>
      <c r="Q335" s="22">
        <f t="shared" si="182"/>
        <v>43289.94</v>
      </c>
      <c r="R335" s="8" t="str">
        <f t="shared" si="183"/>
        <v>N</v>
      </c>
      <c r="S335" s="23">
        <f t="shared" si="184"/>
        <v>1.9</v>
      </c>
      <c r="T335" s="24">
        <f t="shared" si="185"/>
        <v>50000</v>
      </c>
      <c r="U335" s="24">
        <f t="shared" si="186"/>
        <v>200000</v>
      </c>
      <c r="V335" s="24">
        <f t="shared" si="187"/>
        <v>257500</v>
      </c>
      <c r="W335" s="24">
        <f t="shared" si="188"/>
        <v>43289.94</v>
      </c>
      <c r="X335" s="24">
        <f t="shared" si="189"/>
        <v>0</v>
      </c>
      <c r="Y335" s="24">
        <f t="shared" si="190"/>
        <v>43289.94</v>
      </c>
      <c r="Z335" s="24">
        <f t="shared" si="191"/>
        <v>0</v>
      </c>
      <c r="AA335" s="25" t="str">
        <f t="shared" si="192"/>
        <v>N</v>
      </c>
      <c r="AB335" s="26">
        <f t="shared" si="193"/>
        <v>0.89999999999999991</v>
      </c>
      <c r="AC335" s="27">
        <f t="shared" si="194"/>
        <v>50000</v>
      </c>
      <c r="AD335" s="28">
        <f t="shared" si="195"/>
        <v>200000</v>
      </c>
      <c r="AE335" s="28">
        <f t="shared" si="196"/>
        <v>257500</v>
      </c>
      <c r="AF335" s="28">
        <f t="shared" si="197"/>
        <v>38299.099999999991</v>
      </c>
      <c r="AG335" s="28">
        <f t="shared" si="198"/>
        <v>0</v>
      </c>
      <c r="AH335" s="28">
        <f t="shared" si="199"/>
        <v>38299.099999999991</v>
      </c>
      <c r="AI335" s="28">
        <f t="shared" si="200"/>
        <v>4990.8400000000111</v>
      </c>
      <c r="AJ335" s="29" t="str">
        <f t="shared" si="201"/>
        <v>N</v>
      </c>
      <c r="AK335" s="30">
        <f t="shared" si="202"/>
        <v>0</v>
      </c>
      <c r="AL335" s="31">
        <f t="shared" si="203"/>
        <v>50000</v>
      </c>
      <c r="AM335" s="31">
        <f t="shared" si="204"/>
        <v>200000</v>
      </c>
      <c r="AN335" s="31">
        <f t="shared" si="205"/>
        <v>257500</v>
      </c>
      <c r="AO335" s="31">
        <f t="shared" si="206"/>
        <v>0</v>
      </c>
      <c r="AP335" s="31">
        <f t="shared" si="207"/>
        <v>0</v>
      </c>
      <c r="AQ335" s="31">
        <f t="shared" si="208"/>
        <v>0</v>
      </c>
      <c r="AR335" s="31">
        <f t="shared" si="209"/>
        <v>0</v>
      </c>
      <c r="AS335" s="32">
        <f t="shared" si="210"/>
        <v>0</v>
      </c>
      <c r="AT335" s="33">
        <f t="shared" si="211"/>
        <v>50000</v>
      </c>
      <c r="AU335" s="33">
        <f t="shared" si="212"/>
        <v>200000</v>
      </c>
      <c r="AV335" s="33">
        <v>257500</v>
      </c>
      <c r="AW335" s="33">
        <f t="shared" si="213"/>
        <v>0</v>
      </c>
      <c r="AX335" s="33">
        <f t="shared" si="214"/>
        <v>0</v>
      </c>
      <c r="AY335" s="34">
        <f t="shared" si="215"/>
        <v>4990.8400000000111</v>
      </c>
    </row>
    <row r="336" spans="1:51" ht="15.75" customHeight="1" x14ac:dyDescent="0.3">
      <c r="A336" s="166" t="s">
        <v>536</v>
      </c>
      <c r="B336" s="99">
        <v>11389.44</v>
      </c>
      <c r="C336" s="99">
        <v>7643.53</v>
      </c>
      <c r="D336" s="99">
        <v>85234.51</v>
      </c>
      <c r="E336" s="99">
        <v>82638.19</v>
      </c>
      <c r="F336" s="121">
        <v>250000</v>
      </c>
      <c r="G336" s="120">
        <v>12500</v>
      </c>
      <c r="H336" s="182">
        <v>46359</v>
      </c>
      <c r="I336" s="182">
        <v>46401</v>
      </c>
      <c r="J336" s="166">
        <v>1.5</v>
      </c>
      <c r="K336" s="166">
        <v>1.5</v>
      </c>
      <c r="L336" s="167" t="s">
        <v>1207</v>
      </c>
      <c r="M336" s="168" t="s">
        <v>1203</v>
      </c>
      <c r="N336" s="169">
        <v>0.01</v>
      </c>
      <c r="O336" s="21">
        <f t="shared" si="180"/>
        <v>0</v>
      </c>
      <c r="P336" s="21" t="str">
        <f t="shared" si="181"/>
        <v>N</v>
      </c>
      <c r="Q336" s="22">
        <f t="shared" si="182"/>
        <v>19032.97</v>
      </c>
      <c r="R336" s="8" t="str">
        <f t="shared" si="183"/>
        <v>N</v>
      </c>
      <c r="S336" s="23">
        <f t="shared" si="184"/>
        <v>0</v>
      </c>
      <c r="T336" s="24">
        <f t="shared" si="185"/>
        <v>50000</v>
      </c>
      <c r="U336" s="24">
        <f t="shared" si="186"/>
        <v>200000</v>
      </c>
      <c r="V336" s="24">
        <f t="shared" si="187"/>
        <v>257500</v>
      </c>
      <c r="W336" s="24">
        <f t="shared" si="188"/>
        <v>0</v>
      </c>
      <c r="X336" s="24">
        <f t="shared" si="189"/>
        <v>0</v>
      </c>
      <c r="Y336" s="24">
        <f t="shared" si="190"/>
        <v>0</v>
      </c>
      <c r="Z336" s="24">
        <f t="shared" si="191"/>
        <v>0</v>
      </c>
      <c r="AA336" s="25" t="str">
        <f t="shared" si="192"/>
        <v>N</v>
      </c>
      <c r="AB336" s="26">
        <f t="shared" si="193"/>
        <v>0</v>
      </c>
      <c r="AC336" s="27">
        <f t="shared" si="194"/>
        <v>50000</v>
      </c>
      <c r="AD336" s="28">
        <f t="shared" si="195"/>
        <v>200000</v>
      </c>
      <c r="AE336" s="28">
        <f t="shared" si="196"/>
        <v>257500</v>
      </c>
      <c r="AF336" s="28">
        <f t="shared" si="197"/>
        <v>0</v>
      </c>
      <c r="AG336" s="28">
        <f t="shared" si="198"/>
        <v>0</v>
      </c>
      <c r="AH336" s="28">
        <f t="shared" si="199"/>
        <v>0</v>
      </c>
      <c r="AI336" s="28">
        <f t="shared" si="200"/>
        <v>0</v>
      </c>
      <c r="AJ336" s="29" t="str">
        <f t="shared" si="201"/>
        <v>N</v>
      </c>
      <c r="AK336" s="30">
        <f t="shared" si="202"/>
        <v>0</v>
      </c>
      <c r="AL336" s="31">
        <f t="shared" si="203"/>
        <v>50000</v>
      </c>
      <c r="AM336" s="31">
        <f t="shared" si="204"/>
        <v>200000</v>
      </c>
      <c r="AN336" s="31">
        <f t="shared" si="205"/>
        <v>257500</v>
      </c>
      <c r="AO336" s="31">
        <f t="shared" si="206"/>
        <v>0</v>
      </c>
      <c r="AP336" s="31">
        <f t="shared" si="207"/>
        <v>0</v>
      </c>
      <c r="AQ336" s="31">
        <f t="shared" si="208"/>
        <v>0</v>
      </c>
      <c r="AR336" s="31">
        <f t="shared" si="209"/>
        <v>0</v>
      </c>
      <c r="AS336" s="32">
        <f t="shared" si="210"/>
        <v>0</v>
      </c>
      <c r="AT336" s="33">
        <f t="shared" si="211"/>
        <v>50000</v>
      </c>
      <c r="AU336" s="33">
        <f t="shared" si="212"/>
        <v>200000</v>
      </c>
      <c r="AV336" s="33">
        <v>257500</v>
      </c>
      <c r="AW336" s="33">
        <f t="shared" si="213"/>
        <v>0</v>
      </c>
      <c r="AX336" s="33">
        <f t="shared" si="214"/>
        <v>0</v>
      </c>
      <c r="AY336" s="34">
        <f t="shared" si="215"/>
        <v>0</v>
      </c>
    </row>
    <row r="337" spans="1:51" ht="15.75" customHeight="1" x14ac:dyDescent="0.3">
      <c r="A337" s="166" t="s">
        <v>537</v>
      </c>
      <c r="B337" s="99">
        <v>18398.27</v>
      </c>
      <c r="C337" s="99">
        <v>25352.44</v>
      </c>
      <c r="D337" s="99">
        <v>76002.47</v>
      </c>
      <c r="E337" s="99">
        <v>75356.53</v>
      </c>
      <c r="F337" s="121">
        <v>189000</v>
      </c>
      <c r="G337" s="120">
        <v>0</v>
      </c>
      <c r="H337" s="182">
        <v>46300</v>
      </c>
      <c r="I337" s="182">
        <v>46367</v>
      </c>
      <c r="J337" s="166">
        <v>3.8</v>
      </c>
      <c r="K337" s="166">
        <v>2.7</v>
      </c>
      <c r="L337" s="167" t="s">
        <v>1207</v>
      </c>
      <c r="M337" s="168" t="s">
        <v>1204</v>
      </c>
      <c r="N337" s="169">
        <v>0.03</v>
      </c>
      <c r="O337" s="21">
        <f t="shared" si="180"/>
        <v>1.0999999999999996</v>
      </c>
      <c r="P337" s="21" t="str">
        <f t="shared" si="181"/>
        <v>N</v>
      </c>
      <c r="Q337" s="22">
        <f t="shared" si="182"/>
        <v>43750.71</v>
      </c>
      <c r="R337" s="8" t="str">
        <f t="shared" si="183"/>
        <v>N</v>
      </c>
      <c r="S337" s="23">
        <f t="shared" si="184"/>
        <v>2.1999999999999993</v>
      </c>
      <c r="T337" s="24">
        <f t="shared" si="185"/>
        <v>50000</v>
      </c>
      <c r="U337" s="24">
        <f t="shared" si="186"/>
        <v>200000</v>
      </c>
      <c r="V337" s="24">
        <f t="shared" si="187"/>
        <v>257500</v>
      </c>
      <c r="W337" s="24">
        <f t="shared" si="188"/>
        <v>22531.61565</v>
      </c>
      <c r="X337" s="24">
        <f t="shared" si="189"/>
        <v>0</v>
      </c>
      <c r="Y337" s="24">
        <f t="shared" si="190"/>
        <v>22531.61565</v>
      </c>
      <c r="Z337" s="24">
        <f t="shared" si="191"/>
        <v>22531.61565</v>
      </c>
      <c r="AA337" s="25" t="str">
        <f t="shared" si="192"/>
        <v>N</v>
      </c>
      <c r="AB337" s="26">
        <f t="shared" si="193"/>
        <v>1.1999999999999993</v>
      </c>
      <c r="AC337" s="27">
        <f t="shared" si="194"/>
        <v>50000</v>
      </c>
      <c r="AD337" s="28">
        <f t="shared" si="195"/>
        <v>200000</v>
      </c>
      <c r="AE337" s="28">
        <f t="shared" si="196"/>
        <v>257500</v>
      </c>
      <c r="AF337" s="28">
        <f t="shared" si="197"/>
        <v>22984.192175</v>
      </c>
      <c r="AG337" s="28">
        <f t="shared" si="198"/>
        <v>0</v>
      </c>
      <c r="AH337" s="28">
        <f t="shared" si="199"/>
        <v>22984.192175</v>
      </c>
      <c r="AI337" s="28">
        <f t="shared" si="200"/>
        <v>23430.936063999998</v>
      </c>
      <c r="AJ337" s="29" t="str">
        <f t="shared" si="201"/>
        <v>N</v>
      </c>
      <c r="AK337" s="30">
        <f t="shared" si="202"/>
        <v>0.19999999999999929</v>
      </c>
      <c r="AL337" s="31">
        <f t="shared" si="203"/>
        <v>50000</v>
      </c>
      <c r="AM337" s="31">
        <f t="shared" si="204"/>
        <v>200000</v>
      </c>
      <c r="AN337" s="31">
        <f t="shared" si="205"/>
        <v>257500</v>
      </c>
      <c r="AO337" s="31">
        <f t="shared" si="206"/>
        <v>11492.0960875</v>
      </c>
      <c r="AP337" s="31">
        <f t="shared" si="207"/>
        <v>0</v>
      </c>
      <c r="AQ337" s="31">
        <f t="shared" si="208"/>
        <v>11492.0960875</v>
      </c>
      <c r="AR337" s="31">
        <f t="shared" si="209"/>
        <v>36315.485998669996</v>
      </c>
      <c r="AS337" s="32">
        <f t="shared" si="210"/>
        <v>0</v>
      </c>
      <c r="AT337" s="33">
        <f t="shared" si="211"/>
        <v>50000</v>
      </c>
      <c r="AU337" s="33">
        <f t="shared" si="212"/>
        <v>200000</v>
      </c>
      <c r="AV337" s="33">
        <v>257500</v>
      </c>
      <c r="AW337" s="33">
        <f t="shared" si="213"/>
        <v>0</v>
      </c>
      <c r="AX337" s="33">
        <f t="shared" si="214"/>
        <v>0</v>
      </c>
      <c r="AY337" s="34">
        <f t="shared" si="215"/>
        <v>82278.03771266999</v>
      </c>
    </row>
    <row r="338" spans="1:51" ht="15.75" customHeight="1" x14ac:dyDescent="0.3">
      <c r="A338" s="166" t="s">
        <v>538</v>
      </c>
      <c r="B338" s="99">
        <v>15779.2</v>
      </c>
      <c r="C338" s="99">
        <v>20020.04</v>
      </c>
      <c r="D338" s="99">
        <v>79980.42</v>
      </c>
      <c r="E338" s="99">
        <v>79583.3</v>
      </c>
      <c r="F338" s="121">
        <v>175000</v>
      </c>
      <c r="G338" s="120">
        <v>12500</v>
      </c>
      <c r="H338" s="182">
        <v>46289</v>
      </c>
      <c r="I338" s="182">
        <v>46317</v>
      </c>
      <c r="J338" s="166">
        <v>2.5</v>
      </c>
      <c r="K338" s="166">
        <v>2</v>
      </c>
      <c r="L338" s="167" t="s">
        <v>1206</v>
      </c>
      <c r="M338" s="168" t="s">
        <v>1205</v>
      </c>
      <c r="N338" s="169">
        <v>2.7E-2</v>
      </c>
      <c r="O338" s="21">
        <f t="shared" si="180"/>
        <v>0.5</v>
      </c>
      <c r="P338" s="21" t="str">
        <f t="shared" si="181"/>
        <v>N</v>
      </c>
      <c r="Q338" s="22">
        <f t="shared" si="182"/>
        <v>35799.240000000005</v>
      </c>
      <c r="R338" s="8" t="str">
        <f t="shared" si="183"/>
        <v>N</v>
      </c>
      <c r="S338" s="23">
        <f t="shared" si="184"/>
        <v>0.5</v>
      </c>
      <c r="T338" s="24">
        <f t="shared" si="185"/>
        <v>20500</v>
      </c>
      <c r="U338" s="24">
        <f t="shared" si="186"/>
        <v>100000</v>
      </c>
      <c r="V338" s="24">
        <f t="shared" si="187"/>
        <v>257500</v>
      </c>
      <c r="W338" s="24">
        <f t="shared" si="188"/>
        <v>20019.580000000002</v>
      </c>
      <c r="X338" s="24">
        <f t="shared" si="189"/>
        <v>0</v>
      </c>
      <c r="Y338" s="24">
        <f t="shared" si="190"/>
        <v>20019.580000000002</v>
      </c>
      <c r="Z338" s="24">
        <f t="shared" si="191"/>
        <v>16746.239480000004</v>
      </c>
      <c r="AA338" s="25" t="str">
        <f t="shared" si="192"/>
        <v>N</v>
      </c>
      <c r="AB338" s="26">
        <f t="shared" si="193"/>
        <v>0</v>
      </c>
      <c r="AC338" s="27">
        <f t="shared" si="194"/>
        <v>20500</v>
      </c>
      <c r="AD338" s="28">
        <f t="shared" si="195"/>
        <v>100000</v>
      </c>
      <c r="AE338" s="28">
        <f t="shared" si="196"/>
        <v>257500</v>
      </c>
      <c r="AF338" s="28">
        <f t="shared" si="197"/>
        <v>0</v>
      </c>
      <c r="AG338" s="28">
        <f t="shared" si="198"/>
        <v>0</v>
      </c>
      <c r="AH338" s="28">
        <f t="shared" si="199"/>
        <v>0</v>
      </c>
      <c r="AI338" s="28">
        <f t="shared" si="200"/>
        <v>0</v>
      </c>
      <c r="AJ338" s="29" t="str">
        <f t="shared" si="201"/>
        <v>N</v>
      </c>
      <c r="AK338" s="30">
        <f t="shared" si="202"/>
        <v>0</v>
      </c>
      <c r="AL338" s="31">
        <f t="shared" si="203"/>
        <v>20500</v>
      </c>
      <c r="AM338" s="31">
        <f t="shared" si="204"/>
        <v>100000</v>
      </c>
      <c r="AN338" s="31">
        <f t="shared" si="205"/>
        <v>257500</v>
      </c>
      <c r="AO338" s="31">
        <f t="shared" si="206"/>
        <v>0</v>
      </c>
      <c r="AP338" s="31">
        <f t="shared" si="207"/>
        <v>0</v>
      </c>
      <c r="AQ338" s="31">
        <f t="shared" si="208"/>
        <v>0</v>
      </c>
      <c r="AR338" s="31">
        <f t="shared" si="209"/>
        <v>0</v>
      </c>
      <c r="AS338" s="32">
        <f t="shared" si="210"/>
        <v>0</v>
      </c>
      <c r="AT338" s="33">
        <f t="shared" si="211"/>
        <v>20500</v>
      </c>
      <c r="AU338" s="33">
        <f t="shared" si="212"/>
        <v>100000</v>
      </c>
      <c r="AV338" s="33">
        <v>257500</v>
      </c>
      <c r="AW338" s="33">
        <f t="shared" si="213"/>
        <v>0</v>
      </c>
      <c r="AX338" s="33">
        <f t="shared" si="214"/>
        <v>0</v>
      </c>
      <c r="AY338" s="34">
        <f t="shared" si="215"/>
        <v>16746.239480000004</v>
      </c>
    </row>
    <row r="339" spans="1:51" ht="15.75" customHeight="1" x14ac:dyDescent="0.3">
      <c r="A339" s="166" t="s">
        <v>539</v>
      </c>
      <c r="B339" s="99">
        <v>18046.62</v>
      </c>
      <c r="C339" s="99">
        <v>11249.77</v>
      </c>
      <c r="D339" s="99">
        <v>78812.47</v>
      </c>
      <c r="E339" s="99">
        <v>65300.31</v>
      </c>
      <c r="F339" s="121">
        <v>65000</v>
      </c>
      <c r="G339" s="120">
        <v>0</v>
      </c>
      <c r="H339" s="182">
        <v>46461</v>
      </c>
      <c r="I339" s="182">
        <v>46478</v>
      </c>
      <c r="J339" s="166">
        <v>3</v>
      </c>
      <c r="K339" s="166">
        <v>0.5</v>
      </c>
      <c r="L339" s="167" t="s">
        <v>1206</v>
      </c>
      <c r="M339" s="168" t="s">
        <v>1204</v>
      </c>
      <c r="N339" s="169">
        <v>0.06</v>
      </c>
      <c r="O339" s="21">
        <f t="shared" si="180"/>
        <v>2.5</v>
      </c>
      <c r="P339" s="21" t="str">
        <f t="shared" si="181"/>
        <v>N</v>
      </c>
      <c r="Q339" s="22">
        <f t="shared" si="182"/>
        <v>29296.39</v>
      </c>
      <c r="R339" s="8" t="str">
        <f t="shared" si="183"/>
        <v>N</v>
      </c>
      <c r="S339" s="23">
        <f t="shared" si="184"/>
        <v>5</v>
      </c>
      <c r="T339" s="24">
        <f t="shared" si="185"/>
        <v>20500</v>
      </c>
      <c r="U339" s="24">
        <f t="shared" si="186"/>
        <v>100000</v>
      </c>
      <c r="V339" s="24">
        <f t="shared" si="187"/>
        <v>257500</v>
      </c>
      <c r="W339" s="24">
        <f t="shared" si="188"/>
        <v>10250</v>
      </c>
      <c r="X339" s="24">
        <f t="shared" si="189"/>
        <v>0</v>
      </c>
      <c r="Y339" s="24">
        <f t="shared" si="190"/>
        <v>10250</v>
      </c>
      <c r="Z339" s="24">
        <f t="shared" si="191"/>
        <v>20804.1734</v>
      </c>
      <c r="AA339" s="25" t="str">
        <f t="shared" si="192"/>
        <v>N</v>
      </c>
      <c r="AB339" s="26">
        <f t="shared" si="193"/>
        <v>4</v>
      </c>
      <c r="AC339" s="27">
        <f t="shared" si="194"/>
        <v>20500</v>
      </c>
      <c r="AD339" s="28">
        <f t="shared" si="195"/>
        <v>100000</v>
      </c>
      <c r="AE339" s="28">
        <f t="shared" si="196"/>
        <v>257500</v>
      </c>
      <c r="AF339" s="28">
        <f t="shared" si="197"/>
        <v>5468.7649999999994</v>
      </c>
      <c r="AG339" s="28">
        <f t="shared" si="198"/>
        <v>0</v>
      </c>
      <c r="AH339" s="28">
        <f t="shared" si="199"/>
        <v>5468.7649999999994</v>
      </c>
      <c r="AI339" s="28">
        <f t="shared" si="200"/>
        <v>27448.658803999999</v>
      </c>
      <c r="AJ339" s="29" t="str">
        <f t="shared" si="201"/>
        <v>N</v>
      </c>
      <c r="AK339" s="30">
        <f t="shared" si="202"/>
        <v>3</v>
      </c>
      <c r="AL339" s="31">
        <f t="shared" si="203"/>
        <v>20500</v>
      </c>
      <c r="AM339" s="31">
        <f t="shared" si="204"/>
        <v>100000</v>
      </c>
      <c r="AN339" s="31">
        <f t="shared" si="205"/>
        <v>257500</v>
      </c>
      <c r="AO339" s="31">
        <f t="shared" si="206"/>
        <v>5468.7649999999994</v>
      </c>
      <c r="AP339" s="31">
        <f t="shared" si="207"/>
        <v>0</v>
      </c>
      <c r="AQ339" s="31">
        <f t="shared" si="208"/>
        <v>5468.7649999999994</v>
      </c>
      <c r="AR339" s="31">
        <f t="shared" si="209"/>
        <v>29423.704232240001</v>
      </c>
      <c r="AS339" s="32">
        <f t="shared" si="210"/>
        <v>2</v>
      </c>
      <c r="AT339" s="33">
        <f t="shared" si="211"/>
        <v>20500</v>
      </c>
      <c r="AU339" s="33">
        <f t="shared" si="212"/>
        <v>100000</v>
      </c>
      <c r="AV339" s="33">
        <v>257500</v>
      </c>
      <c r="AW339" s="33">
        <f t="shared" si="213"/>
        <v>0</v>
      </c>
      <c r="AX339" s="33">
        <f t="shared" si="214"/>
        <v>36986.017386174404</v>
      </c>
      <c r="AY339" s="34">
        <f t="shared" si="215"/>
        <v>114662.5538224144</v>
      </c>
    </row>
    <row r="340" spans="1:51" ht="15.75" customHeight="1" x14ac:dyDescent="0.3">
      <c r="A340" s="166" t="s">
        <v>540</v>
      </c>
      <c r="B340" s="99">
        <v>14251.27</v>
      </c>
      <c r="C340" s="99">
        <v>24828.97</v>
      </c>
      <c r="D340" s="99">
        <v>70766.289999999994</v>
      </c>
      <c r="E340" s="99">
        <v>68214.61</v>
      </c>
      <c r="F340" s="121">
        <v>35000</v>
      </c>
      <c r="G340" s="120">
        <v>12500</v>
      </c>
      <c r="H340" s="182">
        <v>46561</v>
      </c>
      <c r="I340" s="182">
        <v>46636</v>
      </c>
      <c r="J340" s="166">
        <v>1.6</v>
      </c>
      <c r="K340" s="166">
        <v>1.2</v>
      </c>
      <c r="L340" s="167" t="s">
        <v>1206</v>
      </c>
      <c r="M340" s="168" t="s">
        <v>1203</v>
      </c>
      <c r="N340" s="169">
        <v>0.01</v>
      </c>
      <c r="O340" s="21">
        <f t="shared" si="180"/>
        <v>0.40000000000000013</v>
      </c>
      <c r="P340" s="21" t="str">
        <f t="shared" si="181"/>
        <v>N</v>
      </c>
      <c r="Q340" s="22">
        <f t="shared" si="182"/>
        <v>39080.240000000005</v>
      </c>
      <c r="R340" s="8" t="str">
        <f t="shared" si="183"/>
        <v>N</v>
      </c>
      <c r="S340" s="23">
        <f t="shared" si="184"/>
        <v>0.53333333333333355</v>
      </c>
      <c r="T340" s="24">
        <f t="shared" si="185"/>
        <v>20500</v>
      </c>
      <c r="U340" s="24">
        <f t="shared" si="186"/>
        <v>100000</v>
      </c>
      <c r="V340" s="24">
        <f t="shared" si="187"/>
        <v>257500</v>
      </c>
      <c r="W340" s="24">
        <f t="shared" si="188"/>
        <v>15375</v>
      </c>
      <c r="X340" s="24">
        <f t="shared" si="189"/>
        <v>0</v>
      </c>
      <c r="Y340" s="24">
        <f t="shared" si="190"/>
        <v>15375</v>
      </c>
      <c r="Z340" s="24">
        <f t="shared" si="191"/>
        <v>24096.042400000006</v>
      </c>
      <c r="AA340" s="25" t="str">
        <f t="shared" si="192"/>
        <v>N</v>
      </c>
      <c r="AB340" s="26">
        <f t="shared" si="193"/>
        <v>0</v>
      </c>
      <c r="AC340" s="27">
        <f t="shared" si="194"/>
        <v>20500</v>
      </c>
      <c r="AD340" s="28">
        <f t="shared" si="195"/>
        <v>100000</v>
      </c>
      <c r="AE340" s="28">
        <f t="shared" si="196"/>
        <v>257500</v>
      </c>
      <c r="AF340" s="28">
        <f t="shared" si="197"/>
        <v>0</v>
      </c>
      <c r="AG340" s="28">
        <f t="shared" si="198"/>
        <v>0</v>
      </c>
      <c r="AH340" s="28">
        <f t="shared" si="199"/>
        <v>0</v>
      </c>
      <c r="AI340" s="28">
        <f t="shared" si="200"/>
        <v>0</v>
      </c>
      <c r="AJ340" s="29" t="str">
        <f t="shared" si="201"/>
        <v>N</v>
      </c>
      <c r="AK340" s="30">
        <f t="shared" si="202"/>
        <v>0</v>
      </c>
      <c r="AL340" s="31">
        <f t="shared" si="203"/>
        <v>20500</v>
      </c>
      <c r="AM340" s="31">
        <f t="shared" si="204"/>
        <v>100000</v>
      </c>
      <c r="AN340" s="31">
        <f t="shared" si="205"/>
        <v>257500</v>
      </c>
      <c r="AO340" s="31">
        <f t="shared" si="206"/>
        <v>0</v>
      </c>
      <c r="AP340" s="31">
        <f t="shared" si="207"/>
        <v>0</v>
      </c>
      <c r="AQ340" s="31">
        <f t="shared" si="208"/>
        <v>0</v>
      </c>
      <c r="AR340" s="31">
        <f t="shared" si="209"/>
        <v>0</v>
      </c>
      <c r="AS340" s="32">
        <f t="shared" si="210"/>
        <v>0</v>
      </c>
      <c r="AT340" s="33">
        <f t="shared" si="211"/>
        <v>20500</v>
      </c>
      <c r="AU340" s="33">
        <f t="shared" si="212"/>
        <v>100000</v>
      </c>
      <c r="AV340" s="33">
        <v>257500</v>
      </c>
      <c r="AW340" s="33">
        <f t="shared" si="213"/>
        <v>0</v>
      </c>
      <c r="AX340" s="33">
        <f t="shared" si="214"/>
        <v>0</v>
      </c>
      <c r="AY340" s="34">
        <f t="shared" si="215"/>
        <v>24096.042400000006</v>
      </c>
    </row>
    <row r="341" spans="1:51" ht="15.75" customHeight="1" x14ac:dyDescent="0.3">
      <c r="A341" s="166" t="s">
        <v>541</v>
      </c>
      <c r="B341" s="99">
        <v>11544.52</v>
      </c>
      <c r="C341" s="99">
        <v>7320.58</v>
      </c>
      <c r="D341" s="99">
        <v>92690.43</v>
      </c>
      <c r="E341" s="99">
        <v>80180.08</v>
      </c>
      <c r="F341" s="121">
        <v>88000</v>
      </c>
      <c r="G341" s="120">
        <v>0</v>
      </c>
      <c r="H341" s="182">
        <v>46317</v>
      </c>
      <c r="I341" s="182">
        <v>46328</v>
      </c>
      <c r="J341" s="166">
        <v>2.2000000000000002</v>
      </c>
      <c r="K341" s="166">
        <v>0.5</v>
      </c>
      <c r="L341" s="167" t="s">
        <v>1206</v>
      </c>
      <c r="M341" s="168" t="s">
        <v>1204</v>
      </c>
      <c r="N341" s="169">
        <v>0.02</v>
      </c>
      <c r="O341" s="21">
        <f t="shared" si="180"/>
        <v>1.7000000000000002</v>
      </c>
      <c r="P341" s="21" t="str">
        <f t="shared" si="181"/>
        <v>N</v>
      </c>
      <c r="Q341" s="22">
        <f t="shared" si="182"/>
        <v>18865.099999999999</v>
      </c>
      <c r="R341" s="8" t="str">
        <f t="shared" si="183"/>
        <v>N</v>
      </c>
      <c r="S341" s="23">
        <f t="shared" si="184"/>
        <v>3.4000000000000004</v>
      </c>
      <c r="T341" s="24">
        <f t="shared" si="185"/>
        <v>20500</v>
      </c>
      <c r="U341" s="24">
        <f t="shared" si="186"/>
        <v>100000</v>
      </c>
      <c r="V341" s="24">
        <f t="shared" si="187"/>
        <v>257500</v>
      </c>
      <c r="W341" s="24">
        <f t="shared" si="188"/>
        <v>3654.7850000000035</v>
      </c>
      <c r="X341" s="24">
        <f t="shared" si="189"/>
        <v>0</v>
      </c>
      <c r="Y341" s="24">
        <f t="shared" si="190"/>
        <v>3654.7850000000035</v>
      </c>
      <c r="Z341" s="24">
        <f t="shared" si="191"/>
        <v>15587.616999999995</v>
      </c>
      <c r="AA341" s="25" t="str">
        <f t="shared" si="192"/>
        <v>N</v>
      </c>
      <c r="AB341" s="26">
        <f t="shared" si="193"/>
        <v>2.4000000000000004</v>
      </c>
      <c r="AC341" s="27">
        <f t="shared" si="194"/>
        <v>20500</v>
      </c>
      <c r="AD341" s="28">
        <f t="shared" si="195"/>
        <v>100000</v>
      </c>
      <c r="AE341" s="28">
        <f t="shared" si="196"/>
        <v>257500</v>
      </c>
      <c r="AF341" s="28">
        <f t="shared" si="197"/>
        <v>1827.3925000000017</v>
      </c>
      <c r="AG341" s="28">
        <f t="shared" si="198"/>
        <v>0</v>
      </c>
      <c r="AH341" s="28">
        <f t="shared" si="199"/>
        <v>1827.3925000000017</v>
      </c>
      <c r="AI341" s="28">
        <f t="shared" si="200"/>
        <v>17799.857539999997</v>
      </c>
      <c r="AJ341" s="29" t="str">
        <f t="shared" si="201"/>
        <v>N</v>
      </c>
      <c r="AK341" s="30">
        <f t="shared" si="202"/>
        <v>1.4000000000000004</v>
      </c>
      <c r="AL341" s="31">
        <f t="shared" si="203"/>
        <v>20500</v>
      </c>
      <c r="AM341" s="31">
        <f t="shared" si="204"/>
        <v>100000</v>
      </c>
      <c r="AN341" s="31">
        <f t="shared" si="205"/>
        <v>257500</v>
      </c>
      <c r="AO341" s="31">
        <f t="shared" si="206"/>
        <v>0</v>
      </c>
      <c r="AP341" s="31">
        <f t="shared" si="207"/>
        <v>0</v>
      </c>
      <c r="AQ341" s="31">
        <f t="shared" si="208"/>
        <v>0</v>
      </c>
      <c r="AR341" s="31">
        <f t="shared" si="209"/>
        <v>20019.7950408</v>
      </c>
      <c r="AS341" s="32">
        <f t="shared" si="210"/>
        <v>0.40000000000000036</v>
      </c>
      <c r="AT341" s="33">
        <f t="shared" si="211"/>
        <v>20500</v>
      </c>
      <c r="AU341" s="33">
        <f t="shared" si="212"/>
        <v>100000</v>
      </c>
      <c r="AV341" s="33">
        <v>257500</v>
      </c>
      <c r="AW341" s="33">
        <f t="shared" si="213"/>
        <v>913.69625000000087</v>
      </c>
      <c r="AX341" s="33">
        <f t="shared" si="214"/>
        <v>19506.494691616001</v>
      </c>
      <c r="AY341" s="34">
        <f t="shared" si="215"/>
        <v>72913.764272415996</v>
      </c>
    </row>
    <row r="342" spans="1:51" ht="15.75" customHeight="1" x14ac:dyDescent="0.3">
      <c r="A342" s="166" t="s">
        <v>542</v>
      </c>
      <c r="B342" s="99">
        <v>14839.72</v>
      </c>
      <c r="C342" s="99">
        <v>23544.73</v>
      </c>
      <c r="D342" s="99">
        <v>67138.81</v>
      </c>
      <c r="E342" s="99">
        <v>64760.21</v>
      </c>
      <c r="F342" s="121">
        <v>72000</v>
      </c>
      <c r="G342" s="120">
        <v>24444</v>
      </c>
      <c r="H342" s="182">
        <v>46238</v>
      </c>
      <c r="I342" s="182">
        <v>46302</v>
      </c>
      <c r="J342" s="166">
        <v>4</v>
      </c>
      <c r="K342" s="166">
        <v>3</v>
      </c>
      <c r="L342" s="167" t="s">
        <v>1207</v>
      </c>
      <c r="M342" s="168" t="s">
        <v>1205</v>
      </c>
      <c r="N342" s="169">
        <v>0.02</v>
      </c>
      <c r="O342" s="21">
        <f t="shared" si="180"/>
        <v>1</v>
      </c>
      <c r="P342" s="21" t="str">
        <f t="shared" si="181"/>
        <v>N</v>
      </c>
      <c r="Q342" s="22">
        <f t="shared" si="182"/>
        <v>38384.449999999997</v>
      </c>
      <c r="R342" s="8" t="str">
        <f t="shared" si="183"/>
        <v>N</v>
      </c>
      <c r="S342" s="23">
        <f t="shared" si="184"/>
        <v>1</v>
      </c>
      <c r="T342" s="24">
        <f t="shared" si="185"/>
        <v>50000</v>
      </c>
      <c r="U342" s="24">
        <f t="shared" si="186"/>
        <v>200000</v>
      </c>
      <c r="V342" s="24">
        <f t="shared" si="187"/>
        <v>257500</v>
      </c>
      <c r="W342" s="24">
        <f t="shared" si="188"/>
        <v>39152.138999999996</v>
      </c>
      <c r="X342" s="24">
        <f t="shared" si="189"/>
        <v>0</v>
      </c>
      <c r="Y342" s="24">
        <f t="shared" si="190"/>
        <v>39152.138999999996</v>
      </c>
      <c r="Z342" s="24">
        <f t="shared" si="191"/>
        <v>0</v>
      </c>
      <c r="AA342" s="25" t="str">
        <f t="shared" si="192"/>
        <v>N</v>
      </c>
      <c r="AB342" s="26">
        <f t="shared" si="193"/>
        <v>0</v>
      </c>
      <c r="AC342" s="27">
        <f t="shared" si="194"/>
        <v>50000</v>
      </c>
      <c r="AD342" s="28">
        <f t="shared" si="195"/>
        <v>200000</v>
      </c>
      <c r="AE342" s="28">
        <f t="shared" si="196"/>
        <v>257500</v>
      </c>
      <c r="AF342" s="28">
        <f t="shared" si="197"/>
        <v>0</v>
      </c>
      <c r="AG342" s="28">
        <f t="shared" si="198"/>
        <v>0</v>
      </c>
      <c r="AH342" s="28">
        <f t="shared" si="199"/>
        <v>0</v>
      </c>
      <c r="AI342" s="28">
        <f t="shared" si="200"/>
        <v>0</v>
      </c>
      <c r="AJ342" s="29" t="str">
        <f t="shared" si="201"/>
        <v>N</v>
      </c>
      <c r="AK342" s="30">
        <f t="shared" si="202"/>
        <v>0</v>
      </c>
      <c r="AL342" s="31">
        <f t="shared" si="203"/>
        <v>50000</v>
      </c>
      <c r="AM342" s="31">
        <f t="shared" si="204"/>
        <v>200000</v>
      </c>
      <c r="AN342" s="31">
        <f t="shared" si="205"/>
        <v>257500</v>
      </c>
      <c r="AO342" s="31">
        <f t="shared" si="206"/>
        <v>0</v>
      </c>
      <c r="AP342" s="31">
        <f t="shared" si="207"/>
        <v>0</v>
      </c>
      <c r="AQ342" s="31">
        <f t="shared" si="208"/>
        <v>0</v>
      </c>
      <c r="AR342" s="31">
        <f t="shared" si="209"/>
        <v>0</v>
      </c>
      <c r="AS342" s="32">
        <f t="shared" si="210"/>
        <v>0</v>
      </c>
      <c r="AT342" s="33">
        <f t="shared" si="211"/>
        <v>50000</v>
      </c>
      <c r="AU342" s="33">
        <f t="shared" si="212"/>
        <v>200000</v>
      </c>
      <c r="AV342" s="33">
        <v>257500</v>
      </c>
      <c r="AW342" s="33">
        <f t="shared" si="213"/>
        <v>0</v>
      </c>
      <c r="AX342" s="33">
        <f t="shared" si="214"/>
        <v>0</v>
      </c>
      <c r="AY342" s="34">
        <f t="shared" si="215"/>
        <v>0</v>
      </c>
    </row>
    <row r="343" spans="1:51" ht="15.75" customHeight="1" x14ac:dyDescent="0.3">
      <c r="A343" s="166" t="s">
        <v>543</v>
      </c>
      <c r="B343" s="99">
        <v>7914.51</v>
      </c>
      <c r="C343" s="99">
        <v>30556.39</v>
      </c>
      <c r="D343" s="99">
        <v>97427.71</v>
      </c>
      <c r="E343" s="99">
        <v>83835.11</v>
      </c>
      <c r="F343" s="121">
        <v>66000</v>
      </c>
      <c r="G343" s="120">
        <v>0</v>
      </c>
      <c r="H343" s="182">
        <v>46243</v>
      </c>
      <c r="I343" s="182">
        <v>46325</v>
      </c>
      <c r="J343" s="166">
        <v>4.7</v>
      </c>
      <c r="K343" s="166">
        <v>2.7</v>
      </c>
      <c r="L343" s="167" t="s">
        <v>1207</v>
      </c>
      <c r="M343" s="168" t="s">
        <v>1205</v>
      </c>
      <c r="N343" s="169">
        <v>0.02</v>
      </c>
      <c r="O343" s="21">
        <f t="shared" si="180"/>
        <v>2</v>
      </c>
      <c r="P343" s="21" t="str">
        <f t="shared" si="181"/>
        <v>N</v>
      </c>
      <c r="Q343" s="22">
        <f t="shared" si="182"/>
        <v>38470.9</v>
      </c>
      <c r="R343" s="8" t="str">
        <f t="shared" si="183"/>
        <v>N</v>
      </c>
      <c r="S343" s="23">
        <f t="shared" si="184"/>
        <v>2</v>
      </c>
      <c r="T343" s="24">
        <f t="shared" si="185"/>
        <v>50000</v>
      </c>
      <c r="U343" s="24">
        <f t="shared" si="186"/>
        <v>200000</v>
      </c>
      <c r="V343" s="24">
        <f t="shared" si="187"/>
        <v>257500</v>
      </c>
      <c r="W343" s="24">
        <f t="shared" si="188"/>
        <v>39240.317999999999</v>
      </c>
      <c r="X343" s="24">
        <f t="shared" si="189"/>
        <v>0</v>
      </c>
      <c r="Y343" s="24">
        <f t="shared" si="190"/>
        <v>39240.317999999999</v>
      </c>
      <c r="Z343" s="24">
        <f t="shared" si="191"/>
        <v>0</v>
      </c>
      <c r="AA343" s="25" t="str">
        <f t="shared" si="192"/>
        <v>N</v>
      </c>
      <c r="AB343" s="26">
        <f t="shared" si="193"/>
        <v>1</v>
      </c>
      <c r="AC343" s="27">
        <f t="shared" si="194"/>
        <v>50000</v>
      </c>
      <c r="AD343" s="28">
        <f t="shared" si="195"/>
        <v>200000</v>
      </c>
      <c r="AE343" s="28">
        <f t="shared" si="196"/>
        <v>257500</v>
      </c>
      <c r="AF343" s="28">
        <f t="shared" si="197"/>
        <v>40025.124360000002</v>
      </c>
      <c r="AG343" s="28">
        <f t="shared" si="198"/>
        <v>0</v>
      </c>
      <c r="AH343" s="28">
        <f t="shared" si="199"/>
        <v>40025.124360000002</v>
      </c>
      <c r="AI343" s="28">
        <f t="shared" si="200"/>
        <v>0</v>
      </c>
      <c r="AJ343" s="29" t="str">
        <f t="shared" si="201"/>
        <v>N</v>
      </c>
      <c r="AK343" s="30">
        <f t="shared" si="202"/>
        <v>0</v>
      </c>
      <c r="AL343" s="31">
        <f t="shared" si="203"/>
        <v>50000</v>
      </c>
      <c r="AM343" s="31">
        <f t="shared" si="204"/>
        <v>200000</v>
      </c>
      <c r="AN343" s="31">
        <f t="shared" si="205"/>
        <v>257500</v>
      </c>
      <c r="AO343" s="31">
        <f t="shared" si="206"/>
        <v>0</v>
      </c>
      <c r="AP343" s="31">
        <f t="shared" si="207"/>
        <v>0</v>
      </c>
      <c r="AQ343" s="31">
        <f t="shared" si="208"/>
        <v>0</v>
      </c>
      <c r="AR343" s="31">
        <f t="shared" si="209"/>
        <v>0</v>
      </c>
      <c r="AS343" s="32">
        <f t="shared" si="210"/>
        <v>0</v>
      </c>
      <c r="AT343" s="33">
        <f t="shared" si="211"/>
        <v>50000</v>
      </c>
      <c r="AU343" s="33">
        <f t="shared" si="212"/>
        <v>200000</v>
      </c>
      <c r="AV343" s="33">
        <v>257500</v>
      </c>
      <c r="AW343" s="33">
        <f t="shared" si="213"/>
        <v>0</v>
      </c>
      <c r="AX343" s="33">
        <f t="shared" si="214"/>
        <v>0</v>
      </c>
      <c r="AY343" s="34">
        <f t="shared" si="215"/>
        <v>0</v>
      </c>
    </row>
    <row r="344" spans="1:51" ht="15.75" customHeight="1" x14ac:dyDescent="0.3">
      <c r="A344" s="166" t="s">
        <v>544</v>
      </c>
      <c r="B344" s="99">
        <v>10737.88</v>
      </c>
      <c r="C344" s="99">
        <v>32226.53</v>
      </c>
      <c r="D344" s="99">
        <v>108836.5</v>
      </c>
      <c r="E344" s="99">
        <v>107859.34</v>
      </c>
      <c r="F344" s="121">
        <v>190000</v>
      </c>
      <c r="G344" s="120">
        <v>12500</v>
      </c>
      <c r="H344" s="182">
        <v>46450</v>
      </c>
      <c r="I344" s="182">
        <v>46502</v>
      </c>
      <c r="J344" s="166">
        <v>4.5</v>
      </c>
      <c r="K344" s="166">
        <v>2.7</v>
      </c>
      <c r="L344" s="167" t="s">
        <v>1207</v>
      </c>
      <c r="M344" s="168" t="s">
        <v>1203</v>
      </c>
      <c r="N344" s="169">
        <v>0.04</v>
      </c>
      <c r="O344" s="21">
        <f t="shared" si="180"/>
        <v>1.7999999999999998</v>
      </c>
      <c r="P344" s="21" t="str">
        <f t="shared" si="181"/>
        <v>N</v>
      </c>
      <c r="Q344" s="22">
        <f t="shared" si="182"/>
        <v>42964.409999999996</v>
      </c>
      <c r="R344" s="8" t="str">
        <f t="shared" si="183"/>
        <v>N</v>
      </c>
      <c r="S344" s="23">
        <f t="shared" si="184"/>
        <v>2.4</v>
      </c>
      <c r="T344" s="24">
        <f t="shared" si="185"/>
        <v>50000</v>
      </c>
      <c r="U344" s="24">
        <f t="shared" si="186"/>
        <v>200000</v>
      </c>
      <c r="V344" s="24">
        <f t="shared" si="187"/>
        <v>257500</v>
      </c>
      <c r="W344" s="24">
        <f t="shared" si="188"/>
        <v>33512.239799999996</v>
      </c>
      <c r="X344" s="24">
        <f t="shared" si="189"/>
        <v>0</v>
      </c>
      <c r="Y344" s="24">
        <f t="shared" si="190"/>
        <v>33512.239799999996</v>
      </c>
      <c r="Z344" s="24">
        <f t="shared" si="191"/>
        <v>11170.746599999999</v>
      </c>
      <c r="AA344" s="25" t="str">
        <f t="shared" si="192"/>
        <v>N</v>
      </c>
      <c r="AB344" s="26">
        <f t="shared" si="193"/>
        <v>1.4</v>
      </c>
      <c r="AC344" s="27">
        <f t="shared" si="194"/>
        <v>50000</v>
      </c>
      <c r="AD344" s="28">
        <f t="shared" si="195"/>
        <v>200000</v>
      </c>
      <c r="AE344" s="28">
        <f t="shared" si="196"/>
        <v>257500</v>
      </c>
      <c r="AF344" s="28">
        <f t="shared" si="197"/>
        <v>25490.820150000003</v>
      </c>
      <c r="AG344" s="28">
        <f t="shared" si="198"/>
        <v>0</v>
      </c>
      <c r="AH344" s="28">
        <f t="shared" si="199"/>
        <v>25490.820150000003</v>
      </c>
      <c r="AI344" s="28">
        <f t="shared" si="200"/>
        <v>20979.485705999996</v>
      </c>
      <c r="AJ344" s="29" t="str">
        <f t="shared" si="201"/>
        <v>N</v>
      </c>
      <c r="AK344" s="30">
        <f t="shared" si="202"/>
        <v>0.39999999999999991</v>
      </c>
      <c r="AL344" s="31">
        <f t="shared" si="203"/>
        <v>50000</v>
      </c>
      <c r="AM344" s="31">
        <f t="shared" si="204"/>
        <v>200000</v>
      </c>
      <c r="AN344" s="31">
        <f t="shared" si="205"/>
        <v>257500</v>
      </c>
      <c r="AO344" s="31">
        <f t="shared" si="206"/>
        <v>6372.7050375000008</v>
      </c>
      <c r="AP344" s="31">
        <f t="shared" si="207"/>
        <v>0</v>
      </c>
      <c r="AQ344" s="31">
        <f t="shared" si="208"/>
        <v>6372.7050375000008</v>
      </c>
      <c r="AR344" s="31">
        <f t="shared" si="209"/>
        <v>41956.413052739998</v>
      </c>
      <c r="AS344" s="32">
        <f t="shared" si="210"/>
        <v>0</v>
      </c>
      <c r="AT344" s="33">
        <f t="shared" si="211"/>
        <v>50000</v>
      </c>
      <c r="AU344" s="33">
        <f t="shared" si="212"/>
        <v>200000</v>
      </c>
      <c r="AV344" s="33">
        <v>257500</v>
      </c>
      <c r="AW344" s="33">
        <f t="shared" si="213"/>
        <v>0</v>
      </c>
      <c r="AX344" s="33">
        <f t="shared" si="214"/>
        <v>0</v>
      </c>
      <c r="AY344" s="34">
        <f t="shared" si="215"/>
        <v>74106.645358739988</v>
      </c>
    </row>
    <row r="345" spans="1:51" ht="15.75" customHeight="1" x14ac:dyDescent="0.3">
      <c r="A345" s="166" t="s">
        <v>545</v>
      </c>
      <c r="B345" s="99">
        <v>11727.93</v>
      </c>
      <c r="C345" s="99">
        <v>4490.24</v>
      </c>
      <c r="D345" s="99">
        <v>28266.3</v>
      </c>
      <c r="E345" s="99">
        <v>20667.82</v>
      </c>
      <c r="F345" s="121">
        <v>15000</v>
      </c>
      <c r="G345" s="120">
        <v>0</v>
      </c>
      <c r="H345" s="182">
        <v>46318</v>
      </c>
      <c r="I345" s="182">
        <v>46368</v>
      </c>
      <c r="J345" s="166">
        <v>3.7</v>
      </c>
      <c r="K345" s="166">
        <v>0.9</v>
      </c>
      <c r="L345" s="167" t="s">
        <v>1207</v>
      </c>
      <c r="M345" s="168" t="s">
        <v>1204</v>
      </c>
      <c r="N345" s="169">
        <v>0.05</v>
      </c>
      <c r="O345" s="21">
        <f t="shared" si="180"/>
        <v>2.8000000000000003</v>
      </c>
      <c r="P345" s="21" t="str">
        <f t="shared" si="181"/>
        <v>N</v>
      </c>
      <c r="Q345" s="22">
        <f t="shared" si="182"/>
        <v>16218.17</v>
      </c>
      <c r="R345" s="8" t="str">
        <f t="shared" si="183"/>
        <v>N</v>
      </c>
      <c r="S345" s="23">
        <f t="shared" si="184"/>
        <v>5.6000000000000005</v>
      </c>
      <c r="T345" s="24">
        <f t="shared" si="185"/>
        <v>50000</v>
      </c>
      <c r="U345" s="24">
        <f t="shared" si="186"/>
        <v>200000</v>
      </c>
      <c r="V345" s="24">
        <f t="shared" si="187"/>
        <v>257500</v>
      </c>
      <c r="W345" s="24">
        <f t="shared" si="188"/>
        <v>8514.5392499999998</v>
      </c>
      <c r="X345" s="24">
        <f t="shared" si="189"/>
        <v>0</v>
      </c>
      <c r="Y345" s="24">
        <f t="shared" si="190"/>
        <v>8514.5392499999998</v>
      </c>
      <c r="Z345" s="24">
        <f t="shared" si="191"/>
        <v>8514.5392499999998</v>
      </c>
      <c r="AA345" s="25" t="str">
        <f t="shared" si="192"/>
        <v>N</v>
      </c>
      <c r="AB345" s="26">
        <f t="shared" si="193"/>
        <v>4.6000000000000005</v>
      </c>
      <c r="AC345" s="27">
        <f t="shared" si="194"/>
        <v>50000</v>
      </c>
      <c r="AD345" s="28">
        <f t="shared" si="195"/>
        <v>200000</v>
      </c>
      <c r="AE345" s="28">
        <f t="shared" si="196"/>
        <v>257500</v>
      </c>
      <c r="AF345" s="28">
        <f t="shared" si="197"/>
        <v>8940.2662125000006</v>
      </c>
      <c r="AG345" s="28">
        <f t="shared" si="198"/>
        <v>0</v>
      </c>
      <c r="AH345" s="28">
        <f t="shared" si="199"/>
        <v>8940.2662125000006</v>
      </c>
      <c r="AI345" s="28">
        <f t="shared" si="200"/>
        <v>8940.2662125000006</v>
      </c>
      <c r="AJ345" s="29" t="str">
        <f t="shared" si="201"/>
        <v>N</v>
      </c>
      <c r="AK345" s="30">
        <f t="shared" si="202"/>
        <v>3.6000000000000005</v>
      </c>
      <c r="AL345" s="31">
        <f t="shared" si="203"/>
        <v>50000</v>
      </c>
      <c r="AM345" s="31">
        <f t="shared" si="204"/>
        <v>200000</v>
      </c>
      <c r="AN345" s="31">
        <f t="shared" si="205"/>
        <v>257500</v>
      </c>
      <c r="AO345" s="31">
        <f t="shared" si="206"/>
        <v>9387.2795231250002</v>
      </c>
      <c r="AP345" s="31">
        <f t="shared" si="207"/>
        <v>0</v>
      </c>
      <c r="AQ345" s="31">
        <f t="shared" si="208"/>
        <v>9387.2795231250002</v>
      </c>
      <c r="AR345" s="31">
        <f t="shared" si="209"/>
        <v>9387.2795231250002</v>
      </c>
      <c r="AS345" s="32">
        <f t="shared" si="210"/>
        <v>2.6000000000000005</v>
      </c>
      <c r="AT345" s="33">
        <f t="shared" si="211"/>
        <v>50000</v>
      </c>
      <c r="AU345" s="33">
        <f t="shared" si="212"/>
        <v>200000</v>
      </c>
      <c r="AV345" s="33">
        <v>257500</v>
      </c>
      <c r="AW345" s="33">
        <f t="shared" si="213"/>
        <v>9856.6434992812501</v>
      </c>
      <c r="AX345" s="33">
        <f t="shared" si="214"/>
        <v>9856.6434992812501</v>
      </c>
      <c r="AY345" s="34">
        <f t="shared" si="215"/>
        <v>36698.728484906249</v>
      </c>
    </row>
    <row r="346" spans="1:51" ht="15.75" customHeight="1" x14ac:dyDescent="0.3">
      <c r="A346" s="166" t="s">
        <v>546</v>
      </c>
      <c r="B346" s="99">
        <v>8716.5</v>
      </c>
      <c r="C346" s="99">
        <v>22636.9</v>
      </c>
      <c r="D346" s="99">
        <v>89584.5</v>
      </c>
      <c r="E346" s="99">
        <v>82775.53</v>
      </c>
      <c r="F346" s="121">
        <v>111000</v>
      </c>
      <c r="G346" s="120">
        <v>12500</v>
      </c>
      <c r="H346" s="182">
        <v>46224</v>
      </c>
      <c r="I346" s="182">
        <v>46295</v>
      </c>
      <c r="J346" s="166">
        <v>2.7</v>
      </c>
      <c r="K346" s="166">
        <v>2.4</v>
      </c>
      <c r="L346" s="167" t="s">
        <v>1206</v>
      </c>
      <c r="M346" s="168" t="s">
        <v>1204</v>
      </c>
      <c r="N346" s="169">
        <v>5.1999999999999998E-2</v>
      </c>
      <c r="O346" s="21">
        <f t="shared" si="180"/>
        <v>0.30000000000000027</v>
      </c>
      <c r="P346" s="21" t="str">
        <f t="shared" si="181"/>
        <v>N</v>
      </c>
      <c r="Q346" s="22">
        <f t="shared" si="182"/>
        <v>31353.4</v>
      </c>
      <c r="R346" s="8" t="str">
        <f t="shared" si="183"/>
        <v>N</v>
      </c>
      <c r="S346" s="23">
        <f t="shared" si="184"/>
        <v>0.60000000000000053</v>
      </c>
      <c r="T346" s="24">
        <f t="shared" si="185"/>
        <v>20500</v>
      </c>
      <c r="U346" s="24">
        <f t="shared" si="186"/>
        <v>100000</v>
      </c>
      <c r="V346" s="24">
        <f t="shared" si="187"/>
        <v>257500</v>
      </c>
      <c r="W346" s="24">
        <f t="shared" si="188"/>
        <v>5207.75</v>
      </c>
      <c r="X346" s="24">
        <f t="shared" si="189"/>
        <v>0</v>
      </c>
      <c r="Y346" s="24">
        <f t="shared" si="190"/>
        <v>5207.75</v>
      </c>
      <c r="Z346" s="24">
        <f t="shared" si="191"/>
        <v>27776.0268</v>
      </c>
      <c r="AA346" s="25" t="str">
        <f t="shared" si="192"/>
        <v>N</v>
      </c>
      <c r="AB346" s="26">
        <f t="shared" si="193"/>
        <v>0</v>
      </c>
      <c r="AC346" s="27">
        <f t="shared" si="194"/>
        <v>20500</v>
      </c>
      <c r="AD346" s="28">
        <f t="shared" si="195"/>
        <v>100000</v>
      </c>
      <c r="AE346" s="28">
        <f t="shared" si="196"/>
        <v>257500</v>
      </c>
      <c r="AF346" s="28">
        <f t="shared" si="197"/>
        <v>0</v>
      </c>
      <c r="AG346" s="28">
        <f t="shared" si="198"/>
        <v>0</v>
      </c>
      <c r="AH346" s="28">
        <f t="shared" si="199"/>
        <v>0</v>
      </c>
      <c r="AI346" s="28">
        <f t="shared" si="200"/>
        <v>0</v>
      </c>
      <c r="AJ346" s="29" t="str">
        <f t="shared" si="201"/>
        <v>N</v>
      </c>
      <c r="AK346" s="30">
        <f t="shared" si="202"/>
        <v>0</v>
      </c>
      <c r="AL346" s="31">
        <f t="shared" si="203"/>
        <v>20500</v>
      </c>
      <c r="AM346" s="31">
        <f t="shared" si="204"/>
        <v>100000</v>
      </c>
      <c r="AN346" s="31">
        <f t="shared" si="205"/>
        <v>257500</v>
      </c>
      <c r="AO346" s="31">
        <f t="shared" si="206"/>
        <v>0</v>
      </c>
      <c r="AP346" s="31">
        <f t="shared" si="207"/>
        <v>0</v>
      </c>
      <c r="AQ346" s="31">
        <f t="shared" si="208"/>
        <v>0</v>
      </c>
      <c r="AR346" s="31">
        <f t="shared" si="209"/>
        <v>0</v>
      </c>
      <c r="AS346" s="32">
        <f t="shared" si="210"/>
        <v>0</v>
      </c>
      <c r="AT346" s="33">
        <f t="shared" si="211"/>
        <v>20500</v>
      </c>
      <c r="AU346" s="33">
        <f t="shared" si="212"/>
        <v>100000</v>
      </c>
      <c r="AV346" s="33">
        <v>257500</v>
      </c>
      <c r="AW346" s="33">
        <f t="shared" si="213"/>
        <v>0</v>
      </c>
      <c r="AX346" s="33">
        <f t="shared" si="214"/>
        <v>0</v>
      </c>
      <c r="AY346" s="34">
        <f t="shared" si="215"/>
        <v>27776.0268</v>
      </c>
    </row>
    <row r="347" spans="1:51" ht="15.75" customHeight="1" x14ac:dyDescent="0.3">
      <c r="A347" s="166" t="s">
        <v>547</v>
      </c>
      <c r="B347" s="99">
        <v>17849.27</v>
      </c>
      <c r="C347" s="99">
        <v>1976.97</v>
      </c>
      <c r="D347" s="99">
        <v>87260.17</v>
      </c>
      <c r="E347" s="99">
        <v>74486.06</v>
      </c>
      <c r="F347" s="121">
        <v>100000</v>
      </c>
      <c r="G347" s="120">
        <v>0</v>
      </c>
      <c r="H347" s="182">
        <v>46505</v>
      </c>
      <c r="I347" s="182">
        <v>46536</v>
      </c>
      <c r="J347" s="166">
        <v>3.9</v>
      </c>
      <c r="K347" s="166">
        <v>1.3</v>
      </c>
      <c r="L347" s="167" t="s">
        <v>1206</v>
      </c>
      <c r="M347" s="168" t="s">
        <v>1204</v>
      </c>
      <c r="N347" s="169">
        <v>0.04</v>
      </c>
      <c r="O347" s="21">
        <f t="shared" si="180"/>
        <v>2.5999999999999996</v>
      </c>
      <c r="P347" s="21" t="str">
        <f t="shared" si="181"/>
        <v>N</v>
      </c>
      <c r="Q347" s="22">
        <f t="shared" si="182"/>
        <v>19826.240000000002</v>
      </c>
      <c r="R347" s="8" t="str">
        <f t="shared" si="183"/>
        <v>N</v>
      </c>
      <c r="S347" s="23">
        <f t="shared" si="184"/>
        <v>5.1999999999999993</v>
      </c>
      <c r="T347" s="24">
        <f t="shared" si="185"/>
        <v>20500</v>
      </c>
      <c r="U347" s="24">
        <f t="shared" si="186"/>
        <v>100000</v>
      </c>
      <c r="V347" s="24">
        <f t="shared" si="187"/>
        <v>257500</v>
      </c>
      <c r="W347" s="24">
        <f t="shared" si="188"/>
        <v>6369.9150000000009</v>
      </c>
      <c r="X347" s="24">
        <f t="shared" si="189"/>
        <v>0</v>
      </c>
      <c r="Y347" s="24">
        <f t="shared" si="190"/>
        <v>6369.9150000000009</v>
      </c>
      <c r="Z347" s="24">
        <f t="shared" si="191"/>
        <v>14249.374600000003</v>
      </c>
      <c r="AA347" s="25" t="str">
        <f t="shared" si="192"/>
        <v>N</v>
      </c>
      <c r="AB347" s="26">
        <f t="shared" si="193"/>
        <v>4.1999999999999993</v>
      </c>
      <c r="AC347" s="27">
        <f t="shared" si="194"/>
        <v>20500</v>
      </c>
      <c r="AD347" s="28">
        <f t="shared" si="195"/>
        <v>100000</v>
      </c>
      <c r="AE347" s="28">
        <f t="shared" si="196"/>
        <v>257500</v>
      </c>
      <c r="AF347" s="28">
        <f t="shared" si="197"/>
        <v>3184.9575000000004</v>
      </c>
      <c r="AG347" s="28">
        <f t="shared" si="198"/>
        <v>0</v>
      </c>
      <c r="AH347" s="28">
        <f t="shared" si="199"/>
        <v>3184.9575000000004</v>
      </c>
      <c r="AI347" s="28">
        <f t="shared" si="200"/>
        <v>18259.103684000005</v>
      </c>
      <c r="AJ347" s="29" t="str">
        <f t="shared" si="201"/>
        <v>N</v>
      </c>
      <c r="AK347" s="30">
        <f t="shared" si="202"/>
        <v>3.1999999999999993</v>
      </c>
      <c r="AL347" s="31">
        <f t="shared" si="203"/>
        <v>20500</v>
      </c>
      <c r="AM347" s="31">
        <f t="shared" si="204"/>
        <v>100000</v>
      </c>
      <c r="AN347" s="31">
        <f t="shared" si="205"/>
        <v>257500</v>
      </c>
      <c r="AO347" s="31">
        <f t="shared" si="206"/>
        <v>0</v>
      </c>
      <c r="AP347" s="31">
        <f t="shared" si="207"/>
        <v>0</v>
      </c>
      <c r="AQ347" s="31">
        <f t="shared" si="208"/>
        <v>0</v>
      </c>
      <c r="AR347" s="31">
        <f t="shared" si="209"/>
        <v>22301.823631360006</v>
      </c>
      <c r="AS347" s="32">
        <f t="shared" si="210"/>
        <v>2.1999999999999993</v>
      </c>
      <c r="AT347" s="33">
        <f t="shared" si="211"/>
        <v>20500</v>
      </c>
      <c r="AU347" s="33">
        <f t="shared" si="212"/>
        <v>100000</v>
      </c>
      <c r="AV347" s="33">
        <v>257500</v>
      </c>
      <c r="AW347" s="33">
        <f t="shared" si="213"/>
        <v>1592.4787500000002</v>
      </c>
      <c r="AX347" s="33">
        <f t="shared" si="214"/>
        <v>21601.417826614408</v>
      </c>
      <c r="AY347" s="34">
        <f t="shared" si="215"/>
        <v>76411.719741974433</v>
      </c>
    </row>
    <row r="348" spans="1:51" ht="15.75" customHeight="1" x14ac:dyDescent="0.3">
      <c r="A348" s="166" t="s">
        <v>548</v>
      </c>
      <c r="B348" s="99">
        <v>14199.4</v>
      </c>
      <c r="C348" s="99">
        <v>32423.7</v>
      </c>
      <c r="D348" s="99">
        <v>96251.51</v>
      </c>
      <c r="E348" s="99">
        <v>84030.51</v>
      </c>
      <c r="F348" s="121">
        <v>68000</v>
      </c>
      <c r="G348" s="120">
        <v>12500</v>
      </c>
      <c r="H348" s="182">
        <v>46258</v>
      </c>
      <c r="I348" s="182">
        <v>46339</v>
      </c>
      <c r="J348" s="166">
        <v>3.2</v>
      </c>
      <c r="K348" s="166">
        <v>0.4</v>
      </c>
      <c r="L348" s="167" t="s">
        <v>1206</v>
      </c>
      <c r="M348" s="168" t="s">
        <v>1204</v>
      </c>
      <c r="N348" s="169">
        <v>0.04</v>
      </c>
      <c r="O348" s="21">
        <f t="shared" si="180"/>
        <v>2.8000000000000003</v>
      </c>
      <c r="P348" s="21" t="str">
        <f t="shared" si="181"/>
        <v>N</v>
      </c>
      <c r="Q348" s="22">
        <f t="shared" si="182"/>
        <v>46623.1</v>
      </c>
      <c r="R348" s="8" t="str">
        <f t="shared" si="183"/>
        <v>N</v>
      </c>
      <c r="S348" s="23">
        <f t="shared" si="184"/>
        <v>5.6000000000000005</v>
      </c>
      <c r="T348" s="24">
        <f t="shared" si="185"/>
        <v>20500</v>
      </c>
      <c r="U348" s="24">
        <f t="shared" si="186"/>
        <v>100000</v>
      </c>
      <c r="V348" s="24">
        <f t="shared" si="187"/>
        <v>257500</v>
      </c>
      <c r="W348" s="24">
        <f t="shared" si="188"/>
        <v>1874.2450000000026</v>
      </c>
      <c r="X348" s="24">
        <f t="shared" si="189"/>
        <v>0</v>
      </c>
      <c r="Y348" s="24">
        <f t="shared" si="190"/>
        <v>1874.2450000000026</v>
      </c>
      <c r="Z348" s="24">
        <f t="shared" si="191"/>
        <v>46613.778999999995</v>
      </c>
      <c r="AA348" s="25" t="str">
        <f t="shared" si="192"/>
        <v>N</v>
      </c>
      <c r="AB348" s="26">
        <f t="shared" si="193"/>
        <v>4.6000000000000005</v>
      </c>
      <c r="AC348" s="27">
        <f t="shared" si="194"/>
        <v>20500</v>
      </c>
      <c r="AD348" s="28">
        <f t="shared" si="195"/>
        <v>100000</v>
      </c>
      <c r="AE348" s="28">
        <f t="shared" si="196"/>
        <v>257500</v>
      </c>
      <c r="AF348" s="28">
        <f t="shared" si="197"/>
        <v>937.12250000000131</v>
      </c>
      <c r="AG348" s="28">
        <f t="shared" si="198"/>
        <v>0</v>
      </c>
      <c r="AH348" s="28">
        <f t="shared" si="199"/>
        <v>937.12250000000131</v>
      </c>
      <c r="AI348" s="28">
        <f t="shared" si="200"/>
        <v>49490.422460000002</v>
      </c>
      <c r="AJ348" s="29" t="str">
        <f t="shared" si="201"/>
        <v>N</v>
      </c>
      <c r="AK348" s="30">
        <f t="shared" si="202"/>
        <v>3.6000000000000005</v>
      </c>
      <c r="AL348" s="31">
        <f t="shared" si="203"/>
        <v>20500</v>
      </c>
      <c r="AM348" s="31">
        <f t="shared" si="204"/>
        <v>100000</v>
      </c>
      <c r="AN348" s="31">
        <f t="shared" si="205"/>
        <v>257500</v>
      </c>
      <c r="AO348" s="31">
        <f t="shared" si="206"/>
        <v>0</v>
      </c>
      <c r="AP348" s="31">
        <f t="shared" si="207"/>
        <v>0</v>
      </c>
      <c r="AQ348" s="31">
        <f t="shared" si="208"/>
        <v>0</v>
      </c>
      <c r="AR348" s="31">
        <f t="shared" si="209"/>
        <v>52444.646758399998</v>
      </c>
      <c r="AS348" s="32">
        <f t="shared" si="210"/>
        <v>2.6000000000000005</v>
      </c>
      <c r="AT348" s="33">
        <f t="shared" si="211"/>
        <v>20500</v>
      </c>
      <c r="AU348" s="33">
        <f t="shared" si="212"/>
        <v>100000</v>
      </c>
      <c r="AV348" s="33">
        <v>257500</v>
      </c>
      <c r="AW348" s="33">
        <f t="shared" si="213"/>
        <v>468.56125000000065</v>
      </c>
      <c r="AX348" s="33">
        <f t="shared" si="214"/>
        <v>54073.871378736003</v>
      </c>
      <c r="AY348" s="34">
        <f t="shared" si="215"/>
        <v>202622.71959713602</v>
      </c>
    </row>
    <row r="349" spans="1:51" ht="15.75" customHeight="1" x14ac:dyDescent="0.3">
      <c r="A349" s="166" t="s">
        <v>549</v>
      </c>
      <c r="B349" s="99">
        <v>13174.41</v>
      </c>
      <c r="C349" s="99">
        <v>24631.3</v>
      </c>
      <c r="D349" s="99">
        <v>57292.44</v>
      </c>
      <c r="E349" s="99">
        <v>45624.56</v>
      </c>
      <c r="F349" s="121">
        <v>44000</v>
      </c>
      <c r="G349" s="120">
        <v>0</v>
      </c>
      <c r="H349" s="182">
        <v>46378</v>
      </c>
      <c r="I349" s="182">
        <v>46447</v>
      </c>
      <c r="J349" s="166">
        <v>3.5</v>
      </c>
      <c r="K349" s="166">
        <v>1.8</v>
      </c>
      <c r="L349" s="167" t="s">
        <v>1206</v>
      </c>
      <c r="M349" s="168" t="s">
        <v>1205</v>
      </c>
      <c r="N349" s="169">
        <v>0.01</v>
      </c>
      <c r="O349" s="21">
        <f t="shared" si="180"/>
        <v>1.7</v>
      </c>
      <c r="P349" s="21" t="str">
        <f t="shared" si="181"/>
        <v>N</v>
      </c>
      <c r="Q349" s="22">
        <f t="shared" si="182"/>
        <v>37805.71</v>
      </c>
      <c r="R349" s="8" t="str">
        <f t="shared" si="183"/>
        <v>N</v>
      </c>
      <c r="S349" s="23">
        <f t="shared" si="184"/>
        <v>1.7</v>
      </c>
      <c r="T349" s="24">
        <f t="shared" si="185"/>
        <v>20500</v>
      </c>
      <c r="U349" s="24">
        <f t="shared" si="186"/>
        <v>100000</v>
      </c>
      <c r="V349" s="24">
        <f t="shared" si="187"/>
        <v>257500</v>
      </c>
      <c r="W349" s="24">
        <f t="shared" si="188"/>
        <v>20500</v>
      </c>
      <c r="X349" s="24">
        <f t="shared" si="189"/>
        <v>0</v>
      </c>
      <c r="Y349" s="24">
        <f t="shared" si="190"/>
        <v>20500</v>
      </c>
      <c r="Z349" s="24">
        <f t="shared" si="191"/>
        <v>17683.767099999997</v>
      </c>
      <c r="AA349" s="25" t="str">
        <f t="shared" si="192"/>
        <v>N</v>
      </c>
      <c r="AB349" s="26">
        <f t="shared" si="193"/>
        <v>0.7</v>
      </c>
      <c r="AC349" s="27">
        <f t="shared" si="194"/>
        <v>20500</v>
      </c>
      <c r="AD349" s="28">
        <f t="shared" si="195"/>
        <v>100000</v>
      </c>
      <c r="AE349" s="28">
        <f t="shared" si="196"/>
        <v>257500</v>
      </c>
      <c r="AF349" s="28">
        <f t="shared" si="197"/>
        <v>20500</v>
      </c>
      <c r="AG349" s="28">
        <f t="shared" si="198"/>
        <v>0</v>
      </c>
      <c r="AH349" s="28">
        <f t="shared" si="199"/>
        <v>20500</v>
      </c>
      <c r="AI349" s="28">
        <f t="shared" si="200"/>
        <v>18065.604770999998</v>
      </c>
      <c r="AJ349" s="29" t="str">
        <f t="shared" si="201"/>
        <v>N</v>
      </c>
      <c r="AK349" s="30">
        <f t="shared" si="202"/>
        <v>0</v>
      </c>
      <c r="AL349" s="31">
        <f t="shared" si="203"/>
        <v>20500</v>
      </c>
      <c r="AM349" s="31">
        <f t="shared" si="204"/>
        <v>100000</v>
      </c>
      <c r="AN349" s="31">
        <f t="shared" si="205"/>
        <v>257500</v>
      </c>
      <c r="AO349" s="31">
        <f t="shared" si="206"/>
        <v>0</v>
      </c>
      <c r="AP349" s="31">
        <f t="shared" si="207"/>
        <v>0</v>
      </c>
      <c r="AQ349" s="31">
        <f t="shared" si="208"/>
        <v>0</v>
      </c>
      <c r="AR349" s="31">
        <f t="shared" si="209"/>
        <v>0</v>
      </c>
      <c r="AS349" s="32">
        <f t="shared" si="210"/>
        <v>0</v>
      </c>
      <c r="AT349" s="33">
        <f t="shared" si="211"/>
        <v>20500</v>
      </c>
      <c r="AU349" s="33">
        <f t="shared" si="212"/>
        <v>100000</v>
      </c>
      <c r="AV349" s="33">
        <v>257500</v>
      </c>
      <c r="AW349" s="33">
        <f t="shared" si="213"/>
        <v>0</v>
      </c>
      <c r="AX349" s="33">
        <f t="shared" si="214"/>
        <v>0</v>
      </c>
      <c r="AY349" s="34">
        <f t="shared" si="215"/>
        <v>35749.371870999996</v>
      </c>
    </row>
    <row r="350" spans="1:51" ht="15.75" customHeight="1" x14ac:dyDescent="0.3">
      <c r="A350" s="166" t="s">
        <v>550</v>
      </c>
      <c r="B350" s="99">
        <v>9823.7900000000009</v>
      </c>
      <c r="C350" s="99">
        <v>11990.47</v>
      </c>
      <c r="D350" s="99">
        <v>42272.3</v>
      </c>
      <c r="E350" s="99">
        <v>41092.76</v>
      </c>
      <c r="F350" s="121">
        <v>60000</v>
      </c>
      <c r="G350" s="120">
        <v>12500</v>
      </c>
      <c r="H350" s="182">
        <v>46520</v>
      </c>
      <c r="I350" s="182">
        <v>46543</v>
      </c>
      <c r="J350" s="166">
        <v>2.6</v>
      </c>
      <c r="K350" s="166">
        <v>1.5</v>
      </c>
      <c r="L350" s="167" t="s">
        <v>1207</v>
      </c>
      <c r="M350" s="168" t="s">
        <v>1205</v>
      </c>
      <c r="N350" s="169">
        <v>0.02</v>
      </c>
      <c r="O350" s="21">
        <f t="shared" si="180"/>
        <v>1.1000000000000001</v>
      </c>
      <c r="P350" s="21" t="str">
        <f t="shared" si="181"/>
        <v>N</v>
      </c>
      <c r="Q350" s="22">
        <f t="shared" si="182"/>
        <v>21814.260000000002</v>
      </c>
      <c r="R350" s="8" t="str">
        <f t="shared" si="183"/>
        <v>N</v>
      </c>
      <c r="S350" s="23">
        <f t="shared" si="184"/>
        <v>1.1000000000000001</v>
      </c>
      <c r="T350" s="24">
        <f t="shared" si="185"/>
        <v>50000</v>
      </c>
      <c r="U350" s="24">
        <f t="shared" si="186"/>
        <v>200000</v>
      </c>
      <c r="V350" s="24">
        <f t="shared" si="187"/>
        <v>257500</v>
      </c>
      <c r="W350" s="24">
        <f t="shared" si="188"/>
        <v>22250.545200000004</v>
      </c>
      <c r="X350" s="24">
        <f t="shared" si="189"/>
        <v>0</v>
      </c>
      <c r="Y350" s="24">
        <f t="shared" si="190"/>
        <v>22250.545200000004</v>
      </c>
      <c r="Z350" s="24">
        <f t="shared" si="191"/>
        <v>0</v>
      </c>
      <c r="AA350" s="25" t="str">
        <f t="shared" si="192"/>
        <v>N</v>
      </c>
      <c r="AB350" s="26">
        <f t="shared" si="193"/>
        <v>0.10000000000000009</v>
      </c>
      <c r="AC350" s="27">
        <f t="shared" si="194"/>
        <v>50000</v>
      </c>
      <c r="AD350" s="28">
        <f t="shared" si="195"/>
        <v>200000</v>
      </c>
      <c r="AE350" s="28">
        <f t="shared" si="196"/>
        <v>257500</v>
      </c>
      <c r="AF350" s="28">
        <f t="shared" si="197"/>
        <v>22695.556104000003</v>
      </c>
      <c r="AG350" s="28">
        <f t="shared" si="198"/>
        <v>0</v>
      </c>
      <c r="AH350" s="28">
        <f t="shared" si="199"/>
        <v>22695.556104000003</v>
      </c>
      <c r="AI350" s="28">
        <f t="shared" si="200"/>
        <v>0</v>
      </c>
      <c r="AJ350" s="29" t="str">
        <f t="shared" si="201"/>
        <v>N</v>
      </c>
      <c r="AK350" s="30">
        <f t="shared" si="202"/>
        <v>0</v>
      </c>
      <c r="AL350" s="31">
        <f t="shared" si="203"/>
        <v>50000</v>
      </c>
      <c r="AM350" s="31">
        <f t="shared" si="204"/>
        <v>200000</v>
      </c>
      <c r="AN350" s="31">
        <f t="shared" si="205"/>
        <v>257500</v>
      </c>
      <c r="AO350" s="31">
        <f t="shared" si="206"/>
        <v>0</v>
      </c>
      <c r="AP350" s="31">
        <f t="shared" si="207"/>
        <v>0</v>
      </c>
      <c r="AQ350" s="31">
        <f t="shared" si="208"/>
        <v>0</v>
      </c>
      <c r="AR350" s="31">
        <f t="shared" si="209"/>
        <v>0</v>
      </c>
      <c r="AS350" s="32">
        <f t="shared" si="210"/>
        <v>0</v>
      </c>
      <c r="AT350" s="33">
        <f t="shared" si="211"/>
        <v>50000</v>
      </c>
      <c r="AU350" s="33">
        <f t="shared" si="212"/>
        <v>200000</v>
      </c>
      <c r="AV350" s="33">
        <v>257500</v>
      </c>
      <c r="AW350" s="33">
        <f t="shared" si="213"/>
        <v>0</v>
      </c>
      <c r="AX350" s="33">
        <f t="shared" si="214"/>
        <v>0</v>
      </c>
      <c r="AY350" s="34">
        <f t="shared" si="215"/>
        <v>0</v>
      </c>
    </row>
    <row r="351" spans="1:51" ht="15.75" customHeight="1" x14ac:dyDescent="0.3">
      <c r="A351" s="166" t="s">
        <v>551</v>
      </c>
      <c r="B351" s="99">
        <v>11944.84</v>
      </c>
      <c r="C351" s="99">
        <v>27744.43</v>
      </c>
      <c r="D351" s="99">
        <v>75474.070000000007</v>
      </c>
      <c r="E351" s="99">
        <v>65981.06</v>
      </c>
      <c r="F351" s="121">
        <v>45000</v>
      </c>
      <c r="G351" s="120">
        <v>0</v>
      </c>
      <c r="H351" s="182">
        <v>46306</v>
      </c>
      <c r="I351" s="182">
        <v>46341</v>
      </c>
      <c r="J351" s="166">
        <v>4.9000000000000004</v>
      </c>
      <c r="K351" s="166">
        <v>1.2</v>
      </c>
      <c r="L351" s="167" t="s">
        <v>1207</v>
      </c>
      <c r="M351" s="168" t="s">
        <v>1203</v>
      </c>
      <c r="N351" s="169">
        <v>0</v>
      </c>
      <c r="O351" s="21">
        <f t="shared" si="180"/>
        <v>3.7</v>
      </c>
      <c r="P351" s="21" t="str">
        <f t="shared" si="181"/>
        <v>N</v>
      </c>
      <c r="Q351" s="22">
        <f t="shared" si="182"/>
        <v>39689.270000000004</v>
      </c>
      <c r="R351" s="8" t="str">
        <f t="shared" si="183"/>
        <v>N</v>
      </c>
      <c r="S351" s="23">
        <f t="shared" si="184"/>
        <v>4.9333333333333336</v>
      </c>
      <c r="T351" s="24">
        <f t="shared" si="185"/>
        <v>50000</v>
      </c>
      <c r="U351" s="24">
        <f t="shared" si="186"/>
        <v>200000</v>
      </c>
      <c r="V351" s="24">
        <f t="shared" si="187"/>
        <v>257500</v>
      </c>
      <c r="W351" s="24">
        <f t="shared" si="188"/>
        <v>29766.952500000003</v>
      </c>
      <c r="X351" s="24">
        <f t="shared" si="189"/>
        <v>0</v>
      </c>
      <c r="Y351" s="24">
        <f t="shared" si="190"/>
        <v>29766.952500000003</v>
      </c>
      <c r="Z351" s="24">
        <f t="shared" si="191"/>
        <v>9922.317500000001</v>
      </c>
      <c r="AA351" s="25" t="str">
        <f t="shared" si="192"/>
        <v>N</v>
      </c>
      <c r="AB351" s="26">
        <f t="shared" si="193"/>
        <v>3.9333333333333336</v>
      </c>
      <c r="AC351" s="27">
        <f t="shared" si="194"/>
        <v>50000</v>
      </c>
      <c r="AD351" s="28">
        <f t="shared" si="195"/>
        <v>200000</v>
      </c>
      <c r="AE351" s="28">
        <f t="shared" si="196"/>
        <v>257500</v>
      </c>
      <c r="AF351" s="28">
        <f t="shared" si="197"/>
        <v>29766.952500000003</v>
      </c>
      <c r="AG351" s="28">
        <f t="shared" si="198"/>
        <v>0</v>
      </c>
      <c r="AH351" s="28">
        <f t="shared" si="199"/>
        <v>29766.952500000003</v>
      </c>
      <c r="AI351" s="28">
        <f t="shared" si="200"/>
        <v>9922.317500000001</v>
      </c>
      <c r="AJ351" s="29" t="str">
        <f t="shared" si="201"/>
        <v>N</v>
      </c>
      <c r="AK351" s="30">
        <f t="shared" si="202"/>
        <v>2.9333333333333336</v>
      </c>
      <c r="AL351" s="31">
        <f t="shared" si="203"/>
        <v>50000</v>
      </c>
      <c r="AM351" s="31">
        <f t="shared" si="204"/>
        <v>200000</v>
      </c>
      <c r="AN351" s="31">
        <f t="shared" si="205"/>
        <v>257500</v>
      </c>
      <c r="AO351" s="31">
        <f t="shared" si="206"/>
        <v>29766.952500000003</v>
      </c>
      <c r="AP351" s="31">
        <f t="shared" si="207"/>
        <v>0</v>
      </c>
      <c r="AQ351" s="31">
        <f t="shared" si="208"/>
        <v>29766.952500000003</v>
      </c>
      <c r="AR351" s="31">
        <f t="shared" si="209"/>
        <v>9922.317500000001</v>
      </c>
      <c r="AS351" s="32">
        <f t="shared" si="210"/>
        <v>1.9333333333333336</v>
      </c>
      <c r="AT351" s="33">
        <f t="shared" si="211"/>
        <v>50000</v>
      </c>
      <c r="AU351" s="33">
        <f t="shared" si="212"/>
        <v>200000</v>
      </c>
      <c r="AV351" s="33">
        <v>257500</v>
      </c>
      <c r="AW351" s="33">
        <f t="shared" si="213"/>
        <v>26418.804374999996</v>
      </c>
      <c r="AX351" s="33">
        <f t="shared" si="214"/>
        <v>13270.465625000008</v>
      </c>
      <c r="AY351" s="34">
        <f t="shared" si="215"/>
        <v>43037.418125000011</v>
      </c>
    </row>
    <row r="352" spans="1:51" ht="15.75" customHeight="1" x14ac:dyDescent="0.3">
      <c r="A352" s="166" t="s">
        <v>552</v>
      </c>
      <c r="B352" s="99">
        <v>7438.71</v>
      </c>
      <c r="C352" s="99">
        <v>11564.12</v>
      </c>
      <c r="D352" s="99">
        <v>83596.84</v>
      </c>
      <c r="E352" s="99">
        <v>83312.14</v>
      </c>
      <c r="F352" s="121">
        <v>42000</v>
      </c>
      <c r="G352" s="120">
        <v>12500</v>
      </c>
      <c r="H352" s="182">
        <v>46271</v>
      </c>
      <c r="I352" s="182">
        <v>46332</v>
      </c>
      <c r="J352" s="166">
        <v>3.6</v>
      </c>
      <c r="K352" s="166">
        <v>1.1000000000000001</v>
      </c>
      <c r="L352" s="167" t="s">
        <v>1207</v>
      </c>
      <c r="M352" s="168" t="s">
        <v>1203</v>
      </c>
      <c r="N352" s="169">
        <v>0</v>
      </c>
      <c r="O352" s="21">
        <f t="shared" si="180"/>
        <v>2.5</v>
      </c>
      <c r="P352" s="21" t="str">
        <f t="shared" si="181"/>
        <v>N</v>
      </c>
      <c r="Q352" s="22">
        <f t="shared" si="182"/>
        <v>19002.830000000002</v>
      </c>
      <c r="R352" s="8" t="str">
        <f t="shared" si="183"/>
        <v>N</v>
      </c>
      <c r="S352" s="23">
        <f t="shared" si="184"/>
        <v>3.3333333333333335</v>
      </c>
      <c r="T352" s="24">
        <f t="shared" si="185"/>
        <v>50000</v>
      </c>
      <c r="U352" s="24">
        <f t="shared" si="186"/>
        <v>200000</v>
      </c>
      <c r="V352" s="24">
        <f t="shared" si="187"/>
        <v>257500</v>
      </c>
      <c r="W352" s="24">
        <f t="shared" si="188"/>
        <v>14252.122500000001</v>
      </c>
      <c r="X352" s="24">
        <f t="shared" si="189"/>
        <v>0</v>
      </c>
      <c r="Y352" s="24">
        <f t="shared" si="190"/>
        <v>14252.122500000001</v>
      </c>
      <c r="Z352" s="24">
        <f t="shared" si="191"/>
        <v>4750.7075000000004</v>
      </c>
      <c r="AA352" s="25" t="str">
        <f t="shared" si="192"/>
        <v>N</v>
      </c>
      <c r="AB352" s="26">
        <f t="shared" si="193"/>
        <v>2.3333333333333335</v>
      </c>
      <c r="AC352" s="27">
        <f t="shared" si="194"/>
        <v>50000</v>
      </c>
      <c r="AD352" s="28">
        <f t="shared" si="195"/>
        <v>200000</v>
      </c>
      <c r="AE352" s="28">
        <f t="shared" si="196"/>
        <v>257500</v>
      </c>
      <c r="AF352" s="28">
        <f t="shared" si="197"/>
        <v>14252.122500000001</v>
      </c>
      <c r="AG352" s="28">
        <f t="shared" si="198"/>
        <v>0</v>
      </c>
      <c r="AH352" s="28">
        <f t="shared" si="199"/>
        <v>14252.122500000001</v>
      </c>
      <c r="AI352" s="28">
        <f t="shared" si="200"/>
        <v>4750.7075000000004</v>
      </c>
      <c r="AJ352" s="29" t="str">
        <f t="shared" si="201"/>
        <v>N</v>
      </c>
      <c r="AK352" s="30">
        <f t="shared" si="202"/>
        <v>1.3333333333333335</v>
      </c>
      <c r="AL352" s="31">
        <f t="shared" si="203"/>
        <v>50000</v>
      </c>
      <c r="AM352" s="31">
        <f t="shared" si="204"/>
        <v>200000</v>
      </c>
      <c r="AN352" s="31">
        <f t="shared" si="205"/>
        <v>257500</v>
      </c>
      <c r="AO352" s="31">
        <f t="shared" si="206"/>
        <v>14252.122500000001</v>
      </c>
      <c r="AP352" s="31">
        <f t="shared" si="207"/>
        <v>0</v>
      </c>
      <c r="AQ352" s="31">
        <f t="shared" si="208"/>
        <v>14252.122500000001</v>
      </c>
      <c r="AR352" s="31">
        <f t="shared" si="209"/>
        <v>4750.7075000000004</v>
      </c>
      <c r="AS352" s="32">
        <f t="shared" si="210"/>
        <v>0.33333333333333348</v>
      </c>
      <c r="AT352" s="33">
        <f t="shared" si="211"/>
        <v>50000</v>
      </c>
      <c r="AU352" s="33">
        <f t="shared" si="212"/>
        <v>200000</v>
      </c>
      <c r="AV352" s="33">
        <v>257500</v>
      </c>
      <c r="AW352" s="33">
        <f t="shared" si="213"/>
        <v>14252.122500000001</v>
      </c>
      <c r="AX352" s="33">
        <f t="shared" si="214"/>
        <v>4750.7075000000004</v>
      </c>
      <c r="AY352" s="34">
        <f t="shared" si="215"/>
        <v>19002.830000000002</v>
      </c>
    </row>
    <row r="353" spans="1:51" ht="15.75" customHeight="1" x14ac:dyDescent="0.3">
      <c r="A353" s="166" t="s">
        <v>553</v>
      </c>
      <c r="B353" s="99">
        <v>14825.22</v>
      </c>
      <c r="C353" s="99">
        <v>34181.08</v>
      </c>
      <c r="D353" s="99">
        <v>100660.17</v>
      </c>
      <c r="E353" s="99">
        <v>89446.54</v>
      </c>
      <c r="F353" s="121">
        <v>167000</v>
      </c>
      <c r="G353" s="120">
        <v>0</v>
      </c>
      <c r="H353" s="182">
        <v>46496</v>
      </c>
      <c r="I353" s="182">
        <v>46545</v>
      </c>
      <c r="J353" s="166">
        <v>2.8</v>
      </c>
      <c r="K353" s="166">
        <v>0.2</v>
      </c>
      <c r="L353" s="167" t="s">
        <v>1207</v>
      </c>
      <c r="M353" s="168" t="s">
        <v>1205</v>
      </c>
      <c r="N353" s="169">
        <v>0</v>
      </c>
      <c r="O353" s="21">
        <f t="shared" si="180"/>
        <v>2.5999999999999996</v>
      </c>
      <c r="P353" s="21" t="str">
        <f t="shared" si="181"/>
        <v>N</v>
      </c>
      <c r="Q353" s="22">
        <f t="shared" si="182"/>
        <v>49006.3</v>
      </c>
      <c r="R353" s="8" t="str">
        <f t="shared" si="183"/>
        <v>N</v>
      </c>
      <c r="S353" s="23">
        <f t="shared" si="184"/>
        <v>2.5999999999999996</v>
      </c>
      <c r="T353" s="24">
        <f t="shared" si="185"/>
        <v>50000</v>
      </c>
      <c r="U353" s="24">
        <f t="shared" si="186"/>
        <v>200000</v>
      </c>
      <c r="V353" s="24">
        <f t="shared" si="187"/>
        <v>257500</v>
      </c>
      <c r="W353" s="24">
        <f t="shared" si="188"/>
        <v>49006.3</v>
      </c>
      <c r="X353" s="24">
        <f t="shared" si="189"/>
        <v>0</v>
      </c>
      <c r="Y353" s="24">
        <f t="shared" si="190"/>
        <v>49006.3</v>
      </c>
      <c r="Z353" s="24">
        <f t="shared" si="191"/>
        <v>0</v>
      </c>
      <c r="AA353" s="25" t="str">
        <f t="shared" si="192"/>
        <v>N</v>
      </c>
      <c r="AB353" s="26">
        <f t="shared" si="193"/>
        <v>1.5999999999999996</v>
      </c>
      <c r="AC353" s="27">
        <f t="shared" si="194"/>
        <v>50000</v>
      </c>
      <c r="AD353" s="28">
        <f t="shared" si="195"/>
        <v>200000</v>
      </c>
      <c r="AE353" s="28">
        <f t="shared" si="196"/>
        <v>257500</v>
      </c>
      <c r="AF353" s="28">
        <f t="shared" si="197"/>
        <v>41493.699999999997</v>
      </c>
      <c r="AG353" s="28">
        <f t="shared" si="198"/>
        <v>0</v>
      </c>
      <c r="AH353" s="28">
        <f t="shared" si="199"/>
        <v>41493.699999999997</v>
      </c>
      <c r="AI353" s="28">
        <f t="shared" si="200"/>
        <v>7512.6000000000058</v>
      </c>
      <c r="AJ353" s="29" t="str">
        <f t="shared" si="201"/>
        <v>N</v>
      </c>
      <c r="AK353" s="30">
        <f t="shared" si="202"/>
        <v>0.59999999999999964</v>
      </c>
      <c r="AL353" s="31">
        <f t="shared" si="203"/>
        <v>50000</v>
      </c>
      <c r="AM353" s="31">
        <f t="shared" si="204"/>
        <v>200000</v>
      </c>
      <c r="AN353" s="31">
        <f t="shared" si="205"/>
        <v>257500</v>
      </c>
      <c r="AO353" s="31">
        <f t="shared" si="206"/>
        <v>0</v>
      </c>
      <c r="AP353" s="31">
        <f t="shared" si="207"/>
        <v>0</v>
      </c>
      <c r="AQ353" s="31">
        <f t="shared" si="208"/>
        <v>0</v>
      </c>
      <c r="AR353" s="31">
        <f t="shared" si="209"/>
        <v>49006.3</v>
      </c>
      <c r="AS353" s="32">
        <f t="shared" si="210"/>
        <v>0</v>
      </c>
      <c r="AT353" s="33">
        <f t="shared" si="211"/>
        <v>50000</v>
      </c>
      <c r="AU353" s="33">
        <f t="shared" si="212"/>
        <v>200000</v>
      </c>
      <c r="AV353" s="33">
        <v>257500</v>
      </c>
      <c r="AW353" s="33">
        <f t="shared" si="213"/>
        <v>0</v>
      </c>
      <c r="AX353" s="33">
        <f t="shared" si="214"/>
        <v>0</v>
      </c>
      <c r="AY353" s="34">
        <f t="shared" si="215"/>
        <v>56518.900000000009</v>
      </c>
    </row>
    <row r="354" spans="1:51" ht="15.75" customHeight="1" x14ac:dyDescent="0.3">
      <c r="A354" s="166" t="s">
        <v>554</v>
      </c>
      <c r="B354" s="99">
        <v>10867.48</v>
      </c>
      <c r="C354" s="99">
        <v>12224.61</v>
      </c>
      <c r="D354" s="99">
        <v>88078.13</v>
      </c>
      <c r="E354" s="99">
        <v>73703.289999999994</v>
      </c>
      <c r="F354" s="121">
        <v>92000</v>
      </c>
      <c r="G354" s="122">
        <v>12500</v>
      </c>
      <c r="H354" s="182">
        <v>46366</v>
      </c>
      <c r="I354" s="182">
        <v>46399</v>
      </c>
      <c r="J354" s="166">
        <v>3.8</v>
      </c>
      <c r="K354" s="166">
        <v>2.1</v>
      </c>
      <c r="L354" s="167" t="s">
        <v>1206</v>
      </c>
      <c r="M354" s="168" t="s">
        <v>1205</v>
      </c>
      <c r="N354" s="169">
        <v>0.01</v>
      </c>
      <c r="O354" s="21">
        <f t="shared" si="180"/>
        <v>1.6999999999999997</v>
      </c>
      <c r="P354" s="21" t="str">
        <f t="shared" si="181"/>
        <v>N</v>
      </c>
      <c r="Q354" s="22">
        <f t="shared" si="182"/>
        <v>23092.09</v>
      </c>
      <c r="R354" s="8" t="str">
        <f t="shared" si="183"/>
        <v>N</v>
      </c>
      <c r="S354" s="23">
        <f t="shared" si="184"/>
        <v>1.6999999999999997</v>
      </c>
      <c r="T354" s="24">
        <f t="shared" si="185"/>
        <v>20500</v>
      </c>
      <c r="U354" s="24">
        <f t="shared" si="186"/>
        <v>100000</v>
      </c>
      <c r="V354" s="24">
        <f t="shared" si="187"/>
        <v>257500</v>
      </c>
      <c r="W354" s="24">
        <f t="shared" si="188"/>
        <v>11921.869999999995</v>
      </c>
      <c r="X354" s="24">
        <f t="shared" si="189"/>
        <v>0</v>
      </c>
      <c r="Y354" s="24">
        <f t="shared" si="190"/>
        <v>11921.869999999995</v>
      </c>
      <c r="Z354" s="24">
        <f t="shared" si="191"/>
        <v>11401.140900000006</v>
      </c>
      <c r="AA354" s="25" t="str">
        <f t="shared" si="192"/>
        <v>N</v>
      </c>
      <c r="AB354" s="26">
        <f t="shared" si="193"/>
        <v>0.69999999999999973</v>
      </c>
      <c r="AC354" s="27">
        <f t="shared" si="194"/>
        <v>20500</v>
      </c>
      <c r="AD354" s="28">
        <f t="shared" si="195"/>
        <v>100000</v>
      </c>
      <c r="AE354" s="28">
        <f t="shared" si="196"/>
        <v>257500</v>
      </c>
      <c r="AF354" s="28">
        <f t="shared" si="197"/>
        <v>0</v>
      </c>
      <c r="AG354" s="28">
        <f t="shared" si="198"/>
        <v>0</v>
      </c>
      <c r="AH354" s="28">
        <f t="shared" si="199"/>
        <v>0</v>
      </c>
      <c r="AI354" s="28">
        <f t="shared" si="200"/>
        <v>23556.241009000001</v>
      </c>
      <c r="AJ354" s="29" t="str">
        <f t="shared" si="201"/>
        <v>N</v>
      </c>
      <c r="AK354" s="30">
        <f t="shared" si="202"/>
        <v>0</v>
      </c>
      <c r="AL354" s="31">
        <f t="shared" si="203"/>
        <v>20500</v>
      </c>
      <c r="AM354" s="31">
        <f t="shared" si="204"/>
        <v>100000</v>
      </c>
      <c r="AN354" s="31">
        <f t="shared" si="205"/>
        <v>257500</v>
      </c>
      <c r="AO354" s="31">
        <f t="shared" si="206"/>
        <v>0</v>
      </c>
      <c r="AP354" s="31">
        <f t="shared" si="207"/>
        <v>0</v>
      </c>
      <c r="AQ354" s="31">
        <f t="shared" si="208"/>
        <v>0</v>
      </c>
      <c r="AR354" s="31">
        <f t="shared" si="209"/>
        <v>0</v>
      </c>
      <c r="AS354" s="32">
        <f t="shared" si="210"/>
        <v>0</v>
      </c>
      <c r="AT354" s="33">
        <f t="shared" si="211"/>
        <v>20500</v>
      </c>
      <c r="AU354" s="33">
        <f t="shared" si="212"/>
        <v>100000</v>
      </c>
      <c r="AV354" s="33">
        <v>257500</v>
      </c>
      <c r="AW354" s="33">
        <f t="shared" si="213"/>
        <v>0</v>
      </c>
      <c r="AX354" s="33">
        <f t="shared" si="214"/>
        <v>0</v>
      </c>
      <c r="AY354" s="34">
        <f t="shared" si="215"/>
        <v>34957.381909000003</v>
      </c>
    </row>
    <row r="355" spans="1:51" ht="15.75" customHeight="1" x14ac:dyDescent="0.3">
      <c r="A355" s="166" t="s">
        <v>555</v>
      </c>
      <c r="B355" s="99">
        <v>16485.88</v>
      </c>
      <c r="C355" s="99">
        <v>9951.5</v>
      </c>
      <c r="D355" s="99">
        <v>90798.22</v>
      </c>
      <c r="E355" s="99">
        <v>76701.929999999993</v>
      </c>
      <c r="F355" s="121">
        <v>100000</v>
      </c>
      <c r="G355" s="122">
        <v>12500</v>
      </c>
      <c r="H355" s="182">
        <v>46207</v>
      </c>
      <c r="I355" s="182">
        <v>46272</v>
      </c>
      <c r="J355" s="166">
        <v>3.8</v>
      </c>
      <c r="K355" s="166">
        <v>1.6</v>
      </c>
      <c r="L355" s="167" t="s">
        <v>1206</v>
      </c>
      <c r="M355" s="168" t="s">
        <v>1203</v>
      </c>
      <c r="N355" s="169">
        <v>0.03</v>
      </c>
      <c r="O355" s="21">
        <f t="shared" si="180"/>
        <v>2.1999999999999997</v>
      </c>
      <c r="P355" s="21" t="str">
        <f t="shared" si="181"/>
        <v>N</v>
      </c>
      <c r="Q355" s="22">
        <f t="shared" si="182"/>
        <v>26437.38</v>
      </c>
      <c r="R355" s="8" t="str">
        <f t="shared" si="183"/>
        <v>N</v>
      </c>
      <c r="S355" s="23">
        <f t="shared" si="184"/>
        <v>2.9333333333333331</v>
      </c>
      <c r="T355" s="24">
        <f t="shared" si="185"/>
        <v>20500</v>
      </c>
      <c r="U355" s="24">
        <f t="shared" si="186"/>
        <v>100000</v>
      </c>
      <c r="V355" s="24">
        <f t="shared" si="187"/>
        <v>257500</v>
      </c>
      <c r="W355" s="24">
        <f t="shared" si="188"/>
        <v>6901.3349999999991</v>
      </c>
      <c r="X355" s="24">
        <f t="shared" si="189"/>
        <v>0</v>
      </c>
      <c r="Y355" s="24">
        <f t="shared" si="190"/>
        <v>6901.3349999999991</v>
      </c>
      <c r="Z355" s="24">
        <f t="shared" si="191"/>
        <v>20329.166400000002</v>
      </c>
      <c r="AA355" s="25" t="str">
        <f t="shared" si="192"/>
        <v>N</v>
      </c>
      <c r="AB355" s="26">
        <f t="shared" si="193"/>
        <v>1.9333333333333331</v>
      </c>
      <c r="AC355" s="27">
        <f t="shared" si="194"/>
        <v>20500</v>
      </c>
      <c r="AD355" s="28">
        <f t="shared" si="195"/>
        <v>100000</v>
      </c>
      <c r="AE355" s="28">
        <f t="shared" si="196"/>
        <v>257500</v>
      </c>
      <c r="AF355" s="28">
        <f t="shared" si="197"/>
        <v>1725.3337499999998</v>
      </c>
      <c r="AG355" s="28">
        <f t="shared" si="198"/>
        <v>0</v>
      </c>
      <c r="AH355" s="28">
        <f t="shared" si="199"/>
        <v>1725.3337499999998</v>
      </c>
      <c r="AI355" s="28">
        <f t="shared" si="200"/>
        <v>26322.082692000004</v>
      </c>
      <c r="AJ355" s="29" t="str">
        <f t="shared" si="201"/>
        <v>N</v>
      </c>
      <c r="AK355" s="30">
        <f t="shared" si="202"/>
        <v>0.93333333333333313</v>
      </c>
      <c r="AL355" s="31">
        <f t="shared" si="203"/>
        <v>20500</v>
      </c>
      <c r="AM355" s="31">
        <f t="shared" si="204"/>
        <v>100000</v>
      </c>
      <c r="AN355" s="31">
        <f t="shared" si="205"/>
        <v>257500</v>
      </c>
      <c r="AO355" s="31">
        <f t="shared" si="206"/>
        <v>0</v>
      </c>
      <c r="AP355" s="31">
        <f t="shared" si="207"/>
        <v>0</v>
      </c>
      <c r="AQ355" s="31">
        <f t="shared" si="208"/>
        <v>0</v>
      </c>
      <c r="AR355" s="31">
        <f t="shared" si="209"/>
        <v>28888.838935260002</v>
      </c>
      <c r="AS355" s="32">
        <f t="shared" si="210"/>
        <v>0</v>
      </c>
      <c r="AT355" s="33">
        <f t="shared" si="211"/>
        <v>20500</v>
      </c>
      <c r="AU355" s="33">
        <f t="shared" si="212"/>
        <v>100000</v>
      </c>
      <c r="AV355" s="33">
        <v>257500</v>
      </c>
      <c r="AW355" s="33">
        <f t="shared" si="213"/>
        <v>0</v>
      </c>
      <c r="AX355" s="33">
        <f t="shared" si="214"/>
        <v>0</v>
      </c>
      <c r="AY355" s="34">
        <f t="shared" si="215"/>
        <v>75540.088027260004</v>
      </c>
    </row>
    <row r="356" spans="1:51" ht="15.75" customHeight="1" x14ac:dyDescent="0.3">
      <c r="A356" s="166" t="s">
        <v>556</v>
      </c>
      <c r="B356" s="99">
        <v>8492.7000000000007</v>
      </c>
      <c r="C356" s="99">
        <v>15957.04</v>
      </c>
      <c r="D356" s="99">
        <v>62072.51</v>
      </c>
      <c r="E356" s="99">
        <v>48204.94</v>
      </c>
      <c r="F356" s="123">
        <v>129000</v>
      </c>
      <c r="G356" s="122">
        <v>0</v>
      </c>
      <c r="H356" s="182">
        <v>46508</v>
      </c>
      <c r="I356" s="182">
        <v>46557</v>
      </c>
      <c r="J356" s="166">
        <v>4.9000000000000004</v>
      </c>
      <c r="K356" s="166">
        <v>2.1</v>
      </c>
      <c r="L356" s="167" t="s">
        <v>1207</v>
      </c>
      <c r="M356" s="168" t="s">
        <v>1204</v>
      </c>
      <c r="N356" s="169">
        <v>2.7E-2</v>
      </c>
      <c r="O356" s="21">
        <f t="shared" si="180"/>
        <v>2.8000000000000003</v>
      </c>
      <c r="P356" s="21" t="str">
        <f t="shared" si="181"/>
        <v>N</v>
      </c>
      <c r="Q356" s="22">
        <f t="shared" si="182"/>
        <v>24449.74</v>
      </c>
      <c r="R356" s="8" t="str">
        <f t="shared" si="183"/>
        <v>N</v>
      </c>
      <c r="S356" s="23">
        <f t="shared" si="184"/>
        <v>5.6000000000000005</v>
      </c>
      <c r="T356" s="24">
        <f t="shared" si="185"/>
        <v>50000</v>
      </c>
      <c r="U356" s="24">
        <f t="shared" si="186"/>
        <v>200000</v>
      </c>
      <c r="V356" s="24">
        <f t="shared" si="187"/>
        <v>257500</v>
      </c>
      <c r="W356" s="24">
        <f t="shared" si="188"/>
        <v>12554.941489999999</v>
      </c>
      <c r="X356" s="24">
        <f t="shared" si="189"/>
        <v>0</v>
      </c>
      <c r="Y356" s="24">
        <f t="shared" si="190"/>
        <v>12554.941489999999</v>
      </c>
      <c r="Z356" s="24">
        <f t="shared" si="191"/>
        <v>12554.941489999999</v>
      </c>
      <c r="AA356" s="25" t="str">
        <f t="shared" si="192"/>
        <v>N</v>
      </c>
      <c r="AB356" s="26">
        <f t="shared" si="193"/>
        <v>4.6000000000000005</v>
      </c>
      <c r="AC356" s="27">
        <f t="shared" si="194"/>
        <v>50000</v>
      </c>
      <c r="AD356" s="28">
        <f t="shared" si="195"/>
        <v>200000</v>
      </c>
      <c r="AE356" s="28">
        <f t="shared" si="196"/>
        <v>257500</v>
      </c>
      <c r="AF356" s="28">
        <f t="shared" si="197"/>
        <v>12893.924910229998</v>
      </c>
      <c r="AG356" s="28">
        <f t="shared" si="198"/>
        <v>0</v>
      </c>
      <c r="AH356" s="28">
        <f t="shared" si="199"/>
        <v>12893.924910229998</v>
      </c>
      <c r="AI356" s="28">
        <f t="shared" si="200"/>
        <v>12893.924910229998</v>
      </c>
      <c r="AJ356" s="29" t="str">
        <f t="shared" si="201"/>
        <v>N</v>
      </c>
      <c r="AK356" s="30">
        <f t="shared" si="202"/>
        <v>3.6000000000000005</v>
      </c>
      <c r="AL356" s="31">
        <f t="shared" si="203"/>
        <v>50000</v>
      </c>
      <c r="AM356" s="31">
        <f t="shared" si="204"/>
        <v>200000</v>
      </c>
      <c r="AN356" s="31">
        <f t="shared" si="205"/>
        <v>257500</v>
      </c>
      <c r="AO356" s="31">
        <f t="shared" si="206"/>
        <v>13242.060882806207</v>
      </c>
      <c r="AP356" s="31">
        <f t="shared" si="207"/>
        <v>0</v>
      </c>
      <c r="AQ356" s="31">
        <f t="shared" si="208"/>
        <v>13242.060882806207</v>
      </c>
      <c r="AR356" s="31">
        <f t="shared" si="209"/>
        <v>13242.060882806207</v>
      </c>
      <c r="AS356" s="32">
        <f t="shared" si="210"/>
        <v>2.6000000000000005</v>
      </c>
      <c r="AT356" s="33">
        <f t="shared" si="211"/>
        <v>50000</v>
      </c>
      <c r="AU356" s="33">
        <f t="shared" si="212"/>
        <v>200000</v>
      </c>
      <c r="AV356" s="33">
        <v>257500</v>
      </c>
      <c r="AW356" s="33">
        <f t="shared" si="213"/>
        <v>13599.596526641973</v>
      </c>
      <c r="AX356" s="33">
        <f t="shared" si="214"/>
        <v>13599.596526641973</v>
      </c>
      <c r="AY356" s="34">
        <f t="shared" si="215"/>
        <v>52290.523809678176</v>
      </c>
    </row>
    <row r="357" spans="1:51" ht="15.75" customHeight="1" x14ac:dyDescent="0.3">
      <c r="A357" s="166" t="s">
        <v>557</v>
      </c>
      <c r="B357" s="99">
        <v>10763.34</v>
      </c>
      <c r="C357" s="99">
        <v>16378.19</v>
      </c>
      <c r="D357" s="99">
        <v>89388.74</v>
      </c>
      <c r="E357" s="99">
        <v>82075.839999999997</v>
      </c>
      <c r="F357" s="123">
        <v>77000</v>
      </c>
      <c r="G357" s="122">
        <v>12500</v>
      </c>
      <c r="H357" s="182">
        <v>46350</v>
      </c>
      <c r="I357" s="182">
        <v>46421</v>
      </c>
      <c r="J357" s="166">
        <v>4.4000000000000004</v>
      </c>
      <c r="K357" s="166">
        <v>0</v>
      </c>
      <c r="L357" s="167" t="s">
        <v>1207</v>
      </c>
      <c r="M357" s="168" t="s">
        <v>1204</v>
      </c>
      <c r="N357" s="169">
        <v>0.06</v>
      </c>
      <c r="O357" s="21">
        <f t="shared" si="180"/>
        <v>4.4000000000000004</v>
      </c>
      <c r="P357" s="21" t="str">
        <f t="shared" si="181"/>
        <v>N</v>
      </c>
      <c r="Q357" s="22">
        <f t="shared" si="182"/>
        <v>27141.53</v>
      </c>
      <c r="R357" s="8" t="str">
        <f t="shared" si="183"/>
        <v>N</v>
      </c>
      <c r="S357" s="23">
        <f t="shared" si="184"/>
        <v>8.8000000000000007</v>
      </c>
      <c r="T357" s="24">
        <f t="shared" si="185"/>
        <v>50000</v>
      </c>
      <c r="U357" s="24">
        <f t="shared" si="186"/>
        <v>200000</v>
      </c>
      <c r="V357" s="24">
        <f t="shared" si="187"/>
        <v>257500</v>
      </c>
      <c r="W357" s="24">
        <f t="shared" si="188"/>
        <v>14385.010899999999</v>
      </c>
      <c r="X357" s="24">
        <f t="shared" si="189"/>
        <v>0</v>
      </c>
      <c r="Y357" s="24">
        <f t="shared" si="190"/>
        <v>14385.010899999999</v>
      </c>
      <c r="Z357" s="24">
        <f t="shared" si="191"/>
        <v>14385.010899999999</v>
      </c>
      <c r="AA357" s="25" t="str">
        <f t="shared" si="192"/>
        <v>N</v>
      </c>
      <c r="AB357" s="26">
        <f t="shared" si="193"/>
        <v>7.8000000000000007</v>
      </c>
      <c r="AC357" s="27">
        <f t="shared" si="194"/>
        <v>50000</v>
      </c>
      <c r="AD357" s="28">
        <f t="shared" si="195"/>
        <v>200000</v>
      </c>
      <c r="AE357" s="28">
        <f t="shared" si="196"/>
        <v>257500</v>
      </c>
      <c r="AF357" s="28">
        <f t="shared" si="197"/>
        <v>15248.111553999999</v>
      </c>
      <c r="AG357" s="28">
        <f t="shared" si="198"/>
        <v>0</v>
      </c>
      <c r="AH357" s="28">
        <f t="shared" si="199"/>
        <v>15248.111553999999</v>
      </c>
      <c r="AI357" s="28">
        <f t="shared" si="200"/>
        <v>15248.111553999999</v>
      </c>
      <c r="AJ357" s="29" t="str">
        <f t="shared" si="201"/>
        <v>N</v>
      </c>
      <c r="AK357" s="30">
        <f t="shared" si="202"/>
        <v>6.8000000000000007</v>
      </c>
      <c r="AL357" s="31">
        <f t="shared" si="203"/>
        <v>50000</v>
      </c>
      <c r="AM357" s="31">
        <f t="shared" si="204"/>
        <v>200000</v>
      </c>
      <c r="AN357" s="31">
        <f t="shared" si="205"/>
        <v>257500</v>
      </c>
      <c r="AO357" s="31">
        <f t="shared" si="206"/>
        <v>16162.998247240001</v>
      </c>
      <c r="AP357" s="31">
        <f t="shared" si="207"/>
        <v>0</v>
      </c>
      <c r="AQ357" s="31">
        <f t="shared" si="208"/>
        <v>16162.998247240001</v>
      </c>
      <c r="AR357" s="31">
        <f t="shared" si="209"/>
        <v>16162.998247240001</v>
      </c>
      <c r="AS357" s="32">
        <f t="shared" si="210"/>
        <v>5.8000000000000007</v>
      </c>
      <c r="AT357" s="33">
        <f t="shared" si="211"/>
        <v>50000</v>
      </c>
      <c r="AU357" s="33">
        <f t="shared" si="212"/>
        <v>200000</v>
      </c>
      <c r="AV357" s="33">
        <v>257500</v>
      </c>
      <c r="AW357" s="33">
        <f t="shared" si="213"/>
        <v>17132.778142074403</v>
      </c>
      <c r="AX357" s="33">
        <f t="shared" si="214"/>
        <v>17132.778142074403</v>
      </c>
      <c r="AY357" s="34">
        <f t="shared" si="215"/>
        <v>62928.898843314397</v>
      </c>
    </row>
    <row r="358" spans="1:51" ht="15.75" customHeight="1" x14ac:dyDescent="0.3">
      <c r="A358" s="166" t="s">
        <v>558</v>
      </c>
      <c r="B358" s="99">
        <v>10776.77</v>
      </c>
      <c r="C358" s="99">
        <v>575.91</v>
      </c>
      <c r="D358" s="99">
        <v>54179.42</v>
      </c>
      <c r="E358" s="99">
        <v>52661.7</v>
      </c>
      <c r="F358" s="123">
        <v>150000</v>
      </c>
      <c r="G358" s="122">
        <v>0</v>
      </c>
      <c r="H358" s="182">
        <v>46318</v>
      </c>
      <c r="I358" s="182">
        <v>46353</v>
      </c>
      <c r="J358" s="166">
        <v>3.4</v>
      </c>
      <c r="K358" s="166">
        <v>1.2</v>
      </c>
      <c r="L358" s="167" t="s">
        <v>1206</v>
      </c>
      <c r="M358" s="168" t="s">
        <v>1205</v>
      </c>
      <c r="N358" s="169">
        <v>0.01</v>
      </c>
      <c r="O358" s="21">
        <f t="shared" si="180"/>
        <v>2.2000000000000002</v>
      </c>
      <c r="P358" s="21" t="str">
        <f t="shared" si="181"/>
        <v>N</v>
      </c>
      <c r="Q358" s="22">
        <f t="shared" si="182"/>
        <v>11352.68</v>
      </c>
      <c r="R358" s="8" t="str">
        <f t="shared" si="183"/>
        <v>N</v>
      </c>
      <c r="S358" s="23">
        <f t="shared" si="184"/>
        <v>2.2000000000000002</v>
      </c>
      <c r="T358" s="24">
        <f t="shared" si="185"/>
        <v>20500</v>
      </c>
      <c r="U358" s="24">
        <f t="shared" si="186"/>
        <v>100000</v>
      </c>
      <c r="V358" s="24">
        <f t="shared" si="187"/>
        <v>257500</v>
      </c>
      <c r="W358" s="24">
        <f t="shared" si="188"/>
        <v>11466.2068</v>
      </c>
      <c r="X358" s="24">
        <f t="shared" si="189"/>
        <v>0</v>
      </c>
      <c r="Y358" s="24">
        <f t="shared" si="190"/>
        <v>11466.2068</v>
      </c>
      <c r="Z358" s="24">
        <f t="shared" si="191"/>
        <v>0</v>
      </c>
      <c r="AA358" s="25" t="str">
        <f t="shared" si="192"/>
        <v>N</v>
      </c>
      <c r="AB358" s="26">
        <f t="shared" si="193"/>
        <v>1.2000000000000002</v>
      </c>
      <c r="AC358" s="27">
        <f t="shared" si="194"/>
        <v>20500</v>
      </c>
      <c r="AD358" s="28">
        <f t="shared" si="195"/>
        <v>100000</v>
      </c>
      <c r="AE358" s="28">
        <f t="shared" si="196"/>
        <v>257500</v>
      </c>
      <c r="AF358" s="28">
        <f t="shared" si="197"/>
        <v>11580.868868</v>
      </c>
      <c r="AG358" s="28">
        <f t="shared" si="198"/>
        <v>0</v>
      </c>
      <c r="AH358" s="28">
        <f t="shared" si="199"/>
        <v>11580.868868</v>
      </c>
      <c r="AI358" s="28">
        <f t="shared" si="200"/>
        <v>0</v>
      </c>
      <c r="AJ358" s="29" t="str">
        <f t="shared" si="201"/>
        <v>N</v>
      </c>
      <c r="AK358" s="30">
        <f t="shared" si="202"/>
        <v>0.20000000000000018</v>
      </c>
      <c r="AL358" s="31">
        <f t="shared" si="203"/>
        <v>20500</v>
      </c>
      <c r="AM358" s="31">
        <f t="shared" si="204"/>
        <v>100000</v>
      </c>
      <c r="AN358" s="31">
        <f t="shared" si="205"/>
        <v>257500</v>
      </c>
      <c r="AO358" s="31">
        <f t="shared" si="206"/>
        <v>11696.677556679999</v>
      </c>
      <c r="AP358" s="31">
        <f t="shared" si="207"/>
        <v>0</v>
      </c>
      <c r="AQ358" s="31">
        <f t="shared" si="208"/>
        <v>11696.677556679999</v>
      </c>
      <c r="AR358" s="31">
        <f t="shared" si="209"/>
        <v>0</v>
      </c>
      <c r="AS358" s="32">
        <f t="shared" si="210"/>
        <v>0</v>
      </c>
      <c r="AT358" s="33">
        <f t="shared" si="211"/>
        <v>20500</v>
      </c>
      <c r="AU358" s="33">
        <f t="shared" si="212"/>
        <v>100000</v>
      </c>
      <c r="AV358" s="33">
        <v>257500</v>
      </c>
      <c r="AW358" s="33">
        <f t="shared" si="213"/>
        <v>0</v>
      </c>
      <c r="AX358" s="33">
        <f t="shared" si="214"/>
        <v>0</v>
      </c>
      <c r="AY358" s="34">
        <f t="shared" si="215"/>
        <v>0</v>
      </c>
    </row>
    <row r="359" spans="1:51" ht="15.75" customHeight="1" x14ac:dyDescent="0.3">
      <c r="A359" s="166" t="s">
        <v>559</v>
      </c>
      <c r="B359" s="99">
        <v>19843.02</v>
      </c>
      <c r="C359" s="99">
        <v>17978.47</v>
      </c>
      <c r="D359" s="99">
        <v>99230.46</v>
      </c>
      <c r="E359" s="99">
        <v>86872.43</v>
      </c>
      <c r="F359" s="123">
        <v>66000</v>
      </c>
      <c r="G359" s="122">
        <v>0</v>
      </c>
      <c r="H359" s="182">
        <v>46291</v>
      </c>
      <c r="I359" s="182">
        <v>46306</v>
      </c>
      <c r="J359" s="166">
        <v>2.1</v>
      </c>
      <c r="K359" s="166">
        <v>2</v>
      </c>
      <c r="L359" s="167" t="s">
        <v>1206</v>
      </c>
      <c r="M359" s="168" t="s">
        <v>1204</v>
      </c>
      <c r="N359" s="169">
        <v>0.02</v>
      </c>
      <c r="O359" s="21">
        <f t="shared" si="180"/>
        <v>0.10000000000000009</v>
      </c>
      <c r="P359" s="21" t="str">
        <f t="shared" si="181"/>
        <v>N</v>
      </c>
      <c r="Q359" s="22">
        <f t="shared" si="182"/>
        <v>37821.490000000005</v>
      </c>
      <c r="R359" s="8" t="str">
        <f t="shared" si="183"/>
        <v>N</v>
      </c>
      <c r="S359" s="23">
        <f t="shared" si="184"/>
        <v>0.20000000000000018</v>
      </c>
      <c r="T359" s="24">
        <f t="shared" si="185"/>
        <v>20500</v>
      </c>
      <c r="U359" s="24">
        <f t="shared" si="186"/>
        <v>100000</v>
      </c>
      <c r="V359" s="24">
        <f t="shared" si="187"/>
        <v>257500</v>
      </c>
      <c r="W359" s="24">
        <f t="shared" si="188"/>
        <v>384.7699999999968</v>
      </c>
      <c r="X359" s="24">
        <f t="shared" si="189"/>
        <v>0</v>
      </c>
      <c r="Y359" s="24">
        <f t="shared" si="190"/>
        <v>384.7699999999968</v>
      </c>
      <c r="Z359" s="24">
        <f t="shared" si="191"/>
        <v>38193.149800000007</v>
      </c>
      <c r="AA359" s="25" t="str">
        <f t="shared" si="192"/>
        <v>N</v>
      </c>
      <c r="AB359" s="26">
        <f t="shared" si="193"/>
        <v>0</v>
      </c>
      <c r="AC359" s="27">
        <f t="shared" si="194"/>
        <v>20500</v>
      </c>
      <c r="AD359" s="28">
        <f t="shared" si="195"/>
        <v>100000</v>
      </c>
      <c r="AE359" s="28">
        <f t="shared" si="196"/>
        <v>257500</v>
      </c>
      <c r="AF359" s="28">
        <f t="shared" si="197"/>
        <v>0</v>
      </c>
      <c r="AG359" s="28">
        <f t="shared" si="198"/>
        <v>0</v>
      </c>
      <c r="AH359" s="28">
        <f t="shared" si="199"/>
        <v>0</v>
      </c>
      <c r="AI359" s="28">
        <f t="shared" si="200"/>
        <v>0</v>
      </c>
      <c r="AJ359" s="29" t="str">
        <f t="shared" si="201"/>
        <v>N</v>
      </c>
      <c r="AK359" s="30">
        <f t="shared" si="202"/>
        <v>0</v>
      </c>
      <c r="AL359" s="31">
        <f t="shared" si="203"/>
        <v>20500</v>
      </c>
      <c r="AM359" s="31">
        <f t="shared" si="204"/>
        <v>100000</v>
      </c>
      <c r="AN359" s="31">
        <f t="shared" si="205"/>
        <v>257500</v>
      </c>
      <c r="AO359" s="31">
        <f t="shared" si="206"/>
        <v>0</v>
      </c>
      <c r="AP359" s="31">
        <f t="shared" si="207"/>
        <v>0</v>
      </c>
      <c r="AQ359" s="31">
        <f t="shared" si="208"/>
        <v>0</v>
      </c>
      <c r="AR359" s="31">
        <f t="shared" si="209"/>
        <v>0</v>
      </c>
      <c r="AS359" s="32">
        <f t="shared" si="210"/>
        <v>0</v>
      </c>
      <c r="AT359" s="33">
        <f t="shared" si="211"/>
        <v>20500</v>
      </c>
      <c r="AU359" s="33">
        <f t="shared" si="212"/>
        <v>100000</v>
      </c>
      <c r="AV359" s="33">
        <v>257500</v>
      </c>
      <c r="AW359" s="33">
        <f t="shared" si="213"/>
        <v>0</v>
      </c>
      <c r="AX359" s="33">
        <f t="shared" si="214"/>
        <v>0</v>
      </c>
      <c r="AY359" s="34">
        <f t="shared" si="215"/>
        <v>38193.149800000007</v>
      </c>
    </row>
    <row r="360" spans="1:51" ht="15.75" customHeight="1" x14ac:dyDescent="0.3">
      <c r="A360" s="166" t="s">
        <v>560</v>
      </c>
      <c r="B360" s="99">
        <v>10056.41</v>
      </c>
      <c r="C360" s="99">
        <v>24927.360000000001</v>
      </c>
      <c r="D360" s="99">
        <v>113061.43</v>
      </c>
      <c r="E360" s="99">
        <v>101783.43</v>
      </c>
      <c r="F360" s="123">
        <v>90000</v>
      </c>
      <c r="G360" s="122">
        <v>0</v>
      </c>
      <c r="H360" s="182">
        <v>46210</v>
      </c>
      <c r="I360" s="182">
        <v>46295</v>
      </c>
      <c r="J360" s="166">
        <v>2.2000000000000002</v>
      </c>
      <c r="K360" s="166">
        <v>0.2</v>
      </c>
      <c r="L360" s="167" t="s">
        <v>1207</v>
      </c>
      <c r="M360" s="168" t="s">
        <v>1205</v>
      </c>
      <c r="N360" s="169">
        <v>0.02</v>
      </c>
      <c r="O360" s="21">
        <f t="shared" si="180"/>
        <v>2</v>
      </c>
      <c r="P360" s="21" t="str">
        <f t="shared" si="181"/>
        <v>N</v>
      </c>
      <c r="Q360" s="22">
        <f t="shared" si="182"/>
        <v>34983.770000000004</v>
      </c>
      <c r="R360" s="8" t="str">
        <f t="shared" si="183"/>
        <v>N</v>
      </c>
      <c r="S360" s="23">
        <f t="shared" si="184"/>
        <v>2</v>
      </c>
      <c r="T360" s="24">
        <f t="shared" si="185"/>
        <v>50000</v>
      </c>
      <c r="U360" s="24">
        <f t="shared" si="186"/>
        <v>200000</v>
      </c>
      <c r="V360" s="24">
        <f t="shared" si="187"/>
        <v>257500</v>
      </c>
      <c r="W360" s="24">
        <f t="shared" si="188"/>
        <v>35683.445400000004</v>
      </c>
      <c r="X360" s="24">
        <f t="shared" si="189"/>
        <v>0</v>
      </c>
      <c r="Y360" s="24">
        <f t="shared" si="190"/>
        <v>35683.445400000004</v>
      </c>
      <c r="Z360" s="24">
        <f t="shared" si="191"/>
        <v>0</v>
      </c>
      <c r="AA360" s="25" t="str">
        <f t="shared" si="192"/>
        <v>N</v>
      </c>
      <c r="AB360" s="26">
        <f t="shared" si="193"/>
        <v>1</v>
      </c>
      <c r="AC360" s="27">
        <f t="shared" si="194"/>
        <v>50000</v>
      </c>
      <c r="AD360" s="28">
        <f t="shared" si="195"/>
        <v>200000</v>
      </c>
      <c r="AE360" s="28">
        <f t="shared" si="196"/>
        <v>257500</v>
      </c>
      <c r="AF360" s="28">
        <f t="shared" si="197"/>
        <v>36397.114308000004</v>
      </c>
      <c r="AG360" s="28">
        <f t="shared" si="198"/>
        <v>0</v>
      </c>
      <c r="AH360" s="28">
        <f t="shared" si="199"/>
        <v>36397.114308000004</v>
      </c>
      <c r="AI360" s="28">
        <f t="shared" si="200"/>
        <v>0</v>
      </c>
      <c r="AJ360" s="29" t="str">
        <f t="shared" si="201"/>
        <v>N</v>
      </c>
      <c r="AK360" s="30">
        <f t="shared" si="202"/>
        <v>0</v>
      </c>
      <c r="AL360" s="31">
        <f t="shared" si="203"/>
        <v>50000</v>
      </c>
      <c r="AM360" s="31">
        <f t="shared" si="204"/>
        <v>200000</v>
      </c>
      <c r="AN360" s="31">
        <f t="shared" si="205"/>
        <v>257500</v>
      </c>
      <c r="AO360" s="31">
        <f t="shared" si="206"/>
        <v>0</v>
      </c>
      <c r="AP360" s="31">
        <f t="shared" si="207"/>
        <v>0</v>
      </c>
      <c r="AQ360" s="31">
        <f t="shared" si="208"/>
        <v>0</v>
      </c>
      <c r="AR360" s="31">
        <f t="shared" si="209"/>
        <v>0</v>
      </c>
      <c r="AS360" s="32">
        <f t="shared" si="210"/>
        <v>0</v>
      </c>
      <c r="AT360" s="33">
        <f t="shared" si="211"/>
        <v>50000</v>
      </c>
      <c r="AU360" s="33">
        <f t="shared" si="212"/>
        <v>200000</v>
      </c>
      <c r="AV360" s="33">
        <v>257500</v>
      </c>
      <c r="AW360" s="33">
        <f t="shared" si="213"/>
        <v>0</v>
      </c>
      <c r="AX360" s="33">
        <f t="shared" si="214"/>
        <v>0</v>
      </c>
      <c r="AY360" s="34">
        <f t="shared" si="215"/>
        <v>0</v>
      </c>
    </row>
    <row r="361" spans="1:51" ht="15.75" customHeight="1" x14ac:dyDescent="0.3">
      <c r="A361" s="166" t="s">
        <v>561</v>
      </c>
      <c r="B361" s="99">
        <v>8861.11</v>
      </c>
      <c r="C361" s="99">
        <v>24167.16</v>
      </c>
      <c r="D361" s="99">
        <v>78680.320000000007</v>
      </c>
      <c r="E361" s="99">
        <v>67215.899999999994</v>
      </c>
      <c r="F361" s="123">
        <v>90000</v>
      </c>
      <c r="G361" s="122">
        <v>0</v>
      </c>
      <c r="H361" s="182">
        <v>46287</v>
      </c>
      <c r="I361" s="182">
        <v>46316</v>
      </c>
      <c r="J361" s="166">
        <v>3.1</v>
      </c>
      <c r="K361" s="166">
        <v>1.2</v>
      </c>
      <c r="L361" s="167" t="s">
        <v>1207</v>
      </c>
      <c r="M361" s="168" t="s">
        <v>1203</v>
      </c>
      <c r="N361" s="169">
        <v>0.02</v>
      </c>
      <c r="O361" s="21">
        <f t="shared" si="180"/>
        <v>1.9000000000000001</v>
      </c>
      <c r="P361" s="21" t="str">
        <f t="shared" si="181"/>
        <v>N</v>
      </c>
      <c r="Q361" s="22">
        <f t="shared" si="182"/>
        <v>33028.270000000004</v>
      </c>
      <c r="R361" s="8" t="str">
        <f t="shared" si="183"/>
        <v>N</v>
      </c>
      <c r="S361" s="23">
        <f t="shared" si="184"/>
        <v>2.5333333333333337</v>
      </c>
      <c r="T361" s="24">
        <f t="shared" si="185"/>
        <v>50000</v>
      </c>
      <c r="U361" s="24">
        <f t="shared" si="186"/>
        <v>200000</v>
      </c>
      <c r="V361" s="24">
        <f t="shared" si="187"/>
        <v>257500</v>
      </c>
      <c r="W361" s="24">
        <f t="shared" si="188"/>
        <v>25266.626550000001</v>
      </c>
      <c r="X361" s="24">
        <f t="shared" si="189"/>
        <v>0</v>
      </c>
      <c r="Y361" s="24">
        <f t="shared" si="190"/>
        <v>25266.626550000001</v>
      </c>
      <c r="Z361" s="24">
        <f t="shared" si="191"/>
        <v>8422.2088500000027</v>
      </c>
      <c r="AA361" s="25" t="str">
        <f t="shared" si="192"/>
        <v>N</v>
      </c>
      <c r="AB361" s="26">
        <f t="shared" si="193"/>
        <v>1.5333333333333337</v>
      </c>
      <c r="AC361" s="27">
        <f t="shared" si="194"/>
        <v>50000</v>
      </c>
      <c r="AD361" s="28">
        <f t="shared" si="195"/>
        <v>200000</v>
      </c>
      <c r="AE361" s="28">
        <f t="shared" si="196"/>
        <v>257500</v>
      </c>
      <c r="AF361" s="28">
        <f t="shared" si="197"/>
        <v>25771.959081000001</v>
      </c>
      <c r="AG361" s="28">
        <f t="shared" si="198"/>
        <v>0</v>
      </c>
      <c r="AH361" s="28">
        <f t="shared" si="199"/>
        <v>25771.959081000001</v>
      </c>
      <c r="AI361" s="28">
        <f t="shared" si="200"/>
        <v>8590.6530270000003</v>
      </c>
      <c r="AJ361" s="29" t="str">
        <f t="shared" si="201"/>
        <v>N</v>
      </c>
      <c r="AK361" s="30">
        <f t="shared" si="202"/>
        <v>0.53333333333333366</v>
      </c>
      <c r="AL361" s="31">
        <f t="shared" si="203"/>
        <v>50000</v>
      </c>
      <c r="AM361" s="31">
        <f t="shared" si="204"/>
        <v>200000</v>
      </c>
      <c r="AN361" s="31">
        <f t="shared" si="205"/>
        <v>257500</v>
      </c>
      <c r="AO361" s="31">
        <f t="shared" si="206"/>
        <v>26287.398262620001</v>
      </c>
      <c r="AP361" s="31">
        <f t="shared" si="207"/>
        <v>0</v>
      </c>
      <c r="AQ361" s="31">
        <f t="shared" si="208"/>
        <v>26287.398262620001</v>
      </c>
      <c r="AR361" s="31">
        <f t="shared" si="209"/>
        <v>8762.4660875400004</v>
      </c>
      <c r="AS361" s="32">
        <f t="shared" si="210"/>
        <v>0</v>
      </c>
      <c r="AT361" s="33">
        <f t="shared" si="211"/>
        <v>50000</v>
      </c>
      <c r="AU361" s="33">
        <f t="shared" si="212"/>
        <v>200000</v>
      </c>
      <c r="AV361" s="33">
        <v>257500</v>
      </c>
      <c r="AW361" s="33">
        <f t="shared" si="213"/>
        <v>0</v>
      </c>
      <c r="AX361" s="33">
        <f t="shared" si="214"/>
        <v>0</v>
      </c>
      <c r="AY361" s="34">
        <f t="shared" si="215"/>
        <v>25775.327964540003</v>
      </c>
    </row>
    <row r="362" spans="1:51" ht="15.75" customHeight="1" x14ac:dyDescent="0.3">
      <c r="A362" s="166" t="s">
        <v>562</v>
      </c>
      <c r="B362" s="99">
        <v>19273.25</v>
      </c>
      <c r="C362" s="99">
        <v>2811.27</v>
      </c>
      <c r="D362" s="99">
        <v>69123.39</v>
      </c>
      <c r="E362" s="99">
        <v>63476.6</v>
      </c>
      <c r="F362" s="123">
        <v>105000</v>
      </c>
      <c r="G362" s="122">
        <v>12500</v>
      </c>
      <c r="H362" s="182">
        <v>46300</v>
      </c>
      <c r="I362" s="182">
        <v>46345</v>
      </c>
      <c r="J362" s="166">
        <v>3.8</v>
      </c>
      <c r="K362" s="166">
        <v>1.4</v>
      </c>
      <c r="L362" s="167" t="s">
        <v>1206</v>
      </c>
      <c r="M362" s="168" t="s">
        <v>1205</v>
      </c>
      <c r="N362" s="169">
        <v>0.04</v>
      </c>
      <c r="O362" s="21">
        <f t="shared" si="180"/>
        <v>2.4</v>
      </c>
      <c r="P362" s="21" t="str">
        <f t="shared" si="181"/>
        <v>N</v>
      </c>
      <c r="Q362" s="22">
        <f t="shared" si="182"/>
        <v>22084.52</v>
      </c>
      <c r="R362" s="8" t="str">
        <f t="shared" si="183"/>
        <v>N</v>
      </c>
      <c r="S362" s="23">
        <f t="shared" si="184"/>
        <v>2.4</v>
      </c>
      <c r="T362" s="24">
        <f t="shared" si="185"/>
        <v>20500</v>
      </c>
      <c r="U362" s="24">
        <f t="shared" si="186"/>
        <v>100000</v>
      </c>
      <c r="V362" s="24">
        <f t="shared" si="187"/>
        <v>257500</v>
      </c>
      <c r="W362" s="24">
        <f t="shared" si="188"/>
        <v>20500</v>
      </c>
      <c r="X362" s="24">
        <f t="shared" si="189"/>
        <v>0</v>
      </c>
      <c r="Y362" s="24">
        <f t="shared" si="190"/>
        <v>20500</v>
      </c>
      <c r="Z362" s="24">
        <f t="shared" si="191"/>
        <v>2467.9007999999994</v>
      </c>
      <c r="AA362" s="25" t="str">
        <f t="shared" si="192"/>
        <v>N</v>
      </c>
      <c r="AB362" s="26">
        <f t="shared" si="193"/>
        <v>1.4</v>
      </c>
      <c r="AC362" s="27">
        <f t="shared" si="194"/>
        <v>20500</v>
      </c>
      <c r="AD362" s="28">
        <f t="shared" si="195"/>
        <v>100000</v>
      </c>
      <c r="AE362" s="28">
        <f t="shared" si="196"/>
        <v>257500</v>
      </c>
      <c r="AF362" s="28">
        <f t="shared" si="197"/>
        <v>10376.61</v>
      </c>
      <c r="AG362" s="28">
        <f t="shared" si="198"/>
        <v>0</v>
      </c>
      <c r="AH362" s="28">
        <f t="shared" si="199"/>
        <v>10376.61</v>
      </c>
      <c r="AI362" s="28">
        <f t="shared" si="200"/>
        <v>13510.006831999999</v>
      </c>
      <c r="AJ362" s="29" t="str">
        <f t="shared" si="201"/>
        <v>N</v>
      </c>
      <c r="AK362" s="30">
        <f t="shared" si="202"/>
        <v>0.39999999999999991</v>
      </c>
      <c r="AL362" s="31">
        <f t="shared" si="203"/>
        <v>20500</v>
      </c>
      <c r="AM362" s="31">
        <f t="shared" si="204"/>
        <v>100000</v>
      </c>
      <c r="AN362" s="31">
        <f t="shared" si="205"/>
        <v>257500</v>
      </c>
      <c r="AO362" s="31">
        <f t="shared" si="206"/>
        <v>10376.61</v>
      </c>
      <c r="AP362" s="31">
        <f t="shared" si="207"/>
        <v>0</v>
      </c>
      <c r="AQ362" s="31">
        <f t="shared" si="208"/>
        <v>10376.61</v>
      </c>
      <c r="AR362" s="31">
        <f t="shared" si="209"/>
        <v>14465.471505279998</v>
      </c>
      <c r="AS362" s="32">
        <f t="shared" si="210"/>
        <v>0</v>
      </c>
      <c r="AT362" s="33">
        <f t="shared" si="211"/>
        <v>20500</v>
      </c>
      <c r="AU362" s="33">
        <f t="shared" si="212"/>
        <v>100000</v>
      </c>
      <c r="AV362" s="33">
        <v>257500</v>
      </c>
      <c r="AW362" s="33">
        <f t="shared" si="213"/>
        <v>0</v>
      </c>
      <c r="AX362" s="33">
        <f t="shared" si="214"/>
        <v>0</v>
      </c>
      <c r="AY362" s="34">
        <f t="shared" si="215"/>
        <v>30443.379137279997</v>
      </c>
    </row>
    <row r="363" spans="1:51" ht="15.75" customHeight="1" x14ac:dyDescent="0.3">
      <c r="A363" s="166" t="s">
        <v>563</v>
      </c>
      <c r="B363" s="99">
        <v>16152.12</v>
      </c>
      <c r="C363" s="99">
        <v>9237.82</v>
      </c>
      <c r="D363" s="99">
        <v>81866.100000000006</v>
      </c>
      <c r="E363" s="99">
        <v>74587.740000000005</v>
      </c>
      <c r="F363" s="123">
        <v>90000</v>
      </c>
      <c r="G363" s="122">
        <v>12500</v>
      </c>
      <c r="H363" s="182">
        <v>46564</v>
      </c>
      <c r="I363" s="182">
        <v>46649</v>
      </c>
      <c r="J363" s="166">
        <v>1.7</v>
      </c>
      <c r="K363" s="166">
        <v>1.1000000000000001</v>
      </c>
      <c r="L363" s="167" t="s">
        <v>1206</v>
      </c>
      <c r="M363" s="168" t="s">
        <v>1204</v>
      </c>
      <c r="N363" s="169">
        <v>0.05</v>
      </c>
      <c r="O363" s="21">
        <f t="shared" si="180"/>
        <v>0.59999999999999987</v>
      </c>
      <c r="P363" s="21" t="str">
        <f t="shared" si="181"/>
        <v>N</v>
      </c>
      <c r="Q363" s="22">
        <f t="shared" si="182"/>
        <v>25389.940000000002</v>
      </c>
      <c r="R363" s="8" t="str">
        <f t="shared" si="183"/>
        <v>N</v>
      </c>
      <c r="S363" s="23">
        <f t="shared" si="184"/>
        <v>1.1999999999999997</v>
      </c>
      <c r="T363" s="24">
        <f t="shared" si="185"/>
        <v>20500</v>
      </c>
      <c r="U363" s="24">
        <f t="shared" si="186"/>
        <v>100000</v>
      </c>
      <c r="V363" s="24">
        <f t="shared" si="187"/>
        <v>257500</v>
      </c>
      <c r="W363" s="24">
        <f t="shared" si="188"/>
        <v>9066.9499999999971</v>
      </c>
      <c r="X363" s="24">
        <f t="shared" si="189"/>
        <v>0</v>
      </c>
      <c r="Y363" s="24">
        <f t="shared" si="190"/>
        <v>9066.9499999999971</v>
      </c>
      <c r="Z363" s="24">
        <f t="shared" si="191"/>
        <v>17592.487000000008</v>
      </c>
      <c r="AA363" s="25" t="str">
        <f t="shared" si="192"/>
        <v>N</v>
      </c>
      <c r="AB363" s="26">
        <f t="shared" si="193"/>
        <v>0.19999999999999973</v>
      </c>
      <c r="AC363" s="27">
        <f t="shared" si="194"/>
        <v>20500</v>
      </c>
      <c r="AD363" s="28">
        <f t="shared" si="195"/>
        <v>100000</v>
      </c>
      <c r="AE363" s="28">
        <f t="shared" si="196"/>
        <v>257500</v>
      </c>
      <c r="AF363" s="28">
        <f t="shared" si="197"/>
        <v>4533.4749999999985</v>
      </c>
      <c r="AG363" s="28">
        <f t="shared" si="198"/>
        <v>0</v>
      </c>
      <c r="AH363" s="28">
        <f t="shared" si="199"/>
        <v>4533.4749999999985</v>
      </c>
      <c r="AI363" s="28">
        <f t="shared" si="200"/>
        <v>23458.933850000009</v>
      </c>
      <c r="AJ363" s="29" t="str">
        <f t="shared" si="201"/>
        <v>N</v>
      </c>
      <c r="AK363" s="30">
        <f t="shared" si="202"/>
        <v>0</v>
      </c>
      <c r="AL363" s="31">
        <f t="shared" si="203"/>
        <v>20500</v>
      </c>
      <c r="AM363" s="31">
        <f t="shared" si="204"/>
        <v>100000</v>
      </c>
      <c r="AN363" s="31">
        <f t="shared" si="205"/>
        <v>257500</v>
      </c>
      <c r="AO363" s="31">
        <f t="shared" si="206"/>
        <v>0</v>
      </c>
      <c r="AP363" s="31">
        <f t="shared" si="207"/>
        <v>0</v>
      </c>
      <c r="AQ363" s="31">
        <f t="shared" si="208"/>
        <v>0</v>
      </c>
      <c r="AR363" s="31">
        <f t="shared" si="209"/>
        <v>0</v>
      </c>
      <c r="AS363" s="32">
        <f t="shared" si="210"/>
        <v>0</v>
      </c>
      <c r="AT363" s="33">
        <f t="shared" si="211"/>
        <v>20500</v>
      </c>
      <c r="AU363" s="33">
        <f t="shared" si="212"/>
        <v>100000</v>
      </c>
      <c r="AV363" s="33">
        <v>257500</v>
      </c>
      <c r="AW363" s="33">
        <f t="shared" si="213"/>
        <v>0</v>
      </c>
      <c r="AX363" s="33">
        <f t="shared" si="214"/>
        <v>0</v>
      </c>
      <c r="AY363" s="34">
        <f t="shared" si="215"/>
        <v>41051.420850000017</v>
      </c>
    </row>
    <row r="364" spans="1:51" ht="15.75" customHeight="1" x14ac:dyDescent="0.3">
      <c r="A364" s="166" t="s">
        <v>564</v>
      </c>
      <c r="B364" s="99">
        <v>7059.93</v>
      </c>
      <c r="C364" s="99">
        <v>12743.56</v>
      </c>
      <c r="D364" s="99">
        <v>62080.639999999999</v>
      </c>
      <c r="E364" s="99">
        <v>51006.32</v>
      </c>
      <c r="F364" s="123">
        <v>206000</v>
      </c>
      <c r="G364" s="122">
        <v>0</v>
      </c>
      <c r="H364" s="182">
        <v>46426</v>
      </c>
      <c r="I364" s="182">
        <v>46462</v>
      </c>
      <c r="J364" s="166">
        <v>3.9</v>
      </c>
      <c r="K364" s="166">
        <v>3</v>
      </c>
      <c r="L364" s="167" t="s">
        <v>1207</v>
      </c>
      <c r="M364" s="168" t="s">
        <v>1205</v>
      </c>
      <c r="N364" s="169">
        <v>5.1999999999999998E-2</v>
      </c>
      <c r="O364" s="21">
        <f t="shared" si="180"/>
        <v>0.89999999999999991</v>
      </c>
      <c r="P364" s="21" t="str">
        <f t="shared" si="181"/>
        <v>N</v>
      </c>
      <c r="Q364" s="22">
        <f t="shared" si="182"/>
        <v>19803.489999999998</v>
      </c>
      <c r="R364" s="8" t="str">
        <f t="shared" si="183"/>
        <v>N</v>
      </c>
      <c r="S364" s="23">
        <f t="shared" si="184"/>
        <v>0.89999999999999991</v>
      </c>
      <c r="T364" s="24">
        <f t="shared" si="185"/>
        <v>50000</v>
      </c>
      <c r="U364" s="24">
        <f t="shared" si="186"/>
        <v>200000</v>
      </c>
      <c r="V364" s="24">
        <f t="shared" si="187"/>
        <v>257500</v>
      </c>
      <c r="W364" s="24">
        <f t="shared" si="188"/>
        <v>20833.271479999999</v>
      </c>
      <c r="X364" s="24">
        <f t="shared" si="189"/>
        <v>0</v>
      </c>
      <c r="Y364" s="24">
        <f t="shared" si="190"/>
        <v>20833.271479999999</v>
      </c>
      <c r="Z364" s="24">
        <f t="shared" si="191"/>
        <v>0</v>
      </c>
      <c r="AA364" s="25" t="str">
        <f t="shared" si="192"/>
        <v>N</v>
      </c>
      <c r="AB364" s="26">
        <f t="shared" si="193"/>
        <v>0</v>
      </c>
      <c r="AC364" s="27">
        <f t="shared" si="194"/>
        <v>50000</v>
      </c>
      <c r="AD364" s="28">
        <f t="shared" si="195"/>
        <v>200000</v>
      </c>
      <c r="AE364" s="28">
        <f t="shared" si="196"/>
        <v>257500</v>
      </c>
      <c r="AF364" s="28">
        <f t="shared" si="197"/>
        <v>0</v>
      </c>
      <c r="AG364" s="28">
        <f t="shared" si="198"/>
        <v>0</v>
      </c>
      <c r="AH364" s="28">
        <f t="shared" si="199"/>
        <v>0</v>
      </c>
      <c r="AI364" s="28">
        <f t="shared" si="200"/>
        <v>0</v>
      </c>
      <c r="AJ364" s="29" t="str">
        <f t="shared" si="201"/>
        <v>N</v>
      </c>
      <c r="AK364" s="30">
        <f t="shared" si="202"/>
        <v>0</v>
      </c>
      <c r="AL364" s="31">
        <f t="shared" si="203"/>
        <v>50000</v>
      </c>
      <c r="AM364" s="31">
        <f t="shared" si="204"/>
        <v>200000</v>
      </c>
      <c r="AN364" s="31">
        <f t="shared" si="205"/>
        <v>257500</v>
      </c>
      <c r="AO364" s="31">
        <f t="shared" si="206"/>
        <v>0</v>
      </c>
      <c r="AP364" s="31">
        <f t="shared" si="207"/>
        <v>0</v>
      </c>
      <c r="AQ364" s="31">
        <f t="shared" si="208"/>
        <v>0</v>
      </c>
      <c r="AR364" s="31">
        <f t="shared" si="209"/>
        <v>0</v>
      </c>
      <c r="AS364" s="32">
        <f t="shared" si="210"/>
        <v>0</v>
      </c>
      <c r="AT364" s="33">
        <f t="shared" si="211"/>
        <v>50000</v>
      </c>
      <c r="AU364" s="33">
        <f t="shared" si="212"/>
        <v>200000</v>
      </c>
      <c r="AV364" s="33">
        <v>257500</v>
      </c>
      <c r="AW364" s="33">
        <f t="shared" si="213"/>
        <v>0</v>
      </c>
      <c r="AX364" s="33">
        <f t="shared" si="214"/>
        <v>0</v>
      </c>
      <c r="AY364" s="34">
        <f t="shared" si="215"/>
        <v>0</v>
      </c>
    </row>
    <row r="365" spans="1:51" ht="15.75" customHeight="1" x14ac:dyDescent="0.3">
      <c r="A365" s="166" t="s">
        <v>565</v>
      </c>
      <c r="B365" s="99">
        <v>7036.74</v>
      </c>
      <c r="C365" s="99">
        <v>8609.91</v>
      </c>
      <c r="D365" s="99">
        <v>75367.73</v>
      </c>
      <c r="E365" s="99">
        <v>62015.46</v>
      </c>
      <c r="F365" s="123">
        <v>49000</v>
      </c>
      <c r="G365" s="122">
        <v>0</v>
      </c>
      <c r="H365" s="182">
        <v>46419</v>
      </c>
      <c r="I365" s="182">
        <v>46464</v>
      </c>
      <c r="J365" s="166">
        <v>4.7</v>
      </c>
      <c r="K365" s="166">
        <v>0.9</v>
      </c>
      <c r="L365" s="167" t="s">
        <v>1207</v>
      </c>
      <c r="M365" s="168" t="s">
        <v>1204</v>
      </c>
      <c r="N365" s="169">
        <v>0.04</v>
      </c>
      <c r="O365" s="21">
        <f t="shared" si="180"/>
        <v>3.8000000000000003</v>
      </c>
      <c r="P365" s="21" t="str">
        <f t="shared" si="181"/>
        <v>N</v>
      </c>
      <c r="Q365" s="22">
        <f t="shared" si="182"/>
        <v>15646.65</v>
      </c>
      <c r="R365" s="8" t="str">
        <f t="shared" si="183"/>
        <v>N</v>
      </c>
      <c r="S365" s="23">
        <f t="shared" si="184"/>
        <v>7.6000000000000005</v>
      </c>
      <c r="T365" s="24">
        <f t="shared" si="185"/>
        <v>50000</v>
      </c>
      <c r="U365" s="24">
        <f t="shared" si="186"/>
        <v>200000</v>
      </c>
      <c r="V365" s="24">
        <f t="shared" si="187"/>
        <v>257500</v>
      </c>
      <c r="W365" s="24">
        <f t="shared" si="188"/>
        <v>8136.2579999999998</v>
      </c>
      <c r="X365" s="24">
        <f t="shared" si="189"/>
        <v>0</v>
      </c>
      <c r="Y365" s="24">
        <f t="shared" si="190"/>
        <v>8136.2579999999998</v>
      </c>
      <c r="Z365" s="24">
        <f t="shared" si="191"/>
        <v>8136.2579999999998</v>
      </c>
      <c r="AA365" s="25" t="str">
        <f t="shared" si="192"/>
        <v>N</v>
      </c>
      <c r="AB365" s="26">
        <f t="shared" si="193"/>
        <v>6.6000000000000005</v>
      </c>
      <c r="AC365" s="27">
        <f t="shared" si="194"/>
        <v>50000</v>
      </c>
      <c r="AD365" s="28">
        <f t="shared" si="195"/>
        <v>200000</v>
      </c>
      <c r="AE365" s="28">
        <f t="shared" si="196"/>
        <v>257500</v>
      </c>
      <c r="AF365" s="28">
        <f t="shared" si="197"/>
        <v>8461.7083199999997</v>
      </c>
      <c r="AG365" s="28">
        <f t="shared" si="198"/>
        <v>0</v>
      </c>
      <c r="AH365" s="28">
        <f t="shared" si="199"/>
        <v>8461.7083199999997</v>
      </c>
      <c r="AI365" s="28">
        <f t="shared" si="200"/>
        <v>8461.7083199999997</v>
      </c>
      <c r="AJ365" s="29" t="str">
        <f t="shared" si="201"/>
        <v>N</v>
      </c>
      <c r="AK365" s="30">
        <f t="shared" si="202"/>
        <v>5.6000000000000005</v>
      </c>
      <c r="AL365" s="31">
        <f t="shared" si="203"/>
        <v>50000</v>
      </c>
      <c r="AM365" s="31">
        <f t="shared" si="204"/>
        <v>200000</v>
      </c>
      <c r="AN365" s="31">
        <f t="shared" si="205"/>
        <v>257500</v>
      </c>
      <c r="AO365" s="31">
        <f t="shared" si="206"/>
        <v>8800.1766528000007</v>
      </c>
      <c r="AP365" s="31">
        <f t="shared" si="207"/>
        <v>0</v>
      </c>
      <c r="AQ365" s="31">
        <f t="shared" si="208"/>
        <v>8800.1766528000007</v>
      </c>
      <c r="AR365" s="31">
        <f t="shared" si="209"/>
        <v>8800.1766528000007</v>
      </c>
      <c r="AS365" s="32">
        <f t="shared" si="210"/>
        <v>4.6000000000000005</v>
      </c>
      <c r="AT365" s="33">
        <f t="shared" si="211"/>
        <v>50000</v>
      </c>
      <c r="AU365" s="33">
        <f t="shared" si="212"/>
        <v>200000</v>
      </c>
      <c r="AV365" s="33">
        <v>257500</v>
      </c>
      <c r="AW365" s="33">
        <f t="shared" si="213"/>
        <v>9152.1837189120015</v>
      </c>
      <c r="AX365" s="33">
        <f t="shared" si="214"/>
        <v>9152.1837189120015</v>
      </c>
      <c r="AY365" s="34">
        <f t="shared" si="215"/>
        <v>34550.326691712005</v>
      </c>
    </row>
    <row r="366" spans="1:51" ht="15.75" customHeight="1" x14ac:dyDescent="0.3">
      <c r="A366" s="166" t="s">
        <v>566</v>
      </c>
      <c r="B366" s="99">
        <v>6741.53</v>
      </c>
      <c r="C366" s="99">
        <v>23991.93</v>
      </c>
      <c r="D366" s="99">
        <v>75123.8</v>
      </c>
      <c r="E366" s="99">
        <v>65844.039999999994</v>
      </c>
      <c r="F366" s="123">
        <v>112000</v>
      </c>
      <c r="G366" s="122">
        <v>0</v>
      </c>
      <c r="H366" s="182">
        <v>46381</v>
      </c>
      <c r="I366" s="182">
        <v>46420</v>
      </c>
      <c r="J366" s="166">
        <v>4.9000000000000004</v>
      </c>
      <c r="K366" s="166">
        <v>3.4</v>
      </c>
      <c r="L366" s="167" t="s">
        <v>1206</v>
      </c>
      <c r="M366" s="168" t="s">
        <v>1205</v>
      </c>
      <c r="N366" s="169">
        <v>0.04</v>
      </c>
      <c r="O366" s="21">
        <f t="shared" si="180"/>
        <v>1.5000000000000004</v>
      </c>
      <c r="P366" s="21" t="str">
        <f t="shared" si="181"/>
        <v>N</v>
      </c>
      <c r="Q366" s="22">
        <f t="shared" si="182"/>
        <v>30733.46</v>
      </c>
      <c r="R366" s="8" t="str">
        <f t="shared" si="183"/>
        <v>N</v>
      </c>
      <c r="S366" s="23">
        <f t="shared" si="184"/>
        <v>1.5000000000000004</v>
      </c>
      <c r="T366" s="24">
        <f t="shared" si="185"/>
        <v>20500</v>
      </c>
      <c r="U366" s="24">
        <f t="shared" si="186"/>
        <v>100000</v>
      </c>
      <c r="V366" s="24">
        <f t="shared" si="187"/>
        <v>257500</v>
      </c>
      <c r="W366" s="24">
        <f t="shared" si="188"/>
        <v>20500</v>
      </c>
      <c r="X366" s="24">
        <f t="shared" si="189"/>
        <v>0</v>
      </c>
      <c r="Y366" s="24">
        <f t="shared" si="190"/>
        <v>20500</v>
      </c>
      <c r="Z366" s="24">
        <f t="shared" si="191"/>
        <v>11462.7984</v>
      </c>
      <c r="AA366" s="25" t="str">
        <f t="shared" si="192"/>
        <v>N</v>
      </c>
      <c r="AB366" s="26">
        <f t="shared" si="193"/>
        <v>0.50000000000000044</v>
      </c>
      <c r="AC366" s="27">
        <f t="shared" si="194"/>
        <v>20500</v>
      </c>
      <c r="AD366" s="28">
        <f t="shared" si="195"/>
        <v>100000</v>
      </c>
      <c r="AE366" s="28">
        <f t="shared" si="196"/>
        <v>257500</v>
      </c>
      <c r="AF366" s="28">
        <f t="shared" si="197"/>
        <v>4376.1999999999971</v>
      </c>
      <c r="AG366" s="28">
        <f t="shared" si="198"/>
        <v>0</v>
      </c>
      <c r="AH366" s="28">
        <f t="shared" si="199"/>
        <v>4376.1999999999971</v>
      </c>
      <c r="AI366" s="28">
        <f t="shared" si="200"/>
        <v>28865.110336000005</v>
      </c>
      <c r="AJ366" s="29" t="str">
        <f t="shared" si="201"/>
        <v>N</v>
      </c>
      <c r="AK366" s="30">
        <f t="shared" si="202"/>
        <v>0</v>
      </c>
      <c r="AL366" s="31">
        <f t="shared" si="203"/>
        <v>20500</v>
      </c>
      <c r="AM366" s="31">
        <f t="shared" si="204"/>
        <v>100000</v>
      </c>
      <c r="AN366" s="31">
        <f t="shared" si="205"/>
        <v>257500</v>
      </c>
      <c r="AO366" s="31">
        <f t="shared" si="206"/>
        <v>0</v>
      </c>
      <c r="AP366" s="31">
        <f t="shared" si="207"/>
        <v>0</v>
      </c>
      <c r="AQ366" s="31">
        <f t="shared" si="208"/>
        <v>0</v>
      </c>
      <c r="AR366" s="31">
        <f t="shared" si="209"/>
        <v>0</v>
      </c>
      <c r="AS366" s="32">
        <f t="shared" si="210"/>
        <v>0</v>
      </c>
      <c r="AT366" s="33">
        <f t="shared" si="211"/>
        <v>20500</v>
      </c>
      <c r="AU366" s="33">
        <f t="shared" si="212"/>
        <v>100000</v>
      </c>
      <c r="AV366" s="33">
        <v>257500</v>
      </c>
      <c r="AW366" s="33">
        <f t="shared" si="213"/>
        <v>0</v>
      </c>
      <c r="AX366" s="33">
        <f t="shared" si="214"/>
        <v>0</v>
      </c>
      <c r="AY366" s="34">
        <f t="shared" si="215"/>
        <v>40327.908736000005</v>
      </c>
    </row>
    <row r="367" spans="1:51" ht="15.75" customHeight="1" x14ac:dyDescent="0.3">
      <c r="A367" s="166" t="s">
        <v>567</v>
      </c>
      <c r="B367" s="99">
        <v>9041.81</v>
      </c>
      <c r="C367" s="99">
        <v>5336.83</v>
      </c>
      <c r="D367" s="99">
        <v>57209.84</v>
      </c>
      <c r="E367" s="99">
        <v>53319.8</v>
      </c>
      <c r="F367" s="123">
        <v>30000</v>
      </c>
      <c r="G367" s="122">
        <v>0</v>
      </c>
      <c r="H367" s="182">
        <v>46520</v>
      </c>
      <c r="I367" s="182">
        <v>46574</v>
      </c>
      <c r="J367" s="166">
        <v>1.6</v>
      </c>
      <c r="K367" s="166">
        <v>0.8</v>
      </c>
      <c r="L367" s="167" t="s">
        <v>1206</v>
      </c>
      <c r="M367" s="168" t="s">
        <v>1204</v>
      </c>
      <c r="N367" s="169">
        <v>0.01</v>
      </c>
      <c r="O367" s="21">
        <f t="shared" si="180"/>
        <v>0.8</v>
      </c>
      <c r="P367" s="21" t="str">
        <f t="shared" si="181"/>
        <v>N</v>
      </c>
      <c r="Q367" s="22">
        <f t="shared" si="182"/>
        <v>14378.64</v>
      </c>
      <c r="R367" s="8" t="str">
        <f t="shared" si="183"/>
        <v>N</v>
      </c>
      <c r="S367" s="23">
        <f t="shared" si="184"/>
        <v>1.6</v>
      </c>
      <c r="T367" s="24">
        <f t="shared" si="185"/>
        <v>20500</v>
      </c>
      <c r="U367" s="24">
        <f t="shared" si="186"/>
        <v>100000</v>
      </c>
      <c r="V367" s="24">
        <f t="shared" si="187"/>
        <v>257500</v>
      </c>
      <c r="W367" s="24">
        <f t="shared" si="188"/>
        <v>7261.2132000000001</v>
      </c>
      <c r="X367" s="24">
        <f t="shared" si="189"/>
        <v>0</v>
      </c>
      <c r="Y367" s="24">
        <f t="shared" si="190"/>
        <v>7261.2132000000001</v>
      </c>
      <c r="Z367" s="24">
        <f t="shared" si="191"/>
        <v>7261.2132000000001</v>
      </c>
      <c r="AA367" s="25" t="str">
        <f t="shared" si="192"/>
        <v>N</v>
      </c>
      <c r="AB367" s="26">
        <f t="shared" si="193"/>
        <v>0.60000000000000009</v>
      </c>
      <c r="AC367" s="27">
        <f t="shared" si="194"/>
        <v>20500</v>
      </c>
      <c r="AD367" s="28">
        <f t="shared" si="195"/>
        <v>100000</v>
      </c>
      <c r="AE367" s="28">
        <f t="shared" si="196"/>
        <v>257500</v>
      </c>
      <c r="AF367" s="28">
        <f t="shared" si="197"/>
        <v>7333.8253320000003</v>
      </c>
      <c r="AG367" s="28">
        <f t="shared" si="198"/>
        <v>0</v>
      </c>
      <c r="AH367" s="28">
        <f t="shared" si="199"/>
        <v>7333.8253320000003</v>
      </c>
      <c r="AI367" s="28">
        <f t="shared" si="200"/>
        <v>7333.8253320000003</v>
      </c>
      <c r="AJ367" s="29" t="str">
        <f t="shared" si="201"/>
        <v>N</v>
      </c>
      <c r="AK367" s="30">
        <f t="shared" si="202"/>
        <v>0</v>
      </c>
      <c r="AL367" s="31">
        <f t="shared" si="203"/>
        <v>20500</v>
      </c>
      <c r="AM367" s="31">
        <f t="shared" si="204"/>
        <v>100000</v>
      </c>
      <c r="AN367" s="31">
        <f t="shared" si="205"/>
        <v>257500</v>
      </c>
      <c r="AO367" s="31">
        <f t="shared" si="206"/>
        <v>0</v>
      </c>
      <c r="AP367" s="31">
        <f t="shared" si="207"/>
        <v>0</v>
      </c>
      <c r="AQ367" s="31">
        <f t="shared" si="208"/>
        <v>0</v>
      </c>
      <c r="AR367" s="31">
        <f t="shared" si="209"/>
        <v>0</v>
      </c>
      <c r="AS367" s="32">
        <f t="shared" si="210"/>
        <v>0</v>
      </c>
      <c r="AT367" s="33">
        <f t="shared" si="211"/>
        <v>20500</v>
      </c>
      <c r="AU367" s="33">
        <f t="shared" si="212"/>
        <v>100000</v>
      </c>
      <c r="AV367" s="33">
        <v>257500</v>
      </c>
      <c r="AW367" s="33">
        <f t="shared" si="213"/>
        <v>0</v>
      </c>
      <c r="AX367" s="33">
        <f t="shared" si="214"/>
        <v>0</v>
      </c>
      <c r="AY367" s="34">
        <f t="shared" si="215"/>
        <v>14595.038532</v>
      </c>
    </row>
    <row r="368" spans="1:51" ht="15.75" customHeight="1" x14ac:dyDescent="0.3">
      <c r="A368" s="166" t="s">
        <v>568</v>
      </c>
      <c r="B368" s="99">
        <v>12219.31</v>
      </c>
      <c r="C368" s="99">
        <v>2415.46</v>
      </c>
      <c r="D368" s="99">
        <v>31719.599999999999</v>
      </c>
      <c r="E368" s="99">
        <v>26652.85</v>
      </c>
      <c r="F368" s="123">
        <v>72000</v>
      </c>
      <c r="G368" s="122">
        <v>0</v>
      </c>
      <c r="H368" s="182">
        <v>46382</v>
      </c>
      <c r="I368" s="182">
        <v>46452</v>
      </c>
      <c r="J368" s="166">
        <v>2.5</v>
      </c>
      <c r="K368" s="166">
        <v>1.8</v>
      </c>
      <c r="L368" s="167" t="s">
        <v>1206</v>
      </c>
      <c r="M368" s="168" t="s">
        <v>1205</v>
      </c>
      <c r="N368" s="169">
        <v>0.02</v>
      </c>
      <c r="O368" s="21">
        <f t="shared" si="180"/>
        <v>0.7</v>
      </c>
      <c r="P368" s="21" t="str">
        <f t="shared" si="181"/>
        <v>N</v>
      </c>
      <c r="Q368" s="22">
        <f t="shared" si="182"/>
        <v>14634.77</v>
      </c>
      <c r="R368" s="8" t="str">
        <f t="shared" si="183"/>
        <v>N</v>
      </c>
      <c r="S368" s="23">
        <f t="shared" si="184"/>
        <v>0.7</v>
      </c>
      <c r="T368" s="24">
        <f t="shared" si="185"/>
        <v>20500</v>
      </c>
      <c r="U368" s="24">
        <f t="shared" si="186"/>
        <v>100000</v>
      </c>
      <c r="V368" s="24">
        <f t="shared" si="187"/>
        <v>257500</v>
      </c>
      <c r="W368" s="24">
        <f t="shared" si="188"/>
        <v>14927.465400000001</v>
      </c>
      <c r="X368" s="24">
        <f t="shared" si="189"/>
        <v>0</v>
      </c>
      <c r="Y368" s="24">
        <f t="shared" si="190"/>
        <v>14927.465400000001</v>
      </c>
      <c r="Z368" s="24">
        <f t="shared" si="191"/>
        <v>0</v>
      </c>
      <c r="AA368" s="25" t="str">
        <f t="shared" si="192"/>
        <v>N</v>
      </c>
      <c r="AB368" s="26">
        <f t="shared" si="193"/>
        <v>0</v>
      </c>
      <c r="AC368" s="27">
        <f t="shared" si="194"/>
        <v>20500</v>
      </c>
      <c r="AD368" s="28">
        <f t="shared" si="195"/>
        <v>100000</v>
      </c>
      <c r="AE368" s="28">
        <f t="shared" si="196"/>
        <v>257500</v>
      </c>
      <c r="AF368" s="28">
        <f t="shared" si="197"/>
        <v>0</v>
      </c>
      <c r="AG368" s="28">
        <f t="shared" si="198"/>
        <v>0</v>
      </c>
      <c r="AH368" s="28">
        <f t="shared" si="199"/>
        <v>0</v>
      </c>
      <c r="AI368" s="28">
        <f t="shared" si="200"/>
        <v>0</v>
      </c>
      <c r="AJ368" s="29" t="str">
        <f t="shared" si="201"/>
        <v>N</v>
      </c>
      <c r="AK368" s="30">
        <f t="shared" si="202"/>
        <v>0</v>
      </c>
      <c r="AL368" s="31">
        <f t="shared" si="203"/>
        <v>20500</v>
      </c>
      <c r="AM368" s="31">
        <f t="shared" si="204"/>
        <v>100000</v>
      </c>
      <c r="AN368" s="31">
        <f t="shared" si="205"/>
        <v>257500</v>
      </c>
      <c r="AO368" s="31">
        <f t="shared" si="206"/>
        <v>0</v>
      </c>
      <c r="AP368" s="31">
        <f t="shared" si="207"/>
        <v>0</v>
      </c>
      <c r="AQ368" s="31">
        <f t="shared" si="208"/>
        <v>0</v>
      </c>
      <c r="AR368" s="31">
        <f t="shared" si="209"/>
        <v>0</v>
      </c>
      <c r="AS368" s="32">
        <f t="shared" si="210"/>
        <v>0</v>
      </c>
      <c r="AT368" s="33">
        <f t="shared" si="211"/>
        <v>20500</v>
      </c>
      <c r="AU368" s="33">
        <f t="shared" si="212"/>
        <v>100000</v>
      </c>
      <c r="AV368" s="33">
        <v>257500</v>
      </c>
      <c r="AW368" s="33">
        <f t="shared" si="213"/>
        <v>0</v>
      </c>
      <c r="AX368" s="33">
        <f t="shared" si="214"/>
        <v>0</v>
      </c>
      <c r="AY368" s="34">
        <f t="shared" si="215"/>
        <v>0</v>
      </c>
    </row>
    <row r="369" spans="1:51" ht="15.75" customHeight="1" x14ac:dyDescent="0.3">
      <c r="A369" s="166" t="s">
        <v>569</v>
      </c>
      <c r="B369" s="99">
        <v>7553.64</v>
      </c>
      <c r="C369" s="99">
        <v>14596.28</v>
      </c>
      <c r="D369" s="99">
        <v>68387.350000000006</v>
      </c>
      <c r="E369" s="99">
        <v>62308.92</v>
      </c>
      <c r="F369" s="123">
        <v>101000</v>
      </c>
      <c r="G369" s="122">
        <v>0</v>
      </c>
      <c r="H369" s="182">
        <v>46248</v>
      </c>
      <c r="I369" s="182">
        <v>46327</v>
      </c>
      <c r="J369" s="166">
        <v>4.8</v>
      </c>
      <c r="K369" s="166">
        <v>0.2</v>
      </c>
      <c r="L369" s="167" t="s">
        <v>1206</v>
      </c>
      <c r="M369" s="168" t="s">
        <v>1203</v>
      </c>
      <c r="N369" s="169">
        <v>0</v>
      </c>
      <c r="O369" s="21">
        <f t="shared" si="180"/>
        <v>4.5999999999999996</v>
      </c>
      <c r="P369" s="21" t="str">
        <f t="shared" si="181"/>
        <v>N</v>
      </c>
      <c r="Q369" s="22">
        <f t="shared" si="182"/>
        <v>22149.920000000002</v>
      </c>
      <c r="R369" s="8" t="str">
        <f t="shared" si="183"/>
        <v>N</v>
      </c>
      <c r="S369" s="23">
        <f t="shared" si="184"/>
        <v>6.1333333333333329</v>
      </c>
      <c r="T369" s="24">
        <f t="shared" si="185"/>
        <v>20500</v>
      </c>
      <c r="U369" s="24">
        <f t="shared" si="186"/>
        <v>100000</v>
      </c>
      <c r="V369" s="24">
        <f t="shared" si="187"/>
        <v>257500</v>
      </c>
      <c r="W369" s="24">
        <f t="shared" si="188"/>
        <v>15375</v>
      </c>
      <c r="X369" s="24">
        <f t="shared" si="189"/>
        <v>0</v>
      </c>
      <c r="Y369" s="24">
        <f t="shared" si="190"/>
        <v>15375</v>
      </c>
      <c r="Z369" s="24">
        <f t="shared" si="191"/>
        <v>6774.9200000000019</v>
      </c>
      <c r="AA369" s="25" t="str">
        <f t="shared" si="192"/>
        <v>N</v>
      </c>
      <c r="AB369" s="26">
        <f t="shared" si="193"/>
        <v>5.1333333333333329</v>
      </c>
      <c r="AC369" s="27">
        <f t="shared" si="194"/>
        <v>20500</v>
      </c>
      <c r="AD369" s="28">
        <f t="shared" si="195"/>
        <v>100000</v>
      </c>
      <c r="AE369" s="28">
        <f t="shared" si="196"/>
        <v>257500</v>
      </c>
      <c r="AF369" s="28">
        <f t="shared" si="197"/>
        <v>12178.237499999996</v>
      </c>
      <c r="AG369" s="28">
        <f t="shared" si="198"/>
        <v>0</v>
      </c>
      <c r="AH369" s="28">
        <f t="shared" si="199"/>
        <v>12178.237499999996</v>
      </c>
      <c r="AI369" s="28">
        <f t="shared" si="200"/>
        <v>9971.6825000000063</v>
      </c>
      <c r="AJ369" s="29" t="str">
        <f t="shared" si="201"/>
        <v>N</v>
      </c>
      <c r="AK369" s="30">
        <f t="shared" si="202"/>
        <v>4.1333333333333329</v>
      </c>
      <c r="AL369" s="31">
        <f t="shared" si="203"/>
        <v>20500</v>
      </c>
      <c r="AM369" s="31">
        <f t="shared" si="204"/>
        <v>100000</v>
      </c>
      <c r="AN369" s="31">
        <f t="shared" si="205"/>
        <v>257500</v>
      </c>
      <c r="AO369" s="31">
        <f t="shared" si="206"/>
        <v>12178.237499999996</v>
      </c>
      <c r="AP369" s="31">
        <f t="shared" si="207"/>
        <v>0</v>
      </c>
      <c r="AQ369" s="31">
        <f t="shared" si="208"/>
        <v>12178.237499999996</v>
      </c>
      <c r="AR369" s="31">
        <f t="shared" si="209"/>
        <v>9971.6825000000063</v>
      </c>
      <c r="AS369" s="32">
        <f t="shared" si="210"/>
        <v>3.1333333333333329</v>
      </c>
      <c r="AT369" s="33">
        <f t="shared" si="211"/>
        <v>20500</v>
      </c>
      <c r="AU369" s="33">
        <f t="shared" si="212"/>
        <v>100000</v>
      </c>
      <c r="AV369" s="33">
        <v>257500</v>
      </c>
      <c r="AW369" s="33">
        <f t="shared" si="213"/>
        <v>0</v>
      </c>
      <c r="AX369" s="33">
        <f t="shared" si="214"/>
        <v>22149.920000000002</v>
      </c>
      <c r="AY369" s="34">
        <f t="shared" si="215"/>
        <v>48868.205000000016</v>
      </c>
    </row>
    <row r="370" spans="1:51" ht="15.75" customHeight="1" x14ac:dyDescent="0.3">
      <c r="A370" s="166" t="s">
        <v>570</v>
      </c>
      <c r="B370" s="99">
        <v>13732.33</v>
      </c>
      <c r="C370" s="99">
        <v>29922.91</v>
      </c>
      <c r="D370" s="99">
        <v>105679.81</v>
      </c>
      <c r="E370" s="99">
        <v>91589.28</v>
      </c>
      <c r="F370" s="123">
        <v>120000</v>
      </c>
      <c r="G370" s="122">
        <v>0</v>
      </c>
      <c r="H370" s="182">
        <v>46339</v>
      </c>
      <c r="I370" s="182">
        <v>46414</v>
      </c>
      <c r="J370" s="166">
        <v>2.7</v>
      </c>
      <c r="K370" s="166">
        <v>0.5</v>
      </c>
      <c r="L370" s="167" t="s">
        <v>1206</v>
      </c>
      <c r="M370" s="168" t="s">
        <v>1205</v>
      </c>
      <c r="N370" s="169">
        <v>0</v>
      </c>
      <c r="O370" s="21">
        <f t="shared" si="180"/>
        <v>2.2000000000000002</v>
      </c>
      <c r="P370" s="21" t="str">
        <f t="shared" si="181"/>
        <v>N</v>
      </c>
      <c r="Q370" s="22">
        <f t="shared" si="182"/>
        <v>43655.24</v>
      </c>
      <c r="R370" s="8" t="str">
        <f t="shared" si="183"/>
        <v>N</v>
      </c>
      <c r="S370" s="23">
        <f t="shared" si="184"/>
        <v>2.2000000000000002</v>
      </c>
      <c r="T370" s="24">
        <f t="shared" si="185"/>
        <v>20500</v>
      </c>
      <c r="U370" s="24">
        <f t="shared" si="186"/>
        <v>100000</v>
      </c>
      <c r="V370" s="24">
        <f t="shared" si="187"/>
        <v>257500</v>
      </c>
      <c r="W370" s="24">
        <f t="shared" si="188"/>
        <v>0</v>
      </c>
      <c r="X370" s="24">
        <f t="shared" si="189"/>
        <v>0</v>
      </c>
      <c r="Y370" s="24">
        <f t="shared" si="190"/>
        <v>0</v>
      </c>
      <c r="Z370" s="24">
        <f t="shared" si="191"/>
        <v>43655.24</v>
      </c>
      <c r="AA370" s="25" t="str">
        <f t="shared" si="192"/>
        <v>N</v>
      </c>
      <c r="AB370" s="26">
        <f t="shared" si="193"/>
        <v>1.2000000000000002</v>
      </c>
      <c r="AC370" s="27">
        <f t="shared" si="194"/>
        <v>20500</v>
      </c>
      <c r="AD370" s="28">
        <f t="shared" si="195"/>
        <v>100000</v>
      </c>
      <c r="AE370" s="28">
        <f t="shared" si="196"/>
        <v>257500</v>
      </c>
      <c r="AF370" s="28">
        <f t="shared" si="197"/>
        <v>0</v>
      </c>
      <c r="AG370" s="28">
        <f t="shared" si="198"/>
        <v>0</v>
      </c>
      <c r="AH370" s="28">
        <f t="shared" si="199"/>
        <v>0</v>
      </c>
      <c r="AI370" s="28">
        <f t="shared" si="200"/>
        <v>43655.24</v>
      </c>
      <c r="AJ370" s="29" t="str">
        <f t="shared" si="201"/>
        <v>N</v>
      </c>
      <c r="AK370" s="30">
        <f t="shared" si="202"/>
        <v>0.20000000000000018</v>
      </c>
      <c r="AL370" s="31">
        <f t="shared" si="203"/>
        <v>20500</v>
      </c>
      <c r="AM370" s="31">
        <f t="shared" si="204"/>
        <v>100000</v>
      </c>
      <c r="AN370" s="31">
        <f t="shared" si="205"/>
        <v>257500</v>
      </c>
      <c r="AO370" s="31">
        <f t="shared" si="206"/>
        <v>0</v>
      </c>
      <c r="AP370" s="31">
        <f t="shared" si="207"/>
        <v>0</v>
      </c>
      <c r="AQ370" s="31">
        <f t="shared" si="208"/>
        <v>0</v>
      </c>
      <c r="AR370" s="31">
        <f t="shared" si="209"/>
        <v>43655.24</v>
      </c>
      <c r="AS370" s="32">
        <f t="shared" si="210"/>
        <v>0</v>
      </c>
      <c r="AT370" s="33">
        <f t="shared" si="211"/>
        <v>20500</v>
      </c>
      <c r="AU370" s="33">
        <f t="shared" si="212"/>
        <v>100000</v>
      </c>
      <c r="AV370" s="33">
        <v>257500</v>
      </c>
      <c r="AW370" s="33">
        <f t="shared" si="213"/>
        <v>0</v>
      </c>
      <c r="AX370" s="33">
        <f t="shared" si="214"/>
        <v>0</v>
      </c>
      <c r="AY370" s="34">
        <f t="shared" si="215"/>
        <v>130965.72</v>
      </c>
    </row>
    <row r="371" spans="1:51" ht="15.75" customHeight="1" x14ac:dyDescent="0.3">
      <c r="A371" s="166" t="s">
        <v>571</v>
      </c>
      <c r="B371" s="99">
        <v>7168.47</v>
      </c>
      <c r="C371" s="99">
        <v>17407.900000000001</v>
      </c>
      <c r="D371" s="99">
        <v>83335.56</v>
      </c>
      <c r="E371" s="99">
        <v>71363.88</v>
      </c>
      <c r="F371" s="123">
        <v>72000</v>
      </c>
      <c r="G371" s="122">
        <v>0</v>
      </c>
      <c r="H371" s="182">
        <v>46250</v>
      </c>
      <c r="I371" s="182">
        <v>46268</v>
      </c>
      <c r="J371" s="166">
        <v>1.8</v>
      </c>
      <c r="K371" s="166">
        <v>0.8</v>
      </c>
      <c r="L371" s="167" t="s">
        <v>1206</v>
      </c>
      <c r="M371" s="168" t="s">
        <v>1204</v>
      </c>
      <c r="N371" s="169">
        <v>0</v>
      </c>
      <c r="O371" s="21">
        <f t="shared" si="180"/>
        <v>1</v>
      </c>
      <c r="P371" s="21" t="str">
        <f t="shared" si="181"/>
        <v>N</v>
      </c>
      <c r="Q371" s="22">
        <f t="shared" si="182"/>
        <v>24576.370000000003</v>
      </c>
      <c r="R371" s="8" t="str">
        <f t="shared" si="183"/>
        <v>N</v>
      </c>
      <c r="S371" s="23">
        <f t="shared" si="184"/>
        <v>2</v>
      </c>
      <c r="T371" s="24">
        <f t="shared" si="185"/>
        <v>20500</v>
      </c>
      <c r="U371" s="24">
        <f t="shared" si="186"/>
        <v>100000</v>
      </c>
      <c r="V371" s="24">
        <f t="shared" si="187"/>
        <v>257500</v>
      </c>
      <c r="W371" s="24">
        <f t="shared" si="188"/>
        <v>8332.2200000000012</v>
      </c>
      <c r="X371" s="24">
        <f t="shared" si="189"/>
        <v>0</v>
      </c>
      <c r="Y371" s="24">
        <f t="shared" si="190"/>
        <v>8332.2200000000012</v>
      </c>
      <c r="Z371" s="24">
        <f t="shared" si="191"/>
        <v>16244.150000000001</v>
      </c>
      <c r="AA371" s="25" t="str">
        <f t="shared" si="192"/>
        <v>N</v>
      </c>
      <c r="AB371" s="26">
        <f t="shared" si="193"/>
        <v>1</v>
      </c>
      <c r="AC371" s="27">
        <f t="shared" si="194"/>
        <v>20500</v>
      </c>
      <c r="AD371" s="28">
        <f t="shared" si="195"/>
        <v>100000</v>
      </c>
      <c r="AE371" s="28">
        <f t="shared" si="196"/>
        <v>257500</v>
      </c>
      <c r="AF371" s="28">
        <f t="shared" si="197"/>
        <v>4166.1100000000006</v>
      </c>
      <c r="AG371" s="28">
        <f t="shared" si="198"/>
        <v>0</v>
      </c>
      <c r="AH371" s="28">
        <f t="shared" si="199"/>
        <v>4166.1100000000006</v>
      </c>
      <c r="AI371" s="28">
        <f t="shared" si="200"/>
        <v>20410.260000000002</v>
      </c>
      <c r="AJ371" s="29" t="str">
        <f t="shared" si="201"/>
        <v>N</v>
      </c>
      <c r="AK371" s="30">
        <f t="shared" si="202"/>
        <v>0</v>
      </c>
      <c r="AL371" s="31">
        <f t="shared" si="203"/>
        <v>20500</v>
      </c>
      <c r="AM371" s="31">
        <f t="shared" si="204"/>
        <v>100000</v>
      </c>
      <c r="AN371" s="31">
        <f t="shared" si="205"/>
        <v>257500</v>
      </c>
      <c r="AO371" s="31">
        <f t="shared" si="206"/>
        <v>0</v>
      </c>
      <c r="AP371" s="31">
        <f t="shared" si="207"/>
        <v>0</v>
      </c>
      <c r="AQ371" s="31">
        <f t="shared" si="208"/>
        <v>0</v>
      </c>
      <c r="AR371" s="31">
        <f t="shared" si="209"/>
        <v>0</v>
      </c>
      <c r="AS371" s="32">
        <f t="shared" si="210"/>
        <v>0</v>
      </c>
      <c r="AT371" s="33">
        <f t="shared" si="211"/>
        <v>20500</v>
      </c>
      <c r="AU371" s="33">
        <f t="shared" si="212"/>
        <v>100000</v>
      </c>
      <c r="AV371" s="33">
        <v>257500</v>
      </c>
      <c r="AW371" s="33">
        <f t="shared" si="213"/>
        <v>0</v>
      </c>
      <c r="AX371" s="33">
        <f t="shared" si="214"/>
        <v>0</v>
      </c>
      <c r="AY371" s="34">
        <f t="shared" si="215"/>
        <v>36654.410000000003</v>
      </c>
    </row>
    <row r="372" spans="1:51" ht="15.75" customHeight="1" x14ac:dyDescent="0.3">
      <c r="A372" s="166" t="s">
        <v>572</v>
      </c>
      <c r="B372" s="99">
        <v>11002.95</v>
      </c>
      <c r="C372" s="99">
        <v>4718.45</v>
      </c>
      <c r="D372" s="99">
        <v>80520.960000000006</v>
      </c>
      <c r="E372" s="99">
        <v>66013.58</v>
      </c>
      <c r="F372" s="123">
        <v>101000</v>
      </c>
      <c r="G372" s="122">
        <v>0</v>
      </c>
      <c r="H372" s="182">
        <v>46453</v>
      </c>
      <c r="I372" s="182">
        <v>46532</v>
      </c>
      <c r="J372" s="166">
        <v>4</v>
      </c>
      <c r="K372" s="166">
        <v>1.1000000000000001</v>
      </c>
      <c r="L372" s="167" t="s">
        <v>1206</v>
      </c>
      <c r="M372" s="168" t="s">
        <v>1204</v>
      </c>
      <c r="N372" s="169">
        <v>0.01</v>
      </c>
      <c r="O372" s="21">
        <f t="shared" si="180"/>
        <v>2.9</v>
      </c>
      <c r="P372" s="21" t="str">
        <f t="shared" si="181"/>
        <v>N</v>
      </c>
      <c r="Q372" s="22">
        <f t="shared" si="182"/>
        <v>15721.400000000001</v>
      </c>
      <c r="R372" s="8" t="str">
        <f t="shared" si="183"/>
        <v>N</v>
      </c>
      <c r="S372" s="23">
        <f t="shared" si="184"/>
        <v>5.8</v>
      </c>
      <c r="T372" s="24">
        <f t="shared" si="185"/>
        <v>20500</v>
      </c>
      <c r="U372" s="24">
        <f t="shared" si="186"/>
        <v>100000</v>
      </c>
      <c r="V372" s="24">
        <f t="shared" si="187"/>
        <v>257500</v>
      </c>
      <c r="W372" s="24">
        <f t="shared" si="188"/>
        <v>7939.3070000000007</v>
      </c>
      <c r="X372" s="24">
        <f t="shared" si="189"/>
        <v>0</v>
      </c>
      <c r="Y372" s="24">
        <f t="shared" si="190"/>
        <v>7939.3070000000007</v>
      </c>
      <c r="Z372" s="24">
        <f t="shared" si="191"/>
        <v>7939.3070000000007</v>
      </c>
      <c r="AA372" s="25" t="str">
        <f t="shared" si="192"/>
        <v>N</v>
      </c>
      <c r="AB372" s="26">
        <f t="shared" si="193"/>
        <v>4.8</v>
      </c>
      <c r="AC372" s="27">
        <f t="shared" si="194"/>
        <v>20500</v>
      </c>
      <c r="AD372" s="28">
        <f t="shared" si="195"/>
        <v>100000</v>
      </c>
      <c r="AE372" s="28">
        <f t="shared" si="196"/>
        <v>257500</v>
      </c>
      <c r="AF372" s="28">
        <f t="shared" si="197"/>
        <v>5769.8664999999964</v>
      </c>
      <c r="AG372" s="28">
        <f t="shared" si="198"/>
        <v>0</v>
      </c>
      <c r="AH372" s="28">
        <f t="shared" si="199"/>
        <v>5769.8664999999964</v>
      </c>
      <c r="AI372" s="28">
        <f t="shared" si="200"/>
        <v>10267.533640000005</v>
      </c>
      <c r="AJ372" s="29" t="str">
        <f t="shared" si="201"/>
        <v>N</v>
      </c>
      <c r="AK372" s="30">
        <f t="shared" si="202"/>
        <v>3.8</v>
      </c>
      <c r="AL372" s="31">
        <f t="shared" si="203"/>
        <v>20500</v>
      </c>
      <c r="AM372" s="31">
        <f t="shared" si="204"/>
        <v>100000</v>
      </c>
      <c r="AN372" s="31">
        <f t="shared" si="205"/>
        <v>257500</v>
      </c>
      <c r="AO372" s="31">
        <f t="shared" si="206"/>
        <v>5769.8664999999964</v>
      </c>
      <c r="AP372" s="31">
        <f t="shared" si="207"/>
        <v>0</v>
      </c>
      <c r="AQ372" s="31">
        <f t="shared" si="208"/>
        <v>5769.8664999999964</v>
      </c>
      <c r="AR372" s="31">
        <f t="shared" si="209"/>
        <v>10427.907641400005</v>
      </c>
      <c r="AS372" s="32">
        <f t="shared" si="210"/>
        <v>2.8</v>
      </c>
      <c r="AT372" s="33">
        <f t="shared" si="211"/>
        <v>20500</v>
      </c>
      <c r="AU372" s="33">
        <f t="shared" si="212"/>
        <v>100000</v>
      </c>
      <c r="AV372" s="33">
        <v>257500</v>
      </c>
      <c r="AW372" s="33">
        <f t="shared" si="213"/>
        <v>0</v>
      </c>
      <c r="AX372" s="33">
        <f t="shared" si="214"/>
        <v>16359.751882814002</v>
      </c>
      <c r="AY372" s="34">
        <f t="shared" si="215"/>
        <v>44994.500164214012</v>
      </c>
    </row>
    <row r="373" spans="1:51" ht="15.75" customHeight="1" x14ac:dyDescent="0.3">
      <c r="A373" s="166" t="s">
        <v>573</v>
      </c>
      <c r="B373" s="99">
        <v>6857.97</v>
      </c>
      <c r="C373" s="99">
        <v>16231.02</v>
      </c>
      <c r="D373" s="99">
        <v>95469.19</v>
      </c>
      <c r="E373" s="99">
        <v>80668.73</v>
      </c>
      <c r="F373" s="123">
        <v>120000</v>
      </c>
      <c r="G373" s="122">
        <v>0</v>
      </c>
      <c r="H373" s="182">
        <v>46418</v>
      </c>
      <c r="I373" s="182">
        <v>46457</v>
      </c>
      <c r="J373" s="166">
        <v>2.2999999999999998</v>
      </c>
      <c r="K373" s="166">
        <v>1.3</v>
      </c>
      <c r="L373" s="167" t="s">
        <v>1206</v>
      </c>
      <c r="M373" s="168" t="s">
        <v>1204</v>
      </c>
      <c r="N373" s="169">
        <v>0.03</v>
      </c>
      <c r="O373" s="21">
        <f t="shared" si="180"/>
        <v>0.99999999999999978</v>
      </c>
      <c r="P373" s="21" t="str">
        <f t="shared" si="181"/>
        <v>N</v>
      </c>
      <c r="Q373" s="22">
        <f t="shared" si="182"/>
        <v>23088.99</v>
      </c>
      <c r="R373" s="8" t="str">
        <f t="shared" si="183"/>
        <v>N</v>
      </c>
      <c r="S373" s="23">
        <f t="shared" si="184"/>
        <v>1.9999999999999996</v>
      </c>
      <c r="T373" s="24">
        <f t="shared" si="185"/>
        <v>20500</v>
      </c>
      <c r="U373" s="24">
        <f t="shared" si="186"/>
        <v>100000</v>
      </c>
      <c r="V373" s="24">
        <f t="shared" si="187"/>
        <v>257500</v>
      </c>
      <c r="W373" s="24">
        <f t="shared" si="188"/>
        <v>2265.4049999999988</v>
      </c>
      <c r="X373" s="24">
        <f t="shared" si="189"/>
        <v>0</v>
      </c>
      <c r="Y373" s="24">
        <f t="shared" si="190"/>
        <v>2265.4049999999988</v>
      </c>
      <c r="Z373" s="24">
        <f t="shared" si="191"/>
        <v>21516.254700000005</v>
      </c>
      <c r="AA373" s="25" t="str">
        <f t="shared" si="192"/>
        <v>N</v>
      </c>
      <c r="AB373" s="26">
        <f t="shared" si="193"/>
        <v>0.99999999999999956</v>
      </c>
      <c r="AC373" s="27">
        <f t="shared" si="194"/>
        <v>20500</v>
      </c>
      <c r="AD373" s="28">
        <f t="shared" si="195"/>
        <v>100000</v>
      </c>
      <c r="AE373" s="28">
        <f t="shared" si="196"/>
        <v>257500</v>
      </c>
      <c r="AF373" s="28">
        <f t="shared" si="197"/>
        <v>1132.7024999999994</v>
      </c>
      <c r="AG373" s="28">
        <f t="shared" si="198"/>
        <v>0</v>
      </c>
      <c r="AH373" s="28">
        <f t="shared" si="199"/>
        <v>1132.7024999999994</v>
      </c>
      <c r="AI373" s="28">
        <f t="shared" si="200"/>
        <v>23362.406991000003</v>
      </c>
      <c r="AJ373" s="29" t="str">
        <f t="shared" si="201"/>
        <v>N</v>
      </c>
      <c r="AK373" s="30">
        <f t="shared" si="202"/>
        <v>0</v>
      </c>
      <c r="AL373" s="31">
        <f t="shared" si="203"/>
        <v>20500</v>
      </c>
      <c r="AM373" s="31">
        <f t="shared" si="204"/>
        <v>100000</v>
      </c>
      <c r="AN373" s="31">
        <f t="shared" si="205"/>
        <v>257500</v>
      </c>
      <c r="AO373" s="31">
        <f t="shared" si="206"/>
        <v>0</v>
      </c>
      <c r="AP373" s="31">
        <f t="shared" si="207"/>
        <v>0</v>
      </c>
      <c r="AQ373" s="31">
        <f t="shared" si="208"/>
        <v>0</v>
      </c>
      <c r="AR373" s="31">
        <f t="shared" si="209"/>
        <v>0</v>
      </c>
      <c r="AS373" s="32">
        <f t="shared" si="210"/>
        <v>0</v>
      </c>
      <c r="AT373" s="33">
        <f t="shared" si="211"/>
        <v>20500</v>
      </c>
      <c r="AU373" s="33">
        <f t="shared" si="212"/>
        <v>100000</v>
      </c>
      <c r="AV373" s="33">
        <v>257500</v>
      </c>
      <c r="AW373" s="33">
        <f t="shared" si="213"/>
        <v>0</v>
      </c>
      <c r="AX373" s="33">
        <f t="shared" si="214"/>
        <v>0</v>
      </c>
      <c r="AY373" s="34">
        <f t="shared" si="215"/>
        <v>44878.661691000008</v>
      </c>
    </row>
    <row r="374" spans="1:51" ht="15.75" customHeight="1" x14ac:dyDescent="0.3">
      <c r="A374" s="166" t="s">
        <v>574</v>
      </c>
      <c r="B374" s="99">
        <v>9656.14</v>
      </c>
      <c r="C374" s="99">
        <v>6760.9</v>
      </c>
      <c r="D374" s="99">
        <v>30386.240000000002</v>
      </c>
      <c r="E374" s="99">
        <v>18316.39</v>
      </c>
      <c r="F374" s="123">
        <v>300000</v>
      </c>
      <c r="G374" s="122">
        <v>0</v>
      </c>
      <c r="H374" s="182">
        <v>46543</v>
      </c>
      <c r="I374" s="182">
        <v>46575</v>
      </c>
      <c r="J374" s="166">
        <v>4.5</v>
      </c>
      <c r="K374" s="166">
        <v>1.7</v>
      </c>
      <c r="L374" s="167" t="s">
        <v>1206</v>
      </c>
      <c r="M374" s="168" t="s">
        <v>1204</v>
      </c>
      <c r="N374" s="169">
        <v>2.7E-2</v>
      </c>
      <c r="O374" s="21">
        <f t="shared" si="180"/>
        <v>2.8</v>
      </c>
      <c r="P374" s="21" t="str">
        <f t="shared" si="181"/>
        <v>N</v>
      </c>
      <c r="Q374" s="22">
        <f t="shared" si="182"/>
        <v>16417.04</v>
      </c>
      <c r="R374" s="8" t="str">
        <f t="shared" si="183"/>
        <v>N</v>
      </c>
      <c r="S374" s="23">
        <f t="shared" si="184"/>
        <v>5.6</v>
      </c>
      <c r="T374" s="24">
        <f t="shared" si="185"/>
        <v>20500</v>
      </c>
      <c r="U374" s="24">
        <f t="shared" si="186"/>
        <v>100000</v>
      </c>
      <c r="V374" s="24">
        <f t="shared" si="187"/>
        <v>257500</v>
      </c>
      <c r="W374" s="24">
        <f t="shared" si="188"/>
        <v>0</v>
      </c>
      <c r="X374" s="24">
        <f t="shared" si="189"/>
        <v>0</v>
      </c>
      <c r="Y374" s="24">
        <f t="shared" si="190"/>
        <v>0</v>
      </c>
      <c r="Z374" s="24">
        <f t="shared" si="191"/>
        <v>16860.300080000001</v>
      </c>
      <c r="AA374" s="25" t="str">
        <f t="shared" si="192"/>
        <v>N</v>
      </c>
      <c r="AB374" s="26">
        <f t="shared" si="193"/>
        <v>4.5999999999999996</v>
      </c>
      <c r="AC374" s="27">
        <f t="shared" si="194"/>
        <v>20500</v>
      </c>
      <c r="AD374" s="28">
        <f t="shared" si="195"/>
        <v>100000</v>
      </c>
      <c r="AE374" s="28">
        <f t="shared" si="196"/>
        <v>257500</v>
      </c>
      <c r="AF374" s="28">
        <f t="shared" si="197"/>
        <v>0</v>
      </c>
      <c r="AG374" s="28">
        <f t="shared" si="198"/>
        <v>0</v>
      </c>
      <c r="AH374" s="28">
        <f t="shared" si="199"/>
        <v>0</v>
      </c>
      <c r="AI374" s="28">
        <f t="shared" si="200"/>
        <v>17315.52818216</v>
      </c>
      <c r="AJ374" s="29" t="str">
        <f t="shared" si="201"/>
        <v>N</v>
      </c>
      <c r="AK374" s="30">
        <f t="shared" si="202"/>
        <v>3.5999999999999996</v>
      </c>
      <c r="AL374" s="31">
        <f t="shared" si="203"/>
        <v>20500</v>
      </c>
      <c r="AM374" s="31">
        <f t="shared" si="204"/>
        <v>100000</v>
      </c>
      <c r="AN374" s="31">
        <f t="shared" si="205"/>
        <v>257500</v>
      </c>
      <c r="AO374" s="31">
        <f t="shared" si="206"/>
        <v>0</v>
      </c>
      <c r="AP374" s="31">
        <f t="shared" si="207"/>
        <v>0</v>
      </c>
      <c r="AQ374" s="31">
        <f t="shared" si="208"/>
        <v>0</v>
      </c>
      <c r="AR374" s="31">
        <f t="shared" si="209"/>
        <v>17783.047443078318</v>
      </c>
      <c r="AS374" s="32">
        <f t="shared" si="210"/>
        <v>2.5999999999999996</v>
      </c>
      <c r="AT374" s="33">
        <f t="shared" si="211"/>
        <v>20500</v>
      </c>
      <c r="AU374" s="33">
        <f t="shared" si="212"/>
        <v>100000</v>
      </c>
      <c r="AV374" s="33">
        <v>257500</v>
      </c>
      <c r="AW374" s="33">
        <f t="shared" si="213"/>
        <v>0</v>
      </c>
      <c r="AX374" s="33">
        <f t="shared" si="214"/>
        <v>18263.189724041429</v>
      </c>
      <c r="AY374" s="34">
        <f t="shared" si="215"/>
        <v>70222.065429279741</v>
      </c>
    </row>
    <row r="375" spans="1:51" ht="15.75" customHeight="1" x14ac:dyDescent="0.3">
      <c r="A375" s="166" t="s">
        <v>575</v>
      </c>
      <c r="B375" s="99">
        <v>16886.189999999999</v>
      </c>
      <c r="C375" s="99">
        <v>28096.23</v>
      </c>
      <c r="D375" s="99">
        <v>77176.679999999993</v>
      </c>
      <c r="E375" s="99">
        <v>62320.44</v>
      </c>
      <c r="F375" s="123">
        <v>60000</v>
      </c>
      <c r="G375" s="122">
        <v>0</v>
      </c>
      <c r="H375" s="182">
        <v>46452</v>
      </c>
      <c r="I375" s="182">
        <v>46482</v>
      </c>
      <c r="J375" s="166">
        <v>4.4000000000000004</v>
      </c>
      <c r="K375" s="166">
        <v>4.3</v>
      </c>
      <c r="L375" s="167" t="s">
        <v>1206</v>
      </c>
      <c r="M375" s="168" t="s">
        <v>1205</v>
      </c>
      <c r="N375" s="169">
        <v>0.06</v>
      </c>
      <c r="O375" s="21">
        <f t="shared" si="180"/>
        <v>0.10000000000000053</v>
      </c>
      <c r="P375" s="21" t="str">
        <f t="shared" si="181"/>
        <v>N</v>
      </c>
      <c r="Q375" s="22">
        <f t="shared" si="182"/>
        <v>44982.42</v>
      </c>
      <c r="R375" s="8" t="str">
        <f t="shared" si="183"/>
        <v>N</v>
      </c>
      <c r="S375" s="23">
        <f t="shared" si="184"/>
        <v>0.10000000000000053</v>
      </c>
      <c r="T375" s="24">
        <f t="shared" si="185"/>
        <v>20500</v>
      </c>
      <c r="U375" s="24">
        <f t="shared" si="186"/>
        <v>100000</v>
      </c>
      <c r="V375" s="24">
        <f t="shared" si="187"/>
        <v>257500</v>
      </c>
      <c r="W375" s="24">
        <f t="shared" si="188"/>
        <v>20500</v>
      </c>
      <c r="X375" s="24">
        <f t="shared" si="189"/>
        <v>0</v>
      </c>
      <c r="Y375" s="24">
        <f t="shared" si="190"/>
        <v>20500</v>
      </c>
      <c r="Z375" s="24">
        <f t="shared" si="191"/>
        <v>27181.3652</v>
      </c>
      <c r="AA375" s="25" t="str">
        <f t="shared" si="192"/>
        <v>N</v>
      </c>
      <c r="AB375" s="26">
        <f t="shared" si="193"/>
        <v>0</v>
      </c>
      <c r="AC375" s="27">
        <f t="shared" si="194"/>
        <v>20500</v>
      </c>
      <c r="AD375" s="28">
        <f t="shared" si="195"/>
        <v>100000</v>
      </c>
      <c r="AE375" s="28">
        <f t="shared" si="196"/>
        <v>257500</v>
      </c>
      <c r="AF375" s="28">
        <f t="shared" si="197"/>
        <v>0</v>
      </c>
      <c r="AG375" s="28">
        <f t="shared" si="198"/>
        <v>0</v>
      </c>
      <c r="AH375" s="28">
        <f t="shared" si="199"/>
        <v>0</v>
      </c>
      <c r="AI375" s="28">
        <f t="shared" si="200"/>
        <v>0</v>
      </c>
      <c r="AJ375" s="29" t="str">
        <f t="shared" si="201"/>
        <v>N</v>
      </c>
      <c r="AK375" s="30">
        <f t="shared" si="202"/>
        <v>0</v>
      </c>
      <c r="AL375" s="31">
        <f t="shared" si="203"/>
        <v>20500</v>
      </c>
      <c r="AM375" s="31">
        <f t="shared" si="204"/>
        <v>100000</v>
      </c>
      <c r="AN375" s="31">
        <f t="shared" si="205"/>
        <v>257500</v>
      </c>
      <c r="AO375" s="31">
        <f t="shared" si="206"/>
        <v>0</v>
      </c>
      <c r="AP375" s="31">
        <f t="shared" si="207"/>
        <v>0</v>
      </c>
      <c r="AQ375" s="31">
        <f t="shared" si="208"/>
        <v>0</v>
      </c>
      <c r="AR375" s="31">
        <f t="shared" si="209"/>
        <v>0</v>
      </c>
      <c r="AS375" s="32">
        <f t="shared" si="210"/>
        <v>0</v>
      </c>
      <c r="AT375" s="33">
        <f t="shared" si="211"/>
        <v>20500</v>
      </c>
      <c r="AU375" s="33">
        <f t="shared" si="212"/>
        <v>100000</v>
      </c>
      <c r="AV375" s="33">
        <v>257500</v>
      </c>
      <c r="AW375" s="33">
        <f t="shared" si="213"/>
        <v>0</v>
      </c>
      <c r="AX375" s="33">
        <f t="shared" si="214"/>
        <v>0</v>
      </c>
      <c r="AY375" s="34">
        <f t="shared" si="215"/>
        <v>27181.3652</v>
      </c>
    </row>
    <row r="376" spans="1:51" ht="15.75" customHeight="1" x14ac:dyDescent="0.3">
      <c r="A376" s="166" t="s">
        <v>576</v>
      </c>
      <c r="B376" s="99">
        <v>13643.05</v>
      </c>
      <c r="C376" s="99">
        <v>1189.07</v>
      </c>
      <c r="D376" s="99">
        <v>37632.03</v>
      </c>
      <c r="E376" s="99">
        <v>29205.8</v>
      </c>
      <c r="F376" s="123">
        <v>80000</v>
      </c>
      <c r="G376" s="122">
        <v>12500</v>
      </c>
      <c r="H376" s="182">
        <v>46450</v>
      </c>
      <c r="I376" s="182">
        <v>46534</v>
      </c>
      <c r="J376" s="166">
        <v>2.1</v>
      </c>
      <c r="K376" s="166">
        <v>0.3</v>
      </c>
      <c r="L376" s="167" t="s">
        <v>1206</v>
      </c>
      <c r="M376" s="168" t="s">
        <v>1204</v>
      </c>
      <c r="N376" s="169">
        <v>0.01</v>
      </c>
      <c r="O376" s="21">
        <f t="shared" si="180"/>
        <v>1.8</v>
      </c>
      <c r="P376" s="21" t="str">
        <f t="shared" si="181"/>
        <v>N</v>
      </c>
      <c r="Q376" s="22">
        <f t="shared" si="182"/>
        <v>14832.119999999999</v>
      </c>
      <c r="R376" s="8" t="str">
        <f t="shared" si="183"/>
        <v>N</v>
      </c>
      <c r="S376" s="23">
        <f t="shared" si="184"/>
        <v>3.6</v>
      </c>
      <c r="T376" s="24">
        <f t="shared" si="185"/>
        <v>20500</v>
      </c>
      <c r="U376" s="24">
        <f t="shared" si="186"/>
        <v>100000</v>
      </c>
      <c r="V376" s="24">
        <f t="shared" si="187"/>
        <v>257500</v>
      </c>
      <c r="W376" s="24">
        <f t="shared" si="188"/>
        <v>7490.2205999999996</v>
      </c>
      <c r="X376" s="24">
        <f t="shared" si="189"/>
        <v>0</v>
      </c>
      <c r="Y376" s="24">
        <f t="shared" si="190"/>
        <v>7490.2205999999996</v>
      </c>
      <c r="Z376" s="24">
        <f t="shared" si="191"/>
        <v>7490.2205999999996</v>
      </c>
      <c r="AA376" s="25" t="str">
        <f t="shared" si="192"/>
        <v>N</v>
      </c>
      <c r="AB376" s="26">
        <f t="shared" si="193"/>
        <v>2.6</v>
      </c>
      <c r="AC376" s="27">
        <f t="shared" si="194"/>
        <v>20500</v>
      </c>
      <c r="AD376" s="28">
        <f t="shared" si="195"/>
        <v>100000</v>
      </c>
      <c r="AE376" s="28">
        <f t="shared" si="196"/>
        <v>257500</v>
      </c>
      <c r="AF376" s="28">
        <f t="shared" si="197"/>
        <v>7565.1228059999994</v>
      </c>
      <c r="AG376" s="28">
        <f t="shared" si="198"/>
        <v>0</v>
      </c>
      <c r="AH376" s="28">
        <f t="shared" si="199"/>
        <v>7565.1228059999994</v>
      </c>
      <c r="AI376" s="28">
        <f t="shared" si="200"/>
        <v>7565.1228059999994</v>
      </c>
      <c r="AJ376" s="29" t="str">
        <f t="shared" si="201"/>
        <v>N</v>
      </c>
      <c r="AK376" s="30">
        <f t="shared" si="202"/>
        <v>1.6</v>
      </c>
      <c r="AL376" s="31">
        <f t="shared" si="203"/>
        <v>20500</v>
      </c>
      <c r="AM376" s="31">
        <f t="shared" si="204"/>
        <v>100000</v>
      </c>
      <c r="AN376" s="31">
        <f t="shared" si="205"/>
        <v>257500</v>
      </c>
      <c r="AO376" s="31">
        <f t="shared" si="206"/>
        <v>7640.7740340599994</v>
      </c>
      <c r="AP376" s="31">
        <f t="shared" si="207"/>
        <v>0</v>
      </c>
      <c r="AQ376" s="31">
        <f t="shared" si="208"/>
        <v>7640.7740340599994</v>
      </c>
      <c r="AR376" s="31">
        <f t="shared" si="209"/>
        <v>7640.7740340599994</v>
      </c>
      <c r="AS376" s="32">
        <f t="shared" si="210"/>
        <v>0.60000000000000009</v>
      </c>
      <c r="AT376" s="33">
        <f t="shared" si="211"/>
        <v>20500</v>
      </c>
      <c r="AU376" s="33">
        <f t="shared" si="212"/>
        <v>100000</v>
      </c>
      <c r="AV376" s="33">
        <v>257500</v>
      </c>
      <c r="AW376" s="33">
        <f t="shared" si="213"/>
        <v>7717.1817744005994</v>
      </c>
      <c r="AX376" s="33">
        <f t="shared" si="214"/>
        <v>7717.1817744005994</v>
      </c>
      <c r="AY376" s="34">
        <f t="shared" si="215"/>
        <v>30413.2992144606</v>
      </c>
    </row>
    <row r="377" spans="1:51" ht="15.75" customHeight="1" x14ac:dyDescent="0.3">
      <c r="A377" s="166" t="s">
        <v>577</v>
      </c>
      <c r="B377" s="99">
        <v>5418.03</v>
      </c>
      <c r="C377" s="99">
        <v>15011.12</v>
      </c>
      <c r="D377" s="99">
        <v>48398.23</v>
      </c>
      <c r="E377" s="99">
        <v>46938.64</v>
      </c>
      <c r="F377" s="123">
        <v>46000</v>
      </c>
      <c r="G377" s="122">
        <v>12500</v>
      </c>
      <c r="H377" s="182">
        <v>46277</v>
      </c>
      <c r="I377" s="182">
        <v>46293</v>
      </c>
      <c r="J377" s="166">
        <v>4.9000000000000004</v>
      </c>
      <c r="K377" s="166">
        <v>3.7</v>
      </c>
      <c r="L377" s="167" t="s">
        <v>1206</v>
      </c>
      <c r="M377" s="168" t="s">
        <v>1204</v>
      </c>
      <c r="N377" s="169">
        <v>0.02</v>
      </c>
      <c r="O377" s="21">
        <f t="shared" si="180"/>
        <v>1.2000000000000002</v>
      </c>
      <c r="P377" s="21" t="str">
        <f t="shared" si="181"/>
        <v>N</v>
      </c>
      <c r="Q377" s="22">
        <f t="shared" si="182"/>
        <v>20429.150000000001</v>
      </c>
      <c r="R377" s="8" t="str">
        <f t="shared" si="183"/>
        <v>N</v>
      </c>
      <c r="S377" s="23">
        <f t="shared" si="184"/>
        <v>2.4000000000000004</v>
      </c>
      <c r="T377" s="24">
        <f t="shared" si="185"/>
        <v>20500</v>
      </c>
      <c r="U377" s="24">
        <f t="shared" si="186"/>
        <v>100000</v>
      </c>
      <c r="V377" s="24">
        <f t="shared" si="187"/>
        <v>257500</v>
      </c>
      <c r="W377" s="24">
        <f t="shared" si="188"/>
        <v>10250</v>
      </c>
      <c r="X377" s="24">
        <f t="shared" si="189"/>
        <v>0</v>
      </c>
      <c r="Y377" s="24">
        <f t="shared" si="190"/>
        <v>10250</v>
      </c>
      <c r="Z377" s="24">
        <f t="shared" si="191"/>
        <v>10587.733</v>
      </c>
      <c r="AA377" s="25" t="str">
        <f t="shared" si="192"/>
        <v>N</v>
      </c>
      <c r="AB377" s="26">
        <f t="shared" si="193"/>
        <v>1.4000000000000004</v>
      </c>
      <c r="AC377" s="27">
        <f t="shared" si="194"/>
        <v>20500</v>
      </c>
      <c r="AD377" s="28">
        <f t="shared" si="195"/>
        <v>100000</v>
      </c>
      <c r="AE377" s="28">
        <f t="shared" si="196"/>
        <v>257500</v>
      </c>
      <c r="AF377" s="28">
        <f t="shared" si="197"/>
        <v>10250</v>
      </c>
      <c r="AG377" s="28">
        <f t="shared" si="198"/>
        <v>0</v>
      </c>
      <c r="AH377" s="28">
        <f t="shared" si="199"/>
        <v>10250</v>
      </c>
      <c r="AI377" s="28">
        <f t="shared" si="200"/>
        <v>11004.487659999999</v>
      </c>
      <c r="AJ377" s="29" t="str">
        <f t="shared" si="201"/>
        <v>N</v>
      </c>
      <c r="AK377" s="30">
        <f t="shared" si="202"/>
        <v>0.40000000000000036</v>
      </c>
      <c r="AL377" s="31">
        <f t="shared" si="203"/>
        <v>20500</v>
      </c>
      <c r="AM377" s="31">
        <f t="shared" si="204"/>
        <v>100000</v>
      </c>
      <c r="AN377" s="31">
        <f t="shared" si="205"/>
        <v>257500</v>
      </c>
      <c r="AO377" s="31">
        <f t="shared" si="206"/>
        <v>10250</v>
      </c>
      <c r="AP377" s="31">
        <f t="shared" si="207"/>
        <v>0</v>
      </c>
      <c r="AQ377" s="31">
        <f t="shared" si="208"/>
        <v>10250</v>
      </c>
      <c r="AR377" s="31">
        <f t="shared" si="209"/>
        <v>11429.577413200001</v>
      </c>
      <c r="AS377" s="32">
        <f t="shared" si="210"/>
        <v>0</v>
      </c>
      <c r="AT377" s="33">
        <f t="shared" si="211"/>
        <v>20500</v>
      </c>
      <c r="AU377" s="33">
        <f t="shared" si="212"/>
        <v>100000</v>
      </c>
      <c r="AV377" s="33">
        <v>257500</v>
      </c>
      <c r="AW377" s="33">
        <f t="shared" si="213"/>
        <v>0</v>
      </c>
      <c r="AX377" s="33">
        <f t="shared" si="214"/>
        <v>0</v>
      </c>
      <c r="AY377" s="34">
        <f t="shared" si="215"/>
        <v>33021.7980732</v>
      </c>
    </row>
    <row r="378" spans="1:51" ht="15.75" customHeight="1" x14ac:dyDescent="0.3">
      <c r="A378" s="166" t="s">
        <v>578</v>
      </c>
      <c r="B378" s="99">
        <v>7185.59</v>
      </c>
      <c r="C378" s="99">
        <v>11255.84</v>
      </c>
      <c r="D378" s="99">
        <v>87130.9</v>
      </c>
      <c r="E378" s="99">
        <v>85729.57</v>
      </c>
      <c r="F378" s="123">
        <v>80000</v>
      </c>
      <c r="G378" s="122">
        <v>12500</v>
      </c>
      <c r="H378" s="182">
        <v>46455</v>
      </c>
      <c r="I378" s="182">
        <v>46509</v>
      </c>
      <c r="J378" s="166">
        <v>2.1</v>
      </c>
      <c r="K378" s="166">
        <v>1.9</v>
      </c>
      <c r="L378" s="167" t="s">
        <v>1206</v>
      </c>
      <c r="M378" s="168" t="s">
        <v>1204</v>
      </c>
      <c r="N378" s="169">
        <v>0.02</v>
      </c>
      <c r="O378" s="21">
        <f t="shared" si="180"/>
        <v>0.20000000000000018</v>
      </c>
      <c r="P378" s="21" t="str">
        <f t="shared" si="181"/>
        <v>N</v>
      </c>
      <c r="Q378" s="22">
        <f t="shared" si="182"/>
        <v>18441.43</v>
      </c>
      <c r="R378" s="8" t="str">
        <f t="shared" si="183"/>
        <v>N</v>
      </c>
      <c r="S378" s="23">
        <f t="shared" si="184"/>
        <v>0.40000000000000036</v>
      </c>
      <c r="T378" s="24">
        <f t="shared" si="185"/>
        <v>20500</v>
      </c>
      <c r="U378" s="24">
        <f t="shared" si="186"/>
        <v>100000</v>
      </c>
      <c r="V378" s="24">
        <f t="shared" si="187"/>
        <v>257500</v>
      </c>
      <c r="W378" s="24">
        <f t="shared" si="188"/>
        <v>6434.5500000000029</v>
      </c>
      <c r="X378" s="24">
        <f t="shared" si="189"/>
        <v>0</v>
      </c>
      <c r="Y378" s="24">
        <f t="shared" si="190"/>
        <v>6434.5500000000029</v>
      </c>
      <c r="Z378" s="24">
        <f t="shared" si="191"/>
        <v>12375.708599999998</v>
      </c>
      <c r="AA378" s="25" t="str">
        <f t="shared" si="192"/>
        <v>N</v>
      </c>
      <c r="AB378" s="26">
        <f t="shared" si="193"/>
        <v>0</v>
      </c>
      <c r="AC378" s="27">
        <f t="shared" si="194"/>
        <v>20500</v>
      </c>
      <c r="AD378" s="28">
        <f t="shared" si="195"/>
        <v>100000</v>
      </c>
      <c r="AE378" s="28">
        <f t="shared" si="196"/>
        <v>257500</v>
      </c>
      <c r="AF378" s="28">
        <f t="shared" si="197"/>
        <v>0</v>
      </c>
      <c r="AG378" s="28">
        <f t="shared" si="198"/>
        <v>0</v>
      </c>
      <c r="AH378" s="28">
        <f t="shared" si="199"/>
        <v>0</v>
      </c>
      <c r="AI378" s="28">
        <f t="shared" si="200"/>
        <v>0</v>
      </c>
      <c r="AJ378" s="29" t="str">
        <f t="shared" si="201"/>
        <v>N</v>
      </c>
      <c r="AK378" s="30">
        <f t="shared" si="202"/>
        <v>0</v>
      </c>
      <c r="AL378" s="31">
        <f t="shared" si="203"/>
        <v>20500</v>
      </c>
      <c r="AM378" s="31">
        <f t="shared" si="204"/>
        <v>100000</v>
      </c>
      <c r="AN378" s="31">
        <f t="shared" si="205"/>
        <v>257500</v>
      </c>
      <c r="AO378" s="31">
        <f t="shared" si="206"/>
        <v>0</v>
      </c>
      <c r="AP378" s="31">
        <f t="shared" si="207"/>
        <v>0</v>
      </c>
      <c r="AQ378" s="31">
        <f t="shared" si="208"/>
        <v>0</v>
      </c>
      <c r="AR378" s="31">
        <f t="shared" si="209"/>
        <v>0</v>
      </c>
      <c r="AS378" s="32">
        <f t="shared" si="210"/>
        <v>0</v>
      </c>
      <c r="AT378" s="33">
        <f t="shared" si="211"/>
        <v>20500</v>
      </c>
      <c r="AU378" s="33">
        <f t="shared" si="212"/>
        <v>100000</v>
      </c>
      <c r="AV378" s="33">
        <v>257500</v>
      </c>
      <c r="AW378" s="33">
        <f t="shared" si="213"/>
        <v>0</v>
      </c>
      <c r="AX378" s="33">
        <f t="shared" si="214"/>
        <v>0</v>
      </c>
      <c r="AY378" s="34">
        <f t="shared" si="215"/>
        <v>12375.708599999998</v>
      </c>
    </row>
    <row r="379" spans="1:51" ht="15.75" customHeight="1" x14ac:dyDescent="0.3">
      <c r="A379" s="166" t="s">
        <v>579</v>
      </c>
      <c r="B379" s="99">
        <v>13437.22</v>
      </c>
      <c r="C379" s="99">
        <v>14249.92</v>
      </c>
      <c r="D379" s="99">
        <v>93525.11</v>
      </c>
      <c r="E379" s="99">
        <v>87707.53</v>
      </c>
      <c r="F379" s="123">
        <v>150000</v>
      </c>
      <c r="G379" s="120">
        <v>12500</v>
      </c>
      <c r="H379" s="182">
        <v>46493</v>
      </c>
      <c r="I379" s="182">
        <v>46535</v>
      </c>
      <c r="J379" s="166">
        <v>3.6</v>
      </c>
      <c r="K379" s="166">
        <v>0.9</v>
      </c>
      <c r="L379" s="167" t="s">
        <v>1206</v>
      </c>
      <c r="M379" s="168" t="s">
        <v>1204</v>
      </c>
      <c r="N379" s="169">
        <v>0.02</v>
      </c>
      <c r="O379" s="21">
        <f t="shared" si="180"/>
        <v>2.7</v>
      </c>
      <c r="P379" s="21" t="str">
        <f t="shared" si="181"/>
        <v>N</v>
      </c>
      <c r="Q379" s="22">
        <f t="shared" si="182"/>
        <v>27687.14</v>
      </c>
      <c r="R379" s="8" t="str">
        <f t="shared" si="183"/>
        <v>N</v>
      </c>
      <c r="S379" s="23">
        <f t="shared" si="184"/>
        <v>5.4</v>
      </c>
      <c r="T379" s="24">
        <f t="shared" si="185"/>
        <v>20500</v>
      </c>
      <c r="U379" s="24">
        <f t="shared" si="186"/>
        <v>100000</v>
      </c>
      <c r="V379" s="24">
        <f t="shared" si="187"/>
        <v>257500</v>
      </c>
      <c r="W379" s="24">
        <f t="shared" si="188"/>
        <v>3237.4449999999997</v>
      </c>
      <c r="X379" s="24">
        <f t="shared" si="189"/>
        <v>0</v>
      </c>
      <c r="Y379" s="24">
        <f t="shared" si="190"/>
        <v>3237.4449999999997</v>
      </c>
      <c r="Z379" s="24">
        <f t="shared" si="191"/>
        <v>25003.4378</v>
      </c>
      <c r="AA379" s="25" t="str">
        <f t="shared" si="192"/>
        <v>N</v>
      </c>
      <c r="AB379" s="26">
        <f t="shared" si="193"/>
        <v>4.4000000000000004</v>
      </c>
      <c r="AC379" s="27">
        <f t="shared" si="194"/>
        <v>20500</v>
      </c>
      <c r="AD379" s="28">
        <f t="shared" si="195"/>
        <v>100000</v>
      </c>
      <c r="AE379" s="28">
        <f t="shared" si="196"/>
        <v>257500</v>
      </c>
      <c r="AF379" s="28">
        <f t="shared" si="197"/>
        <v>1618.7224999999999</v>
      </c>
      <c r="AG379" s="28">
        <f t="shared" si="198"/>
        <v>0</v>
      </c>
      <c r="AH379" s="28">
        <f t="shared" si="199"/>
        <v>1618.7224999999999</v>
      </c>
      <c r="AI379" s="28">
        <f t="shared" si="200"/>
        <v>27186.977955999999</v>
      </c>
      <c r="AJ379" s="29" t="str">
        <f t="shared" si="201"/>
        <v>N</v>
      </c>
      <c r="AK379" s="30">
        <f t="shared" si="202"/>
        <v>3.4000000000000004</v>
      </c>
      <c r="AL379" s="31">
        <f t="shared" si="203"/>
        <v>20500</v>
      </c>
      <c r="AM379" s="31">
        <f t="shared" si="204"/>
        <v>100000</v>
      </c>
      <c r="AN379" s="31">
        <f t="shared" si="205"/>
        <v>257500</v>
      </c>
      <c r="AO379" s="31">
        <f t="shared" si="206"/>
        <v>1618.7224999999999</v>
      </c>
      <c r="AP379" s="31">
        <f t="shared" si="207"/>
        <v>0</v>
      </c>
      <c r="AQ379" s="31">
        <f t="shared" si="208"/>
        <v>1618.7224999999999</v>
      </c>
      <c r="AR379" s="31">
        <f t="shared" si="209"/>
        <v>27763.091965119998</v>
      </c>
      <c r="AS379" s="32">
        <f t="shared" si="210"/>
        <v>2.4000000000000004</v>
      </c>
      <c r="AT379" s="33">
        <f t="shared" si="211"/>
        <v>20500</v>
      </c>
      <c r="AU379" s="33">
        <f t="shared" si="212"/>
        <v>100000</v>
      </c>
      <c r="AV379" s="33">
        <v>257500</v>
      </c>
      <c r="AW379" s="33">
        <f t="shared" si="213"/>
        <v>0</v>
      </c>
      <c r="AX379" s="33">
        <f t="shared" si="214"/>
        <v>29969.4507544224</v>
      </c>
      <c r="AY379" s="34">
        <f t="shared" si="215"/>
        <v>109922.9584755424</v>
      </c>
    </row>
    <row r="380" spans="1:51" ht="15.75" customHeight="1" x14ac:dyDescent="0.3">
      <c r="A380" s="166" t="s">
        <v>580</v>
      </c>
      <c r="B380" s="99">
        <v>10312.66</v>
      </c>
      <c r="C380" s="99">
        <v>24813.65</v>
      </c>
      <c r="D380" s="99">
        <v>70069.05</v>
      </c>
      <c r="E380" s="99">
        <v>67383.789999999994</v>
      </c>
      <c r="F380" s="123">
        <v>80000</v>
      </c>
      <c r="G380" s="120">
        <v>0</v>
      </c>
      <c r="H380" s="182">
        <v>46337</v>
      </c>
      <c r="I380" s="182">
        <v>46353</v>
      </c>
      <c r="J380" s="166">
        <v>3</v>
      </c>
      <c r="K380" s="166">
        <v>2.6</v>
      </c>
      <c r="L380" s="167" t="s">
        <v>1206</v>
      </c>
      <c r="M380" s="168" t="s">
        <v>1203</v>
      </c>
      <c r="N380" s="169">
        <v>0.04</v>
      </c>
      <c r="O380" s="21">
        <f t="shared" si="180"/>
        <v>0.39999999999999991</v>
      </c>
      <c r="P380" s="21" t="str">
        <f t="shared" si="181"/>
        <v>N</v>
      </c>
      <c r="Q380" s="22">
        <f t="shared" si="182"/>
        <v>35126.31</v>
      </c>
      <c r="R380" s="8" t="str">
        <f t="shared" si="183"/>
        <v>N</v>
      </c>
      <c r="S380" s="23">
        <f t="shared" si="184"/>
        <v>0.53333333333333321</v>
      </c>
      <c r="T380" s="24">
        <f t="shared" si="185"/>
        <v>20500</v>
      </c>
      <c r="U380" s="24">
        <f t="shared" si="186"/>
        <v>100000</v>
      </c>
      <c r="V380" s="24">
        <f t="shared" si="187"/>
        <v>257500</v>
      </c>
      <c r="W380" s="24">
        <f t="shared" si="188"/>
        <v>15375</v>
      </c>
      <c r="X380" s="24">
        <f t="shared" si="189"/>
        <v>0</v>
      </c>
      <c r="Y380" s="24">
        <f t="shared" si="190"/>
        <v>15375</v>
      </c>
      <c r="Z380" s="24">
        <f t="shared" si="191"/>
        <v>21156.362399999998</v>
      </c>
      <c r="AA380" s="25" t="str">
        <f t="shared" si="192"/>
        <v>N</v>
      </c>
      <c r="AB380" s="26">
        <f t="shared" si="193"/>
        <v>0</v>
      </c>
      <c r="AC380" s="27">
        <f t="shared" si="194"/>
        <v>20500</v>
      </c>
      <c r="AD380" s="28">
        <f t="shared" si="195"/>
        <v>100000</v>
      </c>
      <c r="AE380" s="28">
        <f t="shared" si="196"/>
        <v>257500</v>
      </c>
      <c r="AF380" s="28">
        <f t="shared" si="197"/>
        <v>0</v>
      </c>
      <c r="AG380" s="28">
        <f t="shared" si="198"/>
        <v>0</v>
      </c>
      <c r="AH380" s="28">
        <f t="shared" si="199"/>
        <v>0</v>
      </c>
      <c r="AI380" s="28">
        <f t="shared" si="200"/>
        <v>0</v>
      </c>
      <c r="AJ380" s="29" t="str">
        <f t="shared" si="201"/>
        <v>N</v>
      </c>
      <c r="AK380" s="30">
        <f t="shared" si="202"/>
        <v>0</v>
      </c>
      <c r="AL380" s="31">
        <f t="shared" si="203"/>
        <v>20500</v>
      </c>
      <c r="AM380" s="31">
        <f t="shared" si="204"/>
        <v>100000</v>
      </c>
      <c r="AN380" s="31">
        <f t="shared" si="205"/>
        <v>257500</v>
      </c>
      <c r="AO380" s="31">
        <f t="shared" si="206"/>
        <v>0</v>
      </c>
      <c r="AP380" s="31">
        <f t="shared" si="207"/>
        <v>0</v>
      </c>
      <c r="AQ380" s="31">
        <f t="shared" si="208"/>
        <v>0</v>
      </c>
      <c r="AR380" s="31">
        <f t="shared" si="209"/>
        <v>0</v>
      </c>
      <c r="AS380" s="32">
        <f t="shared" si="210"/>
        <v>0</v>
      </c>
      <c r="AT380" s="33">
        <f t="shared" si="211"/>
        <v>20500</v>
      </c>
      <c r="AU380" s="33">
        <f t="shared" si="212"/>
        <v>100000</v>
      </c>
      <c r="AV380" s="33">
        <v>257500</v>
      </c>
      <c r="AW380" s="33">
        <f t="shared" si="213"/>
        <v>0</v>
      </c>
      <c r="AX380" s="33">
        <f t="shared" si="214"/>
        <v>0</v>
      </c>
      <c r="AY380" s="34">
        <f t="shared" si="215"/>
        <v>21156.362399999998</v>
      </c>
    </row>
    <row r="381" spans="1:51" ht="15.75" customHeight="1" x14ac:dyDescent="0.3">
      <c r="A381" s="166" t="s">
        <v>581</v>
      </c>
      <c r="B381" s="99">
        <v>10145.9</v>
      </c>
      <c r="C381" s="99">
        <v>19226.36</v>
      </c>
      <c r="D381" s="99">
        <v>94276.1</v>
      </c>
      <c r="E381" s="99">
        <v>80392.97</v>
      </c>
      <c r="F381" s="121">
        <v>35000</v>
      </c>
      <c r="G381" s="120">
        <v>12500</v>
      </c>
      <c r="H381" s="182">
        <v>46233</v>
      </c>
      <c r="I381" s="182">
        <v>46312</v>
      </c>
      <c r="J381" s="166">
        <v>1.7</v>
      </c>
      <c r="K381" s="166">
        <v>0.6</v>
      </c>
      <c r="L381" s="167" t="s">
        <v>1206</v>
      </c>
      <c r="M381" s="168" t="s">
        <v>1205</v>
      </c>
      <c r="N381" s="169">
        <v>0.05</v>
      </c>
      <c r="O381" s="21">
        <f t="shared" si="180"/>
        <v>1.1000000000000001</v>
      </c>
      <c r="P381" s="21" t="str">
        <f t="shared" si="181"/>
        <v>N</v>
      </c>
      <c r="Q381" s="22">
        <f t="shared" si="182"/>
        <v>29372.260000000002</v>
      </c>
      <c r="R381" s="8" t="str">
        <f t="shared" si="183"/>
        <v>N</v>
      </c>
      <c r="S381" s="23">
        <f t="shared" si="184"/>
        <v>1.1000000000000001</v>
      </c>
      <c r="T381" s="24">
        <f t="shared" si="185"/>
        <v>20500</v>
      </c>
      <c r="U381" s="24">
        <f t="shared" si="186"/>
        <v>100000</v>
      </c>
      <c r="V381" s="24">
        <f t="shared" si="187"/>
        <v>257500</v>
      </c>
      <c r="W381" s="24">
        <f t="shared" si="188"/>
        <v>5723.8999999999942</v>
      </c>
      <c r="X381" s="24">
        <f t="shared" si="189"/>
        <v>0</v>
      </c>
      <c r="Y381" s="24">
        <f t="shared" si="190"/>
        <v>5723.8999999999942</v>
      </c>
      <c r="Z381" s="24">
        <f t="shared" si="191"/>
        <v>25116.973000000009</v>
      </c>
      <c r="AA381" s="25" t="str">
        <f t="shared" si="192"/>
        <v>N</v>
      </c>
      <c r="AB381" s="26">
        <f t="shared" si="193"/>
        <v>0.10000000000000009</v>
      </c>
      <c r="AC381" s="27">
        <f t="shared" si="194"/>
        <v>20500</v>
      </c>
      <c r="AD381" s="28">
        <f t="shared" si="195"/>
        <v>100000</v>
      </c>
      <c r="AE381" s="28">
        <f t="shared" si="196"/>
        <v>257500</v>
      </c>
      <c r="AF381" s="28">
        <f t="shared" si="197"/>
        <v>0</v>
      </c>
      <c r="AG381" s="28">
        <f t="shared" si="198"/>
        <v>0</v>
      </c>
      <c r="AH381" s="28">
        <f t="shared" si="199"/>
        <v>0</v>
      </c>
      <c r="AI381" s="28">
        <f t="shared" si="200"/>
        <v>32382.916650000006</v>
      </c>
      <c r="AJ381" s="29" t="str">
        <f t="shared" si="201"/>
        <v>N</v>
      </c>
      <c r="AK381" s="30">
        <f t="shared" si="202"/>
        <v>0</v>
      </c>
      <c r="AL381" s="31">
        <f t="shared" si="203"/>
        <v>20500</v>
      </c>
      <c r="AM381" s="31">
        <f t="shared" si="204"/>
        <v>100000</v>
      </c>
      <c r="AN381" s="31">
        <f t="shared" si="205"/>
        <v>257500</v>
      </c>
      <c r="AO381" s="31">
        <f t="shared" si="206"/>
        <v>0</v>
      </c>
      <c r="AP381" s="31">
        <f t="shared" si="207"/>
        <v>0</v>
      </c>
      <c r="AQ381" s="31">
        <f t="shared" si="208"/>
        <v>0</v>
      </c>
      <c r="AR381" s="31">
        <f t="shared" si="209"/>
        <v>0</v>
      </c>
      <c r="AS381" s="32">
        <f t="shared" si="210"/>
        <v>0</v>
      </c>
      <c r="AT381" s="33">
        <f t="shared" si="211"/>
        <v>20500</v>
      </c>
      <c r="AU381" s="33">
        <f t="shared" si="212"/>
        <v>100000</v>
      </c>
      <c r="AV381" s="33">
        <v>257500</v>
      </c>
      <c r="AW381" s="33">
        <f t="shared" si="213"/>
        <v>0</v>
      </c>
      <c r="AX381" s="33">
        <f t="shared" si="214"/>
        <v>0</v>
      </c>
      <c r="AY381" s="34">
        <f t="shared" si="215"/>
        <v>57499.889650000012</v>
      </c>
    </row>
    <row r="382" spans="1:51" ht="15.75" customHeight="1" x14ac:dyDescent="0.3">
      <c r="A382" s="166" t="s">
        <v>582</v>
      </c>
      <c r="B382" s="99">
        <v>10550.11</v>
      </c>
      <c r="C382" s="99">
        <v>32339.65</v>
      </c>
      <c r="D382" s="99">
        <v>104863.45</v>
      </c>
      <c r="E382" s="99">
        <v>96924.46</v>
      </c>
      <c r="F382" s="121">
        <v>88000</v>
      </c>
      <c r="G382" s="120">
        <v>0</v>
      </c>
      <c r="H382" s="182">
        <v>46293</v>
      </c>
      <c r="I382" s="182">
        <v>46343</v>
      </c>
      <c r="J382" s="166">
        <v>1.8</v>
      </c>
      <c r="K382" s="166">
        <v>1</v>
      </c>
      <c r="L382" s="167" t="s">
        <v>1206</v>
      </c>
      <c r="M382" s="168" t="s">
        <v>1204</v>
      </c>
      <c r="N382" s="169">
        <v>5.1999999999999998E-2</v>
      </c>
      <c r="O382" s="21">
        <f t="shared" si="180"/>
        <v>0.8</v>
      </c>
      <c r="P382" s="21" t="str">
        <f t="shared" si="181"/>
        <v>N</v>
      </c>
      <c r="Q382" s="22">
        <f t="shared" si="182"/>
        <v>42889.760000000002</v>
      </c>
      <c r="R382" s="8" t="str">
        <f t="shared" si="183"/>
        <v>N</v>
      </c>
      <c r="S382" s="23">
        <f t="shared" si="184"/>
        <v>1.6</v>
      </c>
      <c r="T382" s="24">
        <f t="shared" si="185"/>
        <v>20500</v>
      </c>
      <c r="U382" s="24">
        <f t="shared" si="186"/>
        <v>100000</v>
      </c>
      <c r="V382" s="24">
        <f t="shared" si="187"/>
        <v>257500</v>
      </c>
      <c r="W382" s="24">
        <f t="shared" si="188"/>
        <v>0</v>
      </c>
      <c r="X382" s="24">
        <f t="shared" si="189"/>
        <v>0</v>
      </c>
      <c r="Y382" s="24">
        <f t="shared" si="190"/>
        <v>0</v>
      </c>
      <c r="Z382" s="24">
        <f t="shared" si="191"/>
        <v>45120.027520000003</v>
      </c>
      <c r="AA382" s="25" t="str">
        <f t="shared" si="192"/>
        <v>N</v>
      </c>
      <c r="AB382" s="26">
        <f t="shared" si="193"/>
        <v>0.60000000000000009</v>
      </c>
      <c r="AC382" s="27">
        <f t="shared" si="194"/>
        <v>20500</v>
      </c>
      <c r="AD382" s="28">
        <f t="shared" si="195"/>
        <v>100000</v>
      </c>
      <c r="AE382" s="28">
        <f t="shared" si="196"/>
        <v>257500</v>
      </c>
      <c r="AF382" s="28">
        <f t="shared" si="197"/>
        <v>0</v>
      </c>
      <c r="AG382" s="28">
        <f t="shared" si="198"/>
        <v>0</v>
      </c>
      <c r="AH382" s="28">
        <f t="shared" si="199"/>
        <v>0</v>
      </c>
      <c r="AI382" s="28">
        <f t="shared" si="200"/>
        <v>47466.268951040009</v>
      </c>
      <c r="AJ382" s="29" t="str">
        <f t="shared" si="201"/>
        <v>N</v>
      </c>
      <c r="AK382" s="30">
        <f t="shared" si="202"/>
        <v>0</v>
      </c>
      <c r="AL382" s="31">
        <f t="shared" si="203"/>
        <v>20500</v>
      </c>
      <c r="AM382" s="31">
        <f t="shared" si="204"/>
        <v>100000</v>
      </c>
      <c r="AN382" s="31">
        <f t="shared" si="205"/>
        <v>257500</v>
      </c>
      <c r="AO382" s="31">
        <f t="shared" si="206"/>
        <v>0</v>
      </c>
      <c r="AP382" s="31">
        <f t="shared" si="207"/>
        <v>0</v>
      </c>
      <c r="AQ382" s="31">
        <f t="shared" si="208"/>
        <v>0</v>
      </c>
      <c r="AR382" s="31">
        <f t="shared" si="209"/>
        <v>0</v>
      </c>
      <c r="AS382" s="32">
        <f t="shared" si="210"/>
        <v>0</v>
      </c>
      <c r="AT382" s="33">
        <f t="shared" si="211"/>
        <v>20500</v>
      </c>
      <c r="AU382" s="33">
        <f t="shared" si="212"/>
        <v>100000</v>
      </c>
      <c r="AV382" s="33">
        <v>257500</v>
      </c>
      <c r="AW382" s="33">
        <f t="shared" si="213"/>
        <v>0</v>
      </c>
      <c r="AX382" s="33">
        <f t="shared" si="214"/>
        <v>0</v>
      </c>
      <c r="AY382" s="34">
        <f t="shared" si="215"/>
        <v>92586.296471040012</v>
      </c>
    </row>
    <row r="383" spans="1:51" ht="15.75" customHeight="1" x14ac:dyDescent="0.3">
      <c r="A383" s="166" t="s">
        <v>583</v>
      </c>
      <c r="B383" s="99">
        <v>15938</v>
      </c>
      <c r="C383" s="99">
        <v>16992.72</v>
      </c>
      <c r="D383" s="99">
        <v>75407.78</v>
      </c>
      <c r="E383" s="99">
        <v>68314.960000000006</v>
      </c>
      <c r="F383" s="121">
        <v>72000</v>
      </c>
      <c r="G383" s="120">
        <v>24444</v>
      </c>
      <c r="H383" s="182">
        <v>46294</v>
      </c>
      <c r="I383" s="182">
        <v>46317</v>
      </c>
      <c r="J383" s="166">
        <v>2</v>
      </c>
      <c r="K383" s="166">
        <v>0.7</v>
      </c>
      <c r="L383" s="167" t="s">
        <v>1207</v>
      </c>
      <c r="M383" s="168" t="s">
        <v>1203</v>
      </c>
      <c r="N383" s="169">
        <v>0.04</v>
      </c>
      <c r="O383" s="21">
        <f t="shared" si="180"/>
        <v>1.3</v>
      </c>
      <c r="P383" s="21" t="str">
        <f t="shared" si="181"/>
        <v>N</v>
      </c>
      <c r="Q383" s="22">
        <f t="shared" si="182"/>
        <v>32930.720000000001</v>
      </c>
      <c r="R383" s="8" t="str">
        <f t="shared" si="183"/>
        <v>N</v>
      </c>
      <c r="S383" s="23">
        <f t="shared" si="184"/>
        <v>1.7333333333333334</v>
      </c>
      <c r="T383" s="24">
        <f t="shared" si="185"/>
        <v>50000</v>
      </c>
      <c r="U383" s="24">
        <f t="shared" si="186"/>
        <v>200000</v>
      </c>
      <c r="V383" s="24">
        <f t="shared" si="187"/>
        <v>257500</v>
      </c>
      <c r="W383" s="24">
        <f t="shared" si="188"/>
        <v>25685.961600000002</v>
      </c>
      <c r="X383" s="24">
        <f t="shared" si="189"/>
        <v>0</v>
      </c>
      <c r="Y383" s="24">
        <f t="shared" si="190"/>
        <v>25685.961600000002</v>
      </c>
      <c r="Z383" s="24">
        <f t="shared" si="191"/>
        <v>8561.9872000000032</v>
      </c>
      <c r="AA383" s="25" t="str">
        <f t="shared" si="192"/>
        <v>N</v>
      </c>
      <c r="AB383" s="26">
        <f t="shared" si="193"/>
        <v>0.73333333333333339</v>
      </c>
      <c r="AC383" s="27">
        <f t="shared" si="194"/>
        <v>50000</v>
      </c>
      <c r="AD383" s="28">
        <f t="shared" si="195"/>
        <v>200000</v>
      </c>
      <c r="AE383" s="28">
        <f t="shared" si="196"/>
        <v>257500</v>
      </c>
      <c r="AF383" s="28">
        <f t="shared" si="197"/>
        <v>26713.400064000009</v>
      </c>
      <c r="AG383" s="28">
        <f t="shared" si="198"/>
        <v>0</v>
      </c>
      <c r="AH383" s="28">
        <f t="shared" si="199"/>
        <v>26713.400064000009</v>
      </c>
      <c r="AI383" s="28">
        <f t="shared" si="200"/>
        <v>8904.4666880000004</v>
      </c>
      <c r="AJ383" s="29" t="str">
        <f t="shared" si="201"/>
        <v>N</v>
      </c>
      <c r="AK383" s="30">
        <f t="shared" si="202"/>
        <v>0</v>
      </c>
      <c r="AL383" s="31">
        <f t="shared" si="203"/>
        <v>50000</v>
      </c>
      <c r="AM383" s="31">
        <f t="shared" si="204"/>
        <v>200000</v>
      </c>
      <c r="AN383" s="31">
        <f t="shared" si="205"/>
        <v>257500</v>
      </c>
      <c r="AO383" s="31">
        <f t="shared" si="206"/>
        <v>0</v>
      </c>
      <c r="AP383" s="31">
        <f t="shared" si="207"/>
        <v>0</v>
      </c>
      <c r="AQ383" s="31">
        <f t="shared" si="208"/>
        <v>0</v>
      </c>
      <c r="AR383" s="31">
        <f t="shared" si="209"/>
        <v>0</v>
      </c>
      <c r="AS383" s="32">
        <f t="shared" si="210"/>
        <v>0</v>
      </c>
      <c r="AT383" s="33">
        <f t="shared" si="211"/>
        <v>50000</v>
      </c>
      <c r="AU383" s="33">
        <f t="shared" si="212"/>
        <v>200000</v>
      </c>
      <c r="AV383" s="33">
        <v>257500</v>
      </c>
      <c r="AW383" s="33">
        <f t="shared" si="213"/>
        <v>0</v>
      </c>
      <c r="AX383" s="33">
        <f t="shared" si="214"/>
        <v>0</v>
      </c>
      <c r="AY383" s="34">
        <f t="shared" si="215"/>
        <v>17466.453888000004</v>
      </c>
    </row>
    <row r="384" spans="1:51" ht="15.75" customHeight="1" x14ac:dyDescent="0.3">
      <c r="A384" s="166" t="s">
        <v>584</v>
      </c>
      <c r="B384" s="99">
        <v>14843.83</v>
      </c>
      <c r="C384" s="99">
        <v>22000.2</v>
      </c>
      <c r="D384" s="99">
        <v>58506.17</v>
      </c>
      <c r="E384" s="99">
        <v>55259.76</v>
      </c>
      <c r="F384" s="121">
        <v>66000</v>
      </c>
      <c r="G384" s="120">
        <v>0</v>
      </c>
      <c r="H384" s="182">
        <v>46451</v>
      </c>
      <c r="I384" s="182">
        <v>46520</v>
      </c>
      <c r="J384" s="166">
        <v>4.9000000000000004</v>
      </c>
      <c r="K384" s="166">
        <v>4.7</v>
      </c>
      <c r="L384" s="167" t="s">
        <v>1207</v>
      </c>
      <c r="M384" s="168" t="s">
        <v>1204</v>
      </c>
      <c r="N384" s="169">
        <v>0.04</v>
      </c>
      <c r="O384" s="21">
        <f t="shared" si="180"/>
        <v>0.20000000000000018</v>
      </c>
      <c r="P384" s="21" t="str">
        <f t="shared" si="181"/>
        <v>N</v>
      </c>
      <c r="Q384" s="22">
        <f t="shared" si="182"/>
        <v>36844.03</v>
      </c>
      <c r="R384" s="8" t="str">
        <f t="shared" si="183"/>
        <v>N</v>
      </c>
      <c r="S384" s="23">
        <f t="shared" si="184"/>
        <v>0.40000000000000036</v>
      </c>
      <c r="T384" s="24">
        <f t="shared" si="185"/>
        <v>50000</v>
      </c>
      <c r="U384" s="24">
        <f t="shared" si="186"/>
        <v>200000</v>
      </c>
      <c r="V384" s="24">
        <f t="shared" si="187"/>
        <v>257500</v>
      </c>
      <c r="W384" s="24">
        <f t="shared" si="188"/>
        <v>19158.8956</v>
      </c>
      <c r="X384" s="24">
        <f t="shared" si="189"/>
        <v>0</v>
      </c>
      <c r="Y384" s="24">
        <f t="shared" si="190"/>
        <v>19158.8956</v>
      </c>
      <c r="Z384" s="24">
        <f t="shared" si="191"/>
        <v>19158.8956</v>
      </c>
      <c r="AA384" s="25" t="str">
        <f t="shared" si="192"/>
        <v>N</v>
      </c>
      <c r="AB384" s="26">
        <f t="shared" si="193"/>
        <v>0</v>
      </c>
      <c r="AC384" s="27">
        <f t="shared" si="194"/>
        <v>50000</v>
      </c>
      <c r="AD384" s="28">
        <f t="shared" si="195"/>
        <v>200000</v>
      </c>
      <c r="AE384" s="28">
        <f t="shared" si="196"/>
        <v>257500</v>
      </c>
      <c r="AF384" s="28">
        <f t="shared" si="197"/>
        <v>0</v>
      </c>
      <c r="AG384" s="28">
        <f t="shared" si="198"/>
        <v>0</v>
      </c>
      <c r="AH384" s="28">
        <f t="shared" si="199"/>
        <v>0</v>
      </c>
      <c r="AI384" s="28">
        <f t="shared" si="200"/>
        <v>0</v>
      </c>
      <c r="AJ384" s="29" t="str">
        <f t="shared" si="201"/>
        <v>N</v>
      </c>
      <c r="AK384" s="30">
        <f t="shared" si="202"/>
        <v>0</v>
      </c>
      <c r="AL384" s="31">
        <f t="shared" si="203"/>
        <v>50000</v>
      </c>
      <c r="AM384" s="31">
        <f t="shared" si="204"/>
        <v>200000</v>
      </c>
      <c r="AN384" s="31">
        <f t="shared" si="205"/>
        <v>257500</v>
      </c>
      <c r="AO384" s="31">
        <f t="shared" si="206"/>
        <v>0</v>
      </c>
      <c r="AP384" s="31">
        <f t="shared" si="207"/>
        <v>0</v>
      </c>
      <c r="AQ384" s="31">
        <f t="shared" si="208"/>
        <v>0</v>
      </c>
      <c r="AR384" s="31">
        <f t="shared" si="209"/>
        <v>0</v>
      </c>
      <c r="AS384" s="32">
        <f t="shared" si="210"/>
        <v>0</v>
      </c>
      <c r="AT384" s="33">
        <f t="shared" si="211"/>
        <v>50000</v>
      </c>
      <c r="AU384" s="33">
        <f t="shared" si="212"/>
        <v>200000</v>
      </c>
      <c r="AV384" s="33">
        <v>257500</v>
      </c>
      <c r="AW384" s="33">
        <f t="shared" si="213"/>
        <v>0</v>
      </c>
      <c r="AX384" s="33">
        <f t="shared" si="214"/>
        <v>0</v>
      </c>
      <c r="AY384" s="34">
        <f t="shared" si="215"/>
        <v>19158.8956</v>
      </c>
    </row>
    <row r="385" spans="1:51" ht="15.75" customHeight="1" x14ac:dyDescent="0.3">
      <c r="A385" s="166" t="s">
        <v>585</v>
      </c>
      <c r="B385" s="99">
        <v>10286.629999999999</v>
      </c>
      <c r="C385" s="99">
        <v>28826.41</v>
      </c>
      <c r="D385" s="99">
        <v>97892.61</v>
      </c>
      <c r="E385" s="99">
        <v>85739.09</v>
      </c>
      <c r="F385" s="121">
        <v>190000</v>
      </c>
      <c r="G385" s="120">
        <v>12500</v>
      </c>
      <c r="H385" s="182">
        <v>46394</v>
      </c>
      <c r="I385" s="182">
        <v>46423</v>
      </c>
      <c r="J385" s="166">
        <v>3.4</v>
      </c>
      <c r="K385" s="166">
        <v>1.5</v>
      </c>
      <c r="L385" s="167" t="s">
        <v>1207</v>
      </c>
      <c r="M385" s="168" t="s">
        <v>1203</v>
      </c>
      <c r="N385" s="169">
        <v>0.01</v>
      </c>
      <c r="O385" s="21">
        <f t="shared" si="180"/>
        <v>1.9</v>
      </c>
      <c r="P385" s="21" t="str">
        <f t="shared" si="181"/>
        <v>N</v>
      </c>
      <c r="Q385" s="22">
        <f t="shared" si="182"/>
        <v>39113.040000000001</v>
      </c>
      <c r="R385" s="8" t="str">
        <f t="shared" si="183"/>
        <v>N</v>
      </c>
      <c r="S385" s="23">
        <f t="shared" si="184"/>
        <v>2.5333333333333332</v>
      </c>
      <c r="T385" s="24">
        <f t="shared" si="185"/>
        <v>50000</v>
      </c>
      <c r="U385" s="24">
        <f t="shared" si="186"/>
        <v>200000</v>
      </c>
      <c r="V385" s="24">
        <f t="shared" si="187"/>
        <v>257500</v>
      </c>
      <c r="W385" s="24">
        <f t="shared" si="188"/>
        <v>29628.127800000002</v>
      </c>
      <c r="X385" s="24">
        <f t="shared" si="189"/>
        <v>0</v>
      </c>
      <c r="Y385" s="24">
        <f t="shared" si="190"/>
        <v>29628.127800000002</v>
      </c>
      <c r="Z385" s="24">
        <f t="shared" si="191"/>
        <v>9876.0426000000007</v>
      </c>
      <c r="AA385" s="25" t="str">
        <f t="shared" si="192"/>
        <v>N</v>
      </c>
      <c r="AB385" s="26">
        <f t="shared" si="193"/>
        <v>1.5333333333333332</v>
      </c>
      <c r="AC385" s="27">
        <f t="shared" si="194"/>
        <v>50000</v>
      </c>
      <c r="AD385" s="28">
        <f t="shared" si="195"/>
        <v>200000</v>
      </c>
      <c r="AE385" s="28">
        <f t="shared" si="196"/>
        <v>257500</v>
      </c>
      <c r="AF385" s="28">
        <f t="shared" si="197"/>
        <v>28403.904149999998</v>
      </c>
      <c r="AG385" s="28">
        <f t="shared" si="198"/>
        <v>0</v>
      </c>
      <c r="AH385" s="28">
        <f t="shared" si="199"/>
        <v>28403.904149999998</v>
      </c>
      <c r="AI385" s="28">
        <f t="shared" si="200"/>
        <v>11495.307954000007</v>
      </c>
      <c r="AJ385" s="29" t="str">
        <f t="shared" si="201"/>
        <v>N</v>
      </c>
      <c r="AK385" s="30">
        <f t="shared" si="202"/>
        <v>0.53333333333333321</v>
      </c>
      <c r="AL385" s="31">
        <f t="shared" si="203"/>
        <v>50000</v>
      </c>
      <c r="AM385" s="31">
        <f t="shared" si="204"/>
        <v>200000</v>
      </c>
      <c r="AN385" s="31">
        <f t="shared" si="205"/>
        <v>257500</v>
      </c>
      <c r="AO385" s="31">
        <f t="shared" si="206"/>
        <v>7100.9760374999996</v>
      </c>
      <c r="AP385" s="31">
        <f t="shared" si="207"/>
        <v>0</v>
      </c>
      <c r="AQ385" s="31">
        <f t="shared" si="208"/>
        <v>7100.9760374999996</v>
      </c>
      <c r="AR385" s="31">
        <f t="shared" si="209"/>
        <v>33197.228187540008</v>
      </c>
      <c r="AS385" s="32">
        <f t="shared" si="210"/>
        <v>0</v>
      </c>
      <c r="AT385" s="33">
        <f t="shared" si="211"/>
        <v>50000</v>
      </c>
      <c r="AU385" s="33">
        <f t="shared" si="212"/>
        <v>200000</v>
      </c>
      <c r="AV385" s="33">
        <v>257500</v>
      </c>
      <c r="AW385" s="33">
        <f t="shared" si="213"/>
        <v>0</v>
      </c>
      <c r="AX385" s="33">
        <f t="shared" si="214"/>
        <v>0</v>
      </c>
      <c r="AY385" s="34">
        <f t="shared" si="215"/>
        <v>54568.578741540012</v>
      </c>
    </row>
    <row r="386" spans="1:51" ht="15.75" customHeight="1" x14ac:dyDescent="0.3">
      <c r="A386" s="166" t="s">
        <v>586</v>
      </c>
      <c r="B386" s="99">
        <v>7716.16</v>
      </c>
      <c r="C386" s="99">
        <v>30354.44</v>
      </c>
      <c r="D386" s="99">
        <v>50289.46</v>
      </c>
      <c r="E386" s="99">
        <v>43488.58</v>
      </c>
      <c r="F386" s="121">
        <v>15000</v>
      </c>
      <c r="G386" s="120">
        <v>0</v>
      </c>
      <c r="H386" s="182">
        <v>46257</v>
      </c>
      <c r="I386" s="182">
        <v>46347</v>
      </c>
      <c r="J386" s="166">
        <v>4.0999999999999996</v>
      </c>
      <c r="K386" s="166">
        <v>3.1</v>
      </c>
      <c r="L386" s="167" t="s">
        <v>1206</v>
      </c>
      <c r="M386" s="168" t="s">
        <v>1204</v>
      </c>
      <c r="N386" s="169">
        <v>0.02</v>
      </c>
      <c r="O386" s="21">
        <f t="shared" si="180"/>
        <v>0.99999999999999956</v>
      </c>
      <c r="P386" s="21" t="str">
        <f t="shared" si="181"/>
        <v>N</v>
      </c>
      <c r="Q386" s="22">
        <f t="shared" si="182"/>
        <v>38070.6</v>
      </c>
      <c r="R386" s="8" t="str">
        <f t="shared" si="183"/>
        <v>N</v>
      </c>
      <c r="S386" s="23">
        <f t="shared" si="184"/>
        <v>1.9999999999999991</v>
      </c>
      <c r="T386" s="24">
        <f t="shared" si="185"/>
        <v>20500</v>
      </c>
      <c r="U386" s="24">
        <f t="shared" si="186"/>
        <v>100000</v>
      </c>
      <c r="V386" s="24">
        <f t="shared" si="187"/>
        <v>257500</v>
      </c>
      <c r="W386" s="24">
        <f t="shared" si="188"/>
        <v>10250</v>
      </c>
      <c r="X386" s="24">
        <f t="shared" si="189"/>
        <v>0</v>
      </c>
      <c r="Y386" s="24">
        <f t="shared" si="190"/>
        <v>10250</v>
      </c>
      <c r="Z386" s="24">
        <f t="shared" si="191"/>
        <v>28582.012000000002</v>
      </c>
      <c r="AA386" s="25" t="str">
        <f t="shared" si="192"/>
        <v>N</v>
      </c>
      <c r="AB386" s="26">
        <f t="shared" si="193"/>
        <v>0.99999999999999911</v>
      </c>
      <c r="AC386" s="27">
        <f t="shared" si="194"/>
        <v>20500</v>
      </c>
      <c r="AD386" s="28">
        <f t="shared" si="195"/>
        <v>100000</v>
      </c>
      <c r="AE386" s="28">
        <f t="shared" si="196"/>
        <v>257500</v>
      </c>
      <c r="AF386" s="28">
        <f t="shared" si="197"/>
        <v>10250</v>
      </c>
      <c r="AG386" s="28">
        <f t="shared" si="198"/>
        <v>0</v>
      </c>
      <c r="AH386" s="28">
        <f t="shared" si="199"/>
        <v>10250</v>
      </c>
      <c r="AI386" s="28">
        <f t="shared" si="200"/>
        <v>29358.652240000003</v>
      </c>
      <c r="AJ386" s="29" t="str">
        <f t="shared" si="201"/>
        <v>N</v>
      </c>
      <c r="AK386" s="30">
        <f t="shared" si="202"/>
        <v>0</v>
      </c>
      <c r="AL386" s="31">
        <f t="shared" si="203"/>
        <v>20500</v>
      </c>
      <c r="AM386" s="31">
        <f t="shared" si="204"/>
        <v>100000</v>
      </c>
      <c r="AN386" s="31">
        <f t="shared" si="205"/>
        <v>257500</v>
      </c>
      <c r="AO386" s="31">
        <f t="shared" si="206"/>
        <v>0</v>
      </c>
      <c r="AP386" s="31">
        <f t="shared" si="207"/>
        <v>0</v>
      </c>
      <c r="AQ386" s="31">
        <f t="shared" si="208"/>
        <v>0</v>
      </c>
      <c r="AR386" s="31">
        <f t="shared" si="209"/>
        <v>0</v>
      </c>
      <c r="AS386" s="32">
        <f t="shared" si="210"/>
        <v>0</v>
      </c>
      <c r="AT386" s="33">
        <f t="shared" si="211"/>
        <v>20500</v>
      </c>
      <c r="AU386" s="33">
        <f t="shared" si="212"/>
        <v>100000</v>
      </c>
      <c r="AV386" s="33">
        <v>257500</v>
      </c>
      <c r="AW386" s="33">
        <f t="shared" si="213"/>
        <v>0</v>
      </c>
      <c r="AX386" s="33">
        <f t="shared" si="214"/>
        <v>0</v>
      </c>
      <c r="AY386" s="34">
        <f t="shared" si="215"/>
        <v>57940.664240000006</v>
      </c>
    </row>
    <row r="387" spans="1:51" ht="15.75" customHeight="1" x14ac:dyDescent="0.3">
      <c r="A387" s="166" t="s">
        <v>587</v>
      </c>
      <c r="B387" s="99">
        <v>17366.62</v>
      </c>
      <c r="C387" s="99">
        <v>13261.85</v>
      </c>
      <c r="D387" s="99">
        <v>82414.17</v>
      </c>
      <c r="E387" s="99">
        <v>70672.7</v>
      </c>
      <c r="F387" s="121">
        <v>111000</v>
      </c>
      <c r="G387" s="124">
        <v>12500</v>
      </c>
      <c r="H387" s="182">
        <v>46241</v>
      </c>
      <c r="I387" s="182">
        <v>46280</v>
      </c>
      <c r="J387" s="166">
        <v>3.9</v>
      </c>
      <c r="K387" s="166">
        <v>0.5</v>
      </c>
      <c r="L387" s="167" t="s">
        <v>1206</v>
      </c>
      <c r="M387" s="168" t="s">
        <v>1205</v>
      </c>
      <c r="N387" s="169">
        <v>0</v>
      </c>
      <c r="O387" s="21">
        <f t="shared" si="180"/>
        <v>3.4</v>
      </c>
      <c r="P387" s="21" t="str">
        <f t="shared" si="181"/>
        <v>N</v>
      </c>
      <c r="Q387" s="22">
        <f t="shared" si="182"/>
        <v>30628.47</v>
      </c>
      <c r="R387" s="8" t="str">
        <f t="shared" si="183"/>
        <v>N</v>
      </c>
      <c r="S387" s="23">
        <f t="shared" si="184"/>
        <v>3.4</v>
      </c>
      <c r="T387" s="24">
        <f t="shared" si="185"/>
        <v>20500</v>
      </c>
      <c r="U387" s="24">
        <f t="shared" si="186"/>
        <v>100000</v>
      </c>
      <c r="V387" s="24">
        <f t="shared" si="187"/>
        <v>257500</v>
      </c>
      <c r="W387" s="24">
        <f t="shared" si="188"/>
        <v>17585.830000000002</v>
      </c>
      <c r="X387" s="24">
        <f t="shared" si="189"/>
        <v>0</v>
      </c>
      <c r="Y387" s="24">
        <f t="shared" si="190"/>
        <v>17585.830000000002</v>
      </c>
      <c r="Z387" s="24">
        <f t="shared" si="191"/>
        <v>13042.64</v>
      </c>
      <c r="AA387" s="25" t="str">
        <f t="shared" si="192"/>
        <v>N</v>
      </c>
      <c r="AB387" s="26">
        <f t="shared" si="193"/>
        <v>2.4</v>
      </c>
      <c r="AC387" s="27">
        <f t="shared" si="194"/>
        <v>20500</v>
      </c>
      <c r="AD387" s="28">
        <f t="shared" si="195"/>
        <v>100000</v>
      </c>
      <c r="AE387" s="28">
        <f t="shared" si="196"/>
        <v>257500</v>
      </c>
      <c r="AF387" s="28">
        <f t="shared" si="197"/>
        <v>0</v>
      </c>
      <c r="AG387" s="28">
        <f t="shared" si="198"/>
        <v>0</v>
      </c>
      <c r="AH387" s="28">
        <f t="shared" si="199"/>
        <v>0</v>
      </c>
      <c r="AI387" s="28">
        <f t="shared" si="200"/>
        <v>30628.47</v>
      </c>
      <c r="AJ387" s="29" t="str">
        <f t="shared" si="201"/>
        <v>N</v>
      </c>
      <c r="AK387" s="30">
        <f t="shared" si="202"/>
        <v>1.4</v>
      </c>
      <c r="AL387" s="31">
        <f t="shared" si="203"/>
        <v>20500</v>
      </c>
      <c r="AM387" s="31">
        <f t="shared" si="204"/>
        <v>100000</v>
      </c>
      <c r="AN387" s="31">
        <f t="shared" si="205"/>
        <v>257500</v>
      </c>
      <c r="AO387" s="31">
        <f t="shared" si="206"/>
        <v>0</v>
      </c>
      <c r="AP387" s="31">
        <f t="shared" si="207"/>
        <v>0</v>
      </c>
      <c r="AQ387" s="31">
        <f t="shared" si="208"/>
        <v>0</v>
      </c>
      <c r="AR387" s="31">
        <f t="shared" si="209"/>
        <v>30628.47</v>
      </c>
      <c r="AS387" s="32">
        <f t="shared" si="210"/>
        <v>0.39999999999999991</v>
      </c>
      <c r="AT387" s="33">
        <f t="shared" si="211"/>
        <v>20500</v>
      </c>
      <c r="AU387" s="33">
        <f t="shared" si="212"/>
        <v>100000</v>
      </c>
      <c r="AV387" s="33">
        <v>257500</v>
      </c>
      <c r="AW387" s="33">
        <f t="shared" si="213"/>
        <v>0</v>
      </c>
      <c r="AX387" s="33">
        <f t="shared" si="214"/>
        <v>30628.47</v>
      </c>
      <c r="AY387" s="34">
        <f t="shared" si="215"/>
        <v>104928.05</v>
      </c>
    </row>
    <row r="388" spans="1:51" ht="15.75" customHeight="1" x14ac:dyDescent="0.3">
      <c r="A388" s="166" t="s">
        <v>588</v>
      </c>
      <c r="B388" s="99">
        <v>18743.259999999998</v>
      </c>
      <c r="C388" s="99">
        <v>4825.4799999999996</v>
      </c>
      <c r="D388" s="99">
        <v>65846.289999999994</v>
      </c>
      <c r="E388" s="99">
        <v>54322.64</v>
      </c>
      <c r="F388" s="121">
        <v>100000</v>
      </c>
      <c r="G388" s="124">
        <v>12500</v>
      </c>
      <c r="H388" s="182">
        <v>46398</v>
      </c>
      <c r="I388" s="182">
        <v>46429</v>
      </c>
      <c r="J388" s="166">
        <v>4.8</v>
      </c>
      <c r="K388" s="166">
        <v>3.1</v>
      </c>
      <c r="L388" s="167" t="s">
        <v>1206</v>
      </c>
      <c r="M388" s="168" t="s">
        <v>1204</v>
      </c>
      <c r="N388" s="169">
        <v>0</v>
      </c>
      <c r="O388" s="21">
        <f t="shared" si="180"/>
        <v>1.6999999999999997</v>
      </c>
      <c r="P388" s="21" t="str">
        <f t="shared" si="181"/>
        <v>N</v>
      </c>
      <c r="Q388" s="22">
        <f t="shared" si="182"/>
        <v>23568.739999999998</v>
      </c>
      <c r="R388" s="8" t="str">
        <f t="shared" si="183"/>
        <v>N</v>
      </c>
      <c r="S388" s="23">
        <f t="shared" si="184"/>
        <v>3.3999999999999995</v>
      </c>
      <c r="T388" s="24">
        <f t="shared" si="185"/>
        <v>20500</v>
      </c>
      <c r="U388" s="24">
        <f t="shared" si="186"/>
        <v>100000</v>
      </c>
      <c r="V388" s="24">
        <f t="shared" si="187"/>
        <v>257500</v>
      </c>
      <c r="W388" s="24">
        <f t="shared" si="188"/>
        <v>10250</v>
      </c>
      <c r="X388" s="24">
        <f t="shared" si="189"/>
        <v>0</v>
      </c>
      <c r="Y388" s="24">
        <f t="shared" si="190"/>
        <v>10250</v>
      </c>
      <c r="Z388" s="24">
        <f t="shared" si="191"/>
        <v>13318.739999999998</v>
      </c>
      <c r="AA388" s="25" t="str">
        <f t="shared" si="192"/>
        <v>N</v>
      </c>
      <c r="AB388" s="26">
        <f t="shared" si="193"/>
        <v>2.3999999999999995</v>
      </c>
      <c r="AC388" s="27">
        <f t="shared" si="194"/>
        <v>20500</v>
      </c>
      <c r="AD388" s="28">
        <f t="shared" si="195"/>
        <v>100000</v>
      </c>
      <c r="AE388" s="28">
        <f t="shared" si="196"/>
        <v>257500</v>
      </c>
      <c r="AF388" s="28">
        <f t="shared" si="197"/>
        <v>10250</v>
      </c>
      <c r="AG388" s="28">
        <f t="shared" si="198"/>
        <v>0</v>
      </c>
      <c r="AH388" s="28">
        <f t="shared" si="199"/>
        <v>10250</v>
      </c>
      <c r="AI388" s="28">
        <f t="shared" si="200"/>
        <v>13318.739999999998</v>
      </c>
      <c r="AJ388" s="29" t="str">
        <f t="shared" si="201"/>
        <v>N</v>
      </c>
      <c r="AK388" s="30">
        <f t="shared" si="202"/>
        <v>1.3999999999999995</v>
      </c>
      <c r="AL388" s="31">
        <f t="shared" si="203"/>
        <v>20500</v>
      </c>
      <c r="AM388" s="31">
        <f t="shared" si="204"/>
        <v>100000</v>
      </c>
      <c r="AN388" s="31">
        <f t="shared" si="205"/>
        <v>257500</v>
      </c>
      <c r="AO388" s="31">
        <f t="shared" si="206"/>
        <v>1701.8550000000032</v>
      </c>
      <c r="AP388" s="31">
        <f t="shared" si="207"/>
        <v>0</v>
      </c>
      <c r="AQ388" s="31">
        <f t="shared" si="208"/>
        <v>1701.8550000000032</v>
      </c>
      <c r="AR388" s="31">
        <f t="shared" si="209"/>
        <v>21866.884999999995</v>
      </c>
      <c r="AS388" s="32">
        <f t="shared" si="210"/>
        <v>0.39999999999999947</v>
      </c>
      <c r="AT388" s="33">
        <f t="shared" si="211"/>
        <v>20500</v>
      </c>
      <c r="AU388" s="33">
        <f t="shared" si="212"/>
        <v>100000</v>
      </c>
      <c r="AV388" s="33">
        <v>257500</v>
      </c>
      <c r="AW388" s="33">
        <f t="shared" si="213"/>
        <v>5975.9275000000016</v>
      </c>
      <c r="AX388" s="33">
        <f t="shared" si="214"/>
        <v>17592.812499999996</v>
      </c>
      <c r="AY388" s="34">
        <f t="shared" si="215"/>
        <v>66097.177499999991</v>
      </c>
    </row>
    <row r="389" spans="1:51" ht="15.75" customHeight="1" x14ac:dyDescent="0.3">
      <c r="A389" s="166" t="s">
        <v>589</v>
      </c>
      <c r="B389" s="99">
        <v>13087.28</v>
      </c>
      <c r="C389" s="99">
        <v>3695.51</v>
      </c>
      <c r="D389" s="99">
        <v>80923.91</v>
      </c>
      <c r="E389" s="99">
        <v>68317.86</v>
      </c>
      <c r="F389" s="125">
        <v>51000</v>
      </c>
      <c r="G389" s="124">
        <v>12500</v>
      </c>
      <c r="H389" s="182">
        <v>46537</v>
      </c>
      <c r="I389" s="182">
        <v>46588</v>
      </c>
      <c r="J389" s="166">
        <v>2.1</v>
      </c>
      <c r="K389" s="166">
        <v>1.7</v>
      </c>
      <c r="L389" s="167" t="s">
        <v>1206</v>
      </c>
      <c r="M389" s="168" t="s">
        <v>1204</v>
      </c>
      <c r="N389" s="169">
        <v>0</v>
      </c>
      <c r="O389" s="21">
        <f t="shared" ref="O389:O452" si="216">MAX(0, J389-K389)</f>
        <v>0.40000000000000013</v>
      </c>
      <c r="P389" s="21" t="str">
        <f t="shared" ref="P389:P452" si="217">IF(
  AND(
    I389 &gt;= H389 - 10,
    I389 &lt;= DATE(2026,6,30),
    O389 &gt; 0
  ),
  "Y",
  "N"
)</f>
        <v>N</v>
      </c>
      <c r="Q389" s="22">
        <f t="shared" ref="Q389:Q452" si="218">B389+C389</f>
        <v>16782.79</v>
      </c>
      <c r="R389" s="8" t="str">
        <f t="shared" ref="R389:R452" si="219">IF(AND(P389="Y",O389&gt;0),"Y","N")</f>
        <v>N</v>
      </c>
      <c r="S389" s="23">
        <f t="shared" ref="S389:S452" si="220">MAX(0,(O389/M389))</f>
        <v>0.80000000000000027</v>
      </c>
      <c r="T389" s="24">
        <f t="shared" ref="T389:T452" si="221">IF(R389="Y",(20500+G389),IF(AND(R389="N",L389="G"),20500,IF(AND(R389="N",L389="P"),50000,IF(AND(R389="",L389="G"),20500,IF(AND(R389="",L389="P"),50000,"")))))</f>
        <v>20500</v>
      </c>
      <c r="U389" s="24">
        <f t="shared" ref="U389:U452" si="222">IF(AND(R389="Y",G389&gt;0),224000,IF(AND(R389="Y",G389=0),138500,IF(AND(R389="N",L389="G"),100000,IF(AND(R389="N",L389=""),100000,IF(AND(R389="N",L389="P"),200000,"")))))</f>
        <v>100000</v>
      </c>
      <c r="V389" s="24">
        <f t="shared" ref="V389:V452" si="223">IF(R389="Y",U389,IF(R389="N",257500,IF(R389="",257500,)))</f>
        <v>257500</v>
      </c>
      <c r="W389" s="24">
        <f t="shared" ref="W389:W452" si="224">IF(
  M389&lt;0.5,
  0,
  MAX(
    0,
    IF(
      S389=0,
      0,
      IF(
        R389="Y",
        MIN(Q389*(1+N389), T389, U389-E389, V389-E389),
        MIN(Q389*(1+N389), T389, U389-D389, V389-F389)
      )
    )
  ) * M389
)</f>
        <v>8391.3950000000004</v>
      </c>
      <c r="X389" s="24">
        <f t="shared" ref="X389:X452" si="225">IF(
  M389&lt;0.5,
  0,
  MAX(
    0,
    IF(
      S389=0,
      0,
      IF(
        R389="Y",
        (Q389*(1+N389)-W389),
        0
      )
    )
  ) * M389
)</f>
        <v>0</v>
      </c>
      <c r="Y389" s="24">
        <f t="shared" ref="Y389:Y452" si="226">W389+X389</f>
        <v>8391.3950000000004</v>
      </c>
      <c r="Z389" s="24">
        <f t="shared" ref="Z389:Z452" si="227">IF(S389=0, 0, MAX(0, (Q389*(1+N389))-Y389))</f>
        <v>8391.3950000000004</v>
      </c>
      <c r="AA389" s="25" t="str">
        <f t="shared" ref="AA389:AA452" si="228">IF(AND(P389="Y",O389&gt;1),"Y","N")</f>
        <v>N</v>
      </c>
      <c r="AB389" s="26">
        <f t="shared" ref="AB389:AB452" si="229">MAX(0,(S389-1))</f>
        <v>0</v>
      </c>
      <c r="AC389" s="27">
        <f t="shared" ref="AC389:AC452" si="230">IF(AA389="Y",(20500+G389),IF(AND(AA389="N",L389="G"),20500,IF(AND(AA389="N",L389="P"),50000,IF(AND(AA389="",L389="G"),20500,IF(AND(AA389="",L389="P"),50000,"")))))</f>
        <v>20500</v>
      </c>
      <c r="AD389" s="28">
        <f t="shared" ref="AD389:AD452" si="231">IF(AND(AA389="Y",G389&gt;0),224000,IF(AND(AA389="Y",G389=0),138500,IF(AND(AA389="N",L389="G"),100000,IF(AND(AA389="N",L389=""),100000,IF(AND(AA389="N",L389="P"),200000,"")))))</f>
        <v>100000</v>
      </c>
      <c r="AE389" s="28">
        <f t="shared" ref="AE389:AE452" si="232">IF(AA389="Y",AD389,IF(AA389="N",257500,IF(AA389="",257500,)))</f>
        <v>257500</v>
      </c>
      <c r="AF389" s="28">
        <f t="shared" ref="AF389:AF452" si="233">IF(
  M389&lt;0.5,
  0,
  MAX(
    0,
    IF(
      AB389=0,
      0,
      IF(
        AA389="Y",
        MIN(Q389*(1+N389)*(1+N389), AC389, AD389-E389-W389, AE389-E389-W389),
        MIN(Q389*(1+N389)*(1+N389), AC389, AD389-D389-W389, AE389-F389-W389)
      )
    )
  ) * M389
)</f>
        <v>0</v>
      </c>
      <c r="AG389" s="28">
        <f t="shared" ref="AG389:AG452" si="234">IF(
  M389&lt;0.5,
  0,
  MAX(
    0,
    IF(
      AB389=0,
      0,
      IF(
        AA389="Y",
        (Q389*(1+N389)*(1+N389)-AF389),
        0
      )
    )
  ) * M389
)</f>
        <v>0</v>
      </c>
      <c r="AH389" s="28">
        <f t="shared" ref="AH389:AH452" si="235">AF389+AG389</f>
        <v>0</v>
      </c>
      <c r="AI389" s="28">
        <f t="shared" ref="AI389:AI452" si="236">IF(AB389=0, 0, MAX(0, (Q389*(1+N389)*(1+N389)) - AH389))</f>
        <v>0</v>
      </c>
      <c r="AJ389" s="29" t="str">
        <f t="shared" ref="AJ389:AJ452" si="237">IF(AND(P389="Y",O389&gt;2),"Y","N")</f>
        <v>N</v>
      </c>
      <c r="AK389" s="30">
        <f t="shared" ref="AK389:AK452" si="238">MAX(0,(AB389-1))</f>
        <v>0</v>
      </c>
      <c r="AL389" s="31">
        <f t="shared" ref="AL389:AL452" si="239">IF(AJ389="Y",(20500+G389),IF(AND(AJ389="N",L389="G"),20500,IF(AND(AJ389="N",L389="P"),50000,IF(AND(AJ389="",L389="G"),20500,IF(AND(AJ389="",L389="P"),50000,"")))))</f>
        <v>20500</v>
      </c>
      <c r="AM389" s="31">
        <f t="shared" ref="AM389:AM452" si="240">IF(AND(AJ389="Y",G389&gt;0),224000,IF(AND(AJ389="Y",G389=0),138500,IF(AND(AJ389="N",L389="G"),100000,IF(AND(AJ389="N",L389=""),100000,IF(AND(AJ389="N",L389="P"),200000,"")))))</f>
        <v>100000</v>
      </c>
      <c r="AN389" s="31">
        <f t="shared" ref="AN389:AN452" si="241">IF(AJ389="Y",AM389,IF(AJ389="N",257500,IF(AJ389="",257500,)))</f>
        <v>257500</v>
      </c>
      <c r="AO389" s="31">
        <f t="shared" ref="AO389:AO452" si="242">IF(
  M389&lt;0.5,
  0,
  MAX(
    0,
    IF(
      AK389=0,
      0,
      IF(
        AJ389="Y",
        MIN(Q389*(1+N389)*(1+N389)*(1+N389), AL389, AM389-E389-W389-AF453, AN389-E389-W389-AF389),
        MIN(Q389*(1+N389)*(1+N389)*(1+N389), AL389, AM389-D389-W389-AF453, AN389-F389-W389-AF389)
      )
    )
  ) * M389
)</f>
        <v>0</v>
      </c>
      <c r="AP389" s="31">
        <f t="shared" ref="AP389:AP452" si="243">IF(
  M389&lt;0.5,
  0,
  MAX(
    0,
    IF(
      AK389=0,
      0,
      IF(
        AJ389="Y",
        (Q389*(1+N389)*(1+N389)*(1+N389)-AO389),
        0
      )
    )
  ) * M389
)</f>
        <v>0</v>
      </c>
      <c r="AQ389" s="31">
        <f t="shared" ref="AQ389:AQ452" si="244">AO389+AP389</f>
        <v>0</v>
      </c>
      <c r="AR389" s="31">
        <f t="shared" ref="AR389:AR452" si="245">IF(AK389=0, 0, MAX(0, (Q389*(1+N389)*(1+N389)*(1+N389)) - AQ389))</f>
        <v>0</v>
      </c>
      <c r="AS389" s="32">
        <f t="shared" ref="AS389:AS452" si="246">MAX(0,(AK389-1))</f>
        <v>0</v>
      </c>
      <c r="AT389" s="33">
        <f t="shared" ref="AT389:AT452" si="247">IF(L389="G", 20500, IF(L389="P", 50000, 0))</f>
        <v>20500</v>
      </c>
      <c r="AU389" s="33">
        <f t="shared" ref="AU389:AU452" si="248">IF(L389="G",100000,IF(L389="P",200000,""))</f>
        <v>100000</v>
      </c>
      <c r="AV389" s="33">
        <v>257500</v>
      </c>
      <c r="AW389" s="33">
        <f t="shared" ref="AW389:AW452" si="249">IF(
  M389&lt;0.5,
  0,
  MAX(
    0,
    IF(
      AS389=0,
      0,
      MIN(
        Q389*(1+N389)*(1+N389)*(1+N389)*(1+N389),
        AT389,
        AU389-D389-W389-AF389-AO389,
        AV389-F389-W389-AF389-AO389
      )
    )
  ) * M389
)</f>
        <v>0</v>
      </c>
      <c r="AX389" s="33">
        <f t="shared" ref="AX389:AX452" si="250">IF(AS389=0, 0, MAX(0, (Q389*(1+N389)*(1+N389)*(1+N389)*(1+N389)) - AW389))</f>
        <v>0</v>
      </c>
      <c r="AY389" s="34">
        <f t="shared" ref="AY389:AY452" si="251">Z389+AI389+AR389+AX389</f>
        <v>8391.3950000000004</v>
      </c>
    </row>
    <row r="390" spans="1:51" ht="15.75" customHeight="1" x14ac:dyDescent="0.3">
      <c r="A390" s="166" t="s">
        <v>590</v>
      </c>
      <c r="B390" s="99">
        <v>16159.98</v>
      </c>
      <c r="C390" s="99">
        <v>32028.68</v>
      </c>
      <c r="D390" s="99">
        <v>115488.62</v>
      </c>
      <c r="E390" s="99">
        <v>105834.65</v>
      </c>
      <c r="F390" s="125">
        <v>95000</v>
      </c>
      <c r="G390" s="124">
        <v>12500</v>
      </c>
      <c r="H390" s="182">
        <v>46255</v>
      </c>
      <c r="I390" s="182">
        <v>46284</v>
      </c>
      <c r="J390" s="166">
        <v>2.9</v>
      </c>
      <c r="K390" s="166">
        <v>1.6</v>
      </c>
      <c r="L390" s="167" t="s">
        <v>1206</v>
      </c>
      <c r="M390" s="168" t="s">
        <v>1205</v>
      </c>
      <c r="N390" s="169">
        <v>0.01</v>
      </c>
      <c r="O390" s="21">
        <f t="shared" si="216"/>
        <v>1.2999999999999998</v>
      </c>
      <c r="P390" s="21" t="str">
        <f t="shared" si="217"/>
        <v>N</v>
      </c>
      <c r="Q390" s="22">
        <f t="shared" si="218"/>
        <v>48188.66</v>
      </c>
      <c r="R390" s="8" t="str">
        <f t="shared" si="219"/>
        <v>N</v>
      </c>
      <c r="S390" s="23">
        <f t="shared" si="220"/>
        <v>1.2999999999999998</v>
      </c>
      <c r="T390" s="24">
        <f t="shared" si="221"/>
        <v>20500</v>
      </c>
      <c r="U390" s="24">
        <f t="shared" si="222"/>
        <v>100000</v>
      </c>
      <c r="V390" s="24">
        <f t="shared" si="223"/>
        <v>257500</v>
      </c>
      <c r="W390" s="24">
        <f t="shared" si="224"/>
        <v>0</v>
      </c>
      <c r="X390" s="24">
        <f t="shared" si="225"/>
        <v>0</v>
      </c>
      <c r="Y390" s="24">
        <f t="shared" si="226"/>
        <v>0</v>
      </c>
      <c r="Z390" s="24">
        <f t="shared" si="227"/>
        <v>48670.546600000001</v>
      </c>
      <c r="AA390" s="25" t="str">
        <f t="shared" si="228"/>
        <v>N</v>
      </c>
      <c r="AB390" s="26">
        <f t="shared" si="229"/>
        <v>0.29999999999999982</v>
      </c>
      <c r="AC390" s="27">
        <f t="shared" si="230"/>
        <v>20500</v>
      </c>
      <c r="AD390" s="28">
        <f t="shared" si="231"/>
        <v>100000</v>
      </c>
      <c r="AE390" s="28">
        <f t="shared" si="232"/>
        <v>257500</v>
      </c>
      <c r="AF390" s="28">
        <f t="shared" si="233"/>
        <v>0</v>
      </c>
      <c r="AG390" s="28">
        <f t="shared" si="234"/>
        <v>0</v>
      </c>
      <c r="AH390" s="28">
        <f t="shared" si="235"/>
        <v>0</v>
      </c>
      <c r="AI390" s="28">
        <f t="shared" si="236"/>
        <v>49157.252066000001</v>
      </c>
      <c r="AJ390" s="29" t="str">
        <f t="shared" si="237"/>
        <v>N</v>
      </c>
      <c r="AK390" s="30">
        <f t="shared" si="238"/>
        <v>0</v>
      </c>
      <c r="AL390" s="31">
        <f t="shared" si="239"/>
        <v>20500</v>
      </c>
      <c r="AM390" s="31">
        <f t="shared" si="240"/>
        <v>100000</v>
      </c>
      <c r="AN390" s="31">
        <f t="shared" si="241"/>
        <v>257500</v>
      </c>
      <c r="AO390" s="31">
        <f t="shared" si="242"/>
        <v>0</v>
      </c>
      <c r="AP390" s="31">
        <f t="shared" si="243"/>
        <v>0</v>
      </c>
      <c r="AQ390" s="31">
        <f t="shared" si="244"/>
        <v>0</v>
      </c>
      <c r="AR390" s="31">
        <f t="shared" si="245"/>
        <v>0</v>
      </c>
      <c r="AS390" s="32">
        <f t="shared" si="246"/>
        <v>0</v>
      </c>
      <c r="AT390" s="33">
        <f t="shared" si="247"/>
        <v>20500</v>
      </c>
      <c r="AU390" s="33">
        <f t="shared" si="248"/>
        <v>100000</v>
      </c>
      <c r="AV390" s="33">
        <v>257500</v>
      </c>
      <c r="AW390" s="33">
        <f t="shared" si="249"/>
        <v>0</v>
      </c>
      <c r="AX390" s="33">
        <f t="shared" si="250"/>
        <v>0</v>
      </c>
      <c r="AY390" s="34">
        <f t="shared" si="251"/>
        <v>97827.798666000002</v>
      </c>
    </row>
    <row r="391" spans="1:51" ht="15.75" customHeight="1" x14ac:dyDescent="0.3">
      <c r="A391" s="166" t="s">
        <v>591</v>
      </c>
      <c r="B391" s="99">
        <v>20248.419999999998</v>
      </c>
      <c r="C391" s="99">
        <v>9972.23</v>
      </c>
      <c r="D391" s="99">
        <v>60283.24</v>
      </c>
      <c r="E391" s="99">
        <v>54408.480000000003</v>
      </c>
      <c r="F391" s="125">
        <v>121000</v>
      </c>
      <c r="G391" s="124">
        <v>12500</v>
      </c>
      <c r="H391" s="182">
        <v>46211</v>
      </c>
      <c r="I391" s="182">
        <v>46296</v>
      </c>
      <c r="J391" s="166">
        <v>4.2</v>
      </c>
      <c r="K391" s="166">
        <v>1.4</v>
      </c>
      <c r="L391" s="167" t="s">
        <v>1206</v>
      </c>
      <c r="M391" s="168" t="s">
        <v>1204</v>
      </c>
      <c r="N391" s="169">
        <v>0.03</v>
      </c>
      <c r="O391" s="21">
        <f t="shared" si="216"/>
        <v>2.8000000000000003</v>
      </c>
      <c r="P391" s="21" t="str">
        <f t="shared" si="217"/>
        <v>N</v>
      </c>
      <c r="Q391" s="22">
        <f t="shared" si="218"/>
        <v>30220.649999999998</v>
      </c>
      <c r="R391" s="8" t="str">
        <f t="shared" si="219"/>
        <v>N</v>
      </c>
      <c r="S391" s="23">
        <f t="shared" si="220"/>
        <v>5.6000000000000005</v>
      </c>
      <c r="T391" s="24">
        <f t="shared" si="221"/>
        <v>20500</v>
      </c>
      <c r="U391" s="24">
        <f t="shared" si="222"/>
        <v>100000</v>
      </c>
      <c r="V391" s="24">
        <f t="shared" si="223"/>
        <v>257500</v>
      </c>
      <c r="W391" s="24">
        <f t="shared" si="224"/>
        <v>10250</v>
      </c>
      <c r="X391" s="24">
        <f t="shared" si="225"/>
        <v>0</v>
      </c>
      <c r="Y391" s="24">
        <f t="shared" si="226"/>
        <v>10250</v>
      </c>
      <c r="Z391" s="24">
        <f t="shared" si="227"/>
        <v>20877.269499999999</v>
      </c>
      <c r="AA391" s="25" t="str">
        <f t="shared" si="228"/>
        <v>N</v>
      </c>
      <c r="AB391" s="26">
        <f t="shared" si="229"/>
        <v>4.6000000000000005</v>
      </c>
      <c r="AC391" s="27">
        <f t="shared" si="230"/>
        <v>20500</v>
      </c>
      <c r="AD391" s="28">
        <f t="shared" si="231"/>
        <v>100000</v>
      </c>
      <c r="AE391" s="28">
        <f t="shared" si="232"/>
        <v>257500</v>
      </c>
      <c r="AF391" s="28">
        <f t="shared" si="233"/>
        <v>10250</v>
      </c>
      <c r="AG391" s="28">
        <f t="shared" si="234"/>
        <v>0</v>
      </c>
      <c r="AH391" s="28">
        <f t="shared" si="235"/>
        <v>10250</v>
      </c>
      <c r="AI391" s="28">
        <f t="shared" si="236"/>
        <v>21811.087584999997</v>
      </c>
      <c r="AJ391" s="29" t="str">
        <f t="shared" si="237"/>
        <v>N</v>
      </c>
      <c r="AK391" s="30">
        <f t="shared" si="238"/>
        <v>3.6000000000000005</v>
      </c>
      <c r="AL391" s="31">
        <f t="shared" si="239"/>
        <v>20500</v>
      </c>
      <c r="AM391" s="31">
        <f t="shared" si="240"/>
        <v>100000</v>
      </c>
      <c r="AN391" s="31">
        <f t="shared" si="241"/>
        <v>257500</v>
      </c>
      <c r="AO391" s="31">
        <f t="shared" si="242"/>
        <v>10250</v>
      </c>
      <c r="AP391" s="31">
        <f t="shared" si="243"/>
        <v>0</v>
      </c>
      <c r="AQ391" s="31">
        <f t="shared" si="244"/>
        <v>10250</v>
      </c>
      <c r="AR391" s="31">
        <f t="shared" si="245"/>
        <v>22772.920212550001</v>
      </c>
      <c r="AS391" s="32">
        <f t="shared" si="246"/>
        <v>2.6000000000000005</v>
      </c>
      <c r="AT391" s="33">
        <f t="shared" si="247"/>
        <v>20500</v>
      </c>
      <c r="AU391" s="33">
        <f t="shared" si="248"/>
        <v>100000</v>
      </c>
      <c r="AV391" s="33">
        <v>257500</v>
      </c>
      <c r="AW391" s="33">
        <f t="shared" si="249"/>
        <v>4483.380000000001</v>
      </c>
      <c r="AX391" s="33">
        <f t="shared" si="250"/>
        <v>29530.227818926502</v>
      </c>
      <c r="AY391" s="34">
        <f t="shared" si="251"/>
        <v>94991.505116476503</v>
      </c>
    </row>
    <row r="392" spans="1:51" ht="15.75" customHeight="1" x14ac:dyDescent="0.3">
      <c r="A392" s="166" t="s">
        <v>592</v>
      </c>
      <c r="B392" s="99">
        <v>6911.48</v>
      </c>
      <c r="C392" s="99">
        <v>6030.59</v>
      </c>
      <c r="D392" s="99">
        <v>61936.52</v>
      </c>
      <c r="E392" s="99">
        <v>47557.67</v>
      </c>
      <c r="F392" s="125">
        <v>126000</v>
      </c>
      <c r="G392" s="124">
        <v>12500</v>
      </c>
      <c r="H392" s="182">
        <v>46436</v>
      </c>
      <c r="I392" s="182">
        <v>46456</v>
      </c>
      <c r="J392" s="166">
        <v>1.6</v>
      </c>
      <c r="K392" s="166">
        <v>1.3</v>
      </c>
      <c r="L392" s="167" t="s">
        <v>1206</v>
      </c>
      <c r="M392" s="168" t="s">
        <v>1203</v>
      </c>
      <c r="N392" s="169">
        <v>2.7E-2</v>
      </c>
      <c r="O392" s="21">
        <f t="shared" si="216"/>
        <v>0.30000000000000004</v>
      </c>
      <c r="P392" s="21" t="str">
        <f t="shared" si="217"/>
        <v>N</v>
      </c>
      <c r="Q392" s="22">
        <f t="shared" si="218"/>
        <v>12942.07</v>
      </c>
      <c r="R392" s="8" t="str">
        <f t="shared" si="219"/>
        <v>N</v>
      </c>
      <c r="S392" s="23">
        <f t="shared" si="220"/>
        <v>0.40000000000000008</v>
      </c>
      <c r="T392" s="24">
        <f t="shared" si="221"/>
        <v>20500</v>
      </c>
      <c r="U392" s="24">
        <f t="shared" si="222"/>
        <v>100000</v>
      </c>
      <c r="V392" s="24">
        <f t="shared" si="223"/>
        <v>257500</v>
      </c>
      <c r="W392" s="24">
        <f t="shared" si="224"/>
        <v>9968.6294174999985</v>
      </c>
      <c r="X392" s="24">
        <f t="shared" si="225"/>
        <v>0</v>
      </c>
      <c r="Y392" s="24">
        <f t="shared" si="226"/>
        <v>9968.6294174999985</v>
      </c>
      <c r="Z392" s="24">
        <f t="shared" si="227"/>
        <v>3322.8764725000001</v>
      </c>
      <c r="AA392" s="25" t="str">
        <f t="shared" si="228"/>
        <v>N</v>
      </c>
      <c r="AB392" s="26">
        <f t="shared" si="229"/>
        <v>0</v>
      </c>
      <c r="AC392" s="27">
        <f t="shared" si="230"/>
        <v>20500</v>
      </c>
      <c r="AD392" s="28">
        <f t="shared" si="231"/>
        <v>100000</v>
      </c>
      <c r="AE392" s="28">
        <f t="shared" si="232"/>
        <v>257500</v>
      </c>
      <c r="AF392" s="28">
        <f t="shared" si="233"/>
        <v>0</v>
      </c>
      <c r="AG392" s="28">
        <f t="shared" si="234"/>
        <v>0</v>
      </c>
      <c r="AH392" s="28">
        <f t="shared" si="235"/>
        <v>0</v>
      </c>
      <c r="AI392" s="28">
        <f t="shared" si="236"/>
        <v>0</v>
      </c>
      <c r="AJ392" s="29" t="str">
        <f t="shared" si="237"/>
        <v>N</v>
      </c>
      <c r="AK392" s="30">
        <f t="shared" si="238"/>
        <v>0</v>
      </c>
      <c r="AL392" s="31">
        <f t="shared" si="239"/>
        <v>20500</v>
      </c>
      <c r="AM392" s="31">
        <f t="shared" si="240"/>
        <v>100000</v>
      </c>
      <c r="AN392" s="31">
        <f t="shared" si="241"/>
        <v>257500</v>
      </c>
      <c r="AO392" s="31">
        <f t="shared" si="242"/>
        <v>0</v>
      </c>
      <c r="AP392" s="31">
        <f t="shared" si="243"/>
        <v>0</v>
      </c>
      <c r="AQ392" s="31">
        <f t="shared" si="244"/>
        <v>0</v>
      </c>
      <c r="AR392" s="31">
        <f t="shared" si="245"/>
        <v>0</v>
      </c>
      <c r="AS392" s="32">
        <f t="shared" si="246"/>
        <v>0</v>
      </c>
      <c r="AT392" s="33">
        <f t="shared" si="247"/>
        <v>20500</v>
      </c>
      <c r="AU392" s="33">
        <f t="shared" si="248"/>
        <v>100000</v>
      </c>
      <c r="AV392" s="33">
        <v>257500</v>
      </c>
      <c r="AW392" s="33">
        <f t="shared" si="249"/>
        <v>0</v>
      </c>
      <c r="AX392" s="33">
        <f t="shared" si="250"/>
        <v>0</v>
      </c>
      <c r="AY392" s="34">
        <f t="shared" si="251"/>
        <v>3322.8764725000001</v>
      </c>
    </row>
    <row r="393" spans="1:51" ht="15.75" customHeight="1" x14ac:dyDescent="0.3">
      <c r="A393" s="166" t="s">
        <v>593</v>
      </c>
      <c r="B393" s="99">
        <v>6972.47</v>
      </c>
      <c r="C393" s="99">
        <v>18453.02</v>
      </c>
      <c r="D393" s="99">
        <v>81307.520000000004</v>
      </c>
      <c r="E393" s="99">
        <v>72827.28</v>
      </c>
      <c r="F393" s="125">
        <v>152000</v>
      </c>
      <c r="G393" s="124">
        <v>12500</v>
      </c>
      <c r="H393" s="182">
        <v>46409</v>
      </c>
      <c r="I393" s="182">
        <v>46476</v>
      </c>
      <c r="J393" s="166">
        <v>3.2</v>
      </c>
      <c r="K393" s="166">
        <v>2.7</v>
      </c>
      <c r="L393" s="167" t="s">
        <v>1206</v>
      </c>
      <c r="M393" s="168" t="s">
        <v>1204</v>
      </c>
      <c r="N393" s="169">
        <v>0.06</v>
      </c>
      <c r="O393" s="21">
        <f t="shared" si="216"/>
        <v>0.5</v>
      </c>
      <c r="P393" s="21" t="str">
        <f t="shared" si="217"/>
        <v>N</v>
      </c>
      <c r="Q393" s="22">
        <f t="shared" si="218"/>
        <v>25425.49</v>
      </c>
      <c r="R393" s="8" t="str">
        <f t="shared" si="219"/>
        <v>N</v>
      </c>
      <c r="S393" s="23">
        <f t="shared" si="220"/>
        <v>1</v>
      </c>
      <c r="T393" s="24">
        <f t="shared" si="221"/>
        <v>20500</v>
      </c>
      <c r="U393" s="24">
        <f t="shared" si="222"/>
        <v>100000</v>
      </c>
      <c r="V393" s="24">
        <f t="shared" si="223"/>
        <v>257500</v>
      </c>
      <c r="W393" s="24">
        <f t="shared" si="224"/>
        <v>9346.239999999998</v>
      </c>
      <c r="X393" s="24">
        <f t="shared" si="225"/>
        <v>0</v>
      </c>
      <c r="Y393" s="24">
        <f t="shared" si="226"/>
        <v>9346.239999999998</v>
      </c>
      <c r="Z393" s="24">
        <f t="shared" si="227"/>
        <v>17604.779400000007</v>
      </c>
      <c r="AA393" s="25" t="str">
        <f t="shared" si="228"/>
        <v>N</v>
      </c>
      <c r="AB393" s="26">
        <f t="shared" si="229"/>
        <v>0</v>
      </c>
      <c r="AC393" s="27">
        <f t="shared" si="230"/>
        <v>20500</v>
      </c>
      <c r="AD393" s="28">
        <f t="shared" si="231"/>
        <v>100000</v>
      </c>
      <c r="AE393" s="28">
        <f t="shared" si="232"/>
        <v>257500</v>
      </c>
      <c r="AF393" s="28">
        <f t="shared" si="233"/>
        <v>0</v>
      </c>
      <c r="AG393" s="28">
        <f t="shared" si="234"/>
        <v>0</v>
      </c>
      <c r="AH393" s="28">
        <f t="shared" si="235"/>
        <v>0</v>
      </c>
      <c r="AI393" s="28">
        <f t="shared" si="236"/>
        <v>0</v>
      </c>
      <c r="AJ393" s="29" t="str">
        <f t="shared" si="237"/>
        <v>N</v>
      </c>
      <c r="AK393" s="30">
        <f t="shared" si="238"/>
        <v>0</v>
      </c>
      <c r="AL393" s="31">
        <f t="shared" si="239"/>
        <v>20500</v>
      </c>
      <c r="AM393" s="31">
        <f t="shared" si="240"/>
        <v>100000</v>
      </c>
      <c r="AN393" s="31">
        <f t="shared" si="241"/>
        <v>257500</v>
      </c>
      <c r="AO393" s="31">
        <f t="shared" si="242"/>
        <v>0</v>
      </c>
      <c r="AP393" s="31">
        <f t="shared" si="243"/>
        <v>0</v>
      </c>
      <c r="AQ393" s="31">
        <f t="shared" si="244"/>
        <v>0</v>
      </c>
      <c r="AR393" s="31">
        <f t="shared" si="245"/>
        <v>0</v>
      </c>
      <c r="AS393" s="32">
        <f t="shared" si="246"/>
        <v>0</v>
      </c>
      <c r="AT393" s="33">
        <f t="shared" si="247"/>
        <v>20500</v>
      </c>
      <c r="AU393" s="33">
        <f t="shared" si="248"/>
        <v>100000</v>
      </c>
      <c r="AV393" s="33">
        <v>257500</v>
      </c>
      <c r="AW393" s="33">
        <f t="shared" si="249"/>
        <v>0</v>
      </c>
      <c r="AX393" s="33">
        <f t="shared" si="250"/>
        <v>0</v>
      </c>
      <c r="AY393" s="34">
        <f t="shared" si="251"/>
        <v>17604.779400000007</v>
      </c>
    </row>
    <row r="394" spans="1:51" ht="15.75" customHeight="1" x14ac:dyDescent="0.3">
      <c r="A394" s="166" t="s">
        <v>594</v>
      </c>
      <c r="B394" s="99">
        <v>17442.39</v>
      </c>
      <c r="C394" s="99">
        <v>33291.120000000003</v>
      </c>
      <c r="D394" s="99">
        <v>124225.1</v>
      </c>
      <c r="E394" s="99">
        <v>121742.69</v>
      </c>
      <c r="F394" s="125">
        <v>122000</v>
      </c>
      <c r="G394" s="124">
        <v>12500</v>
      </c>
      <c r="H394" s="182">
        <v>46431</v>
      </c>
      <c r="I394" s="182">
        <v>46509</v>
      </c>
      <c r="J394" s="166">
        <v>1.8</v>
      </c>
      <c r="K394" s="166">
        <v>1.4</v>
      </c>
      <c r="L394" s="167" t="s">
        <v>1206</v>
      </c>
      <c r="M394" s="168" t="s">
        <v>1203</v>
      </c>
      <c r="N394" s="169">
        <v>0.01</v>
      </c>
      <c r="O394" s="21">
        <f t="shared" si="216"/>
        <v>0.40000000000000013</v>
      </c>
      <c r="P394" s="21" t="str">
        <f t="shared" si="217"/>
        <v>N</v>
      </c>
      <c r="Q394" s="22">
        <f t="shared" si="218"/>
        <v>50733.51</v>
      </c>
      <c r="R394" s="8" t="str">
        <f t="shared" si="219"/>
        <v>N</v>
      </c>
      <c r="S394" s="23">
        <f t="shared" si="220"/>
        <v>0.53333333333333355</v>
      </c>
      <c r="T394" s="24">
        <f t="shared" si="221"/>
        <v>20500</v>
      </c>
      <c r="U394" s="24">
        <f t="shared" si="222"/>
        <v>100000</v>
      </c>
      <c r="V394" s="24">
        <f t="shared" si="223"/>
        <v>257500</v>
      </c>
      <c r="W394" s="24">
        <f t="shared" si="224"/>
        <v>0</v>
      </c>
      <c r="X394" s="24">
        <f t="shared" si="225"/>
        <v>0</v>
      </c>
      <c r="Y394" s="24">
        <f t="shared" si="226"/>
        <v>0</v>
      </c>
      <c r="Z394" s="24">
        <f t="shared" si="227"/>
        <v>51240.845100000006</v>
      </c>
      <c r="AA394" s="25" t="str">
        <f t="shared" si="228"/>
        <v>N</v>
      </c>
      <c r="AB394" s="26">
        <f t="shared" si="229"/>
        <v>0</v>
      </c>
      <c r="AC394" s="27">
        <f t="shared" si="230"/>
        <v>20500</v>
      </c>
      <c r="AD394" s="28">
        <f t="shared" si="231"/>
        <v>100000</v>
      </c>
      <c r="AE394" s="28">
        <f t="shared" si="232"/>
        <v>257500</v>
      </c>
      <c r="AF394" s="28">
        <f t="shared" si="233"/>
        <v>0</v>
      </c>
      <c r="AG394" s="28">
        <f t="shared" si="234"/>
        <v>0</v>
      </c>
      <c r="AH394" s="28">
        <f t="shared" si="235"/>
        <v>0</v>
      </c>
      <c r="AI394" s="28">
        <f t="shared" si="236"/>
        <v>0</v>
      </c>
      <c r="AJ394" s="29" t="str">
        <f t="shared" si="237"/>
        <v>N</v>
      </c>
      <c r="AK394" s="30">
        <f t="shared" si="238"/>
        <v>0</v>
      </c>
      <c r="AL394" s="31">
        <f t="shared" si="239"/>
        <v>20500</v>
      </c>
      <c r="AM394" s="31">
        <f t="shared" si="240"/>
        <v>100000</v>
      </c>
      <c r="AN394" s="31">
        <f t="shared" si="241"/>
        <v>257500</v>
      </c>
      <c r="AO394" s="31">
        <f t="shared" si="242"/>
        <v>0</v>
      </c>
      <c r="AP394" s="31">
        <f t="shared" si="243"/>
        <v>0</v>
      </c>
      <c r="AQ394" s="31">
        <f t="shared" si="244"/>
        <v>0</v>
      </c>
      <c r="AR394" s="31">
        <f t="shared" si="245"/>
        <v>0</v>
      </c>
      <c r="AS394" s="32">
        <f t="shared" si="246"/>
        <v>0</v>
      </c>
      <c r="AT394" s="33">
        <f t="shared" si="247"/>
        <v>20500</v>
      </c>
      <c r="AU394" s="33">
        <f t="shared" si="248"/>
        <v>100000</v>
      </c>
      <c r="AV394" s="33">
        <v>257500</v>
      </c>
      <c r="AW394" s="33">
        <f t="shared" si="249"/>
        <v>0</v>
      </c>
      <c r="AX394" s="33">
        <f t="shared" si="250"/>
        <v>0</v>
      </c>
      <c r="AY394" s="34">
        <f t="shared" si="251"/>
        <v>51240.845100000006</v>
      </c>
    </row>
    <row r="395" spans="1:51" ht="15.75" customHeight="1" x14ac:dyDescent="0.3">
      <c r="A395" s="166" t="s">
        <v>595</v>
      </c>
      <c r="B395" s="99">
        <v>18003.88</v>
      </c>
      <c r="C395" s="99">
        <v>24433.41</v>
      </c>
      <c r="D395" s="99">
        <v>111737.02</v>
      </c>
      <c r="E395" s="99">
        <v>106036.04</v>
      </c>
      <c r="F395" s="125">
        <v>120000</v>
      </c>
      <c r="G395" s="124">
        <v>0</v>
      </c>
      <c r="H395" s="182">
        <v>46508</v>
      </c>
      <c r="I395" s="182">
        <v>46548</v>
      </c>
      <c r="J395" s="166">
        <v>1.6</v>
      </c>
      <c r="K395" s="166">
        <v>0.6</v>
      </c>
      <c r="L395" s="167" t="s">
        <v>1206</v>
      </c>
      <c r="M395" s="168" t="s">
        <v>1204</v>
      </c>
      <c r="N395" s="169">
        <v>0.02</v>
      </c>
      <c r="O395" s="21">
        <f t="shared" si="216"/>
        <v>1</v>
      </c>
      <c r="P395" s="21" t="str">
        <f t="shared" si="217"/>
        <v>N</v>
      </c>
      <c r="Q395" s="22">
        <f t="shared" si="218"/>
        <v>42437.29</v>
      </c>
      <c r="R395" s="8" t="str">
        <f t="shared" si="219"/>
        <v>N</v>
      </c>
      <c r="S395" s="23">
        <f t="shared" si="220"/>
        <v>2</v>
      </c>
      <c r="T395" s="24">
        <f t="shared" si="221"/>
        <v>20500</v>
      </c>
      <c r="U395" s="24">
        <f t="shared" si="222"/>
        <v>100000</v>
      </c>
      <c r="V395" s="24">
        <f t="shared" si="223"/>
        <v>257500</v>
      </c>
      <c r="W395" s="24">
        <f t="shared" si="224"/>
        <v>0</v>
      </c>
      <c r="X395" s="24">
        <f t="shared" si="225"/>
        <v>0</v>
      </c>
      <c r="Y395" s="24">
        <f t="shared" si="226"/>
        <v>0</v>
      </c>
      <c r="Z395" s="24">
        <f t="shared" si="227"/>
        <v>43286.035800000005</v>
      </c>
      <c r="AA395" s="25" t="str">
        <f t="shared" si="228"/>
        <v>N</v>
      </c>
      <c r="AB395" s="26">
        <f t="shared" si="229"/>
        <v>1</v>
      </c>
      <c r="AC395" s="27">
        <f t="shared" si="230"/>
        <v>20500</v>
      </c>
      <c r="AD395" s="28">
        <f t="shared" si="231"/>
        <v>100000</v>
      </c>
      <c r="AE395" s="28">
        <f t="shared" si="232"/>
        <v>257500</v>
      </c>
      <c r="AF395" s="28">
        <f t="shared" si="233"/>
        <v>0</v>
      </c>
      <c r="AG395" s="28">
        <f t="shared" si="234"/>
        <v>0</v>
      </c>
      <c r="AH395" s="28">
        <f t="shared" si="235"/>
        <v>0</v>
      </c>
      <c r="AI395" s="28">
        <f t="shared" si="236"/>
        <v>44151.756516000009</v>
      </c>
      <c r="AJ395" s="29" t="str">
        <f t="shared" si="237"/>
        <v>N</v>
      </c>
      <c r="AK395" s="30">
        <f t="shared" si="238"/>
        <v>0</v>
      </c>
      <c r="AL395" s="31">
        <f t="shared" si="239"/>
        <v>20500</v>
      </c>
      <c r="AM395" s="31">
        <f t="shared" si="240"/>
        <v>100000</v>
      </c>
      <c r="AN395" s="31">
        <f t="shared" si="241"/>
        <v>257500</v>
      </c>
      <c r="AO395" s="31">
        <f t="shared" si="242"/>
        <v>0</v>
      </c>
      <c r="AP395" s="31">
        <f t="shared" si="243"/>
        <v>0</v>
      </c>
      <c r="AQ395" s="31">
        <f t="shared" si="244"/>
        <v>0</v>
      </c>
      <c r="AR395" s="31">
        <f t="shared" si="245"/>
        <v>0</v>
      </c>
      <c r="AS395" s="32">
        <f t="shared" si="246"/>
        <v>0</v>
      </c>
      <c r="AT395" s="33">
        <f t="shared" si="247"/>
        <v>20500</v>
      </c>
      <c r="AU395" s="33">
        <f t="shared" si="248"/>
        <v>100000</v>
      </c>
      <c r="AV395" s="33">
        <v>257500</v>
      </c>
      <c r="AW395" s="33">
        <f t="shared" si="249"/>
        <v>0</v>
      </c>
      <c r="AX395" s="33">
        <f t="shared" si="250"/>
        <v>0</v>
      </c>
      <c r="AY395" s="34">
        <f t="shared" si="251"/>
        <v>87437.792316000006</v>
      </c>
    </row>
    <row r="396" spans="1:51" ht="15.75" customHeight="1" x14ac:dyDescent="0.3">
      <c r="A396" s="166" t="s">
        <v>596</v>
      </c>
      <c r="B396" s="99">
        <v>20292.77</v>
      </c>
      <c r="C396" s="99">
        <v>6905.77</v>
      </c>
      <c r="D396" s="99">
        <v>97572.78</v>
      </c>
      <c r="E396" s="99">
        <v>92656.21</v>
      </c>
      <c r="F396" s="125">
        <v>221000</v>
      </c>
      <c r="G396" s="124">
        <v>12500</v>
      </c>
      <c r="H396" s="182">
        <v>46530</v>
      </c>
      <c r="I396" s="182">
        <v>46592</v>
      </c>
      <c r="J396" s="166">
        <v>2.5</v>
      </c>
      <c r="K396" s="166">
        <v>0.3</v>
      </c>
      <c r="L396" s="167" t="s">
        <v>1206</v>
      </c>
      <c r="M396" s="168" t="s">
        <v>1203</v>
      </c>
      <c r="N396" s="169">
        <v>0.02</v>
      </c>
      <c r="O396" s="21">
        <f t="shared" si="216"/>
        <v>2.2000000000000002</v>
      </c>
      <c r="P396" s="21" t="str">
        <f t="shared" si="217"/>
        <v>N</v>
      </c>
      <c r="Q396" s="22">
        <f t="shared" si="218"/>
        <v>27198.54</v>
      </c>
      <c r="R396" s="8" t="str">
        <f t="shared" si="219"/>
        <v>N</v>
      </c>
      <c r="S396" s="23">
        <f t="shared" si="220"/>
        <v>2.9333333333333336</v>
      </c>
      <c r="T396" s="24">
        <f t="shared" si="221"/>
        <v>20500</v>
      </c>
      <c r="U396" s="24">
        <f t="shared" si="222"/>
        <v>100000</v>
      </c>
      <c r="V396" s="24">
        <f t="shared" si="223"/>
        <v>257500</v>
      </c>
      <c r="W396" s="24">
        <f t="shared" si="224"/>
        <v>1820.4150000000009</v>
      </c>
      <c r="X396" s="24">
        <f t="shared" si="225"/>
        <v>0</v>
      </c>
      <c r="Y396" s="24">
        <f t="shared" si="226"/>
        <v>1820.4150000000009</v>
      </c>
      <c r="Z396" s="24">
        <f t="shared" si="227"/>
        <v>25922.095799999999</v>
      </c>
      <c r="AA396" s="25" t="str">
        <f t="shared" si="228"/>
        <v>N</v>
      </c>
      <c r="AB396" s="26">
        <f t="shared" si="229"/>
        <v>1.9333333333333336</v>
      </c>
      <c r="AC396" s="27">
        <f t="shared" si="230"/>
        <v>20500</v>
      </c>
      <c r="AD396" s="28">
        <f t="shared" si="231"/>
        <v>100000</v>
      </c>
      <c r="AE396" s="28">
        <f t="shared" si="232"/>
        <v>257500</v>
      </c>
      <c r="AF396" s="28">
        <f t="shared" si="233"/>
        <v>455.10375000000022</v>
      </c>
      <c r="AG396" s="28">
        <f t="shared" si="234"/>
        <v>0</v>
      </c>
      <c r="AH396" s="28">
        <f t="shared" si="235"/>
        <v>455.10375000000022</v>
      </c>
      <c r="AI396" s="28">
        <f t="shared" si="236"/>
        <v>27842.257266000001</v>
      </c>
      <c r="AJ396" s="29" t="str">
        <f t="shared" si="237"/>
        <v>N</v>
      </c>
      <c r="AK396" s="30">
        <f t="shared" si="238"/>
        <v>0.93333333333333357</v>
      </c>
      <c r="AL396" s="31">
        <f t="shared" si="239"/>
        <v>20500</v>
      </c>
      <c r="AM396" s="31">
        <f t="shared" si="240"/>
        <v>100000</v>
      </c>
      <c r="AN396" s="31">
        <f t="shared" si="241"/>
        <v>257500</v>
      </c>
      <c r="AO396" s="31">
        <f t="shared" si="242"/>
        <v>0</v>
      </c>
      <c r="AP396" s="31">
        <f t="shared" si="243"/>
        <v>0</v>
      </c>
      <c r="AQ396" s="31">
        <f t="shared" si="244"/>
        <v>0</v>
      </c>
      <c r="AR396" s="31">
        <f t="shared" si="245"/>
        <v>28863.308236320001</v>
      </c>
      <c r="AS396" s="32">
        <f t="shared" si="246"/>
        <v>0</v>
      </c>
      <c r="AT396" s="33">
        <f t="shared" si="247"/>
        <v>20500</v>
      </c>
      <c r="AU396" s="33">
        <f t="shared" si="248"/>
        <v>100000</v>
      </c>
      <c r="AV396" s="33">
        <v>257500</v>
      </c>
      <c r="AW396" s="33">
        <f t="shared" si="249"/>
        <v>0</v>
      </c>
      <c r="AX396" s="33">
        <f t="shared" si="250"/>
        <v>0</v>
      </c>
      <c r="AY396" s="34">
        <f t="shared" si="251"/>
        <v>82627.66130231999</v>
      </c>
    </row>
    <row r="397" spans="1:51" ht="15.75" customHeight="1" x14ac:dyDescent="0.3">
      <c r="A397" s="166" t="s">
        <v>597</v>
      </c>
      <c r="B397" s="99">
        <v>20253.3</v>
      </c>
      <c r="C397" s="99">
        <v>7352.79</v>
      </c>
      <c r="D397" s="99">
        <v>86399.679999999993</v>
      </c>
      <c r="E397" s="99">
        <v>74119.649999999994</v>
      </c>
      <c r="F397" s="125">
        <v>150000</v>
      </c>
      <c r="G397" s="124">
        <v>0</v>
      </c>
      <c r="H397" s="182">
        <v>46567</v>
      </c>
      <c r="I397" s="182">
        <v>46627</v>
      </c>
      <c r="J397" s="166">
        <v>3.1</v>
      </c>
      <c r="K397" s="166">
        <v>1.6</v>
      </c>
      <c r="L397" s="167" t="s">
        <v>1207</v>
      </c>
      <c r="M397" s="168" t="s">
        <v>1205</v>
      </c>
      <c r="N397" s="169">
        <v>0.02</v>
      </c>
      <c r="O397" s="21">
        <f t="shared" si="216"/>
        <v>1.5</v>
      </c>
      <c r="P397" s="21" t="str">
        <f t="shared" si="217"/>
        <v>N</v>
      </c>
      <c r="Q397" s="22">
        <f t="shared" si="218"/>
        <v>27606.09</v>
      </c>
      <c r="R397" s="8" t="str">
        <f t="shared" si="219"/>
        <v>N</v>
      </c>
      <c r="S397" s="23">
        <f t="shared" si="220"/>
        <v>1.5</v>
      </c>
      <c r="T397" s="24">
        <f t="shared" si="221"/>
        <v>50000</v>
      </c>
      <c r="U397" s="24">
        <f t="shared" si="222"/>
        <v>200000</v>
      </c>
      <c r="V397" s="24">
        <f t="shared" si="223"/>
        <v>257500</v>
      </c>
      <c r="W397" s="24">
        <f t="shared" si="224"/>
        <v>28158.211800000001</v>
      </c>
      <c r="X397" s="24">
        <f t="shared" si="225"/>
        <v>0</v>
      </c>
      <c r="Y397" s="24">
        <f t="shared" si="226"/>
        <v>28158.211800000001</v>
      </c>
      <c r="Z397" s="24">
        <f t="shared" si="227"/>
        <v>0</v>
      </c>
      <c r="AA397" s="25" t="str">
        <f t="shared" si="228"/>
        <v>N</v>
      </c>
      <c r="AB397" s="26">
        <f t="shared" si="229"/>
        <v>0.5</v>
      </c>
      <c r="AC397" s="27">
        <f t="shared" si="230"/>
        <v>50000</v>
      </c>
      <c r="AD397" s="28">
        <f t="shared" si="231"/>
        <v>200000</v>
      </c>
      <c r="AE397" s="28">
        <f t="shared" si="232"/>
        <v>257500</v>
      </c>
      <c r="AF397" s="28">
        <f t="shared" si="233"/>
        <v>28721.376036000001</v>
      </c>
      <c r="AG397" s="28">
        <f t="shared" si="234"/>
        <v>0</v>
      </c>
      <c r="AH397" s="28">
        <f t="shared" si="235"/>
        <v>28721.376036000001</v>
      </c>
      <c r="AI397" s="28">
        <f t="shared" si="236"/>
        <v>0</v>
      </c>
      <c r="AJ397" s="29" t="str">
        <f t="shared" si="237"/>
        <v>N</v>
      </c>
      <c r="AK397" s="30">
        <f t="shared" si="238"/>
        <v>0</v>
      </c>
      <c r="AL397" s="31">
        <f t="shared" si="239"/>
        <v>50000</v>
      </c>
      <c r="AM397" s="31">
        <f t="shared" si="240"/>
        <v>200000</v>
      </c>
      <c r="AN397" s="31">
        <f t="shared" si="241"/>
        <v>257500</v>
      </c>
      <c r="AO397" s="31">
        <f t="shared" si="242"/>
        <v>0</v>
      </c>
      <c r="AP397" s="31">
        <f t="shared" si="243"/>
        <v>0</v>
      </c>
      <c r="AQ397" s="31">
        <f t="shared" si="244"/>
        <v>0</v>
      </c>
      <c r="AR397" s="31">
        <f t="shared" si="245"/>
        <v>0</v>
      </c>
      <c r="AS397" s="32">
        <f t="shared" si="246"/>
        <v>0</v>
      </c>
      <c r="AT397" s="33">
        <f t="shared" si="247"/>
        <v>50000</v>
      </c>
      <c r="AU397" s="33">
        <f t="shared" si="248"/>
        <v>200000</v>
      </c>
      <c r="AV397" s="33">
        <v>257500</v>
      </c>
      <c r="AW397" s="33">
        <f t="shared" si="249"/>
        <v>0</v>
      </c>
      <c r="AX397" s="33">
        <f t="shared" si="250"/>
        <v>0</v>
      </c>
      <c r="AY397" s="34">
        <f t="shared" si="251"/>
        <v>0</v>
      </c>
    </row>
    <row r="398" spans="1:51" ht="15.75" customHeight="1" x14ac:dyDescent="0.3">
      <c r="A398" s="166" t="s">
        <v>598</v>
      </c>
      <c r="B398" s="99">
        <v>15133.2</v>
      </c>
      <c r="C398" s="99">
        <v>3411.53</v>
      </c>
      <c r="D398" s="99">
        <v>29930.23</v>
      </c>
      <c r="E398" s="99">
        <v>23783.32</v>
      </c>
      <c r="F398" s="125">
        <v>70000</v>
      </c>
      <c r="G398" s="124">
        <v>26667</v>
      </c>
      <c r="H398" s="182">
        <v>46452</v>
      </c>
      <c r="I398" s="182">
        <v>46466</v>
      </c>
      <c r="J398" s="166">
        <v>2.7</v>
      </c>
      <c r="K398" s="166">
        <v>2.5</v>
      </c>
      <c r="L398" s="167" t="s">
        <v>1207</v>
      </c>
      <c r="M398" s="168" t="s">
        <v>1205</v>
      </c>
      <c r="N398" s="169">
        <v>0.04</v>
      </c>
      <c r="O398" s="21">
        <f t="shared" si="216"/>
        <v>0.20000000000000018</v>
      </c>
      <c r="P398" s="21" t="str">
        <f t="shared" si="217"/>
        <v>N</v>
      </c>
      <c r="Q398" s="22">
        <f t="shared" si="218"/>
        <v>18544.73</v>
      </c>
      <c r="R398" s="8" t="str">
        <f t="shared" si="219"/>
        <v>N</v>
      </c>
      <c r="S398" s="23">
        <f t="shared" si="220"/>
        <v>0.20000000000000018</v>
      </c>
      <c r="T398" s="24">
        <f t="shared" si="221"/>
        <v>50000</v>
      </c>
      <c r="U398" s="24">
        <f t="shared" si="222"/>
        <v>200000</v>
      </c>
      <c r="V398" s="24">
        <f t="shared" si="223"/>
        <v>257500</v>
      </c>
      <c r="W398" s="24">
        <f t="shared" si="224"/>
        <v>19286.519199999999</v>
      </c>
      <c r="X398" s="24">
        <f t="shared" si="225"/>
        <v>0</v>
      </c>
      <c r="Y398" s="24">
        <f t="shared" si="226"/>
        <v>19286.519199999999</v>
      </c>
      <c r="Z398" s="24">
        <f t="shared" si="227"/>
        <v>0</v>
      </c>
      <c r="AA398" s="25" t="str">
        <f t="shared" si="228"/>
        <v>N</v>
      </c>
      <c r="AB398" s="26">
        <f t="shared" si="229"/>
        <v>0</v>
      </c>
      <c r="AC398" s="27">
        <f t="shared" si="230"/>
        <v>50000</v>
      </c>
      <c r="AD398" s="28">
        <f t="shared" si="231"/>
        <v>200000</v>
      </c>
      <c r="AE398" s="28">
        <f t="shared" si="232"/>
        <v>257500</v>
      </c>
      <c r="AF398" s="28">
        <f t="shared" si="233"/>
        <v>0</v>
      </c>
      <c r="AG398" s="28">
        <f t="shared" si="234"/>
        <v>0</v>
      </c>
      <c r="AH398" s="28">
        <f t="shared" si="235"/>
        <v>0</v>
      </c>
      <c r="AI398" s="28">
        <f t="shared" si="236"/>
        <v>0</v>
      </c>
      <c r="AJ398" s="29" t="str">
        <f t="shared" si="237"/>
        <v>N</v>
      </c>
      <c r="AK398" s="30">
        <f t="shared" si="238"/>
        <v>0</v>
      </c>
      <c r="AL398" s="31">
        <f t="shared" si="239"/>
        <v>50000</v>
      </c>
      <c r="AM398" s="31">
        <f t="shared" si="240"/>
        <v>200000</v>
      </c>
      <c r="AN398" s="31">
        <f t="shared" si="241"/>
        <v>257500</v>
      </c>
      <c r="AO398" s="31">
        <f t="shared" si="242"/>
        <v>0</v>
      </c>
      <c r="AP398" s="31">
        <f t="shared" si="243"/>
        <v>0</v>
      </c>
      <c r="AQ398" s="31">
        <f t="shared" si="244"/>
        <v>0</v>
      </c>
      <c r="AR398" s="31">
        <f t="shared" si="245"/>
        <v>0</v>
      </c>
      <c r="AS398" s="32">
        <f t="shared" si="246"/>
        <v>0</v>
      </c>
      <c r="AT398" s="33">
        <f t="shared" si="247"/>
        <v>50000</v>
      </c>
      <c r="AU398" s="33">
        <f t="shared" si="248"/>
        <v>200000</v>
      </c>
      <c r="AV398" s="33">
        <v>257500</v>
      </c>
      <c r="AW398" s="33">
        <f t="shared" si="249"/>
        <v>0</v>
      </c>
      <c r="AX398" s="33">
        <f t="shared" si="250"/>
        <v>0</v>
      </c>
      <c r="AY398" s="34">
        <f t="shared" si="251"/>
        <v>0</v>
      </c>
    </row>
    <row r="399" spans="1:51" ht="15.75" customHeight="1" x14ac:dyDescent="0.3">
      <c r="A399" s="166" t="s">
        <v>599</v>
      </c>
      <c r="B399" s="99">
        <v>8617.26</v>
      </c>
      <c r="C399" s="99">
        <v>21171</v>
      </c>
      <c r="D399" s="99">
        <v>88984.06</v>
      </c>
      <c r="E399" s="99">
        <v>76644.78</v>
      </c>
      <c r="F399" s="125">
        <v>80000</v>
      </c>
      <c r="G399" s="124">
        <v>0</v>
      </c>
      <c r="H399" s="182">
        <v>46319</v>
      </c>
      <c r="I399" s="182">
        <v>46392</v>
      </c>
      <c r="J399" s="166">
        <v>2.2999999999999998</v>
      </c>
      <c r="K399" s="166">
        <v>1.6</v>
      </c>
      <c r="L399" s="167" t="s">
        <v>1207</v>
      </c>
      <c r="M399" s="168" t="s">
        <v>1203</v>
      </c>
      <c r="N399" s="169">
        <v>0.04</v>
      </c>
      <c r="O399" s="21">
        <f t="shared" si="216"/>
        <v>0.69999999999999973</v>
      </c>
      <c r="P399" s="21" t="str">
        <f t="shared" si="217"/>
        <v>N</v>
      </c>
      <c r="Q399" s="22">
        <f t="shared" si="218"/>
        <v>29788.260000000002</v>
      </c>
      <c r="R399" s="8" t="str">
        <f t="shared" si="219"/>
        <v>N</v>
      </c>
      <c r="S399" s="23">
        <f t="shared" si="220"/>
        <v>0.93333333333333302</v>
      </c>
      <c r="T399" s="24">
        <f t="shared" si="221"/>
        <v>50000</v>
      </c>
      <c r="U399" s="24">
        <f t="shared" si="222"/>
        <v>200000</v>
      </c>
      <c r="V399" s="24">
        <f t="shared" si="223"/>
        <v>257500</v>
      </c>
      <c r="W399" s="24">
        <f t="shared" si="224"/>
        <v>23234.842800000002</v>
      </c>
      <c r="X399" s="24">
        <f t="shared" si="225"/>
        <v>0</v>
      </c>
      <c r="Y399" s="24">
        <f t="shared" si="226"/>
        <v>23234.842800000002</v>
      </c>
      <c r="Z399" s="24">
        <f t="shared" si="227"/>
        <v>7744.9475999999995</v>
      </c>
      <c r="AA399" s="25" t="str">
        <f t="shared" si="228"/>
        <v>N</v>
      </c>
      <c r="AB399" s="26">
        <f t="shared" si="229"/>
        <v>0</v>
      </c>
      <c r="AC399" s="27">
        <f t="shared" si="230"/>
        <v>50000</v>
      </c>
      <c r="AD399" s="28">
        <f t="shared" si="231"/>
        <v>200000</v>
      </c>
      <c r="AE399" s="28">
        <f t="shared" si="232"/>
        <v>257500</v>
      </c>
      <c r="AF399" s="28">
        <f t="shared" si="233"/>
        <v>0</v>
      </c>
      <c r="AG399" s="28">
        <f t="shared" si="234"/>
        <v>0</v>
      </c>
      <c r="AH399" s="28">
        <f t="shared" si="235"/>
        <v>0</v>
      </c>
      <c r="AI399" s="28">
        <f t="shared" si="236"/>
        <v>0</v>
      </c>
      <c r="AJ399" s="29" t="str">
        <f t="shared" si="237"/>
        <v>N</v>
      </c>
      <c r="AK399" s="30">
        <f t="shared" si="238"/>
        <v>0</v>
      </c>
      <c r="AL399" s="31">
        <f t="shared" si="239"/>
        <v>50000</v>
      </c>
      <c r="AM399" s="31">
        <f t="shared" si="240"/>
        <v>200000</v>
      </c>
      <c r="AN399" s="31">
        <f t="shared" si="241"/>
        <v>257500</v>
      </c>
      <c r="AO399" s="31">
        <f t="shared" si="242"/>
        <v>0</v>
      </c>
      <c r="AP399" s="31">
        <f t="shared" si="243"/>
        <v>0</v>
      </c>
      <c r="AQ399" s="31">
        <f t="shared" si="244"/>
        <v>0</v>
      </c>
      <c r="AR399" s="31">
        <f t="shared" si="245"/>
        <v>0</v>
      </c>
      <c r="AS399" s="32">
        <f t="shared" si="246"/>
        <v>0</v>
      </c>
      <c r="AT399" s="33">
        <f t="shared" si="247"/>
        <v>50000</v>
      </c>
      <c r="AU399" s="33">
        <f t="shared" si="248"/>
        <v>200000</v>
      </c>
      <c r="AV399" s="33">
        <v>257500</v>
      </c>
      <c r="AW399" s="33">
        <f t="shared" si="249"/>
        <v>0</v>
      </c>
      <c r="AX399" s="33">
        <f t="shared" si="250"/>
        <v>0</v>
      </c>
      <c r="AY399" s="34">
        <f t="shared" si="251"/>
        <v>7744.9475999999995</v>
      </c>
    </row>
    <row r="400" spans="1:51" ht="15.75" customHeight="1" x14ac:dyDescent="0.3">
      <c r="A400" s="166" t="s">
        <v>600</v>
      </c>
      <c r="B400" s="99">
        <v>19277.330000000002</v>
      </c>
      <c r="C400" s="99">
        <v>34001.54</v>
      </c>
      <c r="D400" s="99">
        <v>102613.5</v>
      </c>
      <c r="E400" s="99">
        <v>98616.03</v>
      </c>
      <c r="F400" s="125">
        <v>250000</v>
      </c>
      <c r="G400" s="124">
        <v>12500</v>
      </c>
      <c r="H400" s="182">
        <v>46416</v>
      </c>
      <c r="I400" s="182">
        <v>46489</v>
      </c>
      <c r="J400" s="166">
        <v>1.8</v>
      </c>
      <c r="K400" s="166">
        <v>0.8</v>
      </c>
      <c r="L400" s="167" t="s">
        <v>1207</v>
      </c>
      <c r="M400" s="168" t="s">
        <v>1204</v>
      </c>
      <c r="N400" s="169">
        <v>0.01</v>
      </c>
      <c r="O400" s="21">
        <f t="shared" si="216"/>
        <v>1</v>
      </c>
      <c r="P400" s="21" t="str">
        <f t="shared" si="217"/>
        <v>N</v>
      </c>
      <c r="Q400" s="22">
        <f t="shared" si="218"/>
        <v>53278.87</v>
      </c>
      <c r="R400" s="8" t="str">
        <f t="shared" si="219"/>
        <v>N</v>
      </c>
      <c r="S400" s="23">
        <f t="shared" si="220"/>
        <v>2</v>
      </c>
      <c r="T400" s="24">
        <f t="shared" si="221"/>
        <v>50000</v>
      </c>
      <c r="U400" s="24">
        <f t="shared" si="222"/>
        <v>200000</v>
      </c>
      <c r="V400" s="24">
        <f t="shared" si="223"/>
        <v>257500</v>
      </c>
      <c r="W400" s="24">
        <f t="shared" si="224"/>
        <v>3750</v>
      </c>
      <c r="X400" s="24">
        <f t="shared" si="225"/>
        <v>0</v>
      </c>
      <c r="Y400" s="24">
        <f t="shared" si="226"/>
        <v>3750</v>
      </c>
      <c r="Z400" s="24">
        <f t="shared" si="227"/>
        <v>50061.6587</v>
      </c>
      <c r="AA400" s="25" t="str">
        <f t="shared" si="228"/>
        <v>N</v>
      </c>
      <c r="AB400" s="26">
        <f t="shared" si="229"/>
        <v>1</v>
      </c>
      <c r="AC400" s="27">
        <f t="shared" si="230"/>
        <v>50000</v>
      </c>
      <c r="AD400" s="28">
        <f t="shared" si="231"/>
        <v>200000</v>
      </c>
      <c r="AE400" s="28">
        <f t="shared" si="232"/>
        <v>257500</v>
      </c>
      <c r="AF400" s="28">
        <f t="shared" si="233"/>
        <v>1875</v>
      </c>
      <c r="AG400" s="28">
        <f t="shared" si="234"/>
        <v>0</v>
      </c>
      <c r="AH400" s="28">
        <f t="shared" si="235"/>
        <v>1875</v>
      </c>
      <c r="AI400" s="28">
        <f t="shared" si="236"/>
        <v>52474.775287000004</v>
      </c>
      <c r="AJ400" s="29" t="str">
        <f t="shared" si="237"/>
        <v>N</v>
      </c>
      <c r="AK400" s="30">
        <f t="shared" si="238"/>
        <v>0</v>
      </c>
      <c r="AL400" s="31">
        <f t="shared" si="239"/>
        <v>50000</v>
      </c>
      <c r="AM400" s="31">
        <f t="shared" si="240"/>
        <v>200000</v>
      </c>
      <c r="AN400" s="31">
        <f t="shared" si="241"/>
        <v>257500</v>
      </c>
      <c r="AO400" s="31">
        <f t="shared" si="242"/>
        <v>0</v>
      </c>
      <c r="AP400" s="31">
        <f t="shared" si="243"/>
        <v>0</v>
      </c>
      <c r="AQ400" s="31">
        <f t="shared" si="244"/>
        <v>0</v>
      </c>
      <c r="AR400" s="31">
        <f t="shared" si="245"/>
        <v>0</v>
      </c>
      <c r="AS400" s="32">
        <f t="shared" si="246"/>
        <v>0</v>
      </c>
      <c r="AT400" s="33">
        <f t="shared" si="247"/>
        <v>50000</v>
      </c>
      <c r="AU400" s="33">
        <f t="shared" si="248"/>
        <v>200000</v>
      </c>
      <c r="AV400" s="33">
        <v>257500</v>
      </c>
      <c r="AW400" s="33">
        <f t="shared" si="249"/>
        <v>0</v>
      </c>
      <c r="AX400" s="33">
        <f t="shared" si="250"/>
        <v>0</v>
      </c>
      <c r="AY400" s="34">
        <f t="shared" si="251"/>
        <v>102536.433987</v>
      </c>
    </row>
    <row r="401" spans="1:51" ht="15.75" customHeight="1" x14ac:dyDescent="0.3">
      <c r="A401" s="166" t="s">
        <v>601</v>
      </c>
      <c r="B401" s="99">
        <v>11486.88</v>
      </c>
      <c r="C401" s="99">
        <v>12596.79</v>
      </c>
      <c r="D401" s="99">
        <v>49937.07</v>
      </c>
      <c r="E401" s="99">
        <v>38540.68</v>
      </c>
      <c r="F401" s="125">
        <v>189000</v>
      </c>
      <c r="G401" s="124">
        <v>0</v>
      </c>
      <c r="H401" s="182">
        <v>46355</v>
      </c>
      <c r="I401" s="182">
        <v>46409</v>
      </c>
      <c r="J401" s="166">
        <v>2.1</v>
      </c>
      <c r="K401" s="166">
        <v>1.6</v>
      </c>
      <c r="L401" s="167" t="s">
        <v>1206</v>
      </c>
      <c r="M401" s="168" t="s">
        <v>1203</v>
      </c>
      <c r="N401" s="169">
        <v>0.02</v>
      </c>
      <c r="O401" s="21">
        <f t="shared" si="216"/>
        <v>0.5</v>
      </c>
      <c r="P401" s="21" t="str">
        <f t="shared" si="217"/>
        <v>N</v>
      </c>
      <c r="Q401" s="22">
        <f t="shared" si="218"/>
        <v>24083.67</v>
      </c>
      <c r="R401" s="8" t="str">
        <f t="shared" si="219"/>
        <v>N</v>
      </c>
      <c r="S401" s="23">
        <f t="shared" si="220"/>
        <v>0.66666666666666663</v>
      </c>
      <c r="T401" s="24">
        <f t="shared" si="221"/>
        <v>20500</v>
      </c>
      <c r="U401" s="24">
        <f t="shared" si="222"/>
        <v>100000</v>
      </c>
      <c r="V401" s="24">
        <f t="shared" si="223"/>
        <v>257500</v>
      </c>
      <c r="W401" s="24">
        <f t="shared" si="224"/>
        <v>15375</v>
      </c>
      <c r="X401" s="24">
        <f t="shared" si="225"/>
        <v>0</v>
      </c>
      <c r="Y401" s="24">
        <f t="shared" si="226"/>
        <v>15375</v>
      </c>
      <c r="Z401" s="24">
        <f t="shared" si="227"/>
        <v>9190.3433999999979</v>
      </c>
      <c r="AA401" s="25" t="str">
        <f t="shared" si="228"/>
        <v>N</v>
      </c>
      <c r="AB401" s="26">
        <f t="shared" si="229"/>
        <v>0</v>
      </c>
      <c r="AC401" s="27">
        <f t="shared" si="230"/>
        <v>20500</v>
      </c>
      <c r="AD401" s="28">
        <f t="shared" si="231"/>
        <v>100000</v>
      </c>
      <c r="AE401" s="28">
        <f t="shared" si="232"/>
        <v>257500</v>
      </c>
      <c r="AF401" s="28">
        <f t="shared" si="233"/>
        <v>0</v>
      </c>
      <c r="AG401" s="28">
        <f t="shared" si="234"/>
        <v>0</v>
      </c>
      <c r="AH401" s="28">
        <f t="shared" si="235"/>
        <v>0</v>
      </c>
      <c r="AI401" s="28">
        <f t="shared" si="236"/>
        <v>0</v>
      </c>
      <c r="AJ401" s="29" t="str">
        <f t="shared" si="237"/>
        <v>N</v>
      </c>
      <c r="AK401" s="30">
        <f t="shared" si="238"/>
        <v>0</v>
      </c>
      <c r="AL401" s="31">
        <f t="shared" si="239"/>
        <v>20500</v>
      </c>
      <c r="AM401" s="31">
        <f t="shared" si="240"/>
        <v>100000</v>
      </c>
      <c r="AN401" s="31">
        <f t="shared" si="241"/>
        <v>257500</v>
      </c>
      <c r="AO401" s="31">
        <f t="shared" si="242"/>
        <v>0</v>
      </c>
      <c r="AP401" s="31">
        <f t="shared" si="243"/>
        <v>0</v>
      </c>
      <c r="AQ401" s="31">
        <f t="shared" si="244"/>
        <v>0</v>
      </c>
      <c r="AR401" s="31">
        <f t="shared" si="245"/>
        <v>0</v>
      </c>
      <c r="AS401" s="32">
        <f t="shared" si="246"/>
        <v>0</v>
      </c>
      <c r="AT401" s="33">
        <f t="shared" si="247"/>
        <v>20500</v>
      </c>
      <c r="AU401" s="33">
        <f t="shared" si="248"/>
        <v>100000</v>
      </c>
      <c r="AV401" s="33">
        <v>257500</v>
      </c>
      <c r="AW401" s="33">
        <f t="shared" si="249"/>
        <v>0</v>
      </c>
      <c r="AX401" s="33">
        <f t="shared" si="250"/>
        <v>0</v>
      </c>
      <c r="AY401" s="34">
        <f t="shared" si="251"/>
        <v>9190.3433999999979</v>
      </c>
    </row>
    <row r="402" spans="1:51" ht="15.75" customHeight="1" x14ac:dyDescent="0.3">
      <c r="A402" s="166" t="s">
        <v>602</v>
      </c>
      <c r="B402" s="99">
        <v>8401.5</v>
      </c>
      <c r="C402" s="99">
        <v>15025</v>
      </c>
      <c r="D402" s="99">
        <v>59363.58</v>
      </c>
      <c r="E402" s="99">
        <v>49199.92</v>
      </c>
      <c r="F402" s="125">
        <v>175000</v>
      </c>
      <c r="G402" s="124">
        <v>12500</v>
      </c>
      <c r="H402" s="182">
        <v>46225</v>
      </c>
      <c r="I402" s="182">
        <v>46297</v>
      </c>
      <c r="J402" s="166">
        <v>4.7</v>
      </c>
      <c r="K402" s="166">
        <v>1.9</v>
      </c>
      <c r="L402" s="167" t="s">
        <v>1206</v>
      </c>
      <c r="M402" s="168" t="s">
        <v>1203</v>
      </c>
      <c r="N402" s="169">
        <v>0</v>
      </c>
      <c r="O402" s="21">
        <f t="shared" si="216"/>
        <v>2.8000000000000003</v>
      </c>
      <c r="P402" s="21" t="str">
        <f t="shared" si="217"/>
        <v>N</v>
      </c>
      <c r="Q402" s="22">
        <f t="shared" si="218"/>
        <v>23426.5</v>
      </c>
      <c r="R402" s="8" t="str">
        <f t="shared" si="219"/>
        <v>N</v>
      </c>
      <c r="S402" s="23">
        <f t="shared" si="220"/>
        <v>3.7333333333333338</v>
      </c>
      <c r="T402" s="24">
        <f t="shared" si="221"/>
        <v>20500</v>
      </c>
      <c r="U402" s="24">
        <f t="shared" si="222"/>
        <v>100000</v>
      </c>
      <c r="V402" s="24">
        <f t="shared" si="223"/>
        <v>257500</v>
      </c>
      <c r="W402" s="24">
        <f t="shared" si="224"/>
        <v>15375</v>
      </c>
      <c r="X402" s="24">
        <f t="shared" si="225"/>
        <v>0</v>
      </c>
      <c r="Y402" s="24">
        <f t="shared" si="226"/>
        <v>15375</v>
      </c>
      <c r="Z402" s="24">
        <f t="shared" si="227"/>
        <v>8051.5</v>
      </c>
      <c r="AA402" s="25" t="str">
        <f t="shared" si="228"/>
        <v>N</v>
      </c>
      <c r="AB402" s="26">
        <f t="shared" si="229"/>
        <v>2.7333333333333338</v>
      </c>
      <c r="AC402" s="27">
        <f t="shared" si="230"/>
        <v>20500</v>
      </c>
      <c r="AD402" s="28">
        <f t="shared" si="231"/>
        <v>100000</v>
      </c>
      <c r="AE402" s="28">
        <f t="shared" si="232"/>
        <v>257500</v>
      </c>
      <c r="AF402" s="28">
        <f t="shared" si="233"/>
        <v>15375</v>
      </c>
      <c r="AG402" s="28">
        <f t="shared" si="234"/>
        <v>0</v>
      </c>
      <c r="AH402" s="28">
        <f t="shared" si="235"/>
        <v>15375</v>
      </c>
      <c r="AI402" s="28">
        <f t="shared" si="236"/>
        <v>8051.5</v>
      </c>
      <c r="AJ402" s="29" t="str">
        <f t="shared" si="237"/>
        <v>N</v>
      </c>
      <c r="AK402" s="30">
        <f t="shared" si="238"/>
        <v>1.7333333333333338</v>
      </c>
      <c r="AL402" s="31">
        <f t="shared" si="239"/>
        <v>20500</v>
      </c>
      <c r="AM402" s="31">
        <f t="shared" si="240"/>
        <v>100000</v>
      </c>
      <c r="AN402" s="31">
        <f t="shared" si="241"/>
        <v>257500</v>
      </c>
      <c r="AO402" s="31">
        <f t="shared" si="242"/>
        <v>15375</v>
      </c>
      <c r="AP402" s="31">
        <f t="shared" si="243"/>
        <v>0</v>
      </c>
      <c r="AQ402" s="31">
        <f t="shared" si="244"/>
        <v>15375</v>
      </c>
      <c r="AR402" s="31">
        <f t="shared" si="245"/>
        <v>8051.5</v>
      </c>
      <c r="AS402" s="32">
        <f t="shared" si="246"/>
        <v>0.73333333333333384</v>
      </c>
      <c r="AT402" s="33">
        <f t="shared" si="247"/>
        <v>20500</v>
      </c>
      <c r="AU402" s="33">
        <f t="shared" si="248"/>
        <v>100000</v>
      </c>
      <c r="AV402" s="33">
        <v>257500</v>
      </c>
      <c r="AW402" s="33">
        <f t="shared" si="249"/>
        <v>0</v>
      </c>
      <c r="AX402" s="33">
        <f t="shared" si="250"/>
        <v>23426.5</v>
      </c>
      <c r="AY402" s="34">
        <f t="shared" si="251"/>
        <v>47581</v>
      </c>
    </row>
    <row r="403" spans="1:51" ht="15.75" customHeight="1" x14ac:dyDescent="0.3">
      <c r="A403" s="166" t="s">
        <v>603</v>
      </c>
      <c r="B403" s="99">
        <v>12106.06</v>
      </c>
      <c r="C403" s="99">
        <v>33057.300000000003</v>
      </c>
      <c r="D403" s="99">
        <v>107611.77</v>
      </c>
      <c r="E403" s="99">
        <v>96648.12</v>
      </c>
      <c r="F403" s="125">
        <v>65000</v>
      </c>
      <c r="G403" s="124">
        <v>0</v>
      </c>
      <c r="H403" s="182">
        <v>46263</v>
      </c>
      <c r="I403" s="182">
        <v>46348</v>
      </c>
      <c r="J403" s="166">
        <v>2.1</v>
      </c>
      <c r="K403" s="166">
        <v>1.8</v>
      </c>
      <c r="L403" s="167" t="s">
        <v>1206</v>
      </c>
      <c r="M403" s="168" t="s">
        <v>1205</v>
      </c>
      <c r="N403" s="169">
        <v>0</v>
      </c>
      <c r="O403" s="21">
        <f t="shared" si="216"/>
        <v>0.30000000000000004</v>
      </c>
      <c r="P403" s="21" t="str">
        <f t="shared" si="217"/>
        <v>N</v>
      </c>
      <c r="Q403" s="22">
        <f t="shared" si="218"/>
        <v>45163.360000000001</v>
      </c>
      <c r="R403" s="8" t="str">
        <f t="shared" si="219"/>
        <v>N</v>
      </c>
      <c r="S403" s="23">
        <f t="shared" si="220"/>
        <v>0.30000000000000004</v>
      </c>
      <c r="T403" s="24">
        <f t="shared" si="221"/>
        <v>20500</v>
      </c>
      <c r="U403" s="24">
        <f t="shared" si="222"/>
        <v>100000</v>
      </c>
      <c r="V403" s="24">
        <f t="shared" si="223"/>
        <v>257500</v>
      </c>
      <c r="W403" s="24">
        <f t="shared" si="224"/>
        <v>0</v>
      </c>
      <c r="X403" s="24">
        <f t="shared" si="225"/>
        <v>0</v>
      </c>
      <c r="Y403" s="24">
        <f t="shared" si="226"/>
        <v>0</v>
      </c>
      <c r="Z403" s="24">
        <f t="shared" si="227"/>
        <v>45163.360000000001</v>
      </c>
      <c r="AA403" s="25" t="str">
        <f t="shared" si="228"/>
        <v>N</v>
      </c>
      <c r="AB403" s="26">
        <f t="shared" si="229"/>
        <v>0</v>
      </c>
      <c r="AC403" s="27">
        <f t="shared" si="230"/>
        <v>20500</v>
      </c>
      <c r="AD403" s="28">
        <f t="shared" si="231"/>
        <v>100000</v>
      </c>
      <c r="AE403" s="28">
        <f t="shared" si="232"/>
        <v>257500</v>
      </c>
      <c r="AF403" s="28">
        <f t="shared" si="233"/>
        <v>0</v>
      </c>
      <c r="AG403" s="28">
        <f t="shared" si="234"/>
        <v>0</v>
      </c>
      <c r="AH403" s="28">
        <f t="shared" si="235"/>
        <v>0</v>
      </c>
      <c r="AI403" s="28">
        <f t="shared" si="236"/>
        <v>0</v>
      </c>
      <c r="AJ403" s="29" t="str">
        <f t="shared" si="237"/>
        <v>N</v>
      </c>
      <c r="AK403" s="30">
        <f t="shared" si="238"/>
        <v>0</v>
      </c>
      <c r="AL403" s="31">
        <f t="shared" si="239"/>
        <v>20500</v>
      </c>
      <c r="AM403" s="31">
        <f t="shared" si="240"/>
        <v>100000</v>
      </c>
      <c r="AN403" s="31">
        <f t="shared" si="241"/>
        <v>257500</v>
      </c>
      <c r="AO403" s="31">
        <f t="shared" si="242"/>
        <v>0</v>
      </c>
      <c r="AP403" s="31">
        <f t="shared" si="243"/>
        <v>0</v>
      </c>
      <c r="AQ403" s="31">
        <f t="shared" si="244"/>
        <v>0</v>
      </c>
      <c r="AR403" s="31">
        <f t="shared" si="245"/>
        <v>0</v>
      </c>
      <c r="AS403" s="32">
        <f t="shared" si="246"/>
        <v>0</v>
      </c>
      <c r="AT403" s="33">
        <f t="shared" si="247"/>
        <v>20500</v>
      </c>
      <c r="AU403" s="33">
        <f t="shared" si="248"/>
        <v>100000</v>
      </c>
      <c r="AV403" s="33">
        <v>257500</v>
      </c>
      <c r="AW403" s="33">
        <f t="shared" si="249"/>
        <v>0</v>
      </c>
      <c r="AX403" s="33">
        <f t="shared" si="250"/>
        <v>0</v>
      </c>
      <c r="AY403" s="34">
        <f t="shared" si="251"/>
        <v>45163.360000000001</v>
      </c>
    </row>
    <row r="404" spans="1:51" ht="15.75" customHeight="1" x14ac:dyDescent="0.3">
      <c r="A404" s="166" t="s">
        <v>604</v>
      </c>
      <c r="B404" s="99">
        <v>9434.77</v>
      </c>
      <c r="C404" s="99">
        <v>19268.669999999998</v>
      </c>
      <c r="D404" s="99">
        <v>87744.39</v>
      </c>
      <c r="E404" s="99">
        <v>87428.94</v>
      </c>
      <c r="F404" s="125">
        <v>35000</v>
      </c>
      <c r="G404" s="124">
        <v>12500</v>
      </c>
      <c r="H404" s="182">
        <v>46403</v>
      </c>
      <c r="I404" s="182">
        <v>46469</v>
      </c>
      <c r="J404" s="166">
        <v>3.3</v>
      </c>
      <c r="K404" s="166">
        <v>2.2999999999999998</v>
      </c>
      <c r="L404" s="167" t="s">
        <v>1206</v>
      </c>
      <c r="M404" s="168" t="s">
        <v>1204</v>
      </c>
      <c r="N404" s="169">
        <v>0</v>
      </c>
      <c r="O404" s="21">
        <f t="shared" si="216"/>
        <v>1</v>
      </c>
      <c r="P404" s="21" t="str">
        <f t="shared" si="217"/>
        <v>N</v>
      </c>
      <c r="Q404" s="22">
        <f t="shared" si="218"/>
        <v>28703.439999999999</v>
      </c>
      <c r="R404" s="8" t="str">
        <f t="shared" si="219"/>
        <v>N</v>
      </c>
      <c r="S404" s="23">
        <f t="shared" si="220"/>
        <v>2</v>
      </c>
      <c r="T404" s="24">
        <f t="shared" si="221"/>
        <v>20500</v>
      </c>
      <c r="U404" s="24">
        <f t="shared" si="222"/>
        <v>100000</v>
      </c>
      <c r="V404" s="24">
        <f t="shared" si="223"/>
        <v>257500</v>
      </c>
      <c r="W404" s="24">
        <f t="shared" si="224"/>
        <v>6127.8050000000003</v>
      </c>
      <c r="X404" s="24">
        <f t="shared" si="225"/>
        <v>0</v>
      </c>
      <c r="Y404" s="24">
        <f t="shared" si="226"/>
        <v>6127.8050000000003</v>
      </c>
      <c r="Z404" s="24">
        <f t="shared" si="227"/>
        <v>22575.634999999998</v>
      </c>
      <c r="AA404" s="25" t="str">
        <f t="shared" si="228"/>
        <v>N</v>
      </c>
      <c r="AB404" s="26">
        <f t="shared" si="229"/>
        <v>1</v>
      </c>
      <c r="AC404" s="27">
        <f t="shared" si="230"/>
        <v>20500</v>
      </c>
      <c r="AD404" s="28">
        <f t="shared" si="231"/>
        <v>100000</v>
      </c>
      <c r="AE404" s="28">
        <f t="shared" si="232"/>
        <v>257500</v>
      </c>
      <c r="AF404" s="28">
        <f t="shared" si="233"/>
        <v>3063.9025000000001</v>
      </c>
      <c r="AG404" s="28">
        <f t="shared" si="234"/>
        <v>0</v>
      </c>
      <c r="AH404" s="28">
        <f t="shared" si="235"/>
        <v>3063.9025000000001</v>
      </c>
      <c r="AI404" s="28">
        <f t="shared" si="236"/>
        <v>25639.537499999999</v>
      </c>
      <c r="AJ404" s="29" t="str">
        <f t="shared" si="237"/>
        <v>N</v>
      </c>
      <c r="AK404" s="30">
        <f t="shared" si="238"/>
        <v>0</v>
      </c>
      <c r="AL404" s="31">
        <f t="shared" si="239"/>
        <v>20500</v>
      </c>
      <c r="AM404" s="31">
        <f t="shared" si="240"/>
        <v>100000</v>
      </c>
      <c r="AN404" s="31">
        <f t="shared" si="241"/>
        <v>257500</v>
      </c>
      <c r="AO404" s="31">
        <f t="shared" si="242"/>
        <v>0</v>
      </c>
      <c r="AP404" s="31">
        <f t="shared" si="243"/>
        <v>0</v>
      </c>
      <c r="AQ404" s="31">
        <f t="shared" si="244"/>
        <v>0</v>
      </c>
      <c r="AR404" s="31">
        <f t="shared" si="245"/>
        <v>0</v>
      </c>
      <c r="AS404" s="32">
        <f t="shared" si="246"/>
        <v>0</v>
      </c>
      <c r="AT404" s="33">
        <f t="shared" si="247"/>
        <v>20500</v>
      </c>
      <c r="AU404" s="33">
        <f t="shared" si="248"/>
        <v>100000</v>
      </c>
      <c r="AV404" s="33">
        <v>257500</v>
      </c>
      <c r="AW404" s="33">
        <f t="shared" si="249"/>
        <v>0</v>
      </c>
      <c r="AX404" s="33">
        <f t="shared" si="250"/>
        <v>0</v>
      </c>
      <c r="AY404" s="34">
        <f t="shared" si="251"/>
        <v>48215.172500000001</v>
      </c>
    </row>
    <row r="405" spans="1:51" ht="15.75" customHeight="1" x14ac:dyDescent="0.3">
      <c r="A405" s="166" t="s">
        <v>605</v>
      </c>
      <c r="B405" s="99">
        <v>13541.38</v>
      </c>
      <c r="C405" s="99">
        <v>23919.93</v>
      </c>
      <c r="D405" s="99">
        <v>57110.19</v>
      </c>
      <c r="E405" s="99">
        <v>56679.89</v>
      </c>
      <c r="F405" s="125">
        <v>88000</v>
      </c>
      <c r="G405" s="124">
        <v>0</v>
      </c>
      <c r="H405" s="182">
        <v>46440</v>
      </c>
      <c r="I405" s="182">
        <v>46472</v>
      </c>
      <c r="J405" s="166">
        <v>4.7</v>
      </c>
      <c r="K405" s="166">
        <v>4.0999999999999996</v>
      </c>
      <c r="L405" s="167" t="s">
        <v>1207</v>
      </c>
      <c r="M405" s="168" t="s">
        <v>1204</v>
      </c>
      <c r="N405" s="169">
        <v>0.01</v>
      </c>
      <c r="O405" s="21">
        <f t="shared" si="216"/>
        <v>0.60000000000000053</v>
      </c>
      <c r="P405" s="21" t="str">
        <f t="shared" si="217"/>
        <v>N</v>
      </c>
      <c r="Q405" s="22">
        <f t="shared" si="218"/>
        <v>37461.31</v>
      </c>
      <c r="R405" s="8" t="str">
        <f t="shared" si="219"/>
        <v>N</v>
      </c>
      <c r="S405" s="23">
        <f t="shared" si="220"/>
        <v>1.2000000000000011</v>
      </c>
      <c r="T405" s="24">
        <f t="shared" si="221"/>
        <v>50000</v>
      </c>
      <c r="U405" s="24">
        <f t="shared" si="222"/>
        <v>200000</v>
      </c>
      <c r="V405" s="24">
        <f t="shared" si="223"/>
        <v>257500</v>
      </c>
      <c r="W405" s="24">
        <f t="shared" si="224"/>
        <v>18917.96155</v>
      </c>
      <c r="X405" s="24">
        <f t="shared" si="225"/>
        <v>0</v>
      </c>
      <c r="Y405" s="24">
        <f t="shared" si="226"/>
        <v>18917.96155</v>
      </c>
      <c r="Z405" s="24">
        <f t="shared" si="227"/>
        <v>18917.96155</v>
      </c>
      <c r="AA405" s="25" t="str">
        <f t="shared" si="228"/>
        <v>N</v>
      </c>
      <c r="AB405" s="26">
        <f t="shared" si="229"/>
        <v>0.20000000000000107</v>
      </c>
      <c r="AC405" s="27">
        <f t="shared" si="230"/>
        <v>50000</v>
      </c>
      <c r="AD405" s="28">
        <f t="shared" si="231"/>
        <v>200000</v>
      </c>
      <c r="AE405" s="28">
        <f t="shared" si="232"/>
        <v>257500</v>
      </c>
      <c r="AF405" s="28">
        <f t="shared" si="233"/>
        <v>19107.141165500001</v>
      </c>
      <c r="AG405" s="28">
        <f t="shared" si="234"/>
        <v>0</v>
      </c>
      <c r="AH405" s="28">
        <f t="shared" si="235"/>
        <v>19107.141165500001</v>
      </c>
      <c r="AI405" s="28">
        <f t="shared" si="236"/>
        <v>19107.141165500001</v>
      </c>
      <c r="AJ405" s="29" t="str">
        <f t="shared" si="237"/>
        <v>N</v>
      </c>
      <c r="AK405" s="30">
        <f t="shared" si="238"/>
        <v>0</v>
      </c>
      <c r="AL405" s="31">
        <f t="shared" si="239"/>
        <v>50000</v>
      </c>
      <c r="AM405" s="31">
        <f t="shared" si="240"/>
        <v>200000</v>
      </c>
      <c r="AN405" s="31">
        <f t="shared" si="241"/>
        <v>257500</v>
      </c>
      <c r="AO405" s="31">
        <f t="shared" si="242"/>
        <v>0</v>
      </c>
      <c r="AP405" s="31">
        <f t="shared" si="243"/>
        <v>0</v>
      </c>
      <c r="AQ405" s="31">
        <f t="shared" si="244"/>
        <v>0</v>
      </c>
      <c r="AR405" s="31">
        <f t="shared" si="245"/>
        <v>0</v>
      </c>
      <c r="AS405" s="32">
        <f t="shared" si="246"/>
        <v>0</v>
      </c>
      <c r="AT405" s="33">
        <f t="shared" si="247"/>
        <v>50000</v>
      </c>
      <c r="AU405" s="33">
        <f t="shared" si="248"/>
        <v>200000</v>
      </c>
      <c r="AV405" s="33">
        <v>257500</v>
      </c>
      <c r="AW405" s="33">
        <f t="shared" si="249"/>
        <v>0</v>
      </c>
      <c r="AX405" s="33">
        <f t="shared" si="250"/>
        <v>0</v>
      </c>
      <c r="AY405" s="34">
        <f t="shared" si="251"/>
        <v>38025.102715500005</v>
      </c>
    </row>
    <row r="406" spans="1:51" ht="15.75" customHeight="1" x14ac:dyDescent="0.3">
      <c r="A406" s="166" t="s">
        <v>606</v>
      </c>
      <c r="B406" s="99">
        <v>15628.99</v>
      </c>
      <c r="C406" s="99">
        <v>4633.93</v>
      </c>
      <c r="D406" s="99">
        <v>38784.53</v>
      </c>
      <c r="E406" s="99">
        <v>26745.52</v>
      </c>
      <c r="F406" s="125">
        <v>72000</v>
      </c>
      <c r="G406" s="124">
        <v>24444</v>
      </c>
      <c r="H406" s="182">
        <v>46310</v>
      </c>
      <c r="I406" s="182">
        <v>46394</v>
      </c>
      <c r="J406" s="166">
        <v>3.2</v>
      </c>
      <c r="K406" s="166">
        <v>0.8</v>
      </c>
      <c r="L406" s="167" t="s">
        <v>1207</v>
      </c>
      <c r="M406" s="168" t="s">
        <v>1204</v>
      </c>
      <c r="N406" s="169">
        <v>0.03</v>
      </c>
      <c r="O406" s="21">
        <f t="shared" si="216"/>
        <v>2.4000000000000004</v>
      </c>
      <c r="P406" s="21" t="str">
        <f t="shared" si="217"/>
        <v>N</v>
      </c>
      <c r="Q406" s="22">
        <f t="shared" si="218"/>
        <v>20262.919999999998</v>
      </c>
      <c r="R406" s="8" t="str">
        <f t="shared" si="219"/>
        <v>N</v>
      </c>
      <c r="S406" s="23">
        <f t="shared" si="220"/>
        <v>4.8000000000000007</v>
      </c>
      <c r="T406" s="24">
        <f t="shared" si="221"/>
        <v>50000</v>
      </c>
      <c r="U406" s="24">
        <f t="shared" si="222"/>
        <v>200000</v>
      </c>
      <c r="V406" s="24">
        <f t="shared" si="223"/>
        <v>257500</v>
      </c>
      <c r="W406" s="24">
        <f t="shared" si="224"/>
        <v>10435.4038</v>
      </c>
      <c r="X406" s="24">
        <f t="shared" si="225"/>
        <v>0</v>
      </c>
      <c r="Y406" s="24">
        <f t="shared" si="226"/>
        <v>10435.4038</v>
      </c>
      <c r="Z406" s="24">
        <f t="shared" si="227"/>
        <v>10435.4038</v>
      </c>
      <c r="AA406" s="25" t="str">
        <f t="shared" si="228"/>
        <v>N</v>
      </c>
      <c r="AB406" s="26">
        <f t="shared" si="229"/>
        <v>3.8000000000000007</v>
      </c>
      <c r="AC406" s="27">
        <f t="shared" si="230"/>
        <v>50000</v>
      </c>
      <c r="AD406" s="28">
        <f t="shared" si="231"/>
        <v>200000</v>
      </c>
      <c r="AE406" s="28">
        <f t="shared" si="232"/>
        <v>257500</v>
      </c>
      <c r="AF406" s="28">
        <f t="shared" si="233"/>
        <v>10748.465914</v>
      </c>
      <c r="AG406" s="28">
        <f t="shared" si="234"/>
        <v>0</v>
      </c>
      <c r="AH406" s="28">
        <f t="shared" si="235"/>
        <v>10748.465914</v>
      </c>
      <c r="AI406" s="28">
        <f t="shared" si="236"/>
        <v>10748.465914</v>
      </c>
      <c r="AJ406" s="29" t="str">
        <f t="shared" si="237"/>
        <v>N</v>
      </c>
      <c r="AK406" s="30">
        <f t="shared" si="238"/>
        <v>2.8000000000000007</v>
      </c>
      <c r="AL406" s="31">
        <f t="shared" si="239"/>
        <v>50000</v>
      </c>
      <c r="AM406" s="31">
        <f t="shared" si="240"/>
        <v>200000</v>
      </c>
      <c r="AN406" s="31">
        <f t="shared" si="241"/>
        <v>257500</v>
      </c>
      <c r="AO406" s="31">
        <f t="shared" si="242"/>
        <v>11070.919891420001</v>
      </c>
      <c r="AP406" s="31">
        <f t="shared" si="243"/>
        <v>0</v>
      </c>
      <c r="AQ406" s="31">
        <f t="shared" si="244"/>
        <v>11070.919891420001</v>
      </c>
      <c r="AR406" s="31">
        <f t="shared" si="245"/>
        <v>11070.919891420001</v>
      </c>
      <c r="AS406" s="32">
        <f t="shared" si="246"/>
        <v>1.8000000000000007</v>
      </c>
      <c r="AT406" s="33">
        <f t="shared" si="247"/>
        <v>50000</v>
      </c>
      <c r="AU406" s="33">
        <f t="shared" si="248"/>
        <v>200000</v>
      </c>
      <c r="AV406" s="33">
        <v>257500</v>
      </c>
      <c r="AW406" s="33">
        <f t="shared" si="249"/>
        <v>11403.047488162601</v>
      </c>
      <c r="AX406" s="33">
        <f t="shared" si="250"/>
        <v>11403.047488162601</v>
      </c>
      <c r="AY406" s="34">
        <f t="shared" si="251"/>
        <v>43657.837093582602</v>
      </c>
    </row>
    <row r="407" spans="1:51" ht="15.75" customHeight="1" x14ac:dyDescent="0.3">
      <c r="A407" s="166" t="s">
        <v>607</v>
      </c>
      <c r="B407" s="99">
        <v>13371.11</v>
      </c>
      <c r="C407" s="99">
        <v>11735.03</v>
      </c>
      <c r="D407" s="99">
        <v>93146.86</v>
      </c>
      <c r="E407" s="99">
        <v>84804.78</v>
      </c>
      <c r="F407" s="125">
        <v>66000</v>
      </c>
      <c r="G407" s="124">
        <v>0</v>
      </c>
      <c r="H407" s="182">
        <v>46527</v>
      </c>
      <c r="I407" s="182">
        <v>46566</v>
      </c>
      <c r="J407" s="166">
        <v>3.7</v>
      </c>
      <c r="K407" s="166">
        <v>3.3</v>
      </c>
      <c r="L407" s="167" t="s">
        <v>1207</v>
      </c>
      <c r="M407" s="168" t="s">
        <v>1205</v>
      </c>
      <c r="N407" s="169">
        <v>2.7E-2</v>
      </c>
      <c r="O407" s="21">
        <f t="shared" si="216"/>
        <v>0.40000000000000036</v>
      </c>
      <c r="P407" s="21" t="str">
        <f t="shared" si="217"/>
        <v>N</v>
      </c>
      <c r="Q407" s="22">
        <f t="shared" si="218"/>
        <v>25106.14</v>
      </c>
      <c r="R407" s="8" t="str">
        <f t="shared" si="219"/>
        <v>N</v>
      </c>
      <c r="S407" s="23">
        <f t="shared" si="220"/>
        <v>0.40000000000000036</v>
      </c>
      <c r="T407" s="24">
        <f t="shared" si="221"/>
        <v>50000</v>
      </c>
      <c r="U407" s="24">
        <f t="shared" si="222"/>
        <v>200000</v>
      </c>
      <c r="V407" s="24">
        <f t="shared" si="223"/>
        <v>257500</v>
      </c>
      <c r="W407" s="24">
        <f t="shared" si="224"/>
        <v>25784.005779999996</v>
      </c>
      <c r="X407" s="24">
        <f t="shared" si="225"/>
        <v>0</v>
      </c>
      <c r="Y407" s="24">
        <f t="shared" si="226"/>
        <v>25784.005779999996</v>
      </c>
      <c r="Z407" s="24">
        <f t="shared" si="227"/>
        <v>0</v>
      </c>
      <c r="AA407" s="25" t="str">
        <f t="shared" si="228"/>
        <v>N</v>
      </c>
      <c r="AB407" s="26">
        <f t="shared" si="229"/>
        <v>0</v>
      </c>
      <c r="AC407" s="27">
        <f t="shared" si="230"/>
        <v>50000</v>
      </c>
      <c r="AD407" s="28">
        <f t="shared" si="231"/>
        <v>200000</v>
      </c>
      <c r="AE407" s="28">
        <f t="shared" si="232"/>
        <v>257500</v>
      </c>
      <c r="AF407" s="28">
        <f t="shared" si="233"/>
        <v>0</v>
      </c>
      <c r="AG407" s="28">
        <f t="shared" si="234"/>
        <v>0</v>
      </c>
      <c r="AH407" s="28">
        <f t="shared" si="235"/>
        <v>0</v>
      </c>
      <c r="AI407" s="28">
        <f t="shared" si="236"/>
        <v>0</v>
      </c>
      <c r="AJ407" s="29" t="str">
        <f t="shared" si="237"/>
        <v>N</v>
      </c>
      <c r="AK407" s="30">
        <f t="shared" si="238"/>
        <v>0</v>
      </c>
      <c r="AL407" s="31">
        <f t="shared" si="239"/>
        <v>50000</v>
      </c>
      <c r="AM407" s="31">
        <f t="shared" si="240"/>
        <v>200000</v>
      </c>
      <c r="AN407" s="31">
        <f t="shared" si="241"/>
        <v>257500</v>
      </c>
      <c r="AO407" s="31">
        <f t="shared" si="242"/>
        <v>0</v>
      </c>
      <c r="AP407" s="31">
        <f t="shared" si="243"/>
        <v>0</v>
      </c>
      <c r="AQ407" s="31">
        <f t="shared" si="244"/>
        <v>0</v>
      </c>
      <c r="AR407" s="31">
        <f t="shared" si="245"/>
        <v>0</v>
      </c>
      <c r="AS407" s="32">
        <f t="shared" si="246"/>
        <v>0</v>
      </c>
      <c r="AT407" s="33">
        <f t="shared" si="247"/>
        <v>50000</v>
      </c>
      <c r="AU407" s="33">
        <f t="shared" si="248"/>
        <v>200000</v>
      </c>
      <c r="AV407" s="33">
        <v>257500</v>
      </c>
      <c r="AW407" s="33">
        <f t="shared" si="249"/>
        <v>0</v>
      </c>
      <c r="AX407" s="33">
        <f t="shared" si="250"/>
        <v>0</v>
      </c>
      <c r="AY407" s="34">
        <f t="shared" si="251"/>
        <v>0</v>
      </c>
    </row>
    <row r="408" spans="1:51" ht="15.75" customHeight="1" x14ac:dyDescent="0.3">
      <c r="A408" s="166" t="s">
        <v>608</v>
      </c>
      <c r="B408" s="99">
        <v>18204.23</v>
      </c>
      <c r="C408" s="99">
        <v>727.37</v>
      </c>
      <c r="D408" s="99">
        <v>46002.19</v>
      </c>
      <c r="E408" s="99">
        <v>40649.269999999997</v>
      </c>
      <c r="F408" s="125">
        <v>190000</v>
      </c>
      <c r="G408" s="124">
        <v>12500</v>
      </c>
      <c r="H408" s="182">
        <v>46529</v>
      </c>
      <c r="I408" s="182">
        <v>46602</v>
      </c>
      <c r="J408" s="166">
        <v>2.2999999999999998</v>
      </c>
      <c r="K408" s="166">
        <v>1.3</v>
      </c>
      <c r="L408" s="167" t="s">
        <v>1207</v>
      </c>
      <c r="M408" s="168" t="s">
        <v>1203</v>
      </c>
      <c r="N408" s="169">
        <v>0.06</v>
      </c>
      <c r="O408" s="21">
        <f t="shared" si="216"/>
        <v>0.99999999999999978</v>
      </c>
      <c r="P408" s="21" t="str">
        <f t="shared" si="217"/>
        <v>N</v>
      </c>
      <c r="Q408" s="22">
        <f t="shared" si="218"/>
        <v>18931.599999999999</v>
      </c>
      <c r="R408" s="8" t="str">
        <f t="shared" si="219"/>
        <v>N</v>
      </c>
      <c r="S408" s="23">
        <f t="shared" si="220"/>
        <v>1.333333333333333</v>
      </c>
      <c r="T408" s="24">
        <f t="shared" si="221"/>
        <v>50000</v>
      </c>
      <c r="U408" s="24">
        <f t="shared" si="222"/>
        <v>200000</v>
      </c>
      <c r="V408" s="24">
        <f t="shared" si="223"/>
        <v>257500</v>
      </c>
      <c r="W408" s="24">
        <f t="shared" si="224"/>
        <v>15050.621999999999</v>
      </c>
      <c r="X408" s="24">
        <f t="shared" si="225"/>
        <v>0</v>
      </c>
      <c r="Y408" s="24">
        <f t="shared" si="226"/>
        <v>15050.621999999999</v>
      </c>
      <c r="Z408" s="24">
        <f t="shared" si="227"/>
        <v>5016.8739999999998</v>
      </c>
      <c r="AA408" s="25" t="str">
        <f t="shared" si="228"/>
        <v>N</v>
      </c>
      <c r="AB408" s="26">
        <f t="shared" si="229"/>
        <v>0.33333333333333304</v>
      </c>
      <c r="AC408" s="27">
        <f t="shared" si="230"/>
        <v>50000</v>
      </c>
      <c r="AD408" s="28">
        <f t="shared" si="231"/>
        <v>200000</v>
      </c>
      <c r="AE408" s="28">
        <f t="shared" si="232"/>
        <v>257500</v>
      </c>
      <c r="AF408" s="28">
        <f t="shared" si="233"/>
        <v>15953.659320000001</v>
      </c>
      <c r="AG408" s="28">
        <f t="shared" si="234"/>
        <v>0</v>
      </c>
      <c r="AH408" s="28">
        <f t="shared" si="235"/>
        <v>15953.659320000001</v>
      </c>
      <c r="AI408" s="28">
        <f t="shared" si="236"/>
        <v>5317.8864400000002</v>
      </c>
      <c r="AJ408" s="29" t="str">
        <f t="shared" si="237"/>
        <v>N</v>
      </c>
      <c r="AK408" s="30">
        <f t="shared" si="238"/>
        <v>0</v>
      </c>
      <c r="AL408" s="31">
        <f t="shared" si="239"/>
        <v>50000</v>
      </c>
      <c r="AM408" s="31">
        <f t="shared" si="240"/>
        <v>200000</v>
      </c>
      <c r="AN408" s="31">
        <f t="shared" si="241"/>
        <v>257500</v>
      </c>
      <c r="AO408" s="31">
        <f t="shared" si="242"/>
        <v>0</v>
      </c>
      <c r="AP408" s="31">
        <f t="shared" si="243"/>
        <v>0</v>
      </c>
      <c r="AQ408" s="31">
        <f t="shared" si="244"/>
        <v>0</v>
      </c>
      <c r="AR408" s="31">
        <f t="shared" si="245"/>
        <v>0</v>
      </c>
      <c r="AS408" s="32">
        <f t="shared" si="246"/>
        <v>0</v>
      </c>
      <c r="AT408" s="33">
        <f t="shared" si="247"/>
        <v>50000</v>
      </c>
      <c r="AU408" s="33">
        <f t="shared" si="248"/>
        <v>200000</v>
      </c>
      <c r="AV408" s="33">
        <v>257500</v>
      </c>
      <c r="AW408" s="33">
        <f t="shared" si="249"/>
        <v>0</v>
      </c>
      <c r="AX408" s="33">
        <f t="shared" si="250"/>
        <v>0</v>
      </c>
      <c r="AY408" s="34">
        <f t="shared" si="251"/>
        <v>10334.76044</v>
      </c>
    </row>
    <row r="409" spans="1:51" ht="15.75" customHeight="1" x14ac:dyDescent="0.3">
      <c r="A409" s="166" t="s">
        <v>609</v>
      </c>
      <c r="B409" s="99">
        <v>7816.88</v>
      </c>
      <c r="C409" s="99">
        <v>28051.8</v>
      </c>
      <c r="D409" s="99">
        <v>86750.48</v>
      </c>
      <c r="E409" s="99">
        <v>79464.789999999994</v>
      </c>
      <c r="F409" s="125">
        <v>15000</v>
      </c>
      <c r="G409" s="124">
        <v>0</v>
      </c>
      <c r="H409" s="182">
        <v>46371</v>
      </c>
      <c r="I409" s="182">
        <v>46447</v>
      </c>
      <c r="J409" s="166">
        <v>3.9</v>
      </c>
      <c r="K409" s="166">
        <v>3.6</v>
      </c>
      <c r="L409" s="167" t="s">
        <v>1206</v>
      </c>
      <c r="M409" s="168" t="s">
        <v>1205</v>
      </c>
      <c r="N409" s="169">
        <v>0.01</v>
      </c>
      <c r="O409" s="21">
        <f t="shared" si="216"/>
        <v>0.29999999999999982</v>
      </c>
      <c r="P409" s="21" t="str">
        <f t="shared" si="217"/>
        <v>N</v>
      </c>
      <c r="Q409" s="22">
        <f t="shared" si="218"/>
        <v>35868.68</v>
      </c>
      <c r="R409" s="8" t="str">
        <f t="shared" si="219"/>
        <v>N</v>
      </c>
      <c r="S409" s="23">
        <f t="shared" si="220"/>
        <v>0.29999999999999982</v>
      </c>
      <c r="T409" s="24">
        <f t="shared" si="221"/>
        <v>20500</v>
      </c>
      <c r="U409" s="24">
        <f t="shared" si="222"/>
        <v>100000</v>
      </c>
      <c r="V409" s="24">
        <f t="shared" si="223"/>
        <v>257500</v>
      </c>
      <c r="W409" s="24">
        <f t="shared" si="224"/>
        <v>13249.520000000004</v>
      </c>
      <c r="X409" s="24">
        <f t="shared" si="225"/>
        <v>0</v>
      </c>
      <c r="Y409" s="24">
        <f t="shared" si="226"/>
        <v>13249.520000000004</v>
      </c>
      <c r="Z409" s="24">
        <f t="shared" si="227"/>
        <v>22977.846799999999</v>
      </c>
      <c r="AA409" s="25" t="str">
        <f t="shared" si="228"/>
        <v>N</v>
      </c>
      <c r="AB409" s="26">
        <f t="shared" si="229"/>
        <v>0</v>
      </c>
      <c r="AC409" s="27">
        <f t="shared" si="230"/>
        <v>20500</v>
      </c>
      <c r="AD409" s="28">
        <f t="shared" si="231"/>
        <v>100000</v>
      </c>
      <c r="AE409" s="28">
        <f t="shared" si="232"/>
        <v>257500</v>
      </c>
      <c r="AF409" s="28">
        <f t="shared" si="233"/>
        <v>0</v>
      </c>
      <c r="AG409" s="28">
        <f t="shared" si="234"/>
        <v>0</v>
      </c>
      <c r="AH409" s="28">
        <f t="shared" si="235"/>
        <v>0</v>
      </c>
      <c r="AI409" s="28">
        <f t="shared" si="236"/>
        <v>0</v>
      </c>
      <c r="AJ409" s="29" t="str">
        <f t="shared" si="237"/>
        <v>N</v>
      </c>
      <c r="AK409" s="30">
        <f t="shared" si="238"/>
        <v>0</v>
      </c>
      <c r="AL409" s="31">
        <f t="shared" si="239"/>
        <v>20500</v>
      </c>
      <c r="AM409" s="31">
        <f t="shared" si="240"/>
        <v>100000</v>
      </c>
      <c r="AN409" s="31">
        <f t="shared" si="241"/>
        <v>257500</v>
      </c>
      <c r="AO409" s="31">
        <f t="shared" si="242"/>
        <v>0</v>
      </c>
      <c r="AP409" s="31">
        <f t="shared" si="243"/>
        <v>0</v>
      </c>
      <c r="AQ409" s="31">
        <f t="shared" si="244"/>
        <v>0</v>
      </c>
      <c r="AR409" s="31">
        <f t="shared" si="245"/>
        <v>0</v>
      </c>
      <c r="AS409" s="32">
        <f t="shared" si="246"/>
        <v>0</v>
      </c>
      <c r="AT409" s="33">
        <f t="shared" si="247"/>
        <v>20500</v>
      </c>
      <c r="AU409" s="33">
        <f t="shared" si="248"/>
        <v>100000</v>
      </c>
      <c r="AV409" s="33">
        <v>257500</v>
      </c>
      <c r="AW409" s="33">
        <f t="shared" si="249"/>
        <v>0</v>
      </c>
      <c r="AX409" s="33">
        <f t="shared" si="250"/>
        <v>0</v>
      </c>
      <c r="AY409" s="34">
        <f t="shared" si="251"/>
        <v>22977.846799999999</v>
      </c>
    </row>
    <row r="410" spans="1:51" ht="15.75" customHeight="1" x14ac:dyDescent="0.3">
      <c r="A410" s="166" t="s">
        <v>610</v>
      </c>
      <c r="B410" s="99">
        <v>8083.18</v>
      </c>
      <c r="C410" s="99">
        <v>13511.77</v>
      </c>
      <c r="D410" s="99">
        <v>52468.04</v>
      </c>
      <c r="E410" s="99">
        <v>52429.33</v>
      </c>
      <c r="F410" s="125">
        <v>111000</v>
      </c>
      <c r="G410" s="124">
        <v>12500</v>
      </c>
      <c r="H410" s="182">
        <v>46217</v>
      </c>
      <c r="I410" s="182">
        <v>46260</v>
      </c>
      <c r="J410" s="166">
        <v>3.8</v>
      </c>
      <c r="K410" s="166">
        <v>1.2</v>
      </c>
      <c r="L410" s="167" t="s">
        <v>1206</v>
      </c>
      <c r="M410" s="168" t="s">
        <v>1205</v>
      </c>
      <c r="N410" s="169">
        <v>0.02</v>
      </c>
      <c r="O410" s="21">
        <f t="shared" si="216"/>
        <v>2.5999999999999996</v>
      </c>
      <c r="P410" s="21" t="str">
        <f t="shared" si="217"/>
        <v>N</v>
      </c>
      <c r="Q410" s="22">
        <f t="shared" si="218"/>
        <v>21594.95</v>
      </c>
      <c r="R410" s="8" t="str">
        <f t="shared" si="219"/>
        <v>N</v>
      </c>
      <c r="S410" s="23">
        <f t="shared" si="220"/>
        <v>2.5999999999999996</v>
      </c>
      <c r="T410" s="24">
        <f t="shared" si="221"/>
        <v>20500</v>
      </c>
      <c r="U410" s="24">
        <f t="shared" si="222"/>
        <v>100000</v>
      </c>
      <c r="V410" s="24">
        <f t="shared" si="223"/>
        <v>257500</v>
      </c>
      <c r="W410" s="24">
        <f t="shared" si="224"/>
        <v>20500</v>
      </c>
      <c r="X410" s="24">
        <f t="shared" si="225"/>
        <v>0</v>
      </c>
      <c r="Y410" s="24">
        <f t="shared" si="226"/>
        <v>20500</v>
      </c>
      <c r="Z410" s="24">
        <f t="shared" si="227"/>
        <v>1526.849000000002</v>
      </c>
      <c r="AA410" s="25" t="str">
        <f t="shared" si="228"/>
        <v>N</v>
      </c>
      <c r="AB410" s="26">
        <f t="shared" si="229"/>
        <v>1.5999999999999996</v>
      </c>
      <c r="AC410" s="27">
        <f t="shared" si="230"/>
        <v>20500</v>
      </c>
      <c r="AD410" s="28">
        <f t="shared" si="231"/>
        <v>100000</v>
      </c>
      <c r="AE410" s="28">
        <f t="shared" si="232"/>
        <v>257500</v>
      </c>
      <c r="AF410" s="28">
        <f t="shared" si="233"/>
        <v>20500</v>
      </c>
      <c r="AG410" s="28">
        <f t="shared" si="234"/>
        <v>0</v>
      </c>
      <c r="AH410" s="28">
        <f t="shared" si="235"/>
        <v>20500</v>
      </c>
      <c r="AI410" s="28">
        <f t="shared" si="236"/>
        <v>1967.3859800000027</v>
      </c>
      <c r="AJ410" s="29" t="str">
        <f t="shared" si="237"/>
        <v>N</v>
      </c>
      <c r="AK410" s="30">
        <f t="shared" si="238"/>
        <v>0.59999999999999964</v>
      </c>
      <c r="AL410" s="31">
        <f t="shared" si="239"/>
        <v>20500</v>
      </c>
      <c r="AM410" s="31">
        <f t="shared" si="240"/>
        <v>100000</v>
      </c>
      <c r="AN410" s="31">
        <f t="shared" si="241"/>
        <v>257500</v>
      </c>
      <c r="AO410" s="31">
        <f t="shared" si="242"/>
        <v>8723.6901379999981</v>
      </c>
      <c r="AP410" s="31">
        <f t="shared" si="243"/>
        <v>0</v>
      </c>
      <c r="AQ410" s="31">
        <f t="shared" si="244"/>
        <v>8723.6901379999981</v>
      </c>
      <c r="AR410" s="31">
        <f t="shared" si="245"/>
        <v>14193.043561600007</v>
      </c>
      <c r="AS410" s="32">
        <f t="shared" si="246"/>
        <v>0</v>
      </c>
      <c r="AT410" s="33">
        <f t="shared" si="247"/>
        <v>20500</v>
      </c>
      <c r="AU410" s="33">
        <f t="shared" si="248"/>
        <v>100000</v>
      </c>
      <c r="AV410" s="33">
        <v>257500</v>
      </c>
      <c r="AW410" s="33">
        <f t="shared" si="249"/>
        <v>0</v>
      </c>
      <c r="AX410" s="33">
        <f t="shared" si="250"/>
        <v>0</v>
      </c>
      <c r="AY410" s="34">
        <f t="shared" si="251"/>
        <v>17687.278541600012</v>
      </c>
    </row>
    <row r="411" spans="1:51" ht="15.75" customHeight="1" x14ac:dyDescent="0.3">
      <c r="A411" s="166" t="s">
        <v>611</v>
      </c>
      <c r="B411" s="99">
        <v>13576.22</v>
      </c>
      <c r="C411" s="99">
        <v>4853.51</v>
      </c>
      <c r="D411" s="99">
        <v>75737.33</v>
      </c>
      <c r="E411" s="99">
        <v>67750.83</v>
      </c>
      <c r="F411" s="125">
        <v>100000</v>
      </c>
      <c r="G411" s="124">
        <v>0</v>
      </c>
      <c r="H411" s="182">
        <v>46403</v>
      </c>
      <c r="I411" s="182">
        <v>46484</v>
      </c>
      <c r="J411" s="166">
        <v>3.5</v>
      </c>
      <c r="K411" s="166">
        <v>1.1000000000000001</v>
      </c>
      <c r="L411" s="167" t="s">
        <v>1206</v>
      </c>
      <c r="M411" s="168" t="s">
        <v>1204</v>
      </c>
      <c r="N411" s="169">
        <v>0.02</v>
      </c>
      <c r="O411" s="21">
        <f t="shared" si="216"/>
        <v>2.4</v>
      </c>
      <c r="P411" s="21" t="str">
        <f t="shared" si="217"/>
        <v>N</v>
      </c>
      <c r="Q411" s="22">
        <f t="shared" si="218"/>
        <v>18429.73</v>
      </c>
      <c r="R411" s="8" t="str">
        <f t="shared" si="219"/>
        <v>N</v>
      </c>
      <c r="S411" s="23">
        <f t="shared" si="220"/>
        <v>4.8</v>
      </c>
      <c r="T411" s="24">
        <f t="shared" si="221"/>
        <v>20500</v>
      </c>
      <c r="U411" s="24">
        <f t="shared" si="222"/>
        <v>100000</v>
      </c>
      <c r="V411" s="24">
        <f t="shared" si="223"/>
        <v>257500</v>
      </c>
      <c r="W411" s="24">
        <f t="shared" si="224"/>
        <v>9399.1623</v>
      </c>
      <c r="X411" s="24">
        <f t="shared" si="225"/>
        <v>0</v>
      </c>
      <c r="Y411" s="24">
        <f t="shared" si="226"/>
        <v>9399.1623</v>
      </c>
      <c r="Z411" s="24">
        <f t="shared" si="227"/>
        <v>9399.1623</v>
      </c>
      <c r="AA411" s="25" t="str">
        <f t="shared" si="228"/>
        <v>N</v>
      </c>
      <c r="AB411" s="26">
        <f t="shared" si="229"/>
        <v>3.8</v>
      </c>
      <c r="AC411" s="27">
        <f t="shared" si="230"/>
        <v>20500</v>
      </c>
      <c r="AD411" s="28">
        <f t="shared" si="231"/>
        <v>100000</v>
      </c>
      <c r="AE411" s="28">
        <f t="shared" si="232"/>
        <v>257500</v>
      </c>
      <c r="AF411" s="28">
        <f t="shared" si="233"/>
        <v>7431.7538499999991</v>
      </c>
      <c r="AG411" s="28">
        <f t="shared" si="234"/>
        <v>0</v>
      </c>
      <c r="AH411" s="28">
        <f t="shared" si="235"/>
        <v>7431.7538499999991</v>
      </c>
      <c r="AI411" s="28">
        <f t="shared" si="236"/>
        <v>11742.537242</v>
      </c>
      <c r="AJ411" s="29" t="str">
        <f t="shared" si="237"/>
        <v>N</v>
      </c>
      <c r="AK411" s="30">
        <f t="shared" si="238"/>
        <v>2.8</v>
      </c>
      <c r="AL411" s="31">
        <f t="shared" si="239"/>
        <v>20500</v>
      </c>
      <c r="AM411" s="31">
        <f t="shared" si="240"/>
        <v>100000</v>
      </c>
      <c r="AN411" s="31">
        <f t="shared" si="241"/>
        <v>257500</v>
      </c>
      <c r="AO411" s="31">
        <f t="shared" si="242"/>
        <v>0</v>
      </c>
      <c r="AP411" s="31">
        <f t="shared" si="243"/>
        <v>0</v>
      </c>
      <c r="AQ411" s="31">
        <f t="shared" si="244"/>
        <v>0</v>
      </c>
      <c r="AR411" s="31">
        <f t="shared" si="245"/>
        <v>19557.77691384</v>
      </c>
      <c r="AS411" s="32">
        <f t="shared" si="246"/>
        <v>1.7999999999999998</v>
      </c>
      <c r="AT411" s="33">
        <f t="shared" si="247"/>
        <v>20500</v>
      </c>
      <c r="AU411" s="33">
        <f t="shared" si="248"/>
        <v>100000</v>
      </c>
      <c r="AV411" s="33">
        <v>257500</v>
      </c>
      <c r="AW411" s="33">
        <f t="shared" si="249"/>
        <v>3715.8769249999996</v>
      </c>
      <c r="AX411" s="33">
        <f t="shared" si="250"/>
        <v>16233.055527116801</v>
      </c>
      <c r="AY411" s="34">
        <f t="shared" si="251"/>
        <v>56932.531982956803</v>
      </c>
    </row>
    <row r="412" spans="1:51" ht="15.75" customHeight="1" x14ac:dyDescent="0.3">
      <c r="A412" s="166" t="s">
        <v>612</v>
      </c>
      <c r="B412" s="99">
        <v>10792.93</v>
      </c>
      <c r="C412" s="99">
        <v>27553.39</v>
      </c>
      <c r="D412" s="99">
        <v>72610.64</v>
      </c>
      <c r="E412" s="99">
        <v>60199.14</v>
      </c>
      <c r="F412" s="125">
        <v>68000</v>
      </c>
      <c r="G412" s="124">
        <v>12500</v>
      </c>
      <c r="H412" s="182">
        <v>46295</v>
      </c>
      <c r="I412" s="182">
        <v>46361</v>
      </c>
      <c r="J412" s="166">
        <v>2.2000000000000002</v>
      </c>
      <c r="K412" s="166">
        <v>1</v>
      </c>
      <c r="L412" s="167" t="s">
        <v>1206</v>
      </c>
      <c r="M412" s="168" t="s">
        <v>1204</v>
      </c>
      <c r="N412" s="169">
        <v>0.02</v>
      </c>
      <c r="O412" s="21">
        <f t="shared" si="216"/>
        <v>1.2000000000000002</v>
      </c>
      <c r="P412" s="21" t="str">
        <f t="shared" si="217"/>
        <v>N</v>
      </c>
      <c r="Q412" s="22">
        <f t="shared" si="218"/>
        <v>38346.32</v>
      </c>
      <c r="R412" s="8" t="str">
        <f t="shared" si="219"/>
        <v>N</v>
      </c>
      <c r="S412" s="23">
        <f t="shared" si="220"/>
        <v>2.4000000000000004</v>
      </c>
      <c r="T412" s="24">
        <f t="shared" si="221"/>
        <v>20500</v>
      </c>
      <c r="U412" s="24">
        <f t="shared" si="222"/>
        <v>100000</v>
      </c>
      <c r="V412" s="24">
        <f t="shared" si="223"/>
        <v>257500</v>
      </c>
      <c r="W412" s="24">
        <f t="shared" si="224"/>
        <v>10250</v>
      </c>
      <c r="X412" s="24">
        <f t="shared" si="225"/>
        <v>0</v>
      </c>
      <c r="Y412" s="24">
        <f t="shared" si="226"/>
        <v>10250</v>
      </c>
      <c r="Z412" s="24">
        <f t="shared" si="227"/>
        <v>28863.246400000004</v>
      </c>
      <c r="AA412" s="25" t="str">
        <f t="shared" si="228"/>
        <v>N</v>
      </c>
      <c r="AB412" s="26">
        <f t="shared" si="229"/>
        <v>1.4000000000000004</v>
      </c>
      <c r="AC412" s="27">
        <f t="shared" si="230"/>
        <v>20500</v>
      </c>
      <c r="AD412" s="28">
        <f t="shared" si="231"/>
        <v>100000</v>
      </c>
      <c r="AE412" s="28">
        <f t="shared" si="232"/>
        <v>257500</v>
      </c>
      <c r="AF412" s="28">
        <f t="shared" si="233"/>
        <v>8569.68</v>
      </c>
      <c r="AG412" s="28">
        <f t="shared" si="234"/>
        <v>0</v>
      </c>
      <c r="AH412" s="28">
        <f t="shared" si="235"/>
        <v>8569.68</v>
      </c>
      <c r="AI412" s="28">
        <f t="shared" si="236"/>
        <v>31325.831328000007</v>
      </c>
      <c r="AJ412" s="29" t="str">
        <f t="shared" si="237"/>
        <v>N</v>
      </c>
      <c r="AK412" s="30">
        <f t="shared" si="238"/>
        <v>0.40000000000000036</v>
      </c>
      <c r="AL412" s="31">
        <f t="shared" si="239"/>
        <v>20500</v>
      </c>
      <c r="AM412" s="31">
        <f t="shared" si="240"/>
        <v>100000</v>
      </c>
      <c r="AN412" s="31">
        <f t="shared" si="241"/>
        <v>257500</v>
      </c>
      <c r="AO412" s="31">
        <f t="shared" si="242"/>
        <v>0</v>
      </c>
      <c r="AP412" s="31">
        <f t="shared" si="243"/>
        <v>0</v>
      </c>
      <c r="AQ412" s="31">
        <f t="shared" si="244"/>
        <v>0</v>
      </c>
      <c r="AR412" s="31">
        <f t="shared" si="245"/>
        <v>40693.421554560009</v>
      </c>
      <c r="AS412" s="32">
        <f t="shared" si="246"/>
        <v>0</v>
      </c>
      <c r="AT412" s="33">
        <f t="shared" si="247"/>
        <v>20500</v>
      </c>
      <c r="AU412" s="33">
        <f t="shared" si="248"/>
        <v>100000</v>
      </c>
      <c r="AV412" s="33">
        <v>257500</v>
      </c>
      <c r="AW412" s="33">
        <f t="shared" si="249"/>
        <v>0</v>
      </c>
      <c r="AX412" s="33">
        <f t="shared" si="250"/>
        <v>0</v>
      </c>
      <c r="AY412" s="34">
        <f t="shared" si="251"/>
        <v>100882.49928256002</v>
      </c>
    </row>
    <row r="413" spans="1:51" ht="15.75" customHeight="1" x14ac:dyDescent="0.3">
      <c r="A413" s="166" t="s">
        <v>613</v>
      </c>
      <c r="B413" s="99">
        <v>13436.63</v>
      </c>
      <c r="C413" s="99">
        <v>26707.26</v>
      </c>
      <c r="D413" s="99">
        <v>90464.95</v>
      </c>
      <c r="E413" s="99">
        <v>80237.25</v>
      </c>
      <c r="F413" s="125">
        <v>44000</v>
      </c>
      <c r="G413" s="124">
        <v>0</v>
      </c>
      <c r="H413" s="182">
        <v>46468</v>
      </c>
      <c r="I413" s="182">
        <v>46489</v>
      </c>
      <c r="J413" s="166">
        <v>1.9</v>
      </c>
      <c r="K413" s="166">
        <v>0.2</v>
      </c>
      <c r="L413" s="167" t="s">
        <v>1207</v>
      </c>
      <c r="M413" s="168" t="s">
        <v>1205</v>
      </c>
      <c r="N413" s="169">
        <v>0.04</v>
      </c>
      <c r="O413" s="21">
        <f t="shared" si="216"/>
        <v>1.7</v>
      </c>
      <c r="P413" s="21" t="str">
        <f t="shared" si="217"/>
        <v>N</v>
      </c>
      <c r="Q413" s="22">
        <f t="shared" si="218"/>
        <v>40143.89</v>
      </c>
      <c r="R413" s="8" t="str">
        <f t="shared" si="219"/>
        <v>N</v>
      </c>
      <c r="S413" s="23">
        <f t="shared" si="220"/>
        <v>1.7</v>
      </c>
      <c r="T413" s="24">
        <f t="shared" si="221"/>
        <v>50000</v>
      </c>
      <c r="U413" s="24">
        <f t="shared" si="222"/>
        <v>200000</v>
      </c>
      <c r="V413" s="24">
        <f t="shared" si="223"/>
        <v>257500</v>
      </c>
      <c r="W413" s="24">
        <f t="shared" si="224"/>
        <v>41749.645600000003</v>
      </c>
      <c r="X413" s="24">
        <f t="shared" si="225"/>
        <v>0</v>
      </c>
      <c r="Y413" s="24">
        <f t="shared" si="226"/>
        <v>41749.645600000003</v>
      </c>
      <c r="Z413" s="24">
        <f t="shared" si="227"/>
        <v>0</v>
      </c>
      <c r="AA413" s="25" t="str">
        <f t="shared" si="228"/>
        <v>N</v>
      </c>
      <c r="AB413" s="26">
        <f t="shared" si="229"/>
        <v>0.7</v>
      </c>
      <c r="AC413" s="27">
        <f t="shared" si="230"/>
        <v>50000</v>
      </c>
      <c r="AD413" s="28">
        <f t="shared" si="231"/>
        <v>200000</v>
      </c>
      <c r="AE413" s="28">
        <f t="shared" si="232"/>
        <v>257500</v>
      </c>
      <c r="AF413" s="28">
        <f t="shared" si="233"/>
        <v>43419.631424000007</v>
      </c>
      <c r="AG413" s="28">
        <f t="shared" si="234"/>
        <v>0</v>
      </c>
      <c r="AH413" s="28">
        <f t="shared" si="235"/>
        <v>43419.631424000007</v>
      </c>
      <c r="AI413" s="28">
        <f t="shared" si="236"/>
        <v>0</v>
      </c>
      <c r="AJ413" s="29" t="str">
        <f t="shared" si="237"/>
        <v>N</v>
      </c>
      <c r="AK413" s="30">
        <f t="shared" si="238"/>
        <v>0</v>
      </c>
      <c r="AL413" s="31">
        <f t="shared" si="239"/>
        <v>50000</v>
      </c>
      <c r="AM413" s="31">
        <f t="shared" si="240"/>
        <v>200000</v>
      </c>
      <c r="AN413" s="31">
        <f t="shared" si="241"/>
        <v>257500</v>
      </c>
      <c r="AO413" s="31">
        <f t="shared" si="242"/>
        <v>0</v>
      </c>
      <c r="AP413" s="31">
        <f t="shared" si="243"/>
        <v>0</v>
      </c>
      <c r="AQ413" s="31">
        <f t="shared" si="244"/>
        <v>0</v>
      </c>
      <c r="AR413" s="31">
        <f t="shared" si="245"/>
        <v>0</v>
      </c>
      <c r="AS413" s="32">
        <f t="shared" si="246"/>
        <v>0</v>
      </c>
      <c r="AT413" s="33">
        <f t="shared" si="247"/>
        <v>50000</v>
      </c>
      <c r="AU413" s="33">
        <f t="shared" si="248"/>
        <v>200000</v>
      </c>
      <c r="AV413" s="33">
        <v>257500</v>
      </c>
      <c r="AW413" s="33">
        <f t="shared" si="249"/>
        <v>0</v>
      </c>
      <c r="AX413" s="33">
        <f t="shared" si="250"/>
        <v>0</v>
      </c>
      <c r="AY413" s="34">
        <f t="shared" si="251"/>
        <v>0</v>
      </c>
    </row>
    <row r="414" spans="1:51" ht="15.75" customHeight="1" x14ac:dyDescent="0.3">
      <c r="A414" s="166" t="s">
        <v>614</v>
      </c>
      <c r="B414" s="99">
        <v>9794.66</v>
      </c>
      <c r="C414" s="99">
        <v>8596.84</v>
      </c>
      <c r="D414" s="99">
        <v>69413.41</v>
      </c>
      <c r="E414" s="99">
        <v>69214.81</v>
      </c>
      <c r="F414" s="125">
        <v>60000</v>
      </c>
      <c r="G414" s="124">
        <v>12500</v>
      </c>
      <c r="H414" s="182">
        <v>46239</v>
      </c>
      <c r="I414" s="182">
        <v>46288</v>
      </c>
      <c r="J414" s="166">
        <v>1.8</v>
      </c>
      <c r="K414" s="166">
        <v>0.7</v>
      </c>
      <c r="L414" s="167" t="s">
        <v>1207</v>
      </c>
      <c r="M414" s="168" t="s">
        <v>1205</v>
      </c>
      <c r="N414" s="169">
        <v>0.05</v>
      </c>
      <c r="O414" s="21">
        <f t="shared" si="216"/>
        <v>1.1000000000000001</v>
      </c>
      <c r="P414" s="21" t="str">
        <f t="shared" si="217"/>
        <v>N</v>
      </c>
      <c r="Q414" s="22">
        <f t="shared" si="218"/>
        <v>18391.5</v>
      </c>
      <c r="R414" s="8" t="str">
        <f t="shared" si="219"/>
        <v>N</v>
      </c>
      <c r="S414" s="23">
        <f t="shared" si="220"/>
        <v>1.1000000000000001</v>
      </c>
      <c r="T414" s="24">
        <f t="shared" si="221"/>
        <v>50000</v>
      </c>
      <c r="U414" s="24">
        <f t="shared" si="222"/>
        <v>200000</v>
      </c>
      <c r="V414" s="24">
        <f t="shared" si="223"/>
        <v>257500</v>
      </c>
      <c r="W414" s="24">
        <f t="shared" si="224"/>
        <v>19311.075000000001</v>
      </c>
      <c r="X414" s="24">
        <f t="shared" si="225"/>
        <v>0</v>
      </c>
      <c r="Y414" s="24">
        <f t="shared" si="226"/>
        <v>19311.075000000001</v>
      </c>
      <c r="Z414" s="24">
        <f t="shared" si="227"/>
        <v>0</v>
      </c>
      <c r="AA414" s="25" t="str">
        <f t="shared" si="228"/>
        <v>N</v>
      </c>
      <c r="AB414" s="26">
        <f t="shared" si="229"/>
        <v>0.10000000000000009</v>
      </c>
      <c r="AC414" s="27">
        <f t="shared" si="230"/>
        <v>50000</v>
      </c>
      <c r="AD414" s="28">
        <f t="shared" si="231"/>
        <v>200000</v>
      </c>
      <c r="AE414" s="28">
        <f t="shared" si="232"/>
        <v>257500</v>
      </c>
      <c r="AF414" s="28">
        <f t="shared" si="233"/>
        <v>20276.62875</v>
      </c>
      <c r="AG414" s="28">
        <f t="shared" si="234"/>
        <v>0</v>
      </c>
      <c r="AH414" s="28">
        <f t="shared" si="235"/>
        <v>20276.62875</v>
      </c>
      <c r="AI414" s="28">
        <f t="shared" si="236"/>
        <v>0</v>
      </c>
      <c r="AJ414" s="29" t="str">
        <f t="shared" si="237"/>
        <v>N</v>
      </c>
      <c r="AK414" s="30">
        <f t="shared" si="238"/>
        <v>0</v>
      </c>
      <c r="AL414" s="31">
        <f t="shared" si="239"/>
        <v>50000</v>
      </c>
      <c r="AM414" s="31">
        <f t="shared" si="240"/>
        <v>200000</v>
      </c>
      <c r="AN414" s="31">
        <f t="shared" si="241"/>
        <v>257500</v>
      </c>
      <c r="AO414" s="31">
        <f t="shared" si="242"/>
        <v>0</v>
      </c>
      <c r="AP414" s="31">
        <f t="shared" si="243"/>
        <v>0</v>
      </c>
      <c r="AQ414" s="31">
        <f t="shared" si="244"/>
        <v>0</v>
      </c>
      <c r="AR414" s="31">
        <f t="shared" si="245"/>
        <v>0</v>
      </c>
      <c r="AS414" s="32">
        <f t="shared" si="246"/>
        <v>0</v>
      </c>
      <c r="AT414" s="33">
        <f t="shared" si="247"/>
        <v>50000</v>
      </c>
      <c r="AU414" s="33">
        <f t="shared" si="248"/>
        <v>200000</v>
      </c>
      <c r="AV414" s="33">
        <v>257500</v>
      </c>
      <c r="AW414" s="33">
        <f t="shared" si="249"/>
        <v>0</v>
      </c>
      <c r="AX414" s="33">
        <f t="shared" si="250"/>
        <v>0</v>
      </c>
      <c r="AY414" s="34">
        <f t="shared" si="251"/>
        <v>0</v>
      </c>
    </row>
    <row r="415" spans="1:51" ht="15.75" customHeight="1" x14ac:dyDescent="0.3">
      <c r="A415" s="166" t="s">
        <v>615</v>
      </c>
      <c r="B415" s="99">
        <v>15695.34</v>
      </c>
      <c r="C415" s="99">
        <v>6684.59</v>
      </c>
      <c r="D415" s="99">
        <v>65336.84</v>
      </c>
      <c r="E415" s="99">
        <v>65210.04</v>
      </c>
      <c r="F415" s="125">
        <v>45000</v>
      </c>
      <c r="G415" s="124">
        <v>0</v>
      </c>
      <c r="H415" s="182">
        <v>46410</v>
      </c>
      <c r="I415" s="182">
        <v>46431</v>
      </c>
      <c r="J415" s="166">
        <v>3</v>
      </c>
      <c r="K415" s="166">
        <v>1.2</v>
      </c>
      <c r="L415" s="167" t="s">
        <v>1207</v>
      </c>
      <c r="M415" s="168" t="s">
        <v>1204</v>
      </c>
      <c r="N415" s="169">
        <v>5.1999999999999998E-2</v>
      </c>
      <c r="O415" s="21">
        <f t="shared" si="216"/>
        <v>1.8</v>
      </c>
      <c r="P415" s="21" t="str">
        <f t="shared" si="217"/>
        <v>N</v>
      </c>
      <c r="Q415" s="22">
        <f t="shared" si="218"/>
        <v>22379.93</v>
      </c>
      <c r="R415" s="8" t="str">
        <f t="shared" si="219"/>
        <v>N</v>
      </c>
      <c r="S415" s="23">
        <f t="shared" si="220"/>
        <v>3.6</v>
      </c>
      <c r="T415" s="24">
        <f t="shared" si="221"/>
        <v>50000</v>
      </c>
      <c r="U415" s="24">
        <f t="shared" si="222"/>
        <v>200000</v>
      </c>
      <c r="V415" s="24">
        <f t="shared" si="223"/>
        <v>257500</v>
      </c>
      <c r="W415" s="24">
        <f t="shared" si="224"/>
        <v>11771.84318</v>
      </c>
      <c r="X415" s="24">
        <f t="shared" si="225"/>
        <v>0</v>
      </c>
      <c r="Y415" s="24">
        <f t="shared" si="226"/>
        <v>11771.84318</v>
      </c>
      <c r="Z415" s="24">
        <f t="shared" si="227"/>
        <v>11771.84318</v>
      </c>
      <c r="AA415" s="25" t="str">
        <f t="shared" si="228"/>
        <v>N</v>
      </c>
      <c r="AB415" s="26">
        <f t="shared" si="229"/>
        <v>2.6</v>
      </c>
      <c r="AC415" s="27">
        <f t="shared" si="230"/>
        <v>50000</v>
      </c>
      <c r="AD415" s="28">
        <f t="shared" si="231"/>
        <v>200000</v>
      </c>
      <c r="AE415" s="28">
        <f t="shared" si="232"/>
        <v>257500</v>
      </c>
      <c r="AF415" s="28">
        <f t="shared" si="233"/>
        <v>12383.97902536</v>
      </c>
      <c r="AG415" s="28">
        <f t="shared" si="234"/>
        <v>0</v>
      </c>
      <c r="AH415" s="28">
        <f t="shared" si="235"/>
        <v>12383.97902536</v>
      </c>
      <c r="AI415" s="28">
        <f t="shared" si="236"/>
        <v>12383.97902536</v>
      </c>
      <c r="AJ415" s="29" t="str">
        <f t="shared" si="237"/>
        <v>N</v>
      </c>
      <c r="AK415" s="30">
        <f t="shared" si="238"/>
        <v>1.6</v>
      </c>
      <c r="AL415" s="31">
        <f t="shared" si="239"/>
        <v>50000</v>
      </c>
      <c r="AM415" s="31">
        <f t="shared" si="240"/>
        <v>200000</v>
      </c>
      <c r="AN415" s="31">
        <f t="shared" si="241"/>
        <v>257500</v>
      </c>
      <c r="AO415" s="31">
        <f t="shared" si="242"/>
        <v>13027.945934678721</v>
      </c>
      <c r="AP415" s="31">
        <f t="shared" si="243"/>
        <v>0</v>
      </c>
      <c r="AQ415" s="31">
        <f t="shared" si="244"/>
        <v>13027.945934678721</v>
      </c>
      <c r="AR415" s="31">
        <f t="shared" si="245"/>
        <v>13027.945934678721</v>
      </c>
      <c r="AS415" s="32">
        <f t="shared" si="246"/>
        <v>0.60000000000000009</v>
      </c>
      <c r="AT415" s="33">
        <f t="shared" si="247"/>
        <v>50000</v>
      </c>
      <c r="AU415" s="33">
        <f t="shared" si="248"/>
        <v>200000</v>
      </c>
      <c r="AV415" s="33">
        <v>257500</v>
      </c>
      <c r="AW415" s="33">
        <f t="shared" si="249"/>
        <v>13705.399123282015</v>
      </c>
      <c r="AX415" s="33">
        <f t="shared" si="250"/>
        <v>13705.399123282015</v>
      </c>
      <c r="AY415" s="34">
        <f t="shared" si="251"/>
        <v>50889.167263320734</v>
      </c>
    </row>
    <row r="416" spans="1:51" ht="15.75" customHeight="1" x14ac:dyDescent="0.3">
      <c r="A416" s="166" t="s">
        <v>616</v>
      </c>
      <c r="B416" s="99">
        <v>5002.21</v>
      </c>
      <c r="C416" s="99">
        <v>10951.94</v>
      </c>
      <c r="D416" s="99">
        <v>58584</v>
      </c>
      <c r="E416" s="99">
        <v>54909.42</v>
      </c>
      <c r="F416" s="125">
        <v>42000</v>
      </c>
      <c r="G416" s="124">
        <v>12500</v>
      </c>
      <c r="H416" s="182">
        <v>46543</v>
      </c>
      <c r="I416" s="182">
        <v>46599</v>
      </c>
      <c r="J416" s="166">
        <v>3.1</v>
      </c>
      <c r="K416" s="166">
        <v>2.2999999999999998</v>
      </c>
      <c r="L416" s="167" t="s">
        <v>1207</v>
      </c>
      <c r="M416" s="168" t="s">
        <v>1203</v>
      </c>
      <c r="N416" s="169">
        <v>0.04</v>
      </c>
      <c r="O416" s="21">
        <f t="shared" si="216"/>
        <v>0.80000000000000027</v>
      </c>
      <c r="P416" s="21" t="str">
        <f t="shared" si="217"/>
        <v>N</v>
      </c>
      <c r="Q416" s="22">
        <f t="shared" si="218"/>
        <v>15954.150000000001</v>
      </c>
      <c r="R416" s="8" t="str">
        <f t="shared" si="219"/>
        <v>N</v>
      </c>
      <c r="S416" s="23">
        <f t="shared" si="220"/>
        <v>1.0666666666666671</v>
      </c>
      <c r="T416" s="24">
        <f t="shared" si="221"/>
        <v>50000</v>
      </c>
      <c r="U416" s="24">
        <f t="shared" si="222"/>
        <v>200000</v>
      </c>
      <c r="V416" s="24">
        <f t="shared" si="223"/>
        <v>257500</v>
      </c>
      <c r="W416" s="24">
        <f t="shared" si="224"/>
        <v>12444.237000000001</v>
      </c>
      <c r="X416" s="24">
        <f t="shared" si="225"/>
        <v>0</v>
      </c>
      <c r="Y416" s="24">
        <f t="shared" si="226"/>
        <v>12444.237000000001</v>
      </c>
      <c r="Z416" s="24">
        <f t="shared" si="227"/>
        <v>4148.0790000000015</v>
      </c>
      <c r="AA416" s="25" t="str">
        <f t="shared" si="228"/>
        <v>N</v>
      </c>
      <c r="AB416" s="26">
        <f t="shared" si="229"/>
        <v>6.6666666666667096E-2</v>
      </c>
      <c r="AC416" s="27">
        <f t="shared" si="230"/>
        <v>50000</v>
      </c>
      <c r="AD416" s="28">
        <f t="shared" si="231"/>
        <v>200000</v>
      </c>
      <c r="AE416" s="28">
        <f t="shared" si="232"/>
        <v>257500</v>
      </c>
      <c r="AF416" s="28">
        <f t="shared" si="233"/>
        <v>12942.006480000004</v>
      </c>
      <c r="AG416" s="28">
        <f t="shared" si="234"/>
        <v>0</v>
      </c>
      <c r="AH416" s="28">
        <f t="shared" si="235"/>
        <v>12942.006480000004</v>
      </c>
      <c r="AI416" s="28">
        <f t="shared" si="236"/>
        <v>4314.00216</v>
      </c>
      <c r="AJ416" s="29" t="str">
        <f t="shared" si="237"/>
        <v>N</v>
      </c>
      <c r="AK416" s="30">
        <f t="shared" si="238"/>
        <v>0</v>
      </c>
      <c r="AL416" s="31">
        <f t="shared" si="239"/>
        <v>50000</v>
      </c>
      <c r="AM416" s="31">
        <f t="shared" si="240"/>
        <v>200000</v>
      </c>
      <c r="AN416" s="31">
        <f t="shared" si="241"/>
        <v>257500</v>
      </c>
      <c r="AO416" s="31">
        <f t="shared" si="242"/>
        <v>0</v>
      </c>
      <c r="AP416" s="31">
        <f t="shared" si="243"/>
        <v>0</v>
      </c>
      <c r="AQ416" s="31">
        <f t="shared" si="244"/>
        <v>0</v>
      </c>
      <c r="AR416" s="31">
        <f t="shared" si="245"/>
        <v>0</v>
      </c>
      <c r="AS416" s="32">
        <f t="shared" si="246"/>
        <v>0</v>
      </c>
      <c r="AT416" s="33">
        <f t="shared" si="247"/>
        <v>50000</v>
      </c>
      <c r="AU416" s="33">
        <f t="shared" si="248"/>
        <v>200000</v>
      </c>
      <c r="AV416" s="33">
        <v>257500</v>
      </c>
      <c r="AW416" s="33">
        <f t="shared" si="249"/>
        <v>0</v>
      </c>
      <c r="AX416" s="33">
        <f t="shared" si="250"/>
        <v>0</v>
      </c>
      <c r="AY416" s="34">
        <f t="shared" si="251"/>
        <v>8462.0811600000015</v>
      </c>
    </row>
    <row r="417" spans="1:51" ht="15.75" customHeight="1" x14ac:dyDescent="0.3">
      <c r="A417" s="166" t="s">
        <v>617</v>
      </c>
      <c r="B417" s="99">
        <v>5532.77</v>
      </c>
      <c r="C417" s="99">
        <v>21321.71</v>
      </c>
      <c r="D417" s="99">
        <v>97966.78</v>
      </c>
      <c r="E417" s="99">
        <v>96611.81</v>
      </c>
      <c r="F417" s="125">
        <v>167000</v>
      </c>
      <c r="G417" s="124">
        <v>0</v>
      </c>
      <c r="H417" s="182">
        <v>46496</v>
      </c>
      <c r="I417" s="182">
        <v>46582</v>
      </c>
      <c r="J417" s="166">
        <v>4.7</v>
      </c>
      <c r="K417" s="166">
        <v>0.8</v>
      </c>
      <c r="L417" s="167" t="s">
        <v>1206</v>
      </c>
      <c r="M417" s="168" t="s">
        <v>1203</v>
      </c>
      <c r="N417" s="169">
        <v>0.04</v>
      </c>
      <c r="O417" s="21">
        <f t="shared" si="216"/>
        <v>3.9000000000000004</v>
      </c>
      <c r="P417" s="21" t="str">
        <f t="shared" si="217"/>
        <v>N</v>
      </c>
      <c r="Q417" s="22">
        <f t="shared" si="218"/>
        <v>26854.48</v>
      </c>
      <c r="R417" s="8" t="str">
        <f t="shared" si="219"/>
        <v>N</v>
      </c>
      <c r="S417" s="23">
        <f t="shared" si="220"/>
        <v>5.2</v>
      </c>
      <c r="T417" s="24">
        <f t="shared" si="221"/>
        <v>20500</v>
      </c>
      <c r="U417" s="24">
        <f t="shared" si="222"/>
        <v>100000</v>
      </c>
      <c r="V417" s="24">
        <f t="shared" si="223"/>
        <v>257500</v>
      </c>
      <c r="W417" s="24">
        <f t="shared" si="224"/>
        <v>1524.9150000000009</v>
      </c>
      <c r="X417" s="24">
        <f t="shared" si="225"/>
        <v>0</v>
      </c>
      <c r="Y417" s="24">
        <f t="shared" si="226"/>
        <v>1524.9150000000009</v>
      </c>
      <c r="Z417" s="24">
        <f t="shared" si="227"/>
        <v>26403.744200000001</v>
      </c>
      <c r="AA417" s="25" t="str">
        <f t="shared" si="228"/>
        <v>N</v>
      </c>
      <c r="AB417" s="26">
        <f t="shared" si="229"/>
        <v>4.2</v>
      </c>
      <c r="AC417" s="27">
        <f t="shared" si="230"/>
        <v>20500</v>
      </c>
      <c r="AD417" s="28">
        <f t="shared" si="231"/>
        <v>100000</v>
      </c>
      <c r="AE417" s="28">
        <f t="shared" si="232"/>
        <v>257500</v>
      </c>
      <c r="AF417" s="28">
        <f t="shared" si="233"/>
        <v>381.22875000000022</v>
      </c>
      <c r="AG417" s="28">
        <f t="shared" si="234"/>
        <v>0</v>
      </c>
      <c r="AH417" s="28">
        <f t="shared" si="235"/>
        <v>381.22875000000022</v>
      </c>
      <c r="AI417" s="28">
        <f t="shared" si="236"/>
        <v>28664.576818000001</v>
      </c>
      <c r="AJ417" s="29" t="str">
        <f t="shared" si="237"/>
        <v>N</v>
      </c>
      <c r="AK417" s="30">
        <f t="shared" si="238"/>
        <v>3.2</v>
      </c>
      <c r="AL417" s="31">
        <f t="shared" si="239"/>
        <v>20500</v>
      </c>
      <c r="AM417" s="31">
        <f t="shared" si="240"/>
        <v>100000</v>
      </c>
      <c r="AN417" s="31">
        <f t="shared" si="241"/>
        <v>257500</v>
      </c>
      <c r="AO417" s="31">
        <f t="shared" si="242"/>
        <v>381.22875000000022</v>
      </c>
      <c r="AP417" s="31">
        <f t="shared" si="243"/>
        <v>0</v>
      </c>
      <c r="AQ417" s="31">
        <f t="shared" si="244"/>
        <v>381.22875000000022</v>
      </c>
      <c r="AR417" s="31">
        <f t="shared" si="245"/>
        <v>29826.409040720006</v>
      </c>
      <c r="AS417" s="32">
        <f t="shared" si="246"/>
        <v>2.2000000000000002</v>
      </c>
      <c r="AT417" s="33">
        <f t="shared" si="247"/>
        <v>20500</v>
      </c>
      <c r="AU417" s="33">
        <f t="shared" si="248"/>
        <v>100000</v>
      </c>
      <c r="AV417" s="33">
        <v>257500</v>
      </c>
      <c r="AW417" s="33">
        <f t="shared" si="249"/>
        <v>0</v>
      </c>
      <c r="AX417" s="33">
        <f t="shared" si="250"/>
        <v>31415.943302348805</v>
      </c>
      <c r="AY417" s="34">
        <f t="shared" si="251"/>
        <v>116310.67336106882</v>
      </c>
    </row>
    <row r="418" spans="1:51" ht="15.75" customHeight="1" x14ac:dyDescent="0.3">
      <c r="A418" s="166" t="s">
        <v>618</v>
      </c>
      <c r="B418" s="99">
        <v>10364.85</v>
      </c>
      <c r="C418" s="99">
        <v>16730.759999999998</v>
      </c>
      <c r="D418" s="99">
        <v>105707.96</v>
      </c>
      <c r="E418" s="99">
        <v>104326.67</v>
      </c>
      <c r="F418" s="125">
        <v>92000</v>
      </c>
      <c r="G418" s="126">
        <v>12500</v>
      </c>
      <c r="H418" s="182">
        <v>46541</v>
      </c>
      <c r="I418" s="182">
        <v>46631</v>
      </c>
      <c r="J418" s="166">
        <v>2.1</v>
      </c>
      <c r="K418" s="166">
        <v>0.5</v>
      </c>
      <c r="L418" s="167" t="s">
        <v>1206</v>
      </c>
      <c r="M418" s="168" t="s">
        <v>1205</v>
      </c>
      <c r="N418" s="169">
        <v>0.01</v>
      </c>
      <c r="O418" s="21">
        <f t="shared" si="216"/>
        <v>1.6</v>
      </c>
      <c r="P418" s="21" t="str">
        <f t="shared" si="217"/>
        <v>N</v>
      </c>
      <c r="Q418" s="22">
        <f t="shared" si="218"/>
        <v>27095.61</v>
      </c>
      <c r="R418" s="8" t="str">
        <f t="shared" si="219"/>
        <v>N</v>
      </c>
      <c r="S418" s="23">
        <f t="shared" si="220"/>
        <v>1.6</v>
      </c>
      <c r="T418" s="24">
        <f t="shared" si="221"/>
        <v>20500</v>
      </c>
      <c r="U418" s="24">
        <f t="shared" si="222"/>
        <v>100000</v>
      </c>
      <c r="V418" s="24">
        <f t="shared" si="223"/>
        <v>257500</v>
      </c>
      <c r="W418" s="24">
        <f t="shared" si="224"/>
        <v>0</v>
      </c>
      <c r="X418" s="24">
        <f t="shared" si="225"/>
        <v>0</v>
      </c>
      <c r="Y418" s="24">
        <f t="shared" si="226"/>
        <v>0</v>
      </c>
      <c r="Z418" s="24">
        <f t="shared" si="227"/>
        <v>27366.5661</v>
      </c>
      <c r="AA418" s="25" t="str">
        <f t="shared" si="228"/>
        <v>N</v>
      </c>
      <c r="AB418" s="26">
        <f t="shared" si="229"/>
        <v>0.60000000000000009</v>
      </c>
      <c r="AC418" s="27">
        <f t="shared" si="230"/>
        <v>20500</v>
      </c>
      <c r="AD418" s="28">
        <f t="shared" si="231"/>
        <v>100000</v>
      </c>
      <c r="AE418" s="28">
        <f t="shared" si="232"/>
        <v>257500</v>
      </c>
      <c r="AF418" s="28">
        <f t="shared" si="233"/>
        <v>0</v>
      </c>
      <c r="AG418" s="28">
        <f t="shared" si="234"/>
        <v>0</v>
      </c>
      <c r="AH418" s="28">
        <f t="shared" si="235"/>
        <v>0</v>
      </c>
      <c r="AI418" s="28">
        <f t="shared" si="236"/>
        <v>27640.231760999999</v>
      </c>
      <c r="AJ418" s="29" t="str">
        <f t="shared" si="237"/>
        <v>N</v>
      </c>
      <c r="AK418" s="30">
        <f t="shared" si="238"/>
        <v>0</v>
      </c>
      <c r="AL418" s="31">
        <f t="shared" si="239"/>
        <v>20500</v>
      </c>
      <c r="AM418" s="31">
        <f t="shared" si="240"/>
        <v>100000</v>
      </c>
      <c r="AN418" s="31">
        <f t="shared" si="241"/>
        <v>257500</v>
      </c>
      <c r="AO418" s="31">
        <f t="shared" si="242"/>
        <v>0</v>
      </c>
      <c r="AP418" s="31">
        <f t="shared" si="243"/>
        <v>0</v>
      </c>
      <c r="AQ418" s="31">
        <f t="shared" si="244"/>
        <v>0</v>
      </c>
      <c r="AR418" s="31">
        <f t="shared" si="245"/>
        <v>0</v>
      </c>
      <c r="AS418" s="32">
        <f t="shared" si="246"/>
        <v>0</v>
      </c>
      <c r="AT418" s="33">
        <f t="shared" si="247"/>
        <v>20500</v>
      </c>
      <c r="AU418" s="33">
        <f t="shared" si="248"/>
        <v>100000</v>
      </c>
      <c r="AV418" s="33">
        <v>257500</v>
      </c>
      <c r="AW418" s="33">
        <f t="shared" si="249"/>
        <v>0</v>
      </c>
      <c r="AX418" s="33">
        <f t="shared" si="250"/>
        <v>0</v>
      </c>
      <c r="AY418" s="34">
        <f t="shared" si="251"/>
        <v>55006.797860999999</v>
      </c>
    </row>
    <row r="419" spans="1:51" ht="15.75" customHeight="1" x14ac:dyDescent="0.3">
      <c r="A419" s="166" t="s">
        <v>619</v>
      </c>
      <c r="B419" s="99">
        <v>7331.29</v>
      </c>
      <c r="C419" s="99">
        <v>21039.78</v>
      </c>
      <c r="D419" s="99">
        <v>97689.77</v>
      </c>
      <c r="E419" s="99">
        <v>95098.07</v>
      </c>
      <c r="F419" s="125">
        <v>100000</v>
      </c>
      <c r="G419" s="126">
        <v>12500</v>
      </c>
      <c r="H419" s="182">
        <v>46541</v>
      </c>
      <c r="I419" s="182">
        <v>46567</v>
      </c>
      <c r="J419" s="166">
        <v>4.5</v>
      </c>
      <c r="K419" s="166">
        <v>1.3</v>
      </c>
      <c r="L419" s="167" t="s">
        <v>1207</v>
      </c>
      <c r="M419" s="168" t="s">
        <v>1204</v>
      </c>
      <c r="N419" s="169">
        <v>0.02</v>
      </c>
      <c r="O419" s="21">
        <f t="shared" si="216"/>
        <v>3.2</v>
      </c>
      <c r="P419" s="21" t="str">
        <f t="shared" si="217"/>
        <v>N</v>
      </c>
      <c r="Q419" s="22">
        <f t="shared" si="218"/>
        <v>28371.07</v>
      </c>
      <c r="R419" s="8" t="str">
        <f t="shared" si="219"/>
        <v>N</v>
      </c>
      <c r="S419" s="23">
        <f t="shared" si="220"/>
        <v>6.4</v>
      </c>
      <c r="T419" s="24">
        <f t="shared" si="221"/>
        <v>50000</v>
      </c>
      <c r="U419" s="24">
        <f t="shared" si="222"/>
        <v>200000</v>
      </c>
      <c r="V419" s="24">
        <f t="shared" si="223"/>
        <v>257500</v>
      </c>
      <c r="W419" s="24">
        <f t="shared" si="224"/>
        <v>14469.245699999999</v>
      </c>
      <c r="X419" s="24">
        <f t="shared" si="225"/>
        <v>0</v>
      </c>
      <c r="Y419" s="24">
        <f t="shared" si="226"/>
        <v>14469.245699999999</v>
      </c>
      <c r="Z419" s="24">
        <f t="shared" si="227"/>
        <v>14469.245699999999</v>
      </c>
      <c r="AA419" s="25" t="str">
        <f t="shared" si="228"/>
        <v>N</v>
      </c>
      <c r="AB419" s="26">
        <f t="shared" si="229"/>
        <v>5.4</v>
      </c>
      <c r="AC419" s="27">
        <f t="shared" si="230"/>
        <v>50000</v>
      </c>
      <c r="AD419" s="28">
        <f t="shared" si="231"/>
        <v>200000</v>
      </c>
      <c r="AE419" s="28">
        <f t="shared" si="232"/>
        <v>257500</v>
      </c>
      <c r="AF419" s="28">
        <f t="shared" si="233"/>
        <v>14758.630614</v>
      </c>
      <c r="AG419" s="28">
        <f t="shared" si="234"/>
        <v>0</v>
      </c>
      <c r="AH419" s="28">
        <f t="shared" si="235"/>
        <v>14758.630614</v>
      </c>
      <c r="AI419" s="28">
        <f t="shared" si="236"/>
        <v>14758.630614</v>
      </c>
      <c r="AJ419" s="29" t="str">
        <f t="shared" si="237"/>
        <v>N</v>
      </c>
      <c r="AK419" s="30">
        <f t="shared" si="238"/>
        <v>4.4000000000000004</v>
      </c>
      <c r="AL419" s="31">
        <f t="shared" si="239"/>
        <v>50000</v>
      </c>
      <c r="AM419" s="31">
        <f t="shared" si="240"/>
        <v>200000</v>
      </c>
      <c r="AN419" s="31">
        <f t="shared" si="241"/>
        <v>257500</v>
      </c>
      <c r="AO419" s="31">
        <f t="shared" si="242"/>
        <v>15053.803226280001</v>
      </c>
      <c r="AP419" s="31">
        <f t="shared" si="243"/>
        <v>0</v>
      </c>
      <c r="AQ419" s="31">
        <f t="shared" si="244"/>
        <v>15053.803226280001</v>
      </c>
      <c r="AR419" s="31">
        <f t="shared" si="245"/>
        <v>15053.803226280001</v>
      </c>
      <c r="AS419" s="32">
        <f t="shared" si="246"/>
        <v>3.4000000000000004</v>
      </c>
      <c r="AT419" s="33">
        <f t="shared" si="247"/>
        <v>50000</v>
      </c>
      <c r="AU419" s="33">
        <f t="shared" si="248"/>
        <v>200000</v>
      </c>
      <c r="AV419" s="33">
        <v>257500</v>
      </c>
      <c r="AW419" s="33">
        <f t="shared" si="249"/>
        <v>15354.8792908056</v>
      </c>
      <c r="AX419" s="33">
        <f t="shared" si="250"/>
        <v>15354.8792908056</v>
      </c>
      <c r="AY419" s="34">
        <f t="shared" si="251"/>
        <v>59636.558831085604</v>
      </c>
    </row>
    <row r="420" spans="1:51" ht="15.75" customHeight="1" x14ac:dyDescent="0.3">
      <c r="A420" s="166" t="s">
        <v>620</v>
      </c>
      <c r="B420" s="99">
        <v>13900.13</v>
      </c>
      <c r="C420" s="99">
        <v>33197.82</v>
      </c>
      <c r="D420" s="99">
        <v>108865.96</v>
      </c>
      <c r="E420" s="99">
        <v>101959.44</v>
      </c>
      <c r="F420" s="127">
        <v>129000</v>
      </c>
      <c r="G420" s="126">
        <v>0</v>
      </c>
      <c r="H420" s="182">
        <v>46318</v>
      </c>
      <c r="I420" s="182">
        <v>46343</v>
      </c>
      <c r="J420" s="166">
        <v>2.8</v>
      </c>
      <c r="K420" s="166">
        <v>0.9</v>
      </c>
      <c r="L420" s="167" t="s">
        <v>1207</v>
      </c>
      <c r="M420" s="168" t="s">
        <v>1205</v>
      </c>
      <c r="N420" s="169">
        <v>0</v>
      </c>
      <c r="O420" s="21">
        <f t="shared" si="216"/>
        <v>1.9</v>
      </c>
      <c r="P420" s="21" t="str">
        <f t="shared" si="217"/>
        <v>N</v>
      </c>
      <c r="Q420" s="22">
        <f t="shared" si="218"/>
        <v>47097.95</v>
      </c>
      <c r="R420" s="8" t="str">
        <f t="shared" si="219"/>
        <v>N</v>
      </c>
      <c r="S420" s="23">
        <f t="shared" si="220"/>
        <v>1.9</v>
      </c>
      <c r="T420" s="24">
        <f t="shared" si="221"/>
        <v>50000</v>
      </c>
      <c r="U420" s="24">
        <f t="shared" si="222"/>
        <v>200000</v>
      </c>
      <c r="V420" s="24">
        <f t="shared" si="223"/>
        <v>257500</v>
      </c>
      <c r="W420" s="24">
        <f t="shared" si="224"/>
        <v>47097.95</v>
      </c>
      <c r="X420" s="24">
        <f t="shared" si="225"/>
        <v>0</v>
      </c>
      <c r="Y420" s="24">
        <f t="shared" si="226"/>
        <v>47097.95</v>
      </c>
      <c r="Z420" s="24">
        <f t="shared" si="227"/>
        <v>0</v>
      </c>
      <c r="AA420" s="25" t="str">
        <f t="shared" si="228"/>
        <v>N</v>
      </c>
      <c r="AB420" s="26">
        <f t="shared" si="229"/>
        <v>0.89999999999999991</v>
      </c>
      <c r="AC420" s="27">
        <f t="shared" si="230"/>
        <v>50000</v>
      </c>
      <c r="AD420" s="28">
        <f t="shared" si="231"/>
        <v>200000</v>
      </c>
      <c r="AE420" s="28">
        <f t="shared" si="232"/>
        <v>257500</v>
      </c>
      <c r="AF420" s="28">
        <f t="shared" si="233"/>
        <v>44036.09</v>
      </c>
      <c r="AG420" s="28">
        <f t="shared" si="234"/>
        <v>0</v>
      </c>
      <c r="AH420" s="28">
        <f t="shared" si="235"/>
        <v>44036.09</v>
      </c>
      <c r="AI420" s="28">
        <f t="shared" si="236"/>
        <v>3061.8600000000006</v>
      </c>
      <c r="AJ420" s="29" t="str">
        <f t="shared" si="237"/>
        <v>N</v>
      </c>
      <c r="AK420" s="30">
        <f t="shared" si="238"/>
        <v>0</v>
      </c>
      <c r="AL420" s="31">
        <f t="shared" si="239"/>
        <v>50000</v>
      </c>
      <c r="AM420" s="31">
        <f t="shared" si="240"/>
        <v>200000</v>
      </c>
      <c r="AN420" s="31">
        <f t="shared" si="241"/>
        <v>257500</v>
      </c>
      <c r="AO420" s="31">
        <f t="shared" si="242"/>
        <v>0</v>
      </c>
      <c r="AP420" s="31">
        <f t="shared" si="243"/>
        <v>0</v>
      </c>
      <c r="AQ420" s="31">
        <f t="shared" si="244"/>
        <v>0</v>
      </c>
      <c r="AR420" s="31">
        <f t="shared" si="245"/>
        <v>0</v>
      </c>
      <c r="AS420" s="32">
        <f t="shared" si="246"/>
        <v>0</v>
      </c>
      <c r="AT420" s="33">
        <f t="shared" si="247"/>
        <v>50000</v>
      </c>
      <c r="AU420" s="33">
        <f t="shared" si="248"/>
        <v>200000</v>
      </c>
      <c r="AV420" s="33">
        <v>257500</v>
      </c>
      <c r="AW420" s="33">
        <f t="shared" si="249"/>
        <v>0</v>
      </c>
      <c r="AX420" s="33">
        <f t="shared" si="250"/>
        <v>0</v>
      </c>
      <c r="AY420" s="34">
        <f t="shared" si="251"/>
        <v>3061.8600000000006</v>
      </c>
    </row>
    <row r="421" spans="1:51" ht="15.75" customHeight="1" x14ac:dyDescent="0.3">
      <c r="A421" s="166" t="s">
        <v>621</v>
      </c>
      <c r="B421" s="99">
        <v>15046.27</v>
      </c>
      <c r="C421" s="99">
        <v>12606.85</v>
      </c>
      <c r="D421" s="99">
        <v>85492.05</v>
      </c>
      <c r="E421" s="99">
        <v>82593.45</v>
      </c>
      <c r="F421" s="127">
        <v>77000</v>
      </c>
      <c r="G421" s="126">
        <v>12500</v>
      </c>
      <c r="H421" s="182">
        <v>46289</v>
      </c>
      <c r="I421" s="182">
        <v>46377</v>
      </c>
      <c r="J421" s="166">
        <v>4.9000000000000004</v>
      </c>
      <c r="K421" s="166">
        <v>3.6</v>
      </c>
      <c r="L421" s="167" t="s">
        <v>1206</v>
      </c>
      <c r="M421" s="168" t="s">
        <v>1203</v>
      </c>
      <c r="N421" s="169">
        <v>0</v>
      </c>
      <c r="O421" s="21">
        <f t="shared" si="216"/>
        <v>1.3000000000000003</v>
      </c>
      <c r="P421" s="21" t="str">
        <f t="shared" si="217"/>
        <v>N</v>
      </c>
      <c r="Q421" s="22">
        <f t="shared" si="218"/>
        <v>27653.120000000003</v>
      </c>
      <c r="R421" s="8" t="str">
        <f t="shared" si="219"/>
        <v>N</v>
      </c>
      <c r="S421" s="23">
        <f t="shared" si="220"/>
        <v>1.7333333333333336</v>
      </c>
      <c r="T421" s="24">
        <f t="shared" si="221"/>
        <v>20500</v>
      </c>
      <c r="U421" s="24">
        <f t="shared" si="222"/>
        <v>100000</v>
      </c>
      <c r="V421" s="24">
        <f t="shared" si="223"/>
        <v>257500</v>
      </c>
      <c r="W421" s="24">
        <f t="shared" si="224"/>
        <v>10880.962499999998</v>
      </c>
      <c r="X421" s="24">
        <f t="shared" si="225"/>
        <v>0</v>
      </c>
      <c r="Y421" s="24">
        <f t="shared" si="226"/>
        <v>10880.962499999998</v>
      </c>
      <c r="Z421" s="24">
        <f t="shared" si="227"/>
        <v>16772.157500000005</v>
      </c>
      <c r="AA421" s="25" t="str">
        <f t="shared" si="228"/>
        <v>N</v>
      </c>
      <c r="AB421" s="26">
        <f t="shared" si="229"/>
        <v>0.73333333333333361</v>
      </c>
      <c r="AC421" s="27">
        <f t="shared" si="230"/>
        <v>20500</v>
      </c>
      <c r="AD421" s="28">
        <f t="shared" si="231"/>
        <v>100000</v>
      </c>
      <c r="AE421" s="28">
        <f t="shared" si="232"/>
        <v>257500</v>
      </c>
      <c r="AF421" s="28">
        <f t="shared" si="233"/>
        <v>2720.2406249999995</v>
      </c>
      <c r="AG421" s="28">
        <f t="shared" si="234"/>
        <v>0</v>
      </c>
      <c r="AH421" s="28">
        <f t="shared" si="235"/>
        <v>2720.2406249999995</v>
      </c>
      <c r="AI421" s="28">
        <f t="shared" si="236"/>
        <v>24932.879375000004</v>
      </c>
      <c r="AJ421" s="29" t="str">
        <f t="shared" si="237"/>
        <v>N</v>
      </c>
      <c r="AK421" s="30">
        <f t="shared" si="238"/>
        <v>0</v>
      </c>
      <c r="AL421" s="31">
        <f t="shared" si="239"/>
        <v>20500</v>
      </c>
      <c r="AM421" s="31">
        <f t="shared" si="240"/>
        <v>100000</v>
      </c>
      <c r="AN421" s="31">
        <f t="shared" si="241"/>
        <v>257500</v>
      </c>
      <c r="AO421" s="31">
        <f t="shared" si="242"/>
        <v>0</v>
      </c>
      <c r="AP421" s="31">
        <f t="shared" si="243"/>
        <v>0</v>
      </c>
      <c r="AQ421" s="31">
        <f t="shared" si="244"/>
        <v>0</v>
      </c>
      <c r="AR421" s="31">
        <f t="shared" si="245"/>
        <v>0</v>
      </c>
      <c r="AS421" s="32">
        <f t="shared" si="246"/>
        <v>0</v>
      </c>
      <c r="AT421" s="33">
        <f t="shared" si="247"/>
        <v>20500</v>
      </c>
      <c r="AU421" s="33">
        <f t="shared" si="248"/>
        <v>100000</v>
      </c>
      <c r="AV421" s="33">
        <v>257500</v>
      </c>
      <c r="AW421" s="33">
        <f t="shared" si="249"/>
        <v>0</v>
      </c>
      <c r="AX421" s="33">
        <f t="shared" si="250"/>
        <v>0</v>
      </c>
      <c r="AY421" s="34">
        <f t="shared" si="251"/>
        <v>41705.036875000005</v>
      </c>
    </row>
    <row r="422" spans="1:51" ht="15.75" customHeight="1" x14ac:dyDescent="0.3">
      <c r="A422" s="166" t="s">
        <v>622</v>
      </c>
      <c r="B422" s="99">
        <v>9714.2900000000009</v>
      </c>
      <c r="C422" s="99">
        <v>18246.04</v>
      </c>
      <c r="D422" s="99">
        <v>38621.040000000001</v>
      </c>
      <c r="E422" s="99">
        <v>31170.02</v>
      </c>
      <c r="F422" s="127">
        <v>150000</v>
      </c>
      <c r="G422" s="126">
        <v>0</v>
      </c>
      <c r="H422" s="182">
        <v>46530</v>
      </c>
      <c r="I422" s="182">
        <v>46591</v>
      </c>
      <c r="J422" s="166">
        <v>4.0999999999999996</v>
      </c>
      <c r="K422" s="166">
        <v>0.5</v>
      </c>
      <c r="L422" s="167" t="s">
        <v>1206</v>
      </c>
      <c r="M422" s="168" t="s">
        <v>1204</v>
      </c>
      <c r="N422" s="169">
        <v>0</v>
      </c>
      <c r="O422" s="21">
        <f t="shared" si="216"/>
        <v>3.5999999999999996</v>
      </c>
      <c r="P422" s="21" t="str">
        <f t="shared" si="217"/>
        <v>N</v>
      </c>
      <c r="Q422" s="22">
        <f t="shared" si="218"/>
        <v>27960.33</v>
      </c>
      <c r="R422" s="8" t="str">
        <f t="shared" si="219"/>
        <v>N</v>
      </c>
      <c r="S422" s="23">
        <f t="shared" si="220"/>
        <v>7.1999999999999993</v>
      </c>
      <c r="T422" s="24">
        <f t="shared" si="221"/>
        <v>20500</v>
      </c>
      <c r="U422" s="24">
        <f t="shared" si="222"/>
        <v>100000</v>
      </c>
      <c r="V422" s="24">
        <f t="shared" si="223"/>
        <v>257500</v>
      </c>
      <c r="W422" s="24">
        <f t="shared" si="224"/>
        <v>10250</v>
      </c>
      <c r="X422" s="24">
        <f t="shared" si="225"/>
        <v>0</v>
      </c>
      <c r="Y422" s="24">
        <f t="shared" si="226"/>
        <v>10250</v>
      </c>
      <c r="Z422" s="24">
        <f t="shared" si="227"/>
        <v>17710.330000000002</v>
      </c>
      <c r="AA422" s="25" t="str">
        <f t="shared" si="228"/>
        <v>N</v>
      </c>
      <c r="AB422" s="26">
        <f t="shared" si="229"/>
        <v>6.1999999999999993</v>
      </c>
      <c r="AC422" s="27">
        <f t="shared" si="230"/>
        <v>20500</v>
      </c>
      <c r="AD422" s="28">
        <f t="shared" si="231"/>
        <v>100000</v>
      </c>
      <c r="AE422" s="28">
        <f t="shared" si="232"/>
        <v>257500</v>
      </c>
      <c r="AF422" s="28">
        <f t="shared" si="233"/>
        <v>10250</v>
      </c>
      <c r="AG422" s="28">
        <f t="shared" si="234"/>
        <v>0</v>
      </c>
      <c r="AH422" s="28">
        <f t="shared" si="235"/>
        <v>10250</v>
      </c>
      <c r="AI422" s="28">
        <f t="shared" si="236"/>
        <v>17710.330000000002</v>
      </c>
      <c r="AJ422" s="29" t="str">
        <f t="shared" si="237"/>
        <v>N</v>
      </c>
      <c r="AK422" s="30">
        <f t="shared" si="238"/>
        <v>5.1999999999999993</v>
      </c>
      <c r="AL422" s="31">
        <f t="shared" si="239"/>
        <v>20500</v>
      </c>
      <c r="AM422" s="31">
        <f t="shared" si="240"/>
        <v>100000</v>
      </c>
      <c r="AN422" s="31">
        <f t="shared" si="241"/>
        <v>257500</v>
      </c>
      <c r="AO422" s="31">
        <f t="shared" si="242"/>
        <v>10250</v>
      </c>
      <c r="AP422" s="31">
        <f t="shared" si="243"/>
        <v>0</v>
      </c>
      <c r="AQ422" s="31">
        <f t="shared" si="244"/>
        <v>10250</v>
      </c>
      <c r="AR422" s="31">
        <f t="shared" si="245"/>
        <v>17710.330000000002</v>
      </c>
      <c r="AS422" s="32">
        <f t="shared" si="246"/>
        <v>4.1999999999999993</v>
      </c>
      <c r="AT422" s="33">
        <f t="shared" si="247"/>
        <v>20500</v>
      </c>
      <c r="AU422" s="33">
        <f t="shared" si="248"/>
        <v>100000</v>
      </c>
      <c r="AV422" s="33">
        <v>257500</v>
      </c>
      <c r="AW422" s="33">
        <f t="shared" si="249"/>
        <v>10250</v>
      </c>
      <c r="AX422" s="33">
        <f t="shared" si="250"/>
        <v>17710.330000000002</v>
      </c>
      <c r="AY422" s="34">
        <f t="shared" si="251"/>
        <v>70841.320000000007</v>
      </c>
    </row>
    <row r="423" spans="1:51" ht="15.75" customHeight="1" x14ac:dyDescent="0.3">
      <c r="A423" s="166" t="s">
        <v>623</v>
      </c>
      <c r="B423" s="99">
        <v>13336.03</v>
      </c>
      <c r="C423" s="99">
        <v>13007.85</v>
      </c>
      <c r="D423" s="99">
        <v>41374.92</v>
      </c>
      <c r="E423" s="99">
        <v>34126.19</v>
      </c>
      <c r="F423" s="127">
        <v>66000</v>
      </c>
      <c r="G423" s="126">
        <v>0</v>
      </c>
      <c r="H423" s="182">
        <v>46409</v>
      </c>
      <c r="I423" s="182">
        <v>46422</v>
      </c>
      <c r="J423" s="166">
        <v>2.5</v>
      </c>
      <c r="K423" s="166">
        <v>1.5</v>
      </c>
      <c r="L423" s="167" t="s">
        <v>1207</v>
      </c>
      <c r="M423" s="168" t="s">
        <v>1203</v>
      </c>
      <c r="N423" s="169">
        <v>0.01</v>
      </c>
      <c r="O423" s="21">
        <f t="shared" si="216"/>
        <v>1</v>
      </c>
      <c r="P423" s="21" t="str">
        <f t="shared" si="217"/>
        <v>N</v>
      </c>
      <c r="Q423" s="22">
        <f t="shared" si="218"/>
        <v>26343.88</v>
      </c>
      <c r="R423" s="8" t="str">
        <f t="shared" si="219"/>
        <v>N</v>
      </c>
      <c r="S423" s="23">
        <f t="shared" si="220"/>
        <v>1.3333333333333333</v>
      </c>
      <c r="T423" s="24">
        <f t="shared" si="221"/>
        <v>50000</v>
      </c>
      <c r="U423" s="24">
        <f t="shared" si="222"/>
        <v>200000</v>
      </c>
      <c r="V423" s="24">
        <f t="shared" si="223"/>
        <v>257500</v>
      </c>
      <c r="W423" s="24">
        <f t="shared" si="224"/>
        <v>19955.489099999999</v>
      </c>
      <c r="X423" s="24">
        <f t="shared" si="225"/>
        <v>0</v>
      </c>
      <c r="Y423" s="24">
        <f t="shared" si="226"/>
        <v>19955.489099999999</v>
      </c>
      <c r="Z423" s="24">
        <f t="shared" si="227"/>
        <v>6651.829700000002</v>
      </c>
      <c r="AA423" s="25" t="str">
        <f t="shared" si="228"/>
        <v>N</v>
      </c>
      <c r="AB423" s="26">
        <f t="shared" si="229"/>
        <v>0.33333333333333326</v>
      </c>
      <c r="AC423" s="27">
        <f t="shared" si="230"/>
        <v>50000</v>
      </c>
      <c r="AD423" s="28">
        <f t="shared" si="231"/>
        <v>200000</v>
      </c>
      <c r="AE423" s="28">
        <f t="shared" si="232"/>
        <v>257500</v>
      </c>
      <c r="AF423" s="28">
        <f t="shared" si="233"/>
        <v>20155.043990999999</v>
      </c>
      <c r="AG423" s="28">
        <f t="shared" si="234"/>
        <v>0</v>
      </c>
      <c r="AH423" s="28">
        <f t="shared" si="235"/>
        <v>20155.043990999999</v>
      </c>
      <c r="AI423" s="28">
        <f t="shared" si="236"/>
        <v>6718.3479970000008</v>
      </c>
      <c r="AJ423" s="29" t="str">
        <f t="shared" si="237"/>
        <v>N</v>
      </c>
      <c r="AK423" s="30">
        <f t="shared" si="238"/>
        <v>0</v>
      </c>
      <c r="AL423" s="31">
        <f t="shared" si="239"/>
        <v>50000</v>
      </c>
      <c r="AM423" s="31">
        <f t="shared" si="240"/>
        <v>200000</v>
      </c>
      <c r="AN423" s="31">
        <f t="shared" si="241"/>
        <v>257500</v>
      </c>
      <c r="AO423" s="31">
        <f t="shared" si="242"/>
        <v>0</v>
      </c>
      <c r="AP423" s="31">
        <f t="shared" si="243"/>
        <v>0</v>
      </c>
      <c r="AQ423" s="31">
        <f t="shared" si="244"/>
        <v>0</v>
      </c>
      <c r="AR423" s="31">
        <f t="shared" si="245"/>
        <v>0</v>
      </c>
      <c r="AS423" s="32">
        <f t="shared" si="246"/>
        <v>0</v>
      </c>
      <c r="AT423" s="33">
        <f t="shared" si="247"/>
        <v>50000</v>
      </c>
      <c r="AU423" s="33">
        <f t="shared" si="248"/>
        <v>200000</v>
      </c>
      <c r="AV423" s="33">
        <v>257500</v>
      </c>
      <c r="AW423" s="33">
        <f t="shared" si="249"/>
        <v>0</v>
      </c>
      <c r="AX423" s="33">
        <f t="shared" si="250"/>
        <v>0</v>
      </c>
      <c r="AY423" s="34">
        <f t="shared" si="251"/>
        <v>13370.177697000003</v>
      </c>
    </row>
    <row r="424" spans="1:51" ht="15.75" customHeight="1" x14ac:dyDescent="0.3">
      <c r="A424" s="166" t="s">
        <v>624</v>
      </c>
      <c r="B424" s="99">
        <v>15053.89</v>
      </c>
      <c r="C424" s="99">
        <v>12957.25</v>
      </c>
      <c r="D424" s="99">
        <v>81734.41</v>
      </c>
      <c r="E424" s="99">
        <v>77118.740000000005</v>
      </c>
      <c r="F424" s="127">
        <v>90000</v>
      </c>
      <c r="G424" s="126">
        <v>0</v>
      </c>
      <c r="H424" s="182">
        <v>46512</v>
      </c>
      <c r="I424" s="182">
        <v>46533</v>
      </c>
      <c r="J424" s="166">
        <v>3.9</v>
      </c>
      <c r="K424" s="166">
        <v>2.1</v>
      </c>
      <c r="L424" s="167" t="s">
        <v>1207</v>
      </c>
      <c r="M424" s="168" t="s">
        <v>1204</v>
      </c>
      <c r="N424" s="169">
        <v>0.03</v>
      </c>
      <c r="O424" s="21">
        <f t="shared" si="216"/>
        <v>1.7999999999999998</v>
      </c>
      <c r="P424" s="21" t="str">
        <f t="shared" si="217"/>
        <v>N</v>
      </c>
      <c r="Q424" s="22">
        <f t="shared" si="218"/>
        <v>28011.14</v>
      </c>
      <c r="R424" s="8" t="str">
        <f t="shared" si="219"/>
        <v>N</v>
      </c>
      <c r="S424" s="23">
        <f t="shared" si="220"/>
        <v>3.5999999999999996</v>
      </c>
      <c r="T424" s="24">
        <f t="shared" si="221"/>
        <v>50000</v>
      </c>
      <c r="U424" s="24">
        <f t="shared" si="222"/>
        <v>200000</v>
      </c>
      <c r="V424" s="24">
        <f t="shared" si="223"/>
        <v>257500</v>
      </c>
      <c r="W424" s="24">
        <f t="shared" si="224"/>
        <v>14425.7371</v>
      </c>
      <c r="X424" s="24">
        <f t="shared" si="225"/>
        <v>0</v>
      </c>
      <c r="Y424" s="24">
        <f t="shared" si="226"/>
        <v>14425.7371</v>
      </c>
      <c r="Z424" s="24">
        <f t="shared" si="227"/>
        <v>14425.7371</v>
      </c>
      <c r="AA424" s="25" t="str">
        <f t="shared" si="228"/>
        <v>N</v>
      </c>
      <c r="AB424" s="26">
        <f t="shared" si="229"/>
        <v>2.5999999999999996</v>
      </c>
      <c r="AC424" s="27">
        <f t="shared" si="230"/>
        <v>50000</v>
      </c>
      <c r="AD424" s="28">
        <f t="shared" si="231"/>
        <v>200000</v>
      </c>
      <c r="AE424" s="28">
        <f t="shared" si="232"/>
        <v>257500</v>
      </c>
      <c r="AF424" s="28">
        <f t="shared" si="233"/>
        <v>14858.509213000001</v>
      </c>
      <c r="AG424" s="28">
        <f t="shared" si="234"/>
        <v>0</v>
      </c>
      <c r="AH424" s="28">
        <f t="shared" si="235"/>
        <v>14858.509213000001</v>
      </c>
      <c r="AI424" s="28">
        <f t="shared" si="236"/>
        <v>14858.509213000001</v>
      </c>
      <c r="AJ424" s="29" t="str">
        <f t="shared" si="237"/>
        <v>N</v>
      </c>
      <c r="AK424" s="30">
        <f t="shared" si="238"/>
        <v>1.5999999999999996</v>
      </c>
      <c r="AL424" s="31">
        <f t="shared" si="239"/>
        <v>50000</v>
      </c>
      <c r="AM424" s="31">
        <f t="shared" si="240"/>
        <v>200000</v>
      </c>
      <c r="AN424" s="31">
        <f t="shared" si="241"/>
        <v>257500</v>
      </c>
      <c r="AO424" s="31">
        <f t="shared" si="242"/>
        <v>15304.264489390001</v>
      </c>
      <c r="AP424" s="31">
        <f t="shared" si="243"/>
        <v>0</v>
      </c>
      <c r="AQ424" s="31">
        <f t="shared" si="244"/>
        <v>15304.264489390001</v>
      </c>
      <c r="AR424" s="31">
        <f t="shared" si="245"/>
        <v>15304.264489390001</v>
      </c>
      <c r="AS424" s="32">
        <f t="shared" si="246"/>
        <v>0.59999999999999964</v>
      </c>
      <c r="AT424" s="33">
        <f t="shared" si="247"/>
        <v>50000</v>
      </c>
      <c r="AU424" s="33">
        <f t="shared" si="248"/>
        <v>200000</v>
      </c>
      <c r="AV424" s="33">
        <v>257500</v>
      </c>
      <c r="AW424" s="33">
        <f t="shared" si="249"/>
        <v>15763.392424071702</v>
      </c>
      <c r="AX424" s="33">
        <f t="shared" si="250"/>
        <v>15763.392424071702</v>
      </c>
      <c r="AY424" s="34">
        <f t="shared" si="251"/>
        <v>60351.903226461705</v>
      </c>
    </row>
    <row r="425" spans="1:51" ht="15.75" customHeight="1" x14ac:dyDescent="0.3">
      <c r="A425" s="166" t="s">
        <v>625</v>
      </c>
      <c r="B425" s="99">
        <v>14149.62</v>
      </c>
      <c r="C425" s="99">
        <v>9960.76</v>
      </c>
      <c r="D425" s="99">
        <v>86499.22</v>
      </c>
      <c r="E425" s="99">
        <v>78492.850000000006</v>
      </c>
      <c r="F425" s="127">
        <v>90000</v>
      </c>
      <c r="G425" s="126">
        <v>0</v>
      </c>
      <c r="H425" s="182">
        <v>46562</v>
      </c>
      <c r="I425" s="182">
        <v>46575</v>
      </c>
      <c r="J425" s="166">
        <v>4.7</v>
      </c>
      <c r="K425" s="166">
        <v>1.9</v>
      </c>
      <c r="L425" s="167" t="s">
        <v>1206</v>
      </c>
      <c r="M425" s="168" t="s">
        <v>1205</v>
      </c>
      <c r="N425" s="169">
        <v>2.7E-2</v>
      </c>
      <c r="O425" s="21">
        <f t="shared" si="216"/>
        <v>2.8000000000000003</v>
      </c>
      <c r="P425" s="21" t="str">
        <f t="shared" si="217"/>
        <v>N</v>
      </c>
      <c r="Q425" s="22">
        <f t="shared" si="218"/>
        <v>24110.38</v>
      </c>
      <c r="R425" s="8" t="str">
        <f t="shared" si="219"/>
        <v>N</v>
      </c>
      <c r="S425" s="23">
        <f t="shared" si="220"/>
        <v>2.8000000000000003</v>
      </c>
      <c r="T425" s="24">
        <f t="shared" si="221"/>
        <v>20500</v>
      </c>
      <c r="U425" s="24">
        <f t="shared" si="222"/>
        <v>100000</v>
      </c>
      <c r="V425" s="24">
        <f t="shared" si="223"/>
        <v>257500</v>
      </c>
      <c r="W425" s="24">
        <f t="shared" si="224"/>
        <v>13500.779999999999</v>
      </c>
      <c r="X425" s="24">
        <f t="shared" si="225"/>
        <v>0</v>
      </c>
      <c r="Y425" s="24">
        <f t="shared" si="226"/>
        <v>13500.779999999999</v>
      </c>
      <c r="Z425" s="24">
        <f t="shared" si="227"/>
        <v>11260.580259999999</v>
      </c>
      <c r="AA425" s="25" t="str">
        <f t="shared" si="228"/>
        <v>N</v>
      </c>
      <c r="AB425" s="26">
        <f t="shared" si="229"/>
        <v>1.8000000000000003</v>
      </c>
      <c r="AC425" s="27">
        <f t="shared" si="230"/>
        <v>20500</v>
      </c>
      <c r="AD425" s="28">
        <f t="shared" si="231"/>
        <v>100000</v>
      </c>
      <c r="AE425" s="28">
        <f t="shared" si="232"/>
        <v>257500</v>
      </c>
      <c r="AF425" s="28">
        <f t="shared" si="233"/>
        <v>0</v>
      </c>
      <c r="AG425" s="28">
        <f t="shared" si="234"/>
        <v>0</v>
      </c>
      <c r="AH425" s="28">
        <f t="shared" si="235"/>
        <v>0</v>
      </c>
      <c r="AI425" s="28">
        <f t="shared" si="236"/>
        <v>25429.916987019995</v>
      </c>
      <c r="AJ425" s="29" t="str">
        <f t="shared" si="237"/>
        <v>N</v>
      </c>
      <c r="AK425" s="30">
        <f t="shared" si="238"/>
        <v>0.80000000000000027</v>
      </c>
      <c r="AL425" s="31">
        <f t="shared" si="239"/>
        <v>20500</v>
      </c>
      <c r="AM425" s="31">
        <f t="shared" si="240"/>
        <v>100000</v>
      </c>
      <c r="AN425" s="31">
        <f t="shared" si="241"/>
        <v>257500</v>
      </c>
      <c r="AO425" s="31">
        <f t="shared" si="242"/>
        <v>0</v>
      </c>
      <c r="AP425" s="31">
        <f t="shared" si="243"/>
        <v>0</v>
      </c>
      <c r="AQ425" s="31">
        <f t="shared" si="244"/>
        <v>0</v>
      </c>
      <c r="AR425" s="31">
        <f t="shared" si="245"/>
        <v>26116.524745669532</v>
      </c>
      <c r="AS425" s="32">
        <f t="shared" si="246"/>
        <v>0</v>
      </c>
      <c r="AT425" s="33">
        <f t="shared" si="247"/>
        <v>20500</v>
      </c>
      <c r="AU425" s="33">
        <f t="shared" si="248"/>
        <v>100000</v>
      </c>
      <c r="AV425" s="33">
        <v>257500</v>
      </c>
      <c r="AW425" s="33">
        <f t="shared" si="249"/>
        <v>0</v>
      </c>
      <c r="AX425" s="33">
        <f t="shared" si="250"/>
        <v>0</v>
      </c>
      <c r="AY425" s="34">
        <f t="shared" si="251"/>
        <v>62807.021992689522</v>
      </c>
    </row>
    <row r="426" spans="1:51" ht="15.75" customHeight="1" x14ac:dyDescent="0.3">
      <c r="A426" s="166" t="s">
        <v>626</v>
      </c>
      <c r="B426" s="99">
        <v>17957.5</v>
      </c>
      <c r="C426" s="99">
        <v>26991.41</v>
      </c>
      <c r="D426" s="99">
        <v>109809.41</v>
      </c>
      <c r="E426" s="99">
        <v>101014.02</v>
      </c>
      <c r="F426" s="127">
        <v>105000</v>
      </c>
      <c r="G426" s="126">
        <v>12500</v>
      </c>
      <c r="H426" s="182">
        <v>46335</v>
      </c>
      <c r="I426" s="182">
        <v>46404</v>
      </c>
      <c r="J426" s="166">
        <v>2.1</v>
      </c>
      <c r="K426" s="166">
        <v>1.8</v>
      </c>
      <c r="L426" s="167" t="s">
        <v>1206</v>
      </c>
      <c r="M426" s="168" t="s">
        <v>1205</v>
      </c>
      <c r="N426" s="169">
        <v>0.06</v>
      </c>
      <c r="O426" s="21">
        <f t="shared" si="216"/>
        <v>0.30000000000000004</v>
      </c>
      <c r="P426" s="21" t="str">
        <f t="shared" si="217"/>
        <v>N</v>
      </c>
      <c r="Q426" s="22">
        <f t="shared" si="218"/>
        <v>44948.91</v>
      </c>
      <c r="R426" s="8" t="str">
        <f t="shared" si="219"/>
        <v>N</v>
      </c>
      <c r="S426" s="23">
        <f t="shared" si="220"/>
        <v>0.30000000000000004</v>
      </c>
      <c r="T426" s="24">
        <f t="shared" si="221"/>
        <v>20500</v>
      </c>
      <c r="U426" s="24">
        <f t="shared" si="222"/>
        <v>100000</v>
      </c>
      <c r="V426" s="24">
        <f t="shared" si="223"/>
        <v>257500</v>
      </c>
      <c r="W426" s="24">
        <f t="shared" si="224"/>
        <v>0</v>
      </c>
      <c r="X426" s="24">
        <f t="shared" si="225"/>
        <v>0</v>
      </c>
      <c r="Y426" s="24">
        <f t="shared" si="226"/>
        <v>0</v>
      </c>
      <c r="Z426" s="24">
        <f t="shared" si="227"/>
        <v>47645.844600000004</v>
      </c>
      <c r="AA426" s="25" t="str">
        <f t="shared" si="228"/>
        <v>N</v>
      </c>
      <c r="AB426" s="26">
        <f t="shared" si="229"/>
        <v>0</v>
      </c>
      <c r="AC426" s="27">
        <f t="shared" si="230"/>
        <v>20500</v>
      </c>
      <c r="AD426" s="28">
        <f t="shared" si="231"/>
        <v>100000</v>
      </c>
      <c r="AE426" s="28">
        <f t="shared" si="232"/>
        <v>257500</v>
      </c>
      <c r="AF426" s="28">
        <f t="shared" si="233"/>
        <v>0</v>
      </c>
      <c r="AG426" s="28">
        <f t="shared" si="234"/>
        <v>0</v>
      </c>
      <c r="AH426" s="28">
        <f t="shared" si="235"/>
        <v>0</v>
      </c>
      <c r="AI426" s="28">
        <f t="shared" si="236"/>
        <v>0</v>
      </c>
      <c r="AJ426" s="29" t="str">
        <f t="shared" si="237"/>
        <v>N</v>
      </c>
      <c r="AK426" s="30">
        <f t="shared" si="238"/>
        <v>0</v>
      </c>
      <c r="AL426" s="31">
        <f t="shared" si="239"/>
        <v>20500</v>
      </c>
      <c r="AM426" s="31">
        <f t="shared" si="240"/>
        <v>100000</v>
      </c>
      <c r="AN426" s="31">
        <f t="shared" si="241"/>
        <v>257500</v>
      </c>
      <c r="AO426" s="31">
        <f t="shared" si="242"/>
        <v>0</v>
      </c>
      <c r="AP426" s="31">
        <f t="shared" si="243"/>
        <v>0</v>
      </c>
      <c r="AQ426" s="31">
        <f t="shared" si="244"/>
        <v>0</v>
      </c>
      <c r="AR426" s="31">
        <f t="shared" si="245"/>
        <v>0</v>
      </c>
      <c r="AS426" s="32">
        <f t="shared" si="246"/>
        <v>0</v>
      </c>
      <c r="AT426" s="33">
        <f t="shared" si="247"/>
        <v>20500</v>
      </c>
      <c r="AU426" s="33">
        <f t="shared" si="248"/>
        <v>100000</v>
      </c>
      <c r="AV426" s="33">
        <v>257500</v>
      </c>
      <c r="AW426" s="33">
        <f t="shared" si="249"/>
        <v>0</v>
      </c>
      <c r="AX426" s="33">
        <f t="shared" si="250"/>
        <v>0</v>
      </c>
      <c r="AY426" s="34">
        <f t="shared" si="251"/>
        <v>47645.844600000004</v>
      </c>
    </row>
    <row r="427" spans="1:51" ht="15.75" customHeight="1" x14ac:dyDescent="0.3">
      <c r="A427" s="166" t="s">
        <v>627</v>
      </c>
      <c r="B427" s="99">
        <v>10057.6</v>
      </c>
      <c r="C427" s="99">
        <v>25833.759999999998</v>
      </c>
      <c r="D427" s="99">
        <v>76376.91</v>
      </c>
      <c r="E427" s="99">
        <v>69448.92</v>
      </c>
      <c r="F427" s="127">
        <v>90000</v>
      </c>
      <c r="G427" s="126">
        <v>12500</v>
      </c>
      <c r="H427" s="182">
        <v>46562</v>
      </c>
      <c r="I427" s="182">
        <v>46603</v>
      </c>
      <c r="J427" s="166">
        <v>4.2</v>
      </c>
      <c r="K427" s="166">
        <v>0</v>
      </c>
      <c r="L427" s="167" t="s">
        <v>1207</v>
      </c>
      <c r="M427" s="168" t="s">
        <v>1204</v>
      </c>
      <c r="N427" s="169">
        <v>0.01</v>
      </c>
      <c r="O427" s="21">
        <f t="shared" si="216"/>
        <v>4.2</v>
      </c>
      <c r="P427" s="21" t="str">
        <f t="shared" si="217"/>
        <v>N</v>
      </c>
      <c r="Q427" s="22">
        <f t="shared" si="218"/>
        <v>35891.360000000001</v>
      </c>
      <c r="R427" s="8" t="str">
        <f t="shared" si="219"/>
        <v>N</v>
      </c>
      <c r="S427" s="23">
        <f t="shared" si="220"/>
        <v>8.4</v>
      </c>
      <c r="T427" s="24">
        <f t="shared" si="221"/>
        <v>50000</v>
      </c>
      <c r="U427" s="24">
        <f t="shared" si="222"/>
        <v>200000</v>
      </c>
      <c r="V427" s="24">
        <f t="shared" si="223"/>
        <v>257500</v>
      </c>
      <c r="W427" s="24">
        <f t="shared" si="224"/>
        <v>18125.1368</v>
      </c>
      <c r="X427" s="24">
        <f t="shared" si="225"/>
        <v>0</v>
      </c>
      <c r="Y427" s="24">
        <f t="shared" si="226"/>
        <v>18125.1368</v>
      </c>
      <c r="Z427" s="24">
        <f t="shared" si="227"/>
        <v>18125.1368</v>
      </c>
      <c r="AA427" s="25" t="str">
        <f t="shared" si="228"/>
        <v>N</v>
      </c>
      <c r="AB427" s="26">
        <f t="shared" si="229"/>
        <v>7.4</v>
      </c>
      <c r="AC427" s="27">
        <f t="shared" si="230"/>
        <v>50000</v>
      </c>
      <c r="AD427" s="28">
        <f t="shared" si="231"/>
        <v>200000</v>
      </c>
      <c r="AE427" s="28">
        <f t="shared" si="232"/>
        <v>257500</v>
      </c>
      <c r="AF427" s="28">
        <f t="shared" si="233"/>
        <v>18306.388168000001</v>
      </c>
      <c r="AG427" s="28">
        <f t="shared" si="234"/>
        <v>0</v>
      </c>
      <c r="AH427" s="28">
        <f t="shared" si="235"/>
        <v>18306.388168000001</v>
      </c>
      <c r="AI427" s="28">
        <f t="shared" si="236"/>
        <v>18306.388168000001</v>
      </c>
      <c r="AJ427" s="29" t="str">
        <f t="shared" si="237"/>
        <v>N</v>
      </c>
      <c r="AK427" s="30">
        <f t="shared" si="238"/>
        <v>6.4</v>
      </c>
      <c r="AL427" s="31">
        <f t="shared" si="239"/>
        <v>50000</v>
      </c>
      <c r="AM427" s="31">
        <f t="shared" si="240"/>
        <v>200000</v>
      </c>
      <c r="AN427" s="31">
        <f t="shared" si="241"/>
        <v>257500</v>
      </c>
      <c r="AO427" s="31">
        <f t="shared" si="242"/>
        <v>18489.452049680003</v>
      </c>
      <c r="AP427" s="31">
        <f t="shared" si="243"/>
        <v>0</v>
      </c>
      <c r="AQ427" s="31">
        <f t="shared" si="244"/>
        <v>18489.452049680003</v>
      </c>
      <c r="AR427" s="31">
        <f t="shared" si="245"/>
        <v>18489.452049680003</v>
      </c>
      <c r="AS427" s="32">
        <f t="shared" si="246"/>
        <v>5.4</v>
      </c>
      <c r="AT427" s="33">
        <f t="shared" si="247"/>
        <v>50000</v>
      </c>
      <c r="AU427" s="33">
        <f t="shared" si="248"/>
        <v>200000</v>
      </c>
      <c r="AV427" s="33">
        <v>257500</v>
      </c>
      <c r="AW427" s="33">
        <f t="shared" si="249"/>
        <v>18674.346570176804</v>
      </c>
      <c r="AX427" s="33">
        <f t="shared" si="250"/>
        <v>18674.346570176804</v>
      </c>
      <c r="AY427" s="34">
        <f t="shared" si="251"/>
        <v>73595.323587856808</v>
      </c>
    </row>
    <row r="428" spans="1:51" ht="15.75" customHeight="1" x14ac:dyDescent="0.3">
      <c r="A428" s="166" t="s">
        <v>628</v>
      </c>
      <c r="B428" s="99">
        <v>16403.82</v>
      </c>
      <c r="C428" s="99">
        <v>23295.55</v>
      </c>
      <c r="D428" s="99">
        <v>88617.65</v>
      </c>
      <c r="E428" s="99">
        <v>78705.539999999994</v>
      </c>
      <c r="F428" s="127">
        <v>206000</v>
      </c>
      <c r="G428" s="126">
        <v>0</v>
      </c>
      <c r="H428" s="182">
        <v>46220</v>
      </c>
      <c r="I428" s="182">
        <v>46282</v>
      </c>
      <c r="J428" s="166">
        <v>1.6</v>
      </c>
      <c r="K428" s="166">
        <v>1.4</v>
      </c>
      <c r="L428" s="167" t="s">
        <v>1207</v>
      </c>
      <c r="M428" s="168" t="s">
        <v>1203</v>
      </c>
      <c r="N428" s="169">
        <v>0.02</v>
      </c>
      <c r="O428" s="21">
        <f t="shared" si="216"/>
        <v>0.20000000000000018</v>
      </c>
      <c r="P428" s="21" t="str">
        <f t="shared" si="217"/>
        <v>N</v>
      </c>
      <c r="Q428" s="22">
        <f t="shared" si="218"/>
        <v>39699.369999999995</v>
      </c>
      <c r="R428" s="8" t="str">
        <f t="shared" si="219"/>
        <v>N</v>
      </c>
      <c r="S428" s="23">
        <f t="shared" si="220"/>
        <v>0.26666666666666689</v>
      </c>
      <c r="T428" s="24">
        <f t="shared" si="221"/>
        <v>50000</v>
      </c>
      <c r="U428" s="24">
        <f t="shared" si="222"/>
        <v>200000</v>
      </c>
      <c r="V428" s="24">
        <f t="shared" si="223"/>
        <v>257500</v>
      </c>
      <c r="W428" s="24">
        <f t="shared" si="224"/>
        <v>30370.018049999995</v>
      </c>
      <c r="X428" s="24">
        <f t="shared" si="225"/>
        <v>0</v>
      </c>
      <c r="Y428" s="24">
        <f t="shared" si="226"/>
        <v>30370.018049999995</v>
      </c>
      <c r="Z428" s="24">
        <f t="shared" si="227"/>
        <v>10123.339349999998</v>
      </c>
      <c r="AA428" s="25" t="str">
        <f t="shared" si="228"/>
        <v>N</v>
      </c>
      <c r="AB428" s="26">
        <f t="shared" si="229"/>
        <v>0</v>
      </c>
      <c r="AC428" s="27">
        <f t="shared" si="230"/>
        <v>50000</v>
      </c>
      <c r="AD428" s="28">
        <f t="shared" si="231"/>
        <v>200000</v>
      </c>
      <c r="AE428" s="28">
        <f t="shared" si="232"/>
        <v>257500</v>
      </c>
      <c r="AF428" s="28">
        <f t="shared" si="233"/>
        <v>0</v>
      </c>
      <c r="AG428" s="28">
        <f t="shared" si="234"/>
        <v>0</v>
      </c>
      <c r="AH428" s="28">
        <f t="shared" si="235"/>
        <v>0</v>
      </c>
      <c r="AI428" s="28">
        <f t="shared" si="236"/>
        <v>0</v>
      </c>
      <c r="AJ428" s="29" t="str">
        <f t="shared" si="237"/>
        <v>N</v>
      </c>
      <c r="AK428" s="30">
        <f t="shared" si="238"/>
        <v>0</v>
      </c>
      <c r="AL428" s="31">
        <f t="shared" si="239"/>
        <v>50000</v>
      </c>
      <c r="AM428" s="31">
        <f t="shared" si="240"/>
        <v>200000</v>
      </c>
      <c r="AN428" s="31">
        <f t="shared" si="241"/>
        <v>257500</v>
      </c>
      <c r="AO428" s="31">
        <f t="shared" si="242"/>
        <v>0</v>
      </c>
      <c r="AP428" s="31">
        <f t="shared" si="243"/>
        <v>0</v>
      </c>
      <c r="AQ428" s="31">
        <f t="shared" si="244"/>
        <v>0</v>
      </c>
      <c r="AR428" s="31">
        <f t="shared" si="245"/>
        <v>0</v>
      </c>
      <c r="AS428" s="32">
        <f t="shared" si="246"/>
        <v>0</v>
      </c>
      <c r="AT428" s="33">
        <f t="shared" si="247"/>
        <v>50000</v>
      </c>
      <c r="AU428" s="33">
        <f t="shared" si="248"/>
        <v>200000</v>
      </c>
      <c r="AV428" s="33">
        <v>257500</v>
      </c>
      <c r="AW428" s="33">
        <f t="shared" si="249"/>
        <v>0</v>
      </c>
      <c r="AX428" s="33">
        <f t="shared" si="250"/>
        <v>0</v>
      </c>
      <c r="AY428" s="34">
        <f t="shared" si="251"/>
        <v>10123.339349999998</v>
      </c>
    </row>
    <row r="429" spans="1:51" ht="15.75" customHeight="1" x14ac:dyDescent="0.3">
      <c r="A429" s="166" t="s">
        <v>629</v>
      </c>
      <c r="B429" s="99">
        <v>11967.9</v>
      </c>
      <c r="C429" s="99">
        <v>19484.349999999999</v>
      </c>
      <c r="D429" s="99">
        <v>106913.97</v>
      </c>
      <c r="E429" s="99">
        <v>95769.73</v>
      </c>
      <c r="F429" s="127">
        <v>49000</v>
      </c>
      <c r="G429" s="126">
        <v>0</v>
      </c>
      <c r="H429" s="182">
        <v>46301</v>
      </c>
      <c r="I429" s="182">
        <v>46313</v>
      </c>
      <c r="J429" s="166">
        <v>3.9</v>
      </c>
      <c r="K429" s="166">
        <v>0.1</v>
      </c>
      <c r="L429" s="167" t="s">
        <v>1206</v>
      </c>
      <c r="M429" s="168" t="s">
        <v>1204</v>
      </c>
      <c r="N429" s="169">
        <v>0.02</v>
      </c>
      <c r="O429" s="21">
        <f t="shared" si="216"/>
        <v>3.8</v>
      </c>
      <c r="P429" s="21" t="str">
        <f t="shared" si="217"/>
        <v>N</v>
      </c>
      <c r="Q429" s="22">
        <f t="shared" si="218"/>
        <v>31452.25</v>
      </c>
      <c r="R429" s="8" t="str">
        <f t="shared" si="219"/>
        <v>N</v>
      </c>
      <c r="S429" s="23">
        <f t="shared" si="220"/>
        <v>7.6</v>
      </c>
      <c r="T429" s="24">
        <f t="shared" si="221"/>
        <v>20500</v>
      </c>
      <c r="U429" s="24">
        <f t="shared" si="222"/>
        <v>100000</v>
      </c>
      <c r="V429" s="24">
        <f t="shared" si="223"/>
        <v>257500</v>
      </c>
      <c r="W429" s="24">
        <f t="shared" si="224"/>
        <v>0</v>
      </c>
      <c r="X429" s="24">
        <f t="shared" si="225"/>
        <v>0</v>
      </c>
      <c r="Y429" s="24">
        <f t="shared" si="226"/>
        <v>0</v>
      </c>
      <c r="Z429" s="24">
        <f t="shared" si="227"/>
        <v>32081.295000000002</v>
      </c>
      <c r="AA429" s="25" t="str">
        <f t="shared" si="228"/>
        <v>N</v>
      </c>
      <c r="AB429" s="26">
        <f t="shared" si="229"/>
        <v>6.6</v>
      </c>
      <c r="AC429" s="27">
        <f t="shared" si="230"/>
        <v>20500</v>
      </c>
      <c r="AD429" s="28">
        <f t="shared" si="231"/>
        <v>100000</v>
      </c>
      <c r="AE429" s="28">
        <f t="shared" si="232"/>
        <v>257500</v>
      </c>
      <c r="AF429" s="28">
        <f t="shared" si="233"/>
        <v>0</v>
      </c>
      <c r="AG429" s="28">
        <f t="shared" si="234"/>
        <v>0</v>
      </c>
      <c r="AH429" s="28">
        <f t="shared" si="235"/>
        <v>0</v>
      </c>
      <c r="AI429" s="28">
        <f t="shared" si="236"/>
        <v>32722.920900000001</v>
      </c>
      <c r="AJ429" s="29" t="str">
        <f t="shared" si="237"/>
        <v>N</v>
      </c>
      <c r="AK429" s="30">
        <f t="shared" si="238"/>
        <v>5.6</v>
      </c>
      <c r="AL429" s="31">
        <f t="shared" si="239"/>
        <v>20500</v>
      </c>
      <c r="AM429" s="31">
        <f t="shared" si="240"/>
        <v>100000</v>
      </c>
      <c r="AN429" s="31">
        <f t="shared" si="241"/>
        <v>257500</v>
      </c>
      <c r="AO429" s="31">
        <f t="shared" si="242"/>
        <v>0</v>
      </c>
      <c r="AP429" s="31">
        <f t="shared" si="243"/>
        <v>0</v>
      </c>
      <c r="AQ429" s="31">
        <f t="shared" si="244"/>
        <v>0</v>
      </c>
      <c r="AR429" s="31">
        <f t="shared" si="245"/>
        <v>33377.379317999999</v>
      </c>
      <c r="AS429" s="32">
        <f t="shared" si="246"/>
        <v>4.5999999999999996</v>
      </c>
      <c r="AT429" s="33">
        <f t="shared" si="247"/>
        <v>20500</v>
      </c>
      <c r="AU429" s="33">
        <f t="shared" si="248"/>
        <v>100000</v>
      </c>
      <c r="AV429" s="33">
        <v>257500</v>
      </c>
      <c r="AW429" s="33">
        <f t="shared" si="249"/>
        <v>0</v>
      </c>
      <c r="AX429" s="33">
        <f t="shared" si="250"/>
        <v>34044.92690436</v>
      </c>
      <c r="AY429" s="34">
        <f t="shared" si="251"/>
        <v>132226.52212236001</v>
      </c>
    </row>
    <row r="430" spans="1:51" ht="15.75" customHeight="1" x14ac:dyDescent="0.3">
      <c r="A430" s="166" t="s">
        <v>630</v>
      </c>
      <c r="B430" s="99">
        <v>15354.78</v>
      </c>
      <c r="C430" s="99">
        <v>24360.52</v>
      </c>
      <c r="D430" s="99">
        <v>82880.179999999993</v>
      </c>
      <c r="E430" s="99">
        <v>76805.66</v>
      </c>
      <c r="F430" s="127">
        <v>112000</v>
      </c>
      <c r="G430" s="126">
        <v>0</v>
      </c>
      <c r="H430" s="182">
        <v>46259</v>
      </c>
      <c r="I430" s="182">
        <v>46335</v>
      </c>
      <c r="J430" s="166">
        <v>1.9</v>
      </c>
      <c r="K430" s="166">
        <v>1.1000000000000001</v>
      </c>
      <c r="L430" s="167" t="s">
        <v>1206</v>
      </c>
      <c r="M430" s="168" t="s">
        <v>1204</v>
      </c>
      <c r="N430" s="169">
        <v>0.02</v>
      </c>
      <c r="O430" s="21">
        <f t="shared" si="216"/>
        <v>0.79999999999999982</v>
      </c>
      <c r="P430" s="21" t="str">
        <f t="shared" si="217"/>
        <v>N</v>
      </c>
      <c r="Q430" s="22">
        <f t="shared" si="218"/>
        <v>39715.300000000003</v>
      </c>
      <c r="R430" s="8" t="str">
        <f t="shared" si="219"/>
        <v>N</v>
      </c>
      <c r="S430" s="23">
        <f t="shared" si="220"/>
        <v>1.5999999999999996</v>
      </c>
      <c r="T430" s="24">
        <f t="shared" si="221"/>
        <v>20500</v>
      </c>
      <c r="U430" s="24">
        <f t="shared" si="222"/>
        <v>100000</v>
      </c>
      <c r="V430" s="24">
        <f t="shared" si="223"/>
        <v>257500</v>
      </c>
      <c r="W430" s="24">
        <f t="shared" si="224"/>
        <v>8559.9100000000035</v>
      </c>
      <c r="X430" s="24">
        <f t="shared" si="225"/>
        <v>0</v>
      </c>
      <c r="Y430" s="24">
        <f t="shared" si="226"/>
        <v>8559.9100000000035</v>
      </c>
      <c r="Z430" s="24">
        <f t="shared" si="227"/>
        <v>31949.696000000004</v>
      </c>
      <c r="AA430" s="25" t="str">
        <f t="shared" si="228"/>
        <v>N</v>
      </c>
      <c r="AB430" s="26">
        <f t="shared" si="229"/>
        <v>0.59999999999999964</v>
      </c>
      <c r="AC430" s="27">
        <f t="shared" si="230"/>
        <v>20500</v>
      </c>
      <c r="AD430" s="28">
        <f t="shared" si="231"/>
        <v>100000</v>
      </c>
      <c r="AE430" s="28">
        <f t="shared" si="232"/>
        <v>257500</v>
      </c>
      <c r="AF430" s="28">
        <f t="shared" si="233"/>
        <v>4279.9550000000017</v>
      </c>
      <c r="AG430" s="28">
        <f t="shared" si="234"/>
        <v>0</v>
      </c>
      <c r="AH430" s="28">
        <f t="shared" si="235"/>
        <v>4279.9550000000017</v>
      </c>
      <c r="AI430" s="28">
        <f t="shared" si="236"/>
        <v>37039.843120000005</v>
      </c>
      <c r="AJ430" s="29" t="str">
        <f t="shared" si="237"/>
        <v>N</v>
      </c>
      <c r="AK430" s="30">
        <f t="shared" si="238"/>
        <v>0</v>
      </c>
      <c r="AL430" s="31">
        <f t="shared" si="239"/>
        <v>20500</v>
      </c>
      <c r="AM430" s="31">
        <f t="shared" si="240"/>
        <v>100000</v>
      </c>
      <c r="AN430" s="31">
        <f t="shared" si="241"/>
        <v>257500</v>
      </c>
      <c r="AO430" s="31">
        <f t="shared" si="242"/>
        <v>0</v>
      </c>
      <c r="AP430" s="31">
        <f t="shared" si="243"/>
        <v>0</v>
      </c>
      <c r="AQ430" s="31">
        <f t="shared" si="244"/>
        <v>0</v>
      </c>
      <c r="AR430" s="31">
        <f t="shared" si="245"/>
        <v>0</v>
      </c>
      <c r="AS430" s="32">
        <f t="shared" si="246"/>
        <v>0</v>
      </c>
      <c r="AT430" s="33">
        <f t="shared" si="247"/>
        <v>20500</v>
      </c>
      <c r="AU430" s="33">
        <f t="shared" si="248"/>
        <v>100000</v>
      </c>
      <c r="AV430" s="33">
        <v>257500</v>
      </c>
      <c r="AW430" s="33">
        <f t="shared" si="249"/>
        <v>0</v>
      </c>
      <c r="AX430" s="33">
        <f t="shared" si="250"/>
        <v>0</v>
      </c>
      <c r="AY430" s="34">
        <f t="shared" si="251"/>
        <v>68989.539120000001</v>
      </c>
    </row>
    <row r="431" spans="1:51" ht="15.75" customHeight="1" x14ac:dyDescent="0.3">
      <c r="A431" s="166" t="s">
        <v>631</v>
      </c>
      <c r="B431" s="99">
        <v>11097.02</v>
      </c>
      <c r="C431" s="99">
        <v>6713.68</v>
      </c>
      <c r="D431" s="99">
        <v>62881.94</v>
      </c>
      <c r="E431" s="99">
        <v>54204.74</v>
      </c>
      <c r="F431" s="127">
        <v>30000</v>
      </c>
      <c r="G431" s="126">
        <v>0</v>
      </c>
      <c r="H431" s="182">
        <v>46275</v>
      </c>
      <c r="I431" s="182">
        <v>46303</v>
      </c>
      <c r="J431" s="166">
        <v>3.5</v>
      </c>
      <c r="K431" s="166">
        <v>0.2</v>
      </c>
      <c r="L431" s="167" t="s">
        <v>1206</v>
      </c>
      <c r="M431" s="168" t="s">
        <v>1205</v>
      </c>
      <c r="N431" s="169">
        <v>0.04</v>
      </c>
      <c r="O431" s="21">
        <f t="shared" si="216"/>
        <v>3.3</v>
      </c>
      <c r="P431" s="21" t="str">
        <f t="shared" si="217"/>
        <v>N</v>
      </c>
      <c r="Q431" s="22">
        <f t="shared" si="218"/>
        <v>17810.7</v>
      </c>
      <c r="R431" s="8" t="str">
        <f t="shared" si="219"/>
        <v>N</v>
      </c>
      <c r="S431" s="23">
        <f t="shared" si="220"/>
        <v>3.3</v>
      </c>
      <c r="T431" s="24">
        <f t="shared" si="221"/>
        <v>20500</v>
      </c>
      <c r="U431" s="24">
        <f t="shared" si="222"/>
        <v>100000</v>
      </c>
      <c r="V431" s="24">
        <f t="shared" si="223"/>
        <v>257500</v>
      </c>
      <c r="W431" s="24">
        <f t="shared" si="224"/>
        <v>18523.128000000001</v>
      </c>
      <c r="X431" s="24">
        <f t="shared" si="225"/>
        <v>0</v>
      </c>
      <c r="Y431" s="24">
        <f t="shared" si="226"/>
        <v>18523.128000000001</v>
      </c>
      <c r="Z431" s="24">
        <f t="shared" si="227"/>
        <v>0</v>
      </c>
      <c r="AA431" s="25" t="str">
        <f t="shared" si="228"/>
        <v>N</v>
      </c>
      <c r="AB431" s="26">
        <f t="shared" si="229"/>
        <v>2.2999999999999998</v>
      </c>
      <c r="AC431" s="27">
        <f t="shared" si="230"/>
        <v>20500</v>
      </c>
      <c r="AD431" s="28">
        <f t="shared" si="231"/>
        <v>100000</v>
      </c>
      <c r="AE431" s="28">
        <f t="shared" si="232"/>
        <v>257500</v>
      </c>
      <c r="AF431" s="28">
        <f t="shared" si="233"/>
        <v>18594.931999999997</v>
      </c>
      <c r="AG431" s="28">
        <f t="shared" si="234"/>
        <v>0</v>
      </c>
      <c r="AH431" s="28">
        <f t="shared" si="235"/>
        <v>18594.931999999997</v>
      </c>
      <c r="AI431" s="28">
        <f t="shared" si="236"/>
        <v>669.12112000000343</v>
      </c>
      <c r="AJ431" s="29" t="str">
        <f t="shared" si="237"/>
        <v>N</v>
      </c>
      <c r="AK431" s="30">
        <f t="shared" si="238"/>
        <v>1.2999999999999998</v>
      </c>
      <c r="AL431" s="31">
        <f t="shared" si="239"/>
        <v>20500</v>
      </c>
      <c r="AM431" s="31">
        <f t="shared" si="240"/>
        <v>100000</v>
      </c>
      <c r="AN431" s="31">
        <f t="shared" si="241"/>
        <v>257500</v>
      </c>
      <c r="AO431" s="31">
        <f t="shared" si="242"/>
        <v>18594.931999999997</v>
      </c>
      <c r="AP431" s="31">
        <f t="shared" si="243"/>
        <v>0</v>
      </c>
      <c r="AQ431" s="31">
        <f t="shared" si="244"/>
        <v>18594.931999999997</v>
      </c>
      <c r="AR431" s="31">
        <f t="shared" si="245"/>
        <v>1439.6832448000059</v>
      </c>
      <c r="AS431" s="32">
        <f t="shared" si="246"/>
        <v>0.29999999999999982</v>
      </c>
      <c r="AT431" s="33">
        <f t="shared" si="247"/>
        <v>20500</v>
      </c>
      <c r="AU431" s="33">
        <f t="shared" si="248"/>
        <v>100000</v>
      </c>
      <c r="AV431" s="33">
        <v>257500</v>
      </c>
      <c r="AW431" s="33">
        <f t="shared" si="249"/>
        <v>0</v>
      </c>
      <c r="AX431" s="33">
        <f t="shared" si="250"/>
        <v>20835.999854592003</v>
      </c>
      <c r="AY431" s="34">
        <f t="shared" si="251"/>
        <v>22944.804219392012</v>
      </c>
    </row>
    <row r="432" spans="1:51" ht="15.75" customHeight="1" x14ac:dyDescent="0.3">
      <c r="A432" s="166" t="s">
        <v>632</v>
      </c>
      <c r="B432" s="99">
        <v>17281.27</v>
      </c>
      <c r="C432" s="99">
        <v>4595.76</v>
      </c>
      <c r="D432" s="99">
        <v>75351.09</v>
      </c>
      <c r="E432" s="99">
        <v>66323.72</v>
      </c>
      <c r="F432" s="127">
        <v>72000</v>
      </c>
      <c r="G432" s="126">
        <v>0</v>
      </c>
      <c r="H432" s="182">
        <v>46381</v>
      </c>
      <c r="I432" s="182">
        <v>46452</v>
      </c>
      <c r="J432" s="166">
        <v>1.6</v>
      </c>
      <c r="K432" s="166">
        <v>0.8</v>
      </c>
      <c r="L432" s="167" t="s">
        <v>1206</v>
      </c>
      <c r="M432" s="168" t="s">
        <v>1203</v>
      </c>
      <c r="N432" s="169">
        <v>0.04</v>
      </c>
      <c r="O432" s="21">
        <f t="shared" si="216"/>
        <v>0.8</v>
      </c>
      <c r="P432" s="21" t="str">
        <f t="shared" si="217"/>
        <v>N</v>
      </c>
      <c r="Q432" s="22">
        <f t="shared" si="218"/>
        <v>21877.03</v>
      </c>
      <c r="R432" s="8" t="str">
        <f t="shared" si="219"/>
        <v>N</v>
      </c>
      <c r="S432" s="23">
        <f t="shared" si="220"/>
        <v>1.0666666666666667</v>
      </c>
      <c r="T432" s="24">
        <f t="shared" si="221"/>
        <v>20500</v>
      </c>
      <c r="U432" s="24">
        <f t="shared" si="222"/>
        <v>100000</v>
      </c>
      <c r="V432" s="24">
        <f t="shared" si="223"/>
        <v>257500</v>
      </c>
      <c r="W432" s="24">
        <f t="shared" si="224"/>
        <v>15375</v>
      </c>
      <c r="X432" s="24">
        <f t="shared" si="225"/>
        <v>0</v>
      </c>
      <c r="Y432" s="24">
        <f t="shared" si="226"/>
        <v>15375</v>
      </c>
      <c r="Z432" s="24">
        <f t="shared" si="227"/>
        <v>7377.1111999999994</v>
      </c>
      <c r="AA432" s="25" t="str">
        <f t="shared" si="228"/>
        <v>N</v>
      </c>
      <c r="AB432" s="26">
        <f t="shared" si="229"/>
        <v>6.6666666666666652E-2</v>
      </c>
      <c r="AC432" s="27">
        <f t="shared" si="230"/>
        <v>20500</v>
      </c>
      <c r="AD432" s="28">
        <f t="shared" si="231"/>
        <v>100000</v>
      </c>
      <c r="AE432" s="28">
        <f t="shared" si="232"/>
        <v>257500</v>
      </c>
      <c r="AF432" s="28">
        <f t="shared" si="233"/>
        <v>6955.4325000000026</v>
      </c>
      <c r="AG432" s="28">
        <f t="shared" si="234"/>
        <v>0</v>
      </c>
      <c r="AH432" s="28">
        <f t="shared" si="235"/>
        <v>6955.4325000000026</v>
      </c>
      <c r="AI432" s="28">
        <f t="shared" si="236"/>
        <v>16706.763147999998</v>
      </c>
      <c r="AJ432" s="29" t="str">
        <f t="shared" si="237"/>
        <v>N</v>
      </c>
      <c r="AK432" s="30">
        <f t="shared" si="238"/>
        <v>0</v>
      </c>
      <c r="AL432" s="31">
        <f t="shared" si="239"/>
        <v>20500</v>
      </c>
      <c r="AM432" s="31">
        <f t="shared" si="240"/>
        <v>100000</v>
      </c>
      <c r="AN432" s="31">
        <f t="shared" si="241"/>
        <v>257500</v>
      </c>
      <c r="AO432" s="31">
        <f t="shared" si="242"/>
        <v>0</v>
      </c>
      <c r="AP432" s="31">
        <f t="shared" si="243"/>
        <v>0</v>
      </c>
      <c r="AQ432" s="31">
        <f t="shared" si="244"/>
        <v>0</v>
      </c>
      <c r="AR432" s="31">
        <f t="shared" si="245"/>
        <v>0</v>
      </c>
      <c r="AS432" s="32">
        <f t="shared" si="246"/>
        <v>0</v>
      </c>
      <c r="AT432" s="33">
        <f t="shared" si="247"/>
        <v>20500</v>
      </c>
      <c r="AU432" s="33">
        <f t="shared" si="248"/>
        <v>100000</v>
      </c>
      <c r="AV432" s="33">
        <v>257500</v>
      </c>
      <c r="AW432" s="33">
        <f t="shared" si="249"/>
        <v>0</v>
      </c>
      <c r="AX432" s="33">
        <f t="shared" si="250"/>
        <v>0</v>
      </c>
      <c r="AY432" s="34">
        <f t="shared" si="251"/>
        <v>24083.874347999998</v>
      </c>
    </row>
    <row r="433" spans="1:51" ht="15.75" customHeight="1" x14ac:dyDescent="0.3">
      <c r="A433" s="166" t="s">
        <v>633</v>
      </c>
      <c r="B433" s="99">
        <v>14617.37</v>
      </c>
      <c r="C433" s="99">
        <v>33512.47</v>
      </c>
      <c r="D433" s="99">
        <v>125137.34</v>
      </c>
      <c r="E433" s="99">
        <v>123054.06</v>
      </c>
      <c r="F433" s="127">
        <v>101000</v>
      </c>
      <c r="G433" s="126">
        <v>0</v>
      </c>
      <c r="H433" s="182">
        <v>46232</v>
      </c>
      <c r="I433" s="182">
        <v>46314</v>
      </c>
      <c r="J433" s="166">
        <v>2.8</v>
      </c>
      <c r="K433" s="166">
        <v>0.5</v>
      </c>
      <c r="L433" s="167" t="s">
        <v>1206</v>
      </c>
      <c r="M433" s="168" t="s">
        <v>1203</v>
      </c>
      <c r="N433" s="169">
        <v>0.01</v>
      </c>
      <c r="O433" s="21">
        <f t="shared" si="216"/>
        <v>2.2999999999999998</v>
      </c>
      <c r="P433" s="21" t="str">
        <f t="shared" si="217"/>
        <v>N</v>
      </c>
      <c r="Q433" s="22">
        <f t="shared" si="218"/>
        <v>48129.840000000004</v>
      </c>
      <c r="R433" s="8" t="str">
        <f t="shared" si="219"/>
        <v>N</v>
      </c>
      <c r="S433" s="23">
        <f t="shared" si="220"/>
        <v>3.0666666666666664</v>
      </c>
      <c r="T433" s="24">
        <f t="shared" si="221"/>
        <v>20500</v>
      </c>
      <c r="U433" s="24">
        <f t="shared" si="222"/>
        <v>100000</v>
      </c>
      <c r="V433" s="24">
        <f t="shared" si="223"/>
        <v>257500</v>
      </c>
      <c r="W433" s="24">
        <f t="shared" si="224"/>
        <v>0</v>
      </c>
      <c r="X433" s="24">
        <f t="shared" si="225"/>
        <v>0</v>
      </c>
      <c r="Y433" s="24">
        <f t="shared" si="226"/>
        <v>0</v>
      </c>
      <c r="Z433" s="24">
        <f t="shared" si="227"/>
        <v>48611.138400000003</v>
      </c>
      <c r="AA433" s="25" t="str">
        <f t="shared" si="228"/>
        <v>N</v>
      </c>
      <c r="AB433" s="26">
        <f t="shared" si="229"/>
        <v>2.0666666666666664</v>
      </c>
      <c r="AC433" s="27">
        <f t="shared" si="230"/>
        <v>20500</v>
      </c>
      <c r="AD433" s="28">
        <f t="shared" si="231"/>
        <v>100000</v>
      </c>
      <c r="AE433" s="28">
        <f t="shared" si="232"/>
        <v>257500</v>
      </c>
      <c r="AF433" s="28">
        <f t="shared" si="233"/>
        <v>0</v>
      </c>
      <c r="AG433" s="28">
        <f t="shared" si="234"/>
        <v>0</v>
      </c>
      <c r="AH433" s="28">
        <f t="shared" si="235"/>
        <v>0</v>
      </c>
      <c r="AI433" s="28">
        <f t="shared" si="236"/>
        <v>49097.249784000007</v>
      </c>
      <c r="AJ433" s="29" t="str">
        <f t="shared" si="237"/>
        <v>N</v>
      </c>
      <c r="AK433" s="30">
        <f t="shared" si="238"/>
        <v>1.0666666666666664</v>
      </c>
      <c r="AL433" s="31">
        <f t="shared" si="239"/>
        <v>20500</v>
      </c>
      <c r="AM433" s="31">
        <f t="shared" si="240"/>
        <v>100000</v>
      </c>
      <c r="AN433" s="31">
        <f t="shared" si="241"/>
        <v>257500</v>
      </c>
      <c r="AO433" s="31">
        <f t="shared" si="242"/>
        <v>0</v>
      </c>
      <c r="AP433" s="31">
        <f t="shared" si="243"/>
        <v>0</v>
      </c>
      <c r="AQ433" s="31">
        <f t="shared" si="244"/>
        <v>0</v>
      </c>
      <c r="AR433" s="31">
        <f t="shared" si="245"/>
        <v>49588.222281840004</v>
      </c>
      <c r="AS433" s="32">
        <f t="shared" si="246"/>
        <v>6.666666666666643E-2</v>
      </c>
      <c r="AT433" s="33">
        <f t="shared" si="247"/>
        <v>20500</v>
      </c>
      <c r="AU433" s="33">
        <f t="shared" si="248"/>
        <v>100000</v>
      </c>
      <c r="AV433" s="33">
        <v>257500</v>
      </c>
      <c r="AW433" s="33">
        <f t="shared" si="249"/>
        <v>0</v>
      </c>
      <c r="AX433" s="33">
        <f t="shared" si="250"/>
        <v>50084.104504658404</v>
      </c>
      <c r="AY433" s="34">
        <f t="shared" si="251"/>
        <v>197380.71497049843</v>
      </c>
    </row>
    <row r="434" spans="1:51" ht="15.75" customHeight="1" x14ac:dyDescent="0.3">
      <c r="A434" s="166" t="s">
        <v>634</v>
      </c>
      <c r="B434" s="99">
        <v>20275.490000000002</v>
      </c>
      <c r="C434" s="99">
        <v>27164.36</v>
      </c>
      <c r="D434" s="99">
        <v>58182.52</v>
      </c>
      <c r="E434" s="99">
        <v>50661.18</v>
      </c>
      <c r="F434" s="127">
        <v>120000</v>
      </c>
      <c r="G434" s="126">
        <v>0</v>
      </c>
      <c r="H434" s="182">
        <v>46400</v>
      </c>
      <c r="I434" s="182">
        <v>46454</v>
      </c>
      <c r="J434" s="166">
        <v>4.8</v>
      </c>
      <c r="K434" s="166">
        <v>4.2</v>
      </c>
      <c r="L434" s="167" t="s">
        <v>1206</v>
      </c>
      <c r="M434" s="168" t="s">
        <v>1203</v>
      </c>
      <c r="N434" s="169">
        <v>0.02</v>
      </c>
      <c r="O434" s="21">
        <f t="shared" si="216"/>
        <v>0.59999999999999964</v>
      </c>
      <c r="P434" s="21" t="str">
        <f t="shared" si="217"/>
        <v>N</v>
      </c>
      <c r="Q434" s="22">
        <f t="shared" si="218"/>
        <v>47439.850000000006</v>
      </c>
      <c r="R434" s="8" t="str">
        <f t="shared" si="219"/>
        <v>N</v>
      </c>
      <c r="S434" s="23">
        <f t="shared" si="220"/>
        <v>0.79999999999999949</v>
      </c>
      <c r="T434" s="24">
        <f t="shared" si="221"/>
        <v>20500</v>
      </c>
      <c r="U434" s="24">
        <f t="shared" si="222"/>
        <v>100000</v>
      </c>
      <c r="V434" s="24">
        <f t="shared" si="223"/>
        <v>257500</v>
      </c>
      <c r="W434" s="24">
        <f t="shared" si="224"/>
        <v>15375</v>
      </c>
      <c r="X434" s="24">
        <f t="shared" si="225"/>
        <v>0</v>
      </c>
      <c r="Y434" s="24">
        <f t="shared" si="226"/>
        <v>15375</v>
      </c>
      <c r="Z434" s="24">
        <f t="shared" si="227"/>
        <v>33013.647000000004</v>
      </c>
      <c r="AA434" s="25" t="str">
        <f t="shared" si="228"/>
        <v>N</v>
      </c>
      <c r="AB434" s="26">
        <f t="shared" si="229"/>
        <v>0</v>
      </c>
      <c r="AC434" s="27">
        <f t="shared" si="230"/>
        <v>20500</v>
      </c>
      <c r="AD434" s="28">
        <f t="shared" si="231"/>
        <v>100000</v>
      </c>
      <c r="AE434" s="28">
        <f t="shared" si="232"/>
        <v>257500</v>
      </c>
      <c r="AF434" s="28">
        <f t="shared" si="233"/>
        <v>0</v>
      </c>
      <c r="AG434" s="28">
        <f t="shared" si="234"/>
        <v>0</v>
      </c>
      <c r="AH434" s="28">
        <f t="shared" si="235"/>
        <v>0</v>
      </c>
      <c r="AI434" s="28">
        <f t="shared" si="236"/>
        <v>0</v>
      </c>
      <c r="AJ434" s="29" t="str">
        <f t="shared" si="237"/>
        <v>N</v>
      </c>
      <c r="AK434" s="30">
        <f t="shared" si="238"/>
        <v>0</v>
      </c>
      <c r="AL434" s="31">
        <f t="shared" si="239"/>
        <v>20500</v>
      </c>
      <c r="AM434" s="31">
        <f t="shared" si="240"/>
        <v>100000</v>
      </c>
      <c r="AN434" s="31">
        <f t="shared" si="241"/>
        <v>257500</v>
      </c>
      <c r="AO434" s="31">
        <f t="shared" si="242"/>
        <v>0</v>
      </c>
      <c r="AP434" s="31">
        <f t="shared" si="243"/>
        <v>0</v>
      </c>
      <c r="AQ434" s="31">
        <f t="shared" si="244"/>
        <v>0</v>
      </c>
      <c r="AR434" s="31">
        <f t="shared" si="245"/>
        <v>0</v>
      </c>
      <c r="AS434" s="32">
        <f t="shared" si="246"/>
        <v>0</v>
      </c>
      <c r="AT434" s="33">
        <f t="shared" si="247"/>
        <v>20500</v>
      </c>
      <c r="AU434" s="33">
        <f t="shared" si="248"/>
        <v>100000</v>
      </c>
      <c r="AV434" s="33">
        <v>257500</v>
      </c>
      <c r="AW434" s="33">
        <f t="shared" si="249"/>
        <v>0</v>
      </c>
      <c r="AX434" s="33">
        <f t="shared" si="250"/>
        <v>0</v>
      </c>
      <c r="AY434" s="34">
        <f t="shared" si="251"/>
        <v>33013.647000000004</v>
      </c>
    </row>
    <row r="435" spans="1:51" ht="15.75" customHeight="1" x14ac:dyDescent="0.3">
      <c r="A435" s="166" t="s">
        <v>635</v>
      </c>
      <c r="B435" s="99">
        <v>18836.689999999999</v>
      </c>
      <c r="C435" s="99">
        <v>7266.47</v>
      </c>
      <c r="D435" s="99">
        <v>74435.460000000006</v>
      </c>
      <c r="E435" s="99">
        <v>74151.98</v>
      </c>
      <c r="F435" s="127">
        <v>72000</v>
      </c>
      <c r="G435" s="126">
        <v>0</v>
      </c>
      <c r="H435" s="182">
        <v>46444</v>
      </c>
      <c r="I435" s="182">
        <v>46509</v>
      </c>
      <c r="J435" s="166">
        <v>3.3</v>
      </c>
      <c r="K435" s="166">
        <v>1.2</v>
      </c>
      <c r="L435" s="167" t="s">
        <v>1206</v>
      </c>
      <c r="M435" s="168" t="s">
        <v>1203</v>
      </c>
      <c r="N435" s="169">
        <v>0</v>
      </c>
      <c r="O435" s="21">
        <f t="shared" si="216"/>
        <v>2.0999999999999996</v>
      </c>
      <c r="P435" s="21" t="str">
        <f t="shared" si="217"/>
        <v>N</v>
      </c>
      <c r="Q435" s="22">
        <f t="shared" si="218"/>
        <v>26103.16</v>
      </c>
      <c r="R435" s="8" t="str">
        <f t="shared" si="219"/>
        <v>N</v>
      </c>
      <c r="S435" s="23">
        <f t="shared" si="220"/>
        <v>2.7999999999999994</v>
      </c>
      <c r="T435" s="24">
        <f t="shared" si="221"/>
        <v>20500</v>
      </c>
      <c r="U435" s="24">
        <f t="shared" si="222"/>
        <v>100000</v>
      </c>
      <c r="V435" s="24">
        <f t="shared" si="223"/>
        <v>257500</v>
      </c>
      <c r="W435" s="24">
        <f t="shared" si="224"/>
        <v>15375</v>
      </c>
      <c r="X435" s="24">
        <f t="shared" si="225"/>
        <v>0</v>
      </c>
      <c r="Y435" s="24">
        <f t="shared" si="226"/>
        <v>15375</v>
      </c>
      <c r="Z435" s="24">
        <f t="shared" si="227"/>
        <v>10728.16</v>
      </c>
      <c r="AA435" s="25" t="str">
        <f t="shared" si="228"/>
        <v>N</v>
      </c>
      <c r="AB435" s="26">
        <f t="shared" si="229"/>
        <v>1.7999999999999994</v>
      </c>
      <c r="AC435" s="27">
        <f t="shared" si="230"/>
        <v>20500</v>
      </c>
      <c r="AD435" s="28">
        <f t="shared" si="231"/>
        <v>100000</v>
      </c>
      <c r="AE435" s="28">
        <f t="shared" si="232"/>
        <v>257500</v>
      </c>
      <c r="AF435" s="28">
        <f t="shared" si="233"/>
        <v>7642.1549999999952</v>
      </c>
      <c r="AG435" s="28">
        <f t="shared" si="234"/>
        <v>0</v>
      </c>
      <c r="AH435" s="28">
        <f t="shared" si="235"/>
        <v>7642.1549999999952</v>
      </c>
      <c r="AI435" s="28">
        <f t="shared" si="236"/>
        <v>18461.005000000005</v>
      </c>
      <c r="AJ435" s="29" t="str">
        <f t="shared" si="237"/>
        <v>N</v>
      </c>
      <c r="AK435" s="30">
        <f t="shared" si="238"/>
        <v>0.79999999999999938</v>
      </c>
      <c r="AL435" s="31">
        <f t="shared" si="239"/>
        <v>20500</v>
      </c>
      <c r="AM435" s="31">
        <f t="shared" si="240"/>
        <v>100000</v>
      </c>
      <c r="AN435" s="31">
        <f t="shared" si="241"/>
        <v>257500</v>
      </c>
      <c r="AO435" s="31">
        <f t="shared" si="242"/>
        <v>5711.2598437499955</v>
      </c>
      <c r="AP435" s="31">
        <f t="shared" si="243"/>
        <v>0</v>
      </c>
      <c r="AQ435" s="31">
        <f t="shared" si="244"/>
        <v>5711.2598437499955</v>
      </c>
      <c r="AR435" s="31">
        <f t="shared" si="245"/>
        <v>20391.900156250005</v>
      </c>
      <c r="AS435" s="32">
        <f t="shared" si="246"/>
        <v>0</v>
      </c>
      <c r="AT435" s="33">
        <f t="shared" si="247"/>
        <v>20500</v>
      </c>
      <c r="AU435" s="33">
        <f t="shared" si="248"/>
        <v>100000</v>
      </c>
      <c r="AV435" s="33">
        <v>257500</v>
      </c>
      <c r="AW435" s="33">
        <f t="shared" si="249"/>
        <v>0</v>
      </c>
      <c r="AX435" s="33">
        <f t="shared" si="250"/>
        <v>0</v>
      </c>
      <c r="AY435" s="34">
        <f t="shared" si="251"/>
        <v>49581.065156250013</v>
      </c>
    </row>
    <row r="436" spans="1:51" ht="15.75" customHeight="1" x14ac:dyDescent="0.3">
      <c r="A436" s="166" t="s">
        <v>636</v>
      </c>
      <c r="B436" s="99">
        <v>17221.759999999998</v>
      </c>
      <c r="C436" s="99">
        <v>3548.26</v>
      </c>
      <c r="D436" s="99">
        <v>86348.44</v>
      </c>
      <c r="E436" s="99">
        <v>76917.820000000007</v>
      </c>
      <c r="F436" s="127">
        <v>101000</v>
      </c>
      <c r="G436" s="126">
        <v>0</v>
      </c>
      <c r="H436" s="182">
        <v>46389</v>
      </c>
      <c r="I436" s="182">
        <v>46478</v>
      </c>
      <c r="J436" s="166">
        <v>2.2999999999999998</v>
      </c>
      <c r="K436" s="166">
        <v>1.7</v>
      </c>
      <c r="L436" s="167" t="s">
        <v>1206</v>
      </c>
      <c r="M436" s="168" t="s">
        <v>1203</v>
      </c>
      <c r="N436" s="169">
        <v>0</v>
      </c>
      <c r="O436" s="21">
        <f t="shared" si="216"/>
        <v>0.59999999999999987</v>
      </c>
      <c r="P436" s="21" t="str">
        <f t="shared" si="217"/>
        <v>N</v>
      </c>
      <c r="Q436" s="22">
        <f t="shared" si="218"/>
        <v>20770.019999999997</v>
      </c>
      <c r="R436" s="8" t="str">
        <f t="shared" si="219"/>
        <v>N</v>
      </c>
      <c r="S436" s="23">
        <f t="shared" si="220"/>
        <v>0.79999999999999982</v>
      </c>
      <c r="T436" s="24">
        <f t="shared" si="221"/>
        <v>20500</v>
      </c>
      <c r="U436" s="24">
        <f t="shared" si="222"/>
        <v>100000</v>
      </c>
      <c r="V436" s="24">
        <f t="shared" si="223"/>
        <v>257500</v>
      </c>
      <c r="W436" s="24">
        <f t="shared" si="224"/>
        <v>10238.669999999998</v>
      </c>
      <c r="X436" s="24">
        <f t="shared" si="225"/>
        <v>0</v>
      </c>
      <c r="Y436" s="24">
        <f t="shared" si="226"/>
        <v>10238.669999999998</v>
      </c>
      <c r="Z436" s="24">
        <f t="shared" si="227"/>
        <v>10531.349999999999</v>
      </c>
      <c r="AA436" s="25" t="str">
        <f t="shared" si="228"/>
        <v>N</v>
      </c>
      <c r="AB436" s="26">
        <f t="shared" si="229"/>
        <v>0</v>
      </c>
      <c r="AC436" s="27">
        <f t="shared" si="230"/>
        <v>20500</v>
      </c>
      <c r="AD436" s="28">
        <f t="shared" si="231"/>
        <v>100000</v>
      </c>
      <c r="AE436" s="28">
        <f t="shared" si="232"/>
        <v>257500</v>
      </c>
      <c r="AF436" s="28">
        <f t="shared" si="233"/>
        <v>0</v>
      </c>
      <c r="AG436" s="28">
        <f t="shared" si="234"/>
        <v>0</v>
      </c>
      <c r="AH436" s="28">
        <f t="shared" si="235"/>
        <v>0</v>
      </c>
      <c r="AI436" s="28">
        <f t="shared" si="236"/>
        <v>0</v>
      </c>
      <c r="AJ436" s="29" t="str">
        <f t="shared" si="237"/>
        <v>N</v>
      </c>
      <c r="AK436" s="30">
        <f t="shared" si="238"/>
        <v>0</v>
      </c>
      <c r="AL436" s="31">
        <f t="shared" si="239"/>
        <v>20500</v>
      </c>
      <c r="AM436" s="31">
        <f t="shared" si="240"/>
        <v>100000</v>
      </c>
      <c r="AN436" s="31">
        <f t="shared" si="241"/>
        <v>257500</v>
      </c>
      <c r="AO436" s="31">
        <f t="shared" si="242"/>
        <v>0</v>
      </c>
      <c r="AP436" s="31">
        <f t="shared" si="243"/>
        <v>0</v>
      </c>
      <c r="AQ436" s="31">
        <f t="shared" si="244"/>
        <v>0</v>
      </c>
      <c r="AR436" s="31">
        <f t="shared" si="245"/>
        <v>0</v>
      </c>
      <c r="AS436" s="32">
        <f t="shared" si="246"/>
        <v>0</v>
      </c>
      <c r="AT436" s="33">
        <f t="shared" si="247"/>
        <v>20500</v>
      </c>
      <c r="AU436" s="33">
        <f t="shared" si="248"/>
        <v>100000</v>
      </c>
      <c r="AV436" s="33">
        <v>257500</v>
      </c>
      <c r="AW436" s="33">
        <f t="shared" si="249"/>
        <v>0</v>
      </c>
      <c r="AX436" s="33">
        <f t="shared" si="250"/>
        <v>0</v>
      </c>
      <c r="AY436" s="34">
        <f t="shared" si="251"/>
        <v>10531.349999999999</v>
      </c>
    </row>
    <row r="437" spans="1:51" ht="15.75" customHeight="1" x14ac:dyDescent="0.3">
      <c r="A437" s="166" t="s">
        <v>637</v>
      </c>
      <c r="B437" s="99">
        <v>9560.4599999999991</v>
      </c>
      <c r="C437" s="99">
        <v>3991.73</v>
      </c>
      <c r="D437" s="99">
        <v>73124.91</v>
      </c>
      <c r="E437" s="99">
        <v>67197.09</v>
      </c>
      <c r="F437" s="127">
        <v>120000</v>
      </c>
      <c r="G437" s="126">
        <v>0</v>
      </c>
      <c r="H437" s="182">
        <v>46408</v>
      </c>
      <c r="I437" s="182">
        <v>46485</v>
      </c>
      <c r="J437" s="166">
        <v>1.8</v>
      </c>
      <c r="K437" s="166">
        <v>1.2</v>
      </c>
      <c r="L437" s="167" t="s">
        <v>1206</v>
      </c>
      <c r="M437" s="168" t="s">
        <v>1204</v>
      </c>
      <c r="N437" s="169">
        <v>0</v>
      </c>
      <c r="O437" s="21">
        <f t="shared" si="216"/>
        <v>0.60000000000000009</v>
      </c>
      <c r="P437" s="21" t="str">
        <f t="shared" si="217"/>
        <v>N</v>
      </c>
      <c r="Q437" s="22">
        <f t="shared" si="218"/>
        <v>13552.189999999999</v>
      </c>
      <c r="R437" s="8" t="str">
        <f t="shared" si="219"/>
        <v>N</v>
      </c>
      <c r="S437" s="23">
        <f t="shared" si="220"/>
        <v>1.2000000000000002</v>
      </c>
      <c r="T437" s="24">
        <f t="shared" si="221"/>
        <v>20500</v>
      </c>
      <c r="U437" s="24">
        <f t="shared" si="222"/>
        <v>100000</v>
      </c>
      <c r="V437" s="24">
        <f t="shared" si="223"/>
        <v>257500</v>
      </c>
      <c r="W437" s="24">
        <f t="shared" si="224"/>
        <v>6776.0949999999993</v>
      </c>
      <c r="X437" s="24">
        <f t="shared" si="225"/>
        <v>0</v>
      </c>
      <c r="Y437" s="24">
        <f t="shared" si="226"/>
        <v>6776.0949999999993</v>
      </c>
      <c r="Z437" s="24">
        <f t="shared" si="227"/>
        <v>6776.0949999999993</v>
      </c>
      <c r="AA437" s="25" t="str">
        <f t="shared" si="228"/>
        <v>N</v>
      </c>
      <c r="AB437" s="26">
        <f t="shared" si="229"/>
        <v>0.20000000000000018</v>
      </c>
      <c r="AC437" s="27">
        <f t="shared" si="230"/>
        <v>20500</v>
      </c>
      <c r="AD437" s="28">
        <f t="shared" si="231"/>
        <v>100000</v>
      </c>
      <c r="AE437" s="28">
        <f t="shared" si="232"/>
        <v>257500</v>
      </c>
      <c r="AF437" s="28">
        <f t="shared" si="233"/>
        <v>6776.0949999999993</v>
      </c>
      <c r="AG437" s="28">
        <f t="shared" si="234"/>
        <v>0</v>
      </c>
      <c r="AH437" s="28">
        <f t="shared" si="235"/>
        <v>6776.0949999999993</v>
      </c>
      <c r="AI437" s="28">
        <f t="shared" si="236"/>
        <v>6776.0949999999993</v>
      </c>
      <c r="AJ437" s="29" t="str">
        <f t="shared" si="237"/>
        <v>N</v>
      </c>
      <c r="AK437" s="30">
        <f t="shared" si="238"/>
        <v>0</v>
      </c>
      <c r="AL437" s="31">
        <f t="shared" si="239"/>
        <v>20500</v>
      </c>
      <c r="AM437" s="31">
        <f t="shared" si="240"/>
        <v>100000</v>
      </c>
      <c r="AN437" s="31">
        <f t="shared" si="241"/>
        <v>257500</v>
      </c>
      <c r="AO437" s="31">
        <f t="shared" si="242"/>
        <v>0</v>
      </c>
      <c r="AP437" s="31">
        <f t="shared" si="243"/>
        <v>0</v>
      </c>
      <c r="AQ437" s="31">
        <f t="shared" si="244"/>
        <v>0</v>
      </c>
      <c r="AR437" s="31">
        <f t="shared" si="245"/>
        <v>0</v>
      </c>
      <c r="AS437" s="32">
        <f t="shared" si="246"/>
        <v>0</v>
      </c>
      <c r="AT437" s="33">
        <f t="shared" si="247"/>
        <v>20500</v>
      </c>
      <c r="AU437" s="33">
        <f t="shared" si="248"/>
        <v>100000</v>
      </c>
      <c r="AV437" s="33">
        <v>257500</v>
      </c>
      <c r="AW437" s="33">
        <f t="shared" si="249"/>
        <v>0</v>
      </c>
      <c r="AX437" s="33">
        <f t="shared" si="250"/>
        <v>0</v>
      </c>
      <c r="AY437" s="34">
        <f t="shared" si="251"/>
        <v>13552.189999999999</v>
      </c>
    </row>
    <row r="438" spans="1:51" ht="15.75" customHeight="1" x14ac:dyDescent="0.3">
      <c r="A438" s="166" t="s">
        <v>638</v>
      </c>
      <c r="B438" s="99">
        <v>15220.41</v>
      </c>
      <c r="C438" s="99">
        <v>30577.54</v>
      </c>
      <c r="D438" s="99">
        <v>79041.91</v>
      </c>
      <c r="E438" s="99">
        <v>71832.95</v>
      </c>
      <c r="F438" s="127">
        <v>300000</v>
      </c>
      <c r="G438" s="126">
        <v>0</v>
      </c>
      <c r="H438" s="182">
        <v>46261</v>
      </c>
      <c r="I438" s="182">
        <v>46283</v>
      </c>
      <c r="J438" s="166">
        <v>2.8</v>
      </c>
      <c r="K438" s="166">
        <v>2</v>
      </c>
      <c r="L438" s="167" t="s">
        <v>1206</v>
      </c>
      <c r="M438" s="168" t="s">
        <v>1205</v>
      </c>
      <c r="N438" s="169">
        <v>0.01</v>
      </c>
      <c r="O438" s="21">
        <f t="shared" si="216"/>
        <v>0.79999999999999982</v>
      </c>
      <c r="P438" s="21" t="str">
        <f t="shared" si="217"/>
        <v>N</v>
      </c>
      <c r="Q438" s="22">
        <f t="shared" si="218"/>
        <v>45797.95</v>
      </c>
      <c r="R438" s="8" t="str">
        <f t="shared" si="219"/>
        <v>N</v>
      </c>
      <c r="S438" s="23">
        <f t="shared" si="220"/>
        <v>0.79999999999999982</v>
      </c>
      <c r="T438" s="24">
        <f t="shared" si="221"/>
        <v>20500</v>
      </c>
      <c r="U438" s="24">
        <f t="shared" si="222"/>
        <v>100000</v>
      </c>
      <c r="V438" s="24">
        <f t="shared" si="223"/>
        <v>257500</v>
      </c>
      <c r="W438" s="24">
        <f t="shared" si="224"/>
        <v>0</v>
      </c>
      <c r="X438" s="24">
        <f t="shared" si="225"/>
        <v>0</v>
      </c>
      <c r="Y438" s="24">
        <f t="shared" si="226"/>
        <v>0</v>
      </c>
      <c r="Z438" s="24">
        <f t="shared" si="227"/>
        <v>46255.929499999998</v>
      </c>
      <c r="AA438" s="25" t="str">
        <f t="shared" si="228"/>
        <v>N</v>
      </c>
      <c r="AB438" s="26">
        <f t="shared" si="229"/>
        <v>0</v>
      </c>
      <c r="AC438" s="27">
        <f t="shared" si="230"/>
        <v>20500</v>
      </c>
      <c r="AD438" s="28">
        <f t="shared" si="231"/>
        <v>100000</v>
      </c>
      <c r="AE438" s="28">
        <f t="shared" si="232"/>
        <v>257500</v>
      </c>
      <c r="AF438" s="28">
        <f t="shared" si="233"/>
        <v>0</v>
      </c>
      <c r="AG438" s="28">
        <f t="shared" si="234"/>
        <v>0</v>
      </c>
      <c r="AH438" s="28">
        <f t="shared" si="235"/>
        <v>0</v>
      </c>
      <c r="AI438" s="28">
        <f t="shared" si="236"/>
        <v>0</v>
      </c>
      <c r="AJ438" s="29" t="str">
        <f t="shared" si="237"/>
        <v>N</v>
      </c>
      <c r="AK438" s="30">
        <f t="shared" si="238"/>
        <v>0</v>
      </c>
      <c r="AL438" s="31">
        <f t="shared" si="239"/>
        <v>20500</v>
      </c>
      <c r="AM438" s="31">
        <f t="shared" si="240"/>
        <v>100000</v>
      </c>
      <c r="AN438" s="31">
        <f t="shared" si="241"/>
        <v>257500</v>
      </c>
      <c r="AO438" s="31">
        <f t="shared" si="242"/>
        <v>0</v>
      </c>
      <c r="AP438" s="31">
        <f t="shared" si="243"/>
        <v>0</v>
      </c>
      <c r="AQ438" s="31">
        <f t="shared" si="244"/>
        <v>0</v>
      </c>
      <c r="AR438" s="31">
        <f t="shared" si="245"/>
        <v>0</v>
      </c>
      <c r="AS438" s="32">
        <f t="shared" si="246"/>
        <v>0</v>
      </c>
      <c r="AT438" s="33">
        <f t="shared" si="247"/>
        <v>20500</v>
      </c>
      <c r="AU438" s="33">
        <f t="shared" si="248"/>
        <v>100000</v>
      </c>
      <c r="AV438" s="33">
        <v>257500</v>
      </c>
      <c r="AW438" s="33">
        <f t="shared" si="249"/>
        <v>0</v>
      </c>
      <c r="AX438" s="33">
        <f t="shared" si="250"/>
        <v>0</v>
      </c>
      <c r="AY438" s="34">
        <f t="shared" si="251"/>
        <v>46255.929499999998</v>
      </c>
    </row>
    <row r="439" spans="1:51" ht="15.75" customHeight="1" x14ac:dyDescent="0.3">
      <c r="A439" s="166" t="s">
        <v>639</v>
      </c>
      <c r="B439" s="99">
        <v>13876.47</v>
      </c>
      <c r="C439" s="99">
        <v>31972.46</v>
      </c>
      <c r="D439" s="99">
        <v>93451.73</v>
      </c>
      <c r="E439" s="99">
        <v>84347.42</v>
      </c>
      <c r="F439" s="127">
        <v>60000</v>
      </c>
      <c r="G439" s="126">
        <v>0</v>
      </c>
      <c r="H439" s="182">
        <v>46299</v>
      </c>
      <c r="I439" s="182">
        <v>46360</v>
      </c>
      <c r="J439" s="166">
        <v>4</v>
      </c>
      <c r="K439" s="166">
        <v>3.1</v>
      </c>
      <c r="L439" s="167" t="s">
        <v>1206</v>
      </c>
      <c r="M439" s="168" t="s">
        <v>1205</v>
      </c>
      <c r="N439" s="169">
        <v>0.03</v>
      </c>
      <c r="O439" s="21">
        <f t="shared" si="216"/>
        <v>0.89999999999999991</v>
      </c>
      <c r="P439" s="21" t="str">
        <f t="shared" si="217"/>
        <v>N</v>
      </c>
      <c r="Q439" s="22">
        <f t="shared" si="218"/>
        <v>45848.93</v>
      </c>
      <c r="R439" s="8" t="str">
        <f t="shared" si="219"/>
        <v>N</v>
      </c>
      <c r="S439" s="23">
        <f t="shared" si="220"/>
        <v>0.89999999999999991</v>
      </c>
      <c r="T439" s="24">
        <f t="shared" si="221"/>
        <v>20500</v>
      </c>
      <c r="U439" s="24">
        <f t="shared" si="222"/>
        <v>100000</v>
      </c>
      <c r="V439" s="24">
        <f t="shared" si="223"/>
        <v>257500</v>
      </c>
      <c r="W439" s="24">
        <f t="shared" si="224"/>
        <v>6548.2700000000041</v>
      </c>
      <c r="X439" s="24">
        <f t="shared" si="225"/>
        <v>0</v>
      </c>
      <c r="Y439" s="24">
        <f t="shared" si="226"/>
        <v>6548.2700000000041</v>
      </c>
      <c r="Z439" s="24">
        <f t="shared" si="227"/>
        <v>40676.127899999999</v>
      </c>
      <c r="AA439" s="25" t="str">
        <f t="shared" si="228"/>
        <v>N</v>
      </c>
      <c r="AB439" s="26">
        <f t="shared" si="229"/>
        <v>0</v>
      </c>
      <c r="AC439" s="27">
        <f t="shared" si="230"/>
        <v>20500</v>
      </c>
      <c r="AD439" s="28">
        <f t="shared" si="231"/>
        <v>100000</v>
      </c>
      <c r="AE439" s="28">
        <f t="shared" si="232"/>
        <v>257500</v>
      </c>
      <c r="AF439" s="28">
        <f t="shared" si="233"/>
        <v>0</v>
      </c>
      <c r="AG439" s="28">
        <f t="shared" si="234"/>
        <v>0</v>
      </c>
      <c r="AH439" s="28">
        <f t="shared" si="235"/>
        <v>0</v>
      </c>
      <c r="AI439" s="28">
        <f t="shared" si="236"/>
        <v>0</v>
      </c>
      <c r="AJ439" s="29" t="str">
        <f t="shared" si="237"/>
        <v>N</v>
      </c>
      <c r="AK439" s="30">
        <f t="shared" si="238"/>
        <v>0</v>
      </c>
      <c r="AL439" s="31">
        <f t="shared" si="239"/>
        <v>20500</v>
      </c>
      <c r="AM439" s="31">
        <f t="shared" si="240"/>
        <v>100000</v>
      </c>
      <c r="AN439" s="31">
        <f t="shared" si="241"/>
        <v>257500</v>
      </c>
      <c r="AO439" s="31">
        <f t="shared" si="242"/>
        <v>0</v>
      </c>
      <c r="AP439" s="31">
        <f t="shared" si="243"/>
        <v>0</v>
      </c>
      <c r="AQ439" s="31">
        <f t="shared" si="244"/>
        <v>0</v>
      </c>
      <c r="AR439" s="31">
        <f t="shared" si="245"/>
        <v>0</v>
      </c>
      <c r="AS439" s="32">
        <f t="shared" si="246"/>
        <v>0</v>
      </c>
      <c r="AT439" s="33">
        <f t="shared" si="247"/>
        <v>20500</v>
      </c>
      <c r="AU439" s="33">
        <f t="shared" si="248"/>
        <v>100000</v>
      </c>
      <c r="AV439" s="33">
        <v>257500</v>
      </c>
      <c r="AW439" s="33">
        <f t="shared" si="249"/>
        <v>0</v>
      </c>
      <c r="AX439" s="33">
        <f t="shared" si="250"/>
        <v>0</v>
      </c>
      <c r="AY439" s="34">
        <f t="shared" si="251"/>
        <v>40676.127899999999</v>
      </c>
    </row>
    <row r="440" spans="1:51" ht="15.75" customHeight="1" x14ac:dyDescent="0.3">
      <c r="A440" s="166" t="s">
        <v>640</v>
      </c>
      <c r="B440" s="99">
        <v>17178.64</v>
      </c>
      <c r="C440" s="99">
        <v>934.69</v>
      </c>
      <c r="D440" s="99">
        <v>97745.47</v>
      </c>
      <c r="E440" s="99">
        <v>88815.47</v>
      </c>
      <c r="F440" s="127">
        <v>80000</v>
      </c>
      <c r="G440" s="126">
        <v>12500</v>
      </c>
      <c r="H440" s="182">
        <v>46394</v>
      </c>
      <c r="I440" s="182">
        <v>46445</v>
      </c>
      <c r="J440" s="166">
        <v>4</v>
      </c>
      <c r="K440" s="166">
        <v>2.7</v>
      </c>
      <c r="L440" s="167" t="s">
        <v>1206</v>
      </c>
      <c r="M440" s="168" t="s">
        <v>1204</v>
      </c>
      <c r="N440" s="169">
        <v>2.7E-2</v>
      </c>
      <c r="O440" s="21">
        <f t="shared" si="216"/>
        <v>1.2999999999999998</v>
      </c>
      <c r="P440" s="21" t="str">
        <f t="shared" si="217"/>
        <v>N</v>
      </c>
      <c r="Q440" s="22">
        <f t="shared" si="218"/>
        <v>18113.329999999998</v>
      </c>
      <c r="R440" s="8" t="str">
        <f t="shared" si="219"/>
        <v>N</v>
      </c>
      <c r="S440" s="23">
        <f t="shared" si="220"/>
        <v>2.5999999999999996</v>
      </c>
      <c r="T440" s="24">
        <f t="shared" si="221"/>
        <v>20500</v>
      </c>
      <c r="U440" s="24">
        <f t="shared" si="222"/>
        <v>100000</v>
      </c>
      <c r="V440" s="24">
        <f t="shared" si="223"/>
        <v>257500</v>
      </c>
      <c r="W440" s="24">
        <f t="shared" si="224"/>
        <v>1127.2649999999994</v>
      </c>
      <c r="X440" s="24">
        <f t="shared" si="225"/>
        <v>0</v>
      </c>
      <c r="Y440" s="24">
        <f t="shared" si="226"/>
        <v>1127.2649999999994</v>
      </c>
      <c r="Z440" s="24">
        <f t="shared" si="227"/>
        <v>17475.124909999999</v>
      </c>
      <c r="AA440" s="25" t="str">
        <f t="shared" si="228"/>
        <v>N</v>
      </c>
      <c r="AB440" s="26">
        <f t="shared" si="229"/>
        <v>1.5999999999999996</v>
      </c>
      <c r="AC440" s="27">
        <f t="shared" si="230"/>
        <v>20500</v>
      </c>
      <c r="AD440" s="28">
        <f t="shared" si="231"/>
        <v>100000</v>
      </c>
      <c r="AE440" s="28">
        <f t="shared" si="232"/>
        <v>257500</v>
      </c>
      <c r="AF440" s="28">
        <f t="shared" si="233"/>
        <v>563.63249999999971</v>
      </c>
      <c r="AG440" s="28">
        <f t="shared" si="234"/>
        <v>0</v>
      </c>
      <c r="AH440" s="28">
        <f t="shared" si="235"/>
        <v>563.63249999999971</v>
      </c>
      <c r="AI440" s="28">
        <f t="shared" si="236"/>
        <v>18541.021937569996</v>
      </c>
      <c r="AJ440" s="29" t="str">
        <f t="shared" si="237"/>
        <v>N</v>
      </c>
      <c r="AK440" s="30">
        <f t="shared" si="238"/>
        <v>0.59999999999999964</v>
      </c>
      <c r="AL440" s="31">
        <f t="shared" si="239"/>
        <v>20500</v>
      </c>
      <c r="AM440" s="31">
        <f t="shared" si="240"/>
        <v>100000</v>
      </c>
      <c r="AN440" s="31">
        <f t="shared" si="241"/>
        <v>257500</v>
      </c>
      <c r="AO440" s="31">
        <f t="shared" si="242"/>
        <v>0</v>
      </c>
      <c r="AP440" s="31">
        <f t="shared" si="243"/>
        <v>0</v>
      </c>
      <c r="AQ440" s="31">
        <f t="shared" si="244"/>
        <v>0</v>
      </c>
      <c r="AR440" s="31">
        <f t="shared" si="245"/>
        <v>19620.480107384385</v>
      </c>
      <c r="AS440" s="32">
        <f t="shared" si="246"/>
        <v>0</v>
      </c>
      <c r="AT440" s="33">
        <f t="shared" si="247"/>
        <v>20500</v>
      </c>
      <c r="AU440" s="33">
        <f t="shared" si="248"/>
        <v>100000</v>
      </c>
      <c r="AV440" s="33">
        <v>257500</v>
      </c>
      <c r="AW440" s="33">
        <f t="shared" si="249"/>
        <v>0</v>
      </c>
      <c r="AX440" s="33">
        <f t="shared" si="250"/>
        <v>0</v>
      </c>
      <c r="AY440" s="34">
        <f t="shared" si="251"/>
        <v>55636.626954954379</v>
      </c>
    </row>
    <row r="441" spans="1:51" ht="15.75" customHeight="1" x14ac:dyDescent="0.3">
      <c r="A441" s="166" t="s">
        <v>641</v>
      </c>
      <c r="B441" s="99">
        <v>19999.14</v>
      </c>
      <c r="C441" s="99">
        <v>15544.03</v>
      </c>
      <c r="D441" s="99">
        <v>82220.179999999993</v>
      </c>
      <c r="E441" s="99">
        <v>70208.02</v>
      </c>
      <c r="F441" s="127">
        <v>46000</v>
      </c>
      <c r="G441" s="126">
        <v>12500</v>
      </c>
      <c r="H441" s="182">
        <v>46285</v>
      </c>
      <c r="I441" s="182">
        <v>46344</v>
      </c>
      <c r="J441" s="166">
        <v>1.8</v>
      </c>
      <c r="K441" s="166">
        <v>0.5</v>
      </c>
      <c r="L441" s="167" t="s">
        <v>1206</v>
      </c>
      <c r="M441" s="168" t="s">
        <v>1205</v>
      </c>
      <c r="N441" s="169">
        <v>0.06</v>
      </c>
      <c r="O441" s="21">
        <f t="shared" si="216"/>
        <v>1.3</v>
      </c>
      <c r="P441" s="21" t="str">
        <f t="shared" si="217"/>
        <v>N</v>
      </c>
      <c r="Q441" s="22">
        <f t="shared" si="218"/>
        <v>35543.17</v>
      </c>
      <c r="R441" s="8" t="str">
        <f t="shared" si="219"/>
        <v>N</v>
      </c>
      <c r="S441" s="23">
        <f t="shared" si="220"/>
        <v>1.3</v>
      </c>
      <c r="T441" s="24">
        <f t="shared" si="221"/>
        <v>20500</v>
      </c>
      <c r="U441" s="24">
        <f t="shared" si="222"/>
        <v>100000</v>
      </c>
      <c r="V441" s="24">
        <f t="shared" si="223"/>
        <v>257500</v>
      </c>
      <c r="W441" s="24">
        <f t="shared" si="224"/>
        <v>17779.820000000007</v>
      </c>
      <c r="X441" s="24">
        <f t="shared" si="225"/>
        <v>0</v>
      </c>
      <c r="Y441" s="24">
        <f t="shared" si="226"/>
        <v>17779.820000000007</v>
      </c>
      <c r="Z441" s="24">
        <f t="shared" si="227"/>
        <v>19895.94019999999</v>
      </c>
      <c r="AA441" s="25" t="str">
        <f t="shared" si="228"/>
        <v>N</v>
      </c>
      <c r="AB441" s="26">
        <f t="shared" si="229"/>
        <v>0.30000000000000004</v>
      </c>
      <c r="AC441" s="27">
        <f t="shared" si="230"/>
        <v>20500</v>
      </c>
      <c r="AD441" s="28">
        <f t="shared" si="231"/>
        <v>100000</v>
      </c>
      <c r="AE441" s="28">
        <f t="shared" si="232"/>
        <v>257500</v>
      </c>
      <c r="AF441" s="28">
        <f t="shared" si="233"/>
        <v>0</v>
      </c>
      <c r="AG441" s="28">
        <f t="shared" si="234"/>
        <v>0</v>
      </c>
      <c r="AH441" s="28">
        <f t="shared" si="235"/>
        <v>0</v>
      </c>
      <c r="AI441" s="28">
        <f t="shared" si="236"/>
        <v>39936.305811999999</v>
      </c>
      <c r="AJ441" s="29" t="str">
        <f t="shared" si="237"/>
        <v>N</v>
      </c>
      <c r="AK441" s="30">
        <f t="shared" si="238"/>
        <v>0</v>
      </c>
      <c r="AL441" s="31">
        <f t="shared" si="239"/>
        <v>20500</v>
      </c>
      <c r="AM441" s="31">
        <f t="shared" si="240"/>
        <v>100000</v>
      </c>
      <c r="AN441" s="31">
        <f t="shared" si="241"/>
        <v>257500</v>
      </c>
      <c r="AO441" s="31">
        <f t="shared" si="242"/>
        <v>0</v>
      </c>
      <c r="AP441" s="31">
        <f t="shared" si="243"/>
        <v>0</v>
      </c>
      <c r="AQ441" s="31">
        <f t="shared" si="244"/>
        <v>0</v>
      </c>
      <c r="AR441" s="31">
        <f t="shared" si="245"/>
        <v>0</v>
      </c>
      <c r="AS441" s="32">
        <f t="shared" si="246"/>
        <v>0</v>
      </c>
      <c r="AT441" s="33">
        <f t="shared" si="247"/>
        <v>20500</v>
      </c>
      <c r="AU441" s="33">
        <f t="shared" si="248"/>
        <v>100000</v>
      </c>
      <c r="AV441" s="33">
        <v>257500</v>
      </c>
      <c r="AW441" s="33">
        <f t="shared" si="249"/>
        <v>0</v>
      </c>
      <c r="AX441" s="33">
        <f t="shared" si="250"/>
        <v>0</v>
      </c>
      <c r="AY441" s="34">
        <f t="shared" si="251"/>
        <v>59832.246011999989</v>
      </c>
    </row>
    <row r="442" spans="1:51" ht="15.75" customHeight="1" x14ac:dyDescent="0.3">
      <c r="A442" s="166" t="s">
        <v>642</v>
      </c>
      <c r="B442" s="99">
        <v>8992.3700000000008</v>
      </c>
      <c r="C442" s="99">
        <v>9869.2999999999993</v>
      </c>
      <c r="D442" s="99">
        <v>87030.67</v>
      </c>
      <c r="E442" s="99">
        <v>74005.34</v>
      </c>
      <c r="F442" s="127">
        <v>80000</v>
      </c>
      <c r="G442" s="126">
        <v>12500</v>
      </c>
      <c r="H442" s="182">
        <v>46385</v>
      </c>
      <c r="I442" s="182">
        <v>46416</v>
      </c>
      <c r="J442" s="166">
        <v>2.5</v>
      </c>
      <c r="K442" s="166">
        <v>2.5</v>
      </c>
      <c r="L442" s="167" t="s">
        <v>1206</v>
      </c>
      <c r="M442" s="168" t="s">
        <v>1203</v>
      </c>
      <c r="N442" s="169">
        <v>0.01</v>
      </c>
      <c r="O442" s="21">
        <f t="shared" si="216"/>
        <v>0</v>
      </c>
      <c r="P442" s="21" t="str">
        <f t="shared" si="217"/>
        <v>N</v>
      </c>
      <c r="Q442" s="22">
        <f t="shared" si="218"/>
        <v>18861.669999999998</v>
      </c>
      <c r="R442" s="8" t="str">
        <f t="shared" si="219"/>
        <v>N</v>
      </c>
      <c r="S442" s="23">
        <f t="shared" si="220"/>
        <v>0</v>
      </c>
      <c r="T442" s="24">
        <f t="shared" si="221"/>
        <v>20500</v>
      </c>
      <c r="U442" s="24">
        <f t="shared" si="222"/>
        <v>100000</v>
      </c>
      <c r="V442" s="24">
        <f t="shared" si="223"/>
        <v>257500</v>
      </c>
      <c r="W442" s="24">
        <f t="shared" si="224"/>
        <v>0</v>
      </c>
      <c r="X442" s="24">
        <f t="shared" si="225"/>
        <v>0</v>
      </c>
      <c r="Y442" s="24">
        <f t="shared" si="226"/>
        <v>0</v>
      </c>
      <c r="Z442" s="24">
        <f t="shared" si="227"/>
        <v>0</v>
      </c>
      <c r="AA442" s="25" t="str">
        <f t="shared" si="228"/>
        <v>N</v>
      </c>
      <c r="AB442" s="26">
        <f t="shared" si="229"/>
        <v>0</v>
      </c>
      <c r="AC442" s="27">
        <f t="shared" si="230"/>
        <v>20500</v>
      </c>
      <c r="AD442" s="28">
        <f t="shared" si="231"/>
        <v>100000</v>
      </c>
      <c r="AE442" s="28">
        <f t="shared" si="232"/>
        <v>257500</v>
      </c>
      <c r="AF442" s="28">
        <f t="shared" si="233"/>
        <v>0</v>
      </c>
      <c r="AG442" s="28">
        <f t="shared" si="234"/>
        <v>0</v>
      </c>
      <c r="AH442" s="28">
        <f t="shared" si="235"/>
        <v>0</v>
      </c>
      <c r="AI442" s="28">
        <f t="shared" si="236"/>
        <v>0</v>
      </c>
      <c r="AJ442" s="29" t="str">
        <f t="shared" si="237"/>
        <v>N</v>
      </c>
      <c r="AK442" s="30">
        <f t="shared" si="238"/>
        <v>0</v>
      </c>
      <c r="AL442" s="31">
        <f t="shared" si="239"/>
        <v>20500</v>
      </c>
      <c r="AM442" s="31">
        <f t="shared" si="240"/>
        <v>100000</v>
      </c>
      <c r="AN442" s="31">
        <f t="shared" si="241"/>
        <v>257500</v>
      </c>
      <c r="AO442" s="31">
        <f t="shared" si="242"/>
        <v>0</v>
      </c>
      <c r="AP442" s="31">
        <f t="shared" si="243"/>
        <v>0</v>
      </c>
      <c r="AQ442" s="31">
        <f t="shared" si="244"/>
        <v>0</v>
      </c>
      <c r="AR442" s="31">
        <f t="shared" si="245"/>
        <v>0</v>
      </c>
      <c r="AS442" s="32">
        <f t="shared" si="246"/>
        <v>0</v>
      </c>
      <c r="AT442" s="33">
        <f t="shared" si="247"/>
        <v>20500</v>
      </c>
      <c r="AU442" s="33">
        <f t="shared" si="248"/>
        <v>100000</v>
      </c>
      <c r="AV442" s="33">
        <v>257500</v>
      </c>
      <c r="AW442" s="33">
        <f t="shared" si="249"/>
        <v>0</v>
      </c>
      <c r="AX442" s="33">
        <f t="shared" si="250"/>
        <v>0</v>
      </c>
      <c r="AY442" s="34">
        <f t="shared" si="251"/>
        <v>0</v>
      </c>
    </row>
    <row r="443" spans="1:51" ht="15.75" customHeight="1" x14ac:dyDescent="0.3">
      <c r="A443" s="166" t="s">
        <v>643</v>
      </c>
      <c r="B443" s="99">
        <v>20283.689999999999</v>
      </c>
      <c r="C443" s="99">
        <v>3945.29</v>
      </c>
      <c r="D443" s="99">
        <v>102924.19</v>
      </c>
      <c r="E443" s="99">
        <v>92695.99</v>
      </c>
      <c r="F443" s="127">
        <v>150000</v>
      </c>
      <c r="G443" s="124">
        <v>12500</v>
      </c>
      <c r="H443" s="182">
        <v>46458</v>
      </c>
      <c r="I443" s="182">
        <v>46518</v>
      </c>
      <c r="J443" s="166">
        <v>3</v>
      </c>
      <c r="K443" s="166">
        <v>2.1</v>
      </c>
      <c r="L443" s="167" t="s">
        <v>1206</v>
      </c>
      <c r="M443" s="168" t="s">
        <v>1205</v>
      </c>
      <c r="N443" s="169">
        <v>0.02</v>
      </c>
      <c r="O443" s="21">
        <f t="shared" si="216"/>
        <v>0.89999999999999991</v>
      </c>
      <c r="P443" s="21" t="str">
        <f t="shared" si="217"/>
        <v>N</v>
      </c>
      <c r="Q443" s="22">
        <f t="shared" si="218"/>
        <v>24228.98</v>
      </c>
      <c r="R443" s="8" t="str">
        <f t="shared" si="219"/>
        <v>N</v>
      </c>
      <c r="S443" s="23">
        <f t="shared" si="220"/>
        <v>0.89999999999999991</v>
      </c>
      <c r="T443" s="24">
        <f t="shared" si="221"/>
        <v>20500</v>
      </c>
      <c r="U443" s="24">
        <f t="shared" si="222"/>
        <v>100000</v>
      </c>
      <c r="V443" s="24">
        <f t="shared" si="223"/>
        <v>257500</v>
      </c>
      <c r="W443" s="24">
        <f t="shared" si="224"/>
        <v>0</v>
      </c>
      <c r="X443" s="24">
        <f t="shared" si="225"/>
        <v>0</v>
      </c>
      <c r="Y443" s="24">
        <f t="shared" si="226"/>
        <v>0</v>
      </c>
      <c r="Z443" s="24">
        <f t="shared" si="227"/>
        <v>24713.559600000001</v>
      </c>
      <c r="AA443" s="25" t="str">
        <f t="shared" si="228"/>
        <v>N</v>
      </c>
      <c r="AB443" s="26">
        <f t="shared" si="229"/>
        <v>0</v>
      </c>
      <c r="AC443" s="27">
        <f t="shared" si="230"/>
        <v>20500</v>
      </c>
      <c r="AD443" s="28">
        <f t="shared" si="231"/>
        <v>100000</v>
      </c>
      <c r="AE443" s="28">
        <f t="shared" si="232"/>
        <v>257500</v>
      </c>
      <c r="AF443" s="28">
        <f t="shared" si="233"/>
        <v>0</v>
      </c>
      <c r="AG443" s="28">
        <f t="shared" si="234"/>
        <v>0</v>
      </c>
      <c r="AH443" s="28">
        <f t="shared" si="235"/>
        <v>0</v>
      </c>
      <c r="AI443" s="28">
        <f t="shared" si="236"/>
        <v>0</v>
      </c>
      <c r="AJ443" s="29" t="str">
        <f t="shared" si="237"/>
        <v>N</v>
      </c>
      <c r="AK443" s="30">
        <f t="shared" si="238"/>
        <v>0</v>
      </c>
      <c r="AL443" s="31">
        <f t="shared" si="239"/>
        <v>20500</v>
      </c>
      <c r="AM443" s="31">
        <f t="shared" si="240"/>
        <v>100000</v>
      </c>
      <c r="AN443" s="31">
        <f t="shared" si="241"/>
        <v>257500</v>
      </c>
      <c r="AO443" s="31">
        <f t="shared" si="242"/>
        <v>0</v>
      </c>
      <c r="AP443" s="31">
        <f t="shared" si="243"/>
        <v>0</v>
      </c>
      <c r="AQ443" s="31">
        <f t="shared" si="244"/>
        <v>0</v>
      </c>
      <c r="AR443" s="31">
        <f t="shared" si="245"/>
        <v>0</v>
      </c>
      <c r="AS443" s="32">
        <f t="shared" si="246"/>
        <v>0</v>
      </c>
      <c r="AT443" s="33">
        <f t="shared" si="247"/>
        <v>20500</v>
      </c>
      <c r="AU443" s="33">
        <f t="shared" si="248"/>
        <v>100000</v>
      </c>
      <c r="AV443" s="33">
        <v>257500</v>
      </c>
      <c r="AW443" s="33">
        <f t="shared" si="249"/>
        <v>0</v>
      </c>
      <c r="AX443" s="33">
        <f t="shared" si="250"/>
        <v>0</v>
      </c>
      <c r="AY443" s="34">
        <f t="shared" si="251"/>
        <v>24713.559600000001</v>
      </c>
    </row>
    <row r="444" spans="1:51" ht="15.75" customHeight="1" x14ac:dyDescent="0.3">
      <c r="A444" s="166" t="s">
        <v>644</v>
      </c>
      <c r="B444" s="99">
        <v>20147.740000000002</v>
      </c>
      <c r="C444" s="99">
        <v>33783.01</v>
      </c>
      <c r="D444" s="99">
        <v>77582.77</v>
      </c>
      <c r="E444" s="99">
        <v>65771.740000000005</v>
      </c>
      <c r="F444" s="127">
        <v>80000</v>
      </c>
      <c r="G444" s="124">
        <v>0</v>
      </c>
      <c r="H444" s="182">
        <v>46273</v>
      </c>
      <c r="I444" s="182">
        <v>46346</v>
      </c>
      <c r="J444" s="166">
        <v>3.4</v>
      </c>
      <c r="K444" s="166">
        <v>2.6</v>
      </c>
      <c r="L444" s="167" t="s">
        <v>1206</v>
      </c>
      <c r="M444" s="168" t="s">
        <v>1204</v>
      </c>
      <c r="N444" s="169">
        <v>0.02</v>
      </c>
      <c r="O444" s="21">
        <f t="shared" si="216"/>
        <v>0.79999999999999982</v>
      </c>
      <c r="P444" s="21" t="str">
        <f t="shared" si="217"/>
        <v>N</v>
      </c>
      <c r="Q444" s="22">
        <f t="shared" si="218"/>
        <v>53930.75</v>
      </c>
      <c r="R444" s="8" t="str">
        <f t="shared" si="219"/>
        <v>N</v>
      </c>
      <c r="S444" s="23">
        <f t="shared" si="220"/>
        <v>1.5999999999999996</v>
      </c>
      <c r="T444" s="24">
        <f t="shared" si="221"/>
        <v>20500</v>
      </c>
      <c r="U444" s="24">
        <f t="shared" si="222"/>
        <v>100000</v>
      </c>
      <c r="V444" s="24">
        <f t="shared" si="223"/>
        <v>257500</v>
      </c>
      <c r="W444" s="24">
        <f t="shared" si="224"/>
        <v>10250</v>
      </c>
      <c r="X444" s="24">
        <f t="shared" si="225"/>
        <v>0</v>
      </c>
      <c r="Y444" s="24">
        <f t="shared" si="226"/>
        <v>10250</v>
      </c>
      <c r="Z444" s="24">
        <f t="shared" si="227"/>
        <v>44759.364999999998</v>
      </c>
      <c r="AA444" s="25" t="str">
        <f t="shared" si="228"/>
        <v>N</v>
      </c>
      <c r="AB444" s="26">
        <f t="shared" si="229"/>
        <v>0.59999999999999964</v>
      </c>
      <c r="AC444" s="27">
        <f t="shared" si="230"/>
        <v>20500</v>
      </c>
      <c r="AD444" s="28">
        <f t="shared" si="231"/>
        <v>100000</v>
      </c>
      <c r="AE444" s="28">
        <f t="shared" si="232"/>
        <v>257500</v>
      </c>
      <c r="AF444" s="28">
        <f t="shared" si="233"/>
        <v>6083.614999999998</v>
      </c>
      <c r="AG444" s="28">
        <f t="shared" si="234"/>
        <v>0</v>
      </c>
      <c r="AH444" s="28">
        <f t="shared" si="235"/>
        <v>6083.614999999998</v>
      </c>
      <c r="AI444" s="28">
        <f t="shared" si="236"/>
        <v>50025.937299999998</v>
      </c>
      <c r="AJ444" s="29" t="str">
        <f t="shared" si="237"/>
        <v>N</v>
      </c>
      <c r="AK444" s="30">
        <f t="shared" si="238"/>
        <v>0</v>
      </c>
      <c r="AL444" s="31">
        <f t="shared" si="239"/>
        <v>20500</v>
      </c>
      <c r="AM444" s="31">
        <f t="shared" si="240"/>
        <v>100000</v>
      </c>
      <c r="AN444" s="31">
        <f t="shared" si="241"/>
        <v>257500</v>
      </c>
      <c r="AO444" s="31">
        <f t="shared" si="242"/>
        <v>0</v>
      </c>
      <c r="AP444" s="31">
        <f t="shared" si="243"/>
        <v>0</v>
      </c>
      <c r="AQ444" s="31">
        <f t="shared" si="244"/>
        <v>0</v>
      </c>
      <c r="AR444" s="31">
        <f t="shared" si="245"/>
        <v>0</v>
      </c>
      <c r="AS444" s="32">
        <f t="shared" si="246"/>
        <v>0</v>
      </c>
      <c r="AT444" s="33">
        <f t="shared" si="247"/>
        <v>20500</v>
      </c>
      <c r="AU444" s="33">
        <f t="shared" si="248"/>
        <v>100000</v>
      </c>
      <c r="AV444" s="33">
        <v>257500</v>
      </c>
      <c r="AW444" s="33">
        <f t="shared" si="249"/>
        <v>0</v>
      </c>
      <c r="AX444" s="33">
        <f t="shared" si="250"/>
        <v>0</v>
      </c>
      <c r="AY444" s="34">
        <f t="shared" si="251"/>
        <v>94785.302299999996</v>
      </c>
    </row>
    <row r="445" spans="1:51" ht="15.75" customHeight="1" x14ac:dyDescent="0.3">
      <c r="A445" s="166" t="s">
        <v>645</v>
      </c>
      <c r="B445" s="99">
        <v>14640.48</v>
      </c>
      <c r="C445" s="99">
        <v>5337.16</v>
      </c>
      <c r="D445" s="99">
        <v>63302.02</v>
      </c>
      <c r="E445" s="99">
        <v>50473.96</v>
      </c>
      <c r="F445" s="125">
        <v>35000</v>
      </c>
      <c r="G445" s="124">
        <v>12500</v>
      </c>
      <c r="H445" s="182">
        <v>46455</v>
      </c>
      <c r="I445" s="182">
        <v>46527</v>
      </c>
      <c r="J445" s="166">
        <v>1.9</v>
      </c>
      <c r="K445" s="166">
        <v>1.6</v>
      </c>
      <c r="L445" s="167" t="s">
        <v>1206</v>
      </c>
      <c r="M445" s="168" t="s">
        <v>1204</v>
      </c>
      <c r="N445" s="169">
        <v>0.02</v>
      </c>
      <c r="O445" s="21">
        <f t="shared" si="216"/>
        <v>0.29999999999999982</v>
      </c>
      <c r="P445" s="21" t="str">
        <f t="shared" si="217"/>
        <v>N</v>
      </c>
      <c r="Q445" s="22">
        <f t="shared" si="218"/>
        <v>19977.64</v>
      </c>
      <c r="R445" s="8" t="str">
        <f t="shared" si="219"/>
        <v>N</v>
      </c>
      <c r="S445" s="23">
        <f t="shared" si="220"/>
        <v>0.59999999999999964</v>
      </c>
      <c r="T445" s="24">
        <f t="shared" si="221"/>
        <v>20500</v>
      </c>
      <c r="U445" s="24">
        <f t="shared" si="222"/>
        <v>100000</v>
      </c>
      <c r="V445" s="24">
        <f t="shared" si="223"/>
        <v>257500</v>
      </c>
      <c r="W445" s="24">
        <f t="shared" si="224"/>
        <v>10188.5964</v>
      </c>
      <c r="X445" s="24">
        <f t="shared" si="225"/>
        <v>0</v>
      </c>
      <c r="Y445" s="24">
        <f t="shared" si="226"/>
        <v>10188.5964</v>
      </c>
      <c r="Z445" s="24">
        <f t="shared" si="227"/>
        <v>10188.5964</v>
      </c>
      <c r="AA445" s="25" t="str">
        <f t="shared" si="228"/>
        <v>N</v>
      </c>
      <c r="AB445" s="26">
        <f t="shared" si="229"/>
        <v>0</v>
      </c>
      <c r="AC445" s="27">
        <f t="shared" si="230"/>
        <v>20500</v>
      </c>
      <c r="AD445" s="28">
        <f t="shared" si="231"/>
        <v>100000</v>
      </c>
      <c r="AE445" s="28">
        <f t="shared" si="232"/>
        <v>257500</v>
      </c>
      <c r="AF445" s="28">
        <f t="shared" si="233"/>
        <v>0</v>
      </c>
      <c r="AG445" s="28">
        <f t="shared" si="234"/>
        <v>0</v>
      </c>
      <c r="AH445" s="28">
        <f t="shared" si="235"/>
        <v>0</v>
      </c>
      <c r="AI445" s="28">
        <f t="shared" si="236"/>
        <v>0</v>
      </c>
      <c r="AJ445" s="29" t="str">
        <f t="shared" si="237"/>
        <v>N</v>
      </c>
      <c r="AK445" s="30">
        <f t="shared" si="238"/>
        <v>0</v>
      </c>
      <c r="AL445" s="31">
        <f t="shared" si="239"/>
        <v>20500</v>
      </c>
      <c r="AM445" s="31">
        <f t="shared" si="240"/>
        <v>100000</v>
      </c>
      <c r="AN445" s="31">
        <f t="shared" si="241"/>
        <v>257500</v>
      </c>
      <c r="AO445" s="31">
        <f t="shared" si="242"/>
        <v>0</v>
      </c>
      <c r="AP445" s="31">
        <f t="shared" si="243"/>
        <v>0</v>
      </c>
      <c r="AQ445" s="31">
        <f t="shared" si="244"/>
        <v>0</v>
      </c>
      <c r="AR445" s="31">
        <f t="shared" si="245"/>
        <v>0</v>
      </c>
      <c r="AS445" s="32">
        <f t="shared" si="246"/>
        <v>0</v>
      </c>
      <c r="AT445" s="33">
        <f t="shared" si="247"/>
        <v>20500</v>
      </c>
      <c r="AU445" s="33">
        <f t="shared" si="248"/>
        <v>100000</v>
      </c>
      <c r="AV445" s="33">
        <v>257500</v>
      </c>
      <c r="AW445" s="33">
        <f t="shared" si="249"/>
        <v>0</v>
      </c>
      <c r="AX445" s="33">
        <f t="shared" si="250"/>
        <v>0</v>
      </c>
      <c r="AY445" s="34">
        <f t="shared" si="251"/>
        <v>10188.5964</v>
      </c>
    </row>
    <row r="446" spans="1:51" ht="15.75" customHeight="1" x14ac:dyDescent="0.3">
      <c r="A446" s="166" t="s">
        <v>646</v>
      </c>
      <c r="B446" s="99">
        <v>17250.13</v>
      </c>
      <c r="C446" s="99">
        <v>5430.84</v>
      </c>
      <c r="D446" s="99">
        <v>69243.16</v>
      </c>
      <c r="E446" s="99">
        <v>68812.399999999994</v>
      </c>
      <c r="F446" s="125">
        <v>88000</v>
      </c>
      <c r="G446" s="124">
        <v>0</v>
      </c>
      <c r="H446" s="182">
        <v>46214</v>
      </c>
      <c r="I446" s="182">
        <v>46227</v>
      </c>
      <c r="J446" s="166">
        <v>3</v>
      </c>
      <c r="K446" s="166">
        <v>1.4</v>
      </c>
      <c r="L446" s="167" t="s">
        <v>1207</v>
      </c>
      <c r="M446" s="168" t="s">
        <v>1205</v>
      </c>
      <c r="N446" s="169">
        <v>0.04</v>
      </c>
      <c r="O446" s="21">
        <f t="shared" si="216"/>
        <v>1.6</v>
      </c>
      <c r="P446" s="21" t="str">
        <f t="shared" si="217"/>
        <v>N</v>
      </c>
      <c r="Q446" s="22">
        <f t="shared" si="218"/>
        <v>22680.97</v>
      </c>
      <c r="R446" s="8" t="str">
        <f t="shared" si="219"/>
        <v>N</v>
      </c>
      <c r="S446" s="23">
        <f t="shared" si="220"/>
        <v>1.6</v>
      </c>
      <c r="T446" s="24">
        <f t="shared" si="221"/>
        <v>50000</v>
      </c>
      <c r="U446" s="24">
        <f t="shared" si="222"/>
        <v>200000</v>
      </c>
      <c r="V446" s="24">
        <f t="shared" si="223"/>
        <v>257500</v>
      </c>
      <c r="W446" s="24">
        <f t="shared" si="224"/>
        <v>23588.2088</v>
      </c>
      <c r="X446" s="24">
        <f t="shared" si="225"/>
        <v>0</v>
      </c>
      <c r="Y446" s="24">
        <f t="shared" si="226"/>
        <v>23588.2088</v>
      </c>
      <c r="Z446" s="24">
        <f t="shared" si="227"/>
        <v>0</v>
      </c>
      <c r="AA446" s="25" t="str">
        <f t="shared" si="228"/>
        <v>N</v>
      </c>
      <c r="AB446" s="26">
        <f t="shared" si="229"/>
        <v>0.60000000000000009</v>
      </c>
      <c r="AC446" s="27">
        <f t="shared" si="230"/>
        <v>50000</v>
      </c>
      <c r="AD446" s="28">
        <f t="shared" si="231"/>
        <v>200000</v>
      </c>
      <c r="AE446" s="28">
        <f t="shared" si="232"/>
        <v>257500</v>
      </c>
      <c r="AF446" s="28">
        <f t="shared" si="233"/>
        <v>24531.737152000002</v>
      </c>
      <c r="AG446" s="28">
        <f t="shared" si="234"/>
        <v>0</v>
      </c>
      <c r="AH446" s="28">
        <f t="shared" si="235"/>
        <v>24531.737152000002</v>
      </c>
      <c r="AI446" s="28">
        <f t="shared" si="236"/>
        <v>0</v>
      </c>
      <c r="AJ446" s="29" t="str">
        <f t="shared" si="237"/>
        <v>N</v>
      </c>
      <c r="AK446" s="30">
        <f t="shared" si="238"/>
        <v>0</v>
      </c>
      <c r="AL446" s="31">
        <f t="shared" si="239"/>
        <v>50000</v>
      </c>
      <c r="AM446" s="31">
        <f t="shared" si="240"/>
        <v>200000</v>
      </c>
      <c r="AN446" s="31">
        <f t="shared" si="241"/>
        <v>257500</v>
      </c>
      <c r="AO446" s="31">
        <f t="shared" si="242"/>
        <v>0</v>
      </c>
      <c r="AP446" s="31">
        <f t="shared" si="243"/>
        <v>0</v>
      </c>
      <c r="AQ446" s="31">
        <f t="shared" si="244"/>
        <v>0</v>
      </c>
      <c r="AR446" s="31">
        <f t="shared" si="245"/>
        <v>0</v>
      </c>
      <c r="AS446" s="32">
        <f t="shared" si="246"/>
        <v>0</v>
      </c>
      <c r="AT446" s="33">
        <f t="shared" si="247"/>
        <v>50000</v>
      </c>
      <c r="AU446" s="33">
        <f t="shared" si="248"/>
        <v>200000</v>
      </c>
      <c r="AV446" s="33">
        <v>257500</v>
      </c>
      <c r="AW446" s="33">
        <f t="shared" si="249"/>
        <v>0</v>
      </c>
      <c r="AX446" s="33">
        <f t="shared" si="250"/>
        <v>0</v>
      </c>
      <c r="AY446" s="34">
        <f t="shared" si="251"/>
        <v>0</v>
      </c>
    </row>
    <row r="447" spans="1:51" ht="15.75" customHeight="1" x14ac:dyDescent="0.3">
      <c r="A447" s="166" t="s">
        <v>647</v>
      </c>
      <c r="B447" s="99">
        <v>19009.96</v>
      </c>
      <c r="C447" s="99">
        <v>25760.47</v>
      </c>
      <c r="D447" s="99">
        <v>97885.54</v>
      </c>
      <c r="E447" s="99">
        <v>84210.97</v>
      </c>
      <c r="F447" s="125">
        <v>72000</v>
      </c>
      <c r="G447" s="124">
        <v>24444</v>
      </c>
      <c r="H447" s="182">
        <v>46482</v>
      </c>
      <c r="I447" s="182">
        <v>46492</v>
      </c>
      <c r="J447" s="166">
        <v>4.0999999999999996</v>
      </c>
      <c r="K447" s="166">
        <v>1</v>
      </c>
      <c r="L447" s="167" t="s">
        <v>1206</v>
      </c>
      <c r="M447" s="168" t="s">
        <v>1204</v>
      </c>
      <c r="N447" s="169">
        <v>0.05</v>
      </c>
      <c r="O447" s="21">
        <f t="shared" si="216"/>
        <v>3.0999999999999996</v>
      </c>
      <c r="P447" s="21" t="str">
        <f t="shared" si="217"/>
        <v>N</v>
      </c>
      <c r="Q447" s="22">
        <f t="shared" si="218"/>
        <v>44770.43</v>
      </c>
      <c r="R447" s="8" t="str">
        <f t="shared" si="219"/>
        <v>N</v>
      </c>
      <c r="S447" s="23">
        <f t="shared" si="220"/>
        <v>6.1999999999999993</v>
      </c>
      <c r="T447" s="24">
        <f t="shared" si="221"/>
        <v>20500</v>
      </c>
      <c r="U447" s="24">
        <f t="shared" si="222"/>
        <v>100000</v>
      </c>
      <c r="V447" s="24">
        <f t="shared" si="223"/>
        <v>257500</v>
      </c>
      <c r="W447" s="24">
        <f t="shared" si="224"/>
        <v>1057.2300000000032</v>
      </c>
      <c r="X447" s="24">
        <f t="shared" si="225"/>
        <v>0</v>
      </c>
      <c r="Y447" s="24">
        <f t="shared" si="226"/>
        <v>1057.2300000000032</v>
      </c>
      <c r="Z447" s="24">
        <f t="shared" si="227"/>
        <v>45951.7215</v>
      </c>
      <c r="AA447" s="25" t="str">
        <f t="shared" si="228"/>
        <v>N</v>
      </c>
      <c r="AB447" s="26">
        <f t="shared" si="229"/>
        <v>5.1999999999999993</v>
      </c>
      <c r="AC447" s="27">
        <f t="shared" si="230"/>
        <v>20500</v>
      </c>
      <c r="AD447" s="28">
        <f t="shared" si="231"/>
        <v>100000</v>
      </c>
      <c r="AE447" s="28">
        <f t="shared" si="232"/>
        <v>257500</v>
      </c>
      <c r="AF447" s="28">
        <f t="shared" si="233"/>
        <v>528.6150000000016</v>
      </c>
      <c r="AG447" s="28">
        <f t="shared" si="234"/>
        <v>0</v>
      </c>
      <c r="AH447" s="28">
        <f t="shared" si="235"/>
        <v>528.6150000000016</v>
      </c>
      <c r="AI447" s="28">
        <f t="shared" si="236"/>
        <v>48830.784075000003</v>
      </c>
      <c r="AJ447" s="29" t="str">
        <f t="shared" si="237"/>
        <v>N</v>
      </c>
      <c r="AK447" s="30">
        <f t="shared" si="238"/>
        <v>4.1999999999999993</v>
      </c>
      <c r="AL447" s="31">
        <f t="shared" si="239"/>
        <v>20500</v>
      </c>
      <c r="AM447" s="31">
        <f t="shared" si="240"/>
        <v>100000</v>
      </c>
      <c r="AN447" s="31">
        <f t="shared" si="241"/>
        <v>257500</v>
      </c>
      <c r="AO447" s="31">
        <f t="shared" si="242"/>
        <v>121.43418000000202</v>
      </c>
      <c r="AP447" s="31">
        <f t="shared" si="243"/>
        <v>0</v>
      </c>
      <c r="AQ447" s="31">
        <f t="shared" si="244"/>
        <v>121.43418000000202</v>
      </c>
      <c r="AR447" s="31">
        <f t="shared" si="245"/>
        <v>51705.93484875001</v>
      </c>
      <c r="AS447" s="32">
        <f t="shared" si="246"/>
        <v>3.1999999999999993</v>
      </c>
      <c r="AT447" s="33">
        <f t="shared" si="247"/>
        <v>20500</v>
      </c>
      <c r="AU447" s="33">
        <f t="shared" si="248"/>
        <v>100000</v>
      </c>
      <c r="AV447" s="33">
        <v>257500</v>
      </c>
      <c r="AW447" s="33">
        <f t="shared" si="249"/>
        <v>203.59040999999979</v>
      </c>
      <c r="AX447" s="33">
        <f t="shared" si="250"/>
        <v>54215.147070187522</v>
      </c>
      <c r="AY447" s="34">
        <f t="shared" si="251"/>
        <v>200703.58749393755</v>
      </c>
    </row>
    <row r="448" spans="1:51" ht="15.75" customHeight="1" x14ac:dyDescent="0.3">
      <c r="A448" s="166" t="s">
        <v>648</v>
      </c>
      <c r="B448" s="99">
        <v>13972.47</v>
      </c>
      <c r="C448" s="99">
        <v>21416.080000000002</v>
      </c>
      <c r="D448" s="99">
        <v>77026.720000000001</v>
      </c>
      <c r="E448" s="99">
        <v>68871.320000000007</v>
      </c>
      <c r="F448" s="125">
        <v>66000</v>
      </c>
      <c r="G448" s="124">
        <v>0</v>
      </c>
      <c r="H448" s="182">
        <v>46484</v>
      </c>
      <c r="I448" s="182">
        <v>46503</v>
      </c>
      <c r="J448" s="166">
        <v>3.7</v>
      </c>
      <c r="K448" s="166">
        <v>0.7</v>
      </c>
      <c r="L448" s="167" t="s">
        <v>1206</v>
      </c>
      <c r="M448" s="168" t="s">
        <v>1204</v>
      </c>
      <c r="N448" s="169">
        <v>5.1999999999999998E-2</v>
      </c>
      <c r="O448" s="21">
        <f t="shared" si="216"/>
        <v>3</v>
      </c>
      <c r="P448" s="21" t="str">
        <f t="shared" si="217"/>
        <v>N</v>
      </c>
      <c r="Q448" s="22">
        <f t="shared" si="218"/>
        <v>35388.550000000003</v>
      </c>
      <c r="R448" s="8" t="str">
        <f t="shared" si="219"/>
        <v>N</v>
      </c>
      <c r="S448" s="23">
        <f t="shared" si="220"/>
        <v>6</v>
      </c>
      <c r="T448" s="24">
        <f t="shared" si="221"/>
        <v>20500</v>
      </c>
      <c r="U448" s="24">
        <f t="shared" si="222"/>
        <v>100000</v>
      </c>
      <c r="V448" s="24">
        <f t="shared" si="223"/>
        <v>257500</v>
      </c>
      <c r="W448" s="24">
        <f t="shared" si="224"/>
        <v>10250</v>
      </c>
      <c r="X448" s="24">
        <f t="shared" si="225"/>
        <v>0</v>
      </c>
      <c r="Y448" s="24">
        <f t="shared" si="226"/>
        <v>10250</v>
      </c>
      <c r="Z448" s="24">
        <f t="shared" si="227"/>
        <v>26978.754600000007</v>
      </c>
      <c r="AA448" s="25" t="str">
        <f t="shared" si="228"/>
        <v>N</v>
      </c>
      <c r="AB448" s="26">
        <f t="shared" si="229"/>
        <v>5</v>
      </c>
      <c r="AC448" s="27">
        <f t="shared" si="230"/>
        <v>20500</v>
      </c>
      <c r="AD448" s="28">
        <f t="shared" si="231"/>
        <v>100000</v>
      </c>
      <c r="AE448" s="28">
        <f t="shared" si="232"/>
        <v>257500</v>
      </c>
      <c r="AF448" s="28">
        <f t="shared" si="233"/>
        <v>6361.6399999999994</v>
      </c>
      <c r="AG448" s="28">
        <f t="shared" si="234"/>
        <v>0</v>
      </c>
      <c r="AH448" s="28">
        <f t="shared" si="235"/>
        <v>6361.6399999999994</v>
      </c>
      <c r="AI448" s="28">
        <f t="shared" si="236"/>
        <v>32803.009839200007</v>
      </c>
      <c r="AJ448" s="29" t="str">
        <f t="shared" si="237"/>
        <v>N</v>
      </c>
      <c r="AK448" s="30">
        <f t="shared" si="238"/>
        <v>4</v>
      </c>
      <c r="AL448" s="31">
        <f t="shared" si="239"/>
        <v>20500</v>
      </c>
      <c r="AM448" s="31">
        <f t="shared" si="240"/>
        <v>100000</v>
      </c>
      <c r="AN448" s="31">
        <f t="shared" si="241"/>
        <v>257500</v>
      </c>
      <c r="AO448" s="31">
        <f t="shared" si="242"/>
        <v>6361.6399999999994</v>
      </c>
      <c r="AP448" s="31">
        <f t="shared" si="243"/>
        <v>0</v>
      </c>
      <c r="AQ448" s="31">
        <f t="shared" si="244"/>
        <v>6361.6399999999994</v>
      </c>
      <c r="AR448" s="31">
        <f t="shared" si="245"/>
        <v>34839.571630838407</v>
      </c>
      <c r="AS448" s="32">
        <f t="shared" si="246"/>
        <v>3</v>
      </c>
      <c r="AT448" s="33">
        <f t="shared" si="247"/>
        <v>20500</v>
      </c>
      <c r="AU448" s="33">
        <f t="shared" si="248"/>
        <v>100000</v>
      </c>
      <c r="AV448" s="33">
        <v>257500</v>
      </c>
      <c r="AW448" s="33">
        <f t="shared" si="249"/>
        <v>0</v>
      </c>
      <c r="AX448" s="33">
        <f t="shared" si="250"/>
        <v>43343.674635642004</v>
      </c>
      <c r="AY448" s="34">
        <f t="shared" si="251"/>
        <v>137965.01070568041</v>
      </c>
    </row>
    <row r="449" spans="1:51" ht="15.75" customHeight="1" x14ac:dyDescent="0.3">
      <c r="A449" s="166" t="s">
        <v>649</v>
      </c>
      <c r="B449" s="99">
        <v>5478.22</v>
      </c>
      <c r="C449" s="99">
        <v>445.48</v>
      </c>
      <c r="D449" s="99">
        <v>46405.66</v>
      </c>
      <c r="E449" s="99">
        <v>44072.63</v>
      </c>
      <c r="F449" s="125">
        <v>190000</v>
      </c>
      <c r="G449" s="124">
        <v>12500</v>
      </c>
      <c r="H449" s="182">
        <v>46431</v>
      </c>
      <c r="I449" s="182">
        <v>46499</v>
      </c>
      <c r="J449" s="166">
        <v>1.8</v>
      </c>
      <c r="K449" s="166">
        <v>0.4</v>
      </c>
      <c r="L449" s="167" t="s">
        <v>1206</v>
      </c>
      <c r="M449" s="168" t="s">
        <v>1203</v>
      </c>
      <c r="N449" s="169">
        <v>0.04</v>
      </c>
      <c r="O449" s="21">
        <f t="shared" si="216"/>
        <v>1.4</v>
      </c>
      <c r="P449" s="21" t="str">
        <f t="shared" si="217"/>
        <v>N</v>
      </c>
      <c r="Q449" s="22">
        <f t="shared" si="218"/>
        <v>5923.7000000000007</v>
      </c>
      <c r="R449" s="8" t="str">
        <f t="shared" si="219"/>
        <v>N</v>
      </c>
      <c r="S449" s="23">
        <f t="shared" si="220"/>
        <v>1.8666666666666665</v>
      </c>
      <c r="T449" s="24">
        <f t="shared" si="221"/>
        <v>20500</v>
      </c>
      <c r="U449" s="24">
        <f t="shared" si="222"/>
        <v>100000</v>
      </c>
      <c r="V449" s="24">
        <f t="shared" si="223"/>
        <v>257500</v>
      </c>
      <c r="W449" s="24">
        <f t="shared" si="224"/>
        <v>4620.4860000000008</v>
      </c>
      <c r="X449" s="24">
        <f t="shared" si="225"/>
        <v>0</v>
      </c>
      <c r="Y449" s="24">
        <f t="shared" si="226"/>
        <v>4620.4860000000008</v>
      </c>
      <c r="Z449" s="24">
        <f t="shared" si="227"/>
        <v>1540.1620000000003</v>
      </c>
      <c r="AA449" s="25" t="str">
        <f t="shared" si="228"/>
        <v>N</v>
      </c>
      <c r="AB449" s="26">
        <f t="shared" si="229"/>
        <v>0.86666666666666647</v>
      </c>
      <c r="AC449" s="27">
        <f t="shared" si="230"/>
        <v>20500</v>
      </c>
      <c r="AD449" s="28">
        <f t="shared" si="231"/>
        <v>100000</v>
      </c>
      <c r="AE449" s="28">
        <f t="shared" si="232"/>
        <v>257500</v>
      </c>
      <c r="AF449" s="28">
        <f t="shared" si="233"/>
        <v>4805.305440000001</v>
      </c>
      <c r="AG449" s="28">
        <f t="shared" si="234"/>
        <v>0</v>
      </c>
      <c r="AH449" s="28">
        <f t="shared" si="235"/>
        <v>4805.305440000001</v>
      </c>
      <c r="AI449" s="28">
        <f t="shared" si="236"/>
        <v>1601.7684800000006</v>
      </c>
      <c r="AJ449" s="29" t="str">
        <f t="shared" si="237"/>
        <v>N</v>
      </c>
      <c r="AK449" s="30">
        <f t="shared" si="238"/>
        <v>0</v>
      </c>
      <c r="AL449" s="31">
        <f t="shared" si="239"/>
        <v>20500</v>
      </c>
      <c r="AM449" s="31">
        <f t="shared" si="240"/>
        <v>100000</v>
      </c>
      <c r="AN449" s="31">
        <f t="shared" si="241"/>
        <v>257500</v>
      </c>
      <c r="AO449" s="31">
        <f t="shared" si="242"/>
        <v>0</v>
      </c>
      <c r="AP449" s="31">
        <f t="shared" si="243"/>
        <v>0</v>
      </c>
      <c r="AQ449" s="31">
        <f t="shared" si="244"/>
        <v>0</v>
      </c>
      <c r="AR449" s="31">
        <f t="shared" si="245"/>
        <v>0</v>
      </c>
      <c r="AS449" s="32">
        <f t="shared" si="246"/>
        <v>0</v>
      </c>
      <c r="AT449" s="33">
        <f t="shared" si="247"/>
        <v>20500</v>
      </c>
      <c r="AU449" s="33">
        <f t="shared" si="248"/>
        <v>100000</v>
      </c>
      <c r="AV449" s="33">
        <v>257500</v>
      </c>
      <c r="AW449" s="33">
        <f t="shared" si="249"/>
        <v>0</v>
      </c>
      <c r="AX449" s="33">
        <f t="shared" si="250"/>
        <v>0</v>
      </c>
      <c r="AY449" s="34">
        <f t="shared" si="251"/>
        <v>3141.9304800000009</v>
      </c>
    </row>
    <row r="450" spans="1:51" ht="15.75" customHeight="1" x14ac:dyDescent="0.3">
      <c r="A450" s="166" t="s">
        <v>650</v>
      </c>
      <c r="B450" s="99">
        <v>14146.55</v>
      </c>
      <c r="C450" s="99">
        <v>10179.27</v>
      </c>
      <c r="D450" s="99">
        <v>97198.77</v>
      </c>
      <c r="E450" s="99">
        <v>89960.56</v>
      </c>
      <c r="F450" s="125">
        <v>15000</v>
      </c>
      <c r="G450" s="124">
        <v>0</v>
      </c>
      <c r="H450" s="182">
        <v>46287</v>
      </c>
      <c r="I450" s="182">
        <v>46347</v>
      </c>
      <c r="J450" s="166">
        <v>2.5</v>
      </c>
      <c r="K450" s="166">
        <v>0</v>
      </c>
      <c r="L450" s="167" t="s">
        <v>1206</v>
      </c>
      <c r="M450" s="168" t="s">
        <v>1205</v>
      </c>
      <c r="N450" s="169">
        <v>0.04</v>
      </c>
      <c r="O450" s="21">
        <f t="shared" si="216"/>
        <v>2.5</v>
      </c>
      <c r="P450" s="21" t="str">
        <f t="shared" si="217"/>
        <v>N</v>
      </c>
      <c r="Q450" s="22">
        <f t="shared" si="218"/>
        <v>24325.82</v>
      </c>
      <c r="R450" s="8" t="str">
        <f t="shared" si="219"/>
        <v>N</v>
      </c>
      <c r="S450" s="23">
        <f t="shared" si="220"/>
        <v>2.5</v>
      </c>
      <c r="T450" s="24">
        <f t="shared" si="221"/>
        <v>20500</v>
      </c>
      <c r="U450" s="24">
        <f t="shared" si="222"/>
        <v>100000</v>
      </c>
      <c r="V450" s="24">
        <f t="shared" si="223"/>
        <v>257500</v>
      </c>
      <c r="W450" s="24">
        <f t="shared" si="224"/>
        <v>2801.2299999999959</v>
      </c>
      <c r="X450" s="24">
        <f t="shared" si="225"/>
        <v>0</v>
      </c>
      <c r="Y450" s="24">
        <f t="shared" si="226"/>
        <v>2801.2299999999959</v>
      </c>
      <c r="Z450" s="24">
        <f t="shared" si="227"/>
        <v>22497.622800000005</v>
      </c>
      <c r="AA450" s="25" t="str">
        <f t="shared" si="228"/>
        <v>N</v>
      </c>
      <c r="AB450" s="26">
        <f t="shared" si="229"/>
        <v>1.5</v>
      </c>
      <c r="AC450" s="27">
        <f t="shared" si="230"/>
        <v>20500</v>
      </c>
      <c r="AD450" s="28">
        <f t="shared" si="231"/>
        <v>100000</v>
      </c>
      <c r="AE450" s="28">
        <f t="shared" si="232"/>
        <v>257500</v>
      </c>
      <c r="AF450" s="28">
        <f t="shared" si="233"/>
        <v>0</v>
      </c>
      <c r="AG450" s="28">
        <f t="shared" si="234"/>
        <v>0</v>
      </c>
      <c r="AH450" s="28">
        <f t="shared" si="235"/>
        <v>0</v>
      </c>
      <c r="AI450" s="28">
        <f t="shared" si="236"/>
        <v>26310.806912</v>
      </c>
      <c r="AJ450" s="29" t="str">
        <f t="shared" si="237"/>
        <v>N</v>
      </c>
      <c r="AK450" s="30">
        <f t="shared" si="238"/>
        <v>0.5</v>
      </c>
      <c r="AL450" s="31">
        <f t="shared" si="239"/>
        <v>20500</v>
      </c>
      <c r="AM450" s="31">
        <f t="shared" si="240"/>
        <v>100000</v>
      </c>
      <c r="AN450" s="31">
        <f t="shared" si="241"/>
        <v>257500</v>
      </c>
      <c r="AO450" s="31">
        <f t="shared" si="242"/>
        <v>0</v>
      </c>
      <c r="AP450" s="31">
        <f t="shared" si="243"/>
        <v>0</v>
      </c>
      <c r="AQ450" s="31">
        <f t="shared" si="244"/>
        <v>0</v>
      </c>
      <c r="AR450" s="31">
        <f t="shared" si="245"/>
        <v>27363.239188480002</v>
      </c>
      <c r="AS450" s="32">
        <f t="shared" si="246"/>
        <v>0</v>
      </c>
      <c r="AT450" s="33">
        <f t="shared" si="247"/>
        <v>20500</v>
      </c>
      <c r="AU450" s="33">
        <f t="shared" si="248"/>
        <v>100000</v>
      </c>
      <c r="AV450" s="33">
        <v>257500</v>
      </c>
      <c r="AW450" s="33">
        <f t="shared" si="249"/>
        <v>0</v>
      </c>
      <c r="AX450" s="33">
        <f t="shared" si="250"/>
        <v>0</v>
      </c>
      <c r="AY450" s="34">
        <f t="shared" si="251"/>
        <v>76171.668900479999</v>
      </c>
    </row>
    <row r="451" spans="1:51" ht="15.75" customHeight="1" x14ac:dyDescent="0.3">
      <c r="A451" s="166" t="s">
        <v>651</v>
      </c>
      <c r="B451" s="99">
        <v>20281</v>
      </c>
      <c r="C451" s="99">
        <v>18771.21</v>
      </c>
      <c r="D451" s="99">
        <v>50868.639999999999</v>
      </c>
      <c r="E451" s="99">
        <v>43228.81</v>
      </c>
      <c r="F451" s="125">
        <v>111000</v>
      </c>
      <c r="G451" s="128">
        <v>12500</v>
      </c>
      <c r="H451" s="182">
        <v>46409</v>
      </c>
      <c r="I451" s="182">
        <v>46466</v>
      </c>
      <c r="J451" s="166">
        <v>3.3</v>
      </c>
      <c r="K451" s="166">
        <v>0.2</v>
      </c>
      <c r="L451" s="167" t="s">
        <v>1206</v>
      </c>
      <c r="M451" s="168" t="s">
        <v>1205</v>
      </c>
      <c r="N451" s="169">
        <v>0.01</v>
      </c>
      <c r="O451" s="21">
        <f t="shared" si="216"/>
        <v>3.0999999999999996</v>
      </c>
      <c r="P451" s="21" t="str">
        <f t="shared" si="217"/>
        <v>N</v>
      </c>
      <c r="Q451" s="22">
        <f t="shared" si="218"/>
        <v>39052.21</v>
      </c>
      <c r="R451" s="8" t="str">
        <f t="shared" si="219"/>
        <v>N</v>
      </c>
      <c r="S451" s="23">
        <f t="shared" si="220"/>
        <v>3.0999999999999996</v>
      </c>
      <c r="T451" s="24">
        <f t="shared" si="221"/>
        <v>20500</v>
      </c>
      <c r="U451" s="24">
        <f t="shared" si="222"/>
        <v>100000</v>
      </c>
      <c r="V451" s="24">
        <f t="shared" si="223"/>
        <v>257500</v>
      </c>
      <c r="W451" s="24">
        <f t="shared" si="224"/>
        <v>20500</v>
      </c>
      <c r="X451" s="24">
        <f t="shared" si="225"/>
        <v>0</v>
      </c>
      <c r="Y451" s="24">
        <f t="shared" si="226"/>
        <v>20500</v>
      </c>
      <c r="Z451" s="24">
        <f t="shared" si="227"/>
        <v>18942.732100000001</v>
      </c>
      <c r="AA451" s="25" t="str">
        <f t="shared" si="228"/>
        <v>N</v>
      </c>
      <c r="AB451" s="26">
        <f t="shared" si="229"/>
        <v>2.0999999999999996</v>
      </c>
      <c r="AC451" s="27">
        <f t="shared" si="230"/>
        <v>20500</v>
      </c>
      <c r="AD451" s="28">
        <f t="shared" si="231"/>
        <v>100000</v>
      </c>
      <c r="AE451" s="28">
        <f t="shared" si="232"/>
        <v>257500</v>
      </c>
      <c r="AF451" s="28">
        <f t="shared" si="233"/>
        <v>20500</v>
      </c>
      <c r="AG451" s="28">
        <f t="shared" si="234"/>
        <v>0</v>
      </c>
      <c r="AH451" s="28">
        <f t="shared" si="235"/>
        <v>20500</v>
      </c>
      <c r="AI451" s="28">
        <f t="shared" si="236"/>
        <v>19337.159421000004</v>
      </c>
      <c r="AJ451" s="29" t="str">
        <f t="shared" si="237"/>
        <v>N</v>
      </c>
      <c r="AK451" s="30">
        <f t="shared" si="238"/>
        <v>1.0999999999999996</v>
      </c>
      <c r="AL451" s="31">
        <f t="shared" si="239"/>
        <v>20500</v>
      </c>
      <c r="AM451" s="31">
        <f t="shared" si="240"/>
        <v>100000</v>
      </c>
      <c r="AN451" s="31">
        <f t="shared" si="241"/>
        <v>257500</v>
      </c>
      <c r="AO451" s="31">
        <f t="shared" si="242"/>
        <v>20260.980455000001</v>
      </c>
      <c r="AP451" s="31">
        <f t="shared" si="243"/>
        <v>0</v>
      </c>
      <c r="AQ451" s="31">
        <f t="shared" si="244"/>
        <v>20260.980455000001</v>
      </c>
      <c r="AR451" s="31">
        <f t="shared" si="245"/>
        <v>19974.550560210006</v>
      </c>
      <c r="AS451" s="32">
        <f t="shared" si="246"/>
        <v>9.9999999999999645E-2</v>
      </c>
      <c r="AT451" s="33">
        <f t="shared" si="247"/>
        <v>20500</v>
      </c>
      <c r="AU451" s="33">
        <f t="shared" si="248"/>
        <v>100000</v>
      </c>
      <c r="AV451" s="33">
        <v>257500</v>
      </c>
      <c r="AW451" s="33">
        <f t="shared" si="249"/>
        <v>0</v>
      </c>
      <c r="AX451" s="33">
        <f t="shared" si="250"/>
        <v>40637.886325362109</v>
      </c>
      <c r="AY451" s="34">
        <f t="shared" si="251"/>
        <v>98892.328406572124</v>
      </c>
    </row>
    <row r="452" spans="1:51" ht="15.75" customHeight="1" x14ac:dyDescent="0.3">
      <c r="A452" s="166" t="s">
        <v>652</v>
      </c>
      <c r="B452" s="99">
        <v>15395.06</v>
      </c>
      <c r="C452" s="99">
        <v>15484.74</v>
      </c>
      <c r="D452" s="99">
        <v>55845.599999999999</v>
      </c>
      <c r="E452" s="99">
        <v>41472.29</v>
      </c>
      <c r="F452" s="125">
        <v>100000</v>
      </c>
      <c r="G452" s="128">
        <v>12500</v>
      </c>
      <c r="H452" s="182">
        <v>46263</v>
      </c>
      <c r="I452" s="182">
        <v>46334</v>
      </c>
      <c r="J452" s="166">
        <v>2.4</v>
      </c>
      <c r="K452" s="166">
        <v>0.8</v>
      </c>
      <c r="L452" s="167" t="s">
        <v>1206</v>
      </c>
      <c r="M452" s="168" t="s">
        <v>1205</v>
      </c>
      <c r="N452" s="169">
        <v>0.02</v>
      </c>
      <c r="O452" s="21">
        <f t="shared" si="216"/>
        <v>1.5999999999999999</v>
      </c>
      <c r="P452" s="21" t="str">
        <f t="shared" si="217"/>
        <v>N</v>
      </c>
      <c r="Q452" s="22">
        <f t="shared" si="218"/>
        <v>30879.8</v>
      </c>
      <c r="R452" s="8" t="str">
        <f t="shared" si="219"/>
        <v>N</v>
      </c>
      <c r="S452" s="23">
        <f t="shared" si="220"/>
        <v>1.5999999999999999</v>
      </c>
      <c r="T452" s="24">
        <f t="shared" si="221"/>
        <v>20500</v>
      </c>
      <c r="U452" s="24">
        <f t="shared" si="222"/>
        <v>100000</v>
      </c>
      <c r="V452" s="24">
        <f t="shared" si="223"/>
        <v>257500</v>
      </c>
      <c r="W452" s="24">
        <f t="shared" si="224"/>
        <v>20500</v>
      </c>
      <c r="X452" s="24">
        <f t="shared" si="225"/>
        <v>0</v>
      </c>
      <c r="Y452" s="24">
        <f t="shared" si="226"/>
        <v>20500</v>
      </c>
      <c r="Z452" s="24">
        <f t="shared" si="227"/>
        <v>10997.396000000001</v>
      </c>
      <c r="AA452" s="25" t="str">
        <f t="shared" si="228"/>
        <v>N</v>
      </c>
      <c r="AB452" s="26">
        <f t="shared" si="229"/>
        <v>0.59999999999999987</v>
      </c>
      <c r="AC452" s="27">
        <f t="shared" si="230"/>
        <v>20500</v>
      </c>
      <c r="AD452" s="28">
        <f t="shared" si="231"/>
        <v>100000</v>
      </c>
      <c r="AE452" s="28">
        <f t="shared" si="232"/>
        <v>257500</v>
      </c>
      <c r="AF452" s="28">
        <f t="shared" si="233"/>
        <v>20500</v>
      </c>
      <c r="AG452" s="28">
        <f t="shared" si="234"/>
        <v>0</v>
      </c>
      <c r="AH452" s="28">
        <f t="shared" si="235"/>
        <v>20500</v>
      </c>
      <c r="AI452" s="28">
        <f t="shared" si="236"/>
        <v>11627.343920000003</v>
      </c>
      <c r="AJ452" s="29" t="str">
        <f t="shared" si="237"/>
        <v>N</v>
      </c>
      <c r="AK452" s="30">
        <f t="shared" si="238"/>
        <v>0</v>
      </c>
      <c r="AL452" s="31">
        <f t="shared" si="239"/>
        <v>20500</v>
      </c>
      <c r="AM452" s="31">
        <f t="shared" si="240"/>
        <v>100000</v>
      </c>
      <c r="AN452" s="31">
        <f t="shared" si="241"/>
        <v>257500</v>
      </c>
      <c r="AO452" s="31">
        <f t="shared" si="242"/>
        <v>0</v>
      </c>
      <c r="AP452" s="31">
        <f t="shared" si="243"/>
        <v>0</v>
      </c>
      <c r="AQ452" s="31">
        <f t="shared" si="244"/>
        <v>0</v>
      </c>
      <c r="AR452" s="31">
        <f t="shared" si="245"/>
        <v>0</v>
      </c>
      <c r="AS452" s="32">
        <f t="shared" si="246"/>
        <v>0</v>
      </c>
      <c r="AT452" s="33">
        <f t="shared" si="247"/>
        <v>20500</v>
      </c>
      <c r="AU452" s="33">
        <f t="shared" si="248"/>
        <v>100000</v>
      </c>
      <c r="AV452" s="33">
        <v>257500</v>
      </c>
      <c r="AW452" s="33">
        <f t="shared" si="249"/>
        <v>0</v>
      </c>
      <c r="AX452" s="33">
        <f t="shared" si="250"/>
        <v>0</v>
      </c>
      <c r="AY452" s="34">
        <f t="shared" si="251"/>
        <v>22624.739920000004</v>
      </c>
    </row>
    <row r="453" spans="1:51" ht="15.75" customHeight="1" x14ac:dyDescent="0.3">
      <c r="A453" s="166" t="s">
        <v>653</v>
      </c>
      <c r="B453" s="99">
        <v>16636.580000000002</v>
      </c>
      <c r="C453" s="99">
        <v>29799.56</v>
      </c>
      <c r="D453" s="99">
        <v>78915.69</v>
      </c>
      <c r="E453" s="99">
        <v>65148.87</v>
      </c>
      <c r="F453" s="125">
        <v>0</v>
      </c>
      <c r="G453" s="128">
        <v>12500</v>
      </c>
      <c r="H453" s="182">
        <v>46428</v>
      </c>
      <c r="I453" s="182">
        <v>46499</v>
      </c>
      <c r="J453" s="166">
        <v>4.3</v>
      </c>
      <c r="K453" s="166">
        <v>2.4</v>
      </c>
      <c r="L453" s="167" t="s">
        <v>1206</v>
      </c>
      <c r="M453" s="168" t="s">
        <v>1203</v>
      </c>
      <c r="N453" s="169">
        <v>0</v>
      </c>
      <c r="O453" s="21">
        <f t="shared" ref="O453:O516" si="252">MAX(0, J453-K453)</f>
        <v>1.9</v>
      </c>
      <c r="P453" s="21" t="str">
        <f t="shared" ref="P453:P516" si="253">IF(
  AND(
    I453 &gt;= H453 - 10,
    I453 &lt;= DATE(2026,6,30),
    O453 &gt; 0
  ),
  "Y",
  "N"
)</f>
        <v>N</v>
      </c>
      <c r="Q453" s="22">
        <f t="shared" ref="Q453:Q516" si="254">B453+C453</f>
        <v>46436.14</v>
      </c>
      <c r="R453" s="8" t="str">
        <f t="shared" ref="R453:R516" si="255">IF(AND(P453="Y",O453&gt;0),"Y","N")</f>
        <v>N</v>
      </c>
      <c r="S453" s="23">
        <f t="shared" ref="S453:S516" si="256">MAX(0,(O453/M453))</f>
        <v>2.5333333333333332</v>
      </c>
      <c r="T453" s="24">
        <f t="shared" ref="T453:T516" si="257">IF(R453="Y",(20500+G453),IF(AND(R453="N",L453="G"),20500,IF(AND(R453="N",L453="P"),50000,IF(AND(R453="",L453="G"),20500,IF(AND(R453="",L453="P"),50000,"")))))</f>
        <v>20500</v>
      </c>
      <c r="U453" s="24">
        <f t="shared" ref="U453:U516" si="258">IF(AND(R453="Y",G453&gt;0),224000,IF(AND(R453="Y",G453=0),138500,IF(AND(R453="N",L453="G"),100000,IF(AND(R453="N",L453=""),100000,IF(AND(R453="N",L453="P"),200000,"")))))</f>
        <v>100000</v>
      </c>
      <c r="V453" s="24">
        <f t="shared" ref="V453:V516" si="259">IF(R453="Y",U453,IF(R453="N",257500,IF(R453="",257500,)))</f>
        <v>257500</v>
      </c>
      <c r="W453" s="24">
        <f t="shared" ref="W453:W516" si="260">IF(
  M453&lt;0.5,
  0,
  MAX(
    0,
    IF(
      S453=0,
      0,
      IF(
        R453="Y",
        MIN(Q453*(1+N453), T453, U453-E453, V453-E453),
        MIN(Q453*(1+N453), T453, U453-D453, V453-F453)
      )
    )
  ) * M453
)</f>
        <v>15375</v>
      </c>
      <c r="X453" s="24">
        <f t="shared" ref="X453:X516" si="261">IF(
  M453&lt;0.5,
  0,
  MAX(
    0,
    IF(
      S453=0,
      0,
      IF(
        R453="Y",
        (Q453*(1+N453)-W453),
        0
      )
    )
  ) * M453
)</f>
        <v>0</v>
      </c>
      <c r="Y453" s="24">
        <f t="shared" ref="Y453:Y516" si="262">W453+X453</f>
        <v>15375</v>
      </c>
      <c r="Z453" s="24">
        <f t="shared" ref="Z453:Z516" si="263">IF(S453=0, 0, MAX(0, (Q453*(1+N453))-Y453))</f>
        <v>31061.14</v>
      </c>
      <c r="AA453" s="25" t="str">
        <f t="shared" ref="AA453:AA516" si="264">IF(AND(P453="Y",O453&gt;1),"Y","N")</f>
        <v>N</v>
      </c>
      <c r="AB453" s="26">
        <f t="shared" ref="AB453:AB516" si="265">MAX(0,(S453-1))</f>
        <v>1.5333333333333332</v>
      </c>
      <c r="AC453" s="27">
        <f t="shared" ref="AC453:AC516" si="266">IF(AA453="Y",(20500+G453),IF(AND(AA453="N",L453="G"),20500,IF(AND(AA453="N",L453="P"),50000,IF(AND(AA453="",L453="G"),20500,IF(AND(AA453="",L453="P"),50000,"")))))</f>
        <v>20500</v>
      </c>
      <c r="AD453" s="28">
        <f t="shared" ref="AD453:AD516" si="267">IF(AND(AA453="Y",G453&gt;0),224000,IF(AND(AA453="Y",G453=0),138500,IF(AND(AA453="N",L453="G"),100000,IF(AND(AA453="N",L453=""),100000,IF(AND(AA453="N",L453="P"),200000,"")))))</f>
        <v>100000</v>
      </c>
      <c r="AE453" s="28">
        <f t="shared" ref="AE453:AE516" si="268">IF(AA453="Y",AD453,IF(AA453="N",257500,IF(AA453="",257500,)))</f>
        <v>257500</v>
      </c>
      <c r="AF453" s="28">
        <f t="shared" ref="AF453:AF516" si="269">IF(
  M453&lt;0.5,
  0,
  MAX(
    0,
    IF(
      AB453=0,
      0,
      IF(
        AA453="Y",
        MIN(Q453*(1+N453)*(1+N453), AC453, AD453-E453-W453, AE453-E453-W453),
        MIN(Q453*(1+N453)*(1+N453), AC453, AD453-D453-W453, AE453-F453-W453)
      )
    )
  ) * M453
)</f>
        <v>4281.9824999999983</v>
      </c>
      <c r="AG453" s="28">
        <f t="shared" ref="AG453:AG516" si="270">IF(
  M453&lt;0.5,
  0,
  MAX(
    0,
    IF(
      AB453=0,
      0,
      IF(
        AA453="Y",
        (Q453*(1+N453)*(1+N453)-AF453),
        0
      )
    )
  ) * M453
)</f>
        <v>0</v>
      </c>
      <c r="AH453" s="28">
        <f t="shared" ref="AH453:AH516" si="271">AF453+AG453</f>
        <v>4281.9824999999983</v>
      </c>
      <c r="AI453" s="28">
        <f t="shared" ref="AI453:AI516" si="272">IF(AB453=0, 0, MAX(0, (Q453*(1+N453)*(1+N453)) - AH453))</f>
        <v>42154.157500000001</v>
      </c>
      <c r="AJ453" s="29" t="str">
        <f t="shared" ref="AJ453:AJ516" si="273">IF(AND(P453="Y",O453&gt;2),"Y","N")</f>
        <v>N</v>
      </c>
      <c r="AK453" s="30">
        <f t="shared" ref="AK453:AK516" si="274">MAX(0,(AB453-1))</f>
        <v>0.53333333333333321</v>
      </c>
      <c r="AL453" s="31">
        <f t="shared" ref="AL453:AL516" si="275">IF(AJ453="Y",(20500+G453),IF(AND(AJ453="N",L453="G"),20500,IF(AND(AJ453="N",L453="P"),50000,IF(AND(AJ453="",L453="G"),20500,IF(AND(AJ453="",L453="P"),50000,"")))))</f>
        <v>20500</v>
      </c>
      <c r="AM453" s="31">
        <f t="shared" ref="AM453:AM516" si="276">IF(AND(AJ453="Y",G453&gt;0),224000,IF(AND(AJ453="Y",G453=0),138500,IF(AND(AJ453="N",L453="G"),100000,IF(AND(AJ453="N",L453=""),100000,IF(AND(AJ453="N",L453="P"),200000,"")))))</f>
        <v>100000</v>
      </c>
      <c r="AN453" s="31">
        <f t="shared" ref="AN453:AN516" si="277">IF(AJ453="Y",AM453,IF(AJ453="N",257500,IF(AJ453="",257500,)))</f>
        <v>257500</v>
      </c>
      <c r="AO453" s="31">
        <f t="shared" ref="AO453:AO516" si="278">IF(
  M453&lt;0.5,
  0,
  MAX(
    0,
    IF(
      AK453=0,
      0,
      IF(
        AJ453="Y",
        MIN(Q453*(1+N453)*(1+N453)*(1+N453), AL453, AM453-E453-W453-AF517, AN453-E453-W453-AF453),
        MIN(Q453*(1+N453)*(1+N453)*(1+N453), AL453, AM453-D453-W453-AF517, AN453-F453-W453-AF453)
      )
    )
  ) * M453
)</f>
        <v>4281.9824999999983</v>
      </c>
      <c r="AP453" s="31">
        <f t="shared" ref="AP453:AP516" si="279">IF(
  M453&lt;0.5,
  0,
  MAX(
    0,
    IF(
      AK453=0,
      0,
      IF(
        AJ453="Y",
        (Q453*(1+N453)*(1+N453)*(1+N453)-AO453),
        0
      )
    )
  ) * M453
)</f>
        <v>0</v>
      </c>
      <c r="AQ453" s="31">
        <f t="shared" ref="AQ453:AQ516" si="280">AO453+AP453</f>
        <v>4281.9824999999983</v>
      </c>
      <c r="AR453" s="31">
        <f t="shared" ref="AR453:AR516" si="281">IF(AK453=0, 0, MAX(0, (Q453*(1+N453)*(1+N453)*(1+N453)) - AQ453))</f>
        <v>42154.157500000001</v>
      </c>
      <c r="AS453" s="32">
        <f t="shared" ref="AS453:AS516" si="282">MAX(0,(AK453-1))</f>
        <v>0</v>
      </c>
      <c r="AT453" s="33">
        <f t="shared" ref="AT453:AT516" si="283">IF(L453="G", 20500, IF(L453="P", 50000, 0))</f>
        <v>20500</v>
      </c>
      <c r="AU453" s="33">
        <f t="shared" ref="AU453:AU516" si="284">IF(L453="G",100000,IF(L453="P",200000,""))</f>
        <v>100000</v>
      </c>
      <c r="AV453" s="33">
        <v>257500</v>
      </c>
      <c r="AW453" s="33">
        <f t="shared" ref="AW453:AW516" si="285">IF(
  M453&lt;0.5,
  0,
  MAX(
    0,
    IF(
      AS453=0,
      0,
      MIN(
        Q453*(1+N453)*(1+N453)*(1+N453)*(1+N453),
        AT453,
        AU453-D453-W453-AF453-AO453,
        AV453-F453-W453-AF453-AO453
      )
    )
  ) * M453
)</f>
        <v>0</v>
      </c>
      <c r="AX453" s="33">
        <f t="shared" ref="AX453:AX516" si="286">IF(AS453=0, 0, MAX(0, (Q453*(1+N453)*(1+N453)*(1+N453)*(1+N453)) - AW453))</f>
        <v>0</v>
      </c>
      <c r="AY453" s="34">
        <f t="shared" ref="AY453:AY516" si="287">Z453+AI453+AR453+AX453</f>
        <v>115369.455</v>
      </c>
    </row>
    <row r="454" spans="1:51" ht="15.75" customHeight="1" x14ac:dyDescent="0.3">
      <c r="A454" s="166" t="s">
        <v>654</v>
      </c>
      <c r="B454" s="99">
        <v>11173.2</v>
      </c>
      <c r="C454" s="99">
        <v>14039.28</v>
      </c>
      <c r="D454" s="99">
        <v>52451.15</v>
      </c>
      <c r="E454" s="99">
        <v>40425.67</v>
      </c>
      <c r="F454" s="129">
        <v>51000</v>
      </c>
      <c r="G454" s="128">
        <v>12500</v>
      </c>
      <c r="H454" s="182">
        <v>46562</v>
      </c>
      <c r="I454" s="182">
        <v>46645</v>
      </c>
      <c r="J454" s="166">
        <v>4.4000000000000004</v>
      </c>
      <c r="K454" s="166">
        <v>0.1</v>
      </c>
      <c r="L454" s="167" t="s">
        <v>1206</v>
      </c>
      <c r="M454" s="168" t="s">
        <v>1205</v>
      </c>
      <c r="N454" s="169">
        <v>0</v>
      </c>
      <c r="O454" s="21">
        <f t="shared" si="252"/>
        <v>4.3000000000000007</v>
      </c>
      <c r="P454" s="21" t="str">
        <f t="shared" si="253"/>
        <v>N</v>
      </c>
      <c r="Q454" s="22">
        <f t="shared" si="254"/>
        <v>25212.480000000003</v>
      </c>
      <c r="R454" s="8" t="str">
        <f t="shared" si="255"/>
        <v>N</v>
      </c>
      <c r="S454" s="23">
        <f t="shared" si="256"/>
        <v>4.3000000000000007</v>
      </c>
      <c r="T454" s="24">
        <f t="shared" si="257"/>
        <v>20500</v>
      </c>
      <c r="U454" s="24">
        <f t="shared" si="258"/>
        <v>100000</v>
      </c>
      <c r="V454" s="24">
        <f t="shared" si="259"/>
        <v>257500</v>
      </c>
      <c r="W454" s="24">
        <f t="shared" si="260"/>
        <v>20500</v>
      </c>
      <c r="X454" s="24">
        <f t="shared" si="261"/>
        <v>0</v>
      </c>
      <c r="Y454" s="24">
        <f t="shared" si="262"/>
        <v>20500</v>
      </c>
      <c r="Z454" s="24">
        <f t="shared" si="263"/>
        <v>4712.4800000000032</v>
      </c>
      <c r="AA454" s="25" t="str">
        <f t="shared" si="264"/>
        <v>N</v>
      </c>
      <c r="AB454" s="26">
        <f t="shared" si="265"/>
        <v>3.3000000000000007</v>
      </c>
      <c r="AC454" s="27">
        <f t="shared" si="266"/>
        <v>20500</v>
      </c>
      <c r="AD454" s="28">
        <f t="shared" si="267"/>
        <v>100000</v>
      </c>
      <c r="AE454" s="28">
        <f t="shared" si="268"/>
        <v>257500</v>
      </c>
      <c r="AF454" s="28">
        <f t="shared" si="269"/>
        <v>20500</v>
      </c>
      <c r="AG454" s="28">
        <f t="shared" si="270"/>
        <v>0</v>
      </c>
      <c r="AH454" s="28">
        <f t="shared" si="271"/>
        <v>20500</v>
      </c>
      <c r="AI454" s="28">
        <f t="shared" si="272"/>
        <v>4712.4800000000032</v>
      </c>
      <c r="AJ454" s="29" t="str">
        <f t="shared" si="273"/>
        <v>N</v>
      </c>
      <c r="AK454" s="30">
        <f t="shared" si="274"/>
        <v>2.3000000000000007</v>
      </c>
      <c r="AL454" s="31">
        <f t="shared" si="275"/>
        <v>20500</v>
      </c>
      <c r="AM454" s="31">
        <f t="shared" si="276"/>
        <v>100000</v>
      </c>
      <c r="AN454" s="31">
        <f t="shared" si="277"/>
        <v>257500</v>
      </c>
      <c r="AO454" s="31">
        <f t="shared" si="278"/>
        <v>16798.849999999999</v>
      </c>
      <c r="AP454" s="31">
        <f t="shared" si="279"/>
        <v>0</v>
      </c>
      <c r="AQ454" s="31">
        <f t="shared" si="280"/>
        <v>16798.849999999999</v>
      </c>
      <c r="AR454" s="31">
        <f t="shared" si="281"/>
        <v>8413.6300000000047</v>
      </c>
      <c r="AS454" s="32">
        <f t="shared" si="282"/>
        <v>1.3000000000000007</v>
      </c>
      <c r="AT454" s="33">
        <f t="shared" si="283"/>
        <v>20500</v>
      </c>
      <c r="AU454" s="33">
        <f t="shared" si="284"/>
        <v>100000</v>
      </c>
      <c r="AV454" s="33">
        <v>257500</v>
      </c>
      <c r="AW454" s="33">
        <f t="shared" si="285"/>
        <v>0</v>
      </c>
      <c r="AX454" s="33">
        <f t="shared" si="286"/>
        <v>25212.480000000003</v>
      </c>
      <c r="AY454" s="34">
        <f t="shared" si="287"/>
        <v>43051.070000000014</v>
      </c>
    </row>
    <row r="455" spans="1:51" ht="15.75" customHeight="1" x14ac:dyDescent="0.3">
      <c r="A455" s="166" t="s">
        <v>655</v>
      </c>
      <c r="B455" s="99">
        <v>13961.71</v>
      </c>
      <c r="C455" s="99">
        <v>18544.96</v>
      </c>
      <c r="D455" s="99">
        <v>75726.48</v>
      </c>
      <c r="E455" s="99">
        <v>64126.53</v>
      </c>
      <c r="F455" s="129">
        <v>95000</v>
      </c>
      <c r="G455" s="128">
        <v>12500</v>
      </c>
      <c r="H455" s="182">
        <v>46543</v>
      </c>
      <c r="I455" s="182">
        <v>46621</v>
      </c>
      <c r="J455" s="166">
        <v>3.1</v>
      </c>
      <c r="K455" s="166">
        <v>2.5</v>
      </c>
      <c r="L455" s="167" t="s">
        <v>1206</v>
      </c>
      <c r="M455" s="168" t="s">
        <v>1204</v>
      </c>
      <c r="N455" s="169">
        <v>0</v>
      </c>
      <c r="O455" s="21">
        <f t="shared" si="252"/>
        <v>0.60000000000000009</v>
      </c>
      <c r="P455" s="21" t="str">
        <f t="shared" si="253"/>
        <v>N</v>
      </c>
      <c r="Q455" s="22">
        <f t="shared" si="254"/>
        <v>32506.67</v>
      </c>
      <c r="R455" s="8" t="str">
        <f t="shared" si="255"/>
        <v>N</v>
      </c>
      <c r="S455" s="23">
        <f t="shared" si="256"/>
        <v>1.2000000000000002</v>
      </c>
      <c r="T455" s="24">
        <f t="shared" si="257"/>
        <v>20500</v>
      </c>
      <c r="U455" s="24">
        <f t="shared" si="258"/>
        <v>100000</v>
      </c>
      <c r="V455" s="24">
        <f t="shared" si="259"/>
        <v>257500</v>
      </c>
      <c r="W455" s="24">
        <f t="shared" si="260"/>
        <v>10250</v>
      </c>
      <c r="X455" s="24">
        <f t="shared" si="261"/>
        <v>0</v>
      </c>
      <c r="Y455" s="24">
        <f t="shared" si="262"/>
        <v>10250</v>
      </c>
      <c r="Z455" s="24">
        <f t="shared" si="263"/>
        <v>22256.67</v>
      </c>
      <c r="AA455" s="25" t="str">
        <f t="shared" si="264"/>
        <v>N</v>
      </c>
      <c r="AB455" s="26">
        <f t="shared" si="265"/>
        <v>0.20000000000000018</v>
      </c>
      <c r="AC455" s="27">
        <f t="shared" si="266"/>
        <v>20500</v>
      </c>
      <c r="AD455" s="28">
        <f t="shared" si="267"/>
        <v>100000</v>
      </c>
      <c r="AE455" s="28">
        <f t="shared" si="268"/>
        <v>257500</v>
      </c>
      <c r="AF455" s="28">
        <f t="shared" si="269"/>
        <v>7011.760000000002</v>
      </c>
      <c r="AG455" s="28">
        <f t="shared" si="270"/>
        <v>0</v>
      </c>
      <c r="AH455" s="28">
        <f t="shared" si="271"/>
        <v>7011.760000000002</v>
      </c>
      <c r="AI455" s="28">
        <f t="shared" si="272"/>
        <v>25494.909999999996</v>
      </c>
      <c r="AJ455" s="29" t="str">
        <f t="shared" si="273"/>
        <v>N</v>
      </c>
      <c r="AK455" s="30">
        <f t="shared" si="274"/>
        <v>0</v>
      </c>
      <c r="AL455" s="31">
        <f t="shared" si="275"/>
        <v>20500</v>
      </c>
      <c r="AM455" s="31">
        <f t="shared" si="276"/>
        <v>100000</v>
      </c>
      <c r="AN455" s="31">
        <f t="shared" si="277"/>
        <v>257500</v>
      </c>
      <c r="AO455" s="31">
        <f t="shared" si="278"/>
        <v>0</v>
      </c>
      <c r="AP455" s="31">
        <f t="shared" si="279"/>
        <v>0</v>
      </c>
      <c r="AQ455" s="31">
        <f t="shared" si="280"/>
        <v>0</v>
      </c>
      <c r="AR455" s="31">
        <f t="shared" si="281"/>
        <v>0</v>
      </c>
      <c r="AS455" s="32">
        <f t="shared" si="282"/>
        <v>0</v>
      </c>
      <c r="AT455" s="33">
        <f t="shared" si="283"/>
        <v>20500</v>
      </c>
      <c r="AU455" s="33">
        <f t="shared" si="284"/>
        <v>100000</v>
      </c>
      <c r="AV455" s="33">
        <v>257500</v>
      </c>
      <c r="AW455" s="33">
        <f t="shared" si="285"/>
        <v>0</v>
      </c>
      <c r="AX455" s="33">
        <f t="shared" si="286"/>
        <v>0</v>
      </c>
      <c r="AY455" s="34">
        <f t="shared" si="287"/>
        <v>47751.579999999994</v>
      </c>
    </row>
    <row r="456" spans="1:51" ht="15.75" customHeight="1" x14ac:dyDescent="0.3">
      <c r="A456" s="166" t="s">
        <v>656</v>
      </c>
      <c r="B456" s="99">
        <v>11583.9</v>
      </c>
      <c r="C456" s="99">
        <v>1449.17</v>
      </c>
      <c r="D456" s="99">
        <v>87502.96</v>
      </c>
      <c r="E456" s="99">
        <v>84522.67</v>
      </c>
      <c r="F456" s="129">
        <v>121000</v>
      </c>
      <c r="G456" s="128">
        <v>12500</v>
      </c>
      <c r="H456" s="182">
        <v>46250</v>
      </c>
      <c r="I456" s="182">
        <v>46309</v>
      </c>
      <c r="J456" s="166">
        <v>3.1</v>
      </c>
      <c r="K456" s="166">
        <v>0.4</v>
      </c>
      <c r="L456" s="167" t="s">
        <v>1206</v>
      </c>
      <c r="M456" s="168" t="s">
        <v>1204</v>
      </c>
      <c r="N456" s="169">
        <v>0.01</v>
      </c>
      <c r="O456" s="21">
        <f t="shared" si="252"/>
        <v>2.7</v>
      </c>
      <c r="P456" s="21" t="str">
        <f t="shared" si="253"/>
        <v>N</v>
      </c>
      <c r="Q456" s="22">
        <f t="shared" si="254"/>
        <v>13033.07</v>
      </c>
      <c r="R456" s="8" t="str">
        <f t="shared" si="255"/>
        <v>N</v>
      </c>
      <c r="S456" s="23">
        <f t="shared" si="256"/>
        <v>5.4</v>
      </c>
      <c r="T456" s="24">
        <f t="shared" si="257"/>
        <v>20500</v>
      </c>
      <c r="U456" s="24">
        <f t="shared" si="258"/>
        <v>100000</v>
      </c>
      <c r="V456" s="24">
        <f t="shared" si="259"/>
        <v>257500</v>
      </c>
      <c r="W456" s="24">
        <f t="shared" si="260"/>
        <v>6248.5199999999968</v>
      </c>
      <c r="X456" s="24">
        <f t="shared" si="261"/>
        <v>0</v>
      </c>
      <c r="Y456" s="24">
        <f t="shared" si="262"/>
        <v>6248.5199999999968</v>
      </c>
      <c r="Z456" s="24">
        <f t="shared" si="263"/>
        <v>6914.8807000000033</v>
      </c>
      <c r="AA456" s="25" t="str">
        <f t="shared" si="264"/>
        <v>N</v>
      </c>
      <c r="AB456" s="26">
        <f t="shared" si="265"/>
        <v>4.4000000000000004</v>
      </c>
      <c r="AC456" s="27">
        <f t="shared" si="266"/>
        <v>20500</v>
      </c>
      <c r="AD456" s="28">
        <f t="shared" si="267"/>
        <v>100000</v>
      </c>
      <c r="AE456" s="28">
        <f t="shared" si="268"/>
        <v>257500</v>
      </c>
      <c r="AF456" s="28">
        <f t="shared" si="269"/>
        <v>3124.2599999999984</v>
      </c>
      <c r="AG456" s="28">
        <f t="shared" si="270"/>
        <v>0</v>
      </c>
      <c r="AH456" s="28">
        <f t="shared" si="271"/>
        <v>3124.2599999999984</v>
      </c>
      <c r="AI456" s="28">
        <f t="shared" si="272"/>
        <v>10170.774707000002</v>
      </c>
      <c r="AJ456" s="29" t="str">
        <f t="shared" si="273"/>
        <v>N</v>
      </c>
      <c r="AK456" s="30">
        <f t="shared" si="274"/>
        <v>3.4000000000000004</v>
      </c>
      <c r="AL456" s="31">
        <f t="shared" si="275"/>
        <v>20500</v>
      </c>
      <c r="AM456" s="31">
        <f t="shared" si="276"/>
        <v>100000</v>
      </c>
      <c r="AN456" s="31">
        <f t="shared" si="277"/>
        <v>257500</v>
      </c>
      <c r="AO456" s="31">
        <f t="shared" si="278"/>
        <v>2783.0462499999976</v>
      </c>
      <c r="AP456" s="31">
        <f t="shared" si="279"/>
        <v>0</v>
      </c>
      <c r="AQ456" s="31">
        <f t="shared" si="280"/>
        <v>2783.0462499999976</v>
      </c>
      <c r="AR456" s="31">
        <f t="shared" si="281"/>
        <v>10644.938804070003</v>
      </c>
      <c r="AS456" s="32">
        <f t="shared" si="282"/>
        <v>2.4000000000000004</v>
      </c>
      <c r="AT456" s="33">
        <f t="shared" si="283"/>
        <v>20500</v>
      </c>
      <c r="AU456" s="33">
        <f t="shared" si="284"/>
        <v>100000</v>
      </c>
      <c r="AV456" s="33">
        <v>257500</v>
      </c>
      <c r="AW456" s="33">
        <f t="shared" si="285"/>
        <v>170.6068750000004</v>
      </c>
      <c r="AX456" s="33">
        <f t="shared" si="286"/>
        <v>13391.658029610702</v>
      </c>
      <c r="AY456" s="34">
        <f t="shared" si="287"/>
        <v>41122.252240680711</v>
      </c>
    </row>
    <row r="457" spans="1:51" ht="15.75" customHeight="1" x14ac:dyDescent="0.3">
      <c r="A457" s="166" t="s">
        <v>657</v>
      </c>
      <c r="B457" s="99">
        <v>15287.74</v>
      </c>
      <c r="C457" s="99">
        <v>3458.19</v>
      </c>
      <c r="D457" s="99">
        <v>81901.539999999994</v>
      </c>
      <c r="E457" s="99">
        <v>68868.97</v>
      </c>
      <c r="F457" s="129">
        <v>126000</v>
      </c>
      <c r="G457" s="128">
        <v>12500</v>
      </c>
      <c r="H457" s="182">
        <v>46337</v>
      </c>
      <c r="I457" s="182">
        <v>46348</v>
      </c>
      <c r="J457" s="166">
        <v>4.4000000000000004</v>
      </c>
      <c r="K457" s="166">
        <v>1.8</v>
      </c>
      <c r="L457" s="167" t="s">
        <v>1206</v>
      </c>
      <c r="M457" s="168" t="s">
        <v>1204</v>
      </c>
      <c r="N457" s="169">
        <v>0.03</v>
      </c>
      <c r="O457" s="21">
        <f t="shared" si="252"/>
        <v>2.6000000000000005</v>
      </c>
      <c r="P457" s="21" t="str">
        <f t="shared" si="253"/>
        <v>N</v>
      </c>
      <c r="Q457" s="22">
        <f t="shared" si="254"/>
        <v>18745.93</v>
      </c>
      <c r="R457" s="8" t="str">
        <f t="shared" si="255"/>
        <v>N</v>
      </c>
      <c r="S457" s="23">
        <f t="shared" si="256"/>
        <v>5.2000000000000011</v>
      </c>
      <c r="T457" s="24">
        <f t="shared" si="257"/>
        <v>20500</v>
      </c>
      <c r="U457" s="24">
        <f t="shared" si="258"/>
        <v>100000</v>
      </c>
      <c r="V457" s="24">
        <f t="shared" si="259"/>
        <v>257500</v>
      </c>
      <c r="W457" s="24">
        <f t="shared" si="260"/>
        <v>9049.2300000000032</v>
      </c>
      <c r="X457" s="24">
        <f t="shared" si="261"/>
        <v>0</v>
      </c>
      <c r="Y457" s="24">
        <f t="shared" si="262"/>
        <v>9049.2300000000032</v>
      </c>
      <c r="Z457" s="24">
        <f t="shared" si="263"/>
        <v>10259.077899999997</v>
      </c>
      <c r="AA457" s="25" t="str">
        <f t="shared" si="264"/>
        <v>N</v>
      </c>
      <c r="AB457" s="26">
        <f t="shared" si="265"/>
        <v>4.2000000000000011</v>
      </c>
      <c r="AC457" s="27">
        <f t="shared" si="266"/>
        <v>20500</v>
      </c>
      <c r="AD457" s="28">
        <f t="shared" si="267"/>
        <v>100000</v>
      </c>
      <c r="AE457" s="28">
        <f t="shared" si="268"/>
        <v>257500</v>
      </c>
      <c r="AF457" s="28">
        <f t="shared" si="269"/>
        <v>4524.6150000000016</v>
      </c>
      <c r="AG457" s="28">
        <f t="shared" si="270"/>
        <v>0</v>
      </c>
      <c r="AH457" s="28">
        <f t="shared" si="271"/>
        <v>4524.6150000000016</v>
      </c>
      <c r="AI457" s="28">
        <f t="shared" si="272"/>
        <v>15362.942136999998</v>
      </c>
      <c r="AJ457" s="29" t="str">
        <f t="shared" si="273"/>
        <v>N</v>
      </c>
      <c r="AK457" s="30">
        <f t="shared" si="274"/>
        <v>3.2000000000000011</v>
      </c>
      <c r="AL457" s="31">
        <f t="shared" si="275"/>
        <v>20500</v>
      </c>
      <c r="AM457" s="31">
        <f t="shared" si="276"/>
        <v>100000</v>
      </c>
      <c r="AN457" s="31">
        <f t="shared" si="277"/>
        <v>257500</v>
      </c>
      <c r="AO457" s="31">
        <f t="shared" si="278"/>
        <v>0</v>
      </c>
      <c r="AP457" s="31">
        <f t="shared" si="279"/>
        <v>0</v>
      </c>
      <c r="AQ457" s="31">
        <f t="shared" si="280"/>
        <v>0</v>
      </c>
      <c r="AR457" s="31">
        <f t="shared" si="281"/>
        <v>20484.18385111</v>
      </c>
      <c r="AS457" s="32">
        <f t="shared" si="282"/>
        <v>2.2000000000000011</v>
      </c>
      <c r="AT457" s="33">
        <f t="shared" si="283"/>
        <v>20500</v>
      </c>
      <c r="AU457" s="33">
        <f t="shared" si="284"/>
        <v>100000</v>
      </c>
      <c r="AV457" s="33">
        <v>257500</v>
      </c>
      <c r="AW457" s="33">
        <f t="shared" si="285"/>
        <v>2262.3075000000008</v>
      </c>
      <c r="AX457" s="33">
        <f t="shared" si="286"/>
        <v>18836.401866643297</v>
      </c>
      <c r="AY457" s="34">
        <f t="shared" si="287"/>
        <v>64942.605754753291</v>
      </c>
    </row>
    <row r="458" spans="1:51" ht="15.75" customHeight="1" x14ac:dyDescent="0.3">
      <c r="A458" s="166" t="s">
        <v>658</v>
      </c>
      <c r="B458" s="99">
        <v>18022.45</v>
      </c>
      <c r="C458" s="99">
        <v>3124.59</v>
      </c>
      <c r="D458" s="99">
        <v>70271.05</v>
      </c>
      <c r="E458" s="99">
        <v>67819.19</v>
      </c>
      <c r="F458" s="129">
        <v>152000</v>
      </c>
      <c r="G458" s="128">
        <v>12500</v>
      </c>
      <c r="H458" s="182">
        <v>46390</v>
      </c>
      <c r="I458" s="182">
        <v>46479</v>
      </c>
      <c r="J458" s="166">
        <v>3.2</v>
      </c>
      <c r="K458" s="166">
        <v>2.4</v>
      </c>
      <c r="L458" s="167" t="s">
        <v>1207</v>
      </c>
      <c r="M458" s="168" t="s">
        <v>1205</v>
      </c>
      <c r="N458" s="169">
        <v>2.7E-2</v>
      </c>
      <c r="O458" s="21">
        <f t="shared" si="252"/>
        <v>0.80000000000000027</v>
      </c>
      <c r="P458" s="21" t="str">
        <f t="shared" si="253"/>
        <v>N</v>
      </c>
      <c r="Q458" s="22">
        <f t="shared" si="254"/>
        <v>21147.040000000001</v>
      </c>
      <c r="R458" s="8" t="str">
        <f t="shared" si="255"/>
        <v>N</v>
      </c>
      <c r="S458" s="23">
        <f t="shared" si="256"/>
        <v>0.80000000000000027</v>
      </c>
      <c r="T458" s="24">
        <f t="shared" si="257"/>
        <v>50000</v>
      </c>
      <c r="U458" s="24">
        <f t="shared" si="258"/>
        <v>200000</v>
      </c>
      <c r="V458" s="24">
        <f t="shared" si="259"/>
        <v>257500</v>
      </c>
      <c r="W458" s="24">
        <f t="shared" si="260"/>
        <v>21718.01008</v>
      </c>
      <c r="X458" s="24">
        <f t="shared" si="261"/>
        <v>0</v>
      </c>
      <c r="Y458" s="24">
        <f t="shared" si="262"/>
        <v>21718.01008</v>
      </c>
      <c r="Z458" s="24">
        <f t="shared" si="263"/>
        <v>0</v>
      </c>
      <c r="AA458" s="25" t="str">
        <f t="shared" si="264"/>
        <v>N</v>
      </c>
      <c r="AB458" s="26">
        <f t="shared" si="265"/>
        <v>0</v>
      </c>
      <c r="AC458" s="27">
        <f t="shared" si="266"/>
        <v>50000</v>
      </c>
      <c r="AD458" s="28">
        <f t="shared" si="267"/>
        <v>200000</v>
      </c>
      <c r="AE458" s="28">
        <f t="shared" si="268"/>
        <v>257500</v>
      </c>
      <c r="AF458" s="28">
        <f t="shared" si="269"/>
        <v>0</v>
      </c>
      <c r="AG458" s="28">
        <f t="shared" si="270"/>
        <v>0</v>
      </c>
      <c r="AH458" s="28">
        <f t="shared" si="271"/>
        <v>0</v>
      </c>
      <c r="AI458" s="28">
        <f t="shared" si="272"/>
        <v>0</v>
      </c>
      <c r="AJ458" s="29" t="str">
        <f t="shared" si="273"/>
        <v>N</v>
      </c>
      <c r="AK458" s="30">
        <f t="shared" si="274"/>
        <v>0</v>
      </c>
      <c r="AL458" s="31">
        <f t="shared" si="275"/>
        <v>50000</v>
      </c>
      <c r="AM458" s="31">
        <f t="shared" si="276"/>
        <v>200000</v>
      </c>
      <c r="AN458" s="31">
        <f t="shared" si="277"/>
        <v>257500</v>
      </c>
      <c r="AO458" s="31">
        <f t="shared" si="278"/>
        <v>0</v>
      </c>
      <c r="AP458" s="31">
        <f t="shared" si="279"/>
        <v>0</v>
      </c>
      <c r="AQ458" s="31">
        <f t="shared" si="280"/>
        <v>0</v>
      </c>
      <c r="AR458" s="31">
        <f t="shared" si="281"/>
        <v>0</v>
      </c>
      <c r="AS458" s="32">
        <f t="shared" si="282"/>
        <v>0</v>
      </c>
      <c r="AT458" s="33">
        <f t="shared" si="283"/>
        <v>50000</v>
      </c>
      <c r="AU458" s="33">
        <f t="shared" si="284"/>
        <v>200000</v>
      </c>
      <c r="AV458" s="33">
        <v>257500</v>
      </c>
      <c r="AW458" s="33">
        <f t="shared" si="285"/>
        <v>0</v>
      </c>
      <c r="AX458" s="33">
        <f t="shared" si="286"/>
        <v>0</v>
      </c>
      <c r="AY458" s="34">
        <f t="shared" si="287"/>
        <v>0</v>
      </c>
    </row>
    <row r="459" spans="1:51" ht="15.75" customHeight="1" x14ac:dyDescent="0.3">
      <c r="A459" s="166" t="s">
        <v>659</v>
      </c>
      <c r="B459" s="99">
        <v>13515.41</v>
      </c>
      <c r="C459" s="99">
        <v>34520.239999999998</v>
      </c>
      <c r="D459" s="99">
        <v>108840.96000000001</v>
      </c>
      <c r="E459" s="99">
        <v>96380.85</v>
      </c>
      <c r="F459" s="129">
        <v>122000</v>
      </c>
      <c r="G459" s="128">
        <v>0</v>
      </c>
      <c r="H459" s="182">
        <v>46350</v>
      </c>
      <c r="I459" s="182">
        <v>46402</v>
      </c>
      <c r="J459" s="166">
        <v>4.7</v>
      </c>
      <c r="K459" s="166">
        <v>1.9</v>
      </c>
      <c r="L459" s="167" t="s">
        <v>1207</v>
      </c>
      <c r="M459" s="168" t="s">
        <v>1203</v>
      </c>
      <c r="N459" s="169">
        <v>0.06</v>
      </c>
      <c r="O459" s="21">
        <f t="shared" si="252"/>
        <v>2.8000000000000003</v>
      </c>
      <c r="P459" s="21" t="str">
        <f t="shared" si="253"/>
        <v>N</v>
      </c>
      <c r="Q459" s="22">
        <f t="shared" si="254"/>
        <v>48035.649999999994</v>
      </c>
      <c r="R459" s="8" t="str">
        <f t="shared" si="255"/>
        <v>N</v>
      </c>
      <c r="S459" s="23">
        <f t="shared" si="256"/>
        <v>3.7333333333333338</v>
      </c>
      <c r="T459" s="24">
        <f t="shared" si="257"/>
        <v>50000</v>
      </c>
      <c r="U459" s="24">
        <f t="shared" si="258"/>
        <v>200000</v>
      </c>
      <c r="V459" s="24">
        <f t="shared" si="259"/>
        <v>257500</v>
      </c>
      <c r="W459" s="24">
        <f t="shared" si="260"/>
        <v>37500</v>
      </c>
      <c r="X459" s="24">
        <f t="shared" si="261"/>
        <v>0</v>
      </c>
      <c r="Y459" s="24">
        <f t="shared" si="262"/>
        <v>37500</v>
      </c>
      <c r="Z459" s="24">
        <f t="shared" si="263"/>
        <v>13417.788999999997</v>
      </c>
      <c r="AA459" s="25" t="str">
        <f t="shared" si="264"/>
        <v>N</v>
      </c>
      <c r="AB459" s="26">
        <f t="shared" si="265"/>
        <v>2.7333333333333338</v>
      </c>
      <c r="AC459" s="27">
        <f t="shared" si="266"/>
        <v>50000</v>
      </c>
      <c r="AD459" s="28">
        <f t="shared" si="267"/>
        <v>200000</v>
      </c>
      <c r="AE459" s="28">
        <f t="shared" si="268"/>
        <v>257500</v>
      </c>
      <c r="AF459" s="28">
        <f t="shared" si="269"/>
        <v>37500</v>
      </c>
      <c r="AG459" s="28">
        <f t="shared" si="270"/>
        <v>0</v>
      </c>
      <c r="AH459" s="28">
        <f t="shared" si="271"/>
        <v>37500</v>
      </c>
      <c r="AI459" s="28">
        <f t="shared" si="272"/>
        <v>16472.856339999998</v>
      </c>
      <c r="AJ459" s="29" t="str">
        <f t="shared" si="273"/>
        <v>N</v>
      </c>
      <c r="AK459" s="30">
        <f t="shared" si="274"/>
        <v>1.7333333333333338</v>
      </c>
      <c r="AL459" s="31">
        <f t="shared" si="275"/>
        <v>50000</v>
      </c>
      <c r="AM459" s="31">
        <f t="shared" si="276"/>
        <v>200000</v>
      </c>
      <c r="AN459" s="31">
        <f t="shared" si="277"/>
        <v>257500</v>
      </c>
      <c r="AO459" s="31">
        <f t="shared" si="278"/>
        <v>12693.408560999989</v>
      </c>
      <c r="AP459" s="31">
        <f t="shared" si="279"/>
        <v>0</v>
      </c>
      <c r="AQ459" s="31">
        <f t="shared" si="280"/>
        <v>12693.408560999989</v>
      </c>
      <c r="AR459" s="31">
        <f t="shared" si="281"/>
        <v>44517.819159400009</v>
      </c>
      <c r="AS459" s="32">
        <f t="shared" si="282"/>
        <v>0.73333333333333384</v>
      </c>
      <c r="AT459" s="33">
        <f t="shared" si="283"/>
        <v>50000</v>
      </c>
      <c r="AU459" s="33">
        <f t="shared" si="284"/>
        <v>200000</v>
      </c>
      <c r="AV459" s="33">
        <v>257500</v>
      </c>
      <c r="AW459" s="33">
        <f t="shared" si="285"/>
        <v>2599.2235792500032</v>
      </c>
      <c r="AX459" s="33">
        <f t="shared" si="286"/>
        <v>58044.677804374005</v>
      </c>
      <c r="AY459" s="34">
        <f t="shared" si="287"/>
        <v>132453.14230377402</v>
      </c>
    </row>
    <row r="460" spans="1:51" ht="15.75" customHeight="1" x14ac:dyDescent="0.3">
      <c r="A460" s="166" t="s">
        <v>660</v>
      </c>
      <c r="B460" s="99">
        <v>19816.169999999998</v>
      </c>
      <c r="C460" s="99">
        <v>13866.75</v>
      </c>
      <c r="D460" s="99">
        <v>74996.820000000007</v>
      </c>
      <c r="E460" s="99">
        <v>60589.24</v>
      </c>
      <c r="F460" s="129">
        <v>120000</v>
      </c>
      <c r="G460" s="128">
        <v>12500</v>
      </c>
      <c r="H460" s="182">
        <v>46485</v>
      </c>
      <c r="I460" s="182">
        <v>46550</v>
      </c>
      <c r="J460" s="166">
        <v>3.2</v>
      </c>
      <c r="K460" s="166">
        <v>1.5</v>
      </c>
      <c r="L460" s="167" t="s">
        <v>1207</v>
      </c>
      <c r="M460" s="168" t="s">
        <v>1204</v>
      </c>
      <c r="N460" s="169">
        <v>0.01</v>
      </c>
      <c r="O460" s="21">
        <f t="shared" si="252"/>
        <v>1.7000000000000002</v>
      </c>
      <c r="P460" s="21" t="str">
        <f t="shared" si="253"/>
        <v>N</v>
      </c>
      <c r="Q460" s="22">
        <f t="shared" si="254"/>
        <v>33682.92</v>
      </c>
      <c r="R460" s="8" t="str">
        <f t="shared" si="255"/>
        <v>N</v>
      </c>
      <c r="S460" s="23">
        <f t="shared" si="256"/>
        <v>3.4000000000000004</v>
      </c>
      <c r="T460" s="24">
        <f t="shared" si="257"/>
        <v>50000</v>
      </c>
      <c r="U460" s="24">
        <f t="shared" si="258"/>
        <v>200000</v>
      </c>
      <c r="V460" s="24">
        <f t="shared" si="259"/>
        <v>257500</v>
      </c>
      <c r="W460" s="24">
        <f t="shared" si="260"/>
        <v>17009.874599999999</v>
      </c>
      <c r="X460" s="24">
        <f t="shared" si="261"/>
        <v>0</v>
      </c>
      <c r="Y460" s="24">
        <f t="shared" si="262"/>
        <v>17009.874599999999</v>
      </c>
      <c r="Z460" s="24">
        <f t="shared" si="263"/>
        <v>17009.874599999999</v>
      </c>
      <c r="AA460" s="25" t="str">
        <f t="shared" si="264"/>
        <v>N</v>
      </c>
      <c r="AB460" s="26">
        <f t="shared" si="265"/>
        <v>2.4000000000000004</v>
      </c>
      <c r="AC460" s="27">
        <f t="shared" si="266"/>
        <v>50000</v>
      </c>
      <c r="AD460" s="28">
        <f t="shared" si="267"/>
        <v>200000</v>
      </c>
      <c r="AE460" s="28">
        <f t="shared" si="268"/>
        <v>257500</v>
      </c>
      <c r="AF460" s="28">
        <f t="shared" si="269"/>
        <v>17179.973345999999</v>
      </c>
      <c r="AG460" s="28">
        <f t="shared" si="270"/>
        <v>0</v>
      </c>
      <c r="AH460" s="28">
        <f t="shared" si="271"/>
        <v>17179.973345999999</v>
      </c>
      <c r="AI460" s="28">
        <f t="shared" si="272"/>
        <v>17179.973345999999</v>
      </c>
      <c r="AJ460" s="29" t="str">
        <f t="shared" si="273"/>
        <v>N</v>
      </c>
      <c r="AK460" s="30">
        <f t="shared" si="274"/>
        <v>1.4000000000000004</v>
      </c>
      <c r="AL460" s="31">
        <f t="shared" si="275"/>
        <v>50000</v>
      </c>
      <c r="AM460" s="31">
        <f t="shared" si="276"/>
        <v>200000</v>
      </c>
      <c r="AN460" s="31">
        <f t="shared" si="277"/>
        <v>257500</v>
      </c>
      <c r="AO460" s="31">
        <f t="shared" si="278"/>
        <v>17351.773079459999</v>
      </c>
      <c r="AP460" s="31">
        <f t="shared" si="279"/>
        <v>0</v>
      </c>
      <c r="AQ460" s="31">
        <f t="shared" si="280"/>
        <v>17351.773079459999</v>
      </c>
      <c r="AR460" s="31">
        <f t="shared" si="281"/>
        <v>17351.773079459999</v>
      </c>
      <c r="AS460" s="32">
        <f t="shared" si="282"/>
        <v>0.40000000000000036</v>
      </c>
      <c r="AT460" s="33">
        <f t="shared" si="283"/>
        <v>50000</v>
      </c>
      <c r="AU460" s="33">
        <f t="shared" si="284"/>
        <v>200000</v>
      </c>
      <c r="AV460" s="33">
        <v>257500</v>
      </c>
      <c r="AW460" s="33">
        <f t="shared" si="285"/>
        <v>17525.290810254599</v>
      </c>
      <c r="AX460" s="33">
        <f t="shared" si="286"/>
        <v>17525.290810254599</v>
      </c>
      <c r="AY460" s="34">
        <f t="shared" si="287"/>
        <v>69066.911835714593</v>
      </c>
    </row>
    <row r="461" spans="1:51" ht="15.75" customHeight="1" x14ac:dyDescent="0.3">
      <c r="A461" s="166" t="s">
        <v>661</v>
      </c>
      <c r="B461" s="99">
        <v>10189.469999999999</v>
      </c>
      <c r="C461" s="99">
        <v>2809.47</v>
      </c>
      <c r="D461" s="99">
        <v>53251.42</v>
      </c>
      <c r="E461" s="99">
        <v>51447.32</v>
      </c>
      <c r="F461" s="129">
        <v>221000</v>
      </c>
      <c r="G461" s="128">
        <v>0</v>
      </c>
      <c r="H461" s="182">
        <v>46403</v>
      </c>
      <c r="I461" s="182">
        <v>46491</v>
      </c>
      <c r="J461" s="166">
        <v>2.8</v>
      </c>
      <c r="K461" s="166">
        <v>2.2000000000000002</v>
      </c>
      <c r="L461" s="167" t="s">
        <v>1207</v>
      </c>
      <c r="M461" s="168" t="s">
        <v>1204</v>
      </c>
      <c r="N461" s="169">
        <v>0.02</v>
      </c>
      <c r="O461" s="21">
        <f t="shared" si="252"/>
        <v>0.59999999999999964</v>
      </c>
      <c r="P461" s="21" t="str">
        <f t="shared" si="253"/>
        <v>N</v>
      </c>
      <c r="Q461" s="22">
        <f t="shared" si="254"/>
        <v>12998.939999999999</v>
      </c>
      <c r="R461" s="8" t="str">
        <f t="shared" si="255"/>
        <v>N</v>
      </c>
      <c r="S461" s="23">
        <f t="shared" si="256"/>
        <v>1.1999999999999993</v>
      </c>
      <c r="T461" s="24">
        <f t="shared" si="257"/>
        <v>50000</v>
      </c>
      <c r="U461" s="24">
        <f t="shared" si="258"/>
        <v>200000</v>
      </c>
      <c r="V461" s="24">
        <f t="shared" si="259"/>
        <v>257500</v>
      </c>
      <c r="W461" s="24">
        <f t="shared" si="260"/>
        <v>6629.4593999999997</v>
      </c>
      <c r="X461" s="24">
        <f t="shared" si="261"/>
        <v>0</v>
      </c>
      <c r="Y461" s="24">
        <f t="shared" si="262"/>
        <v>6629.4593999999997</v>
      </c>
      <c r="Z461" s="24">
        <f t="shared" si="263"/>
        <v>6629.4593999999997</v>
      </c>
      <c r="AA461" s="25" t="str">
        <f t="shared" si="264"/>
        <v>N</v>
      </c>
      <c r="AB461" s="26">
        <f t="shared" si="265"/>
        <v>0.19999999999999929</v>
      </c>
      <c r="AC461" s="27">
        <f t="shared" si="266"/>
        <v>50000</v>
      </c>
      <c r="AD461" s="28">
        <f t="shared" si="267"/>
        <v>200000</v>
      </c>
      <c r="AE461" s="28">
        <f t="shared" si="268"/>
        <v>257500</v>
      </c>
      <c r="AF461" s="28">
        <f t="shared" si="269"/>
        <v>6762.0485879999997</v>
      </c>
      <c r="AG461" s="28">
        <f t="shared" si="270"/>
        <v>0</v>
      </c>
      <c r="AH461" s="28">
        <f t="shared" si="271"/>
        <v>6762.0485879999997</v>
      </c>
      <c r="AI461" s="28">
        <f t="shared" si="272"/>
        <v>6762.0485879999997</v>
      </c>
      <c r="AJ461" s="29" t="str">
        <f t="shared" si="273"/>
        <v>N</v>
      </c>
      <c r="AK461" s="30">
        <f t="shared" si="274"/>
        <v>0</v>
      </c>
      <c r="AL461" s="31">
        <f t="shared" si="275"/>
        <v>50000</v>
      </c>
      <c r="AM461" s="31">
        <f t="shared" si="276"/>
        <v>200000</v>
      </c>
      <c r="AN461" s="31">
        <f t="shared" si="277"/>
        <v>257500</v>
      </c>
      <c r="AO461" s="31">
        <f t="shared" si="278"/>
        <v>0</v>
      </c>
      <c r="AP461" s="31">
        <f t="shared" si="279"/>
        <v>0</v>
      </c>
      <c r="AQ461" s="31">
        <f t="shared" si="280"/>
        <v>0</v>
      </c>
      <c r="AR461" s="31">
        <f t="shared" si="281"/>
        <v>0</v>
      </c>
      <c r="AS461" s="32">
        <f t="shared" si="282"/>
        <v>0</v>
      </c>
      <c r="AT461" s="33">
        <f t="shared" si="283"/>
        <v>50000</v>
      </c>
      <c r="AU461" s="33">
        <f t="shared" si="284"/>
        <v>200000</v>
      </c>
      <c r="AV461" s="33">
        <v>257500</v>
      </c>
      <c r="AW461" s="33">
        <f t="shared" si="285"/>
        <v>0</v>
      </c>
      <c r="AX461" s="33">
        <f t="shared" si="286"/>
        <v>0</v>
      </c>
      <c r="AY461" s="34">
        <f t="shared" si="287"/>
        <v>13391.507987999999</v>
      </c>
    </row>
    <row r="462" spans="1:51" ht="15.75" customHeight="1" x14ac:dyDescent="0.3">
      <c r="A462" s="166" t="s">
        <v>662</v>
      </c>
      <c r="B462" s="99">
        <v>14844.32</v>
      </c>
      <c r="C462" s="99">
        <v>8254.5499999999993</v>
      </c>
      <c r="D462" s="99">
        <v>56106.76</v>
      </c>
      <c r="E462" s="99">
        <v>46167.78</v>
      </c>
      <c r="F462" s="129">
        <v>150000</v>
      </c>
      <c r="G462" s="128">
        <v>26667</v>
      </c>
      <c r="H462" s="182">
        <v>46295</v>
      </c>
      <c r="I462" s="182">
        <v>46361</v>
      </c>
      <c r="J462" s="166">
        <v>2.4</v>
      </c>
      <c r="K462" s="166">
        <v>0.8</v>
      </c>
      <c r="L462" s="167" t="s">
        <v>1206</v>
      </c>
      <c r="M462" s="168" t="s">
        <v>1204</v>
      </c>
      <c r="N462" s="169">
        <v>0.02</v>
      </c>
      <c r="O462" s="21">
        <f t="shared" si="252"/>
        <v>1.5999999999999999</v>
      </c>
      <c r="P462" s="21" t="str">
        <f t="shared" si="253"/>
        <v>N</v>
      </c>
      <c r="Q462" s="22">
        <f t="shared" si="254"/>
        <v>23098.87</v>
      </c>
      <c r="R462" s="8" t="str">
        <f t="shared" si="255"/>
        <v>N</v>
      </c>
      <c r="S462" s="23">
        <f t="shared" si="256"/>
        <v>3.1999999999999997</v>
      </c>
      <c r="T462" s="24">
        <f t="shared" si="257"/>
        <v>20500</v>
      </c>
      <c r="U462" s="24">
        <f t="shared" si="258"/>
        <v>100000</v>
      </c>
      <c r="V462" s="24">
        <f t="shared" si="259"/>
        <v>257500</v>
      </c>
      <c r="W462" s="24">
        <f t="shared" si="260"/>
        <v>10250</v>
      </c>
      <c r="X462" s="24">
        <f t="shared" si="261"/>
        <v>0</v>
      </c>
      <c r="Y462" s="24">
        <f t="shared" si="262"/>
        <v>10250</v>
      </c>
      <c r="Z462" s="24">
        <f t="shared" si="263"/>
        <v>13310.847399999999</v>
      </c>
      <c r="AA462" s="25" t="str">
        <f t="shared" si="264"/>
        <v>N</v>
      </c>
      <c r="AB462" s="26">
        <f t="shared" si="265"/>
        <v>2.1999999999999997</v>
      </c>
      <c r="AC462" s="27">
        <f t="shared" si="266"/>
        <v>20500</v>
      </c>
      <c r="AD462" s="28">
        <f t="shared" si="267"/>
        <v>100000</v>
      </c>
      <c r="AE462" s="28">
        <f t="shared" si="268"/>
        <v>257500</v>
      </c>
      <c r="AF462" s="28">
        <f t="shared" si="269"/>
        <v>10250</v>
      </c>
      <c r="AG462" s="28">
        <f t="shared" si="270"/>
        <v>0</v>
      </c>
      <c r="AH462" s="28">
        <f t="shared" si="271"/>
        <v>10250</v>
      </c>
      <c r="AI462" s="28">
        <f t="shared" si="272"/>
        <v>13782.064348</v>
      </c>
      <c r="AJ462" s="29" t="str">
        <f t="shared" si="273"/>
        <v>N</v>
      </c>
      <c r="AK462" s="30">
        <f t="shared" si="274"/>
        <v>1.1999999999999997</v>
      </c>
      <c r="AL462" s="31">
        <f t="shared" si="275"/>
        <v>20500</v>
      </c>
      <c r="AM462" s="31">
        <f t="shared" si="276"/>
        <v>100000</v>
      </c>
      <c r="AN462" s="31">
        <f t="shared" si="277"/>
        <v>257500</v>
      </c>
      <c r="AO462" s="31">
        <f t="shared" si="278"/>
        <v>10250</v>
      </c>
      <c r="AP462" s="31">
        <f t="shared" si="279"/>
        <v>0</v>
      </c>
      <c r="AQ462" s="31">
        <f t="shared" si="280"/>
        <v>10250</v>
      </c>
      <c r="AR462" s="31">
        <f t="shared" si="281"/>
        <v>14262.705634959999</v>
      </c>
      <c r="AS462" s="32">
        <f t="shared" si="282"/>
        <v>0.19999999999999973</v>
      </c>
      <c r="AT462" s="33">
        <f t="shared" si="283"/>
        <v>20500</v>
      </c>
      <c r="AU462" s="33">
        <f t="shared" si="284"/>
        <v>100000</v>
      </c>
      <c r="AV462" s="33">
        <v>257500</v>
      </c>
      <c r="AW462" s="33">
        <f t="shared" si="285"/>
        <v>6571.619999999999</v>
      </c>
      <c r="AX462" s="33">
        <f t="shared" si="286"/>
        <v>18431.3397476592</v>
      </c>
      <c r="AY462" s="34">
        <f t="shared" si="287"/>
        <v>59786.957130619201</v>
      </c>
    </row>
    <row r="463" spans="1:51" ht="15.75" customHeight="1" x14ac:dyDescent="0.3">
      <c r="A463" s="166" t="s">
        <v>663</v>
      </c>
      <c r="B463" s="99">
        <v>12063.96</v>
      </c>
      <c r="C463" s="99">
        <v>25833.7</v>
      </c>
      <c r="D463" s="99">
        <v>76157.440000000002</v>
      </c>
      <c r="E463" s="99">
        <v>64606.75</v>
      </c>
      <c r="F463" s="129">
        <v>70000</v>
      </c>
      <c r="G463" s="128">
        <v>0</v>
      </c>
      <c r="H463" s="182">
        <v>46265</v>
      </c>
      <c r="I463" s="182">
        <v>46353</v>
      </c>
      <c r="J463" s="166">
        <v>2.7</v>
      </c>
      <c r="K463" s="166">
        <v>1.4</v>
      </c>
      <c r="L463" s="167" t="s">
        <v>1206</v>
      </c>
      <c r="M463" s="168" t="s">
        <v>1203</v>
      </c>
      <c r="N463" s="169">
        <v>0.02</v>
      </c>
      <c r="O463" s="21">
        <f t="shared" si="252"/>
        <v>1.3000000000000003</v>
      </c>
      <c r="P463" s="21" t="str">
        <f t="shared" si="253"/>
        <v>N</v>
      </c>
      <c r="Q463" s="22">
        <f t="shared" si="254"/>
        <v>37897.660000000003</v>
      </c>
      <c r="R463" s="8" t="str">
        <f t="shared" si="255"/>
        <v>N</v>
      </c>
      <c r="S463" s="23">
        <f t="shared" si="256"/>
        <v>1.7333333333333336</v>
      </c>
      <c r="T463" s="24">
        <f t="shared" si="257"/>
        <v>20500</v>
      </c>
      <c r="U463" s="24">
        <f t="shared" si="258"/>
        <v>100000</v>
      </c>
      <c r="V463" s="24">
        <f t="shared" si="259"/>
        <v>257500</v>
      </c>
      <c r="W463" s="24">
        <f t="shared" si="260"/>
        <v>15375</v>
      </c>
      <c r="X463" s="24">
        <f t="shared" si="261"/>
        <v>0</v>
      </c>
      <c r="Y463" s="24">
        <f t="shared" si="262"/>
        <v>15375</v>
      </c>
      <c r="Z463" s="24">
        <f t="shared" si="263"/>
        <v>23280.613200000007</v>
      </c>
      <c r="AA463" s="25" t="str">
        <f t="shared" si="264"/>
        <v>N</v>
      </c>
      <c r="AB463" s="26">
        <f t="shared" si="265"/>
        <v>0.73333333333333361</v>
      </c>
      <c r="AC463" s="27">
        <f t="shared" si="266"/>
        <v>20500</v>
      </c>
      <c r="AD463" s="28">
        <f t="shared" si="267"/>
        <v>100000</v>
      </c>
      <c r="AE463" s="28">
        <f t="shared" si="268"/>
        <v>257500</v>
      </c>
      <c r="AF463" s="28">
        <f t="shared" si="269"/>
        <v>6350.6699999999983</v>
      </c>
      <c r="AG463" s="28">
        <f t="shared" si="270"/>
        <v>0</v>
      </c>
      <c r="AH463" s="28">
        <f t="shared" si="271"/>
        <v>6350.6699999999983</v>
      </c>
      <c r="AI463" s="28">
        <f t="shared" si="272"/>
        <v>33078.055464000012</v>
      </c>
      <c r="AJ463" s="29" t="str">
        <f t="shared" si="273"/>
        <v>N</v>
      </c>
      <c r="AK463" s="30">
        <f t="shared" si="274"/>
        <v>0</v>
      </c>
      <c r="AL463" s="31">
        <f t="shared" si="275"/>
        <v>20500</v>
      </c>
      <c r="AM463" s="31">
        <f t="shared" si="276"/>
        <v>100000</v>
      </c>
      <c r="AN463" s="31">
        <f t="shared" si="277"/>
        <v>257500</v>
      </c>
      <c r="AO463" s="31">
        <f t="shared" si="278"/>
        <v>0</v>
      </c>
      <c r="AP463" s="31">
        <f t="shared" si="279"/>
        <v>0</v>
      </c>
      <c r="AQ463" s="31">
        <f t="shared" si="280"/>
        <v>0</v>
      </c>
      <c r="AR463" s="31">
        <f t="shared" si="281"/>
        <v>0</v>
      </c>
      <c r="AS463" s="32">
        <f t="shared" si="282"/>
        <v>0</v>
      </c>
      <c r="AT463" s="33">
        <f t="shared" si="283"/>
        <v>20500</v>
      </c>
      <c r="AU463" s="33">
        <f t="shared" si="284"/>
        <v>100000</v>
      </c>
      <c r="AV463" s="33">
        <v>257500</v>
      </c>
      <c r="AW463" s="33">
        <f t="shared" si="285"/>
        <v>0</v>
      </c>
      <c r="AX463" s="33">
        <f t="shared" si="286"/>
        <v>0</v>
      </c>
      <c r="AY463" s="34">
        <f t="shared" si="287"/>
        <v>56358.668664000019</v>
      </c>
    </row>
    <row r="464" spans="1:51" ht="15.75" customHeight="1" x14ac:dyDescent="0.3">
      <c r="A464" s="166" t="s">
        <v>664</v>
      </c>
      <c r="B464" s="99">
        <v>20442.740000000002</v>
      </c>
      <c r="C464" s="99">
        <v>11644.15</v>
      </c>
      <c r="D464" s="99">
        <v>72979.990000000005</v>
      </c>
      <c r="E464" s="99">
        <v>71327.75</v>
      </c>
      <c r="F464" s="129">
        <v>80000</v>
      </c>
      <c r="G464" s="128">
        <v>12500</v>
      </c>
      <c r="H464" s="182">
        <v>46391</v>
      </c>
      <c r="I464" s="182">
        <v>46423</v>
      </c>
      <c r="J464" s="166">
        <v>2.2999999999999998</v>
      </c>
      <c r="K464" s="166">
        <v>1.1000000000000001</v>
      </c>
      <c r="L464" s="167" t="s">
        <v>1206</v>
      </c>
      <c r="M464" s="168" t="s">
        <v>1204</v>
      </c>
      <c r="N464" s="169">
        <v>0.04</v>
      </c>
      <c r="O464" s="21">
        <f t="shared" si="252"/>
        <v>1.1999999999999997</v>
      </c>
      <c r="P464" s="21" t="str">
        <f t="shared" si="253"/>
        <v>N</v>
      </c>
      <c r="Q464" s="22">
        <f t="shared" si="254"/>
        <v>32086.89</v>
      </c>
      <c r="R464" s="8" t="str">
        <f t="shared" si="255"/>
        <v>N</v>
      </c>
      <c r="S464" s="23">
        <f t="shared" si="256"/>
        <v>2.3999999999999995</v>
      </c>
      <c r="T464" s="24">
        <f t="shared" si="257"/>
        <v>20500</v>
      </c>
      <c r="U464" s="24">
        <f t="shared" si="258"/>
        <v>100000</v>
      </c>
      <c r="V464" s="24">
        <f t="shared" si="259"/>
        <v>257500</v>
      </c>
      <c r="W464" s="24">
        <f t="shared" si="260"/>
        <v>10250</v>
      </c>
      <c r="X464" s="24">
        <f t="shared" si="261"/>
        <v>0</v>
      </c>
      <c r="Y464" s="24">
        <f t="shared" si="262"/>
        <v>10250</v>
      </c>
      <c r="Z464" s="24">
        <f t="shared" si="263"/>
        <v>23120.365599999997</v>
      </c>
      <c r="AA464" s="25" t="str">
        <f t="shared" si="264"/>
        <v>N</v>
      </c>
      <c r="AB464" s="26">
        <f t="shared" si="265"/>
        <v>1.3999999999999995</v>
      </c>
      <c r="AC464" s="27">
        <f t="shared" si="266"/>
        <v>20500</v>
      </c>
      <c r="AD464" s="28">
        <f t="shared" si="267"/>
        <v>100000</v>
      </c>
      <c r="AE464" s="28">
        <f t="shared" si="268"/>
        <v>257500</v>
      </c>
      <c r="AF464" s="28">
        <f t="shared" si="269"/>
        <v>8385.0049999999974</v>
      </c>
      <c r="AG464" s="28">
        <f t="shared" si="270"/>
        <v>0</v>
      </c>
      <c r="AH464" s="28">
        <f t="shared" si="271"/>
        <v>8385.0049999999974</v>
      </c>
      <c r="AI464" s="28">
        <f t="shared" si="272"/>
        <v>26320.175223999999</v>
      </c>
      <c r="AJ464" s="29" t="str">
        <f t="shared" si="273"/>
        <v>N</v>
      </c>
      <c r="AK464" s="30">
        <f t="shared" si="274"/>
        <v>0.39999999999999947</v>
      </c>
      <c r="AL464" s="31">
        <f t="shared" si="275"/>
        <v>20500</v>
      </c>
      <c r="AM464" s="31">
        <f t="shared" si="276"/>
        <v>100000</v>
      </c>
      <c r="AN464" s="31">
        <f t="shared" si="277"/>
        <v>257500</v>
      </c>
      <c r="AO464" s="31">
        <f t="shared" si="278"/>
        <v>8385.0049999999974</v>
      </c>
      <c r="AP464" s="31">
        <f t="shared" si="279"/>
        <v>0</v>
      </c>
      <c r="AQ464" s="31">
        <f t="shared" si="280"/>
        <v>8385.0049999999974</v>
      </c>
      <c r="AR464" s="31">
        <f t="shared" si="281"/>
        <v>27708.382432960003</v>
      </c>
      <c r="AS464" s="32">
        <f t="shared" si="282"/>
        <v>0</v>
      </c>
      <c r="AT464" s="33">
        <f t="shared" si="283"/>
        <v>20500</v>
      </c>
      <c r="AU464" s="33">
        <f t="shared" si="284"/>
        <v>100000</v>
      </c>
      <c r="AV464" s="33">
        <v>257500</v>
      </c>
      <c r="AW464" s="33">
        <f t="shared" si="285"/>
        <v>0</v>
      </c>
      <c r="AX464" s="33">
        <f t="shared" si="286"/>
        <v>0</v>
      </c>
      <c r="AY464" s="34">
        <f t="shared" si="287"/>
        <v>77148.923256959999</v>
      </c>
    </row>
    <row r="465" spans="1:51" ht="15.75" customHeight="1" x14ac:dyDescent="0.3">
      <c r="A465" s="166" t="s">
        <v>665</v>
      </c>
      <c r="B465" s="99">
        <v>7419.04</v>
      </c>
      <c r="C465" s="99">
        <v>24201.91</v>
      </c>
      <c r="D465" s="99">
        <v>70274.289999999994</v>
      </c>
      <c r="E465" s="99">
        <v>56041.01</v>
      </c>
      <c r="F465" s="129">
        <v>250000</v>
      </c>
      <c r="G465" s="128">
        <v>0</v>
      </c>
      <c r="H465" s="182">
        <v>46247</v>
      </c>
      <c r="I465" s="182">
        <v>46307</v>
      </c>
      <c r="J465" s="166">
        <v>1.8</v>
      </c>
      <c r="K465" s="166">
        <v>0.6</v>
      </c>
      <c r="L465" s="167" t="s">
        <v>1206</v>
      </c>
      <c r="M465" s="168" t="s">
        <v>1203</v>
      </c>
      <c r="N465" s="169">
        <v>0.04</v>
      </c>
      <c r="O465" s="21">
        <f t="shared" si="252"/>
        <v>1.2000000000000002</v>
      </c>
      <c r="P465" s="21" t="str">
        <f t="shared" si="253"/>
        <v>N</v>
      </c>
      <c r="Q465" s="22">
        <f t="shared" si="254"/>
        <v>31620.95</v>
      </c>
      <c r="R465" s="8" t="str">
        <f t="shared" si="255"/>
        <v>N</v>
      </c>
      <c r="S465" s="23">
        <f t="shared" si="256"/>
        <v>1.6000000000000003</v>
      </c>
      <c r="T465" s="24">
        <f t="shared" si="257"/>
        <v>20500</v>
      </c>
      <c r="U465" s="24">
        <f t="shared" si="258"/>
        <v>100000</v>
      </c>
      <c r="V465" s="24">
        <f t="shared" si="259"/>
        <v>257500</v>
      </c>
      <c r="W465" s="24">
        <f t="shared" si="260"/>
        <v>5625</v>
      </c>
      <c r="X465" s="24">
        <f t="shared" si="261"/>
        <v>0</v>
      </c>
      <c r="Y465" s="24">
        <f t="shared" si="262"/>
        <v>5625</v>
      </c>
      <c r="Z465" s="24">
        <f t="shared" si="263"/>
        <v>27260.788</v>
      </c>
      <c r="AA465" s="25" t="str">
        <f t="shared" si="264"/>
        <v>N</v>
      </c>
      <c r="AB465" s="26">
        <f t="shared" si="265"/>
        <v>0.60000000000000031</v>
      </c>
      <c r="AC465" s="27">
        <f t="shared" si="266"/>
        <v>20500</v>
      </c>
      <c r="AD465" s="28">
        <f t="shared" si="267"/>
        <v>100000</v>
      </c>
      <c r="AE465" s="28">
        <f t="shared" si="268"/>
        <v>257500</v>
      </c>
      <c r="AF465" s="28">
        <f t="shared" si="269"/>
        <v>1406.25</v>
      </c>
      <c r="AG465" s="28">
        <f t="shared" si="270"/>
        <v>0</v>
      </c>
      <c r="AH465" s="28">
        <f t="shared" si="271"/>
        <v>1406.25</v>
      </c>
      <c r="AI465" s="28">
        <f t="shared" si="272"/>
        <v>32794.969519999999</v>
      </c>
      <c r="AJ465" s="29" t="str">
        <f t="shared" si="273"/>
        <v>N</v>
      </c>
      <c r="AK465" s="30">
        <f t="shared" si="274"/>
        <v>0</v>
      </c>
      <c r="AL465" s="31">
        <f t="shared" si="275"/>
        <v>20500</v>
      </c>
      <c r="AM465" s="31">
        <f t="shared" si="276"/>
        <v>100000</v>
      </c>
      <c r="AN465" s="31">
        <f t="shared" si="277"/>
        <v>257500</v>
      </c>
      <c r="AO465" s="31">
        <f t="shared" si="278"/>
        <v>0</v>
      </c>
      <c r="AP465" s="31">
        <f t="shared" si="279"/>
        <v>0</v>
      </c>
      <c r="AQ465" s="31">
        <f t="shared" si="280"/>
        <v>0</v>
      </c>
      <c r="AR465" s="31">
        <f t="shared" si="281"/>
        <v>0</v>
      </c>
      <c r="AS465" s="32">
        <f t="shared" si="282"/>
        <v>0</v>
      </c>
      <c r="AT465" s="33">
        <f t="shared" si="283"/>
        <v>20500</v>
      </c>
      <c r="AU465" s="33">
        <f t="shared" si="284"/>
        <v>100000</v>
      </c>
      <c r="AV465" s="33">
        <v>257500</v>
      </c>
      <c r="AW465" s="33">
        <f t="shared" si="285"/>
        <v>0</v>
      </c>
      <c r="AX465" s="33">
        <f t="shared" si="286"/>
        <v>0</v>
      </c>
      <c r="AY465" s="34">
        <f t="shared" si="287"/>
        <v>60055.757519999999</v>
      </c>
    </row>
    <row r="466" spans="1:51" ht="15.75" customHeight="1" x14ac:dyDescent="0.3">
      <c r="A466" s="166" t="s">
        <v>666</v>
      </c>
      <c r="B466" s="99">
        <v>10385.790000000001</v>
      </c>
      <c r="C466" s="99">
        <v>11786.58</v>
      </c>
      <c r="D466" s="99">
        <v>96238.21</v>
      </c>
      <c r="E466" s="99">
        <v>86892.71</v>
      </c>
      <c r="F466" s="129">
        <v>189000</v>
      </c>
      <c r="G466" s="128">
        <v>12500</v>
      </c>
      <c r="H466" s="182">
        <v>46464</v>
      </c>
      <c r="I466" s="182">
        <v>46481</v>
      </c>
      <c r="J466" s="166">
        <v>2.8</v>
      </c>
      <c r="K466" s="166">
        <v>2.5</v>
      </c>
      <c r="L466" s="167" t="s">
        <v>1207</v>
      </c>
      <c r="M466" s="168" t="s">
        <v>1204</v>
      </c>
      <c r="N466" s="169">
        <v>0.01</v>
      </c>
      <c r="O466" s="21">
        <f t="shared" si="252"/>
        <v>0.29999999999999982</v>
      </c>
      <c r="P466" s="21" t="str">
        <f t="shared" si="253"/>
        <v>N</v>
      </c>
      <c r="Q466" s="22">
        <f t="shared" si="254"/>
        <v>22172.370000000003</v>
      </c>
      <c r="R466" s="8" t="str">
        <f t="shared" si="255"/>
        <v>N</v>
      </c>
      <c r="S466" s="23">
        <f t="shared" si="256"/>
        <v>0.59999999999999964</v>
      </c>
      <c r="T466" s="24">
        <f t="shared" si="257"/>
        <v>50000</v>
      </c>
      <c r="U466" s="24">
        <f t="shared" si="258"/>
        <v>200000</v>
      </c>
      <c r="V466" s="24">
        <f t="shared" si="259"/>
        <v>257500</v>
      </c>
      <c r="W466" s="24">
        <f t="shared" si="260"/>
        <v>11197.046850000001</v>
      </c>
      <c r="X466" s="24">
        <f t="shared" si="261"/>
        <v>0</v>
      </c>
      <c r="Y466" s="24">
        <f t="shared" si="262"/>
        <v>11197.046850000001</v>
      </c>
      <c r="Z466" s="24">
        <f t="shared" si="263"/>
        <v>11197.046850000001</v>
      </c>
      <c r="AA466" s="25" t="str">
        <f t="shared" si="264"/>
        <v>N</v>
      </c>
      <c r="AB466" s="26">
        <f t="shared" si="265"/>
        <v>0</v>
      </c>
      <c r="AC466" s="27">
        <f t="shared" si="266"/>
        <v>50000</v>
      </c>
      <c r="AD466" s="28">
        <f t="shared" si="267"/>
        <v>200000</v>
      </c>
      <c r="AE466" s="28">
        <f t="shared" si="268"/>
        <v>257500</v>
      </c>
      <c r="AF466" s="28">
        <f t="shared" si="269"/>
        <v>0</v>
      </c>
      <c r="AG466" s="28">
        <f t="shared" si="270"/>
        <v>0</v>
      </c>
      <c r="AH466" s="28">
        <f t="shared" si="271"/>
        <v>0</v>
      </c>
      <c r="AI466" s="28">
        <f t="shared" si="272"/>
        <v>0</v>
      </c>
      <c r="AJ466" s="29" t="str">
        <f t="shared" si="273"/>
        <v>N</v>
      </c>
      <c r="AK466" s="30">
        <f t="shared" si="274"/>
        <v>0</v>
      </c>
      <c r="AL466" s="31">
        <f t="shared" si="275"/>
        <v>50000</v>
      </c>
      <c r="AM466" s="31">
        <f t="shared" si="276"/>
        <v>200000</v>
      </c>
      <c r="AN466" s="31">
        <f t="shared" si="277"/>
        <v>257500</v>
      </c>
      <c r="AO466" s="31">
        <f t="shared" si="278"/>
        <v>0</v>
      </c>
      <c r="AP466" s="31">
        <f t="shared" si="279"/>
        <v>0</v>
      </c>
      <c r="AQ466" s="31">
        <f t="shared" si="280"/>
        <v>0</v>
      </c>
      <c r="AR466" s="31">
        <f t="shared" si="281"/>
        <v>0</v>
      </c>
      <c r="AS466" s="32">
        <f t="shared" si="282"/>
        <v>0</v>
      </c>
      <c r="AT466" s="33">
        <f t="shared" si="283"/>
        <v>50000</v>
      </c>
      <c r="AU466" s="33">
        <f t="shared" si="284"/>
        <v>200000</v>
      </c>
      <c r="AV466" s="33">
        <v>257500</v>
      </c>
      <c r="AW466" s="33">
        <f t="shared" si="285"/>
        <v>0</v>
      </c>
      <c r="AX466" s="33">
        <f t="shared" si="286"/>
        <v>0</v>
      </c>
      <c r="AY466" s="34">
        <f t="shared" si="287"/>
        <v>11197.046850000001</v>
      </c>
    </row>
    <row r="467" spans="1:51" ht="15.75" customHeight="1" x14ac:dyDescent="0.3">
      <c r="A467" s="166" t="s">
        <v>667</v>
      </c>
      <c r="B467" s="99">
        <v>17600.93</v>
      </c>
      <c r="C467" s="99">
        <v>7340.88</v>
      </c>
      <c r="D467" s="99">
        <v>47246.59</v>
      </c>
      <c r="E467" s="99">
        <v>43128.53</v>
      </c>
      <c r="F467" s="129">
        <v>175000</v>
      </c>
      <c r="G467" s="128">
        <v>0</v>
      </c>
      <c r="H467" s="182">
        <v>46338</v>
      </c>
      <c r="I467" s="182">
        <v>46408</v>
      </c>
      <c r="J467" s="166">
        <v>3.8</v>
      </c>
      <c r="K467" s="166">
        <v>1.1000000000000001</v>
      </c>
      <c r="L467" s="167" t="s">
        <v>1207</v>
      </c>
      <c r="M467" s="168" t="s">
        <v>1205</v>
      </c>
      <c r="N467" s="169">
        <v>0.02</v>
      </c>
      <c r="O467" s="21">
        <f t="shared" si="252"/>
        <v>2.6999999999999997</v>
      </c>
      <c r="P467" s="21" t="str">
        <f t="shared" si="253"/>
        <v>N</v>
      </c>
      <c r="Q467" s="22">
        <f t="shared" si="254"/>
        <v>24941.81</v>
      </c>
      <c r="R467" s="8" t="str">
        <f t="shared" si="255"/>
        <v>N</v>
      </c>
      <c r="S467" s="23">
        <f t="shared" si="256"/>
        <v>2.6999999999999997</v>
      </c>
      <c r="T467" s="24">
        <f t="shared" si="257"/>
        <v>50000</v>
      </c>
      <c r="U467" s="24">
        <f t="shared" si="258"/>
        <v>200000</v>
      </c>
      <c r="V467" s="24">
        <f t="shared" si="259"/>
        <v>257500</v>
      </c>
      <c r="W467" s="24">
        <f t="shared" si="260"/>
        <v>25440.646200000003</v>
      </c>
      <c r="X467" s="24">
        <f t="shared" si="261"/>
        <v>0</v>
      </c>
      <c r="Y467" s="24">
        <f t="shared" si="262"/>
        <v>25440.646200000003</v>
      </c>
      <c r="Z467" s="24">
        <f t="shared" si="263"/>
        <v>0</v>
      </c>
      <c r="AA467" s="25" t="str">
        <f t="shared" si="264"/>
        <v>N</v>
      </c>
      <c r="AB467" s="26">
        <f t="shared" si="265"/>
        <v>1.6999999999999997</v>
      </c>
      <c r="AC467" s="27">
        <f t="shared" si="266"/>
        <v>50000</v>
      </c>
      <c r="AD467" s="28">
        <f t="shared" si="267"/>
        <v>200000</v>
      </c>
      <c r="AE467" s="28">
        <f t="shared" si="268"/>
        <v>257500</v>
      </c>
      <c r="AF467" s="28">
        <f t="shared" si="269"/>
        <v>25949.459124000005</v>
      </c>
      <c r="AG467" s="28">
        <f t="shared" si="270"/>
        <v>0</v>
      </c>
      <c r="AH467" s="28">
        <f t="shared" si="271"/>
        <v>25949.459124000005</v>
      </c>
      <c r="AI467" s="28">
        <f t="shared" si="272"/>
        <v>0</v>
      </c>
      <c r="AJ467" s="29" t="str">
        <f t="shared" si="273"/>
        <v>N</v>
      </c>
      <c r="AK467" s="30">
        <f t="shared" si="274"/>
        <v>0.69999999999999973</v>
      </c>
      <c r="AL467" s="31">
        <f t="shared" si="275"/>
        <v>50000</v>
      </c>
      <c r="AM467" s="31">
        <f t="shared" si="276"/>
        <v>200000</v>
      </c>
      <c r="AN467" s="31">
        <f t="shared" si="277"/>
        <v>257500</v>
      </c>
      <c r="AO467" s="31">
        <f t="shared" si="278"/>
        <v>26468.448306480004</v>
      </c>
      <c r="AP467" s="31">
        <f t="shared" si="279"/>
        <v>0</v>
      </c>
      <c r="AQ467" s="31">
        <f t="shared" si="280"/>
        <v>26468.448306480004</v>
      </c>
      <c r="AR467" s="31">
        <f t="shared" si="281"/>
        <v>0</v>
      </c>
      <c r="AS467" s="32">
        <f t="shared" si="282"/>
        <v>0</v>
      </c>
      <c r="AT467" s="33">
        <f t="shared" si="283"/>
        <v>50000</v>
      </c>
      <c r="AU467" s="33">
        <f t="shared" si="284"/>
        <v>200000</v>
      </c>
      <c r="AV467" s="33">
        <v>257500</v>
      </c>
      <c r="AW467" s="33">
        <f t="shared" si="285"/>
        <v>0</v>
      </c>
      <c r="AX467" s="33">
        <f t="shared" si="286"/>
        <v>0</v>
      </c>
      <c r="AY467" s="34">
        <f t="shared" si="287"/>
        <v>0</v>
      </c>
    </row>
    <row r="468" spans="1:51" ht="15.75" customHeight="1" x14ac:dyDescent="0.3">
      <c r="A468" s="166" t="s">
        <v>668</v>
      </c>
      <c r="B468" s="99">
        <v>6560.74</v>
      </c>
      <c r="C468" s="99">
        <v>13828.47</v>
      </c>
      <c r="D468" s="99">
        <v>93941.93</v>
      </c>
      <c r="E468" s="99">
        <v>86883.91</v>
      </c>
      <c r="F468" s="129">
        <v>65000</v>
      </c>
      <c r="G468" s="128">
        <v>12500</v>
      </c>
      <c r="H468" s="182">
        <v>46211</v>
      </c>
      <c r="I468" s="182">
        <v>46281</v>
      </c>
      <c r="J468" s="166">
        <v>1.7</v>
      </c>
      <c r="K468" s="166">
        <v>0.4</v>
      </c>
      <c r="L468" s="167" t="s">
        <v>1207</v>
      </c>
      <c r="M468" s="168" t="s">
        <v>1204</v>
      </c>
      <c r="N468" s="169">
        <v>0</v>
      </c>
      <c r="O468" s="21">
        <f t="shared" si="252"/>
        <v>1.2999999999999998</v>
      </c>
      <c r="P468" s="21" t="str">
        <f t="shared" si="253"/>
        <v>N</v>
      </c>
      <c r="Q468" s="22">
        <f t="shared" si="254"/>
        <v>20389.21</v>
      </c>
      <c r="R468" s="8" t="str">
        <f t="shared" si="255"/>
        <v>N</v>
      </c>
      <c r="S468" s="23">
        <f t="shared" si="256"/>
        <v>2.5999999999999996</v>
      </c>
      <c r="T468" s="24">
        <f t="shared" si="257"/>
        <v>50000</v>
      </c>
      <c r="U468" s="24">
        <f t="shared" si="258"/>
        <v>200000</v>
      </c>
      <c r="V468" s="24">
        <f t="shared" si="259"/>
        <v>257500</v>
      </c>
      <c r="W468" s="24">
        <f t="shared" si="260"/>
        <v>10194.605</v>
      </c>
      <c r="X468" s="24">
        <f t="shared" si="261"/>
        <v>0</v>
      </c>
      <c r="Y468" s="24">
        <f t="shared" si="262"/>
        <v>10194.605</v>
      </c>
      <c r="Z468" s="24">
        <f t="shared" si="263"/>
        <v>10194.605</v>
      </c>
      <c r="AA468" s="25" t="str">
        <f t="shared" si="264"/>
        <v>N</v>
      </c>
      <c r="AB468" s="26">
        <f t="shared" si="265"/>
        <v>1.5999999999999996</v>
      </c>
      <c r="AC468" s="27">
        <f t="shared" si="266"/>
        <v>50000</v>
      </c>
      <c r="AD468" s="28">
        <f t="shared" si="267"/>
        <v>200000</v>
      </c>
      <c r="AE468" s="28">
        <f t="shared" si="268"/>
        <v>257500</v>
      </c>
      <c r="AF468" s="28">
        <f t="shared" si="269"/>
        <v>10194.605</v>
      </c>
      <c r="AG468" s="28">
        <f t="shared" si="270"/>
        <v>0</v>
      </c>
      <c r="AH468" s="28">
        <f t="shared" si="271"/>
        <v>10194.605</v>
      </c>
      <c r="AI468" s="28">
        <f t="shared" si="272"/>
        <v>10194.605</v>
      </c>
      <c r="AJ468" s="29" t="str">
        <f t="shared" si="273"/>
        <v>N</v>
      </c>
      <c r="AK468" s="30">
        <f t="shared" si="274"/>
        <v>0.59999999999999964</v>
      </c>
      <c r="AL468" s="31">
        <f t="shared" si="275"/>
        <v>50000</v>
      </c>
      <c r="AM468" s="31">
        <f t="shared" si="276"/>
        <v>200000</v>
      </c>
      <c r="AN468" s="31">
        <f t="shared" si="277"/>
        <v>257500</v>
      </c>
      <c r="AO468" s="31">
        <f t="shared" si="278"/>
        <v>10194.605</v>
      </c>
      <c r="AP468" s="31">
        <f t="shared" si="279"/>
        <v>0</v>
      </c>
      <c r="AQ468" s="31">
        <f t="shared" si="280"/>
        <v>10194.605</v>
      </c>
      <c r="AR468" s="31">
        <f t="shared" si="281"/>
        <v>10194.605</v>
      </c>
      <c r="AS468" s="32">
        <f t="shared" si="282"/>
        <v>0</v>
      </c>
      <c r="AT468" s="33">
        <f t="shared" si="283"/>
        <v>50000</v>
      </c>
      <c r="AU468" s="33">
        <f t="shared" si="284"/>
        <v>200000</v>
      </c>
      <c r="AV468" s="33">
        <v>257500</v>
      </c>
      <c r="AW468" s="33">
        <f t="shared" si="285"/>
        <v>0</v>
      </c>
      <c r="AX468" s="33">
        <f t="shared" si="286"/>
        <v>0</v>
      </c>
      <c r="AY468" s="34">
        <f t="shared" si="287"/>
        <v>30583.814999999999</v>
      </c>
    </row>
    <row r="469" spans="1:51" ht="15.75" customHeight="1" x14ac:dyDescent="0.3">
      <c r="A469" s="166" t="s">
        <v>669</v>
      </c>
      <c r="B469" s="99">
        <v>9082.1299999999992</v>
      </c>
      <c r="C469" s="99">
        <v>24861.599999999999</v>
      </c>
      <c r="D469" s="99">
        <v>89953.71</v>
      </c>
      <c r="E469" s="99">
        <v>86383.88</v>
      </c>
      <c r="F469" s="129">
        <v>35000</v>
      </c>
      <c r="G469" s="128">
        <v>0</v>
      </c>
      <c r="H469" s="182">
        <v>46489</v>
      </c>
      <c r="I469" s="182">
        <v>46510</v>
      </c>
      <c r="J469" s="166">
        <v>3.7</v>
      </c>
      <c r="K469" s="166">
        <v>0.3</v>
      </c>
      <c r="L469" s="167" t="s">
        <v>1207</v>
      </c>
      <c r="M469" s="168" t="s">
        <v>1205</v>
      </c>
      <c r="N469" s="169">
        <v>0</v>
      </c>
      <c r="O469" s="21">
        <f t="shared" si="252"/>
        <v>3.4000000000000004</v>
      </c>
      <c r="P469" s="21" t="str">
        <f t="shared" si="253"/>
        <v>N</v>
      </c>
      <c r="Q469" s="22">
        <f t="shared" si="254"/>
        <v>33943.729999999996</v>
      </c>
      <c r="R469" s="8" t="str">
        <f t="shared" si="255"/>
        <v>N</v>
      </c>
      <c r="S469" s="23">
        <f t="shared" si="256"/>
        <v>3.4000000000000004</v>
      </c>
      <c r="T469" s="24">
        <f t="shared" si="257"/>
        <v>50000</v>
      </c>
      <c r="U469" s="24">
        <f t="shared" si="258"/>
        <v>200000</v>
      </c>
      <c r="V469" s="24">
        <f t="shared" si="259"/>
        <v>257500</v>
      </c>
      <c r="W469" s="24">
        <f t="shared" si="260"/>
        <v>33943.729999999996</v>
      </c>
      <c r="X469" s="24">
        <f t="shared" si="261"/>
        <v>0</v>
      </c>
      <c r="Y469" s="24">
        <f t="shared" si="262"/>
        <v>33943.729999999996</v>
      </c>
      <c r="Z469" s="24">
        <f t="shared" si="263"/>
        <v>0</v>
      </c>
      <c r="AA469" s="25" t="str">
        <f t="shared" si="264"/>
        <v>N</v>
      </c>
      <c r="AB469" s="26">
        <f t="shared" si="265"/>
        <v>2.4000000000000004</v>
      </c>
      <c r="AC469" s="27">
        <f t="shared" si="266"/>
        <v>50000</v>
      </c>
      <c r="AD469" s="28">
        <f t="shared" si="267"/>
        <v>200000</v>
      </c>
      <c r="AE469" s="28">
        <f t="shared" si="268"/>
        <v>257500</v>
      </c>
      <c r="AF469" s="28">
        <f t="shared" si="269"/>
        <v>33943.729999999996</v>
      </c>
      <c r="AG469" s="28">
        <f t="shared" si="270"/>
        <v>0</v>
      </c>
      <c r="AH469" s="28">
        <f t="shared" si="271"/>
        <v>33943.729999999996</v>
      </c>
      <c r="AI469" s="28">
        <f t="shared" si="272"/>
        <v>0</v>
      </c>
      <c r="AJ469" s="29" t="str">
        <f t="shared" si="273"/>
        <v>N</v>
      </c>
      <c r="AK469" s="30">
        <f t="shared" si="274"/>
        <v>1.4000000000000004</v>
      </c>
      <c r="AL469" s="31">
        <f t="shared" si="275"/>
        <v>50000</v>
      </c>
      <c r="AM469" s="31">
        <f t="shared" si="276"/>
        <v>200000</v>
      </c>
      <c r="AN469" s="31">
        <f t="shared" si="277"/>
        <v>257500</v>
      </c>
      <c r="AO469" s="31">
        <f t="shared" si="278"/>
        <v>33943.729999999996</v>
      </c>
      <c r="AP469" s="31">
        <f t="shared" si="279"/>
        <v>0</v>
      </c>
      <c r="AQ469" s="31">
        <f t="shared" si="280"/>
        <v>33943.729999999996</v>
      </c>
      <c r="AR469" s="31">
        <f t="shared" si="281"/>
        <v>0</v>
      </c>
      <c r="AS469" s="32">
        <f t="shared" si="282"/>
        <v>0.40000000000000036</v>
      </c>
      <c r="AT469" s="33">
        <f t="shared" si="283"/>
        <v>50000</v>
      </c>
      <c r="AU469" s="33">
        <f t="shared" si="284"/>
        <v>200000</v>
      </c>
      <c r="AV469" s="33">
        <v>257500</v>
      </c>
      <c r="AW469" s="33">
        <f t="shared" si="285"/>
        <v>8215.1000000000058</v>
      </c>
      <c r="AX469" s="33">
        <f t="shared" si="286"/>
        <v>25728.62999999999</v>
      </c>
      <c r="AY469" s="34">
        <f t="shared" si="287"/>
        <v>25728.62999999999</v>
      </c>
    </row>
    <row r="470" spans="1:51" ht="15.75" customHeight="1" x14ac:dyDescent="0.3">
      <c r="A470" s="166" t="s">
        <v>670</v>
      </c>
      <c r="B470" s="99">
        <v>18297.34</v>
      </c>
      <c r="C470" s="99">
        <v>33410.769999999997</v>
      </c>
      <c r="D470" s="99">
        <v>90990.36</v>
      </c>
      <c r="E470" s="99">
        <v>79274.67</v>
      </c>
      <c r="F470" s="129">
        <v>88000</v>
      </c>
      <c r="G470" s="128">
        <v>24444</v>
      </c>
      <c r="H470" s="182">
        <v>46475</v>
      </c>
      <c r="I470" s="182">
        <v>46492</v>
      </c>
      <c r="J470" s="166">
        <v>4.0999999999999996</v>
      </c>
      <c r="K470" s="166">
        <v>2.8</v>
      </c>
      <c r="L470" s="167" t="s">
        <v>1206</v>
      </c>
      <c r="M470" s="168" t="s">
        <v>1204</v>
      </c>
      <c r="N470" s="169">
        <v>0</v>
      </c>
      <c r="O470" s="21">
        <f t="shared" si="252"/>
        <v>1.2999999999999998</v>
      </c>
      <c r="P470" s="21" t="str">
        <f t="shared" si="253"/>
        <v>N</v>
      </c>
      <c r="Q470" s="22">
        <f t="shared" si="254"/>
        <v>51708.11</v>
      </c>
      <c r="R470" s="8" t="str">
        <f t="shared" si="255"/>
        <v>N</v>
      </c>
      <c r="S470" s="23">
        <f t="shared" si="256"/>
        <v>2.5999999999999996</v>
      </c>
      <c r="T470" s="24">
        <f t="shared" si="257"/>
        <v>20500</v>
      </c>
      <c r="U470" s="24">
        <f t="shared" si="258"/>
        <v>100000</v>
      </c>
      <c r="V470" s="24">
        <f t="shared" si="259"/>
        <v>257500</v>
      </c>
      <c r="W470" s="24">
        <f t="shared" si="260"/>
        <v>4504.82</v>
      </c>
      <c r="X470" s="24">
        <f t="shared" si="261"/>
        <v>0</v>
      </c>
      <c r="Y470" s="24">
        <f t="shared" si="262"/>
        <v>4504.82</v>
      </c>
      <c r="Z470" s="24">
        <f t="shared" si="263"/>
        <v>47203.29</v>
      </c>
      <c r="AA470" s="25" t="str">
        <f t="shared" si="264"/>
        <v>N</v>
      </c>
      <c r="AB470" s="26">
        <f t="shared" si="265"/>
        <v>1.5999999999999996</v>
      </c>
      <c r="AC470" s="27">
        <f t="shared" si="266"/>
        <v>20500</v>
      </c>
      <c r="AD470" s="28">
        <f t="shared" si="267"/>
        <v>100000</v>
      </c>
      <c r="AE470" s="28">
        <f t="shared" si="268"/>
        <v>257500</v>
      </c>
      <c r="AF470" s="28">
        <f t="shared" si="269"/>
        <v>2252.41</v>
      </c>
      <c r="AG470" s="28">
        <f t="shared" si="270"/>
        <v>0</v>
      </c>
      <c r="AH470" s="28">
        <f t="shared" si="271"/>
        <v>2252.41</v>
      </c>
      <c r="AI470" s="28">
        <f t="shared" si="272"/>
        <v>49455.7</v>
      </c>
      <c r="AJ470" s="29" t="str">
        <f t="shared" si="273"/>
        <v>N</v>
      </c>
      <c r="AK470" s="30">
        <f t="shared" si="274"/>
        <v>0.59999999999999964</v>
      </c>
      <c r="AL470" s="31">
        <f t="shared" si="275"/>
        <v>20500</v>
      </c>
      <c r="AM470" s="31">
        <f t="shared" si="276"/>
        <v>100000</v>
      </c>
      <c r="AN470" s="31">
        <f t="shared" si="277"/>
        <v>257500</v>
      </c>
      <c r="AO470" s="31">
        <f t="shared" si="278"/>
        <v>2252.41</v>
      </c>
      <c r="AP470" s="31">
        <f t="shared" si="279"/>
        <v>0</v>
      </c>
      <c r="AQ470" s="31">
        <f t="shared" si="280"/>
        <v>2252.41</v>
      </c>
      <c r="AR470" s="31">
        <f t="shared" si="281"/>
        <v>49455.7</v>
      </c>
      <c r="AS470" s="32">
        <f t="shared" si="282"/>
        <v>0</v>
      </c>
      <c r="AT470" s="33">
        <f t="shared" si="283"/>
        <v>20500</v>
      </c>
      <c r="AU470" s="33">
        <f t="shared" si="284"/>
        <v>100000</v>
      </c>
      <c r="AV470" s="33">
        <v>257500</v>
      </c>
      <c r="AW470" s="33">
        <f t="shared" si="285"/>
        <v>0</v>
      </c>
      <c r="AX470" s="33">
        <f t="shared" si="286"/>
        <v>0</v>
      </c>
      <c r="AY470" s="34">
        <f t="shared" si="287"/>
        <v>146114.69</v>
      </c>
    </row>
    <row r="471" spans="1:51" ht="15.75" customHeight="1" x14ac:dyDescent="0.3">
      <c r="A471" s="166" t="s">
        <v>671</v>
      </c>
      <c r="B471" s="99">
        <v>13564.04</v>
      </c>
      <c r="C471" s="99">
        <v>4678.3900000000003</v>
      </c>
      <c r="D471" s="99">
        <v>57065.06</v>
      </c>
      <c r="E471" s="99">
        <v>52687.38</v>
      </c>
      <c r="F471" s="129">
        <v>72000</v>
      </c>
      <c r="G471" s="128">
        <v>0</v>
      </c>
      <c r="H471" s="182">
        <v>46243</v>
      </c>
      <c r="I471" s="182">
        <v>46288</v>
      </c>
      <c r="J471" s="166">
        <v>4.9000000000000004</v>
      </c>
      <c r="K471" s="166">
        <v>2.2999999999999998</v>
      </c>
      <c r="L471" s="167" t="s">
        <v>1206</v>
      </c>
      <c r="M471" s="168" t="s">
        <v>1204</v>
      </c>
      <c r="N471" s="169">
        <v>0.01</v>
      </c>
      <c r="O471" s="21">
        <f t="shared" si="252"/>
        <v>2.6000000000000005</v>
      </c>
      <c r="P471" s="21" t="str">
        <f t="shared" si="253"/>
        <v>N</v>
      </c>
      <c r="Q471" s="22">
        <f t="shared" si="254"/>
        <v>18242.43</v>
      </c>
      <c r="R471" s="8" t="str">
        <f t="shared" si="255"/>
        <v>N</v>
      </c>
      <c r="S471" s="23">
        <f t="shared" si="256"/>
        <v>5.2000000000000011</v>
      </c>
      <c r="T471" s="24">
        <f t="shared" si="257"/>
        <v>20500</v>
      </c>
      <c r="U471" s="24">
        <f t="shared" si="258"/>
        <v>100000</v>
      </c>
      <c r="V471" s="24">
        <f t="shared" si="259"/>
        <v>257500</v>
      </c>
      <c r="W471" s="24">
        <f t="shared" si="260"/>
        <v>9212.4271499999995</v>
      </c>
      <c r="X471" s="24">
        <f t="shared" si="261"/>
        <v>0</v>
      </c>
      <c r="Y471" s="24">
        <f t="shared" si="262"/>
        <v>9212.4271499999995</v>
      </c>
      <c r="Z471" s="24">
        <f t="shared" si="263"/>
        <v>9212.4271499999995</v>
      </c>
      <c r="AA471" s="25" t="str">
        <f t="shared" si="264"/>
        <v>N</v>
      </c>
      <c r="AB471" s="26">
        <f t="shared" si="265"/>
        <v>4.2000000000000011</v>
      </c>
      <c r="AC471" s="27">
        <f t="shared" si="266"/>
        <v>20500</v>
      </c>
      <c r="AD471" s="28">
        <f t="shared" si="267"/>
        <v>100000</v>
      </c>
      <c r="AE471" s="28">
        <f t="shared" si="268"/>
        <v>257500</v>
      </c>
      <c r="AF471" s="28">
        <f t="shared" si="269"/>
        <v>9304.5514215000003</v>
      </c>
      <c r="AG471" s="28">
        <f t="shared" si="270"/>
        <v>0</v>
      </c>
      <c r="AH471" s="28">
        <f t="shared" si="271"/>
        <v>9304.5514215000003</v>
      </c>
      <c r="AI471" s="28">
        <f t="shared" si="272"/>
        <v>9304.5514215000003</v>
      </c>
      <c r="AJ471" s="29" t="str">
        <f t="shared" si="273"/>
        <v>N</v>
      </c>
      <c r="AK471" s="30">
        <f t="shared" si="274"/>
        <v>3.2000000000000011</v>
      </c>
      <c r="AL471" s="31">
        <f t="shared" si="275"/>
        <v>20500</v>
      </c>
      <c r="AM471" s="31">
        <f t="shared" si="276"/>
        <v>100000</v>
      </c>
      <c r="AN471" s="31">
        <f t="shared" si="277"/>
        <v>257500</v>
      </c>
      <c r="AO471" s="31">
        <f t="shared" si="278"/>
        <v>9397.5969357150007</v>
      </c>
      <c r="AP471" s="31">
        <f t="shared" si="279"/>
        <v>0</v>
      </c>
      <c r="AQ471" s="31">
        <f t="shared" si="280"/>
        <v>9397.5969357150007</v>
      </c>
      <c r="AR471" s="31">
        <f t="shared" si="281"/>
        <v>9397.5969357150007</v>
      </c>
      <c r="AS471" s="32">
        <f t="shared" si="282"/>
        <v>2.2000000000000011</v>
      </c>
      <c r="AT471" s="33">
        <f t="shared" si="283"/>
        <v>20500</v>
      </c>
      <c r="AU471" s="33">
        <f t="shared" si="284"/>
        <v>100000</v>
      </c>
      <c r="AV471" s="33">
        <v>257500</v>
      </c>
      <c r="AW471" s="33">
        <f t="shared" si="285"/>
        <v>7510.1822463924991</v>
      </c>
      <c r="AX471" s="33">
        <f t="shared" si="286"/>
        <v>11472.963563751804</v>
      </c>
      <c r="AY471" s="34">
        <f t="shared" si="287"/>
        <v>39387.539070966799</v>
      </c>
    </row>
    <row r="472" spans="1:51" ht="15.75" customHeight="1" x14ac:dyDescent="0.3">
      <c r="A472" s="166" t="s">
        <v>672</v>
      </c>
      <c r="B472" s="99">
        <v>8687.82</v>
      </c>
      <c r="C472" s="99">
        <v>5509.66</v>
      </c>
      <c r="D472" s="99">
        <v>38324.29</v>
      </c>
      <c r="E472" s="99">
        <v>38285.589999999997</v>
      </c>
      <c r="F472" s="129">
        <v>66000</v>
      </c>
      <c r="G472" s="128">
        <v>12500</v>
      </c>
      <c r="H472" s="182">
        <v>46520</v>
      </c>
      <c r="I472" s="182">
        <v>46573</v>
      </c>
      <c r="J472" s="166">
        <v>2.4</v>
      </c>
      <c r="K472" s="166">
        <v>1.8</v>
      </c>
      <c r="L472" s="167" t="s">
        <v>1206</v>
      </c>
      <c r="M472" s="168" t="s">
        <v>1205</v>
      </c>
      <c r="N472" s="169">
        <v>0.03</v>
      </c>
      <c r="O472" s="21">
        <f t="shared" si="252"/>
        <v>0.59999999999999987</v>
      </c>
      <c r="P472" s="21" t="str">
        <f t="shared" si="253"/>
        <v>N</v>
      </c>
      <c r="Q472" s="22">
        <f t="shared" si="254"/>
        <v>14197.48</v>
      </c>
      <c r="R472" s="8" t="str">
        <f t="shared" si="255"/>
        <v>N</v>
      </c>
      <c r="S472" s="23">
        <f t="shared" si="256"/>
        <v>0.59999999999999987</v>
      </c>
      <c r="T472" s="24">
        <f t="shared" si="257"/>
        <v>20500</v>
      </c>
      <c r="U472" s="24">
        <f t="shared" si="258"/>
        <v>100000</v>
      </c>
      <c r="V472" s="24">
        <f t="shared" si="259"/>
        <v>257500</v>
      </c>
      <c r="W472" s="24">
        <f t="shared" si="260"/>
        <v>14623.404399999999</v>
      </c>
      <c r="X472" s="24">
        <f t="shared" si="261"/>
        <v>0</v>
      </c>
      <c r="Y472" s="24">
        <f t="shared" si="262"/>
        <v>14623.404399999999</v>
      </c>
      <c r="Z472" s="24">
        <f t="shared" si="263"/>
        <v>0</v>
      </c>
      <c r="AA472" s="25" t="str">
        <f t="shared" si="264"/>
        <v>N</v>
      </c>
      <c r="AB472" s="26">
        <f t="shared" si="265"/>
        <v>0</v>
      </c>
      <c r="AC472" s="27">
        <f t="shared" si="266"/>
        <v>20500</v>
      </c>
      <c r="AD472" s="28">
        <f t="shared" si="267"/>
        <v>100000</v>
      </c>
      <c r="AE472" s="28">
        <f t="shared" si="268"/>
        <v>257500</v>
      </c>
      <c r="AF472" s="28">
        <f t="shared" si="269"/>
        <v>0</v>
      </c>
      <c r="AG472" s="28">
        <f t="shared" si="270"/>
        <v>0</v>
      </c>
      <c r="AH472" s="28">
        <f t="shared" si="271"/>
        <v>0</v>
      </c>
      <c r="AI472" s="28">
        <f t="shared" si="272"/>
        <v>0</v>
      </c>
      <c r="AJ472" s="29" t="str">
        <f t="shared" si="273"/>
        <v>N</v>
      </c>
      <c r="AK472" s="30">
        <f t="shared" si="274"/>
        <v>0</v>
      </c>
      <c r="AL472" s="31">
        <f t="shared" si="275"/>
        <v>20500</v>
      </c>
      <c r="AM472" s="31">
        <f t="shared" si="276"/>
        <v>100000</v>
      </c>
      <c r="AN472" s="31">
        <f t="shared" si="277"/>
        <v>257500</v>
      </c>
      <c r="AO472" s="31">
        <f t="shared" si="278"/>
        <v>0</v>
      </c>
      <c r="AP472" s="31">
        <f t="shared" si="279"/>
        <v>0</v>
      </c>
      <c r="AQ472" s="31">
        <f t="shared" si="280"/>
        <v>0</v>
      </c>
      <c r="AR472" s="31">
        <f t="shared" si="281"/>
        <v>0</v>
      </c>
      <c r="AS472" s="32">
        <f t="shared" si="282"/>
        <v>0</v>
      </c>
      <c r="AT472" s="33">
        <f t="shared" si="283"/>
        <v>20500</v>
      </c>
      <c r="AU472" s="33">
        <f t="shared" si="284"/>
        <v>100000</v>
      </c>
      <c r="AV472" s="33">
        <v>257500</v>
      </c>
      <c r="AW472" s="33">
        <f t="shared" si="285"/>
        <v>0</v>
      </c>
      <c r="AX472" s="33">
        <f t="shared" si="286"/>
        <v>0</v>
      </c>
      <c r="AY472" s="34">
        <f t="shared" si="287"/>
        <v>0</v>
      </c>
    </row>
    <row r="473" spans="1:51" ht="15.75" customHeight="1" x14ac:dyDescent="0.3">
      <c r="A473" s="166" t="s">
        <v>673</v>
      </c>
      <c r="B473" s="99">
        <v>7238.25</v>
      </c>
      <c r="C473" s="99">
        <v>3224.64</v>
      </c>
      <c r="D473" s="99">
        <v>62930.93</v>
      </c>
      <c r="E473" s="99">
        <v>48410.15</v>
      </c>
      <c r="F473" s="129">
        <v>190000</v>
      </c>
      <c r="G473" s="128">
        <v>0</v>
      </c>
      <c r="H473" s="182">
        <v>46422</v>
      </c>
      <c r="I473" s="182">
        <v>46496</v>
      </c>
      <c r="J473" s="166">
        <v>2.6</v>
      </c>
      <c r="K473" s="166">
        <v>0.5</v>
      </c>
      <c r="L473" s="167" t="s">
        <v>1206</v>
      </c>
      <c r="M473" s="168" t="s">
        <v>1204</v>
      </c>
      <c r="N473" s="169">
        <v>2.7E-2</v>
      </c>
      <c r="O473" s="21">
        <f t="shared" si="252"/>
        <v>2.1</v>
      </c>
      <c r="P473" s="21" t="str">
        <f t="shared" si="253"/>
        <v>N</v>
      </c>
      <c r="Q473" s="22">
        <f t="shared" si="254"/>
        <v>10462.89</v>
      </c>
      <c r="R473" s="8" t="str">
        <f t="shared" si="255"/>
        <v>N</v>
      </c>
      <c r="S473" s="23">
        <f t="shared" si="256"/>
        <v>4.2</v>
      </c>
      <c r="T473" s="24">
        <f t="shared" si="257"/>
        <v>20500</v>
      </c>
      <c r="U473" s="24">
        <f t="shared" si="258"/>
        <v>100000</v>
      </c>
      <c r="V473" s="24">
        <f t="shared" si="259"/>
        <v>257500</v>
      </c>
      <c r="W473" s="24">
        <f t="shared" si="260"/>
        <v>5372.6940149999991</v>
      </c>
      <c r="X473" s="24">
        <f t="shared" si="261"/>
        <v>0</v>
      </c>
      <c r="Y473" s="24">
        <f t="shared" si="262"/>
        <v>5372.6940149999991</v>
      </c>
      <c r="Z473" s="24">
        <f t="shared" si="263"/>
        <v>5372.6940149999991</v>
      </c>
      <c r="AA473" s="25" t="str">
        <f t="shared" si="264"/>
        <v>N</v>
      </c>
      <c r="AB473" s="26">
        <f t="shared" si="265"/>
        <v>3.2</v>
      </c>
      <c r="AC473" s="27">
        <f t="shared" si="266"/>
        <v>20500</v>
      </c>
      <c r="AD473" s="28">
        <f t="shared" si="267"/>
        <v>100000</v>
      </c>
      <c r="AE473" s="28">
        <f t="shared" si="268"/>
        <v>257500</v>
      </c>
      <c r="AF473" s="28">
        <f t="shared" si="269"/>
        <v>5517.7567534049986</v>
      </c>
      <c r="AG473" s="28">
        <f t="shared" si="270"/>
        <v>0</v>
      </c>
      <c r="AH473" s="28">
        <f t="shared" si="271"/>
        <v>5517.7567534049986</v>
      </c>
      <c r="AI473" s="28">
        <f t="shared" si="272"/>
        <v>5517.7567534049986</v>
      </c>
      <c r="AJ473" s="29" t="str">
        <f t="shared" si="273"/>
        <v>N</v>
      </c>
      <c r="AK473" s="30">
        <f t="shared" si="274"/>
        <v>2.2000000000000002</v>
      </c>
      <c r="AL473" s="31">
        <f t="shared" si="275"/>
        <v>20500</v>
      </c>
      <c r="AM473" s="31">
        <f t="shared" si="276"/>
        <v>100000</v>
      </c>
      <c r="AN473" s="31">
        <f t="shared" si="277"/>
        <v>257500</v>
      </c>
      <c r="AO473" s="31">
        <f t="shared" si="278"/>
        <v>5666.7361857469332</v>
      </c>
      <c r="AP473" s="31">
        <f t="shared" si="279"/>
        <v>0</v>
      </c>
      <c r="AQ473" s="31">
        <f t="shared" si="280"/>
        <v>5666.7361857469332</v>
      </c>
      <c r="AR473" s="31">
        <f t="shared" si="281"/>
        <v>5666.7361857469332</v>
      </c>
      <c r="AS473" s="32">
        <f t="shared" si="282"/>
        <v>1.2000000000000002</v>
      </c>
      <c r="AT473" s="33">
        <f t="shared" si="283"/>
        <v>20500</v>
      </c>
      <c r="AU473" s="33">
        <f t="shared" si="284"/>
        <v>100000</v>
      </c>
      <c r="AV473" s="33">
        <v>257500</v>
      </c>
      <c r="AW473" s="33">
        <f t="shared" si="285"/>
        <v>5819.7380627620996</v>
      </c>
      <c r="AX473" s="33">
        <f t="shared" si="286"/>
        <v>5819.7380627620996</v>
      </c>
      <c r="AY473" s="34">
        <f t="shared" si="287"/>
        <v>22376.925016914029</v>
      </c>
    </row>
    <row r="474" spans="1:51" ht="15.75" customHeight="1" x14ac:dyDescent="0.3">
      <c r="A474" s="166" t="s">
        <v>674</v>
      </c>
      <c r="B474" s="99">
        <v>7755.39</v>
      </c>
      <c r="C474" s="99">
        <v>24833.200000000001</v>
      </c>
      <c r="D474" s="99">
        <v>65062.04</v>
      </c>
      <c r="E474" s="99">
        <v>63546.49</v>
      </c>
      <c r="F474" s="129">
        <v>15000</v>
      </c>
      <c r="G474" s="128">
        <v>12500</v>
      </c>
      <c r="H474" s="182">
        <v>46508</v>
      </c>
      <c r="I474" s="182">
        <v>46524</v>
      </c>
      <c r="J474" s="166">
        <v>4.2</v>
      </c>
      <c r="K474" s="166">
        <v>1.9</v>
      </c>
      <c r="L474" s="167" t="s">
        <v>1207</v>
      </c>
      <c r="M474" s="168" t="s">
        <v>1204</v>
      </c>
      <c r="N474" s="169">
        <v>0.06</v>
      </c>
      <c r="O474" s="21">
        <f t="shared" si="252"/>
        <v>2.3000000000000003</v>
      </c>
      <c r="P474" s="21" t="str">
        <f t="shared" si="253"/>
        <v>N</v>
      </c>
      <c r="Q474" s="22">
        <f t="shared" si="254"/>
        <v>32588.59</v>
      </c>
      <c r="R474" s="8" t="str">
        <f t="shared" si="255"/>
        <v>N</v>
      </c>
      <c r="S474" s="23">
        <f t="shared" si="256"/>
        <v>4.6000000000000005</v>
      </c>
      <c r="T474" s="24">
        <f t="shared" si="257"/>
        <v>50000</v>
      </c>
      <c r="U474" s="24">
        <f t="shared" si="258"/>
        <v>200000</v>
      </c>
      <c r="V474" s="24">
        <f t="shared" si="259"/>
        <v>257500</v>
      </c>
      <c r="W474" s="24">
        <f t="shared" si="260"/>
        <v>17271.952700000002</v>
      </c>
      <c r="X474" s="24">
        <f t="shared" si="261"/>
        <v>0</v>
      </c>
      <c r="Y474" s="24">
        <f t="shared" si="262"/>
        <v>17271.952700000002</v>
      </c>
      <c r="Z474" s="24">
        <f t="shared" si="263"/>
        <v>17271.952700000002</v>
      </c>
      <c r="AA474" s="25" t="str">
        <f t="shared" si="264"/>
        <v>N</v>
      </c>
      <c r="AB474" s="26">
        <f t="shared" si="265"/>
        <v>3.6000000000000005</v>
      </c>
      <c r="AC474" s="27">
        <f t="shared" si="266"/>
        <v>50000</v>
      </c>
      <c r="AD474" s="28">
        <f t="shared" si="267"/>
        <v>200000</v>
      </c>
      <c r="AE474" s="28">
        <f t="shared" si="268"/>
        <v>257500</v>
      </c>
      <c r="AF474" s="28">
        <f t="shared" si="269"/>
        <v>18308.269862000001</v>
      </c>
      <c r="AG474" s="28">
        <f t="shared" si="270"/>
        <v>0</v>
      </c>
      <c r="AH474" s="28">
        <f t="shared" si="271"/>
        <v>18308.269862000001</v>
      </c>
      <c r="AI474" s="28">
        <f t="shared" si="272"/>
        <v>18308.269862000001</v>
      </c>
      <c r="AJ474" s="29" t="str">
        <f t="shared" si="273"/>
        <v>N</v>
      </c>
      <c r="AK474" s="30">
        <f t="shared" si="274"/>
        <v>2.6000000000000005</v>
      </c>
      <c r="AL474" s="31">
        <f t="shared" si="275"/>
        <v>50000</v>
      </c>
      <c r="AM474" s="31">
        <f t="shared" si="276"/>
        <v>200000</v>
      </c>
      <c r="AN474" s="31">
        <f t="shared" si="277"/>
        <v>257500</v>
      </c>
      <c r="AO474" s="31">
        <f t="shared" si="278"/>
        <v>19406.766053720003</v>
      </c>
      <c r="AP474" s="31">
        <f t="shared" si="279"/>
        <v>0</v>
      </c>
      <c r="AQ474" s="31">
        <f t="shared" si="280"/>
        <v>19406.766053720003</v>
      </c>
      <c r="AR474" s="31">
        <f t="shared" si="281"/>
        <v>19406.766053720003</v>
      </c>
      <c r="AS474" s="32">
        <f t="shared" si="282"/>
        <v>1.6000000000000005</v>
      </c>
      <c r="AT474" s="33">
        <f t="shared" si="283"/>
        <v>50000</v>
      </c>
      <c r="AU474" s="33">
        <f t="shared" si="284"/>
        <v>200000</v>
      </c>
      <c r="AV474" s="33">
        <v>257500</v>
      </c>
      <c r="AW474" s="33">
        <f t="shared" si="285"/>
        <v>20571.172016943205</v>
      </c>
      <c r="AX474" s="33">
        <f t="shared" si="286"/>
        <v>20571.172016943205</v>
      </c>
      <c r="AY474" s="34">
        <f t="shared" si="287"/>
        <v>75558.160632663217</v>
      </c>
    </row>
    <row r="475" spans="1:51" ht="15.75" customHeight="1" x14ac:dyDescent="0.3">
      <c r="A475" s="166" t="s">
        <v>675</v>
      </c>
      <c r="B475" s="99">
        <v>5234.5600000000004</v>
      </c>
      <c r="C475" s="99">
        <v>26622.06</v>
      </c>
      <c r="D475" s="99">
        <v>111714.73</v>
      </c>
      <c r="E475" s="99">
        <v>98675.34</v>
      </c>
      <c r="F475" s="129">
        <v>111000</v>
      </c>
      <c r="G475" s="128">
        <v>0</v>
      </c>
      <c r="H475" s="182">
        <v>46214</v>
      </c>
      <c r="I475" s="182">
        <v>46297</v>
      </c>
      <c r="J475" s="166">
        <v>3.8</v>
      </c>
      <c r="K475" s="166">
        <v>1</v>
      </c>
      <c r="L475" s="167" t="s">
        <v>1207</v>
      </c>
      <c r="M475" s="168" t="s">
        <v>1205</v>
      </c>
      <c r="N475" s="169">
        <v>0.01</v>
      </c>
      <c r="O475" s="21">
        <f t="shared" si="252"/>
        <v>2.8</v>
      </c>
      <c r="P475" s="21" t="str">
        <f t="shared" si="253"/>
        <v>N</v>
      </c>
      <c r="Q475" s="22">
        <f t="shared" si="254"/>
        <v>31856.620000000003</v>
      </c>
      <c r="R475" s="8" t="str">
        <f t="shared" si="255"/>
        <v>N</v>
      </c>
      <c r="S475" s="23">
        <f t="shared" si="256"/>
        <v>2.8</v>
      </c>
      <c r="T475" s="24">
        <f t="shared" si="257"/>
        <v>50000</v>
      </c>
      <c r="U475" s="24">
        <f t="shared" si="258"/>
        <v>200000</v>
      </c>
      <c r="V475" s="24">
        <f t="shared" si="259"/>
        <v>257500</v>
      </c>
      <c r="W475" s="24">
        <f t="shared" si="260"/>
        <v>32175.186200000004</v>
      </c>
      <c r="X475" s="24">
        <f t="shared" si="261"/>
        <v>0</v>
      </c>
      <c r="Y475" s="24">
        <f t="shared" si="262"/>
        <v>32175.186200000004</v>
      </c>
      <c r="Z475" s="24">
        <f t="shared" si="263"/>
        <v>0</v>
      </c>
      <c r="AA475" s="25" t="str">
        <f t="shared" si="264"/>
        <v>N</v>
      </c>
      <c r="AB475" s="26">
        <f t="shared" si="265"/>
        <v>1.7999999999999998</v>
      </c>
      <c r="AC475" s="27">
        <f t="shared" si="266"/>
        <v>50000</v>
      </c>
      <c r="AD475" s="28">
        <f t="shared" si="267"/>
        <v>200000</v>
      </c>
      <c r="AE475" s="28">
        <f t="shared" si="268"/>
        <v>257500</v>
      </c>
      <c r="AF475" s="28">
        <f t="shared" si="269"/>
        <v>32496.938062000005</v>
      </c>
      <c r="AG475" s="28">
        <f t="shared" si="270"/>
        <v>0</v>
      </c>
      <c r="AH475" s="28">
        <f t="shared" si="271"/>
        <v>32496.938062000005</v>
      </c>
      <c r="AI475" s="28">
        <f t="shared" si="272"/>
        <v>0</v>
      </c>
      <c r="AJ475" s="29" t="str">
        <f t="shared" si="273"/>
        <v>N</v>
      </c>
      <c r="AK475" s="30">
        <f t="shared" si="274"/>
        <v>0.79999999999999982</v>
      </c>
      <c r="AL475" s="31">
        <f t="shared" si="275"/>
        <v>50000</v>
      </c>
      <c r="AM475" s="31">
        <f t="shared" si="276"/>
        <v>200000</v>
      </c>
      <c r="AN475" s="31">
        <f t="shared" si="277"/>
        <v>257500</v>
      </c>
      <c r="AO475" s="31">
        <f t="shared" si="278"/>
        <v>32821.907442620002</v>
      </c>
      <c r="AP475" s="31">
        <f t="shared" si="279"/>
        <v>0</v>
      </c>
      <c r="AQ475" s="31">
        <f t="shared" si="280"/>
        <v>32821.907442620002</v>
      </c>
      <c r="AR475" s="31">
        <f t="shared" si="281"/>
        <v>0</v>
      </c>
      <c r="AS475" s="32">
        <f t="shared" si="282"/>
        <v>0</v>
      </c>
      <c r="AT475" s="33">
        <f t="shared" si="283"/>
        <v>50000</v>
      </c>
      <c r="AU475" s="33">
        <f t="shared" si="284"/>
        <v>200000</v>
      </c>
      <c r="AV475" s="33">
        <v>257500</v>
      </c>
      <c r="AW475" s="33">
        <f t="shared" si="285"/>
        <v>0</v>
      </c>
      <c r="AX475" s="33">
        <f t="shared" si="286"/>
        <v>0</v>
      </c>
      <c r="AY475" s="34">
        <f t="shared" si="287"/>
        <v>0</v>
      </c>
    </row>
    <row r="476" spans="1:51" ht="15.75" customHeight="1" x14ac:dyDescent="0.3">
      <c r="A476" s="166" t="s">
        <v>676</v>
      </c>
      <c r="B476" s="99">
        <v>15601.99</v>
      </c>
      <c r="C476" s="99">
        <v>34179.25</v>
      </c>
      <c r="D476" s="99">
        <v>112905.18</v>
      </c>
      <c r="E476" s="99">
        <v>107203.58</v>
      </c>
      <c r="F476" s="129">
        <v>100000</v>
      </c>
      <c r="G476" s="128">
        <v>12500</v>
      </c>
      <c r="H476" s="182">
        <v>46430</v>
      </c>
      <c r="I476" s="182">
        <v>46494</v>
      </c>
      <c r="J476" s="166">
        <v>2.2999999999999998</v>
      </c>
      <c r="K476" s="166">
        <v>1.5</v>
      </c>
      <c r="L476" s="167" t="s">
        <v>1207</v>
      </c>
      <c r="M476" s="168" t="s">
        <v>1204</v>
      </c>
      <c r="N476" s="169">
        <v>0.02</v>
      </c>
      <c r="O476" s="21">
        <f t="shared" si="252"/>
        <v>0.79999999999999982</v>
      </c>
      <c r="P476" s="21" t="str">
        <f t="shared" si="253"/>
        <v>N</v>
      </c>
      <c r="Q476" s="22">
        <f t="shared" si="254"/>
        <v>49781.24</v>
      </c>
      <c r="R476" s="8" t="str">
        <f t="shared" si="255"/>
        <v>N</v>
      </c>
      <c r="S476" s="23">
        <f t="shared" si="256"/>
        <v>1.5999999999999996</v>
      </c>
      <c r="T476" s="24">
        <f t="shared" si="257"/>
        <v>50000</v>
      </c>
      <c r="U476" s="24">
        <f t="shared" si="258"/>
        <v>200000</v>
      </c>
      <c r="V476" s="24">
        <f t="shared" si="259"/>
        <v>257500</v>
      </c>
      <c r="W476" s="24">
        <f t="shared" si="260"/>
        <v>25000</v>
      </c>
      <c r="X476" s="24">
        <f t="shared" si="261"/>
        <v>0</v>
      </c>
      <c r="Y476" s="24">
        <f t="shared" si="262"/>
        <v>25000</v>
      </c>
      <c r="Z476" s="24">
        <f t="shared" si="263"/>
        <v>25776.864799999996</v>
      </c>
      <c r="AA476" s="25" t="str">
        <f t="shared" si="264"/>
        <v>N</v>
      </c>
      <c r="AB476" s="26">
        <f t="shared" si="265"/>
        <v>0.59999999999999964</v>
      </c>
      <c r="AC476" s="27">
        <f t="shared" si="266"/>
        <v>50000</v>
      </c>
      <c r="AD476" s="28">
        <f t="shared" si="267"/>
        <v>200000</v>
      </c>
      <c r="AE476" s="28">
        <f t="shared" si="268"/>
        <v>257500</v>
      </c>
      <c r="AF476" s="28">
        <f t="shared" si="269"/>
        <v>25000</v>
      </c>
      <c r="AG476" s="28">
        <f t="shared" si="270"/>
        <v>0</v>
      </c>
      <c r="AH476" s="28">
        <f t="shared" si="271"/>
        <v>25000</v>
      </c>
      <c r="AI476" s="28">
        <f t="shared" si="272"/>
        <v>26792.402095999998</v>
      </c>
      <c r="AJ476" s="29" t="str">
        <f t="shared" si="273"/>
        <v>N</v>
      </c>
      <c r="AK476" s="30">
        <f t="shared" si="274"/>
        <v>0</v>
      </c>
      <c r="AL476" s="31">
        <f t="shared" si="275"/>
        <v>50000</v>
      </c>
      <c r="AM476" s="31">
        <f t="shared" si="276"/>
        <v>200000</v>
      </c>
      <c r="AN476" s="31">
        <f t="shared" si="277"/>
        <v>257500</v>
      </c>
      <c r="AO476" s="31">
        <f t="shared" si="278"/>
        <v>0</v>
      </c>
      <c r="AP476" s="31">
        <f t="shared" si="279"/>
        <v>0</v>
      </c>
      <c r="AQ476" s="31">
        <f t="shared" si="280"/>
        <v>0</v>
      </c>
      <c r="AR476" s="31">
        <f t="shared" si="281"/>
        <v>0</v>
      </c>
      <c r="AS476" s="32">
        <f t="shared" si="282"/>
        <v>0</v>
      </c>
      <c r="AT476" s="33">
        <f t="shared" si="283"/>
        <v>50000</v>
      </c>
      <c r="AU476" s="33">
        <f t="shared" si="284"/>
        <v>200000</v>
      </c>
      <c r="AV476" s="33">
        <v>257500</v>
      </c>
      <c r="AW476" s="33">
        <f t="shared" si="285"/>
        <v>0</v>
      </c>
      <c r="AX476" s="33">
        <f t="shared" si="286"/>
        <v>0</v>
      </c>
      <c r="AY476" s="34">
        <f t="shared" si="287"/>
        <v>52569.266895999994</v>
      </c>
    </row>
    <row r="477" spans="1:51" ht="15.75" customHeight="1" x14ac:dyDescent="0.3">
      <c r="A477" s="166" t="s">
        <v>677</v>
      </c>
      <c r="B477" s="99">
        <v>12155.67</v>
      </c>
      <c r="C477" s="99">
        <v>16671.759999999998</v>
      </c>
      <c r="D477" s="99">
        <v>100329.98</v>
      </c>
      <c r="E477" s="99">
        <v>87926.67</v>
      </c>
      <c r="F477" s="129">
        <v>68000</v>
      </c>
      <c r="G477" s="128">
        <v>0</v>
      </c>
      <c r="H477" s="182">
        <v>46441</v>
      </c>
      <c r="I477" s="182">
        <v>46494</v>
      </c>
      <c r="J477" s="166">
        <v>3.4</v>
      </c>
      <c r="K477" s="166">
        <v>0.4</v>
      </c>
      <c r="L477" s="167" t="s">
        <v>1207</v>
      </c>
      <c r="M477" s="168" t="s">
        <v>1204</v>
      </c>
      <c r="N477" s="169">
        <v>0.02</v>
      </c>
      <c r="O477" s="21">
        <f t="shared" si="252"/>
        <v>3</v>
      </c>
      <c r="P477" s="21" t="str">
        <f t="shared" si="253"/>
        <v>N</v>
      </c>
      <c r="Q477" s="22">
        <f t="shared" si="254"/>
        <v>28827.43</v>
      </c>
      <c r="R477" s="8" t="str">
        <f t="shared" si="255"/>
        <v>N</v>
      </c>
      <c r="S477" s="23">
        <f t="shared" si="256"/>
        <v>6</v>
      </c>
      <c r="T477" s="24">
        <f t="shared" si="257"/>
        <v>50000</v>
      </c>
      <c r="U477" s="24">
        <f t="shared" si="258"/>
        <v>200000</v>
      </c>
      <c r="V477" s="24">
        <f t="shared" si="259"/>
        <v>257500</v>
      </c>
      <c r="W477" s="24">
        <f t="shared" si="260"/>
        <v>14701.989300000001</v>
      </c>
      <c r="X477" s="24">
        <f t="shared" si="261"/>
        <v>0</v>
      </c>
      <c r="Y477" s="24">
        <f t="shared" si="262"/>
        <v>14701.989300000001</v>
      </c>
      <c r="Z477" s="24">
        <f t="shared" si="263"/>
        <v>14701.989300000001</v>
      </c>
      <c r="AA477" s="25" t="str">
        <f t="shared" si="264"/>
        <v>N</v>
      </c>
      <c r="AB477" s="26">
        <f t="shared" si="265"/>
        <v>5</v>
      </c>
      <c r="AC477" s="27">
        <f t="shared" si="266"/>
        <v>50000</v>
      </c>
      <c r="AD477" s="28">
        <f t="shared" si="267"/>
        <v>200000</v>
      </c>
      <c r="AE477" s="28">
        <f t="shared" si="268"/>
        <v>257500</v>
      </c>
      <c r="AF477" s="28">
        <f t="shared" si="269"/>
        <v>14996.029086000002</v>
      </c>
      <c r="AG477" s="28">
        <f t="shared" si="270"/>
        <v>0</v>
      </c>
      <c r="AH477" s="28">
        <f t="shared" si="271"/>
        <v>14996.029086000002</v>
      </c>
      <c r="AI477" s="28">
        <f t="shared" si="272"/>
        <v>14996.029086000002</v>
      </c>
      <c r="AJ477" s="29" t="str">
        <f t="shared" si="273"/>
        <v>N</v>
      </c>
      <c r="AK477" s="30">
        <f t="shared" si="274"/>
        <v>4</v>
      </c>
      <c r="AL477" s="31">
        <f t="shared" si="275"/>
        <v>50000</v>
      </c>
      <c r="AM477" s="31">
        <f t="shared" si="276"/>
        <v>200000</v>
      </c>
      <c r="AN477" s="31">
        <f t="shared" si="277"/>
        <v>257500</v>
      </c>
      <c r="AO477" s="31">
        <f t="shared" si="278"/>
        <v>15295.949667720002</v>
      </c>
      <c r="AP477" s="31">
        <f t="shared" si="279"/>
        <v>0</v>
      </c>
      <c r="AQ477" s="31">
        <f t="shared" si="280"/>
        <v>15295.949667720002</v>
      </c>
      <c r="AR477" s="31">
        <f t="shared" si="281"/>
        <v>15295.949667720002</v>
      </c>
      <c r="AS477" s="32">
        <f t="shared" si="282"/>
        <v>3</v>
      </c>
      <c r="AT477" s="33">
        <f t="shared" si="283"/>
        <v>50000</v>
      </c>
      <c r="AU477" s="33">
        <f t="shared" si="284"/>
        <v>200000</v>
      </c>
      <c r="AV477" s="33">
        <v>257500</v>
      </c>
      <c r="AW477" s="33">
        <f t="shared" si="285"/>
        <v>15601.868661074403</v>
      </c>
      <c r="AX477" s="33">
        <f t="shared" si="286"/>
        <v>15601.868661074403</v>
      </c>
      <c r="AY477" s="34">
        <f t="shared" si="287"/>
        <v>60595.836714794408</v>
      </c>
    </row>
    <row r="478" spans="1:51" ht="15.75" customHeight="1" x14ac:dyDescent="0.3">
      <c r="A478" s="166" t="s">
        <v>678</v>
      </c>
      <c r="B478" s="99">
        <v>20252.18</v>
      </c>
      <c r="C478" s="99">
        <v>1918.98</v>
      </c>
      <c r="D478" s="99">
        <v>71061</v>
      </c>
      <c r="E478" s="99">
        <v>67468.22</v>
      </c>
      <c r="F478" s="129">
        <v>44000</v>
      </c>
      <c r="G478" s="128">
        <v>12500</v>
      </c>
      <c r="H478" s="182">
        <v>46334</v>
      </c>
      <c r="I478" s="182">
        <v>46387</v>
      </c>
      <c r="J478" s="166">
        <v>3.7</v>
      </c>
      <c r="K478" s="166">
        <v>2.9</v>
      </c>
      <c r="L478" s="167" t="s">
        <v>1206</v>
      </c>
      <c r="M478" s="168" t="s">
        <v>1204</v>
      </c>
      <c r="N478" s="169">
        <v>0.02</v>
      </c>
      <c r="O478" s="21">
        <f t="shared" si="252"/>
        <v>0.80000000000000027</v>
      </c>
      <c r="P478" s="21" t="str">
        <f t="shared" si="253"/>
        <v>N</v>
      </c>
      <c r="Q478" s="22">
        <f t="shared" si="254"/>
        <v>22171.16</v>
      </c>
      <c r="R478" s="8" t="str">
        <f t="shared" si="255"/>
        <v>N</v>
      </c>
      <c r="S478" s="23">
        <f t="shared" si="256"/>
        <v>1.6000000000000005</v>
      </c>
      <c r="T478" s="24">
        <f t="shared" si="257"/>
        <v>20500</v>
      </c>
      <c r="U478" s="24">
        <f t="shared" si="258"/>
        <v>100000</v>
      </c>
      <c r="V478" s="24">
        <f t="shared" si="259"/>
        <v>257500</v>
      </c>
      <c r="W478" s="24">
        <f t="shared" si="260"/>
        <v>10250</v>
      </c>
      <c r="X478" s="24">
        <f t="shared" si="261"/>
        <v>0</v>
      </c>
      <c r="Y478" s="24">
        <f t="shared" si="262"/>
        <v>10250</v>
      </c>
      <c r="Z478" s="24">
        <f t="shared" si="263"/>
        <v>12364.583200000001</v>
      </c>
      <c r="AA478" s="25" t="str">
        <f t="shared" si="264"/>
        <v>N</v>
      </c>
      <c r="AB478" s="26">
        <f t="shared" si="265"/>
        <v>0.60000000000000053</v>
      </c>
      <c r="AC478" s="27">
        <f t="shared" si="266"/>
        <v>20500</v>
      </c>
      <c r="AD478" s="28">
        <f t="shared" si="267"/>
        <v>100000</v>
      </c>
      <c r="AE478" s="28">
        <f t="shared" si="268"/>
        <v>257500</v>
      </c>
      <c r="AF478" s="28">
        <f t="shared" si="269"/>
        <v>9344.5</v>
      </c>
      <c r="AG478" s="28">
        <f t="shared" si="270"/>
        <v>0</v>
      </c>
      <c r="AH478" s="28">
        <f t="shared" si="271"/>
        <v>9344.5</v>
      </c>
      <c r="AI478" s="28">
        <f t="shared" si="272"/>
        <v>13722.374864000001</v>
      </c>
      <c r="AJ478" s="29" t="str">
        <f t="shared" si="273"/>
        <v>N</v>
      </c>
      <c r="AK478" s="30">
        <f t="shared" si="274"/>
        <v>0</v>
      </c>
      <c r="AL478" s="31">
        <f t="shared" si="275"/>
        <v>20500</v>
      </c>
      <c r="AM478" s="31">
        <f t="shared" si="276"/>
        <v>100000</v>
      </c>
      <c r="AN478" s="31">
        <f t="shared" si="277"/>
        <v>257500</v>
      </c>
      <c r="AO478" s="31">
        <f t="shared" si="278"/>
        <v>0</v>
      </c>
      <c r="AP478" s="31">
        <f t="shared" si="279"/>
        <v>0</v>
      </c>
      <c r="AQ478" s="31">
        <f t="shared" si="280"/>
        <v>0</v>
      </c>
      <c r="AR478" s="31">
        <f t="shared" si="281"/>
        <v>0</v>
      </c>
      <c r="AS478" s="32">
        <f t="shared" si="282"/>
        <v>0</v>
      </c>
      <c r="AT478" s="33">
        <f t="shared" si="283"/>
        <v>20500</v>
      </c>
      <c r="AU478" s="33">
        <f t="shared" si="284"/>
        <v>100000</v>
      </c>
      <c r="AV478" s="33">
        <v>257500</v>
      </c>
      <c r="AW478" s="33">
        <f t="shared" si="285"/>
        <v>0</v>
      </c>
      <c r="AX478" s="33">
        <f t="shared" si="286"/>
        <v>0</v>
      </c>
      <c r="AY478" s="34">
        <f t="shared" si="287"/>
        <v>26086.958064000002</v>
      </c>
    </row>
    <row r="479" spans="1:51" ht="15.75" customHeight="1" x14ac:dyDescent="0.3">
      <c r="A479" s="166" t="s">
        <v>679</v>
      </c>
      <c r="B479" s="99">
        <v>18863.8</v>
      </c>
      <c r="C479" s="99">
        <v>29831.58</v>
      </c>
      <c r="D479" s="99">
        <v>62585.53</v>
      </c>
      <c r="E479" s="99">
        <v>55089.05</v>
      </c>
      <c r="F479" s="129">
        <v>60000</v>
      </c>
      <c r="G479" s="128">
        <v>0</v>
      </c>
      <c r="H479" s="182">
        <v>46552</v>
      </c>
      <c r="I479" s="182">
        <v>46564</v>
      </c>
      <c r="J479" s="166">
        <v>3</v>
      </c>
      <c r="K479" s="166">
        <v>1.5</v>
      </c>
      <c r="L479" s="167" t="s">
        <v>1206</v>
      </c>
      <c r="M479" s="168" t="s">
        <v>1204</v>
      </c>
      <c r="N479" s="169">
        <v>0.04</v>
      </c>
      <c r="O479" s="21">
        <f t="shared" si="252"/>
        <v>1.5</v>
      </c>
      <c r="P479" s="21" t="str">
        <f t="shared" si="253"/>
        <v>N</v>
      </c>
      <c r="Q479" s="22">
        <f t="shared" si="254"/>
        <v>48695.380000000005</v>
      </c>
      <c r="R479" s="8" t="str">
        <f t="shared" si="255"/>
        <v>N</v>
      </c>
      <c r="S479" s="23">
        <f t="shared" si="256"/>
        <v>3</v>
      </c>
      <c r="T479" s="24">
        <f t="shared" si="257"/>
        <v>20500</v>
      </c>
      <c r="U479" s="24">
        <f t="shared" si="258"/>
        <v>100000</v>
      </c>
      <c r="V479" s="24">
        <f t="shared" si="259"/>
        <v>257500</v>
      </c>
      <c r="W479" s="24">
        <f t="shared" si="260"/>
        <v>10250</v>
      </c>
      <c r="X479" s="24">
        <f t="shared" si="261"/>
        <v>0</v>
      </c>
      <c r="Y479" s="24">
        <f t="shared" si="262"/>
        <v>10250</v>
      </c>
      <c r="Z479" s="24">
        <f t="shared" si="263"/>
        <v>40393.195200000009</v>
      </c>
      <c r="AA479" s="25" t="str">
        <f t="shared" si="264"/>
        <v>N</v>
      </c>
      <c r="AB479" s="26">
        <f t="shared" si="265"/>
        <v>2</v>
      </c>
      <c r="AC479" s="27">
        <f t="shared" si="266"/>
        <v>20500</v>
      </c>
      <c r="AD479" s="28">
        <f t="shared" si="267"/>
        <v>100000</v>
      </c>
      <c r="AE479" s="28">
        <f t="shared" si="268"/>
        <v>257500</v>
      </c>
      <c r="AF479" s="28">
        <f t="shared" si="269"/>
        <v>10250</v>
      </c>
      <c r="AG479" s="28">
        <f t="shared" si="270"/>
        <v>0</v>
      </c>
      <c r="AH479" s="28">
        <f t="shared" si="271"/>
        <v>10250</v>
      </c>
      <c r="AI479" s="28">
        <f t="shared" si="272"/>
        <v>42418.923008000012</v>
      </c>
      <c r="AJ479" s="29" t="str">
        <f t="shared" si="273"/>
        <v>N</v>
      </c>
      <c r="AK479" s="30">
        <f t="shared" si="274"/>
        <v>1</v>
      </c>
      <c r="AL479" s="31">
        <f t="shared" si="275"/>
        <v>20500</v>
      </c>
      <c r="AM479" s="31">
        <f t="shared" si="276"/>
        <v>100000</v>
      </c>
      <c r="AN479" s="31">
        <f t="shared" si="277"/>
        <v>257500</v>
      </c>
      <c r="AO479" s="31">
        <f t="shared" si="278"/>
        <v>10250</v>
      </c>
      <c r="AP479" s="31">
        <f t="shared" si="279"/>
        <v>0</v>
      </c>
      <c r="AQ479" s="31">
        <f t="shared" si="280"/>
        <v>10250</v>
      </c>
      <c r="AR479" s="31">
        <f t="shared" si="281"/>
        <v>44525.679928320016</v>
      </c>
      <c r="AS479" s="32">
        <f t="shared" si="282"/>
        <v>0</v>
      </c>
      <c r="AT479" s="33">
        <f t="shared" si="283"/>
        <v>20500</v>
      </c>
      <c r="AU479" s="33">
        <f t="shared" si="284"/>
        <v>100000</v>
      </c>
      <c r="AV479" s="33">
        <v>257500</v>
      </c>
      <c r="AW479" s="33">
        <f t="shared" si="285"/>
        <v>0</v>
      </c>
      <c r="AX479" s="33">
        <f t="shared" si="286"/>
        <v>0</v>
      </c>
      <c r="AY479" s="34">
        <f t="shared" si="287"/>
        <v>127337.79813632005</v>
      </c>
    </row>
    <row r="480" spans="1:51" ht="15.75" customHeight="1" x14ac:dyDescent="0.3">
      <c r="A480" s="166" t="s">
        <v>680</v>
      </c>
      <c r="B480" s="99">
        <v>19183.509999999998</v>
      </c>
      <c r="C480" s="99">
        <v>9448.48</v>
      </c>
      <c r="D480" s="99">
        <v>41283.75</v>
      </c>
      <c r="E480" s="99">
        <v>38339.79</v>
      </c>
      <c r="F480" s="129">
        <v>45000</v>
      </c>
      <c r="G480" s="128">
        <v>12500</v>
      </c>
      <c r="H480" s="182">
        <v>46338</v>
      </c>
      <c r="I480" s="182">
        <v>46405</v>
      </c>
      <c r="J480" s="166">
        <v>4.5</v>
      </c>
      <c r="K480" s="166">
        <v>0.7</v>
      </c>
      <c r="L480" s="167" t="s">
        <v>1207</v>
      </c>
      <c r="M480" s="168" t="s">
        <v>1203</v>
      </c>
      <c r="N480" s="169">
        <v>0.05</v>
      </c>
      <c r="O480" s="21">
        <f t="shared" si="252"/>
        <v>3.8</v>
      </c>
      <c r="P480" s="21" t="str">
        <f t="shared" si="253"/>
        <v>N</v>
      </c>
      <c r="Q480" s="22">
        <f t="shared" si="254"/>
        <v>28631.989999999998</v>
      </c>
      <c r="R480" s="8" t="str">
        <f t="shared" si="255"/>
        <v>N</v>
      </c>
      <c r="S480" s="23">
        <f t="shared" si="256"/>
        <v>5.0666666666666664</v>
      </c>
      <c r="T480" s="24">
        <f t="shared" si="257"/>
        <v>50000</v>
      </c>
      <c r="U480" s="24">
        <f t="shared" si="258"/>
        <v>200000</v>
      </c>
      <c r="V480" s="24">
        <f t="shared" si="259"/>
        <v>257500</v>
      </c>
      <c r="W480" s="24">
        <f t="shared" si="260"/>
        <v>22547.692124999998</v>
      </c>
      <c r="X480" s="24">
        <f t="shared" si="261"/>
        <v>0</v>
      </c>
      <c r="Y480" s="24">
        <f t="shared" si="262"/>
        <v>22547.692124999998</v>
      </c>
      <c r="Z480" s="24">
        <f t="shared" si="263"/>
        <v>7515.8973750000005</v>
      </c>
      <c r="AA480" s="25" t="str">
        <f t="shared" si="264"/>
        <v>N</v>
      </c>
      <c r="AB480" s="26">
        <f t="shared" si="265"/>
        <v>4.0666666666666664</v>
      </c>
      <c r="AC480" s="27">
        <f t="shared" si="266"/>
        <v>50000</v>
      </c>
      <c r="AD480" s="28">
        <f t="shared" si="267"/>
        <v>200000</v>
      </c>
      <c r="AE480" s="28">
        <f t="shared" si="268"/>
        <v>257500</v>
      </c>
      <c r="AF480" s="28">
        <f t="shared" si="269"/>
        <v>23675.076731249999</v>
      </c>
      <c r="AG480" s="28">
        <f t="shared" si="270"/>
        <v>0</v>
      </c>
      <c r="AH480" s="28">
        <f t="shared" si="271"/>
        <v>23675.076731249999</v>
      </c>
      <c r="AI480" s="28">
        <f t="shared" si="272"/>
        <v>7891.6922437499998</v>
      </c>
      <c r="AJ480" s="29" t="str">
        <f t="shared" si="273"/>
        <v>N</v>
      </c>
      <c r="AK480" s="30">
        <f t="shared" si="274"/>
        <v>3.0666666666666664</v>
      </c>
      <c r="AL480" s="31">
        <f t="shared" si="275"/>
        <v>50000</v>
      </c>
      <c r="AM480" s="31">
        <f t="shared" si="276"/>
        <v>200000</v>
      </c>
      <c r="AN480" s="31">
        <f t="shared" si="277"/>
        <v>257500</v>
      </c>
      <c r="AO480" s="31">
        <f t="shared" si="278"/>
        <v>24858.8305678125</v>
      </c>
      <c r="AP480" s="31">
        <f t="shared" si="279"/>
        <v>0</v>
      </c>
      <c r="AQ480" s="31">
        <f t="shared" si="280"/>
        <v>24858.8305678125</v>
      </c>
      <c r="AR480" s="31">
        <f t="shared" si="281"/>
        <v>8286.2768559374999</v>
      </c>
      <c r="AS480" s="32">
        <f t="shared" si="282"/>
        <v>2.0666666666666664</v>
      </c>
      <c r="AT480" s="33">
        <f t="shared" si="283"/>
        <v>50000</v>
      </c>
      <c r="AU480" s="33">
        <f t="shared" si="284"/>
        <v>200000</v>
      </c>
      <c r="AV480" s="33">
        <v>257500</v>
      </c>
      <c r="AW480" s="33">
        <f t="shared" si="285"/>
        <v>26101.772096203124</v>
      </c>
      <c r="AX480" s="33">
        <f t="shared" si="286"/>
        <v>8700.5906987343769</v>
      </c>
      <c r="AY480" s="34">
        <f t="shared" si="287"/>
        <v>32394.457173421877</v>
      </c>
    </row>
    <row r="481" spans="1:51" ht="15.75" customHeight="1" x14ac:dyDescent="0.3">
      <c r="A481" s="166" t="s">
        <v>681</v>
      </c>
      <c r="B481" s="99">
        <v>5112.78</v>
      </c>
      <c r="C481" s="99">
        <v>15923.07</v>
      </c>
      <c r="D481" s="99">
        <v>85190.399999999994</v>
      </c>
      <c r="E481" s="99">
        <v>77532.06</v>
      </c>
      <c r="F481" s="129">
        <v>42000</v>
      </c>
      <c r="G481" s="128">
        <v>0</v>
      </c>
      <c r="H481" s="182">
        <v>46554</v>
      </c>
      <c r="I481" s="182">
        <v>46607</v>
      </c>
      <c r="J481" s="166">
        <v>3.4</v>
      </c>
      <c r="K481" s="166">
        <v>3.1</v>
      </c>
      <c r="L481" s="167" t="s">
        <v>1207</v>
      </c>
      <c r="M481" s="168" t="s">
        <v>1203</v>
      </c>
      <c r="N481" s="169">
        <v>5.1999999999999998E-2</v>
      </c>
      <c r="O481" s="21">
        <f t="shared" si="252"/>
        <v>0.29999999999999982</v>
      </c>
      <c r="P481" s="21" t="str">
        <f t="shared" si="253"/>
        <v>N</v>
      </c>
      <c r="Q481" s="22">
        <f t="shared" si="254"/>
        <v>21035.85</v>
      </c>
      <c r="R481" s="8" t="str">
        <f t="shared" si="255"/>
        <v>N</v>
      </c>
      <c r="S481" s="23">
        <f t="shared" si="256"/>
        <v>0.39999999999999974</v>
      </c>
      <c r="T481" s="24">
        <f t="shared" si="257"/>
        <v>50000</v>
      </c>
      <c r="U481" s="24">
        <f t="shared" si="258"/>
        <v>200000</v>
      </c>
      <c r="V481" s="24">
        <f t="shared" si="259"/>
        <v>257500</v>
      </c>
      <c r="W481" s="24">
        <f t="shared" si="260"/>
        <v>16597.285649999998</v>
      </c>
      <c r="X481" s="24">
        <f t="shared" si="261"/>
        <v>0</v>
      </c>
      <c r="Y481" s="24">
        <f t="shared" si="262"/>
        <v>16597.285649999998</v>
      </c>
      <c r="Z481" s="24">
        <f t="shared" si="263"/>
        <v>5532.4285500000005</v>
      </c>
      <c r="AA481" s="25" t="str">
        <f t="shared" si="264"/>
        <v>N</v>
      </c>
      <c r="AB481" s="26">
        <f t="shared" si="265"/>
        <v>0</v>
      </c>
      <c r="AC481" s="27">
        <f t="shared" si="266"/>
        <v>50000</v>
      </c>
      <c r="AD481" s="28">
        <f t="shared" si="267"/>
        <v>200000</v>
      </c>
      <c r="AE481" s="28">
        <f t="shared" si="268"/>
        <v>257500</v>
      </c>
      <c r="AF481" s="28">
        <f t="shared" si="269"/>
        <v>0</v>
      </c>
      <c r="AG481" s="28">
        <f t="shared" si="270"/>
        <v>0</v>
      </c>
      <c r="AH481" s="28">
        <f t="shared" si="271"/>
        <v>0</v>
      </c>
      <c r="AI481" s="28">
        <f t="shared" si="272"/>
        <v>0</v>
      </c>
      <c r="AJ481" s="29" t="str">
        <f t="shared" si="273"/>
        <v>N</v>
      </c>
      <c r="AK481" s="30">
        <f t="shared" si="274"/>
        <v>0</v>
      </c>
      <c r="AL481" s="31">
        <f t="shared" si="275"/>
        <v>50000</v>
      </c>
      <c r="AM481" s="31">
        <f t="shared" si="276"/>
        <v>200000</v>
      </c>
      <c r="AN481" s="31">
        <f t="shared" si="277"/>
        <v>257500</v>
      </c>
      <c r="AO481" s="31">
        <f t="shared" si="278"/>
        <v>0</v>
      </c>
      <c r="AP481" s="31">
        <f t="shared" si="279"/>
        <v>0</v>
      </c>
      <c r="AQ481" s="31">
        <f t="shared" si="280"/>
        <v>0</v>
      </c>
      <c r="AR481" s="31">
        <f t="shared" si="281"/>
        <v>0</v>
      </c>
      <c r="AS481" s="32">
        <f t="shared" si="282"/>
        <v>0</v>
      </c>
      <c r="AT481" s="33">
        <f t="shared" si="283"/>
        <v>50000</v>
      </c>
      <c r="AU481" s="33">
        <f t="shared" si="284"/>
        <v>200000</v>
      </c>
      <c r="AV481" s="33">
        <v>257500</v>
      </c>
      <c r="AW481" s="33">
        <f t="shared" si="285"/>
        <v>0</v>
      </c>
      <c r="AX481" s="33">
        <f t="shared" si="286"/>
        <v>0</v>
      </c>
      <c r="AY481" s="34">
        <f t="shared" si="287"/>
        <v>5532.4285500000005</v>
      </c>
    </row>
    <row r="482" spans="1:51" ht="15.75" customHeight="1" x14ac:dyDescent="0.3">
      <c r="A482" s="166" t="s">
        <v>682</v>
      </c>
      <c r="B482" s="99">
        <v>5722.94</v>
      </c>
      <c r="C482" s="99">
        <v>3563.82</v>
      </c>
      <c r="D482" s="99">
        <v>66869.56</v>
      </c>
      <c r="E482" s="99">
        <v>53822.27</v>
      </c>
      <c r="F482" s="129">
        <v>167000</v>
      </c>
      <c r="G482" s="130">
        <v>12500</v>
      </c>
      <c r="H482" s="182">
        <v>46301</v>
      </c>
      <c r="I482" s="182">
        <v>46371</v>
      </c>
      <c r="J482" s="166">
        <v>3.7</v>
      </c>
      <c r="K482" s="166">
        <v>3.2</v>
      </c>
      <c r="L482" s="167" t="s">
        <v>1206</v>
      </c>
      <c r="M482" s="168" t="s">
        <v>1204</v>
      </c>
      <c r="N482" s="169">
        <v>0.04</v>
      </c>
      <c r="O482" s="21">
        <f t="shared" si="252"/>
        <v>0.5</v>
      </c>
      <c r="P482" s="21" t="str">
        <f t="shared" si="253"/>
        <v>N</v>
      </c>
      <c r="Q482" s="22">
        <f t="shared" si="254"/>
        <v>9286.76</v>
      </c>
      <c r="R482" s="8" t="str">
        <f t="shared" si="255"/>
        <v>N</v>
      </c>
      <c r="S482" s="23">
        <f t="shared" si="256"/>
        <v>1</v>
      </c>
      <c r="T482" s="24">
        <f t="shared" si="257"/>
        <v>20500</v>
      </c>
      <c r="U482" s="24">
        <f t="shared" si="258"/>
        <v>100000</v>
      </c>
      <c r="V482" s="24">
        <f t="shared" si="259"/>
        <v>257500</v>
      </c>
      <c r="W482" s="24">
        <f t="shared" si="260"/>
        <v>4829.1152000000002</v>
      </c>
      <c r="X482" s="24">
        <f t="shared" si="261"/>
        <v>0</v>
      </c>
      <c r="Y482" s="24">
        <f t="shared" si="262"/>
        <v>4829.1152000000002</v>
      </c>
      <c r="Z482" s="24">
        <f t="shared" si="263"/>
        <v>4829.1152000000002</v>
      </c>
      <c r="AA482" s="25" t="str">
        <f t="shared" si="264"/>
        <v>N</v>
      </c>
      <c r="AB482" s="26">
        <f t="shared" si="265"/>
        <v>0</v>
      </c>
      <c r="AC482" s="27">
        <f t="shared" si="266"/>
        <v>20500</v>
      </c>
      <c r="AD482" s="28">
        <f t="shared" si="267"/>
        <v>100000</v>
      </c>
      <c r="AE482" s="28">
        <f t="shared" si="268"/>
        <v>257500</v>
      </c>
      <c r="AF482" s="28">
        <f t="shared" si="269"/>
        <v>0</v>
      </c>
      <c r="AG482" s="28">
        <f t="shared" si="270"/>
        <v>0</v>
      </c>
      <c r="AH482" s="28">
        <f t="shared" si="271"/>
        <v>0</v>
      </c>
      <c r="AI482" s="28">
        <f t="shared" si="272"/>
        <v>0</v>
      </c>
      <c r="AJ482" s="29" t="str">
        <f t="shared" si="273"/>
        <v>N</v>
      </c>
      <c r="AK482" s="30">
        <f t="shared" si="274"/>
        <v>0</v>
      </c>
      <c r="AL482" s="31">
        <f t="shared" si="275"/>
        <v>20500</v>
      </c>
      <c r="AM482" s="31">
        <f t="shared" si="276"/>
        <v>100000</v>
      </c>
      <c r="AN482" s="31">
        <f t="shared" si="277"/>
        <v>257500</v>
      </c>
      <c r="AO482" s="31">
        <f t="shared" si="278"/>
        <v>0</v>
      </c>
      <c r="AP482" s="31">
        <f t="shared" si="279"/>
        <v>0</v>
      </c>
      <c r="AQ482" s="31">
        <f t="shared" si="280"/>
        <v>0</v>
      </c>
      <c r="AR482" s="31">
        <f t="shared" si="281"/>
        <v>0</v>
      </c>
      <c r="AS482" s="32">
        <f t="shared" si="282"/>
        <v>0</v>
      </c>
      <c r="AT482" s="33">
        <f t="shared" si="283"/>
        <v>20500</v>
      </c>
      <c r="AU482" s="33">
        <f t="shared" si="284"/>
        <v>100000</v>
      </c>
      <c r="AV482" s="33">
        <v>257500</v>
      </c>
      <c r="AW482" s="33">
        <f t="shared" si="285"/>
        <v>0</v>
      </c>
      <c r="AX482" s="33">
        <f t="shared" si="286"/>
        <v>0</v>
      </c>
      <c r="AY482" s="34">
        <f t="shared" si="287"/>
        <v>4829.1152000000002</v>
      </c>
    </row>
    <row r="483" spans="1:51" ht="15.75" customHeight="1" x14ac:dyDescent="0.3">
      <c r="A483" s="166" t="s">
        <v>683</v>
      </c>
      <c r="B483" s="99">
        <v>19913.830000000002</v>
      </c>
      <c r="C483" s="99">
        <v>11609.11</v>
      </c>
      <c r="D483" s="99">
        <v>59838.48</v>
      </c>
      <c r="E483" s="99">
        <v>57519.45</v>
      </c>
      <c r="F483" s="129">
        <v>92000</v>
      </c>
      <c r="G483" s="130">
        <v>12500</v>
      </c>
      <c r="H483" s="182">
        <v>46421</v>
      </c>
      <c r="I483" s="182">
        <v>46506</v>
      </c>
      <c r="J483" s="166">
        <v>2</v>
      </c>
      <c r="K483" s="166">
        <v>0.9</v>
      </c>
      <c r="L483" s="167" t="s">
        <v>1206</v>
      </c>
      <c r="M483" s="168" t="s">
        <v>1203</v>
      </c>
      <c r="N483" s="169">
        <v>1.6E-2</v>
      </c>
      <c r="O483" s="21">
        <f t="shared" si="252"/>
        <v>1.1000000000000001</v>
      </c>
      <c r="P483" s="21" t="str">
        <f t="shared" si="253"/>
        <v>N</v>
      </c>
      <c r="Q483" s="22">
        <f t="shared" si="254"/>
        <v>31522.940000000002</v>
      </c>
      <c r="R483" s="8" t="str">
        <f t="shared" si="255"/>
        <v>N</v>
      </c>
      <c r="S483" s="23">
        <f t="shared" si="256"/>
        <v>1.4666666666666668</v>
      </c>
      <c r="T483" s="24">
        <f t="shared" si="257"/>
        <v>20500</v>
      </c>
      <c r="U483" s="24">
        <f t="shared" si="258"/>
        <v>100000</v>
      </c>
      <c r="V483" s="24">
        <f t="shared" si="259"/>
        <v>257500</v>
      </c>
      <c r="W483" s="24">
        <f t="shared" si="260"/>
        <v>15375</v>
      </c>
      <c r="X483" s="24">
        <f t="shared" si="261"/>
        <v>0</v>
      </c>
      <c r="Y483" s="24">
        <f t="shared" si="262"/>
        <v>15375</v>
      </c>
      <c r="Z483" s="24">
        <f t="shared" si="263"/>
        <v>16652.307040000003</v>
      </c>
      <c r="AA483" s="25" t="str">
        <f t="shared" si="264"/>
        <v>N</v>
      </c>
      <c r="AB483" s="26">
        <f t="shared" si="265"/>
        <v>0.46666666666666679</v>
      </c>
      <c r="AC483" s="27">
        <f t="shared" si="266"/>
        <v>20500</v>
      </c>
      <c r="AD483" s="28">
        <f t="shared" si="267"/>
        <v>100000</v>
      </c>
      <c r="AE483" s="28">
        <f t="shared" si="268"/>
        <v>257500</v>
      </c>
      <c r="AF483" s="28">
        <f t="shared" si="269"/>
        <v>15375</v>
      </c>
      <c r="AG483" s="28">
        <f t="shared" si="270"/>
        <v>0</v>
      </c>
      <c r="AH483" s="28">
        <f t="shared" si="271"/>
        <v>15375</v>
      </c>
      <c r="AI483" s="28">
        <f t="shared" si="272"/>
        <v>17164.743952640005</v>
      </c>
      <c r="AJ483" s="29" t="str">
        <f t="shared" si="273"/>
        <v>N</v>
      </c>
      <c r="AK483" s="30">
        <f t="shared" si="274"/>
        <v>0</v>
      </c>
      <c r="AL483" s="31">
        <f t="shared" si="275"/>
        <v>20500</v>
      </c>
      <c r="AM483" s="31">
        <f t="shared" si="276"/>
        <v>100000</v>
      </c>
      <c r="AN483" s="31">
        <f t="shared" si="277"/>
        <v>257500</v>
      </c>
      <c r="AO483" s="31">
        <f t="shared" si="278"/>
        <v>0</v>
      </c>
      <c r="AP483" s="31">
        <f t="shared" si="279"/>
        <v>0</v>
      </c>
      <c r="AQ483" s="31">
        <f t="shared" si="280"/>
        <v>0</v>
      </c>
      <c r="AR483" s="31">
        <f t="shared" si="281"/>
        <v>0</v>
      </c>
      <c r="AS483" s="32">
        <f t="shared" si="282"/>
        <v>0</v>
      </c>
      <c r="AT483" s="33">
        <f t="shared" si="283"/>
        <v>20500</v>
      </c>
      <c r="AU483" s="33">
        <f t="shared" si="284"/>
        <v>100000</v>
      </c>
      <c r="AV483" s="33">
        <v>257500</v>
      </c>
      <c r="AW483" s="33">
        <f t="shared" si="285"/>
        <v>0</v>
      </c>
      <c r="AX483" s="33">
        <f t="shared" si="286"/>
        <v>0</v>
      </c>
      <c r="AY483" s="34">
        <f t="shared" si="287"/>
        <v>33817.050992640012</v>
      </c>
    </row>
    <row r="484" spans="1:51" ht="15.75" customHeight="1" x14ac:dyDescent="0.3">
      <c r="A484" s="166" t="s">
        <v>684</v>
      </c>
      <c r="B484" s="99">
        <v>6918.26</v>
      </c>
      <c r="C484" s="99">
        <v>31463.24</v>
      </c>
      <c r="D484" s="99">
        <v>70730.080000000002</v>
      </c>
      <c r="E484" s="99">
        <v>66747.710000000006</v>
      </c>
      <c r="F484" s="129">
        <v>100000</v>
      </c>
      <c r="G484" s="130">
        <v>0</v>
      </c>
      <c r="H484" s="182">
        <v>46266</v>
      </c>
      <c r="I484" s="182">
        <v>46291</v>
      </c>
      <c r="J484" s="166">
        <v>2.9</v>
      </c>
      <c r="K484" s="166">
        <v>0.5</v>
      </c>
      <c r="L484" s="167" t="s">
        <v>1207</v>
      </c>
      <c r="M484" s="168" t="s">
        <v>1203</v>
      </c>
      <c r="N484" s="169">
        <v>0.03</v>
      </c>
      <c r="O484" s="21">
        <f t="shared" si="252"/>
        <v>2.4</v>
      </c>
      <c r="P484" s="21" t="str">
        <f t="shared" si="253"/>
        <v>N</v>
      </c>
      <c r="Q484" s="22">
        <f t="shared" si="254"/>
        <v>38381.5</v>
      </c>
      <c r="R484" s="8" t="str">
        <f t="shared" si="255"/>
        <v>N</v>
      </c>
      <c r="S484" s="23">
        <f t="shared" si="256"/>
        <v>3.1999999999999997</v>
      </c>
      <c r="T484" s="24">
        <f t="shared" si="257"/>
        <v>50000</v>
      </c>
      <c r="U484" s="24">
        <f t="shared" si="258"/>
        <v>200000</v>
      </c>
      <c r="V484" s="24">
        <f t="shared" si="259"/>
        <v>257500</v>
      </c>
      <c r="W484" s="24">
        <f t="shared" si="260"/>
        <v>29649.708749999998</v>
      </c>
      <c r="X484" s="24">
        <f t="shared" si="261"/>
        <v>0</v>
      </c>
      <c r="Y484" s="24">
        <f t="shared" si="262"/>
        <v>29649.708749999998</v>
      </c>
      <c r="Z484" s="24">
        <f t="shared" si="263"/>
        <v>9883.2362500000017</v>
      </c>
      <c r="AA484" s="25" t="str">
        <f t="shared" si="264"/>
        <v>N</v>
      </c>
      <c r="AB484" s="26">
        <f t="shared" si="265"/>
        <v>2.1999999999999997</v>
      </c>
      <c r="AC484" s="27">
        <f t="shared" si="266"/>
        <v>50000</v>
      </c>
      <c r="AD484" s="28">
        <f t="shared" si="267"/>
        <v>200000</v>
      </c>
      <c r="AE484" s="28">
        <f t="shared" si="268"/>
        <v>257500</v>
      </c>
      <c r="AF484" s="28">
        <f t="shared" si="269"/>
        <v>30539.200012499998</v>
      </c>
      <c r="AG484" s="28">
        <f t="shared" si="270"/>
        <v>0</v>
      </c>
      <c r="AH484" s="28">
        <f t="shared" si="271"/>
        <v>30539.200012499998</v>
      </c>
      <c r="AI484" s="28">
        <f t="shared" si="272"/>
        <v>10179.733337500002</v>
      </c>
      <c r="AJ484" s="29" t="str">
        <f t="shared" si="273"/>
        <v>N</v>
      </c>
      <c r="AK484" s="30">
        <f t="shared" si="274"/>
        <v>1.1999999999999997</v>
      </c>
      <c r="AL484" s="31">
        <f t="shared" si="275"/>
        <v>50000</v>
      </c>
      <c r="AM484" s="31">
        <f t="shared" si="276"/>
        <v>200000</v>
      </c>
      <c r="AN484" s="31">
        <f t="shared" si="277"/>
        <v>257500</v>
      </c>
      <c r="AO484" s="31">
        <f t="shared" si="278"/>
        <v>31455.376012875</v>
      </c>
      <c r="AP484" s="31">
        <f t="shared" si="279"/>
        <v>0</v>
      </c>
      <c r="AQ484" s="31">
        <f t="shared" si="280"/>
        <v>31455.376012875</v>
      </c>
      <c r="AR484" s="31">
        <f t="shared" si="281"/>
        <v>10485.125337625002</v>
      </c>
      <c r="AS484" s="32">
        <f t="shared" si="282"/>
        <v>0.19999999999999973</v>
      </c>
      <c r="AT484" s="33">
        <f t="shared" si="283"/>
        <v>50000</v>
      </c>
      <c r="AU484" s="33">
        <f t="shared" si="284"/>
        <v>200000</v>
      </c>
      <c r="AV484" s="33">
        <v>257500</v>
      </c>
      <c r="AW484" s="33">
        <f t="shared" si="285"/>
        <v>28219.226418468752</v>
      </c>
      <c r="AX484" s="33">
        <f t="shared" si="286"/>
        <v>14979.489972546253</v>
      </c>
      <c r="AY484" s="34">
        <f t="shared" si="287"/>
        <v>45527.584897671259</v>
      </c>
    </row>
    <row r="485" spans="1:51" ht="15.75" customHeight="1" x14ac:dyDescent="0.3">
      <c r="A485" s="166" t="s">
        <v>685</v>
      </c>
      <c r="B485" s="99">
        <v>7239.14</v>
      </c>
      <c r="C485" s="99">
        <v>28283.78</v>
      </c>
      <c r="D485" s="99">
        <v>108472.21</v>
      </c>
      <c r="E485" s="99">
        <v>96295.41</v>
      </c>
      <c r="F485" s="131">
        <v>129000</v>
      </c>
      <c r="G485" s="130">
        <v>12500</v>
      </c>
      <c r="H485" s="182">
        <v>46227</v>
      </c>
      <c r="I485" s="182">
        <v>46303</v>
      </c>
      <c r="J485" s="166">
        <v>4.0999999999999996</v>
      </c>
      <c r="K485" s="166">
        <v>3.5</v>
      </c>
      <c r="L485" s="167" t="s">
        <v>1207</v>
      </c>
      <c r="M485" s="168" t="s">
        <v>1205</v>
      </c>
      <c r="N485" s="169">
        <v>3.3000000000000002E-2</v>
      </c>
      <c r="O485" s="21">
        <f t="shared" si="252"/>
        <v>0.59999999999999964</v>
      </c>
      <c r="P485" s="21" t="str">
        <f t="shared" si="253"/>
        <v>N</v>
      </c>
      <c r="Q485" s="22">
        <f t="shared" si="254"/>
        <v>35522.92</v>
      </c>
      <c r="R485" s="8" t="str">
        <f t="shared" si="255"/>
        <v>N</v>
      </c>
      <c r="S485" s="23">
        <f t="shared" si="256"/>
        <v>0.59999999999999964</v>
      </c>
      <c r="T485" s="24">
        <f t="shared" si="257"/>
        <v>50000</v>
      </c>
      <c r="U485" s="24">
        <f t="shared" si="258"/>
        <v>200000</v>
      </c>
      <c r="V485" s="24">
        <f t="shared" si="259"/>
        <v>257500</v>
      </c>
      <c r="W485" s="24">
        <f t="shared" si="260"/>
        <v>36695.176359999998</v>
      </c>
      <c r="X485" s="24">
        <f t="shared" si="261"/>
        <v>0</v>
      </c>
      <c r="Y485" s="24">
        <f t="shared" si="262"/>
        <v>36695.176359999998</v>
      </c>
      <c r="Z485" s="24">
        <f t="shared" si="263"/>
        <v>0</v>
      </c>
      <c r="AA485" s="25" t="str">
        <f t="shared" si="264"/>
        <v>N</v>
      </c>
      <c r="AB485" s="26">
        <f t="shared" si="265"/>
        <v>0</v>
      </c>
      <c r="AC485" s="27">
        <f t="shared" si="266"/>
        <v>50000</v>
      </c>
      <c r="AD485" s="28">
        <f t="shared" si="267"/>
        <v>200000</v>
      </c>
      <c r="AE485" s="28">
        <f t="shared" si="268"/>
        <v>257500</v>
      </c>
      <c r="AF485" s="28">
        <f t="shared" si="269"/>
        <v>0</v>
      </c>
      <c r="AG485" s="28">
        <f t="shared" si="270"/>
        <v>0</v>
      </c>
      <c r="AH485" s="28">
        <f t="shared" si="271"/>
        <v>0</v>
      </c>
      <c r="AI485" s="28">
        <f t="shared" si="272"/>
        <v>0</v>
      </c>
      <c r="AJ485" s="29" t="str">
        <f t="shared" si="273"/>
        <v>N</v>
      </c>
      <c r="AK485" s="30">
        <f t="shared" si="274"/>
        <v>0</v>
      </c>
      <c r="AL485" s="31">
        <f t="shared" si="275"/>
        <v>50000</v>
      </c>
      <c r="AM485" s="31">
        <f t="shared" si="276"/>
        <v>200000</v>
      </c>
      <c r="AN485" s="31">
        <f t="shared" si="277"/>
        <v>257500</v>
      </c>
      <c r="AO485" s="31">
        <f t="shared" si="278"/>
        <v>0</v>
      </c>
      <c r="AP485" s="31">
        <f t="shared" si="279"/>
        <v>0</v>
      </c>
      <c r="AQ485" s="31">
        <f t="shared" si="280"/>
        <v>0</v>
      </c>
      <c r="AR485" s="31">
        <f t="shared" si="281"/>
        <v>0</v>
      </c>
      <c r="AS485" s="32">
        <f t="shared" si="282"/>
        <v>0</v>
      </c>
      <c r="AT485" s="33">
        <f t="shared" si="283"/>
        <v>50000</v>
      </c>
      <c r="AU485" s="33">
        <f t="shared" si="284"/>
        <v>200000</v>
      </c>
      <c r="AV485" s="33">
        <v>257500</v>
      </c>
      <c r="AW485" s="33">
        <f t="shared" si="285"/>
        <v>0</v>
      </c>
      <c r="AX485" s="33">
        <f t="shared" si="286"/>
        <v>0</v>
      </c>
      <c r="AY485" s="34">
        <f t="shared" si="287"/>
        <v>0</v>
      </c>
    </row>
    <row r="486" spans="1:51" ht="15.75" customHeight="1" x14ac:dyDescent="0.3">
      <c r="A486" s="166" t="s">
        <v>686</v>
      </c>
      <c r="B486" s="99">
        <v>16425.38</v>
      </c>
      <c r="C486" s="99">
        <v>10157.44</v>
      </c>
      <c r="D486" s="99">
        <v>76103.11</v>
      </c>
      <c r="E486" s="99">
        <v>73149.84</v>
      </c>
      <c r="F486" s="131">
        <v>77000</v>
      </c>
      <c r="G486" s="130">
        <v>0</v>
      </c>
      <c r="H486" s="182">
        <v>46409</v>
      </c>
      <c r="I486" s="182">
        <v>46446</v>
      </c>
      <c r="J486" s="166">
        <v>2.6</v>
      </c>
      <c r="K486" s="166">
        <v>1</v>
      </c>
      <c r="L486" s="167" t="s">
        <v>1206</v>
      </c>
      <c r="M486" s="168" t="s">
        <v>1205</v>
      </c>
      <c r="N486" s="169">
        <v>5.0000000000000001E-3</v>
      </c>
      <c r="O486" s="21">
        <f t="shared" si="252"/>
        <v>1.6</v>
      </c>
      <c r="P486" s="21" t="str">
        <f t="shared" si="253"/>
        <v>N</v>
      </c>
      <c r="Q486" s="22">
        <f t="shared" si="254"/>
        <v>26582.82</v>
      </c>
      <c r="R486" s="8" t="str">
        <f t="shared" si="255"/>
        <v>N</v>
      </c>
      <c r="S486" s="23">
        <f t="shared" si="256"/>
        <v>1.6</v>
      </c>
      <c r="T486" s="24">
        <f t="shared" si="257"/>
        <v>20500</v>
      </c>
      <c r="U486" s="24">
        <f t="shared" si="258"/>
        <v>100000</v>
      </c>
      <c r="V486" s="24">
        <f t="shared" si="259"/>
        <v>257500</v>
      </c>
      <c r="W486" s="24">
        <f t="shared" si="260"/>
        <v>20500</v>
      </c>
      <c r="X486" s="24">
        <f t="shared" si="261"/>
        <v>0</v>
      </c>
      <c r="Y486" s="24">
        <f t="shared" si="262"/>
        <v>20500</v>
      </c>
      <c r="Z486" s="24">
        <f t="shared" si="263"/>
        <v>6215.7340999999979</v>
      </c>
      <c r="AA486" s="25" t="str">
        <f t="shared" si="264"/>
        <v>N</v>
      </c>
      <c r="AB486" s="26">
        <f t="shared" si="265"/>
        <v>0.60000000000000009</v>
      </c>
      <c r="AC486" s="27">
        <f t="shared" si="266"/>
        <v>20500</v>
      </c>
      <c r="AD486" s="28">
        <f t="shared" si="267"/>
        <v>100000</v>
      </c>
      <c r="AE486" s="28">
        <f t="shared" si="268"/>
        <v>257500</v>
      </c>
      <c r="AF486" s="28">
        <f t="shared" si="269"/>
        <v>3396.8899999999994</v>
      </c>
      <c r="AG486" s="28">
        <f t="shared" si="270"/>
        <v>0</v>
      </c>
      <c r="AH486" s="28">
        <f t="shared" si="271"/>
        <v>3396.8899999999994</v>
      </c>
      <c r="AI486" s="28">
        <f t="shared" si="272"/>
        <v>23452.422770499994</v>
      </c>
      <c r="AJ486" s="29" t="str">
        <f t="shared" si="273"/>
        <v>N</v>
      </c>
      <c r="AK486" s="30">
        <f t="shared" si="274"/>
        <v>0</v>
      </c>
      <c r="AL486" s="31">
        <f t="shared" si="275"/>
        <v>20500</v>
      </c>
      <c r="AM486" s="31">
        <f t="shared" si="276"/>
        <v>100000</v>
      </c>
      <c r="AN486" s="31">
        <f t="shared" si="277"/>
        <v>257500</v>
      </c>
      <c r="AO486" s="31">
        <f t="shared" si="278"/>
        <v>0</v>
      </c>
      <c r="AP486" s="31">
        <f t="shared" si="279"/>
        <v>0</v>
      </c>
      <c r="AQ486" s="31">
        <f t="shared" si="280"/>
        <v>0</v>
      </c>
      <c r="AR486" s="31">
        <f t="shared" si="281"/>
        <v>0</v>
      </c>
      <c r="AS486" s="32">
        <f t="shared" si="282"/>
        <v>0</v>
      </c>
      <c r="AT486" s="33">
        <f t="shared" si="283"/>
        <v>20500</v>
      </c>
      <c r="AU486" s="33">
        <f t="shared" si="284"/>
        <v>100000</v>
      </c>
      <c r="AV486" s="33">
        <v>257500</v>
      </c>
      <c r="AW486" s="33">
        <f t="shared" si="285"/>
        <v>0</v>
      </c>
      <c r="AX486" s="33">
        <f t="shared" si="286"/>
        <v>0</v>
      </c>
      <c r="AY486" s="34">
        <f t="shared" si="287"/>
        <v>29668.156870499992</v>
      </c>
    </row>
    <row r="487" spans="1:51" ht="15.75" customHeight="1" x14ac:dyDescent="0.3">
      <c r="A487" s="166" t="s">
        <v>687</v>
      </c>
      <c r="B487" s="99">
        <v>12010.58</v>
      </c>
      <c r="C487" s="99">
        <v>28789.59</v>
      </c>
      <c r="D487" s="99">
        <v>96723.62</v>
      </c>
      <c r="E487" s="99">
        <v>95160.99</v>
      </c>
      <c r="F487" s="131">
        <v>150000</v>
      </c>
      <c r="G487" s="130">
        <v>0</v>
      </c>
      <c r="H487" s="182">
        <v>46436</v>
      </c>
      <c r="I487" s="182">
        <v>46516</v>
      </c>
      <c r="J487" s="166">
        <v>1.7</v>
      </c>
      <c r="K487" s="166">
        <v>1</v>
      </c>
      <c r="L487" s="167" t="s">
        <v>1206</v>
      </c>
      <c r="M487" s="168" t="s">
        <v>1204</v>
      </c>
      <c r="N487" s="169">
        <v>2E-3</v>
      </c>
      <c r="O487" s="21">
        <f t="shared" si="252"/>
        <v>0.7</v>
      </c>
      <c r="P487" s="21" t="str">
        <f t="shared" si="253"/>
        <v>N</v>
      </c>
      <c r="Q487" s="22">
        <f t="shared" si="254"/>
        <v>40800.17</v>
      </c>
      <c r="R487" s="8" t="str">
        <f t="shared" si="255"/>
        <v>N</v>
      </c>
      <c r="S487" s="23">
        <f t="shared" si="256"/>
        <v>1.4</v>
      </c>
      <c r="T487" s="24">
        <f t="shared" si="257"/>
        <v>20500</v>
      </c>
      <c r="U487" s="24">
        <f t="shared" si="258"/>
        <v>100000</v>
      </c>
      <c r="V487" s="24">
        <f t="shared" si="259"/>
        <v>257500</v>
      </c>
      <c r="W487" s="24">
        <f t="shared" si="260"/>
        <v>1638.1900000000023</v>
      </c>
      <c r="X487" s="24">
        <f t="shared" si="261"/>
        <v>0</v>
      </c>
      <c r="Y487" s="24">
        <f t="shared" si="262"/>
        <v>1638.1900000000023</v>
      </c>
      <c r="Z487" s="24">
        <f t="shared" si="263"/>
        <v>39243.580339999993</v>
      </c>
      <c r="AA487" s="25" t="str">
        <f t="shared" si="264"/>
        <v>N</v>
      </c>
      <c r="AB487" s="26">
        <f t="shared" si="265"/>
        <v>0.39999999999999991</v>
      </c>
      <c r="AC487" s="27">
        <f t="shared" si="266"/>
        <v>20500</v>
      </c>
      <c r="AD487" s="28">
        <f t="shared" si="267"/>
        <v>100000</v>
      </c>
      <c r="AE487" s="28">
        <f t="shared" si="268"/>
        <v>257500</v>
      </c>
      <c r="AF487" s="28">
        <f t="shared" si="269"/>
        <v>819.09500000000116</v>
      </c>
      <c r="AG487" s="28">
        <f t="shared" si="270"/>
        <v>0</v>
      </c>
      <c r="AH487" s="28">
        <f t="shared" si="271"/>
        <v>819.09500000000116</v>
      </c>
      <c r="AI487" s="28">
        <f t="shared" si="272"/>
        <v>40144.438880679998</v>
      </c>
      <c r="AJ487" s="29" t="str">
        <f t="shared" si="273"/>
        <v>N</v>
      </c>
      <c r="AK487" s="30">
        <f t="shared" si="274"/>
        <v>0</v>
      </c>
      <c r="AL487" s="31">
        <f t="shared" si="275"/>
        <v>20500</v>
      </c>
      <c r="AM487" s="31">
        <f t="shared" si="276"/>
        <v>100000</v>
      </c>
      <c r="AN487" s="31">
        <f t="shared" si="277"/>
        <v>257500</v>
      </c>
      <c r="AO487" s="31">
        <f t="shared" si="278"/>
        <v>0</v>
      </c>
      <c r="AP487" s="31">
        <f t="shared" si="279"/>
        <v>0</v>
      </c>
      <c r="AQ487" s="31">
        <f t="shared" si="280"/>
        <v>0</v>
      </c>
      <c r="AR487" s="31">
        <f t="shared" si="281"/>
        <v>0</v>
      </c>
      <c r="AS487" s="32">
        <f t="shared" si="282"/>
        <v>0</v>
      </c>
      <c r="AT487" s="33">
        <f t="shared" si="283"/>
        <v>20500</v>
      </c>
      <c r="AU487" s="33">
        <f t="shared" si="284"/>
        <v>100000</v>
      </c>
      <c r="AV487" s="33">
        <v>257500</v>
      </c>
      <c r="AW487" s="33">
        <f t="shared" si="285"/>
        <v>0</v>
      </c>
      <c r="AX487" s="33">
        <f t="shared" si="286"/>
        <v>0</v>
      </c>
      <c r="AY487" s="34">
        <f t="shared" si="287"/>
        <v>79388.019220679998</v>
      </c>
    </row>
    <row r="488" spans="1:51" ht="15.75" customHeight="1" x14ac:dyDescent="0.3">
      <c r="A488" s="166" t="s">
        <v>688</v>
      </c>
      <c r="B488" s="99">
        <v>7645.35</v>
      </c>
      <c r="C488" s="99">
        <v>32100.33</v>
      </c>
      <c r="D488" s="99">
        <v>79529.649999999994</v>
      </c>
      <c r="E488" s="99">
        <v>74638.600000000006</v>
      </c>
      <c r="F488" s="131">
        <v>66000</v>
      </c>
      <c r="G488" s="130">
        <v>0</v>
      </c>
      <c r="H488" s="182">
        <v>46323</v>
      </c>
      <c r="I488" s="182">
        <v>46400</v>
      </c>
      <c r="J488" s="166">
        <v>2.5</v>
      </c>
      <c r="K488" s="166">
        <v>1.8</v>
      </c>
      <c r="L488" s="167" t="s">
        <v>1207</v>
      </c>
      <c r="M488" s="168" t="s">
        <v>1204</v>
      </c>
      <c r="N488" s="169">
        <v>0</v>
      </c>
      <c r="O488" s="21">
        <f t="shared" si="252"/>
        <v>0.7</v>
      </c>
      <c r="P488" s="21" t="str">
        <f t="shared" si="253"/>
        <v>N</v>
      </c>
      <c r="Q488" s="22">
        <f t="shared" si="254"/>
        <v>39745.68</v>
      </c>
      <c r="R488" s="8" t="str">
        <f t="shared" si="255"/>
        <v>N</v>
      </c>
      <c r="S488" s="23">
        <f t="shared" si="256"/>
        <v>1.4</v>
      </c>
      <c r="T488" s="24">
        <f t="shared" si="257"/>
        <v>50000</v>
      </c>
      <c r="U488" s="24">
        <f t="shared" si="258"/>
        <v>200000</v>
      </c>
      <c r="V488" s="24">
        <f t="shared" si="259"/>
        <v>257500</v>
      </c>
      <c r="W488" s="24">
        <f t="shared" si="260"/>
        <v>19872.84</v>
      </c>
      <c r="X488" s="24">
        <f t="shared" si="261"/>
        <v>0</v>
      </c>
      <c r="Y488" s="24">
        <f t="shared" si="262"/>
        <v>19872.84</v>
      </c>
      <c r="Z488" s="24">
        <f t="shared" si="263"/>
        <v>19872.84</v>
      </c>
      <c r="AA488" s="25" t="str">
        <f t="shared" si="264"/>
        <v>N</v>
      </c>
      <c r="AB488" s="26">
        <f t="shared" si="265"/>
        <v>0.39999999999999991</v>
      </c>
      <c r="AC488" s="27">
        <f t="shared" si="266"/>
        <v>50000</v>
      </c>
      <c r="AD488" s="28">
        <f t="shared" si="267"/>
        <v>200000</v>
      </c>
      <c r="AE488" s="28">
        <f t="shared" si="268"/>
        <v>257500</v>
      </c>
      <c r="AF488" s="28">
        <f t="shared" si="269"/>
        <v>19872.84</v>
      </c>
      <c r="AG488" s="28">
        <f t="shared" si="270"/>
        <v>0</v>
      </c>
      <c r="AH488" s="28">
        <f t="shared" si="271"/>
        <v>19872.84</v>
      </c>
      <c r="AI488" s="28">
        <f t="shared" si="272"/>
        <v>19872.84</v>
      </c>
      <c r="AJ488" s="29" t="str">
        <f t="shared" si="273"/>
        <v>N</v>
      </c>
      <c r="AK488" s="30">
        <f t="shared" si="274"/>
        <v>0</v>
      </c>
      <c r="AL488" s="31">
        <f t="shared" si="275"/>
        <v>50000</v>
      </c>
      <c r="AM488" s="31">
        <f t="shared" si="276"/>
        <v>200000</v>
      </c>
      <c r="AN488" s="31">
        <f t="shared" si="277"/>
        <v>257500</v>
      </c>
      <c r="AO488" s="31">
        <f t="shared" si="278"/>
        <v>0</v>
      </c>
      <c r="AP488" s="31">
        <f t="shared" si="279"/>
        <v>0</v>
      </c>
      <c r="AQ488" s="31">
        <f t="shared" si="280"/>
        <v>0</v>
      </c>
      <c r="AR488" s="31">
        <f t="shared" si="281"/>
        <v>0</v>
      </c>
      <c r="AS488" s="32">
        <f t="shared" si="282"/>
        <v>0</v>
      </c>
      <c r="AT488" s="33">
        <f t="shared" si="283"/>
        <v>50000</v>
      </c>
      <c r="AU488" s="33">
        <f t="shared" si="284"/>
        <v>200000</v>
      </c>
      <c r="AV488" s="33">
        <v>257500</v>
      </c>
      <c r="AW488" s="33">
        <f t="shared" si="285"/>
        <v>0</v>
      </c>
      <c r="AX488" s="33">
        <f t="shared" si="286"/>
        <v>0</v>
      </c>
      <c r="AY488" s="34">
        <f t="shared" si="287"/>
        <v>39745.68</v>
      </c>
    </row>
    <row r="489" spans="1:51" ht="15.75" customHeight="1" x14ac:dyDescent="0.3">
      <c r="A489" s="166" t="s">
        <v>689</v>
      </c>
      <c r="B489" s="99">
        <v>15979.84</v>
      </c>
      <c r="C489" s="99">
        <v>6707.93</v>
      </c>
      <c r="D489" s="99">
        <v>43097.41</v>
      </c>
      <c r="E489" s="99">
        <v>32148.53</v>
      </c>
      <c r="F489" s="131">
        <v>90000</v>
      </c>
      <c r="G489" s="130">
        <v>0</v>
      </c>
      <c r="H489" s="182">
        <v>46485</v>
      </c>
      <c r="I489" s="182">
        <v>46515</v>
      </c>
      <c r="J489" s="166">
        <v>3</v>
      </c>
      <c r="K489" s="166">
        <v>2.4</v>
      </c>
      <c r="L489" s="167" t="s">
        <v>1207</v>
      </c>
      <c r="M489" s="168" t="s">
        <v>1203</v>
      </c>
      <c r="N489" s="169">
        <v>0.04</v>
      </c>
      <c r="O489" s="21">
        <f t="shared" si="252"/>
        <v>0.60000000000000009</v>
      </c>
      <c r="P489" s="21" t="str">
        <f t="shared" si="253"/>
        <v>N</v>
      </c>
      <c r="Q489" s="22">
        <f t="shared" si="254"/>
        <v>22687.77</v>
      </c>
      <c r="R489" s="8" t="str">
        <f t="shared" si="255"/>
        <v>N</v>
      </c>
      <c r="S489" s="23">
        <f t="shared" si="256"/>
        <v>0.80000000000000016</v>
      </c>
      <c r="T489" s="24">
        <f t="shared" si="257"/>
        <v>50000</v>
      </c>
      <c r="U489" s="24">
        <f t="shared" si="258"/>
        <v>200000</v>
      </c>
      <c r="V489" s="24">
        <f t="shared" si="259"/>
        <v>257500</v>
      </c>
      <c r="W489" s="24">
        <f t="shared" si="260"/>
        <v>17696.460599999999</v>
      </c>
      <c r="X489" s="24">
        <f t="shared" si="261"/>
        <v>0</v>
      </c>
      <c r="Y489" s="24">
        <f t="shared" si="262"/>
        <v>17696.460599999999</v>
      </c>
      <c r="Z489" s="24">
        <f t="shared" si="263"/>
        <v>5898.8202000000019</v>
      </c>
      <c r="AA489" s="25" t="str">
        <f t="shared" si="264"/>
        <v>N</v>
      </c>
      <c r="AB489" s="26">
        <f t="shared" si="265"/>
        <v>0</v>
      </c>
      <c r="AC489" s="27">
        <f t="shared" si="266"/>
        <v>50000</v>
      </c>
      <c r="AD489" s="28">
        <f t="shared" si="267"/>
        <v>200000</v>
      </c>
      <c r="AE489" s="28">
        <f t="shared" si="268"/>
        <v>257500</v>
      </c>
      <c r="AF489" s="28">
        <f t="shared" si="269"/>
        <v>0</v>
      </c>
      <c r="AG489" s="28">
        <f t="shared" si="270"/>
        <v>0</v>
      </c>
      <c r="AH489" s="28">
        <f t="shared" si="271"/>
        <v>0</v>
      </c>
      <c r="AI489" s="28">
        <f t="shared" si="272"/>
        <v>0</v>
      </c>
      <c r="AJ489" s="29" t="str">
        <f t="shared" si="273"/>
        <v>N</v>
      </c>
      <c r="AK489" s="30">
        <f t="shared" si="274"/>
        <v>0</v>
      </c>
      <c r="AL489" s="31">
        <f t="shared" si="275"/>
        <v>50000</v>
      </c>
      <c r="AM489" s="31">
        <f t="shared" si="276"/>
        <v>200000</v>
      </c>
      <c r="AN489" s="31">
        <f t="shared" si="277"/>
        <v>257500</v>
      </c>
      <c r="AO489" s="31">
        <f t="shared" si="278"/>
        <v>0</v>
      </c>
      <c r="AP489" s="31">
        <f t="shared" si="279"/>
        <v>0</v>
      </c>
      <c r="AQ489" s="31">
        <f t="shared" si="280"/>
        <v>0</v>
      </c>
      <c r="AR489" s="31">
        <f t="shared" si="281"/>
        <v>0</v>
      </c>
      <c r="AS489" s="32">
        <f t="shared" si="282"/>
        <v>0</v>
      </c>
      <c r="AT489" s="33">
        <f t="shared" si="283"/>
        <v>50000</v>
      </c>
      <c r="AU489" s="33">
        <f t="shared" si="284"/>
        <v>200000</v>
      </c>
      <c r="AV489" s="33">
        <v>257500</v>
      </c>
      <c r="AW489" s="33">
        <f t="shared" si="285"/>
        <v>0</v>
      </c>
      <c r="AX489" s="33">
        <f t="shared" si="286"/>
        <v>0</v>
      </c>
      <c r="AY489" s="34">
        <f t="shared" si="287"/>
        <v>5898.8202000000019</v>
      </c>
    </row>
    <row r="490" spans="1:51" ht="15.75" customHeight="1" x14ac:dyDescent="0.3">
      <c r="A490" s="166" t="s">
        <v>690</v>
      </c>
      <c r="B490" s="99">
        <v>10106.89</v>
      </c>
      <c r="C490" s="99">
        <v>7432.39</v>
      </c>
      <c r="D490" s="99">
        <v>87745.17</v>
      </c>
      <c r="E490" s="99">
        <v>87504.37</v>
      </c>
      <c r="F490" s="131">
        <v>90000</v>
      </c>
      <c r="G490" s="130">
        <v>12500</v>
      </c>
      <c r="H490" s="182">
        <v>46470</v>
      </c>
      <c r="I490" s="182">
        <v>46499</v>
      </c>
      <c r="J490" s="166">
        <v>2.2999999999999998</v>
      </c>
      <c r="K490" s="166">
        <v>0.3</v>
      </c>
      <c r="L490" s="167" t="s">
        <v>1206</v>
      </c>
      <c r="M490" s="168" t="s">
        <v>1203</v>
      </c>
      <c r="N490" s="169">
        <v>0.01</v>
      </c>
      <c r="O490" s="21">
        <f t="shared" si="252"/>
        <v>1.9999999999999998</v>
      </c>
      <c r="P490" s="21" t="str">
        <f t="shared" si="253"/>
        <v>N</v>
      </c>
      <c r="Q490" s="22">
        <f t="shared" si="254"/>
        <v>17539.28</v>
      </c>
      <c r="R490" s="8" t="str">
        <f t="shared" si="255"/>
        <v>N</v>
      </c>
      <c r="S490" s="23">
        <f t="shared" si="256"/>
        <v>2.6666666666666665</v>
      </c>
      <c r="T490" s="24">
        <f t="shared" si="257"/>
        <v>20500</v>
      </c>
      <c r="U490" s="24">
        <f t="shared" si="258"/>
        <v>100000</v>
      </c>
      <c r="V490" s="24">
        <f t="shared" si="259"/>
        <v>257500</v>
      </c>
      <c r="W490" s="24">
        <f t="shared" si="260"/>
        <v>9191.1225000000013</v>
      </c>
      <c r="X490" s="24">
        <f t="shared" si="261"/>
        <v>0</v>
      </c>
      <c r="Y490" s="24">
        <f t="shared" si="262"/>
        <v>9191.1225000000013</v>
      </c>
      <c r="Z490" s="24">
        <f t="shared" si="263"/>
        <v>8523.550299999999</v>
      </c>
      <c r="AA490" s="25" t="str">
        <f t="shared" si="264"/>
        <v>N</v>
      </c>
      <c r="AB490" s="26">
        <f t="shared" si="265"/>
        <v>1.6666666666666665</v>
      </c>
      <c r="AC490" s="27">
        <f t="shared" si="266"/>
        <v>20500</v>
      </c>
      <c r="AD490" s="28">
        <f t="shared" si="267"/>
        <v>100000</v>
      </c>
      <c r="AE490" s="28">
        <f t="shared" si="268"/>
        <v>257500</v>
      </c>
      <c r="AF490" s="28">
        <f t="shared" si="269"/>
        <v>2297.7806250000003</v>
      </c>
      <c r="AG490" s="28">
        <f t="shared" si="270"/>
        <v>0</v>
      </c>
      <c r="AH490" s="28">
        <f t="shared" si="271"/>
        <v>2297.7806250000003</v>
      </c>
      <c r="AI490" s="28">
        <f t="shared" si="272"/>
        <v>15594.038903000001</v>
      </c>
      <c r="AJ490" s="29" t="str">
        <f t="shared" si="273"/>
        <v>N</v>
      </c>
      <c r="AK490" s="30">
        <f t="shared" si="274"/>
        <v>0.66666666666666652</v>
      </c>
      <c r="AL490" s="31">
        <f t="shared" si="275"/>
        <v>20500</v>
      </c>
      <c r="AM490" s="31">
        <f t="shared" si="276"/>
        <v>100000</v>
      </c>
      <c r="AN490" s="31">
        <f t="shared" si="277"/>
        <v>257500</v>
      </c>
      <c r="AO490" s="31">
        <f t="shared" si="278"/>
        <v>2297.7806250000003</v>
      </c>
      <c r="AP490" s="31">
        <f t="shared" si="279"/>
        <v>0</v>
      </c>
      <c r="AQ490" s="31">
        <f t="shared" si="280"/>
        <v>2297.7806250000003</v>
      </c>
      <c r="AR490" s="31">
        <f t="shared" si="281"/>
        <v>15772.95709828</v>
      </c>
      <c r="AS490" s="32">
        <f t="shared" si="282"/>
        <v>0</v>
      </c>
      <c r="AT490" s="33">
        <f t="shared" si="283"/>
        <v>20500</v>
      </c>
      <c r="AU490" s="33">
        <f t="shared" si="284"/>
        <v>100000</v>
      </c>
      <c r="AV490" s="33">
        <v>257500</v>
      </c>
      <c r="AW490" s="33">
        <f t="shared" si="285"/>
        <v>0</v>
      </c>
      <c r="AX490" s="33">
        <f t="shared" si="286"/>
        <v>0</v>
      </c>
      <c r="AY490" s="34">
        <f t="shared" si="287"/>
        <v>39890.546301280003</v>
      </c>
    </row>
    <row r="491" spans="1:51" ht="15.75" customHeight="1" x14ac:dyDescent="0.3">
      <c r="A491" s="166" t="s">
        <v>691</v>
      </c>
      <c r="B491" s="99">
        <v>18680.849999999999</v>
      </c>
      <c r="C491" s="99">
        <v>21276.5</v>
      </c>
      <c r="D491" s="99">
        <v>88019.15</v>
      </c>
      <c r="E491" s="99">
        <v>85480.94</v>
      </c>
      <c r="F491" s="131">
        <v>105000</v>
      </c>
      <c r="G491" s="130">
        <v>12500</v>
      </c>
      <c r="H491" s="182">
        <v>46496</v>
      </c>
      <c r="I491" s="182">
        <v>46554</v>
      </c>
      <c r="J491" s="166">
        <v>1.8</v>
      </c>
      <c r="K491" s="166">
        <v>1.3</v>
      </c>
      <c r="L491" s="167" t="s">
        <v>1206</v>
      </c>
      <c r="M491" s="168" t="s">
        <v>1204</v>
      </c>
      <c r="N491" s="169">
        <v>0.02</v>
      </c>
      <c r="O491" s="21">
        <f t="shared" si="252"/>
        <v>0.5</v>
      </c>
      <c r="P491" s="21" t="str">
        <f t="shared" si="253"/>
        <v>N</v>
      </c>
      <c r="Q491" s="22">
        <f t="shared" si="254"/>
        <v>39957.35</v>
      </c>
      <c r="R491" s="8" t="str">
        <f t="shared" si="255"/>
        <v>N</v>
      </c>
      <c r="S491" s="23">
        <f t="shared" si="256"/>
        <v>1</v>
      </c>
      <c r="T491" s="24">
        <f t="shared" si="257"/>
        <v>20500</v>
      </c>
      <c r="U491" s="24">
        <f t="shared" si="258"/>
        <v>100000</v>
      </c>
      <c r="V491" s="24">
        <f t="shared" si="259"/>
        <v>257500</v>
      </c>
      <c r="W491" s="24">
        <f t="shared" si="260"/>
        <v>5990.4250000000029</v>
      </c>
      <c r="X491" s="24">
        <f t="shared" si="261"/>
        <v>0</v>
      </c>
      <c r="Y491" s="24">
        <f t="shared" si="262"/>
        <v>5990.4250000000029</v>
      </c>
      <c r="Z491" s="24">
        <f t="shared" si="263"/>
        <v>34766.071999999993</v>
      </c>
      <c r="AA491" s="25" t="str">
        <f t="shared" si="264"/>
        <v>N</v>
      </c>
      <c r="AB491" s="26">
        <f t="shared" si="265"/>
        <v>0</v>
      </c>
      <c r="AC491" s="27">
        <f t="shared" si="266"/>
        <v>20500</v>
      </c>
      <c r="AD491" s="28">
        <f t="shared" si="267"/>
        <v>100000</v>
      </c>
      <c r="AE491" s="28">
        <f t="shared" si="268"/>
        <v>257500</v>
      </c>
      <c r="AF491" s="28">
        <f t="shared" si="269"/>
        <v>0</v>
      </c>
      <c r="AG491" s="28">
        <f t="shared" si="270"/>
        <v>0</v>
      </c>
      <c r="AH491" s="28">
        <f t="shared" si="271"/>
        <v>0</v>
      </c>
      <c r="AI491" s="28">
        <f t="shared" si="272"/>
        <v>0</v>
      </c>
      <c r="AJ491" s="29" t="str">
        <f t="shared" si="273"/>
        <v>N</v>
      </c>
      <c r="AK491" s="30">
        <f t="shared" si="274"/>
        <v>0</v>
      </c>
      <c r="AL491" s="31">
        <f t="shared" si="275"/>
        <v>20500</v>
      </c>
      <c r="AM491" s="31">
        <f t="shared" si="276"/>
        <v>100000</v>
      </c>
      <c r="AN491" s="31">
        <f t="shared" si="277"/>
        <v>257500</v>
      </c>
      <c r="AO491" s="31">
        <f t="shared" si="278"/>
        <v>0</v>
      </c>
      <c r="AP491" s="31">
        <f t="shared" si="279"/>
        <v>0</v>
      </c>
      <c r="AQ491" s="31">
        <f t="shared" si="280"/>
        <v>0</v>
      </c>
      <c r="AR491" s="31">
        <f t="shared" si="281"/>
        <v>0</v>
      </c>
      <c r="AS491" s="32">
        <f t="shared" si="282"/>
        <v>0</v>
      </c>
      <c r="AT491" s="33">
        <f t="shared" si="283"/>
        <v>20500</v>
      </c>
      <c r="AU491" s="33">
        <f t="shared" si="284"/>
        <v>100000</v>
      </c>
      <c r="AV491" s="33">
        <v>257500</v>
      </c>
      <c r="AW491" s="33">
        <f t="shared" si="285"/>
        <v>0</v>
      </c>
      <c r="AX491" s="33">
        <f t="shared" si="286"/>
        <v>0</v>
      </c>
      <c r="AY491" s="34">
        <f t="shared" si="287"/>
        <v>34766.071999999993</v>
      </c>
    </row>
    <row r="492" spans="1:51" ht="15.75" customHeight="1" x14ac:dyDescent="0.3">
      <c r="A492" s="166" t="s">
        <v>692</v>
      </c>
      <c r="B492" s="99">
        <v>17509.82</v>
      </c>
      <c r="C492" s="99">
        <v>26562.11</v>
      </c>
      <c r="D492" s="99">
        <v>104485.72</v>
      </c>
      <c r="E492" s="99">
        <v>99645.52</v>
      </c>
      <c r="F492" s="131">
        <v>90000</v>
      </c>
      <c r="G492" s="130">
        <v>0</v>
      </c>
      <c r="H492" s="182">
        <v>46518</v>
      </c>
      <c r="I492" s="182">
        <v>46607</v>
      </c>
      <c r="J492" s="166">
        <v>4.5</v>
      </c>
      <c r="K492" s="166">
        <v>0.8</v>
      </c>
      <c r="L492" s="167" t="s">
        <v>1206</v>
      </c>
      <c r="M492" s="168" t="s">
        <v>1205</v>
      </c>
      <c r="N492" s="169">
        <v>0</v>
      </c>
      <c r="O492" s="21">
        <f t="shared" si="252"/>
        <v>3.7</v>
      </c>
      <c r="P492" s="21" t="str">
        <f t="shared" si="253"/>
        <v>N</v>
      </c>
      <c r="Q492" s="22">
        <f t="shared" si="254"/>
        <v>44071.93</v>
      </c>
      <c r="R492" s="8" t="str">
        <f t="shared" si="255"/>
        <v>N</v>
      </c>
      <c r="S492" s="23">
        <f t="shared" si="256"/>
        <v>3.7</v>
      </c>
      <c r="T492" s="24">
        <f t="shared" si="257"/>
        <v>20500</v>
      </c>
      <c r="U492" s="24">
        <f t="shared" si="258"/>
        <v>100000</v>
      </c>
      <c r="V492" s="24">
        <f t="shared" si="259"/>
        <v>257500</v>
      </c>
      <c r="W492" s="24">
        <f t="shared" si="260"/>
        <v>0</v>
      </c>
      <c r="X492" s="24">
        <f t="shared" si="261"/>
        <v>0</v>
      </c>
      <c r="Y492" s="24">
        <f t="shared" si="262"/>
        <v>0</v>
      </c>
      <c r="Z492" s="24">
        <f t="shared" si="263"/>
        <v>44071.93</v>
      </c>
      <c r="AA492" s="25" t="str">
        <f t="shared" si="264"/>
        <v>N</v>
      </c>
      <c r="AB492" s="26">
        <f t="shared" si="265"/>
        <v>2.7</v>
      </c>
      <c r="AC492" s="27">
        <f t="shared" si="266"/>
        <v>20500</v>
      </c>
      <c r="AD492" s="28">
        <f t="shared" si="267"/>
        <v>100000</v>
      </c>
      <c r="AE492" s="28">
        <f t="shared" si="268"/>
        <v>257500</v>
      </c>
      <c r="AF492" s="28">
        <f t="shared" si="269"/>
        <v>0</v>
      </c>
      <c r="AG492" s="28">
        <f t="shared" si="270"/>
        <v>0</v>
      </c>
      <c r="AH492" s="28">
        <f t="shared" si="271"/>
        <v>0</v>
      </c>
      <c r="AI492" s="28">
        <f t="shared" si="272"/>
        <v>44071.93</v>
      </c>
      <c r="AJ492" s="29" t="str">
        <f t="shared" si="273"/>
        <v>N</v>
      </c>
      <c r="AK492" s="30">
        <f t="shared" si="274"/>
        <v>1.7000000000000002</v>
      </c>
      <c r="AL492" s="31">
        <f t="shared" si="275"/>
        <v>20500</v>
      </c>
      <c r="AM492" s="31">
        <f t="shared" si="276"/>
        <v>100000</v>
      </c>
      <c r="AN492" s="31">
        <f t="shared" si="277"/>
        <v>257500</v>
      </c>
      <c r="AO492" s="31">
        <f t="shared" si="278"/>
        <v>0</v>
      </c>
      <c r="AP492" s="31">
        <f t="shared" si="279"/>
        <v>0</v>
      </c>
      <c r="AQ492" s="31">
        <f t="shared" si="280"/>
        <v>0</v>
      </c>
      <c r="AR492" s="31">
        <f t="shared" si="281"/>
        <v>44071.93</v>
      </c>
      <c r="AS492" s="32">
        <f t="shared" si="282"/>
        <v>0.70000000000000018</v>
      </c>
      <c r="AT492" s="33">
        <f t="shared" si="283"/>
        <v>20500</v>
      </c>
      <c r="AU492" s="33">
        <f t="shared" si="284"/>
        <v>100000</v>
      </c>
      <c r="AV492" s="33">
        <v>257500</v>
      </c>
      <c r="AW492" s="33">
        <f t="shared" si="285"/>
        <v>0</v>
      </c>
      <c r="AX492" s="33">
        <f t="shared" si="286"/>
        <v>44071.93</v>
      </c>
      <c r="AY492" s="34">
        <f t="shared" si="287"/>
        <v>176287.72</v>
      </c>
    </row>
    <row r="493" spans="1:51" ht="15.75" customHeight="1" x14ac:dyDescent="0.3">
      <c r="A493" s="166" t="s">
        <v>693</v>
      </c>
      <c r="B493" s="99">
        <v>7003.59</v>
      </c>
      <c r="C493" s="99">
        <v>14837.92</v>
      </c>
      <c r="D493" s="99">
        <v>81243.350000000006</v>
      </c>
      <c r="E493" s="99">
        <v>69210.16</v>
      </c>
      <c r="F493" s="131">
        <v>206000</v>
      </c>
      <c r="G493" s="130">
        <v>0</v>
      </c>
      <c r="H493" s="182">
        <v>46262</v>
      </c>
      <c r="I493" s="182">
        <v>46299</v>
      </c>
      <c r="J493" s="166">
        <v>3.7</v>
      </c>
      <c r="K493" s="166">
        <v>0.2</v>
      </c>
      <c r="L493" s="167" t="s">
        <v>1206</v>
      </c>
      <c r="M493" s="168" t="s">
        <v>1203</v>
      </c>
      <c r="N493" s="169">
        <v>0</v>
      </c>
      <c r="O493" s="21">
        <f t="shared" si="252"/>
        <v>3.5</v>
      </c>
      <c r="P493" s="21" t="str">
        <f t="shared" si="253"/>
        <v>N</v>
      </c>
      <c r="Q493" s="22">
        <f t="shared" si="254"/>
        <v>21841.510000000002</v>
      </c>
      <c r="R493" s="8" t="str">
        <f t="shared" si="255"/>
        <v>N</v>
      </c>
      <c r="S493" s="23">
        <f t="shared" si="256"/>
        <v>4.666666666666667</v>
      </c>
      <c r="T493" s="24">
        <f t="shared" si="257"/>
        <v>20500</v>
      </c>
      <c r="U493" s="24">
        <f t="shared" si="258"/>
        <v>100000</v>
      </c>
      <c r="V493" s="24">
        <f t="shared" si="259"/>
        <v>257500</v>
      </c>
      <c r="W493" s="24">
        <f t="shared" si="260"/>
        <v>14067.487499999996</v>
      </c>
      <c r="X493" s="24">
        <f t="shared" si="261"/>
        <v>0</v>
      </c>
      <c r="Y493" s="24">
        <f t="shared" si="262"/>
        <v>14067.487499999996</v>
      </c>
      <c r="Z493" s="24">
        <f t="shared" si="263"/>
        <v>7774.0225000000064</v>
      </c>
      <c r="AA493" s="25" t="str">
        <f t="shared" si="264"/>
        <v>N</v>
      </c>
      <c r="AB493" s="26">
        <f t="shared" si="265"/>
        <v>3.666666666666667</v>
      </c>
      <c r="AC493" s="27">
        <f t="shared" si="266"/>
        <v>20500</v>
      </c>
      <c r="AD493" s="28">
        <f t="shared" si="267"/>
        <v>100000</v>
      </c>
      <c r="AE493" s="28">
        <f t="shared" si="268"/>
        <v>257500</v>
      </c>
      <c r="AF493" s="28">
        <f t="shared" si="269"/>
        <v>3516.8718749999989</v>
      </c>
      <c r="AG493" s="28">
        <f t="shared" si="270"/>
        <v>0</v>
      </c>
      <c r="AH493" s="28">
        <f t="shared" si="271"/>
        <v>3516.8718749999989</v>
      </c>
      <c r="AI493" s="28">
        <f t="shared" si="272"/>
        <v>18324.638125000005</v>
      </c>
      <c r="AJ493" s="29" t="str">
        <f t="shared" si="273"/>
        <v>N</v>
      </c>
      <c r="AK493" s="30">
        <f t="shared" si="274"/>
        <v>2.666666666666667</v>
      </c>
      <c r="AL493" s="31">
        <f t="shared" si="275"/>
        <v>20500</v>
      </c>
      <c r="AM493" s="31">
        <f t="shared" si="276"/>
        <v>100000</v>
      </c>
      <c r="AN493" s="31">
        <f t="shared" si="277"/>
        <v>257500</v>
      </c>
      <c r="AO493" s="31">
        <f t="shared" si="278"/>
        <v>0</v>
      </c>
      <c r="AP493" s="31">
        <f t="shared" si="279"/>
        <v>0</v>
      </c>
      <c r="AQ493" s="31">
        <f t="shared" si="280"/>
        <v>0</v>
      </c>
      <c r="AR493" s="31">
        <f t="shared" si="281"/>
        <v>21841.510000000002</v>
      </c>
      <c r="AS493" s="32">
        <f t="shared" si="282"/>
        <v>1.666666666666667</v>
      </c>
      <c r="AT493" s="33">
        <f t="shared" si="283"/>
        <v>20500</v>
      </c>
      <c r="AU493" s="33">
        <f t="shared" si="284"/>
        <v>100000</v>
      </c>
      <c r="AV493" s="33">
        <v>257500</v>
      </c>
      <c r="AW493" s="33">
        <f t="shared" si="285"/>
        <v>879.21796874999973</v>
      </c>
      <c r="AX493" s="33">
        <f t="shared" si="286"/>
        <v>20962.292031250003</v>
      </c>
      <c r="AY493" s="34">
        <f t="shared" si="287"/>
        <v>68902.46265625002</v>
      </c>
    </row>
    <row r="494" spans="1:51" ht="15.75" customHeight="1" x14ac:dyDescent="0.3">
      <c r="A494" s="166" t="s">
        <v>694</v>
      </c>
      <c r="B494" s="99">
        <v>17616.37</v>
      </c>
      <c r="C494" s="99">
        <v>21949.72</v>
      </c>
      <c r="D494" s="99">
        <v>87987.56</v>
      </c>
      <c r="E494" s="99">
        <v>78509.72</v>
      </c>
      <c r="F494" s="131">
        <v>49000</v>
      </c>
      <c r="G494" s="130">
        <v>0</v>
      </c>
      <c r="H494" s="182">
        <v>46314</v>
      </c>
      <c r="I494" s="182">
        <v>46385</v>
      </c>
      <c r="J494" s="166">
        <v>3.8</v>
      </c>
      <c r="K494" s="166">
        <v>1.5</v>
      </c>
      <c r="L494" s="167" t="s">
        <v>1206</v>
      </c>
      <c r="M494" s="168" t="s">
        <v>1203</v>
      </c>
      <c r="N494" s="169">
        <v>0</v>
      </c>
      <c r="O494" s="21">
        <f t="shared" si="252"/>
        <v>2.2999999999999998</v>
      </c>
      <c r="P494" s="21" t="str">
        <f t="shared" si="253"/>
        <v>N</v>
      </c>
      <c r="Q494" s="22">
        <f t="shared" si="254"/>
        <v>39566.089999999997</v>
      </c>
      <c r="R494" s="8" t="str">
        <f t="shared" si="255"/>
        <v>N</v>
      </c>
      <c r="S494" s="23">
        <f t="shared" si="256"/>
        <v>3.0666666666666664</v>
      </c>
      <c r="T494" s="24">
        <f t="shared" si="257"/>
        <v>20500</v>
      </c>
      <c r="U494" s="24">
        <f t="shared" si="258"/>
        <v>100000</v>
      </c>
      <c r="V494" s="24">
        <f t="shared" si="259"/>
        <v>257500</v>
      </c>
      <c r="W494" s="24">
        <f t="shared" si="260"/>
        <v>9009.3300000000017</v>
      </c>
      <c r="X494" s="24">
        <f t="shared" si="261"/>
        <v>0</v>
      </c>
      <c r="Y494" s="24">
        <f t="shared" si="262"/>
        <v>9009.3300000000017</v>
      </c>
      <c r="Z494" s="24">
        <f t="shared" si="263"/>
        <v>30556.759999999995</v>
      </c>
      <c r="AA494" s="25" t="str">
        <f t="shared" si="264"/>
        <v>N</v>
      </c>
      <c r="AB494" s="26">
        <f t="shared" si="265"/>
        <v>2.0666666666666664</v>
      </c>
      <c r="AC494" s="27">
        <f t="shared" si="266"/>
        <v>20500</v>
      </c>
      <c r="AD494" s="28">
        <f t="shared" si="267"/>
        <v>100000</v>
      </c>
      <c r="AE494" s="28">
        <f t="shared" si="268"/>
        <v>257500</v>
      </c>
      <c r="AF494" s="28">
        <f t="shared" si="269"/>
        <v>2252.3325000000004</v>
      </c>
      <c r="AG494" s="28">
        <f t="shared" si="270"/>
        <v>0</v>
      </c>
      <c r="AH494" s="28">
        <f t="shared" si="271"/>
        <v>2252.3325000000004</v>
      </c>
      <c r="AI494" s="28">
        <f t="shared" si="272"/>
        <v>37313.757499999992</v>
      </c>
      <c r="AJ494" s="29" t="str">
        <f t="shared" si="273"/>
        <v>N</v>
      </c>
      <c r="AK494" s="30">
        <f t="shared" si="274"/>
        <v>1.0666666666666664</v>
      </c>
      <c r="AL494" s="31">
        <f t="shared" si="275"/>
        <v>20500</v>
      </c>
      <c r="AM494" s="31">
        <f t="shared" si="276"/>
        <v>100000</v>
      </c>
      <c r="AN494" s="31">
        <f t="shared" si="277"/>
        <v>257500</v>
      </c>
      <c r="AO494" s="31">
        <f t="shared" si="278"/>
        <v>0</v>
      </c>
      <c r="AP494" s="31">
        <f t="shared" si="279"/>
        <v>0</v>
      </c>
      <c r="AQ494" s="31">
        <f t="shared" si="280"/>
        <v>0</v>
      </c>
      <c r="AR494" s="31">
        <f t="shared" si="281"/>
        <v>39566.089999999997</v>
      </c>
      <c r="AS494" s="32">
        <f t="shared" si="282"/>
        <v>6.666666666666643E-2</v>
      </c>
      <c r="AT494" s="33">
        <f t="shared" si="283"/>
        <v>20500</v>
      </c>
      <c r="AU494" s="33">
        <f t="shared" si="284"/>
        <v>100000</v>
      </c>
      <c r="AV494" s="33">
        <v>257500</v>
      </c>
      <c r="AW494" s="33">
        <f t="shared" si="285"/>
        <v>563.08312500000011</v>
      </c>
      <c r="AX494" s="33">
        <f t="shared" si="286"/>
        <v>39003.006874999999</v>
      </c>
      <c r="AY494" s="34">
        <f t="shared" si="287"/>
        <v>146439.61437499998</v>
      </c>
    </row>
    <row r="495" spans="1:51" ht="15.75" customHeight="1" x14ac:dyDescent="0.3">
      <c r="A495" s="166" t="s">
        <v>695</v>
      </c>
      <c r="B495" s="99">
        <v>13421.33</v>
      </c>
      <c r="C495" s="99">
        <v>19288.63</v>
      </c>
      <c r="D495" s="99">
        <v>65501.43</v>
      </c>
      <c r="E495" s="99">
        <v>61046.7</v>
      </c>
      <c r="F495" s="131">
        <v>112000</v>
      </c>
      <c r="G495" s="130">
        <v>0</v>
      </c>
      <c r="H495" s="182">
        <v>46404</v>
      </c>
      <c r="I495" s="182">
        <v>46445</v>
      </c>
      <c r="J495" s="166">
        <v>2.2000000000000002</v>
      </c>
      <c r="K495" s="166">
        <v>1.6</v>
      </c>
      <c r="L495" s="167" t="s">
        <v>1206</v>
      </c>
      <c r="M495" s="168" t="s">
        <v>1203</v>
      </c>
      <c r="N495" s="169">
        <v>0.01</v>
      </c>
      <c r="O495" s="21">
        <f t="shared" si="252"/>
        <v>0.60000000000000009</v>
      </c>
      <c r="P495" s="21" t="str">
        <f t="shared" si="253"/>
        <v>N</v>
      </c>
      <c r="Q495" s="22">
        <f t="shared" si="254"/>
        <v>32709.96</v>
      </c>
      <c r="R495" s="8" t="str">
        <f t="shared" si="255"/>
        <v>N</v>
      </c>
      <c r="S495" s="23">
        <f t="shared" si="256"/>
        <v>0.80000000000000016</v>
      </c>
      <c r="T495" s="24">
        <f t="shared" si="257"/>
        <v>20500</v>
      </c>
      <c r="U495" s="24">
        <f t="shared" si="258"/>
        <v>100000</v>
      </c>
      <c r="V495" s="24">
        <f t="shared" si="259"/>
        <v>257500</v>
      </c>
      <c r="W495" s="24">
        <f t="shared" si="260"/>
        <v>15375</v>
      </c>
      <c r="X495" s="24">
        <f t="shared" si="261"/>
        <v>0</v>
      </c>
      <c r="Y495" s="24">
        <f t="shared" si="262"/>
        <v>15375</v>
      </c>
      <c r="Z495" s="24">
        <f t="shared" si="263"/>
        <v>17662.059600000001</v>
      </c>
      <c r="AA495" s="25" t="str">
        <f t="shared" si="264"/>
        <v>N</v>
      </c>
      <c r="AB495" s="26">
        <f t="shared" si="265"/>
        <v>0</v>
      </c>
      <c r="AC495" s="27">
        <f t="shared" si="266"/>
        <v>20500</v>
      </c>
      <c r="AD495" s="28">
        <f t="shared" si="267"/>
        <v>100000</v>
      </c>
      <c r="AE495" s="28">
        <f t="shared" si="268"/>
        <v>257500</v>
      </c>
      <c r="AF495" s="28">
        <f t="shared" si="269"/>
        <v>0</v>
      </c>
      <c r="AG495" s="28">
        <f t="shared" si="270"/>
        <v>0</v>
      </c>
      <c r="AH495" s="28">
        <f t="shared" si="271"/>
        <v>0</v>
      </c>
      <c r="AI495" s="28">
        <f t="shared" si="272"/>
        <v>0</v>
      </c>
      <c r="AJ495" s="29" t="str">
        <f t="shared" si="273"/>
        <v>N</v>
      </c>
      <c r="AK495" s="30">
        <f t="shared" si="274"/>
        <v>0</v>
      </c>
      <c r="AL495" s="31">
        <f t="shared" si="275"/>
        <v>20500</v>
      </c>
      <c r="AM495" s="31">
        <f t="shared" si="276"/>
        <v>100000</v>
      </c>
      <c r="AN495" s="31">
        <f t="shared" si="277"/>
        <v>257500</v>
      </c>
      <c r="AO495" s="31">
        <f t="shared" si="278"/>
        <v>0</v>
      </c>
      <c r="AP495" s="31">
        <f t="shared" si="279"/>
        <v>0</v>
      </c>
      <c r="AQ495" s="31">
        <f t="shared" si="280"/>
        <v>0</v>
      </c>
      <c r="AR495" s="31">
        <f t="shared" si="281"/>
        <v>0</v>
      </c>
      <c r="AS495" s="32">
        <f t="shared" si="282"/>
        <v>0</v>
      </c>
      <c r="AT495" s="33">
        <f t="shared" si="283"/>
        <v>20500</v>
      </c>
      <c r="AU495" s="33">
        <f t="shared" si="284"/>
        <v>100000</v>
      </c>
      <c r="AV495" s="33">
        <v>257500</v>
      </c>
      <c r="AW495" s="33">
        <f t="shared" si="285"/>
        <v>0</v>
      </c>
      <c r="AX495" s="33">
        <f t="shared" si="286"/>
        <v>0</v>
      </c>
      <c r="AY495" s="34">
        <f t="shared" si="287"/>
        <v>17662.059600000001</v>
      </c>
    </row>
    <row r="496" spans="1:51" ht="15.75" customHeight="1" x14ac:dyDescent="0.3">
      <c r="A496" s="166" t="s">
        <v>696</v>
      </c>
      <c r="B496" s="99">
        <v>8304.93</v>
      </c>
      <c r="C496" s="99">
        <v>10167.65</v>
      </c>
      <c r="D496" s="99">
        <v>88134.32</v>
      </c>
      <c r="E496" s="99">
        <v>73954.850000000006</v>
      </c>
      <c r="F496" s="131">
        <v>30000</v>
      </c>
      <c r="G496" s="130">
        <v>0</v>
      </c>
      <c r="H496" s="182">
        <v>46452</v>
      </c>
      <c r="I496" s="182">
        <v>46478</v>
      </c>
      <c r="J496" s="166">
        <v>1.9</v>
      </c>
      <c r="K496" s="166">
        <v>0.5</v>
      </c>
      <c r="L496" s="167" t="s">
        <v>1206</v>
      </c>
      <c r="M496" s="168" t="s">
        <v>1205</v>
      </c>
      <c r="N496" s="169">
        <v>0.03</v>
      </c>
      <c r="O496" s="21">
        <f t="shared" si="252"/>
        <v>1.4</v>
      </c>
      <c r="P496" s="21" t="str">
        <f t="shared" si="253"/>
        <v>N</v>
      </c>
      <c r="Q496" s="22">
        <f t="shared" si="254"/>
        <v>18472.580000000002</v>
      </c>
      <c r="R496" s="8" t="str">
        <f t="shared" si="255"/>
        <v>N</v>
      </c>
      <c r="S496" s="23">
        <f t="shared" si="256"/>
        <v>1.4</v>
      </c>
      <c r="T496" s="24">
        <f t="shared" si="257"/>
        <v>20500</v>
      </c>
      <c r="U496" s="24">
        <f t="shared" si="258"/>
        <v>100000</v>
      </c>
      <c r="V496" s="24">
        <f t="shared" si="259"/>
        <v>257500</v>
      </c>
      <c r="W496" s="24">
        <f t="shared" si="260"/>
        <v>11865.679999999993</v>
      </c>
      <c r="X496" s="24">
        <f t="shared" si="261"/>
        <v>0</v>
      </c>
      <c r="Y496" s="24">
        <f t="shared" si="262"/>
        <v>11865.679999999993</v>
      </c>
      <c r="Z496" s="24">
        <f t="shared" si="263"/>
        <v>7161.0774000000092</v>
      </c>
      <c r="AA496" s="25" t="str">
        <f t="shared" si="264"/>
        <v>N</v>
      </c>
      <c r="AB496" s="26">
        <f t="shared" si="265"/>
        <v>0.39999999999999991</v>
      </c>
      <c r="AC496" s="27">
        <f t="shared" si="266"/>
        <v>20500</v>
      </c>
      <c r="AD496" s="28">
        <f t="shared" si="267"/>
        <v>100000</v>
      </c>
      <c r="AE496" s="28">
        <f t="shared" si="268"/>
        <v>257500</v>
      </c>
      <c r="AF496" s="28">
        <f t="shared" si="269"/>
        <v>0</v>
      </c>
      <c r="AG496" s="28">
        <f t="shared" si="270"/>
        <v>0</v>
      </c>
      <c r="AH496" s="28">
        <f t="shared" si="271"/>
        <v>0</v>
      </c>
      <c r="AI496" s="28">
        <f t="shared" si="272"/>
        <v>19597.560122000003</v>
      </c>
      <c r="AJ496" s="29" t="str">
        <f t="shared" si="273"/>
        <v>N</v>
      </c>
      <c r="AK496" s="30">
        <f t="shared" si="274"/>
        <v>0</v>
      </c>
      <c r="AL496" s="31">
        <f t="shared" si="275"/>
        <v>20500</v>
      </c>
      <c r="AM496" s="31">
        <f t="shared" si="276"/>
        <v>100000</v>
      </c>
      <c r="AN496" s="31">
        <f t="shared" si="277"/>
        <v>257500</v>
      </c>
      <c r="AO496" s="31">
        <f t="shared" si="278"/>
        <v>0</v>
      </c>
      <c r="AP496" s="31">
        <f t="shared" si="279"/>
        <v>0</v>
      </c>
      <c r="AQ496" s="31">
        <f t="shared" si="280"/>
        <v>0</v>
      </c>
      <c r="AR496" s="31">
        <f t="shared" si="281"/>
        <v>0</v>
      </c>
      <c r="AS496" s="32">
        <f t="shared" si="282"/>
        <v>0</v>
      </c>
      <c r="AT496" s="33">
        <f t="shared" si="283"/>
        <v>20500</v>
      </c>
      <c r="AU496" s="33">
        <f t="shared" si="284"/>
        <v>100000</v>
      </c>
      <c r="AV496" s="33">
        <v>257500</v>
      </c>
      <c r="AW496" s="33">
        <f t="shared" si="285"/>
        <v>0</v>
      </c>
      <c r="AX496" s="33">
        <f t="shared" si="286"/>
        <v>0</v>
      </c>
      <c r="AY496" s="34">
        <f t="shared" si="287"/>
        <v>26758.637522000012</v>
      </c>
    </row>
    <row r="497" spans="1:51" ht="15.75" customHeight="1" x14ac:dyDescent="0.3">
      <c r="A497" s="166" t="s">
        <v>697</v>
      </c>
      <c r="B497" s="99">
        <v>12541.52</v>
      </c>
      <c r="C497" s="99">
        <v>27229.040000000001</v>
      </c>
      <c r="D497" s="99">
        <v>111652.2</v>
      </c>
      <c r="E497" s="99">
        <v>101768.29</v>
      </c>
      <c r="F497" s="131">
        <v>72000</v>
      </c>
      <c r="G497" s="130">
        <v>0</v>
      </c>
      <c r="H497" s="182">
        <v>46486</v>
      </c>
      <c r="I497" s="182">
        <v>46556</v>
      </c>
      <c r="J497" s="166">
        <v>1.6</v>
      </c>
      <c r="K497" s="166">
        <v>0.9</v>
      </c>
      <c r="L497" s="167" t="s">
        <v>1206</v>
      </c>
      <c r="M497" s="168" t="s">
        <v>1204</v>
      </c>
      <c r="N497" s="169">
        <v>2.7E-2</v>
      </c>
      <c r="O497" s="21">
        <f t="shared" si="252"/>
        <v>0.70000000000000007</v>
      </c>
      <c r="P497" s="21" t="str">
        <f t="shared" si="253"/>
        <v>N</v>
      </c>
      <c r="Q497" s="22">
        <f t="shared" si="254"/>
        <v>39770.559999999998</v>
      </c>
      <c r="R497" s="8" t="str">
        <f t="shared" si="255"/>
        <v>N</v>
      </c>
      <c r="S497" s="23">
        <f t="shared" si="256"/>
        <v>1.4000000000000001</v>
      </c>
      <c r="T497" s="24">
        <f t="shared" si="257"/>
        <v>20500</v>
      </c>
      <c r="U497" s="24">
        <f t="shared" si="258"/>
        <v>100000</v>
      </c>
      <c r="V497" s="24">
        <f t="shared" si="259"/>
        <v>257500</v>
      </c>
      <c r="W497" s="24">
        <f t="shared" si="260"/>
        <v>0</v>
      </c>
      <c r="X497" s="24">
        <f t="shared" si="261"/>
        <v>0</v>
      </c>
      <c r="Y497" s="24">
        <f t="shared" si="262"/>
        <v>0</v>
      </c>
      <c r="Z497" s="24">
        <f t="shared" si="263"/>
        <v>40844.365119999995</v>
      </c>
      <c r="AA497" s="25" t="str">
        <f t="shared" si="264"/>
        <v>N</v>
      </c>
      <c r="AB497" s="26">
        <f t="shared" si="265"/>
        <v>0.40000000000000013</v>
      </c>
      <c r="AC497" s="27">
        <f t="shared" si="266"/>
        <v>20500</v>
      </c>
      <c r="AD497" s="28">
        <f t="shared" si="267"/>
        <v>100000</v>
      </c>
      <c r="AE497" s="28">
        <f t="shared" si="268"/>
        <v>257500</v>
      </c>
      <c r="AF497" s="28">
        <f t="shared" si="269"/>
        <v>0</v>
      </c>
      <c r="AG497" s="28">
        <f t="shared" si="270"/>
        <v>0</v>
      </c>
      <c r="AH497" s="28">
        <f t="shared" si="271"/>
        <v>0</v>
      </c>
      <c r="AI497" s="28">
        <f t="shared" si="272"/>
        <v>41947.16297823999</v>
      </c>
      <c r="AJ497" s="29" t="str">
        <f t="shared" si="273"/>
        <v>N</v>
      </c>
      <c r="AK497" s="30">
        <f t="shared" si="274"/>
        <v>0</v>
      </c>
      <c r="AL497" s="31">
        <f t="shared" si="275"/>
        <v>20500</v>
      </c>
      <c r="AM497" s="31">
        <f t="shared" si="276"/>
        <v>100000</v>
      </c>
      <c r="AN497" s="31">
        <f t="shared" si="277"/>
        <v>257500</v>
      </c>
      <c r="AO497" s="31">
        <f t="shared" si="278"/>
        <v>0</v>
      </c>
      <c r="AP497" s="31">
        <f t="shared" si="279"/>
        <v>0</v>
      </c>
      <c r="AQ497" s="31">
        <f t="shared" si="280"/>
        <v>0</v>
      </c>
      <c r="AR497" s="31">
        <f t="shared" si="281"/>
        <v>0</v>
      </c>
      <c r="AS497" s="32">
        <f t="shared" si="282"/>
        <v>0</v>
      </c>
      <c r="AT497" s="33">
        <f t="shared" si="283"/>
        <v>20500</v>
      </c>
      <c r="AU497" s="33">
        <f t="shared" si="284"/>
        <v>100000</v>
      </c>
      <c r="AV497" s="33">
        <v>257500</v>
      </c>
      <c r="AW497" s="33">
        <f t="shared" si="285"/>
        <v>0</v>
      </c>
      <c r="AX497" s="33">
        <f t="shared" si="286"/>
        <v>0</v>
      </c>
      <c r="AY497" s="34">
        <f t="shared" si="287"/>
        <v>82791.528098239985</v>
      </c>
    </row>
    <row r="498" spans="1:51" ht="15.75" customHeight="1" x14ac:dyDescent="0.3">
      <c r="A498" s="166" t="s">
        <v>698</v>
      </c>
      <c r="B498" s="99">
        <v>15085.94</v>
      </c>
      <c r="C498" s="99">
        <v>1418.89</v>
      </c>
      <c r="D498" s="99">
        <v>53162.77</v>
      </c>
      <c r="E498" s="99">
        <v>49131.26</v>
      </c>
      <c r="F498" s="131">
        <v>101000</v>
      </c>
      <c r="G498" s="130">
        <v>0</v>
      </c>
      <c r="H498" s="182">
        <v>46364</v>
      </c>
      <c r="I498" s="182">
        <v>46392</v>
      </c>
      <c r="J498" s="166">
        <v>1.7</v>
      </c>
      <c r="K498" s="166">
        <v>0.4</v>
      </c>
      <c r="L498" s="167" t="s">
        <v>1206</v>
      </c>
      <c r="M498" s="168" t="s">
        <v>1204</v>
      </c>
      <c r="N498" s="169">
        <v>0.06</v>
      </c>
      <c r="O498" s="21">
        <f t="shared" si="252"/>
        <v>1.2999999999999998</v>
      </c>
      <c r="P498" s="21" t="str">
        <f t="shared" si="253"/>
        <v>N</v>
      </c>
      <c r="Q498" s="22">
        <f t="shared" si="254"/>
        <v>16504.830000000002</v>
      </c>
      <c r="R498" s="8" t="str">
        <f t="shared" si="255"/>
        <v>N</v>
      </c>
      <c r="S498" s="23">
        <f t="shared" si="256"/>
        <v>2.5999999999999996</v>
      </c>
      <c r="T498" s="24">
        <f t="shared" si="257"/>
        <v>20500</v>
      </c>
      <c r="U498" s="24">
        <f t="shared" si="258"/>
        <v>100000</v>
      </c>
      <c r="V498" s="24">
        <f t="shared" si="259"/>
        <v>257500</v>
      </c>
      <c r="W498" s="24">
        <f t="shared" si="260"/>
        <v>8747.559900000002</v>
      </c>
      <c r="X498" s="24">
        <f t="shared" si="261"/>
        <v>0</v>
      </c>
      <c r="Y498" s="24">
        <f t="shared" si="262"/>
        <v>8747.559900000002</v>
      </c>
      <c r="Z498" s="24">
        <f t="shared" si="263"/>
        <v>8747.559900000002</v>
      </c>
      <c r="AA498" s="25" t="str">
        <f t="shared" si="264"/>
        <v>N</v>
      </c>
      <c r="AB498" s="26">
        <f t="shared" si="265"/>
        <v>1.5999999999999996</v>
      </c>
      <c r="AC498" s="27">
        <f t="shared" si="266"/>
        <v>20500</v>
      </c>
      <c r="AD498" s="28">
        <f t="shared" si="267"/>
        <v>100000</v>
      </c>
      <c r="AE498" s="28">
        <f t="shared" si="268"/>
        <v>257500</v>
      </c>
      <c r="AF498" s="28">
        <f t="shared" si="269"/>
        <v>9272.4134940000022</v>
      </c>
      <c r="AG498" s="28">
        <f t="shared" si="270"/>
        <v>0</v>
      </c>
      <c r="AH498" s="28">
        <f t="shared" si="271"/>
        <v>9272.4134940000022</v>
      </c>
      <c r="AI498" s="28">
        <f t="shared" si="272"/>
        <v>9272.4134940000022</v>
      </c>
      <c r="AJ498" s="29" t="str">
        <f t="shared" si="273"/>
        <v>N</v>
      </c>
      <c r="AK498" s="30">
        <f t="shared" si="274"/>
        <v>0.59999999999999964</v>
      </c>
      <c r="AL498" s="31">
        <f t="shared" si="275"/>
        <v>20500</v>
      </c>
      <c r="AM498" s="31">
        <f t="shared" si="276"/>
        <v>100000</v>
      </c>
      <c r="AN498" s="31">
        <f t="shared" si="277"/>
        <v>257500</v>
      </c>
      <c r="AO498" s="31">
        <f t="shared" si="278"/>
        <v>9828.7583036400029</v>
      </c>
      <c r="AP498" s="31">
        <f t="shared" si="279"/>
        <v>0</v>
      </c>
      <c r="AQ498" s="31">
        <f t="shared" si="280"/>
        <v>9828.7583036400029</v>
      </c>
      <c r="AR498" s="31">
        <f t="shared" si="281"/>
        <v>9828.7583036400029</v>
      </c>
      <c r="AS498" s="32">
        <f t="shared" si="282"/>
        <v>0</v>
      </c>
      <c r="AT498" s="33">
        <f t="shared" si="283"/>
        <v>20500</v>
      </c>
      <c r="AU498" s="33">
        <f t="shared" si="284"/>
        <v>100000</v>
      </c>
      <c r="AV498" s="33">
        <v>257500</v>
      </c>
      <c r="AW498" s="33">
        <f t="shared" si="285"/>
        <v>0</v>
      </c>
      <c r="AX498" s="33">
        <f t="shared" si="286"/>
        <v>0</v>
      </c>
      <c r="AY498" s="34">
        <f t="shared" si="287"/>
        <v>27848.731697640007</v>
      </c>
    </row>
    <row r="499" spans="1:51" ht="15.75" customHeight="1" x14ac:dyDescent="0.3">
      <c r="A499" s="166" t="s">
        <v>699</v>
      </c>
      <c r="B499" s="99">
        <v>8162.49</v>
      </c>
      <c r="C499" s="99">
        <v>18650.59</v>
      </c>
      <c r="D499" s="99">
        <v>86269.19</v>
      </c>
      <c r="E499" s="99">
        <v>74125.17</v>
      </c>
      <c r="F499" s="131">
        <v>120000</v>
      </c>
      <c r="G499" s="130">
        <v>0</v>
      </c>
      <c r="H499" s="182">
        <v>46361</v>
      </c>
      <c r="I499" s="182">
        <v>46432</v>
      </c>
      <c r="J499" s="166">
        <v>2.9</v>
      </c>
      <c r="K499" s="166">
        <v>1.1000000000000001</v>
      </c>
      <c r="L499" s="167" t="s">
        <v>1206</v>
      </c>
      <c r="M499" s="168" t="s">
        <v>1203</v>
      </c>
      <c r="N499" s="169">
        <v>0.01</v>
      </c>
      <c r="O499" s="21">
        <f t="shared" si="252"/>
        <v>1.7999999999999998</v>
      </c>
      <c r="P499" s="21" t="str">
        <f t="shared" si="253"/>
        <v>N</v>
      </c>
      <c r="Q499" s="22">
        <f t="shared" si="254"/>
        <v>26813.08</v>
      </c>
      <c r="R499" s="8" t="str">
        <f t="shared" si="255"/>
        <v>N</v>
      </c>
      <c r="S499" s="23">
        <f t="shared" si="256"/>
        <v>2.4</v>
      </c>
      <c r="T499" s="24">
        <f t="shared" si="257"/>
        <v>20500</v>
      </c>
      <c r="U499" s="24">
        <f t="shared" si="258"/>
        <v>100000</v>
      </c>
      <c r="V499" s="24">
        <f t="shared" si="259"/>
        <v>257500</v>
      </c>
      <c r="W499" s="24">
        <f t="shared" si="260"/>
        <v>10298.107499999998</v>
      </c>
      <c r="X499" s="24">
        <f t="shared" si="261"/>
        <v>0</v>
      </c>
      <c r="Y499" s="24">
        <f t="shared" si="262"/>
        <v>10298.107499999998</v>
      </c>
      <c r="Z499" s="24">
        <f t="shared" si="263"/>
        <v>16783.103300000002</v>
      </c>
      <c r="AA499" s="25" t="str">
        <f t="shared" si="264"/>
        <v>N</v>
      </c>
      <c r="AB499" s="26">
        <f t="shared" si="265"/>
        <v>1.4</v>
      </c>
      <c r="AC499" s="27">
        <f t="shared" si="266"/>
        <v>20500</v>
      </c>
      <c r="AD499" s="28">
        <f t="shared" si="267"/>
        <v>100000</v>
      </c>
      <c r="AE499" s="28">
        <f t="shared" si="268"/>
        <v>257500</v>
      </c>
      <c r="AF499" s="28">
        <f t="shared" si="269"/>
        <v>2574.5268749999996</v>
      </c>
      <c r="AG499" s="28">
        <f t="shared" si="270"/>
        <v>0</v>
      </c>
      <c r="AH499" s="28">
        <f t="shared" si="271"/>
        <v>2574.5268749999996</v>
      </c>
      <c r="AI499" s="28">
        <f t="shared" si="272"/>
        <v>24777.496033000003</v>
      </c>
      <c r="AJ499" s="29" t="str">
        <f t="shared" si="273"/>
        <v>N</v>
      </c>
      <c r="AK499" s="30">
        <f t="shared" si="274"/>
        <v>0.39999999999999991</v>
      </c>
      <c r="AL499" s="31">
        <f t="shared" si="275"/>
        <v>20500</v>
      </c>
      <c r="AM499" s="31">
        <f t="shared" si="276"/>
        <v>100000</v>
      </c>
      <c r="AN499" s="31">
        <f t="shared" si="277"/>
        <v>257500</v>
      </c>
      <c r="AO499" s="31">
        <f t="shared" si="278"/>
        <v>0</v>
      </c>
      <c r="AP499" s="31">
        <f t="shared" si="279"/>
        <v>0</v>
      </c>
      <c r="AQ499" s="31">
        <f t="shared" si="280"/>
        <v>0</v>
      </c>
      <c r="AR499" s="31">
        <f t="shared" si="281"/>
        <v>27625.543137080003</v>
      </c>
      <c r="AS499" s="32">
        <f t="shared" si="282"/>
        <v>0</v>
      </c>
      <c r="AT499" s="33">
        <f t="shared" si="283"/>
        <v>20500</v>
      </c>
      <c r="AU499" s="33">
        <f t="shared" si="284"/>
        <v>100000</v>
      </c>
      <c r="AV499" s="33">
        <v>257500</v>
      </c>
      <c r="AW499" s="33">
        <f t="shared" si="285"/>
        <v>0</v>
      </c>
      <c r="AX499" s="33">
        <f t="shared" si="286"/>
        <v>0</v>
      </c>
      <c r="AY499" s="34">
        <f t="shared" si="287"/>
        <v>69186.142470080013</v>
      </c>
    </row>
    <row r="500" spans="1:51" ht="15.75" customHeight="1" x14ac:dyDescent="0.3">
      <c r="A500" s="166" t="s">
        <v>700</v>
      </c>
      <c r="B500" s="99">
        <v>15459.5</v>
      </c>
      <c r="C500" s="99">
        <v>26809.14</v>
      </c>
      <c r="D500" s="99">
        <v>91392.91</v>
      </c>
      <c r="E500" s="99">
        <v>82060.600000000006</v>
      </c>
      <c r="F500" s="131">
        <v>72000</v>
      </c>
      <c r="G500" s="130">
        <v>0</v>
      </c>
      <c r="H500" s="182">
        <v>46215</v>
      </c>
      <c r="I500" s="182">
        <v>46286</v>
      </c>
      <c r="J500" s="166">
        <v>2</v>
      </c>
      <c r="K500" s="166">
        <v>1</v>
      </c>
      <c r="L500" s="167" t="s">
        <v>1206</v>
      </c>
      <c r="M500" s="168" t="s">
        <v>1204</v>
      </c>
      <c r="N500" s="169">
        <v>0.02</v>
      </c>
      <c r="O500" s="21">
        <f t="shared" si="252"/>
        <v>1</v>
      </c>
      <c r="P500" s="21" t="str">
        <f t="shared" si="253"/>
        <v>N</v>
      </c>
      <c r="Q500" s="22">
        <f t="shared" si="254"/>
        <v>42268.639999999999</v>
      </c>
      <c r="R500" s="8" t="str">
        <f t="shared" si="255"/>
        <v>N</v>
      </c>
      <c r="S500" s="23">
        <f t="shared" si="256"/>
        <v>2</v>
      </c>
      <c r="T500" s="24">
        <f t="shared" si="257"/>
        <v>20500</v>
      </c>
      <c r="U500" s="24">
        <f t="shared" si="258"/>
        <v>100000</v>
      </c>
      <c r="V500" s="24">
        <f t="shared" si="259"/>
        <v>257500</v>
      </c>
      <c r="W500" s="24">
        <f t="shared" si="260"/>
        <v>4303.5449999999983</v>
      </c>
      <c r="X500" s="24">
        <f t="shared" si="261"/>
        <v>0</v>
      </c>
      <c r="Y500" s="24">
        <f t="shared" si="262"/>
        <v>4303.5449999999983</v>
      </c>
      <c r="Z500" s="24">
        <f t="shared" si="263"/>
        <v>38810.467799999999</v>
      </c>
      <c r="AA500" s="25" t="str">
        <f t="shared" si="264"/>
        <v>N</v>
      </c>
      <c r="AB500" s="26">
        <f t="shared" si="265"/>
        <v>1</v>
      </c>
      <c r="AC500" s="27">
        <f t="shared" si="266"/>
        <v>20500</v>
      </c>
      <c r="AD500" s="28">
        <f t="shared" si="267"/>
        <v>100000</v>
      </c>
      <c r="AE500" s="28">
        <f t="shared" si="268"/>
        <v>257500</v>
      </c>
      <c r="AF500" s="28">
        <f t="shared" si="269"/>
        <v>2151.7724999999991</v>
      </c>
      <c r="AG500" s="28">
        <f t="shared" si="270"/>
        <v>0</v>
      </c>
      <c r="AH500" s="28">
        <f t="shared" si="271"/>
        <v>2151.7724999999991</v>
      </c>
      <c r="AI500" s="28">
        <f t="shared" si="272"/>
        <v>41824.520555999996</v>
      </c>
      <c r="AJ500" s="29" t="str">
        <f t="shared" si="273"/>
        <v>N</v>
      </c>
      <c r="AK500" s="30">
        <f t="shared" si="274"/>
        <v>0</v>
      </c>
      <c r="AL500" s="31">
        <f t="shared" si="275"/>
        <v>20500</v>
      </c>
      <c r="AM500" s="31">
        <f t="shared" si="276"/>
        <v>100000</v>
      </c>
      <c r="AN500" s="31">
        <f t="shared" si="277"/>
        <v>257500</v>
      </c>
      <c r="AO500" s="31">
        <f t="shared" si="278"/>
        <v>0</v>
      </c>
      <c r="AP500" s="31">
        <f t="shared" si="279"/>
        <v>0</v>
      </c>
      <c r="AQ500" s="31">
        <f t="shared" si="280"/>
        <v>0</v>
      </c>
      <c r="AR500" s="31">
        <f t="shared" si="281"/>
        <v>0</v>
      </c>
      <c r="AS500" s="32">
        <f t="shared" si="282"/>
        <v>0</v>
      </c>
      <c r="AT500" s="33">
        <f t="shared" si="283"/>
        <v>20500</v>
      </c>
      <c r="AU500" s="33">
        <f t="shared" si="284"/>
        <v>100000</v>
      </c>
      <c r="AV500" s="33">
        <v>257500</v>
      </c>
      <c r="AW500" s="33">
        <f t="shared" si="285"/>
        <v>0</v>
      </c>
      <c r="AX500" s="33">
        <f t="shared" si="286"/>
        <v>0</v>
      </c>
      <c r="AY500" s="34">
        <f t="shared" si="287"/>
        <v>80634.988355999987</v>
      </c>
    </row>
    <row r="501" spans="1:51" ht="15.75" customHeight="1" x14ac:dyDescent="0.3">
      <c r="A501" s="166" t="s">
        <v>701</v>
      </c>
      <c r="B501" s="99">
        <v>13728.9</v>
      </c>
      <c r="C501" s="99">
        <v>19421.93</v>
      </c>
      <c r="D501" s="99">
        <v>55382.14</v>
      </c>
      <c r="E501" s="99">
        <v>40684.25</v>
      </c>
      <c r="F501" s="131">
        <v>101000</v>
      </c>
      <c r="G501" s="130">
        <v>0</v>
      </c>
      <c r="H501" s="182">
        <v>46337</v>
      </c>
      <c r="I501" s="182">
        <v>46377</v>
      </c>
      <c r="J501" s="166">
        <v>2.7</v>
      </c>
      <c r="K501" s="166">
        <v>2.4</v>
      </c>
      <c r="L501" s="167" t="s">
        <v>1206</v>
      </c>
      <c r="M501" s="168" t="s">
        <v>1205</v>
      </c>
      <c r="N501" s="169">
        <v>0.02</v>
      </c>
      <c r="O501" s="21">
        <f t="shared" si="252"/>
        <v>0.30000000000000027</v>
      </c>
      <c r="P501" s="21" t="str">
        <f t="shared" si="253"/>
        <v>N</v>
      </c>
      <c r="Q501" s="22">
        <f t="shared" si="254"/>
        <v>33150.83</v>
      </c>
      <c r="R501" s="8" t="str">
        <f t="shared" si="255"/>
        <v>N</v>
      </c>
      <c r="S501" s="23">
        <f t="shared" si="256"/>
        <v>0.30000000000000027</v>
      </c>
      <c r="T501" s="24">
        <f t="shared" si="257"/>
        <v>20500</v>
      </c>
      <c r="U501" s="24">
        <f t="shared" si="258"/>
        <v>100000</v>
      </c>
      <c r="V501" s="24">
        <f t="shared" si="259"/>
        <v>257500</v>
      </c>
      <c r="W501" s="24">
        <f t="shared" si="260"/>
        <v>20500</v>
      </c>
      <c r="X501" s="24">
        <f t="shared" si="261"/>
        <v>0</v>
      </c>
      <c r="Y501" s="24">
        <f t="shared" si="262"/>
        <v>20500</v>
      </c>
      <c r="Z501" s="24">
        <f t="shared" si="263"/>
        <v>13313.846600000004</v>
      </c>
      <c r="AA501" s="25" t="str">
        <f t="shared" si="264"/>
        <v>N</v>
      </c>
      <c r="AB501" s="26">
        <f t="shared" si="265"/>
        <v>0</v>
      </c>
      <c r="AC501" s="27">
        <f t="shared" si="266"/>
        <v>20500</v>
      </c>
      <c r="AD501" s="28">
        <f t="shared" si="267"/>
        <v>100000</v>
      </c>
      <c r="AE501" s="28">
        <f t="shared" si="268"/>
        <v>257500</v>
      </c>
      <c r="AF501" s="28">
        <f t="shared" si="269"/>
        <v>0</v>
      </c>
      <c r="AG501" s="28">
        <f t="shared" si="270"/>
        <v>0</v>
      </c>
      <c r="AH501" s="28">
        <f t="shared" si="271"/>
        <v>0</v>
      </c>
      <c r="AI501" s="28">
        <f t="shared" si="272"/>
        <v>0</v>
      </c>
      <c r="AJ501" s="29" t="str">
        <f t="shared" si="273"/>
        <v>N</v>
      </c>
      <c r="AK501" s="30">
        <f t="shared" si="274"/>
        <v>0</v>
      </c>
      <c r="AL501" s="31">
        <f t="shared" si="275"/>
        <v>20500</v>
      </c>
      <c r="AM501" s="31">
        <f t="shared" si="276"/>
        <v>100000</v>
      </c>
      <c r="AN501" s="31">
        <f t="shared" si="277"/>
        <v>257500</v>
      </c>
      <c r="AO501" s="31">
        <f t="shared" si="278"/>
        <v>0</v>
      </c>
      <c r="AP501" s="31">
        <f t="shared" si="279"/>
        <v>0</v>
      </c>
      <c r="AQ501" s="31">
        <f t="shared" si="280"/>
        <v>0</v>
      </c>
      <c r="AR501" s="31">
        <f t="shared" si="281"/>
        <v>0</v>
      </c>
      <c r="AS501" s="32">
        <f t="shared" si="282"/>
        <v>0</v>
      </c>
      <c r="AT501" s="33">
        <f t="shared" si="283"/>
        <v>20500</v>
      </c>
      <c r="AU501" s="33">
        <f t="shared" si="284"/>
        <v>100000</v>
      </c>
      <c r="AV501" s="33">
        <v>257500</v>
      </c>
      <c r="AW501" s="33">
        <f t="shared" si="285"/>
        <v>0</v>
      </c>
      <c r="AX501" s="33">
        <f t="shared" si="286"/>
        <v>0</v>
      </c>
      <c r="AY501" s="34">
        <f t="shared" si="287"/>
        <v>13313.846600000004</v>
      </c>
    </row>
    <row r="502" spans="1:51" ht="15.75" customHeight="1" x14ac:dyDescent="0.3">
      <c r="A502" s="166" t="s">
        <v>702</v>
      </c>
      <c r="B502" s="99">
        <v>8568.7099999999991</v>
      </c>
      <c r="C502" s="99">
        <v>5849.24</v>
      </c>
      <c r="D502" s="99">
        <v>75189.64</v>
      </c>
      <c r="E502" s="99">
        <v>62807.4</v>
      </c>
      <c r="F502" s="131">
        <v>120000</v>
      </c>
      <c r="G502" s="130">
        <v>0</v>
      </c>
      <c r="H502" s="182">
        <v>46416</v>
      </c>
      <c r="I502" s="182">
        <v>46506</v>
      </c>
      <c r="J502" s="166">
        <v>3.5</v>
      </c>
      <c r="K502" s="166">
        <v>1.6</v>
      </c>
      <c r="L502" s="167" t="s">
        <v>1206</v>
      </c>
      <c r="M502" s="168" t="s">
        <v>1205</v>
      </c>
      <c r="N502" s="169">
        <v>0.02</v>
      </c>
      <c r="O502" s="21">
        <f t="shared" si="252"/>
        <v>1.9</v>
      </c>
      <c r="P502" s="21" t="str">
        <f t="shared" si="253"/>
        <v>N</v>
      </c>
      <c r="Q502" s="22">
        <f t="shared" si="254"/>
        <v>14417.949999999999</v>
      </c>
      <c r="R502" s="8" t="str">
        <f t="shared" si="255"/>
        <v>N</v>
      </c>
      <c r="S502" s="23">
        <f t="shared" si="256"/>
        <v>1.9</v>
      </c>
      <c r="T502" s="24">
        <f t="shared" si="257"/>
        <v>20500</v>
      </c>
      <c r="U502" s="24">
        <f t="shared" si="258"/>
        <v>100000</v>
      </c>
      <c r="V502" s="24">
        <f t="shared" si="259"/>
        <v>257500</v>
      </c>
      <c r="W502" s="24">
        <f t="shared" si="260"/>
        <v>14706.308999999999</v>
      </c>
      <c r="X502" s="24">
        <f t="shared" si="261"/>
        <v>0</v>
      </c>
      <c r="Y502" s="24">
        <f t="shared" si="262"/>
        <v>14706.308999999999</v>
      </c>
      <c r="Z502" s="24">
        <f t="shared" si="263"/>
        <v>0</v>
      </c>
      <c r="AA502" s="25" t="str">
        <f t="shared" si="264"/>
        <v>N</v>
      </c>
      <c r="AB502" s="26">
        <f t="shared" si="265"/>
        <v>0.89999999999999991</v>
      </c>
      <c r="AC502" s="27">
        <f t="shared" si="266"/>
        <v>20500</v>
      </c>
      <c r="AD502" s="28">
        <f t="shared" si="267"/>
        <v>100000</v>
      </c>
      <c r="AE502" s="28">
        <f t="shared" si="268"/>
        <v>257500</v>
      </c>
      <c r="AF502" s="28">
        <f t="shared" si="269"/>
        <v>10104.051000000001</v>
      </c>
      <c r="AG502" s="28">
        <f t="shared" si="270"/>
        <v>0</v>
      </c>
      <c r="AH502" s="28">
        <f t="shared" si="271"/>
        <v>10104.051000000001</v>
      </c>
      <c r="AI502" s="28">
        <f t="shared" si="272"/>
        <v>4896.3841799999991</v>
      </c>
      <c r="AJ502" s="29" t="str">
        <f t="shared" si="273"/>
        <v>N</v>
      </c>
      <c r="AK502" s="30">
        <f t="shared" si="274"/>
        <v>0</v>
      </c>
      <c r="AL502" s="31">
        <f t="shared" si="275"/>
        <v>20500</v>
      </c>
      <c r="AM502" s="31">
        <f t="shared" si="276"/>
        <v>100000</v>
      </c>
      <c r="AN502" s="31">
        <f t="shared" si="277"/>
        <v>257500</v>
      </c>
      <c r="AO502" s="31">
        <f t="shared" si="278"/>
        <v>0</v>
      </c>
      <c r="AP502" s="31">
        <f t="shared" si="279"/>
        <v>0</v>
      </c>
      <c r="AQ502" s="31">
        <f t="shared" si="280"/>
        <v>0</v>
      </c>
      <c r="AR502" s="31">
        <f t="shared" si="281"/>
        <v>0</v>
      </c>
      <c r="AS502" s="32">
        <f t="shared" si="282"/>
        <v>0</v>
      </c>
      <c r="AT502" s="33">
        <f t="shared" si="283"/>
        <v>20500</v>
      </c>
      <c r="AU502" s="33">
        <f t="shared" si="284"/>
        <v>100000</v>
      </c>
      <c r="AV502" s="33">
        <v>257500</v>
      </c>
      <c r="AW502" s="33">
        <f t="shared" si="285"/>
        <v>0</v>
      </c>
      <c r="AX502" s="33">
        <f t="shared" si="286"/>
        <v>0</v>
      </c>
      <c r="AY502" s="34">
        <f t="shared" si="287"/>
        <v>4896.3841799999991</v>
      </c>
    </row>
    <row r="503" spans="1:51" ht="15.75" customHeight="1" x14ac:dyDescent="0.3">
      <c r="A503" s="166" t="s">
        <v>703</v>
      </c>
      <c r="B503" s="99">
        <v>7680.58</v>
      </c>
      <c r="C503" s="99">
        <v>32617.37</v>
      </c>
      <c r="D503" s="99">
        <v>114064.98</v>
      </c>
      <c r="E503" s="99">
        <v>112440.36</v>
      </c>
      <c r="F503" s="131">
        <v>300000</v>
      </c>
      <c r="G503" s="130">
        <v>0</v>
      </c>
      <c r="H503" s="182">
        <v>46499</v>
      </c>
      <c r="I503" s="182">
        <v>46545</v>
      </c>
      <c r="J503" s="166">
        <v>2.8</v>
      </c>
      <c r="K503" s="166">
        <v>2.2000000000000002</v>
      </c>
      <c r="L503" s="167" t="s">
        <v>1206</v>
      </c>
      <c r="M503" s="168" t="s">
        <v>1203</v>
      </c>
      <c r="N503" s="169">
        <v>0.04</v>
      </c>
      <c r="O503" s="21">
        <f t="shared" si="252"/>
        <v>0.59999999999999964</v>
      </c>
      <c r="P503" s="21" t="str">
        <f t="shared" si="253"/>
        <v>N</v>
      </c>
      <c r="Q503" s="22">
        <f t="shared" si="254"/>
        <v>40297.949999999997</v>
      </c>
      <c r="R503" s="8" t="str">
        <f t="shared" si="255"/>
        <v>N</v>
      </c>
      <c r="S503" s="23">
        <f t="shared" si="256"/>
        <v>0.79999999999999949</v>
      </c>
      <c r="T503" s="24">
        <f t="shared" si="257"/>
        <v>20500</v>
      </c>
      <c r="U503" s="24">
        <f t="shared" si="258"/>
        <v>100000</v>
      </c>
      <c r="V503" s="24">
        <f t="shared" si="259"/>
        <v>257500</v>
      </c>
      <c r="W503" s="24">
        <f t="shared" si="260"/>
        <v>0</v>
      </c>
      <c r="X503" s="24">
        <f t="shared" si="261"/>
        <v>0</v>
      </c>
      <c r="Y503" s="24">
        <f t="shared" si="262"/>
        <v>0</v>
      </c>
      <c r="Z503" s="24">
        <f t="shared" si="263"/>
        <v>41909.867999999995</v>
      </c>
      <c r="AA503" s="25" t="str">
        <f t="shared" si="264"/>
        <v>N</v>
      </c>
      <c r="AB503" s="26">
        <f t="shared" si="265"/>
        <v>0</v>
      </c>
      <c r="AC503" s="27">
        <f t="shared" si="266"/>
        <v>20500</v>
      </c>
      <c r="AD503" s="28">
        <f t="shared" si="267"/>
        <v>100000</v>
      </c>
      <c r="AE503" s="28">
        <f t="shared" si="268"/>
        <v>257500</v>
      </c>
      <c r="AF503" s="28">
        <f t="shared" si="269"/>
        <v>0</v>
      </c>
      <c r="AG503" s="28">
        <f t="shared" si="270"/>
        <v>0</v>
      </c>
      <c r="AH503" s="28">
        <f t="shared" si="271"/>
        <v>0</v>
      </c>
      <c r="AI503" s="28">
        <f t="shared" si="272"/>
        <v>0</v>
      </c>
      <c r="AJ503" s="29" t="str">
        <f t="shared" si="273"/>
        <v>N</v>
      </c>
      <c r="AK503" s="30">
        <f t="shared" si="274"/>
        <v>0</v>
      </c>
      <c r="AL503" s="31">
        <f t="shared" si="275"/>
        <v>20500</v>
      </c>
      <c r="AM503" s="31">
        <f t="shared" si="276"/>
        <v>100000</v>
      </c>
      <c r="AN503" s="31">
        <f t="shared" si="277"/>
        <v>257500</v>
      </c>
      <c r="AO503" s="31">
        <f t="shared" si="278"/>
        <v>0</v>
      </c>
      <c r="AP503" s="31">
        <f t="shared" si="279"/>
        <v>0</v>
      </c>
      <c r="AQ503" s="31">
        <f t="shared" si="280"/>
        <v>0</v>
      </c>
      <c r="AR503" s="31">
        <f t="shared" si="281"/>
        <v>0</v>
      </c>
      <c r="AS503" s="32">
        <f t="shared" si="282"/>
        <v>0</v>
      </c>
      <c r="AT503" s="33">
        <f t="shared" si="283"/>
        <v>20500</v>
      </c>
      <c r="AU503" s="33">
        <f t="shared" si="284"/>
        <v>100000</v>
      </c>
      <c r="AV503" s="33">
        <v>257500</v>
      </c>
      <c r="AW503" s="33">
        <f t="shared" si="285"/>
        <v>0</v>
      </c>
      <c r="AX503" s="33">
        <f t="shared" si="286"/>
        <v>0</v>
      </c>
      <c r="AY503" s="34">
        <f t="shared" si="287"/>
        <v>41909.867999999995</v>
      </c>
    </row>
    <row r="504" spans="1:51" ht="15.75" customHeight="1" x14ac:dyDescent="0.3">
      <c r="A504" s="166" t="s">
        <v>704</v>
      </c>
      <c r="B504" s="99">
        <v>15061.51</v>
      </c>
      <c r="C504" s="99">
        <v>34308.620000000003</v>
      </c>
      <c r="D504" s="99">
        <v>70731.14</v>
      </c>
      <c r="E504" s="99">
        <v>61418.8</v>
      </c>
      <c r="F504" s="131">
        <v>60000</v>
      </c>
      <c r="G504" s="130">
        <v>12500</v>
      </c>
      <c r="H504" s="182">
        <v>46272</v>
      </c>
      <c r="I504" s="182">
        <v>46289</v>
      </c>
      <c r="J504" s="166">
        <v>3.7</v>
      </c>
      <c r="K504" s="166">
        <v>1.3</v>
      </c>
      <c r="L504" s="167" t="s">
        <v>1206</v>
      </c>
      <c r="M504" s="168" t="s">
        <v>1203</v>
      </c>
      <c r="N504" s="169">
        <v>0.05</v>
      </c>
      <c r="O504" s="21">
        <f t="shared" si="252"/>
        <v>2.4000000000000004</v>
      </c>
      <c r="P504" s="21" t="str">
        <f t="shared" si="253"/>
        <v>N</v>
      </c>
      <c r="Q504" s="22">
        <f t="shared" si="254"/>
        <v>49370.130000000005</v>
      </c>
      <c r="R504" s="8" t="str">
        <f t="shared" si="255"/>
        <v>N</v>
      </c>
      <c r="S504" s="23">
        <f t="shared" si="256"/>
        <v>3.2000000000000006</v>
      </c>
      <c r="T504" s="24">
        <f t="shared" si="257"/>
        <v>20500</v>
      </c>
      <c r="U504" s="24">
        <f t="shared" si="258"/>
        <v>100000</v>
      </c>
      <c r="V504" s="24">
        <f t="shared" si="259"/>
        <v>257500</v>
      </c>
      <c r="W504" s="24">
        <f t="shared" si="260"/>
        <v>15375</v>
      </c>
      <c r="X504" s="24">
        <f t="shared" si="261"/>
        <v>0</v>
      </c>
      <c r="Y504" s="24">
        <f t="shared" si="262"/>
        <v>15375</v>
      </c>
      <c r="Z504" s="24">
        <f t="shared" si="263"/>
        <v>36463.636500000008</v>
      </c>
      <c r="AA504" s="25" t="str">
        <f t="shared" si="264"/>
        <v>N</v>
      </c>
      <c r="AB504" s="26">
        <f t="shared" si="265"/>
        <v>2.2000000000000006</v>
      </c>
      <c r="AC504" s="27">
        <f t="shared" si="266"/>
        <v>20500</v>
      </c>
      <c r="AD504" s="28">
        <f t="shared" si="267"/>
        <v>100000</v>
      </c>
      <c r="AE504" s="28">
        <f t="shared" si="268"/>
        <v>257500</v>
      </c>
      <c r="AF504" s="28">
        <f t="shared" si="269"/>
        <v>10420.395</v>
      </c>
      <c r="AG504" s="28">
        <f t="shared" si="270"/>
        <v>0</v>
      </c>
      <c r="AH504" s="28">
        <f t="shared" si="271"/>
        <v>10420.395</v>
      </c>
      <c r="AI504" s="28">
        <f t="shared" si="272"/>
        <v>44010.173325000011</v>
      </c>
      <c r="AJ504" s="29" t="str">
        <f t="shared" si="273"/>
        <v>N</v>
      </c>
      <c r="AK504" s="30">
        <f t="shared" si="274"/>
        <v>1.2000000000000006</v>
      </c>
      <c r="AL504" s="31">
        <f t="shared" si="275"/>
        <v>20500</v>
      </c>
      <c r="AM504" s="31">
        <f t="shared" si="276"/>
        <v>100000</v>
      </c>
      <c r="AN504" s="31">
        <f t="shared" si="277"/>
        <v>257500</v>
      </c>
      <c r="AO504" s="31">
        <f t="shared" si="278"/>
        <v>4959.0074999999961</v>
      </c>
      <c r="AP504" s="31">
        <f t="shared" si="279"/>
        <v>0</v>
      </c>
      <c r="AQ504" s="31">
        <f t="shared" si="280"/>
        <v>4959.0074999999961</v>
      </c>
      <c r="AR504" s="31">
        <f t="shared" si="281"/>
        <v>52193.089241250011</v>
      </c>
      <c r="AS504" s="32">
        <f t="shared" si="282"/>
        <v>0.20000000000000062</v>
      </c>
      <c r="AT504" s="33">
        <f t="shared" si="283"/>
        <v>20500</v>
      </c>
      <c r="AU504" s="33">
        <f t="shared" si="284"/>
        <v>100000</v>
      </c>
      <c r="AV504" s="33">
        <v>257500</v>
      </c>
      <c r="AW504" s="33">
        <f t="shared" si="285"/>
        <v>0</v>
      </c>
      <c r="AX504" s="33">
        <f t="shared" si="286"/>
        <v>60009.70157831251</v>
      </c>
      <c r="AY504" s="34">
        <f t="shared" si="287"/>
        <v>192676.60064456251</v>
      </c>
    </row>
    <row r="505" spans="1:51" ht="15.75" customHeight="1" x14ac:dyDescent="0.3">
      <c r="A505" s="166" t="s">
        <v>705</v>
      </c>
      <c r="B505" s="99">
        <v>12784.96</v>
      </c>
      <c r="C505" s="99">
        <v>30940.560000000001</v>
      </c>
      <c r="D505" s="99">
        <v>81374.509999999995</v>
      </c>
      <c r="E505" s="99">
        <v>66384.929999999993</v>
      </c>
      <c r="F505" s="131">
        <v>80000</v>
      </c>
      <c r="G505" s="130">
        <v>12500</v>
      </c>
      <c r="H505" s="182">
        <v>46307</v>
      </c>
      <c r="I505" s="182">
        <v>46396</v>
      </c>
      <c r="J505" s="166">
        <v>4.2</v>
      </c>
      <c r="K505" s="166">
        <v>4</v>
      </c>
      <c r="L505" s="167" t="s">
        <v>1206</v>
      </c>
      <c r="M505" s="168" t="s">
        <v>1203</v>
      </c>
      <c r="N505" s="169">
        <v>5.1999999999999998E-2</v>
      </c>
      <c r="O505" s="21">
        <f t="shared" si="252"/>
        <v>0.20000000000000018</v>
      </c>
      <c r="P505" s="21" t="str">
        <f t="shared" si="253"/>
        <v>N</v>
      </c>
      <c r="Q505" s="22">
        <f t="shared" si="254"/>
        <v>43725.520000000004</v>
      </c>
      <c r="R505" s="8" t="str">
        <f t="shared" si="255"/>
        <v>N</v>
      </c>
      <c r="S505" s="23">
        <f t="shared" si="256"/>
        <v>0.26666666666666689</v>
      </c>
      <c r="T505" s="24">
        <f t="shared" si="257"/>
        <v>20500</v>
      </c>
      <c r="U505" s="24">
        <f t="shared" si="258"/>
        <v>100000</v>
      </c>
      <c r="V505" s="24">
        <f t="shared" si="259"/>
        <v>257500</v>
      </c>
      <c r="W505" s="24">
        <f t="shared" si="260"/>
        <v>13969.117500000004</v>
      </c>
      <c r="X505" s="24">
        <f t="shared" si="261"/>
        <v>0</v>
      </c>
      <c r="Y505" s="24">
        <f t="shared" si="262"/>
        <v>13969.117500000004</v>
      </c>
      <c r="Z505" s="24">
        <f t="shared" si="263"/>
        <v>32030.129540000005</v>
      </c>
      <c r="AA505" s="25" t="str">
        <f t="shared" si="264"/>
        <v>N</v>
      </c>
      <c r="AB505" s="26">
        <f t="shared" si="265"/>
        <v>0</v>
      </c>
      <c r="AC505" s="27">
        <f t="shared" si="266"/>
        <v>20500</v>
      </c>
      <c r="AD505" s="28">
        <f t="shared" si="267"/>
        <v>100000</v>
      </c>
      <c r="AE505" s="28">
        <f t="shared" si="268"/>
        <v>257500</v>
      </c>
      <c r="AF505" s="28">
        <f t="shared" si="269"/>
        <v>0</v>
      </c>
      <c r="AG505" s="28">
        <f t="shared" si="270"/>
        <v>0</v>
      </c>
      <c r="AH505" s="28">
        <f t="shared" si="271"/>
        <v>0</v>
      </c>
      <c r="AI505" s="28">
        <f t="shared" si="272"/>
        <v>0</v>
      </c>
      <c r="AJ505" s="29" t="str">
        <f t="shared" si="273"/>
        <v>N</v>
      </c>
      <c r="AK505" s="30">
        <f t="shared" si="274"/>
        <v>0</v>
      </c>
      <c r="AL505" s="31">
        <f t="shared" si="275"/>
        <v>20500</v>
      </c>
      <c r="AM505" s="31">
        <f t="shared" si="276"/>
        <v>100000</v>
      </c>
      <c r="AN505" s="31">
        <f t="shared" si="277"/>
        <v>257500</v>
      </c>
      <c r="AO505" s="31">
        <f t="shared" si="278"/>
        <v>0</v>
      </c>
      <c r="AP505" s="31">
        <f t="shared" si="279"/>
        <v>0</v>
      </c>
      <c r="AQ505" s="31">
        <f t="shared" si="280"/>
        <v>0</v>
      </c>
      <c r="AR505" s="31">
        <f t="shared" si="281"/>
        <v>0</v>
      </c>
      <c r="AS505" s="32">
        <f t="shared" si="282"/>
        <v>0</v>
      </c>
      <c r="AT505" s="33">
        <f t="shared" si="283"/>
        <v>20500</v>
      </c>
      <c r="AU505" s="33">
        <f t="shared" si="284"/>
        <v>100000</v>
      </c>
      <c r="AV505" s="33">
        <v>257500</v>
      </c>
      <c r="AW505" s="33">
        <f t="shared" si="285"/>
        <v>0</v>
      </c>
      <c r="AX505" s="33">
        <f t="shared" si="286"/>
        <v>0</v>
      </c>
      <c r="AY505" s="34">
        <f t="shared" si="287"/>
        <v>32030.129540000005</v>
      </c>
    </row>
    <row r="506" spans="1:51" ht="15.75" customHeight="1" x14ac:dyDescent="0.3">
      <c r="A506" s="166" t="s">
        <v>706</v>
      </c>
      <c r="B506" s="99">
        <v>8021.73</v>
      </c>
      <c r="C506" s="99">
        <v>20843.310000000001</v>
      </c>
      <c r="D506" s="99">
        <v>86470.53</v>
      </c>
      <c r="E506" s="99">
        <v>83130.399999999994</v>
      </c>
      <c r="F506" s="131">
        <v>46000</v>
      </c>
      <c r="G506" s="130">
        <v>12500</v>
      </c>
      <c r="H506" s="182">
        <v>46496</v>
      </c>
      <c r="I506" s="182">
        <v>46561</v>
      </c>
      <c r="J506" s="166">
        <v>4.5</v>
      </c>
      <c r="K506" s="166">
        <v>1.9</v>
      </c>
      <c r="L506" s="167" t="s">
        <v>1206</v>
      </c>
      <c r="M506" s="168" t="s">
        <v>1203</v>
      </c>
      <c r="N506" s="169">
        <v>0.04</v>
      </c>
      <c r="O506" s="21">
        <f t="shared" si="252"/>
        <v>2.6</v>
      </c>
      <c r="P506" s="21" t="str">
        <f t="shared" si="253"/>
        <v>N</v>
      </c>
      <c r="Q506" s="22">
        <f t="shared" si="254"/>
        <v>28865.040000000001</v>
      </c>
      <c r="R506" s="8" t="str">
        <f t="shared" si="255"/>
        <v>N</v>
      </c>
      <c r="S506" s="23">
        <f t="shared" si="256"/>
        <v>3.4666666666666668</v>
      </c>
      <c r="T506" s="24">
        <f t="shared" si="257"/>
        <v>20500</v>
      </c>
      <c r="U506" s="24">
        <f t="shared" si="258"/>
        <v>100000</v>
      </c>
      <c r="V506" s="24">
        <f t="shared" si="259"/>
        <v>257500</v>
      </c>
      <c r="W506" s="24">
        <f t="shared" si="260"/>
        <v>10147.102500000001</v>
      </c>
      <c r="X506" s="24">
        <f t="shared" si="261"/>
        <v>0</v>
      </c>
      <c r="Y506" s="24">
        <f t="shared" si="262"/>
        <v>10147.102500000001</v>
      </c>
      <c r="Z506" s="24">
        <f t="shared" si="263"/>
        <v>19872.539100000002</v>
      </c>
      <c r="AA506" s="25" t="str">
        <f t="shared" si="264"/>
        <v>N</v>
      </c>
      <c r="AB506" s="26">
        <f t="shared" si="265"/>
        <v>2.4666666666666668</v>
      </c>
      <c r="AC506" s="27">
        <f t="shared" si="266"/>
        <v>20500</v>
      </c>
      <c r="AD506" s="28">
        <f t="shared" si="267"/>
        <v>100000</v>
      </c>
      <c r="AE506" s="28">
        <f t="shared" si="268"/>
        <v>257500</v>
      </c>
      <c r="AF506" s="28">
        <f t="shared" si="269"/>
        <v>2536.7756250000002</v>
      </c>
      <c r="AG506" s="28">
        <f t="shared" si="270"/>
        <v>0</v>
      </c>
      <c r="AH506" s="28">
        <f t="shared" si="271"/>
        <v>2536.7756250000002</v>
      </c>
      <c r="AI506" s="28">
        <f t="shared" si="272"/>
        <v>28683.651639000003</v>
      </c>
      <c r="AJ506" s="29" t="str">
        <f t="shared" si="273"/>
        <v>N</v>
      </c>
      <c r="AK506" s="30">
        <f t="shared" si="274"/>
        <v>1.4666666666666668</v>
      </c>
      <c r="AL506" s="31">
        <f t="shared" si="275"/>
        <v>20500</v>
      </c>
      <c r="AM506" s="31">
        <f t="shared" si="276"/>
        <v>100000</v>
      </c>
      <c r="AN506" s="31">
        <f t="shared" si="277"/>
        <v>257500</v>
      </c>
      <c r="AO506" s="31">
        <f t="shared" si="278"/>
        <v>2536.7756250000002</v>
      </c>
      <c r="AP506" s="31">
        <f t="shared" si="279"/>
        <v>0</v>
      </c>
      <c r="AQ506" s="31">
        <f t="shared" si="280"/>
        <v>2536.7756250000002</v>
      </c>
      <c r="AR506" s="31">
        <f t="shared" si="281"/>
        <v>29932.468729560009</v>
      </c>
      <c r="AS506" s="32">
        <f t="shared" si="282"/>
        <v>0.46666666666666679</v>
      </c>
      <c r="AT506" s="33">
        <f t="shared" si="283"/>
        <v>20500</v>
      </c>
      <c r="AU506" s="33">
        <f t="shared" si="284"/>
        <v>100000</v>
      </c>
      <c r="AV506" s="33">
        <v>257500</v>
      </c>
      <c r="AW506" s="33">
        <f t="shared" si="285"/>
        <v>0</v>
      </c>
      <c r="AX506" s="33">
        <f t="shared" si="286"/>
        <v>33768.014128742412</v>
      </c>
      <c r="AY506" s="34">
        <f t="shared" si="287"/>
        <v>112256.67359730243</v>
      </c>
    </row>
    <row r="507" spans="1:51" ht="15.75" customHeight="1" x14ac:dyDescent="0.3">
      <c r="A507" s="166" t="s">
        <v>707</v>
      </c>
      <c r="B507" s="99">
        <v>9958.91</v>
      </c>
      <c r="C507" s="99">
        <v>33439.800000000003</v>
      </c>
      <c r="D507" s="99">
        <v>120920.79</v>
      </c>
      <c r="E507" s="99">
        <v>117402.69</v>
      </c>
      <c r="F507" s="131">
        <v>80000</v>
      </c>
      <c r="G507" s="128">
        <v>12500</v>
      </c>
      <c r="H507" s="182">
        <v>46427</v>
      </c>
      <c r="I507" s="182">
        <v>46492</v>
      </c>
      <c r="J507" s="166">
        <v>3.3</v>
      </c>
      <c r="K507" s="166">
        <v>0</v>
      </c>
      <c r="L507" s="167" t="s">
        <v>1207</v>
      </c>
      <c r="M507" s="168" t="s">
        <v>1205</v>
      </c>
      <c r="N507" s="169">
        <v>1.6E-2</v>
      </c>
      <c r="O507" s="21">
        <f t="shared" si="252"/>
        <v>3.3</v>
      </c>
      <c r="P507" s="21" t="str">
        <f t="shared" si="253"/>
        <v>N</v>
      </c>
      <c r="Q507" s="22">
        <f t="shared" si="254"/>
        <v>43398.710000000006</v>
      </c>
      <c r="R507" s="8" t="str">
        <f t="shared" si="255"/>
        <v>N</v>
      </c>
      <c r="S507" s="23">
        <f t="shared" si="256"/>
        <v>3.3</v>
      </c>
      <c r="T507" s="24">
        <f t="shared" si="257"/>
        <v>50000</v>
      </c>
      <c r="U507" s="24">
        <f t="shared" si="258"/>
        <v>200000</v>
      </c>
      <c r="V507" s="24">
        <f t="shared" si="259"/>
        <v>257500</v>
      </c>
      <c r="W507" s="24">
        <f t="shared" si="260"/>
        <v>44093.089360000005</v>
      </c>
      <c r="X507" s="24">
        <f t="shared" si="261"/>
        <v>0</v>
      </c>
      <c r="Y507" s="24">
        <f t="shared" si="262"/>
        <v>44093.089360000005</v>
      </c>
      <c r="Z507" s="24">
        <f t="shared" si="263"/>
        <v>0</v>
      </c>
      <c r="AA507" s="25" t="str">
        <f t="shared" si="264"/>
        <v>N</v>
      </c>
      <c r="AB507" s="26">
        <f t="shared" si="265"/>
        <v>2.2999999999999998</v>
      </c>
      <c r="AC507" s="27">
        <f t="shared" si="266"/>
        <v>50000</v>
      </c>
      <c r="AD507" s="28">
        <f t="shared" si="267"/>
        <v>200000</v>
      </c>
      <c r="AE507" s="28">
        <f t="shared" si="268"/>
        <v>257500</v>
      </c>
      <c r="AF507" s="28">
        <f t="shared" si="269"/>
        <v>34986.120640000001</v>
      </c>
      <c r="AG507" s="28">
        <f t="shared" si="270"/>
        <v>0</v>
      </c>
      <c r="AH507" s="28">
        <f t="shared" si="271"/>
        <v>34986.120640000001</v>
      </c>
      <c r="AI507" s="28">
        <f t="shared" si="272"/>
        <v>9812.4581497600084</v>
      </c>
      <c r="AJ507" s="29" t="str">
        <f t="shared" si="273"/>
        <v>N</v>
      </c>
      <c r="AK507" s="30">
        <f t="shared" si="274"/>
        <v>1.2999999999999998</v>
      </c>
      <c r="AL507" s="31">
        <f t="shared" si="275"/>
        <v>50000</v>
      </c>
      <c r="AM507" s="31">
        <f t="shared" si="276"/>
        <v>200000</v>
      </c>
      <c r="AN507" s="31">
        <f t="shared" si="277"/>
        <v>257500</v>
      </c>
      <c r="AO507" s="31">
        <f t="shared" si="278"/>
        <v>32185.705015</v>
      </c>
      <c r="AP507" s="31">
        <f t="shared" si="279"/>
        <v>0</v>
      </c>
      <c r="AQ507" s="31">
        <f t="shared" si="280"/>
        <v>32185.705015</v>
      </c>
      <c r="AR507" s="31">
        <f t="shared" si="281"/>
        <v>13329.651035396171</v>
      </c>
      <c r="AS507" s="32">
        <f t="shared" si="282"/>
        <v>0.29999999999999982</v>
      </c>
      <c r="AT507" s="33">
        <f t="shared" si="283"/>
        <v>50000</v>
      </c>
      <c r="AU507" s="33">
        <f t="shared" si="284"/>
        <v>200000</v>
      </c>
      <c r="AV507" s="33">
        <v>257500</v>
      </c>
      <c r="AW507" s="33">
        <f t="shared" si="285"/>
        <v>0</v>
      </c>
      <c r="AX507" s="33">
        <f t="shared" si="286"/>
        <v>46243.601747202512</v>
      </c>
      <c r="AY507" s="34">
        <f t="shared" si="287"/>
        <v>69385.710932358692</v>
      </c>
    </row>
    <row r="508" spans="1:51" ht="15.75" customHeight="1" x14ac:dyDescent="0.3">
      <c r="A508" s="166" t="s">
        <v>708</v>
      </c>
      <c r="B508" s="99">
        <v>8709.69</v>
      </c>
      <c r="C508" s="99">
        <v>6479.06</v>
      </c>
      <c r="D508" s="99">
        <v>90446.19</v>
      </c>
      <c r="E508" s="99">
        <v>81775.75</v>
      </c>
      <c r="F508" s="131">
        <v>150000</v>
      </c>
      <c r="G508" s="128">
        <v>0</v>
      </c>
      <c r="H508" s="182">
        <v>46461</v>
      </c>
      <c r="I508" s="182">
        <v>46550</v>
      </c>
      <c r="J508" s="166">
        <v>1.8</v>
      </c>
      <c r="K508" s="166">
        <v>1.5</v>
      </c>
      <c r="L508" s="167" t="s">
        <v>1207</v>
      </c>
      <c r="M508" s="168" t="s">
        <v>1205</v>
      </c>
      <c r="N508" s="169">
        <v>0.03</v>
      </c>
      <c r="O508" s="21">
        <f t="shared" si="252"/>
        <v>0.30000000000000004</v>
      </c>
      <c r="P508" s="21" t="str">
        <f t="shared" si="253"/>
        <v>N</v>
      </c>
      <c r="Q508" s="22">
        <f t="shared" si="254"/>
        <v>15188.75</v>
      </c>
      <c r="R508" s="8" t="str">
        <f t="shared" si="255"/>
        <v>N</v>
      </c>
      <c r="S508" s="23">
        <f t="shared" si="256"/>
        <v>0.30000000000000004</v>
      </c>
      <c r="T508" s="24">
        <f t="shared" si="257"/>
        <v>50000</v>
      </c>
      <c r="U508" s="24">
        <f t="shared" si="258"/>
        <v>200000</v>
      </c>
      <c r="V508" s="24">
        <f t="shared" si="259"/>
        <v>257500</v>
      </c>
      <c r="W508" s="24">
        <f t="shared" si="260"/>
        <v>15644.4125</v>
      </c>
      <c r="X508" s="24">
        <f t="shared" si="261"/>
        <v>0</v>
      </c>
      <c r="Y508" s="24">
        <f t="shared" si="262"/>
        <v>15644.4125</v>
      </c>
      <c r="Z508" s="24">
        <f t="shared" si="263"/>
        <v>0</v>
      </c>
      <c r="AA508" s="25" t="str">
        <f t="shared" si="264"/>
        <v>N</v>
      </c>
      <c r="AB508" s="26">
        <f t="shared" si="265"/>
        <v>0</v>
      </c>
      <c r="AC508" s="27">
        <f t="shared" si="266"/>
        <v>50000</v>
      </c>
      <c r="AD508" s="28">
        <f t="shared" si="267"/>
        <v>200000</v>
      </c>
      <c r="AE508" s="28">
        <f t="shared" si="268"/>
        <v>257500</v>
      </c>
      <c r="AF508" s="28">
        <f t="shared" si="269"/>
        <v>0</v>
      </c>
      <c r="AG508" s="28">
        <f t="shared" si="270"/>
        <v>0</v>
      </c>
      <c r="AH508" s="28">
        <f t="shared" si="271"/>
        <v>0</v>
      </c>
      <c r="AI508" s="28">
        <f t="shared" si="272"/>
        <v>0</v>
      </c>
      <c r="AJ508" s="29" t="str">
        <f t="shared" si="273"/>
        <v>N</v>
      </c>
      <c r="AK508" s="30">
        <f t="shared" si="274"/>
        <v>0</v>
      </c>
      <c r="AL508" s="31">
        <f t="shared" si="275"/>
        <v>50000</v>
      </c>
      <c r="AM508" s="31">
        <f t="shared" si="276"/>
        <v>200000</v>
      </c>
      <c r="AN508" s="31">
        <f t="shared" si="277"/>
        <v>257500</v>
      </c>
      <c r="AO508" s="31">
        <f t="shared" si="278"/>
        <v>0</v>
      </c>
      <c r="AP508" s="31">
        <f t="shared" si="279"/>
        <v>0</v>
      </c>
      <c r="AQ508" s="31">
        <f t="shared" si="280"/>
        <v>0</v>
      </c>
      <c r="AR508" s="31">
        <f t="shared" si="281"/>
        <v>0</v>
      </c>
      <c r="AS508" s="32">
        <f t="shared" si="282"/>
        <v>0</v>
      </c>
      <c r="AT508" s="33">
        <f t="shared" si="283"/>
        <v>50000</v>
      </c>
      <c r="AU508" s="33">
        <f t="shared" si="284"/>
        <v>200000</v>
      </c>
      <c r="AV508" s="33">
        <v>257500</v>
      </c>
      <c r="AW508" s="33">
        <f t="shared" si="285"/>
        <v>0</v>
      </c>
      <c r="AX508" s="33">
        <f t="shared" si="286"/>
        <v>0</v>
      </c>
      <c r="AY508" s="34">
        <f t="shared" si="287"/>
        <v>0</v>
      </c>
    </row>
    <row r="509" spans="1:51" ht="15.75" customHeight="1" x14ac:dyDescent="0.3">
      <c r="A509" s="166" t="s">
        <v>709</v>
      </c>
      <c r="B509" s="99">
        <v>19250.43</v>
      </c>
      <c r="C509" s="99">
        <v>8083.79</v>
      </c>
      <c r="D509" s="99">
        <v>96968.05</v>
      </c>
      <c r="E509" s="99">
        <v>92075.24</v>
      </c>
      <c r="F509" s="131">
        <v>80000</v>
      </c>
      <c r="G509" s="128">
        <v>12500</v>
      </c>
      <c r="H509" s="182">
        <v>46505</v>
      </c>
      <c r="I509" s="182">
        <v>46522</v>
      </c>
      <c r="J509" s="166">
        <v>2.1</v>
      </c>
      <c r="K509" s="166">
        <v>1.5</v>
      </c>
      <c r="L509" s="167" t="s">
        <v>1207</v>
      </c>
      <c r="M509" s="168" t="s">
        <v>1204</v>
      </c>
      <c r="N509" s="169">
        <v>3.3000000000000002E-2</v>
      </c>
      <c r="O509" s="21">
        <f t="shared" si="252"/>
        <v>0.60000000000000009</v>
      </c>
      <c r="P509" s="21" t="str">
        <f t="shared" si="253"/>
        <v>N</v>
      </c>
      <c r="Q509" s="22">
        <f t="shared" si="254"/>
        <v>27334.22</v>
      </c>
      <c r="R509" s="8" t="str">
        <f t="shared" si="255"/>
        <v>N</v>
      </c>
      <c r="S509" s="23">
        <f t="shared" si="256"/>
        <v>1.2000000000000002</v>
      </c>
      <c r="T509" s="24">
        <f t="shared" si="257"/>
        <v>50000</v>
      </c>
      <c r="U509" s="24">
        <f t="shared" si="258"/>
        <v>200000</v>
      </c>
      <c r="V509" s="24">
        <f t="shared" si="259"/>
        <v>257500</v>
      </c>
      <c r="W509" s="24">
        <f t="shared" si="260"/>
        <v>14118.12463</v>
      </c>
      <c r="X509" s="24">
        <f t="shared" si="261"/>
        <v>0</v>
      </c>
      <c r="Y509" s="24">
        <f t="shared" si="262"/>
        <v>14118.12463</v>
      </c>
      <c r="Z509" s="24">
        <f t="shared" si="263"/>
        <v>14118.12463</v>
      </c>
      <c r="AA509" s="25" t="str">
        <f t="shared" si="264"/>
        <v>N</v>
      </c>
      <c r="AB509" s="26">
        <f t="shared" si="265"/>
        <v>0.20000000000000018</v>
      </c>
      <c r="AC509" s="27">
        <f t="shared" si="266"/>
        <v>50000</v>
      </c>
      <c r="AD509" s="28">
        <f t="shared" si="267"/>
        <v>200000</v>
      </c>
      <c r="AE509" s="28">
        <f t="shared" si="268"/>
        <v>257500</v>
      </c>
      <c r="AF509" s="28">
        <f t="shared" si="269"/>
        <v>14584.022742789999</v>
      </c>
      <c r="AG509" s="28">
        <f t="shared" si="270"/>
        <v>0</v>
      </c>
      <c r="AH509" s="28">
        <f t="shared" si="271"/>
        <v>14584.022742789999</v>
      </c>
      <c r="AI509" s="28">
        <f t="shared" si="272"/>
        <v>14584.022742789999</v>
      </c>
      <c r="AJ509" s="29" t="str">
        <f t="shared" si="273"/>
        <v>N</v>
      </c>
      <c r="AK509" s="30">
        <f t="shared" si="274"/>
        <v>0</v>
      </c>
      <c r="AL509" s="31">
        <f t="shared" si="275"/>
        <v>50000</v>
      </c>
      <c r="AM509" s="31">
        <f t="shared" si="276"/>
        <v>200000</v>
      </c>
      <c r="AN509" s="31">
        <f t="shared" si="277"/>
        <v>257500</v>
      </c>
      <c r="AO509" s="31">
        <f t="shared" si="278"/>
        <v>0</v>
      </c>
      <c r="AP509" s="31">
        <f t="shared" si="279"/>
        <v>0</v>
      </c>
      <c r="AQ509" s="31">
        <f t="shared" si="280"/>
        <v>0</v>
      </c>
      <c r="AR509" s="31">
        <f t="shared" si="281"/>
        <v>0</v>
      </c>
      <c r="AS509" s="32">
        <f t="shared" si="282"/>
        <v>0</v>
      </c>
      <c r="AT509" s="33">
        <f t="shared" si="283"/>
        <v>50000</v>
      </c>
      <c r="AU509" s="33">
        <f t="shared" si="284"/>
        <v>200000</v>
      </c>
      <c r="AV509" s="33">
        <v>257500</v>
      </c>
      <c r="AW509" s="33">
        <f t="shared" si="285"/>
        <v>0</v>
      </c>
      <c r="AX509" s="33">
        <f t="shared" si="286"/>
        <v>0</v>
      </c>
      <c r="AY509" s="34">
        <f t="shared" si="287"/>
        <v>28702.147372790001</v>
      </c>
    </row>
    <row r="510" spans="1:51" ht="15.75" customHeight="1" x14ac:dyDescent="0.3">
      <c r="A510" s="166" t="s">
        <v>710</v>
      </c>
      <c r="B510" s="99">
        <v>6769.52</v>
      </c>
      <c r="C510" s="99">
        <v>24033.48</v>
      </c>
      <c r="D510" s="99">
        <v>103175.2</v>
      </c>
      <c r="E510" s="99">
        <v>97017.64</v>
      </c>
      <c r="F510" s="129">
        <v>35000</v>
      </c>
      <c r="G510" s="128">
        <v>0</v>
      </c>
      <c r="H510" s="182">
        <v>46283</v>
      </c>
      <c r="I510" s="182">
        <v>46323</v>
      </c>
      <c r="J510" s="166">
        <v>3.2</v>
      </c>
      <c r="K510" s="166">
        <v>1.3</v>
      </c>
      <c r="L510" s="167" t="s">
        <v>1206</v>
      </c>
      <c r="M510" s="168" t="s">
        <v>1203</v>
      </c>
      <c r="N510" s="169">
        <v>5.0000000000000001E-3</v>
      </c>
      <c r="O510" s="21">
        <f t="shared" si="252"/>
        <v>1.9000000000000001</v>
      </c>
      <c r="P510" s="21" t="str">
        <f t="shared" si="253"/>
        <v>N</v>
      </c>
      <c r="Q510" s="22">
        <f t="shared" si="254"/>
        <v>30803</v>
      </c>
      <c r="R510" s="8" t="str">
        <f t="shared" si="255"/>
        <v>N</v>
      </c>
      <c r="S510" s="23">
        <f t="shared" si="256"/>
        <v>2.5333333333333337</v>
      </c>
      <c r="T510" s="24">
        <f t="shared" si="257"/>
        <v>20500</v>
      </c>
      <c r="U510" s="24">
        <f t="shared" si="258"/>
        <v>100000</v>
      </c>
      <c r="V510" s="24">
        <f t="shared" si="259"/>
        <v>257500</v>
      </c>
      <c r="W510" s="24">
        <f t="shared" si="260"/>
        <v>0</v>
      </c>
      <c r="X510" s="24">
        <f t="shared" si="261"/>
        <v>0</v>
      </c>
      <c r="Y510" s="24">
        <f t="shared" si="262"/>
        <v>0</v>
      </c>
      <c r="Z510" s="24">
        <f t="shared" si="263"/>
        <v>30957.014999999996</v>
      </c>
      <c r="AA510" s="25" t="str">
        <f t="shared" si="264"/>
        <v>N</v>
      </c>
      <c r="AB510" s="26">
        <f t="shared" si="265"/>
        <v>1.5333333333333337</v>
      </c>
      <c r="AC510" s="27">
        <f t="shared" si="266"/>
        <v>20500</v>
      </c>
      <c r="AD510" s="28">
        <f t="shared" si="267"/>
        <v>100000</v>
      </c>
      <c r="AE510" s="28">
        <f t="shared" si="268"/>
        <v>257500</v>
      </c>
      <c r="AF510" s="28">
        <f t="shared" si="269"/>
        <v>0</v>
      </c>
      <c r="AG510" s="28">
        <f t="shared" si="270"/>
        <v>0</v>
      </c>
      <c r="AH510" s="28">
        <f t="shared" si="271"/>
        <v>0</v>
      </c>
      <c r="AI510" s="28">
        <f t="shared" si="272"/>
        <v>31111.800074999992</v>
      </c>
      <c r="AJ510" s="29" t="str">
        <f t="shared" si="273"/>
        <v>N</v>
      </c>
      <c r="AK510" s="30">
        <f t="shared" si="274"/>
        <v>0.53333333333333366</v>
      </c>
      <c r="AL510" s="31">
        <f t="shared" si="275"/>
        <v>20500</v>
      </c>
      <c r="AM510" s="31">
        <f t="shared" si="276"/>
        <v>100000</v>
      </c>
      <c r="AN510" s="31">
        <f t="shared" si="277"/>
        <v>257500</v>
      </c>
      <c r="AO510" s="31">
        <f t="shared" si="278"/>
        <v>0</v>
      </c>
      <c r="AP510" s="31">
        <f t="shared" si="279"/>
        <v>0</v>
      </c>
      <c r="AQ510" s="31">
        <f t="shared" si="280"/>
        <v>0</v>
      </c>
      <c r="AR510" s="31">
        <f t="shared" si="281"/>
        <v>31267.359075374989</v>
      </c>
      <c r="AS510" s="32">
        <f t="shared" si="282"/>
        <v>0</v>
      </c>
      <c r="AT510" s="33">
        <f t="shared" si="283"/>
        <v>20500</v>
      </c>
      <c r="AU510" s="33">
        <f t="shared" si="284"/>
        <v>100000</v>
      </c>
      <c r="AV510" s="33">
        <v>257500</v>
      </c>
      <c r="AW510" s="33">
        <f t="shared" si="285"/>
        <v>0</v>
      </c>
      <c r="AX510" s="33">
        <f t="shared" si="286"/>
        <v>0</v>
      </c>
      <c r="AY510" s="34">
        <f t="shared" si="287"/>
        <v>93336.17415037498</v>
      </c>
    </row>
    <row r="511" spans="1:51" ht="15.75" customHeight="1" x14ac:dyDescent="0.3">
      <c r="A511" s="166" t="s">
        <v>711</v>
      </c>
      <c r="B511" s="99">
        <v>15421.98</v>
      </c>
      <c r="C511" s="99">
        <v>2792.2</v>
      </c>
      <c r="D511" s="99">
        <v>80935.03</v>
      </c>
      <c r="E511" s="99">
        <v>74148.429999999993</v>
      </c>
      <c r="F511" s="129">
        <v>88000</v>
      </c>
      <c r="G511" s="128">
        <v>24444</v>
      </c>
      <c r="H511" s="182">
        <v>46504</v>
      </c>
      <c r="I511" s="182">
        <v>46593</v>
      </c>
      <c r="J511" s="166">
        <v>3</v>
      </c>
      <c r="K511" s="166">
        <v>1.8</v>
      </c>
      <c r="L511" s="167" t="s">
        <v>1206</v>
      </c>
      <c r="M511" s="168" t="s">
        <v>1205</v>
      </c>
      <c r="N511" s="169">
        <v>2E-3</v>
      </c>
      <c r="O511" s="21">
        <f t="shared" si="252"/>
        <v>1.2</v>
      </c>
      <c r="P511" s="21" t="str">
        <f t="shared" si="253"/>
        <v>N</v>
      </c>
      <c r="Q511" s="22">
        <f t="shared" si="254"/>
        <v>18214.18</v>
      </c>
      <c r="R511" s="8" t="str">
        <f t="shared" si="255"/>
        <v>N</v>
      </c>
      <c r="S511" s="23">
        <f t="shared" si="256"/>
        <v>1.2</v>
      </c>
      <c r="T511" s="24">
        <f t="shared" si="257"/>
        <v>20500</v>
      </c>
      <c r="U511" s="24">
        <f t="shared" si="258"/>
        <v>100000</v>
      </c>
      <c r="V511" s="24">
        <f t="shared" si="259"/>
        <v>257500</v>
      </c>
      <c r="W511" s="24">
        <f t="shared" si="260"/>
        <v>18250.608360000002</v>
      </c>
      <c r="X511" s="24">
        <f t="shared" si="261"/>
        <v>0</v>
      </c>
      <c r="Y511" s="24">
        <f t="shared" si="262"/>
        <v>18250.608360000002</v>
      </c>
      <c r="Z511" s="24">
        <f t="shared" si="263"/>
        <v>0</v>
      </c>
      <c r="AA511" s="25" t="str">
        <f t="shared" si="264"/>
        <v>N</v>
      </c>
      <c r="AB511" s="26">
        <f t="shared" si="265"/>
        <v>0.19999999999999996</v>
      </c>
      <c r="AC511" s="27">
        <f t="shared" si="266"/>
        <v>20500</v>
      </c>
      <c r="AD511" s="28">
        <f t="shared" si="267"/>
        <v>100000</v>
      </c>
      <c r="AE511" s="28">
        <f t="shared" si="268"/>
        <v>257500</v>
      </c>
      <c r="AF511" s="28">
        <f t="shared" si="269"/>
        <v>814.36163999999917</v>
      </c>
      <c r="AG511" s="28">
        <f t="shared" si="270"/>
        <v>0</v>
      </c>
      <c r="AH511" s="28">
        <f t="shared" si="271"/>
        <v>814.36163999999917</v>
      </c>
      <c r="AI511" s="28">
        <f t="shared" si="272"/>
        <v>17472.747936720003</v>
      </c>
      <c r="AJ511" s="29" t="str">
        <f t="shared" si="273"/>
        <v>N</v>
      </c>
      <c r="AK511" s="30">
        <f t="shared" si="274"/>
        <v>0</v>
      </c>
      <c r="AL511" s="31">
        <f t="shared" si="275"/>
        <v>20500</v>
      </c>
      <c r="AM511" s="31">
        <f t="shared" si="276"/>
        <v>100000</v>
      </c>
      <c r="AN511" s="31">
        <f t="shared" si="277"/>
        <v>257500</v>
      </c>
      <c r="AO511" s="31">
        <f t="shared" si="278"/>
        <v>0</v>
      </c>
      <c r="AP511" s="31">
        <f t="shared" si="279"/>
        <v>0</v>
      </c>
      <c r="AQ511" s="31">
        <f t="shared" si="280"/>
        <v>0</v>
      </c>
      <c r="AR511" s="31">
        <f t="shared" si="281"/>
        <v>0</v>
      </c>
      <c r="AS511" s="32">
        <f t="shared" si="282"/>
        <v>0</v>
      </c>
      <c r="AT511" s="33">
        <f t="shared" si="283"/>
        <v>20500</v>
      </c>
      <c r="AU511" s="33">
        <f t="shared" si="284"/>
        <v>100000</v>
      </c>
      <c r="AV511" s="33">
        <v>257500</v>
      </c>
      <c r="AW511" s="33">
        <f t="shared" si="285"/>
        <v>0</v>
      </c>
      <c r="AX511" s="33">
        <f t="shared" si="286"/>
        <v>0</v>
      </c>
      <c r="AY511" s="34">
        <f t="shared" si="287"/>
        <v>17472.747936720003</v>
      </c>
    </row>
    <row r="512" spans="1:51" ht="15.75" customHeight="1" x14ac:dyDescent="0.3">
      <c r="A512" s="166" t="s">
        <v>712</v>
      </c>
      <c r="B512" s="99">
        <v>16919.98</v>
      </c>
      <c r="C512" s="99">
        <v>17272.990000000002</v>
      </c>
      <c r="D512" s="99">
        <v>104337.33</v>
      </c>
      <c r="E512" s="99">
        <v>90070.28</v>
      </c>
      <c r="F512" s="129">
        <v>72000</v>
      </c>
      <c r="G512" s="128">
        <v>0</v>
      </c>
      <c r="H512" s="182">
        <v>46461</v>
      </c>
      <c r="I512" s="182">
        <v>46500</v>
      </c>
      <c r="J512" s="166">
        <v>3.4</v>
      </c>
      <c r="K512" s="166">
        <v>0.8</v>
      </c>
      <c r="L512" s="167" t="s">
        <v>1206</v>
      </c>
      <c r="M512" s="168" t="s">
        <v>1205</v>
      </c>
      <c r="N512" s="169">
        <v>0</v>
      </c>
      <c r="O512" s="21">
        <f t="shared" si="252"/>
        <v>2.5999999999999996</v>
      </c>
      <c r="P512" s="21" t="str">
        <f t="shared" si="253"/>
        <v>N</v>
      </c>
      <c r="Q512" s="22">
        <f t="shared" si="254"/>
        <v>34192.97</v>
      </c>
      <c r="R512" s="8" t="str">
        <f t="shared" si="255"/>
        <v>N</v>
      </c>
      <c r="S512" s="23">
        <f t="shared" si="256"/>
        <v>2.5999999999999996</v>
      </c>
      <c r="T512" s="24">
        <f t="shared" si="257"/>
        <v>20500</v>
      </c>
      <c r="U512" s="24">
        <f t="shared" si="258"/>
        <v>100000</v>
      </c>
      <c r="V512" s="24">
        <f t="shared" si="259"/>
        <v>257500</v>
      </c>
      <c r="W512" s="24">
        <f t="shared" si="260"/>
        <v>0</v>
      </c>
      <c r="X512" s="24">
        <f t="shared" si="261"/>
        <v>0</v>
      </c>
      <c r="Y512" s="24">
        <f t="shared" si="262"/>
        <v>0</v>
      </c>
      <c r="Z512" s="24">
        <f t="shared" si="263"/>
        <v>34192.97</v>
      </c>
      <c r="AA512" s="25" t="str">
        <f t="shared" si="264"/>
        <v>N</v>
      </c>
      <c r="AB512" s="26">
        <f t="shared" si="265"/>
        <v>1.5999999999999996</v>
      </c>
      <c r="AC512" s="27">
        <f t="shared" si="266"/>
        <v>20500</v>
      </c>
      <c r="AD512" s="28">
        <f t="shared" si="267"/>
        <v>100000</v>
      </c>
      <c r="AE512" s="28">
        <f t="shared" si="268"/>
        <v>257500</v>
      </c>
      <c r="AF512" s="28">
        <f t="shared" si="269"/>
        <v>0</v>
      </c>
      <c r="AG512" s="28">
        <f t="shared" si="270"/>
        <v>0</v>
      </c>
      <c r="AH512" s="28">
        <f t="shared" si="271"/>
        <v>0</v>
      </c>
      <c r="AI512" s="28">
        <f t="shared" si="272"/>
        <v>34192.97</v>
      </c>
      <c r="AJ512" s="29" t="str">
        <f t="shared" si="273"/>
        <v>N</v>
      </c>
      <c r="AK512" s="30">
        <f t="shared" si="274"/>
        <v>0.59999999999999964</v>
      </c>
      <c r="AL512" s="31">
        <f t="shared" si="275"/>
        <v>20500</v>
      </c>
      <c r="AM512" s="31">
        <f t="shared" si="276"/>
        <v>100000</v>
      </c>
      <c r="AN512" s="31">
        <f t="shared" si="277"/>
        <v>257500</v>
      </c>
      <c r="AO512" s="31">
        <f t="shared" si="278"/>
        <v>0</v>
      </c>
      <c r="AP512" s="31">
        <f t="shared" si="279"/>
        <v>0</v>
      </c>
      <c r="AQ512" s="31">
        <f t="shared" si="280"/>
        <v>0</v>
      </c>
      <c r="AR512" s="31">
        <f t="shared" si="281"/>
        <v>34192.97</v>
      </c>
      <c r="AS512" s="32">
        <f t="shared" si="282"/>
        <v>0</v>
      </c>
      <c r="AT512" s="33">
        <f t="shared" si="283"/>
        <v>20500</v>
      </c>
      <c r="AU512" s="33">
        <f t="shared" si="284"/>
        <v>100000</v>
      </c>
      <c r="AV512" s="33">
        <v>257500</v>
      </c>
      <c r="AW512" s="33">
        <f t="shared" si="285"/>
        <v>0</v>
      </c>
      <c r="AX512" s="33">
        <f t="shared" si="286"/>
        <v>0</v>
      </c>
      <c r="AY512" s="34">
        <f t="shared" si="287"/>
        <v>102578.91</v>
      </c>
    </row>
    <row r="513" spans="1:51" ht="15.75" customHeight="1" x14ac:dyDescent="0.3">
      <c r="A513" s="166" t="s">
        <v>713</v>
      </c>
      <c r="B513" s="99">
        <v>19912.12</v>
      </c>
      <c r="C513" s="99">
        <v>3682.71</v>
      </c>
      <c r="D513" s="99">
        <v>76767.34</v>
      </c>
      <c r="E513" s="99">
        <v>62041.46</v>
      </c>
      <c r="F513" s="129">
        <v>66000</v>
      </c>
      <c r="G513" s="128">
        <v>12500</v>
      </c>
      <c r="H513" s="182">
        <v>46507</v>
      </c>
      <c r="I513" s="182">
        <v>46566</v>
      </c>
      <c r="J513" s="166">
        <v>1.9</v>
      </c>
      <c r="K513" s="166">
        <v>1.8</v>
      </c>
      <c r="L513" s="167" t="s">
        <v>1206</v>
      </c>
      <c r="M513" s="168" t="s">
        <v>1205</v>
      </c>
      <c r="N513" s="169">
        <v>0</v>
      </c>
      <c r="O513" s="21">
        <f t="shared" si="252"/>
        <v>9.9999999999999867E-2</v>
      </c>
      <c r="P513" s="21" t="str">
        <f t="shared" si="253"/>
        <v>N</v>
      </c>
      <c r="Q513" s="22">
        <f t="shared" si="254"/>
        <v>23594.829999999998</v>
      </c>
      <c r="R513" s="8" t="str">
        <f t="shared" si="255"/>
        <v>N</v>
      </c>
      <c r="S513" s="23">
        <f t="shared" si="256"/>
        <v>9.9999999999999867E-2</v>
      </c>
      <c r="T513" s="24">
        <f t="shared" si="257"/>
        <v>20500</v>
      </c>
      <c r="U513" s="24">
        <f t="shared" si="258"/>
        <v>100000</v>
      </c>
      <c r="V513" s="24">
        <f t="shared" si="259"/>
        <v>257500</v>
      </c>
      <c r="W513" s="24">
        <f t="shared" si="260"/>
        <v>20500</v>
      </c>
      <c r="X513" s="24">
        <f t="shared" si="261"/>
        <v>0</v>
      </c>
      <c r="Y513" s="24">
        <f t="shared" si="262"/>
        <v>20500</v>
      </c>
      <c r="Z513" s="24">
        <f t="shared" si="263"/>
        <v>3094.8299999999981</v>
      </c>
      <c r="AA513" s="25" t="str">
        <f t="shared" si="264"/>
        <v>N</v>
      </c>
      <c r="AB513" s="26">
        <f t="shared" si="265"/>
        <v>0</v>
      </c>
      <c r="AC513" s="27">
        <f t="shared" si="266"/>
        <v>20500</v>
      </c>
      <c r="AD513" s="28">
        <f t="shared" si="267"/>
        <v>100000</v>
      </c>
      <c r="AE513" s="28">
        <f t="shared" si="268"/>
        <v>257500</v>
      </c>
      <c r="AF513" s="28">
        <f t="shared" si="269"/>
        <v>0</v>
      </c>
      <c r="AG513" s="28">
        <f t="shared" si="270"/>
        <v>0</v>
      </c>
      <c r="AH513" s="28">
        <f t="shared" si="271"/>
        <v>0</v>
      </c>
      <c r="AI513" s="28">
        <f t="shared" si="272"/>
        <v>0</v>
      </c>
      <c r="AJ513" s="29" t="str">
        <f t="shared" si="273"/>
        <v>N</v>
      </c>
      <c r="AK513" s="30">
        <f t="shared" si="274"/>
        <v>0</v>
      </c>
      <c r="AL513" s="31">
        <f t="shared" si="275"/>
        <v>20500</v>
      </c>
      <c r="AM513" s="31">
        <f t="shared" si="276"/>
        <v>100000</v>
      </c>
      <c r="AN513" s="31">
        <f t="shared" si="277"/>
        <v>257500</v>
      </c>
      <c r="AO513" s="31">
        <f t="shared" si="278"/>
        <v>0</v>
      </c>
      <c r="AP513" s="31">
        <f t="shared" si="279"/>
        <v>0</v>
      </c>
      <c r="AQ513" s="31">
        <f t="shared" si="280"/>
        <v>0</v>
      </c>
      <c r="AR513" s="31">
        <f t="shared" si="281"/>
        <v>0</v>
      </c>
      <c r="AS513" s="32">
        <f t="shared" si="282"/>
        <v>0</v>
      </c>
      <c r="AT513" s="33">
        <f t="shared" si="283"/>
        <v>20500</v>
      </c>
      <c r="AU513" s="33">
        <f t="shared" si="284"/>
        <v>100000</v>
      </c>
      <c r="AV513" s="33">
        <v>257500</v>
      </c>
      <c r="AW513" s="33">
        <f t="shared" si="285"/>
        <v>0</v>
      </c>
      <c r="AX513" s="33">
        <f t="shared" si="286"/>
        <v>0</v>
      </c>
      <c r="AY513" s="34">
        <f t="shared" si="287"/>
        <v>3094.8299999999981</v>
      </c>
    </row>
    <row r="514" spans="1:51" ht="15.75" customHeight="1" x14ac:dyDescent="0.3">
      <c r="A514" s="166" t="s">
        <v>714</v>
      </c>
      <c r="B514" s="99">
        <v>8942.36</v>
      </c>
      <c r="C514" s="99">
        <v>21532.43</v>
      </c>
      <c r="D514" s="99">
        <v>85578.7</v>
      </c>
      <c r="E514" s="99">
        <v>76343.19</v>
      </c>
      <c r="F514" s="129">
        <v>190000</v>
      </c>
      <c r="G514" s="128">
        <v>0</v>
      </c>
      <c r="H514" s="182">
        <v>46204</v>
      </c>
      <c r="I514" s="182">
        <v>46220</v>
      </c>
      <c r="J514" s="166">
        <v>3.1</v>
      </c>
      <c r="K514" s="166">
        <v>2.9</v>
      </c>
      <c r="L514" s="167" t="s">
        <v>1206</v>
      </c>
      <c r="M514" s="168" t="s">
        <v>1205</v>
      </c>
      <c r="N514" s="169">
        <v>0.04</v>
      </c>
      <c r="O514" s="21">
        <f t="shared" si="252"/>
        <v>0.20000000000000018</v>
      </c>
      <c r="P514" s="21" t="str">
        <f t="shared" si="253"/>
        <v>N</v>
      </c>
      <c r="Q514" s="22">
        <f t="shared" si="254"/>
        <v>30474.79</v>
      </c>
      <c r="R514" s="8" t="str">
        <f t="shared" si="255"/>
        <v>N</v>
      </c>
      <c r="S514" s="23">
        <f t="shared" si="256"/>
        <v>0.20000000000000018</v>
      </c>
      <c r="T514" s="24">
        <f t="shared" si="257"/>
        <v>20500</v>
      </c>
      <c r="U514" s="24">
        <f t="shared" si="258"/>
        <v>100000</v>
      </c>
      <c r="V514" s="24">
        <f t="shared" si="259"/>
        <v>257500</v>
      </c>
      <c r="W514" s="24">
        <f t="shared" si="260"/>
        <v>14421.300000000003</v>
      </c>
      <c r="X514" s="24">
        <f t="shared" si="261"/>
        <v>0</v>
      </c>
      <c r="Y514" s="24">
        <f t="shared" si="262"/>
        <v>14421.300000000003</v>
      </c>
      <c r="Z514" s="24">
        <f t="shared" si="263"/>
        <v>17272.481599999999</v>
      </c>
      <c r="AA514" s="25" t="str">
        <f t="shared" si="264"/>
        <v>N</v>
      </c>
      <c r="AB514" s="26">
        <f t="shared" si="265"/>
        <v>0</v>
      </c>
      <c r="AC514" s="27">
        <f t="shared" si="266"/>
        <v>20500</v>
      </c>
      <c r="AD514" s="28">
        <f t="shared" si="267"/>
        <v>100000</v>
      </c>
      <c r="AE514" s="28">
        <f t="shared" si="268"/>
        <v>257500</v>
      </c>
      <c r="AF514" s="28">
        <f t="shared" si="269"/>
        <v>0</v>
      </c>
      <c r="AG514" s="28">
        <f t="shared" si="270"/>
        <v>0</v>
      </c>
      <c r="AH514" s="28">
        <f t="shared" si="271"/>
        <v>0</v>
      </c>
      <c r="AI514" s="28">
        <f t="shared" si="272"/>
        <v>0</v>
      </c>
      <c r="AJ514" s="29" t="str">
        <f t="shared" si="273"/>
        <v>N</v>
      </c>
      <c r="AK514" s="30">
        <f t="shared" si="274"/>
        <v>0</v>
      </c>
      <c r="AL514" s="31">
        <f t="shared" si="275"/>
        <v>20500</v>
      </c>
      <c r="AM514" s="31">
        <f t="shared" si="276"/>
        <v>100000</v>
      </c>
      <c r="AN514" s="31">
        <f t="shared" si="277"/>
        <v>257500</v>
      </c>
      <c r="AO514" s="31">
        <f t="shared" si="278"/>
        <v>0</v>
      </c>
      <c r="AP514" s="31">
        <f t="shared" si="279"/>
        <v>0</v>
      </c>
      <c r="AQ514" s="31">
        <f t="shared" si="280"/>
        <v>0</v>
      </c>
      <c r="AR514" s="31">
        <f t="shared" si="281"/>
        <v>0</v>
      </c>
      <c r="AS514" s="32">
        <f t="shared" si="282"/>
        <v>0</v>
      </c>
      <c r="AT514" s="33">
        <f t="shared" si="283"/>
        <v>20500</v>
      </c>
      <c r="AU514" s="33">
        <f t="shared" si="284"/>
        <v>100000</v>
      </c>
      <c r="AV514" s="33">
        <v>257500</v>
      </c>
      <c r="AW514" s="33">
        <f t="shared" si="285"/>
        <v>0</v>
      </c>
      <c r="AX514" s="33">
        <f t="shared" si="286"/>
        <v>0</v>
      </c>
      <c r="AY514" s="34">
        <f t="shared" si="287"/>
        <v>17272.481599999999</v>
      </c>
    </row>
    <row r="515" spans="1:51" ht="15.75" customHeight="1" x14ac:dyDescent="0.3">
      <c r="A515" s="166" t="s">
        <v>715</v>
      </c>
      <c r="B515" s="99">
        <v>7465.94</v>
      </c>
      <c r="C515" s="99">
        <v>3474.66</v>
      </c>
      <c r="D515" s="99">
        <v>38819.230000000003</v>
      </c>
      <c r="E515" s="99">
        <v>26212.2</v>
      </c>
      <c r="F515" s="129">
        <v>15000</v>
      </c>
      <c r="G515" s="132">
        <v>12500</v>
      </c>
      <c r="H515" s="182">
        <v>46546</v>
      </c>
      <c r="I515" s="182">
        <v>46586</v>
      </c>
      <c r="J515" s="166">
        <v>2.5</v>
      </c>
      <c r="K515" s="166">
        <v>0.9</v>
      </c>
      <c r="L515" s="167" t="s">
        <v>1206</v>
      </c>
      <c r="M515" s="168" t="s">
        <v>1203</v>
      </c>
      <c r="N515" s="169">
        <v>0.01</v>
      </c>
      <c r="O515" s="21">
        <f t="shared" si="252"/>
        <v>1.6</v>
      </c>
      <c r="P515" s="21" t="str">
        <f t="shared" si="253"/>
        <v>N</v>
      </c>
      <c r="Q515" s="22">
        <f t="shared" si="254"/>
        <v>10940.599999999999</v>
      </c>
      <c r="R515" s="8" t="str">
        <f t="shared" si="255"/>
        <v>N</v>
      </c>
      <c r="S515" s="23">
        <f t="shared" si="256"/>
        <v>2.1333333333333333</v>
      </c>
      <c r="T515" s="24">
        <f t="shared" si="257"/>
        <v>20500</v>
      </c>
      <c r="U515" s="24">
        <f t="shared" si="258"/>
        <v>100000</v>
      </c>
      <c r="V515" s="24">
        <f t="shared" si="259"/>
        <v>257500</v>
      </c>
      <c r="W515" s="24">
        <f t="shared" si="260"/>
        <v>8287.5044999999991</v>
      </c>
      <c r="X515" s="24">
        <f t="shared" si="261"/>
        <v>0</v>
      </c>
      <c r="Y515" s="24">
        <f t="shared" si="262"/>
        <v>8287.5044999999991</v>
      </c>
      <c r="Z515" s="24">
        <f t="shared" si="263"/>
        <v>2762.5015000000003</v>
      </c>
      <c r="AA515" s="25" t="str">
        <f t="shared" si="264"/>
        <v>N</v>
      </c>
      <c r="AB515" s="26">
        <f t="shared" si="265"/>
        <v>1.1333333333333333</v>
      </c>
      <c r="AC515" s="27">
        <f t="shared" si="266"/>
        <v>20500</v>
      </c>
      <c r="AD515" s="28">
        <f t="shared" si="267"/>
        <v>100000</v>
      </c>
      <c r="AE515" s="28">
        <f t="shared" si="268"/>
        <v>257500</v>
      </c>
      <c r="AF515" s="28">
        <f t="shared" si="269"/>
        <v>8370.3795449999998</v>
      </c>
      <c r="AG515" s="28">
        <f t="shared" si="270"/>
        <v>0</v>
      </c>
      <c r="AH515" s="28">
        <f t="shared" si="271"/>
        <v>8370.3795449999998</v>
      </c>
      <c r="AI515" s="28">
        <f t="shared" si="272"/>
        <v>2790.1265149999999</v>
      </c>
      <c r="AJ515" s="29" t="str">
        <f t="shared" si="273"/>
        <v>N</v>
      </c>
      <c r="AK515" s="30">
        <f t="shared" si="274"/>
        <v>0.1333333333333333</v>
      </c>
      <c r="AL515" s="31">
        <f t="shared" si="275"/>
        <v>20500</v>
      </c>
      <c r="AM515" s="31">
        <f t="shared" si="276"/>
        <v>100000</v>
      </c>
      <c r="AN515" s="31">
        <f t="shared" si="277"/>
        <v>257500</v>
      </c>
      <c r="AO515" s="31">
        <f t="shared" si="278"/>
        <v>8454.0833404500008</v>
      </c>
      <c r="AP515" s="31">
        <f t="shared" si="279"/>
        <v>0</v>
      </c>
      <c r="AQ515" s="31">
        <f t="shared" si="280"/>
        <v>8454.0833404500008</v>
      </c>
      <c r="AR515" s="31">
        <f t="shared" si="281"/>
        <v>2818.0277801499997</v>
      </c>
      <c r="AS515" s="32">
        <f t="shared" si="282"/>
        <v>0</v>
      </c>
      <c r="AT515" s="33">
        <f t="shared" si="283"/>
        <v>20500</v>
      </c>
      <c r="AU515" s="33">
        <f t="shared" si="284"/>
        <v>100000</v>
      </c>
      <c r="AV515" s="33">
        <v>257500</v>
      </c>
      <c r="AW515" s="33">
        <f t="shared" si="285"/>
        <v>0</v>
      </c>
      <c r="AX515" s="33">
        <f t="shared" si="286"/>
        <v>0</v>
      </c>
      <c r="AY515" s="34">
        <f t="shared" si="287"/>
        <v>8370.6557951499999</v>
      </c>
    </row>
    <row r="516" spans="1:51" ht="15.75" customHeight="1" x14ac:dyDescent="0.3">
      <c r="A516" s="166" t="s">
        <v>716</v>
      </c>
      <c r="B516" s="99">
        <v>14790.78</v>
      </c>
      <c r="C516" s="99">
        <v>31002.7</v>
      </c>
      <c r="D516" s="99">
        <v>58537.7</v>
      </c>
      <c r="E516" s="99">
        <v>48099.47</v>
      </c>
      <c r="F516" s="129">
        <v>111000</v>
      </c>
      <c r="G516" s="132">
        <v>12500</v>
      </c>
      <c r="H516" s="182">
        <v>46426</v>
      </c>
      <c r="I516" s="182">
        <v>46478</v>
      </c>
      <c r="J516" s="166">
        <v>4.8</v>
      </c>
      <c r="K516" s="166">
        <v>4.5999999999999996</v>
      </c>
      <c r="L516" s="167" t="s">
        <v>1206</v>
      </c>
      <c r="M516" s="168" t="s">
        <v>1203</v>
      </c>
      <c r="N516" s="169">
        <v>0.02</v>
      </c>
      <c r="O516" s="21">
        <f t="shared" si="252"/>
        <v>0.20000000000000018</v>
      </c>
      <c r="P516" s="21" t="str">
        <f t="shared" si="253"/>
        <v>N</v>
      </c>
      <c r="Q516" s="22">
        <f t="shared" si="254"/>
        <v>45793.48</v>
      </c>
      <c r="R516" s="8" t="str">
        <f t="shared" si="255"/>
        <v>N</v>
      </c>
      <c r="S516" s="23">
        <f t="shared" si="256"/>
        <v>0.26666666666666689</v>
      </c>
      <c r="T516" s="24">
        <f t="shared" si="257"/>
        <v>20500</v>
      </c>
      <c r="U516" s="24">
        <f t="shared" si="258"/>
        <v>100000</v>
      </c>
      <c r="V516" s="24">
        <f t="shared" si="259"/>
        <v>257500</v>
      </c>
      <c r="W516" s="24">
        <f t="shared" si="260"/>
        <v>15375</v>
      </c>
      <c r="X516" s="24">
        <f t="shared" si="261"/>
        <v>0</v>
      </c>
      <c r="Y516" s="24">
        <f t="shared" si="262"/>
        <v>15375</v>
      </c>
      <c r="Z516" s="24">
        <f t="shared" si="263"/>
        <v>31334.349600000001</v>
      </c>
      <c r="AA516" s="25" t="str">
        <f t="shared" si="264"/>
        <v>N</v>
      </c>
      <c r="AB516" s="26">
        <f t="shared" si="265"/>
        <v>0</v>
      </c>
      <c r="AC516" s="27">
        <f t="shared" si="266"/>
        <v>20500</v>
      </c>
      <c r="AD516" s="28">
        <f t="shared" si="267"/>
        <v>100000</v>
      </c>
      <c r="AE516" s="28">
        <f t="shared" si="268"/>
        <v>257500</v>
      </c>
      <c r="AF516" s="28">
        <f t="shared" si="269"/>
        <v>0</v>
      </c>
      <c r="AG516" s="28">
        <f t="shared" si="270"/>
        <v>0</v>
      </c>
      <c r="AH516" s="28">
        <f t="shared" si="271"/>
        <v>0</v>
      </c>
      <c r="AI516" s="28">
        <f t="shared" si="272"/>
        <v>0</v>
      </c>
      <c r="AJ516" s="29" t="str">
        <f t="shared" si="273"/>
        <v>N</v>
      </c>
      <c r="AK516" s="30">
        <f t="shared" si="274"/>
        <v>0</v>
      </c>
      <c r="AL516" s="31">
        <f t="shared" si="275"/>
        <v>20500</v>
      </c>
      <c r="AM516" s="31">
        <f t="shared" si="276"/>
        <v>100000</v>
      </c>
      <c r="AN516" s="31">
        <f t="shared" si="277"/>
        <v>257500</v>
      </c>
      <c r="AO516" s="31">
        <f t="shared" si="278"/>
        <v>0</v>
      </c>
      <c r="AP516" s="31">
        <f t="shared" si="279"/>
        <v>0</v>
      </c>
      <c r="AQ516" s="31">
        <f t="shared" si="280"/>
        <v>0</v>
      </c>
      <c r="AR516" s="31">
        <f t="shared" si="281"/>
        <v>0</v>
      </c>
      <c r="AS516" s="32">
        <f t="shared" si="282"/>
        <v>0</v>
      </c>
      <c r="AT516" s="33">
        <f t="shared" si="283"/>
        <v>20500</v>
      </c>
      <c r="AU516" s="33">
        <f t="shared" si="284"/>
        <v>100000</v>
      </c>
      <c r="AV516" s="33">
        <v>257500</v>
      </c>
      <c r="AW516" s="33">
        <f t="shared" si="285"/>
        <v>0</v>
      </c>
      <c r="AX516" s="33">
        <f t="shared" si="286"/>
        <v>0</v>
      </c>
      <c r="AY516" s="34">
        <f t="shared" si="287"/>
        <v>31334.349600000001</v>
      </c>
    </row>
    <row r="517" spans="1:51" ht="15.75" customHeight="1" x14ac:dyDescent="0.3">
      <c r="A517" s="166" t="s">
        <v>717</v>
      </c>
      <c r="B517" s="99">
        <v>10151.17</v>
      </c>
      <c r="C517" s="99">
        <v>25921.86</v>
      </c>
      <c r="D517" s="99">
        <v>104800.76</v>
      </c>
      <c r="E517" s="99">
        <v>104587.23</v>
      </c>
      <c r="F517" s="129">
        <v>100000</v>
      </c>
      <c r="G517" s="132">
        <v>12500</v>
      </c>
      <c r="H517" s="182">
        <v>46374</v>
      </c>
      <c r="I517" s="182">
        <v>46444</v>
      </c>
      <c r="J517" s="166">
        <v>3.7</v>
      </c>
      <c r="K517" s="166">
        <v>2.2999999999999998</v>
      </c>
      <c r="L517" s="167" t="s">
        <v>1206</v>
      </c>
      <c r="M517" s="168" t="s">
        <v>1204</v>
      </c>
      <c r="N517" s="169">
        <v>0</v>
      </c>
      <c r="O517" s="21">
        <f t="shared" ref="O517:O580" si="288">MAX(0, J517-K517)</f>
        <v>1.4000000000000004</v>
      </c>
      <c r="P517" s="21" t="str">
        <f t="shared" ref="P517:P580" si="289">IF(
  AND(
    I517 &gt;= H517 - 10,
    I517 &lt;= DATE(2026,6,30),
    O517 &gt; 0
  ),
  "Y",
  "N"
)</f>
        <v>N</v>
      </c>
      <c r="Q517" s="22">
        <f t="shared" ref="Q517:Q580" si="290">B517+C517</f>
        <v>36073.03</v>
      </c>
      <c r="R517" s="8" t="str">
        <f t="shared" ref="R517:R580" si="291">IF(AND(P517="Y",O517&gt;0),"Y","N")</f>
        <v>N</v>
      </c>
      <c r="S517" s="23">
        <f t="shared" ref="S517:S580" si="292">MAX(0,(O517/M517))</f>
        <v>2.8000000000000007</v>
      </c>
      <c r="T517" s="24">
        <f t="shared" ref="T517:T580" si="293">IF(R517="Y",(20500+G517),IF(AND(R517="N",L517="G"),20500,IF(AND(R517="N",L517="P"),50000,IF(AND(R517="",L517="G"),20500,IF(AND(R517="",L517="P"),50000,"")))))</f>
        <v>20500</v>
      </c>
      <c r="U517" s="24">
        <f t="shared" ref="U517:U580" si="294">IF(AND(R517="Y",G517&gt;0),224000,IF(AND(R517="Y",G517=0),138500,IF(AND(R517="N",L517="G"),100000,IF(AND(R517="N",L517=""),100000,IF(AND(R517="N",L517="P"),200000,"")))))</f>
        <v>100000</v>
      </c>
      <c r="V517" s="24">
        <f t="shared" ref="V517:V580" si="295">IF(R517="Y",U517,IF(R517="N",257500,IF(R517="",257500,)))</f>
        <v>257500</v>
      </c>
      <c r="W517" s="24">
        <f t="shared" ref="W517:W580" si="296">IF(
  M517&lt;0.5,
  0,
  MAX(
    0,
    IF(
      S517=0,
      0,
      IF(
        R517="Y",
        MIN(Q517*(1+N517), T517, U517-E517, V517-E517),
        MIN(Q517*(1+N517), T517, U517-D517, V517-F517)
      )
    )
  ) * M517
)</f>
        <v>0</v>
      </c>
      <c r="X517" s="24">
        <f t="shared" ref="X517:X580" si="297">IF(
  M517&lt;0.5,
  0,
  MAX(
    0,
    IF(
      S517=0,
      0,
      IF(
        R517="Y",
        (Q517*(1+N517)-W517),
        0
      )
    )
  ) * M517
)</f>
        <v>0</v>
      </c>
      <c r="Y517" s="24">
        <f t="shared" ref="Y517:Y580" si="298">W517+X517</f>
        <v>0</v>
      </c>
      <c r="Z517" s="24">
        <f t="shared" ref="Z517:Z580" si="299">IF(S517=0, 0, MAX(0, (Q517*(1+N517))-Y517))</f>
        <v>36073.03</v>
      </c>
      <c r="AA517" s="25" t="str">
        <f t="shared" ref="AA517:AA580" si="300">IF(AND(P517="Y",O517&gt;1),"Y","N")</f>
        <v>N</v>
      </c>
      <c r="AB517" s="26">
        <f t="shared" ref="AB517:AB580" si="301">MAX(0,(S517-1))</f>
        <v>1.8000000000000007</v>
      </c>
      <c r="AC517" s="27">
        <f t="shared" ref="AC517:AC580" si="302">IF(AA517="Y",(20500+G517),IF(AND(AA517="N",L517="G"),20500,IF(AND(AA517="N",L517="P"),50000,IF(AND(AA517="",L517="G"),20500,IF(AND(AA517="",L517="P"),50000,"")))))</f>
        <v>20500</v>
      </c>
      <c r="AD517" s="28">
        <f t="shared" ref="AD517:AD580" si="303">IF(AND(AA517="Y",G517&gt;0),224000,IF(AND(AA517="Y",G517=0),138500,IF(AND(AA517="N",L517="G"),100000,IF(AND(AA517="N",L517=""),100000,IF(AND(AA517="N",L517="P"),200000,"")))))</f>
        <v>100000</v>
      </c>
      <c r="AE517" s="28">
        <f t="shared" ref="AE517:AE580" si="304">IF(AA517="Y",AD517,IF(AA517="N",257500,IF(AA517="",257500,)))</f>
        <v>257500</v>
      </c>
      <c r="AF517" s="28">
        <f t="shared" ref="AF517:AF580" si="305">IF(
  M517&lt;0.5,
  0,
  MAX(
    0,
    IF(
      AB517=0,
      0,
      IF(
        AA517="Y",
        MIN(Q517*(1+N517)*(1+N517), AC517, AD517-E517-W517, AE517-E517-W517),
        MIN(Q517*(1+N517)*(1+N517), AC517, AD517-D517-W517, AE517-F517-W517)
      )
    )
  ) * M517
)</f>
        <v>0</v>
      </c>
      <c r="AG517" s="28">
        <f t="shared" ref="AG517:AG580" si="306">IF(
  M517&lt;0.5,
  0,
  MAX(
    0,
    IF(
      AB517=0,
      0,
      IF(
        AA517="Y",
        (Q517*(1+N517)*(1+N517)-AF517),
        0
      )
    )
  ) * M517
)</f>
        <v>0</v>
      </c>
      <c r="AH517" s="28">
        <f t="shared" ref="AH517:AH580" si="307">AF517+AG517</f>
        <v>0</v>
      </c>
      <c r="AI517" s="28">
        <f t="shared" ref="AI517:AI580" si="308">IF(AB517=0, 0, MAX(0, (Q517*(1+N517)*(1+N517)) - AH517))</f>
        <v>36073.03</v>
      </c>
      <c r="AJ517" s="29" t="str">
        <f t="shared" ref="AJ517:AJ580" si="309">IF(AND(P517="Y",O517&gt;2),"Y","N")</f>
        <v>N</v>
      </c>
      <c r="AK517" s="30">
        <f t="shared" ref="AK517:AK580" si="310">MAX(0,(AB517-1))</f>
        <v>0.80000000000000071</v>
      </c>
      <c r="AL517" s="31">
        <f t="shared" ref="AL517:AL580" si="311">IF(AJ517="Y",(20500+G517),IF(AND(AJ517="N",L517="G"),20500,IF(AND(AJ517="N",L517="P"),50000,IF(AND(AJ517="",L517="G"),20500,IF(AND(AJ517="",L517="P"),50000,"")))))</f>
        <v>20500</v>
      </c>
      <c r="AM517" s="31">
        <f t="shared" ref="AM517:AM580" si="312">IF(AND(AJ517="Y",G517&gt;0),224000,IF(AND(AJ517="Y",G517=0),138500,IF(AND(AJ517="N",L517="G"),100000,IF(AND(AJ517="N",L517=""),100000,IF(AND(AJ517="N",L517="P"),200000,"")))))</f>
        <v>100000</v>
      </c>
      <c r="AN517" s="31">
        <f t="shared" ref="AN517:AN580" si="313">IF(AJ517="Y",AM517,IF(AJ517="N",257500,IF(AJ517="",257500,)))</f>
        <v>257500</v>
      </c>
      <c r="AO517" s="31">
        <f t="shared" ref="AO517:AO580" si="314">IF(
  M517&lt;0.5,
  0,
  MAX(
    0,
    IF(
      AK517=0,
      0,
      IF(
        AJ517="Y",
        MIN(Q517*(1+N517)*(1+N517)*(1+N517), AL517, AM517-E517-W517-AF581, AN517-E517-W517-AF517),
        MIN(Q517*(1+N517)*(1+N517)*(1+N517), AL517, AM517-D517-W517-AF581, AN517-F517-W517-AF517)
      )
    )
  ) * M517
)</f>
        <v>0</v>
      </c>
      <c r="AP517" s="31">
        <f t="shared" ref="AP517:AP580" si="315">IF(
  M517&lt;0.5,
  0,
  MAX(
    0,
    IF(
      AK517=0,
      0,
      IF(
        AJ517="Y",
        (Q517*(1+N517)*(1+N517)*(1+N517)-AO517),
        0
      )
    )
  ) * M517
)</f>
        <v>0</v>
      </c>
      <c r="AQ517" s="31">
        <f t="shared" ref="AQ517:AQ580" si="316">AO517+AP517</f>
        <v>0</v>
      </c>
      <c r="AR517" s="31">
        <f t="shared" ref="AR517:AR580" si="317">IF(AK517=0, 0, MAX(0, (Q517*(1+N517)*(1+N517)*(1+N517)) - AQ517))</f>
        <v>36073.03</v>
      </c>
      <c r="AS517" s="32">
        <f t="shared" ref="AS517:AS580" si="318">MAX(0,(AK517-1))</f>
        <v>0</v>
      </c>
      <c r="AT517" s="33">
        <f t="shared" ref="AT517:AT580" si="319">IF(L517="G", 20500, IF(L517="P", 50000, 0))</f>
        <v>20500</v>
      </c>
      <c r="AU517" s="33">
        <f t="shared" ref="AU517:AU580" si="320">IF(L517="G",100000,IF(L517="P",200000,""))</f>
        <v>100000</v>
      </c>
      <c r="AV517" s="33">
        <v>257500</v>
      </c>
      <c r="AW517" s="33">
        <f t="shared" ref="AW517:AW580" si="321">IF(
  M517&lt;0.5,
  0,
  MAX(
    0,
    IF(
      AS517=0,
      0,
      MIN(
        Q517*(1+N517)*(1+N517)*(1+N517)*(1+N517),
        AT517,
        AU517-D517-W517-AF517-AO517,
        AV517-F517-W517-AF517-AO517
      )
    )
  ) * M517
)</f>
        <v>0</v>
      </c>
      <c r="AX517" s="33">
        <f t="shared" ref="AX517:AX580" si="322">IF(AS517=0, 0, MAX(0, (Q517*(1+N517)*(1+N517)*(1+N517)*(1+N517)) - AW517))</f>
        <v>0</v>
      </c>
      <c r="AY517" s="34">
        <f t="shared" ref="AY517:AY580" si="323">Z517+AI517+AR517+AX517</f>
        <v>108219.09</v>
      </c>
    </row>
    <row r="518" spans="1:51" ht="15.75" customHeight="1" x14ac:dyDescent="0.3">
      <c r="A518" s="166" t="s">
        <v>718</v>
      </c>
      <c r="B518" s="99">
        <v>15054.49</v>
      </c>
      <c r="C518" s="99">
        <v>7282.92</v>
      </c>
      <c r="D518" s="99">
        <v>41220.11</v>
      </c>
      <c r="E518" s="99">
        <v>27970.78</v>
      </c>
      <c r="F518" s="129">
        <v>0</v>
      </c>
      <c r="G518" s="132">
        <v>12500</v>
      </c>
      <c r="H518" s="182">
        <v>46266</v>
      </c>
      <c r="I518" s="182">
        <v>46315</v>
      </c>
      <c r="J518" s="166">
        <v>3.4</v>
      </c>
      <c r="K518" s="166">
        <v>2.2000000000000002</v>
      </c>
      <c r="L518" s="167" t="s">
        <v>1206</v>
      </c>
      <c r="M518" s="168" t="s">
        <v>1204</v>
      </c>
      <c r="N518" s="169">
        <v>0</v>
      </c>
      <c r="O518" s="21">
        <f t="shared" si="288"/>
        <v>1.1999999999999997</v>
      </c>
      <c r="P518" s="21" t="str">
        <f t="shared" si="289"/>
        <v>N</v>
      </c>
      <c r="Q518" s="22">
        <f t="shared" si="290"/>
        <v>22337.41</v>
      </c>
      <c r="R518" s="8" t="str">
        <f t="shared" si="291"/>
        <v>N</v>
      </c>
      <c r="S518" s="23">
        <f t="shared" si="292"/>
        <v>2.3999999999999995</v>
      </c>
      <c r="T518" s="24">
        <f t="shared" si="293"/>
        <v>20500</v>
      </c>
      <c r="U518" s="24">
        <f t="shared" si="294"/>
        <v>100000</v>
      </c>
      <c r="V518" s="24">
        <f t="shared" si="295"/>
        <v>257500</v>
      </c>
      <c r="W518" s="24">
        <f t="shared" si="296"/>
        <v>10250</v>
      </c>
      <c r="X518" s="24">
        <f t="shared" si="297"/>
        <v>0</v>
      </c>
      <c r="Y518" s="24">
        <f t="shared" si="298"/>
        <v>10250</v>
      </c>
      <c r="Z518" s="24">
        <f t="shared" si="299"/>
        <v>12087.41</v>
      </c>
      <c r="AA518" s="25" t="str">
        <f t="shared" si="300"/>
        <v>N</v>
      </c>
      <c r="AB518" s="26">
        <f t="shared" si="301"/>
        <v>1.3999999999999995</v>
      </c>
      <c r="AC518" s="27">
        <f t="shared" si="302"/>
        <v>20500</v>
      </c>
      <c r="AD518" s="28">
        <f t="shared" si="303"/>
        <v>100000</v>
      </c>
      <c r="AE518" s="28">
        <f t="shared" si="304"/>
        <v>257500</v>
      </c>
      <c r="AF518" s="28">
        <f t="shared" si="305"/>
        <v>10250</v>
      </c>
      <c r="AG518" s="28">
        <f t="shared" si="306"/>
        <v>0</v>
      </c>
      <c r="AH518" s="28">
        <f t="shared" si="307"/>
        <v>10250</v>
      </c>
      <c r="AI518" s="28">
        <f t="shared" si="308"/>
        <v>12087.41</v>
      </c>
      <c r="AJ518" s="29" t="str">
        <f t="shared" si="309"/>
        <v>N</v>
      </c>
      <c r="AK518" s="30">
        <f t="shared" si="310"/>
        <v>0.39999999999999947</v>
      </c>
      <c r="AL518" s="31">
        <f t="shared" si="311"/>
        <v>20500</v>
      </c>
      <c r="AM518" s="31">
        <f t="shared" si="312"/>
        <v>100000</v>
      </c>
      <c r="AN518" s="31">
        <f t="shared" si="313"/>
        <v>257500</v>
      </c>
      <c r="AO518" s="31">
        <f t="shared" si="314"/>
        <v>10250</v>
      </c>
      <c r="AP518" s="31">
        <f t="shared" si="315"/>
        <v>0</v>
      </c>
      <c r="AQ518" s="31">
        <f t="shared" si="316"/>
        <v>10250</v>
      </c>
      <c r="AR518" s="31">
        <f t="shared" si="317"/>
        <v>12087.41</v>
      </c>
      <c r="AS518" s="32">
        <f t="shared" si="318"/>
        <v>0</v>
      </c>
      <c r="AT518" s="33">
        <f t="shared" si="319"/>
        <v>20500</v>
      </c>
      <c r="AU518" s="33">
        <f t="shared" si="320"/>
        <v>100000</v>
      </c>
      <c r="AV518" s="33">
        <v>257500</v>
      </c>
      <c r="AW518" s="33">
        <f t="shared" si="321"/>
        <v>0</v>
      </c>
      <c r="AX518" s="33">
        <f t="shared" si="322"/>
        <v>0</v>
      </c>
      <c r="AY518" s="34">
        <f t="shared" si="323"/>
        <v>36262.229999999996</v>
      </c>
    </row>
    <row r="519" spans="1:51" ht="15.75" customHeight="1" x14ac:dyDescent="0.3">
      <c r="A519" s="166" t="s">
        <v>719</v>
      </c>
      <c r="B519" s="99">
        <v>20432.79</v>
      </c>
      <c r="C519" s="99">
        <v>31111.59</v>
      </c>
      <c r="D519" s="99">
        <v>78794.39</v>
      </c>
      <c r="E519" s="99">
        <v>76074.47</v>
      </c>
      <c r="F519" s="133">
        <v>51000</v>
      </c>
      <c r="G519" s="132">
        <v>12500</v>
      </c>
      <c r="H519" s="182">
        <v>46397</v>
      </c>
      <c r="I519" s="182">
        <v>46441</v>
      </c>
      <c r="J519" s="166">
        <v>5</v>
      </c>
      <c r="K519" s="166">
        <v>0.4</v>
      </c>
      <c r="L519" s="167" t="s">
        <v>1206</v>
      </c>
      <c r="M519" s="168" t="s">
        <v>1204</v>
      </c>
      <c r="N519" s="169">
        <v>0</v>
      </c>
      <c r="O519" s="21">
        <f t="shared" si="288"/>
        <v>4.5999999999999996</v>
      </c>
      <c r="P519" s="21" t="str">
        <f t="shared" si="289"/>
        <v>N</v>
      </c>
      <c r="Q519" s="22">
        <f t="shared" si="290"/>
        <v>51544.380000000005</v>
      </c>
      <c r="R519" s="8" t="str">
        <f t="shared" si="291"/>
        <v>N</v>
      </c>
      <c r="S519" s="23">
        <f t="shared" si="292"/>
        <v>9.1999999999999993</v>
      </c>
      <c r="T519" s="24">
        <f t="shared" si="293"/>
        <v>20500</v>
      </c>
      <c r="U519" s="24">
        <f t="shared" si="294"/>
        <v>100000</v>
      </c>
      <c r="V519" s="24">
        <f t="shared" si="295"/>
        <v>257500</v>
      </c>
      <c r="W519" s="24">
        <f t="shared" si="296"/>
        <v>10250</v>
      </c>
      <c r="X519" s="24">
        <f t="shared" si="297"/>
        <v>0</v>
      </c>
      <c r="Y519" s="24">
        <f t="shared" si="298"/>
        <v>10250</v>
      </c>
      <c r="Z519" s="24">
        <f t="shared" si="299"/>
        <v>41294.380000000005</v>
      </c>
      <c r="AA519" s="25" t="str">
        <f t="shared" si="300"/>
        <v>N</v>
      </c>
      <c r="AB519" s="26">
        <f t="shared" si="301"/>
        <v>8.1999999999999993</v>
      </c>
      <c r="AC519" s="27">
        <f t="shared" si="302"/>
        <v>20500</v>
      </c>
      <c r="AD519" s="28">
        <f t="shared" si="303"/>
        <v>100000</v>
      </c>
      <c r="AE519" s="28">
        <f t="shared" si="304"/>
        <v>257500</v>
      </c>
      <c r="AF519" s="28">
        <f t="shared" si="305"/>
        <v>5477.8050000000003</v>
      </c>
      <c r="AG519" s="28">
        <f t="shared" si="306"/>
        <v>0</v>
      </c>
      <c r="AH519" s="28">
        <f t="shared" si="307"/>
        <v>5477.8050000000003</v>
      </c>
      <c r="AI519" s="28">
        <f t="shared" si="308"/>
        <v>46066.575000000004</v>
      </c>
      <c r="AJ519" s="29" t="str">
        <f t="shared" si="309"/>
        <v>N</v>
      </c>
      <c r="AK519" s="30">
        <f t="shared" si="310"/>
        <v>7.1999999999999993</v>
      </c>
      <c r="AL519" s="31">
        <f t="shared" si="311"/>
        <v>20500</v>
      </c>
      <c r="AM519" s="31">
        <f t="shared" si="312"/>
        <v>100000</v>
      </c>
      <c r="AN519" s="31">
        <f t="shared" si="313"/>
        <v>257500</v>
      </c>
      <c r="AO519" s="31">
        <f t="shared" si="314"/>
        <v>5477.8050000000003</v>
      </c>
      <c r="AP519" s="31">
        <f t="shared" si="315"/>
        <v>0</v>
      </c>
      <c r="AQ519" s="31">
        <f t="shared" si="316"/>
        <v>5477.8050000000003</v>
      </c>
      <c r="AR519" s="31">
        <f t="shared" si="317"/>
        <v>46066.575000000004</v>
      </c>
      <c r="AS519" s="32">
        <f t="shared" si="318"/>
        <v>6.1999999999999993</v>
      </c>
      <c r="AT519" s="33">
        <f t="shared" si="319"/>
        <v>20500</v>
      </c>
      <c r="AU519" s="33">
        <f t="shared" si="320"/>
        <v>100000</v>
      </c>
      <c r="AV519" s="33">
        <v>257500</v>
      </c>
      <c r="AW519" s="33">
        <f t="shared" si="321"/>
        <v>0</v>
      </c>
      <c r="AX519" s="33">
        <f t="shared" si="322"/>
        <v>51544.380000000005</v>
      </c>
      <c r="AY519" s="34">
        <f t="shared" si="323"/>
        <v>184971.91000000003</v>
      </c>
    </row>
    <row r="520" spans="1:51" ht="15.75" customHeight="1" x14ac:dyDescent="0.3">
      <c r="A520" s="166" t="s">
        <v>720</v>
      </c>
      <c r="B520" s="99">
        <v>19626</v>
      </c>
      <c r="C520" s="99">
        <v>28565.4</v>
      </c>
      <c r="D520" s="99">
        <v>97270.29</v>
      </c>
      <c r="E520" s="99">
        <v>91930.25</v>
      </c>
      <c r="F520" s="133">
        <v>95000</v>
      </c>
      <c r="G520" s="132">
        <v>12500</v>
      </c>
      <c r="H520" s="182">
        <v>46324</v>
      </c>
      <c r="I520" s="182">
        <v>46405</v>
      </c>
      <c r="J520" s="166">
        <v>4.7</v>
      </c>
      <c r="K520" s="166">
        <v>1.8</v>
      </c>
      <c r="L520" s="167" t="s">
        <v>1206</v>
      </c>
      <c r="M520" s="168" t="s">
        <v>1204</v>
      </c>
      <c r="N520" s="169">
        <v>0.01</v>
      </c>
      <c r="O520" s="21">
        <f t="shared" si="288"/>
        <v>2.9000000000000004</v>
      </c>
      <c r="P520" s="21" t="str">
        <f t="shared" si="289"/>
        <v>N</v>
      </c>
      <c r="Q520" s="22">
        <f t="shared" si="290"/>
        <v>48191.4</v>
      </c>
      <c r="R520" s="8" t="str">
        <f t="shared" si="291"/>
        <v>N</v>
      </c>
      <c r="S520" s="23">
        <f t="shared" si="292"/>
        <v>5.8000000000000007</v>
      </c>
      <c r="T520" s="24">
        <f t="shared" si="293"/>
        <v>20500</v>
      </c>
      <c r="U520" s="24">
        <f t="shared" si="294"/>
        <v>100000</v>
      </c>
      <c r="V520" s="24">
        <f t="shared" si="295"/>
        <v>257500</v>
      </c>
      <c r="W520" s="24">
        <f t="shared" si="296"/>
        <v>1364.8550000000032</v>
      </c>
      <c r="X520" s="24">
        <f t="shared" si="297"/>
        <v>0</v>
      </c>
      <c r="Y520" s="24">
        <f t="shared" si="298"/>
        <v>1364.8550000000032</v>
      </c>
      <c r="Z520" s="24">
        <f t="shared" si="299"/>
        <v>47308.458999999995</v>
      </c>
      <c r="AA520" s="25" t="str">
        <f t="shared" si="300"/>
        <v>N</v>
      </c>
      <c r="AB520" s="26">
        <f t="shared" si="301"/>
        <v>4.8000000000000007</v>
      </c>
      <c r="AC520" s="27">
        <f t="shared" si="302"/>
        <v>20500</v>
      </c>
      <c r="AD520" s="28">
        <f t="shared" si="303"/>
        <v>100000</v>
      </c>
      <c r="AE520" s="28">
        <f t="shared" si="304"/>
        <v>257500</v>
      </c>
      <c r="AF520" s="28">
        <f t="shared" si="305"/>
        <v>682.4275000000016</v>
      </c>
      <c r="AG520" s="28">
        <f t="shared" si="306"/>
        <v>0</v>
      </c>
      <c r="AH520" s="28">
        <f t="shared" si="307"/>
        <v>682.4275000000016</v>
      </c>
      <c r="AI520" s="28">
        <f t="shared" si="308"/>
        <v>48477.619640000004</v>
      </c>
      <c r="AJ520" s="29" t="str">
        <f t="shared" si="309"/>
        <v>N</v>
      </c>
      <c r="AK520" s="30">
        <f t="shared" si="310"/>
        <v>3.8000000000000007</v>
      </c>
      <c r="AL520" s="31">
        <f t="shared" si="311"/>
        <v>20500</v>
      </c>
      <c r="AM520" s="31">
        <f t="shared" si="312"/>
        <v>100000</v>
      </c>
      <c r="AN520" s="31">
        <f t="shared" si="313"/>
        <v>257500</v>
      </c>
      <c r="AO520" s="31">
        <f t="shared" si="314"/>
        <v>0</v>
      </c>
      <c r="AP520" s="31">
        <f t="shared" si="315"/>
        <v>0</v>
      </c>
      <c r="AQ520" s="31">
        <f t="shared" si="316"/>
        <v>0</v>
      </c>
      <c r="AR520" s="31">
        <f t="shared" si="317"/>
        <v>49651.647611400003</v>
      </c>
      <c r="AS520" s="32">
        <f t="shared" si="318"/>
        <v>2.8000000000000007</v>
      </c>
      <c r="AT520" s="33">
        <f t="shared" si="319"/>
        <v>20500</v>
      </c>
      <c r="AU520" s="33">
        <f t="shared" si="320"/>
        <v>100000</v>
      </c>
      <c r="AV520" s="33">
        <v>257500</v>
      </c>
      <c r="AW520" s="33">
        <f t="shared" si="321"/>
        <v>341.2137500000008</v>
      </c>
      <c r="AX520" s="33">
        <f t="shared" si="322"/>
        <v>49806.950337514005</v>
      </c>
      <c r="AY520" s="34">
        <f t="shared" si="323"/>
        <v>195244.67658891401</v>
      </c>
    </row>
    <row r="521" spans="1:51" ht="15.75" customHeight="1" x14ac:dyDescent="0.3">
      <c r="A521" s="166" t="s">
        <v>721</v>
      </c>
      <c r="B521" s="99">
        <v>13802.77</v>
      </c>
      <c r="C521" s="99">
        <v>22569.93</v>
      </c>
      <c r="D521" s="99">
        <v>83793.070000000007</v>
      </c>
      <c r="E521" s="99">
        <v>77257.899999999994</v>
      </c>
      <c r="F521" s="134">
        <v>51000</v>
      </c>
      <c r="G521" s="132">
        <v>12500</v>
      </c>
      <c r="H521" s="182">
        <v>46536</v>
      </c>
      <c r="I521" s="182">
        <v>46616</v>
      </c>
      <c r="J521" s="166">
        <v>1.8</v>
      </c>
      <c r="K521" s="166">
        <v>0.1</v>
      </c>
      <c r="L521" s="167" t="s">
        <v>1207</v>
      </c>
      <c r="M521" s="168" t="s">
        <v>1205</v>
      </c>
      <c r="N521" s="169">
        <v>0.03</v>
      </c>
      <c r="O521" s="21">
        <f t="shared" si="288"/>
        <v>1.7</v>
      </c>
      <c r="P521" s="21" t="str">
        <f t="shared" si="289"/>
        <v>N</v>
      </c>
      <c r="Q521" s="22">
        <f t="shared" si="290"/>
        <v>36372.699999999997</v>
      </c>
      <c r="R521" s="8" t="str">
        <f t="shared" si="291"/>
        <v>N</v>
      </c>
      <c r="S521" s="23">
        <f t="shared" si="292"/>
        <v>1.7</v>
      </c>
      <c r="T521" s="24">
        <f t="shared" si="293"/>
        <v>50000</v>
      </c>
      <c r="U521" s="24">
        <f t="shared" si="294"/>
        <v>200000</v>
      </c>
      <c r="V521" s="24">
        <f t="shared" si="295"/>
        <v>257500</v>
      </c>
      <c r="W521" s="24">
        <f t="shared" si="296"/>
        <v>37463.881000000001</v>
      </c>
      <c r="X521" s="24">
        <f t="shared" si="297"/>
        <v>0</v>
      </c>
      <c r="Y521" s="24">
        <f t="shared" si="298"/>
        <v>37463.881000000001</v>
      </c>
      <c r="Z521" s="24">
        <f t="shared" si="299"/>
        <v>0</v>
      </c>
      <c r="AA521" s="25" t="str">
        <f t="shared" si="300"/>
        <v>N</v>
      </c>
      <c r="AB521" s="26">
        <f t="shared" si="301"/>
        <v>0.7</v>
      </c>
      <c r="AC521" s="27">
        <f t="shared" si="302"/>
        <v>50000</v>
      </c>
      <c r="AD521" s="28">
        <f t="shared" si="303"/>
        <v>200000</v>
      </c>
      <c r="AE521" s="28">
        <f t="shared" si="304"/>
        <v>257500</v>
      </c>
      <c r="AF521" s="28">
        <f t="shared" si="305"/>
        <v>38587.797429999999</v>
      </c>
      <c r="AG521" s="28">
        <f t="shared" si="306"/>
        <v>0</v>
      </c>
      <c r="AH521" s="28">
        <f t="shared" si="307"/>
        <v>38587.797429999999</v>
      </c>
      <c r="AI521" s="28">
        <f t="shared" si="308"/>
        <v>0</v>
      </c>
      <c r="AJ521" s="29" t="str">
        <f t="shared" si="309"/>
        <v>N</v>
      </c>
      <c r="AK521" s="30">
        <f t="shared" si="310"/>
        <v>0</v>
      </c>
      <c r="AL521" s="31">
        <f t="shared" si="311"/>
        <v>50000</v>
      </c>
      <c r="AM521" s="31">
        <f t="shared" si="312"/>
        <v>200000</v>
      </c>
      <c r="AN521" s="31">
        <f t="shared" si="313"/>
        <v>257500</v>
      </c>
      <c r="AO521" s="31">
        <f t="shared" si="314"/>
        <v>0</v>
      </c>
      <c r="AP521" s="31">
        <f t="shared" si="315"/>
        <v>0</v>
      </c>
      <c r="AQ521" s="31">
        <f t="shared" si="316"/>
        <v>0</v>
      </c>
      <c r="AR521" s="31">
        <f t="shared" si="317"/>
        <v>0</v>
      </c>
      <c r="AS521" s="32">
        <f t="shared" si="318"/>
        <v>0</v>
      </c>
      <c r="AT521" s="33">
        <f t="shared" si="319"/>
        <v>50000</v>
      </c>
      <c r="AU521" s="33">
        <f t="shared" si="320"/>
        <v>200000</v>
      </c>
      <c r="AV521" s="33">
        <v>257500</v>
      </c>
      <c r="AW521" s="33">
        <f t="shared" si="321"/>
        <v>0</v>
      </c>
      <c r="AX521" s="33">
        <f t="shared" si="322"/>
        <v>0</v>
      </c>
      <c r="AY521" s="34">
        <f t="shared" si="323"/>
        <v>0</v>
      </c>
    </row>
    <row r="522" spans="1:51" ht="15.75" customHeight="1" x14ac:dyDescent="0.3">
      <c r="A522" s="166" t="s">
        <v>722</v>
      </c>
      <c r="B522" s="99">
        <v>17307.900000000001</v>
      </c>
      <c r="C522" s="99">
        <v>28655.67</v>
      </c>
      <c r="D522" s="99">
        <v>108190.83</v>
      </c>
      <c r="E522" s="99">
        <v>107840.77</v>
      </c>
      <c r="F522" s="134">
        <v>95000</v>
      </c>
      <c r="G522" s="132">
        <v>12500</v>
      </c>
      <c r="H522" s="182">
        <v>46446</v>
      </c>
      <c r="I522" s="182">
        <v>46462</v>
      </c>
      <c r="J522" s="166">
        <v>1.6</v>
      </c>
      <c r="K522" s="166">
        <v>1</v>
      </c>
      <c r="L522" s="167" t="s">
        <v>1207</v>
      </c>
      <c r="M522" s="168" t="s">
        <v>1203</v>
      </c>
      <c r="N522" s="169">
        <v>2.7E-2</v>
      </c>
      <c r="O522" s="21">
        <f t="shared" si="288"/>
        <v>0.60000000000000009</v>
      </c>
      <c r="P522" s="21" t="str">
        <f t="shared" si="289"/>
        <v>N</v>
      </c>
      <c r="Q522" s="22">
        <f t="shared" si="290"/>
        <v>45963.57</v>
      </c>
      <c r="R522" s="8" t="str">
        <f t="shared" si="291"/>
        <v>N</v>
      </c>
      <c r="S522" s="23">
        <f t="shared" si="292"/>
        <v>0.80000000000000016</v>
      </c>
      <c r="T522" s="24">
        <f t="shared" si="293"/>
        <v>50000</v>
      </c>
      <c r="U522" s="24">
        <f t="shared" si="294"/>
        <v>200000</v>
      </c>
      <c r="V522" s="24">
        <f t="shared" si="295"/>
        <v>257500</v>
      </c>
      <c r="W522" s="24">
        <f t="shared" si="296"/>
        <v>35403.439792499994</v>
      </c>
      <c r="X522" s="24">
        <f t="shared" si="297"/>
        <v>0</v>
      </c>
      <c r="Y522" s="24">
        <f t="shared" si="298"/>
        <v>35403.439792499994</v>
      </c>
      <c r="Z522" s="24">
        <f t="shared" si="299"/>
        <v>11801.146597500003</v>
      </c>
      <c r="AA522" s="25" t="str">
        <f t="shared" si="300"/>
        <v>N</v>
      </c>
      <c r="AB522" s="26">
        <f t="shared" si="301"/>
        <v>0</v>
      </c>
      <c r="AC522" s="27">
        <f t="shared" si="302"/>
        <v>50000</v>
      </c>
      <c r="AD522" s="28">
        <f t="shared" si="303"/>
        <v>200000</v>
      </c>
      <c r="AE522" s="28">
        <f t="shared" si="304"/>
        <v>257500</v>
      </c>
      <c r="AF522" s="28">
        <f t="shared" si="305"/>
        <v>0</v>
      </c>
      <c r="AG522" s="28">
        <f t="shared" si="306"/>
        <v>0</v>
      </c>
      <c r="AH522" s="28">
        <f t="shared" si="307"/>
        <v>0</v>
      </c>
      <c r="AI522" s="28">
        <f t="shared" si="308"/>
        <v>0</v>
      </c>
      <c r="AJ522" s="29" t="str">
        <f t="shared" si="309"/>
        <v>N</v>
      </c>
      <c r="AK522" s="30">
        <f t="shared" si="310"/>
        <v>0</v>
      </c>
      <c r="AL522" s="31">
        <f t="shared" si="311"/>
        <v>50000</v>
      </c>
      <c r="AM522" s="31">
        <f t="shared" si="312"/>
        <v>200000</v>
      </c>
      <c r="AN522" s="31">
        <f t="shared" si="313"/>
        <v>257500</v>
      </c>
      <c r="AO522" s="31">
        <f t="shared" si="314"/>
        <v>0</v>
      </c>
      <c r="AP522" s="31">
        <f t="shared" si="315"/>
        <v>0</v>
      </c>
      <c r="AQ522" s="31">
        <f t="shared" si="316"/>
        <v>0</v>
      </c>
      <c r="AR522" s="31">
        <f t="shared" si="317"/>
        <v>0</v>
      </c>
      <c r="AS522" s="32">
        <f t="shared" si="318"/>
        <v>0</v>
      </c>
      <c r="AT522" s="33">
        <f t="shared" si="319"/>
        <v>50000</v>
      </c>
      <c r="AU522" s="33">
        <f t="shared" si="320"/>
        <v>200000</v>
      </c>
      <c r="AV522" s="33">
        <v>257500</v>
      </c>
      <c r="AW522" s="33">
        <f t="shared" si="321"/>
        <v>0</v>
      </c>
      <c r="AX522" s="33">
        <f t="shared" si="322"/>
        <v>0</v>
      </c>
      <c r="AY522" s="34">
        <f t="shared" si="323"/>
        <v>11801.146597500003</v>
      </c>
    </row>
    <row r="523" spans="1:51" ht="15.75" customHeight="1" x14ac:dyDescent="0.3">
      <c r="A523" s="166" t="s">
        <v>723</v>
      </c>
      <c r="B523" s="99">
        <v>17549.89</v>
      </c>
      <c r="C523" s="99">
        <v>15143.68</v>
      </c>
      <c r="D523" s="99">
        <v>70176.09</v>
      </c>
      <c r="E523" s="99">
        <v>61167.69</v>
      </c>
      <c r="F523" s="134">
        <v>121000</v>
      </c>
      <c r="G523" s="132">
        <v>0</v>
      </c>
      <c r="H523" s="182">
        <v>46507</v>
      </c>
      <c r="I523" s="182">
        <v>46545</v>
      </c>
      <c r="J523" s="166">
        <v>2.9</v>
      </c>
      <c r="K523" s="166">
        <v>1.7</v>
      </c>
      <c r="L523" s="167" t="s">
        <v>1207</v>
      </c>
      <c r="M523" s="168" t="s">
        <v>1205</v>
      </c>
      <c r="N523" s="169">
        <v>0.06</v>
      </c>
      <c r="O523" s="21">
        <f t="shared" si="288"/>
        <v>1.2</v>
      </c>
      <c r="P523" s="21" t="str">
        <f t="shared" si="289"/>
        <v>N</v>
      </c>
      <c r="Q523" s="22">
        <f t="shared" si="290"/>
        <v>32693.57</v>
      </c>
      <c r="R523" s="8" t="str">
        <f t="shared" si="291"/>
        <v>N</v>
      </c>
      <c r="S523" s="23">
        <f t="shared" si="292"/>
        <v>1.2</v>
      </c>
      <c r="T523" s="24">
        <f t="shared" si="293"/>
        <v>50000</v>
      </c>
      <c r="U523" s="24">
        <f t="shared" si="294"/>
        <v>200000</v>
      </c>
      <c r="V523" s="24">
        <f t="shared" si="295"/>
        <v>257500</v>
      </c>
      <c r="W523" s="24">
        <f t="shared" si="296"/>
        <v>34655.184200000003</v>
      </c>
      <c r="X523" s="24">
        <f t="shared" si="297"/>
        <v>0</v>
      </c>
      <c r="Y523" s="24">
        <f t="shared" si="298"/>
        <v>34655.184200000003</v>
      </c>
      <c r="Z523" s="24">
        <f t="shared" si="299"/>
        <v>0</v>
      </c>
      <c r="AA523" s="25" t="str">
        <f t="shared" si="300"/>
        <v>N</v>
      </c>
      <c r="AB523" s="26">
        <f t="shared" si="301"/>
        <v>0.19999999999999996</v>
      </c>
      <c r="AC523" s="27">
        <f t="shared" si="302"/>
        <v>50000</v>
      </c>
      <c r="AD523" s="28">
        <f t="shared" si="303"/>
        <v>200000</v>
      </c>
      <c r="AE523" s="28">
        <f t="shared" si="304"/>
        <v>257500</v>
      </c>
      <c r="AF523" s="28">
        <f t="shared" si="305"/>
        <v>36734.495252000008</v>
      </c>
      <c r="AG523" s="28">
        <f t="shared" si="306"/>
        <v>0</v>
      </c>
      <c r="AH523" s="28">
        <f t="shared" si="307"/>
        <v>36734.495252000008</v>
      </c>
      <c r="AI523" s="28">
        <f t="shared" si="308"/>
        <v>0</v>
      </c>
      <c r="AJ523" s="29" t="str">
        <f t="shared" si="309"/>
        <v>N</v>
      </c>
      <c r="AK523" s="30">
        <f t="shared" si="310"/>
        <v>0</v>
      </c>
      <c r="AL523" s="31">
        <f t="shared" si="311"/>
        <v>50000</v>
      </c>
      <c r="AM523" s="31">
        <f t="shared" si="312"/>
        <v>200000</v>
      </c>
      <c r="AN523" s="31">
        <f t="shared" si="313"/>
        <v>257500</v>
      </c>
      <c r="AO523" s="31">
        <f t="shared" si="314"/>
        <v>0</v>
      </c>
      <c r="AP523" s="31">
        <f t="shared" si="315"/>
        <v>0</v>
      </c>
      <c r="AQ523" s="31">
        <f t="shared" si="316"/>
        <v>0</v>
      </c>
      <c r="AR523" s="31">
        <f t="shared" si="317"/>
        <v>0</v>
      </c>
      <c r="AS523" s="32">
        <f t="shared" si="318"/>
        <v>0</v>
      </c>
      <c r="AT523" s="33">
        <f t="shared" si="319"/>
        <v>50000</v>
      </c>
      <c r="AU523" s="33">
        <f t="shared" si="320"/>
        <v>200000</v>
      </c>
      <c r="AV523" s="33">
        <v>257500</v>
      </c>
      <c r="AW523" s="33">
        <f t="shared" si="321"/>
        <v>0</v>
      </c>
      <c r="AX523" s="33">
        <f t="shared" si="322"/>
        <v>0</v>
      </c>
      <c r="AY523" s="34">
        <f t="shared" si="323"/>
        <v>0</v>
      </c>
    </row>
    <row r="524" spans="1:51" ht="15.75" customHeight="1" x14ac:dyDescent="0.3">
      <c r="A524" s="166" t="s">
        <v>724</v>
      </c>
      <c r="B524" s="99">
        <v>8042.02</v>
      </c>
      <c r="C524" s="99">
        <v>13868.75</v>
      </c>
      <c r="D524" s="99">
        <v>62901.53</v>
      </c>
      <c r="E524" s="99">
        <v>54918.89</v>
      </c>
      <c r="F524" s="134">
        <v>126000</v>
      </c>
      <c r="G524" s="132">
        <v>12500</v>
      </c>
      <c r="H524" s="182">
        <v>46432</v>
      </c>
      <c r="I524" s="182">
        <v>46444</v>
      </c>
      <c r="J524" s="166">
        <v>2.6</v>
      </c>
      <c r="K524" s="166">
        <v>1.3</v>
      </c>
      <c r="L524" s="167" t="s">
        <v>1207</v>
      </c>
      <c r="M524" s="168" t="s">
        <v>1204</v>
      </c>
      <c r="N524" s="169">
        <v>0.01</v>
      </c>
      <c r="O524" s="21">
        <f t="shared" si="288"/>
        <v>1.3</v>
      </c>
      <c r="P524" s="21" t="str">
        <f t="shared" si="289"/>
        <v>N</v>
      </c>
      <c r="Q524" s="22">
        <f t="shared" si="290"/>
        <v>21910.77</v>
      </c>
      <c r="R524" s="8" t="str">
        <f t="shared" si="291"/>
        <v>N</v>
      </c>
      <c r="S524" s="23">
        <f t="shared" si="292"/>
        <v>2.6</v>
      </c>
      <c r="T524" s="24">
        <f t="shared" si="293"/>
        <v>50000</v>
      </c>
      <c r="U524" s="24">
        <f t="shared" si="294"/>
        <v>200000</v>
      </c>
      <c r="V524" s="24">
        <f t="shared" si="295"/>
        <v>257500</v>
      </c>
      <c r="W524" s="24">
        <f t="shared" si="296"/>
        <v>11064.93885</v>
      </c>
      <c r="X524" s="24">
        <f t="shared" si="297"/>
        <v>0</v>
      </c>
      <c r="Y524" s="24">
        <f t="shared" si="298"/>
        <v>11064.93885</v>
      </c>
      <c r="Z524" s="24">
        <f t="shared" si="299"/>
        <v>11064.93885</v>
      </c>
      <c r="AA524" s="25" t="str">
        <f t="shared" si="300"/>
        <v>N</v>
      </c>
      <c r="AB524" s="26">
        <f t="shared" si="301"/>
        <v>1.6</v>
      </c>
      <c r="AC524" s="27">
        <f t="shared" si="302"/>
        <v>50000</v>
      </c>
      <c r="AD524" s="28">
        <f t="shared" si="303"/>
        <v>200000</v>
      </c>
      <c r="AE524" s="28">
        <f t="shared" si="304"/>
        <v>257500</v>
      </c>
      <c r="AF524" s="28">
        <f t="shared" si="305"/>
        <v>11175.5882385</v>
      </c>
      <c r="AG524" s="28">
        <f t="shared" si="306"/>
        <v>0</v>
      </c>
      <c r="AH524" s="28">
        <f t="shared" si="307"/>
        <v>11175.5882385</v>
      </c>
      <c r="AI524" s="28">
        <f t="shared" si="308"/>
        <v>11175.5882385</v>
      </c>
      <c r="AJ524" s="29" t="str">
        <f t="shared" si="309"/>
        <v>N</v>
      </c>
      <c r="AK524" s="30">
        <f t="shared" si="310"/>
        <v>0.60000000000000009</v>
      </c>
      <c r="AL524" s="31">
        <f t="shared" si="311"/>
        <v>50000</v>
      </c>
      <c r="AM524" s="31">
        <f t="shared" si="312"/>
        <v>200000</v>
      </c>
      <c r="AN524" s="31">
        <f t="shared" si="313"/>
        <v>257500</v>
      </c>
      <c r="AO524" s="31">
        <f t="shared" si="314"/>
        <v>11287.344120885</v>
      </c>
      <c r="AP524" s="31">
        <f t="shared" si="315"/>
        <v>0</v>
      </c>
      <c r="AQ524" s="31">
        <f t="shared" si="316"/>
        <v>11287.344120885</v>
      </c>
      <c r="AR524" s="31">
        <f t="shared" si="317"/>
        <v>11287.344120885</v>
      </c>
      <c r="AS524" s="32">
        <f t="shared" si="318"/>
        <v>0</v>
      </c>
      <c r="AT524" s="33">
        <f t="shared" si="319"/>
        <v>50000</v>
      </c>
      <c r="AU524" s="33">
        <f t="shared" si="320"/>
        <v>200000</v>
      </c>
      <c r="AV524" s="33">
        <v>257500</v>
      </c>
      <c r="AW524" s="33">
        <f t="shared" si="321"/>
        <v>0</v>
      </c>
      <c r="AX524" s="33">
        <f t="shared" si="322"/>
        <v>0</v>
      </c>
      <c r="AY524" s="34">
        <f t="shared" si="323"/>
        <v>33527.871209384997</v>
      </c>
    </row>
    <row r="525" spans="1:51" ht="15.75" customHeight="1" x14ac:dyDescent="0.3">
      <c r="A525" s="166" t="s">
        <v>725</v>
      </c>
      <c r="B525" s="99">
        <v>5774.56</v>
      </c>
      <c r="C525" s="99">
        <v>32080.29</v>
      </c>
      <c r="D525" s="99">
        <v>112651.39</v>
      </c>
      <c r="E525" s="99">
        <v>107865.92</v>
      </c>
      <c r="F525" s="134">
        <v>152000</v>
      </c>
      <c r="G525" s="132">
        <v>0</v>
      </c>
      <c r="H525" s="182">
        <v>46428</v>
      </c>
      <c r="I525" s="182">
        <v>46491</v>
      </c>
      <c r="J525" s="166">
        <v>4.2</v>
      </c>
      <c r="K525" s="166">
        <v>3.4</v>
      </c>
      <c r="L525" s="167" t="s">
        <v>1206</v>
      </c>
      <c r="M525" s="168" t="s">
        <v>1203</v>
      </c>
      <c r="N525" s="169">
        <v>0.02</v>
      </c>
      <c r="O525" s="21">
        <f t="shared" si="288"/>
        <v>0.80000000000000027</v>
      </c>
      <c r="P525" s="21" t="str">
        <f t="shared" si="289"/>
        <v>N</v>
      </c>
      <c r="Q525" s="22">
        <f t="shared" si="290"/>
        <v>37854.85</v>
      </c>
      <c r="R525" s="8" t="str">
        <f t="shared" si="291"/>
        <v>N</v>
      </c>
      <c r="S525" s="23">
        <f t="shared" si="292"/>
        <v>1.0666666666666671</v>
      </c>
      <c r="T525" s="24">
        <f t="shared" si="293"/>
        <v>20500</v>
      </c>
      <c r="U525" s="24">
        <f t="shared" si="294"/>
        <v>100000</v>
      </c>
      <c r="V525" s="24">
        <f t="shared" si="295"/>
        <v>257500</v>
      </c>
      <c r="W525" s="24">
        <f t="shared" si="296"/>
        <v>0</v>
      </c>
      <c r="X525" s="24">
        <f t="shared" si="297"/>
        <v>0</v>
      </c>
      <c r="Y525" s="24">
        <f t="shared" si="298"/>
        <v>0</v>
      </c>
      <c r="Z525" s="24">
        <f t="shared" si="299"/>
        <v>38611.947</v>
      </c>
      <c r="AA525" s="25" t="str">
        <f t="shared" si="300"/>
        <v>N</v>
      </c>
      <c r="AB525" s="26">
        <f t="shared" si="301"/>
        <v>6.6666666666667096E-2</v>
      </c>
      <c r="AC525" s="27">
        <f t="shared" si="302"/>
        <v>20500</v>
      </c>
      <c r="AD525" s="28">
        <f t="shared" si="303"/>
        <v>100000</v>
      </c>
      <c r="AE525" s="28">
        <f t="shared" si="304"/>
        <v>257500</v>
      </c>
      <c r="AF525" s="28">
        <f t="shared" si="305"/>
        <v>0</v>
      </c>
      <c r="AG525" s="28">
        <f t="shared" si="306"/>
        <v>0</v>
      </c>
      <c r="AH525" s="28">
        <f t="shared" si="307"/>
        <v>0</v>
      </c>
      <c r="AI525" s="28">
        <f t="shared" si="308"/>
        <v>39384.185940000003</v>
      </c>
      <c r="AJ525" s="29" t="str">
        <f t="shared" si="309"/>
        <v>N</v>
      </c>
      <c r="AK525" s="30">
        <f t="shared" si="310"/>
        <v>0</v>
      </c>
      <c r="AL525" s="31">
        <f t="shared" si="311"/>
        <v>20500</v>
      </c>
      <c r="AM525" s="31">
        <f t="shared" si="312"/>
        <v>100000</v>
      </c>
      <c r="AN525" s="31">
        <f t="shared" si="313"/>
        <v>257500</v>
      </c>
      <c r="AO525" s="31">
        <f t="shared" si="314"/>
        <v>0</v>
      </c>
      <c r="AP525" s="31">
        <f t="shared" si="315"/>
        <v>0</v>
      </c>
      <c r="AQ525" s="31">
        <f t="shared" si="316"/>
        <v>0</v>
      </c>
      <c r="AR525" s="31">
        <f t="shared" si="317"/>
        <v>0</v>
      </c>
      <c r="AS525" s="32">
        <f t="shared" si="318"/>
        <v>0</v>
      </c>
      <c r="AT525" s="33">
        <f t="shared" si="319"/>
        <v>20500</v>
      </c>
      <c r="AU525" s="33">
        <f t="shared" si="320"/>
        <v>100000</v>
      </c>
      <c r="AV525" s="33">
        <v>257500</v>
      </c>
      <c r="AW525" s="33">
        <f t="shared" si="321"/>
        <v>0</v>
      </c>
      <c r="AX525" s="33">
        <f t="shared" si="322"/>
        <v>0</v>
      </c>
      <c r="AY525" s="34">
        <f t="shared" si="323"/>
        <v>77996.13294000001</v>
      </c>
    </row>
    <row r="526" spans="1:51" ht="15.75" customHeight="1" x14ac:dyDescent="0.3">
      <c r="A526" s="166" t="s">
        <v>726</v>
      </c>
      <c r="B526" s="99">
        <v>16143.43</v>
      </c>
      <c r="C526" s="99">
        <v>20624.330000000002</v>
      </c>
      <c r="D526" s="99">
        <v>69994.289999999994</v>
      </c>
      <c r="E526" s="99">
        <v>68479.97</v>
      </c>
      <c r="F526" s="134">
        <v>122000</v>
      </c>
      <c r="G526" s="132">
        <v>26667</v>
      </c>
      <c r="H526" s="182">
        <v>46438</v>
      </c>
      <c r="I526" s="182">
        <v>46498</v>
      </c>
      <c r="J526" s="166">
        <v>3.8</v>
      </c>
      <c r="K526" s="166">
        <v>0.5</v>
      </c>
      <c r="L526" s="167" t="s">
        <v>1206</v>
      </c>
      <c r="M526" s="168" t="s">
        <v>1204</v>
      </c>
      <c r="N526" s="169">
        <v>0.02</v>
      </c>
      <c r="O526" s="21">
        <f t="shared" si="288"/>
        <v>3.3</v>
      </c>
      <c r="P526" s="21" t="str">
        <f t="shared" si="289"/>
        <v>N</v>
      </c>
      <c r="Q526" s="22">
        <f t="shared" si="290"/>
        <v>36767.760000000002</v>
      </c>
      <c r="R526" s="8" t="str">
        <f t="shared" si="291"/>
        <v>N</v>
      </c>
      <c r="S526" s="23">
        <f t="shared" si="292"/>
        <v>6.6</v>
      </c>
      <c r="T526" s="24">
        <f t="shared" si="293"/>
        <v>20500</v>
      </c>
      <c r="U526" s="24">
        <f t="shared" si="294"/>
        <v>100000</v>
      </c>
      <c r="V526" s="24">
        <f t="shared" si="295"/>
        <v>257500</v>
      </c>
      <c r="W526" s="24">
        <f t="shared" si="296"/>
        <v>10250</v>
      </c>
      <c r="X526" s="24">
        <f t="shared" si="297"/>
        <v>0</v>
      </c>
      <c r="Y526" s="24">
        <f t="shared" si="298"/>
        <v>10250</v>
      </c>
      <c r="Z526" s="24">
        <f t="shared" si="299"/>
        <v>27253.1152</v>
      </c>
      <c r="AA526" s="25" t="str">
        <f t="shared" si="300"/>
        <v>N</v>
      </c>
      <c r="AB526" s="26">
        <f t="shared" si="301"/>
        <v>5.6</v>
      </c>
      <c r="AC526" s="27">
        <f t="shared" si="302"/>
        <v>20500</v>
      </c>
      <c r="AD526" s="28">
        <f t="shared" si="303"/>
        <v>100000</v>
      </c>
      <c r="AE526" s="28">
        <f t="shared" si="304"/>
        <v>257500</v>
      </c>
      <c r="AF526" s="28">
        <f t="shared" si="305"/>
        <v>9877.8550000000032</v>
      </c>
      <c r="AG526" s="28">
        <f t="shared" si="306"/>
        <v>0</v>
      </c>
      <c r="AH526" s="28">
        <f t="shared" si="307"/>
        <v>9877.8550000000032</v>
      </c>
      <c r="AI526" s="28">
        <f t="shared" si="308"/>
        <v>28375.322503999996</v>
      </c>
      <c r="AJ526" s="29" t="str">
        <f t="shared" si="309"/>
        <v>N</v>
      </c>
      <c r="AK526" s="30">
        <f t="shared" si="310"/>
        <v>4.5999999999999996</v>
      </c>
      <c r="AL526" s="31">
        <f t="shared" si="311"/>
        <v>20500</v>
      </c>
      <c r="AM526" s="31">
        <f t="shared" si="312"/>
        <v>100000</v>
      </c>
      <c r="AN526" s="31">
        <f t="shared" si="313"/>
        <v>257500</v>
      </c>
      <c r="AO526" s="31">
        <f t="shared" si="314"/>
        <v>9877.8550000000032</v>
      </c>
      <c r="AP526" s="31">
        <f t="shared" si="315"/>
        <v>0</v>
      </c>
      <c r="AQ526" s="31">
        <f t="shared" si="316"/>
        <v>9877.8550000000032</v>
      </c>
      <c r="AR526" s="31">
        <f t="shared" si="317"/>
        <v>29140.386054079994</v>
      </c>
      <c r="AS526" s="32">
        <f t="shared" si="318"/>
        <v>3.5999999999999996</v>
      </c>
      <c r="AT526" s="33">
        <f t="shared" si="319"/>
        <v>20500</v>
      </c>
      <c r="AU526" s="33">
        <f t="shared" si="320"/>
        <v>100000</v>
      </c>
      <c r="AV526" s="33">
        <v>257500</v>
      </c>
      <c r="AW526" s="33">
        <f t="shared" si="321"/>
        <v>0</v>
      </c>
      <c r="AX526" s="33">
        <f t="shared" si="322"/>
        <v>39798.6058751616</v>
      </c>
      <c r="AY526" s="34">
        <f t="shared" si="323"/>
        <v>124567.42963324158</v>
      </c>
    </row>
    <row r="527" spans="1:51" ht="15.75" customHeight="1" x14ac:dyDescent="0.3">
      <c r="A527" s="166" t="s">
        <v>727</v>
      </c>
      <c r="B527" s="99">
        <v>13662.89</v>
      </c>
      <c r="C527" s="99">
        <v>2687.68</v>
      </c>
      <c r="D527" s="99">
        <v>42323.79</v>
      </c>
      <c r="E527" s="99">
        <v>29821.74</v>
      </c>
      <c r="F527" s="134">
        <v>120000</v>
      </c>
      <c r="G527" s="132">
        <v>0</v>
      </c>
      <c r="H527" s="182">
        <v>46524</v>
      </c>
      <c r="I527" s="182">
        <v>46541</v>
      </c>
      <c r="J527" s="166">
        <v>3.6</v>
      </c>
      <c r="K527" s="166">
        <v>2.5</v>
      </c>
      <c r="L527" s="167" t="s">
        <v>1206</v>
      </c>
      <c r="M527" s="168" t="s">
        <v>1204</v>
      </c>
      <c r="N527" s="169">
        <v>0.02</v>
      </c>
      <c r="O527" s="21">
        <f t="shared" si="288"/>
        <v>1.1000000000000001</v>
      </c>
      <c r="P527" s="21" t="str">
        <f t="shared" si="289"/>
        <v>N</v>
      </c>
      <c r="Q527" s="22">
        <f t="shared" si="290"/>
        <v>16350.57</v>
      </c>
      <c r="R527" s="8" t="str">
        <f t="shared" si="291"/>
        <v>N</v>
      </c>
      <c r="S527" s="23">
        <f t="shared" si="292"/>
        <v>2.2000000000000002</v>
      </c>
      <c r="T527" s="24">
        <f t="shared" si="293"/>
        <v>20500</v>
      </c>
      <c r="U527" s="24">
        <f t="shared" si="294"/>
        <v>100000</v>
      </c>
      <c r="V527" s="24">
        <f t="shared" si="295"/>
        <v>257500</v>
      </c>
      <c r="W527" s="24">
        <f t="shared" si="296"/>
        <v>8338.7906999999996</v>
      </c>
      <c r="X527" s="24">
        <f t="shared" si="297"/>
        <v>0</v>
      </c>
      <c r="Y527" s="24">
        <f t="shared" si="298"/>
        <v>8338.7906999999996</v>
      </c>
      <c r="Z527" s="24">
        <f t="shared" si="299"/>
        <v>8338.7906999999996</v>
      </c>
      <c r="AA527" s="25" t="str">
        <f t="shared" si="300"/>
        <v>N</v>
      </c>
      <c r="AB527" s="26">
        <f t="shared" si="301"/>
        <v>1.2000000000000002</v>
      </c>
      <c r="AC527" s="27">
        <f t="shared" si="302"/>
        <v>20500</v>
      </c>
      <c r="AD527" s="28">
        <f t="shared" si="303"/>
        <v>100000</v>
      </c>
      <c r="AE527" s="28">
        <f t="shared" si="304"/>
        <v>257500</v>
      </c>
      <c r="AF527" s="28">
        <f t="shared" si="305"/>
        <v>8505.5665140000001</v>
      </c>
      <c r="AG527" s="28">
        <f t="shared" si="306"/>
        <v>0</v>
      </c>
      <c r="AH527" s="28">
        <f t="shared" si="307"/>
        <v>8505.5665140000001</v>
      </c>
      <c r="AI527" s="28">
        <f t="shared" si="308"/>
        <v>8505.5665140000001</v>
      </c>
      <c r="AJ527" s="29" t="str">
        <f t="shared" si="309"/>
        <v>N</v>
      </c>
      <c r="AK527" s="30">
        <f t="shared" si="310"/>
        <v>0.20000000000000018</v>
      </c>
      <c r="AL527" s="31">
        <f t="shared" si="311"/>
        <v>20500</v>
      </c>
      <c r="AM527" s="31">
        <f t="shared" si="312"/>
        <v>100000</v>
      </c>
      <c r="AN527" s="31">
        <f t="shared" si="313"/>
        <v>257500</v>
      </c>
      <c r="AO527" s="31">
        <f t="shared" si="314"/>
        <v>8675.6778442800005</v>
      </c>
      <c r="AP527" s="31">
        <f t="shared" si="315"/>
        <v>0</v>
      </c>
      <c r="AQ527" s="31">
        <f t="shared" si="316"/>
        <v>8675.6778442800005</v>
      </c>
      <c r="AR527" s="31">
        <f t="shared" si="317"/>
        <v>8675.6778442800005</v>
      </c>
      <c r="AS527" s="32">
        <f t="shared" si="318"/>
        <v>0</v>
      </c>
      <c r="AT527" s="33">
        <f t="shared" si="319"/>
        <v>20500</v>
      </c>
      <c r="AU527" s="33">
        <f t="shared" si="320"/>
        <v>100000</v>
      </c>
      <c r="AV527" s="33">
        <v>257500</v>
      </c>
      <c r="AW527" s="33">
        <f t="shared" si="321"/>
        <v>0</v>
      </c>
      <c r="AX527" s="33">
        <f t="shared" si="322"/>
        <v>0</v>
      </c>
      <c r="AY527" s="34">
        <f t="shared" si="323"/>
        <v>25520.035058280002</v>
      </c>
    </row>
    <row r="528" spans="1:51" ht="15.75" customHeight="1" x14ac:dyDescent="0.3">
      <c r="A528" s="166" t="s">
        <v>728</v>
      </c>
      <c r="B528" s="99">
        <v>18636.900000000001</v>
      </c>
      <c r="C528" s="99">
        <v>28921.15</v>
      </c>
      <c r="D528" s="99">
        <v>101505.64</v>
      </c>
      <c r="E528" s="99">
        <v>91330.37</v>
      </c>
      <c r="F528" s="134">
        <v>221000</v>
      </c>
      <c r="G528" s="132">
        <v>12500</v>
      </c>
      <c r="H528" s="182">
        <v>46224</v>
      </c>
      <c r="I528" s="182">
        <v>46306</v>
      </c>
      <c r="J528" s="166">
        <v>4.9000000000000004</v>
      </c>
      <c r="K528" s="166">
        <v>3.5</v>
      </c>
      <c r="L528" s="167" t="s">
        <v>1206</v>
      </c>
      <c r="M528" s="168" t="s">
        <v>1204</v>
      </c>
      <c r="N528" s="169">
        <v>0.04</v>
      </c>
      <c r="O528" s="21">
        <f t="shared" si="288"/>
        <v>1.4000000000000004</v>
      </c>
      <c r="P528" s="21" t="str">
        <f t="shared" si="289"/>
        <v>N</v>
      </c>
      <c r="Q528" s="22">
        <f t="shared" si="290"/>
        <v>47558.05</v>
      </c>
      <c r="R528" s="8" t="str">
        <f t="shared" si="291"/>
        <v>N</v>
      </c>
      <c r="S528" s="23">
        <f t="shared" si="292"/>
        <v>2.8000000000000007</v>
      </c>
      <c r="T528" s="24">
        <f t="shared" si="293"/>
        <v>20500</v>
      </c>
      <c r="U528" s="24">
        <f t="shared" si="294"/>
        <v>100000</v>
      </c>
      <c r="V528" s="24">
        <f t="shared" si="295"/>
        <v>257500</v>
      </c>
      <c r="W528" s="24">
        <f t="shared" si="296"/>
        <v>0</v>
      </c>
      <c r="X528" s="24">
        <f t="shared" si="297"/>
        <v>0</v>
      </c>
      <c r="Y528" s="24">
        <f t="shared" si="298"/>
        <v>0</v>
      </c>
      <c r="Z528" s="24">
        <f t="shared" si="299"/>
        <v>49460.372000000003</v>
      </c>
      <c r="AA528" s="25" t="str">
        <f t="shared" si="300"/>
        <v>N</v>
      </c>
      <c r="AB528" s="26">
        <f t="shared" si="301"/>
        <v>1.8000000000000007</v>
      </c>
      <c r="AC528" s="27">
        <f t="shared" si="302"/>
        <v>20500</v>
      </c>
      <c r="AD528" s="28">
        <f t="shared" si="303"/>
        <v>100000</v>
      </c>
      <c r="AE528" s="28">
        <f t="shared" si="304"/>
        <v>257500</v>
      </c>
      <c r="AF528" s="28">
        <f t="shared" si="305"/>
        <v>0</v>
      </c>
      <c r="AG528" s="28">
        <f t="shared" si="306"/>
        <v>0</v>
      </c>
      <c r="AH528" s="28">
        <f t="shared" si="307"/>
        <v>0</v>
      </c>
      <c r="AI528" s="28">
        <f t="shared" si="308"/>
        <v>51438.786880000007</v>
      </c>
      <c r="AJ528" s="29" t="str">
        <f t="shared" si="309"/>
        <v>N</v>
      </c>
      <c r="AK528" s="30">
        <f t="shared" si="310"/>
        <v>0.80000000000000071</v>
      </c>
      <c r="AL528" s="31">
        <f t="shared" si="311"/>
        <v>20500</v>
      </c>
      <c r="AM528" s="31">
        <f t="shared" si="312"/>
        <v>100000</v>
      </c>
      <c r="AN528" s="31">
        <f t="shared" si="313"/>
        <v>257500</v>
      </c>
      <c r="AO528" s="31">
        <f t="shared" si="314"/>
        <v>0</v>
      </c>
      <c r="AP528" s="31">
        <f t="shared" si="315"/>
        <v>0</v>
      </c>
      <c r="AQ528" s="31">
        <f t="shared" si="316"/>
        <v>0</v>
      </c>
      <c r="AR528" s="31">
        <f t="shared" si="317"/>
        <v>53496.338355200009</v>
      </c>
      <c r="AS528" s="32">
        <f t="shared" si="318"/>
        <v>0</v>
      </c>
      <c r="AT528" s="33">
        <f t="shared" si="319"/>
        <v>20500</v>
      </c>
      <c r="AU528" s="33">
        <f t="shared" si="320"/>
        <v>100000</v>
      </c>
      <c r="AV528" s="33">
        <v>257500</v>
      </c>
      <c r="AW528" s="33">
        <f t="shared" si="321"/>
        <v>0</v>
      </c>
      <c r="AX528" s="33">
        <f t="shared" si="322"/>
        <v>0</v>
      </c>
      <c r="AY528" s="34">
        <f t="shared" si="323"/>
        <v>154395.49723520002</v>
      </c>
    </row>
    <row r="529" spans="1:51" ht="15.75" customHeight="1" x14ac:dyDescent="0.3">
      <c r="A529" s="166" t="s">
        <v>729</v>
      </c>
      <c r="B529" s="99">
        <v>8835.2999999999993</v>
      </c>
      <c r="C529" s="99">
        <v>23851.61</v>
      </c>
      <c r="D529" s="99">
        <v>85803.6</v>
      </c>
      <c r="E529" s="99">
        <v>82843.210000000006</v>
      </c>
      <c r="F529" s="134">
        <v>150000</v>
      </c>
      <c r="G529" s="132">
        <v>0</v>
      </c>
      <c r="H529" s="182">
        <v>46342</v>
      </c>
      <c r="I529" s="182">
        <v>46396</v>
      </c>
      <c r="J529" s="166">
        <v>2.4</v>
      </c>
      <c r="K529" s="166">
        <v>1.5</v>
      </c>
      <c r="L529" s="167" t="s">
        <v>1207</v>
      </c>
      <c r="M529" s="168" t="s">
        <v>1205</v>
      </c>
      <c r="N529" s="169">
        <v>0.05</v>
      </c>
      <c r="O529" s="21">
        <f t="shared" si="288"/>
        <v>0.89999999999999991</v>
      </c>
      <c r="P529" s="21" t="str">
        <f t="shared" si="289"/>
        <v>N</v>
      </c>
      <c r="Q529" s="22">
        <f t="shared" si="290"/>
        <v>32686.91</v>
      </c>
      <c r="R529" s="8" t="str">
        <f t="shared" si="291"/>
        <v>N</v>
      </c>
      <c r="S529" s="23">
        <f t="shared" si="292"/>
        <v>0.89999999999999991</v>
      </c>
      <c r="T529" s="24">
        <f t="shared" si="293"/>
        <v>50000</v>
      </c>
      <c r="U529" s="24">
        <f t="shared" si="294"/>
        <v>200000</v>
      </c>
      <c r="V529" s="24">
        <f t="shared" si="295"/>
        <v>257500</v>
      </c>
      <c r="W529" s="24">
        <f t="shared" si="296"/>
        <v>34321.255499999999</v>
      </c>
      <c r="X529" s="24">
        <f t="shared" si="297"/>
        <v>0</v>
      </c>
      <c r="Y529" s="24">
        <f t="shared" si="298"/>
        <v>34321.255499999999</v>
      </c>
      <c r="Z529" s="24">
        <f t="shared" si="299"/>
        <v>0</v>
      </c>
      <c r="AA529" s="25" t="str">
        <f t="shared" si="300"/>
        <v>N</v>
      </c>
      <c r="AB529" s="26">
        <f t="shared" si="301"/>
        <v>0</v>
      </c>
      <c r="AC529" s="27">
        <f t="shared" si="302"/>
        <v>50000</v>
      </c>
      <c r="AD529" s="28">
        <f t="shared" si="303"/>
        <v>200000</v>
      </c>
      <c r="AE529" s="28">
        <f t="shared" si="304"/>
        <v>257500</v>
      </c>
      <c r="AF529" s="28">
        <f t="shared" si="305"/>
        <v>0</v>
      </c>
      <c r="AG529" s="28">
        <f t="shared" si="306"/>
        <v>0</v>
      </c>
      <c r="AH529" s="28">
        <f t="shared" si="307"/>
        <v>0</v>
      </c>
      <c r="AI529" s="28">
        <f t="shared" si="308"/>
        <v>0</v>
      </c>
      <c r="AJ529" s="29" t="str">
        <f t="shared" si="309"/>
        <v>N</v>
      </c>
      <c r="AK529" s="30">
        <f t="shared" si="310"/>
        <v>0</v>
      </c>
      <c r="AL529" s="31">
        <f t="shared" si="311"/>
        <v>50000</v>
      </c>
      <c r="AM529" s="31">
        <f t="shared" si="312"/>
        <v>200000</v>
      </c>
      <c r="AN529" s="31">
        <f t="shared" si="313"/>
        <v>257500</v>
      </c>
      <c r="AO529" s="31">
        <f t="shared" si="314"/>
        <v>0</v>
      </c>
      <c r="AP529" s="31">
        <f t="shared" si="315"/>
        <v>0</v>
      </c>
      <c r="AQ529" s="31">
        <f t="shared" si="316"/>
        <v>0</v>
      </c>
      <c r="AR529" s="31">
        <f t="shared" si="317"/>
        <v>0</v>
      </c>
      <c r="AS529" s="32">
        <f t="shared" si="318"/>
        <v>0</v>
      </c>
      <c r="AT529" s="33">
        <f t="shared" si="319"/>
        <v>50000</v>
      </c>
      <c r="AU529" s="33">
        <f t="shared" si="320"/>
        <v>200000</v>
      </c>
      <c r="AV529" s="33">
        <v>257500</v>
      </c>
      <c r="AW529" s="33">
        <f t="shared" si="321"/>
        <v>0</v>
      </c>
      <c r="AX529" s="33">
        <f t="shared" si="322"/>
        <v>0</v>
      </c>
      <c r="AY529" s="34">
        <f t="shared" si="323"/>
        <v>0</v>
      </c>
    </row>
    <row r="530" spans="1:51" ht="15.75" customHeight="1" x14ac:dyDescent="0.3">
      <c r="A530" s="166" t="s">
        <v>730</v>
      </c>
      <c r="B530" s="99">
        <v>11072.69</v>
      </c>
      <c r="C530" s="99">
        <v>31930.62</v>
      </c>
      <c r="D530" s="99">
        <v>113901.75</v>
      </c>
      <c r="E530" s="99">
        <v>111460.78</v>
      </c>
      <c r="F530" s="134">
        <v>70000</v>
      </c>
      <c r="G530" s="132">
        <v>12500</v>
      </c>
      <c r="H530" s="182">
        <v>46519</v>
      </c>
      <c r="I530" s="182">
        <v>46531</v>
      </c>
      <c r="J530" s="166">
        <v>3.9</v>
      </c>
      <c r="K530" s="166">
        <v>1.6</v>
      </c>
      <c r="L530" s="167" t="s">
        <v>1207</v>
      </c>
      <c r="M530" s="168" t="s">
        <v>1204</v>
      </c>
      <c r="N530" s="169">
        <v>5.1999999999999998E-2</v>
      </c>
      <c r="O530" s="21">
        <f t="shared" si="288"/>
        <v>2.2999999999999998</v>
      </c>
      <c r="P530" s="21" t="str">
        <f t="shared" si="289"/>
        <v>N</v>
      </c>
      <c r="Q530" s="22">
        <f t="shared" si="290"/>
        <v>43003.31</v>
      </c>
      <c r="R530" s="8" t="str">
        <f t="shared" si="291"/>
        <v>N</v>
      </c>
      <c r="S530" s="23">
        <f t="shared" si="292"/>
        <v>4.5999999999999996</v>
      </c>
      <c r="T530" s="24">
        <f t="shared" si="293"/>
        <v>50000</v>
      </c>
      <c r="U530" s="24">
        <f t="shared" si="294"/>
        <v>200000</v>
      </c>
      <c r="V530" s="24">
        <f t="shared" si="295"/>
        <v>257500</v>
      </c>
      <c r="W530" s="24">
        <f t="shared" si="296"/>
        <v>22619.74106</v>
      </c>
      <c r="X530" s="24">
        <f t="shared" si="297"/>
        <v>0</v>
      </c>
      <c r="Y530" s="24">
        <f t="shared" si="298"/>
        <v>22619.74106</v>
      </c>
      <c r="Z530" s="24">
        <f t="shared" si="299"/>
        <v>22619.74106</v>
      </c>
      <c r="AA530" s="25" t="str">
        <f t="shared" si="300"/>
        <v>N</v>
      </c>
      <c r="AB530" s="26">
        <f t="shared" si="301"/>
        <v>3.5999999999999996</v>
      </c>
      <c r="AC530" s="27">
        <f t="shared" si="302"/>
        <v>50000</v>
      </c>
      <c r="AD530" s="28">
        <f t="shared" si="303"/>
        <v>200000</v>
      </c>
      <c r="AE530" s="28">
        <f t="shared" si="304"/>
        <v>257500</v>
      </c>
      <c r="AF530" s="28">
        <f t="shared" si="305"/>
        <v>23795.967595120001</v>
      </c>
      <c r="AG530" s="28">
        <f t="shared" si="306"/>
        <v>0</v>
      </c>
      <c r="AH530" s="28">
        <f t="shared" si="307"/>
        <v>23795.967595120001</v>
      </c>
      <c r="AI530" s="28">
        <f t="shared" si="308"/>
        <v>23795.967595120001</v>
      </c>
      <c r="AJ530" s="29" t="str">
        <f t="shared" si="309"/>
        <v>N</v>
      </c>
      <c r="AK530" s="30">
        <f t="shared" si="310"/>
        <v>2.5999999999999996</v>
      </c>
      <c r="AL530" s="31">
        <f t="shared" si="311"/>
        <v>50000</v>
      </c>
      <c r="AM530" s="31">
        <f t="shared" si="312"/>
        <v>200000</v>
      </c>
      <c r="AN530" s="31">
        <f t="shared" si="313"/>
        <v>257500</v>
      </c>
      <c r="AO530" s="31">
        <f t="shared" si="314"/>
        <v>25000</v>
      </c>
      <c r="AP530" s="31">
        <f t="shared" si="315"/>
        <v>0</v>
      </c>
      <c r="AQ530" s="31">
        <f t="shared" si="316"/>
        <v>25000</v>
      </c>
      <c r="AR530" s="31">
        <f t="shared" si="317"/>
        <v>25066.715820132486</v>
      </c>
      <c r="AS530" s="32">
        <f t="shared" si="318"/>
        <v>1.5999999999999996</v>
      </c>
      <c r="AT530" s="33">
        <f t="shared" si="319"/>
        <v>50000</v>
      </c>
      <c r="AU530" s="33">
        <f t="shared" si="320"/>
        <v>200000</v>
      </c>
      <c r="AV530" s="33">
        <v>257500</v>
      </c>
      <c r="AW530" s="33">
        <f t="shared" si="321"/>
        <v>7341.2706724399977</v>
      </c>
      <c r="AX530" s="33">
        <f t="shared" si="322"/>
        <v>45328.914370339378</v>
      </c>
      <c r="AY530" s="34">
        <f t="shared" si="323"/>
        <v>116811.33884559186</v>
      </c>
    </row>
    <row r="531" spans="1:51" ht="15.75" customHeight="1" x14ac:dyDescent="0.3">
      <c r="A531" s="166" t="s">
        <v>731</v>
      </c>
      <c r="B531" s="99">
        <v>11269.66</v>
      </c>
      <c r="C531" s="99">
        <v>31269.69</v>
      </c>
      <c r="D531" s="99">
        <v>121599.8</v>
      </c>
      <c r="E531" s="99">
        <v>107227.54</v>
      </c>
      <c r="F531" s="134">
        <v>80000</v>
      </c>
      <c r="G531" s="132">
        <v>0</v>
      </c>
      <c r="H531" s="182">
        <v>46450</v>
      </c>
      <c r="I531" s="182">
        <v>46500</v>
      </c>
      <c r="J531" s="166">
        <v>5</v>
      </c>
      <c r="K531" s="166">
        <v>0.5</v>
      </c>
      <c r="L531" s="167" t="s">
        <v>1207</v>
      </c>
      <c r="M531" s="168" t="s">
        <v>1203</v>
      </c>
      <c r="N531" s="169">
        <v>0.04</v>
      </c>
      <c r="O531" s="21">
        <f t="shared" si="288"/>
        <v>4.5</v>
      </c>
      <c r="P531" s="21" t="str">
        <f t="shared" si="289"/>
        <v>N</v>
      </c>
      <c r="Q531" s="22">
        <f t="shared" si="290"/>
        <v>42539.35</v>
      </c>
      <c r="R531" s="8" t="str">
        <f t="shared" si="291"/>
        <v>N</v>
      </c>
      <c r="S531" s="23">
        <f t="shared" si="292"/>
        <v>6</v>
      </c>
      <c r="T531" s="24">
        <f t="shared" si="293"/>
        <v>50000</v>
      </c>
      <c r="U531" s="24">
        <f t="shared" si="294"/>
        <v>200000</v>
      </c>
      <c r="V531" s="24">
        <f t="shared" si="295"/>
        <v>257500</v>
      </c>
      <c r="W531" s="24">
        <f t="shared" si="296"/>
        <v>33180.692999999999</v>
      </c>
      <c r="X531" s="24">
        <f t="shared" si="297"/>
        <v>0</v>
      </c>
      <c r="Y531" s="24">
        <f t="shared" si="298"/>
        <v>33180.692999999999</v>
      </c>
      <c r="Z531" s="24">
        <f t="shared" si="299"/>
        <v>11060.231</v>
      </c>
      <c r="AA531" s="25" t="str">
        <f t="shared" si="300"/>
        <v>N</v>
      </c>
      <c r="AB531" s="26">
        <f t="shared" si="301"/>
        <v>5</v>
      </c>
      <c r="AC531" s="27">
        <f t="shared" si="302"/>
        <v>50000</v>
      </c>
      <c r="AD531" s="28">
        <f t="shared" si="303"/>
        <v>200000</v>
      </c>
      <c r="AE531" s="28">
        <f t="shared" si="304"/>
        <v>257500</v>
      </c>
      <c r="AF531" s="28">
        <f t="shared" si="305"/>
        <v>33914.630250000002</v>
      </c>
      <c r="AG531" s="28">
        <f t="shared" si="306"/>
        <v>0</v>
      </c>
      <c r="AH531" s="28">
        <f t="shared" si="307"/>
        <v>33914.630250000002</v>
      </c>
      <c r="AI531" s="28">
        <f t="shared" si="308"/>
        <v>12095.930710000001</v>
      </c>
      <c r="AJ531" s="29" t="str">
        <f t="shared" si="309"/>
        <v>N</v>
      </c>
      <c r="AK531" s="30">
        <f t="shared" si="310"/>
        <v>4</v>
      </c>
      <c r="AL531" s="31">
        <f t="shared" si="311"/>
        <v>50000</v>
      </c>
      <c r="AM531" s="31">
        <f t="shared" si="312"/>
        <v>200000</v>
      </c>
      <c r="AN531" s="31">
        <f t="shared" si="313"/>
        <v>257500</v>
      </c>
      <c r="AO531" s="31">
        <f t="shared" si="314"/>
        <v>26896.475349701246</v>
      </c>
      <c r="AP531" s="31">
        <f t="shared" si="315"/>
        <v>0</v>
      </c>
      <c r="AQ531" s="31">
        <f t="shared" si="316"/>
        <v>26896.475349701246</v>
      </c>
      <c r="AR531" s="31">
        <f t="shared" si="317"/>
        <v>20954.508048698761</v>
      </c>
      <c r="AS531" s="32">
        <f t="shared" si="318"/>
        <v>3</v>
      </c>
      <c r="AT531" s="33">
        <f t="shared" si="319"/>
        <v>50000</v>
      </c>
      <c r="AU531" s="33">
        <f t="shared" si="320"/>
        <v>200000</v>
      </c>
      <c r="AV531" s="33">
        <v>257500</v>
      </c>
      <c r="AW531" s="33">
        <f t="shared" si="321"/>
        <v>0</v>
      </c>
      <c r="AX531" s="33">
        <f t="shared" si="322"/>
        <v>49765.022734336009</v>
      </c>
      <c r="AY531" s="34">
        <f t="shared" si="323"/>
        <v>93875.69249303476</v>
      </c>
    </row>
    <row r="532" spans="1:51" ht="15.75" customHeight="1" x14ac:dyDescent="0.3">
      <c r="A532" s="166" t="s">
        <v>732</v>
      </c>
      <c r="B532" s="99">
        <v>17133.54</v>
      </c>
      <c r="C532" s="99">
        <v>24176.65</v>
      </c>
      <c r="D532" s="99">
        <v>74647.5</v>
      </c>
      <c r="E532" s="99">
        <v>60407.05</v>
      </c>
      <c r="F532" s="134">
        <v>250000</v>
      </c>
      <c r="G532" s="132">
        <v>12500</v>
      </c>
      <c r="H532" s="182">
        <v>46225</v>
      </c>
      <c r="I532" s="182">
        <v>46242</v>
      </c>
      <c r="J532" s="166">
        <v>4.8</v>
      </c>
      <c r="K532" s="166">
        <v>3.5</v>
      </c>
      <c r="L532" s="167" t="s">
        <v>1207</v>
      </c>
      <c r="M532" s="168" t="s">
        <v>1203</v>
      </c>
      <c r="N532" s="169">
        <v>1.6E-2</v>
      </c>
      <c r="O532" s="21">
        <f t="shared" si="288"/>
        <v>1.2999999999999998</v>
      </c>
      <c r="P532" s="21" t="str">
        <f t="shared" si="289"/>
        <v>N</v>
      </c>
      <c r="Q532" s="22">
        <f t="shared" si="290"/>
        <v>41310.19</v>
      </c>
      <c r="R532" s="8" t="str">
        <f t="shared" si="291"/>
        <v>N</v>
      </c>
      <c r="S532" s="23">
        <f t="shared" si="292"/>
        <v>1.7333333333333332</v>
      </c>
      <c r="T532" s="24">
        <f t="shared" si="293"/>
        <v>50000</v>
      </c>
      <c r="U532" s="24">
        <f t="shared" si="294"/>
        <v>200000</v>
      </c>
      <c r="V532" s="24">
        <f t="shared" si="295"/>
        <v>257500</v>
      </c>
      <c r="W532" s="24">
        <f t="shared" si="296"/>
        <v>5625</v>
      </c>
      <c r="X532" s="24">
        <f t="shared" si="297"/>
        <v>0</v>
      </c>
      <c r="Y532" s="24">
        <f t="shared" si="298"/>
        <v>5625</v>
      </c>
      <c r="Z532" s="24">
        <f t="shared" si="299"/>
        <v>36346.153040000005</v>
      </c>
      <c r="AA532" s="25" t="str">
        <f t="shared" si="300"/>
        <v>N</v>
      </c>
      <c r="AB532" s="26">
        <f t="shared" si="301"/>
        <v>0.73333333333333317</v>
      </c>
      <c r="AC532" s="27">
        <f t="shared" si="302"/>
        <v>50000</v>
      </c>
      <c r="AD532" s="28">
        <f t="shared" si="303"/>
        <v>200000</v>
      </c>
      <c r="AE532" s="28">
        <f t="shared" si="304"/>
        <v>257500</v>
      </c>
      <c r="AF532" s="28">
        <f t="shared" si="305"/>
        <v>1406.25</v>
      </c>
      <c r="AG532" s="28">
        <f t="shared" si="306"/>
        <v>0</v>
      </c>
      <c r="AH532" s="28">
        <f t="shared" si="307"/>
        <v>1406.25</v>
      </c>
      <c r="AI532" s="28">
        <f t="shared" si="308"/>
        <v>41236.441488640005</v>
      </c>
      <c r="AJ532" s="29" t="str">
        <f t="shared" si="309"/>
        <v>N</v>
      </c>
      <c r="AK532" s="30">
        <f t="shared" si="310"/>
        <v>0</v>
      </c>
      <c r="AL532" s="31">
        <f t="shared" si="311"/>
        <v>50000</v>
      </c>
      <c r="AM532" s="31">
        <f t="shared" si="312"/>
        <v>200000</v>
      </c>
      <c r="AN532" s="31">
        <f t="shared" si="313"/>
        <v>257500</v>
      </c>
      <c r="AO532" s="31">
        <f t="shared" si="314"/>
        <v>0</v>
      </c>
      <c r="AP532" s="31">
        <f t="shared" si="315"/>
        <v>0</v>
      </c>
      <c r="AQ532" s="31">
        <f t="shared" si="316"/>
        <v>0</v>
      </c>
      <c r="AR532" s="31">
        <f t="shared" si="317"/>
        <v>0</v>
      </c>
      <c r="AS532" s="32">
        <f t="shared" si="318"/>
        <v>0</v>
      </c>
      <c r="AT532" s="33">
        <f t="shared" si="319"/>
        <v>50000</v>
      </c>
      <c r="AU532" s="33">
        <f t="shared" si="320"/>
        <v>200000</v>
      </c>
      <c r="AV532" s="33">
        <v>257500</v>
      </c>
      <c r="AW532" s="33">
        <f t="shared" si="321"/>
        <v>0</v>
      </c>
      <c r="AX532" s="33">
        <f t="shared" si="322"/>
        <v>0</v>
      </c>
      <c r="AY532" s="34">
        <f t="shared" si="323"/>
        <v>77582.594528640009</v>
      </c>
    </row>
    <row r="533" spans="1:51" ht="15.75" customHeight="1" x14ac:dyDescent="0.3">
      <c r="A533" s="166" t="s">
        <v>733</v>
      </c>
      <c r="B533" s="99">
        <v>19340.080000000002</v>
      </c>
      <c r="C533" s="99">
        <v>22805.46</v>
      </c>
      <c r="D533" s="99">
        <v>77838.55</v>
      </c>
      <c r="E533" s="99">
        <v>72159.570000000007</v>
      </c>
      <c r="F533" s="134">
        <v>189000</v>
      </c>
      <c r="G533" s="132">
        <v>0</v>
      </c>
      <c r="H533" s="182">
        <v>46439</v>
      </c>
      <c r="I533" s="182">
        <v>46518</v>
      </c>
      <c r="J533" s="166">
        <v>4.7</v>
      </c>
      <c r="K533" s="166">
        <v>1.3</v>
      </c>
      <c r="L533" s="167" t="s">
        <v>1206</v>
      </c>
      <c r="M533" s="168" t="s">
        <v>1203</v>
      </c>
      <c r="N533" s="169">
        <v>0.03</v>
      </c>
      <c r="O533" s="21">
        <f t="shared" si="288"/>
        <v>3.4000000000000004</v>
      </c>
      <c r="P533" s="21" t="str">
        <f t="shared" si="289"/>
        <v>N</v>
      </c>
      <c r="Q533" s="22">
        <f t="shared" si="290"/>
        <v>42145.54</v>
      </c>
      <c r="R533" s="8" t="str">
        <f t="shared" si="291"/>
        <v>N</v>
      </c>
      <c r="S533" s="23">
        <f t="shared" si="292"/>
        <v>4.5333333333333341</v>
      </c>
      <c r="T533" s="24">
        <f t="shared" si="293"/>
        <v>20500</v>
      </c>
      <c r="U533" s="24">
        <f t="shared" si="294"/>
        <v>100000</v>
      </c>
      <c r="V533" s="24">
        <f t="shared" si="295"/>
        <v>257500</v>
      </c>
      <c r="W533" s="24">
        <f t="shared" si="296"/>
        <v>15375</v>
      </c>
      <c r="X533" s="24">
        <f t="shared" si="297"/>
        <v>0</v>
      </c>
      <c r="Y533" s="24">
        <f t="shared" si="298"/>
        <v>15375</v>
      </c>
      <c r="Z533" s="24">
        <f t="shared" si="299"/>
        <v>28034.906200000005</v>
      </c>
      <c r="AA533" s="25" t="str">
        <f t="shared" si="300"/>
        <v>N</v>
      </c>
      <c r="AB533" s="26">
        <f t="shared" si="301"/>
        <v>3.5333333333333341</v>
      </c>
      <c r="AC533" s="27">
        <f t="shared" si="302"/>
        <v>20500</v>
      </c>
      <c r="AD533" s="28">
        <f t="shared" si="303"/>
        <v>100000</v>
      </c>
      <c r="AE533" s="28">
        <f t="shared" si="304"/>
        <v>257500</v>
      </c>
      <c r="AF533" s="28">
        <f t="shared" si="305"/>
        <v>5089.8374999999978</v>
      </c>
      <c r="AG533" s="28">
        <f t="shared" si="306"/>
        <v>0</v>
      </c>
      <c r="AH533" s="28">
        <f t="shared" si="307"/>
        <v>5089.8374999999978</v>
      </c>
      <c r="AI533" s="28">
        <f t="shared" si="308"/>
        <v>39622.365886000014</v>
      </c>
      <c r="AJ533" s="29" t="str">
        <f t="shared" si="309"/>
        <v>N</v>
      </c>
      <c r="AK533" s="30">
        <f t="shared" si="310"/>
        <v>2.5333333333333341</v>
      </c>
      <c r="AL533" s="31">
        <f t="shared" si="311"/>
        <v>20500</v>
      </c>
      <c r="AM533" s="31">
        <f t="shared" si="312"/>
        <v>100000</v>
      </c>
      <c r="AN533" s="31">
        <f t="shared" si="313"/>
        <v>257500</v>
      </c>
      <c r="AO533" s="31">
        <f t="shared" si="314"/>
        <v>2351.0043749999977</v>
      </c>
      <c r="AP533" s="31">
        <f t="shared" si="315"/>
        <v>0</v>
      </c>
      <c r="AQ533" s="31">
        <f t="shared" si="316"/>
        <v>2351.0043749999977</v>
      </c>
      <c r="AR533" s="31">
        <f t="shared" si="317"/>
        <v>43702.565112580014</v>
      </c>
      <c r="AS533" s="32">
        <f t="shared" si="318"/>
        <v>1.5333333333333341</v>
      </c>
      <c r="AT533" s="33">
        <f t="shared" si="319"/>
        <v>20500</v>
      </c>
      <c r="AU533" s="33">
        <f t="shared" si="320"/>
        <v>100000</v>
      </c>
      <c r="AV533" s="33">
        <v>257500</v>
      </c>
      <c r="AW533" s="33">
        <f t="shared" si="321"/>
        <v>0</v>
      </c>
      <c r="AX533" s="33">
        <f t="shared" si="322"/>
        <v>47435.176572207412</v>
      </c>
      <c r="AY533" s="34">
        <f t="shared" si="323"/>
        <v>158795.01377078745</v>
      </c>
    </row>
    <row r="534" spans="1:51" ht="15.75" customHeight="1" x14ac:dyDescent="0.3">
      <c r="A534" s="166" t="s">
        <v>734</v>
      </c>
      <c r="B534" s="99">
        <v>17758.03</v>
      </c>
      <c r="C534" s="99">
        <v>346.75</v>
      </c>
      <c r="D534" s="99">
        <v>43495.82</v>
      </c>
      <c r="E534" s="99">
        <v>38340.89</v>
      </c>
      <c r="F534" s="134">
        <v>175000</v>
      </c>
      <c r="G534" s="132">
        <v>24444</v>
      </c>
      <c r="H534" s="182">
        <v>46236</v>
      </c>
      <c r="I534" s="182">
        <v>46312</v>
      </c>
      <c r="J534" s="166">
        <v>1.7</v>
      </c>
      <c r="K534" s="166">
        <v>1.5</v>
      </c>
      <c r="L534" s="167" t="s">
        <v>1206</v>
      </c>
      <c r="M534" s="168" t="s">
        <v>1205</v>
      </c>
      <c r="N534" s="169">
        <v>3.3000000000000002E-2</v>
      </c>
      <c r="O534" s="21">
        <f t="shared" si="288"/>
        <v>0.19999999999999996</v>
      </c>
      <c r="P534" s="21" t="str">
        <f t="shared" si="289"/>
        <v>N</v>
      </c>
      <c r="Q534" s="22">
        <f t="shared" si="290"/>
        <v>18104.78</v>
      </c>
      <c r="R534" s="8" t="str">
        <f t="shared" si="291"/>
        <v>N</v>
      </c>
      <c r="S534" s="23">
        <f t="shared" si="292"/>
        <v>0.19999999999999996</v>
      </c>
      <c r="T534" s="24">
        <f t="shared" si="293"/>
        <v>20500</v>
      </c>
      <c r="U534" s="24">
        <f t="shared" si="294"/>
        <v>100000</v>
      </c>
      <c r="V534" s="24">
        <f t="shared" si="295"/>
        <v>257500</v>
      </c>
      <c r="W534" s="24">
        <f t="shared" si="296"/>
        <v>18702.237739999997</v>
      </c>
      <c r="X534" s="24">
        <f t="shared" si="297"/>
        <v>0</v>
      </c>
      <c r="Y534" s="24">
        <f t="shared" si="298"/>
        <v>18702.237739999997</v>
      </c>
      <c r="Z534" s="24">
        <f t="shared" si="299"/>
        <v>0</v>
      </c>
      <c r="AA534" s="25" t="str">
        <f t="shared" si="300"/>
        <v>N</v>
      </c>
      <c r="AB534" s="26">
        <f t="shared" si="301"/>
        <v>0</v>
      </c>
      <c r="AC534" s="27">
        <f t="shared" si="302"/>
        <v>20500</v>
      </c>
      <c r="AD534" s="28">
        <f t="shared" si="303"/>
        <v>100000</v>
      </c>
      <c r="AE534" s="28">
        <f t="shared" si="304"/>
        <v>257500</v>
      </c>
      <c r="AF534" s="28">
        <f t="shared" si="305"/>
        <v>0</v>
      </c>
      <c r="AG534" s="28">
        <f t="shared" si="306"/>
        <v>0</v>
      </c>
      <c r="AH534" s="28">
        <f t="shared" si="307"/>
        <v>0</v>
      </c>
      <c r="AI534" s="28">
        <f t="shared" si="308"/>
        <v>0</v>
      </c>
      <c r="AJ534" s="29" t="str">
        <f t="shared" si="309"/>
        <v>N</v>
      </c>
      <c r="AK534" s="30">
        <f t="shared" si="310"/>
        <v>0</v>
      </c>
      <c r="AL534" s="31">
        <f t="shared" si="311"/>
        <v>20500</v>
      </c>
      <c r="AM534" s="31">
        <f t="shared" si="312"/>
        <v>100000</v>
      </c>
      <c r="AN534" s="31">
        <f t="shared" si="313"/>
        <v>257500</v>
      </c>
      <c r="AO534" s="31">
        <f t="shared" si="314"/>
        <v>0</v>
      </c>
      <c r="AP534" s="31">
        <f t="shared" si="315"/>
        <v>0</v>
      </c>
      <c r="AQ534" s="31">
        <f t="shared" si="316"/>
        <v>0</v>
      </c>
      <c r="AR534" s="31">
        <f t="shared" si="317"/>
        <v>0</v>
      </c>
      <c r="AS534" s="32">
        <f t="shared" si="318"/>
        <v>0</v>
      </c>
      <c r="AT534" s="33">
        <f t="shared" si="319"/>
        <v>20500</v>
      </c>
      <c r="AU534" s="33">
        <f t="shared" si="320"/>
        <v>100000</v>
      </c>
      <c r="AV534" s="33">
        <v>257500</v>
      </c>
      <c r="AW534" s="33">
        <f t="shared" si="321"/>
        <v>0</v>
      </c>
      <c r="AX534" s="33">
        <f t="shared" si="322"/>
        <v>0</v>
      </c>
      <c r="AY534" s="34">
        <f t="shared" si="323"/>
        <v>0</v>
      </c>
    </row>
    <row r="535" spans="1:51" ht="15.75" customHeight="1" x14ac:dyDescent="0.3">
      <c r="A535" s="166" t="s">
        <v>735</v>
      </c>
      <c r="B535" s="99">
        <v>16085.76</v>
      </c>
      <c r="C535" s="99">
        <v>3603.9</v>
      </c>
      <c r="D535" s="99">
        <v>35332.769999999997</v>
      </c>
      <c r="E535" s="99">
        <v>33923.730000000003</v>
      </c>
      <c r="F535" s="134">
        <v>65000</v>
      </c>
      <c r="G535" s="132">
        <v>0</v>
      </c>
      <c r="H535" s="182">
        <v>46391</v>
      </c>
      <c r="I535" s="182">
        <v>46448</v>
      </c>
      <c r="J535" s="166">
        <v>4.5</v>
      </c>
      <c r="K535" s="166">
        <v>1.2</v>
      </c>
      <c r="L535" s="167" t="s">
        <v>1206</v>
      </c>
      <c r="M535" s="168" t="s">
        <v>1204</v>
      </c>
      <c r="N535" s="169">
        <v>5.0000000000000001E-3</v>
      </c>
      <c r="O535" s="21">
        <f t="shared" si="288"/>
        <v>3.3</v>
      </c>
      <c r="P535" s="21" t="str">
        <f t="shared" si="289"/>
        <v>N</v>
      </c>
      <c r="Q535" s="22">
        <f t="shared" si="290"/>
        <v>19689.66</v>
      </c>
      <c r="R535" s="8" t="str">
        <f t="shared" si="291"/>
        <v>N</v>
      </c>
      <c r="S535" s="23">
        <f t="shared" si="292"/>
        <v>6.6</v>
      </c>
      <c r="T535" s="24">
        <f t="shared" si="293"/>
        <v>20500</v>
      </c>
      <c r="U535" s="24">
        <f t="shared" si="294"/>
        <v>100000</v>
      </c>
      <c r="V535" s="24">
        <f t="shared" si="295"/>
        <v>257500</v>
      </c>
      <c r="W535" s="24">
        <f t="shared" si="296"/>
        <v>9894.0541499999981</v>
      </c>
      <c r="X535" s="24">
        <f t="shared" si="297"/>
        <v>0</v>
      </c>
      <c r="Y535" s="24">
        <f t="shared" si="298"/>
        <v>9894.0541499999981</v>
      </c>
      <c r="Z535" s="24">
        <f t="shared" si="299"/>
        <v>9894.0541499999981</v>
      </c>
      <c r="AA535" s="25" t="str">
        <f t="shared" si="300"/>
        <v>N</v>
      </c>
      <c r="AB535" s="26">
        <f t="shared" si="301"/>
        <v>5.6</v>
      </c>
      <c r="AC535" s="27">
        <f t="shared" si="302"/>
        <v>20500</v>
      </c>
      <c r="AD535" s="28">
        <f t="shared" si="303"/>
        <v>100000</v>
      </c>
      <c r="AE535" s="28">
        <f t="shared" si="304"/>
        <v>257500</v>
      </c>
      <c r="AF535" s="28">
        <f t="shared" si="305"/>
        <v>9943.5244207499964</v>
      </c>
      <c r="AG535" s="28">
        <f t="shared" si="306"/>
        <v>0</v>
      </c>
      <c r="AH535" s="28">
        <f t="shared" si="307"/>
        <v>9943.5244207499964</v>
      </c>
      <c r="AI535" s="28">
        <f t="shared" si="308"/>
        <v>9943.5244207499964</v>
      </c>
      <c r="AJ535" s="29" t="str">
        <f t="shared" si="309"/>
        <v>N</v>
      </c>
      <c r="AK535" s="30">
        <f t="shared" si="310"/>
        <v>4.5999999999999996</v>
      </c>
      <c r="AL535" s="31">
        <f t="shared" si="311"/>
        <v>20500</v>
      </c>
      <c r="AM535" s="31">
        <f t="shared" si="312"/>
        <v>100000</v>
      </c>
      <c r="AN535" s="31">
        <f t="shared" si="313"/>
        <v>257500</v>
      </c>
      <c r="AO535" s="31">
        <f t="shared" si="314"/>
        <v>9993.2420428537462</v>
      </c>
      <c r="AP535" s="31">
        <f t="shared" si="315"/>
        <v>0</v>
      </c>
      <c r="AQ535" s="31">
        <f t="shared" si="316"/>
        <v>9993.2420428537462</v>
      </c>
      <c r="AR535" s="31">
        <f t="shared" si="317"/>
        <v>9993.2420428537462</v>
      </c>
      <c r="AS535" s="32">
        <f t="shared" si="318"/>
        <v>3.5999999999999996</v>
      </c>
      <c r="AT535" s="33">
        <f t="shared" si="319"/>
        <v>20500</v>
      </c>
      <c r="AU535" s="33">
        <f t="shared" si="320"/>
        <v>100000</v>
      </c>
      <c r="AV535" s="33">
        <v>257500</v>
      </c>
      <c r="AW535" s="33">
        <f t="shared" si="321"/>
        <v>10043.208253068015</v>
      </c>
      <c r="AX535" s="33">
        <f t="shared" si="322"/>
        <v>10043.208253068015</v>
      </c>
      <c r="AY535" s="34">
        <f t="shared" si="323"/>
        <v>39874.028866671753</v>
      </c>
    </row>
    <row r="536" spans="1:51" ht="15.75" customHeight="1" x14ac:dyDescent="0.3">
      <c r="A536" s="166" t="s">
        <v>736</v>
      </c>
      <c r="B536" s="99">
        <v>19666.259999999998</v>
      </c>
      <c r="C536" s="99">
        <v>9446</v>
      </c>
      <c r="D536" s="99">
        <v>52255.91</v>
      </c>
      <c r="E536" s="99">
        <v>51066.89</v>
      </c>
      <c r="F536" s="134">
        <v>35000</v>
      </c>
      <c r="G536" s="132">
        <v>12500</v>
      </c>
      <c r="H536" s="182">
        <v>46313</v>
      </c>
      <c r="I536" s="182">
        <v>46325</v>
      </c>
      <c r="J536" s="166">
        <v>4.4000000000000004</v>
      </c>
      <c r="K536" s="166">
        <v>3.7</v>
      </c>
      <c r="L536" s="167" t="s">
        <v>1206</v>
      </c>
      <c r="M536" s="168" t="s">
        <v>1203</v>
      </c>
      <c r="N536" s="169">
        <v>2E-3</v>
      </c>
      <c r="O536" s="21">
        <f t="shared" si="288"/>
        <v>0.70000000000000018</v>
      </c>
      <c r="P536" s="21" t="str">
        <f t="shared" si="289"/>
        <v>N</v>
      </c>
      <c r="Q536" s="22">
        <f t="shared" si="290"/>
        <v>29112.26</v>
      </c>
      <c r="R536" s="8" t="str">
        <f t="shared" si="291"/>
        <v>N</v>
      </c>
      <c r="S536" s="23">
        <f t="shared" si="292"/>
        <v>0.93333333333333357</v>
      </c>
      <c r="T536" s="24">
        <f t="shared" si="293"/>
        <v>20500</v>
      </c>
      <c r="U536" s="24">
        <f t="shared" si="294"/>
        <v>100000</v>
      </c>
      <c r="V536" s="24">
        <f t="shared" si="295"/>
        <v>257500</v>
      </c>
      <c r="W536" s="24">
        <f t="shared" si="296"/>
        <v>15375</v>
      </c>
      <c r="X536" s="24">
        <f t="shared" si="297"/>
        <v>0</v>
      </c>
      <c r="Y536" s="24">
        <f t="shared" si="298"/>
        <v>15375</v>
      </c>
      <c r="Z536" s="24">
        <f t="shared" si="299"/>
        <v>13795.484519999998</v>
      </c>
      <c r="AA536" s="25" t="str">
        <f t="shared" si="300"/>
        <v>N</v>
      </c>
      <c r="AB536" s="26">
        <f t="shared" si="301"/>
        <v>0</v>
      </c>
      <c r="AC536" s="27">
        <f t="shared" si="302"/>
        <v>20500</v>
      </c>
      <c r="AD536" s="28">
        <f t="shared" si="303"/>
        <v>100000</v>
      </c>
      <c r="AE536" s="28">
        <f t="shared" si="304"/>
        <v>257500</v>
      </c>
      <c r="AF536" s="28">
        <f t="shared" si="305"/>
        <v>0</v>
      </c>
      <c r="AG536" s="28">
        <f t="shared" si="306"/>
        <v>0</v>
      </c>
      <c r="AH536" s="28">
        <f t="shared" si="307"/>
        <v>0</v>
      </c>
      <c r="AI536" s="28">
        <f t="shared" si="308"/>
        <v>0</v>
      </c>
      <c r="AJ536" s="29" t="str">
        <f t="shared" si="309"/>
        <v>N</v>
      </c>
      <c r="AK536" s="30">
        <f t="shared" si="310"/>
        <v>0</v>
      </c>
      <c r="AL536" s="31">
        <f t="shared" si="311"/>
        <v>20500</v>
      </c>
      <c r="AM536" s="31">
        <f t="shared" si="312"/>
        <v>100000</v>
      </c>
      <c r="AN536" s="31">
        <f t="shared" si="313"/>
        <v>257500</v>
      </c>
      <c r="AO536" s="31">
        <f t="shared" si="314"/>
        <v>0</v>
      </c>
      <c r="AP536" s="31">
        <f t="shared" si="315"/>
        <v>0</v>
      </c>
      <c r="AQ536" s="31">
        <f t="shared" si="316"/>
        <v>0</v>
      </c>
      <c r="AR536" s="31">
        <f t="shared" si="317"/>
        <v>0</v>
      </c>
      <c r="AS536" s="32">
        <f t="shared" si="318"/>
        <v>0</v>
      </c>
      <c r="AT536" s="33">
        <f t="shared" si="319"/>
        <v>20500</v>
      </c>
      <c r="AU536" s="33">
        <f t="shared" si="320"/>
        <v>100000</v>
      </c>
      <c r="AV536" s="33">
        <v>257500</v>
      </c>
      <c r="AW536" s="33">
        <f t="shared" si="321"/>
        <v>0</v>
      </c>
      <c r="AX536" s="33">
        <f t="shared" si="322"/>
        <v>0</v>
      </c>
      <c r="AY536" s="34">
        <f t="shared" si="323"/>
        <v>13795.484519999998</v>
      </c>
    </row>
    <row r="537" spans="1:51" ht="15.75" customHeight="1" x14ac:dyDescent="0.3">
      <c r="A537" s="166" t="s">
        <v>737</v>
      </c>
      <c r="B537" s="99">
        <v>5749.49</v>
      </c>
      <c r="C537" s="99">
        <v>6118.03</v>
      </c>
      <c r="D537" s="99">
        <v>47026.93</v>
      </c>
      <c r="E537" s="99">
        <v>39803.24</v>
      </c>
      <c r="F537" s="134">
        <v>88000</v>
      </c>
      <c r="G537" s="132">
        <v>0</v>
      </c>
      <c r="H537" s="182">
        <v>46212</v>
      </c>
      <c r="I537" s="182">
        <v>46248</v>
      </c>
      <c r="J537" s="166">
        <v>4.0999999999999996</v>
      </c>
      <c r="K537" s="166">
        <v>0.3</v>
      </c>
      <c r="L537" s="167" t="s">
        <v>1207</v>
      </c>
      <c r="M537" s="168" t="s">
        <v>1205</v>
      </c>
      <c r="N537" s="169">
        <v>0</v>
      </c>
      <c r="O537" s="21">
        <f t="shared" si="288"/>
        <v>3.8</v>
      </c>
      <c r="P537" s="21" t="str">
        <f t="shared" si="289"/>
        <v>N</v>
      </c>
      <c r="Q537" s="22">
        <f t="shared" si="290"/>
        <v>11867.52</v>
      </c>
      <c r="R537" s="8" t="str">
        <f t="shared" si="291"/>
        <v>N</v>
      </c>
      <c r="S537" s="23">
        <f t="shared" si="292"/>
        <v>3.8</v>
      </c>
      <c r="T537" s="24">
        <f t="shared" si="293"/>
        <v>50000</v>
      </c>
      <c r="U537" s="24">
        <f t="shared" si="294"/>
        <v>200000</v>
      </c>
      <c r="V537" s="24">
        <f t="shared" si="295"/>
        <v>257500</v>
      </c>
      <c r="W537" s="24">
        <f t="shared" si="296"/>
        <v>11867.52</v>
      </c>
      <c r="X537" s="24">
        <f t="shared" si="297"/>
        <v>0</v>
      </c>
      <c r="Y537" s="24">
        <f t="shared" si="298"/>
        <v>11867.52</v>
      </c>
      <c r="Z537" s="24">
        <f t="shared" si="299"/>
        <v>0</v>
      </c>
      <c r="AA537" s="25" t="str">
        <f t="shared" si="300"/>
        <v>N</v>
      </c>
      <c r="AB537" s="26">
        <f t="shared" si="301"/>
        <v>2.8</v>
      </c>
      <c r="AC537" s="27">
        <f t="shared" si="302"/>
        <v>50000</v>
      </c>
      <c r="AD537" s="28">
        <f t="shared" si="303"/>
        <v>200000</v>
      </c>
      <c r="AE537" s="28">
        <f t="shared" si="304"/>
        <v>257500</v>
      </c>
      <c r="AF537" s="28">
        <f t="shared" si="305"/>
        <v>11867.52</v>
      </c>
      <c r="AG537" s="28">
        <f t="shared" si="306"/>
        <v>0</v>
      </c>
      <c r="AH537" s="28">
        <f t="shared" si="307"/>
        <v>11867.52</v>
      </c>
      <c r="AI537" s="28">
        <f t="shared" si="308"/>
        <v>0</v>
      </c>
      <c r="AJ537" s="29" t="str">
        <f t="shared" si="309"/>
        <v>N</v>
      </c>
      <c r="AK537" s="30">
        <f t="shared" si="310"/>
        <v>1.7999999999999998</v>
      </c>
      <c r="AL537" s="31">
        <f t="shared" si="311"/>
        <v>50000</v>
      </c>
      <c r="AM537" s="31">
        <f t="shared" si="312"/>
        <v>200000</v>
      </c>
      <c r="AN537" s="31">
        <f t="shared" si="313"/>
        <v>257500</v>
      </c>
      <c r="AO537" s="31">
        <f t="shared" si="314"/>
        <v>11867.52</v>
      </c>
      <c r="AP537" s="31">
        <f t="shared" si="315"/>
        <v>0</v>
      </c>
      <c r="AQ537" s="31">
        <f t="shared" si="316"/>
        <v>11867.52</v>
      </c>
      <c r="AR537" s="31">
        <f t="shared" si="317"/>
        <v>0</v>
      </c>
      <c r="AS537" s="32">
        <f t="shared" si="318"/>
        <v>0.79999999999999982</v>
      </c>
      <c r="AT537" s="33">
        <f t="shared" si="319"/>
        <v>50000</v>
      </c>
      <c r="AU537" s="33">
        <f t="shared" si="320"/>
        <v>200000</v>
      </c>
      <c r="AV537" s="33">
        <v>257500</v>
      </c>
      <c r="AW537" s="33">
        <f t="shared" si="321"/>
        <v>11867.52</v>
      </c>
      <c r="AX537" s="33">
        <f t="shared" si="322"/>
        <v>0</v>
      </c>
      <c r="AY537" s="34">
        <f t="shared" si="323"/>
        <v>0</v>
      </c>
    </row>
    <row r="538" spans="1:51" ht="15.75" customHeight="1" x14ac:dyDescent="0.3">
      <c r="A538" s="166" t="s">
        <v>738</v>
      </c>
      <c r="B538" s="99">
        <v>16977.490000000002</v>
      </c>
      <c r="C538" s="99">
        <v>11771.36</v>
      </c>
      <c r="D538" s="99">
        <v>53915.199999999997</v>
      </c>
      <c r="E538" s="99">
        <v>43373.93</v>
      </c>
      <c r="F538" s="134">
        <v>72000</v>
      </c>
      <c r="G538" s="132">
        <v>12500</v>
      </c>
      <c r="H538" s="182">
        <v>46392</v>
      </c>
      <c r="I538" s="182">
        <v>46465</v>
      </c>
      <c r="J538" s="166">
        <v>4.5999999999999996</v>
      </c>
      <c r="K538" s="166">
        <v>3.1</v>
      </c>
      <c r="L538" s="167" t="s">
        <v>1207</v>
      </c>
      <c r="M538" s="168" t="s">
        <v>1203</v>
      </c>
      <c r="N538" s="169">
        <v>0</v>
      </c>
      <c r="O538" s="21">
        <f t="shared" si="288"/>
        <v>1.4999999999999996</v>
      </c>
      <c r="P538" s="21" t="str">
        <f t="shared" si="289"/>
        <v>N</v>
      </c>
      <c r="Q538" s="22">
        <f t="shared" si="290"/>
        <v>28748.850000000002</v>
      </c>
      <c r="R538" s="8" t="str">
        <f t="shared" si="291"/>
        <v>N</v>
      </c>
      <c r="S538" s="23">
        <f t="shared" si="292"/>
        <v>1.9999999999999993</v>
      </c>
      <c r="T538" s="24">
        <f t="shared" si="293"/>
        <v>50000</v>
      </c>
      <c r="U538" s="24">
        <f t="shared" si="294"/>
        <v>200000</v>
      </c>
      <c r="V538" s="24">
        <f t="shared" si="295"/>
        <v>257500</v>
      </c>
      <c r="W538" s="24">
        <f t="shared" si="296"/>
        <v>21561.637500000001</v>
      </c>
      <c r="X538" s="24">
        <f t="shared" si="297"/>
        <v>0</v>
      </c>
      <c r="Y538" s="24">
        <f t="shared" si="298"/>
        <v>21561.637500000001</v>
      </c>
      <c r="Z538" s="24">
        <f t="shared" si="299"/>
        <v>7187.2125000000015</v>
      </c>
      <c r="AA538" s="25" t="str">
        <f t="shared" si="300"/>
        <v>N</v>
      </c>
      <c r="AB538" s="26">
        <f t="shared" si="301"/>
        <v>0.99999999999999933</v>
      </c>
      <c r="AC538" s="27">
        <f t="shared" si="302"/>
        <v>50000</v>
      </c>
      <c r="AD538" s="28">
        <f t="shared" si="303"/>
        <v>200000</v>
      </c>
      <c r="AE538" s="28">
        <f t="shared" si="304"/>
        <v>257500</v>
      </c>
      <c r="AF538" s="28">
        <f t="shared" si="305"/>
        <v>21561.637500000001</v>
      </c>
      <c r="AG538" s="28">
        <f t="shared" si="306"/>
        <v>0</v>
      </c>
      <c r="AH538" s="28">
        <f t="shared" si="307"/>
        <v>21561.637500000001</v>
      </c>
      <c r="AI538" s="28">
        <f t="shared" si="308"/>
        <v>7187.2125000000015</v>
      </c>
      <c r="AJ538" s="29" t="str">
        <f t="shared" si="309"/>
        <v>N</v>
      </c>
      <c r="AK538" s="30">
        <f t="shared" si="310"/>
        <v>0</v>
      </c>
      <c r="AL538" s="31">
        <f t="shared" si="311"/>
        <v>50000</v>
      </c>
      <c r="AM538" s="31">
        <f t="shared" si="312"/>
        <v>200000</v>
      </c>
      <c r="AN538" s="31">
        <f t="shared" si="313"/>
        <v>257500</v>
      </c>
      <c r="AO538" s="31">
        <f t="shared" si="314"/>
        <v>0</v>
      </c>
      <c r="AP538" s="31">
        <f t="shared" si="315"/>
        <v>0</v>
      </c>
      <c r="AQ538" s="31">
        <f t="shared" si="316"/>
        <v>0</v>
      </c>
      <c r="AR538" s="31">
        <f t="shared" si="317"/>
        <v>0</v>
      </c>
      <c r="AS538" s="32">
        <f t="shared" si="318"/>
        <v>0</v>
      </c>
      <c r="AT538" s="33">
        <f t="shared" si="319"/>
        <v>50000</v>
      </c>
      <c r="AU538" s="33">
        <f t="shared" si="320"/>
        <v>200000</v>
      </c>
      <c r="AV538" s="33">
        <v>257500</v>
      </c>
      <c r="AW538" s="33">
        <f t="shared" si="321"/>
        <v>0</v>
      </c>
      <c r="AX538" s="33">
        <f t="shared" si="322"/>
        <v>0</v>
      </c>
      <c r="AY538" s="34">
        <f t="shared" si="323"/>
        <v>14374.425000000003</v>
      </c>
    </row>
    <row r="539" spans="1:51" ht="15.75" customHeight="1" x14ac:dyDescent="0.3">
      <c r="A539" s="166" t="s">
        <v>739</v>
      </c>
      <c r="B539" s="99">
        <v>12416.58</v>
      </c>
      <c r="C539" s="99">
        <v>21218.71</v>
      </c>
      <c r="D539" s="99">
        <v>69356.740000000005</v>
      </c>
      <c r="E539" s="99">
        <v>65565.64</v>
      </c>
      <c r="F539" s="134">
        <v>66000</v>
      </c>
      <c r="G539" s="132">
        <v>0</v>
      </c>
      <c r="H539" s="182">
        <v>46358</v>
      </c>
      <c r="I539" s="182">
        <v>46392</v>
      </c>
      <c r="J539" s="166">
        <v>1.8</v>
      </c>
      <c r="K539" s="166">
        <v>1.6</v>
      </c>
      <c r="L539" s="167" t="s">
        <v>1207</v>
      </c>
      <c r="M539" s="168" t="s">
        <v>1203</v>
      </c>
      <c r="N539" s="169">
        <v>0.04</v>
      </c>
      <c r="O539" s="21">
        <f t="shared" si="288"/>
        <v>0.19999999999999996</v>
      </c>
      <c r="P539" s="21" t="str">
        <f t="shared" si="289"/>
        <v>N</v>
      </c>
      <c r="Q539" s="22">
        <f t="shared" si="290"/>
        <v>33635.29</v>
      </c>
      <c r="R539" s="8" t="str">
        <f t="shared" si="291"/>
        <v>N</v>
      </c>
      <c r="S539" s="23">
        <f t="shared" si="292"/>
        <v>0.26666666666666661</v>
      </c>
      <c r="T539" s="24">
        <f t="shared" si="293"/>
        <v>50000</v>
      </c>
      <c r="U539" s="24">
        <f t="shared" si="294"/>
        <v>200000</v>
      </c>
      <c r="V539" s="24">
        <f t="shared" si="295"/>
        <v>257500</v>
      </c>
      <c r="W539" s="24">
        <f t="shared" si="296"/>
        <v>26235.5262</v>
      </c>
      <c r="X539" s="24">
        <f t="shared" si="297"/>
        <v>0</v>
      </c>
      <c r="Y539" s="24">
        <f t="shared" si="298"/>
        <v>26235.5262</v>
      </c>
      <c r="Z539" s="24">
        <f t="shared" si="299"/>
        <v>8745.1754000000001</v>
      </c>
      <c r="AA539" s="25" t="str">
        <f t="shared" si="300"/>
        <v>N</v>
      </c>
      <c r="AB539" s="26">
        <f t="shared" si="301"/>
        <v>0</v>
      </c>
      <c r="AC539" s="27">
        <f t="shared" si="302"/>
        <v>50000</v>
      </c>
      <c r="AD539" s="28">
        <f t="shared" si="303"/>
        <v>200000</v>
      </c>
      <c r="AE539" s="28">
        <f t="shared" si="304"/>
        <v>257500</v>
      </c>
      <c r="AF539" s="28">
        <f t="shared" si="305"/>
        <v>0</v>
      </c>
      <c r="AG539" s="28">
        <f t="shared" si="306"/>
        <v>0</v>
      </c>
      <c r="AH539" s="28">
        <f t="shared" si="307"/>
        <v>0</v>
      </c>
      <c r="AI539" s="28">
        <f t="shared" si="308"/>
        <v>0</v>
      </c>
      <c r="AJ539" s="29" t="str">
        <f t="shared" si="309"/>
        <v>N</v>
      </c>
      <c r="AK539" s="30">
        <f t="shared" si="310"/>
        <v>0</v>
      </c>
      <c r="AL539" s="31">
        <f t="shared" si="311"/>
        <v>50000</v>
      </c>
      <c r="AM539" s="31">
        <f t="shared" si="312"/>
        <v>200000</v>
      </c>
      <c r="AN539" s="31">
        <f t="shared" si="313"/>
        <v>257500</v>
      </c>
      <c r="AO539" s="31">
        <f t="shared" si="314"/>
        <v>0</v>
      </c>
      <c r="AP539" s="31">
        <f t="shared" si="315"/>
        <v>0</v>
      </c>
      <c r="AQ539" s="31">
        <f t="shared" si="316"/>
        <v>0</v>
      </c>
      <c r="AR539" s="31">
        <f t="shared" si="317"/>
        <v>0</v>
      </c>
      <c r="AS539" s="32">
        <f t="shared" si="318"/>
        <v>0</v>
      </c>
      <c r="AT539" s="33">
        <f t="shared" si="319"/>
        <v>50000</v>
      </c>
      <c r="AU539" s="33">
        <f t="shared" si="320"/>
        <v>200000</v>
      </c>
      <c r="AV539" s="33">
        <v>257500</v>
      </c>
      <c r="AW539" s="33">
        <f t="shared" si="321"/>
        <v>0</v>
      </c>
      <c r="AX539" s="33">
        <f t="shared" si="322"/>
        <v>0</v>
      </c>
      <c r="AY539" s="34">
        <f t="shared" si="323"/>
        <v>8745.1754000000001</v>
      </c>
    </row>
    <row r="540" spans="1:51" ht="15.75" customHeight="1" x14ac:dyDescent="0.3">
      <c r="A540" s="166" t="s">
        <v>740</v>
      </c>
      <c r="B540" s="99">
        <v>11784.8</v>
      </c>
      <c r="C540" s="99">
        <v>20806.52</v>
      </c>
      <c r="D540" s="99">
        <v>51755.92</v>
      </c>
      <c r="E540" s="99">
        <v>37713.14</v>
      </c>
      <c r="F540" s="134">
        <v>190000</v>
      </c>
      <c r="G540" s="132">
        <v>12500</v>
      </c>
      <c r="H540" s="182">
        <v>46239</v>
      </c>
      <c r="I540" s="182">
        <v>46285</v>
      </c>
      <c r="J540" s="166">
        <v>3.3</v>
      </c>
      <c r="K540" s="166">
        <v>2.9</v>
      </c>
      <c r="L540" s="167" t="s">
        <v>1207</v>
      </c>
      <c r="M540" s="168" t="s">
        <v>1203</v>
      </c>
      <c r="N540" s="169">
        <v>0.01</v>
      </c>
      <c r="O540" s="21">
        <f t="shared" si="288"/>
        <v>0.39999999999999991</v>
      </c>
      <c r="P540" s="21" t="str">
        <f t="shared" si="289"/>
        <v>N</v>
      </c>
      <c r="Q540" s="22">
        <f t="shared" si="290"/>
        <v>32591.32</v>
      </c>
      <c r="R540" s="8" t="str">
        <f t="shared" si="291"/>
        <v>N</v>
      </c>
      <c r="S540" s="23">
        <f t="shared" si="292"/>
        <v>0.53333333333333321</v>
      </c>
      <c r="T540" s="24">
        <f t="shared" si="293"/>
        <v>50000</v>
      </c>
      <c r="U540" s="24">
        <f t="shared" si="294"/>
        <v>200000</v>
      </c>
      <c r="V540" s="24">
        <f t="shared" si="295"/>
        <v>257500</v>
      </c>
      <c r="W540" s="24">
        <f t="shared" si="296"/>
        <v>24687.924900000002</v>
      </c>
      <c r="X540" s="24">
        <f t="shared" si="297"/>
        <v>0</v>
      </c>
      <c r="Y540" s="24">
        <f t="shared" si="298"/>
        <v>24687.924900000002</v>
      </c>
      <c r="Z540" s="24">
        <f t="shared" si="299"/>
        <v>8229.3083000000006</v>
      </c>
      <c r="AA540" s="25" t="str">
        <f t="shared" si="300"/>
        <v>N</v>
      </c>
      <c r="AB540" s="26">
        <f t="shared" si="301"/>
        <v>0</v>
      </c>
      <c r="AC540" s="27">
        <f t="shared" si="302"/>
        <v>50000</v>
      </c>
      <c r="AD540" s="28">
        <f t="shared" si="303"/>
        <v>200000</v>
      </c>
      <c r="AE540" s="28">
        <f t="shared" si="304"/>
        <v>257500</v>
      </c>
      <c r="AF540" s="28">
        <f t="shared" si="305"/>
        <v>0</v>
      </c>
      <c r="AG540" s="28">
        <f t="shared" si="306"/>
        <v>0</v>
      </c>
      <c r="AH540" s="28">
        <f t="shared" si="307"/>
        <v>0</v>
      </c>
      <c r="AI540" s="28">
        <f t="shared" si="308"/>
        <v>0</v>
      </c>
      <c r="AJ540" s="29" t="str">
        <f t="shared" si="309"/>
        <v>N</v>
      </c>
      <c r="AK540" s="30">
        <f t="shared" si="310"/>
        <v>0</v>
      </c>
      <c r="AL540" s="31">
        <f t="shared" si="311"/>
        <v>50000</v>
      </c>
      <c r="AM540" s="31">
        <f t="shared" si="312"/>
        <v>200000</v>
      </c>
      <c r="AN540" s="31">
        <f t="shared" si="313"/>
        <v>257500</v>
      </c>
      <c r="AO540" s="31">
        <f t="shared" si="314"/>
        <v>0</v>
      </c>
      <c r="AP540" s="31">
        <f t="shared" si="315"/>
        <v>0</v>
      </c>
      <c r="AQ540" s="31">
        <f t="shared" si="316"/>
        <v>0</v>
      </c>
      <c r="AR540" s="31">
        <f t="shared" si="317"/>
        <v>0</v>
      </c>
      <c r="AS540" s="32">
        <f t="shared" si="318"/>
        <v>0</v>
      </c>
      <c r="AT540" s="33">
        <f t="shared" si="319"/>
        <v>50000</v>
      </c>
      <c r="AU540" s="33">
        <f t="shared" si="320"/>
        <v>200000</v>
      </c>
      <c r="AV540" s="33">
        <v>257500</v>
      </c>
      <c r="AW540" s="33">
        <f t="shared" si="321"/>
        <v>0</v>
      </c>
      <c r="AX540" s="33">
        <f t="shared" si="322"/>
        <v>0</v>
      </c>
      <c r="AY540" s="34">
        <f t="shared" si="323"/>
        <v>8229.3083000000006</v>
      </c>
    </row>
    <row r="541" spans="1:51" ht="15.75" customHeight="1" x14ac:dyDescent="0.3">
      <c r="A541" s="166" t="s">
        <v>741</v>
      </c>
      <c r="B541" s="99">
        <v>11527.86</v>
      </c>
      <c r="C541" s="99">
        <v>13796.8</v>
      </c>
      <c r="D541" s="99">
        <v>100123.28</v>
      </c>
      <c r="E541" s="99">
        <v>87601.04</v>
      </c>
      <c r="F541" s="134">
        <v>15000</v>
      </c>
      <c r="G541" s="132">
        <v>0</v>
      </c>
      <c r="H541" s="182">
        <v>46431</v>
      </c>
      <c r="I541" s="182">
        <v>46473</v>
      </c>
      <c r="J541" s="166">
        <v>2.2999999999999998</v>
      </c>
      <c r="K541" s="166">
        <v>1.3</v>
      </c>
      <c r="L541" s="167" t="s">
        <v>1206</v>
      </c>
      <c r="M541" s="168" t="s">
        <v>1204</v>
      </c>
      <c r="N541" s="169">
        <v>0.02</v>
      </c>
      <c r="O541" s="21">
        <f t="shared" si="288"/>
        <v>0.99999999999999978</v>
      </c>
      <c r="P541" s="21" t="str">
        <f t="shared" si="289"/>
        <v>N</v>
      </c>
      <c r="Q541" s="22">
        <f t="shared" si="290"/>
        <v>25324.66</v>
      </c>
      <c r="R541" s="8" t="str">
        <f t="shared" si="291"/>
        <v>N</v>
      </c>
      <c r="S541" s="23">
        <f t="shared" si="292"/>
        <v>1.9999999999999996</v>
      </c>
      <c r="T541" s="24">
        <f t="shared" si="293"/>
        <v>20500</v>
      </c>
      <c r="U541" s="24">
        <f t="shared" si="294"/>
        <v>100000</v>
      </c>
      <c r="V541" s="24">
        <f t="shared" si="295"/>
        <v>257500</v>
      </c>
      <c r="W541" s="24">
        <f t="shared" si="296"/>
        <v>0</v>
      </c>
      <c r="X541" s="24">
        <f t="shared" si="297"/>
        <v>0</v>
      </c>
      <c r="Y541" s="24">
        <f t="shared" si="298"/>
        <v>0</v>
      </c>
      <c r="Z541" s="24">
        <f t="shared" si="299"/>
        <v>25831.153200000001</v>
      </c>
      <c r="AA541" s="25" t="str">
        <f t="shared" si="300"/>
        <v>N</v>
      </c>
      <c r="AB541" s="26">
        <f t="shared" si="301"/>
        <v>0.99999999999999956</v>
      </c>
      <c r="AC541" s="27">
        <f t="shared" si="302"/>
        <v>20500</v>
      </c>
      <c r="AD541" s="28">
        <f t="shared" si="303"/>
        <v>100000</v>
      </c>
      <c r="AE541" s="28">
        <f t="shared" si="304"/>
        <v>257500</v>
      </c>
      <c r="AF541" s="28">
        <f t="shared" si="305"/>
        <v>0</v>
      </c>
      <c r="AG541" s="28">
        <f t="shared" si="306"/>
        <v>0</v>
      </c>
      <c r="AH541" s="28">
        <f t="shared" si="307"/>
        <v>0</v>
      </c>
      <c r="AI541" s="28">
        <f t="shared" si="308"/>
        <v>26347.776264</v>
      </c>
      <c r="AJ541" s="29" t="str">
        <f t="shared" si="309"/>
        <v>N</v>
      </c>
      <c r="AK541" s="30">
        <f t="shared" si="310"/>
        <v>0</v>
      </c>
      <c r="AL541" s="31">
        <f t="shared" si="311"/>
        <v>20500</v>
      </c>
      <c r="AM541" s="31">
        <f t="shared" si="312"/>
        <v>100000</v>
      </c>
      <c r="AN541" s="31">
        <f t="shared" si="313"/>
        <v>257500</v>
      </c>
      <c r="AO541" s="31">
        <f t="shared" si="314"/>
        <v>0</v>
      </c>
      <c r="AP541" s="31">
        <f t="shared" si="315"/>
        <v>0</v>
      </c>
      <c r="AQ541" s="31">
        <f t="shared" si="316"/>
        <v>0</v>
      </c>
      <c r="AR541" s="31">
        <f t="shared" si="317"/>
        <v>0</v>
      </c>
      <c r="AS541" s="32">
        <f t="shared" si="318"/>
        <v>0</v>
      </c>
      <c r="AT541" s="33">
        <f t="shared" si="319"/>
        <v>20500</v>
      </c>
      <c r="AU541" s="33">
        <f t="shared" si="320"/>
        <v>100000</v>
      </c>
      <c r="AV541" s="33">
        <v>257500</v>
      </c>
      <c r="AW541" s="33">
        <f t="shared" si="321"/>
        <v>0</v>
      </c>
      <c r="AX541" s="33">
        <f t="shared" si="322"/>
        <v>0</v>
      </c>
      <c r="AY541" s="34">
        <f t="shared" si="323"/>
        <v>52178.929464000001</v>
      </c>
    </row>
    <row r="542" spans="1:51" ht="15.75" customHeight="1" x14ac:dyDescent="0.3">
      <c r="A542" s="166" t="s">
        <v>742</v>
      </c>
      <c r="B542" s="99">
        <v>19871.03</v>
      </c>
      <c r="C542" s="99">
        <v>1399.93</v>
      </c>
      <c r="D542" s="99">
        <v>86700.84</v>
      </c>
      <c r="E542" s="99">
        <v>85028.86</v>
      </c>
      <c r="F542" s="134">
        <v>111000</v>
      </c>
      <c r="G542" s="132">
        <v>12500</v>
      </c>
      <c r="H542" s="182">
        <v>46270</v>
      </c>
      <c r="I542" s="182">
        <v>46317</v>
      </c>
      <c r="J542" s="166">
        <v>3.2</v>
      </c>
      <c r="K542" s="166">
        <v>0.2</v>
      </c>
      <c r="L542" s="167" t="s">
        <v>1206</v>
      </c>
      <c r="M542" s="168" t="s">
        <v>1203</v>
      </c>
      <c r="N542" s="169">
        <v>0</v>
      </c>
      <c r="O542" s="21">
        <f t="shared" si="288"/>
        <v>3</v>
      </c>
      <c r="P542" s="21" t="str">
        <f t="shared" si="289"/>
        <v>N</v>
      </c>
      <c r="Q542" s="22">
        <f t="shared" si="290"/>
        <v>21270.959999999999</v>
      </c>
      <c r="R542" s="8" t="str">
        <f t="shared" si="291"/>
        <v>N</v>
      </c>
      <c r="S542" s="23">
        <f t="shared" si="292"/>
        <v>4</v>
      </c>
      <c r="T542" s="24">
        <f t="shared" si="293"/>
        <v>20500</v>
      </c>
      <c r="U542" s="24">
        <f t="shared" si="294"/>
        <v>100000</v>
      </c>
      <c r="V542" s="24">
        <f t="shared" si="295"/>
        <v>257500</v>
      </c>
      <c r="W542" s="24">
        <f t="shared" si="296"/>
        <v>9974.3700000000026</v>
      </c>
      <c r="X542" s="24">
        <f t="shared" si="297"/>
        <v>0</v>
      </c>
      <c r="Y542" s="24">
        <f t="shared" si="298"/>
        <v>9974.3700000000026</v>
      </c>
      <c r="Z542" s="24">
        <f t="shared" si="299"/>
        <v>11296.589999999997</v>
      </c>
      <c r="AA542" s="25" t="str">
        <f t="shared" si="300"/>
        <v>N</v>
      </c>
      <c r="AB542" s="26">
        <f t="shared" si="301"/>
        <v>3</v>
      </c>
      <c r="AC542" s="27">
        <f t="shared" si="302"/>
        <v>20500</v>
      </c>
      <c r="AD542" s="28">
        <f t="shared" si="303"/>
        <v>100000</v>
      </c>
      <c r="AE542" s="28">
        <f t="shared" si="304"/>
        <v>257500</v>
      </c>
      <c r="AF542" s="28">
        <f t="shared" si="305"/>
        <v>2493.5925000000007</v>
      </c>
      <c r="AG542" s="28">
        <f t="shared" si="306"/>
        <v>0</v>
      </c>
      <c r="AH542" s="28">
        <f t="shared" si="307"/>
        <v>2493.5925000000007</v>
      </c>
      <c r="AI542" s="28">
        <f t="shared" si="308"/>
        <v>18777.3675</v>
      </c>
      <c r="AJ542" s="29" t="str">
        <f t="shared" si="309"/>
        <v>N</v>
      </c>
      <c r="AK542" s="30">
        <f t="shared" si="310"/>
        <v>2</v>
      </c>
      <c r="AL542" s="31">
        <f t="shared" si="311"/>
        <v>20500</v>
      </c>
      <c r="AM542" s="31">
        <f t="shared" si="312"/>
        <v>100000</v>
      </c>
      <c r="AN542" s="31">
        <f t="shared" si="313"/>
        <v>257500</v>
      </c>
      <c r="AO542" s="31">
        <f t="shared" si="314"/>
        <v>0</v>
      </c>
      <c r="AP542" s="31">
        <f t="shared" si="315"/>
        <v>0</v>
      </c>
      <c r="AQ542" s="31">
        <f t="shared" si="316"/>
        <v>0</v>
      </c>
      <c r="AR542" s="31">
        <f t="shared" si="317"/>
        <v>21270.959999999999</v>
      </c>
      <c r="AS542" s="32">
        <f t="shared" si="318"/>
        <v>1</v>
      </c>
      <c r="AT542" s="33">
        <f t="shared" si="319"/>
        <v>20500</v>
      </c>
      <c r="AU542" s="33">
        <f t="shared" si="320"/>
        <v>100000</v>
      </c>
      <c r="AV542" s="33">
        <v>257500</v>
      </c>
      <c r="AW542" s="33">
        <f t="shared" si="321"/>
        <v>623.39812500000016</v>
      </c>
      <c r="AX542" s="33">
        <f t="shared" si="322"/>
        <v>20647.561874999999</v>
      </c>
      <c r="AY542" s="34">
        <f t="shared" si="323"/>
        <v>71992.479374999995</v>
      </c>
    </row>
    <row r="543" spans="1:51" ht="15.75" customHeight="1" x14ac:dyDescent="0.3">
      <c r="A543" s="166" t="s">
        <v>743</v>
      </c>
      <c r="B543" s="99">
        <v>19936.61</v>
      </c>
      <c r="C543" s="99">
        <v>12424</v>
      </c>
      <c r="D543" s="99">
        <v>82633.98</v>
      </c>
      <c r="E543" s="99">
        <v>79836.38</v>
      </c>
      <c r="F543" s="134">
        <v>100000</v>
      </c>
      <c r="G543" s="132">
        <v>0</v>
      </c>
      <c r="H543" s="182">
        <v>46498</v>
      </c>
      <c r="I543" s="182">
        <v>46587</v>
      </c>
      <c r="J543" s="166">
        <v>3.9</v>
      </c>
      <c r="K543" s="166">
        <v>3.1</v>
      </c>
      <c r="L543" s="167" t="s">
        <v>1207</v>
      </c>
      <c r="M543" s="168" t="s">
        <v>1205</v>
      </c>
      <c r="N543" s="169">
        <v>0</v>
      </c>
      <c r="O543" s="21">
        <f t="shared" si="288"/>
        <v>0.79999999999999982</v>
      </c>
      <c r="P543" s="21" t="str">
        <f t="shared" si="289"/>
        <v>N</v>
      </c>
      <c r="Q543" s="22">
        <f t="shared" si="290"/>
        <v>32360.61</v>
      </c>
      <c r="R543" s="8" t="str">
        <f t="shared" si="291"/>
        <v>N</v>
      </c>
      <c r="S543" s="23">
        <f t="shared" si="292"/>
        <v>0.79999999999999982</v>
      </c>
      <c r="T543" s="24">
        <f t="shared" si="293"/>
        <v>50000</v>
      </c>
      <c r="U543" s="24">
        <f t="shared" si="294"/>
        <v>200000</v>
      </c>
      <c r="V543" s="24">
        <f t="shared" si="295"/>
        <v>257500</v>
      </c>
      <c r="W543" s="24">
        <f t="shared" si="296"/>
        <v>32360.61</v>
      </c>
      <c r="X543" s="24">
        <f t="shared" si="297"/>
        <v>0</v>
      </c>
      <c r="Y543" s="24">
        <f t="shared" si="298"/>
        <v>32360.61</v>
      </c>
      <c r="Z543" s="24">
        <f t="shared" si="299"/>
        <v>0</v>
      </c>
      <c r="AA543" s="25" t="str">
        <f t="shared" si="300"/>
        <v>N</v>
      </c>
      <c r="AB543" s="26">
        <f t="shared" si="301"/>
        <v>0</v>
      </c>
      <c r="AC543" s="27">
        <f t="shared" si="302"/>
        <v>50000</v>
      </c>
      <c r="AD543" s="28">
        <f t="shared" si="303"/>
        <v>200000</v>
      </c>
      <c r="AE543" s="28">
        <f t="shared" si="304"/>
        <v>257500</v>
      </c>
      <c r="AF543" s="28">
        <f t="shared" si="305"/>
        <v>0</v>
      </c>
      <c r="AG543" s="28">
        <f t="shared" si="306"/>
        <v>0</v>
      </c>
      <c r="AH543" s="28">
        <f t="shared" si="307"/>
        <v>0</v>
      </c>
      <c r="AI543" s="28">
        <f t="shared" si="308"/>
        <v>0</v>
      </c>
      <c r="AJ543" s="29" t="str">
        <f t="shared" si="309"/>
        <v>N</v>
      </c>
      <c r="AK543" s="30">
        <f t="shared" si="310"/>
        <v>0</v>
      </c>
      <c r="AL543" s="31">
        <f t="shared" si="311"/>
        <v>50000</v>
      </c>
      <c r="AM543" s="31">
        <f t="shared" si="312"/>
        <v>200000</v>
      </c>
      <c r="AN543" s="31">
        <f t="shared" si="313"/>
        <v>257500</v>
      </c>
      <c r="AO543" s="31">
        <f t="shared" si="314"/>
        <v>0</v>
      </c>
      <c r="AP543" s="31">
        <f t="shared" si="315"/>
        <v>0</v>
      </c>
      <c r="AQ543" s="31">
        <f t="shared" si="316"/>
        <v>0</v>
      </c>
      <c r="AR543" s="31">
        <f t="shared" si="317"/>
        <v>0</v>
      </c>
      <c r="AS543" s="32">
        <f t="shared" si="318"/>
        <v>0</v>
      </c>
      <c r="AT543" s="33">
        <f t="shared" si="319"/>
        <v>50000</v>
      </c>
      <c r="AU543" s="33">
        <f t="shared" si="320"/>
        <v>200000</v>
      </c>
      <c r="AV543" s="33">
        <v>257500</v>
      </c>
      <c r="AW543" s="33">
        <f t="shared" si="321"/>
        <v>0</v>
      </c>
      <c r="AX543" s="33">
        <f t="shared" si="322"/>
        <v>0</v>
      </c>
      <c r="AY543" s="34">
        <f t="shared" si="323"/>
        <v>0</v>
      </c>
    </row>
    <row r="544" spans="1:51" ht="15.75" customHeight="1" x14ac:dyDescent="0.3">
      <c r="A544" s="166" t="s">
        <v>744</v>
      </c>
      <c r="B544" s="99">
        <v>16518.439999999999</v>
      </c>
      <c r="C544" s="99">
        <v>33508.6</v>
      </c>
      <c r="D544" s="99">
        <v>95889.23</v>
      </c>
      <c r="E544" s="99">
        <v>84967.8</v>
      </c>
      <c r="F544" s="134">
        <v>68000</v>
      </c>
      <c r="G544" s="132">
        <v>12500</v>
      </c>
      <c r="H544" s="182">
        <v>46554</v>
      </c>
      <c r="I544" s="182">
        <v>46618</v>
      </c>
      <c r="J544" s="166">
        <v>4.7</v>
      </c>
      <c r="K544" s="166">
        <v>1.1000000000000001</v>
      </c>
      <c r="L544" s="167" t="s">
        <v>1207</v>
      </c>
      <c r="M544" s="168" t="s">
        <v>1203</v>
      </c>
      <c r="N544" s="169">
        <v>0</v>
      </c>
      <c r="O544" s="21">
        <f t="shared" si="288"/>
        <v>3.6</v>
      </c>
      <c r="P544" s="21" t="str">
        <f t="shared" si="289"/>
        <v>N</v>
      </c>
      <c r="Q544" s="22">
        <f t="shared" si="290"/>
        <v>50027.039999999994</v>
      </c>
      <c r="R544" s="8" t="str">
        <f t="shared" si="291"/>
        <v>N</v>
      </c>
      <c r="S544" s="23">
        <f t="shared" si="292"/>
        <v>4.8</v>
      </c>
      <c r="T544" s="24">
        <f t="shared" si="293"/>
        <v>50000</v>
      </c>
      <c r="U544" s="24">
        <f t="shared" si="294"/>
        <v>200000</v>
      </c>
      <c r="V544" s="24">
        <f t="shared" si="295"/>
        <v>257500</v>
      </c>
      <c r="W544" s="24">
        <f t="shared" si="296"/>
        <v>37500</v>
      </c>
      <c r="X544" s="24">
        <f t="shared" si="297"/>
        <v>0</v>
      </c>
      <c r="Y544" s="24">
        <f t="shared" si="298"/>
        <v>37500</v>
      </c>
      <c r="Z544" s="24">
        <f t="shared" si="299"/>
        <v>12527.039999999994</v>
      </c>
      <c r="AA544" s="25" t="str">
        <f t="shared" si="300"/>
        <v>N</v>
      </c>
      <c r="AB544" s="26">
        <f t="shared" si="301"/>
        <v>3.8</v>
      </c>
      <c r="AC544" s="27">
        <f t="shared" si="302"/>
        <v>50000</v>
      </c>
      <c r="AD544" s="28">
        <f t="shared" si="303"/>
        <v>200000</v>
      </c>
      <c r="AE544" s="28">
        <f t="shared" si="304"/>
        <v>257500</v>
      </c>
      <c r="AF544" s="28">
        <f t="shared" si="305"/>
        <v>37500</v>
      </c>
      <c r="AG544" s="28">
        <f t="shared" si="306"/>
        <v>0</v>
      </c>
      <c r="AH544" s="28">
        <f t="shared" si="307"/>
        <v>37500</v>
      </c>
      <c r="AI544" s="28">
        <f t="shared" si="308"/>
        <v>12527.039999999994</v>
      </c>
      <c r="AJ544" s="29" t="str">
        <f t="shared" si="309"/>
        <v>N</v>
      </c>
      <c r="AK544" s="30">
        <f t="shared" si="310"/>
        <v>2.8</v>
      </c>
      <c r="AL544" s="31">
        <f t="shared" si="311"/>
        <v>50000</v>
      </c>
      <c r="AM544" s="31">
        <f t="shared" si="312"/>
        <v>200000</v>
      </c>
      <c r="AN544" s="31">
        <f t="shared" si="313"/>
        <v>257500</v>
      </c>
      <c r="AO544" s="31">
        <f t="shared" si="314"/>
        <v>14221.675957500011</v>
      </c>
      <c r="AP544" s="31">
        <f t="shared" si="315"/>
        <v>0</v>
      </c>
      <c r="AQ544" s="31">
        <f t="shared" si="316"/>
        <v>14221.675957500011</v>
      </c>
      <c r="AR544" s="31">
        <f t="shared" si="317"/>
        <v>35805.364042499983</v>
      </c>
      <c r="AS544" s="32">
        <f t="shared" si="318"/>
        <v>1.7999999999999998</v>
      </c>
      <c r="AT544" s="33">
        <f t="shared" si="319"/>
        <v>50000</v>
      </c>
      <c r="AU544" s="33">
        <f t="shared" si="320"/>
        <v>200000</v>
      </c>
      <c r="AV544" s="33">
        <v>257500</v>
      </c>
      <c r="AW544" s="33">
        <f t="shared" si="321"/>
        <v>11166.820531874995</v>
      </c>
      <c r="AX544" s="33">
        <f t="shared" si="322"/>
        <v>38860.219468124997</v>
      </c>
      <c r="AY544" s="34">
        <f t="shared" si="323"/>
        <v>99719.66351062496</v>
      </c>
    </row>
    <row r="545" spans="1:51" ht="15.75" customHeight="1" x14ac:dyDescent="0.3">
      <c r="A545" s="166" t="s">
        <v>745</v>
      </c>
      <c r="B545" s="99">
        <v>9984.33</v>
      </c>
      <c r="C545" s="99">
        <v>19915.04</v>
      </c>
      <c r="D545" s="99">
        <v>53253.19</v>
      </c>
      <c r="E545" s="99">
        <v>43379.06</v>
      </c>
      <c r="F545" s="134">
        <v>44000</v>
      </c>
      <c r="G545" s="132">
        <v>0</v>
      </c>
      <c r="H545" s="182">
        <v>46443</v>
      </c>
      <c r="I545" s="182">
        <v>46526</v>
      </c>
      <c r="J545" s="166">
        <v>2.5</v>
      </c>
      <c r="K545" s="166">
        <v>1.6</v>
      </c>
      <c r="L545" s="167" t="s">
        <v>1206</v>
      </c>
      <c r="M545" s="168" t="s">
        <v>1203</v>
      </c>
      <c r="N545" s="169">
        <v>0.01</v>
      </c>
      <c r="O545" s="21">
        <f t="shared" si="288"/>
        <v>0.89999999999999991</v>
      </c>
      <c r="P545" s="21" t="str">
        <f t="shared" si="289"/>
        <v>N</v>
      </c>
      <c r="Q545" s="22">
        <f t="shared" si="290"/>
        <v>29899.370000000003</v>
      </c>
      <c r="R545" s="8" t="str">
        <f t="shared" si="291"/>
        <v>N</v>
      </c>
      <c r="S545" s="23">
        <f t="shared" si="292"/>
        <v>1.2</v>
      </c>
      <c r="T545" s="24">
        <f t="shared" si="293"/>
        <v>20500</v>
      </c>
      <c r="U545" s="24">
        <f t="shared" si="294"/>
        <v>100000</v>
      </c>
      <c r="V545" s="24">
        <f t="shared" si="295"/>
        <v>257500</v>
      </c>
      <c r="W545" s="24">
        <f t="shared" si="296"/>
        <v>15375</v>
      </c>
      <c r="X545" s="24">
        <f t="shared" si="297"/>
        <v>0</v>
      </c>
      <c r="Y545" s="24">
        <f t="shared" si="298"/>
        <v>15375</v>
      </c>
      <c r="Z545" s="24">
        <f t="shared" si="299"/>
        <v>14823.363700000002</v>
      </c>
      <c r="AA545" s="25" t="str">
        <f t="shared" si="300"/>
        <v>N</v>
      </c>
      <c r="AB545" s="26">
        <f t="shared" si="301"/>
        <v>0.19999999999999996</v>
      </c>
      <c r="AC545" s="27">
        <f t="shared" si="302"/>
        <v>20500</v>
      </c>
      <c r="AD545" s="28">
        <f t="shared" si="303"/>
        <v>100000</v>
      </c>
      <c r="AE545" s="28">
        <f t="shared" si="304"/>
        <v>257500</v>
      </c>
      <c r="AF545" s="28">
        <f t="shared" si="305"/>
        <v>15375</v>
      </c>
      <c r="AG545" s="28">
        <f t="shared" si="306"/>
        <v>0</v>
      </c>
      <c r="AH545" s="28">
        <f t="shared" si="307"/>
        <v>15375</v>
      </c>
      <c r="AI545" s="28">
        <f t="shared" si="308"/>
        <v>15125.347337000003</v>
      </c>
      <c r="AJ545" s="29" t="str">
        <f t="shared" si="309"/>
        <v>N</v>
      </c>
      <c r="AK545" s="30">
        <f t="shared" si="310"/>
        <v>0</v>
      </c>
      <c r="AL545" s="31">
        <f t="shared" si="311"/>
        <v>20500</v>
      </c>
      <c r="AM545" s="31">
        <f t="shared" si="312"/>
        <v>100000</v>
      </c>
      <c r="AN545" s="31">
        <f t="shared" si="313"/>
        <v>257500</v>
      </c>
      <c r="AO545" s="31">
        <f t="shared" si="314"/>
        <v>0</v>
      </c>
      <c r="AP545" s="31">
        <f t="shared" si="315"/>
        <v>0</v>
      </c>
      <c r="AQ545" s="31">
        <f t="shared" si="316"/>
        <v>0</v>
      </c>
      <c r="AR545" s="31">
        <f t="shared" si="317"/>
        <v>0</v>
      </c>
      <c r="AS545" s="32">
        <f t="shared" si="318"/>
        <v>0</v>
      </c>
      <c r="AT545" s="33">
        <f t="shared" si="319"/>
        <v>20500</v>
      </c>
      <c r="AU545" s="33">
        <f t="shared" si="320"/>
        <v>100000</v>
      </c>
      <c r="AV545" s="33">
        <v>257500</v>
      </c>
      <c r="AW545" s="33">
        <f t="shared" si="321"/>
        <v>0</v>
      </c>
      <c r="AX545" s="33">
        <f t="shared" si="322"/>
        <v>0</v>
      </c>
      <c r="AY545" s="34">
        <f t="shared" si="323"/>
        <v>29948.711037000005</v>
      </c>
    </row>
    <row r="546" spans="1:51" ht="15.75" customHeight="1" x14ac:dyDescent="0.3">
      <c r="A546" s="166" t="s">
        <v>746</v>
      </c>
      <c r="B546" s="99">
        <v>11386.52</v>
      </c>
      <c r="C546" s="99">
        <v>34347.22</v>
      </c>
      <c r="D546" s="99">
        <v>125716.01</v>
      </c>
      <c r="E546" s="99">
        <v>121407.74</v>
      </c>
      <c r="F546" s="134">
        <v>60000</v>
      </c>
      <c r="G546" s="135">
        <v>12500</v>
      </c>
      <c r="H546" s="182">
        <v>46549</v>
      </c>
      <c r="I546" s="182">
        <v>46561</v>
      </c>
      <c r="J546" s="166">
        <v>4.3</v>
      </c>
      <c r="K546" s="166">
        <v>2.7</v>
      </c>
      <c r="L546" s="167" t="s">
        <v>1206</v>
      </c>
      <c r="M546" s="168" t="s">
        <v>1203</v>
      </c>
      <c r="N546" s="169">
        <v>0.03</v>
      </c>
      <c r="O546" s="21">
        <f t="shared" si="288"/>
        <v>1.5999999999999996</v>
      </c>
      <c r="P546" s="21" t="str">
        <f t="shared" si="289"/>
        <v>N</v>
      </c>
      <c r="Q546" s="22">
        <f t="shared" si="290"/>
        <v>45733.740000000005</v>
      </c>
      <c r="R546" s="8" t="str">
        <f t="shared" si="291"/>
        <v>N</v>
      </c>
      <c r="S546" s="23">
        <f t="shared" si="292"/>
        <v>2.1333333333333329</v>
      </c>
      <c r="T546" s="24">
        <f t="shared" si="293"/>
        <v>20500</v>
      </c>
      <c r="U546" s="24">
        <f t="shared" si="294"/>
        <v>100000</v>
      </c>
      <c r="V546" s="24">
        <f t="shared" si="295"/>
        <v>257500</v>
      </c>
      <c r="W546" s="24">
        <f t="shared" si="296"/>
        <v>0</v>
      </c>
      <c r="X546" s="24">
        <f t="shared" si="297"/>
        <v>0</v>
      </c>
      <c r="Y546" s="24">
        <f t="shared" si="298"/>
        <v>0</v>
      </c>
      <c r="Z546" s="24">
        <f t="shared" si="299"/>
        <v>47105.75220000001</v>
      </c>
      <c r="AA546" s="25" t="str">
        <f t="shared" si="300"/>
        <v>N</v>
      </c>
      <c r="AB546" s="26">
        <f t="shared" si="301"/>
        <v>1.1333333333333329</v>
      </c>
      <c r="AC546" s="27">
        <f t="shared" si="302"/>
        <v>20500</v>
      </c>
      <c r="AD546" s="28">
        <f t="shared" si="303"/>
        <v>100000</v>
      </c>
      <c r="AE546" s="28">
        <f t="shared" si="304"/>
        <v>257500</v>
      </c>
      <c r="AF546" s="28">
        <f t="shared" si="305"/>
        <v>0</v>
      </c>
      <c r="AG546" s="28">
        <f t="shared" si="306"/>
        <v>0</v>
      </c>
      <c r="AH546" s="28">
        <f t="shared" si="307"/>
        <v>0</v>
      </c>
      <c r="AI546" s="28">
        <f t="shared" si="308"/>
        <v>48518.924766000011</v>
      </c>
      <c r="AJ546" s="29" t="str">
        <f t="shared" si="309"/>
        <v>N</v>
      </c>
      <c r="AK546" s="30">
        <f t="shared" si="310"/>
        <v>0.13333333333333286</v>
      </c>
      <c r="AL546" s="31">
        <f t="shared" si="311"/>
        <v>20500</v>
      </c>
      <c r="AM546" s="31">
        <f t="shared" si="312"/>
        <v>100000</v>
      </c>
      <c r="AN546" s="31">
        <f t="shared" si="313"/>
        <v>257500</v>
      </c>
      <c r="AO546" s="31">
        <f t="shared" si="314"/>
        <v>0</v>
      </c>
      <c r="AP546" s="31">
        <f t="shared" si="315"/>
        <v>0</v>
      </c>
      <c r="AQ546" s="31">
        <f t="shared" si="316"/>
        <v>0</v>
      </c>
      <c r="AR546" s="31">
        <f t="shared" si="317"/>
        <v>49974.492508980009</v>
      </c>
      <c r="AS546" s="32">
        <f t="shared" si="318"/>
        <v>0</v>
      </c>
      <c r="AT546" s="33">
        <f t="shared" si="319"/>
        <v>20500</v>
      </c>
      <c r="AU546" s="33">
        <f t="shared" si="320"/>
        <v>100000</v>
      </c>
      <c r="AV546" s="33">
        <v>257500</v>
      </c>
      <c r="AW546" s="33">
        <f t="shared" si="321"/>
        <v>0</v>
      </c>
      <c r="AX546" s="33">
        <f t="shared" si="322"/>
        <v>0</v>
      </c>
      <c r="AY546" s="34">
        <f t="shared" si="323"/>
        <v>145599.16947498004</v>
      </c>
    </row>
    <row r="547" spans="1:51" ht="15.75" customHeight="1" x14ac:dyDescent="0.3">
      <c r="A547" s="166" t="s">
        <v>747</v>
      </c>
      <c r="B547" s="99">
        <v>19911.38</v>
      </c>
      <c r="C547" s="99">
        <v>9275.17</v>
      </c>
      <c r="D547" s="99">
        <v>71185.149999999994</v>
      </c>
      <c r="E547" s="99">
        <v>56843.94</v>
      </c>
      <c r="F547" s="134">
        <v>45000</v>
      </c>
      <c r="G547" s="135">
        <v>12500</v>
      </c>
      <c r="H547" s="182">
        <v>46283</v>
      </c>
      <c r="I547" s="182">
        <v>46361</v>
      </c>
      <c r="J547" s="166">
        <v>4</v>
      </c>
      <c r="K547" s="166">
        <v>0.7</v>
      </c>
      <c r="L547" s="167" t="s">
        <v>1207</v>
      </c>
      <c r="M547" s="168" t="s">
        <v>1203</v>
      </c>
      <c r="N547" s="169">
        <v>2.7E-2</v>
      </c>
      <c r="O547" s="21">
        <f t="shared" si="288"/>
        <v>3.3</v>
      </c>
      <c r="P547" s="21" t="str">
        <f t="shared" si="289"/>
        <v>N</v>
      </c>
      <c r="Q547" s="22">
        <f t="shared" si="290"/>
        <v>29186.550000000003</v>
      </c>
      <c r="R547" s="8" t="str">
        <f t="shared" si="291"/>
        <v>N</v>
      </c>
      <c r="S547" s="23">
        <f t="shared" si="292"/>
        <v>4.3999999999999995</v>
      </c>
      <c r="T547" s="24">
        <f t="shared" si="293"/>
        <v>50000</v>
      </c>
      <c r="U547" s="24">
        <f t="shared" si="294"/>
        <v>200000</v>
      </c>
      <c r="V547" s="24">
        <f t="shared" si="295"/>
        <v>257500</v>
      </c>
      <c r="W547" s="24">
        <f t="shared" si="296"/>
        <v>22480.940137500002</v>
      </c>
      <c r="X547" s="24">
        <f t="shared" si="297"/>
        <v>0</v>
      </c>
      <c r="Y547" s="24">
        <f t="shared" si="298"/>
        <v>22480.940137500002</v>
      </c>
      <c r="Z547" s="24">
        <f t="shared" si="299"/>
        <v>7493.6467124999981</v>
      </c>
      <c r="AA547" s="25" t="str">
        <f t="shared" si="300"/>
        <v>N</v>
      </c>
      <c r="AB547" s="26">
        <f t="shared" si="301"/>
        <v>3.3999999999999995</v>
      </c>
      <c r="AC547" s="27">
        <f t="shared" si="302"/>
        <v>50000</v>
      </c>
      <c r="AD547" s="28">
        <f t="shared" si="303"/>
        <v>200000</v>
      </c>
      <c r="AE547" s="28">
        <f t="shared" si="304"/>
        <v>257500</v>
      </c>
      <c r="AF547" s="28">
        <f t="shared" si="305"/>
        <v>23087.925521212499</v>
      </c>
      <c r="AG547" s="28">
        <f t="shared" si="306"/>
        <v>0</v>
      </c>
      <c r="AH547" s="28">
        <f t="shared" si="307"/>
        <v>23087.925521212499</v>
      </c>
      <c r="AI547" s="28">
        <f t="shared" si="308"/>
        <v>7695.9751737374972</v>
      </c>
      <c r="AJ547" s="29" t="str">
        <f t="shared" si="309"/>
        <v>N</v>
      </c>
      <c r="AK547" s="30">
        <f t="shared" si="310"/>
        <v>2.3999999999999995</v>
      </c>
      <c r="AL547" s="31">
        <f t="shared" si="311"/>
        <v>50000</v>
      </c>
      <c r="AM547" s="31">
        <f t="shared" si="312"/>
        <v>200000</v>
      </c>
      <c r="AN547" s="31">
        <f t="shared" si="313"/>
        <v>257500</v>
      </c>
      <c r="AO547" s="31">
        <f t="shared" si="314"/>
        <v>23711.299510285233</v>
      </c>
      <c r="AP547" s="31">
        <f t="shared" si="315"/>
        <v>0</v>
      </c>
      <c r="AQ547" s="31">
        <f t="shared" si="316"/>
        <v>23711.299510285233</v>
      </c>
      <c r="AR547" s="31">
        <f t="shared" si="317"/>
        <v>7903.7665034284109</v>
      </c>
      <c r="AS547" s="32">
        <f t="shared" si="318"/>
        <v>1.3999999999999995</v>
      </c>
      <c r="AT547" s="33">
        <f t="shared" si="319"/>
        <v>50000</v>
      </c>
      <c r="AU547" s="33">
        <f t="shared" si="320"/>
        <v>200000</v>
      </c>
      <c r="AV547" s="33">
        <v>257500</v>
      </c>
      <c r="AW547" s="33">
        <f t="shared" si="321"/>
        <v>24351.504597062933</v>
      </c>
      <c r="AX547" s="33">
        <f t="shared" si="322"/>
        <v>8117.1681990209763</v>
      </c>
      <c r="AY547" s="34">
        <f t="shared" si="323"/>
        <v>31210.556588686883</v>
      </c>
    </row>
    <row r="548" spans="1:51" ht="15.75" customHeight="1" x14ac:dyDescent="0.3">
      <c r="A548" s="166" t="s">
        <v>748</v>
      </c>
      <c r="B548" s="99">
        <v>14378.67</v>
      </c>
      <c r="C548" s="99">
        <v>28039.66</v>
      </c>
      <c r="D548" s="99">
        <v>114734.59</v>
      </c>
      <c r="E548" s="99">
        <v>111647.47</v>
      </c>
      <c r="F548" s="134">
        <v>42000</v>
      </c>
      <c r="G548" s="135">
        <v>0</v>
      </c>
      <c r="H548" s="182">
        <v>46356</v>
      </c>
      <c r="I548" s="182">
        <v>46421</v>
      </c>
      <c r="J548" s="166">
        <v>2.5</v>
      </c>
      <c r="K548" s="166">
        <v>1.1000000000000001</v>
      </c>
      <c r="L548" s="167" t="s">
        <v>1207</v>
      </c>
      <c r="M548" s="168" t="s">
        <v>1205</v>
      </c>
      <c r="N548" s="169">
        <v>0.06</v>
      </c>
      <c r="O548" s="21">
        <f t="shared" si="288"/>
        <v>1.4</v>
      </c>
      <c r="P548" s="21" t="str">
        <f t="shared" si="289"/>
        <v>N</v>
      </c>
      <c r="Q548" s="22">
        <f t="shared" si="290"/>
        <v>42418.33</v>
      </c>
      <c r="R548" s="8" t="str">
        <f t="shared" si="291"/>
        <v>N</v>
      </c>
      <c r="S548" s="23">
        <f t="shared" si="292"/>
        <v>1.4</v>
      </c>
      <c r="T548" s="24">
        <f t="shared" si="293"/>
        <v>50000</v>
      </c>
      <c r="U548" s="24">
        <f t="shared" si="294"/>
        <v>200000</v>
      </c>
      <c r="V548" s="24">
        <f t="shared" si="295"/>
        <v>257500</v>
      </c>
      <c r="W548" s="24">
        <f t="shared" si="296"/>
        <v>44963.429800000005</v>
      </c>
      <c r="X548" s="24">
        <f t="shared" si="297"/>
        <v>0</v>
      </c>
      <c r="Y548" s="24">
        <f t="shared" si="298"/>
        <v>44963.429800000005</v>
      </c>
      <c r="Z548" s="24">
        <f t="shared" si="299"/>
        <v>0</v>
      </c>
      <c r="AA548" s="25" t="str">
        <f t="shared" si="300"/>
        <v>N</v>
      </c>
      <c r="AB548" s="26">
        <f t="shared" si="301"/>
        <v>0.39999999999999991</v>
      </c>
      <c r="AC548" s="27">
        <f t="shared" si="302"/>
        <v>50000</v>
      </c>
      <c r="AD548" s="28">
        <f t="shared" si="303"/>
        <v>200000</v>
      </c>
      <c r="AE548" s="28">
        <f t="shared" si="304"/>
        <v>257500</v>
      </c>
      <c r="AF548" s="28">
        <f t="shared" si="305"/>
        <v>40301.980199999998</v>
      </c>
      <c r="AG548" s="28">
        <f t="shared" si="306"/>
        <v>0</v>
      </c>
      <c r="AH548" s="28">
        <f t="shared" si="307"/>
        <v>40301.980199999998</v>
      </c>
      <c r="AI548" s="28">
        <f t="shared" si="308"/>
        <v>7359.2553880000123</v>
      </c>
      <c r="AJ548" s="29" t="str">
        <f t="shared" si="309"/>
        <v>N</v>
      </c>
      <c r="AK548" s="30">
        <f t="shared" si="310"/>
        <v>0</v>
      </c>
      <c r="AL548" s="31">
        <f t="shared" si="311"/>
        <v>50000</v>
      </c>
      <c r="AM548" s="31">
        <f t="shared" si="312"/>
        <v>200000</v>
      </c>
      <c r="AN548" s="31">
        <f t="shared" si="313"/>
        <v>257500</v>
      </c>
      <c r="AO548" s="31">
        <f t="shared" si="314"/>
        <v>0</v>
      </c>
      <c r="AP548" s="31">
        <f t="shared" si="315"/>
        <v>0</v>
      </c>
      <c r="AQ548" s="31">
        <f t="shared" si="316"/>
        <v>0</v>
      </c>
      <c r="AR548" s="31">
        <f t="shared" si="317"/>
        <v>0</v>
      </c>
      <c r="AS548" s="32">
        <f t="shared" si="318"/>
        <v>0</v>
      </c>
      <c r="AT548" s="33">
        <f t="shared" si="319"/>
        <v>50000</v>
      </c>
      <c r="AU548" s="33">
        <f t="shared" si="320"/>
        <v>200000</v>
      </c>
      <c r="AV548" s="33">
        <v>257500</v>
      </c>
      <c r="AW548" s="33">
        <f t="shared" si="321"/>
        <v>0</v>
      </c>
      <c r="AX548" s="33">
        <f t="shared" si="322"/>
        <v>0</v>
      </c>
      <c r="AY548" s="34">
        <f t="shared" si="323"/>
        <v>7359.2553880000123</v>
      </c>
    </row>
    <row r="549" spans="1:51" ht="15.75" customHeight="1" x14ac:dyDescent="0.3">
      <c r="A549" s="166" t="s">
        <v>749</v>
      </c>
      <c r="B549" s="99">
        <v>18073.59</v>
      </c>
      <c r="C549" s="99">
        <v>22187.57</v>
      </c>
      <c r="D549" s="99">
        <v>56181.03</v>
      </c>
      <c r="E549" s="99">
        <v>48015.17</v>
      </c>
      <c r="F549" s="134">
        <v>167000</v>
      </c>
      <c r="G549" s="135">
        <v>12500</v>
      </c>
      <c r="H549" s="182">
        <v>46479</v>
      </c>
      <c r="I549" s="182">
        <v>46546</v>
      </c>
      <c r="J549" s="166">
        <v>2</v>
      </c>
      <c r="K549" s="166">
        <v>1.1000000000000001</v>
      </c>
      <c r="L549" s="167" t="s">
        <v>1206</v>
      </c>
      <c r="M549" s="168" t="s">
        <v>1205</v>
      </c>
      <c r="N549" s="169">
        <v>0.01</v>
      </c>
      <c r="O549" s="21">
        <f t="shared" si="288"/>
        <v>0.89999999999999991</v>
      </c>
      <c r="P549" s="21" t="str">
        <f t="shared" si="289"/>
        <v>N</v>
      </c>
      <c r="Q549" s="22">
        <f t="shared" si="290"/>
        <v>40261.160000000003</v>
      </c>
      <c r="R549" s="8" t="str">
        <f t="shared" si="291"/>
        <v>N</v>
      </c>
      <c r="S549" s="23">
        <f t="shared" si="292"/>
        <v>0.89999999999999991</v>
      </c>
      <c r="T549" s="24">
        <f t="shared" si="293"/>
        <v>20500</v>
      </c>
      <c r="U549" s="24">
        <f t="shared" si="294"/>
        <v>100000</v>
      </c>
      <c r="V549" s="24">
        <f t="shared" si="295"/>
        <v>257500</v>
      </c>
      <c r="W549" s="24">
        <f t="shared" si="296"/>
        <v>20500</v>
      </c>
      <c r="X549" s="24">
        <f t="shared" si="297"/>
        <v>0</v>
      </c>
      <c r="Y549" s="24">
        <f t="shared" si="298"/>
        <v>20500</v>
      </c>
      <c r="Z549" s="24">
        <f t="shared" si="299"/>
        <v>20163.771600000007</v>
      </c>
      <c r="AA549" s="25" t="str">
        <f t="shared" si="300"/>
        <v>N</v>
      </c>
      <c r="AB549" s="26">
        <f t="shared" si="301"/>
        <v>0</v>
      </c>
      <c r="AC549" s="27">
        <f t="shared" si="302"/>
        <v>20500</v>
      </c>
      <c r="AD549" s="28">
        <f t="shared" si="303"/>
        <v>100000</v>
      </c>
      <c r="AE549" s="28">
        <f t="shared" si="304"/>
        <v>257500</v>
      </c>
      <c r="AF549" s="28">
        <f t="shared" si="305"/>
        <v>0</v>
      </c>
      <c r="AG549" s="28">
        <f t="shared" si="306"/>
        <v>0</v>
      </c>
      <c r="AH549" s="28">
        <f t="shared" si="307"/>
        <v>0</v>
      </c>
      <c r="AI549" s="28">
        <f t="shared" si="308"/>
        <v>0</v>
      </c>
      <c r="AJ549" s="29" t="str">
        <f t="shared" si="309"/>
        <v>N</v>
      </c>
      <c r="AK549" s="30">
        <f t="shared" si="310"/>
        <v>0</v>
      </c>
      <c r="AL549" s="31">
        <f t="shared" si="311"/>
        <v>20500</v>
      </c>
      <c r="AM549" s="31">
        <f t="shared" si="312"/>
        <v>100000</v>
      </c>
      <c r="AN549" s="31">
        <f t="shared" si="313"/>
        <v>257500</v>
      </c>
      <c r="AO549" s="31">
        <f t="shared" si="314"/>
        <v>0</v>
      </c>
      <c r="AP549" s="31">
        <f t="shared" si="315"/>
        <v>0</v>
      </c>
      <c r="AQ549" s="31">
        <f t="shared" si="316"/>
        <v>0</v>
      </c>
      <c r="AR549" s="31">
        <f t="shared" si="317"/>
        <v>0</v>
      </c>
      <c r="AS549" s="32">
        <f t="shared" si="318"/>
        <v>0</v>
      </c>
      <c r="AT549" s="33">
        <f t="shared" si="319"/>
        <v>20500</v>
      </c>
      <c r="AU549" s="33">
        <f t="shared" si="320"/>
        <v>100000</v>
      </c>
      <c r="AV549" s="33">
        <v>257500</v>
      </c>
      <c r="AW549" s="33">
        <f t="shared" si="321"/>
        <v>0</v>
      </c>
      <c r="AX549" s="33">
        <f t="shared" si="322"/>
        <v>0</v>
      </c>
      <c r="AY549" s="34">
        <f t="shared" si="323"/>
        <v>20163.771600000007</v>
      </c>
    </row>
    <row r="550" spans="1:51" ht="15.75" customHeight="1" x14ac:dyDescent="0.3">
      <c r="A550" s="166" t="s">
        <v>750</v>
      </c>
      <c r="B550" s="99">
        <v>16621.57</v>
      </c>
      <c r="C550" s="99">
        <v>6193.15</v>
      </c>
      <c r="D550" s="99">
        <v>35518</v>
      </c>
      <c r="E550" s="99">
        <v>33362.78</v>
      </c>
      <c r="F550" s="134">
        <v>92000</v>
      </c>
      <c r="G550" s="135">
        <v>0</v>
      </c>
      <c r="H550" s="182">
        <v>46229</v>
      </c>
      <c r="I550" s="182">
        <v>46252</v>
      </c>
      <c r="J550" s="166">
        <v>4.5999999999999996</v>
      </c>
      <c r="K550" s="166">
        <v>4.2</v>
      </c>
      <c r="L550" s="167" t="s">
        <v>1206</v>
      </c>
      <c r="M550" s="168" t="s">
        <v>1205</v>
      </c>
      <c r="N550" s="169">
        <v>0.02</v>
      </c>
      <c r="O550" s="21">
        <f t="shared" si="288"/>
        <v>0.39999999999999947</v>
      </c>
      <c r="P550" s="21" t="str">
        <f t="shared" si="289"/>
        <v>N</v>
      </c>
      <c r="Q550" s="22">
        <f t="shared" si="290"/>
        <v>22814.720000000001</v>
      </c>
      <c r="R550" s="8" t="str">
        <f t="shared" si="291"/>
        <v>N</v>
      </c>
      <c r="S550" s="23">
        <f t="shared" si="292"/>
        <v>0.39999999999999947</v>
      </c>
      <c r="T550" s="24">
        <f t="shared" si="293"/>
        <v>20500</v>
      </c>
      <c r="U550" s="24">
        <f t="shared" si="294"/>
        <v>100000</v>
      </c>
      <c r="V550" s="24">
        <f t="shared" si="295"/>
        <v>257500</v>
      </c>
      <c r="W550" s="24">
        <f t="shared" si="296"/>
        <v>20500</v>
      </c>
      <c r="X550" s="24">
        <f t="shared" si="297"/>
        <v>0</v>
      </c>
      <c r="Y550" s="24">
        <f t="shared" si="298"/>
        <v>20500</v>
      </c>
      <c r="Z550" s="24">
        <f t="shared" si="299"/>
        <v>2771.0144</v>
      </c>
      <c r="AA550" s="25" t="str">
        <f t="shared" si="300"/>
        <v>N</v>
      </c>
      <c r="AB550" s="26">
        <f t="shared" si="301"/>
        <v>0</v>
      </c>
      <c r="AC550" s="27">
        <f t="shared" si="302"/>
        <v>20500</v>
      </c>
      <c r="AD550" s="28">
        <f t="shared" si="303"/>
        <v>100000</v>
      </c>
      <c r="AE550" s="28">
        <f t="shared" si="304"/>
        <v>257500</v>
      </c>
      <c r="AF550" s="28">
        <f t="shared" si="305"/>
        <v>0</v>
      </c>
      <c r="AG550" s="28">
        <f t="shared" si="306"/>
        <v>0</v>
      </c>
      <c r="AH550" s="28">
        <f t="shared" si="307"/>
        <v>0</v>
      </c>
      <c r="AI550" s="28">
        <f t="shared" si="308"/>
        <v>0</v>
      </c>
      <c r="AJ550" s="29" t="str">
        <f t="shared" si="309"/>
        <v>N</v>
      </c>
      <c r="AK550" s="30">
        <f t="shared" si="310"/>
        <v>0</v>
      </c>
      <c r="AL550" s="31">
        <f t="shared" si="311"/>
        <v>20500</v>
      </c>
      <c r="AM550" s="31">
        <f t="shared" si="312"/>
        <v>100000</v>
      </c>
      <c r="AN550" s="31">
        <f t="shared" si="313"/>
        <v>257500</v>
      </c>
      <c r="AO550" s="31">
        <f t="shared" si="314"/>
        <v>0</v>
      </c>
      <c r="AP550" s="31">
        <f t="shared" si="315"/>
        <v>0</v>
      </c>
      <c r="AQ550" s="31">
        <f t="shared" si="316"/>
        <v>0</v>
      </c>
      <c r="AR550" s="31">
        <f t="shared" si="317"/>
        <v>0</v>
      </c>
      <c r="AS550" s="32">
        <f t="shared" si="318"/>
        <v>0</v>
      </c>
      <c r="AT550" s="33">
        <f t="shared" si="319"/>
        <v>20500</v>
      </c>
      <c r="AU550" s="33">
        <f t="shared" si="320"/>
        <v>100000</v>
      </c>
      <c r="AV550" s="33">
        <v>257500</v>
      </c>
      <c r="AW550" s="33">
        <f t="shared" si="321"/>
        <v>0</v>
      </c>
      <c r="AX550" s="33">
        <f t="shared" si="322"/>
        <v>0</v>
      </c>
      <c r="AY550" s="34">
        <f t="shared" si="323"/>
        <v>2771.0144</v>
      </c>
    </row>
    <row r="551" spans="1:51" ht="15.75" customHeight="1" x14ac:dyDescent="0.3">
      <c r="A551" s="166" t="s">
        <v>751</v>
      </c>
      <c r="B551" s="99">
        <v>16731.849999999999</v>
      </c>
      <c r="C551" s="99">
        <v>5089.82</v>
      </c>
      <c r="D551" s="99">
        <v>98142.22</v>
      </c>
      <c r="E551" s="99">
        <v>97335.27</v>
      </c>
      <c r="F551" s="134">
        <v>100000</v>
      </c>
      <c r="G551" s="135">
        <v>0</v>
      </c>
      <c r="H551" s="182">
        <v>46363</v>
      </c>
      <c r="I551" s="182">
        <v>46385</v>
      </c>
      <c r="J551" s="166">
        <v>2.2000000000000002</v>
      </c>
      <c r="K551" s="166">
        <v>0.1</v>
      </c>
      <c r="L551" s="167" t="s">
        <v>1207</v>
      </c>
      <c r="M551" s="168" t="s">
        <v>1205</v>
      </c>
      <c r="N551" s="169">
        <v>0.02</v>
      </c>
      <c r="O551" s="21">
        <f t="shared" si="288"/>
        <v>2.1</v>
      </c>
      <c r="P551" s="21" t="str">
        <f t="shared" si="289"/>
        <v>N</v>
      </c>
      <c r="Q551" s="22">
        <f t="shared" si="290"/>
        <v>21821.67</v>
      </c>
      <c r="R551" s="8" t="str">
        <f t="shared" si="291"/>
        <v>N</v>
      </c>
      <c r="S551" s="23">
        <f t="shared" si="292"/>
        <v>2.1</v>
      </c>
      <c r="T551" s="24">
        <f t="shared" si="293"/>
        <v>50000</v>
      </c>
      <c r="U551" s="24">
        <f t="shared" si="294"/>
        <v>200000</v>
      </c>
      <c r="V551" s="24">
        <f t="shared" si="295"/>
        <v>257500</v>
      </c>
      <c r="W551" s="24">
        <f t="shared" si="296"/>
        <v>22258.1034</v>
      </c>
      <c r="X551" s="24">
        <f t="shared" si="297"/>
        <v>0</v>
      </c>
      <c r="Y551" s="24">
        <f t="shared" si="298"/>
        <v>22258.1034</v>
      </c>
      <c r="Z551" s="24">
        <f t="shared" si="299"/>
        <v>0</v>
      </c>
      <c r="AA551" s="25" t="str">
        <f t="shared" si="300"/>
        <v>N</v>
      </c>
      <c r="AB551" s="26">
        <f t="shared" si="301"/>
        <v>1.1000000000000001</v>
      </c>
      <c r="AC551" s="27">
        <f t="shared" si="302"/>
        <v>50000</v>
      </c>
      <c r="AD551" s="28">
        <f t="shared" si="303"/>
        <v>200000</v>
      </c>
      <c r="AE551" s="28">
        <f t="shared" si="304"/>
        <v>257500</v>
      </c>
      <c r="AF551" s="28">
        <f t="shared" si="305"/>
        <v>22703.265468000001</v>
      </c>
      <c r="AG551" s="28">
        <f t="shared" si="306"/>
        <v>0</v>
      </c>
      <c r="AH551" s="28">
        <f t="shared" si="307"/>
        <v>22703.265468000001</v>
      </c>
      <c r="AI551" s="28">
        <f t="shared" si="308"/>
        <v>0</v>
      </c>
      <c r="AJ551" s="29" t="str">
        <f t="shared" si="309"/>
        <v>N</v>
      </c>
      <c r="AK551" s="30">
        <f t="shared" si="310"/>
        <v>0.10000000000000009</v>
      </c>
      <c r="AL551" s="31">
        <f t="shared" si="311"/>
        <v>50000</v>
      </c>
      <c r="AM551" s="31">
        <f t="shared" si="312"/>
        <v>200000</v>
      </c>
      <c r="AN551" s="31">
        <f t="shared" si="313"/>
        <v>257500</v>
      </c>
      <c r="AO551" s="31">
        <f t="shared" si="314"/>
        <v>23157.330777360003</v>
      </c>
      <c r="AP551" s="31">
        <f t="shared" si="315"/>
        <v>0</v>
      </c>
      <c r="AQ551" s="31">
        <f t="shared" si="316"/>
        <v>23157.330777360003</v>
      </c>
      <c r="AR551" s="31">
        <f t="shared" si="317"/>
        <v>0</v>
      </c>
      <c r="AS551" s="32">
        <f t="shared" si="318"/>
        <v>0</v>
      </c>
      <c r="AT551" s="33">
        <f t="shared" si="319"/>
        <v>50000</v>
      </c>
      <c r="AU551" s="33">
        <f t="shared" si="320"/>
        <v>200000</v>
      </c>
      <c r="AV551" s="33">
        <v>257500</v>
      </c>
      <c r="AW551" s="33">
        <f t="shared" si="321"/>
        <v>0</v>
      </c>
      <c r="AX551" s="33">
        <f t="shared" si="322"/>
        <v>0</v>
      </c>
      <c r="AY551" s="34">
        <f t="shared" si="323"/>
        <v>0</v>
      </c>
    </row>
    <row r="552" spans="1:51" ht="15.75" customHeight="1" x14ac:dyDescent="0.3">
      <c r="A552" s="166" t="s">
        <v>752</v>
      </c>
      <c r="B552" s="99">
        <v>8247.01</v>
      </c>
      <c r="C552" s="99">
        <v>17697.3</v>
      </c>
      <c r="D552" s="99">
        <v>71532.850000000006</v>
      </c>
      <c r="E552" s="99">
        <v>63418.17</v>
      </c>
      <c r="F552" s="136">
        <v>129000</v>
      </c>
      <c r="G552" s="135">
        <v>0</v>
      </c>
      <c r="H552" s="182">
        <v>46331</v>
      </c>
      <c r="I552" s="182">
        <v>46387</v>
      </c>
      <c r="J552" s="166">
        <v>3.9</v>
      </c>
      <c r="K552" s="166">
        <v>3.1</v>
      </c>
      <c r="L552" s="167" t="s">
        <v>1207</v>
      </c>
      <c r="M552" s="168" t="s">
        <v>1204</v>
      </c>
      <c r="N552" s="169">
        <v>0.02</v>
      </c>
      <c r="O552" s="21">
        <f t="shared" si="288"/>
        <v>0.79999999999999982</v>
      </c>
      <c r="P552" s="21" t="str">
        <f t="shared" si="289"/>
        <v>N</v>
      </c>
      <c r="Q552" s="22">
        <f t="shared" si="290"/>
        <v>25944.309999999998</v>
      </c>
      <c r="R552" s="8" t="str">
        <f t="shared" si="291"/>
        <v>N</v>
      </c>
      <c r="S552" s="23">
        <f t="shared" si="292"/>
        <v>1.5999999999999996</v>
      </c>
      <c r="T552" s="24">
        <f t="shared" si="293"/>
        <v>50000</v>
      </c>
      <c r="U552" s="24">
        <f t="shared" si="294"/>
        <v>200000</v>
      </c>
      <c r="V552" s="24">
        <f t="shared" si="295"/>
        <v>257500</v>
      </c>
      <c r="W552" s="24">
        <f t="shared" si="296"/>
        <v>13231.598099999999</v>
      </c>
      <c r="X552" s="24">
        <f t="shared" si="297"/>
        <v>0</v>
      </c>
      <c r="Y552" s="24">
        <f t="shared" si="298"/>
        <v>13231.598099999999</v>
      </c>
      <c r="Z552" s="24">
        <f t="shared" si="299"/>
        <v>13231.598099999999</v>
      </c>
      <c r="AA552" s="25" t="str">
        <f t="shared" si="300"/>
        <v>N</v>
      </c>
      <c r="AB552" s="26">
        <f t="shared" si="301"/>
        <v>0.59999999999999964</v>
      </c>
      <c r="AC552" s="27">
        <f t="shared" si="302"/>
        <v>50000</v>
      </c>
      <c r="AD552" s="28">
        <f t="shared" si="303"/>
        <v>200000</v>
      </c>
      <c r="AE552" s="28">
        <f t="shared" si="304"/>
        <v>257500</v>
      </c>
      <c r="AF552" s="28">
        <f t="shared" si="305"/>
        <v>13496.230061999999</v>
      </c>
      <c r="AG552" s="28">
        <f t="shared" si="306"/>
        <v>0</v>
      </c>
      <c r="AH552" s="28">
        <f t="shared" si="307"/>
        <v>13496.230061999999</v>
      </c>
      <c r="AI552" s="28">
        <f t="shared" si="308"/>
        <v>13496.230061999999</v>
      </c>
      <c r="AJ552" s="29" t="str">
        <f t="shared" si="309"/>
        <v>N</v>
      </c>
      <c r="AK552" s="30">
        <f t="shared" si="310"/>
        <v>0</v>
      </c>
      <c r="AL552" s="31">
        <f t="shared" si="311"/>
        <v>50000</v>
      </c>
      <c r="AM552" s="31">
        <f t="shared" si="312"/>
        <v>200000</v>
      </c>
      <c r="AN552" s="31">
        <f t="shared" si="313"/>
        <v>257500</v>
      </c>
      <c r="AO552" s="31">
        <f t="shared" si="314"/>
        <v>0</v>
      </c>
      <c r="AP552" s="31">
        <f t="shared" si="315"/>
        <v>0</v>
      </c>
      <c r="AQ552" s="31">
        <f t="shared" si="316"/>
        <v>0</v>
      </c>
      <c r="AR552" s="31">
        <f t="shared" si="317"/>
        <v>0</v>
      </c>
      <c r="AS552" s="32">
        <f t="shared" si="318"/>
        <v>0</v>
      </c>
      <c r="AT552" s="33">
        <f t="shared" si="319"/>
        <v>50000</v>
      </c>
      <c r="AU552" s="33">
        <f t="shared" si="320"/>
        <v>200000</v>
      </c>
      <c r="AV552" s="33">
        <v>257500</v>
      </c>
      <c r="AW552" s="33">
        <f t="shared" si="321"/>
        <v>0</v>
      </c>
      <c r="AX552" s="33">
        <f t="shared" si="322"/>
        <v>0</v>
      </c>
      <c r="AY552" s="34">
        <f t="shared" si="323"/>
        <v>26727.828161999998</v>
      </c>
    </row>
    <row r="553" spans="1:51" ht="15.75" customHeight="1" x14ac:dyDescent="0.3">
      <c r="A553" s="166" t="s">
        <v>753</v>
      </c>
      <c r="B553" s="99">
        <v>9726.7199999999993</v>
      </c>
      <c r="C553" s="99">
        <v>7806.86</v>
      </c>
      <c r="D553" s="99">
        <v>37035.620000000003</v>
      </c>
      <c r="E553" s="99">
        <v>35321.03</v>
      </c>
      <c r="F553" s="136">
        <v>77000</v>
      </c>
      <c r="G553" s="135">
        <v>0</v>
      </c>
      <c r="H553" s="182">
        <v>46325</v>
      </c>
      <c r="I553" s="182">
        <v>46396</v>
      </c>
      <c r="J553" s="166">
        <v>3.7</v>
      </c>
      <c r="K553" s="166">
        <v>1.3</v>
      </c>
      <c r="L553" s="167" t="s">
        <v>1206</v>
      </c>
      <c r="M553" s="168" t="s">
        <v>1205</v>
      </c>
      <c r="N553" s="169">
        <v>0.04</v>
      </c>
      <c r="O553" s="21">
        <f t="shared" si="288"/>
        <v>2.4000000000000004</v>
      </c>
      <c r="P553" s="21" t="str">
        <f t="shared" si="289"/>
        <v>N</v>
      </c>
      <c r="Q553" s="22">
        <f t="shared" si="290"/>
        <v>17533.579999999998</v>
      </c>
      <c r="R553" s="8" t="str">
        <f t="shared" si="291"/>
        <v>N</v>
      </c>
      <c r="S553" s="23">
        <f t="shared" si="292"/>
        <v>2.4000000000000004</v>
      </c>
      <c r="T553" s="24">
        <f t="shared" si="293"/>
        <v>20500</v>
      </c>
      <c r="U553" s="24">
        <f t="shared" si="294"/>
        <v>100000</v>
      </c>
      <c r="V553" s="24">
        <f t="shared" si="295"/>
        <v>257500</v>
      </c>
      <c r="W553" s="24">
        <f t="shared" si="296"/>
        <v>18234.923199999997</v>
      </c>
      <c r="X553" s="24">
        <f t="shared" si="297"/>
        <v>0</v>
      </c>
      <c r="Y553" s="24">
        <f t="shared" si="298"/>
        <v>18234.923199999997</v>
      </c>
      <c r="Z553" s="24">
        <f t="shared" si="299"/>
        <v>0</v>
      </c>
      <c r="AA553" s="25" t="str">
        <f t="shared" si="300"/>
        <v>N</v>
      </c>
      <c r="AB553" s="26">
        <f t="shared" si="301"/>
        <v>1.4000000000000004</v>
      </c>
      <c r="AC553" s="27">
        <f t="shared" si="302"/>
        <v>20500</v>
      </c>
      <c r="AD553" s="28">
        <f t="shared" si="303"/>
        <v>100000</v>
      </c>
      <c r="AE553" s="28">
        <f t="shared" si="304"/>
        <v>257500</v>
      </c>
      <c r="AF553" s="28">
        <f t="shared" si="305"/>
        <v>18964.320127999999</v>
      </c>
      <c r="AG553" s="28">
        <f t="shared" si="306"/>
        <v>0</v>
      </c>
      <c r="AH553" s="28">
        <f t="shared" si="307"/>
        <v>18964.320127999999</v>
      </c>
      <c r="AI553" s="28">
        <f t="shared" si="308"/>
        <v>0</v>
      </c>
      <c r="AJ553" s="29" t="str">
        <f t="shared" si="309"/>
        <v>N</v>
      </c>
      <c r="AK553" s="30">
        <f t="shared" si="310"/>
        <v>0.40000000000000036</v>
      </c>
      <c r="AL553" s="31">
        <f t="shared" si="311"/>
        <v>20500</v>
      </c>
      <c r="AM553" s="31">
        <f t="shared" si="312"/>
        <v>100000</v>
      </c>
      <c r="AN553" s="31">
        <f t="shared" si="313"/>
        <v>257500</v>
      </c>
      <c r="AO553" s="31">
        <f t="shared" si="314"/>
        <v>19722.892933120002</v>
      </c>
      <c r="AP553" s="31">
        <f t="shared" si="315"/>
        <v>0</v>
      </c>
      <c r="AQ553" s="31">
        <f t="shared" si="316"/>
        <v>19722.892933120002</v>
      </c>
      <c r="AR553" s="31">
        <f t="shared" si="317"/>
        <v>0</v>
      </c>
      <c r="AS553" s="32">
        <f t="shared" si="318"/>
        <v>0</v>
      </c>
      <c r="AT553" s="33">
        <f t="shared" si="319"/>
        <v>20500</v>
      </c>
      <c r="AU553" s="33">
        <f t="shared" si="320"/>
        <v>100000</v>
      </c>
      <c r="AV553" s="33">
        <v>257500</v>
      </c>
      <c r="AW553" s="33">
        <f t="shared" si="321"/>
        <v>0</v>
      </c>
      <c r="AX553" s="33">
        <f t="shared" si="322"/>
        <v>0</v>
      </c>
      <c r="AY553" s="34">
        <f t="shared" si="323"/>
        <v>0</v>
      </c>
    </row>
    <row r="554" spans="1:51" ht="15.75" customHeight="1" x14ac:dyDescent="0.3">
      <c r="A554" s="166" t="s">
        <v>754</v>
      </c>
      <c r="B554" s="99">
        <v>16527.14</v>
      </c>
      <c r="C554" s="99">
        <v>18167.47</v>
      </c>
      <c r="D554" s="99">
        <v>93438.46</v>
      </c>
      <c r="E554" s="99">
        <v>91488.45</v>
      </c>
      <c r="F554" s="136">
        <v>150000</v>
      </c>
      <c r="G554" s="135">
        <v>12500</v>
      </c>
      <c r="H554" s="182">
        <v>46232</v>
      </c>
      <c r="I554" s="182">
        <v>46307</v>
      </c>
      <c r="J554" s="166">
        <v>2.5</v>
      </c>
      <c r="K554" s="166">
        <v>0.8</v>
      </c>
      <c r="L554" s="167" t="s">
        <v>1206</v>
      </c>
      <c r="M554" s="168" t="s">
        <v>1205</v>
      </c>
      <c r="N554" s="169">
        <v>0.05</v>
      </c>
      <c r="O554" s="21">
        <f t="shared" si="288"/>
        <v>1.7</v>
      </c>
      <c r="P554" s="21" t="str">
        <f t="shared" si="289"/>
        <v>N</v>
      </c>
      <c r="Q554" s="22">
        <f t="shared" si="290"/>
        <v>34694.61</v>
      </c>
      <c r="R554" s="8" t="str">
        <f t="shared" si="291"/>
        <v>N</v>
      </c>
      <c r="S554" s="23">
        <f t="shared" si="292"/>
        <v>1.7</v>
      </c>
      <c r="T554" s="24">
        <f t="shared" si="293"/>
        <v>20500</v>
      </c>
      <c r="U554" s="24">
        <f t="shared" si="294"/>
        <v>100000</v>
      </c>
      <c r="V554" s="24">
        <f t="shared" si="295"/>
        <v>257500</v>
      </c>
      <c r="W554" s="24">
        <f t="shared" si="296"/>
        <v>6561.5399999999936</v>
      </c>
      <c r="X554" s="24">
        <f t="shared" si="297"/>
        <v>0</v>
      </c>
      <c r="Y554" s="24">
        <f t="shared" si="298"/>
        <v>6561.5399999999936</v>
      </c>
      <c r="Z554" s="24">
        <f t="shared" si="299"/>
        <v>29867.800500000012</v>
      </c>
      <c r="AA554" s="25" t="str">
        <f t="shared" si="300"/>
        <v>N</v>
      </c>
      <c r="AB554" s="26">
        <f t="shared" si="301"/>
        <v>0.7</v>
      </c>
      <c r="AC554" s="27">
        <f t="shared" si="302"/>
        <v>20500</v>
      </c>
      <c r="AD554" s="28">
        <f t="shared" si="303"/>
        <v>100000</v>
      </c>
      <c r="AE554" s="28">
        <f t="shared" si="304"/>
        <v>257500</v>
      </c>
      <c r="AF554" s="28">
        <f t="shared" si="305"/>
        <v>0</v>
      </c>
      <c r="AG554" s="28">
        <f t="shared" si="306"/>
        <v>0</v>
      </c>
      <c r="AH554" s="28">
        <f t="shared" si="307"/>
        <v>0</v>
      </c>
      <c r="AI554" s="28">
        <f t="shared" si="308"/>
        <v>38250.807525000011</v>
      </c>
      <c r="AJ554" s="29" t="str">
        <f t="shared" si="309"/>
        <v>N</v>
      </c>
      <c r="AK554" s="30">
        <f t="shared" si="310"/>
        <v>0</v>
      </c>
      <c r="AL554" s="31">
        <f t="shared" si="311"/>
        <v>20500</v>
      </c>
      <c r="AM554" s="31">
        <f t="shared" si="312"/>
        <v>100000</v>
      </c>
      <c r="AN554" s="31">
        <f t="shared" si="313"/>
        <v>257500</v>
      </c>
      <c r="AO554" s="31">
        <f t="shared" si="314"/>
        <v>0</v>
      </c>
      <c r="AP554" s="31">
        <f t="shared" si="315"/>
        <v>0</v>
      </c>
      <c r="AQ554" s="31">
        <f t="shared" si="316"/>
        <v>0</v>
      </c>
      <c r="AR554" s="31">
        <f t="shared" si="317"/>
        <v>0</v>
      </c>
      <c r="AS554" s="32">
        <f t="shared" si="318"/>
        <v>0</v>
      </c>
      <c r="AT554" s="33">
        <f t="shared" si="319"/>
        <v>20500</v>
      </c>
      <c r="AU554" s="33">
        <f t="shared" si="320"/>
        <v>100000</v>
      </c>
      <c r="AV554" s="33">
        <v>257500</v>
      </c>
      <c r="AW554" s="33">
        <f t="shared" si="321"/>
        <v>0</v>
      </c>
      <c r="AX554" s="33">
        <f t="shared" si="322"/>
        <v>0</v>
      </c>
      <c r="AY554" s="34">
        <f t="shared" si="323"/>
        <v>68118.608025000023</v>
      </c>
    </row>
    <row r="555" spans="1:51" ht="15.75" customHeight="1" x14ac:dyDescent="0.3">
      <c r="A555" s="166" t="s">
        <v>755</v>
      </c>
      <c r="B555" s="99">
        <v>9627.5</v>
      </c>
      <c r="C555" s="99">
        <v>19080</v>
      </c>
      <c r="D555" s="99">
        <v>65062.89</v>
      </c>
      <c r="E555" s="99">
        <v>63844.22</v>
      </c>
      <c r="F555" s="136">
        <v>66000</v>
      </c>
      <c r="G555" s="135">
        <v>12500</v>
      </c>
      <c r="H555" s="182">
        <v>46514</v>
      </c>
      <c r="I555" s="182">
        <v>46579</v>
      </c>
      <c r="J555" s="166">
        <v>4.9000000000000004</v>
      </c>
      <c r="K555" s="166">
        <v>1</v>
      </c>
      <c r="L555" s="167" t="s">
        <v>1206</v>
      </c>
      <c r="M555" s="168" t="s">
        <v>1205</v>
      </c>
      <c r="N555" s="169">
        <v>5.1999999999999998E-2</v>
      </c>
      <c r="O555" s="21">
        <f t="shared" si="288"/>
        <v>3.9000000000000004</v>
      </c>
      <c r="P555" s="21" t="str">
        <f t="shared" si="289"/>
        <v>N</v>
      </c>
      <c r="Q555" s="22">
        <f t="shared" si="290"/>
        <v>28707.5</v>
      </c>
      <c r="R555" s="8" t="str">
        <f t="shared" si="291"/>
        <v>N</v>
      </c>
      <c r="S555" s="23">
        <f t="shared" si="292"/>
        <v>3.9000000000000004</v>
      </c>
      <c r="T555" s="24">
        <f t="shared" si="293"/>
        <v>20500</v>
      </c>
      <c r="U555" s="24">
        <f t="shared" si="294"/>
        <v>100000</v>
      </c>
      <c r="V555" s="24">
        <f t="shared" si="295"/>
        <v>257500</v>
      </c>
      <c r="W555" s="24">
        <f t="shared" si="296"/>
        <v>20500</v>
      </c>
      <c r="X555" s="24">
        <f t="shared" si="297"/>
        <v>0</v>
      </c>
      <c r="Y555" s="24">
        <f t="shared" si="298"/>
        <v>20500</v>
      </c>
      <c r="Z555" s="24">
        <f t="shared" si="299"/>
        <v>9700.2900000000009</v>
      </c>
      <c r="AA555" s="25" t="str">
        <f t="shared" si="300"/>
        <v>N</v>
      </c>
      <c r="AB555" s="26">
        <f t="shared" si="301"/>
        <v>2.9000000000000004</v>
      </c>
      <c r="AC555" s="27">
        <f t="shared" si="302"/>
        <v>20500</v>
      </c>
      <c r="AD555" s="28">
        <f t="shared" si="303"/>
        <v>100000</v>
      </c>
      <c r="AE555" s="28">
        <f t="shared" si="304"/>
        <v>257500</v>
      </c>
      <c r="AF555" s="28">
        <f t="shared" si="305"/>
        <v>14437.11</v>
      </c>
      <c r="AG555" s="28">
        <f t="shared" si="306"/>
        <v>0</v>
      </c>
      <c r="AH555" s="28">
        <f t="shared" si="307"/>
        <v>14437.11</v>
      </c>
      <c r="AI555" s="28">
        <f t="shared" si="308"/>
        <v>17333.595080000003</v>
      </c>
      <c r="AJ555" s="29" t="str">
        <f t="shared" si="309"/>
        <v>N</v>
      </c>
      <c r="AK555" s="30">
        <f t="shared" si="310"/>
        <v>1.9000000000000004</v>
      </c>
      <c r="AL555" s="31">
        <f t="shared" si="311"/>
        <v>20500</v>
      </c>
      <c r="AM555" s="31">
        <f t="shared" si="312"/>
        <v>100000</v>
      </c>
      <c r="AN555" s="31">
        <f t="shared" si="313"/>
        <v>257500</v>
      </c>
      <c r="AO555" s="31">
        <f t="shared" si="314"/>
        <v>8622.7998095000003</v>
      </c>
      <c r="AP555" s="31">
        <f t="shared" si="315"/>
        <v>0</v>
      </c>
      <c r="AQ555" s="31">
        <f t="shared" si="316"/>
        <v>8622.7998095000003</v>
      </c>
      <c r="AR555" s="31">
        <f t="shared" si="317"/>
        <v>24799.981934660005</v>
      </c>
      <c r="AS555" s="32">
        <f t="shared" si="318"/>
        <v>0.90000000000000036</v>
      </c>
      <c r="AT555" s="33">
        <f t="shared" si="319"/>
        <v>20500</v>
      </c>
      <c r="AU555" s="33">
        <f t="shared" si="320"/>
        <v>100000</v>
      </c>
      <c r="AV555" s="33">
        <v>257500</v>
      </c>
      <c r="AW555" s="33">
        <f t="shared" si="321"/>
        <v>0</v>
      </c>
      <c r="AX555" s="33">
        <f t="shared" si="322"/>
        <v>35160.766394856328</v>
      </c>
      <c r="AY555" s="34">
        <f t="shared" si="323"/>
        <v>86994.633409516333</v>
      </c>
    </row>
    <row r="556" spans="1:51" ht="15.75" customHeight="1" x14ac:dyDescent="0.3">
      <c r="A556" s="166" t="s">
        <v>756</v>
      </c>
      <c r="B556" s="99">
        <v>7244.72</v>
      </c>
      <c r="C556" s="99">
        <v>3325.35</v>
      </c>
      <c r="D556" s="99">
        <v>41562.65</v>
      </c>
      <c r="E556" s="99">
        <v>38149.870000000003</v>
      </c>
      <c r="F556" s="136">
        <v>90000</v>
      </c>
      <c r="G556" s="135">
        <v>0</v>
      </c>
      <c r="H556" s="182">
        <v>46410</v>
      </c>
      <c r="I556" s="182">
        <v>46427</v>
      </c>
      <c r="J556" s="166">
        <v>2.8</v>
      </c>
      <c r="K556" s="166">
        <v>1.2</v>
      </c>
      <c r="L556" s="167" t="s">
        <v>1206</v>
      </c>
      <c r="M556" s="168" t="s">
        <v>1205</v>
      </c>
      <c r="N556" s="169">
        <v>0.04</v>
      </c>
      <c r="O556" s="21">
        <f t="shared" si="288"/>
        <v>1.5999999999999999</v>
      </c>
      <c r="P556" s="21" t="str">
        <f t="shared" si="289"/>
        <v>N</v>
      </c>
      <c r="Q556" s="22">
        <f t="shared" si="290"/>
        <v>10570.07</v>
      </c>
      <c r="R556" s="8" t="str">
        <f t="shared" si="291"/>
        <v>N</v>
      </c>
      <c r="S556" s="23">
        <f t="shared" si="292"/>
        <v>1.5999999999999999</v>
      </c>
      <c r="T556" s="24">
        <f t="shared" si="293"/>
        <v>20500</v>
      </c>
      <c r="U556" s="24">
        <f t="shared" si="294"/>
        <v>100000</v>
      </c>
      <c r="V556" s="24">
        <f t="shared" si="295"/>
        <v>257500</v>
      </c>
      <c r="W556" s="24">
        <f t="shared" si="296"/>
        <v>10992.872799999999</v>
      </c>
      <c r="X556" s="24">
        <f t="shared" si="297"/>
        <v>0</v>
      </c>
      <c r="Y556" s="24">
        <f t="shared" si="298"/>
        <v>10992.872799999999</v>
      </c>
      <c r="Z556" s="24">
        <f t="shared" si="299"/>
        <v>0</v>
      </c>
      <c r="AA556" s="25" t="str">
        <f t="shared" si="300"/>
        <v>N</v>
      </c>
      <c r="AB556" s="26">
        <f t="shared" si="301"/>
        <v>0.59999999999999987</v>
      </c>
      <c r="AC556" s="27">
        <f t="shared" si="302"/>
        <v>20500</v>
      </c>
      <c r="AD556" s="28">
        <f t="shared" si="303"/>
        <v>100000</v>
      </c>
      <c r="AE556" s="28">
        <f t="shared" si="304"/>
        <v>257500</v>
      </c>
      <c r="AF556" s="28">
        <f t="shared" si="305"/>
        <v>11432.587711999999</v>
      </c>
      <c r="AG556" s="28">
        <f t="shared" si="306"/>
        <v>0</v>
      </c>
      <c r="AH556" s="28">
        <f t="shared" si="307"/>
        <v>11432.587711999999</v>
      </c>
      <c r="AI556" s="28">
        <f t="shared" si="308"/>
        <v>0</v>
      </c>
      <c r="AJ556" s="29" t="str">
        <f t="shared" si="309"/>
        <v>N</v>
      </c>
      <c r="AK556" s="30">
        <f t="shared" si="310"/>
        <v>0</v>
      </c>
      <c r="AL556" s="31">
        <f t="shared" si="311"/>
        <v>20500</v>
      </c>
      <c r="AM556" s="31">
        <f t="shared" si="312"/>
        <v>100000</v>
      </c>
      <c r="AN556" s="31">
        <f t="shared" si="313"/>
        <v>257500</v>
      </c>
      <c r="AO556" s="31">
        <f t="shared" si="314"/>
        <v>0</v>
      </c>
      <c r="AP556" s="31">
        <f t="shared" si="315"/>
        <v>0</v>
      </c>
      <c r="AQ556" s="31">
        <f t="shared" si="316"/>
        <v>0</v>
      </c>
      <c r="AR556" s="31">
        <f t="shared" si="317"/>
        <v>0</v>
      </c>
      <c r="AS556" s="32">
        <f t="shared" si="318"/>
        <v>0</v>
      </c>
      <c r="AT556" s="33">
        <f t="shared" si="319"/>
        <v>20500</v>
      </c>
      <c r="AU556" s="33">
        <f t="shared" si="320"/>
        <v>100000</v>
      </c>
      <c r="AV556" s="33">
        <v>257500</v>
      </c>
      <c r="AW556" s="33">
        <f t="shared" si="321"/>
        <v>0</v>
      </c>
      <c r="AX556" s="33">
        <f t="shared" si="322"/>
        <v>0</v>
      </c>
      <c r="AY556" s="34">
        <f t="shared" si="323"/>
        <v>0</v>
      </c>
    </row>
    <row r="557" spans="1:51" ht="15.75" customHeight="1" x14ac:dyDescent="0.3">
      <c r="A557" s="166" t="s">
        <v>757</v>
      </c>
      <c r="B557" s="99">
        <v>11578.14</v>
      </c>
      <c r="C557" s="99">
        <v>32664.73</v>
      </c>
      <c r="D557" s="99">
        <v>77148.100000000006</v>
      </c>
      <c r="E557" s="99">
        <v>76648.429999999993</v>
      </c>
      <c r="F557" s="136">
        <v>90000</v>
      </c>
      <c r="G557" s="135">
        <v>0</v>
      </c>
      <c r="H557" s="182">
        <v>46434</v>
      </c>
      <c r="I557" s="182">
        <v>46490</v>
      </c>
      <c r="J557" s="166">
        <v>4.2</v>
      </c>
      <c r="K557" s="166">
        <v>3.2</v>
      </c>
      <c r="L557" s="167" t="s">
        <v>1206</v>
      </c>
      <c r="M557" s="168" t="s">
        <v>1204</v>
      </c>
      <c r="N557" s="169">
        <v>1.6E-2</v>
      </c>
      <c r="O557" s="21">
        <f t="shared" si="288"/>
        <v>1</v>
      </c>
      <c r="P557" s="21" t="str">
        <f t="shared" si="289"/>
        <v>N</v>
      </c>
      <c r="Q557" s="22">
        <f t="shared" si="290"/>
        <v>44242.869999999995</v>
      </c>
      <c r="R557" s="8" t="str">
        <f t="shared" si="291"/>
        <v>N</v>
      </c>
      <c r="S557" s="23">
        <f t="shared" si="292"/>
        <v>2</v>
      </c>
      <c r="T557" s="24">
        <f t="shared" si="293"/>
        <v>20500</v>
      </c>
      <c r="U557" s="24">
        <f t="shared" si="294"/>
        <v>100000</v>
      </c>
      <c r="V557" s="24">
        <f t="shared" si="295"/>
        <v>257500</v>
      </c>
      <c r="W557" s="24">
        <f t="shared" si="296"/>
        <v>10250</v>
      </c>
      <c r="X557" s="24">
        <f t="shared" si="297"/>
        <v>0</v>
      </c>
      <c r="Y557" s="24">
        <f t="shared" si="298"/>
        <v>10250</v>
      </c>
      <c r="Z557" s="24">
        <f t="shared" si="299"/>
        <v>34700.755919999996</v>
      </c>
      <c r="AA557" s="25" t="str">
        <f t="shared" si="300"/>
        <v>N</v>
      </c>
      <c r="AB557" s="26">
        <f t="shared" si="301"/>
        <v>1</v>
      </c>
      <c r="AC557" s="27">
        <f t="shared" si="302"/>
        <v>20500</v>
      </c>
      <c r="AD557" s="28">
        <f t="shared" si="303"/>
        <v>100000</v>
      </c>
      <c r="AE557" s="28">
        <f t="shared" si="304"/>
        <v>257500</v>
      </c>
      <c r="AF557" s="28">
        <f t="shared" si="305"/>
        <v>6300.9499999999971</v>
      </c>
      <c r="AG557" s="28">
        <f t="shared" si="306"/>
        <v>0</v>
      </c>
      <c r="AH557" s="28">
        <f t="shared" si="307"/>
        <v>6300.9499999999971</v>
      </c>
      <c r="AI557" s="28">
        <f t="shared" si="308"/>
        <v>39369.018014720001</v>
      </c>
      <c r="AJ557" s="29" t="str">
        <f t="shared" si="309"/>
        <v>N</v>
      </c>
      <c r="AK557" s="30">
        <f t="shared" si="310"/>
        <v>0</v>
      </c>
      <c r="AL557" s="31">
        <f t="shared" si="311"/>
        <v>20500</v>
      </c>
      <c r="AM557" s="31">
        <f t="shared" si="312"/>
        <v>100000</v>
      </c>
      <c r="AN557" s="31">
        <f t="shared" si="313"/>
        <v>257500</v>
      </c>
      <c r="AO557" s="31">
        <f t="shared" si="314"/>
        <v>0</v>
      </c>
      <c r="AP557" s="31">
        <f t="shared" si="315"/>
        <v>0</v>
      </c>
      <c r="AQ557" s="31">
        <f t="shared" si="316"/>
        <v>0</v>
      </c>
      <c r="AR557" s="31">
        <f t="shared" si="317"/>
        <v>0</v>
      </c>
      <c r="AS557" s="32">
        <f t="shared" si="318"/>
        <v>0</v>
      </c>
      <c r="AT557" s="33">
        <f t="shared" si="319"/>
        <v>20500</v>
      </c>
      <c r="AU557" s="33">
        <f t="shared" si="320"/>
        <v>100000</v>
      </c>
      <c r="AV557" s="33">
        <v>257500</v>
      </c>
      <c r="AW557" s="33">
        <f t="shared" si="321"/>
        <v>0</v>
      </c>
      <c r="AX557" s="33">
        <f t="shared" si="322"/>
        <v>0</v>
      </c>
      <c r="AY557" s="34">
        <f t="shared" si="323"/>
        <v>74069.773934719997</v>
      </c>
    </row>
    <row r="558" spans="1:51" ht="15.75" customHeight="1" x14ac:dyDescent="0.3">
      <c r="A558" s="166" t="s">
        <v>758</v>
      </c>
      <c r="B558" s="99">
        <v>16218.43</v>
      </c>
      <c r="C558" s="99">
        <v>6393.74</v>
      </c>
      <c r="D558" s="99">
        <v>87562.49</v>
      </c>
      <c r="E558" s="99">
        <v>84624.13</v>
      </c>
      <c r="F558" s="136">
        <v>105000</v>
      </c>
      <c r="G558" s="135">
        <v>0</v>
      </c>
      <c r="H558" s="182">
        <v>46532</v>
      </c>
      <c r="I558" s="182">
        <v>46604</v>
      </c>
      <c r="J558" s="166">
        <v>3</v>
      </c>
      <c r="K558" s="166">
        <v>1.1000000000000001</v>
      </c>
      <c r="L558" s="167" t="s">
        <v>1206</v>
      </c>
      <c r="M558" s="168" t="s">
        <v>1204</v>
      </c>
      <c r="N558" s="169">
        <v>0.03</v>
      </c>
      <c r="O558" s="21">
        <f t="shared" si="288"/>
        <v>1.9</v>
      </c>
      <c r="P558" s="21" t="str">
        <f t="shared" si="289"/>
        <v>N</v>
      </c>
      <c r="Q558" s="22">
        <f t="shared" si="290"/>
        <v>22612.17</v>
      </c>
      <c r="R558" s="8" t="str">
        <f t="shared" si="291"/>
        <v>N</v>
      </c>
      <c r="S558" s="23">
        <f t="shared" si="292"/>
        <v>3.8</v>
      </c>
      <c r="T558" s="24">
        <f t="shared" si="293"/>
        <v>20500</v>
      </c>
      <c r="U558" s="24">
        <f t="shared" si="294"/>
        <v>100000</v>
      </c>
      <c r="V558" s="24">
        <f t="shared" si="295"/>
        <v>257500</v>
      </c>
      <c r="W558" s="24">
        <f t="shared" si="296"/>
        <v>6218.7549999999974</v>
      </c>
      <c r="X558" s="24">
        <f t="shared" si="297"/>
        <v>0</v>
      </c>
      <c r="Y558" s="24">
        <f t="shared" si="298"/>
        <v>6218.7549999999974</v>
      </c>
      <c r="Z558" s="24">
        <f t="shared" si="299"/>
        <v>17071.7801</v>
      </c>
      <c r="AA558" s="25" t="str">
        <f t="shared" si="300"/>
        <v>N</v>
      </c>
      <c r="AB558" s="26">
        <f t="shared" si="301"/>
        <v>2.8</v>
      </c>
      <c r="AC558" s="27">
        <f t="shared" si="302"/>
        <v>20500</v>
      </c>
      <c r="AD558" s="28">
        <f t="shared" si="303"/>
        <v>100000</v>
      </c>
      <c r="AE558" s="28">
        <f t="shared" si="304"/>
        <v>257500</v>
      </c>
      <c r="AF558" s="28">
        <f t="shared" si="305"/>
        <v>3109.3774999999987</v>
      </c>
      <c r="AG558" s="28">
        <f t="shared" si="306"/>
        <v>0</v>
      </c>
      <c r="AH558" s="28">
        <f t="shared" si="307"/>
        <v>3109.3774999999987</v>
      </c>
      <c r="AI558" s="28">
        <f t="shared" si="308"/>
        <v>20879.873652999999</v>
      </c>
      <c r="AJ558" s="29" t="str">
        <f t="shared" si="309"/>
        <v>N</v>
      </c>
      <c r="AK558" s="30">
        <f t="shared" si="310"/>
        <v>1.7999999999999998</v>
      </c>
      <c r="AL558" s="31">
        <f t="shared" si="311"/>
        <v>20500</v>
      </c>
      <c r="AM558" s="31">
        <f t="shared" si="312"/>
        <v>100000</v>
      </c>
      <c r="AN558" s="31">
        <f t="shared" si="313"/>
        <v>257500</v>
      </c>
      <c r="AO558" s="31">
        <f t="shared" si="314"/>
        <v>622.77749999999833</v>
      </c>
      <c r="AP558" s="31">
        <f t="shared" si="315"/>
        <v>0</v>
      </c>
      <c r="AQ558" s="31">
        <f t="shared" si="316"/>
        <v>622.77749999999833</v>
      </c>
      <c r="AR558" s="31">
        <f t="shared" si="317"/>
        <v>24086.151187590003</v>
      </c>
      <c r="AS558" s="32">
        <f t="shared" si="318"/>
        <v>0.79999999999999982</v>
      </c>
      <c r="AT558" s="33">
        <f t="shared" si="319"/>
        <v>20500</v>
      </c>
      <c r="AU558" s="33">
        <f t="shared" si="320"/>
        <v>100000</v>
      </c>
      <c r="AV558" s="33">
        <v>257500</v>
      </c>
      <c r="AW558" s="33">
        <f t="shared" si="321"/>
        <v>1243.3000000000002</v>
      </c>
      <c r="AX558" s="33">
        <f t="shared" si="322"/>
        <v>24206.896548217701</v>
      </c>
      <c r="AY558" s="34">
        <f t="shared" si="323"/>
        <v>86244.70148880771</v>
      </c>
    </row>
    <row r="559" spans="1:51" ht="15.75" customHeight="1" x14ac:dyDescent="0.3">
      <c r="A559" s="166" t="s">
        <v>759</v>
      </c>
      <c r="B559" s="99">
        <v>10481.700000000001</v>
      </c>
      <c r="C559" s="99">
        <v>2586.9899999999998</v>
      </c>
      <c r="D559" s="99">
        <v>46802.42</v>
      </c>
      <c r="E559" s="99">
        <v>42108.21</v>
      </c>
      <c r="F559" s="136">
        <v>90000</v>
      </c>
      <c r="G559" s="135">
        <v>0</v>
      </c>
      <c r="H559" s="182">
        <v>46376</v>
      </c>
      <c r="I559" s="182">
        <v>46400</v>
      </c>
      <c r="J559" s="166">
        <v>2.6</v>
      </c>
      <c r="K559" s="166">
        <v>1.7</v>
      </c>
      <c r="L559" s="167" t="s">
        <v>1206</v>
      </c>
      <c r="M559" s="168" t="s">
        <v>1203</v>
      </c>
      <c r="N559" s="169">
        <v>3.3000000000000002E-2</v>
      </c>
      <c r="O559" s="21">
        <f t="shared" si="288"/>
        <v>0.90000000000000013</v>
      </c>
      <c r="P559" s="21" t="str">
        <f t="shared" si="289"/>
        <v>N</v>
      </c>
      <c r="Q559" s="22">
        <f t="shared" si="290"/>
        <v>13068.69</v>
      </c>
      <c r="R559" s="8" t="str">
        <f t="shared" si="291"/>
        <v>N</v>
      </c>
      <c r="S559" s="23">
        <f t="shared" si="292"/>
        <v>1.2000000000000002</v>
      </c>
      <c r="T559" s="24">
        <f t="shared" si="293"/>
        <v>20500</v>
      </c>
      <c r="U559" s="24">
        <f t="shared" si="294"/>
        <v>100000</v>
      </c>
      <c r="V559" s="24">
        <f t="shared" si="295"/>
        <v>257500</v>
      </c>
      <c r="W559" s="24">
        <f t="shared" si="296"/>
        <v>10124.9675775</v>
      </c>
      <c r="X559" s="24">
        <f t="shared" si="297"/>
        <v>0</v>
      </c>
      <c r="Y559" s="24">
        <f t="shared" si="298"/>
        <v>10124.9675775</v>
      </c>
      <c r="Z559" s="24">
        <f t="shared" si="299"/>
        <v>3374.9891924999993</v>
      </c>
      <c r="AA559" s="25" t="str">
        <f t="shared" si="300"/>
        <v>N</v>
      </c>
      <c r="AB559" s="26">
        <f t="shared" si="301"/>
        <v>0.20000000000000018</v>
      </c>
      <c r="AC559" s="27">
        <f t="shared" si="302"/>
        <v>20500</v>
      </c>
      <c r="AD559" s="28">
        <f t="shared" si="303"/>
        <v>100000</v>
      </c>
      <c r="AE559" s="28">
        <f t="shared" si="304"/>
        <v>257500</v>
      </c>
      <c r="AF559" s="28">
        <f t="shared" si="305"/>
        <v>10459.091507557499</v>
      </c>
      <c r="AG559" s="28">
        <f t="shared" si="306"/>
        <v>0</v>
      </c>
      <c r="AH559" s="28">
        <f t="shared" si="307"/>
        <v>10459.091507557499</v>
      </c>
      <c r="AI559" s="28">
        <f t="shared" si="308"/>
        <v>3486.3638358524986</v>
      </c>
      <c r="AJ559" s="29" t="str">
        <f t="shared" si="309"/>
        <v>N</v>
      </c>
      <c r="AK559" s="30">
        <f t="shared" si="310"/>
        <v>0</v>
      </c>
      <c r="AL559" s="31">
        <f t="shared" si="311"/>
        <v>20500</v>
      </c>
      <c r="AM559" s="31">
        <f t="shared" si="312"/>
        <v>100000</v>
      </c>
      <c r="AN559" s="31">
        <f t="shared" si="313"/>
        <v>257500</v>
      </c>
      <c r="AO559" s="31">
        <f t="shared" si="314"/>
        <v>0</v>
      </c>
      <c r="AP559" s="31">
        <f t="shared" si="315"/>
        <v>0</v>
      </c>
      <c r="AQ559" s="31">
        <f t="shared" si="316"/>
        <v>0</v>
      </c>
      <c r="AR559" s="31">
        <f t="shared" si="317"/>
        <v>0</v>
      </c>
      <c r="AS559" s="32">
        <f t="shared" si="318"/>
        <v>0</v>
      </c>
      <c r="AT559" s="33">
        <f t="shared" si="319"/>
        <v>20500</v>
      </c>
      <c r="AU559" s="33">
        <f t="shared" si="320"/>
        <v>100000</v>
      </c>
      <c r="AV559" s="33">
        <v>257500</v>
      </c>
      <c r="AW559" s="33">
        <f t="shared" si="321"/>
        <v>0</v>
      </c>
      <c r="AX559" s="33">
        <f t="shared" si="322"/>
        <v>0</v>
      </c>
      <c r="AY559" s="34">
        <f t="shared" si="323"/>
        <v>6861.3530283524979</v>
      </c>
    </row>
    <row r="560" spans="1:51" ht="15.75" customHeight="1" x14ac:dyDescent="0.3">
      <c r="A560" s="166" t="s">
        <v>760</v>
      </c>
      <c r="B560" s="99">
        <v>19371.25</v>
      </c>
      <c r="C560" s="99">
        <v>24183.3</v>
      </c>
      <c r="D560" s="99">
        <v>106906.53</v>
      </c>
      <c r="E560" s="99">
        <v>91925</v>
      </c>
      <c r="F560" s="136">
        <v>206000</v>
      </c>
      <c r="G560" s="135">
        <v>0</v>
      </c>
      <c r="H560" s="182">
        <v>46510</v>
      </c>
      <c r="I560" s="182">
        <v>46593</v>
      </c>
      <c r="J560" s="166">
        <v>2.1</v>
      </c>
      <c r="K560" s="166">
        <v>0.4</v>
      </c>
      <c r="L560" s="167" t="s">
        <v>1206</v>
      </c>
      <c r="M560" s="168" t="s">
        <v>1204</v>
      </c>
      <c r="N560" s="169">
        <v>5.0000000000000001E-3</v>
      </c>
      <c r="O560" s="21">
        <f t="shared" si="288"/>
        <v>1.7000000000000002</v>
      </c>
      <c r="P560" s="21" t="str">
        <f t="shared" si="289"/>
        <v>N</v>
      </c>
      <c r="Q560" s="22">
        <f t="shared" si="290"/>
        <v>43554.55</v>
      </c>
      <c r="R560" s="8" t="str">
        <f t="shared" si="291"/>
        <v>N</v>
      </c>
      <c r="S560" s="23">
        <f t="shared" si="292"/>
        <v>3.4000000000000004</v>
      </c>
      <c r="T560" s="24">
        <f t="shared" si="293"/>
        <v>20500</v>
      </c>
      <c r="U560" s="24">
        <f t="shared" si="294"/>
        <v>100000</v>
      </c>
      <c r="V560" s="24">
        <f t="shared" si="295"/>
        <v>257500</v>
      </c>
      <c r="W560" s="24">
        <f t="shared" si="296"/>
        <v>0</v>
      </c>
      <c r="X560" s="24">
        <f t="shared" si="297"/>
        <v>0</v>
      </c>
      <c r="Y560" s="24">
        <f t="shared" si="298"/>
        <v>0</v>
      </c>
      <c r="Z560" s="24">
        <f t="shared" si="299"/>
        <v>43772.322749999999</v>
      </c>
      <c r="AA560" s="25" t="str">
        <f t="shared" si="300"/>
        <v>N</v>
      </c>
      <c r="AB560" s="26">
        <f t="shared" si="301"/>
        <v>2.4000000000000004</v>
      </c>
      <c r="AC560" s="27">
        <f t="shared" si="302"/>
        <v>20500</v>
      </c>
      <c r="AD560" s="28">
        <f t="shared" si="303"/>
        <v>100000</v>
      </c>
      <c r="AE560" s="28">
        <f t="shared" si="304"/>
        <v>257500</v>
      </c>
      <c r="AF560" s="28">
        <f t="shared" si="305"/>
        <v>0</v>
      </c>
      <c r="AG560" s="28">
        <f t="shared" si="306"/>
        <v>0</v>
      </c>
      <c r="AH560" s="28">
        <f t="shared" si="307"/>
        <v>0</v>
      </c>
      <c r="AI560" s="28">
        <f t="shared" si="308"/>
        <v>43991.184363749991</v>
      </c>
      <c r="AJ560" s="29" t="str">
        <f t="shared" si="309"/>
        <v>N</v>
      </c>
      <c r="AK560" s="30">
        <f t="shared" si="310"/>
        <v>1.4000000000000004</v>
      </c>
      <c r="AL560" s="31">
        <f t="shared" si="311"/>
        <v>20500</v>
      </c>
      <c r="AM560" s="31">
        <f t="shared" si="312"/>
        <v>100000</v>
      </c>
      <c r="AN560" s="31">
        <f t="shared" si="313"/>
        <v>257500</v>
      </c>
      <c r="AO560" s="31">
        <f t="shared" si="314"/>
        <v>0</v>
      </c>
      <c r="AP560" s="31">
        <f t="shared" si="315"/>
        <v>0</v>
      </c>
      <c r="AQ560" s="31">
        <f t="shared" si="316"/>
        <v>0</v>
      </c>
      <c r="AR560" s="31">
        <f t="shared" si="317"/>
        <v>44211.140285568734</v>
      </c>
      <c r="AS560" s="32">
        <f t="shared" si="318"/>
        <v>0.40000000000000036</v>
      </c>
      <c r="AT560" s="33">
        <f t="shared" si="319"/>
        <v>20500</v>
      </c>
      <c r="AU560" s="33">
        <f t="shared" si="320"/>
        <v>100000</v>
      </c>
      <c r="AV560" s="33">
        <v>257500</v>
      </c>
      <c r="AW560" s="33">
        <f t="shared" si="321"/>
        <v>0</v>
      </c>
      <c r="AX560" s="33">
        <f t="shared" si="322"/>
        <v>44432.195986996572</v>
      </c>
      <c r="AY560" s="34">
        <f t="shared" si="323"/>
        <v>176406.8433863153</v>
      </c>
    </row>
    <row r="561" spans="1:51" ht="15.75" customHeight="1" x14ac:dyDescent="0.3">
      <c r="A561" s="166" t="s">
        <v>761</v>
      </c>
      <c r="B561" s="99">
        <v>19308.04</v>
      </c>
      <c r="C561" s="99">
        <v>27677.65</v>
      </c>
      <c r="D561" s="99">
        <v>80754.19</v>
      </c>
      <c r="E561" s="99">
        <v>76536.800000000003</v>
      </c>
      <c r="F561" s="136">
        <v>49000</v>
      </c>
      <c r="G561" s="135">
        <v>0</v>
      </c>
      <c r="H561" s="182">
        <v>46559</v>
      </c>
      <c r="I561" s="182">
        <v>46573</v>
      </c>
      <c r="J561" s="166">
        <v>3.9</v>
      </c>
      <c r="K561" s="166">
        <v>1.7</v>
      </c>
      <c r="L561" s="167" t="s">
        <v>1206</v>
      </c>
      <c r="M561" s="168" t="s">
        <v>1203</v>
      </c>
      <c r="N561" s="169">
        <v>2E-3</v>
      </c>
      <c r="O561" s="21">
        <f t="shared" si="288"/>
        <v>2.2000000000000002</v>
      </c>
      <c r="P561" s="21" t="str">
        <f t="shared" si="289"/>
        <v>N</v>
      </c>
      <c r="Q561" s="22">
        <f t="shared" si="290"/>
        <v>46985.69</v>
      </c>
      <c r="R561" s="8" t="str">
        <f t="shared" si="291"/>
        <v>N</v>
      </c>
      <c r="S561" s="23">
        <f t="shared" si="292"/>
        <v>2.9333333333333336</v>
      </c>
      <c r="T561" s="24">
        <f t="shared" si="293"/>
        <v>20500</v>
      </c>
      <c r="U561" s="24">
        <f t="shared" si="294"/>
        <v>100000</v>
      </c>
      <c r="V561" s="24">
        <f t="shared" si="295"/>
        <v>257500</v>
      </c>
      <c r="W561" s="24">
        <f t="shared" si="296"/>
        <v>14434.357499999998</v>
      </c>
      <c r="X561" s="24">
        <f t="shared" si="297"/>
        <v>0</v>
      </c>
      <c r="Y561" s="24">
        <f t="shared" si="298"/>
        <v>14434.357499999998</v>
      </c>
      <c r="Z561" s="24">
        <f t="shared" si="299"/>
        <v>32645.303880000007</v>
      </c>
      <c r="AA561" s="25" t="str">
        <f t="shared" si="300"/>
        <v>N</v>
      </c>
      <c r="AB561" s="26">
        <f t="shared" si="301"/>
        <v>1.9333333333333336</v>
      </c>
      <c r="AC561" s="27">
        <f t="shared" si="302"/>
        <v>20500</v>
      </c>
      <c r="AD561" s="28">
        <f t="shared" si="303"/>
        <v>100000</v>
      </c>
      <c r="AE561" s="28">
        <f t="shared" si="304"/>
        <v>257500</v>
      </c>
      <c r="AF561" s="28">
        <f t="shared" si="305"/>
        <v>3608.5893749999996</v>
      </c>
      <c r="AG561" s="28">
        <f t="shared" si="306"/>
        <v>0</v>
      </c>
      <c r="AH561" s="28">
        <f t="shared" si="307"/>
        <v>3608.5893749999996</v>
      </c>
      <c r="AI561" s="28">
        <f t="shared" si="308"/>
        <v>43565.231327760004</v>
      </c>
      <c r="AJ561" s="29" t="str">
        <f t="shared" si="309"/>
        <v>N</v>
      </c>
      <c r="AK561" s="30">
        <f t="shared" si="310"/>
        <v>0.93333333333333357</v>
      </c>
      <c r="AL561" s="31">
        <f t="shared" si="311"/>
        <v>20500</v>
      </c>
      <c r="AM561" s="31">
        <f t="shared" si="312"/>
        <v>100000</v>
      </c>
      <c r="AN561" s="31">
        <f t="shared" si="313"/>
        <v>257500</v>
      </c>
      <c r="AO561" s="31">
        <f t="shared" si="314"/>
        <v>0</v>
      </c>
      <c r="AP561" s="31">
        <f t="shared" si="315"/>
        <v>0</v>
      </c>
      <c r="AQ561" s="31">
        <f t="shared" si="316"/>
        <v>0</v>
      </c>
      <c r="AR561" s="31">
        <f t="shared" si="317"/>
        <v>47268.168344165526</v>
      </c>
      <c r="AS561" s="32">
        <f t="shared" si="318"/>
        <v>0</v>
      </c>
      <c r="AT561" s="33">
        <f t="shared" si="319"/>
        <v>20500</v>
      </c>
      <c r="AU561" s="33">
        <f t="shared" si="320"/>
        <v>100000</v>
      </c>
      <c r="AV561" s="33">
        <v>257500</v>
      </c>
      <c r="AW561" s="33">
        <f t="shared" si="321"/>
        <v>0</v>
      </c>
      <c r="AX561" s="33">
        <f t="shared" si="322"/>
        <v>0</v>
      </c>
      <c r="AY561" s="34">
        <f t="shared" si="323"/>
        <v>123478.70355192554</v>
      </c>
    </row>
    <row r="562" spans="1:51" ht="15.75" customHeight="1" x14ac:dyDescent="0.3">
      <c r="A562" s="166" t="s">
        <v>762</v>
      </c>
      <c r="B562" s="99">
        <v>10001.700000000001</v>
      </c>
      <c r="C562" s="99">
        <v>2595.9899999999998</v>
      </c>
      <c r="D562" s="99">
        <v>46980.51</v>
      </c>
      <c r="E562" s="99">
        <v>41795.379999999997</v>
      </c>
      <c r="F562" s="136">
        <v>112000</v>
      </c>
      <c r="G562" s="135">
        <v>0</v>
      </c>
      <c r="H562" s="182">
        <v>46440</v>
      </c>
      <c r="I562" s="182">
        <v>46522</v>
      </c>
      <c r="J562" s="166">
        <v>3</v>
      </c>
      <c r="K562" s="166">
        <v>3</v>
      </c>
      <c r="L562" s="167" t="s">
        <v>1206</v>
      </c>
      <c r="M562" s="168" t="s">
        <v>1205</v>
      </c>
      <c r="N562" s="169">
        <v>0</v>
      </c>
      <c r="O562" s="21">
        <f t="shared" si="288"/>
        <v>0</v>
      </c>
      <c r="P562" s="21" t="str">
        <f t="shared" si="289"/>
        <v>N</v>
      </c>
      <c r="Q562" s="22">
        <f t="shared" si="290"/>
        <v>12597.69</v>
      </c>
      <c r="R562" s="8" t="str">
        <f t="shared" si="291"/>
        <v>N</v>
      </c>
      <c r="S562" s="23">
        <f t="shared" si="292"/>
        <v>0</v>
      </c>
      <c r="T562" s="24">
        <f t="shared" si="293"/>
        <v>20500</v>
      </c>
      <c r="U562" s="24">
        <f t="shared" si="294"/>
        <v>100000</v>
      </c>
      <c r="V562" s="24">
        <f t="shared" si="295"/>
        <v>257500</v>
      </c>
      <c r="W562" s="24">
        <f t="shared" si="296"/>
        <v>0</v>
      </c>
      <c r="X562" s="24">
        <f t="shared" si="297"/>
        <v>0</v>
      </c>
      <c r="Y562" s="24">
        <f t="shared" si="298"/>
        <v>0</v>
      </c>
      <c r="Z562" s="24">
        <f t="shared" si="299"/>
        <v>0</v>
      </c>
      <c r="AA562" s="25" t="str">
        <f t="shared" si="300"/>
        <v>N</v>
      </c>
      <c r="AB562" s="26">
        <f t="shared" si="301"/>
        <v>0</v>
      </c>
      <c r="AC562" s="27">
        <f t="shared" si="302"/>
        <v>20500</v>
      </c>
      <c r="AD562" s="28">
        <f t="shared" si="303"/>
        <v>100000</v>
      </c>
      <c r="AE562" s="28">
        <f t="shared" si="304"/>
        <v>257500</v>
      </c>
      <c r="AF562" s="28">
        <f t="shared" si="305"/>
        <v>0</v>
      </c>
      <c r="AG562" s="28">
        <f t="shared" si="306"/>
        <v>0</v>
      </c>
      <c r="AH562" s="28">
        <f t="shared" si="307"/>
        <v>0</v>
      </c>
      <c r="AI562" s="28">
        <f t="shared" si="308"/>
        <v>0</v>
      </c>
      <c r="AJ562" s="29" t="str">
        <f t="shared" si="309"/>
        <v>N</v>
      </c>
      <c r="AK562" s="30">
        <f t="shared" si="310"/>
        <v>0</v>
      </c>
      <c r="AL562" s="31">
        <f t="shared" si="311"/>
        <v>20500</v>
      </c>
      <c r="AM562" s="31">
        <f t="shared" si="312"/>
        <v>100000</v>
      </c>
      <c r="AN562" s="31">
        <f t="shared" si="313"/>
        <v>257500</v>
      </c>
      <c r="AO562" s="31">
        <f t="shared" si="314"/>
        <v>0</v>
      </c>
      <c r="AP562" s="31">
        <f t="shared" si="315"/>
        <v>0</v>
      </c>
      <c r="AQ562" s="31">
        <f t="shared" si="316"/>
        <v>0</v>
      </c>
      <c r="AR562" s="31">
        <f t="shared" si="317"/>
        <v>0</v>
      </c>
      <c r="AS562" s="32">
        <f t="shared" si="318"/>
        <v>0</v>
      </c>
      <c r="AT562" s="33">
        <f t="shared" si="319"/>
        <v>20500</v>
      </c>
      <c r="AU562" s="33">
        <f t="shared" si="320"/>
        <v>100000</v>
      </c>
      <c r="AV562" s="33">
        <v>257500</v>
      </c>
      <c r="AW562" s="33">
        <f t="shared" si="321"/>
        <v>0</v>
      </c>
      <c r="AX562" s="33">
        <f t="shared" si="322"/>
        <v>0</v>
      </c>
      <c r="AY562" s="34">
        <f t="shared" si="323"/>
        <v>0</v>
      </c>
    </row>
    <row r="563" spans="1:51" ht="15.75" customHeight="1" x14ac:dyDescent="0.3">
      <c r="A563" s="166" t="s">
        <v>763</v>
      </c>
      <c r="B563" s="99">
        <v>6868.24</v>
      </c>
      <c r="C563" s="99">
        <v>3263.5</v>
      </c>
      <c r="D563" s="99">
        <v>29941.360000000001</v>
      </c>
      <c r="E563" s="99">
        <v>17287.12</v>
      </c>
      <c r="F563" s="137">
        <v>51000</v>
      </c>
      <c r="G563" s="135">
        <v>0</v>
      </c>
      <c r="H563" s="182">
        <v>46379</v>
      </c>
      <c r="I563" s="182">
        <v>46429</v>
      </c>
      <c r="J563" s="166">
        <v>4.5</v>
      </c>
      <c r="K563" s="166">
        <v>2.8</v>
      </c>
      <c r="L563" s="167" t="s">
        <v>1206</v>
      </c>
      <c r="M563" s="168" t="s">
        <v>1203</v>
      </c>
      <c r="N563" s="169">
        <v>0.04</v>
      </c>
      <c r="O563" s="21">
        <f t="shared" si="288"/>
        <v>1.7000000000000002</v>
      </c>
      <c r="P563" s="21" t="str">
        <f t="shared" si="289"/>
        <v>N</v>
      </c>
      <c r="Q563" s="22">
        <f t="shared" si="290"/>
        <v>10131.74</v>
      </c>
      <c r="R563" s="8" t="str">
        <f t="shared" si="291"/>
        <v>N</v>
      </c>
      <c r="S563" s="23">
        <f t="shared" si="292"/>
        <v>2.2666666666666671</v>
      </c>
      <c r="T563" s="24">
        <f t="shared" si="293"/>
        <v>20500</v>
      </c>
      <c r="U563" s="24">
        <f t="shared" si="294"/>
        <v>100000</v>
      </c>
      <c r="V563" s="24">
        <f t="shared" si="295"/>
        <v>257500</v>
      </c>
      <c r="W563" s="24">
        <f t="shared" si="296"/>
        <v>7902.7572</v>
      </c>
      <c r="X563" s="24">
        <f t="shared" si="297"/>
        <v>0</v>
      </c>
      <c r="Y563" s="24">
        <f t="shared" si="298"/>
        <v>7902.7572</v>
      </c>
      <c r="Z563" s="24">
        <f t="shared" si="299"/>
        <v>2634.2523999999994</v>
      </c>
      <c r="AA563" s="25" t="str">
        <f t="shared" si="300"/>
        <v>N</v>
      </c>
      <c r="AB563" s="26">
        <f t="shared" si="301"/>
        <v>1.2666666666666671</v>
      </c>
      <c r="AC563" s="27">
        <f t="shared" si="302"/>
        <v>20500</v>
      </c>
      <c r="AD563" s="28">
        <f t="shared" si="303"/>
        <v>100000</v>
      </c>
      <c r="AE563" s="28">
        <f t="shared" si="304"/>
        <v>257500</v>
      </c>
      <c r="AF563" s="28">
        <f t="shared" si="305"/>
        <v>8218.8674879999999</v>
      </c>
      <c r="AG563" s="28">
        <f t="shared" si="306"/>
        <v>0</v>
      </c>
      <c r="AH563" s="28">
        <f t="shared" si="307"/>
        <v>8218.8674879999999</v>
      </c>
      <c r="AI563" s="28">
        <f t="shared" si="308"/>
        <v>2739.622496</v>
      </c>
      <c r="AJ563" s="29" t="str">
        <f t="shared" si="309"/>
        <v>N</v>
      </c>
      <c r="AK563" s="30">
        <f t="shared" si="310"/>
        <v>0.26666666666666705</v>
      </c>
      <c r="AL563" s="31">
        <f t="shared" si="311"/>
        <v>20500</v>
      </c>
      <c r="AM563" s="31">
        <f t="shared" si="312"/>
        <v>100000</v>
      </c>
      <c r="AN563" s="31">
        <f t="shared" si="313"/>
        <v>257500</v>
      </c>
      <c r="AO563" s="31">
        <f t="shared" si="314"/>
        <v>8547.6221875200008</v>
      </c>
      <c r="AP563" s="31">
        <f t="shared" si="315"/>
        <v>0</v>
      </c>
      <c r="AQ563" s="31">
        <f t="shared" si="316"/>
        <v>8547.6221875200008</v>
      </c>
      <c r="AR563" s="31">
        <f t="shared" si="317"/>
        <v>2849.2073958399997</v>
      </c>
      <c r="AS563" s="32">
        <f t="shared" si="318"/>
        <v>0</v>
      </c>
      <c r="AT563" s="33">
        <f t="shared" si="319"/>
        <v>20500</v>
      </c>
      <c r="AU563" s="33">
        <f t="shared" si="320"/>
        <v>100000</v>
      </c>
      <c r="AV563" s="33">
        <v>257500</v>
      </c>
      <c r="AW563" s="33">
        <f t="shared" si="321"/>
        <v>0</v>
      </c>
      <c r="AX563" s="33">
        <f t="shared" si="322"/>
        <v>0</v>
      </c>
      <c r="AY563" s="34">
        <f t="shared" si="323"/>
        <v>8223.082291839999</v>
      </c>
    </row>
    <row r="564" spans="1:51" ht="15.75" customHeight="1" x14ac:dyDescent="0.3">
      <c r="A564" s="166" t="s">
        <v>764</v>
      </c>
      <c r="B564" s="99">
        <v>18880.28</v>
      </c>
      <c r="C564" s="99">
        <v>16372.6</v>
      </c>
      <c r="D564" s="99">
        <v>55173.07</v>
      </c>
      <c r="E564" s="99">
        <v>49888.23</v>
      </c>
      <c r="F564" s="137">
        <v>95000</v>
      </c>
      <c r="G564" s="135">
        <v>0</v>
      </c>
      <c r="H564" s="182">
        <v>46274</v>
      </c>
      <c r="I564" s="182">
        <v>46352</v>
      </c>
      <c r="J564" s="166">
        <v>2.4</v>
      </c>
      <c r="K564" s="166">
        <v>1.5</v>
      </c>
      <c r="L564" s="167" t="s">
        <v>1206</v>
      </c>
      <c r="M564" s="168" t="s">
        <v>1204</v>
      </c>
      <c r="N564" s="169">
        <v>0.01</v>
      </c>
      <c r="O564" s="21">
        <f t="shared" si="288"/>
        <v>0.89999999999999991</v>
      </c>
      <c r="P564" s="21" t="str">
        <f t="shared" si="289"/>
        <v>N</v>
      </c>
      <c r="Q564" s="22">
        <f t="shared" si="290"/>
        <v>35252.879999999997</v>
      </c>
      <c r="R564" s="8" t="str">
        <f t="shared" si="291"/>
        <v>N</v>
      </c>
      <c r="S564" s="23">
        <f t="shared" si="292"/>
        <v>1.7999999999999998</v>
      </c>
      <c r="T564" s="24">
        <f t="shared" si="293"/>
        <v>20500</v>
      </c>
      <c r="U564" s="24">
        <f t="shared" si="294"/>
        <v>100000</v>
      </c>
      <c r="V564" s="24">
        <f t="shared" si="295"/>
        <v>257500</v>
      </c>
      <c r="W564" s="24">
        <f t="shared" si="296"/>
        <v>10250</v>
      </c>
      <c r="X564" s="24">
        <f t="shared" si="297"/>
        <v>0</v>
      </c>
      <c r="Y564" s="24">
        <f t="shared" si="298"/>
        <v>10250</v>
      </c>
      <c r="Z564" s="24">
        <f t="shared" si="299"/>
        <v>25355.408799999997</v>
      </c>
      <c r="AA564" s="25" t="str">
        <f t="shared" si="300"/>
        <v>N</v>
      </c>
      <c r="AB564" s="26">
        <f t="shared" si="301"/>
        <v>0.79999999999999982</v>
      </c>
      <c r="AC564" s="27">
        <f t="shared" si="302"/>
        <v>20500</v>
      </c>
      <c r="AD564" s="28">
        <f t="shared" si="303"/>
        <v>100000</v>
      </c>
      <c r="AE564" s="28">
        <f t="shared" si="304"/>
        <v>257500</v>
      </c>
      <c r="AF564" s="28">
        <f t="shared" si="305"/>
        <v>10250</v>
      </c>
      <c r="AG564" s="28">
        <f t="shared" si="306"/>
        <v>0</v>
      </c>
      <c r="AH564" s="28">
        <f t="shared" si="307"/>
        <v>10250</v>
      </c>
      <c r="AI564" s="28">
        <f t="shared" si="308"/>
        <v>25711.462887999995</v>
      </c>
      <c r="AJ564" s="29" t="str">
        <f t="shared" si="309"/>
        <v>N</v>
      </c>
      <c r="AK564" s="30">
        <f t="shared" si="310"/>
        <v>0</v>
      </c>
      <c r="AL564" s="31">
        <f t="shared" si="311"/>
        <v>20500</v>
      </c>
      <c r="AM564" s="31">
        <f t="shared" si="312"/>
        <v>100000</v>
      </c>
      <c r="AN564" s="31">
        <f t="shared" si="313"/>
        <v>257500</v>
      </c>
      <c r="AO564" s="31">
        <f t="shared" si="314"/>
        <v>0</v>
      </c>
      <c r="AP564" s="31">
        <f t="shared" si="315"/>
        <v>0</v>
      </c>
      <c r="AQ564" s="31">
        <f t="shared" si="316"/>
        <v>0</v>
      </c>
      <c r="AR564" s="31">
        <f t="shared" si="317"/>
        <v>0</v>
      </c>
      <c r="AS564" s="32">
        <f t="shared" si="318"/>
        <v>0</v>
      </c>
      <c r="AT564" s="33">
        <f t="shared" si="319"/>
        <v>20500</v>
      </c>
      <c r="AU564" s="33">
        <f t="shared" si="320"/>
        <v>100000</v>
      </c>
      <c r="AV564" s="33">
        <v>257500</v>
      </c>
      <c r="AW564" s="33">
        <f t="shared" si="321"/>
        <v>0</v>
      </c>
      <c r="AX564" s="33">
        <f t="shared" si="322"/>
        <v>0</v>
      </c>
      <c r="AY564" s="34">
        <f t="shared" si="323"/>
        <v>51066.871687999992</v>
      </c>
    </row>
    <row r="565" spans="1:51" ht="15.75" customHeight="1" x14ac:dyDescent="0.3">
      <c r="A565" s="166" t="s">
        <v>765</v>
      </c>
      <c r="B565" s="99">
        <v>9019.84</v>
      </c>
      <c r="C565" s="99">
        <v>22477.34</v>
      </c>
      <c r="D565" s="99">
        <v>55279.65</v>
      </c>
      <c r="E565" s="99">
        <v>40562.07</v>
      </c>
      <c r="F565" s="137">
        <v>121000</v>
      </c>
      <c r="G565" s="135">
        <v>0</v>
      </c>
      <c r="H565" s="182">
        <v>46518</v>
      </c>
      <c r="I565" s="182">
        <v>46573</v>
      </c>
      <c r="J565" s="166">
        <v>2.2999999999999998</v>
      </c>
      <c r="K565" s="166">
        <v>1</v>
      </c>
      <c r="L565" s="167" t="s">
        <v>1206</v>
      </c>
      <c r="M565" s="168" t="s">
        <v>1204</v>
      </c>
      <c r="N565" s="169">
        <v>0.02</v>
      </c>
      <c r="O565" s="21">
        <f t="shared" si="288"/>
        <v>1.2999999999999998</v>
      </c>
      <c r="P565" s="21" t="str">
        <f t="shared" si="289"/>
        <v>N</v>
      </c>
      <c r="Q565" s="22">
        <f t="shared" si="290"/>
        <v>31497.18</v>
      </c>
      <c r="R565" s="8" t="str">
        <f t="shared" si="291"/>
        <v>N</v>
      </c>
      <c r="S565" s="23">
        <f t="shared" si="292"/>
        <v>2.5999999999999996</v>
      </c>
      <c r="T565" s="24">
        <f t="shared" si="293"/>
        <v>20500</v>
      </c>
      <c r="U565" s="24">
        <f t="shared" si="294"/>
        <v>100000</v>
      </c>
      <c r="V565" s="24">
        <f t="shared" si="295"/>
        <v>257500</v>
      </c>
      <c r="W565" s="24">
        <f t="shared" si="296"/>
        <v>10250</v>
      </c>
      <c r="X565" s="24">
        <f t="shared" si="297"/>
        <v>0</v>
      </c>
      <c r="Y565" s="24">
        <f t="shared" si="298"/>
        <v>10250</v>
      </c>
      <c r="Z565" s="24">
        <f t="shared" si="299"/>
        <v>21877.123600000003</v>
      </c>
      <c r="AA565" s="25" t="str">
        <f t="shared" si="300"/>
        <v>N</v>
      </c>
      <c r="AB565" s="26">
        <f t="shared" si="301"/>
        <v>1.5999999999999996</v>
      </c>
      <c r="AC565" s="27">
        <f t="shared" si="302"/>
        <v>20500</v>
      </c>
      <c r="AD565" s="28">
        <f t="shared" si="303"/>
        <v>100000</v>
      </c>
      <c r="AE565" s="28">
        <f t="shared" si="304"/>
        <v>257500</v>
      </c>
      <c r="AF565" s="28">
        <f t="shared" si="305"/>
        <v>10250</v>
      </c>
      <c r="AG565" s="28">
        <f t="shared" si="306"/>
        <v>0</v>
      </c>
      <c r="AH565" s="28">
        <f t="shared" si="307"/>
        <v>10250</v>
      </c>
      <c r="AI565" s="28">
        <f t="shared" si="308"/>
        <v>22519.666072</v>
      </c>
      <c r="AJ565" s="29" t="str">
        <f t="shared" si="309"/>
        <v>N</v>
      </c>
      <c r="AK565" s="30">
        <f t="shared" si="310"/>
        <v>0.59999999999999964</v>
      </c>
      <c r="AL565" s="31">
        <f t="shared" si="311"/>
        <v>20500</v>
      </c>
      <c r="AM565" s="31">
        <f t="shared" si="312"/>
        <v>100000</v>
      </c>
      <c r="AN565" s="31">
        <f t="shared" si="313"/>
        <v>257500</v>
      </c>
      <c r="AO565" s="31">
        <f t="shared" si="314"/>
        <v>10250</v>
      </c>
      <c r="AP565" s="31">
        <f t="shared" si="315"/>
        <v>0</v>
      </c>
      <c r="AQ565" s="31">
        <f t="shared" si="316"/>
        <v>10250</v>
      </c>
      <c r="AR565" s="31">
        <f t="shared" si="317"/>
        <v>23175.059393440002</v>
      </c>
      <c r="AS565" s="32">
        <f t="shared" si="318"/>
        <v>0</v>
      </c>
      <c r="AT565" s="33">
        <f t="shared" si="319"/>
        <v>20500</v>
      </c>
      <c r="AU565" s="33">
        <f t="shared" si="320"/>
        <v>100000</v>
      </c>
      <c r="AV565" s="33">
        <v>257500</v>
      </c>
      <c r="AW565" s="33">
        <f t="shared" si="321"/>
        <v>0</v>
      </c>
      <c r="AX565" s="33">
        <f t="shared" si="322"/>
        <v>0</v>
      </c>
      <c r="AY565" s="34">
        <f t="shared" si="323"/>
        <v>67571.849065440008</v>
      </c>
    </row>
    <row r="566" spans="1:51" ht="15.75" customHeight="1" x14ac:dyDescent="0.3">
      <c r="A566" s="166" t="s">
        <v>766</v>
      </c>
      <c r="B566" s="99">
        <v>15154.51</v>
      </c>
      <c r="C566" s="99">
        <v>6343.17</v>
      </c>
      <c r="D566" s="99">
        <v>93649.27</v>
      </c>
      <c r="E566" s="99">
        <v>89581.93</v>
      </c>
      <c r="F566" s="137">
        <v>126000</v>
      </c>
      <c r="G566" s="135">
        <v>0</v>
      </c>
      <c r="H566" s="182">
        <v>46549</v>
      </c>
      <c r="I566" s="182">
        <v>46565</v>
      </c>
      <c r="J566" s="166">
        <v>4.7</v>
      </c>
      <c r="K566" s="166">
        <v>0.5</v>
      </c>
      <c r="L566" s="167" t="s">
        <v>1206</v>
      </c>
      <c r="M566" s="168" t="s">
        <v>1205</v>
      </c>
      <c r="N566" s="169">
        <v>0</v>
      </c>
      <c r="O566" s="21">
        <f t="shared" si="288"/>
        <v>4.2</v>
      </c>
      <c r="P566" s="21" t="str">
        <f t="shared" si="289"/>
        <v>N</v>
      </c>
      <c r="Q566" s="22">
        <f t="shared" si="290"/>
        <v>21497.68</v>
      </c>
      <c r="R566" s="8" t="str">
        <f t="shared" si="291"/>
        <v>N</v>
      </c>
      <c r="S566" s="23">
        <f t="shared" si="292"/>
        <v>4.2</v>
      </c>
      <c r="T566" s="24">
        <f t="shared" si="293"/>
        <v>20500</v>
      </c>
      <c r="U566" s="24">
        <f t="shared" si="294"/>
        <v>100000</v>
      </c>
      <c r="V566" s="24">
        <f t="shared" si="295"/>
        <v>257500</v>
      </c>
      <c r="W566" s="24">
        <f t="shared" si="296"/>
        <v>6350.7299999999959</v>
      </c>
      <c r="X566" s="24">
        <f t="shared" si="297"/>
        <v>0</v>
      </c>
      <c r="Y566" s="24">
        <f t="shared" si="298"/>
        <v>6350.7299999999959</v>
      </c>
      <c r="Z566" s="24">
        <f t="shared" si="299"/>
        <v>15146.950000000004</v>
      </c>
      <c r="AA566" s="25" t="str">
        <f t="shared" si="300"/>
        <v>N</v>
      </c>
      <c r="AB566" s="26">
        <f t="shared" si="301"/>
        <v>3.2</v>
      </c>
      <c r="AC566" s="27">
        <f t="shared" si="302"/>
        <v>20500</v>
      </c>
      <c r="AD566" s="28">
        <f t="shared" si="303"/>
        <v>100000</v>
      </c>
      <c r="AE566" s="28">
        <f t="shared" si="304"/>
        <v>257500</v>
      </c>
      <c r="AF566" s="28">
        <f t="shared" si="305"/>
        <v>0</v>
      </c>
      <c r="AG566" s="28">
        <f t="shared" si="306"/>
        <v>0</v>
      </c>
      <c r="AH566" s="28">
        <f t="shared" si="307"/>
        <v>0</v>
      </c>
      <c r="AI566" s="28">
        <f t="shared" si="308"/>
        <v>21497.68</v>
      </c>
      <c r="AJ566" s="29" t="str">
        <f t="shared" si="309"/>
        <v>N</v>
      </c>
      <c r="AK566" s="30">
        <f t="shared" si="310"/>
        <v>2.2000000000000002</v>
      </c>
      <c r="AL566" s="31">
        <f t="shared" si="311"/>
        <v>20500</v>
      </c>
      <c r="AM566" s="31">
        <f t="shared" si="312"/>
        <v>100000</v>
      </c>
      <c r="AN566" s="31">
        <f t="shared" si="313"/>
        <v>257500</v>
      </c>
      <c r="AO566" s="31">
        <f t="shared" si="314"/>
        <v>0</v>
      </c>
      <c r="AP566" s="31">
        <f t="shared" si="315"/>
        <v>0</v>
      </c>
      <c r="AQ566" s="31">
        <f t="shared" si="316"/>
        <v>0</v>
      </c>
      <c r="AR566" s="31">
        <f t="shared" si="317"/>
        <v>21497.68</v>
      </c>
      <c r="AS566" s="32">
        <f t="shared" si="318"/>
        <v>1.2000000000000002</v>
      </c>
      <c r="AT566" s="33">
        <f t="shared" si="319"/>
        <v>20500</v>
      </c>
      <c r="AU566" s="33">
        <f t="shared" si="320"/>
        <v>100000</v>
      </c>
      <c r="AV566" s="33">
        <v>257500</v>
      </c>
      <c r="AW566" s="33">
        <f t="shared" si="321"/>
        <v>0</v>
      </c>
      <c r="AX566" s="33">
        <f t="shared" si="322"/>
        <v>21497.68</v>
      </c>
      <c r="AY566" s="34">
        <f t="shared" si="323"/>
        <v>79639.990000000005</v>
      </c>
    </row>
    <row r="567" spans="1:51" ht="15.75" customHeight="1" x14ac:dyDescent="0.3">
      <c r="A567" s="166" t="s">
        <v>767</v>
      </c>
      <c r="B567" s="99">
        <v>9291.8799999999992</v>
      </c>
      <c r="C567" s="99">
        <v>19446.84</v>
      </c>
      <c r="D567" s="99">
        <v>40470.97</v>
      </c>
      <c r="E567" s="99">
        <v>39001.35</v>
      </c>
      <c r="F567" s="137">
        <v>152000</v>
      </c>
      <c r="G567" s="135">
        <v>0</v>
      </c>
      <c r="H567" s="182">
        <v>46205</v>
      </c>
      <c r="I567" s="182">
        <v>46268</v>
      </c>
      <c r="J567" s="166">
        <v>2</v>
      </c>
      <c r="K567" s="166">
        <v>1.5</v>
      </c>
      <c r="L567" s="167" t="s">
        <v>1206</v>
      </c>
      <c r="M567" s="168" t="s">
        <v>1204</v>
      </c>
      <c r="N567" s="169">
        <v>0</v>
      </c>
      <c r="O567" s="21">
        <f t="shared" si="288"/>
        <v>0.5</v>
      </c>
      <c r="P567" s="21" t="str">
        <f t="shared" si="289"/>
        <v>N</v>
      </c>
      <c r="Q567" s="22">
        <f t="shared" si="290"/>
        <v>28738.720000000001</v>
      </c>
      <c r="R567" s="8" t="str">
        <f t="shared" si="291"/>
        <v>N</v>
      </c>
      <c r="S567" s="23">
        <f t="shared" si="292"/>
        <v>1</v>
      </c>
      <c r="T567" s="24">
        <f t="shared" si="293"/>
        <v>20500</v>
      </c>
      <c r="U567" s="24">
        <f t="shared" si="294"/>
        <v>100000</v>
      </c>
      <c r="V567" s="24">
        <f t="shared" si="295"/>
        <v>257500</v>
      </c>
      <c r="W567" s="24">
        <f t="shared" si="296"/>
        <v>10250</v>
      </c>
      <c r="X567" s="24">
        <f t="shared" si="297"/>
        <v>0</v>
      </c>
      <c r="Y567" s="24">
        <f t="shared" si="298"/>
        <v>10250</v>
      </c>
      <c r="Z567" s="24">
        <f t="shared" si="299"/>
        <v>18488.72</v>
      </c>
      <c r="AA567" s="25" t="str">
        <f t="shared" si="300"/>
        <v>N</v>
      </c>
      <c r="AB567" s="26">
        <f t="shared" si="301"/>
        <v>0</v>
      </c>
      <c r="AC567" s="27">
        <f t="shared" si="302"/>
        <v>20500</v>
      </c>
      <c r="AD567" s="28">
        <f t="shared" si="303"/>
        <v>100000</v>
      </c>
      <c r="AE567" s="28">
        <f t="shared" si="304"/>
        <v>257500</v>
      </c>
      <c r="AF567" s="28">
        <f t="shared" si="305"/>
        <v>0</v>
      </c>
      <c r="AG567" s="28">
        <f t="shared" si="306"/>
        <v>0</v>
      </c>
      <c r="AH567" s="28">
        <f t="shared" si="307"/>
        <v>0</v>
      </c>
      <c r="AI567" s="28">
        <f t="shared" si="308"/>
        <v>0</v>
      </c>
      <c r="AJ567" s="29" t="str">
        <f t="shared" si="309"/>
        <v>N</v>
      </c>
      <c r="AK567" s="30">
        <f t="shared" si="310"/>
        <v>0</v>
      </c>
      <c r="AL567" s="31">
        <f t="shared" si="311"/>
        <v>20500</v>
      </c>
      <c r="AM567" s="31">
        <f t="shared" si="312"/>
        <v>100000</v>
      </c>
      <c r="AN567" s="31">
        <f t="shared" si="313"/>
        <v>257500</v>
      </c>
      <c r="AO567" s="31">
        <f t="shared" si="314"/>
        <v>0</v>
      </c>
      <c r="AP567" s="31">
        <f t="shared" si="315"/>
        <v>0</v>
      </c>
      <c r="AQ567" s="31">
        <f t="shared" si="316"/>
        <v>0</v>
      </c>
      <c r="AR567" s="31">
        <f t="shared" si="317"/>
        <v>0</v>
      </c>
      <c r="AS567" s="32">
        <f t="shared" si="318"/>
        <v>0</v>
      </c>
      <c r="AT567" s="33">
        <f t="shared" si="319"/>
        <v>20500</v>
      </c>
      <c r="AU567" s="33">
        <f t="shared" si="320"/>
        <v>100000</v>
      </c>
      <c r="AV567" s="33">
        <v>257500</v>
      </c>
      <c r="AW567" s="33">
        <f t="shared" si="321"/>
        <v>0</v>
      </c>
      <c r="AX567" s="33">
        <f t="shared" si="322"/>
        <v>0</v>
      </c>
      <c r="AY567" s="34">
        <f t="shared" si="323"/>
        <v>18488.72</v>
      </c>
    </row>
    <row r="568" spans="1:51" ht="15.75" customHeight="1" x14ac:dyDescent="0.3">
      <c r="A568" s="166" t="s">
        <v>768</v>
      </c>
      <c r="B568" s="99">
        <v>15978.23</v>
      </c>
      <c r="C568" s="99">
        <v>18061.34</v>
      </c>
      <c r="D568" s="99">
        <v>72218.149999999994</v>
      </c>
      <c r="E568" s="99">
        <v>59794.71</v>
      </c>
      <c r="F568" s="137">
        <v>122000</v>
      </c>
      <c r="G568" s="135">
        <v>12500</v>
      </c>
      <c r="H568" s="182">
        <v>46406</v>
      </c>
      <c r="I568" s="182">
        <v>46466</v>
      </c>
      <c r="J568" s="166">
        <v>3.6</v>
      </c>
      <c r="K568" s="166">
        <v>1.1000000000000001</v>
      </c>
      <c r="L568" s="167" t="s">
        <v>1206</v>
      </c>
      <c r="M568" s="168" t="s">
        <v>1205</v>
      </c>
      <c r="N568" s="169">
        <v>0</v>
      </c>
      <c r="O568" s="21">
        <f t="shared" si="288"/>
        <v>2.5</v>
      </c>
      <c r="P568" s="21" t="str">
        <f t="shared" si="289"/>
        <v>N</v>
      </c>
      <c r="Q568" s="22">
        <f t="shared" si="290"/>
        <v>34039.57</v>
      </c>
      <c r="R568" s="8" t="str">
        <f t="shared" si="291"/>
        <v>N</v>
      </c>
      <c r="S568" s="23">
        <f t="shared" si="292"/>
        <v>2.5</v>
      </c>
      <c r="T568" s="24">
        <f t="shared" si="293"/>
        <v>20500</v>
      </c>
      <c r="U568" s="24">
        <f t="shared" si="294"/>
        <v>100000</v>
      </c>
      <c r="V568" s="24">
        <f t="shared" si="295"/>
        <v>257500</v>
      </c>
      <c r="W568" s="24">
        <f t="shared" si="296"/>
        <v>20500</v>
      </c>
      <c r="X568" s="24">
        <f t="shared" si="297"/>
        <v>0</v>
      </c>
      <c r="Y568" s="24">
        <f t="shared" si="298"/>
        <v>20500</v>
      </c>
      <c r="Z568" s="24">
        <f t="shared" si="299"/>
        <v>13539.57</v>
      </c>
      <c r="AA568" s="25" t="str">
        <f t="shared" si="300"/>
        <v>N</v>
      </c>
      <c r="AB568" s="26">
        <f t="shared" si="301"/>
        <v>1.5</v>
      </c>
      <c r="AC568" s="27">
        <f t="shared" si="302"/>
        <v>20500</v>
      </c>
      <c r="AD568" s="28">
        <f t="shared" si="303"/>
        <v>100000</v>
      </c>
      <c r="AE568" s="28">
        <f t="shared" si="304"/>
        <v>257500</v>
      </c>
      <c r="AF568" s="28">
        <f t="shared" si="305"/>
        <v>7281.8500000000058</v>
      </c>
      <c r="AG568" s="28">
        <f t="shared" si="306"/>
        <v>0</v>
      </c>
      <c r="AH568" s="28">
        <f t="shared" si="307"/>
        <v>7281.8500000000058</v>
      </c>
      <c r="AI568" s="28">
        <f t="shared" si="308"/>
        <v>26757.719999999994</v>
      </c>
      <c r="AJ568" s="29" t="str">
        <f t="shared" si="309"/>
        <v>N</v>
      </c>
      <c r="AK568" s="30">
        <f t="shared" si="310"/>
        <v>0.5</v>
      </c>
      <c r="AL568" s="31">
        <f t="shared" si="311"/>
        <v>20500</v>
      </c>
      <c r="AM568" s="31">
        <f t="shared" si="312"/>
        <v>100000</v>
      </c>
      <c r="AN568" s="31">
        <f t="shared" si="313"/>
        <v>257500</v>
      </c>
      <c r="AO568" s="31">
        <f t="shared" si="314"/>
        <v>0</v>
      </c>
      <c r="AP568" s="31">
        <f t="shared" si="315"/>
        <v>0</v>
      </c>
      <c r="AQ568" s="31">
        <f t="shared" si="316"/>
        <v>0</v>
      </c>
      <c r="AR568" s="31">
        <f t="shared" si="317"/>
        <v>34039.57</v>
      </c>
      <c r="AS568" s="32">
        <f t="shared" si="318"/>
        <v>0</v>
      </c>
      <c r="AT568" s="33">
        <f t="shared" si="319"/>
        <v>20500</v>
      </c>
      <c r="AU568" s="33">
        <f t="shared" si="320"/>
        <v>100000</v>
      </c>
      <c r="AV568" s="33">
        <v>257500</v>
      </c>
      <c r="AW568" s="33">
        <f t="shared" si="321"/>
        <v>0</v>
      </c>
      <c r="AX568" s="33">
        <f t="shared" si="322"/>
        <v>0</v>
      </c>
      <c r="AY568" s="34">
        <f t="shared" si="323"/>
        <v>74336.859999999986</v>
      </c>
    </row>
    <row r="569" spans="1:51" ht="15.75" customHeight="1" x14ac:dyDescent="0.3">
      <c r="A569" s="166" t="s">
        <v>769</v>
      </c>
      <c r="B569" s="99">
        <v>16822.53</v>
      </c>
      <c r="C569" s="99">
        <v>22312.25</v>
      </c>
      <c r="D569" s="99">
        <v>95550.89</v>
      </c>
      <c r="E569" s="99">
        <v>92179.16</v>
      </c>
      <c r="F569" s="137">
        <v>120000</v>
      </c>
      <c r="G569" s="135">
        <v>12500</v>
      </c>
      <c r="H569" s="182">
        <v>46401</v>
      </c>
      <c r="I569" s="182">
        <v>46431</v>
      </c>
      <c r="J569" s="166">
        <v>4.9000000000000004</v>
      </c>
      <c r="K569" s="166">
        <v>3.7</v>
      </c>
      <c r="L569" s="167" t="s">
        <v>1206</v>
      </c>
      <c r="M569" s="168" t="s">
        <v>1203</v>
      </c>
      <c r="N569" s="169">
        <v>0.01</v>
      </c>
      <c r="O569" s="21">
        <f t="shared" si="288"/>
        <v>1.2000000000000002</v>
      </c>
      <c r="P569" s="21" t="str">
        <f t="shared" si="289"/>
        <v>N</v>
      </c>
      <c r="Q569" s="22">
        <f t="shared" si="290"/>
        <v>39134.78</v>
      </c>
      <c r="R569" s="8" t="str">
        <f t="shared" si="291"/>
        <v>N</v>
      </c>
      <c r="S569" s="23">
        <f t="shared" si="292"/>
        <v>1.6000000000000003</v>
      </c>
      <c r="T569" s="24">
        <f t="shared" si="293"/>
        <v>20500</v>
      </c>
      <c r="U569" s="24">
        <f t="shared" si="294"/>
        <v>100000</v>
      </c>
      <c r="V569" s="24">
        <f t="shared" si="295"/>
        <v>257500</v>
      </c>
      <c r="W569" s="24">
        <f t="shared" si="296"/>
        <v>3336.8325000000004</v>
      </c>
      <c r="X569" s="24">
        <f t="shared" si="297"/>
        <v>0</v>
      </c>
      <c r="Y569" s="24">
        <f t="shared" si="298"/>
        <v>3336.8325000000004</v>
      </c>
      <c r="Z569" s="24">
        <f t="shared" si="299"/>
        <v>36189.295299999998</v>
      </c>
      <c r="AA569" s="25" t="str">
        <f t="shared" si="300"/>
        <v>N</v>
      </c>
      <c r="AB569" s="26">
        <f t="shared" si="301"/>
        <v>0.60000000000000031</v>
      </c>
      <c r="AC569" s="27">
        <f t="shared" si="302"/>
        <v>20500</v>
      </c>
      <c r="AD569" s="28">
        <f t="shared" si="303"/>
        <v>100000</v>
      </c>
      <c r="AE569" s="28">
        <f t="shared" si="304"/>
        <v>257500</v>
      </c>
      <c r="AF569" s="28">
        <f t="shared" si="305"/>
        <v>834.20812500000011</v>
      </c>
      <c r="AG569" s="28">
        <f t="shared" si="306"/>
        <v>0</v>
      </c>
      <c r="AH569" s="28">
        <f t="shared" si="307"/>
        <v>834.20812500000011</v>
      </c>
      <c r="AI569" s="28">
        <f t="shared" si="308"/>
        <v>39087.180953000003</v>
      </c>
      <c r="AJ569" s="29" t="str">
        <f t="shared" si="309"/>
        <v>N</v>
      </c>
      <c r="AK569" s="30">
        <f t="shared" si="310"/>
        <v>0</v>
      </c>
      <c r="AL569" s="31">
        <f t="shared" si="311"/>
        <v>20500</v>
      </c>
      <c r="AM569" s="31">
        <f t="shared" si="312"/>
        <v>100000</v>
      </c>
      <c r="AN569" s="31">
        <f t="shared" si="313"/>
        <v>257500</v>
      </c>
      <c r="AO569" s="31">
        <f t="shared" si="314"/>
        <v>0</v>
      </c>
      <c r="AP569" s="31">
        <f t="shared" si="315"/>
        <v>0</v>
      </c>
      <c r="AQ569" s="31">
        <f t="shared" si="316"/>
        <v>0</v>
      </c>
      <c r="AR569" s="31">
        <f t="shared" si="317"/>
        <v>0</v>
      </c>
      <c r="AS569" s="32">
        <f t="shared" si="318"/>
        <v>0</v>
      </c>
      <c r="AT569" s="33">
        <f t="shared" si="319"/>
        <v>20500</v>
      </c>
      <c r="AU569" s="33">
        <f t="shared" si="320"/>
        <v>100000</v>
      </c>
      <c r="AV569" s="33">
        <v>257500</v>
      </c>
      <c r="AW569" s="33">
        <f t="shared" si="321"/>
        <v>0</v>
      </c>
      <c r="AX569" s="33">
        <f t="shared" si="322"/>
        <v>0</v>
      </c>
      <c r="AY569" s="34">
        <f t="shared" si="323"/>
        <v>75276.476253000001</v>
      </c>
    </row>
    <row r="570" spans="1:51" ht="15.75" customHeight="1" x14ac:dyDescent="0.3">
      <c r="A570" s="166" t="s">
        <v>770</v>
      </c>
      <c r="B570" s="99">
        <v>13939.87</v>
      </c>
      <c r="C570" s="99">
        <v>16334.23</v>
      </c>
      <c r="D570" s="99">
        <v>56974.29</v>
      </c>
      <c r="E570" s="99">
        <v>49713.7</v>
      </c>
      <c r="F570" s="137">
        <v>221000</v>
      </c>
      <c r="G570" s="135">
        <v>12500</v>
      </c>
      <c r="H570" s="182">
        <v>46369</v>
      </c>
      <c r="I570" s="182">
        <v>46388</v>
      </c>
      <c r="J570" s="166">
        <v>1.9</v>
      </c>
      <c r="K570" s="166">
        <v>1.4</v>
      </c>
      <c r="L570" s="167" t="s">
        <v>1207</v>
      </c>
      <c r="M570" s="168" t="s">
        <v>1203</v>
      </c>
      <c r="N570" s="169">
        <v>0.03</v>
      </c>
      <c r="O570" s="21">
        <f t="shared" si="288"/>
        <v>0.5</v>
      </c>
      <c r="P570" s="21" t="str">
        <f t="shared" si="289"/>
        <v>N</v>
      </c>
      <c r="Q570" s="22">
        <f t="shared" si="290"/>
        <v>30274.1</v>
      </c>
      <c r="R570" s="8" t="str">
        <f t="shared" si="291"/>
        <v>N</v>
      </c>
      <c r="S570" s="23">
        <f t="shared" si="292"/>
        <v>0.66666666666666663</v>
      </c>
      <c r="T570" s="24">
        <f t="shared" si="293"/>
        <v>50000</v>
      </c>
      <c r="U570" s="24">
        <f t="shared" si="294"/>
        <v>200000</v>
      </c>
      <c r="V570" s="24">
        <f t="shared" si="295"/>
        <v>257500</v>
      </c>
      <c r="W570" s="24">
        <f t="shared" si="296"/>
        <v>23386.742249999999</v>
      </c>
      <c r="X570" s="24">
        <f t="shared" si="297"/>
        <v>0</v>
      </c>
      <c r="Y570" s="24">
        <f t="shared" si="298"/>
        <v>23386.742249999999</v>
      </c>
      <c r="Z570" s="24">
        <f t="shared" si="299"/>
        <v>7795.580750000001</v>
      </c>
      <c r="AA570" s="25" t="str">
        <f t="shared" si="300"/>
        <v>N</v>
      </c>
      <c r="AB570" s="26">
        <f t="shared" si="301"/>
        <v>0</v>
      </c>
      <c r="AC570" s="27">
        <f t="shared" si="302"/>
        <v>50000</v>
      </c>
      <c r="AD570" s="28">
        <f t="shared" si="303"/>
        <v>200000</v>
      </c>
      <c r="AE570" s="28">
        <f t="shared" si="304"/>
        <v>257500</v>
      </c>
      <c r="AF570" s="28">
        <f t="shared" si="305"/>
        <v>0</v>
      </c>
      <c r="AG570" s="28">
        <f t="shared" si="306"/>
        <v>0</v>
      </c>
      <c r="AH570" s="28">
        <f t="shared" si="307"/>
        <v>0</v>
      </c>
      <c r="AI570" s="28">
        <f t="shared" si="308"/>
        <v>0</v>
      </c>
      <c r="AJ570" s="29" t="str">
        <f t="shared" si="309"/>
        <v>N</v>
      </c>
      <c r="AK570" s="30">
        <f t="shared" si="310"/>
        <v>0</v>
      </c>
      <c r="AL570" s="31">
        <f t="shared" si="311"/>
        <v>50000</v>
      </c>
      <c r="AM570" s="31">
        <f t="shared" si="312"/>
        <v>200000</v>
      </c>
      <c r="AN570" s="31">
        <f t="shared" si="313"/>
        <v>257500</v>
      </c>
      <c r="AO570" s="31">
        <f t="shared" si="314"/>
        <v>0</v>
      </c>
      <c r="AP570" s="31">
        <f t="shared" si="315"/>
        <v>0</v>
      </c>
      <c r="AQ570" s="31">
        <f t="shared" si="316"/>
        <v>0</v>
      </c>
      <c r="AR570" s="31">
        <f t="shared" si="317"/>
        <v>0</v>
      </c>
      <c r="AS570" s="32">
        <f t="shared" si="318"/>
        <v>0</v>
      </c>
      <c r="AT570" s="33">
        <f t="shared" si="319"/>
        <v>50000</v>
      </c>
      <c r="AU570" s="33">
        <f t="shared" si="320"/>
        <v>200000</v>
      </c>
      <c r="AV570" s="33">
        <v>257500</v>
      </c>
      <c r="AW570" s="33">
        <f t="shared" si="321"/>
        <v>0</v>
      </c>
      <c r="AX570" s="33">
        <f t="shared" si="322"/>
        <v>0</v>
      </c>
      <c r="AY570" s="34">
        <f t="shared" si="323"/>
        <v>7795.580750000001</v>
      </c>
    </row>
    <row r="571" spans="1:51" ht="15.75" customHeight="1" x14ac:dyDescent="0.3">
      <c r="A571" s="166" t="s">
        <v>771</v>
      </c>
      <c r="B571" s="99">
        <v>20285.95</v>
      </c>
      <c r="C571" s="99">
        <v>24393.47</v>
      </c>
      <c r="D571" s="99">
        <v>85064.45</v>
      </c>
      <c r="E571" s="99">
        <v>70124.73</v>
      </c>
      <c r="F571" s="137">
        <v>150000</v>
      </c>
      <c r="G571" s="132">
        <v>12500</v>
      </c>
      <c r="H571" s="182">
        <v>46343</v>
      </c>
      <c r="I571" s="182">
        <v>46375</v>
      </c>
      <c r="J571" s="166">
        <v>3.7</v>
      </c>
      <c r="K571" s="166">
        <v>2.5</v>
      </c>
      <c r="L571" s="167" t="s">
        <v>1206</v>
      </c>
      <c r="M571" s="168" t="s">
        <v>1203</v>
      </c>
      <c r="N571" s="169">
        <v>2.7E-2</v>
      </c>
      <c r="O571" s="21">
        <f t="shared" si="288"/>
        <v>1.2000000000000002</v>
      </c>
      <c r="P571" s="21" t="str">
        <f t="shared" si="289"/>
        <v>N</v>
      </c>
      <c r="Q571" s="22">
        <f t="shared" si="290"/>
        <v>44679.42</v>
      </c>
      <c r="R571" s="8" t="str">
        <f t="shared" si="291"/>
        <v>N</v>
      </c>
      <c r="S571" s="23">
        <f t="shared" si="292"/>
        <v>1.6000000000000003</v>
      </c>
      <c r="T571" s="24">
        <f t="shared" si="293"/>
        <v>20500</v>
      </c>
      <c r="U571" s="24">
        <f t="shared" si="294"/>
        <v>100000</v>
      </c>
      <c r="V571" s="24">
        <f t="shared" si="295"/>
        <v>257500</v>
      </c>
      <c r="W571" s="24">
        <f t="shared" si="296"/>
        <v>11201.662500000002</v>
      </c>
      <c r="X571" s="24">
        <f t="shared" si="297"/>
        <v>0</v>
      </c>
      <c r="Y571" s="24">
        <f t="shared" si="298"/>
        <v>11201.662500000002</v>
      </c>
      <c r="Z571" s="24">
        <f t="shared" si="299"/>
        <v>34684.101839999988</v>
      </c>
      <c r="AA571" s="25" t="str">
        <f t="shared" si="300"/>
        <v>N</v>
      </c>
      <c r="AB571" s="26">
        <f t="shared" si="301"/>
        <v>0.60000000000000031</v>
      </c>
      <c r="AC571" s="27">
        <f t="shared" si="302"/>
        <v>20500</v>
      </c>
      <c r="AD571" s="28">
        <f t="shared" si="303"/>
        <v>100000</v>
      </c>
      <c r="AE571" s="28">
        <f t="shared" si="304"/>
        <v>257500</v>
      </c>
      <c r="AF571" s="28">
        <f t="shared" si="305"/>
        <v>2800.4156250000005</v>
      </c>
      <c r="AG571" s="28">
        <f t="shared" si="306"/>
        <v>0</v>
      </c>
      <c r="AH571" s="28">
        <f t="shared" si="307"/>
        <v>2800.4156250000005</v>
      </c>
      <c r="AI571" s="28">
        <f t="shared" si="308"/>
        <v>44324.264352179991</v>
      </c>
      <c r="AJ571" s="29" t="str">
        <f t="shared" si="309"/>
        <v>N</v>
      </c>
      <c r="AK571" s="30">
        <f t="shared" si="310"/>
        <v>0</v>
      </c>
      <c r="AL571" s="31">
        <f t="shared" si="311"/>
        <v>20500</v>
      </c>
      <c r="AM571" s="31">
        <f t="shared" si="312"/>
        <v>100000</v>
      </c>
      <c r="AN571" s="31">
        <f t="shared" si="313"/>
        <v>257500</v>
      </c>
      <c r="AO571" s="31">
        <f t="shared" si="314"/>
        <v>0</v>
      </c>
      <c r="AP571" s="31">
        <f t="shared" si="315"/>
        <v>0</v>
      </c>
      <c r="AQ571" s="31">
        <f t="shared" si="316"/>
        <v>0</v>
      </c>
      <c r="AR571" s="31">
        <f t="shared" si="317"/>
        <v>0</v>
      </c>
      <c r="AS571" s="32">
        <f t="shared" si="318"/>
        <v>0</v>
      </c>
      <c r="AT571" s="33">
        <f t="shared" si="319"/>
        <v>20500</v>
      </c>
      <c r="AU571" s="33">
        <f t="shared" si="320"/>
        <v>100000</v>
      </c>
      <c r="AV571" s="33">
        <v>257500</v>
      </c>
      <c r="AW571" s="33">
        <f t="shared" si="321"/>
        <v>0</v>
      </c>
      <c r="AX571" s="33">
        <f t="shared" si="322"/>
        <v>0</v>
      </c>
      <c r="AY571" s="34">
        <f t="shared" si="323"/>
        <v>79008.366192179979</v>
      </c>
    </row>
    <row r="572" spans="1:51" ht="15.75" customHeight="1" x14ac:dyDescent="0.3">
      <c r="A572" s="166" t="s">
        <v>772</v>
      </c>
      <c r="B572" s="99">
        <v>17385.12</v>
      </c>
      <c r="C572" s="99">
        <v>13894.62</v>
      </c>
      <c r="D572" s="99">
        <v>101737.65</v>
      </c>
      <c r="E572" s="99">
        <v>99836.45</v>
      </c>
      <c r="F572" s="137">
        <v>70000</v>
      </c>
      <c r="G572" s="132">
        <v>0</v>
      </c>
      <c r="H572" s="182">
        <v>46210</v>
      </c>
      <c r="I572" s="182">
        <v>46226</v>
      </c>
      <c r="J572" s="166">
        <v>3.2</v>
      </c>
      <c r="K572" s="166">
        <v>2.7</v>
      </c>
      <c r="L572" s="167" t="s">
        <v>1206</v>
      </c>
      <c r="M572" s="168" t="s">
        <v>1204</v>
      </c>
      <c r="N572" s="169">
        <v>0.06</v>
      </c>
      <c r="O572" s="21">
        <f t="shared" si="288"/>
        <v>0.5</v>
      </c>
      <c r="P572" s="21" t="str">
        <f t="shared" si="289"/>
        <v>N</v>
      </c>
      <c r="Q572" s="22">
        <f t="shared" si="290"/>
        <v>31279.739999999998</v>
      </c>
      <c r="R572" s="8" t="str">
        <f t="shared" si="291"/>
        <v>N</v>
      </c>
      <c r="S572" s="23">
        <f t="shared" si="292"/>
        <v>1</v>
      </c>
      <c r="T572" s="24">
        <f t="shared" si="293"/>
        <v>20500</v>
      </c>
      <c r="U572" s="24">
        <f t="shared" si="294"/>
        <v>100000</v>
      </c>
      <c r="V572" s="24">
        <f t="shared" si="295"/>
        <v>257500</v>
      </c>
      <c r="W572" s="24">
        <f t="shared" si="296"/>
        <v>0</v>
      </c>
      <c r="X572" s="24">
        <f t="shared" si="297"/>
        <v>0</v>
      </c>
      <c r="Y572" s="24">
        <f t="shared" si="298"/>
        <v>0</v>
      </c>
      <c r="Z572" s="24">
        <f t="shared" si="299"/>
        <v>33156.524400000002</v>
      </c>
      <c r="AA572" s="25" t="str">
        <f t="shared" si="300"/>
        <v>N</v>
      </c>
      <c r="AB572" s="26">
        <f t="shared" si="301"/>
        <v>0</v>
      </c>
      <c r="AC572" s="27">
        <f t="shared" si="302"/>
        <v>20500</v>
      </c>
      <c r="AD572" s="28">
        <f t="shared" si="303"/>
        <v>100000</v>
      </c>
      <c r="AE572" s="28">
        <f t="shared" si="304"/>
        <v>257500</v>
      </c>
      <c r="AF572" s="28">
        <f t="shared" si="305"/>
        <v>0</v>
      </c>
      <c r="AG572" s="28">
        <f t="shared" si="306"/>
        <v>0</v>
      </c>
      <c r="AH572" s="28">
        <f t="shared" si="307"/>
        <v>0</v>
      </c>
      <c r="AI572" s="28">
        <f t="shared" si="308"/>
        <v>0</v>
      </c>
      <c r="AJ572" s="29" t="str">
        <f t="shared" si="309"/>
        <v>N</v>
      </c>
      <c r="AK572" s="30">
        <f t="shared" si="310"/>
        <v>0</v>
      </c>
      <c r="AL572" s="31">
        <f t="shared" si="311"/>
        <v>20500</v>
      </c>
      <c r="AM572" s="31">
        <f t="shared" si="312"/>
        <v>100000</v>
      </c>
      <c r="AN572" s="31">
        <f t="shared" si="313"/>
        <v>257500</v>
      </c>
      <c r="AO572" s="31">
        <f t="shared" si="314"/>
        <v>0</v>
      </c>
      <c r="AP572" s="31">
        <f t="shared" si="315"/>
        <v>0</v>
      </c>
      <c r="AQ572" s="31">
        <f t="shared" si="316"/>
        <v>0</v>
      </c>
      <c r="AR572" s="31">
        <f t="shared" si="317"/>
        <v>0</v>
      </c>
      <c r="AS572" s="32">
        <f t="shared" si="318"/>
        <v>0</v>
      </c>
      <c r="AT572" s="33">
        <f t="shared" si="319"/>
        <v>20500</v>
      </c>
      <c r="AU572" s="33">
        <f t="shared" si="320"/>
        <v>100000</v>
      </c>
      <c r="AV572" s="33">
        <v>257500</v>
      </c>
      <c r="AW572" s="33">
        <f t="shared" si="321"/>
        <v>0</v>
      </c>
      <c r="AX572" s="33">
        <f t="shared" si="322"/>
        <v>0</v>
      </c>
      <c r="AY572" s="34">
        <f t="shared" si="323"/>
        <v>33156.524400000002</v>
      </c>
    </row>
    <row r="573" spans="1:51" ht="15.75" customHeight="1" x14ac:dyDescent="0.3">
      <c r="A573" s="166" t="s">
        <v>773</v>
      </c>
      <c r="B573" s="99">
        <v>17930.330000000002</v>
      </c>
      <c r="C573" s="99">
        <v>17916.7</v>
      </c>
      <c r="D573" s="99">
        <v>109356.05</v>
      </c>
      <c r="E573" s="99">
        <v>103083.03</v>
      </c>
      <c r="F573" s="137">
        <v>80000</v>
      </c>
      <c r="G573" s="132">
        <v>12500</v>
      </c>
      <c r="H573" s="182">
        <v>46444</v>
      </c>
      <c r="I573" s="182">
        <v>46477</v>
      </c>
      <c r="J573" s="166">
        <v>4</v>
      </c>
      <c r="K573" s="166">
        <v>1.1000000000000001</v>
      </c>
      <c r="L573" s="167" t="s">
        <v>1206</v>
      </c>
      <c r="M573" s="168" t="s">
        <v>1205</v>
      </c>
      <c r="N573" s="169">
        <v>0.01</v>
      </c>
      <c r="O573" s="21">
        <f t="shared" si="288"/>
        <v>2.9</v>
      </c>
      <c r="P573" s="21" t="str">
        <f t="shared" si="289"/>
        <v>N</v>
      </c>
      <c r="Q573" s="22">
        <f t="shared" si="290"/>
        <v>35847.03</v>
      </c>
      <c r="R573" s="8" t="str">
        <f t="shared" si="291"/>
        <v>N</v>
      </c>
      <c r="S573" s="23">
        <f t="shared" si="292"/>
        <v>2.9</v>
      </c>
      <c r="T573" s="24">
        <f t="shared" si="293"/>
        <v>20500</v>
      </c>
      <c r="U573" s="24">
        <f t="shared" si="294"/>
        <v>100000</v>
      </c>
      <c r="V573" s="24">
        <f t="shared" si="295"/>
        <v>257500</v>
      </c>
      <c r="W573" s="24">
        <f t="shared" si="296"/>
        <v>0</v>
      </c>
      <c r="X573" s="24">
        <f t="shared" si="297"/>
        <v>0</v>
      </c>
      <c r="Y573" s="24">
        <f t="shared" si="298"/>
        <v>0</v>
      </c>
      <c r="Z573" s="24">
        <f t="shared" si="299"/>
        <v>36205.5003</v>
      </c>
      <c r="AA573" s="25" t="str">
        <f t="shared" si="300"/>
        <v>N</v>
      </c>
      <c r="AB573" s="26">
        <f t="shared" si="301"/>
        <v>1.9</v>
      </c>
      <c r="AC573" s="27">
        <f t="shared" si="302"/>
        <v>20500</v>
      </c>
      <c r="AD573" s="28">
        <f t="shared" si="303"/>
        <v>100000</v>
      </c>
      <c r="AE573" s="28">
        <f t="shared" si="304"/>
        <v>257500</v>
      </c>
      <c r="AF573" s="28">
        <f t="shared" si="305"/>
        <v>0</v>
      </c>
      <c r="AG573" s="28">
        <f t="shared" si="306"/>
        <v>0</v>
      </c>
      <c r="AH573" s="28">
        <f t="shared" si="307"/>
        <v>0</v>
      </c>
      <c r="AI573" s="28">
        <f t="shared" si="308"/>
        <v>36567.555303000001</v>
      </c>
      <c r="AJ573" s="29" t="str">
        <f t="shared" si="309"/>
        <v>N</v>
      </c>
      <c r="AK573" s="30">
        <f t="shared" si="310"/>
        <v>0.89999999999999991</v>
      </c>
      <c r="AL573" s="31">
        <f t="shared" si="311"/>
        <v>20500</v>
      </c>
      <c r="AM573" s="31">
        <f t="shared" si="312"/>
        <v>100000</v>
      </c>
      <c r="AN573" s="31">
        <f t="shared" si="313"/>
        <v>257500</v>
      </c>
      <c r="AO573" s="31">
        <f t="shared" si="314"/>
        <v>0</v>
      </c>
      <c r="AP573" s="31">
        <f t="shared" si="315"/>
        <v>0</v>
      </c>
      <c r="AQ573" s="31">
        <f t="shared" si="316"/>
        <v>0</v>
      </c>
      <c r="AR573" s="31">
        <f t="shared" si="317"/>
        <v>36933.230856030001</v>
      </c>
      <c r="AS573" s="32">
        <f t="shared" si="318"/>
        <v>0</v>
      </c>
      <c r="AT573" s="33">
        <f t="shared" si="319"/>
        <v>20500</v>
      </c>
      <c r="AU573" s="33">
        <f t="shared" si="320"/>
        <v>100000</v>
      </c>
      <c r="AV573" s="33">
        <v>257500</v>
      </c>
      <c r="AW573" s="33">
        <f t="shared" si="321"/>
        <v>0</v>
      </c>
      <c r="AX573" s="33">
        <f t="shared" si="322"/>
        <v>0</v>
      </c>
      <c r="AY573" s="34">
        <f t="shared" si="323"/>
        <v>109706.28645903</v>
      </c>
    </row>
    <row r="574" spans="1:51" ht="15.75" customHeight="1" x14ac:dyDescent="0.3">
      <c r="A574" s="166" t="s">
        <v>774</v>
      </c>
      <c r="B574" s="99">
        <v>5287.7</v>
      </c>
      <c r="C574" s="99">
        <v>26322.04</v>
      </c>
      <c r="D574" s="99">
        <v>52627.67</v>
      </c>
      <c r="E574" s="99">
        <v>52617.760000000002</v>
      </c>
      <c r="F574" s="137">
        <v>250000</v>
      </c>
      <c r="G574" s="132">
        <v>0</v>
      </c>
      <c r="H574" s="182">
        <v>46476</v>
      </c>
      <c r="I574" s="182">
        <v>46528</v>
      </c>
      <c r="J574" s="166">
        <v>2.9</v>
      </c>
      <c r="K574" s="166">
        <v>1</v>
      </c>
      <c r="L574" s="167" t="s">
        <v>1206</v>
      </c>
      <c r="M574" s="168" t="s">
        <v>1204</v>
      </c>
      <c r="N574" s="169">
        <v>0.02</v>
      </c>
      <c r="O574" s="21">
        <f t="shared" si="288"/>
        <v>1.9</v>
      </c>
      <c r="P574" s="21" t="str">
        <f t="shared" si="289"/>
        <v>N</v>
      </c>
      <c r="Q574" s="22">
        <f t="shared" si="290"/>
        <v>31609.74</v>
      </c>
      <c r="R574" s="8" t="str">
        <f t="shared" si="291"/>
        <v>N</v>
      </c>
      <c r="S574" s="23">
        <f t="shared" si="292"/>
        <v>3.8</v>
      </c>
      <c r="T574" s="24">
        <f t="shared" si="293"/>
        <v>20500</v>
      </c>
      <c r="U574" s="24">
        <f t="shared" si="294"/>
        <v>100000</v>
      </c>
      <c r="V574" s="24">
        <f t="shared" si="295"/>
        <v>257500</v>
      </c>
      <c r="W574" s="24">
        <f t="shared" si="296"/>
        <v>3750</v>
      </c>
      <c r="X574" s="24">
        <f t="shared" si="297"/>
        <v>0</v>
      </c>
      <c r="Y574" s="24">
        <f t="shared" si="298"/>
        <v>3750</v>
      </c>
      <c r="Z574" s="24">
        <f t="shared" si="299"/>
        <v>28491.934800000003</v>
      </c>
      <c r="AA574" s="25" t="str">
        <f t="shared" si="300"/>
        <v>N</v>
      </c>
      <c r="AB574" s="26">
        <f t="shared" si="301"/>
        <v>2.8</v>
      </c>
      <c r="AC574" s="27">
        <f t="shared" si="302"/>
        <v>20500</v>
      </c>
      <c r="AD574" s="28">
        <f t="shared" si="303"/>
        <v>100000</v>
      </c>
      <c r="AE574" s="28">
        <f t="shared" si="304"/>
        <v>257500</v>
      </c>
      <c r="AF574" s="28">
        <f t="shared" si="305"/>
        <v>1875</v>
      </c>
      <c r="AG574" s="28">
        <f t="shared" si="306"/>
        <v>0</v>
      </c>
      <c r="AH574" s="28">
        <f t="shared" si="307"/>
        <v>1875</v>
      </c>
      <c r="AI574" s="28">
        <f t="shared" si="308"/>
        <v>31011.773496000002</v>
      </c>
      <c r="AJ574" s="29" t="str">
        <f t="shared" si="309"/>
        <v>N</v>
      </c>
      <c r="AK574" s="30">
        <f t="shared" si="310"/>
        <v>1.7999999999999998</v>
      </c>
      <c r="AL574" s="31">
        <f t="shared" si="311"/>
        <v>20500</v>
      </c>
      <c r="AM574" s="31">
        <f t="shared" si="312"/>
        <v>100000</v>
      </c>
      <c r="AN574" s="31">
        <f t="shared" si="313"/>
        <v>257500</v>
      </c>
      <c r="AO574" s="31">
        <f t="shared" si="314"/>
        <v>937.5</v>
      </c>
      <c r="AP574" s="31">
        <f t="shared" si="315"/>
        <v>0</v>
      </c>
      <c r="AQ574" s="31">
        <f t="shared" si="316"/>
        <v>937.5</v>
      </c>
      <c r="AR574" s="31">
        <f t="shared" si="317"/>
        <v>32607.008965920002</v>
      </c>
      <c r="AS574" s="32">
        <f t="shared" si="318"/>
        <v>0.79999999999999982</v>
      </c>
      <c r="AT574" s="33">
        <f t="shared" si="319"/>
        <v>20500</v>
      </c>
      <c r="AU574" s="33">
        <f t="shared" si="320"/>
        <v>100000</v>
      </c>
      <c r="AV574" s="33">
        <v>257500</v>
      </c>
      <c r="AW574" s="33">
        <f t="shared" si="321"/>
        <v>468.75</v>
      </c>
      <c r="AX574" s="33">
        <f t="shared" si="322"/>
        <v>33746.6491452384</v>
      </c>
      <c r="AY574" s="34">
        <f t="shared" si="323"/>
        <v>125857.36640715841</v>
      </c>
    </row>
    <row r="575" spans="1:51" ht="15.75" customHeight="1" x14ac:dyDescent="0.3">
      <c r="A575" s="166" t="s">
        <v>775</v>
      </c>
      <c r="B575" s="99">
        <v>17714.07</v>
      </c>
      <c r="C575" s="99">
        <v>15218.99</v>
      </c>
      <c r="D575" s="99">
        <v>77289.66</v>
      </c>
      <c r="E575" s="99">
        <v>75110.710000000006</v>
      </c>
      <c r="F575" s="137">
        <v>189000</v>
      </c>
      <c r="G575" s="132">
        <v>24444</v>
      </c>
      <c r="H575" s="182">
        <v>46367</v>
      </c>
      <c r="I575" s="182">
        <v>46431</v>
      </c>
      <c r="J575" s="166">
        <v>1.5</v>
      </c>
      <c r="K575" s="166">
        <v>1.4</v>
      </c>
      <c r="L575" s="167" t="s">
        <v>1206</v>
      </c>
      <c r="M575" s="168" t="s">
        <v>1203</v>
      </c>
      <c r="N575" s="169">
        <v>0.02</v>
      </c>
      <c r="O575" s="21">
        <f t="shared" si="288"/>
        <v>0.10000000000000009</v>
      </c>
      <c r="P575" s="21" t="str">
        <f t="shared" si="289"/>
        <v>N</v>
      </c>
      <c r="Q575" s="22">
        <f t="shared" si="290"/>
        <v>32933.06</v>
      </c>
      <c r="R575" s="8" t="str">
        <f t="shared" si="291"/>
        <v>N</v>
      </c>
      <c r="S575" s="23">
        <f t="shared" si="292"/>
        <v>0.13333333333333344</v>
      </c>
      <c r="T575" s="24">
        <f t="shared" si="293"/>
        <v>20500</v>
      </c>
      <c r="U575" s="24">
        <f t="shared" si="294"/>
        <v>100000</v>
      </c>
      <c r="V575" s="24">
        <f t="shared" si="295"/>
        <v>257500</v>
      </c>
      <c r="W575" s="24">
        <f t="shared" si="296"/>
        <v>15375</v>
      </c>
      <c r="X575" s="24">
        <f t="shared" si="297"/>
        <v>0</v>
      </c>
      <c r="Y575" s="24">
        <f t="shared" si="298"/>
        <v>15375</v>
      </c>
      <c r="Z575" s="24">
        <f t="shared" si="299"/>
        <v>18216.7212</v>
      </c>
      <c r="AA575" s="25" t="str">
        <f t="shared" si="300"/>
        <v>N</v>
      </c>
      <c r="AB575" s="26">
        <f t="shared" si="301"/>
        <v>0</v>
      </c>
      <c r="AC575" s="27">
        <f t="shared" si="302"/>
        <v>20500</v>
      </c>
      <c r="AD575" s="28">
        <f t="shared" si="303"/>
        <v>100000</v>
      </c>
      <c r="AE575" s="28">
        <f t="shared" si="304"/>
        <v>257500</v>
      </c>
      <c r="AF575" s="28">
        <f t="shared" si="305"/>
        <v>0</v>
      </c>
      <c r="AG575" s="28">
        <f t="shared" si="306"/>
        <v>0</v>
      </c>
      <c r="AH575" s="28">
        <f t="shared" si="307"/>
        <v>0</v>
      </c>
      <c r="AI575" s="28">
        <f t="shared" si="308"/>
        <v>0</v>
      </c>
      <c r="AJ575" s="29" t="str">
        <f t="shared" si="309"/>
        <v>N</v>
      </c>
      <c r="AK575" s="30">
        <f t="shared" si="310"/>
        <v>0</v>
      </c>
      <c r="AL575" s="31">
        <f t="shared" si="311"/>
        <v>20500</v>
      </c>
      <c r="AM575" s="31">
        <f t="shared" si="312"/>
        <v>100000</v>
      </c>
      <c r="AN575" s="31">
        <f t="shared" si="313"/>
        <v>257500</v>
      </c>
      <c r="AO575" s="31">
        <f t="shared" si="314"/>
        <v>0</v>
      </c>
      <c r="AP575" s="31">
        <f t="shared" si="315"/>
        <v>0</v>
      </c>
      <c r="AQ575" s="31">
        <f t="shared" si="316"/>
        <v>0</v>
      </c>
      <c r="AR575" s="31">
        <f t="shared" si="317"/>
        <v>0</v>
      </c>
      <c r="AS575" s="32">
        <f t="shared" si="318"/>
        <v>0</v>
      </c>
      <c r="AT575" s="33">
        <f t="shared" si="319"/>
        <v>20500</v>
      </c>
      <c r="AU575" s="33">
        <f t="shared" si="320"/>
        <v>100000</v>
      </c>
      <c r="AV575" s="33">
        <v>257500</v>
      </c>
      <c r="AW575" s="33">
        <f t="shared" si="321"/>
        <v>0</v>
      </c>
      <c r="AX575" s="33">
        <f t="shared" si="322"/>
        <v>0</v>
      </c>
      <c r="AY575" s="34">
        <f t="shared" si="323"/>
        <v>18216.7212</v>
      </c>
    </row>
    <row r="576" spans="1:51" ht="15.75" customHeight="1" x14ac:dyDescent="0.3">
      <c r="A576" s="166" t="s">
        <v>776</v>
      </c>
      <c r="B576" s="99">
        <v>6550.45</v>
      </c>
      <c r="C576" s="99">
        <v>30648.59</v>
      </c>
      <c r="D576" s="99">
        <v>86389.63</v>
      </c>
      <c r="E576" s="99">
        <v>77020.3</v>
      </c>
      <c r="F576" s="137">
        <v>175000</v>
      </c>
      <c r="G576" s="132">
        <v>0</v>
      </c>
      <c r="H576" s="182">
        <v>46372</v>
      </c>
      <c r="I576" s="182">
        <v>46443</v>
      </c>
      <c r="J576" s="166">
        <v>4.3</v>
      </c>
      <c r="K576" s="166">
        <v>3.1</v>
      </c>
      <c r="L576" s="167" t="s">
        <v>1206</v>
      </c>
      <c r="M576" s="168" t="s">
        <v>1203</v>
      </c>
      <c r="N576" s="169">
        <v>0.02</v>
      </c>
      <c r="O576" s="21">
        <f t="shared" si="288"/>
        <v>1.1999999999999997</v>
      </c>
      <c r="P576" s="21" t="str">
        <f t="shared" si="289"/>
        <v>N</v>
      </c>
      <c r="Q576" s="22">
        <f t="shared" si="290"/>
        <v>37199.040000000001</v>
      </c>
      <c r="R576" s="8" t="str">
        <f t="shared" si="291"/>
        <v>N</v>
      </c>
      <c r="S576" s="23">
        <f t="shared" si="292"/>
        <v>1.5999999999999996</v>
      </c>
      <c r="T576" s="24">
        <f t="shared" si="293"/>
        <v>20500</v>
      </c>
      <c r="U576" s="24">
        <f t="shared" si="294"/>
        <v>100000</v>
      </c>
      <c r="V576" s="24">
        <f t="shared" si="295"/>
        <v>257500</v>
      </c>
      <c r="W576" s="24">
        <f t="shared" si="296"/>
        <v>10207.777499999997</v>
      </c>
      <c r="X576" s="24">
        <f t="shared" si="297"/>
        <v>0</v>
      </c>
      <c r="Y576" s="24">
        <f t="shared" si="298"/>
        <v>10207.777499999997</v>
      </c>
      <c r="Z576" s="24">
        <f t="shared" si="299"/>
        <v>27735.243300000002</v>
      </c>
      <c r="AA576" s="25" t="str">
        <f t="shared" si="300"/>
        <v>N</v>
      </c>
      <c r="AB576" s="26">
        <f t="shared" si="301"/>
        <v>0.59999999999999964</v>
      </c>
      <c r="AC576" s="27">
        <f t="shared" si="302"/>
        <v>20500</v>
      </c>
      <c r="AD576" s="28">
        <f t="shared" si="303"/>
        <v>100000</v>
      </c>
      <c r="AE576" s="28">
        <f t="shared" si="304"/>
        <v>257500</v>
      </c>
      <c r="AF576" s="28">
        <f t="shared" si="305"/>
        <v>2551.9443749999991</v>
      </c>
      <c r="AG576" s="28">
        <f t="shared" si="306"/>
        <v>0</v>
      </c>
      <c r="AH576" s="28">
        <f t="shared" si="307"/>
        <v>2551.9443749999991</v>
      </c>
      <c r="AI576" s="28">
        <f t="shared" si="308"/>
        <v>36149.936841000002</v>
      </c>
      <c r="AJ576" s="29" t="str">
        <f t="shared" si="309"/>
        <v>N</v>
      </c>
      <c r="AK576" s="30">
        <f t="shared" si="310"/>
        <v>0</v>
      </c>
      <c r="AL576" s="31">
        <f t="shared" si="311"/>
        <v>20500</v>
      </c>
      <c r="AM576" s="31">
        <f t="shared" si="312"/>
        <v>100000</v>
      </c>
      <c r="AN576" s="31">
        <f t="shared" si="313"/>
        <v>257500</v>
      </c>
      <c r="AO576" s="31">
        <f t="shared" si="314"/>
        <v>0</v>
      </c>
      <c r="AP576" s="31">
        <f t="shared" si="315"/>
        <v>0</v>
      </c>
      <c r="AQ576" s="31">
        <f t="shared" si="316"/>
        <v>0</v>
      </c>
      <c r="AR576" s="31">
        <f t="shared" si="317"/>
        <v>0</v>
      </c>
      <c r="AS576" s="32">
        <f t="shared" si="318"/>
        <v>0</v>
      </c>
      <c r="AT576" s="33">
        <f t="shared" si="319"/>
        <v>20500</v>
      </c>
      <c r="AU576" s="33">
        <f t="shared" si="320"/>
        <v>100000</v>
      </c>
      <c r="AV576" s="33">
        <v>257500</v>
      </c>
      <c r="AW576" s="33">
        <f t="shared" si="321"/>
        <v>0</v>
      </c>
      <c r="AX576" s="33">
        <f t="shared" si="322"/>
        <v>0</v>
      </c>
      <c r="AY576" s="34">
        <f t="shared" si="323"/>
        <v>63885.180141000004</v>
      </c>
    </row>
    <row r="577" spans="1:51" ht="15.75" customHeight="1" x14ac:dyDescent="0.3">
      <c r="A577" s="166" t="s">
        <v>777</v>
      </c>
      <c r="B577" s="99">
        <v>8245.19</v>
      </c>
      <c r="C577" s="99">
        <v>3854.87</v>
      </c>
      <c r="D577" s="99">
        <v>62949.3</v>
      </c>
      <c r="E577" s="99">
        <v>57795.8</v>
      </c>
      <c r="F577" s="137">
        <v>65000</v>
      </c>
      <c r="G577" s="132">
        <v>12500</v>
      </c>
      <c r="H577" s="182">
        <v>46291</v>
      </c>
      <c r="I577" s="182">
        <v>46357</v>
      </c>
      <c r="J577" s="166">
        <v>1.6</v>
      </c>
      <c r="K577" s="166">
        <v>0</v>
      </c>
      <c r="L577" s="167" t="s">
        <v>1206</v>
      </c>
      <c r="M577" s="168" t="s">
        <v>1203</v>
      </c>
      <c r="N577" s="169">
        <v>0.04</v>
      </c>
      <c r="O577" s="21">
        <f t="shared" si="288"/>
        <v>1.6</v>
      </c>
      <c r="P577" s="21" t="str">
        <f t="shared" si="289"/>
        <v>N</v>
      </c>
      <c r="Q577" s="22">
        <f t="shared" si="290"/>
        <v>12100.060000000001</v>
      </c>
      <c r="R577" s="8" t="str">
        <f t="shared" si="291"/>
        <v>N</v>
      </c>
      <c r="S577" s="23">
        <f t="shared" si="292"/>
        <v>2.1333333333333333</v>
      </c>
      <c r="T577" s="24">
        <f t="shared" si="293"/>
        <v>20500</v>
      </c>
      <c r="U577" s="24">
        <f t="shared" si="294"/>
        <v>100000</v>
      </c>
      <c r="V577" s="24">
        <f t="shared" si="295"/>
        <v>257500</v>
      </c>
      <c r="W577" s="24">
        <f t="shared" si="296"/>
        <v>9438.0468000000019</v>
      </c>
      <c r="X577" s="24">
        <f t="shared" si="297"/>
        <v>0</v>
      </c>
      <c r="Y577" s="24">
        <f t="shared" si="298"/>
        <v>9438.0468000000019</v>
      </c>
      <c r="Z577" s="24">
        <f t="shared" si="299"/>
        <v>3146.0156000000006</v>
      </c>
      <c r="AA577" s="25" t="str">
        <f t="shared" si="300"/>
        <v>N</v>
      </c>
      <c r="AB577" s="26">
        <f t="shared" si="301"/>
        <v>1.1333333333333333</v>
      </c>
      <c r="AC577" s="27">
        <f t="shared" si="302"/>
        <v>20500</v>
      </c>
      <c r="AD577" s="28">
        <f t="shared" si="303"/>
        <v>100000</v>
      </c>
      <c r="AE577" s="28">
        <f t="shared" si="304"/>
        <v>257500</v>
      </c>
      <c r="AF577" s="28">
        <f t="shared" si="305"/>
        <v>9815.5686720000012</v>
      </c>
      <c r="AG577" s="28">
        <f t="shared" si="306"/>
        <v>0</v>
      </c>
      <c r="AH577" s="28">
        <f t="shared" si="307"/>
        <v>9815.5686720000012</v>
      </c>
      <c r="AI577" s="28">
        <f t="shared" si="308"/>
        <v>3271.856224000001</v>
      </c>
      <c r="AJ577" s="29" t="str">
        <f t="shared" si="309"/>
        <v>N</v>
      </c>
      <c r="AK577" s="30">
        <f t="shared" si="310"/>
        <v>0.1333333333333333</v>
      </c>
      <c r="AL577" s="31">
        <f t="shared" si="311"/>
        <v>20500</v>
      </c>
      <c r="AM577" s="31">
        <f t="shared" si="312"/>
        <v>100000</v>
      </c>
      <c r="AN577" s="31">
        <f t="shared" si="313"/>
        <v>257500</v>
      </c>
      <c r="AO577" s="31">
        <f t="shared" si="314"/>
        <v>9178.239899999995</v>
      </c>
      <c r="AP577" s="31">
        <f t="shared" si="315"/>
        <v>0</v>
      </c>
      <c r="AQ577" s="31">
        <f t="shared" si="316"/>
        <v>9178.239899999995</v>
      </c>
      <c r="AR577" s="31">
        <f t="shared" si="317"/>
        <v>4432.681991840007</v>
      </c>
      <c r="AS577" s="32">
        <f t="shared" si="318"/>
        <v>0</v>
      </c>
      <c r="AT577" s="33">
        <f t="shared" si="319"/>
        <v>20500</v>
      </c>
      <c r="AU577" s="33">
        <f t="shared" si="320"/>
        <v>100000</v>
      </c>
      <c r="AV577" s="33">
        <v>257500</v>
      </c>
      <c r="AW577" s="33">
        <f t="shared" si="321"/>
        <v>0</v>
      </c>
      <c r="AX577" s="33">
        <f t="shared" si="322"/>
        <v>0</v>
      </c>
      <c r="AY577" s="34">
        <f t="shared" si="323"/>
        <v>10850.553815840009</v>
      </c>
    </row>
    <row r="578" spans="1:51" ht="15.75" customHeight="1" x14ac:dyDescent="0.3">
      <c r="A578" s="166" t="s">
        <v>778</v>
      </c>
      <c r="B578" s="99">
        <v>9297.1200000000008</v>
      </c>
      <c r="C578" s="99">
        <v>2180.29</v>
      </c>
      <c r="D578" s="99">
        <v>36162.71</v>
      </c>
      <c r="E578" s="99">
        <v>35760.21</v>
      </c>
      <c r="F578" s="137">
        <v>35000</v>
      </c>
      <c r="G578" s="132">
        <v>0</v>
      </c>
      <c r="H578" s="182">
        <v>46353</v>
      </c>
      <c r="I578" s="182">
        <v>46443</v>
      </c>
      <c r="J578" s="166">
        <v>2.4</v>
      </c>
      <c r="K578" s="166">
        <v>0.3</v>
      </c>
      <c r="L578" s="167" t="s">
        <v>1206</v>
      </c>
      <c r="M578" s="168" t="s">
        <v>1205</v>
      </c>
      <c r="N578" s="169">
        <v>0.05</v>
      </c>
      <c r="O578" s="21">
        <f t="shared" si="288"/>
        <v>2.1</v>
      </c>
      <c r="P578" s="21" t="str">
        <f t="shared" si="289"/>
        <v>N</v>
      </c>
      <c r="Q578" s="22">
        <f t="shared" si="290"/>
        <v>11477.41</v>
      </c>
      <c r="R578" s="8" t="str">
        <f t="shared" si="291"/>
        <v>N</v>
      </c>
      <c r="S578" s="23">
        <f t="shared" si="292"/>
        <v>2.1</v>
      </c>
      <c r="T578" s="24">
        <f t="shared" si="293"/>
        <v>20500</v>
      </c>
      <c r="U578" s="24">
        <f t="shared" si="294"/>
        <v>100000</v>
      </c>
      <c r="V578" s="24">
        <f t="shared" si="295"/>
        <v>257500</v>
      </c>
      <c r="W578" s="24">
        <f t="shared" si="296"/>
        <v>12051.280500000001</v>
      </c>
      <c r="X578" s="24">
        <f t="shared" si="297"/>
        <v>0</v>
      </c>
      <c r="Y578" s="24">
        <f t="shared" si="298"/>
        <v>12051.280500000001</v>
      </c>
      <c r="Z578" s="24">
        <f t="shared" si="299"/>
        <v>0</v>
      </c>
      <c r="AA578" s="25" t="str">
        <f t="shared" si="300"/>
        <v>N</v>
      </c>
      <c r="AB578" s="26">
        <f t="shared" si="301"/>
        <v>1.1000000000000001</v>
      </c>
      <c r="AC578" s="27">
        <f t="shared" si="302"/>
        <v>20500</v>
      </c>
      <c r="AD578" s="28">
        <f t="shared" si="303"/>
        <v>100000</v>
      </c>
      <c r="AE578" s="28">
        <f t="shared" si="304"/>
        <v>257500</v>
      </c>
      <c r="AF578" s="28">
        <f t="shared" si="305"/>
        <v>12653.844525</v>
      </c>
      <c r="AG578" s="28">
        <f t="shared" si="306"/>
        <v>0</v>
      </c>
      <c r="AH578" s="28">
        <f t="shared" si="307"/>
        <v>12653.844525</v>
      </c>
      <c r="AI578" s="28">
        <f t="shared" si="308"/>
        <v>0</v>
      </c>
      <c r="AJ578" s="29" t="str">
        <f t="shared" si="309"/>
        <v>N</v>
      </c>
      <c r="AK578" s="30">
        <f t="shared" si="310"/>
        <v>0.10000000000000009</v>
      </c>
      <c r="AL578" s="31">
        <f t="shared" si="311"/>
        <v>20500</v>
      </c>
      <c r="AM578" s="31">
        <f t="shared" si="312"/>
        <v>100000</v>
      </c>
      <c r="AN578" s="31">
        <f t="shared" si="313"/>
        <v>257500</v>
      </c>
      <c r="AO578" s="31">
        <f t="shared" si="314"/>
        <v>13286.536751250002</v>
      </c>
      <c r="AP578" s="31">
        <f t="shared" si="315"/>
        <v>0</v>
      </c>
      <c r="AQ578" s="31">
        <f t="shared" si="316"/>
        <v>13286.536751250002</v>
      </c>
      <c r="AR578" s="31">
        <f t="shared" si="317"/>
        <v>0</v>
      </c>
      <c r="AS578" s="32">
        <f t="shared" si="318"/>
        <v>0</v>
      </c>
      <c r="AT578" s="33">
        <f t="shared" si="319"/>
        <v>20500</v>
      </c>
      <c r="AU578" s="33">
        <f t="shared" si="320"/>
        <v>100000</v>
      </c>
      <c r="AV578" s="33">
        <v>257500</v>
      </c>
      <c r="AW578" s="33">
        <f t="shared" si="321"/>
        <v>0</v>
      </c>
      <c r="AX578" s="33">
        <f t="shared" si="322"/>
        <v>0</v>
      </c>
      <c r="AY578" s="34">
        <f t="shared" si="323"/>
        <v>0</v>
      </c>
    </row>
    <row r="579" spans="1:51" ht="15.75" customHeight="1" x14ac:dyDescent="0.3">
      <c r="A579" s="166" t="s">
        <v>779</v>
      </c>
      <c r="B579" s="99">
        <v>9700.1299999999992</v>
      </c>
      <c r="C579" s="99">
        <v>34286.480000000003</v>
      </c>
      <c r="D579" s="99">
        <v>70133.17</v>
      </c>
      <c r="E579" s="99">
        <v>60915.76</v>
      </c>
      <c r="F579" s="137">
        <v>88000</v>
      </c>
      <c r="G579" s="138">
        <v>12500</v>
      </c>
      <c r="H579" s="182">
        <v>46509</v>
      </c>
      <c r="I579" s="182">
        <v>46585</v>
      </c>
      <c r="J579" s="166">
        <v>1.6</v>
      </c>
      <c r="K579" s="166">
        <v>0.5</v>
      </c>
      <c r="L579" s="167" t="s">
        <v>1206</v>
      </c>
      <c r="M579" s="168" t="s">
        <v>1205</v>
      </c>
      <c r="N579" s="169">
        <v>5.1999999999999998E-2</v>
      </c>
      <c r="O579" s="21">
        <f t="shared" si="288"/>
        <v>1.1000000000000001</v>
      </c>
      <c r="P579" s="21" t="str">
        <f t="shared" si="289"/>
        <v>N</v>
      </c>
      <c r="Q579" s="22">
        <f t="shared" si="290"/>
        <v>43986.61</v>
      </c>
      <c r="R579" s="8" t="str">
        <f t="shared" si="291"/>
        <v>N</v>
      </c>
      <c r="S579" s="23">
        <f t="shared" si="292"/>
        <v>1.1000000000000001</v>
      </c>
      <c r="T579" s="24">
        <f t="shared" si="293"/>
        <v>20500</v>
      </c>
      <c r="U579" s="24">
        <f t="shared" si="294"/>
        <v>100000</v>
      </c>
      <c r="V579" s="24">
        <f t="shared" si="295"/>
        <v>257500</v>
      </c>
      <c r="W579" s="24">
        <f t="shared" si="296"/>
        <v>20500</v>
      </c>
      <c r="X579" s="24">
        <f t="shared" si="297"/>
        <v>0</v>
      </c>
      <c r="Y579" s="24">
        <f t="shared" si="298"/>
        <v>20500</v>
      </c>
      <c r="Z579" s="24">
        <f t="shared" si="299"/>
        <v>25773.913720000004</v>
      </c>
      <c r="AA579" s="25" t="str">
        <f t="shared" si="300"/>
        <v>N</v>
      </c>
      <c r="AB579" s="26">
        <f t="shared" si="301"/>
        <v>0.10000000000000009</v>
      </c>
      <c r="AC579" s="27">
        <f t="shared" si="302"/>
        <v>20500</v>
      </c>
      <c r="AD579" s="28">
        <f t="shared" si="303"/>
        <v>100000</v>
      </c>
      <c r="AE579" s="28">
        <f t="shared" si="304"/>
        <v>257500</v>
      </c>
      <c r="AF579" s="28">
        <f t="shared" si="305"/>
        <v>9366.8300000000017</v>
      </c>
      <c r="AG579" s="28">
        <f t="shared" si="306"/>
        <v>0</v>
      </c>
      <c r="AH579" s="28">
        <f t="shared" si="307"/>
        <v>9366.8300000000017</v>
      </c>
      <c r="AI579" s="28">
        <f t="shared" si="308"/>
        <v>39313.327233440003</v>
      </c>
      <c r="AJ579" s="29" t="str">
        <f t="shared" si="309"/>
        <v>N</v>
      </c>
      <c r="AK579" s="30">
        <f t="shared" si="310"/>
        <v>0</v>
      </c>
      <c r="AL579" s="31">
        <f t="shared" si="311"/>
        <v>20500</v>
      </c>
      <c r="AM579" s="31">
        <f t="shared" si="312"/>
        <v>100000</v>
      </c>
      <c r="AN579" s="31">
        <f t="shared" si="313"/>
        <v>257500</v>
      </c>
      <c r="AO579" s="31">
        <f t="shared" si="314"/>
        <v>0</v>
      </c>
      <c r="AP579" s="31">
        <f t="shared" si="315"/>
        <v>0</v>
      </c>
      <c r="AQ579" s="31">
        <f t="shared" si="316"/>
        <v>0</v>
      </c>
      <c r="AR579" s="31">
        <f t="shared" si="317"/>
        <v>0</v>
      </c>
      <c r="AS579" s="32">
        <f t="shared" si="318"/>
        <v>0</v>
      </c>
      <c r="AT579" s="33">
        <f t="shared" si="319"/>
        <v>20500</v>
      </c>
      <c r="AU579" s="33">
        <f t="shared" si="320"/>
        <v>100000</v>
      </c>
      <c r="AV579" s="33">
        <v>257500</v>
      </c>
      <c r="AW579" s="33">
        <f t="shared" si="321"/>
        <v>0</v>
      </c>
      <c r="AX579" s="33">
        <f t="shared" si="322"/>
        <v>0</v>
      </c>
      <c r="AY579" s="34">
        <f t="shared" si="323"/>
        <v>65087.240953440007</v>
      </c>
    </row>
    <row r="580" spans="1:51" ht="15.75" customHeight="1" x14ac:dyDescent="0.3">
      <c r="A580" s="166" t="s">
        <v>780</v>
      </c>
      <c r="B580" s="99">
        <v>15028.94</v>
      </c>
      <c r="C580" s="99">
        <v>5190.54</v>
      </c>
      <c r="D580" s="99">
        <v>34741.550000000003</v>
      </c>
      <c r="E580" s="99">
        <v>26146.92</v>
      </c>
      <c r="F580" s="137">
        <v>72000</v>
      </c>
      <c r="G580" s="138">
        <v>12500</v>
      </c>
      <c r="H580" s="182">
        <v>46373</v>
      </c>
      <c r="I580" s="182">
        <v>46386</v>
      </c>
      <c r="J580" s="166">
        <v>4.5</v>
      </c>
      <c r="K580" s="166">
        <v>0.4</v>
      </c>
      <c r="L580" s="167" t="s">
        <v>1206</v>
      </c>
      <c r="M580" s="168" t="s">
        <v>1205</v>
      </c>
      <c r="N580" s="169">
        <v>0.04</v>
      </c>
      <c r="O580" s="21">
        <f t="shared" si="288"/>
        <v>4.0999999999999996</v>
      </c>
      <c r="P580" s="21" t="str">
        <f t="shared" si="289"/>
        <v>N</v>
      </c>
      <c r="Q580" s="22">
        <f t="shared" si="290"/>
        <v>20219.48</v>
      </c>
      <c r="R580" s="8" t="str">
        <f t="shared" si="291"/>
        <v>N</v>
      </c>
      <c r="S580" s="23">
        <f t="shared" si="292"/>
        <v>4.0999999999999996</v>
      </c>
      <c r="T580" s="24">
        <f t="shared" si="293"/>
        <v>20500</v>
      </c>
      <c r="U580" s="24">
        <f t="shared" si="294"/>
        <v>100000</v>
      </c>
      <c r="V580" s="24">
        <f t="shared" si="295"/>
        <v>257500</v>
      </c>
      <c r="W580" s="24">
        <f t="shared" si="296"/>
        <v>20500</v>
      </c>
      <c r="X580" s="24">
        <f t="shared" si="297"/>
        <v>0</v>
      </c>
      <c r="Y580" s="24">
        <f t="shared" si="298"/>
        <v>20500</v>
      </c>
      <c r="Z580" s="24">
        <f t="shared" si="299"/>
        <v>528.25920000000042</v>
      </c>
      <c r="AA580" s="25" t="str">
        <f t="shared" si="300"/>
        <v>N</v>
      </c>
      <c r="AB580" s="26">
        <f t="shared" si="301"/>
        <v>3.0999999999999996</v>
      </c>
      <c r="AC580" s="27">
        <f t="shared" si="302"/>
        <v>20500</v>
      </c>
      <c r="AD580" s="28">
        <f t="shared" si="303"/>
        <v>100000</v>
      </c>
      <c r="AE580" s="28">
        <f t="shared" si="304"/>
        <v>257500</v>
      </c>
      <c r="AF580" s="28">
        <f t="shared" si="305"/>
        <v>20500</v>
      </c>
      <c r="AG580" s="28">
        <f t="shared" si="306"/>
        <v>0</v>
      </c>
      <c r="AH580" s="28">
        <f t="shared" si="307"/>
        <v>20500</v>
      </c>
      <c r="AI580" s="28">
        <f t="shared" si="308"/>
        <v>1369.3895680000023</v>
      </c>
      <c r="AJ580" s="29" t="str">
        <f t="shared" si="309"/>
        <v>N</v>
      </c>
      <c r="AK580" s="30">
        <f t="shared" si="310"/>
        <v>2.0999999999999996</v>
      </c>
      <c r="AL580" s="31">
        <f t="shared" si="311"/>
        <v>20500</v>
      </c>
      <c r="AM580" s="31">
        <f t="shared" si="312"/>
        <v>100000</v>
      </c>
      <c r="AN580" s="31">
        <f t="shared" si="313"/>
        <v>257500</v>
      </c>
      <c r="AO580" s="31">
        <f t="shared" si="314"/>
        <v>20500</v>
      </c>
      <c r="AP580" s="31">
        <f t="shared" si="315"/>
        <v>0</v>
      </c>
      <c r="AQ580" s="31">
        <f t="shared" si="316"/>
        <v>20500</v>
      </c>
      <c r="AR580" s="31">
        <f t="shared" si="317"/>
        <v>2244.165150720004</v>
      </c>
      <c r="AS580" s="32">
        <f t="shared" si="318"/>
        <v>1.0999999999999996</v>
      </c>
      <c r="AT580" s="33">
        <f t="shared" si="319"/>
        <v>20500</v>
      </c>
      <c r="AU580" s="33">
        <f t="shared" si="320"/>
        <v>100000</v>
      </c>
      <c r="AV580" s="33">
        <v>257500</v>
      </c>
      <c r="AW580" s="33">
        <f t="shared" si="321"/>
        <v>3758.4499999999971</v>
      </c>
      <c r="AX580" s="33">
        <f t="shared" si="322"/>
        <v>19895.481756748806</v>
      </c>
      <c r="AY580" s="34">
        <f t="shared" si="323"/>
        <v>24037.295675468813</v>
      </c>
    </row>
    <row r="581" spans="1:51" ht="15.75" customHeight="1" x14ac:dyDescent="0.3">
      <c r="A581" s="166" t="s">
        <v>781</v>
      </c>
      <c r="B581" s="99">
        <v>13929.81</v>
      </c>
      <c r="C581" s="99">
        <v>34054.160000000003</v>
      </c>
      <c r="D581" s="99">
        <v>85309.62</v>
      </c>
      <c r="E581" s="99">
        <v>70430.259999999995</v>
      </c>
      <c r="F581" s="137">
        <v>66000</v>
      </c>
      <c r="G581" s="138">
        <v>12500</v>
      </c>
      <c r="H581" s="182">
        <v>46504</v>
      </c>
      <c r="I581" s="182">
        <v>46593</v>
      </c>
      <c r="J581" s="166">
        <v>4.8</v>
      </c>
      <c r="K581" s="166">
        <v>2.5</v>
      </c>
      <c r="L581" s="167" t="s">
        <v>1206</v>
      </c>
      <c r="M581" s="168" t="s">
        <v>1204</v>
      </c>
      <c r="N581" s="169">
        <v>1.6E-2</v>
      </c>
      <c r="O581" s="21">
        <f t="shared" ref="O581:O644" si="324">MAX(0, J581-K581)</f>
        <v>2.2999999999999998</v>
      </c>
      <c r="P581" s="21" t="str">
        <f t="shared" ref="P581:P644" si="325">IF(
  AND(
    I581 &gt;= H581 - 10,
    I581 &lt;= DATE(2026,6,30),
    O581 &gt; 0
  ),
  "Y",
  "N"
)</f>
        <v>N</v>
      </c>
      <c r="Q581" s="22">
        <f t="shared" ref="Q581:Q644" si="326">B581+C581</f>
        <v>47983.97</v>
      </c>
      <c r="R581" s="8" t="str">
        <f t="shared" ref="R581:R644" si="327">IF(AND(P581="Y",O581&gt;0),"Y","N")</f>
        <v>N</v>
      </c>
      <c r="S581" s="23">
        <f t="shared" ref="S581:S644" si="328">MAX(0,(O581/M581))</f>
        <v>4.5999999999999996</v>
      </c>
      <c r="T581" s="24">
        <f t="shared" ref="T581:T644" si="329">IF(R581="Y",(20500+G581),IF(AND(R581="N",L581="G"),20500,IF(AND(R581="N",L581="P"),50000,IF(AND(R581="",L581="G"),20500,IF(AND(R581="",L581="P"),50000,"")))))</f>
        <v>20500</v>
      </c>
      <c r="U581" s="24">
        <f t="shared" ref="U581:U644" si="330">IF(AND(R581="Y",G581&gt;0),224000,IF(AND(R581="Y",G581=0),138500,IF(AND(R581="N",L581="G"),100000,IF(AND(R581="N",L581=""),100000,IF(AND(R581="N",L581="P"),200000,"")))))</f>
        <v>100000</v>
      </c>
      <c r="V581" s="24">
        <f t="shared" ref="V581:V644" si="331">IF(R581="Y",U581,IF(R581="N",257500,IF(R581="",257500,)))</f>
        <v>257500</v>
      </c>
      <c r="W581" s="24">
        <f t="shared" ref="W581:W644" si="332">IF(
  M581&lt;0.5,
  0,
  MAX(
    0,
    IF(
      S581=0,
      0,
      IF(
        R581="Y",
        MIN(Q581*(1+N581), T581, U581-E581, V581-E581),
        MIN(Q581*(1+N581), T581, U581-D581, V581-F581)
      )
    )
  ) * M581
)</f>
        <v>7345.1900000000023</v>
      </c>
      <c r="X581" s="24">
        <f t="shared" ref="X581:X644" si="333">IF(
  M581&lt;0.5,
  0,
  MAX(
    0,
    IF(
      S581=0,
      0,
      IF(
        R581="Y",
        (Q581*(1+N581)-W581),
        0
      )
    )
  ) * M581
)</f>
        <v>0</v>
      </c>
      <c r="Y581" s="24">
        <f t="shared" ref="Y581:Y644" si="334">W581+X581</f>
        <v>7345.1900000000023</v>
      </c>
      <c r="Z581" s="24">
        <f t="shared" ref="Z581:Z644" si="335">IF(S581=0, 0, MAX(0, (Q581*(1+N581))-Y581))</f>
        <v>41406.523520000002</v>
      </c>
      <c r="AA581" s="25" t="str">
        <f t="shared" ref="AA581:AA644" si="336">IF(AND(P581="Y",O581&gt;1),"Y","N")</f>
        <v>N</v>
      </c>
      <c r="AB581" s="26">
        <f t="shared" ref="AB581:AB644" si="337">MAX(0,(S581-1))</f>
        <v>3.5999999999999996</v>
      </c>
      <c r="AC581" s="27">
        <f t="shared" ref="AC581:AC644" si="338">IF(AA581="Y",(20500+G581),IF(AND(AA581="N",L581="G"),20500,IF(AND(AA581="N",L581="P"),50000,IF(AND(AA581="",L581="G"),20500,IF(AND(AA581="",L581="P"),50000,"")))))</f>
        <v>20500</v>
      </c>
      <c r="AD581" s="28">
        <f t="shared" ref="AD581:AD644" si="339">IF(AND(AA581="Y",G581&gt;0),224000,IF(AND(AA581="Y",G581=0),138500,IF(AND(AA581="N",L581="G"),100000,IF(AND(AA581="N",L581=""),100000,IF(AND(AA581="N",L581="P"),200000,"")))))</f>
        <v>100000</v>
      </c>
      <c r="AE581" s="28">
        <f t="shared" ref="AE581:AE644" si="340">IF(AA581="Y",AD581,IF(AA581="N",257500,IF(AA581="",257500,)))</f>
        <v>257500</v>
      </c>
      <c r="AF581" s="28">
        <f t="shared" ref="AF581:AF644" si="341">IF(
  M581&lt;0.5,
  0,
  MAX(
    0,
    IF(
      AB581=0,
      0,
      IF(
        AA581="Y",
        MIN(Q581*(1+N581)*(1+N581), AC581, AD581-E581-W581, AE581-E581-W581),
        MIN(Q581*(1+N581)*(1+N581), AC581, AD581-D581-W581, AE581-F581-W581)
      )
    )
  ) * M581
)</f>
        <v>3672.5950000000012</v>
      </c>
      <c r="AG581" s="28">
        <f t="shared" ref="AG581:AG644" si="342">IF(
  M581&lt;0.5,
  0,
  MAX(
    0,
    IF(
      AB581=0,
      0,
      IF(
        AA581="Y",
        (Q581*(1+N581)*(1+N581)-AF581),
        0
      )
    )
  ) * M581
)</f>
        <v>0</v>
      </c>
      <c r="AH581" s="28">
        <f t="shared" ref="AH581:AH644" si="343">AF581+AG581</f>
        <v>3672.5950000000012</v>
      </c>
      <c r="AI581" s="28">
        <f t="shared" ref="AI581:AI644" si="344">IF(AB581=0, 0, MAX(0, (Q581*(1+N581)*(1+N581)) - AH581))</f>
        <v>45859.145936320005</v>
      </c>
      <c r="AJ581" s="29" t="str">
        <f t="shared" ref="AJ581:AJ644" si="345">IF(AND(P581="Y",O581&gt;2),"Y","N")</f>
        <v>N</v>
      </c>
      <c r="AK581" s="30">
        <f t="shared" ref="AK581:AK644" si="346">MAX(0,(AB581-1))</f>
        <v>2.5999999999999996</v>
      </c>
      <c r="AL581" s="31">
        <f t="shared" ref="AL581:AL644" si="347">IF(AJ581="Y",(20500+G581),IF(AND(AJ581="N",L581="G"),20500,IF(AND(AJ581="N",L581="P"),50000,IF(AND(AJ581="",L581="G"),20500,IF(AND(AJ581="",L581="P"),50000,"")))))</f>
        <v>20500</v>
      </c>
      <c r="AM581" s="31">
        <f t="shared" ref="AM581:AM644" si="348">IF(AND(AJ581="Y",G581&gt;0),224000,IF(AND(AJ581="Y",G581=0),138500,IF(AND(AJ581="N",L581="G"),100000,IF(AND(AJ581="N",L581=""),100000,IF(AND(AJ581="N",L581="P"),200000,"")))))</f>
        <v>100000</v>
      </c>
      <c r="AN581" s="31">
        <f t="shared" ref="AN581:AN644" si="349">IF(AJ581="Y",AM581,IF(AJ581="N",257500,IF(AJ581="",257500,)))</f>
        <v>257500</v>
      </c>
      <c r="AO581" s="31">
        <f t="shared" ref="AO581:AO644" si="350">IF(
  M581&lt;0.5,
  0,
  MAX(
    0,
    IF(
      AK581=0,
      0,
      IF(
        AJ581="Y",
        MIN(Q581*(1+N581)*(1+N581)*(1+N581), AL581, AM581-E581-W581-AF645, AN581-E581-W581-AF581),
        MIN(Q581*(1+N581)*(1+N581)*(1+N581), AL581, AM581-D581-W581-AF645, AN581-F581-W581-AF581)
      )
    )
  ) * M581
)</f>
        <v>3672.5950000000012</v>
      </c>
      <c r="AP581" s="31">
        <f t="shared" ref="AP581:AP644" si="351">IF(
  M581&lt;0.5,
  0,
  MAX(
    0,
    IF(
      AK581=0,
      0,
      IF(
        AJ581="Y",
        (Q581*(1+N581)*(1+N581)*(1+N581)-AO581),
        0
      )
    )
  ) * M581
)</f>
        <v>0</v>
      </c>
      <c r="AQ581" s="31">
        <f t="shared" ref="AQ581:AQ644" si="352">AO581+AP581</f>
        <v>3672.5950000000012</v>
      </c>
      <c r="AR581" s="31">
        <f t="shared" ref="AR581:AR644" si="353">IF(AK581=0, 0, MAX(0, (Q581*(1+N581)*(1+N581)*(1+N581)) - AQ581))</f>
        <v>46651.653791301127</v>
      </c>
      <c r="AS581" s="32">
        <f t="shared" ref="AS581:AS644" si="354">MAX(0,(AK581-1))</f>
        <v>1.5999999999999996</v>
      </c>
      <c r="AT581" s="33">
        <f t="shared" ref="AT581:AT644" si="355">IF(L581="G", 20500, IF(L581="P", 50000, 0))</f>
        <v>20500</v>
      </c>
      <c r="AU581" s="33">
        <f t="shared" ref="AU581:AU644" si="356">IF(L581="G",100000,IF(L581="P",200000,""))</f>
        <v>100000</v>
      </c>
      <c r="AV581" s="33">
        <v>257500</v>
      </c>
      <c r="AW581" s="33">
        <f t="shared" ref="AW581:AW644" si="357">IF(
  M581&lt;0.5,
  0,
  MAX(
    0,
    IF(
      AS581=0,
      0,
      MIN(
        Q581*(1+N581)*(1+N581)*(1+N581)*(1+N581),
        AT581,
        AU581-D581-W581-AF581-AO581,
        AV581-F581-W581-AF581-AO581
      )
    )
  ) * M581
)</f>
        <v>0</v>
      </c>
      <c r="AX581" s="33">
        <f t="shared" ref="AX581:AX644" si="358">IF(AS581=0, 0, MAX(0, (Q581*(1+N581)*(1+N581)*(1+N581)*(1+N581)) - AW581))</f>
        <v>51129.436771961948</v>
      </c>
      <c r="AY581" s="34">
        <f t="shared" ref="AY581:AY644" si="359">Z581+AI581+AR581+AX581</f>
        <v>185046.76001958307</v>
      </c>
    </row>
    <row r="582" spans="1:51" ht="15.75" customHeight="1" x14ac:dyDescent="0.3">
      <c r="A582" s="166" t="s">
        <v>782</v>
      </c>
      <c r="B582" s="99">
        <v>15864.69</v>
      </c>
      <c r="C582" s="99">
        <v>32201.37</v>
      </c>
      <c r="D582" s="99">
        <v>112555.22</v>
      </c>
      <c r="E582" s="99">
        <v>101599.66</v>
      </c>
      <c r="F582" s="137">
        <v>190000</v>
      </c>
      <c r="G582" s="138">
        <v>12500</v>
      </c>
      <c r="H582" s="182">
        <v>46382</v>
      </c>
      <c r="I582" s="182">
        <v>46404</v>
      </c>
      <c r="J582" s="166">
        <v>2.5</v>
      </c>
      <c r="K582" s="166">
        <v>2.2999999999999998</v>
      </c>
      <c r="L582" s="167" t="s">
        <v>1207</v>
      </c>
      <c r="M582" s="168" t="s">
        <v>1205</v>
      </c>
      <c r="N582" s="169">
        <v>0.03</v>
      </c>
      <c r="O582" s="21">
        <f t="shared" si="324"/>
        <v>0.20000000000000018</v>
      </c>
      <c r="P582" s="21" t="str">
        <f t="shared" si="325"/>
        <v>N</v>
      </c>
      <c r="Q582" s="22">
        <f t="shared" si="326"/>
        <v>48066.06</v>
      </c>
      <c r="R582" s="8" t="str">
        <f t="shared" si="327"/>
        <v>N</v>
      </c>
      <c r="S582" s="23">
        <f t="shared" si="328"/>
        <v>0.20000000000000018</v>
      </c>
      <c r="T582" s="24">
        <f t="shared" si="329"/>
        <v>50000</v>
      </c>
      <c r="U582" s="24">
        <f t="shared" si="330"/>
        <v>200000</v>
      </c>
      <c r="V582" s="24">
        <f t="shared" si="331"/>
        <v>257500</v>
      </c>
      <c r="W582" s="24">
        <f t="shared" si="332"/>
        <v>49508.041799999999</v>
      </c>
      <c r="X582" s="24">
        <f t="shared" si="333"/>
        <v>0</v>
      </c>
      <c r="Y582" s="24">
        <f t="shared" si="334"/>
        <v>49508.041799999999</v>
      </c>
      <c r="Z582" s="24">
        <f t="shared" si="335"/>
        <v>0</v>
      </c>
      <c r="AA582" s="25" t="str">
        <f t="shared" si="336"/>
        <v>N</v>
      </c>
      <c r="AB582" s="26">
        <f t="shared" si="337"/>
        <v>0</v>
      </c>
      <c r="AC582" s="27">
        <f t="shared" si="338"/>
        <v>50000</v>
      </c>
      <c r="AD582" s="28">
        <f t="shared" si="339"/>
        <v>200000</v>
      </c>
      <c r="AE582" s="28">
        <f t="shared" si="340"/>
        <v>257500</v>
      </c>
      <c r="AF582" s="28">
        <f t="shared" si="341"/>
        <v>0</v>
      </c>
      <c r="AG582" s="28">
        <f t="shared" si="342"/>
        <v>0</v>
      </c>
      <c r="AH582" s="28">
        <f t="shared" si="343"/>
        <v>0</v>
      </c>
      <c r="AI582" s="28">
        <f t="shared" si="344"/>
        <v>0</v>
      </c>
      <c r="AJ582" s="29" t="str">
        <f t="shared" si="345"/>
        <v>N</v>
      </c>
      <c r="AK582" s="30">
        <f t="shared" si="346"/>
        <v>0</v>
      </c>
      <c r="AL582" s="31">
        <f t="shared" si="347"/>
        <v>50000</v>
      </c>
      <c r="AM582" s="31">
        <f t="shared" si="348"/>
        <v>200000</v>
      </c>
      <c r="AN582" s="31">
        <f t="shared" si="349"/>
        <v>257500</v>
      </c>
      <c r="AO582" s="31">
        <f t="shared" si="350"/>
        <v>0</v>
      </c>
      <c r="AP582" s="31">
        <f t="shared" si="351"/>
        <v>0</v>
      </c>
      <c r="AQ582" s="31">
        <f t="shared" si="352"/>
        <v>0</v>
      </c>
      <c r="AR582" s="31">
        <f t="shared" si="353"/>
        <v>0</v>
      </c>
      <c r="AS582" s="32">
        <f t="shared" si="354"/>
        <v>0</v>
      </c>
      <c r="AT582" s="33">
        <f t="shared" si="355"/>
        <v>50000</v>
      </c>
      <c r="AU582" s="33">
        <f t="shared" si="356"/>
        <v>200000</v>
      </c>
      <c r="AV582" s="33">
        <v>257500</v>
      </c>
      <c r="AW582" s="33">
        <f t="shared" si="357"/>
        <v>0</v>
      </c>
      <c r="AX582" s="33">
        <f t="shared" si="358"/>
        <v>0</v>
      </c>
      <c r="AY582" s="34">
        <f t="shared" si="359"/>
        <v>0</v>
      </c>
    </row>
    <row r="583" spans="1:51" ht="15.75" customHeight="1" x14ac:dyDescent="0.3">
      <c r="A583" s="166" t="s">
        <v>783</v>
      </c>
      <c r="B583" s="99">
        <v>12261.31</v>
      </c>
      <c r="C583" s="99">
        <v>29157.59</v>
      </c>
      <c r="D583" s="99">
        <v>54482.73</v>
      </c>
      <c r="E583" s="99">
        <v>47582.9</v>
      </c>
      <c r="F583" s="137">
        <v>15000</v>
      </c>
      <c r="G583" s="138">
        <v>12500</v>
      </c>
      <c r="H583" s="182">
        <v>46344</v>
      </c>
      <c r="I583" s="182">
        <v>46388</v>
      </c>
      <c r="J583" s="166">
        <v>4.8</v>
      </c>
      <c r="K583" s="166">
        <v>4.2</v>
      </c>
      <c r="L583" s="167" t="s">
        <v>1207</v>
      </c>
      <c r="M583" s="168" t="s">
        <v>1203</v>
      </c>
      <c r="N583" s="169">
        <v>3.3000000000000002E-2</v>
      </c>
      <c r="O583" s="21">
        <f t="shared" si="324"/>
        <v>0.59999999999999964</v>
      </c>
      <c r="P583" s="21" t="str">
        <f t="shared" si="325"/>
        <v>N</v>
      </c>
      <c r="Q583" s="22">
        <f t="shared" si="326"/>
        <v>41418.9</v>
      </c>
      <c r="R583" s="8" t="str">
        <f t="shared" si="327"/>
        <v>N</v>
      </c>
      <c r="S583" s="23">
        <f t="shared" si="328"/>
        <v>0.79999999999999949</v>
      </c>
      <c r="T583" s="24">
        <f t="shared" si="329"/>
        <v>50000</v>
      </c>
      <c r="U583" s="24">
        <f t="shared" si="330"/>
        <v>200000</v>
      </c>
      <c r="V583" s="24">
        <f t="shared" si="331"/>
        <v>257500</v>
      </c>
      <c r="W583" s="24">
        <f t="shared" si="332"/>
        <v>32089.292774999994</v>
      </c>
      <c r="X583" s="24">
        <f t="shared" si="333"/>
        <v>0</v>
      </c>
      <c r="Y583" s="24">
        <f t="shared" si="334"/>
        <v>32089.292774999994</v>
      </c>
      <c r="Z583" s="24">
        <f t="shared" si="335"/>
        <v>10696.430925000001</v>
      </c>
      <c r="AA583" s="25" t="str">
        <f t="shared" si="336"/>
        <v>N</v>
      </c>
      <c r="AB583" s="26">
        <f t="shared" si="337"/>
        <v>0</v>
      </c>
      <c r="AC583" s="27">
        <f t="shared" si="338"/>
        <v>50000</v>
      </c>
      <c r="AD583" s="28">
        <f t="shared" si="339"/>
        <v>200000</v>
      </c>
      <c r="AE583" s="28">
        <f t="shared" si="340"/>
        <v>257500</v>
      </c>
      <c r="AF583" s="28">
        <f t="shared" si="341"/>
        <v>0</v>
      </c>
      <c r="AG583" s="28">
        <f t="shared" si="342"/>
        <v>0</v>
      </c>
      <c r="AH583" s="28">
        <f t="shared" si="343"/>
        <v>0</v>
      </c>
      <c r="AI583" s="28">
        <f t="shared" si="344"/>
        <v>0</v>
      </c>
      <c r="AJ583" s="29" t="str">
        <f t="shared" si="345"/>
        <v>N</v>
      </c>
      <c r="AK583" s="30">
        <f t="shared" si="346"/>
        <v>0</v>
      </c>
      <c r="AL583" s="31">
        <f t="shared" si="347"/>
        <v>50000</v>
      </c>
      <c r="AM583" s="31">
        <f t="shared" si="348"/>
        <v>200000</v>
      </c>
      <c r="AN583" s="31">
        <f t="shared" si="349"/>
        <v>257500</v>
      </c>
      <c r="AO583" s="31">
        <f t="shared" si="350"/>
        <v>0</v>
      </c>
      <c r="AP583" s="31">
        <f t="shared" si="351"/>
        <v>0</v>
      </c>
      <c r="AQ583" s="31">
        <f t="shared" si="352"/>
        <v>0</v>
      </c>
      <c r="AR583" s="31">
        <f t="shared" si="353"/>
        <v>0</v>
      </c>
      <c r="AS583" s="32">
        <f t="shared" si="354"/>
        <v>0</v>
      </c>
      <c r="AT583" s="33">
        <f t="shared" si="355"/>
        <v>50000</v>
      </c>
      <c r="AU583" s="33">
        <f t="shared" si="356"/>
        <v>200000</v>
      </c>
      <c r="AV583" s="33">
        <v>257500</v>
      </c>
      <c r="AW583" s="33">
        <f t="shared" si="357"/>
        <v>0</v>
      </c>
      <c r="AX583" s="33">
        <f t="shared" si="358"/>
        <v>0</v>
      </c>
      <c r="AY583" s="34">
        <f t="shared" si="359"/>
        <v>10696.430925000001</v>
      </c>
    </row>
    <row r="584" spans="1:51" ht="15.75" customHeight="1" x14ac:dyDescent="0.3">
      <c r="A584" s="166" t="s">
        <v>784</v>
      </c>
      <c r="B584" s="99">
        <v>13937.31</v>
      </c>
      <c r="C584" s="99">
        <v>21295.93</v>
      </c>
      <c r="D584" s="99">
        <v>76429.52</v>
      </c>
      <c r="E584" s="99">
        <v>61649.16</v>
      </c>
      <c r="F584" s="137">
        <v>111000</v>
      </c>
      <c r="G584" s="138">
        <v>12500</v>
      </c>
      <c r="H584" s="182">
        <v>46496</v>
      </c>
      <c r="I584" s="182">
        <v>46511</v>
      </c>
      <c r="J584" s="166">
        <v>3.3</v>
      </c>
      <c r="K584" s="166">
        <v>0.1</v>
      </c>
      <c r="L584" s="167" t="s">
        <v>1207</v>
      </c>
      <c r="M584" s="168" t="s">
        <v>1204</v>
      </c>
      <c r="N584" s="169">
        <v>5.0000000000000001E-3</v>
      </c>
      <c r="O584" s="21">
        <f t="shared" si="324"/>
        <v>3.1999999999999997</v>
      </c>
      <c r="P584" s="21" t="str">
        <f t="shared" si="325"/>
        <v>N</v>
      </c>
      <c r="Q584" s="22">
        <f t="shared" si="326"/>
        <v>35233.24</v>
      </c>
      <c r="R584" s="8" t="str">
        <f t="shared" si="327"/>
        <v>N</v>
      </c>
      <c r="S584" s="23">
        <f t="shared" si="328"/>
        <v>6.3999999999999995</v>
      </c>
      <c r="T584" s="24">
        <f t="shared" si="329"/>
        <v>50000</v>
      </c>
      <c r="U584" s="24">
        <f t="shared" si="330"/>
        <v>200000</v>
      </c>
      <c r="V584" s="24">
        <f t="shared" si="331"/>
        <v>257500</v>
      </c>
      <c r="W584" s="24">
        <f t="shared" si="332"/>
        <v>17704.703099999999</v>
      </c>
      <c r="X584" s="24">
        <f t="shared" si="333"/>
        <v>0</v>
      </c>
      <c r="Y584" s="24">
        <f t="shared" si="334"/>
        <v>17704.703099999999</v>
      </c>
      <c r="Z584" s="24">
        <f t="shared" si="335"/>
        <v>17704.703099999999</v>
      </c>
      <c r="AA584" s="25" t="str">
        <f t="shared" si="336"/>
        <v>N</v>
      </c>
      <c r="AB584" s="26">
        <f t="shared" si="337"/>
        <v>5.3999999999999995</v>
      </c>
      <c r="AC584" s="27">
        <f t="shared" si="338"/>
        <v>50000</v>
      </c>
      <c r="AD584" s="28">
        <f t="shared" si="339"/>
        <v>200000</v>
      </c>
      <c r="AE584" s="28">
        <f t="shared" si="340"/>
        <v>257500</v>
      </c>
      <c r="AF584" s="28">
        <f t="shared" si="341"/>
        <v>17793.226615499996</v>
      </c>
      <c r="AG584" s="28">
        <f t="shared" si="342"/>
        <v>0</v>
      </c>
      <c r="AH584" s="28">
        <f t="shared" si="343"/>
        <v>17793.226615499996</v>
      </c>
      <c r="AI584" s="28">
        <f t="shared" si="344"/>
        <v>17793.226615499996</v>
      </c>
      <c r="AJ584" s="29" t="str">
        <f t="shared" si="345"/>
        <v>N</v>
      </c>
      <c r="AK584" s="30">
        <f t="shared" si="346"/>
        <v>4.3999999999999995</v>
      </c>
      <c r="AL584" s="31">
        <f t="shared" si="347"/>
        <v>50000</v>
      </c>
      <c r="AM584" s="31">
        <f t="shared" si="348"/>
        <v>200000</v>
      </c>
      <c r="AN584" s="31">
        <f t="shared" si="349"/>
        <v>257500</v>
      </c>
      <c r="AO584" s="31">
        <f t="shared" si="350"/>
        <v>17882.192748577494</v>
      </c>
      <c r="AP584" s="31">
        <f t="shared" si="351"/>
        <v>0</v>
      </c>
      <c r="AQ584" s="31">
        <f t="shared" si="352"/>
        <v>17882.192748577494</v>
      </c>
      <c r="AR584" s="31">
        <f t="shared" si="353"/>
        <v>17882.192748577494</v>
      </c>
      <c r="AS584" s="32">
        <f t="shared" si="354"/>
        <v>3.3999999999999995</v>
      </c>
      <c r="AT584" s="33">
        <f t="shared" si="355"/>
        <v>50000</v>
      </c>
      <c r="AU584" s="33">
        <f t="shared" si="356"/>
        <v>200000</v>
      </c>
      <c r="AV584" s="33">
        <v>257500</v>
      </c>
      <c r="AW584" s="33">
        <f t="shared" si="357"/>
        <v>17971.603712320379</v>
      </c>
      <c r="AX584" s="33">
        <f t="shared" si="358"/>
        <v>17971.603712320379</v>
      </c>
      <c r="AY584" s="34">
        <f t="shared" si="359"/>
        <v>71351.726176397875</v>
      </c>
    </row>
    <row r="585" spans="1:51" ht="15.75" customHeight="1" x14ac:dyDescent="0.3">
      <c r="A585" s="166" t="s">
        <v>785</v>
      </c>
      <c r="B585" s="99">
        <v>7241.26</v>
      </c>
      <c r="C585" s="99">
        <v>30172.01</v>
      </c>
      <c r="D585" s="99">
        <v>55015.33</v>
      </c>
      <c r="E585" s="99">
        <v>49144.32</v>
      </c>
      <c r="F585" s="137">
        <v>100000</v>
      </c>
      <c r="G585" s="138">
        <v>12500</v>
      </c>
      <c r="H585" s="182">
        <v>46227</v>
      </c>
      <c r="I585" s="182">
        <v>46305</v>
      </c>
      <c r="J585" s="166">
        <v>2.5</v>
      </c>
      <c r="K585" s="166">
        <v>2</v>
      </c>
      <c r="L585" s="167" t="s">
        <v>1207</v>
      </c>
      <c r="M585" s="168" t="s">
        <v>1204</v>
      </c>
      <c r="N585" s="169">
        <v>2E-3</v>
      </c>
      <c r="O585" s="21">
        <f t="shared" si="324"/>
        <v>0.5</v>
      </c>
      <c r="P585" s="21" t="str">
        <f t="shared" si="325"/>
        <v>N</v>
      </c>
      <c r="Q585" s="22">
        <f t="shared" si="326"/>
        <v>37413.269999999997</v>
      </c>
      <c r="R585" s="8" t="str">
        <f t="shared" si="327"/>
        <v>N</v>
      </c>
      <c r="S585" s="23">
        <f t="shared" si="328"/>
        <v>1</v>
      </c>
      <c r="T585" s="24">
        <f t="shared" si="329"/>
        <v>50000</v>
      </c>
      <c r="U585" s="24">
        <f t="shared" si="330"/>
        <v>200000</v>
      </c>
      <c r="V585" s="24">
        <f t="shared" si="331"/>
        <v>257500</v>
      </c>
      <c r="W585" s="24">
        <f t="shared" si="332"/>
        <v>18744.048269999999</v>
      </c>
      <c r="X585" s="24">
        <f t="shared" si="333"/>
        <v>0</v>
      </c>
      <c r="Y585" s="24">
        <f t="shared" si="334"/>
        <v>18744.048269999999</v>
      </c>
      <c r="Z585" s="24">
        <f t="shared" si="335"/>
        <v>18744.048269999999</v>
      </c>
      <c r="AA585" s="25" t="str">
        <f t="shared" si="336"/>
        <v>N</v>
      </c>
      <c r="AB585" s="26">
        <f t="shared" si="337"/>
        <v>0</v>
      </c>
      <c r="AC585" s="27">
        <f t="shared" si="338"/>
        <v>50000</v>
      </c>
      <c r="AD585" s="28">
        <f t="shared" si="339"/>
        <v>200000</v>
      </c>
      <c r="AE585" s="28">
        <f t="shared" si="340"/>
        <v>257500</v>
      </c>
      <c r="AF585" s="28">
        <f t="shared" si="341"/>
        <v>0</v>
      </c>
      <c r="AG585" s="28">
        <f t="shared" si="342"/>
        <v>0</v>
      </c>
      <c r="AH585" s="28">
        <f t="shared" si="343"/>
        <v>0</v>
      </c>
      <c r="AI585" s="28">
        <f t="shared" si="344"/>
        <v>0</v>
      </c>
      <c r="AJ585" s="29" t="str">
        <f t="shared" si="345"/>
        <v>N</v>
      </c>
      <c r="AK585" s="30">
        <f t="shared" si="346"/>
        <v>0</v>
      </c>
      <c r="AL585" s="31">
        <f t="shared" si="347"/>
        <v>50000</v>
      </c>
      <c r="AM585" s="31">
        <f t="shared" si="348"/>
        <v>200000</v>
      </c>
      <c r="AN585" s="31">
        <f t="shared" si="349"/>
        <v>257500</v>
      </c>
      <c r="AO585" s="31">
        <f t="shared" si="350"/>
        <v>0</v>
      </c>
      <c r="AP585" s="31">
        <f t="shared" si="351"/>
        <v>0</v>
      </c>
      <c r="AQ585" s="31">
        <f t="shared" si="352"/>
        <v>0</v>
      </c>
      <c r="AR585" s="31">
        <f t="shared" si="353"/>
        <v>0</v>
      </c>
      <c r="AS585" s="32">
        <f t="shared" si="354"/>
        <v>0</v>
      </c>
      <c r="AT585" s="33">
        <f t="shared" si="355"/>
        <v>50000</v>
      </c>
      <c r="AU585" s="33">
        <f t="shared" si="356"/>
        <v>200000</v>
      </c>
      <c r="AV585" s="33">
        <v>257500</v>
      </c>
      <c r="AW585" s="33">
        <f t="shared" si="357"/>
        <v>0</v>
      </c>
      <c r="AX585" s="33">
        <f t="shared" si="358"/>
        <v>0</v>
      </c>
      <c r="AY585" s="34">
        <f t="shared" si="359"/>
        <v>18744.048269999999</v>
      </c>
    </row>
    <row r="586" spans="1:51" ht="15.75" customHeight="1" x14ac:dyDescent="0.3">
      <c r="A586" s="166" t="s">
        <v>786</v>
      </c>
      <c r="B586" s="99">
        <v>7080.69</v>
      </c>
      <c r="C586" s="99">
        <v>1879.61</v>
      </c>
      <c r="D586" s="99">
        <v>52106.17</v>
      </c>
      <c r="E586" s="99">
        <v>39241.71</v>
      </c>
      <c r="F586" s="137">
        <v>68000</v>
      </c>
      <c r="G586" s="138">
        <v>12500</v>
      </c>
      <c r="H586" s="182">
        <v>46563</v>
      </c>
      <c r="I586" s="182">
        <v>46636</v>
      </c>
      <c r="J586" s="166">
        <v>4.4000000000000004</v>
      </c>
      <c r="K586" s="166">
        <v>1.1000000000000001</v>
      </c>
      <c r="L586" s="167" t="s">
        <v>1206</v>
      </c>
      <c r="M586" s="168" t="s">
        <v>1203</v>
      </c>
      <c r="N586" s="169">
        <v>0</v>
      </c>
      <c r="O586" s="21">
        <f t="shared" si="324"/>
        <v>3.3000000000000003</v>
      </c>
      <c r="P586" s="21" t="str">
        <f t="shared" si="325"/>
        <v>N</v>
      </c>
      <c r="Q586" s="22">
        <f t="shared" si="326"/>
        <v>8960.2999999999993</v>
      </c>
      <c r="R586" s="8" t="str">
        <f t="shared" si="327"/>
        <v>N</v>
      </c>
      <c r="S586" s="23">
        <f t="shared" si="328"/>
        <v>4.4000000000000004</v>
      </c>
      <c r="T586" s="24">
        <f t="shared" si="329"/>
        <v>20500</v>
      </c>
      <c r="U586" s="24">
        <f t="shared" si="330"/>
        <v>100000</v>
      </c>
      <c r="V586" s="24">
        <f t="shared" si="331"/>
        <v>257500</v>
      </c>
      <c r="W586" s="24">
        <f t="shared" si="332"/>
        <v>6720.2249999999995</v>
      </c>
      <c r="X586" s="24">
        <f t="shared" si="333"/>
        <v>0</v>
      </c>
      <c r="Y586" s="24">
        <f t="shared" si="334"/>
        <v>6720.2249999999995</v>
      </c>
      <c r="Z586" s="24">
        <f t="shared" si="335"/>
        <v>2240.0749999999998</v>
      </c>
      <c r="AA586" s="25" t="str">
        <f t="shared" si="336"/>
        <v>N</v>
      </c>
      <c r="AB586" s="26">
        <f t="shared" si="337"/>
        <v>3.4000000000000004</v>
      </c>
      <c r="AC586" s="27">
        <f t="shared" si="338"/>
        <v>20500</v>
      </c>
      <c r="AD586" s="28">
        <f t="shared" si="339"/>
        <v>100000</v>
      </c>
      <c r="AE586" s="28">
        <f t="shared" si="340"/>
        <v>257500</v>
      </c>
      <c r="AF586" s="28">
        <f t="shared" si="341"/>
        <v>6720.2249999999995</v>
      </c>
      <c r="AG586" s="28">
        <f t="shared" si="342"/>
        <v>0</v>
      </c>
      <c r="AH586" s="28">
        <f t="shared" si="343"/>
        <v>6720.2249999999995</v>
      </c>
      <c r="AI586" s="28">
        <f t="shared" si="344"/>
        <v>2240.0749999999998</v>
      </c>
      <c r="AJ586" s="29" t="str">
        <f t="shared" si="345"/>
        <v>N</v>
      </c>
      <c r="AK586" s="30">
        <f t="shared" si="346"/>
        <v>2.4000000000000004</v>
      </c>
      <c r="AL586" s="31">
        <f t="shared" si="347"/>
        <v>20500</v>
      </c>
      <c r="AM586" s="31">
        <f t="shared" si="348"/>
        <v>100000</v>
      </c>
      <c r="AN586" s="31">
        <f t="shared" si="349"/>
        <v>257500</v>
      </c>
      <c r="AO586" s="31">
        <f t="shared" si="350"/>
        <v>6720.2249999999995</v>
      </c>
      <c r="AP586" s="31">
        <f t="shared" si="351"/>
        <v>0</v>
      </c>
      <c r="AQ586" s="31">
        <f t="shared" si="352"/>
        <v>6720.2249999999995</v>
      </c>
      <c r="AR586" s="31">
        <f t="shared" si="353"/>
        <v>2240.0749999999998</v>
      </c>
      <c r="AS586" s="32">
        <f t="shared" si="354"/>
        <v>1.4000000000000004</v>
      </c>
      <c r="AT586" s="33">
        <f t="shared" si="355"/>
        <v>20500</v>
      </c>
      <c r="AU586" s="33">
        <f t="shared" si="356"/>
        <v>100000</v>
      </c>
      <c r="AV586" s="33">
        <v>257500</v>
      </c>
      <c r="AW586" s="33">
        <f t="shared" si="357"/>
        <v>6720.2249999999995</v>
      </c>
      <c r="AX586" s="33">
        <f t="shared" si="358"/>
        <v>2240.0749999999998</v>
      </c>
      <c r="AY586" s="34">
        <f t="shared" si="359"/>
        <v>8960.2999999999993</v>
      </c>
    </row>
    <row r="587" spans="1:51" ht="15.75" customHeight="1" x14ac:dyDescent="0.3">
      <c r="A587" s="166" t="s">
        <v>787</v>
      </c>
      <c r="B587" s="99">
        <v>11398.05</v>
      </c>
      <c r="C587" s="99">
        <v>19800.29</v>
      </c>
      <c r="D587" s="99">
        <v>105679.94</v>
      </c>
      <c r="E587" s="99">
        <v>95225.18</v>
      </c>
      <c r="F587" s="137">
        <v>44000</v>
      </c>
      <c r="G587" s="138">
        <v>0</v>
      </c>
      <c r="H587" s="182">
        <v>46282</v>
      </c>
      <c r="I587" s="182">
        <v>46329</v>
      </c>
      <c r="J587" s="166">
        <v>1.8</v>
      </c>
      <c r="K587" s="166">
        <v>1.8</v>
      </c>
      <c r="L587" s="167" t="s">
        <v>1206</v>
      </c>
      <c r="M587" s="168" t="s">
        <v>1204</v>
      </c>
      <c r="N587" s="169">
        <v>0.04</v>
      </c>
      <c r="O587" s="21">
        <f t="shared" si="324"/>
        <v>0</v>
      </c>
      <c r="P587" s="21" t="str">
        <f t="shared" si="325"/>
        <v>N</v>
      </c>
      <c r="Q587" s="22">
        <f t="shared" si="326"/>
        <v>31198.34</v>
      </c>
      <c r="R587" s="8" t="str">
        <f t="shared" si="327"/>
        <v>N</v>
      </c>
      <c r="S587" s="23">
        <f t="shared" si="328"/>
        <v>0</v>
      </c>
      <c r="T587" s="24">
        <f t="shared" si="329"/>
        <v>20500</v>
      </c>
      <c r="U587" s="24">
        <f t="shared" si="330"/>
        <v>100000</v>
      </c>
      <c r="V587" s="24">
        <f t="shared" si="331"/>
        <v>257500</v>
      </c>
      <c r="W587" s="24">
        <f t="shared" si="332"/>
        <v>0</v>
      </c>
      <c r="X587" s="24">
        <f t="shared" si="333"/>
        <v>0</v>
      </c>
      <c r="Y587" s="24">
        <f t="shared" si="334"/>
        <v>0</v>
      </c>
      <c r="Z587" s="24">
        <f t="shared" si="335"/>
        <v>0</v>
      </c>
      <c r="AA587" s="25" t="str">
        <f t="shared" si="336"/>
        <v>N</v>
      </c>
      <c r="AB587" s="26">
        <f t="shared" si="337"/>
        <v>0</v>
      </c>
      <c r="AC587" s="27">
        <f t="shared" si="338"/>
        <v>20500</v>
      </c>
      <c r="AD587" s="28">
        <f t="shared" si="339"/>
        <v>100000</v>
      </c>
      <c r="AE587" s="28">
        <f t="shared" si="340"/>
        <v>257500</v>
      </c>
      <c r="AF587" s="28">
        <f t="shared" si="341"/>
        <v>0</v>
      </c>
      <c r="AG587" s="28">
        <f t="shared" si="342"/>
        <v>0</v>
      </c>
      <c r="AH587" s="28">
        <f t="shared" si="343"/>
        <v>0</v>
      </c>
      <c r="AI587" s="28">
        <f t="shared" si="344"/>
        <v>0</v>
      </c>
      <c r="AJ587" s="29" t="str">
        <f t="shared" si="345"/>
        <v>N</v>
      </c>
      <c r="AK587" s="30">
        <f t="shared" si="346"/>
        <v>0</v>
      </c>
      <c r="AL587" s="31">
        <f t="shared" si="347"/>
        <v>20500</v>
      </c>
      <c r="AM587" s="31">
        <f t="shared" si="348"/>
        <v>100000</v>
      </c>
      <c r="AN587" s="31">
        <f t="shared" si="349"/>
        <v>257500</v>
      </c>
      <c r="AO587" s="31">
        <f t="shared" si="350"/>
        <v>0</v>
      </c>
      <c r="AP587" s="31">
        <f t="shared" si="351"/>
        <v>0</v>
      </c>
      <c r="AQ587" s="31">
        <f t="shared" si="352"/>
        <v>0</v>
      </c>
      <c r="AR587" s="31">
        <f t="shared" si="353"/>
        <v>0</v>
      </c>
      <c r="AS587" s="32">
        <f t="shared" si="354"/>
        <v>0</v>
      </c>
      <c r="AT587" s="33">
        <f t="shared" si="355"/>
        <v>20500</v>
      </c>
      <c r="AU587" s="33">
        <f t="shared" si="356"/>
        <v>100000</v>
      </c>
      <c r="AV587" s="33">
        <v>257500</v>
      </c>
      <c r="AW587" s="33">
        <f t="shared" si="357"/>
        <v>0</v>
      </c>
      <c r="AX587" s="33">
        <f t="shared" si="358"/>
        <v>0</v>
      </c>
      <c r="AY587" s="34">
        <f t="shared" si="359"/>
        <v>0</v>
      </c>
    </row>
    <row r="588" spans="1:51" ht="15.75" customHeight="1" x14ac:dyDescent="0.3">
      <c r="A588" s="166" t="s">
        <v>788</v>
      </c>
      <c r="B588" s="99">
        <v>14282.06</v>
      </c>
      <c r="C588" s="99">
        <v>16904.75</v>
      </c>
      <c r="D588" s="99">
        <v>89315.19</v>
      </c>
      <c r="E588" s="99">
        <v>81496.37</v>
      </c>
      <c r="F588" s="137">
        <v>60000</v>
      </c>
      <c r="G588" s="138">
        <v>12500</v>
      </c>
      <c r="H588" s="182">
        <v>46403</v>
      </c>
      <c r="I588" s="182">
        <v>46447</v>
      </c>
      <c r="J588" s="166">
        <v>4.5999999999999996</v>
      </c>
      <c r="K588" s="166">
        <v>1.5</v>
      </c>
      <c r="L588" s="167" t="s">
        <v>1206</v>
      </c>
      <c r="M588" s="168" t="s">
        <v>1204</v>
      </c>
      <c r="N588" s="169">
        <v>0.01</v>
      </c>
      <c r="O588" s="21">
        <f t="shared" si="324"/>
        <v>3.0999999999999996</v>
      </c>
      <c r="P588" s="21" t="str">
        <f t="shared" si="325"/>
        <v>N</v>
      </c>
      <c r="Q588" s="22">
        <f t="shared" si="326"/>
        <v>31186.809999999998</v>
      </c>
      <c r="R588" s="8" t="str">
        <f t="shared" si="327"/>
        <v>N</v>
      </c>
      <c r="S588" s="23">
        <f t="shared" si="328"/>
        <v>6.1999999999999993</v>
      </c>
      <c r="T588" s="24">
        <f t="shared" si="329"/>
        <v>20500</v>
      </c>
      <c r="U588" s="24">
        <f t="shared" si="330"/>
        <v>100000</v>
      </c>
      <c r="V588" s="24">
        <f t="shared" si="331"/>
        <v>257500</v>
      </c>
      <c r="W588" s="24">
        <f t="shared" si="332"/>
        <v>5342.4049999999988</v>
      </c>
      <c r="X588" s="24">
        <f t="shared" si="333"/>
        <v>0</v>
      </c>
      <c r="Y588" s="24">
        <f t="shared" si="334"/>
        <v>5342.4049999999988</v>
      </c>
      <c r="Z588" s="24">
        <f t="shared" si="335"/>
        <v>26156.273099999999</v>
      </c>
      <c r="AA588" s="25" t="str">
        <f t="shared" si="336"/>
        <v>N</v>
      </c>
      <c r="AB588" s="26">
        <f t="shared" si="337"/>
        <v>5.1999999999999993</v>
      </c>
      <c r="AC588" s="27">
        <f t="shared" si="338"/>
        <v>20500</v>
      </c>
      <c r="AD588" s="28">
        <f t="shared" si="339"/>
        <v>100000</v>
      </c>
      <c r="AE588" s="28">
        <f t="shared" si="340"/>
        <v>257500</v>
      </c>
      <c r="AF588" s="28">
        <f t="shared" si="341"/>
        <v>2671.2024999999994</v>
      </c>
      <c r="AG588" s="28">
        <f t="shared" si="342"/>
        <v>0</v>
      </c>
      <c r="AH588" s="28">
        <f t="shared" si="343"/>
        <v>2671.2024999999994</v>
      </c>
      <c r="AI588" s="28">
        <f t="shared" si="344"/>
        <v>29142.462380999998</v>
      </c>
      <c r="AJ588" s="29" t="str">
        <f t="shared" si="345"/>
        <v>N</v>
      </c>
      <c r="AK588" s="30">
        <f t="shared" si="346"/>
        <v>4.1999999999999993</v>
      </c>
      <c r="AL588" s="31">
        <f t="shared" si="347"/>
        <v>20500</v>
      </c>
      <c r="AM588" s="31">
        <f t="shared" si="348"/>
        <v>100000</v>
      </c>
      <c r="AN588" s="31">
        <f t="shared" si="349"/>
        <v>257500</v>
      </c>
      <c r="AO588" s="31">
        <f t="shared" si="350"/>
        <v>2671.2024999999994</v>
      </c>
      <c r="AP588" s="31">
        <f t="shared" si="351"/>
        <v>0</v>
      </c>
      <c r="AQ588" s="31">
        <f t="shared" si="352"/>
        <v>2671.2024999999994</v>
      </c>
      <c r="AR588" s="31">
        <f t="shared" si="353"/>
        <v>29460.599029809997</v>
      </c>
      <c r="AS588" s="32">
        <f t="shared" si="354"/>
        <v>3.1999999999999993</v>
      </c>
      <c r="AT588" s="33">
        <f t="shared" si="355"/>
        <v>20500</v>
      </c>
      <c r="AU588" s="33">
        <f t="shared" si="356"/>
        <v>100000</v>
      </c>
      <c r="AV588" s="33">
        <v>257500</v>
      </c>
      <c r="AW588" s="33">
        <f t="shared" si="357"/>
        <v>0</v>
      </c>
      <c r="AX588" s="33">
        <f t="shared" si="358"/>
        <v>32453.119545108097</v>
      </c>
      <c r="AY588" s="34">
        <f t="shared" si="359"/>
        <v>117212.45405591809</v>
      </c>
    </row>
    <row r="589" spans="1:51" ht="15.75" customHeight="1" x14ac:dyDescent="0.3">
      <c r="A589" s="166" t="s">
        <v>789</v>
      </c>
      <c r="B589" s="99">
        <v>7722.11</v>
      </c>
      <c r="C589" s="99">
        <v>23029.21</v>
      </c>
      <c r="D589" s="99">
        <v>109509.3</v>
      </c>
      <c r="E589" s="99">
        <v>95136.81</v>
      </c>
      <c r="F589" s="137">
        <v>45000</v>
      </c>
      <c r="G589" s="138">
        <v>0</v>
      </c>
      <c r="H589" s="182">
        <v>46251</v>
      </c>
      <c r="I589" s="182">
        <v>46275</v>
      </c>
      <c r="J589" s="166">
        <v>2.9</v>
      </c>
      <c r="K589" s="166">
        <v>2.9</v>
      </c>
      <c r="L589" s="167" t="s">
        <v>1206</v>
      </c>
      <c r="M589" s="168" t="s">
        <v>1205</v>
      </c>
      <c r="N589" s="169">
        <v>0.02</v>
      </c>
      <c r="O589" s="21">
        <f t="shared" si="324"/>
        <v>0</v>
      </c>
      <c r="P589" s="21" t="str">
        <f t="shared" si="325"/>
        <v>N</v>
      </c>
      <c r="Q589" s="22">
        <f t="shared" si="326"/>
        <v>30751.32</v>
      </c>
      <c r="R589" s="8" t="str">
        <f t="shared" si="327"/>
        <v>N</v>
      </c>
      <c r="S589" s="23">
        <f t="shared" si="328"/>
        <v>0</v>
      </c>
      <c r="T589" s="24">
        <f t="shared" si="329"/>
        <v>20500</v>
      </c>
      <c r="U589" s="24">
        <f t="shared" si="330"/>
        <v>100000</v>
      </c>
      <c r="V589" s="24">
        <f t="shared" si="331"/>
        <v>257500</v>
      </c>
      <c r="W589" s="24">
        <f t="shared" si="332"/>
        <v>0</v>
      </c>
      <c r="X589" s="24">
        <f t="shared" si="333"/>
        <v>0</v>
      </c>
      <c r="Y589" s="24">
        <f t="shared" si="334"/>
        <v>0</v>
      </c>
      <c r="Z589" s="24">
        <f t="shared" si="335"/>
        <v>0</v>
      </c>
      <c r="AA589" s="25" t="str">
        <f t="shared" si="336"/>
        <v>N</v>
      </c>
      <c r="AB589" s="26">
        <f t="shared" si="337"/>
        <v>0</v>
      </c>
      <c r="AC589" s="27">
        <f t="shared" si="338"/>
        <v>20500</v>
      </c>
      <c r="AD589" s="28">
        <f t="shared" si="339"/>
        <v>100000</v>
      </c>
      <c r="AE589" s="28">
        <f t="shared" si="340"/>
        <v>257500</v>
      </c>
      <c r="AF589" s="28">
        <f t="shared" si="341"/>
        <v>0</v>
      </c>
      <c r="AG589" s="28">
        <f t="shared" si="342"/>
        <v>0</v>
      </c>
      <c r="AH589" s="28">
        <f t="shared" si="343"/>
        <v>0</v>
      </c>
      <c r="AI589" s="28">
        <f t="shared" si="344"/>
        <v>0</v>
      </c>
      <c r="AJ589" s="29" t="str">
        <f t="shared" si="345"/>
        <v>N</v>
      </c>
      <c r="AK589" s="30">
        <f t="shared" si="346"/>
        <v>0</v>
      </c>
      <c r="AL589" s="31">
        <f t="shared" si="347"/>
        <v>20500</v>
      </c>
      <c r="AM589" s="31">
        <f t="shared" si="348"/>
        <v>100000</v>
      </c>
      <c r="AN589" s="31">
        <f t="shared" si="349"/>
        <v>257500</v>
      </c>
      <c r="AO589" s="31">
        <f t="shared" si="350"/>
        <v>0</v>
      </c>
      <c r="AP589" s="31">
        <f t="shared" si="351"/>
        <v>0</v>
      </c>
      <c r="AQ589" s="31">
        <f t="shared" si="352"/>
        <v>0</v>
      </c>
      <c r="AR589" s="31">
        <f t="shared" si="353"/>
        <v>0</v>
      </c>
      <c r="AS589" s="32">
        <f t="shared" si="354"/>
        <v>0</v>
      </c>
      <c r="AT589" s="33">
        <f t="shared" si="355"/>
        <v>20500</v>
      </c>
      <c r="AU589" s="33">
        <f t="shared" si="356"/>
        <v>100000</v>
      </c>
      <c r="AV589" s="33">
        <v>257500</v>
      </c>
      <c r="AW589" s="33">
        <f t="shared" si="357"/>
        <v>0</v>
      </c>
      <c r="AX589" s="33">
        <f t="shared" si="358"/>
        <v>0</v>
      </c>
      <c r="AY589" s="34">
        <f t="shared" si="359"/>
        <v>0</v>
      </c>
    </row>
    <row r="590" spans="1:51" ht="15.75" customHeight="1" x14ac:dyDescent="0.3">
      <c r="A590" s="166" t="s">
        <v>790</v>
      </c>
      <c r="B590" s="99">
        <v>11615.18</v>
      </c>
      <c r="C590" s="99">
        <v>28005.91</v>
      </c>
      <c r="D590" s="99">
        <v>70605.56</v>
      </c>
      <c r="E590" s="99">
        <v>57976.160000000003</v>
      </c>
      <c r="F590" s="137">
        <v>42000</v>
      </c>
      <c r="G590" s="138">
        <v>26667</v>
      </c>
      <c r="H590" s="182">
        <v>46506</v>
      </c>
      <c r="I590" s="182">
        <v>46538</v>
      </c>
      <c r="J590" s="166">
        <v>4.7</v>
      </c>
      <c r="K590" s="166">
        <v>4</v>
      </c>
      <c r="L590" s="167" t="s">
        <v>1207</v>
      </c>
      <c r="M590" s="168" t="s">
        <v>1205</v>
      </c>
      <c r="N590" s="169">
        <v>0</v>
      </c>
      <c r="O590" s="21">
        <f t="shared" si="324"/>
        <v>0.70000000000000018</v>
      </c>
      <c r="P590" s="21" t="str">
        <f t="shared" si="325"/>
        <v>N</v>
      </c>
      <c r="Q590" s="22">
        <f t="shared" si="326"/>
        <v>39621.089999999997</v>
      </c>
      <c r="R590" s="8" t="str">
        <f t="shared" si="327"/>
        <v>N</v>
      </c>
      <c r="S590" s="23">
        <f t="shared" si="328"/>
        <v>0.70000000000000018</v>
      </c>
      <c r="T590" s="24">
        <f t="shared" si="329"/>
        <v>50000</v>
      </c>
      <c r="U590" s="24">
        <f t="shared" si="330"/>
        <v>200000</v>
      </c>
      <c r="V590" s="24">
        <f t="shared" si="331"/>
        <v>257500</v>
      </c>
      <c r="W590" s="24">
        <f t="shared" si="332"/>
        <v>39621.089999999997</v>
      </c>
      <c r="X590" s="24">
        <f t="shared" si="333"/>
        <v>0</v>
      </c>
      <c r="Y590" s="24">
        <f t="shared" si="334"/>
        <v>39621.089999999997</v>
      </c>
      <c r="Z590" s="24">
        <f t="shared" si="335"/>
        <v>0</v>
      </c>
      <c r="AA590" s="25" t="str">
        <f t="shared" si="336"/>
        <v>N</v>
      </c>
      <c r="AB590" s="26">
        <f t="shared" si="337"/>
        <v>0</v>
      </c>
      <c r="AC590" s="27">
        <f t="shared" si="338"/>
        <v>50000</v>
      </c>
      <c r="AD590" s="28">
        <f t="shared" si="339"/>
        <v>200000</v>
      </c>
      <c r="AE590" s="28">
        <f t="shared" si="340"/>
        <v>257500</v>
      </c>
      <c r="AF590" s="28">
        <f t="shared" si="341"/>
        <v>0</v>
      </c>
      <c r="AG590" s="28">
        <f t="shared" si="342"/>
        <v>0</v>
      </c>
      <c r="AH590" s="28">
        <f t="shared" si="343"/>
        <v>0</v>
      </c>
      <c r="AI590" s="28">
        <f t="shared" si="344"/>
        <v>0</v>
      </c>
      <c r="AJ590" s="29" t="str">
        <f t="shared" si="345"/>
        <v>N</v>
      </c>
      <c r="AK590" s="30">
        <f t="shared" si="346"/>
        <v>0</v>
      </c>
      <c r="AL590" s="31">
        <f t="shared" si="347"/>
        <v>50000</v>
      </c>
      <c r="AM590" s="31">
        <f t="shared" si="348"/>
        <v>200000</v>
      </c>
      <c r="AN590" s="31">
        <f t="shared" si="349"/>
        <v>257500</v>
      </c>
      <c r="AO590" s="31">
        <f t="shared" si="350"/>
        <v>0</v>
      </c>
      <c r="AP590" s="31">
        <f t="shared" si="351"/>
        <v>0</v>
      </c>
      <c r="AQ590" s="31">
        <f t="shared" si="352"/>
        <v>0</v>
      </c>
      <c r="AR590" s="31">
        <f t="shared" si="353"/>
        <v>0</v>
      </c>
      <c r="AS590" s="32">
        <f t="shared" si="354"/>
        <v>0</v>
      </c>
      <c r="AT590" s="33">
        <f t="shared" si="355"/>
        <v>50000</v>
      </c>
      <c r="AU590" s="33">
        <f t="shared" si="356"/>
        <v>200000</v>
      </c>
      <c r="AV590" s="33">
        <v>257500</v>
      </c>
      <c r="AW590" s="33">
        <f t="shared" si="357"/>
        <v>0</v>
      </c>
      <c r="AX590" s="33">
        <f t="shared" si="358"/>
        <v>0</v>
      </c>
      <c r="AY590" s="34">
        <f t="shared" si="359"/>
        <v>0</v>
      </c>
    </row>
    <row r="591" spans="1:51" ht="15.75" customHeight="1" x14ac:dyDescent="0.3">
      <c r="A591" s="166" t="s">
        <v>791</v>
      </c>
      <c r="B591" s="99">
        <v>5721.1</v>
      </c>
      <c r="C591" s="99">
        <v>8998.5300000000007</v>
      </c>
      <c r="D591" s="99">
        <v>38994.22</v>
      </c>
      <c r="E591" s="99">
        <v>28186.2</v>
      </c>
      <c r="F591" s="137">
        <v>167000</v>
      </c>
      <c r="G591" s="138">
        <v>0</v>
      </c>
      <c r="H591" s="182">
        <v>46286</v>
      </c>
      <c r="I591" s="182">
        <v>46308</v>
      </c>
      <c r="J591" s="166">
        <v>4.8</v>
      </c>
      <c r="K591" s="166">
        <v>3.6</v>
      </c>
      <c r="L591" s="167" t="s">
        <v>1207</v>
      </c>
      <c r="M591" s="168" t="s">
        <v>1203</v>
      </c>
      <c r="N591" s="169">
        <v>0</v>
      </c>
      <c r="O591" s="21">
        <f t="shared" si="324"/>
        <v>1.1999999999999997</v>
      </c>
      <c r="P591" s="21" t="str">
        <f t="shared" si="325"/>
        <v>N</v>
      </c>
      <c r="Q591" s="22">
        <f t="shared" si="326"/>
        <v>14719.630000000001</v>
      </c>
      <c r="R591" s="8" t="str">
        <f t="shared" si="327"/>
        <v>N</v>
      </c>
      <c r="S591" s="23">
        <f t="shared" si="328"/>
        <v>1.5999999999999996</v>
      </c>
      <c r="T591" s="24">
        <f t="shared" si="329"/>
        <v>50000</v>
      </c>
      <c r="U591" s="24">
        <f t="shared" si="330"/>
        <v>200000</v>
      </c>
      <c r="V591" s="24">
        <f t="shared" si="331"/>
        <v>257500</v>
      </c>
      <c r="W591" s="24">
        <f t="shared" si="332"/>
        <v>11039.7225</v>
      </c>
      <c r="X591" s="24">
        <f t="shared" si="333"/>
        <v>0</v>
      </c>
      <c r="Y591" s="24">
        <f t="shared" si="334"/>
        <v>11039.7225</v>
      </c>
      <c r="Z591" s="24">
        <f t="shared" si="335"/>
        <v>3679.9075000000012</v>
      </c>
      <c r="AA591" s="25" t="str">
        <f t="shared" si="336"/>
        <v>N</v>
      </c>
      <c r="AB591" s="26">
        <f t="shared" si="337"/>
        <v>0.59999999999999964</v>
      </c>
      <c r="AC591" s="27">
        <f t="shared" si="338"/>
        <v>50000</v>
      </c>
      <c r="AD591" s="28">
        <f t="shared" si="339"/>
        <v>200000</v>
      </c>
      <c r="AE591" s="28">
        <f t="shared" si="340"/>
        <v>257500</v>
      </c>
      <c r="AF591" s="28">
        <f t="shared" si="341"/>
        <v>11039.7225</v>
      </c>
      <c r="AG591" s="28">
        <f t="shared" si="342"/>
        <v>0</v>
      </c>
      <c r="AH591" s="28">
        <f t="shared" si="343"/>
        <v>11039.7225</v>
      </c>
      <c r="AI591" s="28">
        <f t="shared" si="344"/>
        <v>3679.9075000000012</v>
      </c>
      <c r="AJ591" s="29" t="str">
        <f t="shared" si="345"/>
        <v>N</v>
      </c>
      <c r="AK591" s="30">
        <f t="shared" si="346"/>
        <v>0</v>
      </c>
      <c r="AL591" s="31">
        <f t="shared" si="347"/>
        <v>50000</v>
      </c>
      <c r="AM591" s="31">
        <f t="shared" si="348"/>
        <v>200000</v>
      </c>
      <c r="AN591" s="31">
        <f t="shared" si="349"/>
        <v>257500</v>
      </c>
      <c r="AO591" s="31">
        <f t="shared" si="350"/>
        <v>0</v>
      </c>
      <c r="AP591" s="31">
        <f t="shared" si="351"/>
        <v>0</v>
      </c>
      <c r="AQ591" s="31">
        <f t="shared" si="352"/>
        <v>0</v>
      </c>
      <c r="AR591" s="31">
        <f t="shared" si="353"/>
        <v>0</v>
      </c>
      <c r="AS591" s="32">
        <f t="shared" si="354"/>
        <v>0</v>
      </c>
      <c r="AT591" s="33">
        <f t="shared" si="355"/>
        <v>50000</v>
      </c>
      <c r="AU591" s="33">
        <f t="shared" si="356"/>
        <v>200000</v>
      </c>
      <c r="AV591" s="33">
        <v>257500</v>
      </c>
      <c r="AW591" s="33">
        <f t="shared" si="357"/>
        <v>0</v>
      </c>
      <c r="AX591" s="33">
        <f t="shared" si="358"/>
        <v>0</v>
      </c>
      <c r="AY591" s="34">
        <f t="shared" si="359"/>
        <v>7359.8150000000023</v>
      </c>
    </row>
    <row r="592" spans="1:51" ht="15.75" customHeight="1" x14ac:dyDescent="0.3">
      <c r="A592" s="166" t="s">
        <v>792</v>
      </c>
      <c r="B592" s="99">
        <v>11436.52</v>
      </c>
      <c r="C592" s="99">
        <v>13496.24</v>
      </c>
      <c r="D592" s="99">
        <v>71728.479999999996</v>
      </c>
      <c r="E592" s="99">
        <v>69795.490000000005</v>
      </c>
      <c r="F592" s="137">
        <v>92000</v>
      </c>
      <c r="G592" s="138">
        <v>12500</v>
      </c>
      <c r="H592" s="182">
        <v>46561</v>
      </c>
      <c r="I592" s="182">
        <v>46594</v>
      </c>
      <c r="J592" s="166">
        <v>1.9</v>
      </c>
      <c r="K592" s="166">
        <v>0.3</v>
      </c>
      <c r="L592" s="167" t="s">
        <v>1207</v>
      </c>
      <c r="M592" s="168" t="s">
        <v>1205</v>
      </c>
      <c r="N592" s="169">
        <v>0</v>
      </c>
      <c r="O592" s="21">
        <f t="shared" si="324"/>
        <v>1.5999999999999999</v>
      </c>
      <c r="P592" s="21" t="str">
        <f t="shared" si="325"/>
        <v>N</v>
      </c>
      <c r="Q592" s="22">
        <f t="shared" si="326"/>
        <v>24932.760000000002</v>
      </c>
      <c r="R592" s="8" t="str">
        <f t="shared" si="327"/>
        <v>N</v>
      </c>
      <c r="S592" s="23">
        <f t="shared" si="328"/>
        <v>1.5999999999999999</v>
      </c>
      <c r="T592" s="24">
        <f t="shared" si="329"/>
        <v>50000</v>
      </c>
      <c r="U592" s="24">
        <f t="shared" si="330"/>
        <v>200000</v>
      </c>
      <c r="V592" s="24">
        <f t="shared" si="331"/>
        <v>257500</v>
      </c>
      <c r="W592" s="24">
        <f t="shared" si="332"/>
        <v>24932.760000000002</v>
      </c>
      <c r="X592" s="24">
        <f t="shared" si="333"/>
        <v>0</v>
      </c>
      <c r="Y592" s="24">
        <f t="shared" si="334"/>
        <v>24932.760000000002</v>
      </c>
      <c r="Z592" s="24">
        <f t="shared" si="335"/>
        <v>0</v>
      </c>
      <c r="AA592" s="25" t="str">
        <f t="shared" si="336"/>
        <v>N</v>
      </c>
      <c r="AB592" s="26">
        <f t="shared" si="337"/>
        <v>0.59999999999999987</v>
      </c>
      <c r="AC592" s="27">
        <f t="shared" si="338"/>
        <v>50000</v>
      </c>
      <c r="AD592" s="28">
        <f t="shared" si="339"/>
        <v>200000</v>
      </c>
      <c r="AE592" s="28">
        <f t="shared" si="340"/>
        <v>257500</v>
      </c>
      <c r="AF592" s="28">
        <f t="shared" si="341"/>
        <v>24932.760000000002</v>
      </c>
      <c r="AG592" s="28">
        <f t="shared" si="342"/>
        <v>0</v>
      </c>
      <c r="AH592" s="28">
        <f t="shared" si="343"/>
        <v>24932.760000000002</v>
      </c>
      <c r="AI592" s="28">
        <f t="shared" si="344"/>
        <v>0</v>
      </c>
      <c r="AJ592" s="29" t="str">
        <f t="shared" si="345"/>
        <v>N</v>
      </c>
      <c r="AK592" s="30">
        <f t="shared" si="346"/>
        <v>0</v>
      </c>
      <c r="AL592" s="31">
        <f t="shared" si="347"/>
        <v>50000</v>
      </c>
      <c r="AM592" s="31">
        <f t="shared" si="348"/>
        <v>200000</v>
      </c>
      <c r="AN592" s="31">
        <f t="shared" si="349"/>
        <v>257500</v>
      </c>
      <c r="AO592" s="31">
        <f t="shared" si="350"/>
        <v>0</v>
      </c>
      <c r="AP592" s="31">
        <f t="shared" si="351"/>
        <v>0</v>
      </c>
      <c r="AQ592" s="31">
        <f t="shared" si="352"/>
        <v>0</v>
      </c>
      <c r="AR592" s="31">
        <f t="shared" si="353"/>
        <v>0</v>
      </c>
      <c r="AS592" s="32">
        <f t="shared" si="354"/>
        <v>0</v>
      </c>
      <c r="AT592" s="33">
        <f t="shared" si="355"/>
        <v>50000</v>
      </c>
      <c r="AU592" s="33">
        <f t="shared" si="356"/>
        <v>200000</v>
      </c>
      <c r="AV592" s="33">
        <v>257500</v>
      </c>
      <c r="AW592" s="33">
        <f t="shared" si="357"/>
        <v>0</v>
      </c>
      <c r="AX592" s="33">
        <f t="shared" si="358"/>
        <v>0</v>
      </c>
      <c r="AY592" s="34">
        <f t="shared" si="359"/>
        <v>0</v>
      </c>
    </row>
    <row r="593" spans="1:51" ht="15.75" customHeight="1" x14ac:dyDescent="0.3">
      <c r="A593" s="166" t="s">
        <v>793</v>
      </c>
      <c r="B593" s="99">
        <v>12170.05</v>
      </c>
      <c r="C593" s="99">
        <v>15563.91</v>
      </c>
      <c r="D593" s="99">
        <v>75793.919999999998</v>
      </c>
      <c r="E593" s="99">
        <v>74082.34</v>
      </c>
      <c r="F593" s="137">
        <v>100000</v>
      </c>
      <c r="G593" s="138">
        <v>0</v>
      </c>
      <c r="H593" s="182">
        <v>46234</v>
      </c>
      <c r="I593" s="182">
        <v>46296</v>
      </c>
      <c r="J593" s="166">
        <v>2.7</v>
      </c>
      <c r="K593" s="166">
        <v>1.5</v>
      </c>
      <c r="L593" s="167" t="s">
        <v>1207</v>
      </c>
      <c r="M593" s="168" t="s">
        <v>1203</v>
      </c>
      <c r="N593" s="169">
        <v>0.01</v>
      </c>
      <c r="O593" s="21">
        <f t="shared" si="324"/>
        <v>1.2000000000000002</v>
      </c>
      <c r="P593" s="21" t="str">
        <f t="shared" si="325"/>
        <v>N</v>
      </c>
      <c r="Q593" s="22">
        <f t="shared" si="326"/>
        <v>27733.96</v>
      </c>
      <c r="R593" s="8" t="str">
        <f t="shared" si="327"/>
        <v>N</v>
      </c>
      <c r="S593" s="23">
        <f t="shared" si="328"/>
        <v>1.6000000000000003</v>
      </c>
      <c r="T593" s="24">
        <f t="shared" si="329"/>
        <v>50000</v>
      </c>
      <c r="U593" s="24">
        <f t="shared" si="330"/>
        <v>200000</v>
      </c>
      <c r="V593" s="24">
        <f t="shared" si="331"/>
        <v>257500</v>
      </c>
      <c r="W593" s="24">
        <f t="shared" si="332"/>
        <v>21008.474699999999</v>
      </c>
      <c r="X593" s="24">
        <f t="shared" si="333"/>
        <v>0</v>
      </c>
      <c r="Y593" s="24">
        <f t="shared" si="334"/>
        <v>21008.474699999999</v>
      </c>
      <c r="Z593" s="24">
        <f t="shared" si="335"/>
        <v>7002.8248999999996</v>
      </c>
      <c r="AA593" s="25" t="str">
        <f t="shared" si="336"/>
        <v>N</v>
      </c>
      <c r="AB593" s="26">
        <f t="shared" si="337"/>
        <v>0.60000000000000031</v>
      </c>
      <c r="AC593" s="27">
        <f t="shared" si="338"/>
        <v>50000</v>
      </c>
      <c r="AD593" s="28">
        <f t="shared" si="339"/>
        <v>200000</v>
      </c>
      <c r="AE593" s="28">
        <f t="shared" si="340"/>
        <v>257500</v>
      </c>
      <c r="AF593" s="28">
        <f t="shared" si="341"/>
        <v>21218.559447</v>
      </c>
      <c r="AG593" s="28">
        <f t="shared" si="342"/>
        <v>0</v>
      </c>
      <c r="AH593" s="28">
        <f t="shared" si="343"/>
        <v>21218.559447</v>
      </c>
      <c r="AI593" s="28">
        <f t="shared" si="344"/>
        <v>7072.8531489999987</v>
      </c>
      <c r="AJ593" s="29" t="str">
        <f t="shared" si="345"/>
        <v>N</v>
      </c>
      <c r="AK593" s="30">
        <f t="shared" si="346"/>
        <v>0</v>
      </c>
      <c r="AL593" s="31">
        <f t="shared" si="347"/>
        <v>50000</v>
      </c>
      <c r="AM593" s="31">
        <f t="shared" si="348"/>
        <v>200000</v>
      </c>
      <c r="AN593" s="31">
        <f t="shared" si="349"/>
        <v>257500</v>
      </c>
      <c r="AO593" s="31">
        <f t="shared" si="350"/>
        <v>0</v>
      </c>
      <c r="AP593" s="31">
        <f t="shared" si="351"/>
        <v>0</v>
      </c>
      <c r="AQ593" s="31">
        <f t="shared" si="352"/>
        <v>0</v>
      </c>
      <c r="AR593" s="31">
        <f t="shared" si="353"/>
        <v>0</v>
      </c>
      <c r="AS593" s="32">
        <f t="shared" si="354"/>
        <v>0</v>
      </c>
      <c r="AT593" s="33">
        <f t="shared" si="355"/>
        <v>50000</v>
      </c>
      <c r="AU593" s="33">
        <f t="shared" si="356"/>
        <v>200000</v>
      </c>
      <c r="AV593" s="33">
        <v>257500</v>
      </c>
      <c r="AW593" s="33">
        <f t="shared" si="357"/>
        <v>0</v>
      </c>
      <c r="AX593" s="33">
        <f t="shared" si="358"/>
        <v>0</v>
      </c>
      <c r="AY593" s="34">
        <f t="shared" si="359"/>
        <v>14075.678048999998</v>
      </c>
    </row>
    <row r="594" spans="1:51" ht="15.75" customHeight="1" x14ac:dyDescent="0.3">
      <c r="A594" s="166" t="s">
        <v>794</v>
      </c>
      <c r="B594" s="99">
        <v>6755.41</v>
      </c>
      <c r="C594" s="99">
        <v>1108</v>
      </c>
      <c r="D594" s="99">
        <v>33566.980000000003</v>
      </c>
      <c r="E594" s="99">
        <v>29836.9</v>
      </c>
      <c r="F594" s="139">
        <v>129000</v>
      </c>
      <c r="G594" s="138">
        <v>12500</v>
      </c>
      <c r="H594" s="182">
        <v>46434</v>
      </c>
      <c r="I594" s="182">
        <v>46524</v>
      </c>
      <c r="J594" s="166">
        <v>1.7</v>
      </c>
      <c r="K594" s="166">
        <v>1.1000000000000001</v>
      </c>
      <c r="L594" s="167" t="s">
        <v>1206</v>
      </c>
      <c r="M594" s="168" t="s">
        <v>1204</v>
      </c>
      <c r="N594" s="169">
        <v>0.03</v>
      </c>
      <c r="O594" s="21">
        <f t="shared" si="324"/>
        <v>0.59999999999999987</v>
      </c>
      <c r="P594" s="21" t="str">
        <f t="shared" si="325"/>
        <v>N</v>
      </c>
      <c r="Q594" s="22">
        <f t="shared" si="326"/>
        <v>7863.41</v>
      </c>
      <c r="R594" s="8" t="str">
        <f t="shared" si="327"/>
        <v>N</v>
      </c>
      <c r="S594" s="23">
        <f t="shared" si="328"/>
        <v>1.1999999999999997</v>
      </c>
      <c r="T594" s="24">
        <f t="shared" si="329"/>
        <v>20500</v>
      </c>
      <c r="U594" s="24">
        <f t="shared" si="330"/>
        <v>100000</v>
      </c>
      <c r="V594" s="24">
        <f t="shared" si="331"/>
        <v>257500</v>
      </c>
      <c r="W594" s="24">
        <f t="shared" si="332"/>
        <v>4049.6561500000003</v>
      </c>
      <c r="X594" s="24">
        <f t="shared" si="333"/>
        <v>0</v>
      </c>
      <c r="Y594" s="24">
        <f t="shared" si="334"/>
        <v>4049.6561500000003</v>
      </c>
      <c r="Z594" s="24">
        <f t="shared" si="335"/>
        <v>4049.6561500000003</v>
      </c>
      <c r="AA594" s="25" t="str">
        <f t="shared" si="336"/>
        <v>N</v>
      </c>
      <c r="AB594" s="26">
        <f t="shared" si="337"/>
        <v>0.19999999999999973</v>
      </c>
      <c r="AC594" s="27">
        <f t="shared" si="338"/>
        <v>20500</v>
      </c>
      <c r="AD594" s="28">
        <f t="shared" si="339"/>
        <v>100000</v>
      </c>
      <c r="AE594" s="28">
        <f t="shared" si="340"/>
        <v>257500</v>
      </c>
      <c r="AF594" s="28">
        <f t="shared" si="341"/>
        <v>4171.1458345000001</v>
      </c>
      <c r="AG594" s="28">
        <f t="shared" si="342"/>
        <v>0</v>
      </c>
      <c r="AH594" s="28">
        <f t="shared" si="343"/>
        <v>4171.1458345000001</v>
      </c>
      <c r="AI594" s="28">
        <f t="shared" si="344"/>
        <v>4171.1458345000001</v>
      </c>
      <c r="AJ594" s="29" t="str">
        <f t="shared" si="345"/>
        <v>N</v>
      </c>
      <c r="AK594" s="30">
        <f t="shared" si="346"/>
        <v>0</v>
      </c>
      <c r="AL594" s="31">
        <f t="shared" si="347"/>
        <v>20500</v>
      </c>
      <c r="AM594" s="31">
        <f t="shared" si="348"/>
        <v>100000</v>
      </c>
      <c r="AN594" s="31">
        <f t="shared" si="349"/>
        <v>257500</v>
      </c>
      <c r="AO594" s="31">
        <f t="shared" si="350"/>
        <v>0</v>
      </c>
      <c r="AP594" s="31">
        <f t="shared" si="351"/>
        <v>0</v>
      </c>
      <c r="AQ594" s="31">
        <f t="shared" si="352"/>
        <v>0</v>
      </c>
      <c r="AR594" s="31">
        <f t="shared" si="353"/>
        <v>0</v>
      </c>
      <c r="AS594" s="32">
        <f t="shared" si="354"/>
        <v>0</v>
      </c>
      <c r="AT594" s="33">
        <f t="shared" si="355"/>
        <v>20500</v>
      </c>
      <c r="AU594" s="33">
        <f t="shared" si="356"/>
        <v>100000</v>
      </c>
      <c r="AV594" s="33">
        <v>257500</v>
      </c>
      <c r="AW594" s="33">
        <f t="shared" si="357"/>
        <v>0</v>
      </c>
      <c r="AX594" s="33">
        <f t="shared" si="358"/>
        <v>0</v>
      </c>
      <c r="AY594" s="34">
        <f t="shared" si="359"/>
        <v>8220.8019844999999</v>
      </c>
    </row>
    <row r="595" spans="1:51" ht="15.75" customHeight="1" x14ac:dyDescent="0.3">
      <c r="A595" s="166" t="s">
        <v>795</v>
      </c>
      <c r="B595" s="99">
        <v>8556.94</v>
      </c>
      <c r="C595" s="99">
        <v>9187.0300000000007</v>
      </c>
      <c r="D595" s="99">
        <v>49611.88</v>
      </c>
      <c r="E595" s="99">
        <v>48719.16</v>
      </c>
      <c r="F595" s="139">
        <v>77000</v>
      </c>
      <c r="G595" s="138">
        <v>0</v>
      </c>
      <c r="H595" s="182">
        <v>46225</v>
      </c>
      <c r="I595" s="182">
        <v>46241</v>
      </c>
      <c r="J595" s="166">
        <v>4</v>
      </c>
      <c r="K595" s="166">
        <v>0.8</v>
      </c>
      <c r="L595" s="167" t="s">
        <v>1206</v>
      </c>
      <c r="M595" s="168" t="s">
        <v>1204</v>
      </c>
      <c r="N595" s="169">
        <v>2.7E-2</v>
      </c>
      <c r="O595" s="21">
        <f t="shared" si="324"/>
        <v>3.2</v>
      </c>
      <c r="P595" s="21" t="str">
        <f t="shared" si="325"/>
        <v>N</v>
      </c>
      <c r="Q595" s="22">
        <f t="shared" si="326"/>
        <v>17743.97</v>
      </c>
      <c r="R595" s="8" t="str">
        <f t="shared" si="327"/>
        <v>N</v>
      </c>
      <c r="S595" s="23">
        <f t="shared" si="328"/>
        <v>6.4</v>
      </c>
      <c r="T595" s="24">
        <f t="shared" si="329"/>
        <v>20500</v>
      </c>
      <c r="U595" s="24">
        <f t="shared" si="330"/>
        <v>100000</v>
      </c>
      <c r="V595" s="24">
        <f t="shared" si="331"/>
        <v>257500</v>
      </c>
      <c r="W595" s="24">
        <f t="shared" si="332"/>
        <v>9111.5285949999998</v>
      </c>
      <c r="X595" s="24">
        <f t="shared" si="333"/>
        <v>0</v>
      </c>
      <c r="Y595" s="24">
        <f t="shared" si="334"/>
        <v>9111.5285949999998</v>
      </c>
      <c r="Z595" s="24">
        <f t="shared" si="335"/>
        <v>9111.5285949999998</v>
      </c>
      <c r="AA595" s="25" t="str">
        <f t="shared" si="336"/>
        <v>N</v>
      </c>
      <c r="AB595" s="26">
        <f t="shared" si="337"/>
        <v>5.4</v>
      </c>
      <c r="AC595" s="27">
        <f t="shared" si="338"/>
        <v>20500</v>
      </c>
      <c r="AD595" s="28">
        <f t="shared" si="339"/>
        <v>100000</v>
      </c>
      <c r="AE595" s="28">
        <f t="shared" si="340"/>
        <v>257500</v>
      </c>
      <c r="AF595" s="28">
        <f t="shared" si="341"/>
        <v>9357.5398670649993</v>
      </c>
      <c r="AG595" s="28">
        <f t="shared" si="342"/>
        <v>0</v>
      </c>
      <c r="AH595" s="28">
        <f t="shared" si="343"/>
        <v>9357.5398670649993</v>
      </c>
      <c r="AI595" s="28">
        <f t="shared" si="344"/>
        <v>9357.5398670649993</v>
      </c>
      <c r="AJ595" s="29" t="str">
        <f t="shared" si="345"/>
        <v>N</v>
      </c>
      <c r="AK595" s="30">
        <f t="shared" si="346"/>
        <v>4.4000000000000004</v>
      </c>
      <c r="AL595" s="31">
        <f t="shared" si="347"/>
        <v>20500</v>
      </c>
      <c r="AM595" s="31">
        <f t="shared" si="348"/>
        <v>100000</v>
      </c>
      <c r="AN595" s="31">
        <f t="shared" si="349"/>
        <v>257500</v>
      </c>
      <c r="AO595" s="31">
        <f t="shared" si="350"/>
        <v>9610.1934434757532</v>
      </c>
      <c r="AP595" s="31">
        <f t="shared" si="351"/>
        <v>0</v>
      </c>
      <c r="AQ595" s="31">
        <f t="shared" si="352"/>
        <v>9610.1934434757532</v>
      </c>
      <c r="AR595" s="31">
        <f t="shared" si="353"/>
        <v>9610.1934434757532</v>
      </c>
      <c r="AS595" s="32">
        <f t="shared" si="354"/>
        <v>3.4000000000000004</v>
      </c>
      <c r="AT595" s="33">
        <f t="shared" si="355"/>
        <v>20500</v>
      </c>
      <c r="AU595" s="33">
        <f t="shared" si="356"/>
        <v>100000</v>
      </c>
      <c r="AV595" s="33">
        <v>257500</v>
      </c>
      <c r="AW595" s="33">
        <f t="shared" si="357"/>
        <v>9869.6686664495974</v>
      </c>
      <c r="AX595" s="33">
        <f t="shared" si="358"/>
        <v>9869.6686664495974</v>
      </c>
      <c r="AY595" s="34">
        <f t="shared" si="359"/>
        <v>37948.93057199035</v>
      </c>
    </row>
    <row r="596" spans="1:51" ht="15.75" customHeight="1" x14ac:dyDescent="0.3">
      <c r="A596" s="166" t="s">
        <v>796</v>
      </c>
      <c r="B596" s="99">
        <v>11818.45</v>
      </c>
      <c r="C596" s="99">
        <v>1785.91</v>
      </c>
      <c r="D596" s="99">
        <v>32065.200000000001</v>
      </c>
      <c r="E596" s="99">
        <v>28974.52</v>
      </c>
      <c r="F596" s="139">
        <v>150000</v>
      </c>
      <c r="G596" s="138">
        <v>12500</v>
      </c>
      <c r="H596" s="182">
        <v>46556</v>
      </c>
      <c r="I596" s="182">
        <v>46601</v>
      </c>
      <c r="J596" s="166">
        <v>2.6</v>
      </c>
      <c r="K596" s="166">
        <v>2</v>
      </c>
      <c r="L596" s="167" t="s">
        <v>1206</v>
      </c>
      <c r="M596" s="168" t="s">
        <v>1205</v>
      </c>
      <c r="N596" s="169">
        <v>0.06</v>
      </c>
      <c r="O596" s="21">
        <f t="shared" si="324"/>
        <v>0.60000000000000009</v>
      </c>
      <c r="P596" s="21" t="str">
        <f t="shared" si="325"/>
        <v>N</v>
      </c>
      <c r="Q596" s="22">
        <f t="shared" si="326"/>
        <v>13604.36</v>
      </c>
      <c r="R596" s="8" t="str">
        <f t="shared" si="327"/>
        <v>N</v>
      </c>
      <c r="S596" s="23">
        <f t="shared" si="328"/>
        <v>0.60000000000000009</v>
      </c>
      <c r="T596" s="24">
        <f t="shared" si="329"/>
        <v>20500</v>
      </c>
      <c r="U596" s="24">
        <f t="shared" si="330"/>
        <v>100000</v>
      </c>
      <c r="V596" s="24">
        <f t="shared" si="331"/>
        <v>257500</v>
      </c>
      <c r="W596" s="24">
        <f t="shared" si="332"/>
        <v>14420.621600000002</v>
      </c>
      <c r="X596" s="24">
        <f t="shared" si="333"/>
        <v>0</v>
      </c>
      <c r="Y596" s="24">
        <f t="shared" si="334"/>
        <v>14420.621600000002</v>
      </c>
      <c r="Z596" s="24">
        <f t="shared" si="335"/>
        <v>0</v>
      </c>
      <c r="AA596" s="25" t="str">
        <f t="shared" si="336"/>
        <v>N</v>
      </c>
      <c r="AB596" s="26">
        <f t="shared" si="337"/>
        <v>0</v>
      </c>
      <c r="AC596" s="27">
        <f t="shared" si="338"/>
        <v>20500</v>
      </c>
      <c r="AD596" s="28">
        <f t="shared" si="339"/>
        <v>100000</v>
      </c>
      <c r="AE596" s="28">
        <f t="shared" si="340"/>
        <v>257500</v>
      </c>
      <c r="AF596" s="28">
        <f t="shared" si="341"/>
        <v>0</v>
      </c>
      <c r="AG596" s="28">
        <f t="shared" si="342"/>
        <v>0</v>
      </c>
      <c r="AH596" s="28">
        <f t="shared" si="343"/>
        <v>0</v>
      </c>
      <c r="AI596" s="28">
        <f t="shared" si="344"/>
        <v>0</v>
      </c>
      <c r="AJ596" s="29" t="str">
        <f t="shared" si="345"/>
        <v>N</v>
      </c>
      <c r="AK596" s="30">
        <f t="shared" si="346"/>
        <v>0</v>
      </c>
      <c r="AL596" s="31">
        <f t="shared" si="347"/>
        <v>20500</v>
      </c>
      <c r="AM596" s="31">
        <f t="shared" si="348"/>
        <v>100000</v>
      </c>
      <c r="AN596" s="31">
        <f t="shared" si="349"/>
        <v>257500</v>
      </c>
      <c r="AO596" s="31">
        <f t="shared" si="350"/>
        <v>0</v>
      </c>
      <c r="AP596" s="31">
        <f t="shared" si="351"/>
        <v>0</v>
      </c>
      <c r="AQ596" s="31">
        <f t="shared" si="352"/>
        <v>0</v>
      </c>
      <c r="AR596" s="31">
        <f t="shared" si="353"/>
        <v>0</v>
      </c>
      <c r="AS596" s="32">
        <f t="shared" si="354"/>
        <v>0</v>
      </c>
      <c r="AT596" s="33">
        <f t="shared" si="355"/>
        <v>20500</v>
      </c>
      <c r="AU596" s="33">
        <f t="shared" si="356"/>
        <v>100000</v>
      </c>
      <c r="AV596" s="33">
        <v>257500</v>
      </c>
      <c r="AW596" s="33">
        <f t="shared" si="357"/>
        <v>0</v>
      </c>
      <c r="AX596" s="33">
        <f t="shared" si="358"/>
        <v>0</v>
      </c>
      <c r="AY596" s="34">
        <f t="shared" si="359"/>
        <v>0</v>
      </c>
    </row>
    <row r="597" spans="1:51" ht="15.75" customHeight="1" x14ac:dyDescent="0.3">
      <c r="A597" s="166" t="s">
        <v>797</v>
      </c>
      <c r="B597" s="99">
        <v>16023.28</v>
      </c>
      <c r="C597" s="99">
        <v>31849.08</v>
      </c>
      <c r="D597" s="99">
        <v>85392.89</v>
      </c>
      <c r="E597" s="99">
        <v>83584.649999999994</v>
      </c>
      <c r="F597" s="139">
        <v>66000</v>
      </c>
      <c r="G597" s="138">
        <v>0</v>
      </c>
      <c r="H597" s="182">
        <v>46219</v>
      </c>
      <c r="I597" s="182">
        <v>46237</v>
      </c>
      <c r="J597" s="166">
        <v>3.7</v>
      </c>
      <c r="K597" s="166">
        <v>1.6</v>
      </c>
      <c r="L597" s="167" t="s">
        <v>1206</v>
      </c>
      <c r="M597" s="168" t="s">
        <v>1204</v>
      </c>
      <c r="N597" s="169">
        <v>0.01</v>
      </c>
      <c r="O597" s="21">
        <f t="shared" si="324"/>
        <v>2.1</v>
      </c>
      <c r="P597" s="21" t="str">
        <f t="shared" si="325"/>
        <v>N</v>
      </c>
      <c r="Q597" s="22">
        <f t="shared" si="326"/>
        <v>47872.36</v>
      </c>
      <c r="R597" s="8" t="str">
        <f t="shared" si="327"/>
        <v>N</v>
      </c>
      <c r="S597" s="23">
        <f t="shared" si="328"/>
        <v>4.2</v>
      </c>
      <c r="T597" s="24">
        <f t="shared" si="329"/>
        <v>20500</v>
      </c>
      <c r="U597" s="24">
        <f t="shared" si="330"/>
        <v>100000</v>
      </c>
      <c r="V597" s="24">
        <f t="shared" si="331"/>
        <v>257500</v>
      </c>
      <c r="W597" s="24">
        <f t="shared" si="332"/>
        <v>7303.5550000000003</v>
      </c>
      <c r="X597" s="24">
        <f t="shared" si="333"/>
        <v>0</v>
      </c>
      <c r="Y597" s="24">
        <f t="shared" si="334"/>
        <v>7303.5550000000003</v>
      </c>
      <c r="Z597" s="24">
        <f t="shared" si="335"/>
        <v>41047.528599999998</v>
      </c>
      <c r="AA597" s="25" t="str">
        <f t="shared" si="336"/>
        <v>N</v>
      </c>
      <c r="AB597" s="26">
        <f t="shared" si="337"/>
        <v>3.2</v>
      </c>
      <c r="AC597" s="27">
        <f t="shared" si="338"/>
        <v>20500</v>
      </c>
      <c r="AD597" s="28">
        <f t="shared" si="339"/>
        <v>100000</v>
      </c>
      <c r="AE597" s="28">
        <f t="shared" si="340"/>
        <v>257500</v>
      </c>
      <c r="AF597" s="28">
        <f t="shared" si="341"/>
        <v>3651.7775000000001</v>
      </c>
      <c r="AG597" s="28">
        <f t="shared" si="342"/>
        <v>0</v>
      </c>
      <c r="AH597" s="28">
        <f t="shared" si="343"/>
        <v>3651.7775000000001</v>
      </c>
      <c r="AI597" s="28">
        <f t="shared" si="344"/>
        <v>45182.816936000003</v>
      </c>
      <c r="AJ597" s="29" t="str">
        <f t="shared" si="345"/>
        <v>N</v>
      </c>
      <c r="AK597" s="30">
        <f t="shared" si="346"/>
        <v>2.2000000000000002</v>
      </c>
      <c r="AL597" s="31">
        <f t="shared" si="347"/>
        <v>20500</v>
      </c>
      <c r="AM597" s="31">
        <f t="shared" si="348"/>
        <v>100000</v>
      </c>
      <c r="AN597" s="31">
        <f t="shared" si="349"/>
        <v>257500</v>
      </c>
      <c r="AO597" s="31">
        <f t="shared" si="350"/>
        <v>0</v>
      </c>
      <c r="AP597" s="31">
        <f t="shared" si="351"/>
        <v>0</v>
      </c>
      <c r="AQ597" s="31">
        <f t="shared" si="352"/>
        <v>0</v>
      </c>
      <c r="AR597" s="31">
        <f t="shared" si="353"/>
        <v>49322.94038036</v>
      </c>
      <c r="AS597" s="32">
        <f t="shared" si="354"/>
        <v>1.2000000000000002</v>
      </c>
      <c r="AT597" s="33">
        <f t="shared" si="355"/>
        <v>20500</v>
      </c>
      <c r="AU597" s="33">
        <f t="shared" si="356"/>
        <v>100000</v>
      </c>
      <c r="AV597" s="33">
        <v>257500</v>
      </c>
      <c r="AW597" s="33">
        <f t="shared" si="357"/>
        <v>1825.8887500000001</v>
      </c>
      <c r="AX597" s="33">
        <f t="shared" si="358"/>
        <v>47990.2810341636</v>
      </c>
      <c r="AY597" s="34">
        <f t="shared" si="359"/>
        <v>183543.56695052361</v>
      </c>
    </row>
    <row r="598" spans="1:51" ht="15.75" customHeight="1" x14ac:dyDescent="0.3">
      <c r="A598" s="166" t="s">
        <v>798</v>
      </c>
      <c r="B598" s="99">
        <v>10925.86</v>
      </c>
      <c r="C598" s="99">
        <v>25487.03</v>
      </c>
      <c r="D598" s="99">
        <v>107931.65</v>
      </c>
      <c r="E598" s="99">
        <v>103199.37</v>
      </c>
      <c r="F598" s="139">
        <v>90000</v>
      </c>
      <c r="G598" s="138">
        <v>24444</v>
      </c>
      <c r="H598" s="182">
        <v>46272</v>
      </c>
      <c r="I598" s="182">
        <v>46311</v>
      </c>
      <c r="J598" s="166">
        <v>2.8</v>
      </c>
      <c r="K598" s="166">
        <v>0.4</v>
      </c>
      <c r="L598" s="167" t="s">
        <v>1207</v>
      </c>
      <c r="M598" s="168" t="s">
        <v>1205</v>
      </c>
      <c r="N598" s="169">
        <v>0.02</v>
      </c>
      <c r="O598" s="21">
        <f t="shared" si="324"/>
        <v>2.4</v>
      </c>
      <c r="P598" s="21" t="str">
        <f t="shared" si="325"/>
        <v>N</v>
      </c>
      <c r="Q598" s="22">
        <f t="shared" si="326"/>
        <v>36412.89</v>
      </c>
      <c r="R598" s="8" t="str">
        <f t="shared" si="327"/>
        <v>N</v>
      </c>
      <c r="S598" s="23">
        <f t="shared" si="328"/>
        <v>2.4</v>
      </c>
      <c r="T598" s="24">
        <f t="shared" si="329"/>
        <v>50000</v>
      </c>
      <c r="U598" s="24">
        <f t="shared" si="330"/>
        <v>200000</v>
      </c>
      <c r="V598" s="24">
        <f t="shared" si="331"/>
        <v>257500</v>
      </c>
      <c r="W598" s="24">
        <f t="shared" si="332"/>
        <v>37141.147799999999</v>
      </c>
      <c r="X598" s="24">
        <f t="shared" si="333"/>
        <v>0</v>
      </c>
      <c r="Y598" s="24">
        <f t="shared" si="334"/>
        <v>37141.147799999999</v>
      </c>
      <c r="Z598" s="24">
        <f t="shared" si="335"/>
        <v>0</v>
      </c>
      <c r="AA598" s="25" t="str">
        <f t="shared" si="336"/>
        <v>N</v>
      </c>
      <c r="AB598" s="26">
        <f t="shared" si="337"/>
        <v>1.4</v>
      </c>
      <c r="AC598" s="27">
        <f t="shared" si="338"/>
        <v>50000</v>
      </c>
      <c r="AD598" s="28">
        <f t="shared" si="339"/>
        <v>200000</v>
      </c>
      <c r="AE598" s="28">
        <f t="shared" si="340"/>
        <v>257500</v>
      </c>
      <c r="AF598" s="28">
        <f t="shared" si="341"/>
        <v>37883.970756000002</v>
      </c>
      <c r="AG598" s="28">
        <f t="shared" si="342"/>
        <v>0</v>
      </c>
      <c r="AH598" s="28">
        <f t="shared" si="343"/>
        <v>37883.970756000002</v>
      </c>
      <c r="AI598" s="28">
        <f t="shared" si="344"/>
        <v>0</v>
      </c>
      <c r="AJ598" s="29" t="str">
        <f t="shared" si="345"/>
        <v>N</v>
      </c>
      <c r="AK598" s="30">
        <f t="shared" si="346"/>
        <v>0.39999999999999991</v>
      </c>
      <c r="AL598" s="31">
        <f t="shared" si="347"/>
        <v>50000</v>
      </c>
      <c r="AM598" s="31">
        <f t="shared" si="348"/>
        <v>200000</v>
      </c>
      <c r="AN598" s="31">
        <f t="shared" si="349"/>
        <v>257500</v>
      </c>
      <c r="AO598" s="31">
        <f t="shared" si="350"/>
        <v>38641.650171120004</v>
      </c>
      <c r="AP598" s="31">
        <f t="shared" si="351"/>
        <v>0</v>
      </c>
      <c r="AQ598" s="31">
        <f t="shared" si="352"/>
        <v>38641.650171120004</v>
      </c>
      <c r="AR598" s="31">
        <f t="shared" si="353"/>
        <v>0</v>
      </c>
      <c r="AS598" s="32">
        <f t="shared" si="354"/>
        <v>0</v>
      </c>
      <c r="AT598" s="33">
        <f t="shared" si="355"/>
        <v>50000</v>
      </c>
      <c r="AU598" s="33">
        <f t="shared" si="356"/>
        <v>200000</v>
      </c>
      <c r="AV598" s="33">
        <v>257500</v>
      </c>
      <c r="AW598" s="33">
        <f t="shared" si="357"/>
        <v>0</v>
      </c>
      <c r="AX598" s="33">
        <f t="shared" si="358"/>
        <v>0</v>
      </c>
      <c r="AY598" s="34">
        <f t="shared" si="359"/>
        <v>0</v>
      </c>
    </row>
    <row r="599" spans="1:51" ht="15.75" customHeight="1" x14ac:dyDescent="0.3">
      <c r="A599" s="166" t="s">
        <v>799</v>
      </c>
      <c r="B599" s="99">
        <v>16221.2</v>
      </c>
      <c r="C599" s="99">
        <v>12372.42</v>
      </c>
      <c r="D599" s="99">
        <v>95072.7</v>
      </c>
      <c r="E599" s="99">
        <v>90764.18</v>
      </c>
      <c r="F599" s="139">
        <v>90000</v>
      </c>
      <c r="G599" s="138">
        <v>0</v>
      </c>
      <c r="H599" s="182">
        <v>46298</v>
      </c>
      <c r="I599" s="182">
        <v>46364</v>
      </c>
      <c r="J599" s="166">
        <v>3.5</v>
      </c>
      <c r="K599" s="166">
        <v>3.4</v>
      </c>
      <c r="L599" s="167" t="s">
        <v>1207</v>
      </c>
      <c r="M599" s="168" t="s">
        <v>1203</v>
      </c>
      <c r="N599" s="169">
        <v>0.02</v>
      </c>
      <c r="O599" s="21">
        <f t="shared" si="324"/>
        <v>0.10000000000000009</v>
      </c>
      <c r="P599" s="21" t="str">
        <f t="shared" si="325"/>
        <v>N</v>
      </c>
      <c r="Q599" s="22">
        <f t="shared" si="326"/>
        <v>28593.620000000003</v>
      </c>
      <c r="R599" s="8" t="str">
        <f t="shared" si="327"/>
        <v>N</v>
      </c>
      <c r="S599" s="23">
        <f t="shared" si="328"/>
        <v>0.13333333333333344</v>
      </c>
      <c r="T599" s="24">
        <f t="shared" si="329"/>
        <v>50000</v>
      </c>
      <c r="U599" s="24">
        <f t="shared" si="330"/>
        <v>200000</v>
      </c>
      <c r="V599" s="24">
        <f t="shared" si="331"/>
        <v>257500</v>
      </c>
      <c r="W599" s="24">
        <f t="shared" si="332"/>
        <v>21874.119300000002</v>
      </c>
      <c r="X599" s="24">
        <f t="shared" si="333"/>
        <v>0</v>
      </c>
      <c r="Y599" s="24">
        <f t="shared" si="334"/>
        <v>21874.119300000002</v>
      </c>
      <c r="Z599" s="24">
        <f t="shared" si="335"/>
        <v>7291.3731000000007</v>
      </c>
      <c r="AA599" s="25" t="str">
        <f t="shared" si="336"/>
        <v>N</v>
      </c>
      <c r="AB599" s="26">
        <f t="shared" si="337"/>
        <v>0</v>
      </c>
      <c r="AC599" s="27">
        <f t="shared" si="338"/>
        <v>50000</v>
      </c>
      <c r="AD599" s="28">
        <f t="shared" si="339"/>
        <v>200000</v>
      </c>
      <c r="AE599" s="28">
        <f t="shared" si="340"/>
        <v>257500</v>
      </c>
      <c r="AF599" s="28">
        <f t="shared" si="341"/>
        <v>0</v>
      </c>
      <c r="AG599" s="28">
        <f t="shared" si="342"/>
        <v>0</v>
      </c>
      <c r="AH599" s="28">
        <f t="shared" si="343"/>
        <v>0</v>
      </c>
      <c r="AI599" s="28">
        <f t="shared" si="344"/>
        <v>0</v>
      </c>
      <c r="AJ599" s="29" t="str">
        <f t="shared" si="345"/>
        <v>N</v>
      </c>
      <c r="AK599" s="30">
        <f t="shared" si="346"/>
        <v>0</v>
      </c>
      <c r="AL599" s="31">
        <f t="shared" si="347"/>
        <v>50000</v>
      </c>
      <c r="AM599" s="31">
        <f t="shared" si="348"/>
        <v>200000</v>
      </c>
      <c r="AN599" s="31">
        <f t="shared" si="349"/>
        <v>257500</v>
      </c>
      <c r="AO599" s="31">
        <f t="shared" si="350"/>
        <v>0</v>
      </c>
      <c r="AP599" s="31">
        <f t="shared" si="351"/>
        <v>0</v>
      </c>
      <c r="AQ599" s="31">
        <f t="shared" si="352"/>
        <v>0</v>
      </c>
      <c r="AR599" s="31">
        <f t="shared" si="353"/>
        <v>0</v>
      </c>
      <c r="AS599" s="32">
        <f t="shared" si="354"/>
        <v>0</v>
      </c>
      <c r="AT599" s="33">
        <f t="shared" si="355"/>
        <v>50000</v>
      </c>
      <c r="AU599" s="33">
        <f t="shared" si="356"/>
        <v>200000</v>
      </c>
      <c r="AV599" s="33">
        <v>257500</v>
      </c>
      <c r="AW599" s="33">
        <f t="shared" si="357"/>
        <v>0</v>
      </c>
      <c r="AX599" s="33">
        <f t="shared" si="358"/>
        <v>0</v>
      </c>
      <c r="AY599" s="34">
        <f t="shared" si="359"/>
        <v>7291.3731000000007</v>
      </c>
    </row>
    <row r="600" spans="1:51" ht="15.75" customHeight="1" x14ac:dyDescent="0.3">
      <c r="A600" s="166" t="s">
        <v>800</v>
      </c>
      <c r="B600" s="99">
        <v>6592.64</v>
      </c>
      <c r="C600" s="99">
        <v>6997.24</v>
      </c>
      <c r="D600" s="99">
        <v>63548.63</v>
      </c>
      <c r="E600" s="99">
        <v>60291.54</v>
      </c>
      <c r="F600" s="139">
        <v>105000</v>
      </c>
      <c r="G600" s="138">
        <v>12500</v>
      </c>
      <c r="H600" s="182">
        <v>46294</v>
      </c>
      <c r="I600" s="182">
        <v>46369</v>
      </c>
      <c r="J600" s="166">
        <v>3.4</v>
      </c>
      <c r="K600" s="166">
        <v>1.6</v>
      </c>
      <c r="L600" s="167" t="s">
        <v>1207</v>
      </c>
      <c r="M600" s="168" t="s">
        <v>1204</v>
      </c>
      <c r="N600" s="169">
        <v>0.02</v>
      </c>
      <c r="O600" s="21">
        <f t="shared" si="324"/>
        <v>1.7999999999999998</v>
      </c>
      <c r="P600" s="21" t="str">
        <f t="shared" si="325"/>
        <v>N</v>
      </c>
      <c r="Q600" s="22">
        <f t="shared" si="326"/>
        <v>13589.880000000001</v>
      </c>
      <c r="R600" s="8" t="str">
        <f t="shared" si="327"/>
        <v>N</v>
      </c>
      <c r="S600" s="23">
        <f t="shared" si="328"/>
        <v>3.5999999999999996</v>
      </c>
      <c r="T600" s="24">
        <f t="shared" si="329"/>
        <v>50000</v>
      </c>
      <c r="U600" s="24">
        <f t="shared" si="330"/>
        <v>200000</v>
      </c>
      <c r="V600" s="24">
        <f t="shared" si="331"/>
        <v>257500</v>
      </c>
      <c r="W600" s="24">
        <f t="shared" si="332"/>
        <v>6930.8388000000004</v>
      </c>
      <c r="X600" s="24">
        <f t="shared" si="333"/>
        <v>0</v>
      </c>
      <c r="Y600" s="24">
        <f t="shared" si="334"/>
        <v>6930.8388000000004</v>
      </c>
      <c r="Z600" s="24">
        <f t="shared" si="335"/>
        <v>6930.8388000000004</v>
      </c>
      <c r="AA600" s="25" t="str">
        <f t="shared" si="336"/>
        <v>N</v>
      </c>
      <c r="AB600" s="26">
        <f t="shared" si="337"/>
        <v>2.5999999999999996</v>
      </c>
      <c r="AC600" s="27">
        <f t="shared" si="338"/>
        <v>50000</v>
      </c>
      <c r="AD600" s="28">
        <f t="shared" si="339"/>
        <v>200000</v>
      </c>
      <c r="AE600" s="28">
        <f t="shared" si="340"/>
        <v>257500</v>
      </c>
      <c r="AF600" s="28">
        <f t="shared" si="341"/>
        <v>7069.4555760000003</v>
      </c>
      <c r="AG600" s="28">
        <f t="shared" si="342"/>
        <v>0</v>
      </c>
      <c r="AH600" s="28">
        <f t="shared" si="343"/>
        <v>7069.4555760000003</v>
      </c>
      <c r="AI600" s="28">
        <f t="shared" si="344"/>
        <v>7069.4555760000003</v>
      </c>
      <c r="AJ600" s="29" t="str">
        <f t="shared" si="345"/>
        <v>N</v>
      </c>
      <c r="AK600" s="30">
        <f t="shared" si="346"/>
        <v>1.5999999999999996</v>
      </c>
      <c r="AL600" s="31">
        <f t="shared" si="347"/>
        <v>50000</v>
      </c>
      <c r="AM600" s="31">
        <f t="shared" si="348"/>
        <v>200000</v>
      </c>
      <c r="AN600" s="31">
        <f t="shared" si="349"/>
        <v>257500</v>
      </c>
      <c r="AO600" s="31">
        <f t="shared" si="350"/>
        <v>7210.8446875200007</v>
      </c>
      <c r="AP600" s="31">
        <f t="shared" si="351"/>
        <v>0</v>
      </c>
      <c r="AQ600" s="31">
        <f t="shared" si="352"/>
        <v>7210.8446875200007</v>
      </c>
      <c r="AR600" s="31">
        <f t="shared" si="353"/>
        <v>7210.8446875200007</v>
      </c>
      <c r="AS600" s="32">
        <f t="shared" si="354"/>
        <v>0.59999999999999964</v>
      </c>
      <c r="AT600" s="33">
        <f t="shared" si="355"/>
        <v>50000</v>
      </c>
      <c r="AU600" s="33">
        <f t="shared" si="356"/>
        <v>200000</v>
      </c>
      <c r="AV600" s="33">
        <v>257500</v>
      </c>
      <c r="AW600" s="33">
        <f t="shared" si="357"/>
        <v>7355.0615812704009</v>
      </c>
      <c r="AX600" s="33">
        <f t="shared" si="358"/>
        <v>7355.0615812704009</v>
      </c>
      <c r="AY600" s="34">
        <f t="shared" si="359"/>
        <v>28566.200644790402</v>
      </c>
    </row>
    <row r="601" spans="1:51" ht="15.75" customHeight="1" x14ac:dyDescent="0.3">
      <c r="A601" s="166" t="s">
        <v>801</v>
      </c>
      <c r="B601" s="99">
        <v>10289.89</v>
      </c>
      <c r="C601" s="99">
        <v>29930.46</v>
      </c>
      <c r="D601" s="99">
        <v>102046.28</v>
      </c>
      <c r="E601" s="99">
        <v>87496.54</v>
      </c>
      <c r="F601" s="139">
        <v>90000</v>
      </c>
      <c r="G601" s="138">
        <v>0</v>
      </c>
      <c r="H601" s="182">
        <v>46455</v>
      </c>
      <c r="I601" s="182">
        <v>46476</v>
      </c>
      <c r="J601" s="166">
        <v>4.7</v>
      </c>
      <c r="K601" s="166">
        <v>2.5</v>
      </c>
      <c r="L601" s="167" t="s">
        <v>1207</v>
      </c>
      <c r="M601" s="168" t="s">
        <v>1205</v>
      </c>
      <c r="N601" s="169">
        <v>0.04</v>
      </c>
      <c r="O601" s="21">
        <f t="shared" si="324"/>
        <v>2.2000000000000002</v>
      </c>
      <c r="P601" s="21" t="str">
        <f t="shared" si="325"/>
        <v>N</v>
      </c>
      <c r="Q601" s="22">
        <f t="shared" si="326"/>
        <v>40220.35</v>
      </c>
      <c r="R601" s="8" t="str">
        <f t="shared" si="327"/>
        <v>N</v>
      </c>
      <c r="S601" s="23">
        <f t="shared" si="328"/>
        <v>2.2000000000000002</v>
      </c>
      <c r="T601" s="24">
        <f t="shared" si="329"/>
        <v>50000</v>
      </c>
      <c r="U601" s="24">
        <f t="shared" si="330"/>
        <v>200000</v>
      </c>
      <c r="V601" s="24">
        <f t="shared" si="331"/>
        <v>257500</v>
      </c>
      <c r="W601" s="24">
        <f t="shared" si="332"/>
        <v>41829.163999999997</v>
      </c>
      <c r="X601" s="24">
        <f t="shared" si="333"/>
        <v>0</v>
      </c>
      <c r="Y601" s="24">
        <f t="shared" si="334"/>
        <v>41829.163999999997</v>
      </c>
      <c r="Z601" s="24">
        <f t="shared" si="335"/>
        <v>0</v>
      </c>
      <c r="AA601" s="25" t="str">
        <f t="shared" si="336"/>
        <v>N</v>
      </c>
      <c r="AB601" s="26">
        <f t="shared" si="337"/>
        <v>1.2000000000000002</v>
      </c>
      <c r="AC601" s="27">
        <f t="shared" si="338"/>
        <v>50000</v>
      </c>
      <c r="AD601" s="28">
        <f t="shared" si="339"/>
        <v>200000</v>
      </c>
      <c r="AE601" s="28">
        <f t="shared" si="340"/>
        <v>257500</v>
      </c>
      <c r="AF601" s="28">
        <f t="shared" si="341"/>
        <v>43502.330559999995</v>
      </c>
      <c r="AG601" s="28">
        <f t="shared" si="342"/>
        <v>0</v>
      </c>
      <c r="AH601" s="28">
        <f t="shared" si="343"/>
        <v>43502.330559999995</v>
      </c>
      <c r="AI601" s="28">
        <f t="shared" si="344"/>
        <v>0</v>
      </c>
      <c r="AJ601" s="29" t="str">
        <f t="shared" si="345"/>
        <v>N</v>
      </c>
      <c r="AK601" s="30">
        <f t="shared" si="346"/>
        <v>0.20000000000000018</v>
      </c>
      <c r="AL601" s="31">
        <f t="shared" si="347"/>
        <v>50000</v>
      </c>
      <c r="AM601" s="31">
        <f t="shared" si="348"/>
        <v>200000</v>
      </c>
      <c r="AN601" s="31">
        <f t="shared" si="349"/>
        <v>257500</v>
      </c>
      <c r="AO601" s="31">
        <f t="shared" si="350"/>
        <v>45242.423782399994</v>
      </c>
      <c r="AP601" s="31">
        <f t="shared" si="351"/>
        <v>0</v>
      </c>
      <c r="AQ601" s="31">
        <f t="shared" si="352"/>
        <v>45242.423782399994</v>
      </c>
      <c r="AR601" s="31">
        <f t="shared" si="353"/>
        <v>0</v>
      </c>
      <c r="AS601" s="32">
        <f t="shared" si="354"/>
        <v>0</v>
      </c>
      <c r="AT601" s="33">
        <f t="shared" si="355"/>
        <v>50000</v>
      </c>
      <c r="AU601" s="33">
        <f t="shared" si="356"/>
        <v>200000</v>
      </c>
      <c r="AV601" s="33">
        <v>257500</v>
      </c>
      <c r="AW601" s="33">
        <f t="shared" si="357"/>
        <v>0</v>
      </c>
      <c r="AX601" s="33">
        <f t="shared" si="358"/>
        <v>0</v>
      </c>
      <c r="AY601" s="34">
        <f t="shared" si="359"/>
        <v>0</v>
      </c>
    </row>
    <row r="602" spans="1:51" ht="15.75" customHeight="1" x14ac:dyDescent="0.3">
      <c r="A602" s="166" t="s">
        <v>802</v>
      </c>
      <c r="B602" s="99">
        <v>7468.72</v>
      </c>
      <c r="C602" s="99">
        <v>26807.3</v>
      </c>
      <c r="D602" s="99">
        <v>98652.99</v>
      </c>
      <c r="E602" s="99">
        <v>95777.81</v>
      </c>
      <c r="F602" s="139">
        <v>206000</v>
      </c>
      <c r="G602" s="138">
        <v>12500</v>
      </c>
      <c r="H602" s="182">
        <v>46309</v>
      </c>
      <c r="I602" s="182">
        <v>46384</v>
      </c>
      <c r="J602" s="166">
        <v>2</v>
      </c>
      <c r="K602" s="166">
        <v>1.8</v>
      </c>
      <c r="L602" s="167" t="s">
        <v>1206</v>
      </c>
      <c r="M602" s="168" t="s">
        <v>1204</v>
      </c>
      <c r="N602" s="169">
        <v>0.05</v>
      </c>
      <c r="O602" s="21">
        <f t="shared" si="324"/>
        <v>0.19999999999999996</v>
      </c>
      <c r="P602" s="21" t="str">
        <f t="shared" si="325"/>
        <v>N</v>
      </c>
      <c r="Q602" s="22">
        <f t="shared" si="326"/>
        <v>34276.019999999997</v>
      </c>
      <c r="R602" s="8" t="str">
        <f t="shared" si="327"/>
        <v>N</v>
      </c>
      <c r="S602" s="23">
        <f t="shared" si="328"/>
        <v>0.39999999999999991</v>
      </c>
      <c r="T602" s="24">
        <f t="shared" si="329"/>
        <v>20500</v>
      </c>
      <c r="U602" s="24">
        <f t="shared" si="330"/>
        <v>100000</v>
      </c>
      <c r="V602" s="24">
        <f t="shared" si="331"/>
        <v>257500</v>
      </c>
      <c r="W602" s="24">
        <f t="shared" si="332"/>
        <v>673.50499999999738</v>
      </c>
      <c r="X602" s="24">
        <f t="shared" si="333"/>
        <v>0</v>
      </c>
      <c r="Y602" s="24">
        <f t="shared" si="334"/>
        <v>673.50499999999738</v>
      </c>
      <c r="Z602" s="24">
        <f t="shared" si="335"/>
        <v>35316.315999999999</v>
      </c>
      <c r="AA602" s="25" t="str">
        <f t="shared" si="336"/>
        <v>N</v>
      </c>
      <c r="AB602" s="26">
        <f t="shared" si="337"/>
        <v>0</v>
      </c>
      <c r="AC602" s="27">
        <f t="shared" si="338"/>
        <v>20500</v>
      </c>
      <c r="AD602" s="28">
        <f t="shared" si="339"/>
        <v>100000</v>
      </c>
      <c r="AE602" s="28">
        <f t="shared" si="340"/>
        <v>257500</v>
      </c>
      <c r="AF602" s="28">
        <f t="shared" si="341"/>
        <v>0</v>
      </c>
      <c r="AG602" s="28">
        <f t="shared" si="342"/>
        <v>0</v>
      </c>
      <c r="AH602" s="28">
        <f t="shared" si="343"/>
        <v>0</v>
      </c>
      <c r="AI602" s="28">
        <f t="shared" si="344"/>
        <v>0</v>
      </c>
      <c r="AJ602" s="29" t="str">
        <f t="shared" si="345"/>
        <v>N</v>
      </c>
      <c r="AK602" s="30">
        <f t="shared" si="346"/>
        <v>0</v>
      </c>
      <c r="AL602" s="31">
        <f t="shared" si="347"/>
        <v>20500</v>
      </c>
      <c r="AM602" s="31">
        <f t="shared" si="348"/>
        <v>100000</v>
      </c>
      <c r="AN602" s="31">
        <f t="shared" si="349"/>
        <v>257500</v>
      </c>
      <c r="AO602" s="31">
        <f t="shared" si="350"/>
        <v>0</v>
      </c>
      <c r="AP602" s="31">
        <f t="shared" si="351"/>
        <v>0</v>
      </c>
      <c r="AQ602" s="31">
        <f t="shared" si="352"/>
        <v>0</v>
      </c>
      <c r="AR602" s="31">
        <f t="shared" si="353"/>
        <v>0</v>
      </c>
      <c r="AS602" s="32">
        <f t="shared" si="354"/>
        <v>0</v>
      </c>
      <c r="AT602" s="33">
        <f t="shared" si="355"/>
        <v>20500</v>
      </c>
      <c r="AU602" s="33">
        <f t="shared" si="356"/>
        <v>100000</v>
      </c>
      <c r="AV602" s="33">
        <v>257500</v>
      </c>
      <c r="AW602" s="33">
        <f t="shared" si="357"/>
        <v>0</v>
      </c>
      <c r="AX602" s="33">
        <f t="shared" si="358"/>
        <v>0</v>
      </c>
      <c r="AY602" s="34">
        <f t="shared" si="359"/>
        <v>35316.315999999999</v>
      </c>
    </row>
    <row r="603" spans="1:51" ht="15.75" customHeight="1" x14ac:dyDescent="0.3">
      <c r="A603" s="166" t="s">
        <v>803</v>
      </c>
      <c r="B603" s="99">
        <v>10203.25</v>
      </c>
      <c r="C603" s="99">
        <v>25366.78</v>
      </c>
      <c r="D603" s="99">
        <v>111852.06</v>
      </c>
      <c r="E603" s="99">
        <v>99255.8</v>
      </c>
      <c r="F603" s="139">
        <v>49000</v>
      </c>
      <c r="G603" s="138">
        <v>0</v>
      </c>
      <c r="H603" s="182">
        <v>46324</v>
      </c>
      <c r="I603" s="182">
        <v>46388</v>
      </c>
      <c r="J603" s="166">
        <v>3.4</v>
      </c>
      <c r="K603" s="166">
        <v>2.2999999999999998</v>
      </c>
      <c r="L603" s="167" t="s">
        <v>1206</v>
      </c>
      <c r="M603" s="168" t="s">
        <v>1205</v>
      </c>
      <c r="N603" s="169">
        <v>5.1999999999999998E-2</v>
      </c>
      <c r="O603" s="21">
        <f t="shared" si="324"/>
        <v>1.1000000000000001</v>
      </c>
      <c r="P603" s="21" t="str">
        <f t="shared" si="325"/>
        <v>N</v>
      </c>
      <c r="Q603" s="22">
        <f t="shared" si="326"/>
        <v>35570.03</v>
      </c>
      <c r="R603" s="8" t="str">
        <f t="shared" si="327"/>
        <v>N</v>
      </c>
      <c r="S603" s="23">
        <f t="shared" si="328"/>
        <v>1.1000000000000001</v>
      </c>
      <c r="T603" s="24">
        <f t="shared" si="329"/>
        <v>20500</v>
      </c>
      <c r="U603" s="24">
        <f t="shared" si="330"/>
        <v>100000</v>
      </c>
      <c r="V603" s="24">
        <f t="shared" si="331"/>
        <v>257500</v>
      </c>
      <c r="W603" s="24">
        <f t="shared" si="332"/>
        <v>0</v>
      </c>
      <c r="X603" s="24">
        <f t="shared" si="333"/>
        <v>0</v>
      </c>
      <c r="Y603" s="24">
        <f t="shared" si="334"/>
        <v>0</v>
      </c>
      <c r="Z603" s="24">
        <f t="shared" si="335"/>
        <v>37419.671560000003</v>
      </c>
      <c r="AA603" s="25" t="str">
        <f t="shared" si="336"/>
        <v>N</v>
      </c>
      <c r="AB603" s="26">
        <f t="shared" si="337"/>
        <v>0.10000000000000009</v>
      </c>
      <c r="AC603" s="27">
        <f t="shared" si="338"/>
        <v>20500</v>
      </c>
      <c r="AD603" s="28">
        <f t="shared" si="339"/>
        <v>100000</v>
      </c>
      <c r="AE603" s="28">
        <f t="shared" si="340"/>
        <v>257500</v>
      </c>
      <c r="AF603" s="28">
        <f t="shared" si="341"/>
        <v>0</v>
      </c>
      <c r="AG603" s="28">
        <f t="shared" si="342"/>
        <v>0</v>
      </c>
      <c r="AH603" s="28">
        <f t="shared" si="343"/>
        <v>0</v>
      </c>
      <c r="AI603" s="28">
        <f t="shared" si="344"/>
        <v>39365.494481120004</v>
      </c>
      <c r="AJ603" s="29" t="str">
        <f t="shared" si="345"/>
        <v>N</v>
      </c>
      <c r="AK603" s="30">
        <f t="shared" si="346"/>
        <v>0</v>
      </c>
      <c r="AL603" s="31">
        <f t="shared" si="347"/>
        <v>20500</v>
      </c>
      <c r="AM603" s="31">
        <f t="shared" si="348"/>
        <v>100000</v>
      </c>
      <c r="AN603" s="31">
        <f t="shared" si="349"/>
        <v>257500</v>
      </c>
      <c r="AO603" s="31">
        <f t="shared" si="350"/>
        <v>0</v>
      </c>
      <c r="AP603" s="31">
        <f t="shared" si="351"/>
        <v>0</v>
      </c>
      <c r="AQ603" s="31">
        <f t="shared" si="352"/>
        <v>0</v>
      </c>
      <c r="AR603" s="31">
        <f t="shared" si="353"/>
        <v>0</v>
      </c>
      <c r="AS603" s="32">
        <f t="shared" si="354"/>
        <v>0</v>
      </c>
      <c r="AT603" s="33">
        <f t="shared" si="355"/>
        <v>20500</v>
      </c>
      <c r="AU603" s="33">
        <f t="shared" si="356"/>
        <v>100000</v>
      </c>
      <c r="AV603" s="33">
        <v>257500</v>
      </c>
      <c r="AW603" s="33">
        <f t="shared" si="357"/>
        <v>0</v>
      </c>
      <c r="AX603" s="33">
        <f t="shared" si="358"/>
        <v>0</v>
      </c>
      <c r="AY603" s="34">
        <f t="shared" si="359"/>
        <v>76785.166041120014</v>
      </c>
    </row>
    <row r="604" spans="1:51" ht="15.75" customHeight="1" x14ac:dyDescent="0.3">
      <c r="A604" s="166" t="s">
        <v>804</v>
      </c>
      <c r="B604" s="99">
        <v>5503.8</v>
      </c>
      <c r="C604" s="99">
        <v>15074.96</v>
      </c>
      <c r="D604" s="99">
        <v>65944.69</v>
      </c>
      <c r="E604" s="99">
        <v>51808.91</v>
      </c>
      <c r="F604" s="139">
        <v>112000</v>
      </c>
      <c r="G604" s="138">
        <v>12500</v>
      </c>
      <c r="H604" s="182">
        <v>46363</v>
      </c>
      <c r="I604" s="182">
        <v>46408</v>
      </c>
      <c r="J604" s="166">
        <v>2.1</v>
      </c>
      <c r="K604" s="166">
        <v>0.3</v>
      </c>
      <c r="L604" s="167" t="s">
        <v>1207</v>
      </c>
      <c r="M604" s="168" t="s">
        <v>1203</v>
      </c>
      <c r="N604" s="169">
        <v>0.04</v>
      </c>
      <c r="O604" s="21">
        <f t="shared" si="324"/>
        <v>1.8</v>
      </c>
      <c r="P604" s="21" t="str">
        <f t="shared" si="325"/>
        <v>N</v>
      </c>
      <c r="Q604" s="22">
        <f t="shared" si="326"/>
        <v>20578.759999999998</v>
      </c>
      <c r="R604" s="8" t="str">
        <f t="shared" si="327"/>
        <v>N</v>
      </c>
      <c r="S604" s="23">
        <f t="shared" si="328"/>
        <v>2.4</v>
      </c>
      <c r="T604" s="24">
        <f t="shared" si="329"/>
        <v>50000</v>
      </c>
      <c r="U604" s="24">
        <f t="shared" si="330"/>
        <v>200000</v>
      </c>
      <c r="V604" s="24">
        <f t="shared" si="331"/>
        <v>257500</v>
      </c>
      <c r="W604" s="24">
        <f t="shared" si="332"/>
        <v>16051.4328</v>
      </c>
      <c r="X604" s="24">
        <f t="shared" si="333"/>
        <v>0</v>
      </c>
      <c r="Y604" s="24">
        <f t="shared" si="334"/>
        <v>16051.4328</v>
      </c>
      <c r="Z604" s="24">
        <f t="shared" si="335"/>
        <v>5350.4776000000002</v>
      </c>
      <c r="AA604" s="25" t="str">
        <f t="shared" si="336"/>
        <v>N</v>
      </c>
      <c r="AB604" s="26">
        <f t="shared" si="337"/>
        <v>1.4</v>
      </c>
      <c r="AC604" s="27">
        <f t="shared" si="338"/>
        <v>50000</v>
      </c>
      <c r="AD604" s="28">
        <f t="shared" si="339"/>
        <v>200000</v>
      </c>
      <c r="AE604" s="28">
        <f t="shared" si="340"/>
        <v>257500</v>
      </c>
      <c r="AF604" s="28">
        <f t="shared" si="341"/>
        <v>16693.490111999999</v>
      </c>
      <c r="AG604" s="28">
        <f t="shared" si="342"/>
        <v>0</v>
      </c>
      <c r="AH604" s="28">
        <f t="shared" si="343"/>
        <v>16693.490111999999</v>
      </c>
      <c r="AI604" s="28">
        <f t="shared" si="344"/>
        <v>5564.496704000001</v>
      </c>
      <c r="AJ604" s="29" t="str">
        <f t="shared" si="345"/>
        <v>N</v>
      </c>
      <c r="AK604" s="30">
        <f t="shared" si="346"/>
        <v>0.39999999999999991</v>
      </c>
      <c r="AL604" s="31">
        <f t="shared" si="347"/>
        <v>50000</v>
      </c>
      <c r="AM604" s="31">
        <f t="shared" si="348"/>
        <v>200000</v>
      </c>
      <c r="AN604" s="31">
        <f t="shared" si="349"/>
        <v>257500</v>
      </c>
      <c r="AO604" s="31">
        <f t="shared" si="350"/>
        <v>17361.22971648</v>
      </c>
      <c r="AP604" s="31">
        <f t="shared" si="351"/>
        <v>0</v>
      </c>
      <c r="AQ604" s="31">
        <f t="shared" si="352"/>
        <v>17361.22971648</v>
      </c>
      <c r="AR604" s="31">
        <f t="shared" si="353"/>
        <v>5787.0765721600001</v>
      </c>
      <c r="AS604" s="32">
        <f t="shared" si="354"/>
        <v>0</v>
      </c>
      <c r="AT604" s="33">
        <f t="shared" si="355"/>
        <v>50000</v>
      </c>
      <c r="AU604" s="33">
        <f t="shared" si="356"/>
        <v>200000</v>
      </c>
      <c r="AV604" s="33">
        <v>257500</v>
      </c>
      <c r="AW604" s="33">
        <f t="shared" si="357"/>
        <v>0</v>
      </c>
      <c r="AX604" s="33">
        <f t="shared" si="358"/>
        <v>0</v>
      </c>
      <c r="AY604" s="34">
        <f t="shared" si="359"/>
        <v>16702.050876159999</v>
      </c>
    </row>
    <row r="605" spans="1:51" ht="15.75" customHeight="1" x14ac:dyDescent="0.3">
      <c r="A605" s="166" t="s">
        <v>805</v>
      </c>
      <c r="B605" s="99">
        <v>9849.94</v>
      </c>
      <c r="C605" s="99">
        <v>14770.67</v>
      </c>
      <c r="D605" s="99">
        <v>44974.81</v>
      </c>
      <c r="E605" s="99">
        <v>37344.03</v>
      </c>
      <c r="F605" s="139">
        <v>30000</v>
      </c>
      <c r="G605" s="138">
        <v>0</v>
      </c>
      <c r="H605" s="182">
        <v>46550</v>
      </c>
      <c r="I605" s="182">
        <v>46628</v>
      </c>
      <c r="J605" s="166">
        <v>4.2</v>
      </c>
      <c r="K605" s="166">
        <v>1.9</v>
      </c>
      <c r="L605" s="167" t="s">
        <v>1207</v>
      </c>
      <c r="M605" s="168" t="s">
        <v>1205</v>
      </c>
      <c r="N605" s="169">
        <v>1.6E-2</v>
      </c>
      <c r="O605" s="21">
        <f t="shared" si="324"/>
        <v>2.3000000000000003</v>
      </c>
      <c r="P605" s="21" t="str">
        <f t="shared" si="325"/>
        <v>N</v>
      </c>
      <c r="Q605" s="22">
        <f t="shared" si="326"/>
        <v>24620.61</v>
      </c>
      <c r="R605" s="8" t="str">
        <f t="shared" si="327"/>
        <v>N</v>
      </c>
      <c r="S605" s="23">
        <f t="shared" si="328"/>
        <v>2.3000000000000003</v>
      </c>
      <c r="T605" s="24">
        <f t="shared" si="329"/>
        <v>50000</v>
      </c>
      <c r="U605" s="24">
        <f t="shared" si="330"/>
        <v>200000</v>
      </c>
      <c r="V605" s="24">
        <f t="shared" si="331"/>
        <v>257500</v>
      </c>
      <c r="W605" s="24">
        <f t="shared" si="332"/>
        <v>25014.53976</v>
      </c>
      <c r="X605" s="24">
        <f t="shared" si="333"/>
        <v>0</v>
      </c>
      <c r="Y605" s="24">
        <f t="shared" si="334"/>
        <v>25014.53976</v>
      </c>
      <c r="Z605" s="24">
        <f t="shared" si="335"/>
        <v>0</v>
      </c>
      <c r="AA605" s="25" t="str">
        <f t="shared" si="336"/>
        <v>N</v>
      </c>
      <c r="AB605" s="26">
        <f t="shared" si="337"/>
        <v>1.3000000000000003</v>
      </c>
      <c r="AC605" s="27">
        <f t="shared" si="338"/>
        <v>50000</v>
      </c>
      <c r="AD605" s="28">
        <f t="shared" si="339"/>
        <v>200000</v>
      </c>
      <c r="AE605" s="28">
        <f t="shared" si="340"/>
        <v>257500</v>
      </c>
      <c r="AF605" s="28">
        <f t="shared" si="341"/>
        <v>25414.772396159999</v>
      </c>
      <c r="AG605" s="28">
        <f t="shared" si="342"/>
        <v>0</v>
      </c>
      <c r="AH605" s="28">
        <f t="shared" si="343"/>
        <v>25414.772396159999</v>
      </c>
      <c r="AI605" s="28">
        <f t="shared" si="344"/>
        <v>0</v>
      </c>
      <c r="AJ605" s="29" t="str">
        <f t="shared" si="345"/>
        <v>N</v>
      </c>
      <c r="AK605" s="30">
        <f t="shared" si="346"/>
        <v>0.30000000000000027</v>
      </c>
      <c r="AL605" s="31">
        <f t="shared" si="347"/>
        <v>50000</v>
      </c>
      <c r="AM605" s="31">
        <f t="shared" si="348"/>
        <v>200000</v>
      </c>
      <c r="AN605" s="31">
        <f t="shared" si="349"/>
        <v>257500</v>
      </c>
      <c r="AO605" s="31">
        <f t="shared" si="350"/>
        <v>25821.40875449856</v>
      </c>
      <c r="AP605" s="31">
        <f t="shared" si="351"/>
        <v>0</v>
      </c>
      <c r="AQ605" s="31">
        <f t="shared" si="352"/>
        <v>25821.40875449856</v>
      </c>
      <c r="AR605" s="31">
        <f t="shared" si="353"/>
        <v>0</v>
      </c>
      <c r="AS605" s="32">
        <f t="shared" si="354"/>
        <v>0</v>
      </c>
      <c r="AT605" s="33">
        <f t="shared" si="355"/>
        <v>50000</v>
      </c>
      <c r="AU605" s="33">
        <f t="shared" si="356"/>
        <v>200000</v>
      </c>
      <c r="AV605" s="33">
        <v>257500</v>
      </c>
      <c r="AW605" s="33">
        <f t="shared" si="357"/>
        <v>0</v>
      </c>
      <c r="AX605" s="33">
        <f t="shared" si="358"/>
        <v>0</v>
      </c>
      <c r="AY605" s="34">
        <f t="shared" si="359"/>
        <v>0</v>
      </c>
    </row>
    <row r="606" spans="1:51" ht="15.75" customHeight="1" x14ac:dyDescent="0.3">
      <c r="A606" s="166" t="s">
        <v>806</v>
      </c>
      <c r="B606" s="99">
        <v>19110.400000000001</v>
      </c>
      <c r="C606" s="99">
        <v>23251.27</v>
      </c>
      <c r="D606" s="99">
        <v>61956.41</v>
      </c>
      <c r="E606" s="99">
        <v>47593.87</v>
      </c>
      <c r="F606" s="139">
        <v>72000</v>
      </c>
      <c r="G606" s="138">
        <v>12500</v>
      </c>
      <c r="H606" s="182">
        <v>46305</v>
      </c>
      <c r="I606" s="182">
        <v>46376</v>
      </c>
      <c r="J606" s="166">
        <v>4.2</v>
      </c>
      <c r="K606" s="166">
        <v>3.1</v>
      </c>
      <c r="L606" s="167" t="s">
        <v>1206</v>
      </c>
      <c r="M606" s="168" t="s">
        <v>1204</v>
      </c>
      <c r="N606" s="169">
        <v>0.03</v>
      </c>
      <c r="O606" s="21">
        <f t="shared" si="324"/>
        <v>1.1000000000000001</v>
      </c>
      <c r="P606" s="21" t="str">
        <f t="shared" si="325"/>
        <v>N</v>
      </c>
      <c r="Q606" s="22">
        <f t="shared" si="326"/>
        <v>42361.67</v>
      </c>
      <c r="R606" s="8" t="str">
        <f t="shared" si="327"/>
        <v>N</v>
      </c>
      <c r="S606" s="23">
        <f t="shared" si="328"/>
        <v>2.2000000000000002</v>
      </c>
      <c r="T606" s="24">
        <f t="shared" si="329"/>
        <v>20500</v>
      </c>
      <c r="U606" s="24">
        <f t="shared" si="330"/>
        <v>100000</v>
      </c>
      <c r="V606" s="24">
        <f t="shared" si="331"/>
        <v>257500</v>
      </c>
      <c r="W606" s="24">
        <f t="shared" si="332"/>
        <v>10250</v>
      </c>
      <c r="X606" s="24">
        <f t="shared" si="333"/>
        <v>0</v>
      </c>
      <c r="Y606" s="24">
        <f t="shared" si="334"/>
        <v>10250</v>
      </c>
      <c r="Z606" s="24">
        <f t="shared" si="335"/>
        <v>33382.520100000002</v>
      </c>
      <c r="AA606" s="25" t="str">
        <f t="shared" si="336"/>
        <v>N</v>
      </c>
      <c r="AB606" s="26">
        <f t="shared" si="337"/>
        <v>1.2000000000000002</v>
      </c>
      <c r="AC606" s="27">
        <f t="shared" si="338"/>
        <v>20500</v>
      </c>
      <c r="AD606" s="28">
        <f t="shared" si="339"/>
        <v>100000</v>
      </c>
      <c r="AE606" s="28">
        <f t="shared" si="340"/>
        <v>257500</v>
      </c>
      <c r="AF606" s="28">
        <f t="shared" si="341"/>
        <v>10250</v>
      </c>
      <c r="AG606" s="28">
        <f t="shared" si="342"/>
        <v>0</v>
      </c>
      <c r="AH606" s="28">
        <f t="shared" si="343"/>
        <v>10250</v>
      </c>
      <c r="AI606" s="28">
        <f t="shared" si="344"/>
        <v>34691.495703000001</v>
      </c>
      <c r="AJ606" s="29" t="str">
        <f t="shared" si="345"/>
        <v>N</v>
      </c>
      <c r="AK606" s="30">
        <f t="shared" si="346"/>
        <v>0.20000000000000018</v>
      </c>
      <c r="AL606" s="31">
        <f t="shared" si="347"/>
        <v>20500</v>
      </c>
      <c r="AM606" s="31">
        <f t="shared" si="348"/>
        <v>100000</v>
      </c>
      <c r="AN606" s="31">
        <f t="shared" si="349"/>
        <v>257500</v>
      </c>
      <c r="AO606" s="31">
        <f t="shared" si="350"/>
        <v>10250</v>
      </c>
      <c r="AP606" s="31">
        <f t="shared" si="351"/>
        <v>0</v>
      </c>
      <c r="AQ606" s="31">
        <f t="shared" si="352"/>
        <v>10250</v>
      </c>
      <c r="AR606" s="31">
        <f t="shared" si="353"/>
        <v>36039.740574089999</v>
      </c>
      <c r="AS606" s="32">
        <f t="shared" si="354"/>
        <v>0</v>
      </c>
      <c r="AT606" s="33">
        <f t="shared" si="355"/>
        <v>20500</v>
      </c>
      <c r="AU606" s="33">
        <f t="shared" si="356"/>
        <v>100000</v>
      </c>
      <c r="AV606" s="33">
        <v>257500</v>
      </c>
      <c r="AW606" s="33">
        <f t="shared" si="357"/>
        <v>0</v>
      </c>
      <c r="AX606" s="33">
        <f t="shared" si="358"/>
        <v>0</v>
      </c>
      <c r="AY606" s="34">
        <f t="shared" si="359"/>
        <v>104113.75637709</v>
      </c>
    </row>
    <row r="607" spans="1:51" ht="15.75" customHeight="1" x14ac:dyDescent="0.3">
      <c r="A607" s="166" t="s">
        <v>807</v>
      </c>
      <c r="B607" s="99">
        <v>15911.98</v>
      </c>
      <c r="C607" s="99">
        <v>12846.94</v>
      </c>
      <c r="D607" s="99">
        <v>47175.48</v>
      </c>
      <c r="E607" s="99">
        <v>46455.35</v>
      </c>
      <c r="F607" s="139">
        <v>101000</v>
      </c>
      <c r="G607" s="138">
        <v>0</v>
      </c>
      <c r="H607" s="182">
        <v>46285</v>
      </c>
      <c r="I607" s="182">
        <v>46325</v>
      </c>
      <c r="J607" s="166">
        <v>4.5</v>
      </c>
      <c r="K607" s="166">
        <v>4.3</v>
      </c>
      <c r="L607" s="167" t="s">
        <v>1206</v>
      </c>
      <c r="M607" s="168" t="s">
        <v>1203</v>
      </c>
      <c r="N607" s="169">
        <v>3.3000000000000002E-2</v>
      </c>
      <c r="O607" s="21">
        <f t="shared" si="324"/>
        <v>0.20000000000000018</v>
      </c>
      <c r="P607" s="21" t="str">
        <f t="shared" si="325"/>
        <v>N</v>
      </c>
      <c r="Q607" s="22">
        <f t="shared" si="326"/>
        <v>28758.92</v>
      </c>
      <c r="R607" s="8" t="str">
        <f t="shared" si="327"/>
        <v>N</v>
      </c>
      <c r="S607" s="23">
        <f t="shared" si="328"/>
        <v>0.26666666666666689</v>
      </c>
      <c r="T607" s="24">
        <f t="shared" si="329"/>
        <v>20500</v>
      </c>
      <c r="U607" s="24">
        <f t="shared" si="330"/>
        <v>100000</v>
      </c>
      <c r="V607" s="24">
        <f t="shared" si="331"/>
        <v>257500</v>
      </c>
      <c r="W607" s="24">
        <f t="shared" si="332"/>
        <v>15375</v>
      </c>
      <c r="X607" s="24">
        <f t="shared" si="333"/>
        <v>0</v>
      </c>
      <c r="Y607" s="24">
        <f t="shared" si="334"/>
        <v>15375</v>
      </c>
      <c r="Z607" s="24">
        <f t="shared" si="335"/>
        <v>14332.964359999994</v>
      </c>
      <c r="AA607" s="25" t="str">
        <f t="shared" si="336"/>
        <v>N</v>
      </c>
      <c r="AB607" s="26">
        <f t="shared" si="337"/>
        <v>0</v>
      </c>
      <c r="AC607" s="27">
        <f t="shared" si="338"/>
        <v>20500</v>
      </c>
      <c r="AD607" s="28">
        <f t="shared" si="339"/>
        <v>100000</v>
      </c>
      <c r="AE607" s="28">
        <f t="shared" si="340"/>
        <v>257500</v>
      </c>
      <c r="AF607" s="28">
        <f t="shared" si="341"/>
        <v>0</v>
      </c>
      <c r="AG607" s="28">
        <f t="shared" si="342"/>
        <v>0</v>
      </c>
      <c r="AH607" s="28">
        <f t="shared" si="343"/>
        <v>0</v>
      </c>
      <c r="AI607" s="28">
        <f t="shared" si="344"/>
        <v>0</v>
      </c>
      <c r="AJ607" s="29" t="str">
        <f t="shared" si="345"/>
        <v>N</v>
      </c>
      <c r="AK607" s="30">
        <f t="shared" si="346"/>
        <v>0</v>
      </c>
      <c r="AL607" s="31">
        <f t="shared" si="347"/>
        <v>20500</v>
      </c>
      <c r="AM607" s="31">
        <f t="shared" si="348"/>
        <v>100000</v>
      </c>
      <c r="AN607" s="31">
        <f t="shared" si="349"/>
        <v>257500</v>
      </c>
      <c r="AO607" s="31">
        <f t="shared" si="350"/>
        <v>0</v>
      </c>
      <c r="AP607" s="31">
        <f t="shared" si="351"/>
        <v>0</v>
      </c>
      <c r="AQ607" s="31">
        <f t="shared" si="352"/>
        <v>0</v>
      </c>
      <c r="AR607" s="31">
        <f t="shared" si="353"/>
        <v>0</v>
      </c>
      <c r="AS607" s="32">
        <f t="shared" si="354"/>
        <v>0</v>
      </c>
      <c r="AT607" s="33">
        <f t="shared" si="355"/>
        <v>20500</v>
      </c>
      <c r="AU607" s="33">
        <f t="shared" si="356"/>
        <v>100000</v>
      </c>
      <c r="AV607" s="33">
        <v>257500</v>
      </c>
      <c r="AW607" s="33">
        <f t="shared" si="357"/>
        <v>0</v>
      </c>
      <c r="AX607" s="33">
        <f t="shared" si="358"/>
        <v>0</v>
      </c>
      <c r="AY607" s="34">
        <f t="shared" si="359"/>
        <v>14332.964359999994</v>
      </c>
    </row>
    <row r="608" spans="1:51" ht="15.75" customHeight="1" x14ac:dyDescent="0.3">
      <c r="A608" s="166" t="s">
        <v>808</v>
      </c>
      <c r="B608" s="99">
        <v>17146.82</v>
      </c>
      <c r="C608" s="99">
        <v>30028.78</v>
      </c>
      <c r="D608" s="99">
        <v>84427.56</v>
      </c>
      <c r="E608" s="99">
        <v>75238.37</v>
      </c>
      <c r="F608" s="139">
        <v>120000</v>
      </c>
      <c r="G608" s="138">
        <v>12500</v>
      </c>
      <c r="H608" s="182">
        <v>46348</v>
      </c>
      <c r="I608" s="182">
        <v>46379</v>
      </c>
      <c r="J608" s="166">
        <v>1.5</v>
      </c>
      <c r="K608" s="166">
        <v>0.3</v>
      </c>
      <c r="L608" s="167" t="s">
        <v>1207</v>
      </c>
      <c r="M608" s="168" t="s">
        <v>1205</v>
      </c>
      <c r="N608" s="169">
        <v>5.0000000000000001E-3</v>
      </c>
      <c r="O608" s="21">
        <f t="shared" si="324"/>
        <v>1.2</v>
      </c>
      <c r="P608" s="21" t="str">
        <f t="shared" si="325"/>
        <v>N</v>
      </c>
      <c r="Q608" s="22">
        <f t="shared" si="326"/>
        <v>47175.6</v>
      </c>
      <c r="R608" s="8" t="str">
        <f t="shared" si="327"/>
        <v>N</v>
      </c>
      <c r="S608" s="23">
        <f t="shared" si="328"/>
        <v>1.2</v>
      </c>
      <c r="T608" s="24">
        <f t="shared" si="329"/>
        <v>50000</v>
      </c>
      <c r="U608" s="24">
        <f t="shared" si="330"/>
        <v>200000</v>
      </c>
      <c r="V608" s="24">
        <f t="shared" si="331"/>
        <v>257500</v>
      </c>
      <c r="W608" s="24">
        <f t="shared" si="332"/>
        <v>47411.477999999996</v>
      </c>
      <c r="X608" s="24">
        <f t="shared" si="333"/>
        <v>0</v>
      </c>
      <c r="Y608" s="24">
        <f t="shared" si="334"/>
        <v>47411.477999999996</v>
      </c>
      <c r="Z608" s="24">
        <f t="shared" si="335"/>
        <v>0</v>
      </c>
      <c r="AA608" s="25" t="str">
        <f t="shared" si="336"/>
        <v>N</v>
      </c>
      <c r="AB608" s="26">
        <f t="shared" si="337"/>
        <v>0.19999999999999996</v>
      </c>
      <c r="AC608" s="27">
        <f t="shared" si="338"/>
        <v>50000</v>
      </c>
      <c r="AD608" s="28">
        <f t="shared" si="339"/>
        <v>200000</v>
      </c>
      <c r="AE608" s="28">
        <f t="shared" si="340"/>
        <v>257500</v>
      </c>
      <c r="AF608" s="28">
        <f t="shared" si="341"/>
        <v>47648.53538999999</v>
      </c>
      <c r="AG608" s="28">
        <f t="shared" si="342"/>
        <v>0</v>
      </c>
      <c r="AH608" s="28">
        <f t="shared" si="343"/>
        <v>47648.53538999999</v>
      </c>
      <c r="AI608" s="28">
        <f t="shared" si="344"/>
        <v>0</v>
      </c>
      <c r="AJ608" s="29" t="str">
        <f t="shared" si="345"/>
        <v>N</v>
      </c>
      <c r="AK608" s="30">
        <f t="shared" si="346"/>
        <v>0</v>
      </c>
      <c r="AL608" s="31">
        <f t="shared" si="347"/>
        <v>50000</v>
      </c>
      <c r="AM608" s="31">
        <f t="shared" si="348"/>
        <v>200000</v>
      </c>
      <c r="AN608" s="31">
        <f t="shared" si="349"/>
        <v>257500</v>
      </c>
      <c r="AO608" s="31">
        <f t="shared" si="350"/>
        <v>0</v>
      </c>
      <c r="AP608" s="31">
        <f t="shared" si="351"/>
        <v>0</v>
      </c>
      <c r="AQ608" s="31">
        <f t="shared" si="352"/>
        <v>0</v>
      </c>
      <c r="AR608" s="31">
        <f t="shared" si="353"/>
        <v>0</v>
      </c>
      <c r="AS608" s="32">
        <f t="shared" si="354"/>
        <v>0</v>
      </c>
      <c r="AT608" s="33">
        <f t="shared" si="355"/>
        <v>50000</v>
      </c>
      <c r="AU608" s="33">
        <f t="shared" si="356"/>
        <v>200000</v>
      </c>
      <c r="AV608" s="33">
        <v>257500</v>
      </c>
      <c r="AW608" s="33">
        <f t="shared" si="357"/>
        <v>0</v>
      </c>
      <c r="AX608" s="33">
        <f t="shared" si="358"/>
        <v>0</v>
      </c>
      <c r="AY608" s="34">
        <f t="shared" si="359"/>
        <v>0</v>
      </c>
    </row>
    <row r="609" spans="1:51" ht="15.75" customHeight="1" x14ac:dyDescent="0.3">
      <c r="A609" s="166" t="s">
        <v>809</v>
      </c>
      <c r="B609" s="99">
        <v>14645.78</v>
      </c>
      <c r="C609" s="99">
        <v>13944.42</v>
      </c>
      <c r="D609" s="99">
        <v>73913.13</v>
      </c>
      <c r="E609" s="99">
        <v>73500.97</v>
      </c>
      <c r="F609" s="139">
        <v>72000</v>
      </c>
      <c r="G609" s="138">
        <v>0</v>
      </c>
      <c r="H609" s="182">
        <v>46412</v>
      </c>
      <c r="I609" s="182">
        <v>46427</v>
      </c>
      <c r="J609" s="166">
        <v>3.3</v>
      </c>
      <c r="K609" s="166">
        <v>3</v>
      </c>
      <c r="L609" s="167" t="s">
        <v>1207</v>
      </c>
      <c r="M609" s="168" t="s">
        <v>1205</v>
      </c>
      <c r="N609" s="169">
        <v>2E-3</v>
      </c>
      <c r="O609" s="21">
        <f t="shared" si="324"/>
        <v>0.29999999999999982</v>
      </c>
      <c r="P609" s="21" t="str">
        <f t="shared" si="325"/>
        <v>N</v>
      </c>
      <c r="Q609" s="22">
        <f t="shared" si="326"/>
        <v>28590.2</v>
      </c>
      <c r="R609" s="8" t="str">
        <f t="shared" si="327"/>
        <v>N</v>
      </c>
      <c r="S609" s="23">
        <f t="shared" si="328"/>
        <v>0.29999999999999982</v>
      </c>
      <c r="T609" s="24">
        <f t="shared" si="329"/>
        <v>50000</v>
      </c>
      <c r="U609" s="24">
        <f t="shared" si="330"/>
        <v>200000</v>
      </c>
      <c r="V609" s="24">
        <f t="shared" si="331"/>
        <v>257500</v>
      </c>
      <c r="W609" s="24">
        <f t="shared" si="332"/>
        <v>28647.380400000002</v>
      </c>
      <c r="X609" s="24">
        <f t="shared" si="333"/>
        <v>0</v>
      </c>
      <c r="Y609" s="24">
        <f t="shared" si="334"/>
        <v>28647.380400000002</v>
      </c>
      <c r="Z609" s="24">
        <f t="shared" si="335"/>
        <v>0</v>
      </c>
      <c r="AA609" s="25" t="str">
        <f t="shared" si="336"/>
        <v>N</v>
      </c>
      <c r="AB609" s="26">
        <f t="shared" si="337"/>
        <v>0</v>
      </c>
      <c r="AC609" s="27">
        <f t="shared" si="338"/>
        <v>50000</v>
      </c>
      <c r="AD609" s="28">
        <f t="shared" si="339"/>
        <v>200000</v>
      </c>
      <c r="AE609" s="28">
        <f t="shared" si="340"/>
        <v>257500</v>
      </c>
      <c r="AF609" s="28">
        <f t="shared" si="341"/>
        <v>0</v>
      </c>
      <c r="AG609" s="28">
        <f t="shared" si="342"/>
        <v>0</v>
      </c>
      <c r="AH609" s="28">
        <f t="shared" si="343"/>
        <v>0</v>
      </c>
      <c r="AI609" s="28">
        <f t="shared" si="344"/>
        <v>0</v>
      </c>
      <c r="AJ609" s="29" t="str">
        <f t="shared" si="345"/>
        <v>N</v>
      </c>
      <c r="AK609" s="30">
        <f t="shared" si="346"/>
        <v>0</v>
      </c>
      <c r="AL609" s="31">
        <f t="shared" si="347"/>
        <v>50000</v>
      </c>
      <c r="AM609" s="31">
        <f t="shared" si="348"/>
        <v>200000</v>
      </c>
      <c r="AN609" s="31">
        <f t="shared" si="349"/>
        <v>257500</v>
      </c>
      <c r="AO609" s="31">
        <f t="shared" si="350"/>
        <v>0</v>
      </c>
      <c r="AP609" s="31">
        <f t="shared" si="351"/>
        <v>0</v>
      </c>
      <c r="AQ609" s="31">
        <f t="shared" si="352"/>
        <v>0</v>
      </c>
      <c r="AR609" s="31">
        <f t="shared" si="353"/>
        <v>0</v>
      </c>
      <c r="AS609" s="32">
        <f t="shared" si="354"/>
        <v>0</v>
      </c>
      <c r="AT609" s="33">
        <f t="shared" si="355"/>
        <v>50000</v>
      </c>
      <c r="AU609" s="33">
        <f t="shared" si="356"/>
        <v>200000</v>
      </c>
      <c r="AV609" s="33">
        <v>257500</v>
      </c>
      <c r="AW609" s="33">
        <f t="shared" si="357"/>
        <v>0</v>
      </c>
      <c r="AX609" s="33">
        <f t="shared" si="358"/>
        <v>0</v>
      </c>
      <c r="AY609" s="34">
        <f t="shared" si="359"/>
        <v>0</v>
      </c>
    </row>
    <row r="610" spans="1:51" ht="15.75" customHeight="1" x14ac:dyDescent="0.3">
      <c r="A610" s="166" t="s">
        <v>810</v>
      </c>
      <c r="B610" s="99">
        <v>7004.58</v>
      </c>
      <c r="C610" s="99">
        <v>13070.66</v>
      </c>
      <c r="D610" s="99">
        <v>33857.120000000003</v>
      </c>
      <c r="E610" s="99">
        <v>19989.05</v>
      </c>
      <c r="F610" s="139">
        <v>101000</v>
      </c>
      <c r="G610" s="140">
        <v>12500</v>
      </c>
      <c r="H610" s="182">
        <v>46489</v>
      </c>
      <c r="I610" s="182">
        <v>46577</v>
      </c>
      <c r="J610" s="166">
        <v>2.4</v>
      </c>
      <c r="K610" s="166">
        <v>0.8</v>
      </c>
      <c r="L610" s="167" t="s">
        <v>1206</v>
      </c>
      <c r="M610" s="168" t="s">
        <v>1204</v>
      </c>
      <c r="N610" s="169">
        <v>0</v>
      </c>
      <c r="O610" s="21">
        <f t="shared" si="324"/>
        <v>1.5999999999999999</v>
      </c>
      <c r="P610" s="21" t="str">
        <f t="shared" si="325"/>
        <v>N</v>
      </c>
      <c r="Q610" s="22">
        <f t="shared" si="326"/>
        <v>20075.239999999998</v>
      </c>
      <c r="R610" s="8" t="str">
        <f t="shared" si="327"/>
        <v>N</v>
      </c>
      <c r="S610" s="23">
        <f t="shared" si="328"/>
        <v>3.1999999999999997</v>
      </c>
      <c r="T610" s="24">
        <f t="shared" si="329"/>
        <v>20500</v>
      </c>
      <c r="U610" s="24">
        <f t="shared" si="330"/>
        <v>100000</v>
      </c>
      <c r="V610" s="24">
        <f t="shared" si="331"/>
        <v>257500</v>
      </c>
      <c r="W610" s="24">
        <f t="shared" si="332"/>
        <v>10037.619999999999</v>
      </c>
      <c r="X610" s="24">
        <f t="shared" si="333"/>
        <v>0</v>
      </c>
      <c r="Y610" s="24">
        <f t="shared" si="334"/>
        <v>10037.619999999999</v>
      </c>
      <c r="Z610" s="24">
        <f t="shared" si="335"/>
        <v>10037.619999999999</v>
      </c>
      <c r="AA610" s="25" t="str">
        <f t="shared" si="336"/>
        <v>N</v>
      </c>
      <c r="AB610" s="26">
        <f t="shared" si="337"/>
        <v>2.1999999999999997</v>
      </c>
      <c r="AC610" s="27">
        <f t="shared" si="338"/>
        <v>20500</v>
      </c>
      <c r="AD610" s="28">
        <f t="shared" si="339"/>
        <v>100000</v>
      </c>
      <c r="AE610" s="28">
        <f t="shared" si="340"/>
        <v>257500</v>
      </c>
      <c r="AF610" s="28">
        <f t="shared" si="341"/>
        <v>10037.619999999999</v>
      </c>
      <c r="AG610" s="28">
        <f t="shared" si="342"/>
        <v>0</v>
      </c>
      <c r="AH610" s="28">
        <f t="shared" si="343"/>
        <v>10037.619999999999</v>
      </c>
      <c r="AI610" s="28">
        <f t="shared" si="344"/>
        <v>10037.619999999999</v>
      </c>
      <c r="AJ610" s="29" t="str">
        <f t="shared" si="345"/>
        <v>N</v>
      </c>
      <c r="AK610" s="30">
        <f t="shared" si="346"/>
        <v>1.1999999999999997</v>
      </c>
      <c r="AL610" s="31">
        <f t="shared" si="347"/>
        <v>20500</v>
      </c>
      <c r="AM610" s="31">
        <f t="shared" si="348"/>
        <v>100000</v>
      </c>
      <c r="AN610" s="31">
        <f t="shared" si="349"/>
        <v>257500</v>
      </c>
      <c r="AO610" s="31">
        <f t="shared" si="350"/>
        <v>10037.619999999999</v>
      </c>
      <c r="AP610" s="31">
        <f t="shared" si="351"/>
        <v>0</v>
      </c>
      <c r="AQ610" s="31">
        <f t="shared" si="352"/>
        <v>10037.619999999999</v>
      </c>
      <c r="AR610" s="31">
        <f t="shared" si="353"/>
        <v>10037.619999999999</v>
      </c>
      <c r="AS610" s="32">
        <f t="shared" si="354"/>
        <v>0.19999999999999973</v>
      </c>
      <c r="AT610" s="33">
        <f t="shared" si="355"/>
        <v>20500</v>
      </c>
      <c r="AU610" s="33">
        <f t="shared" si="356"/>
        <v>100000</v>
      </c>
      <c r="AV610" s="33">
        <v>257500</v>
      </c>
      <c r="AW610" s="33">
        <f t="shared" si="357"/>
        <v>10037.619999999999</v>
      </c>
      <c r="AX610" s="33">
        <f t="shared" si="358"/>
        <v>10037.619999999999</v>
      </c>
      <c r="AY610" s="34">
        <f t="shared" si="359"/>
        <v>40150.479999999996</v>
      </c>
    </row>
    <row r="611" spans="1:51" ht="15.75" customHeight="1" x14ac:dyDescent="0.3">
      <c r="A611" s="166" t="s">
        <v>811</v>
      </c>
      <c r="B611" s="99">
        <v>15115.34</v>
      </c>
      <c r="C611" s="99">
        <v>3263.93</v>
      </c>
      <c r="D611" s="99">
        <v>63357.32</v>
      </c>
      <c r="E611" s="99">
        <v>54437.11</v>
      </c>
      <c r="F611" s="139">
        <v>120000</v>
      </c>
      <c r="G611" s="140">
        <v>12500</v>
      </c>
      <c r="H611" s="182">
        <v>46520</v>
      </c>
      <c r="I611" s="182">
        <v>46586</v>
      </c>
      <c r="J611" s="166">
        <v>4.4000000000000004</v>
      </c>
      <c r="K611" s="166">
        <v>3.5</v>
      </c>
      <c r="L611" s="167" t="s">
        <v>1206</v>
      </c>
      <c r="M611" s="168" t="s">
        <v>1204</v>
      </c>
      <c r="N611" s="169">
        <v>0</v>
      </c>
      <c r="O611" s="21">
        <f t="shared" si="324"/>
        <v>0.90000000000000036</v>
      </c>
      <c r="P611" s="21" t="str">
        <f t="shared" si="325"/>
        <v>N</v>
      </c>
      <c r="Q611" s="22">
        <f t="shared" si="326"/>
        <v>18379.27</v>
      </c>
      <c r="R611" s="8" t="str">
        <f t="shared" si="327"/>
        <v>N</v>
      </c>
      <c r="S611" s="23">
        <f t="shared" si="328"/>
        <v>1.8000000000000007</v>
      </c>
      <c r="T611" s="24">
        <f t="shared" si="329"/>
        <v>20500</v>
      </c>
      <c r="U611" s="24">
        <f t="shared" si="330"/>
        <v>100000</v>
      </c>
      <c r="V611" s="24">
        <f t="shared" si="331"/>
        <v>257500</v>
      </c>
      <c r="W611" s="24">
        <f t="shared" si="332"/>
        <v>9189.6350000000002</v>
      </c>
      <c r="X611" s="24">
        <f t="shared" si="333"/>
        <v>0</v>
      </c>
      <c r="Y611" s="24">
        <f t="shared" si="334"/>
        <v>9189.6350000000002</v>
      </c>
      <c r="Z611" s="24">
        <f t="shared" si="335"/>
        <v>9189.6350000000002</v>
      </c>
      <c r="AA611" s="25" t="str">
        <f t="shared" si="336"/>
        <v>N</v>
      </c>
      <c r="AB611" s="26">
        <f t="shared" si="337"/>
        <v>0.80000000000000071</v>
      </c>
      <c r="AC611" s="27">
        <f t="shared" si="338"/>
        <v>20500</v>
      </c>
      <c r="AD611" s="28">
        <f t="shared" si="339"/>
        <v>100000</v>
      </c>
      <c r="AE611" s="28">
        <f t="shared" si="340"/>
        <v>257500</v>
      </c>
      <c r="AF611" s="28">
        <f t="shared" si="341"/>
        <v>9189.6350000000002</v>
      </c>
      <c r="AG611" s="28">
        <f t="shared" si="342"/>
        <v>0</v>
      </c>
      <c r="AH611" s="28">
        <f t="shared" si="343"/>
        <v>9189.6350000000002</v>
      </c>
      <c r="AI611" s="28">
        <f t="shared" si="344"/>
        <v>9189.6350000000002</v>
      </c>
      <c r="AJ611" s="29" t="str">
        <f t="shared" si="345"/>
        <v>N</v>
      </c>
      <c r="AK611" s="30">
        <f t="shared" si="346"/>
        <v>0</v>
      </c>
      <c r="AL611" s="31">
        <f t="shared" si="347"/>
        <v>20500</v>
      </c>
      <c r="AM611" s="31">
        <f t="shared" si="348"/>
        <v>100000</v>
      </c>
      <c r="AN611" s="31">
        <f t="shared" si="349"/>
        <v>257500</v>
      </c>
      <c r="AO611" s="31">
        <f t="shared" si="350"/>
        <v>0</v>
      </c>
      <c r="AP611" s="31">
        <f t="shared" si="351"/>
        <v>0</v>
      </c>
      <c r="AQ611" s="31">
        <f t="shared" si="352"/>
        <v>0</v>
      </c>
      <c r="AR611" s="31">
        <f t="shared" si="353"/>
        <v>0</v>
      </c>
      <c r="AS611" s="32">
        <f t="shared" si="354"/>
        <v>0</v>
      </c>
      <c r="AT611" s="33">
        <f t="shared" si="355"/>
        <v>20500</v>
      </c>
      <c r="AU611" s="33">
        <f t="shared" si="356"/>
        <v>100000</v>
      </c>
      <c r="AV611" s="33">
        <v>257500</v>
      </c>
      <c r="AW611" s="33">
        <f t="shared" si="357"/>
        <v>0</v>
      </c>
      <c r="AX611" s="33">
        <f t="shared" si="358"/>
        <v>0</v>
      </c>
      <c r="AY611" s="34">
        <f t="shared" si="359"/>
        <v>18379.27</v>
      </c>
    </row>
    <row r="612" spans="1:51" ht="15.75" customHeight="1" x14ac:dyDescent="0.3">
      <c r="A612" s="166" t="s">
        <v>812</v>
      </c>
      <c r="B612" s="99">
        <v>5601.37</v>
      </c>
      <c r="C612" s="99">
        <v>30008.99</v>
      </c>
      <c r="D612" s="99">
        <v>51677.15</v>
      </c>
      <c r="E612" s="99">
        <v>38291.129999999997</v>
      </c>
      <c r="F612" s="139">
        <v>300000</v>
      </c>
      <c r="G612" s="140">
        <v>0</v>
      </c>
      <c r="H612" s="182">
        <v>46218</v>
      </c>
      <c r="I612" s="182">
        <v>46308</v>
      </c>
      <c r="J612" s="166">
        <v>5</v>
      </c>
      <c r="K612" s="166">
        <v>1.9</v>
      </c>
      <c r="L612" s="167" t="s">
        <v>1207</v>
      </c>
      <c r="M612" s="168" t="s">
        <v>1203</v>
      </c>
      <c r="N612" s="169">
        <v>0.04</v>
      </c>
      <c r="O612" s="21">
        <f t="shared" si="324"/>
        <v>3.1</v>
      </c>
      <c r="P612" s="21" t="str">
        <f t="shared" si="325"/>
        <v>N</v>
      </c>
      <c r="Q612" s="22">
        <f t="shared" si="326"/>
        <v>35610.36</v>
      </c>
      <c r="R612" s="8" t="str">
        <f t="shared" si="327"/>
        <v>N</v>
      </c>
      <c r="S612" s="23">
        <f t="shared" si="328"/>
        <v>4.1333333333333337</v>
      </c>
      <c r="T612" s="24">
        <f t="shared" si="329"/>
        <v>50000</v>
      </c>
      <c r="U612" s="24">
        <f t="shared" si="330"/>
        <v>200000</v>
      </c>
      <c r="V612" s="24">
        <f t="shared" si="331"/>
        <v>257500</v>
      </c>
      <c r="W612" s="24">
        <f t="shared" si="332"/>
        <v>0</v>
      </c>
      <c r="X612" s="24">
        <f t="shared" si="333"/>
        <v>0</v>
      </c>
      <c r="Y612" s="24">
        <f t="shared" si="334"/>
        <v>0</v>
      </c>
      <c r="Z612" s="24">
        <f t="shared" si="335"/>
        <v>37034.774400000002</v>
      </c>
      <c r="AA612" s="25" t="str">
        <f t="shared" si="336"/>
        <v>N</v>
      </c>
      <c r="AB612" s="26">
        <f t="shared" si="337"/>
        <v>3.1333333333333337</v>
      </c>
      <c r="AC612" s="27">
        <f t="shared" si="338"/>
        <v>50000</v>
      </c>
      <c r="AD612" s="28">
        <f t="shared" si="339"/>
        <v>200000</v>
      </c>
      <c r="AE612" s="28">
        <f t="shared" si="340"/>
        <v>257500</v>
      </c>
      <c r="AF612" s="28">
        <f t="shared" si="341"/>
        <v>0</v>
      </c>
      <c r="AG612" s="28">
        <f t="shared" si="342"/>
        <v>0</v>
      </c>
      <c r="AH612" s="28">
        <f t="shared" si="343"/>
        <v>0</v>
      </c>
      <c r="AI612" s="28">
        <f t="shared" si="344"/>
        <v>38516.165376000004</v>
      </c>
      <c r="AJ612" s="29" t="str">
        <f t="shared" si="345"/>
        <v>N</v>
      </c>
      <c r="AK612" s="30">
        <f t="shared" si="346"/>
        <v>2.1333333333333337</v>
      </c>
      <c r="AL612" s="31">
        <f t="shared" si="347"/>
        <v>50000</v>
      </c>
      <c r="AM612" s="31">
        <f t="shared" si="348"/>
        <v>200000</v>
      </c>
      <c r="AN612" s="31">
        <f t="shared" si="349"/>
        <v>257500</v>
      </c>
      <c r="AO612" s="31">
        <f t="shared" si="350"/>
        <v>0</v>
      </c>
      <c r="AP612" s="31">
        <f t="shared" si="351"/>
        <v>0</v>
      </c>
      <c r="AQ612" s="31">
        <f t="shared" si="352"/>
        <v>0</v>
      </c>
      <c r="AR612" s="31">
        <f t="shared" si="353"/>
        <v>40056.811991040006</v>
      </c>
      <c r="AS612" s="32">
        <f t="shared" si="354"/>
        <v>1.1333333333333337</v>
      </c>
      <c r="AT612" s="33">
        <f t="shared" si="355"/>
        <v>50000</v>
      </c>
      <c r="AU612" s="33">
        <f t="shared" si="356"/>
        <v>200000</v>
      </c>
      <c r="AV612" s="33">
        <v>257500</v>
      </c>
      <c r="AW612" s="33">
        <f t="shared" si="357"/>
        <v>0</v>
      </c>
      <c r="AX612" s="33">
        <f t="shared" si="358"/>
        <v>41659.084470681606</v>
      </c>
      <c r="AY612" s="34">
        <f t="shared" si="359"/>
        <v>157266.83623772164</v>
      </c>
    </row>
    <row r="613" spans="1:51" ht="15.75" customHeight="1" x14ac:dyDescent="0.3">
      <c r="A613" s="166" t="s">
        <v>813</v>
      </c>
      <c r="B613" s="99">
        <v>18444.45</v>
      </c>
      <c r="C613" s="99">
        <v>18109.900000000001</v>
      </c>
      <c r="D613" s="99">
        <v>80687.740000000005</v>
      </c>
      <c r="E613" s="99">
        <v>68854.460000000006</v>
      </c>
      <c r="F613" s="139">
        <v>60000</v>
      </c>
      <c r="G613" s="140">
        <v>12500</v>
      </c>
      <c r="H613" s="182">
        <v>46428</v>
      </c>
      <c r="I613" s="182">
        <v>46482</v>
      </c>
      <c r="J613" s="166">
        <v>3.7</v>
      </c>
      <c r="K613" s="166">
        <v>1.1000000000000001</v>
      </c>
      <c r="L613" s="167" t="s">
        <v>1207</v>
      </c>
      <c r="M613" s="168" t="s">
        <v>1205</v>
      </c>
      <c r="N613" s="169">
        <v>0.01</v>
      </c>
      <c r="O613" s="21">
        <f t="shared" si="324"/>
        <v>2.6</v>
      </c>
      <c r="P613" s="21" t="str">
        <f t="shared" si="325"/>
        <v>N</v>
      </c>
      <c r="Q613" s="22">
        <f t="shared" si="326"/>
        <v>36554.350000000006</v>
      </c>
      <c r="R613" s="8" t="str">
        <f t="shared" si="327"/>
        <v>N</v>
      </c>
      <c r="S613" s="23">
        <f t="shared" si="328"/>
        <v>2.6</v>
      </c>
      <c r="T613" s="24">
        <f t="shared" si="329"/>
        <v>50000</v>
      </c>
      <c r="U613" s="24">
        <f t="shared" si="330"/>
        <v>200000</v>
      </c>
      <c r="V613" s="24">
        <f t="shared" si="331"/>
        <v>257500</v>
      </c>
      <c r="W613" s="24">
        <f t="shared" si="332"/>
        <v>36919.893500000006</v>
      </c>
      <c r="X613" s="24">
        <f t="shared" si="333"/>
        <v>0</v>
      </c>
      <c r="Y613" s="24">
        <f t="shared" si="334"/>
        <v>36919.893500000006</v>
      </c>
      <c r="Z613" s="24">
        <f t="shared" si="335"/>
        <v>0</v>
      </c>
      <c r="AA613" s="25" t="str">
        <f t="shared" si="336"/>
        <v>N</v>
      </c>
      <c r="AB613" s="26">
        <f t="shared" si="337"/>
        <v>1.6</v>
      </c>
      <c r="AC613" s="27">
        <f t="shared" si="338"/>
        <v>50000</v>
      </c>
      <c r="AD613" s="28">
        <f t="shared" si="339"/>
        <v>200000</v>
      </c>
      <c r="AE613" s="28">
        <f t="shared" si="340"/>
        <v>257500</v>
      </c>
      <c r="AF613" s="28">
        <f t="shared" si="341"/>
        <v>37289.092435000006</v>
      </c>
      <c r="AG613" s="28">
        <f t="shared" si="342"/>
        <v>0</v>
      </c>
      <c r="AH613" s="28">
        <f t="shared" si="343"/>
        <v>37289.092435000006</v>
      </c>
      <c r="AI613" s="28">
        <f t="shared" si="344"/>
        <v>0</v>
      </c>
      <c r="AJ613" s="29" t="str">
        <f t="shared" si="345"/>
        <v>N</v>
      </c>
      <c r="AK613" s="30">
        <f t="shared" si="346"/>
        <v>0.60000000000000009</v>
      </c>
      <c r="AL613" s="31">
        <f t="shared" si="347"/>
        <v>50000</v>
      </c>
      <c r="AM613" s="31">
        <f t="shared" si="348"/>
        <v>200000</v>
      </c>
      <c r="AN613" s="31">
        <f t="shared" si="349"/>
        <v>257500</v>
      </c>
      <c r="AO613" s="31">
        <f t="shared" si="350"/>
        <v>37661.983359350008</v>
      </c>
      <c r="AP613" s="31">
        <f t="shared" si="351"/>
        <v>0</v>
      </c>
      <c r="AQ613" s="31">
        <f t="shared" si="352"/>
        <v>37661.983359350008</v>
      </c>
      <c r="AR613" s="31">
        <f t="shared" si="353"/>
        <v>0</v>
      </c>
      <c r="AS613" s="32">
        <f t="shared" si="354"/>
        <v>0</v>
      </c>
      <c r="AT613" s="33">
        <f t="shared" si="355"/>
        <v>50000</v>
      </c>
      <c r="AU613" s="33">
        <f t="shared" si="356"/>
        <v>200000</v>
      </c>
      <c r="AV613" s="33">
        <v>257500</v>
      </c>
      <c r="AW613" s="33">
        <f t="shared" si="357"/>
        <v>0</v>
      </c>
      <c r="AX613" s="33">
        <f t="shared" si="358"/>
        <v>0</v>
      </c>
      <c r="AY613" s="34">
        <f t="shared" si="359"/>
        <v>0</v>
      </c>
    </row>
    <row r="614" spans="1:51" ht="15.75" customHeight="1" x14ac:dyDescent="0.3">
      <c r="A614" s="166" t="s">
        <v>814</v>
      </c>
      <c r="B614" s="99">
        <v>16319.97</v>
      </c>
      <c r="C614" s="99">
        <v>34846.28</v>
      </c>
      <c r="D614" s="99">
        <v>102514.46</v>
      </c>
      <c r="E614" s="99">
        <v>93708.49</v>
      </c>
      <c r="F614" s="139">
        <v>80000</v>
      </c>
      <c r="G614" s="140">
        <v>0</v>
      </c>
      <c r="H614" s="182">
        <v>46559</v>
      </c>
      <c r="I614" s="182">
        <v>46589</v>
      </c>
      <c r="J614" s="166">
        <v>4.0999999999999996</v>
      </c>
      <c r="K614" s="166">
        <v>0</v>
      </c>
      <c r="L614" s="167" t="s">
        <v>1206</v>
      </c>
      <c r="M614" s="168" t="s">
        <v>1205</v>
      </c>
      <c r="N614" s="169">
        <v>0.02</v>
      </c>
      <c r="O614" s="21">
        <f t="shared" si="324"/>
        <v>4.0999999999999996</v>
      </c>
      <c r="P614" s="21" t="str">
        <f t="shared" si="325"/>
        <v>N</v>
      </c>
      <c r="Q614" s="22">
        <f t="shared" si="326"/>
        <v>51166.25</v>
      </c>
      <c r="R614" s="8" t="str">
        <f t="shared" si="327"/>
        <v>N</v>
      </c>
      <c r="S614" s="23">
        <f t="shared" si="328"/>
        <v>4.0999999999999996</v>
      </c>
      <c r="T614" s="24">
        <f t="shared" si="329"/>
        <v>20500</v>
      </c>
      <c r="U614" s="24">
        <f t="shared" si="330"/>
        <v>100000</v>
      </c>
      <c r="V614" s="24">
        <f t="shared" si="331"/>
        <v>257500</v>
      </c>
      <c r="W614" s="24">
        <f t="shared" si="332"/>
        <v>0</v>
      </c>
      <c r="X614" s="24">
        <f t="shared" si="333"/>
        <v>0</v>
      </c>
      <c r="Y614" s="24">
        <f t="shared" si="334"/>
        <v>0</v>
      </c>
      <c r="Z614" s="24">
        <f t="shared" si="335"/>
        <v>52189.575000000004</v>
      </c>
      <c r="AA614" s="25" t="str">
        <f t="shared" si="336"/>
        <v>N</v>
      </c>
      <c r="AB614" s="26">
        <f t="shared" si="337"/>
        <v>3.0999999999999996</v>
      </c>
      <c r="AC614" s="27">
        <f t="shared" si="338"/>
        <v>20500</v>
      </c>
      <c r="AD614" s="28">
        <f t="shared" si="339"/>
        <v>100000</v>
      </c>
      <c r="AE614" s="28">
        <f t="shared" si="340"/>
        <v>257500</v>
      </c>
      <c r="AF614" s="28">
        <f t="shared" si="341"/>
        <v>0</v>
      </c>
      <c r="AG614" s="28">
        <f t="shared" si="342"/>
        <v>0</v>
      </c>
      <c r="AH614" s="28">
        <f t="shared" si="343"/>
        <v>0</v>
      </c>
      <c r="AI614" s="28">
        <f t="shared" si="344"/>
        <v>53233.366500000004</v>
      </c>
      <c r="AJ614" s="29" t="str">
        <f t="shared" si="345"/>
        <v>N</v>
      </c>
      <c r="AK614" s="30">
        <f t="shared" si="346"/>
        <v>2.0999999999999996</v>
      </c>
      <c r="AL614" s="31">
        <f t="shared" si="347"/>
        <v>20500</v>
      </c>
      <c r="AM614" s="31">
        <f t="shared" si="348"/>
        <v>100000</v>
      </c>
      <c r="AN614" s="31">
        <f t="shared" si="349"/>
        <v>257500</v>
      </c>
      <c r="AO614" s="31">
        <f t="shared" si="350"/>
        <v>0</v>
      </c>
      <c r="AP614" s="31">
        <f t="shared" si="351"/>
        <v>0</v>
      </c>
      <c r="AQ614" s="31">
        <f t="shared" si="352"/>
        <v>0</v>
      </c>
      <c r="AR614" s="31">
        <f t="shared" si="353"/>
        <v>54298.033830000008</v>
      </c>
      <c r="AS614" s="32">
        <f t="shared" si="354"/>
        <v>1.0999999999999996</v>
      </c>
      <c r="AT614" s="33">
        <f t="shared" si="355"/>
        <v>20500</v>
      </c>
      <c r="AU614" s="33">
        <f t="shared" si="356"/>
        <v>100000</v>
      </c>
      <c r="AV614" s="33">
        <v>257500</v>
      </c>
      <c r="AW614" s="33">
        <f t="shared" si="357"/>
        <v>0</v>
      </c>
      <c r="AX614" s="33">
        <f t="shared" si="358"/>
        <v>55383.994506600007</v>
      </c>
      <c r="AY614" s="34">
        <f t="shared" si="359"/>
        <v>215104.96983660001</v>
      </c>
    </row>
    <row r="615" spans="1:51" ht="15.75" customHeight="1" x14ac:dyDescent="0.3">
      <c r="A615" s="166" t="s">
        <v>815</v>
      </c>
      <c r="B615" s="99">
        <v>10272.98</v>
      </c>
      <c r="C615" s="99">
        <v>27876.16</v>
      </c>
      <c r="D615" s="99">
        <v>87280.960000000006</v>
      </c>
      <c r="E615" s="99">
        <v>78004.94</v>
      </c>
      <c r="F615" s="139">
        <v>46000</v>
      </c>
      <c r="G615" s="140">
        <v>0</v>
      </c>
      <c r="H615" s="182">
        <v>46408</v>
      </c>
      <c r="I615" s="182">
        <v>46442</v>
      </c>
      <c r="J615" s="166">
        <v>4.0999999999999996</v>
      </c>
      <c r="K615" s="166">
        <v>0.3</v>
      </c>
      <c r="L615" s="167" t="s">
        <v>1206</v>
      </c>
      <c r="M615" s="168" t="s">
        <v>1204</v>
      </c>
      <c r="N615" s="169">
        <v>0</v>
      </c>
      <c r="O615" s="21">
        <f t="shared" si="324"/>
        <v>3.8</v>
      </c>
      <c r="P615" s="21" t="str">
        <f t="shared" si="325"/>
        <v>N</v>
      </c>
      <c r="Q615" s="22">
        <f t="shared" si="326"/>
        <v>38149.14</v>
      </c>
      <c r="R615" s="8" t="str">
        <f t="shared" si="327"/>
        <v>N</v>
      </c>
      <c r="S615" s="23">
        <f t="shared" si="328"/>
        <v>7.6</v>
      </c>
      <c r="T615" s="24">
        <f t="shared" si="329"/>
        <v>20500</v>
      </c>
      <c r="U615" s="24">
        <f t="shared" si="330"/>
        <v>100000</v>
      </c>
      <c r="V615" s="24">
        <f t="shared" si="331"/>
        <v>257500</v>
      </c>
      <c r="W615" s="24">
        <f t="shared" si="332"/>
        <v>6359.5199999999968</v>
      </c>
      <c r="X615" s="24">
        <f t="shared" si="333"/>
        <v>0</v>
      </c>
      <c r="Y615" s="24">
        <f t="shared" si="334"/>
        <v>6359.5199999999968</v>
      </c>
      <c r="Z615" s="24">
        <f t="shared" si="335"/>
        <v>31789.620000000003</v>
      </c>
      <c r="AA615" s="25" t="str">
        <f t="shared" si="336"/>
        <v>N</v>
      </c>
      <c r="AB615" s="26">
        <f t="shared" si="337"/>
        <v>6.6</v>
      </c>
      <c r="AC615" s="27">
        <f t="shared" si="338"/>
        <v>20500</v>
      </c>
      <c r="AD615" s="28">
        <f t="shared" si="339"/>
        <v>100000</v>
      </c>
      <c r="AE615" s="28">
        <f t="shared" si="340"/>
        <v>257500</v>
      </c>
      <c r="AF615" s="28">
        <f t="shared" si="341"/>
        <v>3179.7599999999984</v>
      </c>
      <c r="AG615" s="28">
        <f t="shared" si="342"/>
        <v>0</v>
      </c>
      <c r="AH615" s="28">
        <f t="shared" si="343"/>
        <v>3179.7599999999984</v>
      </c>
      <c r="AI615" s="28">
        <f t="shared" si="344"/>
        <v>34969.380000000005</v>
      </c>
      <c r="AJ615" s="29" t="str">
        <f t="shared" si="345"/>
        <v>N</v>
      </c>
      <c r="AK615" s="30">
        <f t="shared" si="346"/>
        <v>5.6</v>
      </c>
      <c r="AL615" s="31">
        <f t="shared" si="347"/>
        <v>20500</v>
      </c>
      <c r="AM615" s="31">
        <f t="shared" si="348"/>
        <v>100000</v>
      </c>
      <c r="AN615" s="31">
        <f t="shared" si="349"/>
        <v>257500</v>
      </c>
      <c r="AO615" s="31">
        <f t="shared" si="350"/>
        <v>1234.8887499999983</v>
      </c>
      <c r="AP615" s="31">
        <f t="shared" si="351"/>
        <v>0</v>
      </c>
      <c r="AQ615" s="31">
        <f t="shared" si="352"/>
        <v>1234.8887499999983</v>
      </c>
      <c r="AR615" s="31">
        <f t="shared" si="353"/>
        <v>36914.251250000001</v>
      </c>
      <c r="AS615" s="32">
        <f t="shared" si="354"/>
        <v>4.5999999999999996</v>
      </c>
      <c r="AT615" s="33">
        <f t="shared" si="355"/>
        <v>20500</v>
      </c>
      <c r="AU615" s="33">
        <f t="shared" si="356"/>
        <v>100000</v>
      </c>
      <c r="AV615" s="33">
        <v>257500</v>
      </c>
      <c r="AW615" s="33">
        <f t="shared" si="357"/>
        <v>972.43562500000007</v>
      </c>
      <c r="AX615" s="33">
        <f t="shared" si="358"/>
        <v>37176.704375000001</v>
      </c>
      <c r="AY615" s="34">
        <f t="shared" si="359"/>
        <v>140849.955625</v>
      </c>
    </row>
    <row r="616" spans="1:51" ht="15.75" customHeight="1" x14ac:dyDescent="0.3">
      <c r="A616" s="166" t="s">
        <v>816</v>
      </c>
      <c r="B616" s="99">
        <v>17132.73</v>
      </c>
      <c r="C616" s="99">
        <v>13876.12</v>
      </c>
      <c r="D616" s="99">
        <v>88319.66</v>
      </c>
      <c r="E616" s="99">
        <v>77922.02</v>
      </c>
      <c r="F616" s="139">
        <v>80000</v>
      </c>
      <c r="G616" s="140">
        <v>0</v>
      </c>
      <c r="H616" s="182">
        <v>46554</v>
      </c>
      <c r="I616" s="182">
        <v>46643</v>
      </c>
      <c r="J616" s="166">
        <v>1.9</v>
      </c>
      <c r="K616" s="166">
        <v>0</v>
      </c>
      <c r="L616" s="167" t="s">
        <v>1206</v>
      </c>
      <c r="M616" s="168" t="s">
        <v>1203</v>
      </c>
      <c r="N616" s="169">
        <v>0</v>
      </c>
      <c r="O616" s="21">
        <f t="shared" si="324"/>
        <v>1.9</v>
      </c>
      <c r="P616" s="21" t="str">
        <f t="shared" si="325"/>
        <v>N</v>
      </c>
      <c r="Q616" s="22">
        <f t="shared" si="326"/>
        <v>31008.85</v>
      </c>
      <c r="R616" s="8" t="str">
        <f t="shared" si="327"/>
        <v>N</v>
      </c>
      <c r="S616" s="23">
        <f t="shared" si="328"/>
        <v>2.5333333333333332</v>
      </c>
      <c r="T616" s="24">
        <f t="shared" si="329"/>
        <v>20500</v>
      </c>
      <c r="U616" s="24">
        <f t="shared" si="330"/>
        <v>100000</v>
      </c>
      <c r="V616" s="24">
        <f t="shared" si="331"/>
        <v>257500</v>
      </c>
      <c r="W616" s="24">
        <f t="shared" si="332"/>
        <v>8760.2549999999974</v>
      </c>
      <c r="X616" s="24">
        <f t="shared" si="333"/>
        <v>0</v>
      </c>
      <c r="Y616" s="24">
        <f t="shared" si="334"/>
        <v>8760.2549999999974</v>
      </c>
      <c r="Z616" s="24">
        <f t="shared" si="335"/>
        <v>22248.595000000001</v>
      </c>
      <c r="AA616" s="25" t="str">
        <f t="shared" si="336"/>
        <v>N</v>
      </c>
      <c r="AB616" s="26">
        <f t="shared" si="337"/>
        <v>1.5333333333333332</v>
      </c>
      <c r="AC616" s="27">
        <f t="shared" si="338"/>
        <v>20500</v>
      </c>
      <c r="AD616" s="28">
        <f t="shared" si="339"/>
        <v>100000</v>
      </c>
      <c r="AE616" s="28">
        <f t="shared" si="340"/>
        <v>257500</v>
      </c>
      <c r="AF616" s="28">
        <f t="shared" si="341"/>
        <v>2190.0637499999993</v>
      </c>
      <c r="AG616" s="28">
        <f t="shared" si="342"/>
        <v>0</v>
      </c>
      <c r="AH616" s="28">
        <f t="shared" si="343"/>
        <v>2190.0637499999993</v>
      </c>
      <c r="AI616" s="28">
        <f t="shared" si="344"/>
        <v>28818.786249999997</v>
      </c>
      <c r="AJ616" s="29" t="str">
        <f t="shared" si="345"/>
        <v>N</v>
      </c>
      <c r="AK616" s="30">
        <f t="shared" si="346"/>
        <v>0.53333333333333321</v>
      </c>
      <c r="AL616" s="31">
        <f t="shared" si="347"/>
        <v>20500</v>
      </c>
      <c r="AM616" s="31">
        <f t="shared" si="348"/>
        <v>100000</v>
      </c>
      <c r="AN616" s="31">
        <f t="shared" si="349"/>
        <v>257500</v>
      </c>
      <c r="AO616" s="31">
        <f t="shared" si="350"/>
        <v>1051.6724999999997</v>
      </c>
      <c r="AP616" s="31">
        <f t="shared" si="351"/>
        <v>0</v>
      </c>
      <c r="AQ616" s="31">
        <f t="shared" si="352"/>
        <v>1051.6724999999997</v>
      </c>
      <c r="AR616" s="31">
        <f t="shared" si="353"/>
        <v>29957.177499999998</v>
      </c>
      <c r="AS616" s="32">
        <f t="shared" si="354"/>
        <v>0</v>
      </c>
      <c r="AT616" s="33">
        <f t="shared" si="355"/>
        <v>20500</v>
      </c>
      <c r="AU616" s="33">
        <f t="shared" si="356"/>
        <v>100000</v>
      </c>
      <c r="AV616" s="33">
        <v>257500</v>
      </c>
      <c r="AW616" s="33">
        <f t="shared" si="357"/>
        <v>0</v>
      </c>
      <c r="AX616" s="33">
        <f t="shared" si="358"/>
        <v>0</v>
      </c>
      <c r="AY616" s="34">
        <f t="shared" si="359"/>
        <v>81024.558749999997</v>
      </c>
    </row>
    <row r="617" spans="1:51" ht="15.75" customHeight="1" x14ac:dyDescent="0.3">
      <c r="A617" s="166" t="s">
        <v>817</v>
      </c>
      <c r="B617" s="99">
        <v>5275.4</v>
      </c>
      <c r="C617" s="99">
        <v>4614.72</v>
      </c>
      <c r="D617" s="99">
        <v>55001.71</v>
      </c>
      <c r="E617" s="99">
        <v>41528.32</v>
      </c>
      <c r="F617" s="139">
        <v>150000</v>
      </c>
      <c r="G617" s="140">
        <v>0</v>
      </c>
      <c r="H617" s="182">
        <v>46510</v>
      </c>
      <c r="I617" s="182">
        <v>46541</v>
      </c>
      <c r="J617" s="166">
        <v>4.7</v>
      </c>
      <c r="K617" s="166">
        <v>1.7</v>
      </c>
      <c r="L617" s="167" t="s">
        <v>1206</v>
      </c>
      <c r="M617" s="168" t="s">
        <v>1204</v>
      </c>
      <c r="N617" s="169">
        <v>0</v>
      </c>
      <c r="O617" s="21">
        <f t="shared" si="324"/>
        <v>3</v>
      </c>
      <c r="P617" s="21" t="str">
        <f t="shared" si="325"/>
        <v>N</v>
      </c>
      <c r="Q617" s="22">
        <f t="shared" si="326"/>
        <v>9890.119999999999</v>
      </c>
      <c r="R617" s="8" t="str">
        <f t="shared" si="327"/>
        <v>N</v>
      </c>
      <c r="S617" s="23">
        <f t="shared" si="328"/>
        <v>6</v>
      </c>
      <c r="T617" s="24">
        <f t="shared" si="329"/>
        <v>20500</v>
      </c>
      <c r="U617" s="24">
        <f t="shared" si="330"/>
        <v>100000</v>
      </c>
      <c r="V617" s="24">
        <f t="shared" si="331"/>
        <v>257500</v>
      </c>
      <c r="W617" s="24">
        <f t="shared" si="332"/>
        <v>4945.0599999999995</v>
      </c>
      <c r="X617" s="24">
        <f t="shared" si="333"/>
        <v>0</v>
      </c>
      <c r="Y617" s="24">
        <f t="shared" si="334"/>
        <v>4945.0599999999995</v>
      </c>
      <c r="Z617" s="24">
        <f t="shared" si="335"/>
        <v>4945.0599999999995</v>
      </c>
      <c r="AA617" s="25" t="str">
        <f t="shared" si="336"/>
        <v>N</v>
      </c>
      <c r="AB617" s="26">
        <f t="shared" si="337"/>
        <v>5</v>
      </c>
      <c r="AC617" s="27">
        <f t="shared" si="338"/>
        <v>20500</v>
      </c>
      <c r="AD617" s="28">
        <f t="shared" si="339"/>
        <v>100000</v>
      </c>
      <c r="AE617" s="28">
        <f t="shared" si="340"/>
        <v>257500</v>
      </c>
      <c r="AF617" s="28">
        <f t="shared" si="341"/>
        <v>4945.0599999999995</v>
      </c>
      <c r="AG617" s="28">
        <f t="shared" si="342"/>
        <v>0</v>
      </c>
      <c r="AH617" s="28">
        <f t="shared" si="343"/>
        <v>4945.0599999999995</v>
      </c>
      <c r="AI617" s="28">
        <f t="shared" si="344"/>
        <v>4945.0599999999995</v>
      </c>
      <c r="AJ617" s="29" t="str">
        <f t="shared" si="345"/>
        <v>N</v>
      </c>
      <c r="AK617" s="30">
        <f t="shared" si="346"/>
        <v>4</v>
      </c>
      <c r="AL617" s="31">
        <f t="shared" si="347"/>
        <v>20500</v>
      </c>
      <c r="AM617" s="31">
        <f t="shared" si="348"/>
        <v>100000</v>
      </c>
      <c r="AN617" s="31">
        <f t="shared" si="349"/>
        <v>257500</v>
      </c>
      <c r="AO617" s="31">
        <f t="shared" si="350"/>
        <v>4945.0599999999995</v>
      </c>
      <c r="AP617" s="31">
        <f t="shared" si="351"/>
        <v>0</v>
      </c>
      <c r="AQ617" s="31">
        <f t="shared" si="352"/>
        <v>4945.0599999999995</v>
      </c>
      <c r="AR617" s="31">
        <f t="shared" si="353"/>
        <v>4945.0599999999995</v>
      </c>
      <c r="AS617" s="32">
        <f t="shared" si="354"/>
        <v>3</v>
      </c>
      <c r="AT617" s="33">
        <f t="shared" si="355"/>
        <v>20500</v>
      </c>
      <c r="AU617" s="33">
        <f t="shared" si="356"/>
        <v>100000</v>
      </c>
      <c r="AV617" s="33">
        <v>257500</v>
      </c>
      <c r="AW617" s="33">
        <f t="shared" si="357"/>
        <v>4945.0599999999995</v>
      </c>
      <c r="AX617" s="33">
        <f t="shared" si="358"/>
        <v>4945.0599999999995</v>
      </c>
      <c r="AY617" s="34">
        <f t="shared" si="359"/>
        <v>19780.239999999998</v>
      </c>
    </row>
    <row r="618" spans="1:51" ht="15.75" customHeight="1" x14ac:dyDescent="0.3">
      <c r="A618" s="166" t="s">
        <v>818</v>
      </c>
      <c r="B618" s="99">
        <v>20287.509999999998</v>
      </c>
      <c r="C618" s="99">
        <v>10474.629999999999</v>
      </c>
      <c r="D618" s="99">
        <v>84712.33</v>
      </c>
      <c r="E618" s="99">
        <v>76690</v>
      </c>
      <c r="F618" s="139">
        <v>80000</v>
      </c>
      <c r="G618" s="140">
        <v>12500</v>
      </c>
      <c r="H618" s="182">
        <v>46267</v>
      </c>
      <c r="I618" s="182">
        <v>46288</v>
      </c>
      <c r="J618" s="166">
        <v>1.6</v>
      </c>
      <c r="K618" s="166">
        <v>0.7</v>
      </c>
      <c r="L618" s="167" t="s">
        <v>1206</v>
      </c>
      <c r="M618" s="168" t="s">
        <v>1203</v>
      </c>
      <c r="N618" s="169">
        <v>0.01</v>
      </c>
      <c r="O618" s="21">
        <f t="shared" si="324"/>
        <v>0.90000000000000013</v>
      </c>
      <c r="P618" s="21" t="str">
        <f t="shared" si="325"/>
        <v>N</v>
      </c>
      <c r="Q618" s="22">
        <f t="shared" si="326"/>
        <v>30762.14</v>
      </c>
      <c r="R618" s="8" t="str">
        <f t="shared" si="327"/>
        <v>N</v>
      </c>
      <c r="S618" s="23">
        <f t="shared" si="328"/>
        <v>1.2000000000000002</v>
      </c>
      <c r="T618" s="24">
        <f t="shared" si="329"/>
        <v>20500</v>
      </c>
      <c r="U618" s="24">
        <f t="shared" si="330"/>
        <v>100000</v>
      </c>
      <c r="V618" s="24">
        <f t="shared" si="331"/>
        <v>257500</v>
      </c>
      <c r="W618" s="24">
        <f t="shared" si="332"/>
        <v>11465.752499999999</v>
      </c>
      <c r="X618" s="24">
        <f t="shared" si="333"/>
        <v>0</v>
      </c>
      <c r="Y618" s="24">
        <f t="shared" si="334"/>
        <v>11465.752499999999</v>
      </c>
      <c r="Z618" s="24">
        <f t="shared" si="335"/>
        <v>19604.008900000001</v>
      </c>
      <c r="AA618" s="25" t="str">
        <f t="shared" si="336"/>
        <v>N</v>
      </c>
      <c r="AB618" s="26">
        <f t="shared" si="337"/>
        <v>0.20000000000000018</v>
      </c>
      <c r="AC618" s="27">
        <f t="shared" si="338"/>
        <v>20500</v>
      </c>
      <c r="AD618" s="28">
        <f t="shared" si="339"/>
        <v>100000</v>
      </c>
      <c r="AE618" s="28">
        <f t="shared" si="340"/>
        <v>257500</v>
      </c>
      <c r="AF618" s="28">
        <f t="shared" si="341"/>
        <v>2866.4381249999997</v>
      </c>
      <c r="AG618" s="28">
        <f t="shared" si="342"/>
        <v>0</v>
      </c>
      <c r="AH618" s="28">
        <f t="shared" si="343"/>
        <v>2866.4381249999997</v>
      </c>
      <c r="AI618" s="28">
        <f t="shared" si="344"/>
        <v>28514.020888999999</v>
      </c>
      <c r="AJ618" s="29" t="str">
        <f t="shared" si="345"/>
        <v>N</v>
      </c>
      <c r="AK618" s="30">
        <f t="shared" si="346"/>
        <v>0</v>
      </c>
      <c r="AL618" s="31">
        <f t="shared" si="347"/>
        <v>20500</v>
      </c>
      <c r="AM618" s="31">
        <f t="shared" si="348"/>
        <v>100000</v>
      </c>
      <c r="AN618" s="31">
        <f t="shared" si="349"/>
        <v>257500</v>
      </c>
      <c r="AO618" s="31">
        <f t="shared" si="350"/>
        <v>0</v>
      </c>
      <c r="AP618" s="31">
        <f t="shared" si="351"/>
        <v>0</v>
      </c>
      <c r="AQ618" s="31">
        <f t="shared" si="352"/>
        <v>0</v>
      </c>
      <c r="AR618" s="31">
        <f t="shared" si="353"/>
        <v>0</v>
      </c>
      <c r="AS618" s="32">
        <f t="shared" si="354"/>
        <v>0</v>
      </c>
      <c r="AT618" s="33">
        <f t="shared" si="355"/>
        <v>20500</v>
      </c>
      <c r="AU618" s="33">
        <f t="shared" si="356"/>
        <v>100000</v>
      </c>
      <c r="AV618" s="33">
        <v>257500</v>
      </c>
      <c r="AW618" s="33">
        <f t="shared" si="357"/>
        <v>0</v>
      </c>
      <c r="AX618" s="33">
        <f t="shared" si="358"/>
        <v>0</v>
      </c>
      <c r="AY618" s="34">
        <f t="shared" si="359"/>
        <v>48118.029789</v>
      </c>
    </row>
    <row r="619" spans="1:51" ht="15.75" customHeight="1" x14ac:dyDescent="0.3">
      <c r="A619" s="166" t="s">
        <v>819</v>
      </c>
      <c r="B619" s="99">
        <v>10565.96</v>
      </c>
      <c r="C619" s="99">
        <v>395.13</v>
      </c>
      <c r="D619" s="99">
        <v>53660.92</v>
      </c>
      <c r="E619" s="99">
        <v>52969.48</v>
      </c>
      <c r="F619" s="137">
        <v>35000</v>
      </c>
      <c r="G619" s="140">
        <v>12500</v>
      </c>
      <c r="H619" s="182">
        <v>46521</v>
      </c>
      <c r="I619" s="182">
        <v>46560</v>
      </c>
      <c r="J619" s="166">
        <v>1.8</v>
      </c>
      <c r="K619" s="166">
        <v>0.2</v>
      </c>
      <c r="L619" s="167" t="s">
        <v>1206</v>
      </c>
      <c r="M619" s="168" t="s">
        <v>1204</v>
      </c>
      <c r="N619" s="169">
        <v>0.03</v>
      </c>
      <c r="O619" s="21">
        <f t="shared" si="324"/>
        <v>1.6</v>
      </c>
      <c r="P619" s="21" t="str">
        <f t="shared" si="325"/>
        <v>N</v>
      </c>
      <c r="Q619" s="22">
        <f t="shared" si="326"/>
        <v>10961.089999999998</v>
      </c>
      <c r="R619" s="8" t="str">
        <f t="shared" si="327"/>
        <v>N</v>
      </c>
      <c r="S619" s="23">
        <f t="shared" si="328"/>
        <v>3.2</v>
      </c>
      <c r="T619" s="24">
        <f t="shared" si="329"/>
        <v>20500</v>
      </c>
      <c r="U619" s="24">
        <f t="shared" si="330"/>
        <v>100000</v>
      </c>
      <c r="V619" s="24">
        <f t="shared" si="331"/>
        <v>257500</v>
      </c>
      <c r="W619" s="24">
        <f t="shared" si="332"/>
        <v>5644.9613499999996</v>
      </c>
      <c r="X619" s="24">
        <f t="shared" si="333"/>
        <v>0</v>
      </c>
      <c r="Y619" s="24">
        <f t="shared" si="334"/>
        <v>5644.9613499999996</v>
      </c>
      <c r="Z619" s="24">
        <f t="shared" si="335"/>
        <v>5644.9613499999996</v>
      </c>
      <c r="AA619" s="25" t="str">
        <f t="shared" si="336"/>
        <v>N</v>
      </c>
      <c r="AB619" s="26">
        <f t="shared" si="337"/>
        <v>2.2000000000000002</v>
      </c>
      <c r="AC619" s="27">
        <f t="shared" si="338"/>
        <v>20500</v>
      </c>
      <c r="AD619" s="28">
        <f t="shared" si="339"/>
        <v>100000</v>
      </c>
      <c r="AE619" s="28">
        <f t="shared" si="340"/>
        <v>257500</v>
      </c>
      <c r="AF619" s="28">
        <f t="shared" si="341"/>
        <v>5814.3101904999994</v>
      </c>
      <c r="AG619" s="28">
        <f t="shared" si="342"/>
        <v>0</v>
      </c>
      <c r="AH619" s="28">
        <f t="shared" si="343"/>
        <v>5814.3101904999994</v>
      </c>
      <c r="AI619" s="28">
        <f t="shared" si="344"/>
        <v>5814.3101904999994</v>
      </c>
      <c r="AJ619" s="29" t="str">
        <f t="shared" si="345"/>
        <v>N</v>
      </c>
      <c r="AK619" s="30">
        <f t="shared" si="346"/>
        <v>1.2000000000000002</v>
      </c>
      <c r="AL619" s="31">
        <f t="shared" si="347"/>
        <v>20500</v>
      </c>
      <c r="AM619" s="31">
        <f t="shared" si="348"/>
        <v>100000</v>
      </c>
      <c r="AN619" s="31">
        <f t="shared" si="349"/>
        <v>257500</v>
      </c>
      <c r="AO619" s="31">
        <f t="shared" si="350"/>
        <v>5988.7394962149992</v>
      </c>
      <c r="AP619" s="31">
        <f t="shared" si="351"/>
        <v>0</v>
      </c>
      <c r="AQ619" s="31">
        <f t="shared" si="352"/>
        <v>5988.7394962149992</v>
      </c>
      <c r="AR619" s="31">
        <f t="shared" si="353"/>
        <v>5988.7394962149992</v>
      </c>
      <c r="AS619" s="32">
        <f t="shared" si="354"/>
        <v>0.20000000000000018</v>
      </c>
      <c r="AT619" s="33">
        <f t="shared" si="355"/>
        <v>20500</v>
      </c>
      <c r="AU619" s="33">
        <f t="shared" si="356"/>
        <v>100000</v>
      </c>
      <c r="AV619" s="33">
        <v>257500</v>
      </c>
      <c r="AW619" s="33">
        <f t="shared" si="357"/>
        <v>6168.401681101449</v>
      </c>
      <c r="AX619" s="33">
        <f t="shared" si="358"/>
        <v>6168.401681101449</v>
      </c>
      <c r="AY619" s="34">
        <f t="shared" si="359"/>
        <v>23616.412717816445</v>
      </c>
    </row>
    <row r="620" spans="1:51" ht="15.75" customHeight="1" x14ac:dyDescent="0.3">
      <c r="A620" s="166" t="s">
        <v>820</v>
      </c>
      <c r="B620" s="99">
        <v>10274.34</v>
      </c>
      <c r="C620" s="99">
        <v>34987.81</v>
      </c>
      <c r="D620" s="99">
        <v>123805.36</v>
      </c>
      <c r="E620" s="99">
        <v>114339.68</v>
      </c>
      <c r="F620" s="137">
        <v>88000</v>
      </c>
      <c r="G620" s="140">
        <v>0</v>
      </c>
      <c r="H620" s="182">
        <v>46289</v>
      </c>
      <c r="I620" s="182">
        <v>46300</v>
      </c>
      <c r="J620" s="166">
        <v>2.4</v>
      </c>
      <c r="K620" s="166">
        <v>2.1</v>
      </c>
      <c r="L620" s="167" t="s">
        <v>1206</v>
      </c>
      <c r="M620" s="168" t="s">
        <v>1203</v>
      </c>
      <c r="N620" s="169">
        <v>2.7E-2</v>
      </c>
      <c r="O620" s="21">
        <f t="shared" si="324"/>
        <v>0.29999999999999982</v>
      </c>
      <c r="P620" s="21" t="str">
        <f t="shared" si="325"/>
        <v>N</v>
      </c>
      <c r="Q620" s="22">
        <f t="shared" si="326"/>
        <v>45262.149999999994</v>
      </c>
      <c r="R620" s="8" t="str">
        <f t="shared" si="327"/>
        <v>N</v>
      </c>
      <c r="S620" s="23">
        <f t="shared" si="328"/>
        <v>0.39999999999999974</v>
      </c>
      <c r="T620" s="24">
        <f t="shared" si="329"/>
        <v>20500</v>
      </c>
      <c r="U620" s="24">
        <f t="shared" si="330"/>
        <v>100000</v>
      </c>
      <c r="V620" s="24">
        <f t="shared" si="331"/>
        <v>257500</v>
      </c>
      <c r="W620" s="24">
        <f t="shared" si="332"/>
        <v>0</v>
      </c>
      <c r="X620" s="24">
        <f t="shared" si="333"/>
        <v>0</v>
      </c>
      <c r="Y620" s="24">
        <f t="shared" si="334"/>
        <v>0</v>
      </c>
      <c r="Z620" s="24">
        <f t="shared" si="335"/>
        <v>46484.228049999991</v>
      </c>
      <c r="AA620" s="25" t="str">
        <f t="shared" si="336"/>
        <v>N</v>
      </c>
      <c r="AB620" s="26">
        <f t="shared" si="337"/>
        <v>0</v>
      </c>
      <c r="AC620" s="27">
        <f t="shared" si="338"/>
        <v>20500</v>
      </c>
      <c r="AD620" s="28">
        <f t="shared" si="339"/>
        <v>100000</v>
      </c>
      <c r="AE620" s="28">
        <f t="shared" si="340"/>
        <v>257500</v>
      </c>
      <c r="AF620" s="28">
        <f t="shared" si="341"/>
        <v>0</v>
      </c>
      <c r="AG620" s="28">
        <f t="shared" si="342"/>
        <v>0</v>
      </c>
      <c r="AH620" s="28">
        <f t="shared" si="343"/>
        <v>0</v>
      </c>
      <c r="AI620" s="28">
        <f t="shared" si="344"/>
        <v>0</v>
      </c>
      <c r="AJ620" s="29" t="str">
        <f t="shared" si="345"/>
        <v>N</v>
      </c>
      <c r="AK620" s="30">
        <f t="shared" si="346"/>
        <v>0</v>
      </c>
      <c r="AL620" s="31">
        <f t="shared" si="347"/>
        <v>20500</v>
      </c>
      <c r="AM620" s="31">
        <f t="shared" si="348"/>
        <v>100000</v>
      </c>
      <c r="AN620" s="31">
        <f t="shared" si="349"/>
        <v>257500</v>
      </c>
      <c r="AO620" s="31">
        <f t="shared" si="350"/>
        <v>0</v>
      </c>
      <c r="AP620" s="31">
        <f t="shared" si="351"/>
        <v>0</v>
      </c>
      <c r="AQ620" s="31">
        <f t="shared" si="352"/>
        <v>0</v>
      </c>
      <c r="AR620" s="31">
        <f t="shared" si="353"/>
        <v>0</v>
      </c>
      <c r="AS620" s="32">
        <f t="shared" si="354"/>
        <v>0</v>
      </c>
      <c r="AT620" s="33">
        <f t="shared" si="355"/>
        <v>20500</v>
      </c>
      <c r="AU620" s="33">
        <f t="shared" si="356"/>
        <v>100000</v>
      </c>
      <c r="AV620" s="33">
        <v>257500</v>
      </c>
      <c r="AW620" s="33">
        <f t="shared" si="357"/>
        <v>0</v>
      </c>
      <c r="AX620" s="33">
        <f t="shared" si="358"/>
        <v>0</v>
      </c>
      <c r="AY620" s="34">
        <f t="shared" si="359"/>
        <v>46484.228049999991</v>
      </c>
    </row>
    <row r="621" spans="1:51" ht="15.75" customHeight="1" x14ac:dyDescent="0.3">
      <c r="A621" s="166" t="s">
        <v>821</v>
      </c>
      <c r="B621" s="99">
        <v>12681.39</v>
      </c>
      <c r="C621" s="99">
        <v>19198.89</v>
      </c>
      <c r="D621" s="99">
        <v>46757.54</v>
      </c>
      <c r="E621" s="99">
        <v>35060.400000000001</v>
      </c>
      <c r="F621" s="137">
        <v>72000</v>
      </c>
      <c r="G621" s="140">
        <v>0</v>
      </c>
      <c r="H621" s="182">
        <v>46262</v>
      </c>
      <c r="I621" s="182">
        <v>46328</v>
      </c>
      <c r="J621" s="166">
        <v>4.5</v>
      </c>
      <c r="K621" s="166">
        <v>2.7</v>
      </c>
      <c r="L621" s="167" t="s">
        <v>1206</v>
      </c>
      <c r="M621" s="168" t="s">
        <v>1204</v>
      </c>
      <c r="N621" s="169">
        <v>0.06</v>
      </c>
      <c r="O621" s="21">
        <f t="shared" si="324"/>
        <v>1.7999999999999998</v>
      </c>
      <c r="P621" s="21" t="str">
        <f t="shared" si="325"/>
        <v>N</v>
      </c>
      <c r="Q621" s="22">
        <f t="shared" si="326"/>
        <v>31880.28</v>
      </c>
      <c r="R621" s="8" t="str">
        <f t="shared" si="327"/>
        <v>N</v>
      </c>
      <c r="S621" s="23">
        <f t="shared" si="328"/>
        <v>3.5999999999999996</v>
      </c>
      <c r="T621" s="24">
        <f t="shared" si="329"/>
        <v>20500</v>
      </c>
      <c r="U621" s="24">
        <f t="shared" si="330"/>
        <v>100000</v>
      </c>
      <c r="V621" s="24">
        <f t="shared" si="331"/>
        <v>257500</v>
      </c>
      <c r="W621" s="24">
        <f t="shared" si="332"/>
        <v>10250</v>
      </c>
      <c r="X621" s="24">
        <f t="shared" si="333"/>
        <v>0</v>
      </c>
      <c r="Y621" s="24">
        <f t="shared" si="334"/>
        <v>10250</v>
      </c>
      <c r="Z621" s="24">
        <f t="shared" si="335"/>
        <v>23543.096799999999</v>
      </c>
      <c r="AA621" s="25" t="str">
        <f t="shared" si="336"/>
        <v>N</v>
      </c>
      <c r="AB621" s="26">
        <f t="shared" si="337"/>
        <v>2.5999999999999996</v>
      </c>
      <c r="AC621" s="27">
        <f t="shared" si="338"/>
        <v>20500</v>
      </c>
      <c r="AD621" s="28">
        <f t="shared" si="339"/>
        <v>100000</v>
      </c>
      <c r="AE621" s="28">
        <f t="shared" si="340"/>
        <v>257500</v>
      </c>
      <c r="AF621" s="28">
        <f t="shared" si="341"/>
        <v>10250</v>
      </c>
      <c r="AG621" s="28">
        <f t="shared" si="342"/>
        <v>0</v>
      </c>
      <c r="AH621" s="28">
        <f t="shared" si="343"/>
        <v>10250</v>
      </c>
      <c r="AI621" s="28">
        <f t="shared" si="344"/>
        <v>25570.682608000003</v>
      </c>
      <c r="AJ621" s="29" t="str">
        <f t="shared" si="345"/>
        <v>N</v>
      </c>
      <c r="AK621" s="30">
        <f t="shared" si="346"/>
        <v>1.5999999999999996</v>
      </c>
      <c r="AL621" s="31">
        <f t="shared" si="347"/>
        <v>20500</v>
      </c>
      <c r="AM621" s="31">
        <f t="shared" si="348"/>
        <v>100000</v>
      </c>
      <c r="AN621" s="31">
        <f t="shared" si="349"/>
        <v>257500</v>
      </c>
      <c r="AO621" s="31">
        <f t="shared" si="350"/>
        <v>10250</v>
      </c>
      <c r="AP621" s="31">
        <f t="shared" si="351"/>
        <v>0</v>
      </c>
      <c r="AQ621" s="31">
        <f t="shared" si="352"/>
        <v>10250</v>
      </c>
      <c r="AR621" s="31">
        <f t="shared" si="353"/>
        <v>27719.923564480006</v>
      </c>
      <c r="AS621" s="32">
        <f t="shared" si="354"/>
        <v>0.59999999999999964</v>
      </c>
      <c r="AT621" s="33">
        <f t="shared" si="355"/>
        <v>20500</v>
      </c>
      <c r="AU621" s="33">
        <f t="shared" si="356"/>
        <v>100000</v>
      </c>
      <c r="AV621" s="33">
        <v>257500</v>
      </c>
      <c r="AW621" s="33">
        <f t="shared" si="357"/>
        <v>10250</v>
      </c>
      <c r="AX621" s="33">
        <f t="shared" si="358"/>
        <v>29998.118978348808</v>
      </c>
      <c r="AY621" s="34">
        <f t="shared" si="359"/>
        <v>106831.82195082882</v>
      </c>
    </row>
    <row r="622" spans="1:51" ht="15.75" customHeight="1" x14ac:dyDescent="0.3">
      <c r="A622" s="166" t="s">
        <v>822</v>
      </c>
      <c r="B622" s="99">
        <v>13945.5</v>
      </c>
      <c r="C622" s="99">
        <v>23026.22</v>
      </c>
      <c r="D622" s="99">
        <v>80107.199999999997</v>
      </c>
      <c r="E622" s="99">
        <v>66045.52</v>
      </c>
      <c r="F622" s="137">
        <v>66000</v>
      </c>
      <c r="G622" s="140">
        <v>0</v>
      </c>
      <c r="H622" s="182">
        <v>46563</v>
      </c>
      <c r="I622" s="182">
        <v>46620</v>
      </c>
      <c r="J622" s="166">
        <v>3.4</v>
      </c>
      <c r="K622" s="166">
        <v>1.1000000000000001</v>
      </c>
      <c r="L622" s="167" t="s">
        <v>1206</v>
      </c>
      <c r="M622" s="168" t="s">
        <v>1204</v>
      </c>
      <c r="N622" s="169">
        <v>0.01</v>
      </c>
      <c r="O622" s="21">
        <f t="shared" si="324"/>
        <v>2.2999999999999998</v>
      </c>
      <c r="P622" s="21" t="str">
        <f t="shared" si="325"/>
        <v>N</v>
      </c>
      <c r="Q622" s="22">
        <f t="shared" si="326"/>
        <v>36971.72</v>
      </c>
      <c r="R622" s="8" t="str">
        <f t="shared" si="327"/>
        <v>N</v>
      </c>
      <c r="S622" s="23">
        <f t="shared" si="328"/>
        <v>4.5999999999999996</v>
      </c>
      <c r="T622" s="24">
        <f t="shared" si="329"/>
        <v>20500</v>
      </c>
      <c r="U622" s="24">
        <f t="shared" si="330"/>
        <v>100000</v>
      </c>
      <c r="V622" s="24">
        <f t="shared" si="331"/>
        <v>257500</v>
      </c>
      <c r="W622" s="24">
        <f t="shared" si="332"/>
        <v>9946.4000000000015</v>
      </c>
      <c r="X622" s="24">
        <f t="shared" si="333"/>
        <v>0</v>
      </c>
      <c r="Y622" s="24">
        <f t="shared" si="334"/>
        <v>9946.4000000000015</v>
      </c>
      <c r="Z622" s="24">
        <f t="shared" si="335"/>
        <v>27395.037199999999</v>
      </c>
      <c r="AA622" s="25" t="str">
        <f t="shared" si="336"/>
        <v>N</v>
      </c>
      <c r="AB622" s="26">
        <f t="shared" si="337"/>
        <v>3.5999999999999996</v>
      </c>
      <c r="AC622" s="27">
        <f t="shared" si="338"/>
        <v>20500</v>
      </c>
      <c r="AD622" s="28">
        <f t="shared" si="339"/>
        <v>100000</v>
      </c>
      <c r="AE622" s="28">
        <f t="shared" si="340"/>
        <v>257500</v>
      </c>
      <c r="AF622" s="28">
        <f t="shared" si="341"/>
        <v>4973.2000000000007</v>
      </c>
      <c r="AG622" s="28">
        <f t="shared" si="342"/>
        <v>0</v>
      </c>
      <c r="AH622" s="28">
        <f t="shared" si="343"/>
        <v>4973.2000000000007</v>
      </c>
      <c r="AI622" s="28">
        <f t="shared" si="344"/>
        <v>32741.651571999999</v>
      </c>
      <c r="AJ622" s="29" t="str">
        <f t="shared" si="345"/>
        <v>N</v>
      </c>
      <c r="AK622" s="30">
        <f t="shared" si="346"/>
        <v>2.5999999999999996</v>
      </c>
      <c r="AL622" s="31">
        <f t="shared" si="347"/>
        <v>20500</v>
      </c>
      <c r="AM622" s="31">
        <f t="shared" si="348"/>
        <v>100000</v>
      </c>
      <c r="AN622" s="31">
        <f t="shared" si="349"/>
        <v>257500</v>
      </c>
      <c r="AO622" s="31">
        <f t="shared" si="350"/>
        <v>4614.1159375000007</v>
      </c>
      <c r="AP622" s="31">
        <f t="shared" si="351"/>
        <v>0</v>
      </c>
      <c r="AQ622" s="31">
        <f t="shared" si="352"/>
        <v>4614.1159375000007</v>
      </c>
      <c r="AR622" s="31">
        <f t="shared" si="353"/>
        <v>33477.884150220001</v>
      </c>
      <c r="AS622" s="32">
        <f t="shared" si="354"/>
        <v>1.5999999999999996</v>
      </c>
      <c r="AT622" s="33">
        <f t="shared" si="355"/>
        <v>20500</v>
      </c>
      <c r="AU622" s="33">
        <f t="shared" si="356"/>
        <v>100000</v>
      </c>
      <c r="AV622" s="33">
        <v>257500</v>
      </c>
      <c r="AW622" s="33">
        <f t="shared" si="357"/>
        <v>179.54203125000004</v>
      </c>
      <c r="AX622" s="33">
        <f t="shared" si="358"/>
        <v>38293.378057347203</v>
      </c>
      <c r="AY622" s="34">
        <f t="shared" si="359"/>
        <v>131907.95097956719</v>
      </c>
    </row>
    <row r="623" spans="1:51" ht="15.75" customHeight="1" x14ac:dyDescent="0.3">
      <c r="A623" s="166" t="s">
        <v>823</v>
      </c>
      <c r="B623" s="99">
        <v>9223.56</v>
      </c>
      <c r="C623" s="99">
        <v>29601.279999999999</v>
      </c>
      <c r="D623" s="99">
        <v>49158</v>
      </c>
      <c r="E623" s="99">
        <v>37379.29</v>
      </c>
      <c r="F623" s="137">
        <v>190000</v>
      </c>
      <c r="G623" s="140">
        <v>0</v>
      </c>
      <c r="H623" s="182">
        <v>46359</v>
      </c>
      <c r="I623" s="182">
        <v>46426</v>
      </c>
      <c r="J623" s="166">
        <v>2.6</v>
      </c>
      <c r="K623" s="166">
        <v>2.2000000000000002</v>
      </c>
      <c r="L623" s="167" t="s">
        <v>1206</v>
      </c>
      <c r="M623" s="168" t="s">
        <v>1204</v>
      </c>
      <c r="N623" s="169">
        <v>0.02</v>
      </c>
      <c r="O623" s="21">
        <f t="shared" si="324"/>
        <v>0.39999999999999991</v>
      </c>
      <c r="P623" s="21" t="str">
        <f t="shared" si="325"/>
        <v>N</v>
      </c>
      <c r="Q623" s="22">
        <f t="shared" si="326"/>
        <v>38824.839999999997</v>
      </c>
      <c r="R623" s="8" t="str">
        <f t="shared" si="327"/>
        <v>N</v>
      </c>
      <c r="S623" s="23">
        <f t="shared" si="328"/>
        <v>0.79999999999999982</v>
      </c>
      <c r="T623" s="24">
        <f t="shared" si="329"/>
        <v>20500</v>
      </c>
      <c r="U623" s="24">
        <f t="shared" si="330"/>
        <v>100000</v>
      </c>
      <c r="V623" s="24">
        <f t="shared" si="331"/>
        <v>257500</v>
      </c>
      <c r="W623" s="24">
        <f t="shared" si="332"/>
        <v>10250</v>
      </c>
      <c r="X623" s="24">
        <f t="shared" si="333"/>
        <v>0</v>
      </c>
      <c r="Y623" s="24">
        <f t="shared" si="334"/>
        <v>10250</v>
      </c>
      <c r="Z623" s="24">
        <f t="shared" si="335"/>
        <v>29351.336799999997</v>
      </c>
      <c r="AA623" s="25" t="str">
        <f t="shared" si="336"/>
        <v>N</v>
      </c>
      <c r="AB623" s="26">
        <f t="shared" si="337"/>
        <v>0</v>
      </c>
      <c r="AC623" s="27">
        <f t="shared" si="338"/>
        <v>20500</v>
      </c>
      <c r="AD623" s="28">
        <f t="shared" si="339"/>
        <v>100000</v>
      </c>
      <c r="AE623" s="28">
        <f t="shared" si="340"/>
        <v>257500</v>
      </c>
      <c r="AF623" s="28">
        <f t="shared" si="341"/>
        <v>0</v>
      </c>
      <c r="AG623" s="28">
        <f t="shared" si="342"/>
        <v>0</v>
      </c>
      <c r="AH623" s="28">
        <f t="shared" si="343"/>
        <v>0</v>
      </c>
      <c r="AI623" s="28">
        <f t="shared" si="344"/>
        <v>0</v>
      </c>
      <c r="AJ623" s="29" t="str">
        <f t="shared" si="345"/>
        <v>N</v>
      </c>
      <c r="AK623" s="30">
        <f t="shared" si="346"/>
        <v>0</v>
      </c>
      <c r="AL623" s="31">
        <f t="shared" si="347"/>
        <v>20500</v>
      </c>
      <c r="AM623" s="31">
        <f t="shared" si="348"/>
        <v>100000</v>
      </c>
      <c r="AN623" s="31">
        <f t="shared" si="349"/>
        <v>257500</v>
      </c>
      <c r="AO623" s="31">
        <f t="shared" si="350"/>
        <v>0</v>
      </c>
      <c r="AP623" s="31">
        <f t="shared" si="351"/>
        <v>0</v>
      </c>
      <c r="AQ623" s="31">
        <f t="shared" si="352"/>
        <v>0</v>
      </c>
      <c r="AR623" s="31">
        <f t="shared" si="353"/>
        <v>0</v>
      </c>
      <c r="AS623" s="32">
        <f t="shared" si="354"/>
        <v>0</v>
      </c>
      <c r="AT623" s="33">
        <f t="shared" si="355"/>
        <v>20500</v>
      </c>
      <c r="AU623" s="33">
        <f t="shared" si="356"/>
        <v>100000</v>
      </c>
      <c r="AV623" s="33">
        <v>257500</v>
      </c>
      <c r="AW623" s="33">
        <f t="shared" si="357"/>
        <v>0</v>
      </c>
      <c r="AX623" s="33">
        <f t="shared" si="358"/>
        <v>0</v>
      </c>
      <c r="AY623" s="34">
        <f t="shared" si="359"/>
        <v>29351.336799999997</v>
      </c>
    </row>
    <row r="624" spans="1:51" ht="15.75" customHeight="1" x14ac:dyDescent="0.3">
      <c r="A624" s="166" t="s">
        <v>824</v>
      </c>
      <c r="B624" s="99">
        <v>19890.490000000002</v>
      </c>
      <c r="C624" s="99">
        <v>16790.53</v>
      </c>
      <c r="D624" s="99">
        <v>98974.75</v>
      </c>
      <c r="E624" s="99">
        <v>90983.5</v>
      </c>
      <c r="F624" s="141">
        <v>51000</v>
      </c>
      <c r="G624" s="140">
        <v>0</v>
      </c>
      <c r="H624" s="182">
        <v>46261</v>
      </c>
      <c r="I624" s="182">
        <v>46289</v>
      </c>
      <c r="J624" s="166">
        <v>1.9</v>
      </c>
      <c r="K624" s="166">
        <v>0.4</v>
      </c>
      <c r="L624" s="167" t="s">
        <v>1206</v>
      </c>
      <c r="M624" s="168" t="s">
        <v>1203</v>
      </c>
      <c r="N624" s="169">
        <v>0.02</v>
      </c>
      <c r="O624" s="21">
        <f t="shared" si="324"/>
        <v>1.5</v>
      </c>
      <c r="P624" s="21" t="str">
        <f t="shared" si="325"/>
        <v>N</v>
      </c>
      <c r="Q624" s="22">
        <f t="shared" si="326"/>
        <v>36681.020000000004</v>
      </c>
      <c r="R624" s="8" t="str">
        <f t="shared" si="327"/>
        <v>N</v>
      </c>
      <c r="S624" s="23">
        <f t="shared" si="328"/>
        <v>2</v>
      </c>
      <c r="T624" s="24">
        <f t="shared" si="329"/>
        <v>20500</v>
      </c>
      <c r="U624" s="24">
        <f t="shared" si="330"/>
        <v>100000</v>
      </c>
      <c r="V624" s="24">
        <f t="shared" si="331"/>
        <v>257500</v>
      </c>
      <c r="W624" s="24">
        <f t="shared" si="332"/>
        <v>768.9375</v>
      </c>
      <c r="X624" s="24">
        <f t="shared" si="333"/>
        <v>0</v>
      </c>
      <c r="Y624" s="24">
        <f t="shared" si="334"/>
        <v>768.9375</v>
      </c>
      <c r="Z624" s="24">
        <f t="shared" si="335"/>
        <v>36645.702900000004</v>
      </c>
      <c r="AA624" s="25" t="str">
        <f t="shared" si="336"/>
        <v>N</v>
      </c>
      <c r="AB624" s="26">
        <f t="shared" si="337"/>
        <v>1</v>
      </c>
      <c r="AC624" s="27">
        <f t="shared" si="338"/>
        <v>20500</v>
      </c>
      <c r="AD624" s="28">
        <f t="shared" si="339"/>
        <v>100000</v>
      </c>
      <c r="AE624" s="28">
        <f t="shared" si="340"/>
        <v>257500</v>
      </c>
      <c r="AF624" s="28">
        <f t="shared" si="341"/>
        <v>192.234375</v>
      </c>
      <c r="AG624" s="28">
        <f t="shared" si="342"/>
        <v>0</v>
      </c>
      <c r="AH624" s="28">
        <f t="shared" si="343"/>
        <v>192.234375</v>
      </c>
      <c r="AI624" s="28">
        <f t="shared" si="344"/>
        <v>37970.698833000002</v>
      </c>
      <c r="AJ624" s="29" t="str">
        <f t="shared" si="345"/>
        <v>N</v>
      </c>
      <c r="AK624" s="30">
        <f t="shared" si="346"/>
        <v>0</v>
      </c>
      <c r="AL624" s="31">
        <f t="shared" si="347"/>
        <v>20500</v>
      </c>
      <c r="AM624" s="31">
        <f t="shared" si="348"/>
        <v>100000</v>
      </c>
      <c r="AN624" s="31">
        <f t="shared" si="349"/>
        <v>257500</v>
      </c>
      <c r="AO624" s="31">
        <f t="shared" si="350"/>
        <v>0</v>
      </c>
      <c r="AP624" s="31">
        <f t="shared" si="351"/>
        <v>0</v>
      </c>
      <c r="AQ624" s="31">
        <f t="shared" si="352"/>
        <v>0</v>
      </c>
      <c r="AR624" s="31">
        <f t="shared" si="353"/>
        <v>0</v>
      </c>
      <c r="AS624" s="32">
        <f t="shared" si="354"/>
        <v>0</v>
      </c>
      <c r="AT624" s="33">
        <f t="shared" si="355"/>
        <v>20500</v>
      </c>
      <c r="AU624" s="33">
        <f t="shared" si="356"/>
        <v>100000</v>
      </c>
      <c r="AV624" s="33">
        <v>257500</v>
      </c>
      <c r="AW624" s="33">
        <f t="shared" si="357"/>
        <v>0</v>
      </c>
      <c r="AX624" s="33">
        <f t="shared" si="358"/>
        <v>0</v>
      </c>
      <c r="AY624" s="34">
        <f t="shared" si="359"/>
        <v>74616.401733000006</v>
      </c>
    </row>
    <row r="625" spans="1:51" ht="15.75" customHeight="1" x14ac:dyDescent="0.3">
      <c r="A625" s="166" t="s">
        <v>825</v>
      </c>
      <c r="B625" s="99">
        <v>13179.32</v>
      </c>
      <c r="C625" s="99">
        <v>12663.9</v>
      </c>
      <c r="D625" s="99">
        <v>49850.85</v>
      </c>
      <c r="E625" s="99">
        <v>44073.5</v>
      </c>
      <c r="F625" s="141">
        <v>95000</v>
      </c>
      <c r="G625" s="140">
        <v>0</v>
      </c>
      <c r="H625" s="182">
        <v>46537</v>
      </c>
      <c r="I625" s="182">
        <v>46597</v>
      </c>
      <c r="J625" s="166">
        <v>2</v>
      </c>
      <c r="K625" s="166">
        <v>0.8</v>
      </c>
      <c r="L625" s="167" t="s">
        <v>1206</v>
      </c>
      <c r="M625" s="168" t="s">
        <v>1205</v>
      </c>
      <c r="N625" s="169">
        <v>0.02</v>
      </c>
      <c r="O625" s="21">
        <f t="shared" si="324"/>
        <v>1.2</v>
      </c>
      <c r="P625" s="21" t="str">
        <f t="shared" si="325"/>
        <v>N</v>
      </c>
      <c r="Q625" s="22">
        <f t="shared" si="326"/>
        <v>25843.22</v>
      </c>
      <c r="R625" s="8" t="str">
        <f t="shared" si="327"/>
        <v>N</v>
      </c>
      <c r="S625" s="23">
        <f t="shared" si="328"/>
        <v>1.2</v>
      </c>
      <c r="T625" s="24">
        <f t="shared" si="329"/>
        <v>20500</v>
      </c>
      <c r="U625" s="24">
        <f t="shared" si="330"/>
        <v>100000</v>
      </c>
      <c r="V625" s="24">
        <f t="shared" si="331"/>
        <v>257500</v>
      </c>
      <c r="W625" s="24">
        <f t="shared" si="332"/>
        <v>20500</v>
      </c>
      <c r="X625" s="24">
        <f t="shared" si="333"/>
        <v>0</v>
      </c>
      <c r="Y625" s="24">
        <f t="shared" si="334"/>
        <v>20500</v>
      </c>
      <c r="Z625" s="24">
        <f t="shared" si="335"/>
        <v>5860.0844000000034</v>
      </c>
      <c r="AA625" s="25" t="str">
        <f t="shared" si="336"/>
        <v>N</v>
      </c>
      <c r="AB625" s="26">
        <f t="shared" si="337"/>
        <v>0.19999999999999996</v>
      </c>
      <c r="AC625" s="27">
        <f t="shared" si="338"/>
        <v>20500</v>
      </c>
      <c r="AD625" s="28">
        <f t="shared" si="339"/>
        <v>100000</v>
      </c>
      <c r="AE625" s="28">
        <f t="shared" si="340"/>
        <v>257500</v>
      </c>
      <c r="AF625" s="28">
        <f t="shared" si="341"/>
        <v>20500</v>
      </c>
      <c r="AG625" s="28">
        <f t="shared" si="342"/>
        <v>0</v>
      </c>
      <c r="AH625" s="28">
        <f t="shared" si="343"/>
        <v>20500</v>
      </c>
      <c r="AI625" s="28">
        <f t="shared" si="344"/>
        <v>6387.2860880000044</v>
      </c>
      <c r="AJ625" s="29" t="str">
        <f t="shared" si="345"/>
        <v>N</v>
      </c>
      <c r="AK625" s="30">
        <f t="shared" si="346"/>
        <v>0</v>
      </c>
      <c r="AL625" s="31">
        <f t="shared" si="347"/>
        <v>20500</v>
      </c>
      <c r="AM625" s="31">
        <f t="shared" si="348"/>
        <v>100000</v>
      </c>
      <c r="AN625" s="31">
        <f t="shared" si="349"/>
        <v>257500</v>
      </c>
      <c r="AO625" s="31">
        <f t="shared" si="350"/>
        <v>0</v>
      </c>
      <c r="AP625" s="31">
        <f t="shared" si="351"/>
        <v>0</v>
      </c>
      <c r="AQ625" s="31">
        <f t="shared" si="352"/>
        <v>0</v>
      </c>
      <c r="AR625" s="31">
        <f t="shared" si="353"/>
        <v>0</v>
      </c>
      <c r="AS625" s="32">
        <f t="shared" si="354"/>
        <v>0</v>
      </c>
      <c r="AT625" s="33">
        <f t="shared" si="355"/>
        <v>20500</v>
      </c>
      <c r="AU625" s="33">
        <f t="shared" si="356"/>
        <v>100000</v>
      </c>
      <c r="AV625" s="33">
        <v>257500</v>
      </c>
      <c r="AW625" s="33">
        <f t="shared" si="357"/>
        <v>0</v>
      </c>
      <c r="AX625" s="33">
        <f t="shared" si="358"/>
        <v>0</v>
      </c>
      <c r="AY625" s="34">
        <f t="shared" si="359"/>
        <v>12247.370488000008</v>
      </c>
    </row>
    <row r="626" spans="1:51" ht="15.75" customHeight="1" x14ac:dyDescent="0.3">
      <c r="A626" s="166" t="s">
        <v>826</v>
      </c>
      <c r="B626" s="99">
        <v>13000.2</v>
      </c>
      <c r="C626" s="99">
        <v>21110.82</v>
      </c>
      <c r="D626" s="99">
        <v>63958.86</v>
      </c>
      <c r="E626" s="99">
        <v>49622.98</v>
      </c>
      <c r="F626" s="141">
        <v>121000</v>
      </c>
      <c r="G626" s="140">
        <v>0</v>
      </c>
      <c r="H626" s="182">
        <v>46401</v>
      </c>
      <c r="I626" s="182">
        <v>46440</v>
      </c>
      <c r="J626" s="166">
        <v>3.8</v>
      </c>
      <c r="K626" s="166">
        <v>1</v>
      </c>
      <c r="L626" s="167" t="s">
        <v>1206</v>
      </c>
      <c r="M626" s="168" t="s">
        <v>1204</v>
      </c>
      <c r="N626" s="169">
        <v>0.04</v>
      </c>
      <c r="O626" s="21">
        <f t="shared" si="324"/>
        <v>2.8</v>
      </c>
      <c r="P626" s="21" t="str">
        <f t="shared" si="325"/>
        <v>N</v>
      </c>
      <c r="Q626" s="22">
        <f t="shared" si="326"/>
        <v>34111.020000000004</v>
      </c>
      <c r="R626" s="8" t="str">
        <f t="shared" si="327"/>
        <v>N</v>
      </c>
      <c r="S626" s="23">
        <f t="shared" si="328"/>
        <v>5.6</v>
      </c>
      <c r="T626" s="24">
        <f t="shared" si="329"/>
        <v>20500</v>
      </c>
      <c r="U626" s="24">
        <f t="shared" si="330"/>
        <v>100000</v>
      </c>
      <c r="V626" s="24">
        <f t="shared" si="331"/>
        <v>257500</v>
      </c>
      <c r="W626" s="24">
        <f t="shared" si="332"/>
        <v>10250</v>
      </c>
      <c r="X626" s="24">
        <f t="shared" si="333"/>
        <v>0</v>
      </c>
      <c r="Y626" s="24">
        <f t="shared" si="334"/>
        <v>10250</v>
      </c>
      <c r="Z626" s="24">
        <f t="shared" si="335"/>
        <v>25225.460800000008</v>
      </c>
      <c r="AA626" s="25" t="str">
        <f t="shared" si="336"/>
        <v>N</v>
      </c>
      <c r="AB626" s="26">
        <f t="shared" si="337"/>
        <v>4.5999999999999996</v>
      </c>
      <c r="AC626" s="27">
        <f t="shared" si="338"/>
        <v>20500</v>
      </c>
      <c r="AD626" s="28">
        <f t="shared" si="339"/>
        <v>100000</v>
      </c>
      <c r="AE626" s="28">
        <f t="shared" si="340"/>
        <v>257500</v>
      </c>
      <c r="AF626" s="28">
        <f t="shared" si="341"/>
        <v>10250</v>
      </c>
      <c r="AG626" s="28">
        <f t="shared" si="342"/>
        <v>0</v>
      </c>
      <c r="AH626" s="28">
        <f t="shared" si="343"/>
        <v>10250</v>
      </c>
      <c r="AI626" s="28">
        <f t="shared" si="344"/>
        <v>26644.479232000012</v>
      </c>
      <c r="AJ626" s="29" t="str">
        <f t="shared" si="345"/>
        <v>N</v>
      </c>
      <c r="AK626" s="30">
        <f t="shared" si="346"/>
        <v>3.5999999999999996</v>
      </c>
      <c r="AL626" s="31">
        <f t="shared" si="347"/>
        <v>20500</v>
      </c>
      <c r="AM626" s="31">
        <f t="shared" si="348"/>
        <v>100000</v>
      </c>
      <c r="AN626" s="31">
        <f t="shared" si="349"/>
        <v>257500</v>
      </c>
      <c r="AO626" s="31">
        <f t="shared" si="350"/>
        <v>7770.57</v>
      </c>
      <c r="AP626" s="31">
        <f t="shared" si="351"/>
        <v>0</v>
      </c>
      <c r="AQ626" s="31">
        <f t="shared" si="352"/>
        <v>7770.57</v>
      </c>
      <c r="AR626" s="31">
        <f t="shared" si="353"/>
        <v>30599.688401280015</v>
      </c>
      <c r="AS626" s="32">
        <f t="shared" si="354"/>
        <v>2.5999999999999996</v>
      </c>
      <c r="AT626" s="33">
        <f t="shared" si="355"/>
        <v>20500</v>
      </c>
      <c r="AU626" s="33">
        <f t="shared" si="356"/>
        <v>100000</v>
      </c>
      <c r="AV626" s="33">
        <v>257500</v>
      </c>
      <c r="AW626" s="33">
        <f t="shared" si="357"/>
        <v>3885.2849999999999</v>
      </c>
      <c r="AX626" s="33">
        <f t="shared" si="358"/>
        <v>36019.783737331221</v>
      </c>
      <c r="AY626" s="34">
        <f t="shared" si="359"/>
        <v>118489.41217061126</v>
      </c>
    </row>
    <row r="627" spans="1:51" ht="15.75" customHeight="1" x14ac:dyDescent="0.3">
      <c r="A627" s="166" t="s">
        <v>827</v>
      </c>
      <c r="B627" s="99">
        <v>8216.92</v>
      </c>
      <c r="C627" s="99">
        <v>22093.14</v>
      </c>
      <c r="D627" s="99">
        <v>99634.71</v>
      </c>
      <c r="E627" s="99">
        <v>91669.62</v>
      </c>
      <c r="F627" s="141">
        <v>126000</v>
      </c>
      <c r="G627" s="140">
        <v>0</v>
      </c>
      <c r="H627" s="182">
        <v>46531</v>
      </c>
      <c r="I627" s="182">
        <v>46571</v>
      </c>
      <c r="J627" s="166">
        <v>3.8</v>
      </c>
      <c r="K627" s="166">
        <v>3.7</v>
      </c>
      <c r="L627" s="167" t="s">
        <v>1206</v>
      </c>
      <c r="M627" s="168" t="s">
        <v>1205</v>
      </c>
      <c r="N627" s="169">
        <v>0.05</v>
      </c>
      <c r="O627" s="21">
        <f t="shared" si="324"/>
        <v>9.9999999999999645E-2</v>
      </c>
      <c r="P627" s="21" t="str">
        <f t="shared" si="325"/>
        <v>N</v>
      </c>
      <c r="Q627" s="22">
        <f t="shared" si="326"/>
        <v>30310.059999999998</v>
      </c>
      <c r="R627" s="8" t="str">
        <f t="shared" si="327"/>
        <v>N</v>
      </c>
      <c r="S627" s="23">
        <f t="shared" si="328"/>
        <v>9.9999999999999645E-2</v>
      </c>
      <c r="T627" s="24">
        <f t="shared" si="329"/>
        <v>20500</v>
      </c>
      <c r="U627" s="24">
        <f t="shared" si="330"/>
        <v>100000</v>
      </c>
      <c r="V627" s="24">
        <f t="shared" si="331"/>
        <v>257500</v>
      </c>
      <c r="W627" s="24">
        <f t="shared" si="332"/>
        <v>365.2899999999936</v>
      </c>
      <c r="X627" s="24">
        <f t="shared" si="333"/>
        <v>0</v>
      </c>
      <c r="Y627" s="24">
        <f t="shared" si="334"/>
        <v>365.2899999999936</v>
      </c>
      <c r="Z627" s="24">
        <f t="shared" si="335"/>
        <v>31460.273000000005</v>
      </c>
      <c r="AA627" s="25" t="str">
        <f t="shared" si="336"/>
        <v>N</v>
      </c>
      <c r="AB627" s="26">
        <f t="shared" si="337"/>
        <v>0</v>
      </c>
      <c r="AC627" s="27">
        <f t="shared" si="338"/>
        <v>20500</v>
      </c>
      <c r="AD627" s="28">
        <f t="shared" si="339"/>
        <v>100000</v>
      </c>
      <c r="AE627" s="28">
        <f t="shared" si="340"/>
        <v>257500</v>
      </c>
      <c r="AF627" s="28">
        <f t="shared" si="341"/>
        <v>0</v>
      </c>
      <c r="AG627" s="28">
        <f t="shared" si="342"/>
        <v>0</v>
      </c>
      <c r="AH627" s="28">
        <f t="shared" si="343"/>
        <v>0</v>
      </c>
      <c r="AI627" s="28">
        <f t="shared" si="344"/>
        <v>0</v>
      </c>
      <c r="AJ627" s="29" t="str">
        <f t="shared" si="345"/>
        <v>N</v>
      </c>
      <c r="AK627" s="30">
        <f t="shared" si="346"/>
        <v>0</v>
      </c>
      <c r="AL627" s="31">
        <f t="shared" si="347"/>
        <v>20500</v>
      </c>
      <c r="AM627" s="31">
        <f t="shared" si="348"/>
        <v>100000</v>
      </c>
      <c r="AN627" s="31">
        <f t="shared" si="349"/>
        <v>257500</v>
      </c>
      <c r="AO627" s="31">
        <f t="shared" si="350"/>
        <v>0</v>
      </c>
      <c r="AP627" s="31">
        <f t="shared" si="351"/>
        <v>0</v>
      </c>
      <c r="AQ627" s="31">
        <f t="shared" si="352"/>
        <v>0</v>
      </c>
      <c r="AR627" s="31">
        <f t="shared" si="353"/>
        <v>0</v>
      </c>
      <c r="AS627" s="32">
        <f t="shared" si="354"/>
        <v>0</v>
      </c>
      <c r="AT627" s="33">
        <f t="shared" si="355"/>
        <v>20500</v>
      </c>
      <c r="AU627" s="33">
        <f t="shared" si="356"/>
        <v>100000</v>
      </c>
      <c r="AV627" s="33">
        <v>257500</v>
      </c>
      <c r="AW627" s="33">
        <f t="shared" si="357"/>
        <v>0</v>
      </c>
      <c r="AX627" s="33">
        <f t="shared" si="358"/>
        <v>0</v>
      </c>
      <c r="AY627" s="34">
        <f t="shared" si="359"/>
        <v>31460.273000000005</v>
      </c>
    </row>
    <row r="628" spans="1:51" ht="15.75" customHeight="1" x14ac:dyDescent="0.3">
      <c r="A628" s="166" t="s">
        <v>828</v>
      </c>
      <c r="B628" s="99">
        <v>20077.57</v>
      </c>
      <c r="C628" s="99">
        <v>70.81</v>
      </c>
      <c r="D628" s="99">
        <v>59255.839999999997</v>
      </c>
      <c r="E628" s="99">
        <v>51314.23</v>
      </c>
      <c r="F628" s="141">
        <v>152000</v>
      </c>
      <c r="G628" s="140">
        <v>0</v>
      </c>
      <c r="H628" s="182">
        <v>46278</v>
      </c>
      <c r="I628" s="182">
        <v>46328</v>
      </c>
      <c r="J628" s="166">
        <v>2.2999999999999998</v>
      </c>
      <c r="K628" s="166">
        <v>0.1</v>
      </c>
      <c r="L628" s="167" t="s">
        <v>1206</v>
      </c>
      <c r="M628" s="168" t="s">
        <v>1205</v>
      </c>
      <c r="N628" s="169">
        <v>5.1999999999999998E-2</v>
      </c>
      <c r="O628" s="21">
        <f t="shared" si="324"/>
        <v>2.1999999999999997</v>
      </c>
      <c r="P628" s="21" t="str">
        <f t="shared" si="325"/>
        <v>N</v>
      </c>
      <c r="Q628" s="22">
        <f t="shared" si="326"/>
        <v>20148.38</v>
      </c>
      <c r="R628" s="8" t="str">
        <f t="shared" si="327"/>
        <v>N</v>
      </c>
      <c r="S628" s="23">
        <f t="shared" si="328"/>
        <v>2.1999999999999997</v>
      </c>
      <c r="T628" s="24">
        <f t="shared" si="329"/>
        <v>20500</v>
      </c>
      <c r="U628" s="24">
        <f t="shared" si="330"/>
        <v>100000</v>
      </c>
      <c r="V628" s="24">
        <f t="shared" si="331"/>
        <v>257500</v>
      </c>
      <c r="W628" s="24">
        <f t="shared" si="332"/>
        <v>20500</v>
      </c>
      <c r="X628" s="24">
        <f t="shared" si="333"/>
        <v>0</v>
      </c>
      <c r="Y628" s="24">
        <f t="shared" si="334"/>
        <v>20500</v>
      </c>
      <c r="Z628" s="24">
        <f t="shared" si="335"/>
        <v>696.09576000000379</v>
      </c>
      <c r="AA628" s="25" t="str">
        <f t="shared" si="336"/>
        <v>N</v>
      </c>
      <c r="AB628" s="26">
        <f t="shared" si="337"/>
        <v>1.1999999999999997</v>
      </c>
      <c r="AC628" s="27">
        <f t="shared" si="338"/>
        <v>20500</v>
      </c>
      <c r="AD628" s="28">
        <f t="shared" si="339"/>
        <v>100000</v>
      </c>
      <c r="AE628" s="28">
        <f t="shared" si="340"/>
        <v>257500</v>
      </c>
      <c r="AF628" s="28">
        <f t="shared" si="341"/>
        <v>20244.160000000003</v>
      </c>
      <c r="AG628" s="28">
        <f t="shared" si="342"/>
        <v>0</v>
      </c>
      <c r="AH628" s="28">
        <f t="shared" si="343"/>
        <v>20244.160000000003</v>
      </c>
      <c r="AI628" s="28">
        <f t="shared" si="344"/>
        <v>2054.1327395200024</v>
      </c>
      <c r="AJ628" s="29" t="str">
        <f t="shared" si="345"/>
        <v>N</v>
      </c>
      <c r="AK628" s="30">
        <f t="shared" si="346"/>
        <v>0.19999999999999973</v>
      </c>
      <c r="AL628" s="31">
        <f t="shared" si="347"/>
        <v>20500</v>
      </c>
      <c r="AM628" s="31">
        <f t="shared" si="348"/>
        <v>100000</v>
      </c>
      <c r="AN628" s="31">
        <f t="shared" si="349"/>
        <v>257500</v>
      </c>
      <c r="AO628" s="31">
        <f t="shared" si="350"/>
        <v>20244.160000000003</v>
      </c>
      <c r="AP628" s="31">
        <f t="shared" si="351"/>
        <v>0</v>
      </c>
      <c r="AQ628" s="31">
        <f t="shared" si="352"/>
        <v>20244.160000000003</v>
      </c>
      <c r="AR628" s="31">
        <f t="shared" si="353"/>
        <v>3213.6439619750454</v>
      </c>
      <c r="AS628" s="32">
        <f t="shared" si="354"/>
        <v>0</v>
      </c>
      <c r="AT628" s="33">
        <f t="shared" si="355"/>
        <v>20500</v>
      </c>
      <c r="AU628" s="33">
        <f t="shared" si="356"/>
        <v>100000</v>
      </c>
      <c r="AV628" s="33">
        <v>257500</v>
      </c>
      <c r="AW628" s="33">
        <f t="shared" si="357"/>
        <v>0</v>
      </c>
      <c r="AX628" s="33">
        <f t="shared" si="358"/>
        <v>0</v>
      </c>
      <c r="AY628" s="34">
        <f t="shared" si="359"/>
        <v>5963.8724614950515</v>
      </c>
    </row>
    <row r="629" spans="1:51" ht="15.75" customHeight="1" x14ac:dyDescent="0.3">
      <c r="A629" s="166" t="s">
        <v>829</v>
      </c>
      <c r="B629" s="99">
        <v>7113.73</v>
      </c>
      <c r="C629" s="99">
        <v>5200.82</v>
      </c>
      <c r="D629" s="99">
        <v>59191.38</v>
      </c>
      <c r="E629" s="99">
        <v>48085.77</v>
      </c>
      <c r="F629" s="141">
        <v>122000</v>
      </c>
      <c r="G629" s="140">
        <v>0</v>
      </c>
      <c r="H629" s="182">
        <v>46294</v>
      </c>
      <c r="I629" s="182">
        <v>46335</v>
      </c>
      <c r="J629" s="166">
        <v>4.8</v>
      </c>
      <c r="K629" s="166">
        <v>0.3</v>
      </c>
      <c r="L629" s="167" t="s">
        <v>1206</v>
      </c>
      <c r="M629" s="168" t="s">
        <v>1204</v>
      </c>
      <c r="N629" s="169">
        <v>0.04</v>
      </c>
      <c r="O629" s="21">
        <f t="shared" si="324"/>
        <v>4.5</v>
      </c>
      <c r="P629" s="21" t="str">
        <f t="shared" si="325"/>
        <v>N</v>
      </c>
      <c r="Q629" s="22">
        <f t="shared" si="326"/>
        <v>12314.55</v>
      </c>
      <c r="R629" s="8" t="str">
        <f t="shared" si="327"/>
        <v>N</v>
      </c>
      <c r="S629" s="23">
        <f t="shared" si="328"/>
        <v>9</v>
      </c>
      <c r="T629" s="24">
        <f t="shared" si="329"/>
        <v>20500</v>
      </c>
      <c r="U629" s="24">
        <f t="shared" si="330"/>
        <v>100000</v>
      </c>
      <c r="V629" s="24">
        <f t="shared" si="331"/>
        <v>257500</v>
      </c>
      <c r="W629" s="24">
        <f t="shared" si="332"/>
        <v>6403.5659999999998</v>
      </c>
      <c r="X629" s="24">
        <f t="shared" si="333"/>
        <v>0</v>
      </c>
      <c r="Y629" s="24">
        <f t="shared" si="334"/>
        <v>6403.5659999999998</v>
      </c>
      <c r="Z629" s="24">
        <f t="shared" si="335"/>
        <v>6403.5659999999998</v>
      </c>
      <c r="AA629" s="25" t="str">
        <f t="shared" si="336"/>
        <v>N</v>
      </c>
      <c r="AB629" s="26">
        <f t="shared" si="337"/>
        <v>8</v>
      </c>
      <c r="AC629" s="27">
        <f t="shared" si="338"/>
        <v>20500</v>
      </c>
      <c r="AD629" s="28">
        <f t="shared" si="339"/>
        <v>100000</v>
      </c>
      <c r="AE629" s="28">
        <f t="shared" si="340"/>
        <v>257500</v>
      </c>
      <c r="AF629" s="28">
        <f t="shared" si="341"/>
        <v>6659.7086399999998</v>
      </c>
      <c r="AG629" s="28">
        <f t="shared" si="342"/>
        <v>0</v>
      </c>
      <c r="AH629" s="28">
        <f t="shared" si="343"/>
        <v>6659.7086399999998</v>
      </c>
      <c r="AI629" s="28">
        <f t="shared" si="344"/>
        <v>6659.7086399999998</v>
      </c>
      <c r="AJ629" s="29" t="str">
        <f t="shared" si="345"/>
        <v>N</v>
      </c>
      <c r="AK629" s="30">
        <f t="shared" si="346"/>
        <v>7</v>
      </c>
      <c r="AL629" s="31">
        <f t="shared" si="347"/>
        <v>20500</v>
      </c>
      <c r="AM629" s="31">
        <f t="shared" si="348"/>
        <v>100000</v>
      </c>
      <c r="AN629" s="31">
        <f t="shared" si="349"/>
        <v>257500</v>
      </c>
      <c r="AO629" s="31">
        <f t="shared" si="350"/>
        <v>6926.0969856000002</v>
      </c>
      <c r="AP629" s="31">
        <f t="shared" si="351"/>
        <v>0</v>
      </c>
      <c r="AQ629" s="31">
        <f t="shared" si="352"/>
        <v>6926.0969856000002</v>
      </c>
      <c r="AR629" s="31">
        <f t="shared" si="353"/>
        <v>6926.0969856000002</v>
      </c>
      <c r="AS629" s="32">
        <f t="shared" si="354"/>
        <v>6</v>
      </c>
      <c r="AT629" s="33">
        <f t="shared" si="355"/>
        <v>20500</v>
      </c>
      <c r="AU629" s="33">
        <f t="shared" si="356"/>
        <v>100000</v>
      </c>
      <c r="AV629" s="33">
        <v>257500</v>
      </c>
      <c r="AW629" s="33">
        <f t="shared" si="357"/>
        <v>7203.140865024</v>
      </c>
      <c r="AX629" s="33">
        <f t="shared" si="358"/>
        <v>7203.140865024</v>
      </c>
      <c r="AY629" s="34">
        <f t="shared" si="359"/>
        <v>27192.512490624002</v>
      </c>
    </row>
    <row r="630" spans="1:51" ht="15.75" customHeight="1" x14ac:dyDescent="0.3">
      <c r="A630" s="166" t="s">
        <v>830</v>
      </c>
      <c r="B630" s="99">
        <v>6498.4</v>
      </c>
      <c r="C630" s="99">
        <v>5799.03</v>
      </c>
      <c r="D630" s="99">
        <v>59440.28</v>
      </c>
      <c r="E630" s="99">
        <v>46133.14</v>
      </c>
      <c r="F630" s="141">
        <v>120000</v>
      </c>
      <c r="G630" s="140">
        <v>0</v>
      </c>
      <c r="H630" s="182">
        <v>46317</v>
      </c>
      <c r="I630" s="182">
        <v>46399</v>
      </c>
      <c r="J630" s="166">
        <v>1.7</v>
      </c>
      <c r="K630" s="166">
        <v>0.5</v>
      </c>
      <c r="L630" s="167" t="s">
        <v>1206</v>
      </c>
      <c r="M630" s="168" t="s">
        <v>1204</v>
      </c>
      <c r="N630" s="169">
        <v>1.6E-2</v>
      </c>
      <c r="O630" s="21">
        <f t="shared" si="324"/>
        <v>1.2</v>
      </c>
      <c r="P630" s="21" t="str">
        <f t="shared" si="325"/>
        <v>N</v>
      </c>
      <c r="Q630" s="22">
        <f t="shared" si="326"/>
        <v>12297.43</v>
      </c>
      <c r="R630" s="8" t="str">
        <f t="shared" si="327"/>
        <v>N</v>
      </c>
      <c r="S630" s="23">
        <f t="shared" si="328"/>
        <v>2.4</v>
      </c>
      <c r="T630" s="24">
        <f t="shared" si="329"/>
        <v>20500</v>
      </c>
      <c r="U630" s="24">
        <f t="shared" si="330"/>
        <v>100000</v>
      </c>
      <c r="V630" s="24">
        <f t="shared" si="331"/>
        <v>257500</v>
      </c>
      <c r="W630" s="24">
        <f t="shared" si="332"/>
        <v>6247.0944399999998</v>
      </c>
      <c r="X630" s="24">
        <f t="shared" si="333"/>
        <v>0</v>
      </c>
      <c r="Y630" s="24">
        <f t="shared" si="334"/>
        <v>6247.0944399999998</v>
      </c>
      <c r="Z630" s="24">
        <f t="shared" si="335"/>
        <v>6247.0944399999998</v>
      </c>
      <c r="AA630" s="25" t="str">
        <f t="shared" si="336"/>
        <v>N</v>
      </c>
      <c r="AB630" s="26">
        <f t="shared" si="337"/>
        <v>1.4</v>
      </c>
      <c r="AC630" s="27">
        <f t="shared" si="338"/>
        <v>20500</v>
      </c>
      <c r="AD630" s="28">
        <f t="shared" si="339"/>
        <v>100000</v>
      </c>
      <c r="AE630" s="28">
        <f t="shared" si="340"/>
        <v>257500</v>
      </c>
      <c r="AF630" s="28">
        <f t="shared" si="341"/>
        <v>6347.04795104</v>
      </c>
      <c r="AG630" s="28">
        <f t="shared" si="342"/>
        <v>0</v>
      </c>
      <c r="AH630" s="28">
        <f t="shared" si="343"/>
        <v>6347.04795104</v>
      </c>
      <c r="AI630" s="28">
        <f t="shared" si="344"/>
        <v>6347.04795104</v>
      </c>
      <c r="AJ630" s="29" t="str">
        <f t="shared" si="345"/>
        <v>N</v>
      </c>
      <c r="AK630" s="30">
        <f t="shared" si="346"/>
        <v>0.39999999999999991</v>
      </c>
      <c r="AL630" s="31">
        <f t="shared" si="347"/>
        <v>20500</v>
      </c>
      <c r="AM630" s="31">
        <f t="shared" si="348"/>
        <v>100000</v>
      </c>
      <c r="AN630" s="31">
        <f t="shared" si="349"/>
        <v>257500</v>
      </c>
      <c r="AO630" s="31">
        <f t="shared" si="350"/>
        <v>6448.60071825664</v>
      </c>
      <c r="AP630" s="31">
        <f t="shared" si="351"/>
        <v>0</v>
      </c>
      <c r="AQ630" s="31">
        <f t="shared" si="352"/>
        <v>6448.60071825664</v>
      </c>
      <c r="AR630" s="31">
        <f t="shared" si="353"/>
        <v>6448.60071825664</v>
      </c>
      <c r="AS630" s="32">
        <f t="shared" si="354"/>
        <v>0</v>
      </c>
      <c r="AT630" s="33">
        <f t="shared" si="355"/>
        <v>20500</v>
      </c>
      <c r="AU630" s="33">
        <f t="shared" si="356"/>
        <v>100000</v>
      </c>
      <c r="AV630" s="33">
        <v>257500</v>
      </c>
      <c r="AW630" s="33">
        <f t="shared" si="357"/>
        <v>0</v>
      </c>
      <c r="AX630" s="33">
        <f t="shared" si="358"/>
        <v>0</v>
      </c>
      <c r="AY630" s="34">
        <f t="shared" si="359"/>
        <v>19042.74310929664</v>
      </c>
    </row>
    <row r="631" spans="1:51" ht="15.75" customHeight="1" x14ac:dyDescent="0.3">
      <c r="A631" s="166" t="s">
        <v>831</v>
      </c>
      <c r="B631" s="99">
        <v>12924.79</v>
      </c>
      <c r="C631" s="99">
        <v>30823.69</v>
      </c>
      <c r="D631" s="99">
        <v>65768.789999999994</v>
      </c>
      <c r="E631" s="99">
        <v>51930.55</v>
      </c>
      <c r="F631" s="141">
        <v>221000</v>
      </c>
      <c r="G631" s="140">
        <v>0</v>
      </c>
      <c r="H631" s="182">
        <v>46402</v>
      </c>
      <c r="I631" s="182">
        <v>46415</v>
      </c>
      <c r="J631" s="166">
        <v>4.0999999999999996</v>
      </c>
      <c r="K631" s="166">
        <v>0</v>
      </c>
      <c r="L631" s="167" t="s">
        <v>1207</v>
      </c>
      <c r="M631" s="168" t="s">
        <v>1204</v>
      </c>
      <c r="N631" s="169">
        <v>0.03</v>
      </c>
      <c r="O631" s="21">
        <f t="shared" si="324"/>
        <v>4.0999999999999996</v>
      </c>
      <c r="P631" s="21" t="str">
        <f t="shared" si="325"/>
        <v>N</v>
      </c>
      <c r="Q631" s="22">
        <f t="shared" si="326"/>
        <v>43748.479999999996</v>
      </c>
      <c r="R631" s="8" t="str">
        <f t="shared" si="327"/>
        <v>N</v>
      </c>
      <c r="S631" s="23">
        <f t="shared" si="328"/>
        <v>8.1999999999999993</v>
      </c>
      <c r="T631" s="24">
        <f t="shared" si="329"/>
        <v>50000</v>
      </c>
      <c r="U631" s="24">
        <f t="shared" si="330"/>
        <v>200000</v>
      </c>
      <c r="V631" s="24">
        <f t="shared" si="331"/>
        <v>257500</v>
      </c>
      <c r="W631" s="24">
        <f t="shared" si="332"/>
        <v>18250</v>
      </c>
      <c r="X631" s="24">
        <f t="shared" si="333"/>
        <v>0</v>
      </c>
      <c r="Y631" s="24">
        <f t="shared" si="334"/>
        <v>18250</v>
      </c>
      <c r="Z631" s="24">
        <f t="shared" si="335"/>
        <v>26810.934399999998</v>
      </c>
      <c r="AA631" s="25" t="str">
        <f t="shared" si="336"/>
        <v>N</v>
      </c>
      <c r="AB631" s="26">
        <f t="shared" si="337"/>
        <v>7.1999999999999993</v>
      </c>
      <c r="AC631" s="27">
        <f t="shared" si="338"/>
        <v>50000</v>
      </c>
      <c r="AD631" s="28">
        <f t="shared" si="339"/>
        <v>200000</v>
      </c>
      <c r="AE631" s="28">
        <f t="shared" si="340"/>
        <v>257500</v>
      </c>
      <c r="AF631" s="28">
        <f t="shared" si="341"/>
        <v>9125</v>
      </c>
      <c r="AG631" s="28">
        <f t="shared" si="342"/>
        <v>0</v>
      </c>
      <c r="AH631" s="28">
        <f t="shared" si="343"/>
        <v>9125</v>
      </c>
      <c r="AI631" s="28">
        <f t="shared" si="344"/>
        <v>37287.762431999996</v>
      </c>
      <c r="AJ631" s="29" t="str">
        <f t="shared" si="345"/>
        <v>N</v>
      </c>
      <c r="AK631" s="30">
        <f t="shared" si="346"/>
        <v>6.1999999999999993</v>
      </c>
      <c r="AL631" s="31">
        <f t="shared" si="347"/>
        <v>50000</v>
      </c>
      <c r="AM631" s="31">
        <f t="shared" si="348"/>
        <v>200000</v>
      </c>
      <c r="AN631" s="31">
        <f t="shared" si="349"/>
        <v>257500</v>
      </c>
      <c r="AO631" s="31">
        <f t="shared" si="350"/>
        <v>4562.5</v>
      </c>
      <c r="AP631" s="31">
        <f t="shared" si="351"/>
        <v>0</v>
      </c>
      <c r="AQ631" s="31">
        <f t="shared" si="352"/>
        <v>4562.5</v>
      </c>
      <c r="AR631" s="31">
        <f t="shared" si="353"/>
        <v>43242.645304959995</v>
      </c>
      <c r="AS631" s="32">
        <f t="shared" si="354"/>
        <v>5.1999999999999993</v>
      </c>
      <c r="AT631" s="33">
        <f t="shared" si="355"/>
        <v>50000</v>
      </c>
      <c r="AU631" s="33">
        <f t="shared" si="356"/>
        <v>200000</v>
      </c>
      <c r="AV631" s="33">
        <v>257500</v>
      </c>
      <c r="AW631" s="33">
        <f t="shared" si="357"/>
        <v>2281.25</v>
      </c>
      <c r="AX631" s="33">
        <f t="shared" si="358"/>
        <v>46958.049664108796</v>
      </c>
      <c r="AY631" s="34">
        <f t="shared" si="359"/>
        <v>154299.39180106879</v>
      </c>
    </row>
    <row r="632" spans="1:51" ht="15.75" customHeight="1" x14ac:dyDescent="0.3">
      <c r="A632" s="166" t="s">
        <v>832</v>
      </c>
      <c r="B632" s="99">
        <v>14271.08</v>
      </c>
      <c r="C632" s="99">
        <v>20768.330000000002</v>
      </c>
      <c r="D632" s="99">
        <v>92376.69</v>
      </c>
      <c r="E632" s="99">
        <v>78228.820000000007</v>
      </c>
      <c r="F632" s="141">
        <v>150000</v>
      </c>
      <c r="G632" s="140">
        <v>12500</v>
      </c>
      <c r="H632" s="182">
        <v>46216</v>
      </c>
      <c r="I632" s="182">
        <v>46293</v>
      </c>
      <c r="J632" s="166">
        <v>3.6</v>
      </c>
      <c r="K632" s="166">
        <v>1</v>
      </c>
      <c r="L632" s="167" t="s">
        <v>1207</v>
      </c>
      <c r="M632" s="168" t="s">
        <v>1204</v>
      </c>
      <c r="N632" s="169">
        <v>3.3000000000000002E-2</v>
      </c>
      <c r="O632" s="21">
        <f t="shared" si="324"/>
        <v>2.6</v>
      </c>
      <c r="P632" s="21" t="str">
        <f t="shared" si="325"/>
        <v>N</v>
      </c>
      <c r="Q632" s="22">
        <f t="shared" si="326"/>
        <v>35039.410000000003</v>
      </c>
      <c r="R632" s="8" t="str">
        <f t="shared" si="327"/>
        <v>N</v>
      </c>
      <c r="S632" s="23">
        <f t="shared" si="328"/>
        <v>5.2</v>
      </c>
      <c r="T632" s="24">
        <f t="shared" si="329"/>
        <v>50000</v>
      </c>
      <c r="U632" s="24">
        <f t="shared" si="330"/>
        <v>200000</v>
      </c>
      <c r="V632" s="24">
        <f t="shared" si="331"/>
        <v>257500</v>
      </c>
      <c r="W632" s="24">
        <f t="shared" si="332"/>
        <v>18097.855265000002</v>
      </c>
      <c r="X632" s="24">
        <f t="shared" si="333"/>
        <v>0</v>
      </c>
      <c r="Y632" s="24">
        <f t="shared" si="334"/>
        <v>18097.855265000002</v>
      </c>
      <c r="Z632" s="24">
        <f t="shared" si="335"/>
        <v>18097.855265000002</v>
      </c>
      <c r="AA632" s="25" t="str">
        <f t="shared" si="336"/>
        <v>N</v>
      </c>
      <c r="AB632" s="26">
        <f t="shared" si="337"/>
        <v>4.2</v>
      </c>
      <c r="AC632" s="27">
        <f t="shared" si="338"/>
        <v>50000</v>
      </c>
      <c r="AD632" s="28">
        <f t="shared" si="339"/>
        <v>200000</v>
      </c>
      <c r="AE632" s="28">
        <f t="shared" si="340"/>
        <v>257500</v>
      </c>
      <c r="AF632" s="28">
        <f t="shared" si="341"/>
        <v>18695.084488745</v>
      </c>
      <c r="AG632" s="28">
        <f t="shared" si="342"/>
        <v>0</v>
      </c>
      <c r="AH632" s="28">
        <f t="shared" si="343"/>
        <v>18695.084488745</v>
      </c>
      <c r="AI632" s="28">
        <f t="shared" si="344"/>
        <v>18695.084488745</v>
      </c>
      <c r="AJ632" s="29" t="str">
        <f t="shared" si="345"/>
        <v>N</v>
      </c>
      <c r="AK632" s="30">
        <f t="shared" si="346"/>
        <v>3.2</v>
      </c>
      <c r="AL632" s="31">
        <f t="shared" si="347"/>
        <v>50000</v>
      </c>
      <c r="AM632" s="31">
        <f t="shared" si="348"/>
        <v>200000</v>
      </c>
      <c r="AN632" s="31">
        <f t="shared" si="349"/>
        <v>257500</v>
      </c>
      <c r="AO632" s="31">
        <f t="shared" si="350"/>
        <v>19312.022276873584</v>
      </c>
      <c r="AP632" s="31">
        <f t="shared" si="351"/>
        <v>0</v>
      </c>
      <c r="AQ632" s="31">
        <f t="shared" si="352"/>
        <v>19312.022276873584</v>
      </c>
      <c r="AR632" s="31">
        <f t="shared" si="353"/>
        <v>19312.022276873584</v>
      </c>
      <c r="AS632" s="32">
        <f t="shared" si="354"/>
        <v>2.2000000000000002</v>
      </c>
      <c r="AT632" s="33">
        <f t="shared" si="355"/>
        <v>50000</v>
      </c>
      <c r="AU632" s="33">
        <f t="shared" si="356"/>
        <v>200000</v>
      </c>
      <c r="AV632" s="33">
        <v>257500</v>
      </c>
      <c r="AW632" s="33">
        <f t="shared" si="357"/>
        <v>19949.319012010412</v>
      </c>
      <c r="AX632" s="33">
        <f t="shared" si="358"/>
        <v>19949.319012010412</v>
      </c>
      <c r="AY632" s="34">
        <f t="shared" si="359"/>
        <v>76054.281042628994</v>
      </c>
    </row>
    <row r="633" spans="1:51" ht="15.75" customHeight="1" x14ac:dyDescent="0.3">
      <c r="A633" s="166" t="s">
        <v>833</v>
      </c>
      <c r="B633" s="99">
        <v>6265.98</v>
      </c>
      <c r="C633" s="99">
        <v>4306.3100000000004</v>
      </c>
      <c r="D633" s="99">
        <v>80237.179999999993</v>
      </c>
      <c r="E633" s="99">
        <v>74192.67</v>
      </c>
      <c r="F633" s="141">
        <v>70000</v>
      </c>
      <c r="G633" s="140">
        <v>12500</v>
      </c>
      <c r="H633" s="182">
        <v>46358</v>
      </c>
      <c r="I633" s="182">
        <v>46424</v>
      </c>
      <c r="J633" s="166">
        <v>4.9000000000000004</v>
      </c>
      <c r="K633" s="166">
        <v>1.1000000000000001</v>
      </c>
      <c r="L633" s="167" t="s">
        <v>1207</v>
      </c>
      <c r="M633" s="168" t="s">
        <v>1203</v>
      </c>
      <c r="N633" s="169">
        <v>5.0000000000000001E-3</v>
      </c>
      <c r="O633" s="21">
        <f t="shared" si="324"/>
        <v>3.8000000000000003</v>
      </c>
      <c r="P633" s="21" t="str">
        <f t="shared" si="325"/>
        <v>N</v>
      </c>
      <c r="Q633" s="22">
        <f t="shared" si="326"/>
        <v>10572.29</v>
      </c>
      <c r="R633" s="8" t="str">
        <f t="shared" si="327"/>
        <v>N</v>
      </c>
      <c r="S633" s="23">
        <f t="shared" si="328"/>
        <v>5.0666666666666673</v>
      </c>
      <c r="T633" s="24">
        <f t="shared" si="329"/>
        <v>50000</v>
      </c>
      <c r="U633" s="24">
        <f t="shared" si="330"/>
        <v>200000</v>
      </c>
      <c r="V633" s="24">
        <f t="shared" si="331"/>
        <v>257500</v>
      </c>
      <c r="W633" s="24">
        <f t="shared" si="332"/>
        <v>7968.8635875</v>
      </c>
      <c r="X633" s="24">
        <f t="shared" si="333"/>
        <v>0</v>
      </c>
      <c r="Y633" s="24">
        <f t="shared" si="334"/>
        <v>7968.8635875</v>
      </c>
      <c r="Z633" s="24">
        <f t="shared" si="335"/>
        <v>2656.2878624999994</v>
      </c>
      <c r="AA633" s="25" t="str">
        <f t="shared" si="336"/>
        <v>N</v>
      </c>
      <c r="AB633" s="26">
        <f t="shared" si="337"/>
        <v>4.0666666666666673</v>
      </c>
      <c r="AC633" s="27">
        <f t="shared" si="338"/>
        <v>50000</v>
      </c>
      <c r="AD633" s="28">
        <f t="shared" si="339"/>
        <v>200000</v>
      </c>
      <c r="AE633" s="28">
        <f t="shared" si="340"/>
        <v>257500</v>
      </c>
      <c r="AF633" s="28">
        <f t="shared" si="341"/>
        <v>8008.7079054374981</v>
      </c>
      <c r="AG633" s="28">
        <f t="shared" si="342"/>
        <v>0</v>
      </c>
      <c r="AH633" s="28">
        <f t="shared" si="343"/>
        <v>8008.7079054374981</v>
      </c>
      <c r="AI633" s="28">
        <f t="shared" si="344"/>
        <v>2669.5693018124994</v>
      </c>
      <c r="AJ633" s="29" t="str">
        <f t="shared" si="345"/>
        <v>N</v>
      </c>
      <c r="AK633" s="30">
        <f t="shared" si="346"/>
        <v>3.0666666666666673</v>
      </c>
      <c r="AL633" s="31">
        <f t="shared" si="347"/>
        <v>50000</v>
      </c>
      <c r="AM633" s="31">
        <f t="shared" si="348"/>
        <v>200000</v>
      </c>
      <c r="AN633" s="31">
        <f t="shared" si="349"/>
        <v>257500</v>
      </c>
      <c r="AO633" s="31">
        <f t="shared" si="350"/>
        <v>8048.7514449646842</v>
      </c>
      <c r="AP633" s="31">
        <f t="shared" si="351"/>
        <v>0</v>
      </c>
      <c r="AQ633" s="31">
        <f t="shared" si="352"/>
        <v>8048.7514449646842</v>
      </c>
      <c r="AR633" s="31">
        <f t="shared" si="353"/>
        <v>2682.9171483215614</v>
      </c>
      <c r="AS633" s="32">
        <f t="shared" si="354"/>
        <v>2.0666666666666673</v>
      </c>
      <c r="AT633" s="33">
        <f t="shared" si="355"/>
        <v>50000</v>
      </c>
      <c r="AU633" s="33">
        <f t="shared" si="356"/>
        <v>200000</v>
      </c>
      <c r="AV633" s="33">
        <v>257500</v>
      </c>
      <c r="AW633" s="33">
        <f t="shared" si="357"/>
        <v>8088.995202189506</v>
      </c>
      <c r="AX633" s="33">
        <f t="shared" si="358"/>
        <v>2696.3317340631693</v>
      </c>
      <c r="AY633" s="34">
        <f t="shared" si="359"/>
        <v>10705.10604669723</v>
      </c>
    </row>
    <row r="634" spans="1:51" ht="15.75" customHeight="1" x14ac:dyDescent="0.3">
      <c r="A634" s="166" t="s">
        <v>834</v>
      </c>
      <c r="B634" s="99">
        <v>9154.3700000000008</v>
      </c>
      <c r="C634" s="99">
        <v>27920.880000000001</v>
      </c>
      <c r="D634" s="99">
        <v>105404.09</v>
      </c>
      <c r="E634" s="99">
        <v>93354.38</v>
      </c>
      <c r="F634" s="141">
        <v>80000</v>
      </c>
      <c r="G634" s="140">
        <v>12500</v>
      </c>
      <c r="H634" s="182">
        <v>46563</v>
      </c>
      <c r="I634" s="182">
        <v>46625</v>
      </c>
      <c r="J634" s="166">
        <v>2.7</v>
      </c>
      <c r="K634" s="166">
        <v>2.7</v>
      </c>
      <c r="L634" s="167" t="s">
        <v>1206</v>
      </c>
      <c r="M634" s="168" t="s">
        <v>1205</v>
      </c>
      <c r="N634" s="169">
        <v>2E-3</v>
      </c>
      <c r="O634" s="21">
        <f t="shared" si="324"/>
        <v>0</v>
      </c>
      <c r="P634" s="21" t="str">
        <f t="shared" si="325"/>
        <v>N</v>
      </c>
      <c r="Q634" s="22">
        <f t="shared" si="326"/>
        <v>37075.25</v>
      </c>
      <c r="R634" s="8" t="str">
        <f t="shared" si="327"/>
        <v>N</v>
      </c>
      <c r="S634" s="23">
        <f t="shared" si="328"/>
        <v>0</v>
      </c>
      <c r="T634" s="24">
        <f t="shared" si="329"/>
        <v>20500</v>
      </c>
      <c r="U634" s="24">
        <f t="shared" si="330"/>
        <v>100000</v>
      </c>
      <c r="V634" s="24">
        <f t="shared" si="331"/>
        <v>257500</v>
      </c>
      <c r="W634" s="24">
        <f t="shared" si="332"/>
        <v>0</v>
      </c>
      <c r="X634" s="24">
        <f t="shared" si="333"/>
        <v>0</v>
      </c>
      <c r="Y634" s="24">
        <f t="shared" si="334"/>
        <v>0</v>
      </c>
      <c r="Z634" s="24">
        <f t="shared" si="335"/>
        <v>0</v>
      </c>
      <c r="AA634" s="25" t="str">
        <f t="shared" si="336"/>
        <v>N</v>
      </c>
      <c r="AB634" s="26">
        <f t="shared" si="337"/>
        <v>0</v>
      </c>
      <c r="AC634" s="27">
        <f t="shared" si="338"/>
        <v>20500</v>
      </c>
      <c r="AD634" s="28">
        <f t="shared" si="339"/>
        <v>100000</v>
      </c>
      <c r="AE634" s="28">
        <f t="shared" si="340"/>
        <v>257500</v>
      </c>
      <c r="AF634" s="28">
        <f t="shared" si="341"/>
        <v>0</v>
      </c>
      <c r="AG634" s="28">
        <f t="shared" si="342"/>
        <v>0</v>
      </c>
      <c r="AH634" s="28">
        <f t="shared" si="343"/>
        <v>0</v>
      </c>
      <c r="AI634" s="28">
        <f t="shared" si="344"/>
        <v>0</v>
      </c>
      <c r="AJ634" s="29" t="str">
        <f t="shared" si="345"/>
        <v>N</v>
      </c>
      <c r="AK634" s="30">
        <f t="shared" si="346"/>
        <v>0</v>
      </c>
      <c r="AL634" s="31">
        <f t="shared" si="347"/>
        <v>20500</v>
      </c>
      <c r="AM634" s="31">
        <f t="shared" si="348"/>
        <v>100000</v>
      </c>
      <c r="AN634" s="31">
        <f t="shared" si="349"/>
        <v>257500</v>
      </c>
      <c r="AO634" s="31">
        <f t="shared" si="350"/>
        <v>0</v>
      </c>
      <c r="AP634" s="31">
        <f t="shared" si="351"/>
        <v>0</v>
      </c>
      <c r="AQ634" s="31">
        <f t="shared" si="352"/>
        <v>0</v>
      </c>
      <c r="AR634" s="31">
        <f t="shared" si="353"/>
        <v>0</v>
      </c>
      <c r="AS634" s="32">
        <f t="shared" si="354"/>
        <v>0</v>
      </c>
      <c r="AT634" s="33">
        <f t="shared" si="355"/>
        <v>20500</v>
      </c>
      <c r="AU634" s="33">
        <f t="shared" si="356"/>
        <v>100000</v>
      </c>
      <c r="AV634" s="33">
        <v>257500</v>
      </c>
      <c r="AW634" s="33">
        <f t="shared" si="357"/>
        <v>0</v>
      </c>
      <c r="AX634" s="33">
        <f t="shared" si="358"/>
        <v>0</v>
      </c>
      <c r="AY634" s="34">
        <f t="shared" si="359"/>
        <v>0</v>
      </c>
    </row>
    <row r="635" spans="1:51" ht="15.75" customHeight="1" x14ac:dyDescent="0.3">
      <c r="A635" s="166" t="s">
        <v>835</v>
      </c>
      <c r="B635" s="99">
        <v>5279.89</v>
      </c>
      <c r="C635" s="99">
        <v>29610.36</v>
      </c>
      <c r="D635" s="99">
        <v>79560.02</v>
      </c>
      <c r="E635" s="99">
        <v>79377.05</v>
      </c>
      <c r="F635" s="141">
        <v>250000</v>
      </c>
      <c r="G635" s="138">
        <v>12500</v>
      </c>
      <c r="H635" s="182">
        <v>46319</v>
      </c>
      <c r="I635" s="182">
        <v>46384</v>
      </c>
      <c r="J635" s="166">
        <v>5</v>
      </c>
      <c r="K635" s="166">
        <v>4.0999999999999996</v>
      </c>
      <c r="L635" s="167" t="s">
        <v>1206</v>
      </c>
      <c r="M635" s="168" t="s">
        <v>1204</v>
      </c>
      <c r="N635" s="169">
        <v>0</v>
      </c>
      <c r="O635" s="21">
        <f t="shared" si="324"/>
        <v>0.90000000000000036</v>
      </c>
      <c r="P635" s="21" t="str">
        <f t="shared" si="325"/>
        <v>N</v>
      </c>
      <c r="Q635" s="22">
        <f t="shared" si="326"/>
        <v>34890.25</v>
      </c>
      <c r="R635" s="8" t="str">
        <f t="shared" si="327"/>
        <v>N</v>
      </c>
      <c r="S635" s="23">
        <f t="shared" si="328"/>
        <v>1.8000000000000007</v>
      </c>
      <c r="T635" s="24">
        <f t="shared" si="329"/>
        <v>20500</v>
      </c>
      <c r="U635" s="24">
        <f t="shared" si="330"/>
        <v>100000</v>
      </c>
      <c r="V635" s="24">
        <f t="shared" si="331"/>
        <v>257500</v>
      </c>
      <c r="W635" s="24">
        <f t="shared" si="332"/>
        <v>3750</v>
      </c>
      <c r="X635" s="24">
        <f t="shared" si="333"/>
        <v>0</v>
      </c>
      <c r="Y635" s="24">
        <f t="shared" si="334"/>
        <v>3750</v>
      </c>
      <c r="Z635" s="24">
        <f t="shared" si="335"/>
        <v>31140.25</v>
      </c>
      <c r="AA635" s="25" t="str">
        <f t="shared" si="336"/>
        <v>N</v>
      </c>
      <c r="AB635" s="26">
        <f t="shared" si="337"/>
        <v>0.80000000000000071</v>
      </c>
      <c r="AC635" s="27">
        <f t="shared" si="338"/>
        <v>20500</v>
      </c>
      <c r="AD635" s="28">
        <f t="shared" si="339"/>
        <v>100000</v>
      </c>
      <c r="AE635" s="28">
        <f t="shared" si="340"/>
        <v>257500</v>
      </c>
      <c r="AF635" s="28">
        <f t="shared" si="341"/>
        <v>1875</v>
      </c>
      <c r="AG635" s="28">
        <f t="shared" si="342"/>
        <v>0</v>
      </c>
      <c r="AH635" s="28">
        <f t="shared" si="343"/>
        <v>1875</v>
      </c>
      <c r="AI635" s="28">
        <f t="shared" si="344"/>
        <v>33015.25</v>
      </c>
      <c r="AJ635" s="29" t="str">
        <f t="shared" si="345"/>
        <v>N</v>
      </c>
      <c r="AK635" s="30">
        <f t="shared" si="346"/>
        <v>0</v>
      </c>
      <c r="AL635" s="31">
        <f t="shared" si="347"/>
        <v>20500</v>
      </c>
      <c r="AM635" s="31">
        <f t="shared" si="348"/>
        <v>100000</v>
      </c>
      <c r="AN635" s="31">
        <f t="shared" si="349"/>
        <v>257500</v>
      </c>
      <c r="AO635" s="31">
        <f t="shared" si="350"/>
        <v>0</v>
      </c>
      <c r="AP635" s="31">
        <f t="shared" si="351"/>
        <v>0</v>
      </c>
      <c r="AQ635" s="31">
        <f t="shared" si="352"/>
        <v>0</v>
      </c>
      <c r="AR635" s="31">
        <f t="shared" si="353"/>
        <v>0</v>
      </c>
      <c r="AS635" s="32">
        <f t="shared" si="354"/>
        <v>0</v>
      </c>
      <c r="AT635" s="33">
        <f t="shared" si="355"/>
        <v>20500</v>
      </c>
      <c r="AU635" s="33">
        <f t="shared" si="356"/>
        <v>100000</v>
      </c>
      <c r="AV635" s="33">
        <v>257500</v>
      </c>
      <c r="AW635" s="33">
        <f t="shared" si="357"/>
        <v>0</v>
      </c>
      <c r="AX635" s="33">
        <f t="shared" si="358"/>
        <v>0</v>
      </c>
      <c r="AY635" s="34">
        <f t="shared" si="359"/>
        <v>64155.5</v>
      </c>
    </row>
    <row r="636" spans="1:51" ht="15.75" customHeight="1" x14ac:dyDescent="0.3">
      <c r="A636" s="166" t="s">
        <v>836</v>
      </c>
      <c r="B636" s="99">
        <v>20051.740000000002</v>
      </c>
      <c r="C636" s="99">
        <v>3708.48</v>
      </c>
      <c r="D636" s="99">
        <v>37483.370000000003</v>
      </c>
      <c r="E636" s="99">
        <v>31673.15</v>
      </c>
      <c r="F636" s="141">
        <v>189000</v>
      </c>
      <c r="G636" s="138">
        <v>0</v>
      </c>
      <c r="H636" s="182">
        <v>46542</v>
      </c>
      <c r="I636" s="182">
        <v>46591</v>
      </c>
      <c r="J636" s="166">
        <v>4.9000000000000004</v>
      </c>
      <c r="K636" s="166">
        <v>0.9</v>
      </c>
      <c r="L636" s="167" t="s">
        <v>1206</v>
      </c>
      <c r="M636" s="168" t="s">
        <v>1205</v>
      </c>
      <c r="N636" s="169">
        <v>0.04</v>
      </c>
      <c r="O636" s="21">
        <f t="shared" si="324"/>
        <v>4</v>
      </c>
      <c r="P636" s="21" t="str">
        <f t="shared" si="325"/>
        <v>N</v>
      </c>
      <c r="Q636" s="22">
        <f t="shared" si="326"/>
        <v>23760.22</v>
      </c>
      <c r="R636" s="8" t="str">
        <f t="shared" si="327"/>
        <v>N</v>
      </c>
      <c r="S636" s="23">
        <f t="shared" si="328"/>
        <v>4</v>
      </c>
      <c r="T636" s="24">
        <f t="shared" si="329"/>
        <v>20500</v>
      </c>
      <c r="U636" s="24">
        <f t="shared" si="330"/>
        <v>100000</v>
      </c>
      <c r="V636" s="24">
        <f t="shared" si="331"/>
        <v>257500</v>
      </c>
      <c r="W636" s="24">
        <f t="shared" si="332"/>
        <v>20500</v>
      </c>
      <c r="X636" s="24">
        <f t="shared" si="333"/>
        <v>0</v>
      </c>
      <c r="Y636" s="24">
        <f t="shared" si="334"/>
        <v>20500</v>
      </c>
      <c r="Z636" s="24">
        <f t="shared" si="335"/>
        <v>4210.6288000000022</v>
      </c>
      <c r="AA636" s="25" t="str">
        <f t="shared" si="336"/>
        <v>N</v>
      </c>
      <c r="AB636" s="26">
        <f t="shared" si="337"/>
        <v>3</v>
      </c>
      <c r="AC636" s="27">
        <f t="shared" si="338"/>
        <v>20500</v>
      </c>
      <c r="AD636" s="28">
        <f t="shared" si="339"/>
        <v>100000</v>
      </c>
      <c r="AE636" s="28">
        <f t="shared" si="340"/>
        <v>257500</v>
      </c>
      <c r="AF636" s="28">
        <f t="shared" si="341"/>
        <v>20500</v>
      </c>
      <c r="AG636" s="28">
        <f t="shared" si="342"/>
        <v>0</v>
      </c>
      <c r="AH636" s="28">
        <f t="shared" si="343"/>
        <v>20500</v>
      </c>
      <c r="AI636" s="28">
        <f t="shared" si="344"/>
        <v>5199.053952000002</v>
      </c>
      <c r="AJ636" s="29" t="str">
        <f t="shared" si="345"/>
        <v>N</v>
      </c>
      <c r="AK636" s="30">
        <f t="shared" si="346"/>
        <v>2</v>
      </c>
      <c r="AL636" s="31">
        <f t="shared" si="347"/>
        <v>20500</v>
      </c>
      <c r="AM636" s="31">
        <f t="shared" si="348"/>
        <v>100000</v>
      </c>
      <c r="AN636" s="31">
        <f t="shared" si="349"/>
        <v>257500</v>
      </c>
      <c r="AO636" s="31">
        <f t="shared" si="350"/>
        <v>20500</v>
      </c>
      <c r="AP636" s="31">
        <f t="shared" si="351"/>
        <v>0</v>
      </c>
      <c r="AQ636" s="31">
        <f t="shared" si="352"/>
        <v>20500</v>
      </c>
      <c r="AR636" s="31">
        <f t="shared" si="353"/>
        <v>6227.0161100800033</v>
      </c>
      <c r="AS636" s="32">
        <f t="shared" si="354"/>
        <v>1</v>
      </c>
      <c r="AT636" s="33">
        <f t="shared" si="355"/>
        <v>20500</v>
      </c>
      <c r="AU636" s="33">
        <f t="shared" si="356"/>
        <v>100000</v>
      </c>
      <c r="AV636" s="33">
        <v>257500</v>
      </c>
      <c r="AW636" s="33">
        <f t="shared" si="357"/>
        <v>1016.6299999999974</v>
      </c>
      <c r="AX636" s="33">
        <f t="shared" si="358"/>
        <v>26779.466754483208</v>
      </c>
      <c r="AY636" s="34">
        <f t="shared" si="359"/>
        <v>42416.165616563216</v>
      </c>
    </row>
    <row r="637" spans="1:51" ht="15.75" customHeight="1" x14ac:dyDescent="0.3">
      <c r="A637" s="166" t="s">
        <v>837</v>
      </c>
      <c r="B637" s="99">
        <v>18046.39</v>
      </c>
      <c r="C637" s="99">
        <v>22653.17</v>
      </c>
      <c r="D637" s="99">
        <v>77837.41</v>
      </c>
      <c r="E637" s="99">
        <v>77115.27</v>
      </c>
      <c r="F637" s="141">
        <v>175000</v>
      </c>
      <c r="G637" s="138">
        <v>12500</v>
      </c>
      <c r="H637" s="182">
        <v>46466</v>
      </c>
      <c r="I637" s="182">
        <v>46554</v>
      </c>
      <c r="J637" s="166">
        <v>1.7</v>
      </c>
      <c r="K637" s="166">
        <v>0</v>
      </c>
      <c r="L637" s="167" t="s">
        <v>1206</v>
      </c>
      <c r="M637" s="168" t="s">
        <v>1205</v>
      </c>
      <c r="N637" s="169">
        <v>0.01</v>
      </c>
      <c r="O637" s="21">
        <f t="shared" si="324"/>
        <v>1.7</v>
      </c>
      <c r="P637" s="21" t="str">
        <f t="shared" si="325"/>
        <v>N</v>
      </c>
      <c r="Q637" s="22">
        <f t="shared" si="326"/>
        <v>40699.56</v>
      </c>
      <c r="R637" s="8" t="str">
        <f t="shared" si="327"/>
        <v>N</v>
      </c>
      <c r="S637" s="23">
        <f t="shared" si="328"/>
        <v>1.7</v>
      </c>
      <c r="T637" s="24">
        <f t="shared" si="329"/>
        <v>20500</v>
      </c>
      <c r="U637" s="24">
        <f t="shared" si="330"/>
        <v>100000</v>
      </c>
      <c r="V637" s="24">
        <f t="shared" si="331"/>
        <v>257500</v>
      </c>
      <c r="W637" s="24">
        <f t="shared" si="332"/>
        <v>20500</v>
      </c>
      <c r="X637" s="24">
        <f t="shared" si="333"/>
        <v>0</v>
      </c>
      <c r="Y637" s="24">
        <f t="shared" si="334"/>
        <v>20500</v>
      </c>
      <c r="Z637" s="24">
        <f t="shared" si="335"/>
        <v>20606.5556</v>
      </c>
      <c r="AA637" s="25" t="str">
        <f t="shared" si="336"/>
        <v>N</v>
      </c>
      <c r="AB637" s="26">
        <f t="shared" si="337"/>
        <v>0.7</v>
      </c>
      <c r="AC637" s="27">
        <f t="shared" si="338"/>
        <v>20500</v>
      </c>
      <c r="AD637" s="28">
        <f t="shared" si="339"/>
        <v>100000</v>
      </c>
      <c r="AE637" s="28">
        <f t="shared" si="340"/>
        <v>257500</v>
      </c>
      <c r="AF637" s="28">
        <f t="shared" si="341"/>
        <v>1662.5899999999965</v>
      </c>
      <c r="AG637" s="28">
        <f t="shared" si="342"/>
        <v>0</v>
      </c>
      <c r="AH637" s="28">
        <f t="shared" si="343"/>
        <v>1662.5899999999965</v>
      </c>
      <c r="AI637" s="28">
        <f t="shared" si="344"/>
        <v>39855.031156000005</v>
      </c>
      <c r="AJ637" s="29" t="str">
        <f t="shared" si="345"/>
        <v>N</v>
      </c>
      <c r="AK637" s="30">
        <f t="shared" si="346"/>
        <v>0</v>
      </c>
      <c r="AL637" s="31">
        <f t="shared" si="347"/>
        <v>20500</v>
      </c>
      <c r="AM637" s="31">
        <f t="shared" si="348"/>
        <v>100000</v>
      </c>
      <c r="AN637" s="31">
        <f t="shared" si="349"/>
        <v>257500</v>
      </c>
      <c r="AO637" s="31">
        <f t="shared" si="350"/>
        <v>0</v>
      </c>
      <c r="AP637" s="31">
        <f t="shared" si="351"/>
        <v>0</v>
      </c>
      <c r="AQ637" s="31">
        <f t="shared" si="352"/>
        <v>0</v>
      </c>
      <c r="AR637" s="31">
        <f t="shared" si="353"/>
        <v>0</v>
      </c>
      <c r="AS637" s="32">
        <f t="shared" si="354"/>
        <v>0</v>
      </c>
      <c r="AT637" s="33">
        <f t="shared" si="355"/>
        <v>20500</v>
      </c>
      <c r="AU637" s="33">
        <f t="shared" si="356"/>
        <v>100000</v>
      </c>
      <c r="AV637" s="33">
        <v>257500</v>
      </c>
      <c r="AW637" s="33">
        <f t="shared" si="357"/>
        <v>0</v>
      </c>
      <c r="AX637" s="33">
        <f t="shared" si="358"/>
        <v>0</v>
      </c>
      <c r="AY637" s="34">
        <f t="shared" si="359"/>
        <v>60461.586756000004</v>
      </c>
    </row>
    <row r="638" spans="1:51" ht="15.75" customHeight="1" x14ac:dyDescent="0.3">
      <c r="A638" s="166" t="s">
        <v>838</v>
      </c>
      <c r="B638" s="99">
        <v>6816.73</v>
      </c>
      <c r="C638" s="99">
        <v>591.84</v>
      </c>
      <c r="D638" s="99">
        <v>51516.85</v>
      </c>
      <c r="E638" s="99">
        <v>50330.91</v>
      </c>
      <c r="F638" s="141">
        <v>65000</v>
      </c>
      <c r="G638" s="138">
        <v>0</v>
      </c>
      <c r="H638" s="182">
        <v>46560</v>
      </c>
      <c r="I638" s="182">
        <v>46599</v>
      </c>
      <c r="J638" s="166">
        <v>3</v>
      </c>
      <c r="K638" s="166">
        <v>1.4</v>
      </c>
      <c r="L638" s="167" t="s">
        <v>1206</v>
      </c>
      <c r="M638" s="168" t="s">
        <v>1203</v>
      </c>
      <c r="N638" s="169">
        <v>0.02</v>
      </c>
      <c r="O638" s="21">
        <f t="shared" si="324"/>
        <v>1.6</v>
      </c>
      <c r="P638" s="21" t="str">
        <f t="shared" si="325"/>
        <v>N</v>
      </c>
      <c r="Q638" s="22">
        <f t="shared" si="326"/>
        <v>7408.57</v>
      </c>
      <c r="R638" s="8" t="str">
        <f t="shared" si="327"/>
        <v>N</v>
      </c>
      <c r="S638" s="23">
        <f t="shared" si="328"/>
        <v>2.1333333333333333</v>
      </c>
      <c r="T638" s="24">
        <f t="shared" si="329"/>
        <v>20500</v>
      </c>
      <c r="U638" s="24">
        <f t="shared" si="330"/>
        <v>100000</v>
      </c>
      <c r="V638" s="24">
        <f t="shared" si="331"/>
        <v>257500</v>
      </c>
      <c r="W638" s="24">
        <f t="shared" si="332"/>
        <v>5667.5560500000001</v>
      </c>
      <c r="X638" s="24">
        <f t="shared" si="333"/>
        <v>0</v>
      </c>
      <c r="Y638" s="24">
        <f t="shared" si="334"/>
        <v>5667.5560500000001</v>
      </c>
      <c r="Z638" s="24">
        <f t="shared" si="335"/>
        <v>1889.1853499999997</v>
      </c>
      <c r="AA638" s="25" t="str">
        <f t="shared" si="336"/>
        <v>N</v>
      </c>
      <c r="AB638" s="26">
        <f t="shared" si="337"/>
        <v>1.1333333333333333</v>
      </c>
      <c r="AC638" s="27">
        <f t="shared" si="338"/>
        <v>20500</v>
      </c>
      <c r="AD638" s="28">
        <f t="shared" si="339"/>
        <v>100000</v>
      </c>
      <c r="AE638" s="28">
        <f t="shared" si="340"/>
        <v>257500</v>
      </c>
      <c r="AF638" s="28">
        <f t="shared" si="341"/>
        <v>5780.9071709999998</v>
      </c>
      <c r="AG638" s="28">
        <f t="shared" si="342"/>
        <v>0</v>
      </c>
      <c r="AH638" s="28">
        <f t="shared" si="343"/>
        <v>5780.9071709999998</v>
      </c>
      <c r="AI638" s="28">
        <f t="shared" si="344"/>
        <v>1926.9690570000002</v>
      </c>
      <c r="AJ638" s="29" t="str">
        <f t="shared" si="345"/>
        <v>N</v>
      </c>
      <c r="AK638" s="30">
        <f t="shared" si="346"/>
        <v>0.1333333333333333</v>
      </c>
      <c r="AL638" s="31">
        <f t="shared" si="347"/>
        <v>20500</v>
      </c>
      <c r="AM638" s="31">
        <f t="shared" si="348"/>
        <v>100000</v>
      </c>
      <c r="AN638" s="31">
        <f t="shared" si="349"/>
        <v>257500</v>
      </c>
      <c r="AO638" s="31">
        <f t="shared" si="350"/>
        <v>5896.5253144199996</v>
      </c>
      <c r="AP638" s="31">
        <f t="shared" si="351"/>
        <v>0</v>
      </c>
      <c r="AQ638" s="31">
        <f t="shared" si="352"/>
        <v>5896.5253144199996</v>
      </c>
      <c r="AR638" s="31">
        <f t="shared" si="353"/>
        <v>1965.5084381400002</v>
      </c>
      <c r="AS638" s="32">
        <f t="shared" si="354"/>
        <v>0</v>
      </c>
      <c r="AT638" s="33">
        <f t="shared" si="355"/>
        <v>20500</v>
      </c>
      <c r="AU638" s="33">
        <f t="shared" si="356"/>
        <v>100000</v>
      </c>
      <c r="AV638" s="33">
        <v>257500</v>
      </c>
      <c r="AW638" s="33">
        <f t="shared" si="357"/>
        <v>0</v>
      </c>
      <c r="AX638" s="33">
        <f t="shared" si="358"/>
        <v>0</v>
      </c>
      <c r="AY638" s="34">
        <f t="shared" si="359"/>
        <v>5781.6628451400002</v>
      </c>
    </row>
    <row r="639" spans="1:51" ht="15.75" customHeight="1" x14ac:dyDescent="0.3">
      <c r="A639" s="166" t="s">
        <v>839</v>
      </c>
      <c r="B639" s="99">
        <v>5252.1</v>
      </c>
      <c r="C639" s="99">
        <v>3339.84</v>
      </c>
      <c r="D639" s="99">
        <v>82273.03</v>
      </c>
      <c r="E639" s="99">
        <v>73790.97</v>
      </c>
      <c r="F639" s="141">
        <v>35000</v>
      </c>
      <c r="G639" s="138">
        <v>24444</v>
      </c>
      <c r="H639" s="182">
        <v>46456</v>
      </c>
      <c r="I639" s="182">
        <v>46508</v>
      </c>
      <c r="J639" s="166">
        <v>4.5</v>
      </c>
      <c r="K639" s="166">
        <v>3.3</v>
      </c>
      <c r="L639" s="167" t="s">
        <v>1206</v>
      </c>
      <c r="M639" s="168" t="s">
        <v>1204</v>
      </c>
      <c r="N639" s="169">
        <v>0</v>
      </c>
      <c r="O639" s="21">
        <f t="shared" si="324"/>
        <v>1.2000000000000002</v>
      </c>
      <c r="P639" s="21" t="str">
        <f t="shared" si="325"/>
        <v>N</v>
      </c>
      <c r="Q639" s="22">
        <f t="shared" si="326"/>
        <v>8591.94</v>
      </c>
      <c r="R639" s="8" t="str">
        <f t="shared" si="327"/>
        <v>N</v>
      </c>
      <c r="S639" s="23">
        <f t="shared" si="328"/>
        <v>2.4000000000000004</v>
      </c>
      <c r="T639" s="24">
        <f t="shared" si="329"/>
        <v>20500</v>
      </c>
      <c r="U639" s="24">
        <f t="shared" si="330"/>
        <v>100000</v>
      </c>
      <c r="V639" s="24">
        <f t="shared" si="331"/>
        <v>257500</v>
      </c>
      <c r="W639" s="24">
        <f t="shared" si="332"/>
        <v>4295.97</v>
      </c>
      <c r="X639" s="24">
        <f t="shared" si="333"/>
        <v>0</v>
      </c>
      <c r="Y639" s="24">
        <f t="shared" si="334"/>
        <v>4295.97</v>
      </c>
      <c r="Z639" s="24">
        <f t="shared" si="335"/>
        <v>4295.97</v>
      </c>
      <c r="AA639" s="25" t="str">
        <f t="shared" si="336"/>
        <v>N</v>
      </c>
      <c r="AB639" s="26">
        <f t="shared" si="337"/>
        <v>1.4000000000000004</v>
      </c>
      <c r="AC639" s="27">
        <f t="shared" si="338"/>
        <v>20500</v>
      </c>
      <c r="AD639" s="28">
        <f t="shared" si="339"/>
        <v>100000</v>
      </c>
      <c r="AE639" s="28">
        <f t="shared" si="340"/>
        <v>257500</v>
      </c>
      <c r="AF639" s="28">
        <f t="shared" si="341"/>
        <v>4295.97</v>
      </c>
      <c r="AG639" s="28">
        <f t="shared" si="342"/>
        <v>0</v>
      </c>
      <c r="AH639" s="28">
        <f t="shared" si="343"/>
        <v>4295.97</v>
      </c>
      <c r="AI639" s="28">
        <f t="shared" si="344"/>
        <v>4295.97</v>
      </c>
      <c r="AJ639" s="29" t="str">
        <f t="shared" si="345"/>
        <v>N</v>
      </c>
      <c r="AK639" s="30">
        <f t="shared" si="346"/>
        <v>0.40000000000000036</v>
      </c>
      <c r="AL639" s="31">
        <f t="shared" si="347"/>
        <v>20500</v>
      </c>
      <c r="AM639" s="31">
        <f t="shared" si="348"/>
        <v>100000</v>
      </c>
      <c r="AN639" s="31">
        <f t="shared" si="349"/>
        <v>257500</v>
      </c>
      <c r="AO639" s="31">
        <f t="shared" si="350"/>
        <v>4295.97</v>
      </c>
      <c r="AP639" s="31">
        <f t="shared" si="351"/>
        <v>0</v>
      </c>
      <c r="AQ639" s="31">
        <f t="shared" si="352"/>
        <v>4295.97</v>
      </c>
      <c r="AR639" s="31">
        <f t="shared" si="353"/>
        <v>4295.97</v>
      </c>
      <c r="AS639" s="32">
        <f t="shared" si="354"/>
        <v>0</v>
      </c>
      <c r="AT639" s="33">
        <f t="shared" si="355"/>
        <v>20500</v>
      </c>
      <c r="AU639" s="33">
        <f t="shared" si="356"/>
        <v>100000</v>
      </c>
      <c r="AV639" s="33">
        <v>257500</v>
      </c>
      <c r="AW639" s="33">
        <f t="shared" si="357"/>
        <v>0</v>
      </c>
      <c r="AX639" s="33">
        <f t="shared" si="358"/>
        <v>0</v>
      </c>
      <c r="AY639" s="34">
        <f t="shared" si="359"/>
        <v>12887.91</v>
      </c>
    </row>
    <row r="640" spans="1:51" ht="15.75" customHeight="1" x14ac:dyDescent="0.3">
      <c r="A640" s="166" t="s">
        <v>840</v>
      </c>
      <c r="B640" s="99">
        <v>8776.11</v>
      </c>
      <c r="C640" s="99">
        <v>9185.0400000000009</v>
      </c>
      <c r="D640" s="99">
        <v>80808.83</v>
      </c>
      <c r="E640" s="99">
        <v>68920.639999999999</v>
      </c>
      <c r="F640" s="141">
        <v>88000</v>
      </c>
      <c r="G640" s="138">
        <v>0</v>
      </c>
      <c r="H640" s="182">
        <v>46321</v>
      </c>
      <c r="I640" s="182">
        <v>46346</v>
      </c>
      <c r="J640" s="166">
        <v>2</v>
      </c>
      <c r="K640" s="166">
        <v>1.8</v>
      </c>
      <c r="L640" s="167" t="s">
        <v>1206</v>
      </c>
      <c r="M640" s="168" t="s">
        <v>1203</v>
      </c>
      <c r="N640" s="169">
        <v>0</v>
      </c>
      <c r="O640" s="21">
        <f t="shared" si="324"/>
        <v>0.19999999999999996</v>
      </c>
      <c r="P640" s="21" t="str">
        <f t="shared" si="325"/>
        <v>N</v>
      </c>
      <c r="Q640" s="22">
        <f t="shared" si="326"/>
        <v>17961.150000000001</v>
      </c>
      <c r="R640" s="8" t="str">
        <f t="shared" si="327"/>
        <v>N</v>
      </c>
      <c r="S640" s="23">
        <f t="shared" si="328"/>
        <v>0.26666666666666661</v>
      </c>
      <c r="T640" s="24">
        <f t="shared" si="329"/>
        <v>20500</v>
      </c>
      <c r="U640" s="24">
        <f t="shared" si="330"/>
        <v>100000</v>
      </c>
      <c r="V640" s="24">
        <f t="shared" si="331"/>
        <v>257500</v>
      </c>
      <c r="W640" s="24">
        <f t="shared" si="332"/>
        <v>13470.862500000001</v>
      </c>
      <c r="X640" s="24">
        <f t="shared" si="333"/>
        <v>0</v>
      </c>
      <c r="Y640" s="24">
        <f t="shared" si="334"/>
        <v>13470.862500000001</v>
      </c>
      <c r="Z640" s="24">
        <f t="shared" si="335"/>
        <v>4490.2875000000004</v>
      </c>
      <c r="AA640" s="25" t="str">
        <f t="shared" si="336"/>
        <v>N</v>
      </c>
      <c r="AB640" s="26">
        <f t="shared" si="337"/>
        <v>0</v>
      </c>
      <c r="AC640" s="27">
        <f t="shared" si="338"/>
        <v>20500</v>
      </c>
      <c r="AD640" s="28">
        <f t="shared" si="339"/>
        <v>100000</v>
      </c>
      <c r="AE640" s="28">
        <f t="shared" si="340"/>
        <v>257500</v>
      </c>
      <c r="AF640" s="28">
        <f t="shared" si="341"/>
        <v>0</v>
      </c>
      <c r="AG640" s="28">
        <f t="shared" si="342"/>
        <v>0</v>
      </c>
      <c r="AH640" s="28">
        <f t="shared" si="343"/>
        <v>0</v>
      </c>
      <c r="AI640" s="28">
        <f t="shared" si="344"/>
        <v>0</v>
      </c>
      <c r="AJ640" s="29" t="str">
        <f t="shared" si="345"/>
        <v>N</v>
      </c>
      <c r="AK640" s="30">
        <f t="shared" si="346"/>
        <v>0</v>
      </c>
      <c r="AL640" s="31">
        <f t="shared" si="347"/>
        <v>20500</v>
      </c>
      <c r="AM640" s="31">
        <f t="shared" si="348"/>
        <v>100000</v>
      </c>
      <c r="AN640" s="31">
        <f t="shared" si="349"/>
        <v>257500</v>
      </c>
      <c r="AO640" s="31">
        <f t="shared" si="350"/>
        <v>0</v>
      </c>
      <c r="AP640" s="31">
        <f t="shared" si="351"/>
        <v>0</v>
      </c>
      <c r="AQ640" s="31">
        <f t="shared" si="352"/>
        <v>0</v>
      </c>
      <c r="AR640" s="31">
        <f t="shared" si="353"/>
        <v>0</v>
      </c>
      <c r="AS640" s="32">
        <f t="shared" si="354"/>
        <v>0</v>
      </c>
      <c r="AT640" s="33">
        <f t="shared" si="355"/>
        <v>20500</v>
      </c>
      <c r="AU640" s="33">
        <f t="shared" si="356"/>
        <v>100000</v>
      </c>
      <c r="AV640" s="33">
        <v>257500</v>
      </c>
      <c r="AW640" s="33">
        <f t="shared" si="357"/>
        <v>0</v>
      </c>
      <c r="AX640" s="33">
        <f t="shared" si="358"/>
        <v>0</v>
      </c>
      <c r="AY640" s="34">
        <f t="shared" si="359"/>
        <v>4490.2875000000004</v>
      </c>
    </row>
    <row r="641" spans="1:51" ht="15.75" customHeight="1" x14ac:dyDescent="0.3">
      <c r="A641" s="166" t="s">
        <v>841</v>
      </c>
      <c r="B641" s="99">
        <v>16346.81</v>
      </c>
      <c r="C641" s="99">
        <v>25870</v>
      </c>
      <c r="D641" s="99">
        <v>62680.639999999999</v>
      </c>
      <c r="E641" s="99">
        <v>53887.25</v>
      </c>
      <c r="F641" s="141">
        <v>72000</v>
      </c>
      <c r="G641" s="138">
        <v>12500</v>
      </c>
      <c r="H641" s="182">
        <v>46477</v>
      </c>
      <c r="I641" s="182">
        <v>46490</v>
      </c>
      <c r="J641" s="166">
        <v>1.5</v>
      </c>
      <c r="K641" s="166">
        <v>0.1</v>
      </c>
      <c r="L641" s="167" t="s">
        <v>1206</v>
      </c>
      <c r="M641" s="168" t="s">
        <v>1203</v>
      </c>
      <c r="N641" s="169">
        <v>0</v>
      </c>
      <c r="O641" s="21">
        <f t="shared" si="324"/>
        <v>1.4</v>
      </c>
      <c r="P641" s="21" t="str">
        <f t="shared" si="325"/>
        <v>N</v>
      </c>
      <c r="Q641" s="22">
        <f t="shared" si="326"/>
        <v>42216.81</v>
      </c>
      <c r="R641" s="8" t="str">
        <f t="shared" si="327"/>
        <v>N</v>
      </c>
      <c r="S641" s="23">
        <f t="shared" si="328"/>
        <v>1.8666666666666665</v>
      </c>
      <c r="T641" s="24">
        <f t="shared" si="329"/>
        <v>20500</v>
      </c>
      <c r="U641" s="24">
        <f t="shared" si="330"/>
        <v>100000</v>
      </c>
      <c r="V641" s="24">
        <f t="shared" si="331"/>
        <v>257500</v>
      </c>
      <c r="W641" s="24">
        <f t="shared" si="332"/>
        <v>15375</v>
      </c>
      <c r="X641" s="24">
        <f t="shared" si="333"/>
        <v>0</v>
      </c>
      <c r="Y641" s="24">
        <f t="shared" si="334"/>
        <v>15375</v>
      </c>
      <c r="Z641" s="24">
        <f t="shared" si="335"/>
        <v>26841.809999999998</v>
      </c>
      <c r="AA641" s="25" t="str">
        <f t="shared" si="336"/>
        <v>N</v>
      </c>
      <c r="AB641" s="26">
        <f t="shared" si="337"/>
        <v>0.86666666666666647</v>
      </c>
      <c r="AC641" s="27">
        <f t="shared" si="338"/>
        <v>20500</v>
      </c>
      <c r="AD641" s="28">
        <f t="shared" si="339"/>
        <v>100000</v>
      </c>
      <c r="AE641" s="28">
        <f t="shared" si="340"/>
        <v>257500</v>
      </c>
      <c r="AF641" s="28">
        <f t="shared" si="341"/>
        <v>15375</v>
      </c>
      <c r="AG641" s="28">
        <f t="shared" si="342"/>
        <v>0</v>
      </c>
      <c r="AH641" s="28">
        <f t="shared" si="343"/>
        <v>15375</v>
      </c>
      <c r="AI641" s="28">
        <f t="shared" si="344"/>
        <v>26841.809999999998</v>
      </c>
      <c r="AJ641" s="29" t="str">
        <f t="shared" si="345"/>
        <v>N</v>
      </c>
      <c r="AK641" s="30">
        <f t="shared" si="346"/>
        <v>0</v>
      </c>
      <c r="AL641" s="31">
        <f t="shared" si="347"/>
        <v>20500</v>
      </c>
      <c r="AM641" s="31">
        <f t="shared" si="348"/>
        <v>100000</v>
      </c>
      <c r="AN641" s="31">
        <f t="shared" si="349"/>
        <v>257500</v>
      </c>
      <c r="AO641" s="31">
        <f t="shared" si="350"/>
        <v>0</v>
      </c>
      <c r="AP641" s="31">
        <f t="shared" si="351"/>
        <v>0</v>
      </c>
      <c r="AQ641" s="31">
        <f t="shared" si="352"/>
        <v>0</v>
      </c>
      <c r="AR641" s="31">
        <f t="shared" si="353"/>
        <v>0</v>
      </c>
      <c r="AS641" s="32">
        <f t="shared" si="354"/>
        <v>0</v>
      </c>
      <c r="AT641" s="33">
        <f t="shared" si="355"/>
        <v>20500</v>
      </c>
      <c r="AU641" s="33">
        <f t="shared" si="356"/>
        <v>100000</v>
      </c>
      <c r="AV641" s="33">
        <v>257500</v>
      </c>
      <c r="AW641" s="33">
        <f t="shared" si="357"/>
        <v>0</v>
      </c>
      <c r="AX641" s="33">
        <f t="shared" si="358"/>
        <v>0</v>
      </c>
      <c r="AY641" s="34">
        <f t="shared" si="359"/>
        <v>53683.619999999995</v>
      </c>
    </row>
    <row r="642" spans="1:51" ht="15.75" customHeight="1" x14ac:dyDescent="0.3">
      <c r="A642" s="166" t="s">
        <v>842</v>
      </c>
      <c r="B642" s="99">
        <v>12113.71</v>
      </c>
      <c r="C642" s="99">
        <v>5231.34</v>
      </c>
      <c r="D642" s="99">
        <v>52132.65</v>
      </c>
      <c r="E642" s="99">
        <v>51868.49</v>
      </c>
      <c r="F642" s="141">
        <v>66000</v>
      </c>
      <c r="G642" s="138">
        <v>0</v>
      </c>
      <c r="H642" s="182">
        <v>46290</v>
      </c>
      <c r="I642" s="182">
        <v>46304</v>
      </c>
      <c r="J642" s="166">
        <v>5</v>
      </c>
      <c r="K642" s="166">
        <v>1.8</v>
      </c>
      <c r="L642" s="167" t="s">
        <v>1206</v>
      </c>
      <c r="M642" s="168" t="s">
        <v>1204</v>
      </c>
      <c r="N642" s="169">
        <v>0.01</v>
      </c>
      <c r="O642" s="21">
        <f t="shared" si="324"/>
        <v>3.2</v>
      </c>
      <c r="P642" s="21" t="str">
        <f t="shared" si="325"/>
        <v>N</v>
      </c>
      <c r="Q642" s="22">
        <f t="shared" si="326"/>
        <v>17345.05</v>
      </c>
      <c r="R642" s="8" t="str">
        <f t="shared" si="327"/>
        <v>N</v>
      </c>
      <c r="S642" s="23">
        <f t="shared" si="328"/>
        <v>6.4</v>
      </c>
      <c r="T642" s="24">
        <f t="shared" si="329"/>
        <v>20500</v>
      </c>
      <c r="U642" s="24">
        <f t="shared" si="330"/>
        <v>100000</v>
      </c>
      <c r="V642" s="24">
        <f t="shared" si="331"/>
        <v>257500</v>
      </c>
      <c r="W642" s="24">
        <f t="shared" si="332"/>
        <v>8759.2502499999991</v>
      </c>
      <c r="X642" s="24">
        <f t="shared" si="333"/>
        <v>0</v>
      </c>
      <c r="Y642" s="24">
        <f t="shared" si="334"/>
        <v>8759.2502499999991</v>
      </c>
      <c r="Z642" s="24">
        <f t="shared" si="335"/>
        <v>8759.2502499999991</v>
      </c>
      <c r="AA642" s="25" t="str">
        <f t="shared" si="336"/>
        <v>N</v>
      </c>
      <c r="AB642" s="26">
        <f t="shared" si="337"/>
        <v>5.4</v>
      </c>
      <c r="AC642" s="27">
        <f t="shared" si="338"/>
        <v>20500</v>
      </c>
      <c r="AD642" s="28">
        <f t="shared" si="339"/>
        <v>100000</v>
      </c>
      <c r="AE642" s="28">
        <f t="shared" si="340"/>
        <v>257500</v>
      </c>
      <c r="AF642" s="28">
        <f t="shared" si="341"/>
        <v>8846.8427524999988</v>
      </c>
      <c r="AG642" s="28">
        <f t="shared" si="342"/>
        <v>0</v>
      </c>
      <c r="AH642" s="28">
        <f t="shared" si="343"/>
        <v>8846.8427524999988</v>
      </c>
      <c r="AI642" s="28">
        <f t="shared" si="344"/>
        <v>8846.8427524999988</v>
      </c>
      <c r="AJ642" s="29" t="str">
        <f t="shared" si="345"/>
        <v>N</v>
      </c>
      <c r="AK642" s="30">
        <f t="shared" si="346"/>
        <v>4.4000000000000004</v>
      </c>
      <c r="AL642" s="31">
        <f t="shared" si="347"/>
        <v>20500</v>
      </c>
      <c r="AM642" s="31">
        <f t="shared" si="348"/>
        <v>100000</v>
      </c>
      <c r="AN642" s="31">
        <f t="shared" si="349"/>
        <v>257500</v>
      </c>
      <c r="AO642" s="31">
        <f t="shared" si="350"/>
        <v>8935.311180024999</v>
      </c>
      <c r="AP642" s="31">
        <f t="shared" si="351"/>
        <v>0</v>
      </c>
      <c r="AQ642" s="31">
        <f t="shared" si="352"/>
        <v>8935.311180024999</v>
      </c>
      <c r="AR642" s="31">
        <f t="shared" si="353"/>
        <v>8935.311180024999</v>
      </c>
      <c r="AS642" s="32">
        <f t="shared" si="354"/>
        <v>3.4000000000000004</v>
      </c>
      <c r="AT642" s="33">
        <f t="shared" si="355"/>
        <v>20500</v>
      </c>
      <c r="AU642" s="33">
        <f t="shared" si="356"/>
        <v>100000</v>
      </c>
      <c r="AV642" s="33">
        <v>257500</v>
      </c>
      <c r="AW642" s="33">
        <f t="shared" si="357"/>
        <v>9024.6642918252492</v>
      </c>
      <c r="AX642" s="33">
        <f t="shared" si="358"/>
        <v>9024.6642918252492</v>
      </c>
      <c r="AY642" s="34">
        <f t="shared" si="359"/>
        <v>35566.068474350242</v>
      </c>
    </row>
    <row r="643" spans="1:51" ht="15.75" customHeight="1" x14ac:dyDescent="0.3">
      <c r="A643" s="166" t="s">
        <v>843</v>
      </c>
      <c r="B643" s="99">
        <v>12209.66</v>
      </c>
      <c r="C643" s="99">
        <v>19823.740000000002</v>
      </c>
      <c r="D643" s="99">
        <v>106386.13</v>
      </c>
      <c r="E643" s="99">
        <v>105285.77</v>
      </c>
      <c r="F643" s="141">
        <v>190000</v>
      </c>
      <c r="G643" s="142">
        <v>12500</v>
      </c>
      <c r="H643" s="182">
        <v>46256</v>
      </c>
      <c r="I643" s="182">
        <v>46311</v>
      </c>
      <c r="J643" s="166">
        <v>4.5999999999999996</v>
      </c>
      <c r="K643" s="166">
        <v>3.9</v>
      </c>
      <c r="L643" s="167" t="s">
        <v>1206</v>
      </c>
      <c r="M643" s="168" t="s">
        <v>1203</v>
      </c>
      <c r="N643" s="169">
        <v>0.03</v>
      </c>
      <c r="O643" s="21">
        <f t="shared" si="324"/>
        <v>0.69999999999999973</v>
      </c>
      <c r="P643" s="21" t="str">
        <f t="shared" si="325"/>
        <v>N</v>
      </c>
      <c r="Q643" s="22">
        <f t="shared" si="326"/>
        <v>32033.4</v>
      </c>
      <c r="R643" s="8" t="str">
        <f t="shared" si="327"/>
        <v>N</v>
      </c>
      <c r="S643" s="23">
        <f t="shared" si="328"/>
        <v>0.93333333333333302</v>
      </c>
      <c r="T643" s="24">
        <f t="shared" si="329"/>
        <v>20500</v>
      </c>
      <c r="U643" s="24">
        <f t="shared" si="330"/>
        <v>100000</v>
      </c>
      <c r="V643" s="24">
        <f t="shared" si="331"/>
        <v>257500</v>
      </c>
      <c r="W643" s="24">
        <f t="shared" si="332"/>
        <v>0</v>
      </c>
      <c r="X643" s="24">
        <f t="shared" si="333"/>
        <v>0</v>
      </c>
      <c r="Y643" s="24">
        <f t="shared" si="334"/>
        <v>0</v>
      </c>
      <c r="Z643" s="24">
        <f t="shared" si="335"/>
        <v>32994.402000000002</v>
      </c>
      <c r="AA643" s="25" t="str">
        <f t="shared" si="336"/>
        <v>N</v>
      </c>
      <c r="AB643" s="26">
        <f t="shared" si="337"/>
        <v>0</v>
      </c>
      <c r="AC643" s="27">
        <f t="shared" si="338"/>
        <v>20500</v>
      </c>
      <c r="AD643" s="28">
        <f t="shared" si="339"/>
        <v>100000</v>
      </c>
      <c r="AE643" s="28">
        <f t="shared" si="340"/>
        <v>257500</v>
      </c>
      <c r="AF643" s="28">
        <f t="shared" si="341"/>
        <v>0</v>
      </c>
      <c r="AG643" s="28">
        <f t="shared" si="342"/>
        <v>0</v>
      </c>
      <c r="AH643" s="28">
        <f t="shared" si="343"/>
        <v>0</v>
      </c>
      <c r="AI643" s="28">
        <f t="shared" si="344"/>
        <v>0</v>
      </c>
      <c r="AJ643" s="29" t="str">
        <f t="shared" si="345"/>
        <v>N</v>
      </c>
      <c r="AK643" s="30">
        <f t="shared" si="346"/>
        <v>0</v>
      </c>
      <c r="AL643" s="31">
        <f t="shared" si="347"/>
        <v>20500</v>
      </c>
      <c r="AM643" s="31">
        <f t="shared" si="348"/>
        <v>100000</v>
      </c>
      <c r="AN643" s="31">
        <f t="shared" si="349"/>
        <v>257500</v>
      </c>
      <c r="AO643" s="31">
        <f t="shared" si="350"/>
        <v>0</v>
      </c>
      <c r="AP643" s="31">
        <f t="shared" si="351"/>
        <v>0</v>
      </c>
      <c r="AQ643" s="31">
        <f t="shared" si="352"/>
        <v>0</v>
      </c>
      <c r="AR643" s="31">
        <f t="shared" si="353"/>
        <v>0</v>
      </c>
      <c r="AS643" s="32">
        <f t="shared" si="354"/>
        <v>0</v>
      </c>
      <c r="AT643" s="33">
        <f t="shared" si="355"/>
        <v>20500</v>
      </c>
      <c r="AU643" s="33">
        <f t="shared" si="356"/>
        <v>100000</v>
      </c>
      <c r="AV643" s="33">
        <v>257500</v>
      </c>
      <c r="AW643" s="33">
        <f t="shared" si="357"/>
        <v>0</v>
      </c>
      <c r="AX643" s="33">
        <f t="shared" si="358"/>
        <v>0</v>
      </c>
      <c r="AY643" s="34">
        <f t="shared" si="359"/>
        <v>32994.402000000002</v>
      </c>
    </row>
    <row r="644" spans="1:51" ht="15.75" customHeight="1" x14ac:dyDescent="0.3">
      <c r="A644" s="166" t="s">
        <v>844</v>
      </c>
      <c r="B644" s="99">
        <v>18085.95</v>
      </c>
      <c r="C644" s="99">
        <v>17259.62</v>
      </c>
      <c r="D644" s="99">
        <v>88238.13</v>
      </c>
      <c r="E644" s="99">
        <v>78294.740000000005</v>
      </c>
      <c r="F644" s="141">
        <v>15000</v>
      </c>
      <c r="G644" s="142">
        <v>12500</v>
      </c>
      <c r="H644" s="182">
        <v>46349</v>
      </c>
      <c r="I644" s="182">
        <v>46391</v>
      </c>
      <c r="J644" s="166">
        <v>4.7</v>
      </c>
      <c r="K644" s="166">
        <v>1.9</v>
      </c>
      <c r="L644" s="167" t="s">
        <v>1206</v>
      </c>
      <c r="M644" s="168" t="s">
        <v>1203</v>
      </c>
      <c r="N644" s="169">
        <v>2.7E-2</v>
      </c>
      <c r="O644" s="21">
        <f t="shared" si="324"/>
        <v>2.8000000000000003</v>
      </c>
      <c r="P644" s="21" t="str">
        <f t="shared" si="325"/>
        <v>N</v>
      </c>
      <c r="Q644" s="22">
        <f t="shared" si="326"/>
        <v>35345.57</v>
      </c>
      <c r="R644" s="8" t="str">
        <f t="shared" si="327"/>
        <v>N</v>
      </c>
      <c r="S644" s="23">
        <f t="shared" si="328"/>
        <v>3.7333333333333338</v>
      </c>
      <c r="T644" s="24">
        <f t="shared" si="329"/>
        <v>20500</v>
      </c>
      <c r="U644" s="24">
        <f t="shared" si="330"/>
        <v>100000</v>
      </c>
      <c r="V644" s="24">
        <f t="shared" si="331"/>
        <v>257500</v>
      </c>
      <c r="W644" s="24">
        <f t="shared" si="332"/>
        <v>8821.4024999999965</v>
      </c>
      <c r="X644" s="24">
        <f t="shared" si="333"/>
        <v>0</v>
      </c>
      <c r="Y644" s="24">
        <f t="shared" si="334"/>
        <v>8821.4024999999965</v>
      </c>
      <c r="Z644" s="24">
        <f t="shared" si="335"/>
        <v>27478.497889999999</v>
      </c>
      <c r="AA644" s="25" t="str">
        <f t="shared" si="336"/>
        <v>N</v>
      </c>
      <c r="AB644" s="26">
        <f t="shared" si="337"/>
        <v>2.7333333333333338</v>
      </c>
      <c r="AC644" s="27">
        <f t="shared" si="338"/>
        <v>20500</v>
      </c>
      <c r="AD644" s="28">
        <f t="shared" si="339"/>
        <v>100000</v>
      </c>
      <c r="AE644" s="28">
        <f t="shared" si="340"/>
        <v>257500</v>
      </c>
      <c r="AF644" s="28">
        <f t="shared" si="341"/>
        <v>2205.3506249999991</v>
      </c>
      <c r="AG644" s="28">
        <f t="shared" si="342"/>
        <v>0</v>
      </c>
      <c r="AH644" s="28">
        <f t="shared" si="343"/>
        <v>2205.3506249999991</v>
      </c>
      <c r="AI644" s="28">
        <f t="shared" si="344"/>
        <v>35074.647075529996</v>
      </c>
      <c r="AJ644" s="29" t="str">
        <f t="shared" si="345"/>
        <v>N</v>
      </c>
      <c r="AK644" s="30">
        <f t="shared" si="346"/>
        <v>1.7333333333333338</v>
      </c>
      <c r="AL644" s="31">
        <f t="shared" si="347"/>
        <v>20500</v>
      </c>
      <c r="AM644" s="31">
        <f t="shared" si="348"/>
        <v>100000</v>
      </c>
      <c r="AN644" s="31">
        <f t="shared" si="349"/>
        <v>257500</v>
      </c>
      <c r="AO644" s="31">
        <f t="shared" si="350"/>
        <v>0</v>
      </c>
      <c r="AP644" s="31">
        <f t="shared" si="351"/>
        <v>0</v>
      </c>
      <c r="AQ644" s="31">
        <f t="shared" si="352"/>
        <v>0</v>
      </c>
      <c r="AR644" s="31">
        <f t="shared" si="353"/>
        <v>38286.557638444305</v>
      </c>
      <c r="AS644" s="32">
        <f t="shared" si="354"/>
        <v>0.73333333333333384</v>
      </c>
      <c r="AT644" s="33">
        <f t="shared" si="355"/>
        <v>20500</v>
      </c>
      <c r="AU644" s="33">
        <f t="shared" si="356"/>
        <v>100000</v>
      </c>
      <c r="AV644" s="33">
        <v>257500</v>
      </c>
      <c r="AW644" s="33">
        <f t="shared" si="357"/>
        <v>551.33765624999978</v>
      </c>
      <c r="AX644" s="33">
        <f t="shared" si="358"/>
        <v>38768.957038432301</v>
      </c>
      <c r="AY644" s="34">
        <f t="shared" si="359"/>
        <v>139608.65964240659</v>
      </c>
    </row>
    <row r="645" spans="1:51" ht="15.75" customHeight="1" x14ac:dyDescent="0.3">
      <c r="A645" s="166" t="s">
        <v>845</v>
      </c>
      <c r="B645" s="99">
        <v>16729.53</v>
      </c>
      <c r="C645" s="99">
        <v>13380.31</v>
      </c>
      <c r="D645" s="99">
        <v>62311.92</v>
      </c>
      <c r="E645" s="99">
        <v>58797.22</v>
      </c>
      <c r="F645" s="141">
        <v>111000</v>
      </c>
      <c r="G645" s="142">
        <v>12500</v>
      </c>
      <c r="H645" s="182">
        <v>46304</v>
      </c>
      <c r="I645" s="182">
        <v>46376</v>
      </c>
      <c r="J645" s="166">
        <v>2.2999999999999998</v>
      </c>
      <c r="K645" s="166">
        <v>2.1</v>
      </c>
      <c r="L645" s="167" t="s">
        <v>1207</v>
      </c>
      <c r="M645" s="168" t="s">
        <v>1203</v>
      </c>
      <c r="N645" s="169">
        <v>0.06</v>
      </c>
      <c r="O645" s="21">
        <f t="shared" ref="O645:O708" si="360">MAX(0, J645-K645)</f>
        <v>0.19999999999999973</v>
      </c>
      <c r="P645" s="21" t="str">
        <f t="shared" ref="P645:P708" si="361">IF(
  AND(
    I645 &gt;= H645 - 10,
    I645 &lt;= DATE(2026,6,30),
    O645 &gt; 0
  ),
  "Y",
  "N"
)</f>
        <v>N</v>
      </c>
      <c r="Q645" s="22">
        <f t="shared" ref="Q645:Q708" si="362">B645+C645</f>
        <v>30109.839999999997</v>
      </c>
      <c r="R645" s="8" t="str">
        <f t="shared" ref="R645:R708" si="363">IF(AND(P645="Y",O645&gt;0),"Y","N")</f>
        <v>N</v>
      </c>
      <c r="S645" s="23">
        <f t="shared" ref="S645:S708" si="364">MAX(0,(O645/M645))</f>
        <v>0.26666666666666633</v>
      </c>
      <c r="T645" s="24">
        <f t="shared" ref="T645:T708" si="365">IF(R645="Y",(20500+G645),IF(AND(R645="N",L645="G"),20500,IF(AND(R645="N",L645="P"),50000,IF(AND(R645="",L645="G"),20500,IF(AND(R645="",L645="P"),50000,"")))))</f>
        <v>50000</v>
      </c>
      <c r="U645" s="24">
        <f t="shared" ref="U645:U708" si="366">IF(AND(R645="Y",G645&gt;0),224000,IF(AND(R645="Y",G645=0),138500,IF(AND(R645="N",L645="G"),100000,IF(AND(R645="N",L645=""),100000,IF(AND(R645="N",L645="P"),200000,"")))))</f>
        <v>200000</v>
      </c>
      <c r="V645" s="24">
        <f t="shared" ref="V645:V708" si="367">IF(R645="Y",U645,IF(R645="N",257500,IF(R645="",257500,)))</f>
        <v>257500</v>
      </c>
      <c r="W645" s="24">
        <f t="shared" ref="W645:W708" si="368">IF(
  M645&lt;0.5,
  0,
  MAX(
    0,
    IF(
      S645=0,
      0,
      IF(
        R645="Y",
        MIN(Q645*(1+N645), T645, U645-E645, V645-E645),
        MIN(Q645*(1+N645), T645, U645-D645, V645-F645)
      )
    )
  ) * M645
)</f>
        <v>23937.322799999998</v>
      </c>
      <c r="X645" s="24">
        <f t="shared" ref="X645:X708" si="369">IF(
  M645&lt;0.5,
  0,
  MAX(
    0,
    IF(
      S645=0,
      0,
      IF(
        R645="Y",
        (Q645*(1+N645)-W645),
        0
      )
    )
  ) * M645
)</f>
        <v>0</v>
      </c>
      <c r="Y645" s="24">
        <f t="shared" ref="Y645:Y708" si="370">W645+X645</f>
        <v>23937.322799999998</v>
      </c>
      <c r="Z645" s="24">
        <f t="shared" ref="Z645:Z708" si="371">IF(S645=0, 0, MAX(0, (Q645*(1+N645))-Y645))</f>
        <v>7979.1075999999994</v>
      </c>
      <c r="AA645" s="25" t="str">
        <f t="shared" ref="AA645:AA708" si="372">IF(AND(P645="Y",O645&gt;1),"Y","N")</f>
        <v>N</v>
      </c>
      <c r="AB645" s="26">
        <f t="shared" ref="AB645:AB708" si="373">MAX(0,(S645-1))</f>
        <v>0</v>
      </c>
      <c r="AC645" s="27">
        <f t="shared" ref="AC645:AC708" si="374">IF(AA645="Y",(20500+G645),IF(AND(AA645="N",L645="G"),20500,IF(AND(AA645="N",L645="P"),50000,IF(AND(AA645="",L645="G"),20500,IF(AND(AA645="",L645="P"),50000,"")))))</f>
        <v>50000</v>
      </c>
      <c r="AD645" s="28">
        <f t="shared" ref="AD645:AD708" si="375">IF(AND(AA645="Y",G645&gt;0),224000,IF(AND(AA645="Y",G645=0),138500,IF(AND(AA645="N",L645="G"),100000,IF(AND(AA645="N",L645=""),100000,IF(AND(AA645="N",L645="P"),200000,"")))))</f>
        <v>200000</v>
      </c>
      <c r="AE645" s="28">
        <f t="shared" ref="AE645:AE708" si="376">IF(AA645="Y",AD645,IF(AA645="N",257500,IF(AA645="",257500,)))</f>
        <v>257500</v>
      </c>
      <c r="AF645" s="28">
        <f t="shared" ref="AF645:AF708" si="377">IF(
  M645&lt;0.5,
  0,
  MAX(
    0,
    IF(
      AB645=0,
      0,
      IF(
        AA645="Y",
        MIN(Q645*(1+N645)*(1+N645), AC645, AD645-E645-W645, AE645-E645-W645),
        MIN(Q645*(1+N645)*(1+N645), AC645, AD645-D645-W645, AE645-F645-W645)
      )
    )
  ) * M645
)</f>
        <v>0</v>
      </c>
      <c r="AG645" s="28">
        <f t="shared" ref="AG645:AG708" si="378">IF(
  M645&lt;0.5,
  0,
  MAX(
    0,
    IF(
      AB645=0,
      0,
      IF(
        AA645="Y",
        (Q645*(1+N645)*(1+N645)-AF645),
        0
      )
    )
  ) * M645
)</f>
        <v>0</v>
      </c>
      <c r="AH645" s="28">
        <f t="shared" ref="AH645:AH708" si="379">AF645+AG645</f>
        <v>0</v>
      </c>
      <c r="AI645" s="28">
        <f t="shared" ref="AI645:AI708" si="380">IF(AB645=0, 0, MAX(0, (Q645*(1+N645)*(1+N645)) - AH645))</f>
        <v>0</v>
      </c>
      <c r="AJ645" s="29" t="str">
        <f t="shared" ref="AJ645:AJ708" si="381">IF(AND(P645="Y",O645&gt;2),"Y","N")</f>
        <v>N</v>
      </c>
      <c r="AK645" s="30">
        <f t="shared" ref="AK645:AK708" si="382">MAX(0,(AB645-1))</f>
        <v>0</v>
      </c>
      <c r="AL645" s="31">
        <f t="shared" ref="AL645:AL708" si="383">IF(AJ645="Y",(20500+G645),IF(AND(AJ645="N",L645="G"),20500,IF(AND(AJ645="N",L645="P"),50000,IF(AND(AJ645="",L645="G"),20500,IF(AND(AJ645="",L645="P"),50000,"")))))</f>
        <v>50000</v>
      </c>
      <c r="AM645" s="31">
        <f t="shared" ref="AM645:AM708" si="384">IF(AND(AJ645="Y",G645&gt;0),224000,IF(AND(AJ645="Y",G645=0),138500,IF(AND(AJ645="N",L645="G"),100000,IF(AND(AJ645="N",L645=""),100000,IF(AND(AJ645="N",L645="P"),200000,"")))))</f>
        <v>200000</v>
      </c>
      <c r="AN645" s="31">
        <f t="shared" ref="AN645:AN708" si="385">IF(AJ645="Y",AM645,IF(AJ645="N",257500,IF(AJ645="",257500,)))</f>
        <v>257500</v>
      </c>
      <c r="AO645" s="31">
        <f t="shared" ref="AO645:AO708" si="386">IF(
  M645&lt;0.5,
  0,
  MAX(
    0,
    IF(
      AK645=0,
      0,
      IF(
        AJ645="Y",
        MIN(Q645*(1+N645)*(1+N645)*(1+N645), AL645, AM645-E645-W645-AF709, AN645-E645-W645-AF645),
        MIN(Q645*(1+N645)*(1+N645)*(1+N645), AL645, AM645-D645-W645-AF709, AN645-F645-W645-AF645)
      )
    )
  ) * M645
)</f>
        <v>0</v>
      </c>
      <c r="AP645" s="31">
        <f t="shared" ref="AP645:AP708" si="387">IF(
  M645&lt;0.5,
  0,
  MAX(
    0,
    IF(
      AK645=0,
      0,
      IF(
        AJ645="Y",
        (Q645*(1+N645)*(1+N645)*(1+N645)-AO645),
        0
      )
    )
  ) * M645
)</f>
        <v>0</v>
      </c>
      <c r="AQ645" s="31">
        <f t="shared" ref="AQ645:AQ708" si="388">AO645+AP645</f>
        <v>0</v>
      </c>
      <c r="AR645" s="31">
        <f t="shared" ref="AR645:AR708" si="389">IF(AK645=0, 0, MAX(0, (Q645*(1+N645)*(1+N645)*(1+N645)) - AQ645))</f>
        <v>0</v>
      </c>
      <c r="AS645" s="32">
        <f t="shared" ref="AS645:AS708" si="390">MAX(0,(AK645-1))</f>
        <v>0</v>
      </c>
      <c r="AT645" s="33">
        <f t="shared" ref="AT645:AT708" si="391">IF(L645="G", 20500, IF(L645="P", 50000, 0))</f>
        <v>50000</v>
      </c>
      <c r="AU645" s="33">
        <f t="shared" ref="AU645:AU708" si="392">IF(L645="G",100000,IF(L645="P",200000,""))</f>
        <v>200000</v>
      </c>
      <c r="AV645" s="33">
        <v>257500</v>
      </c>
      <c r="AW645" s="33">
        <f t="shared" ref="AW645:AW708" si="393">IF(
  M645&lt;0.5,
  0,
  MAX(
    0,
    IF(
      AS645=0,
      0,
      MIN(
        Q645*(1+N645)*(1+N645)*(1+N645)*(1+N645),
        AT645,
        AU645-D645-W645-AF645-AO645,
        AV645-F645-W645-AF645-AO645
      )
    )
  ) * M645
)</f>
        <v>0</v>
      </c>
      <c r="AX645" s="33">
        <f t="shared" ref="AX645:AX708" si="394">IF(AS645=0, 0, MAX(0, (Q645*(1+N645)*(1+N645)*(1+N645)*(1+N645)) - AW645))</f>
        <v>0</v>
      </c>
      <c r="AY645" s="34">
        <f t="shared" ref="AY645:AY708" si="395">Z645+AI645+AR645+AX645</f>
        <v>7979.1075999999994</v>
      </c>
    </row>
    <row r="646" spans="1:51" ht="15.75" customHeight="1" x14ac:dyDescent="0.3">
      <c r="A646" s="166" t="s">
        <v>846</v>
      </c>
      <c r="B646" s="99">
        <v>7691.6</v>
      </c>
      <c r="C646" s="99">
        <v>26031.78</v>
      </c>
      <c r="D646" s="99">
        <v>46294.58</v>
      </c>
      <c r="E646" s="99">
        <v>32429.7</v>
      </c>
      <c r="F646" s="141">
        <v>100000</v>
      </c>
      <c r="G646" s="142">
        <v>12500</v>
      </c>
      <c r="H646" s="182">
        <v>46341</v>
      </c>
      <c r="I646" s="182">
        <v>46385</v>
      </c>
      <c r="J646" s="166">
        <v>3.1</v>
      </c>
      <c r="K646" s="166">
        <v>0.7</v>
      </c>
      <c r="L646" s="167" t="s">
        <v>1207</v>
      </c>
      <c r="M646" s="168" t="s">
        <v>1203</v>
      </c>
      <c r="N646" s="169">
        <v>0.01</v>
      </c>
      <c r="O646" s="21">
        <f t="shared" si="360"/>
        <v>2.4000000000000004</v>
      </c>
      <c r="P646" s="21" t="str">
        <f t="shared" si="361"/>
        <v>N</v>
      </c>
      <c r="Q646" s="22">
        <f t="shared" si="362"/>
        <v>33723.379999999997</v>
      </c>
      <c r="R646" s="8" t="str">
        <f t="shared" si="363"/>
        <v>N</v>
      </c>
      <c r="S646" s="23">
        <f t="shared" si="364"/>
        <v>3.2000000000000006</v>
      </c>
      <c r="T646" s="24">
        <f t="shared" si="365"/>
        <v>50000</v>
      </c>
      <c r="U646" s="24">
        <f t="shared" si="366"/>
        <v>200000</v>
      </c>
      <c r="V646" s="24">
        <f t="shared" si="367"/>
        <v>257500</v>
      </c>
      <c r="W646" s="24">
        <f t="shared" si="368"/>
        <v>25545.460350000001</v>
      </c>
      <c r="X646" s="24">
        <f t="shared" si="369"/>
        <v>0</v>
      </c>
      <c r="Y646" s="24">
        <f t="shared" si="370"/>
        <v>25545.460350000001</v>
      </c>
      <c r="Z646" s="24">
        <f t="shared" si="371"/>
        <v>8515.153449999998</v>
      </c>
      <c r="AA646" s="25" t="str">
        <f t="shared" si="372"/>
        <v>N</v>
      </c>
      <c r="AB646" s="26">
        <f t="shared" si="373"/>
        <v>2.2000000000000006</v>
      </c>
      <c r="AC646" s="27">
        <f t="shared" si="374"/>
        <v>50000</v>
      </c>
      <c r="AD646" s="28">
        <f t="shared" si="375"/>
        <v>200000</v>
      </c>
      <c r="AE646" s="28">
        <f t="shared" si="376"/>
        <v>257500</v>
      </c>
      <c r="AF646" s="28">
        <f t="shared" si="377"/>
        <v>25800.914953500003</v>
      </c>
      <c r="AG646" s="28">
        <f t="shared" si="378"/>
        <v>0</v>
      </c>
      <c r="AH646" s="28">
        <f t="shared" si="379"/>
        <v>25800.914953500003</v>
      </c>
      <c r="AI646" s="28">
        <f t="shared" si="380"/>
        <v>8600.3049844999987</v>
      </c>
      <c r="AJ646" s="29" t="str">
        <f t="shared" si="381"/>
        <v>N</v>
      </c>
      <c r="AK646" s="30">
        <f t="shared" si="382"/>
        <v>1.2000000000000006</v>
      </c>
      <c r="AL646" s="31">
        <f t="shared" si="383"/>
        <v>50000</v>
      </c>
      <c r="AM646" s="31">
        <f t="shared" si="384"/>
        <v>200000</v>
      </c>
      <c r="AN646" s="31">
        <f t="shared" si="385"/>
        <v>257500</v>
      </c>
      <c r="AO646" s="31">
        <f t="shared" si="386"/>
        <v>26058.924103035002</v>
      </c>
      <c r="AP646" s="31">
        <f t="shared" si="387"/>
        <v>0</v>
      </c>
      <c r="AQ646" s="31">
        <f t="shared" si="388"/>
        <v>26058.924103035002</v>
      </c>
      <c r="AR646" s="31">
        <f t="shared" si="389"/>
        <v>8686.3080343449983</v>
      </c>
      <c r="AS646" s="32">
        <f t="shared" si="390"/>
        <v>0.20000000000000062</v>
      </c>
      <c r="AT646" s="33">
        <f t="shared" si="391"/>
        <v>50000</v>
      </c>
      <c r="AU646" s="33">
        <f t="shared" si="392"/>
        <v>200000</v>
      </c>
      <c r="AV646" s="33">
        <v>257500</v>
      </c>
      <c r="AW646" s="33">
        <f t="shared" si="393"/>
        <v>26319.513344065352</v>
      </c>
      <c r="AX646" s="33">
        <f t="shared" si="394"/>
        <v>8773.1711146884481</v>
      </c>
      <c r="AY646" s="34">
        <f t="shared" si="395"/>
        <v>34574.937583533443</v>
      </c>
    </row>
    <row r="647" spans="1:51" ht="15.75" customHeight="1" x14ac:dyDescent="0.3">
      <c r="A647" s="166" t="s">
        <v>847</v>
      </c>
      <c r="B647" s="99">
        <v>5261.72</v>
      </c>
      <c r="C647" s="99">
        <v>34316.199999999997</v>
      </c>
      <c r="D647" s="99">
        <v>91543.39</v>
      </c>
      <c r="E647" s="99">
        <v>78143.539999999994</v>
      </c>
      <c r="F647" s="141">
        <v>68000</v>
      </c>
      <c r="G647" s="142">
        <v>12500</v>
      </c>
      <c r="H647" s="182">
        <v>46390</v>
      </c>
      <c r="I647" s="182">
        <v>46438</v>
      </c>
      <c r="J647" s="166">
        <v>4.5999999999999996</v>
      </c>
      <c r="K647" s="166">
        <v>1</v>
      </c>
      <c r="L647" s="167" t="s">
        <v>1207</v>
      </c>
      <c r="M647" s="168" t="s">
        <v>1203</v>
      </c>
      <c r="N647" s="169">
        <v>0.02</v>
      </c>
      <c r="O647" s="21">
        <f t="shared" si="360"/>
        <v>3.5999999999999996</v>
      </c>
      <c r="P647" s="21" t="str">
        <f t="shared" si="361"/>
        <v>N</v>
      </c>
      <c r="Q647" s="22">
        <f t="shared" si="362"/>
        <v>39577.919999999998</v>
      </c>
      <c r="R647" s="8" t="str">
        <f t="shared" si="363"/>
        <v>N</v>
      </c>
      <c r="S647" s="23">
        <f t="shared" si="364"/>
        <v>4.8</v>
      </c>
      <c r="T647" s="24">
        <f t="shared" si="365"/>
        <v>50000</v>
      </c>
      <c r="U647" s="24">
        <f t="shared" si="366"/>
        <v>200000</v>
      </c>
      <c r="V647" s="24">
        <f t="shared" si="367"/>
        <v>257500</v>
      </c>
      <c r="W647" s="24">
        <f t="shared" si="368"/>
        <v>30277.108800000002</v>
      </c>
      <c r="X647" s="24">
        <f t="shared" si="369"/>
        <v>0</v>
      </c>
      <c r="Y647" s="24">
        <f t="shared" si="370"/>
        <v>30277.108800000002</v>
      </c>
      <c r="Z647" s="24">
        <f t="shared" si="371"/>
        <v>10092.369599999998</v>
      </c>
      <c r="AA647" s="25" t="str">
        <f t="shared" si="372"/>
        <v>N</v>
      </c>
      <c r="AB647" s="26">
        <f t="shared" si="373"/>
        <v>3.8</v>
      </c>
      <c r="AC647" s="27">
        <f t="shared" si="374"/>
        <v>50000</v>
      </c>
      <c r="AD647" s="28">
        <f t="shared" si="375"/>
        <v>200000</v>
      </c>
      <c r="AE647" s="28">
        <f t="shared" si="376"/>
        <v>257500</v>
      </c>
      <c r="AF647" s="28">
        <f t="shared" si="377"/>
        <v>30882.650975999997</v>
      </c>
      <c r="AG647" s="28">
        <f t="shared" si="378"/>
        <v>0</v>
      </c>
      <c r="AH647" s="28">
        <f t="shared" si="379"/>
        <v>30882.650975999997</v>
      </c>
      <c r="AI647" s="28">
        <f t="shared" si="380"/>
        <v>10294.216992000001</v>
      </c>
      <c r="AJ647" s="29" t="str">
        <f t="shared" si="381"/>
        <v>N</v>
      </c>
      <c r="AK647" s="30">
        <f t="shared" si="382"/>
        <v>2.8</v>
      </c>
      <c r="AL647" s="31">
        <f t="shared" si="383"/>
        <v>50000</v>
      </c>
      <c r="AM647" s="31">
        <f t="shared" si="384"/>
        <v>200000</v>
      </c>
      <c r="AN647" s="31">
        <f t="shared" si="385"/>
        <v>257500</v>
      </c>
      <c r="AO647" s="31">
        <f t="shared" si="386"/>
        <v>31500.30399552</v>
      </c>
      <c r="AP647" s="31">
        <f t="shared" si="387"/>
        <v>0</v>
      </c>
      <c r="AQ647" s="31">
        <f t="shared" si="388"/>
        <v>31500.30399552</v>
      </c>
      <c r="AR647" s="31">
        <f t="shared" si="389"/>
        <v>10500.10133184</v>
      </c>
      <c r="AS647" s="32">
        <f t="shared" si="390"/>
        <v>1.7999999999999998</v>
      </c>
      <c r="AT647" s="33">
        <f t="shared" si="391"/>
        <v>50000</v>
      </c>
      <c r="AU647" s="33">
        <f t="shared" si="392"/>
        <v>200000</v>
      </c>
      <c r="AV647" s="33">
        <v>257500</v>
      </c>
      <c r="AW647" s="33">
        <f t="shared" si="393"/>
        <v>11847.409671360001</v>
      </c>
      <c r="AX647" s="33">
        <f t="shared" si="394"/>
        <v>30993.003762547203</v>
      </c>
      <c r="AY647" s="34">
        <f t="shared" si="395"/>
        <v>61879.691686387203</v>
      </c>
    </row>
    <row r="648" spans="1:51" ht="15.75" customHeight="1" x14ac:dyDescent="0.3">
      <c r="A648" s="166" t="s">
        <v>848</v>
      </c>
      <c r="B648" s="99">
        <v>9033.2800000000007</v>
      </c>
      <c r="C648" s="99">
        <v>3937.97</v>
      </c>
      <c r="D648" s="99">
        <v>27985.64</v>
      </c>
      <c r="E648" s="99">
        <v>16179.44</v>
      </c>
      <c r="F648" s="141">
        <v>44000</v>
      </c>
      <c r="G648" s="142">
        <v>12500</v>
      </c>
      <c r="H648" s="182">
        <v>46350</v>
      </c>
      <c r="I648" s="182">
        <v>46362</v>
      </c>
      <c r="J648" s="166">
        <v>4.9000000000000004</v>
      </c>
      <c r="K648" s="166">
        <v>3.2</v>
      </c>
      <c r="L648" s="167" t="s">
        <v>1207</v>
      </c>
      <c r="M648" s="168" t="s">
        <v>1203</v>
      </c>
      <c r="N648" s="169">
        <v>0.02</v>
      </c>
      <c r="O648" s="21">
        <f t="shared" si="360"/>
        <v>1.7000000000000002</v>
      </c>
      <c r="P648" s="21" t="str">
        <f t="shared" si="361"/>
        <v>N</v>
      </c>
      <c r="Q648" s="22">
        <f t="shared" si="362"/>
        <v>12971.25</v>
      </c>
      <c r="R648" s="8" t="str">
        <f t="shared" si="363"/>
        <v>N</v>
      </c>
      <c r="S648" s="23">
        <f t="shared" si="364"/>
        <v>2.2666666666666671</v>
      </c>
      <c r="T648" s="24">
        <f t="shared" si="365"/>
        <v>50000</v>
      </c>
      <c r="U648" s="24">
        <f t="shared" si="366"/>
        <v>200000</v>
      </c>
      <c r="V648" s="24">
        <f t="shared" si="367"/>
        <v>257500</v>
      </c>
      <c r="W648" s="24">
        <f t="shared" si="368"/>
        <v>9923.0062500000004</v>
      </c>
      <c r="X648" s="24">
        <f t="shared" si="369"/>
        <v>0</v>
      </c>
      <c r="Y648" s="24">
        <f t="shared" si="370"/>
        <v>9923.0062500000004</v>
      </c>
      <c r="Z648" s="24">
        <f t="shared" si="371"/>
        <v>3307.6687500000007</v>
      </c>
      <c r="AA648" s="25" t="str">
        <f t="shared" si="372"/>
        <v>N</v>
      </c>
      <c r="AB648" s="26">
        <f t="shared" si="373"/>
        <v>1.2666666666666671</v>
      </c>
      <c r="AC648" s="27">
        <f t="shared" si="374"/>
        <v>50000</v>
      </c>
      <c r="AD648" s="28">
        <f t="shared" si="375"/>
        <v>200000</v>
      </c>
      <c r="AE648" s="28">
        <f t="shared" si="376"/>
        <v>257500</v>
      </c>
      <c r="AF648" s="28">
        <f t="shared" si="377"/>
        <v>10121.466375</v>
      </c>
      <c r="AG648" s="28">
        <f t="shared" si="378"/>
        <v>0</v>
      </c>
      <c r="AH648" s="28">
        <f t="shared" si="379"/>
        <v>10121.466375</v>
      </c>
      <c r="AI648" s="28">
        <f t="shared" si="380"/>
        <v>3373.8221250000006</v>
      </c>
      <c r="AJ648" s="29" t="str">
        <f t="shared" si="381"/>
        <v>N</v>
      </c>
      <c r="AK648" s="30">
        <f t="shared" si="382"/>
        <v>0.26666666666666705</v>
      </c>
      <c r="AL648" s="31">
        <f t="shared" si="383"/>
        <v>50000</v>
      </c>
      <c r="AM648" s="31">
        <f t="shared" si="384"/>
        <v>200000</v>
      </c>
      <c r="AN648" s="31">
        <f t="shared" si="385"/>
        <v>257500</v>
      </c>
      <c r="AO648" s="31">
        <f t="shared" si="386"/>
        <v>10323.8957025</v>
      </c>
      <c r="AP648" s="31">
        <f t="shared" si="387"/>
        <v>0</v>
      </c>
      <c r="AQ648" s="31">
        <f t="shared" si="388"/>
        <v>10323.8957025</v>
      </c>
      <c r="AR648" s="31">
        <f t="shared" si="389"/>
        <v>3441.2985675</v>
      </c>
      <c r="AS648" s="32">
        <f t="shared" si="390"/>
        <v>0</v>
      </c>
      <c r="AT648" s="33">
        <f t="shared" si="391"/>
        <v>50000</v>
      </c>
      <c r="AU648" s="33">
        <f t="shared" si="392"/>
        <v>200000</v>
      </c>
      <c r="AV648" s="33">
        <v>257500</v>
      </c>
      <c r="AW648" s="33">
        <f t="shared" si="393"/>
        <v>0</v>
      </c>
      <c r="AX648" s="33">
        <f t="shared" si="394"/>
        <v>0</v>
      </c>
      <c r="AY648" s="34">
        <f t="shared" si="395"/>
        <v>10122.789442500001</v>
      </c>
    </row>
    <row r="649" spans="1:51" ht="15.75" customHeight="1" x14ac:dyDescent="0.3">
      <c r="A649" s="166" t="s">
        <v>849</v>
      </c>
      <c r="B649" s="99">
        <v>19863.419999999998</v>
      </c>
      <c r="C649" s="99">
        <v>18040.28</v>
      </c>
      <c r="D649" s="99">
        <v>63732.88</v>
      </c>
      <c r="E649" s="99">
        <v>60973.3</v>
      </c>
      <c r="F649" s="141">
        <v>60000</v>
      </c>
      <c r="G649" s="142">
        <v>12500</v>
      </c>
      <c r="H649" s="182">
        <v>46440</v>
      </c>
      <c r="I649" s="182">
        <v>46488</v>
      </c>
      <c r="J649" s="166">
        <v>2.4</v>
      </c>
      <c r="K649" s="166">
        <v>0.3</v>
      </c>
      <c r="L649" s="167" t="s">
        <v>1206</v>
      </c>
      <c r="M649" s="168" t="s">
        <v>1205</v>
      </c>
      <c r="N649" s="169">
        <v>0.02</v>
      </c>
      <c r="O649" s="21">
        <f t="shared" si="360"/>
        <v>2.1</v>
      </c>
      <c r="P649" s="21" t="str">
        <f t="shared" si="361"/>
        <v>N</v>
      </c>
      <c r="Q649" s="22">
        <f t="shared" si="362"/>
        <v>37903.699999999997</v>
      </c>
      <c r="R649" s="8" t="str">
        <f t="shared" si="363"/>
        <v>N</v>
      </c>
      <c r="S649" s="23">
        <f t="shared" si="364"/>
        <v>2.1</v>
      </c>
      <c r="T649" s="24">
        <f t="shared" si="365"/>
        <v>20500</v>
      </c>
      <c r="U649" s="24">
        <f t="shared" si="366"/>
        <v>100000</v>
      </c>
      <c r="V649" s="24">
        <f t="shared" si="367"/>
        <v>257500</v>
      </c>
      <c r="W649" s="24">
        <f t="shared" si="368"/>
        <v>20500</v>
      </c>
      <c r="X649" s="24">
        <f t="shared" si="369"/>
        <v>0</v>
      </c>
      <c r="Y649" s="24">
        <f t="shared" si="370"/>
        <v>20500</v>
      </c>
      <c r="Z649" s="24">
        <f t="shared" si="371"/>
        <v>18161.773999999998</v>
      </c>
      <c r="AA649" s="25" t="str">
        <f t="shared" si="372"/>
        <v>N</v>
      </c>
      <c r="AB649" s="26">
        <f t="shared" si="373"/>
        <v>1.1000000000000001</v>
      </c>
      <c r="AC649" s="27">
        <f t="shared" si="374"/>
        <v>20500</v>
      </c>
      <c r="AD649" s="28">
        <f t="shared" si="375"/>
        <v>100000</v>
      </c>
      <c r="AE649" s="28">
        <f t="shared" si="376"/>
        <v>257500</v>
      </c>
      <c r="AF649" s="28">
        <f t="shared" si="377"/>
        <v>15767.120000000003</v>
      </c>
      <c r="AG649" s="28">
        <f t="shared" si="378"/>
        <v>0</v>
      </c>
      <c r="AH649" s="28">
        <f t="shared" si="379"/>
        <v>15767.120000000003</v>
      </c>
      <c r="AI649" s="28">
        <f t="shared" si="380"/>
        <v>23667.889479999998</v>
      </c>
      <c r="AJ649" s="29" t="str">
        <f t="shared" si="381"/>
        <v>N</v>
      </c>
      <c r="AK649" s="30">
        <f t="shared" si="382"/>
        <v>0.10000000000000009</v>
      </c>
      <c r="AL649" s="31">
        <f t="shared" si="383"/>
        <v>20500</v>
      </c>
      <c r="AM649" s="31">
        <f t="shared" si="384"/>
        <v>100000</v>
      </c>
      <c r="AN649" s="31">
        <f t="shared" si="385"/>
        <v>257500</v>
      </c>
      <c r="AO649" s="31">
        <f t="shared" si="386"/>
        <v>9443.9300000000021</v>
      </c>
      <c r="AP649" s="31">
        <f t="shared" si="387"/>
        <v>0</v>
      </c>
      <c r="AQ649" s="31">
        <f t="shared" si="388"/>
        <v>9443.9300000000021</v>
      </c>
      <c r="AR649" s="31">
        <f t="shared" si="389"/>
        <v>30779.7796696</v>
      </c>
      <c r="AS649" s="32">
        <f t="shared" si="390"/>
        <v>0</v>
      </c>
      <c r="AT649" s="33">
        <f t="shared" si="391"/>
        <v>20500</v>
      </c>
      <c r="AU649" s="33">
        <f t="shared" si="392"/>
        <v>100000</v>
      </c>
      <c r="AV649" s="33">
        <v>257500</v>
      </c>
      <c r="AW649" s="33">
        <f t="shared" si="393"/>
        <v>0</v>
      </c>
      <c r="AX649" s="33">
        <f t="shared" si="394"/>
        <v>0</v>
      </c>
      <c r="AY649" s="34">
        <f t="shared" si="395"/>
        <v>72609.443149600003</v>
      </c>
    </row>
    <row r="650" spans="1:51" ht="15.75" customHeight="1" x14ac:dyDescent="0.3">
      <c r="A650" s="166" t="s">
        <v>850</v>
      </c>
      <c r="B650" s="99">
        <v>18967.07</v>
      </c>
      <c r="C650" s="99">
        <v>27163.69</v>
      </c>
      <c r="D650" s="99">
        <v>111345.51</v>
      </c>
      <c r="E650" s="99">
        <v>111298.56</v>
      </c>
      <c r="F650" s="141">
        <v>45000</v>
      </c>
      <c r="G650" s="142">
        <v>12500</v>
      </c>
      <c r="H650" s="182">
        <v>46344</v>
      </c>
      <c r="I650" s="182">
        <v>46402</v>
      </c>
      <c r="J650" s="166">
        <v>2.7</v>
      </c>
      <c r="K650" s="166">
        <v>1.1000000000000001</v>
      </c>
      <c r="L650" s="167" t="s">
        <v>1206</v>
      </c>
      <c r="M650" s="168" t="s">
        <v>1204</v>
      </c>
      <c r="N650" s="169">
        <v>0.04</v>
      </c>
      <c r="O650" s="21">
        <f t="shared" si="360"/>
        <v>1.6</v>
      </c>
      <c r="P650" s="21" t="str">
        <f t="shared" si="361"/>
        <v>N</v>
      </c>
      <c r="Q650" s="22">
        <f t="shared" si="362"/>
        <v>46130.759999999995</v>
      </c>
      <c r="R650" s="8" t="str">
        <f t="shared" si="363"/>
        <v>N</v>
      </c>
      <c r="S650" s="23">
        <f t="shared" si="364"/>
        <v>3.2</v>
      </c>
      <c r="T650" s="24">
        <f t="shared" si="365"/>
        <v>20500</v>
      </c>
      <c r="U650" s="24">
        <f t="shared" si="366"/>
        <v>100000</v>
      </c>
      <c r="V650" s="24">
        <f t="shared" si="367"/>
        <v>257500</v>
      </c>
      <c r="W650" s="24">
        <f t="shared" si="368"/>
        <v>0</v>
      </c>
      <c r="X650" s="24">
        <f t="shared" si="369"/>
        <v>0</v>
      </c>
      <c r="Y650" s="24">
        <f t="shared" si="370"/>
        <v>0</v>
      </c>
      <c r="Z650" s="24">
        <f t="shared" si="371"/>
        <v>47975.990399999995</v>
      </c>
      <c r="AA650" s="25" t="str">
        <f t="shared" si="372"/>
        <v>N</v>
      </c>
      <c r="AB650" s="26">
        <f t="shared" si="373"/>
        <v>2.2000000000000002</v>
      </c>
      <c r="AC650" s="27">
        <f t="shared" si="374"/>
        <v>20500</v>
      </c>
      <c r="AD650" s="28">
        <f t="shared" si="375"/>
        <v>100000</v>
      </c>
      <c r="AE650" s="28">
        <f t="shared" si="376"/>
        <v>257500</v>
      </c>
      <c r="AF650" s="28">
        <f t="shared" si="377"/>
        <v>0</v>
      </c>
      <c r="AG650" s="28">
        <f t="shared" si="378"/>
        <v>0</v>
      </c>
      <c r="AH650" s="28">
        <f t="shared" si="379"/>
        <v>0</v>
      </c>
      <c r="AI650" s="28">
        <f t="shared" si="380"/>
        <v>49895.030015999997</v>
      </c>
      <c r="AJ650" s="29" t="str">
        <f t="shared" si="381"/>
        <v>N</v>
      </c>
      <c r="AK650" s="30">
        <f t="shared" si="382"/>
        <v>1.2000000000000002</v>
      </c>
      <c r="AL650" s="31">
        <f t="shared" si="383"/>
        <v>20500</v>
      </c>
      <c r="AM650" s="31">
        <f t="shared" si="384"/>
        <v>100000</v>
      </c>
      <c r="AN650" s="31">
        <f t="shared" si="385"/>
        <v>257500</v>
      </c>
      <c r="AO650" s="31">
        <f t="shared" si="386"/>
        <v>0</v>
      </c>
      <c r="AP650" s="31">
        <f t="shared" si="387"/>
        <v>0</v>
      </c>
      <c r="AQ650" s="31">
        <f t="shared" si="388"/>
        <v>0</v>
      </c>
      <c r="AR650" s="31">
        <f t="shared" si="389"/>
        <v>51890.831216639999</v>
      </c>
      <c r="AS650" s="32">
        <f t="shared" si="390"/>
        <v>0.20000000000000018</v>
      </c>
      <c r="AT650" s="33">
        <f t="shared" si="391"/>
        <v>20500</v>
      </c>
      <c r="AU650" s="33">
        <f t="shared" si="392"/>
        <v>100000</v>
      </c>
      <c r="AV650" s="33">
        <v>257500</v>
      </c>
      <c r="AW650" s="33">
        <f t="shared" si="393"/>
        <v>0</v>
      </c>
      <c r="AX650" s="33">
        <f t="shared" si="394"/>
        <v>53966.464465305602</v>
      </c>
      <c r="AY650" s="34">
        <f t="shared" si="395"/>
        <v>203728.31609794562</v>
      </c>
    </row>
    <row r="651" spans="1:51" ht="15.75" customHeight="1" x14ac:dyDescent="0.3">
      <c r="A651" s="166" t="s">
        <v>851</v>
      </c>
      <c r="B651" s="99">
        <v>15222.53</v>
      </c>
      <c r="C651" s="99">
        <v>28769.83</v>
      </c>
      <c r="D651" s="99">
        <v>98335.2</v>
      </c>
      <c r="E651" s="99">
        <v>92255.09</v>
      </c>
      <c r="F651" s="141">
        <v>42000</v>
      </c>
      <c r="G651" s="142">
        <v>0</v>
      </c>
      <c r="H651" s="182">
        <v>46454</v>
      </c>
      <c r="I651" s="182">
        <v>46516</v>
      </c>
      <c r="J651" s="166">
        <v>2.2999999999999998</v>
      </c>
      <c r="K651" s="166">
        <v>1.9</v>
      </c>
      <c r="L651" s="167" t="s">
        <v>1206</v>
      </c>
      <c r="M651" s="168" t="s">
        <v>1204</v>
      </c>
      <c r="N651" s="169">
        <v>0.05</v>
      </c>
      <c r="O651" s="21">
        <f t="shared" si="360"/>
        <v>0.39999999999999991</v>
      </c>
      <c r="P651" s="21" t="str">
        <f t="shared" si="361"/>
        <v>N</v>
      </c>
      <c r="Q651" s="22">
        <f t="shared" si="362"/>
        <v>43992.36</v>
      </c>
      <c r="R651" s="8" t="str">
        <f t="shared" si="363"/>
        <v>N</v>
      </c>
      <c r="S651" s="23">
        <f t="shared" si="364"/>
        <v>0.79999999999999982</v>
      </c>
      <c r="T651" s="24">
        <f t="shared" si="365"/>
        <v>20500</v>
      </c>
      <c r="U651" s="24">
        <f t="shared" si="366"/>
        <v>100000</v>
      </c>
      <c r="V651" s="24">
        <f t="shared" si="367"/>
        <v>257500</v>
      </c>
      <c r="W651" s="24">
        <f t="shared" si="368"/>
        <v>832.40000000000146</v>
      </c>
      <c r="X651" s="24">
        <f t="shared" si="369"/>
        <v>0</v>
      </c>
      <c r="Y651" s="24">
        <f t="shared" si="370"/>
        <v>832.40000000000146</v>
      </c>
      <c r="Z651" s="24">
        <f t="shared" si="371"/>
        <v>45359.578000000001</v>
      </c>
      <c r="AA651" s="25" t="str">
        <f t="shared" si="372"/>
        <v>N</v>
      </c>
      <c r="AB651" s="26">
        <f t="shared" si="373"/>
        <v>0</v>
      </c>
      <c r="AC651" s="27">
        <f t="shared" si="374"/>
        <v>20500</v>
      </c>
      <c r="AD651" s="28">
        <f t="shared" si="375"/>
        <v>100000</v>
      </c>
      <c r="AE651" s="28">
        <f t="shared" si="376"/>
        <v>257500</v>
      </c>
      <c r="AF651" s="28">
        <f t="shared" si="377"/>
        <v>0</v>
      </c>
      <c r="AG651" s="28">
        <f t="shared" si="378"/>
        <v>0</v>
      </c>
      <c r="AH651" s="28">
        <f t="shared" si="379"/>
        <v>0</v>
      </c>
      <c r="AI651" s="28">
        <f t="shared" si="380"/>
        <v>0</v>
      </c>
      <c r="AJ651" s="29" t="str">
        <f t="shared" si="381"/>
        <v>N</v>
      </c>
      <c r="AK651" s="30">
        <f t="shared" si="382"/>
        <v>0</v>
      </c>
      <c r="AL651" s="31">
        <f t="shared" si="383"/>
        <v>20500</v>
      </c>
      <c r="AM651" s="31">
        <f t="shared" si="384"/>
        <v>100000</v>
      </c>
      <c r="AN651" s="31">
        <f t="shared" si="385"/>
        <v>257500</v>
      </c>
      <c r="AO651" s="31">
        <f t="shared" si="386"/>
        <v>0</v>
      </c>
      <c r="AP651" s="31">
        <f t="shared" si="387"/>
        <v>0</v>
      </c>
      <c r="AQ651" s="31">
        <f t="shared" si="388"/>
        <v>0</v>
      </c>
      <c r="AR651" s="31">
        <f t="shared" si="389"/>
        <v>0</v>
      </c>
      <c r="AS651" s="32">
        <f t="shared" si="390"/>
        <v>0</v>
      </c>
      <c r="AT651" s="33">
        <f t="shared" si="391"/>
        <v>20500</v>
      </c>
      <c r="AU651" s="33">
        <f t="shared" si="392"/>
        <v>100000</v>
      </c>
      <c r="AV651" s="33">
        <v>257500</v>
      </c>
      <c r="AW651" s="33">
        <f t="shared" si="393"/>
        <v>0</v>
      </c>
      <c r="AX651" s="33">
        <f t="shared" si="394"/>
        <v>0</v>
      </c>
      <c r="AY651" s="34">
        <f t="shared" si="395"/>
        <v>45359.578000000001</v>
      </c>
    </row>
    <row r="652" spans="1:51" ht="15.75" customHeight="1" x14ac:dyDescent="0.3">
      <c r="A652" s="166" t="s">
        <v>852</v>
      </c>
      <c r="B652" s="99">
        <v>13060.29</v>
      </c>
      <c r="C652" s="99">
        <v>31126.6</v>
      </c>
      <c r="D652" s="99">
        <v>100977.97</v>
      </c>
      <c r="E652" s="99">
        <v>92895.08</v>
      </c>
      <c r="F652" s="141">
        <v>167000</v>
      </c>
      <c r="G652" s="142">
        <v>12500</v>
      </c>
      <c r="H652" s="182">
        <v>46406</v>
      </c>
      <c r="I652" s="182">
        <v>46420</v>
      </c>
      <c r="J652" s="166">
        <v>1.7</v>
      </c>
      <c r="K652" s="166">
        <v>1.6</v>
      </c>
      <c r="L652" s="167" t="s">
        <v>1206</v>
      </c>
      <c r="M652" s="168" t="s">
        <v>1203</v>
      </c>
      <c r="N652" s="169">
        <v>5.1999999999999998E-2</v>
      </c>
      <c r="O652" s="21">
        <f t="shared" si="360"/>
        <v>9.9999999999999867E-2</v>
      </c>
      <c r="P652" s="21" t="str">
        <f t="shared" si="361"/>
        <v>N</v>
      </c>
      <c r="Q652" s="22">
        <f t="shared" si="362"/>
        <v>44186.89</v>
      </c>
      <c r="R652" s="8" t="str">
        <f t="shared" si="363"/>
        <v>N</v>
      </c>
      <c r="S652" s="23">
        <f t="shared" si="364"/>
        <v>0.13333333333333316</v>
      </c>
      <c r="T652" s="24">
        <f t="shared" si="365"/>
        <v>20500</v>
      </c>
      <c r="U652" s="24">
        <f t="shared" si="366"/>
        <v>100000</v>
      </c>
      <c r="V652" s="24">
        <f t="shared" si="367"/>
        <v>257500</v>
      </c>
      <c r="W652" s="24">
        <f t="shared" si="368"/>
        <v>0</v>
      </c>
      <c r="X652" s="24">
        <f t="shared" si="369"/>
        <v>0</v>
      </c>
      <c r="Y652" s="24">
        <f t="shared" si="370"/>
        <v>0</v>
      </c>
      <c r="Z652" s="24">
        <f t="shared" si="371"/>
        <v>46484.60828</v>
      </c>
      <c r="AA652" s="25" t="str">
        <f t="shared" si="372"/>
        <v>N</v>
      </c>
      <c r="AB652" s="26">
        <f t="shared" si="373"/>
        <v>0</v>
      </c>
      <c r="AC652" s="27">
        <f t="shared" si="374"/>
        <v>20500</v>
      </c>
      <c r="AD652" s="28">
        <f t="shared" si="375"/>
        <v>100000</v>
      </c>
      <c r="AE652" s="28">
        <f t="shared" si="376"/>
        <v>257500</v>
      </c>
      <c r="AF652" s="28">
        <f t="shared" si="377"/>
        <v>0</v>
      </c>
      <c r="AG652" s="28">
        <f t="shared" si="378"/>
        <v>0</v>
      </c>
      <c r="AH652" s="28">
        <f t="shared" si="379"/>
        <v>0</v>
      </c>
      <c r="AI652" s="28">
        <f t="shared" si="380"/>
        <v>0</v>
      </c>
      <c r="AJ652" s="29" t="str">
        <f t="shared" si="381"/>
        <v>N</v>
      </c>
      <c r="AK652" s="30">
        <f t="shared" si="382"/>
        <v>0</v>
      </c>
      <c r="AL652" s="31">
        <f t="shared" si="383"/>
        <v>20500</v>
      </c>
      <c r="AM652" s="31">
        <f t="shared" si="384"/>
        <v>100000</v>
      </c>
      <c r="AN652" s="31">
        <f t="shared" si="385"/>
        <v>257500</v>
      </c>
      <c r="AO652" s="31">
        <f t="shared" si="386"/>
        <v>0</v>
      </c>
      <c r="AP652" s="31">
        <f t="shared" si="387"/>
        <v>0</v>
      </c>
      <c r="AQ652" s="31">
        <f t="shared" si="388"/>
        <v>0</v>
      </c>
      <c r="AR652" s="31">
        <f t="shared" si="389"/>
        <v>0</v>
      </c>
      <c r="AS652" s="32">
        <f t="shared" si="390"/>
        <v>0</v>
      </c>
      <c r="AT652" s="33">
        <f t="shared" si="391"/>
        <v>20500</v>
      </c>
      <c r="AU652" s="33">
        <f t="shared" si="392"/>
        <v>100000</v>
      </c>
      <c r="AV652" s="33">
        <v>257500</v>
      </c>
      <c r="AW652" s="33">
        <f t="shared" si="393"/>
        <v>0</v>
      </c>
      <c r="AX652" s="33">
        <f t="shared" si="394"/>
        <v>0</v>
      </c>
      <c r="AY652" s="34">
        <f t="shared" si="395"/>
        <v>46484.60828</v>
      </c>
    </row>
    <row r="653" spans="1:51" ht="15.75" customHeight="1" x14ac:dyDescent="0.3">
      <c r="A653" s="166" t="s">
        <v>853</v>
      </c>
      <c r="B653" s="99">
        <v>10828.24</v>
      </c>
      <c r="C653" s="99">
        <v>2754.01</v>
      </c>
      <c r="D653" s="99">
        <v>36292.6</v>
      </c>
      <c r="E653" s="99">
        <v>26521.53</v>
      </c>
      <c r="F653" s="141">
        <v>92000</v>
      </c>
      <c r="G653" s="142">
        <v>0</v>
      </c>
      <c r="H653" s="182">
        <v>46262</v>
      </c>
      <c r="I653" s="182">
        <v>46320</v>
      </c>
      <c r="J653" s="166">
        <v>3.3</v>
      </c>
      <c r="K653" s="166">
        <v>0.1</v>
      </c>
      <c r="L653" s="167" t="s">
        <v>1207</v>
      </c>
      <c r="M653" s="168" t="s">
        <v>1203</v>
      </c>
      <c r="N653" s="169">
        <v>0.04</v>
      </c>
      <c r="O653" s="21">
        <f t="shared" si="360"/>
        <v>3.1999999999999997</v>
      </c>
      <c r="P653" s="21" t="str">
        <f t="shared" si="361"/>
        <v>N</v>
      </c>
      <c r="Q653" s="22">
        <f t="shared" si="362"/>
        <v>13582.25</v>
      </c>
      <c r="R653" s="8" t="str">
        <f t="shared" si="363"/>
        <v>N</v>
      </c>
      <c r="S653" s="23">
        <f t="shared" si="364"/>
        <v>4.2666666666666666</v>
      </c>
      <c r="T653" s="24">
        <f t="shared" si="365"/>
        <v>50000</v>
      </c>
      <c r="U653" s="24">
        <f t="shared" si="366"/>
        <v>200000</v>
      </c>
      <c r="V653" s="24">
        <f t="shared" si="367"/>
        <v>257500</v>
      </c>
      <c r="W653" s="24">
        <f t="shared" si="368"/>
        <v>10594.155000000001</v>
      </c>
      <c r="X653" s="24">
        <f t="shared" si="369"/>
        <v>0</v>
      </c>
      <c r="Y653" s="24">
        <f t="shared" si="370"/>
        <v>10594.155000000001</v>
      </c>
      <c r="Z653" s="24">
        <f t="shared" si="371"/>
        <v>3531.3850000000002</v>
      </c>
      <c r="AA653" s="25" t="str">
        <f t="shared" si="372"/>
        <v>N</v>
      </c>
      <c r="AB653" s="26">
        <f t="shared" si="373"/>
        <v>3.2666666666666666</v>
      </c>
      <c r="AC653" s="27">
        <f t="shared" si="374"/>
        <v>50000</v>
      </c>
      <c r="AD653" s="28">
        <f t="shared" si="375"/>
        <v>200000</v>
      </c>
      <c r="AE653" s="28">
        <f t="shared" si="376"/>
        <v>257500</v>
      </c>
      <c r="AF653" s="28">
        <f t="shared" si="377"/>
        <v>11017.921200000001</v>
      </c>
      <c r="AG653" s="28">
        <f t="shared" si="378"/>
        <v>0</v>
      </c>
      <c r="AH653" s="28">
        <f t="shared" si="379"/>
        <v>11017.921200000001</v>
      </c>
      <c r="AI653" s="28">
        <f t="shared" si="380"/>
        <v>3672.6404000000002</v>
      </c>
      <c r="AJ653" s="29" t="str">
        <f t="shared" si="381"/>
        <v>N</v>
      </c>
      <c r="AK653" s="30">
        <f t="shared" si="382"/>
        <v>2.2666666666666666</v>
      </c>
      <c r="AL653" s="31">
        <f t="shared" si="383"/>
        <v>50000</v>
      </c>
      <c r="AM653" s="31">
        <f t="shared" si="384"/>
        <v>200000</v>
      </c>
      <c r="AN653" s="31">
        <f t="shared" si="385"/>
        <v>257500</v>
      </c>
      <c r="AO653" s="31">
        <f t="shared" si="386"/>
        <v>11458.638048000001</v>
      </c>
      <c r="AP653" s="31">
        <f t="shared" si="387"/>
        <v>0</v>
      </c>
      <c r="AQ653" s="31">
        <f t="shared" si="388"/>
        <v>11458.638048000001</v>
      </c>
      <c r="AR653" s="31">
        <f t="shared" si="389"/>
        <v>3819.5460160000002</v>
      </c>
      <c r="AS653" s="32">
        <f t="shared" si="390"/>
        <v>1.2666666666666666</v>
      </c>
      <c r="AT653" s="33">
        <f t="shared" si="391"/>
        <v>50000</v>
      </c>
      <c r="AU653" s="33">
        <f t="shared" si="392"/>
        <v>200000</v>
      </c>
      <c r="AV653" s="33">
        <v>257500</v>
      </c>
      <c r="AW653" s="33">
        <f t="shared" si="393"/>
        <v>11916.983569920001</v>
      </c>
      <c r="AX653" s="33">
        <f t="shared" si="394"/>
        <v>3972.3278566400004</v>
      </c>
      <c r="AY653" s="34">
        <f t="shared" si="395"/>
        <v>14995.899272640001</v>
      </c>
    </row>
    <row r="654" spans="1:51" ht="15.75" customHeight="1" x14ac:dyDescent="0.3">
      <c r="A654" s="166" t="s">
        <v>854</v>
      </c>
      <c r="B654" s="99">
        <v>16647.16</v>
      </c>
      <c r="C654" s="99">
        <v>27139.14</v>
      </c>
      <c r="D654" s="99">
        <v>61852.27</v>
      </c>
      <c r="E654" s="99">
        <v>47893.22</v>
      </c>
      <c r="F654" s="141">
        <v>100000</v>
      </c>
      <c r="G654" s="142">
        <v>26667</v>
      </c>
      <c r="H654" s="182">
        <v>46393</v>
      </c>
      <c r="I654" s="182">
        <v>46410</v>
      </c>
      <c r="J654" s="166">
        <v>3.5</v>
      </c>
      <c r="K654" s="166">
        <v>0.5</v>
      </c>
      <c r="L654" s="167" t="s">
        <v>1207</v>
      </c>
      <c r="M654" s="168" t="s">
        <v>1205</v>
      </c>
      <c r="N654" s="169">
        <v>1.6E-2</v>
      </c>
      <c r="O654" s="21">
        <f t="shared" si="360"/>
        <v>3</v>
      </c>
      <c r="P654" s="21" t="str">
        <f t="shared" si="361"/>
        <v>N</v>
      </c>
      <c r="Q654" s="22">
        <f t="shared" si="362"/>
        <v>43786.3</v>
      </c>
      <c r="R654" s="8" t="str">
        <f t="shared" si="363"/>
        <v>N</v>
      </c>
      <c r="S654" s="23">
        <f t="shared" si="364"/>
        <v>3</v>
      </c>
      <c r="T654" s="24">
        <f t="shared" si="365"/>
        <v>50000</v>
      </c>
      <c r="U654" s="24">
        <f t="shared" si="366"/>
        <v>200000</v>
      </c>
      <c r="V654" s="24">
        <f t="shared" si="367"/>
        <v>257500</v>
      </c>
      <c r="W654" s="24">
        <f t="shared" si="368"/>
        <v>44486.880800000006</v>
      </c>
      <c r="X654" s="24">
        <f t="shared" si="369"/>
        <v>0</v>
      </c>
      <c r="Y654" s="24">
        <f t="shared" si="370"/>
        <v>44486.880800000006</v>
      </c>
      <c r="Z654" s="24">
        <f t="shared" si="371"/>
        <v>0</v>
      </c>
      <c r="AA654" s="25" t="str">
        <f t="shared" si="372"/>
        <v>N</v>
      </c>
      <c r="AB654" s="26">
        <f t="shared" si="373"/>
        <v>2</v>
      </c>
      <c r="AC654" s="27">
        <f t="shared" si="374"/>
        <v>50000</v>
      </c>
      <c r="AD654" s="28">
        <f t="shared" si="375"/>
        <v>200000</v>
      </c>
      <c r="AE654" s="28">
        <f t="shared" si="376"/>
        <v>257500</v>
      </c>
      <c r="AF654" s="28">
        <f t="shared" si="377"/>
        <v>45198.670892800008</v>
      </c>
      <c r="AG654" s="28">
        <f t="shared" si="378"/>
        <v>0</v>
      </c>
      <c r="AH654" s="28">
        <f t="shared" si="379"/>
        <v>45198.670892800008</v>
      </c>
      <c r="AI654" s="28">
        <f t="shared" si="380"/>
        <v>0</v>
      </c>
      <c r="AJ654" s="29" t="str">
        <f t="shared" si="381"/>
        <v>N</v>
      </c>
      <c r="AK654" s="30">
        <f t="shared" si="382"/>
        <v>1</v>
      </c>
      <c r="AL654" s="31">
        <f t="shared" si="383"/>
        <v>50000</v>
      </c>
      <c r="AM654" s="31">
        <f t="shared" si="384"/>
        <v>200000</v>
      </c>
      <c r="AN654" s="31">
        <f t="shared" si="385"/>
        <v>257500</v>
      </c>
      <c r="AO654" s="31">
        <f t="shared" si="386"/>
        <v>45921.849627084812</v>
      </c>
      <c r="AP654" s="31">
        <f t="shared" si="387"/>
        <v>0</v>
      </c>
      <c r="AQ654" s="31">
        <f t="shared" si="388"/>
        <v>45921.849627084812</v>
      </c>
      <c r="AR654" s="31">
        <f t="shared" si="389"/>
        <v>0</v>
      </c>
      <c r="AS654" s="32">
        <f t="shared" si="390"/>
        <v>0</v>
      </c>
      <c r="AT654" s="33">
        <f t="shared" si="391"/>
        <v>50000</v>
      </c>
      <c r="AU654" s="33">
        <f t="shared" si="392"/>
        <v>200000</v>
      </c>
      <c r="AV654" s="33">
        <v>257500</v>
      </c>
      <c r="AW654" s="33">
        <f t="shared" si="393"/>
        <v>0</v>
      </c>
      <c r="AX654" s="33">
        <f t="shared" si="394"/>
        <v>0</v>
      </c>
      <c r="AY654" s="34">
        <f t="shared" si="395"/>
        <v>0</v>
      </c>
    </row>
    <row r="655" spans="1:51" ht="15.75" customHeight="1" x14ac:dyDescent="0.3">
      <c r="A655" s="166" t="s">
        <v>855</v>
      </c>
      <c r="B655" s="99">
        <v>15561.34</v>
      </c>
      <c r="C655" s="99">
        <v>18650.55</v>
      </c>
      <c r="D655" s="99">
        <v>105105.86</v>
      </c>
      <c r="E655" s="99">
        <v>94828.38</v>
      </c>
      <c r="F655" s="143">
        <v>129000</v>
      </c>
      <c r="G655" s="142">
        <v>0</v>
      </c>
      <c r="H655" s="182">
        <v>46557</v>
      </c>
      <c r="I655" s="182">
        <v>46608</v>
      </c>
      <c r="J655" s="166">
        <v>2</v>
      </c>
      <c r="K655" s="166">
        <v>1.7</v>
      </c>
      <c r="L655" s="167" t="s">
        <v>1207</v>
      </c>
      <c r="M655" s="168" t="s">
        <v>1204</v>
      </c>
      <c r="N655" s="169">
        <v>0.03</v>
      </c>
      <c r="O655" s="21">
        <f t="shared" si="360"/>
        <v>0.30000000000000004</v>
      </c>
      <c r="P655" s="21" t="str">
        <f t="shared" si="361"/>
        <v>N</v>
      </c>
      <c r="Q655" s="22">
        <f t="shared" si="362"/>
        <v>34211.89</v>
      </c>
      <c r="R655" s="8" t="str">
        <f t="shared" si="363"/>
        <v>N</v>
      </c>
      <c r="S655" s="23">
        <f t="shared" si="364"/>
        <v>0.60000000000000009</v>
      </c>
      <c r="T655" s="24">
        <f t="shared" si="365"/>
        <v>50000</v>
      </c>
      <c r="U655" s="24">
        <f t="shared" si="366"/>
        <v>200000</v>
      </c>
      <c r="V655" s="24">
        <f t="shared" si="367"/>
        <v>257500</v>
      </c>
      <c r="W655" s="24">
        <f t="shared" si="368"/>
        <v>17619.123350000002</v>
      </c>
      <c r="X655" s="24">
        <f t="shared" si="369"/>
        <v>0</v>
      </c>
      <c r="Y655" s="24">
        <f t="shared" si="370"/>
        <v>17619.123350000002</v>
      </c>
      <c r="Z655" s="24">
        <f t="shared" si="371"/>
        <v>17619.123350000002</v>
      </c>
      <c r="AA655" s="25" t="str">
        <f t="shared" si="372"/>
        <v>N</v>
      </c>
      <c r="AB655" s="26">
        <f t="shared" si="373"/>
        <v>0</v>
      </c>
      <c r="AC655" s="27">
        <f t="shared" si="374"/>
        <v>50000</v>
      </c>
      <c r="AD655" s="28">
        <f t="shared" si="375"/>
        <v>200000</v>
      </c>
      <c r="AE655" s="28">
        <f t="shared" si="376"/>
        <v>257500</v>
      </c>
      <c r="AF655" s="28">
        <f t="shared" si="377"/>
        <v>0</v>
      </c>
      <c r="AG655" s="28">
        <f t="shared" si="378"/>
        <v>0</v>
      </c>
      <c r="AH655" s="28">
        <f t="shared" si="379"/>
        <v>0</v>
      </c>
      <c r="AI655" s="28">
        <f t="shared" si="380"/>
        <v>0</v>
      </c>
      <c r="AJ655" s="29" t="str">
        <f t="shared" si="381"/>
        <v>N</v>
      </c>
      <c r="AK655" s="30">
        <f t="shared" si="382"/>
        <v>0</v>
      </c>
      <c r="AL655" s="31">
        <f t="shared" si="383"/>
        <v>50000</v>
      </c>
      <c r="AM655" s="31">
        <f t="shared" si="384"/>
        <v>200000</v>
      </c>
      <c r="AN655" s="31">
        <f t="shared" si="385"/>
        <v>257500</v>
      </c>
      <c r="AO655" s="31">
        <f t="shared" si="386"/>
        <v>0</v>
      </c>
      <c r="AP655" s="31">
        <f t="shared" si="387"/>
        <v>0</v>
      </c>
      <c r="AQ655" s="31">
        <f t="shared" si="388"/>
        <v>0</v>
      </c>
      <c r="AR655" s="31">
        <f t="shared" si="389"/>
        <v>0</v>
      </c>
      <c r="AS655" s="32">
        <f t="shared" si="390"/>
        <v>0</v>
      </c>
      <c r="AT655" s="33">
        <f t="shared" si="391"/>
        <v>50000</v>
      </c>
      <c r="AU655" s="33">
        <f t="shared" si="392"/>
        <v>200000</v>
      </c>
      <c r="AV655" s="33">
        <v>257500</v>
      </c>
      <c r="AW655" s="33">
        <f t="shared" si="393"/>
        <v>0</v>
      </c>
      <c r="AX655" s="33">
        <f t="shared" si="394"/>
        <v>0</v>
      </c>
      <c r="AY655" s="34">
        <f t="shared" si="395"/>
        <v>17619.123350000002</v>
      </c>
    </row>
    <row r="656" spans="1:51" ht="15.75" customHeight="1" x14ac:dyDescent="0.3">
      <c r="A656" s="166" t="s">
        <v>856</v>
      </c>
      <c r="B656" s="99">
        <v>13853.85</v>
      </c>
      <c r="C656" s="99">
        <v>20106.98</v>
      </c>
      <c r="D656" s="99">
        <v>93938.81</v>
      </c>
      <c r="E656" s="99">
        <v>92649.74</v>
      </c>
      <c r="F656" s="143">
        <v>77000</v>
      </c>
      <c r="G656" s="142">
        <v>12500</v>
      </c>
      <c r="H656" s="182">
        <v>46506</v>
      </c>
      <c r="I656" s="182">
        <v>46589</v>
      </c>
      <c r="J656" s="166">
        <v>4.5</v>
      </c>
      <c r="K656" s="166">
        <v>2.5</v>
      </c>
      <c r="L656" s="167" t="s">
        <v>1207</v>
      </c>
      <c r="M656" s="168" t="s">
        <v>1205</v>
      </c>
      <c r="N656" s="169">
        <v>3.3000000000000002E-2</v>
      </c>
      <c r="O656" s="21">
        <f t="shared" si="360"/>
        <v>2</v>
      </c>
      <c r="P656" s="21" t="str">
        <f t="shared" si="361"/>
        <v>N</v>
      </c>
      <c r="Q656" s="22">
        <f t="shared" si="362"/>
        <v>33960.83</v>
      </c>
      <c r="R656" s="8" t="str">
        <f t="shared" si="363"/>
        <v>N</v>
      </c>
      <c r="S656" s="23">
        <f t="shared" si="364"/>
        <v>2</v>
      </c>
      <c r="T656" s="24">
        <f t="shared" si="365"/>
        <v>50000</v>
      </c>
      <c r="U656" s="24">
        <f t="shared" si="366"/>
        <v>200000</v>
      </c>
      <c r="V656" s="24">
        <f t="shared" si="367"/>
        <v>257500</v>
      </c>
      <c r="W656" s="24">
        <f t="shared" si="368"/>
        <v>35081.537389999998</v>
      </c>
      <c r="X656" s="24">
        <f t="shared" si="369"/>
        <v>0</v>
      </c>
      <c r="Y656" s="24">
        <f t="shared" si="370"/>
        <v>35081.537389999998</v>
      </c>
      <c r="Z656" s="24">
        <f t="shared" si="371"/>
        <v>0</v>
      </c>
      <c r="AA656" s="25" t="str">
        <f t="shared" si="372"/>
        <v>N</v>
      </c>
      <c r="AB656" s="26">
        <f t="shared" si="373"/>
        <v>1</v>
      </c>
      <c r="AC656" s="27">
        <f t="shared" si="374"/>
        <v>50000</v>
      </c>
      <c r="AD656" s="28">
        <f t="shared" si="375"/>
        <v>200000</v>
      </c>
      <c r="AE656" s="28">
        <f t="shared" si="376"/>
        <v>257500</v>
      </c>
      <c r="AF656" s="28">
        <f t="shared" si="377"/>
        <v>36239.228123869994</v>
      </c>
      <c r="AG656" s="28">
        <f t="shared" si="378"/>
        <v>0</v>
      </c>
      <c r="AH656" s="28">
        <f t="shared" si="379"/>
        <v>36239.228123869994</v>
      </c>
      <c r="AI656" s="28">
        <f t="shared" si="380"/>
        <v>0</v>
      </c>
      <c r="AJ656" s="29" t="str">
        <f t="shared" si="381"/>
        <v>N</v>
      </c>
      <c r="AK656" s="30">
        <f t="shared" si="382"/>
        <v>0</v>
      </c>
      <c r="AL656" s="31">
        <f t="shared" si="383"/>
        <v>50000</v>
      </c>
      <c r="AM656" s="31">
        <f t="shared" si="384"/>
        <v>200000</v>
      </c>
      <c r="AN656" s="31">
        <f t="shared" si="385"/>
        <v>257500</v>
      </c>
      <c r="AO656" s="31">
        <f t="shared" si="386"/>
        <v>0</v>
      </c>
      <c r="AP656" s="31">
        <f t="shared" si="387"/>
        <v>0</v>
      </c>
      <c r="AQ656" s="31">
        <f t="shared" si="388"/>
        <v>0</v>
      </c>
      <c r="AR656" s="31">
        <f t="shared" si="389"/>
        <v>0</v>
      </c>
      <c r="AS656" s="32">
        <f t="shared" si="390"/>
        <v>0</v>
      </c>
      <c r="AT656" s="33">
        <f t="shared" si="391"/>
        <v>50000</v>
      </c>
      <c r="AU656" s="33">
        <f t="shared" si="392"/>
        <v>200000</v>
      </c>
      <c r="AV656" s="33">
        <v>257500</v>
      </c>
      <c r="AW656" s="33">
        <f t="shared" si="393"/>
        <v>0</v>
      </c>
      <c r="AX656" s="33">
        <f t="shared" si="394"/>
        <v>0</v>
      </c>
      <c r="AY656" s="34">
        <f t="shared" si="395"/>
        <v>0</v>
      </c>
    </row>
    <row r="657" spans="1:51" ht="15.75" customHeight="1" x14ac:dyDescent="0.3">
      <c r="A657" s="166" t="s">
        <v>857</v>
      </c>
      <c r="B657" s="99">
        <v>13180</v>
      </c>
      <c r="C657" s="99">
        <v>5499.73</v>
      </c>
      <c r="D657" s="99">
        <v>90047.98</v>
      </c>
      <c r="E657" s="99">
        <v>85520.62</v>
      </c>
      <c r="F657" s="143">
        <v>150000</v>
      </c>
      <c r="G657" s="142">
        <v>0</v>
      </c>
      <c r="H657" s="182">
        <v>46507</v>
      </c>
      <c r="I657" s="182">
        <v>46545</v>
      </c>
      <c r="J657" s="166">
        <v>4.5</v>
      </c>
      <c r="K657" s="166">
        <v>0.9</v>
      </c>
      <c r="L657" s="167" t="s">
        <v>1206</v>
      </c>
      <c r="M657" s="168" t="s">
        <v>1203</v>
      </c>
      <c r="N657" s="169">
        <v>5.0000000000000001E-3</v>
      </c>
      <c r="O657" s="21">
        <f t="shared" si="360"/>
        <v>3.6</v>
      </c>
      <c r="P657" s="21" t="str">
        <f t="shared" si="361"/>
        <v>N</v>
      </c>
      <c r="Q657" s="22">
        <f t="shared" si="362"/>
        <v>18679.73</v>
      </c>
      <c r="R657" s="8" t="str">
        <f t="shared" si="363"/>
        <v>N</v>
      </c>
      <c r="S657" s="23">
        <f t="shared" si="364"/>
        <v>4.8</v>
      </c>
      <c r="T657" s="24">
        <f t="shared" si="365"/>
        <v>20500</v>
      </c>
      <c r="U657" s="24">
        <f t="shared" si="366"/>
        <v>100000</v>
      </c>
      <c r="V657" s="24">
        <f t="shared" si="367"/>
        <v>257500</v>
      </c>
      <c r="W657" s="24">
        <f t="shared" si="368"/>
        <v>7464.0150000000031</v>
      </c>
      <c r="X657" s="24">
        <f t="shared" si="369"/>
        <v>0</v>
      </c>
      <c r="Y657" s="24">
        <f t="shared" si="370"/>
        <v>7464.0150000000031</v>
      </c>
      <c r="Z657" s="24">
        <f t="shared" si="371"/>
        <v>11309.113649999996</v>
      </c>
      <c r="AA657" s="25" t="str">
        <f t="shared" si="372"/>
        <v>N</v>
      </c>
      <c r="AB657" s="26">
        <f t="shared" si="373"/>
        <v>3.8</v>
      </c>
      <c r="AC657" s="27">
        <f t="shared" si="374"/>
        <v>20500</v>
      </c>
      <c r="AD657" s="28">
        <f t="shared" si="375"/>
        <v>100000</v>
      </c>
      <c r="AE657" s="28">
        <f t="shared" si="376"/>
        <v>257500</v>
      </c>
      <c r="AF657" s="28">
        <f t="shared" si="377"/>
        <v>1866.0037500000008</v>
      </c>
      <c r="AG657" s="28">
        <f t="shared" si="378"/>
        <v>0</v>
      </c>
      <c r="AH657" s="28">
        <f t="shared" si="379"/>
        <v>1866.0037500000008</v>
      </c>
      <c r="AI657" s="28">
        <f t="shared" si="380"/>
        <v>17000.990543249998</v>
      </c>
      <c r="AJ657" s="29" t="str">
        <f t="shared" si="381"/>
        <v>N</v>
      </c>
      <c r="AK657" s="30">
        <f t="shared" si="382"/>
        <v>2.8</v>
      </c>
      <c r="AL657" s="31">
        <f t="shared" si="383"/>
        <v>20500</v>
      </c>
      <c r="AM657" s="31">
        <f t="shared" si="384"/>
        <v>100000</v>
      </c>
      <c r="AN657" s="31">
        <f t="shared" si="385"/>
        <v>257500</v>
      </c>
      <c r="AO657" s="31">
        <f t="shared" si="386"/>
        <v>1439.7778125000004</v>
      </c>
      <c r="AP657" s="31">
        <f t="shared" si="387"/>
        <v>0</v>
      </c>
      <c r="AQ657" s="31">
        <f t="shared" si="388"/>
        <v>1439.7778125000004</v>
      </c>
      <c r="AR657" s="31">
        <f t="shared" si="389"/>
        <v>17521.551452216245</v>
      </c>
      <c r="AS657" s="32">
        <f t="shared" si="390"/>
        <v>1.7999999999999998</v>
      </c>
      <c r="AT657" s="33">
        <f t="shared" si="391"/>
        <v>20500</v>
      </c>
      <c r="AU657" s="33">
        <f t="shared" si="392"/>
        <v>100000</v>
      </c>
      <c r="AV657" s="33">
        <v>257500</v>
      </c>
      <c r="AW657" s="33">
        <f t="shared" si="393"/>
        <v>0</v>
      </c>
      <c r="AX657" s="33">
        <f t="shared" si="394"/>
        <v>19056.135911039826</v>
      </c>
      <c r="AY657" s="34">
        <f t="shared" si="395"/>
        <v>64887.791556506061</v>
      </c>
    </row>
    <row r="658" spans="1:51" ht="15.75" customHeight="1" x14ac:dyDescent="0.3">
      <c r="A658" s="166" t="s">
        <v>858</v>
      </c>
      <c r="B658" s="99">
        <v>17823.509999999998</v>
      </c>
      <c r="C658" s="99">
        <v>9024.26</v>
      </c>
      <c r="D658" s="99">
        <v>85705.37</v>
      </c>
      <c r="E658" s="99">
        <v>81511.47</v>
      </c>
      <c r="F658" s="143">
        <v>66000</v>
      </c>
      <c r="G658" s="142">
        <v>12500</v>
      </c>
      <c r="H658" s="182">
        <v>46499</v>
      </c>
      <c r="I658" s="182">
        <v>46586</v>
      </c>
      <c r="J658" s="166">
        <v>2.4</v>
      </c>
      <c r="K658" s="166">
        <v>1.8</v>
      </c>
      <c r="L658" s="167" t="s">
        <v>1206</v>
      </c>
      <c r="M658" s="168" t="s">
        <v>1204</v>
      </c>
      <c r="N658" s="169">
        <v>2E-3</v>
      </c>
      <c r="O658" s="21">
        <f t="shared" si="360"/>
        <v>0.59999999999999987</v>
      </c>
      <c r="P658" s="21" t="str">
        <f t="shared" si="361"/>
        <v>N</v>
      </c>
      <c r="Q658" s="22">
        <f t="shared" si="362"/>
        <v>26847.769999999997</v>
      </c>
      <c r="R658" s="8" t="str">
        <f t="shared" si="363"/>
        <v>N</v>
      </c>
      <c r="S658" s="23">
        <f t="shared" si="364"/>
        <v>1.1999999999999997</v>
      </c>
      <c r="T658" s="24">
        <f t="shared" si="365"/>
        <v>20500</v>
      </c>
      <c r="U658" s="24">
        <f t="shared" si="366"/>
        <v>100000</v>
      </c>
      <c r="V658" s="24">
        <f t="shared" si="367"/>
        <v>257500</v>
      </c>
      <c r="W658" s="24">
        <f t="shared" si="368"/>
        <v>7147.3150000000023</v>
      </c>
      <c r="X658" s="24">
        <f t="shared" si="369"/>
        <v>0</v>
      </c>
      <c r="Y658" s="24">
        <f t="shared" si="370"/>
        <v>7147.3150000000023</v>
      </c>
      <c r="Z658" s="24">
        <f t="shared" si="371"/>
        <v>19754.150539999995</v>
      </c>
      <c r="AA658" s="25" t="str">
        <f t="shared" si="372"/>
        <v>N</v>
      </c>
      <c r="AB658" s="26">
        <f t="shared" si="373"/>
        <v>0.19999999999999973</v>
      </c>
      <c r="AC658" s="27">
        <f t="shared" si="374"/>
        <v>20500</v>
      </c>
      <c r="AD658" s="28">
        <f t="shared" si="375"/>
        <v>100000</v>
      </c>
      <c r="AE658" s="28">
        <f t="shared" si="376"/>
        <v>257500</v>
      </c>
      <c r="AF658" s="28">
        <f t="shared" si="377"/>
        <v>3573.6575000000012</v>
      </c>
      <c r="AG658" s="28">
        <f t="shared" si="378"/>
        <v>0</v>
      </c>
      <c r="AH658" s="28">
        <f t="shared" si="379"/>
        <v>3573.6575000000012</v>
      </c>
      <c r="AI658" s="28">
        <f t="shared" si="380"/>
        <v>23381.610971079997</v>
      </c>
      <c r="AJ658" s="29" t="str">
        <f t="shared" si="381"/>
        <v>N</v>
      </c>
      <c r="AK658" s="30">
        <f t="shared" si="382"/>
        <v>0</v>
      </c>
      <c r="AL658" s="31">
        <f t="shared" si="383"/>
        <v>20500</v>
      </c>
      <c r="AM658" s="31">
        <f t="shared" si="384"/>
        <v>100000</v>
      </c>
      <c r="AN658" s="31">
        <f t="shared" si="385"/>
        <v>257500</v>
      </c>
      <c r="AO658" s="31">
        <f t="shared" si="386"/>
        <v>0</v>
      </c>
      <c r="AP658" s="31">
        <f t="shared" si="387"/>
        <v>0</v>
      </c>
      <c r="AQ658" s="31">
        <f t="shared" si="388"/>
        <v>0</v>
      </c>
      <c r="AR658" s="31">
        <f t="shared" si="389"/>
        <v>0</v>
      </c>
      <c r="AS658" s="32">
        <f t="shared" si="390"/>
        <v>0</v>
      </c>
      <c r="AT658" s="33">
        <f t="shared" si="391"/>
        <v>20500</v>
      </c>
      <c r="AU658" s="33">
        <f t="shared" si="392"/>
        <v>100000</v>
      </c>
      <c r="AV658" s="33">
        <v>257500</v>
      </c>
      <c r="AW658" s="33">
        <f t="shared" si="393"/>
        <v>0</v>
      </c>
      <c r="AX658" s="33">
        <f t="shared" si="394"/>
        <v>0</v>
      </c>
      <c r="AY658" s="34">
        <f t="shared" si="395"/>
        <v>43135.761511079996</v>
      </c>
    </row>
    <row r="659" spans="1:51" ht="15.75" customHeight="1" x14ac:dyDescent="0.3">
      <c r="A659" s="166" t="s">
        <v>859</v>
      </c>
      <c r="B659" s="99">
        <v>7007.24</v>
      </c>
      <c r="C659" s="99">
        <v>20765.18</v>
      </c>
      <c r="D659" s="99">
        <v>79886.81</v>
      </c>
      <c r="E659" s="99">
        <v>78519.570000000007</v>
      </c>
      <c r="F659" s="143">
        <v>90000</v>
      </c>
      <c r="G659" s="142">
        <v>0</v>
      </c>
      <c r="H659" s="182">
        <v>46346</v>
      </c>
      <c r="I659" s="182">
        <v>46428</v>
      </c>
      <c r="J659" s="166">
        <v>5</v>
      </c>
      <c r="K659" s="166">
        <v>2.6</v>
      </c>
      <c r="L659" s="167" t="s">
        <v>1206</v>
      </c>
      <c r="M659" s="168" t="s">
        <v>1204</v>
      </c>
      <c r="N659" s="169">
        <v>0</v>
      </c>
      <c r="O659" s="21">
        <f t="shared" si="360"/>
        <v>2.4</v>
      </c>
      <c r="P659" s="21" t="str">
        <f t="shared" si="361"/>
        <v>N</v>
      </c>
      <c r="Q659" s="22">
        <f t="shared" si="362"/>
        <v>27772.42</v>
      </c>
      <c r="R659" s="8" t="str">
        <f t="shared" si="363"/>
        <v>N</v>
      </c>
      <c r="S659" s="23">
        <f t="shared" si="364"/>
        <v>4.8</v>
      </c>
      <c r="T659" s="24">
        <f t="shared" si="365"/>
        <v>20500</v>
      </c>
      <c r="U659" s="24">
        <f t="shared" si="366"/>
        <v>100000</v>
      </c>
      <c r="V659" s="24">
        <f t="shared" si="367"/>
        <v>257500</v>
      </c>
      <c r="W659" s="24">
        <f t="shared" si="368"/>
        <v>10056.595000000001</v>
      </c>
      <c r="X659" s="24">
        <f t="shared" si="369"/>
        <v>0</v>
      </c>
      <c r="Y659" s="24">
        <f t="shared" si="370"/>
        <v>10056.595000000001</v>
      </c>
      <c r="Z659" s="24">
        <f t="shared" si="371"/>
        <v>17715.824999999997</v>
      </c>
      <c r="AA659" s="25" t="str">
        <f t="shared" si="372"/>
        <v>N</v>
      </c>
      <c r="AB659" s="26">
        <f t="shared" si="373"/>
        <v>3.8</v>
      </c>
      <c r="AC659" s="27">
        <f t="shared" si="374"/>
        <v>20500</v>
      </c>
      <c r="AD659" s="28">
        <f t="shared" si="375"/>
        <v>100000</v>
      </c>
      <c r="AE659" s="28">
        <f t="shared" si="376"/>
        <v>257500</v>
      </c>
      <c r="AF659" s="28">
        <f t="shared" si="377"/>
        <v>5028.2975000000006</v>
      </c>
      <c r="AG659" s="28">
        <f t="shared" si="378"/>
        <v>0</v>
      </c>
      <c r="AH659" s="28">
        <f t="shared" si="379"/>
        <v>5028.2975000000006</v>
      </c>
      <c r="AI659" s="28">
        <f t="shared" si="380"/>
        <v>22744.122499999998</v>
      </c>
      <c r="AJ659" s="29" t="str">
        <f t="shared" si="381"/>
        <v>N</v>
      </c>
      <c r="AK659" s="30">
        <f t="shared" si="382"/>
        <v>2.8</v>
      </c>
      <c r="AL659" s="31">
        <f t="shared" si="383"/>
        <v>20500</v>
      </c>
      <c r="AM659" s="31">
        <f t="shared" si="384"/>
        <v>100000</v>
      </c>
      <c r="AN659" s="31">
        <f t="shared" si="385"/>
        <v>257500</v>
      </c>
      <c r="AO659" s="31">
        <f t="shared" si="386"/>
        <v>0</v>
      </c>
      <c r="AP659" s="31">
        <f t="shared" si="387"/>
        <v>0</v>
      </c>
      <c r="AQ659" s="31">
        <f t="shared" si="388"/>
        <v>0</v>
      </c>
      <c r="AR659" s="31">
        <f t="shared" si="389"/>
        <v>27772.42</v>
      </c>
      <c r="AS659" s="32">
        <f t="shared" si="390"/>
        <v>1.7999999999999998</v>
      </c>
      <c r="AT659" s="33">
        <f t="shared" si="391"/>
        <v>20500</v>
      </c>
      <c r="AU659" s="33">
        <f t="shared" si="392"/>
        <v>100000</v>
      </c>
      <c r="AV659" s="33">
        <v>257500</v>
      </c>
      <c r="AW659" s="33">
        <f t="shared" si="393"/>
        <v>2514.1487500000003</v>
      </c>
      <c r="AX659" s="33">
        <f t="shared" si="394"/>
        <v>25258.271249999998</v>
      </c>
      <c r="AY659" s="34">
        <f t="shared" si="395"/>
        <v>93490.638749999984</v>
      </c>
    </row>
    <row r="660" spans="1:51" ht="15.75" customHeight="1" x14ac:dyDescent="0.3">
      <c r="A660" s="166" t="s">
        <v>860</v>
      </c>
      <c r="B660" s="99">
        <v>14360.46</v>
      </c>
      <c r="C660" s="99">
        <v>26939.06</v>
      </c>
      <c r="D660" s="99">
        <v>107440.4</v>
      </c>
      <c r="E660" s="99">
        <v>98775.47</v>
      </c>
      <c r="F660" s="143">
        <v>90000</v>
      </c>
      <c r="G660" s="142">
        <v>12500</v>
      </c>
      <c r="H660" s="182">
        <v>46363</v>
      </c>
      <c r="I660" s="182">
        <v>46414</v>
      </c>
      <c r="J660" s="166">
        <v>3.9</v>
      </c>
      <c r="K660" s="166">
        <v>0.1</v>
      </c>
      <c r="L660" s="167" t="s">
        <v>1206</v>
      </c>
      <c r="M660" s="168" t="s">
        <v>1204</v>
      </c>
      <c r="N660" s="169">
        <v>0.04</v>
      </c>
      <c r="O660" s="21">
        <f t="shared" si="360"/>
        <v>3.8</v>
      </c>
      <c r="P660" s="21" t="str">
        <f t="shared" si="361"/>
        <v>N</v>
      </c>
      <c r="Q660" s="22">
        <f t="shared" si="362"/>
        <v>41299.520000000004</v>
      </c>
      <c r="R660" s="8" t="str">
        <f t="shared" si="363"/>
        <v>N</v>
      </c>
      <c r="S660" s="23">
        <f t="shared" si="364"/>
        <v>7.6</v>
      </c>
      <c r="T660" s="24">
        <f t="shared" si="365"/>
        <v>20500</v>
      </c>
      <c r="U660" s="24">
        <f t="shared" si="366"/>
        <v>100000</v>
      </c>
      <c r="V660" s="24">
        <f t="shared" si="367"/>
        <v>257500</v>
      </c>
      <c r="W660" s="24">
        <f t="shared" si="368"/>
        <v>0</v>
      </c>
      <c r="X660" s="24">
        <f t="shared" si="369"/>
        <v>0</v>
      </c>
      <c r="Y660" s="24">
        <f t="shared" si="370"/>
        <v>0</v>
      </c>
      <c r="Z660" s="24">
        <f t="shared" si="371"/>
        <v>42951.500800000009</v>
      </c>
      <c r="AA660" s="25" t="str">
        <f t="shared" si="372"/>
        <v>N</v>
      </c>
      <c r="AB660" s="26">
        <f t="shared" si="373"/>
        <v>6.6</v>
      </c>
      <c r="AC660" s="27">
        <f t="shared" si="374"/>
        <v>20500</v>
      </c>
      <c r="AD660" s="28">
        <f t="shared" si="375"/>
        <v>100000</v>
      </c>
      <c r="AE660" s="28">
        <f t="shared" si="376"/>
        <v>257500</v>
      </c>
      <c r="AF660" s="28">
        <f t="shared" si="377"/>
        <v>0</v>
      </c>
      <c r="AG660" s="28">
        <f t="shared" si="378"/>
        <v>0</v>
      </c>
      <c r="AH660" s="28">
        <f t="shared" si="379"/>
        <v>0</v>
      </c>
      <c r="AI660" s="28">
        <f t="shared" si="380"/>
        <v>44669.56083200001</v>
      </c>
      <c r="AJ660" s="29" t="str">
        <f t="shared" si="381"/>
        <v>N</v>
      </c>
      <c r="AK660" s="30">
        <f t="shared" si="382"/>
        <v>5.6</v>
      </c>
      <c r="AL660" s="31">
        <f t="shared" si="383"/>
        <v>20500</v>
      </c>
      <c r="AM660" s="31">
        <f t="shared" si="384"/>
        <v>100000</v>
      </c>
      <c r="AN660" s="31">
        <f t="shared" si="385"/>
        <v>257500</v>
      </c>
      <c r="AO660" s="31">
        <f t="shared" si="386"/>
        <v>0</v>
      </c>
      <c r="AP660" s="31">
        <f t="shared" si="387"/>
        <v>0</v>
      </c>
      <c r="AQ660" s="31">
        <f t="shared" si="388"/>
        <v>0</v>
      </c>
      <c r="AR660" s="31">
        <f t="shared" si="389"/>
        <v>46456.343265280011</v>
      </c>
      <c r="AS660" s="32">
        <f t="shared" si="390"/>
        <v>4.5999999999999996</v>
      </c>
      <c r="AT660" s="33">
        <f t="shared" si="391"/>
        <v>20500</v>
      </c>
      <c r="AU660" s="33">
        <f t="shared" si="392"/>
        <v>100000</v>
      </c>
      <c r="AV660" s="33">
        <v>257500</v>
      </c>
      <c r="AW660" s="33">
        <f t="shared" si="393"/>
        <v>0</v>
      </c>
      <c r="AX660" s="33">
        <f t="shared" si="394"/>
        <v>48314.59699589121</v>
      </c>
      <c r="AY660" s="34">
        <f t="shared" si="395"/>
        <v>182392.00189317125</v>
      </c>
    </row>
    <row r="661" spans="1:51" ht="15.75" customHeight="1" x14ac:dyDescent="0.3">
      <c r="A661" s="166" t="s">
        <v>861</v>
      </c>
      <c r="B661" s="99">
        <v>5724.84</v>
      </c>
      <c r="C661" s="99">
        <v>10550.45</v>
      </c>
      <c r="D661" s="99">
        <v>26804.1</v>
      </c>
      <c r="E661" s="99">
        <v>14218.59</v>
      </c>
      <c r="F661" s="143">
        <v>105000</v>
      </c>
      <c r="G661" s="142">
        <v>0</v>
      </c>
      <c r="H661" s="182">
        <v>46272</v>
      </c>
      <c r="I661" s="182">
        <v>46360</v>
      </c>
      <c r="J661" s="166">
        <v>4.8</v>
      </c>
      <c r="K661" s="166">
        <v>0.2</v>
      </c>
      <c r="L661" s="167" t="s">
        <v>1207</v>
      </c>
      <c r="M661" s="168" t="s">
        <v>1205</v>
      </c>
      <c r="N661" s="169">
        <v>0.01</v>
      </c>
      <c r="O661" s="21">
        <f t="shared" si="360"/>
        <v>4.5999999999999996</v>
      </c>
      <c r="P661" s="21" t="str">
        <f t="shared" si="361"/>
        <v>N</v>
      </c>
      <c r="Q661" s="22">
        <f t="shared" si="362"/>
        <v>16275.29</v>
      </c>
      <c r="R661" s="8" t="str">
        <f t="shared" si="363"/>
        <v>N</v>
      </c>
      <c r="S661" s="23">
        <f t="shared" si="364"/>
        <v>4.5999999999999996</v>
      </c>
      <c r="T661" s="24">
        <f t="shared" si="365"/>
        <v>50000</v>
      </c>
      <c r="U661" s="24">
        <f t="shared" si="366"/>
        <v>200000</v>
      </c>
      <c r="V661" s="24">
        <f t="shared" si="367"/>
        <v>257500</v>
      </c>
      <c r="W661" s="24">
        <f t="shared" si="368"/>
        <v>16438.0429</v>
      </c>
      <c r="X661" s="24">
        <f t="shared" si="369"/>
        <v>0</v>
      </c>
      <c r="Y661" s="24">
        <f t="shared" si="370"/>
        <v>16438.0429</v>
      </c>
      <c r="Z661" s="24">
        <f t="shared" si="371"/>
        <v>0</v>
      </c>
      <c r="AA661" s="25" t="str">
        <f t="shared" si="372"/>
        <v>N</v>
      </c>
      <c r="AB661" s="26">
        <f t="shared" si="373"/>
        <v>3.5999999999999996</v>
      </c>
      <c r="AC661" s="27">
        <f t="shared" si="374"/>
        <v>50000</v>
      </c>
      <c r="AD661" s="28">
        <f t="shared" si="375"/>
        <v>200000</v>
      </c>
      <c r="AE661" s="28">
        <f t="shared" si="376"/>
        <v>257500</v>
      </c>
      <c r="AF661" s="28">
        <f t="shared" si="377"/>
        <v>16602.423329000001</v>
      </c>
      <c r="AG661" s="28">
        <f t="shared" si="378"/>
        <v>0</v>
      </c>
      <c r="AH661" s="28">
        <f t="shared" si="379"/>
        <v>16602.423329000001</v>
      </c>
      <c r="AI661" s="28">
        <f t="shared" si="380"/>
        <v>0</v>
      </c>
      <c r="AJ661" s="29" t="str">
        <f t="shared" si="381"/>
        <v>N</v>
      </c>
      <c r="AK661" s="30">
        <f t="shared" si="382"/>
        <v>2.5999999999999996</v>
      </c>
      <c r="AL661" s="31">
        <f t="shared" si="383"/>
        <v>50000</v>
      </c>
      <c r="AM661" s="31">
        <f t="shared" si="384"/>
        <v>200000</v>
      </c>
      <c r="AN661" s="31">
        <f t="shared" si="385"/>
        <v>257500</v>
      </c>
      <c r="AO661" s="31">
        <f t="shared" si="386"/>
        <v>16768.447562290003</v>
      </c>
      <c r="AP661" s="31">
        <f t="shared" si="387"/>
        <v>0</v>
      </c>
      <c r="AQ661" s="31">
        <f t="shared" si="388"/>
        <v>16768.447562290003</v>
      </c>
      <c r="AR661" s="31">
        <f t="shared" si="389"/>
        <v>0</v>
      </c>
      <c r="AS661" s="32">
        <f t="shared" si="390"/>
        <v>1.5999999999999996</v>
      </c>
      <c r="AT661" s="33">
        <f t="shared" si="391"/>
        <v>50000</v>
      </c>
      <c r="AU661" s="33">
        <f t="shared" si="392"/>
        <v>200000</v>
      </c>
      <c r="AV661" s="33">
        <v>257500</v>
      </c>
      <c r="AW661" s="33">
        <f t="shared" si="393"/>
        <v>16936.132037912903</v>
      </c>
      <c r="AX661" s="33">
        <f t="shared" si="394"/>
        <v>0</v>
      </c>
      <c r="AY661" s="34">
        <f t="shared" si="395"/>
        <v>0</v>
      </c>
    </row>
    <row r="662" spans="1:51" ht="15.75" customHeight="1" x14ac:dyDescent="0.3">
      <c r="A662" s="166" t="s">
        <v>862</v>
      </c>
      <c r="B662" s="99">
        <v>17922.47</v>
      </c>
      <c r="C662" s="99">
        <v>21331.71</v>
      </c>
      <c r="D662" s="99">
        <v>51021.58</v>
      </c>
      <c r="E662" s="99">
        <v>47745.66</v>
      </c>
      <c r="F662" s="143">
        <v>90000</v>
      </c>
      <c r="G662" s="142">
        <v>24444</v>
      </c>
      <c r="H662" s="182">
        <v>46382</v>
      </c>
      <c r="I662" s="182">
        <v>46439</v>
      </c>
      <c r="J662" s="166">
        <v>1.9</v>
      </c>
      <c r="K662" s="166">
        <v>1.7</v>
      </c>
      <c r="L662" s="167" t="s">
        <v>1207</v>
      </c>
      <c r="M662" s="168" t="s">
        <v>1205</v>
      </c>
      <c r="N662" s="169">
        <v>0.02</v>
      </c>
      <c r="O662" s="21">
        <f t="shared" si="360"/>
        <v>0.19999999999999996</v>
      </c>
      <c r="P662" s="21" t="str">
        <f t="shared" si="361"/>
        <v>N</v>
      </c>
      <c r="Q662" s="22">
        <f t="shared" si="362"/>
        <v>39254.18</v>
      </c>
      <c r="R662" s="8" t="str">
        <f t="shared" si="363"/>
        <v>N</v>
      </c>
      <c r="S662" s="23">
        <f t="shared" si="364"/>
        <v>0.19999999999999996</v>
      </c>
      <c r="T662" s="24">
        <f t="shared" si="365"/>
        <v>50000</v>
      </c>
      <c r="U662" s="24">
        <f t="shared" si="366"/>
        <v>200000</v>
      </c>
      <c r="V662" s="24">
        <f t="shared" si="367"/>
        <v>257500</v>
      </c>
      <c r="W662" s="24">
        <f t="shared" si="368"/>
        <v>40039.263599999998</v>
      </c>
      <c r="X662" s="24">
        <f t="shared" si="369"/>
        <v>0</v>
      </c>
      <c r="Y662" s="24">
        <f t="shared" si="370"/>
        <v>40039.263599999998</v>
      </c>
      <c r="Z662" s="24">
        <f t="shared" si="371"/>
        <v>0</v>
      </c>
      <c r="AA662" s="25" t="str">
        <f t="shared" si="372"/>
        <v>N</v>
      </c>
      <c r="AB662" s="26">
        <f t="shared" si="373"/>
        <v>0</v>
      </c>
      <c r="AC662" s="27">
        <f t="shared" si="374"/>
        <v>50000</v>
      </c>
      <c r="AD662" s="28">
        <f t="shared" si="375"/>
        <v>200000</v>
      </c>
      <c r="AE662" s="28">
        <f t="shared" si="376"/>
        <v>257500</v>
      </c>
      <c r="AF662" s="28">
        <f t="shared" si="377"/>
        <v>0</v>
      </c>
      <c r="AG662" s="28">
        <f t="shared" si="378"/>
        <v>0</v>
      </c>
      <c r="AH662" s="28">
        <f t="shared" si="379"/>
        <v>0</v>
      </c>
      <c r="AI662" s="28">
        <f t="shared" si="380"/>
        <v>0</v>
      </c>
      <c r="AJ662" s="29" t="str">
        <f t="shared" si="381"/>
        <v>N</v>
      </c>
      <c r="AK662" s="30">
        <f t="shared" si="382"/>
        <v>0</v>
      </c>
      <c r="AL662" s="31">
        <f t="shared" si="383"/>
        <v>50000</v>
      </c>
      <c r="AM662" s="31">
        <f t="shared" si="384"/>
        <v>200000</v>
      </c>
      <c r="AN662" s="31">
        <f t="shared" si="385"/>
        <v>257500</v>
      </c>
      <c r="AO662" s="31">
        <f t="shared" si="386"/>
        <v>0</v>
      </c>
      <c r="AP662" s="31">
        <f t="shared" si="387"/>
        <v>0</v>
      </c>
      <c r="AQ662" s="31">
        <f t="shared" si="388"/>
        <v>0</v>
      </c>
      <c r="AR662" s="31">
        <f t="shared" si="389"/>
        <v>0</v>
      </c>
      <c r="AS662" s="32">
        <f t="shared" si="390"/>
        <v>0</v>
      </c>
      <c r="AT662" s="33">
        <f t="shared" si="391"/>
        <v>50000</v>
      </c>
      <c r="AU662" s="33">
        <f t="shared" si="392"/>
        <v>200000</v>
      </c>
      <c r="AV662" s="33">
        <v>257500</v>
      </c>
      <c r="AW662" s="33">
        <f t="shared" si="393"/>
        <v>0</v>
      </c>
      <c r="AX662" s="33">
        <f t="shared" si="394"/>
        <v>0</v>
      </c>
      <c r="AY662" s="34">
        <f t="shared" si="395"/>
        <v>0</v>
      </c>
    </row>
    <row r="663" spans="1:51" ht="15.75" customHeight="1" x14ac:dyDescent="0.3">
      <c r="A663" s="166" t="s">
        <v>863</v>
      </c>
      <c r="B663" s="99">
        <v>5276.25</v>
      </c>
      <c r="C663" s="99">
        <v>7231.33</v>
      </c>
      <c r="D663" s="99">
        <v>85734.17</v>
      </c>
      <c r="E663" s="99">
        <v>75293.740000000005</v>
      </c>
      <c r="F663" s="143">
        <v>206000</v>
      </c>
      <c r="G663" s="142">
        <v>0</v>
      </c>
      <c r="H663" s="182">
        <v>46295</v>
      </c>
      <c r="I663" s="182">
        <v>46380</v>
      </c>
      <c r="J663" s="166">
        <v>4</v>
      </c>
      <c r="K663" s="166">
        <v>1.4</v>
      </c>
      <c r="L663" s="167" t="s">
        <v>1207</v>
      </c>
      <c r="M663" s="168" t="s">
        <v>1205</v>
      </c>
      <c r="N663" s="169">
        <v>0</v>
      </c>
      <c r="O663" s="21">
        <f t="shared" si="360"/>
        <v>2.6</v>
      </c>
      <c r="P663" s="21" t="str">
        <f t="shared" si="361"/>
        <v>N</v>
      </c>
      <c r="Q663" s="22">
        <f t="shared" si="362"/>
        <v>12507.58</v>
      </c>
      <c r="R663" s="8" t="str">
        <f t="shared" si="363"/>
        <v>N</v>
      </c>
      <c r="S663" s="23">
        <f t="shared" si="364"/>
        <v>2.6</v>
      </c>
      <c r="T663" s="24">
        <f t="shared" si="365"/>
        <v>50000</v>
      </c>
      <c r="U663" s="24">
        <f t="shared" si="366"/>
        <v>200000</v>
      </c>
      <c r="V663" s="24">
        <f t="shared" si="367"/>
        <v>257500</v>
      </c>
      <c r="W663" s="24">
        <f t="shared" si="368"/>
        <v>12507.58</v>
      </c>
      <c r="X663" s="24">
        <f t="shared" si="369"/>
        <v>0</v>
      </c>
      <c r="Y663" s="24">
        <f t="shared" si="370"/>
        <v>12507.58</v>
      </c>
      <c r="Z663" s="24">
        <f t="shared" si="371"/>
        <v>0</v>
      </c>
      <c r="AA663" s="25" t="str">
        <f t="shared" si="372"/>
        <v>N</v>
      </c>
      <c r="AB663" s="26">
        <f t="shared" si="373"/>
        <v>1.6</v>
      </c>
      <c r="AC663" s="27">
        <f t="shared" si="374"/>
        <v>50000</v>
      </c>
      <c r="AD663" s="28">
        <f t="shared" si="375"/>
        <v>200000</v>
      </c>
      <c r="AE663" s="28">
        <f t="shared" si="376"/>
        <v>257500</v>
      </c>
      <c r="AF663" s="28">
        <f t="shared" si="377"/>
        <v>12507.58</v>
      </c>
      <c r="AG663" s="28">
        <f t="shared" si="378"/>
        <v>0</v>
      </c>
      <c r="AH663" s="28">
        <f t="shared" si="379"/>
        <v>12507.58</v>
      </c>
      <c r="AI663" s="28">
        <f t="shared" si="380"/>
        <v>0</v>
      </c>
      <c r="AJ663" s="29" t="str">
        <f t="shared" si="381"/>
        <v>N</v>
      </c>
      <c r="AK663" s="30">
        <f t="shared" si="382"/>
        <v>0.60000000000000009</v>
      </c>
      <c r="AL663" s="31">
        <f t="shared" si="383"/>
        <v>50000</v>
      </c>
      <c r="AM663" s="31">
        <f t="shared" si="384"/>
        <v>200000</v>
      </c>
      <c r="AN663" s="31">
        <f t="shared" si="385"/>
        <v>257500</v>
      </c>
      <c r="AO663" s="31">
        <f t="shared" si="386"/>
        <v>12507.58</v>
      </c>
      <c r="AP663" s="31">
        <f t="shared" si="387"/>
        <v>0</v>
      </c>
      <c r="AQ663" s="31">
        <f t="shared" si="388"/>
        <v>12507.58</v>
      </c>
      <c r="AR663" s="31">
        <f t="shared" si="389"/>
        <v>0</v>
      </c>
      <c r="AS663" s="32">
        <f t="shared" si="390"/>
        <v>0</v>
      </c>
      <c r="AT663" s="33">
        <f t="shared" si="391"/>
        <v>50000</v>
      </c>
      <c r="AU663" s="33">
        <f t="shared" si="392"/>
        <v>200000</v>
      </c>
      <c r="AV663" s="33">
        <v>257500</v>
      </c>
      <c r="AW663" s="33">
        <f t="shared" si="393"/>
        <v>0</v>
      </c>
      <c r="AX663" s="33">
        <f t="shared" si="394"/>
        <v>0</v>
      </c>
      <c r="AY663" s="34">
        <f t="shared" si="395"/>
        <v>0</v>
      </c>
    </row>
    <row r="664" spans="1:51" ht="15.75" customHeight="1" x14ac:dyDescent="0.3">
      <c r="A664" s="166" t="s">
        <v>864</v>
      </c>
      <c r="B664" s="99">
        <v>16366.69</v>
      </c>
      <c r="C664" s="99">
        <v>21329.439999999999</v>
      </c>
      <c r="D664" s="99">
        <v>85270.6</v>
      </c>
      <c r="E664" s="99">
        <v>77845.55</v>
      </c>
      <c r="F664" s="143">
        <v>49000</v>
      </c>
      <c r="G664" s="142">
        <v>12500</v>
      </c>
      <c r="H664" s="182">
        <v>46373</v>
      </c>
      <c r="I664" s="182">
        <v>46435</v>
      </c>
      <c r="J664" s="166">
        <v>2.1</v>
      </c>
      <c r="K664" s="166">
        <v>0.4</v>
      </c>
      <c r="L664" s="167" t="s">
        <v>1207</v>
      </c>
      <c r="M664" s="168" t="s">
        <v>1203</v>
      </c>
      <c r="N664" s="169">
        <v>0</v>
      </c>
      <c r="O664" s="21">
        <f t="shared" si="360"/>
        <v>1.7000000000000002</v>
      </c>
      <c r="P664" s="21" t="str">
        <f t="shared" si="361"/>
        <v>N</v>
      </c>
      <c r="Q664" s="22">
        <f t="shared" si="362"/>
        <v>37696.129999999997</v>
      </c>
      <c r="R664" s="8" t="str">
        <f t="shared" si="363"/>
        <v>N</v>
      </c>
      <c r="S664" s="23">
        <f t="shared" si="364"/>
        <v>2.2666666666666671</v>
      </c>
      <c r="T664" s="24">
        <f t="shared" si="365"/>
        <v>50000</v>
      </c>
      <c r="U664" s="24">
        <f t="shared" si="366"/>
        <v>200000</v>
      </c>
      <c r="V664" s="24">
        <f t="shared" si="367"/>
        <v>257500</v>
      </c>
      <c r="W664" s="24">
        <f t="shared" si="368"/>
        <v>28272.097499999996</v>
      </c>
      <c r="X664" s="24">
        <f t="shared" si="369"/>
        <v>0</v>
      </c>
      <c r="Y664" s="24">
        <f t="shared" si="370"/>
        <v>28272.097499999996</v>
      </c>
      <c r="Z664" s="24">
        <f t="shared" si="371"/>
        <v>9424.0325000000012</v>
      </c>
      <c r="AA664" s="25" t="str">
        <f t="shared" si="372"/>
        <v>N</v>
      </c>
      <c r="AB664" s="26">
        <f t="shared" si="373"/>
        <v>1.2666666666666671</v>
      </c>
      <c r="AC664" s="27">
        <f t="shared" si="374"/>
        <v>50000</v>
      </c>
      <c r="AD664" s="28">
        <f t="shared" si="375"/>
        <v>200000</v>
      </c>
      <c r="AE664" s="28">
        <f t="shared" si="376"/>
        <v>257500</v>
      </c>
      <c r="AF664" s="28">
        <f t="shared" si="377"/>
        <v>28272.097499999996</v>
      </c>
      <c r="AG664" s="28">
        <f t="shared" si="378"/>
        <v>0</v>
      </c>
      <c r="AH664" s="28">
        <f t="shared" si="379"/>
        <v>28272.097499999996</v>
      </c>
      <c r="AI664" s="28">
        <f t="shared" si="380"/>
        <v>9424.0325000000012</v>
      </c>
      <c r="AJ664" s="29" t="str">
        <f t="shared" si="381"/>
        <v>N</v>
      </c>
      <c r="AK664" s="30">
        <f t="shared" si="382"/>
        <v>0.26666666666666705</v>
      </c>
      <c r="AL664" s="31">
        <f t="shared" si="383"/>
        <v>50000</v>
      </c>
      <c r="AM664" s="31">
        <f t="shared" si="384"/>
        <v>200000</v>
      </c>
      <c r="AN664" s="31">
        <f t="shared" si="385"/>
        <v>257500</v>
      </c>
      <c r="AO664" s="31">
        <f t="shared" si="386"/>
        <v>28272.097499999996</v>
      </c>
      <c r="AP664" s="31">
        <f t="shared" si="387"/>
        <v>0</v>
      </c>
      <c r="AQ664" s="31">
        <f t="shared" si="388"/>
        <v>28272.097499999996</v>
      </c>
      <c r="AR664" s="31">
        <f t="shared" si="389"/>
        <v>9424.0325000000012</v>
      </c>
      <c r="AS664" s="32">
        <f t="shared" si="390"/>
        <v>0</v>
      </c>
      <c r="AT664" s="33">
        <f t="shared" si="391"/>
        <v>50000</v>
      </c>
      <c r="AU664" s="33">
        <f t="shared" si="392"/>
        <v>200000</v>
      </c>
      <c r="AV664" s="33">
        <v>257500</v>
      </c>
      <c r="AW664" s="33">
        <f t="shared" si="393"/>
        <v>0</v>
      </c>
      <c r="AX664" s="33">
        <f t="shared" si="394"/>
        <v>0</v>
      </c>
      <c r="AY664" s="34">
        <f t="shared" si="395"/>
        <v>28272.097500000003</v>
      </c>
    </row>
    <row r="665" spans="1:51" ht="15.75" customHeight="1" x14ac:dyDescent="0.3">
      <c r="A665" s="166" t="s">
        <v>865</v>
      </c>
      <c r="B665" s="99">
        <v>7612.23</v>
      </c>
      <c r="C665" s="99">
        <v>22089.07</v>
      </c>
      <c r="D665" s="99">
        <v>105654.1</v>
      </c>
      <c r="E665" s="99">
        <v>94055.66</v>
      </c>
      <c r="F665" s="143">
        <v>112000</v>
      </c>
      <c r="G665" s="142">
        <v>0</v>
      </c>
      <c r="H665" s="182">
        <v>46207</v>
      </c>
      <c r="I665" s="182">
        <v>46229</v>
      </c>
      <c r="J665" s="166">
        <v>3.9</v>
      </c>
      <c r="K665" s="166">
        <v>0.9</v>
      </c>
      <c r="L665" s="167" t="s">
        <v>1206</v>
      </c>
      <c r="M665" s="168" t="s">
        <v>1204</v>
      </c>
      <c r="N665" s="169">
        <v>0</v>
      </c>
      <c r="O665" s="21">
        <f t="shared" si="360"/>
        <v>3</v>
      </c>
      <c r="P665" s="21" t="str">
        <f t="shared" si="361"/>
        <v>N</v>
      </c>
      <c r="Q665" s="22">
        <f t="shared" si="362"/>
        <v>29701.3</v>
      </c>
      <c r="R665" s="8" t="str">
        <f t="shared" si="363"/>
        <v>N</v>
      </c>
      <c r="S665" s="23">
        <f t="shared" si="364"/>
        <v>6</v>
      </c>
      <c r="T665" s="24">
        <f t="shared" si="365"/>
        <v>20500</v>
      </c>
      <c r="U665" s="24">
        <f t="shared" si="366"/>
        <v>100000</v>
      </c>
      <c r="V665" s="24">
        <f t="shared" si="367"/>
        <v>257500</v>
      </c>
      <c r="W665" s="24">
        <f t="shared" si="368"/>
        <v>0</v>
      </c>
      <c r="X665" s="24">
        <f t="shared" si="369"/>
        <v>0</v>
      </c>
      <c r="Y665" s="24">
        <f t="shared" si="370"/>
        <v>0</v>
      </c>
      <c r="Z665" s="24">
        <f t="shared" si="371"/>
        <v>29701.3</v>
      </c>
      <c r="AA665" s="25" t="str">
        <f t="shared" si="372"/>
        <v>N</v>
      </c>
      <c r="AB665" s="26">
        <f t="shared" si="373"/>
        <v>5</v>
      </c>
      <c r="AC665" s="27">
        <f t="shared" si="374"/>
        <v>20500</v>
      </c>
      <c r="AD665" s="28">
        <f t="shared" si="375"/>
        <v>100000</v>
      </c>
      <c r="AE665" s="28">
        <f t="shared" si="376"/>
        <v>257500</v>
      </c>
      <c r="AF665" s="28">
        <f t="shared" si="377"/>
        <v>0</v>
      </c>
      <c r="AG665" s="28">
        <f t="shared" si="378"/>
        <v>0</v>
      </c>
      <c r="AH665" s="28">
        <f t="shared" si="379"/>
        <v>0</v>
      </c>
      <c r="AI665" s="28">
        <f t="shared" si="380"/>
        <v>29701.3</v>
      </c>
      <c r="AJ665" s="29" t="str">
        <f t="shared" si="381"/>
        <v>N</v>
      </c>
      <c r="AK665" s="30">
        <f t="shared" si="382"/>
        <v>4</v>
      </c>
      <c r="AL665" s="31">
        <f t="shared" si="383"/>
        <v>20500</v>
      </c>
      <c r="AM665" s="31">
        <f t="shared" si="384"/>
        <v>100000</v>
      </c>
      <c r="AN665" s="31">
        <f t="shared" si="385"/>
        <v>257500</v>
      </c>
      <c r="AO665" s="31">
        <f t="shared" si="386"/>
        <v>0</v>
      </c>
      <c r="AP665" s="31">
        <f t="shared" si="387"/>
        <v>0</v>
      </c>
      <c r="AQ665" s="31">
        <f t="shared" si="388"/>
        <v>0</v>
      </c>
      <c r="AR665" s="31">
        <f t="shared" si="389"/>
        <v>29701.3</v>
      </c>
      <c r="AS665" s="32">
        <f t="shared" si="390"/>
        <v>3</v>
      </c>
      <c r="AT665" s="33">
        <f t="shared" si="391"/>
        <v>20500</v>
      </c>
      <c r="AU665" s="33">
        <f t="shared" si="392"/>
        <v>100000</v>
      </c>
      <c r="AV665" s="33">
        <v>257500</v>
      </c>
      <c r="AW665" s="33">
        <f t="shared" si="393"/>
        <v>0</v>
      </c>
      <c r="AX665" s="33">
        <f t="shared" si="394"/>
        <v>29701.3</v>
      </c>
      <c r="AY665" s="34">
        <f t="shared" si="395"/>
        <v>118805.2</v>
      </c>
    </row>
    <row r="666" spans="1:51" ht="15.75" customHeight="1" x14ac:dyDescent="0.3">
      <c r="A666" s="166" t="s">
        <v>866</v>
      </c>
      <c r="B666" s="99">
        <v>13311.08</v>
      </c>
      <c r="C666" s="99">
        <v>2832.31</v>
      </c>
      <c r="D666" s="99">
        <v>71777.649999999994</v>
      </c>
      <c r="E666" s="99">
        <v>67275.89</v>
      </c>
      <c r="F666" s="143">
        <v>30000</v>
      </c>
      <c r="G666" s="142">
        <v>12500</v>
      </c>
      <c r="H666" s="182">
        <v>46562</v>
      </c>
      <c r="I666" s="182">
        <v>46607</v>
      </c>
      <c r="J666" s="166">
        <v>4.0999999999999996</v>
      </c>
      <c r="K666" s="166">
        <v>2.8</v>
      </c>
      <c r="L666" s="167" t="s">
        <v>1206</v>
      </c>
      <c r="M666" s="168" t="s">
        <v>1203</v>
      </c>
      <c r="N666" s="169">
        <v>0.01</v>
      </c>
      <c r="O666" s="21">
        <f t="shared" si="360"/>
        <v>1.2999999999999998</v>
      </c>
      <c r="P666" s="21" t="str">
        <f t="shared" si="361"/>
        <v>N</v>
      </c>
      <c r="Q666" s="22">
        <f t="shared" si="362"/>
        <v>16143.39</v>
      </c>
      <c r="R666" s="8" t="str">
        <f t="shared" si="363"/>
        <v>N</v>
      </c>
      <c r="S666" s="23">
        <f t="shared" si="364"/>
        <v>1.7333333333333332</v>
      </c>
      <c r="T666" s="24">
        <f t="shared" si="365"/>
        <v>20500</v>
      </c>
      <c r="U666" s="24">
        <f t="shared" si="366"/>
        <v>100000</v>
      </c>
      <c r="V666" s="24">
        <f t="shared" si="367"/>
        <v>257500</v>
      </c>
      <c r="W666" s="24">
        <f t="shared" si="368"/>
        <v>12228.617924999999</v>
      </c>
      <c r="X666" s="24">
        <f t="shared" si="369"/>
        <v>0</v>
      </c>
      <c r="Y666" s="24">
        <f t="shared" si="370"/>
        <v>12228.617924999999</v>
      </c>
      <c r="Z666" s="24">
        <f t="shared" si="371"/>
        <v>4076.2059750000008</v>
      </c>
      <c r="AA666" s="25" t="str">
        <f t="shared" si="372"/>
        <v>N</v>
      </c>
      <c r="AB666" s="26">
        <f t="shared" si="373"/>
        <v>0.73333333333333317</v>
      </c>
      <c r="AC666" s="27">
        <f t="shared" si="374"/>
        <v>20500</v>
      </c>
      <c r="AD666" s="28">
        <f t="shared" si="375"/>
        <v>100000</v>
      </c>
      <c r="AE666" s="28">
        <f t="shared" si="376"/>
        <v>257500</v>
      </c>
      <c r="AF666" s="28">
        <f t="shared" si="377"/>
        <v>11995.299056250005</v>
      </c>
      <c r="AG666" s="28">
        <f t="shared" si="378"/>
        <v>0</v>
      </c>
      <c r="AH666" s="28">
        <f t="shared" si="379"/>
        <v>11995.299056250005</v>
      </c>
      <c r="AI666" s="28">
        <f t="shared" si="380"/>
        <v>4472.5730827499938</v>
      </c>
      <c r="AJ666" s="29" t="str">
        <f t="shared" si="381"/>
        <v>N</v>
      </c>
      <c r="AK666" s="30">
        <f t="shared" si="382"/>
        <v>0</v>
      </c>
      <c r="AL666" s="31">
        <f t="shared" si="383"/>
        <v>20500</v>
      </c>
      <c r="AM666" s="31">
        <f t="shared" si="384"/>
        <v>100000</v>
      </c>
      <c r="AN666" s="31">
        <f t="shared" si="385"/>
        <v>257500</v>
      </c>
      <c r="AO666" s="31">
        <f t="shared" si="386"/>
        <v>0</v>
      </c>
      <c r="AP666" s="31">
        <f t="shared" si="387"/>
        <v>0</v>
      </c>
      <c r="AQ666" s="31">
        <f t="shared" si="388"/>
        <v>0</v>
      </c>
      <c r="AR666" s="31">
        <f t="shared" si="389"/>
        <v>0</v>
      </c>
      <c r="AS666" s="32">
        <f t="shared" si="390"/>
        <v>0</v>
      </c>
      <c r="AT666" s="33">
        <f t="shared" si="391"/>
        <v>20500</v>
      </c>
      <c r="AU666" s="33">
        <f t="shared" si="392"/>
        <v>100000</v>
      </c>
      <c r="AV666" s="33">
        <v>257500</v>
      </c>
      <c r="AW666" s="33">
        <f t="shared" si="393"/>
        <v>0</v>
      </c>
      <c r="AX666" s="33">
        <f t="shared" si="394"/>
        <v>0</v>
      </c>
      <c r="AY666" s="34">
        <f t="shared" si="395"/>
        <v>8548.7790577499945</v>
      </c>
    </row>
    <row r="667" spans="1:51" ht="15.75" customHeight="1" x14ac:dyDescent="0.3">
      <c r="A667" s="166" t="s">
        <v>867</v>
      </c>
      <c r="B667" s="99">
        <v>5832.1</v>
      </c>
      <c r="C667" s="99">
        <v>20457.599999999999</v>
      </c>
      <c r="D667" s="99">
        <v>59154.48</v>
      </c>
      <c r="E667" s="99">
        <v>55808.2</v>
      </c>
      <c r="F667" s="143">
        <v>72000</v>
      </c>
      <c r="G667" s="142">
        <v>0</v>
      </c>
      <c r="H667" s="182">
        <v>46459</v>
      </c>
      <c r="I667" s="182">
        <v>46540</v>
      </c>
      <c r="J667" s="166">
        <v>2.4</v>
      </c>
      <c r="K667" s="166">
        <v>0.9</v>
      </c>
      <c r="L667" s="167" t="s">
        <v>1207</v>
      </c>
      <c r="M667" s="168" t="s">
        <v>1205</v>
      </c>
      <c r="N667" s="169">
        <v>0.03</v>
      </c>
      <c r="O667" s="21">
        <f t="shared" si="360"/>
        <v>1.5</v>
      </c>
      <c r="P667" s="21" t="str">
        <f t="shared" si="361"/>
        <v>N</v>
      </c>
      <c r="Q667" s="22">
        <f t="shared" si="362"/>
        <v>26289.699999999997</v>
      </c>
      <c r="R667" s="8" t="str">
        <f t="shared" si="363"/>
        <v>N</v>
      </c>
      <c r="S667" s="23">
        <f t="shared" si="364"/>
        <v>1.5</v>
      </c>
      <c r="T667" s="24">
        <f t="shared" si="365"/>
        <v>50000</v>
      </c>
      <c r="U667" s="24">
        <f t="shared" si="366"/>
        <v>200000</v>
      </c>
      <c r="V667" s="24">
        <f t="shared" si="367"/>
        <v>257500</v>
      </c>
      <c r="W667" s="24">
        <f t="shared" si="368"/>
        <v>27078.390999999996</v>
      </c>
      <c r="X667" s="24">
        <f t="shared" si="369"/>
        <v>0</v>
      </c>
      <c r="Y667" s="24">
        <f t="shared" si="370"/>
        <v>27078.390999999996</v>
      </c>
      <c r="Z667" s="24">
        <f t="shared" si="371"/>
        <v>0</v>
      </c>
      <c r="AA667" s="25" t="str">
        <f t="shared" si="372"/>
        <v>N</v>
      </c>
      <c r="AB667" s="26">
        <f t="shared" si="373"/>
        <v>0.5</v>
      </c>
      <c r="AC667" s="27">
        <f t="shared" si="374"/>
        <v>50000</v>
      </c>
      <c r="AD667" s="28">
        <f t="shared" si="375"/>
        <v>200000</v>
      </c>
      <c r="AE667" s="28">
        <f t="shared" si="376"/>
        <v>257500</v>
      </c>
      <c r="AF667" s="28">
        <f t="shared" si="377"/>
        <v>27890.742729999998</v>
      </c>
      <c r="AG667" s="28">
        <f t="shared" si="378"/>
        <v>0</v>
      </c>
      <c r="AH667" s="28">
        <f t="shared" si="379"/>
        <v>27890.742729999998</v>
      </c>
      <c r="AI667" s="28">
        <f t="shared" si="380"/>
        <v>0</v>
      </c>
      <c r="AJ667" s="29" t="str">
        <f t="shared" si="381"/>
        <v>N</v>
      </c>
      <c r="AK667" s="30">
        <f t="shared" si="382"/>
        <v>0</v>
      </c>
      <c r="AL667" s="31">
        <f t="shared" si="383"/>
        <v>50000</v>
      </c>
      <c r="AM667" s="31">
        <f t="shared" si="384"/>
        <v>200000</v>
      </c>
      <c r="AN667" s="31">
        <f t="shared" si="385"/>
        <v>257500</v>
      </c>
      <c r="AO667" s="31">
        <f t="shared" si="386"/>
        <v>0</v>
      </c>
      <c r="AP667" s="31">
        <f t="shared" si="387"/>
        <v>0</v>
      </c>
      <c r="AQ667" s="31">
        <f t="shared" si="388"/>
        <v>0</v>
      </c>
      <c r="AR667" s="31">
        <f t="shared" si="389"/>
        <v>0</v>
      </c>
      <c r="AS667" s="32">
        <f t="shared" si="390"/>
        <v>0</v>
      </c>
      <c r="AT667" s="33">
        <f t="shared" si="391"/>
        <v>50000</v>
      </c>
      <c r="AU667" s="33">
        <f t="shared" si="392"/>
        <v>200000</v>
      </c>
      <c r="AV667" s="33">
        <v>257500</v>
      </c>
      <c r="AW667" s="33">
        <f t="shared" si="393"/>
        <v>0</v>
      </c>
      <c r="AX667" s="33">
        <f t="shared" si="394"/>
        <v>0</v>
      </c>
      <c r="AY667" s="34">
        <f t="shared" si="395"/>
        <v>0</v>
      </c>
    </row>
    <row r="668" spans="1:51" ht="15.75" customHeight="1" x14ac:dyDescent="0.3">
      <c r="A668" s="166" t="s">
        <v>868</v>
      </c>
      <c r="B668" s="99">
        <v>17346.34</v>
      </c>
      <c r="C668" s="99">
        <v>1124.2</v>
      </c>
      <c r="D668" s="99">
        <v>96784.02</v>
      </c>
      <c r="E668" s="99">
        <v>89656.1</v>
      </c>
      <c r="F668" s="143">
        <v>101000</v>
      </c>
      <c r="G668" s="142">
        <v>12500</v>
      </c>
      <c r="H668" s="182">
        <v>46498</v>
      </c>
      <c r="I668" s="182">
        <v>46587</v>
      </c>
      <c r="J668" s="166">
        <v>1.9</v>
      </c>
      <c r="K668" s="166">
        <v>0.4</v>
      </c>
      <c r="L668" s="167" t="s">
        <v>1207</v>
      </c>
      <c r="M668" s="168" t="s">
        <v>1203</v>
      </c>
      <c r="N668" s="169">
        <v>2.7E-2</v>
      </c>
      <c r="O668" s="21">
        <f t="shared" si="360"/>
        <v>1.5</v>
      </c>
      <c r="P668" s="21" t="str">
        <f t="shared" si="361"/>
        <v>N</v>
      </c>
      <c r="Q668" s="22">
        <f t="shared" si="362"/>
        <v>18470.54</v>
      </c>
      <c r="R668" s="8" t="str">
        <f t="shared" si="363"/>
        <v>N</v>
      </c>
      <c r="S668" s="23">
        <f t="shared" si="364"/>
        <v>2</v>
      </c>
      <c r="T668" s="24">
        <f t="shared" si="365"/>
        <v>50000</v>
      </c>
      <c r="U668" s="24">
        <f t="shared" si="366"/>
        <v>200000</v>
      </c>
      <c r="V668" s="24">
        <f t="shared" si="367"/>
        <v>257500</v>
      </c>
      <c r="W668" s="24">
        <f t="shared" si="368"/>
        <v>14226.933434999999</v>
      </c>
      <c r="X668" s="24">
        <f t="shared" si="369"/>
        <v>0</v>
      </c>
      <c r="Y668" s="24">
        <f t="shared" si="370"/>
        <v>14226.933434999999</v>
      </c>
      <c r="Z668" s="24">
        <f t="shared" si="371"/>
        <v>4742.3111449999997</v>
      </c>
      <c r="AA668" s="25" t="str">
        <f t="shared" si="372"/>
        <v>N</v>
      </c>
      <c r="AB668" s="26">
        <f t="shared" si="373"/>
        <v>1</v>
      </c>
      <c r="AC668" s="27">
        <f t="shared" si="374"/>
        <v>50000</v>
      </c>
      <c r="AD668" s="28">
        <f t="shared" si="375"/>
        <v>200000</v>
      </c>
      <c r="AE668" s="28">
        <f t="shared" si="376"/>
        <v>257500</v>
      </c>
      <c r="AF668" s="28">
        <f t="shared" si="377"/>
        <v>14611.060637744997</v>
      </c>
      <c r="AG668" s="28">
        <f t="shared" si="378"/>
        <v>0</v>
      </c>
      <c r="AH668" s="28">
        <f t="shared" si="379"/>
        <v>14611.060637744997</v>
      </c>
      <c r="AI668" s="28">
        <f t="shared" si="380"/>
        <v>4870.3535459149989</v>
      </c>
      <c r="AJ668" s="29" t="str">
        <f t="shared" si="381"/>
        <v>N</v>
      </c>
      <c r="AK668" s="30">
        <f t="shared" si="382"/>
        <v>0</v>
      </c>
      <c r="AL668" s="31">
        <f t="shared" si="383"/>
        <v>50000</v>
      </c>
      <c r="AM668" s="31">
        <f t="shared" si="384"/>
        <v>200000</v>
      </c>
      <c r="AN668" s="31">
        <f t="shared" si="385"/>
        <v>257500</v>
      </c>
      <c r="AO668" s="31">
        <f t="shared" si="386"/>
        <v>0</v>
      </c>
      <c r="AP668" s="31">
        <f t="shared" si="387"/>
        <v>0</v>
      </c>
      <c r="AQ668" s="31">
        <f t="shared" si="388"/>
        <v>0</v>
      </c>
      <c r="AR668" s="31">
        <f t="shared" si="389"/>
        <v>0</v>
      </c>
      <c r="AS668" s="32">
        <f t="shared" si="390"/>
        <v>0</v>
      </c>
      <c r="AT668" s="33">
        <f t="shared" si="391"/>
        <v>50000</v>
      </c>
      <c r="AU668" s="33">
        <f t="shared" si="392"/>
        <v>200000</v>
      </c>
      <c r="AV668" s="33">
        <v>257500</v>
      </c>
      <c r="AW668" s="33">
        <f t="shared" si="393"/>
        <v>0</v>
      </c>
      <c r="AX668" s="33">
        <f t="shared" si="394"/>
        <v>0</v>
      </c>
      <c r="AY668" s="34">
        <f t="shared" si="395"/>
        <v>9612.6646909149986</v>
      </c>
    </row>
    <row r="669" spans="1:51" ht="15.75" customHeight="1" x14ac:dyDescent="0.3">
      <c r="A669" s="166" t="s">
        <v>869</v>
      </c>
      <c r="B669" s="99">
        <v>5332.9</v>
      </c>
      <c r="C669" s="99">
        <v>29507.82</v>
      </c>
      <c r="D669" s="99">
        <v>51947.5</v>
      </c>
      <c r="E669" s="99">
        <v>51903.98</v>
      </c>
      <c r="F669" s="143">
        <v>120000</v>
      </c>
      <c r="G669" s="142">
        <v>0</v>
      </c>
      <c r="H669" s="182">
        <v>46329</v>
      </c>
      <c r="I669" s="182">
        <v>46412</v>
      </c>
      <c r="J669" s="166">
        <v>1.9</v>
      </c>
      <c r="K669" s="166">
        <v>0.6</v>
      </c>
      <c r="L669" s="167" t="s">
        <v>1206</v>
      </c>
      <c r="M669" s="168" t="s">
        <v>1204</v>
      </c>
      <c r="N669" s="169">
        <v>0.06</v>
      </c>
      <c r="O669" s="21">
        <f t="shared" si="360"/>
        <v>1.2999999999999998</v>
      </c>
      <c r="P669" s="21" t="str">
        <f t="shared" si="361"/>
        <v>N</v>
      </c>
      <c r="Q669" s="22">
        <f t="shared" si="362"/>
        <v>34840.720000000001</v>
      </c>
      <c r="R669" s="8" t="str">
        <f t="shared" si="363"/>
        <v>N</v>
      </c>
      <c r="S669" s="23">
        <f t="shared" si="364"/>
        <v>2.5999999999999996</v>
      </c>
      <c r="T669" s="24">
        <f t="shared" si="365"/>
        <v>20500</v>
      </c>
      <c r="U669" s="24">
        <f t="shared" si="366"/>
        <v>100000</v>
      </c>
      <c r="V669" s="24">
        <f t="shared" si="367"/>
        <v>257500</v>
      </c>
      <c r="W669" s="24">
        <f t="shared" si="368"/>
        <v>10250</v>
      </c>
      <c r="X669" s="24">
        <f t="shared" si="369"/>
        <v>0</v>
      </c>
      <c r="Y669" s="24">
        <f t="shared" si="370"/>
        <v>10250</v>
      </c>
      <c r="Z669" s="24">
        <f t="shared" si="371"/>
        <v>26681.163200000003</v>
      </c>
      <c r="AA669" s="25" t="str">
        <f t="shared" si="372"/>
        <v>N</v>
      </c>
      <c r="AB669" s="26">
        <f t="shared" si="373"/>
        <v>1.5999999999999996</v>
      </c>
      <c r="AC669" s="27">
        <f t="shared" si="374"/>
        <v>20500</v>
      </c>
      <c r="AD669" s="28">
        <f t="shared" si="375"/>
        <v>100000</v>
      </c>
      <c r="AE669" s="28">
        <f t="shared" si="376"/>
        <v>257500</v>
      </c>
      <c r="AF669" s="28">
        <f t="shared" si="377"/>
        <v>10250</v>
      </c>
      <c r="AG669" s="28">
        <f t="shared" si="378"/>
        <v>0</v>
      </c>
      <c r="AH669" s="28">
        <f t="shared" si="379"/>
        <v>10250</v>
      </c>
      <c r="AI669" s="28">
        <f t="shared" si="380"/>
        <v>28897.032992000008</v>
      </c>
      <c r="AJ669" s="29" t="str">
        <f t="shared" si="381"/>
        <v>N</v>
      </c>
      <c r="AK669" s="30">
        <f t="shared" si="382"/>
        <v>0.59999999999999964</v>
      </c>
      <c r="AL669" s="31">
        <f t="shared" si="383"/>
        <v>20500</v>
      </c>
      <c r="AM669" s="31">
        <f t="shared" si="384"/>
        <v>100000</v>
      </c>
      <c r="AN669" s="31">
        <f t="shared" si="385"/>
        <v>257500</v>
      </c>
      <c r="AO669" s="31">
        <f t="shared" si="386"/>
        <v>10250</v>
      </c>
      <c r="AP669" s="31">
        <f t="shared" si="387"/>
        <v>0</v>
      </c>
      <c r="AQ669" s="31">
        <f t="shared" si="388"/>
        <v>10250</v>
      </c>
      <c r="AR669" s="31">
        <f t="shared" si="389"/>
        <v>31245.854971520013</v>
      </c>
      <c r="AS669" s="32">
        <f t="shared" si="390"/>
        <v>0</v>
      </c>
      <c r="AT669" s="33">
        <f t="shared" si="391"/>
        <v>20500</v>
      </c>
      <c r="AU669" s="33">
        <f t="shared" si="392"/>
        <v>100000</v>
      </c>
      <c r="AV669" s="33">
        <v>257500</v>
      </c>
      <c r="AW669" s="33">
        <f t="shared" si="393"/>
        <v>0</v>
      </c>
      <c r="AX669" s="33">
        <f t="shared" si="394"/>
        <v>0</v>
      </c>
      <c r="AY669" s="34">
        <f t="shared" si="395"/>
        <v>86824.051163520024</v>
      </c>
    </row>
    <row r="670" spans="1:51" ht="15.75" customHeight="1" x14ac:dyDescent="0.3">
      <c r="A670" s="166" t="s">
        <v>870</v>
      </c>
      <c r="B670" s="99">
        <v>17415.330000000002</v>
      </c>
      <c r="C670" s="99">
        <v>13897.63</v>
      </c>
      <c r="D670" s="99">
        <v>93152.24</v>
      </c>
      <c r="E670" s="99">
        <v>85619.07</v>
      </c>
      <c r="F670" s="143">
        <v>72000</v>
      </c>
      <c r="G670" s="142">
        <v>12500</v>
      </c>
      <c r="H670" s="182">
        <v>46393</v>
      </c>
      <c r="I670" s="182">
        <v>46471</v>
      </c>
      <c r="J670" s="166">
        <v>4.7</v>
      </c>
      <c r="K670" s="166">
        <v>0.1</v>
      </c>
      <c r="L670" s="167" t="s">
        <v>1206</v>
      </c>
      <c r="M670" s="168" t="s">
        <v>1204</v>
      </c>
      <c r="N670" s="169">
        <v>0.01</v>
      </c>
      <c r="O670" s="21">
        <f t="shared" si="360"/>
        <v>4.6000000000000005</v>
      </c>
      <c r="P670" s="21" t="str">
        <f t="shared" si="361"/>
        <v>N</v>
      </c>
      <c r="Q670" s="22">
        <f t="shared" si="362"/>
        <v>31312.959999999999</v>
      </c>
      <c r="R670" s="8" t="str">
        <f t="shared" si="363"/>
        <v>N</v>
      </c>
      <c r="S670" s="23">
        <f t="shared" si="364"/>
        <v>9.2000000000000011</v>
      </c>
      <c r="T670" s="24">
        <f t="shared" si="365"/>
        <v>20500</v>
      </c>
      <c r="U670" s="24">
        <f t="shared" si="366"/>
        <v>100000</v>
      </c>
      <c r="V670" s="24">
        <f t="shared" si="367"/>
        <v>257500</v>
      </c>
      <c r="W670" s="24">
        <f t="shared" si="368"/>
        <v>3423.8799999999974</v>
      </c>
      <c r="X670" s="24">
        <f t="shared" si="369"/>
        <v>0</v>
      </c>
      <c r="Y670" s="24">
        <f t="shared" si="370"/>
        <v>3423.8799999999974</v>
      </c>
      <c r="Z670" s="24">
        <f t="shared" si="371"/>
        <v>28202.209600000002</v>
      </c>
      <c r="AA670" s="25" t="str">
        <f t="shared" si="372"/>
        <v>N</v>
      </c>
      <c r="AB670" s="26">
        <f t="shared" si="373"/>
        <v>8.2000000000000011</v>
      </c>
      <c r="AC670" s="27">
        <f t="shared" si="374"/>
        <v>20500</v>
      </c>
      <c r="AD670" s="28">
        <f t="shared" si="375"/>
        <v>100000</v>
      </c>
      <c r="AE670" s="28">
        <f t="shared" si="376"/>
        <v>257500</v>
      </c>
      <c r="AF670" s="28">
        <f t="shared" si="377"/>
        <v>1711.9399999999987</v>
      </c>
      <c r="AG670" s="28">
        <f t="shared" si="378"/>
        <v>0</v>
      </c>
      <c r="AH670" s="28">
        <f t="shared" si="379"/>
        <v>1711.9399999999987</v>
      </c>
      <c r="AI670" s="28">
        <f t="shared" si="380"/>
        <v>30230.410496</v>
      </c>
      <c r="AJ670" s="29" t="str">
        <f t="shared" si="381"/>
        <v>N</v>
      </c>
      <c r="AK670" s="30">
        <f t="shared" si="382"/>
        <v>7.2000000000000011</v>
      </c>
      <c r="AL670" s="31">
        <f t="shared" si="383"/>
        <v>20500</v>
      </c>
      <c r="AM670" s="31">
        <f t="shared" si="384"/>
        <v>100000</v>
      </c>
      <c r="AN670" s="31">
        <f t="shared" si="385"/>
        <v>257500</v>
      </c>
      <c r="AO670" s="31">
        <f t="shared" si="386"/>
        <v>0</v>
      </c>
      <c r="AP670" s="31">
        <f t="shared" si="387"/>
        <v>0</v>
      </c>
      <c r="AQ670" s="31">
        <f t="shared" si="388"/>
        <v>0</v>
      </c>
      <c r="AR670" s="31">
        <f t="shared" si="389"/>
        <v>32261.774000959998</v>
      </c>
      <c r="AS670" s="32">
        <f t="shared" si="390"/>
        <v>6.2000000000000011</v>
      </c>
      <c r="AT670" s="33">
        <f t="shared" si="391"/>
        <v>20500</v>
      </c>
      <c r="AU670" s="33">
        <f t="shared" si="392"/>
        <v>100000</v>
      </c>
      <c r="AV670" s="33">
        <v>257500</v>
      </c>
      <c r="AW670" s="33">
        <f t="shared" si="393"/>
        <v>855.96999999999935</v>
      </c>
      <c r="AX670" s="33">
        <f t="shared" si="394"/>
        <v>31728.421740969599</v>
      </c>
      <c r="AY670" s="34">
        <f t="shared" si="395"/>
        <v>122422.81583792959</v>
      </c>
    </row>
    <row r="671" spans="1:51" ht="15.75" customHeight="1" x14ac:dyDescent="0.3">
      <c r="A671" s="166" t="s">
        <v>871</v>
      </c>
      <c r="B671" s="99">
        <v>8165.46</v>
      </c>
      <c r="C671" s="99">
        <v>8040</v>
      </c>
      <c r="D671" s="99">
        <v>42166.06</v>
      </c>
      <c r="E671" s="99">
        <v>28037.200000000001</v>
      </c>
      <c r="F671" s="143">
        <v>101000</v>
      </c>
      <c r="G671" s="142">
        <v>0</v>
      </c>
      <c r="H671" s="182">
        <v>46264</v>
      </c>
      <c r="I671" s="182">
        <v>46303</v>
      </c>
      <c r="J671" s="166">
        <v>3.5</v>
      </c>
      <c r="K671" s="166">
        <v>0.6</v>
      </c>
      <c r="L671" s="167" t="s">
        <v>1207</v>
      </c>
      <c r="M671" s="168" t="s">
        <v>1203</v>
      </c>
      <c r="N671" s="169">
        <v>0.02</v>
      </c>
      <c r="O671" s="21">
        <f t="shared" si="360"/>
        <v>2.9</v>
      </c>
      <c r="P671" s="21" t="str">
        <f t="shared" si="361"/>
        <v>N</v>
      </c>
      <c r="Q671" s="22">
        <f t="shared" si="362"/>
        <v>16205.46</v>
      </c>
      <c r="R671" s="8" t="str">
        <f t="shared" si="363"/>
        <v>N</v>
      </c>
      <c r="S671" s="23">
        <f t="shared" si="364"/>
        <v>3.8666666666666667</v>
      </c>
      <c r="T671" s="24">
        <f t="shared" si="365"/>
        <v>50000</v>
      </c>
      <c r="U671" s="24">
        <f t="shared" si="366"/>
        <v>200000</v>
      </c>
      <c r="V671" s="24">
        <f t="shared" si="367"/>
        <v>257500</v>
      </c>
      <c r="W671" s="24">
        <f t="shared" si="368"/>
        <v>12397.176899999999</v>
      </c>
      <c r="X671" s="24">
        <f t="shared" si="369"/>
        <v>0</v>
      </c>
      <c r="Y671" s="24">
        <f t="shared" si="370"/>
        <v>12397.176899999999</v>
      </c>
      <c r="Z671" s="24">
        <f t="shared" si="371"/>
        <v>4132.3922999999995</v>
      </c>
      <c r="AA671" s="25" t="str">
        <f t="shared" si="372"/>
        <v>N</v>
      </c>
      <c r="AB671" s="26">
        <f t="shared" si="373"/>
        <v>2.8666666666666667</v>
      </c>
      <c r="AC671" s="27">
        <f t="shared" si="374"/>
        <v>50000</v>
      </c>
      <c r="AD671" s="28">
        <f t="shared" si="375"/>
        <v>200000</v>
      </c>
      <c r="AE671" s="28">
        <f t="shared" si="376"/>
        <v>257500</v>
      </c>
      <c r="AF671" s="28">
        <f t="shared" si="377"/>
        <v>12645.120437999998</v>
      </c>
      <c r="AG671" s="28">
        <f t="shared" si="378"/>
        <v>0</v>
      </c>
      <c r="AH671" s="28">
        <f t="shared" si="379"/>
        <v>12645.120437999998</v>
      </c>
      <c r="AI671" s="28">
        <f t="shared" si="380"/>
        <v>4215.0401459999994</v>
      </c>
      <c r="AJ671" s="29" t="str">
        <f t="shared" si="381"/>
        <v>N</v>
      </c>
      <c r="AK671" s="30">
        <f t="shared" si="382"/>
        <v>1.8666666666666667</v>
      </c>
      <c r="AL671" s="31">
        <f t="shared" si="383"/>
        <v>50000</v>
      </c>
      <c r="AM671" s="31">
        <f t="shared" si="384"/>
        <v>200000</v>
      </c>
      <c r="AN671" s="31">
        <f t="shared" si="385"/>
        <v>257500</v>
      </c>
      <c r="AO671" s="31">
        <f t="shared" si="386"/>
        <v>12898.022846759999</v>
      </c>
      <c r="AP671" s="31">
        <f t="shared" si="387"/>
        <v>0</v>
      </c>
      <c r="AQ671" s="31">
        <f t="shared" si="388"/>
        <v>12898.022846759999</v>
      </c>
      <c r="AR671" s="31">
        <f t="shared" si="389"/>
        <v>4299.3409489199985</v>
      </c>
      <c r="AS671" s="32">
        <f t="shared" si="390"/>
        <v>0.8666666666666667</v>
      </c>
      <c r="AT671" s="33">
        <f t="shared" si="391"/>
        <v>50000</v>
      </c>
      <c r="AU671" s="33">
        <f t="shared" si="392"/>
        <v>200000</v>
      </c>
      <c r="AV671" s="33">
        <v>257500</v>
      </c>
      <c r="AW671" s="33">
        <f t="shared" si="393"/>
        <v>13155.983303695199</v>
      </c>
      <c r="AX671" s="33">
        <f t="shared" si="394"/>
        <v>4385.3277678983995</v>
      </c>
      <c r="AY671" s="34">
        <f t="shared" si="395"/>
        <v>17032.101162818399</v>
      </c>
    </row>
    <row r="672" spans="1:51" ht="15.75" customHeight="1" x14ac:dyDescent="0.3">
      <c r="A672" s="166" t="s">
        <v>872</v>
      </c>
      <c r="B672" s="99">
        <v>16291.17</v>
      </c>
      <c r="C672" s="99">
        <v>32161.27</v>
      </c>
      <c r="D672" s="99">
        <v>96846.25</v>
      </c>
      <c r="E672" s="99">
        <v>82265.240000000005</v>
      </c>
      <c r="F672" s="143">
        <v>120000</v>
      </c>
      <c r="G672" s="142">
        <v>12500</v>
      </c>
      <c r="H672" s="182">
        <v>46288</v>
      </c>
      <c r="I672" s="182">
        <v>46345</v>
      </c>
      <c r="J672" s="166">
        <v>3.1</v>
      </c>
      <c r="K672" s="166">
        <v>1</v>
      </c>
      <c r="L672" s="167" t="s">
        <v>1207</v>
      </c>
      <c r="M672" s="168" t="s">
        <v>1205</v>
      </c>
      <c r="N672" s="169">
        <v>0.02</v>
      </c>
      <c r="O672" s="21">
        <f t="shared" si="360"/>
        <v>2.1</v>
      </c>
      <c r="P672" s="21" t="str">
        <f t="shared" si="361"/>
        <v>N</v>
      </c>
      <c r="Q672" s="22">
        <f t="shared" si="362"/>
        <v>48452.44</v>
      </c>
      <c r="R672" s="8" t="str">
        <f t="shared" si="363"/>
        <v>N</v>
      </c>
      <c r="S672" s="23">
        <f t="shared" si="364"/>
        <v>2.1</v>
      </c>
      <c r="T672" s="24">
        <f t="shared" si="365"/>
        <v>50000</v>
      </c>
      <c r="U672" s="24">
        <f t="shared" si="366"/>
        <v>200000</v>
      </c>
      <c r="V672" s="24">
        <f t="shared" si="367"/>
        <v>257500</v>
      </c>
      <c r="W672" s="24">
        <f t="shared" si="368"/>
        <v>49421.488800000006</v>
      </c>
      <c r="X672" s="24">
        <f t="shared" si="369"/>
        <v>0</v>
      </c>
      <c r="Y672" s="24">
        <f t="shared" si="370"/>
        <v>49421.488800000006</v>
      </c>
      <c r="Z672" s="24">
        <f t="shared" si="371"/>
        <v>0</v>
      </c>
      <c r="AA672" s="25" t="str">
        <f t="shared" si="372"/>
        <v>N</v>
      </c>
      <c r="AB672" s="26">
        <f t="shared" si="373"/>
        <v>1.1000000000000001</v>
      </c>
      <c r="AC672" s="27">
        <f t="shared" si="374"/>
        <v>50000</v>
      </c>
      <c r="AD672" s="28">
        <f t="shared" si="375"/>
        <v>200000</v>
      </c>
      <c r="AE672" s="28">
        <f t="shared" si="376"/>
        <v>257500</v>
      </c>
      <c r="AF672" s="28">
        <f t="shared" si="377"/>
        <v>50000</v>
      </c>
      <c r="AG672" s="28">
        <f t="shared" si="378"/>
        <v>0</v>
      </c>
      <c r="AH672" s="28">
        <f t="shared" si="379"/>
        <v>50000</v>
      </c>
      <c r="AI672" s="28">
        <f t="shared" si="380"/>
        <v>409.91857600001094</v>
      </c>
      <c r="AJ672" s="29" t="str">
        <f t="shared" si="381"/>
        <v>N</v>
      </c>
      <c r="AK672" s="30">
        <f t="shared" si="382"/>
        <v>0.10000000000000009</v>
      </c>
      <c r="AL672" s="31">
        <f t="shared" si="383"/>
        <v>50000</v>
      </c>
      <c r="AM672" s="31">
        <f t="shared" si="384"/>
        <v>200000</v>
      </c>
      <c r="AN672" s="31">
        <f t="shared" si="385"/>
        <v>257500</v>
      </c>
      <c r="AO672" s="31">
        <f t="shared" si="386"/>
        <v>38078.511199999994</v>
      </c>
      <c r="AP672" s="31">
        <f t="shared" si="387"/>
        <v>0</v>
      </c>
      <c r="AQ672" s="31">
        <f t="shared" si="388"/>
        <v>38078.511199999994</v>
      </c>
      <c r="AR672" s="31">
        <f t="shared" si="389"/>
        <v>13339.605747520021</v>
      </c>
      <c r="AS672" s="32">
        <f t="shared" si="390"/>
        <v>0</v>
      </c>
      <c r="AT672" s="33">
        <f t="shared" si="391"/>
        <v>50000</v>
      </c>
      <c r="AU672" s="33">
        <f t="shared" si="392"/>
        <v>200000</v>
      </c>
      <c r="AV672" s="33">
        <v>257500</v>
      </c>
      <c r="AW672" s="33">
        <f t="shared" si="393"/>
        <v>0</v>
      </c>
      <c r="AX672" s="33">
        <f t="shared" si="394"/>
        <v>0</v>
      </c>
      <c r="AY672" s="34">
        <f t="shared" si="395"/>
        <v>13749.524323520032</v>
      </c>
    </row>
    <row r="673" spans="1:51" ht="15.75" customHeight="1" x14ac:dyDescent="0.3">
      <c r="A673" s="166" t="s">
        <v>873</v>
      </c>
      <c r="B673" s="99">
        <v>20420.07</v>
      </c>
      <c r="C673" s="99">
        <v>4057.28</v>
      </c>
      <c r="D673" s="99">
        <v>74988.23</v>
      </c>
      <c r="E673" s="99">
        <v>60311.82</v>
      </c>
      <c r="F673" s="143">
        <v>300000</v>
      </c>
      <c r="G673" s="142">
        <v>0</v>
      </c>
      <c r="H673" s="182">
        <v>46545</v>
      </c>
      <c r="I673" s="182">
        <v>46596</v>
      </c>
      <c r="J673" s="166">
        <v>3.7</v>
      </c>
      <c r="K673" s="166">
        <v>1.7</v>
      </c>
      <c r="L673" s="167" t="s">
        <v>1206</v>
      </c>
      <c r="M673" s="168" t="s">
        <v>1204</v>
      </c>
      <c r="N673" s="169">
        <v>0.02</v>
      </c>
      <c r="O673" s="21">
        <f t="shared" si="360"/>
        <v>2</v>
      </c>
      <c r="P673" s="21" t="str">
        <f t="shared" si="361"/>
        <v>N</v>
      </c>
      <c r="Q673" s="22">
        <f t="shared" si="362"/>
        <v>24477.35</v>
      </c>
      <c r="R673" s="8" t="str">
        <f t="shared" si="363"/>
        <v>N</v>
      </c>
      <c r="S673" s="23">
        <f t="shared" si="364"/>
        <v>4</v>
      </c>
      <c r="T673" s="24">
        <f t="shared" si="365"/>
        <v>20500</v>
      </c>
      <c r="U673" s="24">
        <f t="shared" si="366"/>
        <v>100000</v>
      </c>
      <c r="V673" s="24">
        <f t="shared" si="367"/>
        <v>257500</v>
      </c>
      <c r="W673" s="24">
        <f t="shared" si="368"/>
        <v>0</v>
      </c>
      <c r="X673" s="24">
        <f t="shared" si="369"/>
        <v>0</v>
      </c>
      <c r="Y673" s="24">
        <f t="shared" si="370"/>
        <v>0</v>
      </c>
      <c r="Z673" s="24">
        <f t="shared" si="371"/>
        <v>24966.896999999997</v>
      </c>
      <c r="AA673" s="25" t="str">
        <f t="shared" si="372"/>
        <v>N</v>
      </c>
      <c r="AB673" s="26">
        <f t="shared" si="373"/>
        <v>3</v>
      </c>
      <c r="AC673" s="27">
        <f t="shared" si="374"/>
        <v>20500</v>
      </c>
      <c r="AD673" s="28">
        <f t="shared" si="375"/>
        <v>100000</v>
      </c>
      <c r="AE673" s="28">
        <f t="shared" si="376"/>
        <v>257500</v>
      </c>
      <c r="AF673" s="28">
        <f t="shared" si="377"/>
        <v>0</v>
      </c>
      <c r="AG673" s="28">
        <f t="shared" si="378"/>
        <v>0</v>
      </c>
      <c r="AH673" s="28">
        <f t="shared" si="379"/>
        <v>0</v>
      </c>
      <c r="AI673" s="28">
        <f t="shared" si="380"/>
        <v>25466.234939999998</v>
      </c>
      <c r="AJ673" s="29" t="str">
        <f t="shared" si="381"/>
        <v>N</v>
      </c>
      <c r="AK673" s="30">
        <f t="shared" si="382"/>
        <v>2</v>
      </c>
      <c r="AL673" s="31">
        <f t="shared" si="383"/>
        <v>20500</v>
      </c>
      <c r="AM673" s="31">
        <f t="shared" si="384"/>
        <v>100000</v>
      </c>
      <c r="AN673" s="31">
        <f t="shared" si="385"/>
        <v>257500</v>
      </c>
      <c r="AO673" s="31">
        <f t="shared" si="386"/>
        <v>0</v>
      </c>
      <c r="AP673" s="31">
        <f t="shared" si="387"/>
        <v>0</v>
      </c>
      <c r="AQ673" s="31">
        <f t="shared" si="388"/>
        <v>0</v>
      </c>
      <c r="AR673" s="31">
        <f t="shared" si="389"/>
        <v>25975.559638799998</v>
      </c>
      <c r="AS673" s="32">
        <f t="shared" si="390"/>
        <v>1</v>
      </c>
      <c r="AT673" s="33">
        <f t="shared" si="391"/>
        <v>20500</v>
      </c>
      <c r="AU673" s="33">
        <f t="shared" si="392"/>
        <v>100000</v>
      </c>
      <c r="AV673" s="33">
        <v>257500</v>
      </c>
      <c r="AW673" s="33">
        <f t="shared" si="393"/>
        <v>0</v>
      </c>
      <c r="AX673" s="33">
        <f t="shared" si="394"/>
        <v>26495.070831575998</v>
      </c>
      <c r="AY673" s="34">
        <f t="shared" si="395"/>
        <v>102903.76241037599</v>
      </c>
    </row>
    <row r="674" spans="1:51" ht="15.75" customHeight="1" x14ac:dyDescent="0.3">
      <c r="A674" s="166" t="s">
        <v>874</v>
      </c>
      <c r="B674" s="99">
        <v>14963.11</v>
      </c>
      <c r="C674" s="99">
        <v>18412.18</v>
      </c>
      <c r="D674" s="99">
        <v>93664.08</v>
      </c>
      <c r="E674" s="99">
        <v>87775.59</v>
      </c>
      <c r="F674" s="143">
        <v>60000</v>
      </c>
      <c r="G674" s="144">
        <v>12500</v>
      </c>
      <c r="H674" s="182">
        <v>46560</v>
      </c>
      <c r="I674" s="182">
        <v>46616</v>
      </c>
      <c r="J674" s="166">
        <v>2.6</v>
      </c>
      <c r="K674" s="166">
        <v>0.6</v>
      </c>
      <c r="L674" s="167" t="s">
        <v>1206</v>
      </c>
      <c r="M674" s="168" t="s">
        <v>1205</v>
      </c>
      <c r="N674" s="169">
        <v>0.04</v>
      </c>
      <c r="O674" s="21">
        <f t="shared" si="360"/>
        <v>2</v>
      </c>
      <c r="P674" s="21" t="str">
        <f t="shared" si="361"/>
        <v>N</v>
      </c>
      <c r="Q674" s="22">
        <f t="shared" si="362"/>
        <v>33375.29</v>
      </c>
      <c r="R674" s="8" t="str">
        <f t="shared" si="363"/>
        <v>N</v>
      </c>
      <c r="S674" s="23">
        <f t="shared" si="364"/>
        <v>2</v>
      </c>
      <c r="T674" s="24">
        <f t="shared" si="365"/>
        <v>20500</v>
      </c>
      <c r="U674" s="24">
        <f t="shared" si="366"/>
        <v>100000</v>
      </c>
      <c r="V674" s="24">
        <f t="shared" si="367"/>
        <v>257500</v>
      </c>
      <c r="W674" s="24">
        <f t="shared" si="368"/>
        <v>6335.9199999999983</v>
      </c>
      <c r="X674" s="24">
        <f t="shared" si="369"/>
        <v>0</v>
      </c>
      <c r="Y674" s="24">
        <f t="shared" si="370"/>
        <v>6335.9199999999983</v>
      </c>
      <c r="Z674" s="24">
        <f t="shared" si="371"/>
        <v>28374.381600000001</v>
      </c>
      <c r="AA674" s="25" t="str">
        <f t="shared" si="372"/>
        <v>N</v>
      </c>
      <c r="AB674" s="26">
        <f t="shared" si="373"/>
        <v>1</v>
      </c>
      <c r="AC674" s="27">
        <f t="shared" si="374"/>
        <v>20500</v>
      </c>
      <c r="AD674" s="28">
        <f t="shared" si="375"/>
        <v>100000</v>
      </c>
      <c r="AE674" s="28">
        <f t="shared" si="376"/>
        <v>257500</v>
      </c>
      <c r="AF674" s="28">
        <f t="shared" si="377"/>
        <v>0</v>
      </c>
      <c r="AG674" s="28">
        <f t="shared" si="378"/>
        <v>0</v>
      </c>
      <c r="AH674" s="28">
        <f t="shared" si="379"/>
        <v>0</v>
      </c>
      <c r="AI674" s="28">
        <f t="shared" si="380"/>
        <v>36098.713664000003</v>
      </c>
      <c r="AJ674" s="29" t="str">
        <f t="shared" si="381"/>
        <v>N</v>
      </c>
      <c r="AK674" s="30">
        <f t="shared" si="382"/>
        <v>0</v>
      </c>
      <c r="AL674" s="31">
        <f t="shared" si="383"/>
        <v>20500</v>
      </c>
      <c r="AM674" s="31">
        <f t="shared" si="384"/>
        <v>100000</v>
      </c>
      <c r="AN674" s="31">
        <f t="shared" si="385"/>
        <v>257500</v>
      </c>
      <c r="AO674" s="31">
        <f t="shared" si="386"/>
        <v>0</v>
      </c>
      <c r="AP674" s="31">
        <f t="shared" si="387"/>
        <v>0</v>
      </c>
      <c r="AQ674" s="31">
        <f t="shared" si="388"/>
        <v>0</v>
      </c>
      <c r="AR674" s="31">
        <f t="shared" si="389"/>
        <v>0</v>
      </c>
      <c r="AS674" s="32">
        <f t="shared" si="390"/>
        <v>0</v>
      </c>
      <c r="AT674" s="33">
        <f t="shared" si="391"/>
        <v>20500</v>
      </c>
      <c r="AU674" s="33">
        <f t="shared" si="392"/>
        <v>100000</v>
      </c>
      <c r="AV674" s="33">
        <v>257500</v>
      </c>
      <c r="AW674" s="33">
        <f t="shared" si="393"/>
        <v>0</v>
      </c>
      <c r="AX674" s="33">
        <f t="shared" si="394"/>
        <v>0</v>
      </c>
      <c r="AY674" s="34">
        <f t="shared" si="395"/>
        <v>64473.095264000003</v>
      </c>
    </row>
    <row r="675" spans="1:51" ht="15.75" customHeight="1" x14ac:dyDescent="0.3">
      <c r="A675" s="166" t="s">
        <v>875</v>
      </c>
      <c r="B675" s="99">
        <v>11081.02</v>
      </c>
      <c r="C675" s="99">
        <v>18707.650000000001</v>
      </c>
      <c r="D675" s="99">
        <v>71169.73</v>
      </c>
      <c r="E675" s="99">
        <v>61614.89</v>
      </c>
      <c r="F675" s="143">
        <v>80000</v>
      </c>
      <c r="G675" s="144">
        <v>12500</v>
      </c>
      <c r="H675" s="182">
        <v>46269</v>
      </c>
      <c r="I675" s="182">
        <v>46336</v>
      </c>
      <c r="J675" s="166">
        <v>3.3</v>
      </c>
      <c r="K675" s="166">
        <v>0.6</v>
      </c>
      <c r="L675" s="167" t="s">
        <v>1207</v>
      </c>
      <c r="M675" s="168" t="s">
        <v>1203</v>
      </c>
      <c r="N675" s="169">
        <v>0.05</v>
      </c>
      <c r="O675" s="21">
        <f t="shared" si="360"/>
        <v>2.6999999999999997</v>
      </c>
      <c r="P675" s="21" t="str">
        <f t="shared" si="361"/>
        <v>N</v>
      </c>
      <c r="Q675" s="22">
        <f t="shared" si="362"/>
        <v>29788.670000000002</v>
      </c>
      <c r="R675" s="8" t="str">
        <f t="shared" si="363"/>
        <v>N</v>
      </c>
      <c r="S675" s="23">
        <f t="shared" si="364"/>
        <v>3.5999999999999996</v>
      </c>
      <c r="T675" s="24">
        <f t="shared" si="365"/>
        <v>50000</v>
      </c>
      <c r="U675" s="24">
        <f t="shared" si="366"/>
        <v>200000</v>
      </c>
      <c r="V675" s="24">
        <f t="shared" si="367"/>
        <v>257500</v>
      </c>
      <c r="W675" s="24">
        <f t="shared" si="368"/>
        <v>23458.577625000005</v>
      </c>
      <c r="X675" s="24">
        <f t="shared" si="369"/>
        <v>0</v>
      </c>
      <c r="Y675" s="24">
        <f t="shared" si="370"/>
        <v>23458.577625000005</v>
      </c>
      <c r="Z675" s="24">
        <f t="shared" si="371"/>
        <v>7819.5258749999994</v>
      </c>
      <c r="AA675" s="25" t="str">
        <f t="shared" si="372"/>
        <v>N</v>
      </c>
      <c r="AB675" s="26">
        <f t="shared" si="373"/>
        <v>2.5999999999999996</v>
      </c>
      <c r="AC675" s="27">
        <f t="shared" si="374"/>
        <v>50000</v>
      </c>
      <c r="AD675" s="28">
        <f t="shared" si="375"/>
        <v>200000</v>
      </c>
      <c r="AE675" s="28">
        <f t="shared" si="376"/>
        <v>257500</v>
      </c>
      <c r="AF675" s="28">
        <f t="shared" si="377"/>
        <v>24631.506506250003</v>
      </c>
      <c r="AG675" s="28">
        <f t="shared" si="378"/>
        <v>0</v>
      </c>
      <c r="AH675" s="28">
        <f t="shared" si="379"/>
        <v>24631.506506250003</v>
      </c>
      <c r="AI675" s="28">
        <f t="shared" si="380"/>
        <v>8210.5021687500011</v>
      </c>
      <c r="AJ675" s="29" t="str">
        <f t="shared" si="381"/>
        <v>N</v>
      </c>
      <c r="AK675" s="30">
        <f t="shared" si="382"/>
        <v>1.5999999999999996</v>
      </c>
      <c r="AL675" s="31">
        <f t="shared" si="383"/>
        <v>50000</v>
      </c>
      <c r="AM675" s="31">
        <f t="shared" si="384"/>
        <v>200000</v>
      </c>
      <c r="AN675" s="31">
        <f t="shared" si="385"/>
        <v>257500</v>
      </c>
      <c r="AO675" s="31">
        <f t="shared" si="386"/>
        <v>25863.081831562507</v>
      </c>
      <c r="AP675" s="31">
        <f t="shared" si="387"/>
        <v>0</v>
      </c>
      <c r="AQ675" s="31">
        <f t="shared" si="388"/>
        <v>25863.081831562507</v>
      </c>
      <c r="AR675" s="31">
        <f t="shared" si="389"/>
        <v>8621.0272771875025</v>
      </c>
      <c r="AS675" s="32">
        <f t="shared" si="390"/>
        <v>0.59999999999999964</v>
      </c>
      <c r="AT675" s="33">
        <f t="shared" si="391"/>
        <v>50000</v>
      </c>
      <c r="AU675" s="33">
        <f t="shared" si="392"/>
        <v>200000</v>
      </c>
      <c r="AV675" s="33">
        <v>257500</v>
      </c>
      <c r="AW675" s="33">
        <f t="shared" si="393"/>
        <v>27156.23592314063</v>
      </c>
      <c r="AX675" s="33">
        <f t="shared" si="394"/>
        <v>9052.0786410468791</v>
      </c>
      <c r="AY675" s="34">
        <f t="shared" si="395"/>
        <v>33703.133961984378</v>
      </c>
    </row>
    <row r="676" spans="1:51" ht="15.75" customHeight="1" x14ac:dyDescent="0.3">
      <c r="A676" s="166" t="s">
        <v>876</v>
      </c>
      <c r="B676" s="99">
        <v>17775.23</v>
      </c>
      <c r="C676" s="99">
        <v>3000.5</v>
      </c>
      <c r="D676" s="99">
        <v>41673.83</v>
      </c>
      <c r="E676" s="99">
        <v>31106.52</v>
      </c>
      <c r="F676" s="143">
        <v>46000</v>
      </c>
      <c r="G676" s="144">
        <v>0</v>
      </c>
      <c r="H676" s="182">
        <v>46431</v>
      </c>
      <c r="I676" s="182">
        <v>46461</v>
      </c>
      <c r="J676" s="166">
        <v>4.4000000000000004</v>
      </c>
      <c r="K676" s="166">
        <v>0.1</v>
      </c>
      <c r="L676" s="167" t="s">
        <v>1207</v>
      </c>
      <c r="M676" s="168" t="s">
        <v>1203</v>
      </c>
      <c r="N676" s="169">
        <v>5.1999999999999998E-2</v>
      </c>
      <c r="O676" s="21">
        <f t="shared" si="360"/>
        <v>4.3000000000000007</v>
      </c>
      <c r="P676" s="21" t="str">
        <f t="shared" si="361"/>
        <v>N</v>
      </c>
      <c r="Q676" s="22">
        <f t="shared" si="362"/>
        <v>20775.73</v>
      </c>
      <c r="R676" s="8" t="str">
        <f t="shared" si="363"/>
        <v>N</v>
      </c>
      <c r="S676" s="23">
        <f t="shared" si="364"/>
        <v>5.7333333333333343</v>
      </c>
      <c r="T676" s="24">
        <f t="shared" si="365"/>
        <v>50000</v>
      </c>
      <c r="U676" s="24">
        <f t="shared" si="366"/>
        <v>200000</v>
      </c>
      <c r="V676" s="24">
        <f t="shared" si="367"/>
        <v>257500</v>
      </c>
      <c r="W676" s="24">
        <f t="shared" si="368"/>
        <v>16392.05097</v>
      </c>
      <c r="X676" s="24">
        <f t="shared" si="369"/>
        <v>0</v>
      </c>
      <c r="Y676" s="24">
        <f t="shared" si="370"/>
        <v>16392.05097</v>
      </c>
      <c r="Z676" s="24">
        <f t="shared" si="371"/>
        <v>5464.0169900000001</v>
      </c>
      <c r="AA676" s="25" t="str">
        <f t="shared" si="372"/>
        <v>N</v>
      </c>
      <c r="AB676" s="26">
        <f t="shared" si="373"/>
        <v>4.7333333333333343</v>
      </c>
      <c r="AC676" s="27">
        <f t="shared" si="374"/>
        <v>50000</v>
      </c>
      <c r="AD676" s="28">
        <f t="shared" si="375"/>
        <v>200000</v>
      </c>
      <c r="AE676" s="28">
        <f t="shared" si="376"/>
        <v>257500</v>
      </c>
      <c r="AF676" s="28">
        <f t="shared" si="377"/>
        <v>17244.437620440003</v>
      </c>
      <c r="AG676" s="28">
        <f t="shared" si="378"/>
        <v>0</v>
      </c>
      <c r="AH676" s="28">
        <f t="shared" si="379"/>
        <v>17244.437620440003</v>
      </c>
      <c r="AI676" s="28">
        <f t="shared" si="380"/>
        <v>5748.1458734799999</v>
      </c>
      <c r="AJ676" s="29" t="str">
        <f t="shared" si="381"/>
        <v>N</v>
      </c>
      <c r="AK676" s="30">
        <f t="shared" si="382"/>
        <v>3.7333333333333343</v>
      </c>
      <c r="AL676" s="31">
        <f t="shared" si="383"/>
        <v>50000</v>
      </c>
      <c r="AM676" s="31">
        <f t="shared" si="384"/>
        <v>200000</v>
      </c>
      <c r="AN676" s="31">
        <f t="shared" si="385"/>
        <v>257500</v>
      </c>
      <c r="AO676" s="31">
        <f t="shared" si="386"/>
        <v>18141.148376702884</v>
      </c>
      <c r="AP676" s="31">
        <f t="shared" si="387"/>
        <v>0</v>
      </c>
      <c r="AQ676" s="31">
        <f t="shared" si="388"/>
        <v>18141.148376702884</v>
      </c>
      <c r="AR676" s="31">
        <f t="shared" si="389"/>
        <v>6047.0494589009613</v>
      </c>
      <c r="AS676" s="32">
        <f t="shared" si="390"/>
        <v>2.7333333333333343</v>
      </c>
      <c r="AT676" s="33">
        <f t="shared" si="391"/>
        <v>50000</v>
      </c>
      <c r="AU676" s="33">
        <f t="shared" si="392"/>
        <v>200000</v>
      </c>
      <c r="AV676" s="33">
        <v>257500</v>
      </c>
      <c r="AW676" s="33">
        <f t="shared" si="393"/>
        <v>19084.488092291434</v>
      </c>
      <c r="AX676" s="33">
        <f t="shared" si="394"/>
        <v>6361.4960307638103</v>
      </c>
      <c r="AY676" s="34">
        <f t="shared" si="395"/>
        <v>23620.708353144772</v>
      </c>
    </row>
    <row r="677" spans="1:51" ht="15.75" customHeight="1" x14ac:dyDescent="0.3">
      <c r="A677" s="166" t="s">
        <v>877</v>
      </c>
      <c r="B677" s="99">
        <v>19696.8</v>
      </c>
      <c r="C677" s="99">
        <v>2285.8000000000002</v>
      </c>
      <c r="D677" s="99">
        <v>83156.81</v>
      </c>
      <c r="E677" s="99">
        <v>70301.100000000006</v>
      </c>
      <c r="F677" s="143">
        <v>80000</v>
      </c>
      <c r="G677" s="144">
        <v>12500</v>
      </c>
      <c r="H677" s="182">
        <v>46214</v>
      </c>
      <c r="I677" s="182">
        <v>46280</v>
      </c>
      <c r="J677" s="166">
        <v>4.5999999999999996</v>
      </c>
      <c r="K677" s="166">
        <v>3.5</v>
      </c>
      <c r="L677" s="167" t="s">
        <v>1206</v>
      </c>
      <c r="M677" s="168" t="s">
        <v>1203</v>
      </c>
      <c r="N677" s="169">
        <v>0.04</v>
      </c>
      <c r="O677" s="21">
        <f t="shared" si="360"/>
        <v>1.0999999999999996</v>
      </c>
      <c r="P677" s="21" t="str">
        <f t="shared" si="361"/>
        <v>N</v>
      </c>
      <c r="Q677" s="22">
        <f t="shared" si="362"/>
        <v>21982.6</v>
      </c>
      <c r="R677" s="8" t="str">
        <f t="shared" si="363"/>
        <v>N</v>
      </c>
      <c r="S677" s="23">
        <f t="shared" si="364"/>
        <v>1.4666666666666661</v>
      </c>
      <c r="T677" s="24">
        <f t="shared" si="365"/>
        <v>20500</v>
      </c>
      <c r="U677" s="24">
        <f t="shared" si="366"/>
        <v>100000</v>
      </c>
      <c r="V677" s="24">
        <f t="shared" si="367"/>
        <v>257500</v>
      </c>
      <c r="W677" s="24">
        <f t="shared" si="368"/>
        <v>12632.392500000002</v>
      </c>
      <c r="X677" s="24">
        <f t="shared" si="369"/>
        <v>0</v>
      </c>
      <c r="Y677" s="24">
        <f t="shared" si="370"/>
        <v>12632.392500000002</v>
      </c>
      <c r="Z677" s="24">
        <f t="shared" si="371"/>
        <v>10229.511499999997</v>
      </c>
      <c r="AA677" s="25" t="str">
        <f t="shared" si="372"/>
        <v>N</v>
      </c>
      <c r="AB677" s="26">
        <f t="shared" si="373"/>
        <v>0.46666666666666612</v>
      </c>
      <c r="AC677" s="27">
        <f t="shared" si="374"/>
        <v>20500</v>
      </c>
      <c r="AD677" s="28">
        <f t="shared" si="375"/>
        <v>100000</v>
      </c>
      <c r="AE677" s="28">
        <f t="shared" si="376"/>
        <v>257500</v>
      </c>
      <c r="AF677" s="28">
        <f t="shared" si="377"/>
        <v>3158.0981250000004</v>
      </c>
      <c r="AG677" s="28">
        <f t="shared" si="378"/>
        <v>0</v>
      </c>
      <c r="AH677" s="28">
        <f t="shared" si="379"/>
        <v>3158.0981250000004</v>
      </c>
      <c r="AI677" s="28">
        <f t="shared" si="380"/>
        <v>20618.282035</v>
      </c>
      <c r="AJ677" s="29" t="str">
        <f t="shared" si="381"/>
        <v>N</v>
      </c>
      <c r="AK677" s="30">
        <f t="shared" si="382"/>
        <v>0</v>
      </c>
      <c r="AL677" s="31">
        <f t="shared" si="383"/>
        <v>20500</v>
      </c>
      <c r="AM677" s="31">
        <f t="shared" si="384"/>
        <v>100000</v>
      </c>
      <c r="AN677" s="31">
        <f t="shared" si="385"/>
        <v>257500</v>
      </c>
      <c r="AO677" s="31">
        <f t="shared" si="386"/>
        <v>0</v>
      </c>
      <c r="AP677" s="31">
        <f t="shared" si="387"/>
        <v>0</v>
      </c>
      <c r="AQ677" s="31">
        <f t="shared" si="388"/>
        <v>0</v>
      </c>
      <c r="AR677" s="31">
        <f t="shared" si="389"/>
        <v>0</v>
      </c>
      <c r="AS677" s="32">
        <f t="shared" si="390"/>
        <v>0</v>
      </c>
      <c r="AT677" s="33">
        <f t="shared" si="391"/>
        <v>20500</v>
      </c>
      <c r="AU677" s="33">
        <f t="shared" si="392"/>
        <v>100000</v>
      </c>
      <c r="AV677" s="33">
        <v>257500</v>
      </c>
      <c r="AW677" s="33">
        <f t="shared" si="393"/>
        <v>0</v>
      </c>
      <c r="AX677" s="33">
        <f t="shared" si="394"/>
        <v>0</v>
      </c>
      <c r="AY677" s="34">
        <f t="shared" si="395"/>
        <v>30847.793534999997</v>
      </c>
    </row>
    <row r="678" spans="1:51" ht="15.75" customHeight="1" x14ac:dyDescent="0.3">
      <c r="A678" s="166" t="s">
        <v>878</v>
      </c>
      <c r="B678" s="99">
        <v>15775.84</v>
      </c>
      <c r="C678" s="99">
        <v>30283.62</v>
      </c>
      <c r="D678" s="99">
        <v>69395.03</v>
      </c>
      <c r="E678" s="99">
        <v>62911.14</v>
      </c>
      <c r="F678" s="143">
        <v>150000</v>
      </c>
      <c r="G678" s="144">
        <v>0</v>
      </c>
      <c r="H678" s="182">
        <v>46314</v>
      </c>
      <c r="I678" s="182">
        <v>46335</v>
      </c>
      <c r="J678" s="166">
        <v>4.7</v>
      </c>
      <c r="K678" s="166">
        <v>0.6</v>
      </c>
      <c r="L678" s="167" t="s">
        <v>1206</v>
      </c>
      <c r="M678" s="168" t="s">
        <v>1204</v>
      </c>
      <c r="N678" s="169">
        <v>1.6E-2</v>
      </c>
      <c r="O678" s="21">
        <f t="shared" si="360"/>
        <v>4.1000000000000005</v>
      </c>
      <c r="P678" s="21" t="str">
        <f t="shared" si="361"/>
        <v>N</v>
      </c>
      <c r="Q678" s="22">
        <f t="shared" si="362"/>
        <v>46059.46</v>
      </c>
      <c r="R678" s="8" t="str">
        <f t="shared" si="363"/>
        <v>N</v>
      </c>
      <c r="S678" s="23">
        <f t="shared" si="364"/>
        <v>8.2000000000000011</v>
      </c>
      <c r="T678" s="24">
        <f t="shared" si="365"/>
        <v>20500</v>
      </c>
      <c r="U678" s="24">
        <f t="shared" si="366"/>
        <v>100000</v>
      </c>
      <c r="V678" s="24">
        <f t="shared" si="367"/>
        <v>257500</v>
      </c>
      <c r="W678" s="24">
        <f t="shared" si="368"/>
        <v>10250</v>
      </c>
      <c r="X678" s="24">
        <f t="shared" si="369"/>
        <v>0</v>
      </c>
      <c r="Y678" s="24">
        <f t="shared" si="370"/>
        <v>10250</v>
      </c>
      <c r="Z678" s="24">
        <f t="shared" si="371"/>
        <v>36546.411359999998</v>
      </c>
      <c r="AA678" s="25" t="str">
        <f t="shared" si="372"/>
        <v>N</v>
      </c>
      <c r="AB678" s="26">
        <f t="shared" si="373"/>
        <v>7.2000000000000011</v>
      </c>
      <c r="AC678" s="27">
        <f t="shared" si="374"/>
        <v>20500</v>
      </c>
      <c r="AD678" s="28">
        <f t="shared" si="375"/>
        <v>100000</v>
      </c>
      <c r="AE678" s="28">
        <f t="shared" si="376"/>
        <v>257500</v>
      </c>
      <c r="AF678" s="28">
        <f t="shared" si="377"/>
        <v>10177.485000000001</v>
      </c>
      <c r="AG678" s="28">
        <f t="shared" si="378"/>
        <v>0</v>
      </c>
      <c r="AH678" s="28">
        <f t="shared" si="379"/>
        <v>10177.485000000001</v>
      </c>
      <c r="AI678" s="28">
        <f t="shared" si="380"/>
        <v>37367.668941759999</v>
      </c>
      <c r="AJ678" s="29" t="str">
        <f t="shared" si="381"/>
        <v>N</v>
      </c>
      <c r="AK678" s="30">
        <f t="shared" si="382"/>
        <v>6.2000000000000011</v>
      </c>
      <c r="AL678" s="31">
        <f t="shared" si="383"/>
        <v>20500</v>
      </c>
      <c r="AM678" s="31">
        <f t="shared" si="384"/>
        <v>100000</v>
      </c>
      <c r="AN678" s="31">
        <f t="shared" si="385"/>
        <v>257500</v>
      </c>
      <c r="AO678" s="31">
        <f t="shared" si="386"/>
        <v>10177.485000000001</v>
      </c>
      <c r="AP678" s="31">
        <f t="shared" si="387"/>
        <v>0</v>
      </c>
      <c r="AQ678" s="31">
        <f t="shared" si="388"/>
        <v>10177.485000000001</v>
      </c>
      <c r="AR678" s="31">
        <f t="shared" si="389"/>
        <v>38128.391404828159</v>
      </c>
      <c r="AS678" s="32">
        <f t="shared" si="390"/>
        <v>5.2000000000000011</v>
      </c>
      <c r="AT678" s="33">
        <f t="shared" si="391"/>
        <v>20500</v>
      </c>
      <c r="AU678" s="33">
        <f t="shared" si="392"/>
        <v>100000</v>
      </c>
      <c r="AV678" s="33">
        <v>257500</v>
      </c>
      <c r="AW678" s="33">
        <f t="shared" si="393"/>
        <v>0</v>
      </c>
      <c r="AX678" s="33">
        <f t="shared" si="394"/>
        <v>49078.770427305411</v>
      </c>
      <c r="AY678" s="34">
        <f t="shared" si="395"/>
        <v>161121.24213389357</v>
      </c>
    </row>
    <row r="679" spans="1:51" ht="15.75" customHeight="1" x14ac:dyDescent="0.3">
      <c r="A679" s="166" t="s">
        <v>879</v>
      </c>
      <c r="B679" s="99">
        <v>14575.49</v>
      </c>
      <c r="C679" s="99">
        <v>32026.7</v>
      </c>
      <c r="D679" s="99">
        <v>84441.03</v>
      </c>
      <c r="E679" s="99">
        <v>81947.42</v>
      </c>
      <c r="F679" s="143">
        <v>80000</v>
      </c>
      <c r="G679" s="144">
        <v>0</v>
      </c>
      <c r="H679" s="182">
        <v>46243</v>
      </c>
      <c r="I679" s="182">
        <v>46266</v>
      </c>
      <c r="J679" s="166">
        <v>4.3</v>
      </c>
      <c r="K679" s="166">
        <v>2.6</v>
      </c>
      <c r="L679" s="167" t="s">
        <v>1206</v>
      </c>
      <c r="M679" s="168" t="s">
        <v>1204</v>
      </c>
      <c r="N679" s="169">
        <v>0.03</v>
      </c>
      <c r="O679" s="21">
        <f t="shared" si="360"/>
        <v>1.6999999999999997</v>
      </c>
      <c r="P679" s="21" t="str">
        <f t="shared" si="361"/>
        <v>N</v>
      </c>
      <c r="Q679" s="22">
        <f t="shared" si="362"/>
        <v>46602.19</v>
      </c>
      <c r="R679" s="8" t="str">
        <f t="shared" si="363"/>
        <v>N</v>
      </c>
      <c r="S679" s="23">
        <f t="shared" si="364"/>
        <v>3.3999999999999995</v>
      </c>
      <c r="T679" s="24">
        <f t="shared" si="365"/>
        <v>20500</v>
      </c>
      <c r="U679" s="24">
        <f t="shared" si="366"/>
        <v>100000</v>
      </c>
      <c r="V679" s="24">
        <f t="shared" si="367"/>
        <v>257500</v>
      </c>
      <c r="W679" s="24">
        <f t="shared" si="368"/>
        <v>7779.4850000000006</v>
      </c>
      <c r="X679" s="24">
        <f t="shared" si="369"/>
        <v>0</v>
      </c>
      <c r="Y679" s="24">
        <f t="shared" si="370"/>
        <v>7779.4850000000006</v>
      </c>
      <c r="Z679" s="24">
        <f t="shared" si="371"/>
        <v>40220.770700000001</v>
      </c>
      <c r="AA679" s="25" t="str">
        <f t="shared" si="372"/>
        <v>N</v>
      </c>
      <c r="AB679" s="26">
        <f t="shared" si="373"/>
        <v>2.3999999999999995</v>
      </c>
      <c r="AC679" s="27">
        <f t="shared" si="374"/>
        <v>20500</v>
      </c>
      <c r="AD679" s="28">
        <f t="shared" si="375"/>
        <v>100000</v>
      </c>
      <c r="AE679" s="28">
        <f t="shared" si="376"/>
        <v>257500</v>
      </c>
      <c r="AF679" s="28">
        <f t="shared" si="377"/>
        <v>3889.7425000000003</v>
      </c>
      <c r="AG679" s="28">
        <f t="shared" si="378"/>
        <v>0</v>
      </c>
      <c r="AH679" s="28">
        <f t="shared" si="379"/>
        <v>3889.7425000000003</v>
      </c>
      <c r="AI679" s="28">
        <f t="shared" si="380"/>
        <v>45550.520871000001</v>
      </c>
      <c r="AJ679" s="29" t="str">
        <f t="shared" si="381"/>
        <v>N</v>
      </c>
      <c r="AK679" s="30">
        <f t="shared" si="382"/>
        <v>1.3999999999999995</v>
      </c>
      <c r="AL679" s="31">
        <f t="shared" si="383"/>
        <v>20500</v>
      </c>
      <c r="AM679" s="31">
        <f t="shared" si="384"/>
        <v>100000</v>
      </c>
      <c r="AN679" s="31">
        <f t="shared" si="385"/>
        <v>257500</v>
      </c>
      <c r="AO679" s="31">
        <f t="shared" si="386"/>
        <v>3889.7425000000003</v>
      </c>
      <c r="AP679" s="31">
        <f t="shared" si="387"/>
        <v>0</v>
      </c>
      <c r="AQ679" s="31">
        <f t="shared" si="388"/>
        <v>3889.7425000000003</v>
      </c>
      <c r="AR679" s="31">
        <f t="shared" si="389"/>
        <v>47033.728772130002</v>
      </c>
      <c r="AS679" s="32">
        <f t="shared" si="390"/>
        <v>0.39999999999999947</v>
      </c>
      <c r="AT679" s="33">
        <f t="shared" si="391"/>
        <v>20500</v>
      </c>
      <c r="AU679" s="33">
        <f t="shared" si="392"/>
        <v>100000</v>
      </c>
      <c r="AV679" s="33">
        <v>257500</v>
      </c>
      <c r="AW679" s="33">
        <f t="shared" si="393"/>
        <v>0</v>
      </c>
      <c r="AX679" s="33">
        <f t="shared" si="394"/>
        <v>52451.175410293901</v>
      </c>
      <c r="AY679" s="34">
        <f t="shared" si="395"/>
        <v>185256.1957534239</v>
      </c>
    </row>
    <row r="680" spans="1:51" ht="15.75" customHeight="1" x14ac:dyDescent="0.3">
      <c r="A680" s="166" t="s">
        <v>880</v>
      </c>
      <c r="B680" s="99">
        <v>8762.8700000000008</v>
      </c>
      <c r="C680" s="99">
        <v>22027.97</v>
      </c>
      <c r="D680" s="99">
        <v>93928.58</v>
      </c>
      <c r="E680" s="99">
        <v>88598.6</v>
      </c>
      <c r="F680" s="141">
        <v>35000</v>
      </c>
      <c r="G680" s="144">
        <v>0</v>
      </c>
      <c r="H680" s="182">
        <v>46542</v>
      </c>
      <c r="I680" s="182">
        <v>46617</v>
      </c>
      <c r="J680" s="166">
        <v>4.5</v>
      </c>
      <c r="K680" s="166">
        <v>2.2999999999999998</v>
      </c>
      <c r="L680" s="167" t="s">
        <v>1206</v>
      </c>
      <c r="M680" s="168" t="s">
        <v>1204</v>
      </c>
      <c r="N680" s="169">
        <v>3.3000000000000002E-2</v>
      </c>
      <c r="O680" s="21">
        <f t="shared" si="360"/>
        <v>2.2000000000000002</v>
      </c>
      <c r="P680" s="21" t="str">
        <f t="shared" si="361"/>
        <v>N</v>
      </c>
      <c r="Q680" s="22">
        <f t="shared" si="362"/>
        <v>30790.840000000004</v>
      </c>
      <c r="R680" s="8" t="str">
        <f t="shared" si="363"/>
        <v>N</v>
      </c>
      <c r="S680" s="23">
        <f t="shared" si="364"/>
        <v>4.4000000000000004</v>
      </c>
      <c r="T680" s="24">
        <f t="shared" si="365"/>
        <v>20500</v>
      </c>
      <c r="U680" s="24">
        <f t="shared" si="366"/>
        <v>100000</v>
      </c>
      <c r="V680" s="24">
        <f t="shared" si="367"/>
        <v>257500</v>
      </c>
      <c r="W680" s="24">
        <f t="shared" si="368"/>
        <v>3035.7099999999991</v>
      </c>
      <c r="X680" s="24">
        <f t="shared" si="369"/>
        <v>0</v>
      </c>
      <c r="Y680" s="24">
        <f t="shared" si="370"/>
        <v>3035.7099999999991</v>
      </c>
      <c r="Z680" s="24">
        <f t="shared" si="371"/>
        <v>28771.227720000003</v>
      </c>
      <c r="AA680" s="25" t="str">
        <f t="shared" si="372"/>
        <v>N</v>
      </c>
      <c r="AB680" s="26">
        <f t="shared" si="373"/>
        <v>3.4000000000000004</v>
      </c>
      <c r="AC680" s="27">
        <f t="shared" si="374"/>
        <v>20500</v>
      </c>
      <c r="AD680" s="28">
        <f t="shared" si="375"/>
        <v>100000</v>
      </c>
      <c r="AE680" s="28">
        <f t="shared" si="376"/>
        <v>257500</v>
      </c>
      <c r="AF680" s="28">
        <f t="shared" si="377"/>
        <v>1517.8549999999996</v>
      </c>
      <c r="AG680" s="28">
        <f t="shared" si="378"/>
        <v>0</v>
      </c>
      <c r="AH680" s="28">
        <f t="shared" si="379"/>
        <v>1517.8549999999996</v>
      </c>
      <c r="AI680" s="28">
        <f t="shared" si="380"/>
        <v>31338.711664760001</v>
      </c>
      <c r="AJ680" s="29" t="str">
        <f t="shared" si="381"/>
        <v>N</v>
      </c>
      <c r="AK680" s="30">
        <f t="shared" si="382"/>
        <v>2.4000000000000004</v>
      </c>
      <c r="AL680" s="31">
        <f t="shared" si="383"/>
        <v>20500</v>
      </c>
      <c r="AM680" s="31">
        <f t="shared" si="384"/>
        <v>100000</v>
      </c>
      <c r="AN680" s="31">
        <f t="shared" si="385"/>
        <v>257500</v>
      </c>
      <c r="AO680" s="31">
        <f t="shared" si="386"/>
        <v>1517.8549999999996</v>
      </c>
      <c r="AP680" s="31">
        <f t="shared" si="387"/>
        <v>0</v>
      </c>
      <c r="AQ680" s="31">
        <f t="shared" si="388"/>
        <v>1517.8549999999996</v>
      </c>
      <c r="AR680" s="31">
        <f t="shared" si="389"/>
        <v>32422.978364697079</v>
      </c>
      <c r="AS680" s="32">
        <f t="shared" si="390"/>
        <v>1.4000000000000004</v>
      </c>
      <c r="AT680" s="33">
        <f t="shared" si="391"/>
        <v>20500</v>
      </c>
      <c r="AU680" s="33">
        <f t="shared" si="392"/>
        <v>100000</v>
      </c>
      <c r="AV680" s="33">
        <v>257500</v>
      </c>
      <c r="AW680" s="33">
        <f t="shared" si="393"/>
        <v>0</v>
      </c>
      <c r="AX680" s="33">
        <f t="shared" si="394"/>
        <v>35060.880865732077</v>
      </c>
      <c r="AY680" s="34">
        <f t="shared" si="395"/>
        <v>127593.79861518915</v>
      </c>
    </row>
    <row r="681" spans="1:51" ht="15.75" customHeight="1" x14ac:dyDescent="0.3">
      <c r="A681" s="166" t="s">
        <v>881</v>
      </c>
      <c r="B681" s="99">
        <v>15282.19</v>
      </c>
      <c r="C681" s="99">
        <v>28634.75</v>
      </c>
      <c r="D681" s="99">
        <v>101852.62</v>
      </c>
      <c r="E681" s="99">
        <v>96997.62</v>
      </c>
      <c r="F681" s="141">
        <v>88000</v>
      </c>
      <c r="G681" s="144">
        <v>0</v>
      </c>
      <c r="H681" s="182">
        <v>46524</v>
      </c>
      <c r="I681" s="182">
        <v>46540</v>
      </c>
      <c r="J681" s="166">
        <v>1.5</v>
      </c>
      <c r="K681" s="166">
        <v>0.1</v>
      </c>
      <c r="L681" s="167" t="s">
        <v>1206</v>
      </c>
      <c r="M681" s="168" t="s">
        <v>1205</v>
      </c>
      <c r="N681" s="169">
        <v>5.0000000000000001E-3</v>
      </c>
      <c r="O681" s="21">
        <f t="shared" si="360"/>
        <v>1.4</v>
      </c>
      <c r="P681" s="21" t="str">
        <f t="shared" si="361"/>
        <v>N</v>
      </c>
      <c r="Q681" s="22">
        <f t="shared" si="362"/>
        <v>43916.94</v>
      </c>
      <c r="R681" s="8" t="str">
        <f t="shared" si="363"/>
        <v>N</v>
      </c>
      <c r="S681" s="23">
        <f t="shared" si="364"/>
        <v>1.4</v>
      </c>
      <c r="T681" s="24">
        <f t="shared" si="365"/>
        <v>20500</v>
      </c>
      <c r="U681" s="24">
        <f t="shared" si="366"/>
        <v>100000</v>
      </c>
      <c r="V681" s="24">
        <f t="shared" si="367"/>
        <v>257500</v>
      </c>
      <c r="W681" s="24">
        <f t="shared" si="368"/>
        <v>0</v>
      </c>
      <c r="X681" s="24">
        <f t="shared" si="369"/>
        <v>0</v>
      </c>
      <c r="Y681" s="24">
        <f t="shared" si="370"/>
        <v>0</v>
      </c>
      <c r="Z681" s="24">
        <f t="shared" si="371"/>
        <v>44136.524699999994</v>
      </c>
      <c r="AA681" s="25" t="str">
        <f t="shared" si="372"/>
        <v>N</v>
      </c>
      <c r="AB681" s="26">
        <f t="shared" si="373"/>
        <v>0.39999999999999991</v>
      </c>
      <c r="AC681" s="27">
        <f t="shared" si="374"/>
        <v>20500</v>
      </c>
      <c r="AD681" s="28">
        <f t="shared" si="375"/>
        <v>100000</v>
      </c>
      <c r="AE681" s="28">
        <f t="shared" si="376"/>
        <v>257500</v>
      </c>
      <c r="AF681" s="28">
        <f t="shared" si="377"/>
        <v>0</v>
      </c>
      <c r="AG681" s="28">
        <f t="shared" si="378"/>
        <v>0</v>
      </c>
      <c r="AH681" s="28">
        <f t="shared" si="379"/>
        <v>0</v>
      </c>
      <c r="AI681" s="28">
        <f t="shared" si="380"/>
        <v>44357.207323499992</v>
      </c>
      <c r="AJ681" s="29" t="str">
        <f t="shared" si="381"/>
        <v>N</v>
      </c>
      <c r="AK681" s="30">
        <f t="shared" si="382"/>
        <v>0</v>
      </c>
      <c r="AL681" s="31">
        <f t="shared" si="383"/>
        <v>20500</v>
      </c>
      <c r="AM681" s="31">
        <f t="shared" si="384"/>
        <v>100000</v>
      </c>
      <c r="AN681" s="31">
        <f t="shared" si="385"/>
        <v>257500</v>
      </c>
      <c r="AO681" s="31">
        <f t="shared" si="386"/>
        <v>0</v>
      </c>
      <c r="AP681" s="31">
        <f t="shared" si="387"/>
        <v>0</v>
      </c>
      <c r="AQ681" s="31">
        <f t="shared" si="388"/>
        <v>0</v>
      </c>
      <c r="AR681" s="31">
        <f t="shared" si="389"/>
        <v>0</v>
      </c>
      <c r="AS681" s="32">
        <f t="shared" si="390"/>
        <v>0</v>
      </c>
      <c r="AT681" s="33">
        <f t="shared" si="391"/>
        <v>20500</v>
      </c>
      <c r="AU681" s="33">
        <f t="shared" si="392"/>
        <v>100000</v>
      </c>
      <c r="AV681" s="33">
        <v>257500</v>
      </c>
      <c r="AW681" s="33">
        <f t="shared" si="393"/>
        <v>0</v>
      </c>
      <c r="AX681" s="33">
        <f t="shared" si="394"/>
        <v>0</v>
      </c>
      <c r="AY681" s="34">
        <f t="shared" si="395"/>
        <v>88493.732023499993</v>
      </c>
    </row>
    <row r="682" spans="1:51" ht="15.75" customHeight="1" x14ac:dyDescent="0.3">
      <c r="A682" s="166" t="s">
        <v>882</v>
      </c>
      <c r="B682" s="99">
        <v>6379.42</v>
      </c>
      <c r="C682" s="99">
        <v>15988.49</v>
      </c>
      <c r="D682" s="99">
        <v>100501.47</v>
      </c>
      <c r="E682" s="99">
        <v>95383.66</v>
      </c>
      <c r="F682" s="141">
        <v>72000</v>
      </c>
      <c r="G682" s="144">
        <v>12500</v>
      </c>
      <c r="H682" s="182">
        <v>46433</v>
      </c>
      <c r="I682" s="182">
        <v>46513</v>
      </c>
      <c r="J682" s="166">
        <v>3.2</v>
      </c>
      <c r="K682" s="166">
        <v>0.3</v>
      </c>
      <c r="L682" s="167" t="s">
        <v>1206</v>
      </c>
      <c r="M682" s="168" t="s">
        <v>1203</v>
      </c>
      <c r="N682" s="169">
        <v>2E-3</v>
      </c>
      <c r="O682" s="21">
        <f t="shared" si="360"/>
        <v>2.9000000000000004</v>
      </c>
      <c r="P682" s="21" t="str">
        <f t="shared" si="361"/>
        <v>N</v>
      </c>
      <c r="Q682" s="22">
        <f t="shared" si="362"/>
        <v>22367.91</v>
      </c>
      <c r="R682" s="8" t="str">
        <f t="shared" si="363"/>
        <v>N</v>
      </c>
      <c r="S682" s="23">
        <f t="shared" si="364"/>
        <v>3.8666666666666671</v>
      </c>
      <c r="T682" s="24">
        <f t="shared" si="365"/>
        <v>20500</v>
      </c>
      <c r="U682" s="24">
        <f t="shared" si="366"/>
        <v>100000</v>
      </c>
      <c r="V682" s="24">
        <f t="shared" si="367"/>
        <v>257500</v>
      </c>
      <c r="W682" s="24">
        <f t="shared" si="368"/>
        <v>0</v>
      </c>
      <c r="X682" s="24">
        <f t="shared" si="369"/>
        <v>0</v>
      </c>
      <c r="Y682" s="24">
        <f t="shared" si="370"/>
        <v>0</v>
      </c>
      <c r="Z682" s="24">
        <f t="shared" si="371"/>
        <v>22412.645820000002</v>
      </c>
      <c r="AA682" s="25" t="str">
        <f t="shared" si="372"/>
        <v>N</v>
      </c>
      <c r="AB682" s="26">
        <f t="shared" si="373"/>
        <v>2.8666666666666671</v>
      </c>
      <c r="AC682" s="27">
        <f t="shared" si="374"/>
        <v>20500</v>
      </c>
      <c r="AD682" s="28">
        <f t="shared" si="375"/>
        <v>100000</v>
      </c>
      <c r="AE682" s="28">
        <f t="shared" si="376"/>
        <v>257500</v>
      </c>
      <c r="AF682" s="28">
        <f t="shared" si="377"/>
        <v>0</v>
      </c>
      <c r="AG682" s="28">
        <f t="shared" si="378"/>
        <v>0</v>
      </c>
      <c r="AH682" s="28">
        <f t="shared" si="379"/>
        <v>0</v>
      </c>
      <c r="AI682" s="28">
        <f t="shared" si="380"/>
        <v>22457.471111640003</v>
      </c>
      <c r="AJ682" s="29" t="str">
        <f t="shared" si="381"/>
        <v>N</v>
      </c>
      <c r="AK682" s="30">
        <f t="shared" si="382"/>
        <v>1.8666666666666671</v>
      </c>
      <c r="AL682" s="31">
        <f t="shared" si="383"/>
        <v>20500</v>
      </c>
      <c r="AM682" s="31">
        <f t="shared" si="384"/>
        <v>100000</v>
      </c>
      <c r="AN682" s="31">
        <f t="shared" si="385"/>
        <v>257500</v>
      </c>
      <c r="AO682" s="31">
        <f t="shared" si="386"/>
        <v>0</v>
      </c>
      <c r="AP682" s="31">
        <f t="shared" si="387"/>
        <v>0</v>
      </c>
      <c r="AQ682" s="31">
        <f t="shared" si="388"/>
        <v>0</v>
      </c>
      <c r="AR682" s="31">
        <f t="shared" si="389"/>
        <v>22502.386053863283</v>
      </c>
      <c r="AS682" s="32">
        <f t="shared" si="390"/>
        <v>0.86666666666666714</v>
      </c>
      <c r="AT682" s="33">
        <f t="shared" si="391"/>
        <v>20500</v>
      </c>
      <c r="AU682" s="33">
        <f t="shared" si="392"/>
        <v>100000</v>
      </c>
      <c r="AV682" s="33">
        <v>257500</v>
      </c>
      <c r="AW682" s="33">
        <f t="shared" si="393"/>
        <v>0</v>
      </c>
      <c r="AX682" s="33">
        <f t="shared" si="394"/>
        <v>22547.390825971012</v>
      </c>
      <c r="AY682" s="34">
        <f t="shared" si="395"/>
        <v>89919.893811474307</v>
      </c>
    </row>
    <row r="683" spans="1:51" ht="15.75" customHeight="1" x14ac:dyDescent="0.3">
      <c r="A683" s="166" t="s">
        <v>883</v>
      </c>
      <c r="B683" s="99">
        <v>14971.61</v>
      </c>
      <c r="C683" s="99">
        <v>23211.09</v>
      </c>
      <c r="D683" s="99">
        <v>76556.429999999993</v>
      </c>
      <c r="E683" s="99">
        <v>66389.98</v>
      </c>
      <c r="F683" s="141">
        <v>66000</v>
      </c>
      <c r="G683" s="144">
        <v>12500</v>
      </c>
      <c r="H683" s="182">
        <v>46534</v>
      </c>
      <c r="I683" s="182">
        <v>46589</v>
      </c>
      <c r="J683" s="166">
        <v>1.8</v>
      </c>
      <c r="K683" s="166">
        <v>0.1</v>
      </c>
      <c r="L683" s="167" t="s">
        <v>1206</v>
      </c>
      <c r="M683" s="168" t="s">
        <v>1203</v>
      </c>
      <c r="N683" s="169">
        <v>0</v>
      </c>
      <c r="O683" s="21">
        <f t="shared" si="360"/>
        <v>1.7</v>
      </c>
      <c r="P683" s="21" t="str">
        <f t="shared" si="361"/>
        <v>N</v>
      </c>
      <c r="Q683" s="22">
        <f t="shared" si="362"/>
        <v>38182.699999999997</v>
      </c>
      <c r="R683" s="8" t="str">
        <f t="shared" si="363"/>
        <v>N</v>
      </c>
      <c r="S683" s="23">
        <f t="shared" si="364"/>
        <v>2.2666666666666666</v>
      </c>
      <c r="T683" s="24">
        <f t="shared" si="365"/>
        <v>20500</v>
      </c>
      <c r="U683" s="24">
        <f t="shared" si="366"/>
        <v>100000</v>
      </c>
      <c r="V683" s="24">
        <f t="shared" si="367"/>
        <v>257500</v>
      </c>
      <c r="W683" s="24">
        <f t="shared" si="368"/>
        <v>15375</v>
      </c>
      <c r="X683" s="24">
        <f t="shared" si="369"/>
        <v>0</v>
      </c>
      <c r="Y683" s="24">
        <f t="shared" si="370"/>
        <v>15375</v>
      </c>
      <c r="Z683" s="24">
        <f t="shared" si="371"/>
        <v>22807.699999999997</v>
      </c>
      <c r="AA683" s="25" t="str">
        <f t="shared" si="372"/>
        <v>N</v>
      </c>
      <c r="AB683" s="26">
        <f t="shared" si="373"/>
        <v>1.2666666666666666</v>
      </c>
      <c r="AC683" s="27">
        <f t="shared" si="374"/>
        <v>20500</v>
      </c>
      <c r="AD683" s="28">
        <f t="shared" si="375"/>
        <v>100000</v>
      </c>
      <c r="AE683" s="28">
        <f t="shared" si="376"/>
        <v>257500</v>
      </c>
      <c r="AF683" s="28">
        <f t="shared" si="377"/>
        <v>6051.4275000000052</v>
      </c>
      <c r="AG683" s="28">
        <f t="shared" si="378"/>
        <v>0</v>
      </c>
      <c r="AH683" s="28">
        <f t="shared" si="379"/>
        <v>6051.4275000000052</v>
      </c>
      <c r="AI683" s="28">
        <f t="shared" si="380"/>
        <v>32131.272499999992</v>
      </c>
      <c r="AJ683" s="29" t="str">
        <f t="shared" si="381"/>
        <v>N</v>
      </c>
      <c r="AK683" s="30">
        <f t="shared" si="382"/>
        <v>0.26666666666666661</v>
      </c>
      <c r="AL683" s="31">
        <f t="shared" si="383"/>
        <v>20500</v>
      </c>
      <c r="AM683" s="31">
        <f t="shared" si="384"/>
        <v>100000</v>
      </c>
      <c r="AN683" s="31">
        <f t="shared" si="385"/>
        <v>257500</v>
      </c>
      <c r="AO683" s="31">
        <f t="shared" si="386"/>
        <v>6051.4275000000052</v>
      </c>
      <c r="AP683" s="31">
        <f t="shared" si="387"/>
        <v>0</v>
      </c>
      <c r="AQ683" s="31">
        <f t="shared" si="388"/>
        <v>6051.4275000000052</v>
      </c>
      <c r="AR683" s="31">
        <f t="shared" si="389"/>
        <v>32131.272499999992</v>
      </c>
      <c r="AS683" s="32">
        <f t="shared" si="390"/>
        <v>0</v>
      </c>
      <c r="AT683" s="33">
        <f t="shared" si="391"/>
        <v>20500</v>
      </c>
      <c r="AU683" s="33">
        <f t="shared" si="392"/>
        <v>100000</v>
      </c>
      <c r="AV683" s="33">
        <v>257500</v>
      </c>
      <c r="AW683" s="33">
        <f t="shared" si="393"/>
        <v>0</v>
      </c>
      <c r="AX683" s="33">
        <f t="shared" si="394"/>
        <v>0</v>
      </c>
      <c r="AY683" s="34">
        <f t="shared" si="395"/>
        <v>87070.244999999981</v>
      </c>
    </row>
    <row r="684" spans="1:51" ht="15.75" customHeight="1" x14ac:dyDescent="0.3">
      <c r="A684" s="166" t="s">
        <v>884</v>
      </c>
      <c r="B684" s="99">
        <v>8866.1</v>
      </c>
      <c r="C684" s="99">
        <v>18465.14</v>
      </c>
      <c r="D684" s="99">
        <v>55315.49</v>
      </c>
      <c r="E684" s="99">
        <v>41243</v>
      </c>
      <c r="F684" s="141">
        <v>190000</v>
      </c>
      <c r="G684" s="144">
        <v>0</v>
      </c>
      <c r="H684" s="182">
        <v>46205</v>
      </c>
      <c r="I684" s="182">
        <v>46246</v>
      </c>
      <c r="J684" s="166">
        <v>2.8</v>
      </c>
      <c r="K684" s="166">
        <v>0.9</v>
      </c>
      <c r="L684" s="167" t="s">
        <v>1206</v>
      </c>
      <c r="M684" s="168" t="s">
        <v>1203</v>
      </c>
      <c r="N684" s="169">
        <v>0.04</v>
      </c>
      <c r="O684" s="21">
        <f t="shared" si="360"/>
        <v>1.9</v>
      </c>
      <c r="P684" s="21" t="str">
        <f t="shared" si="361"/>
        <v>N</v>
      </c>
      <c r="Q684" s="22">
        <f t="shared" si="362"/>
        <v>27331.239999999998</v>
      </c>
      <c r="R684" s="8" t="str">
        <f t="shared" si="363"/>
        <v>N</v>
      </c>
      <c r="S684" s="23">
        <f t="shared" si="364"/>
        <v>2.5333333333333332</v>
      </c>
      <c r="T684" s="24">
        <f t="shared" si="365"/>
        <v>20500</v>
      </c>
      <c r="U684" s="24">
        <f t="shared" si="366"/>
        <v>100000</v>
      </c>
      <c r="V684" s="24">
        <f t="shared" si="367"/>
        <v>257500</v>
      </c>
      <c r="W684" s="24">
        <f t="shared" si="368"/>
        <v>15375</v>
      </c>
      <c r="X684" s="24">
        <f t="shared" si="369"/>
        <v>0</v>
      </c>
      <c r="Y684" s="24">
        <f t="shared" si="370"/>
        <v>15375</v>
      </c>
      <c r="Z684" s="24">
        <f t="shared" si="371"/>
        <v>13049.489599999997</v>
      </c>
      <c r="AA684" s="25" t="str">
        <f t="shared" si="372"/>
        <v>N</v>
      </c>
      <c r="AB684" s="26">
        <f t="shared" si="373"/>
        <v>1.5333333333333332</v>
      </c>
      <c r="AC684" s="27">
        <f t="shared" si="374"/>
        <v>20500</v>
      </c>
      <c r="AD684" s="28">
        <f t="shared" si="375"/>
        <v>100000</v>
      </c>
      <c r="AE684" s="28">
        <f t="shared" si="376"/>
        <v>257500</v>
      </c>
      <c r="AF684" s="28">
        <f t="shared" si="377"/>
        <v>15375</v>
      </c>
      <c r="AG684" s="28">
        <f t="shared" si="378"/>
        <v>0</v>
      </c>
      <c r="AH684" s="28">
        <f t="shared" si="379"/>
        <v>15375</v>
      </c>
      <c r="AI684" s="28">
        <f t="shared" si="380"/>
        <v>14186.469183999998</v>
      </c>
      <c r="AJ684" s="29" t="str">
        <f t="shared" si="381"/>
        <v>N</v>
      </c>
      <c r="AK684" s="30">
        <f t="shared" si="382"/>
        <v>0.53333333333333321</v>
      </c>
      <c r="AL684" s="31">
        <f t="shared" si="383"/>
        <v>20500</v>
      </c>
      <c r="AM684" s="31">
        <f t="shared" si="384"/>
        <v>100000</v>
      </c>
      <c r="AN684" s="31">
        <f t="shared" si="385"/>
        <v>257500</v>
      </c>
      <c r="AO684" s="31">
        <f t="shared" si="386"/>
        <v>15375</v>
      </c>
      <c r="AP684" s="31">
        <f t="shared" si="387"/>
        <v>0</v>
      </c>
      <c r="AQ684" s="31">
        <f t="shared" si="388"/>
        <v>15375</v>
      </c>
      <c r="AR684" s="31">
        <f t="shared" si="389"/>
        <v>15368.927951359998</v>
      </c>
      <c r="AS684" s="32">
        <f t="shared" si="390"/>
        <v>0</v>
      </c>
      <c r="AT684" s="33">
        <f t="shared" si="391"/>
        <v>20500</v>
      </c>
      <c r="AU684" s="33">
        <f t="shared" si="392"/>
        <v>100000</v>
      </c>
      <c r="AV684" s="33">
        <v>257500</v>
      </c>
      <c r="AW684" s="33">
        <f t="shared" si="393"/>
        <v>0</v>
      </c>
      <c r="AX684" s="33">
        <f t="shared" si="394"/>
        <v>0</v>
      </c>
      <c r="AY684" s="34">
        <f t="shared" si="395"/>
        <v>42604.886735359993</v>
      </c>
    </row>
    <row r="685" spans="1:51" ht="15.75" customHeight="1" x14ac:dyDescent="0.3">
      <c r="A685" s="166" t="s">
        <v>885</v>
      </c>
      <c r="B685" s="99">
        <v>7413.27</v>
      </c>
      <c r="C685" s="99">
        <v>14810.09</v>
      </c>
      <c r="D685" s="99">
        <v>100021.59</v>
      </c>
      <c r="E685" s="99">
        <v>88708.36</v>
      </c>
      <c r="F685" s="141">
        <v>15000</v>
      </c>
      <c r="G685" s="144">
        <v>0</v>
      </c>
      <c r="H685" s="182">
        <v>46359</v>
      </c>
      <c r="I685" s="182">
        <v>46378</v>
      </c>
      <c r="J685" s="166">
        <v>3.4</v>
      </c>
      <c r="K685" s="166">
        <v>0.5</v>
      </c>
      <c r="L685" s="167" t="s">
        <v>1206</v>
      </c>
      <c r="M685" s="168" t="s">
        <v>1204</v>
      </c>
      <c r="N685" s="169">
        <v>0.01</v>
      </c>
      <c r="O685" s="21">
        <f t="shared" si="360"/>
        <v>2.9</v>
      </c>
      <c r="P685" s="21" t="str">
        <f t="shared" si="361"/>
        <v>N</v>
      </c>
      <c r="Q685" s="22">
        <f t="shared" si="362"/>
        <v>22223.360000000001</v>
      </c>
      <c r="R685" s="8" t="str">
        <f t="shared" si="363"/>
        <v>N</v>
      </c>
      <c r="S685" s="23">
        <f t="shared" si="364"/>
        <v>5.8</v>
      </c>
      <c r="T685" s="24">
        <f t="shared" si="365"/>
        <v>20500</v>
      </c>
      <c r="U685" s="24">
        <f t="shared" si="366"/>
        <v>100000</v>
      </c>
      <c r="V685" s="24">
        <f t="shared" si="367"/>
        <v>257500</v>
      </c>
      <c r="W685" s="24">
        <f t="shared" si="368"/>
        <v>0</v>
      </c>
      <c r="X685" s="24">
        <f t="shared" si="369"/>
        <v>0</v>
      </c>
      <c r="Y685" s="24">
        <f t="shared" si="370"/>
        <v>0</v>
      </c>
      <c r="Z685" s="24">
        <f t="shared" si="371"/>
        <v>22445.5936</v>
      </c>
      <c r="AA685" s="25" t="str">
        <f t="shared" si="372"/>
        <v>N</v>
      </c>
      <c r="AB685" s="26">
        <f t="shared" si="373"/>
        <v>4.8</v>
      </c>
      <c r="AC685" s="27">
        <f t="shared" si="374"/>
        <v>20500</v>
      </c>
      <c r="AD685" s="28">
        <f t="shared" si="375"/>
        <v>100000</v>
      </c>
      <c r="AE685" s="28">
        <f t="shared" si="376"/>
        <v>257500</v>
      </c>
      <c r="AF685" s="28">
        <f t="shared" si="377"/>
        <v>0</v>
      </c>
      <c r="AG685" s="28">
        <f t="shared" si="378"/>
        <v>0</v>
      </c>
      <c r="AH685" s="28">
        <f t="shared" si="379"/>
        <v>0</v>
      </c>
      <c r="AI685" s="28">
        <f t="shared" si="380"/>
        <v>22670.049535999999</v>
      </c>
      <c r="AJ685" s="29" t="str">
        <f t="shared" si="381"/>
        <v>N</v>
      </c>
      <c r="AK685" s="30">
        <f t="shared" si="382"/>
        <v>3.8</v>
      </c>
      <c r="AL685" s="31">
        <f t="shared" si="383"/>
        <v>20500</v>
      </c>
      <c r="AM685" s="31">
        <f t="shared" si="384"/>
        <v>100000</v>
      </c>
      <c r="AN685" s="31">
        <f t="shared" si="385"/>
        <v>257500</v>
      </c>
      <c r="AO685" s="31">
        <f t="shared" si="386"/>
        <v>0</v>
      </c>
      <c r="AP685" s="31">
        <f t="shared" si="387"/>
        <v>0</v>
      </c>
      <c r="AQ685" s="31">
        <f t="shared" si="388"/>
        <v>0</v>
      </c>
      <c r="AR685" s="31">
        <f t="shared" si="389"/>
        <v>22896.750031359999</v>
      </c>
      <c r="AS685" s="32">
        <f t="shared" si="390"/>
        <v>2.8</v>
      </c>
      <c r="AT685" s="33">
        <f t="shared" si="391"/>
        <v>20500</v>
      </c>
      <c r="AU685" s="33">
        <f t="shared" si="392"/>
        <v>100000</v>
      </c>
      <c r="AV685" s="33">
        <v>257500</v>
      </c>
      <c r="AW685" s="33">
        <f t="shared" si="393"/>
        <v>0</v>
      </c>
      <c r="AX685" s="33">
        <f t="shared" si="394"/>
        <v>23125.717531673599</v>
      </c>
      <c r="AY685" s="34">
        <f t="shared" si="395"/>
        <v>91138.110699033597</v>
      </c>
    </row>
    <row r="686" spans="1:51" ht="15.75" customHeight="1" x14ac:dyDescent="0.3">
      <c r="A686" s="166" t="s">
        <v>886</v>
      </c>
      <c r="B686" s="99">
        <v>8107.27</v>
      </c>
      <c r="C686" s="99">
        <v>14903.92</v>
      </c>
      <c r="D686" s="99">
        <v>96169.77</v>
      </c>
      <c r="E686" s="99">
        <v>89311.26</v>
      </c>
      <c r="F686" s="141">
        <v>111000</v>
      </c>
      <c r="G686" s="144">
        <v>0</v>
      </c>
      <c r="H686" s="182">
        <v>46568</v>
      </c>
      <c r="I686" s="182">
        <v>46600</v>
      </c>
      <c r="J686" s="166">
        <v>1.6</v>
      </c>
      <c r="K686" s="166">
        <v>0.8</v>
      </c>
      <c r="L686" s="167" t="s">
        <v>1206</v>
      </c>
      <c r="M686" s="168" t="s">
        <v>1203</v>
      </c>
      <c r="N686" s="169">
        <v>0.02</v>
      </c>
      <c r="O686" s="21">
        <f t="shared" si="360"/>
        <v>0.8</v>
      </c>
      <c r="P686" s="21" t="str">
        <f t="shared" si="361"/>
        <v>N</v>
      </c>
      <c r="Q686" s="22">
        <f t="shared" si="362"/>
        <v>23011.190000000002</v>
      </c>
      <c r="R686" s="8" t="str">
        <f t="shared" si="363"/>
        <v>N</v>
      </c>
      <c r="S686" s="23">
        <f t="shared" si="364"/>
        <v>1.0666666666666667</v>
      </c>
      <c r="T686" s="24">
        <f t="shared" si="365"/>
        <v>20500</v>
      </c>
      <c r="U686" s="24">
        <f t="shared" si="366"/>
        <v>100000</v>
      </c>
      <c r="V686" s="24">
        <f t="shared" si="367"/>
        <v>257500</v>
      </c>
      <c r="W686" s="24">
        <f t="shared" si="368"/>
        <v>2872.6724999999969</v>
      </c>
      <c r="X686" s="24">
        <f t="shared" si="369"/>
        <v>0</v>
      </c>
      <c r="Y686" s="24">
        <f t="shared" si="370"/>
        <v>2872.6724999999969</v>
      </c>
      <c r="Z686" s="24">
        <f t="shared" si="371"/>
        <v>20598.741300000005</v>
      </c>
      <c r="AA686" s="25" t="str">
        <f t="shared" si="372"/>
        <v>N</v>
      </c>
      <c r="AB686" s="26">
        <f t="shared" si="373"/>
        <v>6.6666666666666652E-2</v>
      </c>
      <c r="AC686" s="27">
        <f t="shared" si="374"/>
        <v>20500</v>
      </c>
      <c r="AD686" s="28">
        <f t="shared" si="375"/>
        <v>100000</v>
      </c>
      <c r="AE686" s="28">
        <f t="shared" si="376"/>
        <v>257500</v>
      </c>
      <c r="AF686" s="28">
        <f t="shared" si="377"/>
        <v>718.16812499999924</v>
      </c>
      <c r="AG686" s="28">
        <f t="shared" si="378"/>
        <v>0</v>
      </c>
      <c r="AH686" s="28">
        <f t="shared" si="379"/>
        <v>718.16812499999924</v>
      </c>
      <c r="AI686" s="28">
        <f t="shared" si="380"/>
        <v>23222.673951000001</v>
      </c>
      <c r="AJ686" s="29" t="str">
        <f t="shared" si="381"/>
        <v>N</v>
      </c>
      <c r="AK686" s="30">
        <f t="shared" si="382"/>
        <v>0</v>
      </c>
      <c r="AL686" s="31">
        <f t="shared" si="383"/>
        <v>20500</v>
      </c>
      <c r="AM686" s="31">
        <f t="shared" si="384"/>
        <v>100000</v>
      </c>
      <c r="AN686" s="31">
        <f t="shared" si="385"/>
        <v>257500</v>
      </c>
      <c r="AO686" s="31">
        <f t="shared" si="386"/>
        <v>0</v>
      </c>
      <c r="AP686" s="31">
        <f t="shared" si="387"/>
        <v>0</v>
      </c>
      <c r="AQ686" s="31">
        <f t="shared" si="388"/>
        <v>0</v>
      </c>
      <c r="AR686" s="31">
        <f t="shared" si="389"/>
        <v>0</v>
      </c>
      <c r="AS686" s="32">
        <f t="shared" si="390"/>
        <v>0</v>
      </c>
      <c r="AT686" s="33">
        <f t="shared" si="391"/>
        <v>20500</v>
      </c>
      <c r="AU686" s="33">
        <f t="shared" si="392"/>
        <v>100000</v>
      </c>
      <c r="AV686" s="33">
        <v>257500</v>
      </c>
      <c r="AW686" s="33">
        <f t="shared" si="393"/>
        <v>0</v>
      </c>
      <c r="AX686" s="33">
        <f t="shared" si="394"/>
        <v>0</v>
      </c>
      <c r="AY686" s="34">
        <f t="shared" si="395"/>
        <v>43821.415251000006</v>
      </c>
    </row>
    <row r="687" spans="1:51" ht="15.75" customHeight="1" x14ac:dyDescent="0.3">
      <c r="A687" s="166" t="s">
        <v>887</v>
      </c>
      <c r="B687" s="99">
        <v>9139.8700000000008</v>
      </c>
      <c r="C687" s="99">
        <v>34415.949999999997</v>
      </c>
      <c r="D687" s="99">
        <v>79414.02</v>
      </c>
      <c r="E687" s="99">
        <v>72909.05</v>
      </c>
      <c r="F687" s="145">
        <v>51000</v>
      </c>
      <c r="G687" s="144">
        <v>0</v>
      </c>
      <c r="H687" s="182">
        <v>46536</v>
      </c>
      <c r="I687" s="182">
        <v>46609</v>
      </c>
      <c r="J687" s="166">
        <v>2.8</v>
      </c>
      <c r="K687" s="166">
        <v>2.1</v>
      </c>
      <c r="L687" s="167" t="s">
        <v>1206</v>
      </c>
      <c r="M687" s="168" t="s">
        <v>1204</v>
      </c>
      <c r="N687" s="169">
        <v>0</v>
      </c>
      <c r="O687" s="21">
        <f t="shared" si="360"/>
        <v>0.69999999999999973</v>
      </c>
      <c r="P687" s="21" t="str">
        <f t="shared" si="361"/>
        <v>N</v>
      </c>
      <c r="Q687" s="22">
        <f t="shared" si="362"/>
        <v>43555.82</v>
      </c>
      <c r="R687" s="8" t="str">
        <f t="shared" si="363"/>
        <v>N</v>
      </c>
      <c r="S687" s="23">
        <f t="shared" si="364"/>
        <v>1.3999999999999995</v>
      </c>
      <c r="T687" s="24">
        <f t="shared" si="365"/>
        <v>20500</v>
      </c>
      <c r="U687" s="24">
        <f t="shared" si="366"/>
        <v>100000</v>
      </c>
      <c r="V687" s="24">
        <f t="shared" si="367"/>
        <v>257500</v>
      </c>
      <c r="W687" s="24">
        <f t="shared" si="368"/>
        <v>10250</v>
      </c>
      <c r="X687" s="24">
        <f t="shared" si="369"/>
        <v>0</v>
      </c>
      <c r="Y687" s="24">
        <f t="shared" si="370"/>
        <v>10250</v>
      </c>
      <c r="Z687" s="24">
        <f t="shared" si="371"/>
        <v>33305.82</v>
      </c>
      <c r="AA687" s="25" t="str">
        <f t="shared" si="372"/>
        <v>N</v>
      </c>
      <c r="AB687" s="26">
        <f t="shared" si="373"/>
        <v>0.39999999999999947</v>
      </c>
      <c r="AC687" s="27">
        <f t="shared" si="374"/>
        <v>20500</v>
      </c>
      <c r="AD687" s="28">
        <f t="shared" si="375"/>
        <v>100000</v>
      </c>
      <c r="AE687" s="28">
        <f t="shared" si="376"/>
        <v>257500</v>
      </c>
      <c r="AF687" s="28">
        <f t="shared" si="377"/>
        <v>5167.989999999998</v>
      </c>
      <c r="AG687" s="28">
        <f t="shared" si="378"/>
        <v>0</v>
      </c>
      <c r="AH687" s="28">
        <f t="shared" si="379"/>
        <v>5167.989999999998</v>
      </c>
      <c r="AI687" s="28">
        <f t="shared" si="380"/>
        <v>38387.83</v>
      </c>
      <c r="AJ687" s="29" t="str">
        <f t="shared" si="381"/>
        <v>N</v>
      </c>
      <c r="AK687" s="30">
        <f t="shared" si="382"/>
        <v>0</v>
      </c>
      <c r="AL687" s="31">
        <f t="shared" si="383"/>
        <v>20500</v>
      </c>
      <c r="AM687" s="31">
        <f t="shared" si="384"/>
        <v>100000</v>
      </c>
      <c r="AN687" s="31">
        <f t="shared" si="385"/>
        <v>257500</v>
      </c>
      <c r="AO687" s="31">
        <f t="shared" si="386"/>
        <v>0</v>
      </c>
      <c r="AP687" s="31">
        <f t="shared" si="387"/>
        <v>0</v>
      </c>
      <c r="AQ687" s="31">
        <f t="shared" si="388"/>
        <v>0</v>
      </c>
      <c r="AR687" s="31">
        <f t="shared" si="389"/>
        <v>0</v>
      </c>
      <c r="AS687" s="32">
        <f t="shared" si="390"/>
        <v>0</v>
      </c>
      <c r="AT687" s="33">
        <f t="shared" si="391"/>
        <v>20500</v>
      </c>
      <c r="AU687" s="33">
        <f t="shared" si="392"/>
        <v>100000</v>
      </c>
      <c r="AV687" s="33">
        <v>257500</v>
      </c>
      <c r="AW687" s="33">
        <f t="shared" si="393"/>
        <v>0</v>
      </c>
      <c r="AX687" s="33">
        <f t="shared" si="394"/>
        <v>0</v>
      </c>
      <c r="AY687" s="34">
        <f t="shared" si="395"/>
        <v>71693.649999999994</v>
      </c>
    </row>
    <row r="688" spans="1:51" ht="15.75" customHeight="1" x14ac:dyDescent="0.3">
      <c r="A688" s="166" t="s">
        <v>888</v>
      </c>
      <c r="B688" s="99">
        <v>13619.96</v>
      </c>
      <c r="C688" s="99">
        <v>27430.28</v>
      </c>
      <c r="D688" s="99">
        <v>71457.37</v>
      </c>
      <c r="E688" s="99">
        <v>64597.79</v>
      </c>
      <c r="F688" s="145">
        <v>95000</v>
      </c>
      <c r="G688" s="144">
        <v>0</v>
      </c>
      <c r="H688" s="182">
        <v>46278</v>
      </c>
      <c r="I688" s="182">
        <v>46334</v>
      </c>
      <c r="J688" s="166">
        <v>4.5</v>
      </c>
      <c r="K688" s="166">
        <v>1.2</v>
      </c>
      <c r="L688" s="167" t="s">
        <v>1206</v>
      </c>
      <c r="M688" s="168" t="s">
        <v>1205</v>
      </c>
      <c r="N688" s="169">
        <v>0</v>
      </c>
      <c r="O688" s="21">
        <f t="shared" si="360"/>
        <v>3.3</v>
      </c>
      <c r="P688" s="21" t="str">
        <f t="shared" si="361"/>
        <v>N</v>
      </c>
      <c r="Q688" s="22">
        <f t="shared" si="362"/>
        <v>41050.239999999998</v>
      </c>
      <c r="R688" s="8" t="str">
        <f t="shared" si="363"/>
        <v>N</v>
      </c>
      <c r="S688" s="23">
        <f t="shared" si="364"/>
        <v>3.3</v>
      </c>
      <c r="T688" s="24">
        <f t="shared" si="365"/>
        <v>20500</v>
      </c>
      <c r="U688" s="24">
        <f t="shared" si="366"/>
        <v>100000</v>
      </c>
      <c r="V688" s="24">
        <f t="shared" si="367"/>
        <v>257500</v>
      </c>
      <c r="W688" s="24">
        <f t="shared" si="368"/>
        <v>20500</v>
      </c>
      <c r="X688" s="24">
        <f t="shared" si="369"/>
        <v>0</v>
      </c>
      <c r="Y688" s="24">
        <f t="shared" si="370"/>
        <v>20500</v>
      </c>
      <c r="Z688" s="24">
        <f t="shared" si="371"/>
        <v>20550.239999999998</v>
      </c>
      <c r="AA688" s="25" t="str">
        <f t="shared" si="372"/>
        <v>N</v>
      </c>
      <c r="AB688" s="26">
        <f t="shared" si="373"/>
        <v>2.2999999999999998</v>
      </c>
      <c r="AC688" s="27">
        <f t="shared" si="374"/>
        <v>20500</v>
      </c>
      <c r="AD688" s="28">
        <f t="shared" si="375"/>
        <v>100000</v>
      </c>
      <c r="AE688" s="28">
        <f t="shared" si="376"/>
        <v>257500</v>
      </c>
      <c r="AF688" s="28">
        <f t="shared" si="377"/>
        <v>8042.6300000000047</v>
      </c>
      <c r="AG688" s="28">
        <f t="shared" si="378"/>
        <v>0</v>
      </c>
      <c r="AH688" s="28">
        <f t="shared" si="379"/>
        <v>8042.6300000000047</v>
      </c>
      <c r="AI688" s="28">
        <f t="shared" si="380"/>
        <v>33007.609999999993</v>
      </c>
      <c r="AJ688" s="29" t="str">
        <f t="shared" si="381"/>
        <v>N</v>
      </c>
      <c r="AK688" s="30">
        <f t="shared" si="382"/>
        <v>1.2999999999999998</v>
      </c>
      <c r="AL688" s="31">
        <f t="shared" si="383"/>
        <v>20500</v>
      </c>
      <c r="AM688" s="31">
        <f t="shared" si="384"/>
        <v>100000</v>
      </c>
      <c r="AN688" s="31">
        <f t="shared" si="385"/>
        <v>257500</v>
      </c>
      <c r="AO688" s="31">
        <f t="shared" si="386"/>
        <v>8042.6300000000047</v>
      </c>
      <c r="AP688" s="31">
        <f t="shared" si="387"/>
        <v>0</v>
      </c>
      <c r="AQ688" s="31">
        <f t="shared" si="388"/>
        <v>8042.6300000000047</v>
      </c>
      <c r="AR688" s="31">
        <f t="shared" si="389"/>
        <v>33007.609999999993</v>
      </c>
      <c r="AS688" s="32">
        <f t="shared" si="390"/>
        <v>0.29999999999999982</v>
      </c>
      <c r="AT688" s="33">
        <f t="shared" si="391"/>
        <v>20500</v>
      </c>
      <c r="AU688" s="33">
        <f t="shared" si="392"/>
        <v>100000</v>
      </c>
      <c r="AV688" s="33">
        <v>257500</v>
      </c>
      <c r="AW688" s="33">
        <f t="shared" si="393"/>
        <v>0</v>
      </c>
      <c r="AX688" s="33">
        <f t="shared" si="394"/>
        <v>41050.239999999998</v>
      </c>
      <c r="AY688" s="34">
        <f t="shared" si="395"/>
        <v>127615.69999999998</v>
      </c>
    </row>
    <row r="689" spans="1:51" ht="15.75" customHeight="1" x14ac:dyDescent="0.3">
      <c r="A689" s="166" t="s">
        <v>889</v>
      </c>
      <c r="B689" s="99">
        <v>11819.45</v>
      </c>
      <c r="C689" s="99">
        <v>12120.53</v>
      </c>
      <c r="D689" s="99">
        <v>95542.81</v>
      </c>
      <c r="E689" s="99">
        <v>85256.92</v>
      </c>
      <c r="F689" s="145">
        <v>121000</v>
      </c>
      <c r="G689" s="144">
        <v>0</v>
      </c>
      <c r="H689" s="182">
        <v>46225</v>
      </c>
      <c r="I689" s="182">
        <v>46254</v>
      </c>
      <c r="J689" s="166">
        <v>3.9</v>
      </c>
      <c r="K689" s="166">
        <v>3.2</v>
      </c>
      <c r="L689" s="167" t="s">
        <v>1206</v>
      </c>
      <c r="M689" s="168" t="s">
        <v>1204</v>
      </c>
      <c r="N689" s="169">
        <v>0</v>
      </c>
      <c r="O689" s="21">
        <f t="shared" si="360"/>
        <v>0.69999999999999973</v>
      </c>
      <c r="P689" s="21" t="str">
        <f t="shared" si="361"/>
        <v>N</v>
      </c>
      <c r="Q689" s="22">
        <f t="shared" si="362"/>
        <v>23939.980000000003</v>
      </c>
      <c r="R689" s="8" t="str">
        <f t="shared" si="363"/>
        <v>N</v>
      </c>
      <c r="S689" s="23">
        <f t="shared" si="364"/>
        <v>1.3999999999999995</v>
      </c>
      <c r="T689" s="24">
        <f t="shared" si="365"/>
        <v>20500</v>
      </c>
      <c r="U689" s="24">
        <f t="shared" si="366"/>
        <v>100000</v>
      </c>
      <c r="V689" s="24">
        <f t="shared" si="367"/>
        <v>257500</v>
      </c>
      <c r="W689" s="24">
        <f t="shared" si="368"/>
        <v>2228.5950000000012</v>
      </c>
      <c r="X689" s="24">
        <f t="shared" si="369"/>
        <v>0</v>
      </c>
      <c r="Y689" s="24">
        <f t="shared" si="370"/>
        <v>2228.5950000000012</v>
      </c>
      <c r="Z689" s="24">
        <f t="shared" si="371"/>
        <v>21711.385000000002</v>
      </c>
      <c r="AA689" s="25" t="str">
        <f t="shared" si="372"/>
        <v>N</v>
      </c>
      <c r="AB689" s="26">
        <f t="shared" si="373"/>
        <v>0.39999999999999947</v>
      </c>
      <c r="AC689" s="27">
        <f t="shared" si="374"/>
        <v>20500</v>
      </c>
      <c r="AD689" s="28">
        <f t="shared" si="375"/>
        <v>100000</v>
      </c>
      <c r="AE689" s="28">
        <f t="shared" si="376"/>
        <v>257500</v>
      </c>
      <c r="AF689" s="28">
        <f t="shared" si="377"/>
        <v>1114.2975000000006</v>
      </c>
      <c r="AG689" s="28">
        <f t="shared" si="378"/>
        <v>0</v>
      </c>
      <c r="AH689" s="28">
        <f t="shared" si="379"/>
        <v>1114.2975000000006</v>
      </c>
      <c r="AI689" s="28">
        <f t="shared" si="380"/>
        <v>22825.682500000003</v>
      </c>
      <c r="AJ689" s="29" t="str">
        <f t="shared" si="381"/>
        <v>N</v>
      </c>
      <c r="AK689" s="30">
        <f t="shared" si="382"/>
        <v>0</v>
      </c>
      <c r="AL689" s="31">
        <f t="shared" si="383"/>
        <v>20500</v>
      </c>
      <c r="AM689" s="31">
        <f t="shared" si="384"/>
        <v>100000</v>
      </c>
      <c r="AN689" s="31">
        <f t="shared" si="385"/>
        <v>257500</v>
      </c>
      <c r="AO689" s="31">
        <f t="shared" si="386"/>
        <v>0</v>
      </c>
      <c r="AP689" s="31">
        <f t="shared" si="387"/>
        <v>0</v>
      </c>
      <c r="AQ689" s="31">
        <f t="shared" si="388"/>
        <v>0</v>
      </c>
      <c r="AR689" s="31">
        <f t="shared" si="389"/>
        <v>0</v>
      </c>
      <c r="AS689" s="32">
        <f t="shared" si="390"/>
        <v>0</v>
      </c>
      <c r="AT689" s="33">
        <f t="shared" si="391"/>
        <v>20500</v>
      </c>
      <c r="AU689" s="33">
        <f t="shared" si="392"/>
        <v>100000</v>
      </c>
      <c r="AV689" s="33">
        <v>257500</v>
      </c>
      <c r="AW689" s="33">
        <f t="shared" si="393"/>
        <v>0</v>
      </c>
      <c r="AX689" s="33">
        <f t="shared" si="394"/>
        <v>0</v>
      </c>
      <c r="AY689" s="34">
        <f t="shared" si="395"/>
        <v>44537.067500000005</v>
      </c>
    </row>
    <row r="690" spans="1:51" ht="15.75" customHeight="1" x14ac:dyDescent="0.3">
      <c r="A690" s="166" t="s">
        <v>890</v>
      </c>
      <c r="B690" s="99">
        <v>15704.47</v>
      </c>
      <c r="C690" s="99">
        <v>18450.189999999999</v>
      </c>
      <c r="D690" s="99">
        <v>49919.199999999997</v>
      </c>
      <c r="E690" s="99">
        <v>48708.37</v>
      </c>
      <c r="F690" s="145">
        <v>126000</v>
      </c>
      <c r="G690" s="144">
        <v>0</v>
      </c>
      <c r="H690" s="182">
        <v>46510</v>
      </c>
      <c r="I690" s="182">
        <v>46548</v>
      </c>
      <c r="J690" s="166">
        <v>4.8</v>
      </c>
      <c r="K690" s="166">
        <v>0.4</v>
      </c>
      <c r="L690" s="167" t="s">
        <v>1206</v>
      </c>
      <c r="M690" s="168" t="s">
        <v>1204</v>
      </c>
      <c r="N690" s="169">
        <v>0.01</v>
      </c>
      <c r="O690" s="21">
        <f t="shared" si="360"/>
        <v>4.3999999999999995</v>
      </c>
      <c r="P690" s="21" t="str">
        <f t="shared" si="361"/>
        <v>N</v>
      </c>
      <c r="Q690" s="22">
        <f t="shared" si="362"/>
        <v>34154.659999999996</v>
      </c>
      <c r="R690" s="8" t="str">
        <f t="shared" si="363"/>
        <v>N</v>
      </c>
      <c r="S690" s="23">
        <f t="shared" si="364"/>
        <v>8.7999999999999989</v>
      </c>
      <c r="T690" s="24">
        <f t="shared" si="365"/>
        <v>20500</v>
      </c>
      <c r="U690" s="24">
        <f t="shared" si="366"/>
        <v>100000</v>
      </c>
      <c r="V690" s="24">
        <f t="shared" si="367"/>
        <v>257500</v>
      </c>
      <c r="W690" s="24">
        <f t="shared" si="368"/>
        <v>10250</v>
      </c>
      <c r="X690" s="24">
        <f t="shared" si="369"/>
        <v>0</v>
      </c>
      <c r="Y690" s="24">
        <f t="shared" si="370"/>
        <v>10250</v>
      </c>
      <c r="Z690" s="24">
        <f t="shared" si="371"/>
        <v>24246.206599999998</v>
      </c>
      <c r="AA690" s="25" t="str">
        <f t="shared" si="372"/>
        <v>N</v>
      </c>
      <c r="AB690" s="26">
        <f t="shared" si="373"/>
        <v>7.7999999999999989</v>
      </c>
      <c r="AC690" s="27">
        <f t="shared" si="374"/>
        <v>20500</v>
      </c>
      <c r="AD690" s="28">
        <f t="shared" si="375"/>
        <v>100000</v>
      </c>
      <c r="AE690" s="28">
        <f t="shared" si="376"/>
        <v>257500</v>
      </c>
      <c r="AF690" s="28">
        <f t="shared" si="377"/>
        <v>10250</v>
      </c>
      <c r="AG690" s="28">
        <f t="shared" si="378"/>
        <v>0</v>
      </c>
      <c r="AH690" s="28">
        <f t="shared" si="379"/>
        <v>10250</v>
      </c>
      <c r="AI690" s="28">
        <f t="shared" si="380"/>
        <v>24591.168665999998</v>
      </c>
      <c r="AJ690" s="29" t="str">
        <f t="shared" si="381"/>
        <v>N</v>
      </c>
      <c r="AK690" s="30">
        <f t="shared" si="382"/>
        <v>6.7999999999999989</v>
      </c>
      <c r="AL690" s="31">
        <f t="shared" si="383"/>
        <v>20500</v>
      </c>
      <c r="AM690" s="31">
        <f t="shared" si="384"/>
        <v>100000</v>
      </c>
      <c r="AN690" s="31">
        <f t="shared" si="385"/>
        <v>257500</v>
      </c>
      <c r="AO690" s="31">
        <f t="shared" si="386"/>
        <v>10250</v>
      </c>
      <c r="AP690" s="31">
        <f t="shared" si="387"/>
        <v>0</v>
      </c>
      <c r="AQ690" s="31">
        <f t="shared" si="388"/>
        <v>10250</v>
      </c>
      <c r="AR690" s="31">
        <f t="shared" si="389"/>
        <v>24939.580352659999</v>
      </c>
      <c r="AS690" s="32">
        <f t="shared" si="390"/>
        <v>5.7999999999999989</v>
      </c>
      <c r="AT690" s="33">
        <f t="shared" si="391"/>
        <v>20500</v>
      </c>
      <c r="AU690" s="33">
        <f t="shared" si="392"/>
        <v>100000</v>
      </c>
      <c r="AV690" s="33">
        <v>257500</v>
      </c>
      <c r="AW690" s="33">
        <f t="shared" si="393"/>
        <v>9665.4000000000015</v>
      </c>
      <c r="AX690" s="33">
        <f t="shared" si="394"/>
        <v>25876.076156186595</v>
      </c>
      <c r="AY690" s="34">
        <f t="shared" si="395"/>
        <v>99653.03177484659</v>
      </c>
    </row>
    <row r="691" spans="1:51" ht="15.75" customHeight="1" x14ac:dyDescent="0.3">
      <c r="A691" s="166" t="s">
        <v>891</v>
      </c>
      <c r="B691" s="99">
        <v>16356.84</v>
      </c>
      <c r="C691" s="99">
        <v>14079.67</v>
      </c>
      <c r="D691" s="99">
        <v>78007.070000000007</v>
      </c>
      <c r="E691" s="99">
        <v>69629.08</v>
      </c>
      <c r="F691" s="145">
        <v>152000</v>
      </c>
      <c r="G691" s="144">
        <v>0</v>
      </c>
      <c r="H691" s="182">
        <v>46492</v>
      </c>
      <c r="I691" s="182">
        <v>46566</v>
      </c>
      <c r="J691" s="166">
        <v>3.5</v>
      </c>
      <c r="K691" s="166">
        <v>3</v>
      </c>
      <c r="L691" s="167" t="s">
        <v>1206</v>
      </c>
      <c r="M691" s="168" t="s">
        <v>1205</v>
      </c>
      <c r="N691" s="169">
        <v>0.03</v>
      </c>
      <c r="O691" s="21">
        <f t="shared" si="360"/>
        <v>0.5</v>
      </c>
      <c r="P691" s="21" t="str">
        <f t="shared" si="361"/>
        <v>N</v>
      </c>
      <c r="Q691" s="22">
        <f t="shared" si="362"/>
        <v>30436.510000000002</v>
      </c>
      <c r="R691" s="8" t="str">
        <f t="shared" si="363"/>
        <v>N</v>
      </c>
      <c r="S691" s="23">
        <f t="shared" si="364"/>
        <v>0.5</v>
      </c>
      <c r="T691" s="24">
        <f t="shared" si="365"/>
        <v>20500</v>
      </c>
      <c r="U691" s="24">
        <f t="shared" si="366"/>
        <v>100000</v>
      </c>
      <c r="V691" s="24">
        <f t="shared" si="367"/>
        <v>257500</v>
      </c>
      <c r="W691" s="24">
        <f t="shared" si="368"/>
        <v>20500</v>
      </c>
      <c r="X691" s="24">
        <f t="shared" si="369"/>
        <v>0</v>
      </c>
      <c r="Y691" s="24">
        <f t="shared" si="370"/>
        <v>20500</v>
      </c>
      <c r="Z691" s="24">
        <f t="shared" si="371"/>
        <v>10849.605300000003</v>
      </c>
      <c r="AA691" s="25" t="str">
        <f t="shared" si="372"/>
        <v>N</v>
      </c>
      <c r="AB691" s="26">
        <f t="shared" si="373"/>
        <v>0</v>
      </c>
      <c r="AC691" s="27">
        <f t="shared" si="374"/>
        <v>20500</v>
      </c>
      <c r="AD691" s="28">
        <f t="shared" si="375"/>
        <v>100000</v>
      </c>
      <c r="AE691" s="28">
        <f t="shared" si="376"/>
        <v>257500</v>
      </c>
      <c r="AF691" s="28">
        <f t="shared" si="377"/>
        <v>0</v>
      </c>
      <c r="AG691" s="28">
        <f t="shared" si="378"/>
        <v>0</v>
      </c>
      <c r="AH691" s="28">
        <f t="shared" si="379"/>
        <v>0</v>
      </c>
      <c r="AI691" s="28">
        <f t="shared" si="380"/>
        <v>0</v>
      </c>
      <c r="AJ691" s="29" t="str">
        <f t="shared" si="381"/>
        <v>N</v>
      </c>
      <c r="AK691" s="30">
        <f t="shared" si="382"/>
        <v>0</v>
      </c>
      <c r="AL691" s="31">
        <f t="shared" si="383"/>
        <v>20500</v>
      </c>
      <c r="AM691" s="31">
        <f t="shared" si="384"/>
        <v>100000</v>
      </c>
      <c r="AN691" s="31">
        <f t="shared" si="385"/>
        <v>257500</v>
      </c>
      <c r="AO691" s="31">
        <f t="shared" si="386"/>
        <v>0</v>
      </c>
      <c r="AP691" s="31">
        <f t="shared" si="387"/>
        <v>0</v>
      </c>
      <c r="AQ691" s="31">
        <f t="shared" si="388"/>
        <v>0</v>
      </c>
      <c r="AR691" s="31">
        <f t="shared" si="389"/>
        <v>0</v>
      </c>
      <c r="AS691" s="32">
        <f t="shared" si="390"/>
        <v>0</v>
      </c>
      <c r="AT691" s="33">
        <f t="shared" si="391"/>
        <v>20500</v>
      </c>
      <c r="AU691" s="33">
        <f t="shared" si="392"/>
        <v>100000</v>
      </c>
      <c r="AV691" s="33">
        <v>257500</v>
      </c>
      <c r="AW691" s="33">
        <f t="shared" si="393"/>
        <v>0</v>
      </c>
      <c r="AX691" s="33">
        <f t="shared" si="394"/>
        <v>0</v>
      </c>
      <c r="AY691" s="34">
        <f t="shared" si="395"/>
        <v>10849.605300000003</v>
      </c>
    </row>
    <row r="692" spans="1:51" ht="15.75" customHeight="1" x14ac:dyDescent="0.3">
      <c r="A692" s="166" t="s">
        <v>892</v>
      </c>
      <c r="B692" s="99">
        <v>16067.49</v>
      </c>
      <c r="C692" s="99">
        <v>28982.36</v>
      </c>
      <c r="D692" s="99">
        <v>80650.490000000005</v>
      </c>
      <c r="E692" s="99">
        <v>72206.789999999994</v>
      </c>
      <c r="F692" s="145">
        <v>122000</v>
      </c>
      <c r="G692" s="144">
        <v>0</v>
      </c>
      <c r="H692" s="182">
        <v>46432</v>
      </c>
      <c r="I692" s="182">
        <v>46456</v>
      </c>
      <c r="J692" s="166">
        <v>2.6</v>
      </c>
      <c r="K692" s="166">
        <v>2</v>
      </c>
      <c r="L692" s="167" t="s">
        <v>1206</v>
      </c>
      <c r="M692" s="168" t="s">
        <v>1203</v>
      </c>
      <c r="N692" s="169">
        <v>2.7E-2</v>
      </c>
      <c r="O692" s="21">
        <f t="shared" si="360"/>
        <v>0.60000000000000009</v>
      </c>
      <c r="P692" s="21" t="str">
        <f t="shared" si="361"/>
        <v>N</v>
      </c>
      <c r="Q692" s="22">
        <f t="shared" si="362"/>
        <v>45049.85</v>
      </c>
      <c r="R692" s="8" t="str">
        <f t="shared" si="363"/>
        <v>N</v>
      </c>
      <c r="S692" s="23">
        <f t="shared" si="364"/>
        <v>0.80000000000000016</v>
      </c>
      <c r="T692" s="24">
        <f t="shared" si="365"/>
        <v>20500</v>
      </c>
      <c r="U692" s="24">
        <f t="shared" si="366"/>
        <v>100000</v>
      </c>
      <c r="V692" s="24">
        <f t="shared" si="367"/>
        <v>257500</v>
      </c>
      <c r="W692" s="24">
        <f t="shared" si="368"/>
        <v>14512.132499999996</v>
      </c>
      <c r="X692" s="24">
        <f t="shared" si="369"/>
        <v>0</v>
      </c>
      <c r="Y692" s="24">
        <f t="shared" si="370"/>
        <v>14512.132499999996</v>
      </c>
      <c r="Z692" s="24">
        <f t="shared" si="371"/>
        <v>31754.063449999998</v>
      </c>
      <c r="AA692" s="25" t="str">
        <f t="shared" si="372"/>
        <v>N</v>
      </c>
      <c r="AB692" s="26">
        <f t="shared" si="373"/>
        <v>0</v>
      </c>
      <c r="AC692" s="27">
        <f t="shared" si="374"/>
        <v>20500</v>
      </c>
      <c r="AD692" s="28">
        <f t="shared" si="375"/>
        <v>100000</v>
      </c>
      <c r="AE692" s="28">
        <f t="shared" si="376"/>
        <v>257500</v>
      </c>
      <c r="AF692" s="28">
        <f t="shared" si="377"/>
        <v>0</v>
      </c>
      <c r="AG692" s="28">
        <f t="shared" si="378"/>
        <v>0</v>
      </c>
      <c r="AH692" s="28">
        <f t="shared" si="379"/>
        <v>0</v>
      </c>
      <c r="AI692" s="28">
        <f t="shared" si="380"/>
        <v>0</v>
      </c>
      <c r="AJ692" s="29" t="str">
        <f t="shared" si="381"/>
        <v>N</v>
      </c>
      <c r="AK692" s="30">
        <f t="shared" si="382"/>
        <v>0</v>
      </c>
      <c r="AL692" s="31">
        <f t="shared" si="383"/>
        <v>20500</v>
      </c>
      <c r="AM692" s="31">
        <f t="shared" si="384"/>
        <v>100000</v>
      </c>
      <c r="AN692" s="31">
        <f t="shared" si="385"/>
        <v>257500</v>
      </c>
      <c r="AO692" s="31">
        <f t="shared" si="386"/>
        <v>0</v>
      </c>
      <c r="AP692" s="31">
        <f t="shared" si="387"/>
        <v>0</v>
      </c>
      <c r="AQ692" s="31">
        <f t="shared" si="388"/>
        <v>0</v>
      </c>
      <c r="AR692" s="31">
        <f t="shared" si="389"/>
        <v>0</v>
      </c>
      <c r="AS692" s="32">
        <f t="shared" si="390"/>
        <v>0</v>
      </c>
      <c r="AT692" s="33">
        <f t="shared" si="391"/>
        <v>20500</v>
      </c>
      <c r="AU692" s="33">
        <f t="shared" si="392"/>
        <v>100000</v>
      </c>
      <c r="AV692" s="33">
        <v>257500</v>
      </c>
      <c r="AW692" s="33">
        <f t="shared" si="393"/>
        <v>0</v>
      </c>
      <c r="AX692" s="33">
        <f t="shared" si="394"/>
        <v>0</v>
      </c>
      <c r="AY692" s="34">
        <f t="shared" si="395"/>
        <v>31754.063449999998</v>
      </c>
    </row>
    <row r="693" spans="1:51" ht="15.75" customHeight="1" x14ac:dyDescent="0.3">
      <c r="A693" s="166" t="s">
        <v>893</v>
      </c>
      <c r="B693" s="99">
        <v>14235.67</v>
      </c>
      <c r="C693" s="99">
        <v>3327.93</v>
      </c>
      <c r="D693" s="99">
        <v>95157.83</v>
      </c>
      <c r="E693" s="99">
        <v>82972.789999999994</v>
      </c>
      <c r="F693" s="145">
        <v>120000</v>
      </c>
      <c r="G693" s="144">
        <v>0</v>
      </c>
      <c r="H693" s="182">
        <v>46341</v>
      </c>
      <c r="I693" s="182">
        <v>46399</v>
      </c>
      <c r="J693" s="166">
        <v>1.6</v>
      </c>
      <c r="K693" s="166">
        <v>0.5</v>
      </c>
      <c r="L693" s="167" t="s">
        <v>1206</v>
      </c>
      <c r="M693" s="168" t="s">
        <v>1204</v>
      </c>
      <c r="N693" s="169">
        <v>0.06</v>
      </c>
      <c r="O693" s="21">
        <f t="shared" si="360"/>
        <v>1.1000000000000001</v>
      </c>
      <c r="P693" s="21" t="str">
        <f t="shared" si="361"/>
        <v>N</v>
      </c>
      <c r="Q693" s="22">
        <f t="shared" si="362"/>
        <v>17563.599999999999</v>
      </c>
      <c r="R693" s="8" t="str">
        <f t="shared" si="363"/>
        <v>N</v>
      </c>
      <c r="S693" s="23">
        <f t="shared" si="364"/>
        <v>2.2000000000000002</v>
      </c>
      <c r="T693" s="24">
        <f t="shared" si="365"/>
        <v>20500</v>
      </c>
      <c r="U693" s="24">
        <f t="shared" si="366"/>
        <v>100000</v>
      </c>
      <c r="V693" s="24">
        <f t="shared" si="367"/>
        <v>257500</v>
      </c>
      <c r="W693" s="24">
        <f t="shared" si="368"/>
        <v>2421.0849999999991</v>
      </c>
      <c r="X693" s="24">
        <f t="shared" si="369"/>
        <v>0</v>
      </c>
      <c r="Y693" s="24">
        <f t="shared" si="370"/>
        <v>2421.0849999999991</v>
      </c>
      <c r="Z693" s="24">
        <f t="shared" si="371"/>
        <v>16196.331000000002</v>
      </c>
      <c r="AA693" s="25" t="str">
        <f t="shared" si="372"/>
        <v>N</v>
      </c>
      <c r="AB693" s="26">
        <f t="shared" si="373"/>
        <v>1.2000000000000002</v>
      </c>
      <c r="AC693" s="27">
        <f t="shared" si="374"/>
        <v>20500</v>
      </c>
      <c r="AD693" s="28">
        <f t="shared" si="375"/>
        <v>100000</v>
      </c>
      <c r="AE693" s="28">
        <f t="shared" si="376"/>
        <v>257500</v>
      </c>
      <c r="AF693" s="28">
        <f t="shared" si="377"/>
        <v>1210.5424999999996</v>
      </c>
      <c r="AG693" s="28">
        <f t="shared" si="378"/>
        <v>0</v>
      </c>
      <c r="AH693" s="28">
        <f t="shared" si="379"/>
        <v>1210.5424999999996</v>
      </c>
      <c r="AI693" s="28">
        <f t="shared" si="380"/>
        <v>18523.918460000001</v>
      </c>
      <c r="AJ693" s="29" t="str">
        <f t="shared" si="381"/>
        <v>N</v>
      </c>
      <c r="AK693" s="30">
        <f t="shared" si="382"/>
        <v>0.20000000000000018</v>
      </c>
      <c r="AL693" s="31">
        <f t="shared" si="383"/>
        <v>20500</v>
      </c>
      <c r="AM693" s="31">
        <f t="shared" si="384"/>
        <v>100000</v>
      </c>
      <c r="AN693" s="31">
        <f t="shared" si="385"/>
        <v>257500</v>
      </c>
      <c r="AO693" s="31">
        <f t="shared" si="386"/>
        <v>0</v>
      </c>
      <c r="AP693" s="31">
        <f t="shared" si="387"/>
        <v>0</v>
      </c>
      <c r="AQ693" s="31">
        <f t="shared" si="388"/>
        <v>0</v>
      </c>
      <c r="AR693" s="31">
        <f t="shared" si="389"/>
        <v>20918.528617600001</v>
      </c>
      <c r="AS693" s="32">
        <f t="shared" si="390"/>
        <v>0</v>
      </c>
      <c r="AT693" s="33">
        <f t="shared" si="391"/>
        <v>20500</v>
      </c>
      <c r="AU693" s="33">
        <f t="shared" si="392"/>
        <v>100000</v>
      </c>
      <c r="AV693" s="33">
        <v>257500</v>
      </c>
      <c r="AW693" s="33">
        <f t="shared" si="393"/>
        <v>0</v>
      </c>
      <c r="AX693" s="33">
        <f t="shared" si="394"/>
        <v>0</v>
      </c>
      <c r="AY693" s="34">
        <f t="shared" si="395"/>
        <v>55638.778077600007</v>
      </c>
    </row>
    <row r="694" spans="1:51" ht="15.75" customHeight="1" x14ac:dyDescent="0.3">
      <c r="A694" s="166" t="s">
        <v>894</v>
      </c>
      <c r="B694" s="99">
        <v>9656.15</v>
      </c>
      <c r="C694" s="99">
        <v>32414.9</v>
      </c>
      <c r="D694" s="99">
        <v>106566.29</v>
      </c>
      <c r="E694" s="99">
        <v>95260.98</v>
      </c>
      <c r="F694" s="145">
        <v>221000</v>
      </c>
      <c r="G694" s="144">
        <v>0</v>
      </c>
      <c r="H694" s="182">
        <v>46430</v>
      </c>
      <c r="I694" s="182">
        <v>46513</v>
      </c>
      <c r="J694" s="166">
        <v>3.8</v>
      </c>
      <c r="K694" s="166">
        <v>3.3</v>
      </c>
      <c r="L694" s="167" t="s">
        <v>1207</v>
      </c>
      <c r="M694" s="168" t="s">
        <v>1205</v>
      </c>
      <c r="N694" s="169">
        <v>0.01</v>
      </c>
      <c r="O694" s="21">
        <f t="shared" si="360"/>
        <v>0.5</v>
      </c>
      <c r="P694" s="21" t="str">
        <f t="shared" si="361"/>
        <v>N</v>
      </c>
      <c r="Q694" s="22">
        <f t="shared" si="362"/>
        <v>42071.05</v>
      </c>
      <c r="R694" s="8" t="str">
        <f t="shared" si="363"/>
        <v>N</v>
      </c>
      <c r="S694" s="23">
        <f t="shared" si="364"/>
        <v>0.5</v>
      </c>
      <c r="T694" s="24">
        <f t="shared" si="365"/>
        <v>50000</v>
      </c>
      <c r="U694" s="24">
        <f t="shared" si="366"/>
        <v>200000</v>
      </c>
      <c r="V694" s="24">
        <f t="shared" si="367"/>
        <v>257500</v>
      </c>
      <c r="W694" s="24">
        <f t="shared" si="368"/>
        <v>36500</v>
      </c>
      <c r="X694" s="24">
        <f t="shared" si="369"/>
        <v>0</v>
      </c>
      <c r="Y694" s="24">
        <f t="shared" si="370"/>
        <v>36500</v>
      </c>
      <c r="Z694" s="24">
        <f t="shared" si="371"/>
        <v>5991.760500000004</v>
      </c>
      <c r="AA694" s="25" t="str">
        <f t="shared" si="372"/>
        <v>N</v>
      </c>
      <c r="AB694" s="26">
        <f t="shared" si="373"/>
        <v>0</v>
      </c>
      <c r="AC694" s="27">
        <f t="shared" si="374"/>
        <v>50000</v>
      </c>
      <c r="AD694" s="28">
        <f t="shared" si="375"/>
        <v>200000</v>
      </c>
      <c r="AE694" s="28">
        <f t="shared" si="376"/>
        <v>257500</v>
      </c>
      <c r="AF694" s="28">
        <f t="shared" si="377"/>
        <v>0</v>
      </c>
      <c r="AG694" s="28">
        <f t="shared" si="378"/>
        <v>0</v>
      </c>
      <c r="AH694" s="28">
        <f t="shared" si="379"/>
        <v>0</v>
      </c>
      <c r="AI694" s="28">
        <f t="shared" si="380"/>
        <v>0</v>
      </c>
      <c r="AJ694" s="29" t="str">
        <f t="shared" si="381"/>
        <v>N</v>
      </c>
      <c r="AK694" s="30">
        <f t="shared" si="382"/>
        <v>0</v>
      </c>
      <c r="AL694" s="31">
        <f t="shared" si="383"/>
        <v>50000</v>
      </c>
      <c r="AM694" s="31">
        <f t="shared" si="384"/>
        <v>200000</v>
      </c>
      <c r="AN694" s="31">
        <f t="shared" si="385"/>
        <v>257500</v>
      </c>
      <c r="AO694" s="31">
        <f t="shared" si="386"/>
        <v>0</v>
      </c>
      <c r="AP694" s="31">
        <f t="shared" si="387"/>
        <v>0</v>
      </c>
      <c r="AQ694" s="31">
        <f t="shared" si="388"/>
        <v>0</v>
      </c>
      <c r="AR694" s="31">
        <f t="shared" si="389"/>
        <v>0</v>
      </c>
      <c r="AS694" s="32">
        <f t="shared" si="390"/>
        <v>0</v>
      </c>
      <c r="AT694" s="33">
        <f t="shared" si="391"/>
        <v>50000</v>
      </c>
      <c r="AU694" s="33">
        <f t="shared" si="392"/>
        <v>200000</v>
      </c>
      <c r="AV694" s="33">
        <v>257500</v>
      </c>
      <c r="AW694" s="33">
        <f t="shared" si="393"/>
        <v>0</v>
      </c>
      <c r="AX694" s="33">
        <f t="shared" si="394"/>
        <v>0</v>
      </c>
      <c r="AY694" s="34">
        <f t="shared" si="395"/>
        <v>5991.760500000004</v>
      </c>
    </row>
    <row r="695" spans="1:51" ht="15.75" customHeight="1" x14ac:dyDescent="0.3">
      <c r="A695" s="166" t="s">
        <v>895</v>
      </c>
      <c r="B695" s="99">
        <v>12605.19</v>
      </c>
      <c r="C695" s="99">
        <v>22472.639999999999</v>
      </c>
      <c r="D695" s="99">
        <v>95437.119999999995</v>
      </c>
      <c r="E695" s="99">
        <v>83816.850000000006</v>
      </c>
      <c r="F695" s="145">
        <v>150000</v>
      </c>
      <c r="G695" s="144">
        <v>0</v>
      </c>
      <c r="H695" s="182">
        <v>46561</v>
      </c>
      <c r="I695" s="182">
        <v>46648</v>
      </c>
      <c r="J695" s="166">
        <v>3.9</v>
      </c>
      <c r="K695" s="166">
        <v>3.6</v>
      </c>
      <c r="L695" s="167" t="s">
        <v>1207</v>
      </c>
      <c r="M695" s="168" t="s">
        <v>1205</v>
      </c>
      <c r="N695" s="169">
        <v>0.02</v>
      </c>
      <c r="O695" s="21">
        <f t="shared" si="360"/>
        <v>0.29999999999999982</v>
      </c>
      <c r="P695" s="21" t="str">
        <f t="shared" si="361"/>
        <v>N</v>
      </c>
      <c r="Q695" s="22">
        <f t="shared" si="362"/>
        <v>35077.83</v>
      </c>
      <c r="R695" s="8" t="str">
        <f t="shared" si="363"/>
        <v>N</v>
      </c>
      <c r="S695" s="23">
        <f t="shared" si="364"/>
        <v>0.29999999999999982</v>
      </c>
      <c r="T695" s="24">
        <f t="shared" si="365"/>
        <v>50000</v>
      </c>
      <c r="U695" s="24">
        <f t="shared" si="366"/>
        <v>200000</v>
      </c>
      <c r="V695" s="24">
        <f t="shared" si="367"/>
        <v>257500</v>
      </c>
      <c r="W695" s="24">
        <f t="shared" si="368"/>
        <v>35779.386600000005</v>
      </c>
      <c r="X695" s="24">
        <f t="shared" si="369"/>
        <v>0</v>
      </c>
      <c r="Y695" s="24">
        <f t="shared" si="370"/>
        <v>35779.386600000005</v>
      </c>
      <c r="Z695" s="24">
        <f t="shared" si="371"/>
        <v>0</v>
      </c>
      <c r="AA695" s="25" t="str">
        <f t="shared" si="372"/>
        <v>N</v>
      </c>
      <c r="AB695" s="26">
        <f t="shared" si="373"/>
        <v>0</v>
      </c>
      <c r="AC695" s="27">
        <f t="shared" si="374"/>
        <v>50000</v>
      </c>
      <c r="AD695" s="28">
        <f t="shared" si="375"/>
        <v>200000</v>
      </c>
      <c r="AE695" s="28">
        <f t="shared" si="376"/>
        <v>257500</v>
      </c>
      <c r="AF695" s="28">
        <f t="shared" si="377"/>
        <v>0</v>
      </c>
      <c r="AG695" s="28">
        <f t="shared" si="378"/>
        <v>0</v>
      </c>
      <c r="AH695" s="28">
        <f t="shared" si="379"/>
        <v>0</v>
      </c>
      <c r="AI695" s="28">
        <f t="shared" si="380"/>
        <v>0</v>
      </c>
      <c r="AJ695" s="29" t="str">
        <f t="shared" si="381"/>
        <v>N</v>
      </c>
      <c r="AK695" s="30">
        <f t="shared" si="382"/>
        <v>0</v>
      </c>
      <c r="AL695" s="31">
        <f t="shared" si="383"/>
        <v>50000</v>
      </c>
      <c r="AM695" s="31">
        <f t="shared" si="384"/>
        <v>200000</v>
      </c>
      <c r="AN695" s="31">
        <f t="shared" si="385"/>
        <v>257500</v>
      </c>
      <c r="AO695" s="31">
        <f t="shared" si="386"/>
        <v>0</v>
      </c>
      <c r="AP695" s="31">
        <f t="shared" si="387"/>
        <v>0</v>
      </c>
      <c r="AQ695" s="31">
        <f t="shared" si="388"/>
        <v>0</v>
      </c>
      <c r="AR695" s="31">
        <f t="shared" si="389"/>
        <v>0</v>
      </c>
      <c r="AS695" s="32">
        <f t="shared" si="390"/>
        <v>0</v>
      </c>
      <c r="AT695" s="33">
        <f t="shared" si="391"/>
        <v>50000</v>
      </c>
      <c r="AU695" s="33">
        <f t="shared" si="392"/>
        <v>200000</v>
      </c>
      <c r="AV695" s="33">
        <v>257500</v>
      </c>
      <c r="AW695" s="33">
        <f t="shared" si="393"/>
        <v>0</v>
      </c>
      <c r="AX695" s="33">
        <f t="shared" si="394"/>
        <v>0</v>
      </c>
      <c r="AY695" s="34">
        <f t="shared" si="395"/>
        <v>0</v>
      </c>
    </row>
    <row r="696" spans="1:51" ht="15.75" customHeight="1" x14ac:dyDescent="0.3">
      <c r="A696" s="166" t="s">
        <v>896</v>
      </c>
      <c r="B696" s="99">
        <v>5471.09</v>
      </c>
      <c r="C696" s="99">
        <v>24093.599999999999</v>
      </c>
      <c r="D696" s="99">
        <v>76162.820000000007</v>
      </c>
      <c r="E696" s="99">
        <v>65609.19</v>
      </c>
      <c r="F696" s="145">
        <v>70000</v>
      </c>
      <c r="G696" s="144">
        <v>12500</v>
      </c>
      <c r="H696" s="182">
        <v>46299</v>
      </c>
      <c r="I696" s="182">
        <v>46340</v>
      </c>
      <c r="J696" s="166">
        <v>3.1</v>
      </c>
      <c r="K696" s="166">
        <v>0.1</v>
      </c>
      <c r="L696" s="167" t="s">
        <v>1206</v>
      </c>
      <c r="M696" s="168" t="s">
        <v>1203</v>
      </c>
      <c r="N696" s="169">
        <v>0.02</v>
      </c>
      <c r="O696" s="21">
        <f t="shared" si="360"/>
        <v>3</v>
      </c>
      <c r="P696" s="21" t="str">
        <f t="shared" si="361"/>
        <v>N</v>
      </c>
      <c r="Q696" s="22">
        <f t="shared" si="362"/>
        <v>29564.69</v>
      </c>
      <c r="R696" s="8" t="str">
        <f t="shared" si="363"/>
        <v>N</v>
      </c>
      <c r="S696" s="23">
        <f t="shared" si="364"/>
        <v>4</v>
      </c>
      <c r="T696" s="24">
        <f t="shared" si="365"/>
        <v>20500</v>
      </c>
      <c r="U696" s="24">
        <f t="shared" si="366"/>
        <v>100000</v>
      </c>
      <c r="V696" s="24">
        <f t="shared" si="367"/>
        <v>257500</v>
      </c>
      <c r="W696" s="24">
        <f t="shared" si="368"/>
        <v>15375</v>
      </c>
      <c r="X696" s="24">
        <f t="shared" si="369"/>
        <v>0</v>
      </c>
      <c r="Y696" s="24">
        <f t="shared" si="370"/>
        <v>15375</v>
      </c>
      <c r="Z696" s="24">
        <f t="shared" si="371"/>
        <v>14780.983799999998</v>
      </c>
      <c r="AA696" s="25" t="str">
        <f t="shared" si="372"/>
        <v>N</v>
      </c>
      <c r="AB696" s="26">
        <f t="shared" si="373"/>
        <v>3</v>
      </c>
      <c r="AC696" s="27">
        <f t="shared" si="374"/>
        <v>20500</v>
      </c>
      <c r="AD696" s="28">
        <f t="shared" si="375"/>
        <v>100000</v>
      </c>
      <c r="AE696" s="28">
        <f t="shared" si="376"/>
        <v>257500</v>
      </c>
      <c r="AF696" s="28">
        <f t="shared" si="377"/>
        <v>6346.6349999999948</v>
      </c>
      <c r="AG696" s="28">
        <f t="shared" si="378"/>
        <v>0</v>
      </c>
      <c r="AH696" s="28">
        <f t="shared" si="379"/>
        <v>6346.6349999999948</v>
      </c>
      <c r="AI696" s="28">
        <f t="shared" si="380"/>
        <v>24412.468476000005</v>
      </c>
      <c r="AJ696" s="29" t="str">
        <f t="shared" si="381"/>
        <v>N</v>
      </c>
      <c r="AK696" s="30">
        <f t="shared" si="382"/>
        <v>2</v>
      </c>
      <c r="AL696" s="31">
        <f t="shared" si="383"/>
        <v>20500</v>
      </c>
      <c r="AM696" s="31">
        <f t="shared" si="384"/>
        <v>100000</v>
      </c>
      <c r="AN696" s="31">
        <f t="shared" si="385"/>
        <v>257500</v>
      </c>
      <c r="AO696" s="31">
        <f t="shared" si="386"/>
        <v>6346.6349999999948</v>
      </c>
      <c r="AP696" s="31">
        <f t="shared" si="387"/>
        <v>0</v>
      </c>
      <c r="AQ696" s="31">
        <f t="shared" si="388"/>
        <v>6346.6349999999948</v>
      </c>
      <c r="AR696" s="31">
        <f t="shared" si="389"/>
        <v>25027.650545520006</v>
      </c>
      <c r="AS696" s="32">
        <f t="shared" si="390"/>
        <v>1</v>
      </c>
      <c r="AT696" s="33">
        <f t="shared" si="391"/>
        <v>20500</v>
      </c>
      <c r="AU696" s="33">
        <f t="shared" si="392"/>
        <v>100000</v>
      </c>
      <c r="AV696" s="33">
        <v>257500</v>
      </c>
      <c r="AW696" s="33">
        <f t="shared" si="393"/>
        <v>0</v>
      </c>
      <c r="AX696" s="33">
        <f t="shared" si="394"/>
        <v>32001.771256430402</v>
      </c>
      <c r="AY696" s="34">
        <f t="shared" si="395"/>
        <v>96222.874077950401</v>
      </c>
    </row>
    <row r="697" spans="1:51" ht="15.75" customHeight="1" x14ac:dyDescent="0.3">
      <c r="A697" s="166" t="s">
        <v>897</v>
      </c>
      <c r="B697" s="99">
        <v>19089.87</v>
      </c>
      <c r="C697" s="99">
        <v>12619.57</v>
      </c>
      <c r="D697" s="99">
        <v>103619.15</v>
      </c>
      <c r="E697" s="99">
        <v>92890.37</v>
      </c>
      <c r="F697" s="145">
        <v>80000</v>
      </c>
      <c r="G697" s="144">
        <v>12500</v>
      </c>
      <c r="H697" s="182">
        <v>46359</v>
      </c>
      <c r="I697" s="182">
        <v>46434</v>
      </c>
      <c r="J697" s="166">
        <v>3</v>
      </c>
      <c r="K697" s="166">
        <v>2.7</v>
      </c>
      <c r="L697" s="167" t="s">
        <v>1206</v>
      </c>
      <c r="M697" s="168" t="s">
        <v>1203</v>
      </c>
      <c r="N697" s="169">
        <v>0.02</v>
      </c>
      <c r="O697" s="21">
        <f t="shared" si="360"/>
        <v>0.29999999999999982</v>
      </c>
      <c r="P697" s="21" t="str">
        <f t="shared" si="361"/>
        <v>N</v>
      </c>
      <c r="Q697" s="22">
        <f t="shared" si="362"/>
        <v>31709.439999999999</v>
      </c>
      <c r="R697" s="8" t="str">
        <f t="shared" si="363"/>
        <v>N</v>
      </c>
      <c r="S697" s="23">
        <f t="shared" si="364"/>
        <v>0.39999999999999974</v>
      </c>
      <c r="T697" s="24">
        <f t="shared" si="365"/>
        <v>20500</v>
      </c>
      <c r="U697" s="24">
        <f t="shared" si="366"/>
        <v>100000</v>
      </c>
      <c r="V697" s="24">
        <f t="shared" si="367"/>
        <v>257500</v>
      </c>
      <c r="W697" s="24">
        <f t="shared" si="368"/>
        <v>0</v>
      </c>
      <c r="X697" s="24">
        <f t="shared" si="369"/>
        <v>0</v>
      </c>
      <c r="Y697" s="24">
        <f t="shared" si="370"/>
        <v>0</v>
      </c>
      <c r="Z697" s="24">
        <f t="shared" si="371"/>
        <v>32343.628799999999</v>
      </c>
      <c r="AA697" s="25" t="str">
        <f t="shared" si="372"/>
        <v>N</v>
      </c>
      <c r="AB697" s="26">
        <f t="shared" si="373"/>
        <v>0</v>
      </c>
      <c r="AC697" s="27">
        <f t="shared" si="374"/>
        <v>20500</v>
      </c>
      <c r="AD697" s="28">
        <f t="shared" si="375"/>
        <v>100000</v>
      </c>
      <c r="AE697" s="28">
        <f t="shared" si="376"/>
        <v>257500</v>
      </c>
      <c r="AF697" s="28">
        <f t="shared" si="377"/>
        <v>0</v>
      </c>
      <c r="AG697" s="28">
        <f t="shared" si="378"/>
        <v>0</v>
      </c>
      <c r="AH697" s="28">
        <f t="shared" si="379"/>
        <v>0</v>
      </c>
      <c r="AI697" s="28">
        <f t="shared" si="380"/>
        <v>0</v>
      </c>
      <c r="AJ697" s="29" t="str">
        <f t="shared" si="381"/>
        <v>N</v>
      </c>
      <c r="AK697" s="30">
        <f t="shared" si="382"/>
        <v>0</v>
      </c>
      <c r="AL697" s="31">
        <f t="shared" si="383"/>
        <v>20500</v>
      </c>
      <c r="AM697" s="31">
        <f t="shared" si="384"/>
        <v>100000</v>
      </c>
      <c r="AN697" s="31">
        <f t="shared" si="385"/>
        <v>257500</v>
      </c>
      <c r="AO697" s="31">
        <f t="shared" si="386"/>
        <v>0</v>
      </c>
      <c r="AP697" s="31">
        <f t="shared" si="387"/>
        <v>0</v>
      </c>
      <c r="AQ697" s="31">
        <f t="shared" si="388"/>
        <v>0</v>
      </c>
      <c r="AR697" s="31">
        <f t="shared" si="389"/>
        <v>0</v>
      </c>
      <c r="AS697" s="32">
        <f t="shared" si="390"/>
        <v>0</v>
      </c>
      <c r="AT697" s="33">
        <f t="shared" si="391"/>
        <v>20500</v>
      </c>
      <c r="AU697" s="33">
        <f t="shared" si="392"/>
        <v>100000</v>
      </c>
      <c r="AV697" s="33">
        <v>257500</v>
      </c>
      <c r="AW697" s="33">
        <f t="shared" si="393"/>
        <v>0</v>
      </c>
      <c r="AX697" s="33">
        <f t="shared" si="394"/>
        <v>0</v>
      </c>
      <c r="AY697" s="34">
        <f t="shared" si="395"/>
        <v>32343.628799999999</v>
      </c>
    </row>
    <row r="698" spans="1:51" ht="15.75" customHeight="1" x14ac:dyDescent="0.3">
      <c r="A698" s="166" t="s">
        <v>898</v>
      </c>
      <c r="B698" s="99">
        <v>14579.6</v>
      </c>
      <c r="C698" s="99">
        <v>13752.78</v>
      </c>
      <c r="D698" s="99">
        <v>38945</v>
      </c>
      <c r="E698" s="99">
        <v>34959.629999999997</v>
      </c>
      <c r="F698" s="145">
        <v>250000</v>
      </c>
      <c r="G698" s="144">
        <v>12500</v>
      </c>
      <c r="H698" s="182">
        <v>46207</v>
      </c>
      <c r="I698" s="182">
        <v>46238</v>
      </c>
      <c r="J698" s="166">
        <v>3.4</v>
      </c>
      <c r="K698" s="166">
        <v>3.2</v>
      </c>
      <c r="L698" s="167" t="s">
        <v>1206</v>
      </c>
      <c r="M698" s="168" t="s">
        <v>1204</v>
      </c>
      <c r="N698" s="169">
        <v>0.04</v>
      </c>
      <c r="O698" s="21">
        <f t="shared" si="360"/>
        <v>0.19999999999999973</v>
      </c>
      <c r="P698" s="21" t="str">
        <f t="shared" si="361"/>
        <v>N</v>
      </c>
      <c r="Q698" s="22">
        <f t="shared" si="362"/>
        <v>28332.38</v>
      </c>
      <c r="R698" s="8" t="str">
        <f t="shared" si="363"/>
        <v>N</v>
      </c>
      <c r="S698" s="23">
        <f t="shared" si="364"/>
        <v>0.39999999999999947</v>
      </c>
      <c r="T698" s="24">
        <f t="shared" si="365"/>
        <v>20500</v>
      </c>
      <c r="U698" s="24">
        <f t="shared" si="366"/>
        <v>100000</v>
      </c>
      <c r="V698" s="24">
        <f t="shared" si="367"/>
        <v>257500</v>
      </c>
      <c r="W698" s="24">
        <f t="shared" si="368"/>
        <v>3750</v>
      </c>
      <c r="X698" s="24">
        <f t="shared" si="369"/>
        <v>0</v>
      </c>
      <c r="Y698" s="24">
        <f t="shared" si="370"/>
        <v>3750</v>
      </c>
      <c r="Z698" s="24">
        <f t="shared" si="371"/>
        <v>25715.675200000001</v>
      </c>
      <c r="AA698" s="25" t="str">
        <f t="shared" si="372"/>
        <v>N</v>
      </c>
      <c r="AB698" s="26">
        <f t="shared" si="373"/>
        <v>0</v>
      </c>
      <c r="AC698" s="27">
        <f t="shared" si="374"/>
        <v>20500</v>
      </c>
      <c r="AD698" s="28">
        <f t="shared" si="375"/>
        <v>100000</v>
      </c>
      <c r="AE698" s="28">
        <f t="shared" si="376"/>
        <v>257500</v>
      </c>
      <c r="AF698" s="28">
        <f t="shared" si="377"/>
        <v>0</v>
      </c>
      <c r="AG698" s="28">
        <f t="shared" si="378"/>
        <v>0</v>
      </c>
      <c r="AH698" s="28">
        <f t="shared" si="379"/>
        <v>0</v>
      </c>
      <c r="AI698" s="28">
        <f t="shared" si="380"/>
        <v>0</v>
      </c>
      <c r="AJ698" s="29" t="str">
        <f t="shared" si="381"/>
        <v>N</v>
      </c>
      <c r="AK698" s="30">
        <f t="shared" si="382"/>
        <v>0</v>
      </c>
      <c r="AL698" s="31">
        <f t="shared" si="383"/>
        <v>20500</v>
      </c>
      <c r="AM698" s="31">
        <f t="shared" si="384"/>
        <v>100000</v>
      </c>
      <c r="AN698" s="31">
        <f t="shared" si="385"/>
        <v>257500</v>
      </c>
      <c r="AO698" s="31">
        <f t="shared" si="386"/>
        <v>0</v>
      </c>
      <c r="AP698" s="31">
        <f t="shared" si="387"/>
        <v>0</v>
      </c>
      <c r="AQ698" s="31">
        <f t="shared" si="388"/>
        <v>0</v>
      </c>
      <c r="AR698" s="31">
        <f t="shared" si="389"/>
        <v>0</v>
      </c>
      <c r="AS698" s="32">
        <f t="shared" si="390"/>
        <v>0</v>
      </c>
      <c r="AT698" s="33">
        <f t="shared" si="391"/>
        <v>20500</v>
      </c>
      <c r="AU698" s="33">
        <f t="shared" si="392"/>
        <v>100000</v>
      </c>
      <c r="AV698" s="33">
        <v>257500</v>
      </c>
      <c r="AW698" s="33">
        <f t="shared" si="393"/>
        <v>0</v>
      </c>
      <c r="AX698" s="33">
        <f t="shared" si="394"/>
        <v>0</v>
      </c>
      <c r="AY698" s="34">
        <f t="shared" si="395"/>
        <v>25715.675200000001</v>
      </c>
    </row>
    <row r="699" spans="1:51" ht="15.75" customHeight="1" x14ac:dyDescent="0.3">
      <c r="A699" s="166" t="s">
        <v>899</v>
      </c>
      <c r="B699" s="99">
        <v>5504.3</v>
      </c>
      <c r="C699" s="99">
        <v>15131.08</v>
      </c>
      <c r="D699" s="99">
        <v>94890.79</v>
      </c>
      <c r="E699" s="99">
        <v>92330.16</v>
      </c>
      <c r="F699" s="145">
        <v>189000</v>
      </c>
      <c r="G699" s="142">
        <v>12500</v>
      </c>
      <c r="H699" s="182">
        <v>46433</v>
      </c>
      <c r="I699" s="182">
        <v>46452</v>
      </c>
      <c r="J699" s="166">
        <v>4.8</v>
      </c>
      <c r="K699" s="166">
        <v>2</v>
      </c>
      <c r="L699" s="167" t="s">
        <v>1206</v>
      </c>
      <c r="M699" s="168" t="s">
        <v>1203</v>
      </c>
      <c r="N699" s="169">
        <v>0.05</v>
      </c>
      <c r="O699" s="21">
        <f t="shared" si="360"/>
        <v>2.8</v>
      </c>
      <c r="P699" s="21" t="str">
        <f t="shared" si="361"/>
        <v>N</v>
      </c>
      <c r="Q699" s="22">
        <f t="shared" si="362"/>
        <v>20635.38</v>
      </c>
      <c r="R699" s="8" t="str">
        <f t="shared" si="363"/>
        <v>N</v>
      </c>
      <c r="S699" s="23">
        <f t="shared" si="364"/>
        <v>3.7333333333333329</v>
      </c>
      <c r="T699" s="24">
        <f t="shared" si="365"/>
        <v>20500</v>
      </c>
      <c r="U699" s="24">
        <f t="shared" si="366"/>
        <v>100000</v>
      </c>
      <c r="V699" s="24">
        <f t="shared" si="367"/>
        <v>257500</v>
      </c>
      <c r="W699" s="24">
        <f t="shared" si="368"/>
        <v>3831.9075000000048</v>
      </c>
      <c r="X699" s="24">
        <f t="shared" si="369"/>
        <v>0</v>
      </c>
      <c r="Y699" s="24">
        <f t="shared" si="370"/>
        <v>3831.9075000000048</v>
      </c>
      <c r="Z699" s="24">
        <f t="shared" si="371"/>
        <v>17835.241499999996</v>
      </c>
      <c r="AA699" s="25" t="str">
        <f t="shared" si="372"/>
        <v>N</v>
      </c>
      <c r="AB699" s="26">
        <f t="shared" si="373"/>
        <v>2.7333333333333329</v>
      </c>
      <c r="AC699" s="27">
        <f t="shared" si="374"/>
        <v>20500</v>
      </c>
      <c r="AD699" s="28">
        <f t="shared" si="375"/>
        <v>100000</v>
      </c>
      <c r="AE699" s="28">
        <f t="shared" si="376"/>
        <v>257500</v>
      </c>
      <c r="AF699" s="28">
        <f t="shared" si="377"/>
        <v>957.9768750000012</v>
      </c>
      <c r="AG699" s="28">
        <f t="shared" si="378"/>
        <v>0</v>
      </c>
      <c r="AH699" s="28">
        <f t="shared" si="379"/>
        <v>957.9768750000012</v>
      </c>
      <c r="AI699" s="28">
        <f t="shared" si="380"/>
        <v>21792.529575</v>
      </c>
      <c r="AJ699" s="29" t="str">
        <f t="shared" si="381"/>
        <v>N</v>
      </c>
      <c r="AK699" s="30">
        <f t="shared" si="382"/>
        <v>1.7333333333333329</v>
      </c>
      <c r="AL699" s="31">
        <f t="shared" si="383"/>
        <v>20500</v>
      </c>
      <c r="AM699" s="31">
        <f t="shared" si="384"/>
        <v>100000</v>
      </c>
      <c r="AN699" s="31">
        <f t="shared" si="385"/>
        <v>257500</v>
      </c>
      <c r="AO699" s="31">
        <f t="shared" si="386"/>
        <v>957.9768750000012</v>
      </c>
      <c r="AP699" s="31">
        <f t="shared" si="387"/>
        <v>0</v>
      </c>
      <c r="AQ699" s="31">
        <f t="shared" si="388"/>
        <v>957.9768750000012</v>
      </c>
      <c r="AR699" s="31">
        <f t="shared" si="389"/>
        <v>22930.054897500002</v>
      </c>
      <c r="AS699" s="32">
        <f t="shared" si="390"/>
        <v>0.73333333333333295</v>
      </c>
      <c r="AT699" s="33">
        <f t="shared" si="391"/>
        <v>20500</v>
      </c>
      <c r="AU699" s="33">
        <f t="shared" si="392"/>
        <v>100000</v>
      </c>
      <c r="AV699" s="33">
        <v>257500</v>
      </c>
      <c r="AW699" s="33">
        <f t="shared" si="393"/>
        <v>0</v>
      </c>
      <c r="AX699" s="33">
        <f t="shared" si="394"/>
        <v>25082.433361125004</v>
      </c>
      <c r="AY699" s="34">
        <f t="shared" si="395"/>
        <v>87640.259333624999</v>
      </c>
    </row>
    <row r="700" spans="1:51" ht="15.75" customHeight="1" x14ac:dyDescent="0.3">
      <c r="A700" s="166" t="s">
        <v>900</v>
      </c>
      <c r="B700" s="99">
        <v>18976.89</v>
      </c>
      <c r="C700" s="99">
        <v>30271.439999999999</v>
      </c>
      <c r="D700" s="99">
        <v>62265.3</v>
      </c>
      <c r="E700" s="99">
        <v>54773.38</v>
      </c>
      <c r="F700" s="145">
        <v>175000</v>
      </c>
      <c r="G700" s="142">
        <v>0</v>
      </c>
      <c r="H700" s="182">
        <v>46401</v>
      </c>
      <c r="I700" s="182">
        <v>46418</v>
      </c>
      <c r="J700" s="166">
        <v>3.2</v>
      </c>
      <c r="K700" s="166">
        <v>0.8</v>
      </c>
      <c r="L700" s="167" t="s">
        <v>1206</v>
      </c>
      <c r="M700" s="168" t="s">
        <v>1204</v>
      </c>
      <c r="N700" s="169">
        <v>5.1999999999999998E-2</v>
      </c>
      <c r="O700" s="21">
        <f t="shared" si="360"/>
        <v>2.4000000000000004</v>
      </c>
      <c r="P700" s="21" t="str">
        <f t="shared" si="361"/>
        <v>N</v>
      </c>
      <c r="Q700" s="22">
        <f t="shared" si="362"/>
        <v>49248.33</v>
      </c>
      <c r="R700" s="8" t="str">
        <f t="shared" si="363"/>
        <v>N</v>
      </c>
      <c r="S700" s="23">
        <f t="shared" si="364"/>
        <v>4.8000000000000007</v>
      </c>
      <c r="T700" s="24">
        <f t="shared" si="365"/>
        <v>20500</v>
      </c>
      <c r="U700" s="24">
        <f t="shared" si="366"/>
        <v>100000</v>
      </c>
      <c r="V700" s="24">
        <f t="shared" si="367"/>
        <v>257500</v>
      </c>
      <c r="W700" s="24">
        <f t="shared" si="368"/>
        <v>10250</v>
      </c>
      <c r="X700" s="24">
        <f t="shared" si="369"/>
        <v>0</v>
      </c>
      <c r="Y700" s="24">
        <f t="shared" si="370"/>
        <v>10250</v>
      </c>
      <c r="Z700" s="24">
        <f t="shared" si="371"/>
        <v>41559.243160000005</v>
      </c>
      <c r="AA700" s="25" t="str">
        <f t="shared" si="372"/>
        <v>N</v>
      </c>
      <c r="AB700" s="26">
        <f t="shared" si="373"/>
        <v>3.8000000000000007</v>
      </c>
      <c r="AC700" s="27">
        <f t="shared" si="374"/>
        <v>20500</v>
      </c>
      <c r="AD700" s="28">
        <f t="shared" si="375"/>
        <v>100000</v>
      </c>
      <c r="AE700" s="28">
        <f t="shared" si="376"/>
        <v>257500</v>
      </c>
      <c r="AF700" s="28">
        <f t="shared" si="377"/>
        <v>10250</v>
      </c>
      <c r="AG700" s="28">
        <f t="shared" si="378"/>
        <v>0</v>
      </c>
      <c r="AH700" s="28">
        <f t="shared" si="379"/>
        <v>10250</v>
      </c>
      <c r="AI700" s="28">
        <f t="shared" si="380"/>
        <v>44253.323804320011</v>
      </c>
      <c r="AJ700" s="29" t="str">
        <f t="shared" si="381"/>
        <v>N</v>
      </c>
      <c r="AK700" s="30">
        <f t="shared" si="382"/>
        <v>2.8000000000000007</v>
      </c>
      <c r="AL700" s="31">
        <f t="shared" si="383"/>
        <v>20500</v>
      </c>
      <c r="AM700" s="31">
        <f t="shared" si="384"/>
        <v>100000</v>
      </c>
      <c r="AN700" s="31">
        <f t="shared" si="385"/>
        <v>257500</v>
      </c>
      <c r="AO700" s="31">
        <f t="shared" si="386"/>
        <v>10250</v>
      </c>
      <c r="AP700" s="31">
        <f t="shared" si="387"/>
        <v>0</v>
      </c>
      <c r="AQ700" s="31">
        <f t="shared" si="388"/>
        <v>10250</v>
      </c>
      <c r="AR700" s="31">
        <f t="shared" si="389"/>
        <v>47087.496642144652</v>
      </c>
      <c r="AS700" s="32">
        <f t="shared" si="390"/>
        <v>1.8000000000000007</v>
      </c>
      <c r="AT700" s="33">
        <f t="shared" si="391"/>
        <v>20500</v>
      </c>
      <c r="AU700" s="33">
        <f t="shared" si="392"/>
        <v>100000</v>
      </c>
      <c r="AV700" s="33">
        <v>257500</v>
      </c>
      <c r="AW700" s="33">
        <f t="shared" si="393"/>
        <v>3492.3499999999985</v>
      </c>
      <c r="AX700" s="33">
        <f t="shared" si="394"/>
        <v>56826.696467536174</v>
      </c>
      <c r="AY700" s="34">
        <f t="shared" si="395"/>
        <v>189726.76007400086</v>
      </c>
    </row>
    <row r="701" spans="1:51" ht="15.75" customHeight="1" x14ac:dyDescent="0.3">
      <c r="A701" s="166" t="s">
        <v>901</v>
      </c>
      <c r="B701" s="99">
        <v>12325.51</v>
      </c>
      <c r="C701" s="99">
        <v>17732.62</v>
      </c>
      <c r="D701" s="99">
        <v>63717.56</v>
      </c>
      <c r="E701" s="99">
        <v>48822.66</v>
      </c>
      <c r="F701" s="145">
        <v>65000</v>
      </c>
      <c r="G701" s="142">
        <v>12500</v>
      </c>
      <c r="H701" s="182">
        <v>46357</v>
      </c>
      <c r="I701" s="182">
        <v>46392</v>
      </c>
      <c r="J701" s="166">
        <v>4.4000000000000004</v>
      </c>
      <c r="K701" s="166">
        <v>2.1</v>
      </c>
      <c r="L701" s="167" t="s">
        <v>1206</v>
      </c>
      <c r="M701" s="168" t="s">
        <v>1203</v>
      </c>
      <c r="N701" s="169">
        <v>0.04</v>
      </c>
      <c r="O701" s="21">
        <f t="shared" si="360"/>
        <v>2.3000000000000003</v>
      </c>
      <c r="P701" s="21" t="str">
        <f t="shared" si="361"/>
        <v>N</v>
      </c>
      <c r="Q701" s="22">
        <f t="shared" si="362"/>
        <v>30058.129999999997</v>
      </c>
      <c r="R701" s="8" t="str">
        <f t="shared" si="363"/>
        <v>N</v>
      </c>
      <c r="S701" s="23">
        <f t="shared" si="364"/>
        <v>3.0666666666666669</v>
      </c>
      <c r="T701" s="24">
        <f t="shared" si="365"/>
        <v>20500</v>
      </c>
      <c r="U701" s="24">
        <f t="shared" si="366"/>
        <v>100000</v>
      </c>
      <c r="V701" s="24">
        <f t="shared" si="367"/>
        <v>257500</v>
      </c>
      <c r="W701" s="24">
        <f t="shared" si="368"/>
        <v>15375</v>
      </c>
      <c r="X701" s="24">
        <f t="shared" si="369"/>
        <v>0</v>
      </c>
      <c r="Y701" s="24">
        <f t="shared" si="370"/>
        <v>15375</v>
      </c>
      <c r="Z701" s="24">
        <f t="shared" si="371"/>
        <v>15885.455199999997</v>
      </c>
      <c r="AA701" s="25" t="str">
        <f t="shared" si="372"/>
        <v>N</v>
      </c>
      <c r="AB701" s="26">
        <f t="shared" si="373"/>
        <v>2.0666666666666669</v>
      </c>
      <c r="AC701" s="27">
        <f t="shared" si="374"/>
        <v>20500</v>
      </c>
      <c r="AD701" s="28">
        <f t="shared" si="375"/>
        <v>100000</v>
      </c>
      <c r="AE701" s="28">
        <f t="shared" si="376"/>
        <v>257500</v>
      </c>
      <c r="AF701" s="28">
        <f t="shared" si="377"/>
        <v>15375</v>
      </c>
      <c r="AG701" s="28">
        <f t="shared" si="378"/>
        <v>0</v>
      </c>
      <c r="AH701" s="28">
        <f t="shared" si="379"/>
        <v>15375</v>
      </c>
      <c r="AI701" s="28">
        <f t="shared" si="380"/>
        <v>17135.873407999999</v>
      </c>
      <c r="AJ701" s="29" t="str">
        <f t="shared" si="381"/>
        <v>N</v>
      </c>
      <c r="AK701" s="30">
        <f t="shared" si="382"/>
        <v>1.0666666666666669</v>
      </c>
      <c r="AL701" s="31">
        <f t="shared" si="383"/>
        <v>20500</v>
      </c>
      <c r="AM701" s="31">
        <f t="shared" si="384"/>
        <v>100000</v>
      </c>
      <c r="AN701" s="31">
        <f t="shared" si="385"/>
        <v>257500</v>
      </c>
      <c r="AO701" s="31">
        <f t="shared" si="386"/>
        <v>5892.0675000000001</v>
      </c>
      <c r="AP701" s="31">
        <f t="shared" si="387"/>
        <v>0</v>
      </c>
      <c r="AQ701" s="31">
        <f t="shared" si="388"/>
        <v>5892.0675000000001</v>
      </c>
      <c r="AR701" s="31">
        <f t="shared" si="389"/>
        <v>27919.24084432</v>
      </c>
      <c r="AS701" s="32">
        <f t="shared" si="390"/>
        <v>6.6666666666666874E-2</v>
      </c>
      <c r="AT701" s="33">
        <f t="shared" si="391"/>
        <v>20500</v>
      </c>
      <c r="AU701" s="33">
        <f t="shared" si="392"/>
        <v>100000</v>
      </c>
      <c r="AV701" s="33">
        <v>257500</v>
      </c>
      <c r="AW701" s="33">
        <f t="shared" si="393"/>
        <v>0</v>
      </c>
      <c r="AX701" s="33">
        <f t="shared" si="394"/>
        <v>35163.760678092804</v>
      </c>
      <c r="AY701" s="34">
        <f t="shared" si="395"/>
        <v>96104.330130412796</v>
      </c>
    </row>
    <row r="702" spans="1:51" ht="15.75" customHeight="1" x14ac:dyDescent="0.3">
      <c r="A702" s="166" t="s">
        <v>902</v>
      </c>
      <c r="B702" s="99">
        <v>14944.69</v>
      </c>
      <c r="C702" s="99">
        <v>29239.61</v>
      </c>
      <c r="D702" s="99">
        <v>98124.3</v>
      </c>
      <c r="E702" s="99">
        <v>96883.35</v>
      </c>
      <c r="F702" s="145">
        <v>35000</v>
      </c>
      <c r="G702" s="142">
        <v>0</v>
      </c>
      <c r="H702" s="182">
        <v>46516</v>
      </c>
      <c r="I702" s="182">
        <v>46550</v>
      </c>
      <c r="J702" s="166">
        <v>3</v>
      </c>
      <c r="K702" s="166">
        <v>0.4</v>
      </c>
      <c r="L702" s="167" t="s">
        <v>1206</v>
      </c>
      <c r="M702" s="168" t="s">
        <v>1205</v>
      </c>
      <c r="N702" s="169">
        <v>1.6E-2</v>
      </c>
      <c r="O702" s="21">
        <f t="shared" si="360"/>
        <v>2.6</v>
      </c>
      <c r="P702" s="21" t="str">
        <f t="shared" si="361"/>
        <v>N</v>
      </c>
      <c r="Q702" s="22">
        <f t="shared" si="362"/>
        <v>44184.3</v>
      </c>
      <c r="R702" s="8" t="str">
        <f t="shared" si="363"/>
        <v>N</v>
      </c>
      <c r="S702" s="23">
        <f t="shared" si="364"/>
        <v>2.6</v>
      </c>
      <c r="T702" s="24">
        <f t="shared" si="365"/>
        <v>20500</v>
      </c>
      <c r="U702" s="24">
        <f t="shared" si="366"/>
        <v>100000</v>
      </c>
      <c r="V702" s="24">
        <f t="shared" si="367"/>
        <v>257500</v>
      </c>
      <c r="W702" s="24">
        <f t="shared" si="368"/>
        <v>1875.6999999999971</v>
      </c>
      <c r="X702" s="24">
        <f t="shared" si="369"/>
        <v>0</v>
      </c>
      <c r="Y702" s="24">
        <f t="shared" si="370"/>
        <v>1875.6999999999971</v>
      </c>
      <c r="Z702" s="24">
        <f t="shared" si="371"/>
        <v>43015.548800000004</v>
      </c>
      <c r="AA702" s="25" t="str">
        <f t="shared" si="372"/>
        <v>N</v>
      </c>
      <c r="AB702" s="26">
        <f t="shared" si="373"/>
        <v>1.6</v>
      </c>
      <c r="AC702" s="27">
        <f t="shared" si="374"/>
        <v>20500</v>
      </c>
      <c r="AD702" s="28">
        <f t="shared" si="375"/>
        <v>100000</v>
      </c>
      <c r="AE702" s="28">
        <f t="shared" si="376"/>
        <v>257500</v>
      </c>
      <c r="AF702" s="28">
        <f t="shared" si="377"/>
        <v>0</v>
      </c>
      <c r="AG702" s="28">
        <f t="shared" si="378"/>
        <v>0</v>
      </c>
      <c r="AH702" s="28">
        <f t="shared" si="379"/>
        <v>0</v>
      </c>
      <c r="AI702" s="28">
        <f t="shared" si="380"/>
        <v>45609.508780800003</v>
      </c>
      <c r="AJ702" s="29" t="str">
        <f t="shared" si="381"/>
        <v>N</v>
      </c>
      <c r="AK702" s="30">
        <f t="shared" si="382"/>
        <v>0.60000000000000009</v>
      </c>
      <c r="AL702" s="31">
        <f t="shared" si="383"/>
        <v>20500</v>
      </c>
      <c r="AM702" s="31">
        <f t="shared" si="384"/>
        <v>100000</v>
      </c>
      <c r="AN702" s="31">
        <f t="shared" si="385"/>
        <v>257500</v>
      </c>
      <c r="AO702" s="31">
        <f t="shared" si="386"/>
        <v>0</v>
      </c>
      <c r="AP702" s="31">
        <f t="shared" si="387"/>
        <v>0</v>
      </c>
      <c r="AQ702" s="31">
        <f t="shared" si="388"/>
        <v>0</v>
      </c>
      <c r="AR702" s="31">
        <f t="shared" si="389"/>
        <v>46339.2609212928</v>
      </c>
      <c r="AS702" s="32">
        <f t="shared" si="390"/>
        <v>0</v>
      </c>
      <c r="AT702" s="33">
        <f t="shared" si="391"/>
        <v>20500</v>
      </c>
      <c r="AU702" s="33">
        <f t="shared" si="392"/>
        <v>100000</v>
      </c>
      <c r="AV702" s="33">
        <v>257500</v>
      </c>
      <c r="AW702" s="33">
        <f t="shared" si="393"/>
        <v>0</v>
      </c>
      <c r="AX702" s="33">
        <f t="shared" si="394"/>
        <v>0</v>
      </c>
      <c r="AY702" s="34">
        <f t="shared" si="395"/>
        <v>134964.31850209279</v>
      </c>
    </row>
    <row r="703" spans="1:51" ht="15.75" customHeight="1" x14ac:dyDescent="0.3">
      <c r="A703" s="166" t="s">
        <v>903</v>
      </c>
      <c r="B703" s="99">
        <v>11472.04</v>
      </c>
      <c r="C703" s="99">
        <v>19916.91</v>
      </c>
      <c r="D703" s="99">
        <v>103395.96</v>
      </c>
      <c r="E703" s="99">
        <v>102701.84</v>
      </c>
      <c r="F703" s="145">
        <v>88000</v>
      </c>
      <c r="G703" s="142">
        <v>24444</v>
      </c>
      <c r="H703" s="182">
        <v>46533</v>
      </c>
      <c r="I703" s="182">
        <v>46587</v>
      </c>
      <c r="J703" s="166">
        <v>1.6</v>
      </c>
      <c r="K703" s="166">
        <v>0.9</v>
      </c>
      <c r="L703" s="167" t="s">
        <v>1206</v>
      </c>
      <c r="M703" s="168" t="s">
        <v>1205</v>
      </c>
      <c r="N703" s="169">
        <v>0.03</v>
      </c>
      <c r="O703" s="21">
        <f t="shared" si="360"/>
        <v>0.70000000000000007</v>
      </c>
      <c r="P703" s="21" t="str">
        <f t="shared" si="361"/>
        <v>N</v>
      </c>
      <c r="Q703" s="22">
        <f t="shared" si="362"/>
        <v>31388.95</v>
      </c>
      <c r="R703" s="8" t="str">
        <f t="shared" si="363"/>
        <v>N</v>
      </c>
      <c r="S703" s="23">
        <f t="shared" si="364"/>
        <v>0.70000000000000007</v>
      </c>
      <c r="T703" s="24">
        <f t="shared" si="365"/>
        <v>20500</v>
      </c>
      <c r="U703" s="24">
        <f t="shared" si="366"/>
        <v>100000</v>
      </c>
      <c r="V703" s="24">
        <f t="shared" si="367"/>
        <v>257500</v>
      </c>
      <c r="W703" s="24">
        <f t="shared" si="368"/>
        <v>0</v>
      </c>
      <c r="X703" s="24">
        <f t="shared" si="369"/>
        <v>0</v>
      </c>
      <c r="Y703" s="24">
        <f t="shared" si="370"/>
        <v>0</v>
      </c>
      <c r="Z703" s="24">
        <f t="shared" si="371"/>
        <v>32330.6185</v>
      </c>
      <c r="AA703" s="25" t="str">
        <f t="shared" si="372"/>
        <v>N</v>
      </c>
      <c r="AB703" s="26">
        <f t="shared" si="373"/>
        <v>0</v>
      </c>
      <c r="AC703" s="27">
        <f t="shared" si="374"/>
        <v>20500</v>
      </c>
      <c r="AD703" s="28">
        <f t="shared" si="375"/>
        <v>100000</v>
      </c>
      <c r="AE703" s="28">
        <f t="shared" si="376"/>
        <v>257500</v>
      </c>
      <c r="AF703" s="28">
        <f t="shared" si="377"/>
        <v>0</v>
      </c>
      <c r="AG703" s="28">
        <f t="shared" si="378"/>
        <v>0</v>
      </c>
      <c r="AH703" s="28">
        <f t="shared" si="379"/>
        <v>0</v>
      </c>
      <c r="AI703" s="28">
        <f t="shared" si="380"/>
        <v>0</v>
      </c>
      <c r="AJ703" s="29" t="str">
        <f t="shared" si="381"/>
        <v>N</v>
      </c>
      <c r="AK703" s="30">
        <f t="shared" si="382"/>
        <v>0</v>
      </c>
      <c r="AL703" s="31">
        <f t="shared" si="383"/>
        <v>20500</v>
      </c>
      <c r="AM703" s="31">
        <f t="shared" si="384"/>
        <v>100000</v>
      </c>
      <c r="AN703" s="31">
        <f t="shared" si="385"/>
        <v>257500</v>
      </c>
      <c r="AO703" s="31">
        <f t="shared" si="386"/>
        <v>0</v>
      </c>
      <c r="AP703" s="31">
        <f t="shared" si="387"/>
        <v>0</v>
      </c>
      <c r="AQ703" s="31">
        <f t="shared" si="388"/>
        <v>0</v>
      </c>
      <c r="AR703" s="31">
        <f t="shared" si="389"/>
        <v>0</v>
      </c>
      <c r="AS703" s="32">
        <f t="shared" si="390"/>
        <v>0</v>
      </c>
      <c r="AT703" s="33">
        <f t="shared" si="391"/>
        <v>20500</v>
      </c>
      <c r="AU703" s="33">
        <f t="shared" si="392"/>
        <v>100000</v>
      </c>
      <c r="AV703" s="33">
        <v>257500</v>
      </c>
      <c r="AW703" s="33">
        <f t="shared" si="393"/>
        <v>0</v>
      </c>
      <c r="AX703" s="33">
        <f t="shared" si="394"/>
        <v>0</v>
      </c>
      <c r="AY703" s="34">
        <f t="shared" si="395"/>
        <v>32330.6185</v>
      </c>
    </row>
    <row r="704" spans="1:51" ht="15.75" customHeight="1" x14ac:dyDescent="0.3">
      <c r="A704" s="166" t="s">
        <v>904</v>
      </c>
      <c r="B704" s="99">
        <v>15636.18</v>
      </c>
      <c r="C704" s="99">
        <v>22253.4</v>
      </c>
      <c r="D704" s="99">
        <v>67002.83</v>
      </c>
      <c r="E704" s="99">
        <v>52428.21</v>
      </c>
      <c r="F704" s="145">
        <v>72000</v>
      </c>
      <c r="G704" s="142">
        <v>0</v>
      </c>
      <c r="H704" s="182">
        <v>46416</v>
      </c>
      <c r="I704" s="182">
        <v>46444</v>
      </c>
      <c r="J704" s="166">
        <v>1.9</v>
      </c>
      <c r="K704" s="166">
        <v>1.3</v>
      </c>
      <c r="L704" s="167" t="s">
        <v>1206</v>
      </c>
      <c r="M704" s="168" t="s">
        <v>1204</v>
      </c>
      <c r="N704" s="169">
        <v>3.3000000000000002E-2</v>
      </c>
      <c r="O704" s="21">
        <f t="shared" si="360"/>
        <v>0.59999999999999987</v>
      </c>
      <c r="P704" s="21" t="str">
        <f t="shared" si="361"/>
        <v>N</v>
      </c>
      <c r="Q704" s="22">
        <f t="shared" si="362"/>
        <v>37889.58</v>
      </c>
      <c r="R704" s="8" t="str">
        <f t="shared" si="363"/>
        <v>N</v>
      </c>
      <c r="S704" s="23">
        <f t="shared" si="364"/>
        <v>1.1999999999999997</v>
      </c>
      <c r="T704" s="24">
        <f t="shared" si="365"/>
        <v>20500</v>
      </c>
      <c r="U704" s="24">
        <f t="shared" si="366"/>
        <v>100000</v>
      </c>
      <c r="V704" s="24">
        <f t="shared" si="367"/>
        <v>257500</v>
      </c>
      <c r="W704" s="24">
        <f t="shared" si="368"/>
        <v>10250</v>
      </c>
      <c r="X704" s="24">
        <f t="shared" si="369"/>
        <v>0</v>
      </c>
      <c r="Y704" s="24">
        <f t="shared" si="370"/>
        <v>10250</v>
      </c>
      <c r="Z704" s="24">
        <f t="shared" si="371"/>
        <v>28889.936139999998</v>
      </c>
      <c r="AA704" s="25" t="str">
        <f t="shared" si="372"/>
        <v>N</v>
      </c>
      <c r="AB704" s="26">
        <f t="shared" si="373"/>
        <v>0.19999999999999973</v>
      </c>
      <c r="AC704" s="27">
        <f t="shared" si="374"/>
        <v>20500</v>
      </c>
      <c r="AD704" s="28">
        <f t="shared" si="375"/>
        <v>100000</v>
      </c>
      <c r="AE704" s="28">
        <f t="shared" si="376"/>
        <v>257500</v>
      </c>
      <c r="AF704" s="28">
        <f t="shared" si="377"/>
        <v>10250</v>
      </c>
      <c r="AG704" s="28">
        <f t="shared" si="378"/>
        <v>0</v>
      </c>
      <c r="AH704" s="28">
        <f t="shared" si="379"/>
        <v>10250</v>
      </c>
      <c r="AI704" s="28">
        <f t="shared" si="380"/>
        <v>30181.554032619992</v>
      </c>
      <c r="AJ704" s="29" t="str">
        <f t="shared" si="381"/>
        <v>N</v>
      </c>
      <c r="AK704" s="30">
        <f t="shared" si="382"/>
        <v>0</v>
      </c>
      <c r="AL704" s="31">
        <f t="shared" si="383"/>
        <v>20500</v>
      </c>
      <c r="AM704" s="31">
        <f t="shared" si="384"/>
        <v>100000</v>
      </c>
      <c r="AN704" s="31">
        <f t="shared" si="385"/>
        <v>257500</v>
      </c>
      <c r="AO704" s="31">
        <f t="shared" si="386"/>
        <v>0</v>
      </c>
      <c r="AP704" s="31">
        <f t="shared" si="387"/>
        <v>0</v>
      </c>
      <c r="AQ704" s="31">
        <f t="shared" si="388"/>
        <v>0</v>
      </c>
      <c r="AR704" s="31">
        <f t="shared" si="389"/>
        <v>0</v>
      </c>
      <c r="AS704" s="32">
        <f t="shared" si="390"/>
        <v>0</v>
      </c>
      <c r="AT704" s="33">
        <f t="shared" si="391"/>
        <v>20500</v>
      </c>
      <c r="AU704" s="33">
        <f t="shared" si="392"/>
        <v>100000</v>
      </c>
      <c r="AV704" s="33">
        <v>257500</v>
      </c>
      <c r="AW704" s="33">
        <f t="shared" si="393"/>
        <v>0</v>
      </c>
      <c r="AX704" s="33">
        <f t="shared" si="394"/>
        <v>0</v>
      </c>
      <c r="AY704" s="34">
        <f t="shared" si="395"/>
        <v>59071.49017261999</v>
      </c>
    </row>
    <row r="705" spans="1:51" ht="15.75" customHeight="1" x14ac:dyDescent="0.3">
      <c r="A705" s="166" t="s">
        <v>905</v>
      </c>
      <c r="B705" s="99">
        <v>19417.03</v>
      </c>
      <c r="C705" s="99">
        <v>7696.36</v>
      </c>
      <c r="D705" s="99">
        <v>96567.55</v>
      </c>
      <c r="E705" s="99">
        <v>82606.23</v>
      </c>
      <c r="F705" s="145">
        <v>66000</v>
      </c>
      <c r="G705" s="142">
        <v>12500</v>
      </c>
      <c r="H705" s="182">
        <v>46384</v>
      </c>
      <c r="I705" s="182">
        <v>46466</v>
      </c>
      <c r="J705" s="166">
        <v>4.2</v>
      </c>
      <c r="K705" s="166">
        <v>2.8</v>
      </c>
      <c r="L705" s="167" t="s">
        <v>1206</v>
      </c>
      <c r="M705" s="168" t="s">
        <v>1203</v>
      </c>
      <c r="N705" s="169">
        <v>5.0000000000000001E-3</v>
      </c>
      <c r="O705" s="21">
        <f t="shared" si="360"/>
        <v>1.4000000000000004</v>
      </c>
      <c r="P705" s="21" t="str">
        <f t="shared" si="361"/>
        <v>N</v>
      </c>
      <c r="Q705" s="22">
        <f t="shared" si="362"/>
        <v>27113.39</v>
      </c>
      <c r="R705" s="8" t="str">
        <f t="shared" si="363"/>
        <v>N</v>
      </c>
      <c r="S705" s="23">
        <f t="shared" si="364"/>
        <v>1.8666666666666671</v>
      </c>
      <c r="T705" s="24">
        <f t="shared" si="365"/>
        <v>20500</v>
      </c>
      <c r="U705" s="24">
        <f t="shared" si="366"/>
        <v>100000</v>
      </c>
      <c r="V705" s="24">
        <f t="shared" si="367"/>
        <v>257500</v>
      </c>
      <c r="W705" s="24">
        <f t="shared" si="368"/>
        <v>2574.3374999999978</v>
      </c>
      <c r="X705" s="24">
        <f t="shared" si="369"/>
        <v>0</v>
      </c>
      <c r="Y705" s="24">
        <f t="shared" si="370"/>
        <v>2574.3374999999978</v>
      </c>
      <c r="Z705" s="24">
        <f t="shared" si="371"/>
        <v>24674.619449999998</v>
      </c>
      <c r="AA705" s="25" t="str">
        <f t="shared" si="372"/>
        <v>N</v>
      </c>
      <c r="AB705" s="26">
        <f t="shared" si="373"/>
        <v>0.86666666666666714</v>
      </c>
      <c r="AC705" s="27">
        <f t="shared" si="374"/>
        <v>20500</v>
      </c>
      <c r="AD705" s="28">
        <f t="shared" si="375"/>
        <v>100000</v>
      </c>
      <c r="AE705" s="28">
        <f t="shared" si="376"/>
        <v>257500</v>
      </c>
      <c r="AF705" s="28">
        <f t="shared" si="377"/>
        <v>643.58437499999945</v>
      </c>
      <c r="AG705" s="28">
        <f t="shared" si="378"/>
        <v>0</v>
      </c>
      <c r="AH705" s="28">
        <f t="shared" si="379"/>
        <v>643.58437499999945</v>
      </c>
      <c r="AI705" s="28">
        <f t="shared" si="380"/>
        <v>26741.617359749995</v>
      </c>
      <c r="AJ705" s="29" t="str">
        <f t="shared" si="381"/>
        <v>N</v>
      </c>
      <c r="AK705" s="30">
        <f t="shared" si="382"/>
        <v>0</v>
      </c>
      <c r="AL705" s="31">
        <f t="shared" si="383"/>
        <v>20500</v>
      </c>
      <c r="AM705" s="31">
        <f t="shared" si="384"/>
        <v>100000</v>
      </c>
      <c r="AN705" s="31">
        <f t="shared" si="385"/>
        <v>257500</v>
      </c>
      <c r="AO705" s="31">
        <f t="shared" si="386"/>
        <v>0</v>
      </c>
      <c r="AP705" s="31">
        <f t="shared" si="387"/>
        <v>0</v>
      </c>
      <c r="AQ705" s="31">
        <f t="shared" si="388"/>
        <v>0</v>
      </c>
      <c r="AR705" s="31">
        <f t="shared" si="389"/>
        <v>0</v>
      </c>
      <c r="AS705" s="32">
        <f t="shared" si="390"/>
        <v>0</v>
      </c>
      <c r="AT705" s="33">
        <f t="shared" si="391"/>
        <v>20500</v>
      </c>
      <c r="AU705" s="33">
        <f t="shared" si="392"/>
        <v>100000</v>
      </c>
      <c r="AV705" s="33">
        <v>257500</v>
      </c>
      <c r="AW705" s="33">
        <f t="shared" si="393"/>
        <v>0</v>
      </c>
      <c r="AX705" s="33">
        <f t="shared" si="394"/>
        <v>0</v>
      </c>
      <c r="AY705" s="34">
        <f t="shared" si="395"/>
        <v>51416.236809749993</v>
      </c>
    </row>
    <row r="706" spans="1:51" ht="15.75" customHeight="1" x14ac:dyDescent="0.3">
      <c r="A706" s="166" t="s">
        <v>906</v>
      </c>
      <c r="B706" s="99">
        <v>11248.21</v>
      </c>
      <c r="C706" s="99">
        <v>25075.09</v>
      </c>
      <c r="D706" s="99">
        <v>48286.23</v>
      </c>
      <c r="E706" s="99">
        <v>43912.65</v>
      </c>
      <c r="F706" s="145">
        <v>190000</v>
      </c>
      <c r="G706" s="142">
        <v>0</v>
      </c>
      <c r="H706" s="182">
        <v>46466</v>
      </c>
      <c r="I706" s="182">
        <v>46481</v>
      </c>
      <c r="J706" s="166">
        <v>2.1</v>
      </c>
      <c r="K706" s="166">
        <v>1.3</v>
      </c>
      <c r="L706" s="167" t="s">
        <v>1206</v>
      </c>
      <c r="M706" s="168" t="s">
        <v>1204</v>
      </c>
      <c r="N706" s="169">
        <v>2E-3</v>
      </c>
      <c r="O706" s="21">
        <f t="shared" si="360"/>
        <v>0.8</v>
      </c>
      <c r="P706" s="21" t="str">
        <f t="shared" si="361"/>
        <v>N</v>
      </c>
      <c r="Q706" s="22">
        <f t="shared" si="362"/>
        <v>36323.300000000003</v>
      </c>
      <c r="R706" s="8" t="str">
        <f t="shared" si="363"/>
        <v>N</v>
      </c>
      <c r="S706" s="23">
        <f t="shared" si="364"/>
        <v>1.6</v>
      </c>
      <c r="T706" s="24">
        <f t="shared" si="365"/>
        <v>20500</v>
      </c>
      <c r="U706" s="24">
        <f t="shared" si="366"/>
        <v>100000</v>
      </c>
      <c r="V706" s="24">
        <f t="shared" si="367"/>
        <v>257500</v>
      </c>
      <c r="W706" s="24">
        <f t="shared" si="368"/>
        <v>10250</v>
      </c>
      <c r="X706" s="24">
        <f t="shared" si="369"/>
        <v>0</v>
      </c>
      <c r="Y706" s="24">
        <f t="shared" si="370"/>
        <v>10250</v>
      </c>
      <c r="Z706" s="24">
        <f t="shared" si="371"/>
        <v>26145.946600000003</v>
      </c>
      <c r="AA706" s="25" t="str">
        <f t="shared" si="372"/>
        <v>N</v>
      </c>
      <c r="AB706" s="26">
        <f t="shared" si="373"/>
        <v>0.60000000000000009</v>
      </c>
      <c r="AC706" s="27">
        <f t="shared" si="374"/>
        <v>20500</v>
      </c>
      <c r="AD706" s="28">
        <f t="shared" si="375"/>
        <v>100000</v>
      </c>
      <c r="AE706" s="28">
        <f t="shared" si="376"/>
        <v>257500</v>
      </c>
      <c r="AF706" s="28">
        <f t="shared" si="377"/>
        <v>10250</v>
      </c>
      <c r="AG706" s="28">
        <f t="shared" si="378"/>
        <v>0</v>
      </c>
      <c r="AH706" s="28">
        <f t="shared" si="379"/>
        <v>10250</v>
      </c>
      <c r="AI706" s="28">
        <f t="shared" si="380"/>
        <v>26218.738493200006</v>
      </c>
      <c r="AJ706" s="29" t="str">
        <f t="shared" si="381"/>
        <v>N</v>
      </c>
      <c r="AK706" s="30">
        <f t="shared" si="382"/>
        <v>0</v>
      </c>
      <c r="AL706" s="31">
        <f t="shared" si="383"/>
        <v>20500</v>
      </c>
      <c r="AM706" s="31">
        <f t="shared" si="384"/>
        <v>100000</v>
      </c>
      <c r="AN706" s="31">
        <f t="shared" si="385"/>
        <v>257500</v>
      </c>
      <c r="AO706" s="31">
        <f t="shared" si="386"/>
        <v>0</v>
      </c>
      <c r="AP706" s="31">
        <f t="shared" si="387"/>
        <v>0</v>
      </c>
      <c r="AQ706" s="31">
        <f t="shared" si="388"/>
        <v>0</v>
      </c>
      <c r="AR706" s="31">
        <f t="shared" si="389"/>
        <v>0</v>
      </c>
      <c r="AS706" s="32">
        <f t="shared" si="390"/>
        <v>0</v>
      </c>
      <c r="AT706" s="33">
        <f t="shared" si="391"/>
        <v>20500</v>
      </c>
      <c r="AU706" s="33">
        <f t="shared" si="392"/>
        <v>100000</v>
      </c>
      <c r="AV706" s="33">
        <v>257500</v>
      </c>
      <c r="AW706" s="33">
        <f t="shared" si="393"/>
        <v>0</v>
      </c>
      <c r="AX706" s="33">
        <f t="shared" si="394"/>
        <v>0</v>
      </c>
      <c r="AY706" s="34">
        <f t="shared" si="395"/>
        <v>52364.685093200009</v>
      </c>
    </row>
    <row r="707" spans="1:51" ht="15.75" customHeight="1" x14ac:dyDescent="0.3">
      <c r="A707" s="166" t="s">
        <v>907</v>
      </c>
      <c r="B707" s="99">
        <v>16303.11</v>
      </c>
      <c r="C707" s="99">
        <v>27191.63</v>
      </c>
      <c r="D707" s="99">
        <v>111423.7</v>
      </c>
      <c r="E707" s="99">
        <v>109627.77</v>
      </c>
      <c r="F707" s="145">
        <v>15000</v>
      </c>
      <c r="G707" s="146">
        <v>12500</v>
      </c>
      <c r="H707" s="182">
        <v>46280</v>
      </c>
      <c r="I707" s="182">
        <v>46312</v>
      </c>
      <c r="J707" s="166">
        <v>4.7</v>
      </c>
      <c r="K707" s="166">
        <v>3.6</v>
      </c>
      <c r="L707" s="167" t="s">
        <v>1207</v>
      </c>
      <c r="M707" s="168" t="s">
        <v>1203</v>
      </c>
      <c r="N707" s="169">
        <v>0</v>
      </c>
      <c r="O707" s="21">
        <f t="shared" si="360"/>
        <v>1.1000000000000001</v>
      </c>
      <c r="P707" s="21" t="str">
        <f t="shared" si="361"/>
        <v>N</v>
      </c>
      <c r="Q707" s="22">
        <f t="shared" si="362"/>
        <v>43494.740000000005</v>
      </c>
      <c r="R707" s="8" t="str">
        <f t="shared" si="363"/>
        <v>N</v>
      </c>
      <c r="S707" s="23">
        <f t="shared" si="364"/>
        <v>1.4666666666666668</v>
      </c>
      <c r="T707" s="24">
        <f t="shared" si="365"/>
        <v>50000</v>
      </c>
      <c r="U707" s="24">
        <f t="shared" si="366"/>
        <v>200000</v>
      </c>
      <c r="V707" s="24">
        <f t="shared" si="367"/>
        <v>257500</v>
      </c>
      <c r="W707" s="24">
        <f t="shared" si="368"/>
        <v>32621.055000000004</v>
      </c>
      <c r="X707" s="24">
        <f t="shared" si="369"/>
        <v>0</v>
      </c>
      <c r="Y707" s="24">
        <f t="shared" si="370"/>
        <v>32621.055000000004</v>
      </c>
      <c r="Z707" s="24">
        <f t="shared" si="371"/>
        <v>10873.685000000001</v>
      </c>
      <c r="AA707" s="25" t="str">
        <f t="shared" si="372"/>
        <v>N</v>
      </c>
      <c r="AB707" s="26">
        <f t="shared" si="373"/>
        <v>0.46666666666666679</v>
      </c>
      <c r="AC707" s="27">
        <f t="shared" si="374"/>
        <v>50000</v>
      </c>
      <c r="AD707" s="28">
        <f t="shared" si="375"/>
        <v>200000</v>
      </c>
      <c r="AE707" s="28">
        <f t="shared" si="376"/>
        <v>257500</v>
      </c>
      <c r="AF707" s="28">
        <f t="shared" si="377"/>
        <v>32621.055000000004</v>
      </c>
      <c r="AG707" s="28">
        <f t="shared" si="378"/>
        <v>0</v>
      </c>
      <c r="AH707" s="28">
        <f t="shared" si="379"/>
        <v>32621.055000000004</v>
      </c>
      <c r="AI707" s="28">
        <f t="shared" si="380"/>
        <v>10873.685000000001</v>
      </c>
      <c r="AJ707" s="29" t="str">
        <f t="shared" si="381"/>
        <v>N</v>
      </c>
      <c r="AK707" s="30">
        <f t="shared" si="382"/>
        <v>0</v>
      </c>
      <c r="AL707" s="31">
        <f t="shared" si="383"/>
        <v>50000</v>
      </c>
      <c r="AM707" s="31">
        <f t="shared" si="384"/>
        <v>200000</v>
      </c>
      <c r="AN707" s="31">
        <f t="shared" si="385"/>
        <v>257500</v>
      </c>
      <c r="AO707" s="31">
        <f t="shared" si="386"/>
        <v>0</v>
      </c>
      <c r="AP707" s="31">
        <f t="shared" si="387"/>
        <v>0</v>
      </c>
      <c r="AQ707" s="31">
        <f t="shared" si="388"/>
        <v>0</v>
      </c>
      <c r="AR707" s="31">
        <f t="shared" si="389"/>
        <v>0</v>
      </c>
      <c r="AS707" s="32">
        <f t="shared" si="390"/>
        <v>0</v>
      </c>
      <c r="AT707" s="33">
        <f t="shared" si="391"/>
        <v>50000</v>
      </c>
      <c r="AU707" s="33">
        <f t="shared" si="392"/>
        <v>200000</v>
      </c>
      <c r="AV707" s="33">
        <v>257500</v>
      </c>
      <c r="AW707" s="33">
        <f t="shared" si="393"/>
        <v>0</v>
      </c>
      <c r="AX707" s="33">
        <f t="shared" si="394"/>
        <v>0</v>
      </c>
      <c r="AY707" s="34">
        <f t="shared" si="395"/>
        <v>21747.370000000003</v>
      </c>
    </row>
    <row r="708" spans="1:51" ht="15.75" customHeight="1" x14ac:dyDescent="0.3">
      <c r="A708" s="166" t="s">
        <v>908</v>
      </c>
      <c r="B708" s="99">
        <v>7020.37</v>
      </c>
      <c r="C708" s="99">
        <v>23285.35</v>
      </c>
      <c r="D708" s="99">
        <v>107789.99</v>
      </c>
      <c r="E708" s="99">
        <v>95143.27</v>
      </c>
      <c r="F708" s="145">
        <v>111000</v>
      </c>
      <c r="G708" s="146">
        <v>12500</v>
      </c>
      <c r="H708" s="182">
        <v>46221</v>
      </c>
      <c r="I708" s="182">
        <v>46262</v>
      </c>
      <c r="J708" s="166">
        <v>4.7</v>
      </c>
      <c r="K708" s="166">
        <v>3.2</v>
      </c>
      <c r="L708" s="167" t="s">
        <v>1207</v>
      </c>
      <c r="M708" s="168" t="s">
        <v>1205</v>
      </c>
      <c r="N708" s="169">
        <v>0.04</v>
      </c>
      <c r="O708" s="21">
        <f t="shared" si="360"/>
        <v>1.5</v>
      </c>
      <c r="P708" s="21" t="str">
        <f t="shared" si="361"/>
        <v>N</v>
      </c>
      <c r="Q708" s="22">
        <f t="shared" si="362"/>
        <v>30305.719999999998</v>
      </c>
      <c r="R708" s="8" t="str">
        <f t="shared" si="363"/>
        <v>N</v>
      </c>
      <c r="S708" s="23">
        <f t="shared" si="364"/>
        <v>1.5</v>
      </c>
      <c r="T708" s="24">
        <f t="shared" si="365"/>
        <v>50000</v>
      </c>
      <c r="U708" s="24">
        <f t="shared" si="366"/>
        <v>200000</v>
      </c>
      <c r="V708" s="24">
        <f t="shared" si="367"/>
        <v>257500</v>
      </c>
      <c r="W708" s="24">
        <f t="shared" si="368"/>
        <v>31517.948799999998</v>
      </c>
      <c r="X708" s="24">
        <f t="shared" si="369"/>
        <v>0</v>
      </c>
      <c r="Y708" s="24">
        <f t="shared" si="370"/>
        <v>31517.948799999998</v>
      </c>
      <c r="Z708" s="24">
        <f t="shared" si="371"/>
        <v>0</v>
      </c>
      <c r="AA708" s="25" t="str">
        <f t="shared" si="372"/>
        <v>N</v>
      </c>
      <c r="AB708" s="26">
        <f t="shared" si="373"/>
        <v>0.5</v>
      </c>
      <c r="AC708" s="27">
        <f t="shared" si="374"/>
        <v>50000</v>
      </c>
      <c r="AD708" s="28">
        <f t="shared" si="375"/>
        <v>200000</v>
      </c>
      <c r="AE708" s="28">
        <f t="shared" si="376"/>
        <v>257500</v>
      </c>
      <c r="AF708" s="28">
        <f t="shared" si="377"/>
        <v>32778.666751999997</v>
      </c>
      <c r="AG708" s="28">
        <f t="shared" si="378"/>
        <v>0</v>
      </c>
      <c r="AH708" s="28">
        <f t="shared" si="379"/>
        <v>32778.666751999997</v>
      </c>
      <c r="AI708" s="28">
        <f t="shared" si="380"/>
        <v>0</v>
      </c>
      <c r="AJ708" s="29" t="str">
        <f t="shared" si="381"/>
        <v>N</v>
      </c>
      <c r="AK708" s="30">
        <f t="shared" si="382"/>
        <v>0</v>
      </c>
      <c r="AL708" s="31">
        <f t="shared" si="383"/>
        <v>50000</v>
      </c>
      <c r="AM708" s="31">
        <f t="shared" si="384"/>
        <v>200000</v>
      </c>
      <c r="AN708" s="31">
        <f t="shared" si="385"/>
        <v>257500</v>
      </c>
      <c r="AO708" s="31">
        <f t="shared" si="386"/>
        <v>0</v>
      </c>
      <c r="AP708" s="31">
        <f t="shared" si="387"/>
        <v>0</v>
      </c>
      <c r="AQ708" s="31">
        <f t="shared" si="388"/>
        <v>0</v>
      </c>
      <c r="AR708" s="31">
        <f t="shared" si="389"/>
        <v>0</v>
      </c>
      <c r="AS708" s="32">
        <f t="shared" si="390"/>
        <v>0</v>
      </c>
      <c r="AT708" s="33">
        <f t="shared" si="391"/>
        <v>50000</v>
      </c>
      <c r="AU708" s="33">
        <f t="shared" si="392"/>
        <v>200000</v>
      </c>
      <c r="AV708" s="33">
        <v>257500</v>
      </c>
      <c r="AW708" s="33">
        <f t="shared" si="393"/>
        <v>0</v>
      </c>
      <c r="AX708" s="33">
        <f t="shared" si="394"/>
        <v>0</v>
      </c>
      <c r="AY708" s="34">
        <f t="shared" si="395"/>
        <v>0</v>
      </c>
    </row>
    <row r="709" spans="1:51" ht="15.75" customHeight="1" x14ac:dyDescent="0.3">
      <c r="A709" s="166" t="s">
        <v>909</v>
      </c>
      <c r="B709" s="99">
        <v>6058.52</v>
      </c>
      <c r="C709" s="99">
        <v>20911.12</v>
      </c>
      <c r="D709" s="99">
        <v>50753.67</v>
      </c>
      <c r="E709" s="99">
        <v>38742.5</v>
      </c>
      <c r="F709" s="145">
        <v>100000</v>
      </c>
      <c r="G709" s="146">
        <v>12500</v>
      </c>
      <c r="H709" s="182">
        <v>46359</v>
      </c>
      <c r="I709" s="182">
        <v>46400</v>
      </c>
      <c r="J709" s="166">
        <v>4</v>
      </c>
      <c r="K709" s="166">
        <v>1.3</v>
      </c>
      <c r="L709" s="167" t="s">
        <v>1207</v>
      </c>
      <c r="M709" s="168" t="s">
        <v>1204</v>
      </c>
      <c r="N709" s="169">
        <v>0.01</v>
      </c>
      <c r="O709" s="21">
        <f t="shared" ref="O709:O772" si="396">MAX(0, J709-K709)</f>
        <v>2.7</v>
      </c>
      <c r="P709" s="21" t="str">
        <f t="shared" ref="P709:P772" si="397">IF(
  AND(
    I709 &gt;= H709 - 10,
    I709 &lt;= DATE(2026,6,30),
    O709 &gt; 0
  ),
  "Y",
  "N"
)</f>
        <v>N</v>
      </c>
      <c r="Q709" s="22">
        <f t="shared" ref="Q709:Q772" si="398">B709+C709</f>
        <v>26969.64</v>
      </c>
      <c r="R709" s="8" t="str">
        <f t="shared" ref="R709:R772" si="399">IF(AND(P709="Y",O709&gt;0),"Y","N")</f>
        <v>N</v>
      </c>
      <c r="S709" s="23">
        <f t="shared" ref="S709:S772" si="400">MAX(0,(O709/M709))</f>
        <v>5.4</v>
      </c>
      <c r="T709" s="24">
        <f t="shared" ref="T709:T772" si="401">IF(R709="Y",(20500+G709),IF(AND(R709="N",L709="G"),20500,IF(AND(R709="N",L709="P"),50000,IF(AND(R709="",L709="G"),20500,IF(AND(R709="",L709="P"),50000,"")))))</f>
        <v>50000</v>
      </c>
      <c r="U709" s="24">
        <f t="shared" ref="U709:U772" si="402">IF(AND(R709="Y",G709&gt;0),224000,IF(AND(R709="Y",G709=0),138500,IF(AND(R709="N",L709="G"),100000,IF(AND(R709="N",L709=""),100000,IF(AND(R709="N",L709="P"),200000,"")))))</f>
        <v>200000</v>
      </c>
      <c r="V709" s="24">
        <f t="shared" ref="V709:V772" si="403">IF(R709="Y",U709,IF(R709="N",257500,IF(R709="",257500,)))</f>
        <v>257500</v>
      </c>
      <c r="W709" s="24">
        <f t="shared" ref="W709:W772" si="404">IF(
  M709&lt;0.5,
  0,
  MAX(
    0,
    IF(
      S709=0,
      0,
      IF(
        R709="Y",
        MIN(Q709*(1+N709), T709, U709-E709, V709-E709),
        MIN(Q709*(1+N709), T709, U709-D709, V709-F709)
      )
    )
  ) * M709
)</f>
        <v>13619.6682</v>
      </c>
      <c r="X709" s="24">
        <f t="shared" ref="X709:X772" si="405">IF(
  M709&lt;0.5,
  0,
  MAX(
    0,
    IF(
      S709=0,
      0,
      IF(
        R709="Y",
        (Q709*(1+N709)-W709),
        0
      )
    )
  ) * M709
)</f>
        <v>0</v>
      </c>
      <c r="Y709" s="24">
        <f t="shared" ref="Y709:Y772" si="406">W709+X709</f>
        <v>13619.6682</v>
      </c>
      <c r="Z709" s="24">
        <f t="shared" ref="Z709:Z772" si="407">IF(S709=0, 0, MAX(0, (Q709*(1+N709))-Y709))</f>
        <v>13619.6682</v>
      </c>
      <c r="AA709" s="25" t="str">
        <f t="shared" ref="AA709:AA772" si="408">IF(AND(P709="Y",O709&gt;1),"Y","N")</f>
        <v>N</v>
      </c>
      <c r="AB709" s="26">
        <f t="shared" ref="AB709:AB772" si="409">MAX(0,(S709-1))</f>
        <v>4.4000000000000004</v>
      </c>
      <c r="AC709" s="27">
        <f t="shared" ref="AC709:AC772" si="410">IF(AA709="Y",(20500+G709),IF(AND(AA709="N",L709="G"),20500,IF(AND(AA709="N",L709="P"),50000,IF(AND(AA709="",L709="G"),20500,IF(AND(AA709="",L709="P"),50000,"")))))</f>
        <v>50000</v>
      </c>
      <c r="AD709" s="28">
        <f t="shared" ref="AD709:AD772" si="411">IF(AND(AA709="Y",G709&gt;0),224000,IF(AND(AA709="Y",G709=0),138500,IF(AND(AA709="N",L709="G"),100000,IF(AND(AA709="N",L709=""),100000,IF(AND(AA709="N",L709="P"),200000,"")))))</f>
        <v>200000</v>
      </c>
      <c r="AE709" s="28">
        <f t="shared" ref="AE709:AE772" si="412">IF(AA709="Y",AD709,IF(AA709="N",257500,IF(AA709="",257500,)))</f>
        <v>257500</v>
      </c>
      <c r="AF709" s="28">
        <f t="shared" ref="AF709:AF772" si="413">IF(
  M709&lt;0.5,
  0,
  MAX(
    0,
    IF(
      AB709=0,
      0,
      IF(
        AA709="Y",
        MIN(Q709*(1+N709)*(1+N709), AC709, AD709-E709-W709, AE709-E709-W709),
        MIN(Q709*(1+N709)*(1+N709), AC709, AD709-D709-W709, AE709-F709-W709)
      )
    )
  ) * M709
)</f>
        <v>13755.864882</v>
      </c>
      <c r="AG709" s="28">
        <f t="shared" ref="AG709:AG772" si="414">IF(
  M709&lt;0.5,
  0,
  MAX(
    0,
    IF(
      AB709=0,
      0,
      IF(
        AA709="Y",
        (Q709*(1+N709)*(1+N709)-AF709),
        0
      )
    )
  ) * M709
)</f>
        <v>0</v>
      </c>
      <c r="AH709" s="28">
        <f t="shared" ref="AH709:AH772" si="415">AF709+AG709</f>
        <v>13755.864882</v>
      </c>
      <c r="AI709" s="28">
        <f t="shared" ref="AI709:AI772" si="416">IF(AB709=0, 0, MAX(0, (Q709*(1+N709)*(1+N709)) - AH709))</f>
        <v>13755.864882</v>
      </c>
      <c r="AJ709" s="29" t="str">
        <f t="shared" ref="AJ709:AJ772" si="417">IF(AND(P709="Y",O709&gt;2),"Y","N")</f>
        <v>N</v>
      </c>
      <c r="AK709" s="30">
        <f t="shared" ref="AK709:AK772" si="418">MAX(0,(AB709-1))</f>
        <v>3.4000000000000004</v>
      </c>
      <c r="AL709" s="31">
        <f t="shared" ref="AL709:AL772" si="419">IF(AJ709="Y",(20500+G709),IF(AND(AJ709="N",L709="G"),20500,IF(AND(AJ709="N",L709="P"),50000,IF(AND(AJ709="",L709="G"),20500,IF(AND(AJ709="",L709="P"),50000,"")))))</f>
        <v>50000</v>
      </c>
      <c r="AM709" s="31">
        <f t="shared" ref="AM709:AM772" si="420">IF(AND(AJ709="Y",G709&gt;0),224000,IF(AND(AJ709="Y",G709=0),138500,IF(AND(AJ709="N",L709="G"),100000,IF(AND(AJ709="N",L709=""),100000,IF(AND(AJ709="N",L709="P"),200000,"")))))</f>
        <v>200000</v>
      </c>
      <c r="AN709" s="31">
        <f t="shared" ref="AN709:AN772" si="421">IF(AJ709="Y",AM709,IF(AJ709="N",257500,IF(AJ709="",257500,)))</f>
        <v>257500</v>
      </c>
      <c r="AO709" s="31">
        <f t="shared" ref="AO709:AO772" si="422">IF(
  M709&lt;0.5,
  0,
  MAX(
    0,
    IF(
      AK709=0,
      0,
      IF(
        AJ709="Y",
        MIN(Q709*(1+N709)*(1+N709)*(1+N709), AL709, AM709-E709-W709-AF773, AN709-E709-W709-AF709),
        MIN(Q709*(1+N709)*(1+N709)*(1+N709), AL709, AM709-D709-W709-AF773, AN709-F709-W709-AF709)
      )
    )
  ) * M709
)</f>
        <v>13893.42353082</v>
      </c>
      <c r="AP709" s="31">
        <f t="shared" ref="AP709:AP772" si="423">IF(
  M709&lt;0.5,
  0,
  MAX(
    0,
    IF(
      AK709=0,
      0,
      IF(
        AJ709="Y",
        (Q709*(1+N709)*(1+N709)*(1+N709)-AO709),
        0
      )
    )
  ) * M709
)</f>
        <v>0</v>
      </c>
      <c r="AQ709" s="31">
        <f t="shared" ref="AQ709:AQ772" si="424">AO709+AP709</f>
        <v>13893.42353082</v>
      </c>
      <c r="AR709" s="31">
        <f t="shared" ref="AR709:AR772" si="425">IF(AK709=0, 0, MAX(0, (Q709*(1+N709)*(1+N709)*(1+N709)) - AQ709))</f>
        <v>13893.42353082</v>
      </c>
      <c r="AS709" s="32">
        <f t="shared" ref="AS709:AS772" si="426">MAX(0,(AK709-1))</f>
        <v>2.4000000000000004</v>
      </c>
      <c r="AT709" s="33">
        <f t="shared" ref="AT709:AT772" si="427">IF(L709="G", 20500, IF(L709="P", 50000, 0))</f>
        <v>50000</v>
      </c>
      <c r="AU709" s="33">
        <f t="shared" ref="AU709:AU772" si="428">IF(L709="G",100000,IF(L709="P",200000,""))</f>
        <v>200000</v>
      </c>
      <c r="AV709" s="33">
        <v>257500</v>
      </c>
      <c r="AW709" s="33">
        <f t="shared" ref="AW709:AW772" si="429">IF(
  M709&lt;0.5,
  0,
  MAX(
    0,
    IF(
      AS709=0,
      0,
      MIN(
        Q709*(1+N709)*(1+N709)*(1+N709)*(1+N709),
        AT709,
        AU709-D709-W709-AF709-AO709,
        AV709-F709-W709-AF709-AO709
      )
    )
  ) * M709
)</f>
        <v>14032.3577661282</v>
      </c>
      <c r="AX709" s="33">
        <f t="shared" ref="AX709:AX772" si="430">IF(AS709=0, 0, MAX(0, (Q709*(1+N709)*(1+N709)*(1+N709)*(1+N709)) - AW709))</f>
        <v>14032.3577661282</v>
      </c>
      <c r="AY709" s="34">
        <f t="shared" ref="AY709:AY772" si="431">Z709+AI709+AR709+AX709</f>
        <v>55301.314378948198</v>
      </c>
    </row>
    <row r="710" spans="1:51" ht="15.75" customHeight="1" x14ac:dyDescent="0.3">
      <c r="A710" s="166" t="s">
        <v>910</v>
      </c>
      <c r="B710" s="99">
        <v>17997.18</v>
      </c>
      <c r="C710" s="99">
        <v>16583.080000000002</v>
      </c>
      <c r="D710" s="99">
        <v>92142.35</v>
      </c>
      <c r="E710" s="99">
        <v>89706.25</v>
      </c>
      <c r="F710" s="145">
        <v>68000</v>
      </c>
      <c r="G710" s="146">
        <v>12500</v>
      </c>
      <c r="H710" s="182">
        <v>46505</v>
      </c>
      <c r="I710" s="182">
        <v>46546</v>
      </c>
      <c r="J710" s="166">
        <v>2.2000000000000002</v>
      </c>
      <c r="K710" s="166">
        <v>1.3</v>
      </c>
      <c r="L710" s="167" t="s">
        <v>1207</v>
      </c>
      <c r="M710" s="168" t="s">
        <v>1203</v>
      </c>
      <c r="N710" s="169">
        <v>0.02</v>
      </c>
      <c r="O710" s="21">
        <f t="shared" si="396"/>
        <v>0.90000000000000013</v>
      </c>
      <c r="P710" s="21" t="str">
        <f t="shared" si="397"/>
        <v>N</v>
      </c>
      <c r="Q710" s="22">
        <f t="shared" si="398"/>
        <v>34580.26</v>
      </c>
      <c r="R710" s="8" t="str">
        <f t="shared" si="399"/>
        <v>N</v>
      </c>
      <c r="S710" s="23">
        <f t="shared" si="400"/>
        <v>1.2000000000000002</v>
      </c>
      <c r="T710" s="24">
        <f t="shared" si="401"/>
        <v>50000</v>
      </c>
      <c r="U710" s="24">
        <f t="shared" si="402"/>
        <v>200000</v>
      </c>
      <c r="V710" s="24">
        <f t="shared" si="403"/>
        <v>257500</v>
      </c>
      <c r="W710" s="24">
        <f t="shared" si="404"/>
        <v>26453.8989</v>
      </c>
      <c r="X710" s="24">
        <f t="shared" si="405"/>
        <v>0</v>
      </c>
      <c r="Y710" s="24">
        <f t="shared" si="406"/>
        <v>26453.8989</v>
      </c>
      <c r="Z710" s="24">
        <f t="shared" si="407"/>
        <v>8817.9663</v>
      </c>
      <c r="AA710" s="25" t="str">
        <f t="shared" si="408"/>
        <v>N</v>
      </c>
      <c r="AB710" s="26">
        <f t="shared" si="409"/>
        <v>0.20000000000000018</v>
      </c>
      <c r="AC710" s="27">
        <f t="shared" si="410"/>
        <v>50000</v>
      </c>
      <c r="AD710" s="28">
        <f t="shared" si="411"/>
        <v>200000</v>
      </c>
      <c r="AE710" s="28">
        <f t="shared" si="412"/>
        <v>257500</v>
      </c>
      <c r="AF710" s="28">
        <f t="shared" si="413"/>
        <v>26982.976878000001</v>
      </c>
      <c r="AG710" s="28">
        <f t="shared" si="414"/>
        <v>0</v>
      </c>
      <c r="AH710" s="28">
        <f t="shared" si="415"/>
        <v>26982.976878000001</v>
      </c>
      <c r="AI710" s="28">
        <f t="shared" si="416"/>
        <v>8994.325625999998</v>
      </c>
      <c r="AJ710" s="29" t="str">
        <f t="shared" si="417"/>
        <v>N</v>
      </c>
      <c r="AK710" s="30">
        <f t="shared" si="418"/>
        <v>0</v>
      </c>
      <c r="AL710" s="31">
        <f t="shared" si="419"/>
        <v>50000</v>
      </c>
      <c r="AM710" s="31">
        <f t="shared" si="420"/>
        <v>200000</v>
      </c>
      <c r="AN710" s="31">
        <f t="shared" si="421"/>
        <v>257500</v>
      </c>
      <c r="AO710" s="31">
        <f t="shared" si="422"/>
        <v>0</v>
      </c>
      <c r="AP710" s="31">
        <f t="shared" si="423"/>
        <v>0</v>
      </c>
      <c r="AQ710" s="31">
        <f t="shared" si="424"/>
        <v>0</v>
      </c>
      <c r="AR710" s="31">
        <f t="shared" si="425"/>
        <v>0</v>
      </c>
      <c r="AS710" s="32">
        <f t="shared" si="426"/>
        <v>0</v>
      </c>
      <c r="AT710" s="33">
        <f t="shared" si="427"/>
        <v>50000</v>
      </c>
      <c r="AU710" s="33">
        <f t="shared" si="428"/>
        <v>200000</v>
      </c>
      <c r="AV710" s="33">
        <v>257500</v>
      </c>
      <c r="AW710" s="33">
        <f t="shared" si="429"/>
        <v>0</v>
      </c>
      <c r="AX710" s="33">
        <f t="shared" si="430"/>
        <v>0</v>
      </c>
      <c r="AY710" s="34">
        <f t="shared" si="431"/>
        <v>17812.291925999998</v>
      </c>
    </row>
    <row r="711" spans="1:51" ht="15.75" customHeight="1" x14ac:dyDescent="0.3">
      <c r="A711" s="166" t="s">
        <v>911</v>
      </c>
      <c r="B711" s="99">
        <v>7246.9</v>
      </c>
      <c r="C711" s="99">
        <v>34478.82</v>
      </c>
      <c r="D711" s="99">
        <v>51923.76</v>
      </c>
      <c r="E711" s="99">
        <v>46429.03</v>
      </c>
      <c r="F711" s="145">
        <v>44000</v>
      </c>
      <c r="G711" s="146">
        <v>12500</v>
      </c>
      <c r="H711" s="182">
        <v>46547</v>
      </c>
      <c r="I711" s="182">
        <v>46633</v>
      </c>
      <c r="J711" s="166">
        <v>3.1</v>
      </c>
      <c r="K711" s="166">
        <v>2.2000000000000002</v>
      </c>
      <c r="L711" s="167" t="s">
        <v>1206</v>
      </c>
      <c r="M711" s="168" t="s">
        <v>1203</v>
      </c>
      <c r="N711" s="169">
        <v>0</v>
      </c>
      <c r="O711" s="21">
        <f t="shared" si="396"/>
        <v>0.89999999999999991</v>
      </c>
      <c r="P711" s="21" t="str">
        <f t="shared" si="397"/>
        <v>N</v>
      </c>
      <c r="Q711" s="22">
        <f t="shared" si="398"/>
        <v>41725.72</v>
      </c>
      <c r="R711" s="8" t="str">
        <f t="shared" si="399"/>
        <v>N</v>
      </c>
      <c r="S711" s="23">
        <f t="shared" si="400"/>
        <v>1.2</v>
      </c>
      <c r="T711" s="24">
        <f t="shared" si="401"/>
        <v>20500</v>
      </c>
      <c r="U711" s="24">
        <f t="shared" si="402"/>
        <v>100000</v>
      </c>
      <c r="V711" s="24">
        <f t="shared" si="403"/>
        <v>257500</v>
      </c>
      <c r="W711" s="24">
        <f t="shared" si="404"/>
        <v>15375</v>
      </c>
      <c r="X711" s="24">
        <f t="shared" si="405"/>
        <v>0</v>
      </c>
      <c r="Y711" s="24">
        <f t="shared" si="406"/>
        <v>15375</v>
      </c>
      <c r="Z711" s="24">
        <f t="shared" si="407"/>
        <v>26350.720000000001</v>
      </c>
      <c r="AA711" s="25" t="str">
        <f t="shared" si="408"/>
        <v>N</v>
      </c>
      <c r="AB711" s="26">
        <f t="shared" si="409"/>
        <v>0.19999999999999996</v>
      </c>
      <c r="AC711" s="27">
        <f t="shared" si="410"/>
        <v>20500</v>
      </c>
      <c r="AD711" s="28">
        <f t="shared" si="411"/>
        <v>100000</v>
      </c>
      <c r="AE711" s="28">
        <f t="shared" si="412"/>
        <v>257500</v>
      </c>
      <c r="AF711" s="28">
        <f t="shared" si="413"/>
        <v>15375</v>
      </c>
      <c r="AG711" s="28">
        <f t="shared" si="414"/>
        <v>0</v>
      </c>
      <c r="AH711" s="28">
        <f t="shared" si="415"/>
        <v>15375</v>
      </c>
      <c r="AI711" s="28">
        <f t="shared" si="416"/>
        <v>26350.720000000001</v>
      </c>
      <c r="AJ711" s="29" t="str">
        <f t="shared" si="417"/>
        <v>N</v>
      </c>
      <c r="AK711" s="30">
        <f t="shared" si="418"/>
        <v>0</v>
      </c>
      <c r="AL711" s="31">
        <f t="shared" si="419"/>
        <v>20500</v>
      </c>
      <c r="AM711" s="31">
        <f t="shared" si="420"/>
        <v>100000</v>
      </c>
      <c r="AN711" s="31">
        <f t="shared" si="421"/>
        <v>257500</v>
      </c>
      <c r="AO711" s="31">
        <f t="shared" si="422"/>
        <v>0</v>
      </c>
      <c r="AP711" s="31">
        <f t="shared" si="423"/>
        <v>0</v>
      </c>
      <c r="AQ711" s="31">
        <f t="shared" si="424"/>
        <v>0</v>
      </c>
      <c r="AR711" s="31">
        <f t="shared" si="425"/>
        <v>0</v>
      </c>
      <c r="AS711" s="32">
        <f t="shared" si="426"/>
        <v>0</v>
      </c>
      <c r="AT711" s="33">
        <f t="shared" si="427"/>
        <v>20500</v>
      </c>
      <c r="AU711" s="33">
        <f t="shared" si="428"/>
        <v>100000</v>
      </c>
      <c r="AV711" s="33">
        <v>257500</v>
      </c>
      <c r="AW711" s="33">
        <f t="shared" si="429"/>
        <v>0</v>
      </c>
      <c r="AX711" s="33">
        <f t="shared" si="430"/>
        <v>0</v>
      </c>
      <c r="AY711" s="34">
        <f t="shared" si="431"/>
        <v>52701.440000000002</v>
      </c>
    </row>
    <row r="712" spans="1:51" ht="15.75" customHeight="1" x14ac:dyDescent="0.3">
      <c r="A712" s="166" t="s">
        <v>912</v>
      </c>
      <c r="B712" s="99">
        <v>12726.83</v>
      </c>
      <c r="C712" s="99">
        <v>25545.86</v>
      </c>
      <c r="D712" s="99">
        <v>65881.009999999995</v>
      </c>
      <c r="E712" s="99">
        <v>60989.04</v>
      </c>
      <c r="F712" s="145">
        <v>60000</v>
      </c>
      <c r="G712" s="146">
        <v>12500</v>
      </c>
      <c r="H712" s="182">
        <v>46316</v>
      </c>
      <c r="I712" s="182">
        <v>46336</v>
      </c>
      <c r="J712" s="166">
        <v>4.8</v>
      </c>
      <c r="K712" s="166">
        <v>3.6</v>
      </c>
      <c r="L712" s="167" t="s">
        <v>1206</v>
      </c>
      <c r="M712" s="168" t="s">
        <v>1204</v>
      </c>
      <c r="N712" s="169">
        <v>0</v>
      </c>
      <c r="O712" s="21">
        <f t="shared" si="396"/>
        <v>1.1999999999999997</v>
      </c>
      <c r="P712" s="21" t="str">
        <f t="shared" si="397"/>
        <v>N</v>
      </c>
      <c r="Q712" s="22">
        <f t="shared" si="398"/>
        <v>38272.69</v>
      </c>
      <c r="R712" s="8" t="str">
        <f t="shared" si="399"/>
        <v>N</v>
      </c>
      <c r="S712" s="23">
        <f t="shared" si="400"/>
        <v>2.3999999999999995</v>
      </c>
      <c r="T712" s="24">
        <f t="shared" si="401"/>
        <v>20500</v>
      </c>
      <c r="U712" s="24">
        <f t="shared" si="402"/>
        <v>100000</v>
      </c>
      <c r="V712" s="24">
        <f t="shared" si="403"/>
        <v>257500</v>
      </c>
      <c r="W712" s="24">
        <f t="shared" si="404"/>
        <v>10250</v>
      </c>
      <c r="X712" s="24">
        <f t="shared" si="405"/>
        <v>0</v>
      </c>
      <c r="Y712" s="24">
        <f t="shared" si="406"/>
        <v>10250</v>
      </c>
      <c r="Z712" s="24">
        <f t="shared" si="407"/>
        <v>28022.690000000002</v>
      </c>
      <c r="AA712" s="25" t="str">
        <f t="shared" si="408"/>
        <v>N</v>
      </c>
      <c r="AB712" s="26">
        <f t="shared" si="409"/>
        <v>1.3999999999999995</v>
      </c>
      <c r="AC712" s="27">
        <f t="shared" si="410"/>
        <v>20500</v>
      </c>
      <c r="AD712" s="28">
        <f t="shared" si="411"/>
        <v>100000</v>
      </c>
      <c r="AE712" s="28">
        <f t="shared" si="412"/>
        <v>257500</v>
      </c>
      <c r="AF712" s="28">
        <f t="shared" si="413"/>
        <v>10250</v>
      </c>
      <c r="AG712" s="28">
        <f t="shared" si="414"/>
        <v>0</v>
      </c>
      <c r="AH712" s="28">
        <f t="shared" si="415"/>
        <v>10250</v>
      </c>
      <c r="AI712" s="28">
        <f t="shared" si="416"/>
        <v>28022.690000000002</v>
      </c>
      <c r="AJ712" s="29" t="str">
        <f t="shared" si="417"/>
        <v>N</v>
      </c>
      <c r="AK712" s="30">
        <f t="shared" si="418"/>
        <v>0.39999999999999947</v>
      </c>
      <c r="AL712" s="31">
        <f t="shared" si="419"/>
        <v>20500</v>
      </c>
      <c r="AM712" s="31">
        <f t="shared" si="420"/>
        <v>100000</v>
      </c>
      <c r="AN712" s="31">
        <f t="shared" si="421"/>
        <v>257500</v>
      </c>
      <c r="AO712" s="31">
        <f t="shared" si="422"/>
        <v>4246.9950000000026</v>
      </c>
      <c r="AP712" s="31">
        <f t="shared" si="423"/>
        <v>0</v>
      </c>
      <c r="AQ712" s="31">
        <f t="shared" si="424"/>
        <v>4246.9950000000026</v>
      </c>
      <c r="AR712" s="31">
        <f t="shared" si="425"/>
        <v>34025.695</v>
      </c>
      <c r="AS712" s="32">
        <f t="shared" si="426"/>
        <v>0</v>
      </c>
      <c r="AT712" s="33">
        <f t="shared" si="427"/>
        <v>20500</v>
      </c>
      <c r="AU712" s="33">
        <f t="shared" si="428"/>
        <v>100000</v>
      </c>
      <c r="AV712" s="33">
        <v>257500</v>
      </c>
      <c r="AW712" s="33">
        <f t="shared" si="429"/>
        <v>0</v>
      </c>
      <c r="AX712" s="33">
        <f t="shared" si="430"/>
        <v>0</v>
      </c>
      <c r="AY712" s="34">
        <f t="shared" si="431"/>
        <v>90071.075000000012</v>
      </c>
    </row>
    <row r="713" spans="1:51" ht="15.75" customHeight="1" x14ac:dyDescent="0.3">
      <c r="A713" s="166" t="s">
        <v>913</v>
      </c>
      <c r="B713" s="99">
        <v>6472.52</v>
      </c>
      <c r="C713" s="99">
        <v>1958.4</v>
      </c>
      <c r="D713" s="99">
        <v>47273.38</v>
      </c>
      <c r="E713" s="99">
        <v>46336.42</v>
      </c>
      <c r="F713" s="145">
        <v>45000</v>
      </c>
      <c r="G713" s="146">
        <v>12500</v>
      </c>
      <c r="H713" s="182">
        <v>46567</v>
      </c>
      <c r="I713" s="182">
        <v>46635</v>
      </c>
      <c r="J713" s="166">
        <v>5</v>
      </c>
      <c r="K713" s="166">
        <v>3</v>
      </c>
      <c r="L713" s="167" t="s">
        <v>1206</v>
      </c>
      <c r="M713" s="168" t="s">
        <v>1203</v>
      </c>
      <c r="N713" s="169">
        <v>0</v>
      </c>
      <c r="O713" s="21">
        <f t="shared" si="396"/>
        <v>2</v>
      </c>
      <c r="P713" s="21" t="str">
        <f t="shared" si="397"/>
        <v>N</v>
      </c>
      <c r="Q713" s="22">
        <f t="shared" si="398"/>
        <v>8430.92</v>
      </c>
      <c r="R713" s="8" t="str">
        <f t="shared" si="399"/>
        <v>N</v>
      </c>
      <c r="S713" s="23">
        <f t="shared" si="400"/>
        <v>2.6666666666666665</v>
      </c>
      <c r="T713" s="24">
        <f t="shared" si="401"/>
        <v>20500</v>
      </c>
      <c r="U713" s="24">
        <f t="shared" si="402"/>
        <v>100000</v>
      </c>
      <c r="V713" s="24">
        <f t="shared" si="403"/>
        <v>257500</v>
      </c>
      <c r="W713" s="24">
        <f t="shared" si="404"/>
        <v>6323.1900000000005</v>
      </c>
      <c r="X713" s="24">
        <f t="shared" si="405"/>
        <v>0</v>
      </c>
      <c r="Y713" s="24">
        <f t="shared" si="406"/>
        <v>6323.1900000000005</v>
      </c>
      <c r="Z713" s="24">
        <f t="shared" si="407"/>
        <v>2107.7299999999996</v>
      </c>
      <c r="AA713" s="25" t="str">
        <f t="shared" si="408"/>
        <v>N</v>
      </c>
      <c r="AB713" s="26">
        <f t="shared" si="409"/>
        <v>1.6666666666666665</v>
      </c>
      <c r="AC713" s="27">
        <f t="shared" si="410"/>
        <v>20500</v>
      </c>
      <c r="AD713" s="28">
        <f t="shared" si="411"/>
        <v>100000</v>
      </c>
      <c r="AE713" s="28">
        <f t="shared" si="412"/>
        <v>257500</v>
      </c>
      <c r="AF713" s="28">
        <f t="shared" si="413"/>
        <v>6323.1900000000005</v>
      </c>
      <c r="AG713" s="28">
        <f t="shared" si="414"/>
        <v>0</v>
      </c>
      <c r="AH713" s="28">
        <f t="shared" si="415"/>
        <v>6323.1900000000005</v>
      </c>
      <c r="AI713" s="28">
        <f t="shared" si="416"/>
        <v>2107.7299999999996</v>
      </c>
      <c r="AJ713" s="29" t="str">
        <f t="shared" si="417"/>
        <v>N</v>
      </c>
      <c r="AK713" s="30">
        <f t="shared" si="418"/>
        <v>0.66666666666666652</v>
      </c>
      <c r="AL713" s="31">
        <f t="shared" si="419"/>
        <v>20500</v>
      </c>
      <c r="AM713" s="31">
        <f t="shared" si="420"/>
        <v>100000</v>
      </c>
      <c r="AN713" s="31">
        <f t="shared" si="421"/>
        <v>257500</v>
      </c>
      <c r="AO713" s="31">
        <f t="shared" si="422"/>
        <v>6323.1900000000005</v>
      </c>
      <c r="AP713" s="31">
        <f t="shared" si="423"/>
        <v>0</v>
      </c>
      <c r="AQ713" s="31">
        <f t="shared" si="424"/>
        <v>6323.1900000000005</v>
      </c>
      <c r="AR713" s="31">
        <f t="shared" si="425"/>
        <v>2107.7299999999996</v>
      </c>
      <c r="AS713" s="32">
        <f t="shared" si="426"/>
        <v>0</v>
      </c>
      <c r="AT713" s="33">
        <f t="shared" si="427"/>
        <v>20500</v>
      </c>
      <c r="AU713" s="33">
        <f t="shared" si="428"/>
        <v>100000</v>
      </c>
      <c r="AV713" s="33">
        <v>257500</v>
      </c>
      <c r="AW713" s="33">
        <f t="shared" si="429"/>
        <v>0</v>
      </c>
      <c r="AX713" s="33">
        <f t="shared" si="430"/>
        <v>0</v>
      </c>
      <c r="AY713" s="34">
        <f t="shared" si="431"/>
        <v>6323.1899999999987</v>
      </c>
    </row>
    <row r="714" spans="1:51" ht="15.75" customHeight="1" x14ac:dyDescent="0.3">
      <c r="A714" s="166" t="s">
        <v>914</v>
      </c>
      <c r="B714" s="99">
        <v>14092.88</v>
      </c>
      <c r="C714" s="99">
        <v>15145.21</v>
      </c>
      <c r="D714" s="99">
        <v>94877.02</v>
      </c>
      <c r="E714" s="99">
        <v>90244.52</v>
      </c>
      <c r="F714" s="145">
        <v>42000</v>
      </c>
      <c r="G714" s="146">
        <v>12500</v>
      </c>
      <c r="H714" s="182">
        <v>46458</v>
      </c>
      <c r="I714" s="182">
        <v>46547</v>
      </c>
      <c r="J714" s="166">
        <v>4.0999999999999996</v>
      </c>
      <c r="K714" s="166">
        <v>0.7</v>
      </c>
      <c r="L714" s="167" t="s">
        <v>1206</v>
      </c>
      <c r="M714" s="168" t="s">
        <v>1204</v>
      </c>
      <c r="N714" s="169">
        <v>0.01</v>
      </c>
      <c r="O714" s="21">
        <f t="shared" si="396"/>
        <v>3.3999999999999995</v>
      </c>
      <c r="P714" s="21" t="str">
        <f t="shared" si="397"/>
        <v>N</v>
      </c>
      <c r="Q714" s="22">
        <f t="shared" si="398"/>
        <v>29238.089999999997</v>
      </c>
      <c r="R714" s="8" t="str">
        <f t="shared" si="399"/>
        <v>N</v>
      </c>
      <c r="S714" s="23">
        <f t="shared" si="400"/>
        <v>6.7999999999999989</v>
      </c>
      <c r="T714" s="24">
        <f t="shared" si="401"/>
        <v>20500</v>
      </c>
      <c r="U714" s="24">
        <f t="shared" si="402"/>
        <v>100000</v>
      </c>
      <c r="V714" s="24">
        <f t="shared" si="403"/>
        <v>257500</v>
      </c>
      <c r="W714" s="24">
        <f t="shared" si="404"/>
        <v>2561.489999999998</v>
      </c>
      <c r="X714" s="24">
        <f t="shared" si="405"/>
        <v>0</v>
      </c>
      <c r="Y714" s="24">
        <f t="shared" si="406"/>
        <v>2561.489999999998</v>
      </c>
      <c r="Z714" s="24">
        <f t="shared" si="407"/>
        <v>26968.980899999999</v>
      </c>
      <c r="AA714" s="25" t="str">
        <f t="shared" si="408"/>
        <v>N</v>
      </c>
      <c r="AB714" s="26">
        <f t="shared" si="409"/>
        <v>5.7999999999999989</v>
      </c>
      <c r="AC714" s="27">
        <f t="shared" si="410"/>
        <v>20500</v>
      </c>
      <c r="AD714" s="28">
        <f t="shared" si="411"/>
        <v>100000</v>
      </c>
      <c r="AE714" s="28">
        <f t="shared" si="412"/>
        <v>257500</v>
      </c>
      <c r="AF714" s="28">
        <f t="shared" si="413"/>
        <v>1280.744999999999</v>
      </c>
      <c r="AG714" s="28">
        <f t="shared" si="414"/>
        <v>0</v>
      </c>
      <c r="AH714" s="28">
        <f t="shared" si="415"/>
        <v>1280.744999999999</v>
      </c>
      <c r="AI714" s="28">
        <f t="shared" si="416"/>
        <v>28545.030608999998</v>
      </c>
      <c r="AJ714" s="29" t="str">
        <f t="shared" si="417"/>
        <v>N</v>
      </c>
      <c r="AK714" s="30">
        <f t="shared" si="418"/>
        <v>4.7999999999999989</v>
      </c>
      <c r="AL714" s="31">
        <f t="shared" si="419"/>
        <v>20500</v>
      </c>
      <c r="AM714" s="31">
        <f t="shared" si="420"/>
        <v>100000</v>
      </c>
      <c r="AN714" s="31">
        <f t="shared" si="421"/>
        <v>257500</v>
      </c>
      <c r="AO714" s="31">
        <f t="shared" si="422"/>
        <v>0</v>
      </c>
      <c r="AP714" s="31">
        <f t="shared" si="423"/>
        <v>0</v>
      </c>
      <c r="AQ714" s="31">
        <f t="shared" si="424"/>
        <v>0</v>
      </c>
      <c r="AR714" s="31">
        <f t="shared" si="425"/>
        <v>30124.033365089996</v>
      </c>
      <c r="AS714" s="32">
        <f t="shared" si="426"/>
        <v>3.7999999999999989</v>
      </c>
      <c r="AT714" s="33">
        <f t="shared" si="427"/>
        <v>20500</v>
      </c>
      <c r="AU714" s="33">
        <f t="shared" si="428"/>
        <v>100000</v>
      </c>
      <c r="AV714" s="33">
        <v>257500</v>
      </c>
      <c r="AW714" s="33">
        <f t="shared" si="429"/>
        <v>640.37249999999949</v>
      </c>
      <c r="AX714" s="33">
        <f t="shared" si="430"/>
        <v>29784.901198740896</v>
      </c>
      <c r="AY714" s="34">
        <f t="shared" si="431"/>
        <v>115422.94607283088</v>
      </c>
    </row>
    <row r="715" spans="1:51" ht="15.75" customHeight="1" x14ac:dyDescent="0.3">
      <c r="A715" s="166" t="s">
        <v>915</v>
      </c>
      <c r="B715" s="99">
        <v>14022.62</v>
      </c>
      <c r="C715" s="99">
        <v>32694.82</v>
      </c>
      <c r="D715" s="99">
        <v>124906.31</v>
      </c>
      <c r="E715" s="99">
        <v>119169.31</v>
      </c>
      <c r="F715" s="145">
        <v>167000</v>
      </c>
      <c r="G715" s="146">
        <v>0</v>
      </c>
      <c r="H715" s="182">
        <v>46553</v>
      </c>
      <c r="I715" s="182">
        <v>46633</v>
      </c>
      <c r="J715" s="166">
        <v>2.2999999999999998</v>
      </c>
      <c r="K715" s="166">
        <v>0</v>
      </c>
      <c r="L715" s="167" t="s">
        <v>1207</v>
      </c>
      <c r="M715" s="168" t="s">
        <v>1205</v>
      </c>
      <c r="N715" s="169">
        <v>0.03</v>
      </c>
      <c r="O715" s="21">
        <f t="shared" si="396"/>
        <v>2.2999999999999998</v>
      </c>
      <c r="P715" s="21" t="str">
        <f t="shared" si="397"/>
        <v>N</v>
      </c>
      <c r="Q715" s="22">
        <f t="shared" si="398"/>
        <v>46717.440000000002</v>
      </c>
      <c r="R715" s="8" t="str">
        <f t="shared" si="399"/>
        <v>N</v>
      </c>
      <c r="S715" s="23">
        <f t="shared" si="400"/>
        <v>2.2999999999999998</v>
      </c>
      <c r="T715" s="24">
        <f t="shared" si="401"/>
        <v>50000</v>
      </c>
      <c r="U715" s="24">
        <f t="shared" si="402"/>
        <v>200000</v>
      </c>
      <c r="V715" s="24">
        <f t="shared" si="403"/>
        <v>257500</v>
      </c>
      <c r="W715" s="24">
        <f t="shared" si="404"/>
        <v>48118.963200000006</v>
      </c>
      <c r="X715" s="24">
        <f t="shared" si="405"/>
        <v>0</v>
      </c>
      <c r="Y715" s="24">
        <f t="shared" si="406"/>
        <v>48118.963200000006</v>
      </c>
      <c r="Z715" s="24">
        <f t="shared" si="407"/>
        <v>0</v>
      </c>
      <c r="AA715" s="25" t="str">
        <f t="shared" si="408"/>
        <v>N</v>
      </c>
      <c r="AB715" s="26">
        <f t="shared" si="409"/>
        <v>1.2999999999999998</v>
      </c>
      <c r="AC715" s="27">
        <f t="shared" si="410"/>
        <v>50000</v>
      </c>
      <c r="AD715" s="28">
        <f t="shared" si="411"/>
        <v>200000</v>
      </c>
      <c r="AE715" s="28">
        <f t="shared" si="412"/>
        <v>257500</v>
      </c>
      <c r="AF715" s="28">
        <f t="shared" si="413"/>
        <v>26974.726799999997</v>
      </c>
      <c r="AG715" s="28">
        <f t="shared" si="414"/>
        <v>0</v>
      </c>
      <c r="AH715" s="28">
        <f t="shared" si="415"/>
        <v>26974.726799999997</v>
      </c>
      <c r="AI715" s="28">
        <f t="shared" si="416"/>
        <v>22587.805296000013</v>
      </c>
      <c r="AJ715" s="29" t="str">
        <f t="shared" si="417"/>
        <v>N</v>
      </c>
      <c r="AK715" s="30">
        <f t="shared" si="418"/>
        <v>0.29999999999999982</v>
      </c>
      <c r="AL715" s="31">
        <f t="shared" si="419"/>
        <v>50000</v>
      </c>
      <c r="AM715" s="31">
        <f t="shared" si="420"/>
        <v>200000</v>
      </c>
      <c r="AN715" s="31">
        <f t="shared" si="421"/>
        <v>257500</v>
      </c>
      <c r="AO715" s="31">
        <f t="shared" si="422"/>
        <v>15406.309999999998</v>
      </c>
      <c r="AP715" s="31">
        <f t="shared" si="423"/>
        <v>0</v>
      </c>
      <c r="AQ715" s="31">
        <f t="shared" si="424"/>
        <v>15406.309999999998</v>
      </c>
      <c r="AR715" s="31">
        <f t="shared" si="425"/>
        <v>35643.098058880016</v>
      </c>
      <c r="AS715" s="32">
        <f t="shared" si="426"/>
        <v>0</v>
      </c>
      <c r="AT715" s="33">
        <f t="shared" si="427"/>
        <v>50000</v>
      </c>
      <c r="AU715" s="33">
        <f t="shared" si="428"/>
        <v>200000</v>
      </c>
      <c r="AV715" s="33">
        <v>257500</v>
      </c>
      <c r="AW715" s="33">
        <f t="shared" si="429"/>
        <v>0</v>
      </c>
      <c r="AX715" s="33">
        <f t="shared" si="430"/>
        <v>0</v>
      </c>
      <c r="AY715" s="34">
        <f t="shared" si="431"/>
        <v>58230.903354880029</v>
      </c>
    </row>
    <row r="716" spans="1:51" ht="15.75" customHeight="1" x14ac:dyDescent="0.3">
      <c r="A716" s="166" t="s">
        <v>916</v>
      </c>
      <c r="B716" s="99">
        <v>20030.560000000001</v>
      </c>
      <c r="C716" s="99">
        <v>10757.17</v>
      </c>
      <c r="D716" s="99">
        <v>92191.14</v>
      </c>
      <c r="E716" s="99">
        <v>78122.679999999993</v>
      </c>
      <c r="F716" s="145">
        <v>92000</v>
      </c>
      <c r="G716" s="146">
        <v>12500</v>
      </c>
      <c r="H716" s="182">
        <v>46396</v>
      </c>
      <c r="I716" s="182">
        <v>46471</v>
      </c>
      <c r="J716" s="166">
        <v>2.1</v>
      </c>
      <c r="K716" s="166">
        <v>1.4</v>
      </c>
      <c r="L716" s="167" t="s">
        <v>1207</v>
      </c>
      <c r="M716" s="168" t="s">
        <v>1204</v>
      </c>
      <c r="N716" s="169">
        <v>2.7E-2</v>
      </c>
      <c r="O716" s="21">
        <f t="shared" si="396"/>
        <v>0.70000000000000018</v>
      </c>
      <c r="P716" s="21" t="str">
        <f t="shared" si="397"/>
        <v>N</v>
      </c>
      <c r="Q716" s="22">
        <f t="shared" si="398"/>
        <v>30787.730000000003</v>
      </c>
      <c r="R716" s="8" t="str">
        <f t="shared" si="399"/>
        <v>N</v>
      </c>
      <c r="S716" s="23">
        <f t="shared" si="400"/>
        <v>1.4000000000000004</v>
      </c>
      <c r="T716" s="24">
        <f t="shared" si="401"/>
        <v>50000</v>
      </c>
      <c r="U716" s="24">
        <f t="shared" si="402"/>
        <v>200000</v>
      </c>
      <c r="V716" s="24">
        <f t="shared" si="403"/>
        <v>257500</v>
      </c>
      <c r="W716" s="24">
        <f t="shared" si="404"/>
        <v>15809.499355</v>
      </c>
      <c r="X716" s="24">
        <f t="shared" si="405"/>
        <v>0</v>
      </c>
      <c r="Y716" s="24">
        <f t="shared" si="406"/>
        <v>15809.499355</v>
      </c>
      <c r="Z716" s="24">
        <f t="shared" si="407"/>
        <v>15809.499355</v>
      </c>
      <c r="AA716" s="25" t="str">
        <f t="shared" si="408"/>
        <v>N</v>
      </c>
      <c r="AB716" s="26">
        <f t="shared" si="409"/>
        <v>0.40000000000000036</v>
      </c>
      <c r="AC716" s="27">
        <f t="shared" si="410"/>
        <v>50000</v>
      </c>
      <c r="AD716" s="28">
        <f t="shared" si="411"/>
        <v>200000</v>
      </c>
      <c r="AE716" s="28">
        <f t="shared" si="412"/>
        <v>257500</v>
      </c>
      <c r="AF716" s="28">
        <f t="shared" si="413"/>
        <v>16236.355837584999</v>
      </c>
      <c r="AG716" s="28">
        <f t="shared" si="414"/>
        <v>0</v>
      </c>
      <c r="AH716" s="28">
        <f t="shared" si="415"/>
        <v>16236.355837584999</v>
      </c>
      <c r="AI716" s="28">
        <f t="shared" si="416"/>
        <v>16236.355837584999</v>
      </c>
      <c r="AJ716" s="29" t="str">
        <f t="shared" si="417"/>
        <v>N</v>
      </c>
      <c r="AK716" s="30">
        <f t="shared" si="418"/>
        <v>0</v>
      </c>
      <c r="AL716" s="31">
        <f t="shared" si="419"/>
        <v>50000</v>
      </c>
      <c r="AM716" s="31">
        <f t="shared" si="420"/>
        <v>200000</v>
      </c>
      <c r="AN716" s="31">
        <f t="shared" si="421"/>
        <v>257500</v>
      </c>
      <c r="AO716" s="31">
        <f t="shared" si="422"/>
        <v>0</v>
      </c>
      <c r="AP716" s="31">
        <f t="shared" si="423"/>
        <v>0</v>
      </c>
      <c r="AQ716" s="31">
        <f t="shared" si="424"/>
        <v>0</v>
      </c>
      <c r="AR716" s="31">
        <f t="shared" si="425"/>
        <v>0</v>
      </c>
      <c r="AS716" s="32">
        <f t="shared" si="426"/>
        <v>0</v>
      </c>
      <c r="AT716" s="33">
        <f t="shared" si="427"/>
        <v>50000</v>
      </c>
      <c r="AU716" s="33">
        <f t="shared" si="428"/>
        <v>200000</v>
      </c>
      <c r="AV716" s="33">
        <v>257500</v>
      </c>
      <c r="AW716" s="33">
        <f t="shared" si="429"/>
        <v>0</v>
      </c>
      <c r="AX716" s="33">
        <f t="shared" si="430"/>
        <v>0</v>
      </c>
      <c r="AY716" s="34">
        <f t="shared" si="431"/>
        <v>32045.855192584997</v>
      </c>
    </row>
    <row r="717" spans="1:51" ht="15.75" customHeight="1" x14ac:dyDescent="0.3">
      <c r="A717" s="166" t="s">
        <v>917</v>
      </c>
      <c r="B717" s="99">
        <v>14330.72</v>
      </c>
      <c r="C717" s="99">
        <v>14431.55</v>
      </c>
      <c r="D717" s="99">
        <v>89048.87</v>
      </c>
      <c r="E717" s="99">
        <v>84926.63</v>
      </c>
      <c r="F717" s="145">
        <v>100000</v>
      </c>
      <c r="G717" s="146">
        <v>0</v>
      </c>
      <c r="H717" s="182">
        <v>46301</v>
      </c>
      <c r="I717" s="182">
        <v>46354</v>
      </c>
      <c r="J717" s="166">
        <v>2.6</v>
      </c>
      <c r="K717" s="166">
        <v>0.9</v>
      </c>
      <c r="L717" s="167" t="s">
        <v>1207</v>
      </c>
      <c r="M717" s="168" t="s">
        <v>1204</v>
      </c>
      <c r="N717" s="169">
        <v>0.06</v>
      </c>
      <c r="O717" s="21">
        <f t="shared" si="396"/>
        <v>1.7000000000000002</v>
      </c>
      <c r="P717" s="21" t="str">
        <f t="shared" si="397"/>
        <v>N</v>
      </c>
      <c r="Q717" s="22">
        <f t="shared" si="398"/>
        <v>28762.269999999997</v>
      </c>
      <c r="R717" s="8" t="str">
        <f t="shared" si="399"/>
        <v>N</v>
      </c>
      <c r="S717" s="23">
        <f t="shared" si="400"/>
        <v>3.4000000000000004</v>
      </c>
      <c r="T717" s="24">
        <f t="shared" si="401"/>
        <v>50000</v>
      </c>
      <c r="U717" s="24">
        <f t="shared" si="402"/>
        <v>200000</v>
      </c>
      <c r="V717" s="24">
        <f t="shared" si="403"/>
        <v>257500</v>
      </c>
      <c r="W717" s="24">
        <f t="shared" si="404"/>
        <v>15244.0031</v>
      </c>
      <c r="X717" s="24">
        <f t="shared" si="405"/>
        <v>0</v>
      </c>
      <c r="Y717" s="24">
        <f t="shared" si="406"/>
        <v>15244.0031</v>
      </c>
      <c r="Z717" s="24">
        <f t="shared" si="407"/>
        <v>15244.0031</v>
      </c>
      <c r="AA717" s="25" t="str">
        <f t="shared" si="408"/>
        <v>N</v>
      </c>
      <c r="AB717" s="26">
        <f t="shared" si="409"/>
        <v>2.4000000000000004</v>
      </c>
      <c r="AC717" s="27">
        <f t="shared" si="410"/>
        <v>50000</v>
      </c>
      <c r="AD717" s="28">
        <f t="shared" si="411"/>
        <v>200000</v>
      </c>
      <c r="AE717" s="28">
        <f t="shared" si="412"/>
        <v>257500</v>
      </c>
      <c r="AF717" s="28">
        <f t="shared" si="413"/>
        <v>16158.643286</v>
      </c>
      <c r="AG717" s="28">
        <f t="shared" si="414"/>
        <v>0</v>
      </c>
      <c r="AH717" s="28">
        <f t="shared" si="415"/>
        <v>16158.643286</v>
      </c>
      <c r="AI717" s="28">
        <f t="shared" si="416"/>
        <v>16158.643286</v>
      </c>
      <c r="AJ717" s="29" t="str">
        <f t="shared" si="417"/>
        <v>N</v>
      </c>
      <c r="AK717" s="30">
        <f t="shared" si="418"/>
        <v>1.4000000000000004</v>
      </c>
      <c r="AL717" s="31">
        <f t="shared" si="419"/>
        <v>50000</v>
      </c>
      <c r="AM717" s="31">
        <f t="shared" si="420"/>
        <v>200000</v>
      </c>
      <c r="AN717" s="31">
        <f t="shared" si="421"/>
        <v>257500</v>
      </c>
      <c r="AO717" s="31">
        <f t="shared" si="422"/>
        <v>17128.161883160003</v>
      </c>
      <c r="AP717" s="31">
        <f t="shared" si="423"/>
        <v>0</v>
      </c>
      <c r="AQ717" s="31">
        <f t="shared" si="424"/>
        <v>17128.161883160003</v>
      </c>
      <c r="AR717" s="31">
        <f t="shared" si="425"/>
        <v>17128.161883160003</v>
      </c>
      <c r="AS717" s="32">
        <f t="shared" si="426"/>
        <v>0.40000000000000036</v>
      </c>
      <c r="AT717" s="33">
        <f t="shared" si="427"/>
        <v>50000</v>
      </c>
      <c r="AU717" s="33">
        <f t="shared" si="428"/>
        <v>200000</v>
      </c>
      <c r="AV717" s="33">
        <v>257500</v>
      </c>
      <c r="AW717" s="33">
        <f t="shared" si="429"/>
        <v>18155.851596149605</v>
      </c>
      <c r="AX717" s="33">
        <f t="shared" si="430"/>
        <v>18155.851596149605</v>
      </c>
      <c r="AY717" s="34">
        <f t="shared" si="431"/>
        <v>66686.659865309601</v>
      </c>
    </row>
    <row r="718" spans="1:51" ht="15.75" customHeight="1" x14ac:dyDescent="0.3">
      <c r="A718" s="166" t="s">
        <v>918</v>
      </c>
      <c r="B718" s="99">
        <v>20392.400000000001</v>
      </c>
      <c r="C718" s="99">
        <v>12083.08</v>
      </c>
      <c r="D718" s="99">
        <v>93831.67</v>
      </c>
      <c r="E718" s="99">
        <v>90698.52</v>
      </c>
      <c r="F718" s="147">
        <v>129000</v>
      </c>
      <c r="G718" s="146">
        <v>26667</v>
      </c>
      <c r="H718" s="182">
        <v>46332</v>
      </c>
      <c r="I718" s="182">
        <v>46383</v>
      </c>
      <c r="J718" s="166">
        <v>2</v>
      </c>
      <c r="K718" s="166">
        <v>0.2</v>
      </c>
      <c r="L718" s="167" t="s">
        <v>1207</v>
      </c>
      <c r="M718" s="168" t="s">
        <v>1204</v>
      </c>
      <c r="N718" s="169">
        <v>0.01</v>
      </c>
      <c r="O718" s="21">
        <f t="shared" si="396"/>
        <v>1.8</v>
      </c>
      <c r="P718" s="21" t="str">
        <f t="shared" si="397"/>
        <v>N</v>
      </c>
      <c r="Q718" s="22">
        <f t="shared" si="398"/>
        <v>32475.480000000003</v>
      </c>
      <c r="R718" s="8" t="str">
        <f t="shared" si="399"/>
        <v>N</v>
      </c>
      <c r="S718" s="23">
        <f t="shared" si="400"/>
        <v>3.6</v>
      </c>
      <c r="T718" s="24">
        <f t="shared" si="401"/>
        <v>50000</v>
      </c>
      <c r="U718" s="24">
        <f t="shared" si="402"/>
        <v>200000</v>
      </c>
      <c r="V718" s="24">
        <f t="shared" si="403"/>
        <v>257500</v>
      </c>
      <c r="W718" s="24">
        <f t="shared" si="404"/>
        <v>16400.117400000003</v>
      </c>
      <c r="X718" s="24">
        <f t="shared" si="405"/>
        <v>0</v>
      </c>
      <c r="Y718" s="24">
        <f t="shared" si="406"/>
        <v>16400.117400000003</v>
      </c>
      <c r="Z718" s="24">
        <f t="shared" si="407"/>
        <v>16400.117400000003</v>
      </c>
      <c r="AA718" s="25" t="str">
        <f t="shared" si="408"/>
        <v>N</v>
      </c>
      <c r="AB718" s="26">
        <f t="shared" si="409"/>
        <v>2.6</v>
      </c>
      <c r="AC718" s="27">
        <f t="shared" si="410"/>
        <v>50000</v>
      </c>
      <c r="AD718" s="28">
        <f t="shared" si="411"/>
        <v>200000</v>
      </c>
      <c r="AE718" s="28">
        <f t="shared" si="412"/>
        <v>257500</v>
      </c>
      <c r="AF718" s="28">
        <f t="shared" si="413"/>
        <v>16564.118574000004</v>
      </c>
      <c r="AG718" s="28">
        <f t="shared" si="414"/>
        <v>0</v>
      </c>
      <c r="AH718" s="28">
        <f t="shared" si="415"/>
        <v>16564.118574000004</v>
      </c>
      <c r="AI718" s="28">
        <f t="shared" si="416"/>
        <v>16564.118574000004</v>
      </c>
      <c r="AJ718" s="29" t="str">
        <f t="shared" si="417"/>
        <v>N</v>
      </c>
      <c r="AK718" s="30">
        <f t="shared" si="418"/>
        <v>1.6</v>
      </c>
      <c r="AL718" s="31">
        <f t="shared" si="419"/>
        <v>50000</v>
      </c>
      <c r="AM718" s="31">
        <f t="shared" si="420"/>
        <v>200000</v>
      </c>
      <c r="AN718" s="31">
        <f t="shared" si="421"/>
        <v>257500</v>
      </c>
      <c r="AO718" s="31">
        <f t="shared" si="422"/>
        <v>16729.759759740005</v>
      </c>
      <c r="AP718" s="31">
        <f t="shared" si="423"/>
        <v>0</v>
      </c>
      <c r="AQ718" s="31">
        <f t="shared" si="424"/>
        <v>16729.759759740005</v>
      </c>
      <c r="AR718" s="31">
        <f t="shared" si="425"/>
        <v>16729.759759740005</v>
      </c>
      <c r="AS718" s="32">
        <f t="shared" si="426"/>
        <v>0.60000000000000009</v>
      </c>
      <c r="AT718" s="33">
        <f t="shared" si="427"/>
        <v>50000</v>
      </c>
      <c r="AU718" s="33">
        <f t="shared" si="428"/>
        <v>200000</v>
      </c>
      <c r="AV718" s="33">
        <v>257500</v>
      </c>
      <c r="AW718" s="33">
        <f t="shared" si="429"/>
        <v>16897.057357337406</v>
      </c>
      <c r="AX718" s="33">
        <f t="shared" si="430"/>
        <v>16897.057357337406</v>
      </c>
      <c r="AY718" s="34">
        <f t="shared" si="431"/>
        <v>66591.053091077425</v>
      </c>
    </row>
    <row r="719" spans="1:51" ht="15.75" customHeight="1" x14ac:dyDescent="0.3">
      <c r="A719" s="166" t="s">
        <v>919</v>
      </c>
      <c r="B719" s="99">
        <v>11269.32</v>
      </c>
      <c r="C719" s="99">
        <v>25861.88</v>
      </c>
      <c r="D719" s="99">
        <v>87610.4</v>
      </c>
      <c r="E719" s="99">
        <v>73766.16</v>
      </c>
      <c r="F719" s="147">
        <v>77000</v>
      </c>
      <c r="G719" s="146">
        <v>0</v>
      </c>
      <c r="H719" s="182">
        <v>46366</v>
      </c>
      <c r="I719" s="182">
        <v>46389</v>
      </c>
      <c r="J719" s="166">
        <v>2.2000000000000002</v>
      </c>
      <c r="K719" s="166">
        <v>1.9</v>
      </c>
      <c r="L719" s="167" t="s">
        <v>1206</v>
      </c>
      <c r="M719" s="168" t="s">
        <v>1205</v>
      </c>
      <c r="N719" s="169">
        <v>0.02</v>
      </c>
      <c r="O719" s="21">
        <f t="shared" si="396"/>
        <v>0.30000000000000027</v>
      </c>
      <c r="P719" s="21" t="str">
        <f t="shared" si="397"/>
        <v>N</v>
      </c>
      <c r="Q719" s="22">
        <f t="shared" si="398"/>
        <v>37131.199999999997</v>
      </c>
      <c r="R719" s="8" t="str">
        <f t="shared" si="399"/>
        <v>N</v>
      </c>
      <c r="S719" s="23">
        <f t="shared" si="400"/>
        <v>0.30000000000000027</v>
      </c>
      <c r="T719" s="24">
        <f t="shared" si="401"/>
        <v>20500</v>
      </c>
      <c r="U719" s="24">
        <f t="shared" si="402"/>
        <v>100000</v>
      </c>
      <c r="V719" s="24">
        <f t="shared" si="403"/>
        <v>257500</v>
      </c>
      <c r="W719" s="24">
        <f t="shared" si="404"/>
        <v>12389.600000000006</v>
      </c>
      <c r="X719" s="24">
        <f t="shared" si="405"/>
        <v>0</v>
      </c>
      <c r="Y719" s="24">
        <f t="shared" si="406"/>
        <v>12389.600000000006</v>
      </c>
      <c r="Z719" s="24">
        <f t="shared" si="407"/>
        <v>25484.223999999995</v>
      </c>
      <c r="AA719" s="25" t="str">
        <f t="shared" si="408"/>
        <v>N</v>
      </c>
      <c r="AB719" s="26">
        <f t="shared" si="409"/>
        <v>0</v>
      </c>
      <c r="AC719" s="27">
        <f t="shared" si="410"/>
        <v>20500</v>
      </c>
      <c r="AD719" s="28">
        <f t="shared" si="411"/>
        <v>100000</v>
      </c>
      <c r="AE719" s="28">
        <f t="shared" si="412"/>
        <v>257500</v>
      </c>
      <c r="AF719" s="28">
        <f t="shared" si="413"/>
        <v>0</v>
      </c>
      <c r="AG719" s="28">
        <f t="shared" si="414"/>
        <v>0</v>
      </c>
      <c r="AH719" s="28">
        <f t="shared" si="415"/>
        <v>0</v>
      </c>
      <c r="AI719" s="28">
        <f t="shared" si="416"/>
        <v>0</v>
      </c>
      <c r="AJ719" s="29" t="str">
        <f t="shared" si="417"/>
        <v>N</v>
      </c>
      <c r="AK719" s="30">
        <f t="shared" si="418"/>
        <v>0</v>
      </c>
      <c r="AL719" s="31">
        <f t="shared" si="419"/>
        <v>20500</v>
      </c>
      <c r="AM719" s="31">
        <f t="shared" si="420"/>
        <v>100000</v>
      </c>
      <c r="AN719" s="31">
        <f t="shared" si="421"/>
        <v>257500</v>
      </c>
      <c r="AO719" s="31">
        <f t="shared" si="422"/>
        <v>0</v>
      </c>
      <c r="AP719" s="31">
        <f t="shared" si="423"/>
        <v>0</v>
      </c>
      <c r="AQ719" s="31">
        <f t="shared" si="424"/>
        <v>0</v>
      </c>
      <c r="AR719" s="31">
        <f t="shared" si="425"/>
        <v>0</v>
      </c>
      <c r="AS719" s="32">
        <f t="shared" si="426"/>
        <v>0</v>
      </c>
      <c r="AT719" s="33">
        <f t="shared" si="427"/>
        <v>20500</v>
      </c>
      <c r="AU719" s="33">
        <f t="shared" si="428"/>
        <v>100000</v>
      </c>
      <c r="AV719" s="33">
        <v>257500</v>
      </c>
      <c r="AW719" s="33">
        <f t="shared" si="429"/>
        <v>0</v>
      </c>
      <c r="AX719" s="33">
        <f t="shared" si="430"/>
        <v>0</v>
      </c>
      <c r="AY719" s="34">
        <f t="shared" si="431"/>
        <v>25484.223999999995</v>
      </c>
    </row>
    <row r="720" spans="1:51" ht="15.75" customHeight="1" x14ac:dyDescent="0.3">
      <c r="A720" s="166" t="s">
        <v>920</v>
      </c>
      <c r="B720" s="99">
        <v>12254.82</v>
      </c>
      <c r="C720" s="99">
        <v>15826.61</v>
      </c>
      <c r="D720" s="99">
        <v>82491.91</v>
      </c>
      <c r="E720" s="99">
        <v>75581.8</v>
      </c>
      <c r="F720" s="147">
        <v>150000</v>
      </c>
      <c r="G720" s="146">
        <v>12500</v>
      </c>
      <c r="H720" s="182">
        <v>46550</v>
      </c>
      <c r="I720" s="182">
        <v>46623</v>
      </c>
      <c r="J720" s="166">
        <v>4.9000000000000004</v>
      </c>
      <c r="K720" s="166">
        <v>4.5</v>
      </c>
      <c r="L720" s="167" t="s">
        <v>1206</v>
      </c>
      <c r="M720" s="168" t="s">
        <v>1204</v>
      </c>
      <c r="N720" s="169">
        <v>0.02</v>
      </c>
      <c r="O720" s="21">
        <f t="shared" si="396"/>
        <v>0.40000000000000036</v>
      </c>
      <c r="P720" s="21" t="str">
        <f t="shared" si="397"/>
        <v>N</v>
      </c>
      <c r="Q720" s="22">
        <f t="shared" si="398"/>
        <v>28081.43</v>
      </c>
      <c r="R720" s="8" t="str">
        <f t="shared" si="399"/>
        <v>N</v>
      </c>
      <c r="S720" s="23">
        <f t="shared" si="400"/>
        <v>0.80000000000000071</v>
      </c>
      <c r="T720" s="24">
        <f t="shared" si="401"/>
        <v>20500</v>
      </c>
      <c r="U720" s="24">
        <f t="shared" si="402"/>
        <v>100000</v>
      </c>
      <c r="V720" s="24">
        <f t="shared" si="403"/>
        <v>257500</v>
      </c>
      <c r="W720" s="24">
        <f t="shared" si="404"/>
        <v>8754.0449999999983</v>
      </c>
      <c r="X720" s="24">
        <f t="shared" si="405"/>
        <v>0</v>
      </c>
      <c r="Y720" s="24">
        <f t="shared" si="406"/>
        <v>8754.0449999999983</v>
      </c>
      <c r="Z720" s="24">
        <f t="shared" si="407"/>
        <v>19889.013600000002</v>
      </c>
      <c r="AA720" s="25" t="str">
        <f t="shared" si="408"/>
        <v>N</v>
      </c>
      <c r="AB720" s="26">
        <f t="shared" si="409"/>
        <v>0</v>
      </c>
      <c r="AC720" s="27">
        <f t="shared" si="410"/>
        <v>20500</v>
      </c>
      <c r="AD720" s="28">
        <f t="shared" si="411"/>
        <v>100000</v>
      </c>
      <c r="AE720" s="28">
        <f t="shared" si="412"/>
        <v>257500</v>
      </c>
      <c r="AF720" s="28">
        <f t="shared" si="413"/>
        <v>0</v>
      </c>
      <c r="AG720" s="28">
        <f t="shared" si="414"/>
        <v>0</v>
      </c>
      <c r="AH720" s="28">
        <f t="shared" si="415"/>
        <v>0</v>
      </c>
      <c r="AI720" s="28">
        <f t="shared" si="416"/>
        <v>0</v>
      </c>
      <c r="AJ720" s="29" t="str">
        <f t="shared" si="417"/>
        <v>N</v>
      </c>
      <c r="AK720" s="30">
        <f t="shared" si="418"/>
        <v>0</v>
      </c>
      <c r="AL720" s="31">
        <f t="shared" si="419"/>
        <v>20500</v>
      </c>
      <c r="AM720" s="31">
        <f t="shared" si="420"/>
        <v>100000</v>
      </c>
      <c r="AN720" s="31">
        <f t="shared" si="421"/>
        <v>257500</v>
      </c>
      <c r="AO720" s="31">
        <f t="shared" si="422"/>
        <v>0</v>
      </c>
      <c r="AP720" s="31">
        <f t="shared" si="423"/>
        <v>0</v>
      </c>
      <c r="AQ720" s="31">
        <f t="shared" si="424"/>
        <v>0</v>
      </c>
      <c r="AR720" s="31">
        <f t="shared" si="425"/>
        <v>0</v>
      </c>
      <c r="AS720" s="32">
        <f t="shared" si="426"/>
        <v>0</v>
      </c>
      <c r="AT720" s="33">
        <f t="shared" si="427"/>
        <v>20500</v>
      </c>
      <c r="AU720" s="33">
        <f t="shared" si="428"/>
        <v>100000</v>
      </c>
      <c r="AV720" s="33">
        <v>257500</v>
      </c>
      <c r="AW720" s="33">
        <f t="shared" si="429"/>
        <v>0</v>
      </c>
      <c r="AX720" s="33">
        <f t="shared" si="430"/>
        <v>0</v>
      </c>
      <c r="AY720" s="34">
        <f t="shared" si="431"/>
        <v>19889.013600000002</v>
      </c>
    </row>
    <row r="721" spans="1:51" ht="15.75" customHeight="1" x14ac:dyDescent="0.3">
      <c r="A721" s="166" t="s">
        <v>921</v>
      </c>
      <c r="B721" s="99">
        <v>13155.59</v>
      </c>
      <c r="C721" s="99">
        <v>19586.29</v>
      </c>
      <c r="D721" s="99">
        <v>96969.06</v>
      </c>
      <c r="E721" s="99">
        <v>83894.05</v>
      </c>
      <c r="F721" s="147">
        <v>66000</v>
      </c>
      <c r="G721" s="146">
        <v>0</v>
      </c>
      <c r="H721" s="182">
        <v>46541</v>
      </c>
      <c r="I721" s="182">
        <v>46558</v>
      </c>
      <c r="J721" s="166">
        <v>2.7</v>
      </c>
      <c r="K721" s="166">
        <v>0.6</v>
      </c>
      <c r="L721" s="167" t="s">
        <v>1206</v>
      </c>
      <c r="M721" s="168" t="s">
        <v>1203</v>
      </c>
      <c r="N721" s="169">
        <v>0.02</v>
      </c>
      <c r="O721" s="21">
        <f t="shared" si="396"/>
        <v>2.1</v>
      </c>
      <c r="P721" s="21" t="str">
        <f t="shared" si="397"/>
        <v>N</v>
      </c>
      <c r="Q721" s="22">
        <f t="shared" si="398"/>
        <v>32741.88</v>
      </c>
      <c r="R721" s="8" t="str">
        <f t="shared" si="399"/>
        <v>N</v>
      </c>
      <c r="S721" s="23">
        <f t="shared" si="400"/>
        <v>2.8000000000000003</v>
      </c>
      <c r="T721" s="24">
        <f t="shared" si="401"/>
        <v>20500</v>
      </c>
      <c r="U721" s="24">
        <f t="shared" si="402"/>
        <v>100000</v>
      </c>
      <c r="V721" s="24">
        <f t="shared" si="403"/>
        <v>257500</v>
      </c>
      <c r="W721" s="24">
        <f t="shared" si="404"/>
        <v>2273.2050000000017</v>
      </c>
      <c r="X721" s="24">
        <f t="shared" si="405"/>
        <v>0</v>
      </c>
      <c r="Y721" s="24">
        <f t="shared" si="406"/>
        <v>2273.2050000000017</v>
      </c>
      <c r="Z721" s="24">
        <f t="shared" si="407"/>
        <v>31123.512600000002</v>
      </c>
      <c r="AA721" s="25" t="str">
        <f t="shared" si="408"/>
        <v>N</v>
      </c>
      <c r="AB721" s="26">
        <f t="shared" si="409"/>
        <v>1.8000000000000003</v>
      </c>
      <c r="AC721" s="27">
        <f t="shared" si="410"/>
        <v>20500</v>
      </c>
      <c r="AD721" s="28">
        <f t="shared" si="411"/>
        <v>100000</v>
      </c>
      <c r="AE721" s="28">
        <f t="shared" si="412"/>
        <v>257500</v>
      </c>
      <c r="AF721" s="28">
        <f t="shared" si="413"/>
        <v>568.30125000000044</v>
      </c>
      <c r="AG721" s="28">
        <f t="shared" si="414"/>
        <v>0</v>
      </c>
      <c r="AH721" s="28">
        <f t="shared" si="415"/>
        <v>568.30125000000044</v>
      </c>
      <c r="AI721" s="28">
        <f t="shared" si="416"/>
        <v>33496.350702000011</v>
      </c>
      <c r="AJ721" s="29" t="str">
        <f t="shared" si="417"/>
        <v>N</v>
      </c>
      <c r="AK721" s="30">
        <f t="shared" si="418"/>
        <v>0.80000000000000027</v>
      </c>
      <c r="AL721" s="31">
        <f t="shared" si="419"/>
        <v>20500</v>
      </c>
      <c r="AM721" s="31">
        <f t="shared" si="420"/>
        <v>100000</v>
      </c>
      <c r="AN721" s="31">
        <f t="shared" si="421"/>
        <v>257500</v>
      </c>
      <c r="AO721" s="31">
        <f t="shared" si="422"/>
        <v>568.30125000000044</v>
      </c>
      <c r="AP721" s="31">
        <f t="shared" si="423"/>
        <v>0</v>
      </c>
      <c r="AQ721" s="31">
        <f t="shared" si="424"/>
        <v>568.30125000000044</v>
      </c>
      <c r="AR721" s="31">
        <f t="shared" si="425"/>
        <v>34177.64374104001</v>
      </c>
      <c r="AS721" s="32">
        <f t="shared" si="426"/>
        <v>0</v>
      </c>
      <c r="AT721" s="33">
        <f t="shared" si="427"/>
        <v>20500</v>
      </c>
      <c r="AU721" s="33">
        <f t="shared" si="428"/>
        <v>100000</v>
      </c>
      <c r="AV721" s="33">
        <v>257500</v>
      </c>
      <c r="AW721" s="33">
        <f t="shared" si="429"/>
        <v>0</v>
      </c>
      <c r="AX721" s="33">
        <f t="shared" si="430"/>
        <v>0</v>
      </c>
      <c r="AY721" s="34">
        <f t="shared" si="431"/>
        <v>98797.507043040023</v>
      </c>
    </row>
    <row r="722" spans="1:51" ht="15.75" customHeight="1" x14ac:dyDescent="0.3">
      <c r="A722" s="166" t="s">
        <v>922</v>
      </c>
      <c r="B722" s="99">
        <v>16856.3</v>
      </c>
      <c r="C722" s="99">
        <v>7755.89</v>
      </c>
      <c r="D722" s="99">
        <v>57946.61</v>
      </c>
      <c r="E722" s="99">
        <v>56602.58</v>
      </c>
      <c r="F722" s="147">
        <v>90000</v>
      </c>
      <c r="G722" s="146">
        <v>12500</v>
      </c>
      <c r="H722" s="182">
        <v>46554</v>
      </c>
      <c r="I722" s="182">
        <v>46568</v>
      </c>
      <c r="J722" s="166">
        <v>2</v>
      </c>
      <c r="K722" s="166">
        <v>0.1</v>
      </c>
      <c r="L722" s="167" t="s">
        <v>1206</v>
      </c>
      <c r="M722" s="168" t="s">
        <v>1203</v>
      </c>
      <c r="N722" s="169">
        <v>0.04</v>
      </c>
      <c r="O722" s="21">
        <f t="shared" si="396"/>
        <v>1.9</v>
      </c>
      <c r="P722" s="21" t="str">
        <f t="shared" si="397"/>
        <v>N</v>
      </c>
      <c r="Q722" s="22">
        <f t="shared" si="398"/>
        <v>24612.19</v>
      </c>
      <c r="R722" s="8" t="str">
        <f t="shared" si="399"/>
        <v>N</v>
      </c>
      <c r="S722" s="23">
        <f t="shared" si="400"/>
        <v>2.5333333333333332</v>
      </c>
      <c r="T722" s="24">
        <f t="shared" si="401"/>
        <v>20500</v>
      </c>
      <c r="U722" s="24">
        <f t="shared" si="402"/>
        <v>100000</v>
      </c>
      <c r="V722" s="24">
        <f t="shared" si="403"/>
        <v>257500</v>
      </c>
      <c r="W722" s="24">
        <f t="shared" si="404"/>
        <v>15375</v>
      </c>
      <c r="X722" s="24">
        <f t="shared" si="405"/>
        <v>0</v>
      </c>
      <c r="Y722" s="24">
        <f t="shared" si="406"/>
        <v>15375</v>
      </c>
      <c r="Z722" s="24">
        <f t="shared" si="407"/>
        <v>10221.677599999999</v>
      </c>
      <c r="AA722" s="25" t="str">
        <f t="shared" si="408"/>
        <v>N</v>
      </c>
      <c r="AB722" s="26">
        <f t="shared" si="409"/>
        <v>1.5333333333333332</v>
      </c>
      <c r="AC722" s="27">
        <f t="shared" si="410"/>
        <v>20500</v>
      </c>
      <c r="AD722" s="28">
        <f t="shared" si="411"/>
        <v>100000</v>
      </c>
      <c r="AE722" s="28">
        <f t="shared" si="412"/>
        <v>257500</v>
      </c>
      <c r="AF722" s="28">
        <f t="shared" si="413"/>
        <v>15375</v>
      </c>
      <c r="AG722" s="28">
        <f t="shared" si="414"/>
        <v>0</v>
      </c>
      <c r="AH722" s="28">
        <f t="shared" si="415"/>
        <v>15375</v>
      </c>
      <c r="AI722" s="28">
        <f t="shared" si="416"/>
        <v>11245.544704</v>
      </c>
      <c r="AJ722" s="29" t="str">
        <f t="shared" si="417"/>
        <v>N</v>
      </c>
      <c r="AK722" s="30">
        <f t="shared" si="418"/>
        <v>0.53333333333333321</v>
      </c>
      <c r="AL722" s="31">
        <f t="shared" si="419"/>
        <v>20500</v>
      </c>
      <c r="AM722" s="31">
        <f t="shared" si="420"/>
        <v>100000</v>
      </c>
      <c r="AN722" s="31">
        <f t="shared" si="421"/>
        <v>257500</v>
      </c>
      <c r="AO722" s="31">
        <f t="shared" si="422"/>
        <v>15375</v>
      </c>
      <c r="AP722" s="31">
        <f t="shared" si="423"/>
        <v>0</v>
      </c>
      <c r="AQ722" s="31">
        <f t="shared" si="424"/>
        <v>15375</v>
      </c>
      <c r="AR722" s="31">
        <f t="shared" si="425"/>
        <v>12310.366492159999</v>
      </c>
      <c r="AS722" s="32">
        <f t="shared" si="426"/>
        <v>0</v>
      </c>
      <c r="AT722" s="33">
        <f t="shared" si="427"/>
        <v>20500</v>
      </c>
      <c r="AU722" s="33">
        <f t="shared" si="428"/>
        <v>100000</v>
      </c>
      <c r="AV722" s="33">
        <v>257500</v>
      </c>
      <c r="AW722" s="33">
        <f t="shared" si="429"/>
        <v>0</v>
      </c>
      <c r="AX722" s="33">
        <f t="shared" si="430"/>
        <v>0</v>
      </c>
      <c r="AY722" s="34">
        <f t="shared" si="431"/>
        <v>33777.588796159995</v>
      </c>
    </row>
    <row r="723" spans="1:51" ht="15.75" customHeight="1" x14ac:dyDescent="0.3">
      <c r="A723" s="166" t="s">
        <v>923</v>
      </c>
      <c r="B723" s="99">
        <v>9368.4500000000007</v>
      </c>
      <c r="C723" s="99">
        <v>19240.05</v>
      </c>
      <c r="D723" s="99">
        <v>71726.84</v>
      </c>
      <c r="E723" s="99">
        <v>66855.539999999994</v>
      </c>
      <c r="F723" s="147">
        <v>90000</v>
      </c>
      <c r="G723" s="146">
        <v>0</v>
      </c>
      <c r="H723" s="182">
        <v>46320</v>
      </c>
      <c r="I723" s="182">
        <v>46340</v>
      </c>
      <c r="J723" s="166">
        <v>1.8</v>
      </c>
      <c r="K723" s="166">
        <v>0.4</v>
      </c>
      <c r="L723" s="167" t="s">
        <v>1207</v>
      </c>
      <c r="M723" s="168" t="s">
        <v>1205</v>
      </c>
      <c r="N723" s="169">
        <v>0.05</v>
      </c>
      <c r="O723" s="21">
        <f t="shared" si="396"/>
        <v>1.4</v>
      </c>
      <c r="P723" s="21" t="str">
        <f t="shared" si="397"/>
        <v>N</v>
      </c>
      <c r="Q723" s="22">
        <f t="shared" si="398"/>
        <v>28608.5</v>
      </c>
      <c r="R723" s="8" t="str">
        <f t="shared" si="399"/>
        <v>N</v>
      </c>
      <c r="S723" s="23">
        <f t="shared" si="400"/>
        <v>1.4</v>
      </c>
      <c r="T723" s="24">
        <f t="shared" si="401"/>
        <v>50000</v>
      </c>
      <c r="U723" s="24">
        <f t="shared" si="402"/>
        <v>200000</v>
      </c>
      <c r="V723" s="24">
        <f t="shared" si="403"/>
        <v>257500</v>
      </c>
      <c r="W723" s="24">
        <f t="shared" si="404"/>
        <v>30038.925000000003</v>
      </c>
      <c r="X723" s="24">
        <f t="shared" si="405"/>
        <v>0</v>
      </c>
      <c r="Y723" s="24">
        <f t="shared" si="406"/>
        <v>30038.925000000003</v>
      </c>
      <c r="Z723" s="24">
        <f t="shared" si="407"/>
        <v>0</v>
      </c>
      <c r="AA723" s="25" t="str">
        <f t="shared" si="408"/>
        <v>N</v>
      </c>
      <c r="AB723" s="26">
        <f t="shared" si="409"/>
        <v>0.39999999999999991</v>
      </c>
      <c r="AC723" s="27">
        <f t="shared" si="410"/>
        <v>50000</v>
      </c>
      <c r="AD723" s="28">
        <f t="shared" si="411"/>
        <v>200000</v>
      </c>
      <c r="AE723" s="28">
        <f t="shared" si="412"/>
        <v>257500</v>
      </c>
      <c r="AF723" s="28">
        <f t="shared" si="413"/>
        <v>31540.871250000004</v>
      </c>
      <c r="AG723" s="28">
        <f t="shared" si="414"/>
        <v>0</v>
      </c>
      <c r="AH723" s="28">
        <f t="shared" si="415"/>
        <v>31540.871250000004</v>
      </c>
      <c r="AI723" s="28">
        <f t="shared" si="416"/>
        <v>0</v>
      </c>
      <c r="AJ723" s="29" t="str">
        <f t="shared" si="417"/>
        <v>N</v>
      </c>
      <c r="AK723" s="30">
        <f t="shared" si="418"/>
        <v>0</v>
      </c>
      <c r="AL723" s="31">
        <f t="shared" si="419"/>
        <v>50000</v>
      </c>
      <c r="AM723" s="31">
        <f t="shared" si="420"/>
        <v>200000</v>
      </c>
      <c r="AN723" s="31">
        <f t="shared" si="421"/>
        <v>257500</v>
      </c>
      <c r="AO723" s="31">
        <f t="shared" si="422"/>
        <v>0</v>
      </c>
      <c r="AP723" s="31">
        <f t="shared" si="423"/>
        <v>0</v>
      </c>
      <c r="AQ723" s="31">
        <f t="shared" si="424"/>
        <v>0</v>
      </c>
      <c r="AR723" s="31">
        <f t="shared" si="425"/>
        <v>0</v>
      </c>
      <c r="AS723" s="32">
        <f t="shared" si="426"/>
        <v>0</v>
      </c>
      <c r="AT723" s="33">
        <f t="shared" si="427"/>
        <v>50000</v>
      </c>
      <c r="AU723" s="33">
        <f t="shared" si="428"/>
        <v>200000</v>
      </c>
      <c r="AV723" s="33">
        <v>257500</v>
      </c>
      <c r="AW723" s="33">
        <f t="shared" si="429"/>
        <v>0</v>
      </c>
      <c r="AX723" s="33">
        <f t="shared" si="430"/>
        <v>0</v>
      </c>
      <c r="AY723" s="34">
        <f t="shared" si="431"/>
        <v>0</v>
      </c>
    </row>
    <row r="724" spans="1:51" ht="15.75" customHeight="1" x14ac:dyDescent="0.3">
      <c r="A724" s="166" t="s">
        <v>924</v>
      </c>
      <c r="B724" s="99">
        <v>18303.5</v>
      </c>
      <c r="C724" s="99">
        <v>31095.99</v>
      </c>
      <c r="D724" s="99">
        <v>95759.51</v>
      </c>
      <c r="E724" s="99">
        <v>93422.35</v>
      </c>
      <c r="F724" s="147">
        <v>105000</v>
      </c>
      <c r="G724" s="146">
        <v>12500</v>
      </c>
      <c r="H724" s="182">
        <v>46258</v>
      </c>
      <c r="I724" s="182">
        <v>46309</v>
      </c>
      <c r="J724" s="166">
        <v>2.8</v>
      </c>
      <c r="K724" s="166">
        <v>2.4</v>
      </c>
      <c r="L724" s="167" t="s">
        <v>1207</v>
      </c>
      <c r="M724" s="168" t="s">
        <v>1203</v>
      </c>
      <c r="N724" s="169">
        <v>5.1999999999999998E-2</v>
      </c>
      <c r="O724" s="21">
        <f t="shared" si="396"/>
        <v>0.39999999999999991</v>
      </c>
      <c r="P724" s="21" t="str">
        <f t="shared" si="397"/>
        <v>N</v>
      </c>
      <c r="Q724" s="22">
        <f t="shared" si="398"/>
        <v>49399.490000000005</v>
      </c>
      <c r="R724" s="8" t="str">
        <f t="shared" si="399"/>
        <v>N</v>
      </c>
      <c r="S724" s="23">
        <f t="shared" si="400"/>
        <v>0.53333333333333321</v>
      </c>
      <c r="T724" s="24">
        <f t="shared" si="401"/>
        <v>50000</v>
      </c>
      <c r="U724" s="24">
        <f t="shared" si="402"/>
        <v>200000</v>
      </c>
      <c r="V724" s="24">
        <f t="shared" si="403"/>
        <v>257500</v>
      </c>
      <c r="W724" s="24">
        <f t="shared" si="404"/>
        <v>37500</v>
      </c>
      <c r="X724" s="24">
        <f t="shared" si="405"/>
        <v>0</v>
      </c>
      <c r="Y724" s="24">
        <f t="shared" si="406"/>
        <v>37500</v>
      </c>
      <c r="Z724" s="24">
        <f t="shared" si="407"/>
        <v>14468.263480000009</v>
      </c>
      <c r="AA724" s="25" t="str">
        <f t="shared" si="408"/>
        <v>N</v>
      </c>
      <c r="AB724" s="26">
        <f t="shared" si="409"/>
        <v>0</v>
      </c>
      <c r="AC724" s="27">
        <f t="shared" si="410"/>
        <v>50000</v>
      </c>
      <c r="AD724" s="28">
        <f t="shared" si="411"/>
        <v>200000</v>
      </c>
      <c r="AE724" s="28">
        <f t="shared" si="412"/>
        <v>257500</v>
      </c>
      <c r="AF724" s="28">
        <f t="shared" si="413"/>
        <v>0</v>
      </c>
      <c r="AG724" s="28">
        <f t="shared" si="414"/>
        <v>0</v>
      </c>
      <c r="AH724" s="28">
        <f t="shared" si="415"/>
        <v>0</v>
      </c>
      <c r="AI724" s="28">
        <f t="shared" si="416"/>
        <v>0</v>
      </c>
      <c r="AJ724" s="29" t="str">
        <f t="shared" si="417"/>
        <v>N</v>
      </c>
      <c r="AK724" s="30">
        <f t="shared" si="418"/>
        <v>0</v>
      </c>
      <c r="AL724" s="31">
        <f t="shared" si="419"/>
        <v>50000</v>
      </c>
      <c r="AM724" s="31">
        <f t="shared" si="420"/>
        <v>200000</v>
      </c>
      <c r="AN724" s="31">
        <f t="shared" si="421"/>
        <v>257500</v>
      </c>
      <c r="AO724" s="31">
        <f t="shared" si="422"/>
        <v>0</v>
      </c>
      <c r="AP724" s="31">
        <f t="shared" si="423"/>
        <v>0</v>
      </c>
      <c r="AQ724" s="31">
        <f t="shared" si="424"/>
        <v>0</v>
      </c>
      <c r="AR724" s="31">
        <f t="shared" si="425"/>
        <v>0</v>
      </c>
      <c r="AS724" s="32">
        <f t="shared" si="426"/>
        <v>0</v>
      </c>
      <c r="AT724" s="33">
        <f t="shared" si="427"/>
        <v>50000</v>
      </c>
      <c r="AU724" s="33">
        <f t="shared" si="428"/>
        <v>200000</v>
      </c>
      <c r="AV724" s="33">
        <v>257500</v>
      </c>
      <c r="AW724" s="33">
        <f t="shared" si="429"/>
        <v>0</v>
      </c>
      <c r="AX724" s="33">
        <f t="shared" si="430"/>
        <v>0</v>
      </c>
      <c r="AY724" s="34">
        <f t="shared" si="431"/>
        <v>14468.263480000009</v>
      </c>
    </row>
    <row r="725" spans="1:51" ht="15.75" customHeight="1" x14ac:dyDescent="0.3">
      <c r="A725" s="166" t="s">
        <v>925</v>
      </c>
      <c r="B725" s="99">
        <v>13331.33</v>
      </c>
      <c r="C725" s="99">
        <v>2865.35</v>
      </c>
      <c r="D725" s="99">
        <v>38391</v>
      </c>
      <c r="E725" s="99">
        <v>30443.599999999999</v>
      </c>
      <c r="F725" s="147">
        <v>90000</v>
      </c>
      <c r="G725" s="146">
        <v>0</v>
      </c>
      <c r="H725" s="182">
        <v>46345</v>
      </c>
      <c r="I725" s="182">
        <v>46413</v>
      </c>
      <c r="J725" s="166">
        <v>4.8</v>
      </c>
      <c r="K725" s="166">
        <v>0.6</v>
      </c>
      <c r="L725" s="167" t="s">
        <v>1207</v>
      </c>
      <c r="M725" s="168" t="s">
        <v>1205</v>
      </c>
      <c r="N725" s="169">
        <v>0.04</v>
      </c>
      <c r="O725" s="21">
        <f t="shared" si="396"/>
        <v>4.2</v>
      </c>
      <c r="P725" s="21" t="str">
        <f t="shared" si="397"/>
        <v>N</v>
      </c>
      <c r="Q725" s="22">
        <f t="shared" si="398"/>
        <v>16196.68</v>
      </c>
      <c r="R725" s="8" t="str">
        <f t="shared" si="399"/>
        <v>N</v>
      </c>
      <c r="S725" s="23">
        <f t="shared" si="400"/>
        <v>4.2</v>
      </c>
      <c r="T725" s="24">
        <f t="shared" si="401"/>
        <v>50000</v>
      </c>
      <c r="U725" s="24">
        <f t="shared" si="402"/>
        <v>200000</v>
      </c>
      <c r="V725" s="24">
        <f t="shared" si="403"/>
        <v>257500</v>
      </c>
      <c r="W725" s="24">
        <f t="shared" si="404"/>
        <v>16844.547200000001</v>
      </c>
      <c r="X725" s="24">
        <f t="shared" si="405"/>
        <v>0</v>
      </c>
      <c r="Y725" s="24">
        <f t="shared" si="406"/>
        <v>16844.547200000001</v>
      </c>
      <c r="Z725" s="24">
        <f t="shared" si="407"/>
        <v>0</v>
      </c>
      <c r="AA725" s="25" t="str">
        <f t="shared" si="408"/>
        <v>N</v>
      </c>
      <c r="AB725" s="26">
        <f t="shared" si="409"/>
        <v>3.2</v>
      </c>
      <c r="AC725" s="27">
        <f t="shared" si="410"/>
        <v>50000</v>
      </c>
      <c r="AD725" s="28">
        <f t="shared" si="411"/>
        <v>200000</v>
      </c>
      <c r="AE725" s="28">
        <f t="shared" si="412"/>
        <v>257500</v>
      </c>
      <c r="AF725" s="28">
        <f t="shared" si="413"/>
        <v>17518.329088000002</v>
      </c>
      <c r="AG725" s="28">
        <f t="shared" si="414"/>
        <v>0</v>
      </c>
      <c r="AH725" s="28">
        <f t="shared" si="415"/>
        <v>17518.329088000002</v>
      </c>
      <c r="AI725" s="28">
        <f t="shared" si="416"/>
        <v>0</v>
      </c>
      <c r="AJ725" s="29" t="str">
        <f t="shared" si="417"/>
        <v>N</v>
      </c>
      <c r="AK725" s="30">
        <f t="shared" si="418"/>
        <v>2.2000000000000002</v>
      </c>
      <c r="AL725" s="31">
        <f t="shared" si="419"/>
        <v>50000</v>
      </c>
      <c r="AM725" s="31">
        <f t="shared" si="420"/>
        <v>200000</v>
      </c>
      <c r="AN725" s="31">
        <f t="shared" si="421"/>
        <v>257500</v>
      </c>
      <c r="AO725" s="31">
        <f t="shared" si="422"/>
        <v>18219.062251520001</v>
      </c>
      <c r="AP725" s="31">
        <f t="shared" si="423"/>
        <v>0</v>
      </c>
      <c r="AQ725" s="31">
        <f t="shared" si="424"/>
        <v>18219.062251520001</v>
      </c>
      <c r="AR725" s="31">
        <f t="shared" si="425"/>
        <v>0</v>
      </c>
      <c r="AS725" s="32">
        <f t="shared" si="426"/>
        <v>1.2000000000000002</v>
      </c>
      <c r="AT725" s="33">
        <f t="shared" si="427"/>
        <v>50000</v>
      </c>
      <c r="AU725" s="33">
        <f t="shared" si="428"/>
        <v>200000</v>
      </c>
      <c r="AV725" s="33">
        <v>257500</v>
      </c>
      <c r="AW725" s="33">
        <f t="shared" si="429"/>
        <v>18947.8247415808</v>
      </c>
      <c r="AX725" s="33">
        <f t="shared" si="430"/>
        <v>0</v>
      </c>
      <c r="AY725" s="34">
        <f t="shared" si="431"/>
        <v>0</v>
      </c>
    </row>
    <row r="726" spans="1:51" ht="15.75" customHeight="1" x14ac:dyDescent="0.3">
      <c r="A726" s="166" t="s">
        <v>926</v>
      </c>
      <c r="B726" s="99">
        <v>8196.1</v>
      </c>
      <c r="C726" s="99">
        <v>13199.98</v>
      </c>
      <c r="D726" s="99">
        <v>74023.19</v>
      </c>
      <c r="E726" s="99">
        <v>71904.47</v>
      </c>
      <c r="F726" s="147">
        <v>206000</v>
      </c>
      <c r="G726" s="146">
        <v>24444</v>
      </c>
      <c r="H726" s="182">
        <v>46549</v>
      </c>
      <c r="I726" s="182">
        <v>46613</v>
      </c>
      <c r="J726" s="166">
        <v>3.8</v>
      </c>
      <c r="K726" s="166">
        <v>1.4</v>
      </c>
      <c r="L726" s="167" t="s">
        <v>1207</v>
      </c>
      <c r="M726" s="168" t="s">
        <v>1205</v>
      </c>
      <c r="N726" s="169">
        <v>1.6E-2</v>
      </c>
      <c r="O726" s="21">
        <f t="shared" si="396"/>
        <v>2.4</v>
      </c>
      <c r="P726" s="21" t="str">
        <f t="shared" si="397"/>
        <v>N</v>
      </c>
      <c r="Q726" s="22">
        <f t="shared" si="398"/>
        <v>21396.080000000002</v>
      </c>
      <c r="R726" s="8" t="str">
        <f t="shared" si="399"/>
        <v>N</v>
      </c>
      <c r="S726" s="23">
        <f t="shared" si="400"/>
        <v>2.4</v>
      </c>
      <c r="T726" s="24">
        <f t="shared" si="401"/>
        <v>50000</v>
      </c>
      <c r="U726" s="24">
        <f t="shared" si="402"/>
        <v>200000</v>
      </c>
      <c r="V726" s="24">
        <f t="shared" si="403"/>
        <v>257500</v>
      </c>
      <c r="W726" s="24">
        <f t="shared" si="404"/>
        <v>21738.417280000001</v>
      </c>
      <c r="X726" s="24">
        <f t="shared" si="405"/>
        <v>0</v>
      </c>
      <c r="Y726" s="24">
        <f t="shared" si="406"/>
        <v>21738.417280000001</v>
      </c>
      <c r="Z726" s="24">
        <f t="shared" si="407"/>
        <v>0</v>
      </c>
      <c r="AA726" s="25" t="str">
        <f t="shared" si="408"/>
        <v>N</v>
      </c>
      <c r="AB726" s="26">
        <f t="shared" si="409"/>
        <v>1.4</v>
      </c>
      <c r="AC726" s="27">
        <f t="shared" si="410"/>
        <v>50000</v>
      </c>
      <c r="AD726" s="28">
        <f t="shared" si="411"/>
        <v>200000</v>
      </c>
      <c r="AE726" s="28">
        <f t="shared" si="412"/>
        <v>257500</v>
      </c>
      <c r="AF726" s="28">
        <f t="shared" si="413"/>
        <v>22086.231956480002</v>
      </c>
      <c r="AG726" s="28">
        <f t="shared" si="414"/>
        <v>0</v>
      </c>
      <c r="AH726" s="28">
        <f t="shared" si="415"/>
        <v>22086.231956480002</v>
      </c>
      <c r="AI726" s="28">
        <f t="shared" si="416"/>
        <v>0</v>
      </c>
      <c r="AJ726" s="29" t="str">
        <f t="shared" si="417"/>
        <v>N</v>
      </c>
      <c r="AK726" s="30">
        <f t="shared" si="418"/>
        <v>0.39999999999999991</v>
      </c>
      <c r="AL726" s="31">
        <f t="shared" si="419"/>
        <v>50000</v>
      </c>
      <c r="AM726" s="31">
        <f t="shared" si="420"/>
        <v>200000</v>
      </c>
      <c r="AN726" s="31">
        <f t="shared" si="421"/>
        <v>257500</v>
      </c>
      <c r="AO726" s="31">
        <f t="shared" si="422"/>
        <v>7675.3507635199967</v>
      </c>
      <c r="AP726" s="31">
        <f t="shared" si="423"/>
        <v>0</v>
      </c>
      <c r="AQ726" s="31">
        <f t="shared" si="424"/>
        <v>7675.3507635199967</v>
      </c>
      <c r="AR726" s="31">
        <f t="shared" si="425"/>
        <v>14764.260904263687</v>
      </c>
      <c r="AS726" s="32">
        <f t="shared" si="426"/>
        <v>0</v>
      </c>
      <c r="AT726" s="33">
        <f t="shared" si="427"/>
        <v>50000</v>
      </c>
      <c r="AU726" s="33">
        <f t="shared" si="428"/>
        <v>200000</v>
      </c>
      <c r="AV726" s="33">
        <v>257500</v>
      </c>
      <c r="AW726" s="33">
        <f t="shared" si="429"/>
        <v>0</v>
      </c>
      <c r="AX726" s="33">
        <f t="shared" si="430"/>
        <v>0</v>
      </c>
      <c r="AY726" s="34">
        <f t="shared" si="431"/>
        <v>14764.260904263687</v>
      </c>
    </row>
    <row r="727" spans="1:51" ht="15.75" customHeight="1" x14ac:dyDescent="0.3">
      <c r="A727" s="166" t="s">
        <v>927</v>
      </c>
      <c r="B727" s="99">
        <v>7858.49</v>
      </c>
      <c r="C727" s="99">
        <v>14962.12</v>
      </c>
      <c r="D727" s="99">
        <v>62839.34</v>
      </c>
      <c r="E727" s="99">
        <v>62224.1</v>
      </c>
      <c r="F727" s="147">
        <v>49000</v>
      </c>
      <c r="G727" s="146">
        <v>0</v>
      </c>
      <c r="H727" s="182">
        <v>46243</v>
      </c>
      <c r="I727" s="182">
        <v>46313</v>
      </c>
      <c r="J727" s="166">
        <v>2.6</v>
      </c>
      <c r="K727" s="166">
        <v>1.2</v>
      </c>
      <c r="L727" s="167" t="s">
        <v>1206</v>
      </c>
      <c r="M727" s="168" t="s">
        <v>1204</v>
      </c>
      <c r="N727" s="169">
        <v>0.03</v>
      </c>
      <c r="O727" s="21">
        <f t="shared" si="396"/>
        <v>1.4000000000000001</v>
      </c>
      <c r="P727" s="21" t="str">
        <f t="shared" si="397"/>
        <v>N</v>
      </c>
      <c r="Q727" s="22">
        <f t="shared" si="398"/>
        <v>22820.61</v>
      </c>
      <c r="R727" s="8" t="str">
        <f t="shared" si="399"/>
        <v>N</v>
      </c>
      <c r="S727" s="23">
        <f t="shared" si="400"/>
        <v>2.8000000000000003</v>
      </c>
      <c r="T727" s="24">
        <f t="shared" si="401"/>
        <v>20500</v>
      </c>
      <c r="U727" s="24">
        <f t="shared" si="402"/>
        <v>100000</v>
      </c>
      <c r="V727" s="24">
        <f t="shared" si="403"/>
        <v>257500</v>
      </c>
      <c r="W727" s="24">
        <f t="shared" si="404"/>
        <v>10250</v>
      </c>
      <c r="X727" s="24">
        <f t="shared" si="405"/>
        <v>0</v>
      </c>
      <c r="Y727" s="24">
        <f t="shared" si="406"/>
        <v>10250</v>
      </c>
      <c r="Z727" s="24">
        <f t="shared" si="407"/>
        <v>13255.228300000002</v>
      </c>
      <c r="AA727" s="25" t="str">
        <f t="shared" si="408"/>
        <v>N</v>
      </c>
      <c r="AB727" s="26">
        <f t="shared" si="409"/>
        <v>1.8000000000000003</v>
      </c>
      <c r="AC727" s="27">
        <f t="shared" si="410"/>
        <v>20500</v>
      </c>
      <c r="AD727" s="28">
        <f t="shared" si="411"/>
        <v>100000</v>
      </c>
      <c r="AE727" s="28">
        <f t="shared" si="412"/>
        <v>257500</v>
      </c>
      <c r="AF727" s="28">
        <f t="shared" si="413"/>
        <v>10250</v>
      </c>
      <c r="AG727" s="28">
        <f t="shared" si="414"/>
        <v>0</v>
      </c>
      <c r="AH727" s="28">
        <f t="shared" si="415"/>
        <v>10250</v>
      </c>
      <c r="AI727" s="28">
        <f t="shared" si="416"/>
        <v>13960.385149000002</v>
      </c>
      <c r="AJ727" s="29" t="str">
        <f t="shared" si="417"/>
        <v>N</v>
      </c>
      <c r="AK727" s="30">
        <f t="shared" si="418"/>
        <v>0.80000000000000027</v>
      </c>
      <c r="AL727" s="31">
        <f t="shared" si="419"/>
        <v>20500</v>
      </c>
      <c r="AM727" s="31">
        <f t="shared" si="420"/>
        <v>100000</v>
      </c>
      <c r="AN727" s="31">
        <f t="shared" si="421"/>
        <v>257500</v>
      </c>
      <c r="AO727" s="31">
        <f t="shared" si="422"/>
        <v>10250</v>
      </c>
      <c r="AP727" s="31">
        <f t="shared" si="423"/>
        <v>0</v>
      </c>
      <c r="AQ727" s="31">
        <f t="shared" si="424"/>
        <v>10250</v>
      </c>
      <c r="AR727" s="31">
        <f t="shared" si="425"/>
        <v>14686.696703470003</v>
      </c>
      <c r="AS727" s="32">
        <f t="shared" si="426"/>
        <v>0</v>
      </c>
      <c r="AT727" s="33">
        <f t="shared" si="427"/>
        <v>20500</v>
      </c>
      <c r="AU727" s="33">
        <f t="shared" si="428"/>
        <v>100000</v>
      </c>
      <c r="AV727" s="33">
        <v>257500</v>
      </c>
      <c r="AW727" s="33">
        <f t="shared" si="429"/>
        <v>0</v>
      </c>
      <c r="AX727" s="33">
        <f t="shared" si="430"/>
        <v>0</v>
      </c>
      <c r="AY727" s="34">
        <f t="shared" si="431"/>
        <v>41902.310152470003</v>
      </c>
    </row>
    <row r="728" spans="1:51" ht="15.75" customHeight="1" x14ac:dyDescent="0.3">
      <c r="A728" s="166" t="s">
        <v>928</v>
      </c>
      <c r="B728" s="99">
        <v>8073.78</v>
      </c>
      <c r="C728" s="99">
        <v>21527.26</v>
      </c>
      <c r="D728" s="99">
        <v>66031.75</v>
      </c>
      <c r="E728" s="99">
        <v>62460.5</v>
      </c>
      <c r="F728" s="147">
        <v>112000</v>
      </c>
      <c r="G728" s="146">
        <v>12500</v>
      </c>
      <c r="H728" s="182">
        <v>46335</v>
      </c>
      <c r="I728" s="182">
        <v>46351</v>
      </c>
      <c r="J728" s="166">
        <v>1.6</v>
      </c>
      <c r="K728" s="166">
        <v>0.6</v>
      </c>
      <c r="L728" s="167" t="s">
        <v>1206</v>
      </c>
      <c r="M728" s="168" t="s">
        <v>1204</v>
      </c>
      <c r="N728" s="169">
        <v>3.3000000000000002E-2</v>
      </c>
      <c r="O728" s="21">
        <f t="shared" si="396"/>
        <v>1</v>
      </c>
      <c r="P728" s="21" t="str">
        <f t="shared" si="397"/>
        <v>N</v>
      </c>
      <c r="Q728" s="22">
        <f t="shared" si="398"/>
        <v>29601.039999999997</v>
      </c>
      <c r="R728" s="8" t="str">
        <f t="shared" si="399"/>
        <v>N</v>
      </c>
      <c r="S728" s="23">
        <f t="shared" si="400"/>
        <v>2</v>
      </c>
      <c r="T728" s="24">
        <f t="shared" si="401"/>
        <v>20500</v>
      </c>
      <c r="U728" s="24">
        <f t="shared" si="402"/>
        <v>100000</v>
      </c>
      <c r="V728" s="24">
        <f t="shared" si="403"/>
        <v>257500</v>
      </c>
      <c r="W728" s="24">
        <f t="shared" si="404"/>
        <v>10250</v>
      </c>
      <c r="X728" s="24">
        <f t="shared" si="405"/>
        <v>0</v>
      </c>
      <c r="Y728" s="24">
        <f t="shared" si="406"/>
        <v>10250</v>
      </c>
      <c r="Z728" s="24">
        <f t="shared" si="407"/>
        <v>20327.874319999995</v>
      </c>
      <c r="AA728" s="25" t="str">
        <f t="shared" si="408"/>
        <v>N</v>
      </c>
      <c r="AB728" s="26">
        <f t="shared" si="409"/>
        <v>1</v>
      </c>
      <c r="AC728" s="27">
        <f t="shared" si="410"/>
        <v>20500</v>
      </c>
      <c r="AD728" s="28">
        <f t="shared" si="411"/>
        <v>100000</v>
      </c>
      <c r="AE728" s="28">
        <f t="shared" si="412"/>
        <v>257500</v>
      </c>
      <c r="AF728" s="28">
        <f t="shared" si="413"/>
        <v>10250</v>
      </c>
      <c r="AG728" s="28">
        <f t="shared" si="414"/>
        <v>0</v>
      </c>
      <c r="AH728" s="28">
        <f t="shared" si="415"/>
        <v>10250</v>
      </c>
      <c r="AI728" s="28">
        <f t="shared" si="416"/>
        <v>21336.944172559994</v>
      </c>
      <c r="AJ728" s="29" t="str">
        <f t="shared" si="417"/>
        <v>N</v>
      </c>
      <c r="AK728" s="30">
        <f t="shared" si="418"/>
        <v>0</v>
      </c>
      <c r="AL728" s="31">
        <f t="shared" si="419"/>
        <v>20500</v>
      </c>
      <c r="AM728" s="31">
        <f t="shared" si="420"/>
        <v>100000</v>
      </c>
      <c r="AN728" s="31">
        <f t="shared" si="421"/>
        <v>257500</v>
      </c>
      <c r="AO728" s="31">
        <f t="shared" si="422"/>
        <v>0</v>
      </c>
      <c r="AP728" s="31">
        <f t="shared" si="423"/>
        <v>0</v>
      </c>
      <c r="AQ728" s="31">
        <f t="shared" si="424"/>
        <v>0</v>
      </c>
      <c r="AR728" s="31">
        <f t="shared" si="425"/>
        <v>0</v>
      </c>
      <c r="AS728" s="32">
        <f t="shared" si="426"/>
        <v>0</v>
      </c>
      <c r="AT728" s="33">
        <f t="shared" si="427"/>
        <v>20500</v>
      </c>
      <c r="AU728" s="33">
        <f t="shared" si="428"/>
        <v>100000</v>
      </c>
      <c r="AV728" s="33">
        <v>257500</v>
      </c>
      <c r="AW728" s="33">
        <f t="shared" si="429"/>
        <v>0</v>
      </c>
      <c r="AX728" s="33">
        <f t="shared" si="430"/>
        <v>0</v>
      </c>
      <c r="AY728" s="34">
        <f t="shared" si="431"/>
        <v>41664.818492559993</v>
      </c>
    </row>
    <row r="729" spans="1:51" ht="15.75" customHeight="1" x14ac:dyDescent="0.3">
      <c r="A729" s="166" t="s">
        <v>929</v>
      </c>
      <c r="B729" s="99">
        <v>7362.71</v>
      </c>
      <c r="C729" s="99">
        <v>16826.150000000001</v>
      </c>
      <c r="D729" s="99">
        <v>60008.68</v>
      </c>
      <c r="E729" s="99">
        <v>50298.85</v>
      </c>
      <c r="F729" s="147">
        <v>30000</v>
      </c>
      <c r="G729" s="146">
        <v>0</v>
      </c>
      <c r="H729" s="182">
        <v>46386</v>
      </c>
      <c r="I729" s="182">
        <v>46423</v>
      </c>
      <c r="J729" s="166">
        <v>4.0999999999999996</v>
      </c>
      <c r="K729" s="166">
        <v>3.9</v>
      </c>
      <c r="L729" s="167" t="s">
        <v>1207</v>
      </c>
      <c r="M729" s="168" t="s">
        <v>1203</v>
      </c>
      <c r="N729" s="169">
        <v>5.0000000000000001E-3</v>
      </c>
      <c r="O729" s="21">
        <f t="shared" si="396"/>
        <v>0.19999999999999973</v>
      </c>
      <c r="P729" s="21" t="str">
        <f t="shared" si="397"/>
        <v>N</v>
      </c>
      <c r="Q729" s="22">
        <f t="shared" si="398"/>
        <v>24188.86</v>
      </c>
      <c r="R729" s="8" t="str">
        <f t="shared" si="399"/>
        <v>N</v>
      </c>
      <c r="S729" s="23">
        <f t="shared" si="400"/>
        <v>0.26666666666666633</v>
      </c>
      <c r="T729" s="24">
        <f t="shared" si="401"/>
        <v>50000</v>
      </c>
      <c r="U729" s="24">
        <f t="shared" si="402"/>
        <v>200000</v>
      </c>
      <c r="V729" s="24">
        <f t="shared" si="403"/>
        <v>257500</v>
      </c>
      <c r="W729" s="24">
        <f t="shared" si="404"/>
        <v>18232.353224999999</v>
      </c>
      <c r="X729" s="24">
        <f t="shared" si="405"/>
        <v>0</v>
      </c>
      <c r="Y729" s="24">
        <f t="shared" si="406"/>
        <v>18232.353224999999</v>
      </c>
      <c r="Z729" s="24">
        <f t="shared" si="407"/>
        <v>6077.4510750000009</v>
      </c>
      <c r="AA729" s="25" t="str">
        <f t="shared" si="408"/>
        <v>N</v>
      </c>
      <c r="AB729" s="26">
        <f t="shared" si="409"/>
        <v>0</v>
      </c>
      <c r="AC729" s="27">
        <f t="shared" si="410"/>
        <v>50000</v>
      </c>
      <c r="AD729" s="28">
        <f t="shared" si="411"/>
        <v>200000</v>
      </c>
      <c r="AE729" s="28">
        <f t="shared" si="412"/>
        <v>257500</v>
      </c>
      <c r="AF729" s="28">
        <f t="shared" si="413"/>
        <v>0</v>
      </c>
      <c r="AG729" s="28">
        <f t="shared" si="414"/>
        <v>0</v>
      </c>
      <c r="AH729" s="28">
        <f t="shared" si="415"/>
        <v>0</v>
      </c>
      <c r="AI729" s="28">
        <f t="shared" si="416"/>
        <v>0</v>
      </c>
      <c r="AJ729" s="29" t="str">
        <f t="shared" si="417"/>
        <v>N</v>
      </c>
      <c r="AK729" s="30">
        <f t="shared" si="418"/>
        <v>0</v>
      </c>
      <c r="AL729" s="31">
        <f t="shared" si="419"/>
        <v>50000</v>
      </c>
      <c r="AM729" s="31">
        <f t="shared" si="420"/>
        <v>200000</v>
      </c>
      <c r="AN729" s="31">
        <f t="shared" si="421"/>
        <v>257500</v>
      </c>
      <c r="AO729" s="31">
        <f t="shared" si="422"/>
        <v>0</v>
      </c>
      <c r="AP729" s="31">
        <f t="shared" si="423"/>
        <v>0</v>
      </c>
      <c r="AQ729" s="31">
        <f t="shared" si="424"/>
        <v>0</v>
      </c>
      <c r="AR729" s="31">
        <f t="shared" si="425"/>
        <v>0</v>
      </c>
      <c r="AS729" s="32">
        <f t="shared" si="426"/>
        <v>0</v>
      </c>
      <c r="AT729" s="33">
        <f t="shared" si="427"/>
        <v>50000</v>
      </c>
      <c r="AU729" s="33">
        <f t="shared" si="428"/>
        <v>200000</v>
      </c>
      <c r="AV729" s="33">
        <v>257500</v>
      </c>
      <c r="AW729" s="33">
        <f t="shared" si="429"/>
        <v>0</v>
      </c>
      <c r="AX729" s="33">
        <f t="shared" si="430"/>
        <v>0</v>
      </c>
      <c r="AY729" s="34">
        <f t="shared" si="431"/>
        <v>6077.4510750000009</v>
      </c>
    </row>
    <row r="730" spans="1:51" ht="15.75" customHeight="1" x14ac:dyDescent="0.3">
      <c r="A730" s="166" t="s">
        <v>930</v>
      </c>
      <c r="B730" s="99">
        <v>18088.14</v>
      </c>
      <c r="C730" s="99">
        <v>18975.34</v>
      </c>
      <c r="D730" s="99">
        <v>69296.95</v>
      </c>
      <c r="E730" s="99">
        <v>60819.360000000001</v>
      </c>
      <c r="F730" s="147">
        <v>72000</v>
      </c>
      <c r="G730" s="146">
        <v>12500</v>
      </c>
      <c r="H730" s="182">
        <v>46205</v>
      </c>
      <c r="I730" s="182">
        <v>46216</v>
      </c>
      <c r="J730" s="166">
        <v>2.6</v>
      </c>
      <c r="K730" s="166">
        <v>0</v>
      </c>
      <c r="L730" s="167" t="s">
        <v>1207</v>
      </c>
      <c r="M730" s="168" t="s">
        <v>1204</v>
      </c>
      <c r="N730" s="169">
        <v>2E-3</v>
      </c>
      <c r="O730" s="21">
        <f t="shared" si="396"/>
        <v>2.6</v>
      </c>
      <c r="P730" s="21" t="str">
        <f t="shared" si="397"/>
        <v>N</v>
      </c>
      <c r="Q730" s="22">
        <f t="shared" si="398"/>
        <v>37063.479999999996</v>
      </c>
      <c r="R730" s="8" t="str">
        <f t="shared" si="399"/>
        <v>N</v>
      </c>
      <c r="S730" s="23">
        <f t="shared" si="400"/>
        <v>5.2</v>
      </c>
      <c r="T730" s="24">
        <f t="shared" si="401"/>
        <v>50000</v>
      </c>
      <c r="U730" s="24">
        <f t="shared" si="402"/>
        <v>200000</v>
      </c>
      <c r="V730" s="24">
        <f t="shared" si="403"/>
        <v>257500</v>
      </c>
      <c r="W730" s="24">
        <f t="shared" si="404"/>
        <v>18568.803479999999</v>
      </c>
      <c r="X730" s="24">
        <f t="shared" si="405"/>
        <v>0</v>
      </c>
      <c r="Y730" s="24">
        <f t="shared" si="406"/>
        <v>18568.803479999999</v>
      </c>
      <c r="Z730" s="24">
        <f t="shared" si="407"/>
        <v>18568.803479999999</v>
      </c>
      <c r="AA730" s="25" t="str">
        <f t="shared" si="408"/>
        <v>N</v>
      </c>
      <c r="AB730" s="26">
        <f t="shared" si="409"/>
        <v>4.2</v>
      </c>
      <c r="AC730" s="27">
        <f t="shared" si="410"/>
        <v>50000</v>
      </c>
      <c r="AD730" s="28">
        <f t="shared" si="411"/>
        <v>200000</v>
      </c>
      <c r="AE730" s="28">
        <f t="shared" si="412"/>
        <v>257500</v>
      </c>
      <c r="AF730" s="28">
        <f t="shared" si="413"/>
        <v>18605.94108696</v>
      </c>
      <c r="AG730" s="28">
        <f t="shared" si="414"/>
        <v>0</v>
      </c>
      <c r="AH730" s="28">
        <f t="shared" si="415"/>
        <v>18605.94108696</v>
      </c>
      <c r="AI730" s="28">
        <f t="shared" si="416"/>
        <v>18605.94108696</v>
      </c>
      <c r="AJ730" s="29" t="str">
        <f t="shared" si="417"/>
        <v>N</v>
      </c>
      <c r="AK730" s="30">
        <f t="shared" si="418"/>
        <v>3.2</v>
      </c>
      <c r="AL730" s="31">
        <f t="shared" si="419"/>
        <v>50000</v>
      </c>
      <c r="AM730" s="31">
        <f t="shared" si="420"/>
        <v>200000</v>
      </c>
      <c r="AN730" s="31">
        <f t="shared" si="421"/>
        <v>257500</v>
      </c>
      <c r="AO730" s="31">
        <f t="shared" si="422"/>
        <v>18643.15296913392</v>
      </c>
      <c r="AP730" s="31">
        <f t="shared" si="423"/>
        <v>0</v>
      </c>
      <c r="AQ730" s="31">
        <f t="shared" si="424"/>
        <v>18643.15296913392</v>
      </c>
      <c r="AR730" s="31">
        <f t="shared" si="425"/>
        <v>18643.15296913392</v>
      </c>
      <c r="AS730" s="32">
        <f t="shared" si="426"/>
        <v>2.2000000000000002</v>
      </c>
      <c r="AT730" s="33">
        <f t="shared" si="427"/>
        <v>50000</v>
      </c>
      <c r="AU730" s="33">
        <f t="shared" si="428"/>
        <v>200000</v>
      </c>
      <c r="AV730" s="33">
        <v>257500</v>
      </c>
      <c r="AW730" s="33">
        <f t="shared" si="429"/>
        <v>18680.439275072189</v>
      </c>
      <c r="AX730" s="33">
        <f t="shared" si="430"/>
        <v>18680.439275072189</v>
      </c>
      <c r="AY730" s="34">
        <f t="shared" si="431"/>
        <v>74498.336811166111</v>
      </c>
    </row>
    <row r="731" spans="1:51" ht="15.75" customHeight="1" x14ac:dyDescent="0.3">
      <c r="A731" s="166" t="s">
        <v>931</v>
      </c>
      <c r="B731" s="99">
        <v>14959.01</v>
      </c>
      <c r="C731" s="99">
        <v>32423.8</v>
      </c>
      <c r="D731" s="99">
        <v>70917.919999999998</v>
      </c>
      <c r="E731" s="99">
        <v>66696.77</v>
      </c>
      <c r="F731" s="147">
        <v>101000</v>
      </c>
      <c r="G731" s="146">
        <v>0</v>
      </c>
      <c r="H731" s="182">
        <v>46229</v>
      </c>
      <c r="I731" s="182">
        <v>46289</v>
      </c>
      <c r="J731" s="166">
        <v>3.9</v>
      </c>
      <c r="K731" s="166">
        <v>1.8</v>
      </c>
      <c r="L731" s="167" t="s">
        <v>1206</v>
      </c>
      <c r="M731" s="168" t="s">
        <v>1205</v>
      </c>
      <c r="N731" s="169">
        <v>0</v>
      </c>
      <c r="O731" s="21">
        <f t="shared" si="396"/>
        <v>2.0999999999999996</v>
      </c>
      <c r="P731" s="21" t="str">
        <f t="shared" si="397"/>
        <v>N</v>
      </c>
      <c r="Q731" s="22">
        <f t="shared" si="398"/>
        <v>47382.81</v>
      </c>
      <c r="R731" s="8" t="str">
        <f t="shared" si="399"/>
        <v>N</v>
      </c>
      <c r="S731" s="23">
        <f t="shared" si="400"/>
        <v>2.0999999999999996</v>
      </c>
      <c r="T731" s="24">
        <f t="shared" si="401"/>
        <v>20500</v>
      </c>
      <c r="U731" s="24">
        <f t="shared" si="402"/>
        <v>100000</v>
      </c>
      <c r="V731" s="24">
        <f t="shared" si="403"/>
        <v>257500</v>
      </c>
      <c r="W731" s="24">
        <f t="shared" si="404"/>
        <v>20500</v>
      </c>
      <c r="X731" s="24">
        <f t="shared" si="405"/>
        <v>0</v>
      </c>
      <c r="Y731" s="24">
        <f t="shared" si="406"/>
        <v>20500</v>
      </c>
      <c r="Z731" s="24">
        <f t="shared" si="407"/>
        <v>26882.809999999998</v>
      </c>
      <c r="AA731" s="25" t="str">
        <f t="shared" si="408"/>
        <v>N</v>
      </c>
      <c r="AB731" s="26">
        <f t="shared" si="409"/>
        <v>1.0999999999999996</v>
      </c>
      <c r="AC731" s="27">
        <f t="shared" si="410"/>
        <v>20500</v>
      </c>
      <c r="AD731" s="28">
        <f t="shared" si="411"/>
        <v>100000</v>
      </c>
      <c r="AE731" s="28">
        <f t="shared" si="412"/>
        <v>257500</v>
      </c>
      <c r="AF731" s="28">
        <f t="shared" si="413"/>
        <v>8582.0800000000017</v>
      </c>
      <c r="AG731" s="28">
        <f t="shared" si="414"/>
        <v>0</v>
      </c>
      <c r="AH731" s="28">
        <f t="shared" si="415"/>
        <v>8582.0800000000017</v>
      </c>
      <c r="AI731" s="28">
        <f t="shared" si="416"/>
        <v>38800.729999999996</v>
      </c>
      <c r="AJ731" s="29" t="str">
        <f t="shared" si="417"/>
        <v>N</v>
      </c>
      <c r="AK731" s="30">
        <f t="shared" si="418"/>
        <v>9.9999999999999645E-2</v>
      </c>
      <c r="AL731" s="31">
        <f t="shared" si="419"/>
        <v>20500</v>
      </c>
      <c r="AM731" s="31">
        <f t="shared" si="420"/>
        <v>100000</v>
      </c>
      <c r="AN731" s="31">
        <f t="shared" si="421"/>
        <v>257500</v>
      </c>
      <c r="AO731" s="31">
        <f t="shared" si="422"/>
        <v>0</v>
      </c>
      <c r="AP731" s="31">
        <f t="shared" si="423"/>
        <v>0</v>
      </c>
      <c r="AQ731" s="31">
        <f t="shared" si="424"/>
        <v>0</v>
      </c>
      <c r="AR731" s="31">
        <f t="shared" si="425"/>
        <v>47382.81</v>
      </c>
      <c r="AS731" s="32">
        <f t="shared" si="426"/>
        <v>0</v>
      </c>
      <c r="AT731" s="33">
        <f t="shared" si="427"/>
        <v>20500</v>
      </c>
      <c r="AU731" s="33">
        <f t="shared" si="428"/>
        <v>100000</v>
      </c>
      <c r="AV731" s="33">
        <v>257500</v>
      </c>
      <c r="AW731" s="33">
        <f t="shared" si="429"/>
        <v>0</v>
      </c>
      <c r="AX731" s="33">
        <f t="shared" si="430"/>
        <v>0</v>
      </c>
      <c r="AY731" s="34">
        <f t="shared" si="431"/>
        <v>113066.34999999999</v>
      </c>
    </row>
    <row r="732" spans="1:51" ht="15.75" customHeight="1" x14ac:dyDescent="0.3">
      <c r="A732" s="166" t="s">
        <v>932</v>
      </c>
      <c r="B732" s="99">
        <v>6243.8</v>
      </c>
      <c r="C732" s="99">
        <v>9930.74</v>
      </c>
      <c r="D732" s="99">
        <v>35270.47</v>
      </c>
      <c r="E732" s="99">
        <v>26580.39</v>
      </c>
      <c r="F732" s="147">
        <v>120000</v>
      </c>
      <c r="G732" s="146">
        <v>12500</v>
      </c>
      <c r="H732" s="182">
        <v>46457</v>
      </c>
      <c r="I732" s="182">
        <v>46477</v>
      </c>
      <c r="J732" s="166">
        <v>3.6</v>
      </c>
      <c r="K732" s="166">
        <v>1.5</v>
      </c>
      <c r="L732" s="167" t="s">
        <v>1206</v>
      </c>
      <c r="M732" s="168" t="s">
        <v>1204</v>
      </c>
      <c r="N732" s="169">
        <v>0.04</v>
      </c>
      <c r="O732" s="21">
        <f t="shared" si="396"/>
        <v>2.1</v>
      </c>
      <c r="P732" s="21" t="str">
        <f t="shared" si="397"/>
        <v>N</v>
      </c>
      <c r="Q732" s="22">
        <f t="shared" si="398"/>
        <v>16174.54</v>
      </c>
      <c r="R732" s="8" t="str">
        <f t="shared" si="399"/>
        <v>N</v>
      </c>
      <c r="S732" s="23">
        <f t="shared" si="400"/>
        <v>4.2</v>
      </c>
      <c r="T732" s="24">
        <f t="shared" si="401"/>
        <v>20500</v>
      </c>
      <c r="U732" s="24">
        <f t="shared" si="402"/>
        <v>100000</v>
      </c>
      <c r="V732" s="24">
        <f t="shared" si="403"/>
        <v>257500</v>
      </c>
      <c r="W732" s="24">
        <f t="shared" si="404"/>
        <v>8410.7608</v>
      </c>
      <c r="X732" s="24">
        <f t="shared" si="405"/>
        <v>0</v>
      </c>
      <c r="Y732" s="24">
        <f t="shared" si="406"/>
        <v>8410.7608</v>
      </c>
      <c r="Z732" s="24">
        <f t="shared" si="407"/>
        <v>8410.7608</v>
      </c>
      <c r="AA732" s="25" t="str">
        <f t="shared" si="408"/>
        <v>N</v>
      </c>
      <c r="AB732" s="26">
        <f t="shared" si="409"/>
        <v>3.2</v>
      </c>
      <c r="AC732" s="27">
        <f t="shared" si="410"/>
        <v>20500</v>
      </c>
      <c r="AD732" s="28">
        <f t="shared" si="411"/>
        <v>100000</v>
      </c>
      <c r="AE732" s="28">
        <f t="shared" si="412"/>
        <v>257500</v>
      </c>
      <c r="AF732" s="28">
        <f t="shared" si="413"/>
        <v>8747.191232000001</v>
      </c>
      <c r="AG732" s="28">
        <f t="shared" si="414"/>
        <v>0</v>
      </c>
      <c r="AH732" s="28">
        <f t="shared" si="415"/>
        <v>8747.191232000001</v>
      </c>
      <c r="AI732" s="28">
        <f t="shared" si="416"/>
        <v>8747.191232000001</v>
      </c>
      <c r="AJ732" s="29" t="str">
        <f t="shared" si="417"/>
        <v>N</v>
      </c>
      <c r="AK732" s="30">
        <f t="shared" si="418"/>
        <v>2.2000000000000002</v>
      </c>
      <c r="AL732" s="31">
        <f t="shared" si="419"/>
        <v>20500</v>
      </c>
      <c r="AM732" s="31">
        <f t="shared" si="420"/>
        <v>100000</v>
      </c>
      <c r="AN732" s="31">
        <f t="shared" si="421"/>
        <v>257500</v>
      </c>
      <c r="AO732" s="31">
        <f t="shared" si="422"/>
        <v>9097.078881280002</v>
      </c>
      <c r="AP732" s="31">
        <f t="shared" si="423"/>
        <v>0</v>
      </c>
      <c r="AQ732" s="31">
        <f t="shared" si="424"/>
        <v>9097.078881280002</v>
      </c>
      <c r="AR732" s="31">
        <f t="shared" si="425"/>
        <v>9097.078881280002</v>
      </c>
      <c r="AS732" s="32">
        <f t="shared" si="426"/>
        <v>1.2000000000000002</v>
      </c>
      <c r="AT732" s="33">
        <f t="shared" si="427"/>
        <v>20500</v>
      </c>
      <c r="AU732" s="33">
        <f t="shared" si="428"/>
        <v>100000</v>
      </c>
      <c r="AV732" s="33">
        <v>257500</v>
      </c>
      <c r="AW732" s="33">
        <f t="shared" si="429"/>
        <v>9460.9620365312021</v>
      </c>
      <c r="AX732" s="33">
        <f t="shared" si="430"/>
        <v>9460.9620365312021</v>
      </c>
      <c r="AY732" s="34">
        <f t="shared" si="431"/>
        <v>35715.992949811203</v>
      </c>
    </row>
    <row r="733" spans="1:51" ht="15.75" customHeight="1" x14ac:dyDescent="0.3">
      <c r="A733" s="166" t="s">
        <v>933</v>
      </c>
      <c r="B733" s="99">
        <v>14808.45</v>
      </c>
      <c r="C733" s="99">
        <v>4061.45</v>
      </c>
      <c r="D733" s="99">
        <v>77678.27</v>
      </c>
      <c r="E733" s="99">
        <v>67505.11</v>
      </c>
      <c r="F733" s="147">
        <v>72000</v>
      </c>
      <c r="G733" s="146">
        <v>0</v>
      </c>
      <c r="H733" s="182">
        <v>46204</v>
      </c>
      <c r="I733" s="182">
        <v>46253</v>
      </c>
      <c r="J733" s="166">
        <v>2</v>
      </c>
      <c r="K733" s="166">
        <v>0.4</v>
      </c>
      <c r="L733" s="167" t="s">
        <v>1207</v>
      </c>
      <c r="M733" s="168" t="s">
        <v>1204</v>
      </c>
      <c r="N733" s="169">
        <v>0.01</v>
      </c>
      <c r="O733" s="21">
        <f t="shared" si="396"/>
        <v>1.6</v>
      </c>
      <c r="P733" s="21" t="str">
        <f t="shared" si="397"/>
        <v>N</v>
      </c>
      <c r="Q733" s="22">
        <f t="shared" si="398"/>
        <v>18869.900000000001</v>
      </c>
      <c r="R733" s="8" t="str">
        <f t="shared" si="399"/>
        <v>N</v>
      </c>
      <c r="S733" s="23">
        <f t="shared" si="400"/>
        <v>3.2</v>
      </c>
      <c r="T733" s="24">
        <f t="shared" si="401"/>
        <v>50000</v>
      </c>
      <c r="U733" s="24">
        <f t="shared" si="402"/>
        <v>200000</v>
      </c>
      <c r="V733" s="24">
        <f t="shared" si="403"/>
        <v>257500</v>
      </c>
      <c r="W733" s="24">
        <f t="shared" si="404"/>
        <v>9529.299500000001</v>
      </c>
      <c r="X733" s="24">
        <f t="shared" si="405"/>
        <v>0</v>
      </c>
      <c r="Y733" s="24">
        <f t="shared" si="406"/>
        <v>9529.299500000001</v>
      </c>
      <c r="Z733" s="24">
        <f t="shared" si="407"/>
        <v>9529.299500000001</v>
      </c>
      <c r="AA733" s="25" t="str">
        <f t="shared" si="408"/>
        <v>N</v>
      </c>
      <c r="AB733" s="26">
        <f t="shared" si="409"/>
        <v>2.2000000000000002</v>
      </c>
      <c r="AC733" s="27">
        <f t="shared" si="410"/>
        <v>50000</v>
      </c>
      <c r="AD733" s="28">
        <f t="shared" si="411"/>
        <v>200000</v>
      </c>
      <c r="AE733" s="28">
        <f t="shared" si="412"/>
        <v>257500</v>
      </c>
      <c r="AF733" s="28">
        <f t="shared" si="413"/>
        <v>9624.5924950000008</v>
      </c>
      <c r="AG733" s="28">
        <f t="shared" si="414"/>
        <v>0</v>
      </c>
      <c r="AH733" s="28">
        <f t="shared" si="415"/>
        <v>9624.5924950000008</v>
      </c>
      <c r="AI733" s="28">
        <f t="shared" si="416"/>
        <v>9624.5924950000008</v>
      </c>
      <c r="AJ733" s="29" t="str">
        <f t="shared" si="417"/>
        <v>N</v>
      </c>
      <c r="AK733" s="30">
        <f t="shared" si="418"/>
        <v>1.2000000000000002</v>
      </c>
      <c r="AL733" s="31">
        <f t="shared" si="419"/>
        <v>50000</v>
      </c>
      <c r="AM733" s="31">
        <f t="shared" si="420"/>
        <v>200000</v>
      </c>
      <c r="AN733" s="31">
        <f t="shared" si="421"/>
        <v>257500</v>
      </c>
      <c r="AO733" s="31">
        <f t="shared" si="422"/>
        <v>9720.8384199500015</v>
      </c>
      <c r="AP733" s="31">
        <f t="shared" si="423"/>
        <v>0</v>
      </c>
      <c r="AQ733" s="31">
        <f t="shared" si="424"/>
        <v>9720.8384199500015</v>
      </c>
      <c r="AR733" s="31">
        <f t="shared" si="425"/>
        <v>9720.8384199500015</v>
      </c>
      <c r="AS733" s="32">
        <f t="shared" si="426"/>
        <v>0.20000000000000018</v>
      </c>
      <c r="AT733" s="33">
        <f t="shared" si="427"/>
        <v>50000</v>
      </c>
      <c r="AU733" s="33">
        <f t="shared" si="428"/>
        <v>200000</v>
      </c>
      <c r="AV733" s="33">
        <v>257500</v>
      </c>
      <c r="AW733" s="33">
        <f t="shared" si="429"/>
        <v>9818.0468041495023</v>
      </c>
      <c r="AX733" s="33">
        <f t="shared" si="430"/>
        <v>9818.0468041495023</v>
      </c>
      <c r="AY733" s="34">
        <f t="shared" si="431"/>
        <v>38692.777219099509</v>
      </c>
    </row>
    <row r="734" spans="1:51" ht="15.75" customHeight="1" x14ac:dyDescent="0.3">
      <c r="A734" s="166" t="s">
        <v>934</v>
      </c>
      <c r="B734" s="99">
        <v>17759.68</v>
      </c>
      <c r="C734" s="99">
        <v>27788.09</v>
      </c>
      <c r="D734" s="99">
        <v>116307.51</v>
      </c>
      <c r="E734" s="99">
        <v>102478.6</v>
      </c>
      <c r="F734" s="147">
        <v>101000</v>
      </c>
      <c r="G734" s="146">
        <v>12500</v>
      </c>
      <c r="H734" s="182">
        <v>46302</v>
      </c>
      <c r="I734" s="182">
        <v>46361</v>
      </c>
      <c r="J734" s="166">
        <v>1.8</v>
      </c>
      <c r="K734" s="166">
        <v>0.2</v>
      </c>
      <c r="L734" s="167" t="s">
        <v>1207</v>
      </c>
      <c r="M734" s="168" t="s">
        <v>1204</v>
      </c>
      <c r="N734" s="169">
        <v>0.02</v>
      </c>
      <c r="O734" s="21">
        <f t="shared" si="396"/>
        <v>1.6</v>
      </c>
      <c r="P734" s="21" t="str">
        <f t="shared" si="397"/>
        <v>N</v>
      </c>
      <c r="Q734" s="22">
        <f t="shared" si="398"/>
        <v>45547.770000000004</v>
      </c>
      <c r="R734" s="8" t="str">
        <f t="shared" si="399"/>
        <v>N</v>
      </c>
      <c r="S734" s="23">
        <f t="shared" si="400"/>
        <v>3.2</v>
      </c>
      <c r="T734" s="24">
        <f t="shared" si="401"/>
        <v>50000</v>
      </c>
      <c r="U734" s="24">
        <f t="shared" si="402"/>
        <v>200000</v>
      </c>
      <c r="V734" s="24">
        <f t="shared" si="403"/>
        <v>257500</v>
      </c>
      <c r="W734" s="24">
        <f t="shared" si="404"/>
        <v>23229.362700000001</v>
      </c>
      <c r="X734" s="24">
        <f t="shared" si="405"/>
        <v>0</v>
      </c>
      <c r="Y734" s="24">
        <f t="shared" si="406"/>
        <v>23229.362700000001</v>
      </c>
      <c r="Z734" s="24">
        <f t="shared" si="407"/>
        <v>23229.362700000001</v>
      </c>
      <c r="AA734" s="25" t="str">
        <f t="shared" si="408"/>
        <v>N</v>
      </c>
      <c r="AB734" s="26">
        <f t="shared" si="409"/>
        <v>2.2000000000000002</v>
      </c>
      <c r="AC734" s="27">
        <f t="shared" si="410"/>
        <v>50000</v>
      </c>
      <c r="AD734" s="28">
        <f t="shared" si="411"/>
        <v>200000</v>
      </c>
      <c r="AE734" s="28">
        <f t="shared" si="412"/>
        <v>257500</v>
      </c>
      <c r="AF734" s="28">
        <f t="shared" si="413"/>
        <v>23693.949954000003</v>
      </c>
      <c r="AG734" s="28">
        <f t="shared" si="414"/>
        <v>0</v>
      </c>
      <c r="AH734" s="28">
        <f t="shared" si="415"/>
        <v>23693.949954000003</v>
      </c>
      <c r="AI734" s="28">
        <f t="shared" si="416"/>
        <v>23693.949954000003</v>
      </c>
      <c r="AJ734" s="29" t="str">
        <f t="shared" si="417"/>
        <v>N</v>
      </c>
      <c r="AK734" s="30">
        <f t="shared" si="418"/>
        <v>1.2000000000000002</v>
      </c>
      <c r="AL734" s="31">
        <f t="shared" si="419"/>
        <v>50000</v>
      </c>
      <c r="AM734" s="31">
        <f t="shared" si="420"/>
        <v>200000</v>
      </c>
      <c r="AN734" s="31">
        <f t="shared" si="421"/>
        <v>257500</v>
      </c>
      <c r="AO734" s="31">
        <f t="shared" si="422"/>
        <v>24167.828953080003</v>
      </c>
      <c r="AP734" s="31">
        <f t="shared" si="423"/>
        <v>0</v>
      </c>
      <c r="AQ734" s="31">
        <f t="shared" si="424"/>
        <v>24167.828953080003</v>
      </c>
      <c r="AR734" s="31">
        <f t="shared" si="425"/>
        <v>24167.828953080003</v>
      </c>
      <c r="AS734" s="32">
        <f t="shared" si="426"/>
        <v>0.20000000000000018</v>
      </c>
      <c r="AT734" s="33">
        <f t="shared" si="427"/>
        <v>50000</v>
      </c>
      <c r="AU734" s="33">
        <f t="shared" si="428"/>
        <v>200000</v>
      </c>
      <c r="AV734" s="33">
        <v>257500</v>
      </c>
      <c r="AW734" s="33">
        <f t="shared" si="429"/>
        <v>6300.6741964600005</v>
      </c>
      <c r="AX734" s="33">
        <f t="shared" si="430"/>
        <v>43001.696867823208</v>
      </c>
      <c r="AY734" s="34">
        <f t="shared" si="431"/>
        <v>114092.83847490321</v>
      </c>
    </row>
    <row r="735" spans="1:51" ht="15.75" customHeight="1" x14ac:dyDescent="0.3">
      <c r="A735" s="166" t="s">
        <v>935</v>
      </c>
      <c r="B735" s="99">
        <v>16878.95</v>
      </c>
      <c r="C735" s="99">
        <v>30436.98</v>
      </c>
      <c r="D735" s="99">
        <v>70551.009999999995</v>
      </c>
      <c r="E735" s="99">
        <v>68762.720000000001</v>
      </c>
      <c r="F735" s="147">
        <v>120000</v>
      </c>
      <c r="G735" s="146">
        <v>0</v>
      </c>
      <c r="H735" s="182">
        <v>46568</v>
      </c>
      <c r="I735" s="182">
        <v>46586</v>
      </c>
      <c r="J735" s="166">
        <v>3.9</v>
      </c>
      <c r="K735" s="166">
        <v>1.9</v>
      </c>
      <c r="L735" s="167" t="s">
        <v>1206</v>
      </c>
      <c r="M735" s="168" t="s">
        <v>1203</v>
      </c>
      <c r="N735" s="169">
        <v>0</v>
      </c>
      <c r="O735" s="21">
        <f t="shared" si="396"/>
        <v>2</v>
      </c>
      <c r="P735" s="21" t="str">
        <f t="shared" si="397"/>
        <v>N</v>
      </c>
      <c r="Q735" s="22">
        <f t="shared" si="398"/>
        <v>47315.93</v>
      </c>
      <c r="R735" s="8" t="str">
        <f t="shared" si="399"/>
        <v>N</v>
      </c>
      <c r="S735" s="23">
        <f t="shared" si="400"/>
        <v>2.6666666666666665</v>
      </c>
      <c r="T735" s="24">
        <f t="shared" si="401"/>
        <v>20500</v>
      </c>
      <c r="U735" s="24">
        <f t="shared" si="402"/>
        <v>100000</v>
      </c>
      <c r="V735" s="24">
        <f t="shared" si="403"/>
        <v>257500</v>
      </c>
      <c r="W735" s="24">
        <f t="shared" si="404"/>
        <v>15375</v>
      </c>
      <c r="X735" s="24">
        <f t="shared" si="405"/>
        <v>0</v>
      </c>
      <c r="Y735" s="24">
        <f t="shared" si="406"/>
        <v>15375</v>
      </c>
      <c r="Z735" s="24">
        <f t="shared" si="407"/>
        <v>31940.93</v>
      </c>
      <c r="AA735" s="25" t="str">
        <f t="shared" si="408"/>
        <v>N</v>
      </c>
      <c r="AB735" s="26">
        <f t="shared" si="409"/>
        <v>1.6666666666666665</v>
      </c>
      <c r="AC735" s="27">
        <f t="shared" si="410"/>
        <v>20500</v>
      </c>
      <c r="AD735" s="28">
        <f t="shared" si="411"/>
        <v>100000</v>
      </c>
      <c r="AE735" s="28">
        <f t="shared" si="412"/>
        <v>257500</v>
      </c>
      <c r="AF735" s="28">
        <f t="shared" si="413"/>
        <v>10555.492500000004</v>
      </c>
      <c r="AG735" s="28">
        <f t="shared" si="414"/>
        <v>0</v>
      </c>
      <c r="AH735" s="28">
        <f t="shared" si="415"/>
        <v>10555.492500000004</v>
      </c>
      <c r="AI735" s="28">
        <f t="shared" si="416"/>
        <v>36760.4375</v>
      </c>
      <c r="AJ735" s="29" t="str">
        <f t="shared" si="417"/>
        <v>N</v>
      </c>
      <c r="AK735" s="30">
        <f t="shared" si="418"/>
        <v>0.66666666666666652</v>
      </c>
      <c r="AL735" s="31">
        <f t="shared" si="419"/>
        <v>20500</v>
      </c>
      <c r="AM735" s="31">
        <f t="shared" si="420"/>
        <v>100000</v>
      </c>
      <c r="AN735" s="31">
        <f t="shared" si="421"/>
        <v>257500</v>
      </c>
      <c r="AO735" s="31">
        <f t="shared" si="422"/>
        <v>2867.9925000000039</v>
      </c>
      <c r="AP735" s="31">
        <f t="shared" si="423"/>
        <v>0</v>
      </c>
      <c r="AQ735" s="31">
        <f t="shared" si="424"/>
        <v>2867.9925000000039</v>
      </c>
      <c r="AR735" s="31">
        <f t="shared" si="425"/>
        <v>44447.9375</v>
      </c>
      <c r="AS735" s="32">
        <f t="shared" si="426"/>
        <v>0</v>
      </c>
      <c r="AT735" s="33">
        <f t="shared" si="427"/>
        <v>20500</v>
      </c>
      <c r="AU735" s="33">
        <f t="shared" si="428"/>
        <v>100000</v>
      </c>
      <c r="AV735" s="33">
        <v>257500</v>
      </c>
      <c r="AW735" s="33">
        <f t="shared" si="429"/>
        <v>0</v>
      </c>
      <c r="AX735" s="33">
        <f t="shared" si="430"/>
        <v>0</v>
      </c>
      <c r="AY735" s="34">
        <f t="shared" si="431"/>
        <v>113149.30499999999</v>
      </c>
    </row>
    <row r="736" spans="1:51" ht="15.75" customHeight="1" x14ac:dyDescent="0.3">
      <c r="A736" s="166" t="s">
        <v>936</v>
      </c>
      <c r="B736" s="99">
        <v>19768.189999999999</v>
      </c>
      <c r="C736" s="99">
        <v>9535.93</v>
      </c>
      <c r="D736" s="99">
        <v>60383.22</v>
      </c>
      <c r="E736" s="99">
        <v>48415.69</v>
      </c>
      <c r="F736" s="147">
        <v>300000</v>
      </c>
      <c r="G736" s="146">
        <v>12500</v>
      </c>
      <c r="H736" s="182">
        <v>46337</v>
      </c>
      <c r="I736" s="182">
        <v>46350</v>
      </c>
      <c r="J736" s="166">
        <v>3.8</v>
      </c>
      <c r="K736" s="166">
        <v>2.1</v>
      </c>
      <c r="L736" s="167" t="s">
        <v>1206</v>
      </c>
      <c r="M736" s="168" t="s">
        <v>1204</v>
      </c>
      <c r="N736" s="169">
        <v>0</v>
      </c>
      <c r="O736" s="21">
        <f t="shared" si="396"/>
        <v>1.6999999999999997</v>
      </c>
      <c r="P736" s="21" t="str">
        <f t="shared" si="397"/>
        <v>N</v>
      </c>
      <c r="Q736" s="22">
        <f t="shared" si="398"/>
        <v>29304.12</v>
      </c>
      <c r="R736" s="8" t="str">
        <f t="shared" si="399"/>
        <v>N</v>
      </c>
      <c r="S736" s="23">
        <f t="shared" si="400"/>
        <v>3.3999999999999995</v>
      </c>
      <c r="T736" s="24">
        <f t="shared" si="401"/>
        <v>20500</v>
      </c>
      <c r="U736" s="24">
        <f t="shared" si="402"/>
        <v>100000</v>
      </c>
      <c r="V736" s="24">
        <f t="shared" si="403"/>
        <v>257500</v>
      </c>
      <c r="W736" s="24">
        <f t="shared" si="404"/>
        <v>0</v>
      </c>
      <c r="X736" s="24">
        <f t="shared" si="405"/>
        <v>0</v>
      </c>
      <c r="Y736" s="24">
        <f t="shared" si="406"/>
        <v>0</v>
      </c>
      <c r="Z736" s="24">
        <f t="shared" si="407"/>
        <v>29304.12</v>
      </c>
      <c r="AA736" s="25" t="str">
        <f t="shared" si="408"/>
        <v>N</v>
      </c>
      <c r="AB736" s="26">
        <f t="shared" si="409"/>
        <v>2.3999999999999995</v>
      </c>
      <c r="AC736" s="27">
        <f t="shared" si="410"/>
        <v>20500</v>
      </c>
      <c r="AD736" s="28">
        <f t="shared" si="411"/>
        <v>100000</v>
      </c>
      <c r="AE736" s="28">
        <f t="shared" si="412"/>
        <v>257500</v>
      </c>
      <c r="AF736" s="28">
        <f t="shared" si="413"/>
        <v>0</v>
      </c>
      <c r="AG736" s="28">
        <f t="shared" si="414"/>
        <v>0</v>
      </c>
      <c r="AH736" s="28">
        <f t="shared" si="415"/>
        <v>0</v>
      </c>
      <c r="AI736" s="28">
        <f t="shared" si="416"/>
        <v>29304.12</v>
      </c>
      <c r="AJ736" s="29" t="str">
        <f t="shared" si="417"/>
        <v>N</v>
      </c>
      <c r="AK736" s="30">
        <f t="shared" si="418"/>
        <v>1.3999999999999995</v>
      </c>
      <c r="AL736" s="31">
        <f t="shared" si="419"/>
        <v>20500</v>
      </c>
      <c r="AM736" s="31">
        <f t="shared" si="420"/>
        <v>100000</v>
      </c>
      <c r="AN736" s="31">
        <f t="shared" si="421"/>
        <v>257500</v>
      </c>
      <c r="AO736" s="31">
        <f t="shared" si="422"/>
        <v>0</v>
      </c>
      <c r="AP736" s="31">
        <f t="shared" si="423"/>
        <v>0</v>
      </c>
      <c r="AQ736" s="31">
        <f t="shared" si="424"/>
        <v>0</v>
      </c>
      <c r="AR736" s="31">
        <f t="shared" si="425"/>
        <v>29304.12</v>
      </c>
      <c r="AS736" s="32">
        <f t="shared" si="426"/>
        <v>0.39999999999999947</v>
      </c>
      <c r="AT736" s="33">
        <f t="shared" si="427"/>
        <v>20500</v>
      </c>
      <c r="AU736" s="33">
        <f t="shared" si="428"/>
        <v>100000</v>
      </c>
      <c r="AV736" s="33">
        <v>257500</v>
      </c>
      <c r="AW736" s="33">
        <f t="shared" si="429"/>
        <v>0</v>
      </c>
      <c r="AX736" s="33">
        <f t="shared" si="430"/>
        <v>29304.12</v>
      </c>
      <c r="AY736" s="34">
        <f t="shared" si="431"/>
        <v>117216.48</v>
      </c>
    </row>
    <row r="737" spans="1:51" ht="15.75" customHeight="1" x14ac:dyDescent="0.3">
      <c r="A737" s="166" t="s">
        <v>937</v>
      </c>
      <c r="B737" s="99">
        <v>17162.54</v>
      </c>
      <c r="C737" s="99">
        <v>25475.09</v>
      </c>
      <c r="D737" s="99">
        <v>75143.28</v>
      </c>
      <c r="E737" s="99">
        <v>66522.990000000005</v>
      </c>
      <c r="F737" s="147">
        <v>60000</v>
      </c>
      <c r="G737" s="146">
        <v>0</v>
      </c>
      <c r="H737" s="182">
        <v>46466</v>
      </c>
      <c r="I737" s="182">
        <v>46535</v>
      </c>
      <c r="J737" s="166">
        <v>2.9</v>
      </c>
      <c r="K737" s="166">
        <v>2.6</v>
      </c>
      <c r="L737" s="167" t="s">
        <v>1207</v>
      </c>
      <c r="M737" s="168" t="s">
        <v>1205</v>
      </c>
      <c r="N737" s="169">
        <v>0</v>
      </c>
      <c r="O737" s="21">
        <f t="shared" si="396"/>
        <v>0.29999999999999982</v>
      </c>
      <c r="P737" s="21" t="str">
        <f t="shared" si="397"/>
        <v>N</v>
      </c>
      <c r="Q737" s="22">
        <f t="shared" si="398"/>
        <v>42637.630000000005</v>
      </c>
      <c r="R737" s="8" t="str">
        <f t="shared" si="399"/>
        <v>N</v>
      </c>
      <c r="S737" s="23">
        <f t="shared" si="400"/>
        <v>0.29999999999999982</v>
      </c>
      <c r="T737" s="24">
        <f t="shared" si="401"/>
        <v>50000</v>
      </c>
      <c r="U737" s="24">
        <f t="shared" si="402"/>
        <v>200000</v>
      </c>
      <c r="V737" s="24">
        <f t="shared" si="403"/>
        <v>257500</v>
      </c>
      <c r="W737" s="24">
        <f t="shared" si="404"/>
        <v>42637.630000000005</v>
      </c>
      <c r="X737" s="24">
        <f t="shared" si="405"/>
        <v>0</v>
      </c>
      <c r="Y737" s="24">
        <f t="shared" si="406"/>
        <v>42637.630000000005</v>
      </c>
      <c r="Z737" s="24">
        <f t="shared" si="407"/>
        <v>0</v>
      </c>
      <c r="AA737" s="25" t="str">
        <f t="shared" si="408"/>
        <v>N</v>
      </c>
      <c r="AB737" s="26">
        <f t="shared" si="409"/>
        <v>0</v>
      </c>
      <c r="AC737" s="27">
        <f t="shared" si="410"/>
        <v>50000</v>
      </c>
      <c r="AD737" s="28">
        <f t="shared" si="411"/>
        <v>200000</v>
      </c>
      <c r="AE737" s="28">
        <f t="shared" si="412"/>
        <v>257500</v>
      </c>
      <c r="AF737" s="28">
        <f t="shared" si="413"/>
        <v>0</v>
      </c>
      <c r="AG737" s="28">
        <f t="shared" si="414"/>
        <v>0</v>
      </c>
      <c r="AH737" s="28">
        <f t="shared" si="415"/>
        <v>0</v>
      </c>
      <c r="AI737" s="28">
        <f t="shared" si="416"/>
        <v>0</v>
      </c>
      <c r="AJ737" s="29" t="str">
        <f t="shared" si="417"/>
        <v>N</v>
      </c>
      <c r="AK737" s="30">
        <f t="shared" si="418"/>
        <v>0</v>
      </c>
      <c r="AL737" s="31">
        <f t="shared" si="419"/>
        <v>50000</v>
      </c>
      <c r="AM737" s="31">
        <f t="shared" si="420"/>
        <v>200000</v>
      </c>
      <c r="AN737" s="31">
        <f t="shared" si="421"/>
        <v>257500</v>
      </c>
      <c r="AO737" s="31">
        <f t="shared" si="422"/>
        <v>0</v>
      </c>
      <c r="AP737" s="31">
        <f t="shared" si="423"/>
        <v>0</v>
      </c>
      <c r="AQ737" s="31">
        <f t="shared" si="424"/>
        <v>0</v>
      </c>
      <c r="AR737" s="31">
        <f t="shared" si="425"/>
        <v>0</v>
      </c>
      <c r="AS737" s="32">
        <f t="shared" si="426"/>
        <v>0</v>
      </c>
      <c r="AT737" s="33">
        <f t="shared" si="427"/>
        <v>50000</v>
      </c>
      <c r="AU737" s="33">
        <f t="shared" si="428"/>
        <v>200000</v>
      </c>
      <c r="AV737" s="33">
        <v>257500</v>
      </c>
      <c r="AW737" s="33">
        <f t="shared" si="429"/>
        <v>0</v>
      </c>
      <c r="AX737" s="33">
        <f t="shared" si="430"/>
        <v>0</v>
      </c>
      <c r="AY737" s="34">
        <f t="shared" si="431"/>
        <v>0</v>
      </c>
    </row>
    <row r="738" spans="1:51" ht="15.75" customHeight="1" x14ac:dyDescent="0.3">
      <c r="A738" s="166" t="s">
        <v>938</v>
      </c>
      <c r="B738" s="99">
        <v>16579.509999999998</v>
      </c>
      <c r="C738" s="99">
        <v>13318</v>
      </c>
      <c r="D738" s="99">
        <v>99601.06</v>
      </c>
      <c r="E738" s="99">
        <v>90809.06</v>
      </c>
      <c r="F738" s="147">
        <v>80000</v>
      </c>
      <c r="G738" s="148">
        <v>12500</v>
      </c>
      <c r="H738" s="182">
        <v>46431</v>
      </c>
      <c r="I738" s="182">
        <v>46490</v>
      </c>
      <c r="J738" s="166">
        <v>4</v>
      </c>
      <c r="K738" s="166">
        <v>0.7</v>
      </c>
      <c r="L738" s="167" t="s">
        <v>1207</v>
      </c>
      <c r="M738" s="168" t="s">
        <v>1204</v>
      </c>
      <c r="N738" s="169">
        <v>0.01</v>
      </c>
      <c r="O738" s="21">
        <f t="shared" si="396"/>
        <v>3.3</v>
      </c>
      <c r="P738" s="21" t="str">
        <f t="shared" si="397"/>
        <v>N</v>
      </c>
      <c r="Q738" s="22">
        <f t="shared" si="398"/>
        <v>29897.51</v>
      </c>
      <c r="R738" s="8" t="str">
        <f t="shared" si="399"/>
        <v>N</v>
      </c>
      <c r="S738" s="23">
        <f t="shared" si="400"/>
        <v>6.6</v>
      </c>
      <c r="T738" s="24">
        <f t="shared" si="401"/>
        <v>50000</v>
      </c>
      <c r="U738" s="24">
        <f t="shared" si="402"/>
        <v>200000</v>
      </c>
      <c r="V738" s="24">
        <f t="shared" si="403"/>
        <v>257500</v>
      </c>
      <c r="W738" s="24">
        <f t="shared" si="404"/>
        <v>15098.242549999999</v>
      </c>
      <c r="X738" s="24">
        <f t="shared" si="405"/>
        <v>0</v>
      </c>
      <c r="Y738" s="24">
        <f t="shared" si="406"/>
        <v>15098.242549999999</v>
      </c>
      <c r="Z738" s="24">
        <f t="shared" si="407"/>
        <v>15098.242549999999</v>
      </c>
      <c r="AA738" s="25" t="str">
        <f t="shared" si="408"/>
        <v>N</v>
      </c>
      <c r="AB738" s="26">
        <f t="shared" si="409"/>
        <v>5.6</v>
      </c>
      <c r="AC738" s="27">
        <f t="shared" si="410"/>
        <v>50000</v>
      </c>
      <c r="AD738" s="28">
        <f t="shared" si="411"/>
        <v>200000</v>
      </c>
      <c r="AE738" s="28">
        <f t="shared" si="412"/>
        <v>257500</v>
      </c>
      <c r="AF738" s="28">
        <f t="shared" si="413"/>
        <v>15249.224975499999</v>
      </c>
      <c r="AG738" s="28">
        <f t="shared" si="414"/>
        <v>0</v>
      </c>
      <c r="AH738" s="28">
        <f t="shared" si="415"/>
        <v>15249.224975499999</v>
      </c>
      <c r="AI738" s="28">
        <f t="shared" si="416"/>
        <v>15249.224975499999</v>
      </c>
      <c r="AJ738" s="29" t="str">
        <f t="shared" si="417"/>
        <v>N</v>
      </c>
      <c r="AK738" s="30">
        <f t="shared" si="418"/>
        <v>4.5999999999999996</v>
      </c>
      <c r="AL738" s="31">
        <f t="shared" si="419"/>
        <v>50000</v>
      </c>
      <c r="AM738" s="31">
        <f t="shared" si="420"/>
        <v>200000</v>
      </c>
      <c r="AN738" s="31">
        <f t="shared" si="421"/>
        <v>257500</v>
      </c>
      <c r="AO738" s="31">
        <f t="shared" si="422"/>
        <v>15401.717225254999</v>
      </c>
      <c r="AP738" s="31">
        <f t="shared" si="423"/>
        <v>0</v>
      </c>
      <c r="AQ738" s="31">
        <f t="shared" si="424"/>
        <v>15401.717225254999</v>
      </c>
      <c r="AR738" s="31">
        <f t="shared" si="425"/>
        <v>15401.717225254999</v>
      </c>
      <c r="AS738" s="32">
        <f t="shared" si="426"/>
        <v>3.5999999999999996</v>
      </c>
      <c r="AT738" s="33">
        <f t="shared" si="427"/>
        <v>50000</v>
      </c>
      <c r="AU738" s="33">
        <f t="shared" si="428"/>
        <v>200000</v>
      </c>
      <c r="AV738" s="33">
        <v>257500</v>
      </c>
      <c r="AW738" s="33">
        <f t="shared" si="429"/>
        <v>15555.734397507549</v>
      </c>
      <c r="AX738" s="33">
        <f t="shared" si="430"/>
        <v>15555.734397507549</v>
      </c>
      <c r="AY738" s="34">
        <f t="shared" si="431"/>
        <v>61304.919148262547</v>
      </c>
    </row>
    <row r="739" spans="1:51" ht="15.75" customHeight="1" x14ac:dyDescent="0.3">
      <c r="A739" s="166" t="s">
        <v>939</v>
      </c>
      <c r="B739" s="99">
        <v>13896.12</v>
      </c>
      <c r="C739" s="99">
        <v>24855.63</v>
      </c>
      <c r="D739" s="99">
        <v>104110.47</v>
      </c>
      <c r="E739" s="99">
        <v>95214.48</v>
      </c>
      <c r="F739" s="147">
        <v>46000</v>
      </c>
      <c r="G739" s="148">
        <v>12500</v>
      </c>
      <c r="H739" s="182">
        <v>46379</v>
      </c>
      <c r="I739" s="182">
        <v>46405</v>
      </c>
      <c r="J739" s="166">
        <v>4</v>
      </c>
      <c r="K739" s="166">
        <v>1.8</v>
      </c>
      <c r="L739" s="167" t="s">
        <v>1206</v>
      </c>
      <c r="M739" s="168" t="s">
        <v>1203</v>
      </c>
      <c r="N739" s="169">
        <v>0.03</v>
      </c>
      <c r="O739" s="21">
        <f t="shared" si="396"/>
        <v>2.2000000000000002</v>
      </c>
      <c r="P739" s="21" t="str">
        <f t="shared" si="397"/>
        <v>N</v>
      </c>
      <c r="Q739" s="22">
        <f t="shared" si="398"/>
        <v>38751.75</v>
      </c>
      <c r="R739" s="8" t="str">
        <f t="shared" si="399"/>
        <v>N</v>
      </c>
      <c r="S739" s="23">
        <f t="shared" si="400"/>
        <v>2.9333333333333336</v>
      </c>
      <c r="T739" s="24">
        <f t="shared" si="401"/>
        <v>20500</v>
      </c>
      <c r="U739" s="24">
        <f t="shared" si="402"/>
        <v>100000</v>
      </c>
      <c r="V739" s="24">
        <f t="shared" si="403"/>
        <v>257500</v>
      </c>
      <c r="W739" s="24">
        <f t="shared" si="404"/>
        <v>0</v>
      </c>
      <c r="X739" s="24">
        <f t="shared" si="405"/>
        <v>0</v>
      </c>
      <c r="Y739" s="24">
        <f t="shared" si="406"/>
        <v>0</v>
      </c>
      <c r="Z739" s="24">
        <f t="shared" si="407"/>
        <v>39914.302499999998</v>
      </c>
      <c r="AA739" s="25" t="str">
        <f t="shared" si="408"/>
        <v>N</v>
      </c>
      <c r="AB739" s="26">
        <f t="shared" si="409"/>
        <v>1.9333333333333336</v>
      </c>
      <c r="AC739" s="27">
        <f t="shared" si="410"/>
        <v>20500</v>
      </c>
      <c r="AD739" s="28">
        <f t="shared" si="411"/>
        <v>100000</v>
      </c>
      <c r="AE739" s="28">
        <f t="shared" si="412"/>
        <v>257500</v>
      </c>
      <c r="AF739" s="28">
        <f t="shared" si="413"/>
        <v>0</v>
      </c>
      <c r="AG739" s="28">
        <f t="shared" si="414"/>
        <v>0</v>
      </c>
      <c r="AH739" s="28">
        <f t="shared" si="415"/>
        <v>0</v>
      </c>
      <c r="AI739" s="28">
        <f t="shared" si="416"/>
        <v>41111.731574999998</v>
      </c>
      <c r="AJ739" s="29" t="str">
        <f t="shared" si="417"/>
        <v>N</v>
      </c>
      <c r="AK739" s="30">
        <f t="shared" si="418"/>
        <v>0.93333333333333357</v>
      </c>
      <c r="AL739" s="31">
        <f t="shared" si="419"/>
        <v>20500</v>
      </c>
      <c r="AM739" s="31">
        <f t="shared" si="420"/>
        <v>100000</v>
      </c>
      <c r="AN739" s="31">
        <f t="shared" si="421"/>
        <v>257500</v>
      </c>
      <c r="AO739" s="31">
        <f t="shared" si="422"/>
        <v>0</v>
      </c>
      <c r="AP739" s="31">
        <f t="shared" si="423"/>
        <v>0</v>
      </c>
      <c r="AQ739" s="31">
        <f t="shared" si="424"/>
        <v>0</v>
      </c>
      <c r="AR739" s="31">
        <f t="shared" si="425"/>
        <v>42345.083522249995</v>
      </c>
      <c r="AS739" s="32">
        <f t="shared" si="426"/>
        <v>0</v>
      </c>
      <c r="AT739" s="33">
        <f t="shared" si="427"/>
        <v>20500</v>
      </c>
      <c r="AU739" s="33">
        <f t="shared" si="428"/>
        <v>100000</v>
      </c>
      <c r="AV739" s="33">
        <v>257500</v>
      </c>
      <c r="AW739" s="33">
        <f t="shared" si="429"/>
        <v>0</v>
      </c>
      <c r="AX739" s="33">
        <f t="shared" si="430"/>
        <v>0</v>
      </c>
      <c r="AY739" s="34">
        <f t="shared" si="431"/>
        <v>123371.11759725001</v>
      </c>
    </row>
    <row r="740" spans="1:51" ht="15.75" customHeight="1" x14ac:dyDescent="0.3">
      <c r="A740" s="166" t="s">
        <v>940</v>
      </c>
      <c r="B740" s="99">
        <v>9514.93</v>
      </c>
      <c r="C740" s="99">
        <v>26036.080000000002</v>
      </c>
      <c r="D740" s="99">
        <v>93112.82</v>
      </c>
      <c r="E740" s="99">
        <v>88567.95</v>
      </c>
      <c r="F740" s="147">
        <v>80000</v>
      </c>
      <c r="G740" s="148">
        <v>0</v>
      </c>
      <c r="H740" s="182">
        <v>46288</v>
      </c>
      <c r="I740" s="182">
        <v>46328</v>
      </c>
      <c r="J740" s="166">
        <v>3.8</v>
      </c>
      <c r="K740" s="166">
        <v>1.6</v>
      </c>
      <c r="L740" s="167" t="s">
        <v>1206</v>
      </c>
      <c r="M740" s="168" t="s">
        <v>1205</v>
      </c>
      <c r="N740" s="169">
        <v>2.7E-2</v>
      </c>
      <c r="O740" s="21">
        <f t="shared" si="396"/>
        <v>2.1999999999999997</v>
      </c>
      <c r="P740" s="21" t="str">
        <f t="shared" si="397"/>
        <v>N</v>
      </c>
      <c r="Q740" s="22">
        <f t="shared" si="398"/>
        <v>35551.01</v>
      </c>
      <c r="R740" s="8" t="str">
        <f t="shared" si="399"/>
        <v>N</v>
      </c>
      <c r="S740" s="23">
        <f t="shared" si="400"/>
        <v>2.1999999999999997</v>
      </c>
      <c r="T740" s="24">
        <f t="shared" si="401"/>
        <v>20500</v>
      </c>
      <c r="U740" s="24">
        <f t="shared" si="402"/>
        <v>100000</v>
      </c>
      <c r="V740" s="24">
        <f t="shared" si="403"/>
        <v>257500</v>
      </c>
      <c r="W740" s="24">
        <f t="shared" si="404"/>
        <v>6887.179999999993</v>
      </c>
      <c r="X740" s="24">
        <f t="shared" si="405"/>
        <v>0</v>
      </c>
      <c r="Y740" s="24">
        <f t="shared" si="406"/>
        <v>6887.179999999993</v>
      </c>
      <c r="Z740" s="24">
        <f t="shared" si="407"/>
        <v>29623.707270000006</v>
      </c>
      <c r="AA740" s="25" t="str">
        <f t="shared" si="408"/>
        <v>N</v>
      </c>
      <c r="AB740" s="26">
        <f t="shared" si="409"/>
        <v>1.1999999999999997</v>
      </c>
      <c r="AC740" s="27">
        <f t="shared" si="410"/>
        <v>20500</v>
      </c>
      <c r="AD740" s="28">
        <f t="shared" si="411"/>
        <v>100000</v>
      </c>
      <c r="AE740" s="28">
        <f t="shared" si="412"/>
        <v>257500</v>
      </c>
      <c r="AF740" s="28">
        <f t="shared" si="413"/>
        <v>0</v>
      </c>
      <c r="AG740" s="28">
        <f t="shared" si="414"/>
        <v>0</v>
      </c>
      <c r="AH740" s="28">
        <f t="shared" si="415"/>
        <v>0</v>
      </c>
      <c r="AI740" s="28">
        <f t="shared" si="416"/>
        <v>37496.681226289998</v>
      </c>
      <c r="AJ740" s="29" t="str">
        <f t="shared" si="417"/>
        <v>N</v>
      </c>
      <c r="AK740" s="30">
        <f t="shared" si="418"/>
        <v>0.19999999999999973</v>
      </c>
      <c r="AL740" s="31">
        <f t="shared" si="419"/>
        <v>20500</v>
      </c>
      <c r="AM740" s="31">
        <f t="shared" si="420"/>
        <v>100000</v>
      </c>
      <c r="AN740" s="31">
        <f t="shared" si="421"/>
        <v>257500</v>
      </c>
      <c r="AO740" s="31">
        <f t="shared" si="422"/>
        <v>0</v>
      </c>
      <c r="AP740" s="31">
        <f t="shared" si="423"/>
        <v>0</v>
      </c>
      <c r="AQ740" s="31">
        <f t="shared" si="424"/>
        <v>0</v>
      </c>
      <c r="AR740" s="31">
        <f t="shared" si="425"/>
        <v>38509.091619399827</v>
      </c>
      <c r="AS740" s="32">
        <f t="shared" si="426"/>
        <v>0</v>
      </c>
      <c r="AT740" s="33">
        <f t="shared" si="427"/>
        <v>20500</v>
      </c>
      <c r="AU740" s="33">
        <f t="shared" si="428"/>
        <v>100000</v>
      </c>
      <c r="AV740" s="33">
        <v>257500</v>
      </c>
      <c r="AW740" s="33">
        <f t="shared" si="429"/>
        <v>0</v>
      </c>
      <c r="AX740" s="33">
        <f t="shared" si="430"/>
        <v>0</v>
      </c>
      <c r="AY740" s="34">
        <f t="shared" si="431"/>
        <v>105629.48011568983</v>
      </c>
    </row>
    <row r="741" spans="1:51" ht="15.75" customHeight="1" x14ac:dyDescent="0.3">
      <c r="A741" s="166" t="s">
        <v>941</v>
      </c>
      <c r="B741" s="99">
        <v>6089.23</v>
      </c>
      <c r="C741" s="99">
        <v>21577.13</v>
      </c>
      <c r="D741" s="99">
        <v>38111.69</v>
      </c>
      <c r="E741" s="99">
        <v>24946.6</v>
      </c>
      <c r="F741" s="147">
        <v>150000</v>
      </c>
      <c r="G741" s="148">
        <v>12500</v>
      </c>
      <c r="H741" s="182">
        <v>46215</v>
      </c>
      <c r="I741" s="182">
        <v>46268</v>
      </c>
      <c r="J741" s="166">
        <v>3.2</v>
      </c>
      <c r="K741" s="166">
        <v>2.6</v>
      </c>
      <c r="L741" s="167" t="s">
        <v>1206</v>
      </c>
      <c r="M741" s="168" t="s">
        <v>1204</v>
      </c>
      <c r="N741" s="169">
        <v>0.06</v>
      </c>
      <c r="O741" s="21">
        <f t="shared" si="396"/>
        <v>0.60000000000000009</v>
      </c>
      <c r="P741" s="21" t="str">
        <f t="shared" si="397"/>
        <v>N</v>
      </c>
      <c r="Q741" s="22">
        <f t="shared" si="398"/>
        <v>27666.36</v>
      </c>
      <c r="R741" s="8" t="str">
        <f t="shared" si="399"/>
        <v>N</v>
      </c>
      <c r="S741" s="23">
        <f t="shared" si="400"/>
        <v>1.2000000000000002</v>
      </c>
      <c r="T741" s="24">
        <f t="shared" si="401"/>
        <v>20500</v>
      </c>
      <c r="U741" s="24">
        <f t="shared" si="402"/>
        <v>100000</v>
      </c>
      <c r="V741" s="24">
        <f t="shared" si="403"/>
        <v>257500</v>
      </c>
      <c r="W741" s="24">
        <f t="shared" si="404"/>
        <v>10250</v>
      </c>
      <c r="X741" s="24">
        <f t="shared" si="405"/>
        <v>0</v>
      </c>
      <c r="Y741" s="24">
        <f t="shared" si="406"/>
        <v>10250</v>
      </c>
      <c r="Z741" s="24">
        <f t="shared" si="407"/>
        <v>19076.341600000003</v>
      </c>
      <c r="AA741" s="25" t="str">
        <f t="shared" si="408"/>
        <v>N</v>
      </c>
      <c r="AB741" s="26">
        <f t="shared" si="409"/>
        <v>0.20000000000000018</v>
      </c>
      <c r="AC741" s="27">
        <f t="shared" si="410"/>
        <v>20500</v>
      </c>
      <c r="AD741" s="28">
        <f t="shared" si="411"/>
        <v>100000</v>
      </c>
      <c r="AE741" s="28">
        <f t="shared" si="412"/>
        <v>257500</v>
      </c>
      <c r="AF741" s="28">
        <f t="shared" si="413"/>
        <v>10250</v>
      </c>
      <c r="AG741" s="28">
        <f t="shared" si="414"/>
        <v>0</v>
      </c>
      <c r="AH741" s="28">
        <f t="shared" si="415"/>
        <v>10250</v>
      </c>
      <c r="AI741" s="28">
        <f t="shared" si="416"/>
        <v>20835.922096000006</v>
      </c>
      <c r="AJ741" s="29" t="str">
        <f t="shared" si="417"/>
        <v>N</v>
      </c>
      <c r="AK741" s="30">
        <f t="shared" si="418"/>
        <v>0</v>
      </c>
      <c r="AL741" s="31">
        <f t="shared" si="419"/>
        <v>20500</v>
      </c>
      <c r="AM741" s="31">
        <f t="shared" si="420"/>
        <v>100000</v>
      </c>
      <c r="AN741" s="31">
        <f t="shared" si="421"/>
        <v>257500</v>
      </c>
      <c r="AO741" s="31">
        <f t="shared" si="422"/>
        <v>0</v>
      </c>
      <c r="AP741" s="31">
        <f t="shared" si="423"/>
        <v>0</v>
      </c>
      <c r="AQ741" s="31">
        <f t="shared" si="424"/>
        <v>0</v>
      </c>
      <c r="AR741" s="31">
        <f t="shared" si="425"/>
        <v>0</v>
      </c>
      <c r="AS741" s="32">
        <f t="shared" si="426"/>
        <v>0</v>
      </c>
      <c r="AT741" s="33">
        <f t="shared" si="427"/>
        <v>20500</v>
      </c>
      <c r="AU741" s="33">
        <f t="shared" si="428"/>
        <v>100000</v>
      </c>
      <c r="AV741" s="33">
        <v>257500</v>
      </c>
      <c r="AW741" s="33">
        <f t="shared" si="429"/>
        <v>0</v>
      </c>
      <c r="AX741" s="33">
        <f t="shared" si="430"/>
        <v>0</v>
      </c>
      <c r="AY741" s="34">
        <f t="shared" si="431"/>
        <v>39912.263696000009</v>
      </c>
    </row>
    <row r="742" spans="1:51" ht="15.75" customHeight="1" x14ac:dyDescent="0.3">
      <c r="A742" s="166" t="s">
        <v>942</v>
      </c>
      <c r="B742" s="99">
        <v>11432.64</v>
      </c>
      <c r="C742" s="99">
        <v>34818.269999999997</v>
      </c>
      <c r="D742" s="99">
        <v>59918.78</v>
      </c>
      <c r="E742" s="99">
        <v>49426.26</v>
      </c>
      <c r="F742" s="147">
        <v>80000</v>
      </c>
      <c r="G742" s="148">
        <v>0</v>
      </c>
      <c r="H742" s="182">
        <v>46481</v>
      </c>
      <c r="I742" s="182">
        <v>46501</v>
      </c>
      <c r="J742" s="166">
        <v>3.3</v>
      </c>
      <c r="K742" s="166">
        <v>2.2999999999999998</v>
      </c>
      <c r="L742" s="167" t="s">
        <v>1206</v>
      </c>
      <c r="M742" s="168" t="s">
        <v>1205</v>
      </c>
      <c r="N742" s="169">
        <v>0.01</v>
      </c>
      <c r="O742" s="21">
        <f t="shared" si="396"/>
        <v>1</v>
      </c>
      <c r="P742" s="21" t="str">
        <f t="shared" si="397"/>
        <v>N</v>
      </c>
      <c r="Q742" s="22">
        <f t="shared" si="398"/>
        <v>46250.909999999996</v>
      </c>
      <c r="R742" s="8" t="str">
        <f t="shared" si="399"/>
        <v>N</v>
      </c>
      <c r="S742" s="23">
        <f t="shared" si="400"/>
        <v>1</v>
      </c>
      <c r="T742" s="24">
        <f t="shared" si="401"/>
        <v>20500</v>
      </c>
      <c r="U742" s="24">
        <f t="shared" si="402"/>
        <v>100000</v>
      </c>
      <c r="V742" s="24">
        <f t="shared" si="403"/>
        <v>257500</v>
      </c>
      <c r="W742" s="24">
        <f t="shared" si="404"/>
        <v>20500</v>
      </c>
      <c r="X742" s="24">
        <f t="shared" si="405"/>
        <v>0</v>
      </c>
      <c r="Y742" s="24">
        <f t="shared" si="406"/>
        <v>20500</v>
      </c>
      <c r="Z742" s="24">
        <f t="shared" si="407"/>
        <v>26213.419099999999</v>
      </c>
      <c r="AA742" s="25" t="str">
        <f t="shared" si="408"/>
        <v>N</v>
      </c>
      <c r="AB742" s="26">
        <f t="shared" si="409"/>
        <v>0</v>
      </c>
      <c r="AC742" s="27">
        <f t="shared" si="410"/>
        <v>20500</v>
      </c>
      <c r="AD742" s="28">
        <f t="shared" si="411"/>
        <v>100000</v>
      </c>
      <c r="AE742" s="28">
        <f t="shared" si="412"/>
        <v>257500</v>
      </c>
      <c r="AF742" s="28">
        <f t="shared" si="413"/>
        <v>0</v>
      </c>
      <c r="AG742" s="28">
        <f t="shared" si="414"/>
        <v>0</v>
      </c>
      <c r="AH742" s="28">
        <f t="shared" si="415"/>
        <v>0</v>
      </c>
      <c r="AI742" s="28">
        <f t="shared" si="416"/>
        <v>0</v>
      </c>
      <c r="AJ742" s="29" t="str">
        <f t="shared" si="417"/>
        <v>N</v>
      </c>
      <c r="AK742" s="30">
        <f t="shared" si="418"/>
        <v>0</v>
      </c>
      <c r="AL742" s="31">
        <f t="shared" si="419"/>
        <v>20500</v>
      </c>
      <c r="AM742" s="31">
        <f t="shared" si="420"/>
        <v>100000</v>
      </c>
      <c r="AN742" s="31">
        <f t="shared" si="421"/>
        <v>257500</v>
      </c>
      <c r="AO742" s="31">
        <f t="shared" si="422"/>
        <v>0</v>
      </c>
      <c r="AP742" s="31">
        <f t="shared" si="423"/>
        <v>0</v>
      </c>
      <c r="AQ742" s="31">
        <f t="shared" si="424"/>
        <v>0</v>
      </c>
      <c r="AR742" s="31">
        <f t="shared" si="425"/>
        <v>0</v>
      </c>
      <c r="AS742" s="32">
        <f t="shared" si="426"/>
        <v>0</v>
      </c>
      <c r="AT742" s="33">
        <f t="shared" si="427"/>
        <v>20500</v>
      </c>
      <c r="AU742" s="33">
        <f t="shared" si="428"/>
        <v>100000</v>
      </c>
      <c r="AV742" s="33">
        <v>257500</v>
      </c>
      <c r="AW742" s="33">
        <f t="shared" si="429"/>
        <v>0</v>
      </c>
      <c r="AX742" s="33">
        <f t="shared" si="430"/>
        <v>0</v>
      </c>
      <c r="AY742" s="34">
        <f t="shared" si="431"/>
        <v>26213.419099999999</v>
      </c>
    </row>
    <row r="743" spans="1:51" ht="15.75" customHeight="1" x14ac:dyDescent="0.3">
      <c r="A743" s="166" t="s">
        <v>943</v>
      </c>
      <c r="B743" s="99">
        <v>12852.19</v>
      </c>
      <c r="C743" s="99">
        <v>592.28</v>
      </c>
      <c r="D743" s="99">
        <v>58691.83</v>
      </c>
      <c r="E743" s="99">
        <v>49799.78</v>
      </c>
      <c r="F743" s="145">
        <v>35000</v>
      </c>
      <c r="G743" s="148">
        <v>0</v>
      </c>
      <c r="H743" s="182">
        <v>46378</v>
      </c>
      <c r="I743" s="182">
        <v>46405</v>
      </c>
      <c r="J743" s="166">
        <v>1.7</v>
      </c>
      <c r="K743" s="166">
        <v>1.3</v>
      </c>
      <c r="L743" s="167" t="s">
        <v>1206</v>
      </c>
      <c r="M743" s="168" t="s">
        <v>1205</v>
      </c>
      <c r="N743" s="169">
        <v>0.02</v>
      </c>
      <c r="O743" s="21">
        <f t="shared" si="396"/>
        <v>0.39999999999999991</v>
      </c>
      <c r="P743" s="21" t="str">
        <f t="shared" si="397"/>
        <v>N</v>
      </c>
      <c r="Q743" s="22">
        <f t="shared" si="398"/>
        <v>13444.470000000001</v>
      </c>
      <c r="R743" s="8" t="str">
        <f t="shared" si="399"/>
        <v>N</v>
      </c>
      <c r="S743" s="23">
        <f t="shared" si="400"/>
        <v>0.39999999999999991</v>
      </c>
      <c r="T743" s="24">
        <f t="shared" si="401"/>
        <v>20500</v>
      </c>
      <c r="U743" s="24">
        <f t="shared" si="402"/>
        <v>100000</v>
      </c>
      <c r="V743" s="24">
        <f t="shared" si="403"/>
        <v>257500</v>
      </c>
      <c r="W743" s="24">
        <f t="shared" si="404"/>
        <v>13713.359400000001</v>
      </c>
      <c r="X743" s="24">
        <f t="shared" si="405"/>
        <v>0</v>
      </c>
      <c r="Y743" s="24">
        <f t="shared" si="406"/>
        <v>13713.359400000001</v>
      </c>
      <c r="Z743" s="24">
        <f t="shared" si="407"/>
        <v>0</v>
      </c>
      <c r="AA743" s="25" t="str">
        <f t="shared" si="408"/>
        <v>N</v>
      </c>
      <c r="AB743" s="26">
        <f t="shared" si="409"/>
        <v>0</v>
      </c>
      <c r="AC743" s="27">
        <f t="shared" si="410"/>
        <v>20500</v>
      </c>
      <c r="AD743" s="28">
        <f t="shared" si="411"/>
        <v>100000</v>
      </c>
      <c r="AE743" s="28">
        <f t="shared" si="412"/>
        <v>257500</v>
      </c>
      <c r="AF743" s="28">
        <f t="shared" si="413"/>
        <v>0</v>
      </c>
      <c r="AG743" s="28">
        <f t="shared" si="414"/>
        <v>0</v>
      </c>
      <c r="AH743" s="28">
        <f t="shared" si="415"/>
        <v>0</v>
      </c>
      <c r="AI743" s="28">
        <f t="shared" si="416"/>
        <v>0</v>
      </c>
      <c r="AJ743" s="29" t="str">
        <f t="shared" si="417"/>
        <v>N</v>
      </c>
      <c r="AK743" s="30">
        <f t="shared" si="418"/>
        <v>0</v>
      </c>
      <c r="AL743" s="31">
        <f t="shared" si="419"/>
        <v>20500</v>
      </c>
      <c r="AM743" s="31">
        <f t="shared" si="420"/>
        <v>100000</v>
      </c>
      <c r="AN743" s="31">
        <f t="shared" si="421"/>
        <v>257500</v>
      </c>
      <c r="AO743" s="31">
        <f t="shared" si="422"/>
        <v>0</v>
      </c>
      <c r="AP743" s="31">
        <f t="shared" si="423"/>
        <v>0</v>
      </c>
      <c r="AQ743" s="31">
        <f t="shared" si="424"/>
        <v>0</v>
      </c>
      <c r="AR743" s="31">
        <f t="shared" si="425"/>
        <v>0</v>
      </c>
      <c r="AS743" s="32">
        <f t="shared" si="426"/>
        <v>0</v>
      </c>
      <c r="AT743" s="33">
        <f t="shared" si="427"/>
        <v>20500</v>
      </c>
      <c r="AU743" s="33">
        <f t="shared" si="428"/>
        <v>100000</v>
      </c>
      <c r="AV743" s="33">
        <v>257500</v>
      </c>
      <c r="AW743" s="33">
        <f t="shared" si="429"/>
        <v>0</v>
      </c>
      <c r="AX743" s="33">
        <f t="shared" si="430"/>
        <v>0</v>
      </c>
      <c r="AY743" s="34">
        <f t="shared" si="431"/>
        <v>0</v>
      </c>
    </row>
    <row r="744" spans="1:51" ht="15.75" customHeight="1" x14ac:dyDescent="0.3">
      <c r="A744" s="166" t="s">
        <v>944</v>
      </c>
      <c r="B744" s="99">
        <v>13796.61</v>
      </c>
      <c r="C744" s="99">
        <v>20979.9</v>
      </c>
      <c r="D744" s="99">
        <v>86811.76</v>
      </c>
      <c r="E744" s="99">
        <v>83962.95</v>
      </c>
      <c r="F744" s="145">
        <v>88000</v>
      </c>
      <c r="G744" s="148">
        <v>0</v>
      </c>
      <c r="H744" s="182">
        <v>46414</v>
      </c>
      <c r="I744" s="182">
        <v>46501</v>
      </c>
      <c r="J744" s="166">
        <v>2.5</v>
      </c>
      <c r="K744" s="166">
        <v>0.3</v>
      </c>
      <c r="L744" s="167" t="s">
        <v>1206</v>
      </c>
      <c r="M744" s="168" t="s">
        <v>1205</v>
      </c>
      <c r="N744" s="169">
        <v>0.02</v>
      </c>
      <c r="O744" s="21">
        <f t="shared" si="396"/>
        <v>2.2000000000000002</v>
      </c>
      <c r="P744" s="21" t="str">
        <f t="shared" si="397"/>
        <v>N</v>
      </c>
      <c r="Q744" s="22">
        <f t="shared" si="398"/>
        <v>34776.51</v>
      </c>
      <c r="R744" s="8" t="str">
        <f t="shared" si="399"/>
        <v>N</v>
      </c>
      <c r="S744" s="23">
        <f t="shared" si="400"/>
        <v>2.2000000000000002</v>
      </c>
      <c r="T744" s="24">
        <f t="shared" si="401"/>
        <v>20500</v>
      </c>
      <c r="U744" s="24">
        <f t="shared" si="402"/>
        <v>100000</v>
      </c>
      <c r="V744" s="24">
        <f t="shared" si="403"/>
        <v>257500</v>
      </c>
      <c r="W744" s="24">
        <f t="shared" si="404"/>
        <v>13188.240000000005</v>
      </c>
      <c r="X744" s="24">
        <f t="shared" si="405"/>
        <v>0</v>
      </c>
      <c r="Y744" s="24">
        <f t="shared" si="406"/>
        <v>13188.240000000005</v>
      </c>
      <c r="Z744" s="24">
        <f t="shared" si="407"/>
        <v>22283.800199999998</v>
      </c>
      <c r="AA744" s="25" t="str">
        <f t="shared" si="408"/>
        <v>N</v>
      </c>
      <c r="AB744" s="26">
        <f t="shared" si="409"/>
        <v>1.2000000000000002</v>
      </c>
      <c r="AC744" s="27">
        <f t="shared" si="410"/>
        <v>20500</v>
      </c>
      <c r="AD744" s="28">
        <f t="shared" si="411"/>
        <v>100000</v>
      </c>
      <c r="AE744" s="28">
        <f t="shared" si="412"/>
        <v>257500</v>
      </c>
      <c r="AF744" s="28">
        <f t="shared" si="413"/>
        <v>0</v>
      </c>
      <c r="AG744" s="28">
        <f t="shared" si="414"/>
        <v>0</v>
      </c>
      <c r="AH744" s="28">
        <f t="shared" si="415"/>
        <v>0</v>
      </c>
      <c r="AI744" s="28">
        <f t="shared" si="416"/>
        <v>36181.481004000001</v>
      </c>
      <c r="AJ744" s="29" t="str">
        <f t="shared" si="417"/>
        <v>N</v>
      </c>
      <c r="AK744" s="30">
        <f t="shared" si="418"/>
        <v>0.20000000000000018</v>
      </c>
      <c r="AL744" s="31">
        <f t="shared" si="419"/>
        <v>20500</v>
      </c>
      <c r="AM744" s="31">
        <f t="shared" si="420"/>
        <v>100000</v>
      </c>
      <c r="AN744" s="31">
        <f t="shared" si="421"/>
        <v>257500</v>
      </c>
      <c r="AO744" s="31">
        <f t="shared" si="422"/>
        <v>0</v>
      </c>
      <c r="AP744" s="31">
        <f t="shared" si="423"/>
        <v>0</v>
      </c>
      <c r="AQ744" s="31">
        <f t="shared" si="424"/>
        <v>0</v>
      </c>
      <c r="AR744" s="31">
        <f t="shared" si="425"/>
        <v>36905.11062408</v>
      </c>
      <c r="AS744" s="32">
        <f t="shared" si="426"/>
        <v>0</v>
      </c>
      <c r="AT744" s="33">
        <f t="shared" si="427"/>
        <v>20500</v>
      </c>
      <c r="AU744" s="33">
        <f t="shared" si="428"/>
        <v>100000</v>
      </c>
      <c r="AV744" s="33">
        <v>257500</v>
      </c>
      <c r="AW744" s="33">
        <f t="shared" si="429"/>
        <v>0</v>
      </c>
      <c r="AX744" s="33">
        <f t="shared" si="430"/>
        <v>0</v>
      </c>
      <c r="AY744" s="34">
        <f t="shared" si="431"/>
        <v>95370.391828079999</v>
      </c>
    </row>
    <row r="745" spans="1:51" ht="15.75" customHeight="1" x14ac:dyDescent="0.3">
      <c r="A745" s="166" t="s">
        <v>945</v>
      </c>
      <c r="B745" s="99">
        <v>12252.63</v>
      </c>
      <c r="C745" s="99">
        <v>7835.32</v>
      </c>
      <c r="D745" s="99">
        <v>75209.100000000006</v>
      </c>
      <c r="E745" s="99">
        <v>75161.5</v>
      </c>
      <c r="F745" s="145">
        <v>72000</v>
      </c>
      <c r="G745" s="148">
        <v>0</v>
      </c>
      <c r="H745" s="182">
        <v>46309</v>
      </c>
      <c r="I745" s="182">
        <v>46323</v>
      </c>
      <c r="J745" s="166">
        <v>2.7</v>
      </c>
      <c r="K745" s="166">
        <v>1.2</v>
      </c>
      <c r="L745" s="167" t="s">
        <v>1206</v>
      </c>
      <c r="M745" s="168" t="s">
        <v>1203</v>
      </c>
      <c r="N745" s="169">
        <v>0.02</v>
      </c>
      <c r="O745" s="21">
        <f t="shared" si="396"/>
        <v>1.5000000000000002</v>
      </c>
      <c r="P745" s="21" t="str">
        <f t="shared" si="397"/>
        <v>N</v>
      </c>
      <c r="Q745" s="22">
        <f t="shared" si="398"/>
        <v>20087.949999999997</v>
      </c>
      <c r="R745" s="8" t="str">
        <f t="shared" si="399"/>
        <v>N</v>
      </c>
      <c r="S745" s="23">
        <f t="shared" si="400"/>
        <v>2.0000000000000004</v>
      </c>
      <c r="T745" s="24">
        <f t="shared" si="401"/>
        <v>20500</v>
      </c>
      <c r="U745" s="24">
        <f t="shared" si="402"/>
        <v>100000</v>
      </c>
      <c r="V745" s="24">
        <f t="shared" si="403"/>
        <v>257500</v>
      </c>
      <c r="W745" s="24">
        <f t="shared" si="404"/>
        <v>15367.281749999998</v>
      </c>
      <c r="X745" s="24">
        <f t="shared" si="405"/>
        <v>0</v>
      </c>
      <c r="Y745" s="24">
        <f t="shared" si="406"/>
        <v>15367.281749999998</v>
      </c>
      <c r="Z745" s="24">
        <f t="shared" si="407"/>
        <v>5122.4272500000006</v>
      </c>
      <c r="AA745" s="25" t="str">
        <f t="shared" si="408"/>
        <v>N</v>
      </c>
      <c r="AB745" s="26">
        <f t="shared" si="409"/>
        <v>1.0000000000000004</v>
      </c>
      <c r="AC745" s="27">
        <f t="shared" si="410"/>
        <v>20500</v>
      </c>
      <c r="AD745" s="28">
        <f t="shared" si="411"/>
        <v>100000</v>
      </c>
      <c r="AE745" s="28">
        <f t="shared" si="412"/>
        <v>257500</v>
      </c>
      <c r="AF745" s="28">
        <f t="shared" si="413"/>
        <v>7067.7136874999969</v>
      </c>
      <c r="AG745" s="28">
        <f t="shared" si="414"/>
        <v>0</v>
      </c>
      <c r="AH745" s="28">
        <f t="shared" si="415"/>
        <v>7067.7136874999969</v>
      </c>
      <c r="AI745" s="28">
        <f t="shared" si="416"/>
        <v>13831.789492500004</v>
      </c>
      <c r="AJ745" s="29" t="str">
        <f t="shared" si="417"/>
        <v>N</v>
      </c>
      <c r="AK745" s="30">
        <f t="shared" si="418"/>
        <v>4.4408920985006262E-16</v>
      </c>
      <c r="AL745" s="31">
        <f t="shared" si="419"/>
        <v>20500</v>
      </c>
      <c r="AM745" s="31">
        <f t="shared" si="420"/>
        <v>100000</v>
      </c>
      <c r="AN745" s="31">
        <f t="shared" si="421"/>
        <v>257500</v>
      </c>
      <c r="AO745" s="31">
        <f t="shared" si="422"/>
        <v>7067.7136874999969</v>
      </c>
      <c r="AP745" s="31">
        <f t="shared" si="423"/>
        <v>0</v>
      </c>
      <c r="AQ745" s="31">
        <f t="shared" si="424"/>
        <v>7067.7136874999969</v>
      </c>
      <c r="AR745" s="31">
        <f t="shared" si="425"/>
        <v>14249.779556100006</v>
      </c>
      <c r="AS745" s="32">
        <f t="shared" si="426"/>
        <v>0</v>
      </c>
      <c r="AT745" s="33">
        <f t="shared" si="427"/>
        <v>20500</v>
      </c>
      <c r="AU745" s="33">
        <f t="shared" si="428"/>
        <v>100000</v>
      </c>
      <c r="AV745" s="33">
        <v>257500</v>
      </c>
      <c r="AW745" s="33">
        <f t="shared" si="429"/>
        <v>0</v>
      </c>
      <c r="AX745" s="33">
        <f t="shared" si="430"/>
        <v>0</v>
      </c>
      <c r="AY745" s="34">
        <f t="shared" si="431"/>
        <v>33203.99629860001</v>
      </c>
    </row>
    <row r="746" spans="1:51" ht="15.75" customHeight="1" x14ac:dyDescent="0.3">
      <c r="A746" s="166" t="s">
        <v>946</v>
      </c>
      <c r="B746" s="99">
        <v>15953.69</v>
      </c>
      <c r="C746" s="99">
        <v>6349.18</v>
      </c>
      <c r="D746" s="99">
        <v>77481.789999999994</v>
      </c>
      <c r="E746" s="99">
        <v>76330.789999999994</v>
      </c>
      <c r="F746" s="145">
        <v>66000</v>
      </c>
      <c r="G746" s="148">
        <v>12500</v>
      </c>
      <c r="H746" s="182">
        <v>46457</v>
      </c>
      <c r="I746" s="182">
        <v>46500</v>
      </c>
      <c r="J746" s="166">
        <v>3.7</v>
      </c>
      <c r="K746" s="166">
        <v>0.8</v>
      </c>
      <c r="L746" s="167" t="s">
        <v>1206</v>
      </c>
      <c r="M746" s="168" t="s">
        <v>1204</v>
      </c>
      <c r="N746" s="169">
        <v>0.04</v>
      </c>
      <c r="O746" s="21">
        <f t="shared" si="396"/>
        <v>2.9000000000000004</v>
      </c>
      <c r="P746" s="21" t="str">
        <f t="shared" si="397"/>
        <v>N</v>
      </c>
      <c r="Q746" s="22">
        <f t="shared" si="398"/>
        <v>22302.870000000003</v>
      </c>
      <c r="R746" s="8" t="str">
        <f t="shared" si="399"/>
        <v>N</v>
      </c>
      <c r="S746" s="23">
        <f t="shared" si="400"/>
        <v>5.8000000000000007</v>
      </c>
      <c r="T746" s="24">
        <f t="shared" si="401"/>
        <v>20500</v>
      </c>
      <c r="U746" s="24">
        <f t="shared" si="402"/>
        <v>100000</v>
      </c>
      <c r="V746" s="24">
        <f t="shared" si="403"/>
        <v>257500</v>
      </c>
      <c r="W746" s="24">
        <f t="shared" si="404"/>
        <v>10250</v>
      </c>
      <c r="X746" s="24">
        <f t="shared" si="405"/>
        <v>0</v>
      </c>
      <c r="Y746" s="24">
        <f t="shared" si="406"/>
        <v>10250</v>
      </c>
      <c r="Z746" s="24">
        <f t="shared" si="407"/>
        <v>12944.984800000002</v>
      </c>
      <c r="AA746" s="25" t="str">
        <f t="shared" si="408"/>
        <v>N</v>
      </c>
      <c r="AB746" s="26">
        <f t="shared" si="409"/>
        <v>4.8000000000000007</v>
      </c>
      <c r="AC746" s="27">
        <f t="shared" si="410"/>
        <v>20500</v>
      </c>
      <c r="AD746" s="28">
        <f t="shared" si="411"/>
        <v>100000</v>
      </c>
      <c r="AE746" s="28">
        <f t="shared" si="412"/>
        <v>257500</v>
      </c>
      <c r="AF746" s="28">
        <f t="shared" si="413"/>
        <v>6134.1050000000032</v>
      </c>
      <c r="AG746" s="28">
        <f t="shared" si="414"/>
        <v>0</v>
      </c>
      <c r="AH746" s="28">
        <f t="shared" si="415"/>
        <v>6134.1050000000032</v>
      </c>
      <c r="AI746" s="28">
        <f t="shared" si="416"/>
        <v>17988.679192</v>
      </c>
      <c r="AJ746" s="29" t="str">
        <f t="shared" si="417"/>
        <v>N</v>
      </c>
      <c r="AK746" s="30">
        <f t="shared" si="418"/>
        <v>3.8000000000000007</v>
      </c>
      <c r="AL746" s="31">
        <f t="shared" si="419"/>
        <v>20500</v>
      </c>
      <c r="AM746" s="31">
        <f t="shared" si="420"/>
        <v>100000</v>
      </c>
      <c r="AN746" s="31">
        <f t="shared" si="421"/>
        <v>257500</v>
      </c>
      <c r="AO746" s="31">
        <f t="shared" si="422"/>
        <v>1574.9300000000039</v>
      </c>
      <c r="AP746" s="31">
        <f t="shared" si="423"/>
        <v>0</v>
      </c>
      <c r="AQ746" s="31">
        <f t="shared" si="424"/>
        <v>1574.9300000000039</v>
      </c>
      <c r="AR746" s="31">
        <f t="shared" si="425"/>
        <v>23512.76555968</v>
      </c>
      <c r="AS746" s="32">
        <f t="shared" si="426"/>
        <v>2.8000000000000007</v>
      </c>
      <c r="AT746" s="33">
        <f t="shared" si="427"/>
        <v>20500</v>
      </c>
      <c r="AU746" s="33">
        <f t="shared" si="428"/>
        <v>100000</v>
      </c>
      <c r="AV746" s="33">
        <v>257500</v>
      </c>
      <c r="AW746" s="33">
        <f t="shared" si="429"/>
        <v>2279.5874999999996</v>
      </c>
      <c r="AX746" s="33">
        <f t="shared" si="430"/>
        <v>23811.615882067206</v>
      </c>
      <c r="AY746" s="34">
        <f t="shared" si="431"/>
        <v>78258.045433747204</v>
      </c>
    </row>
    <row r="747" spans="1:51" ht="15.75" customHeight="1" x14ac:dyDescent="0.3">
      <c r="A747" s="166" t="s">
        <v>947</v>
      </c>
      <c r="B747" s="99">
        <v>16926.86</v>
      </c>
      <c r="C747" s="99">
        <v>32584.65</v>
      </c>
      <c r="D747" s="99">
        <v>122235.59</v>
      </c>
      <c r="E747" s="99">
        <v>114800.03</v>
      </c>
      <c r="F747" s="145">
        <v>190000</v>
      </c>
      <c r="G747" s="148">
        <v>12500</v>
      </c>
      <c r="H747" s="182">
        <v>46473</v>
      </c>
      <c r="I747" s="182">
        <v>46540</v>
      </c>
      <c r="J747" s="166">
        <v>1.7</v>
      </c>
      <c r="K747" s="166">
        <v>0.8</v>
      </c>
      <c r="L747" s="167" t="s">
        <v>1206</v>
      </c>
      <c r="M747" s="168" t="s">
        <v>1203</v>
      </c>
      <c r="N747" s="169">
        <v>0.05</v>
      </c>
      <c r="O747" s="21">
        <f t="shared" si="396"/>
        <v>0.89999999999999991</v>
      </c>
      <c r="P747" s="21" t="str">
        <f t="shared" si="397"/>
        <v>N</v>
      </c>
      <c r="Q747" s="22">
        <f t="shared" si="398"/>
        <v>49511.51</v>
      </c>
      <c r="R747" s="8" t="str">
        <f t="shared" si="399"/>
        <v>N</v>
      </c>
      <c r="S747" s="23">
        <f t="shared" si="400"/>
        <v>1.2</v>
      </c>
      <c r="T747" s="24">
        <f t="shared" si="401"/>
        <v>20500</v>
      </c>
      <c r="U747" s="24">
        <f t="shared" si="402"/>
        <v>100000</v>
      </c>
      <c r="V747" s="24">
        <f t="shared" si="403"/>
        <v>257500</v>
      </c>
      <c r="W747" s="24">
        <f t="shared" si="404"/>
        <v>0</v>
      </c>
      <c r="X747" s="24">
        <f t="shared" si="405"/>
        <v>0</v>
      </c>
      <c r="Y747" s="24">
        <f t="shared" si="406"/>
        <v>0</v>
      </c>
      <c r="Z747" s="24">
        <f t="shared" si="407"/>
        <v>51987.085500000001</v>
      </c>
      <c r="AA747" s="25" t="str">
        <f t="shared" si="408"/>
        <v>N</v>
      </c>
      <c r="AB747" s="26">
        <f t="shared" si="409"/>
        <v>0.19999999999999996</v>
      </c>
      <c r="AC747" s="27">
        <f t="shared" si="410"/>
        <v>20500</v>
      </c>
      <c r="AD747" s="28">
        <f t="shared" si="411"/>
        <v>100000</v>
      </c>
      <c r="AE747" s="28">
        <f t="shared" si="412"/>
        <v>257500</v>
      </c>
      <c r="AF747" s="28">
        <f t="shared" si="413"/>
        <v>0</v>
      </c>
      <c r="AG747" s="28">
        <f t="shared" si="414"/>
        <v>0</v>
      </c>
      <c r="AH747" s="28">
        <f t="shared" si="415"/>
        <v>0</v>
      </c>
      <c r="AI747" s="28">
        <f t="shared" si="416"/>
        <v>54586.439775000006</v>
      </c>
      <c r="AJ747" s="29" t="str">
        <f t="shared" si="417"/>
        <v>N</v>
      </c>
      <c r="AK747" s="30">
        <f t="shared" si="418"/>
        <v>0</v>
      </c>
      <c r="AL747" s="31">
        <f t="shared" si="419"/>
        <v>20500</v>
      </c>
      <c r="AM747" s="31">
        <f t="shared" si="420"/>
        <v>100000</v>
      </c>
      <c r="AN747" s="31">
        <f t="shared" si="421"/>
        <v>257500</v>
      </c>
      <c r="AO747" s="31">
        <f t="shared" si="422"/>
        <v>0</v>
      </c>
      <c r="AP747" s="31">
        <f t="shared" si="423"/>
        <v>0</v>
      </c>
      <c r="AQ747" s="31">
        <f t="shared" si="424"/>
        <v>0</v>
      </c>
      <c r="AR747" s="31">
        <f t="shared" si="425"/>
        <v>0</v>
      </c>
      <c r="AS747" s="32">
        <f t="shared" si="426"/>
        <v>0</v>
      </c>
      <c r="AT747" s="33">
        <f t="shared" si="427"/>
        <v>20500</v>
      </c>
      <c r="AU747" s="33">
        <f t="shared" si="428"/>
        <v>100000</v>
      </c>
      <c r="AV747" s="33">
        <v>257500</v>
      </c>
      <c r="AW747" s="33">
        <f t="shared" si="429"/>
        <v>0</v>
      </c>
      <c r="AX747" s="33">
        <f t="shared" si="430"/>
        <v>0</v>
      </c>
      <c r="AY747" s="34">
        <f t="shared" si="431"/>
        <v>106573.52527500001</v>
      </c>
    </row>
    <row r="748" spans="1:51" ht="15.75" customHeight="1" x14ac:dyDescent="0.3">
      <c r="A748" s="166" t="s">
        <v>948</v>
      </c>
      <c r="B748" s="99">
        <v>10848.9</v>
      </c>
      <c r="C748" s="99">
        <v>21368.61</v>
      </c>
      <c r="D748" s="99">
        <v>107905.71</v>
      </c>
      <c r="E748" s="99">
        <v>101075.3</v>
      </c>
      <c r="F748" s="145">
        <v>15000</v>
      </c>
      <c r="G748" s="148">
        <v>0</v>
      </c>
      <c r="H748" s="182">
        <v>46367</v>
      </c>
      <c r="I748" s="182">
        <v>46457</v>
      </c>
      <c r="J748" s="166">
        <v>4.0999999999999996</v>
      </c>
      <c r="K748" s="166">
        <v>2.8</v>
      </c>
      <c r="L748" s="167" t="s">
        <v>1206</v>
      </c>
      <c r="M748" s="168" t="s">
        <v>1205</v>
      </c>
      <c r="N748" s="169">
        <v>5.1999999999999998E-2</v>
      </c>
      <c r="O748" s="21">
        <f t="shared" si="396"/>
        <v>1.2999999999999998</v>
      </c>
      <c r="P748" s="21" t="str">
        <f t="shared" si="397"/>
        <v>N</v>
      </c>
      <c r="Q748" s="22">
        <f t="shared" si="398"/>
        <v>32217.510000000002</v>
      </c>
      <c r="R748" s="8" t="str">
        <f t="shared" si="399"/>
        <v>N</v>
      </c>
      <c r="S748" s="23">
        <f t="shared" si="400"/>
        <v>1.2999999999999998</v>
      </c>
      <c r="T748" s="24">
        <f t="shared" si="401"/>
        <v>20500</v>
      </c>
      <c r="U748" s="24">
        <f t="shared" si="402"/>
        <v>100000</v>
      </c>
      <c r="V748" s="24">
        <f t="shared" si="403"/>
        <v>257500</v>
      </c>
      <c r="W748" s="24">
        <f t="shared" si="404"/>
        <v>0</v>
      </c>
      <c r="X748" s="24">
        <f t="shared" si="405"/>
        <v>0</v>
      </c>
      <c r="Y748" s="24">
        <f t="shared" si="406"/>
        <v>0</v>
      </c>
      <c r="Z748" s="24">
        <f t="shared" si="407"/>
        <v>33892.820520000001</v>
      </c>
      <c r="AA748" s="25" t="str">
        <f t="shared" si="408"/>
        <v>N</v>
      </c>
      <c r="AB748" s="26">
        <f t="shared" si="409"/>
        <v>0.29999999999999982</v>
      </c>
      <c r="AC748" s="27">
        <f t="shared" si="410"/>
        <v>20500</v>
      </c>
      <c r="AD748" s="28">
        <f t="shared" si="411"/>
        <v>100000</v>
      </c>
      <c r="AE748" s="28">
        <f t="shared" si="412"/>
        <v>257500</v>
      </c>
      <c r="AF748" s="28">
        <f t="shared" si="413"/>
        <v>0</v>
      </c>
      <c r="AG748" s="28">
        <f t="shared" si="414"/>
        <v>0</v>
      </c>
      <c r="AH748" s="28">
        <f t="shared" si="415"/>
        <v>0</v>
      </c>
      <c r="AI748" s="28">
        <f t="shared" si="416"/>
        <v>35655.247187040004</v>
      </c>
      <c r="AJ748" s="29" t="str">
        <f t="shared" si="417"/>
        <v>N</v>
      </c>
      <c r="AK748" s="30">
        <f t="shared" si="418"/>
        <v>0</v>
      </c>
      <c r="AL748" s="31">
        <f t="shared" si="419"/>
        <v>20500</v>
      </c>
      <c r="AM748" s="31">
        <f t="shared" si="420"/>
        <v>100000</v>
      </c>
      <c r="AN748" s="31">
        <f t="shared" si="421"/>
        <v>257500</v>
      </c>
      <c r="AO748" s="31">
        <f t="shared" si="422"/>
        <v>0</v>
      </c>
      <c r="AP748" s="31">
        <f t="shared" si="423"/>
        <v>0</v>
      </c>
      <c r="AQ748" s="31">
        <f t="shared" si="424"/>
        <v>0</v>
      </c>
      <c r="AR748" s="31">
        <f t="shared" si="425"/>
        <v>0</v>
      </c>
      <c r="AS748" s="32">
        <f t="shared" si="426"/>
        <v>0</v>
      </c>
      <c r="AT748" s="33">
        <f t="shared" si="427"/>
        <v>20500</v>
      </c>
      <c r="AU748" s="33">
        <f t="shared" si="428"/>
        <v>100000</v>
      </c>
      <c r="AV748" s="33">
        <v>257500</v>
      </c>
      <c r="AW748" s="33">
        <f t="shared" si="429"/>
        <v>0</v>
      </c>
      <c r="AX748" s="33">
        <f t="shared" si="430"/>
        <v>0</v>
      </c>
      <c r="AY748" s="34">
        <f t="shared" si="431"/>
        <v>69548.067707039998</v>
      </c>
    </row>
    <row r="749" spans="1:51" ht="15.75" customHeight="1" x14ac:dyDescent="0.3">
      <c r="A749" s="166" t="s">
        <v>949</v>
      </c>
      <c r="B749" s="99">
        <v>8115.78</v>
      </c>
      <c r="C749" s="99">
        <v>29615.93</v>
      </c>
      <c r="D749" s="99">
        <v>104046.52</v>
      </c>
      <c r="E749" s="99">
        <v>100224.78</v>
      </c>
      <c r="F749" s="145">
        <v>111000</v>
      </c>
      <c r="G749" s="148">
        <v>0</v>
      </c>
      <c r="H749" s="182">
        <v>46247</v>
      </c>
      <c r="I749" s="182">
        <v>46306</v>
      </c>
      <c r="J749" s="166">
        <v>3.5</v>
      </c>
      <c r="K749" s="166">
        <v>0.2</v>
      </c>
      <c r="L749" s="167" t="s">
        <v>1206</v>
      </c>
      <c r="M749" s="168" t="s">
        <v>1204</v>
      </c>
      <c r="N749" s="169">
        <v>0.04</v>
      </c>
      <c r="O749" s="21">
        <f t="shared" si="396"/>
        <v>3.3</v>
      </c>
      <c r="P749" s="21" t="str">
        <f t="shared" si="397"/>
        <v>N</v>
      </c>
      <c r="Q749" s="22">
        <f t="shared" si="398"/>
        <v>37731.71</v>
      </c>
      <c r="R749" s="8" t="str">
        <f t="shared" si="399"/>
        <v>N</v>
      </c>
      <c r="S749" s="23">
        <f t="shared" si="400"/>
        <v>6.6</v>
      </c>
      <c r="T749" s="24">
        <f t="shared" si="401"/>
        <v>20500</v>
      </c>
      <c r="U749" s="24">
        <f t="shared" si="402"/>
        <v>100000</v>
      </c>
      <c r="V749" s="24">
        <f t="shared" si="403"/>
        <v>257500</v>
      </c>
      <c r="W749" s="24">
        <f t="shared" si="404"/>
        <v>0</v>
      </c>
      <c r="X749" s="24">
        <f t="shared" si="405"/>
        <v>0</v>
      </c>
      <c r="Y749" s="24">
        <f t="shared" si="406"/>
        <v>0</v>
      </c>
      <c r="Z749" s="24">
        <f t="shared" si="407"/>
        <v>39240.9784</v>
      </c>
      <c r="AA749" s="25" t="str">
        <f t="shared" si="408"/>
        <v>N</v>
      </c>
      <c r="AB749" s="26">
        <f t="shared" si="409"/>
        <v>5.6</v>
      </c>
      <c r="AC749" s="27">
        <f t="shared" si="410"/>
        <v>20500</v>
      </c>
      <c r="AD749" s="28">
        <f t="shared" si="411"/>
        <v>100000</v>
      </c>
      <c r="AE749" s="28">
        <f t="shared" si="412"/>
        <v>257500</v>
      </c>
      <c r="AF749" s="28">
        <f t="shared" si="413"/>
        <v>0</v>
      </c>
      <c r="AG749" s="28">
        <f t="shared" si="414"/>
        <v>0</v>
      </c>
      <c r="AH749" s="28">
        <f t="shared" si="415"/>
        <v>0</v>
      </c>
      <c r="AI749" s="28">
        <f t="shared" si="416"/>
        <v>40810.617535999998</v>
      </c>
      <c r="AJ749" s="29" t="str">
        <f t="shared" si="417"/>
        <v>N</v>
      </c>
      <c r="AK749" s="30">
        <f t="shared" si="418"/>
        <v>4.5999999999999996</v>
      </c>
      <c r="AL749" s="31">
        <f t="shared" si="419"/>
        <v>20500</v>
      </c>
      <c r="AM749" s="31">
        <f t="shared" si="420"/>
        <v>100000</v>
      </c>
      <c r="AN749" s="31">
        <f t="shared" si="421"/>
        <v>257500</v>
      </c>
      <c r="AO749" s="31">
        <f t="shared" si="422"/>
        <v>0</v>
      </c>
      <c r="AP749" s="31">
        <f t="shared" si="423"/>
        <v>0</v>
      </c>
      <c r="AQ749" s="31">
        <f t="shared" si="424"/>
        <v>0</v>
      </c>
      <c r="AR749" s="31">
        <f t="shared" si="425"/>
        <v>42443.04223744</v>
      </c>
      <c r="AS749" s="32">
        <f t="shared" si="426"/>
        <v>3.5999999999999996</v>
      </c>
      <c r="AT749" s="33">
        <f t="shared" si="427"/>
        <v>20500</v>
      </c>
      <c r="AU749" s="33">
        <f t="shared" si="428"/>
        <v>100000</v>
      </c>
      <c r="AV749" s="33">
        <v>257500</v>
      </c>
      <c r="AW749" s="33">
        <f t="shared" si="429"/>
        <v>0</v>
      </c>
      <c r="AX749" s="33">
        <f t="shared" si="430"/>
        <v>44140.763926937601</v>
      </c>
      <c r="AY749" s="34">
        <f t="shared" si="431"/>
        <v>166635.4021003776</v>
      </c>
    </row>
    <row r="750" spans="1:51" ht="15.75" customHeight="1" x14ac:dyDescent="0.3">
      <c r="A750" s="166" t="s">
        <v>950</v>
      </c>
      <c r="B750" s="99">
        <v>15703.05</v>
      </c>
      <c r="C750" s="99">
        <v>3692.25</v>
      </c>
      <c r="D750" s="99">
        <v>43219.75</v>
      </c>
      <c r="E750" s="99">
        <v>35130.699999999997</v>
      </c>
      <c r="F750" s="145">
        <v>100000</v>
      </c>
      <c r="G750" s="148">
        <v>0</v>
      </c>
      <c r="H750" s="182">
        <v>46278</v>
      </c>
      <c r="I750" s="182">
        <v>46296</v>
      </c>
      <c r="J750" s="166">
        <v>3</v>
      </c>
      <c r="K750" s="166">
        <v>0.4</v>
      </c>
      <c r="L750" s="167" t="s">
        <v>1206</v>
      </c>
      <c r="M750" s="168" t="s">
        <v>1203</v>
      </c>
      <c r="N750" s="169">
        <v>1.6E-2</v>
      </c>
      <c r="O750" s="21">
        <f t="shared" si="396"/>
        <v>2.6</v>
      </c>
      <c r="P750" s="21" t="str">
        <f t="shared" si="397"/>
        <v>N</v>
      </c>
      <c r="Q750" s="22">
        <f t="shared" si="398"/>
        <v>19395.3</v>
      </c>
      <c r="R750" s="8" t="str">
        <f t="shared" si="399"/>
        <v>N</v>
      </c>
      <c r="S750" s="23">
        <f t="shared" si="400"/>
        <v>3.4666666666666668</v>
      </c>
      <c r="T750" s="24">
        <f t="shared" si="401"/>
        <v>20500</v>
      </c>
      <c r="U750" s="24">
        <f t="shared" si="402"/>
        <v>100000</v>
      </c>
      <c r="V750" s="24">
        <f t="shared" si="403"/>
        <v>257500</v>
      </c>
      <c r="W750" s="24">
        <f t="shared" si="404"/>
        <v>14779.218599999998</v>
      </c>
      <c r="X750" s="24">
        <f t="shared" si="405"/>
        <v>0</v>
      </c>
      <c r="Y750" s="24">
        <f t="shared" si="406"/>
        <v>14779.218599999998</v>
      </c>
      <c r="Z750" s="24">
        <f t="shared" si="407"/>
        <v>4926.4061999999994</v>
      </c>
      <c r="AA750" s="25" t="str">
        <f t="shared" si="408"/>
        <v>N</v>
      </c>
      <c r="AB750" s="26">
        <f t="shared" si="409"/>
        <v>2.4666666666666668</v>
      </c>
      <c r="AC750" s="27">
        <f t="shared" si="410"/>
        <v>20500</v>
      </c>
      <c r="AD750" s="28">
        <f t="shared" si="411"/>
        <v>100000</v>
      </c>
      <c r="AE750" s="28">
        <f t="shared" si="412"/>
        <v>257500</v>
      </c>
      <c r="AF750" s="28">
        <f t="shared" si="413"/>
        <v>15015.686097599999</v>
      </c>
      <c r="AG750" s="28">
        <f t="shared" si="414"/>
        <v>0</v>
      </c>
      <c r="AH750" s="28">
        <f t="shared" si="415"/>
        <v>15015.686097599999</v>
      </c>
      <c r="AI750" s="28">
        <f t="shared" si="416"/>
        <v>5005.2286992000008</v>
      </c>
      <c r="AJ750" s="29" t="str">
        <f t="shared" si="417"/>
        <v>N</v>
      </c>
      <c r="AK750" s="30">
        <f t="shared" si="418"/>
        <v>1.4666666666666668</v>
      </c>
      <c r="AL750" s="31">
        <f t="shared" si="419"/>
        <v>20500</v>
      </c>
      <c r="AM750" s="31">
        <f t="shared" si="420"/>
        <v>100000</v>
      </c>
      <c r="AN750" s="31">
        <f t="shared" si="421"/>
        <v>257500</v>
      </c>
      <c r="AO750" s="31">
        <f t="shared" si="422"/>
        <v>15255.937075161601</v>
      </c>
      <c r="AP750" s="31">
        <f t="shared" si="423"/>
        <v>0</v>
      </c>
      <c r="AQ750" s="31">
        <f t="shared" si="424"/>
        <v>15255.937075161601</v>
      </c>
      <c r="AR750" s="31">
        <f t="shared" si="425"/>
        <v>5085.3123583872002</v>
      </c>
      <c r="AS750" s="32">
        <f t="shared" si="426"/>
        <v>0.46666666666666679</v>
      </c>
      <c r="AT750" s="33">
        <f t="shared" si="427"/>
        <v>20500</v>
      </c>
      <c r="AU750" s="33">
        <f t="shared" si="428"/>
        <v>100000</v>
      </c>
      <c r="AV750" s="33">
        <v>257500</v>
      </c>
      <c r="AW750" s="33">
        <f t="shared" si="429"/>
        <v>8797.0561704288011</v>
      </c>
      <c r="AX750" s="33">
        <f t="shared" si="430"/>
        <v>11869.653254056782</v>
      </c>
      <c r="AY750" s="34">
        <f t="shared" si="431"/>
        <v>26886.600511643985</v>
      </c>
    </row>
    <row r="751" spans="1:51" ht="15.75" customHeight="1" x14ac:dyDescent="0.3">
      <c r="A751" s="166" t="s">
        <v>951</v>
      </c>
      <c r="B751" s="99">
        <v>15950.86</v>
      </c>
      <c r="C751" s="99">
        <v>565.01</v>
      </c>
      <c r="D751" s="99">
        <v>54225.120000000003</v>
      </c>
      <c r="E751" s="99">
        <v>48400.82</v>
      </c>
      <c r="F751" s="145">
        <v>0</v>
      </c>
      <c r="G751" s="148">
        <v>0</v>
      </c>
      <c r="H751" s="182">
        <v>46546</v>
      </c>
      <c r="I751" s="182">
        <v>46588</v>
      </c>
      <c r="J751" s="166">
        <v>3</v>
      </c>
      <c r="K751" s="166">
        <v>0.4</v>
      </c>
      <c r="L751" s="167" t="s">
        <v>1206</v>
      </c>
      <c r="M751" s="168" t="s">
        <v>1203</v>
      </c>
      <c r="N751" s="169">
        <v>0.03</v>
      </c>
      <c r="O751" s="21">
        <f t="shared" si="396"/>
        <v>2.6</v>
      </c>
      <c r="P751" s="21" t="str">
        <f t="shared" si="397"/>
        <v>N</v>
      </c>
      <c r="Q751" s="22">
        <f t="shared" si="398"/>
        <v>16515.87</v>
      </c>
      <c r="R751" s="8" t="str">
        <f t="shared" si="399"/>
        <v>N</v>
      </c>
      <c r="S751" s="23">
        <f t="shared" si="400"/>
        <v>3.4666666666666668</v>
      </c>
      <c r="T751" s="24">
        <f t="shared" si="401"/>
        <v>20500</v>
      </c>
      <c r="U751" s="24">
        <f t="shared" si="402"/>
        <v>100000</v>
      </c>
      <c r="V751" s="24">
        <f t="shared" si="403"/>
        <v>257500</v>
      </c>
      <c r="W751" s="24">
        <f t="shared" si="404"/>
        <v>12758.509575</v>
      </c>
      <c r="X751" s="24">
        <f t="shared" si="405"/>
        <v>0</v>
      </c>
      <c r="Y751" s="24">
        <f t="shared" si="406"/>
        <v>12758.509575</v>
      </c>
      <c r="Z751" s="24">
        <f t="shared" si="407"/>
        <v>4252.8365249999988</v>
      </c>
      <c r="AA751" s="25" t="str">
        <f t="shared" si="408"/>
        <v>N</v>
      </c>
      <c r="AB751" s="26">
        <f t="shared" si="409"/>
        <v>2.4666666666666668</v>
      </c>
      <c r="AC751" s="27">
        <f t="shared" si="410"/>
        <v>20500</v>
      </c>
      <c r="AD751" s="28">
        <f t="shared" si="411"/>
        <v>100000</v>
      </c>
      <c r="AE751" s="28">
        <f t="shared" si="412"/>
        <v>257500</v>
      </c>
      <c r="AF751" s="28">
        <f t="shared" si="413"/>
        <v>13141.264862249998</v>
      </c>
      <c r="AG751" s="28">
        <f t="shared" si="414"/>
        <v>0</v>
      </c>
      <c r="AH751" s="28">
        <f t="shared" si="415"/>
        <v>13141.264862249998</v>
      </c>
      <c r="AI751" s="28">
        <f t="shared" si="416"/>
        <v>4380.4216207499994</v>
      </c>
      <c r="AJ751" s="29" t="str">
        <f t="shared" si="417"/>
        <v>N</v>
      </c>
      <c r="AK751" s="30">
        <f t="shared" si="418"/>
        <v>1.4666666666666668</v>
      </c>
      <c r="AL751" s="31">
        <f t="shared" si="419"/>
        <v>20500</v>
      </c>
      <c r="AM751" s="31">
        <f t="shared" si="420"/>
        <v>100000</v>
      </c>
      <c r="AN751" s="31">
        <f t="shared" si="421"/>
        <v>257500</v>
      </c>
      <c r="AO751" s="31">
        <f t="shared" si="422"/>
        <v>13535.502808117501</v>
      </c>
      <c r="AP751" s="31">
        <f t="shared" si="423"/>
        <v>0</v>
      </c>
      <c r="AQ751" s="31">
        <f t="shared" si="424"/>
        <v>13535.502808117501</v>
      </c>
      <c r="AR751" s="31">
        <f t="shared" si="425"/>
        <v>4511.834269372499</v>
      </c>
      <c r="AS751" s="32">
        <f t="shared" si="426"/>
        <v>0.46666666666666679</v>
      </c>
      <c r="AT751" s="33">
        <f t="shared" si="427"/>
        <v>20500</v>
      </c>
      <c r="AU751" s="33">
        <f t="shared" si="428"/>
        <v>100000</v>
      </c>
      <c r="AV751" s="33">
        <v>257500</v>
      </c>
      <c r="AW751" s="33">
        <f t="shared" si="429"/>
        <v>4754.7020659743766</v>
      </c>
      <c r="AX751" s="33">
        <f t="shared" si="430"/>
        <v>13834.055123840324</v>
      </c>
      <c r="AY751" s="34">
        <f t="shared" si="431"/>
        <v>26979.147538962821</v>
      </c>
    </row>
    <row r="752" spans="1:51" ht="15.75" customHeight="1" x14ac:dyDescent="0.3">
      <c r="A752" s="166" t="s">
        <v>952</v>
      </c>
      <c r="B752" s="99">
        <v>16375.36</v>
      </c>
      <c r="C752" s="99">
        <v>5106.6099999999997</v>
      </c>
      <c r="D752" s="99">
        <v>79807.5</v>
      </c>
      <c r="E752" s="99">
        <v>66505.09</v>
      </c>
      <c r="F752" s="149">
        <v>51000</v>
      </c>
      <c r="G752" s="148">
        <v>0</v>
      </c>
      <c r="H752" s="182">
        <v>46431</v>
      </c>
      <c r="I752" s="182">
        <v>46472</v>
      </c>
      <c r="J752" s="166">
        <v>4.2</v>
      </c>
      <c r="K752" s="166">
        <v>1</v>
      </c>
      <c r="L752" s="167" t="s">
        <v>1206</v>
      </c>
      <c r="M752" s="168" t="s">
        <v>1205</v>
      </c>
      <c r="N752" s="169">
        <v>3.3000000000000002E-2</v>
      </c>
      <c r="O752" s="21">
        <f t="shared" si="396"/>
        <v>3.2</v>
      </c>
      <c r="P752" s="21" t="str">
        <f t="shared" si="397"/>
        <v>N</v>
      </c>
      <c r="Q752" s="22">
        <f t="shared" si="398"/>
        <v>21481.97</v>
      </c>
      <c r="R752" s="8" t="str">
        <f t="shared" si="399"/>
        <v>N</v>
      </c>
      <c r="S752" s="23">
        <f t="shared" si="400"/>
        <v>3.2</v>
      </c>
      <c r="T752" s="24">
        <f t="shared" si="401"/>
        <v>20500</v>
      </c>
      <c r="U752" s="24">
        <f t="shared" si="402"/>
        <v>100000</v>
      </c>
      <c r="V752" s="24">
        <f t="shared" si="403"/>
        <v>257500</v>
      </c>
      <c r="W752" s="24">
        <f t="shared" si="404"/>
        <v>20192.5</v>
      </c>
      <c r="X752" s="24">
        <f t="shared" si="405"/>
        <v>0</v>
      </c>
      <c r="Y752" s="24">
        <f t="shared" si="406"/>
        <v>20192.5</v>
      </c>
      <c r="Z752" s="24">
        <f t="shared" si="407"/>
        <v>1998.3750099999997</v>
      </c>
      <c r="AA752" s="25" t="str">
        <f t="shared" si="408"/>
        <v>N</v>
      </c>
      <c r="AB752" s="26">
        <f t="shared" si="409"/>
        <v>2.2000000000000002</v>
      </c>
      <c r="AC752" s="27">
        <f t="shared" si="410"/>
        <v>20500</v>
      </c>
      <c r="AD752" s="28">
        <f t="shared" si="411"/>
        <v>100000</v>
      </c>
      <c r="AE752" s="28">
        <f t="shared" si="412"/>
        <v>257500</v>
      </c>
      <c r="AF752" s="28">
        <f t="shared" si="413"/>
        <v>0</v>
      </c>
      <c r="AG752" s="28">
        <f t="shared" si="414"/>
        <v>0</v>
      </c>
      <c r="AH752" s="28">
        <f t="shared" si="415"/>
        <v>0</v>
      </c>
      <c r="AI752" s="28">
        <f t="shared" si="416"/>
        <v>22923.173885329998</v>
      </c>
      <c r="AJ752" s="29" t="str">
        <f t="shared" si="417"/>
        <v>N</v>
      </c>
      <c r="AK752" s="30">
        <f t="shared" si="418"/>
        <v>1.2000000000000002</v>
      </c>
      <c r="AL752" s="31">
        <f t="shared" si="419"/>
        <v>20500</v>
      </c>
      <c r="AM752" s="31">
        <f t="shared" si="420"/>
        <v>100000</v>
      </c>
      <c r="AN752" s="31">
        <f t="shared" si="421"/>
        <v>257500</v>
      </c>
      <c r="AO752" s="31">
        <f t="shared" si="422"/>
        <v>0</v>
      </c>
      <c r="AP752" s="31">
        <f t="shared" si="423"/>
        <v>0</v>
      </c>
      <c r="AQ752" s="31">
        <f t="shared" si="424"/>
        <v>0</v>
      </c>
      <c r="AR752" s="31">
        <f t="shared" si="425"/>
        <v>23679.638623545885</v>
      </c>
      <c r="AS752" s="32">
        <f t="shared" si="426"/>
        <v>0.20000000000000018</v>
      </c>
      <c r="AT752" s="33">
        <f t="shared" si="427"/>
        <v>20500</v>
      </c>
      <c r="AU752" s="33">
        <f t="shared" si="428"/>
        <v>100000</v>
      </c>
      <c r="AV752" s="33">
        <v>257500</v>
      </c>
      <c r="AW752" s="33">
        <f t="shared" si="429"/>
        <v>0</v>
      </c>
      <c r="AX752" s="33">
        <f t="shared" si="430"/>
        <v>24461.066698122897</v>
      </c>
      <c r="AY752" s="34">
        <f t="shared" si="431"/>
        <v>73062.254216998786</v>
      </c>
    </row>
    <row r="753" spans="1:51" ht="15.75" customHeight="1" x14ac:dyDescent="0.3">
      <c r="A753" s="166" t="s">
        <v>953</v>
      </c>
      <c r="B753" s="99">
        <v>13586.91</v>
      </c>
      <c r="C753" s="99">
        <v>25000.37</v>
      </c>
      <c r="D753" s="99">
        <v>55364.59</v>
      </c>
      <c r="E753" s="99">
        <v>55201.02</v>
      </c>
      <c r="F753" s="149">
        <v>95000</v>
      </c>
      <c r="G753" s="148">
        <v>0</v>
      </c>
      <c r="H753" s="182">
        <v>46481</v>
      </c>
      <c r="I753" s="182">
        <v>46504</v>
      </c>
      <c r="J753" s="166">
        <v>2.7</v>
      </c>
      <c r="K753" s="166">
        <v>2.4</v>
      </c>
      <c r="L753" s="167" t="s">
        <v>1206</v>
      </c>
      <c r="M753" s="168" t="s">
        <v>1203</v>
      </c>
      <c r="N753" s="169">
        <v>5.0000000000000001E-3</v>
      </c>
      <c r="O753" s="21">
        <f t="shared" si="396"/>
        <v>0.30000000000000027</v>
      </c>
      <c r="P753" s="21" t="str">
        <f t="shared" si="397"/>
        <v>N</v>
      </c>
      <c r="Q753" s="22">
        <f t="shared" si="398"/>
        <v>38587.279999999999</v>
      </c>
      <c r="R753" s="8" t="str">
        <f t="shared" si="399"/>
        <v>N</v>
      </c>
      <c r="S753" s="23">
        <f t="shared" si="400"/>
        <v>0.40000000000000036</v>
      </c>
      <c r="T753" s="24">
        <f t="shared" si="401"/>
        <v>20500</v>
      </c>
      <c r="U753" s="24">
        <f t="shared" si="402"/>
        <v>100000</v>
      </c>
      <c r="V753" s="24">
        <f t="shared" si="403"/>
        <v>257500</v>
      </c>
      <c r="W753" s="24">
        <f t="shared" si="404"/>
        <v>15375</v>
      </c>
      <c r="X753" s="24">
        <f t="shared" si="405"/>
        <v>0</v>
      </c>
      <c r="Y753" s="24">
        <f t="shared" si="406"/>
        <v>15375</v>
      </c>
      <c r="Z753" s="24">
        <f t="shared" si="407"/>
        <v>23405.216399999998</v>
      </c>
      <c r="AA753" s="25" t="str">
        <f t="shared" si="408"/>
        <v>N</v>
      </c>
      <c r="AB753" s="26">
        <f t="shared" si="409"/>
        <v>0</v>
      </c>
      <c r="AC753" s="27">
        <f t="shared" si="410"/>
        <v>20500</v>
      </c>
      <c r="AD753" s="28">
        <f t="shared" si="411"/>
        <v>100000</v>
      </c>
      <c r="AE753" s="28">
        <f t="shared" si="412"/>
        <v>257500</v>
      </c>
      <c r="AF753" s="28">
        <f t="shared" si="413"/>
        <v>0</v>
      </c>
      <c r="AG753" s="28">
        <f t="shared" si="414"/>
        <v>0</v>
      </c>
      <c r="AH753" s="28">
        <f t="shared" si="415"/>
        <v>0</v>
      </c>
      <c r="AI753" s="28">
        <f t="shared" si="416"/>
        <v>0</v>
      </c>
      <c r="AJ753" s="29" t="str">
        <f t="shared" si="417"/>
        <v>N</v>
      </c>
      <c r="AK753" s="30">
        <f t="shared" si="418"/>
        <v>0</v>
      </c>
      <c r="AL753" s="31">
        <f t="shared" si="419"/>
        <v>20500</v>
      </c>
      <c r="AM753" s="31">
        <f t="shared" si="420"/>
        <v>100000</v>
      </c>
      <c r="AN753" s="31">
        <f t="shared" si="421"/>
        <v>257500</v>
      </c>
      <c r="AO753" s="31">
        <f t="shared" si="422"/>
        <v>0</v>
      </c>
      <c r="AP753" s="31">
        <f t="shared" si="423"/>
        <v>0</v>
      </c>
      <c r="AQ753" s="31">
        <f t="shared" si="424"/>
        <v>0</v>
      </c>
      <c r="AR753" s="31">
        <f t="shared" si="425"/>
        <v>0</v>
      </c>
      <c r="AS753" s="32">
        <f t="shared" si="426"/>
        <v>0</v>
      </c>
      <c r="AT753" s="33">
        <f t="shared" si="427"/>
        <v>20500</v>
      </c>
      <c r="AU753" s="33">
        <f t="shared" si="428"/>
        <v>100000</v>
      </c>
      <c r="AV753" s="33">
        <v>257500</v>
      </c>
      <c r="AW753" s="33">
        <f t="shared" si="429"/>
        <v>0</v>
      </c>
      <c r="AX753" s="33">
        <f t="shared" si="430"/>
        <v>0</v>
      </c>
      <c r="AY753" s="34">
        <f t="shared" si="431"/>
        <v>23405.216399999998</v>
      </c>
    </row>
    <row r="754" spans="1:51" ht="15.75" customHeight="1" x14ac:dyDescent="0.3">
      <c r="A754" s="166" t="s">
        <v>954</v>
      </c>
      <c r="B754" s="99">
        <v>10795.01</v>
      </c>
      <c r="C754" s="99">
        <v>21378.7</v>
      </c>
      <c r="D754" s="99">
        <v>92430.92</v>
      </c>
      <c r="E754" s="99">
        <v>80389.83</v>
      </c>
      <c r="F754" s="149">
        <v>121000</v>
      </c>
      <c r="G754" s="148">
        <v>0</v>
      </c>
      <c r="H754" s="182">
        <v>46312</v>
      </c>
      <c r="I754" s="182">
        <v>46350</v>
      </c>
      <c r="J754" s="166">
        <v>3.9</v>
      </c>
      <c r="K754" s="166">
        <v>0.3</v>
      </c>
      <c r="L754" s="167" t="s">
        <v>1206</v>
      </c>
      <c r="M754" s="168" t="s">
        <v>1205</v>
      </c>
      <c r="N754" s="169">
        <v>2E-3</v>
      </c>
      <c r="O754" s="21">
        <f t="shared" si="396"/>
        <v>3.6</v>
      </c>
      <c r="P754" s="21" t="str">
        <f t="shared" si="397"/>
        <v>N</v>
      </c>
      <c r="Q754" s="22">
        <f t="shared" si="398"/>
        <v>32173.71</v>
      </c>
      <c r="R754" s="8" t="str">
        <f t="shared" si="399"/>
        <v>N</v>
      </c>
      <c r="S754" s="23">
        <f t="shared" si="400"/>
        <v>3.6</v>
      </c>
      <c r="T754" s="24">
        <f t="shared" si="401"/>
        <v>20500</v>
      </c>
      <c r="U754" s="24">
        <f t="shared" si="402"/>
        <v>100000</v>
      </c>
      <c r="V754" s="24">
        <f t="shared" si="403"/>
        <v>257500</v>
      </c>
      <c r="W754" s="24">
        <f t="shared" si="404"/>
        <v>7569.0800000000017</v>
      </c>
      <c r="X754" s="24">
        <f t="shared" si="405"/>
        <v>0</v>
      </c>
      <c r="Y754" s="24">
        <f t="shared" si="406"/>
        <v>7569.0800000000017</v>
      </c>
      <c r="Z754" s="24">
        <f t="shared" si="407"/>
        <v>24668.977419999996</v>
      </c>
      <c r="AA754" s="25" t="str">
        <f t="shared" si="408"/>
        <v>N</v>
      </c>
      <c r="AB754" s="26">
        <f t="shared" si="409"/>
        <v>2.6</v>
      </c>
      <c r="AC754" s="27">
        <f t="shared" si="410"/>
        <v>20500</v>
      </c>
      <c r="AD754" s="28">
        <f t="shared" si="411"/>
        <v>100000</v>
      </c>
      <c r="AE754" s="28">
        <f t="shared" si="412"/>
        <v>257500</v>
      </c>
      <c r="AF754" s="28">
        <f t="shared" si="413"/>
        <v>0</v>
      </c>
      <c r="AG754" s="28">
        <f t="shared" si="414"/>
        <v>0</v>
      </c>
      <c r="AH754" s="28">
        <f t="shared" si="415"/>
        <v>0</v>
      </c>
      <c r="AI754" s="28">
        <f t="shared" si="416"/>
        <v>32302.533534839997</v>
      </c>
      <c r="AJ754" s="29" t="str">
        <f t="shared" si="417"/>
        <v>N</v>
      </c>
      <c r="AK754" s="30">
        <f t="shared" si="418"/>
        <v>1.6</v>
      </c>
      <c r="AL754" s="31">
        <f t="shared" si="419"/>
        <v>20500</v>
      </c>
      <c r="AM754" s="31">
        <f t="shared" si="420"/>
        <v>100000</v>
      </c>
      <c r="AN754" s="31">
        <f t="shared" si="421"/>
        <v>257500</v>
      </c>
      <c r="AO754" s="31">
        <f t="shared" si="422"/>
        <v>0</v>
      </c>
      <c r="AP754" s="31">
        <f t="shared" si="423"/>
        <v>0</v>
      </c>
      <c r="AQ754" s="31">
        <f t="shared" si="424"/>
        <v>0</v>
      </c>
      <c r="AR754" s="31">
        <f t="shared" si="425"/>
        <v>32367.138601909675</v>
      </c>
      <c r="AS754" s="32">
        <f t="shared" si="426"/>
        <v>0.60000000000000009</v>
      </c>
      <c r="AT754" s="33">
        <f t="shared" si="427"/>
        <v>20500</v>
      </c>
      <c r="AU754" s="33">
        <f t="shared" si="428"/>
        <v>100000</v>
      </c>
      <c r="AV754" s="33">
        <v>257500</v>
      </c>
      <c r="AW754" s="33">
        <f t="shared" si="429"/>
        <v>0</v>
      </c>
      <c r="AX754" s="33">
        <f t="shared" si="430"/>
        <v>32431.872879113496</v>
      </c>
      <c r="AY754" s="34">
        <f t="shared" si="431"/>
        <v>121770.52243586317</v>
      </c>
    </row>
    <row r="755" spans="1:51" ht="15.75" customHeight="1" x14ac:dyDescent="0.3">
      <c r="A755" s="166" t="s">
        <v>955</v>
      </c>
      <c r="B755" s="99">
        <v>9470.23</v>
      </c>
      <c r="C755" s="99">
        <v>15842.83</v>
      </c>
      <c r="D755" s="99">
        <v>69661.83</v>
      </c>
      <c r="E755" s="99">
        <v>58706.82</v>
      </c>
      <c r="F755" s="149">
        <v>126000</v>
      </c>
      <c r="G755" s="148">
        <v>0</v>
      </c>
      <c r="H755" s="182">
        <v>46280</v>
      </c>
      <c r="I755" s="182">
        <v>46305</v>
      </c>
      <c r="J755" s="166">
        <v>4.9000000000000004</v>
      </c>
      <c r="K755" s="166">
        <v>0.7</v>
      </c>
      <c r="L755" s="167" t="s">
        <v>1206</v>
      </c>
      <c r="M755" s="168" t="s">
        <v>1204</v>
      </c>
      <c r="N755" s="169">
        <v>0</v>
      </c>
      <c r="O755" s="21">
        <f t="shared" si="396"/>
        <v>4.2</v>
      </c>
      <c r="P755" s="21" t="str">
        <f t="shared" si="397"/>
        <v>N</v>
      </c>
      <c r="Q755" s="22">
        <f t="shared" si="398"/>
        <v>25313.059999999998</v>
      </c>
      <c r="R755" s="8" t="str">
        <f t="shared" si="399"/>
        <v>N</v>
      </c>
      <c r="S755" s="23">
        <f t="shared" si="400"/>
        <v>8.4</v>
      </c>
      <c r="T755" s="24">
        <f t="shared" si="401"/>
        <v>20500</v>
      </c>
      <c r="U755" s="24">
        <f t="shared" si="402"/>
        <v>100000</v>
      </c>
      <c r="V755" s="24">
        <f t="shared" si="403"/>
        <v>257500</v>
      </c>
      <c r="W755" s="24">
        <f t="shared" si="404"/>
        <v>10250</v>
      </c>
      <c r="X755" s="24">
        <f t="shared" si="405"/>
        <v>0</v>
      </c>
      <c r="Y755" s="24">
        <f t="shared" si="406"/>
        <v>10250</v>
      </c>
      <c r="Z755" s="24">
        <f t="shared" si="407"/>
        <v>15063.059999999998</v>
      </c>
      <c r="AA755" s="25" t="str">
        <f t="shared" si="408"/>
        <v>N</v>
      </c>
      <c r="AB755" s="26">
        <f t="shared" si="409"/>
        <v>7.4</v>
      </c>
      <c r="AC755" s="27">
        <f t="shared" si="410"/>
        <v>20500</v>
      </c>
      <c r="AD755" s="28">
        <f t="shared" si="411"/>
        <v>100000</v>
      </c>
      <c r="AE755" s="28">
        <f t="shared" si="412"/>
        <v>257500</v>
      </c>
      <c r="AF755" s="28">
        <f t="shared" si="413"/>
        <v>10044.084999999999</v>
      </c>
      <c r="AG755" s="28">
        <f t="shared" si="414"/>
        <v>0</v>
      </c>
      <c r="AH755" s="28">
        <f t="shared" si="415"/>
        <v>10044.084999999999</v>
      </c>
      <c r="AI755" s="28">
        <f t="shared" si="416"/>
        <v>15268.974999999999</v>
      </c>
      <c r="AJ755" s="29" t="str">
        <f t="shared" si="417"/>
        <v>N</v>
      </c>
      <c r="AK755" s="30">
        <f t="shared" si="418"/>
        <v>6.4</v>
      </c>
      <c r="AL755" s="31">
        <f t="shared" si="419"/>
        <v>20500</v>
      </c>
      <c r="AM755" s="31">
        <f t="shared" si="420"/>
        <v>100000</v>
      </c>
      <c r="AN755" s="31">
        <f t="shared" si="421"/>
        <v>257500</v>
      </c>
      <c r="AO755" s="31">
        <f t="shared" si="422"/>
        <v>10044.084999999999</v>
      </c>
      <c r="AP755" s="31">
        <f t="shared" si="423"/>
        <v>0</v>
      </c>
      <c r="AQ755" s="31">
        <f t="shared" si="424"/>
        <v>10044.084999999999</v>
      </c>
      <c r="AR755" s="31">
        <f t="shared" si="425"/>
        <v>15268.974999999999</v>
      </c>
      <c r="AS755" s="32">
        <f t="shared" si="426"/>
        <v>5.4</v>
      </c>
      <c r="AT755" s="33">
        <f t="shared" si="427"/>
        <v>20500</v>
      </c>
      <c r="AU755" s="33">
        <f t="shared" si="428"/>
        <v>100000</v>
      </c>
      <c r="AV755" s="33">
        <v>257500</v>
      </c>
      <c r="AW755" s="33">
        <f t="shared" si="429"/>
        <v>0</v>
      </c>
      <c r="AX755" s="33">
        <f t="shared" si="430"/>
        <v>25313.059999999998</v>
      </c>
      <c r="AY755" s="34">
        <f t="shared" si="431"/>
        <v>70914.069999999992</v>
      </c>
    </row>
    <row r="756" spans="1:51" ht="15.75" customHeight="1" x14ac:dyDescent="0.3">
      <c r="A756" s="166" t="s">
        <v>956</v>
      </c>
      <c r="B756" s="99">
        <v>11775.94</v>
      </c>
      <c r="C756" s="99">
        <v>23952.06</v>
      </c>
      <c r="D756" s="99">
        <v>111657.66</v>
      </c>
      <c r="E756" s="99">
        <v>97944.38</v>
      </c>
      <c r="F756" s="149">
        <v>152000</v>
      </c>
      <c r="G756" s="148">
        <v>0</v>
      </c>
      <c r="H756" s="182">
        <v>46276</v>
      </c>
      <c r="I756" s="182">
        <v>46296</v>
      </c>
      <c r="J756" s="166">
        <v>2.5</v>
      </c>
      <c r="K756" s="166">
        <v>0.6</v>
      </c>
      <c r="L756" s="167" t="s">
        <v>1207</v>
      </c>
      <c r="M756" s="168" t="s">
        <v>1205</v>
      </c>
      <c r="N756" s="169">
        <v>0.04</v>
      </c>
      <c r="O756" s="21">
        <f t="shared" si="396"/>
        <v>1.9</v>
      </c>
      <c r="P756" s="21" t="str">
        <f t="shared" si="397"/>
        <v>N</v>
      </c>
      <c r="Q756" s="22">
        <f t="shared" si="398"/>
        <v>35728</v>
      </c>
      <c r="R756" s="8" t="str">
        <f t="shared" si="399"/>
        <v>N</v>
      </c>
      <c r="S756" s="23">
        <f t="shared" si="400"/>
        <v>1.9</v>
      </c>
      <c r="T756" s="24">
        <f t="shared" si="401"/>
        <v>50000</v>
      </c>
      <c r="U756" s="24">
        <f t="shared" si="402"/>
        <v>200000</v>
      </c>
      <c r="V756" s="24">
        <f t="shared" si="403"/>
        <v>257500</v>
      </c>
      <c r="W756" s="24">
        <f t="shared" si="404"/>
        <v>37157.120000000003</v>
      </c>
      <c r="X756" s="24">
        <f t="shared" si="405"/>
        <v>0</v>
      </c>
      <c r="Y756" s="24">
        <f t="shared" si="406"/>
        <v>37157.120000000003</v>
      </c>
      <c r="Z756" s="24">
        <f t="shared" si="407"/>
        <v>0</v>
      </c>
      <c r="AA756" s="25" t="str">
        <f t="shared" si="408"/>
        <v>N</v>
      </c>
      <c r="AB756" s="26">
        <f t="shared" si="409"/>
        <v>0.89999999999999991</v>
      </c>
      <c r="AC756" s="27">
        <f t="shared" si="410"/>
        <v>50000</v>
      </c>
      <c r="AD756" s="28">
        <f t="shared" si="411"/>
        <v>200000</v>
      </c>
      <c r="AE756" s="28">
        <f t="shared" si="412"/>
        <v>257500</v>
      </c>
      <c r="AF756" s="28">
        <f t="shared" si="413"/>
        <v>38643.404800000004</v>
      </c>
      <c r="AG756" s="28">
        <f t="shared" si="414"/>
        <v>0</v>
      </c>
      <c r="AH756" s="28">
        <f t="shared" si="415"/>
        <v>38643.404800000004</v>
      </c>
      <c r="AI756" s="28">
        <f t="shared" si="416"/>
        <v>0</v>
      </c>
      <c r="AJ756" s="29" t="str">
        <f t="shared" si="417"/>
        <v>N</v>
      </c>
      <c r="AK756" s="30">
        <f t="shared" si="418"/>
        <v>0</v>
      </c>
      <c r="AL756" s="31">
        <f t="shared" si="419"/>
        <v>50000</v>
      </c>
      <c r="AM756" s="31">
        <f t="shared" si="420"/>
        <v>200000</v>
      </c>
      <c r="AN756" s="31">
        <f t="shared" si="421"/>
        <v>257500</v>
      </c>
      <c r="AO756" s="31">
        <f t="shared" si="422"/>
        <v>0</v>
      </c>
      <c r="AP756" s="31">
        <f t="shared" si="423"/>
        <v>0</v>
      </c>
      <c r="AQ756" s="31">
        <f t="shared" si="424"/>
        <v>0</v>
      </c>
      <c r="AR756" s="31">
        <f t="shared" si="425"/>
        <v>0</v>
      </c>
      <c r="AS756" s="32">
        <f t="shared" si="426"/>
        <v>0</v>
      </c>
      <c r="AT756" s="33">
        <f t="shared" si="427"/>
        <v>50000</v>
      </c>
      <c r="AU756" s="33">
        <f t="shared" si="428"/>
        <v>200000</v>
      </c>
      <c r="AV756" s="33">
        <v>257500</v>
      </c>
      <c r="AW756" s="33">
        <f t="shared" si="429"/>
        <v>0</v>
      </c>
      <c r="AX756" s="33">
        <f t="shared" si="430"/>
        <v>0</v>
      </c>
      <c r="AY756" s="34">
        <f t="shared" si="431"/>
        <v>0</v>
      </c>
    </row>
    <row r="757" spans="1:51" ht="15.75" customHeight="1" x14ac:dyDescent="0.3">
      <c r="A757" s="166" t="s">
        <v>957</v>
      </c>
      <c r="B757" s="99">
        <v>11952.61</v>
      </c>
      <c r="C757" s="99">
        <v>4448.03</v>
      </c>
      <c r="D757" s="99">
        <v>75140.86</v>
      </c>
      <c r="E757" s="99">
        <v>65956.33</v>
      </c>
      <c r="F757" s="149">
        <v>122000</v>
      </c>
      <c r="G757" s="148">
        <v>0</v>
      </c>
      <c r="H757" s="182">
        <v>46285</v>
      </c>
      <c r="I757" s="182">
        <v>46315</v>
      </c>
      <c r="J757" s="166">
        <v>4.8</v>
      </c>
      <c r="K757" s="166">
        <v>3</v>
      </c>
      <c r="L757" s="167" t="s">
        <v>1207</v>
      </c>
      <c r="M757" s="168" t="s">
        <v>1205</v>
      </c>
      <c r="N757" s="169">
        <v>0.01</v>
      </c>
      <c r="O757" s="21">
        <f t="shared" si="396"/>
        <v>1.7999999999999998</v>
      </c>
      <c r="P757" s="21" t="str">
        <f t="shared" si="397"/>
        <v>N</v>
      </c>
      <c r="Q757" s="22">
        <f t="shared" si="398"/>
        <v>16400.64</v>
      </c>
      <c r="R757" s="8" t="str">
        <f t="shared" si="399"/>
        <v>N</v>
      </c>
      <c r="S757" s="23">
        <f t="shared" si="400"/>
        <v>1.7999999999999998</v>
      </c>
      <c r="T757" s="24">
        <f t="shared" si="401"/>
        <v>50000</v>
      </c>
      <c r="U757" s="24">
        <f t="shared" si="402"/>
        <v>200000</v>
      </c>
      <c r="V757" s="24">
        <f t="shared" si="403"/>
        <v>257500</v>
      </c>
      <c r="W757" s="24">
        <f t="shared" si="404"/>
        <v>16564.646399999998</v>
      </c>
      <c r="X757" s="24">
        <f t="shared" si="405"/>
        <v>0</v>
      </c>
      <c r="Y757" s="24">
        <f t="shared" si="406"/>
        <v>16564.646399999998</v>
      </c>
      <c r="Z757" s="24">
        <f t="shared" si="407"/>
        <v>0</v>
      </c>
      <c r="AA757" s="25" t="str">
        <f t="shared" si="408"/>
        <v>N</v>
      </c>
      <c r="AB757" s="26">
        <f t="shared" si="409"/>
        <v>0.79999999999999982</v>
      </c>
      <c r="AC757" s="27">
        <f t="shared" si="410"/>
        <v>50000</v>
      </c>
      <c r="AD757" s="28">
        <f t="shared" si="411"/>
        <v>200000</v>
      </c>
      <c r="AE757" s="28">
        <f t="shared" si="412"/>
        <v>257500</v>
      </c>
      <c r="AF757" s="28">
        <f t="shared" si="413"/>
        <v>16730.292863999999</v>
      </c>
      <c r="AG757" s="28">
        <f t="shared" si="414"/>
        <v>0</v>
      </c>
      <c r="AH757" s="28">
        <f t="shared" si="415"/>
        <v>16730.292863999999</v>
      </c>
      <c r="AI757" s="28">
        <f t="shared" si="416"/>
        <v>0</v>
      </c>
      <c r="AJ757" s="29" t="str">
        <f t="shared" si="417"/>
        <v>N</v>
      </c>
      <c r="AK757" s="30">
        <f t="shared" si="418"/>
        <v>0</v>
      </c>
      <c r="AL757" s="31">
        <f t="shared" si="419"/>
        <v>50000</v>
      </c>
      <c r="AM757" s="31">
        <f t="shared" si="420"/>
        <v>200000</v>
      </c>
      <c r="AN757" s="31">
        <f t="shared" si="421"/>
        <v>257500</v>
      </c>
      <c r="AO757" s="31">
        <f t="shared" si="422"/>
        <v>0</v>
      </c>
      <c r="AP757" s="31">
        <f t="shared" si="423"/>
        <v>0</v>
      </c>
      <c r="AQ757" s="31">
        <f t="shared" si="424"/>
        <v>0</v>
      </c>
      <c r="AR757" s="31">
        <f t="shared" si="425"/>
        <v>0</v>
      </c>
      <c r="AS757" s="32">
        <f t="shared" si="426"/>
        <v>0</v>
      </c>
      <c r="AT757" s="33">
        <f t="shared" si="427"/>
        <v>50000</v>
      </c>
      <c r="AU757" s="33">
        <f t="shared" si="428"/>
        <v>200000</v>
      </c>
      <c r="AV757" s="33">
        <v>257500</v>
      </c>
      <c r="AW757" s="33">
        <f t="shared" si="429"/>
        <v>0</v>
      </c>
      <c r="AX757" s="33">
        <f t="shared" si="430"/>
        <v>0</v>
      </c>
      <c r="AY757" s="34">
        <f t="shared" si="431"/>
        <v>0</v>
      </c>
    </row>
    <row r="758" spans="1:51" ht="15.75" customHeight="1" x14ac:dyDescent="0.3">
      <c r="A758" s="166" t="s">
        <v>958</v>
      </c>
      <c r="B758" s="99">
        <v>18599.79</v>
      </c>
      <c r="C758" s="99">
        <v>34136.370000000003</v>
      </c>
      <c r="D758" s="99">
        <v>122220.92</v>
      </c>
      <c r="E758" s="99">
        <v>119404.05</v>
      </c>
      <c r="F758" s="149">
        <v>120000</v>
      </c>
      <c r="G758" s="148">
        <v>0</v>
      </c>
      <c r="H758" s="182">
        <v>46407</v>
      </c>
      <c r="I758" s="182">
        <v>46449</v>
      </c>
      <c r="J758" s="166">
        <v>3.1</v>
      </c>
      <c r="K758" s="166">
        <v>0.9</v>
      </c>
      <c r="L758" s="167" t="s">
        <v>1207</v>
      </c>
      <c r="M758" s="168" t="s">
        <v>1204</v>
      </c>
      <c r="N758" s="169">
        <v>0.02</v>
      </c>
      <c r="O758" s="21">
        <f t="shared" si="396"/>
        <v>2.2000000000000002</v>
      </c>
      <c r="P758" s="21" t="str">
        <f t="shared" si="397"/>
        <v>N</v>
      </c>
      <c r="Q758" s="22">
        <f t="shared" si="398"/>
        <v>52736.160000000003</v>
      </c>
      <c r="R758" s="8" t="str">
        <f t="shared" si="399"/>
        <v>N</v>
      </c>
      <c r="S758" s="23">
        <f t="shared" si="400"/>
        <v>4.4000000000000004</v>
      </c>
      <c r="T758" s="24">
        <f t="shared" si="401"/>
        <v>50000</v>
      </c>
      <c r="U758" s="24">
        <f t="shared" si="402"/>
        <v>200000</v>
      </c>
      <c r="V758" s="24">
        <f t="shared" si="403"/>
        <v>257500</v>
      </c>
      <c r="W758" s="24">
        <f t="shared" si="404"/>
        <v>25000</v>
      </c>
      <c r="X758" s="24">
        <f t="shared" si="405"/>
        <v>0</v>
      </c>
      <c r="Y758" s="24">
        <f t="shared" si="406"/>
        <v>25000</v>
      </c>
      <c r="Z758" s="24">
        <f t="shared" si="407"/>
        <v>28790.883200000004</v>
      </c>
      <c r="AA758" s="25" t="str">
        <f t="shared" si="408"/>
        <v>N</v>
      </c>
      <c r="AB758" s="26">
        <f t="shared" si="409"/>
        <v>3.4000000000000004</v>
      </c>
      <c r="AC758" s="27">
        <f t="shared" si="410"/>
        <v>50000</v>
      </c>
      <c r="AD758" s="28">
        <f t="shared" si="411"/>
        <v>200000</v>
      </c>
      <c r="AE758" s="28">
        <f t="shared" si="412"/>
        <v>257500</v>
      </c>
      <c r="AF758" s="28">
        <f t="shared" si="413"/>
        <v>25000</v>
      </c>
      <c r="AG758" s="28">
        <f t="shared" si="414"/>
        <v>0</v>
      </c>
      <c r="AH758" s="28">
        <f t="shared" si="415"/>
        <v>25000</v>
      </c>
      <c r="AI758" s="28">
        <f t="shared" si="416"/>
        <v>29866.700864000006</v>
      </c>
      <c r="AJ758" s="29" t="str">
        <f t="shared" si="417"/>
        <v>N</v>
      </c>
      <c r="AK758" s="30">
        <f t="shared" si="418"/>
        <v>2.4000000000000004</v>
      </c>
      <c r="AL758" s="31">
        <f t="shared" si="419"/>
        <v>50000</v>
      </c>
      <c r="AM758" s="31">
        <f t="shared" si="420"/>
        <v>200000</v>
      </c>
      <c r="AN758" s="31">
        <f t="shared" si="421"/>
        <v>257500</v>
      </c>
      <c r="AO758" s="31">
        <f t="shared" si="422"/>
        <v>24667.703750000001</v>
      </c>
      <c r="AP758" s="31">
        <f t="shared" si="423"/>
        <v>0</v>
      </c>
      <c r="AQ758" s="31">
        <f t="shared" si="424"/>
        <v>24667.703750000001</v>
      </c>
      <c r="AR758" s="31">
        <f t="shared" si="425"/>
        <v>31296.331131280007</v>
      </c>
      <c r="AS758" s="32">
        <f t="shared" si="426"/>
        <v>1.4000000000000004</v>
      </c>
      <c r="AT758" s="33">
        <f t="shared" si="427"/>
        <v>50000</v>
      </c>
      <c r="AU758" s="33">
        <f t="shared" si="428"/>
        <v>200000</v>
      </c>
      <c r="AV758" s="33">
        <v>257500</v>
      </c>
      <c r="AW758" s="33">
        <f t="shared" si="429"/>
        <v>1555.6881250000006</v>
      </c>
      <c r="AX758" s="33">
        <f t="shared" si="430"/>
        <v>55527.62745390561</v>
      </c>
      <c r="AY758" s="34">
        <f t="shared" si="431"/>
        <v>145481.54264918563</v>
      </c>
    </row>
    <row r="759" spans="1:51" ht="15.75" customHeight="1" x14ac:dyDescent="0.3">
      <c r="A759" s="166" t="s">
        <v>959</v>
      </c>
      <c r="B759" s="99">
        <v>17056.02</v>
      </c>
      <c r="C759" s="99">
        <v>34172</v>
      </c>
      <c r="D759" s="99">
        <v>92922.91</v>
      </c>
      <c r="E759" s="99">
        <v>92552.66</v>
      </c>
      <c r="F759" s="149">
        <v>221000</v>
      </c>
      <c r="G759" s="148">
        <v>0</v>
      </c>
      <c r="H759" s="182">
        <v>46276</v>
      </c>
      <c r="I759" s="182">
        <v>46293</v>
      </c>
      <c r="J759" s="166">
        <v>2.2999999999999998</v>
      </c>
      <c r="K759" s="166">
        <v>0.2</v>
      </c>
      <c r="L759" s="167" t="s">
        <v>1207</v>
      </c>
      <c r="M759" s="168" t="s">
        <v>1205</v>
      </c>
      <c r="N759" s="169">
        <v>0</v>
      </c>
      <c r="O759" s="21">
        <f t="shared" si="396"/>
        <v>2.0999999999999996</v>
      </c>
      <c r="P759" s="21" t="str">
        <f t="shared" si="397"/>
        <v>N</v>
      </c>
      <c r="Q759" s="22">
        <f t="shared" si="398"/>
        <v>51228.020000000004</v>
      </c>
      <c r="R759" s="8" t="str">
        <f t="shared" si="399"/>
        <v>N</v>
      </c>
      <c r="S759" s="23">
        <f t="shared" si="400"/>
        <v>2.0999999999999996</v>
      </c>
      <c r="T759" s="24">
        <f t="shared" si="401"/>
        <v>50000</v>
      </c>
      <c r="U759" s="24">
        <f t="shared" si="402"/>
        <v>200000</v>
      </c>
      <c r="V759" s="24">
        <f t="shared" si="403"/>
        <v>257500</v>
      </c>
      <c r="W759" s="24">
        <f t="shared" si="404"/>
        <v>36500</v>
      </c>
      <c r="X759" s="24">
        <f t="shared" si="405"/>
        <v>0</v>
      </c>
      <c r="Y759" s="24">
        <f t="shared" si="406"/>
        <v>36500</v>
      </c>
      <c r="Z759" s="24">
        <f t="shared" si="407"/>
        <v>14728.020000000004</v>
      </c>
      <c r="AA759" s="25" t="str">
        <f t="shared" si="408"/>
        <v>N</v>
      </c>
      <c r="AB759" s="26">
        <f t="shared" si="409"/>
        <v>1.0999999999999996</v>
      </c>
      <c r="AC759" s="27">
        <f t="shared" si="410"/>
        <v>50000</v>
      </c>
      <c r="AD759" s="28">
        <f t="shared" si="411"/>
        <v>200000</v>
      </c>
      <c r="AE759" s="28">
        <f t="shared" si="412"/>
        <v>257500</v>
      </c>
      <c r="AF759" s="28">
        <f t="shared" si="413"/>
        <v>0</v>
      </c>
      <c r="AG759" s="28">
        <f t="shared" si="414"/>
        <v>0</v>
      </c>
      <c r="AH759" s="28">
        <f t="shared" si="415"/>
        <v>0</v>
      </c>
      <c r="AI759" s="28">
        <f t="shared" si="416"/>
        <v>51228.020000000004</v>
      </c>
      <c r="AJ759" s="29" t="str">
        <f t="shared" si="417"/>
        <v>N</v>
      </c>
      <c r="AK759" s="30">
        <f t="shared" si="418"/>
        <v>9.9999999999999645E-2</v>
      </c>
      <c r="AL759" s="31">
        <f t="shared" si="419"/>
        <v>50000</v>
      </c>
      <c r="AM759" s="31">
        <f t="shared" si="420"/>
        <v>200000</v>
      </c>
      <c r="AN759" s="31">
        <f t="shared" si="421"/>
        <v>257500</v>
      </c>
      <c r="AO759" s="31">
        <f t="shared" si="422"/>
        <v>0</v>
      </c>
      <c r="AP759" s="31">
        <f t="shared" si="423"/>
        <v>0</v>
      </c>
      <c r="AQ759" s="31">
        <f t="shared" si="424"/>
        <v>0</v>
      </c>
      <c r="AR759" s="31">
        <f t="shared" si="425"/>
        <v>51228.020000000004</v>
      </c>
      <c r="AS759" s="32">
        <f t="shared" si="426"/>
        <v>0</v>
      </c>
      <c r="AT759" s="33">
        <f t="shared" si="427"/>
        <v>50000</v>
      </c>
      <c r="AU759" s="33">
        <f t="shared" si="428"/>
        <v>200000</v>
      </c>
      <c r="AV759" s="33">
        <v>257500</v>
      </c>
      <c r="AW759" s="33">
        <f t="shared" si="429"/>
        <v>0</v>
      </c>
      <c r="AX759" s="33">
        <f t="shared" si="430"/>
        <v>0</v>
      </c>
      <c r="AY759" s="34">
        <f t="shared" si="431"/>
        <v>117184.06000000001</v>
      </c>
    </row>
    <row r="760" spans="1:51" ht="15.75" customHeight="1" x14ac:dyDescent="0.3">
      <c r="A760" s="166" t="s">
        <v>960</v>
      </c>
      <c r="B760" s="99">
        <v>12011.51</v>
      </c>
      <c r="C760" s="99">
        <v>30134.82</v>
      </c>
      <c r="D760" s="99">
        <v>93505.65</v>
      </c>
      <c r="E760" s="99">
        <v>84621.93</v>
      </c>
      <c r="F760" s="149">
        <v>150000</v>
      </c>
      <c r="G760" s="148">
        <v>12500</v>
      </c>
      <c r="H760" s="182">
        <v>46281</v>
      </c>
      <c r="I760" s="182">
        <v>46317</v>
      </c>
      <c r="J760" s="166">
        <v>5</v>
      </c>
      <c r="K760" s="166">
        <v>4.8</v>
      </c>
      <c r="L760" s="167" t="s">
        <v>1206</v>
      </c>
      <c r="M760" s="168" t="s">
        <v>1205</v>
      </c>
      <c r="N760" s="169">
        <v>0</v>
      </c>
      <c r="O760" s="21">
        <f t="shared" si="396"/>
        <v>0.20000000000000018</v>
      </c>
      <c r="P760" s="21" t="str">
        <f t="shared" si="397"/>
        <v>N</v>
      </c>
      <c r="Q760" s="22">
        <f t="shared" si="398"/>
        <v>42146.33</v>
      </c>
      <c r="R760" s="8" t="str">
        <f t="shared" si="399"/>
        <v>N</v>
      </c>
      <c r="S760" s="23">
        <f t="shared" si="400"/>
        <v>0.20000000000000018</v>
      </c>
      <c r="T760" s="24">
        <f t="shared" si="401"/>
        <v>20500</v>
      </c>
      <c r="U760" s="24">
        <f t="shared" si="402"/>
        <v>100000</v>
      </c>
      <c r="V760" s="24">
        <f t="shared" si="403"/>
        <v>257500</v>
      </c>
      <c r="W760" s="24">
        <f t="shared" si="404"/>
        <v>6494.3500000000058</v>
      </c>
      <c r="X760" s="24">
        <f t="shared" si="405"/>
        <v>0</v>
      </c>
      <c r="Y760" s="24">
        <f t="shared" si="406"/>
        <v>6494.3500000000058</v>
      </c>
      <c r="Z760" s="24">
        <f t="shared" si="407"/>
        <v>35651.979999999996</v>
      </c>
      <c r="AA760" s="25" t="str">
        <f t="shared" si="408"/>
        <v>N</v>
      </c>
      <c r="AB760" s="26">
        <f t="shared" si="409"/>
        <v>0</v>
      </c>
      <c r="AC760" s="27">
        <f t="shared" si="410"/>
        <v>20500</v>
      </c>
      <c r="AD760" s="28">
        <f t="shared" si="411"/>
        <v>100000</v>
      </c>
      <c r="AE760" s="28">
        <f t="shared" si="412"/>
        <v>257500</v>
      </c>
      <c r="AF760" s="28">
        <f t="shared" si="413"/>
        <v>0</v>
      </c>
      <c r="AG760" s="28">
        <f t="shared" si="414"/>
        <v>0</v>
      </c>
      <c r="AH760" s="28">
        <f t="shared" si="415"/>
        <v>0</v>
      </c>
      <c r="AI760" s="28">
        <f t="shared" si="416"/>
        <v>0</v>
      </c>
      <c r="AJ760" s="29" t="str">
        <f t="shared" si="417"/>
        <v>N</v>
      </c>
      <c r="AK760" s="30">
        <f t="shared" si="418"/>
        <v>0</v>
      </c>
      <c r="AL760" s="31">
        <f t="shared" si="419"/>
        <v>20500</v>
      </c>
      <c r="AM760" s="31">
        <f t="shared" si="420"/>
        <v>100000</v>
      </c>
      <c r="AN760" s="31">
        <f t="shared" si="421"/>
        <v>257500</v>
      </c>
      <c r="AO760" s="31">
        <f t="shared" si="422"/>
        <v>0</v>
      </c>
      <c r="AP760" s="31">
        <f t="shared" si="423"/>
        <v>0</v>
      </c>
      <c r="AQ760" s="31">
        <f t="shared" si="424"/>
        <v>0</v>
      </c>
      <c r="AR760" s="31">
        <f t="shared" si="425"/>
        <v>0</v>
      </c>
      <c r="AS760" s="32">
        <f t="shared" si="426"/>
        <v>0</v>
      </c>
      <c r="AT760" s="33">
        <f t="shared" si="427"/>
        <v>20500</v>
      </c>
      <c r="AU760" s="33">
        <f t="shared" si="428"/>
        <v>100000</v>
      </c>
      <c r="AV760" s="33">
        <v>257500</v>
      </c>
      <c r="AW760" s="33">
        <f t="shared" si="429"/>
        <v>0</v>
      </c>
      <c r="AX760" s="33">
        <f t="shared" si="430"/>
        <v>0</v>
      </c>
      <c r="AY760" s="34">
        <f t="shared" si="431"/>
        <v>35651.979999999996</v>
      </c>
    </row>
    <row r="761" spans="1:51" ht="15.75" customHeight="1" x14ac:dyDescent="0.3">
      <c r="A761" s="166" t="s">
        <v>961</v>
      </c>
      <c r="B761" s="99">
        <v>16916.759999999998</v>
      </c>
      <c r="C761" s="99">
        <v>11645.98</v>
      </c>
      <c r="D761" s="99">
        <v>72058.850000000006</v>
      </c>
      <c r="E761" s="99">
        <v>67915.38</v>
      </c>
      <c r="F761" s="149">
        <v>70000</v>
      </c>
      <c r="G761" s="148">
        <v>12500</v>
      </c>
      <c r="H761" s="182">
        <v>46374</v>
      </c>
      <c r="I761" s="182">
        <v>46410</v>
      </c>
      <c r="J761" s="166">
        <v>4.3</v>
      </c>
      <c r="K761" s="166">
        <v>3.8</v>
      </c>
      <c r="L761" s="167" t="s">
        <v>1206</v>
      </c>
      <c r="M761" s="168" t="s">
        <v>1203</v>
      </c>
      <c r="N761" s="169">
        <v>0</v>
      </c>
      <c r="O761" s="21">
        <f t="shared" si="396"/>
        <v>0.5</v>
      </c>
      <c r="P761" s="21" t="str">
        <f t="shared" si="397"/>
        <v>N</v>
      </c>
      <c r="Q761" s="22">
        <f t="shared" si="398"/>
        <v>28562.739999999998</v>
      </c>
      <c r="R761" s="8" t="str">
        <f t="shared" si="399"/>
        <v>N</v>
      </c>
      <c r="S761" s="23">
        <f t="shared" si="400"/>
        <v>0.66666666666666663</v>
      </c>
      <c r="T761" s="24">
        <f t="shared" si="401"/>
        <v>20500</v>
      </c>
      <c r="U761" s="24">
        <f t="shared" si="402"/>
        <v>100000</v>
      </c>
      <c r="V761" s="24">
        <f t="shared" si="403"/>
        <v>257500</v>
      </c>
      <c r="W761" s="24">
        <f t="shared" si="404"/>
        <v>15375</v>
      </c>
      <c r="X761" s="24">
        <f t="shared" si="405"/>
        <v>0</v>
      </c>
      <c r="Y761" s="24">
        <f t="shared" si="406"/>
        <v>15375</v>
      </c>
      <c r="Z761" s="24">
        <f t="shared" si="407"/>
        <v>13187.739999999998</v>
      </c>
      <c r="AA761" s="25" t="str">
        <f t="shared" si="408"/>
        <v>N</v>
      </c>
      <c r="AB761" s="26">
        <f t="shared" si="409"/>
        <v>0</v>
      </c>
      <c r="AC761" s="27">
        <f t="shared" si="410"/>
        <v>20500</v>
      </c>
      <c r="AD761" s="28">
        <f t="shared" si="411"/>
        <v>100000</v>
      </c>
      <c r="AE761" s="28">
        <f t="shared" si="412"/>
        <v>257500</v>
      </c>
      <c r="AF761" s="28">
        <f t="shared" si="413"/>
        <v>0</v>
      </c>
      <c r="AG761" s="28">
        <f t="shared" si="414"/>
        <v>0</v>
      </c>
      <c r="AH761" s="28">
        <f t="shared" si="415"/>
        <v>0</v>
      </c>
      <c r="AI761" s="28">
        <f t="shared" si="416"/>
        <v>0</v>
      </c>
      <c r="AJ761" s="29" t="str">
        <f t="shared" si="417"/>
        <v>N</v>
      </c>
      <c r="AK761" s="30">
        <f t="shared" si="418"/>
        <v>0</v>
      </c>
      <c r="AL761" s="31">
        <f t="shared" si="419"/>
        <v>20500</v>
      </c>
      <c r="AM761" s="31">
        <f t="shared" si="420"/>
        <v>100000</v>
      </c>
      <c r="AN761" s="31">
        <f t="shared" si="421"/>
        <v>257500</v>
      </c>
      <c r="AO761" s="31">
        <f t="shared" si="422"/>
        <v>0</v>
      </c>
      <c r="AP761" s="31">
        <f t="shared" si="423"/>
        <v>0</v>
      </c>
      <c r="AQ761" s="31">
        <f t="shared" si="424"/>
        <v>0</v>
      </c>
      <c r="AR761" s="31">
        <f t="shared" si="425"/>
        <v>0</v>
      </c>
      <c r="AS761" s="32">
        <f t="shared" si="426"/>
        <v>0</v>
      </c>
      <c r="AT761" s="33">
        <f t="shared" si="427"/>
        <v>20500</v>
      </c>
      <c r="AU761" s="33">
        <f t="shared" si="428"/>
        <v>100000</v>
      </c>
      <c r="AV761" s="33">
        <v>257500</v>
      </c>
      <c r="AW761" s="33">
        <f t="shared" si="429"/>
        <v>0</v>
      </c>
      <c r="AX761" s="33">
        <f t="shared" si="430"/>
        <v>0</v>
      </c>
      <c r="AY761" s="34">
        <f t="shared" si="431"/>
        <v>13187.739999999998</v>
      </c>
    </row>
    <row r="762" spans="1:51" ht="15.75" customHeight="1" x14ac:dyDescent="0.3">
      <c r="A762" s="166" t="s">
        <v>962</v>
      </c>
      <c r="B762" s="99">
        <v>19396.310000000001</v>
      </c>
      <c r="C762" s="99">
        <v>1133.27</v>
      </c>
      <c r="D762" s="99">
        <v>85145.59</v>
      </c>
      <c r="E762" s="99">
        <v>71962.48</v>
      </c>
      <c r="F762" s="149">
        <v>80000</v>
      </c>
      <c r="G762" s="148">
        <v>12500</v>
      </c>
      <c r="H762" s="182">
        <v>46357</v>
      </c>
      <c r="I762" s="182">
        <v>46376</v>
      </c>
      <c r="J762" s="166">
        <v>4.3</v>
      </c>
      <c r="K762" s="166">
        <v>2.2999999999999998</v>
      </c>
      <c r="L762" s="167" t="s">
        <v>1206</v>
      </c>
      <c r="M762" s="168" t="s">
        <v>1205</v>
      </c>
      <c r="N762" s="169">
        <v>0.01</v>
      </c>
      <c r="O762" s="21">
        <f t="shared" si="396"/>
        <v>2</v>
      </c>
      <c r="P762" s="21" t="str">
        <f t="shared" si="397"/>
        <v>N</v>
      </c>
      <c r="Q762" s="22">
        <f t="shared" si="398"/>
        <v>20529.580000000002</v>
      </c>
      <c r="R762" s="8" t="str">
        <f t="shared" si="399"/>
        <v>N</v>
      </c>
      <c r="S762" s="23">
        <f t="shared" si="400"/>
        <v>2</v>
      </c>
      <c r="T762" s="24">
        <f t="shared" si="401"/>
        <v>20500</v>
      </c>
      <c r="U762" s="24">
        <f t="shared" si="402"/>
        <v>100000</v>
      </c>
      <c r="V762" s="24">
        <f t="shared" si="403"/>
        <v>257500</v>
      </c>
      <c r="W762" s="24">
        <f t="shared" si="404"/>
        <v>14854.410000000003</v>
      </c>
      <c r="X762" s="24">
        <f t="shared" si="405"/>
        <v>0</v>
      </c>
      <c r="Y762" s="24">
        <f t="shared" si="406"/>
        <v>14854.410000000003</v>
      </c>
      <c r="Z762" s="24">
        <f t="shared" si="407"/>
        <v>5880.4657999999981</v>
      </c>
      <c r="AA762" s="25" t="str">
        <f t="shared" si="408"/>
        <v>N</v>
      </c>
      <c r="AB762" s="26">
        <f t="shared" si="409"/>
        <v>1</v>
      </c>
      <c r="AC762" s="27">
        <f t="shared" si="410"/>
        <v>20500</v>
      </c>
      <c r="AD762" s="28">
        <f t="shared" si="411"/>
        <v>100000</v>
      </c>
      <c r="AE762" s="28">
        <f t="shared" si="412"/>
        <v>257500</v>
      </c>
      <c r="AF762" s="28">
        <f t="shared" si="413"/>
        <v>0</v>
      </c>
      <c r="AG762" s="28">
        <f t="shared" si="414"/>
        <v>0</v>
      </c>
      <c r="AH762" s="28">
        <f t="shared" si="415"/>
        <v>0</v>
      </c>
      <c r="AI762" s="28">
        <f t="shared" si="416"/>
        <v>20942.224558000002</v>
      </c>
      <c r="AJ762" s="29" t="str">
        <f t="shared" si="417"/>
        <v>N</v>
      </c>
      <c r="AK762" s="30">
        <f t="shared" si="418"/>
        <v>0</v>
      </c>
      <c r="AL762" s="31">
        <f t="shared" si="419"/>
        <v>20500</v>
      </c>
      <c r="AM762" s="31">
        <f t="shared" si="420"/>
        <v>100000</v>
      </c>
      <c r="AN762" s="31">
        <f t="shared" si="421"/>
        <v>257500</v>
      </c>
      <c r="AO762" s="31">
        <f t="shared" si="422"/>
        <v>0</v>
      </c>
      <c r="AP762" s="31">
        <f t="shared" si="423"/>
        <v>0</v>
      </c>
      <c r="AQ762" s="31">
        <f t="shared" si="424"/>
        <v>0</v>
      </c>
      <c r="AR762" s="31">
        <f t="shared" si="425"/>
        <v>0</v>
      </c>
      <c r="AS762" s="32">
        <f t="shared" si="426"/>
        <v>0</v>
      </c>
      <c r="AT762" s="33">
        <f t="shared" si="427"/>
        <v>20500</v>
      </c>
      <c r="AU762" s="33">
        <f t="shared" si="428"/>
        <v>100000</v>
      </c>
      <c r="AV762" s="33">
        <v>257500</v>
      </c>
      <c r="AW762" s="33">
        <f t="shared" si="429"/>
        <v>0</v>
      </c>
      <c r="AX762" s="33">
        <f t="shared" si="430"/>
        <v>0</v>
      </c>
      <c r="AY762" s="34">
        <f t="shared" si="431"/>
        <v>26822.690358</v>
      </c>
    </row>
    <row r="763" spans="1:51" ht="15.75" customHeight="1" x14ac:dyDescent="0.3">
      <c r="A763" s="166" t="s">
        <v>963</v>
      </c>
      <c r="B763" s="99">
        <v>10294.4</v>
      </c>
      <c r="C763" s="99">
        <v>27707.22</v>
      </c>
      <c r="D763" s="99">
        <v>69681.100000000006</v>
      </c>
      <c r="E763" s="99">
        <v>64178.84</v>
      </c>
      <c r="F763" s="149">
        <v>250000</v>
      </c>
      <c r="G763" s="146">
        <v>12500</v>
      </c>
      <c r="H763" s="182">
        <v>46257</v>
      </c>
      <c r="I763" s="182">
        <v>46310</v>
      </c>
      <c r="J763" s="166">
        <v>4.5</v>
      </c>
      <c r="K763" s="166">
        <v>4.3</v>
      </c>
      <c r="L763" s="167" t="s">
        <v>1206</v>
      </c>
      <c r="M763" s="168" t="s">
        <v>1205</v>
      </c>
      <c r="N763" s="169">
        <v>0.03</v>
      </c>
      <c r="O763" s="21">
        <f t="shared" si="396"/>
        <v>0.20000000000000018</v>
      </c>
      <c r="P763" s="21" t="str">
        <f t="shared" si="397"/>
        <v>N</v>
      </c>
      <c r="Q763" s="22">
        <f t="shared" si="398"/>
        <v>38001.620000000003</v>
      </c>
      <c r="R763" s="8" t="str">
        <f t="shared" si="399"/>
        <v>N</v>
      </c>
      <c r="S763" s="23">
        <f t="shared" si="400"/>
        <v>0.20000000000000018</v>
      </c>
      <c r="T763" s="24">
        <f t="shared" si="401"/>
        <v>20500</v>
      </c>
      <c r="U763" s="24">
        <f t="shared" si="402"/>
        <v>100000</v>
      </c>
      <c r="V763" s="24">
        <f t="shared" si="403"/>
        <v>257500</v>
      </c>
      <c r="W763" s="24">
        <f t="shared" si="404"/>
        <v>7500</v>
      </c>
      <c r="X763" s="24">
        <f t="shared" si="405"/>
        <v>0</v>
      </c>
      <c r="Y763" s="24">
        <f t="shared" si="406"/>
        <v>7500</v>
      </c>
      <c r="Z763" s="24">
        <f t="shared" si="407"/>
        <v>31641.668600000005</v>
      </c>
      <c r="AA763" s="25" t="str">
        <f t="shared" si="408"/>
        <v>N</v>
      </c>
      <c r="AB763" s="26">
        <f t="shared" si="409"/>
        <v>0</v>
      </c>
      <c r="AC763" s="27">
        <f t="shared" si="410"/>
        <v>20500</v>
      </c>
      <c r="AD763" s="28">
        <f t="shared" si="411"/>
        <v>100000</v>
      </c>
      <c r="AE763" s="28">
        <f t="shared" si="412"/>
        <v>257500</v>
      </c>
      <c r="AF763" s="28">
        <f t="shared" si="413"/>
        <v>0</v>
      </c>
      <c r="AG763" s="28">
        <f t="shared" si="414"/>
        <v>0</v>
      </c>
      <c r="AH763" s="28">
        <f t="shared" si="415"/>
        <v>0</v>
      </c>
      <c r="AI763" s="28">
        <f t="shared" si="416"/>
        <v>0</v>
      </c>
      <c r="AJ763" s="29" t="str">
        <f t="shared" si="417"/>
        <v>N</v>
      </c>
      <c r="AK763" s="30">
        <f t="shared" si="418"/>
        <v>0</v>
      </c>
      <c r="AL763" s="31">
        <f t="shared" si="419"/>
        <v>20500</v>
      </c>
      <c r="AM763" s="31">
        <f t="shared" si="420"/>
        <v>100000</v>
      </c>
      <c r="AN763" s="31">
        <f t="shared" si="421"/>
        <v>257500</v>
      </c>
      <c r="AO763" s="31">
        <f t="shared" si="422"/>
        <v>0</v>
      </c>
      <c r="AP763" s="31">
        <f t="shared" si="423"/>
        <v>0</v>
      </c>
      <c r="AQ763" s="31">
        <f t="shared" si="424"/>
        <v>0</v>
      </c>
      <c r="AR763" s="31">
        <f t="shared" si="425"/>
        <v>0</v>
      </c>
      <c r="AS763" s="32">
        <f t="shared" si="426"/>
        <v>0</v>
      </c>
      <c r="AT763" s="33">
        <f t="shared" si="427"/>
        <v>20500</v>
      </c>
      <c r="AU763" s="33">
        <f t="shared" si="428"/>
        <v>100000</v>
      </c>
      <c r="AV763" s="33">
        <v>257500</v>
      </c>
      <c r="AW763" s="33">
        <f t="shared" si="429"/>
        <v>0</v>
      </c>
      <c r="AX763" s="33">
        <f t="shared" si="430"/>
        <v>0</v>
      </c>
      <c r="AY763" s="34">
        <f t="shared" si="431"/>
        <v>31641.668600000005</v>
      </c>
    </row>
    <row r="764" spans="1:51" ht="15.75" customHeight="1" x14ac:dyDescent="0.3">
      <c r="A764" s="166" t="s">
        <v>964</v>
      </c>
      <c r="B764" s="99">
        <v>18648.96</v>
      </c>
      <c r="C764" s="99">
        <v>23980.19</v>
      </c>
      <c r="D764" s="99">
        <v>92684.08</v>
      </c>
      <c r="E764" s="99">
        <v>85981.08</v>
      </c>
      <c r="F764" s="149">
        <v>189000</v>
      </c>
      <c r="G764" s="146">
        <v>0</v>
      </c>
      <c r="H764" s="182">
        <v>46285</v>
      </c>
      <c r="I764" s="182">
        <v>46296</v>
      </c>
      <c r="J764" s="166">
        <v>1.9</v>
      </c>
      <c r="K764" s="166">
        <v>0.6</v>
      </c>
      <c r="L764" s="167" t="s">
        <v>1206</v>
      </c>
      <c r="M764" s="168" t="s">
        <v>1204</v>
      </c>
      <c r="N764" s="169">
        <v>2.7E-2</v>
      </c>
      <c r="O764" s="21">
        <f t="shared" si="396"/>
        <v>1.2999999999999998</v>
      </c>
      <c r="P764" s="21" t="str">
        <f t="shared" si="397"/>
        <v>N</v>
      </c>
      <c r="Q764" s="22">
        <f t="shared" si="398"/>
        <v>42629.149999999994</v>
      </c>
      <c r="R764" s="8" t="str">
        <f t="shared" si="399"/>
        <v>N</v>
      </c>
      <c r="S764" s="23">
        <f t="shared" si="400"/>
        <v>2.5999999999999996</v>
      </c>
      <c r="T764" s="24">
        <f t="shared" si="401"/>
        <v>20500</v>
      </c>
      <c r="U764" s="24">
        <f t="shared" si="402"/>
        <v>100000</v>
      </c>
      <c r="V764" s="24">
        <f t="shared" si="403"/>
        <v>257500</v>
      </c>
      <c r="W764" s="24">
        <f t="shared" si="404"/>
        <v>3657.9599999999991</v>
      </c>
      <c r="X764" s="24">
        <f t="shared" si="405"/>
        <v>0</v>
      </c>
      <c r="Y764" s="24">
        <f t="shared" si="406"/>
        <v>3657.9599999999991</v>
      </c>
      <c r="Z764" s="24">
        <f t="shared" si="407"/>
        <v>40122.177049999991</v>
      </c>
      <c r="AA764" s="25" t="str">
        <f t="shared" si="408"/>
        <v>N</v>
      </c>
      <c r="AB764" s="26">
        <f t="shared" si="409"/>
        <v>1.5999999999999996</v>
      </c>
      <c r="AC764" s="27">
        <f t="shared" si="410"/>
        <v>20500</v>
      </c>
      <c r="AD764" s="28">
        <f t="shared" si="411"/>
        <v>100000</v>
      </c>
      <c r="AE764" s="28">
        <f t="shared" si="412"/>
        <v>257500</v>
      </c>
      <c r="AF764" s="28">
        <f t="shared" si="413"/>
        <v>1828.9799999999996</v>
      </c>
      <c r="AG764" s="28">
        <f t="shared" si="414"/>
        <v>0</v>
      </c>
      <c r="AH764" s="28">
        <f t="shared" si="415"/>
        <v>1828.9799999999996</v>
      </c>
      <c r="AI764" s="28">
        <f t="shared" si="416"/>
        <v>43133.220750349981</v>
      </c>
      <c r="AJ764" s="29" t="str">
        <f t="shared" si="417"/>
        <v>N</v>
      </c>
      <c r="AK764" s="30">
        <f t="shared" si="418"/>
        <v>0.59999999999999964</v>
      </c>
      <c r="AL764" s="31">
        <f t="shared" si="419"/>
        <v>20500</v>
      </c>
      <c r="AM764" s="31">
        <f t="shared" si="420"/>
        <v>100000</v>
      </c>
      <c r="AN764" s="31">
        <f t="shared" si="421"/>
        <v>257500</v>
      </c>
      <c r="AO764" s="31">
        <f t="shared" si="422"/>
        <v>1828.9799999999996</v>
      </c>
      <c r="AP764" s="31">
        <f t="shared" si="423"/>
        <v>0</v>
      </c>
      <c r="AQ764" s="31">
        <f t="shared" si="424"/>
        <v>1828.9799999999996</v>
      </c>
      <c r="AR764" s="31">
        <f t="shared" si="425"/>
        <v>44347.200170609431</v>
      </c>
      <c r="AS764" s="32">
        <f t="shared" si="426"/>
        <v>0</v>
      </c>
      <c r="AT764" s="33">
        <f t="shared" si="427"/>
        <v>20500</v>
      </c>
      <c r="AU764" s="33">
        <f t="shared" si="428"/>
        <v>100000</v>
      </c>
      <c r="AV764" s="33">
        <v>257500</v>
      </c>
      <c r="AW764" s="33">
        <f t="shared" si="429"/>
        <v>0</v>
      </c>
      <c r="AX764" s="33">
        <f t="shared" si="430"/>
        <v>0</v>
      </c>
      <c r="AY764" s="34">
        <f t="shared" si="431"/>
        <v>127602.59797095941</v>
      </c>
    </row>
    <row r="765" spans="1:51" ht="15.75" customHeight="1" x14ac:dyDescent="0.3">
      <c r="A765" s="166" t="s">
        <v>965</v>
      </c>
      <c r="B765" s="99">
        <v>11512.72</v>
      </c>
      <c r="C765" s="99">
        <v>10185.57</v>
      </c>
      <c r="D765" s="99">
        <v>67223.199999999997</v>
      </c>
      <c r="E765" s="99">
        <v>52674.32</v>
      </c>
      <c r="F765" s="149">
        <v>175000</v>
      </c>
      <c r="G765" s="146">
        <v>12500</v>
      </c>
      <c r="H765" s="182">
        <v>46273</v>
      </c>
      <c r="I765" s="182">
        <v>46315</v>
      </c>
      <c r="J765" s="166">
        <v>2.2000000000000002</v>
      </c>
      <c r="K765" s="166">
        <v>0.8</v>
      </c>
      <c r="L765" s="167" t="s">
        <v>1206</v>
      </c>
      <c r="M765" s="168" t="s">
        <v>1203</v>
      </c>
      <c r="N765" s="169">
        <v>0.06</v>
      </c>
      <c r="O765" s="21">
        <f t="shared" si="396"/>
        <v>1.4000000000000001</v>
      </c>
      <c r="P765" s="21" t="str">
        <f t="shared" si="397"/>
        <v>N</v>
      </c>
      <c r="Q765" s="22">
        <f t="shared" si="398"/>
        <v>21698.29</v>
      </c>
      <c r="R765" s="8" t="str">
        <f t="shared" si="399"/>
        <v>N</v>
      </c>
      <c r="S765" s="23">
        <f t="shared" si="400"/>
        <v>1.8666666666666669</v>
      </c>
      <c r="T765" s="24">
        <f t="shared" si="401"/>
        <v>20500</v>
      </c>
      <c r="U765" s="24">
        <f t="shared" si="402"/>
        <v>100000</v>
      </c>
      <c r="V765" s="24">
        <f t="shared" si="403"/>
        <v>257500</v>
      </c>
      <c r="W765" s="24">
        <f t="shared" si="404"/>
        <v>15375</v>
      </c>
      <c r="X765" s="24">
        <f t="shared" si="405"/>
        <v>0</v>
      </c>
      <c r="Y765" s="24">
        <f t="shared" si="406"/>
        <v>15375</v>
      </c>
      <c r="Z765" s="24">
        <f t="shared" si="407"/>
        <v>7625.1874000000025</v>
      </c>
      <c r="AA765" s="25" t="str">
        <f t="shared" si="408"/>
        <v>N</v>
      </c>
      <c r="AB765" s="26">
        <f t="shared" si="409"/>
        <v>0.86666666666666692</v>
      </c>
      <c r="AC765" s="27">
        <f t="shared" si="410"/>
        <v>20500</v>
      </c>
      <c r="AD765" s="28">
        <f t="shared" si="411"/>
        <v>100000</v>
      </c>
      <c r="AE765" s="28">
        <f t="shared" si="412"/>
        <v>257500</v>
      </c>
      <c r="AF765" s="28">
        <f t="shared" si="413"/>
        <v>13051.350000000002</v>
      </c>
      <c r="AG765" s="28">
        <f t="shared" si="414"/>
        <v>0</v>
      </c>
      <c r="AH765" s="28">
        <f t="shared" si="415"/>
        <v>13051.350000000002</v>
      </c>
      <c r="AI765" s="28">
        <f t="shared" si="416"/>
        <v>11328.848644000002</v>
      </c>
      <c r="AJ765" s="29" t="str">
        <f t="shared" si="417"/>
        <v>N</v>
      </c>
      <c r="AK765" s="30">
        <f t="shared" si="418"/>
        <v>0</v>
      </c>
      <c r="AL765" s="31">
        <f t="shared" si="419"/>
        <v>20500</v>
      </c>
      <c r="AM765" s="31">
        <f t="shared" si="420"/>
        <v>100000</v>
      </c>
      <c r="AN765" s="31">
        <f t="shared" si="421"/>
        <v>257500</v>
      </c>
      <c r="AO765" s="31">
        <f t="shared" si="422"/>
        <v>0</v>
      </c>
      <c r="AP765" s="31">
        <f t="shared" si="423"/>
        <v>0</v>
      </c>
      <c r="AQ765" s="31">
        <f t="shared" si="424"/>
        <v>0</v>
      </c>
      <c r="AR765" s="31">
        <f t="shared" si="425"/>
        <v>0</v>
      </c>
      <c r="AS765" s="32">
        <f t="shared" si="426"/>
        <v>0</v>
      </c>
      <c r="AT765" s="33">
        <f t="shared" si="427"/>
        <v>20500</v>
      </c>
      <c r="AU765" s="33">
        <f t="shared" si="428"/>
        <v>100000</v>
      </c>
      <c r="AV765" s="33">
        <v>257500</v>
      </c>
      <c r="AW765" s="33">
        <f t="shared" si="429"/>
        <v>0</v>
      </c>
      <c r="AX765" s="33">
        <f t="shared" si="430"/>
        <v>0</v>
      </c>
      <c r="AY765" s="34">
        <f t="shared" si="431"/>
        <v>18954.036044000004</v>
      </c>
    </row>
    <row r="766" spans="1:51" ht="15.75" customHeight="1" x14ac:dyDescent="0.3">
      <c r="A766" s="166" t="s">
        <v>966</v>
      </c>
      <c r="B766" s="99">
        <v>17259.54</v>
      </c>
      <c r="C766" s="99">
        <v>3900.65</v>
      </c>
      <c r="D766" s="99">
        <v>48203.08</v>
      </c>
      <c r="E766" s="99">
        <v>47795.23</v>
      </c>
      <c r="F766" s="149">
        <v>65000</v>
      </c>
      <c r="G766" s="146">
        <v>0</v>
      </c>
      <c r="H766" s="182">
        <v>46555</v>
      </c>
      <c r="I766" s="182">
        <v>46582</v>
      </c>
      <c r="J766" s="166">
        <v>2.2000000000000002</v>
      </c>
      <c r="K766" s="166">
        <v>2</v>
      </c>
      <c r="L766" s="167" t="s">
        <v>1206</v>
      </c>
      <c r="M766" s="168" t="s">
        <v>1204</v>
      </c>
      <c r="N766" s="169">
        <v>0.01</v>
      </c>
      <c r="O766" s="21">
        <f t="shared" si="396"/>
        <v>0.20000000000000018</v>
      </c>
      <c r="P766" s="21" t="str">
        <f t="shared" si="397"/>
        <v>N</v>
      </c>
      <c r="Q766" s="22">
        <f t="shared" si="398"/>
        <v>21160.190000000002</v>
      </c>
      <c r="R766" s="8" t="str">
        <f t="shared" si="399"/>
        <v>N</v>
      </c>
      <c r="S766" s="23">
        <f t="shared" si="400"/>
        <v>0.40000000000000036</v>
      </c>
      <c r="T766" s="24">
        <f t="shared" si="401"/>
        <v>20500</v>
      </c>
      <c r="U766" s="24">
        <f t="shared" si="402"/>
        <v>100000</v>
      </c>
      <c r="V766" s="24">
        <f t="shared" si="403"/>
        <v>257500</v>
      </c>
      <c r="W766" s="24">
        <f t="shared" si="404"/>
        <v>10250</v>
      </c>
      <c r="X766" s="24">
        <f t="shared" si="405"/>
        <v>0</v>
      </c>
      <c r="Y766" s="24">
        <f t="shared" si="406"/>
        <v>10250</v>
      </c>
      <c r="Z766" s="24">
        <f t="shared" si="407"/>
        <v>11121.791900000004</v>
      </c>
      <c r="AA766" s="25" t="str">
        <f t="shared" si="408"/>
        <v>N</v>
      </c>
      <c r="AB766" s="26">
        <f t="shared" si="409"/>
        <v>0</v>
      </c>
      <c r="AC766" s="27">
        <f t="shared" si="410"/>
        <v>20500</v>
      </c>
      <c r="AD766" s="28">
        <f t="shared" si="411"/>
        <v>100000</v>
      </c>
      <c r="AE766" s="28">
        <f t="shared" si="412"/>
        <v>257500</v>
      </c>
      <c r="AF766" s="28">
        <f t="shared" si="413"/>
        <v>0</v>
      </c>
      <c r="AG766" s="28">
        <f t="shared" si="414"/>
        <v>0</v>
      </c>
      <c r="AH766" s="28">
        <f t="shared" si="415"/>
        <v>0</v>
      </c>
      <c r="AI766" s="28">
        <f t="shared" si="416"/>
        <v>0</v>
      </c>
      <c r="AJ766" s="29" t="str">
        <f t="shared" si="417"/>
        <v>N</v>
      </c>
      <c r="AK766" s="30">
        <f t="shared" si="418"/>
        <v>0</v>
      </c>
      <c r="AL766" s="31">
        <f t="shared" si="419"/>
        <v>20500</v>
      </c>
      <c r="AM766" s="31">
        <f t="shared" si="420"/>
        <v>100000</v>
      </c>
      <c r="AN766" s="31">
        <f t="shared" si="421"/>
        <v>257500</v>
      </c>
      <c r="AO766" s="31">
        <f t="shared" si="422"/>
        <v>0</v>
      </c>
      <c r="AP766" s="31">
        <f t="shared" si="423"/>
        <v>0</v>
      </c>
      <c r="AQ766" s="31">
        <f t="shared" si="424"/>
        <v>0</v>
      </c>
      <c r="AR766" s="31">
        <f t="shared" si="425"/>
        <v>0</v>
      </c>
      <c r="AS766" s="32">
        <f t="shared" si="426"/>
        <v>0</v>
      </c>
      <c r="AT766" s="33">
        <f t="shared" si="427"/>
        <v>20500</v>
      </c>
      <c r="AU766" s="33">
        <f t="shared" si="428"/>
        <v>100000</v>
      </c>
      <c r="AV766" s="33">
        <v>257500</v>
      </c>
      <c r="AW766" s="33">
        <f t="shared" si="429"/>
        <v>0</v>
      </c>
      <c r="AX766" s="33">
        <f t="shared" si="430"/>
        <v>0</v>
      </c>
      <c r="AY766" s="34">
        <f t="shared" si="431"/>
        <v>11121.791900000004</v>
      </c>
    </row>
    <row r="767" spans="1:51" ht="15.75" customHeight="1" x14ac:dyDescent="0.3">
      <c r="A767" s="166" t="s">
        <v>967</v>
      </c>
      <c r="B767" s="99">
        <v>8864.35</v>
      </c>
      <c r="C767" s="99">
        <v>671.57</v>
      </c>
      <c r="D767" s="99">
        <v>53044.92</v>
      </c>
      <c r="E767" s="99">
        <v>42036.66</v>
      </c>
      <c r="F767" s="149">
        <v>35000</v>
      </c>
      <c r="G767" s="146">
        <v>24444</v>
      </c>
      <c r="H767" s="182">
        <v>46317</v>
      </c>
      <c r="I767" s="182">
        <v>46354</v>
      </c>
      <c r="J767" s="166">
        <v>2.7</v>
      </c>
      <c r="K767" s="166">
        <v>2.6</v>
      </c>
      <c r="L767" s="167" t="s">
        <v>1206</v>
      </c>
      <c r="M767" s="168" t="s">
        <v>1203</v>
      </c>
      <c r="N767" s="169">
        <v>0.02</v>
      </c>
      <c r="O767" s="21">
        <f t="shared" si="396"/>
        <v>0.10000000000000009</v>
      </c>
      <c r="P767" s="21" t="str">
        <f t="shared" si="397"/>
        <v>N</v>
      </c>
      <c r="Q767" s="22">
        <f t="shared" si="398"/>
        <v>9535.92</v>
      </c>
      <c r="R767" s="8" t="str">
        <f t="shared" si="399"/>
        <v>N</v>
      </c>
      <c r="S767" s="23">
        <f t="shared" si="400"/>
        <v>0.13333333333333344</v>
      </c>
      <c r="T767" s="24">
        <f t="shared" si="401"/>
        <v>20500</v>
      </c>
      <c r="U767" s="24">
        <f t="shared" si="402"/>
        <v>100000</v>
      </c>
      <c r="V767" s="24">
        <f t="shared" si="403"/>
        <v>257500</v>
      </c>
      <c r="W767" s="24">
        <f t="shared" si="404"/>
        <v>7294.9787999999999</v>
      </c>
      <c r="X767" s="24">
        <f t="shared" si="405"/>
        <v>0</v>
      </c>
      <c r="Y767" s="24">
        <f t="shared" si="406"/>
        <v>7294.9787999999999</v>
      </c>
      <c r="Z767" s="24">
        <f t="shared" si="407"/>
        <v>2431.6596</v>
      </c>
      <c r="AA767" s="25" t="str">
        <f t="shared" si="408"/>
        <v>N</v>
      </c>
      <c r="AB767" s="26">
        <f t="shared" si="409"/>
        <v>0</v>
      </c>
      <c r="AC767" s="27">
        <f t="shared" si="410"/>
        <v>20500</v>
      </c>
      <c r="AD767" s="28">
        <f t="shared" si="411"/>
        <v>100000</v>
      </c>
      <c r="AE767" s="28">
        <f t="shared" si="412"/>
        <v>257500</v>
      </c>
      <c r="AF767" s="28">
        <f t="shared" si="413"/>
        <v>0</v>
      </c>
      <c r="AG767" s="28">
        <f t="shared" si="414"/>
        <v>0</v>
      </c>
      <c r="AH767" s="28">
        <f t="shared" si="415"/>
        <v>0</v>
      </c>
      <c r="AI767" s="28">
        <f t="shared" si="416"/>
        <v>0</v>
      </c>
      <c r="AJ767" s="29" t="str">
        <f t="shared" si="417"/>
        <v>N</v>
      </c>
      <c r="AK767" s="30">
        <f t="shared" si="418"/>
        <v>0</v>
      </c>
      <c r="AL767" s="31">
        <f t="shared" si="419"/>
        <v>20500</v>
      </c>
      <c r="AM767" s="31">
        <f t="shared" si="420"/>
        <v>100000</v>
      </c>
      <c r="AN767" s="31">
        <f t="shared" si="421"/>
        <v>257500</v>
      </c>
      <c r="AO767" s="31">
        <f t="shared" si="422"/>
        <v>0</v>
      </c>
      <c r="AP767" s="31">
        <f t="shared" si="423"/>
        <v>0</v>
      </c>
      <c r="AQ767" s="31">
        <f t="shared" si="424"/>
        <v>0</v>
      </c>
      <c r="AR767" s="31">
        <f t="shared" si="425"/>
        <v>0</v>
      </c>
      <c r="AS767" s="32">
        <f t="shared" si="426"/>
        <v>0</v>
      </c>
      <c r="AT767" s="33">
        <f t="shared" si="427"/>
        <v>20500</v>
      </c>
      <c r="AU767" s="33">
        <f t="shared" si="428"/>
        <v>100000</v>
      </c>
      <c r="AV767" s="33">
        <v>257500</v>
      </c>
      <c r="AW767" s="33">
        <f t="shared" si="429"/>
        <v>0</v>
      </c>
      <c r="AX767" s="33">
        <f t="shared" si="430"/>
        <v>0</v>
      </c>
      <c r="AY767" s="34">
        <f t="shared" si="431"/>
        <v>2431.6596</v>
      </c>
    </row>
    <row r="768" spans="1:51" ht="15.75" customHeight="1" x14ac:dyDescent="0.3">
      <c r="A768" s="166" t="s">
        <v>968</v>
      </c>
      <c r="B768" s="99">
        <v>16341.21</v>
      </c>
      <c r="C768" s="99">
        <v>34244.629999999997</v>
      </c>
      <c r="D768" s="99">
        <v>93649</v>
      </c>
      <c r="E768" s="99">
        <v>79134.98</v>
      </c>
      <c r="F768" s="149">
        <v>88000</v>
      </c>
      <c r="G768" s="146">
        <v>0</v>
      </c>
      <c r="H768" s="182">
        <v>46431</v>
      </c>
      <c r="I768" s="182">
        <v>46452</v>
      </c>
      <c r="J768" s="166">
        <v>3.3</v>
      </c>
      <c r="K768" s="166">
        <v>3</v>
      </c>
      <c r="L768" s="167" t="s">
        <v>1206</v>
      </c>
      <c r="M768" s="168" t="s">
        <v>1205</v>
      </c>
      <c r="N768" s="169">
        <v>0.02</v>
      </c>
      <c r="O768" s="21">
        <f t="shared" si="396"/>
        <v>0.29999999999999982</v>
      </c>
      <c r="P768" s="21" t="str">
        <f t="shared" si="397"/>
        <v>N</v>
      </c>
      <c r="Q768" s="22">
        <f t="shared" si="398"/>
        <v>50585.84</v>
      </c>
      <c r="R768" s="8" t="str">
        <f t="shared" si="399"/>
        <v>N</v>
      </c>
      <c r="S768" s="23">
        <f t="shared" si="400"/>
        <v>0.29999999999999982</v>
      </c>
      <c r="T768" s="24">
        <f t="shared" si="401"/>
        <v>20500</v>
      </c>
      <c r="U768" s="24">
        <f t="shared" si="402"/>
        <v>100000</v>
      </c>
      <c r="V768" s="24">
        <f t="shared" si="403"/>
        <v>257500</v>
      </c>
      <c r="W768" s="24">
        <f t="shared" si="404"/>
        <v>6351</v>
      </c>
      <c r="X768" s="24">
        <f t="shared" si="405"/>
        <v>0</v>
      </c>
      <c r="Y768" s="24">
        <f t="shared" si="406"/>
        <v>6351</v>
      </c>
      <c r="Z768" s="24">
        <f t="shared" si="407"/>
        <v>45246.556799999998</v>
      </c>
      <c r="AA768" s="25" t="str">
        <f t="shared" si="408"/>
        <v>N</v>
      </c>
      <c r="AB768" s="26">
        <f t="shared" si="409"/>
        <v>0</v>
      </c>
      <c r="AC768" s="27">
        <f t="shared" si="410"/>
        <v>20500</v>
      </c>
      <c r="AD768" s="28">
        <f t="shared" si="411"/>
        <v>100000</v>
      </c>
      <c r="AE768" s="28">
        <f t="shared" si="412"/>
        <v>257500</v>
      </c>
      <c r="AF768" s="28">
        <f t="shared" si="413"/>
        <v>0</v>
      </c>
      <c r="AG768" s="28">
        <f t="shared" si="414"/>
        <v>0</v>
      </c>
      <c r="AH768" s="28">
        <f t="shared" si="415"/>
        <v>0</v>
      </c>
      <c r="AI768" s="28">
        <f t="shared" si="416"/>
        <v>0</v>
      </c>
      <c r="AJ768" s="29" t="str">
        <f t="shared" si="417"/>
        <v>N</v>
      </c>
      <c r="AK768" s="30">
        <f t="shared" si="418"/>
        <v>0</v>
      </c>
      <c r="AL768" s="31">
        <f t="shared" si="419"/>
        <v>20500</v>
      </c>
      <c r="AM768" s="31">
        <f t="shared" si="420"/>
        <v>100000</v>
      </c>
      <c r="AN768" s="31">
        <f t="shared" si="421"/>
        <v>257500</v>
      </c>
      <c r="AO768" s="31">
        <f t="shared" si="422"/>
        <v>0</v>
      </c>
      <c r="AP768" s="31">
        <f t="shared" si="423"/>
        <v>0</v>
      </c>
      <c r="AQ768" s="31">
        <f t="shared" si="424"/>
        <v>0</v>
      </c>
      <c r="AR768" s="31">
        <f t="shared" si="425"/>
        <v>0</v>
      </c>
      <c r="AS768" s="32">
        <f t="shared" si="426"/>
        <v>0</v>
      </c>
      <c r="AT768" s="33">
        <f t="shared" si="427"/>
        <v>20500</v>
      </c>
      <c r="AU768" s="33">
        <f t="shared" si="428"/>
        <v>100000</v>
      </c>
      <c r="AV768" s="33">
        <v>257500</v>
      </c>
      <c r="AW768" s="33">
        <f t="shared" si="429"/>
        <v>0</v>
      </c>
      <c r="AX768" s="33">
        <f t="shared" si="430"/>
        <v>0</v>
      </c>
      <c r="AY768" s="34">
        <f t="shared" si="431"/>
        <v>45246.556799999998</v>
      </c>
    </row>
    <row r="769" spans="1:51" ht="15.75" customHeight="1" x14ac:dyDescent="0.3">
      <c r="A769" s="166" t="s">
        <v>969</v>
      </c>
      <c r="B769" s="99">
        <v>16910.560000000001</v>
      </c>
      <c r="C769" s="99">
        <v>2630.9</v>
      </c>
      <c r="D769" s="99">
        <v>73841.25</v>
      </c>
      <c r="E769" s="99">
        <v>73437.460000000006</v>
      </c>
      <c r="F769" s="149">
        <v>72000</v>
      </c>
      <c r="G769" s="146">
        <v>12500</v>
      </c>
      <c r="H769" s="182">
        <v>46304</v>
      </c>
      <c r="I769" s="182">
        <v>46363</v>
      </c>
      <c r="J769" s="166">
        <v>4</v>
      </c>
      <c r="K769" s="166">
        <v>3.9</v>
      </c>
      <c r="L769" s="167" t="s">
        <v>1206</v>
      </c>
      <c r="M769" s="168" t="s">
        <v>1203</v>
      </c>
      <c r="N769" s="169">
        <v>0.02</v>
      </c>
      <c r="O769" s="21">
        <f t="shared" si="396"/>
        <v>0.10000000000000009</v>
      </c>
      <c r="P769" s="21" t="str">
        <f t="shared" si="397"/>
        <v>N</v>
      </c>
      <c r="Q769" s="22">
        <f t="shared" si="398"/>
        <v>19541.460000000003</v>
      </c>
      <c r="R769" s="8" t="str">
        <f t="shared" si="399"/>
        <v>N</v>
      </c>
      <c r="S769" s="23">
        <f t="shared" si="400"/>
        <v>0.13333333333333344</v>
      </c>
      <c r="T769" s="24">
        <f t="shared" si="401"/>
        <v>20500</v>
      </c>
      <c r="U769" s="24">
        <f t="shared" si="402"/>
        <v>100000</v>
      </c>
      <c r="V769" s="24">
        <f t="shared" si="403"/>
        <v>257500</v>
      </c>
      <c r="W769" s="24">
        <f t="shared" si="404"/>
        <v>14949.216900000003</v>
      </c>
      <c r="X769" s="24">
        <f t="shared" si="405"/>
        <v>0</v>
      </c>
      <c r="Y769" s="24">
        <f t="shared" si="406"/>
        <v>14949.216900000003</v>
      </c>
      <c r="Z769" s="24">
        <f t="shared" si="407"/>
        <v>4983.0722999999998</v>
      </c>
      <c r="AA769" s="25" t="str">
        <f t="shared" si="408"/>
        <v>N</v>
      </c>
      <c r="AB769" s="26">
        <f t="shared" si="409"/>
        <v>0</v>
      </c>
      <c r="AC769" s="27">
        <f t="shared" si="410"/>
        <v>20500</v>
      </c>
      <c r="AD769" s="28">
        <f t="shared" si="411"/>
        <v>100000</v>
      </c>
      <c r="AE769" s="28">
        <f t="shared" si="412"/>
        <v>257500</v>
      </c>
      <c r="AF769" s="28">
        <f t="shared" si="413"/>
        <v>0</v>
      </c>
      <c r="AG769" s="28">
        <f t="shared" si="414"/>
        <v>0</v>
      </c>
      <c r="AH769" s="28">
        <f t="shared" si="415"/>
        <v>0</v>
      </c>
      <c r="AI769" s="28">
        <f t="shared" si="416"/>
        <v>0</v>
      </c>
      <c r="AJ769" s="29" t="str">
        <f t="shared" si="417"/>
        <v>N</v>
      </c>
      <c r="AK769" s="30">
        <f t="shared" si="418"/>
        <v>0</v>
      </c>
      <c r="AL769" s="31">
        <f t="shared" si="419"/>
        <v>20500</v>
      </c>
      <c r="AM769" s="31">
        <f t="shared" si="420"/>
        <v>100000</v>
      </c>
      <c r="AN769" s="31">
        <f t="shared" si="421"/>
        <v>257500</v>
      </c>
      <c r="AO769" s="31">
        <f t="shared" si="422"/>
        <v>0</v>
      </c>
      <c r="AP769" s="31">
        <f t="shared" si="423"/>
        <v>0</v>
      </c>
      <c r="AQ769" s="31">
        <f t="shared" si="424"/>
        <v>0</v>
      </c>
      <c r="AR769" s="31">
        <f t="shared" si="425"/>
        <v>0</v>
      </c>
      <c r="AS769" s="32">
        <f t="shared" si="426"/>
        <v>0</v>
      </c>
      <c r="AT769" s="33">
        <f t="shared" si="427"/>
        <v>20500</v>
      </c>
      <c r="AU769" s="33">
        <f t="shared" si="428"/>
        <v>100000</v>
      </c>
      <c r="AV769" s="33">
        <v>257500</v>
      </c>
      <c r="AW769" s="33">
        <f t="shared" si="429"/>
        <v>0</v>
      </c>
      <c r="AX769" s="33">
        <f t="shared" si="430"/>
        <v>0</v>
      </c>
      <c r="AY769" s="34">
        <f t="shared" si="431"/>
        <v>4983.0722999999998</v>
      </c>
    </row>
    <row r="770" spans="1:51" ht="15.75" customHeight="1" x14ac:dyDescent="0.3">
      <c r="A770" s="166" t="s">
        <v>970</v>
      </c>
      <c r="B770" s="99">
        <v>18382.86</v>
      </c>
      <c r="C770" s="99">
        <v>24752.35</v>
      </c>
      <c r="D770" s="99">
        <v>67886.75</v>
      </c>
      <c r="E770" s="99">
        <v>62757.83</v>
      </c>
      <c r="F770" s="149">
        <v>66000</v>
      </c>
      <c r="G770" s="146">
        <v>0</v>
      </c>
      <c r="H770" s="182">
        <v>46417</v>
      </c>
      <c r="I770" s="182">
        <v>46491</v>
      </c>
      <c r="J770" s="166">
        <v>2.8</v>
      </c>
      <c r="K770" s="166">
        <v>1.3</v>
      </c>
      <c r="L770" s="167" t="s">
        <v>1206</v>
      </c>
      <c r="M770" s="168" t="s">
        <v>1203</v>
      </c>
      <c r="N770" s="169">
        <v>0.04</v>
      </c>
      <c r="O770" s="21">
        <f t="shared" si="396"/>
        <v>1.4999999999999998</v>
      </c>
      <c r="P770" s="21" t="str">
        <f t="shared" si="397"/>
        <v>N</v>
      </c>
      <c r="Q770" s="22">
        <f t="shared" si="398"/>
        <v>43135.21</v>
      </c>
      <c r="R770" s="8" t="str">
        <f t="shared" si="399"/>
        <v>N</v>
      </c>
      <c r="S770" s="23">
        <f t="shared" si="400"/>
        <v>1.9999999999999998</v>
      </c>
      <c r="T770" s="24">
        <f t="shared" si="401"/>
        <v>20500</v>
      </c>
      <c r="U770" s="24">
        <f t="shared" si="402"/>
        <v>100000</v>
      </c>
      <c r="V770" s="24">
        <f t="shared" si="403"/>
        <v>257500</v>
      </c>
      <c r="W770" s="24">
        <f t="shared" si="404"/>
        <v>15375</v>
      </c>
      <c r="X770" s="24">
        <f t="shared" si="405"/>
        <v>0</v>
      </c>
      <c r="Y770" s="24">
        <f t="shared" si="406"/>
        <v>15375</v>
      </c>
      <c r="Z770" s="24">
        <f t="shared" si="407"/>
        <v>29485.618399999999</v>
      </c>
      <c r="AA770" s="25" t="str">
        <f t="shared" si="408"/>
        <v>N</v>
      </c>
      <c r="AB770" s="26">
        <f t="shared" si="409"/>
        <v>0.99999999999999978</v>
      </c>
      <c r="AC770" s="27">
        <f t="shared" si="410"/>
        <v>20500</v>
      </c>
      <c r="AD770" s="28">
        <f t="shared" si="411"/>
        <v>100000</v>
      </c>
      <c r="AE770" s="28">
        <f t="shared" si="412"/>
        <v>257500</v>
      </c>
      <c r="AF770" s="28">
        <f t="shared" si="413"/>
        <v>12553.6875</v>
      </c>
      <c r="AG770" s="28">
        <f t="shared" si="414"/>
        <v>0</v>
      </c>
      <c r="AH770" s="28">
        <f t="shared" si="415"/>
        <v>12553.6875</v>
      </c>
      <c r="AI770" s="28">
        <f t="shared" si="416"/>
        <v>34101.355636</v>
      </c>
      <c r="AJ770" s="29" t="str">
        <f t="shared" si="417"/>
        <v>N</v>
      </c>
      <c r="AK770" s="30">
        <f t="shared" si="418"/>
        <v>0</v>
      </c>
      <c r="AL770" s="31">
        <f t="shared" si="419"/>
        <v>20500</v>
      </c>
      <c r="AM770" s="31">
        <f t="shared" si="420"/>
        <v>100000</v>
      </c>
      <c r="AN770" s="31">
        <f t="shared" si="421"/>
        <v>257500</v>
      </c>
      <c r="AO770" s="31">
        <f t="shared" si="422"/>
        <v>0</v>
      </c>
      <c r="AP770" s="31">
        <f t="shared" si="423"/>
        <v>0</v>
      </c>
      <c r="AQ770" s="31">
        <f t="shared" si="424"/>
        <v>0</v>
      </c>
      <c r="AR770" s="31">
        <f t="shared" si="425"/>
        <v>0</v>
      </c>
      <c r="AS770" s="32">
        <f t="shared" si="426"/>
        <v>0</v>
      </c>
      <c r="AT770" s="33">
        <f t="shared" si="427"/>
        <v>20500</v>
      </c>
      <c r="AU770" s="33">
        <f t="shared" si="428"/>
        <v>100000</v>
      </c>
      <c r="AV770" s="33">
        <v>257500</v>
      </c>
      <c r="AW770" s="33">
        <f t="shared" si="429"/>
        <v>0</v>
      </c>
      <c r="AX770" s="33">
        <f t="shared" si="430"/>
        <v>0</v>
      </c>
      <c r="AY770" s="34">
        <f t="shared" si="431"/>
        <v>63586.974036</v>
      </c>
    </row>
    <row r="771" spans="1:51" ht="15.75" customHeight="1" x14ac:dyDescent="0.3">
      <c r="A771" s="166" t="s">
        <v>971</v>
      </c>
      <c r="B771" s="99">
        <v>10923.5</v>
      </c>
      <c r="C771" s="99">
        <v>5121.74</v>
      </c>
      <c r="D771" s="99">
        <v>27799.49</v>
      </c>
      <c r="E771" s="99">
        <v>14118.69</v>
      </c>
      <c r="F771" s="149">
        <v>190000</v>
      </c>
      <c r="G771" s="150">
        <v>12500</v>
      </c>
      <c r="H771" s="182">
        <v>46278</v>
      </c>
      <c r="I771" s="182">
        <v>46364</v>
      </c>
      <c r="J771" s="166">
        <v>4.8</v>
      </c>
      <c r="K771" s="166">
        <v>2.4</v>
      </c>
      <c r="L771" s="167" t="s">
        <v>1207</v>
      </c>
      <c r="M771" s="168" t="s">
        <v>1204</v>
      </c>
      <c r="N771" s="169">
        <v>0.05</v>
      </c>
      <c r="O771" s="21">
        <f t="shared" si="396"/>
        <v>2.4</v>
      </c>
      <c r="P771" s="21" t="str">
        <f t="shared" si="397"/>
        <v>N</v>
      </c>
      <c r="Q771" s="22">
        <f t="shared" si="398"/>
        <v>16045.24</v>
      </c>
      <c r="R771" s="8" t="str">
        <f t="shared" si="399"/>
        <v>N</v>
      </c>
      <c r="S771" s="23">
        <f t="shared" si="400"/>
        <v>4.8</v>
      </c>
      <c r="T771" s="24">
        <f t="shared" si="401"/>
        <v>50000</v>
      </c>
      <c r="U771" s="24">
        <f t="shared" si="402"/>
        <v>200000</v>
      </c>
      <c r="V771" s="24">
        <f t="shared" si="403"/>
        <v>257500</v>
      </c>
      <c r="W771" s="24">
        <f t="shared" si="404"/>
        <v>8423.7510000000002</v>
      </c>
      <c r="X771" s="24">
        <f t="shared" si="405"/>
        <v>0</v>
      </c>
      <c r="Y771" s="24">
        <f t="shared" si="406"/>
        <v>8423.7510000000002</v>
      </c>
      <c r="Z771" s="24">
        <f t="shared" si="407"/>
        <v>8423.7510000000002</v>
      </c>
      <c r="AA771" s="25" t="str">
        <f t="shared" si="408"/>
        <v>N</v>
      </c>
      <c r="AB771" s="26">
        <f t="shared" si="409"/>
        <v>3.8</v>
      </c>
      <c r="AC771" s="27">
        <f t="shared" si="410"/>
        <v>50000</v>
      </c>
      <c r="AD771" s="28">
        <f t="shared" si="411"/>
        <v>200000</v>
      </c>
      <c r="AE771" s="28">
        <f t="shared" si="412"/>
        <v>257500</v>
      </c>
      <c r="AF771" s="28">
        <f t="shared" si="413"/>
        <v>8844.9385500000008</v>
      </c>
      <c r="AG771" s="28">
        <f t="shared" si="414"/>
        <v>0</v>
      </c>
      <c r="AH771" s="28">
        <f t="shared" si="415"/>
        <v>8844.9385500000008</v>
      </c>
      <c r="AI771" s="28">
        <f t="shared" si="416"/>
        <v>8844.9385500000008</v>
      </c>
      <c r="AJ771" s="29" t="str">
        <f t="shared" si="417"/>
        <v>N</v>
      </c>
      <c r="AK771" s="30">
        <f t="shared" si="418"/>
        <v>2.8</v>
      </c>
      <c r="AL771" s="31">
        <f t="shared" si="419"/>
        <v>50000</v>
      </c>
      <c r="AM771" s="31">
        <f t="shared" si="420"/>
        <v>200000</v>
      </c>
      <c r="AN771" s="31">
        <f t="shared" si="421"/>
        <v>257500</v>
      </c>
      <c r="AO771" s="31">
        <f t="shared" si="422"/>
        <v>9287.1854775000011</v>
      </c>
      <c r="AP771" s="31">
        <f t="shared" si="423"/>
        <v>0</v>
      </c>
      <c r="AQ771" s="31">
        <f t="shared" si="424"/>
        <v>9287.1854775000011</v>
      </c>
      <c r="AR771" s="31">
        <f t="shared" si="425"/>
        <v>9287.1854775000011</v>
      </c>
      <c r="AS771" s="32">
        <f t="shared" si="426"/>
        <v>1.7999999999999998</v>
      </c>
      <c r="AT771" s="33">
        <f t="shared" si="427"/>
        <v>50000</v>
      </c>
      <c r="AU771" s="33">
        <f t="shared" si="428"/>
        <v>200000</v>
      </c>
      <c r="AV771" s="33">
        <v>257500</v>
      </c>
      <c r="AW771" s="33">
        <f t="shared" si="429"/>
        <v>9751.5447513750023</v>
      </c>
      <c r="AX771" s="33">
        <f t="shared" si="430"/>
        <v>9751.5447513750023</v>
      </c>
      <c r="AY771" s="34">
        <f t="shared" si="431"/>
        <v>36307.41977887501</v>
      </c>
    </row>
    <row r="772" spans="1:51" ht="15.75" customHeight="1" x14ac:dyDescent="0.3">
      <c r="A772" s="166" t="s">
        <v>972</v>
      </c>
      <c r="B772" s="99">
        <v>15501.47</v>
      </c>
      <c r="C772" s="99">
        <v>13102.83</v>
      </c>
      <c r="D772" s="99">
        <v>76699.539999999994</v>
      </c>
      <c r="E772" s="99">
        <v>72548.39</v>
      </c>
      <c r="F772" s="149">
        <v>15000</v>
      </c>
      <c r="G772" s="150">
        <v>12500</v>
      </c>
      <c r="H772" s="182">
        <v>46486</v>
      </c>
      <c r="I772" s="182">
        <v>46565</v>
      </c>
      <c r="J772" s="166">
        <v>1.7</v>
      </c>
      <c r="K772" s="166">
        <v>1.3</v>
      </c>
      <c r="L772" s="167" t="s">
        <v>1207</v>
      </c>
      <c r="M772" s="168" t="s">
        <v>1203</v>
      </c>
      <c r="N772" s="169">
        <v>5.1999999999999998E-2</v>
      </c>
      <c r="O772" s="21">
        <f t="shared" si="396"/>
        <v>0.39999999999999991</v>
      </c>
      <c r="P772" s="21" t="str">
        <f t="shared" si="397"/>
        <v>N</v>
      </c>
      <c r="Q772" s="22">
        <f t="shared" si="398"/>
        <v>28604.3</v>
      </c>
      <c r="R772" s="8" t="str">
        <f t="shared" si="399"/>
        <v>N</v>
      </c>
      <c r="S772" s="23">
        <f t="shared" si="400"/>
        <v>0.53333333333333321</v>
      </c>
      <c r="T772" s="24">
        <f t="shared" si="401"/>
        <v>50000</v>
      </c>
      <c r="U772" s="24">
        <f t="shared" si="402"/>
        <v>200000</v>
      </c>
      <c r="V772" s="24">
        <f t="shared" si="403"/>
        <v>257500</v>
      </c>
      <c r="W772" s="24">
        <f t="shared" si="404"/>
        <v>22568.792700000002</v>
      </c>
      <c r="X772" s="24">
        <f t="shared" si="405"/>
        <v>0</v>
      </c>
      <c r="Y772" s="24">
        <f t="shared" si="406"/>
        <v>22568.792700000002</v>
      </c>
      <c r="Z772" s="24">
        <f t="shared" si="407"/>
        <v>7522.9308999999994</v>
      </c>
      <c r="AA772" s="25" t="str">
        <f t="shared" si="408"/>
        <v>N</v>
      </c>
      <c r="AB772" s="26">
        <f t="shared" si="409"/>
        <v>0</v>
      </c>
      <c r="AC772" s="27">
        <f t="shared" si="410"/>
        <v>50000</v>
      </c>
      <c r="AD772" s="28">
        <f t="shared" si="411"/>
        <v>200000</v>
      </c>
      <c r="AE772" s="28">
        <f t="shared" si="412"/>
        <v>257500</v>
      </c>
      <c r="AF772" s="28">
        <f t="shared" si="413"/>
        <v>0</v>
      </c>
      <c r="AG772" s="28">
        <f t="shared" si="414"/>
        <v>0</v>
      </c>
      <c r="AH772" s="28">
        <f t="shared" si="415"/>
        <v>0</v>
      </c>
      <c r="AI772" s="28">
        <f t="shared" si="416"/>
        <v>0</v>
      </c>
      <c r="AJ772" s="29" t="str">
        <f t="shared" si="417"/>
        <v>N</v>
      </c>
      <c r="AK772" s="30">
        <f t="shared" si="418"/>
        <v>0</v>
      </c>
      <c r="AL772" s="31">
        <f t="shared" si="419"/>
        <v>50000</v>
      </c>
      <c r="AM772" s="31">
        <f t="shared" si="420"/>
        <v>200000</v>
      </c>
      <c r="AN772" s="31">
        <f t="shared" si="421"/>
        <v>257500</v>
      </c>
      <c r="AO772" s="31">
        <f t="shared" si="422"/>
        <v>0</v>
      </c>
      <c r="AP772" s="31">
        <f t="shared" si="423"/>
        <v>0</v>
      </c>
      <c r="AQ772" s="31">
        <f t="shared" si="424"/>
        <v>0</v>
      </c>
      <c r="AR772" s="31">
        <f t="shared" si="425"/>
        <v>0</v>
      </c>
      <c r="AS772" s="32">
        <f t="shared" si="426"/>
        <v>0</v>
      </c>
      <c r="AT772" s="33">
        <f t="shared" si="427"/>
        <v>50000</v>
      </c>
      <c r="AU772" s="33">
        <f t="shared" si="428"/>
        <v>200000</v>
      </c>
      <c r="AV772" s="33">
        <v>257500</v>
      </c>
      <c r="AW772" s="33">
        <f t="shared" si="429"/>
        <v>0</v>
      </c>
      <c r="AX772" s="33">
        <f t="shared" si="430"/>
        <v>0</v>
      </c>
      <c r="AY772" s="34">
        <f t="shared" si="431"/>
        <v>7522.9308999999994</v>
      </c>
    </row>
    <row r="773" spans="1:51" ht="15.75" customHeight="1" x14ac:dyDescent="0.3">
      <c r="A773" s="166" t="s">
        <v>973</v>
      </c>
      <c r="B773" s="99">
        <v>14663.61</v>
      </c>
      <c r="C773" s="99">
        <v>27029.54</v>
      </c>
      <c r="D773" s="99">
        <v>94420.15</v>
      </c>
      <c r="E773" s="99">
        <v>86505.71</v>
      </c>
      <c r="F773" s="149">
        <v>111000</v>
      </c>
      <c r="G773" s="150">
        <v>12500</v>
      </c>
      <c r="H773" s="182">
        <v>46525</v>
      </c>
      <c r="I773" s="182">
        <v>46580</v>
      </c>
      <c r="J773" s="166">
        <v>3.7</v>
      </c>
      <c r="K773" s="166">
        <v>1.7</v>
      </c>
      <c r="L773" s="167" t="s">
        <v>1207</v>
      </c>
      <c r="M773" s="168" t="s">
        <v>1204</v>
      </c>
      <c r="N773" s="169">
        <v>0.04</v>
      </c>
      <c r="O773" s="21">
        <f t="shared" ref="O773:O836" si="432">MAX(0, J773-K773)</f>
        <v>2</v>
      </c>
      <c r="P773" s="21" t="str">
        <f t="shared" ref="P773:P836" si="433">IF(
  AND(
    I773 &gt;= H773 - 10,
    I773 &lt;= DATE(2026,6,30),
    O773 &gt; 0
  ),
  "Y",
  "N"
)</f>
        <v>N</v>
      </c>
      <c r="Q773" s="22">
        <f t="shared" ref="Q773:Q836" si="434">B773+C773</f>
        <v>41693.15</v>
      </c>
      <c r="R773" s="8" t="str">
        <f t="shared" ref="R773:R836" si="435">IF(AND(P773="Y",O773&gt;0),"Y","N")</f>
        <v>N</v>
      </c>
      <c r="S773" s="23">
        <f t="shared" ref="S773:S836" si="436">MAX(0,(O773/M773))</f>
        <v>4</v>
      </c>
      <c r="T773" s="24">
        <f t="shared" ref="T773:T836" si="437">IF(R773="Y",(20500+G773),IF(AND(R773="N",L773="G"),20500,IF(AND(R773="N",L773="P"),50000,IF(AND(R773="",L773="G"),20500,IF(AND(R773="",L773="P"),50000,"")))))</f>
        <v>50000</v>
      </c>
      <c r="U773" s="24">
        <f t="shared" ref="U773:U836" si="438">IF(AND(R773="Y",G773&gt;0),224000,IF(AND(R773="Y",G773=0),138500,IF(AND(R773="N",L773="G"),100000,IF(AND(R773="N",L773=""),100000,IF(AND(R773="N",L773="P"),200000,"")))))</f>
        <v>200000</v>
      </c>
      <c r="V773" s="24">
        <f t="shared" ref="V773:V836" si="439">IF(R773="Y",U773,IF(R773="N",257500,IF(R773="",257500,)))</f>
        <v>257500</v>
      </c>
      <c r="W773" s="24">
        <f t="shared" ref="W773:W836" si="440">IF(
  M773&lt;0.5,
  0,
  MAX(
    0,
    IF(
      S773=0,
      0,
      IF(
        R773="Y",
        MIN(Q773*(1+N773), T773, U773-E773, V773-E773),
        MIN(Q773*(1+N773), T773, U773-D773, V773-F773)
      )
    )
  ) * M773
)</f>
        <v>21680.438000000002</v>
      </c>
      <c r="X773" s="24">
        <f t="shared" ref="X773:X836" si="441">IF(
  M773&lt;0.5,
  0,
  MAX(
    0,
    IF(
      S773=0,
      0,
      IF(
        R773="Y",
        (Q773*(1+N773)-W773),
        0
      )
    )
  ) * M773
)</f>
        <v>0</v>
      </c>
      <c r="Y773" s="24">
        <f t="shared" ref="Y773:Y836" si="442">W773+X773</f>
        <v>21680.438000000002</v>
      </c>
      <c r="Z773" s="24">
        <f t="shared" ref="Z773:Z836" si="443">IF(S773=0, 0, MAX(0, (Q773*(1+N773))-Y773))</f>
        <v>21680.438000000002</v>
      </c>
      <c r="AA773" s="25" t="str">
        <f t="shared" ref="AA773:AA836" si="444">IF(AND(P773="Y",O773&gt;1),"Y","N")</f>
        <v>N</v>
      </c>
      <c r="AB773" s="26">
        <f t="shared" ref="AB773:AB836" si="445">MAX(0,(S773-1))</f>
        <v>3</v>
      </c>
      <c r="AC773" s="27">
        <f t="shared" ref="AC773:AC836" si="446">IF(AA773="Y",(20500+G773),IF(AND(AA773="N",L773="G"),20500,IF(AND(AA773="N",L773="P"),50000,IF(AND(AA773="",L773="G"),20500,IF(AND(AA773="",L773="P"),50000,"")))))</f>
        <v>50000</v>
      </c>
      <c r="AD773" s="28">
        <f t="shared" ref="AD773:AD836" si="447">IF(AND(AA773="Y",G773&gt;0),224000,IF(AND(AA773="Y",G773=0),138500,IF(AND(AA773="N",L773="G"),100000,IF(AND(AA773="N",L773=""),100000,IF(AND(AA773="N",L773="P"),200000,"")))))</f>
        <v>200000</v>
      </c>
      <c r="AE773" s="28">
        <f t="shared" ref="AE773:AE836" si="448">IF(AA773="Y",AD773,IF(AA773="N",257500,IF(AA773="",257500,)))</f>
        <v>257500</v>
      </c>
      <c r="AF773" s="28">
        <f t="shared" ref="AF773:AF836" si="449">IF(
  M773&lt;0.5,
  0,
  MAX(
    0,
    IF(
      AB773=0,
      0,
      IF(
        AA773="Y",
        MIN(Q773*(1+N773)*(1+N773), AC773, AD773-E773-W773, AE773-E773-W773),
        MIN(Q773*(1+N773)*(1+N773), AC773, AD773-D773-W773, AE773-F773-W773)
      )
    )
  ) * M773
)</f>
        <v>22547.655520000004</v>
      </c>
      <c r="AG773" s="28">
        <f t="shared" ref="AG773:AG836" si="450">IF(
  M773&lt;0.5,
  0,
  MAX(
    0,
    IF(
      AB773=0,
      0,
      IF(
        AA773="Y",
        (Q773*(1+N773)*(1+N773)-AF773),
        0
      )
    )
  ) * M773
)</f>
        <v>0</v>
      </c>
      <c r="AH773" s="28">
        <f t="shared" ref="AH773:AH836" si="451">AF773+AG773</f>
        <v>22547.655520000004</v>
      </c>
      <c r="AI773" s="28">
        <f t="shared" ref="AI773:AI836" si="452">IF(AB773=0, 0, MAX(0, (Q773*(1+N773)*(1+N773)) - AH773))</f>
        <v>22547.655520000004</v>
      </c>
      <c r="AJ773" s="29" t="str">
        <f t="shared" ref="AJ773:AJ836" si="453">IF(AND(P773="Y",O773&gt;2),"Y","N")</f>
        <v>N</v>
      </c>
      <c r="AK773" s="30">
        <f t="shared" ref="AK773:AK836" si="454">MAX(0,(AB773-1))</f>
        <v>2</v>
      </c>
      <c r="AL773" s="31">
        <f t="shared" ref="AL773:AL836" si="455">IF(AJ773="Y",(20500+G773),IF(AND(AJ773="N",L773="G"),20500,IF(AND(AJ773="N",L773="P"),50000,IF(AND(AJ773="",L773="G"),20500,IF(AND(AJ773="",L773="P"),50000,"")))))</f>
        <v>50000</v>
      </c>
      <c r="AM773" s="31">
        <f t="shared" ref="AM773:AM836" si="456">IF(AND(AJ773="Y",G773&gt;0),224000,IF(AND(AJ773="Y",G773=0),138500,IF(AND(AJ773="N",L773="G"),100000,IF(AND(AJ773="N",L773=""),100000,IF(AND(AJ773="N",L773="P"),200000,"")))))</f>
        <v>200000</v>
      </c>
      <c r="AN773" s="31">
        <f t="shared" ref="AN773:AN836" si="457">IF(AJ773="Y",AM773,IF(AJ773="N",257500,IF(AJ773="",257500,)))</f>
        <v>257500</v>
      </c>
      <c r="AO773" s="31">
        <f t="shared" ref="AO773:AO836" si="458">IF(
  M773&lt;0.5,
  0,
  MAX(
    0,
    IF(
      AK773=0,
      0,
      IF(
        AJ773="Y",
        MIN(Q773*(1+N773)*(1+N773)*(1+N773), AL773, AM773-E773-W773-AF837, AN773-E773-W773-AF773),
        MIN(Q773*(1+N773)*(1+N773)*(1+N773), AL773, AM773-D773-W773-AF837, AN773-F773-W773-AF773)
      )
    )
  ) * M773
)</f>
        <v>23449.561740800003</v>
      </c>
      <c r="AP773" s="31">
        <f t="shared" ref="AP773:AP836" si="459">IF(
  M773&lt;0.5,
  0,
  MAX(
    0,
    IF(
      AK773=0,
      0,
      IF(
        AJ773="Y",
        (Q773*(1+N773)*(1+N773)*(1+N773)-AO773),
        0
      )
    )
  ) * M773
)</f>
        <v>0</v>
      </c>
      <c r="AQ773" s="31">
        <f t="shared" ref="AQ773:AQ836" si="460">AO773+AP773</f>
        <v>23449.561740800003</v>
      </c>
      <c r="AR773" s="31">
        <f t="shared" ref="AR773:AR836" si="461">IF(AK773=0, 0, MAX(0, (Q773*(1+N773)*(1+N773)*(1+N773)) - AQ773))</f>
        <v>23449.561740800003</v>
      </c>
      <c r="AS773" s="32">
        <f t="shared" ref="AS773:AS836" si="462">MAX(0,(AK773-1))</f>
        <v>1</v>
      </c>
      <c r="AT773" s="33">
        <f t="shared" ref="AT773:AT836" si="463">IF(L773="G", 20500, IF(L773="P", 50000, 0))</f>
        <v>50000</v>
      </c>
      <c r="AU773" s="33">
        <f t="shared" ref="AU773:AU836" si="464">IF(L773="G",100000,IF(L773="P",200000,""))</f>
        <v>200000</v>
      </c>
      <c r="AV773" s="33">
        <v>257500</v>
      </c>
      <c r="AW773" s="33">
        <f t="shared" ref="AW773:AW836" si="465">IF(
  M773&lt;0.5,
  0,
  MAX(
    0,
    IF(
      AS773=0,
      0,
      MIN(
        Q773*(1+N773)*(1+N773)*(1+N773)*(1+N773),
        AT773,
        AU773-D773-W773-AF773-AO773,
        AV773-F773-W773-AF773-AO773
      )
    )
  ) * M773
)</f>
        <v>18951.097369600004</v>
      </c>
      <c r="AX773" s="33">
        <f t="shared" ref="AX773:AX836" si="466">IF(AS773=0, 0, MAX(0, (Q773*(1+N773)*(1+N773)*(1+N773)*(1+N773)) - AW773))</f>
        <v>29823.991051264002</v>
      </c>
      <c r="AY773" s="34">
        <f t="shared" ref="AY773:AY836" si="467">Z773+AI773+AR773+AX773</f>
        <v>97501.646312064011</v>
      </c>
    </row>
    <row r="774" spans="1:51" ht="15.75" customHeight="1" x14ac:dyDescent="0.3">
      <c r="A774" s="166" t="s">
        <v>974</v>
      </c>
      <c r="B774" s="99">
        <v>13160.78</v>
      </c>
      <c r="C774" s="99">
        <v>4984.3999999999996</v>
      </c>
      <c r="D774" s="99">
        <v>79061.919999999998</v>
      </c>
      <c r="E774" s="99">
        <v>70623.679999999993</v>
      </c>
      <c r="F774" s="149">
        <v>100000</v>
      </c>
      <c r="G774" s="150">
        <v>12500</v>
      </c>
      <c r="H774" s="182">
        <v>46469</v>
      </c>
      <c r="I774" s="182">
        <v>46550</v>
      </c>
      <c r="J774" s="166">
        <v>3</v>
      </c>
      <c r="K774" s="166">
        <v>0.9</v>
      </c>
      <c r="L774" s="167" t="s">
        <v>1207</v>
      </c>
      <c r="M774" s="168" t="s">
        <v>1205</v>
      </c>
      <c r="N774" s="169">
        <v>1.6E-2</v>
      </c>
      <c r="O774" s="21">
        <f t="shared" si="432"/>
        <v>2.1</v>
      </c>
      <c r="P774" s="21" t="str">
        <f t="shared" si="433"/>
        <v>N</v>
      </c>
      <c r="Q774" s="22">
        <f t="shared" si="434"/>
        <v>18145.18</v>
      </c>
      <c r="R774" s="8" t="str">
        <f t="shared" si="435"/>
        <v>N</v>
      </c>
      <c r="S774" s="23">
        <f t="shared" si="436"/>
        <v>2.1</v>
      </c>
      <c r="T774" s="24">
        <f t="shared" si="437"/>
        <v>50000</v>
      </c>
      <c r="U774" s="24">
        <f t="shared" si="438"/>
        <v>200000</v>
      </c>
      <c r="V774" s="24">
        <f t="shared" si="439"/>
        <v>257500</v>
      </c>
      <c r="W774" s="24">
        <f t="shared" si="440"/>
        <v>18435.50288</v>
      </c>
      <c r="X774" s="24">
        <f t="shared" si="441"/>
        <v>0</v>
      </c>
      <c r="Y774" s="24">
        <f t="shared" si="442"/>
        <v>18435.50288</v>
      </c>
      <c r="Z774" s="24">
        <f t="shared" si="443"/>
        <v>0</v>
      </c>
      <c r="AA774" s="25" t="str">
        <f t="shared" si="444"/>
        <v>N</v>
      </c>
      <c r="AB774" s="26">
        <f t="shared" si="445"/>
        <v>1.1000000000000001</v>
      </c>
      <c r="AC774" s="27">
        <f t="shared" si="446"/>
        <v>50000</v>
      </c>
      <c r="AD774" s="28">
        <f t="shared" si="447"/>
        <v>200000</v>
      </c>
      <c r="AE774" s="28">
        <f t="shared" si="448"/>
        <v>257500</v>
      </c>
      <c r="AF774" s="28">
        <f t="shared" si="449"/>
        <v>18730.470926080001</v>
      </c>
      <c r="AG774" s="28">
        <f t="shared" si="450"/>
        <v>0</v>
      </c>
      <c r="AH774" s="28">
        <f t="shared" si="451"/>
        <v>18730.470926080001</v>
      </c>
      <c r="AI774" s="28">
        <f t="shared" si="452"/>
        <v>0</v>
      </c>
      <c r="AJ774" s="29" t="str">
        <f t="shared" si="453"/>
        <v>N</v>
      </c>
      <c r="AK774" s="30">
        <f t="shared" si="454"/>
        <v>0.10000000000000009</v>
      </c>
      <c r="AL774" s="31">
        <f t="shared" si="455"/>
        <v>50000</v>
      </c>
      <c r="AM774" s="31">
        <f t="shared" si="456"/>
        <v>200000</v>
      </c>
      <c r="AN774" s="31">
        <f t="shared" si="457"/>
        <v>257500</v>
      </c>
      <c r="AO774" s="31">
        <f t="shared" si="458"/>
        <v>19030.158460897281</v>
      </c>
      <c r="AP774" s="31">
        <f t="shared" si="459"/>
        <v>0</v>
      </c>
      <c r="AQ774" s="31">
        <f t="shared" si="460"/>
        <v>19030.158460897281</v>
      </c>
      <c r="AR774" s="31">
        <f t="shared" si="461"/>
        <v>0</v>
      </c>
      <c r="AS774" s="32">
        <f t="shared" si="462"/>
        <v>0</v>
      </c>
      <c r="AT774" s="33">
        <f t="shared" si="463"/>
        <v>50000</v>
      </c>
      <c r="AU774" s="33">
        <f t="shared" si="464"/>
        <v>200000</v>
      </c>
      <c r="AV774" s="33">
        <v>257500</v>
      </c>
      <c r="AW774" s="33">
        <f t="shared" si="465"/>
        <v>0</v>
      </c>
      <c r="AX774" s="33">
        <f t="shared" si="466"/>
        <v>0</v>
      </c>
      <c r="AY774" s="34">
        <f t="shared" si="467"/>
        <v>0</v>
      </c>
    </row>
    <row r="775" spans="1:51" ht="15.75" customHeight="1" x14ac:dyDescent="0.3">
      <c r="A775" s="166" t="s">
        <v>975</v>
      </c>
      <c r="B775" s="99">
        <v>8833.14</v>
      </c>
      <c r="C775" s="99">
        <v>23320.93</v>
      </c>
      <c r="D775" s="99">
        <v>94427.99</v>
      </c>
      <c r="E775" s="99">
        <v>91902.94</v>
      </c>
      <c r="F775" s="149">
        <v>68000</v>
      </c>
      <c r="G775" s="150">
        <v>12500</v>
      </c>
      <c r="H775" s="182">
        <v>46547</v>
      </c>
      <c r="I775" s="182">
        <v>46630</v>
      </c>
      <c r="J775" s="166">
        <v>1.6</v>
      </c>
      <c r="K775" s="166">
        <v>0.1</v>
      </c>
      <c r="L775" s="167" t="s">
        <v>1206</v>
      </c>
      <c r="M775" s="168" t="s">
        <v>1204</v>
      </c>
      <c r="N775" s="169">
        <v>0.03</v>
      </c>
      <c r="O775" s="21">
        <f t="shared" si="432"/>
        <v>1.5</v>
      </c>
      <c r="P775" s="21" t="str">
        <f t="shared" si="433"/>
        <v>N</v>
      </c>
      <c r="Q775" s="22">
        <f t="shared" si="434"/>
        <v>32154.07</v>
      </c>
      <c r="R775" s="8" t="str">
        <f t="shared" si="435"/>
        <v>N</v>
      </c>
      <c r="S775" s="23">
        <f t="shared" si="436"/>
        <v>3</v>
      </c>
      <c r="T775" s="24">
        <f t="shared" si="437"/>
        <v>20500</v>
      </c>
      <c r="U775" s="24">
        <f t="shared" si="438"/>
        <v>100000</v>
      </c>
      <c r="V775" s="24">
        <f t="shared" si="439"/>
        <v>257500</v>
      </c>
      <c r="W775" s="24">
        <f t="shared" si="440"/>
        <v>2786.0049999999974</v>
      </c>
      <c r="X775" s="24">
        <f t="shared" si="441"/>
        <v>0</v>
      </c>
      <c r="Y775" s="24">
        <f t="shared" si="442"/>
        <v>2786.0049999999974</v>
      </c>
      <c r="Z775" s="24">
        <f t="shared" si="443"/>
        <v>30332.687100000003</v>
      </c>
      <c r="AA775" s="25" t="str">
        <f t="shared" si="444"/>
        <v>N</v>
      </c>
      <c r="AB775" s="26">
        <f t="shared" si="445"/>
        <v>2</v>
      </c>
      <c r="AC775" s="27">
        <f t="shared" si="446"/>
        <v>20500</v>
      </c>
      <c r="AD775" s="28">
        <f t="shared" si="447"/>
        <v>100000</v>
      </c>
      <c r="AE775" s="28">
        <f t="shared" si="448"/>
        <v>257500</v>
      </c>
      <c r="AF775" s="28">
        <f t="shared" si="449"/>
        <v>1393.0024999999987</v>
      </c>
      <c r="AG775" s="28">
        <f t="shared" si="450"/>
        <v>0</v>
      </c>
      <c r="AH775" s="28">
        <f t="shared" si="451"/>
        <v>1393.0024999999987</v>
      </c>
      <c r="AI775" s="28">
        <f t="shared" si="452"/>
        <v>32719.250363000003</v>
      </c>
      <c r="AJ775" s="29" t="str">
        <f t="shared" si="453"/>
        <v>N</v>
      </c>
      <c r="AK775" s="30">
        <f t="shared" si="454"/>
        <v>1</v>
      </c>
      <c r="AL775" s="31">
        <f t="shared" si="455"/>
        <v>20500</v>
      </c>
      <c r="AM775" s="31">
        <f t="shared" si="456"/>
        <v>100000</v>
      </c>
      <c r="AN775" s="31">
        <f t="shared" si="457"/>
        <v>257500</v>
      </c>
      <c r="AO775" s="31">
        <f t="shared" si="458"/>
        <v>1393.0024999999987</v>
      </c>
      <c r="AP775" s="31">
        <f t="shared" si="459"/>
        <v>0</v>
      </c>
      <c r="AQ775" s="31">
        <f t="shared" si="460"/>
        <v>1393.0024999999987</v>
      </c>
      <c r="AR775" s="31">
        <f t="shared" si="461"/>
        <v>33742.617948890009</v>
      </c>
      <c r="AS775" s="32">
        <f t="shared" si="462"/>
        <v>0</v>
      </c>
      <c r="AT775" s="33">
        <f t="shared" si="463"/>
        <v>20500</v>
      </c>
      <c r="AU775" s="33">
        <f t="shared" si="464"/>
        <v>100000</v>
      </c>
      <c r="AV775" s="33">
        <v>257500</v>
      </c>
      <c r="AW775" s="33">
        <f t="shared" si="465"/>
        <v>0</v>
      </c>
      <c r="AX775" s="33">
        <f t="shared" si="466"/>
        <v>0</v>
      </c>
      <c r="AY775" s="34">
        <f t="shared" si="467"/>
        <v>96794.555411890018</v>
      </c>
    </row>
    <row r="776" spans="1:51" ht="15.75" customHeight="1" x14ac:dyDescent="0.3">
      <c r="A776" s="166" t="s">
        <v>976</v>
      </c>
      <c r="B776" s="99">
        <v>14349.52</v>
      </c>
      <c r="C776" s="99">
        <v>17333.63</v>
      </c>
      <c r="D776" s="99">
        <v>58539.25</v>
      </c>
      <c r="E776" s="99">
        <v>50734.28</v>
      </c>
      <c r="F776" s="149">
        <v>44000</v>
      </c>
      <c r="G776" s="150">
        <v>12500</v>
      </c>
      <c r="H776" s="182">
        <v>46247</v>
      </c>
      <c r="I776" s="182">
        <v>46287</v>
      </c>
      <c r="J776" s="166">
        <v>4</v>
      </c>
      <c r="K776" s="166">
        <v>0.8</v>
      </c>
      <c r="L776" s="167" t="s">
        <v>1206</v>
      </c>
      <c r="M776" s="168" t="s">
        <v>1203</v>
      </c>
      <c r="N776" s="169">
        <v>3.3000000000000002E-2</v>
      </c>
      <c r="O776" s="21">
        <f t="shared" si="432"/>
        <v>3.2</v>
      </c>
      <c r="P776" s="21" t="str">
        <f t="shared" si="433"/>
        <v>N</v>
      </c>
      <c r="Q776" s="22">
        <f t="shared" si="434"/>
        <v>31683.15</v>
      </c>
      <c r="R776" s="8" t="str">
        <f t="shared" si="435"/>
        <v>N</v>
      </c>
      <c r="S776" s="23">
        <f t="shared" si="436"/>
        <v>4.2666666666666666</v>
      </c>
      <c r="T776" s="24">
        <f t="shared" si="437"/>
        <v>20500</v>
      </c>
      <c r="U776" s="24">
        <f t="shared" si="438"/>
        <v>100000</v>
      </c>
      <c r="V776" s="24">
        <f t="shared" si="439"/>
        <v>257500</v>
      </c>
      <c r="W776" s="24">
        <f t="shared" si="440"/>
        <v>15375</v>
      </c>
      <c r="X776" s="24">
        <f t="shared" si="441"/>
        <v>0</v>
      </c>
      <c r="Y776" s="24">
        <f t="shared" si="442"/>
        <v>15375</v>
      </c>
      <c r="Z776" s="24">
        <f t="shared" si="443"/>
        <v>17353.693949999997</v>
      </c>
      <c r="AA776" s="25" t="str">
        <f t="shared" si="444"/>
        <v>N</v>
      </c>
      <c r="AB776" s="26">
        <f t="shared" si="445"/>
        <v>3.2666666666666666</v>
      </c>
      <c r="AC776" s="27">
        <f t="shared" si="446"/>
        <v>20500</v>
      </c>
      <c r="AD776" s="28">
        <f t="shared" si="447"/>
        <v>100000</v>
      </c>
      <c r="AE776" s="28">
        <f t="shared" si="448"/>
        <v>257500</v>
      </c>
      <c r="AF776" s="28">
        <f t="shared" si="449"/>
        <v>15375</v>
      </c>
      <c r="AG776" s="28">
        <f t="shared" si="450"/>
        <v>0</v>
      </c>
      <c r="AH776" s="28">
        <f t="shared" si="451"/>
        <v>15375</v>
      </c>
      <c r="AI776" s="28">
        <f t="shared" si="452"/>
        <v>18433.740850349997</v>
      </c>
      <c r="AJ776" s="29" t="str">
        <f t="shared" si="453"/>
        <v>N</v>
      </c>
      <c r="AK776" s="30">
        <f t="shared" si="454"/>
        <v>2.2666666666666666</v>
      </c>
      <c r="AL776" s="31">
        <f t="shared" si="455"/>
        <v>20500</v>
      </c>
      <c r="AM776" s="31">
        <f t="shared" si="456"/>
        <v>100000</v>
      </c>
      <c r="AN776" s="31">
        <f t="shared" si="457"/>
        <v>257500</v>
      </c>
      <c r="AO776" s="31">
        <f t="shared" si="458"/>
        <v>2039.9215158749976</v>
      </c>
      <c r="AP776" s="31">
        <f t="shared" si="459"/>
        <v>0</v>
      </c>
      <c r="AQ776" s="31">
        <f t="shared" si="460"/>
        <v>2039.9215158749976</v>
      </c>
      <c r="AR776" s="31">
        <f t="shared" si="461"/>
        <v>32884.507782536544</v>
      </c>
      <c r="AS776" s="32">
        <f t="shared" si="462"/>
        <v>1.2666666666666666</v>
      </c>
      <c r="AT776" s="33">
        <f t="shared" si="463"/>
        <v>20500</v>
      </c>
      <c r="AU776" s="33">
        <f t="shared" si="464"/>
        <v>100000</v>
      </c>
      <c r="AV776" s="33">
        <v>257500</v>
      </c>
      <c r="AW776" s="33">
        <f t="shared" si="465"/>
        <v>6503.1213630937518</v>
      </c>
      <c r="AX776" s="33">
        <f t="shared" si="466"/>
        <v>29573.814102165368</v>
      </c>
      <c r="AY776" s="34">
        <f t="shared" si="467"/>
        <v>98245.756685051907</v>
      </c>
    </row>
    <row r="777" spans="1:51" ht="15.75" customHeight="1" x14ac:dyDescent="0.3">
      <c r="A777" s="166" t="s">
        <v>977</v>
      </c>
      <c r="B777" s="99">
        <v>14394.68</v>
      </c>
      <c r="C777" s="99">
        <v>1227.8800000000001</v>
      </c>
      <c r="D777" s="99">
        <v>36393.35</v>
      </c>
      <c r="E777" s="99">
        <v>27781.06</v>
      </c>
      <c r="F777" s="149">
        <v>60000</v>
      </c>
      <c r="G777" s="150">
        <v>12500</v>
      </c>
      <c r="H777" s="182">
        <v>46380</v>
      </c>
      <c r="I777" s="182">
        <v>46450</v>
      </c>
      <c r="J777" s="166">
        <v>4.5999999999999996</v>
      </c>
      <c r="K777" s="166">
        <v>3.1</v>
      </c>
      <c r="L777" s="167" t="s">
        <v>1206</v>
      </c>
      <c r="M777" s="168" t="s">
        <v>1203</v>
      </c>
      <c r="N777" s="169">
        <v>5.0000000000000001E-3</v>
      </c>
      <c r="O777" s="21">
        <f t="shared" si="432"/>
        <v>1.4999999999999996</v>
      </c>
      <c r="P777" s="21" t="str">
        <f t="shared" si="433"/>
        <v>N</v>
      </c>
      <c r="Q777" s="22">
        <f t="shared" si="434"/>
        <v>15622.560000000001</v>
      </c>
      <c r="R777" s="8" t="str">
        <f t="shared" si="435"/>
        <v>N</v>
      </c>
      <c r="S777" s="23">
        <f t="shared" si="436"/>
        <v>1.9999999999999993</v>
      </c>
      <c r="T777" s="24">
        <f t="shared" si="437"/>
        <v>20500</v>
      </c>
      <c r="U777" s="24">
        <f t="shared" si="438"/>
        <v>100000</v>
      </c>
      <c r="V777" s="24">
        <f t="shared" si="439"/>
        <v>257500</v>
      </c>
      <c r="W777" s="24">
        <f t="shared" si="440"/>
        <v>11775.5046</v>
      </c>
      <c r="X777" s="24">
        <f t="shared" si="441"/>
        <v>0</v>
      </c>
      <c r="Y777" s="24">
        <f t="shared" si="442"/>
        <v>11775.5046</v>
      </c>
      <c r="Z777" s="24">
        <f t="shared" si="443"/>
        <v>3925.1682000000001</v>
      </c>
      <c r="AA777" s="25" t="str">
        <f t="shared" si="444"/>
        <v>N</v>
      </c>
      <c r="AB777" s="26">
        <f t="shared" si="445"/>
        <v>0.99999999999999933</v>
      </c>
      <c r="AC777" s="27">
        <f t="shared" si="446"/>
        <v>20500</v>
      </c>
      <c r="AD777" s="28">
        <f t="shared" si="447"/>
        <v>100000</v>
      </c>
      <c r="AE777" s="28">
        <f t="shared" si="448"/>
        <v>257500</v>
      </c>
      <c r="AF777" s="28">
        <f t="shared" si="449"/>
        <v>11834.382122999999</v>
      </c>
      <c r="AG777" s="28">
        <f t="shared" si="450"/>
        <v>0</v>
      </c>
      <c r="AH777" s="28">
        <f t="shared" si="451"/>
        <v>11834.382122999999</v>
      </c>
      <c r="AI777" s="28">
        <f t="shared" si="452"/>
        <v>3944.7940409999992</v>
      </c>
      <c r="AJ777" s="29" t="str">
        <f t="shared" si="453"/>
        <v>N</v>
      </c>
      <c r="AK777" s="30">
        <f t="shared" si="454"/>
        <v>0</v>
      </c>
      <c r="AL777" s="31">
        <f t="shared" si="455"/>
        <v>20500</v>
      </c>
      <c r="AM777" s="31">
        <f t="shared" si="456"/>
        <v>100000</v>
      </c>
      <c r="AN777" s="31">
        <f t="shared" si="457"/>
        <v>257500</v>
      </c>
      <c r="AO777" s="31">
        <f t="shared" si="458"/>
        <v>0</v>
      </c>
      <c r="AP777" s="31">
        <f t="shared" si="459"/>
        <v>0</v>
      </c>
      <c r="AQ777" s="31">
        <f t="shared" si="460"/>
        <v>0</v>
      </c>
      <c r="AR777" s="31">
        <f t="shared" si="461"/>
        <v>0</v>
      </c>
      <c r="AS777" s="32">
        <f t="shared" si="462"/>
        <v>0</v>
      </c>
      <c r="AT777" s="33">
        <f t="shared" si="463"/>
        <v>20500</v>
      </c>
      <c r="AU777" s="33">
        <f t="shared" si="464"/>
        <v>100000</v>
      </c>
      <c r="AV777" s="33">
        <v>257500</v>
      </c>
      <c r="AW777" s="33">
        <f t="shared" si="465"/>
        <v>0</v>
      </c>
      <c r="AX777" s="33">
        <f t="shared" si="466"/>
        <v>0</v>
      </c>
      <c r="AY777" s="34">
        <f t="shared" si="467"/>
        <v>7869.9622409999993</v>
      </c>
    </row>
    <row r="778" spans="1:51" ht="15.75" customHeight="1" x14ac:dyDescent="0.3">
      <c r="A778" s="166" t="s">
        <v>978</v>
      </c>
      <c r="B778" s="99">
        <v>12273.23</v>
      </c>
      <c r="C778" s="99">
        <v>6374.29</v>
      </c>
      <c r="D778" s="99">
        <v>78105.070000000007</v>
      </c>
      <c r="E778" s="99">
        <v>72557.679999999993</v>
      </c>
      <c r="F778" s="149">
        <v>45000</v>
      </c>
      <c r="G778" s="150">
        <v>12500</v>
      </c>
      <c r="H778" s="182">
        <v>46547</v>
      </c>
      <c r="I778" s="182">
        <v>46559</v>
      </c>
      <c r="J778" s="166">
        <v>1.9</v>
      </c>
      <c r="K778" s="166">
        <v>0.5</v>
      </c>
      <c r="L778" s="167" t="s">
        <v>1206</v>
      </c>
      <c r="M778" s="168" t="s">
        <v>1205</v>
      </c>
      <c r="N778" s="169">
        <v>2E-3</v>
      </c>
      <c r="O778" s="21">
        <f t="shared" si="432"/>
        <v>1.4</v>
      </c>
      <c r="P778" s="21" t="str">
        <f t="shared" si="433"/>
        <v>N</v>
      </c>
      <c r="Q778" s="22">
        <f t="shared" si="434"/>
        <v>18647.52</v>
      </c>
      <c r="R778" s="8" t="str">
        <f t="shared" si="435"/>
        <v>N</v>
      </c>
      <c r="S778" s="23">
        <f t="shared" si="436"/>
        <v>1.4</v>
      </c>
      <c r="T778" s="24">
        <f t="shared" si="437"/>
        <v>20500</v>
      </c>
      <c r="U778" s="24">
        <f t="shared" si="438"/>
        <v>100000</v>
      </c>
      <c r="V778" s="24">
        <f t="shared" si="439"/>
        <v>257500</v>
      </c>
      <c r="W778" s="24">
        <f t="shared" si="440"/>
        <v>18684.815040000001</v>
      </c>
      <c r="X778" s="24">
        <f t="shared" si="441"/>
        <v>0</v>
      </c>
      <c r="Y778" s="24">
        <f t="shared" si="442"/>
        <v>18684.815040000001</v>
      </c>
      <c r="Z778" s="24">
        <f t="shared" si="443"/>
        <v>0</v>
      </c>
      <c r="AA778" s="25" t="str">
        <f t="shared" si="444"/>
        <v>N</v>
      </c>
      <c r="AB778" s="26">
        <f t="shared" si="445"/>
        <v>0.39999999999999991</v>
      </c>
      <c r="AC778" s="27">
        <f t="shared" si="446"/>
        <v>20500</v>
      </c>
      <c r="AD778" s="28">
        <f t="shared" si="447"/>
        <v>100000</v>
      </c>
      <c r="AE778" s="28">
        <f t="shared" si="448"/>
        <v>257500</v>
      </c>
      <c r="AF778" s="28">
        <f t="shared" si="449"/>
        <v>3210.1149599999917</v>
      </c>
      <c r="AG778" s="28">
        <f t="shared" si="450"/>
        <v>0</v>
      </c>
      <c r="AH778" s="28">
        <f t="shared" si="451"/>
        <v>3210.1149599999917</v>
      </c>
      <c r="AI778" s="28">
        <f t="shared" si="452"/>
        <v>15512.06971008001</v>
      </c>
      <c r="AJ778" s="29" t="str">
        <f t="shared" si="453"/>
        <v>N</v>
      </c>
      <c r="AK778" s="30">
        <f t="shared" si="454"/>
        <v>0</v>
      </c>
      <c r="AL778" s="31">
        <f t="shared" si="455"/>
        <v>20500</v>
      </c>
      <c r="AM778" s="31">
        <f t="shared" si="456"/>
        <v>100000</v>
      </c>
      <c r="AN778" s="31">
        <f t="shared" si="457"/>
        <v>257500</v>
      </c>
      <c r="AO778" s="31">
        <f t="shared" si="458"/>
        <v>0</v>
      </c>
      <c r="AP778" s="31">
        <f t="shared" si="459"/>
        <v>0</v>
      </c>
      <c r="AQ778" s="31">
        <f t="shared" si="460"/>
        <v>0</v>
      </c>
      <c r="AR778" s="31">
        <f t="shared" si="461"/>
        <v>0</v>
      </c>
      <c r="AS778" s="32">
        <f t="shared" si="462"/>
        <v>0</v>
      </c>
      <c r="AT778" s="33">
        <f t="shared" si="463"/>
        <v>20500</v>
      </c>
      <c r="AU778" s="33">
        <f t="shared" si="464"/>
        <v>100000</v>
      </c>
      <c r="AV778" s="33">
        <v>257500</v>
      </c>
      <c r="AW778" s="33">
        <f t="shared" si="465"/>
        <v>0</v>
      </c>
      <c r="AX778" s="33">
        <f t="shared" si="466"/>
        <v>0</v>
      </c>
      <c r="AY778" s="34">
        <f t="shared" si="467"/>
        <v>15512.06971008001</v>
      </c>
    </row>
    <row r="779" spans="1:51" ht="15.75" customHeight="1" x14ac:dyDescent="0.3">
      <c r="A779" s="166" t="s">
        <v>979</v>
      </c>
      <c r="B779" s="99">
        <v>5868.73</v>
      </c>
      <c r="C779" s="99">
        <v>21446.84</v>
      </c>
      <c r="D779" s="99">
        <v>68841.119999999995</v>
      </c>
      <c r="E779" s="99">
        <v>61715.360000000001</v>
      </c>
      <c r="F779" s="149">
        <v>42000</v>
      </c>
      <c r="G779" s="150">
        <v>0</v>
      </c>
      <c r="H779" s="182">
        <v>46210</v>
      </c>
      <c r="I779" s="182">
        <v>46287</v>
      </c>
      <c r="J779" s="166">
        <v>2.5</v>
      </c>
      <c r="K779" s="166">
        <v>2.2000000000000002</v>
      </c>
      <c r="L779" s="167" t="s">
        <v>1207</v>
      </c>
      <c r="M779" s="168" t="s">
        <v>1205</v>
      </c>
      <c r="N779" s="169">
        <v>0</v>
      </c>
      <c r="O779" s="21">
        <f t="shared" si="432"/>
        <v>0.29999999999999982</v>
      </c>
      <c r="P779" s="21" t="str">
        <f t="shared" si="433"/>
        <v>N</v>
      </c>
      <c r="Q779" s="22">
        <f t="shared" si="434"/>
        <v>27315.57</v>
      </c>
      <c r="R779" s="8" t="str">
        <f t="shared" si="435"/>
        <v>N</v>
      </c>
      <c r="S779" s="23">
        <f t="shared" si="436"/>
        <v>0.29999999999999982</v>
      </c>
      <c r="T779" s="24">
        <f t="shared" si="437"/>
        <v>50000</v>
      </c>
      <c r="U779" s="24">
        <f t="shared" si="438"/>
        <v>200000</v>
      </c>
      <c r="V779" s="24">
        <f t="shared" si="439"/>
        <v>257500</v>
      </c>
      <c r="W779" s="24">
        <f t="shared" si="440"/>
        <v>27315.57</v>
      </c>
      <c r="X779" s="24">
        <f t="shared" si="441"/>
        <v>0</v>
      </c>
      <c r="Y779" s="24">
        <f t="shared" si="442"/>
        <v>27315.57</v>
      </c>
      <c r="Z779" s="24">
        <f t="shared" si="443"/>
        <v>0</v>
      </c>
      <c r="AA779" s="25" t="str">
        <f t="shared" si="444"/>
        <v>N</v>
      </c>
      <c r="AB779" s="26">
        <f t="shared" si="445"/>
        <v>0</v>
      </c>
      <c r="AC779" s="27">
        <f t="shared" si="446"/>
        <v>50000</v>
      </c>
      <c r="AD779" s="28">
        <f t="shared" si="447"/>
        <v>200000</v>
      </c>
      <c r="AE779" s="28">
        <f t="shared" si="448"/>
        <v>257500</v>
      </c>
      <c r="AF779" s="28">
        <f t="shared" si="449"/>
        <v>0</v>
      </c>
      <c r="AG779" s="28">
        <f t="shared" si="450"/>
        <v>0</v>
      </c>
      <c r="AH779" s="28">
        <f t="shared" si="451"/>
        <v>0</v>
      </c>
      <c r="AI779" s="28">
        <f t="shared" si="452"/>
        <v>0</v>
      </c>
      <c r="AJ779" s="29" t="str">
        <f t="shared" si="453"/>
        <v>N</v>
      </c>
      <c r="AK779" s="30">
        <f t="shared" si="454"/>
        <v>0</v>
      </c>
      <c r="AL779" s="31">
        <f t="shared" si="455"/>
        <v>50000</v>
      </c>
      <c r="AM779" s="31">
        <f t="shared" si="456"/>
        <v>200000</v>
      </c>
      <c r="AN779" s="31">
        <f t="shared" si="457"/>
        <v>257500</v>
      </c>
      <c r="AO779" s="31">
        <f t="shared" si="458"/>
        <v>0</v>
      </c>
      <c r="AP779" s="31">
        <f t="shared" si="459"/>
        <v>0</v>
      </c>
      <c r="AQ779" s="31">
        <f t="shared" si="460"/>
        <v>0</v>
      </c>
      <c r="AR779" s="31">
        <f t="shared" si="461"/>
        <v>0</v>
      </c>
      <c r="AS779" s="32">
        <f t="shared" si="462"/>
        <v>0</v>
      </c>
      <c r="AT779" s="33">
        <f t="shared" si="463"/>
        <v>50000</v>
      </c>
      <c r="AU779" s="33">
        <f t="shared" si="464"/>
        <v>200000</v>
      </c>
      <c r="AV779" s="33">
        <v>257500</v>
      </c>
      <c r="AW779" s="33">
        <f t="shared" si="465"/>
        <v>0</v>
      </c>
      <c r="AX779" s="33">
        <f t="shared" si="466"/>
        <v>0</v>
      </c>
      <c r="AY779" s="34">
        <f t="shared" si="467"/>
        <v>0</v>
      </c>
    </row>
    <row r="780" spans="1:51" ht="15.75" customHeight="1" x14ac:dyDescent="0.3">
      <c r="A780" s="166" t="s">
        <v>980</v>
      </c>
      <c r="B780" s="99">
        <v>17403.52</v>
      </c>
      <c r="C780" s="99">
        <v>34725.06</v>
      </c>
      <c r="D780" s="99">
        <v>72859.3</v>
      </c>
      <c r="E780" s="99">
        <v>69456.41</v>
      </c>
      <c r="F780" s="149">
        <v>167000</v>
      </c>
      <c r="G780" s="150">
        <v>12500</v>
      </c>
      <c r="H780" s="182">
        <v>46303</v>
      </c>
      <c r="I780" s="182">
        <v>46335</v>
      </c>
      <c r="J780" s="166">
        <v>3.3</v>
      </c>
      <c r="K780" s="166">
        <v>0.8</v>
      </c>
      <c r="L780" s="167" t="s">
        <v>1207</v>
      </c>
      <c r="M780" s="168" t="s">
        <v>1203</v>
      </c>
      <c r="N780" s="169">
        <v>0.04</v>
      </c>
      <c r="O780" s="21">
        <f t="shared" si="432"/>
        <v>2.5</v>
      </c>
      <c r="P780" s="21" t="str">
        <f t="shared" si="433"/>
        <v>N</v>
      </c>
      <c r="Q780" s="22">
        <f t="shared" si="434"/>
        <v>52128.58</v>
      </c>
      <c r="R780" s="8" t="str">
        <f t="shared" si="435"/>
        <v>N</v>
      </c>
      <c r="S780" s="23">
        <f t="shared" si="436"/>
        <v>3.3333333333333335</v>
      </c>
      <c r="T780" s="24">
        <f t="shared" si="437"/>
        <v>50000</v>
      </c>
      <c r="U780" s="24">
        <f t="shared" si="438"/>
        <v>200000</v>
      </c>
      <c r="V780" s="24">
        <f t="shared" si="439"/>
        <v>257500</v>
      </c>
      <c r="W780" s="24">
        <f t="shared" si="440"/>
        <v>37500</v>
      </c>
      <c r="X780" s="24">
        <f t="shared" si="441"/>
        <v>0</v>
      </c>
      <c r="Y780" s="24">
        <f t="shared" si="442"/>
        <v>37500</v>
      </c>
      <c r="Z780" s="24">
        <f t="shared" si="443"/>
        <v>16713.7232</v>
      </c>
      <c r="AA780" s="25" t="str">
        <f t="shared" si="444"/>
        <v>N</v>
      </c>
      <c r="AB780" s="26">
        <f t="shared" si="445"/>
        <v>2.3333333333333335</v>
      </c>
      <c r="AC780" s="27">
        <f t="shared" si="446"/>
        <v>50000</v>
      </c>
      <c r="AD780" s="28">
        <f t="shared" si="447"/>
        <v>200000</v>
      </c>
      <c r="AE780" s="28">
        <f t="shared" si="448"/>
        <v>257500</v>
      </c>
      <c r="AF780" s="28">
        <f t="shared" si="449"/>
        <v>37500</v>
      </c>
      <c r="AG780" s="28">
        <f t="shared" si="450"/>
        <v>0</v>
      </c>
      <c r="AH780" s="28">
        <f t="shared" si="451"/>
        <v>37500</v>
      </c>
      <c r="AI780" s="28">
        <f t="shared" si="452"/>
        <v>18882.272128000004</v>
      </c>
      <c r="AJ780" s="29" t="str">
        <f t="shared" si="453"/>
        <v>N</v>
      </c>
      <c r="AK780" s="30">
        <f t="shared" si="454"/>
        <v>1.3333333333333335</v>
      </c>
      <c r="AL780" s="31">
        <f t="shared" si="455"/>
        <v>50000</v>
      </c>
      <c r="AM780" s="31">
        <f t="shared" si="456"/>
        <v>200000</v>
      </c>
      <c r="AN780" s="31">
        <f t="shared" si="457"/>
        <v>257500</v>
      </c>
      <c r="AO780" s="31">
        <f t="shared" si="458"/>
        <v>11625</v>
      </c>
      <c r="AP780" s="31">
        <f t="shared" si="459"/>
        <v>0</v>
      </c>
      <c r="AQ780" s="31">
        <f t="shared" si="460"/>
        <v>11625</v>
      </c>
      <c r="AR780" s="31">
        <f t="shared" si="461"/>
        <v>47012.563013120009</v>
      </c>
      <c r="AS780" s="32">
        <f t="shared" si="462"/>
        <v>0.33333333333333348</v>
      </c>
      <c r="AT780" s="33">
        <f t="shared" si="463"/>
        <v>50000</v>
      </c>
      <c r="AU780" s="33">
        <f t="shared" si="464"/>
        <v>200000</v>
      </c>
      <c r="AV780" s="33">
        <v>257500</v>
      </c>
      <c r="AW780" s="33">
        <f t="shared" si="465"/>
        <v>2906.25</v>
      </c>
      <c r="AX780" s="33">
        <f t="shared" si="466"/>
        <v>58076.815533644811</v>
      </c>
      <c r="AY780" s="34">
        <f t="shared" si="467"/>
        <v>140685.37387476483</v>
      </c>
    </row>
    <row r="781" spans="1:51" ht="15.75" customHeight="1" x14ac:dyDescent="0.3">
      <c r="A781" s="166" t="s">
        <v>981</v>
      </c>
      <c r="B781" s="99">
        <v>16801.810000000001</v>
      </c>
      <c r="C781" s="99">
        <v>34849.58</v>
      </c>
      <c r="D781" s="99">
        <v>67665.320000000007</v>
      </c>
      <c r="E781" s="99">
        <v>55379.15</v>
      </c>
      <c r="F781" s="149">
        <v>92000</v>
      </c>
      <c r="G781" s="150">
        <v>0</v>
      </c>
      <c r="H781" s="182">
        <v>46321</v>
      </c>
      <c r="I781" s="182">
        <v>46380</v>
      </c>
      <c r="J781" s="166">
        <v>2.7</v>
      </c>
      <c r="K781" s="166">
        <v>1.5</v>
      </c>
      <c r="L781" s="167" t="s">
        <v>1207</v>
      </c>
      <c r="M781" s="168" t="s">
        <v>1203</v>
      </c>
      <c r="N781" s="169">
        <v>0.01</v>
      </c>
      <c r="O781" s="21">
        <f t="shared" si="432"/>
        <v>1.2000000000000002</v>
      </c>
      <c r="P781" s="21" t="str">
        <f t="shared" si="433"/>
        <v>N</v>
      </c>
      <c r="Q781" s="22">
        <f t="shared" si="434"/>
        <v>51651.39</v>
      </c>
      <c r="R781" s="8" t="str">
        <f t="shared" si="435"/>
        <v>N</v>
      </c>
      <c r="S781" s="23">
        <f t="shared" si="436"/>
        <v>1.6000000000000003</v>
      </c>
      <c r="T781" s="24">
        <f t="shared" si="437"/>
        <v>50000</v>
      </c>
      <c r="U781" s="24">
        <f t="shared" si="438"/>
        <v>200000</v>
      </c>
      <c r="V781" s="24">
        <f t="shared" si="439"/>
        <v>257500</v>
      </c>
      <c r="W781" s="24">
        <f t="shared" si="440"/>
        <v>37500</v>
      </c>
      <c r="X781" s="24">
        <f t="shared" si="441"/>
        <v>0</v>
      </c>
      <c r="Y781" s="24">
        <f t="shared" si="442"/>
        <v>37500</v>
      </c>
      <c r="Z781" s="24">
        <f t="shared" si="443"/>
        <v>14667.903899999998</v>
      </c>
      <c r="AA781" s="25" t="str">
        <f t="shared" si="444"/>
        <v>N</v>
      </c>
      <c r="AB781" s="26">
        <f t="shared" si="445"/>
        <v>0.60000000000000031</v>
      </c>
      <c r="AC781" s="27">
        <f t="shared" si="446"/>
        <v>50000</v>
      </c>
      <c r="AD781" s="28">
        <f t="shared" si="447"/>
        <v>200000</v>
      </c>
      <c r="AE781" s="28">
        <f t="shared" si="448"/>
        <v>257500</v>
      </c>
      <c r="AF781" s="28">
        <f t="shared" si="449"/>
        <v>37500</v>
      </c>
      <c r="AG781" s="28">
        <f t="shared" si="450"/>
        <v>0</v>
      </c>
      <c r="AH781" s="28">
        <f t="shared" si="451"/>
        <v>37500</v>
      </c>
      <c r="AI781" s="28">
        <f t="shared" si="452"/>
        <v>15189.582939</v>
      </c>
      <c r="AJ781" s="29" t="str">
        <f t="shared" si="453"/>
        <v>N</v>
      </c>
      <c r="AK781" s="30">
        <f t="shared" si="454"/>
        <v>0</v>
      </c>
      <c r="AL781" s="31">
        <f t="shared" si="455"/>
        <v>50000</v>
      </c>
      <c r="AM781" s="31">
        <f t="shared" si="456"/>
        <v>200000</v>
      </c>
      <c r="AN781" s="31">
        <f t="shared" si="457"/>
        <v>257500</v>
      </c>
      <c r="AO781" s="31">
        <f t="shared" si="458"/>
        <v>0</v>
      </c>
      <c r="AP781" s="31">
        <f t="shared" si="459"/>
        <v>0</v>
      </c>
      <c r="AQ781" s="31">
        <f t="shared" si="460"/>
        <v>0</v>
      </c>
      <c r="AR781" s="31">
        <f t="shared" si="461"/>
        <v>0</v>
      </c>
      <c r="AS781" s="32">
        <f t="shared" si="462"/>
        <v>0</v>
      </c>
      <c r="AT781" s="33">
        <f t="shared" si="463"/>
        <v>50000</v>
      </c>
      <c r="AU781" s="33">
        <f t="shared" si="464"/>
        <v>200000</v>
      </c>
      <c r="AV781" s="33">
        <v>257500</v>
      </c>
      <c r="AW781" s="33">
        <f t="shared" si="465"/>
        <v>0</v>
      </c>
      <c r="AX781" s="33">
        <f t="shared" si="466"/>
        <v>0</v>
      </c>
      <c r="AY781" s="34">
        <f t="shared" si="467"/>
        <v>29857.486838999997</v>
      </c>
    </row>
    <row r="782" spans="1:51" ht="15.75" customHeight="1" x14ac:dyDescent="0.3">
      <c r="A782" s="166" t="s">
        <v>982</v>
      </c>
      <c r="B782" s="99">
        <v>19807.68</v>
      </c>
      <c r="C782" s="99">
        <v>5849.71</v>
      </c>
      <c r="D782" s="99">
        <v>55867.519999999997</v>
      </c>
      <c r="E782" s="99">
        <v>54610.98</v>
      </c>
      <c r="F782" s="149">
        <v>100000</v>
      </c>
      <c r="G782" s="150">
        <v>26667</v>
      </c>
      <c r="H782" s="182">
        <v>46497</v>
      </c>
      <c r="I782" s="182">
        <v>46520</v>
      </c>
      <c r="J782" s="166">
        <v>1.6</v>
      </c>
      <c r="K782" s="166">
        <v>0.6</v>
      </c>
      <c r="L782" s="167" t="s">
        <v>1207</v>
      </c>
      <c r="M782" s="168" t="s">
        <v>1204</v>
      </c>
      <c r="N782" s="169">
        <v>0.02</v>
      </c>
      <c r="O782" s="21">
        <f t="shared" si="432"/>
        <v>1</v>
      </c>
      <c r="P782" s="21" t="str">
        <f t="shared" si="433"/>
        <v>N</v>
      </c>
      <c r="Q782" s="22">
        <f t="shared" si="434"/>
        <v>25657.39</v>
      </c>
      <c r="R782" s="8" t="str">
        <f t="shared" si="435"/>
        <v>N</v>
      </c>
      <c r="S782" s="23">
        <f t="shared" si="436"/>
        <v>2</v>
      </c>
      <c r="T782" s="24">
        <f t="shared" si="437"/>
        <v>50000</v>
      </c>
      <c r="U782" s="24">
        <f t="shared" si="438"/>
        <v>200000</v>
      </c>
      <c r="V782" s="24">
        <f t="shared" si="439"/>
        <v>257500</v>
      </c>
      <c r="W782" s="24">
        <f t="shared" si="440"/>
        <v>13085.268899999999</v>
      </c>
      <c r="X782" s="24">
        <f t="shared" si="441"/>
        <v>0</v>
      </c>
      <c r="Y782" s="24">
        <f t="shared" si="442"/>
        <v>13085.268899999999</v>
      </c>
      <c r="Z782" s="24">
        <f t="shared" si="443"/>
        <v>13085.268899999999</v>
      </c>
      <c r="AA782" s="25" t="str">
        <f t="shared" si="444"/>
        <v>N</v>
      </c>
      <c r="AB782" s="26">
        <f t="shared" si="445"/>
        <v>1</v>
      </c>
      <c r="AC782" s="27">
        <f t="shared" si="446"/>
        <v>50000</v>
      </c>
      <c r="AD782" s="28">
        <f t="shared" si="447"/>
        <v>200000</v>
      </c>
      <c r="AE782" s="28">
        <f t="shared" si="448"/>
        <v>257500</v>
      </c>
      <c r="AF782" s="28">
        <f t="shared" si="449"/>
        <v>13346.974278</v>
      </c>
      <c r="AG782" s="28">
        <f t="shared" si="450"/>
        <v>0</v>
      </c>
      <c r="AH782" s="28">
        <f t="shared" si="451"/>
        <v>13346.974278</v>
      </c>
      <c r="AI782" s="28">
        <f t="shared" si="452"/>
        <v>13346.974278</v>
      </c>
      <c r="AJ782" s="29" t="str">
        <f t="shared" si="453"/>
        <v>N</v>
      </c>
      <c r="AK782" s="30">
        <f t="shared" si="454"/>
        <v>0</v>
      </c>
      <c r="AL782" s="31">
        <f t="shared" si="455"/>
        <v>50000</v>
      </c>
      <c r="AM782" s="31">
        <f t="shared" si="456"/>
        <v>200000</v>
      </c>
      <c r="AN782" s="31">
        <f t="shared" si="457"/>
        <v>257500</v>
      </c>
      <c r="AO782" s="31">
        <f t="shared" si="458"/>
        <v>0</v>
      </c>
      <c r="AP782" s="31">
        <f t="shared" si="459"/>
        <v>0</v>
      </c>
      <c r="AQ782" s="31">
        <f t="shared" si="460"/>
        <v>0</v>
      </c>
      <c r="AR782" s="31">
        <f t="shared" si="461"/>
        <v>0</v>
      </c>
      <c r="AS782" s="32">
        <f t="shared" si="462"/>
        <v>0</v>
      </c>
      <c r="AT782" s="33">
        <f t="shared" si="463"/>
        <v>50000</v>
      </c>
      <c r="AU782" s="33">
        <f t="shared" si="464"/>
        <v>200000</v>
      </c>
      <c r="AV782" s="33">
        <v>257500</v>
      </c>
      <c r="AW782" s="33">
        <f t="shared" si="465"/>
        <v>0</v>
      </c>
      <c r="AX782" s="33">
        <f t="shared" si="466"/>
        <v>0</v>
      </c>
      <c r="AY782" s="34">
        <f t="shared" si="467"/>
        <v>26432.243177999997</v>
      </c>
    </row>
    <row r="783" spans="1:51" ht="15.75" customHeight="1" x14ac:dyDescent="0.3">
      <c r="A783" s="166" t="s">
        <v>983</v>
      </c>
      <c r="B783" s="99">
        <v>7555.51</v>
      </c>
      <c r="C783" s="99">
        <v>6211.35</v>
      </c>
      <c r="D783" s="99">
        <v>57604.78</v>
      </c>
      <c r="E783" s="99">
        <v>52910.45</v>
      </c>
      <c r="F783" s="151">
        <v>129000</v>
      </c>
      <c r="G783" s="150">
        <v>0</v>
      </c>
      <c r="H783" s="182">
        <v>46502</v>
      </c>
      <c r="I783" s="182">
        <v>46575</v>
      </c>
      <c r="J783" s="166">
        <v>1.6</v>
      </c>
      <c r="K783" s="166">
        <v>1.4</v>
      </c>
      <c r="L783" s="167" t="s">
        <v>1206</v>
      </c>
      <c r="M783" s="168" t="s">
        <v>1204</v>
      </c>
      <c r="N783" s="169">
        <v>0</v>
      </c>
      <c r="O783" s="21">
        <f t="shared" si="432"/>
        <v>0.20000000000000018</v>
      </c>
      <c r="P783" s="21" t="str">
        <f t="shared" si="433"/>
        <v>N</v>
      </c>
      <c r="Q783" s="22">
        <f t="shared" si="434"/>
        <v>13766.86</v>
      </c>
      <c r="R783" s="8" t="str">
        <f t="shared" si="435"/>
        <v>N</v>
      </c>
      <c r="S783" s="23">
        <f t="shared" si="436"/>
        <v>0.40000000000000036</v>
      </c>
      <c r="T783" s="24">
        <f t="shared" si="437"/>
        <v>20500</v>
      </c>
      <c r="U783" s="24">
        <f t="shared" si="438"/>
        <v>100000</v>
      </c>
      <c r="V783" s="24">
        <f t="shared" si="439"/>
        <v>257500</v>
      </c>
      <c r="W783" s="24">
        <f t="shared" si="440"/>
        <v>6883.43</v>
      </c>
      <c r="X783" s="24">
        <f t="shared" si="441"/>
        <v>0</v>
      </c>
      <c r="Y783" s="24">
        <f t="shared" si="442"/>
        <v>6883.43</v>
      </c>
      <c r="Z783" s="24">
        <f t="shared" si="443"/>
        <v>6883.43</v>
      </c>
      <c r="AA783" s="25" t="str">
        <f t="shared" si="444"/>
        <v>N</v>
      </c>
      <c r="AB783" s="26">
        <f t="shared" si="445"/>
        <v>0</v>
      </c>
      <c r="AC783" s="27">
        <f t="shared" si="446"/>
        <v>20500</v>
      </c>
      <c r="AD783" s="28">
        <f t="shared" si="447"/>
        <v>100000</v>
      </c>
      <c r="AE783" s="28">
        <f t="shared" si="448"/>
        <v>257500</v>
      </c>
      <c r="AF783" s="28">
        <f t="shared" si="449"/>
        <v>0</v>
      </c>
      <c r="AG783" s="28">
        <f t="shared" si="450"/>
        <v>0</v>
      </c>
      <c r="AH783" s="28">
        <f t="shared" si="451"/>
        <v>0</v>
      </c>
      <c r="AI783" s="28">
        <f t="shared" si="452"/>
        <v>0</v>
      </c>
      <c r="AJ783" s="29" t="str">
        <f t="shared" si="453"/>
        <v>N</v>
      </c>
      <c r="AK783" s="30">
        <f t="shared" si="454"/>
        <v>0</v>
      </c>
      <c r="AL783" s="31">
        <f t="shared" si="455"/>
        <v>20500</v>
      </c>
      <c r="AM783" s="31">
        <f t="shared" si="456"/>
        <v>100000</v>
      </c>
      <c r="AN783" s="31">
        <f t="shared" si="457"/>
        <v>257500</v>
      </c>
      <c r="AO783" s="31">
        <f t="shared" si="458"/>
        <v>0</v>
      </c>
      <c r="AP783" s="31">
        <f t="shared" si="459"/>
        <v>0</v>
      </c>
      <c r="AQ783" s="31">
        <f t="shared" si="460"/>
        <v>0</v>
      </c>
      <c r="AR783" s="31">
        <f t="shared" si="461"/>
        <v>0</v>
      </c>
      <c r="AS783" s="32">
        <f t="shared" si="462"/>
        <v>0</v>
      </c>
      <c r="AT783" s="33">
        <f t="shared" si="463"/>
        <v>20500</v>
      </c>
      <c r="AU783" s="33">
        <f t="shared" si="464"/>
        <v>100000</v>
      </c>
      <c r="AV783" s="33">
        <v>257500</v>
      </c>
      <c r="AW783" s="33">
        <f t="shared" si="465"/>
        <v>0</v>
      </c>
      <c r="AX783" s="33">
        <f t="shared" si="466"/>
        <v>0</v>
      </c>
      <c r="AY783" s="34">
        <f t="shared" si="467"/>
        <v>6883.43</v>
      </c>
    </row>
    <row r="784" spans="1:51" ht="15.75" customHeight="1" x14ac:dyDescent="0.3">
      <c r="A784" s="166" t="s">
        <v>984</v>
      </c>
      <c r="B784" s="99">
        <v>17188</v>
      </c>
      <c r="C784" s="99">
        <v>26257.66</v>
      </c>
      <c r="D784" s="99">
        <v>77230.429999999993</v>
      </c>
      <c r="E784" s="99">
        <v>64815.59</v>
      </c>
      <c r="F784" s="151">
        <v>77000</v>
      </c>
      <c r="G784" s="150">
        <v>12500</v>
      </c>
      <c r="H784" s="182">
        <v>46468</v>
      </c>
      <c r="I784" s="182">
        <v>46492</v>
      </c>
      <c r="J784" s="166">
        <v>3.3</v>
      </c>
      <c r="K784" s="166">
        <v>1.4</v>
      </c>
      <c r="L784" s="167" t="s">
        <v>1206</v>
      </c>
      <c r="M784" s="168" t="s">
        <v>1203</v>
      </c>
      <c r="N784" s="169">
        <v>0</v>
      </c>
      <c r="O784" s="21">
        <f t="shared" si="432"/>
        <v>1.9</v>
      </c>
      <c r="P784" s="21" t="str">
        <f t="shared" si="433"/>
        <v>N</v>
      </c>
      <c r="Q784" s="22">
        <f t="shared" si="434"/>
        <v>43445.66</v>
      </c>
      <c r="R784" s="8" t="str">
        <f t="shared" si="435"/>
        <v>N</v>
      </c>
      <c r="S784" s="23">
        <f t="shared" si="436"/>
        <v>2.5333333333333332</v>
      </c>
      <c r="T784" s="24">
        <f t="shared" si="437"/>
        <v>20500</v>
      </c>
      <c r="U784" s="24">
        <f t="shared" si="438"/>
        <v>100000</v>
      </c>
      <c r="V784" s="24">
        <f t="shared" si="439"/>
        <v>257500</v>
      </c>
      <c r="W784" s="24">
        <f t="shared" si="440"/>
        <v>15375</v>
      </c>
      <c r="X784" s="24">
        <f t="shared" si="441"/>
        <v>0</v>
      </c>
      <c r="Y784" s="24">
        <f t="shared" si="442"/>
        <v>15375</v>
      </c>
      <c r="Z784" s="24">
        <f t="shared" si="443"/>
        <v>28070.660000000003</v>
      </c>
      <c r="AA784" s="25" t="str">
        <f t="shared" si="444"/>
        <v>N</v>
      </c>
      <c r="AB784" s="26">
        <f t="shared" si="445"/>
        <v>1.5333333333333332</v>
      </c>
      <c r="AC784" s="27">
        <f t="shared" si="446"/>
        <v>20500</v>
      </c>
      <c r="AD784" s="28">
        <f t="shared" si="447"/>
        <v>100000</v>
      </c>
      <c r="AE784" s="28">
        <f t="shared" si="448"/>
        <v>257500</v>
      </c>
      <c r="AF784" s="28">
        <f t="shared" si="449"/>
        <v>5545.9275000000052</v>
      </c>
      <c r="AG784" s="28">
        <f t="shared" si="450"/>
        <v>0</v>
      </c>
      <c r="AH784" s="28">
        <f t="shared" si="451"/>
        <v>5545.9275000000052</v>
      </c>
      <c r="AI784" s="28">
        <f t="shared" si="452"/>
        <v>37899.732499999998</v>
      </c>
      <c r="AJ784" s="29" t="str">
        <f t="shared" si="453"/>
        <v>N</v>
      </c>
      <c r="AK784" s="30">
        <f t="shared" si="454"/>
        <v>0.53333333333333321</v>
      </c>
      <c r="AL784" s="31">
        <f t="shared" si="455"/>
        <v>20500</v>
      </c>
      <c r="AM784" s="31">
        <f t="shared" si="456"/>
        <v>100000</v>
      </c>
      <c r="AN784" s="31">
        <f t="shared" si="457"/>
        <v>257500</v>
      </c>
      <c r="AO784" s="31">
        <f t="shared" si="458"/>
        <v>1495.6016077500053</v>
      </c>
      <c r="AP784" s="31">
        <f t="shared" si="459"/>
        <v>0</v>
      </c>
      <c r="AQ784" s="31">
        <f t="shared" si="460"/>
        <v>1495.6016077500053</v>
      </c>
      <c r="AR784" s="31">
        <f t="shared" si="461"/>
        <v>41950.058392250001</v>
      </c>
      <c r="AS784" s="32">
        <f t="shared" si="462"/>
        <v>0</v>
      </c>
      <c r="AT784" s="33">
        <f t="shared" si="463"/>
        <v>20500</v>
      </c>
      <c r="AU784" s="33">
        <f t="shared" si="464"/>
        <v>100000</v>
      </c>
      <c r="AV784" s="33">
        <v>257500</v>
      </c>
      <c r="AW784" s="33">
        <f t="shared" si="465"/>
        <v>0</v>
      </c>
      <c r="AX784" s="33">
        <f t="shared" si="466"/>
        <v>0</v>
      </c>
      <c r="AY784" s="34">
        <f t="shared" si="467"/>
        <v>107920.45089225</v>
      </c>
    </row>
    <row r="785" spans="1:51" ht="15.75" customHeight="1" x14ac:dyDescent="0.3">
      <c r="A785" s="166" t="s">
        <v>985</v>
      </c>
      <c r="B785" s="99">
        <v>12594.29</v>
      </c>
      <c r="C785" s="99">
        <v>20742.8</v>
      </c>
      <c r="D785" s="99">
        <v>85022.67</v>
      </c>
      <c r="E785" s="99">
        <v>78398.570000000007</v>
      </c>
      <c r="F785" s="151">
        <v>150000</v>
      </c>
      <c r="G785" s="150">
        <v>0</v>
      </c>
      <c r="H785" s="182">
        <v>46551</v>
      </c>
      <c r="I785" s="182">
        <v>46564</v>
      </c>
      <c r="J785" s="166">
        <v>3.3</v>
      </c>
      <c r="K785" s="166">
        <v>0.8</v>
      </c>
      <c r="L785" s="167" t="s">
        <v>1206</v>
      </c>
      <c r="M785" s="168" t="s">
        <v>1205</v>
      </c>
      <c r="N785" s="169">
        <v>0</v>
      </c>
      <c r="O785" s="21">
        <f t="shared" si="432"/>
        <v>2.5</v>
      </c>
      <c r="P785" s="21" t="str">
        <f t="shared" si="433"/>
        <v>N</v>
      </c>
      <c r="Q785" s="22">
        <f t="shared" si="434"/>
        <v>33337.089999999997</v>
      </c>
      <c r="R785" s="8" t="str">
        <f t="shared" si="435"/>
        <v>N</v>
      </c>
      <c r="S785" s="23">
        <f t="shared" si="436"/>
        <v>2.5</v>
      </c>
      <c r="T785" s="24">
        <f t="shared" si="437"/>
        <v>20500</v>
      </c>
      <c r="U785" s="24">
        <f t="shared" si="438"/>
        <v>100000</v>
      </c>
      <c r="V785" s="24">
        <f t="shared" si="439"/>
        <v>257500</v>
      </c>
      <c r="W785" s="24">
        <f t="shared" si="440"/>
        <v>14977.330000000002</v>
      </c>
      <c r="X785" s="24">
        <f t="shared" si="441"/>
        <v>0</v>
      </c>
      <c r="Y785" s="24">
        <f t="shared" si="442"/>
        <v>14977.330000000002</v>
      </c>
      <c r="Z785" s="24">
        <f t="shared" si="443"/>
        <v>18359.759999999995</v>
      </c>
      <c r="AA785" s="25" t="str">
        <f t="shared" si="444"/>
        <v>N</v>
      </c>
      <c r="AB785" s="26">
        <f t="shared" si="445"/>
        <v>1.5</v>
      </c>
      <c r="AC785" s="27">
        <f t="shared" si="446"/>
        <v>20500</v>
      </c>
      <c r="AD785" s="28">
        <f t="shared" si="447"/>
        <v>100000</v>
      </c>
      <c r="AE785" s="28">
        <f t="shared" si="448"/>
        <v>257500</v>
      </c>
      <c r="AF785" s="28">
        <f t="shared" si="449"/>
        <v>0</v>
      </c>
      <c r="AG785" s="28">
        <f t="shared" si="450"/>
        <v>0</v>
      </c>
      <c r="AH785" s="28">
        <f t="shared" si="451"/>
        <v>0</v>
      </c>
      <c r="AI785" s="28">
        <f t="shared" si="452"/>
        <v>33337.089999999997</v>
      </c>
      <c r="AJ785" s="29" t="str">
        <f t="shared" si="453"/>
        <v>N</v>
      </c>
      <c r="AK785" s="30">
        <f t="shared" si="454"/>
        <v>0.5</v>
      </c>
      <c r="AL785" s="31">
        <f t="shared" si="455"/>
        <v>20500</v>
      </c>
      <c r="AM785" s="31">
        <f t="shared" si="456"/>
        <v>100000</v>
      </c>
      <c r="AN785" s="31">
        <f t="shared" si="457"/>
        <v>257500</v>
      </c>
      <c r="AO785" s="31">
        <f t="shared" si="458"/>
        <v>0</v>
      </c>
      <c r="AP785" s="31">
        <f t="shared" si="459"/>
        <v>0</v>
      </c>
      <c r="AQ785" s="31">
        <f t="shared" si="460"/>
        <v>0</v>
      </c>
      <c r="AR785" s="31">
        <f t="shared" si="461"/>
        <v>33337.089999999997</v>
      </c>
      <c r="AS785" s="32">
        <f t="shared" si="462"/>
        <v>0</v>
      </c>
      <c r="AT785" s="33">
        <f t="shared" si="463"/>
        <v>20500</v>
      </c>
      <c r="AU785" s="33">
        <f t="shared" si="464"/>
        <v>100000</v>
      </c>
      <c r="AV785" s="33">
        <v>257500</v>
      </c>
      <c r="AW785" s="33">
        <f t="shared" si="465"/>
        <v>0</v>
      </c>
      <c r="AX785" s="33">
        <f t="shared" si="466"/>
        <v>0</v>
      </c>
      <c r="AY785" s="34">
        <f t="shared" si="467"/>
        <v>85033.939999999988</v>
      </c>
    </row>
    <row r="786" spans="1:51" ht="15.75" customHeight="1" x14ac:dyDescent="0.3">
      <c r="A786" s="166" t="s">
        <v>986</v>
      </c>
      <c r="B786" s="99">
        <v>12795.62</v>
      </c>
      <c r="C786" s="99">
        <v>17436.96</v>
      </c>
      <c r="D786" s="99">
        <v>86835.77</v>
      </c>
      <c r="E786" s="99">
        <v>76285.399999999994</v>
      </c>
      <c r="F786" s="151">
        <v>66000</v>
      </c>
      <c r="G786" s="150">
        <v>12500</v>
      </c>
      <c r="H786" s="182">
        <v>46376</v>
      </c>
      <c r="I786" s="182">
        <v>46435</v>
      </c>
      <c r="J786" s="166">
        <v>3.7</v>
      </c>
      <c r="K786" s="166">
        <v>3.5</v>
      </c>
      <c r="L786" s="167" t="s">
        <v>1206</v>
      </c>
      <c r="M786" s="168" t="s">
        <v>1203</v>
      </c>
      <c r="N786" s="169">
        <v>0.01</v>
      </c>
      <c r="O786" s="21">
        <f t="shared" si="432"/>
        <v>0.20000000000000018</v>
      </c>
      <c r="P786" s="21" t="str">
        <f t="shared" si="433"/>
        <v>N</v>
      </c>
      <c r="Q786" s="22">
        <f t="shared" si="434"/>
        <v>30232.58</v>
      </c>
      <c r="R786" s="8" t="str">
        <f t="shared" si="435"/>
        <v>N</v>
      </c>
      <c r="S786" s="23">
        <f t="shared" si="436"/>
        <v>0.26666666666666689</v>
      </c>
      <c r="T786" s="24">
        <f t="shared" si="437"/>
        <v>20500</v>
      </c>
      <c r="U786" s="24">
        <f t="shared" si="438"/>
        <v>100000</v>
      </c>
      <c r="V786" s="24">
        <f t="shared" si="439"/>
        <v>257500</v>
      </c>
      <c r="W786" s="24">
        <f t="shared" si="440"/>
        <v>9873.1724999999969</v>
      </c>
      <c r="X786" s="24">
        <f t="shared" si="441"/>
        <v>0</v>
      </c>
      <c r="Y786" s="24">
        <f t="shared" si="442"/>
        <v>9873.1724999999969</v>
      </c>
      <c r="Z786" s="24">
        <f t="shared" si="443"/>
        <v>20661.733300000004</v>
      </c>
      <c r="AA786" s="25" t="str">
        <f t="shared" si="444"/>
        <v>N</v>
      </c>
      <c r="AB786" s="26">
        <f t="shared" si="445"/>
        <v>0</v>
      </c>
      <c r="AC786" s="27">
        <f t="shared" si="446"/>
        <v>20500</v>
      </c>
      <c r="AD786" s="28">
        <f t="shared" si="447"/>
        <v>100000</v>
      </c>
      <c r="AE786" s="28">
        <f t="shared" si="448"/>
        <v>257500</v>
      </c>
      <c r="AF786" s="28">
        <f t="shared" si="449"/>
        <v>0</v>
      </c>
      <c r="AG786" s="28">
        <f t="shared" si="450"/>
        <v>0</v>
      </c>
      <c r="AH786" s="28">
        <f t="shared" si="451"/>
        <v>0</v>
      </c>
      <c r="AI786" s="28">
        <f t="shared" si="452"/>
        <v>0</v>
      </c>
      <c r="AJ786" s="29" t="str">
        <f t="shared" si="453"/>
        <v>N</v>
      </c>
      <c r="AK786" s="30">
        <f t="shared" si="454"/>
        <v>0</v>
      </c>
      <c r="AL786" s="31">
        <f t="shared" si="455"/>
        <v>20500</v>
      </c>
      <c r="AM786" s="31">
        <f t="shared" si="456"/>
        <v>100000</v>
      </c>
      <c r="AN786" s="31">
        <f t="shared" si="457"/>
        <v>257500</v>
      </c>
      <c r="AO786" s="31">
        <f t="shared" si="458"/>
        <v>0</v>
      </c>
      <c r="AP786" s="31">
        <f t="shared" si="459"/>
        <v>0</v>
      </c>
      <c r="AQ786" s="31">
        <f t="shared" si="460"/>
        <v>0</v>
      </c>
      <c r="AR786" s="31">
        <f t="shared" si="461"/>
        <v>0</v>
      </c>
      <c r="AS786" s="32">
        <f t="shared" si="462"/>
        <v>0</v>
      </c>
      <c r="AT786" s="33">
        <f t="shared" si="463"/>
        <v>20500</v>
      </c>
      <c r="AU786" s="33">
        <f t="shared" si="464"/>
        <v>100000</v>
      </c>
      <c r="AV786" s="33">
        <v>257500</v>
      </c>
      <c r="AW786" s="33">
        <f t="shared" si="465"/>
        <v>0</v>
      </c>
      <c r="AX786" s="33">
        <f t="shared" si="466"/>
        <v>0</v>
      </c>
      <c r="AY786" s="34">
        <f t="shared" si="467"/>
        <v>20661.733300000004</v>
      </c>
    </row>
    <row r="787" spans="1:51" ht="15.75" customHeight="1" x14ac:dyDescent="0.3">
      <c r="A787" s="166" t="s">
        <v>987</v>
      </c>
      <c r="B787" s="99">
        <v>15997.36</v>
      </c>
      <c r="C787" s="99">
        <v>23581.55</v>
      </c>
      <c r="D787" s="99">
        <v>72000.87</v>
      </c>
      <c r="E787" s="99">
        <v>62301.72</v>
      </c>
      <c r="F787" s="151">
        <v>90000</v>
      </c>
      <c r="G787" s="150">
        <v>0</v>
      </c>
      <c r="H787" s="182">
        <v>46431</v>
      </c>
      <c r="I787" s="182">
        <v>46461</v>
      </c>
      <c r="J787" s="166">
        <v>4.7</v>
      </c>
      <c r="K787" s="166">
        <v>0.2</v>
      </c>
      <c r="L787" s="167" t="s">
        <v>1207</v>
      </c>
      <c r="M787" s="168" t="s">
        <v>1203</v>
      </c>
      <c r="N787" s="169">
        <v>0.03</v>
      </c>
      <c r="O787" s="21">
        <f t="shared" si="432"/>
        <v>4.5</v>
      </c>
      <c r="P787" s="21" t="str">
        <f t="shared" si="433"/>
        <v>N</v>
      </c>
      <c r="Q787" s="22">
        <f t="shared" si="434"/>
        <v>39578.910000000003</v>
      </c>
      <c r="R787" s="8" t="str">
        <f t="shared" si="435"/>
        <v>N</v>
      </c>
      <c r="S787" s="23">
        <f t="shared" si="436"/>
        <v>6</v>
      </c>
      <c r="T787" s="24">
        <f t="shared" si="437"/>
        <v>50000</v>
      </c>
      <c r="U787" s="24">
        <f t="shared" si="438"/>
        <v>200000</v>
      </c>
      <c r="V787" s="24">
        <f t="shared" si="439"/>
        <v>257500</v>
      </c>
      <c r="W787" s="24">
        <f t="shared" si="440"/>
        <v>30574.707975000001</v>
      </c>
      <c r="X787" s="24">
        <f t="shared" si="441"/>
        <v>0</v>
      </c>
      <c r="Y787" s="24">
        <f t="shared" si="442"/>
        <v>30574.707975000001</v>
      </c>
      <c r="Z787" s="24">
        <f t="shared" si="443"/>
        <v>10191.569325</v>
      </c>
      <c r="AA787" s="25" t="str">
        <f t="shared" si="444"/>
        <v>N</v>
      </c>
      <c r="AB787" s="26">
        <f t="shared" si="445"/>
        <v>5</v>
      </c>
      <c r="AC787" s="27">
        <f t="shared" si="446"/>
        <v>50000</v>
      </c>
      <c r="AD787" s="28">
        <f t="shared" si="447"/>
        <v>200000</v>
      </c>
      <c r="AE787" s="28">
        <f t="shared" si="448"/>
        <v>257500</v>
      </c>
      <c r="AF787" s="28">
        <f t="shared" si="449"/>
        <v>31491.949214250002</v>
      </c>
      <c r="AG787" s="28">
        <f t="shared" si="450"/>
        <v>0</v>
      </c>
      <c r="AH787" s="28">
        <f t="shared" si="451"/>
        <v>31491.949214250002</v>
      </c>
      <c r="AI787" s="28">
        <f t="shared" si="452"/>
        <v>10497.316404750003</v>
      </c>
      <c r="AJ787" s="29" t="str">
        <f t="shared" si="453"/>
        <v>N</v>
      </c>
      <c r="AK787" s="30">
        <f t="shared" si="454"/>
        <v>4</v>
      </c>
      <c r="AL787" s="31">
        <f t="shared" si="455"/>
        <v>50000</v>
      </c>
      <c r="AM787" s="31">
        <f t="shared" si="456"/>
        <v>200000</v>
      </c>
      <c r="AN787" s="31">
        <f t="shared" si="457"/>
        <v>257500</v>
      </c>
      <c r="AO787" s="31">
        <f t="shared" si="458"/>
        <v>32436.707690677504</v>
      </c>
      <c r="AP787" s="31">
        <f t="shared" si="459"/>
        <v>0</v>
      </c>
      <c r="AQ787" s="31">
        <f t="shared" si="460"/>
        <v>32436.707690677504</v>
      </c>
      <c r="AR787" s="31">
        <f t="shared" si="461"/>
        <v>10812.235896892504</v>
      </c>
      <c r="AS787" s="32">
        <f t="shared" si="462"/>
        <v>3</v>
      </c>
      <c r="AT787" s="33">
        <f t="shared" si="463"/>
        <v>50000</v>
      </c>
      <c r="AU787" s="33">
        <f t="shared" si="464"/>
        <v>200000</v>
      </c>
      <c r="AV787" s="33">
        <v>257500</v>
      </c>
      <c r="AW787" s="33">
        <f t="shared" si="465"/>
        <v>25121.823840054381</v>
      </c>
      <c r="AX787" s="33">
        <f t="shared" si="466"/>
        <v>19424.588055142729</v>
      </c>
      <c r="AY787" s="34">
        <f t="shared" si="467"/>
        <v>50925.709681785236</v>
      </c>
    </row>
    <row r="788" spans="1:51" ht="15.75" customHeight="1" x14ac:dyDescent="0.3">
      <c r="A788" s="166" t="s">
        <v>988</v>
      </c>
      <c r="B788" s="99">
        <v>6590.98</v>
      </c>
      <c r="C788" s="99">
        <v>19512.62</v>
      </c>
      <c r="D788" s="99">
        <v>37374.379999999997</v>
      </c>
      <c r="E788" s="99">
        <v>28682.32</v>
      </c>
      <c r="F788" s="151">
        <v>90000</v>
      </c>
      <c r="G788" s="150">
        <v>12500</v>
      </c>
      <c r="H788" s="182">
        <v>46336</v>
      </c>
      <c r="I788" s="182">
        <v>46385</v>
      </c>
      <c r="J788" s="166">
        <v>3.8</v>
      </c>
      <c r="K788" s="166">
        <v>1.5</v>
      </c>
      <c r="L788" s="167" t="s">
        <v>1207</v>
      </c>
      <c r="M788" s="168" t="s">
        <v>1204</v>
      </c>
      <c r="N788" s="169">
        <v>2.7E-2</v>
      </c>
      <c r="O788" s="21">
        <f t="shared" si="432"/>
        <v>2.2999999999999998</v>
      </c>
      <c r="P788" s="21" t="str">
        <f t="shared" si="433"/>
        <v>N</v>
      </c>
      <c r="Q788" s="22">
        <f t="shared" si="434"/>
        <v>26103.599999999999</v>
      </c>
      <c r="R788" s="8" t="str">
        <f t="shared" si="435"/>
        <v>N</v>
      </c>
      <c r="S788" s="23">
        <f t="shared" si="436"/>
        <v>4.5999999999999996</v>
      </c>
      <c r="T788" s="24">
        <f t="shared" si="437"/>
        <v>50000</v>
      </c>
      <c r="U788" s="24">
        <f t="shared" si="438"/>
        <v>200000</v>
      </c>
      <c r="V788" s="24">
        <f t="shared" si="439"/>
        <v>257500</v>
      </c>
      <c r="W788" s="24">
        <f t="shared" si="440"/>
        <v>13404.198599999998</v>
      </c>
      <c r="X788" s="24">
        <f t="shared" si="441"/>
        <v>0</v>
      </c>
      <c r="Y788" s="24">
        <f t="shared" si="442"/>
        <v>13404.198599999998</v>
      </c>
      <c r="Z788" s="24">
        <f t="shared" si="443"/>
        <v>13404.198599999998</v>
      </c>
      <c r="AA788" s="25" t="str">
        <f t="shared" si="444"/>
        <v>N</v>
      </c>
      <c r="AB788" s="26">
        <f t="shared" si="445"/>
        <v>3.5999999999999996</v>
      </c>
      <c r="AC788" s="27">
        <f t="shared" si="446"/>
        <v>50000</v>
      </c>
      <c r="AD788" s="28">
        <f t="shared" si="447"/>
        <v>200000</v>
      </c>
      <c r="AE788" s="28">
        <f t="shared" si="448"/>
        <v>257500</v>
      </c>
      <c r="AF788" s="28">
        <f t="shared" si="449"/>
        <v>13766.111962199997</v>
      </c>
      <c r="AG788" s="28">
        <f t="shared" si="450"/>
        <v>0</v>
      </c>
      <c r="AH788" s="28">
        <f t="shared" si="451"/>
        <v>13766.111962199997</v>
      </c>
      <c r="AI788" s="28">
        <f t="shared" si="452"/>
        <v>13766.111962199997</v>
      </c>
      <c r="AJ788" s="29" t="str">
        <f t="shared" si="453"/>
        <v>N</v>
      </c>
      <c r="AK788" s="30">
        <f t="shared" si="454"/>
        <v>2.5999999999999996</v>
      </c>
      <c r="AL788" s="31">
        <f t="shared" si="455"/>
        <v>50000</v>
      </c>
      <c r="AM788" s="31">
        <f t="shared" si="456"/>
        <v>200000</v>
      </c>
      <c r="AN788" s="31">
        <f t="shared" si="457"/>
        <v>257500</v>
      </c>
      <c r="AO788" s="31">
        <f t="shared" si="458"/>
        <v>14137.796985179395</v>
      </c>
      <c r="AP788" s="31">
        <f t="shared" si="459"/>
        <v>0</v>
      </c>
      <c r="AQ788" s="31">
        <f t="shared" si="460"/>
        <v>14137.796985179395</v>
      </c>
      <c r="AR788" s="31">
        <f t="shared" si="461"/>
        <v>14137.796985179395</v>
      </c>
      <c r="AS788" s="32">
        <f t="shared" si="462"/>
        <v>1.5999999999999996</v>
      </c>
      <c r="AT788" s="33">
        <f t="shared" si="463"/>
        <v>50000</v>
      </c>
      <c r="AU788" s="33">
        <f t="shared" si="464"/>
        <v>200000</v>
      </c>
      <c r="AV788" s="33">
        <v>257500</v>
      </c>
      <c r="AW788" s="33">
        <f t="shared" si="465"/>
        <v>14519.517503779238</v>
      </c>
      <c r="AX788" s="33">
        <f t="shared" si="466"/>
        <v>14519.517503779238</v>
      </c>
      <c r="AY788" s="34">
        <f t="shared" si="467"/>
        <v>55827.625051158626</v>
      </c>
    </row>
    <row r="789" spans="1:51" ht="15.75" customHeight="1" x14ac:dyDescent="0.3">
      <c r="A789" s="166" t="s">
        <v>989</v>
      </c>
      <c r="B789" s="99">
        <v>9570.7999999999993</v>
      </c>
      <c r="C789" s="99">
        <v>1487.65</v>
      </c>
      <c r="D789" s="99">
        <v>42106.51</v>
      </c>
      <c r="E789" s="99">
        <v>32641.61</v>
      </c>
      <c r="F789" s="151">
        <v>105000</v>
      </c>
      <c r="G789" s="150">
        <v>0</v>
      </c>
      <c r="H789" s="182">
        <v>46492</v>
      </c>
      <c r="I789" s="182">
        <v>46534</v>
      </c>
      <c r="J789" s="166">
        <v>3.2</v>
      </c>
      <c r="K789" s="166">
        <v>2</v>
      </c>
      <c r="L789" s="167" t="s">
        <v>1207</v>
      </c>
      <c r="M789" s="168" t="s">
        <v>1204</v>
      </c>
      <c r="N789" s="169">
        <v>0.06</v>
      </c>
      <c r="O789" s="21">
        <f t="shared" si="432"/>
        <v>1.2000000000000002</v>
      </c>
      <c r="P789" s="21" t="str">
        <f t="shared" si="433"/>
        <v>N</v>
      </c>
      <c r="Q789" s="22">
        <f t="shared" si="434"/>
        <v>11058.449999999999</v>
      </c>
      <c r="R789" s="8" t="str">
        <f t="shared" si="435"/>
        <v>N</v>
      </c>
      <c r="S789" s="23">
        <f t="shared" si="436"/>
        <v>2.4000000000000004</v>
      </c>
      <c r="T789" s="24">
        <f t="shared" si="437"/>
        <v>50000</v>
      </c>
      <c r="U789" s="24">
        <f t="shared" si="438"/>
        <v>200000</v>
      </c>
      <c r="V789" s="24">
        <f t="shared" si="439"/>
        <v>257500</v>
      </c>
      <c r="W789" s="24">
        <f t="shared" si="440"/>
        <v>5860.9785000000002</v>
      </c>
      <c r="X789" s="24">
        <f t="shared" si="441"/>
        <v>0</v>
      </c>
      <c r="Y789" s="24">
        <f t="shared" si="442"/>
        <v>5860.9785000000002</v>
      </c>
      <c r="Z789" s="24">
        <f t="shared" si="443"/>
        <v>5860.9785000000002</v>
      </c>
      <c r="AA789" s="25" t="str">
        <f t="shared" si="444"/>
        <v>N</v>
      </c>
      <c r="AB789" s="26">
        <f t="shared" si="445"/>
        <v>1.4000000000000004</v>
      </c>
      <c r="AC789" s="27">
        <f t="shared" si="446"/>
        <v>50000</v>
      </c>
      <c r="AD789" s="28">
        <f t="shared" si="447"/>
        <v>200000</v>
      </c>
      <c r="AE789" s="28">
        <f t="shared" si="448"/>
        <v>257500</v>
      </c>
      <c r="AF789" s="28">
        <f t="shared" si="449"/>
        <v>6212.6372100000008</v>
      </c>
      <c r="AG789" s="28">
        <f t="shared" si="450"/>
        <v>0</v>
      </c>
      <c r="AH789" s="28">
        <f t="shared" si="451"/>
        <v>6212.6372100000008</v>
      </c>
      <c r="AI789" s="28">
        <f t="shared" si="452"/>
        <v>6212.6372100000008</v>
      </c>
      <c r="AJ789" s="29" t="str">
        <f t="shared" si="453"/>
        <v>N</v>
      </c>
      <c r="AK789" s="30">
        <f t="shared" si="454"/>
        <v>0.40000000000000036</v>
      </c>
      <c r="AL789" s="31">
        <f t="shared" si="455"/>
        <v>50000</v>
      </c>
      <c r="AM789" s="31">
        <f t="shared" si="456"/>
        <v>200000</v>
      </c>
      <c r="AN789" s="31">
        <f t="shared" si="457"/>
        <v>257500</v>
      </c>
      <c r="AO789" s="31">
        <f t="shared" si="458"/>
        <v>6585.3954426000009</v>
      </c>
      <c r="AP789" s="31">
        <f t="shared" si="459"/>
        <v>0</v>
      </c>
      <c r="AQ789" s="31">
        <f t="shared" si="460"/>
        <v>6585.3954426000009</v>
      </c>
      <c r="AR789" s="31">
        <f t="shared" si="461"/>
        <v>6585.3954426000009</v>
      </c>
      <c r="AS789" s="32">
        <f t="shared" si="462"/>
        <v>0</v>
      </c>
      <c r="AT789" s="33">
        <f t="shared" si="463"/>
        <v>50000</v>
      </c>
      <c r="AU789" s="33">
        <f t="shared" si="464"/>
        <v>200000</v>
      </c>
      <c r="AV789" s="33">
        <v>257500</v>
      </c>
      <c r="AW789" s="33">
        <f t="shared" si="465"/>
        <v>0</v>
      </c>
      <c r="AX789" s="33">
        <f t="shared" si="466"/>
        <v>0</v>
      </c>
      <c r="AY789" s="34">
        <f t="shared" si="467"/>
        <v>18659.011152600004</v>
      </c>
    </row>
    <row r="790" spans="1:51" ht="15.75" customHeight="1" x14ac:dyDescent="0.3">
      <c r="A790" s="166" t="s">
        <v>990</v>
      </c>
      <c r="B790" s="99">
        <v>17650.22</v>
      </c>
      <c r="C790" s="99">
        <v>6547.27</v>
      </c>
      <c r="D790" s="99">
        <v>100978.21</v>
      </c>
      <c r="E790" s="99">
        <v>99044.52</v>
      </c>
      <c r="F790" s="151">
        <v>90000</v>
      </c>
      <c r="G790" s="150">
        <v>24444</v>
      </c>
      <c r="H790" s="182">
        <v>46521</v>
      </c>
      <c r="I790" s="182">
        <v>46579</v>
      </c>
      <c r="J790" s="166">
        <v>3.2</v>
      </c>
      <c r="K790" s="166">
        <v>0.2</v>
      </c>
      <c r="L790" s="167" t="s">
        <v>1207</v>
      </c>
      <c r="M790" s="168" t="s">
        <v>1205</v>
      </c>
      <c r="N790" s="169">
        <v>0.01</v>
      </c>
      <c r="O790" s="21">
        <f t="shared" si="432"/>
        <v>3</v>
      </c>
      <c r="P790" s="21" t="str">
        <f t="shared" si="433"/>
        <v>N</v>
      </c>
      <c r="Q790" s="22">
        <f t="shared" si="434"/>
        <v>24197.49</v>
      </c>
      <c r="R790" s="8" t="str">
        <f t="shared" si="435"/>
        <v>N</v>
      </c>
      <c r="S790" s="23">
        <f t="shared" si="436"/>
        <v>3</v>
      </c>
      <c r="T790" s="24">
        <f t="shared" si="437"/>
        <v>50000</v>
      </c>
      <c r="U790" s="24">
        <f t="shared" si="438"/>
        <v>200000</v>
      </c>
      <c r="V790" s="24">
        <f t="shared" si="439"/>
        <v>257500</v>
      </c>
      <c r="W790" s="24">
        <f t="shared" si="440"/>
        <v>24439.464900000003</v>
      </c>
      <c r="X790" s="24">
        <f t="shared" si="441"/>
        <v>0</v>
      </c>
      <c r="Y790" s="24">
        <f t="shared" si="442"/>
        <v>24439.464900000003</v>
      </c>
      <c r="Z790" s="24">
        <f t="shared" si="443"/>
        <v>0</v>
      </c>
      <c r="AA790" s="25" t="str">
        <f t="shared" si="444"/>
        <v>N</v>
      </c>
      <c r="AB790" s="26">
        <f t="shared" si="445"/>
        <v>2</v>
      </c>
      <c r="AC790" s="27">
        <f t="shared" si="446"/>
        <v>50000</v>
      </c>
      <c r="AD790" s="28">
        <f t="shared" si="447"/>
        <v>200000</v>
      </c>
      <c r="AE790" s="28">
        <f t="shared" si="448"/>
        <v>257500</v>
      </c>
      <c r="AF790" s="28">
        <f t="shared" si="449"/>
        <v>24683.859549000004</v>
      </c>
      <c r="AG790" s="28">
        <f t="shared" si="450"/>
        <v>0</v>
      </c>
      <c r="AH790" s="28">
        <f t="shared" si="451"/>
        <v>24683.859549000004</v>
      </c>
      <c r="AI790" s="28">
        <f t="shared" si="452"/>
        <v>0</v>
      </c>
      <c r="AJ790" s="29" t="str">
        <f t="shared" si="453"/>
        <v>N</v>
      </c>
      <c r="AK790" s="30">
        <f t="shared" si="454"/>
        <v>1</v>
      </c>
      <c r="AL790" s="31">
        <f t="shared" si="455"/>
        <v>50000</v>
      </c>
      <c r="AM790" s="31">
        <f t="shared" si="456"/>
        <v>200000</v>
      </c>
      <c r="AN790" s="31">
        <f t="shared" si="457"/>
        <v>257500</v>
      </c>
      <c r="AO790" s="31">
        <f t="shared" si="458"/>
        <v>24582.325099999987</v>
      </c>
      <c r="AP790" s="31">
        <f t="shared" si="459"/>
        <v>0</v>
      </c>
      <c r="AQ790" s="31">
        <f t="shared" si="460"/>
        <v>24582.325099999987</v>
      </c>
      <c r="AR790" s="31">
        <f t="shared" si="461"/>
        <v>348.37304449001749</v>
      </c>
      <c r="AS790" s="32">
        <f t="shared" si="462"/>
        <v>0</v>
      </c>
      <c r="AT790" s="33">
        <f t="shared" si="463"/>
        <v>50000</v>
      </c>
      <c r="AU790" s="33">
        <f t="shared" si="464"/>
        <v>200000</v>
      </c>
      <c r="AV790" s="33">
        <v>257500</v>
      </c>
      <c r="AW790" s="33">
        <f t="shared" si="465"/>
        <v>0</v>
      </c>
      <c r="AX790" s="33">
        <f t="shared" si="466"/>
        <v>0</v>
      </c>
      <c r="AY790" s="34">
        <f t="shared" si="467"/>
        <v>348.37304449001749</v>
      </c>
    </row>
    <row r="791" spans="1:51" ht="15.75" customHeight="1" x14ac:dyDescent="0.3">
      <c r="A791" s="166" t="s">
        <v>991</v>
      </c>
      <c r="B791" s="99">
        <v>19134.099999999999</v>
      </c>
      <c r="C791" s="99">
        <v>34853.800000000003</v>
      </c>
      <c r="D791" s="99">
        <v>84693.32</v>
      </c>
      <c r="E791" s="99">
        <v>83109.679999999993</v>
      </c>
      <c r="F791" s="151">
        <v>206000</v>
      </c>
      <c r="G791" s="150">
        <v>0</v>
      </c>
      <c r="H791" s="182">
        <v>46341</v>
      </c>
      <c r="I791" s="182">
        <v>46400</v>
      </c>
      <c r="J791" s="166">
        <v>4.5</v>
      </c>
      <c r="K791" s="166">
        <v>3</v>
      </c>
      <c r="L791" s="167" t="s">
        <v>1206</v>
      </c>
      <c r="M791" s="168" t="s">
        <v>1205</v>
      </c>
      <c r="N791" s="169">
        <v>0.02</v>
      </c>
      <c r="O791" s="21">
        <f t="shared" si="432"/>
        <v>1.5</v>
      </c>
      <c r="P791" s="21" t="str">
        <f t="shared" si="433"/>
        <v>N</v>
      </c>
      <c r="Q791" s="22">
        <f t="shared" si="434"/>
        <v>53987.9</v>
      </c>
      <c r="R791" s="8" t="str">
        <f t="shared" si="435"/>
        <v>N</v>
      </c>
      <c r="S791" s="23">
        <f t="shared" si="436"/>
        <v>1.5</v>
      </c>
      <c r="T791" s="24">
        <f t="shared" si="437"/>
        <v>20500</v>
      </c>
      <c r="U791" s="24">
        <f t="shared" si="438"/>
        <v>100000</v>
      </c>
      <c r="V791" s="24">
        <f t="shared" si="439"/>
        <v>257500</v>
      </c>
      <c r="W791" s="24">
        <f t="shared" si="440"/>
        <v>15306.679999999993</v>
      </c>
      <c r="X791" s="24">
        <f t="shared" si="441"/>
        <v>0</v>
      </c>
      <c r="Y791" s="24">
        <f t="shared" si="442"/>
        <v>15306.679999999993</v>
      </c>
      <c r="Z791" s="24">
        <f t="shared" si="443"/>
        <v>39760.97800000001</v>
      </c>
      <c r="AA791" s="25" t="str">
        <f t="shared" si="444"/>
        <v>N</v>
      </c>
      <c r="AB791" s="26">
        <f t="shared" si="445"/>
        <v>0.5</v>
      </c>
      <c r="AC791" s="27">
        <f t="shared" si="446"/>
        <v>20500</v>
      </c>
      <c r="AD791" s="28">
        <f t="shared" si="447"/>
        <v>100000</v>
      </c>
      <c r="AE791" s="28">
        <f t="shared" si="448"/>
        <v>257500</v>
      </c>
      <c r="AF791" s="28">
        <f t="shared" si="449"/>
        <v>0</v>
      </c>
      <c r="AG791" s="28">
        <f t="shared" si="450"/>
        <v>0</v>
      </c>
      <c r="AH791" s="28">
        <f t="shared" si="451"/>
        <v>0</v>
      </c>
      <c r="AI791" s="28">
        <f t="shared" si="452"/>
        <v>56169.011160000002</v>
      </c>
      <c r="AJ791" s="29" t="str">
        <f t="shared" si="453"/>
        <v>N</v>
      </c>
      <c r="AK791" s="30">
        <f t="shared" si="454"/>
        <v>0</v>
      </c>
      <c r="AL791" s="31">
        <f t="shared" si="455"/>
        <v>20500</v>
      </c>
      <c r="AM791" s="31">
        <f t="shared" si="456"/>
        <v>100000</v>
      </c>
      <c r="AN791" s="31">
        <f t="shared" si="457"/>
        <v>257500</v>
      </c>
      <c r="AO791" s="31">
        <f t="shared" si="458"/>
        <v>0</v>
      </c>
      <c r="AP791" s="31">
        <f t="shared" si="459"/>
        <v>0</v>
      </c>
      <c r="AQ791" s="31">
        <f t="shared" si="460"/>
        <v>0</v>
      </c>
      <c r="AR791" s="31">
        <f t="shared" si="461"/>
        <v>0</v>
      </c>
      <c r="AS791" s="32">
        <f t="shared" si="462"/>
        <v>0</v>
      </c>
      <c r="AT791" s="33">
        <f t="shared" si="463"/>
        <v>20500</v>
      </c>
      <c r="AU791" s="33">
        <f t="shared" si="464"/>
        <v>100000</v>
      </c>
      <c r="AV791" s="33">
        <v>257500</v>
      </c>
      <c r="AW791" s="33">
        <f t="shared" si="465"/>
        <v>0</v>
      </c>
      <c r="AX791" s="33">
        <f t="shared" si="466"/>
        <v>0</v>
      </c>
      <c r="AY791" s="34">
        <f t="shared" si="467"/>
        <v>95929.989160000012</v>
      </c>
    </row>
    <row r="792" spans="1:51" ht="15.75" customHeight="1" x14ac:dyDescent="0.3">
      <c r="A792" s="166" t="s">
        <v>992</v>
      </c>
      <c r="B792" s="99">
        <v>8939.99</v>
      </c>
      <c r="C792" s="99">
        <v>12859.26</v>
      </c>
      <c r="D792" s="99">
        <v>48923.41</v>
      </c>
      <c r="E792" s="99">
        <v>40311.4</v>
      </c>
      <c r="F792" s="151">
        <v>49000</v>
      </c>
      <c r="G792" s="150">
        <v>12500</v>
      </c>
      <c r="H792" s="182">
        <v>46367</v>
      </c>
      <c r="I792" s="182">
        <v>46425</v>
      </c>
      <c r="J792" s="166">
        <v>4.8</v>
      </c>
      <c r="K792" s="166">
        <v>2.5</v>
      </c>
      <c r="L792" s="167" t="s">
        <v>1206</v>
      </c>
      <c r="M792" s="168" t="s">
        <v>1205</v>
      </c>
      <c r="N792" s="169">
        <v>0.02</v>
      </c>
      <c r="O792" s="21">
        <f t="shared" si="432"/>
        <v>2.2999999999999998</v>
      </c>
      <c r="P792" s="21" t="str">
        <f t="shared" si="433"/>
        <v>N</v>
      </c>
      <c r="Q792" s="22">
        <f t="shared" si="434"/>
        <v>21799.25</v>
      </c>
      <c r="R792" s="8" t="str">
        <f t="shared" si="435"/>
        <v>N</v>
      </c>
      <c r="S792" s="23">
        <f t="shared" si="436"/>
        <v>2.2999999999999998</v>
      </c>
      <c r="T792" s="24">
        <f t="shared" si="437"/>
        <v>20500</v>
      </c>
      <c r="U792" s="24">
        <f t="shared" si="438"/>
        <v>100000</v>
      </c>
      <c r="V792" s="24">
        <f t="shared" si="439"/>
        <v>257500</v>
      </c>
      <c r="W792" s="24">
        <f t="shared" si="440"/>
        <v>20500</v>
      </c>
      <c r="X792" s="24">
        <f t="shared" si="441"/>
        <v>0</v>
      </c>
      <c r="Y792" s="24">
        <f t="shared" si="442"/>
        <v>20500</v>
      </c>
      <c r="Z792" s="24">
        <f t="shared" si="443"/>
        <v>1735.2350000000006</v>
      </c>
      <c r="AA792" s="25" t="str">
        <f t="shared" si="444"/>
        <v>N</v>
      </c>
      <c r="AB792" s="26">
        <f t="shared" si="445"/>
        <v>1.2999999999999998</v>
      </c>
      <c r="AC792" s="27">
        <f t="shared" si="446"/>
        <v>20500</v>
      </c>
      <c r="AD792" s="28">
        <f t="shared" si="447"/>
        <v>100000</v>
      </c>
      <c r="AE792" s="28">
        <f t="shared" si="448"/>
        <v>257500</v>
      </c>
      <c r="AF792" s="28">
        <f t="shared" si="449"/>
        <v>20500</v>
      </c>
      <c r="AG792" s="28">
        <f t="shared" si="450"/>
        <v>0</v>
      </c>
      <c r="AH792" s="28">
        <f t="shared" si="451"/>
        <v>20500</v>
      </c>
      <c r="AI792" s="28">
        <f t="shared" si="452"/>
        <v>2179.9397000000026</v>
      </c>
      <c r="AJ792" s="29" t="str">
        <f t="shared" si="453"/>
        <v>N</v>
      </c>
      <c r="AK792" s="30">
        <f t="shared" si="454"/>
        <v>0.29999999999999982</v>
      </c>
      <c r="AL792" s="31">
        <f t="shared" si="455"/>
        <v>20500</v>
      </c>
      <c r="AM792" s="31">
        <f t="shared" si="456"/>
        <v>100000</v>
      </c>
      <c r="AN792" s="31">
        <f t="shared" si="457"/>
        <v>257500</v>
      </c>
      <c r="AO792" s="31">
        <f t="shared" si="458"/>
        <v>20500</v>
      </c>
      <c r="AP792" s="31">
        <f t="shared" si="459"/>
        <v>0</v>
      </c>
      <c r="AQ792" s="31">
        <f t="shared" si="460"/>
        <v>20500</v>
      </c>
      <c r="AR792" s="31">
        <f t="shared" si="461"/>
        <v>2633.538494000004</v>
      </c>
      <c r="AS792" s="32">
        <f t="shared" si="462"/>
        <v>0</v>
      </c>
      <c r="AT792" s="33">
        <f t="shared" si="463"/>
        <v>20500</v>
      </c>
      <c r="AU792" s="33">
        <f t="shared" si="464"/>
        <v>100000</v>
      </c>
      <c r="AV792" s="33">
        <v>257500</v>
      </c>
      <c r="AW792" s="33">
        <f t="shared" si="465"/>
        <v>0</v>
      </c>
      <c r="AX792" s="33">
        <f t="shared" si="466"/>
        <v>0</v>
      </c>
      <c r="AY792" s="34">
        <f t="shared" si="467"/>
        <v>6548.7131940000072</v>
      </c>
    </row>
    <row r="793" spans="1:51" ht="15.75" customHeight="1" x14ac:dyDescent="0.3">
      <c r="A793" s="166" t="s">
        <v>993</v>
      </c>
      <c r="B793" s="99">
        <v>13085.77</v>
      </c>
      <c r="C793" s="99">
        <v>22758.44</v>
      </c>
      <c r="D793" s="99">
        <v>93523.26</v>
      </c>
      <c r="E793" s="99">
        <v>93112.74</v>
      </c>
      <c r="F793" s="151">
        <v>112000</v>
      </c>
      <c r="G793" s="150">
        <v>0</v>
      </c>
      <c r="H793" s="182">
        <v>46416</v>
      </c>
      <c r="I793" s="182">
        <v>46463</v>
      </c>
      <c r="J793" s="166">
        <v>3</v>
      </c>
      <c r="K793" s="166">
        <v>2.2000000000000002</v>
      </c>
      <c r="L793" s="167" t="s">
        <v>1207</v>
      </c>
      <c r="M793" s="168" t="s">
        <v>1205</v>
      </c>
      <c r="N793" s="169">
        <v>0.02</v>
      </c>
      <c r="O793" s="21">
        <f t="shared" si="432"/>
        <v>0.79999999999999982</v>
      </c>
      <c r="P793" s="21" t="str">
        <f t="shared" si="433"/>
        <v>N</v>
      </c>
      <c r="Q793" s="22">
        <f t="shared" si="434"/>
        <v>35844.21</v>
      </c>
      <c r="R793" s="8" t="str">
        <f t="shared" si="435"/>
        <v>N</v>
      </c>
      <c r="S793" s="23">
        <f t="shared" si="436"/>
        <v>0.79999999999999982</v>
      </c>
      <c r="T793" s="24">
        <f t="shared" si="437"/>
        <v>50000</v>
      </c>
      <c r="U793" s="24">
        <f t="shared" si="438"/>
        <v>200000</v>
      </c>
      <c r="V793" s="24">
        <f t="shared" si="439"/>
        <v>257500</v>
      </c>
      <c r="W793" s="24">
        <f t="shared" si="440"/>
        <v>36561.0942</v>
      </c>
      <c r="X793" s="24">
        <f t="shared" si="441"/>
        <v>0</v>
      </c>
      <c r="Y793" s="24">
        <f t="shared" si="442"/>
        <v>36561.0942</v>
      </c>
      <c r="Z793" s="24">
        <f t="shared" si="443"/>
        <v>0</v>
      </c>
      <c r="AA793" s="25" t="str">
        <f t="shared" si="444"/>
        <v>N</v>
      </c>
      <c r="AB793" s="26">
        <f t="shared" si="445"/>
        <v>0</v>
      </c>
      <c r="AC793" s="27">
        <f t="shared" si="446"/>
        <v>50000</v>
      </c>
      <c r="AD793" s="28">
        <f t="shared" si="447"/>
        <v>200000</v>
      </c>
      <c r="AE793" s="28">
        <f t="shared" si="448"/>
        <v>257500</v>
      </c>
      <c r="AF793" s="28">
        <f t="shared" si="449"/>
        <v>0</v>
      </c>
      <c r="AG793" s="28">
        <f t="shared" si="450"/>
        <v>0</v>
      </c>
      <c r="AH793" s="28">
        <f t="shared" si="451"/>
        <v>0</v>
      </c>
      <c r="AI793" s="28">
        <f t="shared" si="452"/>
        <v>0</v>
      </c>
      <c r="AJ793" s="29" t="str">
        <f t="shared" si="453"/>
        <v>N</v>
      </c>
      <c r="AK793" s="30">
        <f t="shared" si="454"/>
        <v>0</v>
      </c>
      <c r="AL793" s="31">
        <f t="shared" si="455"/>
        <v>50000</v>
      </c>
      <c r="AM793" s="31">
        <f t="shared" si="456"/>
        <v>200000</v>
      </c>
      <c r="AN793" s="31">
        <f t="shared" si="457"/>
        <v>257500</v>
      </c>
      <c r="AO793" s="31">
        <f t="shared" si="458"/>
        <v>0</v>
      </c>
      <c r="AP793" s="31">
        <f t="shared" si="459"/>
        <v>0</v>
      </c>
      <c r="AQ793" s="31">
        <f t="shared" si="460"/>
        <v>0</v>
      </c>
      <c r="AR793" s="31">
        <f t="shared" si="461"/>
        <v>0</v>
      </c>
      <c r="AS793" s="32">
        <f t="shared" si="462"/>
        <v>0</v>
      </c>
      <c r="AT793" s="33">
        <f t="shared" si="463"/>
        <v>50000</v>
      </c>
      <c r="AU793" s="33">
        <f t="shared" si="464"/>
        <v>200000</v>
      </c>
      <c r="AV793" s="33">
        <v>257500</v>
      </c>
      <c r="AW793" s="33">
        <f t="shared" si="465"/>
        <v>0</v>
      </c>
      <c r="AX793" s="33">
        <f t="shared" si="466"/>
        <v>0</v>
      </c>
      <c r="AY793" s="34">
        <f t="shared" si="467"/>
        <v>0</v>
      </c>
    </row>
    <row r="794" spans="1:51" ht="15.75" customHeight="1" x14ac:dyDescent="0.3">
      <c r="A794" s="166" t="s">
        <v>994</v>
      </c>
      <c r="B794" s="99">
        <v>14531.58</v>
      </c>
      <c r="C794" s="99">
        <v>3091</v>
      </c>
      <c r="D794" s="99">
        <v>30375.94</v>
      </c>
      <c r="E794" s="99">
        <v>19676.23</v>
      </c>
      <c r="F794" s="151">
        <v>30000</v>
      </c>
      <c r="G794" s="150">
        <v>12500</v>
      </c>
      <c r="H794" s="182">
        <v>46261</v>
      </c>
      <c r="I794" s="182">
        <v>46291</v>
      </c>
      <c r="J794" s="166">
        <v>3.6</v>
      </c>
      <c r="K794" s="166">
        <v>2.9</v>
      </c>
      <c r="L794" s="167" t="s">
        <v>1207</v>
      </c>
      <c r="M794" s="168" t="s">
        <v>1205</v>
      </c>
      <c r="N794" s="169">
        <v>0.04</v>
      </c>
      <c r="O794" s="21">
        <f t="shared" si="432"/>
        <v>0.70000000000000018</v>
      </c>
      <c r="P794" s="21" t="str">
        <f t="shared" si="433"/>
        <v>N</v>
      </c>
      <c r="Q794" s="22">
        <f t="shared" si="434"/>
        <v>17622.580000000002</v>
      </c>
      <c r="R794" s="8" t="str">
        <f t="shared" si="435"/>
        <v>N</v>
      </c>
      <c r="S794" s="23">
        <f t="shared" si="436"/>
        <v>0.70000000000000018</v>
      </c>
      <c r="T794" s="24">
        <f t="shared" si="437"/>
        <v>50000</v>
      </c>
      <c r="U794" s="24">
        <f t="shared" si="438"/>
        <v>200000</v>
      </c>
      <c r="V794" s="24">
        <f t="shared" si="439"/>
        <v>257500</v>
      </c>
      <c r="W794" s="24">
        <f t="shared" si="440"/>
        <v>18327.483200000002</v>
      </c>
      <c r="X794" s="24">
        <f t="shared" si="441"/>
        <v>0</v>
      </c>
      <c r="Y794" s="24">
        <f t="shared" si="442"/>
        <v>18327.483200000002</v>
      </c>
      <c r="Z794" s="24">
        <f t="shared" si="443"/>
        <v>0</v>
      </c>
      <c r="AA794" s="25" t="str">
        <f t="shared" si="444"/>
        <v>N</v>
      </c>
      <c r="AB794" s="26">
        <f t="shared" si="445"/>
        <v>0</v>
      </c>
      <c r="AC794" s="27">
        <f t="shared" si="446"/>
        <v>50000</v>
      </c>
      <c r="AD794" s="28">
        <f t="shared" si="447"/>
        <v>200000</v>
      </c>
      <c r="AE794" s="28">
        <f t="shared" si="448"/>
        <v>257500</v>
      </c>
      <c r="AF794" s="28">
        <f t="shared" si="449"/>
        <v>0</v>
      </c>
      <c r="AG794" s="28">
        <f t="shared" si="450"/>
        <v>0</v>
      </c>
      <c r="AH794" s="28">
        <f t="shared" si="451"/>
        <v>0</v>
      </c>
      <c r="AI794" s="28">
        <f t="shared" si="452"/>
        <v>0</v>
      </c>
      <c r="AJ794" s="29" t="str">
        <f t="shared" si="453"/>
        <v>N</v>
      </c>
      <c r="AK794" s="30">
        <f t="shared" si="454"/>
        <v>0</v>
      </c>
      <c r="AL794" s="31">
        <f t="shared" si="455"/>
        <v>50000</v>
      </c>
      <c r="AM794" s="31">
        <f t="shared" si="456"/>
        <v>200000</v>
      </c>
      <c r="AN794" s="31">
        <f t="shared" si="457"/>
        <v>257500</v>
      </c>
      <c r="AO794" s="31">
        <f t="shared" si="458"/>
        <v>0</v>
      </c>
      <c r="AP794" s="31">
        <f t="shared" si="459"/>
        <v>0</v>
      </c>
      <c r="AQ794" s="31">
        <f t="shared" si="460"/>
        <v>0</v>
      </c>
      <c r="AR794" s="31">
        <f t="shared" si="461"/>
        <v>0</v>
      </c>
      <c r="AS794" s="32">
        <f t="shared" si="462"/>
        <v>0</v>
      </c>
      <c r="AT794" s="33">
        <f t="shared" si="463"/>
        <v>50000</v>
      </c>
      <c r="AU794" s="33">
        <f t="shared" si="464"/>
        <v>200000</v>
      </c>
      <c r="AV794" s="33">
        <v>257500</v>
      </c>
      <c r="AW794" s="33">
        <f t="shared" si="465"/>
        <v>0</v>
      </c>
      <c r="AX794" s="33">
        <f t="shared" si="466"/>
        <v>0</v>
      </c>
      <c r="AY794" s="34">
        <f t="shared" si="467"/>
        <v>0</v>
      </c>
    </row>
    <row r="795" spans="1:51" ht="15.75" customHeight="1" x14ac:dyDescent="0.3">
      <c r="A795" s="166" t="s">
        <v>995</v>
      </c>
      <c r="B795" s="99">
        <v>20005.48</v>
      </c>
      <c r="C795" s="99">
        <v>21243.22</v>
      </c>
      <c r="D795" s="99">
        <v>62459.65</v>
      </c>
      <c r="E795" s="99">
        <v>54690.5</v>
      </c>
      <c r="F795" s="151">
        <v>72000</v>
      </c>
      <c r="G795" s="150">
        <v>0</v>
      </c>
      <c r="H795" s="182">
        <v>46469</v>
      </c>
      <c r="I795" s="182">
        <v>46511</v>
      </c>
      <c r="J795" s="166">
        <v>4.7</v>
      </c>
      <c r="K795" s="166">
        <v>2.4</v>
      </c>
      <c r="L795" s="167" t="s">
        <v>1206</v>
      </c>
      <c r="M795" s="168" t="s">
        <v>1205</v>
      </c>
      <c r="N795" s="169">
        <v>0.05</v>
      </c>
      <c r="O795" s="21">
        <f t="shared" si="432"/>
        <v>2.3000000000000003</v>
      </c>
      <c r="P795" s="21" t="str">
        <f t="shared" si="433"/>
        <v>N</v>
      </c>
      <c r="Q795" s="22">
        <f t="shared" si="434"/>
        <v>41248.699999999997</v>
      </c>
      <c r="R795" s="8" t="str">
        <f t="shared" si="435"/>
        <v>N</v>
      </c>
      <c r="S795" s="23">
        <f t="shared" si="436"/>
        <v>2.3000000000000003</v>
      </c>
      <c r="T795" s="24">
        <f t="shared" si="437"/>
        <v>20500</v>
      </c>
      <c r="U795" s="24">
        <f t="shared" si="438"/>
        <v>100000</v>
      </c>
      <c r="V795" s="24">
        <f t="shared" si="439"/>
        <v>257500</v>
      </c>
      <c r="W795" s="24">
        <f t="shared" si="440"/>
        <v>20500</v>
      </c>
      <c r="X795" s="24">
        <f t="shared" si="441"/>
        <v>0</v>
      </c>
      <c r="Y795" s="24">
        <f t="shared" si="442"/>
        <v>20500</v>
      </c>
      <c r="Z795" s="24">
        <f t="shared" si="443"/>
        <v>22811.135000000002</v>
      </c>
      <c r="AA795" s="25" t="str">
        <f t="shared" si="444"/>
        <v>N</v>
      </c>
      <c r="AB795" s="26">
        <f t="shared" si="445"/>
        <v>1.3000000000000003</v>
      </c>
      <c r="AC795" s="27">
        <f t="shared" si="446"/>
        <v>20500</v>
      </c>
      <c r="AD795" s="28">
        <f t="shared" si="447"/>
        <v>100000</v>
      </c>
      <c r="AE795" s="28">
        <f t="shared" si="448"/>
        <v>257500</v>
      </c>
      <c r="AF795" s="28">
        <f t="shared" si="449"/>
        <v>17040.349999999999</v>
      </c>
      <c r="AG795" s="28">
        <f t="shared" si="450"/>
        <v>0</v>
      </c>
      <c r="AH795" s="28">
        <f t="shared" si="451"/>
        <v>17040.349999999999</v>
      </c>
      <c r="AI795" s="28">
        <f t="shared" si="452"/>
        <v>28436.341750000007</v>
      </c>
      <c r="AJ795" s="29" t="str">
        <f t="shared" si="453"/>
        <v>N</v>
      </c>
      <c r="AK795" s="30">
        <f t="shared" si="454"/>
        <v>0.30000000000000027</v>
      </c>
      <c r="AL795" s="31">
        <f t="shared" si="455"/>
        <v>20500</v>
      </c>
      <c r="AM795" s="31">
        <f t="shared" si="456"/>
        <v>100000</v>
      </c>
      <c r="AN795" s="31">
        <f t="shared" si="457"/>
        <v>257500</v>
      </c>
      <c r="AO795" s="31">
        <f t="shared" si="458"/>
        <v>9853.0414012849997</v>
      </c>
      <c r="AP795" s="31">
        <f t="shared" si="459"/>
        <v>0</v>
      </c>
      <c r="AQ795" s="31">
        <f t="shared" si="460"/>
        <v>9853.0414012849997</v>
      </c>
      <c r="AR795" s="31">
        <f t="shared" si="461"/>
        <v>37897.484936215005</v>
      </c>
      <c r="AS795" s="32">
        <f t="shared" si="462"/>
        <v>0</v>
      </c>
      <c r="AT795" s="33">
        <f t="shared" si="463"/>
        <v>20500</v>
      </c>
      <c r="AU795" s="33">
        <f t="shared" si="464"/>
        <v>100000</v>
      </c>
      <c r="AV795" s="33">
        <v>257500</v>
      </c>
      <c r="AW795" s="33">
        <f t="shared" si="465"/>
        <v>0</v>
      </c>
      <c r="AX795" s="33">
        <f t="shared" si="466"/>
        <v>0</v>
      </c>
      <c r="AY795" s="34">
        <f t="shared" si="467"/>
        <v>89144.961686215014</v>
      </c>
    </row>
    <row r="796" spans="1:51" ht="15.75" customHeight="1" x14ac:dyDescent="0.3">
      <c r="A796" s="166" t="s">
        <v>996</v>
      </c>
      <c r="B796" s="99">
        <v>11042.34</v>
      </c>
      <c r="C796" s="99">
        <v>10449.4</v>
      </c>
      <c r="D796" s="99">
        <v>90373.85</v>
      </c>
      <c r="E796" s="99">
        <v>78447.679999999993</v>
      </c>
      <c r="F796" s="151">
        <v>101000</v>
      </c>
      <c r="G796" s="150">
        <v>12500</v>
      </c>
      <c r="H796" s="182">
        <v>46479</v>
      </c>
      <c r="I796" s="182">
        <v>46521</v>
      </c>
      <c r="J796" s="166">
        <v>2.1</v>
      </c>
      <c r="K796" s="166">
        <v>1.5</v>
      </c>
      <c r="L796" s="167" t="s">
        <v>1206</v>
      </c>
      <c r="M796" s="168" t="s">
        <v>1203</v>
      </c>
      <c r="N796" s="169">
        <v>5.1999999999999998E-2</v>
      </c>
      <c r="O796" s="21">
        <f t="shared" si="432"/>
        <v>0.60000000000000009</v>
      </c>
      <c r="P796" s="21" t="str">
        <f t="shared" si="433"/>
        <v>N</v>
      </c>
      <c r="Q796" s="22">
        <f t="shared" si="434"/>
        <v>21491.739999999998</v>
      </c>
      <c r="R796" s="8" t="str">
        <f t="shared" si="435"/>
        <v>N</v>
      </c>
      <c r="S796" s="23">
        <f t="shared" si="436"/>
        <v>0.80000000000000016</v>
      </c>
      <c r="T796" s="24">
        <f t="shared" si="437"/>
        <v>20500</v>
      </c>
      <c r="U796" s="24">
        <f t="shared" si="438"/>
        <v>100000</v>
      </c>
      <c r="V796" s="24">
        <f t="shared" si="439"/>
        <v>257500</v>
      </c>
      <c r="W796" s="24">
        <f t="shared" si="440"/>
        <v>7219.6124999999956</v>
      </c>
      <c r="X796" s="24">
        <f t="shared" si="441"/>
        <v>0</v>
      </c>
      <c r="Y796" s="24">
        <f t="shared" si="442"/>
        <v>7219.6124999999956</v>
      </c>
      <c r="Z796" s="24">
        <f t="shared" si="443"/>
        <v>15389.697980000004</v>
      </c>
      <c r="AA796" s="25" t="str">
        <f t="shared" si="444"/>
        <v>N</v>
      </c>
      <c r="AB796" s="26">
        <f t="shared" si="445"/>
        <v>0</v>
      </c>
      <c r="AC796" s="27">
        <f t="shared" si="446"/>
        <v>20500</v>
      </c>
      <c r="AD796" s="28">
        <f t="shared" si="447"/>
        <v>100000</v>
      </c>
      <c r="AE796" s="28">
        <f t="shared" si="448"/>
        <v>257500</v>
      </c>
      <c r="AF796" s="28">
        <f t="shared" si="449"/>
        <v>0</v>
      </c>
      <c r="AG796" s="28">
        <f t="shared" si="450"/>
        <v>0</v>
      </c>
      <c r="AH796" s="28">
        <f t="shared" si="451"/>
        <v>0</v>
      </c>
      <c r="AI796" s="28">
        <f t="shared" si="452"/>
        <v>0</v>
      </c>
      <c r="AJ796" s="29" t="str">
        <f t="shared" si="453"/>
        <v>N</v>
      </c>
      <c r="AK796" s="30">
        <f t="shared" si="454"/>
        <v>0</v>
      </c>
      <c r="AL796" s="31">
        <f t="shared" si="455"/>
        <v>20500</v>
      </c>
      <c r="AM796" s="31">
        <f t="shared" si="456"/>
        <v>100000</v>
      </c>
      <c r="AN796" s="31">
        <f t="shared" si="457"/>
        <v>257500</v>
      </c>
      <c r="AO796" s="31">
        <f t="shared" si="458"/>
        <v>0</v>
      </c>
      <c r="AP796" s="31">
        <f t="shared" si="459"/>
        <v>0</v>
      </c>
      <c r="AQ796" s="31">
        <f t="shared" si="460"/>
        <v>0</v>
      </c>
      <c r="AR796" s="31">
        <f t="shared" si="461"/>
        <v>0</v>
      </c>
      <c r="AS796" s="32">
        <f t="shared" si="462"/>
        <v>0</v>
      </c>
      <c r="AT796" s="33">
        <f t="shared" si="463"/>
        <v>20500</v>
      </c>
      <c r="AU796" s="33">
        <f t="shared" si="464"/>
        <v>100000</v>
      </c>
      <c r="AV796" s="33">
        <v>257500</v>
      </c>
      <c r="AW796" s="33">
        <f t="shared" si="465"/>
        <v>0</v>
      </c>
      <c r="AX796" s="33">
        <f t="shared" si="466"/>
        <v>0</v>
      </c>
      <c r="AY796" s="34">
        <f t="shared" si="467"/>
        <v>15389.697980000004</v>
      </c>
    </row>
    <row r="797" spans="1:51" ht="15.75" customHeight="1" x14ac:dyDescent="0.3">
      <c r="A797" s="166" t="s">
        <v>997</v>
      </c>
      <c r="B797" s="99">
        <v>5246.24</v>
      </c>
      <c r="C797" s="99">
        <v>12412.75</v>
      </c>
      <c r="D797" s="99">
        <v>70355.240000000005</v>
      </c>
      <c r="E797" s="99">
        <v>59671.38</v>
      </c>
      <c r="F797" s="151">
        <v>120000</v>
      </c>
      <c r="G797" s="150">
        <v>0</v>
      </c>
      <c r="H797" s="182">
        <v>46217</v>
      </c>
      <c r="I797" s="182">
        <v>46227</v>
      </c>
      <c r="J797" s="166">
        <v>5</v>
      </c>
      <c r="K797" s="166">
        <v>1.5</v>
      </c>
      <c r="L797" s="167" t="s">
        <v>1207</v>
      </c>
      <c r="M797" s="168" t="s">
        <v>1205</v>
      </c>
      <c r="N797" s="169">
        <v>0.04</v>
      </c>
      <c r="O797" s="21">
        <f t="shared" si="432"/>
        <v>3.5</v>
      </c>
      <c r="P797" s="21" t="str">
        <f t="shared" si="433"/>
        <v>N</v>
      </c>
      <c r="Q797" s="22">
        <f t="shared" si="434"/>
        <v>17658.989999999998</v>
      </c>
      <c r="R797" s="8" t="str">
        <f t="shared" si="435"/>
        <v>N</v>
      </c>
      <c r="S797" s="23">
        <f t="shared" si="436"/>
        <v>3.5</v>
      </c>
      <c r="T797" s="24">
        <f t="shared" si="437"/>
        <v>50000</v>
      </c>
      <c r="U797" s="24">
        <f t="shared" si="438"/>
        <v>200000</v>
      </c>
      <c r="V797" s="24">
        <f t="shared" si="439"/>
        <v>257500</v>
      </c>
      <c r="W797" s="24">
        <f t="shared" si="440"/>
        <v>18365.349599999998</v>
      </c>
      <c r="X797" s="24">
        <f t="shared" si="441"/>
        <v>0</v>
      </c>
      <c r="Y797" s="24">
        <f t="shared" si="442"/>
        <v>18365.349599999998</v>
      </c>
      <c r="Z797" s="24">
        <f t="shared" si="443"/>
        <v>0</v>
      </c>
      <c r="AA797" s="25" t="str">
        <f t="shared" si="444"/>
        <v>N</v>
      </c>
      <c r="AB797" s="26">
        <f t="shared" si="445"/>
        <v>2.5</v>
      </c>
      <c r="AC797" s="27">
        <f t="shared" si="446"/>
        <v>50000</v>
      </c>
      <c r="AD797" s="28">
        <f t="shared" si="447"/>
        <v>200000</v>
      </c>
      <c r="AE797" s="28">
        <f t="shared" si="448"/>
        <v>257500</v>
      </c>
      <c r="AF797" s="28">
        <f t="shared" si="449"/>
        <v>19099.963583999997</v>
      </c>
      <c r="AG797" s="28">
        <f t="shared" si="450"/>
        <v>0</v>
      </c>
      <c r="AH797" s="28">
        <f t="shared" si="451"/>
        <v>19099.963583999997</v>
      </c>
      <c r="AI797" s="28">
        <f t="shared" si="452"/>
        <v>0</v>
      </c>
      <c r="AJ797" s="29" t="str">
        <f t="shared" si="453"/>
        <v>N</v>
      </c>
      <c r="AK797" s="30">
        <f t="shared" si="454"/>
        <v>1.5</v>
      </c>
      <c r="AL797" s="31">
        <f t="shared" si="455"/>
        <v>50000</v>
      </c>
      <c r="AM797" s="31">
        <f t="shared" si="456"/>
        <v>200000</v>
      </c>
      <c r="AN797" s="31">
        <f t="shared" si="457"/>
        <v>257500</v>
      </c>
      <c r="AO797" s="31">
        <f t="shared" si="458"/>
        <v>19863.962127359999</v>
      </c>
      <c r="AP797" s="31">
        <f t="shared" si="459"/>
        <v>0</v>
      </c>
      <c r="AQ797" s="31">
        <f t="shared" si="460"/>
        <v>19863.962127359999</v>
      </c>
      <c r="AR797" s="31">
        <f t="shared" si="461"/>
        <v>0</v>
      </c>
      <c r="AS797" s="32">
        <f t="shared" si="462"/>
        <v>0.5</v>
      </c>
      <c r="AT797" s="33">
        <f t="shared" si="463"/>
        <v>50000</v>
      </c>
      <c r="AU797" s="33">
        <f t="shared" si="464"/>
        <v>200000</v>
      </c>
      <c r="AV797" s="33">
        <v>257500</v>
      </c>
      <c r="AW797" s="33">
        <f t="shared" si="465"/>
        <v>20658.520612454398</v>
      </c>
      <c r="AX797" s="33">
        <f t="shared" si="466"/>
        <v>0</v>
      </c>
      <c r="AY797" s="34">
        <f t="shared" si="467"/>
        <v>0</v>
      </c>
    </row>
    <row r="798" spans="1:51" ht="15.75" customHeight="1" x14ac:dyDescent="0.3">
      <c r="A798" s="166" t="s">
        <v>998</v>
      </c>
      <c r="B798" s="99">
        <v>6625.08</v>
      </c>
      <c r="C798" s="99">
        <v>2760.51</v>
      </c>
      <c r="D798" s="99">
        <v>83139.039999999994</v>
      </c>
      <c r="E798" s="99">
        <v>71027.59</v>
      </c>
      <c r="F798" s="151">
        <v>72000</v>
      </c>
      <c r="G798" s="150">
        <v>12500</v>
      </c>
      <c r="H798" s="182">
        <v>46549</v>
      </c>
      <c r="I798" s="182">
        <v>46607</v>
      </c>
      <c r="J798" s="166">
        <v>2.2999999999999998</v>
      </c>
      <c r="K798" s="166">
        <v>1.4</v>
      </c>
      <c r="L798" s="167" t="s">
        <v>1207</v>
      </c>
      <c r="M798" s="168" t="s">
        <v>1203</v>
      </c>
      <c r="N798" s="169">
        <v>1.6E-2</v>
      </c>
      <c r="O798" s="21">
        <f t="shared" si="432"/>
        <v>0.89999999999999991</v>
      </c>
      <c r="P798" s="21" t="str">
        <f t="shared" si="433"/>
        <v>N</v>
      </c>
      <c r="Q798" s="22">
        <f t="shared" si="434"/>
        <v>9385.59</v>
      </c>
      <c r="R798" s="8" t="str">
        <f t="shared" si="435"/>
        <v>N</v>
      </c>
      <c r="S798" s="23">
        <f t="shared" si="436"/>
        <v>1.2</v>
      </c>
      <c r="T798" s="24">
        <f t="shared" si="437"/>
        <v>50000</v>
      </c>
      <c r="U798" s="24">
        <f t="shared" si="438"/>
        <v>200000</v>
      </c>
      <c r="V798" s="24">
        <f t="shared" si="439"/>
        <v>257500</v>
      </c>
      <c r="W798" s="24">
        <f t="shared" si="440"/>
        <v>7151.8195799999994</v>
      </c>
      <c r="X798" s="24">
        <f t="shared" si="441"/>
        <v>0</v>
      </c>
      <c r="Y798" s="24">
        <f t="shared" si="442"/>
        <v>7151.8195799999994</v>
      </c>
      <c r="Z798" s="24">
        <f t="shared" si="443"/>
        <v>2383.9398600000004</v>
      </c>
      <c r="AA798" s="25" t="str">
        <f t="shared" si="444"/>
        <v>N</v>
      </c>
      <c r="AB798" s="26">
        <f t="shared" si="445"/>
        <v>0.19999999999999996</v>
      </c>
      <c r="AC798" s="27">
        <f t="shared" si="446"/>
        <v>50000</v>
      </c>
      <c r="AD798" s="28">
        <f t="shared" si="447"/>
        <v>200000</v>
      </c>
      <c r="AE798" s="28">
        <f t="shared" si="448"/>
        <v>257500</v>
      </c>
      <c r="AF798" s="28">
        <f t="shared" si="449"/>
        <v>7266.2486932800002</v>
      </c>
      <c r="AG798" s="28">
        <f t="shared" si="450"/>
        <v>0</v>
      </c>
      <c r="AH798" s="28">
        <f t="shared" si="451"/>
        <v>7266.2486932800002</v>
      </c>
      <c r="AI798" s="28">
        <f t="shared" si="452"/>
        <v>2422.0828977599995</v>
      </c>
      <c r="AJ798" s="29" t="str">
        <f t="shared" si="453"/>
        <v>N</v>
      </c>
      <c r="AK798" s="30">
        <f t="shared" si="454"/>
        <v>0</v>
      </c>
      <c r="AL798" s="31">
        <f t="shared" si="455"/>
        <v>50000</v>
      </c>
      <c r="AM798" s="31">
        <f t="shared" si="456"/>
        <v>200000</v>
      </c>
      <c r="AN798" s="31">
        <f t="shared" si="457"/>
        <v>257500</v>
      </c>
      <c r="AO798" s="31">
        <f t="shared" si="458"/>
        <v>0</v>
      </c>
      <c r="AP798" s="31">
        <f t="shared" si="459"/>
        <v>0</v>
      </c>
      <c r="AQ798" s="31">
        <f t="shared" si="460"/>
        <v>0</v>
      </c>
      <c r="AR798" s="31">
        <f t="shared" si="461"/>
        <v>0</v>
      </c>
      <c r="AS798" s="32">
        <f t="shared" si="462"/>
        <v>0</v>
      </c>
      <c r="AT798" s="33">
        <f t="shared" si="463"/>
        <v>50000</v>
      </c>
      <c r="AU798" s="33">
        <f t="shared" si="464"/>
        <v>200000</v>
      </c>
      <c r="AV798" s="33">
        <v>257500</v>
      </c>
      <c r="AW798" s="33">
        <f t="shared" si="465"/>
        <v>0</v>
      </c>
      <c r="AX798" s="33">
        <f t="shared" si="466"/>
        <v>0</v>
      </c>
      <c r="AY798" s="34">
        <f t="shared" si="467"/>
        <v>4806.0227577599999</v>
      </c>
    </row>
    <row r="799" spans="1:51" ht="15.75" customHeight="1" x14ac:dyDescent="0.3">
      <c r="A799" s="166" t="s">
        <v>999</v>
      </c>
      <c r="B799" s="99">
        <v>17200.96</v>
      </c>
      <c r="C799" s="99">
        <v>9526.77</v>
      </c>
      <c r="D799" s="99">
        <v>60115.48</v>
      </c>
      <c r="E799" s="99">
        <v>48451.67</v>
      </c>
      <c r="F799" s="151">
        <v>101000</v>
      </c>
      <c r="G799" s="150">
        <v>0</v>
      </c>
      <c r="H799" s="182">
        <v>46306</v>
      </c>
      <c r="I799" s="182">
        <v>46391</v>
      </c>
      <c r="J799" s="166">
        <v>3</v>
      </c>
      <c r="K799" s="166">
        <v>0.2</v>
      </c>
      <c r="L799" s="167" t="s">
        <v>1206</v>
      </c>
      <c r="M799" s="168" t="s">
        <v>1204</v>
      </c>
      <c r="N799" s="169">
        <v>0.03</v>
      </c>
      <c r="O799" s="21">
        <f t="shared" si="432"/>
        <v>2.8</v>
      </c>
      <c r="P799" s="21" t="str">
        <f t="shared" si="433"/>
        <v>N</v>
      </c>
      <c r="Q799" s="22">
        <f t="shared" si="434"/>
        <v>26727.73</v>
      </c>
      <c r="R799" s="8" t="str">
        <f t="shared" si="435"/>
        <v>N</v>
      </c>
      <c r="S799" s="23">
        <f t="shared" si="436"/>
        <v>5.6</v>
      </c>
      <c r="T799" s="24">
        <f t="shared" si="437"/>
        <v>20500</v>
      </c>
      <c r="U799" s="24">
        <f t="shared" si="438"/>
        <v>100000</v>
      </c>
      <c r="V799" s="24">
        <f t="shared" si="439"/>
        <v>257500</v>
      </c>
      <c r="W799" s="24">
        <f t="shared" si="440"/>
        <v>10250</v>
      </c>
      <c r="X799" s="24">
        <f t="shared" si="441"/>
        <v>0</v>
      </c>
      <c r="Y799" s="24">
        <f t="shared" si="442"/>
        <v>10250</v>
      </c>
      <c r="Z799" s="24">
        <f t="shared" si="443"/>
        <v>17279.561900000001</v>
      </c>
      <c r="AA799" s="25" t="str">
        <f t="shared" si="444"/>
        <v>N</v>
      </c>
      <c r="AB799" s="26">
        <f t="shared" si="445"/>
        <v>4.5999999999999996</v>
      </c>
      <c r="AC799" s="27">
        <f t="shared" si="446"/>
        <v>20500</v>
      </c>
      <c r="AD799" s="28">
        <f t="shared" si="447"/>
        <v>100000</v>
      </c>
      <c r="AE799" s="28">
        <f t="shared" si="448"/>
        <v>257500</v>
      </c>
      <c r="AF799" s="28">
        <f t="shared" si="449"/>
        <v>10250</v>
      </c>
      <c r="AG799" s="28">
        <f t="shared" si="450"/>
        <v>0</v>
      </c>
      <c r="AH799" s="28">
        <f t="shared" si="451"/>
        <v>10250</v>
      </c>
      <c r="AI799" s="28">
        <f t="shared" si="452"/>
        <v>18105.448757000002</v>
      </c>
      <c r="AJ799" s="29" t="str">
        <f t="shared" si="453"/>
        <v>N</v>
      </c>
      <c r="AK799" s="30">
        <f t="shared" si="454"/>
        <v>3.5999999999999996</v>
      </c>
      <c r="AL799" s="31">
        <f t="shared" si="455"/>
        <v>20500</v>
      </c>
      <c r="AM799" s="31">
        <f t="shared" si="456"/>
        <v>100000</v>
      </c>
      <c r="AN799" s="31">
        <f t="shared" si="457"/>
        <v>257500</v>
      </c>
      <c r="AO799" s="31">
        <f t="shared" si="458"/>
        <v>2864.4349999999977</v>
      </c>
      <c r="AP799" s="31">
        <f t="shared" si="459"/>
        <v>0</v>
      </c>
      <c r="AQ799" s="31">
        <f t="shared" si="460"/>
        <v>2864.4349999999977</v>
      </c>
      <c r="AR799" s="31">
        <f t="shared" si="461"/>
        <v>26341.677219710004</v>
      </c>
      <c r="AS799" s="32">
        <f t="shared" si="462"/>
        <v>2.5999999999999996</v>
      </c>
      <c r="AT799" s="33">
        <f t="shared" si="463"/>
        <v>20500</v>
      </c>
      <c r="AU799" s="33">
        <f t="shared" si="464"/>
        <v>100000</v>
      </c>
      <c r="AV799" s="33">
        <v>257500</v>
      </c>
      <c r="AW799" s="33">
        <f t="shared" si="465"/>
        <v>8260.0424999999996</v>
      </c>
      <c r="AX799" s="33">
        <f t="shared" si="466"/>
        <v>21822.253086301302</v>
      </c>
      <c r="AY799" s="34">
        <f t="shared" si="467"/>
        <v>83548.940963011322</v>
      </c>
    </row>
    <row r="800" spans="1:51" ht="15.75" customHeight="1" x14ac:dyDescent="0.3">
      <c r="A800" s="166" t="s">
        <v>1000</v>
      </c>
      <c r="B800" s="99">
        <v>19511.73</v>
      </c>
      <c r="C800" s="99">
        <v>23349.03</v>
      </c>
      <c r="D800" s="99">
        <v>108160.46</v>
      </c>
      <c r="E800" s="99">
        <v>95702.14</v>
      </c>
      <c r="F800" s="151">
        <v>120000</v>
      </c>
      <c r="G800" s="150">
        <v>12500</v>
      </c>
      <c r="H800" s="182">
        <v>46393</v>
      </c>
      <c r="I800" s="182">
        <v>46424</v>
      </c>
      <c r="J800" s="166">
        <v>4.4000000000000004</v>
      </c>
      <c r="K800" s="166">
        <v>0.9</v>
      </c>
      <c r="L800" s="167" t="s">
        <v>1206</v>
      </c>
      <c r="M800" s="168" t="s">
        <v>1204</v>
      </c>
      <c r="N800" s="169">
        <v>3.3000000000000002E-2</v>
      </c>
      <c r="O800" s="21">
        <f t="shared" si="432"/>
        <v>3.5000000000000004</v>
      </c>
      <c r="P800" s="21" t="str">
        <f t="shared" si="433"/>
        <v>N</v>
      </c>
      <c r="Q800" s="22">
        <f t="shared" si="434"/>
        <v>42860.759999999995</v>
      </c>
      <c r="R800" s="8" t="str">
        <f t="shared" si="435"/>
        <v>N</v>
      </c>
      <c r="S800" s="23">
        <f t="shared" si="436"/>
        <v>7.0000000000000009</v>
      </c>
      <c r="T800" s="24">
        <f t="shared" si="437"/>
        <v>20500</v>
      </c>
      <c r="U800" s="24">
        <f t="shared" si="438"/>
        <v>100000</v>
      </c>
      <c r="V800" s="24">
        <f t="shared" si="439"/>
        <v>257500</v>
      </c>
      <c r="W800" s="24">
        <f t="shared" si="440"/>
        <v>0</v>
      </c>
      <c r="X800" s="24">
        <f t="shared" si="441"/>
        <v>0</v>
      </c>
      <c r="Y800" s="24">
        <f t="shared" si="442"/>
        <v>0</v>
      </c>
      <c r="Z800" s="24">
        <f t="shared" si="443"/>
        <v>44275.165079999992</v>
      </c>
      <c r="AA800" s="25" t="str">
        <f t="shared" si="444"/>
        <v>N</v>
      </c>
      <c r="AB800" s="26">
        <f t="shared" si="445"/>
        <v>6.0000000000000009</v>
      </c>
      <c r="AC800" s="27">
        <f t="shared" si="446"/>
        <v>20500</v>
      </c>
      <c r="AD800" s="28">
        <f t="shared" si="447"/>
        <v>100000</v>
      </c>
      <c r="AE800" s="28">
        <f t="shared" si="448"/>
        <v>257500</v>
      </c>
      <c r="AF800" s="28">
        <f t="shared" si="449"/>
        <v>0</v>
      </c>
      <c r="AG800" s="28">
        <f t="shared" si="450"/>
        <v>0</v>
      </c>
      <c r="AH800" s="28">
        <f t="shared" si="451"/>
        <v>0</v>
      </c>
      <c r="AI800" s="28">
        <f t="shared" si="452"/>
        <v>45736.245527639985</v>
      </c>
      <c r="AJ800" s="29" t="str">
        <f t="shared" si="453"/>
        <v>N</v>
      </c>
      <c r="AK800" s="30">
        <f t="shared" si="454"/>
        <v>5.0000000000000009</v>
      </c>
      <c r="AL800" s="31">
        <f t="shared" si="455"/>
        <v>20500</v>
      </c>
      <c r="AM800" s="31">
        <f t="shared" si="456"/>
        <v>100000</v>
      </c>
      <c r="AN800" s="31">
        <f t="shared" si="457"/>
        <v>257500</v>
      </c>
      <c r="AO800" s="31">
        <f t="shared" si="458"/>
        <v>0</v>
      </c>
      <c r="AP800" s="31">
        <f t="shared" si="459"/>
        <v>0</v>
      </c>
      <c r="AQ800" s="31">
        <f t="shared" si="460"/>
        <v>0</v>
      </c>
      <c r="AR800" s="31">
        <f t="shared" si="461"/>
        <v>47245.541630052103</v>
      </c>
      <c r="AS800" s="32">
        <f t="shared" si="462"/>
        <v>4.0000000000000009</v>
      </c>
      <c r="AT800" s="33">
        <f t="shared" si="463"/>
        <v>20500</v>
      </c>
      <c r="AU800" s="33">
        <f t="shared" si="464"/>
        <v>100000</v>
      </c>
      <c r="AV800" s="33">
        <v>257500</v>
      </c>
      <c r="AW800" s="33">
        <f t="shared" si="465"/>
        <v>0</v>
      </c>
      <c r="AX800" s="33">
        <f t="shared" si="466"/>
        <v>48804.644503843818</v>
      </c>
      <c r="AY800" s="34">
        <f t="shared" si="467"/>
        <v>186061.5967415359</v>
      </c>
    </row>
    <row r="801" spans="1:51" ht="15.75" customHeight="1" x14ac:dyDescent="0.3">
      <c r="A801" s="166" t="s">
        <v>1001</v>
      </c>
      <c r="B801" s="99">
        <v>9617.75</v>
      </c>
      <c r="C801" s="99">
        <v>8827</v>
      </c>
      <c r="D801" s="99">
        <v>84318.87</v>
      </c>
      <c r="E801" s="99">
        <v>79823.08</v>
      </c>
      <c r="F801" s="151">
        <v>300000</v>
      </c>
      <c r="G801" s="150">
        <v>0</v>
      </c>
      <c r="H801" s="182">
        <v>46226</v>
      </c>
      <c r="I801" s="182">
        <v>46259</v>
      </c>
      <c r="J801" s="166">
        <v>1.7</v>
      </c>
      <c r="K801" s="166">
        <v>1.7</v>
      </c>
      <c r="L801" s="167" t="s">
        <v>1207</v>
      </c>
      <c r="M801" s="168" t="s">
        <v>1205</v>
      </c>
      <c r="N801" s="169">
        <v>5.0000000000000001E-3</v>
      </c>
      <c r="O801" s="21">
        <f t="shared" si="432"/>
        <v>0</v>
      </c>
      <c r="P801" s="21" t="str">
        <f t="shared" si="433"/>
        <v>N</v>
      </c>
      <c r="Q801" s="22">
        <f t="shared" si="434"/>
        <v>18444.75</v>
      </c>
      <c r="R801" s="8" t="str">
        <f t="shared" si="435"/>
        <v>N</v>
      </c>
      <c r="S801" s="23">
        <f t="shared" si="436"/>
        <v>0</v>
      </c>
      <c r="T801" s="24">
        <f t="shared" si="437"/>
        <v>50000</v>
      </c>
      <c r="U801" s="24">
        <f t="shared" si="438"/>
        <v>200000</v>
      </c>
      <c r="V801" s="24">
        <f t="shared" si="439"/>
        <v>257500</v>
      </c>
      <c r="W801" s="24">
        <f t="shared" si="440"/>
        <v>0</v>
      </c>
      <c r="X801" s="24">
        <f t="shared" si="441"/>
        <v>0</v>
      </c>
      <c r="Y801" s="24">
        <f t="shared" si="442"/>
        <v>0</v>
      </c>
      <c r="Z801" s="24">
        <f t="shared" si="443"/>
        <v>0</v>
      </c>
      <c r="AA801" s="25" t="str">
        <f t="shared" si="444"/>
        <v>N</v>
      </c>
      <c r="AB801" s="26">
        <f t="shared" si="445"/>
        <v>0</v>
      </c>
      <c r="AC801" s="27">
        <f t="shared" si="446"/>
        <v>50000</v>
      </c>
      <c r="AD801" s="28">
        <f t="shared" si="447"/>
        <v>200000</v>
      </c>
      <c r="AE801" s="28">
        <f t="shared" si="448"/>
        <v>257500</v>
      </c>
      <c r="AF801" s="28">
        <f t="shared" si="449"/>
        <v>0</v>
      </c>
      <c r="AG801" s="28">
        <f t="shared" si="450"/>
        <v>0</v>
      </c>
      <c r="AH801" s="28">
        <f t="shared" si="451"/>
        <v>0</v>
      </c>
      <c r="AI801" s="28">
        <f t="shared" si="452"/>
        <v>0</v>
      </c>
      <c r="AJ801" s="29" t="str">
        <f t="shared" si="453"/>
        <v>N</v>
      </c>
      <c r="AK801" s="30">
        <f t="shared" si="454"/>
        <v>0</v>
      </c>
      <c r="AL801" s="31">
        <f t="shared" si="455"/>
        <v>50000</v>
      </c>
      <c r="AM801" s="31">
        <f t="shared" si="456"/>
        <v>200000</v>
      </c>
      <c r="AN801" s="31">
        <f t="shared" si="457"/>
        <v>257500</v>
      </c>
      <c r="AO801" s="31">
        <f t="shared" si="458"/>
        <v>0</v>
      </c>
      <c r="AP801" s="31">
        <f t="shared" si="459"/>
        <v>0</v>
      </c>
      <c r="AQ801" s="31">
        <f t="shared" si="460"/>
        <v>0</v>
      </c>
      <c r="AR801" s="31">
        <f t="shared" si="461"/>
        <v>0</v>
      </c>
      <c r="AS801" s="32">
        <f t="shared" si="462"/>
        <v>0</v>
      </c>
      <c r="AT801" s="33">
        <f t="shared" si="463"/>
        <v>50000</v>
      </c>
      <c r="AU801" s="33">
        <f t="shared" si="464"/>
        <v>200000</v>
      </c>
      <c r="AV801" s="33">
        <v>257500</v>
      </c>
      <c r="AW801" s="33">
        <f t="shared" si="465"/>
        <v>0</v>
      </c>
      <c r="AX801" s="33">
        <f t="shared" si="466"/>
        <v>0</v>
      </c>
      <c r="AY801" s="34">
        <f t="shared" si="467"/>
        <v>0</v>
      </c>
    </row>
    <row r="802" spans="1:51" ht="15.75" customHeight="1" x14ac:dyDescent="0.3">
      <c r="A802" s="166" t="s">
        <v>1002</v>
      </c>
      <c r="B802" s="99">
        <v>20092.71</v>
      </c>
      <c r="C802" s="99">
        <v>5739.62</v>
      </c>
      <c r="D802" s="99">
        <v>59698.13</v>
      </c>
      <c r="E802" s="99">
        <v>47991.8</v>
      </c>
      <c r="F802" s="151">
        <v>60000</v>
      </c>
      <c r="G802" s="152">
        <v>12500</v>
      </c>
      <c r="H802" s="182">
        <v>46288</v>
      </c>
      <c r="I802" s="182">
        <v>46304</v>
      </c>
      <c r="J802" s="166">
        <v>1.8</v>
      </c>
      <c r="K802" s="166">
        <v>1.7</v>
      </c>
      <c r="L802" s="167" t="s">
        <v>1207</v>
      </c>
      <c r="M802" s="168" t="s">
        <v>1204</v>
      </c>
      <c r="N802" s="169">
        <v>0.04</v>
      </c>
      <c r="O802" s="21">
        <f t="shared" si="432"/>
        <v>0.10000000000000009</v>
      </c>
      <c r="P802" s="21" t="str">
        <f t="shared" si="433"/>
        <v>N</v>
      </c>
      <c r="Q802" s="22">
        <f t="shared" si="434"/>
        <v>25832.329999999998</v>
      </c>
      <c r="R802" s="8" t="str">
        <f t="shared" si="435"/>
        <v>N</v>
      </c>
      <c r="S802" s="23">
        <f t="shared" si="436"/>
        <v>0.20000000000000018</v>
      </c>
      <c r="T802" s="24">
        <f t="shared" si="437"/>
        <v>50000</v>
      </c>
      <c r="U802" s="24">
        <f t="shared" si="438"/>
        <v>200000</v>
      </c>
      <c r="V802" s="24">
        <f t="shared" si="439"/>
        <v>257500</v>
      </c>
      <c r="W802" s="24">
        <f t="shared" si="440"/>
        <v>13432.811599999999</v>
      </c>
      <c r="X802" s="24">
        <f t="shared" si="441"/>
        <v>0</v>
      </c>
      <c r="Y802" s="24">
        <f t="shared" si="442"/>
        <v>13432.811599999999</v>
      </c>
      <c r="Z802" s="24">
        <f t="shared" si="443"/>
        <v>13432.811599999999</v>
      </c>
      <c r="AA802" s="25" t="str">
        <f t="shared" si="444"/>
        <v>N</v>
      </c>
      <c r="AB802" s="26">
        <f t="shared" si="445"/>
        <v>0</v>
      </c>
      <c r="AC802" s="27">
        <f t="shared" si="446"/>
        <v>50000</v>
      </c>
      <c r="AD802" s="28">
        <f t="shared" si="447"/>
        <v>200000</v>
      </c>
      <c r="AE802" s="28">
        <f t="shared" si="448"/>
        <v>257500</v>
      </c>
      <c r="AF802" s="28">
        <f t="shared" si="449"/>
        <v>0</v>
      </c>
      <c r="AG802" s="28">
        <f t="shared" si="450"/>
        <v>0</v>
      </c>
      <c r="AH802" s="28">
        <f t="shared" si="451"/>
        <v>0</v>
      </c>
      <c r="AI802" s="28">
        <f t="shared" si="452"/>
        <v>0</v>
      </c>
      <c r="AJ802" s="29" t="str">
        <f t="shared" si="453"/>
        <v>N</v>
      </c>
      <c r="AK802" s="30">
        <f t="shared" si="454"/>
        <v>0</v>
      </c>
      <c r="AL802" s="31">
        <f t="shared" si="455"/>
        <v>50000</v>
      </c>
      <c r="AM802" s="31">
        <f t="shared" si="456"/>
        <v>200000</v>
      </c>
      <c r="AN802" s="31">
        <f t="shared" si="457"/>
        <v>257500</v>
      </c>
      <c r="AO802" s="31">
        <f t="shared" si="458"/>
        <v>0</v>
      </c>
      <c r="AP802" s="31">
        <f t="shared" si="459"/>
        <v>0</v>
      </c>
      <c r="AQ802" s="31">
        <f t="shared" si="460"/>
        <v>0</v>
      </c>
      <c r="AR802" s="31">
        <f t="shared" si="461"/>
        <v>0</v>
      </c>
      <c r="AS802" s="32">
        <f t="shared" si="462"/>
        <v>0</v>
      </c>
      <c r="AT802" s="33">
        <f t="shared" si="463"/>
        <v>50000</v>
      </c>
      <c r="AU802" s="33">
        <f t="shared" si="464"/>
        <v>200000</v>
      </c>
      <c r="AV802" s="33">
        <v>257500</v>
      </c>
      <c r="AW802" s="33">
        <f t="shared" si="465"/>
        <v>0</v>
      </c>
      <c r="AX802" s="33">
        <f t="shared" si="466"/>
        <v>0</v>
      </c>
      <c r="AY802" s="34">
        <f t="shared" si="467"/>
        <v>13432.811599999999</v>
      </c>
    </row>
    <row r="803" spans="1:51" ht="15.75" customHeight="1" x14ac:dyDescent="0.3">
      <c r="A803" s="166" t="s">
        <v>1003</v>
      </c>
      <c r="B803" s="99">
        <v>15918.81</v>
      </c>
      <c r="C803" s="99">
        <v>20901.240000000002</v>
      </c>
      <c r="D803" s="99">
        <v>109736.4</v>
      </c>
      <c r="E803" s="99">
        <v>95893.06</v>
      </c>
      <c r="F803" s="151">
        <v>80000</v>
      </c>
      <c r="G803" s="152">
        <v>12500</v>
      </c>
      <c r="H803" s="182">
        <v>46221</v>
      </c>
      <c r="I803" s="182">
        <v>46236</v>
      </c>
      <c r="J803" s="166">
        <v>4.7</v>
      </c>
      <c r="K803" s="166">
        <v>1.8</v>
      </c>
      <c r="L803" s="167" t="s">
        <v>1206</v>
      </c>
      <c r="M803" s="168" t="s">
        <v>1204</v>
      </c>
      <c r="N803" s="169">
        <v>0.01</v>
      </c>
      <c r="O803" s="21">
        <f t="shared" si="432"/>
        <v>2.9000000000000004</v>
      </c>
      <c r="P803" s="21" t="str">
        <f t="shared" si="433"/>
        <v>N</v>
      </c>
      <c r="Q803" s="22">
        <f t="shared" si="434"/>
        <v>36820.050000000003</v>
      </c>
      <c r="R803" s="8" t="str">
        <f t="shared" si="435"/>
        <v>N</v>
      </c>
      <c r="S803" s="23">
        <f t="shared" si="436"/>
        <v>5.8000000000000007</v>
      </c>
      <c r="T803" s="24">
        <f t="shared" si="437"/>
        <v>20500</v>
      </c>
      <c r="U803" s="24">
        <f t="shared" si="438"/>
        <v>100000</v>
      </c>
      <c r="V803" s="24">
        <f t="shared" si="439"/>
        <v>257500</v>
      </c>
      <c r="W803" s="24">
        <f t="shared" si="440"/>
        <v>0</v>
      </c>
      <c r="X803" s="24">
        <f t="shared" si="441"/>
        <v>0</v>
      </c>
      <c r="Y803" s="24">
        <f t="shared" si="442"/>
        <v>0</v>
      </c>
      <c r="Z803" s="24">
        <f t="shared" si="443"/>
        <v>37188.250500000002</v>
      </c>
      <c r="AA803" s="25" t="str">
        <f t="shared" si="444"/>
        <v>N</v>
      </c>
      <c r="AB803" s="26">
        <f t="shared" si="445"/>
        <v>4.8000000000000007</v>
      </c>
      <c r="AC803" s="27">
        <f t="shared" si="446"/>
        <v>20500</v>
      </c>
      <c r="AD803" s="28">
        <f t="shared" si="447"/>
        <v>100000</v>
      </c>
      <c r="AE803" s="28">
        <f t="shared" si="448"/>
        <v>257500</v>
      </c>
      <c r="AF803" s="28">
        <f t="shared" si="449"/>
        <v>0</v>
      </c>
      <c r="AG803" s="28">
        <f t="shared" si="450"/>
        <v>0</v>
      </c>
      <c r="AH803" s="28">
        <f t="shared" si="451"/>
        <v>0</v>
      </c>
      <c r="AI803" s="28">
        <f t="shared" si="452"/>
        <v>37560.133005000003</v>
      </c>
      <c r="AJ803" s="29" t="str">
        <f t="shared" si="453"/>
        <v>N</v>
      </c>
      <c r="AK803" s="30">
        <f t="shared" si="454"/>
        <v>3.8000000000000007</v>
      </c>
      <c r="AL803" s="31">
        <f t="shared" si="455"/>
        <v>20500</v>
      </c>
      <c r="AM803" s="31">
        <f t="shared" si="456"/>
        <v>100000</v>
      </c>
      <c r="AN803" s="31">
        <f t="shared" si="457"/>
        <v>257500</v>
      </c>
      <c r="AO803" s="31">
        <f t="shared" si="458"/>
        <v>0</v>
      </c>
      <c r="AP803" s="31">
        <f t="shared" si="459"/>
        <v>0</v>
      </c>
      <c r="AQ803" s="31">
        <f t="shared" si="460"/>
        <v>0</v>
      </c>
      <c r="AR803" s="31">
        <f t="shared" si="461"/>
        <v>37935.734335050001</v>
      </c>
      <c r="AS803" s="32">
        <f t="shared" si="462"/>
        <v>2.8000000000000007</v>
      </c>
      <c r="AT803" s="33">
        <f t="shared" si="463"/>
        <v>20500</v>
      </c>
      <c r="AU803" s="33">
        <f t="shared" si="464"/>
        <v>100000</v>
      </c>
      <c r="AV803" s="33">
        <v>257500</v>
      </c>
      <c r="AW803" s="33">
        <f t="shared" si="465"/>
        <v>0</v>
      </c>
      <c r="AX803" s="33">
        <f t="shared" si="466"/>
        <v>38315.091678400502</v>
      </c>
      <c r="AY803" s="34">
        <f t="shared" si="467"/>
        <v>150999.20951845052</v>
      </c>
    </row>
    <row r="804" spans="1:51" ht="15.75" customHeight="1" x14ac:dyDescent="0.3">
      <c r="A804" s="166" t="s">
        <v>1004</v>
      </c>
      <c r="B804" s="99">
        <v>16268.09</v>
      </c>
      <c r="C804" s="99">
        <v>28901.56</v>
      </c>
      <c r="D804" s="99">
        <v>118108.93</v>
      </c>
      <c r="E804" s="99">
        <v>113484.55</v>
      </c>
      <c r="F804" s="151">
        <v>46000</v>
      </c>
      <c r="G804" s="152">
        <v>0</v>
      </c>
      <c r="H804" s="182">
        <v>46267</v>
      </c>
      <c r="I804" s="182">
        <v>46292</v>
      </c>
      <c r="J804" s="166">
        <v>3.3</v>
      </c>
      <c r="K804" s="166">
        <v>0.2</v>
      </c>
      <c r="L804" s="167" t="s">
        <v>1206</v>
      </c>
      <c r="M804" s="168" t="s">
        <v>1203</v>
      </c>
      <c r="N804" s="169">
        <v>0.02</v>
      </c>
      <c r="O804" s="21">
        <f t="shared" si="432"/>
        <v>3.0999999999999996</v>
      </c>
      <c r="P804" s="21" t="str">
        <f t="shared" si="433"/>
        <v>N</v>
      </c>
      <c r="Q804" s="22">
        <f t="shared" si="434"/>
        <v>45169.65</v>
      </c>
      <c r="R804" s="8" t="str">
        <f t="shared" si="435"/>
        <v>N</v>
      </c>
      <c r="S804" s="23">
        <f t="shared" si="436"/>
        <v>4.1333333333333329</v>
      </c>
      <c r="T804" s="24">
        <f t="shared" si="437"/>
        <v>20500</v>
      </c>
      <c r="U804" s="24">
        <f t="shared" si="438"/>
        <v>100000</v>
      </c>
      <c r="V804" s="24">
        <f t="shared" si="439"/>
        <v>257500</v>
      </c>
      <c r="W804" s="24">
        <f t="shared" si="440"/>
        <v>0</v>
      </c>
      <c r="X804" s="24">
        <f t="shared" si="441"/>
        <v>0</v>
      </c>
      <c r="Y804" s="24">
        <f t="shared" si="442"/>
        <v>0</v>
      </c>
      <c r="Z804" s="24">
        <f t="shared" si="443"/>
        <v>46073.043000000005</v>
      </c>
      <c r="AA804" s="25" t="str">
        <f t="shared" si="444"/>
        <v>N</v>
      </c>
      <c r="AB804" s="26">
        <f t="shared" si="445"/>
        <v>3.1333333333333329</v>
      </c>
      <c r="AC804" s="27">
        <f t="shared" si="446"/>
        <v>20500</v>
      </c>
      <c r="AD804" s="28">
        <f t="shared" si="447"/>
        <v>100000</v>
      </c>
      <c r="AE804" s="28">
        <f t="shared" si="448"/>
        <v>257500</v>
      </c>
      <c r="AF804" s="28">
        <f t="shared" si="449"/>
        <v>0</v>
      </c>
      <c r="AG804" s="28">
        <f t="shared" si="450"/>
        <v>0</v>
      </c>
      <c r="AH804" s="28">
        <f t="shared" si="451"/>
        <v>0</v>
      </c>
      <c r="AI804" s="28">
        <f t="shared" si="452"/>
        <v>46994.503860000004</v>
      </c>
      <c r="AJ804" s="29" t="str">
        <f t="shared" si="453"/>
        <v>N</v>
      </c>
      <c r="AK804" s="30">
        <f t="shared" si="454"/>
        <v>2.1333333333333329</v>
      </c>
      <c r="AL804" s="31">
        <f t="shared" si="455"/>
        <v>20500</v>
      </c>
      <c r="AM804" s="31">
        <f t="shared" si="456"/>
        <v>100000</v>
      </c>
      <c r="AN804" s="31">
        <f t="shared" si="457"/>
        <v>257500</v>
      </c>
      <c r="AO804" s="31">
        <f t="shared" si="458"/>
        <v>0</v>
      </c>
      <c r="AP804" s="31">
        <f t="shared" si="459"/>
        <v>0</v>
      </c>
      <c r="AQ804" s="31">
        <f t="shared" si="460"/>
        <v>0</v>
      </c>
      <c r="AR804" s="31">
        <f t="shared" si="461"/>
        <v>47934.393937200002</v>
      </c>
      <c r="AS804" s="32">
        <f t="shared" si="462"/>
        <v>1.1333333333333329</v>
      </c>
      <c r="AT804" s="33">
        <f t="shared" si="463"/>
        <v>20500</v>
      </c>
      <c r="AU804" s="33">
        <f t="shared" si="464"/>
        <v>100000</v>
      </c>
      <c r="AV804" s="33">
        <v>257500</v>
      </c>
      <c r="AW804" s="33">
        <f t="shared" si="465"/>
        <v>0</v>
      </c>
      <c r="AX804" s="33">
        <f t="shared" si="466"/>
        <v>48893.081815944002</v>
      </c>
      <c r="AY804" s="34">
        <f t="shared" si="467"/>
        <v>189895.02261314401</v>
      </c>
    </row>
    <row r="805" spans="1:51" ht="15.75" customHeight="1" x14ac:dyDescent="0.3">
      <c r="A805" s="166" t="s">
        <v>1005</v>
      </c>
      <c r="B805" s="99">
        <v>19219.66</v>
      </c>
      <c r="C805" s="99">
        <v>10827.74</v>
      </c>
      <c r="D805" s="99">
        <v>77235.22</v>
      </c>
      <c r="E805" s="99">
        <v>68442.8</v>
      </c>
      <c r="F805" s="151">
        <v>80000</v>
      </c>
      <c r="G805" s="152">
        <v>12500</v>
      </c>
      <c r="H805" s="182">
        <v>46377</v>
      </c>
      <c r="I805" s="182">
        <v>46460</v>
      </c>
      <c r="J805" s="166">
        <v>2.9</v>
      </c>
      <c r="K805" s="166">
        <v>0.5</v>
      </c>
      <c r="L805" s="167" t="s">
        <v>1206</v>
      </c>
      <c r="M805" s="168" t="s">
        <v>1204</v>
      </c>
      <c r="N805" s="169">
        <v>0</v>
      </c>
      <c r="O805" s="21">
        <f t="shared" si="432"/>
        <v>2.4</v>
      </c>
      <c r="P805" s="21" t="str">
        <f t="shared" si="433"/>
        <v>N</v>
      </c>
      <c r="Q805" s="22">
        <f t="shared" si="434"/>
        <v>30047.4</v>
      </c>
      <c r="R805" s="8" t="str">
        <f t="shared" si="435"/>
        <v>N</v>
      </c>
      <c r="S805" s="23">
        <f t="shared" si="436"/>
        <v>4.8</v>
      </c>
      <c r="T805" s="24">
        <f t="shared" si="437"/>
        <v>20500</v>
      </c>
      <c r="U805" s="24">
        <f t="shared" si="438"/>
        <v>100000</v>
      </c>
      <c r="V805" s="24">
        <f t="shared" si="439"/>
        <v>257500</v>
      </c>
      <c r="W805" s="24">
        <f t="shared" si="440"/>
        <v>10250</v>
      </c>
      <c r="X805" s="24">
        <f t="shared" si="441"/>
        <v>0</v>
      </c>
      <c r="Y805" s="24">
        <f t="shared" si="442"/>
        <v>10250</v>
      </c>
      <c r="Z805" s="24">
        <f t="shared" si="443"/>
        <v>19797.400000000001</v>
      </c>
      <c r="AA805" s="25" t="str">
        <f t="shared" si="444"/>
        <v>N</v>
      </c>
      <c r="AB805" s="26">
        <f t="shared" si="445"/>
        <v>3.8</v>
      </c>
      <c r="AC805" s="27">
        <f t="shared" si="446"/>
        <v>20500</v>
      </c>
      <c r="AD805" s="28">
        <f t="shared" si="447"/>
        <v>100000</v>
      </c>
      <c r="AE805" s="28">
        <f t="shared" si="448"/>
        <v>257500</v>
      </c>
      <c r="AF805" s="28">
        <f t="shared" si="449"/>
        <v>6257.3899999999994</v>
      </c>
      <c r="AG805" s="28">
        <f t="shared" si="450"/>
        <v>0</v>
      </c>
      <c r="AH805" s="28">
        <f t="shared" si="451"/>
        <v>6257.3899999999994</v>
      </c>
      <c r="AI805" s="28">
        <f t="shared" si="452"/>
        <v>23790.010000000002</v>
      </c>
      <c r="AJ805" s="29" t="str">
        <f t="shared" si="453"/>
        <v>N</v>
      </c>
      <c r="AK805" s="30">
        <f t="shared" si="454"/>
        <v>2.8</v>
      </c>
      <c r="AL805" s="31">
        <f t="shared" si="455"/>
        <v>20500</v>
      </c>
      <c r="AM805" s="31">
        <f t="shared" si="456"/>
        <v>100000</v>
      </c>
      <c r="AN805" s="31">
        <f t="shared" si="457"/>
        <v>257500</v>
      </c>
      <c r="AO805" s="31">
        <f t="shared" si="458"/>
        <v>1132.3899999999994</v>
      </c>
      <c r="AP805" s="31">
        <f t="shared" si="459"/>
        <v>0</v>
      </c>
      <c r="AQ805" s="31">
        <f t="shared" si="460"/>
        <v>1132.3899999999994</v>
      </c>
      <c r="AR805" s="31">
        <f t="shared" si="461"/>
        <v>28915.010000000002</v>
      </c>
      <c r="AS805" s="32">
        <f t="shared" si="462"/>
        <v>1.7999999999999998</v>
      </c>
      <c r="AT805" s="33">
        <f t="shared" si="463"/>
        <v>20500</v>
      </c>
      <c r="AU805" s="33">
        <f t="shared" si="464"/>
        <v>100000</v>
      </c>
      <c r="AV805" s="33">
        <v>257500</v>
      </c>
      <c r="AW805" s="33">
        <f t="shared" si="465"/>
        <v>2562.5</v>
      </c>
      <c r="AX805" s="33">
        <f t="shared" si="466"/>
        <v>27484.9</v>
      </c>
      <c r="AY805" s="34">
        <f t="shared" si="467"/>
        <v>99987.32</v>
      </c>
    </row>
    <row r="806" spans="1:51" ht="15.75" customHeight="1" x14ac:dyDescent="0.3">
      <c r="A806" s="166" t="s">
        <v>1006</v>
      </c>
      <c r="B806" s="99">
        <v>15769.64</v>
      </c>
      <c r="C806" s="99">
        <v>34912.449999999997</v>
      </c>
      <c r="D806" s="99">
        <v>125777.23</v>
      </c>
      <c r="E806" s="99">
        <v>112366.03</v>
      </c>
      <c r="F806" s="151">
        <v>150000</v>
      </c>
      <c r="G806" s="152">
        <v>0</v>
      </c>
      <c r="H806" s="182">
        <v>46483</v>
      </c>
      <c r="I806" s="182">
        <v>46525</v>
      </c>
      <c r="J806" s="166">
        <v>2.9</v>
      </c>
      <c r="K806" s="166">
        <v>1.8</v>
      </c>
      <c r="L806" s="167" t="s">
        <v>1206</v>
      </c>
      <c r="M806" s="168" t="s">
        <v>1205</v>
      </c>
      <c r="N806" s="169">
        <v>0</v>
      </c>
      <c r="O806" s="21">
        <f t="shared" si="432"/>
        <v>1.0999999999999999</v>
      </c>
      <c r="P806" s="21" t="str">
        <f t="shared" si="433"/>
        <v>N</v>
      </c>
      <c r="Q806" s="22">
        <f t="shared" si="434"/>
        <v>50682.09</v>
      </c>
      <c r="R806" s="8" t="str">
        <f t="shared" si="435"/>
        <v>N</v>
      </c>
      <c r="S806" s="23">
        <f t="shared" si="436"/>
        <v>1.0999999999999999</v>
      </c>
      <c r="T806" s="24">
        <f t="shared" si="437"/>
        <v>20500</v>
      </c>
      <c r="U806" s="24">
        <f t="shared" si="438"/>
        <v>100000</v>
      </c>
      <c r="V806" s="24">
        <f t="shared" si="439"/>
        <v>257500</v>
      </c>
      <c r="W806" s="24">
        <f t="shared" si="440"/>
        <v>0</v>
      </c>
      <c r="X806" s="24">
        <f t="shared" si="441"/>
        <v>0</v>
      </c>
      <c r="Y806" s="24">
        <f t="shared" si="442"/>
        <v>0</v>
      </c>
      <c r="Z806" s="24">
        <f t="shared" si="443"/>
        <v>50682.09</v>
      </c>
      <c r="AA806" s="25" t="str">
        <f t="shared" si="444"/>
        <v>N</v>
      </c>
      <c r="AB806" s="26">
        <f t="shared" si="445"/>
        <v>9.9999999999999867E-2</v>
      </c>
      <c r="AC806" s="27">
        <f t="shared" si="446"/>
        <v>20500</v>
      </c>
      <c r="AD806" s="28">
        <f t="shared" si="447"/>
        <v>100000</v>
      </c>
      <c r="AE806" s="28">
        <f t="shared" si="448"/>
        <v>257500</v>
      </c>
      <c r="AF806" s="28">
        <f t="shared" si="449"/>
        <v>0</v>
      </c>
      <c r="AG806" s="28">
        <f t="shared" si="450"/>
        <v>0</v>
      </c>
      <c r="AH806" s="28">
        <f t="shared" si="451"/>
        <v>0</v>
      </c>
      <c r="AI806" s="28">
        <f t="shared" si="452"/>
        <v>50682.09</v>
      </c>
      <c r="AJ806" s="29" t="str">
        <f t="shared" si="453"/>
        <v>N</v>
      </c>
      <c r="AK806" s="30">
        <f t="shared" si="454"/>
        <v>0</v>
      </c>
      <c r="AL806" s="31">
        <f t="shared" si="455"/>
        <v>20500</v>
      </c>
      <c r="AM806" s="31">
        <f t="shared" si="456"/>
        <v>100000</v>
      </c>
      <c r="AN806" s="31">
        <f t="shared" si="457"/>
        <v>257500</v>
      </c>
      <c r="AO806" s="31">
        <f t="shared" si="458"/>
        <v>0</v>
      </c>
      <c r="AP806" s="31">
        <f t="shared" si="459"/>
        <v>0</v>
      </c>
      <c r="AQ806" s="31">
        <f t="shared" si="460"/>
        <v>0</v>
      </c>
      <c r="AR806" s="31">
        <f t="shared" si="461"/>
        <v>0</v>
      </c>
      <c r="AS806" s="32">
        <f t="shared" si="462"/>
        <v>0</v>
      </c>
      <c r="AT806" s="33">
        <f t="shared" si="463"/>
        <v>20500</v>
      </c>
      <c r="AU806" s="33">
        <f t="shared" si="464"/>
        <v>100000</v>
      </c>
      <c r="AV806" s="33">
        <v>257500</v>
      </c>
      <c r="AW806" s="33">
        <f t="shared" si="465"/>
        <v>0</v>
      </c>
      <c r="AX806" s="33">
        <f t="shared" si="466"/>
        <v>0</v>
      </c>
      <c r="AY806" s="34">
        <f t="shared" si="467"/>
        <v>101364.18</v>
      </c>
    </row>
    <row r="807" spans="1:51" ht="15.75" customHeight="1" x14ac:dyDescent="0.3">
      <c r="A807" s="166" t="s">
        <v>1007</v>
      </c>
      <c r="B807" s="99">
        <v>15988.51</v>
      </c>
      <c r="C807" s="99">
        <v>17820.43</v>
      </c>
      <c r="D807" s="99">
        <v>81759.41</v>
      </c>
      <c r="E807" s="99">
        <v>71862.350000000006</v>
      </c>
      <c r="F807" s="151">
        <v>80000</v>
      </c>
      <c r="G807" s="152">
        <v>0</v>
      </c>
      <c r="H807" s="182">
        <v>46365</v>
      </c>
      <c r="I807" s="182">
        <v>46439</v>
      </c>
      <c r="J807" s="166">
        <v>3.9</v>
      </c>
      <c r="K807" s="166">
        <v>1.8</v>
      </c>
      <c r="L807" s="167" t="s">
        <v>1206</v>
      </c>
      <c r="M807" s="168" t="s">
        <v>1204</v>
      </c>
      <c r="N807" s="169">
        <v>0</v>
      </c>
      <c r="O807" s="21">
        <f t="shared" si="432"/>
        <v>2.0999999999999996</v>
      </c>
      <c r="P807" s="21" t="str">
        <f t="shared" si="433"/>
        <v>N</v>
      </c>
      <c r="Q807" s="22">
        <f t="shared" si="434"/>
        <v>33808.94</v>
      </c>
      <c r="R807" s="8" t="str">
        <f t="shared" si="435"/>
        <v>N</v>
      </c>
      <c r="S807" s="23">
        <f t="shared" si="436"/>
        <v>4.1999999999999993</v>
      </c>
      <c r="T807" s="24">
        <f t="shared" si="437"/>
        <v>20500</v>
      </c>
      <c r="U807" s="24">
        <f t="shared" si="438"/>
        <v>100000</v>
      </c>
      <c r="V807" s="24">
        <f t="shared" si="439"/>
        <v>257500</v>
      </c>
      <c r="W807" s="24">
        <f t="shared" si="440"/>
        <v>9120.2949999999983</v>
      </c>
      <c r="X807" s="24">
        <f t="shared" si="441"/>
        <v>0</v>
      </c>
      <c r="Y807" s="24">
        <f t="shared" si="442"/>
        <v>9120.2949999999983</v>
      </c>
      <c r="Z807" s="24">
        <f t="shared" si="443"/>
        <v>24688.645000000004</v>
      </c>
      <c r="AA807" s="25" t="str">
        <f t="shared" si="444"/>
        <v>N</v>
      </c>
      <c r="AB807" s="26">
        <f t="shared" si="445"/>
        <v>3.1999999999999993</v>
      </c>
      <c r="AC807" s="27">
        <f t="shared" si="446"/>
        <v>20500</v>
      </c>
      <c r="AD807" s="28">
        <f t="shared" si="447"/>
        <v>100000</v>
      </c>
      <c r="AE807" s="28">
        <f t="shared" si="448"/>
        <v>257500</v>
      </c>
      <c r="AF807" s="28">
        <f t="shared" si="449"/>
        <v>4560.1474999999991</v>
      </c>
      <c r="AG807" s="28">
        <f t="shared" si="450"/>
        <v>0</v>
      </c>
      <c r="AH807" s="28">
        <f t="shared" si="451"/>
        <v>4560.1474999999991</v>
      </c>
      <c r="AI807" s="28">
        <f t="shared" si="452"/>
        <v>29248.792500000003</v>
      </c>
      <c r="AJ807" s="29" t="str">
        <f t="shared" si="453"/>
        <v>N</v>
      </c>
      <c r="AK807" s="30">
        <f t="shared" si="454"/>
        <v>2.1999999999999993</v>
      </c>
      <c r="AL807" s="31">
        <f t="shared" si="455"/>
        <v>20500</v>
      </c>
      <c r="AM807" s="31">
        <f t="shared" si="456"/>
        <v>100000</v>
      </c>
      <c r="AN807" s="31">
        <f t="shared" si="457"/>
        <v>257500</v>
      </c>
      <c r="AO807" s="31">
        <f t="shared" si="458"/>
        <v>0</v>
      </c>
      <c r="AP807" s="31">
        <f t="shared" si="459"/>
        <v>0</v>
      </c>
      <c r="AQ807" s="31">
        <f t="shared" si="460"/>
        <v>0</v>
      </c>
      <c r="AR807" s="31">
        <f t="shared" si="461"/>
        <v>33808.94</v>
      </c>
      <c r="AS807" s="32">
        <f t="shared" si="462"/>
        <v>1.1999999999999993</v>
      </c>
      <c r="AT807" s="33">
        <f t="shared" si="463"/>
        <v>20500</v>
      </c>
      <c r="AU807" s="33">
        <f t="shared" si="464"/>
        <v>100000</v>
      </c>
      <c r="AV807" s="33">
        <v>257500</v>
      </c>
      <c r="AW807" s="33">
        <f t="shared" si="465"/>
        <v>2280.0737499999996</v>
      </c>
      <c r="AX807" s="33">
        <f t="shared" si="466"/>
        <v>31528.866250000003</v>
      </c>
      <c r="AY807" s="34">
        <f t="shared" si="467"/>
        <v>119275.24375000001</v>
      </c>
    </row>
    <row r="808" spans="1:51" ht="15.75" customHeight="1" x14ac:dyDescent="0.3">
      <c r="A808" s="166" t="s">
        <v>1008</v>
      </c>
      <c r="B808" s="99">
        <v>5523.91</v>
      </c>
      <c r="C808" s="99">
        <v>13180.51</v>
      </c>
      <c r="D808" s="99">
        <v>71684.399999999994</v>
      </c>
      <c r="E808" s="99">
        <v>63168.28</v>
      </c>
      <c r="F808" s="149">
        <v>35000</v>
      </c>
      <c r="G808" s="152">
        <v>0</v>
      </c>
      <c r="H808" s="182">
        <v>46351</v>
      </c>
      <c r="I808" s="182">
        <v>46403</v>
      </c>
      <c r="J808" s="166">
        <v>4.7</v>
      </c>
      <c r="K808" s="166">
        <v>3.9</v>
      </c>
      <c r="L808" s="167" t="s">
        <v>1206</v>
      </c>
      <c r="M808" s="168" t="s">
        <v>1203</v>
      </c>
      <c r="N808" s="169">
        <v>0.01</v>
      </c>
      <c r="O808" s="21">
        <f t="shared" si="432"/>
        <v>0.80000000000000027</v>
      </c>
      <c r="P808" s="21" t="str">
        <f t="shared" si="433"/>
        <v>N</v>
      </c>
      <c r="Q808" s="22">
        <f t="shared" si="434"/>
        <v>18704.419999999998</v>
      </c>
      <c r="R808" s="8" t="str">
        <f t="shared" si="435"/>
        <v>N</v>
      </c>
      <c r="S808" s="23">
        <f t="shared" si="436"/>
        <v>1.0666666666666671</v>
      </c>
      <c r="T808" s="24">
        <f t="shared" si="437"/>
        <v>20500</v>
      </c>
      <c r="U808" s="24">
        <f t="shared" si="438"/>
        <v>100000</v>
      </c>
      <c r="V808" s="24">
        <f t="shared" si="439"/>
        <v>257500</v>
      </c>
      <c r="W808" s="24">
        <f t="shared" si="440"/>
        <v>14168.598149999998</v>
      </c>
      <c r="X808" s="24">
        <f t="shared" si="441"/>
        <v>0</v>
      </c>
      <c r="Y808" s="24">
        <f t="shared" si="442"/>
        <v>14168.598149999998</v>
      </c>
      <c r="Z808" s="24">
        <f t="shared" si="443"/>
        <v>4722.8660500000005</v>
      </c>
      <c r="AA808" s="25" t="str">
        <f t="shared" si="444"/>
        <v>N</v>
      </c>
      <c r="AB808" s="26">
        <f t="shared" si="445"/>
        <v>6.6666666666667096E-2</v>
      </c>
      <c r="AC808" s="27">
        <f t="shared" si="446"/>
        <v>20500</v>
      </c>
      <c r="AD808" s="28">
        <f t="shared" si="447"/>
        <v>100000</v>
      </c>
      <c r="AE808" s="28">
        <f t="shared" si="448"/>
        <v>257500</v>
      </c>
      <c r="AF808" s="28">
        <f t="shared" si="449"/>
        <v>10610.251387500006</v>
      </c>
      <c r="AG808" s="28">
        <f t="shared" si="450"/>
        <v>0</v>
      </c>
      <c r="AH808" s="28">
        <f t="shared" si="451"/>
        <v>10610.251387500006</v>
      </c>
      <c r="AI808" s="28">
        <f t="shared" si="452"/>
        <v>8470.1274544999924</v>
      </c>
      <c r="AJ808" s="29" t="str">
        <f t="shared" si="453"/>
        <v>N</v>
      </c>
      <c r="AK808" s="30">
        <f t="shared" si="454"/>
        <v>0</v>
      </c>
      <c r="AL808" s="31">
        <f t="shared" si="455"/>
        <v>20500</v>
      </c>
      <c r="AM808" s="31">
        <f t="shared" si="456"/>
        <v>100000</v>
      </c>
      <c r="AN808" s="31">
        <f t="shared" si="457"/>
        <v>257500</v>
      </c>
      <c r="AO808" s="31">
        <f t="shared" si="458"/>
        <v>0</v>
      </c>
      <c r="AP808" s="31">
        <f t="shared" si="459"/>
        <v>0</v>
      </c>
      <c r="AQ808" s="31">
        <f t="shared" si="460"/>
        <v>0</v>
      </c>
      <c r="AR808" s="31">
        <f t="shared" si="461"/>
        <v>0</v>
      </c>
      <c r="AS808" s="32">
        <f t="shared" si="462"/>
        <v>0</v>
      </c>
      <c r="AT808" s="33">
        <f t="shared" si="463"/>
        <v>20500</v>
      </c>
      <c r="AU808" s="33">
        <f t="shared" si="464"/>
        <v>100000</v>
      </c>
      <c r="AV808" s="33">
        <v>257500</v>
      </c>
      <c r="AW808" s="33">
        <f t="shared" si="465"/>
        <v>0</v>
      </c>
      <c r="AX808" s="33">
        <f t="shared" si="466"/>
        <v>0</v>
      </c>
      <c r="AY808" s="34">
        <f t="shared" si="467"/>
        <v>13192.993504499993</v>
      </c>
    </row>
    <row r="809" spans="1:51" ht="15.75" customHeight="1" x14ac:dyDescent="0.3">
      <c r="A809" s="166" t="s">
        <v>1009</v>
      </c>
      <c r="B809" s="99">
        <v>9396.99</v>
      </c>
      <c r="C809" s="99">
        <v>30245.07</v>
      </c>
      <c r="D809" s="99">
        <v>117077.17</v>
      </c>
      <c r="E809" s="99">
        <v>113637.43</v>
      </c>
      <c r="F809" s="149">
        <v>88000</v>
      </c>
      <c r="G809" s="152">
        <v>0</v>
      </c>
      <c r="H809" s="182">
        <v>46309</v>
      </c>
      <c r="I809" s="182">
        <v>46343</v>
      </c>
      <c r="J809" s="166">
        <v>3</v>
      </c>
      <c r="K809" s="166">
        <v>0.7</v>
      </c>
      <c r="L809" s="167" t="s">
        <v>1206</v>
      </c>
      <c r="M809" s="168" t="s">
        <v>1205</v>
      </c>
      <c r="N809" s="169">
        <v>0.03</v>
      </c>
      <c r="O809" s="21">
        <f t="shared" si="432"/>
        <v>2.2999999999999998</v>
      </c>
      <c r="P809" s="21" t="str">
        <f t="shared" si="433"/>
        <v>N</v>
      </c>
      <c r="Q809" s="22">
        <f t="shared" si="434"/>
        <v>39642.06</v>
      </c>
      <c r="R809" s="8" t="str">
        <f t="shared" si="435"/>
        <v>N</v>
      </c>
      <c r="S809" s="23">
        <f t="shared" si="436"/>
        <v>2.2999999999999998</v>
      </c>
      <c r="T809" s="24">
        <f t="shared" si="437"/>
        <v>20500</v>
      </c>
      <c r="U809" s="24">
        <f t="shared" si="438"/>
        <v>100000</v>
      </c>
      <c r="V809" s="24">
        <f t="shared" si="439"/>
        <v>257500</v>
      </c>
      <c r="W809" s="24">
        <f t="shared" si="440"/>
        <v>0</v>
      </c>
      <c r="X809" s="24">
        <f t="shared" si="441"/>
        <v>0</v>
      </c>
      <c r="Y809" s="24">
        <f t="shared" si="442"/>
        <v>0</v>
      </c>
      <c r="Z809" s="24">
        <f t="shared" si="443"/>
        <v>40831.321799999998</v>
      </c>
      <c r="AA809" s="25" t="str">
        <f t="shared" si="444"/>
        <v>N</v>
      </c>
      <c r="AB809" s="26">
        <f t="shared" si="445"/>
        <v>1.2999999999999998</v>
      </c>
      <c r="AC809" s="27">
        <f t="shared" si="446"/>
        <v>20500</v>
      </c>
      <c r="AD809" s="28">
        <f t="shared" si="447"/>
        <v>100000</v>
      </c>
      <c r="AE809" s="28">
        <f t="shared" si="448"/>
        <v>257500</v>
      </c>
      <c r="AF809" s="28">
        <f t="shared" si="449"/>
        <v>0</v>
      </c>
      <c r="AG809" s="28">
        <f t="shared" si="450"/>
        <v>0</v>
      </c>
      <c r="AH809" s="28">
        <f t="shared" si="451"/>
        <v>0</v>
      </c>
      <c r="AI809" s="28">
        <f t="shared" si="452"/>
        <v>42056.261454</v>
      </c>
      <c r="AJ809" s="29" t="str">
        <f t="shared" si="453"/>
        <v>N</v>
      </c>
      <c r="AK809" s="30">
        <f t="shared" si="454"/>
        <v>0.29999999999999982</v>
      </c>
      <c r="AL809" s="31">
        <f t="shared" si="455"/>
        <v>20500</v>
      </c>
      <c r="AM809" s="31">
        <f t="shared" si="456"/>
        <v>100000</v>
      </c>
      <c r="AN809" s="31">
        <f t="shared" si="457"/>
        <v>257500</v>
      </c>
      <c r="AO809" s="31">
        <f t="shared" si="458"/>
        <v>0</v>
      </c>
      <c r="AP809" s="31">
        <f t="shared" si="459"/>
        <v>0</v>
      </c>
      <c r="AQ809" s="31">
        <f t="shared" si="460"/>
        <v>0</v>
      </c>
      <c r="AR809" s="31">
        <f t="shared" si="461"/>
        <v>43317.949297619998</v>
      </c>
      <c r="AS809" s="32">
        <f t="shared" si="462"/>
        <v>0</v>
      </c>
      <c r="AT809" s="33">
        <f t="shared" si="463"/>
        <v>20500</v>
      </c>
      <c r="AU809" s="33">
        <f t="shared" si="464"/>
        <v>100000</v>
      </c>
      <c r="AV809" s="33">
        <v>257500</v>
      </c>
      <c r="AW809" s="33">
        <f t="shared" si="465"/>
        <v>0</v>
      </c>
      <c r="AX809" s="33">
        <f t="shared" si="466"/>
        <v>0</v>
      </c>
      <c r="AY809" s="34">
        <f t="shared" si="467"/>
        <v>126205.53255162</v>
      </c>
    </row>
    <row r="810" spans="1:51" ht="15.75" customHeight="1" x14ac:dyDescent="0.3">
      <c r="A810" s="166" t="s">
        <v>1010</v>
      </c>
      <c r="B810" s="99">
        <v>15387.09</v>
      </c>
      <c r="C810" s="99">
        <v>5357.2</v>
      </c>
      <c r="D810" s="99">
        <v>71513.3</v>
      </c>
      <c r="E810" s="99">
        <v>66668.490000000005</v>
      </c>
      <c r="F810" s="149">
        <v>72000</v>
      </c>
      <c r="G810" s="152">
        <v>12500</v>
      </c>
      <c r="H810" s="182">
        <v>46538</v>
      </c>
      <c r="I810" s="182">
        <v>46556</v>
      </c>
      <c r="J810" s="166">
        <v>3.9</v>
      </c>
      <c r="K810" s="166">
        <v>0.1</v>
      </c>
      <c r="L810" s="167" t="s">
        <v>1206</v>
      </c>
      <c r="M810" s="168" t="s">
        <v>1204</v>
      </c>
      <c r="N810" s="169">
        <v>2.7E-2</v>
      </c>
      <c r="O810" s="21">
        <f t="shared" si="432"/>
        <v>3.8</v>
      </c>
      <c r="P810" s="21" t="str">
        <f t="shared" si="433"/>
        <v>N</v>
      </c>
      <c r="Q810" s="22">
        <f t="shared" si="434"/>
        <v>20744.29</v>
      </c>
      <c r="R810" s="8" t="str">
        <f t="shared" si="435"/>
        <v>N</v>
      </c>
      <c r="S810" s="23">
        <f t="shared" si="436"/>
        <v>7.6</v>
      </c>
      <c r="T810" s="24">
        <f t="shared" si="437"/>
        <v>20500</v>
      </c>
      <c r="U810" s="24">
        <f t="shared" si="438"/>
        <v>100000</v>
      </c>
      <c r="V810" s="24">
        <f t="shared" si="439"/>
        <v>257500</v>
      </c>
      <c r="W810" s="24">
        <f t="shared" si="440"/>
        <v>10250</v>
      </c>
      <c r="X810" s="24">
        <f t="shared" si="441"/>
        <v>0</v>
      </c>
      <c r="Y810" s="24">
        <f t="shared" si="442"/>
        <v>10250</v>
      </c>
      <c r="Z810" s="24">
        <f t="shared" si="443"/>
        <v>11054.385829999999</v>
      </c>
      <c r="AA810" s="25" t="str">
        <f t="shared" si="444"/>
        <v>N</v>
      </c>
      <c r="AB810" s="26">
        <f t="shared" si="445"/>
        <v>6.6</v>
      </c>
      <c r="AC810" s="27">
        <f t="shared" si="446"/>
        <v>20500</v>
      </c>
      <c r="AD810" s="28">
        <f t="shared" si="447"/>
        <v>100000</v>
      </c>
      <c r="AE810" s="28">
        <f t="shared" si="448"/>
        <v>257500</v>
      </c>
      <c r="AF810" s="28">
        <f t="shared" si="449"/>
        <v>9118.3499999999985</v>
      </c>
      <c r="AG810" s="28">
        <f t="shared" si="450"/>
        <v>0</v>
      </c>
      <c r="AH810" s="28">
        <f t="shared" si="451"/>
        <v>9118.3499999999985</v>
      </c>
      <c r="AI810" s="28">
        <f t="shared" si="452"/>
        <v>12761.254247409997</v>
      </c>
      <c r="AJ810" s="29" t="str">
        <f t="shared" si="453"/>
        <v>N</v>
      </c>
      <c r="AK810" s="30">
        <f t="shared" si="454"/>
        <v>5.6</v>
      </c>
      <c r="AL810" s="31">
        <f t="shared" si="455"/>
        <v>20500</v>
      </c>
      <c r="AM810" s="31">
        <f t="shared" si="456"/>
        <v>100000</v>
      </c>
      <c r="AN810" s="31">
        <f t="shared" si="457"/>
        <v>257500</v>
      </c>
      <c r="AO810" s="31">
        <f t="shared" si="458"/>
        <v>9118.3499999999985</v>
      </c>
      <c r="AP810" s="31">
        <f t="shared" si="459"/>
        <v>0</v>
      </c>
      <c r="AQ810" s="31">
        <f t="shared" si="460"/>
        <v>9118.3499999999985</v>
      </c>
      <c r="AR810" s="31">
        <f t="shared" si="461"/>
        <v>13352.003562090067</v>
      </c>
      <c r="AS810" s="32">
        <f t="shared" si="462"/>
        <v>4.5999999999999996</v>
      </c>
      <c r="AT810" s="33">
        <f t="shared" si="463"/>
        <v>20500</v>
      </c>
      <c r="AU810" s="33">
        <f t="shared" si="464"/>
        <v>100000</v>
      </c>
      <c r="AV810" s="33">
        <v>257500</v>
      </c>
      <c r="AW810" s="33">
        <f t="shared" si="465"/>
        <v>0</v>
      </c>
      <c r="AX810" s="33">
        <f t="shared" si="466"/>
        <v>23077.053108266497</v>
      </c>
      <c r="AY810" s="34">
        <f t="shared" si="467"/>
        <v>60244.69674776656</v>
      </c>
    </row>
    <row r="811" spans="1:51" ht="15.75" customHeight="1" x14ac:dyDescent="0.3">
      <c r="A811" s="166" t="s">
        <v>1011</v>
      </c>
      <c r="B811" s="99">
        <v>5388.73</v>
      </c>
      <c r="C811" s="99">
        <v>16092.48</v>
      </c>
      <c r="D811" s="99">
        <v>39948.68</v>
      </c>
      <c r="E811" s="99">
        <v>32942.22</v>
      </c>
      <c r="F811" s="149">
        <v>66000</v>
      </c>
      <c r="G811" s="152">
        <v>12500</v>
      </c>
      <c r="H811" s="182">
        <v>46439</v>
      </c>
      <c r="I811" s="182">
        <v>46495</v>
      </c>
      <c r="J811" s="166">
        <v>2.7</v>
      </c>
      <c r="K811" s="166">
        <v>0.3</v>
      </c>
      <c r="L811" s="167" t="s">
        <v>1206</v>
      </c>
      <c r="M811" s="168" t="s">
        <v>1204</v>
      </c>
      <c r="N811" s="169">
        <v>0.06</v>
      </c>
      <c r="O811" s="21">
        <f t="shared" si="432"/>
        <v>2.4000000000000004</v>
      </c>
      <c r="P811" s="21" t="str">
        <f t="shared" si="433"/>
        <v>N</v>
      </c>
      <c r="Q811" s="22">
        <f t="shared" si="434"/>
        <v>21481.21</v>
      </c>
      <c r="R811" s="8" t="str">
        <f t="shared" si="435"/>
        <v>N</v>
      </c>
      <c r="S811" s="23">
        <f t="shared" si="436"/>
        <v>4.8000000000000007</v>
      </c>
      <c r="T811" s="24">
        <f t="shared" si="437"/>
        <v>20500</v>
      </c>
      <c r="U811" s="24">
        <f t="shared" si="438"/>
        <v>100000</v>
      </c>
      <c r="V811" s="24">
        <f t="shared" si="439"/>
        <v>257500</v>
      </c>
      <c r="W811" s="24">
        <f t="shared" si="440"/>
        <v>10250</v>
      </c>
      <c r="X811" s="24">
        <f t="shared" si="441"/>
        <v>0</v>
      </c>
      <c r="Y811" s="24">
        <f t="shared" si="442"/>
        <v>10250</v>
      </c>
      <c r="Z811" s="24">
        <f t="shared" si="443"/>
        <v>12520.082600000002</v>
      </c>
      <c r="AA811" s="25" t="str">
        <f t="shared" si="444"/>
        <v>N</v>
      </c>
      <c r="AB811" s="26">
        <f t="shared" si="445"/>
        <v>3.8000000000000007</v>
      </c>
      <c r="AC811" s="27">
        <f t="shared" si="446"/>
        <v>20500</v>
      </c>
      <c r="AD811" s="28">
        <f t="shared" si="447"/>
        <v>100000</v>
      </c>
      <c r="AE811" s="28">
        <f t="shared" si="448"/>
        <v>257500</v>
      </c>
      <c r="AF811" s="28">
        <f t="shared" si="449"/>
        <v>10250</v>
      </c>
      <c r="AG811" s="28">
        <f t="shared" si="450"/>
        <v>0</v>
      </c>
      <c r="AH811" s="28">
        <f t="shared" si="451"/>
        <v>10250</v>
      </c>
      <c r="AI811" s="28">
        <f t="shared" si="452"/>
        <v>13886.287556000003</v>
      </c>
      <c r="AJ811" s="29" t="str">
        <f t="shared" si="453"/>
        <v>N</v>
      </c>
      <c r="AK811" s="30">
        <f t="shared" si="454"/>
        <v>2.8000000000000007</v>
      </c>
      <c r="AL811" s="31">
        <f t="shared" si="455"/>
        <v>20500</v>
      </c>
      <c r="AM811" s="31">
        <f t="shared" si="456"/>
        <v>100000</v>
      </c>
      <c r="AN811" s="31">
        <f t="shared" si="457"/>
        <v>257500</v>
      </c>
      <c r="AO811" s="31">
        <f t="shared" si="458"/>
        <v>10250</v>
      </c>
      <c r="AP811" s="31">
        <f t="shared" si="459"/>
        <v>0</v>
      </c>
      <c r="AQ811" s="31">
        <f t="shared" si="460"/>
        <v>10250</v>
      </c>
      <c r="AR811" s="31">
        <f t="shared" si="461"/>
        <v>15334.464809360004</v>
      </c>
      <c r="AS811" s="32">
        <f t="shared" si="462"/>
        <v>1.8000000000000007</v>
      </c>
      <c r="AT811" s="33">
        <f t="shared" si="463"/>
        <v>20500</v>
      </c>
      <c r="AU811" s="33">
        <f t="shared" si="464"/>
        <v>100000</v>
      </c>
      <c r="AV811" s="33">
        <v>257500</v>
      </c>
      <c r="AW811" s="33">
        <f t="shared" si="465"/>
        <v>10250</v>
      </c>
      <c r="AX811" s="33">
        <f t="shared" si="466"/>
        <v>16869.532697921604</v>
      </c>
      <c r="AY811" s="34">
        <f t="shared" si="467"/>
        <v>58610.367663281613</v>
      </c>
    </row>
    <row r="812" spans="1:51" ht="15.75" customHeight="1" x14ac:dyDescent="0.3">
      <c r="A812" s="166" t="s">
        <v>1012</v>
      </c>
      <c r="B812" s="99">
        <v>13759.68</v>
      </c>
      <c r="C812" s="99">
        <v>15962.96</v>
      </c>
      <c r="D812" s="99">
        <v>71049.570000000007</v>
      </c>
      <c r="E812" s="99">
        <v>58127.31</v>
      </c>
      <c r="F812" s="149">
        <v>190000</v>
      </c>
      <c r="G812" s="152">
        <v>0</v>
      </c>
      <c r="H812" s="182">
        <v>46282</v>
      </c>
      <c r="I812" s="182">
        <v>46360</v>
      </c>
      <c r="J812" s="166">
        <v>4.2</v>
      </c>
      <c r="K812" s="166">
        <v>1.1000000000000001</v>
      </c>
      <c r="L812" s="167" t="s">
        <v>1206</v>
      </c>
      <c r="M812" s="168" t="s">
        <v>1204</v>
      </c>
      <c r="N812" s="169">
        <v>0.01</v>
      </c>
      <c r="O812" s="21">
        <f t="shared" si="432"/>
        <v>3.1</v>
      </c>
      <c r="P812" s="21" t="str">
        <f t="shared" si="433"/>
        <v>N</v>
      </c>
      <c r="Q812" s="22">
        <f t="shared" si="434"/>
        <v>29722.639999999999</v>
      </c>
      <c r="R812" s="8" t="str">
        <f t="shared" si="435"/>
        <v>N</v>
      </c>
      <c r="S812" s="23">
        <f t="shared" si="436"/>
        <v>6.2</v>
      </c>
      <c r="T812" s="24">
        <f t="shared" si="437"/>
        <v>20500</v>
      </c>
      <c r="U812" s="24">
        <f t="shared" si="438"/>
        <v>100000</v>
      </c>
      <c r="V812" s="24">
        <f t="shared" si="439"/>
        <v>257500</v>
      </c>
      <c r="W812" s="24">
        <f t="shared" si="440"/>
        <v>10250</v>
      </c>
      <c r="X812" s="24">
        <f t="shared" si="441"/>
        <v>0</v>
      </c>
      <c r="Y812" s="24">
        <f t="shared" si="442"/>
        <v>10250</v>
      </c>
      <c r="Z812" s="24">
        <f t="shared" si="443"/>
        <v>19769.866399999999</v>
      </c>
      <c r="AA812" s="25" t="str">
        <f t="shared" si="444"/>
        <v>N</v>
      </c>
      <c r="AB812" s="26">
        <f t="shared" si="445"/>
        <v>5.2</v>
      </c>
      <c r="AC812" s="27">
        <f t="shared" si="446"/>
        <v>20500</v>
      </c>
      <c r="AD812" s="28">
        <f t="shared" si="447"/>
        <v>100000</v>
      </c>
      <c r="AE812" s="28">
        <f t="shared" si="448"/>
        <v>257500</v>
      </c>
      <c r="AF812" s="28">
        <f t="shared" si="449"/>
        <v>9350.2149999999965</v>
      </c>
      <c r="AG812" s="28">
        <f t="shared" si="450"/>
        <v>0</v>
      </c>
      <c r="AH812" s="28">
        <f t="shared" si="451"/>
        <v>9350.2149999999965</v>
      </c>
      <c r="AI812" s="28">
        <f t="shared" si="452"/>
        <v>20969.850064000002</v>
      </c>
      <c r="AJ812" s="29" t="str">
        <f t="shared" si="453"/>
        <v>N</v>
      </c>
      <c r="AK812" s="30">
        <f t="shared" si="454"/>
        <v>4.2</v>
      </c>
      <c r="AL812" s="31">
        <f t="shared" si="455"/>
        <v>20500</v>
      </c>
      <c r="AM812" s="31">
        <f t="shared" si="456"/>
        <v>100000</v>
      </c>
      <c r="AN812" s="31">
        <f t="shared" si="457"/>
        <v>257500</v>
      </c>
      <c r="AO812" s="31">
        <f t="shared" si="458"/>
        <v>8417.8237499999959</v>
      </c>
      <c r="AP812" s="31">
        <f t="shared" si="459"/>
        <v>0</v>
      </c>
      <c r="AQ812" s="31">
        <f t="shared" si="460"/>
        <v>8417.8237499999959</v>
      </c>
      <c r="AR812" s="31">
        <f t="shared" si="461"/>
        <v>22205.441964640002</v>
      </c>
      <c r="AS812" s="32">
        <f t="shared" si="462"/>
        <v>3.2</v>
      </c>
      <c r="AT812" s="33">
        <f t="shared" si="463"/>
        <v>20500</v>
      </c>
      <c r="AU812" s="33">
        <f t="shared" si="464"/>
        <v>100000</v>
      </c>
      <c r="AV812" s="33">
        <v>257500</v>
      </c>
      <c r="AW812" s="33">
        <f t="shared" si="465"/>
        <v>466.19562500000029</v>
      </c>
      <c r="AX812" s="33">
        <f t="shared" si="466"/>
        <v>30463.302746786398</v>
      </c>
      <c r="AY812" s="34">
        <f t="shared" si="467"/>
        <v>93408.461175426404</v>
      </c>
    </row>
    <row r="813" spans="1:51" ht="15.75" customHeight="1" x14ac:dyDescent="0.3">
      <c r="A813" s="166" t="s">
        <v>1013</v>
      </c>
      <c r="B813" s="99">
        <v>7957.87</v>
      </c>
      <c r="C813" s="99">
        <v>717.68</v>
      </c>
      <c r="D813" s="99">
        <v>70866.61</v>
      </c>
      <c r="E813" s="99">
        <v>58435.5</v>
      </c>
      <c r="F813" s="149">
        <v>15000</v>
      </c>
      <c r="G813" s="152">
        <v>0</v>
      </c>
      <c r="H813" s="182">
        <v>46458</v>
      </c>
      <c r="I813" s="182">
        <v>46529</v>
      </c>
      <c r="J813" s="166">
        <v>1.9</v>
      </c>
      <c r="K813" s="166">
        <v>1.1000000000000001</v>
      </c>
      <c r="L813" s="167" t="s">
        <v>1206</v>
      </c>
      <c r="M813" s="168" t="s">
        <v>1203</v>
      </c>
      <c r="N813" s="169">
        <v>0.02</v>
      </c>
      <c r="O813" s="21">
        <f t="shared" si="432"/>
        <v>0.79999999999999982</v>
      </c>
      <c r="P813" s="21" t="str">
        <f t="shared" si="433"/>
        <v>N</v>
      </c>
      <c r="Q813" s="22">
        <f t="shared" si="434"/>
        <v>8675.5499999999993</v>
      </c>
      <c r="R813" s="8" t="str">
        <f t="shared" si="435"/>
        <v>N</v>
      </c>
      <c r="S813" s="23">
        <f t="shared" si="436"/>
        <v>1.0666666666666664</v>
      </c>
      <c r="T813" s="24">
        <f t="shared" si="437"/>
        <v>20500</v>
      </c>
      <c r="U813" s="24">
        <f t="shared" si="438"/>
        <v>100000</v>
      </c>
      <c r="V813" s="24">
        <f t="shared" si="439"/>
        <v>257500</v>
      </c>
      <c r="W813" s="24">
        <f t="shared" si="440"/>
        <v>6636.7957499999993</v>
      </c>
      <c r="X813" s="24">
        <f t="shared" si="441"/>
        <v>0</v>
      </c>
      <c r="Y813" s="24">
        <f t="shared" si="442"/>
        <v>6636.7957499999993</v>
      </c>
      <c r="Z813" s="24">
        <f t="shared" si="443"/>
        <v>2212.2652500000004</v>
      </c>
      <c r="AA813" s="25" t="str">
        <f t="shared" si="444"/>
        <v>N</v>
      </c>
      <c r="AB813" s="26">
        <f t="shared" si="445"/>
        <v>6.666666666666643E-2</v>
      </c>
      <c r="AC813" s="27">
        <f t="shared" si="446"/>
        <v>20500</v>
      </c>
      <c r="AD813" s="28">
        <f t="shared" si="447"/>
        <v>100000</v>
      </c>
      <c r="AE813" s="28">
        <f t="shared" si="448"/>
        <v>257500</v>
      </c>
      <c r="AF813" s="28">
        <f t="shared" si="449"/>
        <v>6769.5316649999995</v>
      </c>
      <c r="AG813" s="28">
        <f t="shared" si="450"/>
        <v>0</v>
      </c>
      <c r="AH813" s="28">
        <f t="shared" si="451"/>
        <v>6769.5316649999995</v>
      </c>
      <c r="AI813" s="28">
        <f t="shared" si="452"/>
        <v>2256.5105549999998</v>
      </c>
      <c r="AJ813" s="29" t="str">
        <f t="shared" si="453"/>
        <v>N</v>
      </c>
      <c r="AK813" s="30">
        <f t="shared" si="454"/>
        <v>0</v>
      </c>
      <c r="AL813" s="31">
        <f t="shared" si="455"/>
        <v>20500</v>
      </c>
      <c r="AM813" s="31">
        <f t="shared" si="456"/>
        <v>100000</v>
      </c>
      <c r="AN813" s="31">
        <f t="shared" si="457"/>
        <v>257500</v>
      </c>
      <c r="AO813" s="31">
        <f t="shared" si="458"/>
        <v>0</v>
      </c>
      <c r="AP813" s="31">
        <f t="shared" si="459"/>
        <v>0</v>
      </c>
      <c r="AQ813" s="31">
        <f t="shared" si="460"/>
        <v>0</v>
      </c>
      <c r="AR813" s="31">
        <f t="shared" si="461"/>
        <v>0</v>
      </c>
      <c r="AS813" s="32">
        <f t="shared" si="462"/>
        <v>0</v>
      </c>
      <c r="AT813" s="33">
        <f t="shared" si="463"/>
        <v>20500</v>
      </c>
      <c r="AU813" s="33">
        <f t="shared" si="464"/>
        <v>100000</v>
      </c>
      <c r="AV813" s="33">
        <v>257500</v>
      </c>
      <c r="AW813" s="33">
        <f t="shared" si="465"/>
        <v>0</v>
      </c>
      <c r="AX813" s="33">
        <f t="shared" si="466"/>
        <v>0</v>
      </c>
      <c r="AY813" s="34">
        <f t="shared" si="467"/>
        <v>4468.7758050000002</v>
      </c>
    </row>
    <row r="814" spans="1:51" ht="15.75" customHeight="1" x14ac:dyDescent="0.3">
      <c r="A814" s="166" t="s">
        <v>1014</v>
      </c>
      <c r="B814" s="99">
        <v>19244.310000000001</v>
      </c>
      <c r="C814" s="99">
        <v>22704.52</v>
      </c>
      <c r="D814" s="99">
        <v>114878.63</v>
      </c>
      <c r="E814" s="99">
        <v>102941.14</v>
      </c>
      <c r="F814" s="149">
        <v>111000</v>
      </c>
      <c r="G814" s="152">
        <v>0</v>
      </c>
      <c r="H814" s="182">
        <v>46511</v>
      </c>
      <c r="I814" s="182">
        <v>46529</v>
      </c>
      <c r="J814" s="166">
        <v>3.9</v>
      </c>
      <c r="K814" s="166">
        <v>0.3</v>
      </c>
      <c r="L814" s="167" t="s">
        <v>1206</v>
      </c>
      <c r="M814" s="168" t="s">
        <v>1204</v>
      </c>
      <c r="N814" s="169">
        <v>0.02</v>
      </c>
      <c r="O814" s="21">
        <f t="shared" si="432"/>
        <v>3.6</v>
      </c>
      <c r="P814" s="21" t="str">
        <f t="shared" si="433"/>
        <v>N</v>
      </c>
      <c r="Q814" s="22">
        <f t="shared" si="434"/>
        <v>41948.83</v>
      </c>
      <c r="R814" s="8" t="str">
        <f t="shared" si="435"/>
        <v>N</v>
      </c>
      <c r="S814" s="23">
        <f t="shared" si="436"/>
        <v>7.2</v>
      </c>
      <c r="T814" s="24">
        <f t="shared" si="437"/>
        <v>20500</v>
      </c>
      <c r="U814" s="24">
        <f t="shared" si="438"/>
        <v>100000</v>
      </c>
      <c r="V814" s="24">
        <f t="shared" si="439"/>
        <v>257500</v>
      </c>
      <c r="W814" s="24">
        <f t="shared" si="440"/>
        <v>0</v>
      </c>
      <c r="X814" s="24">
        <f t="shared" si="441"/>
        <v>0</v>
      </c>
      <c r="Y814" s="24">
        <f t="shared" si="442"/>
        <v>0</v>
      </c>
      <c r="Z814" s="24">
        <f t="shared" si="443"/>
        <v>42787.806600000004</v>
      </c>
      <c r="AA814" s="25" t="str">
        <f t="shared" si="444"/>
        <v>N</v>
      </c>
      <c r="AB814" s="26">
        <f t="shared" si="445"/>
        <v>6.2</v>
      </c>
      <c r="AC814" s="27">
        <f t="shared" si="446"/>
        <v>20500</v>
      </c>
      <c r="AD814" s="28">
        <f t="shared" si="447"/>
        <v>100000</v>
      </c>
      <c r="AE814" s="28">
        <f t="shared" si="448"/>
        <v>257500</v>
      </c>
      <c r="AF814" s="28">
        <f t="shared" si="449"/>
        <v>0</v>
      </c>
      <c r="AG814" s="28">
        <f t="shared" si="450"/>
        <v>0</v>
      </c>
      <c r="AH814" s="28">
        <f t="shared" si="451"/>
        <v>0</v>
      </c>
      <c r="AI814" s="28">
        <f t="shared" si="452"/>
        <v>43643.562732000006</v>
      </c>
      <c r="AJ814" s="29" t="str">
        <f t="shared" si="453"/>
        <v>N</v>
      </c>
      <c r="AK814" s="30">
        <f t="shared" si="454"/>
        <v>5.2</v>
      </c>
      <c r="AL814" s="31">
        <f t="shared" si="455"/>
        <v>20500</v>
      </c>
      <c r="AM814" s="31">
        <f t="shared" si="456"/>
        <v>100000</v>
      </c>
      <c r="AN814" s="31">
        <f t="shared" si="457"/>
        <v>257500</v>
      </c>
      <c r="AO814" s="31">
        <f t="shared" si="458"/>
        <v>0</v>
      </c>
      <c r="AP814" s="31">
        <f t="shared" si="459"/>
        <v>0</v>
      </c>
      <c r="AQ814" s="31">
        <f t="shared" si="460"/>
        <v>0</v>
      </c>
      <c r="AR814" s="31">
        <f t="shared" si="461"/>
        <v>44516.433986640004</v>
      </c>
      <c r="AS814" s="32">
        <f t="shared" si="462"/>
        <v>4.2</v>
      </c>
      <c r="AT814" s="33">
        <f t="shared" si="463"/>
        <v>20500</v>
      </c>
      <c r="AU814" s="33">
        <f t="shared" si="464"/>
        <v>100000</v>
      </c>
      <c r="AV814" s="33">
        <v>257500</v>
      </c>
      <c r="AW814" s="33">
        <f t="shared" si="465"/>
        <v>0</v>
      </c>
      <c r="AX814" s="33">
        <f t="shared" si="466"/>
        <v>45406.762666372808</v>
      </c>
      <c r="AY814" s="34">
        <f t="shared" si="467"/>
        <v>176354.56598501283</v>
      </c>
    </row>
    <row r="815" spans="1:51" ht="15.75" customHeight="1" x14ac:dyDescent="0.3">
      <c r="A815" s="166" t="s">
        <v>1015</v>
      </c>
      <c r="B815" s="99">
        <v>5524.01</v>
      </c>
      <c r="C815" s="99">
        <v>2491.06</v>
      </c>
      <c r="D815" s="99">
        <v>65098.26</v>
      </c>
      <c r="E815" s="99">
        <v>50932.6</v>
      </c>
      <c r="F815" s="149">
        <v>100000</v>
      </c>
      <c r="G815" s="152">
        <v>0</v>
      </c>
      <c r="H815" s="182">
        <v>46406</v>
      </c>
      <c r="I815" s="182">
        <v>46495</v>
      </c>
      <c r="J815" s="166">
        <v>4.2</v>
      </c>
      <c r="K815" s="166">
        <v>0.6</v>
      </c>
      <c r="L815" s="167" t="s">
        <v>1206</v>
      </c>
      <c r="M815" s="168" t="s">
        <v>1203</v>
      </c>
      <c r="N815" s="169">
        <v>0.02</v>
      </c>
      <c r="O815" s="21">
        <f t="shared" si="432"/>
        <v>3.6</v>
      </c>
      <c r="P815" s="21" t="str">
        <f t="shared" si="433"/>
        <v>N</v>
      </c>
      <c r="Q815" s="22">
        <f t="shared" si="434"/>
        <v>8015.07</v>
      </c>
      <c r="R815" s="8" t="str">
        <f t="shared" si="435"/>
        <v>N</v>
      </c>
      <c r="S815" s="23">
        <f t="shared" si="436"/>
        <v>4.8</v>
      </c>
      <c r="T815" s="24">
        <f t="shared" si="437"/>
        <v>20500</v>
      </c>
      <c r="U815" s="24">
        <f t="shared" si="438"/>
        <v>100000</v>
      </c>
      <c r="V815" s="24">
        <f t="shared" si="439"/>
        <v>257500</v>
      </c>
      <c r="W815" s="24">
        <f t="shared" si="440"/>
        <v>6131.52855</v>
      </c>
      <c r="X815" s="24">
        <f t="shared" si="441"/>
        <v>0</v>
      </c>
      <c r="Y815" s="24">
        <f t="shared" si="442"/>
        <v>6131.52855</v>
      </c>
      <c r="Z815" s="24">
        <f t="shared" si="443"/>
        <v>2043.84285</v>
      </c>
      <c r="AA815" s="25" t="str">
        <f t="shared" si="444"/>
        <v>N</v>
      </c>
      <c r="AB815" s="26">
        <f t="shared" si="445"/>
        <v>3.8</v>
      </c>
      <c r="AC815" s="27">
        <f t="shared" si="446"/>
        <v>20500</v>
      </c>
      <c r="AD815" s="28">
        <f t="shared" si="447"/>
        <v>100000</v>
      </c>
      <c r="AE815" s="28">
        <f t="shared" si="448"/>
        <v>257500</v>
      </c>
      <c r="AF815" s="28">
        <f t="shared" si="449"/>
        <v>6254.1591210000006</v>
      </c>
      <c r="AG815" s="28">
        <f t="shared" si="450"/>
        <v>0</v>
      </c>
      <c r="AH815" s="28">
        <f t="shared" si="451"/>
        <v>6254.1591210000006</v>
      </c>
      <c r="AI815" s="28">
        <f t="shared" si="452"/>
        <v>2084.7197070000002</v>
      </c>
      <c r="AJ815" s="29" t="str">
        <f t="shared" si="453"/>
        <v>N</v>
      </c>
      <c r="AK815" s="30">
        <f t="shared" si="454"/>
        <v>2.8</v>
      </c>
      <c r="AL815" s="31">
        <f t="shared" si="455"/>
        <v>20500</v>
      </c>
      <c r="AM815" s="31">
        <f t="shared" si="456"/>
        <v>100000</v>
      </c>
      <c r="AN815" s="31">
        <f t="shared" si="457"/>
        <v>257500</v>
      </c>
      <c r="AO815" s="31">
        <f t="shared" si="458"/>
        <v>6379.2423034200001</v>
      </c>
      <c r="AP815" s="31">
        <f t="shared" si="459"/>
        <v>0</v>
      </c>
      <c r="AQ815" s="31">
        <f t="shared" si="460"/>
        <v>6379.2423034200001</v>
      </c>
      <c r="AR815" s="31">
        <f t="shared" si="461"/>
        <v>2126.4141011400006</v>
      </c>
      <c r="AS815" s="32">
        <f t="shared" si="462"/>
        <v>1.7999999999999998</v>
      </c>
      <c r="AT815" s="33">
        <f t="shared" si="463"/>
        <v>20500</v>
      </c>
      <c r="AU815" s="33">
        <f t="shared" si="464"/>
        <v>100000</v>
      </c>
      <c r="AV815" s="33">
        <v>257500</v>
      </c>
      <c r="AW815" s="33">
        <f t="shared" si="465"/>
        <v>6506.8271494884002</v>
      </c>
      <c r="AX815" s="33">
        <f t="shared" si="466"/>
        <v>2168.9423831628001</v>
      </c>
      <c r="AY815" s="34">
        <f t="shared" si="467"/>
        <v>8423.9190413028009</v>
      </c>
    </row>
    <row r="816" spans="1:51" ht="15.75" customHeight="1" x14ac:dyDescent="0.3">
      <c r="A816" s="166" t="s">
        <v>1016</v>
      </c>
      <c r="B816" s="99">
        <v>17522.68</v>
      </c>
      <c r="C816" s="99">
        <v>33231.74</v>
      </c>
      <c r="D816" s="99">
        <v>96291.520000000004</v>
      </c>
      <c r="E816" s="99">
        <v>95977.03</v>
      </c>
      <c r="F816" s="149">
        <v>0</v>
      </c>
      <c r="G816" s="152">
        <v>0</v>
      </c>
      <c r="H816" s="182">
        <v>46210</v>
      </c>
      <c r="I816" s="182">
        <v>46242</v>
      </c>
      <c r="J816" s="166">
        <v>4</v>
      </c>
      <c r="K816" s="166">
        <v>1.6</v>
      </c>
      <c r="L816" s="167" t="s">
        <v>1206</v>
      </c>
      <c r="M816" s="168" t="s">
        <v>1205</v>
      </c>
      <c r="N816" s="169">
        <v>0.04</v>
      </c>
      <c r="O816" s="21">
        <f t="shared" si="432"/>
        <v>2.4</v>
      </c>
      <c r="P816" s="21" t="str">
        <f t="shared" si="433"/>
        <v>N</v>
      </c>
      <c r="Q816" s="22">
        <f t="shared" si="434"/>
        <v>50754.42</v>
      </c>
      <c r="R816" s="8" t="str">
        <f t="shared" si="435"/>
        <v>N</v>
      </c>
      <c r="S816" s="23">
        <f t="shared" si="436"/>
        <v>2.4</v>
      </c>
      <c r="T816" s="24">
        <f t="shared" si="437"/>
        <v>20500</v>
      </c>
      <c r="U816" s="24">
        <f t="shared" si="438"/>
        <v>100000</v>
      </c>
      <c r="V816" s="24">
        <f t="shared" si="439"/>
        <v>257500</v>
      </c>
      <c r="W816" s="24">
        <f t="shared" si="440"/>
        <v>3708.4799999999959</v>
      </c>
      <c r="X816" s="24">
        <f t="shared" si="441"/>
        <v>0</v>
      </c>
      <c r="Y816" s="24">
        <f t="shared" si="442"/>
        <v>3708.4799999999959</v>
      </c>
      <c r="Z816" s="24">
        <f t="shared" si="443"/>
        <v>49076.116800000003</v>
      </c>
      <c r="AA816" s="25" t="str">
        <f t="shared" si="444"/>
        <v>N</v>
      </c>
      <c r="AB816" s="26">
        <f t="shared" si="445"/>
        <v>1.4</v>
      </c>
      <c r="AC816" s="27">
        <f t="shared" si="446"/>
        <v>20500</v>
      </c>
      <c r="AD816" s="28">
        <f t="shared" si="447"/>
        <v>100000</v>
      </c>
      <c r="AE816" s="28">
        <f t="shared" si="448"/>
        <v>257500</v>
      </c>
      <c r="AF816" s="28">
        <f t="shared" si="449"/>
        <v>0</v>
      </c>
      <c r="AG816" s="28">
        <f t="shared" si="450"/>
        <v>0</v>
      </c>
      <c r="AH816" s="28">
        <f t="shared" si="451"/>
        <v>0</v>
      </c>
      <c r="AI816" s="28">
        <f t="shared" si="452"/>
        <v>54895.980671999998</v>
      </c>
      <c r="AJ816" s="29" t="str">
        <f t="shared" si="453"/>
        <v>N</v>
      </c>
      <c r="AK816" s="30">
        <f t="shared" si="454"/>
        <v>0.39999999999999991</v>
      </c>
      <c r="AL816" s="31">
        <f t="shared" si="455"/>
        <v>20500</v>
      </c>
      <c r="AM816" s="31">
        <f t="shared" si="456"/>
        <v>100000</v>
      </c>
      <c r="AN816" s="31">
        <f t="shared" si="457"/>
        <v>257500</v>
      </c>
      <c r="AO816" s="31">
        <f t="shared" si="458"/>
        <v>0</v>
      </c>
      <c r="AP816" s="31">
        <f t="shared" si="459"/>
        <v>0</v>
      </c>
      <c r="AQ816" s="31">
        <f t="shared" si="460"/>
        <v>0</v>
      </c>
      <c r="AR816" s="31">
        <f t="shared" si="461"/>
        <v>57091.81989888</v>
      </c>
      <c r="AS816" s="32">
        <f t="shared" si="462"/>
        <v>0</v>
      </c>
      <c r="AT816" s="33">
        <f t="shared" si="463"/>
        <v>20500</v>
      </c>
      <c r="AU816" s="33">
        <f t="shared" si="464"/>
        <v>100000</v>
      </c>
      <c r="AV816" s="33">
        <v>257500</v>
      </c>
      <c r="AW816" s="33">
        <f t="shared" si="465"/>
        <v>0</v>
      </c>
      <c r="AX816" s="33">
        <f t="shared" si="466"/>
        <v>0</v>
      </c>
      <c r="AY816" s="34">
        <f t="shared" si="467"/>
        <v>161063.91737087999</v>
      </c>
    </row>
    <row r="817" spans="1:51" ht="15.75" customHeight="1" x14ac:dyDescent="0.3">
      <c r="A817" s="166" t="s">
        <v>1017</v>
      </c>
      <c r="B817" s="99">
        <v>17144.38</v>
      </c>
      <c r="C817" s="99">
        <v>25042.560000000001</v>
      </c>
      <c r="D817" s="99">
        <v>113754.85</v>
      </c>
      <c r="E817" s="99">
        <v>98831.61</v>
      </c>
      <c r="F817" s="153">
        <v>51000</v>
      </c>
      <c r="G817" s="152">
        <v>0</v>
      </c>
      <c r="H817" s="182">
        <v>46426</v>
      </c>
      <c r="I817" s="182">
        <v>46499</v>
      </c>
      <c r="J817" s="166">
        <v>3.9</v>
      </c>
      <c r="K817" s="166">
        <v>1.5</v>
      </c>
      <c r="L817" s="167" t="s">
        <v>1206</v>
      </c>
      <c r="M817" s="168" t="s">
        <v>1205</v>
      </c>
      <c r="N817" s="169">
        <v>0.04</v>
      </c>
      <c r="O817" s="21">
        <f t="shared" si="432"/>
        <v>2.4</v>
      </c>
      <c r="P817" s="21" t="str">
        <f t="shared" si="433"/>
        <v>N</v>
      </c>
      <c r="Q817" s="22">
        <f t="shared" si="434"/>
        <v>42186.94</v>
      </c>
      <c r="R817" s="8" t="str">
        <f t="shared" si="435"/>
        <v>N</v>
      </c>
      <c r="S817" s="23">
        <f t="shared" si="436"/>
        <v>2.4</v>
      </c>
      <c r="T817" s="24">
        <f t="shared" si="437"/>
        <v>20500</v>
      </c>
      <c r="U817" s="24">
        <f t="shared" si="438"/>
        <v>100000</v>
      </c>
      <c r="V817" s="24">
        <f t="shared" si="439"/>
        <v>257500</v>
      </c>
      <c r="W817" s="24">
        <f t="shared" si="440"/>
        <v>0</v>
      </c>
      <c r="X817" s="24">
        <f t="shared" si="441"/>
        <v>0</v>
      </c>
      <c r="Y817" s="24">
        <f t="shared" si="442"/>
        <v>0</v>
      </c>
      <c r="Z817" s="24">
        <f t="shared" si="443"/>
        <v>43874.417600000001</v>
      </c>
      <c r="AA817" s="25" t="str">
        <f t="shared" si="444"/>
        <v>N</v>
      </c>
      <c r="AB817" s="26">
        <f t="shared" si="445"/>
        <v>1.4</v>
      </c>
      <c r="AC817" s="27">
        <f t="shared" si="446"/>
        <v>20500</v>
      </c>
      <c r="AD817" s="28">
        <f t="shared" si="447"/>
        <v>100000</v>
      </c>
      <c r="AE817" s="28">
        <f t="shared" si="448"/>
        <v>257500</v>
      </c>
      <c r="AF817" s="28">
        <f t="shared" si="449"/>
        <v>0</v>
      </c>
      <c r="AG817" s="28">
        <f t="shared" si="450"/>
        <v>0</v>
      </c>
      <c r="AH817" s="28">
        <f t="shared" si="451"/>
        <v>0</v>
      </c>
      <c r="AI817" s="28">
        <f t="shared" si="452"/>
        <v>45629.394304000001</v>
      </c>
      <c r="AJ817" s="29" t="str">
        <f t="shared" si="453"/>
        <v>N</v>
      </c>
      <c r="AK817" s="30">
        <f t="shared" si="454"/>
        <v>0.39999999999999991</v>
      </c>
      <c r="AL817" s="31">
        <f t="shared" si="455"/>
        <v>20500</v>
      </c>
      <c r="AM817" s="31">
        <f t="shared" si="456"/>
        <v>100000</v>
      </c>
      <c r="AN817" s="31">
        <f t="shared" si="457"/>
        <v>257500</v>
      </c>
      <c r="AO817" s="31">
        <f t="shared" si="458"/>
        <v>0</v>
      </c>
      <c r="AP817" s="31">
        <f t="shared" si="459"/>
        <v>0</v>
      </c>
      <c r="AQ817" s="31">
        <f t="shared" si="460"/>
        <v>0</v>
      </c>
      <c r="AR817" s="31">
        <f t="shared" si="461"/>
        <v>47454.570076160002</v>
      </c>
      <c r="AS817" s="32">
        <f t="shared" si="462"/>
        <v>0</v>
      </c>
      <c r="AT817" s="33">
        <f t="shared" si="463"/>
        <v>20500</v>
      </c>
      <c r="AU817" s="33">
        <f t="shared" si="464"/>
        <v>100000</v>
      </c>
      <c r="AV817" s="33">
        <v>257500</v>
      </c>
      <c r="AW817" s="33">
        <f t="shared" si="465"/>
        <v>0</v>
      </c>
      <c r="AX817" s="33">
        <f t="shared" si="466"/>
        <v>0</v>
      </c>
      <c r="AY817" s="34">
        <f t="shared" si="467"/>
        <v>136958.38198016002</v>
      </c>
    </row>
    <row r="818" spans="1:51" ht="15.75" customHeight="1" x14ac:dyDescent="0.3">
      <c r="A818" s="166" t="s">
        <v>1018</v>
      </c>
      <c r="B818" s="99">
        <v>19608.77</v>
      </c>
      <c r="C818" s="99">
        <v>15932.66</v>
      </c>
      <c r="D818" s="99">
        <v>50815.63</v>
      </c>
      <c r="E818" s="99">
        <v>38477.730000000003</v>
      </c>
      <c r="F818" s="153">
        <v>95000</v>
      </c>
      <c r="G818" s="152">
        <v>0</v>
      </c>
      <c r="H818" s="182">
        <v>46337</v>
      </c>
      <c r="I818" s="182">
        <v>46399</v>
      </c>
      <c r="J818" s="166">
        <v>3.4</v>
      </c>
      <c r="K818" s="166">
        <v>0.4</v>
      </c>
      <c r="L818" s="167" t="s">
        <v>1206</v>
      </c>
      <c r="M818" s="168" t="s">
        <v>1205</v>
      </c>
      <c r="N818" s="169">
        <v>0.01</v>
      </c>
      <c r="O818" s="21">
        <f t="shared" si="432"/>
        <v>3</v>
      </c>
      <c r="P818" s="21" t="str">
        <f t="shared" si="433"/>
        <v>N</v>
      </c>
      <c r="Q818" s="22">
        <f t="shared" si="434"/>
        <v>35541.43</v>
      </c>
      <c r="R818" s="8" t="str">
        <f t="shared" si="435"/>
        <v>N</v>
      </c>
      <c r="S818" s="23">
        <f t="shared" si="436"/>
        <v>3</v>
      </c>
      <c r="T818" s="24">
        <f t="shared" si="437"/>
        <v>20500</v>
      </c>
      <c r="U818" s="24">
        <f t="shared" si="438"/>
        <v>100000</v>
      </c>
      <c r="V818" s="24">
        <f t="shared" si="439"/>
        <v>257500</v>
      </c>
      <c r="W818" s="24">
        <f t="shared" si="440"/>
        <v>20500</v>
      </c>
      <c r="X818" s="24">
        <f t="shared" si="441"/>
        <v>0</v>
      </c>
      <c r="Y818" s="24">
        <f t="shared" si="442"/>
        <v>20500</v>
      </c>
      <c r="Z818" s="24">
        <f t="shared" si="443"/>
        <v>15396.844299999997</v>
      </c>
      <c r="AA818" s="25" t="str">
        <f t="shared" si="444"/>
        <v>N</v>
      </c>
      <c r="AB818" s="26">
        <f t="shared" si="445"/>
        <v>2</v>
      </c>
      <c r="AC818" s="27">
        <f t="shared" si="446"/>
        <v>20500</v>
      </c>
      <c r="AD818" s="28">
        <f t="shared" si="447"/>
        <v>100000</v>
      </c>
      <c r="AE818" s="28">
        <f t="shared" si="448"/>
        <v>257500</v>
      </c>
      <c r="AF818" s="28">
        <f t="shared" si="449"/>
        <v>20500</v>
      </c>
      <c r="AG818" s="28">
        <f t="shared" si="450"/>
        <v>0</v>
      </c>
      <c r="AH818" s="28">
        <f t="shared" si="451"/>
        <v>20500</v>
      </c>
      <c r="AI818" s="28">
        <f t="shared" si="452"/>
        <v>15755.812742999995</v>
      </c>
      <c r="AJ818" s="29" t="str">
        <f t="shared" si="453"/>
        <v>N</v>
      </c>
      <c r="AK818" s="30">
        <f t="shared" si="454"/>
        <v>1</v>
      </c>
      <c r="AL818" s="31">
        <f t="shared" si="455"/>
        <v>20500</v>
      </c>
      <c r="AM818" s="31">
        <f t="shared" si="456"/>
        <v>100000</v>
      </c>
      <c r="AN818" s="31">
        <f t="shared" si="457"/>
        <v>257500</v>
      </c>
      <c r="AO818" s="31">
        <f t="shared" si="458"/>
        <v>20500</v>
      </c>
      <c r="AP818" s="31">
        <f t="shared" si="459"/>
        <v>0</v>
      </c>
      <c r="AQ818" s="31">
        <f t="shared" si="460"/>
        <v>20500</v>
      </c>
      <c r="AR818" s="31">
        <f t="shared" si="461"/>
        <v>16118.370870429993</v>
      </c>
      <c r="AS818" s="32">
        <f t="shared" si="462"/>
        <v>0</v>
      </c>
      <c r="AT818" s="33">
        <f t="shared" si="463"/>
        <v>20500</v>
      </c>
      <c r="AU818" s="33">
        <f t="shared" si="464"/>
        <v>100000</v>
      </c>
      <c r="AV818" s="33">
        <v>257500</v>
      </c>
      <c r="AW818" s="33">
        <f t="shared" si="465"/>
        <v>0</v>
      </c>
      <c r="AX818" s="33">
        <f t="shared" si="466"/>
        <v>0</v>
      </c>
      <c r="AY818" s="34">
        <f t="shared" si="467"/>
        <v>47271.027913429985</v>
      </c>
    </row>
    <row r="819" spans="1:51" ht="15.75" customHeight="1" x14ac:dyDescent="0.3">
      <c r="A819" s="166" t="s">
        <v>1019</v>
      </c>
      <c r="B819" s="99">
        <v>15735.82</v>
      </c>
      <c r="C819" s="99">
        <v>33018.83</v>
      </c>
      <c r="D819" s="99">
        <v>125573.57</v>
      </c>
      <c r="E819" s="99">
        <v>124297.86</v>
      </c>
      <c r="F819" s="153">
        <v>121000</v>
      </c>
      <c r="G819" s="152">
        <v>0</v>
      </c>
      <c r="H819" s="182">
        <v>46209</v>
      </c>
      <c r="I819" s="182">
        <v>46242</v>
      </c>
      <c r="J819" s="166">
        <v>3.6</v>
      </c>
      <c r="K819" s="166">
        <v>3.1</v>
      </c>
      <c r="L819" s="167" t="s">
        <v>1206</v>
      </c>
      <c r="M819" s="168" t="s">
        <v>1204</v>
      </c>
      <c r="N819" s="169">
        <v>0.02</v>
      </c>
      <c r="O819" s="21">
        <f t="shared" si="432"/>
        <v>0.5</v>
      </c>
      <c r="P819" s="21" t="str">
        <f t="shared" si="433"/>
        <v>N</v>
      </c>
      <c r="Q819" s="22">
        <f t="shared" si="434"/>
        <v>48754.65</v>
      </c>
      <c r="R819" s="8" t="str">
        <f t="shared" si="435"/>
        <v>N</v>
      </c>
      <c r="S819" s="23">
        <f t="shared" si="436"/>
        <v>1</v>
      </c>
      <c r="T819" s="24">
        <f t="shared" si="437"/>
        <v>20500</v>
      </c>
      <c r="U819" s="24">
        <f t="shared" si="438"/>
        <v>100000</v>
      </c>
      <c r="V819" s="24">
        <f t="shared" si="439"/>
        <v>257500</v>
      </c>
      <c r="W819" s="24">
        <f t="shared" si="440"/>
        <v>0</v>
      </c>
      <c r="X819" s="24">
        <f t="shared" si="441"/>
        <v>0</v>
      </c>
      <c r="Y819" s="24">
        <f t="shared" si="442"/>
        <v>0</v>
      </c>
      <c r="Z819" s="24">
        <f t="shared" si="443"/>
        <v>49729.743000000002</v>
      </c>
      <c r="AA819" s="25" t="str">
        <f t="shared" si="444"/>
        <v>N</v>
      </c>
      <c r="AB819" s="26">
        <f t="shared" si="445"/>
        <v>0</v>
      </c>
      <c r="AC819" s="27">
        <f t="shared" si="446"/>
        <v>20500</v>
      </c>
      <c r="AD819" s="28">
        <f t="shared" si="447"/>
        <v>100000</v>
      </c>
      <c r="AE819" s="28">
        <f t="shared" si="448"/>
        <v>257500</v>
      </c>
      <c r="AF819" s="28">
        <f t="shared" si="449"/>
        <v>0</v>
      </c>
      <c r="AG819" s="28">
        <f t="shared" si="450"/>
        <v>0</v>
      </c>
      <c r="AH819" s="28">
        <f t="shared" si="451"/>
        <v>0</v>
      </c>
      <c r="AI819" s="28">
        <f t="shared" si="452"/>
        <v>0</v>
      </c>
      <c r="AJ819" s="29" t="str">
        <f t="shared" si="453"/>
        <v>N</v>
      </c>
      <c r="AK819" s="30">
        <f t="shared" si="454"/>
        <v>0</v>
      </c>
      <c r="AL819" s="31">
        <f t="shared" si="455"/>
        <v>20500</v>
      </c>
      <c r="AM819" s="31">
        <f t="shared" si="456"/>
        <v>100000</v>
      </c>
      <c r="AN819" s="31">
        <f t="shared" si="457"/>
        <v>257500</v>
      </c>
      <c r="AO819" s="31">
        <f t="shared" si="458"/>
        <v>0</v>
      </c>
      <c r="AP819" s="31">
        <f t="shared" si="459"/>
        <v>0</v>
      </c>
      <c r="AQ819" s="31">
        <f t="shared" si="460"/>
        <v>0</v>
      </c>
      <c r="AR819" s="31">
        <f t="shared" si="461"/>
        <v>0</v>
      </c>
      <c r="AS819" s="32">
        <f t="shared" si="462"/>
        <v>0</v>
      </c>
      <c r="AT819" s="33">
        <f t="shared" si="463"/>
        <v>20500</v>
      </c>
      <c r="AU819" s="33">
        <f t="shared" si="464"/>
        <v>100000</v>
      </c>
      <c r="AV819" s="33">
        <v>257500</v>
      </c>
      <c r="AW819" s="33">
        <f t="shared" si="465"/>
        <v>0</v>
      </c>
      <c r="AX819" s="33">
        <f t="shared" si="466"/>
        <v>0</v>
      </c>
      <c r="AY819" s="34">
        <f t="shared" si="467"/>
        <v>49729.743000000002</v>
      </c>
    </row>
    <row r="820" spans="1:51" ht="15.75" customHeight="1" x14ac:dyDescent="0.3">
      <c r="A820" s="166" t="s">
        <v>1020</v>
      </c>
      <c r="B820" s="99">
        <v>17516.150000000001</v>
      </c>
      <c r="C820" s="99">
        <v>33172.230000000003</v>
      </c>
      <c r="D820" s="99">
        <v>61971.94</v>
      </c>
      <c r="E820" s="99">
        <v>58189.87</v>
      </c>
      <c r="F820" s="153">
        <v>126000</v>
      </c>
      <c r="G820" s="152">
        <v>0</v>
      </c>
      <c r="H820" s="182">
        <v>46336</v>
      </c>
      <c r="I820" s="182">
        <v>46424</v>
      </c>
      <c r="J820" s="166">
        <v>4</v>
      </c>
      <c r="K820" s="166">
        <v>2</v>
      </c>
      <c r="L820" s="167" t="s">
        <v>1207</v>
      </c>
      <c r="M820" s="168" t="s">
        <v>1204</v>
      </c>
      <c r="N820" s="169">
        <v>0</v>
      </c>
      <c r="O820" s="21">
        <f t="shared" si="432"/>
        <v>2</v>
      </c>
      <c r="P820" s="21" t="str">
        <f t="shared" si="433"/>
        <v>N</v>
      </c>
      <c r="Q820" s="22">
        <f t="shared" si="434"/>
        <v>50688.380000000005</v>
      </c>
      <c r="R820" s="8" t="str">
        <f t="shared" si="435"/>
        <v>N</v>
      </c>
      <c r="S820" s="23">
        <f t="shared" si="436"/>
        <v>4</v>
      </c>
      <c r="T820" s="24">
        <f t="shared" si="437"/>
        <v>50000</v>
      </c>
      <c r="U820" s="24">
        <f t="shared" si="438"/>
        <v>200000</v>
      </c>
      <c r="V820" s="24">
        <f t="shared" si="439"/>
        <v>257500</v>
      </c>
      <c r="W820" s="24">
        <f t="shared" si="440"/>
        <v>25000</v>
      </c>
      <c r="X820" s="24">
        <f t="shared" si="441"/>
        <v>0</v>
      </c>
      <c r="Y820" s="24">
        <f t="shared" si="442"/>
        <v>25000</v>
      </c>
      <c r="Z820" s="24">
        <f t="shared" si="443"/>
        <v>25688.380000000005</v>
      </c>
      <c r="AA820" s="25" t="str">
        <f t="shared" si="444"/>
        <v>N</v>
      </c>
      <c r="AB820" s="26">
        <f t="shared" si="445"/>
        <v>3</v>
      </c>
      <c r="AC820" s="27">
        <f t="shared" si="446"/>
        <v>50000</v>
      </c>
      <c r="AD820" s="28">
        <f t="shared" si="447"/>
        <v>200000</v>
      </c>
      <c r="AE820" s="28">
        <f t="shared" si="448"/>
        <v>257500</v>
      </c>
      <c r="AF820" s="28">
        <f t="shared" si="449"/>
        <v>25000</v>
      </c>
      <c r="AG820" s="28">
        <f t="shared" si="450"/>
        <v>0</v>
      </c>
      <c r="AH820" s="28">
        <f t="shared" si="451"/>
        <v>25000</v>
      </c>
      <c r="AI820" s="28">
        <f t="shared" si="452"/>
        <v>25688.380000000005</v>
      </c>
      <c r="AJ820" s="29" t="str">
        <f t="shared" si="453"/>
        <v>N</v>
      </c>
      <c r="AK820" s="30">
        <f t="shared" si="454"/>
        <v>2</v>
      </c>
      <c r="AL820" s="31">
        <f t="shared" si="455"/>
        <v>50000</v>
      </c>
      <c r="AM820" s="31">
        <f t="shared" si="456"/>
        <v>200000</v>
      </c>
      <c r="AN820" s="31">
        <f t="shared" si="457"/>
        <v>257500</v>
      </c>
      <c r="AO820" s="31">
        <f t="shared" si="458"/>
        <v>25000</v>
      </c>
      <c r="AP820" s="31">
        <f t="shared" si="459"/>
        <v>0</v>
      </c>
      <c r="AQ820" s="31">
        <f t="shared" si="460"/>
        <v>25000</v>
      </c>
      <c r="AR820" s="31">
        <f t="shared" si="461"/>
        <v>25688.380000000005</v>
      </c>
      <c r="AS820" s="32">
        <f t="shared" si="462"/>
        <v>1</v>
      </c>
      <c r="AT820" s="33">
        <f t="shared" si="463"/>
        <v>50000</v>
      </c>
      <c r="AU820" s="33">
        <f t="shared" si="464"/>
        <v>200000</v>
      </c>
      <c r="AV820" s="33">
        <v>257500</v>
      </c>
      <c r="AW820" s="33">
        <f t="shared" si="465"/>
        <v>25000</v>
      </c>
      <c r="AX820" s="33">
        <f t="shared" si="466"/>
        <v>25688.380000000005</v>
      </c>
      <c r="AY820" s="34">
        <f t="shared" si="467"/>
        <v>102753.52000000002</v>
      </c>
    </row>
    <row r="821" spans="1:51" ht="15.75" customHeight="1" x14ac:dyDescent="0.3">
      <c r="A821" s="166" t="s">
        <v>1021</v>
      </c>
      <c r="B821" s="99">
        <v>15661.98</v>
      </c>
      <c r="C821" s="99">
        <v>18571.990000000002</v>
      </c>
      <c r="D821" s="99">
        <v>79907.39</v>
      </c>
      <c r="E821" s="99">
        <v>67563.77</v>
      </c>
      <c r="F821" s="153">
        <v>152000</v>
      </c>
      <c r="G821" s="152">
        <v>0</v>
      </c>
      <c r="H821" s="182">
        <v>46332</v>
      </c>
      <c r="I821" s="182">
        <v>46369</v>
      </c>
      <c r="J821" s="166">
        <v>2.9</v>
      </c>
      <c r="K821" s="166">
        <v>0.6</v>
      </c>
      <c r="L821" s="167" t="s">
        <v>1206</v>
      </c>
      <c r="M821" s="168" t="s">
        <v>1203</v>
      </c>
      <c r="N821" s="169">
        <v>0</v>
      </c>
      <c r="O821" s="21">
        <f t="shared" si="432"/>
        <v>2.2999999999999998</v>
      </c>
      <c r="P821" s="21" t="str">
        <f t="shared" si="433"/>
        <v>N</v>
      </c>
      <c r="Q821" s="22">
        <f t="shared" si="434"/>
        <v>34233.97</v>
      </c>
      <c r="R821" s="8" t="str">
        <f t="shared" si="435"/>
        <v>N</v>
      </c>
      <c r="S821" s="23">
        <f t="shared" si="436"/>
        <v>3.0666666666666664</v>
      </c>
      <c r="T821" s="24">
        <f t="shared" si="437"/>
        <v>20500</v>
      </c>
      <c r="U821" s="24">
        <f t="shared" si="438"/>
        <v>100000</v>
      </c>
      <c r="V821" s="24">
        <f t="shared" si="439"/>
        <v>257500</v>
      </c>
      <c r="W821" s="24">
        <f t="shared" si="440"/>
        <v>15069.4575</v>
      </c>
      <c r="X821" s="24">
        <f t="shared" si="441"/>
        <v>0</v>
      </c>
      <c r="Y821" s="24">
        <f t="shared" si="442"/>
        <v>15069.4575</v>
      </c>
      <c r="Z821" s="24">
        <f t="shared" si="443"/>
        <v>19164.512500000001</v>
      </c>
      <c r="AA821" s="25" t="str">
        <f t="shared" si="444"/>
        <v>N</v>
      </c>
      <c r="AB821" s="26">
        <f t="shared" si="445"/>
        <v>2.0666666666666664</v>
      </c>
      <c r="AC821" s="27">
        <f t="shared" si="446"/>
        <v>20500</v>
      </c>
      <c r="AD821" s="28">
        <f t="shared" si="447"/>
        <v>100000</v>
      </c>
      <c r="AE821" s="28">
        <f t="shared" si="448"/>
        <v>257500</v>
      </c>
      <c r="AF821" s="28">
        <f t="shared" si="449"/>
        <v>3767.3643750000001</v>
      </c>
      <c r="AG821" s="28">
        <f t="shared" si="450"/>
        <v>0</v>
      </c>
      <c r="AH821" s="28">
        <f t="shared" si="451"/>
        <v>3767.3643750000001</v>
      </c>
      <c r="AI821" s="28">
        <f t="shared" si="452"/>
        <v>30466.605625</v>
      </c>
      <c r="AJ821" s="29" t="str">
        <f t="shared" si="453"/>
        <v>N</v>
      </c>
      <c r="AK821" s="30">
        <f t="shared" si="454"/>
        <v>1.0666666666666664</v>
      </c>
      <c r="AL821" s="31">
        <f t="shared" si="455"/>
        <v>20500</v>
      </c>
      <c r="AM821" s="31">
        <f t="shared" si="456"/>
        <v>100000</v>
      </c>
      <c r="AN821" s="31">
        <f t="shared" si="457"/>
        <v>257500</v>
      </c>
      <c r="AO821" s="31">
        <f t="shared" si="458"/>
        <v>3767.3643750000001</v>
      </c>
      <c r="AP821" s="31">
        <f t="shared" si="459"/>
        <v>0</v>
      </c>
      <c r="AQ821" s="31">
        <f t="shared" si="460"/>
        <v>3767.3643750000001</v>
      </c>
      <c r="AR821" s="31">
        <f t="shared" si="461"/>
        <v>30466.605625</v>
      </c>
      <c r="AS821" s="32">
        <f t="shared" si="462"/>
        <v>6.666666666666643E-2</v>
      </c>
      <c r="AT821" s="33">
        <f t="shared" si="463"/>
        <v>20500</v>
      </c>
      <c r="AU821" s="33">
        <f t="shared" si="464"/>
        <v>100000</v>
      </c>
      <c r="AV821" s="33">
        <v>257500</v>
      </c>
      <c r="AW821" s="33">
        <f t="shared" si="465"/>
        <v>0</v>
      </c>
      <c r="AX821" s="33">
        <f t="shared" si="466"/>
        <v>34233.97</v>
      </c>
      <c r="AY821" s="34">
        <f t="shared" si="467"/>
        <v>114331.69375000001</v>
      </c>
    </row>
    <row r="822" spans="1:51" ht="15.75" customHeight="1" x14ac:dyDescent="0.3">
      <c r="A822" s="166" t="s">
        <v>1022</v>
      </c>
      <c r="B822" s="99">
        <v>6693.89</v>
      </c>
      <c r="C822" s="99">
        <v>34379.74</v>
      </c>
      <c r="D822" s="99">
        <v>86225.31</v>
      </c>
      <c r="E822" s="99">
        <v>78086.539999999994</v>
      </c>
      <c r="F822" s="153">
        <v>122000</v>
      </c>
      <c r="G822" s="152">
        <v>0</v>
      </c>
      <c r="H822" s="182">
        <v>46374</v>
      </c>
      <c r="I822" s="182">
        <v>46421</v>
      </c>
      <c r="J822" s="166">
        <v>2.6</v>
      </c>
      <c r="K822" s="166">
        <v>0.3</v>
      </c>
      <c r="L822" s="167" t="s">
        <v>1206</v>
      </c>
      <c r="M822" s="168" t="s">
        <v>1204</v>
      </c>
      <c r="N822" s="169">
        <v>0</v>
      </c>
      <c r="O822" s="21">
        <f t="shared" si="432"/>
        <v>2.3000000000000003</v>
      </c>
      <c r="P822" s="21" t="str">
        <f t="shared" si="433"/>
        <v>N</v>
      </c>
      <c r="Q822" s="22">
        <f t="shared" si="434"/>
        <v>41073.629999999997</v>
      </c>
      <c r="R822" s="8" t="str">
        <f t="shared" si="435"/>
        <v>N</v>
      </c>
      <c r="S822" s="23">
        <f t="shared" si="436"/>
        <v>4.6000000000000005</v>
      </c>
      <c r="T822" s="24">
        <f t="shared" si="437"/>
        <v>20500</v>
      </c>
      <c r="U822" s="24">
        <f t="shared" si="438"/>
        <v>100000</v>
      </c>
      <c r="V822" s="24">
        <f t="shared" si="439"/>
        <v>257500</v>
      </c>
      <c r="W822" s="24">
        <f t="shared" si="440"/>
        <v>6887.3450000000012</v>
      </c>
      <c r="X822" s="24">
        <f t="shared" si="441"/>
        <v>0</v>
      </c>
      <c r="Y822" s="24">
        <f t="shared" si="442"/>
        <v>6887.3450000000012</v>
      </c>
      <c r="Z822" s="24">
        <f t="shared" si="443"/>
        <v>34186.284999999996</v>
      </c>
      <c r="AA822" s="25" t="str">
        <f t="shared" si="444"/>
        <v>N</v>
      </c>
      <c r="AB822" s="26">
        <f t="shared" si="445"/>
        <v>3.6000000000000005</v>
      </c>
      <c r="AC822" s="27">
        <f t="shared" si="446"/>
        <v>20500</v>
      </c>
      <c r="AD822" s="28">
        <f t="shared" si="447"/>
        <v>100000</v>
      </c>
      <c r="AE822" s="28">
        <f t="shared" si="448"/>
        <v>257500</v>
      </c>
      <c r="AF822" s="28">
        <f t="shared" si="449"/>
        <v>3443.6725000000006</v>
      </c>
      <c r="AG822" s="28">
        <f t="shared" si="450"/>
        <v>0</v>
      </c>
      <c r="AH822" s="28">
        <f t="shared" si="451"/>
        <v>3443.6725000000006</v>
      </c>
      <c r="AI822" s="28">
        <f t="shared" si="452"/>
        <v>37629.957499999997</v>
      </c>
      <c r="AJ822" s="29" t="str">
        <f t="shared" si="453"/>
        <v>N</v>
      </c>
      <c r="AK822" s="30">
        <f t="shared" si="454"/>
        <v>2.6000000000000005</v>
      </c>
      <c r="AL822" s="31">
        <f t="shared" si="455"/>
        <v>20500</v>
      </c>
      <c r="AM822" s="31">
        <f t="shared" si="456"/>
        <v>100000</v>
      </c>
      <c r="AN822" s="31">
        <f t="shared" si="457"/>
        <v>257500</v>
      </c>
      <c r="AO822" s="31">
        <f t="shared" si="458"/>
        <v>0</v>
      </c>
      <c r="AP822" s="31">
        <f t="shared" si="459"/>
        <v>0</v>
      </c>
      <c r="AQ822" s="31">
        <f t="shared" si="460"/>
        <v>0</v>
      </c>
      <c r="AR822" s="31">
        <f t="shared" si="461"/>
        <v>41073.629999999997</v>
      </c>
      <c r="AS822" s="32">
        <f t="shared" si="462"/>
        <v>1.6000000000000005</v>
      </c>
      <c r="AT822" s="33">
        <f t="shared" si="463"/>
        <v>20500</v>
      </c>
      <c r="AU822" s="33">
        <f t="shared" si="464"/>
        <v>100000</v>
      </c>
      <c r="AV822" s="33">
        <v>257500</v>
      </c>
      <c r="AW822" s="33">
        <f t="shared" si="465"/>
        <v>1721.8362500000003</v>
      </c>
      <c r="AX822" s="33">
        <f t="shared" si="466"/>
        <v>39351.793749999997</v>
      </c>
      <c r="AY822" s="34">
        <f t="shared" si="467"/>
        <v>152241.66625000001</v>
      </c>
    </row>
    <row r="823" spans="1:51" ht="15.75" customHeight="1" x14ac:dyDescent="0.3">
      <c r="A823" s="166" t="s">
        <v>1023</v>
      </c>
      <c r="B823" s="99">
        <v>8899.4599999999991</v>
      </c>
      <c r="C823" s="99">
        <v>15522.77</v>
      </c>
      <c r="D823" s="99">
        <v>62947.25</v>
      </c>
      <c r="E823" s="99">
        <v>53785.36</v>
      </c>
      <c r="F823" s="153">
        <v>120000</v>
      </c>
      <c r="G823" s="152">
        <v>0</v>
      </c>
      <c r="H823" s="182">
        <v>46335</v>
      </c>
      <c r="I823" s="182">
        <v>46357</v>
      </c>
      <c r="J823" s="166">
        <v>2.5</v>
      </c>
      <c r="K823" s="166">
        <v>1.9</v>
      </c>
      <c r="L823" s="167" t="s">
        <v>1206</v>
      </c>
      <c r="M823" s="168" t="s">
        <v>1203</v>
      </c>
      <c r="N823" s="169">
        <v>0.01</v>
      </c>
      <c r="O823" s="21">
        <f t="shared" si="432"/>
        <v>0.60000000000000009</v>
      </c>
      <c r="P823" s="21" t="str">
        <f t="shared" si="433"/>
        <v>N</v>
      </c>
      <c r="Q823" s="22">
        <f t="shared" si="434"/>
        <v>24422.23</v>
      </c>
      <c r="R823" s="8" t="str">
        <f t="shared" si="435"/>
        <v>N</v>
      </c>
      <c r="S823" s="23">
        <f t="shared" si="436"/>
        <v>0.80000000000000016</v>
      </c>
      <c r="T823" s="24">
        <f t="shared" si="437"/>
        <v>20500</v>
      </c>
      <c r="U823" s="24">
        <f t="shared" si="438"/>
        <v>100000</v>
      </c>
      <c r="V823" s="24">
        <f t="shared" si="439"/>
        <v>257500</v>
      </c>
      <c r="W823" s="24">
        <f t="shared" si="440"/>
        <v>15375</v>
      </c>
      <c r="X823" s="24">
        <f t="shared" si="441"/>
        <v>0</v>
      </c>
      <c r="Y823" s="24">
        <f t="shared" si="442"/>
        <v>15375</v>
      </c>
      <c r="Z823" s="24">
        <f t="shared" si="443"/>
        <v>9291.4523000000008</v>
      </c>
      <c r="AA823" s="25" t="str">
        <f t="shared" si="444"/>
        <v>N</v>
      </c>
      <c r="AB823" s="26">
        <f t="shared" si="445"/>
        <v>0</v>
      </c>
      <c r="AC823" s="27">
        <f t="shared" si="446"/>
        <v>20500</v>
      </c>
      <c r="AD823" s="28">
        <f t="shared" si="447"/>
        <v>100000</v>
      </c>
      <c r="AE823" s="28">
        <f t="shared" si="448"/>
        <v>257500</v>
      </c>
      <c r="AF823" s="28">
        <f t="shared" si="449"/>
        <v>0</v>
      </c>
      <c r="AG823" s="28">
        <f t="shared" si="450"/>
        <v>0</v>
      </c>
      <c r="AH823" s="28">
        <f t="shared" si="451"/>
        <v>0</v>
      </c>
      <c r="AI823" s="28">
        <f t="shared" si="452"/>
        <v>0</v>
      </c>
      <c r="AJ823" s="29" t="str">
        <f t="shared" si="453"/>
        <v>N</v>
      </c>
      <c r="AK823" s="30">
        <f t="shared" si="454"/>
        <v>0</v>
      </c>
      <c r="AL823" s="31">
        <f t="shared" si="455"/>
        <v>20500</v>
      </c>
      <c r="AM823" s="31">
        <f t="shared" si="456"/>
        <v>100000</v>
      </c>
      <c r="AN823" s="31">
        <f t="shared" si="457"/>
        <v>257500</v>
      </c>
      <c r="AO823" s="31">
        <f t="shared" si="458"/>
        <v>0</v>
      </c>
      <c r="AP823" s="31">
        <f t="shared" si="459"/>
        <v>0</v>
      </c>
      <c r="AQ823" s="31">
        <f t="shared" si="460"/>
        <v>0</v>
      </c>
      <c r="AR823" s="31">
        <f t="shared" si="461"/>
        <v>0</v>
      </c>
      <c r="AS823" s="32">
        <f t="shared" si="462"/>
        <v>0</v>
      </c>
      <c r="AT823" s="33">
        <f t="shared" si="463"/>
        <v>20500</v>
      </c>
      <c r="AU823" s="33">
        <f t="shared" si="464"/>
        <v>100000</v>
      </c>
      <c r="AV823" s="33">
        <v>257500</v>
      </c>
      <c r="AW823" s="33">
        <f t="shared" si="465"/>
        <v>0</v>
      </c>
      <c r="AX823" s="33">
        <f t="shared" si="466"/>
        <v>0</v>
      </c>
      <c r="AY823" s="34">
        <f t="shared" si="467"/>
        <v>9291.4523000000008</v>
      </c>
    </row>
    <row r="824" spans="1:51" ht="15.75" customHeight="1" x14ac:dyDescent="0.3">
      <c r="A824" s="166" t="s">
        <v>1024</v>
      </c>
      <c r="B824" s="99">
        <v>9522.2000000000007</v>
      </c>
      <c r="C824" s="99">
        <v>13922.7</v>
      </c>
      <c r="D824" s="99">
        <v>47273.65</v>
      </c>
      <c r="E824" s="99">
        <v>34852.959999999999</v>
      </c>
      <c r="F824" s="153">
        <v>221000</v>
      </c>
      <c r="G824" s="152">
        <v>12500</v>
      </c>
      <c r="H824" s="182">
        <v>46243</v>
      </c>
      <c r="I824" s="182">
        <v>46253</v>
      </c>
      <c r="J824" s="166">
        <v>2.7</v>
      </c>
      <c r="K824" s="166">
        <v>0</v>
      </c>
      <c r="L824" s="167" t="s">
        <v>1206</v>
      </c>
      <c r="M824" s="168" t="s">
        <v>1205</v>
      </c>
      <c r="N824" s="169">
        <v>0.03</v>
      </c>
      <c r="O824" s="21">
        <f t="shared" si="432"/>
        <v>2.7</v>
      </c>
      <c r="P824" s="21" t="str">
        <f t="shared" si="433"/>
        <v>N</v>
      </c>
      <c r="Q824" s="22">
        <f t="shared" si="434"/>
        <v>23444.9</v>
      </c>
      <c r="R824" s="8" t="str">
        <f t="shared" si="435"/>
        <v>N</v>
      </c>
      <c r="S824" s="23">
        <f t="shared" si="436"/>
        <v>2.7</v>
      </c>
      <c r="T824" s="24">
        <f t="shared" si="437"/>
        <v>20500</v>
      </c>
      <c r="U824" s="24">
        <f t="shared" si="438"/>
        <v>100000</v>
      </c>
      <c r="V824" s="24">
        <f t="shared" si="439"/>
        <v>257500</v>
      </c>
      <c r="W824" s="24">
        <f t="shared" si="440"/>
        <v>20500</v>
      </c>
      <c r="X824" s="24">
        <f t="shared" si="441"/>
        <v>0</v>
      </c>
      <c r="Y824" s="24">
        <f t="shared" si="442"/>
        <v>20500</v>
      </c>
      <c r="Z824" s="24">
        <f t="shared" si="443"/>
        <v>3648.247000000003</v>
      </c>
      <c r="AA824" s="25" t="str">
        <f t="shared" si="444"/>
        <v>N</v>
      </c>
      <c r="AB824" s="26">
        <f t="shared" si="445"/>
        <v>1.7000000000000002</v>
      </c>
      <c r="AC824" s="27">
        <f t="shared" si="446"/>
        <v>20500</v>
      </c>
      <c r="AD824" s="28">
        <f t="shared" si="447"/>
        <v>100000</v>
      </c>
      <c r="AE824" s="28">
        <f t="shared" si="448"/>
        <v>257500</v>
      </c>
      <c r="AF824" s="28">
        <f t="shared" si="449"/>
        <v>16000</v>
      </c>
      <c r="AG824" s="28">
        <f t="shared" si="450"/>
        <v>0</v>
      </c>
      <c r="AH824" s="28">
        <f t="shared" si="451"/>
        <v>16000</v>
      </c>
      <c r="AI824" s="28">
        <f t="shared" si="452"/>
        <v>8872.6944100000037</v>
      </c>
      <c r="AJ824" s="29" t="str">
        <f t="shared" si="453"/>
        <v>N</v>
      </c>
      <c r="AK824" s="30">
        <f t="shared" si="454"/>
        <v>0.70000000000000018</v>
      </c>
      <c r="AL824" s="31">
        <f t="shared" si="455"/>
        <v>20500</v>
      </c>
      <c r="AM824" s="31">
        <f t="shared" si="456"/>
        <v>100000</v>
      </c>
      <c r="AN824" s="31">
        <f t="shared" si="457"/>
        <v>257500</v>
      </c>
      <c r="AO824" s="31">
        <f t="shared" si="458"/>
        <v>0</v>
      </c>
      <c r="AP824" s="31">
        <f t="shared" si="459"/>
        <v>0</v>
      </c>
      <c r="AQ824" s="31">
        <f t="shared" si="460"/>
        <v>0</v>
      </c>
      <c r="AR824" s="31">
        <f t="shared" si="461"/>
        <v>25618.875242300004</v>
      </c>
      <c r="AS824" s="32">
        <f t="shared" si="462"/>
        <v>0</v>
      </c>
      <c r="AT824" s="33">
        <f t="shared" si="463"/>
        <v>20500</v>
      </c>
      <c r="AU824" s="33">
        <f t="shared" si="464"/>
        <v>100000</v>
      </c>
      <c r="AV824" s="33">
        <v>257500</v>
      </c>
      <c r="AW824" s="33">
        <f t="shared" si="465"/>
        <v>0</v>
      </c>
      <c r="AX824" s="33">
        <f t="shared" si="466"/>
        <v>0</v>
      </c>
      <c r="AY824" s="34">
        <f t="shared" si="467"/>
        <v>38139.816652300011</v>
      </c>
    </row>
    <row r="825" spans="1:51" ht="15.75" customHeight="1" x14ac:dyDescent="0.3">
      <c r="A825" s="166" t="s">
        <v>1025</v>
      </c>
      <c r="B825" s="99">
        <v>13871.95</v>
      </c>
      <c r="C825" s="99">
        <v>10681.95</v>
      </c>
      <c r="D825" s="99">
        <v>42620.28</v>
      </c>
      <c r="E825" s="99">
        <v>37766.25</v>
      </c>
      <c r="F825" s="153">
        <v>150000</v>
      </c>
      <c r="G825" s="152">
        <v>12500</v>
      </c>
      <c r="H825" s="182">
        <v>46292</v>
      </c>
      <c r="I825" s="182">
        <v>46323</v>
      </c>
      <c r="J825" s="166">
        <v>4.2</v>
      </c>
      <c r="K825" s="166">
        <v>0.7</v>
      </c>
      <c r="L825" s="167" t="s">
        <v>1206</v>
      </c>
      <c r="M825" s="168" t="s">
        <v>1204</v>
      </c>
      <c r="N825" s="169">
        <v>2.7E-2</v>
      </c>
      <c r="O825" s="21">
        <f t="shared" si="432"/>
        <v>3.5</v>
      </c>
      <c r="P825" s="21" t="str">
        <f t="shared" si="433"/>
        <v>N</v>
      </c>
      <c r="Q825" s="22">
        <f t="shared" si="434"/>
        <v>24553.9</v>
      </c>
      <c r="R825" s="8" t="str">
        <f t="shared" si="435"/>
        <v>N</v>
      </c>
      <c r="S825" s="23">
        <f t="shared" si="436"/>
        <v>7</v>
      </c>
      <c r="T825" s="24">
        <f t="shared" si="437"/>
        <v>20500</v>
      </c>
      <c r="U825" s="24">
        <f t="shared" si="438"/>
        <v>100000</v>
      </c>
      <c r="V825" s="24">
        <f t="shared" si="439"/>
        <v>257500</v>
      </c>
      <c r="W825" s="24">
        <f t="shared" si="440"/>
        <v>10250</v>
      </c>
      <c r="X825" s="24">
        <f t="shared" si="441"/>
        <v>0</v>
      </c>
      <c r="Y825" s="24">
        <f t="shared" si="442"/>
        <v>10250</v>
      </c>
      <c r="Z825" s="24">
        <f t="shared" si="443"/>
        <v>14966.855299999999</v>
      </c>
      <c r="AA825" s="25" t="str">
        <f t="shared" si="444"/>
        <v>N</v>
      </c>
      <c r="AB825" s="26">
        <f t="shared" si="445"/>
        <v>6</v>
      </c>
      <c r="AC825" s="27">
        <f t="shared" si="446"/>
        <v>20500</v>
      </c>
      <c r="AD825" s="28">
        <f t="shared" si="447"/>
        <v>100000</v>
      </c>
      <c r="AE825" s="28">
        <f t="shared" si="448"/>
        <v>257500</v>
      </c>
      <c r="AF825" s="28">
        <f t="shared" si="449"/>
        <v>10250</v>
      </c>
      <c r="AG825" s="28">
        <f t="shared" si="450"/>
        <v>0</v>
      </c>
      <c r="AH825" s="28">
        <f t="shared" si="451"/>
        <v>10250</v>
      </c>
      <c r="AI825" s="28">
        <f t="shared" si="452"/>
        <v>15647.710393099998</v>
      </c>
      <c r="AJ825" s="29" t="str">
        <f t="shared" si="453"/>
        <v>N</v>
      </c>
      <c r="AK825" s="30">
        <f t="shared" si="454"/>
        <v>5</v>
      </c>
      <c r="AL825" s="31">
        <f t="shared" si="455"/>
        <v>20500</v>
      </c>
      <c r="AM825" s="31">
        <f t="shared" si="456"/>
        <v>100000</v>
      </c>
      <c r="AN825" s="31">
        <f t="shared" si="457"/>
        <v>257500</v>
      </c>
      <c r="AO825" s="31">
        <f t="shared" si="458"/>
        <v>10250</v>
      </c>
      <c r="AP825" s="31">
        <f t="shared" si="459"/>
        <v>0</v>
      </c>
      <c r="AQ825" s="31">
        <f t="shared" si="460"/>
        <v>10250</v>
      </c>
      <c r="AR825" s="31">
        <f t="shared" si="461"/>
        <v>16346.948573713697</v>
      </c>
      <c r="AS825" s="32">
        <f t="shared" si="462"/>
        <v>4</v>
      </c>
      <c r="AT825" s="33">
        <f t="shared" si="463"/>
        <v>20500</v>
      </c>
      <c r="AU825" s="33">
        <f t="shared" si="464"/>
        <v>100000</v>
      </c>
      <c r="AV825" s="33">
        <v>257500</v>
      </c>
      <c r="AW825" s="33">
        <f t="shared" si="465"/>
        <v>10250</v>
      </c>
      <c r="AX825" s="33">
        <f t="shared" si="466"/>
        <v>17065.066185203963</v>
      </c>
      <c r="AY825" s="34">
        <f t="shared" si="467"/>
        <v>64026.580452017661</v>
      </c>
    </row>
    <row r="826" spans="1:51" ht="15.75" customHeight="1" x14ac:dyDescent="0.3">
      <c r="A826" s="166" t="s">
        <v>1026</v>
      </c>
      <c r="B826" s="99">
        <v>5354.56</v>
      </c>
      <c r="C826" s="99">
        <v>26701.19</v>
      </c>
      <c r="D826" s="99">
        <v>106195.1</v>
      </c>
      <c r="E826" s="99">
        <v>92710.720000000001</v>
      </c>
      <c r="F826" s="153">
        <v>70000</v>
      </c>
      <c r="G826" s="152">
        <v>12500</v>
      </c>
      <c r="H826" s="182">
        <v>46483</v>
      </c>
      <c r="I826" s="182">
        <v>46503</v>
      </c>
      <c r="J826" s="166">
        <v>2.8</v>
      </c>
      <c r="K826" s="166">
        <v>1.2</v>
      </c>
      <c r="L826" s="167" t="s">
        <v>1206</v>
      </c>
      <c r="M826" s="168" t="s">
        <v>1204</v>
      </c>
      <c r="N826" s="169">
        <v>0.06</v>
      </c>
      <c r="O826" s="21">
        <f t="shared" si="432"/>
        <v>1.5999999999999999</v>
      </c>
      <c r="P826" s="21" t="str">
        <f t="shared" si="433"/>
        <v>N</v>
      </c>
      <c r="Q826" s="22">
        <f t="shared" si="434"/>
        <v>32055.75</v>
      </c>
      <c r="R826" s="8" t="str">
        <f t="shared" si="435"/>
        <v>N</v>
      </c>
      <c r="S826" s="23">
        <f t="shared" si="436"/>
        <v>3.1999999999999997</v>
      </c>
      <c r="T826" s="24">
        <f t="shared" si="437"/>
        <v>20500</v>
      </c>
      <c r="U826" s="24">
        <f t="shared" si="438"/>
        <v>100000</v>
      </c>
      <c r="V826" s="24">
        <f t="shared" si="439"/>
        <v>257500</v>
      </c>
      <c r="W826" s="24">
        <f t="shared" si="440"/>
        <v>0</v>
      </c>
      <c r="X826" s="24">
        <f t="shared" si="441"/>
        <v>0</v>
      </c>
      <c r="Y826" s="24">
        <f t="shared" si="442"/>
        <v>0</v>
      </c>
      <c r="Z826" s="24">
        <f t="shared" si="443"/>
        <v>33979.095000000001</v>
      </c>
      <c r="AA826" s="25" t="str">
        <f t="shared" si="444"/>
        <v>N</v>
      </c>
      <c r="AB826" s="26">
        <f t="shared" si="445"/>
        <v>2.1999999999999997</v>
      </c>
      <c r="AC826" s="27">
        <f t="shared" si="446"/>
        <v>20500</v>
      </c>
      <c r="AD826" s="28">
        <f t="shared" si="447"/>
        <v>100000</v>
      </c>
      <c r="AE826" s="28">
        <f t="shared" si="448"/>
        <v>257500</v>
      </c>
      <c r="AF826" s="28">
        <f t="shared" si="449"/>
        <v>0</v>
      </c>
      <c r="AG826" s="28">
        <f t="shared" si="450"/>
        <v>0</v>
      </c>
      <c r="AH826" s="28">
        <f t="shared" si="451"/>
        <v>0</v>
      </c>
      <c r="AI826" s="28">
        <f t="shared" si="452"/>
        <v>36017.840700000001</v>
      </c>
      <c r="AJ826" s="29" t="str">
        <f t="shared" si="453"/>
        <v>N</v>
      </c>
      <c r="AK826" s="30">
        <f t="shared" si="454"/>
        <v>1.1999999999999997</v>
      </c>
      <c r="AL826" s="31">
        <f t="shared" si="455"/>
        <v>20500</v>
      </c>
      <c r="AM826" s="31">
        <f t="shared" si="456"/>
        <v>100000</v>
      </c>
      <c r="AN826" s="31">
        <f t="shared" si="457"/>
        <v>257500</v>
      </c>
      <c r="AO826" s="31">
        <f t="shared" si="458"/>
        <v>0</v>
      </c>
      <c r="AP826" s="31">
        <f t="shared" si="459"/>
        <v>0</v>
      </c>
      <c r="AQ826" s="31">
        <f t="shared" si="460"/>
        <v>0</v>
      </c>
      <c r="AR826" s="31">
        <f t="shared" si="461"/>
        <v>38178.911142000004</v>
      </c>
      <c r="AS826" s="32">
        <f t="shared" si="462"/>
        <v>0.19999999999999973</v>
      </c>
      <c r="AT826" s="33">
        <f t="shared" si="463"/>
        <v>20500</v>
      </c>
      <c r="AU826" s="33">
        <f t="shared" si="464"/>
        <v>100000</v>
      </c>
      <c r="AV826" s="33">
        <v>257500</v>
      </c>
      <c r="AW826" s="33">
        <f t="shared" si="465"/>
        <v>0</v>
      </c>
      <c r="AX826" s="33">
        <f t="shared" si="466"/>
        <v>40469.645810520007</v>
      </c>
      <c r="AY826" s="34">
        <f t="shared" si="467"/>
        <v>148645.49265252001</v>
      </c>
    </row>
    <row r="827" spans="1:51" ht="15.75" customHeight="1" x14ac:dyDescent="0.3">
      <c r="A827" s="166" t="s">
        <v>1027</v>
      </c>
      <c r="B827" s="99">
        <v>12910.81</v>
      </c>
      <c r="C827" s="99">
        <v>20343.060000000001</v>
      </c>
      <c r="D827" s="99">
        <v>62475.93</v>
      </c>
      <c r="E827" s="99">
        <v>48023.4</v>
      </c>
      <c r="F827" s="153">
        <v>80000</v>
      </c>
      <c r="G827" s="150">
        <v>12500</v>
      </c>
      <c r="H827" s="182">
        <v>46484</v>
      </c>
      <c r="I827" s="182">
        <v>46533</v>
      </c>
      <c r="J827" s="166">
        <v>3.7</v>
      </c>
      <c r="K827" s="166">
        <v>1.2</v>
      </c>
      <c r="L827" s="167" t="s">
        <v>1206</v>
      </c>
      <c r="M827" s="168" t="s">
        <v>1203</v>
      </c>
      <c r="N827" s="169">
        <v>0.01</v>
      </c>
      <c r="O827" s="21">
        <f t="shared" si="432"/>
        <v>2.5</v>
      </c>
      <c r="P827" s="21" t="str">
        <f t="shared" si="433"/>
        <v>N</v>
      </c>
      <c r="Q827" s="22">
        <f t="shared" si="434"/>
        <v>33253.870000000003</v>
      </c>
      <c r="R827" s="8" t="str">
        <f t="shared" si="435"/>
        <v>N</v>
      </c>
      <c r="S827" s="23">
        <f t="shared" si="436"/>
        <v>3.3333333333333335</v>
      </c>
      <c r="T827" s="24">
        <f t="shared" si="437"/>
        <v>20500</v>
      </c>
      <c r="U827" s="24">
        <f t="shared" si="438"/>
        <v>100000</v>
      </c>
      <c r="V827" s="24">
        <f t="shared" si="439"/>
        <v>257500</v>
      </c>
      <c r="W827" s="24">
        <f t="shared" si="440"/>
        <v>15375</v>
      </c>
      <c r="X827" s="24">
        <f t="shared" si="441"/>
        <v>0</v>
      </c>
      <c r="Y827" s="24">
        <f t="shared" si="442"/>
        <v>15375</v>
      </c>
      <c r="Z827" s="24">
        <f t="shared" si="443"/>
        <v>18211.4087</v>
      </c>
      <c r="AA827" s="25" t="str">
        <f t="shared" si="444"/>
        <v>N</v>
      </c>
      <c r="AB827" s="26">
        <f t="shared" si="445"/>
        <v>2.3333333333333335</v>
      </c>
      <c r="AC827" s="27">
        <f t="shared" si="446"/>
        <v>20500</v>
      </c>
      <c r="AD827" s="28">
        <f t="shared" si="447"/>
        <v>100000</v>
      </c>
      <c r="AE827" s="28">
        <f t="shared" si="448"/>
        <v>257500</v>
      </c>
      <c r="AF827" s="28">
        <f t="shared" si="449"/>
        <v>15375</v>
      </c>
      <c r="AG827" s="28">
        <f t="shared" si="450"/>
        <v>0</v>
      </c>
      <c r="AH827" s="28">
        <f t="shared" si="451"/>
        <v>15375</v>
      </c>
      <c r="AI827" s="28">
        <f t="shared" si="452"/>
        <v>18547.272787000002</v>
      </c>
      <c r="AJ827" s="29" t="str">
        <f t="shared" si="453"/>
        <v>N</v>
      </c>
      <c r="AK827" s="30">
        <f t="shared" si="454"/>
        <v>1.3333333333333335</v>
      </c>
      <c r="AL827" s="31">
        <f t="shared" si="455"/>
        <v>20500</v>
      </c>
      <c r="AM827" s="31">
        <f t="shared" si="456"/>
        <v>100000</v>
      </c>
      <c r="AN827" s="31">
        <f t="shared" si="457"/>
        <v>257500</v>
      </c>
      <c r="AO827" s="31">
        <f t="shared" si="458"/>
        <v>12550.730017499998</v>
      </c>
      <c r="AP827" s="31">
        <f t="shared" si="459"/>
        <v>0</v>
      </c>
      <c r="AQ827" s="31">
        <f t="shared" si="460"/>
        <v>12550.730017499998</v>
      </c>
      <c r="AR827" s="31">
        <f t="shared" si="461"/>
        <v>21710.765497370005</v>
      </c>
      <c r="AS827" s="32">
        <f t="shared" si="462"/>
        <v>0.33333333333333348</v>
      </c>
      <c r="AT827" s="33">
        <f t="shared" si="463"/>
        <v>20500</v>
      </c>
      <c r="AU827" s="33">
        <f t="shared" si="464"/>
        <v>100000</v>
      </c>
      <c r="AV827" s="33">
        <v>257500</v>
      </c>
      <c r="AW827" s="33">
        <f t="shared" si="465"/>
        <v>0</v>
      </c>
      <c r="AX827" s="33">
        <f t="shared" si="466"/>
        <v>34604.110470018706</v>
      </c>
      <c r="AY827" s="34">
        <f t="shared" si="467"/>
        <v>93073.557454388705</v>
      </c>
    </row>
    <row r="828" spans="1:51" ht="15.75" customHeight="1" x14ac:dyDescent="0.3">
      <c r="A828" s="166" t="s">
        <v>1028</v>
      </c>
      <c r="B828" s="99">
        <v>8177.08</v>
      </c>
      <c r="C828" s="99">
        <v>24721.5</v>
      </c>
      <c r="D828" s="99">
        <v>103422.91</v>
      </c>
      <c r="E828" s="99">
        <v>89673.04</v>
      </c>
      <c r="F828" s="153">
        <v>250000</v>
      </c>
      <c r="G828" s="150">
        <v>0</v>
      </c>
      <c r="H828" s="182">
        <v>46246</v>
      </c>
      <c r="I828" s="182">
        <v>46265</v>
      </c>
      <c r="J828" s="166">
        <v>2</v>
      </c>
      <c r="K828" s="166">
        <v>1.6</v>
      </c>
      <c r="L828" s="167" t="s">
        <v>1206</v>
      </c>
      <c r="M828" s="168" t="s">
        <v>1203</v>
      </c>
      <c r="N828" s="169">
        <v>0.02</v>
      </c>
      <c r="O828" s="21">
        <f t="shared" si="432"/>
        <v>0.39999999999999991</v>
      </c>
      <c r="P828" s="21" t="str">
        <f t="shared" si="433"/>
        <v>N</v>
      </c>
      <c r="Q828" s="22">
        <f t="shared" si="434"/>
        <v>32898.58</v>
      </c>
      <c r="R828" s="8" t="str">
        <f t="shared" si="435"/>
        <v>N</v>
      </c>
      <c r="S828" s="23">
        <f t="shared" si="436"/>
        <v>0.53333333333333321</v>
      </c>
      <c r="T828" s="24">
        <f t="shared" si="437"/>
        <v>20500</v>
      </c>
      <c r="U828" s="24">
        <f t="shared" si="438"/>
        <v>100000</v>
      </c>
      <c r="V828" s="24">
        <f t="shared" si="439"/>
        <v>257500</v>
      </c>
      <c r="W828" s="24">
        <f t="shared" si="440"/>
        <v>0</v>
      </c>
      <c r="X828" s="24">
        <f t="shared" si="441"/>
        <v>0</v>
      </c>
      <c r="Y828" s="24">
        <f t="shared" si="442"/>
        <v>0</v>
      </c>
      <c r="Z828" s="24">
        <f t="shared" si="443"/>
        <v>33556.551599999999</v>
      </c>
      <c r="AA828" s="25" t="str">
        <f t="shared" si="444"/>
        <v>N</v>
      </c>
      <c r="AB828" s="26">
        <f t="shared" si="445"/>
        <v>0</v>
      </c>
      <c r="AC828" s="27">
        <f t="shared" si="446"/>
        <v>20500</v>
      </c>
      <c r="AD828" s="28">
        <f t="shared" si="447"/>
        <v>100000</v>
      </c>
      <c r="AE828" s="28">
        <f t="shared" si="448"/>
        <v>257500</v>
      </c>
      <c r="AF828" s="28">
        <f t="shared" si="449"/>
        <v>0</v>
      </c>
      <c r="AG828" s="28">
        <f t="shared" si="450"/>
        <v>0</v>
      </c>
      <c r="AH828" s="28">
        <f t="shared" si="451"/>
        <v>0</v>
      </c>
      <c r="AI828" s="28">
        <f t="shared" si="452"/>
        <v>0</v>
      </c>
      <c r="AJ828" s="29" t="str">
        <f t="shared" si="453"/>
        <v>N</v>
      </c>
      <c r="AK828" s="30">
        <f t="shared" si="454"/>
        <v>0</v>
      </c>
      <c r="AL828" s="31">
        <f t="shared" si="455"/>
        <v>20500</v>
      </c>
      <c r="AM828" s="31">
        <f t="shared" si="456"/>
        <v>100000</v>
      </c>
      <c r="AN828" s="31">
        <f t="shared" si="457"/>
        <v>257500</v>
      </c>
      <c r="AO828" s="31">
        <f t="shared" si="458"/>
        <v>0</v>
      </c>
      <c r="AP828" s="31">
        <f t="shared" si="459"/>
        <v>0</v>
      </c>
      <c r="AQ828" s="31">
        <f t="shared" si="460"/>
        <v>0</v>
      </c>
      <c r="AR828" s="31">
        <f t="shared" si="461"/>
        <v>0</v>
      </c>
      <c r="AS828" s="32">
        <f t="shared" si="462"/>
        <v>0</v>
      </c>
      <c r="AT828" s="33">
        <f t="shared" si="463"/>
        <v>20500</v>
      </c>
      <c r="AU828" s="33">
        <f t="shared" si="464"/>
        <v>100000</v>
      </c>
      <c r="AV828" s="33">
        <v>257500</v>
      </c>
      <c r="AW828" s="33">
        <f t="shared" si="465"/>
        <v>0</v>
      </c>
      <c r="AX828" s="33">
        <f t="shared" si="466"/>
        <v>0</v>
      </c>
      <c r="AY828" s="34">
        <f t="shared" si="467"/>
        <v>33556.551599999999</v>
      </c>
    </row>
    <row r="829" spans="1:51" ht="15.75" customHeight="1" x14ac:dyDescent="0.3">
      <c r="A829" s="166" t="s">
        <v>1029</v>
      </c>
      <c r="B829" s="99">
        <v>5385.35</v>
      </c>
      <c r="C829" s="99">
        <v>33698.019999999997</v>
      </c>
      <c r="D829" s="99">
        <v>93090.46</v>
      </c>
      <c r="E829" s="99">
        <v>79007.38</v>
      </c>
      <c r="F829" s="153">
        <v>189000</v>
      </c>
      <c r="G829" s="150">
        <v>12500</v>
      </c>
      <c r="H829" s="182">
        <v>46302</v>
      </c>
      <c r="I829" s="182">
        <v>46354</v>
      </c>
      <c r="J829" s="166">
        <v>3.9</v>
      </c>
      <c r="K829" s="166">
        <v>0.7</v>
      </c>
      <c r="L829" s="167" t="s">
        <v>1206</v>
      </c>
      <c r="M829" s="168" t="s">
        <v>1203</v>
      </c>
      <c r="N829" s="169">
        <v>0.02</v>
      </c>
      <c r="O829" s="21">
        <f t="shared" si="432"/>
        <v>3.2</v>
      </c>
      <c r="P829" s="21" t="str">
        <f t="shared" si="433"/>
        <v>N</v>
      </c>
      <c r="Q829" s="22">
        <f t="shared" si="434"/>
        <v>39083.369999999995</v>
      </c>
      <c r="R829" s="8" t="str">
        <f t="shared" si="435"/>
        <v>N</v>
      </c>
      <c r="S829" s="23">
        <f t="shared" si="436"/>
        <v>4.2666666666666666</v>
      </c>
      <c r="T829" s="24">
        <f t="shared" si="437"/>
        <v>20500</v>
      </c>
      <c r="U829" s="24">
        <f t="shared" si="438"/>
        <v>100000</v>
      </c>
      <c r="V829" s="24">
        <f t="shared" si="439"/>
        <v>257500</v>
      </c>
      <c r="W829" s="24">
        <f t="shared" si="440"/>
        <v>5182.1549999999952</v>
      </c>
      <c r="X829" s="24">
        <f t="shared" si="441"/>
        <v>0</v>
      </c>
      <c r="Y829" s="24">
        <f t="shared" si="442"/>
        <v>5182.1549999999952</v>
      </c>
      <c r="Z829" s="24">
        <f t="shared" si="443"/>
        <v>34682.882400000002</v>
      </c>
      <c r="AA829" s="25" t="str">
        <f t="shared" si="444"/>
        <v>N</v>
      </c>
      <c r="AB829" s="26">
        <f t="shared" si="445"/>
        <v>3.2666666666666666</v>
      </c>
      <c r="AC829" s="27">
        <f t="shared" si="446"/>
        <v>20500</v>
      </c>
      <c r="AD829" s="28">
        <f t="shared" si="447"/>
        <v>100000</v>
      </c>
      <c r="AE829" s="28">
        <f t="shared" si="448"/>
        <v>257500</v>
      </c>
      <c r="AF829" s="28">
        <f t="shared" si="449"/>
        <v>1295.5387499999988</v>
      </c>
      <c r="AG829" s="28">
        <f t="shared" si="450"/>
        <v>0</v>
      </c>
      <c r="AH829" s="28">
        <f t="shared" si="451"/>
        <v>1295.5387499999988</v>
      </c>
      <c r="AI829" s="28">
        <f t="shared" si="452"/>
        <v>39366.799397999996</v>
      </c>
      <c r="AJ829" s="29" t="str">
        <f t="shared" si="453"/>
        <v>N</v>
      </c>
      <c r="AK829" s="30">
        <f t="shared" si="454"/>
        <v>2.2666666666666666</v>
      </c>
      <c r="AL829" s="31">
        <f t="shared" si="455"/>
        <v>20500</v>
      </c>
      <c r="AM829" s="31">
        <f t="shared" si="456"/>
        <v>100000</v>
      </c>
      <c r="AN829" s="31">
        <f t="shared" si="457"/>
        <v>257500</v>
      </c>
      <c r="AO829" s="31">
        <f t="shared" si="458"/>
        <v>240.8512499999988</v>
      </c>
      <c r="AP829" s="31">
        <f t="shared" si="459"/>
        <v>0</v>
      </c>
      <c r="AQ829" s="31">
        <f t="shared" si="460"/>
        <v>240.8512499999988</v>
      </c>
      <c r="AR829" s="31">
        <f t="shared" si="461"/>
        <v>41234.733660959995</v>
      </c>
      <c r="AS829" s="32">
        <f t="shared" si="462"/>
        <v>1.2666666666666666</v>
      </c>
      <c r="AT829" s="33">
        <f t="shared" si="463"/>
        <v>20500</v>
      </c>
      <c r="AU829" s="33">
        <f t="shared" si="464"/>
        <v>100000</v>
      </c>
      <c r="AV829" s="33">
        <v>257500</v>
      </c>
      <c r="AW829" s="33">
        <f t="shared" si="465"/>
        <v>143.2462500000006</v>
      </c>
      <c r="AX829" s="33">
        <f t="shared" si="466"/>
        <v>42161.850359179189</v>
      </c>
      <c r="AY829" s="34">
        <f t="shared" si="467"/>
        <v>157446.26581813919</v>
      </c>
    </row>
    <row r="830" spans="1:51" ht="15.75" customHeight="1" x14ac:dyDescent="0.3">
      <c r="A830" s="166" t="s">
        <v>1030</v>
      </c>
      <c r="B830" s="99">
        <v>14939.07</v>
      </c>
      <c r="C830" s="99">
        <v>10243.129999999999</v>
      </c>
      <c r="D830" s="99">
        <v>37666.559999999998</v>
      </c>
      <c r="E830" s="99">
        <v>29638.55</v>
      </c>
      <c r="F830" s="153">
        <v>175000</v>
      </c>
      <c r="G830" s="150">
        <v>0</v>
      </c>
      <c r="H830" s="182">
        <v>46294</v>
      </c>
      <c r="I830" s="182">
        <v>46325</v>
      </c>
      <c r="J830" s="166">
        <v>4.7</v>
      </c>
      <c r="K830" s="166">
        <v>0.4</v>
      </c>
      <c r="L830" s="167" t="s">
        <v>1206</v>
      </c>
      <c r="M830" s="168" t="s">
        <v>1203</v>
      </c>
      <c r="N830" s="169">
        <v>0.02</v>
      </c>
      <c r="O830" s="21">
        <f t="shared" si="432"/>
        <v>4.3</v>
      </c>
      <c r="P830" s="21" t="str">
        <f t="shared" si="433"/>
        <v>N</v>
      </c>
      <c r="Q830" s="22">
        <f t="shared" si="434"/>
        <v>25182.199999999997</v>
      </c>
      <c r="R830" s="8" t="str">
        <f t="shared" si="435"/>
        <v>N</v>
      </c>
      <c r="S830" s="23">
        <f t="shared" si="436"/>
        <v>5.7333333333333334</v>
      </c>
      <c r="T830" s="24">
        <f t="shared" si="437"/>
        <v>20500</v>
      </c>
      <c r="U830" s="24">
        <f t="shared" si="438"/>
        <v>100000</v>
      </c>
      <c r="V830" s="24">
        <f t="shared" si="439"/>
        <v>257500</v>
      </c>
      <c r="W830" s="24">
        <f t="shared" si="440"/>
        <v>15375</v>
      </c>
      <c r="X830" s="24">
        <f t="shared" si="441"/>
        <v>0</v>
      </c>
      <c r="Y830" s="24">
        <f t="shared" si="442"/>
        <v>15375</v>
      </c>
      <c r="Z830" s="24">
        <f t="shared" si="443"/>
        <v>10310.843999999997</v>
      </c>
      <c r="AA830" s="25" t="str">
        <f t="shared" si="444"/>
        <v>N</v>
      </c>
      <c r="AB830" s="26">
        <f t="shared" si="445"/>
        <v>4.7333333333333334</v>
      </c>
      <c r="AC830" s="27">
        <f t="shared" si="446"/>
        <v>20500</v>
      </c>
      <c r="AD830" s="28">
        <f t="shared" si="447"/>
        <v>100000</v>
      </c>
      <c r="AE830" s="28">
        <f t="shared" si="448"/>
        <v>257500</v>
      </c>
      <c r="AF830" s="28">
        <f t="shared" si="449"/>
        <v>15375</v>
      </c>
      <c r="AG830" s="28">
        <f t="shared" si="450"/>
        <v>0</v>
      </c>
      <c r="AH830" s="28">
        <f t="shared" si="451"/>
        <v>15375</v>
      </c>
      <c r="AI830" s="28">
        <f t="shared" si="452"/>
        <v>10824.560879999997</v>
      </c>
      <c r="AJ830" s="29" t="str">
        <f t="shared" si="453"/>
        <v>N</v>
      </c>
      <c r="AK830" s="30">
        <f t="shared" si="454"/>
        <v>3.7333333333333334</v>
      </c>
      <c r="AL830" s="31">
        <f t="shared" si="455"/>
        <v>20500</v>
      </c>
      <c r="AM830" s="31">
        <f t="shared" si="456"/>
        <v>100000</v>
      </c>
      <c r="AN830" s="31">
        <f t="shared" si="457"/>
        <v>257500</v>
      </c>
      <c r="AO830" s="31">
        <f t="shared" si="458"/>
        <v>15375</v>
      </c>
      <c r="AP830" s="31">
        <f t="shared" si="459"/>
        <v>0</v>
      </c>
      <c r="AQ830" s="31">
        <f t="shared" si="460"/>
        <v>15375</v>
      </c>
      <c r="AR830" s="31">
        <f t="shared" si="461"/>
        <v>11348.552097599997</v>
      </c>
      <c r="AS830" s="32">
        <f t="shared" si="462"/>
        <v>2.7333333333333334</v>
      </c>
      <c r="AT830" s="33">
        <f t="shared" si="463"/>
        <v>20500</v>
      </c>
      <c r="AU830" s="33">
        <f t="shared" si="464"/>
        <v>100000</v>
      </c>
      <c r="AV830" s="33">
        <v>257500</v>
      </c>
      <c r="AW830" s="33">
        <f t="shared" si="465"/>
        <v>12156.330000000002</v>
      </c>
      <c r="AX830" s="33">
        <f t="shared" si="466"/>
        <v>15101.693139551997</v>
      </c>
      <c r="AY830" s="34">
        <f t="shared" si="467"/>
        <v>47585.650117151992</v>
      </c>
    </row>
    <row r="831" spans="1:51" ht="15.75" customHeight="1" x14ac:dyDescent="0.3">
      <c r="A831" s="166" t="s">
        <v>1031</v>
      </c>
      <c r="B831" s="99">
        <v>17886.63</v>
      </c>
      <c r="C831" s="99">
        <v>27419.85</v>
      </c>
      <c r="D831" s="99">
        <v>70671.97</v>
      </c>
      <c r="E831" s="99">
        <v>59203.72</v>
      </c>
      <c r="F831" s="153">
        <v>65000</v>
      </c>
      <c r="G831" s="150">
        <v>24444</v>
      </c>
      <c r="H831" s="182">
        <v>46323</v>
      </c>
      <c r="I831" s="182">
        <v>46379</v>
      </c>
      <c r="J831" s="166">
        <v>2.4</v>
      </c>
      <c r="K831" s="166">
        <v>0.9</v>
      </c>
      <c r="L831" s="167" t="s">
        <v>1206</v>
      </c>
      <c r="M831" s="168" t="s">
        <v>1204</v>
      </c>
      <c r="N831" s="169">
        <v>0.04</v>
      </c>
      <c r="O831" s="21">
        <f t="shared" si="432"/>
        <v>1.5</v>
      </c>
      <c r="P831" s="21" t="str">
        <f t="shared" si="433"/>
        <v>N</v>
      </c>
      <c r="Q831" s="22">
        <f t="shared" si="434"/>
        <v>45306.479999999996</v>
      </c>
      <c r="R831" s="8" t="str">
        <f t="shared" si="435"/>
        <v>N</v>
      </c>
      <c r="S831" s="23">
        <f t="shared" si="436"/>
        <v>3</v>
      </c>
      <c r="T831" s="24">
        <f t="shared" si="437"/>
        <v>20500</v>
      </c>
      <c r="U831" s="24">
        <f t="shared" si="438"/>
        <v>100000</v>
      </c>
      <c r="V831" s="24">
        <f t="shared" si="439"/>
        <v>257500</v>
      </c>
      <c r="W831" s="24">
        <f t="shared" si="440"/>
        <v>10250</v>
      </c>
      <c r="X831" s="24">
        <f t="shared" si="441"/>
        <v>0</v>
      </c>
      <c r="Y831" s="24">
        <f t="shared" si="442"/>
        <v>10250</v>
      </c>
      <c r="Z831" s="24">
        <f t="shared" si="443"/>
        <v>36868.739199999996</v>
      </c>
      <c r="AA831" s="25" t="str">
        <f t="shared" si="444"/>
        <v>N</v>
      </c>
      <c r="AB831" s="26">
        <f t="shared" si="445"/>
        <v>2</v>
      </c>
      <c r="AC831" s="27">
        <f t="shared" si="446"/>
        <v>20500</v>
      </c>
      <c r="AD831" s="28">
        <f t="shared" si="447"/>
        <v>100000</v>
      </c>
      <c r="AE831" s="28">
        <f t="shared" si="448"/>
        <v>257500</v>
      </c>
      <c r="AF831" s="28">
        <f t="shared" si="449"/>
        <v>9539.0149999999994</v>
      </c>
      <c r="AG831" s="28">
        <f t="shared" si="450"/>
        <v>0</v>
      </c>
      <c r="AH831" s="28">
        <f t="shared" si="451"/>
        <v>9539.0149999999994</v>
      </c>
      <c r="AI831" s="28">
        <f t="shared" si="452"/>
        <v>39464.473767999996</v>
      </c>
      <c r="AJ831" s="29" t="str">
        <f t="shared" si="453"/>
        <v>N</v>
      </c>
      <c r="AK831" s="30">
        <f t="shared" si="454"/>
        <v>1</v>
      </c>
      <c r="AL831" s="31">
        <f t="shared" si="455"/>
        <v>20500</v>
      </c>
      <c r="AM831" s="31">
        <f t="shared" si="456"/>
        <v>100000</v>
      </c>
      <c r="AN831" s="31">
        <f t="shared" si="457"/>
        <v>257500</v>
      </c>
      <c r="AO831" s="31">
        <f t="shared" si="458"/>
        <v>0</v>
      </c>
      <c r="AP831" s="31">
        <f t="shared" si="459"/>
        <v>0</v>
      </c>
      <c r="AQ831" s="31">
        <f t="shared" si="460"/>
        <v>0</v>
      </c>
      <c r="AR831" s="31">
        <f t="shared" si="461"/>
        <v>50963.628318719995</v>
      </c>
      <c r="AS831" s="32">
        <f t="shared" si="462"/>
        <v>0</v>
      </c>
      <c r="AT831" s="33">
        <f t="shared" si="463"/>
        <v>20500</v>
      </c>
      <c r="AU831" s="33">
        <f t="shared" si="464"/>
        <v>100000</v>
      </c>
      <c r="AV831" s="33">
        <v>257500</v>
      </c>
      <c r="AW831" s="33">
        <f t="shared" si="465"/>
        <v>0</v>
      </c>
      <c r="AX831" s="33">
        <f t="shared" si="466"/>
        <v>0</v>
      </c>
      <c r="AY831" s="34">
        <f t="shared" si="467"/>
        <v>127296.84128671998</v>
      </c>
    </row>
    <row r="832" spans="1:51" ht="15.75" customHeight="1" x14ac:dyDescent="0.3">
      <c r="A832" s="166" t="s">
        <v>1032</v>
      </c>
      <c r="B832" s="99">
        <v>13878.52</v>
      </c>
      <c r="C832" s="99">
        <v>30796.38</v>
      </c>
      <c r="D832" s="99">
        <v>117556.66</v>
      </c>
      <c r="E832" s="99">
        <v>102757.11</v>
      </c>
      <c r="F832" s="153">
        <v>35000</v>
      </c>
      <c r="G832" s="150">
        <v>0</v>
      </c>
      <c r="H832" s="182">
        <v>46250</v>
      </c>
      <c r="I832" s="182">
        <v>46322</v>
      </c>
      <c r="J832" s="166">
        <v>2.6</v>
      </c>
      <c r="K832" s="166">
        <v>1.8</v>
      </c>
      <c r="L832" s="167" t="s">
        <v>1207</v>
      </c>
      <c r="M832" s="168" t="s">
        <v>1203</v>
      </c>
      <c r="N832" s="169">
        <v>0.05</v>
      </c>
      <c r="O832" s="21">
        <f t="shared" si="432"/>
        <v>0.8</v>
      </c>
      <c r="P832" s="21" t="str">
        <f t="shared" si="433"/>
        <v>N</v>
      </c>
      <c r="Q832" s="22">
        <f t="shared" si="434"/>
        <v>44674.9</v>
      </c>
      <c r="R832" s="8" t="str">
        <f t="shared" si="435"/>
        <v>N</v>
      </c>
      <c r="S832" s="23">
        <f t="shared" si="436"/>
        <v>1.0666666666666667</v>
      </c>
      <c r="T832" s="24">
        <f t="shared" si="437"/>
        <v>50000</v>
      </c>
      <c r="U832" s="24">
        <f t="shared" si="438"/>
        <v>200000</v>
      </c>
      <c r="V832" s="24">
        <f t="shared" si="439"/>
        <v>257500</v>
      </c>
      <c r="W832" s="24">
        <f t="shared" si="440"/>
        <v>35181.483749999999</v>
      </c>
      <c r="X832" s="24">
        <f t="shared" si="441"/>
        <v>0</v>
      </c>
      <c r="Y832" s="24">
        <f t="shared" si="442"/>
        <v>35181.483749999999</v>
      </c>
      <c r="Z832" s="24">
        <f t="shared" si="443"/>
        <v>11727.161250000005</v>
      </c>
      <c r="AA832" s="25" t="str">
        <f t="shared" si="444"/>
        <v>N</v>
      </c>
      <c r="AB832" s="26">
        <f t="shared" si="445"/>
        <v>6.6666666666666652E-2</v>
      </c>
      <c r="AC832" s="27">
        <f t="shared" si="446"/>
        <v>50000</v>
      </c>
      <c r="AD832" s="28">
        <f t="shared" si="447"/>
        <v>200000</v>
      </c>
      <c r="AE832" s="28">
        <f t="shared" si="448"/>
        <v>257500</v>
      </c>
      <c r="AF832" s="28">
        <f t="shared" si="449"/>
        <v>35446.392187499994</v>
      </c>
      <c r="AG832" s="28">
        <f t="shared" si="450"/>
        <v>0</v>
      </c>
      <c r="AH832" s="28">
        <f t="shared" si="451"/>
        <v>35446.392187499994</v>
      </c>
      <c r="AI832" s="28">
        <f t="shared" si="452"/>
        <v>13807.685062500015</v>
      </c>
      <c r="AJ832" s="29" t="str">
        <f t="shared" si="453"/>
        <v>N</v>
      </c>
      <c r="AK832" s="30">
        <f t="shared" si="454"/>
        <v>0</v>
      </c>
      <c r="AL832" s="31">
        <f t="shared" si="455"/>
        <v>50000</v>
      </c>
      <c r="AM832" s="31">
        <f t="shared" si="456"/>
        <v>200000</v>
      </c>
      <c r="AN832" s="31">
        <f t="shared" si="457"/>
        <v>257500</v>
      </c>
      <c r="AO832" s="31">
        <f t="shared" si="458"/>
        <v>0</v>
      </c>
      <c r="AP832" s="31">
        <f t="shared" si="459"/>
        <v>0</v>
      </c>
      <c r="AQ832" s="31">
        <f t="shared" si="460"/>
        <v>0</v>
      </c>
      <c r="AR832" s="31">
        <f t="shared" si="461"/>
        <v>0</v>
      </c>
      <c r="AS832" s="32">
        <f t="shared" si="462"/>
        <v>0</v>
      </c>
      <c r="AT832" s="33">
        <f t="shared" si="463"/>
        <v>50000</v>
      </c>
      <c r="AU832" s="33">
        <f t="shared" si="464"/>
        <v>200000</v>
      </c>
      <c r="AV832" s="33">
        <v>257500</v>
      </c>
      <c r="AW832" s="33">
        <f t="shared" si="465"/>
        <v>0</v>
      </c>
      <c r="AX832" s="33">
        <f t="shared" si="466"/>
        <v>0</v>
      </c>
      <c r="AY832" s="34">
        <f t="shared" si="467"/>
        <v>25534.84631250002</v>
      </c>
    </row>
    <row r="833" spans="1:51" ht="15.75" customHeight="1" x14ac:dyDescent="0.3">
      <c r="A833" s="166" t="s">
        <v>1033</v>
      </c>
      <c r="B833" s="99">
        <v>16777.52</v>
      </c>
      <c r="C833" s="99">
        <v>1155.24</v>
      </c>
      <c r="D833" s="99">
        <v>51463.5</v>
      </c>
      <c r="E833" s="99">
        <v>37070.730000000003</v>
      </c>
      <c r="F833" s="153">
        <v>88000</v>
      </c>
      <c r="G833" s="150">
        <v>12500</v>
      </c>
      <c r="H833" s="182">
        <v>46236</v>
      </c>
      <c r="I833" s="182">
        <v>46311</v>
      </c>
      <c r="J833" s="166">
        <v>1.8</v>
      </c>
      <c r="K833" s="166">
        <v>1.3</v>
      </c>
      <c r="L833" s="167" t="s">
        <v>1207</v>
      </c>
      <c r="M833" s="168" t="s">
        <v>1204</v>
      </c>
      <c r="N833" s="169">
        <v>5.1999999999999998E-2</v>
      </c>
      <c r="O833" s="21">
        <f t="shared" si="432"/>
        <v>0.5</v>
      </c>
      <c r="P833" s="21" t="str">
        <f t="shared" si="433"/>
        <v>N</v>
      </c>
      <c r="Q833" s="22">
        <f t="shared" si="434"/>
        <v>17932.760000000002</v>
      </c>
      <c r="R833" s="8" t="str">
        <f t="shared" si="435"/>
        <v>N</v>
      </c>
      <c r="S833" s="23">
        <f t="shared" si="436"/>
        <v>1</v>
      </c>
      <c r="T833" s="24">
        <f t="shared" si="437"/>
        <v>50000</v>
      </c>
      <c r="U833" s="24">
        <f t="shared" si="438"/>
        <v>200000</v>
      </c>
      <c r="V833" s="24">
        <f t="shared" si="439"/>
        <v>257500</v>
      </c>
      <c r="W833" s="24">
        <f t="shared" si="440"/>
        <v>9432.631760000002</v>
      </c>
      <c r="X833" s="24">
        <f t="shared" si="441"/>
        <v>0</v>
      </c>
      <c r="Y833" s="24">
        <f t="shared" si="442"/>
        <v>9432.631760000002</v>
      </c>
      <c r="Z833" s="24">
        <f t="shared" si="443"/>
        <v>9432.631760000002</v>
      </c>
      <c r="AA833" s="25" t="str">
        <f t="shared" si="444"/>
        <v>N</v>
      </c>
      <c r="AB833" s="26">
        <f t="shared" si="445"/>
        <v>0</v>
      </c>
      <c r="AC833" s="27">
        <f t="shared" si="446"/>
        <v>50000</v>
      </c>
      <c r="AD833" s="28">
        <f t="shared" si="447"/>
        <v>200000</v>
      </c>
      <c r="AE833" s="28">
        <f t="shared" si="448"/>
        <v>257500</v>
      </c>
      <c r="AF833" s="28">
        <f t="shared" si="449"/>
        <v>0</v>
      </c>
      <c r="AG833" s="28">
        <f t="shared" si="450"/>
        <v>0</v>
      </c>
      <c r="AH833" s="28">
        <f t="shared" si="451"/>
        <v>0</v>
      </c>
      <c r="AI833" s="28">
        <f t="shared" si="452"/>
        <v>0</v>
      </c>
      <c r="AJ833" s="29" t="str">
        <f t="shared" si="453"/>
        <v>N</v>
      </c>
      <c r="AK833" s="30">
        <f t="shared" si="454"/>
        <v>0</v>
      </c>
      <c r="AL833" s="31">
        <f t="shared" si="455"/>
        <v>50000</v>
      </c>
      <c r="AM833" s="31">
        <f t="shared" si="456"/>
        <v>200000</v>
      </c>
      <c r="AN833" s="31">
        <f t="shared" si="457"/>
        <v>257500</v>
      </c>
      <c r="AO833" s="31">
        <f t="shared" si="458"/>
        <v>0</v>
      </c>
      <c r="AP833" s="31">
        <f t="shared" si="459"/>
        <v>0</v>
      </c>
      <c r="AQ833" s="31">
        <f t="shared" si="460"/>
        <v>0</v>
      </c>
      <c r="AR833" s="31">
        <f t="shared" si="461"/>
        <v>0</v>
      </c>
      <c r="AS833" s="32">
        <f t="shared" si="462"/>
        <v>0</v>
      </c>
      <c r="AT833" s="33">
        <f t="shared" si="463"/>
        <v>50000</v>
      </c>
      <c r="AU833" s="33">
        <f t="shared" si="464"/>
        <v>200000</v>
      </c>
      <c r="AV833" s="33">
        <v>257500</v>
      </c>
      <c r="AW833" s="33">
        <f t="shared" si="465"/>
        <v>0</v>
      </c>
      <c r="AX833" s="33">
        <f t="shared" si="466"/>
        <v>0</v>
      </c>
      <c r="AY833" s="34">
        <f t="shared" si="467"/>
        <v>9432.631760000002</v>
      </c>
    </row>
    <row r="834" spans="1:51" ht="15.75" customHeight="1" x14ac:dyDescent="0.3">
      <c r="A834" s="166" t="s">
        <v>1034</v>
      </c>
      <c r="B834" s="99">
        <v>9617.77</v>
      </c>
      <c r="C834" s="99">
        <v>4548.72</v>
      </c>
      <c r="D834" s="99">
        <v>55886.31</v>
      </c>
      <c r="E834" s="99">
        <v>41842.589999999997</v>
      </c>
      <c r="F834" s="153">
        <v>72000</v>
      </c>
      <c r="G834" s="150">
        <v>0</v>
      </c>
      <c r="H834" s="182">
        <v>46566</v>
      </c>
      <c r="I834" s="182">
        <v>46639</v>
      </c>
      <c r="J834" s="166">
        <v>4.4000000000000004</v>
      </c>
      <c r="K834" s="166">
        <v>2.7</v>
      </c>
      <c r="L834" s="167" t="s">
        <v>1207</v>
      </c>
      <c r="M834" s="168" t="s">
        <v>1205</v>
      </c>
      <c r="N834" s="169">
        <v>0.04</v>
      </c>
      <c r="O834" s="21">
        <f t="shared" si="432"/>
        <v>1.7000000000000002</v>
      </c>
      <c r="P834" s="21" t="str">
        <f t="shared" si="433"/>
        <v>N</v>
      </c>
      <c r="Q834" s="22">
        <f t="shared" si="434"/>
        <v>14166.490000000002</v>
      </c>
      <c r="R834" s="8" t="str">
        <f t="shared" si="435"/>
        <v>N</v>
      </c>
      <c r="S834" s="23">
        <f t="shared" si="436"/>
        <v>1.7000000000000002</v>
      </c>
      <c r="T834" s="24">
        <f t="shared" si="437"/>
        <v>50000</v>
      </c>
      <c r="U834" s="24">
        <f t="shared" si="438"/>
        <v>200000</v>
      </c>
      <c r="V834" s="24">
        <f t="shared" si="439"/>
        <v>257500</v>
      </c>
      <c r="W834" s="24">
        <f t="shared" si="440"/>
        <v>14733.149600000002</v>
      </c>
      <c r="X834" s="24">
        <f t="shared" si="441"/>
        <v>0</v>
      </c>
      <c r="Y834" s="24">
        <f t="shared" si="442"/>
        <v>14733.149600000002</v>
      </c>
      <c r="Z834" s="24">
        <f t="shared" si="443"/>
        <v>0</v>
      </c>
      <c r="AA834" s="25" t="str">
        <f t="shared" si="444"/>
        <v>N</v>
      </c>
      <c r="AB834" s="26">
        <f t="shared" si="445"/>
        <v>0.70000000000000018</v>
      </c>
      <c r="AC834" s="27">
        <f t="shared" si="446"/>
        <v>50000</v>
      </c>
      <c r="AD834" s="28">
        <f t="shared" si="447"/>
        <v>200000</v>
      </c>
      <c r="AE834" s="28">
        <f t="shared" si="448"/>
        <v>257500</v>
      </c>
      <c r="AF834" s="28">
        <f t="shared" si="449"/>
        <v>15322.475584000003</v>
      </c>
      <c r="AG834" s="28">
        <f t="shared" si="450"/>
        <v>0</v>
      </c>
      <c r="AH834" s="28">
        <f t="shared" si="451"/>
        <v>15322.475584000003</v>
      </c>
      <c r="AI834" s="28">
        <f t="shared" si="452"/>
        <v>0</v>
      </c>
      <c r="AJ834" s="29" t="str">
        <f t="shared" si="453"/>
        <v>N</v>
      </c>
      <c r="AK834" s="30">
        <f t="shared" si="454"/>
        <v>0</v>
      </c>
      <c r="AL834" s="31">
        <f t="shared" si="455"/>
        <v>50000</v>
      </c>
      <c r="AM834" s="31">
        <f t="shared" si="456"/>
        <v>200000</v>
      </c>
      <c r="AN834" s="31">
        <f t="shared" si="457"/>
        <v>257500</v>
      </c>
      <c r="AO834" s="31">
        <f t="shared" si="458"/>
        <v>0</v>
      </c>
      <c r="AP834" s="31">
        <f t="shared" si="459"/>
        <v>0</v>
      </c>
      <c r="AQ834" s="31">
        <f t="shared" si="460"/>
        <v>0</v>
      </c>
      <c r="AR834" s="31">
        <f t="shared" si="461"/>
        <v>0</v>
      </c>
      <c r="AS834" s="32">
        <f t="shared" si="462"/>
        <v>0</v>
      </c>
      <c r="AT834" s="33">
        <f t="shared" si="463"/>
        <v>50000</v>
      </c>
      <c r="AU834" s="33">
        <f t="shared" si="464"/>
        <v>200000</v>
      </c>
      <c r="AV834" s="33">
        <v>257500</v>
      </c>
      <c r="AW834" s="33">
        <f t="shared" si="465"/>
        <v>0</v>
      </c>
      <c r="AX834" s="33">
        <f t="shared" si="466"/>
        <v>0</v>
      </c>
      <c r="AY834" s="34">
        <f t="shared" si="467"/>
        <v>0</v>
      </c>
    </row>
    <row r="835" spans="1:51" ht="15.75" customHeight="1" x14ac:dyDescent="0.3">
      <c r="A835" s="166" t="s">
        <v>1035</v>
      </c>
      <c r="B835" s="99">
        <v>6428.01</v>
      </c>
      <c r="C835" s="99">
        <v>14831.16</v>
      </c>
      <c r="D835" s="99">
        <v>87680.79</v>
      </c>
      <c r="E835" s="99">
        <v>78132.86</v>
      </c>
      <c r="F835" s="153">
        <v>66000</v>
      </c>
      <c r="G835" s="154">
        <v>12500</v>
      </c>
      <c r="H835" s="182">
        <v>46485</v>
      </c>
      <c r="I835" s="182">
        <v>46507</v>
      </c>
      <c r="J835" s="166">
        <v>1.9</v>
      </c>
      <c r="K835" s="166">
        <v>1.4</v>
      </c>
      <c r="L835" s="167" t="s">
        <v>1207</v>
      </c>
      <c r="M835" s="168" t="s">
        <v>1204</v>
      </c>
      <c r="N835" s="169">
        <v>1.6E-2</v>
      </c>
      <c r="O835" s="21">
        <f t="shared" si="432"/>
        <v>0.5</v>
      </c>
      <c r="P835" s="21" t="str">
        <f t="shared" si="433"/>
        <v>N</v>
      </c>
      <c r="Q835" s="22">
        <f t="shared" si="434"/>
        <v>21259.17</v>
      </c>
      <c r="R835" s="8" t="str">
        <f t="shared" si="435"/>
        <v>N</v>
      </c>
      <c r="S835" s="23">
        <f t="shared" si="436"/>
        <v>1</v>
      </c>
      <c r="T835" s="24">
        <f t="shared" si="437"/>
        <v>50000</v>
      </c>
      <c r="U835" s="24">
        <f t="shared" si="438"/>
        <v>200000</v>
      </c>
      <c r="V835" s="24">
        <f t="shared" si="439"/>
        <v>257500</v>
      </c>
      <c r="W835" s="24">
        <f t="shared" si="440"/>
        <v>10799.658359999999</v>
      </c>
      <c r="X835" s="24">
        <f t="shared" si="441"/>
        <v>0</v>
      </c>
      <c r="Y835" s="24">
        <f t="shared" si="442"/>
        <v>10799.658359999999</v>
      </c>
      <c r="Z835" s="24">
        <f t="shared" si="443"/>
        <v>10799.658359999999</v>
      </c>
      <c r="AA835" s="25" t="str">
        <f t="shared" si="444"/>
        <v>N</v>
      </c>
      <c r="AB835" s="26">
        <f t="shared" si="445"/>
        <v>0</v>
      </c>
      <c r="AC835" s="27">
        <f t="shared" si="446"/>
        <v>50000</v>
      </c>
      <c r="AD835" s="28">
        <f t="shared" si="447"/>
        <v>200000</v>
      </c>
      <c r="AE835" s="28">
        <f t="shared" si="448"/>
        <v>257500</v>
      </c>
      <c r="AF835" s="28">
        <f t="shared" si="449"/>
        <v>0</v>
      </c>
      <c r="AG835" s="28">
        <f t="shared" si="450"/>
        <v>0</v>
      </c>
      <c r="AH835" s="28">
        <f t="shared" si="451"/>
        <v>0</v>
      </c>
      <c r="AI835" s="28">
        <f t="shared" si="452"/>
        <v>0</v>
      </c>
      <c r="AJ835" s="29" t="str">
        <f t="shared" si="453"/>
        <v>N</v>
      </c>
      <c r="AK835" s="30">
        <f t="shared" si="454"/>
        <v>0</v>
      </c>
      <c r="AL835" s="31">
        <f t="shared" si="455"/>
        <v>50000</v>
      </c>
      <c r="AM835" s="31">
        <f t="shared" si="456"/>
        <v>200000</v>
      </c>
      <c r="AN835" s="31">
        <f t="shared" si="457"/>
        <v>257500</v>
      </c>
      <c r="AO835" s="31">
        <f t="shared" si="458"/>
        <v>0</v>
      </c>
      <c r="AP835" s="31">
        <f t="shared" si="459"/>
        <v>0</v>
      </c>
      <c r="AQ835" s="31">
        <f t="shared" si="460"/>
        <v>0</v>
      </c>
      <c r="AR835" s="31">
        <f t="shared" si="461"/>
        <v>0</v>
      </c>
      <c r="AS835" s="32">
        <f t="shared" si="462"/>
        <v>0</v>
      </c>
      <c r="AT835" s="33">
        <f t="shared" si="463"/>
        <v>50000</v>
      </c>
      <c r="AU835" s="33">
        <f t="shared" si="464"/>
        <v>200000</v>
      </c>
      <c r="AV835" s="33">
        <v>257500</v>
      </c>
      <c r="AW835" s="33">
        <f t="shared" si="465"/>
        <v>0</v>
      </c>
      <c r="AX835" s="33">
        <f t="shared" si="466"/>
        <v>0</v>
      </c>
      <c r="AY835" s="34">
        <f t="shared" si="467"/>
        <v>10799.658359999999</v>
      </c>
    </row>
    <row r="836" spans="1:51" ht="15.75" customHeight="1" x14ac:dyDescent="0.3">
      <c r="A836" s="166" t="s">
        <v>1036</v>
      </c>
      <c r="B836" s="99">
        <v>18371.97</v>
      </c>
      <c r="C836" s="99">
        <v>27313.58</v>
      </c>
      <c r="D836" s="99">
        <v>67044.52</v>
      </c>
      <c r="E836" s="99">
        <v>53463.38</v>
      </c>
      <c r="F836" s="153">
        <v>190000</v>
      </c>
      <c r="G836" s="154">
        <v>12500</v>
      </c>
      <c r="H836" s="182">
        <v>46302</v>
      </c>
      <c r="I836" s="182">
        <v>46379</v>
      </c>
      <c r="J836" s="166">
        <v>3.3</v>
      </c>
      <c r="K836" s="166">
        <v>1.8</v>
      </c>
      <c r="L836" s="167" t="s">
        <v>1206</v>
      </c>
      <c r="M836" s="168" t="s">
        <v>1203</v>
      </c>
      <c r="N836" s="169">
        <v>0.03</v>
      </c>
      <c r="O836" s="21">
        <f t="shared" si="432"/>
        <v>1.4999999999999998</v>
      </c>
      <c r="P836" s="21" t="str">
        <f t="shared" si="433"/>
        <v>N</v>
      </c>
      <c r="Q836" s="22">
        <f t="shared" si="434"/>
        <v>45685.55</v>
      </c>
      <c r="R836" s="8" t="str">
        <f t="shared" si="435"/>
        <v>N</v>
      </c>
      <c r="S836" s="23">
        <f t="shared" si="436"/>
        <v>1.9999999999999998</v>
      </c>
      <c r="T836" s="24">
        <f t="shared" si="437"/>
        <v>20500</v>
      </c>
      <c r="U836" s="24">
        <f t="shared" si="438"/>
        <v>100000</v>
      </c>
      <c r="V836" s="24">
        <f t="shared" si="439"/>
        <v>257500</v>
      </c>
      <c r="W836" s="24">
        <f t="shared" si="440"/>
        <v>15375</v>
      </c>
      <c r="X836" s="24">
        <f t="shared" si="441"/>
        <v>0</v>
      </c>
      <c r="Y836" s="24">
        <f t="shared" si="442"/>
        <v>15375</v>
      </c>
      <c r="Z836" s="24">
        <f t="shared" si="443"/>
        <v>31681.116500000004</v>
      </c>
      <c r="AA836" s="25" t="str">
        <f t="shared" si="444"/>
        <v>N</v>
      </c>
      <c r="AB836" s="26">
        <f t="shared" si="445"/>
        <v>0.99999999999999978</v>
      </c>
      <c r="AC836" s="27">
        <f t="shared" si="446"/>
        <v>20500</v>
      </c>
      <c r="AD836" s="28">
        <f t="shared" si="447"/>
        <v>100000</v>
      </c>
      <c r="AE836" s="28">
        <f t="shared" si="448"/>
        <v>257500</v>
      </c>
      <c r="AF836" s="28">
        <f t="shared" si="449"/>
        <v>13185.359999999997</v>
      </c>
      <c r="AG836" s="28">
        <f t="shared" si="450"/>
        <v>0</v>
      </c>
      <c r="AH836" s="28">
        <f t="shared" si="451"/>
        <v>13185.359999999997</v>
      </c>
      <c r="AI836" s="28">
        <f t="shared" si="452"/>
        <v>35282.439995000008</v>
      </c>
      <c r="AJ836" s="29" t="str">
        <f t="shared" si="453"/>
        <v>N</v>
      </c>
      <c r="AK836" s="30">
        <f t="shared" si="454"/>
        <v>0</v>
      </c>
      <c r="AL836" s="31">
        <f t="shared" si="455"/>
        <v>20500</v>
      </c>
      <c r="AM836" s="31">
        <f t="shared" si="456"/>
        <v>100000</v>
      </c>
      <c r="AN836" s="31">
        <f t="shared" si="457"/>
        <v>257500</v>
      </c>
      <c r="AO836" s="31">
        <f t="shared" si="458"/>
        <v>0</v>
      </c>
      <c r="AP836" s="31">
        <f t="shared" si="459"/>
        <v>0</v>
      </c>
      <c r="AQ836" s="31">
        <f t="shared" si="460"/>
        <v>0</v>
      </c>
      <c r="AR836" s="31">
        <f t="shared" si="461"/>
        <v>0</v>
      </c>
      <c r="AS836" s="32">
        <f t="shared" si="462"/>
        <v>0</v>
      </c>
      <c r="AT836" s="33">
        <f t="shared" si="463"/>
        <v>20500</v>
      </c>
      <c r="AU836" s="33">
        <f t="shared" si="464"/>
        <v>100000</v>
      </c>
      <c r="AV836" s="33">
        <v>257500</v>
      </c>
      <c r="AW836" s="33">
        <f t="shared" si="465"/>
        <v>0</v>
      </c>
      <c r="AX836" s="33">
        <f t="shared" si="466"/>
        <v>0</v>
      </c>
      <c r="AY836" s="34">
        <f t="shared" si="467"/>
        <v>66963.556495000012</v>
      </c>
    </row>
    <row r="837" spans="1:51" ht="15.75" customHeight="1" x14ac:dyDescent="0.3">
      <c r="A837" s="166" t="s">
        <v>1037</v>
      </c>
      <c r="B837" s="99">
        <v>10289.17</v>
      </c>
      <c r="C837" s="99">
        <v>29854.59</v>
      </c>
      <c r="D837" s="99">
        <v>115964.69</v>
      </c>
      <c r="E837" s="99">
        <v>114899.43</v>
      </c>
      <c r="F837" s="153">
        <v>15000</v>
      </c>
      <c r="G837" s="154">
        <v>12500</v>
      </c>
      <c r="H837" s="182">
        <v>46416</v>
      </c>
      <c r="I837" s="182">
        <v>46466</v>
      </c>
      <c r="J837" s="166">
        <v>2.2999999999999998</v>
      </c>
      <c r="K837" s="166">
        <v>1.4</v>
      </c>
      <c r="L837" s="167" t="s">
        <v>1206</v>
      </c>
      <c r="M837" s="168" t="s">
        <v>1205</v>
      </c>
      <c r="N837" s="169">
        <v>3.3000000000000002E-2</v>
      </c>
      <c r="O837" s="21">
        <f t="shared" ref="O837:O900" si="468">MAX(0, J837-K837)</f>
        <v>0.89999999999999991</v>
      </c>
      <c r="P837" s="21" t="str">
        <f t="shared" ref="P837:P900" si="469">IF(
  AND(
    I837 &gt;= H837 - 10,
    I837 &lt;= DATE(2026,6,30),
    O837 &gt; 0
  ),
  "Y",
  "N"
)</f>
        <v>N</v>
      </c>
      <c r="Q837" s="22">
        <f t="shared" ref="Q837:Q900" si="470">B837+C837</f>
        <v>40143.760000000002</v>
      </c>
      <c r="R837" s="8" t="str">
        <f t="shared" ref="R837:R900" si="471">IF(AND(P837="Y",O837&gt;0),"Y","N")</f>
        <v>N</v>
      </c>
      <c r="S837" s="23">
        <f t="shared" ref="S837:S900" si="472">MAX(0,(O837/M837))</f>
        <v>0.89999999999999991</v>
      </c>
      <c r="T837" s="24">
        <f t="shared" ref="T837:T900" si="473">IF(R837="Y",(20500+G837),IF(AND(R837="N",L837="G"),20500,IF(AND(R837="N",L837="P"),50000,IF(AND(R837="",L837="G"),20500,IF(AND(R837="",L837="P"),50000,"")))))</f>
        <v>20500</v>
      </c>
      <c r="U837" s="24">
        <f t="shared" ref="U837:U900" si="474">IF(AND(R837="Y",G837&gt;0),224000,IF(AND(R837="Y",G837=0),138500,IF(AND(R837="N",L837="G"),100000,IF(AND(R837="N",L837=""),100000,IF(AND(R837="N",L837="P"),200000,"")))))</f>
        <v>100000</v>
      </c>
      <c r="V837" s="24">
        <f t="shared" ref="V837:V900" si="475">IF(R837="Y",U837,IF(R837="N",257500,IF(R837="",257500,)))</f>
        <v>257500</v>
      </c>
      <c r="W837" s="24">
        <f t="shared" ref="W837:W900" si="476">IF(
  M837&lt;0.5,
  0,
  MAX(
    0,
    IF(
      S837=0,
      0,
      IF(
        R837="Y",
        MIN(Q837*(1+N837), T837, U837-E837, V837-E837),
        MIN(Q837*(1+N837), T837, U837-D837, V837-F837)
      )
    )
  ) * M837
)</f>
        <v>0</v>
      </c>
      <c r="X837" s="24">
        <f t="shared" ref="X837:X900" si="477">IF(
  M837&lt;0.5,
  0,
  MAX(
    0,
    IF(
      S837=0,
      0,
      IF(
        R837="Y",
        (Q837*(1+N837)-W837),
        0
      )
    )
  ) * M837
)</f>
        <v>0</v>
      </c>
      <c r="Y837" s="24">
        <f t="shared" ref="Y837:Y900" si="478">W837+X837</f>
        <v>0</v>
      </c>
      <c r="Z837" s="24">
        <f t="shared" ref="Z837:Z900" si="479">IF(S837=0, 0, MAX(0, (Q837*(1+N837))-Y837))</f>
        <v>41468.504079999999</v>
      </c>
      <c r="AA837" s="25" t="str">
        <f t="shared" ref="AA837:AA900" si="480">IF(AND(P837="Y",O837&gt;1),"Y","N")</f>
        <v>N</v>
      </c>
      <c r="AB837" s="26">
        <f t="shared" ref="AB837:AB900" si="481">MAX(0,(S837-1))</f>
        <v>0</v>
      </c>
      <c r="AC837" s="27">
        <f t="shared" ref="AC837:AC900" si="482">IF(AA837="Y",(20500+G837),IF(AND(AA837="N",L837="G"),20500,IF(AND(AA837="N",L837="P"),50000,IF(AND(AA837="",L837="G"),20500,IF(AND(AA837="",L837="P"),50000,"")))))</f>
        <v>20500</v>
      </c>
      <c r="AD837" s="28">
        <f t="shared" ref="AD837:AD900" si="483">IF(AND(AA837="Y",G837&gt;0),224000,IF(AND(AA837="Y",G837=0),138500,IF(AND(AA837="N",L837="G"),100000,IF(AND(AA837="N",L837=""),100000,IF(AND(AA837="N",L837="P"),200000,"")))))</f>
        <v>100000</v>
      </c>
      <c r="AE837" s="28">
        <f t="shared" ref="AE837:AE900" si="484">IF(AA837="Y",AD837,IF(AA837="N",257500,IF(AA837="",257500,)))</f>
        <v>257500</v>
      </c>
      <c r="AF837" s="28">
        <f t="shared" ref="AF837:AF900" si="485">IF(
  M837&lt;0.5,
  0,
  MAX(
    0,
    IF(
      AB837=0,
      0,
      IF(
        AA837="Y",
        MIN(Q837*(1+N837)*(1+N837), AC837, AD837-E837-W837, AE837-E837-W837),
        MIN(Q837*(1+N837)*(1+N837), AC837, AD837-D837-W837, AE837-F837-W837)
      )
    )
  ) * M837
)</f>
        <v>0</v>
      </c>
      <c r="AG837" s="28">
        <f t="shared" ref="AG837:AG900" si="486">IF(
  M837&lt;0.5,
  0,
  MAX(
    0,
    IF(
      AB837=0,
      0,
      IF(
        AA837="Y",
        (Q837*(1+N837)*(1+N837)-AF837),
        0
      )
    )
  ) * M837
)</f>
        <v>0</v>
      </c>
      <c r="AH837" s="28">
        <f t="shared" ref="AH837:AH900" si="487">AF837+AG837</f>
        <v>0</v>
      </c>
      <c r="AI837" s="28">
        <f t="shared" ref="AI837:AI900" si="488">IF(AB837=0, 0, MAX(0, (Q837*(1+N837)*(1+N837)) - AH837))</f>
        <v>0</v>
      </c>
      <c r="AJ837" s="29" t="str">
        <f t="shared" ref="AJ837:AJ900" si="489">IF(AND(P837="Y",O837&gt;2),"Y","N")</f>
        <v>N</v>
      </c>
      <c r="AK837" s="30">
        <f t="shared" ref="AK837:AK900" si="490">MAX(0,(AB837-1))</f>
        <v>0</v>
      </c>
      <c r="AL837" s="31">
        <f t="shared" ref="AL837:AL900" si="491">IF(AJ837="Y",(20500+G837),IF(AND(AJ837="N",L837="G"),20500,IF(AND(AJ837="N",L837="P"),50000,IF(AND(AJ837="",L837="G"),20500,IF(AND(AJ837="",L837="P"),50000,"")))))</f>
        <v>20500</v>
      </c>
      <c r="AM837" s="31">
        <f t="shared" ref="AM837:AM900" si="492">IF(AND(AJ837="Y",G837&gt;0),224000,IF(AND(AJ837="Y",G837=0),138500,IF(AND(AJ837="N",L837="G"),100000,IF(AND(AJ837="N",L837=""),100000,IF(AND(AJ837="N",L837="P"),200000,"")))))</f>
        <v>100000</v>
      </c>
      <c r="AN837" s="31">
        <f t="shared" ref="AN837:AN900" si="493">IF(AJ837="Y",AM837,IF(AJ837="N",257500,IF(AJ837="",257500,)))</f>
        <v>257500</v>
      </c>
      <c r="AO837" s="31">
        <f t="shared" ref="AO837:AO900" si="494">IF(
  M837&lt;0.5,
  0,
  MAX(
    0,
    IF(
      AK837=0,
      0,
      IF(
        AJ837="Y",
        MIN(Q837*(1+N837)*(1+N837)*(1+N837), AL837, AM837-E837-W837-AF901, AN837-E837-W837-AF837),
        MIN(Q837*(1+N837)*(1+N837)*(1+N837), AL837, AM837-D837-W837-AF901, AN837-F837-W837-AF837)
      )
    )
  ) * M837
)</f>
        <v>0</v>
      </c>
      <c r="AP837" s="31">
        <f t="shared" ref="AP837:AP900" si="495">IF(
  M837&lt;0.5,
  0,
  MAX(
    0,
    IF(
      AK837=0,
      0,
      IF(
        AJ837="Y",
        (Q837*(1+N837)*(1+N837)*(1+N837)-AO837),
        0
      )
    )
  ) * M837
)</f>
        <v>0</v>
      </c>
      <c r="AQ837" s="31">
        <f t="shared" ref="AQ837:AQ900" si="496">AO837+AP837</f>
        <v>0</v>
      </c>
      <c r="AR837" s="31">
        <f t="shared" ref="AR837:AR900" si="497">IF(AK837=0, 0, MAX(0, (Q837*(1+N837)*(1+N837)*(1+N837)) - AQ837))</f>
        <v>0</v>
      </c>
      <c r="AS837" s="32">
        <f t="shared" ref="AS837:AS900" si="498">MAX(0,(AK837-1))</f>
        <v>0</v>
      </c>
      <c r="AT837" s="33">
        <f t="shared" ref="AT837:AT900" si="499">IF(L837="G", 20500, IF(L837="P", 50000, 0))</f>
        <v>20500</v>
      </c>
      <c r="AU837" s="33">
        <f t="shared" ref="AU837:AU900" si="500">IF(L837="G",100000,IF(L837="P",200000,""))</f>
        <v>100000</v>
      </c>
      <c r="AV837" s="33">
        <v>257500</v>
      </c>
      <c r="AW837" s="33">
        <f t="shared" ref="AW837:AW900" si="501">IF(
  M837&lt;0.5,
  0,
  MAX(
    0,
    IF(
      AS837=0,
      0,
      MIN(
        Q837*(1+N837)*(1+N837)*(1+N837)*(1+N837),
        AT837,
        AU837-D837-W837-AF837-AO837,
        AV837-F837-W837-AF837-AO837
      )
    )
  ) * M837
)</f>
        <v>0</v>
      </c>
      <c r="AX837" s="33">
        <f t="shared" ref="AX837:AX900" si="502">IF(AS837=0, 0, MAX(0, (Q837*(1+N837)*(1+N837)*(1+N837)*(1+N837)) - AW837))</f>
        <v>0</v>
      </c>
      <c r="AY837" s="34">
        <f t="shared" ref="AY837:AY900" si="503">Z837+AI837+AR837+AX837</f>
        <v>41468.504079999999</v>
      </c>
    </row>
    <row r="838" spans="1:51" ht="15.75" customHeight="1" x14ac:dyDescent="0.3">
      <c r="A838" s="166" t="s">
        <v>1038</v>
      </c>
      <c r="B838" s="99">
        <v>9339.66</v>
      </c>
      <c r="C838" s="99">
        <v>31344.26</v>
      </c>
      <c r="D838" s="99">
        <v>56786.82</v>
      </c>
      <c r="E838" s="99">
        <v>42219.99</v>
      </c>
      <c r="F838" s="153">
        <v>111000</v>
      </c>
      <c r="G838" s="154">
        <v>12500</v>
      </c>
      <c r="H838" s="182">
        <v>46452</v>
      </c>
      <c r="I838" s="182">
        <v>46483</v>
      </c>
      <c r="J838" s="166">
        <v>2.9</v>
      </c>
      <c r="K838" s="166">
        <v>0.5</v>
      </c>
      <c r="L838" s="167" t="s">
        <v>1206</v>
      </c>
      <c r="M838" s="168" t="s">
        <v>1205</v>
      </c>
      <c r="N838" s="169">
        <v>5.0000000000000001E-3</v>
      </c>
      <c r="O838" s="21">
        <f t="shared" si="468"/>
        <v>2.4</v>
      </c>
      <c r="P838" s="21" t="str">
        <f t="shared" si="469"/>
        <v>N</v>
      </c>
      <c r="Q838" s="22">
        <f t="shared" si="470"/>
        <v>40683.919999999998</v>
      </c>
      <c r="R838" s="8" t="str">
        <f t="shared" si="471"/>
        <v>N</v>
      </c>
      <c r="S838" s="23">
        <f t="shared" si="472"/>
        <v>2.4</v>
      </c>
      <c r="T838" s="24">
        <f t="shared" si="473"/>
        <v>20500</v>
      </c>
      <c r="U838" s="24">
        <f t="shared" si="474"/>
        <v>100000</v>
      </c>
      <c r="V838" s="24">
        <f t="shared" si="475"/>
        <v>257500</v>
      </c>
      <c r="W838" s="24">
        <f t="shared" si="476"/>
        <v>20500</v>
      </c>
      <c r="X838" s="24">
        <f t="shared" si="477"/>
        <v>0</v>
      </c>
      <c r="Y838" s="24">
        <f t="shared" si="478"/>
        <v>20500</v>
      </c>
      <c r="Z838" s="24">
        <f t="shared" si="479"/>
        <v>20387.339599999992</v>
      </c>
      <c r="AA838" s="25" t="str">
        <f t="shared" si="480"/>
        <v>N</v>
      </c>
      <c r="AB838" s="26">
        <f t="shared" si="481"/>
        <v>1.4</v>
      </c>
      <c r="AC838" s="27">
        <f t="shared" si="482"/>
        <v>20500</v>
      </c>
      <c r="AD838" s="28">
        <f t="shared" si="483"/>
        <v>100000</v>
      </c>
      <c r="AE838" s="28">
        <f t="shared" si="484"/>
        <v>257500</v>
      </c>
      <c r="AF838" s="28">
        <f t="shared" si="485"/>
        <v>20500</v>
      </c>
      <c r="AG838" s="28">
        <f t="shared" si="486"/>
        <v>0</v>
      </c>
      <c r="AH838" s="28">
        <f t="shared" si="487"/>
        <v>20500</v>
      </c>
      <c r="AI838" s="28">
        <f t="shared" si="488"/>
        <v>20591.77629799999</v>
      </c>
      <c r="AJ838" s="29" t="str">
        <f t="shared" si="489"/>
        <v>N</v>
      </c>
      <c r="AK838" s="30">
        <f t="shared" si="490"/>
        <v>0.39999999999999991</v>
      </c>
      <c r="AL838" s="31">
        <f t="shared" si="491"/>
        <v>20500</v>
      </c>
      <c r="AM838" s="31">
        <f t="shared" si="492"/>
        <v>100000</v>
      </c>
      <c r="AN838" s="31">
        <f t="shared" si="493"/>
        <v>257500</v>
      </c>
      <c r="AO838" s="31">
        <f t="shared" si="494"/>
        <v>10675.757717500001</v>
      </c>
      <c r="AP838" s="31">
        <f t="shared" si="495"/>
        <v>0</v>
      </c>
      <c r="AQ838" s="31">
        <f t="shared" si="496"/>
        <v>10675.757717500001</v>
      </c>
      <c r="AR838" s="31">
        <f t="shared" si="497"/>
        <v>30621.477461989987</v>
      </c>
      <c r="AS838" s="32">
        <f t="shared" si="498"/>
        <v>0</v>
      </c>
      <c r="AT838" s="33">
        <f t="shared" si="499"/>
        <v>20500</v>
      </c>
      <c r="AU838" s="33">
        <f t="shared" si="500"/>
        <v>100000</v>
      </c>
      <c r="AV838" s="33">
        <v>257500</v>
      </c>
      <c r="AW838" s="33">
        <f t="shared" si="501"/>
        <v>0</v>
      </c>
      <c r="AX838" s="33">
        <f t="shared" si="502"/>
        <v>0</v>
      </c>
      <c r="AY838" s="34">
        <f t="shared" si="503"/>
        <v>71600.593359989973</v>
      </c>
    </row>
    <row r="839" spans="1:51" ht="15.75" customHeight="1" x14ac:dyDescent="0.3">
      <c r="A839" s="166" t="s">
        <v>1039</v>
      </c>
      <c r="B839" s="99">
        <v>6810.82</v>
      </c>
      <c r="C839" s="99">
        <v>19087.490000000002</v>
      </c>
      <c r="D839" s="99">
        <v>90834.99</v>
      </c>
      <c r="E839" s="99">
        <v>86576.09</v>
      </c>
      <c r="F839" s="153">
        <v>100000</v>
      </c>
      <c r="G839" s="154">
        <v>12500</v>
      </c>
      <c r="H839" s="182">
        <v>46402</v>
      </c>
      <c r="I839" s="182">
        <v>46468</v>
      </c>
      <c r="J839" s="166">
        <v>1.7</v>
      </c>
      <c r="K839" s="166">
        <v>1.3</v>
      </c>
      <c r="L839" s="167" t="s">
        <v>1206</v>
      </c>
      <c r="M839" s="168" t="s">
        <v>1204</v>
      </c>
      <c r="N839" s="169">
        <v>0.04</v>
      </c>
      <c r="O839" s="21">
        <f t="shared" si="468"/>
        <v>0.39999999999999991</v>
      </c>
      <c r="P839" s="21" t="str">
        <f t="shared" si="469"/>
        <v>N</v>
      </c>
      <c r="Q839" s="22">
        <f t="shared" si="470"/>
        <v>25898.31</v>
      </c>
      <c r="R839" s="8" t="str">
        <f t="shared" si="471"/>
        <v>N</v>
      </c>
      <c r="S839" s="23">
        <f t="shared" si="472"/>
        <v>0.79999999999999982</v>
      </c>
      <c r="T839" s="24">
        <f t="shared" si="473"/>
        <v>20500</v>
      </c>
      <c r="U839" s="24">
        <f t="shared" si="474"/>
        <v>100000</v>
      </c>
      <c r="V839" s="24">
        <f t="shared" si="475"/>
        <v>257500</v>
      </c>
      <c r="W839" s="24">
        <f t="shared" si="476"/>
        <v>4582.5049999999974</v>
      </c>
      <c r="X839" s="24">
        <f t="shared" si="477"/>
        <v>0</v>
      </c>
      <c r="Y839" s="24">
        <f t="shared" si="478"/>
        <v>4582.5049999999974</v>
      </c>
      <c r="Z839" s="24">
        <f t="shared" si="479"/>
        <v>22351.737400000005</v>
      </c>
      <c r="AA839" s="25" t="str">
        <f t="shared" si="480"/>
        <v>N</v>
      </c>
      <c r="AB839" s="26">
        <f t="shared" si="481"/>
        <v>0</v>
      </c>
      <c r="AC839" s="27">
        <f t="shared" si="482"/>
        <v>20500</v>
      </c>
      <c r="AD839" s="28">
        <f t="shared" si="483"/>
        <v>100000</v>
      </c>
      <c r="AE839" s="28">
        <f t="shared" si="484"/>
        <v>257500</v>
      </c>
      <c r="AF839" s="28">
        <f t="shared" si="485"/>
        <v>0</v>
      </c>
      <c r="AG839" s="28">
        <f t="shared" si="486"/>
        <v>0</v>
      </c>
      <c r="AH839" s="28">
        <f t="shared" si="487"/>
        <v>0</v>
      </c>
      <c r="AI839" s="28">
        <f t="shared" si="488"/>
        <v>0</v>
      </c>
      <c r="AJ839" s="29" t="str">
        <f t="shared" si="489"/>
        <v>N</v>
      </c>
      <c r="AK839" s="30">
        <f t="shared" si="490"/>
        <v>0</v>
      </c>
      <c r="AL839" s="31">
        <f t="shared" si="491"/>
        <v>20500</v>
      </c>
      <c r="AM839" s="31">
        <f t="shared" si="492"/>
        <v>100000</v>
      </c>
      <c r="AN839" s="31">
        <f t="shared" si="493"/>
        <v>257500</v>
      </c>
      <c r="AO839" s="31">
        <f t="shared" si="494"/>
        <v>0</v>
      </c>
      <c r="AP839" s="31">
        <f t="shared" si="495"/>
        <v>0</v>
      </c>
      <c r="AQ839" s="31">
        <f t="shared" si="496"/>
        <v>0</v>
      </c>
      <c r="AR839" s="31">
        <f t="shared" si="497"/>
        <v>0</v>
      </c>
      <c r="AS839" s="32">
        <f t="shared" si="498"/>
        <v>0</v>
      </c>
      <c r="AT839" s="33">
        <f t="shared" si="499"/>
        <v>20500</v>
      </c>
      <c r="AU839" s="33">
        <f t="shared" si="500"/>
        <v>100000</v>
      </c>
      <c r="AV839" s="33">
        <v>257500</v>
      </c>
      <c r="AW839" s="33">
        <f t="shared" si="501"/>
        <v>0</v>
      </c>
      <c r="AX839" s="33">
        <f t="shared" si="502"/>
        <v>0</v>
      </c>
      <c r="AY839" s="34">
        <f t="shared" si="503"/>
        <v>22351.737400000005</v>
      </c>
    </row>
    <row r="840" spans="1:51" ht="15.75" customHeight="1" x14ac:dyDescent="0.3">
      <c r="A840" s="166" t="s">
        <v>1040</v>
      </c>
      <c r="B840" s="99">
        <v>12704.87</v>
      </c>
      <c r="C840" s="99">
        <v>33106.04</v>
      </c>
      <c r="D840" s="99">
        <v>119973.04</v>
      </c>
      <c r="E840" s="99">
        <v>118762.48</v>
      </c>
      <c r="F840" s="153">
        <v>68000</v>
      </c>
      <c r="G840" s="154">
        <v>12500</v>
      </c>
      <c r="H840" s="182">
        <v>46280</v>
      </c>
      <c r="I840" s="182">
        <v>46346</v>
      </c>
      <c r="J840" s="166">
        <v>2.9</v>
      </c>
      <c r="K840" s="166">
        <v>0.9</v>
      </c>
      <c r="L840" s="167" t="s">
        <v>1207</v>
      </c>
      <c r="M840" s="168" t="s">
        <v>1204</v>
      </c>
      <c r="N840" s="169">
        <v>0.01</v>
      </c>
      <c r="O840" s="21">
        <f t="shared" si="468"/>
        <v>2</v>
      </c>
      <c r="P840" s="21" t="str">
        <f t="shared" si="469"/>
        <v>N</v>
      </c>
      <c r="Q840" s="22">
        <f t="shared" si="470"/>
        <v>45810.91</v>
      </c>
      <c r="R840" s="8" t="str">
        <f t="shared" si="471"/>
        <v>N</v>
      </c>
      <c r="S840" s="23">
        <f t="shared" si="472"/>
        <v>4</v>
      </c>
      <c r="T840" s="24">
        <f t="shared" si="473"/>
        <v>50000</v>
      </c>
      <c r="U840" s="24">
        <f t="shared" si="474"/>
        <v>200000</v>
      </c>
      <c r="V840" s="24">
        <f t="shared" si="475"/>
        <v>257500</v>
      </c>
      <c r="W840" s="24">
        <f t="shared" si="476"/>
        <v>23134.509550000002</v>
      </c>
      <c r="X840" s="24">
        <f t="shared" si="477"/>
        <v>0</v>
      </c>
      <c r="Y840" s="24">
        <f t="shared" si="478"/>
        <v>23134.509550000002</v>
      </c>
      <c r="Z840" s="24">
        <f t="shared" si="479"/>
        <v>23134.509550000002</v>
      </c>
      <c r="AA840" s="25" t="str">
        <f t="shared" si="480"/>
        <v>N</v>
      </c>
      <c r="AB840" s="26">
        <f t="shared" si="481"/>
        <v>3</v>
      </c>
      <c r="AC840" s="27">
        <f t="shared" si="482"/>
        <v>50000</v>
      </c>
      <c r="AD840" s="28">
        <f t="shared" si="483"/>
        <v>200000</v>
      </c>
      <c r="AE840" s="28">
        <f t="shared" si="484"/>
        <v>257500</v>
      </c>
      <c r="AF840" s="28">
        <f t="shared" si="485"/>
        <v>23365.854645500003</v>
      </c>
      <c r="AG840" s="28">
        <f t="shared" si="486"/>
        <v>0</v>
      </c>
      <c r="AH840" s="28">
        <f t="shared" si="487"/>
        <v>23365.854645500003</v>
      </c>
      <c r="AI840" s="28">
        <f t="shared" si="488"/>
        <v>23365.854645500003</v>
      </c>
      <c r="AJ840" s="29" t="str">
        <f t="shared" si="489"/>
        <v>N</v>
      </c>
      <c r="AK840" s="30">
        <f t="shared" si="490"/>
        <v>2</v>
      </c>
      <c r="AL840" s="31">
        <f t="shared" si="491"/>
        <v>50000</v>
      </c>
      <c r="AM840" s="31">
        <f t="shared" si="492"/>
        <v>200000</v>
      </c>
      <c r="AN840" s="31">
        <f t="shared" si="493"/>
        <v>257500</v>
      </c>
      <c r="AO840" s="31">
        <f t="shared" si="494"/>
        <v>22954.652038250002</v>
      </c>
      <c r="AP840" s="31">
        <f t="shared" si="495"/>
        <v>0</v>
      </c>
      <c r="AQ840" s="31">
        <f t="shared" si="496"/>
        <v>22954.652038250002</v>
      </c>
      <c r="AR840" s="31">
        <f t="shared" si="497"/>
        <v>24244.374345660006</v>
      </c>
      <c r="AS840" s="32">
        <f t="shared" si="498"/>
        <v>1</v>
      </c>
      <c r="AT840" s="33">
        <f t="shared" si="499"/>
        <v>50000</v>
      </c>
      <c r="AU840" s="33">
        <f t="shared" si="500"/>
        <v>200000</v>
      </c>
      <c r="AV840" s="33">
        <v>257500</v>
      </c>
      <c r="AW840" s="33">
        <f t="shared" si="501"/>
        <v>5285.9718831249993</v>
      </c>
      <c r="AX840" s="33">
        <f t="shared" si="502"/>
        <v>42385.044764624108</v>
      </c>
      <c r="AY840" s="34">
        <f t="shared" si="503"/>
        <v>113129.78330578412</v>
      </c>
    </row>
    <row r="841" spans="1:51" ht="15.75" customHeight="1" x14ac:dyDescent="0.3">
      <c r="A841" s="166" t="s">
        <v>1041</v>
      </c>
      <c r="B841" s="99">
        <v>8236.85</v>
      </c>
      <c r="C841" s="99">
        <v>3795.66</v>
      </c>
      <c r="D841" s="99">
        <v>31724.07</v>
      </c>
      <c r="E841" s="99">
        <v>25960.14</v>
      </c>
      <c r="F841" s="153">
        <v>44000</v>
      </c>
      <c r="G841" s="154">
        <v>12500</v>
      </c>
      <c r="H841" s="182">
        <v>46330</v>
      </c>
      <c r="I841" s="182">
        <v>46366</v>
      </c>
      <c r="J841" s="166">
        <v>2.8</v>
      </c>
      <c r="K841" s="166">
        <v>1.4</v>
      </c>
      <c r="L841" s="167" t="s">
        <v>1207</v>
      </c>
      <c r="M841" s="168" t="s">
        <v>1203</v>
      </c>
      <c r="N841" s="169">
        <v>0.02</v>
      </c>
      <c r="O841" s="21">
        <f t="shared" si="468"/>
        <v>1.4</v>
      </c>
      <c r="P841" s="21" t="str">
        <f t="shared" si="469"/>
        <v>N</v>
      </c>
      <c r="Q841" s="22">
        <f t="shared" si="470"/>
        <v>12032.51</v>
      </c>
      <c r="R841" s="8" t="str">
        <f t="shared" si="471"/>
        <v>N</v>
      </c>
      <c r="S841" s="23">
        <f t="shared" si="472"/>
        <v>1.8666666666666665</v>
      </c>
      <c r="T841" s="24">
        <f t="shared" si="473"/>
        <v>50000</v>
      </c>
      <c r="U841" s="24">
        <f t="shared" si="474"/>
        <v>200000</v>
      </c>
      <c r="V841" s="24">
        <f t="shared" si="475"/>
        <v>257500</v>
      </c>
      <c r="W841" s="24">
        <f t="shared" si="476"/>
        <v>9204.8701500000006</v>
      </c>
      <c r="X841" s="24">
        <f t="shared" si="477"/>
        <v>0</v>
      </c>
      <c r="Y841" s="24">
        <f t="shared" si="478"/>
        <v>9204.8701500000006</v>
      </c>
      <c r="Z841" s="24">
        <f t="shared" si="479"/>
        <v>3068.2900499999996</v>
      </c>
      <c r="AA841" s="25" t="str">
        <f t="shared" si="480"/>
        <v>N</v>
      </c>
      <c r="AB841" s="26">
        <f t="shared" si="481"/>
        <v>0.86666666666666647</v>
      </c>
      <c r="AC841" s="27">
        <f t="shared" si="482"/>
        <v>50000</v>
      </c>
      <c r="AD841" s="28">
        <f t="shared" si="483"/>
        <v>200000</v>
      </c>
      <c r="AE841" s="28">
        <f t="shared" si="484"/>
        <v>257500</v>
      </c>
      <c r="AF841" s="28">
        <f t="shared" si="485"/>
        <v>9388.9675530000004</v>
      </c>
      <c r="AG841" s="28">
        <f t="shared" si="486"/>
        <v>0</v>
      </c>
      <c r="AH841" s="28">
        <f t="shared" si="487"/>
        <v>9388.9675530000004</v>
      </c>
      <c r="AI841" s="28">
        <f t="shared" si="488"/>
        <v>3129.6558509999995</v>
      </c>
      <c r="AJ841" s="29" t="str">
        <f t="shared" si="489"/>
        <v>N</v>
      </c>
      <c r="AK841" s="30">
        <f t="shared" si="490"/>
        <v>0</v>
      </c>
      <c r="AL841" s="31">
        <f t="shared" si="491"/>
        <v>50000</v>
      </c>
      <c r="AM841" s="31">
        <f t="shared" si="492"/>
        <v>200000</v>
      </c>
      <c r="AN841" s="31">
        <f t="shared" si="493"/>
        <v>257500</v>
      </c>
      <c r="AO841" s="31">
        <f t="shared" si="494"/>
        <v>0</v>
      </c>
      <c r="AP841" s="31">
        <f t="shared" si="495"/>
        <v>0</v>
      </c>
      <c r="AQ841" s="31">
        <f t="shared" si="496"/>
        <v>0</v>
      </c>
      <c r="AR841" s="31">
        <f t="shared" si="497"/>
        <v>0</v>
      </c>
      <c r="AS841" s="32">
        <f t="shared" si="498"/>
        <v>0</v>
      </c>
      <c r="AT841" s="33">
        <f t="shared" si="499"/>
        <v>50000</v>
      </c>
      <c r="AU841" s="33">
        <f t="shared" si="500"/>
        <v>200000</v>
      </c>
      <c r="AV841" s="33">
        <v>257500</v>
      </c>
      <c r="AW841" s="33">
        <f t="shared" si="501"/>
        <v>0</v>
      </c>
      <c r="AX841" s="33">
        <f t="shared" si="502"/>
        <v>0</v>
      </c>
      <c r="AY841" s="34">
        <f t="shared" si="503"/>
        <v>6197.9459009999991</v>
      </c>
    </row>
    <row r="842" spans="1:51" ht="15.75" customHeight="1" x14ac:dyDescent="0.3">
      <c r="A842" s="166" t="s">
        <v>1042</v>
      </c>
      <c r="B842" s="99">
        <v>18569.18</v>
      </c>
      <c r="C842" s="99">
        <v>10407.280000000001</v>
      </c>
      <c r="D842" s="99">
        <v>80616.61</v>
      </c>
      <c r="E842" s="99">
        <v>69271.61</v>
      </c>
      <c r="F842" s="153">
        <v>60000</v>
      </c>
      <c r="G842" s="154">
        <v>12500</v>
      </c>
      <c r="H842" s="182">
        <v>46388</v>
      </c>
      <c r="I842" s="182">
        <v>46399</v>
      </c>
      <c r="J842" s="166">
        <v>4.2</v>
      </c>
      <c r="K842" s="166">
        <v>2</v>
      </c>
      <c r="L842" s="167" t="s">
        <v>1207</v>
      </c>
      <c r="M842" s="168" t="s">
        <v>1205</v>
      </c>
      <c r="N842" s="169">
        <v>0</v>
      </c>
      <c r="O842" s="21">
        <f t="shared" si="468"/>
        <v>2.2000000000000002</v>
      </c>
      <c r="P842" s="21" t="str">
        <f t="shared" si="469"/>
        <v>N</v>
      </c>
      <c r="Q842" s="22">
        <f t="shared" si="470"/>
        <v>28976.46</v>
      </c>
      <c r="R842" s="8" t="str">
        <f t="shared" si="471"/>
        <v>N</v>
      </c>
      <c r="S842" s="23">
        <f t="shared" si="472"/>
        <v>2.2000000000000002</v>
      </c>
      <c r="T842" s="24">
        <f t="shared" si="473"/>
        <v>50000</v>
      </c>
      <c r="U842" s="24">
        <f t="shared" si="474"/>
        <v>200000</v>
      </c>
      <c r="V842" s="24">
        <f t="shared" si="475"/>
        <v>257500</v>
      </c>
      <c r="W842" s="24">
        <f t="shared" si="476"/>
        <v>28976.46</v>
      </c>
      <c r="X842" s="24">
        <f t="shared" si="477"/>
        <v>0</v>
      </c>
      <c r="Y842" s="24">
        <f t="shared" si="478"/>
        <v>28976.46</v>
      </c>
      <c r="Z842" s="24">
        <f t="shared" si="479"/>
        <v>0</v>
      </c>
      <c r="AA842" s="25" t="str">
        <f t="shared" si="480"/>
        <v>N</v>
      </c>
      <c r="AB842" s="26">
        <f t="shared" si="481"/>
        <v>1.2000000000000002</v>
      </c>
      <c r="AC842" s="27">
        <f t="shared" si="482"/>
        <v>50000</v>
      </c>
      <c r="AD842" s="28">
        <f t="shared" si="483"/>
        <v>200000</v>
      </c>
      <c r="AE842" s="28">
        <f t="shared" si="484"/>
        <v>257500</v>
      </c>
      <c r="AF842" s="28">
        <f t="shared" si="485"/>
        <v>28976.46</v>
      </c>
      <c r="AG842" s="28">
        <f t="shared" si="486"/>
        <v>0</v>
      </c>
      <c r="AH842" s="28">
        <f t="shared" si="487"/>
        <v>28976.46</v>
      </c>
      <c r="AI842" s="28">
        <f t="shared" si="488"/>
        <v>0</v>
      </c>
      <c r="AJ842" s="29" t="str">
        <f t="shared" si="489"/>
        <v>N</v>
      </c>
      <c r="AK842" s="30">
        <f t="shared" si="490"/>
        <v>0.20000000000000018</v>
      </c>
      <c r="AL842" s="31">
        <f t="shared" si="491"/>
        <v>50000</v>
      </c>
      <c r="AM842" s="31">
        <f t="shared" si="492"/>
        <v>200000</v>
      </c>
      <c r="AN842" s="31">
        <f t="shared" si="493"/>
        <v>257500</v>
      </c>
      <c r="AO842" s="31">
        <f t="shared" si="494"/>
        <v>28976.46</v>
      </c>
      <c r="AP842" s="31">
        <f t="shared" si="495"/>
        <v>0</v>
      </c>
      <c r="AQ842" s="31">
        <f t="shared" si="496"/>
        <v>28976.46</v>
      </c>
      <c r="AR842" s="31">
        <f t="shared" si="497"/>
        <v>0</v>
      </c>
      <c r="AS842" s="32">
        <f t="shared" si="498"/>
        <v>0</v>
      </c>
      <c r="AT842" s="33">
        <f t="shared" si="499"/>
        <v>50000</v>
      </c>
      <c r="AU842" s="33">
        <f t="shared" si="500"/>
        <v>200000</v>
      </c>
      <c r="AV842" s="33">
        <v>257500</v>
      </c>
      <c r="AW842" s="33">
        <f t="shared" si="501"/>
        <v>0</v>
      </c>
      <c r="AX842" s="33">
        <f t="shared" si="502"/>
        <v>0</v>
      </c>
      <c r="AY842" s="34">
        <f t="shared" si="503"/>
        <v>0</v>
      </c>
    </row>
    <row r="843" spans="1:51" ht="15.75" customHeight="1" x14ac:dyDescent="0.3">
      <c r="A843" s="166" t="s">
        <v>1043</v>
      </c>
      <c r="B843" s="99">
        <v>19727.28</v>
      </c>
      <c r="C843" s="99">
        <v>12466.47</v>
      </c>
      <c r="D843" s="99">
        <v>71947.58</v>
      </c>
      <c r="E843" s="99">
        <v>60487.040000000001</v>
      </c>
      <c r="F843" s="153">
        <v>45000</v>
      </c>
      <c r="G843" s="154">
        <v>0</v>
      </c>
      <c r="H843" s="182">
        <v>46492</v>
      </c>
      <c r="I843" s="182">
        <v>46579</v>
      </c>
      <c r="J843" s="166">
        <v>2.8</v>
      </c>
      <c r="K843" s="166">
        <v>1.4</v>
      </c>
      <c r="L843" s="167" t="s">
        <v>1207</v>
      </c>
      <c r="M843" s="168" t="s">
        <v>1204</v>
      </c>
      <c r="N843" s="169">
        <v>0</v>
      </c>
      <c r="O843" s="21">
        <f t="shared" si="468"/>
        <v>1.4</v>
      </c>
      <c r="P843" s="21" t="str">
        <f t="shared" si="469"/>
        <v>N</v>
      </c>
      <c r="Q843" s="22">
        <f t="shared" si="470"/>
        <v>32193.75</v>
      </c>
      <c r="R843" s="8" t="str">
        <f t="shared" si="471"/>
        <v>N</v>
      </c>
      <c r="S843" s="23">
        <f t="shared" si="472"/>
        <v>2.8</v>
      </c>
      <c r="T843" s="24">
        <f t="shared" si="473"/>
        <v>50000</v>
      </c>
      <c r="U843" s="24">
        <f t="shared" si="474"/>
        <v>200000</v>
      </c>
      <c r="V843" s="24">
        <f t="shared" si="475"/>
        <v>257500</v>
      </c>
      <c r="W843" s="24">
        <f t="shared" si="476"/>
        <v>16096.875</v>
      </c>
      <c r="X843" s="24">
        <f t="shared" si="477"/>
        <v>0</v>
      </c>
      <c r="Y843" s="24">
        <f t="shared" si="478"/>
        <v>16096.875</v>
      </c>
      <c r="Z843" s="24">
        <f t="shared" si="479"/>
        <v>16096.875</v>
      </c>
      <c r="AA843" s="25" t="str">
        <f t="shared" si="480"/>
        <v>N</v>
      </c>
      <c r="AB843" s="26">
        <f t="shared" si="481"/>
        <v>1.7999999999999998</v>
      </c>
      <c r="AC843" s="27">
        <f t="shared" si="482"/>
        <v>50000</v>
      </c>
      <c r="AD843" s="28">
        <f t="shared" si="483"/>
        <v>200000</v>
      </c>
      <c r="AE843" s="28">
        <f t="shared" si="484"/>
        <v>257500</v>
      </c>
      <c r="AF843" s="28">
        <f t="shared" si="485"/>
        <v>16096.875</v>
      </c>
      <c r="AG843" s="28">
        <f t="shared" si="486"/>
        <v>0</v>
      </c>
      <c r="AH843" s="28">
        <f t="shared" si="487"/>
        <v>16096.875</v>
      </c>
      <c r="AI843" s="28">
        <f t="shared" si="488"/>
        <v>16096.875</v>
      </c>
      <c r="AJ843" s="29" t="str">
        <f t="shared" si="489"/>
        <v>N</v>
      </c>
      <c r="AK843" s="30">
        <f t="shared" si="490"/>
        <v>0.79999999999999982</v>
      </c>
      <c r="AL843" s="31">
        <f t="shared" si="491"/>
        <v>50000</v>
      </c>
      <c r="AM843" s="31">
        <f t="shared" si="492"/>
        <v>200000</v>
      </c>
      <c r="AN843" s="31">
        <f t="shared" si="493"/>
        <v>257500</v>
      </c>
      <c r="AO843" s="31">
        <f t="shared" si="494"/>
        <v>16096.875</v>
      </c>
      <c r="AP843" s="31">
        <f t="shared" si="495"/>
        <v>0</v>
      </c>
      <c r="AQ843" s="31">
        <f t="shared" si="496"/>
        <v>16096.875</v>
      </c>
      <c r="AR843" s="31">
        <f t="shared" si="497"/>
        <v>16096.875</v>
      </c>
      <c r="AS843" s="32">
        <f t="shared" si="498"/>
        <v>0</v>
      </c>
      <c r="AT843" s="33">
        <f t="shared" si="499"/>
        <v>50000</v>
      </c>
      <c r="AU843" s="33">
        <f t="shared" si="500"/>
        <v>200000</v>
      </c>
      <c r="AV843" s="33">
        <v>257500</v>
      </c>
      <c r="AW843" s="33">
        <f t="shared" si="501"/>
        <v>0</v>
      </c>
      <c r="AX843" s="33">
        <f t="shared" si="502"/>
        <v>0</v>
      </c>
      <c r="AY843" s="34">
        <f t="shared" si="503"/>
        <v>48290.625</v>
      </c>
    </row>
    <row r="844" spans="1:51" ht="15.75" customHeight="1" x14ac:dyDescent="0.3">
      <c r="A844" s="166" t="s">
        <v>1044</v>
      </c>
      <c r="B844" s="99">
        <v>5179.1099999999997</v>
      </c>
      <c r="C844" s="99">
        <v>28784.69</v>
      </c>
      <c r="D844" s="99">
        <v>44028.9</v>
      </c>
      <c r="E844" s="99">
        <v>44023.19</v>
      </c>
      <c r="F844" s="153">
        <v>42000</v>
      </c>
      <c r="G844" s="154">
        <v>12500</v>
      </c>
      <c r="H844" s="182">
        <v>46569</v>
      </c>
      <c r="I844" s="182">
        <v>46588</v>
      </c>
      <c r="J844" s="166">
        <v>2.4</v>
      </c>
      <c r="K844" s="166">
        <v>1.2</v>
      </c>
      <c r="L844" s="167" t="s">
        <v>1206</v>
      </c>
      <c r="M844" s="168" t="s">
        <v>1205</v>
      </c>
      <c r="N844" s="169">
        <v>0</v>
      </c>
      <c r="O844" s="21">
        <f t="shared" si="468"/>
        <v>1.2</v>
      </c>
      <c r="P844" s="21" t="str">
        <f t="shared" si="469"/>
        <v>N</v>
      </c>
      <c r="Q844" s="22">
        <f t="shared" si="470"/>
        <v>33963.799999999996</v>
      </c>
      <c r="R844" s="8" t="str">
        <f t="shared" si="471"/>
        <v>N</v>
      </c>
      <c r="S844" s="23">
        <f t="shared" si="472"/>
        <v>1.2</v>
      </c>
      <c r="T844" s="24">
        <f t="shared" si="473"/>
        <v>20500</v>
      </c>
      <c r="U844" s="24">
        <f t="shared" si="474"/>
        <v>100000</v>
      </c>
      <c r="V844" s="24">
        <f t="shared" si="475"/>
        <v>257500</v>
      </c>
      <c r="W844" s="24">
        <f t="shared" si="476"/>
        <v>20500</v>
      </c>
      <c r="X844" s="24">
        <f t="shared" si="477"/>
        <v>0</v>
      </c>
      <c r="Y844" s="24">
        <f t="shared" si="478"/>
        <v>20500</v>
      </c>
      <c r="Z844" s="24">
        <f t="shared" si="479"/>
        <v>13463.799999999996</v>
      </c>
      <c r="AA844" s="25" t="str">
        <f t="shared" si="480"/>
        <v>N</v>
      </c>
      <c r="AB844" s="26">
        <f t="shared" si="481"/>
        <v>0.19999999999999996</v>
      </c>
      <c r="AC844" s="27">
        <f t="shared" si="482"/>
        <v>20500</v>
      </c>
      <c r="AD844" s="28">
        <f t="shared" si="483"/>
        <v>100000</v>
      </c>
      <c r="AE844" s="28">
        <f t="shared" si="484"/>
        <v>257500</v>
      </c>
      <c r="AF844" s="28">
        <f t="shared" si="485"/>
        <v>20500</v>
      </c>
      <c r="AG844" s="28">
        <f t="shared" si="486"/>
        <v>0</v>
      </c>
      <c r="AH844" s="28">
        <f t="shared" si="487"/>
        <v>20500</v>
      </c>
      <c r="AI844" s="28">
        <f t="shared" si="488"/>
        <v>13463.799999999996</v>
      </c>
      <c r="AJ844" s="29" t="str">
        <f t="shared" si="489"/>
        <v>N</v>
      </c>
      <c r="AK844" s="30">
        <f t="shared" si="490"/>
        <v>0</v>
      </c>
      <c r="AL844" s="31">
        <f t="shared" si="491"/>
        <v>20500</v>
      </c>
      <c r="AM844" s="31">
        <f t="shared" si="492"/>
        <v>100000</v>
      </c>
      <c r="AN844" s="31">
        <f t="shared" si="493"/>
        <v>257500</v>
      </c>
      <c r="AO844" s="31">
        <f t="shared" si="494"/>
        <v>0</v>
      </c>
      <c r="AP844" s="31">
        <f t="shared" si="495"/>
        <v>0</v>
      </c>
      <c r="AQ844" s="31">
        <f t="shared" si="496"/>
        <v>0</v>
      </c>
      <c r="AR844" s="31">
        <f t="shared" si="497"/>
        <v>0</v>
      </c>
      <c r="AS844" s="32">
        <f t="shared" si="498"/>
        <v>0</v>
      </c>
      <c r="AT844" s="33">
        <f t="shared" si="499"/>
        <v>20500</v>
      </c>
      <c r="AU844" s="33">
        <f t="shared" si="500"/>
        <v>100000</v>
      </c>
      <c r="AV844" s="33">
        <v>257500</v>
      </c>
      <c r="AW844" s="33">
        <f t="shared" si="501"/>
        <v>0</v>
      </c>
      <c r="AX844" s="33">
        <f t="shared" si="502"/>
        <v>0</v>
      </c>
      <c r="AY844" s="34">
        <f t="shared" si="503"/>
        <v>26927.599999999991</v>
      </c>
    </row>
    <row r="845" spans="1:51" ht="15.75" customHeight="1" x14ac:dyDescent="0.3">
      <c r="A845" s="166" t="s">
        <v>1045</v>
      </c>
      <c r="B845" s="99">
        <v>6380.17</v>
      </c>
      <c r="C845" s="99">
        <v>11501.66</v>
      </c>
      <c r="D845" s="99">
        <v>91719.02</v>
      </c>
      <c r="E845" s="99">
        <v>81197.67</v>
      </c>
      <c r="F845" s="153">
        <v>167000</v>
      </c>
      <c r="G845" s="154">
        <v>0</v>
      </c>
      <c r="H845" s="182">
        <v>46469</v>
      </c>
      <c r="I845" s="182">
        <v>46534</v>
      </c>
      <c r="J845" s="166">
        <v>4.8</v>
      </c>
      <c r="K845" s="166">
        <v>4.5999999999999996</v>
      </c>
      <c r="L845" s="167" t="s">
        <v>1206</v>
      </c>
      <c r="M845" s="168" t="s">
        <v>1204</v>
      </c>
      <c r="N845" s="169">
        <v>0.01</v>
      </c>
      <c r="O845" s="21">
        <f t="shared" si="468"/>
        <v>0.20000000000000018</v>
      </c>
      <c r="P845" s="21" t="str">
        <f t="shared" si="469"/>
        <v>N</v>
      </c>
      <c r="Q845" s="22">
        <f t="shared" si="470"/>
        <v>17881.830000000002</v>
      </c>
      <c r="R845" s="8" t="str">
        <f t="shared" si="471"/>
        <v>N</v>
      </c>
      <c r="S845" s="23">
        <f t="shared" si="472"/>
        <v>0.40000000000000036</v>
      </c>
      <c r="T845" s="24">
        <f t="shared" si="473"/>
        <v>20500</v>
      </c>
      <c r="U845" s="24">
        <f t="shared" si="474"/>
        <v>100000</v>
      </c>
      <c r="V845" s="24">
        <f t="shared" si="475"/>
        <v>257500</v>
      </c>
      <c r="W845" s="24">
        <f t="shared" si="476"/>
        <v>4140.489999999998</v>
      </c>
      <c r="X845" s="24">
        <f t="shared" si="477"/>
        <v>0</v>
      </c>
      <c r="Y845" s="24">
        <f t="shared" si="478"/>
        <v>4140.489999999998</v>
      </c>
      <c r="Z845" s="24">
        <f t="shared" si="479"/>
        <v>13920.158300000003</v>
      </c>
      <c r="AA845" s="25" t="str">
        <f t="shared" si="480"/>
        <v>N</v>
      </c>
      <c r="AB845" s="26">
        <f t="shared" si="481"/>
        <v>0</v>
      </c>
      <c r="AC845" s="27">
        <f t="shared" si="482"/>
        <v>20500</v>
      </c>
      <c r="AD845" s="28">
        <f t="shared" si="483"/>
        <v>100000</v>
      </c>
      <c r="AE845" s="28">
        <f t="shared" si="484"/>
        <v>257500</v>
      </c>
      <c r="AF845" s="28">
        <f t="shared" si="485"/>
        <v>0</v>
      </c>
      <c r="AG845" s="28">
        <f t="shared" si="486"/>
        <v>0</v>
      </c>
      <c r="AH845" s="28">
        <f t="shared" si="487"/>
        <v>0</v>
      </c>
      <c r="AI845" s="28">
        <f t="shared" si="488"/>
        <v>0</v>
      </c>
      <c r="AJ845" s="29" t="str">
        <f t="shared" si="489"/>
        <v>N</v>
      </c>
      <c r="AK845" s="30">
        <f t="shared" si="490"/>
        <v>0</v>
      </c>
      <c r="AL845" s="31">
        <f t="shared" si="491"/>
        <v>20500</v>
      </c>
      <c r="AM845" s="31">
        <f t="shared" si="492"/>
        <v>100000</v>
      </c>
      <c r="AN845" s="31">
        <f t="shared" si="493"/>
        <v>257500</v>
      </c>
      <c r="AO845" s="31">
        <f t="shared" si="494"/>
        <v>0</v>
      </c>
      <c r="AP845" s="31">
        <f t="shared" si="495"/>
        <v>0</v>
      </c>
      <c r="AQ845" s="31">
        <f t="shared" si="496"/>
        <v>0</v>
      </c>
      <c r="AR845" s="31">
        <f t="shared" si="497"/>
        <v>0</v>
      </c>
      <c r="AS845" s="32">
        <f t="shared" si="498"/>
        <v>0</v>
      </c>
      <c r="AT845" s="33">
        <f t="shared" si="499"/>
        <v>20500</v>
      </c>
      <c r="AU845" s="33">
        <f t="shared" si="500"/>
        <v>100000</v>
      </c>
      <c r="AV845" s="33">
        <v>257500</v>
      </c>
      <c r="AW845" s="33">
        <f t="shared" si="501"/>
        <v>0</v>
      </c>
      <c r="AX845" s="33">
        <f t="shared" si="502"/>
        <v>0</v>
      </c>
      <c r="AY845" s="34">
        <f t="shared" si="503"/>
        <v>13920.158300000003</v>
      </c>
    </row>
    <row r="846" spans="1:51" ht="15.75" customHeight="1" x14ac:dyDescent="0.3">
      <c r="A846" s="166" t="s">
        <v>1046</v>
      </c>
      <c r="B846" s="99">
        <v>20427.28</v>
      </c>
      <c r="C846" s="99">
        <v>1016.93</v>
      </c>
      <c r="D846" s="99">
        <v>47139.71</v>
      </c>
      <c r="E846" s="99">
        <v>34009.800000000003</v>
      </c>
      <c r="F846" s="153">
        <v>92000</v>
      </c>
      <c r="G846" s="154">
        <v>26667</v>
      </c>
      <c r="H846" s="182">
        <v>46359</v>
      </c>
      <c r="I846" s="182">
        <v>46448</v>
      </c>
      <c r="J846" s="166">
        <v>2.6</v>
      </c>
      <c r="K846" s="166">
        <v>2.5</v>
      </c>
      <c r="L846" s="167" t="s">
        <v>1206</v>
      </c>
      <c r="M846" s="168" t="s">
        <v>1204</v>
      </c>
      <c r="N846" s="169">
        <v>0.03</v>
      </c>
      <c r="O846" s="21">
        <f t="shared" si="468"/>
        <v>0.10000000000000009</v>
      </c>
      <c r="P846" s="21" t="str">
        <f t="shared" si="469"/>
        <v>N</v>
      </c>
      <c r="Q846" s="22">
        <f t="shared" si="470"/>
        <v>21444.21</v>
      </c>
      <c r="R846" s="8" t="str">
        <f t="shared" si="471"/>
        <v>N</v>
      </c>
      <c r="S846" s="23">
        <f t="shared" si="472"/>
        <v>0.20000000000000018</v>
      </c>
      <c r="T846" s="24">
        <f t="shared" si="473"/>
        <v>20500</v>
      </c>
      <c r="U846" s="24">
        <f t="shared" si="474"/>
        <v>100000</v>
      </c>
      <c r="V846" s="24">
        <f t="shared" si="475"/>
        <v>257500</v>
      </c>
      <c r="W846" s="24">
        <f t="shared" si="476"/>
        <v>10250</v>
      </c>
      <c r="X846" s="24">
        <f t="shared" si="477"/>
        <v>0</v>
      </c>
      <c r="Y846" s="24">
        <f t="shared" si="478"/>
        <v>10250</v>
      </c>
      <c r="Z846" s="24">
        <f t="shared" si="479"/>
        <v>11837.5363</v>
      </c>
      <c r="AA846" s="25" t="str">
        <f t="shared" si="480"/>
        <v>N</v>
      </c>
      <c r="AB846" s="26">
        <f t="shared" si="481"/>
        <v>0</v>
      </c>
      <c r="AC846" s="27">
        <f t="shared" si="482"/>
        <v>20500</v>
      </c>
      <c r="AD846" s="28">
        <f t="shared" si="483"/>
        <v>100000</v>
      </c>
      <c r="AE846" s="28">
        <f t="shared" si="484"/>
        <v>257500</v>
      </c>
      <c r="AF846" s="28">
        <f t="shared" si="485"/>
        <v>0</v>
      </c>
      <c r="AG846" s="28">
        <f t="shared" si="486"/>
        <v>0</v>
      </c>
      <c r="AH846" s="28">
        <f t="shared" si="487"/>
        <v>0</v>
      </c>
      <c r="AI846" s="28">
        <f t="shared" si="488"/>
        <v>0</v>
      </c>
      <c r="AJ846" s="29" t="str">
        <f t="shared" si="489"/>
        <v>N</v>
      </c>
      <c r="AK846" s="30">
        <f t="shared" si="490"/>
        <v>0</v>
      </c>
      <c r="AL846" s="31">
        <f t="shared" si="491"/>
        <v>20500</v>
      </c>
      <c r="AM846" s="31">
        <f t="shared" si="492"/>
        <v>100000</v>
      </c>
      <c r="AN846" s="31">
        <f t="shared" si="493"/>
        <v>257500</v>
      </c>
      <c r="AO846" s="31">
        <f t="shared" si="494"/>
        <v>0</v>
      </c>
      <c r="AP846" s="31">
        <f t="shared" si="495"/>
        <v>0</v>
      </c>
      <c r="AQ846" s="31">
        <f t="shared" si="496"/>
        <v>0</v>
      </c>
      <c r="AR846" s="31">
        <f t="shared" si="497"/>
        <v>0</v>
      </c>
      <c r="AS846" s="32">
        <f t="shared" si="498"/>
        <v>0</v>
      </c>
      <c r="AT846" s="33">
        <f t="shared" si="499"/>
        <v>20500</v>
      </c>
      <c r="AU846" s="33">
        <f t="shared" si="500"/>
        <v>100000</v>
      </c>
      <c r="AV846" s="33">
        <v>257500</v>
      </c>
      <c r="AW846" s="33">
        <f t="shared" si="501"/>
        <v>0</v>
      </c>
      <c r="AX846" s="33">
        <f t="shared" si="502"/>
        <v>0</v>
      </c>
      <c r="AY846" s="34">
        <f t="shared" si="503"/>
        <v>11837.5363</v>
      </c>
    </row>
    <row r="847" spans="1:51" ht="15.75" customHeight="1" x14ac:dyDescent="0.3">
      <c r="A847" s="166" t="s">
        <v>1047</v>
      </c>
      <c r="B847" s="99">
        <v>19088.16</v>
      </c>
      <c r="C847" s="99">
        <v>9616</v>
      </c>
      <c r="D847" s="99">
        <v>41202.839999999997</v>
      </c>
      <c r="E847" s="99">
        <v>37688.31</v>
      </c>
      <c r="F847" s="153">
        <v>100000</v>
      </c>
      <c r="G847" s="154">
        <v>0</v>
      </c>
      <c r="H847" s="182">
        <v>46550</v>
      </c>
      <c r="I847" s="182">
        <v>46581</v>
      </c>
      <c r="J847" s="166">
        <v>4.3</v>
      </c>
      <c r="K847" s="166">
        <v>1.5</v>
      </c>
      <c r="L847" s="167" t="s">
        <v>1206</v>
      </c>
      <c r="M847" s="168" t="s">
        <v>1203</v>
      </c>
      <c r="N847" s="169">
        <v>2.7E-2</v>
      </c>
      <c r="O847" s="21">
        <f t="shared" si="468"/>
        <v>2.8</v>
      </c>
      <c r="P847" s="21" t="str">
        <f t="shared" si="469"/>
        <v>N</v>
      </c>
      <c r="Q847" s="22">
        <f t="shared" si="470"/>
        <v>28704.16</v>
      </c>
      <c r="R847" s="8" t="str">
        <f t="shared" si="471"/>
        <v>N</v>
      </c>
      <c r="S847" s="23">
        <f t="shared" si="472"/>
        <v>3.7333333333333329</v>
      </c>
      <c r="T847" s="24">
        <f t="shared" si="473"/>
        <v>20500</v>
      </c>
      <c r="U847" s="24">
        <f t="shared" si="474"/>
        <v>100000</v>
      </c>
      <c r="V847" s="24">
        <f t="shared" si="475"/>
        <v>257500</v>
      </c>
      <c r="W847" s="24">
        <f t="shared" si="476"/>
        <v>15375</v>
      </c>
      <c r="X847" s="24">
        <f t="shared" si="477"/>
        <v>0</v>
      </c>
      <c r="Y847" s="24">
        <f t="shared" si="478"/>
        <v>15375</v>
      </c>
      <c r="Z847" s="24">
        <f t="shared" si="479"/>
        <v>14104.172319999998</v>
      </c>
      <c r="AA847" s="25" t="str">
        <f t="shared" si="480"/>
        <v>N</v>
      </c>
      <c r="AB847" s="26">
        <f t="shared" si="481"/>
        <v>2.7333333333333329</v>
      </c>
      <c r="AC847" s="27">
        <f t="shared" si="482"/>
        <v>20500</v>
      </c>
      <c r="AD847" s="28">
        <f t="shared" si="483"/>
        <v>100000</v>
      </c>
      <c r="AE847" s="28">
        <f t="shared" si="484"/>
        <v>257500</v>
      </c>
      <c r="AF847" s="28">
        <f t="shared" si="485"/>
        <v>15375</v>
      </c>
      <c r="AG847" s="28">
        <f t="shared" si="486"/>
        <v>0</v>
      </c>
      <c r="AH847" s="28">
        <f t="shared" si="487"/>
        <v>15375</v>
      </c>
      <c r="AI847" s="28">
        <f t="shared" si="488"/>
        <v>14900.109972639995</v>
      </c>
      <c r="AJ847" s="29" t="str">
        <f t="shared" si="489"/>
        <v>N</v>
      </c>
      <c r="AK847" s="30">
        <f t="shared" si="490"/>
        <v>1.7333333333333329</v>
      </c>
      <c r="AL847" s="31">
        <f t="shared" si="491"/>
        <v>20500</v>
      </c>
      <c r="AM847" s="31">
        <f t="shared" si="492"/>
        <v>100000</v>
      </c>
      <c r="AN847" s="31">
        <f t="shared" si="493"/>
        <v>257500</v>
      </c>
      <c r="AO847" s="31">
        <f t="shared" si="494"/>
        <v>15375</v>
      </c>
      <c r="AP847" s="31">
        <f t="shared" si="495"/>
        <v>0</v>
      </c>
      <c r="AQ847" s="31">
        <f t="shared" si="496"/>
        <v>15375</v>
      </c>
      <c r="AR847" s="31">
        <f t="shared" si="497"/>
        <v>15717.537941901272</v>
      </c>
      <c r="AS847" s="32">
        <f t="shared" si="498"/>
        <v>0.73333333333333295</v>
      </c>
      <c r="AT847" s="33">
        <f t="shared" si="499"/>
        <v>20500</v>
      </c>
      <c r="AU847" s="33">
        <f t="shared" si="500"/>
        <v>100000</v>
      </c>
      <c r="AV847" s="33">
        <v>257500</v>
      </c>
      <c r="AW847" s="33">
        <f t="shared" si="501"/>
        <v>9504.1200000000026</v>
      </c>
      <c r="AX847" s="33">
        <f t="shared" si="502"/>
        <v>22427.916466332601</v>
      </c>
      <c r="AY847" s="34">
        <f t="shared" si="503"/>
        <v>67149.736700873866</v>
      </c>
    </row>
    <row r="848" spans="1:51" ht="15.75" customHeight="1" x14ac:dyDescent="0.3">
      <c r="A848" s="166" t="s">
        <v>1048</v>
      </c>
      <c r="B848" s="99">
        <v>5240.1099999999997</v>
      </c>
      <c r="C848" s="99">
        <v>1168.3800000000001</v>
      </c>
      <c r="D848" s="99">
        <v>24127.61</v>
      </c>
      <c r="E848" s="99">
        <v>22654.7</v>
      </c>
      <c r="F848" s="155">
        <v>129000</v>
      </c>
      <c r="G848" s="154">
        <v>12500</v>
      </c>
      <c r="H848" s="182">
        <v>46337</v>
      </c>
      <c r="I848" s="182">
        <v>46380</v>
      </c>
      <c r="J848" s="166">
        <v>3.8</v>
      </c>
      <c r="K848" s="166">
        <v>3</v>
      </c>
      <c r="L848" s="167" t="s">
        <v>1207</v>
      </c>
      <c r="M848" s="168" t="s">
        <v>1203</v>
      </c>
      <c r="N848" s="169">
        <v>0.06</v>
      </c>
      <c r="O848" s="21">
        <f t="shared" si="468"/>
        <v>0.79999999999999982</v>
      </c>
      <c r="P848" s="21" t="str">
        <f t="shared" si="469"/>
        <v>N</v>
      </c>
      <c r="Q848" s="22">
        <f t="shared" si="470"/>
        <v>6408.49</v>
      </c>
      <c r="R848" s="8" t="str">
        <f t="shared" si="471"/>
        <v>N</v>
      </c>
      <c r="S848" s="23">
        <f t="shared" si="472"/>
        <v>1.0666666666666664</v>
      </c>
      <c r="T848" s="24">
        <f t="shared" si="473"/>
        <v>50000</v>
      </c>
      <c r="U848" s="24">
        <f t="shared" si="474"/>
        <v>200000</v>
      </c>
      <c r="V848" s="24">
        <f t="shared" si="475"/>
        <v>257500</v>
      </c>
      <c r="W848" s="24">
        <f t="shared" si="476"/>
        <v>5094.7495499999995</v>
      </c>
      <c r="X848" s="24">
        <f t="shared" si="477"/>
        <v>0</v>
      </c>
      <c r="Y848" s="24">
        <f t="shared" si="478"/>
        <v>5094.7495499999995</v>
      </c>
      <c r="Z848" s="24">
        <f t="shared" si="479"/>
        <v>1698.2498500000002</v>
      </c>
      <c r="AA848" s="25" t="str">
        <f t="shared" si="480"/>
        <v>N</v>
      </c>
      <c r="AB848" s="26">
        <f t="shared" si="481"/>
        <v>6.666666666666643E-2</v>
      </c>
      <c r="AC848" s="27">
        <f t="shared" si="482"/>
        <v>50000</v>
      </c>
      <c r="AD848" s="28">
        <f t="shared" si="483"/>
        <v>200000</v>
      </c>
      <c r="AE848" s="28">
        <f t="shared" si="484"/>
        <v>257500</v>
      </c>
      <c r="AF848" s="28">
        <f t="shared" si="485"/>
        <v>5400.4345229999999</v>
      </c>
      <c r="AG848" s="28">
        <f t="shared" si="486"/>
        <v>0</v>
      </c>
      <c r="AH848" s="28">
        <f t="shared" si="487"/>
        <v>5400.4345229999999</v>
      </c>
      <c r="AI848" s="28">
        <f t="shared" si="488"/>
        <v>1800.1448410000003</v>
      </c>
      <c r="AJ848" s="29" t="str">
        <f t="shared" si="489"/>
        <v>N</v>
      </c>
      <c r="AK848" s="30">
        <f t="shared" si="490"/>
        <v>0</v>
      </c>
      <c r="AL848" s="31">
        <f t="shared" si="491"/>
        <v>50000</v>
      </c>
      <c r="AM848" s="31">
        <f t="shared" si="492"/>
        <v>200000</v>
      </c>
      <c r="AN848" s="31">
        <f t="shared" si="493"/>
        <v>257500</v>
      </c>
      <c r="AO848" s="31">
        <f t="shared" si="494"/>
        <v>0</v>
      </c>
      <c r="AP848" s="31">
        <f t="shared" si="495"/>
        <v>0</v>
      </c>
      <c r="AQ848" s="31">
        <f t="shared" si="496"/>
        <v>0</v>
      </c>
      <c r="AR848" s="31">
        <f t="shared" si="497"/>
        <v>0</v>
      </c>
      <c r="AS848" s="32">
        <f t="shared" si="498"/>
        <v>0</v>
      </c>
      <c r="AT848" s="33">
        <f t="shared" si="499"/>
        <v>50000</v>
      </c>
      <c r="AU848" s="33">
        <f t="shared" si="500"/>
        <v>200000</v>
      </c>
      <c r="AV848" s="33">
        <v>257500</v>
      </c>
      <c r="AW848" s="33">
        <f t="shared" si="501"/>
        <v>0</v>
      </c>
      <c r="AX848" s="33">
        <f t="shared" si="502"/>
        <v>0</v>
      </c>
      <c r="AY848" s="34">
        <f t="shared" si="503"/>
        <v>3498.3946910000004</v>
      </c>
    </row>
    <row r="849" spans="1:51" ht="15.75" customHeight="1" x14ac:dyDescent="0.3">
      <c r="A849" s="166" t="s">
        <v>1049</v>
      </c>
      <c r="B849" s="99">
        <v>11295.41</v>
      </c>
      <c r="C849" s="99">
        <v>34430.769999999997</v>
      </c>
      <c r="D849" s="99">
        <v>112349.67</v>
      </c>
      <c r="E849" s="99">
        <v>106851.23</v>
      </c>
      <c r="F849" s="155">
        <v>77000</v>
      </c>
      <c r="G849" s="154">
        <v>0</v>
      </c>
      <c r="H849" s="182">
        <v>46465</v>
      </c>
      <c r="I849" s="182">
        <v>46538</v>
      </c>
      <c r="J849" s="166">
        <v>2.5</v>
      </c>
      <c r="K849" s="166">
        <v>2.4</v>
      </c>
      <c r="L849" s="167" t="s">
        <v>1207</v>
      </c>
      <c r="M849" s="168" t="s">
        <v>1203</v>
      </c>
      <c r="N849" s="169">
        <v>0.01</v>
      </c>
      <c r="O849" s="21">
        <f t="shared" si="468"/>
        <v>0.10000000000000009</v>
      </c>
      <c r="P849" s="21" t="str">
        <f t="shared" si="469"/>
        <v>N</v>
      </c>
      <c r="Q849" s="22">
        <f t="shared" si="470"/>
        <v>45726.179999999993</v>
      </c>
      <c r="R849" s="8" t="str">
        <f t="shared" si="471"/>
        <v>N</v>
      </c>
      <c r="S849" s="23">
        <f t="shared" si="472"/>
        <v>0.13333333333333344</v>
      </c>
      <c r="T849" s="24">
        <f t="shared" si="473"/>
        <v>50000</v>
      </c>
      <c r="U849" s="24">
        <f t="shared" si="474"/>
        <v>200000</v>
      </c>
      <c r="V849" s="24">
        <f t="shared" si="475"/>
        <v>257500</v>
      </c>
      <c r="W849" s="24">
        <f t="shared" si="476"/>
        <v>34637.581349999993</v>
      </c>
      <c r="X849" s="24">
        <f t="shared" si="477"/>
        <v>0</v>
      </c>
      <c r="Y849" s="24">
        <f t="shared" si="478"/>
        <v>34637.581349999993</v>
      </c>
      <c r="Z849" s="24">
        <f t="shared" si="479"/>
        <v>11545.86045</v>
      </c>
      <c r="AA849" s="25" t="str">
        <f t="shared" si="480"/>
        <v>N</v>
      </c>
      <c r="AB849" s="26">
        <f t="shared" si="481"/>
        <v>0</v>
      </c>
      <c r="AC849" s="27">
        <f t="shared" si="482"/>
        <v>50000</v>
      </c>
      <c r="AD849" s="28">
        <f t="shared" si="483"/>
        <v>200000</v>
      </c>
      <c r="AE849" s="28">
        <f t="shared" si="484"/>
        <v>257500</v>
      </c>
      <c r="AF849" s="28">
        <f t="shared" si="485"/>
        <v>0</v>
      </c>
      <c r="AG849" s="28">
        <f t="shared" si="486"/>
        <v>0</v>
      </c>
      <c r="AH849" s="28">
        <f t="shared" si="487"/>
        <v>0</v>
      </c>
      <c r="AI849" s="28">
        <f t="shared" si="488"/>
        <v>0</v>
      </c>
      <c r="AJ849" s="29" t="str">
        <f t="shared" si="489"/>
        <v>N</v>
      </c>
      <c r="AK849" s="30">
        <f t="shared" si="490"/>
        <v>0</v>
      </c>
      <c r="AL849" s="31">
        <f t="shared" si="491"/>
        <v>50000</v>
      </c>
      <c r="AM849" s="31">
        <f t="shared" si="492"/>
        <v>200000</v>
      </c>
      <c r="AN849" s="31">
        <f t="shared" si="493"/>
        <v>257500</v>
      </c>
      <c r="AO849" s="31">
        <f t="shared" si="494"/>
        <v>0</v>
      </c>
      <c r="AP849" s="31">
        <f t="shared" si="495"/>
        <v>0</v>
      </c>
      <c r="AQ849" s="31">
        <f t="shared" si="496"/>
        <v>0</v>
      </c>
      <c r="AR849" s="31">
        <f t="shared" si="497"/>
        <v>0</v>
      </c>
      <c r="AS849" s="32">
        <f t="shared" si="498"/>
        <v>0</v>
      </c>
      <c r="AT849" s="33">
        <f t="shared" si="499"/>
        <v>50000</v>
      </c>
      <c r="AU849" s="33">
        <f t="shared" si="500"/>
        <v>200000</v>
      </c>
      <c r="AV849" s="33">
        <v>257500</v>
      </c>
      <c r="AW849" s="33">
        <f t="shared" si="501"/>
        <v>0</v>
      </c>
      <c r="AX849" s="33">
        <f t="shared" si="502"/>
        <v>0</v>
      </c>
      <c r="AY849" s="34">
        <f t="shared" si="503"/>
        <v>11545.86045</v>
      </c>
    </row>
    <row r="850" spans="1:51" ht="15.75" customHeight="1" x14ac:dyDescent="0.3">
      <c r="A850" s="166" t="s">
        <v>1050</v>
      </c>
      <c r="B850" s="99">
        <v>19566.71</v>
      </c>
      <c r="C850" s="99">
        <v>25783.37</v>
      </c>
      <c r="D850" s="99">
        <v>96942.76</v>
      </c>
      <c r="E850" s="99">
        <v>91188.96</v>
      </c>
      <c r="F850" s="155">
        <v>150000</v>
      </c>
      <c r="G850" s="154">
        <v>12500</v>
      </c>
      <c r="H850" s="182">
        <v>46274</v>
      </c>
      <c r="I850" s="182">
        <v>46303</v>
      </c>
      <c r="J850" s="166">
        <v>2.1</v>
      </c>
      <c r="K850" s="166">
        <v>1.6</v>
      </c>
      <c r="L850" s="167" t="s">
        <v>1207</v>
      </c>
      <c r="M850" s="168" t="s">
        <v>1204</v>
      </c>
      <c r="N850" s="169">
        <v>0.02</v>
      </c>
      <c r="O850" s="21">
        <f t="shared" si="468"/>
        <v>0.5</v>
      </c>
      <c r="P850" s="21" t="str">
        <f t="shared" si="469"/>
        <v>N</v>
      </c>
      <c r="Q850" s="22">
        <f t="shared" si="470"/>
        <v>45350.080000000002</v>
      </c>
      <c r="R850" s="8" t="str">
        <f t="shared" si="471"/>
        <v>N</v>
      </c>
      <c r="S850" s="23">
        <f t="shared" si="472"/>
        <v>1</v>
      </c>
      <c r="T850" s="24">
        <f t="shared" si="473"/>
        <v>50000</v>
      </c>
      <c r="U850" s="24">
        <f t="shared" si="474"/>
        <v>200000</v>
      </c>
      <c r="V850" s="24">
        <f t="shared" si="475"/>
        <v>257500</v>
      </c>
      <c r="W850" s="24">
        <f t="shared" si="476"/>
        <v>23128.540800000002</v>
      </c>
      <c r="X850" s="24">
        <f t="shared" si="477"/>
        <v>0</v>
      </c>
      <c r="Y850" s="24">
        <f t="shared" si="478"/>
        <v>23128.540800000002</v>
      </c>
      <c r="Z850" s="24">
        <f t="shared" si="479"/>
        <v>23128.540800000002</v>
      </c>
      <c r="AA850" s="25" t="str">
        <f t="shared" si="480"/>
        <v>N</v>
      </c>
      <c r="AB850" s="26">
        <f t="shared" si="481"/>
        <v>0</v>
      </c>
      <c r="AC850" s="27">
        <f t="shared" si="482"/>
        <v>50000</v>
      </c>
      <c r="AD850" s="28">
        <f t="shared" si="483"/>
        <v>200000</v>
      </c>
      <c r="AE850" s="28">
        <f t="shared" si="484"/>
        <v>257500</v>
      </c>
      <c r="AF850" s="28">
        <f t="shared" si="485"/>
        <v>0</v>
      </c>
      <c r="AG850" s="28">
        <f t="shared" si="486"/>
        <v>0</v>
      </c>
      <c r="AH850" s="28">
        <f t="shared" si="487"/>
        <v>0</v>
      </c>
      <c r="AI850" s="28">
        <f t="shared" si="488"/>
        <v>0</v>
      </c>
      <c r="AJ850" s="29" t="str">
        <f t="shared" si="489"/>
        <v>N</v>
      </c>
      <c r="AK850" s="30">
        <f t="shared" si="490"/>
        <v>0</v>
      </c>
      <c r="AL850" s="31">
        <f t="shared" si="491"/>
        <v>50000</v>
      </c>
      <c r="AM850" s="31">
        <f t="shared" si="492"/>
        <v>200000</v>
      </c>
      <c r="AN850" s="31">
        <f t="shared" si="493"/>
        <v>257500</v>
      </c>
      <c r="AO850" s="31">
        <f t="shared" si="494"/>
        <v>0</v>
      </c>
      <c r="AP850" s="31">
        <f t="shared" si="495"/>
        <v>0</v>
      </c>
      <c r="AQ850" s="31">
        <f t="shared" si="496"/>
        <v>0</v>
      </c>
      <c r="AR850" s="31">
        <f t="shared" si="497"/>
        <v>0</v>
      </c>
      <c r="AS850" s="32">
        <f t="shared" si="498"/>
        <v>0</v>
      </c>
      <c r="AT850" s="33">
        <f t="shared" si="499"/>
        <v>50000</v>
      </c>
      <c r="AU850" s="33">
        <f t="shared" si="500"/>
        <v>200000</v>
      </c>
      <c r="AV850" s="33">
        <v>257500</v>
      </c>
      <c r="AW850" s="33">
        <f t="shared" si="501"/>
        <v>0</v>
      </c>
      <c r="AX850" s="33">
        <f t="shared" si="502"/>
        <v>0</v>
      </c>
      <c r="AY850" s="34">
        <f t="shared" si="503"/>
        <v>23128.540800000002</v>
      </c>
    </row>
    <row r="851" spans="1:51" ht="15.75" customHeight="1" x14ac:dyDescent="0.3">
      <c r="A851" s="166" t="s">
        <v>1051</v>
      </c>
      <c r="B851" s="99">
        <v>6760.89</v>
      </c>
      <c r="C851" s="99">
        <v>7063.19</v>
      </c>
      <c r="D851" s="99">
        <v>93635.83</v>
      </c>
      <c r="E851" s="99">
        <v>88937.41</v>
      </c>
      <c r="F851" s="155">
        <v>66000</v>
      </c>
      <c r="G851" s="154">
        <v>0</v>
      </c>
      <c r="H851" s="182">
        <v>46437</v>
      </c>
      <c r="I851" s="182">
        <v>46498</v>
      </c>
      <c r="J851" s="166">
        <v>3.5</v>
      </c>
      <c r="K851" s="166">
        <v>1.4</v>
      </c>
      <c r="L851" s="167" t="s">
        <v>1207</v>
      </c>
      <c r="M851" s="168" t="s">
        <v>1205</v>
      </c>
      <c r="N851" s="169">
        <v>0.02</v>
      </c>
      <c r="O851" s="21">
        <f t="shared" si="468"/>
        <v>2.1</v>
      </c>
      <c r="P851" s="21" t="str">
        <f t="shared" si="469"/>
        <v>N</v>
      </c>
      <c r="Q851" s="22">
        <f t="shared" si="470"/>
        <v>13824.08</v>
      </c>
      <c r="R851" s="8" t="str">
        <f t="shared" si="471"/>
        <v>N</v>
      </c>
      <c r="S851" s="23">
        <f t="shared" si="472"/>
        <v>2.1</v>
      </c>
      <c r="T851" s="24">
        <f t="shared" si="473"/>
        <v>50000</v>
      </c>
      <c r="U851" s="24">
        <f t="shared" si="474"/>
        <v>200000</v>
      </c>
      <c r="V851" s="24">
        <f t="shared" si="475"/>
        <v>257500</v>
      </c>
      <c r="W851" s="24">
        <f t="shared" si="476"/>
        <v>14100.561600000001</v>
      </c>
      <c r="X851" s="24">
        <f t="shared" si="477"/>
        <v>0</v>
      </c>
      <c r="Y851" s="24">
        <f t="shared" si="478"/>
        <v>14100.561600000001</v>
      </c>
      <c r="Z851" s="24">
        <f t="shared" si="479"/>
        <v>0</v>
      </c>
      <c r="AA851" s="25" t="str">
        <f t="shared" si="480"/>
        <v>N</v>
      </c>
      <c r="AB851" s="26">
        <f t="shared" si="481"/>
        <v>1.1000000000000001</v>
      </c>
      <c r="AC851" s="27">
        <f t="shared" si="482"/>
        <v>50000</v>
      </c>
      <c r="AD851" s="28">
        <f t="shared" si="483"/>
        <v>200000</v>
      </c>
      <c r="AE851" s="28">
        <f t="shared" si="484"/>
        <v>257500</v>
      </c>
      <c r="AF851" s="28">
        <f t="shared" si="485"/>
        <v>14382.572832000002</v>
      </c>
      <c r="AG851" s="28">
        <f t="shared" si="486"/>
        <v>0</v>
      </c>
      <c r="AH851" s="28">
        <f t="shared" si="487"/>
        <v>14382.572832000002</v>
      </c>
      <c r="AI851" s="28">
        <f t="shared" si="488"/>
        <v>0</v>
      </c>
      <c r="AJ851" s="29" t="str">
        <f t="shared" si="489"/>
        <v>N</v>
      </c>
      <c r="AK851" s="30">
        <f t="shared" si="490"/>
        <v>0.10000000000000009</v>
      </c>
      <c r="AL851" s="31">
        <f t="shared" si="491"/>
        <v>50000</v>
      </c>
      <c r="AM851" s="31">
        <f t="shared" si="492"/>
        <v>200000</v>
      </c>
      <c r="AN851" s="31">
        <f t="shared" si="493"/>
        <v>257500</v>
      </c>
      <c r="AO851" s="31">
        <f t="shared" si="494"/>
        <v>14670.224288640002</v>
      </c>
      <c r="AP851" s="31">
        <f t="shared" si="495"/>
        <v>0</v>
      </c>
      <c r="AQ851" s="31">
        <f t="shared" si="496"/>
        <v>14670.224288640002</v>
      </c>
      <c r="AR851" s="31">
        <f t="shared" si="497"/>
        <v>0</v>
      </c>
      <c r="AS851" s="32">
        <f t="shared" si="498"/>
        <v>0</v>
      </c>
      <c r="AT851" s="33">
        <f t="shared" si="499"/>
        <v>50000</v>
      </c>
      <c r="AU851" s="33">
        <f t="shared" si="500"/>
        <v>200000</v>
      </c>
      <c r="AV851" s="33">
        <v>257500</v>
      </c>
      <c r="AW851" s="33">
        <f t="shared" si="501"/>
        <v>0</v>
      </c>
      <c r="AX851" s="33">
        <f t="shared" si="502"/>
        <v>0</v>
      </c>
      <c r="AY851" s="34">
        <f t="shared" si="503"/>
        <v>0</v>
      </c>
    </row>
    <row r="852" spans="1:51" ht="15.75" customHeight="1" x14ac:dyDescent="0.3">
      <c r="A852" s="166" t="s">
        <v>1052</v>
      </c>
      <c r="B852" s="99">
        <v>10602.21</v>
      </c>
      <c r="C852" s="99">
        <v>32940.06</v>
      </c>
      <c r="D852" s="99">
        <v>116827.53</v>
      </c>
      <c r="E852" s="99">
        <v>105150.63</v>
      </c>
      <c r="F852" s="155">
        <v>90000</v>
      </c>
      <c r="G852" s="154">
        <v>12500</v>
      </c>
      <c r="H852" s="182">
        <v>46285</v>
      </c>
      <c r="I852" s="182">
        <v>46329</v>
      </c>
      <c r="J852" s="166">
        <v>4</v>
      </c>
      <c r="K852" s="166">
        <v>3.8</v>
      </c>
      <c r="L852" s="167" t="s">
        <v>1206</v>
      </c>
      <c r="M852" s="168" t="s">
        <v>1205</v>
      </c>
      <c r="N852" s="169">
        <v>0.02</v>
      </c>
      <c r="O852" s="21">
        <f t="shared" si="468"/>
        <v>0.20000000000000018</v>
      </c>
      <c r="P852" s="21" t="str">
        <f t="shared" si="469"/>
        <v>N</v>
      </c>
      <c r="Q852" s="22">
        <f t="shared" si="470"/>
        <v>43542.27</v>
      </c>
      <c r="R852" s="8" t="str">
        <f t="shared" si="471"/>
        <v>N</v>
      </c>
      <c r="S852" s="23">
        <f t="shared" si="472"/>
        <v>0.20000000000000018</v>
      </c>
      <c r="T852" s="24">
        <f t="shared" si="473"/>
        <v>20500</v>
      </c>
      <c r="U852" s="24">
        <f t="shared" si="474"/>
        <v>100000</v>
      </c>
      <c r="V852" s="24">
        <f t="shared" si="475"/>
        <v>257500</v>
      </c>
      <c r="W852" s="24">
        <f t="shared" si="476"/>
        <v>0</v>
      </c>
      <c r="X852" s="24">
        <f t="shared" si="477"/>
        <v>0</v>
      </c>
      <c r="Y852" s="24">
        <f t="shared" si="478"/>
        <v>0</v>
      </c>
      <c r="Z852" s="24">
        <f t="shared" si="479"/>
        <v>44413.115399999995</v>
      </c>
      <c r="AA852" s="25" t="str">
        <f t="shared" si="480"/>
        <v>N</v>
      </c>
      <c r="AB852" s="26">
        <f t="shared" si="481"/>
        <v>0</v>
      </c>
      <c r="AC852" s="27">
        <f t="shared" si="482"/>
        <v>20500</v>
      </c>
      <c r="AD852" s="28">
        <f t="shared" si="483"/>
        <v>100000</v>
      </c>
      <c r="AE852" s="28">
        <f t="shared" si="484"/>
        <v>257500</v>
      </c>
      <c r="AF852" s="28">
        <f t="shared" si="485"/>
        <v>0</v>
      </c>
      <c r="AG852" s="28">
        <f t="shared" si="486"/>
        <v>0</v>
      </c>
      <c r="AH852" s="28">
        <f t="shared" si="487"/>
        <v>0</v>
      </c>
      <c r="AI852" s="28">
        <f t="shared" si="488"/>
        <v>0</v>
      </c>
      <c r="AJ852" s="29" t="str">
        <f t="shared" si="489"/>
        <v>N</v>
      </c>
      <c r="AK852" s="30">
        <f t="shared" si="490"/>
        <v>0</v>
      </c>
      <c r="AL852" s="31">
        <f t="shared" si="491"/>
        <v>20500</v>
      </c>
      <c r="AM852" s="31">
        <f t="shared" si="492"/>
        <v>100000</v>
      </c>
      <c r="AN852" s="31">
        <f t="shared" si="493"/>
        <v>257500</v>
      </c>
      <c r="AO852" s="31">
        <f t="shared" si="494"/>
        <v>0</v>
      </c>
      <c r="AP852" s="31">
        <f t="shared" si="495"/>
        <v>0</v>
      </c>
      <c r="AQ852" s="31">
        <f t="shared" si="496"/>
        <v>0</v>
      </c>
      <c r="AR852" s="31">
        <f t="shared" si="497"/>
        <v>0</v>
      </c>
      <c r="AS852" s="32">
        <f t="shared" si="498"/>
        <v>0</v>
      </c>
      <c r="AT852" s="33">
        <f t="shared" si="499"/>
        <v>20500</v>
      </c>
      <c r="AU852" s="33">
        <f t="shared" si="500"/>
        <v>100000</v>
      </c>
      <c r="AV852" s="33">
        <v>257500</v>
      </c>
      <c r="AW852" s="33">
        <f t="shared" si="501"/>
        <v>0</v>
      </c>
      <c r="AX852" s="33">
        <f t="shared" si="502"/>
        <v>0</v>
      </c>
      <c r="AY852" s="34">
        <f t="shared" si="503"/>
        <v>44413.115399999995</v>
      </c>
    </row>
    <row r="853" spans="1:51" ht="15.75" customHeight="1" x14ac:dyDescent="0.3">
      <c r="A853" s="166" t="s">
        <v>1053</v>
      </c>
      <c r="B853" s="99">
        <v>5702.16</v>
      </c>
      <c r="C853" s="99">
        <v>9106.2999999999993</v>
      </c>
      <c r="D853" s="99">
        <v>34267.449999999997</v>
      </c>
      <c r="E853" s="99">
        <v>20041.189999999999</v>
      </c>
      <c r="F853" s="155">
        <v>90000</v>
      </c>
      <c r="G853" s="154">
        <v>0</v>
      </c>
      <c r="H853" s="182">
        <v>46487</v>
      </c>
      <c r="I853" s="182">
        <v>46563</v>
      </c>
      <c r="J853" s="166">
        <v>2.8</v>
      </c>
      <c r="K853" s="166">
        <v>1.1000000000000001</v>
      </c>
      <c r="L853" s="167" t="s">
        <v>1206</v>
      </c>
      <c r="M853" s="168" t="s">
        <v>1205</v>
      </c>
      <c r="N853" s="169">
        <v>0.04</v>
      </c>
      <c r="O853" s="21">
        <f t="shared" si="468"/>
        <v>1.6999999999999997</v>
      </c>
      <c r="P853" s="21" t="str">
        <f t="shared" si="469"/>
        <v>N</v>
      </c>
      <c r="Q853" s="22">
        <f t="shared" si="470"/>
        <v>14808.46</v>
      </c>
      <c r="R853" s="8" t="str">
        <f t="shared" si="471"/>
        <v>N</v>
      </c>
      <c r="S853" s="23">
        <f t="shared" si="472"/>
        <v>1.6999999999999997</v>
      </c>
      <c r="T853" s="24">
        <f t="shared" si="473"/>
        <v>20500</v>
      </c>
      <c r="U853" s="24">
        <f t="shared" si="474"/>
        <v>100000</v>
      </c>
      <c r="V853" s="24">
        <f t="shared" si="475"/>
        <v>257500</v>
      </c>
      <c r="W853" s="24">
        <f t="shared" si="476"/>
        <v>15400.7984</v>
      </c>
      <c r="X853" s="24">
        <f t="shared" si="477"/>
        <v>0</v>
      </c>
      <c r="Y853" s="24">
        <f t="shared" si="478"/>
        <v>15400.7984</v>
      </c>
      <c r="Z853" s="24">
        <f t="shared" si="479"/>
        <v>0</v>
      </c>
      <c r="AA853" s="25" t="str">
        <f t="shared" si="480"/>
        <v>N</v>
      </c>
      <c r="AB853" s="26">
        <f t="shared" si="481"/>
        <v>0.69999999999999973</v>
      </c>
      <c r="AC853" s="27">
        <f t="shared" si="482"/>
        <v>20500</v>
      </c>
      <c r="AD853" s="28">
        <f t="shared" si="483"/>
        <v>100000</v>
      </c>
      <c r="AE853" s="28">
        <f t="shared" si="484"/>
        <v>257500</v>
      </c>
      <c r="AF853" s="28">
        <f t="shared" si="485"/>
        <v>16016.830336000001</v>
      </c>
      <c r="AG853" s="28">
        <f t="shared" si="486"/>
        <v>0</v>
      </c>
      <c r="AH853" s="28">
        <f t="shared" si="487"/>
        <v>16016.830336000001</v>
      </c>
      <c r="AI853" s="28">
        <f t="shared" si="488"/>
        <v>0</v>
      </c>
      <c r="AJ853" s="29" t="str">
        <f t="shared" si="489"/>
        <v>N</v>
      </c>
      <c r="AK853" s="30">
        <f t="shared" si="490"/>
        <v>0</v>
      </c>
      <c r="AL853" s="31">
        <f t="shared" si="491"/>
        <v>20500</v>
      </c>
      <c r="AM853" s="31">
        <f t="shared" si="492"/>
        <v>100000</v>
      </c>
      <c r="AN853" s="31">
        <f t="shared" si="493"/>
        <v>257500</v>
      </c>
      <c r="AO853" s="31">
        <f t="shared" si="494"/>
        <v>0</v>
      </c>
      <c r="AP853" s="31">
        <f t="shared" si="495"/>
        <v>0</v>
      </c>
      <c r="AQ853" s="31">
        <f t="shared" si="496"/>
        <v>0</v>
      </c>
      <c r="AR853" s="31">
        <f t="shared" si="497"/>
        <v>0</v>
      </c>
      <c r="AS853" s="32">
        <f t="shared" si="498"/>
        <v>0</v>
      </c>
      <c r="AT853" s="33">
        <f t="shared" si="499"/>
        <v>20500</v>
      </c>
      <c r="AU853" s="33">
        <f t="shared" si="500"/>
        <v>100000</v>
      </c>
      <c r="AV853" s="33">
        <v>257500</v>
      </c>
      <c r="AW853" s="33">
        <f t="shared" si="501"/>
        <v>0</v>
      </c>
      <c r="AX853" s="33">
        <f t="shared" si="502"/>
        <v>0</v>
      </c>
      <c r="AY853" s="34">
        <f t="shared" si="503"/>
        <v>0</v>
      </c>
    </row>
    <row r="854" spans="1:51" ht="15.75" customHeight="1" x14ac:dyDescent="0.3">
      <c r="A854" s="166" t="s">
        <v>1054</v>
      </c>
      <c r="B854" s="99">
        <v>19607.2</v>
      </c>
      <c r="C854" s="99">
        <v>34244.980000000003</v>
      </c>
      <c r="D854" s="99">
        <v>71018.36</v>
      </c>
      <c r="E854" s="99">
        <v>59875.93</v>
      </c>
      <c r="F854" s="155">
        <v>105000</v>
      </c>
      <c r="G854" s="154">
        <v>24444</v>
      </c>
      <c r="H854" s="182">
        <v>46238</v>
      </c>
      <c r="I854" s="182">
        <v>46321</v>
      </c>
      <c r="J854" s="166">
        <v>3.3</v>
      </c>
      <c r="K854" s="166">
        <v>0.9</v>
      </c>
      <c r="L854" s="167" t="s">
        <v>1207</v>
      </c>
      <c r="M854" s="168" t="s">
        <v>1205</v>
      </c>
      <c r="N854" s="169">
        <v>0.05</v>
      </c>
      <c r="O854" s="21">
        <f t="shared" si="468"/>
        <v>2.4</v>
      </c>
      <c r="P854" s="21" t="str">
        <f t="shared" si="469"/>
        <v>N</v>
      </c>
      <c r="Q854" s="22">
        <f t="shared" si="470"/>
        <v>53852.180000000008</v>
      </c>
      <c r="R854" s="8" t="str">
        <f t="shared" si="471"/>
        <v>N</v>
      </c>
      <c r="S854" s="23">
        <f t="shared" si="472"/>
        <v>2.4</v>
      </c>
      <c r="T854" s="24">
        <f t="shared" si="473"/>
        <v>50000</v>
      </c>
      <c r="U854" s="24">
        <f t="shared" si="474"/>
        <v>200000</v>
      </c>
      <c r="V854" s="24">
        <f t="shared" si="475"/>
        <v>257500</v>
      </c>
      <c r="W854" s="24">
        <f t="shared" si="476"/>
        <v>50000</v>
      </c>
      <c r="X854" s="24">
        <f t="shared" si="477"/>
        <v>0</v>
      </c>
      <c r="Y854" s="24">
        <f t="shared" si="478"/>
        <v>50000</v>
      </c>
      <c r="Z854" s="24">
        <f t="shared" si="479"/>
        <v>6544.7890000000116</v>
      </c>
      <c r="AA854" s="25" t="str">
        <f t="shared" si="480"/>
        <v>N</v>
      </c>
      <c r="AB854" s="26">
        <f t="shared" si="481"/>
        <v>1.4</v>
      </c>
      <c r="AC854" s="27">
        <f t="shared" si="482"/>
        <v>50000</v>
      </c>
      <c r="AD854" s="28">
        <f t="shared" si="483"/>
        <v>200000</v>
      </c>
      <c r="AE854" s="28">
        <f t="shared" si="484"/>
        <v>257500</v>
      </c>
      <c r="AF854" s="28">
        <f t="shared" si="485"/>
        <v>50000</v>
      </c>
      <c r="AG854" s="28">
        <f t="shared" si="486"/>
        <v>0</v>
      </c>
      <c r="AH854" s="28">
        <f t="shared" si="487"/>
        <v>50000</v>
      </c>
      <c r="AI854" s="28">
        <f t="shared" si="488"/>
        <v>9372.0284500000125</v>
      </c>
      <c r="AJ854" s="29" t="str">
        <f t="shared" si="489"/>
        <v>N</v>
      </c>
      <c r="AK854" s="30">
        <f t="shared" si="490"/>
        <v>0.39999999999999991</v>
      </c>
      <c r="AL854" s="31">
        <f t="shared" si="491"/>
        <v>50000</v>
      </c>
      <c r="AM854" s="31">
        <f t="shared" si="492"/>
        <v>200000</v>
      </c>
      <c r="AN854" s="31">
        <f t="shared" si="493"/>
        <v>257500</v>
      </c>
      <c r="AO854" s="31">
        <f t="shared" si="494"/>
        <v>50000</v>
      </c>
      <c r="AP854" s="31">
        <f t="shared" si="495"/>
        <v>0</v>
      </c>
      <c r="AQ854" s="31">
        <f t="shared" si="496"/>
        <v>50000</v>
      </c>
      <c r="AR854" s="31">
        <f t="shared" si="497"/>
        <v>12340.629872500016</v>
      </c>
      <c r="AS854" s="32">
        <f t="shared" si="498"/>
        <v>0</v>
      </c>
      <c r="AT854" s="33">
        <f t="shared" si="499"/>
        <v>50000</v>
      </c>
      <c r="AU854" s="33">
        <f t="shared" si="500"/>
        <v>200000</v>
      </c>
      <c r="AV854" s="33">
        <v>257500</v>
      </c>
      <c r="AW854" s="33">
        <f t="shared" si="501"/>
        <v>0</v>
      </c>
      <c r="AX854" s="33">
        <f t="shared" si="502"/>
        <v>0</v>
      </c>
      <c r="AY854" s="34">
        <f t="shared" si="503"/>
        <v>28257.44732250004</v>
      </c>
    </row>
    <row r="855" spans="1:51" ht="15.75" customHeight="1" x14ac:dyDescent="0.3">
      <c r="A855" s="166" t="s">
        <v>1055</v>
      </c>
      <c r="B855" s="99">
        <v>11090.11</v>
      </c>
      <c r="C855" s="99">
        <v>6716.93</v>
      </c>
      <c r="D855" s="99">
        <v>88411.07</v>
      </c>
      <c r="E855" s="99">
        <v>75829.240000000005</v>
      </c>
      <c r="F855" s="155">
        <v>90000</v>
      </c>
      <c r="G855" s="154">
        <v>0</v>
      </c>
      <c r="H855" s="182">
        <v>46454</v>
      </c>
      <c r="I855" s="182">
        <v>46495</v>
      </c>
      <c r="J855" s="166">
        <v>4.5</v>
      </c>
      <c r="K855" s="166">
        <v>4.0999999999999996</v>
      </c>
      <c r="L855" s="167" t="s">
        <v>1207</v>
      </c>
      <c r="M855" s="168" t="s">
        <v>1205</v>
      </c>
      <c r="N855" s="169">
        <v>5.1999999999999998E-2</v>
      </c>
      <c r="O855" s="21">
        <f t="shared" si="468"/>
        <v>0.40000000000000036</v>
      </c>
      <c r="P855" s="21" t="str">
        <f t="shared" si="469"/>
        <v>N</v>
      </c>
      <c r="Q855" s="22">
        <f t="shared" si="470"/>
        <v>17807.04</v>
      </c>
      <c r="R855" s="8" t="str">
        <f t="shared" si="471"/>
        <v>N</v>
      </c>
      <c r="S855" s="23">
        <f t="shared" si="472"/>
        <v>0.40000000000000036</v>
      </c>
      <c r="T855" s="24">
        <f t="shared" si="473"/>
        <v>50000</v>
      </c>
      <c r="U855" s="24">
        <f t="shared" si="474"/>
        <v>200000</v>
      </c>
      <c r="V855" s="24">
        <f t="shared" si="475"/>
        <v>257500</v>
      </c>
      <c r="W855" s="24">
        <f t="shared" si="476"/>
        <v>18733.006080000003</v>
      </c>
      <c r="X855" s="24">
        <f t="shared" si="477"/>
        <v>0</v>
      </c>
      <c r="Y855" s="24">
        <f t="shared" si="478"/>
        <v>18733.006080000003</v>
      </c>
      <c r="Z855" s="24">
        <f t="shared" si="479"/>
        <v>0</v>
      </c>
      <c r="AA855" s="25" t="str">
        <f t="shared" si="480"/>
        <v>N</v>
      </c>
      <c r="AB855" s="26">
        <f t="shared" si="481"/>
        <v>0</v>
      </c>
      <c r="AC855" s="27">
        <f t="shared" si="482"/>
        <v>50000</v>
      </c>
      <c r="AD855" s="28">
        <f t="shared" si="483"/>
        <v>200000</v>
      </c>
      <c r="AE855" s="28">
        <f t="shared" si="484"/>
        <v>257500</v>
      </c>
      <c r="AF855" s="28">
        <f t="shared" si="485"/>
        <v>0</v>
      </c>
      <c r="AG855" s="28">
        <f t="shared" si="486"/>
        <v>0</v>
      </c>
      <c r="AH855" s="28">
        <f t="shared" si="487"/>
        <v>0</v>
      </c>
      <c r="AI855" s="28">
        <f t="shared" si="488"/>
        <v>0</v>
      </c>
      <c r="AJ855" s="29" t="str">
        <f t="shared" si="489"/>
        <v>N</v>
      </c>
      <c r="AK855" s="30">
        <f t="shared" si="490"/>
        <v>0</v>
      </c>
      <c r="AL855" s="31">
        <f t="shared" si="491"/>
        <v>50000</v>
      </c>
      <c r="AM855" s="31">
        <f t="shared" si="492"/>
        <v>200000</v>
      </c>
      <c r="AN855" s="31">
        <f t="shared" si="493"/>
        <v>257500</v>
      </c>
      <c r="AO855" s="31">
        <f t="shared" si="494"/>
        <v>0</v>
      </c>
      <c r="AP855" s="31">
        <f t="shared" si="495"/>
        <v>0</v>
      </c>
      <c r="AQ855" s="31">
        <f t="shared" si="496"/>
        <v>0</v>
      </c>
      <c r="AR855" s="31">
        <f t="shared" si="497"/>
        <v>0</v>
      </c>
      <c r="AS855" s="32">
        <f t="shared" si="498"/>
        <v>0</v>
      </c>
      <c r="AT855" s="33">
        <f t="shared" si="499"/>
        <v>50000</v>
      </c>
      <c r="AU855" s="33">
        <f t="shared" si="500"/>
        <v>200000</v>
      </c>
      <c r="AV855" s="33">
        <v>257500</v>
      </c>
      <c r="AW855" s="33">
        <f t="shared" si="501"/>
        <v>0</v>
      </c>
      <c r="AX855" s="33">
        <f t="shared" si="502"/>
        <v>0</v>
      </c>
      <c r="AY855" s="34">
        <f t="shared" si="503"/>
        <v>0</v>
      </c>
    </row>
    <row r="856" spans="1:51" ht="15.75" customHeight="1" x14ac:dyDescent="0.3">
      <c r="A856" s="166" t="s">
        <v>1056</v>
      </c>
      <c r="B856" s="99">
        <v>6558.34</v>
      </c>
      <c r="C856" s="99">
        <v>7615.37</v>
      </c>
      <c r="D856" s="99">
        <v>64344.23</v>
      </c>
      <c r="E856" s="99">
        <v>60794.92</v>
      </c>
      <c r="F856" s="155">
        <v>206000</v>
      </c>
      <c r="G856" s="154">
        <v>12500</v>
      </c>
      <c r="H856" s="182">
        <v>46342</v>
      </c>
      <c r="I856" s="182">
        <v>46374</v>
      </c>
      <c r="J856" s="166">
        <v>3.1</v>
      </c>
      <c r="K856" s="166">
        <v>2.4</v>
      </c>
      <c r="L856" s="167" t="s">
        <v>1206</v>
      </c>
      <c r="M856" s="168" t="s">
        <v>1204</v>
      </c>
      <c r="N856" s="169">
        <v>0.04</v>
      </c>
      <c r="O856" s="21">
        <f t="shared" si="468"/>
        <v>0.70000000000000018</v>
      </c>
      <c r="P856" s="21" t="str">
        <f t="shared" si="469"/>
        <v>N</v>
      </c>
      <c r="Q856" s="22">
        <f t="shared" si="470"/>
        <v>14173.71</v>
      </c>
      <c r="R856" s="8" t="str">
        <f t="shared" si="471"/>
        <v>N</v>
      </c>
      <c r="S856" s="23">
        <f t="shared" si="472"/>
        <v>1.4000000000000004</v>
      </c>
      <c r="T856" s="24">
        <f t="shared" si="473"/>
        <v>20500</v>
      </c>
      <c r="U856" s="24">
        <f t="shared" si="474"/>
        <v>100000</v>
      </c>
      <c r="V856" s="24">
        <f t="shared" si="475"/>
        <v>257500</v>
      </c>
      <c r="W856" s="24">
        <f t="shared" si="476"/>
        <v>7370.3292000000001</v>
      </c>
      <c r="X856" s="24">
        <f t="shared" si="477"/>
        <v>0</v>
      </c>
      <c r="Y856" s="24">
        <f t="shared" si="478"/>
        <v>7370.3292000000001</v>
      </c>
      <c r="Z856" s="24">
        <f t="shared" si="479"/>
        <v>7370.3292000000001</v>
      </c>
      <c r="AA856" s="25" t="str">
        <f t="shared" si="480"/>
        <v>N</v>
      </c>
      <c r="AB856" s="26">
        <f t="shared" si="481"/>
        <v>0.40000000000000036</v>
      </c>
      <c r="AC856" s="27">
        <f t="shared" si="482"/>
        <v>20500</v>
      </c>
      <c r="AD856" s="28">
        <f t="shared" si="483"/>
        <v>100000</v>
      </c>
      <c r="AE856" s="28">
        <f t="shared" si="484"/>
        <v>257500</v>
      </c>
      <c r="AF856" s="28">
        <f t="shared" si="485"/>
        <v>7665.1423680000007</v>
      </c>
      <c r="AG856" s="28">
        <f t="shared" si="486"/>
        <v>0</v>
      </c>
      <c r="AH856" s="28">
        <f t="shared" si="487"/>
        <v>7665.1423680000007</v>
      </c>
      <c r="AI856" s="28">
        <f t="shared" si="488"/>
        <v>7665.1423680000007</v>
      </c>
      <c r="AJ856" s="29" t="str">
        <f t="shared" si="489"/>
        <v>N</v>
      </c>
      <c r="AK856" s="30">
        <f t="shared" si="490"/>
        <v>0</v>
      </c>
      <c r="AL856" s="31">
        <f t="shared" si="491"/>
        <v>20500</v>
      </c>
      <c r="AM856" s="31">
        <f t="shared" si="492"/>
        <v>100000</v>
      </c>
      <c r="AN856" s="31">
        <f t="shared" si="493"/>
        <v>257500</v>
      </c>
      <c r="AO856" s="31">
        <f t="shared" si="494"/>
        <v>0</v>
      </c>
      <c r="AP856" s="31">
        <f t="shared" si="495"/>
        <v>0</v>
      </c>
      <c r="AQ856" s="31">
        <f t="shared" si="496"/>
        <v>0</v>
      </c>
      <c r="AR856" s="31">
        <f t="shared" si="497"/>
        <v>0</v>
      </c>
      <c r="AS856" s="32">
        <f t="shared" si="498"/>
        <v>0</v>
      </c>
      <c r="AT856" s="33">
        <f t="shared" si="499"/>
        <v>20500</v>
      </c>
      <c r="AU856" s="33">
        <f t="shared" si="500"/>
        <v>100000</v>
      </c>
      <c r="AV856" s="33">
        <v>257500</v>
      </c>
      <c r="AW856" s="33">
        <f t="shared" si="501"/>
        <v>0</v>
      </c>
      <c r="AX856" s="33">
        <f t="shared" si="502"/>
        <v>0</v>
      </c>
      <c r="AY856" s="34">
        <f t="shared" si="503"/>
        <v>15035.471568000001</v>
      </c>
    </row>
    <row r="857" spans="1:51" ht="15.75" customHeight="1" x14ac:dyDescent="0.3">
      <c r="A857" s="166" t="s">
        <v>1057</v>
      </c>
      <c r="B857" s="99">
        <v>20203.97</v>
      </c>
      <c r="C857" s="99">
        <v>23569.119999999999</v>
      </c>
      <c r="D857" s="99">
        <v>85351.41</v>
      </c>
      <c r="E857" s="99">
        <v>73635.28</v>
      </c>
      <c r="F857" s="155">
        <v>49000</v>
      </c>
      <c r="G857" s="154">
        <v>0</v>
      </c>
      <c r="H857" s="182">
        <v>46327</v>
      </c>
      <c r="I857" s="182">
        <v>46360</v>
      </c>
      <c r="J857" s="166">
        <v>1.8</v>
      </c>
      <c r="K857" s="166">
        <v>1.7</v>
      </c>
      <c r="L857" s="167" t="s">
        <v>1206</v>
      </c>
      <c r="M857" s="168" t="s">
        <v>1203</v>
      </c>
      <c r="N857" s="169">
        <v>1.6E-2</v>
      </c>
      <c r="O857" s="21">
        <f t="shared" si="468"/>
        <v>0.10000000000000009</v>
      </c>
      <c r="P857" s="21" t="str">
        <f t="shared" si="469"/>
        <v>N</v>
      </c>
      <c r="Q857" s="22">
        <f t="shared" si="470"/>
        <v>43773.09</v>
      </c>
      <c r="R857" s="8" t="str">
        <f t="shared" si="471"/>
        <v>N</v>
      </c>
      <c r="S857" s="23">
        <f t="shared" si="472"/>
        <v>0.13333333333333344</v>
      </c>
      <c r="T857" s="24">
        <f t="shared" si="473"/>
        <v>20500</v>
      </c>
      <c r="U857" s="24">
        <f t="shared" si="474"/>
        <v>100000</v>
      </c>
      <c r="V857" s="24">
        <f t="shared" si="475"/>
        <v>257500</v>
      </c>
      <c r="W857" s="24">
        <f t="shared" si="476"/>
        <v>10986.442499999997</v>
      </c>
      <c r="X857" s="24">
        <f t="shared" si="477"/>
        <v>0</v>
      </c>
      <c r="Y857" s="24">
        <f t="shared" si="478"/>
        <v>10986.442499999997</v>
      </c>
      <c r="Z857" s="24">
        <f t="shared" si="479"/>
        <v>33487.016940000001</v>
      </c>
      <c r="AA857" s="25" t="str">
        <f t="shared" si="480"/>
        <v>N</v>
      </c>
      <c r="AB857" s="26">
        <f t="shared" si="481"/>
        <v>0</v>
      </c>
      <c r="AC857" s="27">
        <f t="shared" si="482"/>
        <v>20500</v>
      </c>
      <c r="AD857" s="28">
        <f t="shared" si="483"/>
        <v>100000</v>
      </c>
      <c r="AE857" s="28">
        <f t="shared" si="484"/>
        <v>257500</v>
      </c>
      <c r="AF857" s="28">
        <f t="shared" si="485"/>
        <v>0</v>
      </c>
      <c r="AG857" s="28">
        <f t="shared" si="486"/>
        <v>0</v>
      </c>
      <c r="AH857" s="28">
        <f t="shared" si="487"/>
        <v>0</v>
      </c>
      <c r="AI857" s="28">
        <f t="shared" si="488"/>
        <v>0</v>
      </c>
      <c r="AJ857" s="29" t="str">
        <f t="shared" si="489"/>
        <v>N</v>
      </c>
      <c r="AK857" s="30">
        <f t="shared" si="490"/>
        <v>0</v>
      </c>
      <c r="AL857" s="31">
        <f t="shared" si="491"/>
        <v>20500</v>
      </c>
      <c r="AM857" s="31">
        <f t="shared" si="492"/>
        <v>100000</v>
      </c>
      <c r="AN857" s="31">
        <f t="shared" si="493"/>
        <v>257500</v>
      </c>
      <c r="AO857" s="31">
        <f t="shared" si="494"/>
        <v>0</v>
      </c>
      <c r="AP857" s="31">
        <f t="shared" si="495"/>
        <v>0</v>
      </c>
      <c r="AQ857" s="31">
        <f t="shared" si="496"/>
        <v>0</v>
      </c>
      <c r="AR857" s="31">
        <f t="shared" si="497"/>
        <v>0</v>
      </c>
      <c r="AS857" s="32">
        <f t="shared" si="498"/>
        <v>0</v>
      </c>
      <c r="AT857" s="33">
        <f t="shared" si="499"/>
        <v>20500</v>
      </c>
      <c r="AU857" s="33">
        <f t="shared" si="500"/>
        <v>100000</v>
      </c>
      <c r="AV857" s="33">
        <v>257500</v>
      </c>
      <c r="AW857" s="33">
        <f t="shared" si="501"/>
        <v>0</v>
      </c>
      <c r="AX857" s="33">
        <f t="shared" si="502"/>
        <v>0</v>
      </c>
      <c r="AY857" s="34">
        <f t="shared" si="503"/>
        <v>33487.016940000001</v>
      </c>
    </row>
    <row r="858" spans="1:51" ht="15.75" customHeight="1" x14ac:dyDescent="0.3">
      <c r="A858" s="166" t="s">
        <v>1058</v>
      </c>
      <c r="B858" s="99">
        <v>19941.66</v>
      </c>
      <c r="C858" s="99">
        <v>29894.38</v>
      </c>
      <c r="D858" s="99">
        <v>80360.509999999995</v>
      </c>
      <c r="E858" s="99">
        <v>74563.38</v>
      </c>
      <c r="F858" s="155">
        <v>112000</v>
      </c>
      <c r="G858" s="154">
        <v>12500</v>
      </c>
      <c r="H858" s="182">
        <v>46257</v>
      </c>
      <c r="I858" s="182">
        <v>46302</v>
      </c>
      <c r="J858" s="166">
        <v>2.8</v>
      </c>
      <c r="K858" s="166">
        <v>0.8</v>
      </c>
      <c r="L858" s="167" t="s">
        <v>1207</v>
      </c>
      <c r="M858" s="168" t="s">
        <v>1205</v>
      </c>
      <c r="N858" s="169">
        <v>0.03</v>
      </c>
      <c r="O858" s="21">
        <f t="shared" si="468"/>
        <v>1.9999999999999998</v>
      </c>
      <c r="P858" s="21" t="str">
        <f t="shared" si="469"/>
        <v>N</v>
      </c>
      <c r="Q858" s="22">
        <f t="shared" si="470"/>
        <v>49836.04</v>
      </c>
      <c r="R858" s="8" t="str">
        <f t="shared" si="471"/>
        <v>N</v>
      </c>
      <c r="S858" s="23">
        <f t="shared" si="472"/>
        <v>1.9999999999999998</v>
      </c>
      <c r="T858" s="24">
        <f t="shared" si="473"/>
        <v>50000</v>
      </c>
      <c r="U858" s="24">
        <f t="shared" si="474"/>
        <v>200000</v>
      </c>
      <c r="V858" s="24">
        <f t="shared" si="475"/>
        <v>257500</v>
      </c>
      <c r="W858" s="24">
        <f t="shared" si="476"/>
        <v>50000</v>
      </c>
      <c r="X858" s="24">
        <f t="shared" si="477"/>
        <v>0</v>
      </c>
      <c r="Y858" s="24">
        <f t="shared" si="478"/>
        <v>50000</v>
      </c>
      <c r="Z858" s="24">
        <f t="shared" si="479"/>
        <v>1331.1212000000014</v>
      </c>
      <c r="AA858" s="25" t="str">
        <f t="shared" si="480"/>
        <v>N</v>
      </c>
      <c r="AB858" s="26">
        <f t="shared" si="481"/>
        <v>0.99999999999999978</v>
      </c>
      <c r="AC858" s="27">
        <f t="shared" si="482"/>
        <v>50000</v>
      </c>
      <c r="AD858" s="28">
        <f t="shared" si="483"/>
        <v>200000</v>
      </c>
      <c r="AE858" s="28">
        <f t="shared" si="484"/>
        <v>257500</v>
      </c>
      <c r="AF858" s="28">
        <f t="shared" si="485"/>
        <v>50000</v>
      </c>
      <c r="AG858" s="28">
        <f t="shared" si="486"/>
        <v>0</v>
      </c>
      <c r="AH858" s="28">
        <f t="shared" si="487"/>
        <v>50000</v>
      </c>
      <c r="AI858" s="28">
        <f t="shared" si="488"/>
        <v>2871.054836000003</v>
      </c>
      <c r="AJ858" s="29" t="str">
        <f t="shared" si="489"/>
        <v>N</v>
      </c>
      <c r="AK858" s="30">
        <f t="shared" si="490"/>
        <v>0</v>
      </c>
      <c r="AL858" s="31">
        <f t="shared" si="491"/>
        <v>50000</v>
      </c>
      <c r="AM858" s="31">
        <f t="shared" si="492"/>
        <v>200000</v>
      </c>
      <c r="AN858" s="31">
        <f t="shared" si="493"/>
        <v>257500</v>
      </c>
      <c r="AO858" s="31">
        <f t="shared" si="494"/>
        <v>0</v>
      </c>
      <c r="AP858" s="31">
        <f t="shared" si="495"/>
        <v>0</v>
      </c>
      <c r="AQ858" s="31">
        <f t="shared" si="496"/>
        <v>0</v>
      </c>
      <c r="AR858" s="31">
        <f t="shared" si="497"/>
        <v>0</v>
      </c>
      <c r="AS858" s="32">
        <f t="shared" si="498"/>
        <v>0</v>
      </c>
      <c r="AT858" s="33">
        <f t="shared" si="499"/>
        <v>50000</v>
      </c>
      <c r="AU858" s="33">
        <f t="shared" si="500"/>
        <v>200000</v>
      </c>
      <c r="AV858" s="33">
        <v>257500</v>
      </c>
      <c r="AW858" s="33">
        <f t="shared" si="501"/>
        <v>0</v>
      </c>
      <c r="AX858" s="33">
        <f t="shared" si="502"/>
        <v>0</v>
      </c>
      <c r="AY858" s="34">
        <f t="shared" si="503"/>
        <v>4202.1760360000044</v>
      </c>
    </row>
    <row r="859" spans="1:51" ht="15.75" customHeight="1" x14ac:dyDescent="0.3">
      <c r="A859" s="166" t="s">
        <v>1059</v>
      </c>
      <c r="B859" s="99">
        <v>13132.92</v>
      </c>
      <c r="C859" s="99">
        <v>337.95</v>
      </c>
      <c r="D859" s="99">
        <v>28133.05</v>
      </c>
      <c r="E859" s="99">
        <v>23392.59</v>
      </c>
      <c r="F859" s="155">
        <v>30000</v>
      </c>
      <c r="G859" s="154">
        <v>0</v>
      </c>
      <c r="H859" s="182">
        <v>46423</v>
      </c>
      <c r="I859" s="182">
        <v>46449</v>
      </c>
      <c r="J859" s="166">
        <v>1.9</v>
      </c>
      <c r="K859" s="166">
        <v>1.3</v>
      </c>
      <c r="L859" s="167" t="s">
        <v>1207</v>
      </c>
      <c r="M859" s="168" t="s">
        <v>1204</v>
      </c>
      <c r="N859" s="169">
        <v>3.3000000000000002E-2</v>
      </c>
      <c r="O859" s="21">
        <f t="shared" si="468"/>
        <v>0.59999999999999987</v>
      </c>
      <c r="P859" s="21" t="str">
        <f t="shared" si="469"/>
        <v>N</v>
      </c>
      <c r="Q859" s="22">
        <f t="shared" si="470"/>
        <v>13470.87</v>
      </c>
      <c r="R859" s="8" t="str">
        <f t="shared" si="471"/>
        <v>N</v>
      </c>
      <c r="S859" s="23">
        <f t="shared" si="472"/>
        <v>1.1999999999999997</v>
      </c>
      <c r="T859" s="24">
        <f t="shared" si="473"/>
        <v>50000</v>
      </c>
      <c r="U859" s="24">
        <f t="shared" si="474"/>
        <v>200000</v>
      </c>
      <c r="V859" s="24">
        <f t="shared" si="475"/>
        <v>257500</v>
      </c>
      <c r="W859" s="24">
        <f t="shared" si="476"/>
        <v>6957.7043549999999</v>
      </c>
      <c r="X859" s="24">
        <f t="shared" si="477"/>
        <v>0</v>
      </c>
      <c r="Y859" s="24">
        <f t="shared" si="478"/>
        <v>6957.7043549999999</v>
      </c>
      <c r="Z859" s="24">
        <f t="shared" si="479"/>
        <v>6957.7043549999999</v>
      </c>
      <c r="AA859" s="25" t="str">
        <f t="shared" si="480"/>
        <v>N</v>
      </c>
      <c r="AB859" s="26">
        <f t="shared" si="481"/>
        <v>0.19999999999999973</v>
      </c>
      <c r="AC859" s="27">
        <f t="shared" si="482"/>
        <v>50000</v>
      </c>
      <c r="AD859" s="28">
        <f t="shared" si="483"/>
        <v>200000</v>
      </c>
      <c r="AE859" s="28">
        <f t="shared" si="484"/>
        <v>257500</v>
      </c>
      <c r="AF859" s="28">
        <f t="shared" si="485"/>
        <v>7187.3085987149989</v>
      </c>
      <c r="AG859" s="28">
        <f t="shared" si="486"/>
        <v>0</v>
      </c>
      <c r="AH859" s="28">
        <f t="shared" si="487"/>
        <v>7187.3085987149989</v>
      </c>
      <c r="AI859" s="28">
        <f t="shared" si="488"/>
        <v>7187.3085987149989</v>
      </c>
      <c r="AJ859" s="29" t="str">
        <f t="shared" si="489"/>
        <v>N</v>
      </c>
      <c r="AK859" s="30">
        <f t="shared" si="490"/>
        <v>0</v>
      </c>
      <c r="AL859" s="31">
        <f t="shared" si="491"/>
        <v>50000</v>
      </c>
      <c r="AM859" s="31">
        <f t="shared" si="492"/>
        <v>200000</v>
      </c>
      <c r="AN859" s="31">
        <f t="shared" si="493"/>
        <v>257500</v>
      </c>
      <c r="AO859" s="31">
        <f t="shared" si="494"/>
        <v>0</v>
      </c>
      <c r="AP859" s="31">
        <f t="shared" si="495"/>
        <v>0</v>
      </c>
      <c r="AQ859" s="31">
        <f t="shared" si="496"/>
        <v>0</v>
      </c>
      <c r="AR859" s="31">
        <f t="shared" si="497"/>
        <v>0</v>
      </c>
      <c r="AS859" s="32">
        <f t="shared" si="498"/>
        <v>0</v>
      </c>
      <c r="AT859" s="33">
        <f t="shared" si="499"/>
        <v>50000</v>
      </c>
      <c r="AU859" s="33">
        <f t="shared" si="500"/>
        <v>200000</v>
      </c>
      <c r="AV859" s="33">
        <v>257500</v>
      </c>
      <c r="AW859" s="33">
        <f t="shared" si="501"/>
        <v>0</v>
      </c>
      <c r="AX859" s="33">
        <f t="shared" si="502"/>
        <v>0</v>
      </c>
      <c r="AY859" s="34">
        <f t="shared" si="503"/>
        <v>14145.012953714999</v>
      </c>
    </row>
    <row r="860" spans="1:51" ht="15.75" customHeight="1" x14ac:dyDescent="0.3">
      <c r="A860" s="166" t="s">
        <v>1060</v>
      </c>
      <c r="B860" s="99">
        <v>18038.84</v>
      </c>
      <c r="C860" s="99">
        <v>14799.09</v>
      </c>
      <c r="D860" s="99">
        <v>45115.76</v>
      </c>
      <c r="E860" s="99">
        <v>38704.730000000003</v>
      </c>
      <c r="F860" s="155">
        <v>72000</v>
      </c>
      <c r="G860" s="154">
        <v>12500</v>
      </c>
      <c r="H860" s="182">
        <v>46519</v>
      </c>
      <c r="I860" s="182">
        <v>46557</v>
      </c>
      <c r="J860" s="166">
        <v>5</v>
      </c>
      <c r="K860" s="166">
        <v>3.5</v>
      </c>
      <c r="L860" s="167" t="s">
        <v>1206</v>
      </c>
      <c r="M860" s="168" t="s">
        <v>1204</v>
      </c>
      <c r="N860" s="169">
        <v>0.04</v>
      </c>
      <c r="O860" s="21">
        <f t="shared" si="468"/>
        <v>1.5</v>
      </c>
      <c r="P860" s="21" t="str">
        <f t="shared" si="469"/>
        <v>N</v>
      </c>
      <c r="Q860" s="22">
        <f t="shared" si="470"/>
        <v>32837.93</v>
      </c>
      <c r="R860" s="8" t="str">
        <f t="shared" si="471"/>
        <v>N</v>
      </c>
      <c r="S860" s="23">
        <f t="shared" si="472"/>
        <v>3</v>
      </c>
      <c r="T860" s="24">
        <f t="shared" si="473"/>
        <v>20500</v>
      </c>
      <c r="U860" s="24">
        <f t="shared" si="474"/>
        <v>100000</v>
      </c>
      <c r="V860" s="24">
        <f t="shared" si="475"/>
        <v>257500</v>
      </c>
      <c r="W860" s="24">
        <f t="shared" si="476"/>
        <v>10250</v>
      </c>
      <c r="X860" s="24">
        <f t="shared" si="477"/>
        <v>0</v>
      </c>
      <c r="Y860" s="24">
        <f t="shared" si="478"/>
        <v>10250</v>
      </c>
      <c r="Z860" s="24">
        <f t="shared" si="479"/>
        <v>23901.447200000002</v>
      </c>
      <c r="AA860" s="25" t="str">
        <f t="shared" si="480"/>
        <v>N</v>
      </c>
      <c r="AB860" s="26">
        <f t="shared" si="481"/>
        <v>2</v>
      </c>
      <c r="AC860" s="27">
        <f t="shared" si="482"/>
        <v>20500</v>
      </c>
      <c r="AD860" s="28">
        <f t="shared" si="483"/>
        <v>100000</v>
      </c>
      <c r="AE860" s="28">
        <f t="shared" si="484"/>
        <v>257500</v>
      </c>
      <c r="AF860" s="28">
        <f t="shared" si="485"/>
        <v>10250</v>
      </c>
      <c r="AG860" s="28">
        <f t="shared" si="486"/>
        <v>0</v>
      </c>
      <c r="AH860" s="28">
        <f t="shared" si="487"/>
        <v>10250</v>
      </c>
      <c r="AI860" s="28">
        <f t="shared" si="488"/>
        <v>25267.505088000005</v>
      </c>
      <c r="AJ860" s="29" t="str">
        <f t="shared" si="489"/>
        <v>N</v>
      </c>
      <c r="AK860" s="30">
        <f t="shared" si="490"/>
        <v>1</v>
      </c>
      <c r="AL860" s="31">
        <f t="shared" si="491"/>
        <v>20500</v>
      </c>
      <c r="AM860" s="31">
        <f t="shared" si="492"/>
        <v>100000</v>
      </c>
      <c r="AN860" s="31">
        <f t="shared" si="493"/>
        <v>257500</v>
      </c>
      <c r="AO860" s="31">
        <f t="shared" si="494"/>
        <v>10250</v>
      </c>
      <c r="AP860" s="31">
        <f t="shared" si="495"/>
        <v>0</v>
      </c>
      <c r="AQ860" s="31">
        <f t="shared" si="496"/>
        <v>10250</v>
      </c>
      <c r="AR860" s="31">
        <f t="shared" si="497"/>
        <v>26688.205291520004</v>
      </c>
      <c r="AS860" s="32">
        <f t="shared" si="498"/>
        <v>0</v>
      </c>
      <c r="AT860" s="33">
        <f t="shared" si="499"/>
        <v>20500</v>
      </c>
      <c r="AU860" s="33">
        <f t="shared" si="500"/>
        <v>100000</v>
      </c>
      <c r="AV860" s="33">
        <v>257500</v>
      </c>
      <c r="AW860" s="33">
        <f t="shared" si="501"/>
        <v>0</v>
      </c>
      <c r="AX860" s="33">
        <f t="shared" si="502"/>
        <v>0</v>
      </c>
      <c r="AY860" s="34">
        <f t="shared" si="503"/>
        <v>75857.157579520019</v>
      </c>
    </row>
    <row r="861" spans="1:51" ht="15.75" customHeight="1" x14ac:dyDescent="0.3">
      <c r="A861" s="166" t="s">
        <v>1061</v>
      </c>
      <c r="B861" s="99">
        <v>11705.39</v>
      </c>
      <c r="C861" s="99">
        <v>9059.4500000000007</v>
      </c>
      <c r="D861" s="99">
        <v>32665.08</v>
      </c>
      <c r="E861" s="99">
        <v>31366.55</v>
      </c>
      <c r="F861" s="155">
        <v>101000</v>
      </c>
      <c r="G861" s="154">
        <v>0</v>
      </c>
      <c r="H861" s="182">
        <v>46293</v>
      </c>
      <c r="I861" s="182">
        <v>46359</v>
      </c>
      <c r="J861" s="166">
        <v>4</v>
      </c>
      <c r="K861" s="166">
        <v>2.9</v>
      </c>
      <c r="L861" s="167" t="s">
        <v>1206</v>
      </c>
      <c r="M861" s="168" t="s">
        <v>1203</v>
      </c>
      <c r="N861" s="169">
        <v>0.01</v>
      </c>
      <c r="O861" s="21">
        <f t="shared" si="468"/>
        <v>1.1000000000000001</v>
      </c>
      <c r="P861" s="21" t="str">
        <f t="shared" si="469"/>
        <v>N</v>
      </c>
      <c r="Q861" s="22">
        <f t="shared" si="470"/>
        <v>20764.84</v>
      </c>
      <c r="R861" s="8" t="str">
        <f t="shared" si="471"/>
        <v>N</v>
      </c>
      <c r="S861" s="23">
        <f t="shared" si="472"/>
        <v>1.4666666666666668</v>
      </c>
      <c r="T861" s="24">
        <f t="shared" si="473"/>
        <v>20500</v>
      </c>
      <c r="U861" s="24">
        <f t="shared" si="474"/>
        <v>100000</v>
      </c>
      <c r="V861" s="24">
        <f t="shared" si="475"/>
        <v>257500</v>
      </c>
      <c r="W861" s="24">
        <f t="shared" si="476"/>
        <v>15375</v>
      </c>
      <c r="X861" s="24">
        <f t="shared" si="477"/>
        <v>0</v>
      </c>
      <c r="Y861" s="24">
        <f t="shared" si="478"/>
        <v>15375</v>
      </c>
      <c r="Z861" s="24">
        <f t="shared" si="479"/>
        <v>5597.488400000002</v>
      </c>
      <c r="AA861" s="25" t="str">
        <f t="shared" si="480"/>
        <v>N</v>
      </c>
      <c r="AB861" s="26">
        <f t="shared" si="481"/>
        <v>0.46666666666666679</v>
      </c>
      <c r="AC861" s="27">
        <f t="shared" si="482"/>
        <v>20500</v>
      </c>
      <c r="AD861" s="28">
        <f t="shared" si="483"/>
        <v>100000</v>
      </c>
      <c r="AE861" s="28">
        <f t="shared" si="484"/>
        <v>257500</v>
      </c>
      <c r="AF861" s="28">
        <f t="shared" si="485"/>
        <v>15375</v>
      </c>
      <c r="AG861" s="28">
        <f t="shared" si="486"/>
        <v>0</v>
      </c>
      <c r="AH861" s="28">
        <f t="shared" si="487"/>
        <v>15375</v>
      </c>
      <c r="AI861" s="28">
        <f t="shared" si="488"/>
        <v>5807.2132840000013</v>
      </c>
      <c r="AJ861" s="29" t="str">
        <f t="shared" si="489"/>
        <v>N</v>
      </c>
      <c r="AK861" s="30">
        <f t="shared" si="490"/>
        <v>0</v>
      </c>
      <c r="AL861" s="31">
        <f t="shared" si="491"/>
        <v>20500</v>
      </c>
      <c r="AM861" s="31">
        <f t="shared" si="492"/>
        <v>100000</v>
      </c>
      <c r="AN861" s="31">
        <f t="shared" si="493"/>
        <v>257500</v>
      </c>
      <c r="AO861" s="31">
        <f t="shared" si="494"/>
        <v>0</v>
      </c>
      <c r="AP861" s="31">
        <f t="shared" si="495"/>
        <v>0</v>
      </c>
      <c r="AQ861" s="31">
        <f t="shared" si="496"/>
        <v>0</v>
      </c>
      <c r="AR861" s="31">
        <f t="shared" si="497"/>
        <v>0</v>
      </c>
      <c r="AS861" s="32">
        <f t="shared" si="498"/>
        <v>0</v>
      </c>
      <c r="AT861" s="33">
        <f t="shared" si="499"/>
        <v>20500</v>
      </c>
      <c r="AU861" s="33">
        <f t="shared" si="500"/>
        <v>100000</v>
      </c>
      <c r="AV861" s="33">
        <v>257500</v>
      </c>
      <c r="AW861" s="33">
        <f t="shared" si="501"/>
        <v>0</v>
      </c>
      <c r="AX861" s="33">
        <f t="shared" si="502"/>
        <v>0</v>
      </c>
      <c r="AY861" s="34">
        <f t="shared" si="503"/>
        <v>11404.701684000003</v>
      </c>
    </row>
    <row r="862" spans="1:51" ht="15.75" customHeight="1" x14ac:dyDescent="0.3">
      <c r="A862" s="166" t="s">
        <v>1062</v>
      </c>
      <c r="B862" s="99">
        <v>12675.97</v>
      </c>
      <c r="C862" s="99">
        <v>23130.639999999999</v>
      </c>
      <c r="D862" s="99">
        <v>77056.19</v>
      </c>
      <c r="E862" s="99">
        <v>74225.03</v>
      </c>
      <c r="F862" s="155">
        <v>120000</v>
      </c>
      <c r="G862" s="154">
        <v>12500</v>
      </c>
      <c r="H862" s="182">
        <v>46314</v>
      </c>
      <c r="I862" s="182">
        <v>46378</v>
      </c>
      <c r="J862" s="166">
        <v>1.9</v>
      </c>
      <c r="K862" s="166">
        <v>1.1000000000000001</v>
      </c>
      <c r="L862" s="167" t="s">
        <v>1207</v>
      </c>
      <c r="M862" s="168" t="s">
        <v>1204</v>
      </c>
      <c r="N862" s="169">
        <v>0.02</v>
      </c>
      <c r="O862" s="21">
        <f t="shared" si="468"/>
        <v>0.79999999999999982</v>
      </c>
      <c r="P862" s="21" t="str">
        <f t="shared" si="469"/>
        <v>N</v>
      </c>
      <c r="Q862" s="22">
        <f t="shared" si="470"/>
        <v>35806.61</v>
      </c>
      <c r="R862" s="8" t="str">
        <f t="shared" si="471"/>
        <v>N</v>
      </c>
      <c r="S862" s="23">
        <f t="shared" si="472"/>
        <v>1.5999999999999996</v>
      </c>
      <c r="T862" s="24">
        <f t="shared" si="473"/>
        <v>50000</v>
      </c>
      <c r="U862" s="24">
        <f t="shared" si="474"/>
        <v>200000</v>
      </c>
      <c r="V862" s="24">
        <f t="shared" si="475"/>
        <v>257500</v>
      </c>
      <c r="W862" s="24">
        <f t="shared" si="476"/>
        <v>18261.3711</v>
      </c>
      <c r="X862" s="24">
        <f t="shared" si="477"/>
        <v>0</v>
      </c>
      <c r="Y862" s="24">
        <f t="shared" si="478"/>
        <v>18261.3711</v>
      </c>
      <c r="Z862" s="24">
        <f t="shared" si="479"/>
        <v>18261.3711</v>
      </c>
      <c r="AA862" s="25" t="str">
        <f t="shared" si="480"/>
        <v>N</v>
      </c>
      <c r="AB862" s="26">
        <f t="shared" si="481"/>
        <v>0.59999999999999964</v>
      </c>
      <c r="AC862" s="27">
        <f t="shared" si="482"/>
        <v>50000</v>
      </c>
      <c r="AD862" s="28">
        <f t="shared" si="483"/>
        <v>200000</v>
      </c>
      <c r="AE862" s="28">
        <f t="shared" si="484"/>
        <v>257500</v>
      </c>
      <c r="AF862" s="28">
        <f t="shared" si="485"/>
        <v>18626.598522</v>
      </c>
      <c r="AG862" s="28">
        <f t="shared" si="486"/>
        <v>0</v>
      </c>
      <c r="AH862" s="28">
        <f t="shared" si="487"/>
        <v>18626.598522</v>
      </c>
      <c r="AI862" s="28">
        <f t="shared" si="488"/>
        <v>18626.598522</v>
      </c>
      <c r="AJ862" s="29" t="str">
        <f t="shared" si="489"/>
        <v>N</v>
      </c>
      <c r="AK862" s="30">
        <f t="shared" si="490"/>
        <v>0</v>
      </c>
      <c r="AL862" s="31">
        <f t="shared" si="491"/>
        <v>50000</v>
      </c>
      <c r="AM862" s="31">
        <f t="shared" si="492"/>
        <v>200000</v>
      </c>
      <c r="AN862" s="31">
        <f t="shared" si="493"/>
        <v>257500</v>
      </c>
      <c r="AO862" s="31">
        <f t="shared" si="494"/>
        <v>0</v>
      </c>
      <c r="AP862" s="31">
        <f t="shared" si="495"/>
        <v>0</v>
      </c>
      <c r="AQ862" s="31">
        <f t="shared" si="496"/>
        <v>0</v>
      </c>
      <c r="AR862" s="31">
        <f t="shared" si="497"/>
        <v>0</v>
      </c>
      <c r="AS862" s="32">
        <f t="shared" si="498"/>
        <v>0</v>
      </c>
      <c r="AT862" s="33">
        <f t="shared" si="499"/>
        <v>50000</v>
      </c>
      <c r="AU862" s="33">
        <f t="shared" si="500"/>
        <v>200000</v>
      </c>
      <c r="AV862" s="33">
        <v>257500</v>
      </c>
      <c r="AW862" s="33">
        <f t="shared" si="501"/>
        <v>0</v>
      </c>
      <c r="AX862" s="33">
        <f t="shared" si="502"/>
        <v>0</v>
      </c>
      <c r="AY862" s="34">
        <f t="shared" si="503"/>
        <v>36887.969622000004</v>
      </c>
    </row>
    <row r="863" spans="1:51" ht="15.75" customHeight="1" x14ac:dyDescent="0.3">
      <c r="A863" s="166" t="s">
        <v>1063</v>
      </c>
      <c r="B863" s="99">
        <v>19501.97</v>
      </c>
      <c r="C863" s="99">
        <v>12372.23</v>
      </c>
      <c r="D863" s="99">
        <v>109614.13</v>
      </c>
      <c r="E863" s="99">
        <v>104170.87</v>
      </c>
      <c r="F863" s="155">
        <v>72000</v>
      </c>
      <c r="G863" s="154">
        <v>0</v>
      </c>
      <c r="H863" s="182">
        <v>46395</v>
      </c>
      <c r="I863" s="182">
        <v>46452</v>
      </c>
      <c r="J863" s="166">
        <v>4.5</v>
      </c>
      <c r="K863" s="166">
        <v>2.7</v>
      </c>
      <c r="L863" s="167" t="s">
        <v>1207</v>
      </c>
      <c r="M863" s="168" t="s">
        <v>1203</v>
      </c>
      <c r="N863" s="169">
        <v>0</v>
      </c>
      <c r="O863" s="21">
        <f t="shared" si="468"/>
        <v>1.7999999999999998</v>
      </c>
      <c r="P863" s="21" t="str">
        <f t="shared" si="469"/>
        <v>N</v>
      </c>
      <c r="Q863" s="22">
        <f t="shared" si="470"/>
        <v>31874.2</v>
      </c>
      <c r="R863" s="8" t="str">
        <f t="shared" si="471"/>
        <v>N</v>
      </c>
      <c r="S863" s="23">
        <f t="shared" si="472"/>
        <v>2.4</v>
      </c>
      <c r="T863" s="24">
        <f t="shared" si="473"/>
        <v>50000</v>
      </c>
      <c r="U863" s="24">
        <f t="shared" si="474"/>
        <v>200000</v>
      </c>
      <c r="V863" s="24">
        <f t="shared" si="475"/>
        <v>257500</v>
      </c>
      <c r="W863" s="24">
        <f t="shared" si="476"/>
        <v>23905.65</v>
      </c>
      <c r="X863" s="24">
        <f t="shared" si="477"/>
        <v>0</v>
      </c>
      <c r="Y863" s="24">
        <f t="shared" si="478"/>
        <v>23905.65</v>
      </c>
      <c r="Z863" s="24">
        <f t="shared" si="479"/>
        <v>7968.5499999999993</v>
      </c>
      <c r="AA863" s="25" t="str">
        <f t="shared" si="480"/>
        <v>N</v>
      </c>
      <c r="AB863" s="26">
        <f t="shared" si="481"/>
        <v>1.4</v>
      </c>
      <c r="AC863" s="27">
        <f t="shared" si="482"/>
        <v>50000</v>
      </c>
      <c r="AD863" s="28">
        <f t="shared" si="483"/>
        <v>200000</v>
      </c>
      <c r="AE863" s="28">
        <f t="shared" si="484"/>
        <v>257500</v>
      </c>
      <c r="AF863" s="28">
        <f t="shared" si="485"/>
        <v>23905.65</v>
      </c>
      <c r="AG863" s="28">
        <f t="shared" si="486"/>
        <v>0</v>
      </c>
      <c r="AH863" s="28">
        <f t="shared" si="487"/>
        <v>23905.65</v>
      </c>
      <c r="AI863" s="28">
        <f t="shared" si="488"/>
        <v>7968.5499999999993</v>
      </c>
      <c r="AJ863" s="29" t="str">
        <f t="shared" si="489"/>
        <v>N</v>
      </c>
      <c r="AK863" s="30">
        <f t="shared" si="490"/>
        <v>0.39999999999999991</v>
      </c>
      <c r="AL863" s="31">
        <f t="shared" si="491"/>
        <v>50000</v>
      </c>
      <c r="AM863" s="31">
        <f t="shared" si="492"/>
        <v>200000</v>
      </c>
      <c r="AN863" s="31">
        <f t="shared" si="493"/>
        <v>257500</v>
      </c>
      <c r="AO863" s="31">
        <f t="shared" si="494"/>
        <v>23905.65</v>
      </c>
      <c r="AP863" s="31">
        <f t="shared" si="495"/>
        <v>0</v>
      </c>
      <c r="AQ863" s="31">
        <f t="shared" si="496"/>
        <v>23905.65</v>
      </c>
      <c r="AR863" s="31">
        <f t="shared" si="497"/>
        <v>7968.5499999999993</v>
      </c>
      <c r="AS863" s="32">
        <f t="shared" si="498"/>
        <v>0</v>
      </c>
      <c r="AT863" s="33">
        <f t="shared" si="499"/>
        <v>50000</v>
      </c>
      <c r="AU863" s="33">
        <f t="shared" si="500"/>
        <v>200000</v>
      </c>
      <c r="AV863" s="33">
        <v>257500</v>
      </c>
      <c r="AW863" s="33">
        <f t="shared" si="501"/>
        <v>0</v>
      </c>
      <c r="AX863" s="33">
        <f t="shared" si="502"/>
        <v>0</v>
      </c>
      <c r="AY863" s="34">
        <f t="shared" si="503"/>
        <v>23905.649999999998</v>
      </c>
    </row>
    <row r="864" spans="1:51" ht="15.75" customHeight="1" x14ac:dyDescent="0.3">
      <c r="A864" s="166" t="s">
        <v>1064</v>
      </c>
      <c r="B864" s="99">
        <v>17796.150000000001</v>
      </c>
      <c r="C864" s="99">
        <v>24330.15</v>
      </c>
      <c r="D864" s="99">
        <v>78072.710000000006</v>
      </c>
      <c r="E864" s="99">
        <v>73731.63</v>
      </c>
      <c r="F864" s="155">
        <v>101000</v>
      </c>
      <c r="G864" s="154">
        <v>12500</v>
      </c>
      <c r="H864" s="182">
        <v>46445</v>
      </c>
      <c r="I864" s="182">
        <v>46518</v>
      </c>
      <c r="J864" s="166">
        <v>3.4</v>
      </c>
      <c r="K864" s="166">
        <v>0.5</v>
      </c>
      <c r="L864" s="167" t="s">
        <v>1206</v>
      </c>
      <c r="M864" s="168" t="s">
        <v>1203</v>
      </c>
      <c r="N864" s="169">
        <v>0</v>
      </c>
      <c r="O864" s="21">
        <f t="shared" si="468"/>
        <v>2.9</v>
      </c>
      <c r="P864" s="21" t="str">
        <f t="shared" si="469"/>
        <v>N</v>
      </c>
      <c r="Q864" s="22">
        <f t="shared" si="470"/>
        <v>42126.3</v>
      </c>
      <c r="R864" s="8" t="str">
        <f t="shared" si="471"/>
        <v>N</v>
      </c>
      <c r="S864" s="23">
        <f t="shared" si="472"/>
        <v>3.8666666666666667</v>
      </c>
      <c r="T864" s="24">
        <f t="shared" si="473"/>
        <v>20500</v>
      </c>
      <c r="U864" s="24">
        <f t="shared" si="474"/>
        <v>100000</v>
      </c>
      <c r="V864" s="24">
        <f t="shared" si="475"/>
        <v>257500</v>
      </c>
      <c r="W864" s="24">
        <f t="shared" si="476"/>
        <v>15375</v>
      </c>
      <c r="X864" s="24">
        <f t="shared" si="477"/>
        <v>0</v>
      </c>
      <c r="Y864" s="24">
        <f t="shared" si="478"/>
        <v>15375</v>
      </c>
      <c r="Z864" s="24">
        <f t="shared" si="479"/>
        <v>26751.300000000003</v>
      </c>
      <c r="AA864" s="25" t="str">
        <f t="shared" si="480"/>
        <v>N</v>
      </c>
      <c r="AB864" s="26">
        <f t="shared" si="481"/>
        <v>2.8666666666666667</v>
      </c>
      <c r="AC864" s="27">
        <f t="shared" si="482"/>
        <v>20500</v>
      </c>
      <c r="AD864" s="28">
        <f t="shared" si="483"/>
        <v>100000</v>
      </c>
      <c r="AE864" s="28">
        <f t="shared" si="484"/>
        <v>257500</v>
      </c>
      <c r="AF864" s="28">
        <f t="shared" si="485"/>
        <v>4914.2174999999952</v>
      </c>
      <c r="AG864" s="28">
        <f t="shared" si="486"/>
        <v>0</v>
      </c>
      <c r="AH864" s="28">
        <f t="shared" si="487"/>
        <v>4914.2174999999952</v>
      </c>
      <c r="AI864" s="28">
        <f t="shared" si="488"/>
        <v>37212.082500000004</v>
      </c>
      <c r="AJ864" s="29" t="str">
        <f t="shared" si="489"/>
        <v>N</v>
      </c>
      <c r="AK864" s="30">
        <f t="shared" si="490"/>
        <v>1.8666666666666667</v>
      </c>
      <c r="AL864" s="31">
        <f t="shared" si="491"/>
        <v>20500</v>
      </c>
      <c r="AM864" s="31">
        <f t="shared" si="492"/>
        <v>100000</v>
      </c>
      <c r="AN864" s="31">
        <f t="shared" si="493"/>
        <v>257500</v>
      </c>
      <c r="AO864" s="31">
        <f t="shared" si="494"/>
        <v>4914.2174999999952</v>
      </c>
      <c r="AP864" s="31">
        <f t="shared" si="495"/>
        <v>0</v>
      </c>
      <c r="AQ864" s="31">
        <f t="shared" si="496"/>
        <v>4914.2174999999952</v>
      </c>
      <c r="AR864" s="31">
        <f t="shared" si="497"/>
        <v>37212.082500000004</v>
      </c>
      <c r="AS864" s="32">
        <f t="shared" si="498"/>
        <v>0.8666666666666667</v>
      </c>
      <c r="AT864" s="33">
        <f t="shared" si="499"/>
        <v>20500</v>
      </c>
      <c r="AU864" s="33">
        <f t="shared" si="500"/>
        <v>100000</v>
      </c>
      <c r="AV864" s="33">
        <v>257500</v>
      </c>
      <c r="AW864" s="33">
        <f t="shared" si="501"/>
        <v>0</v>
      </c>
      <c r="AX864" s="33">
        <f t="shared" si="502"/>
        <v>42126.3</v>
      </c>
      <c r="AY864" s="34">
        <f t="shared" si="503"/>
        <v>143301.76500000001</v>
      </c>
    </row>
    <row r="865" spans="1:51" ht="15.75" customHeight="1" x14ac:dyDescent="0.3">
      <c r="A865" s="166" t="s">
        <v>1065</v>
      </c>
      <c r="B865" s="99">
        <v>8699.18</v>
      </c>
      <c r="C865" s="99">
        <v>11964.13</v>
      </c>
      <c r="D865" s="99">
        <v>33801.519999999997</v>
      </c>
      <c r="E865" s="99">
        <v>24040.38</v>
      </c>
      <c r="F865" s="155">
        <v>120000</v>
      </c>
      <c r="G865" s="154">
        <v>0</v>
      </c>
      <c r="H865" s="182">
        <v>46398</v>
      </c>
      <c r="I865" s="182">
        <v>46436</v>
      </c>
      <c r="J865" s="166">
        <v>4</v>
      </c>
      <c r="K865" s="166">
        <v>3.3</v>
      </c>
      <c r="L865" s="167" t="s">
        <v>1206</v>
      </c>
      <c r="M865" s="168" t="s">
        <v>1205</v>
      </c>
      <c r="N865" s="169">
        <v>0</v>
      </c>
      <c r="O865" s="21">
        <f t="shared" si="468"/>
        <v>0.70000000000000018</v>
      </c>
      <c r="P865" s="21" t="str">
        <f t="shared" si="469"/>
        <v>N</v>
      </c>
      <c r="Q865" s="22">
        <f t="shared" si="470"/>
        <v>20663.309999999998</v>
      </c>
      <c r="R865" s="8" t="str">
        <f t="shared" si="471"/>
        <v>N</v>
      </c>
      <c r="S865" s="23">
        <f t="shared" si="472"/>
        <v>0.70000000000000018</v>
      </c>
      <c r="T865" s="24">
        <f t="shared" si="473"/>
        <v>20500</v>
      </c>
      <c r="U865" s="24">
        <f t="shared" si="474"/>
        <v>100000</v>
      </c>
      <c r="V865" s="24">
        <f t="shared" si="475"/>
        <v>257500</v>
      </c>
      <c r="W865" s="24">
        <f t="shared" si="476"/>
        <v>20500</v>
      </c>
      <c r="X865" s="24">
        <f t="shared" si="477"/>
        <v>0</v>
      </c>
      <c r="Y865" s="24">
        <f t="shared" si="478"/>
        <v>20500</v>
      </c>
      <c r="Z865" s="24">
        <f t="shared" si="479"/>
        <v>163.30999999999767</v>
      </c>
      <c r="AA865" s="25" t="str">
        <f t="shared" si="480"/>
        <v>N</v>
      </c>
      <c r="AB865" s="26">
        <f t="shared" si="481"/>
        <v>0</v>
      </c>
      <c r="AC865" s="27">
        <f t="shared" si="482"/>
        <v>20500</v>
      </c>
      <c r="AD865" s="28">
        <f t="shared" si="483"/>
        <v>100000</v>
      </c>
      <c r="AE865" s="28">
        <f t="shared" si="484"/>
        <v>257500</v>
      </c>
      <c r="AF865" s="28">
        <f t="shared" si="485"/>
        <v>0</v>
      </c>
      <c r="AG865" s="28">
        <f t="shared" si="486"/>
        <v>0</v>
      </c>
      <c r="AH865" s="28">
        <f t="shared" si="487"/>
        <v>0</v>
      </c>
      <c r="AI865" s="28">
        <f t="shared" si="488"/>
        <v>0</v>
      </c>
      <c r="AJ865" s="29" t="str">
        <f t="shared" si="489"/>
        <v>N</v>
      </c>
      <c r="AK865" s="30">
        <f t="shared" si="490"/>
        <v>0</v>
      </c>
      <c r="AL865" s="31">
        <f t="shared" si="491"/>
        <v>20500</v>
      </c>
      <c r="AM865" s="31">
        <f t="shared" si="492"/>
        <v>100000</v>
      </c>
      <c r="AN865" s="31">
        <f t="shared" si="493"/>
        <v>257500</v>
      </c>
      <c r="AO865" s="31">
        <f t="shared" si="494"/>
        <v>0</v>
      </c>
      <c r="AP865" s="31">
        <f t="shared" si="495"/>
        <v>0</v>
      </c>
      <c r="AQ865" s="31">
        <f t="shared" si="496"/>
        <v>0</v>
      </c>
      <c r="AR865" s="31">
        <f t="shared" si="497"/>
        <v>0</v>
      </c>
      <c r="AS865" s="32">
        <f t="shared" si="498"/>
        <v>0</v>
      </c>
      <c r="AT865" s="33">
        <f t="shared" si="499"/>
        <v>20500</v>
      </c>
      <c r="AU865" s="33">
        <f t="shared" si="500"/>
        <v>100000</v>
      </c>
      <c r="AV865" s="33">
        <v>257500</v>
      </c>
      <c r="AW865" s="33">
        <f t="shared" si="501"/>
        <v>0</v>
      </c>
      <c r="AX865" s="33">
        <f t="shared" si="502"/>
        <v>0</v>
      </c>
      <c r="AY865" s="34">
        <f t="shared" si="503"/>
        <v>163.30999999999767</v>
      </c>
    </row>
    <row r="866" spans="1:51" ht="15.75" customHeight="1" x14ac:dyDescent="0.3">
      <c r="A866" s="166" t="s">
        <v>1066</v>
      </c>
      <c r="B866" s="99">
        <v>9398.2999999999993</v>
      </c>
      <c r="C866" s="99">
        <v>25322.37</v>
      </c>
      <c r="D866" s="99">
        <v>60559.98</v>
      </c>
      <c r="E866" s="99">
        <v>56114.43</v>
      </c>
      <c r="F866" s="155">
        <v>300000</v>
      </c>
      <c r="G866" s="156">
        <v>12500</v>
      </c>
      <c r="H866" s="182">
        <v>46497</v>
      </c>
      <c r="I866" s="182">
        <v>46529</v>
      </c>
      <c r="J866" s="166">
        <v>2.6</v>
      </c>
      <c r="K866" s="166">
        <v>1.6</v>
      </c>
      <c r="L866" s="167" t="s">
        <v>1206</v>
      </c>
      <c r="M866" s="168" t="s">
        <v>1205</v>
      </c>
      <c r="N866" s="169">
        <v>0.01</v>
      </c>
      <c r="O866" s="21">
        <f t="shared" si="468"/>
        <v>1</v>
      </c>
      <c r="P866" s="21" t="str">
        <f t="shared" si="469"/>
        <v>N</v>
      </c>
      <c r="Q866" s="22">
        <f t="shared" si="470"/>
        <v>34720.67</v>
      </c>
      <c r="R866" s="8" t="str">
        <f t="shared" si="471"/>
        <v>N</v>
      </c>
      <c r="S866" s="23">
        <f t="shared" si="472"/>
        <v>1</v>
      </c>
      <c r="T866" s="24">
        <f t="shared" si="473"/>
        <v>20500</v>
      </c>
      <c r="U866" s="24">
        <f t="shared" si="474"/>
        <v>100000</v>
      </c>
      <c r="V866" s="24">
        <f t="shared" si="475"/>
        <v>257500</v>
      </c>
      <c r="W866" s="24">
        <f t="shared" si="476"/>
        <v>0</v>
      </c>
      <c r="X866" s="24">
        <f t="shared" si="477"/>
        <v>0</v>
      </c>
      <c r="Y866" s="24">
        <f t="shared" si="478"/>
        <v>0</v>
      </c>
      <c r="Z866" s="24">
        <f t="shared" si="479"/>
        <v>35067.876700000001</v>
      </c>
      <c r="AA866" s="25" t="str">
        <f t="shared" si="480"/>
        <v>N</v>
      </c>
      <c r="AB866" s="26">
        <f t="shared" si="481"/>
        <v>0</v>
      </c>
      <c r="AC866" s="27">
        <f t="shared" si="482"/>
        <v>20500</v>
      </c>
      <c r="AD866" s="28">
        <f t="shared" si="483"/>
        <v>100000</v>
      </c>
      <c r="AE866" s="28">
        <f t="shared" si="484"/>
        <v>257500</v>
      </c>
      <c r="AF866" s="28">
        <f t="shared" si="485"/>
        <v>0</v>
      </c>
      <c r="AG866" s="28">
        <f t="shared" si="486"/>
        <v>0</v>
      </c>
      <c r="AH866" s="28">
        <f t="shared" si="487"/>
        <v>0</v>
      </c>
      <c r="AI866" s="28">
        <f t="shared" si="488"/>
        <v>0</v>
      </c>
      <c r="AJ866" s="29" t="str">
        <f t="shared" si="489"/>
        <v>N</v>
      </c>
      <c r="AK866" s="30">
        <f t="shared" si="490"/>
        <v>0</v>
      </c>
      <c r="AL866" s="31">
        <f t="shared" si="491"/>
        <v>20500</v>
      </c>
      <c r="AM866" s="31">
        <f t="shared" si="492"/>
        <v>100000</v>
      </c>
      <c r="AN866" s="31">
        <f t="shared" si="493"/>
        <v>257500</v>
      </c>
      <c r="AO866" s="31">
        <f t="shared" si="494"/>
        <v>0</v>
      </c>
      <c r="AP866" s="31">
        <f t="shared" si="495"/>
        <v>0</v>
      </c>
      <c r="AQ866" s="31">
        <f t="shared" si="496"/>
        <v>0</v>
      </c>
      <c r="AR866" s="31">
        <f t="shared" si="497"/>
        <v>0</v>
      </c>
      <c r="AS866" s="32">
        <f t="shared" si="498"/>
        <v>0</v>
      </c>
      <c r="AT866" s="33">
        <f t="shared" si="499"/>
        <v>20500</v>
      </c>
      <c r="AU866" s="33">
        <f t="shared" si="500"/>
        <v>100000</v>
      </c>
      <c r="AV866" s="33">
        <v>257500</v>
      </c>
      <c r="AW866" s="33">
        <f t="shared" si="501"/>
        <v>0</v>
      </c>
      <c r="AX866" s="33">
        <f t="shared" si="502"/>
        <v>0</v>
      </c>
      <c r="AY866" s="34">
        <f t="shared" si="503"/>
        <v>35067.876700000001</v>
      </c>
    </row>
    <row r="867" spans="1:51" ht="15.75" customHeight="1" x14ac:dyDescent="0.3">
      <c r="A867" s="166" t="s">
        <v>1067</v>
      </c>
      <c r="B867" s="99">
        <v>19913.55</v>
      </c>
      <c r="C867" s="99">
        <v>21398.62</v>
      </c>
      <c r="D867" s="99">
        <v>103143.33</v>
      </c>
      <c r="E867" s="99">
        <v>102224.78</v>
      </c>
      <c r="F867" s="155">
        <v>60000</v>
      </c>
      <c r="G867" s="156">
        <v>12500</v>
      </c>
      <c r="H867" s="182">
        <v>46288</v>
      </c>
      <c r="I867" s="182">
        <v>46361</v>
      </c>
      <c r="J867" s="166">
        <v>4.4000000000000004</v>
      </c>
      <c r="K867" s="166">
        <v>4.0999999999999996</v>
      </c>
      <c r="L867" s="167" t="s">
        <v>1206</v>
      </c>
      <c r="M867" s="168" t="s">
        <v>1204</v>
      </c>
      <c r="N867" s="169">
        <v>0.03</v>
      </c>
      <c r="O867" s="21">
        <f t="shared" si="468"/>
        <v>0.30000000000000071</v>
      </c>
      <c r="P867" s="21" t="str">
        <f t="shared" si="469"/>
        <v>N</v>
      </c>
      <c r="Q867" s="22">
        <f t="shared" si="470"/>
        <v>41312.17</v>
      </c>
      <c r="R867" s="8" t="str">
        <f t="shared" si="471"/>
        <v>N</v>
      </c>
      <c r="S867" s="23">
        <f t="shared" si="472"/>
        <v>0.60000000000000142</v>
      </c>
      <c r="T867" s="24">
        <f t="shared" si="473"/>
        <v>20500</v>
      </c>
      <c r="U867" s="24">
        <f t="shared" si="474"/>
        <v>100000</v>
      </c>
      <c r="V867" s="24">
        <f t="shared" si="475"/>
        <v>257500</v>
      </c>
      <c r="W867" s="24">
        <f t="shared" si="476"/>
        <v>0</v>
      </c>
      <c r="X867" s="24">
        <f t="shared" si="477"/>
        <v>0</v>
      </c>
      <c r="Y867" s="24">
        <f t="shared" si="478"/>
        <v>0</v>
      </c>
      <c r="Z867" s="24">
        <f t="shared" si="479"/>
        <v>42551.535100000001</v>
      </c>
      <c r="AA867" s="25" t="str">
        <f t="shared" si="480"/>
        <v>N</v>
      </c>
      <c r="AB867" s="26">
        <f t="shared" si="481"/>
        <v>0</v>
      </c>
      <c r="AC867" s="27">
        <f t="shared" si="482"/>
        <v>20500</v>
      </c>
      <c r="AD867" s="28">
        <f t="shared" si="483"/>
        <v>100000</v>
      </c>
      <c r="AE867" s="28">
        <f t="shared" si="484"/>
        <v>257500</v>
      </c>
      <c r="AF867" s="28">
        <f t="shared" si="485"/>
        <v>0</v>
      </c>
      <c r="AG867" s="28">
        <f t="shared" si="486"/>
        <v>0</v>
      </c>
      <c r="AH867" s="28">
        <f t="shared" si="487"/>
        <v>0</v>
      </c>
      <c r="AI867" s="28">
        <f t="shared" si="488"/>
        <v>0</v>
      </c>
      <c r="AJ867" s="29" t="str">
        <f t="shared" si="489"/>
        <v>N</v>
      </c>
      <c r="AK867" s="30">
        <f t="shared" si="490"/>
        <v>0</v>
      </c>
      <c r="AL867" s="31">
        <f t="shared" si="491"/>
        <v>20500</v>
      </c>
      <c r="AM867" s="31">
        <f t="shared" si="492"/>
        <v>100000</v>
      </c>
      <c r="AN867" s="31">
        <f t="shared" si="493"/>
        <v>257500</v>
      </c>
      <c r="AO867" s="31">
        <f t="shared" si="494"/>
        <v>0</v>
      </c>
      <c r="AP867" s="31">
        <f t="shared" si="495"/>
        <v>0</v>
      </c>
      <c r="AQ867" s="31">
        <f t="shared" si="496"/>
        <v>0</v>
      </c>
      <c r="AR867" s="31">
        <f t="shared" si="497"/>
        <v>0</v>
      </c>
      <c r="AS867" s="32">
        <f t="shared" si="498"/>
        <v>0</v>
      </c>
      <c r="AT867" s="33">
        <f t="shared" si="499"/>
        <v>20500</v>
      </c>
      <c r="AU867" s="33">
        <f t="shared" si="500"/>
        <v>100000</v>
      </c>
      <c r="AV867" s="33">
        <v>257500</v>
      </c>
      <c r="AW867" s="33">
        <f t="shared" si="501"/>
        <v>0</v>
      </c>
      <c r="AX867" s="33">
        <f t="shared" si="502"/>
        <v>0</v>
      </c>
      <c r="AY867" s="34">
        <f t="shared" si="503"/>
        <v>42551.535100000001</v>
      </c>
    </row>
    <row r="868" spans="1:51" ht="15.75" customHeight="1" x14ac:dyDescent="0.3">
      <c r="A868" s="166" t="s">
        <v>1068</v>
      </c>
      <c r="B868" s="99">
        <v>17138.490000000002</v>
      </c>
      <c r="C868" s="99">
        <v>30415.17</v>
      </c>
      <c r="D868" s="99">
        <v>109946.91</v>
      </c>
      <c r="E868" s="99">
        <v>98523.72</v>
      </c>
      <c r="F868" s="155">
        <v>80000</v>
      </c>
      <c r="G868" s="156">
        <v>0</v>
      </c>
      <c r="H868" s="182">
        <v>46258</v>
      </c>
      <c r="I868" s="182">
        <v>46305</v>
      </c>
      <c r="J868" s="166">
        <v>2.7</v>
      </c>
      <c r="K868" s="166">
        <v>1.3</v>
      </c>
      <c r="L868" s="167" t="s">
        <v>1206</v>
      </c>
      <c r="M868" s="168" t="s">
        <v>1203</v>
      </c>
      <c r="N868" s="169">
        <v>2.7E-2</v>
      </c>
      <c r="O868" s="21">
        <f t="shared" si="468"/>
        <v>1.4000000000000001</v>
      </c>
      <c r="P868" s="21" t="str">
        <f t="shared" si="469"/>
        <v>N</v>
      </c>
      <c r="Q868" s="22">
        <f t="shared" si="470"/>
        <v>47553.66</v>
      </c>
      <c r="R868" s="8" t="str">
        <f t="shared" si="471"/>
        <v>N</v>
      </c>
      <c r="S868" s="23">
        <f t="shared" si="472"/>
        <v>1.8666666666666669</v>
      </c>
      <c r="T868" s="24">
        <f t="shared" si="473"/>
        <v>20500</v>
      </c>
      <c r="U868" s="24">
        <f t="shared" si="474"/>
        <v>100000</v>
      </c>
      <c r="V868" s="24">
        <f t="shared" si="475"/>
        <v>257500</v>
      </c>
      <c r="W868" s="24">
        <f t="shared" si="476"/>
        <v>0</v>
      </c>
      <c r="X868" s="24">
        <f t="shared" si="477"/>
        <v>0</v>
      </c>
      <c r="Y868" s="24">
        <f t="shared" si="478"/>
        <v>0</v>
      </c>
      <c r="Z868" s="24">
        <f t="shared" si="479"/>
        <v>48837.608820000001</v>
      </c>
      <c r="AA868" s="25" t="str">
        <f t="shared" si="480"/>
        <v>N</v>
      </c>
      <c r="AB868" s="26">
        <f t="shared" si="481"/>
        <v>0.86666666666666692</v>
      </c>
      <c r="AC868" s="27">
        <f t="shared" si="482"/>
        <v>20500</v>
      </c>
      <c r="AD868" s="28">
        <f t="shared" si="483"/>
        <v>100000</v>
      </c>
      <c r="AE868" s="28">
        <f t="shared" si="484"/>
        <v>257500</v>
      </c>
      <c r="AF868" s="28">
        <f t="shared" si="485"/>
        <v>0</v>
      </c>
      <c r="AG868" s="28">
        <f t="shared" si="486"/>
        <v>0</v>
      </c>
      <c r="AH868" s="28">
        <f t="shared" si="487"/>
        <v>0</v>
      </c>
      <c r="AI868" s="28">
        <f t="shared" si="488"/>
        <v>50156.224258139999</v>
      </c>
      <c r="AJ868" s="29" t="str">
        <f t="shared" si="489"/>
        <v>N</v>
      </c>
      <c r="AK868" s="30">
        <f t="shared" si="490"/>
        <v>0</v>
      </c>
      <c r="AL868" s="31">
        <f t="shared" si="491"/>
        <v>20500</v>
      </c>
      <c r="AM868" s="31">
        <f t="shared" si="492"/>
        <v>100000</v>
      </c>
      <c r="AN868" s="31">
        <f t="shared" si="493"/>
        <v>257500</v>
      </c>
      <c r="AO868" s="31">
        <f t="shared" si="494"/>
        <v>0</v>
      </c>
      <c r="AP868" s="31">
        <f t="shared" si="495"/>
        <v>0</v>
      </c>
      <c r="AQ868" s="31">
        <f t="shared" si="496"/>
        <v>0</v>
      </c>
      <c r="AR868" s="31">
        <f t="shared" si="497"/>
        <v>0</v>
      </c>
      <c r="AS868" s="32">
        <f t="shared" si="498"/>
        <v>0</v>
      </c>
      <c r="AT868" s="33">
        <f t="shared" si="499"/>
        <v>20500</v>
      </c>
      <c r="AU868" s="33">
        <f t="shared" si="500"/>
        <v>100000</v>
      </c>
      <c r="AV868" s="33">
        <v>257500</v>
      </c>
      <c r="AW868" s="33">
        <f t="shared" si="501"/>
        <v>0</v>
      </c>
      <c r="AX868" s="33">
        <f t="shared" si="502"/>
        <v>0</v>
      </c>
      <c r="AY868" s="34">
        <f t="shared" si="503"/>
        <v>98993.83307814</v>
      </c>
    </row>
    <row r="869" spans="1:51" ht="15.75" customHeight="1" x14ac:dyDescent="0.3">
      <c r="A869" s="166" t="s">
        <v>1069</v>
      </c>
      <c r="B869" s="99">
        <v>9052.31</v>
      </c>
      <c r="C869" s="99">
        <v>18205.75</v>
      </c>
      <c r="D869" s="99">
        <v>45045.1</v>
      </c>
      <c r="E869" s="99">
        <v>43079.74</v>
      </c>
      <c r="F869" s="155">
        <v>46000</v>
      </c>
      <c r="G869" s="156">
        <v>12500</v>
      </c>
      <c r="H869" s="182">
        <v>46304</v>
      </c>
      <c r="I869" s="182">
        <v>46336</v>
      </c>
      <c r="J869" s="166">
        <v>4</v>
      </c>
      <c r="K869" s="166">
        <v>1.8</v>
      </c>
      <c r="L869" s="167" t="s">
        <v>1206</v>
      </c>
      <c r="M869" s="168" t="s">
        <v>1204</v>
      </c>
      <c r="N869" s="169">
        <v>0.06</v>
      </c>
      <c r="O869" s="21">
        <f t="shared" si="468"/>
        <v>2.2000000000000002</v>
      </c>
      <c r="P869" s="21" t="str">
        <f t="shared" si="469"/>
        <v>N</v>
      </c>
      <c r="Q869" s="22">
        <f t="shared" si="470"/>
        <v>27258.059999999998</v>
      </c>
      <c r="R869" s="8" t="str">
        <f t="shared" si="471"/>
        <v>N</v>
      </c>
      <c r="S869" s="23">
        <f t="shared" si="472"/>
        <v>4.4000000000000004</v>
      </c>
      <c r="T869" s="24">
        <f t="shared" si="473"/>
        <v>20500</v>
      </c>
      <c r="U869" s="24">
        <f t="shared" si="474"/>
        <v>100000</v>
      </c>
      <c r="V869" s="24">
        <f t="shared" si="475"/>
        <v>257500</v>
      </c>
      <c r="W869" s="24">
        <f t="shared" si="476"/>
        <v>10250</v>
      </c>
      <c r="X869" s="24">
        <f t="shared" si="477"/>
        <v>0</v>
      </c>
      <c r="Y869" s="24">
        <f t="shared" si="478"/>
        <v>10250</v>
      </c>
      <c r="Z869" s="24">
        <f t="shared" si="479"/>
        <v>18643.543599999997</v>
      </c>
      <c r="AA869" s="25" t="str">
        <f t="shared" si="480"/>
        <v>N</v>
      </c>
      <c r="AB869" s="26">
        <f t="shared" si="481"/>
        <v>3.4000000000000004</v>
      </c>
      <c r="AC869" s="27">
        <f t="shared" si="482"/>
        <v>20500</v>
      </c>
      <c r="AD869" s="28">
        <f t="shared" si="483"/>
        <v>100000</v>
      </c>
      <c r="AE869" s="28">
        <f t="shared" si="484"/>
        <v>257500</v>
      </c>
      <c r="AF869" s="28">
        <f t="shared" si="485"/>
        <v>10250</v>
      </c>
      <c r="AG869" s="28">
        <f t="shared" si="486"/>
        <v>0</v>
      </c>
      <c r="AH869" s="28">
        <f t="shared" si="487"/>
        <v>10250</v>
      </c>
      <c r="AI869" s="28">
        <f t="shared" si="488"/>
        <v>20377.156215999999</v>
      </c>
      <c r="AJ869" s="29" t="str">
        <f t="shared" si="489"/>
        <v>N</v>
      </c>
      <c r="AK869" s="30">
        <f t="shared" si="490"/>
        <v>2.4000000000000004</v>
      </c>
      <c r="AL869" s="31">
        <f t="shared" si="491"/>
        <v>20500</v>
      </c>
      <c r="AM869" s="31">
        <f t="shared" si="492"/>
        <v>100000</v>
      </c>
      <c r="AN869" s="31">
        <f t="shared" si="493"/>
        <v>257500</v>
      </c>
      <c r="AO869" s="31">
        <f t="shared" si="494"/>
        <v>10250</v>
      </c>
      <c r="AP869" s="31">
        <f t="shared" si="495"/>
        <v>0</v>
      </c>
      <c r="AQ869" s="31">
        <f t="shared" si="496"/>
        <v>10250</v>
      </c>
      <c r="AR869" s="31">
        <f t="shared" si="497"/>
        <v>22214.78558896</v>
      </c>
      <c r="AS869" s="32">
        <f t="shared" si="498"/>
        <v>1.4000000000000004</v>
      </c>
      <c r="AT869" s="33">
        <f t="shared" si="499"/>
        <v>20500</v>
      </c>
      <c r="AU869" s="33">
        <f t="shared" si="500"/>
        <v>100000</v>
      </c>
      <c r="AV869" s="33">
        <v>257500</v>
      </c>
      <c r="AW869" s="33">
        <f t="shared" si="501"/>
        <v>10250</v>
      </c>
      <c r="AX869" s="33">
        <f t="shared" si="502"/>
        <v>24162.672724297605</v>
      </c>
      <c r="AY869" s="34">
        <f t="shared" si="503"/>
        <v>85398.158129257601</v>
      </c>
    </row>
    <row r="870" spans="1:51" ht="15.75" customHeight="1" x14ac:dyDescent="0.3">
      <c r="A870" s="166" t="s">
        <v>1070</v>
      </c>
      <c r="B870" s="99">
        <v>12319.67</v>
      </c>
      <c r="C870" s="99">
        <v>20292.560000000001</v>
      </c>
      <c r="D870" s="99">
        <v>82208.58</v>
      </c>
      <c r="E870" s="99">
        <v>75396.820000000007</v>
      </c>
      <c r="F870" s="155">
        <v>80000</v>
      </c>
      <c r="G870" s="156">
        <v>0</v>
      </c>
      <c r="H870" s="182">
        <v>46233</v>
      </c>
      <c r="I870" s="182">
        <v>46301</v>
      </c>
      <c r="J870" s="166">
        <v>2.2999999999999998</v>
      </c>
      <c r="K870" s="166">
        <v>0.3</v>
      </c>
      <c r="L870" s="167" t="s">
        <v>1206</v>
      </c>
      <c r="M870" s="168" t="s">
        <v>1203</v>
      </c>
      <c r="N870" s="169">
        <v>0.01</v>
      </c>
      <c r="O870" s="21">
        <f t="shared" si="468"/>
        <v>1.9999999999999998</v>
      </c>
      <c r="P870" s="21" t="str">
        <f t="shared" si="469"/>
        <v>N</v>
      </c>
      <c r="Q870" s="22">
        <f t="shared" si="470"/>
        <v>32612.230000000003</v>
      </c>
      <c r="R870" s="8" t="str">
        <f t="shared" si="471"/>
        <v>N</v>
      </c>
      <c r="S870" s="23">
        <f t="shared" si="472"/>
        <v>2.6666666666666665</v>
      </c>
      <c r="T870" s="24">
        <f t="shared" si="473"/>
        <v>20500</v>
      </c>
      <c r="U870" s="24">
        <f t="shared" si="474"/>
        <v>100000</v>
      </c>
      <c r="V870" s="24">
        <f t="shared" si="475"/>
        <v>257500</v>
      </c>
      <c r="W870" s="24">
        <f t="shared" si="476"/>
        <v>13343.564999999999</v>
      </c>
      <c r="X870" s="24">
        <f t="shared" si="477"/>
        <v>0</v>
      </c>
      <c r="Y870" s="24">
        <f t="shared" si="478"/>
        <v>13343.564999999999</v>
      </c>
      <c r="Z870" s="24">
        <f t="shared" si="479"/>
        <v>19594.787300000007</v>
      </c>
      <c r="AA870" s="25" t="str">
        <f t="shared" si="480"/>
        <v>N</v>
      </c>
      <c r="AB870" s="26">
        <f t="shared" si="481"/>
        <v>1.6666666666666665</v>
      </c>
      <c r="AC870" s="27">
        <f t="shared" si="482"/>
        <v>20500</v>
      </c>
      <c r="AD870" s="28">
        <f t="shared" si="483"/>
        <v>100000</v>
      </c>
      <c r="AE870" s="28">
        <f t="shared" si="484"/>
        <v>257500</v>
      </c>
      <c r="AF870" s="28">
        <f t="shared" si="485"/>
        <v>3335.8912499999997</v>
      </c>
      <c r="AG870" s="28">
        <f t="shared" si="486"/>
        <v>0</v>
      </c>
      <c r="AH870" s="28">
        <f t="shared" si="487"/>
        <v>3335.8912499999997</v>
      </c>
      <c r="AI870" s="28">
        <f t="shared" si="488"/>
        <v>29931.844573000002</v>
      </c>
      <c r="AJ870" s="29" t="str">
        <f t="shared" si="489"/>
        <v>N</v>
      </c>
      <c r="AK870" s="30">
        <f t="shared" si="490"/>
        <v>0.66666666666666652</v>
      </c>
      <c r="AL870" s="31">
        <f t="shared" si="491"/>
        <v>20500</v>
      </c>
      <c r="AM870" s="31">
        <f t="shared" si="492"/>
        <v>100000</v>
      </c>
      <c r="AN870" s="31">
        <f t="shared" si="493"/>
        <v>257500</v>
      </c>
      <c r="AO870" s="31">
        <f t="shared" si="494"/>
        <v>3335.8912499999997</v>
      </c>
      <c r="AP870" s="31">
        <f t="shared" si="495"/>
        <v>0</v>
      </c>
      <c r="AQ870" s="31">
        <f t="shared" si="496"/>
        <v>3335.8912499999997</v>
      </c>
      <c r="AR870" s="31">
        <f t="shared" si="497"/>
        <v>30264.521931230003</v>
      </c>
      <c r="AS870" s="32">
        <f t="shared" si="498"/>
        <v>0</v>
      </c>
      <c r="AT870" s="33">
        <f t="shared" si="499"/>
        <v>20500</v>
      </c>
      <c r="AU870" s="33">
        <f t="shared" si="500"/>
        <v>100000</v>
      </c>
      <c r="AV870" s="33">
        <v>257500</v>
      </c>
      <c r="AW870" s="33">
        <f t="shared" si="501"/>
        <v>0</v>
      </c>
      <c r="AX870" s="33">
        <f t="shared" si="502"/>
        <v>0</v>
      </c>
      <c r="AY870" s="34">
        <f t="shared" si="503"/>
        <v>79791.153804230009</v>
      </c>
    </row>
    <row r="871" spans="1:51" ht="15.75" customHeight="1" x14ac:dyDescent="0.3">
      <c r="A871" s="166" t="s">
        <v>1071</v>
      </c>
      <c r="B871" s="99">
        <v>13081.63</v>
      </c>
      <c r="C871" s="99">
        <v>7565.4</v>
      </c>
      <c r="D871" s="99">
        <v>34138.410000000003</v>
      </c>
      <c r="E871" s="99">
        <v>31559.35</v>
      </c>
      <c r="F871" s="155">
        <v>150000</v>
      </c>
      <c r="G871" s="156">
        <v>0</v>
      </c>
      <c r="H871" s="182">
        <v>46242</v>
      </c>
      <c r="I871" s="182">
        <v>46252</v>
      </c>
      <c r="J871" s="166">
        <v>3.9</v>
      </c>
      <c r="K871" s="166">
        <v>0.4</v>
      </c>
      <c r="L871" s="167" t="s">
        <v>1206</v>
      </c>
      <c r="M871" s="168" t="s">
        <v>1205</v>
      </c>
      <c r="N871" s="169">
        <v>0.02</v>
      </c>
      <c r="O871" s="21">
        <f t="shared" si="468"/>
        <v>3.5</v>
      </c>
      <c r="P871" s="21" t="str">
        <f t="shared" si="469"/>
        <v>N</v>
      </c>
      <c r="Q871" s="22">
        <f t="shared" si="470"/>
        <v>20647.03</v>
      </c>
      <c r="R871" s="8" t="str">
        <f t="shared" si="471"/>
        <v>N</v>
      </c>
      <c r="S871" s="23">
        <f t="shared" si="472"/>
        <v>3.5</v>
      </c>
      <c r="T871" s="24">
        <f t="shared" si="473"/>
        <v>20500</v>
      </c>
      <c r="U871" s="24">
        <f t="shared" si="474"/>
        <v>100000</v>
      </c>
      <c r="V871" s="24">
        <f t="shared" si="475"/>
        <v>257500</v>
      </c>
      <c r="W871" s="24">
        <f t="shared" si="476"/>
        <v>20500</v>
      </c>
      <c r="X871" s="24">
        <f t="shared" si="477"/>
        <v>0</v>
      </c>
      <c r="Y871" s="24">
        <f t="shared" si="478"/>
        <v>20500</v>
      </c>
      <c r="Z871" s="24">
        <f t="shared" si="479"/>
        <v>559.97060000000056</v>
      </c>
      <c r="AA871" s="25" t="str">
        <f t="shared" si="480"/>
        <v>N</v>
      </c>
      <c r="AB871" s="26">
        <f t="shared" si="481"/>
        <v>2.5</v>
      </c>
      <c r="AC871" s="27">
        <f t="shared" si="482"/>
        <v>20500</v>
      </c>
      <c r="AD871" s="28">
        <f t="shared" si="483"/>
        <v>100000</v>
      </c>
      <c r="AE871" s="28">
        <f t="shared" si="484"/>
        <v>257500</v>
      </c>
      <c r="AF871" s="28">
        <f t="shared" si="485"/>
        <v>20500</v>
      </c>
      <c r="AG871" s="28">
        <f t="shared" si="486"/>
        <v>0</v>
      </c>
      <c r="AH871" s="28">
        <f t="shared" si="487"/>
        <v>20500</v>
      </c>
      <c r="AI871" s="28">
        <f t="shared" si="488"/>
        <v>981.17001200000232</v>
      </c>
      <c r="AJ871" s="29" t="str">
        <f t="shared" si="489"/>
        <v>N</v>
      </c>
      <c r="AK871" s="30">
        <f t="shared" si="490"/>
        <v>1.5</v>
      </c>
      <c r="AL871" s="31">
        <f t="shared" si="491"/>
        <v>20500</v>
      </c>
      <c r="AM871" s="31">
        <f t="shared" si="492"/>
        <v>100000</v>
      </c>
      <c r="AN871" s="31">
        <f t="shared" si="493"/>
        <v>257500</v>
      </c>
      <c r="AO871" s="31">
        <f t="shared" si="494"/>
        <v>20500</v>
      </c>
      <c r="AP871" s="31">
        <f t="shared" si="495"/>
        <v>0</v>
      </c>
      <c r="AQ871" s="31">
        <f t="shared" si="496"/>
        <v>20500</v>
      </c>
      <c r="AR871" s="31">
        <f t="shared" si="497"/>
        <v>1410.7934122400038</v>
      </c>
      <c r="AS871" s="32">
        <f t="shared" si="498"/>
        <v>0.5</v>
      </c>
      <c r="AT871" s="33">
        <f t="shared" si="499"/>
        <v>20500</v>
      </c>
      <c r="AU871" s="33">
        <f t="shared" si="500"/>
        <v>100000</v>
      </c>
      <c r="AV871" s="33">
        <v>257500</v>
      </c>
      <c r="AW871" s="33">
        <f t="shared" si="501"/>
        <v>4361.5899999999965</v>
      </c>
      <c r="AX871" s="33">
        <f t="shared" si="502"/>
        <v>17987.419280484806</v>
      </c>
      <c r="AY871" s="34">
        <f t="shared" si="503"/>
        <v>20939.353304724813</v>
      </c>
    </row>
    <row r="872" spans="1:51" ht="15.75" customHeight="1" x14ac:dyDescent="0.3">
      <c r="A872" s="166" t="s">
        <v>1072</v>
      </c>
      <c r="B872" s="99">
        <v>20392.41</v>
      </c>
      <c r="C872" s="99">
        <v>6318.4</v>
      </c>
      <c r="D872" s="99">
        <v>99771.29</v>
      </c>
      <c r="E872" s="99">
        <v>89138.93</v>
      </c>
      <c r="F872" s="155">
        <v>80000</v>
      </c>
      <c r="G872" s="156">
        <v>0</v>
      </c>
      <c r="H872" s="182">
        <v>46350</v>
      </c>
      <c r="I872" s="182">
        <v>46426</v>
      </c>
      <c r="J872" s="166">
        <v>2.9</v>
      </c>
      <c r="K872" s="166">
        <v>2</v>
      </c>
      <c r="L872" s="167" t="s">
        <v>1206</v>
      </c>
      <c r="M872" s="168" t="s">
        <v>1204</v>
      </c>
      <c r="N872" s="169">
        <v>0.02</v>
      </c>
      <c r="O872" s="21">
        <f t="shared" si="468"/>
        <v>0.89999999999999991</v>
      </c>
      <c r="P872" s="21" t="str">
        <f t="shared" si="469"/>
        <v>N</v>
      </c>
      <c r="Q872" s="22">
        <f t="shared" si="470"/>
        <v>26710.809999999998</v>
      </c>
      <c r="R872" s="8" t="str">
        <f t="shared" si="471"/>
        <v>N</v>
      </c>
      <c r="S872" s="23">
        <f t="shared" si="472"/>
        <v>1.7999999999999998</v>
      </c>
      <c r="T872" s="24">
        <f t="shared" si="473"/>
        <v>20500</v>
      </c>
      <c r="U872" s="24">
        <f t="shared" si="474"/>
        <v>100000</v>
      </c>
      <c r="V872" s="24">
        <f t="shared" si="475"/>
        <v>257500</v>
      </c>
      <c r="W872" s="24">
        <f t="shared" si="476"/>
        <v>114.3550000000032</v>
      </c>
      <c r="X872" s="24">
        <f t="shared" si="477"/>
        <v>0</v>
      </c>
      <c r="Y872" s="24">
        <f t="shared" si="478"/>
        <v>114.3550000000032</v>
      </c>
      <c r="Z872" s="24">
        <f t="shared" si="479"/>
        <v>27130.671199999993</v>
      </c>
      <c r="AA872" s="25" t="str">
        <f t="shared" si="480"/>
        <v>N</v>
      </c>
      <c r="AB872" s="26">
        <f t="shared" si="481"/>
        <v>0.79999999999999982</v>
      </c>
      <c r="AC872" s="27">
        <f t="shared" si="482"/>
        <v>20500</v>
      </c>
      <c r="AD872" s="28">
        <f t="shared" si="483"/>
        <v>100000</v>
      </c>
      <c r="AE872" s="28">
        <f t="shared" si="484"/>
        <v>257500</v>
      </c>
      <c r="AF872" s="28">
        <f t="shared" si="485"/>
        <v>57.177500000001601</v>
      </c>
      <c r="AG872" s="28">
        <f t="shared" si="486"/>
        <v>0</v>
      </c>
      <c r="AH872" s="28">
        <f t="shared" si="487"/>
        <v>57.177500000001601</v>
      </c>
      <c r="AI872" s="28">
        <f t="shared" si="488"/>
        <v>27732.749223999996</v>
      </c>
      <c r="AJ872" s="29" t="str">
        <f t="shared" si="489"/>
        <v>N</v>
      </c>
      <c r="AK872" s="30">
        <f t="shared" si="490"/>
        <v>0</v>
      </c>
      <c r="AL872" s="31">
        <f t="shared" si="491"/>
        <v>20500</v>
      </c>
      <c r="AM872" s="31">
        <f t="shared" si="492"/>
        <v>100000</v>
      </c>
      <c r="AN872" s="31">
        <f t="shared" si="493"/>
        <v>257500</v>
      </c>
      <c r="AO872" s="31">
        <f t="shared" si="494"/>
        <v>0</v>
      </c>
      <c r="AP872" s="31">
        <f t="shared" si="495"/>
        <v>0</v>
      </c>
      <c r="AQ872" s="31">
        <f t="shared" si="496"/>
        <v>0</v>
      </c>
      <c r="AR872" s="31">
        <f t="shared" si="497"/>
        <v>0</v>
      </c>
      <c r="AS872" s="32">
        <f t="shared" si="498"/>
        <v>0</v>
      </c>
      <c r="AT872" s="33">
        <f t="shared" si="499"/>
        <v>20500</v>
      </c>
      <c r="AU872" s="33">
        <f t="shared" si="500"/>
        <v>100000</v>
      </c>
      <c r="AV872" s="33">
        <v>257500</v>
      </c>
      <c r="AW872" s="33">
        <f t="shared" si="501"/>
        <v>0</v>
      </c>
      <c r="AX872" s="33">
        <f t="shared" si="502"/>
        <v>0</v>
      </c>
      <c r="AY872" s="34">
        <f t="shared" si="503"/>
        <v>54863.420423999989</v>
      </c>
    </row>
    <row r="873" spans="1:51" ht="15.75" customHeight="1" x14ac:dyDescent="0.3">
      <c r="A873" s="166" t="s">
        <v>1073</v>
      </c>
      <c r="B873" s="99">
        <v>10863.89</v>
      </c>
      <c r="C873" s="99">
        <v>11796.53</v>
      </c>
      <c r="D873" s="99">
        <v>44261.75</v>
      </c>
      <c r="E873" s="99">
        <v>29563.19</v>
      </c>
      <c r="F873" s="153">
        <v>35000</v>
      </c>
      <c r="G873" s="156">
        <v>0</v>
      </c>
      <c r="H873" s="182">
        <v>46350</v>
      </c>
      <c r="I873" s="182">
        <v>46386</v>
      </c>
      <c r="J873" s="166">
        <v>1.9</v>
      </c>
      <c r="K873" s="166">
        <v>0.3</v>
      </c>
      <c r="L873" s="167" t="s">
        <v>1206</v>
      </c>
      <c r="M873" s="168" t="s">
        <v>1203</v>
      </c>
      <c r="N873" s="169">
        <v>0.02</v>
      </c>
      <c r="O873" s="21">
        <f t="shared" si="468"/>
        <v>1.5999999999999999</v>
      </c>
      <c r="P873" s="21" t="str">
        <f t="shared" si="469"/>
        <v>N</v>
      </c>
      <c r="Q873" s="22">
        <f t="shared" si="470"/>
        <v>22660.42</v>
      </c>
      <c r="R873" s="8" t="str">
        <f t="shared" si="471"/>
        <v>N</v>
      </c>
      <c r="S873" s="23">
        <f t="shared" si="472"/>
        <v>2.1333333333333333</v>
      </c>
      <c r="T873" s="24">
        <f t="shared" si="473"/>
        <v>20500</v>
      </c>
      <c r="U873" s="24">
        <f t="shared" si="474"/>
        <v>100000</v>
      </c>
      <c r="V873" s="24">
        <f t="shared" si="475"/>
        <v>257500</v>
      </c>
      <c r="W873" s="24">
        <f t="shared" si="476"/>
        <v>15375</v>
      </c>
      <c r="X873" s="24">
        <f t="shared" si="477"/>
        <v>0</v>
      </c>
      <c r="Y873" s="24">
        <f t="shared" si="478"/>
        <v>15375</v>
      </c>
      <c r="Z873" s="24">
        <f t="shared" si="479"/>
        <v>7738.6283999999978</v>
      </c>
      <c r="AA873" s="25" t="str">
        <f t="shared" si="480"/>
        <v>N</v>
      </c>
      <c r="AB873" s="26">
        <f t="shared" si="481"/>
        <v>1.1333333333333333</v>
      </c>
      <c r="AC873" s="27">
        <f t="shared" si="482"/>
        <v>20500</v>
      </c>
      <c r="AD873" s="28">
        <f t="shared" si="483"/>
        <v>100000</v>
      </c>
      <c r="AE873" s="28">
        <f t="shared" si="484"/>
        <v>257500</v>
      </c>
      <c r="AF873" s="28">
        <f t="shared" si="485"/>
        <v>15375</v>
      </c>
      <c r="AG873" s="28">
        <f t="shared" si="486"/>
        <v>0</v>
      </c>
      <c r="AH873" s="28">
        <f t="shared" si="487"/>
        <v>15375</v>
      </c>
      <c r="AI873" s="28">
        <f t="shared" si="488"/>
        <v>8200.9009679999981</v>
      </c>
      <c r="AJ873" s="29" t="str">
        <f t="shared" si="489"/>
        <v>N</v>
      </c>
      <c r="AK873" s="30">
        <f t="shared" si="490"/>
        <v>0.1333333333333333</v>
      </c>
      <c r="AL873" s="31">
        <f t="shared" si="491"/>
        <v>20500</v>
      </c>
      <c r="AM873" s="31">
        <f t="shared" si="492"/>
        <v>100000</v>
      </c>
      <c r="AN873" s="31">
        <f t="shared" si="493"/>
        <v>257500</v>
      </c>
      <c r="AO873" s="31">
        <f t="shared" si="494"/>
        <v>15375</v>
      </c>
      <c r="AP873" s="31">
        <f t="shared" si="495"/>
        <v>0</v>
      </c>
      <c r="AQ873" s="31">
        <f t="shared" si="496"/>
        <v>15375</v>
      </c>
      <c r="AR873" s="31">
        <f t="shared" si="497"/>
        <v>8672.4189873599971</v>
      </c>
      <c r="AS873" s="32">
        <f t="shared" si="498"/>
        <v>0</v>
      </c>
      <c r="AT873" s="33">
        <f t="shared" si="499"/>
        <v>20500</v>
      </c>
      <c r="AU873" s="33">
        <f t="shared" si="500"/>
        <v>100000</v>
      </c>
      <c r="AV873" s="33">
        <v>257500</v>
      </c>
      <c r="AW873" s="33">
        <f t="shared" si="501"/>
        <v>0</v>
      </c>
      <c r="AX873" s="33">
        <f t="shared" si="502"/>
        <v>0</v>
      </c>
      <c r="AY873" s="34">
        <f t="shared" si="503"/>
        <v>24611.948355359993</v>
      </c>
    </row>
    <row r="874" spans="1:51" ht="15.75" customHeight="1" x14ac:dyDescent="0.3">
      <c r="A874" s="166" t="s">
        <v>1074</v>
      </c>
      <c r="B874" s="99">
        <v>10913.19</v>
      </c>
      <c r="C874" s="99">
        <v>276.04000000000002</v>
      </c>
      <c r="D874" s="99">
        <v>71316.63</v>
      </c>
      <c r="E874" s="99">
        <v>63982.239999999998</v>
      </c>
      <c r="F874" s="153">
        <v>88000</v>
      </c>
      <c r="G874" s="156">
        <v>12500</v>
      </c>
      <c r="H874" s="182">
        <v>46429</v>
      </c>
      <c r="I874" s="182">
        <v>46463</v>
      </c>
      <c r="J874" s="166">
        <v>2.2000000000000002</v>
      </c>
      <c r="K874" s="166">
        <v>1.5</v>
      </c>
      <c r="L874" s="167" t="s">
        <v>1206</v>
      </c>
      <c r="M874" s="168" t="s">
        <v>1203</v>
      </c>
      <c r="N874" s="169">
        <v>0.04</v>
      </c>
      <c r="O874" s="21">
        <f t="shared" si="468"/>
        <v>0.70000000000000018</v>
      </c>
      <c r="P874" s="21" t="str">
        <f t="shared" si="469"/>
        <v>N</v>
      </c>
      <c r="Q874" s="22">
        <f t="shared" si="470"/>
        <v>11189.230000000001</v>
      </c>
      <c r="R874" s="8" t="str">
        <f t="shared" si="471"/>
        <v>N</v>
      </c>
      <c r="S874" s="23">
        <f t="shared" si="472"/>
        <v>0.93333333333333357</v>
      </c>
      <c r="T874" s="24">
        <f t="shared" si="473"/>
        <v>20500</v>
      </c>
      <c r="U874" s="24">
        <f t="shared" si="474"/>
        <v>100000</v>
      </c>
      <c r="V874" s="24">
        <f t="shared" si="475"/>
        <v>257500</v>
      </c>
      <c r="W874" s="24">
        <f t="shared" si="476"/>
        <v>8727.599400000001</v>
      </c>
      <c r="X874" s="24">
        <f t="shared" si="477"/>
        <v>0</v>
      </c>
      <c r="Y874" s="24">
        <f t="shared" si="478"/>
        <v>8727.599400000001</v>
      </c>
      <c r="Z874" s="24">
        <f t="shared" si="479"/>
        <v>2909.1998000000003</v>
      </c>
      <c r="AA874" s="25" t="str">
        <f t="shared" si="480"/>
        <v>N</v>
      </c>
      <c r="AB874" s="26">
        <f t="shared" si="481"/>
        <v>0</v>
      </c>
      <c r="AC874" s="27">
        <f t="shared" si="482"/>
        <v>20500</v>
      </c>
      <c r="AD874" s="28">
        <f t="shared" si="483"/>
        <v>100000</v>
      </c>
      <c r="AE874" s="28">
        <f t="shared" si="484"/>
        <v>257500</v>
      </c>
      <c r="AF874" s="28">
        <f t="shared" si="485"/>
        <v>0</v>
      </c>
      <c r="AG874" s="28">
        <f t="shared" si="486"/>
        <v>0</v>
      </c>
      <c r="AH874" s="28">
        <f t="shared" si="487"/>
        <v>0</v>
      </c>
      <c r="AI874" s="28">
        <f t="shared" si="488"/>
        <v>0</v>
      </c>
      <c r="AJ874" s="29" t="str">
        <f t="shared" si="489"/>
        <v>N</v>
      </c>
      <c r="AK874" s="30">
        <f t="shared" si="490"/>
        <v>0</v>
      </c>
      <c r="AL874" s="31">
        <f t="shared" si="491"/>
        <v>20500</v>
      </c>
      <c r="AM874" s="31">
        <f t="shared" si="492"/>
        <v>100000</v>
      </c>
      <c r="AN874" s="31">
        <f t="shared" si="493"/>
        <v>257500</v>
      </c>
      <c r="AO874" s="31">
        <f t="shared" si="494"/>
        <v>0</v>
      </c>
      <c r="AP874" s="31">
        <f t="shared" si="495"/>
        <v>0</v>
      </c>
      <c r="AQ874" s="31">
        <f t="shared" si="496"/>
        <v>0</v>
      </c>
      <c r="AR874" s="31">
        <f t="shared" si="497"/>
        <v>0</v>
      </c>
      <c r="AS874" s="32">
        <f t="shared" si="498"/>
        <v>0</v>
      </c>
      <c r="AT874" s="33">
        <f t="shared" si="499"/>
        <v>20500</v>
      </c>
      <c r="AU874" s="33">
        <f t="shared" si="500"/>
        <v>100000</v>
      </c>
      <c r="AV874" s="33">
        <v>257500</v>
      </c>
      <c r="AW874" s="33">
        <f t="shared" si="501"/>
        <v>0</v>
      </c>
      <c r="AX874" s="33">
        <f t="shared" si="502"/>
        <v>0</v>
      </c>
      <c r="AY874" s="34">
        <f t="shared" si="503"/>
        <v>2909.1998000000003</v>
      </c>
    </row>
    <row r="875" spans="1:51" ht="15.75" customHeight="1" x14ac:dyDescent="0.3">
      <c r="A875" s="166" t="s">
        <v>1075</v>
      </c>
      <c r="B875" s="99">
        <v>14027.54</v>
      </c>
      <c r="C875" s="99">
        <v>23766.81</v>
      </c>
      <c r="D875" s="99">
        <v>100011.88</v>
      </c>
      <c r="E875" s="99">
        <v>90757.39</v>
      </c>
      <c r="F875" s="153">
        <v>72000</v>
      </c>
      <c r="G875" s="156">
        <v>12500</v>
      </c>
      <c r="H875" s="182">
        <v>46435</v>
      </c>
      <c r="I875" s="182">
        <v>46460</v>
      </c>
      <c r="J875" s="166">
        <v>5</v>
      </c>
      <c r="K875" s="166">
        <v>0.2</v>
      </c>
      <c r="L875" s="167" t="s">
        <v>1206</v>
      </c>
      <c r="M875" s="168" t="s">
        <v>1203</v>
      </c>
      <c r="N875" s="169">
        <v>0.05</v>
      </c>
      <c r="O875" s="21">
        <f t="shared" si="468"/>
        <v>4.8</v>
      </c>
      <c r="P875" s="21" t="str">
        <f t="shared" si="469"/>
        <v>N</v>
      </c>
      <c r="Q875" s="22">
        <f t="shared" si="470"/>
        <v>37794.350000000006</v>
      </c>
      <c r="R875" s="8" t="str">
        <f t="shared" si="471"/>
        <v>N</v>
      </c>
      <c r="S875" s="23">
        <f t="shared" si="472"/>
        <v>6.3999999999999995</v>
      </c>
      <c r="T875" s="24">
        <f t="shared" si="473"/>
        <v>20500</v>
      </c>
      <c r="U875" s="24">
        <f t="shared" si="474"/>
        <v>100000</v>
      </c>
      <c r="V875" s="24">
        <f t="shared" si="475"/>
        <v>257500</v>
      </c>
      <c r="W875" s="24">
        <f t="shared" si="476"/>
        <v>0</v>
      </c>
      <c r="X875" s="24">
        <f t="shared" si="477"/>
        <v>0</v>
      </c>
      <c r="Y875" s="24">
        <f t="shared" si="478"/>
        <v>0</v>
      </c>
      <c r="Z875" s="24">
        <f t="shared" si="479"/>
        <v>39684.067500000005</v>
      </c>
      <c r="AA875" s="25" t="str">
        <f t="shared" si="480"/>
        <v>N</v>
      </c>
      <c r="AB875" s="26">
        <f t="shared" si="481"/>
        <v>5.3999999999999995</v>
      </c>
      <c r="AC875" s="27">
        <f t="shared" si="482"/>
        <v>20500</v>
      </c>
      <c r="AD875" s="28">
        <f t="shared" si="483"/>
        <v>100000</v>
      </c>
      <c r="AE875" s="28">
        <f t="shared" si="484"/>
        <v>257500</v>
      </c>
      <c r="AF875" s="28">
        <f t="shared" si="485"/>
        <v>0</v>
      </c>
      <c r="AG875" s="28">
        <f t="shared" si="486"/>
        <v>0</v>
      </c>
      <c r="AH875" s="28">
        <f t="shared" si="487"/>
        <v>0</v>
      </c>
      <c r="AI875" s="28">
        <f t="shared" si="488"/>
        <v>41668.270875000009</v>
      </c>
      <c r="AJ875" s="29" t="str">
        <f t="shared" si="489"/>
        <v>N</v>
      </c>
      <c r="AK875" s="30">
        <f t="shared" si="490"/>
        <v>4.3999999999999995</v>
      </c>
      <c r="AL875" s="31">
        <f t="shared" si="491"/>
        <v>20500</v>
      </c>
      <c r="AM875" s="31">
        <f t="shared" si="492"/>
        <v>100000</v>
      </c>
      <c r="AN875" s="31">
        <f t="shared" si="493"/>
        <v>257500</v>
      </c>
      <c r="AO875" s="31">
        <f t="shared" si="494"/>
        <v>0</v>
      </c>
      <c r="AP875" s="31">
        <f t="shared" si="495"/>
        <v>0</v>
      </c>
      <c r="AQ875" s="31">
        <f t="shared" si="496"/>
        <v>0</v>
      </c>
      <c r="AR875" s="31">
        <f t="shared" si="497"/>
        <v>43751.68441875001</v>
      </c>
      <c r="AS875" s="32">
        <f t="shared" si="498"/>
        <v>3.3999999999999995</v>
      </c>
      <c r="AT875" s="33">
        <f t="shared" si="499"/>
        <v>20500</v>
      </c>
      <c r="AU875" s="33">
        <f t="shared" si="500"/>
        <v>100000</v>
      </c>
      <c r="AV875" s="33">
        <v>257500</v>
      </c>
      <c r="AW875" s="33">
        <f t="shared" si="501"/>
        <v>0</v>
      </c>
      <c r="AX875" s="33">
        <f t="shared" si="502"/>
        <v>45939.268639687514</v>
      </c>
      <c r="AY875" s="34">
        <f t="shared" si="503"/>
        <v>171043.29143343755</v>
      </c>
    </row>
    <row r="876" spans="1:51" ht="15.75" customHeight="1" x14ac:dyDescent="0.3">
      <c r="A876" s="166" t="s">
        <v>1076</v>
      </c>
      <c r="B876" s="99">
        <v>7725.7</v>
      </c>
      <c r="C876" s="99">
        <v>29675.49</v>
      </c>
      <c r="D876" s="99">
        <v>92540.87</v>
      </c>
      <c r="E876" s="99">
        <v>81143.360000000001</v>
      </c>
      <c r="F876" s="153">
        <v>66000</v>
      </c>
      <c r="G876" s="156">
        <v>0</v>
      </c>
      <c r="H876" s="182">
        <v>46217</v>
      </c>
      <c r="I876" s="182">
        <v>46276</v>
      </c>
      <c r="J876" s="166">
        <v>4.3</v>
      </c>
      <c r="K876" s="166">
        <v>0.2</v>
      </c>
      <c r="L876" s="167" t="s">
        <v>1206</v>
      </c>
      <c r="M876" s="168" t="s">
        <v>1204</v>
      </c>
      <c r="N876" s="169">
        <v>5.1999999999999998E-2</v>
      </c>
      <c r="O876" s="21">
        <f t="shared" si="468"/>
        <v>4.0999999999999996</v>
      </c>
      <c r="P876" s="21" t="str">
        <f t="shared" si="469"/>
        <v>N</v>
      </c>
      <c r="Q876" s="22">
        <f t="shared" si="470"/>
        <v>37401.19</v>
      </c>
      <c r="R876" s="8" t="str">
        <f t="shared" si="471"/>
        <v>N</v>
      </c>
      <c r="S876" s="23">
        <f t="shared" si="472"/>
        <v>8.1999999999999993</v>
      </c>
      <c r="T876" s="24">
        <f t="shared" si="473"/>
        <v>20500</v>
      </c>
      <c r="U876" s="24">
        <f t="shared" si="474"/>
        <v>100000</v>
      </c>
      <c r="V876" s="24">
        <f t="shared" si="475"/>
        <v>257500</v>
      </c>
      <c r="W876" s="24">
        <f t="shared" si="476"/>
        <v>3729.5650000000023</v>
      </c>
      <c r="X876" s="24">
        <f t="shared" si="477"/>
        <v>0</v>
      </c>
      <c r="Y876" s="24">
        <f t="shared" si="478"/>
        <v>3729.5650000000023</v>
      </c>
      <c r="Z876" s="24">
        <f t="shared" si="479"/>
        <v>35616.486880000004</v>
      </c>
      <c r="AA876" s="25" t="str">
        <f t="shared" si="480"/>
        <v>N</v>
      </c>
      <c r="AB876" s="26">
        <f t="shared" si="481"/>
        <v>7.1999999999999993</v>
      </c>
      <c r="AC876" s="27">
        <f t="shared" si="482"/>
        <v>20500</v>
      </c>
      <c r="AD876" s="28">
        <f t="shared" si="483"/>
        <v>100000</v>
      </c>
      <c r="AE876" s="28">
        <f t="shared" si="484"/>
        <v>257500</v>
      </c>
      <c r="AF876" s="28">
        <f t="shared" si="485"/>
        <v>1864.7825000000012</v>
      </c>
      <c r="AG876" s="28">
        <f t="shared" si="486"/>
        <v>0</v>
      </c>
      <c r="AH876" s="28">
        <f t="shared" si="487"/>
        <v>1864.7825000000012</v>
      </c>
      <c r="AI876" s="28">
        <f t="shared" si="488"/>
        <v>39527.26407776001</v>
      </c>
      <c r="AJ876" s="29" t="str">
        <f t="shared" si="489"/>
        <v>N</v>
      </c>
      <c r="AK876" s="30">
        <f t="shared" si="490"/>
        <v>6.1999999999999993</v>
      </c>
      <c r="AL876" s="31">
        <f t="shared" si="491"/>
        <v>20500</v>
      </c>
      <c r="AM876" s="31">
        <f t="shared" si="492"/>
        <v>100000</v>
      </c>
      <c r="AN876" s="31">
        <f t="shared" si="493"/>
        <v>257500</v>
      </c>
      <c r="AO876" s="31">
        <f t="shared" si="494"/>
        <v>0</v>
      </c>
      <c r="AP876" s="31">
        <f t="shared" si="495"/>
        <v>0</v>
      </c>
      <c r="AQ876" s="31">
        <f t="shared" si="496"/>
        <v>0</v>
      </c>
      <c r="AR876" s="31">
        <f t="shared" si="497"/>
        <v>43544.432999803532</v>
      </c>
      <c r="AS876" s="32">
        <f t="shared" si="498"/>
        <v>5.1999999999999993</v>
      </c>
      <c r="AT876" s="33">
        <f t="shared" si="499"/>
        <v>20500</v>
      </c>
      <c r="AU876" s="33">
        <f t="shared" si="500"/>
        <v>100000</v>
      </c>
      <c r="AV876" s="33">
        <v>257500</v>
      </c>
      <c r="AW876" s="33">
        <f t="shared" si="501"/>
        <v>932.39125000000058</v>
      </c>
      <c r="AX876" s="33">
        <f t="shared" si="502"/>
        <v>44876.352265793314</v>
      </c>
      <c r="AY876" s="34">
        <f t="shared" si="503"/>
        <v>163564.53622335684</v>
      </c>
    </row>
    <row r="877" spans="1:51" ht="15.75" customHeight="1" x14ac:dyDescent="0.3">
      <c r="A877" s="166" t="s">
        <v>1077</v>
      </c>
      <c r="B877" s="99">
        <v>18563.96</v>
      </c>
      <c r="C877" s="99">
        <v>10290.5</v>
      </c>
      <c r="D877" s="99">
        <v>90491.21</v>
      </c>
      <c r="E877" s="99">
        <v>82073.13</v>
      </c>
      <c r="F877" s="153">
        <v>190000</v>
      </c>
      <c r="G877" s="156">
        <v>0</v>
      </c>
      <c r="H877" s="182">
        <v>46569</v>
      </c>
      <c r="I877" s="182">
        <v>46603</v>
      </c>
      <c r="J877" s="166">
        <v>4.3</v>
      </c>
      <c r="K877" s="166">
        <v>2.1</v>
      </c>
      <c r="L877" s="167" t="s">
        <v>1206</v>
      </c>
      <c r="M877" s="168" t="s">
        <v>1203</v>
      </c>
      <c r="N877" s="169">
        <v>0.04</v>
      </c>
      <c r="O877" s="21">
        <f t="shared" si="468"/>
        <v>2.1999999999999997</v>
      </c>
      <c r="P877" s="21" t="str">
        <f t="shared" si="469"/>
        <v>N</v>
      </c>
      <c r="Q877" s="22">
        <f t="shared" si="470"/>
        <v>28854.46</v>
      </c>
      <c r="R877" s="8" t="str">
        <f t="shared" si="471"/>
        <v>N</v>
      </c>
      <c r="S877" s="23">
        <f t="shared" si="472"/>
        <v>2.9333333333333331</v>
      </c>
      <c r="T877" s="24">
        <f t="shared" si="473"/>
        <v>20500</v>
      </c>
      <c r="U877" s="24">
        <f t="shared" si="474"/>
        <v>100000</v>
      </c>
      <c r="V877" s="24">
        <f t="shared" si="475"/>
        <v>257500</v>
      </c>
      <c r="W877" s="24">
        <f t="shared" si="476"/>
        <v>7131.5924999999952</v>
      </c>
      <c r="X877" s="24">
        <f t="shared" si="477"/>
        <v>0</v>
      </c>
      <c r="Y877" s="24">
        <f t="shared" si="478"/>
        <v>7131.5924999999952</v>
      </c>
      <c r="Z877" s="24">
        <f t="shared" si="479"/>
        <v>22877.045900000005</v>
      </c>
      <c r="AA877" s="25" t="str">
        <f t="shared" si="480"/>
        <v>N</v>
      </c>
      <c r="AB877" s="26">
        <f t="shared" si="481"/>
        <v>1.9333333333333331</v>
      </c>
      <c r="AC877" s="27">
        <f t="shared" si="482"/>
        <v>20500</v>
      </c>
      <c r="AD877" s="28">
        <f t="shared" si="483"/>
        <v>100000</v>
      </c>
      <c r="AE877" s="28">
        <f t="shared" si="484"/>
        <v>257500</v>
      </c>
      <c r="AF877" s="28">
        <f t="shared" si="485"/>
        <v>1782.8981249999988</v>
      </c>
      <c r="AG877" s="28">
        <f t="shared" si="486"/>
        <v>0</v>
      </c>
      <c r="AH877" s="28">
        <f t="shared" si="487"/>
        <v>1782.8981249999988</v>
      </c>
      <c r="AI877" s="28">
        <f t="shared" si="488"/>
        <v>29426.085811000001</v>
      </c>
      <c r="AJ877" s="29" t="str">
        <f t="shared" si="489"/>
        <v>N</v>
      </c>
      <c r="AK877" s="30">
        <f t="shared" si="490"/>
        <v>0.93333333333333313</v>
      </c>
      <c r="AL877" s="31">
        <f t="shared" si="491"/>
        <v>20500</v>
      </c>
      <c r="AM877" s="31">
        <f t="shared" si="492"/>
        <v>100000</v>
      </c>
      <c r="AN877" s="31">
        <f t="shared" si="493"/>
        <v>257500</v>
      </c>
      <c r="AO877" s="31">
        <f t="shared" si="494"/>
        <v>1782.8981249999988</v>
      </c>
      <c r="AP877" s="31">
        <f t="shared" si="495"/>
        <v>0</v>
      </c>
      <c r="AQ877" s="31">
        <f t="shared" si="496"/>
        <v>1782.8981249999988</v>
      </c>
      <c r="AR877" s="31">
        <f t="shared" si="497"/>
        <v>30674.445168440001</v>
      </c>
      <c r="AS877" s="32">
        <f t="shared" si="498"/>
        <v>0</v>
      </c>
      <c r="AT877" s="33">
        <f t="shared" si="499"/>
        <v>20500</v>
      </c>
      <c r="AU877" s="33">
        <f t="shared" si="500"/>
        <v>100000</v>
      </c>
      <c r="AV877" s="33">
        <v>257500</v>
      </c>
      <c r="AW877" s="33">
        <f t="shared" si="501"/>
        <v>0</v>
      </c>
      <c r="AX877" s="33">
        <f t="shared" si="502"/>
        <v>0</v>
      </c>
      <c r="AY877" s="34">
        <f t="shared" si="503"/>
        <v>82977.576879440006</v>
      </c>
    </row>
    <row r="878" spans="1:51" ht="15.75" customHeight="1" x14ac:dyDescent="0.3">
      <c r="A878" s="166" t="s">
        <v>1078</v>
      </c>
      <c r="B878" s="99">
        <v>19427.3</v>
      </c>
      <c r="C878" s="99">
        <v>15805.95</v>
      </c>
      <c r="D878" s="99">
        <v>73667.460000000006</v>
      </c>
      <c r="E878" s="99">
        <v>67357.84</v>
      </c>
      <c r="F878" s="153">
        <v>15000</v>
      </c>
      <c r="G878" s="156">
        <v>0</v>
      </c>
      <c r="H878" s="182">
        <v>46552</v>
      </c>
      <c r="I878" s="182">
        <v>46571</v>
      </c>
      <c r="J878" s="166">
        <v>2.2999999999999998</v>
      </c>
      <c r="K878" s="166">
        <v>1.8</v>
      </c>
      <c r="L878" s="167" t="s">
        <v>1206</v>
      </c>
      <c r="M878" s="168" t="s">
        <v>1204</v>
      </c>
      <c r="N878" s="169">
        <v>1.6E-2</v>
      </c>
      <c r="O878" s="21">
        <f t="shared" si="468"/>
        <v>0.49999999999999978</v>
      </c>
      <c r="P878" s="21" t="str">
        <f t="shared" si="469"/>
        <v>N</v>
      </c>
      <c r="Q878" s="22">
        <f t="shared" si="470"/>
        <v>35233.25</v>
      </c>
      <c r="R878" s="8" t="str">
        <f t="shared" si="471"/>
        <v>N</v>
      </c>
      <c r="S878" s="23">
        <f t="shared" si="472"/>
        <v>0.99999999999999956</v>
      </c>
      <c r="T878" s="24">
        <f t="shared" si="473"/>
        <v>20500</v>
      </c>
      <c r="U878" s="24">
        <f t="shared" si="474"/>
        <v>100000</v>
      </c>
      <c r="V878" s="24">
        <f t="shared" si="475"/>
        <v>257500</v>
      </c>
      <c r="W878" s="24">
        <f t="shared" si="476"/>
        <v>10250</v>
      </c>
      <c r="X878" s="24">
        <f t="shared" si="477"/>
        <v>0</v>
      </c>
      <c r="Y878" s="24">
        <f t="shared" si="478"/>
        <v>10250</v>
      </c>
      <c r="Z878" s="24">
        <f t="shared" si="479"/>
        <v>25546.982000000004</v>
      </c>
      <c r="AA878" s="25" t="str">
        <f t="shared" si="480"/>
        <v>N</v>
      </c>
      <c r="AB878" s="26">
        <f t="shared" si="481"/>
        <v>0</v>
      </c>
      <c r="AC878" s="27">
        <f t="shared" si="482"/>
        <v>20500</v>
      </c>
      <c r="AD878" s="28">
        <f t="shared" si="483"/>
        <v>100000</v>
      </c>
      <c r="AE878" s="28">
        <f t="shared" si="484"/>
        <v>257500</v>
      </c>
      <c r="AF878" s="28">
        <f t="shared" si="485"/>
        <v>0</v>
      </c>
      <c r="AG878" s="28">
        <f t="shared" si="486"/>
        <v>0</v>
      </c>
      <c r="AH878" s="28">
        <f t="shared" si="487"/>
        <v>0</v>
      </c>
      <c r="AI878" s="28">
        <f t="shared" si="488"/>
        <v>0</v>
      </c>
      <c r="AJ878" s="29" t="str">
        <f t="shared" si="489"/>
        <v>N</v>
      </c>
      <c r="AK878" s="30">
        <f t="shared" si="490"/>
        <v>0</v>
      </c>
      <c r="AL878" s="31">
        <f t="shared" si="491"/>
        <v>20500</v>
      </c>
      <c r="AM878" s="31">
        <f t="shared" si="492"/>
        <v>100000</v>
      </c>
      <c r="AN878" s="31">
        <f t="shared" si="493"/>
        <v>257500</v>
      </c>
      <c r="AO878" s="31">
        <f t="shared" si="494"/>
        <v>0</v>
      </c>
      <c r="AP878" s="31">
        <f t="shared" si="495"/>
        <v>0</v>
      </c>
      <c r="AQ878" s="31">
        <f t="shared" si="496"/>
        <v>0</v>
      </c>
      <c r="AR878" s="31">
        <f t="shared" si="497"/>
        <v>0</v>
      </c>
      <c r="AS878" s="32">
        <f t="shared" si="498"/>
        <v>0</v>
      </c>
      <c r="AT878" s="33">
        <f t="shared" si="499"/>
        <v>20500</v>
      </c>
      <c r="AU878" s="33">
        <f t="shared" si="500"/>
        <v>100000</v>
      </c>
      <c r="AV878" s="33">
        <v>257500</v>
      </c>
      <c r="AW878" s="33">
        <f t="shared" si="501"/>
        <v>0</v>
      </c>
      <c r="AX878" s="33">
        <f t="shared" si="502"/>
        <v>0</v>
      </c>
      <c r="AY878" s="34">
        <f t="shared" si="503"/>
        <v>25546.982000000004</v>
      </c>
    </row>
    <row r="879" spans="1:51" ht="15.75" customHeight="1" x14ac:dyDescent="0.3">
      <c r="A879" s="166" t="s">
        <v>1079</v>
      </c>
      <c r="B879" s="99">
        <v>20188.63</v>
      </c>
      <c r="C879" s="99">
        <v>7492.39</v>
      </c>
      <c r="D879" s="99">
        <v>86695.72</v>
      </c>
      <c r="E879" s="99">
        <v>80616.97</v>
      </c>
      <c r="F879" s="153">
        <v>111000</v>
      </c>
      <c r="G879" s="156">
        <v>0</v>
      </c>
      <c r="H879" s="182">
        <v>46319</v>
      </c>
      <c r="I879" s="182">
        <v>46409</v>
      </c>
      <c r="J879" s="166">
        <v>3.8</v>
      </c>
      <c r="K879" s="166">
        <v>3.6</v>
      </c>
      <c r="L879" s="167" t="s">
        <v>1206</v>
      </c>
      <c r="M879" s="168" t="s">
        <v>1205</v>
      </c>
      <c r="N879" s="169">
        <v>0.03</v>
      </c>
      <c r="O879" s="21">
        <f t="shared" si="468"/>
        <v>0.19999999999999973</v>
      </c>
      <c r="P879" s="21" t="str">
        <f t="shared" si="469"/>
        <v>N</v>
      </c>
      <c r="Q879" s="22">
        <f t="shared" si="470"/>
        <v>27681.02</v>
      </c>
      <c r="R879" s="8" t="str">
        <f t="shared" si="471"/>
        <v>N</v>
      </c>
      <c r="S879" s="23">
        <f t="shared" si="472"/>
        <v>0.19999999999999973</v>
      </c>
      <c r="T879" s="24">
        <f t="shared" si="473"/>
        <v>20500</v>
      </c>
      <c r="U879" s="24">
        <f t="shared" si="474"/>
        <v>100000</v>
      </c>
      <c r="V879" s="24">
        <f t="shared" si="475"/>
        <v>257500</v>
      </c>
      <c r="W879" s="24">
        <f t="shared" si="476"/>
        <v>13304.279999999999</v>
      </c>
      <c r="X879" s="24">
        <f t="shared" si="477"/>
        <v>0</v>
      </c>
      <c r="Y879" s="24">
        <f t="shared" si="478"/>
        <v>13304.279999999999</v>
      </c>
      <c r="Z879" s="24">
        <f t="shared" si="479"/>
        <v>15207.170600000001</v>
      </c>
      <c r="AA879" s="25" t="str">
        <f t="shared" si="480"/>
        <v>N</v>
      </c>
      <c r="AB879" s="26">
        <f t="shared" si="481"/>
        <v>0</v>
      </c>
      <c r="AC879" s="27">
        <f t="shared" si="482"/>
        <v>20500</v>
      </c>
      <c r="AD879" s="28">
        <f t="shared" si="483"/>
        <v>100000</v>
      </c>
      <c r="AE879" s="28">
        <f t="shared" si="484"/>
        <v>257500</v>
      </c>
      <c r="AF879" s="28">
        <f t="shared" si="485"/>
        <v>0</v>
      </c>
      <c r="AG879" s="28">
        <f t="shared" si="486"/>
        <v>0</v>
      </c>
      <c r="AH879" s="28">
        <f t="shared" si="487"/>
        <v>0</v>
      </c>
      <c r="AI879" s="28">
        <f t="shared" si="488"/>
        <v>0</v>
      </c>
      <c r="AJ879" s="29" t="str">
        <f t="shared" si="489"/>
        <v>N</v>
      </c>
      <c r="AK879" s="30">
        <f t="shared" si="490"/>
        <v>0</v>
      </c>
      <c r="AL879" s="31">
        <f t="shared" si="491"/>
        <v>20500</v>
      </c>
      <c r="AM879" s="31">
        <f t="shared" si="492"/>
        <v>100000</v>
      </c>
      <c r="AN879" s="31">
        <f t="shared" si="493"/>
        <v>257500</v>
      </c>
      <c r="AO879" s="31">
        <f t="shared" si="494"/>
        <v>0</v>
      </c>
      <c r="AP879" s="31">
        <f t="shared" si="495"/>
        <v>0</v>
      </c>
      <c r="AQ879" s="31">
        <f t="shared" si="496"/>
        <v>0</v>
      </c>
      <c r="AR879" s="31">
        <f t="shared" si="497"/>
        <v>0</v>
      </c>
      <c r="AS879" s="32">
        <f t="shared" si="498"/>
        <v>0</v>
      </c>
      <c r="AT879" s="33">
        <f t="shared" si="499"/>
        <v>20500</v>
      </c>
      <c r="AU879" s="33">
        <f t="shared" si="500"/>
        <v>100000</v>
      </c>
      <c r="AV879" s="33">
        <v>257500</v>
      </c>
      <c r="AW879" s="33">
        <f t="shared" si="501"/>
        <v>0</v>
      </c>
      <c r="AX879" s="33">
        <f t="shared" si="502"/>
        <v>0</v>
      </c>
      <c r="AY879" s="34">
        <f t="shared" si="503"/>
        <v>15207.170600000001</v>
      </c>
    </row>
    <row r="880" spans="1:51" ht="15.75" customHeight="1" x14ac:dyDescent="0.3">
      <c r="A880" s="166" t="s">
        <v>1080</v>
      </c>
      <c r="B880" s="99">
        <v>9365.2199999999993</v>
      </c>
      <c r="C880" s="99">
        <v>9103.16</v>
      </c>
      <c r="D880" s="99">
        <v>56288.42</v>
      </c>
      <c r="E880" s="99">
        <v>43178.879999999997</v>
      </c>
      <c r="F880" s="153">
        <v>100000</v>
      </c>
      <c r="G880" s="156">
        <v>0</v>
      </c>
      <c r="H880" s="182">
        <v>46265</v>
      </c>
      <c r="I880" s="182">
        <v>46308</v>
      </c>
      <c r="J880" s="166">
        <v>3.9</v>
      </c>
      <c r="K880" s="166">
        <v>1.4</v>
      </c>
      <c r="L880" s="167" t="s">
        <v>1206</v>
      </c>
      <c r="M880" s="168" t="s">
        <v>1205</v>
      </c>
      <c r="N880" s="169">
        <v>3.3000000000000002E-2</v>
      </c>
      <c r="O880" s="21">
        <f t="shared" si="468"/>
        <v>2.5</v>
      </c>
      <c r="P880" s="21" t="str">
        <f t="shared" si="469"/>
        <v>N</v>
      </c>
      <c r="Q880" s="22">
        <f t="shared" si="470"/>
        <v>18468.379999999997</v>
      </c>
      <c r="R880" s="8" t="str">
        <f t="shared" si="471"/>
        <v>N</v>
      </c>
      <c r="S880" s="23">
        <f t="shared" si="472"/>
        <v>2.5</v>
      </c>
      <c r="T880" s="24">
        <f t="shared" si="473"/>
        <v>20500</v>
      </c>
      <c r="U880" s="24">
        <f t="shared" si="474"/>
        <v>100000</v>
      </c>
      <c r="V880" s="24">
        <f t="shared" si="475"/>
        <v>257500</v>
      </c>
      <c r="W880" s="24">
        <f t="shared" si="476"/>
        <v>19077.836539999997</v>
      </c>
      <c r="X880" s="24">
        <f t="shared" si="477"/>
        <v>0</v>
      </c>
      <c r="Y880" s="24">
        <f t="shared" si="478"/>
        <v>19077.836539999997</v>
      </c>
      <c r="Z880" s="24">
        <f t="shared" si="479"/>
        <v>0</v>
      </c>
      <c r="AA880" s="25" t="str">
        <f t="shared" si="480"/>
        <v>N</v>
      </c>
      <c r="AB880" s="26">
        <f t="shared" si="481"/>
        <v>1.5</v>
      </c>
      <c r="AC880" s="27">
        <f t="shared" si="482"/>
        <v>20500</v>
      </c>
      <c r="AD880" s="28">
        <f t="shared" si="483"/>
        <v>100000</v>
      </c>
      <c r="AE880" s="28">
        <f t="shared" si="484"/>
        <v>257500</v>
      </c>
      <c r="AF880" s="28">
        <f t="shared" si="485"/>
        <v>19707.405145819994</v>
      </c>
      <c r="AG880" s="28">
        <f t="shared" si="486"/>
        <v>0</v>
      </c>
      <c r="AH880" s="28">
        <f t="shared" si="487"/>
        <v>19707.405145819994</v>
      </c>
      <c r="AI880" s="28">
        <f t="shared" si="488"/>
        <v>0</v>
      </c>
      <c r="AJ880" s="29" t="str">
        <f t="shared" si="489"/>
        <v>N</v>
      </c>
      <c r="AK880" s="30">
        <f t="shared" si="490"/>
        <v>0.5</v>
      </c>
      <c r="AL880" s="31">
        <f t="shared" si="491"/>
        <v>20500</v>
      </c>
      <c r="AM880" s="31">
        <f t="shared" si="492"/>
        <v>100000</v>
      </c>
      <c r="AN880" s="31">
        <f t="shared" si="493"/>
        <v>257500</v>
      </c>
      <c r="AO880" s="31">
        <f t="shared" si="494"/>
        <v>20357.749515632051</v>
      </c>
      <c r="AP880" s="31">
        <f t="shared" si="495"/>
        <v>0</v>
      </c>
      <c r="AQ880" s="31">
        <f t="shared" si="496"/>
        <v>20357.749515632051</v>
      </c>
      <c r="AR880" s="31">
        <f t="shared" si="497"/>
        <v>0</v>
      </c>
      <c r="AS880" s="32">
        <f t="shared" si="498"/>
        <v>0</v>
      </c>
      <c r="AT880" s="33">
        <f t="shared" si="499"/>
        <v>20500</v>
      </c>
      <c r="AU880" s="33">
        <f t="shared" si="500"/>
        <v>100000</v>
      </c>
      <c r="AV880" s="33">
        <v>257500</v>
      </c>
      <c r="AW880" s="33">
        <f t="shared" si="501"/>
        <v>0</v>
      </c>
      <c r="AX880" s="33">
        <f t="shared" si="502"/>
        <v>0</v>
      </c>
      <c r="AY880" s="34">
        <f t="shared" si="503"/>
        <v>0</v>
      </c>
    </row>
    <row r="881" spans="1:51" ht="15.75" customHeight="1" x14ac:dyDescent="0.3">
      <c r="A881" s="166" t="s">
        <v>1081</v>
      </c>
      <c r="B881" s="99">
        <v>17140.48</v>
      </c>
      <c r="C881" s="99">
        <v>9970.7199999999993</v>
      </c>
      <c r="D881" s="99">
        <v>59610.29</v>
      </c>
      <c r="E881" s="99">
        <v>48657.55</v>
      </c>
      <c r="F881" s="153">
        <v>0</v>
      </c>
      <c r="G881" s="156">
        <v>0</v>
      </c>
      <c r="H881" s="182">
        <v>46424</v>
      </c>
      <c r="I881" s="182">
        <v>46460</v>
      </c>
      <c r="J881" s="166">
        <v>3.5</v>
      </c>
      <c r="K881" s="166">
        <v>1.7</v>
      </c>
      <c r="L881" s="167" t="s">
        <v>1206</v>
      </c>
      <c r="M881" s="168" t="s">
        <v>1203</v>
      </c>
      <c r="N881" s="169">
        <v>5.0000000000000001E-3</v>
      </c>
      <c r="O881" s="21">
        <f t="shared" si="468"/>
        <v>1.8</v>
      </c>
      <c r="P881" s="21" t="str">
        <f t="shared" si="469"/>
        <v>N</v>
      </c>
      <c r="Q881" s="22">
        <f t="shared" si="470"/>
        <v>27111.199999999997</v>
      </c>
      <c r="R881" s="8" t="str">
        <f t="shared" si="471"/>
        <v>N</v>
      </c>
      <c r="S881" s="23">
        <f t="shared" si="472"/>
        <v>2.4</v>
      </c>
      <c r="T881" s="24">
        <f t="shared" si="473"/>
        <v>20500</v>
      </c>
      <c r="U881" s="24">
        <f t="shared" si="474"/>
        <v>100000</v>
      </c>
      <c r="V881" s="24">
        <f t="shared" si="475"/>
        <v>257500</v>
      </c>
      <c r="W881" s="24">
        <f t="shared" si="476"/>
        <v>15375</v>
      </c>
      <c r="X881" s="24">
        <f t="shared" si="477"/>
        <v>0</v>
      </c>
      <c r="Y881" s="24">
        <f t="shared" si="478"/>
        <v>15375</v>
      </c>
      <c r="Z881" s="24">
        <f t="shared" si="479"/>
        <v>11871.755999999994</v>
      </c>
      <c r="AA881" s="25" t="str">
        <f t="shared" si="480"/>
        <v>N</v>
      </c>
      <c r="AB881" s="26">
        <f t="shared" si="481"/>
        <v>1.4</v>
      </c>
      <c r="AC881" s="27">
        <f t="shared" si="482"/>
        <v>20500</v>
      </c>
      <c r="AD881" s="28">
        <f t="shared" si="483"/>
        <v>100000</v>
      </c>
      <c r="AE881" s="28">
        <f t="shared" si="484"/>
        <v>257500</v>
      </c>
      <c r="AF881" s="28">
        <f t="shared" si="485"/>
        <v>15375</v>
      </c>
      <c r="AG881" s="28">
        <f t="shared" si="486"/>
        <v>0</v>
      </c>
      <c r="AH881" s="28">
        <f t="shared" si="487"/>
        <v>15375</v>
      </c>
      <c r="AI881" s="28">
        <f t="shared" si="488"/>
        <v>12007.989779999993</v>
      </c>
      <c r="AJ881" s="29" t="str">
        <f t="shared" si="489"/>
        <v>N</v>
      </c>
      <c r="AK881" s="30">
        <f t="shared" si="490"/>
        <v>0.39999999999999991</v>
      </c>
      <c r="AL881" s="31">
        <f t="shared" si="491"/>
        <v>20500</v>
      </c>
      <c r="AM881" s="31">
        <f t="shared" si="492"/>
        <v>100000</v>
      </c>
      <c r="AN881" s="31">
        <f t="shared" si="493"/>
        <v>257500</v>
      </c>
      <c r="AO881" s="31">
        <f t="shared" si="494"/>
        <v>15375</v>
      </c>
      <c r="AP881" s="31">
        <f t="shared" si="495"/>
        <v>0</v>
      </c>
      <c r="AQ881" s="31">
        <f t="shared" si="496"/>
        <v>15375</v>
      </c>
      <c r="AR881" s="31">
        <f t="shared" si="497"/>
        <v>12144.90472889999</v>
      </c>
      <c r="AS881" s="32">
        <f t="shared" si="498"/>
        <v>0</v>
      </c>
      <c r="AT881" s="33">
        <f t="shared" si="499"/>
        <v>20500</v>
      </c>
      <c r="AU881" s="33">
        <f t="shared" si="500"/>
        <v>100000</v>
      </c>
      <c r="AV881" s="33">
        <v>257500</v>
      </c>
      <c r="AW881" s="33">
        <f t="shared" si="501"/>
        <v>0</v>
      </c>
      <c r="AX881" s="33">
        <f t="shared" si="502"/>
        <v>0</v>
      </c>
      <c r="AY881" s="34">
        <f t="shared" si="503"/>
        <v>36024.650508899977</v>
      </c>
    </row>
    <row r="882" spans="1:51" ht="15.75" customHeight="1" x14ac:dyDescent="0.3">
      <c r="A882" s="166" t="s">
        <v>1082</v>
      </c>
      <c r="B882" s="99">
        <v>19217.580000000002</v>
      </c>
      <c r="C882" s="99">
        <v>14389.73</v>
      </c>
      <c r="D882" s="99">
        <v>77020.990000000005</v>
      </c>
      <c r="E882" s="99">
        <v>65063.71</v>
      </c>
      <c r="F882" s="157">
        <v>51000</v>
      </c>
      <c r="G882" s="156">
        <v>0</v>
      </c>
      <c r="H882" s="182">
        <v>46542</v>
      </c>
      <c r="I882" s="182">
        <v>46589</v>
      </c>
      <c r="J882" s="166">
        <v>1.7</v>
      </c>
      <c r="K882" s="166">
        <v>1.4</v>
      </c>
      <c r="L882" s="167" t="s">
        <v>1206</v>
      </c>
      <c r="M882" s="168" t="s">
        <v>1204</v>
      </c>
      <c r="N882" s="169">
        <v>2E-3</v>
      </c>
      <c r="O882" s="21">
        <f t="shared" si="468"/>
        <v>0.30000000000000004</v>
      </c>
      <c r="P882" s="21" t="str">
        <f t="shared" si="469"/>
        <v>N</v>
      </c>
      <c r="Q882" s="22">
        <f t="shared" si="470"/>
        <v>33607.31</v>
      </c>
      <c r="R882" s="8" t="str">
        <f t="shared" si="471"/>
        <v>N</v>
      </c>
      <c r="S882" s="23">
        <f t="shared" si="472"/>
        <v>0.60000000000000009</v>
      </c>
      <c r="T882" s="24">
        <f t="shared" si="473"/>
        <v>20500</v>
      </c>
      <c r="U882" s="24">
        <f t="shared" si="474"/>
        <v>100000</v>
      </c>
      <c r="V882" s="24">
        <f t="shared" si="475"/>
        <v>257500</v>
      </c>
      <c r="W882" s="24">
        <f t="shared" si="476"/>
        <v>10250</v>
      </c>
      <c r="X882" s="24">
        <f t="shared" si="477"/>
        <v>0</v>
      </c>
      <c r="Y882" s="24">
        <f t="shared" si="478"/>
        <v>10250</v>
      </c>
      <c r="Z882" s="24">
        <f t="shared" si="479"/>
        <v>23424.524619999997</v>
      </c>
      <c r="AA882" s="25" t="str">
        <f t="shared" si="480"/>
        <v>N</v>
      </c>
      <c r="AB882" s="26">
        <f t="shared" si="481"/>
        <v>0</v>
      </c>
      <c r="AC882" s="27">
        <f t="shared" si="482"/>
        <v>20500</v>
      </c>
      <c r="AD882" s="28">
        <f t="shared" si="483"/>
        <v>100000</v>
      </c>
      <c r="AE882" s="28">
        <f t="shared" si="484"/>
        <v>257500</v>
      </c>
      <c r="AF882" s="28">
        <f t="shared" si="485"/>
        <v>0</v>
      </c>
      <c r="AG882" s="28">
        <f t="shared" si="486"/>
        <v>0</v>
      </c>
      <c r="AH882" s="28">
        <f t="shared" si="487"/>
        <v>0</v>
      </c>
      <c r="AI882" s="28">
        <f t="shared" si="488"/>
        <v>0</v>
      </c>
      <c r="AJ882" s="29" t="str">
        <f t="shared" si="489"/>
        <v>N</v>
      </c>
      <c r="AK882" s="30">
        <f t="shared" si="490"/>
        <v>0</v>
      </c>
      <c r="AL882" s="31">
        <f t="shared" si="491"/>
        <v>20500</v>
      </c>
      <c r="AM882" s="31">
        <f t="shared" si="492"/>
        <v>100000</v>
      </c>
      <c r="AN882" s="31">
        <f t="shared" si="493"/>
        <v>257500</v>
      </c>
      <c r="AO882" s="31">
        <f t="shared" si="494"/>
        <v>0</v>
      </c>
      <c r="AP882" s="31">
        <f t="shared" si="495"/>
        <v>0</v>
      </c>
      <c r="AQ882" s="31">
        <f t="shared" si="496"/>
        <v>0</v>
      </c>
      <c r="AR882" s="31">
        <f t="shared" si="497"/>
        <v>0</v>
      </c>
      <c r="AS882" s="32">
        <f t="shared" si="498"/>
        <v>0</v>
      </c>
      <c r="AT882" s="33">
        <f t="shared" si="499"/>
        <v>20500</v>
      </c>
      <c r="AU882" s="33">
        <f t="shared" si="500"/>
        <v>100000</v>
      </c>
      <c r="AV882" s="33">
        <v>257500</v>
      </c>
      <c r="AW882" s="33">
        <f t="shared" si="501"/>
        <v>0</v>
      </c>
      <c r="AX882" s="33">
        <f t="shared" si="502"/>
        <v>0</v>
      </c>
      <c r="AY882" s="34">
        <f t="shared" si="503"/>
        <v>23424.524619999997</v>
      </c>
    </row>
    <row r="883" spans="1:51" ht="15.75" customHeight="1" x14ac:dyDescent="0.3">
      <c r="A883" s="166" t="s">
        <v>1083</v>
      </c>
      <c r="B883" s="99">
        <v>11467</v>
      </c>
      <c r="C883" s="99">
        <v>14501.68</v>
      </c>
      <c r="D883" s="99">
        <v>96012.31</v>
      </c>
      <c r="E883" s="99">
        <v>87822.25</v>
      </c>
      <c r="F883" s="157">
        <v>95000</v>
      </c>
      <c r="G883" s="156">
        <v>0</v>
      </c>
      <c r="H883" s="182">
        <v>46355</v>
      </c>
      <c r="I883" s="182">
        <v>46383</v>
      </c>
      <c r="J883" s="166">
        <v>1.9</v>
      </c>
      <c r="K883" s="166">
        <v>0.2</v>
      </c>
      <c r="L883" s="167" t="s">
        <v>1206</v>
      </c>
      <c r="M883" s="168" t="s">
        <v>1205</v>
      </c>
      <c r="N883" s="169">
        <v>0.04</v>
      </c>
      <c r="O883" s="21">
        <f t="shared" si="468"/>
        <v>1.7</v>
      </c>
      <c r="P883" s="21" t="str">
        <f t="shared" si="469"/>
        <v>N</v>
      </c>
      <c r="Q883" s="22">
        <f t="shared" si="470"/>
        <v>25968.68</v>
      </c>
      <c r="R883" s="8" t="str">
        <f t="shared" si="471"/>
        <v>N</v>
      </c>
      <c r="S883" s="23">
        <f t="shared" si="472"/>
        <v>1.7</v>
      </c>
      <c r="T883" s="24">
        <f t="shared" si="473"/>
        <v>20500</v>
      </c>
      <c r="U883" s="24">
        <f t="shared" si="474"/>
        <v>100000</v>
      </c>
      <c r="V883" s="24">
        <f t="shared" si="475"/>
        <v>257500</v>
      </c>
      <c r="W883" s="24">
        <f t="shared" si="476"/>
        <v>3987.6900000000023</v>
      </c>
      <c r="X883" s="24">
        <f t="shared" si="477"/>
        <v>0</v>
      </c>
      <c r="Y883" s="24">
        <f t="shared" si="478"/>
        <v>3987.6900000000023</v>
      </c>
      <c r="Z883" s="24">
        <f t="shared" si="479"/>
        <v>23019.7372</v>
      </c>
      <c r="AA883" s="25" t="str">
        <f t="shared" si="480"/>
        <v>N</v>
      </c>
      <c r="AB883" s="26">
        <f t="shared" si="481"/>
        <v>0.7</v>
      </c>
      <c r="AC883" s="27">
        <f t="shared" si="482"/>
        <v>20500</v>
      </c>
      <c r="AD883" s="28">
        <f t="shared" si="483"/>
        <v>100000</v>
      </c>
      <c r="AE883" s="28">
        <f t="shared" si="484"/>
        <v>257500</v>
      </c>
      <c r="AF883" s="28">
        <f t="shared" si="485"/>
        <v>0</v>
      </c>
      <c r="AG883" s="28">
        <f t="shared" si="486"/>
        <v>0</v>
      </c>
      <c r="AH883" s="28">
        <f t="shared" si="487"/>
        <v>0</v>
      </c>
      <c r="AI883" s="28">
        <f t="shared" si="488"/>
        <v>28087.724288000001</v>
      </c>
      <c r="AJ883" s="29" t="str">
        <f t="shared" si="489"/>
        <v>N</v>
      </c>
      <c r="AK883" s="30">
        <f t="shared" si="490"/>
        <v>0</v>
      </c>
      <c r="AL883" s="31">
        <f t="shared" si="491"/>
        <v>20500</v>
      </c>
      <c r="AM883" s="31">
        <f t="shared" si="492"/>
        <v>100000</v>
      </c>
      <c r="AN883" s="31">
        <f t="shared" si="493"/>
        <v>257500</v>
      </c>
      <c r="AO883" s="31">
        <f t="shared" si="494"/>
        <v>0</v>
      </c>
      <c r="AP883" s="31">
        <f t="shared" si="495"/>
        <v>0</v>
      </c>
      <c r="AQ883" s="31">
        <f t="shared" si="496"/>
        <v>0</v>
      </c>
      <c r="AR883" s="31">
        <f t="shared" si="497"/>
        <v>0</v>
      </c>
      <c r="AS883" s="32">
        <f t="shared" si="498"/>
        <v>0</v>
      </c>
      <c r="AT883" s="33">
        <f t="shared" si="499"/>
        <v>20500</v>
      </c>
      <c r="AU883" s="33">
        <f t="shared" si="500"/>
        <v>100000</v>
      </c>
      <c r="AV883" s="33">
        <v>257500</v>
      </c>
      <c r="AW883" s="33">
        <f t="shared" si="501"/>
        <v>0</v>
      </c>
      <c r="AX883" s="33">
        <f t="shared" si="502"/>
        <v>0</v>
      </c>
      <c r="AY883" s="34">
        <f t="shared" si="503"/>
        <v>51107.461488000001</v>
      </c>
    </row>
    <row r="884" spans="1:51" ht="15.75" customHeight="1" x14ac:dyDescent="0.3">
      <c r="A884" s="166" t="s">
        <v>1084</v>
      </c>
      <c r="B884" s="99">
        <v>11546.89</v>
      </c>
      <c r="C884" s="99">
        <v>18580.990000000002</v>
      </c>
      <c r="D884" s="99">
        <v>57305.68</v>
      </c>
      <c r="E884" s="99">
        <v>55289.42</v>
      </c>
      <c r="F884" s="157">
        <v>121000</v>
      </c>
      <c r="G884" s="156">
        <v>0</v>
      </c>
      <c r="H884" s="182">
        <v>46270</v>
      </c>
      <c r="I884" s="182">
        <v>46320</v>
      </c>
      <c r="J884" s="166">
        <v>2.6</v>
      </c>
      <c r="K884" s="166">
        <v>1</v>
      </c>
      <c r="L884" s="167" t="s">
        <v>1206</v>
      </c>
      <c r="M884" s="168" t="s">
        <v>1203</v>
      </c>
      <c r="N884" s="169">
        <v>0.01</v>
      </c>
      <c r="O884" s="21">
        <f t="shared" si="468"/>
        <v>1.6</v>
      </c>
      <c r="P884" s="21" t="str">
        <f t="shared" si="469"/>
        <v>N</v>
      </c>
      <c r="Q884" s="22">
        <f t="shared" si="470"/>
        <v>30127.88</v>
      </c>
      <c r="R884" s="8" t="str">
        <f t="shared" si="471"/>
        <v>N</v>
      </c>
      <c r="S884" s="23">
        <f t="shared" si="472"/>
        <v>2.1333333333333333</v>
      </c>
      <c r="T884" s="24">
        <f t="shared" si="473"/>
        <v>20500</v>
      </c>
      <c r="U884" s="24">
        <f t="shared" si="474"/>
        <v>100000</v>
      </c>
      <c r="V884" s="24">
        <f t="shared" si="475"/>
        <v>257500</v>
      </c>
      <c r="W884" s="24">
        <f t="shared" si="476"/>
        <v>15375</v>
      </c>
      <c r="X884" s="24">
        <f t="shared" si="477"/>
        <v>0</v>
      </c>
      <c r="Y884" s="24">
        <f t="shared" si="478"/>
        <v>15375</v>
      </c>
      <c r="Z884" s="24">
        <f t="shared" si="479"/>
        <v>15054.158800000001</v>
      </c>
      <c r="AA884" s="25" t="str">
        <f t="shared" si="480"/>
        <v>N</v>
      </c>
      <c r="AB884" s="26">
        <f t="shared" si="481"/>
        <v>1.1333333333333333</v>
      </c>
      <c r="AC884" s="27">
        <f t="shared" si="482"/>
        <v>20500</v>
      </c>
      <c r="AD884" s="28">
        <f t="shared" si="483"/>
        <v>100000</v>
      </c>
      <c r="AE884" s="28">
        <f t="shared" si="484"/>
        <v>257500</v>
      </c>
      <c r="AF884" s="28">
        <f t="shared" si="485"/>
        <v>15375</v>
      </c>
      <c r="AG884" s="28">
        <f t="shared" si="486"/>
        <v>0</v>
      </c>
      <c r="AH884" s="28">
        <f t="shared" si="487"/>
        <v>15375</v>
      </c>
      <c r="AI884" s="28">
        <f t="shared" si="488"/>
        <v>15358.450388000001</v>
      </c>
      <c r="AJ884" s="29" t="str">
        <f t="shared" si="489"/>
        <v>N</v>
      </c>
      <c r="AK884" s="30">
        <f t="shared" si="490"/>
        <v>0.1333333333333333</v>
      </c>
      <c r="AL884" s="31">
        <f t="shared" si="491"/>
        <v>20500</v>
      </c>
      <c r="AM884" s="31">
        <f t="shared" si="492"/>
        <v>100000</v>
      </c>
      <c r="AN884" s="31">
        <f t="shared" si="493"/>
        <v>257500</v>
      </c>
      <c r="AO884" s="31">
        <f t="shared" si="494"/>
        <v>15375</v>
      </c>
      <c r="AP884" s="31">
        <f t="shared" si="495"/>
        <v>0</v>
      </c>
      <c r="AQ884" s="31">
        <f t="shared" si="496"/>
        <v>15375</v>
      </c>
      <c r="AR884" s="31">
        <f t="shared" si="497"/>
        <v>15665.784891880001</v>
      </c>
      <c r="AS884" s="32">
        <f t="shared" si="498"/>
        <v>0</v>
      </c>
      <c r="AT884" s="33">
        <f t="shared" si="499"/>
        <v>20500</v>
      </c>
      <c r="AU884" s="33">
        <f t="shared" si="500"/>
        <v>100000</v>
      </c>
      <c r="AV884" s="33">
        <v>257500</v>
      </c>
      <c r="AW884" s="33">
        <f t="shared" si="501"/>
        <v>0</v>
      </c>
      <c r="AX884" s="33">
        <f t="shared" si="502"/>
        <v>0</v>
      </c>
      <c r="AY884" s="34">
        <f t="shared" si="503"/>
        <v>46078.394079880003</v>
      </c>
    </row>
    <row r="885" spans="1:51" ht="15.75" customHeight="1" x14ac:dyDescent="0.3">
      <c r="A885" s="166" t="s">
        <v>1085</v>
      </c>
      <c r="B885" s="99">
        <v>6914.38</v>
      </c>
      <c r="C885" s="99">
        <v>23721.75</v>
      </c>
      <c r="D885" s="99">
        <v>108933.48</v>
      </c>
      <c r="E885" s="99">
        <v>108668.06</v>
      </c>
      <c r="F885" s="157">
        <v>126000</v>
      </c>
      <c r="G885" s="156">
        <v>0</v>
      </c>
      <c r="H885" s="182">
        <v>46448</v>
      </c>
      <c r="I885" s="182">
        <v>46503</v>
      </c>
      <c r="J885" s="166">
        <v>4.9000000000000004</v>
      </c>
      <c r="K885" s="166">
        <v>3.4</v>
      </c>
      <c r="L885" s="167" t="s">
        <v>1206</v>
      </c>
      <c r="M885" s="168" t="s">
        <v>1203</v>
      </c>
      <c r="N885" s="169">
        <v>0.02</v>
      </c>
      <c r="O885" s="21">
        <f t="shared" si="468"/>
        <v>1.5000000000000004</v>
      </c>
      <c r="P885" s="21" t="str">
        <f t="shared" si="469"/>
        <v>N</v>
      </c>
      <c r="Q885" s="22">
        <f t="shared" si="470"/>
        <v>30636.13</v>
      </c>
      <c r="R885" s="8" t="str">
        <f t="shared" si="471"/>
        <v>N</v>
      </c>
      <c r="S885" s="23">
        <f t="shared" si="472"/>
        <v>2.0000000000000004</v>
      </c>
      <c r="T885" s="24">
        <f t="shared" si="473"/>
        <v>20500</v>
      </c>
      <c r="U885" s="24">
        <f t="shared" si="474"/>
        <v>100000</v>
      </c>
      <c r="V885" s="24">
        <f t="shared" si="475"/>
        <v>257500</v>
      </c>
      <c r="W885" s="24">
        <f t="shared" si="476"/>
        <v>0</v>
      </c>
      <c r="X885" s="24">
        <f t="shared" si="477"/>
        <v>0</v>
      </c>
      <c r="Y885" s="24">
        <f t="shared" si="478"/>
        <v>0</v>
      </c>
      <c r="Z885" s="24">
        <f t="shared" si="479"/>
        <v>31248.852600000002</v>
      </c>
      <c r="AA885" s="25" t="str">
        <f t="shared" si="480"/>
        <v>N</v>
      </c>
      <c r="AB885" s="26">
        <f t="shared" si="481"/>
        <v>1.0000000000000004</v>
      </c>
      <c r="AC885" s="27">
        <f t="shared" si="482"/>
        <v>20500</v>
      </c>
      <c r="AD885" s="28">
        <f t="shared" si="483"/>
        <v>100000</v>
      </c>
      <c r="AE885" s="28">
        <f t="shared" si="484"/>
        <v>257500</v>
      </c>
      <c r="AF885" s="28">
        <f t="shared" si="485"/>
        <v>0</v>
      </c>
      <c r="AG885" s="28">
        <f t="shared" si="486"/>
        <v>0</v>
      </c>
      <c r="AH885" s="28">
        <f t="shared" si="487"/>
        <v>0</v>
      </c>
      <c r="AI885" s="28">
        <f t="shared" si="488"/>
        <v>31873.829652000004</v>
      </c>
      <c r="AJ885" s="29" t="str">
        <f t="shared" si="489"/>
        <v>N</v>
      </c>
      <c r="AK885" s="30">
        <f t="shared" si="490"/>
        <v>4.4408920985006262E-16</v>
      </c>
      <c r="AL885" s="31">
        <f t="shared" si="491"/>
        <v>20500</v>
      </c>
      <c r="AM885" s="31">
        <f t="shared" si="492"/>
        <v>100000</v>
      </c>
      <c r="AN885" s="31">
        <f t="shared" si="493"/>
        <v>257500</v>
      </c>
      <c r="AO885" s="31">
        <f t="shared" si="494"/>
        <v>0</v>
      </c>
      <c r="AP885" s="31">
        <f t="shared" si="495"/>
        <v>0</v>
      </c>
      <c r="AQ885" s="31">
        <f t="shared" si="496"/>
        <v>0</v>
      </c>
      <c r="AR885" s="31">
        <f t="shared" si="497"/>
        <v>32511.306245040003</v>
      </c>
      <c r="AS885" s="32">
        <f t="shared" si="498"/>
        <v>0</v>
      </c>
      <c r="AT885" s="33">
        <f t="shared" si="499"/>
        <v>20500</v>
      </c>
      <c r="AU885" s="33">
        <f t="shared" si="500"/>
        <v>100000</v>
      </c>
      <c r="AV885" s="33">
        <v>257500</v>
      </c>
      <c r="AW885" s="33">
        <f t="shared" si="501"/>
        <v>0</v>
      </c>
      <c r="AX885" s="33">
        <f t="shared" si="502"/>
        <v>0</v>
      </c>
      <c r="AY885" s="34">
        <f t="shared" si="503"/>
        <v>95633.988497040002</v>
      </c>
    </row>
    <row r="886" spans="1:51" ht="15.75" customHeight="1" x14ac:dyDescent="0.3">
      <c r="A886" s="166" t="s">
        <v>1086</v>
      </c>
      <c r="B886" s="99">
        <v>10169.02</v>
      </c>
      <c r="C886" s="99">
        <v>10833.84</v>
      </c>
      <c r="D886" s="99">
        <v>50535.55</v>
      </c>
      <c r="E886" s="99">
        <v>37032.9</v>
      </c>
      <c r="F886" s="157">
        <v>152000</v>
      </c>
      <c r="G886" s="156">
        <v>0</v>
      </c>
      <c r="H886" s="182">
        <v>46551</v>
      </c>
      <c r="I886" s="182">
        <v>46582</v>
      </c>
      <c r="J886" s="166">
        <v>4.0999999999999996</v>
      </c>
      <c r="K886" s="166">
        <v>2.9</v>
      </c>
      <c r="L886" s="167" t="s">
        <v>1207</v>
      </c>
      <c r="M886" s="168" t="s">
        <v>1204</v>
      </c>
      <c r="N886" s="169">
        <v>0</v>
      </c>
      <c r="O886" s="21">
        <f t="shared" si="468"/>
        <v>1.1999999999999997</v>
      </c>
      <c r="P886" s="21" t="str">
        <f t="shared" si="469"/>
        <v>N</v>
      </c>
      <c r="Q886" s="22">
        <f t="shared" si="470"/>
        <v>21002.86</v>
      </c>
      <c r="R886" s="8" t="str">
        <f t="shared" si="471"/>
        <v>N</v>
      </c>
      <c r="S886" s="23">
        <f t="shared" si="472"/>
        <v>2.3999999999999995</v>
      </c>
      <c r="T886" s="24">
        <f t="shared" si="473"/>
        <v>50000</v>
      </c>
      <c r="U886" s="24">
        <f t="shared" si="474"/>
        <v>200000</v>
      </c>
      <c r="V886" s="24">
        <f t="shared" si="475"/>
        <v>257500</v>
      </c>
      <c r="W886" s="24">
        <f t="shared" si="476"/>
        <v>10501.43</v>
      </c>
      <c r="X886" s="24">
        <f t="shared" si="477"/>
        <v>0</v>
      </c>
      <c r="Y886" s="24">
        <f t="shared" si="478"/>
        <v>10501.43</v>
      </c>
      <c r="Z886" s="24">
        <f t="shared" si="479"/>
        <v>10501.43</v>
      </c>
      <c r="AA886" s="25" t="str">
        <f t="shared" si="480"/>
        <v>N</v>
      </c>
      <c r="AB886" s="26">
        <f t="shared" si="481"/>
        <v>1.3999999999999995</v>
      </c>
      <c r="AC886" s="27">
        <f t="shared" si="482"/>
        <v>50000</v>
      </c>
      <c r="AD886" s="28">
        <f t="shared" si="483"/>
        <v>200000</v>
      </c>
      <c r="AE886" s="28">
        <f t="shared" si="484"/>
        <v>257500</v>
      </c>
      <c r="AF886" s="28">
        <f t="shared" si="485"/>
        <v>10501.43</v>
      </c>
      <c r="AG886" s="28">
        <f t="shared" si="486"/>
        <v>0</v>
      </c>
      <c r="AH886" s="28">
        <f t="shared" si="487"/>
        <v>10501.43</v>
      </c>
      <c r="AI886" s="28">
        <f t="shared" si="488"/>
        <v>10501.43</v>
      </c>
      <c r="AJ886" s="29" t="str">
        <f t="shared" si="489"/>
        <v>N</v>
      </c>
      <c r="AK886" s="30">
        <f t="shared" si="490"/>
        <v>0.39999999999999947</v>
      </c>
      <c r="AL886" s="31">
        <f t="shared" si="491"/>
        <v>50000</v>
      </c>
      <c r="AM886" s="31">
        <f t="shared" si="492"/>
        <v>200000</v>
      </c>
      <c r="AN886" s="31">
        <f t="shared" si="493"/>
        <v>257500</v>
      </c>
      <c r="AO886" s="31">
        <f t="shared" si="494"/>
        <v>10501.43</v>
      </c>
      <c r="AP886" s="31">
        <f t="shared" si="495"/>
        <v>0</v>
      </c>
      <c r="AQ886" s="31">
        <f t="shared" si="496"/>
        <v>10501.43</v>
      </c>
      <c r="AR886" s="31">
        <f t="shared" si="497"/>
        <v>10501.43</v>
      </c>
      <c r="AS886" s="32">
        <f t="shared" si="498"/>
        <v>0</v>
      </c>
      <c r="AT886" s="33">
        <f t="shared" si="499"/>
        <v>50000</v>
      </c>
      <c r="AU886" s="33">
        <f t="shared" si="500"/>
        <v>200000</v>
      </c>
      <c r="AV886" s="33">
        <v>257500</v>
      </c>
      <c r="AW886" s="33">
        <f t="shared" si="501"/>
        <v>0</v>
      </c>
      <c r="AX886" s="33">
        <f t="shared" si="502"/>
        <v>0</v>
      </c>
      <c r="AY886" s="34">
        <f t="shared" si="503"/>
        <v>31504.29</v>
      </c>
    </row>
    <row r="887" spans="1:51" ht="15.75" customHeight="1" x14ac:dyDescent="0.3">
      <c r="A887" s="166" t="s">
        <v>1087</v>
      </c>
      <c r="B887" s="99">
        <v>11086.37</v>
      </c>
      <c r="C887" s="99">
        <v>4383.83</v>
      </c>
      <c r="D887" s="99">
        <v>62714.17</v>
      </c>
      <c r="E887" s="99">
        <v>62701.7</v>
      </c>
      <c r="F887" s="157">
        <v>122000</v>
      </c>
      <c r="G887" s="156">
        <v>0</v>
      </c>
      <c r="H887" s="182">
        <v>46352</v>
      </c>
      <c r="I887" s="182">
        <v>46376</v>
      </c>
      <c r="J887" s="166">
        <v>3.7</v>
      </c>
      <c r="K887" s="166">
        <v>0.8</v>
      </c>
      <c r="L887" s="167" t="s">
        <v>1207</v>
      </c>
      <c r="M887" s="168" t="s">
        <v>1204</v>
      </c>
      <c r="N887" s="169">
        <v>0</v>
      </c>
      <c r="O887" s="21">
        <f t="shared" si="468"/>
        <v>2.9000000000000004</v>
      </c>
      <c r="P887" s="21" t="str">
        <f t="shared" si="469"/>
        <v>N</v>
      </c>
      <c r="Q887" s="22">
        <f t="shared" si="470"/>
        <v>15470.2</v>
      </c>
      <c r="R887" s="8" t="str">
        <f t="shared" si="471"/>
        <v>N</v>
      </c>
      <c r="S887" s="23">
        <f t="shared" si="472"/>
        <v>5.8000000000000007</v>
      </c>
      <c r="T887" s="24">
        <f t="shared" si="473"/>
        <v>50000</v>
      </c>
      <c r="U887" s="24">
        <f t="shared" si="474"/>
        <v>200000</v>
      </c>
      <c r="V887" s="24">
        <f t="shared" si="475"/>
        <v>257500</v>
      </c>
      <c r="W887" s="24">
        <f t="shared" si="476"/>
        <v>7735.1</v>
      </c>
      <c r="X887" s="24">
        <f t="shared" si="477"/>
        <v>0</v>
      </c>
      <c r="Y887" s="24">
        <f t="shared" si="478"/>
        <v>7735.1</v>
      </c>
      <c r="Z887" s="24">
        <f t="shared" si="479"/>
        <v>7735.1</v>
      </c>
      <c r="AA887" s="25" t="str">
        <f t="shared" si="480"/>
        <v>N</v>
      </c>
      <c r="AB887" s="26">
        <f t="shared" si="481"/>
        <v>4.8000000000000007</v>
      </c>
      <c r="AC887" s="27">
        <f t="shared" si="482"/>
        <v>50000</v>
      </c>
      <c r="AD887" s="28">
        <f t="shared" si="483"/>
        <v>200000</v>
      </c>
      <c r="AE887" s="28">
        <f t="shared" si="484"/>
        <v>257500</v>
      </c>
      <c r="AF887" s="28">
        <f t="shared" si="485"/>
        <v>7735.1</v>
      </c>
      <c r="AG887" s="28">
        <f t="shared" si="486"/>
        <v>0</v>
      </c>
      <c r="AH887" s="28">
        <f t="shared" si="487"/>
        <v>7735.1</v>
      </c>
      <c r="AI887" s="28">
        <f t="shared" si="488"/>
        <v>7735.1</v>
      </c>
      <c r="AJ887" s="29" t="str">
        <f t="shared" si="489"/>
        <v>N</v>
      </c>
      <c r="AK887" s="30">
        <f t="shared" si="490"/>
        <v>3.8000000000000007</v>
      </c>
      <c r="AL887" s="31">
        <f t="shared" si="491"/>
        <v>50000</v>
      </c>
      <c r="AM887" s="31">
        <f t="shared" si="492"/>
        <v>200000</v>
      </c>
      <c r="AN887" s="31">
        <f t="shared" si="493"/>
        <v>257500</v>
      </c>
      <c r="AO887" s="31">
        <f t="shared" si="494"/>
        <v>7735.1</v>
      </c>
      <c r="AP887" s="31">
        <f t="shared" si="495"/>
        <v>0</v>
      </c>
      <c r="AQ887" s="31">
        <f t="shared" si="496"/>
        <v>7735.1</v>
      </c>
      <c r="AR887" s="31">
        <f t="shared" si="497"/>
        <v>7735.1</v>
      </c>
      <c r="AS887" s="32">
        <f t="shared" si="498"/>
        <v>2.8000000000000007</v>
      </c>
      <c r="AT887" s="33">
        <f t="shared" si="499"/>
        <v>50000</v>
      </c>
      <c r="AU887" s="33">
        <f t="shared" si="500"/>
        <v>200000</v>
      </c>
      <c r="AV887" s="33">
        <v>257500</v>
      </c>
      <c r="AW887" s="33">
        <f t="shared" si="501"/>
        <v>7735.1</v>
      </c>
      <c r="AX887" s="33">
        <f t="shared" si="502"/>
        <v>7735.1</v>
      </c>
      <c r="AY887" s="34">
        <f t="shared" si="503"/>
        <v>30940.400000000001</v>
      </c>
    </row>
    <row r="888" spans="1:51" ht="15.75" customHeight="1" x14ac:dyDescent="0.3">
      <c r="A888" s="166" t="s">
        <v>1088</v>
      </c>
      <c r="B888" s="99">
        <v>20178.849999999999</v>
      </c>
      <c r="C888" s="99">
        <v>6211.27</v>
      </c>
      <c r="D888" s="99">
        <v>59944.77</v>
      </c>
      <c r="E888" s="99">
        <v>48504.26</v>
      </c>
      <c r="F888" s="157">
        <v>120000</v>
      </c>
      <c r="G888" s="156">
        <v>12500</v>
      </c>
      <c r="H888" s="182">
        <v>46278</v>
      </c>
      <c r="I888" s="182">
        <v>46321</v>
      </c>
      <c r="J888" s="166">
        <v>2.7</v>
      </c>
      <c r="K888" s="166">
        <v>1.8</v>
      </c>
      <c r="L888" s="167" t="s">
        <v>1207</v>
      </c>
      <c r="M888" s="168" t="s">
        <v>1205</v>
      </c>
      <c r="N888" s="169">
        <v>0</v>
      </c>
      <c r="O888" s="21">
        <f t="shared" si="468"/>
        <v>0.90000000000000013</v>
      </c>
      <c r="P888" s="21" t="str">
        <f t="shared" si="469"/>
        <v>N</v>
      </c>
      <c r="Q888" s="22">
        <f t="shared" si="470"/>
        <v>26390.12</v>
      </c>
      <c r="R888" s="8" t="str">
        <f t="shared" si="471"/>
        <v>N</v>
      </c>
      <c r="S888" s="23">
        <f t="shared" si="472"/>
        <v>0.90000000000000013</v>
      </c>
      <c r="T888" s="24">
        <f t="shared" si="473"/>
        <v>50000</v>
      </c>
      <c r="U888" s="24">
        <f t="shared" si="474"/>
        <v>200000</v>
      </c>
      <c r="V888" s="24">
        <f t="shared" si="475"/>
        <v>257500</v>
      </c>
      <c r="W888" s="24">
        <f t="shared" si="476"/>
        <v>26390.12</v>
      </c>
      <c r="X888" s="24">
        <f t="shared" si="477"/>
        <v>0</v>
      </c>
      <c r="Y888" s="24">
        <f t="shared" si="478"/>
        <v>26390.12</v>
      </c>
      <c r="Z888" s="24">
        <f t="shared" si="479"/>
        <v>0</v>
      </c>
      <c r="AA888" s="25" t="str">
        <f t="shared" si="480"/>
        <v>N</v>
      </c>
      <c r="AB888" s="26">
        <f t="shared" si="481"/>
        <v>0</v>
      </c>
      <c r="AC888" s="27">
        <f t="shared" si="482"/>
        <v>50000</v>
      </c>
      <c r="AD888" s="28">
        <f t="shared" si="483"/>
        <v>200000</v>
      </c>
      <c r="AE888" s="28">
        <f t="shared" si="484"/>
        <v>257500</v>
      </c>
      <c r="AF888" s="28">
        <f t="shared" si="485"/>
        <v>0</v>
      </c>
      <c r="AG888" s="28">
        <f t="shared" si="486"/>
        <v>0</v>
      </c>
      <c r="AH888" s="28">
        <f t="shared" si="487"/>
        <v>0</v>
      </c>
      <c r="AI888" s="28">
        <f t="shared" si="488"/>
        <v>0</v>
      </c>
      <c r="AJ888" s="29" t="str">
        <f t="shared" si="489"/>
        <v>N</v>
      </c>
      <c r="AK888" s="30">
        <f t="shared" si="490"/>
        <v>0</v>
      </c>
      <c r="AL888" s="31">
        <f t="shared" si="491"/>
        <v>50000</v>
      </c>
      <c r="AM888" s="31">
        <f t="shared" si="492"/>
        <v>200000</v>
      </c>
      <c r="AN888" s="31">
        <f t="shared" si="493"/>
        <v>257500</v>
      </c>
      <c r="AO888" s="31">
        <f t="shared" si="494"/>
        <v>0</v>
      </c>
      <c r="AP888" s="31">
        <f t="shared" si="495"/>
        <v>0</v>
      </c>
      <c r="AQ888" s="31">
        <f t="shared" si="496"/>
        <v>0</v>
      </c>
      <c r="AR888" s="31">
        <f t="shared" si="497"/>
        <v>0</v>
      </c>
      <c r="AS888" s="32">
        <f t="shared" si="498"/>
        <v>0</v>
      </c>
      <c r="AT888" s="33">
        <f t="shared" si="499"/>
        <v>50000</v>
      </c>
      <c r="AU888" s="33">
        <f t="shared" si="500"/>
        <v>200000</v>
      </c>
      <c r="AV888" s="33">
        <v>257500</v>
      </c>
      <c r="AW888" s="33">
        <f t="shared" si="501"/>
        <v>0</v>
      </c>
      <c r="AX888" s="33">
        <f t="shared" si="502"/>
        <v>0</v>
      </c>
      <c r="AY888" s="34">
        <f t="shared" si="503"/>
        <v>0</v>
      </c>
    </row>
    <row r="889" spans="1:51" ht="15.75" customHeight="1" x14ac:dyDescent="0.3">
      <c r="A889" s="166" t="s">
        <v>1089</v>
      </c>
      <c r="B889" s="99">
        <v>8959.2800000000007</v>
      </c>
      <c r="C889" s="99">
        <v>21613.22</v>
      </c>
      <c r="D889" s="99">
        <v>68446.759999999995</v>
      </c>
      <c r="E889" s="99">
        <v>67635.7</v>
      </c>
      <c r="F889" s="157">
        <v>221000</v>
      </c>
      <c r="G889" s="156">
        <v>12500</v>
      </c>
      <c r="H889" s="182">
        <v>46259</v>
      </c>
      <c r="I889" s="182">
        <v>46274</v>
      </c>
      <c r="J889" s="166">
        <v>1.8</v>
      </c>
      <c r="K889" s="166">
        <v>1.6</v>
      </c>
      <c r="L889" s="167" t="s">
        <v>1207</v>
      </c>
      <c r="M889" s="168" t="s">
        <v>1205</v>
      </c>
      <c r="N889" s="169">
        <v>0.01</v>
      </c>
      <c r="O889" s="21">
        <f t="shared" si="468"/>
        <v>0.19999999999999996</v>
      </c>
      <c r="P889" s="21" t="str">
        <f t="shared" si="469"/>
        <v>N</v>
      </c>
      <c r="Q889" s="22">
        <f t="shared" si="470"/>
        <v>30572.5</v>
      </c>
      <c r="R889" s="8" t="str">
        <f t="shared" si="471"/>
        <v>N</v>
      </c>
      <c r="S889" s="23">
        <f t="shared" si="472"/>
        <v>0.19999999999999996</v>
      </c>
      <c r="T889" s="24">
        <f t="shared" si="473"/>
        <v>50000</v>
      </c>
      <c r="U889" s="24">
        <f t="shared" si="474"/>
        <v>200000</v>
      </c>
      <c r="V889" s="24">
        <f t="shared" si="475"/>
        <v>257500</v>
      </c>
      <c r="W889" s="24">
        <f t="shared" si="476"/>
        <v>30878.224999999999</v>
      </c>
      <c r="X889" s="24">
        <f t="shared" si="477"/>
        <v>0</v>
      </c>
      <c r="Y889" s="24">
        <f t="shared" si="478"/>
        <v>30878.224999999999</v>
      </c>
      <c r="Z889" s="24">
        <f t="shared" si="479"/>
        <v>0</v>
      </c>
      <c r="AA889" s="25" t="str">
        <f t="shared" si="480"/>
        <v>N</v>
      </c>
      <c r="AB889" s="26">
        <f t="shared" si="481"/>
        <v>0</v>
      </c>
      <c r="AC889" s="27">
        <f t="shared" si="482"/>
        <v>50000</v>
      </c>
      <c r="AD889" s="28">
        <f t="shared" si="483"/>
        <v>200000</v>
      </c>
      <c r="AE889" s="28">
        <f t="shared" si="484"/>
        <v>257500</v>
      </c>
      <c r="AF889" s="28">
        <f t="shared" si="485"/>
        <v>0</v>
      </c>
      <c r="AG889" s="28">
        <f t="shared" si="486"/>
        <v>0</v>
      </c>
      <c r="AH889" s="28">
        <f t="shared" si="487"/>
        <v>0</v>
      </c>
      <c r="AI889" s="28">
        <f t="shared" si="488"/>
        <v>0</v>
      </c>
      <c r="AJ889" s="29" t="str">
        <f t="shared" si="489"/>
        <v>N</v>
      </c>
      <c r="AK889" s="30">
        <f t="shared" si="490"/>
        <v>0</v>
      </c>
      <c r="AL889" s="31">
        <f t="shared" si="491"/>
        <v>50000</v>
      </c>
      <c r="AM889" s="31">
        <f t="shared" si="492"/>
        <v>200000</v>
      </c>
      <c r="AN889" s="31">
        <f t="shared" si="493"/>
        <v>257500</v>
      </c>
      <c r="AO889" s="31">
        <f t="shared" si="494"/>
        <v>0</v>
      </c>
      <c r="AP889" s="31">
        <f t="shared" si="495"/>
        <v>0</v>
      </c>
      <c r="AQ889" s="31">
        <f t="shared" si="496"/>
        <v>0</v>
      </c>
      <c r="AR889" s="31">
        <f t="shared" si="497"/>
        <v>0</v>
      </c>
      <c r="AS889" s="32">
        <f t="shared" si="498"/>
        <v>0</v>
      </c>
      <c r="AT889" s="33">
        <f t="shared" si="499"/>
        <v>50000</v>
      </c>
      <c r="AU889" s="33">
        <f t="shared" si="500"/>
        <v>200000</v>
      </c>
      <c r="AV889" s="33">
        <v>257500</v>
      </c>
      <c r="AW889" s="33">
        <f t="shared" si="501"/>
        <v>0</v>
      </c>
      <c r="AX889" s="33">
        <f t="shared" si="502"/>
        <v>0</v>
      </c>
      <c r="AY889" s="34">
        <f t="shared" si="503"/>
        <v>0</v>
      </c>
    </row>
    <row r="890" spans="1:51" ht="15.75" customHeight="1" x14ac:dyDescent="0.3">
      <c r="A890" s="166" t="s">
        <v>1090</v>
      </c>
      <c r="B890" s="99">
        <v>5510</v>
      </c>
      <c r="C890" s="99">
        <v>1119.5899999999999</v>
      </c>
      <c r="D890" s="99">
        <v>73416.759999999995</v>
      </c>
      <c r="E890" s="99">
        <v>67256.570000000007</v>
      </c>
      <c r="F890" s="157">
        <v>150000</v>
      </c>
      <c r="G890" s="156">
        <v>12500</v>
      </c>
      <c r="H890" s="182">
        <v>46216</v>
      </c>
      <c r="I890" s="182">
        <v>46242</v>
      </c>
      <c r="J890" s="166">
        <v>2.4</v>
      </c>
      <c r="K890" s="166">
        <v>0.5</v>
      </c>
      <c r="L890" s="167" t="s">
        <v>1206</v>
      </c>
      <c r="M890" s="168" t="s">
        <v>1204</v>
      </c>
      <c r="N890" s="169">
        <v>0.03</v>
      </c>
      <c r="O890" s="21">
        <f t="shared" si="468"/>
        <v>1.9</v>
      </c>
      <c r="P890" s="21" t="str">
        <f t="shared" si="469"/>
        <v>N</v>
      </c>
      <c r="Q890" s="22">
        <f t="shared" si="470"/>
        <v>6629.59</v>
      </c>
      <c r="R890" s="8" t="str">
        <f t="shared" si="471"/>
        <v>N</v>
      </c>
      <c r="S890" s="23">
        <f t="shared" si="472"/>
        <v>3.8</v>
      </c>
      <c r="T890" s="24">
        <f t="shared" si="473"/>
        <v>20500</v>
      </c>
      <c r="U890" s="24">
        <f t="shared" si="474"/>
        <v>100000</v>
      </c>
      <c r="V890" s="24">
        <f t="shared" si="475"/>
        <v>257500</v>
      </c>
      <c r="W890" s="24">
        <f t="shared" si="476"/>
        <v>3414.2388500000002</v>
      </c>
      <c r="X890" s="24">
        <f t="shared" si="477"/>
        <v>0</v>
      </c>
      <c r="Y890" s="24">
        <f t="shared" si="478"/>
        <v>3414.2388500000002</v>
      </c>
      <c r="Z890" s="24">
        <f t="shared" si="479"/>
        <v>3414.2388500000002</v>
      </c>
      <c r="AA890" s="25" t="str">
        <f t="shared" si="480"/>
        <v>N</v>
      </c>
      <c r="AB890" s="26">
        <f t="shared" si="481"/>
        <v>2.8</v>
      </c>
      <c r="AC890" s="27">
        <f t="shared" si="482"/>
        <v>20500</v>
      </c>
      <c r="AD890" s="28">
        <f t="shared" si="483"/>
        <v>100000</v>
      </c>
      <c r="AE890" s="28">
        <f t="shared" si="484"/>
        <v>257500</v>
      </c>
      <c r="AF890" s="28">
        <f t="shared" si="485"/>
        <v>3516.6660155000004</v>
      </c>
      <c r="AG890" s="28">
        <f t="shared" si="486"/>
        <v>0</v>
      </c>
      <c r="AH890" s="28">
        <f t="shared" si="487"/>
        <v>3516.6660155000004</v>
      </c>
      <c r="AI890" s="28">
        <f t="shared" si="488"/>
        <v>3516.6660155000004</v>
      </c>
      <c r="AJ890" s="29" t="str">
        <f t="shared" si="489"/>
        <v>N</v>
      </c>
      <c r="AK890" s="30">
        <f t="shared" si="490"/>
        <v>1.7999999999999998</v>
      </c>
      <c r="AL890" s="31">
        <f t="shared" si="491"/>
        <v>20500</v>
      </c>
      <c r="AM890" s="31">
        <f t="shared" si="492"/>
        <v>100000</v>
      </c>
      <c r="AN890" s="31">
        <f t="shared" si="493"/>
        <v>257500</v>
      </c>
      <c r="AO890" s="31">
        <f t="shared" si="494"/>
        <v>3622.1659959650005</v>
      </c>
      <c r="AP890" s="31">
        <f t="shared" si="495"/>
        <v>0</v>
      </c>
      <c r="AQ890" s="31">
        <f t="shared" si="496"/>
        <v>3622.1659959650005</v>
      </c>
      <c r="AR890" s="31">
        <f t="shared" si="497"/>
        <v>3622.1659959650005</v>
      </c>
      <c r="AS890" s="32">
        <f t="shared" si="498"/>
        <v>0.79999999999999982</v>
      </c>
      <c r="AT890" s="33">
        <f t="shared" si="499"/>
        <v>20500</v>
      </c>
      <c r="AU890" s="33">
        <f t="shared" si="500"/>
        <v>100000</v>
      </c>
      <c r="AV890" s="33">
        <v>257500</v>
      </c>
      <c r="AW890" s="33">
        <f t="shared" si="501"/>
        <v>3730.8309758439505</v>
      </c>
      <c r="AX890" s="33">
        <f t="shared" si="502"/>
        <v>3730.8309758439505</v>
      </c>
      <c r="AY890" s="34">
        <f t="shared" si="503"/>
        <v>14283.901837308951</v>
      </c>
    </row>
    <row r="891" spans="1:51" ht="15.75" customHeight="1" x14ac:dyDescent="0.3">
      <c r="A891" s="166" t="s">
        <v>1091</v>
      </c>
      <c r="B891" s="99">
        <v>13922.81</v>
      </c>
      <c r="C891" s="99">
        <v>507.07</v>
      </c>
      <c r="D891" s="99">
        <v>81760.73</v>
      </c>
      <c r="E891" s="99">
        <v>67692.429999999993</v>
      </c>
      <c r="F891" s="157">
        <v>70000</v>
      </c>
      <c r="G891" s="154">
        <v>12500</v>
      </c>
      <c r="H891" s="182">
        <v>46427</v>
      </c>
      <c r="I891" s="182">
        <v>46480</v>
      </c>
      <c r="J891" s="166">
        <v>3.3</v>
      </c>
      <c r="K891" s="166">
        <v>1</v>
      </c>
      <c r="L891" s="167" t="s">
        <v>1206</v>
      </c>
      <c r="M891" s="168" t="s">
        <v>1204</v>
      </c>
      <c r="N891" s="169">
        <v>2.7E-2</v>
      </c>
      <c r="O891" s="21">
        <f t="shared" si="468"/>
        <v>2.2999999999999998</v>
      </c>
      <c r="P891" s="21" t="str">
        <f t="shared" si="469"/>
        <v>N</v>
      </c>
      <c r="Q891" s="22">
        <f t="shared" si="470"/>
        <v>14429.88</v>
      </c>
      <c r="R891" s="8" t="str">
        <f t="shared" si="471"/>
        <v>N</v>
      </c>
      <c r="S891" s="23">
        <f t="shared" si="472"/>
        <v>4.5999999999999996</v>
      </c>
      <c r="T891" s="24">
        <f t="shared" si="473"/>
        <v>20500</v>
      </c>
      <c r="U891" s="24">
        <f t="shared" si="474"/>
        <v>100000</v>
      </c>
      <c r="V891" s="24">
        <f t="shared" si="475"/>
        <v>257500</v>
      </c>
      <c r="W891" s="24">
        <f t="shared" si="476"/>
        <v>7409.743379999999</v>
      </c>
      <c r="X891" s="24">
        <f t="shared" si="477"/>
        <v>0</v>
      </c>
      <c r="Y891" s="24">
        <f t="shared" si="478"/>
        <v>7409.743379999999</v>
      </c>
      <c r="Z891" s="24">
        <f t="shared" si="479"/>
        <v>7409.743379999999</v>
      </c>
      <c r="AA891" s="25" t="str">
        <f t="shared" si="480"/>
        <v>N</v>
      </c>
      <c r="AB891" s="26">
        <f t="shared" si="481"/>
        <v>3.5999999999999996</v>
      </c>
      <c r="AC891" s="27">
        <f t="shared" si="482"/>
        <v>20500</v>
      </c>
      <c r="AD891" s="28">
        <f t="shared" si="483"/>
        <v>100000</v>
      </c>
      <c r="AE891" s="28">
        <f t="shared" si="484"/>
        <v>257500</v>
      </c>
      <c r="AF891" s="28">
        <f t="shared" si="485"/>
        <v>5414.7633100000021</v>
      </c>
      <c r="AG891" s="28">
        <f t="shared" si="486"/>
        <v>0</v>
      </c>
      <c r="AH891" s="28">
        <f t="shared" si="487"/>
        <v>5414.7633100000021</v>
      </c>
      <c r="AI891" s="28">
        <f t="shared" si="488"/>
        <v>9804.849592519995</v>
      </c>
      <c r="AJ891" s="29" t="str">
        <f t="shared" si="489"/>
        <v>N</v>
      </c>
      <c r="AK891" s="30">
        <f t="shared" si="490"/>
        <v>2.5999999999999996</v>
      </c>
      <c r="AL891" s="31">
        <f t="shared" si="491"/>
        <v>20500</v>
      </c>
      <c r="AM891" s="31">
        <f t="shared" si="492"/>
        <v>100000</v>
      </c>
      <c r="AN891" s="31">
        <f t="shared" si="493"/>
        <v>257500</v>
      </c>
      <c r="AO891" s="31">
        <f t="shared" si="494"/>
        <v>0</v>
      </c>
      <c r="AP891" s="31">
        <f t="shared" si="495"/>
        <v>0</v>
      </c>
      <c r="AQ891" s="31">
        <f t="shared" si="496"/>
        <v>0</v>
      </c>
      <c r="AR891" s="31">
        <f t="shared" si="497"/>
        <v>15630.542450888035</v>
      </c>
      <c r="AS891" s="32">
        <f t="shared" si="498"/>
        <v>1.5999999999999996</v>
      </c>
      <c r="AT891" s="33">
        <f t="shared" si="499"/>
        <v>20500</v>
      </c>
      <c r="AU891" s="33">
        <f t="shared" si="500"/>
        <v>100000</v>
      </c>
      <c r="AV891" s="33">
        <v>257500</v>
      </c>
      <c r="AW891" s="33">
        <f t="shared" si="501"/>
        <v>2707.381655000001</v>
      </c>
      <c r="AX891" s="33">
        <f t="shared" si="502"/>
        <v>13345.185442062009</v>
      </c>
      <c r="AY891" s="34">
        <f t="shared" si="503"/>
        <v>46190.320865470036</v>
      </c>
    </row>
    <row r="892" spans="1:51" ht="15.75" customHeight="1" x14ac:dyDescent="0.3">
      <c r="A892" s="166" t="s">
        <v>1092</v>
      </c>
      <c r="B892" s="99">
        <v>10061.73</v>
      </c>
      <c r="C892" s="99">
        <v>27918.1</v>
      </c>
      <c r="D892" s="99">
        <v>56636.99</v>
      </c>
      <c r="E892" s="99">
        <v>56090.94</v>
      </c>
      <c r="F892" s="157">
        <v>80000</v>
      </c>
      <c r="G892" s="154">
        <v>0</v>
      </c>
      <c r="H892" s="182">
        <v>46297</v>
      </c>
      <c r="I892" s="182">
        <v>46336</v>
      </c>
      <c r="J892" s="166">
        <v>3</v>
      </c>
      <c r="K892" s="166">
        <v>1.8</v>
      </c>
      <c r="L892" s="167" t="s">
        <v>1206</v>
      </c>
      <c r="M892" s="168" t="s">
        <v>1204</v>
      </c>
      <c r="N892" s="169">
        <v>0.06</v>
      </c>
      <c r="O892" s="21">
        <f t="shared" si="468"/>
        <v>1.2</v>
      </c>
      <c r="P892" s="21" t="str">
        <f t="shared" si="469"/>
        <v>N</v>
      </c>
      <c r="Q892" s="22">
        <f t="shared" si="470"/>
        <v>37979.83</v>
      </c>
      <c r="R892" s="8" t="str">
        <f t="shared" si="471"/>
        <v>N</v>
      </c>
      <c r="S892" s="23">
        <f t="shared" si="472"/>
        <v>2.4</v>
      </c>
      <c r="T892" s="24">
        <f t="shared" si="473"/>
        <v>20500</v>
      </c>
      <c r="U892" s="24">
        <f t="shared" si="474"/>
        <v>100000</v>
      </c>
      <c r="V892" s="24">
        <f t="shared" si="475"/>
        <v>257500</v>
      </c>
      <c r="W892" s="24">
        <f t="shared" si="476"/>
        <v>10250</v>
      </c>
      <c r="X892" s="24">
        <f t="shared" si="477"/>
        <v>0</v>
      </c>
      <c r="Y892" s="24">
        <f t="shared" si="478"/>
        <v>10250</v>
      </c>
      <c r="Z892" s="24">
        <f t="shared" si="479"/>
        <v>30008.6198</v>
      </c>
      <c r="AA892" s="25" t="str">
        <f t="shared" si="480"/>
        <v>N</v>
      </c>
      <c r="AB892" s="26">
        <f t="shared" si="481"/>
        <v>1.4</v>
      </c>
      <c r="AC892" s="27">
        <f t="shared" si="482"/>
        <v>20500</v>
      </c>
      <c r="AD892" s="28">
        <f t="shared" si="483"/>
        <v>100000</v>
      </c>
      <c r="AE892" s="28">
        <f t="shared" si="484"/>
        <v>257500</v>
      </c>
      <c r="AF892" s="28">
        <f t="shared" si="485"/>
        <v>10250</v>
      </c>
      <c r="AG892" s="28">
        <f t="shared" si="486"/>
        <v>0</v>
      </c>
      <c r="AH892" s="28">
        <f t="shared" si="487"/>
        <v>10250</v>
      </c>
      <c r="AI892" s="28">
        <f t="shared" si="488"/>
        <v>32424.136988000006</v>
      </c>
      <c r="AJ892" s="29" t="str">
        <f t="shared" si="489"/>
        <v>N</v>
      </c>
      <c r="AK892" s="30">
        <f t="shared" si="490"/>
        <v>0.39999999999999991</v>
      </c>
      <c r="AL892" s="31">
        <f t="shared" si="491"/>
        <v>20500</v>
      </c>
      <c r="AM892" s="31">
        <f t="shared" si="492"/>
        <v>100000</v>
      </c>
      <c r="AN892" s="31">
        <f t="shared" si="493"/>
        <v>257500</v>
      </c>
      <c r="AO892" s="31">
        <f t="shared" si="494"/>
        <v>1330.3277295000007</v>
      </c>
      <c r="AP892" s="31">
        <f t="shared" si="495"/>
        <v>0</v>
      </c>
      <c r="AQ892" s="31">
        <f t="shared" si="496"/>
        <v>1330.3277295000007</v>
      </c>
      <c r="AR892" s="31">
        <f t="shared" si="497"/>
        <v>43904.257477780011</v>
      </c>
      <c r="AS892" s="32">
        <f t="shared" si="498"/>
        <v>0</v>
      </c>
      <c r="AT892" s="33">
        <f t="shared" si="499"/>
        <v>20500</v>
      </c>
      <c r="AU892" s="33">
        <f t="shared" si="500"/>
        <v>100000</v>
      </c>
      <c r="AV892" s="33">
        <v>257500</v>
      </c>
      <c r="AW892" s="33">
        <f t="shared" si="501"/>
        <v>0</v>
      </c>
      <c r="AX892" s="33">
        <f t="shared" si="502"/>
        <v>0</v>
      </c>
      <c r="AY892" s="34">
        <f t="shared" si="503"/>
        <v>106337.01426578002</v>
      </c>
    </row>
    <row r="893" spans="1:51" ht="15.75" customHeight="1" x14ac:dyDescent="0.3">
      <c r="A893" s="166" t="s">
        <v>1093</v>
      </c>
      <c r="B893" s="99">
        <v>7056.69</v>
      </c>
      <c r="C893" s="99">
        <v>20095.05</v>
      </c>
      <c r="D893" s="99">
        <v>41185.660000000003</v>
      </c>
      <c r="E893" s="99">
        <v>28659.66</v>
      </c>
      <c r="F893" s="157">
        <v>250000</v>
      </c>
      <c r="G893" s="154">
        <v>12500</v>
      </c>
      <c r="H893" s="182">
        <v>46222</v>
      </c>
      <c r="I893" s="182">
        <v>46233</v>
      </c>
      <c r="J893" s="166">
        <v>5</v>
      </c>
      <c r="K893" s="166">
        <v>2</v>
      </c>
      <c r="L893" s="167" t="s">
        <v>1206</v>
      </c>
      <c r="M893" s="168" t="s">
        <v>1203</v>
      </c>
      <c r="N893" s="169">
        <v>0.01</v>
      </c>
      <c r="O893" s="21">
        <f t="shared" si="468"/>
        <v>3</v>
      </c>
      <c r="P893" s="21" t="str">
        <f t="shared" si="469"/>
        <v>N</v>
      </c>
      <c r="Q893" s="22">
        <f t="shared" si="470"/>
        <v>27151.739999999998</v>
      </c>
      <c r="R893" s="8" t="str">
        <f t="shared" si="471"/>
        <v>N</v>
      </c>
      <c r="S893" s="23">
        <f t="shared" si="472"/>
        <v>4</v>
      </c>
      <c r="T893" s="24">
        <f t="shared" si="473"/>
        <v>20500</v>
      </c>
      <c r="U893" s="24">
        <f t="shared" si="474"/>
        <v>100000</v>
      </c>
      <c r="V893" s="24">
        <f t="shared" si="475"/>
        <v>257500</v>
      </c>
      <c r="W893" s="24">
        <f t="shared" si="476"/>
        <v>5625</v>
      </c>
      <c r="X893" s="24">
        <f t="shared" si="477"/>
        <v>0</v>
      </c>
      <c r="Y893" s="24">
        <f t="shared" si="478"/>
        <v>5625</v>
      </c>
      <c r="Z893" s="24">
        <f t="shared" si="479"/>
        <v>21798.257399999999</v>
      </c>
      <c r="AA893" s="25" t="str">
        <f t="shared" si="480"/>
        <v>N</v>
      </c>
      <c r="AB893" s="26">
        <f t="shared" si="481"/>
        <v>3</v>
      </c>
      <c r="AC893" s="27">
        <f t="shared" si="482"/>
        <v>20500</v>
      </c>
      <c r="AD893" s="28">
        <f t="shared" si="483"/>
        <v>100000</v>
      </c>
      <c r="AE893" s="28">
        <f t="shared" si="484"/>
        <v>257500</v>
      </c>
      <c r="AF893" s="28">
        <f t="shared" si="485"/>
        <v>1406.25</v>
      </c>
      <c r="AG893" s="28">
        <f t="shared" si="486"/>
        <v>0</v>
      </c>
      <c r="AH893" s="28">
        <f t="shared" si="487"/>
        <v>1406.25</v>
      </c>
      <c r="AI893" s="28">
        <f t="shared" si="488"/>
        <v>26291.239974</v>
      </c>
      <c r="AJ893" s="29" t="str">
        <f t="shared" si="489"/>
        <v>N</v>
      </c>
      <c r="AK893" s="30">
        <f t="shared" si="490"/>
        <v>2</v>
      </c>
      <c r="AL893" s="31">
        <f t="shared" si="491"/>
        <v>20500</v>
      </c>
      <c r="AM893" s="31">
        <f t="shared" si="492"/>
        <v>100000</v>
      </c>
      <c r="AN893" s="31">
        <f t="shared" si="493"/>
        <v>257500</v>
      </c>
      <c r="AO893" s="31">
        <f t="shared" si="494"/>
        <v>351.5625</v>
      </c>
      <c r="AP893" s="31">
        <f t="shared" si="495"/>
        <v>0</v>
      </c>
      <c r="AQ893" s="31">
        <f t="shared" si="496"/>
        <v>351.5625</v>
      </c>
      <c r="AR893" s="31">
        <f t="shared" si="497"/>
        <v>27622.902373740002</v>
      </c>
      <c r="AS893" s="32">
        <f t="shared" si="498"/>
        <v>1</v>
      </c>
      <c r="AT893" s="33">
        <f t="shared" si="499"/>
        <v>20500</v>
      </c>
      <c r="AU893" s="33">
        <f t="shared" si="500"/>
        <v>100000</v>
      </c>
      <c r="AV893" s="33">
        <v>257500</v>
      </c>
      <c r="AW893" s="33">
        <f t="shared" si="501"/>
        <v>87.890625</v>
      </c>
      <c r="AX893" s="33">
        <f t="shared" si="502"/>
        <v>28166.318897477402</v>
      </c>
      <c r="AY893" s="34">
        <f t="shared" si="503"/>
        <v>103878.71864521739</v>
      </c>
    </row>
    <row r="894" spans="1:51" ht="15.75" customHeight="1" x14ac:dyDescent="0.3">
      <c r="A894" s="166" t="s">
        <v>1094</v>
      </c>
      <c r="B894" s="99">
        <v>19564.37</v>
      </c>
      <c r="C894" s="99">
        <v>6862.17</v>
      </c>
      <c r="D894" s="99">
        <v>38248.120000000003</v>
      </c>
      <c r="E894" s="99">
        <v>32344.05</v>
      </c>
      <c r="F894" s="157">
        <v>189000</v>
      </c>
      <c r="G894" s="154">
        <v>0</v>
      </c>
      <c r="H894" s="182">
        <v>46532</v>
      </c>
      <c r="I894" s="182">
        <v>46557</v>
      </c>
      <c r="J894" s="166">
        <v>1.8</v>
      </c>
      <c r="K894" s="166">
        <v>1.1000000000000001</v>
      </c>
      <c r="L894" s="167" t="s">
        <v>1207</v>
      </c>
      <c r="M894" s="168" t="s">
        <v>1205</v>
      </c>
      <c r="N894" s="169">
        <v>0.02</v>
      </c>
      <c r="O894" s="21">
        <f t="shared" si="468"/>
        <v>0.7</v>
      </c>
      <c r="P894" s="21" t="str">
        <f t="shared" si="469"/>
        <v>N</v>
      </c>
      <c r="Q894" s="22">
        <f t="shared" si="470"/>
        <v>26426.54</v>
      </c>
      <c r="R894" s="8" t="str">
        <f t="shared" si="471"/>
        <v>N</v>
      </c>
      <c r="S894" s="23">
        <f t="shared" si="472"/>
        <v>0.7</v>
      </c>
      <c r="T894" s="24">
        <f t="shared" si="473"/>
        <v>50000</v>
      </c>
      <c r="U894" s="24">
        <f t="shared" si="474"/>
        <v>200000</v>
      </c>
      <c r="V894" s="24">
        <f t="shared" si="475"/>
        <v>257500</v>
      </c>
      <c r="W894" s="24">
        <f t="shared" si="476"/>
        <v>26955.070800000001</v>
      </c>
      <c r="X894" s="24">
        <f t="shared" si="477"/>
        <v>0</v>
      </c>
      <c r="Y894" s="24">
        <f t="shared" si="478"/>
        <v>26955.070800000001</v>
      </c>
      <c r="Z894" s="24">
        <f t="shared" si="479"/>
        <v>0</v>
      </c>
      <c r="AA894" s="25" t="str">
        <f t="shared" si="480"/>
        <v>N</v>
      </c>
      <c r="AB894" s="26">
        <f t="shared" si="481"/>
        <v>0</v>
      </c>
      <c r="AC894" s="27">
        <f t="shared" si="482"/>
        <v>50000</v>
      </c>
      <c r="AD894" s="28">
        <f t="shared" si="483"/>
        <v>200000</v>
      </c>
      <c r="AE894" s="28">
        <f t="shared" si="484"/>
        <v>257500</v>
      </c>
      <c r="AF894" s="28">
        <f t="shared" si="485"/>
        <v>0</v>
      </c>
      <c r="AG894" s="28">
        <f t="shared" si="486"/>
        <v>0</v>
      </c>
      <c r="AH894" s="28">
        <f t="shared" si="487"/>
        <v>0</v>
      </c>
      <c r="AI894" s="28">
        <f t="shared" si="488"/>
        <v>0</v>
      </c>
      <c r="AJ894" s="29" t="str">
        <f t="shared" si="489"/>
        <v>N</v>
      </c>
      <c r="AK894" s="30">
        <f t="shared" si="490"/>
        <v>0</v>
      </c>
      <c r="AL894" s="31">
        <f t="shared" si="491"/>
        <v>50000</v>
      </c>
      <c r="AM894" s="31">
        <f t="shared" si="492"/>
        <v>200000</v>
      </c>
      <c r="AN894" s="31">
        <f t="shared" si="493"/>
        <v>257500</v>
      </c>
      <c r="AO894" s="31">
        <f t="shared" si="494"/>
        <v>0</v>
      </c>
      <c r="AP894" s="31">
        <f t="shared" si="495"/>
        <v>0</v>
      </c>
      <c r="AQ894" s="31">
        <f t="shared" si="496"/>
        <v>0</v>
      </c>
      <c r="AR894" s="31">
        <f t="shared" si="497"/>
        <v>0</v>
      </c>
      <c r="AS894" s="32">
        <f t="shared" si="498"/>
        <v>0</v>
      </c>
      <c r="AT894" s="33">
        <f t="shared" si="499"/>
        <v>50000</v>
      </c>
      <c r="AU894" s="33">
        <f t="shared" si="500"/>
        <v>200000</v>
      </c>
      <c r="AV894" s="33">
        <v>257500</v>
      </c>
      <c r="AW894" s="33">
        <f t="shared" si="501"/>
        <v>0</v>
      </c>
      <c r="AX894" s="33">
        <f t="shared" si="502"/>
        <v>0</v>
      </c>
      <c r="AY894" s="34">
        <f t="shared" si="503"/>
        <v>0</v>
      </c>
    </row>
    <row r="895" spans="1:51" ht="15.75" customHeight="1" x14ac:dyDescent="0.3">
      <c r="A895" s="166" t="s">
        <v>1095</v>
      </c>
      <c r="B895" s="99">
        <v>13437.13</v>
      </c>
      <c r="C895" s="99">
        <v>30849.26</v>
      </c>
      <c r="D895" s="99">
        <v>74056.509999999995</v>
      </c>
      <c r="E895" s="99">
        <v>70642.63</v>
      </c>
      <c r="F895" s="157">
        <v>175000</v>
      </c>
      <c r="G895" s="154">
        <v>24444</v>
      </c>
      <c r="H895" s="182">
        <v>46475</v>
      </c>
      <c r="I895" s="182">
        <v>46518</v>
      </c>
      <c r="J895" s="166">
        <v>3.9</v>
      </c>
      <c r="K895" s="166">
        <v>2.5</v>
      </c>
      <c r="L895" s="167" t="s">
        <v>1207</v>
      </c>
      <c r="M895" s="168" t="s">
        <v>1204</v>
      </c>
      <c r="N895" s="169">
        <v>0.02</v>
      </c>
      <c r="O895" s="21">
        <f t="shared" si="468"/>
        <v>1.4</v>
      </c>
      <c r="P895" s="21" t="str">
        <f t="shared" si="469"/>
        <v>N</v>
      </c>
      <c r="Q895" s="22">
        <f t="shared" si="470"/>
        <v>44286.39</v>
      </c>
      <c r="R895" s="8" t="str">
        <f t="shared" si="471"/>
        <v>N</v>
      </c>
      <c r="S895" s="23">
        <f t="shared" si="472"/>
        <v>2.8</v>
      </c>
      <c r="T895" s="24">
        <f t="shared" si="473"/>
        <v>50000</v>
      </c>
      <c r="U895" s="24">
        <f t="shared" si="474"/>
        <v>200000</v>
      </c>
      <c r="V895" s="24">
        <f t="shared" si="475"/>
        <v>257500</v>
      </c>
      <c r="W895" s="24">
        <f t="shared" si="476"/>
        <v>22586.0589</v>
      </c>
      <c r="X895" s="24">
        <f t="shared" si="477"/>
        <v>0</v>
      </c>
      <c r="Y895" s="24">
        <f t="shared" si="478"/>
        <v>22586.0589</v>
      </c>
      <c r="Z895" s="24">
        <f t="shared" si="479"/>
        <v>22586.0589</v>
      </c>
      <c r="AA895" s="25" t="str">
        <f t="shared" si="480"/>
        <v>N</v>
      </c>
      <c r="AB895" s="26">
        <f t="shared" si="481"/>
        <v>1.7999999999999998</v>
      </c>
      <c r="AC895" s="27">
        <f t="shared" si="482"/>
        <v>50000</v>
      </c>
      <c r="AD895" s="28">
        <f t="shared" si="483"/>
        <v>200000</v>
      </c>
      <c r="AE895" s="28">
        <f t="shared" si="484"/>
        <v>257500</v>
      </c>
      <c r="AF895" s="28">
        <f t="shared" si="485"/>
        <v>23037.780078</v>
      </c>
      <c r="AG895" s="28">
        <f t="shared" si="486"/>
        <v>0</v>
      </c>
      <c r="AH895" s="28">
        <f t="shared" si="487"/>
        <v>23037.780078</v>
      </c>
      <c r="AI895" s="28">
        <f t="shared" si="488"/>
        <v>23037.780078</v>
      </c>
      <c r="AJ895" s="29" t="str">
        <f t="shared" si="489"/>
        <v>N</v>
      </c>
      <c r="AK895" s="30">
        <f t="shared" si="490"/>
        <v>0.79999999999999982</v>
      </c>
      <c r="AL895" s="31">
        <f t="shared" si="491"/>
        <v>50000</v>
      </c>
      <c r="AM895" s="31">
        <f t="shared" si="492"/>
        <v>200000</v>
      </c>
      <c r="AN895" s="31">
        <f t="shared" si="493"/>
        <v>257500</v>
      </c>
      <c r="AO895" s="31">
        <f t="shared" si="494"/>
        <v>18438.080511</v>
      </c>
      <c r="AP895" s="31">
        <f t="shared" si="495"/>
        <v>0</v>
      </c>
      <c r="AQ895" s="31">
        <f t="shared" si="496"/>
        <v>18438.080511</v>
      </c>
      <c r="AR895" s="31">
        <f t="shared" si="497"/>
        <v>28558.990848120004</v>
      </c>
      <c r="AS895" s="32">
        <f t="shared" si="498"/>
        <v>0</v>
      </c>
      <c r="AT895" s="33">
        <f t="shared" si="499"/>
        <v>50000</v>
      </c>
      <c r="AU895" s="33">
        <f t="shared" si="500"/>
        <v>200000</v>
      </c>
      <c r="AV895" s="33">
        <v>257500</v>
      </c>
      <c r="AW895" s="33">
        <f t="shared" si="501"/>
        <v>0</v>
      </c>
      <c r="AX895" s="33">
        <f t="shared" si="502"/>
        <v>0</v>
      </c>
      <c r="AY895" s="34">
        <f t="shared" si="503"/>
        <v>74182.829826119996</v>
      </c>
    </row>
    <row r="896" spans="1:51" ht="15.75" customHeight="1" x14ac:dyDescent="0.3">
      <c r="A896" s="166" t="s">
        <v>1096</v>
      </c>
      <c r="B896" s="99">
        <v>15241.19</v>
      </c>
      <c r="C896" s="99">
        <v>15045.97</v>
      </c>
      <c r="D896" s="99">
        <v>51720.46</v>
      </c>
      <c r="E896" s="99">
        <v>49049.57</v>
      </c>
      <c r="F896" s="157">
        <v>65000</v>
      </c>
      <c r="G896" s="154">
        <v>0</v>
      </c>
      <c r="H896" s="182">
        <v>46468</v>
      </c>
      <c r="I896" s="182">
        <v>46486</v>
      </c>
      <c r="J896" s="166">
        <v>2.1</v>
      </c>
      <c r="K896" s="166">
        <v>1.4</v>
      </c>
      <c r="L896" s="167" t="s">
        <v>1207</v>
      </c>
      <c r="M896" s="168" t="s">
        <v>1204</v>
      </c>
      <c r="N896" s="169">
        <v>0.02</v>
      </c>
      <c r="O896" s="21">
        <f t="shared" si="468"/>
        <v>0.70000000000000018</v>
      </c>
      <c r="P896" s="21" t="str">
        <f t="shared" si="469"/>
        <v>N</v>
      </c>
      <c r="Q896" s="22">
        <f t="shared" si="470"/>
        <v>30287.16</v>
      </c>
      <c r="R896" s="8" t="str">
        <f t="shared" si="471"/>
        <v>N</v>
      </c>
      <c r="S896" s="23">
        <f t="shared" si="472"/>
        <v>1.4000000000000004</v>
      </c>
      <c r="T896" s="24">
        <f t="shared" si="473"/>
        <v>50000</v>
      </c>
      <c r="U896" s="24">
        <f t="shared" si="474"/>
        <v>200000</v>
      </c>
      <c r="V896" s="24">
        <f t="shared" si="475"/>
        <v>257500</v>
      </c>
      <c r="W896" s="24">
        <f t="shared" si="476"/>
        <v>15446.4516</v>
      </c>
      <c r="X896" s="24">
        <f t="shared" si="477"/>
        <v>0</v>
      </c>
      <c r="Y896" s="24">
        <f t="shared" si="478"/>
        <v>15446.4516</v>
      </c>
      <c r="Z896" s="24">
        <f t="shared" si="479"/>
        <v>15446.4516</v>
      </c>
      <c r="AA896" s="25" t="str">
        <f t="shared" si="480"/>
        <v>N</v>
      </c>
      <c r="AB896" s="26">
        <f t="shared" si="481"/>
        <v>0.40000000000000036</v>
      </c>
      <c r="AC896" s="27">
        <f t="shared" si="482"/>
        <v>50000</v>
      </c>
      <c r="AD896" s="28">
        <f t="shared" si="483"/>
        <v>200000</v>
      </c>
      <c r="AE896" s="28">
        <f t="shared" si="484"/>
        <v>257500</v>
      </c>
      <c r="AF896" s="28">
        <f t="shared" si="485"/>
        <v>15755.380632</v>
      </c>
      <c r="AG896" s="28">
        <f t="shared" si="486"/>
        <v>0</v>
      </c>
      <c r="AH896" s="28">
        <f t="shared" si="487"/>
        <v>15755.380632</v>
      </c>
      <c r="AI896" s="28">
        <f t="shared" si="488"/>
        <v>15755.380632</v>
      </c>
      <c r="AJ896" s="29" t="str">
        <f t="shared" si="489"/>
        <v>N</v>
      </c>
      <c r="AK896" s="30">
        <f t="shared" si="490"/>
        <v>0</v>
      </c>
      <c r="AL896" s="31">
        <f t="shared" si="491"/>
        <v>50000</v>
      </c>
      <c r="AM896" s="31">
        <f t="shared" si="492"/>
        <v>200000</v>
      </c>
      <c r="AN896" s="31">
        <f t="shared" si="493"/>
        <v>257500</v>
      </c>
      <c r="AO896" s="31">
        <f t="shared" si="494"/>
        <v>0</v>
      </c>
      <c r="AP896" s="31">
        <f t="shared" si="495"/>
        <v>0</v>
      </c>
      <c r="AQ896" s="31">
        <f t="shared" si="496"/>
        <v>0</v>
      </c>
      <c r="AR896" s="31">
        <f t="shared" si="497"/>
        <v>0</v>
      </c>
      <c r="AS896" s="32">
        <f t="shared" si="498"/>
        <v>0</v>
      </c>
      <c r="AT896" s="33">
        <f t="shared" si="499"/>
        <v>50000</v>
      </c>
      <c r="AU896" s="33">
        <f t="shared" si="500"/>
        <v>200000</v>
      </c>
      <c r="AV896" s="33">
        <v>257500</v>
      </c>
      <c r="AW896" s="33">
        <f t="shared" si="501"/>
        <v>0</v>
      </c>
      <c r="AX896" s="33">
        <f t="shared" si="502"/>
        <v>0</v>
      </c>
      <c r="AY896" s="34">
        <f t="shared" si="503"/>
        <v>31201.832232000001</v>
      </c>
    </row>
    <row r="897" spans="1:51" ht="15.75" customHeight="1" x14ac:dyDescent="0.3">
      <c r="A897" s="166" t="s">
        <v>1097</v>
      </c>
      <c r="B897" s="99">
        <v>8565.24</v>
      </c>
      <c r="C897" s="99">
        <v>2516.17</v>
      </c>
      <c r="D897" s="99">
        <v>67160.33</v>
      </c>
      <c r="E897" s="99">
        <v>54273.38</v>
      </c>
      <c r="F897" s="157">
        <v>35000</v>
      </c>
      <c r="G897" s="154">
        <v>12500</v>
      </c>
      <c r="H897" s="182">
        <v>46449</v>
      </c>
      <c r="I897" s="182">
        <v>46501</v>
      </c>
      <c r="J897" s="166">
        <v>2.5</v>
      </c>
      <c r="K897" s="166">
        <v>0.2</v>
      </c>
      <c r="L897" s="167" t="s">
        <v>1207</v>
      </c>
      <c r="M897" s="168" t="s">
        <v>1205</v>
      </c>
      <c r="N897" s="169">
        <v>0.04</v>
      </c>
      <c r="O897" s="21">
        <f t="shared" si="468"/>
        <v>2.2999999999999998</v>
      </c>
      <c r="P897" s="21" t="str">
        <f t="shared" si="469"/>
        <v>N</v>
      </c>
      <c r="Q897" s="22">
        <f t="shared" si="470"/>
        <v>11081.41</v>
      </c>
      <c r="R897" s="8" t="str">
        <f t="shared" si="471"/>
        <v>N</v>
      </c>
      <c r="S897" s="23">
        <f t="shared" si="472"/>
        <v>2.2999999999999998</v>
      </c>
      <c r="T897" s="24">
        <f t="shared" si="473"/>
        <v>50000</v>
      </c>
      <c r="U897" s="24">
        <f t="shared" si="474"/>
        <v>200000</v>
      </c>
      <c r="V897" s="24">
        <f t="shared" si="475"/>
        <v>257500</v>
      </c>
      <c r="W897" s="24">
        <f t="shared" si="476"/>
        <v>11524.6664</v>
      </c>
      <c r="X897" s="24">
        <f t="shared" si="477"/>
        <v>0</v>
      </c>
      <c r="Y897" s="24">
        <f t="shared" si="478"/>
        <v>11524.6664</v>
      </c>
      <c r="Z897" s="24">
        <f t="shared" si="479"/>
        <v>0</v>
      </c>
      <c r="AA897" s="25" t="str">
        <f t="shared" si="480"/>
        <v>N</v>
      </c>
      <c r="AB897" s="26">
        <f t="shared" si="481"/>
        <v>1.2999999999999998</v>
      </c>
      <c r="AC897" s="27">
        <f t="shared" si="482"/>
        <v>50000</v>
      </c>
      <c r="AD897" s="28">
        <f t="shared" si="483"/>
        <v>200000</v>
      </c>
      <c r="AE897" s="28">
        <f t="shared" si="484"/>
        <v>257500</v>
      </c>
      <c r="AF897" s="28">
        <f t="shared" si="485"/>
        <v>11985.653056000001</v>
      </c>
      <c r="AG897" s="28">
        <f t="shared" si="486"/>
        <v>0</v>
      </c>
      <c r="AH897" s="28">
        <f t="shared" si="487"/>
        <v>11985.653056000001</v>
      </c>
      <c r="AI897" s="28">
        <f t="shared" si="488"/>
        <v>0</v>
      </c>
      <c r="AJ897" s="29" t="str">
        <f t="shared" si="489"/>
        <v>N</v>
      </c>
      <c r="AK897" s="30">
        <f t="shared" si="490"/>
        <v>0.29999999999999982</v>
      </c>
      <c r="AL897" s="31">
        <f t="shared" si="491"/>
        <v>50000</v>
      </c>
      <c r="AM897" s="31">
        <f t="shared" si="492"/>
        <v>200000</v>
      </c>
      <c r="AN897" s="31">
        <f t="shared" si="493"/>
        <v>257500</v>
      </c>
      <c r="AO897" s="31">
        <f t="shared" si="494"/>
        <v>12465.079178240001</v>
      </c>
      <c r="AP897" s="31">
        <f t="shared" si="495"/>
        <v>0</v>
      </c>
      <c r="AQ897" s="31">
        <f t="shared" si="496"/>
        <v>12465.079178240001</v>
      </c>
      <c r="AR897" s="31">
        <f t="shared" si="497"/>
        <v>0</v>
      </c>
      <c r="AS897" s="32">
        <f t="shared" si="498"/>
        <v>0</v>
      </c>
      <c r="AT897" s="33">
        <f t="shared" si="499"/>
        <v>50000</v>
      </c>
      <c r="AU897" s="33">
        <f t="shared" si="500"/>
        <v>200000</v>
      </c>
      <c r="AV897" s="33">
        <v>257500</v>
      </c>
      <c r="AW897" s="33">
        <f t="shared" si="501"/>
        <v>0</v>
      </c>
      <c r="AX897" s="33">
        <f t="shared" si="502"/>
        <v>0</v>
      </c>
      <c r="AY897" s="34">
        <f t="shared" si="503"/>
        <v>0</v>
      </c>
    </row>
    <row r="898" spans="1:51" ht="15.75" customHeight="1" x14ac:dyDescent="0.3">
      <c r="A898" s="166" t="s">
        <v>1098</v>
      </c>
      <c r="B898" s="99">
        <v>9875.56</v>
      </c>
      <c r="C898" s="99">
        <v>9158.68</v>
      </c>
      <c r="D898" s="99">
        <v>62157.8</v>
      </c>
      <c r="E898" s="99">
        <v>48700.75</v>
      </c>
      <c r="F898" s="157">
        <v>88000</v>
      </c>
      <c r="G898" s="154">
        <v>0</v>
      </c>
      <c r="H898" s="182">
        <v>46531</v>
      </c>
      <c r="I898" s="182">
        <v>46550</v>
      </c>
      <c r="J898" s="166">
        <v>4.5</v>
      </c>
      <c r="K898" s="166">
        <v>0.6</v>
      </c>
      <c r="L898" s="167" t="s">
        <v>1206</v>
      </c>
      <c r="M898" s="168" t="s">
        <v>1205</v>
      </c>
      <c r="N898" s="169">
        <v>0.05</v>
      </c>
      <c r="O898" s="21">
        <f t="shared" si="468"/>
        <v>3.9</v>
      </c>
      <c r="P898" s="21" t="str">
        <f t="shared" si="469"/>
        <v>N</v>
      </c>
      <c r="Q898" s="22">
        <f t="shared" si="470"/>
        <v>19034.239999999998</v>
      </c>
      <c r="R898" s="8" t="str">
        <f t="shared" si="471"/>
        <v>N</v>
      </c>
      <c r="S898" s="23">
        <f t="shared" si="472"/>
        <v>3.9</v>
      </c>
      <c r="T898" s="24">
        <f t="shared" si="473"/>
        <v>20500</v>
      </c>
      <c r="U898" s="24">
        <f t="shared" si="474"/>
        <v>100000</v>
      </c>
      <c r="V898" s="24">
        <f t="shared" si="475"/>
        <v>257500</v>
      </c>
      <c r="W898" s="24">
        <f t="shared" si="476"/>
        <v>19985.951999999997</v>
      </c>
      <c r="X898" s="24">
        <f t="shared" si="477"/>
        <v>0</v>
      </c>
      <c r="Y898" s="24">
        <f t="shared" si="478"/>
        <v>19985.951999999997</v>
      </c>
      <c r="Z898" s="24">
        <f t="shared" si="479"/>
        <v>0</v>
      </c>
      <c r="AA898" s="25" t="str">
        <f t="shared" si="480"/>
        <v>N</v>
      </c>
      <c r="AB898" s="26">
        <f t="shared" si="481"/>
        <v>2.9</v>
      </c>
      <c r="AC898" s="27">
        <f t="shared" si="482"/>
        <v>20500</v>
      </c>
      <c r="AD898" s="28">
        <f t="shared" si="483"/>
        <v>100000</v>
      </c>
      <c r="AE898" s="28">
        <f t="shared" si="484"/>
        <v>257500</v>
      </c>
      <c r="AF898" s="28">
        <f t="shared" si="485"/>
        <v>17856.248</v>
      </c>
      <c r="AG898" s="28">
        <f t="shared" si="486"/>
        <v>0</v>
      </c>
      <c r="AH898" s="28">
        <f t="shared" si="487"/>
        <v>17856.248</v>
      </c>
      <c r="AI898" s="28">
        <f t="shared" si="488"/>
        <v>3129.0015999999996</v>
      </c>
      <c r="AJ898" s="29" t="str">
        <f t="shared" si="489"/>
        <v>N</v>
      </c>
      <c r="AK898" s="30">
        <f t="shared" si="490"/>
        <v>1.9</v>
      </c>
      <c r="AL898" s="31">
        <f t="shared" si="491"/>
        <v>20500</v>
      </c>
      <c r="AM898" s="31">
        <f t="shared" si="492"/>
        <v>100000</v>
      </c>
      <c r="AN898" s="31">
        <f t="shared" si="493"/>
        <v>257500</v>
      </c>
      <c r="AO898" s="31">
        <f t="shared" si="494"/>
        <v>17856.248</v>
      </c>
      <c r="AP898" s="31">
        <f t="shared" si="495"/>
        <v>0</v>
      </c>
      <c r="AQ898" s="31">
        <f t="shared" si="496"/>
        <v>17856.248</v>
      </c>
      <c r="AR898" s="31">
        <f t="shared" si="497"/>
        <v>4178.2640800000008</v>
      </c>
      <c r="AS898" s="32">
        <f t="shared" si="498"/>
        <v>0.89999999999999991</v>
      </c>
      <c r="AT898" s="33">
        <f t="shared" si="499"/>
        <v>20500</v>
      </c>
      <c r="AU898" s="33">
        <f t="shared" si="500"/>
        <v>100000</v>
      </c>
      <c r="AV898" s="33">
        <v>257500</v>
      </c>
      <c r="AW898" s="33">
        <f t="shared" si="501"/>
        <v>0</v>
      </c>
      <c r="AX898" s="33">
        <f t="shared" si="502"/>
        <v>23136.237684</v>
      </c>
      <c r="AY898" s="34">
        <f t="shared" si="503"/>
        <v>30443.503364</v>
      </c>
    </row>
    <row r="899" spans="1:51" ht="15.75" customHeight="1" x14ac:dyDescent="0.3">
      <c r="A899" s="166" t="s">
        <v>1099</v>
      </c>
      <c r="B899" s="99">
        <v>16106.63</v>
      </c>
      <c r="C899" s="99">
        <v>4110.95</v>
      </c>
      <c r="D899" s="99">
        <v>32260.02</v>
      </c>
      <c r="E899" s="99">
        <v>29823.65</v>
      </c>
      <c r="F899" s="157">
        <v>72000</v>
      </c>
      <c r="G899" s="158">
        <v>12500</v>
      </c>
      <c r="H899" s="182">
        <v>46236</v>
      </c>
      <c r="I899" s="182">
        <v>46276</v>
      </c>
      <c r="J899" s="166">
        <v>2.2000000000000002</v>
      </c>
      <c r="K899" s="166">
        <v>1.2</v>
      </c>
      <c r="L899" s="167" t="s">
        <v>1206</v>
      </c>
      <c r="M899" s="168" t="s">
        <v>1204</v>
      </c>
      <c r="N899" s="169">
        <v>5.1999999999999998E-2</v>
      </c>
      <c r="O899" s="21">
        <f t="shared" si="468"/>
        <v>1.0000000000000002</v>
      </c>
      <c r="P899" s="21" t="str">
        <f t="shared" si="469"/>
        <v>N</v>
      </c>
      <c r="Q899" s="22">
        <f t="shared" si="470"/>
        <v>20217.579999999998</v>
      </c>
      <c r="R899" s="8" t="str">
        <f t="shared" si="471"/>
        <v>N</v>
      </c>
      <c r="S899" s="23">
        <f t="shared" si="472"/>
        <v>2.0000000000000004</v>
      </c>
      <c r="T899" s="24">
        <f t="shared" si="473"/>
        <v>20500</v>
      </c>
      <c r="U899" s="24">
        <f t="shared" si="474"/>
        <v>100000</v>
      </c>
      <c r="V899" s="24">
        <f t="shared" si="475"/>
        <v>257500</v>
      </c>
      <c r="W899" s="24">
        <f t="shared" si="476"/>
        <v>10250</v>
      </c>
      <c r="X899" s="24">
        <f t="shared" si="477"/>
        <v>0</v>
      </c>
      <c r="Y899" s="24">
        <f t="shared" si="478"/>
        <v>10250</v>
      </c>
      <c r="Z899" s="24">
        <f t="shared" si="479"/>
        <v>11018.89416</v>
      </c>
      <c r="AA899" s="25" t="str">
        <f t="shared" si="480"/>
        <v>N</v>
      </c>
      <c r="AB899" s="26">
        <f t="shared" si="481"/>
        <v>1.0000000000000004</v>
      </c>
      <c r="AC899" s="27">
        <f t="shared" si="482"/>
        <v>20500</v>
      </c>
      <c r="AD899" s="28">
        <f t="shared" si="483"/>
        <v>100000</v>
      </c>
      <c r="AE899" s="28">
        <f t="shared" si="484"/>
        <v>257500</v>
      </c>
      <c r="AF899" s="28">
        <f t="shared" si="485"/>
        <v>10250</v>
      </c>
      <c r="AG899" s="28">
        <f t="shared" si="486"/>
        <v>0</v>
      </c>
      <c r="AH899" s="28">
        <f t="shared" si="487"/>
        <v>10250</v>
      </c>
      <c r="AI899" s="28">
        <f t="shared" si="488"/>
        <v>12124.876656320001</v>
      </c>
      <c r="AJ899" s="29" t="str">
        <f t="shared" si="489"/>
        <v>N</v>
      </c>
      <c r="AK899" s="30">
        <f t="shared" si="490"/>
        <v>4.4408920985006262E-16</v>
      </c>
      <c r="AL899" s="31">
        <f t="shared" si="491"/>
        <v>20500</v>
      </c>
      <c r="AM899" s="31">
        <f t="shared" si="492"/>
        <v>100000</v>
      </c>
      <c r="AN899" s="31">
        <f t="shared" si="493"/>
        <v>257500</v>
      </c>
      <c r="AO899" s="31">
        <f t="shared" si="494"/>
        <v>10250</v>
      </c>
      <c r="AP899" s="31">
        <f t="shared" si="495"/>
        <v>0</v>
      </c>
      <c r="AQ899" s="31">
        <f t="shared" si="496"/>
        <v>10250</v>
      </c>
      <c r="AR899" s="31">
        <f t="shared" si="497"/>
        <v>13288.37024244864</v>
      </c>
      <c r="AS899" s="32">
        <f t="shared" si="498"/>
        <v>0</v>
      </c>
      <c r="AT899" s="33">
        <f t="shared" si="499"/>
        <v>20500</v>
      </c>
      <c r="AU899" s="33">
        <f t="shared" si="500"/>
        <v>100000</v>
      </c>
      <c r="AV899" s="33">
        <v>257500</v>
      </c>
      <c r="AW899" s="33">
        <f t="shared" si="501"/>
        <v>0</v>
      </c>
      <c r="AX899" s="33">
        <f t="shared" si="502"/>
        <v>0</v>
      </c>
      <c r="AY899" s="34">
        <f t="shared" si="503"/>
        <v>36432.141058768641</v>
      </c>
    </row>
    <row r="900" spans="1:51" ht="15.75" customHeight="1" x14ac:dyDescent="0.3">
      <c r="A900" s="166" t="s">
        <v>1100</v>
      </c>
      <c r="B900" s="99">
        <v>9684.93</v>
      </c>
      <c r="C900" s="99">
        <v>32315.42</v>
      </c>
      <c r="D900" s="99">
        <v>96767.14</v>
      </c>
      <c r="E900" s="99">
        <v>88193.8</v>
      </c>
      <c r="F900" s="157">
        <v>66000</v>
      </c>
      <c r="G900" s="158">
        <v>12500</v>
      </c>
      <c r="H900" s="182">
        <v>46268</v>
      </c>
      <c r="I900" s="182">
        <v>46332</v>
      </c>
      <c r="J900" s="166">
        <v>3.1</v>
      </c>
      <c r="K900" s="166">
        <v>1.1000000000000001</v>
      </c>
      <c r="L900" s="167" t="s">
        <v>1206</v>
      </c>
      <c r="M900" s="168" t="s">
        <v>1204</v>
      </c>
      <c r="N900" s="169">
        <v>0.04</v>
      </c>
      <c r="O900" s="21">
        <f t="shared" si="468"/>
        <v>2</v>
      </c>
      <c r="P900" s="21" t="str">
        <f t="shared" si="469"/>
        <v>N</v>
      </c>
      <c r="Q900" s="22">
        <f t="shared" si="470"/>
        <v>42000.35</v>
      </c>
      <c r="R900" s="8" t="str">
        <f t="shared" si="471"/>
        <v>N</v>
      </c>
      <c r="S900" s="23">
        <f t="shared" si="472"/>
        <v>4</v>
      </c>
      <c r="T900" s="24">
        <f t="shared" si="473"/>
        <v>20500</v>
      </c>
      <c r="U900" s="24">
        <f t="shared" si="474"/>
        <v>100000</v>
      </c>
      <c r="V900" s="24">
        <f t="shared" si="475"/>
        <v>257500</v>
      </c>
      <c r="W900" s="24">
        <f t="shared" si="476"/>
        <v>1616.4300000000003</v>
      </c>
      <c r="X900" s="24">
        <f t="shared" si="477"/>
        <v>0</v>
      </c>
      <c r="Y900" s="24">
        <f t="shared" si="478"/>
        <v>1616.4300000000003</v>
      </c>
      <c r="Z900" s="24">
        <f t="shared" si="479"/>
        <v>42063.934000000001</v>
      </c>
      <c r="AA900" s="25" t="str">
        <f t="shared" si="480"/>
        <v>N</v>
      </c>
      <c r="AB900" s="26">
        <f t="shared" si="481"/>
        <v>3</v>
      </c>
      <c r="AC900" s="27">
        <f t="shared" si="482"/>
        <v>20500</v>
      </c>
      <c r="AD900" s="28">
        <f t="shared" si="483"/>
        <v>100000</v>
      </c>
      <c r="AE900" s="28">
        <f t="shared" si="484"/>
        <v>257500</v>
      </c>
      <c r="AF900" s="28">
        <f t="shared" si="485"/>
        <v>808.21500000000015</v>
      </c>
      <c r="AG900" s="28">
        <f t="shared" si="486"/>
        <v>0</v>
      </c>
      <c r="AH900" s="28">
        <f t="shared" si="487"/>
        <v>808.21500000000015</v>
      </c>
      <c r="AI900" s="28">
        <f t="shared" si="488"/>
        <v>44619.363559999998</v>
      </c>
      <c r="AJ900" s="29" t="str">
        <f t="shared" si="489"/>
        <v>N</v>
      </c>
      <c r="AK900" s="30">
        <f t="shared" si="490"/>
        <v>2</v>
      </c>
      <c r="AL900" s="31">
        <f t="shared" si="491"/>
        <v>20500</v>
      </c>
      <c r="AM900" s="31">
        <f t="shared" si="492"/>
        <v>100000</v>
      </c>
      <c r="AN900" s="31">
        <f t="shared" si="493"/>
        <v>257500</v>
      </c>
      <c r="AO900" s="31">
        <f t="shared" si="494"/>
        <v>808.21500000000015</v>
      </c>
      <c r="AP900" s="31">
        <f t="shared" si="495"/>
        <v>0</v>
      </c>
      <c r="AQ900" s="31">
        <f t="shared" si="496"/>
        <v>808.21500000000015</v>
      </c>
      <c r="AR900" s="31">
        <f t="shared" si="497"/>
        <v>46436.466702400008</v>
      </c>
      <c r="AS900" s="32">
        <f t="shared" si="498"/>
        <v>1</v>
      </c>
      <c r="AT900" s="33">
        <f t="shared" si="499"/>
        <v>20500</v>
      </c>
      <c r="AU900" s="33">
        <f t="shared" si="500"/>
        <v>100000</v>
      </c>
      <c r="AV900" s="33">
        <v>257500</v>
      </c>
      <c r="AW900" s="33">
        <f t="shared" si="501"/>
        <v>0</v>
      </c>
      <c r="AX900" s="33">
        <f t="shared" si="502"/>
        <v>49134.468970496004</v>
      </c>
      <c r="AY900" s="34">
        <f t="shared" si="503"/>
        <v>182254.23323289602</v>
      </c>
    </row>
    <row r="901" spans="1:51" ht="15.75" customHeight="1" x14ac:dyDescent="0.3">
      <c r="A901" s="166" t="s">
        <v>1101</v>
      </c>
      <c r="B901" s="99">
        <v>13940</v>
      </c>
      <c r="C901" s="99">
        <v>16544.77</v>
      </c>
      <c r="D901" s="99">
        <v>50269.69</v>
      </c>
      <c r="E901" s="99">
        <v>49056.22</v>
      </c>
      <c r="F901" s="157">
        <v>190000</v>
      </c>
      <c r="G901" s="158">
        <v>12500</v>
      </c>
      <c r="H901" s="182">
        <v>46416</v>
      </c>
      <c r="I901" s="182">
        <v>46432</v>
      </c>
      <c r="J901" s="166">
        <v>1.9</v>
      </c>
      <c r="K901" s="166">
        <v>0.7</v>
      </c>
      <c r="L901" s="167" t="s">
        <v>1206</v>
      </c>
      <c r="M901" s="168" t="s">
        <v>1204</v>
      </c>
      <c r="N901" s="169">
        <v>1.6E-2</v>
      </c>
      <c r="O901" s="21">
        <f t="shared" ref="O901:O964" si="504">MAX(0, J901-K901)</f>
        <v>1.2</v>
      </c>
      <c r="P901" s="21" t="str">
        <f t="shared" ref="P901:P964" si="505">IF(
  AND(
    I901 &gt;= H901 - 10,
    I901 &lt;= DATE(2026,6,30),
    O901 &gt; 0
  ),
  "Y",
  "N"
)</f>
        <v>N</v>
      </c>
      <c r="Q901" s="22">
        <f t="shared" ref="Q901:Q964" si="506">B901+C901</f>
        <v>30484.77</v>
      </c>
      <c r="R901" s="8" t="str">
        <f t="shared" ref="R901:R964" si="507">IF(AND(P901="Y",O901&gt;0),"Y","N")</f>
        <v>N</v>
      </c>
      <c r="S901" s="23">
        <f t="shared" ref="S901:S964" si="508">MAX(0,(O901/M901))</f>
        <v>2.4</v>
      </c>
      <c r="T901" s="24">
        <f t="shared" ref="T901:T964" si="509">IF(R901="Y",(20500+G901),IF(AND(R901="N",L901="G"),20500,IF(AND(R901="N",L901="P"),50000,IF(AND(R901="",L901="G"),20500,IF(AND(R901="",L901="P"),50000,"")))))</f>
        <v>20500</v>
      </c>
      <c r="U901" s="24">
        <f t="shared" ref="U901:U964" si="510">IF(AND(R901="Y",G901&gt;0),224000,IF(AND(R901="Y",G901=0),138500,IF(AND(R901="N",L901="G"),100000,IF(AND(R901="N",L901=""),100000,IF(AND(R901="N",L901="P"),200000,"")))))</f>
        <v>100000</v>
      </c>
      <c r="V901" s="24">
        <f t="shared" ref="V901:V964" si="511">IF(R901="Y",U901,IF(R901="N",257500,IF(R901="",257500,)))</f>
        <v>257500</v>
      </c>
      <c r="W901" s="24">
        <f t="shared" ref="W901:W964" si="512">IF(
  M901&lt;0.5,
  0,
  MAX(
    0,
    IF(
      S901=0,
      0,
      IF(
        R901="Y",
        MIN(Q901*(1+N901), T901, U901-E901, V901-E901),
        MIN(Q901*(1+N901), T901, U901-D901, V901-F901)
      )
    )
  ) * M901
)</f>
        <v>10250</v>
      </c>
      <c r="X901" s="24">
        <f t="shared" ref="X901:X964" si="513">IF(
  M901&lt;0.5,
  0,
  MAX(
    0,
    IF(
      S901=0,
      0,
      IF(
        R901="Y",
        (Q901*(1+N901)-W901),
        0
      )
    )
  ) * M901
)</f>
        <v>0</v>
      </c>
      <c r="Y901" s="24">
        <f t="shared" ref="Y901:Y964" si="514">W901+X901</f>
        <v>10250</v>
      </c>
      <c r="Z901" s="24">
        <f t="shared" ref="Z901:Z964" si="515">IF(S901=0, 0, MAX(0, (Q901*(1+N901))-Y901))</f>
        <v>20722.526320000001</v>
      </c>
      <c r="AA901" s="25" t="str">
        <f t="shared" ref="AA901:AA964" si="516">IF(AND(P901="Y",O901&gt;1),"Y","N")</f>
        <v>N</v>
      </c>
      <c r="AB901" s="26">
        <f t="shared" ref="AB901:AB964" si="517">MAX(0,(S901-1))</f>
        <v>1.4</v>
      </c>
      <c r="AC901" s="27">
        <f t="shared" ref="AC901:AC964" si="518">IF(AA901="Y",(20500+G901),IF(AND(AA901="N",L901="G"),20500,IF(AND(AA901="N",L901="P"),50000,IF(AND(AA901="",L901="G"),20500,IF(AND(AA901="",L901="P"),50000,"")))))</f>
        <v>20500</v>
      </c>
      <c r="AD901" s="28">
        <f t="shared" ref="AD901:AD964" si="519">IF(AND(AA901="Y",G901&gt;0),224000,IF(AND(AA901="Y",G901=0),138500,IF(AND(AA901="N",L901="G"),100000,IF(AND(AA901="N",L901=""),100000,IF(AND(AA901="N",L901="P"),200000,"")))))</f>
        <v>100000</v>
      </c>
      <c r="AE901" s="28">
        <f t="shared" ref="AE901:AE964" si="520">IF(AA901="Y",AD901,IF(AA901="N",257500,IF(AA901="",257500,)))</f>
        <v>257500</v>
      </c>
      <c r="AF901" s="28">
        <f t="shared" ref="AF901:AF964" si="521">IF(
  M901&lt;0.5,
  0,
  MAX(
    0,
    IF(
      AB901=0,
      0,
      IF(
        AA901="Y",
        MIN(Q901*(1+N901)*(1+N901), AC901, AD901-E901-W901, AE901-E901-W901),
        MIN(Q901*(1+N901)*(1+N901), AC901, AD901-D901-W901, AE901-F901-W901)
      )
    )
  ) * M901
)</f>
        <v>10250</v>
      </c>
      <c r="AG901" s="28">
        <f t="shared" ref="AG901:AG964" si="522">IF(
  M901&lt;0.5,
  0,
  MAX(
    0,
    IF(
      AB901=0,
      0,
      IF(
        AA901="Y",
        (Q901*(1+N901)*(1+N901)-AF901),
        0
      )
    )
  ) * M901
)</f>
        <v>0</v>
      </c>
      <c r="AH901" s="28">
        <f t="shared" ref="AH901:AH964" si="523">AF901+AG901</f>
        <v>10250</v>
      </c>
      <c r="AI901" s="28">
        <f t="shared" ref="AI901:AI964" si="524">IF(AB901=0, 0, MAX(0, (Q901*(1+N901)*(1+N901)) - AH901))</f>
        <v>21218.086741120002</v>
      </c>
      <c r="AJ901" s="29" t="str">
        <f t="shared" ref="AJ901:AJ964" si="525">IF(AND(P901="Y",O901&gt;2),"Y","N")</f>
        <v>N</v>
      </c>
      <c r="AK901" s="30">
        <f t="shared" ref="AK901:AK964" si="526">MAX(0,(AB901-1))</f>
        <v>0.39999999999999991</v>
      </c>
      <c r="AL901" s="31">
        <f t="shared" ref="AL901:AL964" si="527">IF(AJ901="Y",(20500+G901),IF(AND(AJ901="N",L901="G"),20500,IF(AND(AJ901="N",L901="P"),50000,IF(AND(AJ901="",L901="G"),20500,IF(AND(AJ901="",L901="P"),50000,"")))))</f>
        <v>20500</v>
      </c>
      <c r="AM901" s="31">
        <f t="shared" ref="AM901:AM964" si="528">IF(AND(AJ901="Y",G901&gt;0),224000,IF(AND(AJ901="Y",G901=0),138500,IF(AND(AJ901="N",L901="G"),100000,IF(AND(AJ901="N",L901=""),100000,IF(AND(AJ901="N",L901="P"),200000,"")))))</f>
        <v>100000</v>
      </c>
      <c r="AN901" s="31">
        <f t="shared" ref="AN901:AN964" si="529">IF(AJ901="Y",AM901,IF(AJ901="N",257500,IF(AJ901="",257500,)))</f>
        <v>257500</v>
      </c>
      <c r="AO901" s="31">
        <f t="shared" ref="AO901:AO964" si="530">IF(
  M901&lt;0.5,
  0,
  MAX(
    0,
    IF(
      AK901=0,
      0,
      IF(
        AJ901="Y",
        MIN(Q901*(1+N901)*(1+N901)*(1+N901), AL901, AM901-E901-W901-AF965, AN901-E901-W901-AF901),
        MIN(Q901*(1+N901)*(1+N901)*(1+N901), AL901, AM901-D901-W901-AF965, AN901-F901-W901-AF901)
      )
    )
  ) * M901
)</f>
        <v>5228.4993031249978</v>
      </c>
      <c r="AP901" s="31">
        <f t="shared" ref="AP901:AP964" si="531">IF(
  M901&lt;0.5,
  0,
  MAX(
    0,
    IF(
      AK901=0,
      0,
      IF(
        AJ901="Y",
        (Q901*(1+N901)*(1+N901)*(1+N901)-AO901),
        0
      )
    )
  ) * M901
)</f>
        <v>0</v>
      </c>
      <c r="AQ901" s="31">
        <f t="shared" ref="AQ901:AQ964" si="532">AO901+AP901</f>
        <v>5228.4993031249978</v>
      </c>
      <c r="AR901" s="31">
        <f t="shared" ref="AR901:AR964" si="533">IF(AK901=0, 0, MAX(0, (Q901*(1+N901)*(1+N901)*(1+N901)) - AQ901))</f>
        <v>26743.076825852924</v>
      </c>
      <c r="AS901" s="32">
        <f t="shared" ref="AS901:AS964" si="534">MAX(0,(AK901-1))</f>
        <v>0</v>
      </c>
      <c r="AT901" s="33">
        <f t="shared" ref="AT901:AT964" si="535">IF(L901="G", 20500, IF(L901="P", 50000, 0))</f>
        <v>20500</v>
      </c>
      <c r="AU901" s="33">
        <f t="shared" ref="AU901:AU964" si="536">IF(L901="G",100000,IF(L901="P",200000,""))</f>
        <v>100000</v>
      </c>
      <c r="AV901" s="33">
        <v>257500</v>
      </c>
      <c r="AW901" s="33">
        <f t="shared" ref="AW901:AW964" si="537">IF(
  M901&lt;0.5,
  0,
  MAX(
    0,
    IF(
      AS901=0,
      0,
      MIN(
        Q901*(1+N901)*(1+N901)*(1+N901)*(1+N901),
        AT901,
        AU901-D901-W901-AF901-AO901,
        AV901-F901-W901-AF901-AO901
      )
    )
  ) * M901
)</f>
        <v>0</v>
      </c>
      <c r="AX901" s="33">
        <f t="shared" ref="AX901:AX964" si="538">IF(AS901=0, 0, MAX(0, (Q901*(1+N901)*(1+N901)*(1+N901)*(1+N901)) - AW901))</f>
        <v>0</v>
      </c>
      <c r="AY901" s="34">
        <f t="shared" ref="AY901:AY964" si="539">Z901+AI901+AR901+AX901</f>
        <v>68683.689886972934</v>
      </c>
    </row>
    <row r="902" spans="1:51" ht="15.75" customHeight="1" x14ac:dyDescent="0.3">
      <c r="A902" s="166" t="s">
        <v>1102</v>
      </c>
      <c r="B902" s="99">
        <v>12715.02</v>
      </c>
      <c r="C902" s="99">
        <v>9977.83</v>
      </c>
      <c r="D902" s="99">
        <v>72166.94</v>
      </c>
      <c r="E902" s="99">
        <v>71037.440000000002</v>
      </c>
      <c r="F902" s="157">
        <v>15000</v>
      </c>
      <c r="G902" s="158">
        <v>12500</v>
      </c>
      <c r="H902" s="182">
        <v>46433</v>
      </c>
      <c r="I902" s="182">
        <v>46459</v>
      </c>
      <c r="J902" s="166">
        <v>4.4000000000000004</v>
      </c>
      <c r="K902" s="166">
        <v>1.6</v>
      </c>
      <c r="L902" s="167" t="s">
        <v>1207</v>
      </c>
      <c r="M902" s="168" t="s">
        <v>1204</v>
      </c>
      <c r="N902" s="169">
        <v>0.03</v>
      </c>
      <c r="O902" s="21">
        <f t="shared" si="504"/>
        <v>2.8000000000000003</v>
      </c>
      <c r="P902" s="21" t="str">
        <f t="shared" si="505"/>
        <v>N</v>
      </c>
      <c r="Q902" s="22">
        <f t="shared" si="506"/>
        <v>22692.85</v>
      </c>
      <c r="R902" s="8" t="str">
        <f t="shared" si="507"/>
        <v>N</v>
      </c>
      <c r="S902" s="23">
        <f t="shared" si="508"/>
        <v>5.6000000000000005</v>
      </c>
      <c r="T902" s="24">
        <f t="shared" si="509"/>
        <v>50000</v>
      </c>
      <c r="U902" s="24">
        <f t="shared" si="510"/>
        <v>200000</v>
      </c>
      <c r="V902" s="24">
        <f t="shared" si="511"/>
        <v>257500</v>
      </c>
      <c r="W902" s="24">
        <f t="shared" si="512"/>
        <v>11686.81775</v>
      </c>
      <c r="X902" s="24">
        <f t="shared" si="513"/>
        <v>0</v>
      </c>
      <c r="Y902" s="24">
        <f t="shared" si="514"/>
        <v>11686.81775</v>
      </c>
      <c r="Z902" s="24">
        <f t="shared" si="515"/>
        <v>11686.81775</v>
      </c>
      <c r="AA902" s="25" t="str">
        <f t="shared" si="516"/>
        <v>N</v>
      </c>
      <c r="AB902" s="26">
        <f t="shared" si="517"/>
        <v>4.6000000000000005</v>
      </c>
      <c r="AC902" s="27">
        <f t="shared" si="518"/>
        <v>50000</v>
      </c>
      <c r="AD902" s="28">
        <f t="shared" si="519"/>
        <v>200000</v>
      </c>
      <c r="AE902" s="28">
        <f t="shared" si="520"/>
        <v>257500</v>
      </c>
      <c r="AF902" s="28">
        <f t="shared" si="521"/>
        <v>12037.4222825</v>
      </c>
      <c r="AG902" s="28">
        <f t="shared" si="522"/>
        <v>0</v>
      </c>
      <c r="AH902" s="28">
        <f t="shared" si="523"/>
        <v>12037.4222825</v>
      </c>
      <c r="AI902" s="28">
        <f t="shared" si="524"/>
        <v>12037.4222825</v>
      </c>
      <c r="AJ902" s="29" t="str">
        <f t="shared" si="525"/>
        <v>N</v>
      </c>
      <c r="AK902" s="30">
        <f t="shared" si="526"/>
        <v>3.6000000000000005</v>
      </c>
      <c r="AL902" s="31">
        <f t="shared" si="527"/>
        <v>50000</v>
      </c>
      <c r="AM902" s="31">
        <f t="shared" si="528"/>
        <v>200000</v>
      </c>
      <c r="AN902" s="31">
        <f t="shared" si="529"/>
        <v>257500</v>
      </c>
      <c r="AO902" s="31">
        <f t="shared" si="530"/>
        <v>12398.544950975</v>
      </c>
      <c r="AP902" s="31">
        <f t="shared" si="531"/>
        <v>0</v>
      </c>
      <c r="AQ902" s="31">
        <f t="shared" si="532"/>
        <v>12398.544950975</v>
      </c>
      <c r="AR902" s="31">
        <f t="shared" si="533"/>
        <v>12398.544950975</v>
      </c>
      <c r="AS902" s="32">
        <f t="shared" si="534"/>
        <v>2.6000000000000005</v>
      </c>
      <c r="AT902" s="33">
        <f t="shared" si="535"/>
        <v>50000</v>
      </c>
      <c r="AU902" s="33">
        <f t="shared" si="536"/>
        <v>200000</v>
      </c>
      <c r="AV902" s="33">
        <v>257500</v>
      </c>
      <c r="AW902" s="33">
        <f t="shared" si="537"/>
        <v>12770.501299504251</v>
      </c>
      <c r="AX902" s="33">
        <f t="shared" si="538"/>
        <v>12770.501299504251</v>
      </c>
      <c r="AY902" s="34">
        <f t="shared" si="539"/>
        <v>48893.286282979243</v>
      </c>
    </row>
    <row r="903" spans="1:51" ht="15.75" customHeight="1" x14ac:dyDescent="0.3">
      <c r="A903" s="166" t="s">
        <v>1103</v>
      </c>
      <c r="B903" s="99">
        <v>17671.05</v>
      </c>
      <c r="C903" s="99">
        <v>7404.29</v>
      </c>
      <c r="D903" s="99">
        <v>87912.78</v>
      </c>
      <c r="E903" s="99">
        <v>87619.89</v>
      </c>
      <c r="F903" s="157">
        <v>111000</v>
      </c>
      <c r="G903" s="158">
        <v>12500</v>
      </c>
      <c r="H903" s="182">
        <v>46408</v>
      </c>
      <c r="I903" s="182">
        <v>46424</v>
      </c>
      <c r="J903" s="166">
        <v>1.8</v>
      </c>
      <c r="K903" s="166">
        <v>0.8</v>
      </c>
      <c r="L903" s="167" t="s">
        <v>1207</v>
      </c>
      <c r="M903" s="168" t="s">
        <v>1203</v>
      </c>
      <c r="N903" s="169">
        <v>0.04</v>
      </c>
      <c r="O903" s="21">
        <f t="shared" si="504"/>
        <v>1</v>
      </c>
      <c r="P903" s="21" t="str">
        <f t="shared" si="505"/>
        <v>N</v>
      </c>
      <c r="Q903" s="22">
        <f t="shared" si="506"/>
        <v>25075.34</v>
      </c>
      <c r="R903" s="8" t="str">
        <f t="shared" si="507"/>
        <v>N</v>
      </c>
      <c r="S903" s="23">
        <f t="shared" si="508"/>
        <v>1.3333333333333333</v>
      </c>
      <c r="T903" s="24">
        <f t="shared" si="509"/>
        <v>50000</v>
      </c>
      <c r="U903" s="24">
        <f t="shared" si="510"/>
        <v>200000</v>
      </c>
      <c r="V903" s="24">
        <f t="shared" si="511"/>
        <v>257500</v>
      </c>
      <c r="W903" s="24">
        <f t="shared" si="512"/>
        <v>19558.765200000002</v>
      </c>
      <c r="X903" s="24">
        <f t="shared" si="513"/>
        <v>0</v>
      </c>
      <c r="Y903" s="24">
        <f t="shared" si="514"/>
        <v>19558.765200000002</v>
      </c>
      <c r="Z903" s="24">
        <f t="shared" si="515"/>
        <v>6519.5884000000005</v>
      </c>
      <c r="AA903" s="25" t="str">
        <f t="shared" si="516"/>
        <v>N</v>
      </c>
      <c r="AB903" s="26">
        <f t="shared" si="517"/>
        <v>0.33333333333333326</v>
      </c>
      <c r="AC903" s="27">
        <f t="shared" si="518"/>
        <v>50000</v>
      </c>
      <c r="AD903" s="28">
        <f t="shared" si="519"/>
        <v>200000</v>
      </c>
      <c r="AE903" s="28">
        <f t="shared" si="520"/>
        <v>257500</v>
      </c>
      <c r="AF903" s="28">
        <f t="shared" si="521"/>
        <v>20341.115808000002</v>
      </c>
      <c r="AG903" s="28">
        <f t="shared" si="522"/>
        <v>0</v>
      </c>
      <c r="AH903" s="28">
        <f t="shared" si="523"/>
        <v>20341.115808000002</v>
      </c>
      <c r="AI903" s="28">
        <f t="shared" si="524"/>
        <v>6780.3719359999996</v>
      </c>
      <c r="AJ903" s="29" t="str">
        <f t="shared" si="525"/>
        <v>N</v>
      </c>
      <c r="AK903" s="30">
        <f t="shared" si="526"/>
        <v>0</v>
      </c>
      <c r="AL903" s="31">
        <f t="shared" si="527"/>
        <v>50000</v>
      </c>
      <c r="AM903" s="31">
        <f t="shared" si="528"/>
        <v>200000</v>
      </c>
      <c r="AN903" s="31">
        <f t="shared" si="529"/>
        <v>257500</v>
      </c>
      <c r="AO903" s="31">
        <f t="shared" si="530"/>
        <v>0</v>
      </c>
      <c r="AP903" s="31">
        <f t="shared" si="531"/>
        <v>0</v>
      </c>
      <c r="AQ903" s="31">
        <f t="shared" si="532"/>
        <v>0</v>
      </c>
      <c r="AR903" s="31">
        <f t="shared" si="533"/>
        <v>0</v>
      </c>
      <c r="AS903" s="32">
        <f t="shared" si="534"/>
        <v>0</v>
      </c>
      <c r="AT903" s="33">
        <f t="shared" si="535"/>
        <v>50000</v>
      </c>
      <c r="AU903" s="33">
        <f t="shared" si="536"/>
        <v>200000</v>
      </c>
      <c r="AV903" s="33">
        <v>257500</v>
      </c>
      <c r="AW903" s="33">
        <f t="shared" si="537"/>
        <v>0</v>
      </c>
      <c r="AX903" s="33">
        <f t="shared" si="538"/>
        <v>0</v>
      </c>
      <c r="AY903" s="34">
        <f t="shared" si="539"/>
        <v>13299.960336</v>
      </c>
    </row>
    <row r="904" spans="1:51" ht="15.75" customHeight="1" x14ac:dyDescent="0.3">
      <c r="A904" s="166" t="s">
        <v>1104</v>
      </c>
      <c r="B904" s="99">
        <v>7386.18</v>
      </c>
      <c r="C904" s="99">
        <v>14147.29</v>
      </c>
      <c r="D904" s="99">
        <v>62789.45</v>
      </c>
      <c r="E904" s="99">
        <v>61685</v>
      </c>
      <c r="F904" s="157">
        <v>100000</v>
      </c>
      <c r="G904" s="158">
        <v>12500</v>
      </c>
      <c r="H904" s="182">
        <v>46406</v>
      </c>
      <c r="I904" s="182">
        <v>46490</v>
      </c>
      <c r="J904" s="166">
        <v>4.4000000000000004</v>
      </c>
      <c r="K904" s="166">
        <v>2.8</v>
      </c>
      <c r="L904" s="167" t="s">
        <v>1207</v>
      </c>
      <c r="M904" s="168" t="s">
        <v>1204</v>
      </c>
      <c r="N904" s="169">
        <v>0.01</v>
      </c>
      <c r="O904" s="21">
        <f t="shared" si="504"/>
        <v>1.6000000000000005</v>
      </c>
      <c r="P904" s="21" t="str">
        <f t="shared" si="505"/>
        <v>N</v>
      </c>
      <c r="Q904" s="22">
        <f t="shared" si="506"/>
        <v>21533.47</v>
      </c>
      <c r="R904" s="8" t="str">
        <f t="shared" si="507"/>
        <v>N</v>
      </c>
      <c r="S904" s="23">
        <f t="shared" si="508"/>
        <v>3.2000000000000011</v>
      </c>
      <c r="T904" s="24">
        <f t="shared" si="509"/>
        <v>50000</v>
      </c>
      <c r="U904" s="24">
        <f t="shared" si="510"/>
        <v>200000</v>
      </c>
      <c r="V904" s="24">
        <f t="shared" si="511"/>
        <v>257500</v>
      </c>
      <c r="W904" s="24">
        <f t="shared" si="512"/>
        <v>10874.40235</v>
      </c>
      <c r="X904" s="24">
        <f t="shared" si="513"/>
        <v>0</v>
      </c>
      <c r="Y904" s="24">
        <f t="shared" si="514"/>
        <v>10874.40235</v>
      </c>
      <c r="Z904" s="24">
        <f t="shared" si="515"/>
        <v>10874.40235</v>
      </c>
      <c r="AA904" s="25" t="str">
        <f t="shared" si="516"/>
        <v>N</v>
      </c>
      <c r="AB904" s="26">
        <f t="shared" si="517"/>
        <v>2.2000000000000011</v>
      </c>
      <c r="AC904" s="27">
        <f t="shared" si="518"/>
        <v>50000</v>
      </c>
      <c r="AD904" s="28">
        <f t="shared" si="519"/>
        <v>200000</v>
      </c>
      <c r="AE904" s="28">
        <f t="shared" si="520"/>
        <v>257500</v>
      </c>
      <c r="AF904" s="28">
        <f t="shared" si="521"/>
        <v>10983.1463735</v>
      </c>
      <c r="AG904" s="28">
        <f t="shared" si="522"/>
        <v>0</v>
      </c>
      <c r="AH904" s="28">
        <f t="shared" si="523"/>
        <v>10983.1463735</v>
      </c>
      <c r="AI904" s="28">
        <f t="shared" si="524"/>
        <v>10983.1463735</v>
      </c>
      <c r="AJ904" s="29" t="str">
        <f t="shared" si="525"/>
        <v>N</v>
      </c>
      <c r="AK904" s="30">
        <f t="shared" si="526"/>
        <v>1.2000000000000011</v>
      </c>
      <c r="AL904" s="31">
        <f t="shared" si="527"/>
        <v>50000</v>
      </c>
      <c r="AM904" s="31">
        <f t="shared" si="528"/>
        <v>200000</v>
      </c>
      <c r="AN904" s="31">
        <f t="shared" si="529"/>
        <v>257500</v>
      </c>
      <c r="AO904" s="31">
        <f t="shared" si="530"/>
        <v>11092.977837234999</v>
      </c>
      <c r="AP904" s="31">
        <f t="shared" si="531"/>
        <v>0</v>
      </c>
      <c r="AQ904" s="31">
        <f t="shared" si="532"/>
        <v>11092.977837234999</v>
      </c>
      <c r="AR904" s="31">
        <f t="shared" si="533"/>
        <v>11092.977837234999</v>
      </c>
      <c r="AS904" s="32">
        <f t="shared" si="534"/>
        <v>0.20000000000000107</v>
      </c>
      <c r="AT904" s="33">
        <f t="shared" si="535"/>
        <v>50000</v>
      </c>
      <c r="AU904" s="33">
        <f t="shared" si="536"/>
        <v>200000</v>
      </c>
      <c r="AV904" s="33">
        <v>257500</v>
      </c>
      <c r="AW904" s="33">
        <f t="shared" si="537"/>
        <v>11203.90761560735</v>
      </c>
      <c r="AX904" s="33">
        <f t="shared" si="538"/>
        <v>11203.90761560735</v>
      </c>
      <c r="AY904" s="34">
        <f t="shared" si="539"/>
        <v>44154.434176342351</v>
      </c>
    </row>
    <row r="905" spans="1:51" ht="15.75" customHeight="1" x14ac:dyDescent="0.3">
      <c r="A905" s="166" t="s">
        <v>1105</v>
      </c>
      <c r="B905" s="99">
        <v>17370.61</v>
      </c>
      <c r="C905" s="99">
        <v>10935.27</v>
      </c>
      <c r="D905" s="99">
        <v>77304.28</v>
      </c>
      <c r="E905" s="99">
        <v>63149.1</v>
      </c>
      <c r="F905" s="157">
        <v>68000</v>
      </c>
      <c r="G905" s="158">
        <v>12500</v>
      </c>
      <c r="H905" s="182">
        <v>46355</v>
      </c>
      <c r="I905" s="182">
        <v>46385</v>
      </c>
      <c r="J905" s="166">
        <v>3.5</v>
      </c>
      <c r="K905" s="166">
        <v>2.2999999999999998</v>
      </c>
      <c r="L905" s="167" t="s">
        <v>1207</v>
      </c>
      <c r="M905" s="168" t="s">
        <v>1203</v>
      </c>
      <c r="N905" s="169">
        <v>0.02</v>
      </c>
      <c r="O905" s="21">
        <f t="shared" si="504"/>
        <v>1.2000000000000002</v>
      </c>
      <c r="P905" s="21" t="str">
        <f t="shared" si="505"/>
        <v>N</v>
      </c>
      <c r="Q905" s="22">
        <f t="shared" si="506"/>
        <v>28305.88</v>
      </c>
      <c r="R905" s="8" t="str">
        <f t="shared" si="507"/>
        <v>N</v>
      </c>
      <c r="S905" s="23">
        <f t="shared" si="508"/>
        <v>1.6000000000000003</v>
      </c>
      <c r="T905" s="24">
        <f t="shared" si="509"/>
        <v>50000</v>
      </c>
      <c r="U905" s="24">
        <f t="shared" si="510"/>
        <v>200000</v>
      </c>
      <c r="V905" s="24">
        <f t="shared" si="511"/>
        <v>257500</v>
      </c>
      <c r="W905" s="24">
        <f t="shared" si="512"/>
        <v>21653.998200000002</v>
      </c>
      <c r="X905" s="24">
        <f t="shared" si="513"/>
        <v>0</v>
      </c>
      <c r="Y905" s="24">
        <f t="shared" si="514"/>
        <v>21653.998200000002</v>
      </c>
      <c r="Z905" s="24">
        <f t="shared" si="515"/>
        <v>7217.9994000000006</v>
      </c>
      <c r="AA905" s="25" t="str">
        <f t="shared" si="516"/>
        <v>N</v>
      </c>
      <c r="AB905" s="26">
        <f t="shared" si="517"/>
        <v>0.60000000000000031</v>
      </c>
      <c r="AC905" s="27">
        <f t="shared" si="518"/>
        <v>50000</v>
      </c>
      <c r="AD905" s="28">
        <f t="shared" si="519"/>
        <v>200000</v>
      </c>
      <c r="AE905" s="28">
        <f t="shared" si="520"/>
        <v>257500</v>
      </c>
      <c r="AF905" s="28">
        <f t="shared" si="521"/>
        <v>22087.078164000002</v>
      </c>
      <c r="AG905" s="28">
        <f t="shared" si="522"/>
        <v>0</v>
      </c>
      <c r="AH905" s="28">
        <f t="shared" si="523"/>
        <v>22087.078164000002</v>
      </c>
      <c r="AI905" s="28">
        <f t="shared" si="524"/>
        <v>7362.3593880000008</v>
      </c>
      <c r="AJ905" s="29" t="str">
        <f t="shared" si="525"/>
        <v>N</v>
      </c>
      <c r="AK905" s="30">
        <f t="shared" si="526"/>
        <v>0</v>
      </c>
      <c r="AL905" s="31">
        <f t="shared" si="527"/>
        <v>50000</v>
      </c>
      <c r="AM905" s="31">
        <f t="shared" si="528"/>
        <v>200000</v>
      </c>
      <c r="AN905" s="31">
        <f t="shared" si="529"/>
        <v>257500</v>
      </c>
      <c r="AO905" s="31">
        <f t="shared" si="530"/>
        <v>0</v>
      </c>
      <c r="AP905" s="31">
        <f t="shared" si="531"/>
        <v>0</v>
      </c>
      <c r="AQ905" s="31">
        <f t="shared" si="532"/>
        <v>0</v>
      </c>
      <c r="AR905" s="31">
        <f t="shared" si="533"/>
        <v>0</v>
      </c>
      <c r="AS905" s="32">
        <f t="shared" si="534"/>
        <v>0</v>
      </c>
      <c r="AT905" s="33">
        <f t="shared" si="535"/>
        <v>50000</v>
      </c>
      <c r="AU905" s="33">
        <f t="shared" si="536"/>
        <v>200000</v>
      </c>
      <c r="AV905" s="33">
        <v>257500</v>
      </c>
      <c r="AW905" s="33">
        <f t="shared" si="537"/>
        <v>0</v>
      </c>
      <c r="AX905" s="33">
        <f t="shared" si="538"/>
        <v>0</v>
      </c>
      <c r="AY905" s="34">
        <f t="shared" si="539"/>
        <v>14580.358788000001</v>
      </c>
    </row>
    <row r="906" spans="1:51" ht="15.75" customHeight="1" x14ac:dyDescent="0.3">
      <c r="A906" s="166" t="s">
        <v>1106</v>
      </c>
      <c r="B906" s="99">
        <v>20125.099999999999</v>
      </c>
      <c r="C906" s="99">
        <v>126.99</v>
      </c>
      <c r="D906" s="99">
        <v>79672.37</v>
      </c>
      <c r="E906" s="99">
        <v>69000.399999999994</v>
      </c>
      <c r="F906" s="157">
        <v>44000</v>
      </c>
      <c r="G906" s="158">
        <v>12500</v>
      </c>
      <c r="H906" s="182">
        <v>46505</v>
      </c>
      <c r="I906" s="182">
        <v>46527</v>
      </c>
      <c r="J906" s="166">
        <v>4.8</v>
      </c>
      <c r="K906" s="166">
        <v>1.2</v>
      </c>
      <c r="L906" s="167" t="s">
        <v>1206</v>
      </c>
      <c r="M906" s="168" t="s">
        <v>1203</v>
      </c>
      <c r="N906" s="169">
        <v>0</v>
      </c>
      <c r="O906" s="21">
        <f t="shared" si="504"/>
        <v>3.5999999999999996</v>
      </c>
      <c r="P906" s="21" t="str">
        <f t="shared" si="505"/>
        <v>N</v>
      </c>
      <c r="Q906" s="22">
        <f t="shared" si="506"/>
        <v>20252.09</v>
      </c>
      <c r="R906" s="8" t="str">
        <f t="shared" si="507"/>
        <v>N</v>
      </c>
      <c r="S906" s="23">
        <f t="shared" si="508"/>
        <v>4.8</v>
      </c>
      <c r="T906" s="24">
        <f t="shared" si="509"/>
        <v>20500</v>
      </c>
      <c r="U906" s="24">
        <f t="shared" si="510"/>
        <v>100000</v>
      </c>
      <c r="V906" s="24">
        <f t="shared" si="511"/>
        <v>257500</v>
      </c>
      <c r="W906" s="24">
        <f t="shared" si="512"/>
        <v>15189.067500000001</v>
      </c>
      <c r="X906" s="24">
        <f t="shared" si="513"/>
        <v>0</v>
      </c>
      <c r="Y906" s="24">
        <f t="shared" si="514"/>
        <v>15189.067500000001</v>
      </c>
      <c r="Z906" s="24">
        <f t="shared" si="515"/>
        <v>5063.0224999999991</v>
      </c>
      <c r="AA906" s="25" t="str">
        <f t="shared" si="516"/>
        <v>N</v>
      </c>
      <c r="AB906" s="26">
        <f t="shared" si="517"/>
        <v>3.8</v>
      </c>
      <c r="AC906" s="27">
        <f t="shared" si="518"/>
        <v>20500</v>
      </c>
      <c r="AD906" s="28">
        <f t="shared" si="519"/>
        <v>100000</v>
      </c>
      <c r="AE906" s="28">
        <f t="shared" si="520"/>
        <v>257500</v>
      </c>
      <c r="AF906" s="28">
        <f t="shared" si="521"/>
        <v>3853.9218750000027</v>
      </c>
      <c r="AG906" s="28">
        <f t="shared" si="522"/>
        <v>0</v>
      </c>
      <c r="AH906" s="28">
        <f t="shared" si="523"/>
        <v>3853.9218750000027</v>
      </c>
      <c r="AI906" s="28">
        <f t="shared" si="524"/>
        <v>16398.168124999997</v>
      </c>
      <c r="AJ906" s="29" t="str">
        <f t="shared" si="525"/>
        <v>N</v>
      </c>
      <c r="AK906" s="30">
        <f t="shared" si="526"/>
        <v>2.8</v>
      </c>
      <c r="AL906" s="31">
        <f t="shared" si="527"/>
        <v>20500</v>
      </c>
      <c r="AM906" s="31">
        <f t="shared" si="528"/>
        <v>100000</v>
      </c>
      <c r="AN906" s="31">
        <f t="shared" si="529"/>
        <v>257500</v>
      </c>
      <c r="AO906" s="31">
        <f t="shared" si="530"/>
        <v>3853.9218750000027</v>
      </c>
      <c r="AP906" s="31">
        <f t="shared" si="531"/>
        <v>0</v>
      </c>
      <c r="AQ906" s="31">
        <f t="shared" si="532"/>
        <v>3853.9218750000027</v>
      </c>
      <c r="AR906" s="31">
        <f t="shared" si="533"/>
        <v>16398.168124999997</v>
      </c>
      <c r="AS906" s="32">
        <f t="shared" si="534"/>
        <v>1.7999999999999998</v>
      </c>
      <c r="AT906" s="33">
        <f t="shared" si="535"/>
        <v>20500</v>
      </c>
      <c r="AU906" s="33">
        <f t="shared" si="536"/>
        <v>100000</v>
      </c>
      <c r="AV906" s="33">
        <v>257500</v>
      </c>
      <c r="AW906" s="33">
        <f t="shared" si="537"/>
        <v>0</v>
      </c>
      <c r="AX906" s="33">
        <f t="shared" si="538"/>
        <v>20252.09</v>
      </c>
      <c r="AY906" s="34">
        <f t="shared" si="539"/>
        <v>58111.448749999996</v>
      </c>
    </row>
    <row r="907" spans="1:51" ht="15.75" customHeight="1" x14ac:dyDescent="0.3">
      <c r="A907" s="166" t="s">
        <v>1107</v>
      </c>
      <c r="B907" s="99">
        <v>13313.53</v>
      </c>
      <c r="C907" s="99">
        <v>13401.99</v>
      </c>
      <c r="D907" s="99">
        <v>72209.37</v>
      </c>
      <c r="E907" s="99">
        <v>61238.64</v>
      </c>
      <c r="F907" s="157">
        <v>60000</v>
      </c>
      <c r="G907" s="158">
        <v>0</v>
      </c>
      <c r="H907" s="182">
        <v>46358</v>
      </c>
      <c r="I907" s="182">
        <v>46442</v>
      </c>
      <c r="J907" s="166">
        <v>4.2</v>
      </c>
      <c r="K907" s="166">
        <v>3.9</v>
      </c>
      <c r="L907" s="167" t="s">
        <v>1206</v>
      </c>
      <c r="M907" s="168" t="s">
        <v>1205</v>
      </c>
      <c r="N907" s="169">
        <v>0</v>
      </c>
      <c r="O907" s="21">
        <f t="shared" si="504"/>
        <v>0.30000000000000027</v>
      </c>
      <c r="P907" s="21" t="str">
        <f t="shared" si="505"/>
        <v>N</v>
      </c>
      <c r="Q907" s="22">
        <f t="shared" si="506"/>
        <v>26715.52</v>
      </c>
      <c r="R907" s="8" t="str">
        <f t="shared" si="507"/>
        <v>N</v>
      </c>
      <c r="S907" s="23">
        <f t="shared" si="508"/>
        <v>0.30000000000000027</v>
      </c>
      <c r="T907" s="24">
        <f t="shared" si="509"/>
        <v>20500</v>
      </c>
      <c r="U907" s="24">
        <f t="shared" si="510"/>
        <v>100000</v>
      </c>
      <c r="V907" s="24">
        <f t="shared" si="511"/>
        <v>257500</v>
      </c>
      <c r="W907" s="24">
        <f t="shared" si="512"/>
        <v>20500</v>
      </c>
      <c r="X907" s="24">
        <f t="shared" si="513"/>
        <v>0</v>
      </c>
      <c r="Y907" s="24">
        <f t="shared" si="514"/>
        <v>20500</v>
      </c>
      <c r="Z907" s="24">
        <f t="shared" si="515"/>
        <v>6215.52</v>
      </c>
      <c r="AA907" s="25" t="str">
        <f t="shared" si="516"/>
        <v>N</v>
      </c>
      <c r="AB907" s="26">
        <f t="shared" si="517"/>
        <v>0</v>
      </c>
      <c r="AC907" s="27">
        <f t="shared" si="518"/>
        <v>20500</v>
      </c>
      <c r="AD907" s="28">
        <f t="shared" si="519"/>
        <v>100000</v>
      </c>
      <c r="AE907" s="28">
        <f t="shared" si="520"/>
        <v>257500</v>
      </c>
      <c r="AF907" s="28">
        <f t="shared" si="521"/>
        <v>0</v>
      </c>
      <c r="AG907" s="28">
        <f t="shared" si="522"/>
        <v>0</v>
      </c>
      <c r="AH907" s="28">
        <f t="shared" si="523"/>
        <v>0</v>
      </c>
      <c r="AI907" s="28">
        <f t="shared" si="524"/>
        <v>0</v>
      </c>
      <c r="AJ907" s="29" t="str">
        <f t="shared" si="525"/>
        <v>N</v>
      </c>
      <c r="AK907" s="30">
        <f t="shared" si="526"/>
        <v>0</v>
      </c>
      <c r="AL907" s="31">
        <f t="shared" si="527"/>
        <v>20500</v>
      </c>
      <c r="AM907" s="31">
        <f t="shared" si="528"/>
        <v>100000</v>
      </c>
      <c r="AN907" s="31">
        <f t="shared" si="529"/>
        <v>257500</v>
      </c>
      <c r="AO907" s="31">
        <f t="shared" si="530"/>
        <v>0</v>
      </c>
      <c r="AP907" s="31">
        <f t="shared" si="531"/>
        <v>0</v>
      </c>
      <c r="AQ907" s="31">
        <f t="shared" si="532"/>
        <v>0</v>
      </c>
      <c r="AR907" s="31">
        <f t="shared" si="533"/>
        <v>0</v>
      </c>
      <c r="AS907" s="32">
        <f t="shared" si="534"/>
        <v>0</v>
      </c>
      <c r="AT907" s="33">
        <f t="shared" si="535"/>
        <v>20500</v>
      </c>
      <c r="AU907" s="33">
        <f t="shared" si="536"/>
        <v>100000</v>
      </c>
      <c r="AV907" s="33">
        <v>257500</v>
      </c>
      <c r="AW907" s="33">
        <f t="shared" si="537"/>
        <v>0</v>
      </c>
      <c r="AX907" s="33">
        <f t="shared" si="538"/>
        <v>0</v>
      </c>
      <c r="AY907" s="34">
        <f t="shared" si="539"/>
        <v>6215.52</v>
      </c>
    </row>
    <row r="908" spans="1:51" ht="15.75" customHeight="1" x14ac:dyDescent="0.3">
      <c r="A908" s="166" t="s">
        <v>1108</v>
      </c>
      <c r="B908" s="99">
        <v>11661.17</v>
      </c>
      <c r="C908" s="99">
        <v>2972.51</v>
      </c>
      <c r="D908" s="99">
        <v>49306.47</v>
      </c>
      <c r="E908" s="99">
        <v>42508.4</v>
      </c>
      <c r="F908" s="157">
        <v>45000</v>
      </c>
      <c r="G908" s="158">
        <v>12500</v>
      </c>
      <c r="H908" s="182">
        <v>46471</v>
      </c>
      <c r="I908" s="182">
        <v>46497</v>
      </c>
      <c r="J908" s="166">
        <v>3.4</v>
      </c>
      <c r="K908" s="166">
        <v>2.1</v>
      </c>
      <c r="L908" s="167" t="s">
        <v>1207</v>
      </c>
      <c r="M908" s="168" t="s">
        <v>1204</v>
      </c>
      <c r="N908" s="169">
        <v>0</v>
      </c>
      <c r="O908" s="21">
        <f t="shared" si="504"/>
        <v>1.2999999999999998</v>
      </c>
      <c r="P908" s="21" t="str">
        <f t="shared" si="505"/>
        <v>N</v>
      </c>
      <c r="Q908" s="22">
        <f t="shared" si="506"/>
        <v>14633.68</v>
      </c>
      <c r="R908" s="8" t="str">
        <f t="shared" si="507"/>
        <v>N</v>
      </c>
      <c r="S908" s="23">
        <f t="shared" si="508"/>
        <v>2.5999999999999996</v>
      </c>
      <c r="T908" s="24">
        <f t="shared" si="509"/>
        <v>50000</v>
      </c>
      <c r="U908" s="24">
        <f t="shared" si="510"/>
        <v>200000</v>
      </c>
      <c r="V908" s="24">
        <f t="shared" si="511"/>
        <v>257500</v>
      </c>
      <c r="W908" s="24">
        <f t="shared" si="512"/>
        <v>7316.84</v>
      </c>
      <c r="X908" s="24">
        <f t="shared" si="513"/>
        <v>0</v>
      </c>
      <c r="Y908" s="24">
        <f t="shared" si="514"/>
        <v>7316.84</v>
      </c>
      <c r="Z908" s="24">
        <f t="shared" si="515"/>
        <v>7316.84</v>
      </c>
      <c r="AA908" s="25" t="str">
        <f t="shared" si="516"/>
        <v>N</v>
      </c>
      <c r="AB908" s="26">
        <f t="shared" si="517"/>
        <v>1.5999999999999996</v>
      </c>
      <c r="AC908" s="27">
        <f t="shared" si="518"/>
        <v>50000</v>
      </c>
      <c r="AD908" s="28">
        <f t="shared" si="519"/>
        <v>200000</v>
      </c>
      <c r="AE908" s="28">
        <f t="shared" si="520"/>
        <v>257500</v>
      </c>
      <c r="AF908" s="28">
        <f t="shared" si="521"/>
        <v>7316.84</v>
      </c>
      <c r="AG908" s="28">
        <f t="shared" si="522"/>
        <v>0</v>
      </c>
      <c r="AH908" s="28">
        <f t="shared" si="523"/>
        <v>7316.84</v>
      </c>
      <c r="AI908" s="28">
        <f t="shared" si="524"/>
        <v>7316.84</v>
      </c>
      <c r="AJ908" s="29" t="str">
        <f t="shared" si="525"/>
        <v>N</v>
      </c>
      <c r="AK908" s="30">
        <f t="shared" si="526"/>
        <v>0.59999999999999964</v>
      </c>
      <c r="AL908" s="31">
        <f t="shared" si="527"/>
        <v>50000</v>
      </c>
      <c r="AM908" s="31">
        <f t="shared" si="528"/>
        <v>200000</v>
      </c>
      <c r="AN908" s="31">
        <f t="shared" si="529"/>
        <v>257500</v>
      </c>
      <c r="AO908" s="31">
        <f t="shared" si="530"/>
        <v>7316.84</v>
      </c>
      <c r="AP908" s="31">
        <f t="shared" si="531"/>
        <v>0</v>
      </c>
      <c r="AQ908" s="31">
        <f t="shared" si="532"/>
        <v>7316.84</v>
      </c>
      <c r="AR908" s="31">
        <f t="shared" si="533"/>
        <v>7316.84</v>
      </c>
      <c r="AS908" s="32">
        <f t="shared" si="534"/>
        <v>0</v>
      </c>
      <c r="AT908" s="33">
        <f t="shared" si="535"/>
        <v>50000</v>
      </c>
      <c r="AU908" s="33">
        <f t="shared" si="536"/>
        <v>200000</v>
      </c>
      <c r="AV908" s="33">
        <v>257500</v>
      </c>
      <c r="AW908" s="33">
        <f t="shared" si="537"/>
        <v>0</v>
      </c>
      <c r="AX908" s="33">
        <f t="shared" si="538"/>
        <v>0</v>
      </c>
      <c r="AY908" s="34">
        <f t="shared" si="539"/>
        <v>21950.52</v>
      </c>
    </row>
    <row r="909" spans="1:51" ht="15.75" customHeight="1" x14ac:dyDescent="0.3">
      <c r="A909" s="166" t="s">
        <v>1109</v>
      </c>
      <c r="B909" s="99">
        <v>18667.939999999999</v>
      </c>
      <c r="C909" s="99">
        <v>311.27</v>
      </c>
      <c r="D909" s="99">
        <v>65718.44</v>
      </c>
      <c r="E909" s="99">
        <v>56755.14</v>
      </c>
      <c r="F909" s="157">
        <v>42000</v>
      </c>
      <c r="G909" s="158">
        <v>0</v>
      </c>
      <c r="H909" s="182">
        <v>46523</v>
      </c>
      <c r="I909" s="182">
        <v>46534</v>
      </c>
      <c r="J909" s="166">
        <v>4.0999999999999996</v>
      </c>
      <c r="K909" s="166">
        <v>1.3</v>
      </c>
      <c r="L909" s="167" t="s">
        <v>1207</v>
      </c>
      <c r="M909" s="168" t="s">
        <v>1204</v>
      </c>
      <c r="N909" s="169">
        <v>0.01</v>
      </c>
      <c r="O909" s="21">
        <f t="shared" si="504"/>
        <v>2.8</v>
      </c>
      <c r="P909" s="21" t="str">
        <f t="shared" si="505"/>
        <v>N</v>
      </c>
      <c r="Q909" s="22">
        <f t="shared" si="506"/>
        <v>18979.21</v>
      </c>
      <c r="R909" s="8" t="str">
        <f t="shared" si="507"/>
        <v>N</v>
      </c>
      <c r="S909" s="23">
        <f t="shared" si="508"/>
        <v>5.6</v>
      </c>
      <c r="T909" s="24">
        <f t="shared" si="509"/>
        <v>50000</v>
      </c>
      <c r="U909" s="24">
        <f t="shared" si="510"/>
        <v>200000</v>
      </c>
      <c r="V909" s="24">
        <f t="shared" si="511"/>
        <v>257500</v>
      </c>
      <c r="W909" s="24">
        <f t="shared" si="512"/>
        <v>9584.5010499999989</v>
      </c>
      <c r="X909" s="24">
        <f t="shared" si="513"/>
        <v>0</v>
      </c>
      <c r="Y909" s="24">
        <f t="shared" si="514"/>
        <v>9584.5010499999989</v>
      </c>
      <c r="Z909" s="24">
        <f t="shared" si="515"/>
        <v>9584.5010499999989</v>
      </c>
      <c r="AA909" s="25" t="str">
        <f t="shared" si="516"/>
        <v>N</v>
      </c>
      <c r="AB909" s="26">
        <f t="shared" si="517"/>
        <v>4.5999999999999996</v>
      </c>
      <c r="AC909" s="27">
        <f t="shared" si="518"/>
        <v>50000</v>
      </c>
      <c r="AD909" s="28">
        <f t="shared" si="519"/>
        <v>200000</v>
      </c>
      <c r="AE909" s="28">
        <f t="shared" si="520"/>
        <v>257500</v>
      </c>
      <c r="AF909" s="28">
        <f t="shared" si="521"/>
        <v>9680.3460604999982</v>
      </c>
      <c r="AG909" s="28">
        <f t="shared" si="522"/>
        <v>0</v>
      </c>
      <c r="AH909" s="28">
        <f t="shared" si="523"/>
        <v>9680.3460604999982</v>
      </c>
      <c r="AI909" s="28">
        <f t="shared" si="524"/>
        <v>9680.3460604999982</v>
      </c>
      <c r="AJ909" s="29" t="str">
        <f t="shared" si="525"/>
        <v>N</v>
      </c>
      <c r="AK909" s="30">
        <f t="shared" si="526"/>
        <v>3.5999999999999996</v>
      </c>
      <c r="AL909" s="31">
        <f t="shared" si="527"/>
        <v>50000</v>
      </c>
      <c r="AM909" s="31">
        <f t="shared" si="528"/>
        <v>200000</v>
      </c>
      <c r="AN909" s="31">
        <f t="shared" si="529"/>
        <v>257500</v>
      </c>
      <c r="AO909" s="31">
        <f t="shared" si="530"/>
        <v>9777.1495211049987</v>
      </c>
      <c r="AP909" s="31">
        <f t="shared" si="531"/>
        <v>0</v>
      </c>
      <c r="AQ909" s="31">
        <f t="shared" si="532"/>
        <v>9777.1495211049987</v>
      </c>
      <c r="AR909" s="31">
        <f t="shared" si="533"/>
        <v>9777.1495211049987</v>
      </c>
      <c r="AS909" s="32">
        <f t="shared" si="534"/>
        <v>2.5999999999999996</v>
      </c>
      <c r="AT909" s="33">
        <f t="shared" si="535"/>
        <v>50000</v>
      </c>
      <c r="AU909" s="33">
        <f t="shared" si="536"/>
        <v>200000</v>
      </c>
      <c r="AV909" s="33">
        <v>257500</v>
      </c>
      <c r="AW909" s="33">
        <f t="shared" si="537"/>
        <v>9874.9210163160496</v>
      </c>
      <c r="AX909" s="33">
        <f t="shared" si="538"/>
        <v>9874.9210163160496</v>
      </c>
      <c r="AY909" s="34">
        <f t="shared" si="539"/>
        <v>38916.917647921044</v>
      </c>
    </row>
    <row r="910" spans="1:51" ht="15.75" customHeight="1" x14ac:dyDescent="0.3">
      <c r="A910" s="166" t="s">
        <v>1110</v>
      </c>
      <c r="B910" s="99">
        <v>8243.32</v>
      </c>
      <c r="C910" s="99">
        <v>4504.4399999999996</v>
      </c>
      <c r="D910" s="99">
        <v>90236.98</v>
      </c>
      <c r="E910" s="99">
        <v>89886.080000000002</v>
      </c>
      <c r="F910" s="157">
        <v>167000</v>
      </c>
      <c r="G910" s="158">
        <v>26667</v>
      </c>
      <c r="H910" s="182">
        <v>46217</v>
      </c>
      <c r="I910" s="182">
        <v>46291</v>
      </c>
      <c r="J910" s="166">
        <v>1.5</v>
      </c>
      <c r="K910" s="166">
        <v>0.5</v>
      </c>
      <c r="L910" s="167" t="s">
        <v>1206</v>
      </c>
      <c r="M910" s="168" t="s">
        <v>1204</v>
      </c>
      <c r="N910" s="169">
        <v>0.03</v>
      </c>
      <c r="O910" s="21">
        <f t="shared" si="504"/>
        <v>1</v>
      </c>
      <c r="P910" s="21" t="str">
        <f t="shared" si="505"/>
        <v>N</v>
      </c>
      <c r="Q910" s="22">
        <f t="shared" si="506"/>
        <v>12747.759999999998</v>
      </c>
      <c r="R910" s="8" t="str">
        <f t="shared" si="507"/>
        <v>N</v>
      </c>
      <c r="S910" s="23">
        <f t="shared" si="508"/>
        <v>2</v>
      </c>
      <c r="T910" s="24">
        <f t="shared" si="509"/>
        <v>20500</v>
      </c>
      <c r="U910" s="24">
        <f t="shared" si="510"/>
        <v>100000</v>
      </c>
      <c r="V910" s="24">
        <f t="shared" si="511"/>
        <v>257500</v>
      </c>
      <c r="W910" s="24">
        <f t="shared" si="512"/>
        <v>4881.510000000002</v>
      </c>
      <c r="X910" s="24">
        <f t="shared" si="513"/>
        <v>0</v>
      </c>
      <c r="Y910" s="24">
        <f t="shared" si="514"/>
        <v>4881.510000000002</v>
      </c>
      <c r="Z910" s="24">
        <f t="shared" si="515"/>
        <v>8248.6827999999969</v>
      </c>
      <c r="AA910" s="25" t="str">
        <f t="shared" si="516"/>
        <v>N</v>
      </c>
      <c r="AB910" s="26">
        <f t="shared" si="517"/>
        <v>1</v>
      </c>
      <c r="AC910" s="27">
        <f t="shared" si="518"/>
        <v>20500</v>
      </c>
      <c r="AD910" s="28">
        <f t="shared" si="519"/>
        <v>100000</v>
      </c>
      <c r="AE910" s="28">
        <f t="shared" si="520"/>
        <v>257500</v>
      </c>
      <c r="AF910" s="28">
        <f t="shared" si="521"/>
        <v>2440.755000000001</v>
      </c>
      <c r="AG910" s="28">
        <f t="shared" si="522"/>
        <v>0</v>
      </c>
      <c r="AH910" s="28">
        <f t="shared" si="523"/>
        <v>2440.755000000001</v>
      </c>
      <c r="AI910" s="28">
        <f t="shared" si="524"/>
        <v>11083.343583999998</v>
      </c>
      <c r="AJ910" s="29" t="str">
        <f t="shared" si="525"/>
        <v>N</v>
      </c>
      <c r="AK910" s="30">
        <f t="shared" si="526"/>
        <v>0</v>
      </c>
      <c r="AL910" s="31">
        <f t="shared" si="527"/>
        <v>20500</v>
      </c>
      <c r="AM910" s="31">
        <f t="shared" si="528"/>
        <v>100000</v>
      </c>
      <c r="AN910" s="31">
        <f t="shared" si="529"/>
        <v>257500</v>
      </c>
      <c r="AO910" s="31">
        <f t="shared" si="530"/>
        <v>0</v>
      </c>
      <c r="AP910" s="31">
        <f t="shared" si="531"/>
        <v>0</v>
      </c>
      <c r="AQ910" s="31">
        <f t="shared" si="532"/>
        <v>0</v>
      </c>
      <c r="AR910" s="31">
        <f t="shared" si="533"/>
        <v>0</v>
      </c>
      <c r="AS910" s="32">
        <f t="shared" si="534"/>
        <v>0</v>
      </c>
      <c r="AT910" s="33">
        <f t="shared" si="535"/>
        <v>20500</v>
      </c>
      <c r="AU910" s="33">
        <f t="shared" si="536"/>
        <v>100000</v>
      </c>
      <c r="AV910" s="33">
        <v>257500</v>
      </c>
      <c r="AW910" s="33">
        <f t="shared" si="537"/>
        <v>0</v>
      </c>
      <c r="AX910" s="33">
        <f t="shared" si="538"/>
        <v>0</v>
      </c>
      <c r="AY910" s="34">
        <f t="shared" si="539"/>
        <v>19332.026383999997</v>
      </c>
    </row>
    <row r="911" spans="1:51" ht="15.75" customHeight="1" x14ac:dyDescent="0.3">
      <c r="A911" s="166" t="s">
        <v>1111</v>
      </c>
      <c r="B911" s="99">
        <v>6081.85</v>
      </c>
      <c r="C911" s="99">
        <v>27674</v>
      </c>
      <c r="D911" s="99">
        <v>71081.490000000005</v>
      </c>
      <c r="E911" s="99">
        <v>63727.41</v>
      </c>
      <c r="F911" s="157">
        <v>92000</v>
      </c>
      <c r="G911" s="158">
        <v>0</v>
      </c>
      <c r="H911" s="182">
        <v>46215</v>
      </c>
      <c r="I911" s="182">
        <v>46269</v>
      </c>
      <c r="J911" s="166">
        <v>1.8</v>
      </c>
      <c r="K911" s="166">
        <v>0.3</v>
      </c>
      <c r="L911" s="167" t="s">
        <v>1206</v>
      </c>
      <c r="M911" s="168" t="s">
        <v>1205</v>
      </c>
      <c r="N911" s="169">
        <v>2.7E-2</v>
      </c>
      <c r="O911" s="21">
        <f t="shared" si="504"/>
        <v>1.5</v>
      </c>
      <c r="P911" s="21" t="str">
        <f t="shared" si="505"/>
        <v>N</v>
      </c>
      <c r="Q911" s="22">
        <f t="shared" si="506"/>
        <v>33755.85</v>
      </c>
      <c r="R911" s="8" t="str">
        <f t="shared" si="507"/>
        <v>N</v>
      </c>
      <c r="S911" s="23">
        <f t="shared" si="508"/>
        <v>1.5</v>
      </c>
      <c r="T911" s="24">
        <f t="shared" si="509"/>
        <v>20500</v>
      </c>
      <c r="U911" s="24">
        <f t="shared" si="510"/>
        <v>100000</v>
      </c>
      <c r="V911" s="24">
        <f t="shared" si="511"/>
        <v>257500</v>
      </c>
      <c r="W911" s="24">
        <f t="shared" si="512"/>
        <v>20500</v>
      </c>
      <c r="X911" s="24">
        <f t="shared" si="513"/>
        <v>0</v>
      </c>
      <c r="Y911" s="24">
        <f t="shared" si="514"/>
        <v>20500</v>
      </c>
      <c r="Z911" s="24">
        <f t="shared" si="515"/>
        <v>14167.257949999992</v>
      </c>
      <c r="AA911" s="25" t="str">
        <f t="shared" si="516"/>
        <v>N</v>
      </c>
      <c r="AB911" s="26">
        <f t="shared" si="517"/>
        <v>0.5</v>
      </c>
      <c r="AC911" s="27">
        <f t="shared" si="518"/>
        <v>20500</v>
      </c>
      <c r="AD911" s="28">
        <f t="shared" si="519"/>
        <v>100000</v>
      </c>
      <c r="AE911" s="28">
        <f t="shared" si="520"/>
        <v>257500</v>
      </c>
      <c r="AF911" s="28">
        <f t="shared" si="521"/>
        <v>8418.5099999999948</v>
      </c>
      <c r="AG911" s="28">
        <f t="shared" si="522"/>
        <v>0</v>
      </c>
      <c r="AH911" s="28">
        <f t="shared" si="523"/>
        <v>8418.5099999999948</v>
      </c>
      <c r="AI911" s="28">
        <f t="shared" si="524"/>
        <v>27184.763914649993</v>
      </c>
      <c r="AJ911" s="29" t="str">
        <f t="shared" si="525"/>
        <v>N</v>
      </c>
      <c r="AK911" s="30">
        <f t="shared" si="526"/>
        <v>0</v>
      </c>
      <c r="AL911" s="31">
        <f t="shared" si="527"/>
        <v>20500</v>
      </c>
      <c r="AM911" s="31">
        <f t="shared" si="528"/>
        <v>100000</v>
      </c>
      <c r="AN911" s="31">
        <f t="shared" si="529"/>
        <v>257500</v>
      </c>
      <c r="AO911" s="31">
        <f t="shared" si="530"/>
        <v>0</v>
      </c>
      <c r="AP911" s="31">
        <f t="shared" si="531"/>
        <v>0</v>
      </c>
      <c r="AQ911" s="31">
        <f t="shared" si="532"/>
        <v>0</v>
      </c>
      <c r="AR911" s="31">
        <f t="shared" si="533"/>
        <v>0</v>
      </c>
      <c r="AS911" s="32">
        <f t="shared" si="534"/>
        <v>0</v>
      </c>
      <c r="AT911" s="33">
        <f t="shared" si="535"/>
        <v>20500</v>
      </c>
      <c r="AU911" s="33">
        <f t="shared" si="536"/>
        <v>100000</v>
      </c>
      <c r="AV911" s="33">
        <v>257500</v>
      </c>
      <c r="AW911" s="33">
        <f t="shared" si="537"/>
        <v>0</v>
      </c>
      <c r="AX911" s="33">
        <f t="shared" si="538"/>
        <v>0</v>
      </c>
      <c r="AY911" s="34">
        <f t="shared" si="539"/>
        <v>41352.021864649985</v>
      </c>
    </row>
    <row r="912" spans="1:51" ht="15.75" customHeight="1" x14ac:dyDescent="0.3">
      <c r="A912" s="166" t="s">
        <v>1112</v>
      </c>
      <c r="B912" s="99">
        <v>13790</v>
      </c>
      <c r="C912" s="99">
        <v>10725.12</v>
      </c>
      <c r="D912" s="99">
        <v>88197.83</v>
      </c>
      <c r="E912" s="99">
        <v>84836.2</v>
      </c>
      <c r="F912" s="157">
        <v>100000</v>
      </c>
      <c r="G912" s="158">
        <v>12500</v>
      </c>
      <c r="H912" s="182">
        <v>46317</v>
      </c>
      <c r="I912" s="182">
        <v>46406</v>
      </c>
      <c r="J912" s="166">
        <v>4.3</v>
      </c>
      <c r="K912" s="166">
        <v>4</v>
      </c>
      <c r="L912" s="167" t="s">
        <v>1207</v>
      </c>
      <c r="M912" s="168" t="s">
        <v>1203</v>
      </c>
      <c r="N912" s="169">
        <v>0.06</v>
      </c>
      <c r="O912" s="21">
        <f t="shared" si="504"/>
        <v>0.29999999999999982</v>
      </c>
      <c r="P912" s="21" t="str">
        <f t="shared" si="505"/>
        <v>N</v>
      </c>
      <c r="Q912" s="22">
        <f t="shared" si="506"/>
        <v>24515.120000000003</v>
      </c>
      <c r="R912" s="8" t="str">
        <f t="shared" si="507"/>
        <v>N</v>
      </c>
      <c r="S912" s="23">
        <f t="shared" si="508"/>
        <v>0.39999999999999974</v>
      </c>
      <c r="T912" s="24">
        <f t="shared" si="509"/>
        <v>50000</v>
      </c>
      <c r="U912" s="24">
        <f t="shared" si="510"/>
        <v>200000</v>
      </c>
      <c r="V912" s="24">
        <f t="shared" si="511"/>
        <v>257500</v>
      </c>
      <c r="W912" s="24">
        <f t="shared" si="512"/>
        <v>19489.520400000001</v>
      </c>
      <c r="X912" s="24">
        <f t="shared" si="513"/>
        <v>0</v>
      </c>
      <c r="Y912" s="24">
        <f t="shared" si="514"/>
        <v>19489.520400000001</v>
      </c>
      <c r="Z912" s="24">
        <f t="shared" si="515"/>
        <v>6496.5068000000028</v>
      </c>
      <c r="AA912" s="25" t="str">
        <f t="shared" si="516"/>
        <v>N</v>
      </c>
      <c r="AB912" s="26">
        <f t="shared" si="517"/>
        <v>0</v>
      </c>
      <c r="AC912" s="27">
        <f t="shared" si="518"/>
        <v>50000</v>
      </c>
      <c r="AD912" s="28">
        <f t="shared" si="519"/>
        <v>200000</v>
      </c>
      <c r="AE912" s="28">
        <f t="shared" si="520"/>
        <v>257500</v>
      </c>
      <c r="AF912" s="28">
        <f t="shared" si="521"/>
        <v>0</v>
      </c>
      <c r="AG912" s="28">
        <f t="shared" si="522"/>
        <v>0</v>
      </c>
      <c r="AH912" s="28">
        <f t="shared" si="523"/>
        <v>0</v>
      </c>
      <c r="AI912" s="28">
        <f t="shared" si="524"/>
        <v>0</v>
      </c>
      <c r="AJ912" s="29" t="str">
        <f t="shared" si="525"/>
        <v>N</v>
      </c>
      <c r="AK912" s="30">
        <f t="shared" si="526"/>
        <v>0</v>
      </c>
      <c r="AL912" s="31">
        <f t="shared" si="527"/>
        <v>50000</v>
      </c>
      <c r="AM912" s="31">
        <f t="shared" si="528"/>
        <v>200000</v>
      </c>
      <c r="AN912" s="31">
        <f t="shared" si="529"/>
        <v>257500</v>
      </c>
      <c r="AO912" s="31">
        <f t="shared" si="530"/>
        <v>0</v>
      </c>
      <c r="AP912" s="31">
        <f t="shared" si="531"/>
        <v>0</v>
      </c>
      <c r="AQ912" s="31">
        <f t="shared" si="532"/>
        <v>0</v>
      </c>
      <c r="AR912" s="31">
        <f t="shared" si="533"/>
        <v>0</v>
      </c>
      <c r="AS912" s="32">
        <f t="shared" si="534"/>
        <v>0</v>
      </c>
      <c r="AT912" s="33">
        <f t="shared" si="535"/>
        <v>50000</v>
      </c>
      <c r="AU912" s="33">
        <f t="shared" si="536"/>
        <v>200000</v>
      </c>
      <c r="AV912" s="33">
        <v>257500</v>
      </c>
      <c r="AW912" s="33">
        <f t="shared" si="537"/>
        <v>0</v>
      </c>
      <c r="AX912" s="33">
        <f t="shared" si="538"/>
        <v>0</v>
      </c>
      <c r="AY912" s="34">
        <f t="shared" si="539"/>
        <v>6496.5068000000028</v>
      </c>
    </row>
    <row r="913" spans="1:51" ht="15.75" customHeight="1" x14ac:dyDescent="0.3">
      <c r="A913" s="166" t="s">
        <v>1113</v>
      </c>
      <c r="B913" s="99">
        <v>18836.8</v>
      </c>
      <c r="C913" s="99">
        <v>27526.78</v>
      </c>
      <c r="D913" s="99">
        <v>101316.46</v>
      </c>
      <c r="E913" s="99">
        <v>89289.919999999998</v>
      </c>
      <c r="F913" s="159">
        <v>129000</v>
      </c>
      <c r="G913" s="158">
        <v>0</v>
      </c>
      <c r="H913" s="182">
        <v>46408</v>
      </c>
      <c r="I913" s="182">
        <v>46419</v>
      </c>
      <c r="J913" s="166">
        <v>3</v>
      </c>
      <c r="K913" s="166">
        <v>2.6</v>
      </c>
      <c r="L913" s="167" t="s">
        <v>1207</v>
      </c>
      <c r="M913" s="168" t="s">
        <v>1203</v>
      </c>
      <c r="N913" s="169">
        <v>0.01</v>
      </c>
      <c r="O913" s="21">
        <f t="shared" si="504"/>
        <v>0.39999999999999991</v>
      </c>
      <c r="P913" s="21" t="str">
        <f t="shared" si="505"/>
        <v>N</v>
      </c>
      <c r="Q913" s="22">
        <f t="shared" si="506"/>
        <v>46363.58</v>
      </c>
      <c r="R913" s="8" t="str">
        <f t="shared" si="507"/>
        <v>N</v>
      </c>
      <c r="S913" s="23">
        <f t="shared" si="508"/>
        <v>0.53333333333333321</v>
      </c>
      <c r="T913" s="24">
        <f t="shared" si="509"/>
        <v>50000</v>
      </c>
      <c r="U913" s="24">
        <f t="shared" si="510"/>
        <v>200000</v>
      </c>
      <c r="V913" s="24">
        <f t="shared" si="511"/>
        <v>257500</v>
      </c>
      <c r="W913" s="24">
        <f t="shared" si="512"/>
        <v>35120.411850000004</v>
      </c>
      <c r="X913" s="24">
        <f t="shared" si="513"/>
        <v>0</v>
      </c>
      <c r="Y913" s="24">
        <f t="shared" si="514"/>
        <v>35120.411850000004</v>
      </c>
      <c r="Z913" s="24">
        <f t="shared" si="515"/>
        <v>11706.803950000001</v>
      </c>
      <c r="AA913" s="25" t="str">
        <f t="shared" si="516"/>
        <v>N</v>
      </c>
      <c r="AB913" s="26">
        <f t="shared" si="517"/>
        <v>0</v>
      </c>
      <c r="AC913" s="27">
        <f t="shared" si="518"/>
        <v>50000</v>
      </c>
      <c r="AD913" s="28">
        <f t="shared" si="519"/>
        <v>200000</v>
      </c>
      <c r="AE913" s="28">
        <f t="shared" si="520"/>
        <v>257500</v>
      </c>
      <c r="AF913" s="28">
        <f t="shared" si="521"/>
        <v>0</v>
      </c>
      <c r="AG913" s="28">
        <f t="shared" si="522"/>
        <v>0</v>
      </c>
      <c r="AH913" s="28">
        <f t="shared" si="523"/>
        <v>0</v>
      </c>
      <c r="AI913" s="28">
        <f t="shared" si="524"/>
        <v>0</v>
      </c>
      <c r="AJ913" s="29" t="str">
        <f t="shared" si="525"/>
        <v>N</v>
      </c>
      <c r="AK913" s="30">
        <f t="shared" si="526"/>
        <v>0</v>
      </c>
      <c r="AL913" s="31">
        <f t="shared" si="527"/>
        <v>50000</v>
      </c>
      <c r="AM913" s="31">
        <f t="shared" si="528"/>
        <v>200000</v>
      </c>
      <c r="AN913" s="31">
        <f t="shared" si="529"/>
        <v>257500</v>
      </c>
      <c r="AO913" s="31">
        <f t="shared" si="530"/>
        <v>0</v>
      </c>
      <c r="AP913" s="31">
        <f t="shared" si="531"/>
        <v>0</v>
      </c>
      <c r="AQ913" s="31">
        <f t="shared" si="532"/>
        <v>0</v>
      </c>
      <c r="AR913" s="31">
        <f t="shared" si="533"/>
        <v>0</v>
      </c>
      <c r="AS913" s="32">
        <f t="shared" si="534"/>
        <v>0</v>
      </c>
      <c r="AT913" s="33">
        <f t="shared" si="535"/>
        <v>50000</v>
      </c>
      <c r="AU913" s="33">
        <f t="shared" si="536"/>
        <v>200000</v>
      </c>
      <c r="AV913" s="33">
        <v>257500</v>
      </c>
      <c r="AW913" s="33">
        <f t="shared" si="537"/>
        <v>0</v>
      </c>
      <c r="AX913" s="33">
        <f t="shared" si="538"/>
        <v>0</v>
      </c>
      <c r="AY913" s="34">
        <f t="shared" si="539"/>
        <v>11706.803950000001</v>
      </c>
    </row>
    <row r="914" spans="1:51" ht="15.75" customHeight="1" x14ac:dyDescent="0.3">
      <c r="A914" s="166" t="s">
        <v>1114</v>
      </c>
      <c r="B914" s="99">
        <v>13373.21</v>
      </c>
      <c r="C914" s="99">
        <v>11943.68</v>
      </c>
      <c r="D914" s="99">
        <v>53916.24</v>
      </c>
      <c r="E914" s="99">
        <v>50175.8</v>
      </c>
      <c r="F914" s="159">
        <v>77000</v>
      </c>
      <c r="G914" s="158">
        <v>12500</v>
      </c>
      <c r="H914" s="182">
        <v>46321</v>
      </c>
      <c r="I914" s="182">
        <v>46367</v>
      </c>
      <c r="J914" s="166">
        <v>2.5</v>
      </c>
      <c r="K914" s="166">
        <v>1.9</v>
      </c>
      <c r="L914" s="167" t="s">
        <v>1206</v>
      </c>
      <c r="M914" s="168" t="s">
        <v>1204</v>
      </c>
      <c r="N914" s="169">
        <v>0.02</v>
      </c>
      <c r="O914" s="21">
        <f t="shared" si="504"/>
        <v>0.60000000000000009</v>
      </c>
      <c r="P914" s="21" t="str">
        <f t="shared" si="505"/>
        <v>N</v>
      </c>
      <c r="Q914" s="22">
        <f t="shared" si="506"/>
        <v>25316.89</v>
      </c>
      <c r="R914" s="8" t="str">
        <f t="shared" si="507"/>
        <v>N</v>
      </c>
      <c r="S914" s="23">
        <f t="shared" si="508"/>
        <v>1.2000000000000002</v>
      </c>
      <c r="T914" s="24">
        <f t="shared" si="509"/>
        <v>20500</v>
      </c>
      <c r="U914" s="24">
        <f t="shared" si="510"/>
        <v>100000</v>
      </c>
      <c r="V914" s="24">
        <f t="shared" si="511"/>
        <v>257500</v>
      </c>
      <c r="W914" s="24">
        <f t="shared" si="512"/>
        <v>10250</v>
      </c>
      <c r="X914" s="24">
        <f t="shared" si="513"/>
        <v>0</v>
      </c>
      <c r="Y914" s="24">
        <f t="shared" si="514"/>
        <v>10250</v>
      </c>
      <c r="Z914" s="24">
        <f t="shared" si="515"/>
        <v>15573.227800000001</v>
      </c>
      <c r="AA914" s="25" t="str">
        <f t="shared" si="516"/>
        <v>N</v>
      </c>
      <c r="AB914" s="26">
        <f t="shared" si="517"/>
        <v>0.20000000000000018</v>
      </c>
      <c r="AC914" s="27">
        <f t="shared" si="518"/>
        <v>20500</v>
      </c>
      <c r="AD914" s="28">
        <f t="shared" si="519"/>
        <v>100000</v>
      </c>
      <c r="AE914" s="28">
        <f t="shared" si="520"/>
        <v>257500</v>
      </c>
      <c r="AF914" s="28">
        <f t="shared" si="521"/>
        <v>10250</v>
      </c>
      <c r="AG914" s="28">
        <f t="shared" si="522"/>
        <v>0</v>
      </c>
      <c r="AH914" s="28">
        <f t="shared" si="523"/>
        <v>10250</v>
      </c>
      <c r="AI914" s="28">
        <f t="shared" si="524"/>
        <v>16089.692356</v>
      </c>
      <c r="AJ914" s="29" t="str">
        <f t="shared" si="525"/>
        <v>N</v>
      </c>
      <c r="AK914" s="30">
        <f t="shared" si="526"/>
        <v>0</v>
      </c>
      <c r="AL914" s="31">
        <f t="shared" si="527"/>
        <v>20500</v>
      </c>
      <c r="AM914" s="31">
        <f t="shared" si="528"/>
        <v>100000</v>
      </c>
      <c r="AN914" s="31">
        <f t="shared" si="529"/>
        <v>257500</v>
      </c>
      <c r="AO914" s="31">
        <f t="shared" si="530"/>
        <v>0</v>
      </c>
      <c r="AP914" s="31">
        <f t="shared" si="531"/>
        <v>0</v>
      </c>
      <c r="AQ914" s="31">
        <f t="shared" si="532"/>
        <v>0</v>
      </c>
      <c r="AR914" s="31">
        <f t="shared" si="533"/>
        <v>0</v>
      </c>
      <c r="AS914" s="32">
        <f t="shared" si="534"/>
        <v>0</v>
      </c>
      <c r="AT914" s="33">
        <f t="shared" si="535"/>
        <v>20500</v>
      </c>
      <c r="AU914" s="33">
        <f t="shared" si="536"/>
        <v>100000</v>
      </c>
      <c r="AV914" s="33">
        <v>257500</v>
      </c>
      <c r="AW914" s="33">
        <f t="shared" si="537"/>
        <v>0</v>
      </c>
      <c r="AX914" s="33">
        <f t="shared" si="538"/>
        <v>0</v>
      </c>
      <c r="AY914" s="34">
        <f t="shared" si="539"/>
        <v>31662.920156</v>
      </c>
    </row>
    <row r="915" spans="1:51" ht="15.75" customHeight="1" x14ac:dyDescent="0.3">
      <c r="A915" s="166" t="s">
        <v>1115</v>
      </c>
      <c r="B915" s="99">
        <v>10449.64</v>
      </c>
      <c r="C915" s="99">
        <v>26838.62</v>
      </c>
      <c r="D915" s="99">
        <v>66304.479999999996</v>
      </c>
      <c r="E915" s="99">
        <v>60733.18</v>
      </c>
      <c r="F915" s="159">
        <v>150000</v>
      </c>
      <c r="G915" s="158">
        <v>0</v>
      </c>
      <c r="H915" s="182">
        <v>46465</v>
      </c>
      <c r="I915" s="182">
        <v>46529</v>
      </c>
      <c r="J915" s="166">
        <v>4.0999999999999996</v>
      </c>
      <c r="K915" s="166">
        <v>1.4</v>
      </c>
      <c r="L915" s="167" t="s">
        <v>1206</v>
      </c>
      <c r="M915" s="168" t="s">
        <v>1204</v>
      </c>
      <c r="N915" s="169">
        <v>0.02</v>
      </c>
      <c r="O915" s="21">
        <f t="shared" si="504"/>
        <v>2.6999999999999997</v>
      </c>
      <c r="P915" s="21" t="str">
        <f t="shared" si="505"/>
        <v>N</v>
      </c>
      <c r="Q915" s="22">
        <f t="shared" si="506"/>
        <v>37288.259999999995</v>
      </c>
      <c r="R915" s="8" t="str">
        <f t="shared" si="507"/>
        <v>N</v>
      </c>
      <c r="S915" s="23">
        <f t="shared" si="508"/>
        <v>5.3999999999999995</v>
      </c>
      <c r="T915" s="24">
        <f t="shared" si="509"/>
        <v>20500</v>
      </c>
      <c r="U915" s="24">
        <f t="shared" si="510"/>
        <v>100000</v>
      </c>
      <c r="V915" s="24">
        <f t="shared" si="511"/>
        <v>257500</v>
      </c>
      <c r="W915" s="24">
        <f t="shared" si="512"/>
        <v>10250</v>
      </c>
      <c r="X915" s="24">
        <f t="shared" si="513"/>
        <v>0</v>
      </c>
      <c r="Y915" s="24">
        <f t="shared" si="514"/>
        <v>10250</v>
      </c>
      <c r="Z915" s="24">
        <f t="shared" si="515"/>
        <v>27784.025199999996</v>
      </c>
      <c r="AA915" s="25" t="str">
        <f t="shared" si="516"/>
        <v>N</v>
      </c>
      <c r="AB915" s="26">
        <f t="shared" si="517"/>
        <v>4.3999999999999995</v>
      </c>
      <c r="AC915" s="27">
        <f t="shared" si="518"/>
        <v>20500</v>
      </c>
      <c r="AD915" s="28">
        <f t="shared" si="519"/>
        <v>100000</v>
      </c>
      <c r="AE915" s="28">
        <f t="shared" si="520"/>
        <v>257500</v>
      </c>
      <c r="AF915" s="28">
        <f t="shared" si="521"/>
        <v>10250</v>
      </c>
      <c r="AG915" s="28">
        <f t="shared" si="522"/>
        <v>0</v>
      </c>
      <c r="AH915" s="28">
        <f t="shared" si="523"/>
        <v>10250</v>
      </c>
      <c r="AI915" s="28">
        <f t="shared" si="524"/>
        <v>28544.705704</v>
      </c>
      <c r="AJ915" s="29" t="str">
        <f t="shared" si="525"/>
        <v>N</v>
      </c>
      <c r="AK915" s="30">
        <f t="shared" si="526"/>
        <v>3.3999999999999995</v>
      </c>
      <c r="AL915" s="31">
        <f t="shared" si="527"/>
        <v>20500</v>
      </c>
      <c r="AM915" s="31">
        <f t="shared" si="528"/>
        <v>100000</v>
      </c>
      <c r="AN915" s="31">
        <f t="shared" si="529"/>
        <v>257500</v>
      </c>
      <c r="AO915" s="31">
        <f t="shared" si="530"/>
        <v>10250</v>
      </c>
      <c r="AP915" s="31">
        <f t="shared" si="531"/>
        <v>0</v>
      </c>
      <c r="AQ915" s="31">
        <f t="shared" si="532"/>
        <v>10250</v>
      </c>
      <c r="AR915" s="31">
        <f t="shared" si="533"/>
        <v>29320.599818080002</v>
      </c>
      <c r="AS915" s="32">
        <f t="shared" si="534"/>
        <v>2.3999999999999995</v>
      </c>
      <c r="AT915" s="33">
        <f t="shared" si="535"/>
        <v>20500</v>
      </c>
      <c r="AU915" s="33">
        <f t="shared" si="536"/>
        <v>100000</v>
      </c>
      <c r="AV915" s="33">
        <v>257500</v>
      </c>
      <c r="AW915" s="33">
        <f t="shared" si="537"/>
        <v>1472.760000000002</v>
      </c>
      <c r="AX915" s="33">
        <f t="shared" si="538"/>
        <v>38889.251814441603</v>
      </c>
      <c r="AY915" s="34">
        <f t="shared" si="539"/>
        <v>124538.5825365216</v>
      </c>
    </row>
    <row r="916" spans="1:51" ht="15.75" customHeight="1" x14ac:dyDescent="0.3">
      <c r="A916" s="166" t="s">
        <v>1116</v>
      </c>
      <c r="B916" s="99">
        <v>18600.580000000002</v>
      </c>
      <c r="C916" s="99">
        <v>4624.5200000000004</v>
      </c>
      <c r="D916" s="99">
        <v>61263.91</v>
      </c>
      <c r="E916" s="99">
        <v>52033.63</v>
      </c>
      <c r="F916" s="159">
        <v>66000</v>
      </c>
      <c r="G916" s="158">
        <v>12500</v>
      </c>
      <c r="H916" s="182">
        <v>46396</v>
      </c>
      <c r="I916" s="182">
        <v>46430</v>
      </c>
      <c r="J916" s="166">
        <v>2</v>
      </c>
      <c r="K916" s="166">
        <v>1.1000000000000001</v>
      </c>
      <c r="L916" s="167" t="s">
        <v>1207</v>
      </c>
      <c r="M916" s="168" t="s">
        <v>1203</v>
      </c>
      <c r="N916" s="169">
        <v>0.02</v>
      </c>
      <c r="O916" s="21">
        <f t="shared" si="504"/>
        <v>0.89999999999999991</v>
      </c>
      <c r="P916" s="21" t="str">
        <f t="shared" si="505"/>
        <v>N</v>
      </c>
      <c r="Q916" s="22">
        <f t="shared" si="506"/>
        <v>23225.100000000002</v>
      </c>
      <c r="R916" s="8" t="str">
        <f t="shared" si="507"/>
        <v>N</v>
      </c>
      <c r="S916" s="23">
        <f t="shared" si="508"/>
        <v>1.2</v>
      </c>
      <c r="T916" s="24">
        <f t="shared" si="509"/>
        <v>50000</v>
      </c>
      <c r="U916" s="24">
        <f t="shared" si="510"/>
        <v>200000</v>
      </c>
      <c r="V916" s="24">
        <f t="shared" si="511"/>
        <v>257500</v>
      </c>
      <c r="W916" s="24">
        <f t="shared" si="512"/>
        <v>17767.201500000003</v>
      </c>
      <c r="X916" s="24">
        <f t="shared" si="513"/>
        <v>0</v>
      </c>
      <c r="Y916" s="24">
        <f t="shared" si="514"/>
        <v>17767.201500000003</v>
      </c>
      <c r="Z916" s="24">
        <f t="shared" si="515"/>
        <v>5922.4004999999997</v>
      </c>
      <c r="AA916" s="25" t="str">
        <f t="shared" si="516"/>
        <v>N</v>
      </c>
      <c r="AB916" s="26">
        <f t="shared" si="517"/>
        <v>0.19999999999999996</v>
      </c>
      <c r="AC916" s="27">
        <f t="shared" si="518"/>
        <v>50000</v>
      </c>
      <c r="AD916" s="28">
        <f t="shared" si="519"/>
        <v>200000</v>
      </c>
      <c r="AE916" s="28">
        <f t="shared" si="520"/>
        <v>257500</v>
      </c>
      <c r="AF916" s="28">
        <f t="shared" si="521"/>
        <v>18122.545530000003</v>
      </c>
      <c r="AG916" s="28">
        <f t="shared" si="522"/>
        <v>0</v>
      </c>
      <c r="AH916" s="28">
        <f t="shared" si="523"/>
        <v>18122.545530000003</v>
      </c>
      <c r="AI916" s="28">
        <f t="shared" si="524"/>
        <v>6040.8485099999998</v>
      </c>
      <c r="AJ916" s="29" t="str">
        <f t="shared" si="525"/>
        <v>N</v>
      </c>
      <c r="AK916" s="30">
        <f t="shared" si="526"/>
        <v>0</v>
      </c>
      <c r="AL916" s="31">
        <f t="shared" si="527"/>
        <v>50000</v>
      </c>
      <c r="AM916" s="31">
        <f t="shared" si="528"/>
        <v>200000</v>
      </c>
      <c r="AN916" s="31">
        <f t="shared" si="529"/>
        <v>257500</v>
      </c>
      <c r="AO916" s="31">
        <f t="shared" si="530"/>
        <v>0</v>
      </c>
      <c r="AP916" s="31">
        <f t="shared" si="531"/>
        <v>0</v>
      </c>
      <c r="AQ916" s="31">
        <f t="shared" si="532"/>
        <v>0</v>
      </c>
      <c r="AR916" s="31">
        <f t="shared" si="533"/>
        <v>0</v>
      </c>
      <c r="AS916" s="32">
        <f t="shared" si="534"/>
        <v>0</v>
      </c>
      <c r="AT916" s="33">
        <f t="shared" si="535"/>
        <v>50000</v>
      </c>
      <c r="AU916" s="33">
        <f t="shared" si="536"/>
        <v>200000</v>
      </c>
      <c r="AV916" s="33">
        <v>257500</v>
      </c>
      <c r="AW916" s="33">
        <f t="shared" si="537"/>
        <v>0</v>
      </c>
      <c r="AX916" s="33">
        <f t="shared" si="538"/>
        <v>0</v>
      </c>
      <c r="AY916" s="34">
        <f t="shared" si="539"/>
        <v>11963.24901</v>
      </c>
    </row>
    <row r="917" spans="1:51" ht="15.75" customHeight="1" x14ac:dyDescent="0.3">
      <c r="A917" s="166" t="s">
        <v>1117</v>
      </c>
      <c r="B917" s="99">
        <v>14792.02</v>
      </c>
      <c r="C917" s="99">
        <v>24134.54</v>
      </c>
      <c r="D917" s="99">
        <v>116731.92</v>
      </c>
      <c r="E917" s="99">
        <v>105156.95</v>
      </c>
      <c r="F917" s="159">
        <v>90000</v>
      </c>
      <c r="G917" s="158">
        <v>0</v>
      </c>
      <c r="H917" s="182">
        <v>46396</v>
      </c>
      <c r="I917" s="182">
        <v>46425</v>
      </c>
      <c r="J917" s="166">
        <v>3.7</v>
      </c>
      <c r="K917" s="166">
        <v>1.3</v>
      </c>
      <c r="L917" s="167" t="s">
        <v>1207</v>
      </c>
      <c r="M917" s="168" t="s">
        <v>1203</v>
      </c>
      <c r="N917" s="169">
        <v>0.04</v>
      </c>
      <c r="O917" s="21">
        <f t="shared" si="504"/>
        <v>2.4000000000000004</v>
      </c>
      <c r="P917" s="21" t="str">
        <f t="shared" si="505"/>
        <v>N</v>
      </c>
      <c r="Q917" s="22">
        <f t="shared" si="506"/>
        <v>38926.559999999998</v>
      </c>
      <c r="R917" s="8" t="str">
        <f t="shared" si="507"/>
        <v>N</v>
      </c>
      <c r="S917" s="23">
        <f t="shared" si="508"/>
        <v>3.2000000000000006</v>
      </c>
      <c r="T917" s="24">
        <f t="shared" si="509"/>
        <v>50000</v>
      </c>
      <c r="U917" s="24">
        <f t="shared" si="510"/>
        <v>200000</v>
      </c>
      <c r="V917" s="24">
        <f t="shared" si="511"/>
        <v>257500</v>
      </c>
      <c r="W917" s="24">
        <f t="shared" si="512"/>
        <v>30362.716800000002</v>
      </c>
      <c r="X917" s="24">
        <f t="shared" si="513"/>
        <v>0</v>
      </c>
      <c r="Y917" s="24">
        <f t="shared" si="514"/>
        <v>30362.716800000002</v>
      </c>
      <c r="Z917" s="24">
        <f t="shared" si="515"/>
        <v>10120.905599999998</v>
      </c>
      <c r="AA917" s="25" t="str">
        <f t="shared" si="516"/>
        <v>N</v>
      </c>
      <c r="AB917" s="26">
        <f t="shared" si="517"/>
        <v>2.2000000000000006</v>
      </c>
      <c r="AC917" s="27">
        <f t="shared" si="518"/>
        <v>50000</v>
      </c>
      <c r="AD917" s="28">
        <f t="shared" si="519"/>
        <v>200000</v>
      </c>
      <c r="AE917" s="28">
        <f t="shared" si="520"/>
        <v>257500</v>
      </c>
      <c r="AF917" s="28">
        <f t="shared" si="521"/>
        <v>31577.225472000002</v>
      </c>
      <c r="AG917" s="28">
        <f t="shared" si="522"/>
        <v>0</v>
      </c>
      <c r="AH917" s="28">
        <f t="shared" si="523"/>
        <v>31577.225472000002</v>
      </c>
      <c r="AI917" s="28">
        <f t="shared" si="524"/>
        <v>10525.741824000001</v>
      </c>
      <c r="AJ917" s="29" t="str">
        <f t="shared" si="525"/>
        <v>N</v>
      </c>
      <c r="AK917" s="30">
        <f t="shared" si="526"/>
        <v>1.2000000000000006</v>
      </c>
      <c r="AL917" s="31">
        <f t="shared" si="527"/>
        <v>50000</v>
      </c>
      <c r="AM917" s="31">
        <f t="shared" si="528"/>
        <v>200000</v>
      </c>
      <c r="AN917" s="31">
        <f t="shared" si="529"/>
        <v>257500</v>
      </c>
      <c r="AO917" s="31">
        <f t="shared" si="530"/>
        <v>32840.314490880002</v>
      </c>
      <c r="AP917" s="31">
        <f t="shared" si="531"/>
        <v>0</v>
      </c>
      <c r="AQ917" s="31">
        <f t="shared" si="532"/>
        <v>32840.314490880002</v>
      </c>
      <c r="AR917" s="31">
        <f t="shared" si="533"/>
        <v>10946.771496959998</v>
      </c>
      <c r="AS917" s="32">
        <f t="shared" si="534"/>
        <v>0.20000000000000062</v>
      </c>
      <c r="AT917" s="33">
        <f t="shared" si="535"/>
        <v>50000</v>
      </c>
      <c r="AU917" s="33">
        <f t="shared" si="536"/>
        <v>200000</v>
      </c>
      <c r="AV917" s="33">
        <v>257500</v>
      </c>
      <c r="AW917" s="33">
        <f t="shared" si="537"/>
        <v>0</v>
      </c>
      <c r="AX917" s="33">
        <f t="shared" si="538"/>
        <v>45538.569427353599</v>
      </c>
      <c r="AY917" s="34">
        <f t="shared" si="539"/>
        <v>77131.988348313593</v>
      </c>
    </row>
    <row r="918" spans="1:51" ht="15.75" customHeight="1" x14ac:dyDescent="0.3">
      <c r="A918" s="166" t="s">
        <v>1118</v>
      </c>
      <c r="B918" s="99">
        <v>7189.88</v>
      </c>
      <c r="C918" s="99">
        <v>119.77</v>
      </c>
      <c r="D918" s="99">
        <v>68381.5</v>
      </c>
      <c r="E918" s="99">
        <v>59114.54</v>
      </c>
      <c r="F918" s="159">
        <v>90000</v>
      </c>
      <c r="G918" s="158">
        <v>24444</v>
      </c>
      <c r="H918" s="182">
        <v>46284</v>
      </c>
      <c r="I918" s="182">
        <v>46342</v>
      </c>
      <c r="J918" s="166">
        <v>4</v>
      </c>
      <c r="K918" s="166">
        <v>1.5</v>
      </c>
      <c r="L918" s="167" t="s">
        <v>1206</v>
      </c>
      <c r="M918" s="168" t="s">
        <v>1203</v>
      </c>
      <c r="N918" s="169">
        <v>0.05</v>
      </c>
      <c r="O918" s="21">
        <f t="shared" si="504"/>
        <v>2.5</v>
      </c>
      <c r="P918" s="21" t="str">
        <f t="shared" si="505"/>
        <v>N</v>
      </c>
      <c r="Q918" s="22">
        <f t="shared" si="506"/>
        <v>7309.6500000000005</v>
      </c>
      <c r="R918" s="8" t="str">
        <f t="shared" si="507"/>
        <v>N</v>
      </c>
      <c r="S918" s="23">
        <f t="shared" si="508"/>
        <v>3.3333333333333335</v>
      </c>
      <c r="T918" s="24">
        <f t="shared" si="509"/>
        <v>20500</v>
      </c>
      <c r="U918" s="24">
        <f t="shared" si="510"/>
        <v>100000</v>
      </c>
      <c r="V918" s="24">
        <f t="shared" si="511"/>
        <v>257500</v>
      </c>
      <c r="W918" s="24">
        <f t="shared" si="512"/>
        <v>5756.3493750000007</v>
      </c>
      <c r="X918" s="24">
        <f t="shared" si="513"/>
        <v>0</v>
      </c>
      <c r="Y918" s="24">
        <f t="shared" si="514"/>
        <v>5756.3493750000007</v>
      </c>
      <c r="Z918" s="24">
        <f t="shared" si="515"/>
        <v>1918.7831249999999</v>
      </c>
      <c r="AA918" s="25" t="str">
        <f t="shared" si="516"/>
        <v>N</v>
      </c>
      <c r="AB918" s="26">
        <f t="shared" si="517"/>
        <v>2.3333333333333335</v>
      </c>
      <c r="AC918" s="27">
        <f t="shared" si="518"/>
        <v>20500</v>
      </c>
      <c r="AD918" s="28">
        <f t="shared" si="519"/>
        <v>100000</v>
      </c>
      <c r="AE918" s="28">
        <f t="shared" si="520"/>
        <v>257500</v>
      </c>
      <c r="AF918" s="28">
        <f t="shared" si="521"/>
        <v>6044.1668437500002</v>
      </c>
      <c r="AG918" s="28">
        <f t="shared" si="522"/>
        <v>0</v>
      </c>
      <c r="AH918" s="28">
        <f t="shared" si="523"/>
        <v>6044.1668437500002</v>
      </c>
      <c r="AI918" s="28">
        <f t="shared" si="524"/>
        <v>2014.7222812500004</v>
      </c>
      <c r="AJ918" s="29" t="str">
        <f t="shared" si="525"/>
        <v>N</v>
      </c>
      <c r="AK918" s="30">
        <f t="shared" si="526"/>
        <v>1.3333333333333335</v>
      </c>
      <c r="AL918" s="31">
        <f t="shared" si="527"/>
        <v>20500</v>
      </c>
      <c r="AM918" s="31">
        <f t="shared" si="528"/>
        <v>100000</v>
      </c>
      <c r="AN918" s="31">
        <f t="shared" si="529"/>
        <v>257500</v>
      </c>
      <c r="AO918" s="31">
        <f t="shared" si="530"/>
        <v>6346.3751859375006</v>
      </c>
      <c r="AP918" s="31">
        <f t="shared" si="531"/>
        <v>0</v>
      </c>
      <c r="AQ918" s="31">
        <f t="shared" si="532"/>
        <v>6346.3751859375006</v>
      </c>
      <c r="AR918" s="31">
        <f t="shared" si="533"/>
        <v>2115.4583953125002</v>
      </c>
      <c r="AS918" s="32">
        <f t="shared" si="534"/>
        <v>0.33333333333333348</v>
      </c>
      <c r="AT918" s="33">
        <f t="shared" si="535"/>
        <v>20500</v>
      </c>
      <c r="AU918" s="33">
        <f t="shared" si="536"/>
        <v>100000</v>
      </c>
      <c r="AV918" s="33">
        <v>257500</v>
      </c>
      <c r="AW918" s="33">
        <f t="shared" si="537"/>
        <v>6663.6939452343759</v>
      </c>
      <c r="AX918" s="33">
        <f t="shared" si="538"/>
        <v>2221.2313150781247</v>
      </c>
      <c r="AY918" s="34">
        <f t="shared" si="539"/>
        <v>8270.1951166406252</v>
      </c>
    </row>
    <row r="919" spans="1:51" ht="15.75" customHeight="1" x14ac:dyDescent="0.3">
      <c r="A919" s="166" t="s">
        <v>1119</v>
      </c>
      <c r="B919" s="99">
        <v>14311.62</v>
      </c>
      <c r="C919" s="99">
        <v>2842.73</v>
      </c>
      <c r="D919" s="99">
        <v>54931.33</v>
      </c>
      <c r="E919" s="99">
        <v>50455.25</v>
      </c>
      <c r="F919" s="159">
        <v>105000</v>
      </c>
      <c r="G919" s="158">
        <v>0</v>
      </c>
      <c r="H919" s="182">
        <v>46252</v>
      </c>
      <c r="I919" s="182">
        <v>46326</v>
      </c>
      <c r="J919" s="166">
        <v>2.5</v>
      </c>
      <c r="K919" s="166">
        <v>1.7</v>
      </c>
      <c r="L919" s="167" t="s">
        <v>1206</v>
      </c>
      <c r="M919" s="168" t="s">
        <v>1203</v>
      </c>
      <c r="N919" s="169">
        <v>5.1999999999999998E-2</v>
      </c>
      <c r="O919" s="21">
        <f t="shared" si="504"/>
        <v>0.8</v>
      </c>
      <c r="P919" s="21" t="str">
        <f t="shared" si="505"/>
        <v>N</v>
      </c>
      <c r="Q919" s="22">
        <f t="shared" si="506"/>
        <v>17154.350000000002</v>
      </c>
      <c r="R919" s="8" t="str">
        <f t="shared" si="507"/>
        <v>N</v>
      </c>
      <c r="S919" s="23">
        <f t="shared" si="508"/>
        <v>1.0666666666666667</v>
      </c>
      <c r="T919" s="24">
        <f t="shared" si="509"/>
        <v>20500</v>
      </c>
      <c r="U919" s="24">
        <f t="shared" si="510"/>
        <v>100000</v>
      </c>
      <c r="V919" s="24">
        <f t="shared" si="511"/>
        <v>257500</v>
      </c>
      <c r="W919" s="24">
        <f t="shared" si="512"/>
        <v>13534.782150000003</v>
      </c>
      <c r="X919" s="24">
        <f t="shared" si="513"/>
        <v>0</v>
      </c>
      <c r="Y919" s="24">
        <f t="shared" si="514"/>
        <v>13534.782150000003</v>
      </c>
      <c r="Z919" s="24">
        <f t="shared" si="515"/>
        <v>4511.5940499999997</v>
      </c>
      <c r="AA919" s="25" t="str">
        <f t="shared" si="516"/>
        <v>N</v>
      </c>
      <c r="AB919" s="26">
        <f t="shared" si="517"/>
        <v>6.6666666666666652E-2</v>
      </c>
      <c r="AC919" s="27">
        <f t="shared" si="518"/>
        <v>20500</v>
      </c>
      <c r="AD919" s="28">
        <f t="shared" si="519"/>
        <v>100000</v>
      </c>
      <c r="AE919" s="28">
        <f t="shared" si="520"/>
        <v>257500</v>
      </c>
      <c r="AF919" s="28">
        <f t="shared" si="521"/>
        <v>14238.590821800002</v>
      </c>
      <c r="AG919" s="28">
        <f t="shared" si="522"/>
        <v>0</v>
      </c>
      <c r="AH919" s="28">
        <f t="shared" si="523"/>
        <v>14238.590821800002</v>
      </c>
      <c r="AI919" s="28">
        <f t="shared" si="524"/>
        <v>4746.1969406000007</v>
      </c>
      <c r="AJ919" s="29" t="str">
        <f t="shared" si="525"/>
        <v>N</v>
      </c>
      <c r="AK919" s="30">
        <f t="shared" si="526"/>
        <v>0</v>
      </c>
      <c r="AL919" s="31">
        <f t="shared" si="527"/>
        <v>20500</v>
      </c>
      <c r="AM919" s="31">
        <f t="shared" si="528"/>
        <v>100000</v>
      </c>
      <c r="AN919" s="31">
        <f t="shared" si="529"/>
        <v>257500</v>
      </c>
      <c r="AO919" s="31">
        <f t="shared" si="530"/>
        <v>0</v>
      </c>
      <c r="AP919" s="31">
        <f t="shared" si="531"/>
        <v>0</v>
      </c>
      <c r="AQ919" s="31">
        <f t="shared" si="532"/>
        <v>0</v>
      </c>
      <c r="AR919" s="31">
        <f t="shared" si="533"/>
        <v>0</v>
      </c>
      <c r="AS919" s="32">
        <f t="shared" si="534"/>
        <v>0</v>
      </c>
      <c r="AT919" s="33">
        <f t="shared" si="535"/>
        <v>20500</v>
      </c>
      <c r="AU919" s="33">
        <f t="shared" si="536"/>
        <v>100000</v>
      </c>
      <c r="AV919" s="33">
        <v>257500</v>
      </c>
      <c r="AW919" s="33">
        <f t="shared" si="537"/>
        <v>0</v>
      </c>
      <c r="AX919" s="33">
        <f t="shared" si="538"/>
        <v>0</v>
      </c>
      <c r="AY919" s="34">
        <f t="shared" si="539"/>
        <v>9257.7909906000004</v>
      </c>
    </row>
    <row r="920" spans="1:51" ht="15.75" customHeight="1" x14ac:dyDescent="0.3">
      <c r="A920" s="166" t="s">
        <v>1120</v>
      </c>
      <c r="B920" s="99">
        <v>18153.849999999999</v>
      </c>
      <c r="C920" s="99">
        <v>24321.24</v>
      </c>
      <c r="D920" s="99">
        <v>102226.35</v>
      </c>
      <c r="E920" s="99">
        <v>100128.61</v>
      </c>
      <c r="F920" s="159">
        <v>90000</v>
      </c>
      <c r="G920" s="158">
        <v>12500</v>
      </c>
      <c r="H920" s="182">
        <v>46514</v>
      </c>
      <c r="I920" s="182">
        <v>46548</v>
      </c>
      <c r="J920" s="166">
        <v>2.4</v>
      </c>
      <c r="K920" s="166">
        <v>0.4</v>
      </c>
      <c r="L920" s="167" t="s">
        <v>1206</v>
      </c>
      <c r="M920" s="168" t="s">
        <v>1204</v>
      </c>
      <c r="N920" s="169">
        <v>0.04</v>
      </c>
      <c r="O920" s="21">
        <f t="shared" si="504"/>
        <v>2</v>
      </c>
      <c r="P920" s="21" t="str">
        <f t="shared" si="505"/>
        <v>N</v>
      </c>
      <c r="Q920" s="22">
        <f t="shared" si="506"/>
        <v>42475.09</v>
      </c>
      <c r="R920" s="8" t="str">
        <f t="shared" si="507"/>
        <v>N</v>
      </c>
      <c r="S920" s="23">
        <f t="shared" si="508"/>
        <v>4</v>
      </c>
      <c r="T920" s="24">
        <f t="shared" si="509"/>
        <v>20500</v>
      </c>
      <c r="U920" s="24">
        <f t="shared" si="510"/>
        <v>100000</v>
      </c>
      <c r="V920" s="24">
        <f t="shared" si="511"/>
        <v>257500</v>
      </c>
      <c r="W920" s="24">
        <f t="shared" si="512"/>
        <v>0</v>
      </c>
      <c r="X920" s="24">
        <f t="shared" si="513"/>
        <v>0</v>
      </c>
      <c r="Y920" s="24">
        <f t="shared" si="514"/>
        <v>0</v>
      </c>
      <c r="Z920" s="24">
        <f t="shared" si="515"/>
        <v>44174.0936</v>
      </c>
      <c r="AA920" s="25" t="str">
        <f t="shared" si="516"/>
        <v>N</v>
      </c>
      <c r="AB920" s="26">
        <f t="shared" si="517"/>
        <v>3</v>
      </c>
      <c r="AC920" s="27">
        <f t="shared" si="518"/>
        <v>20500</v>
      </c>
      <c r="AD920" s="28">
        <f t="shared" si="519"/>
        <v>100000</v>
      </c>
      <c r="AE920" s="28">
        <f t="shared" si="520"/>
        <v>257500</v>
      </c>
      <c r="AF920" s="28">
        <f t="shared" si="521"/>
        <v>0</v>
      </c>
      <c r="AG920" s="28">
        <f t="shared" si="522"/>
        <v>0</v>
      </c>
      <c r="AH920" s="28">
        <f t="shared" si="523"/>
        <v>0</v>
      </c>
      <c r="AI920" s="28">
        <f t="shared" si="524"/>
        <v>45941.057344000001</v>
      </c>
      <c r="AJ920" s="29" t="str">
        <f t="shared" si="525"/>
        <v>N</v>
      </c>
      <c r="AK920" s="30">
        <f t="shared" si="526"/>
        <v>2</v>
      </c>
      <c r="AL920" s="31">
        <f t="shared" si="527"/>
        <v>20500</v>
      </c>
      <c r="AM920" s="31">
        <f t="shared" si="528"/>
        <v>100000</v>
      </c>
      <c r="AN920" s="31">
        <f t="shared" si="529"/>
        <v>257500</v>
      </c>
      <c r="AO920" s="31">
        <f t="shared" si="530"/>
        <v>0</v>
      </c>
      <c r="AP920" s="31">
        <f t="shared" si="531"/>
        <v>0</v>
      </c>
      <c r="AQ920" s="31">
        <f t="shared" si="532"/>
        <v>0</v>
      </c>
      <c r="AR920" s="31">
        <f t="shared" si="533"/>
        <v>47778.699637760001</v>
      </c>
      <c r="AS920" s="32">
        <f t="shared" si="534"/>
        <v>1</v>
      </c>
      <c r="AT920" s="33">
        <f t="shared" si="535"/>
        <v>20500</v>
      </c>
      <c r="AU920" s="33">
        <f t="shared" si="536"/>
        <v>100000</v>
      </c>
      <c r="AV920" s="33">
        <v>257500</v>
      </c>
      <c r="AW920" s="33">
        <f t="shared" si="537"/>
        <v>0</v>
      </c>
      <c r="AX920" s="33">
        <f t="shared" si="538"/>
        <v>49689.847623270405</v>
      </c>
      <c r="AY920" s="34">
        <f t="shared" si="539"/>
        <v>187583.69820503041</v>
      </c>
    </row>
    <row r="921" spans="1:51" ht="15.75" customHeight="1" x14ac:dyDescent="0.3">
      <c r="A921" s="166" t="s">
        <v>1121</v>
      </c>
      <c r="B921" s="99">
        <v>6630.5</v>
      </c>
      <c r="C921" s="99">
        <v>6459.35</v>
      </c>
      <c r="D921" s="99">
        <v>53459.77</v>
      </c>
      <c r="E921" s="99">
        <v>39877.870000000003</v>
      </c>
      <c r="F921" s="159">
        <v>206000</v>
      </c>
      <c r="G921" s="158">
        <v>0</v>
      </c>
      <c r="H921" s="182">
        <v>46462</v>
      </c>
      <c r="I921" s="182">
        <v>46527</v>
      </c>
      <c r="J921" s="166">
        <v>3.6</v>
      </c>
      <c r="K921" s="166">
        <v>0.5</v>
      </c>
      <c r="L921" s="167" t="s">
        <v>1206</v>
      </c>
      <c r="M921" s="168" t="s">
        <v>1205</v>
      </c>
      <c r="N921" s="169">
        <v>0.04</v>
      </c>
      <c r="O921" s="21">
        <f t="shared" si="504"/>
        <v>3.1</v>
      </c>
      <c r="P921" s="21" t="str">
        <f t="shared" si="505"/>
        <v>N</v>
      </c>
      <c r="Q921" s="22">
        <f t="shared" si="506"/>
        <v>13089.85</v>
      </c>
      <c r="R921" s="8" t="str">
        <f t="shared" si="507"/>
        <v>N</v>
      </c>
      <c r="S921" s="23">
        <f t="shared" si="508"/>
        <v>3.1</v>
      </c>
      <c r="T921" s="24">
        <f t="shared" si="509"/>
        <v>20500</v>
      </c>
      <c r="U921" s="24">
        <f t="shared" si="510"/>
        <v>100000</v>
      </c>
      <c r="V921" s="24">
        <f t="shared" si="511"/>
        <v>257500</v>
      </c>
      <c r="W921" s="24">
        <f t="shared" si="512"/>
        <v>13613.444000000001</v>
      </c>
      <c r="X921" s="24">
        <f t="shared" si="513"/>
        <v>0</v>
      </c>
      <c r="Y921" s="24">
        <f t="shared" si="514"/>
        <v>13613.444000000001</v>
      </c>
      <c r="Z921" s="24">
        <f t="shared" si="515"/>
        <v>0</v>
      </c>
      <c r="AA921" s="25" t="str">
        <f t="shared" si="516"/>
        <v>N</v>
      </c>
      <c r="AB921" s="26">
        <f t="shared" si="517"/>
        <v>2.1</v>
      </c>
      <c r="AC921" s="27">
        <f t="shared" si="518"/>
        <v>20500</v>
      </c>
      <c r="AD921" s="28">
        <f t="shared" si="519"/>
        <v>100000</v>
      </c>
      <c r="AE921" s="28">
        <f t="shared" si="520"/>
        <v>257500</v>
      </c>
      <c r="AF921" s="28">
        <f t="shared" si="521"/>
        <v>14157.981760000002</v>
      </c>
      <c r="AG921" s="28">
        <f t="shared" si="522"/>
        <v>0</v>
      </c>
      <c r="AH921" s="28">
        <f t="shared" si="523"/>
        <v>14157.981760000002</v>
      </c>
      <c r="AI921" s="28">
        <f t="shared" si="524"/>
        <v>0</v>
      </c>
      <c r="AJ921" s="29" t="str">
        <f t="shared" si="525"/>
        <v>N</v>
      </c>
      <c r="AK921" s="30">
        <f t="shared" si="526"/>
        <v>1.1000000000000001</v>
      </c>
      <c r="AL921" s="31">
        <f t="shared" si="527"/>
        <v>20500</v>
      </c>
      <c r="AM921" s="31">
        <f t="shared" si="528"/>
        <v>100000</v>
      </c>
      <c r="AN921" s="31">
        <f t="shared" si="529"/>
        <v>257500</v>
      </c>
      <c r="AO921" s="31">
        <f t="shared" si="530"/>
        <v>14724.301030400004</v>
      </c>
      <c r="AP921" s="31">
        <f t="shared" si="531"/>
        <v>0</v>
      </c>
      <c r="AQ921" s="31">
        <f t="shared" si="532"/>
        <v>14724.301030400004</v>
      </c>
      <c r="AR921" s="31">
        <f t="shared" si="533"/>
        <v>0</v>
      </c>
      <c r="AS921" s="32">
        <f t="shared" si="534"/>
        <v>0.10000000000000009</v>
      </c>
      <c r="AT921" s="33">
        <f t="shared" si="535"/>
        <v>20500</v>
      </c>
      <c r="AU921" s="33">
        <f t="shared" si="536"/>
        <v>100000</v>
      </c>
      <c r="AV921" s="33">
        <v>257500</v>
      </c>
      <c r="AW921" s="33">
        <f t="shared" si="537"/>
        <v>4044.5032095999941</v>
      </c>
      <c r="AX921" s="33">
        <f t="shared" si="538"/>
        <v>11268.76986201601</v>
      </c>
      <c r="AY921" s="34">
        <f t="shared" si="539"/>
        <v>11268.76986201601</v>
      </c>
    </row>
    <row r="922" spans="1:51" ht="15.75" customHeight="1" x14ac:dyDescent="0.3">
      <c r="A922" s="166" t="s">
        <v>1122</v>
      </c>
      <c r="B922" s="99">
        <v>15070.63</v>
      </c>
      <c r="C922" s="99">
        <v>14058.13</v>
      </c>
      <c r="D922" s="99">
        <v>55904.06</v>
      </c>
      <c r="E922" s="99">
        <v>52528.22</v>
      </c>
      <c r="F922" s="159">
        <v>49000</v>
      </c>
      <c r="G922" s="158">
        <v>12500</v>
      </c>
      <c r="H922" s="182">
        <v>46540</v>
      </c>
      <c r="I922" s="182">
        <v>46615</v>
      </c>
      <c r="J922" s="166">
        <v>4</v>
      </c>
      <c r="K922" s="166">
        <v>1.5</v>
      </c>
      <c r="L922" s="167" t="s">
        <v>1206</v>
      </c>
      <c r="M922" s="168" t="s">
        <v>1203</v>
      </c>
      <c r="N922" s="169">
        <v>0.01</v>
      </c>
      <c r="O922" s="21">
        <f t="shared" si="504"/>
        <v>2.5</v>
      </c>
      <c r="P922" s="21" t="str">
        <f t="shared" si="505"/>
        <v>N</v>
      </c>
      <c r="Q922" s="22">
        <f t="shared" si="506"/>
        <v>29128.76</v>
      </c>
      <c r="R922" s="8" t="str">
        <f t="shared" si="507"/>
        <v>N</v>
      </c>
      <c r="S922" s="23">
        <f t="shared" si="508"/>
        <v>3.3333333333333335</v>
      </c>
      <c r="T922" s="24">
        <f t="shared" si="509"/>
        <v>20500</v>
      </c>
      <c r="U922" s="24">
        <f t="shared" si="510"/>
        <v>100000</v>
      </c>
      <c r="V922" s="24">
        <f t="shared" si="511"/>
        <v>257500</v>
      </c>
      <c r="W922" s="24">
        <f t="shared" si="512"/>
        <v>15375</v>
      </c>
      <c r="X922" s="24">
        <f t="shared" si="513"/>
        <v>0</v>
      </c>
      <c r="Y922" s="24">
        <f t="shared" si="514"/>
        <v>15375</v>
      </c>
      <c r="Z922" s="24">
        <f t="shared" si="515"/>
        <v>14045.047599999998</v>
      </c>
      <c r="AA922" s="25" t="str">
        <f t="shared" si="516"/>
        <v>N</v>
      </c>
      <c r="AB922" s="26">
        <f t="shared" si="517"/>
        <v>2.3333333333333335</v>
      </c>
      <c r="AC922" s="27">
        <f t="shared" si="518"/>
        <v>20500</v>
      </c>
      <c r="AD922" s="28">
        <f t="shared" si="519"/>
        <v>100000</v>
      </c>
      <c r="AE922" s="28">
        <f t="shared" si="520"/>
        <v>257500</v>
      </c>
      <c r="AF922" s="28">
        <f t="shared" si="521"/>
        <v>15375</v>
      </c>
      <c r="AG922" s="28">
        <f t="shared" si="522"/>
        <v>0</v>
      </c>
      <c r="AH922" s="28">
        <f t="shared" si="523"/>
        <v>15375</v>
      </c>
      <c r="AI922" s="28">
        <f t="shared" si="524"/>
        <v>14339.248076</v>
      </c>
      <c r="AJ922" s="29" t="str">
        <f t="shared" si="525"/>
        <v>N</v>
      </c>
      <c r="AK922" s="30">
        <f t="shared" si="526"/>
        <v>1.3333333333333335</v>
      </c>
      <c r="AL922" s="31">
        <f t="shared" si="527"/>
        <v>20500</v>
      </c>
      <c r="AM922" s="31">
        <f t="shared" si="528"/>
        <v>100000</v>
      </c>
      <c r="AN922" s="31">
        <f t="shared" si="529"/>
        <v>257500</v>
      </c>
      <c r="AO922" s="31">
        <f t="shared" si="530"/>
        <v>15375</v>
      </c>
      <c r="AP922" s="31">
        <f t="shared" si="531"/>
        <v>0</v>
      </c>
      <c r="AQ922" s="31">
        <f t="shared" si="532"/>
        <v>15375</v>
      </c>
      <c r="AR922" s="31">
        <f t="shared" si="533"/>
        <v>14636.390556760001</v>
      </c>
      <c r="AS922" s="32">
        <f t="shared" si="534"/>
        <v>0.33333333333333348</v>
      </c>
      <c r="AT922" s="33">
        <f t="shared" si="535"/>
        <v>20500</v>
      </c>
      <c r="AU922" s="33">
        <f t="shared" si="536"/>
        <v>100000</v>
      </c>
      <c r="AV922" s="33">
        <v>257500</v>
      </c>
      <c r="AW922" s="33">
        <f t="shared" si="537"/>
        <v>0</v>
      </c>
      <c r="AX922" s="33">
        <f t="shared" si="538"/>
        <v>30311.504462327601</v>
      </c>
      <c r="AY922" s="34">
        <f t="shared" si="539"/>
        <v>73332.1906950876</v>
      </c>
    </row>
    <row r="923" spans="1:51" ht="15.75" customHeight="1" x14ac:dyDescent="0.3">
      <c r="A923" s="166" t="s">
        <v>1123</v>
      </c>
      <c r="B923" s="99">
        <v>7350.17</v>
      </c>
      <c r="C923" s="99">
        <v>5133.04</v>
      </c>
      <c r="D923" s="99">
        <v>25074.15</v>
      </c>
      <c r="E923" s="99">
        <v>17136.490000000002</v>
      </c>
      <c r="F923" s="159">
        <v>112000</v>
      </c>
      <c r="G923" s="158">
        <v>0</v>
      </c>
      <c r="H923" s="182">
        <v>46357</v>
      </c>
      <c r="I923" s="182">
        <v>46432</v>
      </c>
      <c r="J923" s="166">
        <v>3.7</v>
      </c>
      <c r="K923" s="166">
        <v>0.4</v>
      </c>
      <c r="L923" s="167" t="s">
        <v>1206</v>
      </c>
      <c r="M923" s="168" t="s">
        <v>1203</v>
      </c>
      <c r="N923" s="169">
        <v>0.02</v>
      </c>
      <c r="O923" s="21">
        <f t="shared" si="504"/>
        <v>3.3000000000000003</v>
      </c>
      <c r="P923" s="21" t="str">
        <f t="shared" si="505"/>
        <v>N</v>
      </c>
      <c r="Q923" s="22">
        <f t="shared" si="506"/>
        <v>12483.21</v>
      </c>
      <c r="R923" s="8" t="str">
        <f t="shared" si="507"/>
        <v>N</v>
      </c>
      <c r="S923" s="23">
        <f t="shared" si="508"/>
        <v>4.4000000000000004</v>
      </c>
      <c r="T923" s="24">
        <f t="shared" si="509"/>
        <v>20500</v>
      </c>
      <c r="U923" s="24">
        <f t="shared" si="510"/>
        <v>100000</v>
      </c>
      <c r="V923" s="24">
        <f t="shared" si="511"/>
        <v>257500</v>
      </c>
      <c r="W923" s="24">
        <f t="shared" si="512"/>
        <v>9549.6556500000006</v>
      </c>
      <c r="X923" s="24">
        <f t="shared" si="513"/>
        <v>0</v>
      </c>
      <c r="Y923" s="24">
        <f t="shared" si="514"/>
        <v>9549.6556500000006</v>
      </c>
      <c r="Z923" s="24">
        <f t="shared" si="515"/>
        <v>3183.2185499999996</v>
      </c>
      <c r="AA923" s="25" t="str">
        <f t="shared" si="516"/>
        <v>N</v>
      </c>
      <c r="AB923" s="26">
        <f t="shared" si="517"/>
        <v>3.4000000000000004</v>
      </c>
      <c r="AC923" s="27">
        <f t="shared" si="518"/>
        <v>20500</v>
      </c>
      <c r="AD923" s="28">
        <f t="shared" si="519"/>
        <v>100000</v>
      </c>
      <c r="AE923" s="28">
        <f t="shared" si="520"/>
        <v>257500</v>
      </c>
      <c r="AF923" s="28">
        <f t="shared" si="521"/>
        <v>9740.6487629999992</v>
      </c>
      <c r="AG923" s="28">
        <f t="shared" si="522"/>
        <v>0</v>
      </c>
      <c r="AH923" s="28">
        <f t="shared" si="523"/>
        <v>9740.6487629999992</v>
      </c>
      <c r="AI923" s="28">
        <f t="shared" si="524"/>
        <v>3246.8829210000004</v>
      </c>
      <c r="AJ923" s="29" t="str">
        <f t="shared" si="525"/>
        <v>N</v>
      </c>
      <c r="AK923" s="30">
        <f t="shared" si="526"/>
        <v>2.4000000000000004</v>
      </c>
      <c r="AL923" s="31">
        <f t="shared" si="527"/>
        <v>20500</v>
      </c>
      <c r="AM923" s="31">
        <f t="shared" si="528"/>
        <v>100000</v>
      </c>
      <c r="AN923" s="31">
        <f t="shared" si="529"/>
        <v>257500</v>
      </c>
      <c r="AO923" s="31">
        <f t="shared" si="530"/>
        <v>9935.461738259999</v>
      </c>
      <c r="AP923" s="31">
        <f t="shared" si="531"/>
        <v>0</v>
      </c>
      <c r="AQ923" s="31">
        <f t="shared" si="532"/>
        <v>9935.461738259999</v>
      </c>
      <c r="AR923" s="31">
        <f t="shared" si="533"/>
        <v>3311.8205794200003</v>
      </c>
      <c r="AS923" s="32">
        <f t="shared" si="534"/>
        <v>1.4000000000000004</v>
      </c>
      <c r="AT923" s="33">
        <f t="shared" si="535"/>
        <v>20500</v>
      </c>
      <c r="AU923" s="33">
        <f t="shared" si="536"/>
        <v>100000</v>
      </c>
      <c r="AV923" s="33">
        <v>257500</v>
      </c>
      <c r="AW923" s="33">
        <f t="shared" si="537"/>
        <v>10134.170973025201</v>
      </c>
      <c r="AX923" s="33">
        <f t="shared" si="538"/>
        <v>3378.0569910083996</v>
      </c>
      <c r="AY923" s="34">
        <f t="shared" si="539"/>
        <v>13119.9790414284</v>
      </c>
    </row>
    <row r="924" spans="1:51" ht="15.75" customHeight="1" x14ac:dyDescent="0.3">
      <c r="A924" s="166" t="s">
        <v>1124</v>
      </c>
      <c r="B924" s="99">
        <v>9177.76</v>
      </c>
      <c r="C924" s="99">
        <v>25724.84</v>
      </c>
      <c r="D924" s="99">
        <v>86339.82</v>
      </c>
      <c r="E924" s="99">
        <v>80953.02</v>
      </c>
      <c r="F924" s="159">
        <v>30000</v>
      </c>
      <c r="G924" s="158">
        <v>12500</v>
      </c>
      <c r="H924" s="182">
        <v>46394</v>
      </c>
      <c r="I924" s="182">
        <v>46446</v>
      </c>
      <c r="J924" s="166">
        <v>1.8</v>
      </c>
      <c r="K924" s="166">
        <v>0</v>
      </c>
      <c r="L924" s="167" t="s">
        <v>1206</v>
      </c>
      <c r="M924" s="168" t="s">
        <v>1203</v>
      </c>
      <c r="N924" s="169">
        <v>0</v>
      </c>
      <c r="O924" s="21">
        <f t="shared" si="504"/>
        <v>1.8</v>
      </c>
      <c r="P924" s="21" t="str">
        <f t="shared" si="505"/>
        <v>N</v>
      </c>
      <c r="Q924" s="22">
        <f t="shared" si="506"/>
        <v>34902.6</v>
      </c>
      <c r="R924" s="8" t="str">
        <f t="shared" si="507"/>
        <v>N</v>
      </c>
      <c r="S924" s="23">
        <f t="shared" si="508"/>
        <v>2.4</v>
      </c>
      <c r="T924" s="24">
        <f t="shared" si="509"/>
        <v>20500</v>
      </c>
      <c r="U924" s="24">
        <f t="shared" si="510"/>
        <v>100000</v>
      </c>
      <c r="V924" s="24">
        <f t="shared" si="511"/>
        <v>257500</v>
      </c>
      <c r="W924" s="24">
        <f t="shared" si="512"/>
        <v>10245.134999999995</v>
      </c>
      <c r="X924" s="24">
        <f t="shared" si="513"/>
        <v>0</v>
      </c>
      <c r="Y924" s="24">
        <f t="shared" si="514"/>
        <v>10245.134999999995</v>
      </c>
      <c r="Z924" s="24">
        <f t="shared" si="515"/>
        <v>24657.465000000004</v>
      </c>
      <c r="AA924" s="25" t="str">
        <f t="shared" si="516"/>
        <v>N</v>
      </c>
      <c r="AB924" s="26">
        <f t="shared" si="517"/>
        <v>1.4</v>
      </c>
      <c r="AC924" s="27">
        <f t="shared" si="518"/>
        <v>20500</v>
      </c>
      <c r="AD924" s="28">
        <f t="shared" si="519"/>
        <v>100000</v>
      </c>
      <c r="AE924" s="28">
        <f t="shared" si="520"/>
        <v>257500</v>
      </c>
      <c r="AF924" s="28">
        <f t="shared" si="521"/>
        <v>2561.2837499999987</v>
      </c>
      <c r="AG924" s="28">
        <f t="shared" si="522"/>
        <v>0</v>
      </c>
      <c r="AH924" s="28">
        <f t="shared" si="523"/>
        <v>2561.2837499999987</v>
      </c>
      <c r="AI924" s="28">
        <f t="shared" si="524"/>
        <v>32341.31625</v>
      </c>
      <c r="AJ924" s="29" t="str">
        <f t="shared" si="525"/>
        <v>N</v>
      </c>
      <c r="AK924" s="30">
        <f t="shared" si="526"/>
        <v>0.39999999999999991</v>
      </c>
      <c r="AL924" s="31">
        <f t="shared" si="527"/>
        <v>20500</v>
      </c>
      <c r="AM924" s="31">
        <f t="shared" si="528"/>
        <v>100000</v>
      </c>
      <c r="AN924" s="31">
        <f t="shared" si="529"/>
        <v>257500</v>
      </c>
      <c r="AO924" s="31">
        <f t="shared" si="530"/>
        <v>2561.2837499999987</v>
      </c>
      <c r="AP924" s="31">
        <f t="shared" si="531"/>
        <v>0</v>
      </c>
      <c r="AQ924" s="31">
        <f t="shared" si="532"/>
        <v>2561.2837499999987</v>
      </c>
      <c r="AR924" s="31">
        <f t="shared" si="533"/>
        <v>32341.31625</v>
      </c>
      <c r="AS924" s="32">
        <f t="shared" si="534"/>
        <v>0</v>
      </c>
      <c r="AT924" s="33">
        <f t="shared" si="535"/>
        <v>20500</v>
      </c>
      <c r="AU924" s="33">
        <f t="shared" si="536"/>
        <v>100000</v>
      </c>
      <c r="AV924" s="33">
        <v>257500</v>
      </c>
      <c r="AW924" s="33">
        <f t="shared" si="537"/>
        <v>0</v>
      </c>
      <c r="AX924" s="33">
        <f t="shared" si="538"/>
        <v>0</v>
      </c>
      <c r="AY924" s="34">
        <f t="shared" si="539"/>
        <v>89340.097500000003</v>
      </c>
    </row>
    <row r="925" spans="1:51" ht="15.75" customHeight="1" x14ac:dyDescent="0.3">
      <c r="A925" s="166" t="s">
        <v>1125</v>
      </c>
      <c r="B925" s="99">
        <v>8197.99</v>
      </c>
      <c r="C925" s="99">
        <v>19023.419999999998</v>
      </c>
      <c r="D925" s="99">
        <v>86039.67</v>
      </c>
      <c r="E925" s="99">
        <v>78161.55</v>
      </c>
      <c r="F925" s="159">
        <v>72000</v>
      </c>
      <c r="G925" s="158">
        <v>0</v>
      </c>
      <c r="H925" s="182">
        <v>46396</v>
      </c>
      <c r="I925" s="182">
        <v>46409</v>
      </c>
      <c r="J925" s="166">
        <v>2.2999999999999998</v>
      </c>
      <c r="K925" s="166">
        <v>0.6</v>
      </c>
      <c r="L925" s="167" t="s">
        <v>1206</v>
      </c>
      <c r="M925" s="168" t="s">
        <v>1203</v>
      </c>
      <c r="N925" s="169">
        <v>0</v>
      </c>
      <c r="O925" s="21">
        <f t="shared" si="504"/>
        <v>1.6999999999999997</v>
      </c>
      <c r="P925" s="21" t="str">
        <f t="shared" si="505"/>
        <v>N</v>
      </c>
      <c r="Q925" s="22">
        <f t="shared" si="506"/>
        <v>27221.409999999996</v>
      </c>
      <c r="R925" s="8" t="str">
        <f t="shared" si="507"/>
        <v>N</v>
      </c>
      <c r="S925" s="23">
        <f t="shared" si="508"/>
        <v>2.2666666666666662</v>
      </c>
      <c r="T925" s="24">
        <f t="shared" si="509"/>
        <v>20500</v>
      </c>
      <c r="U925" s="24">
        <f t="shared" si="510"/>
        <v>100000</v>
      </c>
      <c r="V925" s="24">
        <f t="shared" si="511"/>
        <v>257500</v>
      </c>
      <c r="W925" s="24">
        <f t="shared" si="512"/>
        <v>10470.247500000001</v>
      </c>
      <c r="X925" s="24">
        <f t="shared" si="513"/>
        <v>0</v>
      </c>
      <c r="Y925" s="24">
        <f t="shared" si="514"/>
        <v>10470.247500000001</v>
      </c>
      <c r="Z925" s="24">
        <f t="shared" si="515"/>
        <v>16751.162499999995</v>
      </c>
      <c r="AA925" s="25" t="str">
        <f t="shared" si="516"/>
        <v>N</v>
      </c>
      <c r="AB925" s="26">
        <f t="shared" si="517"/>
        <v>1.2666666666666662</v>
      </c>
      <c r="AC925" s="27">
        <f t="shared" si="518"/>
        <v>20500</v>
      </c>
      <c r="AD925" s="28">
        <f t="shared" si="519"/>
        <v>100000</v>
      </c>
      <c r="AE925" s="28">
        <f t="shared" si="520"/>
        <v>257500</v>
      </c>
      <c r="AF925" s="28">
        <f t="shared" si="521"/>
        <v>2617.5618750000003</v>
      </c>
      <c r="AG925" s="28">
        <f t="shared" si="522"/>
        <v>0</v>
      </c>
      <c r="AH925" s="28">
        <f t="shared" si="523"/>
        <v>2617.5618750000003</v>
      </c>
      <c r="AI925" s="28">
        <f t="shared" si="524"/>
        <v>24603.848124999997</v>
      </c>
      <c r="AJ925" s="29" t="str">
        <f t="shared" si="525"/>
        <v>N</v>
      </c>
      <c r="AK925" s="30">
        <f t="shared" si="526"/>
        <v>0.26666666666666616</v>
      </c>
      <c r="AL925" s="31">
        <f t="shared" si="527"/>
        <v>20500</v>
      </c>
      <c r="AM925" s="31">
        <f t="shared" si="528"/>
        <v>100000</v>
      </c>
      <c r="AN925" s="31">
        <f t="shared" si="529"/>
        <v>257500</v>
      </c>
      <c r="AO925" s="31">
        <f t="shared" si="530"/>
        <v>0</v>
      </c>
      <c r="AP925" s="31">
        <f t="shared" si="531"/>
        <v>0</v>
      </c>
      <c r="AQ925" s="31">
        <f t="shared" si="532"/>
        <v>0</v>
      </c>
      <c r="AR925" s="31">
        <f t="shared" si="533"/>
        <v>27221.409999999996</v>
      </c>
      <c r="AS925" s="32">
        <f t="shared" si="534"/>
        <v>0</v>
      </c>
      <c r="AT925" s="33">
        <f t="shared" si="535"/>
        <v>20500</v>
      </c>
      <c r="AU925" s="33">
        <f t="shared" si="536"/>
        <v>100000</v>
      </c>
      <c r="AV925" s="33">
        <v>257500</v>
      </c>
      <c r="AW925" s="33">
        <f t="shared" si="537"/>
        <v>0</v>
      </c>
      <c r="AX925" s="33">
        <f t="shared" si="538"/>
        <v>0</v>
      </c>
      <c r="AY925" s="34">
        <f t="shared" si="539"/>
        <v>68576.420624999999</v>
      </c>
    </row>
    <row r="926" spans="1:51" ht="15.75" customHeight="1" x14ac:dyDescent="0.3">
      <c r="A926" s="166" t="s">
        <v>1126</v>
      </c>
      <c r="B926" s="99">
        <v>14461.91</v>
      </c>
      <c r="C926" s="99">
        <v>2974.68</v>
      </c>
      <c r="D926" s="99">
        <v>96335.11</v>
      </c>
      <c r="E926" s="99">
        <v>95683.87</v>
      </c>
      <c r="F926" s="159">
        <v>101000</v>
      </c>
      <c r="G926" s="158">
        <v>12500</v>
      </c>
      <c r="H926" s="182">
        <v>46553</v>
      </c>
      <c r="I926" s="182">
        <v>46603</v>
      </c>
      <c r="J926" s="166">
        <v>3.6</v>
      </c>
      <c r="K926" s="166">
        <v>1</v>
      </c>
      <c r="L926" s="167" t="s">
        <v>1206</v>
      </c>
      <c r="M926" s="168" t="s">
        <v>1205</v>
      </c>
      <c r="N926" s="169">
        <v>0</v>
      </c>
      <c r="O926" s="21">
        <f t="shared" si="504"/>
        <v>2.6</v>
      </c>
      <c r="P926" s="21" t="str">
        <f t="shared" si="505"/>
        <v>N</v>
      </c>
      <c r="Q926" s="22">
        <f t="shared" si="506"/>
        <v>17436.59</v>
      </c>
      <c r="R926" s="8" t="str">
        <f t="shared" si="507"/>
        <v>N</v>
      </c>
      <c r="S926" s="23">
        <f t="shared" si="508"/>
        <v>2.6</v>
      </c>
      <c r="T926" s="24">
        <f t="shared" si="509"/>
        <v>20500</v>
      </c>
      <c r="U926" s="24">
        <f t="shared" si="510"/>
        <v>100000</v>
      </c>
      <c r="V926" s="24">
        <f t="shared" si="511"/>
        <v>257500</v>
      </c>
      <c r="W926" s="24">
        <f t="shared" si="512"/>
        <v>3664.8899999999994</v>
      </c>
      <c r="X926" s="24">
        <f t="shared" si="513"/>
        <v>0</v>
      </c>
      <c r="Y926" s="24">
        <f t="shared" si="514"/>
        <v>3664.8899999999994</v>
      </c>
      <c r="Z926" s="24">
        <f t="shared" si="515"/>
        <v>13771.7</v>
      </c>
      <c r="AA926" s="25" t="str">
        <f t="shared" si="516"/>
        <v>N</v>
      </c>
      <c r="AB926" s="26">
        <f t="shared" si="517"/>
        <v>1.6</v>
      </c>
      <c r="AC926" s="27">
        <f t="shared" si="518"/>
        <v>20500</v>
      </c>
      <c r="AD926" s="28">
        <f t="shared" si="519"/>
        <v>100000</v>
      </c>
      <c r="AE926" s="28">
        <f t="shared" si="520"/>
        <v>257500</v>
      </c>
      <c r="AF926" s="28">
        <f t="shared" si="521"/>
        <v>0</v>
      </c>
      <c r="AG926" s="28">
        <f t="shared" si="522"/>
        <v>0</v>
      </c>
      <c r="AH926" s="28">
        <f t="shared" si="523"/>
        <v>0</v>
      </c>
      <c r="AI926" s="28">
        <f t="shared" si="524"/>
        <v>17436.59</v>
      </c>
      <c r="AJ926" s="29" t="str">
        <f t="shared" si="525"/>
        <v>N</v>
      </c>
      <c r="AK926" s="30">
        <f t="shared" si="526"/>
        <v>0.60000000000000009</v>
      </c>
      <c r="AL926" s="31">
        <f t="shared" si="527"/>
        <v>20500</v>
      </c>
      <c r="AM926" s="31">
        <f t="shared" si="528"/>
        <v>100000</v>
      </c>
      <c r="AN926" s="31">
        <f t="shared" si="529"/>
        <v>257500</v>
      </c>
      <c r="AO926" s="31">
        <f t="shared" si="530"/>
        <v>0</v>
      </c>
      <c r="AP926" s="31">
        <f t="shared" si="531"/>
        <v>0</v>
      </c>
      <c r="AQ926" s="31">
        <f t="shared" si="532"/>
        <v>0</v>
      </c>
      <c r="AR926" s="31">
        <f t="shared" si="533"/>
        <v>17436.59</v>
      </c>
      <c r="AS926" s="32">
        <f t="shared" si="534"/>
        <v>0</v>
      </c>
      <c r="AT926" s="33">
        <f t="shared" si="535"/>
        <v>20500</v>
      </c>
      <c r="AU926" s="33">
        <f t="shared" si="536"/>
        <v>100000</v>
      </c>
      <c r="AV926" s="33">
        <v>257500</v>
      </c>
      <c r="AW926" s="33">
        <f t="shared" si="537"/>
        <v>0</v>
      </c>
      <c r="AX926" s="33">
        <f t="shared" si="538"/>
        <v>0</v>
      </c>
      <c r="AY926" s="34">
        <f t="shared" si="539"/>
        <v>48644.880000000005</v>
      </c>
    </row>
    <row r="927" spans="1:51" ht="15.75" customHeight="1" x14ac:dyDescent="0.3">
      <c r="A927" s="166" t="s">
        <v>1127</v>
      </c>
      <c r="B927" s="99">
        <v>16180.18</v>
      </c>
      <c r="C927" s="99">
        <v>19363.919999999998</v>
      </c>
      <c r="D927" s="99">
        <v>52387.53</v>
      </c>
      <c r="E927" s="99">
        <v>50713.72</v>
      </c>
      <c r="F927" s="159">
        <v>120000</v>
      </c>
      <c r="G927" s="158">
        <v>0</v>
      </c>
      <c r="H927" s="182">
        <v>46237</v>
      </c>
      <c r="I927" s="182">
        <v>46276</v>
      </c>
      <c r="J927" s="166">
        <v>2.6</v>
      </c>
      <c r="K927" s="166">
        <v>0.6</v>
      </c>
      <c r="L927" s="167" t="s">
        <v>1206</v>
      </c>
      <c r="M927" s="168" t="s">
        <v>1204</v>
      </c>
      <c r="N927" s="169">
        <v>0.01</v>
      </c>
      <c r="O927" s="21">
        <f t="shared" si="504"/>
        <v>2</v>
      </c>
      <c r="P927" s="21" t="str">
        <f t="shared" si="505"/>
        <v>N</v>
      </c>
      <c r="Q927" s="22">
        <f t="shared" si="506"/>
        <v>35544.1</v>
      </c>
      <c r="R927" s="8" t="str">
        <f t="shared" si="507"/>
        <v>N</v>
      </c>
      <c r="S927" s="23">
        <f t="shared" si="508"/>
        <v>4</v>
      </c>
      <c r="T927" s="24">
        <f t="shared" si="509"/>
        <v>20500</v>
      </c>
      <c r="U927" s="24">
        <f t="shared" si="510"/>
        <v>100000</v>
      </c>
      <c r="V927" s="24">
        <f t="shared" si="511"/>
        <v>257500</v>
      </c>
      <c r="W927" s="24">
        <f t="shared" si="512"/>
        <v>10250</v>
      </c>
      <c r="X927" s="24">
        <f t="shared" si="513"/>
        <v>0</v>
      </c>
      <c r="Y927" s="24">
        <f t="shared" si="514"/>
        <v>10250</v>
      </c>
      <c r="Z927" s="24">
        <f t="shared" si="515"/>
        <v>25649.540999999997</v>
      </c>
      <c r="AA927" s="25" t="str">
        <f t="shared" si="516"/>
        <v>N</v>
      </c>
      <c r="AB927" s="26">
        <f t="shared" si="517"/>
        <v>3</v>
      </c>
      <c r="AC927" s="27">
        <f t="shared" si="518"/>
        <v>20500</v>
      </c>
      <c r="AD927" s="28">
        <f t="shared" si="519"/>
        <v>100000</v>
      </c>
      <c r="AE927" s="28">
        <f t="shared" si="520"/>
        <v>257500</v>
      </c>
      <c r="AF927" s="28">
        <f t="shared" si="521"/>
        <v>10250</v>
      </c>
      <c r="AG927" s="28">
        <f t="shared" si="522"/>
        <v>0</v>
      </c>
      <c r="AH927" s="28">
        <f t="shared" si="523"/>
        <v>10250</v>
      </c>
      <c r="AI927" s="28">
        <f t="shared" si="524"/>
        <v>26008.536410000001</v>
      </c>
      <c r="AJ927" s="29" t="str">
        <f t="shared" si="525"/>
        <v>N</v>
      </c>
      <c r="AK927" s="30">
        <f t="shared" si="526"/>
        <v>2</v>
      </c>
      <c r="AL927" s="31">
        <f t="shared" si="527"/>
        <v>20500</v>
      </c>
      <c r="AM927" s="31">
        <f t="shared" si="528"/>
        <v>100000</v>
      </c>
      <c r="AN927" s="31">
        <f t="shared" si="529"/>
        <v>257500</v>
      </c>
      <c r="AO927" s="31">
        <f t="shared" si="530"/>
        <v>10250</v>
      </c>
      <c r="AP927" s="31">
        <f t="shared" si="531"/>
        <v>0</v>
      </c>
      <c r="AQ927" s="31">
        <f t="shared" si="532"/>
        <v>10250</v>
      </c>
      <c r="AR927" s="31">
        <f t="shared" si="533"/>
        <v>26371.1217741</v>
      </c>
      <c r="AS927" s="32">
        <f t="shared" si="534"/>
        <v>1</v>
      </c>
      <c r="AT927" s="33">
        <f t="shared" si="535"/>
        <v>20500</v>
      </c>
      <c r="AU927" s="33">
        <f t="shared" si="536"/>
        <v>100000</v>
      </c>
      <c r="AV927" s="33">
        <v>257500</v>
      </c>
      <c r="AW927" s="33">
        <f t="shared" si="537"/>
        <v>8431.2350000000006</v>
      </c>
      <c r="AX927" s="33">
        <f t="shared" si="538"/>
        <v>28556.097991841001</v>
      </c>
      <c r="AY927" s="34">
        <f t="shared" si="539"/>
        <v>106585.297175941</v>
      </c>
    </row>
    <row r="928" spans="1:51" ht="15.75" customHeight="1" x14ac:dyDescent="0.3">
      <c r="A928" s="166" t="s">
        <v>1128</v>
      </c>
      <c r="B928" s="99">
        <v>16843.490000000002</v>
      </c>
      <c r="C928" s="99">
        <v>32684.39</v>
      </c>
      <c r="D928" s="99">
        <v>110341.54</v>
      </c>
      <c r="E928" s="99">
        <v>107806.16</v>
      </c>
      <c r="F928" s="159">
        <v>72000</v>
      </c>
      <c r="G928" s="158">
        <v>12500</v>
      </c>
      <c r="H928" s="182">
        <v>46308</v>
      </c>
      <c r="I928" s="182">
        <v>46364</v>
      </c>
      <c r="J928" s="166">
        <v>4</v>
      </c>
      <c r="K928" s="166">
        <v>2.4</v>
      </c>
      <c r="L928" s="167" t="s">
        <v>1206</v>
      </c>
      <c r="M928" s="168" t="s">
        <v>1203</v>
      </c>
      <c r="N928" s="169">
        <v>0.03</v>
      </c>
      <c r="O928" s="21">
        <f t="shared" si="504"/>
        <v>1.6</v>
      </c>
      <c r="P928" s="21" t="str">
        <f t="shared" si="505"/>
        <v>N</v>
      </c>
      <c r="Q928" s="22">
        <f t="shared" si="506"/>
        <v>49527.880000000005</v>
      </c>
      <c r="R928" s="8" t="str">
        <f t="shared" si="507"/>
        <v>N</v>
      </c>
      <c r="S928" s="23">
        <f t="shared" si="508"/>
        <v>2.1333333333333333</v>
      </c>
      <c r="T928" s="24">
        <f t="shared" si="509"/>
        <v>20500</v>
      </c>
      <c r="U928" s="24">
        <f t="shared" si="510"/>
        <v>100000</v>
      </c>
      <c r="V928" s="24">
        <f t="shared" si="511"/>
        <v>257500</v>
      </c>
      <c r="W928" s="24">
        <f t="shared" si="512"/>
        <v>0</v>
      </c>
      <c r="X928" s="24">
        <f t="shared" si="513"/>
        <v>0</v>
      </c>
      <c r="Y928" s="24">
        <f t="shared" si="514"/>
        <v>0</v>
      </c>
      <c r="Z928" s="24">
        <f t="shared" si="515"/>
        <v>51013.716400000005</v>
      </c>
      <c r="AA928" s="25" t="str">
        <f t="shared" si="516"/>
        <v>N</v>
      </c>
      <c r="AB928" s="26">
        <f t="shared" si="517"/>
        <v>1.1333333333333333</v>
      </c>
      <c r="AC928" s="27">
        <f t="shared" si="518"/>
        <v>20500</v>
      </c>
      <c r="AD928" s="28">
        <f t="shared" si="519"/>
        <v>100000</v>
      </c>
      <c r="AE928" s="28">
        <f t="shared" si="520"/>
        <v>257500</v>
      </c>
      <c r="AF928" s="28">
        <f t="shared" si="521"/>
        <v>0</v>
      </c>
      <c r="AG928" s="28">
        <f t="shared" si="522"/>
        <v>0</v>
      </c>
      <c r="AH928" s="28">
        <f t="shared" si="523"/>
        <v>0</v>
      </c>
      <c r="AI928" s="28">
        <f t="shared" si="524"/>
        <v>52544.127892000004</v>
      </c>
      <c r="AJ928" s="29" t="str">
        <f t="shared" si="525"/>
        <v>N</v>
      </c>
      <c r="AK928" s="30">
        <f t="shared" si="526"/>
        <v>0.1333333333333333</v>
      </c>
      <c r="AL928" s="31">
        <f t="shared" si="527"/>
        <v>20500</v>
      </c>
      <c r="AM928" s="31">
        <f t="shared" si="528"/>
        <v>100000</v>
      </c>
      <c r="AN928" s="31">
        <f t="shared" si="529"/>
        <v>257500</v>
      </c>
      <c r="AO928" s="31">
        <f t="shared" si="530"/>
        <v>0</v>
      </c>
      <c r="AP928" s="31">
        <f t="shared" si="531"/>
        <v>0</v>
      </c>
      <c r="AQ928" s="31">
        <f t="shared" si="532"/>
        <v>0</v>
      </c>
      <c r="AR928" s="31">
        <f t="shared" si="533"/>
        <v>54120.451728760003</v>
      </c>
      <c r="AS928" s="32">
        <f t="shared" si="534"/>
        <v>0</v>
      </c>
      <c r="AT928" s="33">
        <f t="shared" si="535"/>
        <v>20500</v>
      </c>
      <c r="AU928" s="33">
        <f t="shared" si="536"/>
        <v>100000</v>
      </c>
      <c r="AV928" s="33">
        <v>257500</v>
      </c>
      <c r="AW928" s="33">
        <f t="shared" si="537"/>
        <v>0</v>
      </c>
      <c r="AX928" s="33">
        <f t="shared" si="538"/>
        <v>0</v>
      </c>
      <c r="AY928" s="34">
        <f t="shared" si="539"/>
        <v>157678.29602076003</v>
      </c>
    </row>
    <row r="929" spans="1:51" ht="15.75" customHeight="1" x14ac:dyDescent="0.3">
      <c r="A929" s="166" t="s">
        <v>1129</v>
      </c>
      <c r="B929" s="99">
        <v>12248.96</v>
      </c>
      <c r="C929" s="99">
        <v>14160.29</v>
      </c>
      <c r="D929" s="99">
        <v>76747.839999999997</v>
      </c>
      <c r="E929" s="99">
        <v>63896.9</v>
      </c>
      <c r="F929" s="159">
        <v>101000</v>
      </c>
      <c r="G929" s="158">
        <v>0</v>
      </c>
      <c r="H929" s="182">
        <v>46431</v>
      </c>
      <c r="I929" s="182">
        <v>46448</v>
      </c>
      <c r="J929" s="166">
        <v>3</v>
      </c>
      <c r="K929" s="166">
        <v>1.2</v>
      </c>
      <c r="L929" s="167" t="s">
        <v>1206</v>
      </c>
      <c r="M929" s="168" t="s">
        <v>1204</v>
      </c>
      <c r="N929" s="169">
        <v>2.7E-2</v>
      </c>
      <c r="O929" s="21">
        <f t="shared" si="504"/>
        <v>1.8</v>
      </c>
      <c r="P929" s="21" t="str">
        <f t="shared" si="505"/>
        <v>N</v>
      </c>
      <c r="Q929" s="22">
        <f t="shared" si="506"/>
        <v>26409.25</v>
      </c>
      <c r="R929" s="8" t="str">
        <f t="shared" si="507"/>
        <v>N</v>
      </c>
      <c r="S929" s="23">
        <f t="shared" si="508"/>
        <v>3.6</v>
      </c>
      <c r="T929" s="24">
        <f t="shared" si="509"/>
        <v>20500</v>
      </c>
      <c r="U929" s="24">
        <f t="shared" si="510"/>
        <v>100000</v>
      </c>
      <c r="V929" s="24">
        <f t="shared" si="511"/>
        <v>257500</v>
      </c>
      <c r="W929" s="24">
        <f t="shared" si="512"/>
        <v>10250</v>
      </c>
      <c r="X929" s="24">
        <f t="shared" si="513"/>
        <v>0</v>
      </c>
      <c r="Y929" s="24">
        <f t="shared" si="514"/>
        <v>10250</v>
      </c>
      <c r="Z929" s="24">
        <f t="shared" si="515"/>
        <v>16872.299749999998</v>
      </c>
      <c r="AA929" s="25" t="str">
        <f t="shared" si="516"/>
        <v>N</v>
      </c>
      <c r="AB929" s="26">
        <f t="shared" si="517"/>
        <v>2.6</v>
      </c>
      <c r="AC929" s="27">
        <f t="shared" si="518"/>
        <v>20500</v>
      </c>
      <c r="AD929" s="28">
        <f t="shared" si="519"/>
        <v>100000</v>
      </c>
      <c r="AE929" s="28">
        <f t="shared" si="520"/>
        <v>257500</v>
      </c>
      <c r="AF929" s="28">
        <f t="shared" si="521"/>
        <v>6501.0800000000017</v>
      </c>
      <c r="AG929" s="28">
        <f t="shared" si="522"/>
        <v>0</v>
      </c>
      <c r="AH929" s="28">
        <f t="shared" si="523"/>
        <v>6501.0800000000017</v>
      </c>
      <c r="AI929" s="28">
        <f t="shared" si="524"/>
        <v>21353.521843249993</v>
      </c>
      <c r="AJ929" s="29" t="str">
        <f t="shared" si="525"/>
        <v>N</v>
      </c>
      <c r="AK929" s="30">
        <f t="shared" si="526"/>
        <v>1.6</v>
      </c>
      <c r="AL929" s="31">
        <f t="shared" si="527"/>
        <v>20500</v>
      </c>
      <c r="AM929" s="31">
        <f t="shared" si="528"/>
        <v>100000</v>
      </c>
      <c r="AN929" s="31">
        <f t="shared" si="529"/>
        <v>257500</v>
      </c>
      <c r="AO929" s="31">
        <f t="shared" si="530"/>
        <v>0</v>
      </c>
      <c r="AP929" s="31">
        <f t="shared" si="531"/>
        <v>0</v>
      </c>
      <c r="AQ929" s="31">
        <f t="shared" si="532"/>
        <v>0</v>
      </c>
      <c r="AR929" s="31">
        <f t="shared" si="533"/>
        <v>28606.676093017741</v>
      </c>
      <c r="AS929" s="32">
        <f t="shared" si="534"/>
        <v>0.60000000000000009</v>
      </c>
      <c r="AT929" s="33">
        <f t="shared" si="535"/>
        <v>20500</v>
      </c>
      <c r="AU929" s="33">
        <f t="shared" si="536"/>
        <v>100000</v>
      </c>
      <c r="AV929" s="33">
        <v>257500</v>
      </c>
      <c r="AW929" s="33">
        <f t="shared" si="537"/>
        <v>3250.5400000000009</v>
      </c>
      <c r="AX929" s="33">
        <f t="shared" si="538"/>
        <v>26128.516347529217</v>
      </c>
      <c r="AY929" s="34">
        <f t="shared" si="539"/>
        <v>92961.01403379695</v>
      </c>
    </row>
    <row r="930" spans="1:51" ht="15.75" customHeight="1" x14ac:dyDescent="0.3">
      <c r="A930" s="166" t="s">
        <v>1130</v>
      </c>
      <c r="B930" s="99">
        <v>8740.73</v>
      </c>
      <c r="C930" s="99">
        <v>30567.8</v>
      </c>
      <c r="D930" s="99">
        <v>53432.38</v>
      </c>
      <c r="E930" s="99">
        <v>50209.14</v>
      </c>
      <c r="F930" s="159">
        <v>120000</v>
      </c>
      <c r="G930" s="160">
        <v>12500</v>
      </c>
      <c r="H930" s="182">
        <v>46558</v>
      </c>
      <c r="I930" s="182">
        <v>46623</v>
      </c>
      <c r="J930" s="166">
        <v>3.4</v>
      </c>
      <c r="K930" s="166">
        <v>2.2999999999999998</v>
      </c>
      <c r="L930" s="167" t="s">
        <v>1206</v>
      </c>
      <c r="M930" s="168" t="s">
        <v>1204</v>
      </c>
      <c r="N930" s="169">
        <v>0.06</v>
      </c>
      <c r="O930" s="21">
        <f t="shared" si="504"/>
        <v>1.1000000000000001</v>
      </c>
      <c r="P930" s="21" t="str">
        <f t="shared" si="505"/>
        <v>N</v>
      </c>
      <c r="Q930" s="22">
        <f t="shared" si="506"/>
        <v>39308.53</v>
      </c>
      <c r="R930" s="8" t="str">
        <f t="shared" si="507"/>
        <v>N</v>
      </c>
      <c r="S930" s="23">
        <f t="shared" si="508"/>
        <v>2.2000000000000002</v>
      </c>
      <c r="T930" s="24">
        <f t="shared" si="509"/>
        <v>20500</v>
      </c>
      <c r="U930" s="24">
        <f t="shared" si="510"/>
        <v>100000</v>
      </c>
      <c r="V930" s="24">
        <f t="shared" si="511"/>
        <v>257500</v>
      </c>
      <c r="W930" s="24">
        <f t="shared" si="512"/>
        <v>10250</v>
      </c>
      <c r="X930" s="24">
        <f t="shared" si="513"/>
        <v>0</v>
      </c>
      <c r="Y930" s="24">
        <f t="shared" si="514"/>
        <v>10250</v>
      </c>
      <c r="Z930" s="24">
        <f t="shared" si="515"/>
        <v>31417.041799999999</v>
      </c>
      <c r="AA930" s="25" t="str">
        <f t="shared" si="516"/>
        <v>N</v>
      </c>
      <c r="AB930" s="26">
        <f t="shared" si="517"/>
        <v>1.2000000000000002</v>
      </c>
      <c r="AC930" s="27">
        <f t="shared" si="518"/>
        <v>20500</v>
      </c>
      <c r="AD930" s="28">
        <f t="shared" si="519"/>
        <v>100000</v>
      </c>
      <c r="AE930" s="28">
        <f t="shared" si="520"/>
        <v>257500</v>
      </c>
      <c r="AF930" s="28">
        <f t="shared" si="521"/>
        <v>10250</v>
      </c>
      <c r="AG930" s="28">
        <f t="shared" si="522"/>
        <v>0</v>
      </c>
      <c r="AH930" s="28">
        <f t="shared" si="523"/>
        <v>10250</v>
      </c>
      <c r="AI930" s="28">
        <f t="shared" si="524"/>
        <v>33917.064308000001</v>
      </c>
      <c r="AJ930" s="29" t="str">
        <f t="shared" si="525"/>
        <v>N</v>
      </c>
      <c r="AK930" s="30">
        <f t="shared" si="526"/>
        <v>0.20000000000000018</v>
      </c>
      <c r="AL930" s="31">
        <f t="shared" si="527"/>
        <v>20500</v>
      </c>
      <c r="AM930" s="31">
        <f t="shared" si="528"/>
        <v>100000</v>
      </c>
      <c r="AN930" s="31">
        <f t="shared" si="529"/>
        <v>257500</v>
      </c>
      <c r="AO930" s="31">
        <f t="shared" si="530"/>
        <v>10250</v>
      </c>
      <c r="AP930" s="31">
        <f t="shared" si="531"/>
        <v>0</v>
      </c>
      <c r="AQ930" s="31">
        <f t="shared" si="532"/>
        <v>10250</v>
      </c>
      <c r="AR930" s="31">
        <f t="shared" si="533"/>
        <v>36567.088166480004</v>
      </c>
      <c r="AS930" s="32">
        <f t="shared" si="534"/>
        <v>0</v>
      </c>
      <c r="AT930" s="33">
        <f t="shared" si="535"/>
        <v>20500</v>
      </c>
      <c r="AU930" s="33">
        <f t="shared" si="536"/>
        <v>100000</v>
      </c>
      <c r="AV930" s="33">
        <v>257500</v>
      </c>
      <c r="AW930" s="33">
        <f t="shared" si="537"/>
        <v>0</v>
      </c>
      <c r="AX930" s="33">
        <f t="shared" si="538"/>
        <v>0</v>
      </c>
      <c r="AY930" s="34">
        <f t="shared" si="539"/>
        <v>101901.19427448</v>
      </c>
    </row>
    <row r="931" spans="1:51" ht="15.75" customHeight="1" x14ac:dyDescent="0.3">
      <c r="A931" s="166" t="s">
        <v>1131</v>
      </c>
      <c r="B931" s="99">
        <v>8180.3</v>
      </c>
      <c r="C931" s="99">
        <v>28177.1</v>
      </c>
      <c r="D931" s="99">
        <v>104824.67</v>
      </c>
      <c r="E931" s="99">
        <v>90916.96</v>
      </c>
      <c r="F931" s="159">
        <v>300000</v>
      </c>
      <c r="G931" s="160">
        <v>12500</v>
      </c>
      <c r="H931" s="182">
        <v>46391</v>
      </c>
      <c r="I931" s="182">
        <v>46409</v>
      </c>
      <c r="J931" s="166">
        <v>1.8</v>
      </c>
      <c r="K931" s="166">
        <v>1</v>
      </c>
      <c r="L931" s="167" t="s">
        <v>1206</v>
      </c>
      <c r="M931" s="168" t="s">
        <v>1205</v>
      </c>
      <c r="N931" s="169">
        <v>0.01</v>
      </c>
      <c r="O931" s="21">
        <f t="shared" si="504"/>
        <v>0.8</v>
      </c>
      <c r="P931" s="21" t="str">
        <f t="shared" si="505"/>
        <v>N</v>
      </c>
      <c r="Q931" s="22">
        <f t="shared" si="506"/>
        <v>36357.4</v>
      </c>
      <c r="R931" s="8" t="str">
        <f t="shared" si="507"/>
        <v>N</v>
      </c>
      <c r="S931" s="23">
        <f t="shared" si="508"/>
        <v>0.8</v>
      </c>
      <c r="T931" s="24">
        <f t="shared" si="509"/>
        <v>20500</v>
      </c>
      <c r="U931" s="24">
        <f t="shared" si="510"/>
        <v>100000</v>
      </c>
      <c r="V931" s="24">
        <f t="shared" si="511"/>
        <v>257500</v>
      </c>
      <c r="W931" s="24">
        <f t="shared" si="512"/>
        <v>0</v>
      </c>
      <c r="X931" s="24">
        <f t="shared" si="513"/>
        <v>0</v>
      </c>
      <c r="Y931" s="24">
        <f t="shared" si="514"/>
        <v>0</v>
      </c>
      <c r="Z931" s="24">
        <f t="shared" si="515"/>
        <v>36720.974000000002</v>
      </c>
      <c r="AA931" s="25" t="str">
        <f t="shared" si="516"/>
        <v>N</v>
      </c>
      <c r="AB931" s="26">
        <f t="shared" si="517"/>
        <v>0</v>
      </c>
      <c r="AC931" s="27">
        <f t="shared" si="518"/>
        <v>20500</v>
      </c>
      <c r="AD931" s="28">
        <f t="shared" si="519"/>
        <v>100000</v>
      </c>
      <c r="AE931" s="28">
        <f t="shared" si="520"/>
        <v>257500</v>
      </c>
      <c r="AF931" s="28">
        <f t="shared" si="521"/>
        <v>0</v>
      </c>
      <c r="AG931" s="28">
        <f t="shared" si="522"/>
        <v>0</v>
      </c>
      <c r="AH931" s="28">
        <f t="shared" si="523"/>
        <v>0</v>
      </c>
      <c r="AI931" s="28">
        <f t="shared" si="524"/>
        <v>0</v>
      </c>
      <c r="AJ931" s="29" t="str">
        <f t="shared" si="525"/>
        <v>N</v>
      </c>
      <c r="AK931" s="30">
        <f t="shared" si="526"/>
        <v>0</v>
      </c>
      <c r="AL931" s="31">
        <f t="shared" si="527"/>
        <v>20500</v>
      </c>
      <c r="AM931" s="31">
        <f t="shared" si="528"/>
        <v>100000</v>
      </c>
      <c r="AN931" s="31">
        <f t="shared" si="529"/>
        <v>257500</v>
      </c>
      <c r="AO931" s="31">
        <f t="shared" si="530"/>
        <v>0</v>
      </c>
      <c r="AP931" s="31">
        <f t="shared" si="531"/>
        <v>0</v>
      </c>
      <c r="AQ931" s="31">
        <f t="shared" si="532"/>
        <v>0</v>
      </c>
      <c r="AR931" s="31">
        <f t="shared" si="533"/>
        <v>0</v>
      </c>
      <c r="AS931" s="32">
        <f t="shared" si="534"/>
        <v>0</v>
      </c>
      <c r="AT931" s="33">
        <f t="shared" si="535"/>
        <v>20500</v>
      </c>
      <c r="AU931" s="33">
        <f t="shared" si="536"/>
        <v>100000</v>
      </c>
      <c r="AV931" s="33">
        <v>257500</v>
      </c>
      <c r="AW931" s="33">
        <f t="shared" si="537"/>
        <v>0</v>
      </c>
      <c r="AX931" s="33">
        <f t="shared" si="538"/>
        <v>0</v>
      </c>
      <c r="AY931" s="34">
        <f t="shared" si="539"/>
        <v>36720.974000000002</v>
      </c>
    </row>
    <row r="932" spans="1:51" ht="15.75" customHeight="1" x14ac:dyDescent="0.3">
      <c r="A932" s="166" t="s">
        <v>1132</v>
      </c>
      <c r="B932" s="99">
        <v>11511.16</v>
      </c>
      <c r="C932" s="99">
        <v>17863.53</v>
      </c>
      <c r="D932" s="99">
        <v>100376.21</v>
      </c>
      <c r="E932" s="99">
        <v>86846.96</v>
      </c>
      <c r="F932" s="159">
        <v>60000</v>
      </c>
      <c r="G932" s="160">
        <v>0</v>
      </c>
      <c r="H932" s="182">
        <v>46541</v>
      </c>
      <c r="I932" s="182">
        <v>46609</v>
      </c>
      <c r="J932" s="166">
        <v>2.2000000000000002</v>
      </c>
      <c r="K932" s="166">
        <v>0.6</v>
      </c>
      <c r="L932" s="167" t="s">
        <v>1206</v>
      </c>
      <c r="M932" s="168" t="s">
        <v>1203</v>
      </c>
      <c r="N932" s="169">
        <v>0.02</v>
      </c>
      <c r="O932" s="21">
        <f t="shared" si="504"/>
        <v>1.6</v>
      </c>
      <c r="P932" s="21" t="str">
        <f t="shared" si="505"/>
        <v>N</v>
      </c>
      <c r="Q932" s="22">
        <f t="shared" si="506"/>
        <v>29374.69</v>
      </c>
      <c r="R932" s="8" t="str">
        <f t="shared" si="507"/>
        <v>N</v>
      </c>
      <c r="S932" s="23">
        <f t="shared" si="508"/>
        <v>2.1333333333333333</v>
      </c>
      <c r="T932" s="24">
        <f t="shared" si="509"/>
        <v>20500</v>
      </c>
      <c r="U932" s="24">
        <f t="shared" si="510"/>
        <v>100000</v>
      </c>
      <c r="V932" s="24">
        <f t="shared" si="511"/>
        <v>257500</v>
      </c>
      <c r="W932" s="24">
        <f t="shared" si="512"/>
        <v>0</v>
      </c>
      <c r="X932" s="24">
        <f t="shared" si="513"/>
        <v>0</v>
      </c>
      <c r="Y932" s="24">
        <f t="shared" si="514"/>
        <v>0</v>
      </c>
      <c r="Z932" s="24">
        <f t="shared" si="515"/>
        <v>29962.183799999999</v>
      </c>
      <c r="AA932" s="25" t="str">
        <f t="shared" si="516"/>
        <v>N</v>
      </c>
      <c r="AB932" s="26">
        <f t="shared" si="517"/>
        <v>1.1333333333333333</v>
      </c>
      <c r="AC932" s="27">
        <f t="shared" si="518"/>
        <v>20500</v>
      </c>
      <c r="AD932" s="28">
        <f t="shared" si="519"/>
        <v>100000</v>
      </c>
      <c r="AE932" s="28">
        <f t="shared" si="520"/>
        <v>257500</v>
      </c>
      <c r="AF932" s="28">
        <f t="shared" si="521"/>
        <v>0</v>
      </c>
      <c r="AG932" s="28">
        <f t="shared" si="522"/>
        <v>0</v>
      </c>
      <c r="AH932" s="28">
        <f t="shared" si="523"/>
        <v>0</v>
      </c>
      <c r="AI932" s="28">
        <f t="shared" si="524"/>
        <v>30561.427476000001</v>
      </c>
      <c r="AJ932" s="29" t="str">
        <f t="shared" si="525"/>
        <v>N</v>
      </c>
      <c r="AK932" s="30">
        <f t="shared" si="526"/>
        <v>0.1333333333333333</v>
      </c>
      <c r="AL932" s="31">
        <f t="shared" si="527"/>
        <v>20500</v>
      </c>
      <c r="AM932" s="31">
        <f t="shared" si="528"/>
        <v>100000</v>
      </c>
      <c r="AN932" s="31">
        <f t="shared" si="529"/>
        <v>257500</v>
      </c>
      <c r="AO932" s="31">
        <f t="shared" si="530"/>
        <v>0</v>
      </c>
      <c r="AP932" s="31">
        <f t="shared" si="531"/>
        <v>0</v>
      </c>
      <c r="AQ932" s="31">
        <f t="shared" si="532"/>
        <v>0</v>
      </c>
      <c r="AR932" s="31">
        <f t="shared" si="533"/>
        <v>31172.656025520002</v>
      </c>
      <c r="AS932" s="32">
        <f t="shared" si="534"/>
        <v>0</v>
      </c>
      <c r="AT932" s="33">
        <f t="shared" si="535"/>
        <v>20500</v>
      </c>
      <c r="AU932" s="33">
        <f t="shared" si="536"/>
        <v>100000</v>
      </c>
      <c r="AV932" s="33">
        <v>257500</v>
      </c>
      <c r="AW932" s="33">
        <f t="shared" si="537"/>
        <v>0</v>
      </c>
      <c r="AX932" s="33">
        <f t="shared" si="538"/>
        <v>0</v>
      </c>
      <c r="AY932" s="34">
        <f t="shared" si="539"/>
        <v>91696.267301519998</v>
      </c>
    </row>
    <row r="933" spans="1:51" ht="15.75" customHeight="1" x14ac:dyDescent="0.3">
      <c r="A933" s="166" t="s">
        <v>1133</v>
      </c>
      <c r="B933" s="99">
        <v>9082.08</v>
      </c>
      <c r="C933" s="99">
        <v>6775.68</v>
      </c>
      <c r="D933" s="99">
        <v>61484.37</v>
      </c>
      <c r="E933" s="99">
        <v>53807.78</v>
      </c>
      <c r="F933" s="159">
        <v>80000</v>
      </c>
      <c r="G933" s="160">
        <v>12500</v>
      </c>
      <c r="H933" s="182">
        <v>46368</v>
      </c>
      <c r="I933" s="182">
        <v>46443</v>
      </c>
      <c r="J933" s="166">
        <v>2</v>
      </c>
      <c r="K933" s="166">
        <v>1.7</v>
      </c>
      <c r="L933" s="167" t="s">
        <v>1206</v>
      </c>
      <c r="M933" s="168" t="s">
        <v>1203</v>
      </c>
      <c r="N933" s="169">
        <v>0.02</v>
      </c>
      <c r="O933" s="21">
        <f t="shared" si="504"/>
        <v>0.30000000000000004</v>
      </c>
      <c r="P933" s="21" t="str">
        <f t="shared" si="505"/>
        <v>N</v>
      </c>
      <c r="Q933" s="22">
        <f t="shared" si="506"/>
        <v>15857.76</v>
      </c>
      <c r="R933" s="8" t="str">
        <f t="shared" si="507"/>
        <v>N</v>
      </c>
      <c r="S933" s="23">
        <f t="shared" si="508"/>
        <v>0.40000000000000008</v>
      </c>
      <c r="T933" s="24">
        <f t="shared" si="509"/>
        <v>20500</v>
      </c>
      <c r="U933" s="24">
        <f t="shared" si="510"/>
        <v>100000</v>
      </c>
      <c r="V933" s="24">
        <f t="shared" si="511"/>
        <v>257500</v>
      </c>
      <c r="W933" s="24">
        <f t="shared" si="512"/>
        <v>12131.186400000001</v>
      </c>
      <c r="X933" s="24">
        <f t="shared" si="513"/>
        <v>0</v>
      </c>
      <c r="Y933" s="24">
        <f t="shared" si="514"/>
        <v>12131.186400000001</v>
      </c>
      <c r="Z933" s="24">
        <f t="shared" si="515"/>
        <v>4043.7288000000008</v>
      </c>
      <c r="AA933" s="25" t="str">
        <f t="shared" si="516"/>
        <v>N</v>
      </c>
      <c r="AB933" s="26">
        <f t="shared" si="517"/>
        <v>0</v>
      </c>
      <c r="AC933" s="27">
        <f t="shared" si="518"/>
        <v>20500</v>
      </c>
      <c r="AD933" s="28">
        <f t="shared" si="519"/>
        <v>100000</v>
      </c>
      <c r="AE933" s="28">
        <f t="shared" si="520"/>
        <v>257500</v>
      </c>
      <c r="AF933" s="28">
        <f t="shared" si="521"/>
        <v>0</v>
      </c>
      <c r="AG933" s="28">
        <f t="shared" si="522"/>
        <v>0</v>
      </c>
      <c r="AH933" s="28">
        <f t="shared" si="523"/>
        <v>0</v>
      </c>
      <c r="AI933" s="28">
        <f t="shared" si="524"/>
        <v>0</v>
      </c>
      <c r="AJ933" s="29" t="str">
        <f t="shared" si="525"/>
        <v>N</v>
      </c>
      <c r="AK933" s="30">
        <f t="shared" si="526"/>
        <v>0</v>
      </c>
      <c r="AL933" s="31">
        <f t="shared" si="527"/>
        <v>20500</v>
      </c>
      <c r="AM933" s="31">
        <f t="shared" si="528"/>
        <v>100000</v>
      </c>
      <c r="AN933" s="31">
        <f t="shared" si="529"/>
        <v>257500</v>
      </c>
      <c r="AO933" s="31">
        <f t="shared" si="530"/>
        <v>0</v>
      </c>
      <c r="AP933" s="31">
        <f t="shared" si="531"/>
        <v>0</v>
      </c>
      <c r="AQ933" s="31">
        <f t="shared" si="532"/>
        <v>0</v>
      </c>
      <c r="AR933" s="31">
        <f t="shared" si="533"/>
        <v>0</v>
      </c>
      <c r="AS933" s="32">
        <f t="shared" si="534"/>
        <v>0</v>
      </c>
      <c r="AT933" s="33">
        <f t="shared" si="535"/>
        <v>20500</v>
      </c>
      <c r="AU933" s="33">
        <f t="shared" si="536"/>
        <v>100000</v>
      </c>
      <c r="AV933" s="33">
        <v>257500</v>
      </c>
      <c r="AW933" s="33">
        <f t="shared" si="537"/>
        <v>0</v>
      </c>
      <c r="AX933" s="33">
        <f t="shared" si="538"/>
        <v>0</v>
      </c>
      <c r="AY933" s="34">
        <f t="shared" si="539"/>
        <v>4043.7288000000008</v>
      </c>
    </row>
    <row r="934" spans="1:51" ht="15.75" customHeight="1" x14ac:dyDescent="0.3">
      <c r="A934" s="166" t="s">
        <v>1134</v>
      </c>
      <c r="B934" s="99">
        <v>20461.8</v>
      </c>
      <c r="C934" s="99">
        <v>9895.52</v>
      </c>
      <c r="D934" s="99">
        <v>103796.99</v>
      </c>
      <c r="E934" s="99">
        <v>103708.95</v>
      </c>
      <c r="F934" s="159">
        <v>46000</v>
      </c>
      <c r="G934" s="160">
        <v>0</v>
      </c>
      <c r="H934" s="182">
        <v>46241</v>
      </c>
      <c r="I934" s="182">
        <v>46329</v>
      </c>
      <c r="J934" s="166">
        <v>5</v>
      </c>
      <c r="K934" s="166">
        <v>3</v>
      </c>
      <c r="L934" s="167" t="s">
        <v>1206</v>
      </c>
      <c r="M934" s="168" t="s">
        <v>1205</v>
      </c>
      <c r="N934" s="169">
        <v>0.02</v>
      </c>
      <c r="O934" s="21">
        <f t="shared" si="504"/>
        <v>2</v>
      </c>
      <c r="P934" s="21" t="str">
        <f t="shared" si="505"/>
        <v>N</v>
      </c>
      <c r="Q934" s="22">
        <f t="shared" si="506"/>
        <v>30357.32</v>
      </c>
      <c r="R934" s="8" t="str">
        <f t="shared" si="507"/>
        <v>N</v>
      </c>
      <c r="S934" s="23">
        <f t="shared" si="508"/>
        <v>2</v>
      </c>
      <c r="T934" s="24">
        <f t="shared" si="509"/>
        <v>20500</v>
      </c>
      <c r="U934" s="24">
        <f t="shared" si="510"/>
        <v>100000</v>
      </c>
      <c r="V934" s="24">
        <f t="shared" si="511"/>
        <v>257500</v>
      </c>
      <c r="W934" s="24">
        <f t="shared" si="512"/>
        <v>0</v>
      </c>
      <c r="X934" s="24">
        <f t="shared" si="513"/>
        <v>0</v>
      </c>
      <c r="Y934" s="24">
        <f t="shared" si="514"/>
        <v>0</v>
      </c>
      <c r="Z934" s="24">
        <f t="shared" si="515"/>
        <v>30964.466400000001</v>
      </c>
      <c r="AA934" s="25" t="str">
        <f t="shared" si="516"/>
        <v>N</v>
      </c>
      <c r="AB934" s="26">
        <f t="shared" si="517"/>
        <v>1</v>
      </c>
      <c r="AC934" s="27">
        <f t="shared" si="518"/>
        <v>20500</v>
      </c>
      <c r="AD934" s="28">
        <f t="shared" si="519"/>
        <v>100000</v>
      </c>
      <c r="AE934" s="28">
        <f t="shared" si="520"/>
        <v>257500</v>
      </c>
      <c r="AF934" s="28">
        <f t="shared" si="521"/>
        <v>0</v>
      </c>
      <c r="AG934" s="28">
        <f t="shared" si="522"/>
        <v>0</v>
      </c>
      <c r="AH934" s="28">
        <f t="shared" si="523"/>
        <v>0</v>
      </c>
      <c r="AI934" s="28">
        <f t="shared" si="524"/>
        <v>31583.755728</v>
      </c>
      <c r="AJ934" s="29" t="str">
        <f t="shared" si="525"/>
        <v>N</v>
      </c>
      <c r="AK934" s="30">
        <f t="shared" si="526"/>
        <v>0</v>
      </c>
      <c r="AL934" s="31">
        <f t="shared" si="527"/>
        <v>20500</v>
      </c>
      <c r="AM934" s="31">
        <f t="shared" si="528"/>
        <v>100000</v>
      </c>
      <c r="AN934" s="31">
        <f t="shared" si="529"/>
        <v>257500</v>
      </c>
      <c r="AO934" s="31">
        <f t="shared" si="530"/>
        <v>0</v>
      </c>
      <c r="AP934" s="31">
        <f t="shared" si="531"/>
        <v>0</v>
      </c>
      <c r="AQ934" s="31">
        <f t="shared" si="532"/>
        <v>0</v>
      </c>
      <c r="AR934" s="31">
        <f t="shared" si="533"/>
        <v>0</v>
      </c>
      <c r="AS934" s="32">
        <f t="shared" si="534"/>
        <v>0</v>
      </c>
      <c r="AT934" s="33">
        <f t="shared" si="535"/>
        <v>20500</v>
      </c>
      <c r="AU934" s="33">
        <f t="shared" si="536"/>
        <v>100000</v>
      </c>
      <c r="AV934" s="33">
        <v>257500</v>
      </c>
      <c r="AW934" s="33">
        <f t="shared" si="537"/>
        <v>0</v>
      </c>
      <c r="AX934" s="33">
        <f t="shared" si="538"/>
        <v>0</v>
      </c>
      <c r="AY934" s="34">
        <f t="shared" si="539"/>
        <v>62548.222128000001</v>
      </c>
    </row>
    <row r="935" spans="1:51" ht="15.75" customHeight="1" x14ac:dyDescent="0.3">
      <c r="A935" s="166" t="s">
        <v>1135</v>
      </c>
      <c r="B935" s="99">
        <v>13395.23</v>
      </c>
      <c r="C935" s="99">
        <v>29437.69</v>
      </c>
      <c r="D935" s="99">
        <v>80312.98</v>
      </c>
      <c r="E935" s="99">
        <v>73570.899999999994</v>
      </c>
      <c r="F935" s="159">
        <v>80000</v>
      </c>
      <c r="G935" s="160">
        <v>0</v>
      </c>
      <c r="H935" s="182">
        <v>46417</v>
      </c>
      <c r="I935" s="182">
        <v>46466</v>
      </c>
      <c r="J935" s="166">
        <v>1.9</v>
      </c>
      <c r="K935" s="166">
        <v>1.9</v>
      </c>
      <c r="L935" s="167" t="s">
        <v>1206</v>
      </c>
      <c r="M935" s="168" t="s">
        <v>1205</v>
      </c>
      <c r="N935" s="169">
        <v>0.04</v>
      </c>
      <c r="O935" s="21">
        <f t="shared" si="504"/>
        <v>0</v>
      </c>
      <c r="P935" s="21" t="str">
        <f t="shared" si="505"/>
        <v>N</v>
      </c>
      <c r="Q935" s="22">
        <f t="shared" si="506"/>
        <v>42832.92</v>
      </c>
      <c r="R935" s="8" t="str">
        <f t="shared" si="507"/>
        <v>N</v>
      </c>
      <c r="S935" s="23">
        <f t="shared" si="508"/>
        <v>0</v>
      </c>
      <c r="T935" s="24">
        <f t="shared" si="509"/>
        <v>20500</v>
      </c>
      <c r="U935" s="24">
        <f t="shared" si="510"/>
        <v>100000</v>
      </c>
      <c r="V935" s="24">
        <f t="shared" si="511"/>
        <v>257500</v>
      </c>
      <c r="W935" s="24">
        <f t="shared" si="512"/>
        <v>0</v>
      </c>
      <c r="X935" s="24">
        <f t="shared" si="513"/>
        <v>0</v>
      </c>
      <c r="Y935" s="24">
        <f t="shared" si="514"/>
        <v>0</v>
      </c>
      <c r="Z935" s="24">
        <f t="shared" si="515"/>
        <v>0</v>
      </c>
      <c r="AA935" s="25" t="str">
        <f t="shared" si="516"/>
        <v>N</v>
      </c>
      <c r="AB935" s="26">
        <f t="shared" si="517"/>
        <v>0</v>
      </c>
      <c r="AC935" s="27">
        <f t="shared" si="518"/>
        <v>20500</v>
      </c>
      <c r="AD935" s="28">
        <f t="shared" si="519"/>
        <v>100000</v>
      </c>
      <c r="AE935" s="28">
        <f t="shared" si="520"/>
        <v>257500</v>
      </c>
      <c r="AF935" s="28">
        <f t="shared" si="521"/>
        <v>0</v>
      </c>
      <c r="AG935" s="28">
        <f t="shared" si="522"/>
        <v>0</v>
      </c>
      <c r="AH935" s="28">
        <f t="shared" si="523"/>
        <v>0</v>
      </c>
      <c r="AI935" s="28">
        <f t="shared" si="524"/>
        <v>0</v>
      </c>
      <c r="AJ935" s="29" t="str">
        <f t="shared" si="525"/>
        <v>N</v>
      </c>
      <c r="AK935" s="30">
        <f t="shared" si="526"/>
        <v>0</v>
      </c>
      <c r="AL935" s="31">
        <f t="shared" si="527"/>
        <v>20500</v>
      </c>
      <c r="AM935" s="31">
        <f t="shared" si="528"/>
        <v>100000</v>
      </c>
      <c r="AN935" s="31">
        <f t="shared" si="529"/>
        <v>257500</v>
      </c>
      <c r="AO935" s="31">
        <f t="shared" si="530"/>
        <v>0</v>
      </c>
      <c r="AP935" s="31">
        <f t="shared" si="531"/>
        <v>0</v>
      </c>
      <c r="AQ935" s="31">
        <f t="shared" si="532"/>
        <v>0</v>
      </c>
      <c r="AR935" s="31">
        <f t="shared" si="533"/>
        <v>0</v>
      </c>
      <c r="AS935" s="32">
        <f t="shared" si="534"/>
        <v>0</v>
      </c>
      <c r="AT935" s="33">
        <f t="shared" si="535"/>
        <v>20500</v>
      </c>
      <c r="AU935" s="33">
        <f t="shared" si="536"/>
        <v>100000</v>
      </c>
      <c r="AV935" s="33">
        <v>257500</v>
      </c>
      <c r="AW935" s="33">
        <f t="shared" si="537"/>
        <v>0</v>
      </c>
      <c r="AX935" s="33">
        <f t="shared" si="538"/>
        <v>0</v>
      </c>
      <c r="AY935" s="34">
        <f t="shared" si="539"/>
        <v>0</v>
      </c>
    </row>
    <row r="936" spans="1:51" ht="15.75" customHeight="1" x14ac:dyDescent="0.3">
      <c r="A936" s="166" t="s">
        <v>1136</v>
      </c>
      <c r="B936" s="99">
        <v>9182.06</v>
      </c>
      <c r="C936" s="99">
        <v>20884.91</v>
      </c>
      <c r="D936" s="99">
        <v>106783.11</v>
      </c>
      <c r="E936" s="99">
        <v>97140.07</v>
      </c>
      <c r="F936" s="159">
        <v>150000</v>
      </c>
      <c r="G936" s="160">
        <v>0</v>
      </c>
      <c r="H936" s="182">
        <v>46509</v>
      </c>
      <c r="I936" s="182">
        <v>46577</v>
      </c>
      <c r="J936" s="166">
        <v>4.8</v>
      </c>
      <c r="K936" s="166">
        <v>4.7</v>
      </c>
      <c r="L936" s="167" t="s">
        <v>1206</v>
      </c>
      <c r="M936" s="168" t="s">
        <v>1204</v>
      </c>
      <c r="N936" s="169">
        <v>0.05</v>
      </c>
      <c r="O936" s="21">
        <f t="shared" si="504"/>
        <v>9.9999999999999645E-2</v>
      </c>
      <c r="P936" s="21" t="str">
        <f t="shared" si="505"/>
        <v>N</v>
      </c>
      <c r="Q936" s="22">
        <f t="shared" si="506"/>
        <v>30066.97</v>
      </c>
      <c r="R936" s="8" t="str">
        <f t="shared" si="507"/>
        <v>N</v>
      </c>
      <c r="S936" s="23">
        <f t="shared" si="508"/>
        <v>0.19999999999999929</v>
      </c>
      <c r="T936" s="24">
        <f t="shared" si="509"/>
        <v>20500</v>
      </c>
      <c r="U936" s="24">
        <f t="shared" si="510"/>
        <v>100000</v>
      </c>
      <c r="V936" s="24">
        <f t="shared" si="511"/>
        <v>257500</v>
      </c>
      <c r="W936" s="24">
        <f t="shared" si="512"/>
        <v>0</v>
      </c>
      <c r="X936" s="24">
        <f t="shared" si="513"/>
        <v>0</v>
      </c>
      <c r="Y936" s="24">
        <f t="shared" si="514"/>
        <v>0</v>
      </c>
      <c r="Z936" s="24">
        <f t="shared" si="515"/>
        <v>31570.318500000001</v>
      </c>
      <c r="AA936" s="25" t="str">
        <f t="shared" si="516"/>
        <v>N</v>
      </c>
      <c r="AB936" s="26">
        <f t="shared" si="517"/>
        <v>0</v>
      </c>
      <c r="AC936" s="27">
        <f t="shared" si="518"/>
        <v>20500</v>
      </c>
      <c r="AD936" s="28">
        <f t="shared" si="519"/>
        <v>100000</v>
      </c>
      <c r="AE936" s="28">
        <f t="shared" si="520"/>
        <v>257500</v>
      </c>
      <c r="AF936" s="28">
        <f t="shared" si="521"/>
        <v>0</v>
      </c>
      <c r="AG936" s="28">
        <f t="shared" si="522"/>
        <v>0</v>
      </c>
      <c r="AH936" s="28">
        <f t="shared" si="523"/>
        <v>0</v>
      </c>
      <c r="AI936" s="28">
        <f t="shared" si="524"/>
        <v>0</v>
      </c>
      <c r="AJ936" s="29" t="str">
        <f t="shared" si="525"/>
        <v>N</v>
      </c>
      <c r="AK936" s="30">
        <f t="shared" si="526"/>
        <v>0</v>
      </c>
      <c r="AL936" s="31">
        <f t="shared" si="527"/>
        <v>20500</v>
      </c>
      <c r="AM936" s="31">
        <f t="shared" si="528"/>
        <v>100000</v>
      </c>
      <c r="AN936" s="31">
        <f t="shared" si="529"/>
        <v>257500</v>
      </c>
      <c r="AO936" s="31">
        <f t="shared" si="530"/>
        <v>0</v>
      </c>
      <c r="AP936" s="31">
        <f t="shared" si="531"/>
        <v>0</v>
      </c>
      <c r="AQ936" s="31">
        <f t="shared" si="532"/>
        <v>0</v>
      </c>
      <c r="AR936" s="31">
        <f t="shared" si="533"/>
        <v>0</v>
      </c>
      <c r="AS936" s="32">
        <f t="shared" si="534"/>
        <v>0</v>
      </c>
      <c r="AT936" s="33">
        <f t="shared" si="535"/>
        <v>20500</v>
      </c>
      <c r="AU936" s="33">
        <f t="shared" si="536"/>
        <v>100000</v>
      </c>
      <c r="AV936" s="33">
        <v>257500</v>
      </c>
      <c r="AW936" s="33">
        <f t="shared" si="537"/>
        <v>0</v>
      </c>
      <c r="AX936" s="33">
        <f t="shared" si="538"/>
        <v>0</v>
      </c>
      <c r="AY936" s="34">
        <f t="shared" si="539"/>
        <v>31570.318500000001</v>
      </c>
    </row>
    <row r="937" spans="1:51" ht="15.75" customHeight="1" x14ac:dyDescent="0.3">
      <c r="A937" s="166" t="s">
        <v>1137</v>
      </c>
      <c r="B937" s="99">
        <v>19133.48</v>
      </c>
      <c r="C937" s="99">
        <v>22597.57</v>
      </c>
      <c r="D937" s="99">
        <v>119112.44</v>
      </c>
      <c r="E937" s="99">
        <v>116572.66</v>
      </c>
      <c r="F937" s="159">
        <v>80000</v>
      </c>
      <c r="G937" s="160">
        <v>0</v>
      </c>
      <c r="H937" s="182">
        <v>46386</v>
      </c>
      <c r="I937" s="182">
        <v>46446</v>
      </c>
      <c r="J937" s="166">
        <v>3</v>
      </c>
      <c r="K937" s="166">
        <v>0.3</v>
      </c>
      <c r="L937" s="167" t="s">
        <v>1206</v>
      </c>
      <c r="M937" s="168" t="s">
        <v>1203</v>
      </c>
      <c r="N937" s="169">
        <v>5.1999999999999998E-2</v>
      </c>
      <c r="O937" s="21">
        <f t="shared" si="504"/>
        <v>2.7</v>
      </c>
      <c r="P937" s="21" t="str">
        <f t="shared" si="505"/>
        <v>N</v>
      </c>
      <c r="Q937" s="22">
        <f t="shared" si="506"/>
        <v>41731.050000000003</v>
      </c>
      <c r="R937" s="8" t="str">
        <f t="shared" si="507"/>
        <v>N</v>
      </c>
      <c r="S937" s="23">
        <f t="shared" si="508"/>
        <v>3.6</v>
      </c>
      <c r="T937" s="24">
        <f t="shared" si="509"/>
        <v>20500</v>
      </c>
      <c r="U937" s="24">
        <f t="shared" si="510"/>
        <v>100000</v>
      </c>
      <c r="V937" s="24">
        <f t="shared" si="511"/>
        <v>257500</v>
      </c>
      <c r="W937" s="24">
        <f t="shared" si="512"/>
        <v>0</v>
      </c>
      <c r="X937" s="24">
        <f t="shared" si="513"/>
        <v>0</v>
      </c>
      <c r="Y937" s="24">
        <f t="shared" si="514"/>
        <v>0</v>
      </c>
      <c r="Z937" s="24">
        <f t="shared" si="515"/>
        <v>43901.064600000005</v>
      </c>
      <c r="AA937" s="25" t="str">
        <f t="shared" si="516"/>
        <v>N</v>
      </c>
      <c r="AB937" s="26">
        <f t="shared" si="517"/>
        <v>2.6</v>
      </c>
      <c r="AC937" s="27">
        <f t="shared" si="518"/>
        <v>20500</v>
      </c>
      <c r="AD937" s="28">
        <f t="shared" si="519"/>
        <v>100000</v>
      </c>
      <c r="AE937" s="28">
        <f t="shared" si="520"/>
        <v>257500</v>
      </c>
      <c r="AF937" s="28">
        <f t="shared" si="521"/>
        <v>0</v>
      </c>
      <c r="AG937" s="28">
        <f t="shared" si="522"/>
        <v>0</v>
      </c>
      <c r="AH937" s="28">
        <f t="shared" si="523"/>
        <v>0</v>
      </c>
      <c r="AI937" s="28">
        <f t="shared" si="524"/>
        <v>46183.919959200008</v>
      </c>
      <c r="AJ937" s="29" t="str">
        <f t="shared" si="525"/>
        <v>N</v>
      </c>
      <c r="AK937" s="30">
        <f t="shared" si="526"/>
        <v>1.6</v>
      </c>
      <c r="AL937" s="31">
        <f t="shared" si="527"/>
        <v>20500</v>
      </c>
      <c r="AM937" s="31">
        <f t="shared" si="528"/>
        <v>100000</v>
      </c>
      <c r="AN937" s="31">
        <f t="shared" si="529"/>
        <v>257500</v>
      </c>
      <c r="AO937" s="31">
        <f t="shared" si="530"/>
        <v>0</v>
      </c>
      <c r="AP937" s="31">
        <f t="shared" si="531"/>
        <v>0</v>
      </c>
      <c r="AQ937" s="31">
        <f t="shared" si="532"/>
        <v>0</v>
      </c>
      <c r="AR937" s="31">
        <f t="shared" si="533"/>
        <v>48585.483797078414</v>
      </c>
      <c r="AS937" s="32">
        <f t="shared" si="534"/>
        <v>0.60000000000000009</v>
      </c>
      <c r="AT937" s="33">
        <f t="shared" si="535"/>
        <v>20500</v>
      </c>
      <c r="AU937" s="33">
        <f t="shared" si="536"/>
        <v>100000</v>
      </c>
      <c r="AV937" s="33">
        <v>257500</v>
      </c>
      <c r="AW937" s="33">
        <f t="shared" si="537"/>
        <v>0</v>
      </c>
      <c r="AX937" s="33">
        <f t="shared" si="538"/>
        <v>51111.928954526491</v>
      </c>
      <c r="AY937" s="34">
        <f t="shared" si="539"/>
        <v>189782.39731080492</v>
      </c>
    </row>
    <row r="938" spans="1:51" ht="15.75" customHeight="1" x14ac:dyDescent="0.3">
      <c r="A938" s="166" t="s">
        <v>1138</v>
      </c>
      <c r="B938" s="99">
        <v>17341.310000000001</v>
      </c>
      <c r="C938" s="99">
        <v>25944.19</v>
      </c>
      <c r="D938" s="99">
        <v>100916.4</v>
      </c>
      <c r="E938" s="99">
        <v>95959.52</v>
      </c>
      <c r="F938" s="157">
        <v>35000</v>
      </c>
      <c r="G938" s="160">
        <v>12500</v>
      </c>
      <c r="H938" s="182">
        <v>46473</v>
      </c>
      <c r="I938" s="182">
        <v>46496</v>
      </c>
      <c r="J938" s="166">
        <v>2.2999999999999998</v>
      </c>
      <c r="K938" s="166">
        <v>1.8</v>
      </c>
      <c r="L938" s="167" t="s">
        <v>1206</v>
      </c>
      <c r="M938" s="168" t="s">
        <v>1203</v>
      </c>
      <c r="N938" s="169">
        <v>0.04</v>
      </c>
      <c r="O938" s="21">
        <f t="shared" si="504"/>
        <v>0.49999999999999978</v>
      </c>
      <c r="P938" s="21" t="str">
        <f t="shared" si="505"/>
        <v>N</v>
      </c>
      <c r="Q938" s="22">
        <f t="shared" si="506"/>
        <v>43285.5</v>
      </c>
      <c r="R938" s="8" t="str">
        <f t="shared" si="507"/>
        <v>N</v>
      </c>
      <c r="S938" s="23">
        <f t="shared" si="508"/>
        <v>0.66666666666666641</v>
      </c>
      <c r="T938" s="24">
        <f t="shared" si="509"/>
        <v>20500</v>
      </c>
      <c r="U938" s="24">
        <f t="shared" si="510"/>
        <v>100000</v>
      </c>
      <c r="V938" s="24">
        <f t="shared" si="511"/>
        <v>257500</v>
      </c>
      <c r="W938" s="24">
        <f t="shared" si="512"/>
        <v>0</v>
      </c>
      <c r="X938" s="24">
        <f t="shared" si="513"/>
        <v>0</v>
      </c>
      <c r="Y938" s="24">
        <f t="shared" si="514"/>
        <v>0</v>
      </c>
      <c r="Z938" s="24">
        <f t="shared" si="515"/>
        <v>45016.92</v>
      </c>
      <c r="AA938" s="25" t="str">
        <f t="shared" si="516"/>
        <v>N</v>
      </c>
      <c r="AB938" s="26">
        <f t="shared" si="517"/>
        <v>0</v>
      </c>
      <c r="AC938" s="27">
        <f t="shared" si="518"/>
        <v>20500</v>
      </c>
      <c r="AD938" s="28">
        <f t="shared" si="519"/>
        <v>100000</v>
      </c>
      <c r="AE938" s="28">
        <f t="shared" si="520"/>
        <v>257500</v>
      </c>
      <c r="AF938" s="28">
        <f t="shared" si="521"/>
        <v>0</v>
      </c>
      <c r="AG938" s="28">
        <f t="shared" si="522"/>
        <v>0</v>
      </c>
      <c r="AH938" s="28">
        <f t="shared" si="523"/>
        <v>0</v>
      </c>
      <c r="AI938" s="28">
        <f t="shared" si="524"/>
        <v>0</v>
      </c>
      <c r="AJ938" s="29" t="str">
        <f t="shared" si="525"/>
        <v>N</v>
      </c>
      <c r="AK938" s="30">
        <f t="shared" si="526"/>
        <v>0</v>
      </c>
      <c r="AL938" s="31">
        <f t="shared" si="527"/>
        <v>20500</v>
      </c>
      <c r="AM938" s="31">
        <f t="shared" si="528"/>
        <v>100000</v>
      </c>
      <c r="AN938" s="31">
        <f t="shared" si="529"/>
        <v>257500</v>
      </c>
      <c r="AO938" s="31">
        <f t="shared" si="530"/>
        <v>0</v>
      </c>
      <c r="AP938" s="31">
        <f t="shared" si="531"/>
        <v>0</v>
      </c>
      <c r="AQ938" s="31">
        <f t="shared" si="532"/>
        <v>0</v>
      </c>
      <c r="AR938" s="31">
        <f t="shared" si="533"/>
        <v>0</v>
      </c>
      <c r="AS938" s="32">
        <f t="shared" si="534"/>
        <v>0</v>
      </c>
      <c r="AT938" s="33">
        <f t="shared" si="535"/>
        <v>20500</v>
      </c>
      <c r="AU938" s="33">
        <f t="shared" si="536"/>
        <v>100000</v>
      </c>
      <c r="AV938" s="33">
        <v>257500</v>
      </c>
      <c r="AW938" s="33">
        <f t="shared" si="537"/>
        <v>0</v>
      </c>
      <c r="AX938" s="33">
        <f t="shared" si="538"/>
        <v>0</v>
      </c>
      <c r="AY938" s="34">
        <f t="shared" si="539"/>
        <v>45016.92</v>
      </c>
    </row>
    <row r="939" spans="1:51" ht="15.75" customHeight="1" x14ac:dyDescent="0.3">
      <c r="A939" s="166" t="s">
        <v>1139</v>
      </c>
      <c r="B939" s="99">
        <v>16348.16</v>
      </c>
      <c r="C939" s="99">
        <v>2323.02</v>
      </c>
      <c r="D939" s="99">
        <v>74816.77</v>
      </c>
      <c r="E939" s="99">
        <v>61823.07</v>
      </c>
      <c r="F939" s="157">
        <v>88000</v>
      </c>
      <c r="G939" s="160">
        <v>12500</v>
      </c>
      <c r="H939" s="182">
        <v>46327</v>
      </c>
      <c r="I939" s="182">
        <v>46367</v>
      </c>
      <c r="J939" s="166">
        <v>1.9</v>
      </c>
      <c r="K939" s="166">
        <v>0.1</v>
      </c>
      <c r="L939" s="167" t="s">
        <v>1206</v>
      </c>
      <c r="M939" s="168" t="s">
        <v>1203</v>
      </c>
      <c r="N939" s="169">
        <v>1.6E-2</v>
      </c>
      <c r="O939" s="21">
        <f t="shared" si="504"/>
        <v>1.7999999999999998</v>
      </c>
      <c r="P939" s="21" t="str">
        <f t="shared" si="505"/>
        <v>N</v>
      </c>
      <c r="Q939" s="22">
        <f t="shared" si="506"/>
        <v>18671.18</v>
      </c>
      <c r="R939" s="8" t="str">
        <f t="shared" si="507"/>
        <v>N</v>
      </c>
      <c r="S939" s="23">
        <f t="shared" si="508"/>
        <v>2.4</v>
      </c>
      <c r="T939" s="24">
        <f t="shared" si="509"/>
        <v>20500</v>
      </c>
      <c r="U939" s="24">
        <f t="shared" si="510"/>
        <v>100000</v>
      </c>
      <c r="V939" s="24">
        <f t="shared" si="511"/>
        <v>257500</v>
      </c>
      <c r="W939" s="24">
        <f t="shared" si="512"/>
        <v>14227.439160000002</v>
      </c>
      <c r="X939" s="24">
        <f t="shared" si="513"/>
        <v>0</v>
      </c>
      <c r="Y939" s="24">
        <f t="shared" si="514"/>
        <v>14227.439160000002</v>
      </c>
      <c r="Z939" s="24">
        <f t="shared" si="515"/>
        <v>4742.4797199999994</v>
      </c>
      <c r="AA939" s="25" t="str">
        <f t="shared" si="516"/>
        <v>N</v>
      </c>
      <c r="AB939" s="26">
        <f t="shared" si="517"/>
        <v>1.4</v>
      </c>
      <c r="AC939" s="27">
        <f t="shared" si="518"/>
        <v>20500</v>
      </c>
      <c r="AD939" s="28">
        <f t="shared" si="519"/>
        <v>100000</v>
      </c>
      <c r="AE939" s="28">
        <f t="shared" si="520"/>
        <v>257500</v>
      </c>
      <c r="AF939" s="28">
        <f t="shared" si="521"/>
        <v>8216.8431299999957</v>
      </c>
      <c r="AG939" s="28">
        <f t="shared" si="522"/>
        <v>0</v>
      </c>
      <c r="AH939" s="28">
        <f t="shared" si="523"/>
        <v>8216.8431299999957</v>
      </c>
      <c r="AI939" s="28">
        <f t="shared" si="524"/>
        <v>11056.594452080006</v>
      </c>
      <c r="AJ939" s="29" t="str">
        <f t="shared" si="525"/>
        <v>N</v>
      </c>
      <c r="AK939" s="30">
        <f t="shared" si="526"/>
        <v>0.39999999999999991</v>
      </c>
      <c r="AL939" s="31">
        <f t="shared" si="527"/>
        <v>20500</v>
      </c>
      <c r="AM939" s="31">
        <f t="shared" si="528"/>
        <v>100000</v>
      </c>
      <c r="AN939" s="31">
        <f t="shared" si="529"/>
        <v>257500</v>
      </c>
      <c r="AO939" s="31">
        <f t="shared" si="530"/>
        <v>8216.8431299999957</v>
      </c>
      <c r="AP939" s="31">
        <f t="shared" si="531"/>
        <v>0</v>
      </c>
      <c r="AQ939" s="31">
        <f t="shared" si="532"/>
        <v>8216.8431299999957</v>
      </c>
      <c r="AR939" s="31">
        <f t="shared" si="533"/>
        <v>11364.969453393287</v>
      </c>
      <c r="AS939" s="32">
        <f t="shared" si="534"/>
        <v>0</v>
      </c>
      <c r="AT939" s="33">
        <f t="shared" si="535"/>
        <v>20500</v>
      </c>
      <c r="AU939" s="33">
        <f t="shared" si="536"/>
        <v>100000</v>
      </c>
      <c r="AV939" s="33">
        <v>257500</v>
      </c>
      <c r="AW939" s="33">
        <f t="shared" si="537"/>
        <v>0</v>
      </c>
      <c r="AX939" s="33">
        <f t="shared" si="538"/>
        <v>0</v>
      </c>
      <c r="AY939" s="34">
        <f t="shared" si="539"/>
        <v>27164.043625473292</v>
      </c>
    </row>
    <row r="940" spans="1:51" ht="15.75" customHeight="1" x14ac:dyDescent="0.3">
      <c r="A940" s="166" t="s">
        <v>1140</v>
      </c>
      <c r="B940" s="99">
        <v>6986.19</v>
      </c>
      <c r="C940" s="99">
        <v>2260.1799999999998</v>
      </c>
      <c r="D940" s="99">
        <v>86363.83</v>
      </c>
      <c r="E940" s="99">
        <v>74061.98</v>
      </c>
      <c r="F940" s="157">
        <v>72000</v>
      </c>
      <c r="G940" s="160">
        <v>0</v>
      </c>
      <c r="H940" s="182">
        <v>46257</v>
      </c>
      <c r="I940" s="182">
        <v>46320</v>
      </c>
      <c r="J940" s="166">
        <v>1.6</v>
      </c>
      <c r="K940" s="166">
        <v>0.1</v>
      </c>
      <c r="L940" s="167" t="s">
        <v>1206</v>
      </c>
      <c r="M940" s="168" t="s">
        <v>1203</v>
      </c>
      <c r="N940" s="169">
        <v>0.03</v>
      </c>
      <c r="O940" s="21">
        <f t="shared" si="504"/>
        <v>1.5</v>
      </c>
      <c r="P940" s="21" t="str">
        <f t="shared" si="505"/>
        <v>N</v>
      </c>
      <c r="Q940" s="22">
        <f t="shared" si="506"/>
        <v>9246.369999999999</v>
      </c>
      <c r="R940" s="8" t="str">
        <f t="shared" si="507"/>
        <v>N</v>
      </c>
      <c r="S940" s="23">
        <f t="shared" si="508"/>
        <v>2</v>
      </c>
      <c r="T940" s="24">
        <f t="shared" si="509"/>
        <v>20500</v>
      </c>
      <c r="U940" s="24">
        <f t="shared" si="510"/>
        <v>100000</v>
      </c>
      <c r="V940" s="24">
        <f t="shared" si="511"/>
        <v>257500</v>
      </c>
      <c r="W940" s="24">
        <f t="shared" si="512"/>
        <v>7142.8208249999998</v>
      </c>
      <c r="X940" s="24">
        <f t="shared" si="513"/>
        <v>0</v>
      </c>
      <c r="Y940" s="24">
        <f t="shared" si="514"/>
        <v>7142.8208249999998</v>
      </c>
      <c r="Z940" s="24">
        <f t="shared" si="515"/>
        <v>2380.9402749999999</v>
      </c>
      <c r="AA940" s="25" t="str">
        <f t="shared" si="516"/>
        <v>N</v>
      </c>
      <c r="AB940" s="26">
        <f t="shared" si="517"/>
        <v>1</v>
      </c>
      <c r="AC940" s="27">
        <f t="shared" si="518"/>
        <v>20500</v>
      </c>
      <c r="AD940" s="28">
        <f t="shared" si="519"/>
        <v>100000</v>
      </c>
      <c r="AE940" s="28">
        <f t="shared" si="520"/>
        <v>257500</v>
      </c>
      <c r="AF940" s="28">
        <f t="shared" si="521"/>
        <v>4870.0118812499986</v>
      </c>
      <c r="AG940" s="28">
        <f t="shared" si="522"/>
        <v>0</v>
      </c>
      <c r="AH940" s="28">
        <f t="shared" si="523"/>
        <v>4870.0118812499986</v>
      </c>
      <c r="AI940" s="28">
        <f t="shared" si="524"/>
        <v>4939.4620517500007</v>
      </c>
      <c r="AJ940" s="29" t="str">
        <f t="shared" si="525"/>
        <v>N</v>
      </c>
      <c r="AK940" s="30">
        <f t="shared" si="526"/>
        <v>0</v>
      </c>
      <c r="AL940" s="31">
        <f t="shared" si="527"/>
        <v>20500</v>
      </c>
      <c r="AM940" s="31">
        <f t="shared" si="528"/>
        <v>100000</v>
      </c>
      <c r="AN940" s="31">
        <f t="shared" si="529"/>
        <v>257500</v>
      </c>
      <c r="AO940" s="31">
        <f t="shared" si="530"/>
        <v>0</v>
      </c>
      <c r="AP940" s="31">
        <f t="shared" si="531"/>
        <v>0</v>
      </c>
      <c r="AQ940" s="31">
        <f t="shared" si="532"/>
        <v>0</v>
      </c>
      <c r="AR940" s="31">
        <f t="shared" si="533"/>
        <v>0</v>
      </c>
      <c r="AS940" s="32">
        <f t="shared" si="534"/>
        <v>0</v>
      </c>
      <c r="AT940" s="33">
        <f t="shared" si="535"/>
        <v>20500</v>
      </c>
      <c r="AU940" s="33">
        <f t="shared" si="536"/>
        <v>100000</v>
      </c>
      <c r="AV940" s="33">
        <v>257500</v>
      </c>
      <c r="AW940" s="33">
        <f t="shared" si="537"/>
        <v>0</v>
      </c>
      <c r="AX940" s="33">
        <f t="shared" si="538"/>
        <v>0</v>
      </c>
      <c r="AY940" s="34">
        <f t="shared" si="539"/>
        <v>7320.4023267500006</v>
      </c>
    </row>
    <row r="941" spans="1:51" ht="15.75" customHeight="1" x14ac:dyDescent="0.3">
      <c r="A941" s="166" t="s">
        <v>1141</v>
      </c>
      <c r="B941" s="99">
        <v>5644.34</v>
      </c>
      <c r="C941" s="99">
        <v>20864.349999999999</v>
      </c>
      <c r="D941" s="99">
        <v>87198.23</v>
      </c>
      <c r="E941" s="99">
        <v>78631.69</v>
      </c>
      <c r="F941" s="157">
        <v>66000</v>
      </c>
      <c r="G941" s="160">
        <v>0</v>
      </c>
      <c r="H941" s="182">
        <v>46462</v>
      </c>
      <c r="I941" s="182">
        <v>46475</v>
      </c>
      <c r="J941" s="166">
        <v>4</v>
      </c>
      <c r="K941" s="166">
        <v>0.7</v>
      </c>
      <c r="L941" s="167" t="s">
        <v>1206</v>
      </c>
      <c r="M941" s="168" t="s">
        <v>1205</v>
      </c>
      <c r="N941" s="169">
        <v>3.3000000000000002E-2</v>
      </c>
      <c r="O941" s="21">
        <f t="shared" si="504"/>
        <v>3.3</v>
      </c>
      <c r="P941" s="21" t="str">
        <f t="shared" si="505"/>
        <v>N</v>
      </c>
      <c r="Q941" s="22">
        <f t="shared" si="506"/>
        <v>26508.69</v>
      </c>
      <c r="R941" s="8" t="str">
        <f t="shared" si="507"/>
        <v>N</v>
      </c>
      <c r="S941" s="23">
        <f t="shared" si="508"/>
        <v>3.3</v>
      </c>
      <c r="T941" s="24">
        <f t="shared" si="509"/>
        <v>20500</v>
      </c>
      <c r="U941" s="24">
        <f t="shared" si="510"/>
        <v>100000</v>
      </c>
      <c r="V941" s="24">
        <f t="shared" si="511"/>
        <v>257500</v>
      </c>
      <c r="W941" s="24">
        <f t="shared" si="512"/>
        <v>12801.770000000004</v>
      </c>
      <c r="X941" s="24">
        <f t="shared" si="513"/>
        <v>0</v>
      </c>
      <c r="Y941" s="24">
        <f t="shared" si="514"/>
        <v>12801.770000000004</v>
      </c>
      <c r="Z941" s="24">
        <f t="shared" si="515"/>
        <v>14581.706769999993</v>
      </c>
      <c r="AA941" s="25" t="str">
        <f t="shared" si="516"/>
        <v>N</v>
      </c>
      <c r="AB941" s="26">
        <f t="shared" si="517"/>
        <v>2.2999999999999998</v>
      </c>
      <c r="AC941" s="27">
        <f t="shared" si="518"/>
        <v>20500</v>
      </c>
      <c r="AD941" s="28">
        <f t="shared" si="519"/>
        <v>100000</v>
      </c>
      <c r="AE941" s="28">
        <f t="shared" si="520"/>
        <v>257500</v>
      </c>
      <c r="AF941" s="28">
        <f t="shared" si="521"/>
        <v>0</v>
      </c>
      <c r="AG941" s="28">
        <f t="shared" si="522"/>
        <v>0</v>
      </c>
      <c r="AH941" s="28">
        <f t="shared" si="523"/>
        <v>0</v>
      </c>
      <c r="AI941" s="28">
        <f t="shared" si="524"/>
        <v>28287.131503409993</v>
      </c>
      <c r="AJ941" s="29" t="str">
        <f t="shared" si="525"/>
        <v>N</v>
      </c>
      <c r="AK941" s="30">
        <f t="shared" si="526"/>
        <v>1.2999999999999998</v>
      </c>
      <c r="AL941" s="31">
        <f t="shared" si="527"/>
        <v>20500</v>
      </c>
      <c r="AM941" s="31">
        <f t="shared" si="528"/>
        <v>100000</v>
      </c>
      <c r="AN941" s="31">
        <f t="shared" si="529"/>
        <v>257500</v>
      </c>
      <c r="AO941" s="31">
        <f t="shared" si="530"/>
        <v>0</v>
      </c>
      <c r="AP941" s="31">
        <f t="shared" si="531"/>
        <v>0</v>
      </c>
      <c r="AQ941" s="31">
        <f t="shared" si="532"/>
        <v>0</v>
      </c>
      <c r="AR941" s="31">
        <f t="shared" si="533"/>
        <v>29220.60684302252</v>
      </c>
      <c r="AS941" s="32">
        <f t="shared" si="534"/>
        <v>0.29999999999999982</v>
      </c>
      <c r="AT941" s="33">
        <f t="shared" si="535"/>
        <v>20500</v>
      </c>
      <c r="AU941" s="33">
        <f t="shared" si="536"/>
        <v>100000</v>
      </c>
      <c r="AV941" s="33">
        <v>257500</v>
      </c>
      <c r="AW941" s="33">
        <f t="shared" si="537"/>
        <v>0</v>
      </c>
      <c r="AX941" s="33">
        <f t="shared" si="538"/>
        <v>30184.886868842263</v>
      </c>
      <c r="AY941" s="34">
        <f t="shared" si="539"/>
        <v>102274.33198527477</v>
      </c>
    </row>
    <row r="942" spans="1:51" ht="15.75" customHeight="1" x14ac:dyDescent="0.3">
      <c r="A942" s="166" t="s">
        <v>1142</v>
      </c>
      <c r="B942" s="99">
        <v>12816.35</v>
      </c>
      <c r="C942" s="99">
        <v>33475.19</v>
      </c>
      <c r="D942" s="99">
        <v>69031.58</v>
      </c>
      <c r="E942" s="99">
        <v>68536.94</v>
      </c>
      <c r="F942" s="157">
        <v>190000</v>
      </c>
      <c r="G942" s="160">
        <v>0</v>
      </c>
      <c r="H942" s="182">
        <v>46479</v>
      </c>
      <c r="I942" s="182">
        <v>46558</v>
      </c>
      <c r="J942" s="166">
        <v>2.6</v>
      </c>
      <c r="K942" s="166">
        <v>1.3</v>
      </c>
      <c r="L942" s="167" t="s">
        <v>1206</v>
      </c>
      <c r="M942" s="168" t="s">
        <v>1204</v>
      </c>
      <c r="N942" s="169">
        <v>5.0000000000000001E-3</v>
      </c>
      <c r="O942" s="21">
        <f t="shared" si="504"/>
        <v>1.3</v>
      </c>
      <c r="P942" s="21" t="str">
        <f t="shared" si="505"/>
        <v>N</v>
      </c>
      <c r="Q942" s="22">
        <f t="shared" si="506"/>
        <v>46291.54</v>
      </c>
      <c r="R942" s="8" t="str">
        <f t="shared" si="507"/>
        <v>N</v>
      </c>
      <c r="S942" s="23">
        <f t="shared" si="508"/>
        <v>2.6</v>
      </c>
      <c r="T942" s="24">
        <f t="shared" si="509"/>
        <v>20500</v>
      </c>
      <c r="U942" s="24">
        <f t="shared" si="510"/>
        <v>100000</v>
      </c>
      <c r="V942" s="24">
        <f t="shared" si="511"/>
        <v>257500</v>
      </c>
      <c r="W942" s="24">
        <f t="shared" si="512"/>
        <v>10250</v>
      </c>
      <c r="X942" s="24">
        <f t="shared" si="513"/>
        <v>0</v>
      </c>
      <c r="Y942" s="24">
        <f t="shared" si="514"/>
        <v>10250</v>
      </c>
      <c r="Z942" s="24">
        <f t="shared" si="515"/>
        <v>36272.997699999993</v>
      </c>
      <c r="AA942" s="25" t="str">
        <f t="shared" si="516"/>
        <v>N</v>
      </c>
      <c r="AB942" s="26">
        <f t="shared" si="517"/>
        <v>1.6</v>
      </c>
      <c r="AC942" s="27">
        <f t="shared" si="518"/>
        <v>20500</v>
      </c>
      <c r="AD942" s="28">
        <f t="shared" si="519"/>
        <v>100000</v>
      </c>
      <c r="AE942" s="28">
        <f t="shared" si="520"/>
        <v>257500</v>
      </c>
      <c r="AF942" s="28">
        <f t="shared" si="521"/>
        <v>10250</v>
      </c>
      <c r="AG942" s="28">
        <f t="shared" si="522"/>
        <v>0</v>
      </c>
      <c r="AH942" s="28">
        <f t="shared" si="523"/>
        <v>10250</v>
      </c>
      <c r="AI942" s="28">
        <f t="shared" si="524"/>
        <v>36505.61268849999</v>
      </c>
      <c r="AJ942" s="29" t="str">
        <f t="shared" si="525"/>
        <v>N</v>
      </c>
      <c r="AK942" s="30">
        <f t="shared" si="526"/>
        <v>0.60000000000000009</v>
      </c>
      <c r="AL942" s="31">
        <f t="shared" si="527"/>
        <v>20500</v>
      </c>
      <c r="AM942" s="31">
        <f t="shared" si="528"/>
        <v>100000</v>
      </c>
      <c r="AN942" s="31">
        <f t="shared" si="529"/>
        <v>257500</v>
      </c>
      <c r="AO942" s="31">
        <f t="shared" si="530"/>
        <v>871.63988724999945</v>
      </c>
      <c r="AP942" s="31">
        <f t="shared" si="531"/>
        <v>0</v>
      </c>
      <c r="AQ942" s="31">
        <f t="shared" si="532"/>
        <v>871.63988724999945</v>
      </c>
      <c r="AR942" s="31">
        <f t="shared" si="533"/>
        <v>46117.750864692483</v>
      </c>
      <c r="AS942" s="32">
        <f t="shared" si="534"/>
        <v>0</v>
      </c>
      <c r="AT942" s="33">
        <f t="shared" si="535"/>
        <v>20500</v>
      </c>
      <c r="AU942" s="33">
        <f t="shared" si="536"/>
        <v>100000</v>
      </c>
      <c r="AV942" s="33">
        <v>257500</v>
      </c>
      <c r="AW942" s="33">
        <f t="shared" si="537"/>
        <v>0</v>
      </c>
      <c r="AX942" s="33">
        <f t="shared" si="538"/>
        <v>0</v>
      </c>
      <c r="AY942" s="34">
        <f t="shared" si="539"/>
        <v>118896.36125319246</v>
      </c>
    </row>
    <row r="943" spans="1:51" ht="15.75" customHeight="1" x14ac:dyDescent="0.3">
      <c r="A943" s="166" t="s">
        <v>1143</v>
      </c>
      <c r="B943" s="99">
        <v>10237.969999999999</v>
      </c>
      <c r="C943" s="99">
        <v>20064.61</v>
      </c>
      <c r="D943" s="99">
        <v>63153.25</v>
      </c>
      <c r="E943" s="99">
        <v>51777.3</v>
      </c>
      <c r="F943" s="157">
        <v>15000</v>
      </c>
      <c r="G943" s="160">
        <v>0</v>
      </c>
      <c r="H943" s="182">
        <v>46461</v>
      </c>
      <c r="I943" s="182">
        <v>46478</v>
      </c>
      <c r="J943" s="166">
        <v>4</v>
      </c>
      <c r="K943" s="166">
        <v>0.9</v>
      </c>
      <c r="L943" s="167" t="s">
        <v>1206</v>
      </c>
      <c r="M943" s="168" t="s">
        <v>1204</v>
      </c>
      <c r="N943" s="169">
        <v>2E-3</v>
      </c>
      <c r="O943" s="21">
        <f t="shared" si="504"/>
        <v>3.1</v>
      </c>
      <c r="P943" s="21" t="str">
        <f t="shared" si="505"/>
        <v>N</v>
      </c>
      <c r="Q943" s="22">
        <f t="shared" si="506"/>
        <v>30302.58</v>
      </c>
      <c r="R943" s="8" t="str">
        <f t="shared" si="507"/>
        <v>N</v>
      </c>
      <c r="S943" s="23">
        <f t="shared" si="508"/>
        <v>6.2</v>
      </c>
      <c r="T943" s="24">
        <f t="shared" si="509"/>
        <v>20500</v>
      </c>
      <c r="U943" s="24">
        <f t="shared" si="510"/>
        <v>100000</v>
      </c>
      <c r="V943" s="24">
        <f t="shared" si="511"/>
        <v>257500</v>
      </c>
      <c r="W943" s="24">
        <f t="shared" si="512"/>
        <v>10250</v>
      </c>
      <c r="X943" s="24">
        <f t="shared" si="513"/>
        <v>0</v>
      </c>
      <c r="Y943" s="24">
        <f t="shared" si="514"/>
        <v>10250</v>
      </c>
      <c r="Z943" s="24">
        <f t="shared" si="515"/>
        <v>20113.185160000001</v>
      </c>
      <c r="AA943" s="25" t="str">
        <f t="shared" si="516"/>
        <v>N</v>
      </c>
      <c r="AB943" s="26">
        <f t="shared" si="517"/>
        <v>5.2</v>
      </c>
      <c r="AC943" s="27">
        <f t="shared" si="518"/>
        <v>20500</v>
      </c>
      <c r="AD943" s="28">
        <f t="shared" si="519"/>
        <v>100000</v>
      </c>
      <c r="AE943" s="28">
        <f t="shared" si="520"/>
        <v>257500</v>
      </c>
      <c r="AF943" s="28">
        <f t="shared" si="521"/>
        <v>10250</v>
      </c>
      <c r="AG943" s="28">
        <f t="shared" si="522"/>
        <v>0</v>
      </c>
      <c r="AH943" s="28">
        <f t="shared" si="523"/>
        <v>10250</v>
      </c>
      <c r="AI943" s="28">
        <f t="shared" si="524"/>
        <v>20173.911530320001</v>
      </c>
      <c r="AJ943" s="29" t="str">
        <f t="shared" si="525"/>
        <v>N</v>
      </c>
      <c r="AK943" s="30">
        <f t="shared" si="526"/>
        <v>4.2</v>
      </c>
      <c r="AL943" s="31">
        <f t="shared" si="527"/>
        <v>20500</v>
      </c>
      <c r="AM943" s="31">
        <f t="shared" si="528"/>
        <v>100000</v>
      </c>
      <c r="AN943" s="31">
        <f t="shared" si="529"/>
        <v>257500</v>
      </c>
      <c r="AO943" s="31">
        <f t="shared" si="530"/>
        <v>0</v>
      </c>
      <c r="AP943" s="31">
        <f t="shared" si="531"/>
        <v>0</v>
      </c>
      <c r="AQ943" s="31">
        <f t="shared" si="532"/>
        <v>0</v>
      </c>
      <c r="AR943" s="31">
        <f t="shared" si="533"/>
        <v>30484.759353380643</v>
      </c>
      <c r="AS943" s="32">
        <f t="shared" si="534"/>
        <v>3.2</v>
      </c>
      <c r="AT943" s="33">
        <f t="shared" si="535"/>
        <v>20500</v>
      </c>
      <c r="AU943" s="33">
        <f t="shared" si="536"/>
        <v>100000</v>
      </c>
      <c r="AV943" s="33">
        <v>257500</v>
      </c>
      <c r="AW943" s="33">
        <f t="shared" si="537"/>
        <v>8173.375</v>
      </c>
      <c r="AX943" s="33">
        <f t="shared" si="538"/>
        <v>22372.353872087406</v>
      </c>
      <c r="AY943" s="34">
        <f t="shared" si="539"/>
        <v>93144.209915788058</v>
      </c>
    </row>
    <row r="944" spans="1:51" ht="15.75" customHeight="1" x14ac:dyDescent="0.3">
      <c r="A944" s="166" t="s">
        <v>1144</v>
      </c>
      <c r="B944" s="99">
        <v>17373.87</v>
      </c>
      <c r="C944" s="99">
        <v>25568.959999999999</v>
      </c>
      <c r="D944" s="99">
        <v>91046.6</v>
      </c>
      <c r="E944" s="99">
        <v>78384.22</v>
      </c>
      <c r="F944" s="157">
        <v>111000</v>
      </c>
      <c r="G944" s="160">
        <v>0</v>
      </c>
      <c r="H944" s="182">
        <v>46372</v>
      </c>
      <c r="I944" s="182">
        <v>46425</v>
      </c>
      <c r="J944" s="166">
        <v>3.1</v>
      </c>
      <c r="K944" s="166">
        <v>2</v>
      </c>
      <c r="L944" s="167" t="s">
        <v>1206</v>
      </c>
      <c r="M944" s="168" t="s">
        <v>1203</v>
      </c>
      <c r="N944" s="169">
        <v>0.04</v>
      </c>
      <c r="O944" s="21">
        <f t="shared" si="504"/>
        <v>1.1000000000000001</v>
      </c>
      <c r="P944" s="21" t="str">
        <f t="shared" si="505"/>
        <v>N</v>
      </c>
      <c r="Q944" s="22">
        <f t="shared" si="506"/>
        <v>42942.83</v>
      </c>
      <c r="R944" s="8" t="str">
        <f t="shared" si="507"/>
        <v>N</v>
      </c>
      <c r="S944" s="23">
        <f t="shared" si="508"/>
        <v>1.4666666666666668</v>
      </c>
      <c r="T944" s="24">
        <f t="shared" si="509"/>
        <v>20500</v>
      </c>
      <c r="U944" s="24">
        <f t="shared" si="510"/>
        <v>100000</v>
      </c>
      <c r="V944" s="24">
        <f t="shared" si="511"/>
        <v>257500</v>
      </c>
      <c r="W944" s="24">
        <f t="shared" si="512"/>
        <v>6715.0499999999956</v>
      </c>
      <c r="X944" s="24">
        <f t="shared" si="513"/>
        <v>0</v>
      </c>
      <c r="Y944" s="24">
        <f t="shared" si="514"/>
        <v>6715.0499999999956</v>
      </c>
      <c r="Z944" s="24">
        <f t="shared" si="515"/>
        <v>37945.493200000004</v>
      </c>
      <c r="AA944" s="25" t="str">
        <f t="shared" si="516"/>
        <v>N</v>
      </c>
      <c r="AB944" s="26">
        <f t="shared" si="517"/>
        <v>0.46666666666666679</v>
      </c>
      <c r="AC944" s="27">
        <f t="shared" si="518"/>
        <v>20500</v>
      </c>
      <c r="AD944" s="28">
        <f t="shared" si="519"/>
        <v>100000</v>
      </c>
      <c r="AE944" s="28">
        <f t="shared" si="520"/>
        <v>257500</v>
      </c>
      <c r="AF944" s="28">
        <f t="shared" si="521"/>
        <v>1678.7624999999989</v>
      </c>
      <c r="AG944" s="28">
        <f t="shared" si="522"/>
        <v>0</v>
      </c>
      <c r="AH944" s="28">
        <f t="shared" si="523"/>
        <v>1678.7624999999989</v>
      </c>
      <c r="AI944" s="28">
        <f t="shared" si="524"/>
        <v>44768.202428000004</v>
      </c>
      <c r="AJ944" s="29" t="str">
        <f t="shared" si="525"/>
        <v>N</v>
      </c>
      <c r="AK944" s="30">
        <f t="shared" si="526"/>
        <v>0</v>
      </c>
      <c r="AL944" s="31">
        <f t="shared" si="527"/>
        <v>20500</v>
      </c>
      <c r="AM944" s="31">
        <f t="shared" si="528"/>
        <v>100000</v>
      </c>
      <c r="AN944" s="31">
        <f t="shared" si="529"/>
        <v>257500</v>
      </c>
      <c r="AO944" s="31">
        <f t="shared" si="530"/>
        <v>0</v>
      </c>
      <c r="AP944" s="31">
        <f t="shared" si="531"/>
        <v>0</v>
      </c>
      <c r="AQ944" s="31">
        <f t="shared" si="532"/>
        <v>0</v>
      </c>
      <c r="AR944" s="31">
        <f t="shared" si="533"/>
        <v>0</v>
      </c>
      <c r="AS944" s="32">
        <f t="shared" si="534"/>
        <v>0</v>
      </c>
      <c r="AT944" s="33">
        <f t="shared" si="535"/>
        <v>20500</v>
      </c>
      <c r="AU944" s="33">
        <f t="shared" si="536"/>
        <v>100000</v>
      </c>
      <c r="AV944" s="33">
        <v>257500</v>
      </c>
      <c r="AW944" s="33">
        <f t="shared" si="537"/>
        <v>0</v>
      </c>
      <c r="AX944" s="33">
        <f t="shared" si="538"/>
        <v>0</v>
      </c>
      <c r="AY944" s="34">
        <f t="shared" si="539"/>
        <v>82713.695628000016</v>
      </c>
    </row>
    <row r="945" spans="1:51" ht="15.75" customHeight="1" x14ac:dyDescent="0.3">
      <c r="A945" s="166" t="s">
        <v>1145</v>
      </c>
      <c r="B945" s="99">
        <v>11224.28</v>
      </c>
      <c r="C945" s="99">
        <v>22437.86</v>
      </c>
      <c r="D945" s="99">
        <v>52402.66</v>
      </c>
      <c r="E945" s="99">
        <v>44895.49</v>
      </c>
      <c r="F945" s="157">
        <v>100000</v>
      </c>
      <c r="G945" s="160">
        <v>0</v>
      </c>
      <c r="H945" s="182">
        <v>46259</v>
      </c>
      <c r="I945" s="182">
        <v>46337</v>
      </c>
      <c r="J945" s="166">
        <v>2.2000000000000002</v>
      </c>
      <c r="K945" s="166">
        <v>2.1</v>
      </c>
      <c r="L945" s="167" t="s">
        <v>1206</v>
      </c>
      <c r="M945" s="168" t="s">
        <v>1203</v>
      </c>
      <c r="N945" s="169">
        <v>0.01</v>
      </c>
      <c r="O945" s="21">
        <f t="shared" si="504"/>
        <v>0.10000000000000009</v>
      </c>
      <c r="P945" s="21" t="str">
        <f t="shared" si="505"/>
        <v>N</v>
      </c>
      <c r="Q945" s="22">
        <f t="shared" si="506"/>
        <v>33662.14</v>
      </c>
      <c r="R945" s="8" t="str">
        <f t="shared" si="507"/>
        <v>N</v>
      </c>
      <c r="S945" s="23">
        <f t="shared" si="508"/>
        <v>0.13333333333333344</v>
      </c>
      <c r="T945" s="24">
        <f t="shared" si="509"/>
        <v>20500</v>
      </c>
      <c r="U945" s="24">
        <f t="shared" si="510"/>
        <v>100000</v>
      </c>
      <c r="V945" s="24">
        <f t="shared" si="511"/>
        <v>257500</v>
      </c>
      <c r="W945" s="24">
        <f t="shared" si="512"/>
        <v>15375</v>
      </c>
      <c r="X945" s="24">
        <f t="shared" si="513"/>
        <v>0</v>
      </c>
      <c r="Y945" s="24">
        <f t="shared" si="514"/>
        <v>15375</v>
      </c>
      <c r="Z945" s="24">
        <f t="shared" si="515"/>
        <v>18623.761400000003</v>
      </c>
      <c r="AA945" s="25" t="str">
        <f t="shared" si="516"/>
        <v>N</v>
      </c>
      <c r="AB945" s="26">
        <f t="shared" si="517"/>
        <v>0</v>
      </c>
      <c r="AC945" s="27">
        <f t="shared" si="518"/>
        <v>20500</v>
      </c>
      <c r="AD945" s="28">
        <f t="shared" si="519"/>
        <v>100000</v>
      </c>
      <c r="AE945" s="28">
        <f t="shared" si="520"/>
        <v>257500</v>
      </c>
      <c r="AF945" s="28">
        <f t="shared" si="521"/>
        <v>0</v>
      </c>
      <c r="AG945" s="28">
        <f t="shared" si="522"/>
        <v>0</v>
      </c>
      <c r="AH945" s="28">
        <f t="shared" si="523"/>
        <v>0</v>
      </c>
      <c r="AI945" s="28">
        <f t="shared" si="524"/>
        <v>0</v>
      </c>
      <c r="AJ945" s="29" t="str">
        <f t="shared" si="525"/>
        <v>N</v>
      </c>
      <c r="AK945" s="30">
        <f t="shared" si="526"/>
        <v>0</v>
      </c>
      <c r="AL945" s="31">
        <f t="shared" si="527"/>
        <v>20500</v>
      </c>
      <c r="AM945" s="31">
        <f t="shared" si="528"/>
        <v>100000</v>
      </c>
      <c r="AN945" s="31">
        <f t="shared" si="529"/>
        <v>257500</v>
      </c>
      <c r="AO945" s="31">
        <f t="shared" si="530"/>
        <v>0</v>
      </c>
      <c r="AP945" s="31">
        <f t="shared" si="531"/>
        <v>0</v>
      </c>
      <c r="AQ945" s="31">
        <f t="shared" si="532"/>
        <v>0</v>
      </c>
      <c r="AR945" s="31">
        <f t="shared" si="533"/>
        <v>0</v>
      </c>
      <c r="AS945" s="32">
        <f t="shared" si="534"/>
        <v>0</v>
      </c>
      <c r="AT945" s="33">
        <f t="shared" si="535"/>
        <v>20500</v>
      </c>
      <c r="AU945" s="33">
        <f t="shared" si="536"/>
        <v>100000</v>
      </c>
      <c r="AV945" s="33">
        <v>257500</v>
      </c>
      <c r="AW945" s="33">
        <f t="shared" si="537"/>
        <v>0</v>
      </c>
      <c r="AX945" s="33">
        <f t="shared" si="538"/>
        <v>0</v>
      </c>
      <c r="AY945" s="34">
        <f t="shared" si="539"/>
        <v>18623.761400000003</v>
      </c>
    </row>
    <row r="946" spans="1:51" ht="15.75" customHeight="1" x14ac:dyDescent="0.3">
      <c r="A946" s="166" t="s">
        <v>1146</v>
      </c>
      <c r="B946" s="99">
        <v>15835.73</v>
      </c>
      <c r="C946" s="99">
        <v>7296.21</v>
      </c>
      <c r="D946" s="99">
        <v>96283.18</v>
      </c>
      <c r="E946" s="99">
        <v>90083.73</v>
      </c>
      <c r="F946" s="157">
        <v>0</v>
      </c>
      <c r="G946" s="160">
        <v>0</v>
      </c>
      <c r="H946" s="182">
        <v>46459</v>
      </c>
      <c r="I946" s="182">
        <v>46549</v>
      </c>
      <c r="J946" s="166">
        <v>2.1</v>
      </c>
      <c r="K946" s="166">
        <v>0.5</v>
      </c>
      <c r="L946" s="167" t="s">
        <v>1207</v>
      </c>
      <c r="M946" s="168" t="s">
        <v>1204</v>
      </c>
      <c r="N946" s="169">
        <v>0.02</v>
      </c>
      <c r="O946" s="21">
        <f t="shared" si="504"/>
        <v>1.6</v>
      </c>
      <c r="P946" s="21" t="str">
        <f t="shared" si="505"/>
        <v>N</v>
      </c>
      <c r="Q946" s="22">
        <f t="shared" si="506"/>
        <v>23131.94</v>
      </c>
      <c r="R946" s="8" t="str">
        <f t="shared" si="507"/>
        <v>N</v>
      </c>
      <c r="S946" s="23">
        <f t="shared" si="508"/>
        <v>3.2</v>
      </c>
      <c r="T946" s="24">
        <f t="shared" si="509"/>
        <v>50000</v>
      </c>
      <c r="U946" s="24">
        <f t="shared" si="510"/>
        <v>200000</v>
      </c>
      <c r="V946" s="24">
        <f t="shared" si="511"/>
        <v>257500</v>
      </c>
      <c r="W946" s="24">
        <f t="shared" si="512"/>
        <v>11797.2894</v>
      </c>
      <c r="X946" s="24">
        <f t="shared" si="513"/>
        <v>0</v>
      </c>
      <c r="Y946" s="24">
        <f t="shared" si="514"/>
        <v>11797.2894</v>
      </c>
      <c r="Z946" s="24">
        <f t="shared" si="515"/>
        <v>11797.2894</v>
      </c>
      <c r="AA946" s="25" t="str">
        <f t="shared" si="516"/>
        <v>N</v>
      </c>
      <c r="AB946" s="26">
        <f t="shared" si="517"/>
        <v>2.2000000000000002</v>
      </c>
      <c r="AC946" s="27">
        <f t="shared" si="518"/>
        <v>50000</v>
      </c>
      <c r="AD946" s="28">
        <f t="shared" si="519"/>
        <v>200000</v>
      </c>
      <c r="AE946" s="28">
        <f t="shared" si="520"/>
        <v>257500</v>
      </c>
      <c r="AF946" s="28">
        <f t="shared" si="521"/>
        <v>12033.235188000001</v>
      </c>
      <c r="AG946" s="28">
        <f t="shared" si="522"/>
        <v>0</v>
      </c>
      <c r="AH946" s="28">
        <f t="shared" si="523"/>
        <v>12033.235188000001</v>
      </c>
      <c r="AI946" s="28">
        <f t="shared" si="524"/>
        <v>12033.235188000001</v>
      </c>
      <c r="AJ946" s="29" t="str">
        <f t="shared" si="525"/>
        <v>N</v>
      </c>
      <c r="AK946" s="30">
        <f t="shared" si="526"/>
        <v>1.2000000000000002</v>
      </c>
      <c r="AL946" s="31">
        <f t="shared" si="527"/>
        <v>50000</v>
      </c>
      <c r="AM946" s="31">
        <f t="shared" si="528"/>
        <v>200000</v>
      </c>
      <c r="AN946" s="31">
        <f t="shared" si="529"/>
        <v>257500</v>
      </c>
      <c r="AO946" s="31">
        <f t="shared" si="530"/>
        <v>12273.89989176</v>
      </c>
      <c r="AP946" s="31">
        <f t="shared" si="531"/>
        <v>0</v>
      </c>
      <c r="AQ946" s="31">
        <f t="shared" si="532"/>
        <v>12273.89989176</v>
      </c>
      <c r="AR946" s="31">
        <f t="shared" si="533"/>
        <v>12273.89989176</v>
      </c>
      <c r="AS946" s="32">
        <f t="shared" si="534"/>
        <v>0.20000000000000018</v>
      </c>
      <c r="AT946" s="33">
        <f t="shared" si="535"/>
        <v>50000</v>
      </c>
      <c r="AU946" s="33">
        <f t="shared" si="536"/>
        <v>200000</v>
      </c>
      <c r="AV946" s="33">
        <v>257500</v>
      </c>
      <c r="AW946" s="33">
        <f t="shared" si="537"/>
        <v>12519.3778895952</v>
      </c>
      <c r="AX946" s="33">
        <f t="shared" si="538"/>
        <v>12519.3778895952</v>
      </c>
      <c r="AY946" s="34">
        <f t="shared" si="539"/>
        <v>48623.802369355195</v>
      </c>
    </row>
    <row r="947" spans="1:51" ht="15.75" customHeight="1" x14ac:dyDescent="0.3">
      <c r="A947" s="166" t="s">
        <v>1147</v>
      </c>
      <c r="B947" s="99">
        <v>15919.9</v>
      </c>
      <c r="C947" s="99">
        <v>20576.52</v>
      </c>
      <c r="D947" s="99">
        <v>60326.02</v>
      </c>
      <c r="E947" s="99">
        <v>48927.95</v>
      </c>
      <c r="F947" s="161">
        <v>51000</v>
      </c>
      <c r="G947" s="160">
        <v>0</v>
      </c>
      <c r="H947" s="182">
        <v>46523</v>
      </c>
      <c r="I947" s="182">
        <v>46555</v>
      </c>
      <c r="J947" s="166">
        <v>2.2999999999999998</v>
      </c>
      <c r="K947" s="166">
        <v>0.7</v>
      </c>
      <c r="L947" s="167" t="s">
        <v>1207</v>
      </c>
      <c r="M947" s="168" t="s">
        <v>1203</v>
      </c>
      <c r="N947" s="169">
        <v>0</v>
      </c>
      <c r="O947" s="21">
        <f t="shared" si="504"/>
        <v>1.5999999999999999</v>
      </c>
      <c r="P947" s="21" t="str">
        <f t="shared" si="505"/>
        <v>N</v>
      </c>
      <c r="Q947" s="22">
        <f t="shared" si="506"/>
        <v>36496.42</v>
      </c>
      <c r="R947" s="8" t="str">
        <f t="shared" si="507"/>
        <v>N</v>
      </c>
      <c r="S947" s="23">
        <f t="shared" si="508"/>
        <v>2.1333333333333333</v>
      </c>
      <c r="T947" s="24">
        <f t="shared" si="509"/>
        <v>50000</v>
      </c>
      <c r="U947" s="24">
        <f t="shared" si="510"/>
        <v>200000</v>
      </c>
      <c r="V947" s="24">
        <f t="shared" si="511"/>
        <v>257500</v>
      </c>
      <c r="W947" s="24">
        <f t="shared" si="512"/>
        <v>27372.314999999999</v>
      </c>
      <c r="X947" s="24">
        <f t="shared" si="513"/>
        <v>0</v>
      </c>
      <c r="Y947" s="24">
        <f t="shared" si="514"/>
        <v>27372.314999999999</v>
      </c>
      <c r="Z947" s="24">
        <f t="shared" si="515"/>
        <v>9124.1049999999996</v>
      </c>
      <c r="AA947" s="25" t="str">
        <f t="shared" si="516"/>
        <v>N</v>
      </c>
      <c r="AB947" s="26">
        <f t="shared" si="517"/>
        <v>1.1333333333333333</v>
      </c>
      <c r="AC947" s="27">
        <f t="shared" si="518"/>
        <v>50000</v>
      </c>
      <c r="AD947" s="28">
        <f t="shared" si="519"/>
        <v>200000</v>
      </c>
      <c r="AE947" s="28">
        <f t="shared" si="520"/>
        <v>257500</v>
      </c>
      <c r="AF947" s="28">
        <f t="shared" si="521"/>
        <v>27372.314999999999</v>
      </c>
      <c r="AG947" s="28">
        <f t="shared" si="522"/>
        <v>0</v>
      </c>
      <c r="AH947" s="28">
        <f t="shared" si="523"/>
        <v>27372.314999999999</v>
      </c>
      <c r="AI947" s="28">
        <f t="shared" si="524"/>
        <v>9124.1049999999996</v>
      </c>
      <c r="AJ947" s="29" t="str">
        <f t="shared" si="525"/>
        <v>N</v>
      </c>
      <c r="AK947" s="30">
        <f t="shared" si="526"/>
        <v>0.1333333333333333</v>
      </c>
      <c r="AL947" s="31">
        <f t="shared" si="527"/>
        <v>50000</v>
      </c>
      <c r="AM947" s="31">
        <f t="shared" si="528"/>
        <v>200000</v>
      </c>
      <c r="AN947" s="31">
        <f t="shared" si="529"/>
        <v>257500</v>
      </c>
      <c r="AO947" s="31">
        <f t="shared" si="530"/>
        <v>27372.314999999999</v>
      </c>
      <c r="AP947" s="31">
        <f t="shared" si="531"/>
        <v>0</v>
      </c>
      <c r="AQ947" s="31">
        <f t="shared" si="532"/>
        <v>27372.314999999999</v>
      </c>
      <c r="AR947" s="31">
        <f t="shared" si="533"/>
        <v>9124.1049999999996</v>
      </c>
      <c r="AS947" s="32">
        <f t="shared" si="534"/>
        <v>0</v>
      </c>
      <c r="AT947" s="33">
        <f t="shared" si="535"/>
        <v>50000</v>
      </c>
      <c r="AU947" s="33">
        <f t="shared" si="536"/>
        <v>200000</v>
      </c>
      <c r="AV947" s="33">
        <v>257500</v>
      </c>
      <c r="AW947" s="33">
        <f t="shared" si="537"/>
        <v>0</v>
      </c>
      <c r="AX947" s="33">
        <f t="shared" si="538"/>
        <v>0</v>
      </c>
      <c r="AY947" s="34">
        <f t="shared" si="539"/>
        <v>27372.314999999999</v>
      </c>
    </row>
    <row r="948" spans="1:51" ht="15.75" customHeight="1" x14ac:dyDescent="0.3">
      <c r="A948" s="166" t="s">
        <v>1148</v>
      </c>
      <c r="B948" s="99">
        <v>14767.32</v>
      </c>
      <c r="C948" s="99">
        <v>10715.47</v>
      </c>
      <c r="D948" s="99">
        <v>78150.460000000006</v>
      </c>
      <c r="E948" s="99">
        <v>71149.259999999995</v>
      </c>
      <c r="F948" s="161">
        <v>95000</v>
      </c>
      <c r="G948" s="160">
        <v>0</v>
      </c>
      <c r="H948" s="182">
        <v>46274</v>
      </c>
      <c r="I948" s="182">
        <v>46350</v>
      </c>
      <c r="J948" s="166">
        <v>3</v>
      </c>
      <c r="K948" s="166">
        <v>2.7</v>
      </c>
      <c r="L948" s="167" t="s">
        <v>1207</v>
      </c>
      <c r="M948" s="168" t="s">
        <v>1205</v>
      </c>
      <c r="N948" s="169">
        <v>0</v>
      </c>
      <c r="O948" s="21">
        <f t="shared" si="504"/>
        <v>0.29999999999999982</v>
      </c>
      <c r="P948" s="21" t="str">
        <f t="shared" si="505"/>
        <v>N</v>
      </c>
      <c r="Q948" s="22">
        <f t="shared" si="506"/>
        <v>25482.79</v>
      </c>
      <c r="R948" s="8" t="str">
        <f t="shared" si="507"/>
        <v>N</v>
      </c>
      <c r="S948" s="23">
        <f t="shared" si="508"/>
        <v>0.29999999999999982</v>
      </c>
      <c r="T948" s="24">
        <f t="shared" si="509"/>
        <v>50000</v>
      </c>
      <c r="U948" s="24">
        <f t="shared" si="510"/>
        <v>200000</v>
      </c>
      <c r="V948" s="24">
        <f t="shared" si="511"/>
        <v>257500</v>
      </c>
      <c r="W948" s="24">
        <f t="shared" si="512"/>
        <v>25482.79</v>
      </c>
      <c r="X948" s="24">
        <f t="shared" si="513"/>
        <v>0</v>
      </c>
      <c r="Y948" s="24">
        <f t="shared" si="514"/>
        <v>25482.79</v>
      </c>
      <c r="Z948" s="24">
        <f t="shared" si="515"/>
        <v>0</v>
      </c>
      <c r="AA948" s="25" t="str">
        <f t="shared" si="516"/>
        <v>N</v>
      </c>
      <c r="AB948" s="26">
        <f t="shared" si="517"/>
        <v>0</v>
      </c>
      <c r="AC948" s="27">
        <f t="shared" si="518"/>
        <v>50000</v>
      </c>
      <c r="AD948" s="28">
        <f t="shared" si="519"/>
        <v>200000</v>
      </c>
      <c r="AE948" s="28">
        <f t="shared" si="520"/>
        <v>257500</v>
      </c>
      <c r="AF948" s="28">
        <f t="shared" si="521"/>
        <v>0</v>
      </c>
      <c r="AG948" s="28">
        <f t="shared" si="522"/>
        <v>0</v>
      </c>
      <c r="AH948" s="28">
        <f t="shared" si="523"/>
        <v>0</v>
      </c>
      <c r="AI948" s="28">
        <f t="shared" si="524"/>
        <v>0</v>
      </c>
      <c r="AJ948" s="29" t="str">
        <f t="shared" si="525"/>
        <v>N</v>
      </c>
      <c r="AK948" s="30">
        <f t="shared" si="526"/>
        <v>0</v>
      </c>
      <c r="AL948" s="31">
        <f t="shared" si="527"/>
        <v>50000</v>
      </c>
      <c r="AM948" s="31">
        <f t="shared" si="528"/>
        <v>200000</v>
      </c>
      <c r="AN948" s="31">
        <f t="shared" si="529"/>
        <v>257500</v>
      </c>
      <c r="AO948" s="31">
        <f t="shared" si="530"/>
        <v>0</v>
      </c>
      <c r="AP948" s="31">
        <f t="shared" si="531"/>
        <v>0</v>
      </c>
      <c r="AQ948" s="31">
        <f t="shared" si="532"/>
        <v>0</v>
      </c>
      <c r="AR948" s="31">
        <f t="shared" si="533"/>
        <v>0</v>
      </c>
      <c r="AS948" s="32">
        <f t="shared" si="534"/>
        <v>0</v>
      </c>
      <c r="AT948" s="33">
        <f t="shared" si="535"/>
        <v>50000</v>
      </c>
      <c r="AU948" s="33">
        <f t="shared" si="536"/>
        <v>200000</v>
      </c>
      <c r="AV948" s="33">
        <v>257500</v>
      </c>
      <c r="AW948" s="33">
        <f t="shared" si="537"/>
        <v>0</v>
      </c>
      <c r="AX948" s="33">
        <f t="shared" si="538"/>
        <v>0</v>
      </c>
      <c r="AY948" s="34">
        <f t="shared" si="539"/>
        <v>0</v>
      </c>
    </row>
    <row r="949" spans="1:51" ht="15.75" customHeight="1" x14ac:dyDescent="0.3">
      <c r="A949" s="166" t="s">
        <v>1149</v>
      </c>
      <c r="B949" s="99">
        <v>12962.79</v>
      </c>
      <c r="C949" s="99">
        <v>968.5</v>
      </c>
      <c r="D949" s="99">
        <v>27447.48</v>
      </c>
      <c r="E949" s="99">
        <v>13921.58</v>
      </c>
      <c r="F949" s="161">
        <v>121000</v>
      </c>
      <c r="G949" s="160">
        <v>0</v>
      </c>
      <c r="H949" s="182">
        <v>46338</v>
      </c>
      <c r="I949" s="182">
        <v>46380</v>
      </c>
      <c r="J949" s="166">
        <v>4.9000000000000004</v>
      </c>
      <c r="K949" s="166">
        <v>0.9</v>
      </c>
      <c r="L949" s="167" t="s">
        <v>1207</v>
      </c>
      <c r="M949" s="168" t="s">
        <v>1205</v>
      </c>
      <c r="N949" s="169">
        <v>0</v>
      </c>
      <c r="O949" s="21">
        <f t="shared" si="504"/>
        <v>4</v>
      </c>
      <c r="P949" s="21" t="str">
        <f t="shared" si="505"/>
        <v>N</v>
      </c>
      <c r="Q949" s="22">
        <f t="shared" si="506"/>
        <v>13931.29</v>
      </c>
      <c r="R949" s="8" t="str">
        <f t="shared" si="507"/>
        <v>N</v>
      </c>
      <c r="S949" s="23">
        <f t="shared" si="508"/>
        <v>4</v>
      </c>
      <c r="T949" s="24">
        <f t="shared" si="509"/>
        <v>50000</v>
      </c>
      <c r="U949" s="24">
        <f t="shared" si="510"/>
        <v>200000</v>
      </c>
      <c r="V949" s="24">
        <f t="shared" si="511"/>
        <v>257500</v>
      </c>
      <c r="W949" s="24">
        <f t="shared" si="512"/>
        <v>13931.29</v>
      </c>
      <c r="X949" s="24">
        <f t="shared" si="513"/>
        <v>0</v>
      </c>
      <c r="Y949" s="24">
        <f t="shared" si="514"/>
        <v>13931.29</v>
      </c>
      <c r="Z949" s="24">
        <f t="shared" si="515"/>
        <v>0</v>
      </c>
      <c r="AA949" s="25" t="str">
        <f t="shared" si="516"/>
        <v>N</v>
      </c>
      <c r="AB949" s="26">
        <f t="shared" si="517"/>
        <v>3</v>
      </c>
      <c r="AC949" s="27">
        <f t="shared" si="518"/>
        <v>50000</v>
      </c>
      <c r="AD949" s="28">
        <f t="shared" si="519"/>
        <v>200000</v>
      </c>
      <c r="AE949" s="28">
        <f t="shared" si="520"/>
        <v>257500</v>
      </c>
      <c r="AF949" s="28">
        <f t="shared" si="521"/>
        <v>13931.29</v>
      </c>
      <c r="AG949" s="28">
        <f t="shared" si="522"/>
        <v>0</v>
      </c>
      <c r="AH949" s="28">
        <f t="shared" si="523"/>
        <v>13931.29</v>
      </c>
      <c r="AI949" s="28">
        <f t="shared" si="524"/>
        <v>0</v>
      </c>
      <c r="AJ949" s="29" t="str">
        <f t="shared" si="525"/>
        <v>N</v>
      </c>
      <c r="AK949" s="30">
        <f t="shared" si="526"/>
        <v>2</v>
      </c>
      <c r="AL949" s="31">
        <f t="shared" si="527"/>
        <v>50000</v>
      </c>
      <c r="AM949" s="31">
        <f t="shared" si="528"/>
        <v>200000</v>
      </c>
      <c r="AN949" s="31">
        <f t="shared" si="529"/>
        <v>257500</v>
      </c>
      <c r="AO949" s="31">
        <f t="shared" si="530"/>
        <v>13931.29</v>
      </c>
      <c r="AP949" s="31">
        <f t="shared" si="531"/>
        <v>0</v>
      </c>
      <c r="AQ949" s="31">
        <f t="shared" si="532"/>
        <v>13931.29</v>
      </c>
      <c r="AR949" s="31">
        <f t="shared" si="533"/>
        <v>0</v>
      </c>
      <c r="AS949" s="32">
        <f t="shared" si="534"/>
        <v>1</v>
      </c>
      <c r="AT949" s="33">
        <f t="shared" si="535"/>
        <v>50000</v>
      </c>
      <c r="AU949" s="33">
        <f t="shared" si="536"/>
        <v>200000</v>
      </c>
      <c r="AV949" s="33">
        <v>257500</v>
      </c>
      <c r="AW949" s="33">
        <f t="shared" si="537"/>
        <v>13931.29</v>
      </c>
      <c r="AX949" s="33">
        <f t="shared" si="538"/>
        <v>0</v>
      </c>
      <c r="AY949" s="34">
        <f t="shared" si="539"/>
        <v>0</v>
      </c>
    </row>
    <row r="950" spans="1:51" ht="15.75" customHeight="1" x14ac:dyDescent="0.3">
      <c r="A950" s="166" t="s">
        <v>1150</v>
      </c>
      <c r="B950" s="99">
        <v>14692.99</v>
      </c>
      <c r="C950" s="99">
        <v>29928.69</v>
      </c>
      <c r="D950" s="99">
        <v>74154.600000000006</v>
      </c>
      <c r="E950" s="99">
        <v>72255.78</v>
      </c>
      <c r="F950" s="161">
        <v>126000</v>
      </c>
      <c r="G950" s="160">
        <v>0</v>
      </c>
      <c r="H950" s="182">
        <v>46249</v>
      </c>
      <c r="I950" s="182">
        <v>46260</v>
      </c>
      <c r="J950" s="166">
        <v>4.7</v>
      </c>
      <c r="K950" s="166">
        <v>2.2999999999999998</v>
      </c>
      <c r="L950" s="167" t="s">
        <v>1206</v>
      </c>
      <c r="M950" s="168" t="s">
        <v>1205</v>
      </c>
      <c r="N950" s="169">
        <v>0.01</v>
      </c>
      <c r="O950" s="21">
        <f t="shared" si="504"/>
        <v>2.4000000000000004</v>
      </c>
      <c r="P950" s="21" t="str">
        <f t="shared" si="505"/>
        <v>N</v>
      </c>
      <c r="Q950" s="22">
        <f t="shared" si="506"/>
        <v>44621.68</v>
      </c>
      <c r="R950" s="8" t="str">
        <f t="shared" si="507"/>
        <v>N</v>
      </c>
      <c r="S950" s="23">
        <f t="shared" si="508"/>
        <v>2.4000000000000004</v>
      </c>
      <c r="T950" s="24">
        <f t="shared" si="509"/>
        <v>20500</v>
      </c>
      <c r="U950" s="24">
        <f t="shared" si="510"/>
        <v>100000</v>
      </c>
      <c r="V950" s="24">
        <f t="shared" si="511"/>
        <v>257500</v>
      </c>
      <c r="W950" s="24">
        <f t="shared" si="512"/>
        <v>20500</v>
      </c>
      <c r="X950" s="24">
        <f t="shared" si="513"/>
        <v>0</v>
      </c>
      <c r="Y950" s="24">
        <f t="shared" si="514"/>
        <v>20500</v>
      </c>
      <c r="Z950" s="24">
        <f t="shared" si="515"/>
        <v>24567.896800000002</v>
      </c>
      <c r="AA950" s="25" t="str">
        <f t="shared" si="516"/>
        <v>N</v>
      </c>
      <c r="AB950" s="26">
        <f t="shared" si="517"/>
        <v>1.4000000000000004</v>
      </c>
      <c r="AC950" s="27">
        <f t="shared" si="518"/>
        <v>20500</v>
      </c>
      <c r="AD950" s="28">
        <f t="shared" si="519"/>
        <v>100000</v>
      </c>
      <c r="AE950" s="28">
        <f t="shared" si="520"/>
        <v>257500</v>
      </c>
      <c r="AF950" s="28">
        <f t="shared" si="521"/>
        <v>5345.3999999999942</v>
      </c>
      <c r="AG950" s="28">
        <f t="shared" si="522"/>
        <v>0</v>
      </c>
      <c r="AH950" s="28">
        <f t="shared" si="523"/>
        <v>5345.3999999999942</v>
      </c>
      <c r="AI950" s="28">
        <f t="shared" si="524"/>
        <v>40173.175768000008</v>
      </c>
      <c r="AJ950" s="29" t="str">
        <f t="shared" si="525"/>
        <v>N</v>
      </c>
      <c r="AK950" s="30">
        <f t="shared" si="526"/>
        <v>0.40000000000000036</v>
      </c>
      <c r="AL950" s="31">
        <f t="shared" si="527"/>
        <v>20500</v>
      </c>
      <c r="AM950" s="31">
        <f t="shared" si="528"/>
        <v>100000</v>
      </c>
      <c r="AN950" s="31">
        <f t="shared" si="529"/>
        <v>257500</v>
      </c>
      <c r="AO950" s="31">
        <f t="shared" si="530"/>
        <v>5345.3999999999942</v>
      </c>
      <c r="AP950" s="31">
        <f t="shared" si="531"/>
        <v>0</v>
      </c>
      <c r="AQ950" s="31">
        <f t="shared" si="532"/>
        <v>5345.3999999999942</v>
      </c>
      <c r="AR950" s="31">
        <f t="shared" si="533"/>
        <v>40628.361525680011</v>
      </c>
      <c r="AS950" s="32">
        <f t="shared" si="534"/>
        <v>0</v>
      </c>
      <c r="AT950" s="33">
        <f t="shared" si="535"/>
        <v>20500</v>
      </c>
      <c r="AU950" s="33">
        <f t="shared" si="536"/>
        <v>100000</v>
      </c>
      <c r="AV950" s="33">
        <v>257500</v>
      </c>
      <c r="AW950" s="33">
        <f t="shared" si="537"/>
        <v>0</v>
      </c>
      <c r="AX950" s="33">
        <f t="shared" si="538"/>
        <v>0</v>
      </c>
      <c r="AY950" s="34">
        <f t="shared" si="539"/>
        <v>105369.43409368003</v>
      </c>
    </row>
    <row r="951" spans="1:51" ht="15.75" customHeight="1" x14ac:dyDescent="0.3">
      <c r="A951" s="166" t="s">
        <v>1151</v>
      </c>
      <c r="B951" s="99">
        <v>19811.22</v>
      </c>
      <c r="C951" s="99">
        <v>27836.35</v>
      </c>
      <c r="D951" s="99">
        <v>125736.07</v>
      </c>
      <c r="E951" s="99">
        <v>114950.15</v>
      </c>
      <c r="F951" s="161">
        <v>152000</v>
      </c>
      <c r="G951" s="160">
        <v>0</v>
      </c>
      <c r="H951" s="182">
        <v>46428</v>
      </c>
      <c r="I951" s="182">
        <v>46504</v>
      </c>
      <c r="J951" s="166">
        <v>4</v>
      </c>
      <c r="K951" s="166">
        <v>3.9</v>
      </c>
      <c r="L951" s="167" t="s">
        <v>1206</v>
      </c>
      <c r="M951" s="168" t="s">
        <v>1203</v>
      </c>
      <c r="N951" s="169">
        <v>0.03</v>
      </c>
      <c r="O951" s="21">
        <f t="shared" si="504"/>
        <v>0.10000000000000009</v>
      </c>
      <c r="P951" s="21" t="str">
        <f t="shared" si="505"/>
        <v>N</v>
      </c>
      <c r="Q951" s="22">
        <f t="shared" si="506"/>
        <v>47647.57</v>
      </c>
      <c r="R951" s="8" t="str">
        <f t="shared" si="507"/>
        <v>N</v>
      </c>
      <c r="S951" s="23">
        <f t="shared" si="508"/>
        <v>0.13333333333333344</v>
      </c>
      <c r="T951" s="24">
        <f t="shared" si="509"/>
        <v>20500</v>
      </c>
      <c r="U951" s="24">
        <f t="shared" si="510"/>
        <v>100000</v>
      </c>
      <c r="V951" s="24">
        <f t="shared" si="511"/>
        <v>257500</v>
      </c>
      <c r="W951" s="24">
        <f t="shared" si="512"/>
        <v>0</v>
      </c>
      <c r="X951" s="24">
        <f t="shared" si="513"/>
        <v>0</v>
      </c>
      <c r="Y951" s="24">
        <f t="shared" si="514"/>
        <v>0</v>
      </c>
      <c r="Z951" s="24">
        <f t="shared" si="515"/>
        <v>49076.997100000001</v>
      </c>
      <c r="AA951" s="25" t="str">
        <f t="shared" si="516"/>
        <v>N</v>
      </c>
      <c r="AB951" s="26">
        <f t="shared" si="517"/>
        <v>0</v>
      </c>
      <c r="AC951" s="27">
        <f t="shared" si="518"/>
        <v>20500</v>
      </c>
      <c r="AD951" s="28">
        <f t="shared" si="519"/>
        <v>100000</v>
      </c>
      <c r="AE951" s="28">
        <f t="shared" si="520"/>
        <v>257500</v>
      </c>
      <c r="AF951" s="28">
        <f t="shared" si="521"/>
        <v>0</v>
      </c>
      <c r="AG951" s="28">
        <f t="shared" si="522"/>
        <v>0</v>
      </c>
      <c r="AH951" s="28">
        <f t="shared" si="523"/>
        <v>0</v>
      </c>
      <c r="AI951" s="28">
        <f t="shared" si="524"/>
        <v>0</v>
      </c>
      <c r="AJ951" s="29" t="str">
        <f t="shared" si="525"/>
        <v>N</v>
      </c>
      <c r="AK951" s="30">
        <f t="shared" si="526"/>
        <v>0</v>
      </c>
      <c r="AL951" s="31">
        <f t="shared" si="527"/>
        <v>20500</v>
      </c>
      <c r="AM951" s="31">
        <f t="shared" si="528"/>
        <v>100000</v>
      </c>
      <c r="AN951" s="31">
        <f t="shared" si="529"/>
        <v>257500</v>
      </c>
      <c r="AO951" s="31">
        <f t="shared" si="530"/>
        <v>0</v>
      </c>
      <c r="AP951" s="31">
        <f t="shared" si="531"/>
        <v>0</v>
      </c>
      <c r="AQ951" s="31">
        <f t="shared" si="532"/>
        <v>0</v>
      </c>
      <c r="AR951" s="31">
        <f t="shared" si="533"/>
        <v>0</v>
      </c>
      <c r="AS951" s="32">
        <f t="shared" si="534"/>
        <v>0</v>
      </c>
      <c r="AT951" s="33">
        <f t="shared" si="535"/>
        <v>20500</v>
      </c>
      <c r="AU951" s="33">
        <f t="shared" si="536"/>
        <v>100000</v>
      </c>
      <c r="AV951" s="33">
        <v>257500</v>
      </c>
      <c r="AW951" s="33">
        <f t="shared" si="537"/>
        <v>0</v>
      </c>
      <c r="AX951" s="33">
        <f t="shared" si="538"/>
        <v>0</v>
      </c>
      <c r="AY951" s="34">
        <f t="shared" si="539"/>
        <v>49076.997100000001</v>
      </c>
    </row>
    <row r="952" spans="1:51" ht="15.75" customHeight="1" x14ac:dyDescent="0.3">
      <c r="A952" s="166" t="s">
        <v>1152</v>
      </c>
      <c r="B952" s="99">
        <v>6862.68</v>
      </c>
      <c r="C952" s="99">
        <v>31412.32</v>
      </c>
      <c r="D952" s="99">
        <v>92608.4</v>
      </c>
      <c r="E952" s="99">
        <v>88906.31</v>
      </c>
      <c r="F952" s="161">
        <v>122000</v>
      </c>
      <c r="G952" s="160">
        <v>12500</v>
      </c>
      <c r="H952" s="182">
        <v>46476</v>
      </c>
      <c r="I952" s="182">
        <v>46502</v>
      </c>
      <c r="J952" s="166">
        <v>1.6</v>
      </c>
      <c r="K952" s="166">
        <v>0.3</v>
      </c>
      <c r="L952" s="167" t="s">
        <v>1206</v>
      </c>
      <c r="M952" s="168" t="s">
        <v>1204</v>
      </c>
      <c r="N952" s="169">
        <v>2.7E-2</v>
      </c>
      <c r="O952" s="21">
        <f t="shared" si="504"/>
        <v>1.3</v>
      </c>
      <c r="P952" s="21" t="str">
        <f t="shared" si="505"/>
        <v>N</v>
      </c>
      <c r="Q952" s="22">
        <f t="shared" si="506"/>
        <v>38275</v>
      </c>
      <c r="R952" s="8" t="str">
        <f t="shared" si="507"/>
        <v>N</v>
      </c>
      <c r="S952" s="23">
        <f t="shared" si="508"/>
        <v>2.6</v>
      </c>
      <c r="T952" s="24">
        <f t="shared" si="509"/>
        <v>20500</v>
      </c>
      <c r="U952" s="24">
        <f t="shared" si="510"/>
        <v>100000</v>
      </c>
      <c r="V952" s="24">
        <f t="shared" si="511"/>
        <v>257500</v>
      </c>
      <c r="W952" s="24">
        <f t="shared" si="512"/>
        <v>3695.8000000000029</v>
      </c>
      <c r="X952" s="24">
        <f t="shared" si="513"/>
        <v>0</v>
      </c>
      <c r="Y952" s="24">
        <f t="shared" si="514"/>
        <v>3695.8000000000029</v>
      </c>
      <c r="Z952" s="24">
        <f t="shared" si="515"/>
        <v>35612.624999999993</v>
      </c>
      <c r="AA952" s="25" t="str">
        <f t="shared" si="516"/>
        <v>N</v>
      </c>
      <c r="AB952" s="26">
        <f t="shared" si="517"/>
        <v>1.6</v>
      </c>
      <c r="AC952" s="27">
        <f t="shared" si="518"/>
        <v>20500</v>
      </c>
      <c r="AD952" s="28">
        <f t="shared" si="519"/>
        <v>100000</v>
      </c>
      <c r="AE952" s="28">
        <f t="shared" si="520"/>
        <v>257500</v>
      </c>
      <c r="AF952" s="28">
        <f t="shared" si="521"/>
        <v>1847.9000000000015</v>
      </c>
      <c r="AG952" s="28">
        <f t="shared" si="522"/>
        <v>0</v>
      </c>
      <c r="AH952" s="28">
        <f t="shared" si="523"/>
        <v>1847.9000000000015</v>
      </c>
      <c r="AI952" s="28">
        <f t="shared" si="524"/>
        <v>38521.852474999992</v>
      </c>
      <c r="AJ952" s="29" t="str">
        <f t="shared" si="525"/>
        <v>N</v>
      </c>
      <c r="AK952" s="30">
        <f t="shared" si="526"/>
        <v>0.60000000000000009</v>
      </c>
      <c r="AL952" s="31">
        <f t="shared" si="527"/>
        <v>20500</v>
      </c>
      <c r="AM952" s="31">
        <f t="shared" si="528"/>
        <v>100000</v>
      </c>
      <c r="AN952" s="31">
        <f t="shared" si="529"/>
        <v>257500</v>
      </c>
      <c r="AO952" s="31">
        <f t="shared" si="530"/>
        <v>1847.9000000000015</v>
      </c>
      <c r="AP952" s="31">
        <f t="shared" si="531"/>
        <v>0</v>
      </c>
      <c r="AQ952" s="31">
        <f t="shared" si="532"/>
        <v>1847.9000000000015</v>
      </c>
      <c r="AR952" s="31">
        <f t="shared" si="533"/>
        <v>39611.835791824989</v>
      </c>
      <c r="AS952" s="32">
        <f t="shared" si="534"/>
        <v>0</v>
      </c>
      <c r="AT952" s="33">
        <f t="shared" si="535"/>
        <v>20500</v>
      </c>
      <c r="AU952" s="33">
        <f t="shared" si="536"/>
        <v>100000</v>
      </c>
      <c r="AV952" s="33">
        <v>257500</v>
      </c>
      <c r="AW952" s="33">
        <f t="shared" si="537"/>
        <v>0</v>
      </c>
      <c r="AX952" s="33">
        <f t="shared" si="538"/>
        <v>0</v>
      </c>
      <c r="AY952" s="34">
        <f t="shared" si="539"/>
        <v>113746.31326682499</v>
      </c>
    </row>
    <row r="953" spans="1:51" ht="15.75" customHeight="1" x14ac:dyDescent="0.3">
      <c r="A953" s="166" t="s">
        <v>1153</v>
      </c>
      <c r="B953" s="99">
        <v>19201.96</v>
      </c>
      <c r="C953" s="99">
        <v>27636.78</v>
      </c>
      <c r="D953" s="99">
        <v>103208.19</v>
      </c>
      <c r="E953" s="99">
        <v>102489.24</v>
      </c>
      <c r="F953" s="161">
        <v>120000</v>
      </c>
      <c r="G953" s="160">
        <v>12500</v>
      </c>
      <c r="H953" s="182">
        <v>46478</v>
      </c>
      <c r="I953" s="182">
        <v>46532</v>
      </c>
      <c r="J953" s="166">
        <v>3</v>
      </c>
      <c r="K953" s="166">
        <v>1.7</v>
      </c>
      <c r="L953" s="167" t="s">
        <v>1206</v>
      </c>
      <c r="M953" s="168" t="s">
        <v>1203</v>
      </c>
      <c r="N953" s="169">
        <v>0.06</v>
      </c>
      <c r="O953" s="21">
        <f t="shared" si="504"/>
        <v>1.3</v>
      </c>
      <c r="P953" s="21" t="str">
        <f t="shared" si="505"/>
        <v>N</v>
      </c>
      <c r="Q953" s="22">
        <f t="shared" si="506"/>
        <v>46838.74</v>
      </c>
      <c r="R953" s="8" t="str">
        <f t="shared" si="507"/>
        <v>N</v>
      </c>
      <c r="S953" s="23">
        <f t="shared" si="508"/>
        <v>1.7333333333333334</v>
      </c>
      <c r="T953" s="24">
        <f t="shared" si="509"/>
        <v>20500</v>
      </c>
      <c r="U953" s="24">
        <f t="shared" si="510"/>
        <v>100000</v>
      </c>
      <c r="V953" s="24">
        <f t="shared" si="511"/>
        <v>257500</v>
      </c>
      <c r="W953" s="24">
        <f t="shared" si="512"/>
        <v>0</v>
      </c>
      <c r="X953" s="24">
        <f t="shared" si="513"/>
        <v>0</v>
      </c>
      <c r="Y953" s="24">
        <f t="shared" si="514"/>
        <v>0</v>
      </c>
      <c r="Z953" s="24">
        <f t="shared" si="515"/>
        <v>49649.064400000003</v>
      </c>
      <c r="AA953" s="25" t="str">
        <f t="shared" si="516"/>
        <v>N</v>
      </c>
      <c r="AB953" s="26">
        <f t="shared" si="517"/>
        <v>0.73333333333333339</v>
      </c>
      <c r="AC953" s="27">
        <f t="shared" si="518"/>
        <v>20500</v>
      </c>
      <c r="AD953" s="28">
        <f t="shared" si="519"/>
        <v>100000</v>
      </c>
      <c r="AE953" s="28">
        <f t="shared" si="520"/>
        <v>257500</v>
      </c>
      <c r="AF953" s="28">
        <f t="shared" si="521"/>
        <v>0</v>
      </c>
      <c r="AG953" s="28">
        <f t="shared" si="522"/>
        <v>0</v>
      </c>
      <c r="AH953" s="28">
        <f t="shared" si="523"/>
        <v>0</v>
      </c>
      <c r="AI953" s="28">
        <f t="shared" si="524"/>
        <v>52628.008264000004</v>
      </c>
      <c r="AJ953" s="29" t="str">
        <f t="shared" si="525"/>
        <v>N</v>
      </c>
      <c r="AK953" s="30">
        <f t="shared" si="526"/>
        <v>0</v>
      </c>
      <c r="AL953" s="31">
        <f t="shared" si="527"/>
        <v>20500</v>
      </c>
      <c r="AM953" s="31">
        <f t="shared" si="528"/>
        <v>100000</v>
      </c>
      <c r="AN953" s="31">
        <f t="shared" si="529"/>
        <v>257500</v>
      </c>
      <c r="AO953" s="31">
        <f t="shared" si="530"/>
        <v>0</v>
      </c>
      <c r="AP953" s="31">
        <f t="shared" si="531"/>
        <v>0</v>
      </c>
      <c r="AQ953" s="31">
        <f t="shared" si="532"/>
        <v>0</v>
      </c>
      <c r="AR953" s="31">
        <f t="shared" si="533"/>
        <v>0</v>
      </c>
      <c r="AS953" s="32">
        <f t="shared" si="534"/>
        <v>0</v>
      </c>
      <c r="AT953" s="33">
        <f t="shared" si="535"/>
        <v>20500</v>
      </c>
      <c r="AU953" s="33">
        <f t="shared" si="536"/>
        <v>100000</v>
      </c>
      <c r="AV953" s="33">
        <v>257500</v>
      </c>
      <c r="AW953" s="33">
        <f t="shared" si="537"/>
        <v>0</v>
      </c>
      <c r="AX953" s="33">
        <f t="shared" si="538"/>
        <v>0</v>
      </c>
      <c r="AY953" s="34">
        <f t="shared" si="539"/>
        <v>102277.07266400001</v>
      </c>
    </row>
    <row r="954" spans="1:51" ht="15.75" customHeight="1" x14ac:dyDescent="0.3">
      <c r="A954" s="166" t="s">
        <v>1154</v>
      </c>
      <c r="B954" s="99">
        <v>8064.18</v>
      </c>
      <c r="C954" s="99">
        <v>31791.03</v>
      </c>
      <c r="D954" s="99">
        <v>115658.76</v>
      </c>
      <c r="E954" s="99">
        <v>102720.98</v>
      </c>
      <c r="F954" s="161">
        <v>221000</v>
      </c>
      <c r="G954" s="160">
        <v>12500</v>
      </c>
      <c r="H954" s="182">
        <v>46241</v>
      </c>
      <c r="I954" s="182">
        <v>46311</v>
      </c>
      <c r="J954" s="166">
        <v>1.6</v>
      </c>
      <c r="K954" s="166">
        <v>1.3</v>
      </c>
      <c r="L954" s="167" t="s">
        <v>1207</v>
      </c>
      <c r="M954" s="168" t="s">
        <v>1204</v>
      </c>
      <c r="N954" s="169">
        <v>0.01</v>
      </c>
      <c r="O954" s="21">
        <f t="shared" si="504"/>
        <v>0.30000000000000004</v>
      </c>
      <c r="P954" s="21" t="str">
        <f t="shared" si="505"/>
        <v>N</v>
      </c>
      <c r="Q954" s="22">
        <f t="shared" si="506"/>
        <v>39855.21</v>
      </c>
      <c r="R954" s="8" t="str">
        <f t="shared" si="507"/>
        <v>N</v>
      </c>
      <c r="S954" s="23">
        <f t="shared" si="508"/>
        <v>0.60000000000000009</v>
      </c>
      <c r="T954" s="24">
        <f t="shared" si="509"/>
        <v>50000</v>
      </c>
      <c r="U954" s="24">
        <f t="shared" si="510"/>
        <v>200000</v>
      </c>
      <c r="V954" s="24">
        <f t="shared" si="511"/>
        <v>257500</v>
      </c>
      <c r="W954" s="24">
        <f t="shared" si="512"/>
        <v>18250</v>
      </c>
      <c r="X954" s="24">
        <f t="shared" si="513"/>
        <v>0</v>
      </c>
      <c r="Y954" s="24">
        <f t="shared" si="514"/>
        <v>18250</v>
      </c>
      <c r="Z954" s="24">
        <f t="shared" si="515"/>
        <v>22003.7621</v>
      </c>
      <c r="AA954" s="25" t="str">
        <f t="shared" si="516"/>
        <v>N</v>
      </c>
      <c r="AB954" s="26">
        <f t="shared" si="517"/>
        <v>0</v>
      </c>
      <c r="AC954" s="27">
        <f t="shared" si="518"/>
        <v>50000</v>
      </c>
      <c r="AD954" s="28">
        <f t="shared" si="519"/>
        <v>200000</v>
      </c>
      <c r="AE954" s="28">
        <f t="shared" si="520"/>
        <v>257500</v>
      </c>
      <c r="AF954" s="28">
        <f t="shared" si="521"/>
        <v>0</v>
      </c>
      <c r="AG954" s="28">
        <f t="shared" si="522"/>
        <v>0</v>
      </c>
      <c r="AH954" s="28">
        <f t="shared" si="523"/>
        <v>0</v>
      </c>
      <c r="AI954" s="28">
        <f t="shared" si="524"/>
        <v>0</v>
      </c>
      <c r="AJ954" s="29" t="str">
        <f t="shared" si="525"/>
        <v>N</v>
      </c>
      <c r="AK954" s="30">
        <f t="shared" si="526"/>
        <v>0</v>
      </c>
      <c r="AL954" s="31">
        <f t="shared" si="527"/>
        <v>50000</v>
      </c>
      <c r="AM954" s="31">
        <f t="shared" si="528"/>
        <v>200000</v>
      </c>
      <c r="AN954" s="31">
        <f t="shared" si="529"/>
        <v>257500</v>
      </c>
      <c r="AO954" s="31">
        <f t="shared" si="530"/>
        <v>0</v>
      </c>
      <c r="AP954" s="31">
        <f t="shared" si="531"/>
        <v>0</v>
      </c>
      <c r="AQ954" s="31">
        <f t="shared" si="532"/>
        <v>0</v>
      </c>
      <c r="AR954" s="31">
        <f t="shared" si="533"/>
        <v>0</v>
      </c>
      <c r="AS954" s="32">
        <f t="shared" si="534"/>
        <v>0</v>
      </c>
      <c r="AT954" s="33">
        <f t="shared" si="535"/>
        <v>50000</v>
      </c>
      <c r="AU954" s="33">
        <f t="shared" si="536"/>
        <v>200000</v>
      </c>
      <c r="AV954" s="33">
        <v>257500</v>
      </c>
      <c r="AW954" s="33">
        <f t="shared" si="537"/>
        <v>0</v>
      </c>
      <c r="AX954" s="33">
        <f t="shared" si="538"/>
        <v>0</v>
      </c>
      <c r="AY954" s="34">
        <f t="shared" si="539"/>
        <v>22003.7621</v>
      </c>
    </row>
    <row r="955" spans="1:51" ht="15.75" customHeight="1" x14ac:dyDescent="0.3">
      <c r="A955" s="166" t="s">
        <v>1155</v>
      </c>
      <c r="B955" s="99">
        <v>7757.2</v>
      </c>
      <c r="C955" s="99">
        <v>33254.67</v>
      </c>
      <c r="D955" s="99">
        <v>101124</v>
      </c>
      <c r="E955" s="99">
        <v>98717.86</v>
      </c>
      <c r="F955" s="161">
        <v>150000</v>
      </c>
      <c r="G955" s="158">
        <v>12500</v>
      </c>
      <c r="H955" s="182">
        <v>46413</v>
      </c>
      <c r="I955" s="182">
        <v>46490</v>
      </c>
      <c r="J955" s="166">
        <v>4</v>
      </c>
      <c r="K955" s="166">
        <v>3.1</v>
      </c>
      <c r="L955" s="167" t="s">
        <v>1207</v>
      </c>
      <c r="M955" s="168" t="s">
        <v>1203</v>
      </c>
      <c r="N955" s="169">
        <v>0.02</v>
      </c>
      <c r="O955" s="21">
        <f t="shared" si="504"/>
        <v>0.89999999999999991</v>
      </c>
      <c r="P955" s="21" t="str">
        <f t="shared" si="505"/>
        <v>N</v>
      </c>
      <c r="Q955" s="22">
        <f t="shared" si="506"/>
        <v>41011.869999999995</v>
      </c>
      <c r="R955" s="8" t="str">
        <f t="shared" si="507"/>
        <v>N</v>
      </c>
      <c r="S955" s="23">
        <f t="shared" si="508"/>
        <v>1.2</v>
      </c>
      <c r="T955" s="24">
        <f t="shared" si="509"/>
        <v>50000</v>
      </c>
      <c r="U955" s="24">
        <f t="shared" si="510"/>
        <v>200000</v>
      </c>
      <c r="V955" s="24">
        <f t="shared" si="511"/>
        <v>257500</v>
      </c>
      <c r="W955" s="24">
        <f t="shared" si="512"/>
        <v>31374.080549999995</v>
      </c>
      <c r="X955" s="24">
        <f t="shared" si="513"/>
        <v>0</v>
      </c>
      <c r="Y955" s="24">
        <f t="shared" si="514"/>
        <v>31374.080549999995</v>
      </c>
      <c r="Z955" s="24">
        <f t="shared" si="515"/>
        <v>10458.026849999998</v>
      </c>
      <c r="AA955" s="25" t="str">
        <f t="shared" si="516"/>
        <v>N</v>
      </c>
      <c r="AB955" s="26">
        <f t="shared" si="517"/>
        <v>0.19999999999999996</v>
      </c>
      <c r="AC955" s="27">
        <f t="shared" si="518"/>
        <v>50000</v>
      </c>
      <c r="AD955" s="28">
        <f t="shared" si="519"/>
        <v>200000</v>
      </c>
      <c r="AE955" s="28">
        <f t="shared" si="520"/>
        <v>257500</v>
      </c>
      <c r="AF955" s="28">
        <f t="shared" si="521"/>
        <v>32001.562160999994</v>
      </c>
      <c r="AG955" s="28">
        <f t="shared" si="522"/>
        <v>0</v>
      </c>
      <c r="AH955" s="28">
        <f t="shared" si="523"/>
        <v>32001.562160999994</v>
      </c>
      <c r="AI955" s="28">
        <f t="shared" si="524"/>
        <v>10667.187386999998</v>
      </c>
      <c r="AJ955" s="29" t="str">
        <f t="shared" si="525"/>
        <v>N</v>
      </c>
      <c r="AK955" s="30">
        <f t="shared" si="526"/>
        <v>0</v>
      </c>
      <c r="AL955" s="31">
        <f t="shared" si="527"/>
        <v>50000</v>
      </c>
      <c r="AM955" s="31">
        <f t="shared" si="528"/>
        <v>200000</v>
      </c>
      <c r="AN955" s="31">
        <f t="shared" si="529"/>
        <v>257500</v>
      </c>
      <c r="AO955" s="31">
        <f t="shared" si="530"/>
        <v>0</v>
      </c>
      <c r="AP955" s="31">
        <f t="shared" si="531"/>
        <v>0</v>
      </c>
      <c r="AQ955" s="31">
        <f t="shared" si="532"/>
        <v>0</v>
      </c>
      <c r="AR955" s="31">
        <f t="shared" si="533"/>
        <v>0</v>
      </c>
      <c r="AS955" s="32">
        <f t="shared" si="534"/>
        <v>0</v>
      </c>
      <c r="AT955" s="33">
        <f t="shared" si="535"/>
        <v>50000</v>
      </c>
      <c r="AU955" s="33">
        <f t="shared" si="536"/>
        <v>200000</v>
      </c>
      <c r="AV955" s="33">
        <v>257500</v>
      </c>
      <c r="AW955" s="33">
        <f t="shared" si="537"/>
        <v>0</v>
      </c>
      <c r="AX955" s="33">
        <f t="shared" si="538"/>
        <v>0</v>
      </c>
      <c r="AY955" s="34">
        <f t="shared" si="539"/>
        <v>21125.214236999997</v>
      </c>
    </row>
    <row r="956" spans="1:51" ht="15.75" customHeight="1" x14ac:dyDescent="0.3">
      <c r="A956" s="166" t="s">
        <v>1156</v>
      </c>
      <c r="B956" s="99">
        <v>17353.27</v>
      </c>
      <c r="C956" s="99">
        <v>21673.200000000001</v>
      </c>
      <c r="D956" s="99">
        <v>75952.3</v>
      </c>
      <c r="E956" s="99">
        <v>61818.5</v>
      </c>
      <c r="F956" s="161">
        <v>70000</v>
      </c>
      <c r="G956" s="158">
        <v>0</v>
      </c>
      <c r="H956" s="182">
        <v>46214</v>
      </c>
      <c r="I956" s="182">
        <v>46277</v>
      </c>
      <c r="J956" s="166">
        <v>1.7</v>
      </c>
      <c r="K956" s="166">
        <v>0.7</v>
      </c>
      <c r="L956" s="167" t="s">
        <v>1207</v>
      </c>
      <c r="M956" s="168" t="s">
        <v>1203</v>
      </c>
      <c r="N956" s="169">
        <v>0.02</v>
      </c>
      <c r="O956" s="21">
        <f t="shared" si="504"/>
        <v>1</v>
      </c>
      <c r="P956" s="21" t="str">
        <f t="shared" si="505"/>
        <v>N</v>
      </c>
      <c r="Q956" s="22">
        <f t="shared" si="506"/>
        <v>39026.47</v>
      </c>
      <c r="R956" s="8" t="str">
        <f t="shared" si="507"/>
        <v>N</v>
      </c>
      <c r="S956" s="23">
        <f t="shared" si="508"/>
        <v>1.3333333333333333</v>
      </c>
      <c r="T956" s="24">
        <f t="shared" si="509"/>
        <v>50000</v>
      </c>
      <c r="U956" s="24">
        <f t="shared" si="510"/>
        <v>200000</v>
      </c>
      <c r="V956" s="24">
        <f t="shared" si="511"/>
        <v>257500</v>
      </c>
      <c r="W956" s="24">
        <f t="shared" si="512"/>
        <v>29855.24955</v>
      </c>
      <c r="X956" s="24">
        <f t="shared" si="513"/>
        <v>0</v>
      </c>
      <c r="Y956" s="24">
        <f t="shared" si="514"/>
        <v>29855.24955</v>
      </c>
      <c r="Z956" s="24">
        <f t="shared" si="515"/>
        <v>9951.7498500000002</v>
      </c>
      <c r="AA956" s="25" t="str">
        <f t="shared" si="516"/>
        <v>N</v>
      </c>
      <c r="AB956" s="26">
        <f t="shared" si="517"/>
        <v>0.33333333333333326</v>
      </c>
      <c r="AC956" s="27">
        <f t="shared" si="518"/>
        <v>50000</v>
      </c>
      <c r="AD956" s="28">
        <f t="shared" si="519"/>
        <v>200000</v>
      </c>
      <c r="AE956" s="28">
        <f t="shared" si="520"/>
        <v>257500</v>
      </c>
      <c r="AF956" s="28">
        <f t="shared" si="521"/>
        <v>30452.354541000001</v>
      </c>
      <c r="AG956" s="28">
        <f t="shared" si="522"/>
        <v>0</v>
      </c>
      <c r="AH956" s="28">
        <f t="shared" si="523"/>
        <v>30452.354541000001</v>
      </c>
      <c r="AI956" s="28">
        <f t="shared" si="524"/>
        <v>10150.784847000003</v>
      </c>
      <c r="AJ956" s="29" t="str">
        <f t="shared" si="525"/>
        <v>N</v>
      </c>
      <c r="AK956" s="30">
        <f t="shared" si="526"/>
        <v>0</v>
      </c>
      <c r="AL956" s="31">
        <f t="shared" si="527"/>
        <v>50000</v>
      </c>
      <c r="AM956" s="31">
        <f t="shared" si="528"/>
        <v>200000</v>
      </c>
      <c r="AN956" s="31">
        <f t="shared" si="529"/>
        <v>257500</v>
      </c>
      <c r="AO956" s="31">
        <f t="shared" si="530"/>
        <v>0</v>
      </c>
      <c r="AP956" s="31">
        <f t="shared" si="531"/>
        <v>0</v>
      </c>
      <c r="AQ956" s="31">
        <f t="shared" si="532"/>
        <v>0</v>
      </c>
      <c r="AR956" s="31">
        <f t="shared" si="533"/>
        <v>0</v>
      </c>
      <c r="AS956" s="32">
        <f t="shared" si="534"/>
        <v>0</v>
      </c>
      <c r="AT956" s="33">
        <f t="shared" si="535"/>
        <v>50000</v>
      </c>
      <c r="AU956" s="33">
        <f t="shared" si="536"/>
        <v>200000</v>
      </c>
      <c r="AV956" s="33">
        <v>257500</v>
      </c>
      <c r="AW956" s="33">
        <f t="shared" si="537"/>
        <v>0</v>
      </c>
      <c r="AX956" s="33">
        <f t="shared" si="538"/>
        <v>0</v>
      </c>
      <c r="AY956" s="34">
        <f t="shared" si="539"/>
        <v>20102.534697000003</v>
      </c>
    </row>
    <row r="957" spans="1:51" ht="15.75" customHeight="1" x14ac:dyDescent="0.3">
      <c r="A957" s="166" t="s">
        <v>1157</v>
      </c>
      <c r="B957" s="99">
        <v>14563.3</v>
      </c>
      <c r="C957" s="99">
        <v>8696.4500000000007</v>
      </c>
      <c r="D957" s="99">
        <v>99861.93</v>
      </c>
      <c r="E957" s="99">
        <v>92540.24</v>
      </c>
      <c r="F957" s="161">
        <v>80000</v>
      </c>
      <c r="G957" s="158">
        <v>12500</v>
      </c>
      <c r="H957" s="182">
        <v>46293</v>
      </c>
      <c r="I957" s="182">
        <v>46364</v>
      </c>
      <c r="J957" s="166">
        <v>4.5</v>
      </c>
      <c r="K957" s="166">
        <v>1.4</v>
      </c>
      <c r="L957" s="167" t="s">
        <v>1207</v>
      </c>
      <c r="M957" s="168" t="s">
        <v>1205</v>
      </c>
      <c r="N957" s="169">
        <v>0.02</v>
      </c>
      <c r="O957" s="21">
        <f t="shared" si="504"/>
        <v>3.1</v>
      </c>
      <c r="P957" s="21" t="str">
        <f t="shared" si="505"/>
        <v>N</v>
      </c>
      <c r="Q957" s="22">
        <f t="shared" si="506"/>
        <v>23259.75</v>
      </c>
      <c r="R957" s="8" t="str">
        <f t="shared" si="507"/>
        <v>N</v>
      </c>
      <c r="S957" s="23">
        <f t="shared" si="508"/>
        <v>3.1</v>
      </c>
      <c r="T957" s="24">
        <f t="shared" si="509"/>
        <v>50000</v>
      </c>
      <c r="U957" s="24">
        <f t="shared" si="510"/>
        <v>200000</v>
      </c>
      <c r="V957" s="24">
        <f t="shared" si="511"/>
        <v>257500</v>
      </c>
      <c r="W957" s="24">
        <f t="shared" si="512"/>
        <v>23724.945</v>
      </c>
      <c r="X957" s="24">
        <f t="shared" si="513"/>
        <v>0</v>
      </c>
      <c r="Y957" s="24">
        <f t="shared" si="514"/>
        <v>23724.945</v>
      </c>
      <c r="Z957" s="24">
        <f t="shared" si="515"/>
        <v>0</v>
      </c>
      <c r="AA957" s="25" t="str">
        <f t="shared" si="516"/>
        <v>N</v>
      </c>
      <c r="AB957" s="26">
        <f t="shared" si="517"/>
        <v>2.1</v>
      </c>
      <c r="AC957" s="27">
        <f t="shared" si="518"/>
        <v>50000</v>
      </c>
      <c r="AD957" s="28">
        <f t="shared" si="519"/>
        <v>200000</v>
      </c>
      <c r="AE957" s="28">
        <f t="shared" si="520"/>
        <v>257500</v>
      </c>
      <c r="AF957" s="28">
        <f t="shared" si="521"/>
        <v>24199.443899999998</v>
      </c>
      <c r="AG957" s="28">
        <f t="shared" si="522"/>
        <v>0</v>
      </c>
      <c r="AH957" s="28">
        <f t="shared" si="523"/>
        <v>24199.443899999998</v>
      </c>
      <c r="AI957" s="28">
        <f t="shared" si="524"/>
        <v>0</v>
      </c>
      <c r="AJ957" s="29" t="str">
        <f t="shared" si="525"/>
        <v>N</v>
      </c>
      <c r="AK957" s="30">
        <f t="shared" si="526"/>
        <v>1.1000000000000001</v>
      </c>
      <c r="AL957" s="31">
        <f t="shared" si="527"/>
        <v>50000</v>
      </c>
      <c r="AM957" s="31">
        <f t="shared" si="528"/>
        <v>200000</v>
      </c>
      <c r="AN957" s="31">
        <f t="shared" si="529"/>
        <v>257500</v>
      </c>
      <c r="AO957" s="31">
        <f t="shared" si="530"/>
        <v>24683.432777999999</v>
      </c>
      <c r="AP957" s="31">
        <f t="shared" si="531"/>
        <v>0</v>
      </c>
      <c r="AQ957" s="31">
        <f t="shared" si="532"/>
        <v>24683.432777999999</v>
      </c>
      <c r="AR957" s="31">
        <f t="shared" si="533"/>
        <v>0</v>
      </c>
      <c r="AS957" s="32">
        <f t="shared" si="534"/>
        <v>0.10000000000000009</v>
      </c>
      <c r="AT957" s="33">
        <f t="shared" si="535"/>
        <v>50000</v>
      </c>
      <c r="AU957" s="33">
        <f t="shared" si="536"/>
        <v>200000</v>
      </c>
      <c r="AV957" s="33">
        <v>257500</v>
      </c>
      <c r="AW957" s="33">
        <f t="shared" si="537"/>
        <v>25177.101433559998</v>
      </c>
      <c r="AX957" s="33">
        <f t="shared" si="538"/>
        <v>0</v>
      </c>
      <c r="AY957" s="34">
        <f t="shared" si="539"/>
        <v>0</v>
      </c>
    </row>
    <row r="958" spans="1:51" ht="15.75" customHeight="1" x14ac:dyDescent="0.3">
      <c r="A958" s="166" t="s">
        <v>1158</v>
      </c>
      <c r="B958" s="99">
        <v>10692.1</v>
      </c>
      <c r="C958" s="99">
        <v>28886.9</v>
      </c>
      <c r="D958" s="99">
        <v>84903.74</v>
      </c>
      <c r="E958" s="99">
        <v>79288.23</v>
      </c>
      <c r="F958" s="161">
        <v>250000</v>
      </c>
      <c r="G958" s="158">
        <v>0</v>
      </c>
      <c r="H958" s="182">
        <v>46453</v>
      </c>
      <c r="I958" s="182">
        <v>46486</v>
      </c>
      <c r="J958" s="166">
        <v>4.8</v>
      </c>
      <c r="K958" s="166">
        <v>4.5999999999999996</v>
      </c>
      <c r="L958" s="167" t="s">
        <v>1206</v>
      </c>
      <c r="M958" s="168" t="s">
        <v>1205</v>
      </c>
      <c r="N958" s="169">
        <v>0.04</v>
      </c>
      <c r="O958" s="21">
        <f t="shared" si="504"/>
        <v>0.20000000000000018</v>
      </c>
      <c r="P958" s="21" t="str">
        <f t="shared" si="505"/>
        <v>N</v>
      </c>
      <c r="Q958" s="22">
        <f t="shared" si="506"/>
        <v>39579</v>
      </c>
      <c r="R958" s="8" t="str">
        <f t="shared" si="507"/>
        <v>N</v>
      </c>
      <c r="S958" s="23">
        <f t="shared" si="508"/>
        <v>0.20000000000000018</v>
      </c>
      <c r="T958" s="24">
        <f t="shared" si="509"/>
        <v>20500</v>
      </c>
      <c r="U958" s="24">
        <f t="shared" si="510"/>
        <v>100000</v>
      </c>
      <c r="V958" s="24">
        <f t="shared" si="511"/>
        <v>257500</v>
      </c>
      <c r="W958" s="24">
        <f t="shared" si="512"/>
        <v>7500</v>
      </c>
      <c r="X958" s="24">
        <f t="shared" si="513"/>
        <v>0</v>
      </c>
      <c r="Y958" s="24">
        <f t="shared" si="514"/>
        <v>7500</v>
      </c>
      <c r="Z958" s="24">
        <f t="shared" si="515"/>
        <v>33662.160000000003</v>
      </c>
      <c r="AA958" s="25" t="str">
        <f t="shared" si="516"/>
        <v>N</v>
      </c>
      <c r="AB958" s="26">
        <f t="shared" si="517"/>
        <v>0</v>
      </c>
      <c r="AC958" s="27">
        <f t="shared" si="518"/>
        <v>20500</v>
      </c>
      <c r="AD958" s="28">
        <f t="shared" si="519"/>
        <v>100000</v>
      </c>
      <c r="AE958" s="28">
        <f t="shared" si="520"/>
        <v>257500</v>
      </c>
      <c r="AF958" s="28">
        <f t="shared" si="521"/>
        <v>0</v>
      </c>
      <c r="AG958" s="28">
        <f t="shared" si="522"/>
        <v>0</v>
      </c>
      <c r="AH958" s="28">
        <f t="shared" si="523"/>
        <v>0</v>
      </c>
      <c r="AI958" s="28">
        <f t="shared" si="524"/>
        <v>0</v>
      </c>
      <c r="AJ958" s="29" t="str">
        <f t="shared" si="525"/>
        <v>N</v>
      </c>
      <c r="AK958" s="30">
        <f t="shared" si="526"/>
        <v>0</v>
      </c>
      <c r="AL958" s="31">
        <f t="shared" si="527"/>
        <v>20500</v>
      </c>
      <c r="AM958" s="31">
        <f t="shared" si="528"/>
        <v>100000</v>
      </c>
      <c r="AN958" s="31">
        <f t="shared" si="529"/>
        <v>257500</v>
      </c>
      <c r="AO958" s="31">
        <f t="shared" si="530"/>
        <v>0</v>
      </c>
      <c r="AP958" s="31">
        <f t="shared" si="531"/>
        <v>0</v>
      </c>
      <c r="AQ958" s="31">
        <f t="shared" si="532"/>
        <v>0</v>
      </c>
      <c r="AR958" s="31">
        <f t="shared" si="533"/>
        <v>0</v>
      </c>
      <c r="AS958" s="32">
        <f t="shared" si="534"/>
        <v>0</v>
      </c>
      <c r="AT958" s="33">
        <f t="shared" si="535"/>
        <v>20500</v>
      </c>
      <c r="AU958" s="33">
        <f t="shared" si="536"/>
        <v>100000</v>
      </c>
      <c r="AV958" s="33">
        <v>257500</v>
      </c>
      <c r="AW958" s="33">
        <f t="shared" si="537"/>
        <v>0</v>
      </c>
      <c r="AX958" s="33">
        <f t="shared" si="538"/>
        <v>0</v>
      </c>
      <c r="AY958" s="34">
        <f t="shared" si="539"/>
        <v>33662.160000000003</v>
      </c>
    </row>
    <row r="959" spans="1:51" ht="15.75" customHeight="1" x14ac:dyDescent="0.3">
      <c r="A959" s="166" t="s">
        <v>1159</v>
      </c>
      <c r="B959" s="99">
        <v>18155.87</v>
      </c>
      <c r="C959" s="99">
        <v>7900.44</v>
      </c>
      <c r="D959" s="99">
        <v>70681.259999999995</v>
      </c>
      <c r="E959" s="99">
        <v>61200.1</v>
      </c>
      <c r="F959" s="161">
        <v>189000</v>
      </c>
      <c r="G959" s="162">
        <v>12500</v>
      </c>
      <c r="H959" s="182">
        <v>46240</v>
      </c>
      <c r="I959" s="182">
        <v>46326</v>
      </c>
      <c r="J959" s="166">
        <v>3.3</v>
      </c>
      <c r="K959" s="166">
        <v>1.2</v>
      </c>
      <c r="L959" s="167" t="s">
        <v>1206</v>
      </c>
      <c r="M959" s="168" t="s">
        <v>1205</v>
      </c>
      <c r="N959" s="169">
        <v>0.05</v>
      </c>
      <c r="O959" s="21">
        <f t="shared" si="504"/>
        <v>2.0999999999999996</v>
      </c>
      <c r="P959" s="21" t="str">
        <f t="shared" si="505"/>
        <v>N</v>
      </c>
      <c r="Q959" s="22">
        <f t="shared" si="506"/>
        <v>26056.309999999998</v>
      </c>
      <c r="R959" s="8" t="str">
        <f t="shared" si="507"/>
        <v>N</v>
      </c>
      <c r="S959" s="23">
        <f t="shared" si="508"/>
        <v>2.0999999999999996</v>
      </c>
      <c r="T959" s="24">
        <f t="shared" si="509"/>
        <v>20500</v>
      </c>
      <c r="U959" s="24">
        <f t="shared" si="510"/>
        <v>100000</v>
      </c>
      <c r="V959" s="24">
        <f t="shared" si="511"/>
        <v>257500</v>
      </c>
      <c r="W959" s="24">
        <f t="shared" si="512"/>
        <v>20500</v>
      </c>
      <c r="X959" s="24">
        <f t="shared" si="513"/>
        <v>0</v>
      </c>
      <c r="Y959" s="24">
        <f t="shared" si="514"/>
        <v>20500</v>
      </c>
      <c r="Z959" s="24">
        <f t="shared" si="515"/>
        <v>6859.1254999999983</v>
      </c>
      <c r="AA959" s="25" t="str">
        <f t="shared" si="516"/>
        <v>N</v>
      </c>
      <c r="AB959" s="26">
        <f t="shared" si="517"/>
        <v>1.0999999999999996</v>
      </c>
      <c r="AC959" s="27">
        <f t="shared" si="518"/>
        <v>20500</v>
      </c>
      <c r="AD959" s="28">
        <f t="shared" si="519"/>
        <v>100000</v>
      </c>
      <c r="AE959" s="28">
        <f t="shared" si="520"/>
        <v>257500</v>
      </c>
      <c r="AF959" s="28">
        <f t="shared" si="521"/>
        <v>8818.7400000000052</v>
      </c>
      <c r="AG959" s="28">
        <f t="shared" si="522"/>
        <v>0</v>
      </c>
      <c r="AH959" s="28">
        <f t="shared" si="523"/>
        <v>8818.7400000000052</v>
      </c>
      <c r="AI959" s="28">
        <f t="shared" si="524"/>
        <v>19908.341774999994</v>
      </c>
      <c r="AJ959" s="29" t="str">
        <f t="shared" si="525"/>
        <v>N</v>
      </c>
      <c r="AK959" s="30">
        <f t="shared" si="526"/>
        <v>9.9999999999999645E-2</v>
      </c>
      <c r="AL959" s="31">
        <f t="shared" si="527"/>
        <v>20500</v>
      </c>
      <c r="AM959" s="31">
        <f t="shared" si="528"/>
        <v>100000</v>
      </c>
      <c r="AN959" s="31">
        <f t="shared" si="529"/>
        <v>257500</v>
      </c>
      <c r="AO959" s="31">
        <f t="shared" si="530"/>
        <v>8818.7400000000052</v>
      </c>
      <c r="AP959" s="31">
        <f t="shared" si="531"/>
        <v>0</v>
      </c>
      <c r="AQ959" s="31">
        <f t="shared" si="532"/>
        <v>8818.7400000000052</v>
      </c>
      <c r="AR959" s="31">
        <f t="shared" si="533"/>
        <v>21344.695863749996</v>
      </c>
      <c r="AS959" s="32">
        <f t="shared" si="534"/>
        <v>0</v>
      </c>
      <c r="AT959" s="33">
        <f t="shared" si="535"/>
        <v>20500</v>
      </c>
      <c r="AU959" s="33">
        <f t="shared" si="536"/>
        <v>100000</v>
      </c>
      <c r="AV959" s="33">
        <v>257500</v>
      </c>
      <c r="AW959" s="33">
        <f t="shared" si="537"/>
        <v>0</v>
      </c>
      <c r="AX959" s="33">
        <f t="shared" si="538"/>
        <v>0</v>
      </c>
      <c r="AY959" s="34">
        <f t="shared" si="539"/>
        <v>48112.163138749987</v>
      </c>
    </row>
    <row r="960" spans="1:51" ht="15.75" customHeight="1" x14ac:dyDescent="0.3">
      <c r="A960" s="166" t="s">
        <v>1160</v>
      </c>
      <c r="B960" s="99">
        <v>10722.68</v>
      </c>
      <c r="C960" s="99">
        <v>18852.71</v>
      </c>
      <c r="D960" s="99">
        <v>97836.67</v>
      </c>
      <c r="E960" s="99">
        <v>89297.21</v>
      </c>
      <c r="F960" s="161">
        <v>175000</v>
      </c>
      <c r="G960" s="162">
        <v>12500</v>
      </c>
      <c r="H960" s="182">
        <v>46448</v>
      </c>
      <c r="I960" s="182">
        <v>46493</v>
      </c>
      <c r="J960" s="166">
        <v>2.1</v>
      </c>
      <c r="K960" s="166">
        <v>1.5</v>
      </c>
      <c r="L960" s="167" t="s">
        <v>1206</v>
      </c>
      <c r="M960" s="168" t="s">
        <v>1205</v>
      </c>
      <c r="N960" s="169">
        <v>5.1999999999999998E-2</v>
      </c>
      <c r="O960" s="21">
        <f t="shared" si="504"/>
        <v>0.60000000000000009</v>
      </c>
      <c r="P960" s="21" t="str">
        <f t="shared" si="505"/>
        <v>N</v>
      </c>
      <c r="Q960" s="22">
        <f t="shared" si="506"/>
        <v>29575.39</v>
      </c>
      <c r="R960" s="8" t="str">
        <f t="shared" si="507"/>
        <v>N</v>
      </c>
      <c r="S960" s="23">
        <f t="shared" si="508"/>
        <v>0.60000000000000009</v>
      </c>
      <c r="T960" s="24">
        <f t="shared" si="509"/>
        <v>20500</v>
      </c>
      <c r="U960" s="24">
        <f t="shared" si="510"/>
        <v>100000</v>
      </c>
      <c r="V960" s="24">
        <f t="shared" si="511"/>
        <v>257500</v>
      </c>
      <c r="W960" s="24">
        <f t="shared" si="512"/>
        <v>2163.3300000000017</v>
      </c>
      <c r="X960" s="24">
        <f t="shared" si="513"/>
        <v>0</v>
      </c>
      <c r="Y960" s="24">
        <f t="shared" si="514"/>
        <v>2163.3300000000017</v>
      </c>
      <c r="Z960" s="24">
        <f t="shared" si="515"/>
        <v>28949.98028</v>
      </c>
      <c r="AA960" s="25" t="str">
        <f t="shared" si="516"/>
        <v>N</v>
      </c>
      <c r="AB960" s="26">
        <f t="shared" si="517"/>
        <v>0</v>
      </c>
      <c r="AC960" s="27">
        <f t="shared" si="518"/>
        <v>20500</v>
      </c>
      <c r="AD960" s="28">
        <f t="shared" si="519"/>
        <v>100000</v>
      </c>
      <c r="AE960" s="28">
        <f t="shared" si="520"/>
        <v>257500</v>
      </c>
      <c r="AF960" s="28">
        <f t="shared" si="521"/>
        <v>0</v>
      </c>
      <c r="AG960" s="28">
        <f t="shared" si="522"/>
        <v>0</v>
      </c>
      <c r="AH960" s="28">
        <f t="shared" si="523"/>
        <v>0</v>
      </c>
      <c r="AI960" s="28">
        <f t="shared" si="524"/>
        <v>0</v>
      </c>
      <c r="AJ960" s="29" t="str">
        <f t="shared" si="525"/>
        <v>N</v>
      </c>
      <c r="AK960" s="30">
        <f t="shared" si="526"/>
        <v>0</v>
      </c>
      <c r="AL960" s="31">
        <f t="shared" si="527"/>
        <v>20500</v>
      </c>
      <c r="AM960" s="31">
        <f t="shared" si="528"/>
        <v>100000</v>
      </c>
      <c r="AN960" s="31">
        <f t="shared" si="529"/>
        <v>257500</v>
      </c>
      <c r="AO960" s="31">
        <f t="shared" si="530"/>
        <v>0</v>
      </c>
      <c r="AP960" s="31">
        <f t="shared" si="531"/>
        <v>0</v>
      </c>
      <c r="AQ960" s="31">
        <f t="shared" si="532"/>
        <v>0</v>
      </c>
      <c r="AR960" s="31">
        <f t="shared" si="533"/>
        <v>0</v>
      </c>
      <c r="AS960" s="32">
        <f t="shared" si="534"/>
        <v>0</v>
      </c>
      <c r="AT960" s="33">
        <f t="shared" si="535"/>
        <v>20500</v>
      </c>
      <c r="AU960" s="33">
        <f t="shared" si="536"/>
        <v>100000</v>
      </c>
      <c r="AV960" s="33">
        <v>257500</v>
      </c>
      <c r="AW960" s="33">
        <f t="shared" si="537"/>
        <v>0</v>
      </c>
      <c r="AX960" s="33">
        <f t="shared" si="538"/>
        <v>0</v>
      </c>
      <c r="AY960" s="34">
        <f t="shared" si="539"/>
        <v>28949.98028</v>
      </c>
    </row>
    <row r="961" spans="1:51" ht="15.75" customHeight="1" x14ac:dyDescent="0.3">
      <c r="A961" s="166" t="s">
        <v>1161</v>
      </c>
      <c r="B961" s="99">
        <v>14030.95</v>
      </c>
      <c r="C961" s="99">
        <v>27952.32</v>
      </c>
      <c r="D961" s="99">
        <v>71532.38</v>
      </c>
      <c r="E961" s="99">
        <v>61707.39</v>
      </c>
      <c r="F961" s="161">
        <v>65000</v>
      </c>
      <c r="G961" s="162">
        <v>12500</v>
      </c>
      <c r="H961" s="182">
        <v>46463</v>
      </c>
      <c r="I961" s="182">
        <v>46478</v>
      </c>
      <c r="J961" s="166">
        <v>2.8</v>
      </c>
      <c r="K961" s="166">
        <v>1.8</v>
      </c>
      <c r="L961" s="167" t="s">
        <v>1206</v>
      </c>
      <c r="M961" s="168" t="s">
        <v>1203</v>
      </c>
      <c r="N961" s="169">
        <v>0.04</v>
      </c>
      <c r="O961" s="21">
        <f t="shared" si="504"/>
        <v>0.99999999999999978</v>
      </c>
      <c r="P961" s="21" t="str">
        <f t="shared" si="505"/>
        <v>N</v>
      </c>
      <c r="Q961" s="22">
        <f t="shared" si="506"/>
        <v>41983.270000000004</v>
      </c>
      <c r="R961" s="8" t="str">
        <f t="shared" si="507"/>
        <v>N</v>
      </c>
      <c r="S961" s="23">
        <f t="shared" si="508"/>
        <v>1.333333333333333</v>
      </c>
      <c r="T961" s="24">
        <f t="shared" si="509"/>
        <v>20500</v>
      </c>
      <c r="U961" s="24">
        <f t="shared" si="510"/>
        <v>100000</v>
      </c>
      <c r="V961" s="24">
        <f t="shared" si="511"/>
        <v>257500</v>
      </c>
      <c r="W961" s="24">
        <f t="shared" si="512"/>
        <v>15375</v>
      </c>
      <c r="X961" s="24">
        <f t="shared" si="513"/>
        <v>0</v>
      </c>
      <c r="Y961" s="24">
        <f t="shared" si="514"/>
        <v>15375</v>
      </c>
      <c r="Z961" s="24">
        <f t="shared" si="515"/>
        <v>28287.600800000007</v>
      </c>
      <c r="AA961" s="25" t="str">
        <f t="shared" si="516"/>
        <v>N</v>
      </c>
      <c r="AB961" s="26">
        <f t="shared" si="517"/>
        <v>0.33333333333333304</v>
      </c>
      <c r="AC961" s="27">
        <f t="shared" si="518"/>
        <v>20500</v>
      </c>
      <c r="AD961" s="28">
        <f t="shared" si="519"/>
        <v>100000</v>
      </c>
      <c r="AE961" s="28">
        <f t="shared" si="520"/>
        <v>257500</v>
      </c>
      <c r="AF961" s="28">
        <f t="shared" si="521"/>
        <v>9819.4649999999965</v>
      </c>
      <c r="AG961" s="28">
        <f t="shared" si="522"/>
        <v>0</v>
      </c>
      <c r="AH961" s="28">
        <f t="shared" si="523"/>
        <v>9819.4649999999965</v>
      </c>
      <c r="AI961" s="28">
        <f t="shared" si="524"/>
        <v>35589.639832000015</v>
      </c>
      <c r="AJ961" s="29" t="str">
        <f t="shared" si="525"/>
        <v>N</v>
      </c>
      <c r="AK961" s="30">
        <f t="shared" si="526"/>
        <v>0</v>
      </c>
      <c r="AL961" s="31">
        <f t="shared" si="527"/>
        <v>20500</v>
      </c>
      <c r="AM961" s="31">
        <f t="shared" si="528"/>
        <v>100000</v>
      </c>
      <c r="AN961" s="31">
        <f t="shared" si="529"/>
        <v>257500</v>
      </c>
      <c r="AO961" s="31">
        <f t="shared" si="530"/>
        <v>0</v>
      </c>
      <c r="AP961" s="31">
        <f t="shared" si="531"/>
        <v>0</v>
      </c>
      <c r="AQ961" s="31">
        <f t="shared" si="532"/>
        <v>0</v>
      </c>
      <c r="AR961" s="31">
        <f t="shared" si="533"/>
        <v>0</v>
      </c>
      <c r="AS961" s="32">
        <f t="shared" si="534"/>
        <v>0</v>
      </c>
      <c r="AT961" s="33">
        <f t="shared" si="535"/>
        <v>20500</v>
      </c>
      <c r="AU961" s="33">
        <f t="shared" si="536"/>
        <v>100000</v>
      </c>
      <c r="AV961" s="33">
        <v>257500</v>
      </c>
      <c r="AW961" s="33">
        <f t="shared" si="537"/>
        <v>0</v>
      </c>
      <c r="AX961" s="33">
        <f t="shared" si="538"/>
        <v>0</v>
      </c>
      <c r="AY961" s="34">
        <f t="shared" si="539"/>
        <v>63877.240632000023</v>
      </c>
    </row>
    <row r="962" spans="1:51" ht="15.75" customHeight="1" x14ac:dyDescent="0.3">
      <c r="A962" s="166" t="s">
        <v>1162</v>
      </c>
      <c r="B962" s="99">
        <v>9737.64</v>
      </c>
      <c r="C962" s="99">
        <v>15637.66</v>
      </c>
      <c r="D962" s="99">
        <v>75999.259999999995</v>
      </c>
      <c r="E962" s="99">
        <v>74619.360000000001</v>
      </c>
      <c r="F962" s="161">
        <v>35000</v>
      </c>
      <c r="G962" s="162">
        <v>12500</v>
      </c>
      <c r="H962" s="182">
        <v>46425</v>
      </c>
      <c r="I962" s="182">
        <v>46500</v>
      </c>
      <c r="J962" s="166">
        <v>4.7</v>
      </c>
      <c r="K962" s="166">
        <v>4.2</v>
      </c>
      <c r="L962" s="167" t="s">
        <v>1207</v>
      </c>
      <c r="M962" s="168" t="s">
        <v>1204</v>
      </c>
      <c r="N962" s="169">
        <v>1.6E-2</v>
      </c>
      <c r="O962" s="21">
        <f t="shared" si="504"/>
        <v>0.5</v>
      </c>
      <c r="P962" s="21" t="str">
        <f t="shared" si="505"/>
        <v>N</v>
      </c>
      <c r="Q962" s="22">
        <f t="shared" si="506"/>
        <v>25375.3</v>
      </c>
      <c r="R962" s="8" t="str">
        <f t="shared" si="507"/>
        <v>N</v>
      </c>
      <c r="S962" s="23">
        <f t="shared" si="508"/>
        <v>1</v>
      </c>
      <c r="T962" s="24">
        <f t="shared" si="509"/>
        <v>50000</v>
      </c>
      <c r="U962" s="24">
        <f t="shared" si="510"/>
        <v>200000</v>
      </c>
      <c r="V962" s="24">
        <f t="shared" si="511"/>
        <v>257500</v>
      </c>
      <c r="W962" s="24">
        <f t="shared" si="512"/>
        <v>12890.652399999999</v>
      </c>
      <c r="X962" s="24">
        <f t="shared" si="513"/>
        <v>0</v>
      </c>
      <c r="Y962" s="24">
        <f t="shared" si="514"/>
        <v>12890.652399999999</v>
      </c>
      <c r="Z962" s="24">
        <f t="shared" si="515"/>
        <v>12890.652399999999</v>
      </c>
      <c r="AA962" s="25" t="str">
        <f t="shared" si="516"/>
        <v>N</v>
      </c>
      <c r="AB962" s="26">
        <f t="shared" si="517"/>
        <v>0</v>
      </c>
      <c r="AC962" s="27">
        <f t="shared" si="518"/>
        <v>50000</v>
      </c>
      <c r="AD962" s="28">
        <f t="shared" si="519"/>
        <v>200000</v>
      </c>
      <c r="AE962" s="28">
        <f t="shared" si="520"/>
        <v>257500</v>
      </c>
      <c r="AF962" s="28">
        <f t="shared" si="521"/>
        <v>0</v>
      </c>
      <c r="AG962" s="28">
        <f t="shared" si="522"/>
        <v>0</v>
      </c>
      <c r="AH962" s="28">
        <f t="shared" si="523"/>
        <v>0</v>
      </c>
      <c r="AI962" s="28">
        <f t="shared" si="524"/>
        <v>0</v>
      </c>
      <c r="AJ962" s="29" t="str">
        <f t="shared" si="525"/>
        <v>N</v>
      </c>
      <c r="AK962" s="30">
        <f t="shared" si="526"/>
        <v>0</v>
      </c>
      <c r="AL962" s="31">
        <f t="shared" si="527"/>
        <v>50000</v>
      </c>
      <c r="AM962" s="31">
        <f t="shared" si="528"/>
        <v>200000</v>
      </c>
      <c r="AN962" s="31">
        <f t="shared" si="529"/>
        <v>257500</v>
      </c>
      <c r="AO962" s="31">
        <f t="shared" si="530"/>
        <v>0</v>
      </c>
      <c r="AP962" s="31">
        <f t="shared" si="531"/>
        <v>0</v>
      </c>
      <c r="AQ962" s="31">
        <f t="shared" si="532"/>
        <v>0</v>
      </c>
      <c r="AR962" s="31">
        <f t="shared" si="533"/>
        <v>0</v>
      </c>
      <c r="AS962" s="32">
        <f t="shared" si="534"/>
        <v>0</v>
      </c>
      <c r="AT962" s="33">
        <f t="shared" si="535"/>
        <v>50000</v>
      </c>
      <c r="AU962" s="33">
        <f t="shared" si="536"/>
        <v>200000</v>
      </c>
      <c r="AV962" s="33">
        <v>257500</v>
      </c>
      <c r="AW962" s="33">
        <f t="shared" si="537"/>
        <v>0</v>
      </c>
      <c r="AX962" s="33">
        <f t="shared" si="538"/>
        <v>0</v>
      </c>
      <c r="AY962" s="34">
        <f t="shared" si="539"/>
        <v>12890.652399999999</v>
      </c>
    </row>
    <row r="963" spans="1:51" ht="15.75" customHeight="1" x14ac:dyDescent="0.3">
      <c r="A963" s="166" t="s">
        <v>1163</v>
      </c>
      <c r="B963" s="99">
        <v>19159.650000000001</v>
      </c>
      <c r="C963" s="99">
        <v>3285.9</v>
      </c>
      <c r="D963" s="99">
        <v>40851.050000000003</v>
      </c>
      <c r="E963" s="99">
        <v>36476.620000000003</v>
      </c>
      <c r="F963" s="161">
        <v>88000</v>
      </c>
      <c r="G963" s="162">
        <v>12500</v>
      </c>
      <c r="H963" s="182">
        <v>46482</v>
      </c>
      <c r="I963" s="182">
        <v>46506</v>
      </c>
      <c r="J963" s="166">
        <v>4.3</v>
      </c>
      <c r="K963" s="166">
        <v>3.8</v>
      </c>
      <c r="L963" s="167" t="s">
        <v>1207</v>
      </c>
      <c r="M963" s="168" t="s">
        <v>1205</v>
      </c>
      <c r="N963" s="169">
        <v>0.03</v>
      </c>
      <c r="O963" s="21">
        <f t="shared" si="504"/>
        <v>0.5</v>
      </c>
      <c r="P963" s="21" t="str">
        <f t="shared" si="505"/>
        <v>N</v>
      </c>
      <c r="Q963" s="22">
        <f t="shared" si="506"/>
        <v>22445.550000000003</v>
      </c>
      <c r="R963" s="8" t="str">
        <f t="shared" si="507"/>
        <v>N</v>
      </c>
      <c r="S963" s="23">
        <f t="shared" si="508"/>
        <v>0.5</v>
      </c>
      <c r="T963" s="24">
        <f t="shared" si="509"/>
        <v>50000</v>
      </c>
      <c r="U963" s="24">
        <f t="shared" si="510"/>
        <v>200000</v>
      </c>
      <c r="V963" s="24">
        <f t="shared" si="511"/>
        <v>257500</v>
      </c>
      <c r="W963" s="24">
        <f t="shared" si="512"/>
        <v>23118.916500000003</v>
      </c>
      <c r="X963" s="24">
        <f t="shared" si="513"/>
        <v>0</v>
      </c>
      <c r="Y963" s="24">
        <f t="shared" si="514"/>
        <v>23118.916500000003</v>
      </c>
      <c r="Z963" s="24">
        <f t="shared" si="515"/>
        <v>0</v>
      </c>
      <c r="AA963" s="25" t="str">
        <f t="shared" si="516"/>
        <v>N</v>
      </c>
      <c r="AB963" s="26">
        <f t="shared" si="517"/>
        <v>0</v>
      </c>
      <c r="AC963" s="27">
        <f t="shared" si="518"/>
        <v>50000</v>
      </c>
      <c r="AD963" s="28">
        <f t="shared" si="519"/>
        <v>200000</v>
      </c>
      <c r="AE963" s="28">
        <f t="shared" si="520"/>
        <v>257500</v>
      </c>
      <c r="AF963" s="28">
        <f t="shared" si="521"/>
        <v>0</v>
      </c>
      <c r="AG963" s="28">
        <f t="shared" si="522"/>
        <v>0</v>
      </c>
      <c r="AH963" s="28">
        <f t="shared" si="523"/>
        <v>0</v>
      </c>
      <c r="AI963" s="28">
        <f t="shared" si="524"/>
        <v>0</v>
      </c>
      <c r="AJ963" s="29" t="str">
        <f t="shared" si="525"/>
        <v>N</v>
      </c>
      <c r="AK963" s="30">
        <f t="shared" si="526"/>
        <v>0</v>
      </c>
      <c r="AL963" s="31">
        <f t="shared" si="527"/>
        <v>50000</v>
      </c>
      <c r="AM963" s="31">
        <f t="shared" si="528"/>
        <v>200000</v>
      </c>
      <c r="AN963" s="31">
        <f t="shared" si="529"/>
        <v>257500</v>
      </c>
      <c r="AO963" s="31">
        <f t="shared" si="530"/>
        <v>0</v>
      </c>
      <c r="AP963" s="31">
        <f t="shared" si="531"/>
        <v>0</v>
      </c>
      <c r="AQ963" s="31">
        <f t="shared" si="532"/>
        <v>0</v>
      </c>
      <c r="AR963" s="31">
        <f t="shared" si="533"/>
        <v>0</v>
      </c>
      <c r="AS963" s="32">
        <f t="shared" si="534"/>
        <v>0</v>
      </c>
      <c r="AT963" s="33">
        <f t="shared" si="535"/>
        <v>50000</v>
      </c>
      <c r="AU963" s="33">
        <f t="shared" si="536"/>
        <v>200000</v>
      </c>
      <c r="AV963" s="33">
        <v>257500</v>
      </c>
      <c r="AW963" s="33">
        <f t="shared" si="537"/>
        <v>0</v>
      </c>
      <c r="AX963" s="33">
        <f t="shared" si="538"/>
        <v>0</v>
      </c>
      <c r="AY963" s="34">
        <f t="shared" si="539"/>
        <v>0</v>
      </c>
    </row>
    <row r="964" spans="1:51" ht="15.75" customHeight="1" x14ac:dyDescent="0.3">
      <c r="A964" s="166" t="s">
        <v>1164</v>
      </c>
      <c r="B964" s="99">
        <v>7360.29</v>
      </c>
      <c r="C964" s="99">
        <v>12176.84</v>
      </c>
      <c r="D964" s="99">
        <v>43780.83</v>
      </c>
      <c r="E964" s="99">
        <v>34404.65</v>
      </c>
      <c r="F964" s="161">
        <v>72000</v>
      </c>
      <c r="G964" s="162">
        <v>12500</v>
      </c>
      <c r="H964" s="182">
        <v>46452</v>
      </c>
      <c r="I964" s="182">
        <v>46532</v>
      </c>
      <c r="J964" s="166">
        <v>3.1</v>
      </c>
      <c r="K964" s="166">
        <v>2.6</v>
      </c>
      <c r="L964" s="167" t="s">
        <v>1207</v>
      </c>
      <c r="M964" s="168" t="s">
        <v>1203</v>
      </c>
      <c r="N964" s="169">
        <v>0.04</v>
      </c>
      <c r="O964" s="21">
        <f t="shared" si="504"/>
        <v>0.5</v>
      </c>
      <c r="P964" s="21" t="str">
        <f t="shared" si="505"/>
        <v>N</v>
      </c>
      <c r="Q964" s="22">
        <f t="shared" si="506"/>
        <v>19537.13</v>
      </c>
      <c r="R964" s="8" t="str">
        <f t="shared" si="507"/>
        <v>N</v>
      </c>
      <c r="S964" s="23">
        <f t="shared" si="508"/>
        <v>0.66666666666666663</v>
      </c>
      <c r="T964" s="24">
        <f t="shared" si="509"/>
        <v>50000</v>
      </c>
      <c r="U964" s="24">
        <f t="shared" si="510"/>
        <v>200000</v>
      </c>
      <c r="V964" s="24">
        <f t="shared" si="511"/>
        <v>257500</v>
      </c>
      <c r="W964" s="24">
        <f t="shared" si="512"/>
        <v>15238.9614</v>
      </c>
      <c r="X964" s="24">
        <f t="shared" si="513"/>
        <v>0</v>
      </c>
      <c r="Y964" s="24">
        <f t="shared" si="514"/>
        <v>15238.9614</v>
      </c>
      <c r="Z964" s="24">
        <f t="shared" si="515"/>
        <v>5079.6538</v>
      </c>
      <c r="AA964" s="25" t="str">
        <f t="shared" si="516"/>
        <v>N</v>
      </c>
      <c r="AB964" s="26">
        <f t="shared" si="517"/>
        <v>0</v>
      </c>
      <c r="AC964" s="27">
        <f t="shared" si="518"/>
        <v>50000</v>
      </c>
      <c r="AD964" s="28">
        <f t="shared" si="519"/>
        <v>200000</v>
      </c>
      <c r="AE964" s="28">
        <f t="shared" si="520"/>
        <v>257500</v>
      </c>
      <c r="AF964" s="28">
        <f t="shared" si="521"/>
        <v>0</v>
      </c>
      <c r="AG964" s="28">
        <f t="shared" si="522"/>
        <v>0</v>
      </c>
      <c r="AH964" s="28">
        <f t="shared" si="523"/>
        <v>0</v>
      </c>
      <c r="AI964" s="28">
        <f t="shared" si="524"/>
        <v>0</v>
      </c>
      <c r="AJ964" s="29" t="str">
        <f t="shared" si="525"/>
        <v>N</v>
      </c>
      <c r="AK964" s="30">
        <f t="shared" si="526"/>
        <v>0</v>
      </c>
      <c r="AL964" s="31">
        <f t="shared" si="527"/>
        <v>50000</v>
      </c>
      <c r="AM964" s="31">
        <f t="shared" si="528"/>
        <v>200000</v>
      </c>
      <c r="AN964" s="31">
        <f t="shared" si="529"/>
        <v>257500</v>
      </c>
      <c r="AO964" s="31">
        <f t="shared" si="530"/>
        <v>0</v>
      </c>
      <c r="AP964" s="31">
        <f t="shared" si="531"/>
        <v>0</v>
      </c>
      <c r="AQ964" s="31">
        <f t="shared" si="532"/>
        <v>0</v>
      </c>
      <c r="AR964" s="31">
        <f t="shared" si="533"/>
        <v>0</v>
      </c>
      <c r="AS964" s="32">
        <f t="shared" si="534"/>
        <v>0</v>
      </c>
      <c r="AT964" s="33">
        <f t="shared" si="535"/>
        <v>50000</v>
      </c>
      <c r="AU964" s="33">
        <f t="shared" si="536"/>
        <v>200000</v>
      </c>
      <c r="AV964" s="33">
        <v>257500</v>
      </c>
      <c r="AW964" s="33">
        <f t="shared" si="537"/>
        <v>0</v>
      </c>
      <c r="AX964" s="33">
        <f t="shared" si="538"/>
        <v>0</v>
      </c>
      <c r="AY964" s="34">
        <f t="shared" si="539"/>
        <v>5079.6538</v>
      </c>
    </row>
    <row r="965" spans="1:51" ht="15.75" customHeight="1" x14ac:dyDescent="0.3">
      <c r="A965" s="166" t="s">
        <v>1165</v>
      </c>
      <c r="B965" s="99">
        <v>10149.200000000001</v>
      </c>
      <c r="C965" s="99">
        <v>27786.05</v>
      </c>
      <c r="D965" s="99">
        <v>58370.27</v>
      </c>
      <c r="E965" s="99">
        <v>58132.08</v>
      </c>
      <c r="F965" s="161">
        <v>66000</v>
      </c>
      <c r="G965" s="162">
        <v>12500</v>
      </c>
      <c r="H965" s="182">
        <v>46208</v>
      </c>
      <c r="I965" s="182">
        <v>46234</v>
      </c>
      <c r="J965" s="166">
        <v>1.8</v>
      </c>
      <c r="K965" s="166">
        <v>0.1</v>
      </c>
      <c r="L965" s="167" t="s">
        <v>1207</v>
      </c>
      <c r="M965" s="168" t="s">
        <v>1203</v>
      </c>
      <c r="N965" s="169">
        <v>0.01</v>
      </c>
      <c r="O965" s="21">
        <f t="shared" ref="O965:O1028" si="540">MAX(0, J965-K965)</f>
        <v>1.7</v>
      </c>
      <c r="P965" s="21" t="str">
        <f t="shared" ref="P965:P1028" si="541">IF(
  AND(
    I965 &gt;= H965 - 10,
    I965 &lt;= DATE(2026,6,30),
    O965 &gt; 0
  ),
  "Y",
  "N"
)</f>
        <v>N</v>
      </c>
      <c r="Q965" s="22">
        <f t="shared" ref="Q965:Q1028" si="542">B965+C965</f>
        <v>37935.25</v>
      </c>
      <c r="R965" s="8" t="str">
        <f t="shared" ref="R965:R1028" si="543">IF(AND(P965="Y",O965&gt;0),"Y","N")</f>
        <v>N</v>
      </c>
      <c r="S965" s="23">
        <f t="shared" ref="S965:S1028" si="544">MAX(0,(O965/M965))</f>
        <v>2.2666666666666666</v>
      </c>
      <c r="T965" s="24">
        <f t="shared" ref="T965:T1028" si="545">IF(R965="Y",(20500+G965),IF(AND(R965="N",L965="G"),20500,IF(AND(R965="N",L965="P"),50000,IF(AND(R965="",L965="G"),20500,IF(AND(R965="",L965="P"),50000,"")))))</f>
        <v>50000</v>
      </c>
      <c r="U965" s="24">
        <f t="shared" ref="U965:U1028" si="546">IF(AND(R965="Y",G965&gt;0),224000,IF(AND(R965="Y",G965=0),138500,IF(AND(R965="N",L965="G"),100000,IF(AND(R965="N",L965=""),100000,IF(AND(R965="N",L965="P"),200000,"")))))</f>
        <v>200000</v>
      </c>
      <c r="V965" s="24">
        <f t="shared" ref="V965:V1028" si="547">IF(R965="Y",U965,IF(R965="N",257500,IF(R965="",257500,)))</f>
        <v>257500</v>
      </c>
      <c r="W965" s="24">
        <f t="shared" ref="W965:W1028" si="548">IF(
  M965&lt;0.5,
  0,
  MAX(
    0,
    IF(
      S965=0,
      0,
      IF(
        R965="Y",
        MIN(Q965*(1+N965), T965, U965-E965, V965-E965),
        MIN(Q965*(1+N965), T965, U965-D965, V965-F965)
      )
    )
  ) * M965
)</f>
        <v>28735.951874999999</v>
      </c>
      <c r="X965" s="24">
        <f t="shared" ref="X965:X1028" si="549">IF(
  M965&lt;0.5,
  0,
  MAX(
    0,
    IF(
      S965=0,
      0,
      IF(
        R965="Y",
        (Q965*(1+N965)-W965),
        0
      )
    )
  ) * M965
)</f>
        <v>0</v>
      </c>
      <c r="Y965" s="24">
        <f t="shared" ref="Y965:Y1028" si="550">W965+X965</f>
        <v>28735.951874999999</v>
      </c>
      <c r="Z965" s="24">
        <f t="shared" ref="Z965:Z1028" si="551">IF(S965=0, 0, MAX(0, (Q965*(1+N965))-Y965))</f>
        <v>9578.650625000002</v>
      </c>
      <c r="AA965" s="25" t="str">
        <f t="shared" ref="AA965:AA1028" si="552">IF(AND(P965="Y",O965&gt;1),"Y","N")</f>
        <v>N</v>
      </c>
      <c r="AB965" s="26">
        <f t="shared" ref="AB965:AB1028" si="553">MAX(0,(S965-1))</f>
        <v>1.2666666666666666</v>
      </c>
      <c r="AC965" s="27">
        <f t="shared" ref="AC965:AC1028" si="554">IF(AA965="Y",(20500+G965),IF(AND(AA965="N",L965="G"),20500,IF(AND(AA965="N",L965="P"),50000,IF(AND(AA965="",L965="G"),20500,IF(AND(AA965="",L965="P"),50000,"")))))</f>
        <v>50000</v>
      </c>
      <c r="AD965" s="28">
        <f t="shared" ref="AD965:AD1028" si="555">IF(AND(AA965="Y",G965&gt;0),224000,IF(AND(AA965="Y",G965=0),138500,IF(AND(AA965="N",L965="G"),100000,IF(AND(AA965="N",L965=""),100000,IF(AND(AA965="N",L965="P"),200000,"")))))</f>
        <v>200000</v>
      </c>
      <c r="AE965" s="28">
        <f t="shared" ref="AE965:AE1028" si="556">IF(AA965="Y",AD965,IF(AA965="N",257500,IF(AA965="",257500,)))</f>
        <v>257500</v>
      </c>
      <c r="AF965" s="28">
        <f t="shared" ref="AF965:AF1028" si="557">IF(
  M965&lt;0.5,
  0,
  MAX(
    0,
    IF(
      AB965=0,
      0,
      IF(
        AA965="Y",
        MIN(Q965*(1+N965)*(1+N965), AC965, AD965-E965-W965, AE965-E965-W965),
        MIN(Q965*(1+N965)*(1+N965), AC965, AD965-D965-W965, AE965-F965-W965)
      )
    )
  ) * M965
)</f>
        <v>29023.311393750002</v>
      </c>
      <c r="AG965" s="28">
        <f t="shared" ref="AG965:AG1028" si="558">IF(
  M965&lt;0.5,
  0,
  MAX(
    0,
    IF(
      AB965=0,
      0,
      IF(
        AA965="Y",
        (Q965*(1+N965)*(1+N965)-AF965),
        0
      )
    )
  ) * M965
)</f>
        <v>0</v>
      </c>
      <c r="AH965" s="28">
        <f t="shared" ref="AH965:AH1028" si="559">AF965+AG965</f>
        <v>29023.311393750002</v>
      </c>
      <c r="AI965" s="28">
        <f t="shared" ref="AI965:AI1028" si="560">IF(AB965=0, 0, MAX(0, (Q965*(1+N965)*(1+N965)) - AH965))</f>
        <v>9674.4371312500007</v>
      </c>
      <c r="AJ965" s="29" t="str">
        <f t="shared" ref="AJ965:AJ1028" si="561">IF(AND(P965="Y",O965&gt;2),"Y","N")</f>
        <v>N</v>
      </c>
      <c r="AK965" s="30">
        <f t="shared" ref="AK965:AK1002" si="562">MAX(0,(AB965-1))</f>
        <v>0.26666666666666661</v>
      </c>
      <c r="AL965" s="31">
        <f t="shared" ref="AL965:AL1002" si="563">IF(AJ965="Y",(20500+G965),IF(AND(AJ965="N",L965="G"),20500,IF(AND(AJ965="N",L965="P"),50000,IF(AND(AJ965="",L965="G"),20500,IF(AND(AJ965="",L965="P"),50000,"")))))</f>
        <v>50000</v>
      </c>
      <c r="AM965" s="31">
        <f t="shared" ref="AM965:AM1002" si="564">IF(AND(AJ965="Y",G965&gt;0),224000,IF(AND(AJ965="Y",G965=0),138500,IF(AND(AJ965="N",L965="G"),100000,IF(AND(AJ965="N",L965=""),100000,IF(AND(AJ965="N",L965="P"),200000,"")))))</f>
        <v>200000</v>
      </c>
      <c r="AN965" s="31">
        <f t="shared" ref="AN965:AN1002" si="565">IF(AJ965="Y",AM965,IF(AJ965="N",257500,IF(AJ965="",257500,)))</f>
        <v>257500</v>
      </c>
      <c r="AO965" s="31">
        <f t="shared" ref="AO965:AO1002" si="566">IF(
  M965&lt;0.5,
  0,
  MAX(
    0,
    IF(
      AK965=0,
      0,
      IF(
        AJ965="Y",
        MIN(Q965*(1+N965)*(1+N965)*(1+N965), AL965, AM965-E965-W965-AF1029, AN965-E965-W965-AF965),
        MIN(Q965*(1+N965)*(1+N965)*(1+N965), AL965, AM965-D965-W965-AF1029, AN965-F965-W965-AF965)
      )
    )
  ) * M965
)</f>
        <v>29313.5445076875</v>
      </c>
      <c r="AP965" s="31">
        <f t="shared" ref="AP965:AP1002" si="567">IF(
  M965&lt;0.5,
  0,
  MAX(
    0,
    IF(
      AK965=0,
      0,
      IF(
        AJ965="Y",
        (Q965*(1+N965)*(1+N965)*(1+N965)-AO965),
        0
      )
    )
  ) * M965
)</f>
        <v>0</v>
      </c>
      <c r="AQ965" s="31">
        <f t="shared" ref="AQ965:AQ1002" si="568">AO965+AP965</f>
        <v>29313.5445076875</v>
      </c>
      <c r="AR965" s="31">
        <f t="shared" ref="AR965:AR1002" si="569">IF(AK965=0, 0, MAX(0, (Q965*(1+N965)*(1+N965)*(1+N965)) - AQ965))</f>
        <v>9771.1815025625001</v>
      </c>
      <c r="AS965" s="32">
        <f t="shared" ref="AS965:AS1002" si="570">MAX(0,(AK965-1))</f>
        <v>0</v>
      </c>
      <c r="AT965" s="33">
        <f t="shared" ref="AT965:AT1002" si="571">IF(L965="G", 20500, IF(L965="P", 50000, 0))</f>
        <v>50000</v>
      </c>
      <c r="AU965" s="33">
        <f t="shared" ref="AU965:AU1002" si="572">IF(L965="G",100000,IF(L965="P",200000,""))</f>
        <v>200000</v>
      </c>
      <c r="AV965" s="33">
        <v>257500</v>
      </c>
      <c r="AW965" s="33">
        <f t="shared" ref="AW965:AW1002" si="573">IF(
  M965&lt;0.5,
  0,
  MAX(
    0,
    IF(
      AS965=0,
      0,
      MIN(
        Q965*(1+N965)*(1+N965)*(1+N965)*(1+N965),
        AT965,
        AU965-D965-W965-AF965-AO965,
        AV965-F965-W965-AF965-AO965
      )
    )
  ) * M965
)</f>
        <v>0</v>
      </c>
      <c r="AX965" s="33">
        <f t="shared" ref="AX965:AX1002" si="574">IF(AS965=0, 0, MAX(0, (Q965*(1+N965)*(1+N965)*(1+N965)*(1+N965)) - AW965))</f>
        <v>0</v>
      </c>
      <c r="AY965" s="34">
        <f t="shared" ref="AY965:AY1002" si="575">Z965+AI965+AR965+AX965</f>
        <v>29024.269258812503</v>
      </c>
    </row>
    <row r="966" spans="1:51" ht="15.75" customHeight="1" x14ac:dyDescent="0.3">
      <c r="A966" s="166" t="s">
        <v>1166</v>
      </c>
      <c r="B966" s="99">
        <v>12857.69</v>
      </c>
      <c r="C966" s="99">
        <v>34649.51</v>
      </c>
      <c r="D966" s="99">
        <v>124582.18</v>
      </c>
      <c r="E966" s="99">
        <v>111248.43</v>
      </c>
      <c r="F966" s="161">
        <v>190000</v>
      </c>
      <c r="G966" s="162">
        <v>12500</v>
      </c>
      <c r="H966" s="182">
        <v>46470</v>
      </c>
      <c r="I966" s="182">
        <v>46517</v>
      </c>
      <c r="J966" s="166">
        <v>3.1</v>
      </c>
      <c r="K966" s="166">
        <v>1.8</v>
      </c>
      <c r="L966" s="167" t="s">
        <v>1206</v>
      </c>
      <c r="M966" s="168" t="s">
        <v>1203</v>
      </c>
      <c r="N966" s="169">
        <v>0.02</v>
      </c>
      <c r="O966" s="21">
        <f t="shared" si="540"/>
        <v>1.3</v>
      </c>
      <c r="P966" s="21" t="str">
        <f t="shared" si="541"/>
        <v>N</v>
      </c>
      <c r="Q966" s="22">
        <f t="shared" si="542"/>
        <v>47507.200000000004</v>
      </c>
      <c r="R966" s="8" t="str">
        <f t="shared" si="543"/>
        <v>N</v>
      </c>
      <c r="S966" s="23">
        <f t="shared" si="544"/>
        <v>1.7333333333333334</v>
      </c>
      <c r="T966" s="24">
        <f t="shared" si="545"/>
        <v>20500</v>
      </c>
      <c r="U966" s="24">
        <f t="shared" si="546"/>
        <v>100000</v>
      </c>
      <c r="V966" s="24">
        <f t="shared" si="547"/>
        <v>257500</v>
      </c>
      <c r="W966" s="24">
        <f t="shared" si="548"/>
        <v>0</v>
      </c>
      <c r="X966" s="24">
        <f t="shared" si="549"/>
        <v>0</v>
      </c>
      <c r="Y966" s="24">
        <f t="shared" si="550"/>
        <v>0</v>
      </c>
      <c r="Z966" s="24">
        <f t="shared" si="551"/>
        <v>48457.344000000005</v>
      </c>
      <c r="AA966" s="25" t="str">
        <f t="shared" si="552"/>
        <v>N</v>
      </c>
      <c r="AB966" s="26">
        <f t="shared" si="553"/>
        <v>0.73333333333333339</v>
      </c>
      <c r="AC966" s="27">
        <f t="shared" si="554"/>
        <v>20500</v>
      </c>
      <c r="AD966" s="28">
        <f t="shared" si="555"/>
        <v>100000</v>
      </c>
      <c r="AE966" s="28">
        <f t="shared" si="556"/>
        <v>257500</v>
      </c>
      <c r="AF966" s="28">
        <f t="shared" si="557"/>
        <v>0</v>
      </c>
      <c r="AG966" s="28">
        <f t="shared" si="558"/>
        <v>0</v>
      </c>
      <c r="AH966" s="28">
        <f t="shared" si="559"/>
        <v>0</v>
      </c>
      <c r="AI966" s="28">
        <f t="shared" si="560"/>
        <v>49426.490880000005</v>
      </c>
      <c r="AJ966" s="29" t="str">
        <f t="shared" si="561"/>
        <v>N</v>
      </c>
      <c r="AK966" s="30">
        <f t="shared" si="562"/>
        <v>0</v>
      </c>
      <c r="AL966" s="31">
        <f t="shared" si="563"/>
        <v>20500</v>
      </c>
      <c r="AM966" s="31">
        <f t="shared" si="564"/>
        <v>100000</v>
      </c>
      <c r="AN966" s="31">
        <f t="shared" si="565"/>
        <v>257500</v>
      </c>
      <c r="AO966" s="31">
        <f t="shared" si="566"/>
        <v>0</v>
      </c>
      <c r="AP966" s="31">
        <f t="shared" si="567"/>
        <v>0</v>
      </c>
      <c r="AQ966" s="31">
        <f t="shared" si="568"/>
        <v>0</v>
      </c>
      <c r="AR966" s="31">
        <f t="shared" si="569"/>
        <v>0</v>
      </c>
      <c r="AS966" s="32">
        <f t="shared" si="570"/>
        <v>0</v>
      </c>
      <c r="AT966" s="33">
        <f t="shared" si="571"/>
        <v>20500</v>
      </c>
      <c r="AU966" s="33">
        <f t="shared" si="572"/>
        <v>100000</v>
      </c>
      <c r="AV966" s="33">
        <v>257500</v>
      </c>
      <c r="AW966" s="33">
        <f t="shared" si="573"/>
        <v>0</v>
      </c>
      <c r="AX966" s="33">
        <f t="shared" si="574"/>
        <v>0</v>
      </c>
      <c r="AY966" s="34">
        <f t="shared" si="575"/>
        <v>97883.834880000009</v>
      </c>
    </row>
    <row r="967" spans="1:51" ht="15.75" customHeight="1" x14ac:dyDescent="0.3">
      <c r="A967" s="166" t="s">
        <v>1167</v>
      </c>
      <c r="B967" s="99">
        <v>16575.52</v>
      </c>
      <c r="C967" s="99">
        <v>11621.67</v>
      </c>
      <c r="D967" s="99">
        <v>57864.45</v>
      </c>
      <c r="E967" s="99">
        <v>48223.839999999997</v>
      </c>
      <c r="F967" s="161">
        <v>15000</v>
      </c>
      <c r="G967" s="162">
        <v>0</v>
      </c>
      <c r="H967" s="182">
        <v>46287</v>
      </c>
      <c r="I967" s="182">
        <v>46315</v>
      </c>
      <c r="J967" s="166">
        <v>3.6</v>
      </c>
      <c r="K967" s="166">
        <v>0.4</v>
      </c>
      <c r="L967" s="167" t="s">
        <v>1206</v>
      </c>
      <c r="M967" s="168" t="s">
        <v>1205</v>
      </c>
      <c r="N967" s="169">
        <v>0</v>
      </c>
      <c r="O967" s="21">
        <f t="shared" si="540"/>
        <v>3.2</v>
      </c>
      <c r="P967" s="21" t="str">
        <f t="shared" si="541"/>
        <v>N</v>
      </c>
      <c r="Q967" s="22">
        <f t="shared" si="542"/>
        <v>28197.190000000002</v>
      </c>
      <c r="R967" s="8" t="str">
        <f t="shared" si="543"/>
        <v>N</v>
      </c>
      <c r="S967" s="23">
        <f t="shared" si="544"/>
        <v>3.2</v>
      </c>
      <c r="T967" s="24">
        <f t="shared" si="545"/>
        <v>20500</v>
      </c>
      <c r="U967" s="24">
        <f t="shared" si="546"/>
        <v>100000</v>
      </c>
      <c r="V967" s="24">
        <f t="shared" si="547"/>
        <v>257500</v>
      </c>
      <c r="W967" s="24">
        <f t="shared" si="548"/>
        <v>20500</v>
      </c>
      <c r="X967" s="24">
        <f t="shared" si="549"/>
        <v>0</v>
      </c>
      <c r="Y967" s="24">
        <f t="shared" si="550"/>
        <v>20500</v>
      </c>
      <c r="Z967" s="24">
        <f t="shared" si="551"/>
        <v>7697.1900000000023</v>
      </c>
      <c r="AA967" s="25" t="str">
        <f t="shared" si="552"/>
        <v>N</v>
      </c>
      <c r="AB967" s="26">
        <f t="shared" si="553"/>
        <v>2.2000000000000002</v>
      </c>
      <c r="AC967" s="27">
        <f t="shared" si="554"/>
        <v>20500</v>
      </c>
      <c r="AD967" s="28">
        <f t="shared" si="555"/>
        <v>100000</v>
      </c>
      <c r="AE967" s="28">
        <f t="shared" si="556"/>
        <v>257500</v>
      </c>
      <c r="AF967" s="28">
        <f t="shared" si="557"/>
        <v>20500</v>
      </c>
      <c r="AG967" s="28">
        <f t="shared" si="558"/>
        <v>0</v>
      </c>
      <c r="AH967" s="28">
        <f t="shared" si="559"/>
        <v>20500</v>
      </c>
      <c r="AI967" s="28">
        <f t="shared" si="560"/>
        <v>7697.1900000000023</v>
      </c>
      <c r="AJ967" s="29" t="str">
        <f t="shared" si="561"/>
        <v>N</v>
      </c>
      <c r="AK967" s="30">
        <f t="shared" si="562"/>
        <v>1.2000000000000002</v>
      </c>
      <c r="AL967" s="31">
        <f t="shared" si="563"/>
        <v>20500</v>
      </c>
      <c r="AM967" s="31">
        <f t="shared" si="564"/>
        <v>100000</v>
      </c>
      <c r="AN967" s="31">
        <f t="shared" si="565"/>
        <v>257500</v>
      </c>
      <c r="AO967" s="31">
        <f t="shared" si="566"/>
        <v>20500</v>
      </c>
      <c r="AP967" s="31">
        <f t="shared" si="567"/>
        <v>0</v>
      </c>
      <c r="AQ967" s="31">
        <f t="shared" si="568"/>
        <v>20500</v>
      </c>
      <c r="AR967" s="31">
        <f t="shared" si="569"/>
        <v>7697.1900000000023</v>
      </c>
      <c r="AS967" s="32">
        <f t="shared" si="570"/>
        <v>0.20000000000000018</v>
      </c>
      <c r="AT967" s="33">
        <f t="shared" si="571"/>
        <v>20500</v>
      </c>
      <c r="AU967" s="33">
        <f t="shared" si="572"/>
        <v>100000</v>
      </c>
      <c r="AV967" s="33">
        <v>257500</v>
      </c>
      <c r="AW967" s="33">
        <f t="shared" si="573"/>
        <v>0</v>
      </c>
      <c r="AX967" s="33">
        <f t="shared" si="574"/>
        <v>28197.190000000002</v>
      </c>
      <c r="AY967" s="34">
        <f t="shared" si="575"/>
        <v>51288.760000000009</v>
      </c>
    </row>
    <row r="968" spans="1:51" ht="15.75" customHeight="1" x14ac:dyDescent="0.3">
      <c r="A968" s="166" t="s">
        <v>1168</v>
      </c>
      <c r="B968" s="99">
        <v>11994.17</v>
      </c>
      <c r="C968" s="99">
        <v>25224.04</v>
      </c>
      <c r="D968" s="99">
        <v>105200.45</v>
      </c>
      <c r="E968" s="99">
        <v>101996.97</v>
      </c>
      <c r="F968" s="161">
        <v>111000</v>
      </c>
      <c r="G968" s="162">
        <v>12500</v>
      </c>
      <c r="H968" s="182">
        <v>46335</v>
      </c>
      <c r="I968" s="182">
        <v>46386</v>
      </c>
      <c r="J968" s="166">
        <v>4.7</v>
      </c>
      <c r="K968" s="166">
        <v>1.7</v>
      </c>
      <c r="L968" s="167" t="s">
        <v>1207</v>
      </c>
      <c r="M968" s="168" t="s">
        <v>1204</v>
      </c>
      <c r="N968" s="169">
        <v>0</v>
      </c>
      <c r="O968" s="21">
        <f t="shared" si="540"/>
        <v>3</v>
      </c>
      <c r="P968" s="21" t="str">
        <f t="shared" si="541"/>
        <v>N</v>
      </c>
      <c r="Q968" s="22">
        <f t="shared" si="542"/>
        <v>37218.21</v>
      </c>
      <c r="R968" s="8" t="str">
        <f t="shared" si="543"/>
        <v>N</v>
      </c>
      <c r="S968" s="23">
        <f t="shared" si="544"/>
        <v>6</v>
      </c>
      <c r="T968" s="24">
        <f t="shared" si="545"/>
        <v>50000</v>
      </c>
      <c r="U968" s="24">
        <f t="shared" si="546"/>
        <v>200000</v>
      </c>
      <c r="V968" s="24">
        <f t="shared" si="547"/>
        <v>257500</v>
      </c>
      <c r="W968" s="24">
        <f t="shared" si="548"/>
        <v>18609.105</v>
      </c>
      <c r="X968" s="24">
        <f t="shared" si="549"/>
        <v>0</v>
      </c>
      <c r="Y968" s="24">
        <f t="shared" si="550"/>
        <v>18609.105</v>
      </c>
      <c r="Z968" s="24">
        <f t="shared" si="551"/>
        <v>18609.105</v>
      </c>
      <c r="AA968" s="25" t="str">
        <f t="shared" si="552"/>
        <v>N</v>
      </c>
      <c r="AB968" s="26">
        <f t="shared" si="553"/>
        <v>5</v>
      </c>
      <c r="AC968" s="27">
        <f t="shared" si="554"/>
        <v>50000</v>
      </c>
      <c r="AD968" s="28">
        <f t="shared" si="555"/>
        <v>200000</v>
      </c>
      <c r="AE968" s="28">
        <f t="shared" si="556"/>
        <v>257500</v>
      </c>
      <c r="AF968" s="28">
        <f t="shared" si="557"/>
        <v>18609.105</v>
      </c>
      <c r="AG968" s="28">
        <f t="shared" si="558"/>
        <v>0</v>
      </c>
      <c r="AH968" s="28">
        <f t="shared" si="559"/>
        <v>18609.105</v>
      </c>
      <c r="AI968" s="28">
        <f t="shared" si="560"/>
        <v>18609.105</v>
      </c>
      <c r="AJ968" s="29" t="str">
        <f t="shared" si="561"/>
        <v>N</v>
      </c>
      <c r="AK968" s="30">
        <f t="shared" si="562"/>
        <v>4</v>
      </c>
      <c r="AL968" s="31">
        <f t="shared" si="563"/>
        <v>50000</v>
      </c>
      <c r="AM968" s="31">
        <f t="shared" si="564"/>
        <v>200000</v>
      </c>
      <c r="AN968" s="31">
        <f t="shared" si="565"/>
        <v>257500</v>
      </c>
      <c r="AO968" s="31">
        <f t="shared" si="566"/>
        <v>18609.105</v>
      </c>
      <c r="AP968" s="31">
        <f t="shared" si="567"/>
        <v>0</v>
      </c>
      <c r="AQ968" s="31">
        <f t="shared" si="568"/>
        <v>18609.105</v>
      </c>
      <c r="AR968" s="31">
        <f t="shared" si="569"/>
        <v>18609.105</v>
      </c>
      <c r="AS968" s="32">
        <f t="shared" si="570"/>
        <v>3</v>
      </c>
      <c r="AT968" s="33">
        <f t="shared" si="571"/>
        <v>50000</v>
      </c>
      <c r="AU968" s="33">
        <f t="shared" si="572"/>
        <v>200000</v>
      </c>
      <c r="AV968" s="33">
        <v>257500</v>
      </c>
      <c r="AW968" s="33">
        <f t="shared" si="573"/>
        <v>18609.105</v>
      </c>
      <c r="AX968" s="33">
        <f t="shared" si="574"/>
        <v>18609.105</v>
      </c>
      <c r="AY968" s="34">
        <f t="shared" si="575"/>
        <v>74436.42</v>
      </c>
    </row>
    <row r="969" spans="1:51" ht="15.75" customHeight="1" x14ac:dyDescent="0.3">
      <c r="A969" s="166" t="s">
        <v>1169</v>
      </c>
      <c r="B969" s="99">
        <v>19260.669999999998</v>
      </c>
      <c r="C969" s="99">
        <v>16201.14</v>
      </c>
      <c r="D969" s="99">
        <v>55807.62</v>
      </c>
      <c r="E969" s="99">
        <v>54724.01</v>
      </c>
      <c r="F969" s="161">
        <v>100000</v>
      </c>
      <c r="G969" s="162">
        <v>0</v>
      </c>
      <c r="H969" s="182">
        <v>46391</v>
      </c>
      <c r="I969" s="182">
        <v>46453</v>
      </c>
      <c r="J969" s="166">
        <v>3</v>
      </c>
      <c r="K969" s="166">
        <v>0</v>
      </c>
      <c r="L969" s="167" t="s">
        <v>1207</v>
      </c>
      <c r="M969" s="168" t="s">
        <v>1203</v>
      </c>
      <c r="N969" s="169">
        <v>0</v>
      </c>
      <c r="O969" s="21">
        <f t="shared" si="540"/>
        <v>3</v>
      </c>
      <c r="P969" s="21" t="str">
        <f t="shared" si="541"/>
        <v>N</v>
      </c>
      <c r="Q969" s="22">
        <f t="shared" si="542"/>
        <v>35461.81</v>
      </c>
      <c r="R969" s="8" t="str">
        <f t="shared" si="543"/>
        <v>N</v>
      </c>
      <c r="S969" s="23">
        <f t="shared" si="544"/>
        <v>4</v>
      </c>
      <c r="T969" s="24">
        <f t="shared" si="545"/>
        <v>50000</v>
      </c>
      <c r="U969" s="24">
        <f t="shared" si="546"/>
        <v>200000</v>
      </c>
      <c r="V969" s="24">
        <f t="shared" si="547"/>
        <v>257500</v>
      </c>
      <c r="W969" s="24">
        <f t="shared" si="548"/>
        <v>26596.357499999998</v>
      </c>
      <c r="X969" s="24">
        <f t="shared" si="549"/>
        <v>0</v>
      </c>
      <c r="Y969" s="24">
        <f t="shared" si="550"/>
        <v>26596.357499999998</v>
      </c>
      <c r="Z969" s="24">
        <f t="shared" si="551"/>
        <v>8865.4524999999994</v>
      </c>
      <c r="AA969" s="25" t="str">
        <f t="shared" si="552"/>
        <v>N</v>
      </c>
      <c r="AB969" s="26">
        <f t="shared" si="553"/>
        <v>3</v>
      </c>
      <c r="AC969" s="27">
        <f t="shared" si="554"/>
        <v>50000</v>
      </c>
      <c r="AD969" s="28">
        <f t="shared" si="555"/>
        <v>200000</v>
      </c>
      <c r="AE969" s="28">
        <f t="shared" si="556"/>
        <v>257500</v>
      </c>
      <c r="AF969" s="28">
        <f t="shared" si="557"/>
        <v>26596.357499999998</v>
      </c>
      <c r="AG969" s="28">
        <f t="shared" si="558"/>
        <v>0</v>
      </c>
      <c r="AH969" s="28">
        <f t="shared" si="559"/>
        <v>26596.357499999998</v>
      </c>
      <c r="AI969" s="28">
        <f t="shared" si="560"/>
        <v>8865.4524999999994</v>
      </c>
      <c r="AJ969" s="29" t="str">
        <f t="shared" si="561"/>
        <v>N</v>
      </c>
      <c r="AK969" s="30">
        <f t="shared" si="562"/>
        <v>2</v>
      </c>
      <c r="AL969" s="31">
        <f t="shared" si="563"/>
        <v>50000</v>
      </c>
      <c r="AM969" s="31">
        <f t="shared" si="564"/>
        <v>200000</v>
      </c>
      <c r="AN969" s="31">
        <f t="shared" si="565"/>
        <v>257500</v>
      </c>
      <c r="AO969" s="31">
        <f t="shared" si="566"/>
        <v>26596.357499999998</v>
      </c>
      <c r="AP969" s="31">
        <f t="shared" si="567"/>
        <v>0</v>
      </c>
      <c r="AQ969" s="31">
        <f t="shared" si="568"/>
        <v>26596.357499999998</v>
      </c>
      <c r="AR969" s="31">
        <f t="shared" si="569"/>
        <v>8865.4524999999994</v>
      </c>
      <c r="AS969" s="32">
        <f t="shared" si="570"/>
        <v>1</v>
      </c>
      <c r="AT969" s="33">
        <f t="shared" si="571"/>
        <v>50000</v>
      </c>
      <c r="AU969" s="33">
        <f t="shared" si="572"/>
        <v>200000</v>
      </c>
      <c r="AV969" s="33">
        <v>257500</v>
      </c>
      <c r="AW969" s="33">
        <f t="shared" si="573"/>
        <v>26596.357499999998</v>
      </c>
      <c r="AX969" s="33">
        <f t="shared" si="574"/>
        <v>8865.4524999999994</v>
      </c>
      <c r="AY969" s="34">
        <f t="shared" si="575"/>
        <v>35461.81</v>
      </c>
    </row>
    <row r="970" spans="1:51" ht="15.75" customHeight="1" x14ac:dyDescent="0.3">
      <c r="A970" s="166" t="s">
        <v>1170</v>
      </c>
      <c r="B970" s="99">
        <v>18846.86</v>
      </c>
      <c r="C970" s="99">
        <v>27749.759999999998</v>
      </c>
      <c r="D970" s="99">
        <v>65250.74</v>
      </c>
      <c r="E970" s="99">
        <v>62967.51</v>
      </c>
      <c r="F970" s="161">
        <v>68000</v>
      </c>
      <c r="G970" s="162">
        <v>26667</v>
      </c>
      <c r="H970" s="182">
        <v>46339</v>
      </c>
      <c r="I970" s="182">
        <v>46384</v>
      </c>
      <c r="J970" s="166">
        <v>4.4000000000000004</v>
      </c>
      <c r="K970" s="166">
        <v>4.3</v>
      </c>
      <c r="L970" s="167" t="s">
        <v>1206</v>
      </c>
      <c r="M970" s="168" t="s">
        <v>1205</v>
      </c>
      <c r="N970" s="169">
        <v>0.01</v>
      </c>
      <c r="O970" s="21">
        <f t="shared" si="540"/>
        <v>0.10000000000000053</v>
      </c>
      <c r="P970" s="21" t="str">
        <f t="shared" si="541"/>
        <v>N</v>
      </c>
      <c r="Q970" s="22">
        <f t="shared" si="542"/>
        <v>46596.619999999995</v>
      </c>
      <c r="R970" s="8" t="str">
        <f t="shared" si="543"/>
        <v>N</v>
      </c>
      <c r="S970" s="23">
        <f t="shared" si="544"/>
        <v>0.10000000000000053</v>
      </c>
      <c r="T970" s="24">
        <f t="shared" si="545"/>
        <v>20500</v>
      </c>
      <c r="U970" s="24">
        <f t="shared" si="546"/>
        <v>100000</v>
      </c>
      <c r="V970" s="24">
        <f t="shared" si="547"/>
        <v>257500</v>
      </c>
      <c r="W970" s="24">
        <f t="shared" si="548"/>
        <v>20500</v>
      </c>
      <c r="X970" s="24">
        <f t="shared" si="549"/>
        <v>0</v>
      </c>
      <c r="Y970" s="24">
        <f t="shared" si="550"/>
        <v>20500</v>
      </c>
      <c r="Z970" s="24">
        <f t="shared" si="551"/>
        <v>26562.586199999998</v>
      </c>
      <c r="AA970" s="25" t="str">
        <f t="shared" si="552"/>
        <v>N</v>
      </c>
      <c r="AB970" s="26">
        <f t="shared" si="553"/>
        <v>0</v>
      </c>
      <c r="AC970" s="27">
        <f t="shared" si="554"/>
        <v>20500</v>
      </c>
      <c r="AD970" s="28">
        <f t="shared" si="555"/>
        <v>100000</v>
      </c>
      <c r="AE970" s="28">
        <f t="shared" si="556"/>
        <v>257500</v>
      </c>
      <c r="AF970" s="28">
        <f t="shared" si="557"/>
        <v>0</v>
      </c>
      <c r="AG970" s="28">
        <f t="shared" si="558"/>
        <v>0</v>
      </c>
      <c r="AH970" s="28">
        <f t="shared" si="559"/>
        <v>0</v>
      </c>
      <c r="AI970" s="28">
        <f t="shared" si="560"/>
        <v>0</v>
      </c>
      <c r="AJ970" s="29" t="str">
        <f t="shared" si="561"/>
        <v>N</v>
      </c>
      <c r="AK970" s="30">
        <f t="shared" si="562"/>
        <v>0</v>
      </c>
      <c r="AL970" s="31">
        <f t="shared" si="563"/>
        <v>20500</v>
      </c>
      <c r="AM970" s="31">
        <f t="shared" si="564"/>
        <v>100000</v>
      </c>
      <c r="AN970" s="31">
        <f t="shared" si="565"/>
        <v>257500</v>
      </c>
      <c r="AO970" s="31">
        <f t="shared" si="566"/>
        <v>0</v>
      </c>
      <c r="AP970" s="31">
        <f t="shared" si="567"/>
        <v>0</v>
      </c>
      <c r="AQ970" s="31">
        <f t="shared" si="568"/>
        <v>0</v>
      </c>
      <c r="AR970" s="31">
        <f t="shared" si="569"/>
        <v>0</v>
      </c>
      <c r="AS970" s="32">
        <f t="shared" si="570"/>
        <v>0</v>
      </c>
      <c r="AT970" s="33">
        <f t="shared" si="571"/>
        <v>20500</v>
      </c>
      <c r="AU970" s="33">
        <f t="shared" si="572"/>
        <v>100000</v>
      </c>
      <c r="AV970" s="33">
        <v>257500</v>
      </c>
      <c r="AW970" s="33">
        <f t="shared" si="573"/>
        <v>0</v>
      </c>
      <c r="AX970" s="33">
        <f t="shared" si="574"/>
        <v>0</v>
      </c>
      <c r="AY970" s="34">
        <f t="shared" si="575"/>
        <v>26562.586199999998</v>
      </c>
    </row>
    <row r="971" spans="1:51" ht="15.75" customHeight="1" x14ac:dyDescent="0.3">
      <c r="A971" s="166" t="s">
        <v>1171</v>
      </c>
      <c r="B971" s="99">
        <v>14795.54</v>
      </c>
      <c r="C971" s="99">
        <v>28783.75</v>
      </c>
      <c r="D971" s="99">
        <v>83167.210000000006</v>
      </c>
      <c r="E971" s="99">
        <v>76047.25</v>
      </c>
      <c r="F971" s="161">
        <v>44000</v>
      </c>
      <c r="G971" s="162">
        <v>0</v>
      </c>
      <c r="H971" s="182">
        <v>46215</v>
      </c>
      <c r="I971" s="182">
        <v>46245</v>
      </c>
      <c r="J971" s="166">
        <v>1.9</v>
      </c>
      <c r="K971" s="166">
        <v>1.8</v>
      </c>
      <c r="L971" s="167" t="s">
        <v>1206</v>
      </c>
      <c r="M971" s="168" t="s">
        <v>1204</v>
      </c>
      <c r="N971" s="169">
        <v>0.03</v>
      </c>
      <c r="O971" s="21">
        <f t="shared" si="540"/>
        <v>9.9999999999999867E-2</v>
      </c>
      <c r="P971" s="21" t="str">
        <f t="shared" si="541"/>
        <v>N</v>
      </c>
      <c r="Q971" s="22">
        <f t="shared" si="542"/>
        <v>43579.29</v>
      </c>
      <c r="R971" s="8" t="str">
        <f t="shared" si="543"/>
        <v>N</v>
      </c>
      <c r="S971" s="23">
        <f t="shared" si="544"/>
        <v>0.19999999999999973</v>
      </c>
      <c r="T971" s="24">
        <f t="shared" si="545"/>
        <v>20500</v>
      </c>
      <c r="U971" s="24">
        <f t="shared" si="546"/>
        <v>100000</v>
      </c>
      <c r="V971" s="24">
        <f t="shared" si="547"/>
        <v>257500</v>
      </c>
      <c r="W971" s="24">
        <f t="shared" si="548"/>
        <v>8416.3949999999968</v>
      </c>
      <c r="X971" s="24">
        <f t="shared" si="549"/>
        <v>0</v>
      </c>
      <c r="Y971" s="24">
        <f t="shared" si="550"/>
        <v>8416.3949999999968</v>
      </c>
      <c r="Z971" s="24">
        <f t="shared" si="551"/>
        <v>36470.273700000005</v>
      </c>
      <c r="AA971" s="25" t="str">
        <f t="shared" si="552"/>
        <v>N</v>
      </c>
      <c r="AB971" s="26">
        <f t="shared" si="553"/>
        <v>0</v>
      </c>
      <c r="AC971" s="27">
        <f t="shared" si="554"/>
        <v>20500</v>
      </c>
      <c r="AD971" s="28">
        <f t="shared" si="555"/>
        <v>100000</v>
      </c>
      <c r="AE971" s="28">
        <f t="shared" si="556"/>
        <v>257500</v>
      </c>
      <c r="AF971" s="28">
        <f t="shared" si="557"/>
        <v>0</v>
      </c>
      <c r="AG971" s="28">
        <f t="shared" si="558"/>
        <v>0</v>
      </c>
      <c r="AH971" s="28">
        <f t="shared" si="559"/>
        <v>0</v>
      </c>
      <c r="AI971" s="28">
        <f t="shared" si="560"/>
        <v>0</v>
      </c>
      <c r="AJ971" s="29" t="str">
        <f t="shared" si="561"/>
        <v>N</v>
      </c>
      <c r="AK971" s="30">
        <f t="shared" si="562"/>
        <v>0</v>
      </c>
      <c r="AL971" s="31">
        <f t="shared" si="563"/>
        <v>20500</v>
      </c>
      <c r="AM971" s="31">
        <f t="shared" si="564"/>
        <v>100000</v>
      </c>
      <c r="AN971" s="31">
        <f t="shared" si="565"/>
        <v>257500</v>
      </c>
      <c r="AO971" s="31">
        <f t="shared" si="566"/>
        <v>0</v>
      </c>
      <c r="AP971" s="31">
        <f t="shared" si="567"/>
        <v>0</v>
      </c>
      <c r="AQ971" s="31">
        <f t="shared" si="568"/>
        <v>0</v>
      </c>
      <c r="AR971" s="31">
        <f t="shared" si="569"/>
        <v>0</v>
      </c>
      <c r="AS971" s="32">
        <f t="shared" si="570"/>
        <v>0</v>
      </c>
      <c r="AT971" s="33">
        <f t="shared" si="571"/>
        <v>20500</v>
      </c>
      <c r="AU971" s="33">
        <f t="shared" si="572"/>
        <v>100000</v>
      </c>
      <c r="AV971" s="33">
        <v>257500</v>
      </c>
      <c r="AW971" s="33">
        <f t="shared" si="573"/>
        <v>0</v>
      </c>
      <c r="AX971" s="33">
        <f t="shared" si="574"/>
        <v>0</v>
      </c>
      <c r="AY971" s="34">
        <f t="shared" si="575"/>
        <v>36470.273700000005</v>
      </c>
    </row>
    <row r="972" spans="1:51" ht="15.75" customHeight="1" x14ac:dyDescent="0.3">
      <c r="A972" s="166" t="s">
        <v>1172</v>
      </c>
      <c r="B972" s="99">
        <v>6885.66</v>
      </c>
      <c r="C972" s="99">
        <v>15707.43</v>
      </c>
      <c r="D972" s="99">
        <v>53547.98</v>
      </c>
      <c r="E972" s="99">
        <v>39109.94</v>
      </c>
      <c r="F972" s="161">
        <v>60000</v>
      </c>
      <c r="G972" s="162">
        <v>12500</v>
      </c>
      <c r="H972" s="182">
        <v>46508</v>
      </c>
      <c r="I972" s="182">
        <v>46561</v>
      </c>
      <c r="J972" s="166">
        <v>3.7</v>
      </c>
      <c r="K972" s="166">
        <v>3.3</v>
      </c>
      <c r="L972" s="167" t="s">
        <v>1207</v>
      </c>
      <c r="M972" s="168" t="s">
        <v>1204</v>
      </c>
      <c r="N972" s="169">
        <v>2.7E-2</v>
      </c>
      <c r="O972" s="21">
        <f t="shared" si="540"/>
        <v>0.40000000000000036</v>
      </c>
      <c r="P972" s="21" t="str">
        <f t="shared" si="541"/>
        <v>N</v>
      </c>
      <c r="Q972" s="22">
        <f t="shared" si="542"/>
        <v>22593.09</v>
      </c>
      <c r="R972" s="8" t="str">
        <f t="shared" si="543"/>
        <v>N</v>
      </c>
      <c r="S972" s="23">
        <f t="shared" si="544"/>
        <v>0.80000000000000071</v>
      </c>
      <c r="T972" s="24">
        <f t="shared" si="545"/>
        <v>50000</v>
      </c>
      <c r="U972" s="24">
        <f t="shared" si="546"/>
        <v>200000</v>
      </c>
      <c r="V972" s="24">
        <f t="shared" si="547"/>
        <v>257500</v>
      </c>
      <c r="W972" s="24">
        <f t="shared" si="548"/>
        <v>11601.551715</v>
      </c>
      <c r="X972" s="24">
        <f t="shared" si="549"/>
        <v>0</v>
      </c>
      <c r="Y972" s="24">
        <f t="shared" si="550"/>
        <v>11601.551715</v>
      </c>
      <c r="Z972" s="24">
        <f t="shared" si="551"/>
        <v>11601.551715</v>
      </c>
      <c r="AA972" s="25" t="str">
        <f t="shared" si="552"/>
        <v>N</v>
      </c>
      <c r="AB972" s="26">
        <f t="shared" si="553"/>
        <v>0</v>
      </c>
      <c r="AC972" s="27">
        <f t="shared" si="554"/>
        <v>50000</v>
      </c>
      <c r="AD972" s="28">
        <f t="shared" si="555"/>
        <v>200000</v>
      </c>
      <c r="AE972" s="28">
        <f t="shared" si="556"/>
        <v>257500</v>
      </c>
      <c r="AF972" s="28">
        <f t="shared" si="557"/>
        <v>0</v>
      </c>
      <c r="AG972" s="28">
        <f t="shared" si="558"/>
        <v>0</v>
      </c>
      <c r="AH972" s="28">
        <f t="shared" si="559"/>
        <v>0</v>
      </c>
      <c r="AI972" s="28">
        <f t="shared" si="560"/>
        <v>0</v>
      </c>
      <c r="AJ972" s="29" t="str">
        <f t="shared" si="561"/>
        <v>N</v>
      </c>
      <c r="AK972" s="30">
        <f t="shared" si="562"/>
        <v>0</v>
      </c>
      <c r="AL972" s="31">
        <f t="shared" si="563"/>
        <v>50000</v>
      </c>
      <c r="AM972" s="31">
        <f t="shared" si="564"/>
        <v>200000</v>
      </c>
      <c r="AN972" s="31">
        <f t="shared" si="565"/>
        <v>257500</v>
      </c>
      <c r="AO972" s="31">
        <f t="shared" si="566"/>
        <v>0</v>
      </c>
      <c r="AP972" s="31">
        <f t="shared" si="567"/>
        <v>0</v>
      </c>
      <c r="AQ972" s="31">
        <f t="shared" si="568"/>
        <v>0</v>
      </c>
      <c r="AR972" s="31">
        <f t="shared" si="569"/>
        <v>0</v>
      </c>
      <c r="AS972" s="32">
        <f t="shared" si="570"/>
        <v>0</v>
      </c>
      <c r="AT972" s="33">
        <f t="shared" si="571"/>
        <v>50000</v>
      </c>
      <c r="AU972" s="33">
        <f t="shared" si="572"/>
        <v>200000</v>
      </c>
      <c r="AV972" s="33">
        <v>257500</v>
      </c>
      <c r="AW972" s="33">
        <f t="shared" si="573"/>
        <v>0</v>
      </c>
      <c r="AX972" s="33">
        <f t="shared" si="574"/>
        <v>0</v>
      </c>
      <c r="AY972" s="34">
        <f t="shared" si="575"/>
        <v>11601.551715</v>
      </c>
    </row>
    <row r="973" spans="1:51" ht="15.75" customHeight="1" x14ac:dyDescent="0.3">
      <c r="A973" s="166" t="s">
        <v>1173</v>
      </c>
      <c r="B973" s="99">
        <v>18803.759999999998</v>
      </c>
      <c r="C973" s="99">
        <v>9361.61</v>
      </c>
      <c r="D973" s="99">
        <v>42045.73</v>
      </c>
      <c r="E973" s="99">
        <v>39683.81</v>
      </c>
      <c r="F973" s="161">
        <v>45000</v>
      </c>
      <c r="G973" s="162">
        <v>0</v>
      </c>
      <c r="H973" s="182">
        <v>46522</v>
      </c>
      <c r="I973" s="182">
        <v>46545</v>
      </c>
      <c r="J973" s="166">
        <v>3.9</v>
      </c>
      <c r="K973" s="166">
        <v>3</v>
      </c>
      <c r="L973" s="167" t="s">
        <v>1207</v>
      </c>
      <c r="M973" s="168" t="s">
        <v>1203</v>
      </c>
      <c r="N973" s="169">
        <v>0.06</v>
      </c>
      <c r="O973" s="21">
        <f t="shared" si="540"/>
        <v>0.89999999999999991</v>
      </c>
      <c r="P973" s="21" t="str">
        <f t="shared" si="541"/>
        <v>N</v>
      </c>
      <c r="Q973" s="22">
        <f t="shared" si="542"/>
        <v>28165.37</v>
      </c>
      <c r="R973" s="8" t="str">
        <f t="shared" si="543"/>
        <v>N</v>
      </c>
      <c r="S973" s="23">
        <f t="shared" si="544"/>
        <v>1.2</v>
      </c>
      <c r="T973" s="24">
        <f t="shared" si="545"/>
        <v>50000</v>
      </c>
      <c r="U973" s="24">
        <f t="shared" si="546"/>
        <v>200000</v>
      </c>
      <c r="V973" s="24">
        <f t="shared" si="547"/>
        <v>257500</v>
      </c>
      <c r="W973" s="24">
        <f t="shared" si="548"/>
        <v>22391.469150000001</v>
      </c>
      <c r="X973" s="24">
        <f t="shared" si="549"/>
        <v>0</v>
      </c>
      <c r="Y973" s="24">
        <f t="shared" si="550"/>
        <v>22391.469150000001</v>
      </c>
      <c r="Z973" s="24">
        <f t="shared" si="551"/>
        <v>7463.8230499999991</v>
      </c>
      <c r="AA973" s="25" t="str">
        <f t="shared" si="552"/>
        <v>N</v>
      </c>
      <c r="AB973" s="26">
        <f t="shared" si="553"/>
        <v>0.19999999999999996</v>
      </c>
      <c r="AC973" s="27">
        <f t="shared" si="554"/>
        <v>50000</v>
      </c>
      <c r="AD973" s="28">
        <f t="shared" si="555"/>
        <v>200000</v>
      </c>
      <c r="AE973" s="28">
        <f t="shared" si="556"/>
        <v>257500</v>
      </c>
      <c r="AF973" s="28">
        <f t="shared" si="557"/>
        <v>23734.957299000002</v>
      </c>
      <c r="AG973" s="28">
        <f t="shared" si="558"/>
        <v>0</v>
      </c>
      <c r="AH973" s="28">
        <f t="shared" si="559"/>
        <v>23734.957299000002</v>
      </c>
      <c r="AI973" s="28">
        <f t="shared" si="560"/>
        <v>7911.6524329999993</v>
      </c>
      <c r="AJ973" s="29" t="str">
        <f t="shared" si="561"/>
        <v>N</v>
      </c>
      <c r="AK973" s="30">
        <f t="shared" si="562"/>
        <v>0</v>
      </c>
      <c r="AL973" s="31">
        <f t="shared" si="563"/>
        <v>50000</v>
      </c>
      <c r="AM973" s="31">
        <f t="shared" si="564"/>
        <v>200000</v>
      </c>
      <c r="AN973" s="31">
        <f t="shared" si="565"/>
        <v>257500</v>
      </c>
      <c r="AO973" s="31">
        <f t="shared" si="566"/>
        <v>0</v>
      </c>
      <c r="AP973" s="31">
        <f t="shared" si="567"/>
        <v>0</v>
      </c>
      <c r="AQ973" s="31">
        <f t="shared" si="568"/>
        <v>0</v>
      </c>
      <c r="AR973" s="31">
        <f t="shared" si="569"/>
        <v>0</v>
      </c>
      <c r="AS973" s="32">
        <f t="shared" si="570"/>
        <v>0</v>
      </c>
      <c r="AT973" s="33">
        <f t="shared" si="571"/>
        <v>50000</v>
      </c>
      <c r="AU973" s="33">
        <f t="shared" si="572"/>
        <v>200000</v>
      </c>
      <c r="AV973" s="33">
        <v>257500</v>
      </c>
      <c r="AW973" s="33">
        <f t="shared" si="573"/>
        <v>0</v>
      </c>
      <c r="AX973" s="33">
        <f t="shared" si="574"/>
        <v>0</v>
      </c>
      <c r="AY973" s="34">
        <f t="shared" si="575"/>
        <v>15375.475482999998</v>
      </c>
    </row>
    <row r="974" spans="1:51" ht="15.75" customHeight="1" x14ac:dyDescent="0.3">
      <c r="A974" s="166" t="s">
        <v>1174</v>
      </c>
      <c r="B974" s="99">
        <v>8798.2999999999993</v>
      </c>
      <c r="C974" s="99">
        <v>33351.31</v>
      </c>
      <c r="D974" s="99">
        <v>66231.77</v>
      </c>
      <c r="E974" s="99">
        <v>59704.12</v>
      </c>
      <c r="F974" s="161">
        <v>42000</v>
      </c>
      <c r="G974" s="162">
        <v>12500</v>
      </c>
      <c r="H974" s="182">
        <v>46340</v>
      </c>
      <c r="I974" s="182">
        <v>46360</v>
      </c>
      <c r="J974" s="166">
        <v>3.5</v>
      </c>
      <c r="K974" s="166">
        <v>2.2000000000000002</v>
      </c>
      <c r="L974" s="167" t="s">
        <v>1206</v>
      </c>
      <c r="M974" s="168" t="s">
        <v>1203</v>
      </c>
      <c r="N974" s="169">
        <v>0.01</v>
      </c>
      <c r="O974" s="21">
        <f t="shared" si="540"/>
        <v>1.2999999999999998</v>
      </c>
      <c r="P974" s="21" t="str">
        <f t="shared" si="541"/>
        <v>N</v>
      </c>
      <c r="Q974" s="22">
        <f t="shared" si="542"/>
        <v>42149.61</v>
      </c>
      <c r="R974" s="8" t="str">
        <f t="shared" si="543"/>
        <v>N</v>
      </c>
      <c r="S974" s="23">
        <f t="shared" si="544"/>
        <v>1.7333333333333332</v>
      </c>
      <c r="T974" s="24">
        <f t="shared" si="545"/>
        <v>20500</v>
      </c>
      <c r="U974" s="24">
        <f t="shared" si="546"/>
        <v>100000</v>
      </c>
      <c r="V974" s="24">
        <f t="shared" si="547"/>
        <v>257500</v>
      </c>
      <c r="W974" s="24">
        <f t="shared" si="548"/>
        <v>15375</v>
      </c>
      <c r="X974" s="24">
        <f t="shared" si="549"/>
        <v>0</v>
      </c>
      <c r="Y974" s="24">
        <f t="shared" si="550"/>
        <v>15375</v>
      </c>
      <c r="Z974" s="24">
        <f t="shared" si="551"/>
        <v>27196.106100000005</v>
      </c>
      <c r="AA974" s="25" t="str">
        <f t="shared" si="552"/>
        <v>N</v>
      </c>
      <c r="AB974" s="26">
        <f t="shared" si="553"/>
        <v>0.73333333333333317</v>
      </c>
      <c r="AC974" s="27">
        <f t="shared" si="554"/>
        <v>20500</v>
      </c>
      <c r="AD974" s="28">
        <f t="shared" si="555"/>
        <v>100000</v>
      </c>
      <c r="AE974" s="28">
        <f t="shared" si="556"/>
        <v>257500</v>
      </c>
      <c r="AF974" s="28">
        <f t="shared" si="557"/>
        <v>13794.922499999997</v>
      </c>
      <c r="AG974" s="28">
        <f t="shared" si="558"/>
        <v>0</v>
      </c>
      <c r="AH974" s="28">
        <f t="shared" si="559"/>
        <v>13794.922499999997</v>
      </c>
      <c r="AI974" s="28">
        <f t="shared" si="560"/>
        <v>29201.894661000009</v>
      </c>
      <c r="AJ974" s="29" t="str">
        <f t="shared" si="561"/>
        <v>N</v>
      </c>
      <c r="AK974" s="30">
        <f t="shared" si="562"/>
        <v>0</v>
      </c>
      <c r="AL974" s="31">
        <f t="shared" si="563"/>
        <v>20500</v>
      </c>
      <c r="AM974" s="31">
        <f t="shared" si="564"/>
        <v>100000</v>
      </c>
      <c r="AN974" s="31">
        <f t="shared" si="565"/>
        <v>257500</v>
      </c>
      <c r="AO974" s="31">
        <f t="shared" si="566"/>
        <v>0</v>
      </c>
      <c r="AP974" s="31">
        <f t="shared" si="567"/>
        <v>0</v>
      </c>
      <c r="AQ974" s="31">
        <f t="shared" si="568"/>
        <v>0</v>
      </c>
      <c r="AR974" s="31">
        <f t="shared" si="569"/>
        <v>0</v>
      </c>
      <c r="AS974" s="32">
        <f t="shared" si="570"/>
        <v>0</v>
      </c>
      <c r="AT974" s="33">
        <f t="shared" si="571"/>
        <v>20500</v>
      </c>
      <c r="AU974" s="33">
        <f t="shared" si="572"/>
        <v>100000</v>
      </c>
      <c r="AV974" s="33">
        <v>257500</v>
      </c>
      <c r="AW974" s="33">
        <f t="shared" si="573"/>
        <v>0</v>
      </c>
      <c r="AX974" s="33">
        <f t="shared" si="574"/>
        <v>0</v>
      </c>
      <c r="AY974" s="34">
        <f t="shared" si="575"/>
        <v>56398.000761000018</v>
      </c>
    </row>
    <row r="975" spans="1:51" ht="15.75" customHeight="1" x14ac:dyDescent="0.3">
      <c r="A975" s="166" t="s">
        <v>1175</v>
      </c>
      <c r="B975" s="99">
        <v>17642.009999999998</v>
      </c>
      <c r="C975" s="99">
        <v>24410.68</v>
      </c>
      <c r="D975" s="99">
        <v>116495.59</v>
      </c>
      <c r="E975" s="99">
        <v>115798.61</v>
      </c>
      <c r="F975" s="161">
        <v>167000</v>
      </c>
      <c r="G975" s="162">
        <v>0</v>
      </c>
      <c r="H975" s="182">
        <v>46357</v>
      </c>
      <c r="I975" s="182">
        <v>46440</v>
      </c>
      <c r="J975" s="166">
        <v>3.1</v>
      </c>
      <c r="K975" s="166">
        <v>2.6</v>
      </c>
      <c r="L975" s="167" t="s">
        <v>1206</v>
      </c>
      <c r="M975" s="168" t="s">
        <v>1203</v>
      </c>
      <c r="N975" s="169">
        <v>0.02</v>
      </c>
      <c r="O975" s="21">
        <f t="shared" si="540"/>
        <v>0.5</v>
      </c>
      <c r="P975" s="21" t="str">
        <f t="shared" si="541"/>
        <v>N</v>
      </c>
      <c r="Q975" s="22">
        <f t="shared" si="542"/>
        <v>42052.69</v>
      </c>
      <c r="R975" s="8" t="str">
        <f t="shared" si="543"/>
        <v>N</v>
      </c>
      <c r="S975" s="23">
        <f t="shared" si="544"/>
        <v>0.66666666666666663</v>
      </c>
      <c r="T975" s="24">
        <f t="shared" si="545"/>
        <v>20500</v>
      </c>
      <c r="U975" s="24">
        <f t="shared" si="546"/>
        <v>100000</v>
      </c>
      <c r="V975" s="24">
        <f t="shared" si="547"/>
        <v>257500</v>
      </c>
      <c r="W975" s="24">
        <f t="shared" si="548"/>
        <v>0</v>
      </c>
      <c r="X975" s="24">
        <f t="shared" si="549"/>
        <v>0</v>
      </c>
      <c r="Y975" s="24">
        <f t="shared" si="550"/>
        <v>0</v>
      </c>
      <c r="Z975" s="24">
        <f t="shared" si="551"/>
        <v>42893.743800000004</v>
      </c>
      <c r="AA975" s="25" t="str">
        <f t="shared" si="552"/>
        <v>N</v>
      </c>
      <c r="AB975" s="26">
        <f t="shared" si="553"/>
        <v>0</v>
      </c>
      <c r="AC975" s="27">
        <f t="shared" si="554"/>
        <v>20500</v>
      </c>
      <c r="AD975" s="28">
        <f t="shared" si="555"/>
        <v>100000</v>
      </c>
      <c r="AE975" s="28">
        <f t="shared" si="556"/>
        <v>257500</v>
      </c>
      <c r="AF975" s="28">
        <f t="shared" si="557"/>
        <v>0</v>
      </c>
      <c r="AG975" s="28">
        <f t="shared" si="558"/>
        <v>0</v>
      </c>
      <c r="AH975" s="28">
        <f t="shared" si="559"/>
        <v>0</v>
      </c>
      <c r="AI975" s="28">
        <f t="shared" si="560"/>
        <v>0</v>
      </c>
      <c r="AJ975" s="29" t="str">
        <f t="shared" si="561"/>
        <v>N</v>
      </c>
      <c r="AK975" s="30">
        <f t="shared" si="562"/>
        <v>0</v>
      </c>
      <c r="AL975" s="31">
        <f t="shared" si="563"/>
        <v>20500</v>
      </c>
      <c r="AM975" s="31">
        <f t="shared" si="564"/>
        <v>100000</v>
      </c>
      <c r="AN975" s="31">
        <f t="shared" si="565"/>
        <v>257500</v>
      </c>
      <c r="AO975" s="31">
        <f t="shared" si="566"/>
        <v>0</v>
      </c>
      <c r="AP975" s="31">
        <f t="shared" si="567"/>
        <v>0</v>
      </c>
      <c r="AQ975" s="31">
        <f t="shared" si="568"/>
        <v>0</v>
      </c>
      <c r="AR975" s="31">
        <f t="shared" si="569"/>
        <v>0</v>
      </c>
      <c r="AS975" s="32">
        <f t="shared" si="570"/>
        <v>0</v>
      </c>
      <c r="AT975" s="33">
        <f t="shared" si="571"/>
        <v>20500</v>
      </c>
      <c r="AU975" s="33">
        <f t="shared" si="572"/>
        <v>100000</v>
      </c>
      <c r="AV975" s="33">
        <v>257500</v>
      </c>
      <c r="AW975" s="33">
        <f t="shared" si="573"/>
        <v>0</v>
      </c>
      <c r="AX975" s="33">
        <f t="shared" si="574"/>
        <v>0</v>
      </c>
      <c r="AY975" s="34">
        <f t="shared" si="575"/>
        <v>42893.743800000004</v>
      </c>
    </row>
    <row r="976" spans="1:51" ht="15.75" customHeight="1" x14ac:dyDescent="0.3">
      <c r="A976" s="166" t="s">
        <v>1176</v>
      </c>
      <c r="B976" s="99">
        <v>5164.41</v>
      </c>
      <c r="C976" s="99">
        <v>27775.13</v>
      </c>
      <c r="D976" s="99">
        <v>52075.58</v>
      </c>
      <c r="E976" s="99">
        <v>44978.239999999998</v>
      </c>
      <c r="F976" s="161">
        <v>92000</v>
      </c>
      <c r="G976" s="162">
        <v>12500</v>
      </c>
      <c r="H976" s="182">
        <v>46413</v>
      </c>
      <c r="I976" s="182">
        <v>46427</v>
      </c>
      <c r="J976" s="166">
        <v>4.5</v>
      </c>
      <c r="K976" s="166">
        <v>0.2</v>
      </c>
      <c r="L976" s="167" t="s">
        <v>1207</v>
      </c>
      <c r="M976" s="168" t="s">
        <v>1204</v>
      </c>
      <c r="N976" s="169">
        <v>0.02</v>
      </c>
      <c r="O976" s="21">
        <f t="shared" si="540"/>
        <v>4.3</v>
      </c>
      <c r="P976" s="21" t="str">
        <f t="shared" si="541"/>
        <v>N</v>
      </c>
      <c r="Q976" s="22">
        <f t="shared" si="542"/>
        <v>32939.54</v>
      </c>
      <c r="R976" s="8" t="str">
        <f t="shared" si="543"/>
        <v>N</v>
      </c>
      <c r="S976" s="23">
        <f t="shared" si="544"/>
        <v>8.6</v>
      </c>
      <c r="T976" s="24">
        <f t="shared" si="545"/>
        <v>50000</v>
      </c>
      <c r="U976" s="24">
        <f t="shared" si="546"/>
        <v>200000</v>
      </c>
      <c r="V976" s="24">
        <f t="shared" si="547"/>
        <v>257500</v>
      </c>
      <c r="W976" s="24">
        <f t="shared" si="548"/>
        <v>16799.165400000002</v>
      </c>
      <c r="X976" s="24">
        <f t="shared" si="549"/>
        <v>0</v>
      </c>
      <c r="Y976" s="24">
        <f t="shared" si="550"/>
        <v>16799.165400000002</v>
      </c>
      <c r="Z976" s="24">
        <f t="shared" si="551"/>
        <v>16799.165400000002</v>
      </c>
      <c r="AA976" s="25" t="str">
        <f t="shared" si="552"/>
        <v>N</v>
      </c>
      <c r="AB976" s="26">
        <f t="shared" si="553"/>
        <v>7.6</v>
      </c>
      <c r="AC976" s="27">
        <f t="shared" si="554"/>
        <v>50000</v>
      </c>
      <c r="AD976" s="28">
        <f t="shared" si="555"/>
        <v>200000</v>
      </c>
      <c r="AE976" s="28">
        <f t="shared" si="556"/>
        <v>257500</v>
      </c>
      <c r="AF976" s="28">
        <f t="shared" si="557"/>
        <v>17135.148708000001</v>
      </c>
      <c r="AG976" s="28">
        <f t="shared" si="558"/>
        <v>0</v>
      </c>
      <c r="AH976" s="28">
        <f t="shared" si="559"/>
        <v>17135.148708000001</v>
      </c>
      <c r="AI976" s="28">
        <f t="shared" si="560"/>
        <v>17135.148708000001</v>
      </c>
      <c r="AJ976" s="29" t="str">
        <f t="shared" si="561"/>
        <v>N</v>
      </c>
      <c r="AK976" s="30">
        <f t="shared" si="562"/>
        <v>6.6</v>
      </c>
      <c r="AL976" s="31">
        <f t="shared" si="563"/>
        <v>50000</v>
      </c>
      <c r="AM976" s="31">
        <f t="shared" si="564"/>
        <v>200000</v>
      </c>
      <c r="AN976" s="31">
        <f t="shared" si="565"/>
        <v>257500</v>
      </c>
      <c r="AO976" s="31">
        <f t="shared" si="566"/>
        <v>17477.851682160002</v>
      </c>
      <c r="AP976" s="31">
        <f t="shared" si="567"/>
        <v>0</v>
      </c>
      <c r="AQ976" s="31">
        <f t="shared" si="568"/>
        <v>17477.851682160002</v>
      </c>
      <c r="AR976" s="31">
        <f t="shared" si="569"/>
        <v>17477.851682160002</v>
      </c>
      <c r="AS976" s="32">
        <f t="shared" si="570"/>
        <v>5.6</v>
      </c>
      <c r="AT976" s="33">
        <f t="shared" si="571"/>
        <v>50000</v>
      </c>
      <c r="AU976" s="33">
        <f t="shared" si="572"/>
        <v>200000</v>
      </c>
      <c r="AV976" s="33">
        <v>257500</v>
      </c>
      <c r="AW976" s="33">
        <f t="shared" si="573"/>
        <v>17827.408715803202</v>
      </c>
      <c r="AX976" s="33">
        <f t="shared" si="574"/>
        <v>17827.408715803202</v>
      </c>
      <c r="AY976" s="34">
        <f t="shared" si="575"/>
        <v>69239.574505963217</v>
      </c>
    </row>
    <row r="977" spans="1:51" ht="15.75" customHeight="1" x14ac:dyDescent="0.3">
      <c r="A977" s="166" t="s">
        <v>1177</v>
      </c>
      <c r="B977" s="99">
        <v>14082.04</v>
      </c>
      <c r="C977" s="99">
        <v>17440.54</v>
      </c>
      <c r="D977" s="99">
        <v>111091.53</v>
      </c>
      <c r="E977" s="99">
        <v>105755.93</v>
      </c>
      <c r="F977" s="161">
        <v>100000</v>
      </c>
      <c r="G977" s="162">
        <v>0</v>
      </c>
      <c r="H977" s="182">
        <v>46235</v>
      </c>
      <c r="I977" s="182">
        <v>46251</v>
      </c>
      <c r="J977" s="166">
        <v>3.3</v>
      </c>
      <c r="K977" s="166">
        <v>1.8</v>
      </c>
      <c r="L977" s="167" t="s">
        <v>1207</v>
      </c>
      <c r="M977" s="168" t="s">
        <v>1205</v>
      </c>
      <c r="N977" s="169">
        <v>0.02</v>
      </c>
      <c r="O977" s="21">
        <f t="shared" si="540"/>
        <v>1.4999999999999998</v>
      </c>
      <c r="P977" s="21" t="str">
        <f t="shared" si="541"/>
        <v>N</v>
      </c>
      <c r="Q977" s="22">
        <f t="shared" si="542"/>
        <v>31522.58</v>
      </c>
      <c r="R977" s="8" t="str">
        <f t="shared" si="543"/>
        <v>N</v>
      </c>
      <c r="S977" s="23">
        <f t="shared" si="544"/>
        <v>1.4999999999999998</v>
      </c>
      <c r="T977" s="24">
        <f t="shared" si="545"/>
        <v>50000</v>
      </c>
      <c r="U977" s="24">
        <f t="shared" si="546"/>
        <v>200000</v>
      </c>
      <c r="V977" s="24">
        <f t="shared" si="547"/>
        <v>257500</v>
      </c>
      <c r="W977" s="24">
        <f t="shared" si="548"/>
        <v>32153.031600000002</v>
      </c>
      <c r="X977" s="24">
        <f t="shared" si="549"/>
        <v>0</v>
      </c>
      <c r="Y977" s="24">
        <f t="shared" si="550"/>
        <v>32153.031600000002</v>
      </c>
      <c r="Z977" s="24">
        <f t="shared" si="551"/>
        <v>0</v>
      </c>
      <c r="AA977" s="25" t="str">
        <f t="shared" si="552"/>
        <v>N</v>
      </c>
      <c r="AB977" s="26">
        <f t="shared" si="553"/>
        <v>0.49999999999999978</v>
      </c>
      <c r="AC977" s="27">
        <f t="shared" si="554"/>
        <v>50000</v>
      </c>
      <c r="AD977" s="28">
        <f t="shared" si="555"/>
        <v>200000</v>
      </c>
      <c r="AE977" s="28">
        <f t="shared" si="556"/>
        <v>257500</v>
      </c>
      <c r="AF977" s="28">
        <f t="shared" si="557"/>
        <v>32796.092232000003</v>
      </c>
      <c r="AG977" s="28">
        <f t="shared" si="558"/>
        <v>0</v>
      </c>
      <c r="AH977" s="28">
        <f t="shared" si="559"/>
        <v>32796.092232000003</v>
      </c>
      <c r="AI977" s="28">
        <f t="shared" si="560"/>
        <v>0</v>
      </c>
      <c r="AJ977" s="29" t="str">
        <f t="shared" si="561"/>
        <v>N</v>
      </c>
      <c r="AK977" s="30">
        <f t="shared" si="562"/>
        <v>0</v>
      </c>
      <c r="AL977" s="31">
        <f t="shared" si="563"/>
        <v>50000</v>
      </c>
      <c r="AM977" s="31">
        <f t="shared" si="564"/>
        <v>200000</v>
      </c>
      <c r="AN977" s="31">
        <f t="shared" si="565"/>
        <v>257500</v>
      </c>
      <c r="AO977" s="31">
        <f t="shared" si="566"/>
        <v>0</v>
      </c>
      <c r="AP977" s="31">
        <f t="shared" si="567"/>
        <v>0</v>
      </c>
      <c r="AQ977" s="31">
        <f t="shared" si="568"/>
        <v>0</v>
      </c>
      <c r="AR977" s="31">
        <f t="shared" si="569"/>
        <v>0</v>
      </c>
      <c r="AS977" s="32">
        <f t="shared" si="570"/>
        <v>0</v>
      </c>
      <c r="AT977" s="33">
        <f t="shared" si="571"/>
        <v>50000</v>
      </c>
      <c r="AU977" s="33">
        <f t="shared" si="572"/>
        <v>200000</v>
      </c>
      <c r="AV977" s="33">
        <v>257500</v>
      </c>
      <c r="AW977" s="33">
        <f t="shared" si="573"/>
        <v>0</v>
      </c>
      <c r="AX977" s="33">
        <f t="shared" si="574"/>
        <v>0</v>
      </c>
      <c r="AY977" s="34">
        <f t="shared" si="575"/>
        <v>0</v>
      </c>
    </row>
    <row r="978" spans="1:51" ht="15.75" customHeight="1" x14ac:dyDescent="0.3">
      <c r="A978" s="166" t="s">
        <v>1178</v>
      </c>
      <c r="B978" s="99">
        <v>19821.38</v>
      </c>
      <c r="C978" s="99">
        <v>304.3</v>
      </c>
      <c r="D978" s="99">
        <v>88724.43</v>
      </c>
      <c r="E978" s="99">
        <v>83028.039999999994</v>
      </c>
      <c r="F978" s="163">
        <v>129000</v>
      </c>
      <c r="G978" s="162">
        <v>24444</v>
      </c>
      <c r="H978" s="182">
        <v>46399</v>
      </c>
      <c r="I978" s="182">
        <v>46443</v>
      </c>
      <c r="J978" s="166">
        <v>3.2</v>
      </c>
      <c r="K978" s="166">
        <v>0.1</v>
      </c>
      <c r="L978" s="167" t="s">
        <v>1206</v>
      </c>
      <c r="M978" s="168" t="s">
        <v>1205</v>
      </c>
      <c r="N978" s="169">
        <v>0.04</v>
      </c>
      <c r="O978" s="21">
        <f t="shared" si="540"/>
        <v>3.1</v>
      </c>
      <c r="P978" s="21" t="str">
        <f t="shared" si="541"/>
        <v>N</v>
      </c>
      <c r="Q978" s="22">
        <f t="shared" si="542"/>
        <v>20125.68</v>
      </c>
      <c r="R978" s="8" t="str">
        <f t="shared" si="543"/>
        <v>N</v>
      </c>
      <c r="S978" s="23">
        <f t="shared" si="544"/>
        <v>3.1</v>
      </c>
      <c r="T978" s="24">
        <f t="shared" si="545"/>
        <v>20500</v>
      </c>
      <c r="U978" s="24">
        <f t="shared" si="546"/>
        <v>100000</v>
      </c>
      <c r="V978" s="24">
        <f t="shared" si="547"/>
        <v>257500</v>
      </c>
      <c r="W978" s="24">
        <f t="shared" si="548"/>
        <v>11275.570000000007</v>
      </c>
      <c r="X978" s="24">
        <f t="shared" si="549"/>
        <v>0</v>
      </c>
      <c r="Y978" s="24">
        <f t="shared" si="550"/>
        <v>11275.570000000007</v>
      </c>
      <c r="Z978" s="24">
        <f t="shared" si="551"/>
        <v>9655.1371999999938</v>
      </c>
      <c r="AA978" s="25" t="str">
        <f t="shared" si="552"/>
        <v>N</v>
      </c>
      <c r="AB978" s="26">
        <f t="shared" si="553"/>
        <v>2.1</v>
      </c>
      <c r="AC978" s="27">
        <f t="shared" si="554"/>
        <v>20500</v>
      </c>
      <c r="AD978" s="28">
        <f t="shared" si="555"/>
        <v>100000</v>
      </c>
      <c r="AE978" s="28">
        <f t="shared" si="556"/>
        <v>257500</v>
      </c>
      <c r="AF978" s="28">
        <f t="shared" si="557"/>
        <v>0</v>
      </c>
      <c r="AG978" s="28">
        <f t="shared" si="558"/>
        <v>0</v>
      </c>
      <c r="AH978" s="28">
        <f t="shared" si="559"/>
        <v>0</v>
      </c>
      <c r="AI978" s="28">
        <f t="shared" si="560"/>
        <v>21767.935488000003</v>
      </c>
      <c r="AJ978" s="29" t="str">
        <f t="shared" si="561"/>
        <v>N</v>
      </c>
      <c r="AK978" s="30">
        <f t="shared" si="562"/>
        <v>1.1000000000000001</v>
      </c>
      <c r="AL978" s="31">
        <f t="shared" si="563"/>
        <v>20500</v>
      </c>
      <c r="AM978" s="31">
        <f t="shared" si="564"/>
        <v>100000</v>
      </c>
      <c r="AN978" s="31">
        <f t="shared" si="565"/>
        <v>257500</v>
      </c>
      <c r="AO978" s="31">
        <f t="shared" si="566"/>
        <v>0</v>
      </c>
      <c r="AP978" s="31">
        <f t="shared" si="567"/>
        <v>0</v>
      </c>
      <c r="AQ978" s="31">
        <f t="shared" si="568"/>
        <v>0</v>
      </c>
      <c r="AR978" s="31">
        <f t="shared" si="569"/>
        <v>22638.652907520005</v>
      </c>
      <c r="AS978" s="32">
        <f t="shared" si="570"/>
        <v>0.10000000000000009</v>
      </c>
      <c r="AT978" s="33">
        <f t="shared" si="571"/>
        <v>20500</v>
      </c>
      <c r="AU978" s="33">
        <f t="shared" si="572"/>
        <v>100000</v>
      </c>
      <c r="AV978" s="33">
        <v>257500</v>
      </c>
      <c r="AW978" s="33">
        <f t="shared" si="573"/>
        <v>0</v>
      </c>
      <c r="AX978" s="33">
        <f t="shared" si="574"/>
        <v>23544.199023820805</v>
      </c>
      <c r="AY978" s="34">
        <f t="shared" si="575"/>
        <v>77605.924619340803</v>
      </c>
    </row>
    <row r="979" spans="1:51" ht="15.75" customHeight="1" x14ac:dyDescent="0.3">
      <c r="A979" s="166" t="s">
        <v>1179</v>
      </c>
      <c r="B979" s="99">
        <v>9017.44</v>
      </c>
      <c r="C979" s="99">
        <v>5151.3500000000004</v>
      </c>
      <c r="D979" s="99">
        <v>59739.7</v>
      </c>
      <c r="E979" s="99">
        <v>46134.91</v>
      </c>
      <c r="F979" s="163">
        <v>77000</v>
      </c>
      <c r="G979" s="162">
        <v>0</v>
      </c>
      <c r="H979" s="182">
        <v>46395</v>
      </c>
      <c r="I979" s="182">
        <v>46449</v>
      </c>
      <c r="J979" s="166">
        <v>2.4</v>
      </c>
      <c r="K979" s="166">
        <v>2</v>
      </c>
      <c r="L979" s="167" t="s">
        <v>1206</v>
      </c>
      <c r="M979" s="168" t="s">
        <v>1204</v>
      </c>
      <c r="N979" s="169">
        <v>0.05</v>
      </c>
      <c r="O979" s="21">
        <f t="shared" si="540"/>
        <v>0.39999999999999991</v>
      </c>
      <c r="P979" s="21" t="str">
        <f t="shared" si="541"/>
        <v>N</v>
      </c>
      <c r="Q979" s="22">
        <f t="shared" si="542"/>
        <v>14168.79</v>
      </c>
      <c r="R979" s="8" t="str">
        <f t="shared" si="543"/>
        <v>N</v>
      </c>
      <c r="S979" s="23">
        <f t="shared" si="544"/>
        <v>0.79999999999999982</v>
      </c>
      <c r="T979" s="24">
        <f t="shared" si="545"/>
        <v>20500</v>
      </c>
      <c r="U979" s="24">
        <f t="shared" si="546"/>
        <v>100000</v>
      </c>
      <c r="V979" s="24">
        <f t="shared" si="547"/>
        <v>257500</v>
      </c>
      <c r="W979" s="24">
        <f t="shared" si="548"/>
        <v>7438.6147500000006</v>
      </c>
      <c r="X979" s="24">
        <f t="shared" si="549"/>
        <v>0</v>
      </c>
      <c r="Y979" s="24">
        <f t="shared" si="550"/>
        <v>7438.6147500000006</v>
      </c>
      <c r="Z979" s="24">
        <f t="shared" si="551"/>
        <v>7438.6147500000006</v>
      </c>
      <c r="AA979" s="25" t="str">
        <f t="shared" si="552"/>
        <v>N</v>
      </c>
      <c r="AB979" s="26">
        <f t="shared" si="553"/>
        <v>0</v>
      </c>
      <c r="AC979" s="27">
        <f t="shared" si="554"/>
        <v>20500</v>
      </c>
      <c r="AD979" s="28">
        <f t="shared" si="555"/>
        <v>100000</v>
      </c>
      <c r="AE979" s="28">
        <f t="shared" si="556"/>
        <v>257500</v>
      </c>
      <c r="AF979" s="28">
        <f t="shared" si="557"/>
        <v>0</v>
      </c>
      <c r="AG979" s="28">
        <f t="shared" si="558"/>
        <v>0</v>
      </c>
      <c r="AH979" s="28">
        <f t="shared" si="559"/>
        <v>0</v>
      </c>
      <c r="AI979" s="28">
        <f t="shared" si="560"/>
        <v>0</v>
      </c>
      <c r="AJ979" s="29" t="str">
        <f t="shared" si="561"/>
        <v>N</v>
      </c>
      <c r="AK979" s="30">
        <f t="shared" si="562"/>
        <v>0</v>
      </c>
      <c r="AL979" s="31">
        <f t="shared" si="563"/>
        <v>20500</v>
      </c>
      <c r="AM979" s="31">
        <f t="shared" si="564"/>
        <v>100000</v>
      </c>
      <c r="AN979" s="31">
        <f t="shared" si="565"/>
        <v>257500</v>
      </c>
      <c r="AO979" s="31">
        <f t="shared" si="566"/>
        <v>0</v>
      </c>
      <c r="AP979" s="31">
        <f t="shared" si="567"/>
        <v>0</v>
      </c>
      <c r="AQ979" s="31">
        <f t="shared" si="568"/>
        <v>0</v>
      </c>
      <c r="AR979" s="31">
        <f t="shared" si="569"/>
        <v>0</v>
      </c>
      <c r="AS979" s="32">
        <f t="shared" si="570"/>
        <v>0</v>
      </c>
      <c r="AT979" s="33">
        <f t="shared" si="571"/>
        <v>20500</v>
      </c>
      <c r="AU979" s="33">
        <f t="shared" si="572"/>
        <v>100000</v>
      </c>
      <c r="AV979" s="33">
        <v>257500</v>
      </c>
      <c r="AW979" s="33">
        <f t="shared" si="573"/>
        <v>0</v>
      </c>
      <c r="AX979" s="33">
        <f t="shared" si="574"/>
        <v>0</v>
      </c>
      <c r="AY979" s="34">
        <f t="shared" si="575"/>
        <v>7438.6147500000006</v>
      </c>
    </row>
    <row r="980" spans="1:51" ht="15.75" customHeight="1" x14ac:dyDescent="0.3">
      <c r="A980" s="166" t="s">
        <v>1180</v>
      </c>
      <c r="B980" s="99">
        <v>8613.14</v>
      </c>
      <c r="C980" s="99">
        <v>15602.97</v>
      </c>
      <c r="D980" s="99">
        <v>87482.31</v>
      </c>
      <c r="E980" s="99">
        <v>73771.5</v>
      </c>
      <c r="F980" s="163">
        <v>150000</v>
      </c>
      <c r="G980" s="162">
        <v>12500</v>
      </c>
      <c r="H980" s="182">
        <v>46329</v>
      </c>
      <c r="I980" s="182">
        <v>46359</v>
      </c>
      <c r="J980" s="166">
        <v>1.6</v>
      </c>
      <c r="K980" s="166">
        <v>1.6</v>
      </c>
      <c r="L980" s="167" t="s">
        <v>1206</v>
      </c>
      <c r="M980" s="168" t="s">
        <v>1204</v>
      </c>
      <c r="N980" s="169">
        <v>5.1999999999999998E-2</v>
      </c>
      <c r="O980" s="21">
        <f t="shared" si="540"/>
        <v>0</v>
      </c>
      <c r="P980" s="21" t="str">
        <f t="shared" si="541"/>
        <v>N</v>
      </c>
      <c r="Q980" s="22">
        <f t="shared" si="542"/>
        <v>24216.11</v>
      </c>
      <c r="R980" s="8" t="str">
        <f t="shared" si="543"/>
        <v>N</v>
      </c>
      <c r="S980" s="23">
        <f t="shared" si="544"/>
        <v>0</v>
      </c>
      <c r="T980" s="24">
        <f t="shared" si="545"/>
        <v>20500</v>
      </c>
      <c r="U980" s="24">
        <f t="shared" si="546"/>
        <v>100000</v>
      </c>
      <c r="V980" s="24">
        <f t="shared" si="547"/>
        <v>257500</v>
      </c>
      <c r="W980" s="24">
        <f t="shared" si="548"/>
        <v>0</v>
      </c>
      <c r="X980" s="24">
        <f t="shared" si="549"/>
        <v>0</v>
      </c>
      <c r="Y980" s="24">
        <f t="shared" si="550"/>
        <v>0</v>
      </c>
      <c r="Z980" s="24">
        <f t="shared" si="551"/>
        <v>0</v>
      </c>
      <c r="AA980" s="25" t="str">
        <f t="shared" si="552"/>
        <v>N</v>
      </c>
      <c r="AB980" s="26">
        <f t="shared" si="553"/>
        <v>0</v>
      </c>
      <c r="AC980" s="27">
        <f t="shared" si="554"/>
        <v>20500</v>
      </c>
      <c r="AD980" s="28">
        <f t="shared" si="555"/>
        <v>100000</v>
      </c>
      <c r="AE980" s="28">
        <f t="shared" si="556"/>
        <v>257500</v>
      </c>
      <c r="AF980" s="28">
        <f t="shared" si="557"/>
        <v>0</v>
      </c>
      <c r="AG980" s="28">
        <f t="shared" si="558"/>
        <v>0</v>
      </c>
      <c r="AH980" s="28">
        <f t="shared" si="559"/>
        <v>0</v>
      </c>
      <c r="AI980" s="28">
        <f t="shared" si="560"/>
        <v>0</v>
      </c>
      <c r="AJ980" s="29" t="str">
        <f t="shared" si="561"/>
        <v>N</v>
      </c>
      <c r="AK980" s="30">
        <f t="shared" si="562"/>
        <v>0</v>
      </c>
      <c r="AL980" s="31">
        <f t="shared" si="563"/>
        <v>20500</v>
      </c>
      <c r="AM980" s="31">
        <f t="shared" si="564"/>
        <v>100000</v>
      </c>
      <c r="AN980" s="31">
        <f t="shared" si="565"/>
        <v>257500</v>
      </c>
      <c r="AO980" s="31">
        <f t="shared" si="566"/>
        <v>0</v>
      </c>
      <c r="AP980" s="31">
        <f t="shared" si="567"/>
        <v>0</v>
      </c>
      <c r="AQ980" s="31">
        <f t="shared" si="568"/>
        <v>0</v>
      </c>
      <c r="AR980" s="31">
        <f t="shared" si="569"/>
        <v>0</v>
      </c>
      <c r="AS980" s="32">
        <f t="shared" si="570"/>
        <v>0</v>
      </c>
      <c r="AT980" s="33">
        <f t="shared" si="571"/>
        <v>20500</v>
      </c>
      <c r="AU980" s="33">
        <f t="shared" si="572"/>
        <v>100000</v>
      </c>
      <c r="AV980" s="33">
        <v>257500</v>
      </c>
      <c r="AW980" s="33">
        <f t="shared" si="573"/>
        <v>0</v>
      </c>
      <c r="AX980" s="33">
        <f t="shared" si="574"/>
        <v>0</v>
      </c>
      <c r="AY980" s="34">
        <f t="shared" si="575"/>
        <v>0</v>
      </c>
    </row>
    <row r="981" spans="1:51" ht="15.75" customHeight="1" x14ac:dyDescent="0.3">
      <c r="A981" s="166" t="s">
        <v>1181</v>
      </c>
      <c r="B981" s="99">
        <v>14793.33</v>
      </c>
      <c r="C981" s="99">
        <v>24833.33</v>
      </c>
      <c r="D981" s="99">
        <v>70209.94</v>
      </c>
      <c r="E981" s="99">
        <v>69746.149999999994</v>
      </c>
      <c r="F981" s="163">
        <v>66000</v>
      </c>
      <c r="G981" s="162">
        <v>0</v>
      </c>
      <c r="H981" s="182">
        <v>46287</v>
      </c>
      <c r="I981" s="182">
        <v>46320</v>
      </c>
      <c r="J981" s="166">
        <v>2.7</v>
      </c>
      <c r="K981" s="166">
        <v>2.7</v>
      </c>
      <c r="L981" s="167" t="s">
        <v>1206</v>
      </c>
      <c r="M981" s="168" t="s">
        <v>1204</v>
      </c>
      <c r="N981" s="169">
        <v>0.04</v>
      </c>
      <c r="O981" s="21">
        <f t="shared" si="540"/>
        <v>0</v>
      </c>
      <c r="P981" s="21" t="str">
        <f t="shared" si="541"/>
        <v>N</v>
      </c>
      <c r="Q981" s="22">
        <f t="shared" si="542"/>
        <v>39626.660000000003</v>
      </c>
      <c r="R981" s="8" t="str">
        <f t="shared" si="543"/>
        <v>N</v>
      </c>
      <c r="S981" s="23">
        <f t="shared" si="544"/>
        <v>0</v>
      </c>
      <c r="T981" s="24">
        <f t="shared" si="545"/>
        <v>20500</v>
      </c>
      <c r="U981" s="24">
        <f t="shared" si="546"/>
        <v>100000</v>
      </c>
      <c r="V981" s="24">
        <f t="shared" si="547"/>
        <v>257500</v>
      </c>
      <c r="W981" s="24">
        <f t="shared" si="548"/>
        <v>0</v>
      </c>
      <c r="X981" s="24">
        <f t="shared" si="549"/>
        <v>0</v>
      </c>
      <c r="Y981" s="24">
        <f t="shared" si="550"/>
        <v>0</v>
      </c>
      <c r="Z981" s="24">
        <f t="shared" si="551"/>
        <v>0</v>
      </c>
      <c r="AA981" s="25" t="str">
        <f t="shared" si="552"/>
        <v>N</v>
      </c>
      <c r="AB981" s="26">
        <f t="shared" si="553"/>
        <v>0</v>
      </c>
      <c r="AC981" s="27">
        <f t="shared" si="554"/>
        <v>20500</v>
      </c>
      <c r="AD981" s="28">
        <f t="shared" si="555"/>
        <v>100000</v>
      </c>
      <c r="AE981" s="28">
        <f t="shared" si="556"/>
        <v>257500</v>
      </c>
      <c r="AF981" s="28">
        <f t="shared" si="557"/>
        <v>0</v>
      </c>
      <c r="AG981" s="28">
        <f t="shared" si="558"/>
        <v>0</v>
      </c>
      <c r="AH981" s="28">
        <f t="shared" si="559"/>
        <v>0</v>
      </c>
      <c r="AI981" s="28">
        <f t="shared" si="560"/>
        <v>0</v>
      </c>
      <c r="AJ981" s="29" t="str">
        <f t="shared" si="561"/>
        <v>N</v>
      </c>
      <c r="AK981" s="30">
        <f t="shared" si="562"/>
        <v>0</v>
      </c>
      <c r="AL981" s="31">
        <f t="shared" si="563"/>
        <v>20500</v>
      </c>
      <c r="AM981" s="31">
        <f t="shared" si="564"/>
        <v>100000</v>
      </c>
      <c r="AN981" s="31">
        <f t="shared" si="565"/>
        <v>257500</v>
      </c>
      <c r="AO981" s="31">
        <f t="shared" si="566"/>
        <v>0</v>
      </c>
      <c r="AP981" s="31">
        <f t="shared" si="567"/>
        <v>0</v>
      </c>
      <c r="AQ981" s="31">
        <f t="shared" si="568"/>
        <v>0</v>
      </c>
      <c r="AR981" s="31">
        <f t="shared" si="569"/>
        <v>0</v>
      </c>
      <c r="AS981" s="32">
        <f t="shared" si="570"/>
        <v>0</v>
      </c>
      <c r="AT981" s="33">
        <f t="shared" si="571"/>
        <v>20500</v>
      </c>
      <c r="AU981" s="33">
        <f t="shared" si="572"/>
        <v>100000</v>
      </c>
      <c r="AV981" s="33">
        <v>257500</v>
      </c>
      <c r="AW981" s="33">
        <f t="shared" si="573"/>
        <v>0</v>
      </c>
      <c r="AX981" s="33">
        <f t="shared" si="574"/>
        <v>0</v>
      </c>
      <c r="AY981" s="34">
        <f t="shared" si="575"/>
        <v>0</v>
      </c>
    </row>
    <row r="982" spans="1:51" ht="15.75" customHeight="1" x14ac:dyDescent="0.3">
      <c r="A982" s="166" t="s">
        <v>1182</v>
      </c>
      <c r="B982" s="99">
        <v>8318.9699999999993</v>
      </c>
      <c r="C982" s="99">
        <v>2942.38</v>
      </c>
      <c r="D982" s="99">
        <v>66121.440000000002</v>
      </c>
      <c r="E982" s="99">
        <v>54781.58</v>
      </c>
      <c r="F982" s="163">
        <v>90000</v>
      </c>
      <c r="G982" s="162">
        <v>12500</v>
      </c>
      <c r="H982" s="182">
        <v>46387</v>
      </c>
      <c r="I982" s="182">
        <v>46475</v>
      </c>
      <c r="J982" s="166">
        <v>1.6</v>
      </c>
      <c r="K982" s="166">
        <v>1</v>
      </c>
      <c r="L982" s="167" t="s">
        <v>1206</v>
      </c>
      <c r="M982" s="168" t="s">
        <v>1203</v>
      </c>
      <c r="N982" s="169">
        <v>1.6E-2</v>
      </c>
      <c r="O982" s="21">
        <f t="shared" si="540"/>
        <v>0.60000000000000009</v>
      </c>
      <c r="P982" s="21" t="str">
        <f t="shared" si="541"/>
        <v>N</v>
      </c>
      <c r="Q982" s="22">
        <f t="shared" si="542"/>
        <v>11261.349999999999</v>
      </c>
      <c r="R982" s="8" t="str">
        <f t="shared" si="543"/>
        <v>N</v>
      </c>
      <c r="S982" s="23">
        <f t="shared" si="544"/>
        <v>0.80000000000000016</v>
      </c>
      <c r="T982" s="24">
        <f t="shared" si="545"/>
        <v>20500</v>
      </c>
      <c r="U982" s="24">
        <f t="shared" si="546"/>
        <v>100000</v>
      </c>
      <c r="V982" s="24">
        <f t="shared" si="547"/>
        <v>257500</v>
      </c>
      <c r="W982" s="24">
        <f t="shared" si="548"/>
        <v>8581.1486999999979</v>
      </c>
      <c r="X982" s="24">
        <f t="shared" si="549"/>
        <v>0</v>
      </c>
      <c r="Y982" s="24">
        <f t="shared" si="550"/>
        <v>8581.1486999999979</v>
      </c>
      <c r="Z982" s="24">
        <f t="shared" si="551"/>
        <v>2860.3829000000005</v>
      </c>
      <c r="AA982" s="25" t="str">
        <f t="shared" si="552"/>
        <v>N</v>
      </c>
      <c r="AB982" s="26">
        <f t="shared" si="553"/>
        <v>0</v>
      </c>
      <c r="AC982" s="27">
        <f t="shared" si="554"/>
        <v>20500</v>
      </c>
      <c r="AD982" s="28">
        <f t="shared" si="555"/>
        <v>100000</v>
      </c>
      <c r="AE982" s="28">
        <f t="shared" si="556"/>
        <v>257500</v>
      </c>
      <c r="AF982" s="28">
        <f t="shared" si="557"/>
        <v>0</v>
      </c>
      <c r="AG982" s="28">
        <f t="shared" si="558"/>
        <v>0</v>
      </c>
      <c r="AH982" s="28">
        <f t="shared" si="559"/>
        <v>0</v>
      </c>
      <c r="AI982" s="28">
        <f t="shared" si="560"/>
        <v>0</v>
      </c>
      <c r="AJ982" s="29" t="str">
        <f t="shared" si="561"/>
        <v>N</v>
      </c>
      <c r="AK982" s="30">
        <f t="shared" si="562"/>
        <v>0</v>
      </c>
      <c r="AL982" s="31">
        <f t="shared" si="563"/>
        <v>20500</v>
      </c>
      <c r="AM982" s="31">
        <f t="shared" si="564"/>
        <v>100000</v>
      </c>
      <c r="AN982" s="31">
        <f t="shared" si="565"/>
        <v>257500</v>
      </c>
      <c r="AO982" s="31">
        <f t="shared" si="566"/>
        <v>0</v>
      </c>
      <c r="AP982" s="31">
        <f t="shared" si="567"/>
        <v>0</v>
      </c>
      <c r="AQ982" s="31">
        <f t="shared" si="568"/>
        <v>0</v>
      </c>
      <c r="AR982" s="31">
        <f t="shared" si="569"/>
        <v>0</v>
      </c>
      <c r="AS982" s="32">
        <f t="shared" si="570"/>
        <v>0</v>
      </c>
      <c r="AT982" s="33">
        <f t="shared" si="571"/>
        <v>20500</v>
      </c>
      <c r="AU982" s="33">
        <f t="shared" si="572"/>
        <v>100000</v>
      </c>
      <c r="AV982" s="33">
        <v>257500</v>
      </c>
      <c r="AW982" s="33">
        <f t="shared" si="573"/>
        <v>0</v>
      </c>
      <c r="AX982" s="33">
        <f t="shared" si="574"/>
        <v>0</v>
      </c>
      <c r="AY982" s="34">
        <f t="shared" si="575"/>
        <v>2860.3829000000005</v>
      </c>
    </row>
    <row r="983" spans="1:51" ht="15.75" customHeight="1" x14ac:dyDescent="0.3">
      <c r="A983" s="166" t="s">
        <v>1183</v>
      </c>
      <c r="B983" s="99">
        <v>18407.439999999999</v>
      </c>
      <c r="C983" s="99">
        <v>21518.11</v>
      </c>
      <c r="D983" s="99">
        <v>110229.86</v>
      </c>
      <c r="E983" s="99">
        <v>106044.31</v>
      </c>
      <c r="F983" s="163">
        <v>90000</v>
      </c>
      <c r="G983" s="162">
        <v>0</v>
      </c>
      <c r="H983" s="182">
        <v>46335</v>
      </c>
      <c r="I983" s="182">
        <v>46369</v>
      </c>
      <c r="J983" s="166">
        <v>3.2</v>
      </c>
      <c r="K983" s="166">
        <v>1</v>
      </c>
      <c r="L983" s="167" t="s">
        <v>1206</v>
      </c>
      <c r="M983" s="168" t="s">
        <v>1203</v>
      </c>
      <c r="N983" s="169">
        <v>0.03</v>
      </c>
      <c r="O983" s="21">
        <f t="shared" si="540"/>
        <v>2.2000000000000002</v>
      </c>
      <c r="P983" s="21" t="str">
        <f t="shared" si="541"/>
        <v>N</v>
      </c>
      <c r="Q983" s="22">
        <f t="shared" si="542"/>
        <v>39925.550000000003</v>
      </c>
      <c r="R983" s="8" t="str">
        <f t="shared" si="543"/>
        <v>N</v>
      </c>
      <c r="S983" s="23">
        <f t="shared" si="544"/>
        <v>2.9333333333333336</v>
      </c>
      <c r="T983" s="24">
        <f t="shared" si="545"/>
        <v>20500</v>
      </c>
      <c r="U983" s="24">
        <f t="shared" si="546"/>
        <v>100000</v>
      </c>
      <c r="V983" s="24">
        <f t="shared" si="547"/>
        <v>257500</v>
      </c>
      <c r="W983" s="24">
        <f t="shared" si="548"/>
        <v>0</v>
      </c>
      <c r="X983" s="24">
        <f t="shared" si="549"/>
        <v>0</v>
      </c>
      <c r="Y983" s="24">
        <f t="shared" si="550"/>
        <v>0</v>
      </c>
      <c r="Z983" s="24">
        <f t="shared" si="551"/>
        <v>41123.316500000001</v>
      </c>
      <c r="AA983" s="25" t="str">
        <f t="shared" si="552"/>
        <v>N</v>
      </c>
      <c r="AB983" s="26">
        <f t="shared" si="553"/>
        <v>1.9333333333333336</v>
      </c>
      <c r="AC983" s="27">
        <f t="shared" si="554"/>
        <v>20500</v>
      </c>
      <c r="AD983" s="28">
        <f t="shared" si="555"/>
        <v>100000</v>
      </c>
      <c r="AE983" s="28">
        <f t="shared" si="556"/>
        <v>257500</v>
      </c>
      <c r="AF983" s="28">
        <f t="shared" si="557"/>
        <v>0</v>
      </c>
      <c r="AG983" s="28">
        <f t="shared" si="558"/>
        <v>0</v>
      </c>
      <c r="AH983" s="28">
        <f t="shared" si="559"/>
        <v>0</v>
      </c>
      <c r="AI983" s="28">
        <f t="shared" si="560"/>
        <v>42357.015995000002</v>
      </c>
      <c r="AJ983" s="29" t="str">
        <f t="shared" si="561"/>
        <v>N</v>
      </c>
      <c r="AK983" s="30">
        <f t="shared" si="562"/>
        <v>0.93333333333333357</v>
      </c>
      <c r="AL983" s="31">
        <f t="shared" si="563"/>
        <v>20500</v>
      </c>
      <c r="AM983" s="31">
        <f t="shared" si="564"/>
        <v>100000</v>
      </c>
      <c r="AN983" s="31">
        <f t="shared" si="565"/>
        <v>257500</v>
      </c>
      <c r="AO983" s="31">
        <f t="shared" si="566"/>
        <v>0</v>
      </c>
      <c r="AP983" s="31">
        <f t="shared" si="567"/>
        <v>0</v>
      </c>
      <c r="AQ983" s="31">
        <f t="shared" si="568"/>
        <v>0</v>
      </c>
      <c r="AR983" s="31">
        <f t="shared" si="569"/>
        <v>43627.726474850002</v>
      </c>
      <c r="AS983" s="32">
        <f t="shared" si="570"/>
        <v>0</v>
      </c>
      <c r="AT983" s="33">
        <f t="shared" si="571"/>
        <v>20500</v>
      </c>
      <c r="AU983" s="33">
        <f t="shared" si="572"/>
        <v>100000</v>
      </c>
      <c r="AV983" s="33">
        <v>257500</v>
      </c>
      <c r="AW983" s="33">
        <f t="shared" si="573"/>
        <v>0</v>
      </c>
      <c r="AX983" s="33">
        <f t="shared" si="574"/>
        <v>0</v>
      </c>
      <c r="AY983" s="34">
        <f t="shared" si="575"/>
        <v>127108.05896985001</v>
      </c>
    </row>
    <row r="984" spans="1:51" ht="15.75" customHeight="1" x14ac:dyDescent="0.3">
      <c r="A984" s="166" t="s">
        <v>1184</v>
      </c>
      <c r="B984" s="99">
        <v>16776.669999999998</v>
      </c>
      <c r="C984" s="99">
        <v>14915.18</v>
      </c>
      <c r="D984" s="99">
        <v>76353.97</v>
      </c>
      <c r="E984" s="99">
        <v>75724.44</v>
      </c>
      <c r="F984" s="163">
        <v>105000</v>
      </c>
      <c r="G984" s="162">
        <v>12500</v>
      </c>
      <c r="H984" s="182">
        <v>46376</v>
      </c>
      <c r="I984" s="182">
        <v>46455</v>
      </c>
      <c r="J984" s="166">
        <v>3.1</v>
      </c>
      <c r="K984" s="166">
        <v>1.1000000000000001</v>
      </c>
      <c r="L984" s="167" t="s">
        <v>1206</v>
      </c>
      <c r="M984" s="168" t="s">
        <v>1205</v>
      </c>
      <c r="N984" s="169">
        <v>3.3000000000000002E-2</v>
      </c>
      <c r="O984" s="21">
        <f t="shared" si="540"/>
        <v>2</v>
      </c>
      <c r="P984" s="21" t="str">
        <f t="shared" si="541"/>
        <v>N</v>
      </c>
      <c r="Q984" s="22">
        <f t="shared" si="542"/>
        <v>31691.85</v>
      </c>
      <c r="R984" s="8" t="str">
        <f t="shared" si="543"/>
        <v>N</v>
      </c>
      <c r="S984" s="23">
        <f t="shared" si="544"/>
        <v>2</v>
      </c>
      <c r="T984" s="24">
        <f t="shared" si="545"/>
        <v>20500</v>
      </c>
      <c r="U984" s="24">
        <f t="shared" si="546"/>
        <v>100000</v>
      </c>
      <c r="V984" s="24">
        <f t="shared" si="547"/>
        <v>257500</v>
      </c>
      <c r="W984" s="24">
        <f t="shared" si="548"/>
        <v>20500</v>
      </c>
      <c r="X984" s="24">
        <f t="shared" si="549"/>
        <v>0</v>
      </c>
      <c r="Y984" s="24">
        <f t="shared" si="550"/>
        <v>20500</v>
      </c>
      <c r="Z984" s="24">
        <f t="shared" si="551"/>
        <v>12237.681049999996</v>
      </c>
      <c r="AA984" s="25" t="str">
        <f t="shared" si="552"/>
        <v>N</v>
      </c>
      <c r="AB984" s="26">
        <f t="shared" si="553"/>
        <v>1</v>
      </c>
      <c r="AC984" s="27">
        <f t="shared" si="554"/>
        <v>20500</v>
      </c>
      <c r="AD984" s="28">
        <f t="shared" si="555"/>
        <v>100000</v>
      </c>
      <c r="AE984" s="28">
        <f t="shared" si="556"/>
        <v>257500</v>
      </c>
      <c r="AF984" s="28">
        <f t="shared" si="557"/>
        <v>3146.0299999999988</v>
      </c>
      <c r="AG984" s="28">
        <f t="shared" si="558"/>
        <v>0</v>
      </c>
      <c r="AH984" s="28">
        <f t="shared" si="559"/>
        <v>3146.0299999999988</v>
      </c>
      <c r="AI984" s="28">
        <f t="shared" si="560"/>
        <v>30671.994524649992</v>
      </c>
      <c r="AJ984" s="29" t="str">
        <f t="shared" si="561"/>
        <v>N</v>
      </c>
      <c r="AK984" s="30">
        <f t="shared" si="562"/>
        <v>0</v>
      </c>
      <c r="AL984" s="31">
        <f t="shared" si="563"/>
        <v>20500</v>
      </c>
      <c r="AM984" s="31">
        <f t="shared" si="564"/>
        <v>100000</v>
      </c>
      <c r="AN984" s="31">
        <f t="shared" si="565"/>
        <v>257500</v>
      </c>
      <c r="AO984" s="31">
        <f t="shared" si="566"/>
        <v>0</v>
      </c>
      <c r="AP984" s="31">
        <f t="shared" si="567"/>
        <v>0</v>
      </c>
      <c r="AQ984" s="31">
        <f t="shared" si="568"/>
        <v>0</v>
      </c>
      <c r="AR984" s="31">
        <f t="shared" si="569"/>
        <v>0</v>
      </c>
      <c r="AS984" s="32">
        <f t="shared" si="570"/>
        <v>0</v>
      </c>
      <c r="AT984" s="33">
        <f t="shared" si="571"/>
        <v>20500</v>
      </c>
      <c r="AU984" s="33">
        <f t="shared" si="572"/>
        <v>100000</v>
      </c>
      <c r="AV984" s="33">
        <v>257500</v>
      </c>
      <c r="AW984" s="33">
        <f t="shared" si="573"/>
        <v>0</v>
      </c>
      <c r="AX984" s="33">
        <f t="shared" si="574"/>
        <v>0</v>
      </c>
      <c r="AY984" s="34">
        <f t="shared" si="575"/>
        <v>42909.675574649984</v>
      </c>
    </row>
    <row r="985" spans="1:51" ht="15.75" customHeight="1" x14ac:dyDescent="0.3">
      <c r="A985" s="166" t="s">
        <v>1185</v>
      </c>
      <c r="B985" s="99">
        <v>13171.92</v>
      </c>
      <c r="C985" s="99">
        <v>3160.56</v>
      </c>
      <c r="D985" s="99">
        <v>89327.61</v>
      </c>
      <c r="E985" s="99">
        <v>82133.36</v>
      </c>
      <c r="F985" s="163">
        <v>90000</v>
      </c>
      <c r="G985" s="162">
        <v>0</v>
      </c>
      <c r="H985" s="182">
        <v>46233</v>
      </c>
      <c r="I985" s="182">
        <v>46260</v>
      </c>
      <c r="J985" s="166">
        <v>4.3</v>
      </c>
      <c r="K985" s="166">
        <v>1.5</v>
      </c>
      <c r="L985" s="167" t="s">
        <v>1206</v>
      </c>
      <c r="M985" s="168" t="s">
        <v>1203</v>
      </c>
      <c r="N985" s="169">
        <v>0.04</v>
      </c>
      <c r="O985" s="21">
        <f t="shared" si="540"/>
        <v>2.8</v>
      </c>
      <c r="P985" s="21" t="str">
        <f t="shared" si="541"/>
        <v>N</v>
      </c>
      <c r="Q985" s="22">
        <f t="shared" si="542"/>
        <v>16332.48</v>
      </c>
      <c r="R985" s="8" t="str">
        <f t="shared" si="543"/>
        <v>N</v>
      </c>
      <c r="S985" s="23">
        <f t="shared" si="544"/>
        <v>3.7333333333333329</v>
      </c>
      <c r="T985" s="24">
        <f t="shared" si="545"/>
        <v>20500</v>
      </c>
      <c r="U985" s="24">
        <f t="shared" si="546"/>
        <v>100000</v>
      </c>
      <c r="V985" s="24">
        <f t="shared" si="547"/>
        <v>257500</v>
      </c>
      <c r="W985" s="24">
        <f t="shared" si="548"/>
        <v>8004.2924999999996</v>
      </c>
      <c r="X985" s="24">
        <f t="shared" si="549"/>
        <v>0</v>
      </c>
      <c r="Y985" s="24">
        <f t="shared" si="550"/>
        <v>8004.2924999999996</v>
      </c>
      <c r="Z985" s="24">
        <f t="shared" si="551"/>
        <v>8981.4867000000013</v>
      </c>
      <c r="AA985" s="25" t="str">
        <f t="shared" si="552"/>
        <v>N</v>
      </c>
      <c r="AB985" s="26">
        <f t="shared" si="553"/>
        <v>2.7333333333333329</v>
      </c>
      <c r="AC985" s="27">
        <f t="shared" si="554"/>
        <v>20500</v>
      </c>
      <c r="AD985" s="28">
        <f t="shared" si="555"/>
        <v>100000</v>
      </c>
      <c r="AE985" s="28">
        <f t="shared" si="556"/>
        <v>257500</v>
      </c>
      <c r="AF985" s="28">
        <f t="shared" si="557"/>
        <v>2001.0731249999999</v>
      </c>
      <c r="AG985" s="28">
        <f t="shared" si="558"/>
        <v>0</v>
      </c>
      <c r="AH985" s="28">
        <f t="shared" si="559"/>
        <v>2001.0731249999999</v>
      </c>
      <c r="AI985" s="28">
        <f t="shared" si="560"/>
        <v>15664.137243000001</v>
      </c>
      <c r="AJ985" s="29" t="str">
        <f t="shared" si="561"/>
        <v>N</v>
      </c>
      <c r="AK985" s="30">
        <f t="shared" si="562"/>
        <v>1.7333333333333329</v>
      </c>
      <c r="AL985" s="31">
        <f t="shared" si="563"/>
        <v>20500</v>
      </c>
      <c r="AM985" s="31">
        <f t="shared" si="564"/>
        <v>100000</v>
      </c>
      <c r="AN985" s="31">
        <f t="shared" si="565"/>
        <v>257500</v>
      </c>
      <c r="AO985" s="31">
        <f t="shared" si="566"/>
        <v>0</v>
      </c>
      <c r="AP985" s="31">
        <f t="shared" si="567"/>
        <v>0</v>
      </c>
      <c r="AQ985" s="31">
        <f t="shared" si="568"/>
        <v>0</v>
      </c>
      <c r="AR985" s="31">
        <f t="shared" si="569"/>
        <v>18371.818782720002</v>
      </c>
      <c r="AS985" s="32">
        <f t="shared" si="570"/>
        <v>0.73333333333333295</v>
      </c>
      <c r="AT985" s="33">
        <f t="shared" si="571"/>
        <v>20500</v>
      </c>
      <c r="AU985" s="33">
        <f t="shared" si="572"/>
        <v>100000</v>
      </c>
      <c r="AV985" s="33">
        <v>257500</v>
      </c>
      <c r="AW985" s="33">
        <f t="shared" si="573"/>
        <v>500.26828124999997</v>
      </c>
      <c r="AX985" s="33">
        <f t="shared" si="574"/>
        <v>18606.423252778804</v>
      </c>
      <c r="AY985" s="34">
        <f t="shared" si="575"/>
        <v>61623.865978498805</v>
      </c>
    </row>
    <row r="986" spans="1:51" ht="15.75" customHeight="1" x14ac:dyDescent="0.3">
      <c r="A986" s="166" t="s">
        <v>1186</v>
      </c>
      <c r="B986" s="99">
        <v>14717.23</v>
      </c>
      <c r="C986" s="99">
        <v>23087.85</v>
      </c>
      <c r="D986" s="99">
        <v>113365.57</v>
      </c>
      <c r="E986" s="99">
        <v>102612.61</v>
      </c>
      <c r="F986" s="163">
        <v>206000</v>
      </c>
      <c r="G986" s="162">
        <v>12500</v>
      </c>
      <c r="H986" s="182">
        <v>46401</v>
      </c>
      <c r="I986" s="182">
        <v>46456</v>
      </c>
      <c r="J986" s="166">
        <v>4.4000000000000004</v>
      </c>
      <c r="K986" s="166">
        <v>3.2</v>
      </c>
      <c r="L986" s="167" t="s">
        <v>1206</v>
      </c>
      <c r="M986" s="168" t="s">
        <v>1204</v>
      </c>
      <c r="N986" s="169">
        <v>0.01</v>
      </c>
      <c r="O986" s="21">
        <f t="shared" si="540"/>
        <v>1.2000000000000002</v>
      </c>
      <c r="P986" s="21" t="str">
        <f t="shared" si="541"/>
        <v>N</v>
      </c>
      <c r="Q986" s="22">
        <f t="shared" si="542"/>
        <v>37805.08</v>
      </c>
      <c r="R986" s="8" t="str">
        <f t="shared" si="543"/>
        <v>N</v>
      </c>
      <c r="S986" s="23">
        <f t="shared" si="544"/>
        <v>2.4000000000000004</v>
      </c>
      <c r="T986" s="24">
        <f t="shared" si="545"/>
        <v>20500</v>
      </c>
      <c r="U986" s="24">
        <f t="shared" si="546"/>
        <v>100000</v>
      </c>
      <c r="V986" s="24">
        <f t="shared" si="547"/>
        <v>257500</v>
      </c>
      <c r="W986" s="24">
        <f t="shared" si="548"/>
        <v>0</v>
      </c>
      <c r="X986" s="24">
        <f t="shared" si="549"/>
        <v>0</v>
      </c>
      <c r="Y986" s="24">
        <f t="shared" si="550"/>
        <v>0</v>
      </c>
      <c r="Z986" s="24">
        <f t="shared" si="551"/>
        <v>38183.130799999999</v>
      </c>
      <c r="AA986" s="25" t="str">
        <f t="shared" si="552"/>
        <v>N</v>
      </c>
      <c r="AB986" s="26">
        <f t="shared" si="553"/>
        <v>1.4000000000000004</v>
      </c>
      <c r="AC986" s="27">
        <f t="shared" si="554"/>
        <v>20500</v>
      </c>
      <c r="AD986" s="28">
        <f t="shared" si="555"/>
        <v>100000</v>
      </c>
      <c r="AE986" s="28">
        <f t="shared" si="556"/>
        <v>257500</v>
      </c>
      <c r="AF986" s="28">
        <f t="shared" si="557"/>
        <v>0</v>
      </c>
      <c r="AG986" s="28">
        <f t="shared" si="558"/>
        <v>0</v>
      </c>
      <c r="AH986" s="28">
        <f t="shared" si="559"/>
        <v>0</v>
      </c>
      <c r="AI986" s="28">
        <f t="shared" si="560"/>
        <v>38564.962108</v>
      </c>
      <c r="AJ986" s="29" t="str">
        <f t="shared" si="561"/>
        <v>N</v>
      </c>
      <c r="AK986" s="30">
        <f t="shared" si="562"/>
        <v>0.40000000000000036</v>
      </c>
      <c r="AL986" s="31">
        <f t="shared" si="563"/>
        <v>20500</v>
      </c>
      <c r="AM986" s="31">
        <f t="shared" si="564"/>
        <v>100000</v>
      </c>
      <c r="AN986" s="31">
        <f t="shared" si="565"/>
        <v>257500</v>
      </c>
      <c r="AO986" s="31">
        <f t="shared" si="566"/>
        <v>0</v>
      </c>
      <c r="AP986" s="31">
        <f t="shared" si="567"/>
        <v>0</v>
      </c>
      <c r="AQ986" s="31">
        <f t="shared" si="568"/>
        <v>0</v>
      </c>
      <c r="AR986" s="31">
        <f t="shared" si="569"/>
        <v>38950.611729080003</v>
      </c>
      <c r="AS986" s="32">
        <f t="shared" si="570"/>
        <v>0</v>
      </c>
      <c r="AT986" s="33">
        <f t="shared" si="571"/>
        <v>20500</v>
      </c>
      <c r="AU986" s="33">
        <f t="shared" si="572"/>
        <v>100000</v>
      </c>
      <c r="AV986" s="33">
        <v>257500</v>
      </c>
      <c r="AW986" s="33">
        <f t="shared" si="573"/>
        <v>0</v>
      </c>
      <c r="AX986" s="33">
        <f t="shared" si="574"/>
        <v>0</v>
      </c>
      <c r="AY986" s="34">
        <f t="shared" si="575"/>
        <v>115698.70463707999</v>
      </c>
    </row>
    <row r="987" spans="1:51" ht="15.75" customHeight="1" x14ac:dyDescent="0.3">
      <c r="A987" s="166" t="s">
        <v>1187</v>
      </c>
      <c r="B987" s="99">
        <v>17834.37</v>
      </c>
      <c r="C987" s="99">
        <v>24809.07</v>
      </c>
      <c r="D987" s="99">
        <v>105066.44</v>
      </c>
      <c r="E987" s="99">
        <v>90779.95</v>
      </c>
      <c r="F987" s="163">
        <v>49000</v>
      </c>
      <c r="G987" s="162">
        <v>0</v>
      </c>
      <c r="H987" s="182">
        <v>46346</v>
      </c>
      <c r="I987" s="182">
        <v>46424</v>
      </c>
      <c r="J987" s="166">
        <v>4.9000000000000004</v>
      </c>
      <c r="K987" s="166">
        <v>0.4</v>
      </c>
      <c r="L987" s="167" t="s">
        <v>1206</v>
      </c>
      <c r="M987" s="168" t="s">
        <v>1204</v>
      </c>
      <c r="N987" s="169">
        <v>0.02</v>
      </c>
      <c r="O987" s="21">
        <f t="shared" si="540"/>
        <v>4.5</v>
      </c>
      <c r="P987" s="21" t="str">
        <f t="shared" si="541"/>
        <v>N</v>
      </c>
      <c r="Q987" s="22">
        <f t="shared" si="542"/>
        <v>42643.44</v>
      </c>
      <c r="R987" s="8" t="str">
        <f t="shared" si="543"/>
        <v>N</v>
      </c>
      <c r="S987" s="23">
        <f t="shared" si="544"/>
        <v>9</v>
      </c>
      <c r="T987" s="24">
        <f t="shared" si="545"/>
        <v>20500</v>
      </c>
      <c r="U987" s="24">
        <f t="shared" si="546"/>
        <v>100000</v>
      </c>
      <c r="V987" s="24">
        <f t="shared" si="547"/>
        <v>257500</v>
      </c>
      <c r="W987" s="24">
        <f t="shared" si="548"/>
        <v>0</v>
      </c>
      <c r="X987" s="24">
        <f t="shared" si="549"/>
        <v>0</v>
      </c>
      <c r="Y987" s="24">
        <f t="shared" si="550"/>
        <v>0</v>
      </c>
      <c r="Z987" s="24">
        <f t="shared" si="551"/>
        <v>43496.308800000006</v>
      </c>
      <c r="AA987" s="25" t="str">
        <f t="shared" si="552"/>
        <v>N</v>
      </c>
      <c r="AB987" s="26">
        <f t="shared" si="553"/>
        <v>8</v>
      </c>
      <c r="AC987" s="27">
        <f t="shared" si="554"/>
        <v>20500</v>
      </c>
      <c r="AD987" s="28">
        <f t="shared" si="555"/>
        <v>100000</v>
      </c>
      <c r="AE987" s="28">
        <f t="shared" si="556"/>
        <v>257500</v>
      </c>
      <c r="AF987" s="28">
        <f t="shared" si="557"/>
        <v>0</v>
      </c>
      <c r="AG987" s="28">
        <f t="shared" si="558"/>
        <v>0</v>
      </c>
      <c r="AH987" s="28">
        <f t="shared" si="559"/>
        <v>0</v>
      </c>
      <c r="AI987" s="28">
        <f t="shared" si="560"/>
        <v>44366.234976000007</v>
      </c>
      <c r="AJ987" s="29" t="str">
        <f t="shared" si="561"/>
        <v>N</v>
      </c>
      <c r="AK987" s="30">
        <f t="shared" si="562"/>
        <v>7</v>
      </c>
      <c r="AL987" s="31">
        <f t="shared" si="563"/>
        <v>20500</v>
      </c>
      <c r="AM987" s="31">
        <f t="shared" si="564"/>
        <v>100000</v>
      </c>
      <c r="AN987" s="31">
        <f t="shared" si="565"/>
        <v>257500</v>
      </c>
      <c r="AO987" s="31">
        <f t="shared" si="566"/>
        <v>0</v>
      </c>
      <c r="AP987" s="31">
        <f t="shared" si="567"/>
        <v>0</v>
      </c>
      <c r="AQ987" s="31">
        <f t="shared" si="568"/>
        <v>0</v>
      </c>
      <c r="AR987" s="31">
        <f t="shared" si="569"/>
        <v>45253.559675520009</v>
      </c>
      <c r="AS987" s="32">
        <f t="shared" si="570"/>
        <v>6</v>
      </c>
      <c r="AT987" s="33">
        <f t="shared" si="571"/>
        <v>20500</v>
      </c>
      <c r="AU987" s="33">
        <f t="shared" si="572"/>
        <v>100000</v>
      </c>
      <c r="AV987" s="33">
        <v>257500</v>
      </c>
      <c r="AW987" s="33">
        <f t="shared" si="573"/>
        <v>0</v>
      </c>
      <c r="AX987" s="33">
        <f t="shared" si="574"/>
        <v>46158.630869030414</v>
      </c>
      <c r="AY987" s="34">
        <f t="shared" si="575"/>
        <v>179274.73432055046</v>
      </c>
    </row>
    <row r="988" spans="1:51" ht="15.75" customHeight="1" x14ac:dyDescent="0.3">
      <c r="A988" s="166" t="s">
        <v>1188</v>
      </c>
      <c r="B988" s="99">
        <v>5010.21</v>
      </c>
      <c r="C988" s="99">
        <v>16632.03</v>
      </c>
      <c r="D988" s="99">
        <v>32621.35</v>
      </c>
      <c r="E988" s="99">
        <v>26856.57</v>
      </c>
      <c r="F988" s="163">
        <v>112000</v>
      </c>
      <c r="G988" s="162">
        <v>12500</v>
      </c>
      <c r="H988" s="182">
        <v>46560</v>
      </c>
      <c r="I988" s="182">
        <v>46603</v>
      </c>
      <c r="J988" s="166">
        <v>3.4</v>
      </c>
      <c r="K988" s="166">
        <v>2.9</v>
      </c>
      <c r="L988" s="167" t="s">
        <v>1206</v>
      </c>
      <c r="M988" s="168" t="s">
        <v>1203</v>
      </c>
      <c r="N988" s="169">
        <v>0</v>
      </c>
      <c r="O988" s="21">
        <f t="shared" si="540"/>
        <v>0.5</v>
      </c>
      <c r="P988" s="21" t="str">
        <f t="shared" si="541"/>
        <v>N</v>
      </c>
      <c r="Q988" s="22">
        <f t="shared" si="542"/>
        <v>21642.239999999998</v>
      </c>
      <c r="R988" s="8" t="str">
        <f t="shared" si="543"/>
        <v>N</v>
      </c>
      <c r="S988" s="23">
        <f t="shared" si="544"/>
        <v>0.66666666666666663</v>
      </c>
      <c r="T988" s="24">
        <f t="shared" si="545"/>
        <v>20500</v>
      </c>
      <c r="U988" s="24">
        <f t="shared" si="546"/>
        <v>100000</v>
      </c>
      <c r="V988" s="24">
        <f t="shared" si="547"/>
        <v>257500</v>
      </c>
      <c r="W988" s="24">
        <f t="shared" si="548"/>
        <v>15375</v>
      </c>
      <c r="X988" s="24">
        <f t="shared" si="549"/>
        <v>0</v>
      </c>
      <c r="Y988" s="24">
        <f t="shared" si="550"/>
        <v>15375</v>
      </c>
      <c r="Z988" s="24">
        <f t="shared" si="551"/>
        <v>6267.239999999998</v>
      </c>
      <c r="AA988" s="25" t="str">
        <f t="shared" si="552"/>
        <v>N</v>
      </c>
      <c r="AB988" s="26">
        <f t="shared" si="553"/>
        <v>0</v>
      </c>
      <c r="AC988" s="27">
        <f t="shared" si="554"/>
        <v>20500</v>
      </c>
      <c r="AD988" s="28">
        <f t="shared" si="555"/>
        <v>100000</v>
      </c>
      <c r="AE988" s="28">
        <f t="shared" si="556"/>
        <v>257500</v>
      </c>
      <c r="AF988" s="28">
        <f t="shared" si="557"/>
        <v>0</v>
      </c>
      <c r="AG988" s="28">
        <f t="shared" si="558"/>
        <v>0</v>
      </c>
      <c r="AH988" s="28">
        <f t="shared" si="559"/>
        <v>0</v>
      </c>
      <c r="AI988" s="28">
        <f t="shared" si="560"/>
        <v>0</v>
      </c>
      <c r="AJ988" s="29" t="str">
        <f t="shared" si="561"/>
        <v>N</v>
      </c>
      <c r="AK988" s="30">
        <f t="shared" si="562"/>
        <v>0</v>
      </c>
      <c r="AL988" s="31">
        <f t="shared" si="563"/>
        <v>20500</v>
      </c>
      <c r="AM988" s="31">
        <f t="shared" si="564"/>
        <v>100000</v>
      </c>
      <c r="AN988" s="31">
        <f t="shared" si="565"/>
        <v>257500</v>
      </c>
      <c r="AO988" s="31">
        <f t="shared" si="566"/>
        <v>0</v>
      </c>
      <c r="AP988" s="31">
        <f t="shared" si="567"/>
        <v>0</v>
      </c>
      <c r="AQ988" s="31">
        <f t="shared" si="568"/>
        <v>0</v>
      </c>
      <c r="AR988" s="31">
        <f t="shared" si="569"/>
        <v>0</v>
      </c>
      <c r="AS988" s="32">
        <f t="shared" si="570"/>
        <v>0</v>
      </c>
      <c r="AT988" s="33">
        <f t="shared" si="571"/>
        <v>20500</v>
      </c>
      <c r="AU988" s="33">
        <f t="shared" si="572"/>
        <v>100000</v>
      </c>
      <c r="AV988" s="33">
        <v>257500</v>
      </c>
      <c r="AW988" s="33">
        <f t="shared" si="573"/>
        <v>0</v>
      </c>
      <c r="AX988" s="33">
        <f t="shared" si="574"/>
        <v>0</v>
      </c>
      <c r="AY988" s="34">
        <f t="shared" si="575"/>
        <v>6267.239999999998</v>
      </c>
    </row>
    <row r="989" spans="1:51" ht="15.75" customHeight="1" x14ac:dyDescent="0.3">
      <c r="A989" s="166" t="s">
        <v>1189</v>
      </c>
      <c r="B989" s="99">
        <v>5693.2</v>
      </c>
      <c r="C989" s="99">
        <v>18971.759999999998</v>
      </c>
      <c r="D989" s="99">
        <v>37766.11</v>
      </c>
      <c r="E989" s="99">
        <v>27794.61</v>
      </c>
      <c r="F989" s="163">
        <v>30000</v>
      </c>
      <c r="G989" s="162">
        <v>0</v>
      </c>
      <c r="H989" s="182">
        <v>46219</v>
      </c>
      <c r="I989" s="182">
        <v>46233</v>
      </c>
      <c r="J989" s="166">
        <v>2</v>
      </c>
      <c r="K989" s="166">
        <v>0.6</v>
      </c>
      <c r="L989" s="167" t="s">
        <v>1206</v>
      </c>
      <c r="M989" s="168" t="s">
        <v>1205</v>
      </c>
      <c r="N989" s="169">
        <v>0</v>
      </c>
      <c r="O989" s="21">
        <f t="shared" si="540"/>
        <v>1.4</v>
      </c>
      <c r="P989" s="21" t="str">
        <f t="shared" si="541"/>
        <v>N</v>
      </c>
      <c r="Q989" s="22">
        <f t="shared" si="542"/>
        <v>24664.959999999999</v>
      </c>
      <c r="R989" s="8" t="str">
        <f t="shared" si="543"/>
        <v>N</v>
      </c>
      <c r="S989" s="23">
        <f t="shared" si="544"/>
        <v>1.4</v>
      </c>
      <c r="T989" s="24">
        <f t="shared" si="545"/>
        <v>20500</v>
      </c>
      <c r="U989" s="24">
        <f t="shared" si="546"/>
        <v>100000</v>
      </c>
      <c r="V989" s="24">
        <f t="shared" si="547"/>
        <v>257500</v>
      </c>
      <c r="W989" s="24">
        <f t="shared" si="548"/>
        <v>20500</v>
      </c>
      <c r="X989" s="24">
        <f t="shared" si="549"/>
        <v>0</v>
      </c>
      <c r="Y989" s="24">
        <f t="shared" si="550"/>
        <v>20500</v>
      </c>
      <c r="Z989" s="24">
        <f t="shared" si="551"/>
        <v>4164.9599999999991</v>
      </c>
      <c r="AA989" s="25" t="str">
        <f t="shared" si="552"/>
        <v>N</v>
      </c>
      <c r="AB989" s="26">
        <f t="shared" si="553"/>
        <v>0.39999999999999991</v>
      </c>
      <c r="AC989" s="27">
        <f t="shared" si="554"/>
        <v>20500</v>
      </c>
      <c r="AD989" s="28">
        <f t="shared" si="555"/>
        <v>100000</v>
      </c>
      <c r="AE989" s="28">
        <f t="shared" si="556"/>
        <v>257500</v>
      </c>
      <c r="AF989" s="28">
        <f t="shared" si="557"/>
        <v>20500</v>
      </c>
      <c r="AG989" s="28">
        <f t="shared" si="558"/>
        <v>0</v>
      </c>
      <c r="AH989" s="28">
        <f t="shared" si="559"/>
        <v>20500</v>
      </c>
      <c r="AI989" s="28">
        <f t="shared" si="560"/>
        <v>4164.9599999999991</v>
      </c>
      <c r="AJ989" s="29" t="str">
        <f t="shared" si="561"/>
        <v>N</v>
      </c>
      <c r="AK989" s="30">
        <f t="shared" si="562"/>
        <v>0</v>
      </c>
      <c r="AL989" s="31">
        <f t="shared" si="563"/>
        <v>20500</v>
      </c>
      <c r="AM989" s="31">
        <f t="shared" si="564"/>
        <v>100000</v>
      </c>
      <c r="AN989" s="31">
        <f t="shared" si="565"/>
        <v>257500</v>
      </c>
      <c r="AO989" s="31">
        <f t="shared" si="566"/>
        <v>0</v>
      </c>
      <c r="AP989" s="31">
        <f t="shared" si="567"/>
        <v>0</v>
      </c>
      <c r="AQ989" s="31">
        <f t="shared" si="568"/>
        <v>0</v>
      </c>
      <c r="AR989" s="31">
        <f t="shared" si="569"/>
        <v>0</v>
      </c>
      <c r="AS989" s="32">
        <f t="shared" si="570"/>
        <v>0</v>
      </c>
      <c r="AT989" s="33">
        <f t="shared" si="571"/>
        <v>20500</v>
      </c>
      <c r="AU989" s="33">
        <f t="shared" si="572"/>
        <v>100000</v>
      </c>
      <c r="AV989" s="33">
        <v>257500</v>
      </c>
      <c r="AW989" s="33">
        <f t="shared" si="573"/>
        <v>0</v>
      </c>
      <c r="AX989" s="33">
        <f t="shared" si="574"/>
        <v>0</v>
      </c>
      <c r="AY989" s="34">
        <f t="shared" si="575"/>
        <v>8329.9199999999983</v>
      </c>
    </row>
    <row r="990" spans="1:51" ht="15.75" customHeight="1" x14ac:dyDescent="0.3">
      <c r="A990" s="166" t="s">
        <v>1190</v>
      </c>
      <c r="B990" s="99">
        <v>12118.39</v>
      </c>
      <c r="C990" s="99">
        <v>17198.7</v>
      </c>
      <c r="D990" s="99">
        <v>69346.62</v>
      </c>
      <c r="E990" s="99">
        <v>64801.91</v>
      </c>
      <c r="F990" s="163">
        <v>72000</v>
      </c>
      <c r="G990" s="164">
        <v>12500</v>
      </c>
      <c r="H990" s="182">
        <v>46410</v>
      </c>
      <c r="I990" s="182">
        <v>46441</v>
      </c>
      <c r="J990" s="166">
        <v>2.6</v>
      </c>
      <c r="K990" s="166">
        <v>1.6</v>
      </c>
      <c r="L990" s="167" t="s">
        <v>1206</v>
      </c>
      <c r="M990" s="168" t="s">
        <v>1205</v>
      </c>
      <c r="N990" s="169">
        <v>0</v>
      </c>
      <c r="O990" s="21">
        <f t="shared" si="540"/>
        <v>1</v>
      </c>
      <c r="P990" s="21" t="str">
        <f t="shared" si="541"/>
        <v>N</v>
      </c>
      <c r="Q990" s="22">
        <f t="shared" si="542"/>
        <v>29317.09</v>
      </c>
      <c r="R990" s="8" t="str">
        <f t="shared" si="543"/>
        <v>N</v>
      </c>
      <c r="S990" s="23">
        <f t="shared" si="544"/>
        <v>1</v>
      </c>
      <c r="T990" s="24">
        <f t="shared" si="545"/>
        <v>20500</v>
      </c>
      <c r="U990" s="24">
        <f t="shared" si="546"/>
        <v>100000</v>
      </c>
      <c r="V990" s="24">
        <f t="shared" si="547"/>
        <v>257500</v>
      </c>
      <c r="W990" s="24">
        <f t="shared" si="548"/>
        <v>20500</v>
      </c>
      <c r="X990" s="24">
        <f t="shared" si="549"/>
        <v>0</v>
      </c>
      <c r="Y990" s="24">
        <f t="shared" si="550"/>
        <v>20500</v>
      </c>
      <c r="Z990" s="24">
        <f t="shared" si="551"/>
        <v>8817.09</v>
      </c>
      <c r="AA990" s="25" t="str">
        <f t="shared" si="552"/>
        <v>N</v>
      </c>
      <c r="AB990" s="26">
        <f t="shared" si="553"/>
        <v>0</v>
      </c>
      <c r="AC990" s="27">
        <f t="shared" si="554"/>
        <v>20500</v>
      </c>
      <c r="AD990" s="28">
        <f t="shared" si="555"/>
        <v>100000</v>
      </c>
      <c r="AE990" s="28">
        <f t="shared" si="556"/>
        <v>257500</v>
      </c>
      <c r="AF990" s="28">
        <f t="shared" si="557"/>
        <v>0</v>
      </c>
      <c r="AG990" s="28">
        <f t="shared" si="558"/>
        <v>0</v>
      </c>
      <c r="AH990" s="28">
        <f t="shared" si="559"/>
        <v>0</v>
      </c>
      <c r="AI990" s="28">
        <f t="shared" si="560"/>
        <v>0</v>
      </c>
      <c r="AJ990" s="29" t="str">
        <f t="shared" si="561"/>
        <v>N</v>
      </c>
      <c r="AK990" s="30">
        <f t="shared" si="562"/>
        <v>0</v>
      </c>
      <c r="AL990" s="31">
        <f t="shared" si="563"/>
        <v>20500</v>
      </c>
      <c r="AM990" s="31">
        <f t="shared" si="564"/>
        <v>100000</v>
      </c>
      <c r="AN990" s="31">
        <f t="shared" si="565"/>
        <v>257500</v>
      </c>
      <c r="AO990" s="31">
        <f t="shared" si="566"/>
        <v>0</v>
      </c>
      <c r="AP990" s="31">
        <f t="shared" si="567"/>
        <v>0</v>
      </c>
      <c r="AQ990" s="31">
        <f t="shared" si="568"/>
        <v>0</v>
      </c>
      <c r="AR990" s="31">
        <f t="shared" si="569"/>
        <v>0</v>
      </c>
      <c r="AS990" s="32">
        <f t="shared" si="570"/>
        <v>0</v>
      </c>
      <c r="AT990" s="33">
        <f t="shared" si="571"/>
        <v>20500</v>
      </c>
      <c r="AU990" s="33">
        <f t="shared" si="572"/>
        <v>100000</v>
      </c>
      <c r="AV990" s="33">
        <v>257500</v>
      </c>
      <c r="AW990" s="33">
        <f t="shared" si="573"/>
        <v>0</v>
      </c>
      <c r="AX990" s="33">
        <f t="shared" si="574"/>
        <v>0</v>
      </c>
      <c r="AY990" s="34">
        <f t="shared" si="575"/>
        <v>8817.09</v>
      </c>
    </row>
    <row r="991" spans="1:51" ht="15.75" customHeight="1" x14ac:dyDescent="0.3">
      <c r="A991" s="166" t="s">
        <v>1191</v>
      </c>
      <c r="B991" s="99">
        <v>15647.51</v>
      </c>
      <c r="C991" s="99">
        <v>34197.620000000003</v>
      </c>
      <c r="D991" s="99">
        <v>79689.41</v>
      </c>
      <c r="E991" s="99">
        <v>68807.820000000007</v>
      </c>
      <c r="F991" s="163">
        <v>101000</v>
      </c>
      <c r="G991" s="164">
        <v>12500</v>
      </c>
      <c r="H991" s="182">
        <v>46261</v>
      </c>
      <c r="I991" s="182">
        <v>46271</v>
      </c>
      <c r="J991" s="166">
        <v>2.6</v>
      </c>
      <c r="K991" s="166">
        <v>0.2</v>
      </c>
      <c r="L991" s="167" t="s">
        <v>1206</v>
      </c>
      <c r="M991" s="168" t="s">
        <v>1205</v>
      </c>
      <c r="N991" s="169">
        <v>0.01</v>
      </c>
      <c r="O991" s="21">
        <f t="shared" si="540"/>
        <v>2.4</v>
      </c>
      <c r="P991" s="21" t="str">
        <f t="shared" si="541"/>
        <v>N</v>
      </c>
      <c r="Q991" s="22">
        <f t="shared" si="542"/>
        <v>49845.130000000005</v>
      </c>
      <c r="R991" s="8" t="str">
        <f t="shared" si="543"/>
        <v>N</v>
      </c>
      <c r="S991" s="23">
        <f t="shared" si="544"/>
        <v>2.4</v>
      </c>
      <c r="T991" s="24">
        <f t="shared" si="545"/>
        <v>20500</v>
      </c>
      <c r="U991" s="24">
        <f t="shared" si="546"/>
        <v>100000</v>
      </c>
      <c r="V991" s="24">
        <f t="shared" si="547"/>
        <v>257500</v>
      </c>
      <c r="W991" s="24">
        <f t="shared" si="548"/>
        <v>20310.589999999997</v>
      </c>
      <c r="X991" s="24">
        <f t="shared" si="549"/>
        <v>0</v>
      </c>
      <c r="Y991" s="24">
        <f t="shared" si="550"/>
        <v>20310.589999999997</v>
      </c>
      <c r="Z991" s="24">
        <f t="shared" si="551"/>
        <v>30032.991300000009</v>
      </c>
      <c r="AA991" s="25" t="str">
        <f t="shared" si="552"/>
        <v>N</v>
      </c>
      <c r="AB991" s="26">
        <f t="shared" si="553"/>
        <v>1.4</v>
      </c>
      <c r="AC991" s="27">
        <f t="shared" si="554"/>
        <v>20500</v>
      </c>
      <c r="AD991" s="28">
        <f t="shared" si="555"/>
        <v>100000</v>
      </c>
      <c r="AE991" s="28">
        <f t="shared" si="556"/>
        <v>257500</v>
      </c>
      <c r="AF991" s="28">
        <f t="shared" si="557"/>
        <v>0</v>
      </c>
      <c r="AG991" s="28">
        <f t="shared" si="558"/>
        <v>0</v>
      </c>
      <c r="AH991" s="28">
        <f t="shared" si="559"/>
        <v>0</v>
      </c>
      <c r="AI991" s="28">
        <f t="shared" si="560"/>
        <v>50847.017113000009</v>
      </c>
      <c r="AJ991" s="29" t="str">
        <f t="shared" si="561"/>
        <v>N</v>
      </c>
      <c r="AK991" s="30">
        <f t="shared" si="562"/>
        <v>0.39999999999999991</v>
      </c>
      <c r="AL991" s="31">
        <f t="shared" si="563"/>
        <v>20500</v>
      </c>
      <c r="AM991" s="31">
        <f t="shared" si="564"/>
        <v>100000</v>
      </c>
      <c r="AN991" s="31">
        <f t="shared" si="565"/>
        <v>257500</v>
      </c>
      <c r="AO991" s="31">
        <f t="shared" si="566"/>
        <v>0</v>
      </c>
      <c r="AP991" s="31">
        <f t="shared" si="567"/>
        <v>0</v>
      </c>
      <c r="AQ991" s="31">
        <f t="shared" si="568"/>
        <v>0</v>
      </c>
      <c r="AR991" s="31">
        <f t="shared" si="569"/>
        <v>51355.487284130009</v>
      </c>
      <c r="AS991" s="32">
        <f t="shared" si="570"/>
        <v>0</v>
      </c>
      <c r="AT991" s="33">
        <f t="shared" si="571"/>
        <v>20500</v>
      </c>
      <c r="AU991" s="33">
        <f t="shared" si="572"/>
        <v>100000</v>
      </c>
      <c r="AV991" s="33">
        <v>257500</v>
      </c>
      <c r="AW991" s="33">
        <f t="shared" si="573"/>
        <v>0</v>
      </c>
      <c r="AX991" s="33">
        <f t="shared" si="574"/>
        <v>0</v>
      </c>
      <c r="AY991" s="34">
        <f t="shared" si="575"/>
        <v>132235.49569713004</v>
      </c>
    </row>
    <row r="992" spans="1:51" ht="15.75" customHeight="1" x14ac:dyDescent="0.3">
      <c r="A992" s="166" t="s">
        <v>1192</v>
      </c>
      <c r="B992" s="99">
        <v>15462.73</v>
      </c>
      <c r="C992" s="99">
        <v>24054.25</v>
      </c>
      <c r="D992" s="99">
        <v>113095.59</v>
      </c>
      <c r="E992" s="99">
        <v>111879.95</v>
      </c>
      <c r="F992" s="163">
        <v>120000</v>
      </c>
      <c r="G992" s="164">
        <v>0</v>
      </c>
      <c r="H992" s="182">
        <v>46294</v>
      </c>
      <c r="I992" s="182">
        <v>46345</v>
      </c>
      <c r="J992" s="166">
        <v>2.2999999999999998</v>
      </c>
      <c r="K992" s="166">
        <v>2.2000000000000002</v>
      </c>
      <c r="L992" s="167" t="s">
        <v>1206</v>
      </c>
      <c r="M992" s="168" t="s">
        <v>1204</v>
      </c>
      <c r="N992" s="169">
        <v>0.03</v>
      </c>
      <c r="O992" s="21">
        <f t="shared" si="540"/>
        <v>9.9999999999999645E-2</v>
      </c>
      <c r="P992" s="21" t="str">
        <f t="shared" si="541"/>
        <v>N</v>
      </c>
      <c r="Q992" s="22">
        <f t="shared" si="542"/>
        <v>39516.979999999996</v>
      </c>
      <c r="R992" s="8" t="str">
        <f t="shared" si="543"/>
        <v>N</v>
      </c>
      <c r="S992" s="23">
        <f t="shared" si="544"/>
        <v>0.19999999999999929</v>
      </c>
      <c r="T992" s="24">
        <f t="shared" si="545"/>
        <v>20500</v>
      </c>
      <c r="U992" s="24">
        <f t="shared" si="546"/>
        <v>100000</v>
      </c>
      <c r="V992" s="24">
        <f t="shared" si="547"/>
        <v>257500</v>
      </c>
      <c r="W992" s="24">
        <f t="shared" si="548"/>
        <v>0</v>
      </c>
      <c r="X992" s="24">
        <f t="shared" si="549"/>
        <v>0</v>
      </c>
      <c r="Y992" s="24">
        <f t="shared" si="550"/>
        <v>0</v>
      </c>
      <c r="Z992" s="24">
        <f t="shared" si="551"/>
        <v>40702.489399999999</v>
      </c>
      <c r="AA992" s="25" t="str">
        <f t="shared" si="552"/>
        <v>N</v>
      </c>
      <c r="AB992" s="26">
        <f t="shared" si="553"/>
        <v>0</v>
      </c>
      <c r="AC992" s="27">
        <f t="shared" si="554"/>
        <v>20500</v>
      </c>
      <c r="AD992" s="28">
        <f t="shared" si="555"/>
        <v>100000</v>
      </c>
      <c r="AE992" s="28">
        <f t="shared" si="556"/>
        <v>257500</v>
      </c>
      <c r="AF992" s="28">
        <f t="shared" si="557"/>
        <v>0</v>
      </c>
      <c r="AG992" s="28">
        <f t="shared" si="558"/>
        <v>0</v>
      </c>
      <c r="AH992" s="28">
        <f t="shared" si="559"/>
        <v>0</v>
      </c>
      <c r="AI992" s="28">
        <f t="shared" si="560"/>
        <v>0</v>
      </c>
      <c r="AJ992" s="29" t="str">
        <f t="shared" si="561"/>
        <v>N</v>
      </c>
      <c r="AK992" s="30">
        <f t="shared" si="562"/>
        <v>0</v>
      </c>
      <c r="AL992" s="31">
        <f t="shared" si="563"/>
        <v>20500</v>
      </c>
      <c r="AM992" s="31">
        <f t="shared" si="564"/>
        <v>100000</v>
      </c>
      <c r="AN992" s="31">
        <f t="shared" si="565"/>
        <v>257500</v>
      </c>
      <c r="AO992" s="31">
        <f t="shared" si="566"/>
        <v>0</v>
      </c>
      <c r="AP992" s="31">
        <f t="shared" si="567"/>
        <v>0</v>
      </c>
      <c r="AQ992" s="31">
        <f t="shared" si="568"/>
        <v>0</v>
      </c>
      <c r="AR992" s="31">
        <f t="shared" si="569"/>
        <v>0</v>
      </c>
      <c r="AS992" s="32">
        <f t="shared" si="570"/>
        <v>0</v>
      </c>
      <c r="AT992" s="33">
        <f t="shared" si="571"/>
        <v>20500</v>
      </c>
      <c r="AU992" s="33">
        <f t="shared" si="572"/>
        <v>100000</v>
      </c>
      <c r="AV992" s="33">
        <v>257500</v>
      </c>
      <c r="AW992" s="33">
        <f t="shared" si="573"/>
        <v>0</v>
      </c>
      <c r="AX992" s="33">
        <f t="shared" si="574"/>
        <v>0</v>
      </c>
      <c r="AY992" s="34">
        <f t="shared" si="575"/>
        <v>40702.489399999999</v>
      </c>
    </row>
    <row r="993" spans="1:51" ht="15.75" customHeight="1" x14ac:dyDescent="0.3">
      <c r="A993" s="166" t="s">
        <v>1193</v>
      </c>
      <c r="B993" s="99">
        <v>16718.490000000002</v>
      </c>
      <c r="C993" s="99">
        <v>2113.64</v>
      </c>
      <c r="D993" s="99">
        <v>57136.69</v>
      </c>
      <c r="E993" s="99">
        <v>42204.95</v>
      </c>
      <c r="F993" s="163">
        <v>72000</v>
      </c>
      <c r="G993" s="164">
        <v>12500</v>
      </c>
      <c r="H993" s="182">
        <v>46525</v>
      </c>
      <c r="I993" s="182">
        <v>46603</v>
      </c>
      <c r="J993" s="166">
        <v>4.8</v>
      </c>
      <c r="K993" s="166">
        <v>0.1</v>
      </c>
      <c r="L993" s="167" t="s">
        <v>1206</v>
      </c>
      <c r="M993" s="168" t="s">
        <v>1205</v>
      </c>
      <c r="N993" s="169">
        <v>2.7E-2</v>
      </c>
      <c r="O993" s="21">
        <f t="shared" si="540"/>
        <v>4.7</v>
      </c>
      <c r="P993" s="21" t="str">
        <f t="shared" si="541"/>
        <v>N</v>
      </c>
      <c r="Q993" s="22">
        <f t="shared" si="542"/>
        <v>18832.13</v>
      </c>
      <c r="R993" s="8" t="str">
        <f t="shared" si="543"/>
        <v>N</v>
      </c>
      <c r="S993" s="23">
        <f t="shared" si="544"/>
        <v>4.7</v>
      </c>
      <c r="T993" s="24">
        <f t="shared" si="545"/>
        <v>20500</v>
      </c>
      <c r="U993" s="24">
        <f t="shared" si="546"/>
        <v>100000</v>
      </c>
      <c r="V993" s="24">
        <f t="shared" si="547"/>
        <v>257500</v>
      </c>
      <c r="W993" s="24">
        <f t="shared" si="548"/>
        <v>19340.59751</v>
      </c>
      <c r="X993" s="24">
        <f t="shared" si="549"/>
        <v>0</v>
      </c>
      <c r="Y993" s="24">
        <f t="shared" si="550"/>
        <v>19340.59751</v>
      </c>
      <c r="Z993" s="24">
        <f t="shared" si="551"/>
        <v>0</v>
      </c>
      <c r="AA993" s="25" t="str">
        <f t="shared" si="552"/>
        <v>N</v>
      </c>
      <c r="AB993" s="26">
        <f t="shared" si="553"/>
        <v>3.7</v>
      </c>
      <c r="AC993" s="27">
        <f t="shared" si="554"/>
        <v>20500</v>
      </c>
      <c r="AD993" s="28">
        <f t="shared" si="555"/>
        <v>100000</v>
      </c>
      <c r="AE993" s="28">
        <f t="shared" si="556"/>
        <v>257500</v>
      </c>
      <c r="AF993" s="28">
        <f t="shared" si="557"/>
        <v>19862.793642769997</v>
      </c>
      <c r="AG993" s="28">
        <f t="shared" si="558"/>
        <v>0</v>
      </c>
      <c r="AH993" s="28">
        <f t="shared" si="559"/>
        <v>19862.793642769997</v>
      </c>
      <c r="AI993" s="28">
        <f t="shared" si="560"/>
        <v>0</v>
      </c>
      <c r="AJ993" s="29" t="str">
        <f t="shared" si="561"/>
        <v>N</v>
      </c>
      <c r="AK993" s="30">
        <f t="shared" si="562"/>
        <v>2.7</v>
      </c>
      <c r="AL993" s="31">
        <f t="shared" si="563"/>
        <v>20500</v>
      </c>
      <c r="AM993" s="31">
        <f t="shared" si="564"/>
        <v>100000</v>
      </c>
      <c r="AN993" s="31">
        <f t="shared" si="565"/>
        <v>257500</v>
      </c>
      <c r="AO993" s="31">
        <f t="shared" si="566"/>
        <v>20399.089071124785</v>
      </c>
      <c r="AP993" s="31">
        <f t="shared" si="567"/>
        <v>0</v>
      </c>
      <c r="AQ993" s="31">
        <f t="shared" si="568"/>
        <v>20399.089071124785</v>
      </c>
      <c r="AR993" s="31">
        <f t="shared" si="569"/>
        <v>0</v>
      </c>
      <c r="AS993" s="32">
        <f t="shared" si="570"/>
        <v>1.7000000000000002</v>
      </c>
      <c r="AT993" s="33">
        <f t="shared" si="571"/>
        <v>20500</v>
      </c>
      <c r="AU993" s="33">
        <f t="shared" si="572"/>
        <v>100000</v>
      </c>
      <c r="AV993" s="33">
        <v>257500</v>
      </c>
      <c r="AW993" s="33">
        <f t="shared" si="573"/>
        <v>0</v>
      </c>
      <c r="AX993" s="33">
        <f t="shared" si="574"/>
        <v>20949.864476045153</v>
      </c>
      <c r="AY993" s="34">
        <f t="shared" si="575"/>
        <v>20949.864476045153</v>
      </c>
    </row>
    <row r="994" spans="1:51" ht="15.75" customHeight="1" x14ac:dyDescent="0.3">
      <c r="A994" s="166" t="s">
        <v>1194</v>
      </c>
      <c r="B994" s="99">
        <v>11011.19</v>
      </c>
      <c r="C994" s="99">
        <v>10830.42</v>
      </c>
      <c r="D994" s="99">
        <v>92118.720000000001</v>
      </c>
      <c r="E994" s="99">
        <v>90084.96</v>
      </c>
      <c r="F994" s="163">
        <v>101000</v>
      </c>
      <c r="G994" s="164">
        <v>0</v>
      </c>
      <c r="H994" s="182">
        <v>46301</v>
      </c>
      <c r="I994" s="182">
        <v>46327</v>
      </c>
      <c r="J994" s="166">
        <v>4.7</v>
      </c>
      <c r="K994" s="166">
        <v>2.4</v>
      </c>
      <c r="L994" s="167" t="s">
        <v>1206</v>
      </c>
      <c r="M994" s="168" t="s">
        <v>1205</v>
      </c>
      <c r="N994" s="169">
        <v>0.06</v>
      </c>
      <c r="O994" s="21">
        <f t="shared" si="540"/>
        <v>2.3000000000000003</v>
      </c>
      <c r="P994" s="21" t="str">
        <f t="shared" si="541"/>
        <v>N</v>
      </c>
      <c r="Q994" s="22">
        <f t="shared" si="542"/>
        <v>21841.61</v>
      </c>
      <c r="R994" s="8" t="str">
        <f t="shared" si="543"/>
        <v>N</v>
      </c>
      <c r="S994" s="23">
        <f t="shared" si="544"/>
        <v>2.3000000000000003</v>
      </c>
      <c r="T994" s="24">
        <f t="shared" si="545"/>
        <v>20500</v>
      </c>
      <c r="U994" s="24">
        <f t="shared" si="546"/>
        <v>100000</v>
      </c>
      <c r="V994" s="24">
        <f t="shared" si="547"/>
        <v>257500</v>
      </c>
      <c r="W994" s="24">
        <f t="shared" si="548"/>
        <v>7881.2799999999988</v>
      </c>
      <c r="X994" s="24">
        <f t="shared" si="549"/>
        <v>0</v>
      </c>
      <c r="Y994" s="24">
        <f t="shared" si="550"/>
        <v>7881.2799999999988</v>
      </c>
      <c r="Z994" s="24">
        <f t="shared" si="551"/>
        <v>15270.826600000004</v>
      </c>
      <c r="AA994" s="25" t="str">
        <f t="shared" si="552"/>
        <v>N</v>
      </c>
      <c r="AB994" s="26">
        <f t="shared" si="553"/>
        <v>1.3000000000000003</v>
      </c>
      <c r="AC994" s="27">
        <f t="shared" si="554"/>
        <v>20500</v>
      </c>
      <c r="AD994" s="28">
        <f t="shared" si="555"/>
        <v>100000</v>
      </c>
      <c r="AE994" s="28">
        <f t="shared" si="556"/>
        <v>257500</v>
      </c>
      <c r="AF994" s="28">
        <f t="shared" si="557"/>
        <v>0</v>
      </c>
      <c r="AG994" s="28">
        <f t="shared" si="558"/>
        <v>0</v>
      </c>
      <c r="AH994" s="28">
        <f t="shared" si="559"/>
        <v>0</v>
      </c>
      <c r="AI994" s="28">
        <f t="shared" si="560"/>
        <v>24541.232996000002</v>
      </c>
      <c r="AJ994" s="29" t="str">
        <f t="shared" si="561"/>
        <v>N</v>
      </c>
      <c r="AK994" s="30">
        <f t="shared" si="562"/>
        <v>0.30000000000000027</v>
      </c>
      <c r="AL994" s="31">
        <f t="shared" si="563"/>
        <v>20500</v>
      </c>
      <c r="AM994" s="31">
        <f t="shared" si="564"/>
        <v>100000</v>
      </c>
      <c r="AN994" s="31">
        <f t="shared" si="565"/>
        <v>257500</v>
      </c>
      <c r="AO994" s="31">
        <f t="shared" si="566"/>
        <v>0</v>
      </c>
      <c r="AP994" s="31">
        <f t="shared" si="567"/>
        <v>0</v>
      </c>
      <c r="AQ994" s="31">
        <f t="shared" si="568"/>
        <v>0</v>
      </c>
      <c r="AR994" s="31">
        <f t="shared" si="569"/>
        <v>26013.706975760004</v>
      </c>
      <c r="AS994" s="32">
        <f t="shared" si="570"/>
        <v>0</v>
      </c>
      <c r="AT994" s="33">
        <f t="shared" si="571"/>
        <v>20500</v>
      </c>
      <c r="AU994" s="33">
        <f t="shared" si="572"/>
        <v>100000</v>
      </c>
      <c r="AV994" s="33">
        <v>257500</v>
      </c>
      <c r="AW994" s="33">
        <f t="shared" si="573"/>
        <v>0</v>
      </c>
      <c r="AX994" s="33">
        <f t="shared" si="574"/>
        <v>0</v>
      </c>
      <c r="AY994" s="34">
        <f t="shared" si="575"/>
        <v>65825.766571760003</v>
      </c>
    </row>
    <row r="995" spans="1:51" ht="15.75" customHeight="1" x14ac:dyDescent="0.3">
      <c r="A995" s="166" t="s">
        <v>1195</v>
      </c>
      <c r="B995" s="99">
        <v>15238.95</v>
      </c>
      <c r="C995" s="99">
        <v>15949.02</v>
      </c>
      <c r="D995" s="99">
        <v>53218.41</v>
      </c>
      <c r="E995" s="99">
        <v>51058.3</v>
      </c>
      <c r="F995" s="163">
        <v>120000</v>
      </c>
      <c r="G995" s="164">
        <v>0</v>
      </c>
      <c r="H995" s="182">
        <v>46224</v>
      </c>
      <c r="I995" s="182">
        <v>46300</v>
      </c>
      <c r="J995" s="166">
        <v>4.4000000000000004</v>
      </c>
      <c r="K995" s="166">
        <v>1.2</v>
      </c>
      <c r="L995" s="167" t="s">
        <v>1207</v>
      </c>
      <c r="M995" s="168" t="s">
        <v>1204</v>
      </c>
      <c r="N995" s="169">
        <v>0.01</v>
      </c>
      <c r="O995" s="21">
        <f t="shared" si="540"/>
        <v>3.2</v>
      </c>
      <c r="P995" s="21" t="str">
        <f t="shared" si="541"/>
        <v>N</v>
      </c>
      <c r="Q995" s="22">
        <f t="shared" si="542"/>
        <v>31187.97</v>
      </c>
      <c r="R995" s="8" t="str">
        <f t="shared" si="543"/>
        <v>N</v>
      </c>
      <c r="S995" s="23">
        <f t="shared" si="544"/>
        <v>6.4</v>
      </c>
      <c r="T995" s="24">
        <f t="shared" si="545"/>
        <v>50000</v>
      </c>
      <c r="U995" s="24">
        <f t="shared" si="546"/>
        <v>200000</v>
      </c>
      <c r="V995" s="24">
        <f t="shared" si="547"/>
        <v>257500</v>
      </c>
      <c r="W995" s="24">
        <f t="shared" si="548"/>
        <v>15749.924850000001</v>
      </c>
      <c r="X995" s="24">
        <f t="shared" si="549"/>
        <v>0</v>
      </c>
      <c r="Y995" s="24">
        <f t="shared" si="550"/>
        <v>15749.924850000001</v>
      </c>
      <c r="Z995" s="24">
        <f t="shared" si="551"/>
        <v>15749.924850000001</v>
      </c>
      <c r="AA995" s="25" t="str">
        <f t="shared" si="552"/>
        <v>N</v>
      </c>
      <c r="AB995" s="26">
        <f t="shared" si="553"/>
        <v>5.4</v>
      </c>
      <c r="AC995" s="27">
        <f t="shared" si="554"/>
        <v>50000</v>
      </c>
      <c r="AD995" s="28">
        <f t="shared" si="555"/>
        <v>200000</v>
      </c>
      <c r="AE995" s="28">
        <f t="shared" si="556"/>
        <v>257500</v>
      </c>
      <c r="AF995" s="28">
        <f t="shared" si="557"/>
        <v>15907.424098500001</v>
      </c>
      <c r="AG995" s="28">
        <f t="shared" si="558"/>
        <v>0</v>
      </c>
      <c r="AH995" s="28">
        <f t="shared" si="559"/>
        <v>15907.424098500001</v>
      </c>
      <c r="AI995" s="28">
        <f t="shared" si="560"/>
        <v>15907.424098500001</v>
      </c>
      <c r="AJ995" s="29" t="str">
        <f t="shared" si="561"/>
        <v>N</v>
      </c>
      <c r="AK995" s="30">
        <f t="shared" si="562"/>
        <v>4.4000000000000004</v>
      </c>
      <c r="AL995" s="31">
        <f t="shared" si="563"/>
        <v>50000</v>
      </c>
      <c r="AM995" s="31">
        <f t="shared" si="564"/>
        <v>200000</v>
      </c>
      <c r="AN995" s="31">
        <f t="shared" si="565"/>
        <v>257500</v>
      </c>
      <c r="AO995" s="31">
        <f t="shared" si="566"/>
        <v>16066.498339485002</v>
      </c>
      <c r="AP995" s="31">
        <f t="shared" si="567"/>
        <v>0</v>
      </c>
      <c r="AQ995" s="31">
        <f t="shared" si="568"/>
        <v>16066.498339485002</v>
      </c>
      <c r="AR995" s="31">
        <f t="shared" si="569"/>
        <v>16066.498339485002</v>
      </c>
      <c r="AS995" s="32">
        <f t="shared" si="570"/>
        <v>3.4000000000000004</v>
      </c>
      <c r="AT995" s="33">
        <f t="shared" si="571"/>
        <v>50000</v>
      </c>
      <c r="AU995" s="33">
        <f t="shared" si="572"/>
        <v>200000</v>
      </c>
      <c r="AV995" s="33">
        <v>257500</v>
      </c>
      <c r="AW995" s="33">
        <f t="shared" si="573"/>
        <v>16227.163322879853</v>
      </c>
      <c r="AX995" s="33">
        <f t="shared" si="574"/>
        <v>16227.163322879853</v>
      </c>
      <c r="AY995" s="34">
        <f t="shared" si="575"/>
        <v>63951.010610864854</v>
      </c>
    </row>
    <row r="996" spans="1:51" ht="15.75" customHeight="1" x14ac:dyDescent="0.3">
      <c r="A996" s="166" t="s">
        <v>1196</v>
      </c>
      <c r="B996" s="99">
        <v>10218.1</v>
      </c>
      <c r="C996" s="99">
        <v>23836.99</v>
      </c>
      <c r="D996" s="99">
        <v>107385.39</v>
      </c>
      <c r="E996" s="99">
        <v>99273.1</v>
      </c>
      <c r="F996" s="163">
        <v>300000</v>
      </c>
      <c r="G996" s="164">
        <v>0</v>
      </c>
      <c r="H996" s="182">
        <v>46479</v>
      </c>
      <c r="I996" s="182">
        <v>46560</v>
      </c>
      <c r="J996" s="166">
        <v>3.4</v>
      </c>
      <c r="K996" s="166">
        <v>1.1000000000000001</v>
      </c>
      <c r="L996" s="167" t="s">
        <v>1207</v>
      </c>
      <c r="M996" s="168" t="s">
        <v>1204</v>
      </c>
      <c r="N996" s="169">
        <v>0.02</v>
      </c>
      <c r="O996" s="21">
        <f t="shared" si="540"/>
        <v>2.2999999999999998</v>
      </c>
      <c r="P996" s="21" t="str">
        <f t="shared" si="541"/>
        <v>N</v>
      </c>
      <c r="Q996" s="22">
        <f t="shared" si="542"/>
        <v>34055.090000000004</v>
      </c>
      <c r="R996" s="8" t="str">
        <f t="shared" si="543"/>
        <v>N</v>
      </c>
      <c r="S996" s="23">
        <f t="shared" si="544"/>
        <v>4.5999999999999996</v>
      </c>
      <c r="T996" s="24">
        <f t="shared" si="545"/>
        <v>50000</v>
      </c>
      <c r="U996" s="24">
        <f t="shared" si="546"/>
        <v>200000</v>
      </c>
      <c r="V996" s="24">
        <f t="shared" si="547"/>
        <v>257500</v>
      </c>
      <c r="W996" s="24">
        <f t="shared" si="548"/>
        <v>0</v>
      </c>
      <c r="X996" s="24">
        <f t="shared" si="549"/>
        <v>0</v>
      </c>
      <c r="Y996" s="24">
        <f t="shared" si="550"/>
        <v>0</v>
      </c>
      <c r="Z996" s="24">
        <f t="shared" si="551"/>
        <v>34736.191800000008</v>
      </c>
      <c r="AA996" s="25" t="str">
        <f t="shared" si="552"/>
        <v>N</v>
      </c>
      <c r="AB996" s="26">
        <f t="shared" si="553"/>
        <v>3.5999999999999996</v>
      </c>
      <c r="AC996" s="27">
        <f t="shared" si="554"/>
        <v>50000</v>
      </c>
      <c r="AD996" s="28">
        <f t="shared" si="555"/>
        <v>200000</v>
      </c>
      <c r="AE996" s="28">
        <f t="shared" si="556"/>
        <v>257500</v>
      </c>
      <c r="AF996" s="28">
        <f t="shared" si="557"/>
        <v>0</v>
      </c>
      <c r="AG996" s="28">
        <f t="shared" si="558"/>
        <v>0</v>
      </c>
      <c r="AH996" s="28">
        <f t="shared" si="559"/>
        <v>0</v>
      </c>
      <c r="AI996" s="28">
        <f t="shared" si="560"/>
        <v>35430.915636000005</v>
      </c>
      <c r="AJ996" s="29" t="str">
        <f t="shared" si="561"/>
        <v>N</v>
      </c>
      <c r="AK996" s="30">
        <f t="shared" si="562"/>
        <v>2.5999999999999996</v>
      </c>
      <c r="AL996" s="31">
        <f t="shared" si="563"/>
        <v>50000</v>
      </c>
      <c r="AM996" s="31">
        <f t="shared" si="564"/>
        <v>200000</v>
      </c>
      <c r="AN996" s="31">
        <f t="shared" si="565"/>
        <v>257500</v>
      </c>
      <c r="AO996" s="31">
        <f t="shared" si="566"/>
        <v>0</v>
      </c>
      <c r="AP996" s="31">
        <f t="shared" si="567"/>
        <v>0</v>
      </c>
      <c r="AQ996" s="31">
        <f t="shared" si="568"/>
        <v>0</v>
      </c>
      <c r="AR996" s="31">
        <f t="shared" si="569"/>
        <v>36139.533948720004</v>
      </c>
      <c r="AS996" s="32">
        <f t="shared" si="570"/>
        <v>1.5999999999999996</v>
      </c>
      <c r="AT996" s="33">
        <f t="shared" si="571"/>
        <v>50000</v>
      </c>
      <c r="AU996" s="33">
        <f t="shared" si="572"/>
        <v>200000</v>
      </c>
      <c r="AV996" s="33">
        <v>257500</v>
      </c>
      <c r="AW996" s="33">
        <f t="shared" si="573"/>
        <v>0</v>
      </c>
      <c r="AX996" s="33">
        <f t="shared" si="574"/>
        <v>36862.324627694405</v>
      </c>
      <c r="AY996" s="34">
        <f t="shared" si="575"/>
        <v>143168.96601241443</v>
      </c>
    </row>
    <row r="997" spans="1:51" ht="15.75" customHeight="1" x14ac:dyDescent="0.3">
      <c r="A997" s="166" t="s">
        <v>1197</v>
      </c>
      <c r="B997" s="99">
        <v>10141.94</v>
      </c>
      <c r="C997" s="99">
        <v>31692.25</v>
      </c>
      <c r="D997" s="99">
        <v>57608.07</v>
      </c>
      <c r="E997" s="99">
        <v>57129.03</v>
      </c>
      <c r="F997" s="163">
        <v>60000</v>
      </c>
      <c r="G997" s="164">
        <v>0</v>
      </c>
      <c r="H997" s="182">
        <v>46304</v>
      </c>
      <c r="I997" s="182">
        <v>46355</v>
      </c>
      <c r="J997" s="166">
        <v>4.4000000000000004</v>
      </c>
      <c r="K997" s="166">
        <v>1.7</v>
      </c>
      <c r="L997" s="167" t="s">
        <v>1206</v>
      </c>
      <c r="M997" s="168" t="s">
        <v>1203</v>
      </c>
      <c r="N997" s="169">
        <v>0.02</v>
      </c>
      <c r="O997" s="21">
        <f t="shared" si="540"/>
        <v>2.7</v>
      </c>
      <c r="P997" s="21" t="str">
        <f t="shared" si="541"/>
        <v>N</v>
      </c>
      <c r="Q997" s="22">
        <f t="shared" si="542"/>
        <v>41834.19</v>
      </c>
      <c r="R997" s="8" t="str">
        <f t="shared" si="543"/>
        <v>N</v>
      </c>
      <c r="S997" s="23">
        <f t="shared" si="544"/>
        <v>3.6</v>
      </c>
      <c r="T997" s="24">
        <f t="shared" si="545"/>
        <v>20500</v>
      </c>
      <c r="U997" s="24">
        <f t="shared" si="546"/>
        <v>100000</v>
      </c>
      <c r="V997" s="24">
        <f t="shared" si="547"/>
        <v>257500</v>
      </c>
      <c r="W997" s="24">
        <f t="shared" si="548"/>
        <v>15375</v>
      </c>
      <c r="X997" s="24">
        <f t="shared" si="549"/>
        <v>0</v>
      </c>
      <c r="Y997" s="24">
        <f t="shared" si="550"/>
        <v>15375</v>
      </c>
      <c r="Z997" s="24">
        <f t="shared" si="551"/>
        <v>27295.873800000001</v>
      </c>
      <c r="AA997" s="25" t="str">
        <f t="shared" si="552"/>
        <v>N</v>
      </c>
      <c r="AB997" s="26">
        <f t="shared" si="553"/>
        <v>2.6</v>
      </c>
      <c r="AC997" s="27">
        <f t="shared" si="554"/>
        <v>20500</v>
      </c>
      <c r="AD997" s="28">
        <f t="shared" si="555"/>
        <v>100000</v>
      </c>
      <c r="AE997" s="28">
        <f t="shared" si="556"/>
        <v>257500</v>
      </c>
      <c r="AF997" s="28">
        <f t="shared" si="557"/>
        <v>15375</v>
      </c>
      <c r="AG997" s="28">
        <f t="shared" si="558"/>
        <v>0</v>
      </c>
      <c r="AH997" s="28">
        <f t="shared" si="559"/>
        <v>15375</v>
      </c>
      <c r="AI997" s="28">
        <f t="shared" si="560"/>
        <v>28149.291276000004</v>
      </c>
      <c r="AJ997" s="29" t="str">
        <f t="shared" si="561"/>
        <v>N</v>
      </c>
      <c r="AK997" s="30">
        <f t="shared" si="562"/>
        <v>1.6</v>
      </c>
      <c r="AL997" s="31">
        <f t="shared" si="563"/>
        <v>20500</v>
      </c>
      <c r="AM997" s="31">
        <f t="shared" si="564"/>
        <v>100000</v>
      </c>
      <c r="AN997" s="31">
        <f t="shared" si="565"/>
        <v>257500</v>
      </c>
      <c r="AO997" s="31">
        <f t="shared" si="566"/>
        <v>15375</v>
      </c>
      <c r="AP997" s="31">
        <f t="shared" si="567"/>
        <v>0</v>
      </c>
      <c r="AQ997" s="31">
        <f t="shared" si="568"/>
        <v>15375</v>
      </c>
      <c r="AR997" s="31">
        <f t="shared" si="569"/>
        <v>29019.777101520005</v>
      </c>
      <c r="AS997" s="32">
        <f t="shared" si="570"/>
        <v>0.60000000000000009</v>
      </c>
      <c r="AT997" s="33">
        <f t="shared" si="571"/>
        <v>20500</v>
      </c>
      <c r="AU997" s="33">
        <f t="shared" si="572"/>
        <v>100000</v>
      </c>
      <c r="AV997" s="33">
        <v>257500</v>
      </c>
      <c r="AW997" s="33">
        <f t="shared" si="573"/>
        <v>0</v>
      </c>
      <c r="AX997" s="33">
        <f t="shared" si="574"/>
        <v>45282.672643550402</v>
      </c>
      <c r="AY997" s="34">
        <f t="shared" si="575"/>
        <v>129747.61482107043</v>
      </c>
    </row>
    <row r="998" spans="1:51" ht="15.75" customHeight="1" x14ac:dyDescent="0.3">
      <c r="A998" s="166" t="s">
        <v>1198</v>
      </c>
      <c r="B998" s="99">
        <v>7276.97</v>
      </c>
      <c r="C998" s="99">
        <v>7062.69</v>
      </c>
      <c r="D998" s="99">
        <v>38647.9</v>
      </c>
      <c r="E998" s="99">
        <v>26957.83</v>
      </c>
      <c r="F998" s="163">
        <v>80000</v>
      </c>
      <c r="G998" s="164">
        <v>12500</v>
      </c>
      <c r="H998" s="182">
        <v>46318</v>
      </c>
      <c r="I998" s="182">
        <v>46338</v>
      </c>
      <c r="J998" s="166">
        <v>4.4000000000000004</v>
      </c>
      <c r="K998" s="166">
        <v>3</v>
      </c>
      <c r="L998" s="167" t="s">
        <v>1207</v>
      </c>
      <c r="M998" s="168" t="s">
        <v>1203</v>
      </c>
      <c r="N998" s="169">
        <v>0.02</v>
      </c>
      <c r="O998" s="21">
        <f t="shared" si="540"/>
        <v>1.4000000000000004</v>
      </c>
      <c r="P998" s="21" t="str">
        <f t="shared" si="541"/>
        <v>N</v>
      </c>
      <c r="Q998" s="22">
        <f t="shared" si="542"/>
        <v>14339.66</v>
      </c>
      <c r="R998" s="8" t="str">
        <f t="shared" si="543"/>
        <v>N</v>
      </c>
      <c r="S998" s="23">
        <f t="shared" si="544"/>
        <v>1.8666666666666671</v>
      </c>
      <c r="T998" s="24">
        <f t="shared" si="545"/>
        <v>50000</v>
      </c>
      <c r="U998" s="24">
        <f t="shared" si="546"/>
        <v>200000</v>
      </c>
      <c r="V998" s="24">
        <f t="shared" si="547"/>
        <v>257500</v>
      </c>
      <c r="W998" s="24">
        <f t="shared" si="548"/>
        <v>10969.839899999999</v>
      </c>
      <c r="X998" s="24">
        <f t="shared" si="549"/>
        <v>0</v>
      </c>
      <c r="Y998" s="24">
        <f t="shared" si="550"/>
        <v>10969.839899999999</v>
      </c>
      <c r="Z998" s="24">
        <f t="shared" si="551"/>
        <v>3656.6133000000009</v>
      </c>
      <c r="AA998" s="25" t="str">
        <f t="shared" si="552"/>
        <v>N</v>
      </c>
      <c r="AB998" s="26">
        <f t="shared" si="553"/>
        <v>0.86666666666666714</v>
      </c>
      <c r="AC998" s="27">
        <f t="shared" si="554"/>
        <v>50000</v>
      </c>
      <c r="AD998" s="28">
        <f t="shared" si="555"/>
        <v>200000</v>
      </c>
      <c r="AE998" s="28">
        <f t="shared" si="556"/>
        <v>257500</v>
      </c>
      <c r="AF998" s="28">
        <f t="shared" si="557"/>
        <v>11189.236698000001</v>
      </c>
      <c r="AG998" s="28">
        <f t="shared" si="558"/>
        <v>0</v>
      </c>
      <c r="AH998" s="28">
        <f t="shared" si="559"/>
        <v>11189.236698000001</v>
      </c>
      <c r="AI998" s="28">
        <f t="shared" si="560"/>
        <v>3729.7455659999996</v>
      </c>
      <c r="AJ998" s="29" t="str">
        <f t="shared" si="561"/>
        <v>N</v>
      </c>
      <c r="AK998" s="30">
        <f t="shared" si="562"/>
        <v>0</v>
      </c>
      <c r="AL998" s="31">
        <f t="shared" si="563"/>
        <v>50000</v>
      </c>
      <c r="AM998" s="31">
        <f t="shared" si="564"/>
        <v>200000</v>
      </c>
      <c r="AN998" s="31">
        <f t="shared" si="565"/>
        <v>257500</v>
      </c>
      <c r="AO998" s="31">
        <f t="shared" si="566"/>
        <v>0</v>
      </c>
      <c r="AP998" s="31">
        <f t="shared" si="567"/>
        <v>0</v>
      </c>
      <c r="AQ998" s="31">
        <f t="shared" si="568"/>
        <v>0</v>
      </c>
      <c r="AR998" s="31">
        <f t="shared" si="569"/>
        <v>0</v>
      </c>
      <c r="AS998" s="32">
        <f t="shared" si="570"/>
        <v>0</v>
      </c>
      <c r="AT998" s="33">
        <f t="shared" si="571"/>
        <v>50000</v>
      </c>
      <c r="AU998" s="33">
        <f t="shared" si="572"/>
        <v>200000</v>
      </c>
      <c r="AV998" s="33">
        <v>257500</v>
      </c>
      <c r="AW998" s="33">
        <f t="shared" si="573"/>
        <v>0</v>
      </c>
      <c r="AX998" s="33">
        <f t="shared" si="574"/>
        <v>0</v>
      </c>
      <c r="AY998" s="34">
        <f t="shared" si="575"/>
        <v>7386.3588660000005</v>
      </c>
    </row>
    <row r="999" spans="1:51" ht="15.75" customHeight="1" x14ac:dyDescent="0.3">
      <c r="A999" s="166" t="s">
        <v>1199</v>
      </c>
      <c r="B999" s="99">
        <v>8862.5499999999993</v>
      </c>
      <c r="C999" s="99">
        <v>6733.06</v>
      </c>
      <c r="D999" s="99">
        <v>70636.53</v>
      </c>
      <c r="E999" s="99">
        <v>68984.960000000006</v>
      </c>
      <c r="F999" s="163">
        <v>46000</v>
      </c>
      <c r="G999" s="164">
        <v>12500</v>
      </c>
      <c r="H999" s="182">
        <v>46262</v>
      </c>
      <c r="I999" s="182">
        <v>46350</v>
      </c>
      <c r="J999" s="166">
        <v>3.8</v>
      </c>
      <c r="K999" s="166">
        <v>1.5</v>
      </c>
      <c r="L999" s="167" t="s">
        <v>1207</v>
      </c>
      <c r="M999" s="168" t="s">
        <v>1205</v>
      </c>
      <c r="N999" s="169">
        <v>0.04</v>
      </c>
      <c r="O999" s="21">
        <f t="shared" si="540"/>
        <v>2.2999999999999998</v>
      </c>
      <c r="P999" s="21" t="str">
        <f t="shared" si="541"/>
        <v>N</v>
      </c>
      <c r="Q999" s="22">
        <f t="shared" si="542"/>
        <v>15595.61</v>
      </c>
      <c r="R999" s="8" t="str">
        <f t="shared" si="543"/>
        <v>N</v>
      </c>
      <c r="S999" s="23">
        <f t="shared" si="544"/>
        <v>2.2999999999999998</v>
      </c>
      <c r="T999" s="24">
        <f t="shared" si="545"/>
        <v>50000</v>
      </c>
      <c r="U999" s="24">
        <f t="shared" si="546"/>
        <v>200000</v>
      </c>
      <c r="V999" s="24">
        <f t="shared" si="547"/>
        <v>257500</v>
      </c>
      <c r="W999" s="24">
        <f t="shared" si="548"/>
        <v>16219.434400000002</v>
      </c>
      <c r="X999" s="24">
        <f t="shared" si="549"/>
        <v>0</v>
      </c>
      <c r="Y999" s="24">
        <f t="shared" si="550"/>
        <v>16219.434400000002</v>
      </c>
      <c r="Z999" s="24">
        <f t="shared" si="551"/>
        <v>0</v>
      </c>
      <c r="AA999" s="25" t="str">
        <f t="shared" si="552"/>
        <v>N</v>
      </c>
      <c r="AB999" s="26">
        <f t="shared" si="553"/>
        <v>1.2999999999999998</v>
      </c>
      <c r="AC999" s="27">
        <f t="shared" si="554"/>
        <v>50000</v>
      </c>
      <c r="AD999" s="28">
        <f t="shared" si="555"/>
        <v>200000</v>
      </c>
      <c r="AE999" s="28">
        <f t="shared" si="556"/>
        <v>257500</v>
      </c>
      <c r="AF999" s="28">
        <f t="shared" si="557"/>
        <v>16868.211776000004</v>
      </c>
      <c r="AG999" s="28">
        <f t="shared" si="558"/>
        <v>0</v>
      </c>
      <c r="AH999" s="28">
        <f t="shared" si="559"/>
        <v>16868.211776000004</v>
      </c>
      <c r="AI999" s="28">
        <f t="shared" si="560"/>
        <v>0</v>
      </c>
      <c r="AJ999" s="29" t="str">
        <f t="shared" si="561"/>
        <v>N</v>
      </c>
      <c r="AK999" s="30">
        <f t="shared" si="562"/>
        <v>0.29999999999999982</v>
      </c>
      <c r="AL999" s="31">
        <f t="shared" si="563"/>
        <v>50000</v>
      </c>
      <c r="AM999" s="31">
        <f t="shared" si="564"/>
        <v>200000</v>
      </c>
      <c r="AN999" s="31">
        <f t="shared" si="565"/>
        <v>257500</v>
      </c>
      <c r="AO999" s="31">
        <f t="shared" si="566"/>
        <v>17542.940247040005</v>
      </c>
      <c r="AP999" s="31">
        <f t="shared" si="567"/>
        <v>0</v>
      </c>
      <c r="AQ999" s="31">
        <f t="shared" si="568"/>
        <v>17542.940247040005</v>
      </c>
      <c r="AR999" s="31">
        <f t="shared" si="569"/>
        <v>0</v>
      </c>
      <c r="AS999" s="32">
        <f t="shared" si="570"/>
        <v>0</v>
      </c>
      <c r="AT999" s="33">
        <f t="shared" si="571"/>
        <v>50000</v>
      </c>
      <c r="AU999" s="33">
        <f t="shared" si="572"/>
        <v>200000</v>
      </c>
      <c r="AV999" s="33">
        <v>257500</v>
      </c>
      <c r="AW999" s="33">
        <f t="shared" si="573"/>
        <v>0</v>
      </c>
      <c r="AX999" s="33">
        <f t="shared" si="574"/>
        <v>0</v>
      </c>
      <c r="AY999" s="34">
        <f t="shared" si="575"/>
        <v>0</v>
      </c>
    </row>
    <row r="1000" spans="1:51" ht="15.75" customHeight="1" x14ac:dyDescent="0.3">
      <c r="A1000" s="166" t="s">
        <v>1200</v>
      </c>
      <c r="B1000" s="99">
        <v>8394.7099999999991</v>
      </c>
      <c r="C1000" s="99">
        <v>5575.93</v>
      </c>
      <c r="D1000" s="99">
        <v>35198.720000000001</v>
      </c>
      <c r="E1000" s="99">
        <v>34377.18</v>
      </c>
      <c r="F1000" s="163">
        <v>80000</v>
      </c>
      <c r="G1000" s="164">
        <v>0</v>
      </c>
      <c r="H1000" s="182">
        <v>46358</v>
      </c>
      <c r="I1000" s="182">
        <v>46424</v>
      </c>
      <c r="J1000" s="166">
        <v>2</v>
      </c>
      <c r="K1000" s="166">
        <v>0.1</v>
      </c>
      <c r="L1000" s="167" t="s">
        <v>1206</v>
      </c>
      <c r="M1000" s="168" t="s">
        <v>1205</v>
      </c>
      <c r="N1000" s="169">
        <v>0.05</v>
      </c>
      <c r="O1000" s="21">
        <f t="shared" si="540"/>
        <v>1.9</v>
      </c>
      <c r="P1000" s="21" t="str">
        <f t="shared" si="541"/>
        <v>N</v>
      </c>
      <c r="Q1000" s="22">
        <f t="shared" si="542"/>
        <v>13970.64</v>
      </c>
      <c r="R1000" s="8" t="str">
        <f t="shared" si="543"/>
        <v>N</v>
      </c>
      <c r="S1000" s="23">
        <f t="shared" si="544"/>
        <v>1.9</v>
      </c>
      <c r="T1000" s="24">
        <f t="shared" si="545"/>
        <v>20500</v>
      </c>
      <c r="U1000" s="24">
        <f t="shared" si="546"/>
        <v>100000</v>
      </c>
      <c r="V1000" s="24">
        <f t="shared" si="547"/>
        <v>257500</v>
      </c>
      <c r="W1000" s="24">
        <f t="shared" si="548"/>
        <v>14669.172</v>
      </c>
      <c r="X1000" s="24">
        <f t="shared" si="549"/>
        <v>0</v>
      </c>
      <c r="Y1000" s="24">
        <f t="shared" si="550"/>
        <v>14669.172</v>
      </c>
      <c r="Z1000" s="24">
        <f t="shared" si="551"/>
        <v>0</v>
      </c>
      <c r="AA1000" s="25" t="str">
        <f t="shared" si="552"/>
        <v>N</v>
      </c>
      <c r="AB1000" s="26">
        <f t="shared" si="553"/>
        <v>0.89999999999999991</v>
      </c>
      <c r="AC1000" s="27">
        <f t="shared" si="554"/>
        <v>20500</v>
      </c>
      <c r="AD1000" s="28">
        <f t="shared" si="555"/>
        <v>100000</v>
      </c>
      <c r="AE1000" s="28">
        <f t="shared" si="556"/>
        <v>257500</v>
      </c>
      <c r="AF1000" s="28">
        <f t="shared" si="557"/>
        <v>15402.6306</v>
      </c>
      <c r="AG1000" s="28">
        <f t="shared" si="558"/>
        <v>0</v>
      </c>
      <c r="AH1000" s="28">
        <f t="shared" si="559"/>
        <v>15402.6306</v>
      </c>
      <c r="AI1000" s="28">
        <f t="shared" si="560"/>
        <v>0</v>
      </c>
      <c r="AJ1000" s="29" t="str">
        <f t="shared" si="561"/>
        <v>N</v>
      </c>
      <c r="AK1000" s="30">
        <f t="shared" si="562"/>
        <v>0</v>
      </c>
      <c r="AL1000" s="31">
        <f t="shared" si="563"/>
        <v>20500</v>
      </c>
      <c r="AM1000" s="31">
        <f t="shared" si="564"/>
        <v>100000</v>
      </c>
      <c r="AN1000" s="31">
        <f t="shared" si="565"/>
        <v>257500</v>
      </c>
      <c r="AO1000" s="31">
        <f t="shared" si="566"/>
        <v>0</v>
      </c>
      <c r="AP1000" s="31">
        <f t="shared" si="567"/>
        <v>0</v>
      </c>
      <c r="AQ1000" s="31">
        <f t="shared" si="568"/>
        <v>0</v>
      </c>
      <c r="AR1000" s="31">
        <f t="shared" si="569"/>
        <v>0</v>
      </c>
      <c r="AS1000" s="32">
        <f t="shared" si="570"/>
        <v>0</v>
      </c>
      <c r="AT1000" s="33">
        <f t="shared" si="571"/>
        <v>20500</v>
      </c>
      <c r="AU1000" s="33">
        <f t="shared" si="572"/>
        <v>100000</v>
      </c>
      <c r="AV1000" s="33">
        <v>257500</v>
      </c>
      <c r="AW1000" s="33">
        <f t="shared" si="573"/>
        <v>0</v>
      </c>
      <c r="AX1000" s="33">
        <f t="shared" si="574"/>
        <v>0</v>
      </c>
      <c r="AY1000" s="34">
        <f t="shared" si="575"/>
        <v>0</v>
      </c>
    </row>
    <row r="1001" spans="1:51" ht="15.75" customHeight="1" x14ac:dyDescent="0.3">
      <c r="A1001" s="166" t="s">
        <v>1201</v>
      </c>
      <c r="B1001" s="99">
        <v>14123.57</v>
      </c>
      <c r="C1001" s="99">
        <v>12571.86</v>
      </c>
      <c r="D1001" s="99">
        <v>66104.03</v>
      </c>
      <c r="E1001" s="99">
        <v>51884.42</v>
      </c>
      <c r="F1001" s="163">
        <v>150000</v>
      </c>
      <c r="G1001" s="164">
        <v>0</v>
      </c>
      <c r="H1001" s="182">
        <v>46235</v>
      </c>
      <c r="I1001" s="182">
        <v>46249</v>
      </c>
      <c r="J1001" s="166">
        <v>4.5999999999999996</v>
      </c>
      <c r="K1001" s="166">
        <v>0.7</v>
      </c>
      <c r="L1001" s="167" t="s">
        <v>1206</v>
      </c>
      <c r="M1001" s="168" t="s">
        <v>1203</v>
      </c>
      <c r="N1001" s="169">
        <v>5.1999999999999998E-2</v>
      </c>
      <c r="O1001" s="21">
        <f t="shared" si="540"/>
        <v>3.8999999999999995</v>
      </c>
      <c r="P1001" s="21" t="str">
        <f t="shared" si="541"/>
        <v>N</v>
      </c>
      <c r="Q1001" s="22">
        <f t="shared" si="542"/>
        <v>26695.43</v>
      </c>
      <c r="R1001" s="8" t="str">
        <f t="shared" si="543"/>
        <v>N</v>
      </c>
      <c r="S1001" s="23">
        <f t="shared" si="544"/>
        <v>5.1999999999999993</v>
      </c>
      <c r="T1001" s="24">
        <f t="shared" si="545"/>
        <v>20500</v>
      </c>
      <c r="U1001" s="24">
        <f t="shared" si="546"/>
        <v>100000</v>
      </c>
      <c r="V1001" s="24">
        <f t="shared" si="547"/>
        <v>257500</v>
      </c>
      <c r="W1001" s="24">
        <f t="shared" si="548"/>
        <v>15375</v>
      </c>
      <c r="X1001" s="24">
        <f t="shared" si="549"/>
        <v>0</v>
      </c>
      <c r="Y1001" s="24">
        <f t="shared" si="550"/>
        <v>15375</v>
      </c>
      <c r="Z1001" s="24">
        <f t="shared" si="551"/>
        <v>12708.592360000002</v>
      </c>
      <c r="AA1001" s="25" t="str">
        <f t="shared" si="552"/>
        <v>N</v>
      </c>
      <c r="AB1001" s="26">
        <f t="shared" si="553"/>
        <v>4.1999999999999993</v>
      </c>
      <c r="AC1001" s="27">
        <f t="shared" si="554"/>
        <v>20500</v>
      </c>
      <c r="AD1001" s="28">
        <f t="shared" si="555"/>
        <v>100000</v>
      </c>
      <c r="AE1001" s="28">
        <f t="shared" si="556"/>
        <v>257500</v>
      </c>
      <c r="AF1001" s="28">
        <f t="shared" si="557"/>
        <v>13890.727500000001</v>
      </c>
      <c r="AG1001" s="28">
        <f t="shared" si="558"/>
        <v>0</v>
      </c>
      <c r="AH1001" s="28">
        <f t="shared" si="559"/>
        <v>13890.727500000001</v>
      </c>
      <c r="AI1001" s="28">
        <f t="shared" si="560"/>
        <v>15653.211662720001</v>
      </c>
      <c r="AJ1001" s="29" t="str">
        <f t="shared" si="561"/>
        <v>N</v>
      </c>
      <c r="AK1001" s="30">
        <f t="shared" si="562"/>
        <v>3.1999999999999993</v>
      </c>
      <c r="AL1001" s="31">
        <f t="shared" si="563"/>
        <v>20500</v>
      </c>
      <c r="AM1001" s="31">
        <f t="shared" si="564"/>
        <v>100000</v>
      </c>
      <c r="AN1001" s="31">
        <f t="shared" si="565"/>
        <v>257500</v>
      </c>
      <c r="AO1001" s="31">
        <f t="shared" si="566"/>
        <v>13890.727500000001</v>
      </c>
      <c r="AP1001" s="31">
        <f t="shared" si="567"/>
        <v>0</v>
      </c>
      <c r="AQ1001" s="31">
        <f t="shared" si="568"/>
        <v>13890.727500000001</v>
      </c>
      <c r="AR1001" s="31">
        <f t="shared" si="569"/>
        <v>17189.496499181441</v>
      </c>
      <c r="AS1001" s="32">
        <f t="shared" si="570"/>
        <v>2.1999999999999993</v>
      </c>
      <c r="AT1001" s="33">
        <f t="shared" si="571"/>
        <v>20500</v>
      </c>
      <c r="AU1001" s="33">
        <f t="shared" si="572"/>
        <v>100000</v>
      </c>
      <c r="AV1001" s="33">
        <v>257500</v>
      </c>
      <c r="AW1001" s="33">
        <f t="shared" si="573"/>
        <v>0</v>
      </c>
      <c r="AX1001" s="33">
        <f t="shared" si="574"/>
        <v>32696.395647138877</v>
      </c>
      <c r="AY1001" s="34">
        <f t="shared" si="575"/>
        <v>78247.696169040326</v>
      </c>
    </row>
    <row r="1002" spans="1:51" ht="15.75" customHeight="1" x14ac:dyDescent="0.3">
      <c r="A1002" s="166" t="s">
        <v>1202</v>
      </c>
      <c r="B1002" s="99">
        <v>14093.89</v>
      </c>
      <c r="C1002" s="99">
        <v>22624.98</v>
      </c>
      <c r="D1002" s="99">
        <v>82834.98</v>
      </c>
      <c r="E1002" s="99">
        <v>81683.58</v>
      </c>
      <c r="F1002" s="163">
        <v>80000</v>
      </c>
      <c r="G1002" s="164">
        <v>0</v>
      </c>
      <c r="H1002" s="182">
        <v>46421</v>
      </c>
      <c r="I1002" s="182">
        <v>46444</v>
      </c>
      <c r="J1002" s="166">
        <v>4.5999999999999996</v>
      </c>
      <c r="K1002" s="166">
        <v>2.2000000000000002</v>
      </c>
      <c r="L1002" s="167" t="s">
        <v>1206</v>
      </c>
      <c r="M1002" s="168" t="s">
        <v>1205</v>
      </c>
      <c r="N1002" s="169">
        <v>0.04</v>
      </c>
      <c r="O1002" s="21">
        <f t="shared" si="540"/>
        <v>2.3999999999999995</v>
      </c>
      <c r="P1002" s="21" t="str">
        <f t="shared" si="541"/>
        <v>N</v>
      </c>
      <c r="Q1002" s="22">
        <f t="shared" si="542"/>
        <v>36718.869999999995</v>
      </c>
      <c r="R1002" s="8" t="str">
        <f t="shared" si="543"/>
        <v>N</v>
      </c>
      <c r="S1002" s="23">
        <f t="shared" si="544"/>
        <v>2.3999999999999995</v>
      </c>
      <c r="T1002" s="24">
        <f t="shared" si="545"/>
        <v>20500</v>
      </c>
      <c r="U1002" s="24">
        <f t="shared" si="546"/>
        <v>100000</v>
      </c>
      <c r="V1002" s="24">
        <f t="shared" si="547"/>
        <v>257500</v>
      </c>
      <c r="W1002" s="24">
        <f t="shared" si="548"/>
        <v>17165.020000000004</v>
      </c>
      <c r="X1002" s="24">
        <f t="shared" si="549"/>
        <v>0</v>
      </c>
      <c r="Y1002" s="24">
        <f t="shared" si="550"/>
        <v>17165.020000000004</v>
      </c>
      <c r="Z1002" s="24">
        <f t="shared" si="551"/>
        <v>21022.604799999994</v>
      </c>
      <c r="AA1002" s="25" t="str">
        <f t="shared" si="552"/>
        <v>N</v>
      </c>
      <c r="AB1002" s="26">
        <f t="shared" si="553"/>
        <v>1.3999999999999995</v>
      </c>
      <c r="AC1002" s="27">
        <f t="shared" si="554"/>
        <v>20500</v>
      </c>
      <c r="AD1002" s="28">
        <f t="shared" si="555"/>
        <v>100000</v>
      </c>
      <c r="AE1002" s="28">
        <f t="shared" si="556"/>
        <v>257500</v>
      </c>
      <c r="AF1002" s="28">
        <f t="shared" si="557"/>
        <v>0</v>
      </c>
      <c r="AG1002" s="28">
        <f t="shared" si="558"/>
        <v>0</v>
      </c>
      <c r="AH1002" s="28">
        <f t="shared" si="559"/>
        <v>0</v>
      </c>
      <c r="AI1002" s="28">
        <f t="shared" si="560"/>
        <v>39715.129792</v>
      </c>
      <c r="AJ1002" s="29" t="str">
        <f t="shared" si="561"/>
        <v>N</v>
      </c>
      <c r="AK1002" s="30">
        <f t="shared" si="562"/>
        <v>0.39999999999999947</v>
      </c>
      <c r="AL1002" s="31">
        <f t="shared" si="563"/>
        <v>20500</v>
      </c>
      <c r="AM1002" s="31">
        <f t="shared" si="564"/>
        <v>100000</v>
      </c>
      <c r="AN1002" s="31">
        <f t="shared" si="565"/>
        <v>257500</v>
      </c>
      <c r="AO1002" s="31">
        <f t="shared" si="566"/>
        <v>0</v>
      </c>
      <c r="AP1002" s="31">
        <f t="shared" si="567"/>
        <v>0</v>
      </c>
      <c r="AQ1002" s="31">
        <f t="shared" si="568"/>
        <v>0</v>
      </c>
      <c r="AR1002" s="31">
        <f t="shared" si="569"/>
        <v>41303.734983679999</v>
      </c>
      <c r="AS1002" s="32">
        <f t="shared" si="570"/>
        <v>0</v>
      </c>
      <c r="AT1002" s="33">
        <f t="shared" si="571"/>
        <v>20500</v>
      </c>
      <c r="AU1002" s="33">
        <f t="shared" si="572"/>
        <v>100000</v>
      </c>
      <c r="AV1002" s="33">
        <v>257500</v>
      </c>
      <c r="AW1002" s="33">
        <f t="shared" si="573"/>
        <v>0</v>
      </c>
      <c r="AX1002" s="33">
        <f t="shared" si="574"/>
        <v>0</v>
      </c>
      <c r="AY1002" s="34">
        <f t="shared" si="575"/>
        <v>102041.46957567999</v>
      </c>
    </row>
    <row r="1003" spans="1:51" ht="15.75" customHeight="1" x14ac:dyDescent="0.3">
      <c r="A1003" s="166" t="s">
        <v>2208</v>
      </c>
      <c r="B1003" s="99">
        <v>12706.69</v>
      </c>
      <c r="C1003" s="99">
        <v>21043.49</v>
      </c>
      <c r="D1003" s="99">
        <v>81984.350000000006</v>
      </c>
      <c r="E1003" s="99">
        <v>80283.990000000005</v>
      </c>
      <c r="F1003" s="104">
        <v>72000</v>
      </c>
      <c r="G1003" s="105">
        <v>12500</v>
      </c>
      <c r="H1003" s="182">
        <v>46400</v>
      </c>
      <c r="I1003" s="182">
        <v>46490</v>
      </c>
      <c r="J1003" s="166">
        <v>4.8</v>
      </c>
      <c r="K1003" s="166">
        <v>4.5</v>
      </c>
      <c r="L1003" s="167" t="s">
        <v>1206</v>
      </c>
      <c r="M1003" s="168" t="s">
        <v>1205</v>
      </c>
      <c r="N1003" s="169">
        <v>0.03</v>
      </c>
      <c r="O1003" s="21">
        <f t="shared" si="540"/>
        <v>0.29999999999999982</v>
      </c>
      <c r="P1003" s="21" t="str">
        <f t="shared" si="541"/>
        <v>N</v>
      </c>
      <c r="Q1003" s="22">
        <f t="shared" si="542"/>
        <v>33750.18</v>
      </c>
      <c r="R1003" s="8" t="str">
        <f t="shared" si="543"/>
        <v>N</v>
      </c>
      <c r="S1003" s="23">
        <f t="shared" si="544"/>
        <v>0.29999999999999982</v>
      </c>
      <c r="T1003" s="24">
        <f t="shared" si="545"/>
        <v>20500</v>
      </c>
      <c r="U1003" s="24">
        <f t="shared" si="546"/>
        <v>100000</v>
      </c>
      <c r="V1003" s="24">
        <f t="shared" si="547"/>
        <v>257500</v>
      </c>
      <c r="W1003" s="24">
        <f t="shared" si="548"/>
        <v>18015.649999999994</v>
      </c>
      <c r="X1003" s="24">
        <f t="shared" si="549"/>
        <v>0</v>
      </c>
      <c r="Y1003" s="24">
        <f t="shared" si="550"/>
        <v>18015.649999999994</v>
      </c>
      <c r="Z1003" s="24">
        <f t="shared" si="551"/>
        <v>16747.035400000008</v>
      </c>
      <c r="AA1003" s="25" t="str">
        <f t="shared" si="552"/>
        <v>N</v>
      </c>
      <c r="AB1003" s="26">
        <f t="shared" si="553"/>
        <v>0</v>
      </c>
      <c r="AC1003" s="27">
        <f t="shared" si="554"/>
        <v>20500</v>
      </c>
      <c r="AD1003" s="28">
        <f t="shared" si="555"/>
        <v>100000</v>
      </c>
      <c r="AE1003" s="28">
        <f t="shared" si="556"/>
        <v>257500</v>
      </c>
      <c r="AF1003" s="28">
        <f t="shared" si="557"/>
        <v>0</v>
      </c>
      <c r="AG1003" s="28">
        <f t="shared" si="558"/>
        <v>0</v>
      </c>
      <c r="AH1003" s="28">
        <f t="shared" si="559"/>
        <v>0</v>
      </c>
      <c r="AI1003" s="28">
        <f t="shared" si="560"/>
        <v>0</v>
      </c>
      <c r="AJ1003" s="29" t="str">
        <f t="shared" si="561"/>
        <v>N</v>
      </c>
      <c r="AK1003" s="30">
        <f t="shared" ref="AK1003:AK1066" si="576">MAX(0,(AB1003-1))</f>
        <v>0</v>
      </c>
      <c r="AL1003" s="31">
        <f t="shared" ref="AL1003:AL1066" si="577">IF(AJ1003="Y",(20500+G1003),IF(AND(AJ1003="N",L1003="G"),20500,IF(AND(AJ1003="N",L1003="P"),50000,IF(AND(AJ1003="",L1003="G"),20500,IF(AND(AJ1003="",L1003="P"),50000,"")))))</f>
        <v>20500</v>
      </c>
      <c r="AM1003" s="31">
        <f t="shared" ref="AM1003:AM1066" si="578">IF(AND(AJ1003="Y",G1003&gt;0),224000,IF(AND(AJ1003="Y",G1003=0),138500,IF(AND(AJ1003="N",L1003="G"),100000,IF(AND(AJ1003="N",L1003=""),100000,IF(AND(AJ1003="N",L1003="P"),200000,"")))))</f>
        <v>100000</v>
      </c>
      <c r="AN1003" s="31">
        <f t="shared" ref="AN1003:AN1066" si="579">IF(AJ1003="Y",AM1003,IF(AJ1003="N",257500,IF(AJ1003="",257500,)))</f>
        <v>257500</v>
      </c>
      <c r="AO1003" s="31">
        <f t="shared" ref="AO1003:AO1066" si="580">IF(
  M1003&lt;0.5,
  0,
  MAX(
    0,
    IF(
      AK1003=0,
      0,
      IF(
        AJ1003="Y",
        MIN(Q1003*(1+N1003)*(1+N1003)*(1+N1003), AL1003, AM1003-E1003-W1003-AF1067, AN1003-E1003-W1003-AF1003),
        MIN(Q1003*(1+N1003)*(1+N1003)*(1+N1003), AL1003, AM1003-D1003-W1003-AF1067, AN1003-F1003-W1003-AF1003)
      )
    )
  ) * M1003
)</f>
        <v>0</v>
      </c>
      <c r="AP1003" s="31">
        <f t="shared" ref="AP1003:AP1066" si="581">IF(
  M1003&lt;0.5,
  0,
  MAX(
    0,
    IF(
      AK1003=0,
      0,
      IF(
        AJ1003="Y",
        (Q1003*(1+N1003)*(1+N1003)*(1+N1003)-AO1003),
        0
      )
    )
  ) * M1003
)</f>
        <v>0</v>
      </c>
      <c r="AQ1003" s="31">
        <f t="shared" ref="AQ1003:AQ1066" si="582">AO1003+AP1003</f>
        <v>0</v>
      </c>
      <c r="AR1003" s="31">
        <f t="shared" ref="AR1003:AR1066" si="583">IF(AK1003=0, 0, MAX(0, (Q1003*(1+N1003)*(1+N1003)*(1+N1003)) - AQ1003))</f>
        <v>0</v>
      </c>
      <c r="AS1003" s="32">
        <f t="shared" ref="AS1003:AS1066" si="584">MAX(0,(AK1003-1))</f>
        <v>0</v>
      </c>
      <c r="AT1003" s="33">
        <f t="shared" ref="AT1003:AT1066" si="585">IF(L1003="G", 20500, IF(L1003="P", 50000, 0))</f>
        <v>20500</v>
      </c>
      <c r="AU1003" s="33">
        <f t="shared" ref="AU1003:AU1066" si="586">IF(L1003="G",100000,IF(L1003="P",200000,""))</f>
        <v>100000</v>
      </c>
      <c r="AV1003" s="33">
        <v>257501</v>
      </c>
      <c r="AW1003" s="33">
        <f t="shared" ref="AW1003:AW1066" si="587">IF(
  M1003&lt;0.5,
  0,
  MAX(
    0,
    IF(
      AS1003=0,
      0,
      MIN(
        Q1003*(1+N1003)*(1+N1003)*(1+N1003)*(1+N1003),
        AT1003,
        AU1003-D1003-W1003-AF1003-AO1003,
        AV1003-F1003-W1003-AF1003-AO1003
      )
    )
  ) * M1003
)</f>
        <v>0</v>
      </c>
      <c r="AX1003" s="33">
        <f t="shared" ref="AX1003:AX1066" si="588">IF(AS1003=0, 0, MAX(0, (Q1003*(1+N1003)*(1+N1003)*(1+N1003)*(1+N1003)) - AW1003))</f>
        <v>0</v>
      </c>
      <c r="AY1003" s="34">
        <f t="shared" ref="AY1003:AY1066" si="589">Z1003+AI1003+AR1003+AX1003</f>
        <v>16747.035400000008</v>
      </c>
    </row>
    <row r="1004" spans="1:51" ht="15.75" customHeight="1" x14ac:dyDescent="0.3">
      <c r="A1004" s="166" t="s">
        <v>2209</v>
      </c>
      <c r="B1004" s="99">
        <v>6086.69</v>
      </c>
      <c r="C1004" s="99">
        <v>13021.86</v>
      </c>
      <c r="D1004" s="99">
        <v>70157.289999999994</v>
      </c>
      <c r="E1004" s="99">
        <v>60484.27</v>
      </c>
      <c r="F1004" s="104">
        <v>66000</v>
      </c>
      <c r="G1004" s="105">
        <v>0</v>
      </c>
      <c r="H1004" s="182">
        <v>46432</v>
      </c>
      <c r="I1004" s="182">
        <v>46507</v>
      </c>
      <c r="J1004" s="166">
        <v>2.1</v>
      </c>
      <c r="K1004" s="166">
        <v>0.7</v>
      </c>
      <c r="L1004" s="167" t="s">
        <v>1206</v>
      </c>
      <c r="M1004" s="168" t="s">
        <v>1203</v>
      </c>
      <c r="N1004" s="169">
        <v>2.7E-2</v>
      </c>
      <c r="O1004" s="21">
        <f t="shared" si="540"/>
        <v>1.4000000000000001</v>
      </c>
      <c r="P1004" s="21" t="str">
        <f t="shared" si="541"/>
        <v>N</v>
      </c>
      <c r="Q1004" s="22">
        <f t="shared" si="542"/>
        <v>19108.55</v>
      </c>
      <c r="R1004" s="8" t="str">
        <f t="shared" si="543"/>
        <v>N</v>
      </c>
      <c r="S1004" s="23">
        <f t="shared" si="544"/>
        <v>1.8666666666666669</v>
      </c>
      <c r="T1004" s="24">
        <f t="shared" si="545"/>
        <v>20500</v>
      </c>
      <c r="U1004" s="24">
        <f t="shared" si="546"/>
        <v>100000</v>
      </c>
      <c r="V1004" s="24">
        <f t="shared" si="547"/>
        <v>257500</v>
      </c>
      <c r="W1004" s="24">
        <f t="shared" si="548"/>
        <v>14718.360637499998</v>
      </c>
      <c r="X1004" s="24">
        <f t="shared" si="549"/>
        <v>0</v>
      </c>
      <c r="Y1004" s="24">
        <f t="shared" si="550"/>
        <v>14718.360637499998</v>
      </c>
      <c r="Z1004" s="24">
        <f t="shared" si="551"/>
        <v>4906.1202124999982</v>
      </c>
      <c r="AA1004" s="25" t="str">
        <f t="shared" si="552"/>
        <v>N</v>
      </c>
      <c r="AB1004" s="26">
        <f t="shared" si="553"/>
        <v>0.86666666666666692</v>
      </c>
      <c r="AC1004" s="27">
        <f t="shared" si="554"/>
        <v>20500</v>
      </c>
      <c r="AD1004" s="28">
        <f t="shared" si="555"/>
        <v>100000</v>
      </c>
      <c r="AE1004" s="28">
        <f t="shared" si="556"/>
        <v>257500</v>
      </c>
      <c r="AF1004" s="28">
        <f t="shared" si="557"/>
        <v>11343.262021875005</v>
      </c>
      <c r="AG1004" s="28">
        <f t="shared" si="558"/>
        <v>0</v>
      </c>
      <c r="AH1004" s="28">
        <f t="shared" si="559"/>
        <v>11343.262021875005</v>
      </c>
      <c r="AI1004" s="28">
        <f t="shared" si="560"/>
        <v>8811.0798110749893</v>
      </c>
      <c r="AJ1004" s="29" t="str">
        <f t="shared" si="561"/>
        <v>N</v>
      </c>
      <c r="AK1004" s="30">
        <f t="shared" si="576"/>
        <v>0</v>
      </c>
      <c r="AL1004" s="31">
        <f t="shared" si="577"/>
        <v>20500</v>
      </c>
      <c r="AM1004" s="31">
        <f t="shared" si="578"/>
        <v>100000</v>
      </c>
      <c r="AN1004" s="31">
        <f t="shared" si="579"/>
        <v>257500</v>
      </c>
      <c r="AO1004" s="31">
        <f t="shared" si="580"/>
        <v>0</v>
      </c>
      <c r="AP1004" s="31">
        <f t="shared" si="581"/>
        <v>0</v>
      </c>
      <c r="AQ1004" s="31">
        <f t="shared" si="582"/>
        <v>0</v>
      </c>
      <c r="AR1004" s="31">
        <f t="shared" si="583"/>
        <v>0</v>
      </c>
      <c r="AS1004" s="32">
        <f t="shared" si="584"/>
        <v>0</v>
      </c>
      <c r="AT1004" s="33">
        <f t="shared" si="585"/>
        <v>20500</v>
      </c>
      <c r="AU1004" s="33">
        <f t="shared" si="586"/>
        <v>100000</v>
      </c>
      <c r="AV1004" s="33">
        <v>257502</v>
      </c>
      <c r="AW1004" s="33">
        <f t="shared" si="587"/>
        <v>0</v>
      </c>
      <c r="AX1004" s="33">
        <f t="shared" si="588"/>
        <v>0</v>
      </c>
      <c r="AY1004" s="34">
        <f t="shared" si="589"/>
        <v>13717.200023574987</v>
      </c>
    </row>
    <row r="1005" spans="1:51" ht="15.75" customHeight="1" x14ac:dyDescent="0.3">
      <c r="A1005" s="166" t="s">
        <v>2210</v>
      </c>
      <c r="B1005" s="99">
        <v>13201.01</v>
      </c>
      <c r="C1005" s="99">
        <v>22515.05</v>
      </c>
      <c r="D1005" s="99">
        <v>63320.47</v>
      </c>
      <c r="E1005" s="99">
        <v>58352.7</v>
      </c>
      <c r="F1005" s="104">
        <v>190000</v>
      </c>
      <c r="G1005" s="105">
        <v>24444</v>
      </c>
      <c r="H1005" s="182">
        <v>46237</v>
      </c>
      <c r="I1005" s="182">
        <v>46261</v>
      </c>
      <c r="J1005" s="166">
        <v>2.4</v>
      </c>
      <c r="K1005" s="166">
        <v>1.8</v>
      </c>
      <c r="L1005" s="167" t="s">
        <v>1207</v>
      </c>
      <c r="M1005" s="168" t="s">
        <v>1203</v>
      </c>
      <c r="N1005" s="169">
        <v>0.06</v>
      </c>
      <c r="O1005" s="21">
        <f t="shared" si="540"/>
        <v>0.59999999999999987</v>
      </c>
      <c r="P1005" s="21" t="str">
        <f t="shared" si="541"/>
        <v>N</v>
      </c>
      <c r="Q1005" s="22">
        <f t="shared" si="542"/>
        <v>35716.06</v>
      </c>
      <c r="R1005" s="8" t="str">
        <f t="shared" si="543"/>
        <v>N</v>
      </c>
      <c r="S1005" s="23">
        <f t="shared" si="544"/>
        <v>0.79999999999999982</v>
      </c>
      <c r="T1005" s="24">
        <f t="shared" si="545"/>
        <v>50000</v>
      </c>
      <c r="U1005" s="24">
        <f t="shared" si="546"/>
        <v>200000</v>
      </c>
      <c r="V1005" s="24">
        <f t="shared" si="547"/>
        <v>257500</v>
      </c>
      <c r="W1005" s="24">
        <f t="shared" si="548"/>
        <v>28394.2677</v>
      </c>
      <c r="X1005" s="24">
        <f t="shared" si="549"/>
        <v>0</v>
      </c>
      <c r="Y1005" s="24">
        <f t="shared" si="550"/>
        <v>28394.2677</v>
      </c>
      <c r="Z1005" s="24">
        <f t="shared" si="551"/>
        <v>9464.7559000000001</v>
      </c>
      <c r="AA1005" s="25" t="str">
        <f t="shared" si="552"/>
        <v>N</v>
      </c>
      <c r="AB1005" s="26">
        <f t="shared" si="553"/>
        <v>0</v>
      </c>
      <c r="AC1005" s="27">
        <f t="shared" si="554"/>
        <v>50000</v>
      </c>
      <c r="AD1005" s="28">
        <f t="shared" si="555"/>
        <v>200000</v>
      </c>
      <c r="AE1005" s="28">
        <f t="shared" si="556"/>
        <v>257500</v>
      </c>
      <c r="AF1005" s="28">
        <f t="shared" si="557"/>
        <v>0</v>
      </c>
      <c r="AG1005" s="28">
        <f t="shared" si="558"/>
        <v>0</v>
      </c>
      <c r="AH1005" s="28">
        <f t="shared" si="559"/>
        <v>0</v>
      </c>
      <c r="AI1005" s="28">
        <f t="shared" si="560"/>
        <v>0</v>
      </c>
      <c r="AJ1005" s="29" t="str">
        <f t="shared" si="561"/>
        <v>N</v>
      </c>
      <c r="AK1005" s="30">
        <f t="shared" si="576"/>
        <v>0</v>
      </c>
      <c r="AL1005" s="31">
        <f t="shared" si="577"/>
        <v>50000</v>
      </c>
      <c r="AM1005" s="31">
        <f t="shared" si="578"/>
        <v>200000</v>
      </c>
      <c r="AN1005" s="31">
        <f t="shared" si="579"/>
        <v>257500</v>
      </c>
      <c r="AO1005" s="31">
        <f t="shared" si="580"/>
        <v>0</v>
      </c>
      <c r="AP1005" s="31">
        <f t="shared" si="581"/>
        <v>0</v>
      </c>
      <c r="AQ1005" s="31">
        <f t="shared" si="582"/>
        <v>0</v>
      </c>
      <c r="AR1005" s="31">
        <f t="shared" si="583"/>
        <v>0</v>
      </c>
      <c r="AS1005" s="32">
        <f t="shared" si="584"/>
        <v>0</v>
      </c>
      <c r="AT1005" s="33">
        <f t="shared" si="585"/>
        <v>50000</v>
      </c>
      <c r="AU1005" s="33">
        <f t="shared" si="586"/>
        <v>200000</v>
      </c>
      <c r="AV1005" s="33">
        <v>257503</v>
      </c>
      <c r="AW1005" s="33">
        <f t="shared" si="587"/>
        <v>0</v>
      </c>
      <c r="AX1005" s="33">
        <f t="shared" si="588"/>
        <v>0</v>
      </c>
      <c r="AY1005" s="34">
        <f t="shared" si="589"/>
        <v>9464.7559000000001</v>
      </c>
    </row>
    <row r="1006" spans="1:51" ht="15.75" customHeight="1" x14ac:dyDescent="0.3">
      <c r="A1006" s="166" t="s">
        <v>2211</v>
      </c>
      <c r="B1006" s="99">
        <v>14420.27</v>
      </c>
      <c r="C1006" s="99">
        <v>22782.240000000002</v>
      </c>
      <c r="D1006" s="99">
        <v>83673.83</v>
      </c>
      <c r="E1006" s="99">
        <v>73951.789999999994</v>
      </c>
      <c r="F1006" s="104">
        <v>15000</v>
      </c>
      <c r="G1006" s="105">
        <v>0</v>
      </c>
      <c r="H1006" s="182">
        <v>46390</v>
      </c>
      <c r="I1006" s="182">
        <v>46449</v>
      </c>
      <c r="J1006" s="166">
        <v>4.0999999999999996</v>
      </c>
      <c r="K1006" s="166">
        <v>1.5</v>
      </c>
      <c r="L1006" s="167" t="s">
        <v>1207</v>
      </c>
      <c r="M1006" s="168" t="s">
        <v>1204</v>
      </c>
      <c r="N1006" s="169">
        <v>0.01</v>
      </c>
      <c r="O1006" s="21">
        <f t="shared" si="540"/>
        <v>2.5999999999999996</v>
      </c>
      <c r="P1006" s="21" t="str">
        <f t="shared" si="541"/>
        <v>N</v>
      </c>
      <c r="Q1006" s="22">
        <f t="shared" si="542"/>
        <v>37202.51</v>
      </c>
      <c r="R1006" s="8" t="str">
        <f t="shared" si="543"/>
        <v>N</v>
      </c>
      <c r="S1006" s="23">
        <f t="shared" si="544"/>
        <v>5.1999999999999993</v>
      </c>
      <c r="T1006" s="24">
        <f t="shared" si="545"/>
        <v>50000</v>
      </c>
      <c r="U1006" s="24">
        <f t="shared" si="546"/>
        <v>200000</v>
      </c>
      <c r="V1006" s="24">
        <f t="shared" si="547"/>
        <v>257500</v>
      </c>
      <c r="W1006" s="24">
        <f t="shared" si="548"/>
        <v>18787.26755</v>
      </c>
      <c r="X1006" s="24">
        <f t="shared" si="549"/>
        <v>0</v>
      </c>
      <c r="Y1006" s="24">
        <f t="shared" si="550"/>
        <v>18787.26755</v>
      </c>
      <c r="Z1006" s="24">
        <f t="shared" si="551"/>
        <v>18787.26755</v>
      </c>
      <c r="AA1006" s="25" t="str">
        <f t="shared" si="552"/>
        <v>N</v>
      </c>
      <c r="AB1006" s="26">
        <f t="shared" si="553"/>
        <v>4.1999999999999993</v>
      </c>
      <c r="AC1006" s="27">
        <f t="shared" si="554"/>
        <v>50000</v>
      </c>
      <c r="AD1006" s="28">
        <f t="shared" si="555"/>
        <v>200000</v>
      </c>
      <c r="AE1006" s="28">
        <f t="shared" si="556"/>
        <v>257500</v>
      </c>
      <c r="AF1006" s="28">
        <f t="shared" si="557"/>
        <v>18975.140225499999</v>
      </c>
      <c r="AG1006" s="28">
        <f t="shared" si="558"/>
        <v>0</v>
      </c>
      <c r="AH1006" s="28">
        <f t="shared" si="559"/>
        <v>18975.140225499999</v>
      </c>
      <c r="AI1006" s="28">
        <f t="shared" si="560"/>
        <v>18975.140225499999</v>
      </c>
      <c r="AJ1006" s="29" t="str">
        <f t="shared" si="561"/>
        <v>N</v>
      </c>
      <c r="AK1006" s="30">
        <f t="shared" si="576"/>
        <v>3.1999999999999993</v>
      </c>
      <c r="AL1006" s="31">
        <f t="shared" si="577"/>
        <v>50000</v>
      </c>
      <c r="AM1006" s="31">
        <f t="shared" si="578"/>
        <v>200000</v>
      </c>
      <c r="AN1006" s="31">
        <f t="shared" si="579"/>
        <v>257500</v>
      </c>
      <c r="AO1006" s="31">
        <f t="shared" si="580"/>
        <v>19164.891627754998</v>
      </c>
      <c r="AP1006" s="31">
        <f t="shared" si="581"/>
        <v>0</v>
      </c>
      <c r="AQ1006" s="31">
        <f t="shared" si="582"/>
        <v>19164.891627754998</v>
      </c>
      <c r="AR1006" s="31">
        <f t="shared" si="583"/>
        <v>19164.891627754998</v>
      </c>
      <c r="AS1006" s="32">
        <f t="shared" si="584"/>
        <v>2.1999999999999993</v>
      </c>
      <c r="AT1006" s="33">
        <f t="shared" si="585"/>
        <v>50000</v>
      </c>
      <c r="AU1006" s="33">
        <f t="shared" si="586"/>
        <v>200000</v>
      </c>
      <c r="AV1006" s="33">
        <v>257504</v>
      </c>
      <c r="AW1006" s="33">
        <f t="shared" si="587"/>
        <v>19356.540544032548</v>
      </c>
      <c r="AX1006" s="33">
        <f t="shared" si="588"/>
        <v>19356.540544032548</v>
      </c>
      <c r="AY1006" s="34">
        <f t="shared" si="589"/>
        <v>76283.839947287546</v>
      </c>
    </row>
    <row r="1007" spans="1:51" ht="15.75" customHeight="1" x14ac:dyDescent="0.3">
      <c r="A1007" s="166" t="s">
        <v>2212</v>
      </c>
      <c r="B1007" s="99">
        <v>11922.89</v>
      </c>
      <c r="C1007" s="99">
        <v>31664.2</v>
      </c>
      <c r="D1007" s="99">
        <v>56844.33</v>
      </c>
      <c r="E1007" s="99">
        <v>49468.59</v>
      </c>
      <c r="F1007" s="104">
        <v>111000</v>
      </c>
      <c r="G1007" s="105">
        <v>12500</v>
      </c>
      <c r="H1007" s="182">
        <v>46523</v>
      </c>
      <c r="I1007" s="182">
        <v>46580</v>
      </c>
      <c r="J1007" s="166">
        <v>3.7</v>
      </c>
      <c r="K1007" s="166">
        <v>1.9</v>
      </c>
      <c r="L1007" s="167" t="s">
        <v>1207</v>
      </c>
      <c r="M1007" s="168" t="s">
        <v>1205</v>
      </c>
      <c r="N1007" s="169">
        <v>0.02</v>
      </c>
      <c r="O1007" s="21">
        <f t="shared" si="540"/>
        <v>1.8000000000000003</v>
      </c>
      <c r="P1007" s="21" t="str">
        <f t="shared" si="541"/>
        <v>N</v>
      </c>
      <c r="Q1007" s="22">
        <f t="shared" si="542"/>
        <v>43587.09</v>
      </c>
      <c r="R1007" s="8" t="str">
        <f t="shared" si="543"/>
        <v>N</v>
      </c>
      <c r="S1007" s="23">
        <f t="shared" si="544"/>
        <v>1.8000000000000003</v>
      </c>
      <c r="T1007" s="24">
        <f t="shared" si="545"/>
        <v>50000</v>
      </c>
      <c r="U1007" s="24">
        <f t="shared" si="546"/>
        <v>200000</v>
      </c>
      <c r="V1007" s="24">
        <f t="shared" si="547"/>
        <v>257500</v>
      </c>
      <c r="W1007" s="24">
        <f t="shared" si="548"/>
        <v>44458.8318</v>
      </c>
      <c r="X1007" s="24">
        <f t="shared" si="549"/>
        <v>0</v>
      </c>
      <c r="Y1007" s="24">
        <f t="shared" si="550"/>
        <v>44458.8318</v>
      </c>
      <c r="Z1007" s="24">
        <f t="shared" si="551"/>
        <v>0</v>
      </c>
      <c r="AA1007" s="25" t="str">
        <f t="shared" si="552"/>
        <v>N</v>
      </c>
      <c r="AB1007" s="26">
        <f t="shared" si="553"/>
        <v>0.80000000000000027</v>
      </c>
      <c r="AC1007" s="27">
        <f t="shared" si="554"/>
        <v>50000</v>
      </c>
      <c r="AD1007" s="28">
        <f t="shared" si="555"/>
        <v>200000</v>
      </c>
      <c r="AE1007" s="28">
        <f t="shared" si="556"/>
        <v>257500</v>
      </c>
      <c r="AF1007" s="28">
        <f t="shared" si="557"/>
        <v>45348.008436000004</v>
      </c>
      <c r="AG1007" s="28">
        <f t="shared" si="558"/>
        <v>0</v>
      </c>
      <c r="AH1007" s="28">
        <f t="shared" si="559"/>
        <v>45348.008436000004</v>
      </c>
      <c r="AI1007" s="28">
        <f t="shared" si="560"/>
        <v>0</v>
      </c>
      <c r="AJ1007" s="29" t="str">
        <f t="shared" si="561"/>
        <v>N</v>
      </c>
      <c r="AK1007" s="30">
        <f t="shared" si="576"/>
        <v>0</v>
      </c>
      <c r="AL1007" s="31">
        <f t="shared" si="577"/>
        <v>50000</v>
      </c>
      <c r="AM1007" s="31">
        <f t="shared" si="578"/>
        <v>200000</v>
      </c>
      <c r="AN1007" s="31">
        <f t="shared" si="579"/>
        <v>257500</v>
      </c>
      <c r="AO1007" s="31">
        <f t="shared" si="580"/>
        <v>0</v>
      </c>
      <c r="AP1007" s="31">
        <f t="shared" si="581"/>
        <v>0</v>
      </c>
      <c r="AQ1007" s="31">
        <f t="shared" si="582"/>
        <v>0</v>
      </c>
      <c r="AR1007" s="31">
        <f t="shared" si="583"/>
        <v>0</v>
      </c>
      <c r="AS1007" s="32">
        <f t="shared" si="584"/>
        <v>0</v>
      </c>
      <c r="AT1007" s="33">
        <f t="shared" si="585"/>
        <v>50000</v>
      </c>
      <c r="AU1007" s="33">
        <f t="shared" si="586"/>
        <v>200000</v>
      </c>
      <c r="AV1007" s="33">
        <v>257505</v>
      </c>
      <c r="AW1007" s="33">
        <f t="shared" si="587"/>
        <v>0</v>
      </c>
      <c r="AX1007" s="33">
        <f t="shared" si="588"/>
        <v>0</v>
      </c>
      <c r="AY1007" s="34">
        <f t="shared" si="589"/>
        <v>0</v>
      </c>
    </row>
    <row r="1008" spans="1:51" ht="15.75" customHeight="1" x14ac:dyDescent="0.3">
      <c r="A1008" s="166" t="s">
        <v>2213</v>
      </c>
      <c r="B1008" s="99">
        <v>15557.56</v>
      </c>
      <c r="C1008" s="99">
        <v>10773.27</v>
      </c>
      <c r="D1008" s="99">
        <v>86095.01</v>
      </c>
      <c r="E1008" s="99">
        <v>79450.710000000006</v>
      </c>
      <c r="F1008" s="104">
        <v>100000</v>
      </c>
      <c r="G1008" s="105">
        <v>0</v>
      </c>
      <c r="H1008" s="182">
        <v>46560</v>
      </c>
      <c r="I1008" s="182">
        <v>46596</v>
      </c>
      <c r="J1008" s="166">
        <v>2.7</v>
      </c>
      <c r="K1008" s="166">
        <v>2.7</v>
      </c>
      <c r="L1008" s="167" t="s">
        <v>1207</v>
      </c>
      <c r="M1008" s="168" t="s">
        <v>1204</v>
      </c>
      <c r="N1008" s="169">
        <v>0.02</v>
      </c>
      <c r="O1008" s="21">
        <f t="shared" si="540"/>
        <v>0</v>
      </c>
      <c r="P1008" s="21" t="str">
        <f t="shared" si="541"/>
        <v>N</v>
      </c>
      <c r="Q1008" s="22">
        <f t="shared" si="542"/>
        <v>26330.83</v>
      </c>
      <c r="R1008" s="8" t="str">
        <f t="shared" si="543"/>
        <v>N</v>
      </c>
      <c r="S1008" s="23">
        <f t="shared" si="544"/>
        <v>0</v>
      </c>
      <c r="T1008" s="24">
        <f t="shared" si="545"/>
        <v>50000</v>
      </c>
      <c r="U1008" s="24">
        <f t="shared" si="546"/>
        <v>200000</v>
      </c>
      <c r="V1008" s="24">
        <f t="shared" si="547"/>
        <v>257500</v>
      </c>
      <c r="W1008" s="24">
        <f t="shared" si="548"/>
        <v>0</v>
      </c>
      <c r="X1008" s="24">
        <f t="shared" si="549"/>
        <v>0</v>
      </c>
      <c r="Y1008" s="24">
        <f t="shared" si="550"/>
        <v>0</v>
      </c>
      <c r="Z1008" s="24">
        <f t="shared" si="551"/>
        <v>0</v>
      </c>
      <c r="AA1008" s="25" t="str">
        <f t="shared" si="552"/>
        <v>N</v>
      </c>
      <c r="AB1008" s="26">
        <f t="shared" si="553"/>
        <v>0</v>
      </c>
      <c r="AC1008" s="27">
        <f t="shared" si="554"/>
        <v>50000</v>
      </c>
      <c r="AD1008" s="28">
        <f t="shared" si="555"/>
        <v>200000</v>
      </c>
      <c r="AE1008" s="28">
        <f t="shared" si="556"/>
        <v>257500</v>
      </c>
      <c r="AF1008" s="28">
        <f t="shared" si="557"/>
        <v>0</v>
      </c>
      <c r="AG1008" s="28">
        <f t="shared" si="558"/>
        <v>0</v>
      </c>
      <c r="AH1008" s="28">
        <f t="shared" si="559"/>
        <v>0</v>
      </c>
      <c r="AI1008" s="28">
        <f t="shared" si="560"/>
        <v>0</v>
      </c>
      <c r="AJ1008" s="29" t="str">
        <f t="shared" si="561"/>
        <v>N</v>
      </c>
      <c r="AK1008" s="30">
        <f t="shared" si="576"/>
        <v>0</v>
      </c>
      <c r="AL1008" s="31">
        <f t="shared" si="577"/>
        <v>50000</v>
      </c>
      <c r="AM1008" s="31">
        <f t="shared" si="578"/>
        <v>200000</v>
      </c>
      <c r="AN1008" s="31">
        <f t="shared" si="579"/>
        <v>257500</v>
      </c>
      <c r="AO1008" s="31">
        <f t="shared" si="580"/>
        <v>0</v>
      </c>
      <c r="AP1008" s="31">
        <f t="shared" si="581"/>
        <v>0</v>
      </c>
      <c r="AQ1008" s="31">
        <f t="shared" si="582"/>
        <v>0</v>
      </c>
      <c r="AR1008" s="31">
        <f t="shared" si="583"/>
        <v>0</v>
      </c>
      <c r="AS1008" s="32">
        <f t="shared" si="584"/>
        <v>0</v>
      </c>
      <c r="AT1008" s="33">
        <f t="shared" si="585"/>
        <v>50000</v>
      </c>
      <c r="AU1008" s="33">
        <f t="shared" si="586"/>
        <v>200000</v>
      </c>
      <c r="AV1008" s="33">
        <v>257506</v>
      </c>
      <c r="AW1008" s="33">
        <f t="shared" si="587"/>
        <v>0</v>
      </c>
      <c r="AX1008" s="33">
        <f t="shared" si="588"/>
        <v>0</v>
      </c>
      <c r="AY1008" s="34">
        <f t="shared" si="589"/>
        <v>0</v>
      </c>
    </row>
    <row r="1009" spans="1:51" ht="15.75" customHeight="1" x14ac:dyDescent="0.3">
      <c r="A1009" s="166" t="s">
        <v>2214</v>
      </c>
      <c r="B1009" s="99">
        <v>11405.77</v>
      </c>
      <c r="C1009" s="99">
        <v>17658.53</v>
      </c>
      <c r="D1009" s="99">
        <v>82949.539999999994</v>
      </c>
      <c r="E1009" s="99">
        <v>67974.69</v>
      </c>
      <c r="F1009" s="104">
        <v>0</v>
      </c>
      <c r="G1009" s="108">
        <v>12500</v>
      </c>
      <c r="H1009" s="182">
        <v>46356</v>
      </c>
      <c r="I1009" s="182">
        <v>46444</v>
      </c>
      <c r="J1009" s="166">
        <v>3.5</v>
      </c>
      <c r="K1009" s="166">
        <v>2.8</v>
      </c>
      <c r="L1009" s="167" t="s">
        <v>1206</v>
      </c>
      <c r="M1009" s="168" t="s">
        <v>1204</v>
      </c>
      <c r="N1009" s="169">
        <v>0.02</v>
      </c>
      <c r="O1009" s="21">
        <f t="shared" si="540"/>
        <v>0.70000000000000018</v>
      </c>
      <c r="P1009" s="21" t="str">
        <f t="shared" si="541"/>
        <v>N</v>
      </c>
      <c r="Q1009" s="22">
        <f t="shared" si="542"/>
        <v>29064.3</v>
      </c>
      <c r="R1009" s="8" t="str">
        <f t="shared" si="543"/>
        <v>N</v>
      </c>
      <c r="S1009" s="23">
        <f t="shared" si="544"/>
        <v>1.4000000000000004</v>
      </c>
      <c r="T1009" s="24">
        <f t="shared" si="545"/>
        <v>20500</v>
      </c>
      <c r="U1009" s="24">
        <f t="shared" si="546"/>
        <v>100000</v>
      </c>
      <c r="V1009" s="24">
        <f t="shared" si="547"/>
        <v>257500</v>
      </c>
      <c r="W1009" s="24">
        <f t="shared" si="548"/>
        <v>8525.2300000000032</v>
      </c>
      <c r="X1009" s="24">
        <f t="shared" si="549"/>
        <v>0</v>
      </c>
      <c r="Y1009" s="24">
        <f t="shared" si="550"/>
        <v>8525.2300000000032</v>
      </c>
      <c r="Z1009" s="24">
        <f t="shared" si="551"/>
        <v>21120.355999999996</v>
      </c>
      <c r="AA1009" s="25" t="str">
        <f t="shared" si="552"/>
        <v>N</v>
      </c>
      <c r="AB1009" s="26">
        <f t="shared" si="553"/>
        <v>0.40000000000000036</v>
      </c>
      <c r="AC1009" s="27">
        <f t="shared" si="554"/>
        <v>20500</v>
      </c>
      <c r="AD1009" s="28">
        <f t="shared" si="555"/>
        <v>100000</v>
      </c>
      <c r="AE1009" s="28">
        <f t="shared" si="556"/>
        <v>257500</v>
      </c>
      <c r="AF1009" s="28">
        <f t="shared" si="557"/>
        <v>4262.6150000000016</v>
      </c>
      <c r="AG1009" s="28">
        <f t="shared" si="558"/>
        <v>0</v>
      </c>
      <c r="AH1009" s="28">
        <f t="shared" si="559"/>
        <v>4262.6150000000016</v>
      </c>
      <c r="AI1009" s="28">
        <f t="shared" si="560"/>
        <v>25975.882719999998</v>
      </c>
      <c r="AJ1009" s="29" t="str">
        <f t="shared" si="561"/>
        <v>N</v>
      </c>
      <c r="AK1009" s="30">
        <f t="shared" si="576"/>
        <v>0</v>
      </c>
      <c r="AL1009" s="31">
        <f t="shared" si="577"/>
        <v>20500</v>
      </c>
      <c r="AM1009" s="31">
        <f t="shared" si="578"/>
        <v>100000</v>
      </c>
      <c r="AN1009" s="31">
        <f t="shared" si="579"/>
        <v>257500</v>
      </c>
      <c r="AO1009" s="31">
        <f t="shared" si="580"/>
        <v>0</v>
      </c>
      <c r="AP1009" s="31">
        <f t="shared" si="581"/>
        <v>0</v>
      </c>
      <c r="AQ1009" s="31">
        <f t="shared" si="582"/>
        <v>0</v>
      </c>
      <c r="AR1009" s="31">
        <f t="shared" si="583"/>
        <v>0</v>
      </c>
      <c r="AS1009" s="32">
        <f t="shared" si="584"/>
        <v>0</v>
      </c>
      <c r="AT1009" s="33">
        <f t="shared" si="585"/>
        <v>20500</v>
      </c>
      <c r="AU1009" s="33">
        <f t="shared" si="586"/>
        <v>100000</v>
      </c>
      <c r="AV1009" s="33">
        <v>257507</v>
      </c>
      <c r="AW1009" s="33">
        <f t="shared" si="587"/>
        <v>0</v>
      </c>
      <c r="AX1009" s="33">
        <f t="shared" si="588"/>
        <v>0</v>
      </c>
      <c r="AY1009" s="34">
        <f t="shared" si="589"/>
        <v>47096.238719999994</v>
      </c>
    </row>
    <row r="1010" spans="1:51" ht="15.75" customHeight="1" x14ac:dyDescent="0.3">
      <c r="A1010" s="166" t="s">
        <v>2215</v>
      </c>
      <c r="B1010" s="99">
        <v>7148.24</v>
      </c>
      <c r="C1010" s="99">
        <v>3701.6</v>
      </c>
      <c r="D1010" s="99">
        <v>49273.93</v>
      </c>
      <c r="E1010" s="99">
        <v>48956.73</v>
      </c>
      <c r="F1010" s="109">
        <v>51000</v>
      </c>
      <c r="G1010" s="108">
        <v>12500</v>
      </c>
      <c r="H1010" s="182">
        <v>46265</v>
      </c>
      <c r="I1010" s="182">
        <v>46278</v>
      </c>
      <c r="J1010" s="166">
        <v>3.9</v>
      </c>
      <c r="K1010" s="166">
        <v>0.9</v>
      </c>
      <c r="L1010" s="167" t="s">
        <v>1206</v>
      </c>
      <c r="M1010" s="168" t="s">
        <v>1205</v>
      </c>
      <c r="N1010" s="169">
        <v>0.04</v>
      </c>
      <c r="O1010" s="21">
        <f t="shared" si="540"/>
        <v>3</v>
      </c>
      <c r="P1010" s="21" t="str">
        <f t="shared" si="541"/>
        <v>N</v>
      </c>
      <c r="Q1010" s="22">
        <f t="shared" si="542"/>
        <v>10849.84</v>
      </c>
      <c r="R1010" s="8" t="str">
        <f t="shared" si="543"/>
        <v>N</v>
      </c>
      <c r="S1010" s="23">
        <f t="shared" si="544"/>
        <v>3</v>
      </c>
      <c r="T1010" s="24">
        <f t="shared" si="545"/>
        <v>20500</v>
      </c>
      <c r="U1010" s="24">
        <f t="shared" si="546"/>
        <v>100000</v>
      </c>
      <c r="V1010" s="24">
        <f t="shared" si="547"/>
        <v>257500</v>
      </c>
      <c r="W1010" s="24">
        <f t="shared" si="548"/>
        <v>11283.8336</v>
      </c>
      <c r="X1010" s="24">
        <f t="shared" si="549"/>
        <v>0</v>
      </c>
      <c r="Y1010" s="24">
        <f t="shared" si="550"/>
        <v>11283.8336</v>
      </c>
      <c r="Z1010" s="24">
        <f t="shared" si="551"/>
        <v>0</v>
      </c>
      <c r="AA1010" s="25" t="str">
        <f t="shared" si="552"/>
        <v>N</v>
      </c>
      <c r="AB1010" s="26">
        <f t="shared" si="553"/>
        <v>2</v>
      </c>
      <c r="AC1010" s="27">
        <f t="shared" si="554"/>
        <v>20500</v>
      </c>
      <c r="AD1010" s="28">
        <f t="shared" si="555"/>
        <v>100000</v>
      </c>
      <c r="AE1010" s="28">
        <f t="shared" si="556"/>
        <v>257500</v>
      </c>
      <c r="AF1010" s="28">
        <f t="shared" si="557"/>
        <v>11735.186944000001</v>
      </c>
      <c r="AG1010" s="28">
        <f t="shared" si="558"/>
        <v>0</v>
      </c>
      <c r="AH1010" s="28">
        <f t="shared" si="559"/>
        <v>11735.186944000001</v>
      </c>
      <c r="AI1010" s="28">
        <f t="shared" si="560"/>
        <v>0</v>
      </c>
      <c r="AJ1010" s="29" t="str">
        <f t="shared" si="561"/>
        <v>N</v>
      </c>
      <c r="AK1010" s="30">
        <f t="shared" si="576"/>
        <v>1</v>
      </c>
      <c r="AL1010" s="31">
        <f t="shared" si="577"/>
        <v>20500</v>
      </c>
      <c r="AM1010" s="31">
        <f t="shared" si="578"/>
        <v>100000</v>
      </c>
      <c r="AN1010" s="31">
        <f t="shared" si="579"/>
        <v>257500</v>
      </c>
      <c r="AO1010" s="31">
        <f t="shared" si="580"/>
        <v>12204.594421760001</v>
      </c>
      <c r="AP1010" s="31">
        <f t="shared" si="581"/>
        <v>0</v>
      </c>
      <c r="AQ1010" s="31">
        <f t="shared" si="582"/>
        <v>12204.594421760001</v>
      </c>
      <c r="AR1010" s="31">
        <f t="shared" si="583"/>
        <v>0</v>
      </c>
      <c r="AS1010" s="32">
        <f t="shared" si="584"/>
        <v>0</v>
      </c>
      <c r="AT1010" s="33">
        <f t="shared" si="585"/>
        <v>20500</v>
      </c>
      <c r="AU1010" s="33">
        <f t="shared" si="586"/>
        <v>100000</v>
      </c>
      <c r="AV1010" s="33">
        <v>257508</v>
      </c>
      <c r="AW1010" s="33">
        <f t="shared" si="587"/>
        <v>0</v>
      </c>
      <c r="AX1010" s="33">
        <f t="shared" si="588"/>
        <v>0</v>
      </c>
      <c r="AY1010" s="34">
        <f t="shared" si="589"/>
        <v>0</v>
      </c>
    </row>
    <row r="1011" spans="1:51" ht="15.75" customHeight="1" x14ac:dyDescent="0.3">
      <c r="A1011" s="166" t="s">
        <v>2216</v>
      </c>
      <c r="B1011" s="99">
        <v>8991.4</v>
      </c>
      <c r="C1011" s="99">
        <v>26121.040000000001</v>
      </c>
      <c r="D1011" s="99">
        <v>58841.08</v>
      </c>
      <c r="E1011" s="99">
        <v>51692.47</v>
      </c>
      <c r="F1011" s="109">
        <v>95000</v>
      </c>
      <c r="G1011" s="108">
        <v>12500</v>
      </c>
      <c r="H1011" s="182">
        <v>46541</v>
      </c>
      <c r="I1011" s="182">
        <v>46588</v>
      </c>
      <c r="J1011" s="166">
        <v>4.5999999999999996</v>
      </c>
      <c r="K1011" s="166">
        <v>1</v>
      </c>
      <c r="L1011" s="167" t="s">
        <v>1206</v>
      </c>
      <c r="M1011" s="168" t="s">
        <v>1203</v>
      </c>
      <c r="N1011" s="169">
        <v>0.05</v>
      </c>
      <c r="O1011" s="21">
        <f t="shared" si="540"/>
        <v>3.5999999999999996</v>
      </c>
      <c r="P1011" s="21" t="str">
        <f t="shared" si="541"/>
        <v>N</v>
      </c>
      <c r="Q1011" s="22">
        <f t="shared" si="542"/>
        <v>35112.44</v>
      </c>
      <c r="R1011" s="8" t="str">
        <f t="shared" si="543"/>
        <v>N</v>
      </c>
      <c r="S1011" s="23">
        <f t="shared" si="544"/>
        <v>4.8</v>
      </c>
      <c r="T1011" s="24">
        <f t="shared" si="545"/>
        <v>20500</v>
      </c>
      <c r="U1011" s="24">
        <f t="shared" si="546"/>
        <v>100000</v>
      </c>
      <c r="V1011" s="24">
        <f t="shared" si="547"/>
        <v>257500</v>
      </c>
      <c r="W1011" s="24">
        <f t="shared" si="548"/>
        <v>15375</v>
      </c>
      <c r="X1011" s="24">
        <f t="shared" si="549"/>
        <v>0</v>
      </c>
      <c r="Y1011" s="24">
        <f t="shared" si="550"/>
        <v>15375</v>
      </c>
      <c r="Z1011" s="24">
        <f t="shared" si="551"/>
        <v>21493.062000000005</v>
      </c>
      <c r="AA1011" s="25" t="str">
        <f t="shared" si="552"/>
        <v>N</v>
      </c>
      <c r="AB1011" s="26">
        <f t="shared" si="553"/>
        <v>3.8</v>
      </c>
      <c r="AC1011" s="27">
        <f t="shared" si="554"/>
        <v>20500</v>
      </c>
      <c r="AD1011" s="28">
        <f t="shared" si="555"/>
        <v>100000</v>
      </c>
      <c r="AE1011" s="28">
        <f t="shared" si="556"/>
        <v>257500</v>
      </c>
      <c r="AF1011" s="28">
        <f t="shared" si="557"/>
        <v>15375</v>
      </c>
      <c r="AG1011" s="28">
        <f t="shared" si="558"/>
        <v>0</v>
      </c>
      <c r="AH1011" s="28">
        <f t="shared" si="559"/>
        <v>15375</v>
      </c>
      <c r="AI1011" s="28">
        <f t="shared" si="560"/>
        <v>23336.465100000009</v>
      </c>
      <c r="AJ1011" s="29" t="str">
        <f t="shared" si="561"/>
        <v>N</v>
      </c>
      <c r="AK1011" s="30">
        <f t="shared" si="576"/>
        <v>2.8</v>
      </c>
      <c r="AL1011" s="31">
        <f t="shared" si="577"/>
        <v>20500</v>
      </c>
      <c r="AM1011" s="31">
        <f t="shared" si="578"/>
        <v>100000</v>
      </c>
      <c r="AN1011" s="31">
        <f t="shared" si="579"/>
        <v>257500</v>
      </c>
      <c r="AO1011" s="31">
        <f t="shared" si="580"/>
        <v>11496.880799999997</v>
      </c>
      <c r="AP1011" s="31">
        <f t="shared" si="581"/>
        <v>0</v>
      </c>
      <c r="AQ1011" s="31">
        <f t="shared" si="582"/>
        <v>11496.880799999997</v>
      </c>
      <c r="AR1011" s="31">
        <f t="shared" si="583"/>
        <v>29150.157555000013</v>
      </c>
      <c r="AS1011" s="32">
        <f t="shared" si="584"/>
        <v>1.7999999999999998</v>
      </c>
      <c r="AT1011" s="33">
        <f t="shared" si="585"/>
        <v>20500</v>
      </c>
      <c r="AU1011" s="33">
        <f t="shared" si="586"/>
        <v>100000</v>
      </c>
      <c r="AV1011" s="33">
        <v>257509</v>
      </c>
      <c r="AW1011" s="33">
        <f t="shared" si="587"/>
        <v>0</v>
      </c>
      <c r="AX1011" s="33">
        <f t="shared" si="588"/>
        <v>42679.390272750017</v>
      </c>
      <c r="AY1011" s="34">
        <f t="shared" si="589"/>
        <v>116659.07492775004</v>
      </c>
    </row>
    <row r="1012" spans="1:51" ht="15" customHeight="1" x14ac:dyDescent="0.3">
      <c r="A1012" s="166" t="s">
        <v>2217</v>
      </c>
      <c r="B1012" s="99">
        <v>10138.120000000001</v>
      </c>
      <c r="C1012" s="99">
        <v>22121.26</v>
      </c>
      <c r="D1012" s="99">
        <v>53460.59</v>
      </c>
      <c r="E1012" s="99">
        <v>48013.71</v>
      </c>
      <c r="F1012" s="109">
        <v>121000</v>
      </c>
      <c r="G1012" s="108">
        <v>12500</v>
      </c>
      <c r="H1012" s="182">
        <v>46463</v>
      </c>
      <c r="I1012" s="182">
        <v>46538</v>
      </c>
      <c r="J1012" s="166">
        <v>2.9</v>
      </c>
      <c r="K1012" s="166">
        <v>0.8</v>
      </c>
      <c r="L1012" s="167" t="s">
        <v>1206</v>
      </c>
      <c r="M1012" s="168" t="s">
        <v>1205</v>
      </c>
      <c r="N1012" s="169">
        <v>5.1999999999999998E-2</v>
      </c>
      <c r="O1012" s="21">
        <f t="shared" si="540"/>
        <v>2.0999999999999996</v>
      </c>
      <c r="P1012" s="21" t="str">
        <f t="shared" si="541"/>
        <v>N</v>
      </c>
      <c r="Q1012" s="22">
        <f t="shared" si="542"/>
        <v>32259.379999999997</v>
      </c>
      <c r="R1012" s="8" t="str">
        <f t="shared" si="543"/>
        <v>N</v>
      </c>
      <c r="S1012" s="23">
        <f t="shared" si="544"/>
        <v>2.0999999999999996</v>
      </c>
      <c r="T1012" s="24">
        <f t="shared" si="545"/>
        <v>20500</v>
      </c>
      <c r="U1012" s="24">
        <f t="shared" si="546"/>
        <v>100000</v>
      </c>
      <c r="V1012" s="24">
        <f t="shared" si="547"/>
        <v>257500</v>
      </c>
      <c r="W1012" s="24">
        <f t="shared" si="548"/>
        <v>20500</v>
      </c>
      <c r="X1012" s="24">
        <f t="shared" si="549"/>
        <v>0</v>
      </c>
      <c r="Y1012" s="24">
        <f t="shared" si="550"/>
        <v>20500</v>
      </c>
      <c r="Z1012" s="24">
        <f t="shared" si="551"/>
        <v>13436.867760000001</v>
      </c>
      <c r="AA1012" s="25" t="str">
        <f t="shared" si="552"/>
        <v>N</v>
      </c>
      <c r="AB1012" s="26">
        <f t="shared" si="553"/>
        <v>1.0999999999999996</v>
      </c>
      <c r="AC1012" s="27">
        <f t="shared" si="554"/>
        <v>20500</v>
      </c>
      <c r="AD1012" s="28">
        <f t="shared" si="555"/>
        <v>100000</v>
      </c>
      <c r="AE1012" s="28">
        <f t="shared" si="556"/>
        <v>257500</v>
      </c>
      <c r="AF1012" s="28">
        <f t="shared" si="557"/>
        <v>20500</v>
      </c>
      <c r="AG1012" s="28">
        <f t="shared" si="558"/>
        <v>0</v>
      </c>
      <c r="AH1012" s="28">
        <f t="shared" si="559"/>
        <v>20500</v>
      </c>
      <c r="AI1012" s="28">
        <f t="shared" si="560"/>
        <v>15201.584883520001</v>
      </c>
      <c r="AJ1012" s="29" t="str">
        <f t="shared" si="561"/>
        <v>N</v>
      </c>
      <c r="AK1012" s="30">
        <f t="shared" si="576"/>
        <v>9.9999999999999645E-2</v>
      </c>
      <c r="AL1012" s="31">
        <f t="shared" si="577"/>
        <v>20500</v>
      </c>
      <c r="AM1012" s="31">
        <f t="shared" si="578"/>
        <v>100000</v>
      </c>
      <c r="AN1012" s="31">
        <f t="shared" si="579"/>
        <v>257500</v>
      </c>
      <c r="AO1012" s="31">
        <f t="shared" si="580"/>
        <v>20500</v>
      </c>
      <c r="AP1012" s="31">
        <f t="shared" si="581"/>
        <v>0</v>
      </c>
      <c r="AQ1012" s="31">
        <f t="shared" si="582"/>
        <v>20500</v>
      </c>
      <c r="AR1012" s="31">
        <f t="shared" si="583"/>
        <v>17058.067297463043</v>
      </c>
      <c r="AS1012" s="32">
        <f t="shared" si="584"/>
        <v>0</v>
      </c>
      <c r="AT1012" s="33">
        <f t="shared" si="585"/>
        <v>20500</v>
      </c>
      <c r="AU1012" s="33">
        <f t="shared" si="586"/>
        <v>100000</v>
      </c>
      <c r="AV1012" s="33">
        <v>257510</v>
      </c>
      <c r="AW1012" s="33">
        <f t="shared" si="587"/>
        <v>0</v>
      </c>
      <c r="AX1012" s="33">
        <f t="shared" si="588"/>
        <v>0</v>
      </c>
      <c r="AY1012" s="34">
        <f t="shared" si="589"/>
        <v>45696.519940983046</v>
      </c>
    </row>
    <row r="1013" spans="1:51" ht="15" customHeight="1" x14ac:dyDescent="0.3">
      <c r="A1013" s="166" t="s">
        <v>2218</v>
      </c>
      <c r="B1013" s="99">
        <v>10065.73</v>
      </c>
      <c r="C1013" s="99">
        <v>34939.839999999997</v>
      </c>
      <c r="D1013" s="99">
        <v>60404.36</v>
      </c>
      <c r="E1013" s="99">
        <v>50536.36</v>
      </c>
      <c r="F1013" s="109">
        <v>126000</v>
      </c>
      <c r="G1013" s="108">
        <v>12500</v>
      </c>
      <c r="H1013" s="182">
        <v>46564</v>
      </c>
      <c r="I1013" s="182">
        <v>46652</v>
      </c>
      <c r="J1013" s="166">
        <v>2.2999999999999998</v>
      </c>
      <c r="K1013" s="166">
        <v>1.4</v>
      </c>
      <c r="L1013" s="167" t="s">
        <v>1206</v>
      </c>
      <c r="M1013" s="168" t="s">
        <v>1203</v>
      </c>
      <c r="N1013" s="169">
        <v>0.04</v>
      </c>
      <c r="O1013" s="21">
        <f t="shared" si="540"/>
        <v>0.89999999999999991</v>
      </c>
      <c r="P1013" s="21" t="str">
        <f t="shared" si="541"/>
        <v>N</v>
      </c>
      <c r="Q1013" s="22">
        <f t="shared" si="542"/>
        <v>45005.569999999992</v>
      </c>
      <c r="R1013" s="8" t="str">
        <f t="shared" si="543"/>
        <v>N</v>
      </c>
      <c r="S1013" s="23">
        <f t="shared" si="544"/>
        <v>1.2</v>
      </c>
      <c r="T1013" s="24">
        <f t="shared" si="545"/>
        <v>20500</v>
      </c>
      <c r="U1013" s="24">
        <f t="shared" si="546"/>
        <v>100000</v>
      </c>
      <c r="V1013" s="24">
        <f t="shared" si="547"/>
        <v>257500</v>
      </c>
      <c r="W1013" s="24">
        <f t="shared" si="548"/>
        <v>15375</v>
      </c>
      <c r="X1013" s="24">
        <f t="shared" si="549"/>
        <v>0</v>
      </c>
      <c r="Y1013" s="24">
        <f t="shared" si="550"/>
        <v>15375</v>
      </c>
      <c r="Z1013" s="24">
        <f t="shared" si="551"/>
        <v>31430.792799999996</v>
      </c>
      <c r="AA1013" s="25" t="str">
        <f t="shared" si="552"/>
        <v>N</v>
      </c>
      <c r="AB1013" s="26">
        <f t="shared" si="553"/>
        <v>0.19999999999999996</v>
      </c>
      <c r="AC1013" s="27">
        <f t="shared" si="554"/>
        <v>20500</v>
      </c>
      <c r="AD1013" s="28">
        <f t="shared" si="555"/>
        <v>100000</v>
      </c>
      <c r="AE1013" s="28">
        <f t="shared" si="556"/>
        <v>257500</v>
      </c>
      <c r="AF1013" s="28">
        <f t="shared" si="557"/>
        <v>15375</v>
      </c>
      <c r="AG1013" s="28">
        <f t="shared" si="558"/>
        <v>0</v>
      </c>
      <c r="AH1013" s="28">
        <f t="shared" si="559"/>
        <v>15375</v>
      </c>
      <c r="AI1013" s="28">
        <f t="shared" si="560"/>
        <v>33303.024511999996</v>
      </c>
      <c r="AJ1013" s="29" t="str">
        <f t="shared" si="561"/>
        <v>N</v>
      </c>
      <c r="AK1013" s="30">
        <f t="shared" si="576"/>
        <v>0</v>
      </c>
      <c r="AL1013" s="31">
        <f t="shared" si="577"/>
        <v>20500</v>
      </c>
      <c r="AM1013" s="31">
        <f t="shared" si="578"/>
        <v>100000</v>
      </c>
      <c r="AN1013" s="31">
        <f t="shared" si="579"/>
        <v>257500</v>
      </c>
      <c r="AO1013" s="31">
        <f t="shared" si="580"/>
        <v>0</v>
      </c>
      <c r="AP1013" s="31">
        <f t="shared" si="581"/>
        <v>0</v>
      </c>
      <c r="AQ1013" s="31">
        <f t="shared" si="582"/>
        <v>0</v>
      </c>
      <c r="AR1013" s="31">
        <f t="shared" si="583"/>
        <v>0</v>
      </c>
      <c r="AS1013" s="32">
        <f t="shared" si="584"/>
        <v>0</v>
      </c>
      <c r="AT1013" s="33">
        <f t="shared" si="585"/>
        <v>20500</v>
      </c>
      <c r="AU1013" s="33">
        <f t="shared" si="586"/>
        <v>100000</v>
      </c>
      <c r="AV1013" s="33">
        <v>257511</v>
      </c>
      <c r="AW1013" s="33">
        <f t="shared" si="587"/>
        <v>0</v>
      </c>
      <c r="AX1013" s="33">
        <f t="shared" si="588"/>
        <v>0</v>
      </c>
      <c r="AY1013" s="34">
        <f t="shared" si="589"/>
        <v>64733.817311999992</v>
      </c>
    </row>
    <row r="1014" spans="1:51" ht="15" customHeight="1" x14ac:dyDescent="0.3">
      <c r="A1014" s="166" t="s">
        <v>2219</v>
      </c>
      <c r="B1014" s="99">
        <v>7851.96</v>
      </c>
      <c r="C1014" s="99">
        <v>21564.86</v>
      </c>
      <c r="D1014" s="99">
        <v>104169.2</v>
      </c>
      <c r="E1014" s="99">
        <v>94185.63</v>
      </c>
      <c r="F1014" s="109">
        <v>152000</v>
      </c>
      <c r="G1014" s="108">
        <v>12500</v>
      </c>
      <c r="H1014" s="182">
        <v>46518</v>
      </c>
      <c r="I1014" s="182">
        <v>46579</v>
      </c>
      <c r="J1014" s="166">
        <v>4</v>
      </c>
      <c r="K1014" s="166">
        <v>0.1</v>
      </c>
      <c r="L1014" s="167" t="s">
        <v>1206</v>
      </c>
      <c r="M1014" s="168" t="s">
        <v>1205</v>
      </c>
      <c r="N1014" s="169">
        <v>1.6E-2</v>
      </c>
      <c r="O1014" s="21">
        <f t="shared" si="540"/>
        <v>3.9</v>
      </c>
      <c r="P1014" s="21" t="str">
        <f t="shared" si="541"/>
        <v>N</v>
      </c>
      <c r="Q1014" s="22">
        <f t="shared" si="542"/>
        <v>29416.82</v>
      </c>
      <c r="R1014" s="8" t="str">
        <f t="shared" si="543"/>
        <v>N</v>
      </c>
      <c r="S1014" s="23">
        <f t="shared" si="544"/>
        <v>3.9</v>
      </c>
      <c r="T1014" s="24">
        <f t="shared" si="545"/>
        <v>20500</v>
      </c>
      <c r="U1014" s="24">
        <f t="shared" si="546"/>
        <v>100000</v>
      </c>
      <c r="V1014" s="24">
        <f t="shared" si="547"/>
        <v>257500</v>
      </c>
      <c r="W1014" s="24">
        <f t="shared" si="548"/>
        <v>0</v>
      </c>
      <c r="X1014" s="24">
        <f t="shared" si="549"/>
        <v>0</v>
      </c>
      <c r="Y1014" s="24">
        <f t="shared" si="550"/>
        <v>0</v>
      </c>
      <c r="Z1014" s="24">
        <f t="shared" si="551"/>
        <v>29887.489119999998</v>
      </c>
      <c r="AA1014" s="25" t="str">
        <f t="shared" si="552"/>
        <v>N</v>
      </c>
      <c r="AB1014" s="26">
        <f t="shared" si="553"/>
        <v>2.9</v>
      </c>
      <c r="AC1014" s="27">
        <f t="shared" si="554"/>
        <v>20500</v>
      </c>
      <c r="AD1014" s="28">
        <f t="shared" si="555"/>
        <v>100000</v>
      </c>
      <c r="AE1014" s="28">
        <f t="shared" si="556"/>
        <v>257500</v>
      </c>
      <c r="AF1014" s="28">
        <f t="shared" si="557"/>
        <v>0</v>
      </c>
      <c r="AG1014" s="28">
        <f t="shared" si="558"/>
        <v>0</v>
      </c>
      <c r="AH1014" s="28">
        <f t="shared" si="559"/>
        <v>0</v>
      </c>
      <c r="AI1014" s="28">
        <f t="shared" si="560"/>
        <v>30365.688945919999</v>
      </c>
      <c r="AJ1014" s="29" t="str">
        <f t="shared" si="561"/>
        <v>N</v>
      </c>
      <c r="AK1014" s="30">
        <f t="shared" si="576"/>
        <v>1.9</v>
      </c>
      <c r="AL1014" s="31">
        <f t="shared" si="577"/>
        <v>20500</v>
      </c>
      <c r="AM1014" s="31">
        <f t="shared" si="578"/>
        <v>100000</v>
      </c>
      <c r="AN1014" s="31">
        <f t="shared" si="579"/>
        <v>257500</v>
      </c>
      <c r="AO1014" s="31">
        <f t="shared" si="580"/>
        <v>0</v>
      </c>
      <c r="AP1014" s="31">
        <f t="shared" si="581"/>
        <v>0</v>
      </c>
      <c r="AQ1014" s="31">
        <f t="shared" si="582"/>
        <v>0</v>
      </c>
      <c r="AR1014" s="31">
        <f t="shared" si="583"/>
        <v>30851.53996905472</v>
      </c>
      <c r="AS1014" s="32">
        <f t="shared" si="584"/>
        <v>0.89999999999999991</v>
      </c>
      <c r="AT1014" s="33">
        <f t="shared" si="585"/>
        <v>20500</v>
      </c>
      <c r="AU1014" s="33">
        <f t="shared" si="586"/>
        <v>100000</v>
      </c>
      <c r="AV1014" s="33">
        <v>257512</v>
      </c>
      <c r="AW1014" s="33">
        <f t="shared" si="587"/>
        <v>0</v>
      </c>
      <c r="AX1014" s="33">
        <f t="shared" si="588"/>
        <v>31345.164608559597</v>
      </c>
      <c r="AY1014" s="34">
        <f t="shared" si="589"/>
        <v>122449.88264353432</v>
      </c>
    </row>
    <row r="1015" spans="1:51" ht="15" customHeight="1" x14ac:dyDescent="0.3">
      <c r="A1015" s="166" t="s">
        <v>2220</v>
      </c>
      <c r="B1015" s="99">
        <v>6212.9</v>
      </c>
      <c r="C1015" s="99">
        <v>28852.32</v>
      </c>
      <c r="D1015" s="99">
        <v>78834.97</v>
      </c>
      <c r="E1015" s="99">
        <v>75417.64</v>
      </c>
      <c r="F1015" s="109">
        <v>122000</v>
      </c>
      <c r="G1015" s="108">
        <v>12500</v>
      </c>
      <c r="H1015" s="182">
        <v>46538</v>
      </c>
      <c r="I1015" s="182">
        <v>46553</v>
      </c>
      <c r="J1015" s="166">
        <v>4.4000000000000004</v>
      </c>
      <c r="K1015" s="166">
        <v>1.8</v>
      </c>
      <c r="L1015" s="167" t="s">
        <v>1206</v>
      </c>
      <c r="M1015" s="168" t="s">
        <v>1204</v>
      </c>
      <c r="N1015" s="169">
        <v>0.03</v>
      </c>
      <c r="O1015" s="21">
        <f t="shared" si="540"/>
        <v>2.6000000000000005</v>
      </c>
      <c r="P1015" s="21" t="str">
        <f t="shared" si="541"/>
        <v>N</v>
      </c>
      <c r="Q1015" s="22">
        <f t="shared" si="542"/>
        <v>35065.22</v>
      </c>
      <c r="R1015" s="8" t="str">
        <f t="shared" si="543"/>
        <v>N</v>
      </c>
      <c r="S1015" s="23">
        <f t="shared" si="544"/>
        <v>5.2000000000000011</v>
      </c>
      <c r="T1015" s="24">
        <f t="shared" si="545"/>
        <v>20500</v>
      </c>
      <c r="U1015" s="24">
        <f t="shared" si="546"/>
        <v>100000</v>
      </c>
      <c r="V1015" s="24">
        <f t="shared" si="547"/>
        <v>257500</v>
      </c>
      <c r="W1015" s="24">
        <f t="shared" si="548"/>
        <v>10250</v>
      </c>
      <c r="X1015" s="24">
        <f t="shared" si="549"/>
        <v>0</v>
      </c>
      <c r="Y1015" s="24">
        <f t="shared" si="550"/>
        <v>10250</v>
      </c>
      <c r="Z1015" s="24">
        <f t="shared" si="551"/>
        <v>25867.176599999999</v>
      </c>
      <c r="AA1015" s="25" t="str">
        <f t="shared" si="552"/>
        <v>N</v>
      </c>
      <c r="AB1015" s="26">
        <f t="shared" si="553"/>
        <v>4.2000000000000011</v>
      </c>
      <c r="AC1015" s="27">
        <f t="shared" si="554"/>
        <v>20500</v>
      </c>
      <c r="AD1015" s="28">
        <f t="shared" si="555"/>
        <v>100000</v>
      </c>
      <c r="AE1015" s="28">
        <f t="shared" si="556"/>
        <v>257500</v>
      </c>
      <c r="AF1015" s="28">
        <f t="shared" si="557"/>
        <v>5457.5149999999994</v>
      </c>
      <c r="AG1015" s="28">
        <f t="shared" si="558"/>
        <v>0</v>
      </c>
      <c r="AH1015" s="28">
        <f t="shared" si="559"/>
        <v>5457.5149999999994</v>
      </c>
      <c r="AI1015" s="28">
        <f t="shared" si="560"/>
        <v>31743.176897999998</v>
      </c>
      <c r="AJ1015" s="29" t="str">
        <f t="shared" si="561"/>
        <v>N</v>
      </c>
      <c r="AK1015" s="30">
        <f t="shared" si="576"/>
        <v>3.2000000000000011</v>
      </c>
      <c r="AL1015" s="31">
        <f t="shared" si="577"/>
        <v>20500</v>
      </c>
      <c r="AM1015" s="31">
        <f t="shared" si="578"/>
        <v>100000</v>
      </c>
      <c r="AN1015" s="31">
        <f t="shared" si="579"/>
        <v>257500</v>
      </c>
      <c r="AO1015" s="31">
        <f t="shared" si="580"/>
        <v>5457.5149999999994</v>
      </c>
      <c r="AP1015" s="31">
        <f t="shared" si="581"/>
        <v>0</v>
      </c>
      <c r="AQ1015" s="31">
        <f t="shared" si="582"/>
        <v>5457.5149999999994</v>
      </c>
      <c r="AR1015" s="31">
        <f t="shared" si="583"/>
        <v>32859.197654939999</v>
      </c>
      <c r="AS1015" s="32">
        <f t="shared" si="584"/>
        <v>2.2000000000000011</v>
      </c>
      <c r="AT1015" s="33">
        <f t="shared" si="585"/>
        <v>20500</v>
      </c>
      <c r="AU1015" s="33">
        <f t="shared" si="586"/>
        <v>100000</v>
      </c>
      <c r="AV1015" s="33">
        <v>257513</v>
      </c>
      <c r="AW1015" s="33">
        <f t="shared" si="587"/>
        <v>0</v>
      </c>
      <c r="AX1015" s="33">
        <f t="shared" si="588"/>
        <v>39466.2140345882</v>
      </c>
      <c r="AY1015" s="34">
        <f t="shared" si="589"/>
        <v>129935.76518752819</v>
      </c>
    </row>
    <row r="1016" spans="1:51" ht="15" customHeight="1" x14ac:dyDescent="0.3">
      <c r="A1016" s="166" t="s">
        <v>2221</v>
      </c>
      <c r="B1016" s="99">
        <v>8575.73</v>
      </c>
      <c r="C1016" s="99">
        <v>23241.23</v>
      </c>
      <c r="D1016" s="99">
        <v>47672.7</v>
      </c>
      <c r="E1016" s="99">
        <v>38574.379999999997</v>
      </c>
      <c r="F1016" s="109">
        <v>120000</v>
      </c>
      <c r="G1016" s="108">
        <v>12500</v>
      </c>
      <c r="H1016" s="182">
        <v>46333</v>
      </c>
      <c r="I1016" s="182">
        <v>46376</v>
      </c>
      <c r="J1016" s="166">
        <v>1.8</v>
      </c>
      <c r="K1016" s="166">
        <v>1.5</v>
      </c>
      <c r="L1016" s="167" t="s">
        <v>1206</v>
      </c>
      <c r="M1016" s="168" t="s">
        <v>1204</v>
      </c>
      <c r="N1016" s="169">
        <v>3.3000000000000002E-2</v>
      </c>
      <c r="O1016" s="21">
        <f t="shared" si="540"/>
        <v>0.30000000000000004</v>
      </c>
      <c r="P1016" s="21" t="str">
        <f t="shared" si="541"/>
        <v>N</v>
      </c>
      <c r="Q1016" s="22">
        <f t="shared" si="542"/>
        <v>31816.959999999999</v>
      </c>
      <c r="R1016" s="8" t="str">
        <f t="shared" si="543"/>
        <v>N</v>
      </c>
      <c r="S1016" s="23">
        <f t="shared" si="544"/>
        <v>0.60000000000000009</v>
      </c>
      <c r="T1016" s="24">
        <f t="shared" si="545"/>
        <v>20500</v>
      </c>
      <c r="U1016" s="24">
        <f t="shared" si="546"/>
        <v>100000</v>
      </c>
      <c r="V1016" s="24">
        <f t="shared" si="547"/>
        <v>257500</v>
      </c>
      <c r="W1016" s="24">
        <f t="shared" si="548"/>
        <v>10250</v>
      </c>
      <c r="X1016" s="24">
        <f t="shared" si="549"/>
        <v>0</v>
      </c>
      <c r="Y1016" s="24">
        <f t="shared" si="550"/>
        <v>10250</v>
      </c>
      <c r="Z1016" s="24">
        <f t="shared" si="551"/>
        <v>22616.919679999999</v>
      </c>
      <c r="AA1016" s="25" t="str">
        <f t="shared" si="552"/>
        <v>N</v>
      </c>
      <c r="AB1016" s="26">
        <f t="shared" si="553"/>
        <v>0</v>
      </c>
      <c r="AC1016" s="27">
        <f t="shared" si="554"/>
        <v>20500</v>
      </c>
      <c r="AD1016" s="28">
        <f t="shared" si="555"/>
        <v>100000</v>
      </c>
      <c r="AE1016" s="28">
        <f t="shared" si="556"/>
        <v>257500</v>
      </c>
      <c r="AF1016" s="28">
        <f t="shared" si="557"/>
        <v>0</v>
      </c>
      <c r="AG1016" s="28">
        <f t="shared" si="558"/>
        <v>0</v>
      </c>
      <c r="AH1016" s="28">
        <f t="shared" si="559"/>
        <v>0</v>
      </c>
      <c r="AI1016" s="28">
        <f t="shared" si="560"/>
        <v>0</v>
      </c>
      <c r="AJ1016" s="29" t="str">
        <f t="shared" si="561"/>
        <v>N</v>
      </c>
      <c r="AK1016" s="30">
        <f t="shared" si="576"/>
        <v>0</v>
      </c>
      <c r="AL1016" s="31">
        <f t="shared" si="577"/>
        <v>20500</v>
      </c>
      <c r="AM1016" s="31">
        <f t="shared" si="578"/>
        <v>100000</v>
      </c>
      <c r="AN1016" s="31">
        <f t="shared" si="579"/>
        <v>257500</v>
      </c>
      <c r="AO1016" s="31">
        <f t="shared" si="580"/>
        <v>0</v>
      </c>
      <c r="AP1016" s="31">
        <f t="shared" si="581"/>
        <v>0</v>
      </c>
      <c r="AQ1016" s="31">
        <f t="shared" si="582"/>
        <v>0</v>
      </c>
      <c r="AR1016" s="31">
        <f t="shared" si="583"/>
        <v>0</v>
      </c>
      <c r="AS1016" s="32">
        <f t="shared" si="584"/>
        <v>0</v>
      </c>
      <c r="AT1016" s="33">
        <f t="shared" si="585"/>
        <v>20500</v>
      </c>
      <c r="AU1016" s="33">
        <f t="shared" si="586"/>
        <v>100000</v>
      </c>
      <c r="AV1016" s="33">
        <v>257514</v>
      </c>
      <c r="AW1016" s="33">
        <f t="shared" si="587"/>
        <v>0</v>
      </c>
      <c r="AX1016" s="33">
        <f t="shared" si="588"/>
        <v>0</v>
      </c>
      <c r="AY1016" s="34">
        <f t="shared" si="589"/>
        <v>22616.919679999999</v>
      </c>
    </row>
    <row r="1017" spans="1:51" ht="15" customHeight="1" x14ac:dyDescent="0.3">
      <c r="A1017" s="166" t="s">
        <v>2222</v>
      </c>
      <c r="B1017" s="99">
        <v>12295.44</v>
      </c>
      <c r="C1017" s="99">
        <v>25144.3</v>
      </c>
      <c r="D1017" s="99">
        <v>49301.95</v>
      </c>
      <c r="E1017" s="99">
        <v>41845.360000000001</v>
      </c>
      <c r="F1017" s="109">
        <v>221000</v>
      </c>
      <c r="G1017" s="108">
        <v>0</v>
      </c>
      <c r="H1017" s="182">
        <v>46294</v>
      </c>
      <c r="I1017" s="182">
        <v>46332</v>
      </c>
      <c r="J1017" s="166">
        <v>4.2</v>
      </c>
      <c r="K1017" s="166">
        <v>3.1</v>
      </c>
      <c r="L1017" s="167" t="s">
        <v>1206</v>
      </c>
      <c r="M1017" s="168" t="s">
        <v>1203</v>
      </c>
      <c r="N1017" s="169">
        <v>0.04</v>
      </c>
      <c r="O1017" s="21">
        <f t="shared" si="540"/>
        <v>1.1000000000000001</v>
      </c>
      <c r="P1017" s="21" t="str">
        <f t="shared" si="541"/>
        <v>N</v>
      </c>
      <c r="Q1017" s="22">
        <f t="shared" si="542"/>
        <v>37439.74</v>
      </c>
      <c r="R1017" s="8" t="str">
        <f t="shared" si="543"/>
        <v>N</v>
      </c>
      <c r="S1017" s="23">
        <f t="shared" si="544"/>
        <v>1.4666666666666668</v>
      </c>
      <c r="T1017" s="24">
        <f t="shared" si="545"/>
        <v>20500</v>
      </c>
      <c r="U1017" s="24">
        <f t="shared" si="546"/>
        <v>100000</v>
      </c>
      <c r="V1017" s="24">
        <f t="shared" si="547"/>
        <v>257500</v>
      </c>
      <c r="W1017" s="24">
        <f t="shared" si="548"/>
        <v>15375</v>
      </c>
      <c r="X1017" s="24">
        <f t="shared" si="549"/>
        <v>0</v>
      </c>
      <c r="Y1017" s="24">
        <f t="shared" si="550"/>
        <v>15375</v>
      </c>
      <c r="Z1017" s="24">
        <f t="shared" si="551"/>
        <v>23562.329599999997</v>
      </c>
      <c r="AA1017" s="25" t="str">
        <f t="shared" si="552"/>
        <v>N</v>
      </c>
      <c r="AB1017" s="26">
        <f t="shared" si="553"/>
        <v>0.46666666666666679</v>
      </c>
      <c r="AC1017" s="27">
        <f t="shared" si="554"/>
        <v>20500</v>
      </c>
      <c r="AD1017" s="28">
        <f t="shared" si="555"/>
        <v>100000</v>
      </c>
      <c r="AE1017" s="28">
        <f t="shared" si="556"/>
        <v>257500</v>
      </c>
      <c r="AF1017" s="28">
        <f t="shared" si="557"/>
        <v>15375</v>
      </c>
      <c r="AG1017" s="28">
        <f t="shared" si="558"/>
        <v>0</v>
      </c>
      <c r="AH1017" s="28">
        <f t="shared" si="559"/>
        <v>15375</v>
      </c>
      <c r="AI1017" s="28">
        <f t="shared" si="560"/>
        <v>25119.822783999996</v>
      </c>
      <c r="AJ1017" s="29" t="str">
        <f t="shared" si="561"/>
        <v>N</v>
      </c>
      <c r="AK1017" s="30">
        <f t="shared" si="576"/>
        <v>0</v>
      </c>
      <c r="AL1017" s="31">
        <f t="shared" si="577"/>
        <v>20500</v>
      </c>
      <c r="AM1017" s="31">
        <f t="shared" si="578"/>
        <v>100000</v>
      </c>
      <c r="AN1017" s="31">
        <f t="shared" si="579"/>
        <v>257500</v>
      </c>
      <c r="AO1017" s="31">
        <f t="shared" si="580"/>
        <v>0</v>
      </c>
      <c r="AP1017" s="31">
        <f t="shared" si="581"/>
        <v>0</v>
      </c>
      <c r="AQ1017" s="31">
        <f t="shared" si="582"/>
        <v>0</v>
      </c>
      <c r="AR1017" s="31">
        <f t="shared" si="583"/>
        <v>0</v>
      </c>
      <c r="AS1017" s="32">
        <f t="shared" si="584"/>
        <v>0</v>
      </c>
      <c r="AT1017" s="33">
        <f t="shared" si="585"/>
        <v>20500</v>
      </c>
      <c r="AU1017" s="33">
        <f t="shared" si="586"/>
        <v>100000</v>
      </c>
      <c r="AV1017" s="33">
        <v>257515</v>
      </c>
      <c r="AW1017" s="33">
        <f t="shared" si="587"/>
        <v>0</v>
      </c>
      <c r="AX1017" s="33">
        <f t="shared" si="588"/>
        <v>0</v>
      </c>
      <c r="AY1017" s="34">
        <f t="shared" si="589"/>
        <v>48682.152383999994</v>
      </c>
    </row>
    <row r="1018" spans="1:51" ht="15" customHeight="1" x14ac:dyDescent="0.3">
      <c r="A1018" s="166" t="s">
        <v>2223</v>
      </c>
      <c r="B1018" s="99">
        <v>18586.07</v>
      </c>
      <c r="C1018" s="99">
        <v>2742.2</v>
      </c>
      <c r="D1018" s="99">
        <v>72749.62</v>
      </c>
      <c r="E1018" s="99">
        <v>64273.2</v>
      </c>
      <c r="F1018" s="109">
        <v>150000</v>
      </c>
      <c r="G1018" s="108">
        <v>12500</v>
      </c>
      <c r="H1018" s="182">
        <v>46251</v>
      </c>
      <c r="I1018" s="182">
        <v>46332</v>
      </c>
      <c r="J1018" s="166">
        <v>3.4</v>
      </c>
      <c r="K1018" s="166">
        <v>0.9</v>
      </c>
      <c r="L1018" s="167" t="s">
        <v>1206</v>
      </c>
      <c r="M1018" s="168" t="s">
        <v>1203</v>
      </c>
      <c r="N1018" s="169">
        <v>0.01</v>
      </c>
      <c r="O1018" s="21">
        <f t="shared" si="540"/>
        <v>2.5</v>
      </c>
      <c r="P1018" s="21" t="str">
        <f t="shared" si="541"/>
        <v>N</v>
      </c>
      <c r="Q1018" s="22">
        <f t="shared" si="542"/>
        <v>21328.27</v>
      </c>
      <c r="R1018" s="8" t="str">
        <f t="shared" si="543"/>
        <v>N</v>
      </c>
      <c r="S1018" s="23">
        <f t="shared" si="544"/>
        <v>3.3333333333333335</v>
      </c>
      <c r="T1018" s="24">
        <f t="shared" si="545"/>
        <v>20500</v>
      </c>
      <c r="U1018" s="24">
        <f t="shared" si="546"/>
        <v>100000</v>
      </c>
      <c r="V1018" s="24">
        <f t="shared" si="547"/>
        <v>257500</v>
      </c>
      <c r="W1018" s="24">
        <f t="shared" si="548"/>
        <v>15375</v>
      </c>
      <c r="X1018" s="24">
        <f t="shared" si="549"/>
        <v>0</v>
      </c>
      <c r="Y1018" s="24">
        <f t="shared" si="550"/>
        <v>15375</v>
      </c>
      <c r="Z1018" s="24">
        <f t="shared" si="551"/>
        <v>6166.5527000000002</v>
      </c>
      <c r="AA1018" s="25" t="str">
        <f t="shared" si="552"/>
        <v>N</v>
      </c>
      <c r="AB1018" s="26">
        <f t="shared" si="553"/>
        <v>2.3333333333333335</v>
      </c>
      <c r="AC1018" s="27">
        <f t="shared" si="554"/>
        <v>20500</v>
      </c>
      <c r="AD1018" s="28">
        <f t="shared" si="555"/>
        <v>100000</v>
      </c>
      <c r="AE1018" s="28">
        <f t="shared" si="556"/>
        <v>257500</v>
      </c>
      <c r="AF1018" s="28">
        <f t="shared" si="557"/>
        <v>8906.5350000000035</v>
      </c>
      <c r="AG1018" s="28">
        <f t="shared" si="558"/>
        <v>0</v>
      </c>
      <c r="AH1018" s="28">
        <f t="shared" si="559"/>
        <v>8906.5350000000035</v>
      </c>
      <c r="AI1018" s="28">
        <f t="shared" si="560"/>
        <v>12850.433226999998</v>
      </c>
      <c r="AJ1018" s="29" t="str">
        <f t="shared" si="561"/>
        <v>N</v>
      </c>
      <c r="AK1018" s="30">
        <f t="shared" si="576"/>
        <v>1.3333333333333335</v>
      </c>
      <c r="AL1018" s="31">
        <f t="shared" si="577"/>
        <v>20500</v>
      </c>
      <c r="AM1018" s="31">
        <f t="shared" si="578"/>
        <v>100000</v>
      </c>
      <c r="AN1018" s="31">
        <f t="shared" si="579"/>
        <v>257500</v>
      </c>
      <c r="AO1018" s="31">
        <f t="shared" si="580"/>
        <v>2162.1031627500047</v>
      </c>
      <c r="AP1018" s="31">
        <f t="shared" si="581"/>
        <v>0</v>
      </c>
      <c r="AQ1018" s="31">
        <f t="shared" si="582"/>
        <v>2162.1031627500047</v>
      </c>
      <c r="AR1018" s="31">
        <f t="shared" si="583"/>
        <v>19812.434746519997</v>
      </c>
      <c r="AS1018" s="32">
        <f t="shared" si="584"/>
        <v>0.33333333333333348</v>
      </c>
      <c r="AT1018" s="33">
        <f t="shared" si="585"/>
        <v>20500</v>
      </c>
      <c r="AU1018" s="33">
        <f t="shared" si="586"/>
        <v>100000</v>
      </c>
      <c r="AV1018" s="33">
        <v>257516</v>
      </c>
      <c r="AW1018" s="33">
        <f t="shared" si="587"/>
        <v>605.05637793749736</v>
      </c>
      <c r="AX1018" s="33">
        <f t="shared" si="588"/>
        <v>21589.226910425205</v>
      </c>
      <c r="AY1018" s="34">
        <f t="shared" si="589"/>
        <v>60418.647583945203</v>
      </c>
    </row>
    <row r="1019" spans="1:51" ht="15" customHeight="1" x14ac:dyDescent="0.3">
      <c r="A1019" s="166" t="s">
        <v>2224</v>
      </c>
      <c r="B1019" s="99">
        <v>12896.93</v>
      </c>
      <c r="C1019" s="99">
        <v>33029.870000000003</v>
      </c>
      <c r="D1019" s="99">
        <v>104906.17</v>
      </c>
      <c r="E1019" s="99">
        <v>101405.66</v>
      </c>
      <c r="F1019" s="109">
        <v>70000</v>
      </c>
      <c r="G1019" s="108">
        <v>0</v>
      </c>
      <c r="H1019" s="182">
        <v>46237</v>
      </c>
      <c r="I1019" s="182">
        <v>46325</v>
      </c>
      <c r="J1019" s="166">
        <v>2.9</v>
      </c>
      <c r="K1019" s="166">
        <v>0.1</v>
      </c>
      <c r="L1019" s="167" t="s">
        <v>1206</v>
      </c>
      <c r="M1019" s="168" t="s">
        <v>1203</v>
      </c>
      <c r="N1019" s="169">
        <v>0.02</v>
      </c>
      <c r="O1019" s="21">
        <f t="shared" si="540"/>
        <v>2.8</v>
      </c>
      <c r="P1019" s="21" t="str">
        <f t="shared" si="541"/>
        <v>N</v>
      </c>
      <c r="Q1019" s="22">
        <f t="shared" si="542"/>
        <v>45926.8</v>
      </c>
      <c r="R1019" s="8" t="str">
        <f t="shared" si="543"/>
        <v>N</v>
      </c>
      <c r="S1019" s="23">
        <f t="shared" si="544"/>
        <v>3.7333333333333329</v>
      </c>
      <c r="T1019" s="24">
        <f t="shared" si="545"/>
        <v>20500</v>
      </c>
      <c r="U1019" s="24">
        <f t="shared" si="546"/>
        <v>100000</v>
      </c>
      <c r="V1019" s="24">
        <f t="shared" si="547"/>
        <v>257500</v>
      </c>
      <c r="W1019" s="24">
        <f t="shared" si="548"/>
        <v>0</v>
      </c>
      <c r="X1019" s="24">
        <f t="shared" si="549"/>
        <v>0</v>
      </c>
      <c r="Y1019" s="24">
        <f t="shared" si="550"/>
        <v>0</v>
      </c>
      <c r="Z1019" s="24">
        <f t="shared" si="551"/>
        <v>46845.336000000003</v>
      </c>
      <c r="AA1019" s="25" t="str">
        <f t="shared" si="552"/>
        <v>N</v>
      </c>
      <c r="AB1019" s="26">
        <f t="shared" si="553"/>
        <v>2.7333333333333329</v>
      </c>
      <c r="AC1019" s="27">
        <f t="shared" si="554"/>
        <v>20500</v>
      </c>
      <c r="AD1019" s="28">
        <f t="shared" si="555"/>
        <v>100000</v>
      </c>
      <c r="AE1019" s="28">
        <f t="shared" si="556"/>
        <v>257500</v>
      </c>
      <c r="AF1019" s="28">
        <f t="shared" si="557"/>
        <v>0</v>
      </c>
      <c r="AG1019" s="28">
        <f t="shared" si="558"/>
        <v>0</v>
      </c>
      <c r="AH1019" s="28">
        <f t="shared" si="559"/>
        <v>0</v>
      </c>
      <c r="AI1019" s="28">
        <f t="shared" si="560"/>
        <v>47782.242720000002</v>
      </c>
      <c r="AJ1019" s="29" t="str">
        <f t="shared" si="561"/>
        <v>N</v>
      </c>
      <c r="AK1019" s="30">
        <f t="shared" si="576"/>
        <v>1.7333333333333329</v>
      </c>
      <c r="AL1019" s="31">
        <f t="shared" si="577"/>
        <v>20500</v>
      </c>
      <c r="AM1019" s="31">
        <f t="shared" si="578"/>
        <v>100000</v>
      </c>
      <c r="AN1019" s="31">
        <f t="shared" si="579"/>
        <v>257500</v>
      </c>
      <c r="AO1019" s="31">
        <f t="shared" si="580"/>
        <v>0</v>
      </c>
      <c r="AP1019" s="31">
        <f t="shared" si="581"/>
        <v>0</v>
      </c>
      <c r="AQ1019" s="31">
        <f t="shared" si="582"/>
        <v>0</v>
      </c>
      <c r="AR1019" s="31">
        <f t="shared" si="583"/>
        <v>48737.887574400003</v>
      </c>
      <c r="AS1019" s="32">
        <f t="shared" si="584"/>
        <v>0.73333333333333295</v>
      </c>
      <c r="AT1019" s="33">
        <f t="shared" si="585"/>
        <v>20500</v>
      </c>
      <c r="AU1019" s="33">
        <f t="shared" si="586"/>
        <v>100000</v>
      </c>
      <c r="AV1019" s="33">
        <v>257517</v>
      </c>
      <c r="AW1019" s="33">
        <f t="shared" si="587"/>
        <v>0</v>
      </c>
      <c r="AX1019" s="33">
        <f t="shared" si="588"/>
        <v>49712.645325888006</v>
      </c>
      <c r="AY1019" s="34">
        <f t="shared" si="589"/>
        <v>193078.11162028802</v>
      </c>
    </row>
    <row r="1020" spans="1:51" ht="15" customHeight="1" x14ac:dyDescent="0.3">
      <c r="A1020" s="166" t="s">
        <v>2225</v>
      </c>
      <c r="B1020" s="99">
        <v>10706.4</v>
      </c>
      <c r="C1020" s="99">
        <v>21984.03</v>
      </c>
      <c r="D1020" s="99">
        <v>108687.53</v>
      </c>
      <c r="E1020" s="99">
        <v>97272.28</v>
      </c>
      <c r="F1020" s="109">
        <v>80000</v>
      </c>
      <c r="G1020" s="108">
        <v>26667</v>
      </c>
      <c r="H1020" s="182">
        <v>46287</v>
      </c>
      <c r="I1020" s="182">
        <v>46327</v>
      </c>
      <c r="J1020" s="166">
        <v>2.5</v>
      </c>
      <c r="K1020" s="166">
        <v>0.6</v>
      </c>
      <c r="L1020" s="167" t="s">
        <v>1207</v>
      </c>
      <c r="M1020" s="168" t="s">
        <v>1204</v>
      </c>
      <c r="N1020" s="169">
        <v>0</v>
      </c>
      <c r="O1020" s="21">
        <f t="shared" si="540"/>
        <v>1.9</v>
      </c>
      <c r="P1020" s="21" t="str">
        <f t="shared" si="541"/>
        <v>N</v>
      </c>
      <c r="Q1020" s="22">
        <f t="shared" si="542"/>
        <v>32690.43</v>
      </c>
      <c r="R1020" s="8" t="str">
        <f t="shared" si="543"/>
        <v>N</v>
      </c>
      <c r="S1020" s="23">
        <f t="shared" si="544"/>
        <v>3.8</v>
      </c>
      <c r="T1020" s="24">
        <f t="shared" si="545"/>
        <v>50000</v>
      </c>
      <c r="U1020" s="24">
        <f t="shared" si="546"/>
        <v>200000</v>
      </c>
      <c r="V1020" s="24">
        <f t="shared" si="547"/>
        <v>257500</v>
      </c>
      <c r="W1020" s="24">
        <f t="shared" si="548"/>
        <v>16345.215</v>
      </c>
      <c r="X1020" s="24">
        <f t="shared" si="549"/>
        <v>0</v>
      </c>
      <c r="Y1020" s="24">
        <f t="shared" si="550"/>
        <v>16345.215</v>
      </c>
      <c r="Z1020" s="24">
        <f t="shared" si="551"/>
        <v>16345.215</v>
      </c>
      <c r="AA1020" s="25" t="str">
        <f t="shared" si="552"/>
        <v>N</v>
      </c>
      <c r="AB1020" s="26">
        <f t="shared" si="553"/>
        <v>2.8</v>
      </c>
      <c r="AC1020" s="27">
        <f t="shared" si="554"/>
        <v>50000</v>
      </c>
      <c r="AD1020" s="28">
        <f t="shared" si="555"/>
        <v>200000</v>
      </c>
      <c r="AE1020" s="28">
        <f t="shared" si="556"/>
        <v>257500</v>
      </c>
      <c r="AF1020" s="28">
        <f t="shared" si="557"/>
        <v>16345.215</v>
      </c>
      <c r="AG1020" s="28">
        <f t="shared" si="558"/>
        <v>0</v>
      </c>
      <c r="AH1020" s="28">
        <f t="shared" si="559"/>
        <v>16345.215</v>
      </c>
      <c r="AI1020" s="28">
        <f t="shared" si="560"/>
        <v>16345.215</v>
      </c>
      <c r="AJ1020" s="29" t="str">
        <f t="shared" si="561"/>
        <v>N</v>
      </c>
      <c r="AK1020" s="30">
        <f t="shared" si="576"/>
        <v>1.7999999999999998</v>
      </c>
      <c r="AL1020" s="31">
        <f t="shared" si="577"/>
        <v>50000</v>
      </c>
      <c r="AM1020" s="31">
        <f t="shared" si="578"/>
        <v>200000</v>
      </c>
      <c r="AN1020" s="31">
        <f t="shared" si="579"/>
        <v>257500</v>
      </c>
      <c r="AO1020" s="31">
        <f t="shared" si="580"/>
        <v>16345.215</v>
      </c>
      <c r="AP1020" s="31">
        <f t="shared" si="581"/>
        <v>0</v>
      </c>
      <c r="AQ1020" s="31">
        <f t="shared" si="582"/>
        <v>16345.215</v>
      </c>
      <c r="AR1020" s="31">
        <f t="shared" si="583"/>
        <v>16345.215</v>
      </c>
      <c r="AS1020" s="32">
        <f t="shared" si="584"/>
        <v>0.79999999999999982</v>
      </c>
      <c r="AT1020" s="33">
        <f t="shared" si="585"/>
        <v>50000</v>
      </c>
      <c r="AU1020" s="33">
        <f t="shared" si="586"/>
        <v>200000</v>
      </c>
      <c r="AV1020" s="33">
        <v>257518</v>
      </c>
      <c r="AW1020" s="33">
        <f t="shared" si="587"/>
        <v>16345.215</v>
      </c>
      <c r="AX1020" s="33">
        <f t="shared" si="588"/>
        <v>16345.215</v>
      </c>
      <c r="AY1020" s="34">
        <f t="shared" si="589"/>
        <v>65380.86</v>
      </c>
    </row>
    <row r="1021" spans="1:51" ht="15" customHeight="1" x14ac:dyDescent="0.3">
      <c r="A1021" s="166" t="s">
        <v>2226</v>
      </c>
      <c r="B1021" s="99">
        <v>15820.54</v>
      </c>
      <c r="C1021" s="99">
        <v>27733.200000000001</v>
      </c>
      <c r="D1021" s="99">
        <v>118811.99</v>
      </c>
      <c r="E1021" s="99">
        <v>108502.01</v>
      </c>
      <c r="F1021" s="109">
        <v>250000</v>
      </c>
      <c r="G1021" s="108">
        <v>0</v>
      </c>
      <c r="H1021" s="182">
        <v>46522</v>
      </c>
      <c r="I1021" s="182">
        <v>46606</v>
      </c>
      <c r="J1021" s="166">
        <v>2.9</v>
      </c>
      <c r="K1021" s="166">
        <v>1.6</v>
      </c>
      <c r="L1021" s="167" t="s">
        <v>1207</v>
      </c>
      <c r="M1021" s="168" t="s">
        <v>1205</v>
      </c>
      <c r="N1021" s="169">
        <v>0</v>
      </c>
      <c r="O1021" s="21">
        <f t="shared" si="540"/>
        <v>1.2999999999999998</v>
      </c>
      <c r="P1021" s="21" t="str">
        <f t="shared" si="541"/>
        <v>N</v>
      </c>
      <c r="Q1021" s="22">
        <f t="shared" si="542"/>
        <v>43553.740000000005</v>
      </c>
      <c r="R1021" s="8" t="str">
        <f t="shared" si="543"/>
        <v>N</v>
      </c>
      <c r="S1021" s="23">
        <f t="shared" si="544"/>
        <v>1.2999999999999998</v>
      </c>
      <c r="T1021" s="24">
        <f t="shared" si="545"/>
        <v>50000</v>
      </c>
      <c r="U1021" s="24">
        <f t="shared" si="546"/>
        <v>200000</v>
      </c>
      <c r="V1021" s="24">
        <f t="shared" si="547"/>
        <v>257500</v>
      </c>
      <c r="W1021" s="24">
        <f t="shared" si="548"/>
        <v>7500</v>
      </c>
      <c r="X1021" s="24">
        <f t="shared" si="549"/>
        <v>0</v>
      </c>
      <c r="Y1021" s="24">
        <f t="shared" si="550"/>
        <v>7500</v>
      </c>
      <c r="Z1021" s="24">
        <f t="shared" si="551"/>
        <v>36053.740000000005</v>
      </c>
      <c r="AA1021" s="25" t="str">
        <f t="shared" si="552"/>
        <v>N</v>
      </c>
      <c r="AB1021" s="26">
        <f t="shared" si="553"/>
        <v>0.29999999999999982</v>
      </c>
      <c r="AC1021" s="27">
        <f t="shared" si="554"/>
        <v>50000</v>
      </c>
      <c r="AD1021" s="28">
        <f t="shared" si="555"/>
        <v>200000</v>
      </c>
      <c r="AE1021" s="28">
        <f t="shared" si="556"/>
        <v>257500</v>
      </c>
      <c r="AF1021" s="28">
        <f t="shared" si="557"/>
        <v>0</v>
      </c>
      <c r="AG1021" s="28">
        <f t="shared" si="558"/>
        <v>0</v>
      </c>
      <c r="AH1021" s="28">
        <f t="shared" si="559"/>
        <v>0</v>
      </c>
      <c r="AI1021" s="28">
        <f t="shared" si="560"/>
        <v>43553.740000000005</v>
      </c>
      <c r="AJ1021" s="29" t="str">
        <f t="shared" si="561"/>
        <v>N</v>
      </c>
      <c r="AK1021" s="30">
        <f t="shared" si="576"/>
        <v>0</v>
      </c>
      <c r="AL1021" s="31">
        <f t="shared" si="577"/>
        <v>50000</v>
      </c>
      <c r="AM1021" s="31">
        <f t="shared" si="578"/>
        <v>200000</v>
      </c>
      <c r="AN1021" s="31">
        <f t="shared" si="579"/>
        <v>257500</v>
      </c>
      <c r="AO1021" s="31">
        <f t="shared" si="580"/>
        <v>0</v>
      </c>
      <c r="AP1021" s="31">
        <f t="shared" si="581"/>
        <v>0</v>
      </c>
      <c r="AQ1021" s="31">
        <f t="shared" si="582"/>
        <v>0</v>
      </c>
      <c r="AR1021" s="31">
        <f t="shared" si="583"/>
        <v>0</v>
      </c>
      <c r="AS1021" s="32">
        <f t="shared" si="584"/>
        <v>0</v>
      </c>
      <c r="AT1021" s="33">
        <f t="shared" si="585"/>
        <v>50000</v>
      </c>
      <c r="AU1021" s="33">
        <f t="shared" si="586"/>
        <v>200000</v>
      </c>
      <c r="AV1021" s="33">
        <v>257519</v>
      </c>
      <c r="AW1021" s="33">
        <f t="shared" si="587"/>
        <v>0</v>
      </c>
      <c r="AX1021" s="33">
        <f t="shared" si="588"/>
        <v>0</v>
      </c>
      <c r="AY1021" s="34">
        <f t="shared" si="589"/>
        <v>79607.48000000001</v>
      </c>
    </row>
    <row r="1022" spans="1:51" ht="15" customHeight="1" x14ac:dyDescent="0.3">
      <c r="A1022" s="166" t="s">
        <v>2227</v>
      </c>
      <c r="B1022" s="99">
        <v>5299.48</v>
      </c>
      <c r="C1022" s="99">
        <v>5188.3100000000004</v>
      </c>
      <c r="D1022" s="99">
        <v>86006.9</v>
      </c>
      <c r="E1022" s="99">
        <v>80430.91</v>
      </c>
      <c r="F1022" s="109">
        <v>189000</v>
      </c>
      <c r="G1022" s="108">
        <v>12500</v>
      </c>
      <c r="H1022" s="182">
        <v>46293</v>
      </c>
      <c r="I1022" s="182">
        <v>46369</v>
      </c>
      <c r="J1022" s="166">
        <v>4.7</v>
      </c>
      <c r="K1022" s="166">
        <v>1.8</v>
      </c>
      <c r="L1022" s="167" t="s">
        <v>1207</v>
      </c>
      <c r="M1022" s="168" t="s">
        <v>1204</v>
      </c>
      <c r="N1022" s="169">
        <v>0</v>
      </c>
      <c r="O1022" s="21">
        <f t="shared" si="540"/>
        <v>2.9000000000000004</v>
      </c>
      <c r="P1022" s="21" t="str">
        <f t="shared" si="541"/>
        <v>N</v>
      </c>
      <c r="Q1022" s="22">
        <f t="shared" si="542"/>
        <v>10487.79</v>
      </c>
      <c r="R1022" s="8" t="str">
        <f t="shared" si="543"/>
        <v>N</v>
      </c>
      <c r="S1022" s="23">
        <f t="shared" si="544"/>
        <v>5.8000000000000007</v>
      </c>
      <c r="T1022" s="24">
        <f t="shared" si="545"/>
        <v>50000</v>
      </c>
      <c r="U1022" s="24">
        <f t="shared" si="546"/>
        <v>200000</v>
      </c>
      <c r="V1022" s="24">
        <f t="shared" si="547"/>
        <v>257500</v>
      </c>
      <c r="W1022" s="24">
        <f t="shared" si="548"/>
        <v>5243.8950000000004</v>
      </c>
      <c r="X1022" s="24">
        <f t="shared" si="549"/>
        <v>0</v>
      </c>
      <c r="Y1022" s="24">
        <f t="shared" si="550"/>
        <v>5243.8950000000004</v>
      </c>
      <c r="Z1022" s="24">
        <f t="shared" si="551"/>
        <v>5243.8950000000004</v>
      </c>
      <c r="AA1022" s="25" t="str">
        <f t="shared" si="552"/>
        <v>N</v>
      </c>
      <c r="AB1022" s="26">
        <f t="shared" si="553"/>
        <v>4.8000000000000007</v>
      </c>
      <c r="AC1022" s="27">
        <f t="shared" si="554"/>
        <v>50000</v>
      </c>
      <c r="AD1022" s="28">
        <f t="shared" si="555"/>
        <v>200000</v>
      </c>
      <c r="AE1022" s="28">
        <f t="shared" si="556"/>
        <v>257500</v>
      </c>
      <c r="AF1022" s="28">
        <f t="shared" si="557"/>
        <v>5243.8950000000004</v>
      </c>
      <c r="AG1022" s="28">
        <f t="shared" si="558"/>
        <v>0</v>
      </c>
      <c r="AH1022" s="28">
        <f t="shared" si="559"/>
        <v>5243.8950000000004</v>
      </c>
      <c r="AI1022" s="28">
        <f t="shared" si="560"/>
        <v>5243.8950000000004</v>
      </c>
      <c r="AJ1022" s="29" t="str">
        <f t="shared" si="561"/>
        <v>N</v>
      </c>
      <c r="AK1022" s="30">
        <f t="shared" si="576"/>
        <v>3.8000000000000007</v>
      </c>
      <c r="AL1022" s="31">
        <f t="shared" si="577"/>
        <v>50000</v>
      </c>
      <c r="AM1022" s="31">
        <f t="shared" si="578"/>
        <v>200000</v>
      </c>
      <c r="AN1022" s="31">
        <f t="shared" si="579"/>
        <v>257500</v>
      </c>
      <c r="AO1022" s="31">
        <f t="shared" si="580"/>
        <v>5243.8950000000004</v>
      </c>
      <c r="AP1022" s="31">
        <f t="shared" si="581"/>
        <v>0</v>
      </c>
      <c r="AQ1022" s="31">
        <f t="shared" si="582"/>
        <v>5243.8950000000004</v>
      </c>
      <c r="AR1022" s="31">
        <f t="shared" si="583"/>
        <v>5243.8950000000004</v>
      </c>
      <c r="AS1022" s="32">
        <f t="shared" si="584"/>
        <v>2.8000000000000007</v>
      </c>
      <c r="AT1022" s="33">
        <f t="shared" si="585"/>
        <v>50000</v>
      </c>
      <c r="AU1022" s="33">
        <f t="shared" si="586"/>
        <v>200000</v>
      </c>
      <c r="AV1022" s="33">
        <v>257520</v>
      </c>
      <c r="AW1022" s="33">
        <f t="shared" si="587"/>
        <v>5243.8950000000004</v>
      </c>
      <c r="AX1022" s="33">
        <f t="shared" si="588"/>
        <v>5243.8950000000004</v>
      </c>
      <c r="AY1022" s="34">
        <f t="shared" si="589"/>
        <v>20975.58</v>
      </c>
    </row>
    <row r="1023" spans="1:51" ht="15" customHeight="1" x14ac:dyDescent="0.3">
      <c r="A1023" s="166" t="s">
        <v>2228</v>
      </c>
      <c r="B1023" s="99">
        <v>12193.58</v>
      </c>
      <c r="C1023" s="99">
        <v>17582.59</v>
      </c>
      <c r="D1023" s="99">
        <v>56340.81</v>
      </c>
      <c r="E1023" s="99">
        <v>47824.63</v>
      </c>
      <c r="F1023" s="109">
        <v>175000</v>
      </c>
      <c r="G1023" s="108">
        <v>0</v>
      </c>
      <c r="H1023" s="182">
        <v>46479</v>
      </c>
      <c r="I1023" s="182">
        <v>46569</v>
      </c>
      <c r="J1023" s="166">
        <v>1.7</v>
      </c>
      <c r="K1023" s="166">
        <v>1.3</v>
      </c>
      <c r="L1023" s="167" t="s">
        <v>1207</v>
      </c>
      <c r="M1023" s="168" t="s">
        <v>1205</v>
      </c>
      <c r="N1023" s="169">
        <v>0.01</v>
      </c>
      <c r="O1023" s="21">
        <f t="shared" si="540"/>
        <v>0.39999999999999991</v>
      </c>
      <c r="P1023" s="21" t="str">
        <f t="shared" si="541"/>
        <v>N</v>
      </c>
      <c r="Q1023" s="22">
        <f t="shared" si="542"/>
        <v>29776.17</v>
      </c>
      <c r="R1023" s="8" t="str">
        <f t="shared" si="543"/>
        <v>N</v>
      </c>
      <c r="S1023" s="23">
        <f t="shared" si="544"/>
        <v>0.39999999999999991</v>
      </c>
      <c r="T1023" s="24">
        <f t="shared" si="545"/>
        <v>50000</v>
      </c>
      <c r="U1023" s="24">
        <f t="shared" si="546"/>
        <v>200000</v>
      </c>
      <c r="V1023" s="24">
        <f t="shared" si="547"/>
        <v>257500</v>
      </c>
      <c r="W1023" s="24">
        <f t="shared" si="548"/>
        <v>30073.931699999997</v>
      </c>
      <c r="X1023" s="24">
        <f t="shared" si="549"/>
        <v>0</v>
      </c>
      <c r="Y1023" s="24">
        <f t="shared" si="550"/>
        <v>30073.931699999997</v>
      </c>
      <c r="Z1023" s="24">
        <f t="shared" si="551"/>
        <v>0</v>
      </c>
      <c r="AA1023" s="25" t="str">
        <f t="shared" si="552"/>
        <v>N</v>
      </c>
      <c r="AB1023" s="26">
        <f t="shared" si="553"/>
        <v>0</v>
      </c>
      <c r="AC1023" s="27">
        <f t="shared" si="554"/>
        <v>50000</v>
      </c>
      <c r="AD1023" s="28">
        <f t="shared" si="555"/>
        <v>200000</v>
      </c>
      <c r="AE1023" s="28">
        <f t="shared" si="556"/>
        <v>257500</v>
      </c>
      <c r="AF1023" s="28">
        <f t="shared" si="557"/>
        <v>0</v>
      </c>
      <c r="AG1023" s="28">
        <f t="shared" si="558"/>
        <v>0</v>
      </c>
      <c r="AH1023" s="28">
        <f t="shared" si="559"/>
        <v>0</v>
      </c>
      <c r="AI1023" s="28">
        <f t="shared" si="560"/>
        <v>0</v>
      </c>
      <c r="AJ1023" s="29" t="str">
        <f t="shared" si="561"/>
        <v>N</v>
      </c>
      <c r="AK1023" s="30">
        <f t="shared" si="576"/>
        <v>0</v>
      </c>
      <c r="AL1023" s="31">
        <f t="shared" si="577"/>
        <v>50000</v>
      </c>
      <c r="AM1023" s="31">
        <f t="shared" si="578"/>
        <v>200000</v>
      </c>
      <c r="AN1023" s="31">
        <f t="shared" si="579"/>
        <v>257500</v>
      </c>
      <c r="AO1023" s="31">
        <f t="shared" si="580"/>
        <v>0</v>
      </c>
      <c r="AP1023" s="31">
        <f t="shared" si="581"/>
        <v>0</v>
      </c>
      <c r="AQ1023" s="31">
        <f t="shared" si="582"/>
        <v>0</v>
      </c>
      <c r="AR1023" s="31">
        <f t="shared" si="583"/>
        <v>0</v>
      </c>
      <c r="AS1023" s="32">
        <f t="shared" si="584"/>
        <v>0</v>
      </c>
      <c r="AT1023" s="33">
        <f t="shared" si="585"/>
        <v>50000</v>
      </c>
      <c r="AU1023" s="33">
        <f t="shared" si="586"/>
        <v>200000</v>
      </c>
      <c r="AV1023" s="33">
        <v>257521</v>
      </c>
      <c r="AW1023" s="33">
        <f t="shared" si="587"/>
        <v>0</v>
      </c>
      <c r="AX1023" s="33">
        <f t="shared" si="588"/>
        <v>0</v>
      </c>
      <c r="AY1023" s="34">
        <f t="shared" si="589"/>
        <v>0</v>
      </c>
    </row>
    <row r="1024" spans="1:51" ht="15" customHeight="1" x14ac:dyDescent="0.3">
      <c r="A1024" s="166" t="s">
        <v>2229</v>
      </c>
      <c r="B1024" s="99">
        <v>13697.82</v>
      </c>
      <c r="C1024" s="99">
        <v>18099.349999999999</v>
      </c>
      <c r="D1024" s="99">
        <v>58699.23</v>
      </c>
      <c r="E1024" s="99">
        <v>57315.6</v>
      </c>
      <c r="F1024" s="109">
        <v>65000</v>
      </c>
      <c r="G1024" s="108">
        <v>12500</v>
      </c>
      <c r="H1024" s="182">
        <v>46219</v>
      </c>
      <c r="I1024" s="182">
        <v>46278</v>
      </c>
      <c r="J1024" s="166">
        <v>2.2000000000000002</v>
      </c>
      <c r="K1024" s="166">
        <v>0.4</v>
      </c>
      <c r="L1024" s="167" t="s">
        <v>1206</v>
      </c>
      <c r="M1024" s="168" t="s">
        <v>1203</v>
      </c>
      <c r="N1024" s="169">
        <v>0.03</v>
      </c>
      <c r="O1024" s="21">
        <f t="shared" si="540"/>
        <v>1.8000000000000003</v>
      </c>
      <c r="P1024" s="21" t="str">
        <f t="shared" si="541"/>
        <v>N</v>
      </c>
      <c r="Q1024" s="22">
        <f t="shared" si="542"/>
        <v>31797.17</v>
      </c>
      <c r="R1024" s="8" t="str">
        <f t="shared" si="543"/>
        <v>N</v>
      </c>
      <c r="S1024" s="23">
        <f t="shared" si="544"/>
        <v>2.4000000000000004</v>
      </c>
      <c r="T1024" s="24">
        <f t="shared" si="545"/>
        <v>20500</v>
      </c>
      <c r="U1024" s="24">
        <f t="shared" si="546"/>
        <v>100000</v>
      </c>
      <c r="V1024" s="24">
        <f t="shared" si="547"/>
        <v>257500</v>
      </c>
      <c r="W1024" s="24">
        <f t="shared" si="548"/>
        <v>15375</v>
      </c>
      <c r="X1024" s="24">
        <f t="shared" si="549"/>
        <v>0</v>
      </c>
      <c r="Y1024" s="24">
        <f t="shared" si="550"/>
        <v>15375</v>
      </c>
      <c r="Z1024" s="24">
        <f t="shared" si="551"/>
        <v>17376.0851</v>
      </c>
      <c r="AA1024" s="25" t="str">
        <f t="shared" si="552"/>
        <v>N</v>
      </c>
      <c r="AB1024" s="26">
        <f t="shared" si="553"/>
        <v>1.4000000000000004</v>
      </c>
      <c r="AC1024" s="27">
        <f t="shared" si="554"/>
        <v>20500</v>
      </c>
      <c r="AD1024" s="28">
        <f t="shared" si="555"/>
        <v>100000</v>
      </c>
      <c r="AE1024" s="28">
        <f t="shared" si="556"/>
        <v>257500</v>
      </c>
      <c r="AF1024" s="28">
        <f t="shared" si="557"/>
        <v>15375</v>
      </c>
      <c r="AG1024" s="28">
        <f t="shared" si="558"/>
        <v>0</v>
      </c>
      <c r="AH1024" s="28">
        <f t="shared" si="559"/>
        <v>15375</v>
      </c>
      <c r="AI1024" s="28">
        <f t="shared" si="560"/>
        <v>18358.617653000001</v>
      </c>
      <c r="AJ1024" s="29" t="str">
        <f t="shared" si="561"/>
        <v>N</v>
      </c>
      <c r="AK1024" s="30">
        <f t="shared" si="576"/>
        <v>0.40000000000000036</v>
      </c>
      <c r="AL1024" s="31">
        <f t="shared" si="577"/>
        <v>20500</v>
      </c>
      <c r="AM1024" s="31">
        <f t="shared" si="578"/>
        <v>100000</v>
      </c>
      <c r="AN1024" s="31">
        <f t="shared" si="579"/>
        <v>257500</v>
      </c>
      <c r="AO1024" s="31">
        <f t="shared" si="580"/>
        <v>12676.8675</v>
      </c>
      <c r="AP1024" s="31">
        <f t="shared" si="581"/>
        <v>0</v>
      </c>
      <c r="AQ1024" s="31">
        <f t="shared" si="582"/>
        <v>12676.8675</v>
      </c>
      <c r="AR1024" s="31">
        <f t="shared" si="583"/>
        <v>22068.75868259</v>
      </c>
      <c r="AS1024" s="32">
        <f t="shared" si="584"/>
        <v>0</v>
      </c>
      <c r="AT1024" s="33">
        <f t="shared" si="585"/>
        <v>20500</v>
      </c>
      <c r="AU1024" s="33">
        <f t="shared" si="586"/>
        <v>100000</v>
      </c>
      <c r="AV1024" s="33">
        <v>257522</v>
      </c>
      <c r="AW1024" s="33">
        <f t="shared" si="587"/>
        <v>0</v>
      </c>
      <c r="AX1024" s="33">
        <f t="shared" si="588"/>
        <v>0</v>
      </c>
      <c r="AY1024" s="34">
        <f t="shared" si="589"/>
        <v>57803.461435590005</v>
      </c>
    </row>
    <row r="1025" spans="1:51" ht="15" customHeight="1" x14ac:dyDescent="0.3">
      <c r="A1025" s="166" t="s">
        <v>2230</v>
      </c>
      <c r="B1025" s="99">
        <v>8111.16</v>
      </c>
      <c r="C1025" s="99">
        <v>19105.39</v>
      </c>
      <c r="D1025" s="99">
        <v>103066.26</v>
      </c>
      <c r="E1025" s="99">
        <v>91143.21</v>
      </c>
      <c r="F1025" s="109">
        <v>35000</v>
      </c>
      <c r="G1025" s="108">
        <v>0</v>
      </c>
      <c r="H1025" s="182">
        <v>46291</v>
      </c>
      <c r="I1025" s="182">
        <v>46324</v>
      </c>
      <c r="J1025" s="166">
        <v>3.5</v>
      </c>
      <c r="K1025" s="166">
        <v>0.5</v>
      </c>
      <c r="L1025" s="167" t="s">
        <v>1206</v>
      </c>
      <c r="M1025" s="168" t="s">
        <v>1204</v>
      </c>
      <c r="N1025" s="169">
        <v>2.7E-2</v>
      </c>
      <c r="O1025" s="21">
        <f t="shared" si="540"/>
        <v>3</v>
      </c>
      <c r="P1025" s="21" t="str">
        <f t="shared" si="541"/>
        <v>N</v>
      </c>
      <c r="Q1025" s="22">
        <f t="shared" si="542"/>
        <v>27216.55</v>
      </c>
      <c r="R1025" s="8" t="str">
        <f t="shared" si="543"/>
        <v>N</v>
      </c>
      <c r="S1025" s="23">
        <f t="shared" si="544"/>
        <v>6</v>
      </c>
      <c r="T1025" s="24">
        <f t="shared" si="545"/>
        <v>20500</v>
      </c>
      <c r="U1025" s="24">
        <f t="shared" si="546"/>
        <v>100000</v>
      </c>
      <c r="V1025" s="24">
        <f t="shared" si="547"/>
        <v>257500</v>
      </c>
      <c r="W1025" s="24">
        <f t="shared" si="548"/>
        <v>0</v>
      </c>
      <c r="X1025" s="24">
        <f t="shared" si="549"/>
        <v>0</v>
      </c>
      <c r="Y1025" s="24">
        <f t="shared" si="550"/>
        <v>0</v>
      </c>
      <c r="Z1025" s="24">
        <f t="shared" si="551"/>
        <v>27951.396849999997</v>
      </c>
      <c r="AA1025" s="25" t="str">
        <f t="shared" si="552"/>
        <v>N</v>
      </c>
      <c r="AB1025" s="26">
        <f t="shared" si="553"/>
        <v>5</v>
      </c>
      <c r="AC1025" s="27">
        <f t="shared" si="554"/>
        <v>20500</v>
      </c>
      <c r="AD1025" s="28">
        <f t="shared" si="555"/>
        <v>100000</v>
      </c>
      <c r="AE1025" s="28">
        <f t="shared" si="556"/>
        <v>257500</v>
      </c>
      <c r="AF1025" s="28">
        <f t="shared" si="557"/>
        <v>0</v>
      </c>
      <c r="AG1025" s="28">
        <f t="shared" si="558"/>
        <v>0</v>
      </c>
      <c r="AH1025" s="28">
        <f t="shared" si="559"/>
        <v>0</v>
      </c>
      <c r="AI1025" s="28">
        <f t="shared" si="560"/>
        <v>28706.084564949993</v>
      </c>
      <c r="AJ1025" s="29" t="str">
        <f t="shared" si="561"/>
        <v>N</v>
      </c>
      <c r="AK1025" s="30">
        <f t="shared" si="576"/>
        <v>4</v>
      </c>
      <c r="AL1025" s="31">
        <f t="shared" si="577"/>
        <v>20500</v>
      </c>
      <c r="AM1025" s="31">
        <f t="shared" si="578"/>
        <v>100000</v>
      </c>
      <c r="AN1025" s="31">
        <f t="shared" si="579"/>
        <v>257500</v>
      </c>
      <c r="AO1025" s="31">
        <f t="shared" si="580"/>
        <v>0</v>
      </c>
      <c r="AP1025" s="31">
        <f t="shared" si="581"/>
        <v>0</v>
      </c>
      <c r="AQ1025" s="31">
        <f t="shared" si="582"/>
        <v>0</v>
      </c>
      <c r="AR1025" s="31">
        <f t="shared" si="583"/>
        <v>29481.14884820364</v>
      </c>
      <c r="AS1025" s="32">
        <f t="shared" si="584"/>
        <v>3</v>
      </c>
      <c r="AT1025" s="33">
        <f t="shared" si="585"/>
        <v>20500</v>
      </c>
      <c r="AU1025" s="33">
        <f t="shared" si="586"/>
        <v>100000</v>
      </c>
      <c r="AV1025" s="33">
        <v>257523</v>
      </c>
      <c r="AW1025" s="33">
        <f t="shared" si="587"/>
        <v>0</v>
      </c>
      <c r="AX1025" s="33">
        <f t="shared" si="588"/>
        <v>30277.139867105136</v>
      </c>
      <c r="AY1025" s="34">
        <f t="shared" si="589"/>
        <v>116415.77013025875</v>
      </c>
    </row>
    <row r="1026" spans="1:51" ht="15" customHeight="1" x14ac:dyDescent="0.3">
      <c r="A1026" s="166" t="s">
        <v>2231</v>
      </c>
      <c r="B1026" s="99">
        <v>9117.9</v>
      </c>
      <c r="C1026" s="99">
        <v>963.14</v>
      </c>
      <c r="D1026" s="99">
        <v>47646.96</v>
      </c>
      <c r="E1026" s="99">
        <v>39045.410000000003</v>
      </c>
      <c r="F1026" s="109">
        <v>88000</v>
      </c>
      <c r="G1026" s="108">
        <v>12500</v>
      </c>
      <c r="H1026" s="182">
        <v>46467</v>
      </c>
      <c r="I1026" s="182">
        <v>46551</v>
      </c>
      <c r="J1026" s="166">
        <v>2.8</v>
      </c>
      <c r="K1026" s="166">
        <v>1.1000000000000001</v>
      </c>
      <c r="L1026" s="167" t="s">
        <v>1206</v>
      </c>
      <c r="M1026" s="168" t="s">
        <v>1204</v>
      </c>
      <c r="N1026" s="169">
        <v>0.06</v>
      </c>
      <c r="O1026" s="21">
        <f t="shared" si="540"/>
        <v>1.6999999999999997</v>
      </c>
      <c r="P1026" s="21" t="str">
        <f t="shared" si="541"/>
        <v>N</v>
      </c>
      <c r="Q1026" s="22">
        <f t="shared" si="542"/>
        <v>10081.039999999999</v>
      </c>
      <c r="R1026" s="8" t="str">
        <f t="shared" si="543"/>
        <v>N</v>
      </c>
      <c r="S1026" s="23">
        <f t="shared" si="544"/>
        <v>3.3999999999999995</v>
      </c>
      <c r="T1026" s="24">
        <f t="shared" si="545"/>
        <v>20500</v>
      </c>
      <c r="U1026" s="24">
        <f t="shared" si="546"/>
        <v>100000</v>
      </c>
      <c r="V1026" s="24">
        <f t="shared" si="547"/>
        <v>257500</v>
      </c>
      <c r="W1026" s="24">
        <f t="shared" si="548"/>
        <v>5342.9511999999995</v>
      </c>
      <c r="X1026" s="24">
        <f t="shared" si="549"/>
        <v>0</v>
      </c>
      <c r="Y1026" s="24">
        <f t="shared" si="550"/>
        <v>5342.9511999999995</v>
      </c>
      <c r="Z1026" s="24">
        <f t="shared" si="551"/>
        <v>5342.9511999999995</v>
      </c>
      <c r="AA1026" s="25" t="str">
        <f t="shared" si="552"/>
        <v>N</v>
      </c>
      <c r="AB1026" s="26">
        <f t="shared" si="553"/>
        <v>2.3999999999999995</v>
      </c>
      <c r="AC1026" s="27">
        <f t="shared" si="554"/>
        <v>20500</v>
      </c>
      <c r="AD1026" s="28">
        <f t="shared" si="555"/>
        <v>100000</v>
      </c>
      <c r="AE1026" s="28">
        <f t="shared" si="556"/>
        <v>257500</v>
      </c>
      <c r="AF1026" s="28">
        <f t="shared" si="557"/>
        <v>5663.5282719999996</v>
      </c>
      <c r="AG1026" s="28">
        <f t="shared" si="558"/>
        <v>0</v>
      </c>
      <c r="AH1026" s="28">
        <f t="shared" si="559"/>
        <v>5663.5282719999996</v>
      </c>
      <c r="AI1026" s="28">
        <f t="shared" si="560"/>
        <v>5663.5282719999996</v>
      </c>
      <c r="AJ1026" s="29" t="str">
        <f t="shared" si="561"/>
        <v>N</v>
      </c>
      <c r="AK1026" s="30">
        <f t="shared" si="576"/>
        <v>1.3999999999999995</v>
      </c>
      <c r="AL1026" s="31">
        <f t="shared" si="577"/>
        <v>20500</v>
      </c>
      <c r="AM1026" s="31">
        <f t="shared" si="578"/>
        <v>100000</v>
      </c>
      <c r="AN1026" s="31">
        <f t="shared" si="579"/>
        <v>257500</v>
      </c>
      <c r="AO1026" s="31">
        <f t="shared" si="580"/>
        <v>6003.3399683199996</v>
      </c>
      <c r="AP1026" s="31">
        <f t="shared" si="581"/>
        <v>0</v>
      </c>
      <c r="AQ1026" s="31">
        <f t="shared" si="582"/>
        <v>6003.3399683199996</v>
      </c>
      <c r="AR1026" s="31">
        <f t="shared" si="583"/>
        <v>6003.3399683199996</v>
      </c>
      <c r="AS1026" s="32">
        <f t="shared" si="584"/>
        <v>0.39999999999999947</v>
      </c>
      <c r="AT1026" s="33">
        <f t="shared" si="585"/>
        <v>20500</v>
      </c>
      <c r="AU1026" s="33">
        <f t="shared" si="586"/>
        <v>100000</v>
      </c>
      <c r="AV1026" s="33">
        <v>257524</v>
      </c>
      <c r="AW1026" s="33">
        <f t="shared" si="587"/>
        <v>6363.5403664191999</v>
      </c>
      <c r="AX1026" s="33">
        <f t="shared" si="588"/>
        <v>6363.5403664191999</v>
      </c>
      <c r="AY1026" s="34">
        <f t="shared" si="589"/>
        <v>23373.359806739201</v>
      </c>
    </row>
    <row r="1027" spans="1:51" ht="15" customHeight="1" x14ac:dyDescent="0.3">
      <c r="A1027" s="166" t="s">
        <v>2232</v>
      </c>
      <c r="B1027" s="99">
        <v>12010.16</v>
      </c>
      <c r="C1027" s="99">
        <v>18943.689999999999</v>
      </c>
      <c r="D1027" s="99">
        <v>57419.79</v>
      </c>
      <c r="E1027" s="99">
        <v>50042.07</v>
      </c>
      <c r="F1027" s="109">
        <v>72000</v>
      </c>
      <c r="G1027" s="108">
        <v>0</v>
      </c>
      <c r="H1027" s="182">
        <v>46336</v>
      </c>
      <c r="I1027" s="182">
        <v>46387</v>
      </c>
      <c r="J1027" s="166">
        <v>4.2</v>
      </c>
      <c r="K1027" s="166">
        <v>4</v>
      </c>
      <c r="L1027" s="167" t="s">
        <v>1206</v>
      </c>
      <c r="M1027" s="168" t="s">
        <v>1204</v>
      </c>
      <c r="N1027" s="169">
        <v>0.01</v>
      </c>
      <c r="O1027" s="21">
        <f t="shared" si="540"/>
        <v>0.20000000000000018</v>
      </c>
      <c r="P1027" s="21" t="str">
        <f t="shared" si="541"/>
        <v>N</v>
      </c>
      <c r="Q1027" s="22">
        <f t="shared" si="542"/>
        <v>30953.85</v>
      </c>
      <c r="R1027" s="8" t="str">
        <f t="shared" si="543"/>
        <v>N</v>
      </c>
      <c r="S1027" s="23">
        <f t="shared" si="544"/>
        <v>0.40000000000000036</v>
      </c>
      <c r="T1027" s="24">
        <f t="shared" si="545"/>
        <v>20500</v>
      </c>
      <c r="U1027" s="24">
        <f t="shared" si="546"/>
        <v>100000</v>
      </c>
      <c r="V1027" s="24">
        <f t="shared" si="547"/>
        <v>257500</v>
      </c>
      <c r="W1027" s="24">
        <f t="shared" si="548"/>
        <v>10250</v>
      </c>
      <c r="X1027" s="24">
        <f t="shared" si="549"/>
        <v>0</v>
      </c>
      <c r="Y1027" s="24">
        <f t="shared" si="550"/>
        <v>10250</v>
      </c>
      <c r="Z1027" s="24">
        <f t="shared" si="551"/>
        <v>21013.388499999997</v>
      </c>
      <c r="AA1027" s="25" t="str">
        <f t="shared" si="552"/>
        <v>N</v>
      </c>
      <c r="AB1027" s="26">
        <f t="shared" si="553"/>
        <v>0</v>
      </c>
      <c r="AC1027" s="27">
        <f t="shared" si="554"/>
        <v>20500</v>
      </c>
      <c r="AD1027" s="28">
        <f t="shared" si="555"/>
        <v>100000</v>
      </c>
      <c r="AE1027" s="28">
        <f t="shared" si="556"/>
        <v>257500</v>
      </c>
      <c r="AF1027" s="28">
        <f t="shared" si="557"/>
        <v>0</v>
      </c>
      <c r="AG1027" s="28">
        <f t="shared" si="558"/>
        <v>0</v>
      </c>
      <c r="AH1027" s="28">
        <f t="shared" si="559"/>
        <v>0</v>
      </c>
      <c r="AI1027" s="28">
        <f t="shared" si="560"/>
        <v>0</v>
      </c>
      <c r="AJ1027" s="29" t="str">
        <f t="shared" si="561"/>
        <v>N</v>
      </c>
      <c r="AK1027" s="30">
        <f t="shared" si="576"/>
        <v>0</v>
      </c>
      <c r="AL1027" s="31">
        <f t="shared" si="577"/>
        <v>20500</v>
      </c>
      <c r="AM1027" s="31">
        <f t="shared" si="578"/>
        <v>100000</v>
      </c>
      <c r="AN1027" s="31">
        <f t="shared" si="579"/>
        <v>257500</v>
      </c>
      <c r="AO1027" s="31">
        <f t="shared" si="580"/>
        <v>0</v>
      </c>
      <c r="AP1027" s="31">
        <f t="shared" si="581"/>
        <v>0</v>
      </c>
      <c r="AQ1027" s="31">
        <f t="shared" si="582"/>
        <v>0</v>
      </c>
      <c r="AR1027" s="31">
        <f t="shared" si="583"/>
        <v>0</v>
      </c>
      <c r="AS1027" s="32">
        <f t="shared" si="584"/>
        <v>0</v>
      </c>
      <c r="AT1027" s="33">
        <f t="shared" si="585"/>
        <v>20500</v>
      </c>
      <c r="AU1027" s="33">
        <f t="shared" si="586"/>
        <v>100000</v>
      </c>
      <c r="AV1027" s="33">
        <v>257525</v>
      </c>
      <c r="AW1027" s="33">
        <f t="shared" si="587"/>
        <v>0</v>
      </c>
      <c r="AX1027" s="33">
        <f t="shared" si="588"/>
        <v>0</v>
      </c>
      <c r="AY1027" s="34">
        <f t="shared" si="589"/>
        <v>21013.388499999997</v>
      </c>
    </row>
    <row r="1028" spans="1:51" ht="15" customHeight="1" x14ac:dyDescent="0.3">
      <c r="A1028" s="166" t="s">
        <v>2233</v>
      </c>
      <c r="B1028" s="99">
        <v>17395.16</v>
      </c>
      <c r="C1028" s="99">
        <v>31717.919999999998</v>
      </c>
      <c r="D1028" s="99">
        <v>65498.44</v>
      </c>
      <c r="E1028" s="99">
        <v>50627.75</v>
      </c>
      <c r="F1028" s="109">
        <v>66000</v>
      </c>
      <c r="G1028" s="108">
        <v>24444</v>
      </c>
      <c r="H1028" s="182">
        <v>46324</v>
      </c>
      <c r="I1028" s="182">
        <v>46374</v>
      </c>
      <c r="J1028" s="166">
        <v>1.7</v>
      </c>
      <c r="K1028" s="166">
        <v>1.2</v>
      </c>
      <c r="L1028" s="167" t="s">
        <v>1207</v>
      </c>
      <c r="M1028" s="168" t="s">
        <v>1204</v>
      </c>
      <c r="N1028" s="169">
        <v>0.02</v>
      </c>
      <c r="O1028" s="21">
        <f t="shared" si="540"/>
        <v>0.5</v>
      </c>
      <c r="P1028" s="21" t="str">
        <f t="shared" si="541"/>
        <v>N</v>
      </c>
      <c r="Q1028" s="22">
        <f t="shared" si="542"/>
        <v>49113.08</v>
      </c>
      <c r="R1028" s="8" t="str">
        <f t="shared" si="543"/>
        <v>N</v>
      </c>
      <c r="S1028" s="23">
        <f t="shared" si="544"/>
        <v>1</v>
      </c>
      <c r="T1028" s="24">
        <f t="shared" si="545"/>
        <v>50000</v>
      </c>
      <c r="U1028" s="24">
        <f t="shared" si="546"/>
        <v>200000</v>
      </c>
      <c r="V1028" s="24">
        <f t="shared" si="547"/>
        <v>257500</v>
      </c>
      <c r="W1028" s="24">
        <f t="shared" si="548"/>
        <v>25000</v>
      </c>
      <c r="X1028" s="24">
        <f t="shared" si="549"/>
        <v>0</v>
      </c>
      <c r="Y1028" s="24">
        <f t="shared" si="550"/>
        <v>25000</v>
      </c>
      <c r="Z1028" s="24">
        <f t="shared" si="551"/>
        <v>25095.3416</v>
      </c>
      <c r="AA1028" s="25" t="str">
        <f t="shared" si="552"/>
        <v>N</v>
      </c>
      <c r="AB1028" s="26">
        <f t="shared" si="553"/>
        <v>0</v>
      </c>
      <c r="AC1028" s="27">
        <f t="shared" si="554"/>
        <v>50000</v>
      </c>
      <c r="AD1028" s="28">
        <f t="shared" si="555"/>
        <v>200000</v>
      </c>
      <c r="AE1028" s="28">
        <f t="shared" si="556"/>
        <v>257500</v>
      </c>
      <c r="AF1028" s="28">
        <f t="shared" si="557"/>
        <v>0</v>
      </c>
      <c r="AG1028" s="28">
        <f t="shared" si="558"/>
        <v>0</v>
      </c>
      <c r="AH1028" s="28">
        <f t="shared" si="559"/>
        <v>0</v>
      </c>
      <c r="AI1028" s="28">
        <f t="shared" si="560"/>
        <v>0</v>
      </c>
      <c r="AJ1028" s="29" t="str">
        <f t="shared" si="561"/>
        <v>N</v>
      </c>
      <c r="AK1028" s="30">
        <f t="shared" si="576"/>
        <v>0</v>
      </c>
      <c r="AL1028" s="31">
        <f t="shared" si="577"/>
        <v>50000</v>
      </c>
      <c r="AM1028" s="31">
        <f t="shared" si="578"/>
        <v>200000</v>
      </c>
      <c r="AN1028" s="31">
        <f t="shared" si="579"/>
        <v>257500</v>
      </c>
      <c r="AO1028" s="31">
        <f t="shared" si="580"/>
        <v>0</v>
      </c>
      <c r="AP1028" s="31">
        <f t="shared" si="581"/>
        <v>0</v>
      </c>
      <c r="AQ1028" s="31">
        <f t="shared" si="582"/>
        <v>0</v>
      </c>
      <c r="AR1028" s="31">
        <f t="shared" si="583"/>
        <v>0</v>
      </c>
      <c r="AS1028" s="32">
        <f t="shared" si="584"/>
        <v>0</v>
      </c>
      <c r="AT1028" s="33">
        <f t="shared" si="585"/>
        <v>50000</v>
      </c>
      <c r="AU1028" s="33">
        <f t="shared" si="586"/>
        <v>200000</v>
      </c>
      <c r="AV1028" s="33">
        <v>257526</v>
      </c>
      <c r="AW1028" s="33">
        <f t="shared" si="587"/>
        <v>0</v>
      </c>
      <c r="AX1028" s="33">
        <f t="shared" si="588"/>
        <v>0</v>
      </c>
      <c r="AY1028" s="34">
        <f t="shared" si="589"/>
        <v>25095.3416</v>
      </c>
    </row>
    <row r="1029" spans="1:51" ht="15" customHeight="1" x14ac:dyDescent="0.3">
      <c r="A1029" s="166" t="s">
        <v>2234</v>
      </c>
      <c r="B1029" s="99">
        <v>8538.49</v>
      </c>
      <c r="C1029" s="99">
        <v>9630.27</v>
      </c>
      <c r="D1029" s="99">
        <v>65584.61</v>
      </c>
      <c r="E1029" s="99">
        <v>56013.29</v>
      </c>
      <c r="F1029" s="109">
        <v>190000</v>
      </c>
      <c r="G1029" s="108">
        <v>0</v>
      </c>
      <c r="H1029" s="182">
        <v>46331</v>
      </c>
      <c r="I1029" s="182">
        <v>46408</v>
      </c>
      <c r="J1029" s="166">
        <v>3.8</v>
      </c>
      <c r="K1029" s="166">
        <v>1.4</v>
      </c>
      <c r="L1029" s="167" t="s">
        <v>1207</v>
      </c>
      <c r="M1029" s="168" t="s">
        <v>1204</v>
      </c>
      <c r="N1029" s="169">
        <v>0.02</v>
      </c>
      <c r="O1029" s="21">
        <f t="shared" ref="O1029:O1092" si="590">MAX(0, J1029-K1029)</f>
        <v>2.4</v>
      </c>
      <c r="P1029" s="21" t="str">
        <f t="shared" ref="P1029:P1092" si="591">IF(
  AND(
    I1029 &gt;= H1029 - 10,
    I1029 &lt;= DATE(2026,6,30),
    O1029 &gt; 0
  ),
  "Y",
  "N"
)</f>
        <v>N</v>
      </c>
      <c r="Q1029" s="22">
        <f t="shared" ref="Q1029:Q1092" si="592">B1029+C1029</f>
        <v>18168.760000000002</v>
      </c>
      <c r="R1029" s="8" t="str">
        <f t="shared" ref="R1029:R1092" si="593">IF(AND(P1029="Y",O1029&gt;0),"Y","N")</f>
        <v>N</v>
      </c>
      <c r="S1029" s="23">
        <f t="shared" ref="S1029:S1092" si="594">MAX(0,(O1029/M1029))</f>
        <v>4.8</v>
      </c>
      <c r="T1029" s="24">
        <f t="shared" ref="T1029:T1092" si="595">IF(R1029="Y",(20500+G1029),IF(AND(R1029="N",L1029="G"),20500,IF(AND(R1029="N",L1029="P"),50000,IF(AND(R1029="",L1029="G"),20500,IF(AND(R1029="",L1029="P"),50000,"")))))</f>
        <v>50000</v>
      </c>
      <c r="U1029" s="24">
        <f t="shared" ref="U1029:U1092" si="596">IF(AND(R1029="Y",G1029&gt;0),224000,IF(AND(R1029="Y",G1029=0),138500,IF(AND(R1029="N",L1029="G"),100000,IF(AND(R1029="N",L1029=""),100000,IF(AND(R1029="N",L1029="P"),200000,"")))))</f>
        <v>200000</v>
      </c>
      <c r="V1029" s="24">
        <f t="shared" ref="V1029:V1092" si="597">IF(R1029="Y",U1029,IF(R1029="N",257500,IF(R1029="",257500,)))</f>
        <v>257500</v>
      </c>
      <c r="W1029" s="24">
        <f t="shared" ref="W1029:W1092" si="598">IF(
  M1029&lt;0.5,
  0,
  MAX(
    0,
    IF(
      S1029=0,
      0,
      IF(
        R1029="Y",
        MIN(Q1029*(1+N1029), T1029, U1029-E1029, V1029-E1029),
        MIN(Q1029*(1+N1029), T1029, U1029-D1029, V1029-F1029)
      )
    )
  ) * M1029
)</f>
        <v>9266.0676000000003</v>
      </c>
      <c r="X1029" s="24">
        <f t="shared" ref="X1029:X1092" si="599">IF(
  M1029&lt;0.5,
  0,
  MAX(
    0,
    IF(
      S1029=0,
      0,
      IF(
        R1029="Y",
        (Q1029*(1+N1029)-W1029),
        0
      )
    )
  ) * M1029
)</f>
        <v>0</v>
      </c>
      <c r="Y1029" s="24">
        <f t="shared" ref="Y1029:Y1092" si="600">W1029+X1029</f>
        <v>9266.0676000000003</v>
      </c>
      <c r="Z1029" s="24">
        <f t="shared" ref="Z1029:Z1092" si="601">IF(S1029=0, 0, MAX(0, (Q1029*(1+N1029))-Y1029))</f>
        <v>9266.0676000000003</v>
      </c>
      <c r="AA1029" s="25" t="str">
        <f t="shared" ref="AA1029:AA1092" si="602">IF(AND(P1029="Y",O1029&gt;1),"Y","N")</f>
        <v>N</v>
      </c>
      <c r="AB1029" s="26">
        <f t="shared" ref="AB1029:AB1092" si="603">MAX(0,(S1029-1))</f>
        <v>3.8</v>
      </c>
      <c r="AC1029" s="27">
        <f t="shared" ref="AC1029:AC1092" si="604">IF(AA1029="Y",(20500+G1029),IF(AND(AA1029="N",L1029="G"),20500,IF(AND(AA1029="N",L1029="P"),50000,IF(AND(AA1029="",L1029="G"),20500,IF(AND(AA1029="",L1029="P"),50000,"")))))</f>
        <v>50000</v>
      </c>
      <c r="AD1029" s="28">
        <f t="shared" ref="AD1029:AD1092" si="605">IF(AND(AA1029="Y",G1029&gt;0),224000,IF(AND(AA1029="Y",G1029=0),138500,IF(AND(AA1029="N",L1029="G"),100000,IF(AND(AA1029="N",L1029=""),100000,IF(AND(AA1029="N",L1029="P"),200000,"")))))</f>
        <v>200000</v>
      </c>
      <c r="AE1029" s="28">
        <f t="shared" ref="AE1029:AE1092" si="606">IF(AA1029="Y",AD1029,IF(AA1029="N",257500,IF(AA1029="",257500,)))</f>
        <v>257500</v>
      </c>
      <c r="AF1029" s="28">
        <f t="shared" ref="AF1029:AF1092" si="607">IF(
  M1029&lt;0.5,
  0,
  MAX(
    0,
    IF(
      AB1029=0,
      0,
      IF(
        AA1029="Y",
        MIN(Q1029*(1+N1029)*(1+N1029), AC1029, AD1029-E1029-W1029, AE1029-E1029-W1029),
        MIN(Q1029*(1+N1029)*(1+N1029), AC1029, AD1029-D1029-W1029, AE1029-F1029-W1029)
      )
    )
  ) * M1029
)</f>
        <v>9451.3889520000012</v>
      </c>
      <c r="AG1029" s="28">
        <f t="shared" ref="AG1029:AG1092" si="608">IF(
  M1029&lt;0.5,
  0,
  MAX(
    0,
    IF(
      AB1029=0,
      0,
      IF(
        AA1029="Y",
        (Q1029*(1+N1029)*(1+N1029)-AF1029),
        0
      )
    )
  ) * M1029
)</f>
        <v>0</v>
      </c>
      <c r="AH1029" s="28">
        <f t="shared" ref="AH1029:AH1092" si="609">AF1029+AG1029</f>
        <v>9451.3889520000012</v>
      </c>
      <c r="AI1029" s="28">
        <f t="shared" ref="AI1029:AI1092" si="610">IF(AB1029=0, 0, MAX(0, (Q1029*(1+N1029)*(1+N1029)) - AH1029))</f>
        <v>9451.3889520000012</v>
      </c>
      <c r="AJ1029" s="29" t="str">
        <f t="shared" ref="AJ1029:AJ1092" si="611">IF(AND(P1029="Y",O1029&gt;2),"Y","N")</f>
        <v>N</v>
      </c>
      <c r="AK1029" s="30">
        <f t="shared" si="576"/>
        <v>2.8</v>
      </c>
      <c r="AL1029" s="31">
        <f t="shared" si="577"/>
        <v>50000</v>
      </c>
      <c r="AM1029" s="31">
        <f t="shared" si="578"/>
        <v>200000</v>
      </c>
      <c r="AN1029" s="31">
        <f t="shared" si="579"/>
        <v>257500</v>
      </c>
      <c r="AO1029" s="31">
        <f t="shared" si="580"/>
        <v>9640.4167310400007</v>
      </c>
      <c r="AP1029" s="31">
        <f t="shared" si="581"/>
        <v>0</v>
      </c>
      <c r="AQ1029" s="31">
        <f t="shared" si="582"/>
        <v>9640.4167310400007</v>
      </c>
      <c r="AR1029" s="31">
        <f t="shared" si="583"/>
        <v>9640.4167310400007</v>
      </c>
      <c r="AS1029" s="32">
        <f t="shared" si="584"/>
        <v>1.7999999999999998</v>
      </c>
      <c r="AT1029" s="33">
        <f t="shared" si="585"/>
        <v>50000</v>
      </c>
      <c r="AU1029" s="33">
        <f t="shared" si="586"/>
        <v>200000</v>
      </c>
      <c r="AV1029" s="33">
        <v>257527</v>
      </c>
      <c r="AW1029" s="33">
        <f t="shared" si="587"/>
        <v>9833.2250656608012</v>
      </c>
      <c r="AX1029" s="33">
        <f t="shared" si="588"/>
        <v>9833.2250656608012</v>
      </c>
      <c r="AY1029" s="34">
        <f t="shared" si="589"/>
        <v>38191.098348700805</v>
      </c>
    </row>
    <row r="1030" spans="1:51" ht="15" customHeight="1" x14ac:dyDescent="0.3">
      <c r="A1030" s="166" t="s">
        <v>2235</v>
      </c>
      <c r="B1030" s="99">
        <v>5713.85</v>
      </c>
      <c r="C1030" s="99">
        <v>345.1</v>
      </c>
      <c r="D1030" s="99">
        <v>81913.62</v>
      </c>
      <c r="E1030" s="99">
        <v>79064.59</v>
      </c>
      <c r="F1030" s="109">
        <v>15000</v>
      </c>
      <c r="G1030" s="108">
        <v>12500</v>
      </c>
      <c r="H1030" s="182">
        <v>46384</v>
      </c>
      <c r="I1030" s="182">
        <v>46438</v>
      </c>
      <c r="J1030" s="166">
        <v>4.0999999999999996</v>
      </c>
      <c r="K1030" s="166">
        <v>3.4</v>
      </c>
      <c r="L1030" s="167" t="s">
        <v>1207</v>
      </c>
      <c r="M1030" s="168" t="s">
        <v>1203</v>
      </c>
      <c r="N1030" s="169">
        <v>0.02</v>
      </c>
      <c r="O1030" s="21">
        <f t="shared" si="590"/>
        <v>0.69999999999999973</v>
      </c>
      <c r="P1030" s="21" t="str">
        <f t="shared" si="591"/>
        <v>N</v>
      </c>
      <c r="Q1030" s="22">
        <f t="shared" si="592"/>
        <v>6058.9500000000007</v>
      </c>
      <c r="R1030" s="8" t="str">
        <f t="shared" si="593"/>
        <v>N</v>
      </c>
      <c r="S1030" s="23">
        <f t="shared" si="594"/>
        <v>0.93333333333333302</v>
      </c>
      <c r="T1030" s="24">
        <f t="shared" si="595"/>
        <v>50000</v>
      </c>
      <c r="U1030" s="24">
        <f t="shared" si="596"/>
        <v>200000</v>
      </c>
      <c r="V1030" s="24">
        <f t="shared" si="597"/>
        <v>257500</v>
      </c>
      <c r="W1030" s="24">
        <f t="shared" si="598"/>
        <v>4635.0967500000006</v>
      </c>
      <c r="X1030" s="24">
        <f t="shared" si="599"/>
        <v>0</v>
      </c>
      <c r="Y1030" s="24">
        <f t="shared" si="600"/>
        <v>4635.0967500000006</v>
      </c>
      <c r="Z1030" s="24">
        <f t="shared" si="601"/>
        <v>1545.0322500000002</v>
      </c>
      <c r="AA1030" s="25" t="str">
        <f t="shared" si="602"/>
        <v>N</v>
      </c>
      <c r="AB1030" s="26">
        <f t="shared" si="603"/>
        <v>0</v>
      </c>
      <c r="AC1030" s="27">
        <f t="shared" si="604"/>
        <v>50000</v>
      </c>
      <c r="AD1030" s="28">
        <f t="shared" si="605"/>
        <v>200000</v>
      </c>
      <c r="AE1030" s="28">
        <f t="shared" si="606"/>
        <v>257500</v>
      </c>
      <c r="AF1030" s="28">
        <f t="shared" si="607"/>
        <v>0</v>
      </c>
      <c r="AG1030" s="28">
        <f t="shared" si="608"/>
        <v>0</v>
      </c>
      <c r="AH1030" s="28">
        <f t="shared" si="609"/>
        <v>0</v>
      </c>
      <c r="AI1030" s="28">
        <f t="shared" si="610"/>
        <v>0</v>
      </c>
      <c r="AJ1030" s="29" t="str">
        <f t="shared" si="611"/>
        <v>N</v>
      </c>
      <c r="AK1030" s="30">
        <f t="shared" si="576"/>
        <v>0</v>
      </c>
      <c r="AL1030" s="31">
        <f t="shared" si="577"/>
        <v>50000</v>
      </c>
      <c r="AM1030" s="31">
        <f t="shared" si="578"/>
        <v>200000</v>
      </c>
      <c r="AN1030" s="31">
        <f t="shared" si="579"/>
        <v>257500</v>
      </c>
      <c r="AO1030" s="31">
        <f t="shared" si="580"/>
        <v>0</v>
      </c>
      <c r="AP1030" s="31">
        <f t="shared" si="581"/>
        <v>0</v>
      </c>
      <c r="AQ1030" s="31">
        <f t="shared" si="582"/>
        <v>0</v>
      </c>
      <c r="AR1030" s="31">
        <f t="shared" si="583"/>
        <v>0</v>
      </c>
      <c r="AS1030" s="32">
        <f t="shared" si="584"/>
        <v>0</v>
      </c>
      <c r="AT1030" s="33">
        <f t="shared" si="585"/>
        <v>50000</v>
      </c>
      <c r="AU1030" s="33">
        <f t="shared" si="586"/>
        <v>200000</v>
      </c>
      <c r="AV1030" s="33">
        <v>257528</v>
      </c>
      <c r="AW1030" s="33">
        <f t="shared" si="587"/>
        <v>0</v>
      </c>
      <c r="AX1030" s="33">
        <f t="shared" si="588"/>
        <v>0</v>
      </c>
      <c r="AY1030" s="34">
        <f t="shared" si="589"/>
        <v>1545.0322500000002</v>
      </c>
    </row>
    <row r="1031" spans="1:51" ht="15" customHeight="1" x14ac:dyDescent="0.3">
      <c r="A1031" s="166" t="s">
        <v>2236</v>
      </c>
      <c r="B1031" s="99">
        <v>13022.97</v>
      </c>
      <c r="C1031" s="99">
        <v>20566.98</v>
      </c>
      <c r="D1031" s="99">
        <v>98279.91</v>
      </c>
      <c r="E1031" s="99">
        <v>98064.36</v>
      </c>
      <c r="F1031" s="109">
        <v>111000</v>
      </c>
      <c r="G1031" s="108">
        <v>0</v>
      </c>
      <c r="H1031" s="182">
        <v>46279</v>
      </c>
      <c r="I1031" s="182">
        <v>46354</v>
      </c>
      <c r="J1031" s="166">
        <v>3.2</v>
      </c>
      <c r="K1031" s="166">
        <v>2.5</v>
      </c>
      <c r="L1031" s="167" t="s">
        <v>1207</v>
      </c>
      <c r="M1031" s="168" t="s">
        <v>1205</v>
      </c>
      <c r="N1031" s="169">
        <v>0.04</v>
      </c>
      <c r="O1031" s="21">
        <f t="shared" si="590"/>
        <v>0.70000000000000018</v>
      </c>
      <c r="P1031" s="21" t="str">
        <f t="shared" si="591"/>
        <v>N</v>
      </c>
      <c r="Q1031" s="22">
        <f t="shared" si="592"/>
        <v>33589.949999999997</v>
      </c>
      <c r="R1031" s="8" t="str">
        <f t="shared" si="593"/>
        <v>N</v>
      </c>
      <c r="S1031" s="23">
        <f t="shared" si="594"/>
        <v>0.70000000000000018</v>
      </c>
      <c r="T1031" s="24">
        <f t="shared" si="595"/>
        <v>50000</v>
      </c>
      <c r="U1031" s="24">
        <f t="shared" si="596"/>
        <v>200000</v>
      </c>
      <c r="V1031" s="24">
        <f t="shared" si="597"/>
        <v>257500</v>
      </c>
      <c r="W1031" s="24">
        <f t="shared" si="598"/>
        <v>34933.547999999995</v>
      </c>
      <c r="X1031" s="24">
        <f t="shared" si="599"/>
        <v>0</v>
      </c>
      <c r="Y1031" s="24">
        <f t="shared" si="600"/>
        <v>34933.547999999995</v>
      </c>
      <c r="Z1031" s="24">
        <f t="shared" si="601"/>
        <v>0</v>
      </c>
      <c r="AA1031" s="25" t="str">
        <f t="shared" si="602"/>
        <v>N</v>
      </c>
      <c r="AB1031" s="26">
        <f t="shared" si="603"/>
        <v>0</v>
      </c>
      <c r="AC1031" s="27">
        <f t="shared" si="604"/>
        <v>50000</v>
      </c>
      <c r="AD1031" s="28">
        <f t="shared" si="605"/>
        <v>200000</v>
      </c>
      <c r="AE1031" s="28">
        <f t="shared" si="606"/>
        <v>257500</v>
      </c>
      <c r="AF1031" s="28">
        <f t="shared" si="607"/>
        <v>0</v>
      </c>
      <c r="AG1031" s="28">
        <f t="shared" si="608"/>
        <v>0</v>
      </c>
      <c r="AH1031" s="28">
        <f t="shared" si="609"/>
        <v>0</v>
      </c>
      <c r="AI1031" s="28">
        <f t="shared" si="610"/>
        <v>0</v>
      </c>
      <c r="AJ1031" s="29" t="str">
        <f t="shared" si="611"/>
        <v>N</v>
      </c>
      <c r="AK1031" s="30">
        <f t="shared" si="576"/>
        <v>0</v>
      </c>
      <c r="AL1031" s="31">
        <f t="shared" si="577"/>
        <v>50000</v>
      </c>
      <c r="AM1031" s="31">
        <f t="shared" si="578"/>
        <v>200000</v>
      </c>
      <c r="AN1031" s="31">
        <f t="shared" si="579"/>
        <v>257500</v>
      </c>
      <c r="AO1031" s="31">
        <f t="shared" si="580"/>
        <v>0</v>
      </c>
      <c r="AP1031" s="31">
        <f t="shared" si="581"/>
        <v>0</v>
      </c>
      <c r="AQ1031" s="31">
        <f t="shared" si="582"/>
        <v>0</v>
      </c>
      <c r="AR1031" s="31">
        <f t="shared" si="583"/>
        <v>0</v>
      </c>
      <c r="AS1031" s="32">
        <f t="shared" si="584"/>
        <v>0</v>
      </c>
      <c r="AT1031" s="33">
        <f t="shared" si="585"/>
        <v>50000</v>
      </c>
      <c r="AU1031" s="33">
        <f t="shared" si="586"/>
        <v>200000</v>
      </c>
      <c r="AV1031" s="33">
        <v>257529</v>
      </c>
      <c r="AW1031" s="33">
        <f t="shared" si="587"/>
        <v>0</v>
      </c>
      <c r="AX1031" s="33">
        <f t="shared" si="588"/>
        <v>0</v>
      </c>
      <c r="AY1031" s="34">
        <f t="shared" si="589"/>
        <v>0</v>
      </c>
    </row>
    <row r="1032" spans="1:51" ht="15" customHeight="1" x14ac:dyDescent="0.3">
      <c r="A1032" s="166" t="s">
        <v>2237</v>
      </c>
      <c r="B1032" s="99">
        <v>10235.02</v>
      </c>
      <c r="C1032" s="99">
        <v>5310.69</v>
      </c>
      <c r="D1032" s="99">
        <v>86405.67</v>
      </c>
      <c r="E1032" s="99">
        <v>83062.210000000006</v>
      </c>
      <c r="F1032" s="109">
        <v>100000</v>
      </c>
      <c r="G1032" s="108">
        <v>12500</v>
      </c>
      <c r="H1032" s="182">
        <v>46344</v>
      </c>
      <c r="I1032" s="182">
        <v>46375</v>
      </c>
      <c r="J1032" s="166">
        <v>1.7</v>
      </c>
      <c r="K1032" s="166">
        <v>0.1</v>
      </c>
      <c r="L1032" s="167" t="s">
        <v>1206</v>
      </c>
      <c r="M1032" s="168" t="s">
        <v>1205</v>
      </c>
      <c r="N1032" s="169">
        <v>0.05</v>
      </c>
      <c r="O1032" s="21">
        <f t="shared" si="590"/>
        <v>1.5999999999999999</v>
      </c>
      <c r="P1032" s="21" t="str">
        <f t="shared" si="591"/>
        <v>N</v>
      </c>
      <c r="Q1032" s="22">
        <f t="shared" si="592"/>
        <v>15545.71</v>
      </c>
      <c r="R1032" s="8" t="str">
        <f t="shared" si="593"/>
        <v>N</v>
      </c>
      <c r="S1032" s="23">
        <f t="shared" si="594"/>
        <v>1.5999999999999999</v>
      </c>
      <c r="T1032" s="24">
        <f t="shared" si="595"/>
        <v>20500</v>
      </c>
      <c r="U1032" s="24">
        <f t="shared" si="596"/>
        <v>100000</v>
      </c>
      <c r="V1032" s="24">
        <f t="shared" si="597"/>
        <v>257500</v>
      </c>
      <c r="W1032" s="24">
        <f t="shared" si="598"/>
        <v>13594.330000000002</v>
      </c>
      <c r="X1032" s="24">
        <f t="shared" si="599"/>
        <v>0</v>
      </c>
      <c r="Y1032" s="24">
        <f t="shared" si="600"/>
        <v>13594.330000000002</v>
      </c>
      <c r="Z1032" s="24">
        <f t="shared" si="601"/>
        <v>2728.6654999999973</v>
      </c>
      <c r="AA1032" s="25" t="str">
        <f t="shared" si="602"/>
        <v>N</v>
      </c>
      <c r="AB1032" s="26">
        <f t="shared" si="603"/>
        <v>0.59999999999999987</v>
      </c>
      <c r="AC1032" s="27">
        <f t="shared" si="604"/>
        <v>20500</v>
      </c>
      <c r="AD1032" s="28">
        <f t="shared" si="605"/>
        <v>100000</v>
      </c>
      <c r="AE1032" s="28">
        <f t="shared" si="606"/>
        <v>257500</v>
      </c>
      <c r="AF1032" s="28">
        <f t="shared" si="607"/>
        <v>0</v>
      </c>
      <c r="AG1032" s="28">
        <f t="shared" si="608"/>
        <v>0</v>
      </c>
      <c r="AH1032" s="28">
        <f t="shared" si="609"/>
        <v>0</v>
      </c>
      <c r="AI1032" s="28">
        <f t="shared" si="610"/>
        <v>17139.145274999999</v>
      </c>
      <c r="AJ1032" s="29" t="str">
        <f t="shared" si="611"/>
        <v>N</v>
      </c>
      <c r="AK1032" s="30">
        <f t="shared" si="576"/>
        <v>0</v>
      </c>
      <c r="AL1032" s="31">
        <f t="shared" si="577"/>
        <v>20500</v>
      </c>
      <c r="AM1032" s="31">
        <f t="shared" si="578"/>
        <v>100000</v>
      </c>
      <c r="AN1032" s="31">
        <f t="shared" si="579"/>
        <v>257500</v>
      </c>
      <c r="AO1032" s="31">
        <f t="shared" si="580"/>
        <v>0</v>
      </c>
      <c r="AP1032" s="31">
        <f t="shared" si="581"/>
        <v>0</v>
      </c>
      <c r="AQ1032" s="31">
        <f t="shared" si="582"/>
        <v>0</v>
      </c>
      <c r="AR1032" s="31">
        <f t="shared" si="583"/>
        <v>0</v>
      </c>
      <c r="AS1032" s="32">
        <f t="shared" si="584"/>
        <v>0</v>
      </c>
      <c r="AT1032" s="33">
        <f t="shared" si="585"/>
        <v>20500</v>
      </c>
      <c r="AU1032" s="33">
        <f t="shared" si="586"/>
        <v>100000</v>
      </c>
      <c r="AV1032" s="33">
        <v>257530</v>
      </c>
      <c r="AW1032" s="33">
        <f t="shared" si="587"/>
        <v>0</v>
      </c>
      <c r="AX1032" s="33">
        <f t="shared" si="588"/>
        <v>0</v>
      </c>
      <c r="AY1032" s="34">
        <f t="shared" si="589"/>
        <v>19867.810774999998</v>
      </c>
    </row>
    <row r="1033" spans="1:51" ht="15" customHeight="1" x14ac:dyDescent="0.3">
      <c r="A1033" s="166" t="s">
        <v>2238</v>
      </c>
      <c r="B1033" s="99">
        <v>16379.91</v>
      </c>
      <c r="C1033" s="99">
        <v>1796.44</v>
      </c>
      <c r="D1033" s="99">
        <v>77172.289999999994</v>
      </c>
      <c r="E1033" s="99">
        <v>75950.960000000006</v>
      </c>
      <c r="F1033" s="109">
        <v>68000</v>
      </c>
      <c r="G1033" s="108">
        <v>0</v>
      </c>
      <c r="H1033" s="182">
        <v>46212</v>
      </c>
      <c r="I1033" s="182">
        <v>46249</v>
      </c>
      <c r="J1033" s="166">
        <v>2</v>
      </c>
      <c r="K1033" s="166">
        <v>1.2</v>
      </c>
      <c r="L1033" s="167" t="s">
        <v>1206</v>
      </c>
      <c r="M1033" s="168" t="s">
        <v>1204</v>
      </c>
      <c r="N1033" s="169">
        <v>5.1999999999999998E-2</v>
      </c>
      <c r="O1033" s="21">
        <f t="shared" si="590"/>
        <v>0.8</v>
      </c>
      <c r="P1033" s="21" t="str">
        <f t="shared" si="591"/>
        <v>N</v>
      </c>
      <c r="Q1033" s="22">
        <f t="shared" si="592"/>
        <v>18176.349999999999</v>
      </c>
      <c r="R1033" s="8" t="str">
        <f t="shared" si="593"/>
        <v>N</v>
      </c>
      <c r="S1033" s="23">
        <f t="shared" si="594"/>
        <v>1.6</v>
      </c>
      <c r="T1033" s="24">
        <f t="shared" si="595"/>
        <v>20500</v>
      </c>
      <c r="U1033" s="24">
        <f t="shared" si="596"/>
        <v>100000</v>
      </c>
      <c r="V1033" s="24">
        <f t="shared" si="597"/>
        <v>257500</v>
      </c>
      <c r="W1033" s="24">
        <f t="shared" si="598"/>
        <v>9560.7600999999995</v>
      </c>
      <c r="X1033" s="24">
        <f t="shared" si="599"/>
        <v>0</v>
      </c>
      <c r="Y1033" s="24">
        <f t="shared" si="600"/>
        <v>9560.7600999999995</v>
      </c>
      <c r="Z1033" s="24">
        <f t="shared" si="601"/>
        <v>9560.7600999999995</v>
      </c>
      <c r="AA1033" s="25" t="str">
        <f t="shared" si="602"/>
        <v>N</v>
      </c>
      <c r="AB1033" s="26">
        <f t="shared" si="603"/>
        <v>0.60000000000000009</v>
      </c>
      <c r="AC1033" s="27">
        <f t="shared" si="604"/>
        <v>20500</v>
      </c>
      <c r="AD1033" s="28">
        <f t="shared" si="605"/>
        <v>100000</v>
      </c>
      <c r="AE1033" s="28">
        <f t="shared" si="606"/>
        <v>257500</v>
      </c>
      <c r="AF1033" s="28">
        <f t="shared" si="607"/>
        <v>6633.4749500000034</v>
      </c>
      <c r="AG1033" s="28">
        <f t="shared" si="608"/>
        <v>0</v>
      </c>
      <c r="AH1033" s="28">
        <f t="shared" si="609"/>
        <v>6633.4749500000034</v>
      </c>
      <c r="AI1033" s="28">
        <f t="shared" si="610"/>
        <v>13482.364300399997</v>
      </c>
      <c r="AJ1033" s="29" t="str">
        <f t="shared" si="611"/>
        <v>N</v>
      </c>
      <c r="AK1033" s="30">
        <f t="shared" si="576"/>
        <v>0</v>
      </c>
      <c r="AL1033" s="31">
        <f t="shared" si="577"/>
        <v>20500</v>
      </c>
      <c r="AM1033" s="31">
        <f t="shared" si="578"/>
        <v>100000</v>
      </c>
      <c r="AN1033" s="31">
        <f t="shared" si="579"/>
        <v>257500</v>
      </c>
      <c r="AO1033" s="31">
        <f t="shared" si="580"/>
        <v>0</v>
      </c>
      <c r="AP1033" s="31">
        <f t="shared" si="581"/>
        <v>0</v>
      </c>
      <c r="AQ1033" s="31">
        <f t="shared" si="582"/>
        <v>0</v>
      </c>
      <c r="AR1033" s="31">
        <f t="shared" si="583"/>
        <v>0</v>
      </c>
      <c r="AS1033" s="32">
        <f t="shared" si="584"/>
        <v>0</v>
      </c>
      <c r="AT1033" s="33">
        <f t="shared" si="585"/>
        <v>20500</v>
      </c>
      <c r="AU1033" s="33">
        <f t="shared" si="586"/>
        <v>100000</v>
      </c>
      <c r="AV1033" s="33">
        <v>257531</v>
      </c>
      <c r="AW1033" s="33">
        <f t="shared" si="587"/>
        <v>0</v>
      </c>
      <c r="AX1033" s="33">
        <f t="shared" si="588"/>
        <v>0</v>
      </c>
      <c r="AY1033" s="34">
        <f t="shared" si="589"/>
        <v>23043.124400399996</v>
      </c>
    </row>
    <row r="1034" spans="1:51" ht="15" customHeight="1" x14ac:dyDescent="0.3">
      <c r="A1034" s="166" t="s">
        <v>2239</v>
      </c>
      <c r="B1034" s="99">
        <v>18260.28</v>
      </c>
      <c r="C1034" s="99">
        <v>4195.59</v>
      </c>
      <c r="D1034" s="99">
        <v>67707.06</v>
      </c>
      <c r="E1034" s="99">
        <v>56933.32</v>
      </c>
      <c r="F1034" s="109">
        <v>44000</v>
      </c>
      <c r="G1034" s="108">
        <v>12500</v>
      </c>
      <c r="H1034" s="182">
        <v>46369</v>
      </c>
      <c r="I1034" s="182">
        <v>46442</v>
      </c>
      <c r="J1034" s="166">
        <v>4.8</v>
      </c>
      <c r="K1034" s="166">
        <v>3.4</v>
      </c>
      <c r="L1034" s="167" t="s">
        <v>1206</v>
      </c>
      <c r="M1034" s="168" t="s">
        <v>1205</v>
      </c>
      <c r="N1034" s="169">
        <v>0.04</v>
      </c>
      <c r="O1034" s="21">
        <f t="shared" si="590"/>
        <v>1.4</v>
      </c>
      <c r="P1034" s="21" t="str">
        <f t="shared" si="591"/>
        <v>N</v>
      </c>
      <c r="Q1034" s="22">
        <f t="shared" si="592"/>
        <v>22455.87</v>
      </c>
      <c r="R1034" s="8" t="str">
        <f t="shared" si="593"/>
        <v>N</v>
      </c>
      <c r="S1034" s="23">
        <f t="shared" si="594"/>
        <v>1.4</v>
      </c>
      <c r="T1034" s="24">
        <f t="shared" si="595"/>
        <v>20500</v>
      </c>
      <c r="U1034" s="24">
        <f t="shared" si="596"/>
        <v>100000</v>
      </c>
      <c r="V1034" s="24">
        <f t="shared" si="597"/>
        <v>257500</v>
      </c>
      <c r="W1034" s="24">
        <f t="shared" si="598"/>
        <v>20500</v>
      </c>
      <c r="X1034" s="24">
        <f t="shared" si="599"/>
        <v>0</v>
      </c>
      <c r="Y1034" s="24">
        <f t="shared" si="600"/>
        <v>20500</v>
      </c>
      <c r="Z1034" s="24">
        <f t="shared" si="601"/>
        <v>2854.104800000001</v>
      </c>
      <c r="AA1034" s="25" t="str">
        <f t="shared" si="602"/>
        <v>N</v>
      </c>
      <c r="AB1034" s="26">
        <f t="shared" si="603"/>
        <v>0.39999999999999991</v>
      </c>
      <c r="AC1034" s="27">
        <f t="shared" si="604"/>
        <v>20500</v>
      </c>
      <c r="AD1034" s="28">
        <f t="shared" si="605"/>
        <v>100000</v>
      </c>
      <c r="AE1034" s="28">
        <f t="shared" si="606"/>
        <v>257500</v>
      </c>
      <c r="AF1034" s="28">
        <f t="shared" si="607"/>
        <v>11792.940000000002</v>
      </c>
      <c r="AG1034" s="28">
        <f t="shared" si="608"/>
        <v>0</v>
      </c>
      <c r="AH1034" s="28">
        <f t="shared" si="609"/>
        <v>11792.940000000002</v>
      </c>
      <c r="AI1034" s="28">
        <f t="shared" si="610"/>
        <v>12495.328991999999</v>
      </c>
      <c r="AJ1034" s="29" t="str">
        <f t="shared" si="611"/>
        <v>N</v>
      </c>
      <c r="AK1034" s="30">
        <f t="shared" si="576"/>
        <v>0</v>
      </c>
      <c r="AL1034" s="31">
        <f t="shared" si="577"/>
        <v>20500</v>
      </c>
      <c r="AM1034" s="31">
        <f t="shared" si="578"/>
        <v>100000</v>
      </c>
      <c r="AN1034" s="31">
        <f t="shared" si="579"/>
        <v>257500</v>
      </c>
      <c r="AO1034" s="31">
        <f t="shared" si="580"/>
        <v>0</v>
      </c>
      <c r="AP1034" s="31">
        <f t="shared" si="581"/>
        <v>0</v>
      </c>
      <c r="AQ1034" s="31">
        <f t="shared" si="582"/>
        <v>0</v>
      </c>
      <c r="AR1034" s="31">
        <f t="shared" si="583"/>
        <v>0</v>
      </c>
      <c r="AS1034" s="32">
        <f t="shared" si="584"/>
        <v>0</v>
      </c>
      <c r="AT1034" s="33">
        <f t="shared" si="585"/>
        <v>20500</v>
      </c>
      <c r="AU1034" s="33">
        <f t="shared" si="586"/>
        <v>100000</v>
      </c>
      <c r="AV1034" s="33">
        <v>257532</v>
      </c>
      <c r="AW1034" s="33">
        <f t="shared" si="587"/>
        <v>0</v>
      </c>
      <c r="AX1034" s="33">
        <f t="shared" si="588"/>
        <v>0</v>
      </c>
      <c r="AY1034" s="34">
        <f t="shared" si="589"/>
        <v>15349.433792</v>
      </c>
    </row>
    <row r="1035" spans="1:51" ht="15" customHeight="1" x14ac:dyDescent="0.3">
      <c r="A1035" s="166" t="s">
        <v>2240</v>
      </c>
      <c r="B1035" s="99">
        <v>15919.51</v>
      </c>
      <c r="C1035" s="99">
        <v>33995.82</v>
      </c>
      <c r="D1035" s="99">
        <v>89489.19</v>
      </c>
      <c r="E1035" s="99">
        <v>75086.2</v>
      </c>
      <c r="F1035" s="109">
        <v>60000</v>
      </c>
      <c r="G1035" s="108">
        <v>0</v>
      </c>
      <c r="H1035" s="182">
        <v>46287</v>
      </c>
      <c r="I1035" s="182">
        <v>46330</v>
      </c>
      <c r="J1035" s="166">
        <v>3.7</v>
      </c>
      <c r="K1035" s="166">
        <v>0.2</v>
      </c>
      <c r="L1035" s="167" t="s">
        <v>1206</v>
      </c>
      <c r="M1035" s="168" t="s">
        <v>1205</v>
      </c>
      <c r="N1035" s="169">
        <v>1.6E-2</v>
      </c>
      <c r="O1035" s="21">
        <f t="shared" si="590"/>
        <v>3.5</v>
      </c>
      <c r="P1035" s="21" t="str">
        <f t="shared" si="591"/>
        <v>N</v>
      </c>
      <c r="Q1035" s="22">
        <f t="shared" si="592"/>
        <v>49915.33</v>
      </c>
      <c r="R1035" s="8" t="str">
        <f t="shared" si="593"/>
        <v>N</v>
      </c>
      <c r="S1035" s="23">
        <f t="shared" si="594"/>
        <v>3.5</v>
      </c>
      <c r="T1035" s="24">
        <f t="shared" si="595"/>
        <v>20500</v>
      </c>
      <c r="U1035" s="24">
        <f t="shared" si="596"/>
        <v>100000</v>
      </c>
      <c r="V1035" s="24">
        <f t="shared" si="597"/>
        <v>257500</v>
      </c>
      <c r="W1035" s="24">
        <f t="shared" si="598"/>
        <v>10510.809999999998</v>
      </c>
      <c r="X1035" s="24">
        <f t="shared" si="599"/>
        <v>0</v>
      </c>
      <c r="Y1035" s="24">
        <f t="shared" si="600"/>
        <v>10510.809999999998</v>
      </c>
      <c r="Z1035" s="24">
        <f t="shared" si="601"/>
        <v>40203.165280000008</v>
      </c>
      <c r="AA1035" s="25" t="str">
        <f t="shared" si="602"/>
        <v>N</v>
      </c>
      <c r="AB1035" s="26">
        <f t="shared" si="603"/>
        <v>2.5</v>
      </c>
      <c r="AC1035" s="27">
        <f t="shared" si="604"/>
        <v>20500</v>
      </c>
      <c r="AD1035" s="28">
        <f t="shared" si="605"/>
        <v>100000</v>
      </c>
      <c r="AE1035" s="28">
        <f t="shared" si="606"/>
        <v>257500</v>
      </c>
      <c r="AF1035" s="28">
        <f t="shared" si="607"/>
        <v>0</v>
      </c>
      <c r="AG1035" s="28">
        <f t="shared" si="608"/>
        <v>0</v>
      </c>
      <c r="AH1035" s="28">
        <f t="shared" si="609"/>
        <v>0</v>
      </c>
      <c r="AI1035" s="28">
        <f t="shared" si="610"/>
        <v>51525.398884480004</v>
      </c>
      <c r="AJ1035" s="29" t="str">
        <f t="shared" si="611"/>
        <v>N</v>
      </c>
      <c r="AK1035" s="30">
        <f t="shared" si="576"/>
        <v>1.5</v>
      </c>
      <c r="AL1035" s="31">
        <f t="shared" si="577"/>
        <v>20500</v>
      </c>
      <c r="AM1035" s="31">
        <f t="shared" si="578"/>
        <v>100000</v>
      </c>
      <c r="AN1035" s="31">
        <f t="shared" si="579"/>
        <v>257500</v>
      </c>
      <c r="AO1035" s="31">
        <f t="shared" si="580"/>
        <v>0</v>
      </c>
      <c r="AP1035" s="31">
        <f t="shared" si="581"/>
        <v>0</v>
      </c>
      <c r="AQ1035" s="31">
        <f t="shared" si="582"/>
        <v>0</v>
      </c>
      <c r="AR1035" s="31">
        <f t="shared" si="583"/>
        <v>52349.805266631687</v>
      </c>
      <c r="AS1035" s="32">
        <f t="shared" si="584"/>
        <v>0.5</v>
      </c>
      <c r="AT1035" s="33">
        <f t="shared" si="585"/>
        <v>20500</v>
      </c>
      <c r="AU1035" s="33">
        <f t="shared" si="586"/>
        <v>100000</v>
      </c>
      <c r="AV1035" s="33">
        <v>257533</v>
      </c>
      <c r="AW1035" s="33">
        <f t="shared" si="587"/>
        <v>0</v>
      </c>
      <c r="AX1035" s="33">
        <f t="shared" si="588"/>
        <v>53187.402150897797</v>
      </c>
      <c r="AY1035" s="34">
        <f t="shared" si="589"/>
        <v>197265.7715820095</v>
      </c>
    </row>
    <row r="1036" spans="1:51" ht="15" customHeight="1" x14ac:dyDescent="0.3">
      <c r="A1036" s="166" t="s">
        <v>2241</v>
      </c>
      <c r="B1036" s="99">
        <v>16615.990000000002</v>
      </c>
      <c r="C1036" s="99">
        <v>1348.04</v>
      </c>
      <c r="D1036" s="99">
        <v>52630.080000000002</v>
      </c>
      <c r="E1036" s="99">
        <v>39653.760000000002</v>
      </c>
      <c r="F1036" s="109">
        <v>45000</v>
      </c>
      <c r="G1036" s="108">
        <v>12500</v>
      </c>
      <c r="H1036" s="182">
        <v>46418</v>
      </c>
      <c r="I1036" s="182">
        <v>46482</v>
      </c>
      <c r="J1036" s="166">
        <v>3.5</v>
      </c>
      <c r="K1036" s="166">
        <v>1.8</v>
      </c>
      <c r="L1036" s="167" t="s">
        <v>1207</v>
      </c>
      <c r="M1036" s="168" t="s">
        <v>1203</v>
      </c>
      <c r="N1036" s="169">
        <v>0.03</v>
      </c>
      <c r="O1036" s="21">
        <f t="shared" si="590"/>
        <v>1.7</v>
      </c>
      <c r="P1036" s="21" t="str">
        <f t="shared" si="591"/>
        <v>N</v>
      </c>
      <c r="Q1036" s="22">
        <f t="shared" si="592"/>
        <v>17964.030000000002</v>
      </c>
      <c r="R1036" s="8" t="str">
        <f t="shared" si="593"/>
        <v>N</v>
      </c>
      <c r="S1036" s="23">
        <f t="shared" si="594"/>
        <v>2.2666666666666666</v>
      </c>
      <c r="T1036" s="24">
        <f t="shared" si="595"/>
        <v>50000</v>
      </c>
      <c r="U1036" s="24">
        <f t="shared" si="596"/>
        <v>200000</v>
      </c>
      <c r="V1036" s="24">
        <f t="shared" si="597"/>
        <v>257500</v>
      </c>
      <c r="W1036" s="24">
        <f t="shared" si="598"/>
        <v>13877.213175000003</v>
      </c>
      <c r="X1036" s="24">
        <f t="shared" si="599"/>
        <v>0</v>
      </c>
      <c r="Y1036" s="24">
        <f t="shared" si="600"/>
        <v>13877.213175000003</v>
      </c>
      <c r="Z1036" s="24">
        <f t="shared" si="601"/>
        <v>4625.7377250000009</v>
      </c>
      <c r="AA1036" s="25" t="str">
        <f t="shared" si="602"/>
        <v>N</v>
      </c>
      <c r="AB1036" s="26">
        <f t="shared" si="603"/>
        <v>1.2666666666666666</v>
      </c>
      <c r="AC1036" s="27">
        <f t="shared" si="604"/>
        <v>50000</v>
      </c>
      <c r="AD1036" s="28">
        <f t="shared" si="605"/>
        <v>200000</v>
      </c>
      <c r="AE1036" s="28">
        <f t="shared" si="606"/>
        <v>257500</v>
      </c>
      <c r="AF1036" s="28">
        <f t="shared" si="607"/>
        <v>14293.529570250003</v>
      </c>
      <c r="AG1036" s="28">
        <f t="shared" si="608"/>
        <v>0</v>
      </c>
      <c r="AH1036" s="28">
        <f t="shared" si="609"/>
        <v>14293.529570250003</v>
      </c>
      <c r="AI1036" s="28">
        <f t="shared" si="610"/>
        <v>4764.5098567500008</v>
      </c>
      <c r="AJ1036" s="29" t="str">
        <f t="shared" si="611"/>
        <v>N</v>
      </c>
      <c r="AK1036" s="30">
        <f t="shared" si="576"/>
        <v>0.26666666666666661</v>
      </c>
      <c r="AL1036" s="31">
        <f t="shared" si="577"/>
        <v>50000</v>
      </c>
      <c r="AM1036" s="31">
        <f t="shared" si="578"/>
        <v>200000</v>
      </c>
      <c r="AN1036" s="31">
        <f t="shared" si="579"/>
        <v>257500</v>
      </c>
      <c r="AO1036" s="31">
        <f t="shared" si="580"/>
        <v>14722.335457357503</v>
      </c>
      <c r="AP1036" s="31">
        <f t="shared" si="581"/>
        <v>0</v>
      </c>
      <c r="AQ1036" s="31">
        <f t="shared" si="582"/>
        <v>14722.335457357503</v>
      </c>
      <c r="AR1036" s="31">
        <f t="shared" si="583"/>
        <v>4907.4451524525011</v>
      </c>
      <c r="AS1036" s="32">
        <f t="shared" si="584"/>
        <v>0</v>
      </c>
      <c r="AT1036" s="33">
        <f t="shared" si="585"/>
        <v>50000</v>
      </c>
      <c r="AU1036" s="33">
        <f t="shared" si="586"/>
        <v>200000</v>
      </c>
      <c r="AV1036" s="33">
        <v>257534</v>
      </c>
      <c r="AW1036" s="33">
        <f t="shared" si="587"/>
        <v>0</v>
      </c>
      <c r="AX1036" s="33">
        <f t="shared" si="588"/>
        <v>0</v>
      </c>
      <c r="AY1036" s="34">
        <f t="shared" si="589"/>
        <v>14297.692734202503</v>
      </c>
    </row>
    <row r="1037" spans="1:51" ht="15" customHeight="1" x14ac:dyDescent="0.3">
      <c r="A1037" s="166" t="s">
        <v>2242</v>
      </c>
      <c r="B1037" s="99">
        <v>5797.04</v>
      </c>
      <c r="C1037" s="99">
        <v>13481.03</v>
      </c>
      <c r="D1037" s="99">
        <v>67005.75</v>
      </c>
      <c r="E1037" s="99">
        <v>62207.81</v>
      </c>
      <c r="F1037" s="109">
        <v>42000</v>
      </c>
      <c r="G1037" s="108">
        <v>0</v>
      </c>
      <c r="H1037" s="182">
        <v>46427</v>
      </c>
      <c r="I1037" s="182">
        <v>46487</v>
      </c>
      <c r="J1037" s="166">
        <v>1.9</v>
      </c>
      <c r="K1037" s="166">
        <v>1.7</v>
      </c>
      <c r="L1037" s="167" t="s">
        <v>1207</v>
      </c>
      <c r="M1037" s="168" t="s">
        <v>1203</v>
      </c>
      <c r="N1037" s="169">
        <v>3.3000000000000002E-2</v>
      </c>
      <c r="O1037" s="21">
        <f t="shared" si="590"/>
        <v>0.19999999999999996</v>
      </c>
      <c r="P1037" s="21" t="str">
        <f t="shared" si="591"/>
        <v>N</v>
      </c>
      <c r="Q1037" s="22">
        <f t="shared" si="592"/>
        <v>19278.07</v>
      </c>
      <c r="R1037" s="8" t="str">
        <f t="shared" si="593"/>
        <v>N</v>
      </c>
      <c r="S1037" s="23">
        <f t="shared" si="594"/>
        <v>0.26666666666666661</v>
      </c>
      <c r="T1037" s="24">
        <f t="shared" si="595"/>
        <v>50000</v>
      </c>
      <c r="U1037" s="24">
        <f t="shared" si="596"/>
        <v>200000</v>
      </c>
      <c r="V1037" s="24">
        <f t="shared" si="597"/>
        <v>257500</v>
      </c>
      <c r="W1037" s="24">
        <f t="shared" si="598"/>
        <v>14935.684732499998</v>
      </c>
      <c r="X1037" s="24">
        <f t="shared" si="599"/>
        <v>0</v>
      </c>
      <c r="Y1037" s="24">
        <f t="shared" si="600"/>
        <v>14935.684732499998</v>
      </c>
      <c r="Z1037" s="24">
        <f t="shared" si="601"/>
        <v>4978.5615775000006</v>
      </c>
      <c r="AA1037" s="25" t="str">
        <f t="shared" si="602"/>
        <v>N</v>
      </c>
      <c r="AB1037" s="26">
        <f t="shared" si="603"/>
        <v>0</v>
      </c>
      <c r="AC1037" s="27">
        <f t="shared" si="604"/>
        <v>50000</v>
      </c>
      <c r="AD1037" s="28">
        <f t="shared" si="605"/>
        <v>200000</v>
      </c>
      <c r="AE1037" s="28">
        <f t="shared" si="606"/>
        <v>257500</v>
      </c>
      <c r="AF1037" s="28">
        <f t="shared" si="607"/>
        <v>0</v>
      </c>
      <c r="AG1037" s="28">
        <f t="shared" si="608"/>
        <v>0</v>
      </c>
      <c r="AH1037" s="28">
        <f t="shared" si="609"/>
        <v>0</v>
      </c>
      <c r="AI1037" s="28">
        <f t="shared" si="610"/>
        <v>0</v>
      </c>
      <c r="AJ1037" s="29" t="str">
        <f t="shared" si="611"/>
        <v>N</v>
      </c>
      <c r="AK1037" s="30">
        <f t="shared" si="576"/>
        <v>0</v>
      </c>
      <c r="AL1037" s="31">
        <f t="shared" si="577"/>
        <v>50000</v>
      </c>
      <c r="AM1037" s="31">
        <f t="shared" si="578"/>
        <v>200000</v>
      </c>
      <c r="AN1037" s="31">
        <f t="shared" si="579"/>
        <v>257500</v>
      </c>
      <c r="AO1037" s="31">
        <f t="shared" si="580"/>
        <v>0</v>
      </c>
      <c r="AP1037" s="31">
        <f t="shared" si="581"/>
        <v>0</v>
      </c>
      <c r="AQ1037" s="31">
        <f t="shared" si="582"/>
        <v>0</v>
      </c>
      <c r="AR1037" s="31">
        <f t="shared" si="583"/>
        <v>0</v>
      </c>
      <c r="AS1037" s="32">
        <f t="shared" si="584"/>
        <v>0</v>
      </c>
      <c r="AT1037" s="33">
        <f t="shared" si="585"/>
        <v>50000</v>
      </c>
      <c r="AU1037" s="33">
        <f t="shared" si="586"/>
        <v>200000</v>
      </c>
      <c r="AV1037" s="33">
        <v>257535</v>
      </c>
      <c r="AW1037" s="33">
        <f t="shared" si="587"/>
        <v>0</v>
      </c>
      <c r="AX1037" s="33">
        <f t="shared" si="588"/>
        <v>0</v>
      </c>
      <c r="AY1037" s="34">
        <f t="shared" si="589"/>
        <v>4978.5615775000006</v>
      </c>
    </row>
    <row r="1038" spans="1:51" ht="15" customHeight="1" x14ac:dyDescent="0.3">
      <c r="A1038" s="166" t="s">
        <v>2243</v>
      </c>
      <c r="B1038" s="99">
        <v>6040.53</v>
      </c>
      <c r="C1038" s="99">
        <v>28496.75</v>
      </c>
      <c r="D1038" s="99">
        <v>87417.51</v>
      </c>
      <c r="E1038" s="99">
        <v>76116.09</v>
      </c>
      <c r="F1038" s="109">
        <v>167000</v>
      </c>
      <c r="G1038" s="108">
        <v>12500</v>
      </c>
      <c r="H1038" s="182">
        <v>46350</v>
      </c>
      <c r="I1038" s="182">
        <v>46422</v>
      </c>
      <c r="J1038" s="166">
        <v>4</v>
      </c>
      <c r="K1038" s="166">
        <v>2.2999999999999998</v>
      </c>
      <c r="L1038" s="167" t="s">
        <v>1207</v>
      </c>
      <c r="M1038" s="168" t="s">
        <v>1204</v>
      </c>
      <c r="N1038" s="169">
        <v>5.0000000000000001E-3</v>
      </c>
      <c r="O1038" s="21">
        <f t="shared" si="590"/>
        <v>1.7000000000000002</v>
      </c>
      <c r="P1038" s="21" t="str">
        <f t="shared" si="591"/>
        <v>N</v>
      </c>
      <c r="Q1038" s="22">
        <f t="shared" si="592"/>
        <v>34537.279999999999</v>
      </c>
      <c r="R1038" s="8" t="str">
        <f t="shared" si="593"/>
        <v>N</v>
      </c>
      <c r="S1038" s="23">
        <f t="shared" si="594"/>
        <v>3.4000000000000004</v>
      </c>
      <c r="T1038" s="24">
        <f t="shared" si="595"/>
        <v>50000</v>
      </c>
      <c r="U1038" s="24">
        <f t="shared" si="596"/>
        <v>200000</v>
      </c>
      <c r="V1038" s="24">
        <f t="shared" si="597"/>
        <v>257500</v>
      </c>
      <c r="W1038" s="24">
        <f t="shared" si="598"/>
        <v>17354.983199999999</v>
      </c>
      <c r="X1038" s="24">
        <f t="shared" si="599"/>
        <v>0</v>
      </c>
      <c r="Y1038" s="24">
        <f t="shared" si="600"/>
        <v>17354.983199999999</v>
      </c>
      <c r="Z1038" s="24">
        <f t="shared" si="601"/>
        <v>17354.983199999999</v>
      </c>
      <c r="AA1038" s="25" t="str">
        <f t="shared" si="602"/>
        <v>N</v>
      </c>
      <c r="AB1038" s="26">
        <f t="shared" si="603"/>
        <v>2.4000000000000004</v>
      </c>
      <c r="AC1038" s="27">
        <f t="shared" si="604"/>
        <v>50000</v>
      </c>
      <c r="AD1038" s="28">
        <f t="shared" si="605"/>
        <v>200000</v>
      </c>
      <c r="AE1038" s="28">
        <f t="shared" si="606"/>
        <v>257500</v>
      </c>
      <c r="AF1038" s="28">
        <f t="shared" si="607"/>
        <v>17441.758115999997</v>
      </c>
      <c r="AG1038" s="28">
        <f t="shared" si="608"/>
        <v>0</v>
      </c>
      <c r="AH1038" s="28">
        <f t="shared" si="609"/>
        <v>17441.758115999997</v>
      </c>
      <c r="AI1038" s="28">
        <f t="shared" si="610"/>
        <v>17441.758115999997</v>
      </c>
      <c r="AJ1038" s="29" t="str">
        <f t="shared" si="611"/>
        <v>N</v>
      </c>
      <c r="AK1038" s="30">
        <f t="shared" si="576"/>
        <v>1.4000000000000004</v>
      </c>
      <c r="AL1038" s="31">
        <f t="shared" si="577"/>
        <v>50000</v>
      </c>
      <c r="AM1038" s="31">
        <f t="shared" si="578"/>
        <v>200000</v>
      </c>
      <c r="AN1038" s="31">
        <f t="shared" si="579"/>
        <v>257500</v>
      </c>
      <c r="AO1038" s="31">
        <f t="shared" si="580"/>
        <v>17528.966906579997</v>
      </c>
      <c r="AP1038" s="31">
        <f t="shared" si="581"/>
        <v>0</v>
      </c>
      <c r="AQ1038" s="31">
        <f t="shared" si="582"/>
        <v>17528.966906579997</v>
      </c>
      <c r="AR1038" s="31">
        <f t="shared" si="583"/>
        <v>17528.966906579997</v>
      </c>
      <c r="AS1038" s="32">
        <f t="shared" si="584"/>
        <v>0.40000000000000036</v>
      </c>
      <c r="AT1038" s="33">
        <f t="shared" si="585"/>
        <v>50000</v>
      </c>
      <c r="AU1038" s="33">
        <f t="shared" si="586"/>
        <v>200000</v>
      </c>
      <c r="AV1038" s="33">
        <v>257536</v>
      </c>
      <c r="AW1038" s="33">
        <f t="shared" si="587"/>
        <v>17616.611741112894</v>
      </c>
      <c r="AX1038" s="33">
        <f t="shared" si="588"/>
        <v>17616.611741112894</v>
      </c>
      <c r="AY1038" s="34">
        <f t="shared" si="589"/>
        <v>69942.319963692891</v>
      </c>
    </row>
    <row r="1039" spans="1:51" ht="15" customHeight="1" x14ac:dyDescent="0.3">
      <c r="A1039" s="166" t="s">
        <v>2244</v>
      </c>
      <c r="B1039" s="99">
        <v>16383.25</v>
      </c>
      <c r="C1039" s="99">
        <v>9969.68</v>
      </c>
      <c r="D1039" s="99">
        <v>93280.49</v>
      </c>
      <c r="E1039" s="99">
        <v>85957.07</v>
      </c>
      <c r="F1039" s="109">
        <v>92000</v>
      </c>
      <c r="G1039" s="108">
        <v>0</v>
      </c>
      <c r="H1039" s="182">
        <v>46343</v>
      </c>
      <c r="I1039" s="182">
        <v>46376</v>
      </c>
      <c r="J1039" s="166">
        <v>2.5</v>
      </c>
      <c r="K1039" s="166">
        <v>1.1000000000000001</v>
      </c>
      <c r="L1039" s="167" t="s">
        <v>1207</v>
      </c>
      <c r="M1039" s="168" t="s">
        <v>1205</v>
      </c>
      <c r="N1039" s="169">
        <v>0.04</v>
      </c>
      <c r="O1039" s="21">
        <f t="shared" si="590"/>
        <v>1.4</v>
      </c>
      <c r="P1039" s="21" t="str">
        <f t="shared" si="591"/>
        <v>N</v>
      </c>
      <c r="Q1039" s="22">
        <f t="shared" si="592"/>
        <v>26352.93</v>
      </c>
      <c r="R1039" s="8" t="str">
        <f t="shared" si="593"/>
        <v>N</v>
      </c>
      <c r="S1039" s="23">
        <f t="shared" si="594"/>
        <v>1.4</v>
      </c>
      <c r="T1039" s="24">
        <f t="shared" si="595"/>
        <v>50000</v>
      </c>
      <c r="U1039" s="24">
        <f t="shared" si="596"/>
        <v>200000</v>
      </c>
      <c r="V1039" s="24">
        <f t="shared" si="597"/>
        <v>257500</v>
      </c>
      <c r="W1039" s="24">
        <f t="shared" si="598"/>
        <v>27407.047200000001</v>
      </c>
      <c r="X1039" s="24">
        <f t="shared" si="599"/>
        <v>0</v>
      </c>
      <c r="Y1039" s="24">
        <f t="shared" si="600"/>
        <v>27407.047200000001</v>
      </c>
      <c r="Z1039" s="24">
        <f t="shared" si="601"/>
        <v>0</v>
      </c>
      <c r="AA1039" s="25" t="str">
        <f t="shared" si="602"/>
        <v>N</v>
      </c>
      <c r="AB1039" s="26">
        <f t="shared" si="603"/>
        <v>0.39999999999999991</v>
      </c>
      <c r="AC1039" s="27">
        <f t="shared" si="604"/>
        <v>50000</v>
      </c>
      <c r="AD1039" s="28">
        <f t="shared" si="605"/>
        <v>200000</v>
      </c>
      <c r="AE1039" s="28">
        <f t="shared" si="606"/>
        <v>257500</v>
      </c>
      <c r="AF1039" s="28">
        <f t="shared" si="607"/>
        <v>28503.329088000002</v>
      </c>
      <c r="AG1039" s="28">
        <f t="shared" si="608"/>
        <v>0</v>
      </c>
      <c r="AH1039" s="28">
        <f t="shared" si="609"/>
        <v>28503.329088000002</v>
      </c>
      <c r="AI1039" s="28">
        <f t="shared" si="610"/>
        <v>0</v>
      </c>
      <c r="AJ1039" s="29" t="str">
        <f t="shared" si="611"/>
        <v>N</v>
      </c>
      <c r="AK1039" s="30">
        <f t="shared" si="576"/>
        <v>0</v>
      </c>
      <c r="AL1039" s="31">
        <f t="shared" si="577"/>
        <v>50000</v>
      </c>
      <c r="AM1039" s="31">
        <f t="shared" si="578"/>
        <v>200000</v>
      </c>
      <c r="AN1039" s="31">
        <f t="shared" si="579"/>
        <v>257500</v>
      </c>
      <c r="AO1039" s="31">
        <f t="shared" si="580"/>
        <v>0</v>
      </c>
      <c r="AP1039" s="31">
        <f t="shared" si="581"/>
        <v>0</v>
      </c>
      <c r="AQ1039" s="31">
        <f t="shared" si="582"/>
        <v>0</v>
      </c>
      <c r="AR1039" s="31">
        <f t="shared" si="583"/>
        <v>0</v>
      </c>
      <c r="AS1039" s="32">
        <f t="shared" si="584"/>
        <v>0</v>
      </c>
      <c r="AT1039" s="33">
        <f t="shared" si="585"/>
        <v>50000</v>
      </c>
      <c r="AU1039" s="33">
        <f t="shared" si="586"/>
        <v>200000</v>
      </c>
      <c r="AV1039" s="33">
        <v>257537</v>
      </c>
      <c r="AW1039" s="33">
        <f t="shared" si="587"/>
        <v>0</v>
      </c>
      <c r="AX1039" s="33">
        <f t="shared" si="588"/>
        <v>0</v>
      </c>
      <c r="AY1039" s="34">
        <f t="shared" si="589"/>
        <v>0</v>
      </c>
    </row>
    <row r="1040" spans="1:51" ht="15" customHeight="1" x14ac:dyDescent="0.3">
      <c r="A1040" s="166" t="s">
        <v>2245</v>
      </c>
      <c r="B1040" s="99">
        <v>10318.09</v>
      </c>
      <c r="C1040" s="99">
        <v>31999.88</v>
      </c>
      <c r="D1040" s="99">
        <v>117001.34</v>
      </c>
      <c r="E1040" s="99">
        <v>111086.28</v>
      </c>
      <c r="F1040" s="109">
        <v>100000</v>
      </c>
      <c r="G1040" s="110">
        <v>12500</v>
      </c>
      <c r="H1040" s="182">
        <v>46478</v>
      </c>
      <c r="I1040" s="182">
        <v>46532</v>
      </c>
      <c r="J1040" s="166">
        <v>2.2000000000000002</v>
      </c>
      <c r="K1040" s="166">
        <v>0.3</v>
      </c>
      <c r="L1040" s="167" t="s">
        <v>1206</v>
      </c>
      <c r="M1040" s="168" t="s">
        <v>1203</v>
      </c>
      <c r="N1040" s="169">
        <v>0.01</v>
      </c>
      <c r="O1040" s="21">
        <f t="shared" si="590"/>
        <v>1.9000000000000001</v>
      </c>
      <c r="P1040" s="21" t="str">
        <f t="shared" si="591"/>
        <v>N</v>
      </c>
      <c r="Q1040" s="22">
        <f t="shared" si="592"/>
        <v>42317.97</v>
      </c>
      <c r="R1040" s="8" t="str">
        <f t="shared" si="593"/>
        <v>N</v>
      </c>
      <c r="S1040" s="23">
        <f t="shared" si="594"/>
        <v>2.5333333333333337</v>
      </c>
      <c r="T1040" s="24">
        <f t="shared" si="595"/>
        <v>20500</v>
      </c>
      <c r="U1040" s="24">
        <f t="shared" si="596"/>
        <v>100000</v>
      </c>
      <c r="V1040" s="24">
        <f t="shared" si="597"/>
        <v>257500</v>
      </c>
      <c r="W1040" s="24">
        <f t="shared" si="598"/>
        <v>0</v>
      </c>
      <c r="X1040" s="24">
        <f t="shared" si="599"/>
        <v>0</v>
      </c>
      <c r="Y1040" s="24">
        <f t="shared" si="600"/>
        <v>0</v>
      </c>
      <c r="Z1040" s="24">
        <f t="shared" si="601"/>
        <v>42741.149700000002</v>
      </c>
      <c r="AA1040" s="25" t="str">
        <f t="shared" si="602"/>
        <v>N</v>
      </c>
      <c r="AB1040" s="26">
        <f t="shared" si="603"/>
        <v>1.5333333333333337</v>
      </c>
      <c r="AC1040" s="27">
        <f t="shared" si="604"/>
        <v>20500</v>
      </c>
      <c r="AD1040" s="28">
        <f t="shared" si="605"/>
        <v>100000</v>
      </c>
      <c r="AE1040" s="28">
        <f t="shared" si="606"/>
        <v>257500</v>
      </c>
      <c r="AF1040" s="28">
        <f t="shared" si="607"/>
        <v>0</v>
      </c>
      <c r="AG1040" s="28">
        <f t="shared" si="608"/>
        <v>0</v>
      </c>
      <c r="AH1040" s="28">
        <f t="shared" si="609"/>
        <v>0</v>
      </c>
      <c r="AI1040" s="28">
        <f t="shared" si="610"/>
        <v>43168.561197000003</v>
      </c>
      <c r="AJ1040" s="29" t="str">
        <f t="shared" si="611"/>
        <v>N</v>
      </c>
      <c r="AK1040" s="30">
        <f t="shared" si="576"/>
        <v>0.53333333333333366</v>
      </c>
      <c r="AL1040" s="31">
        <f t="shared" si="577"/>
        <v>20500</v>
      </c>
      <c r="AM1040" s="31">
        <f t="shared" si="578"/>
        <v>100000</v>
      </c>
      <c r="AN1040" s="31">
        <f t="shared" si="579"/>
        <v>257500</v>
      </c>
      <c r="AO1040" s="31">
        <f t="shared" si="580"/>
        <v>0</v>
      </c>
      <c r="AP1040" s="31">
        <f t="shared" si="581"/>
        <v>0</v>
      </c>
      <c r="AQ1040" s="31">
        <f t="shared" si="582"/>
        <v>0</v>
      </c>
      <c r="AR1040" s="31">
        <f t="shared" si="583"/>
        <v>43600.246808970005</v>
      </c>
      <c r="AS1040" s="32">
        <f t="shared" si="584"/>
        <v>0</v>
      </c>
      <c r="AT1040" s="33">
        <f t="shared" si="585"/>
        <v>20500</v>
      </c>
      <c r="AU1040" s="33">
        <f t="shared" si="586"/>
        <v>100000</v>
      </c>
      <c r="AV1040" s="33">
        <v>257538</v>
      </c>
      <c r="AW1040" s="33">
        <f t="shared" si="587"/>
        <v>0</v>
      </c>
      <c r="AX1040" s="33">
        <f t="shared" si="588"/>
        <v>0</v>
      </c>
      <c r="AY1040" s="34">
        <f t="shared" si="589"/>
        <v>129509.95770597001</v>
      </c>
    </row>
    <row r="1041" spans="1:51" ht="15" customHeight="1" x14ac:dyDescent="0.3">
      <c r="A1041" s="166" t="s">
        <v>2246</v>
      </c>
      <c r="B1041" s="99">
        <v>17399.669999999998</v>
      </c>
      <c r="C1041" s="99">
        <v>31972.89</v>
      </c>
      <c r="D1041" s="99">
        <v>116610.41</v>
      </c>
      <c r="E1041" s="99">
        <v>107982.1</v>
      </c>
      <c r="F1041" s="111">
        <v>129000</v>
      </c>
      <c r="G1041" s="110">
        <v>12500</v>
      </c>
      <c r="H1041" s="182">
        <v>46372</v>
      </c>
      <c r="I1041" s="182">
        <v>46429</v>
      </c>
      <c r="J1041" s="166">
        <v>3.3</v>
      </c>
      <c r="K1041" s="166">
        <v>0.2</v>
      </c>
      <c r="L1041" s="167" t="s">
        <v>1206</v>
      </c>
      <c r="M1041" s="168" t="s">
        <v>1204</v>
      </c>
      <c r="N1041" s="169">
        <v>0.02</v>
      </c>
      <c r="O1041" s="21">
        <f t="shared" si="590"/>
        <v>3.0999999999999996</v>
      </c>
      <c r="P1041" s="21" t="str">
        <f t="shared" si="591"/>
        <v>N</v>
      </c>
      <c r="Q1041" s="22">
        <f t="shared" si="592"/>
        <v>49372.56</v>
      </c>
      <c r="R1041" s="8" t="str">
        <f t="shared" si="593"/>
        <v>N</v>
      </c>
      <c r="S1041" s="23">
        <f t="shared" si="594"/>
        <v>6.1999999999999993</v>
      </c>
      <c r="T1041" s="24">
        <f t="shared" si="595"/>
        <v>20500</v>
      </c>
      <c r="U1041" s="24">
        <f t="shared" si="596"/>
        <v>100000</v>
      </c>
      <c r="V1041" s="24">
        <f t="shared" si="597"/>
        <v>257500</v>
      </c>
      <c r="W1041" s="24">
        <f t="shared" si="598"/>
        <v>0</v>
      </c>
      <c r="X1041" s="24">
        <f t="shared" si="599"/>
        <v>0</v>
      </c>
      <c r="Y1041" s="24">
        <f t="shared" si="600"/>
        <v>0</v>
      </c>
      <c r="Z1041" s="24">
        <f t="shared" si="601"/>
        <v>50360.011200000001</v>
      </c>
      <c r="AA1041" s="25" t="str">
        <f t="shared" si="602"/>
        <v>N</v>
      </c>
      <c r="AB1041" s="26">
        <f t="shared" si="603"/>
        <v>5.1999999999999993</v>
      </c>
      <c r="AC1041" s="27">
        <f t="shared" si="604"/>
        <v>20500</v>
      </c>
      <c r="AD1041" s="28">
        <f t="shared" si="605"/>
        <v>100000</v>
      </c>
      <c r="AE1041" s="28">
        <f t="shared" si="606"/>
        <v>257500</v>
      </c>
      <c r="AF1041" s="28">
        <f t="shared" si="607"/>
        <v>0</v>
      </c>
      <c r="AG1041" s="28">
        <f t="shared" si="608"/>
        <v>0</v>
      </c>
      <c r="AH1041" s="28">
        <f t="shared" si="609"/>
        <v>0</v>
      </c>
      <c r="AI1041" s="28">
        <f t="shared" si="610"/>
        <v>51367.211424000001</v>
      </c>
      <c r="AJ1041" s="29" t="str">
        <f t="shared" si="611"/>
        <v>N</v>
      </c>
      <c r="AK1041" s="30">
        <f t="shared" si="576"/>
        <v>4.1999999999999993</v>
      </c>
      <c r="AL1041" s="31">
        <f t="shared" si="577"/>
        <v>20500</v>
      </c>
      <c r="AM1041" s="31">
        <f t="shared" si="578"/>
        <v>100000</v>
      </c>
      <c r="AN1041" s="31">
        <f t="shared" si="579"/>
        <v>257500</v>
      </c>
      <c r="AO1041" s="31">
        <f t="shared" si="580"/>
        <v>0</v>
      </c>
      <c r="AP1041" s="31">
        <f t="shared" si="581"/>
        <v>0</v>
      </c>
      <c r="AQ1041" s="31">
        <f t="shared" si="582"/>
        <v>0</v>
      </c>
      <c r="AR1041" s="31">
        <f t="shared" si="583"/>
        <v>52394.555652480005</v>
      </c>
      <c r="AS1041" s="32">
        <f t="shared" si="584"/>
        <v>3.1999999999999993</v>
      </c>
      <c r="AT1041" s="33">
        <f t="shared" si="585"/>
        <v>20500</v>
      </c>
      <c r="AU1041" s="33">
        <f t="shared" si="586"/>
        <v>100000</v>
      </c>
      <c r="AV1041" s="33">
        <v>257539</v>
      </c>
      <c r="AW1041" s="33">
        <f t="shared" si="587"/>
        <v>0</v>
      </c>
      <c r="AX1041" s="33">
        <f t="shared" si="588"/>
        <v>53442.446765529603</v>
      </c>
      <c r="AY1041" s="34">
        <f t="shared" si="589"/>
        <v>207564.22504200961</v>
      </c>
    </row>
    <row r="1042" spans="1:51" ht="15" customHeight="1" x14ac:dyDescent="0.3">
      <c r="A1042" s="166" t="s">
        <v>2247</v>
      </c>
      <c r="B1042" s="99">
        <v>7785.28</v>
      </c>
      <c r="C1042" s="99">
        <v>31205.69</v>
      </c>
      <c r="D1042" s="99">
        <v>75460.820000000007</v>
      </c>
      <c r="E1042" s="99">
        <v>64113.09</v>
      </c>
      <c r="F1042" s="111">
        <v>77000</v>
      </c>
      <c r="G1042" s="110">
        <v>0</v>
      </c>
      <c r="H1042" s="182">
        <v>46522</v>
      </c>
      <c r="I1042" s="182">
        <v>46605</v>
      </c>
      <c r="J1042" s="166">
        <v>3.6</v>
      </c>
      <c r="K1042" s="166">
        <v>3.2</v>
      </c>
      <c r="L1042" s="167" t="s">
        <v>1207</v>
      </c>
      <c r="M1042" s="168" t="s">
        <v>1204</v>
      </c>
      <c r="N1042" s="169">
        <v>0</v>
      </c>
      <c r="O1042" s="21">
        <f t="shared" si="590"/>
        <v>0.39999999999999991</v>
      </c>
      <c r="P1042" s="21" t="str">
        <f t="shared" si="591"/>
        <v>N</v>
      </c>
      <c r="Q1042" s="22">
        <f t="shared" si="592"/>
        <v>38990.97</v>
      </c>
      <c r="R1042" s="8" t="str">
        <f t="shared" si="593"/>
        <v>N</v>
      </c>
      <c r="S1042" s="23">
        <f t="shared" si="594"/>
        <v>0.79999999999999982</v>
      </c>
      <c r="T1042" s="24">
        <f t="shared" si="595"/>
        <v>50000</v>
      </c>
      <c r="U1042" s="24">
        <f t="shared" si="596"/>
        <v>200000</v>
      </c>
      <c r="V1042" s="24">
        <f t="shared" si="597"/>
        <v>257500</v>
      </c>
      <c r="W1042" s="24">
        <f t="shared" si="598"/>
        <v>19495.485000000001</v>
      </c>
      <c r="X1042" s="24">
        <f t="shared" si="599"/>
        <v>0</v>
      </c>
      <c r="Y1042" s="24">
        <f t="shared" si="600"/>
        <v>19495.485000000001</v>
      </c>
      <c r="Z1042" s="24">
        <f t="shared" si="601"/>
        <v>19495.485000000001</v>
      </c>
      <c r="AA1042" s="25" t="str">
        <f t="shared" si="602"/>
        <v>N</v>
      </c>
      <c r="AB1042" s="26">
        <f t="shared" si="603"/>
        <v>0</v>
      </c>
      <c r="AC1042" s="27">
        <f t="shared" si="604"/>
        <v>50000</v>
      </c>
      <c r="AD1042" s="28">
        <f t="shared" si="605"/>
        <v>200000</v>
      </c>
      <c r="AE1042" s="28">
        <f t="shared" si="606"/>
        <v>257500</v>
      </c>
      <c r="AF1042" s="28">
        <f t="shared" si="607"/>
        <v>0</v>
      </c>
      <c r="AG1042" s="28">
        <f t="shared" si="608"/>
        <v>0</v>
      </c>
      <c r="AH1042" s="28">
        <f t="shared" si="609"/>
        <v>0</v>
      </c>
      <c r="AI1042" s="28">
        <f t="shared" si="610"/>
        <v>0</v>
      </c>
      <c r="AJ1042" s="29" t="str">
        <f t="shared" si="611"/>
        <v>N</v>
      </c>
      <c r="AK1042" s="30">
        <f t="shared" si="576"/>
        <v>0</v>
      </c>
      <c r="AL1042" s="31">
        <f t="shared" si="577"/>
        <v>50000</v>
      </c>
      <c r="AM1042" s="31">
        <f t="shared" si="578"/>
        <v>200000</v>
      </c>
      <c r="AN1042" s="31">
        <f t="shared" si="579"/>
        <v>257500</v>
      </c>
      <c r="AO1042" s="31">
        <f t="shared" si="580"/>
        <v>0</v>
      </c>
      <c r="AP1042" s="31">
        <f t="shared" si="581"/>
        <v>0</v>
      </c>
      <c r="AQ1042" s="31">
        <f t="shared" si="582"/>
        <v>0</v>
      </c>
      <c r="AR1042" s="31">
        <f t="shared" si="583"/>
        <v>0</v>
      </c>
      <c r="AS1042" s="32">
        <f t="shared" si="584"/>
        <v>0</v>
      </c>
      <c r="AT1042" s="33">
        <f t="shared" si="585"/>
        <v>50000</v>
      </c>
      <c r="AU1042" s="33">
        <f t="shared" si="586"/>
        <v>200000</v>
      </c>
      <c r="AV1042" s="33">
        <v>257540</v>
      </c>
      <c r="AW1042" s="33">
        <f t="shared" si="587"/>
        <v>0</v>
      </c>
      <c r="AX1042" s="33">
        <f t="shared" si="588"/>
        <v>0</v>
      </c>
      <c r="AY1042" s="34">
        <f t="shared" si="589"/>
        <v>19495.485000000001</v>
      </c>
    </row>
    <row r="1043" spans="1:51" ht="15" customHeight="1" x14ac:dyDescent="0.3">
      <c r="A1043" s="166" t="s">
        <v>2248</v>
      </c>
      <c r="B1043" s="99">
        <v>5747.23</v>
      </c>
      <c r="C1043" s="99">
        <v>11191.86</v>
      </c>
      <c r="D1043" s="99">
        <v>88725.53</v>
      </c>
      <c r="E1043" s="99">
        <v>82334.52</v>
      </c>
      <c r="F1043" s="111">
        <v>150000</v>
      </c>
      <c r="G1043" s="110">
        <v>12500</v>
      </c>
      <c r="H1043" s="182">
        <v>46291</v>
      </c>
      <c r="I1043" s="182">
        <v>46342</v>
      </c>
      <c r="J1043" s="166">
        <v>2.4</v>
      </c>
      <c r="K1043" s="166">
        <v>1.2</v>
      </c>
      <c r="L1043" s="167" t="s">
        <v>1207</v>
      </c>
      <c r="M1043" s="168" t="s">
        <v>1205</v>
      </c>
      <c r="N1043" s="169">
        <v>0</v>
      </c>
      <c r="O1043" s="21">
        <f t="shared" si="590"/>
        <v>1.2</v>
      </c>
      <c r="P1043" s="21" t="str">
        <f t="shared" si="591"/>
        <v>N</v>
      </c>
      <c r="Q1043" s="22">
        <f t="shared" si="592"/>
        <v>16939.09</v>
      </c>
      <c r="R1043" s="8" t="str">
        <f t="shared" si="593"/>
        <v>N</v>
      </c>
      <c r="S1043" s="23">
        <f t="shared" si="594"/>
        <v>1.2</v>
      </c>
      <c r="T1043" s="24">
        <f t="shared" si="595"/>
        <v>50000</v>
      </c>
      <c r="U1043" s="24">
        <f t="shared" si="596"/>
        <v>200000</v>
      </c>
      <c r="V1043" s="24">
        <f t="shared" si="597"/>
        <v>257500</v>
      </c>
      <c r="W1043" s="24">
        <f t="shared" si="598"/>
        <v>16939.09</v>
      </c>
      <c r="X1043" s="24">
        <f t="shared" si="599"/>
        <v>0</v>
      </c>
      <c r="Y1043" s="24">
        <f t="shared" si="600"/>
        <v>16939.09</v>
      </c>
      <c r="Z1043" s="24">
        <f t="shared" si="601"/>
        <v>0</v>
      </c>
      <c r="AA1043" s="25" t="str">
        <f t="shared" si="602"/>
        <v>N</v>
      </c>
      <c r="AB1043" s="26">
        <f t="shared" si="603"/>
        <v>0.19999999999999996</v>
      </c>
      <c r="AC1043" s="27">
        <f t="shared" si="604"/>
        <v>50000</v>
      </c>
      <c r="AD1043" s="28">
        <f t="shared" si="605"/>
        <v>200000</v>
      </c>
      <c r="AE1043" s="28">
        <f t="shared" si="606"/>
        <v>257500</v>
      </c>
      <c r="AF1043" s="28">
        <f t="shared" si="607"/>
        <v>16939.09</v>
      </c>
      <c r="AG1043" s="28">
        <f t="shared" si="608"/>
        <v>0</v>
      </c>
      <c r="AH1043" s="28">
        <f t="shared" si="609"/>
        <v>16939.09</v>
      </c>
      <c r="AI1043" s="28">
        <f t="shared" si="610"/>
        <v>0</v>
      </c>
      <c r="AJ1043" s="29" t="str">
        <f t="shared" si="611"/>
        <v>N</v>
      </c>
      <c r="AK1043" s="30">
        <f t="shared" si="576"/>
        <v>0</v>
      </c>
      <c r="AL1043" s="31">
        <f t="shared" si="577"/>
        <v>50000</v>
      </c>
      <c r="AM1043" s="31">
        <f t="shared" si="578"/>
        <v>200000</v>
      </c>
      <c r="AN1043" s="31">
        <f t="shared" si="579"/>
        <v>257500</v>
      </c>
      <c r="AO1043" s="31">
        <f t="shared" si="580"/>
        <v>0</v>
      </c>
      <c r="AP1043" s="31">
        <f t="shared" si="581"/>
        <v>0</v>
      </c>
      <c r="AQ1043" s="31">
        <f t="shared" si="582"/>
        <v>0</v>
      </c>
      <c r="AR1043" s="31">
        <f t="shared" si="583"/>
        <v>0</v>
      </c>
      <c r="AS1043" s="32">
        <f t="shared" si="584"/>
        <v>0</v>
      </c>
      <c r="AT1043" s="33">
        <f t="shared" si="585"/>
        <v>50000</v>
      </c>
      <c r="AU1043" s="33">
        <f t="shared" si="586"/>
        <v>200000</v>
      </c>
      <c r="AV1043" s="33">
        <v>257541</v>
      </c>
      <c r="AW1043" s="33">
        <f t="shared" si="587"/>
        <v>0</v>
      </c>
      <c r="AX1043" s="33">
        <f t="shared" si="588"/>
        <v>0</v>
      </c>
      <c r="AY1043" s="34">
        <f t="shared" si="589"/>
        <v>0</v>
      </c>
    </row>
    <row r="1044" spans="1:51" ht="15" customHeight="1" x14ac:dyDescent="0.3">
      <c r="A1044" s="166" t="s">
        <v>2249</v>
      </c>
      <c r="B1044" s="99">
        <v>15883.56</v>
      </c>
      <c r="C1044" s="99">
        <v>12251.98</v>
      </c>
      <c r="D1044" s="99">
        <v>98202.61</v>
      </c>
      <c r="E1044" s="99">
        <v>96104.3</v>
      </c>
      <c r="F1044" s="111">
        <v>66000</v>
      </c>
      <c r="G1044" s="110">
        <v>0</v>
      </c>
      <c r="H1044" s="182">
        <v>46502</v>
      </c>
      <c r="I1044" s="182">
        <v>46588</v>
      </c>
      <c r="J1044" s="166">
        <v>4.8</v>
      </c>
      <c r="K1044" s="166">
        <v>2.5</v>
      </c>
      <c r="L1044" s="167" t="s">
        <v>1206</v>
      </c>
      <c r="M1044" s="168" t="s">
        <v>1204</v>
      </c>
      <c r="N1044" s="169">
        <v>0</v>
      </c>
      <c r="O1044" s="21">
        <f t="shared" si="590"/>
        <v>2.2999999999999998</v>
      </c>
      <c r="P1044" s="21" t="str">
        <f t="shared" si="591"/>
        <v>N</v>
      </c>
      <c r="Q1044" s="22">
        <f t="shared" si="592"/>
        <v>28135.54</v>
      </c>
      <c r="R1044" s="8" t="str">
        <f t="shared" si="593"/>
        <v>N</v>
      </c>
      <c r="S1044" s="23">
        <f t="shared" si="594"/>
        <v>4.5999999999999996</v>
      </c>
      <c r="T1044" s="24">
        <f t="shared" si="595"/>
        <v>20500</v>
      </c>
      <c r="U1044" s="24">
        <f t="shared" si="596"/>
        <v>100000</v>
      </c>
      <c r="V1044" s="24">
        <f t="shared" si="597"/>
        <v>257500</v>
      </c>
      <c r="W1044" s="24">
        <f t="shared" si="598"/>
        <v>898.69499999999971</v>
      </c>
      <c r="X1044" s="24">
        <f t="shared" si="599"/>
        <v>0</v>
      </c>
      <c r="Y1044" s="24">
        <f t="shared" si="600"/>
        <v>898.69499999999971</v>
      </c>
      <c r="Z1044" s="24">
        <f t="shared" si="601"/>
        <v>27236.845000000001</v>
      </c>
      <c r="AA1044" s="25" t="str">
        <f t="shared" si="602"/>
        <v>N</v>
      </c>
      <c r="AB1044" s="26">
        <f t="shared" si="603"/>
        <v>3.5999999999999996</v>
      </c>
      <c r="AC1044" s="27">
        <f t="shared" si="604"/>
        <v>20500</v>
      </c>
      <c r="AD1044" s="28">
        <f t="shared" si="605"/>
        <v>100000</v>
      </c>
      <c r="AE1044" s="28">
        <f t="shared" si="606"/>
        <v>257500</v>
      </c>
      <c r="AF1044" s="28">
        <f t="shared" si="607"/>
        <v>449.34749999999985</v>
      </c>
      <c r="AG1044" s="28">
        <f t="shared" si="608"/>
        <v>0</v>
      </c>
      <c r="AH1044" s="28">
        <f t="shared" si="609"/>
        <v>449.34749999999985</v>
      </c>
      <c r="AI1044" s="28">
        <f t="shared" si="610"/>
        <v>27686.192500000001</v>
      </c>
      <c r="AJ1044" s="29" t="str">
        <f t="shared" si="611"/>
        <v>N</v>
      </c>
      <c r="AK1044" s="30">
        <f t="shared" si="576"/>
        <v>2.5999999999999996</v>
      </c>
      <c r="AL1044" s="31">
        <f t="shared" si="577"/>
        <v>20500</v>
      </c>
      <c r="AM1044" s="31">
        <f t="shared" si="578"/>
        <v>100000</v>
      </c>
      <c r="AN1044" s="31">
        <f t="shared" si="579"/>
        <v>257500</v>
      </c>
      <c r="AO1044" s="31">
        <f t="shared" si="580"/>
        <v>0</v>
      </c>
      <c r="AP1044" s="31">
        <f t="shared" si="581"/>
        <v>0</v>
      </c>
      <c r="AQ1044" s="31">
        <f t="shared" si="582"/>
        <v>0</v>
      </c>
      <c r="AR1044" s="31">
        <f t="shared" si="583"/>
        <v>28135.54</v>
      </c>
      <c r="AS1044" s="32">
        <f t="shared" si="584"/>
        <v>1.5999999999999996</v>
      </c>
      <c r="AT1044" s="33">
        <f t="shared" si="585"/>
        <v>20500</v>
      </c>
      <c r="AU1044" s="33">
        <f t="shared" si="586"/>
        <v>100000</v>
      </c>
      <c r="AV1044" s="33">
        <v>257542</v>
      </c>
      <c r="AW1044" s="33">
        <f t="shared" si="587"/>
        <v>224.67374999999993</v>
      </c>
      <c r="AX1044" s="33">
        <f t="shared" si="588"/>
        <v>27910.866249999999</v>
      </c>
      <c r="AY1044" s="34">
        <f t="shared" si="589"/>
        <v>110969.44375000001</v>
      </c>
    </row>
    <row r="1045" spans="1:51" ht="15" customHeight="1" x14ac:dyDescent="0.3">
      <c r="A1045" s="166" t="s">
        <v>2250</v>
      </c>
      <c r="B1045" s="99">
        <v>18462.07</v>
      </c>
      <c r="C1045" s="99">
        <v>2146.65</v>
      </c>
      <c r="D1045" s="99">
        <v>63686.85</v>
      </c>
      <c r="E1045" s="99">
        <v>55287.19</v>
      </c>
      <c r="F1045" s="111">
        <v>90000</v>
      </c>
      <c r="G1045" s="110">
        <v>0</v>
      </c>
      <c r="H1045" s="182">
        <v>46515</v>
      </c>
      <c r="I1045" s="182">
        <v>46584</v>
      </c>
      <c r="J1045" s="166">
        <v>2.2999999999999998</v>
      </c>
      <c r="K1045" s="166">
        <v>1.4</v>
      </c>
      <c r="L1045" s="167" t="s">
        <v>1206</v>
      </c>
      <c r="M1045" s="168" t="s">
        <v>1203</v>
      </c>
      <c r="N1045" s="169">
        <v>0.01</v>
      </c>
      <c r="O1045" s="21">
        <f t="shared" si="590"/>
        <v>0.89999999999999991</v>
      </c>
      <c r="P1045" s="21" t="str">
        <f t="shared" si="591"/>
        <v>N</v>
      </c>
      <c r="Q1045" s="22">
        <f t="shared" si="592"/>
        <v>20608.72</v>
      </c>
      <c r="R1045" s="8" t="str">
        <f t="shared" si="593"/>
        <v>N</v>
      </c>
      <c r="S1045" s="23">
        <f t="shared" si="594"/>
        <v>1.2</v>
      </c>
      <c r="T1045" s="24">
        <f t="shared" si="595"/>
        <v>20500</v>
      </c>
      <c r="U1045" s="24">
        <f t="shared" si="596"/>
        <v>100000</v>
      </c>
      <c r="V1045" s="24">
        <f t="shared" si="597"/>
        <v>257500</v>
      </c>
      <c r="W1045" s="24">
        <f t="shared" si="598"/>
        <v>15375</v>
      </c>
      <c r="X1045" s="24">
        <f t="shared" si="599"/>
        <v>0</v>
      </c>
      <c r="Y1045" s="24">
        <f t="shared" si="600"/>
        <v>15375</v>
      </c>
      <c r="Z1045" s="24">
        <f t="shared" si="601"/>
        <v>5439.8072000000029</v>
      </c>
      <c r="AA1045" s="25" t="str">
        <f t="shared" si="602"/>
        <v>N</v>
      </c>
      <c r="AB1045" s="26">
        <f t="shared" si="603"/>
        <v>0.19999999999999996</v>
      </c>
      <c r="AC1045" s="27">
        <f t="shared" si="604"/>
        <v>20500</v>
      </c>
      <c r="AD1045" s="28">
        <f t="shared" si="605"/>
        <v>100000</v>
      </c>
      <c r="AE1045" s="28">
        <f t="shared" si="606"/>
        <v>257500</v>
      </c>
      <c r="AF1045" s="28">
        <f t="shared" si="607"/>
        <v>15375</v>
      </c>
      <c r="AG1045" s="28">
        <f t="shared" si="608"/>
        <v>0</v>
      </c>
      <c r="AH1045" s="28">
        <f t="shared" si="609"/>
        <v>15375</v>
      </c>
      <c r="AI1045" s="28">
        <f t="shared" si="610"/>
        <v>5647.9552720000029</v>
      </c>
      <c r="AJ1045" s="29" t="str">
        <f t="shared" si="611"/>
        <v>N</v>
      </c>
      <c r="AK1045" s="30">
        <f t="shared" si="576"/>
        <v>0</v>
      </c>
      <c r="AL1045" s="31">
        <f t="shared" si="577"/>
        <v>20500</v>
      </c>
      <c r="AM1045" s="31">
        <f t="shared" si="578"/>
        <v>100000</v>
      </c>
      <c r="AN1045" s="31">
        <f t="shared" si="579"/>
        <v>257500</v>
      </c>
      <c r="AO1045" s="31">
        <f t="shared" si="580"/>
        <v>0</v>
      </c>
      <c r="AP1045" s="31">
        <f t="shared" si="581"/>
        <v>0</v>
      </c>
      <c r="AQ1045" s="31">
        <f t="shared" si="582"/>
        <v>0</v>
      </c>
      <c r="AR1045" s="31">
        <f t="shared" si="583"/>
        <v>0</v>
      </c>
      <c r="AS1045" s="32">
        <f t="shared" si="584"/>
        <v>0</v>
      </c>
      <c r="AT1045" s="33">
        <f t="shared" si="585"/>
        <v>20500</v>
      </c>
      <c r="AU1045" s="33">
        <f t="shared" si="586"/>
        <v>100000</v>
      </c>
      <c r="AV1045" s="33">
        <v>257543</v>
      </c>
      <c r="AW1045" s="33">
        <f t="shared" si="587"/>
        <v>0</v>
      </c>
      <c r="AX1045" s="33">
        <f t="shared" si="588"/>
        <v>0</v>
      </c>
      <c r="AY1045" s="34">
        <f t="shared" si="589"/>
        <v>11087.762472000006</v>
      </c>
    </row>
    <row r="1046" spans="1:51" ht="15" customHeight="1" x14ac:dyDescent="0.3">
      <c r="A1046" s="166" t="s">
        <v>2251</v>
      </c>
      <c r="B1046" s="99">
        <v>5081.6099999999997</v>
      </c>
      <c r="C1046" s="99">
        <v>15542.89</v>
      </c>
      <c r="D1046" s="99">
        <v>72797.350000000006</v>
      </c>
      <c r="E1046" s="99">
        <v>65545.429999999993</v>
      </c>
      <c r="F1046" s="111">
        <v>90000</v>
      </c>
      <c r="G1046" s="110">
        <v>0</v>
      </c>
      <c r="H1046" s="182">
        <v>46513</v>
      </c>
      <c r="I1046" s="182">
        <v>46603</v>
      </c>
      <c r="J1046" s="166">
        <v>3.4</v>
      </c>
      <c r="K1046" s="166">
        <v>1</v>
      </c>
      <c r="L1046" s="167" t="s">
        <v>1207</v>
      </c>
      <c r="M1046" s="168" t="s">
        <v>1205</v>
      </c>
      <c r="N1046" s="169">
        <v>0.03</v>
      </c>
      <c r="O1046" s="21">
        <f t="shared" si="590"/>
        <v>2.4</v>
      </c>
      <c r="P1046" s="21" t="str">
        <f t="shared" si="591"/>
        <v>N</v>
      </c>
      <c r="Q1046" s="22">
        <f t="shared" si="592"/>
        <v>20624.5</v>
      </c>
      <c r="R1046" s="8" t="str">
        <f t="shared" si="593"/>
        <v>N</v>
      </c>
      <c r="S1046" s="23">
        <f t="shared" si="594"/>
        <v>2.4</v>
      </c>
      <c r="T1046" s="24">
        <f t="shared" si="595"/>
        <v>50000</v>
      </c>
      <c r="U1046" s="24">
        <f t="shared" si="596"/>
        <v>200000</v>
      </c>
      <c r="V1046" s="24">
        <f t="shared" si="597"/>
        <v>257500</v>
      </c>
      <c r="W1046" s="24">
        <f t="shared" si="598"/>
        <v>21243.235000000001</v>
      </c>
      <c r="X1046" s="24">
        <f t="shared" si="599"/>
        <v>0</v>
      </c>
      <c r="Y1046" s="24">
        <f t="shared" si="600"/>
        <v>21243.235000000001</v>
      </c>
      <c r="Z1046" s="24">
        <f t="shared" si="601"/>
        <v>0</v>
      </c>
      <c r="AA1046" s="25" t="str">
        <f t="shared" si="602"/>
        <v>N</v>
      </c>
      <c r="AB1046" s="26">
        <f t="shared" si="603"/>
        <v>1.4</v>
      </c>
      <c r="AC1046" s="27">
        <f t="shared" si="604"/>
        <v>50000</v>
      </c>
      <c r="AD1046" s="28">
        <f t="shared" si="605"/>
        <v>200000</v>
      </c>
      <c r="AE1046" s="28">
        <f t="shared" si="606"/>
        <v>257500</v>
      </c>
      <c r="AF1046" s="28">
        <f t="shared" si="607"/>
        <v>21880.532050000002</v>
      </c>
      <c r="AG1046" s="28">
        <f t="shared" si="608"/>
        <v>0</v>
      </c>
      <c r="AH1046" s="28">
        <f t="shared" si="609"/>
        <v>21880.532050000002</v>
      </c>
      <c r="AI1046" s="28">
        <f t="shared" si="610"/>
        <v>0</v>
      </c>
      <c r="AJ1046" s="29" t="str">
        <f t="shared" si="611"/>
        <v>N</v>
      </c>
      <c r="AK1046" s="30">
        <f t="shared" si="576"/>
        <v>0.39999999999999991</v>
      </c>
      <c r="AL1046" s="31">
        <f t="shared" si="577"/>
        <v>50000</v>
      </c>
      <c r="AM1046" s="31">
        <f t="shared" si="578"/>
        <v>200000</v>
      </c>
      <c r="AN1046" s="31">
        <f t="shared" si="579"/>
        <v>257500</v>
      </c>
      <c r="AO1046" s="31">
        <f t="shared" si="580"/>
        <v>22536.948011500001</v>
      </c>
      <c r="AP1046" s="31">
        <f t="shared" si="581"/>
        <v>0</v>
      </c>
      <c r="AQ1046" s="31">
        <f t="shared" si="582"/>
        <v>22536.948011500001</v>
      </c>
      <c r="AR1046" s="31">
        <f t="shared" si="583"/>
        <v>0</v>
      </c>
      <c r="AS1046" s="32">
        <f t="shared" si="584"/>
        <v>0</v>
      </c>
      <c r="AT1046" s="33">
        <f t="shared" si="585"/>
        <v>50000</v>
      </c>
      <c r="AU1046" s="33">
        <f t="shared" si="586"/>
        <v>200000</v>
      </c>
      <c r="AV1046" s="33">
        <v>257544</v>
      </c>
      <c r="AW1046" s="33">
        <f t="shared" si="587"/>
        <v>0</v>
      </c>
      <c r="AX1046" s="33">
        <f t="shared" si="588"/>
        <v>0</v>
      </c>
      <c r="AY1046" s="34">
        <f t="shared" si="589"/>
        <v>0</v>
      </c>
    </row>
    <row r="1047" spans="1:51" ht="15" customHeight="1" x14ac:dyDescent="0.3">
      <c r="A1047" s="166" t="s">
        <v>2252</v>
      </c>
      <c r="B1047" s="99">
        <v>19712.48</v>
      </c>
      <c r="C1047" s="99">
        <v>12056.75</v>
      </c>
      <c r="D1047" s="99">
        <v>109307.04</v>
      </c>
      <c r="E1047" s="99">
        <v>109207.1</v>
      </c>
      <c r="F1047" s="111">
        <v>105000</v>
      </c>
      <c r="G1047" s="110">
        <v>0</v>
      </c>
      <c r="H1047" s="182">
        <v>46493</v>
      </c>
      <c r="I1047" s="182">
        <v>46550</v>
      </c>
      <c r="J1047" s="166">
        <v>3.1</v>
      </c>
      <c r="K1047" s="166">
        <v>1.6</v>
      </c>
      <c r="L1047" s="167" t="s">
        <v>1207</v>
      </c>
      <c r="M1047" s="168" t="s">
        <v>1205</v>
      </c>
      <c r="N1047" s="169">
        <v>2.7E-2</v>
      </c>
      <c r="O1047" s="21">
        <f t="shared" si="590"/>
        <v>1.5</v>
      </c>
      <c r="P1047" s="21" t="str">
        <f t="shared" si="591"/>
        <v>N</v>
      </c>
      <c r="Q1047" s="22">
        <f t="shared" si="592"/>
        <v>31769.23</v>
      </c>
      <c r="R1047" s="8" t="str">
        <f t="shared" si="593"/>
        <v>N</v>
      </c>
      <c r="S1047" s="23">
        <f t="shared" si="594"/>
        <v>1.5</v>
      </c>
      <c r="T1047" s="24">
        <f t="shared" si="595"/>
        <v>50000</v>
      </c>
      <c r="U1047" s="24">
        <f t="shared" si="596"/>
        <v>200000</v>
      </c>
      <c r="V1047" s="24">
        <f t="shared" si="597"/>
        <v>257500</v>
      </c>
      <c r="W1047" s="24">
        <f t="shared" si="598"/>
        <v>32626.999209999998</v>
      </c>
      <c r="X1047" s="24">
        <f t="shared" si="599"/>
        <v>0</v>
      </c>
      <c r="Y1047" s="24">
        <f t="shared" si="600"/>
        <v>32626.999209999998</v>
      </c>
      <c r="Z1047" s="24">
        <f t="shared" si="601"/>
        <v>0</v>
      </c>
      <c r="AA1047" s="25" t="str">
        <f t="shared" si="602"/>
        <v>N</v>
      </c>
      <c r="AB1047" s="26">
        <f t="shared" si="603"/>
        <v>0.5</v>
      </c>
      <c r="AC1047" s="27">
        <f t="shared" si="604"/>
        <v>50000</v>
      </c>
      <c r="AD1047" s="28">
        <f t="shared" si="605"/>
        <v>200000</v>
      </c>
      <c r="AE1047" s="28">
        <f t="shared" si="606"/>
        <v>257500</v>
      </c>
      <c r="AF1047" s="28">
        <f t="shared" si="607"/>
        <v>33507.928188669997</v>
      </c>
      <c r="AG1047" s="28">
        <f t="shared" si="608"/>
        <v>0</v>
      </c>
      <c r="AH1047" s="28">
        <f t="shared" si="609"/>
        <v>33507.928188669997</v>
      </c>
      <c r="AI1047" s="28">
        <f t="shared" si="610"/>
        <v>0</v>
      </c>
      <c r="AJ1047" s="29" t="str">
        <f t="shared" si="611"/>
        <v>N</v>
      </c>
      <c r="AK1047" s="30">
        <f t="shared" si="576"/>
        <v>0</v>
      </c>
      <c r="AL1047" s="31">
        <f t="shared" si="577"/>
        <v>50000</v>
      </c>
      <c r="AM1047" s="31">
        <f t="shared" si="578"/>
        <v>200000</v>
      </c>
      <c r="AN1047" s="31">
        <f t="shared" si="579"/>
        <v>257500</v>
      </c>
      <c r="AO1047" s="31">
        <f t="shared" si="580"/>
        <v>0</v>
      </c>
      <c r="AP1047" s="31">
        <f t="shared" si="581"/>
        <v>0</v>
      </c>
      <c r="AQ1047" s="31">
        <f t="shared" si="582"/>
        <v>0</v>
      </c>
      <c r="AR1047" s="31">
        <f t="shared" si="583"/>
        <v>0</v>
      </c>
      <c r="AS1047" s="32">
        <f t="shared" si="584"/>
        <v>0</v>
      </c>
      <c r="AT1047" s="33">
        <f t="shared" si="585"/>
        <v>50000</v>
      </c>
      <c r="AU1047" s="33">
        <f t="shared" si="586"/>
        <v>200000</v>
      </c>
      <c r="AV1047" s="33">
        <v>257545</v>
      </c>
      <c r="AW1047" s="33">
        <f t="shared" si="587"/>
        <v>0</v>
      </c>
      <c r="AX1047" s="33">
        <f t="shared" si="588"/>
        <v>0</v>
      </c>
      <c r="AY1047" s="34">
        <f t="shared" si="589"/>
        <v>0</v>
      </c>
    </row>
    <row r="1048" spans="1:51" ht="15" customHeight="1" x14ac:dyDescent="0.3">
      <c r="A1048" s="166" t="s">
        <v>2253</v>
      </c>
      <c r="B1048" s="99">
        <v>10347.17</v>
      </c>
      <c r="C1048" s="99">
        <v>13386.55</v>
      </c>
      <c r="D1048" s="99">
        <v>81298.759999999995</v>
      </c>
      <c r="E1048" s="99">
        <v>76489.73</v>
      </c>
      <c r="F1048" s="111">
        <v>90000</v>
      </c>
      <c r="G1048" s="110">
        <v>12500</v>
      </c>
      <c r="H1048" s="182">
        <v>46414</v>
      </c>
      <c r="I1048" s="182">
        <v>46456</v>
      </c>
      <c r="J1048" s="166">
        <v>2.7</v>
      </c>
      <c r="K1048" s="166">
        <v>1.9</v>
      </c>
      <c r="L1048" s="167" t="s">
        <v>1206</v>
      </c>
      <c r="M1048" s="168" t="s">
        <v>1204</v>
      </c>
      <c r="N1048" s="169">
        <v>0.06</v>
      </c>
      <c r="O1048" s="21">
        <f t="shared" si="590"/>
        <v>0.80000000000000027</v>
      </c>
      <c r="P1048" s="21" t="str">
        <f t="shared" si="591"/>
        <v>N</v>
      </c>
      <c r="Q1048" s="22">
        <f t="shared" si="592"/>
        <v>23733.72</v>
      </c>
      <c r="R1048" s="8" t="str">
        <f t="shared" si="593"/>
        <v>N</v>
      </c>
      <c r="S1048" s="23">
        <f t="shared" si="594"/>
        <v>1.6000000000000005</v>
      </c>
      <c r="T1048" s="24">
        <f t="shared" si="595"/>
        <v>20500</v>
      </c>
      <c r="U1048" s="24">
        <f t="shared" si="596"/>
        <v>100000</v>
      </c>
      <c r="V1048" s="24">
        <f t="shared" si="597"/>
        <v>257500</v>
      </c>
      <c r="W1048" s="24">
        <f t="shared" si="598"/>
        <v>9350.6200000000026</v>
      </c>
      <c r="X1048" s="24">
        <f t="shared" si="599"/>
        <v>0</v>
      </c>
      <c r="Y1048" s="24">
        <f t="shared" si="600"/>
        <v>9350.6200000000026</v>
      </c>
      <c r="Z1048" s="24">
        <f t="shared" si="601"/>
        <v>15807.123199999998</v>
      </c>
      <c r="AA1048" s="25" t="str">
        <f t="shared" si="602"/>
        <v>N</v>
      </c>
      <c r="AB1048" s="26">
        <f t="shared" si="603"/>
        <v>0.60000000000000053</v>
      </c>
      <c r="AC1048" s="27">
        <f t="shared" si="604"/>
        <v>20500</v>
      </c>
      <c r="AD1048" s="28">
        <f t="shared" si="605"/>
        <v>100000</v>
      </c>
      <c r="AE1048" s="28">
        <f t="shared" si="606"/>
        <v>257500</v>
      </c>
      <c r="AF1048" s="28">
        <f t="shared" si="607"/>
        <v>4675.3100000000013</v>
      </c>
      <c r="AG1048" s="28">
        <f t="shared" si="608"/>
        <v>0</v>
      </c>
      <c r="AH1048" s="28">
        <f t="shared" si="609"/>
        <v>4675.3100000000013</v>
      </c>
      <c r="AI1048" s="28">
        <f t="shared" si="610"/>
        <v>21991.897792</v>
      </c>
      <c r="AJ1048" s="29" t="str">
        <f t="shared" si="611"/>
        <v>N</v>
      </c>
      <c r="AK1048" s="30">
        <f t="shared" si="576"/>
        <v>0</v>
      </c>
      <c r="AL1048" s="31">
        <f t="shared" si="577"/>
        <v>20500</v>
      </c>
      <c r="AM1048" s="31">
        <f t="shared" si="578"/>
        <v>100000</v>
      </c>
      <c r="AN1048" s="31">
        <f t="shared" si="579"/>
        <v>257500</v>
      </c>
      <c r="AO1048" s="31">
        <f t="shared" si="580"/>
        <v>0</v>
      </c>
      <c r="AP1048" s="31">
        <f t="shared" si="581"/>
        <v>0</v>
      </c>
      <c r="AQ1048" s="31">
        <f t="shared" si="582"/>
        <v>0</v>
      </c>
      <c r="AR1048" s="31">
        <f t="shared" si="583"/>
        <v>0</v>
      </c>
      <c r="AS1048" s="32">
        <f t="shared" si="584"/>
        <v>0</v>
      </c>
      <c r="AT1048" s="33">
        <f t="shared" si="585"/>
        <v>20500</v>
      </c>
      <c r="AU1048" s="33">
        <f t="shared" si="586"/>
        <v>100000</v>
      </c>
      <c r="AV1048" s="33">
        <v>257546</v>
      </c>
      <c r="AW1048" s="33">
        <f t="shared" si="587"/>
        <v>0</v>
      </c>
      <c r="AX1048" s="33">
        <f t="shared" si="588"/>
        <v>0</v>
      </c>
      <c r="AY1048" s="34">
        <f t="shared" si="589"/>
        <v>37799.020991999998</v>
      </c>
    </row>
    <row r="1049" spans="1:51" ht="15" customHeight="1" x14ac:dyDescent="0.3">
      <c r="A1049" s="166" t="s">
        <v>2254</v>
      </c>
      <c r="B1049" s="99">
        <v>14201.67</v>
      </c>
      <c r="C1049" s="99">
        <v>3943.98</v>
      </c>
      <c r="D1049" s="99">
        <v>52849.67</v>
      </c>
      <c r="E1049" s="99">
        <v>50836.6</v>
      </c>
      <c r="F1049" s="111">
        <v>206000</v>
      </c>
      <c r="G1049" s="110">
        <v>12500</v>
      </c>
      <c r="H1049" s="182">
        <v>46298</v>
      </c>
      <c r="I1049" s="182">
        <v>46310</v>
      </c>
      <c r="J1049" s="166">
        <v>3.6</v>
      </c>
      <c r="K1049" s="166">
        <v>2.2999999999999998</v>
      </c>
      <c r="L1049" s="167" t="s">
        <v>1206</v>
      </c>
      <c r="M1049" s="168" t="s">
        <v>1205</v>
      </c>
      <c r="N1049" s="169">
        <v>0.01</v>
      </c>
      <c r="O1049" s="21">
        <f t="shared" si="590"/>
        <v>1.3000000000000003</v>
      </c>
      <c r="P1049" s="21" t="str">
        <f t="shared" si="591"/>
        <v>N</v>
      </c>
      <c r="Q1049" s="22">
        <f t="shared" si="592"/>
        <v>18145.650000000001</v>
      </c>
      <c r="R1049" s="8" t="str">
        <f t="shared" si="593"/>
        <v>N</v>
      </c>
      <c r="S1049" s="23">
        <f t="shared" si="594"/>
        <v>1.3000000000000003</v>
      </c>
      <c r="T1049" s="24">
        <f t="shared" si="595"/>
        <v>20500</v>
      </c>
      <c r="U1049" s="24">
        <f t="shared" si="596"/>
        <v>100000</v>
      </c>
      <c r="V1049" s="24">
        <f t="shared" si="597"/>
        <v>257500</v>
      </c>
      <c r="W1049" s="24">
        <f t="shared" si="598"/>
        <v>18327.106500000002</v>
      </c>
      <c r="X1049" s="24">
        <f t="shared" si="599"/>
        <v>0</v>
      </c>
      <c r="Y1049" s="24">
        <f t="shared" si="600"/>
        <v>18327.106500000002</v>
      </c>
      <c r="Z1049" s="24">
        <f t="shared" si="601"/>
        <v>0</v>
      </c>
      <c r="AA1049" s="25" t="str">
        <f t="shared" si="602"/>
        <v>N</v>
      </c>
      <c r="AB1049" s="26">
        <f t="shared" si="603"/>
        <v>0.30000000000000027</v>
      </c>
      <c r="AC1049" s="27">
        <f t="shared" si="604"/>
        <v>20500</v>
      </c>
      <c r="AD1049" s="28">
        <f t="shared" si="605"/>
        <v>100000</v>
      </c>
      <c r="AE1049" s="28">
        <f t="shared" si="606"/>
        <v>257500</v>
      </c>
      <c r="AF1049" s="28">
        <f t="shared" si="607"/>
        <v>18510.377565000003</v>
      </c>
      <c r="AG1049" s="28">
        <f t="shared" si="608"/>
        <v>0</v>
      </c>
      <c r="AH1049" s="28">
        <f t="shared" si="609"/>
        <v>18510.377565000003</v>
      </c>
      <c r="AI1049" s="28">
        <f t="shared" si="610"/>
        <v>0</v>
      </c>
      <c r="AJ1049" s="29" t="str">
        <f t="shared" si="611"/>
        <v>N</v>
      </c>
      <c r="AK1049" s="30">
        <f t="shared" si="576"/>
        <v>0</v>
      </c>
      <c r="AL1049" s="31">
        <f t="shared" si="577"/>
        <v>20500</v>
      </c>
      <c r="AM1049" s="31">
        <f t="shared" si="578"/>
        <v>100000</v>
      </c>
      <c r="AN1049" s="31">
        <f t="shared" si="579"/>
        <v>257500</v>
      </c>
      <c r="AO1049" s="31">
        <f t="shared" si="580"/>
        <v>0</v>
      </c>
      <c r="AP1049" s="31">
        <f t="shared" si="581"/>
        <v>0</v>
      </c>
      <c r="AQ1049" s="31">
        <f t="shared" si="582"/>
        <v>0</v>
      </c>
      <c r="AR1049" s="31">
        <f t="shared" si="583"/>
        <v>0</v>
      </c>
      <c r="AS1049" s="32">
        <f t="shared" si="584"/>
        <v>0</v>
      </c>
      <c r="AT1049" s="33">
        <f t="shared" si="585"/>
        <v>20500</v>
      </c>
      <c r="AU1049" s="33">
        <f t="shared" si="586"/>
        <v>100000</v>
      </c>
      <c r="AV1049" s="33">
        <v>257547</v>
      </c>
      <c r="AW1049" s="33">
        <f t="shared" si="587"/>
        <v>0</v>
      </c>
      <c r="AX1049" s="33">
        <f t="shared" si="588"/>
        <v>0</v>
      </c>
      <c r="AY1049" s="34">
        <f t="shared" si="589"/>
        <v>0</v>
      </c>
    </row>
    <row r="1050" spans="1:51" ht="15" customHeight="1" x14ac:dyDescent="0.3">
      <c r="A1050" s="166" t="s">
        <v>2255</v>
      </c>
      <c r="B1050" s="99">
        <v>10612.44</v>
      </c>
      <c r="C1050" s="99">
        <v>21404.55</v>
      </c>
      <c r="D1050" s="99">
        <v>62572.81</v>
      </c>
      <c r="E1050" s="99">
        <v>58712.18</v>
      </c>
      <c r="F1050" s="111">
        <v>49000</v>
      </c>
      <c r="G1050" s="110">
        <v>0</v>
      </c>
      <c r="H1050" s="182">
        <v>46411</v>
      </c>
      <c r="I1050" s="182">
        <v>46462</v>
      </c>
      <c r="J1050" s="166">
        <v>4.3</v>
      </c>
      <c r="K1050" s="166">
        <v>2.6</v>
      </c>
      <c r="L1050" s="167" t="s">
        <v>1207</v>
      </c>
      <c r="M1050" s="168" t="s">
        <v>1204</v>
      </c>
      <c r="N1050" s="169">
        <v>0.02</v>
      </c>
      <c r="O1050" s="21">
        <f t="shared" si="590"/>
        <v>1.6999999999999997</v>
      </c>
      <c r="P1050" s="21" t="str">
        <f t="shared" si="591"/>
        <v>N</v>
      </c>
      <c r="Q1050" s="22">
        <f t="shared" si="592"/>
        <v>32016.989999999998</v>
      </c>
      <c r="R1050" s="8" t="str">
        <f t="shared" si="593"/>
        <v>N</v>
      </c>
      <c r="S1050" s="23">
        <f t="shared" si="594"/>
        <v>3.3999999999999995</v>
      </c>
      <c r="T1050" s="24">
        <f t="shared" si="595"/>
        <v>50000</v>
      </c>
      <c r="U1050" s="24">
        <f t="shared" si="596"/>
        <v>200000</v>
      </c>
      <c r="V1050" s="24">
        <f t="shared" si="597"/>
        <v>257500</v>
      </c>
      <c r="W1050" s="24">
        <f t="shared" si="598"/>
        <v>16328.6649</v>
      </c>
      <c r="X1050" s="24">
        <f t="shared" si="599"/>
        <v>0</v>
      </c>
      <c r="Y1050" s="24">
        <f t="shared" si="600"/>
        <v>16328.6649</v>
      </c>
      <c r="Z1050" s="24">
        <f t="shared" si="601"/>
        <v>16328.6649</v>
      </c>
      <c r="AA1050" s="25" t="str">
        <f t="shared" si="602"/>
        <v>N</v>
      </c>
      <c r="AB1050" s="26">
        <f t="shared" si="603"/>
        <v>2.3999999999999995</v>
      </c>
      <c r="AC1050" s="27">
        <f t="shared" si="604"/>
        <v>50000</v>
      </c>
      <c r="AD1050" s="28">
        <f t="shared" si="605"/>
        <v>200000</v>
      </c>
      <c r="AE1050" s="28">
        <f t="shared" si="606"/>
        <v>257500</v>
      </c>
      <c r="AF1050" s="28">
        <f t="shared" si="607"/>
        <v>16655.238197999999</v>
      </c>
      <c r="AG1050" s="28">
        <f t="shared" si="608"/>
        <v>0</v>
      </c>
      <c r="AH1050" s="28">
        <f t="shared" si="609"/>
        <v>16655.238197999999</v>
      </c>
      <c r="AI1050" s="28">
        <f t="shared" si="610"/>
        <v>16655.238197999999</v>
      </c>
      <c r="AJ1050" s="29" t="str">
        <f t="shared" si="611"/>
        <v>N</v>
      </c>
      <c r="AK1050" s="30">
        <f t="shared" si="576"/>
        <v>1.3999999999999995</v>
      </c>
      <c r="AL1050" s="31">
        <f t="shared" si="577"/>
        <v>50000</v>
      </c>
      <c r="AM1050" s="31">
        <f t="shared" si="578"/>
        <v>200000</v>
      </c>
      <c r="AN1050" s="31">
        <f t="shared" si="579"/>
        <v>257500</v>
      </c>
      <c r="AO1050" s="31">
        <f t="shared" si="580"/>
        <v>16988.342961959999</v>
      </c>
      <c r="AP1050" s="31">
        <f t="shared" si="581"/>
        <v>0</v>
      </c>
      <c r="AQ1050" s="31">
        <f t="shared" si="582"/>
        <v>16988.342961959999</v>
      </c>
      <c r="AR1050" s="31">
        <f t="shared" si="583"/>
        <v>16988.342961959999</v>
      </c>
      <c r="AS1050" s="32">
        <f t="shared" si="584"/>
        <v>0.39999999999999947</v>
      </c>
      <c r="AT1050" s="33">
        <f t="shared" si="585"/>
        <v>50000</v>
      </c>
      <c r="AU1050" s="33">
        <f t="shared" si="586"/>
        <v>200000</v>
      </c>
      <c r="AV1050" s="33">
        <v>257548</v>
      </c>
      <c r="AW1050" s="33">
        <f t="shared" si="587"/>
        <v>17328.109821199199</v>
      </c>
      <c r="AX1050" s="33">
        <f t="shared" si="588"/>
        <v>17328.109821199199</v>
      </c>
      <c r="AY1050" s="34">
        <f t="shared" si="589"/>
        <v>67300.355881159194</v>
      </c>
    </row>
    <row r="1051" spans="1:51" ht="15" customHeight="1" x14ac:dyDescent="0.3">
      <c r="A1051" s="166" t="s">
        <v>2256</v>
      </c>
      <c r="B1051" s="99">
        <v>6993.89</v>
      </c>
      <c r="C1051" s="99">
        <v>2826.29</v>
      </c>
      <c r="D1051" s="99">
        <v>25835.77</v>
      </c>
      <c r="E1051" s="99">
        <v>23273.9</v>
      </c>
      <c r="F1051" s="111">
        <v>112000</v>
      </c>
      <c r="G1051" s="110">
        <v>0</v>
      </c>
      <c r="H1051" s="182">
        <v>46311</v>
      </c>
      <c r="I1051" s="182">
        <v>46369</v>
      </c>
      <c r="J1051" s="166">
        <v>2.7</v>
      </c>
      <c r="K1051" s="166">
        <v>0.6</v>
      </c>
      <c r="L1051" s="167" t="s">
        <v>1207</v>
      </c>
      <c r="M1051" s="168" t="s">
        <v>1205</v>
      </c>
      <c r="N1051" s="169">
        <v>0.02</v>
      </c>
      <c r="O1051" s="21">
        <f t="shared" si="590"/>
        <v>2.1</v>
      </c>
      <c r="P1051" s="21" t="str">
        <f t="shared" si="591"/>
        <v>N</v>
      </c>
      <c r="Q1051" s="22">
        <f t="shared" si="592"/>
        <v>9820.18</v>
      </c>
      <c r="R1051" s="8" t="str">
        <f t="shared" si="593"/>
        <v>N</v>
      </c>
      <c r="S1051" s="23">
        <f t="shared" si="594"/>
        <v>2.1</v>
      </c>
      <c r="T1051" s="24">
        <f t="shared" si="595"/>
        <v>50000</v>
      </c>
      <c r="U1051" s="24">
        <f t="shared" si="596"/>
        <v>200000</v>
      </c>
      <c r="V1051" s="24">
        <f t="shared" si="597"/>
        <v>257500</v>
      </c>
      <c r="W1051" s="24">
        <f t="shared" si="598"/>
        <v>10016.5836</v>
      </c>
      <c r="X1051" s="24">
        <f t="shared" si="599"/>
        <v>0</v>
      </c>
      <c r="Y1051" s="24">
        <f t="shared" si="600"/>
        <v>10016.5836</v>
      </c>
      <c r="Z1051" s="24">
        <f t="shared" si="601"/>
        <v>0</v>
      </c>
      <c r="AA1051" s="25" t="str">
        <f t="shared" si="602"/>
        <v>N</v>
      </c>
      <c r="AB1051" s="26">
        <f t="shared" si="603"/>
        <v>1.1000000000000001</v>
      </c>
      <c r="AC1051" s="27">
        <f t="shared" si="604"/>
        <v>50000</v>
      </c>
      <c r="AD1051" s="28">
        <f t="shared" si="605"/>
        <v>200000</v>
      </c>
      <c r="AE1051" s="28">
        <f t="shared" si="606"/>
        <v>257500</v>
      </c>
      <c r="AF1051" s="28">
        <f t="shared" si="607"/>
        <v>10216.915272</v>
      </c>
      <c r="AG1051" s="28">
        <f t="shared" si="608"/>
        <v>0</v>
      </c>
      <c r="AH1051" s="28">
        <f t="shared" si="609"/>
        <v>10216.915272</v>
      </c>
      <c r="AI1051" s="28">
        <f t="shared" si="610"/>
        <v>0</v>
      </c>
      <c r="AJ1051" s="29" t="str">
        <f t="shared" si="611"/>
        <v>N</v>
      </c>
      <c r="AK1051" s="30">
        <f t="shared" si="576"/>
        <v>0.10000000000000009</v>
      </c>
      <c r="AL1051" s="31">
        <f t="shared" si="577"/>
        <v>50000</v>
      </c>
      <c r="AM1051" s="31">
        <f t="shared" si="578"/>
        <v>200000</v>
      </c>
      <c r="AN1051" s="31">
        <f t="shared" si="579"/>
        <v>257500</v>
      </c>
      <c r="AO1051" s="31">
        <f t="shared" si="580"/>
        <v>10421.25357744</v>
      </c>
      <c r="AP1051" s="31">
        <f t="shared" si="581"/>
        <v>0</v>
      </c>
      <c r="AQ1051" s="31">
        <f t="shared" si="582"/>
        <v>10421.25357744</v>
      </c>
      <c r="AR1051" s="31">
        <f t="shared" si="583"/>
        <v>0</v>
      </c>
      <c r="AS1051" s="32">
        <f t="shared" si="584"/>
        <v>0</v>
      </c>
      <c r="AT1051" s="33">
        <f t="shared" si="585"/>
        <v>50000</v>
      </c>
      <c r="AU1051" s="33">
        <f t="shared" si="586"/>
        <v>200000</v>
      </c>
      <c r="AV1051" s="33">
        <v>257549</v>
      </c>
      <c r="AW1051" s="33">
        <f t="shared" si="587"/>
        <v>0</v>
      </c>
      <c r="AX1051" s="33">
        <f t="shared" si="588"/>
        <v>0</v>
      </c>
      <c r="AY1051" s="34">
        <f t="shared" si="589"/>
        <v>0</v>
      </c>
    </row>
    <row r="1052" spans="1:51" ht="15" customHeight="1" x14ac:dyDescent="0.3">
      <c r="A1052" s="166" t="s">
        <v>2257</v>
      </c>
      <c r="B1052" s="99">
        <v>19856.46</v>
      </c>
      <c r="C1052" s="99">
        <v>33666.68</v>
      </c>
      <c r="D1052" s="99">
        <v>122942.73</v>
      </c>
      <c r="E1052" s="99">
        <v>120234.09</v>
      </c>
      <c r="F1052" s="111">
        <v>30000</v>
      </c>
      <c r="G1052" s="110">
        <v>0</v>
      </c>
      <c r="H1052" s="182">
        <v>46334</v>
      </c>
      <c r="I1052" s="182">
        <v>46379</v>
      </c>
      <c r="J1052" s="166">
        <v>1.9</v>
      </c>
      <c r="K1052" s="166">
        <v>0.5</v>
      </c>
      <c r="L1052" s="167" t="s">
        <v>1206</v>
      </c>
      <c r="M1052" s="168" t="s">
        <v>1205</v>
      </c>
      <c r="N1052" s="169">
        <v>0.02</v>
      </c>
      <c r="O1052" s="21">
        <f t="shared" si="590"/>
        <v>1.4</v>
      </c>
      <c r="P1052" s="21" t="str">
        <f t="shared" si="591"/>
        <v>N</v>
      </c>
      <c r="Q1052" s="22">
        <f t="shared" si="592"/>
        <v>53523.14</v>
      </c>
      <c r="R1052" s="8" t="str">
        <f t="shared" si="593"/>
        <v>N</v>
      </c>
      <c r="S1052" s="23">
        <f t="shared" si="594"/>
        <v>1.4</v>
      </c>
      <c r="T1052" s="24">
        <f t="shared" si="595"/>
        <v>20500</v>
      </c>
      <c r="U1052" s="24">
        <f t="shared" si="596"/>
        <v>100000</v>
      </c>
      <c r="V1052" s="24">
        <f t="shared" si="597"/>
        <v>257500</v>
      </c>
      <c r="W1052" s="24">
        <f t="shared" si="598"/>
        <v>0</v>
      </c>
      <c r="X1052" s="24">
        <f t="shared" si="599"/>
        <v>0</v>
      </c>
      <c r="Y1052" s="24">
        <f t="shared" si="600"/>
        <v>0</v>
      </c>
      <c r="Z1052" s="24">
        <f t="shared" si="601"/>
        <v>54593.602800000001</v>
      </c>
      <c r="AA1052" s="25" t="str">
        <f t="shared" si="602"/>
        <v>N</v>
      </c>
      <c r="AB1052" s="26">
        <f t="shared" si="603"/>
        <v>0.39999999999999991</v>
      </c>
      <c r="AC1052" s="27">
        <f t="shared" si="604"/>
        <v>20500</v>
      </c>
      <c r="AD1052" s="28">
        <f t="shared" si="605"/>
        <v>100000</v>
      </c>
      <c r="AE1052" s="28">
        <f t="shared" si="606"/>
        <v>257500</v>
      </c>
      <c r="AF1052" s="28">
        <f t="shared" si="607"/>
        <v>0</v>
      </c>
      <c r="AG1052" s="28">
        <f t="shared" si="608"/>
        <v>0</v>
      </c>
      <c r="AH1052" s="28">
        <f t="shared" si="609"/>
        <v>0</v>
      </c>
      <c r="AI1052" s="28">
        <f t="shared" si="610"/>
        <v>55685.474856000001</v>
      </c>
      <c r="AJ1052" s="29" t="str">
        <f t="shared" si="611"/>
        <v>N</v>
      </c>
      <c r="AK1052" s="30">
        <f t="shared" si="576"/>
        <v>0</v>
      </c>
      <c r="AL1052" s="31">
        <f t="shared" si="577"/>
        <v>20500</v>
      </c>
      <c r="AM1052" s="31">
        <f t="shared" si="578"/>
        <v>100000</v>
      </c>
      <c r="AN1052" s="31">
        <f t="shared" si="579"/>
        <v>257500</v>
      </c>
      <c r="AO1052" s="31">
        <f t="shared" si="580"/>
        <v>0</v>
      </c>
      <c r="AP1052" s="31">
        <f t="shared" si="581"/>
        <v>0</v>
      </c>
      <c r="AQ1052" s="31">
        <f t="shared" si="582"/>
        <v>0</v>
      </c>
      <c r="AR1052" s="31">
        <f t="shared" si="583"/>
        <v>0</v>
      </c>
      <c r="AS1052" s="32">
        <f t="shared" si="584"/>
        <v>0</v>
      </c>
      <c r="AT1052" s="33">
        <f t="shared" si="585"/>
        <v>20500</v>
      </c>
      <c r="AU1052" s="33">
        <f t="shared" si="586"/>
        <v>100000</v>
      </c>
      <c r="AV1052" s="33">
        <v>257550</v>
      </c>
      <c r="AW1052" s="33">
        <f t="shared" si="587"/>
        <v>0</v>
      </c>
      <c r="AX1052" s="33">
        <f t="shared" si="588"/>
        <v>0</v>
      </c>
      <c r="AY1052" s="34">
        <f t="shared" si="589"/>
        <v>110279.07765600001</v>
      </c>
    </row>
    <row r="1053" spans="1:51" ht="15" customHeight="1" x14ac:dyDescent="0.3">
      <c r="A1053" s="166" t="s">
        <v>2258</v>
      </c>
      <c r="B1053" s="99">
        <v>5793.07</v>
      </c>
      <c r="C1053" s="99">
        <v>8783.75</v>
      </c>
      <c r="D1053" s="99">
        <v>44474.57</v>
      </c>
      <c r="E1053" s="99">
        <v>33376.83</v>
      </c>
      <c r="F1053" s="111">
        <v>72000</v>
      </c>
      <c r="G1053" s="110">
        <v>0</v>
      </c>
      <c r="H1053" s="182">
        <v>46241</v>
      </c>
      <c r="I1053" s="182">
        <v>46316</v>
      </c>
      <c r="J1053" s="166">
        <v>1.9</v>
      </c>
      <c r="K1053" s="166">
        <v>1.9</v>
      </c>
      <c r="L1053" s="167" t="s">
        <v>1206</v>
      </c>
      <c r="M1053" s="168" t="s">
        <v>1203</v>
      </c>
      <c r="N1053" s="169">
        <v>0.04</v>
      </c>
      <c r="O1053" s="21">
        <f t="shared" si="590"/>
        <v>0</v>
      </c>
      <c r="P1053" s="21" t="str">
        <f t="shared" si="591"/>
        <v>N</v>
      </c>
      <c r="Q1053" s="22">
        <f t="shared" si="592"/>
        <v>14576.82</v>
      </c>
      <c r="R1053" s="8" t="str">
        <f t="shared" si="593"/>
        <v>N</v>
      </c>
      <c r="S1053" s="23">
        <f t="shared" si="594"/>
        <v>0</v>
      </c>
      <c r="T1053" s="24">
        <f t="shared" si="595"/>
        <v>20500</v>
      </c>
      <c r="U1053" s="24">
        <f t="shared" si="596"/>
        <v>100000</v>
      </c>
      <c r="V1053" s="24">
        <f t="shared" si="597"/>
        <v>257500</v>
      </c>
      <c r="W1053" s="24">
        <f t="shared" si="598"/>
        <v>0</v>
      </c>
      <c r="X1053" s="24">
        <f t="shared" si="599"/>
        <v>0</v>
      </c>
      <c r="Y1053" s="24">
        <f t="shared" si="600"/>
        <v>0</v>
      </c>
      <c r="Z1053" s="24">
        <f t="shared" si="601"/>
        <v>0</v>
      </c>
      <c r="AA1053" s="25" t="str">
        <f t="shared" si="602"/>
        <v>N</v>
      </c>
      <c r="AB1053" s="26">
        <f t="shared" si="603"/>
        <v>0</v>
      </c>
      <c r="AC1053" s="27">
        <f t="shared" si="604"/>
        <v>20500</v>
      </c>
      <c r="AD1053" s="28">
        <f t="shared" si="605"/>
        <v>100000</v>
      </c>
      <c r="AE1053" s="28">
        <f t="shared" si="606"/>
        <v>257500</v>
      </c>
      <c r="AF1053" s="28">
        <f t="shared" si="607"/>
        <v>0</v>
      </c>
      <c r="AG1053" s="28">
        <f t="shared" si="608"/>
        <v>0</v>
      </c>
      <c r="AH1053" s="28">
        <f t="shared" si="609"/>
        <v>0</v>
      </c>
      <c r="AI1053" s="28">
        <f t="shared" si="610"/>
        <v>0</v>
      </c>
      <c r="AJ1053" s="29" t="str">
        <f t="shared" si="611"/>
        <v>N</v>
      </c>
      <c r="AK1053" s="30">
        <f t="shared" si="576"/>
        <v>0</v>
      </c>
      <c r="AL1053" s="31">
        <f t="shared" si="577"/>
        <v>20500</v>
      </c>
      <c r="AM1053" s="31">
        <f t="shared" si="578"/>
        <v>100000</v>
      </c>
      <c r="AN1053" s="31">
        <f t="shared" si="579"/>
        <v>257500</v>
      </c>
      <c r="AO1053" s="31">
        <f t="shared" si="580"/>
        <v>0</v>
      </c>
      <c r="AP1053" s="31">
        <f t="shared" si="581"/>
        <v>0</v>
      </c>
      <c r="AQ1053" s="31">
        <f t="shared" si="582"/>
        <v>0</v>
      </c>
      <c r="AR1053" s="31">
        <f t="shared" si="583"/>
        <v>0</v>
      </c>
      <c r="AS1053" s="32">
        <f t="shared" si="584"/>
        <v>0</v>
      </c>
      <c r="AT1053" s="33">
        <f t="shared" si="585"/>
        <v>20500</v>
      </c>
      <c r="AU1053" s="33">
        <f t="shared" si="586"/>
        <v>100000</v>
      </c>
      <c r="AV1053" s="33">
        <v>257551</v>
      </c>
      <c r="AW1053" s="33">
        <f t="shared" si="587"/>
        <v>0</v>
      </c>
      <c r="AX1053" s="33">
        <f t="shared" si="588"/>
        <v>0</v>
      </c>
      <c r="AY1053" s="34">
        <f t="shared" si="589"/>
        <v>0</v>
      </c>
    </row>
    <row r="1054" spans="1:51" ht="15" customHeight="1" x14ac:dyDescent="0.3">
      <c r="A1054" s="166" t="s">
        <v>2259</v>
      </c>
      <c r="B1054" s="99">
        <v>19000.810000000001</v>
      </c>
      <c r="C1054" s="99">
        <v>13886.48</v>
      </c>
      <c r="D1054" s="99">
        <v>52004.73</v>
      </c>
      <c r="E1054" s="99">
        <v>50162.99</v>
      </c>
      <c r="F1054" s="111">
        <v>101000</v>
      </c>
      <c r="G1054" s="110">
        <v>0</v>
      </c>
      <c r="H1054" s="182">
        <v>46319</v>
      </c>
      <c r="I1054" s="182">
        <v>46341</v>
      </c>
      <c r="J1054" s="166">
        <v>3.5</v>
      </c>
      <c r="K1054" s="166">
        <v>1.9</v>
      </c>
      <c r="L1054" s="167" t="s">
        <v>1206</v>
      </c>
      <c r="M1054" s="168" t="s">
        <v>1205</v>
      </c>
      <c r="N1054" s="169">
        <v>0.05</v>
      </c>
      <c r="O1054" s="21">
        <f t="shared" si="590"/>
        <v>1.6</v>
      </c>
      <c r="P1054" s="21" t="str">
        <f t="shared" si="591"/>
        <v>N</v>
      </c>
      <c r="Q1054" s="22">
        <f t="shared" si="592"/>
        <v>32887.29</v>
      </c>
      <c r="R1054" s="8" t="str">
        <f t="shared" si="593"/>
        <v>N</v>
      </c>
      <c r="S1054" s="23">
        <f t="shared" si="594"/>
        <v>1.6</v>
      </c>
      <c r="T1054" s="24">
        <f t="shared" si="595"/>
        <v>20500</v>
      </c>
      <c r="U1054" s="24">
        <f t="shared" si="596"/>
        <v>100000</v>
      </c>
      <c r="V1054" s="24">
        <f t="shared" si="597"/>
        <v>257500</v>
      </c>
      <c r="W1054" s="24">
        <f t="shared" si="598"/>
        <v>20500</v>
      </c>
      <c r="X1054" s="24">
        <f t="shared" si="599"/>
        <v>0</v>
      </c>
      <c r="Y1054" s="24">
        <f t="shared" si="600"/>
        <v>20500</v>
      </c>
      <c r="Z1054" s="24">
        <f t="shared" si="601"/>
        <v>14031.654500000004</v>
      </c>
      <c r="AA1054" s="25" t="str">
        <f t="shared" si="602"/>
        <v>N</v>
      </c>
      <c r="AB1054" s="26">
        <f t="shared" si="603"/>
        <v>0.60000000000000009</v>
      </c>
      <c r="AC1054" s="27">
        <f t="shared" si="604"/>
        <v>20500</v>
      </c>
      <c r="AD1054" s="28">
        <f t="shared" si="605"/>
        <v>100000</v>
      </c>
      <c r="AE1054" s="28">
        <f t="shared" si="606"/>
        <v>257500</v>
      </c>
      <c r="AF1054" s="28">
        <f t="shared" si="607"/>
        <v>20500</v>
      </c>
      <c r="AG1054" s="28">
        <f t="shared" si="608"/>
        <v>0</v>
      </c>
      <c r="AH1054" s="28">
        <f t="shared" si="609"/>
        <v>20500</v>
      </c>
      <c r="AI1054" s="28">
        <f t="shared" si="610"/>
        <v>15758.237225000004</v>
      </c>
      <c r="AJ1054" s="29" t="str">
        <f t="shared" si="611"/>
        <v>N</v>
      </c>
      <c r="AK1054" s="30">
        <f t="shared" si="576"/>
        <v>0</v>
      </c>
      <c r="AL1054" s="31">
        <f t="shared" si="577"/>
        <v>20500</v>
      </c>
      <c r="AM1054" s="31">
        <f t="shared" si="578"/>
        <v>100000</v>
      </c>
      <c r="AN1054" s="31">
        <f t="shared" si="579"/>
        <v>257500</v>
      </c>
      <c r="AO1054" s="31">
        <f t="shared" si="580"/>
        <v>0</v>
      </c>
      <c r="AP1054" s="31">
        <f t="shared" si="581"/>
        <v>0</v>
      </c>
      <c r="AQ1054" s="31">
        <f t="shared" si="582"/>
        <v>0</v>
      </c>
      <c r="AR1054" s="31">
        <f t="shared" si="583"/>
        <v>0</v>
      </c>
      <c r="AS1054" s="32">
        <f t="shared" si="584"/>
        <v>0</v>
      </c>
      <c r="AT1054" s="33">
        <f t="shared" si="585"/>
        <v>20500</v>
      </c>
      <c r="AU1054" s="33">
        <f t="shared" si="586"/>
        <v>100000</v>
      </c>
      <c r="AV1054" s="33">
        <v>257552</v>
      </c>
      <c r="AW1054" s="33">
        <f t="shared" si="587"/>
        <v>0</v>
      </c>
      <c r="AX1054" s="33">
        <f t="shared" si="588"/>
        <v>0</v>
      </c>
      <c r="AY1054" s="34">
        <f t="shared" si="589"/>
        <v>29789.891725000009</v>
      </c>
    </row>
    <row r="1055" spans="1:51" ht="15" customHeight="1" x14ac:dyDescent="0.3">
      <c r="A1055" s="166" t="s">
        <v>2260</v>
      </c>
      <c r="B1055" s="99">
        <v>8012.58</v>
      </c>
      <c r="C1055" s="99">
        <v>5486.57</v>
      </c>
      <c r="D1055" s="99">
        <v>39825.120000000003</v>
      </c>
      <c r="E1055" s="99">
        <v>39752.449999999997</v>
      </c>
      <c r="F1055" s="111">
        <v>120000</v>
      </c>
      <c r="G1055" s="110">
        <v>0</v>
      </c>
      <c r="H1055" s="182">
        <v>46300</v>
      </c>
      <c r="I1055" s="182">
        <v>46380</v>
      </c>
      <c r="J1055" s="166">
        <v>4.5</v>
      </c>
      <c r="K1055" s="166">
        <v>4.4000000000000004</v>
      </c>
      <c r="L1055" s="167" t="s">
        <v>1206</v>
      </c>
      <c r="M1055" s="168" t="s">
        <v>1203</v>
      </c>
      <c r="N1055" s="169">
        <v>5.1999999999999998E-2</v>
      </c>
      <c r="O1055" s="21">
        <f t="shared" si="590"/>
        <v>9.9999999999999645E-2</v>
      </c>
      <c r="P1055" s="21" t="str">
        <f t="shared" si="591"/>
        <v>N</v>
      </c>
      <c r="Q1055" s="22">
        <f t="shared" si="592"/>
        <v>13499.15</v>
      </c>
      <c r="R1055" s="8" t="str">
        <f t="shared" si="593"/>
        <v>N</v>
      </c>
      <c r="S1055" s="23">
        <f t="shared" si="594"/>
        <v>0.13333333333333286</v>
      </c>
      <c r="T1055" s="24">
        <f t="shared" si="595"/>
        <v>20500</v>
      </c>
      <c r="U1055" s="24">
        <f t="shared" si="596"/>
        <v>100000</v>
      </c>
      <c r="V1055" s="24">
        <f t="shared" si="597"/>
        <v>257500</v>
      </c>
      <c r="W1055" s="24">
        <f t="shared" si="598"/>
        <v>10650.82935</v>
      </c>
      <c r="X1055" s="24">
        <f t="shared" si="599"/>
        <v>0</v>
      </c>
      <c r="Y1055" s="24">
        <f t="shared" si="600"/>
        <v>10650.82935</v>
      </c>
      <c r="Z1055" s="24">
        <f t="shared" si="601"/>
        <v>3550.2764499999994</v>
      </c>
      <c r="AA1055" s="25" t="str">
        <f t="shared" si="602"/>
        <v>N</v>
      </c>
      <c r="AB1055" s="26">
        <f t="shared" si="603"/>
        <v>0</v>
      </c>
      <c r="AC1055" s="27">
        <f t="shared" si="604"/>
        <v>20500</v>
      </c>
      <c r="AD1055" s="28">
        <f t="shared" si="605"/>
        <v>100000</v>
      </c>
      <c r="AE1055" s="28">
        <f t="shared" si="606"/>
        <v>257500</v>
      </c>
      <c r="AF1055" s="28">
        <f t="shared" si="607"/>
        <v>0</v>
      </c>
      <c r="AG1055" s="28">
        <f t="shared" si="608"/>
        <v>0</v>
      </c>
      <c r="AH1055" s="28">
        <f t="shared" si="609"/>
        <v>0</v>
      </c>
      <c r="AI1055" s="28">
        <f t="shared" si="610"/>
        <v>0</v>
      </c>
      <c r="AJ1055" s="29" t="str">
        <f t="shared" si="611"/>
        <v>N</v>
      </c>
      <c r="AK1055" s="30">
        <f t="shared" si="576"/>
        <v>0</v>
      </c>
      <c r="AL1055" s="31">
        <f t="shared" si="577"/>
        <v>20500</v>
      </c>
      <c r="AM1055" s="31">
        <f t="shared" si="578"/>
        <v>100000</v>
      </c>
      <c r="AN1055" s="31">
        <f t="shared" si="579"/>
        <v>257500</v>
      </c>
      <c r="AO1055" s="31">
        <f t="shared" si="580"/>
        <v>0</v>
      </c>
      <c r="AP1055" s="31">
        <f t="shared" si="581"/>
        <v>0</v>
      </c>
      <c r="AQ1055" s="31">
        <f t="shared" si="582"/>
        <v>0</v>
      </c>
      <c r="AR1055" s="31">
        <f t="shared" si="583"/>
        <v>0</v>
      </c>
      <c r="AS1055" s="32">
        <f t="shared" si="584"/>
        <v>0</v>
      </c>
      <c r="AT1055" s="33">
        <f t="shared" si="585"/>
        <v>20500</v>
      </c>
      <c r="AU1055" s="33">
        <f t="shared" si="586"/>
        <v>100000</v>
      </c>
      <c r="AV1055" s="33">
        <v>257553</v>
      </c>
      <c r="AW1055" s="33">
        <f t="shared" si="587"/>
        <v>0</v>
      </c>
      <c r="AX1055" s="33">
        <f t="shared" si="588"/>
        <v>0</v>
      </c>
      <c r="AY1055" s="34">
        <f t="shared" si="589"/>
        <v>3550.2764499999994</v>
      </c>
    </row>
    <row r="1056" spans="1:51" ht="15" customHeight="1" x14ac:dyDescent="0.3">
      <c r="A1056" s="166" t="s">
        <v>2261</v>
      </c>
      <c r="B1056" s="99">
        <v>19596.34</v>
      </c>
      <c r="C1056" s="99">
        <v>20436.13</v>
      </c>
      <c r="D1056" s="99">
        <v>110279.08</v>
      </c>
      <c r="E1056" s="99">
        <v>102497.87</v>
      </c>
      <c r="F1056" s="111">
        <v>72000</v>
      </c>
      <c r="G1056" s="110">
        <v>0</v>
      </c>
      <c r="H1056" s="182">
        <v>46489</v>
      </c>
      <c r="I1056" s="182">
        <v>46561</v>
      </c>
      <c r="J1056" s="166">
        <v>3</v>
      </c>
      <c r="K1056" s="166">
        <v>2.2000000000000002</v>
      </c>
      <c r="L1056" s="167" t="s">
        <v>1206</v>
      </c>
      <c r="M1056" s="168" t="s">
        <v>1203</v>
      </c>
      <c r="N1056" s="169">
        <v>0.04</v>
      </c>
      <c r="O1056" s="21">
        <f t="shared" si="590"/>
        <v>0.79999999999999982</v>
      </c>
      <c r="P1056" s="21" t="str">
        <f t="shared" si="591"/>
        <v>N</v>
      </c>
      <c r="Q1056" s="22">
        <f t="shared" si="592"/>
        <v>40032.47</v>
      </c>
      <c r="R1056" s="8" t="str">
        <f t="shared" si="593"/>
        <v>N</v>
      </c>
      <c r="S1056" s="23">
        <f t="shared" si="594"/>
        <v>1.0666666666666664</v>
      </c>
      <c r="T1056" s="24">
        <f t="shared" si="595"/>
        <v>20500</v>
      </c>
      <c r="U1056" s="24">
        <f t="shared" si="596"/>
        <v>100000</v>
      </c>
      <c r="V1056" s="24">
        <f t="shared" si="597"/>
        <v>257500</v>
      </c>
      <c r="W1056" s="24">
        <f t="shared" si="598"/>
        <v>0</v>
      </c>
      <c r="X1056" s="24">
        <f t="shared" si="599"/>
        <v>0</v>
      </c>
      <c r="Y1056" s="24">
        <f t="shared" si="600"/>
        <v>0</v>
      </c>
      <c r="Z1056" s="24">
        <f t="shared" si="601"/>
        <v>41633.768800000005</v>
      </c>
      <c r="AA1056" s="25" t="str">
        <f t="shared" si="602"/>
        <v>N</v>
      </c>
      <c r="AB1056" s="26">
        <f t="shared" si="603"/>
        <v>6.666666666666643E-2</v>
      </c>
      <c r="AC1056" s="27">
        <f t="shared" si="604"/>
        <v>20500</v>
      </c>
      <c r="AD1056" s="28">
        <f t="shared" si="605"/>
        <v>100000</v>
      </c>
      <c r="AE1056" s="28">
        <f t="shared" si="606"/>
        <v>257500</v>
      </c>
      <c r="AF1056" s="28">
        <f t="shared" si="607"/>
        <v>0</v>
      </c>
      <c r="AG1056" s="28">
        <f t="shared" si="608"/>
        <v>0</v>
      </c>
      <c r="AH1056" s="28">
        <f t="shared" si="609"/>
        <v>0</v>
      </c>
      <c r="AI1056" s="28">
        <f t="shared" si="610"/>
        <v>43299.119552000004</v>
      </c>
      <c r="AJ1056" s="29" t="str">
        <f t="shared" si="611"/>
        <v>N</v>
      </c>
      <c r="AK1056" s="30">
        <f t="shared" si="576"/>
        <v>0</v>
      </c>
      <c r="AL1056" s="31">
        <f t="shared" si="577"/>
        <v>20500</v>
      </c>
      <c r="AM1056" s="31">
        <f t="shared" si="578"/>
        <v>100000</v>
      </c>
      <c r="AN1056" s="31">
        <f t="shared" si="579"/>
        <v>257500</v>
      </c>
      <c r="AO1056" s="31">
        <f t="shared" si="580"/>
        <v>0</v>
      </c>
      <c r="AP1056" s="31">
        <f t="shared" si="581"/>
        <v>0</v>
      </c>
      <c r="AQ1056" s="31">
        <f t="shared" si="582"/>
        <v>0</v>
      </c>
      <c r="AR1056" s="31">
        <f t="shared" si="583"/>
        <v>0</v>
      </c>
      <c r="AS1056" s="32">
        <f t="shared" si="584"/>
        <v>0</v>
      </c>
      <c r="AT1056" s="33">
        <f t="shared" si="585"/>
        <v>20500</v>
      </c>
      <c r="AU1056" s="33">
        <f t="shared" si="586"/>
        <v>100000</v>
      </c>
      <c r="AV1056" s="33">
        <v>257554</v>
      </c>
      <c r="AW1056" s="33">
        <f t="shared" si="587"/>
        <v>0</v>
      </c>
      <c r="AX1056" s="33">
        <f t="shared" si="588"/>
        <v>0</v>
      </c>
      <c r="AY1056" s="34">
        <f t="shared" si="589"/>
        <v>84932.888352000009</v>
      </c>
    </row>
    <row r="1057" spans="1:51" ht="15" customHeight="1" x14ac:dyDescent="0.3">
      <c r="A1057" s="166" t="s">
        <v>2262</v>
      </c>
      <c r="B1057" s="99">
        <v>17764.2</v>
      </c>
      <c r="C1057" s="99">
        <v>14735.35</v>
      </c>
      <c r="D1057" s="99">
        <v>88070.8</v>
      </c>
      <c r="E1057" s="99">
        <v>76235.179999999993</v>
      </c>
      <c r="F1057" s="111">
        <v>101000</v>
      </c>
      <c r="G1057" s="110">
        <v>0</v>
      </c>
      <c r="H1057" s="182">
        <v>46433</v>
      </c>
      <c r="I1057" s="182">
        <v>46500</v>
      </c>
      <c r="J1057" s="166">
        <v>2.2999999999999998</v>
      </c>
      <c r="K1057" s="166">
        <v>0.5</v>
      </c>
      <c r="L1057" s="167" t="s">
        <v>1206</v>
      </c>
      <c r="M1057" s="168" t="s">
        <v>1203</v>
      </c>
      <c r="N1057" s="169">
        <v>1.6E-2</v>
      </c>
      <c r="O1057" s="21">
        <f t="shared" si="590"/>
        <v>1.7999999999999998</v>
      </c>
      <c r="P1057" s="21" t="str">
        <f t="shared" si="591"/>
        <v>N</v>
      </c>
      <c r="Q1057" s="22">
        <f t="shared" si="592"/>
        <v>32499.550000000003</v>
      </c>
      <c r="R1057" s="8" t="str">
        <f t="shared" si="593"/>
        <v>N</v>
      </c>
      <c r="S1057" s="23">
        <f t="shared" si="594"/>
        <v>2.4</v>
      </c>
      <c r="T1057" s="24">
        <f t="shared" si="595"/>
        <v>20500</v>
      </c>
      <c r="U1057" s="24">
        <f t="shared" si="596"/>
        <v>100000</v>
      </c>
      <c r="V1057" s="24">
        <f t="shared" si="597"/>
        <v>257500</v>
      </c>
      <c r="W1057" s="24">
        <f t="shared" si="598"/>
        <v>8946.8999999999978</v>
      </c>
      <c r="X1057" s="24">
        <f t="shared" si="599"/>
        <v>0</v>
      </c>
      <c r="Y1057" s="24">
        <f t="shared" si="600"/>
        <v>8946.8999999999978</v>
      </c>
      <c r="Z1057" s="24">
        <f t="shared" si="601"/>
        <v>24072.642800000005</v>
      </c>
      <c r="AA1057" s="25" t="str">
        <f t="shared" si="602"/>
        <v>N</v>
      </c>
      <c r="AB1057" s="26">
        <f t="shared" si="603"/>
        <v>1.4</v>
      </c>
      <c r="AC1057" s="27">
        <f t="shared" si="604"/>
        <v>20500</v>
      </c>
      <c r="AD1057" s="28">
        <f t="shared" si="605"/>
        <v>100000</v>
      </c>
      <c r="AE1057" s="28">
        <f t="shared" si="606"/>
        <v>257500</v>
      </c>
      <c r="AF1057" s="28">
        <f t="shared" si="607"/>
        <v>2236.7249999999995</v>
      </c>
      <c r="AG1057" s="28">
        <f t="shared" si="608"/>
        <v>0</v>
      </c>
      <c r="AH1057" s="28">
        <f t="shared" si="609"/>
        <v>2236.7249999999995</v>
      </c>
      <c r="AI1057" s="28">
        <f t="shared" si="610"/>
        <v>31311.130484800007</v>
      </c>
      <c r="AJ1057" s="29" t="str">
        <f t="shared" si="611"/>
        <v>N</v>
      </c>
      <c r="AK1057" s="30">
        <f t="shared" si="576"/>
        <v>0.39999999999999991</v>
      </c>
      <c r="AL1057" s="31">
        <f t="shared" si="577"/>
        <v>20500</v>
      </c>
      <c r="AM1057" s="31">
        <f t="shared" si="578"/>
        <v>100000</v>
      </c>
      <c r="AN1057" s="31">
        <f t="shared" si="579"/>
        <v>257500</v>
      </c>
      <c r="AO1057" s="31">
        <f t="shared" si="580"/>
        <v>0</v>
      </c>
      <c r="AP1057" s="31">
        <f t="shared" si="581"/>
        <v>0</v>
      </c>
      <c r="AQ1057" s="31">
        <f t="shared" si="582"/>
        <v>0</v>
      </c>
      <c r="AR1057" s="31">
        <f t="shared" si="583"/>
        <v>34084.621172556806</v>
      </c>
      <c r="AS1057" s="32">
        <f t="shared" si="584"/>
        <v>0</v>
      </c>
      <c r="AT1057" s="33">
        <f t="shared" si="585"/>
        <v>20500</v>
      </c>
      <c r="AU1057" s="33">
        <f t="shared" si="586"/>
        <v>100000</v>
      </c>
      <c r="AV1057" s="33">
        <v>257555</v>
      </c>
      <c r="AW1057" s="33">
        <f t="shared" si="587"/>
        <v>0</v>
      </c>
      <c r="AX1057" s="33">
        <f t="shared" si="588"/>
        <v>0</v>
      </c>
      <c r="AY1057" s="34">
        <f t="shared" si="589"/>
        <v>89468.39445735683</v>
      </c>
    </row>
    <row r="1058" spans="1:51" ht="15" customHeight="1" x14ac:dyDescent="0.3">
      <c r="A1058" s="166" t="s">
        <v>2263</v>
      </c>
      <c r="B1058" s="99">
        <v>18950.39</v>
      </c>
      <c r="C1058" s="99">
        <v>11142.57</v>
      </c>
      <c r="D1058" s="99">
        <v>56324.42</v>
      </c>
      <c r="E1058" s="99">
        <v>41630.300000000003</v>
      </c>
      <c r="F1058" s="111">
        <v>120000</v>
      </c>
      <c r="G1058" s="110">
        <v>0</v>
      </c>
      <c r="H1058" s="182">
        <v>46412</v>
      </c>
      <c r="I1058" s="182">
        <v>46429</v>
      </c>
      <c r="J1058" s="166">
        <v>5</v>
      </c>
      <c r="K1058" s="166">
        <v>1.5</v>
      </c>
      <c r="L1058" s="167" t="s">
        <v>1206</v>
      </c>
      <c r="M1058" s="168" t="s">
        <v>1204</v>
      </c>
      <c r="N1058" s="169">
        <v>0.03</v>
      </c>
      <c r="O1058" s="21">
        <f t="shared" si="590"/>
        <v>3.5</v>
      </c>
      <c r="P1058" s="21" t="str">
        <f t="shared" si="591"/>
        <v>N</v>
      </c>
      <c r="Q1058" s="22">
        <f t="shared" si="592"/>
        <v>30092.959999999999</v>
      </c>
      <c r="R1058" s="8" t="str">
        <f t="shared" si="593"/>
        <v>N</v>
      </c>
      <c r="S1058" s="23">
        <f t="shared" si="594"/>
        <v>7</v>
      </c>
      <c r="T1058" s="24">
        <f t="shared" si="595"/>
        <v>20500</v>
      </c>
      <c r="U1058" s="24">
        <f t="shared" si="596"/>
        <v>100000</v>
      </c>
      <c r="V1058" s="24">
        <f t="shared" si="597"/>
        <v>257500</v>
      </c>
      <c r="W1058" s="24">
        <f t="shared" si="598"/>
        <v>10250</v>
      </c>
      <c r="X1058" s="24">
        <f t="shared" si="599"/>
        <v>0</v>
      </c>
      <c r="Y1058" s="24">
        <f t="shared" si="600"/>
        <v>10250</v>
      </c>
      <c r="Z1058" s="24">
        <f t="shared" si="601"/>
        <v>20745.748800000001</v>
      </c>
      <c r="AA1058" s="25" t="str">
        <f t="shared" si="602"/>
        <v>N</v>
      </c>
      <c r="AB1058" s="26">
        <f t="shared" si="603"/>
        <v>6</v>
      </c>
      <c r="AC1058" s="27">
        <f t="shared" si="604"/>
        <v>20500</v>
      </c>
      <c r="AD1058" s="28">
        <f t="shared" si="605"/>
        <v>100000</v>
      </c>
      <c r="AE1058" s="28">
        <f t="shared" si="606"/>
        <v>257500</v>
      </c>
      <c r="AF1058" s="28">
        <f t="shared" si="607"/>
        <v>10250</v>
      </c>
      <c r="AG1058" s="28">
        <f t="shared" si="608"/>
        <v>0</v>
      </c>
      <c r="AH1058" s="28">
        <f t="shared" si="609"/>
        <v>10250</v>
      </c>
      <c r="AI1058" s="28">
        <f t="shared" si="610"/>
        <v>21675.621264000001</v>
      </c>
      <c r="AJ1058" s="29" t="str">
        <f t="shared" si="611"/>
        <v>N</v>
      </c>
      <c r="AK1058" s="30">
        <f t="shared" si="576"/>
        <v>5</v>
      </c>
      <c r="AL1058" s="31">
        <f t="shared" si="577"/>
        <v>20500</v>
      </c>
      <c r="AM1058" s="31">
        <f t="shared" si="578"/>
        <v>100000</v>
      </c>
      <c r="AN1058" s="31">
        <f t="shared" si="579"/>
        <v>257500</v>
      </c>
      <c r="AO1058" s="31">
        <f t="shared" si="580"/>
        <v>10250</v>
      </c>
      <c r="AP1058" s="31">
        <f t="shared" si="581"/>
        <v>0</v>
      </c>
      <c r="AQ1058" s="31">
        <f t="shared" si="582"/>
        <v>10250</v>
      </c>
      <c r="AR1058" s="31">
        <f t="shared" si="583"/>
        <v>22633.389901920003</v>
      </c>
      <c r="AS1058" s="32">
        <f t="shared" si="584"/>
        <v>4</v>
      </c>
      <c r="AT1058" s="33">
        <f t="shared" si="585"/>
        <v>20500</v>
      </c>
      <c r="AU1058" s="33">
        <f t="shared" si="586"/>
        <v>100000</v>
      </c>
      <c r="AV1058" s="33">
        <v>257556</v>
      </c>
      <c r="AW1058" s="33">
        <f t="shared" si="587"/>
        <v>6462.7900000000009</v>
      </c>
      <c r="AX1058" s="33">
        <f t="shared" si="588"/>
        <v>27407.101598977606</v>
      </c>
      <c r="AY1058" s="34">
        <f t="shared" si="589"/>
        <v>92461.861564897612</v>
      </c>
    </row>
    <row r="1059" spans="1:51" ht="15" customHeight="1" x14ac:dyDescent="0.3">
      <c r="A1059" s="166" t="s">
        <v>2264</v>
      </c>
      <c r="B1059" s="99">
        <v>12629.17</v>
      </c>
      <c r="C1059" s="99">
        <v>30486.5</v>
      </c>
      <c r="D1059" s="99">
        <v>61325.5</v>
      </c>
      <c r="E1059" s="99">
        <v>53066.63</v>
      </c>
      <c r="F1059" s="111">
        <v>300000</v>
      </c>
      <c r="G1059" s="110">
        <v>0</v>
      </c>
      <c r="H1059" s="182">
        <v>46283</v>
      </c>
      <c r="I1059" s="182">
        <v>46326</v>
      </c>
      <c r="J1059" s="166">
        <v>3</v>
      </c>
      <c r="K1059" s="166">
        <v>2.9</v>
      </c>
      <c r="L1059" s="167" t="s">
        <v>1206</v>
      </c>
      <c r="M1059" s="168" t="s">
        <v>1203</v>
      </c>
      <c r="N1059" s="169">
        <v>3.3000000000000002E-2</v>
      </c>
      <c r="O1059" s="21">
        <f t="shared" si="590"/>
        <v>0.10000000000000009</v>
      </c>
      <c r="P1059" s="21" t="str">
        <f t="shared" si="591"/>
        <v>N</v>
      </c>
      <c r="Q1059" s="22">
        <f t="shared" si="592"/>
        <v>43115.67</v>
      </c>
      <c r="R1059" s="8" t="str">
        <f t="shared" si="593"/>
        <v>N</v>
      </c>
      <c r="S1059" s="23">
        <f t="shared" si="594"/>
        <v>0.13333333333333344</v>
      </c>
      <c r="T1059" s="24">
        <f t="shared" si="595"/>
        <v>20500</v>
      </c>
      <c r="U1059" s="24">
        <f t="shared" si="596"/>
        <v>100000</v>
      </c>
      <c r="V1059" s="24">
        <f t="shared" si="597"/>
        <v>257500</v>
      </c>
      <c r="W1059" s="24">
        <f t="shared" si="598"/>
        <v>0</v>
      </c>
      <c r="X1059" s="24">
        <f t="shared" si="599"/>
        <v>0</v>
      </c>
      <c r="Y1059" s="24">
        <f t="shared" si="600"/>
        <v>0</v>
      </c>
      <c r="Z1059" s="24">
        <f t="shared" si="601"/>
        <v>44538.487109999995</v>
      </c>
      <c r="AA1059" s="25" t="str">
        <f t="shared" si="602"/>
        <v>N</v>
      </c>
      <c r="AB1059" s="26">
        <f t="shared" si="603"/>
        <v>0</v>
      </c>
      <c r="AC1059" s="27">
        <f t="shared" si="604"/>
        <v>20500</v>
      </c>
      <c r="AD1059" s="28">
        <f t="shared" si="605"/>
        <v>100000</v>
      </c>
      <c r="AE1059" s="28">
        <f t="shared" si="606"/>
        <v>257500</v>
      </c>
      <c r="AF1059" s="28">
        <f t="shared" si="607"/>
        <v>0</v>
      </c>
      <c r="AG1059" s="28">
        <f t="shared" si="608"/>
        <v>0</v>
      </c>
      <c r="AH1059" s="28">
        <f t="shared" si="609"/>
        <v>0</v>
      </c>
      <c r="AI1059" s="28">
        <f t="shared" si="610"/>
        <v>0</v>
      </c>
      <c r="AJ1059" s="29" t="str">
        <f t="shared" si="611"/>
        <v>N</v>
      </c>
      <c r="AK1059" s="30">
        <f t="shared" si="576"/>
        <v>0</v>
      </c>
      <c r="AL1059" s="31">
        <f t="shared" si="577"/>
        <v>20500</v>
      </c>
      <c r="AM1059" s="31">
        <f t="shared" si="578"/>
        <v>100000</v>
      </c>
      <c r="AN1059" s="31">
        <f t="shared" si="579"/>
        <v>257500</v>
      </c>
      <c r="AO1059" s="31">
        <f t="shared" si="580"/>
        <v>0</v>
      </c>
      <c r="AP1059" s="31">
        <f t="shared" si="581"/>
        <v>0</v>
      </c>
      <c r="AQ1059" s="31">
        <f t="shared" si="582"/>
        <v>0</v>
      </c>
      <c r="AR1059" s="31">
        <f t="shared" si="583"/>
        <v>0</v>
      </c>
      <c r="AS1059" s="32">
        <f t="shared" si="584"/>
        <v>0</v>
      </c>
      <c r="AT1059" s="33">
        <f t="shared" si="585"/>
        <v>20500</v>
      </c>
      <c r="AU1059" s="33">
        <f t="shared" si="586"/>
        <v>100000</v>
      </c>
      <c r="AV1059" s="33">
        <v>257557</v>
      </c>
      <c r="AW1059" s="33">
        <f t="shared" si="587"/>
        <v>0</v>
      </c>
      <c r="AX1059" s="33">
        <f t="shared" si="588"/>
        <v>0</v>
      </c>
      <c r="AY1059" s="34">
        <f t="shared" si="589"/>
        <v>44538.487109999995</v>
      </c>
    </row>
    <row r="1060" spans="1:51" ht="15" customHeight="1" x14ac:dyDescent="0.3">
      <c r="A1060" s="166" t="s">
        <v>2265</v>
      </c>
      <c r="B1060" s="99">
        <v>9930.69</v>
      </c>
      <c r="C1060" s="99">
        <v>19485.419999999998</v>
      </c>
      <c r="D1060" s="99">
        <v>64937.88</v>
      </c>
      <c r="E1060" s="99">
        <v>61437.31</v>
      </c>
      <c r="F1060" s="111">
        <v>60000</v>
      </c>
      <c r="G1060" s="110">
        <v>0</v>
      </c>
      <c r="H1060" s="182">
        <v>46282</v>
      </c>
      <c r="I1060" s="182">
        <v>46362</v>
      </c>
      <c r="J1060" s="166">
        <v>3.6</v>
      </c>
      <c r="K1060" s="166">
        <v>2.5</v>
      </c>
      <c r="L1060" s="167" t="s">
        <v>1206</v>
      </c>
      <c r="M1060" s="168" t="s">
        <v>1205</v>
      </c>
      <c r="N1060" s="169">
        <v>5.0000000000000001E-3</v>
      </c>
      <c r="O1060" s="21">
        <f t="shared" si="590"/>
        <v>1.1000000000000001</v>
      </c>
      <c r="P1060" s="21" t="str">
        <f t="shared" si="591"/>
        <v>N</v>
      </c>
      <c r="Q1060" s="22">
        <f t="shared" si="592"/>
        <v>29416.11</v>
      </c>
      <c r="R1060" s="8" t="str">
        <f t="shared" si="593"/>
        <v>N</v>
      </c>
      <c r="S1060" s="23">
        <f t="shared" si="594"/>
        <v>1.1000000000000001</v>
      </c>
      <c r="T1060" s="24">
        <f t="shared" si="595"/>
        <v>20500</v>
      </c>
      <c r="U1060" s="24">
        <f t="shared" si="596"/>
        <v>100000</v>
      </c>
      <c r="V1060" s="24">
        <f t="shared" si="597"/>
        <v>257500</v>
      </c>
      <c r="W1060" s="24">
        <f t="shared" si="598"/>
        <v>20500</v>
      </c>
      <c r="X1060" s="24">
        <f t="shared" si="599"/>
        <v>0</v>
      </c>
      <c r="Y1060" s="24">
        <f t="shared" si="600"/>
        <v>20500</v>
      </c>
      <c r="Z1060" s="24">
        <f t="shared" si="601"/>
        <v>9063.1905499999957</v>
      </c>
      <c r="AA1060" s="25" t="str">
        <f t="shared" si="602"/>
        <v>N</v>
      </c>
      <c r="AB1060" s="26">
        <f t="shared" si="603"/>
        <v>0.10000000000000009</v>
      </c>
      <c r="AC1060" s="27">
        <f t="shared" si="604"/>
        <v>20500</v>
      </c>
      <c r="AD1060" s="28">
        <f t="shared" si="605"/>
        <v>100000</v>
      </c>
      <c r="AE1060" s="28">
        <f t="shared" si="606"/>
        <v>257500</v>
      </c>
      <c r="AF1060" s="28">
        <f t="shared" si="607"/>
        <v>14562.120000000003</v>
      </c>
      <c r="AG1060" s="28">
        <f t="shared" si="608"/>
        <v>0</v>
      </c>
      <c r="AH1060" s="28">
        <f t="shared" si="609"/>
        <v>14562.120000000003</v>
      </c>
      <c r="AI1060" s="28">
        <f t="shared" si="610"/>
        <v>15148.886502749989</v>
      </c>
      <c r="AJ1060" s="29" t="str">
        <f t="shared" si="611"/>
        <v>N</v>
      </c>
      <c r="AK1060" s="30">
        <f t="shared" si="576"/>
        <v>0</v>
      </c>
      <c r="AL1060" s="31">
        <f t="shared" si="577"/>
        <v>20500</v>
      </c>
      <c r="AM1060" s="31">
        <f t="shared" si="578"/>
        <v>100000</v>
      </c>
      <c r="AN1060" s="31">
        <f t="shared" si="579"/>
        <v>257500</v>
      </c>
      <c r="AO1060" s="31">
        <f t="shared" si="580"/>
        <v>0</v>
      </c>
      <c r="AP1060" s="31">
        <f t="shared" si="581"/>
        <v>0</v>
      </c>
      <c r="AQ1060" s="31">
        <f t="shared" si="582"/>
        <v>0</v>
      </c>
      <c r="AR1060" s="31">
        <f t="shared" si="583"/>
        <v>0</v>
      </c>
      <c r="AS1060" s="32">
        <f t="shared" si="584"/>
        <v>0</v>
      </c>
      <c r="AT1060" s="33">
        <f t="shared" si="585"/>
        <v>20500</v>
      </c>
      <c r="AU1060" s="33">
        <f t="shared" si="586"/>
        <v>100000</v>
      </c>
      <c r="AV1060" s="33">
        <v>257558</v>
      </c>
      <c r="AW1060" s="33">
        <f t="shared" si="587"/>
        <v>0</v>
      </c>
      <c r="AX1060" s="33">
        <f t="shared" si="588"/>
        <v>0</v>
      </c>
      <c r="AY1060" s="34">
        <f t="shared" si="589"/>
        <v>24212.077052749984</v>
      </c>
    </row>
    <row r="1061" spans="1:51" ht="15" customHeight="1" x14ac:dyDescent="0.3">
      <c r="A1061" s="166" t="s">
        <v>2266</v>
      </c>
      <c r="B1061" s="99">
        <v>20457.36</v>
      </c>
      <c r="C1061" s="99">
        <v>1820.47</v>
      </c>
      <c r="D1061" s="99">
        <v>77098.570000000007</v>
      </c>
      <c r="E1061" s="99">
        <v>74721.75</v>
      </c>
      <c r="F1061" s="111">
        <v>80000</v>
      </c>
      <c r="G1061" s="110">
        <v>0</v>
      </c>
      <c r="H1061" s="182">
        <v>46474</v>
      </c>
      <c r="I1061" s="182">
        <v>46523</v>
      </c>
      <c r="J1061" s="166">
        <v>3.7</v>
      </c>
      <c r="K1061" s="166">
        <v>3</v>
      </c>
      <c r="L1061" s="167" t="s">
        <v>1206</v>
      </c>
      <c r="M1061" s="168" t="s">
        <v>1204</v>
      </c>
      <c r="N1061" s="169">
        <v>0.04</v>
      </c>
      <c r="O1061" s="21">
        <f t="shared" si="590"/>
        <v>0.70000000000000018</v>
      </c>
      <c r="P1061" s="21" t="str">
        <f t="shared" si="591"/>
        <v>N</v>
      </c>
      <c r="Q1061" s="22">
        <f t="shared" si="592"/>
        <v>22277.83</v>
      </c>
      <c r="R1061" s="8" t="str">
        <f t="shared" si="593"/>
        <v>N</v>
      </c>
      <c r="S1061" s="23">
        <f t="shared" si="594"/>
        <v>1.4000000000000004</v>
      </c>
      <c r="T1061" s="24">
        <f t="shared" si="595"/>
        <v>20500</v>
      </c>
      <c r="U1061" s="24">
        <f t="shared" si="596"/>
        <v>100000</v>
      </c>
      <c r="V1061" s="24">
        <f t="shared" si="597"/>
        <v>257500</v>
      </c>
      <c r="W1061" s="24">
        <f t="shared" si="598"/>
        <v>10250</v>
      </c>
      <c r="X1061" s="24">
        <f t="shared" si="599"/>
        <v>0</v>
      </c>
      <c r="Y1061" s="24">
        <f t="shared" si="600"/>
        <v>10250</v>
      </c>
      <c r="Z1061" s="24">
        <f t="shared" si="601"/>
        <v>12918.943200000002</v>
      </c>
      <c r="AA1061" s="25" t="str">
        <f t="shared" si="602"/>
        <v>N</v>
      </c>
      <c r="AB1061" s="26">
        <f t="shared" si="603"/>
        <v>0.40000000000000036</v>
      </c>
      <c r="AC1061" s="27">
        <f t="shared" si="604"/>
        <v>20500</v>
      </c>
      <c r="AD1061" s="28">
        <f t="shared" si="605"/>
        <v>100000</v>
      </c>
      <c r="AE1061" s="28">
        <f t="shared" si="606"/>
        <v>257500</v>
      </c>
      <c r="AF1061" s="28">
        <f t="shared" si="607"/>
        <v>6325.7149999999965</v>
      </c>
      <c r="AG1061" s="28">
        <f t="shared" si="608"/>
        <v>0</v>
      </c>
      <c r="AH1061" s="28">
        <f t="shared" si="609"/>
        <v>6325.7149999999965</v>
      </c>
      <c r="AI1061" s="28">
        <f t="shared" si="610"/>
        <v>17769.985928000006</v>
      </c>
      <c r="AJ1061" s="29" t="str">
        <f t="shared" si="611"/>
        <v>N</v>
      </c>
      <c r="AK1061" s="30">
        <f t="shared" si="576"/>
        <v>0</v>
      </c>
      <c r="AL1061" s="31">
        <f t="shared" si="577"/>
        <v>20500</v>
      </c>
      <c r="AM1061" s="31">
        <f t="shared" si="578"/>
        <v>100000</v>
      </c>
      <c r="AN1061" s="31">
        <f t="shared" si="579"/>
        <v>257500</v>
      </c>
      <c r="AO1061" s="31">
        <f t="shared" si="580"/>
        <v>0</v>
      </c>
      <c r="AP1061" s="31">
        <f t="shared" si="581"/>
        <v>0</v>
      </c>
      <c r="AQ1061" s="31">
        <f t="shared" si="582"/>
        <v>0</v>
      </c>
      <c r="AR1061" s="31">
        <f t="shared" si="583"/>
        <v>0</v>
      </c>
      <c r="AS1061" s="32">
        <f t="shared" si="584"/>
        <v>0</v>
      </c>
      <c r="AT1061" s="33">
        <f t="shared" si="585"/>
        <v>20500</v>
      </c>
      <c r="AU1061" s="33">
        <f t="shared" si="586"/>
        <v>100000</v>
      </c>
      <c r="AV1061" s="33">
        <v>257559</v>
      </c>
      <c r="AW1061" s="33">
        <f t="shared" si="587"/>
        <v>0</v>
      </c>
      <c r="AX1061" s="33">
        <f t="shared" si="588"/>
        <v>0</v>
      </c>
      <c r="AY1061" s="34">
        <f t="shared" si="589"/>
        <v>30688.929128000007</v>
      </c>
    </row>
    <row r="1062" spans="1:51" ht="15" customHeight="1" x14ac:dyDescent="0.3">
      <c r="A1062" s="166" t="s">
        <v>2267</v>
      </c>
      <c r="B1062" s="99">
        <v>6049.87</v>
      </c>
      <c r="C1062" s="99">
        <v>21256.36</v>
      </c>
      <c r="D1062" s="99">
        <v>101470.34</v>
      </c>
      <c r="E1062" s="99">
        <v>93127.93</v>
      </c>
      <c r="F1062" s="111">
        <v>46000</v>
      </c>
      <c r="G1062" s="110">
        <v>12500</v>
      </c>
      <c r="H1062" s="182">
        <v>46268</v>
      </c>
      <c r="I1062" s="182">
        <v>46291</v>
      </c>
      <c r="J1062" s="166">
        <v>4.2</v>
      </c>
      <c r="K1062" s="166">
        <v>3.4</v>
      </c>
      <c r="L1062" s="167" t="s">
        <v>1206</v>
      </c>
      <c r="M1062" s="168" t="s">
        <v>1205</v>
      </c>
      <c r="N1062" s="169">
        <v>0.01</v>
      </c>
      <c r="O1062" s="21">
        <f t="shared" si="590"/>
        <v>0.80000000000000027</v>
      </c>
      <c r="P1062" s="21" t="str">
        <f t="shared" si="591"/>
        <v>N</v>
      </c>
      <c r="Q1062" s="22">
        <f t="shared" si="592"/>
        <v>27306.23</v>
      </c>
      <c r="R1062" s="8" t="str">
        <f t="shared" si="593"/>
        <v>N</v>
      </c>
      <c r="S1062" s="23">
        <f t="shared" si="594"/>
        <v>0.80000000000000027</v>
      </c>
      <c r="T1062" s="24">
        <f t="shared" si="595"/>
        <v>20500</v>
      </c>
      <c r="U1062" s="24">
        <f t="shared" si="596"/>
        <v>100000</v>
      </c>
      <c r="V1062" s="24">
        <f t="shared" si="597"/>
        <v>257500</v>
      </c>
      <c r="W1062" s="24">
        <f t="shared" si="598"/>
        <v>0</v>
      </c>
      <c r="X1062" s="24">
        <f t="shared" si="599"/>
        <v>0</v>
      </c>
      <c r="Y1062" s="24">
        <f t="shared" si="600"/>
        <v>0</v>
      </c>
      <c r="Z1062" s="24">
        <f t="shared" si="601"/>
        <v>27579.292300000001</v>
      </c>
      <c r="AA1062" s="25" t="str">
        <f t="shared" si="602"/>
        <v>N</v>
      </c>
      <c r="AB1062" s="26">
        <f t="shared" si="603"/>
        <v>0</v>
      </c>
      <c r="AC1062" s="27">
        <f t="shared" si="604"/>
        <v>20500</v>
      </c>
      <c r="AD1062" s="28">
        <f t="shared" si="605"/>
        <v>100000</v>
      </c>
      <c r="AE1062" s="28">
        <f t="shared" si="606"/>
        <v>257500</v>
      </c>
      <c r="AF1062" s="28">
        <f t="shared" si="607"/>
        <v>0</v>
      </c>
      <c r="AG1062" s="28">
        <f t="shared" si="608"/>
        <v>0</v>
      </c>
      <c r="AH1062" s="28">
        <f t="shared" si="609"/>
        <v>0</v>
      </c>
      <c r="AI1062" s="28">
        <f t="shared" si="610"/>
        <v>0</v>
      </c>
      <c r="AJ1062" s="29" t="str">
        <f t="shared" si="611"/>
        <v>N</v>
      </c>
      <c r="AK1062" s="30">
        <f t="shared" si="576"/>
        <v>0</v>
      </c>
      <c r="AL1062" s="31">
        <f t="shared" si="577"/>
        <v>20500</v>
      </c>
      <c r="AM1062" s="31">
        <f t="shared" si="578"/>
        <v>100000</v>
      </c>
      <c r="AN1062" s="31">
        <f t="shared" si="579"/>
        <v>257500</v>
      </c>
      <c r="AO1062" s="31">
        <f t="shared" si="580"/>
        <v>0</v>
      </c>
      <c r="AP1062" s="31">
        <f t="shared" si="581"/>
        <v>0</v>
      </c>
      <c r="AQ1062" s="31">
        <f t="shared" si="582"/>
        <v>0</v>
      </c>
      <c r="AR1062" s="31">
        <f t="shared" si="583"/>
        <v>0</v>
      </c>
      <c r="AS1062" s="32">
        <f t="shared" si="584"/>
        <v>0</v>
      </c>
      <c r="AT1062" s="33">
        <f t="shared" si="585"/>
        <v>20500</v>
      </c>
      <c r="AU1062" s="33">
        <f t="shared" si="586"/>
        <v>100000</v>
      </c>
      <c r="AV1062" s="33">
        <v>257560</v>
      </c>
      <c r="AW1062" s="33">
        <f t="shared" si="587"/>
        <v>0</v>
      </c>
      <c r="AX1062" s="33">
        <f t="shared" si="588"/>
        <v>0</v>
      </c>
      <c r="AY1062" s="34">
        <f t="shared" si="589"/>
        <v>27579.292300000001</v>
      </c>
    </row>
    <row r="1063" spans="1:51" ht="15" customHeight="1" x14ac:dyDescent="0.3">
      <c r="A1063" s="166" t="s">
        <v>2268</v>
      </c>
      <c r="B1063" s="99">
        <v>8576.2199999999993</v>
      </c>
      <c r="C1063" s="99">
        <v>23049.02</v>
      </c>
      <c r="D1063" s="99">
        <v>78891.37</v>
      </c>
      <c r="E1063" s="99">
        <v>75740.52</v>
      </c>
      <c r="F1063" s="111">
        <v>80000</v>
      </c>
      <c r="G1063" s="110">
        <v>12500</v>
      </c>
      <c r="H1063" s="182">
        <v>46229</v>
      </c>
      <c r="I1063" s="182">
        <v>46296</v>
      </c>
      <c r="J1063" s="166">
        <v>4</v>
      </c>
      <c r="K1063" s="166">
        <v>1.1000000000000001</v>
      </c>
      <c r="L1063" s="167" t="s">
        <v>1206</v>
      </c>
      <c r="M1063" s="168" t="s">
        <v>1204</v>
      </c>
      <c r="N1063" s="169">
        <v>0.02</v>
      </c>
      <c r="O1063" s="21">
        <f t="shared" si="590"/>
        <v>2.9</v>
      </c>
      <c r="P1063" s="21" t="str">
        <f t="shared" si="591"/>
        <v>N</v>
      </c>
      <c r="Q1063" s="22">
        <f t="shared" si="592"/>
        <v>31625.239999999998</v>
      </c>
      <c r="R1063" s="8" t="str">
        <f t="shared" si="593"/>
        <v>N</v>
      </c>
      <c r="S1063" s="23">
        <f t="shared" si="594"/>
        <v>5.8</v>
      </c>
      <c r="T1063" s="24">
        <f t="shared" si="595"/>
        <v>20500</v>
      </c>
      <c r="U1063" s="24">
        <f t="shared" si="596"/>
        <v>100000</v>
      </c>
      <c r="V1063" s="24">
        <f t="shared" si="597"/>
        <v>257500</v>
      </c>
      <c r="W1063" s="24">
        <f t="shared" si="598"/>
        <v>10250</v>
      </c>
      <c r="X1063" s="24">
        <f t="shared" si="599"/>
        <v>0</v>
      </c>
      <c r="Y1063" s="24">
        <f t="shared" si="600"/>
        <v>10250</v>
      </c>
      <c r="Z1063" s="24">
        <f t="shared" si="601"/>
        <v>22007.744799999997</v>
      </c>
      <c r="AA1063" s="25" t="str">
        <f t="shared" si="602"/>
        <v>N</v>
      </c>
      <c r="AB1063" s="26">
        <f t="shared" si="603"/>
        <v>4.8</v>
      </c>
      <c r="AC1063" s="27">
        <f t="shared" si="604"/>
        <v>20500</v>
      </c>
      <c r="AD1063" s="28">
        <f t="shared" si="605"/>
        <v>100000</v>
      </c>
      <c r="AE1063" s="28">
        <f t="shared" si="606"/>
        <v>257500</v>
      </c>
      <c r="AF1063" s="28">
        <f t="shared" si="607"/>
        <v>5429.3150000000023</v>
      </c>
      <c r="AG1063" s="28">
        <f t="shared" si="608"/>
        <v>0</v>
      </c>
      <c r="AH1063" s="28">
        <f t="shared" si="609"/>
        <v>5429.3150000000023</v>
      </c>
      <c r="AI1063" s="28">
        <f t="shared" si="610"/>
        <v>27473.584695999998</v>
      </c>
      <c r="AJ1063" s="29" t="str">
        <f t="shared" si="611"/>
        <v>N</v>
      </c>
      <c r="AK1063" s="30">
        <f t="shared" si="576"/>
        <v>3.8</v>
      </c>
      <c r="AL1063" s="31">
        <f t="shared" si="577"/>
        <v>20500</v>
      </c>
      <c r="AM1063" s="31">
        <f t="shared" si="578"/>
        <v>100000</v>
      </c>
      <c r="AN1063" s="31">
        <f t="shared" si="579"/>
        <v>257500</v>
      </c>
      <c r="AO1063" s="31">
        <f t="shared" si="580"/>
        <v>1598.4237499999999</v>
      </c>
      <c r="AP1063" s="31">
        <f t="shared" si="581"/>
        <v>0</v>
      </c>
      <c r="AQ1063" s="31">
        <f t="shared" si="582"/>
        <v>1598.4237499999999</v>
      </c>
      <c r="AR1063" s="31">
        <f t="shared" si="583"/>
        <v>31962.533939920002</v>
      </c>
      <c r="AS1063" s="32">
        <f t="shared" si="584"/>
        <v>2.8</v>
      </c>
      <c r="AT1063" s="33">
        <f t="shared" si="585"/>
        <v>20500</v>
      </c>
      <c r="AU1063" s="33">
        <f t="shared" si="586"/>
        <v>100000</v>
      </c>
      <c r="AV1063" s="33">
        <v>257561</v>
      </c>
      <c r="AW1063" s="33">
        <f t="shared" si="587"/>
        <v>1915.4456250000012</v>
      </c>
      <c r="AX1063" s="33">
        <f t="shared" si="588"/>
        <v>32316.731218718407</v>
      </c>
      <c r="AY1063" s="34">
        <f t="shared" si="589"/>
        <v>113760.59465463841</v>
      </c>
    </row>
    <row r="1064" spans="1:51" ht="15" customHeight="1" x14ac:dyDescent="0.3">
      <c r="A1064" s="166" t="s">
        <v>2269</v>
      </c>
      <c r="B1064" s="99">
        <v>12004.9</v>
      </c>
      <c r="C1064" s="99">
        <v>14909.41</v>
      </c>
      <c r="D1064" s="99">
        <v>88697.01</v>
      </c>
      <c r="E1064" s="99">
        <v>84168.83</v>
      </c>
      <c r="F1064" s="111">
        <v>150000</v>
      </c>
      <c r="G1064" s="110">
        <v>12500</v>
      </c>
      <c r="H1064" s="182">
        <v>46301</v>
      </c>
      <c r="I1064" s="182">
        <v>46385</v>
      </c>
      <c r="J1064" s="166">
        <v>2.9</v>
      </c>
      <c r="K1064" s="166">
        <v>0.9</v>
      </c>
      <c r="L1064" s="167" t="s">
        <v>1206</v>
      </c>
      <c r="M1064" s="168" t="s">
        <v>1204</v>
      </c>
      <c r="N1064" s="169">
        <v>0</v>
      </c>
      <c r="O1064" s="21">
        <f t="shared" si="590"/>
        <v>2</v>
      </c>
      <c r="P1064" s="21" t="str">
        <f t="shared" si="591"/>
        <v>N</v>
      </c>
      <c r="Q1064" s="22">
        <f t="shared" si="592"/>
        <v>26914.309999999998</v>
      </c>
      <c r="R1064" s="8" t="str">
        <f t="shared" si="593"/>
        <v>N</v>
      </c>
      <c r="S1064" s="23">
        <f t="shared" si="594"/>
        <v>4</v>
      </c>
      <c r="T1064" s="24">
        <f t="shared" si="595"/>
        <v>20500</v>
      </c>
      <c r="U1064" s="24">
        <f t="shared" si="596"/>
        <v>100000</v>
      </c>
      <c r="V1064" s="24">
        <f t="shared" si="597"/>
        <v>257500</v>
      </c>
      <c r="W1064" s="24">
        <f t="shared" si="598"/>
        <v>5651.4950000000026</v>
      </c>
      <c r="X1064" s="24">
        <f t="shared" si="599"/>
        <v>0</v>
      </c>
      <c r="Y1064" s="24">
        <f t="shared" si="600"/>
        <v>5651.4950000000026</v>
      </c>
      <c r="Z1064" s="24">
        <f t="shared" si="601"/>
        <v>21262.814999999995</v>
      </c>
      <c r="AA1064" s="25" t="str">
        <f t="shared" si="602"/>
        <v>N</v>
      </c>
      <c r="AB1064" s="26">
        <f t="shared" si="603"/>
        <v>3</v>
      </c>
      <c r="AC1064" s="27">
        <f t="shared" si="604"/>
        <v>20500</v>
      </c>
      <c r="AD1064" s="28">
        <f t="shared" si="605"/>
        <v>100000</v>
      </c>
      <c r="AE1064" s="28">
        <f t="shared" si="606"/>
        <v>257500</v>
      </c>
      <c r="AF1064" s="28">
        <f t="shared" si="607"/>
        <v>2825.7475000000013</v>
      </c>
      <c r="AG1064" s="28">
        <f t="shared" si="608"/>
        <v>0</v>
      </c>
      <c r="AH1064" s="28">
        <f t="shared" si="609"/>
        <v>2825.7475000000013</v>
      </c>
      <c r="AI1064" s="28">
        <f t="shared" si="610"/>
        <v>24088.562499999996</v>
      </c>
      <c r="AJ1064" s="29" t="str">
        <f t="shared" si="611"/>
        <v>N</v>
      </c>
      <c r="AK1064" s="30">
        <f t="shared" si="576"/>
        <v>2</v>
      </c>
      <c r="AL1064" s="31">
        <f t="shared" si="577"/>
        <v>20500</v>
      </c>
      <c r="AM1064" s="31">
        <f t="shared" si="578"/>
        <v>100000</v>
      </c>
      <c r="AN1064" s="31">
        <f t="shared" si="579"/>
        <v>257500</v>
      </c>
      <c r="AO1064" s="31">
        <f t="shared" si="580"/>
        <v>1252.0609375000008</v>
      </c>
      <c r="AP1064" s="31">
        <f t="shared" si="581"/>
        <v>0</v>
      </c>
      <c r="AQ1064" s="31">
        <f t="shared" si="582"/>
        <v>1252.0609375000008</v>
      </c>
      <c r="AR1064" s="31">
        <f t="shared" si="583"/>
        <v>25662.249062499995</v>
      </c>
      <c r="AS1064" s="32">
        <f t="shared" si="584"/>
        <v>1</v>
      </c>
      <c r="AT1064" s="33">
        <f t="shared" si="585"/>
        <v>20500</v>
      </c>
      <c r="AU1064" s="33">
        <f t="shared" si="586"/>
        <v>100000</v>
      </c>
      <c r="AV1064" s="33">
        <v>257562</v>
      </c>
      <c r="AW1064" s="33">
        <f t="shared" si="587"/>
        <v>786.84328125000025</v>
      </c>
      <c r="AX1064" s="33">
        <f t="shared" si="588"/>
        <v>26127.466718749998</v>
      </c>
      <c r="AY1064" s="34">
        <f t="shared" si="589"/>
        <v>97141.093281249981</v>
      </c>
    </row>
    <row r="1065" spans="1:51" ht="15" customHeight="1" x14ac:dyDescent="0.3">
      <c r="A1065" s="166" t="s">
        <v>2270</v>
      </c>
      <c r="B1065" s="99">
        <v>15078.97</v>
      </c>
      <c r="C1065" s="99">
        <v>22771.05</v>
      </c>
      <c r="D1065" s="99">
        <v>104901.23</v>
      </c>
      <c r="E1065" s="99">
        <v>103946.32</v>
      </c>
      <c r="F1065" s="111">
        <v>80000</v>
      </c>
      <c r="G1065" s="108">
        <v>12500</v>
      </c>
      <c r="H1065" s="182">
        <v>46385</v>
      </c>
      <c r="I1065" s="182">
        <v>46464</v>
      </c>
      <c r="J1065" s="166">
        <v>3.1</v>
      </c>
      <c r="K1065" s="166">
        <v>1.8</v>
      </c>
      <c r="L1065" s="167" t="s">
        <v>1206</v>
      </c>
      <c r="M1065" s="168" t="s">
        <v>1204</v>
      </c>
      <c r="N1065" s="169">
        <v>0</v>
      </c>
      <c r="O1065" s="21">
        <f t="shared" si="590"/>
        <v>1.3</v>
      </c>
      <c r="P1065" s="21" t="str">
        <f t="shared" si="591"/>
        <v>N</v>
      </c>
      <c r="Q1065" s="22">
        <f t="shared" si="592"/>
        <v>37850.019999999997</v>
      </c>
      <c r="R1065" s="8" t="str">
        <f t="shared" si="593"/>
        <v>N</v>
      </c>
      <c r="S1065" s="23">
        <f t="shared" si="594"/>
        <v>2.6</v>
      </c>
      <c r="T1065" s="24">
        <f t="shared" si="595"/>
        <v>20500</v>
      </c>
      <c r="U1065" s="24">
        <f t="shared" si="596"/>
        <v>100000</v>
      </c>
      <c r="V1065" s="24">
        <f t="shared" si="597"/>
        <v>257500</v>
      </c>
      <c r="W1065" s="24">
        <f t="shared" si="598"/>
        <v>0</v>
      </c>
      <c r="X1065" s="24">
        <f t="shared" si="599"/>
        <v>0</v>
      </c>
      <c r="Y1065" s="24">
        <f t="shared" si="600"/>
        <v>0</v>
      </c>
      <c r="Z1065" s="24">
        <f t="shared" si="601"/>
        <v>37850.019999999997</v>
      </c>
      <c r="AA1065" s="25" t="str">
        <f t="shared" si="602"/>
        <v>N</v>
      </c>
      <c r="AB1065" s="26">
        <f t="shared" si="603"/>
        <v>1.6</v>
      </c>
      <c r="AC1065" s="27">
        <f t="shared" si="604"/>
        <v>20500</v>
      </c>
      <c r="AD1065" s="28">
        <f t="shared" si="605"/>
        <v>100000</v>
      </c>
      <c r="AE1065" s="28">
        <f t="shared" si="606"/>
        <v>257500</v>
      </c>
      <c r="AF1065" s="28">
        <f t="shared" si="607"/>
        <v>0</v>
      </c>
      <c r="AG1065" s="28">
        <f t="shared" si="608"/>
        <v>0</v>
      </c>
      <c r="AH1065" s="28">
        <f t="shared" si="609"/>
        <v>0</v>
      </c>
      <c r="AI1065" s="28">
        <f t="shared" si="610"/>
        <v>37850.019999999997</v>
      </c>
      <c r="AJ1065" s="29" t="str">
        <f t="shared" si="611"/>
        <v>N</v>
      </c>
      <c r="AK1065" s="30">
        <f t="shared" si="576"/>
        <v>0.60000000000000009</v>
      </c>
      <c r="AL1065" s="31">
        <f t="shared" si="577"/>
        <v>20500</v>
      </c>
      <c r="AM1065" s="31">
        <f t="shared" si="578"/>
        <v>100000</v>
      </c>
      <c r="AN1065" s="31">
        <f t="shared" si="579"/>
        <v>257500</v>
      </c>
      <c r="AO1065" s="31">
        <f t="shared" si="580"/>
        <v>0</v>
      </c>
      <c r="AP1065" s="31">
        <f t="shared" si="581"/>
        <v>0</v>
      </c>
      <c r="AQ1065" s="31">
        <f t="shared" si="582"/>
        <v>0</v>
      </c>
      <c r="AR1065" s="31">
        <f t="shared" si="583"/>
        <v>37850.019999999997</v>
      </c>
      <c r="AS1065" s="32">
        <f t="shared" si="584"/>
        <v>0</v>
      </c>
      <c r="AT1065" s="33">
        <f t="shared" si="585"/>
        <v>20500</v>
      </c>
      <c r="AU1065" s="33">
        <f t="shared" si="586"/>
        <v>100000</v>
      </c>
      <c r="AV1065" s="33">
        <v>257563</v>
      </c>
      <c r="AW1065" s="33">
        <f t="shared" si="587"/>
        <v>0</v>
      </c>
      <c r="AX1065" s="33">
        <f t="shared" si="588"/>
        <v>0</v>
      </c>
      <c r="AY1065" s="34">
        <f t="shared" si="589"/>
        <v>113550.06</v>
      </c>
    </row>
    <row r="1066" spans="1:51" ht="15" customHeight="1" x14ac:dyDescent="0.3">
      <c r="A1066" s="166" t="s">
        <v>2271</v>
      </c>
      <c r="B1066" s="99">
        <v>17541.39</v>
      </c>
      <c r="C1066" s="99">
        <v>21825.69</v>
      </c>
      <c r="D1066" s="99">
        <v>84810.23</v>
      </c>
      <c r="E1066" s="99">
        <v>72207.16</v>
      </c>
      <c r="F1066" s="109">
        <v>35000</v>
      </c>
      <c r="G1066" s="108">
        <v>0</v>
      </c>
      <c r="H1066" s="182">
        <v>46364</v>
      </c>
      <c r="I1066" s="182">
        <v>46444</v>
      </c>
      <c r="J1066" s="166">
        <v>2.6</v>
      </c>
      <c r="K1066" s="166">
        <v>2.1</v>
      </c>
      <c r="L1066" s="167" t="s">
        <v>1206</v>
      </c>
      <c r="M1066" s="168" t="s">
        <v>1205</v>
      </c>
      <c r="N1066" s="169">
        <v>0</v>
      </c>
      <c r="O1066" s="21">
        <f t="shared" si="590"/>
        <v>0.5</v>
      </c>
      <c r="P1066" s="21" t="str">
        <f t="shared" si="591"/>
        <v>N</v>
      </c>
      <c r="Q1066" s="22">
        <f t="shared" si="592"/>
        <v>39367.08</v>
      </c>
      <c r="R1066" s="8" t="str">
        <f t="shared" si="593"/>
        <v>N</v>
      </c>
      <c r="S1066" s="23">
        <f t="shared" si="594"/>
        <v>0.5</v>
      </c>
      <c r="T1066" s="24">
        <f t="shared" si="595"/>
        <v>20500</v>
      </c>
      <c r="U1066" s="24">
        <f t="shared" si="596"/>
        <v>100000</v>
      </c>
      <c r="V1066" s="24">
        <f t="shared" si="597"/>
        <v>257500</v>
      </c>
      <c r="W1066" s="24">
        <f t="shared" si="598"/>
        <v>15189.770000000004</v>
      </c>
      <c r="X1066" s="24">
        <f t="shared" si="599"/>
        <v>0</v>
      </c>
      <c r="Y1066" s="24">
        <f t="shared" si="600"/>
        <v>15189.770000000004</v>
      </c>
      <c r="Z1066" s="24">
        <f t="shared" si="601"/>
        <v>24177.309999999998</v>
      </c>
      <c r="AA1066" s="25" t="str">
        <f t="shared" si="602"/>
        <v>N</v>
      </c>
      <c r="AB1066" s="26">
        <f t="shared" si="603"/>
        <v>0</v>
      </c>
      <c r="AC1066" s="27">
        <f t="shared" si="604"/>
        <v>20500</v>
      </c>
      <c r="AD1066" s="28">
        <f t="shared" si="605"/>
        <v>100000</v>
      </c>
      <c r="AE1066" s="28">
        <f t="shared" si="606"/>
        <v>257500</v>
      </c>
      <c r="AF1066" s="28">
        <f t="shared" si="607"/>
        <v>0</v>
      </c>
      <c r="AG1066" s="28">
        <f t="shared" si="608"/>
        <v>0</v>
      </c>
      <c r="AH1066" s="28">
        <f t="shared" si="609"/>
        <v>0</v>
      </c>
      <c r="AI1066" s="28">
        <f t="shared" si="610"/>
        <v>0</v>
      </c>
      <c r="AJ1066" s="29" t="str">
        <f t="shared" si="611"/>
        <v>N</v>
      </c>
      <c r="AK1066" s="30">
        <f t="shared" si="576"/>
        <v>0</v>
      </c>
      <c r="AL1066" s="31">
        <f t="shared" si="577"/>
        <v>20500</v>
      </c>
      <c r="AM1066" s="31">
        <f t="shared" si="578"/>
        <v>100000</v>
      </c>
      <c r="AN1066" s="31">
        <f t="shared" si="579"/>
        <v>257500</v>
      </c>
      <c r="AO1066" s="31">
        <f t="shared" si="580"/>
        <v>0</v>
      </c>
      <c r="AP1066" s="31">
        <f t="shared" si="581"/>
        <v>0</v>
      </c>
      <c r="AQ1066" s="31">
        <f t="shared" si="582"/>
        <v>0</v>
      </c>
      <c r="AR1066" s="31">
        <f t="shared" si="583"/>
        <v>0</v>
      </c>
      <c r="AS1066" s="32">
        <f t="shared" si="584"/>
        <v>0</v>
      </c>
      <c r="AT1066" s="33">
        <f t="shared" si="585"/>
        <v>20500</v>
      </c>
      <c r="AU1066" s="33">
        <f t="shared" si="586"/>
        <v>100000</v>
      </c>
      <c r="AV1066" s="33">
        <v>257564</v>
      </c>
      <c r="AW1066" s="33">
        <f t="shared" si="587"/>
        <v>0</v>
      </c>
      <c r="AX1066" s="33">
        <f t="shared" si="588"/>
        <v>0</v>
      </c>
      <c r="AY1066" s="34">
        <f t="shared" si="589"/>
        <v>24177.309999999998</v>
      </c>
    </row>
    <row r="1067" spans="1:51" ht="15" customHeight="1" x14ac:dyDescent="0.3">
      <c r="A1067" s="166" t="s">
        <v>2272</v>
      </c>
      <c r="B1067" s="99">
        <v>17157.87</v>
      </c>
      <c r="C1067" s="99">
        <v>18910.63</v>
      </c>
      <c r="D1067" s="99">
        <v>114354.42</v>
      </c>
      <c r="E1067" s="99">
        <v>109429.49</v>
      </c>
      <c r="F1067" s="109">
        <v>88000</v>
      </c>
      <c r="G1067" s="108">
        <v>12500</v>
      </c>
      <c r="H1067" s="182">
        <v>46367</v>
      </c>
      <c r="I1067" s="182">
        <v>46405</v>
      </c>
      <c r="J1067" s="166">
        <v>4.0999999999999996</v>
      </c>
      <c r="K1067" s="166">
        <v>3.6</v>
      </c>
      <c r="L1067" s="167" t="s">
        <v>1206</v>
      </c>
      <c r="M1067" s="168" t="s">
        <v>1205</v>
      </c>
      <c r="N1067" s="169">
        <v>0.01</v>
      </c>
      <c r="O1067" s="21">
        <f t="shared" si="590"/>
        <v>0.49999999999999956</v>
      </c>
      <c r="P1067" s="21" t="str">
        <f t="shared" si="591"/>
        <v>N</v>
      </c>
      <c r="Q1067" s="22">
        <f t="shared" si="592"/>
        <v>36068.5</v>
      </c>
      <c r="R1067" s="8" t="str">
        <f t="shared" si="593"/>
        <v>N</v>
      </c>
      <c r="S1067" s="23">
        <f t="shared" si="594"/>
        <v>0.49999999999999956</v>
      </c>
      <c r="T1067" s="24">
        <f t="shared" si="595"/>
        <v>20500</v>
      </c>
      <c r="U1067" s="24">
        <f t="shared" si="596"/>
        <v>100000</v>
      </c>
      <c r="V1067" s="24">
        <f t="shared" si="597"/>
        <v>257500</v>
      </c>
      <c r="W1067" s="24">
        <f t="shared" si="598"/>
        <v>0</v>
      </c>
      <c r="X1067" s="24">
        <f t="shared" si="599"/>
        <v>0</v>
      </c>
      <c r="Y1067" s="24">
        <f t="shared" si="600"/>
        <v>0</v>
      </c>
      <c r="Z1067" s="24">
        <f t="shared" si="601"/>
        <v>36429.184999999998</v>
      </c>
      <c r="AA1067" s="25" t="str">
        <f t="shared" si="602"/>
        <v>N</v>
      </c>
      <c r="AB1067" s="26">
        <f t="shared" si="603"/>
        <v>0</v>
      </c>
      <c r="AC1067" s="27">
        <f t="shared" si="604"/>
        <v>20500</v>
      </c>
      <c r="AD1067" s="28">
        <f t="shared" si="605"/>
        <v>100000</v>
      </c>
      <c r="AE1067" s="28">
        <f t="shared" si="606"/>
        <v>257500</v>
      </c>
      <c r="AF1067" s="28">
        <f t="shared" si="607"/>
        <v>0</v>
      </c>
      <c r="AG1067" s="28">
        <f t="shared" si="608"/>
        <v>0</v>
      </c>
      <c r="AH1067" s="28">
        <f t="shared" si="609"/>
        <v>0</v>
      </c>
      <c r="AI1067" s="28">
        <f t="shared" si="610"/>
        <v>0</v>
      </c>
      <c r="AJ1067" s="29" t="str">
        <f t="shared" si="611"/>
        <v>N</v>
      </c>
      <c r="AK1067" s="30">
        <f t="shared" ref="AK1067:AK1130" si="612">MAX(0,(AB1067-1))</f>
        <v>0</v>
      </c>
      <c r="AL1067" s="31">
        <f t="shared" ref="AL1067:AL1130" si="613">IF(AJ1067="Y",(20500+G1067),IF(AND(AJ1067="N",L1067="G"),20500,IF(AND(AJ1067="N",L1067="P"),50000,IF(AND(AJ1067="",L1067="G"),20500,IF(AND(AJ1067="",L1067="P"),50000,"")))))</f>
        <v>20500</v>
      </c>
      <c r="AM1067" s="31">
        <f t="shared" ref="AM1067:AM1130" si="614">IF(AND(AJ1067="Y",G1067&gt;0),224000,IF(AND(AJ1067="Y",G1067=0),138500,IF(AND(AJ1067="N",L1067="G"),100000,IF(AND(AJ1067="N",L1067=""),100000,IF(AND(AJ1067="N",L1067="P"),200000,"")))))</f>
        <v>100000</v>
      </c>
      <c r="AN1067" s="31">
        <f t="shared" ref="AN1067:AN1130" si="615">IF(AJ1067="Y",AM1067,IF(AJ1067="N",257500,IF(AJ1067="",257500,)))</f>
        <v>257500</v>
      </c>
      <c r="AO1067" s="31">
        <f t="shared" ref="AO1067:AO1130" si="616">IF(
  M1067&lt;0.5,
  0,
  MAX(
    0,
    IF(
      AK1067=0,
      0,
      IF(
        AJ1067="Y",
        MIN(Q1067*(1+N1067)*(1+N1067)*(1+N1067), AL1067, AM1067-E1067-W1067-AF1131, AN1067-E1067-W1067-AF1067),
        MIN(Q1067*(1+N1067)*(1+N1067)*(1+N1067), AL1067, AM1067-D1067-W1067-AF1131, AN1067-F1067-W1067-AF1067)
      )
    )
  ) * M1067
)</f>
        <v>0</v>
      </c>
      <c r="AP1067" s="31">
        <f t="shared" ref="AP1067:AP1130" si="617">IF(
  M1067&lt;0.5,
  0,
  MAX(
    0,
    IF(
      AK1067=0,
      0,
      IF(
        AJ1067="Y",
        (Q1067*(1+N1067)*(1+N1067)*(1+N1067)-AO1067),
        0
      )
    )
  ) * M1067
)</f>
        <v>0</v>
      </c>
      <c r="AQ1067" s="31">
        <f t="shared" ref="AQ1067:AQ1130" si="618">AO1067+AP1067</f>
        <v>0</v>
      </c>
      <c r="AR1067" s="31">
        <f t="shared" ref="AR1067:AR1130" si="619">IF(AK1067=0, 0, MAX(0, (Q1067*(1+N1067)*(1+N1067)*(1+N1067)) - AQ1067))</f>
        <v>0</v>
      </c>
      <c r="AS1067" s="32">
        <f t="shared" ref="AS1067:AS1130" si="620">MAX(0,(AK1067-1))</f>
        <v>0</v>
      </c>
      <c r="AT1067" s="33">
        <f t="shared" ref="AT1067:AT1130" si="621">IF(L1067="G", 20500, IF(L1067="P", 50000, 0))</f>
        <v>20500</v>
      </c>
      <c r="AU1067" s="33">
        <f t="shared" ref="AU1067:AU1130" si="622">IF(L1067="G",100000,IF(L1067="P",200000,""))</f>
        <v>100000</v>
      </c>
      <c r="AV1067" s="33">
        <v>257565</v>
      </c>
      <c r="AW1067" s="33">
        <f t="shared" ref="AW1067:AW1130" si="623">IF(
  M1067&lt;0.5,
  0,
  MAX(
    0,
    IF(
      AS1067=0,
      0,
      MIN(
        Q1067*(1+N1067)*(1+N1067)*(1+N1067)*(1+N1067),
        AT1067,
        AU1067-D1067-W1067-AF1067-AO1067,
        AV1067-F1067-W1067-AF1067-AO1067
      )
    )
  ) * M1067
)</f>
        <v>0</v>
      </c>
      <c r="AX1067" s="33">
        <f t="shared" ref="AX1067:AX1130" si="624">IF(AS1067=0, 0, MAX(0, (Q1067*(1+N1067)*(1+N1067)*(1+N1067)*(1+N1067)) - AW1067))</f>
        <v>0</v>
      </c>
      <c r="AY1067" s="34">
        <f t="shared" ref="AY1067:AY1130" si="625">Z1067+AI1067+AR1067+AX1067</f>
        <v>36429.184999999998</v>
      </c>
    </row>
    <row r="1068" spans="1:51" ht="15" customHeight="1" x14ac:dyDescent="0.3">
      <c r="A1068" s="166" t="s">
        <v>2273</v>
      </c>
      <c r="B1068" s="99">
        <v>14549.07</v>
      </c>
      <c r="C1068" s="99">
        <v>20560.36</v>
      </c>
      <c r="D1068" s="99">
        <v>53550.76</v>
      </c>
      <c r="E1068" s="99">
        <v>43783.05</v>
      </c>
      <c r="F1068" s="109">
        <v>72000</v>
      </c>
      <c r="G1068" s="108">
        <v>0</v>
      </c>
      <c r="H1068" s="182">
        <v>46324</v>
      </c>
      <c r="I1068" s="182">
        <v>46389</v>
      </c>
      <c r="J1068" s="166">
        <v>1.6</v>
      </c>
      <c r="K1068" s="166">
        <v>0.4</v>
      </c>
      <c r="L1068" s="167" t="s">
        <v>1206</v>
      </c>
      <c r="M1068" s="168" t="s">
        <v>1203</v>
      </c>
      <c r="N1068" s="169">
        <v>0.03</v>
      </c>
      <c r="O1068" s="21">
        <f t="shared" si="590"/>
        <v>1.2000000000000002</v>
      </c>
      <c r="P1068" s="21" t="str">
        <f t="shared" si="591"/>
        <v>N</v>
      </c>
      <c r="Q1068" s="22">
        <f t="shared" si="592"/>
        <v>35109.43</v>
      </c>
      <c r="R1068" s="8" t="str">
        <f t="shared" si="593"/>
        <v>N</v>
      </c>
      <c r="S1068" s="23">
        <f t="shared" si="594"/>
        <v>1.6000000000000003</v>
      </c>
      <c r="T1068" s="24">
        <f t="shared" si="595"/>
        <v>20500</v>
      </c>
      <c r="U1068" s="24">
        <f t="shared" si="596"/>
        <v>100000</v>
      </c>
      <c r="V1068" s="24">
        <f t="shared" si="597"/>
        <v>257500</v>
      </c>
      <c r="W1068" s="24">
        <f t="shared" si="598"/>
        <v>15375</v>
      </c>
      <c r="X1068" s="24">
        <f t="shared" si="599"/>
        <v>0</v>
      </c>
      <c r="Y1068" s="24">
        <f t="shared" si="600"/>
        <v>15375</v>
      </c>
      <c r="Z1068" s="24">
        <f t="shared" si="601"/>
        <v>20787.712899999999</v>
      </c>
      <c r="AA1068" s="25" t="str">
        <f t="shared" si="602"/>
        <v>N</v>
      </c>
      <c r="AB1068" s="26">
        <f t="shared" si="603"/>
        <v>0.60000000000000031</v>
      </c>
      <c r="AC1068" s="27">
        <f t="shared" si="604"/>
        <v>20500</v>
      </c>
      <c r="AD1068" s="28">
        <f t="shared" si="605"/>
        <v>100000</v>
      </c>
      <c r="AE1068" s="28">
        <f t="shared" si="606"/>
        <v>257500</v>
      </c>
      <c r="AF1068" s="28">
        <f t="shared" si="607"/>
        <v>15375</v>
      </c>
      <c r="AG1068" s="28">
        <f t="shared" si="608"/>
        <v>0</v>
      </c>
      <c r="AH1068" s="28">
        <f t="shared" si="609"/>
        <v>15375</v>
      </c>
      <c r="AI1068" s="28">
        <f t="shared" si="610"/>
        <v>21872.594287</v>
      </c>
      <c r="AJ1068" s="29" t="str">
        <f t="shared" si="611"/>
        <v>N</v>
      </c>
      <c r="AK1068" s="30">
        <f t="shared" si="612"/>
        <v>0</v>
      </c>
      <c r="AL1068" s="31">
        <f t="shared" si="613"/>
        <v>20500</v>
      </c>
      <c r="AM1068" s="31">
        <f t="shared" si="614"/>
        <v>100000</v>
      </c>
      <c r="AN1068" s="31">
        <f t="shared" si="615"/>
        <v>257500</v>
      </c>
      <c r="AO1068" s="31">
        <f t="shared" si="616"/>
        <v>0</v>
      </c>
      <c r="AP1068" s="31">
        <f t="shared" si="617"/>
        <v>0</v>
      </c>
      <c r="AQ1068" s="31">
        <f t="shared" si="618"/>
        <v>0</v>
      </c>
      <c r="AR1068" s="31">
        <f t="shared" si="619"/>
        <v>0</v>
      </c>
      <c r="AS1068" s="32">
        <f t="shared" si="620"/>
        <v>0</v>
      </c>
      <c r="AT1068" s="33">
        <f t="shared" si="621"/>
        <v>20500</v>
      </c>
      <c r="AU1068" s="33">
        <f t="shared" si="622"/>
        <v>100000</v>
      </c>
      <c r="AV1068" s="33">
        <v>257566</v>
      </c>
      <c r="AW1068" s="33">
        <f t="shared" si="623"/>
        <v>0</v>
      </c>
      <c r="AX1068" s="33">
        <f t="shared" si="624"/>
        <v>0</v>
      </c>
      <c r="AY1068" s="34">
        <f t="shared" si="625"/>
        <v>42660.307186999999</v>
      </c>
    </row>
    <row r="1069" spans="1:51" ht="15" customHeight="1" x14ac:dyDescent="0.3">
      <c r="A1069" s="166" t="s">
        <v>2274</v>
      </c>
      <c r="B1069" s="99">
        <v>18187.919999999998</v>
      </c>
      <c r="C1069" s="99">
        <v>32963.29</v>
      </c>
      <c r="D1069" s="99">
        <v>127141.66</v>
      </c>
      <c r="E1069" s="99">
        <v>120622.3</v>
      </c>
      <c r="F1069" s="109">
        <v>66000</v>
      </c>
      <c r="G1069" s="108">
        <v>24444</v>
      </c>
      <c r="H1069" s="182">
        <v>46295</v>
      </c>
      <c r="I1069" s="182">
        <v>46322</v>
      </c>
      <c r="J1069" s="166">
        <v>2.2999999999999998</v>
      </c>
      <c r="K1069" s="166">
        <v>0.9</v>
      </c>
      <c r="L1069" s="167" t="s">
        <v>1207</v>
      </c>
      <c r="M1069" s="168" t="s">
        <v>1204</v>
      </c>
      <c r="N1069" s="169">
        <v>2.7E-2</v>
      </c>
      <c r="O1069" s="21">
        <f t="shared" si="590"/>
        <v>1.4</v>
      </c>
      <c r="P1069" s="21" t="str">
        <f t="shared" si="591"/>
        <v>N</v>
      </c>
      <c r="Q1069" s="22">
        <f t="shared" si="592"/>
        <v>51151.21</v>
      </c>
      <c r="R1069" s="8" t="str">
        <f t="shared" si="593"/>
        <v>N</v>
      </c>
      <c r="S1069" s="23">
        <f t="shared" si="594"/>
        <v>2.8</v>
      </c>
      <c r="T1069" s="24">
        <f t="shared" si="595"/>
        <v>50000</v>
      </c>
      <c r="U1069" s="24">
        <f t="shared" si="596"/>
        <v>200000</v>
      </c>
      <c r="V1069" s="24">
        <f t="shared" si="597"/>
        <v>257500</v>
      </c>
      <c r="W1069" s="24">
        <f t="shared" si="598"/>
        <v>25000</v>
      </c>
      <c r="X1069" s="24">
        <f t="shared" si="599"/>
        <v>0</v>
      </c>
      <c r="Y1069" s="24">
        <f t="shared" si="600"/>
        <v>25000</v>
      </c>
      <c r="Z1069" s="24">
        <f t="shared" si="601"/>
        <v>27532.292669999995</v>
      </c>
      <c r="AA1069" s="25" t="str">
        <f t="shared" si="602"/>
        <v>N</v>
      </c>
      <c r="AB1069" s="26">
        <f t="shared" si="603"/>
        <v>1.7999999999999998</v>
      </c>
      <c r="AC1069" s="27">
        <f t="shared" si="604"/>
        <v>50000</v>
      </c>
      <c r="AD1069" s="28">
        <f t="shared" si="605"/>
        <v>200000</v>
      </c>
      <c r="AE1069" s="28">
        <f t="shared" si="606"/>
        <v>257500</v>
      </c>
      <c r="AF1069" s="28">
        <f t="shared" si="607"/>
        <v>23929.17</v>
      </c>
      <c r="AG1069" s="28">
        <f t="shared" si="608"/>
        <v>0</v>
      </c>
      <c r="AH1069" s="28">
        <f t="shared" si="609"/>
        <v>23929.17</v>
      </c>
      <c r="AI1069" s="28">
        <f t="shared" si="610"/>
        <v>30021.494572089992</v>
      </c>
      <c r="AJ1069" s="29" t="str">
        <f t="shared" si="611"/>
        <v>N</v>
      </c>
      <c r="AK1069" s="30">
        <f t="shared" si="612"/>
        <v>0.79999999999999982</v>
      </c>
      <c r="AL1069" s="31">
        <f t="shared" si="613"/>
        <v>50000</v>
      </c>
      <c r="AM1069" s="31">
        <f t="shared" si="614"/>
        <v>200000</v>
      </c>
      <c r="AN1069" s="31">
        <f t="shared" si="615"/>
        <v>257500</v>
      </c>
      <c r="AO1069" s="31">
        <f t="shared" si="616"/>
        <v>23929.17</v>
      </c>
      <c r="AP1069" s="31">
        <f t="shared" si="617"/>
        <v>0</v>
      </c>
      <c r="AQ1069" s="31">
        <f t="shared" si="618"/>
        <v>23929.17</v>
      </c>
      <c r="AR1069" s="31">
        <f t="shared" si="619"/>
        <v>31478.162515536416</v>
      </c>
      <c r="AS1069" s="32">
        <f t="shared" si="620"/>
        <v>0</v>
      </c>
      <c r="AT1069" s="33">
        <f t="shared" si="621"/>
        <v>50000</v>
      </c>
      <c r="AU1069" s="33">
        <f t="shared" si="622"/>
        <v>200000</v>
      </c>
      <c r="AV1069" s="33">
        <v>257567</v>
      </c>
      <c r="AW1069" s="33">
        <f t="shared" si="623"/>
        <v>0</v>
      </c>
      <c r="AX1069" s="33">
        <f t="shared" si="624"/>
        <v>0</v>
      </c>
      <c r="AY1069" s="34">
        <f t="shared" si="625"/>
        <v>89031.949757626397</v>
      </c>
    </row>
    <row r="1070" spans="1:51" ht="15" customHeight="1" x14ac:dyDescent="0.3">
      <c r="A1070" s="166" t="s">
        <v>2275</v>
      </c>
      <c r="B1070" s="99">
        <v>18488.080000000002</v>
      </c>
      <c r="C1070" s="99">
        <v>25073.35</v>
      </c>
      <c r="D1070" s="99">
        <v>82720.5</v>
      </c>
      <c r="E1070" s="99">
        <v>76279.289999999994</v>
      </c>
      <c r="F1070" s="109">
        <v>190000</v>
      </c>
      <c r="G1070" s="108">
        <v>0</v>
      </c>
      <c r="H1070" s="182">
        <v>46453</v>
      </c>
      <c r="I1070" s="182">
        <v>46532</v>
      </c>
      <c r="J1070" s="166">
        <v>4.8</v>
      </c>
      <c r="K1070" s="166">
        <v>2.2000000000000002</v>
      </c>
      <c r="L1070" s="167" t="s">
        <v>1207</v>
      </c>
      <c r="M1070" s="168" t="s">
        <v>1203</v>
      </c>
      <c r="N1070" s="169">
        <v>0.06</v>
      </c>
      <c r="O1070" s="21">
        <f t="shared" si="590"/>
        <v>2.5999999999999996</v>
      </c>
      <c r="P1070" s="21" t="str">
        <f t="shared" si="591"/>
        <v>N</v>
      </c>
      <c r="Q1070" s="22">
        <f t="shared" si="592"/>
        <v>43561.43</v>
      </c>
      <c r="R1070" s="8" t="str">
        <f t="shared" si="593"/>
        <v>N</v>
      </c>
      <c r="S1070" s="23">
        <f t="shared" si="594"/>
        <v>3.4666666666666663</v>
      </c>
      <c r="T1070" s="24">
        <f t="shared" si="595"/>
        <v>50000</v>
      </c>
      <c r="U1070" s="24">
        <f t="shared" si="596"/>
        <v>200000</v>
      </c>
      <c r="V1070" s="24">
        <f t="shared" si="597"/>
        <v>257500</v>
      </c>
      <c r="W1070" s="24">
        <f t="shared" si="598"/>
        <v>34631.33685</v>
      </c>
      <c r="X1070" s="24">
        <f t="shared" si="599"/>
        <v>0</v>
      </c>
      <c r="Y1070" s="24">
        <f t="shared" si="600"/>
        <v>34631.33685</v>
      </c>
      <c r="Z1070" s="24">
        <f t="shared" si="601"/>
        <v>11543.77895</v>
      </c>
      <c r="AA1070" s="25" t="str">
        <f t="shared" si="602"/>
        <v>N</v>
      </c>
      <c r="AB1070" s="26">
        <f t="shared" si="603"/>
        <v>2.4666666666666663</v>
      </c>
      <c r="AC1070" s="27">
        <f t="shared" si="604"/>
        <v>50000</v>
      </c>
      <c r="AD1070" s="28">
        <f t="shared" si="605"/>
        <v>200000</v>
      </c>
      <c r="AE1070" s="28">
        <f t="shared" si="606"/>
        <v>257500</v>
      </c>
      <c r="AF1070" s="28">
        <f t="shared" si="607"/>
        <v>24651.497362499998</v>
      </c>
      <c r="AG1070" s="28">
        <f t="shared" si="608"/>
        <v>0</v>
      </c>
      <c r="AH1070" s="28">
        <f t="shared" si="609"/>
        <v>24651.497362499998</v>
      </c>
      <c r="AI1070" s="28">
        <f t="shared" si="610"/>
        <v>24294.125385500003</v>
      </c>
      <c r="AJ1070" s="29" t="str">
        <f t="shared" si="611"/>
        <v>N</v>
      </c>
      <c r="AK1070" s="30">
        <f t="shared" si="612"/>
        <v>1.4666666666666663</v>
      </c>
      <c r="AL1070" s="31">
        <f t="shared" si="613"/>
        <v>50000</v>
      </c>
      <c r="AM1070" s="31">
        <f t="shared" si="614"/>
        <v>200000</v>
      </c>
      <c r="AN1070" s="31">
        <f t="shared" si="615"/>
        <v>257500</v>
      </c>
      <c r="AO1070" s="31">
        <f t="shared" si="616"/>
        <v>6162.8743406250014</v>
      </c>
      <c r="AP1070" s="31">
        <f t="shared" si="617"/>
        <v>0</v>
      </c>
      <c r="AQ1070" s="31">
        <f t="shared" si="618"/>
        <v>6162.8743406250014</v>
      </c>
      <c r="AR1070" s="31">
        <f t="shared" si="619"/>
        <v>45719.485772255008</v>
      </c>
      <c r="AS1070" s="32">
        <f t="shared" si="620"/>
        <v>0.46666666666666634</v>
      </c>
      <c r="AT1070" s="33">
        <f t="shared" si="621"/>
        <v>50000</v>
      </c>
      <c r="AU1070" s="33">
        <f t="shared" si="622"/>
        <v>200000</v>
      </c>
      <c r="AV1070" s="33">
        <v>257568</v>
      </c>
      <c r="AW1070" s="33">
        <f t="shared" si="623"/>
        <v>1591.7185851562504</v>
      </c>
      <c r="AX1070" s="33">
        <f t="shared" si="624"/>
        <v>53403.583134496555</v>
      </c>
      <c r="AY1070" s="34">
        <f t="shared" si="625"/>
        <v>134960.97324225155</v>
      </c>
    </row>
    <row r="1071" spans="1:51" ht="15" customHeight="1" x14ac:dyDescent="0.3">
      <c r="A1071" s="166" t="s">
        <v>2276</v>
      </c>
      <c r="B1071" s="99">
        <v>15793</v>
      </c>
      <c r="C1071" s="99">
        <v>34087.550000000003</v>
      </c>
      <c r="D1071" s="99">
        <v>104535.98</v>
      </c>
      <c r="E1071" s="99">
        <v>91087.34</v>
      </c>
      <c r="F1071" s="109">
        <v>15000</v>
      </c>
      <c r="G1071" s="108">
        <v>12500</v>
      </c>
      <c r="H1071" s="182">
        <v>46322</v>
      </c>
      <c r="I1071" s="182">
        <v>46378</v>
      </c>
      <c r="J1071" s="166">
        <v>2.9</v>
      </c>
      <c r="K1071" s="166">
        <v>2.2000000000000002</v>
      </c>
      <c r="L1071" s="167" t="s">
        <v>1207</v>
      </c>
      <c r="M1071" s="168" t="s">
        <v>1204</v>
      </c>
      <c r="N1071" s="169">
        <v>0.01</v>
      </c>
      <c r="O1071" s="21">
        <f t="shared" si="590"/>
        <v>0.69999999999999973</v>
      </c>
      <c r="P1071" s="21" t="str">
        <f t="shared" si="591"/>
        <v>N</v>
      </c>
      <c r="Q1071" s="22">
        <f t="shared" si="592"/>
        <v>49880.55</v>
      </c>
      <c r="R1071" s="8" t="str">
        <f t="shared" si="593"/>
        <v>N</v>
      </c>
      <c r="S1071" s="23">
        <f t="shared" si="594"/>
        <v>1.3999999999999995</v>
      </c>
      <c r="T1071" s="24">
        <f t="shared" si="595"/>
        <v>50000</v>
      </c>
      <c r="U1071" s="24">
        <f t="shared" si="596"/>
        <v>200000</v>
      </c>
      <c r="V1071" s="24">
        <f t="shared" si="597"/>
        <v>257500</v>
      </c>
      <c r="W1071" s="24">
        <f t="shared" si="598"/>
        <v>25000</v>
      </c>
      <c r="X1071" s="24">
        <f t="shared" si="599"/>
        <v>0</v>
      </c>
      <c r="Y1071" s="24">
        <f t="shared" si="600"/>
        <v>25000</v>
      </c>
      <c r="Z1071" s="24">
        <f t="shared" si="601"/>
        <v>25379.355500000005</v>
      </c>
      <c r="AA1071" s="25" t="str">
        <f t="shared" si="602"/>
        <v>N</v>
      </c>
      <c r="AB1071" s="26">
        <f t="shared" si="603"/>
        <v>0.39999999999999947</v>
      </c>
      <c r="AC1071" s="27">
        <f t="shared" si="604"/>
        <v>50000</v>
      </c>
      <c r="AD1071" s="28">
        <f t="shared" si="605"/>
        <v>200000</v>
      </c>
      <c r="AE1071" s="28">
        <f t="shared" si="606"/>
        <v>257500</v>
      </c>
      <c r="AF1071" s="28">
        <f t="shared" si="607"/>
        <v>25000</v>
      </c>
      <c r="AG1071" s="28">
        <f t="shared" si="608"/>
        <v>0</v>
      </c>
      <c r="AH1071" s="28">
        <f t="shared" si="609"/>
        <v>25000</v>
      </c>
      <c r="AI1071" s="28">
        <f t="shared" si="610"/>
        <v>25883.149055000009</v>
      </c>
      <c r="AJ1071" s="29" t="str">
        <f t="shared" si="611"/>
        <v>N</v>
      </c>
      <c r="AK1071" s="30">
        <f t="shared" si="612"/>
        <v>0</v>
      </c>
      <c r="AL1071" s="31">
        <f t="shared" si="613"/>
        <v>50000</v>
      </c>
      <c r="AM1071" s="31">
        <f t="shared" si="614"/>
        <v>200000</v>
      </c>
      <c r="AN1071" s="31">
        <f t="shared" si="615"/>
        <v>257500</v>
      </c>
      <c r="AO1071" s="31">
        <f t="shared" si="616"/>
        <v>0</v>
      </c>
      <c r="AP1071" s="31">
        <f t="shared" si="617"/>
        <v>0</v>
      </c>
      <c r="AQ1071" s="31">
        <f t="shared" si="618"/>
        <v>0</v>
      </c>
      <c r="AR1071" s="31">
        <f t="shared" si="619"/>
        <v>0</v>
      </c>
      <c r="AS1071" s="32">
        <f t="shared" si="620"/>
        <v>0</v>
      </c>
      <c r="AT1071" s="33">
        <f t="shared" si="621"/>
        <v>50000</v>
      </c>
      <c r="AU1071" s="33">
        <f t="shared" si="622"/>
        <v>200000</v>
      </c>
      <c r="AV1071" s="33">
        <v>257569</v>
      </c>
      <c r="AW1071" s="33">
        <f t="shared" si="623"/>
        <v>0</v>
      </c>
      <c r="AX1071" s="33">
        <f t="shared" si="624"/>
        <v>0</v>
      </c>
      <c r="AY1071" s="34">
        <f t="shared" si="625"/>
        <v>51262.504555000014</v>
      </c>
    </row>
    <row r="1072" spans="1:51" ht="15" customHeight="1" x14ac:dyDescent="0.3">
      <c r="A1072" s="166" t="s">
        <v>2277</v>
      </c>
      <c r="B1072" s="99">
        <v>17310.88</v>
      </c>
      <c r="C1072" s="99">
        <v>10395.200000000001</v>
      </c>
      <c r="D1072" s="99">
        <v>50206.79</v>
      </c>
      <c r="E1072" s="99">
        <v>44227.38</v>
      </c>
      <c r="F1072" s="109">
        <v>111000</v>
      </c>
      <c r="G1072" s="108">
        <v>0</v>
      </c>
      <c r="H1072" s="182">
        <v>46271</v>
      </c>
      <c r="I1072" s="182">
        <v>46298</v>
      </c>
      <c r="J1072" s="166">
        <v>4.8</v>
      </c>
      <c r="K1072" s="166">
        <v>1.1000000000000001</v>
      </c>
      <c r="L1072" s="167" t="s">
        <v>1207</v>
      </c>
      <c r="M1072" s="168" t="s">
        <v>1204</v>
      </c>
      <c r="N1072" s="169">
        <v>0.02</v>
      </c>
      <c r="O1072" s="21">
        <f t="shared" si="590"/>
        <v>3.6999999999999997</v>
      </c>
      <c r="P1072" s="21" t="str">
        <f t="shared" si="591"/>
        <v>N</v>
      </c>
      <c r="Q1072" s="22">
        <f t="shared" si="592"/>
        <v>27706.080000000002</v>
      </c>
      <c r="R1072" s="8" t="str">
        <f t="shared" si="593"/>
        <v>N</v>
      </c>
      <c r="S1072" s="23">
        <f t="shared" si="594"/>
        <v>7.3999999999999995</v>
      </c>
      <c r="T1072" s="24">
        <f t="shared" si="595"/>
        <v>50000</v>
      </c>
      <c r="U1072" s="24">
        <f t="shared" si="596"/>
        <v>200000</v>
      </c>
      <c r="V1072" s="24">
        <f t="shared" si="597"/>
        <v>257500</v>
      </c>
      <c r="W1072" s="24">
        <f t="shared" si="598"/>
        <v>14130.100800000002</v>
      </c>
      <c r="X1072" s="24">
        <f t="shared" si="599"/>
        <v>0</v>
      </c>
      <c r="Y1072" s="24">
        <f t="shared" si="600"/>
        <v>14130.100800000002</v>
      </c>
      <c r="Z1072" s="24">
        <f t="shared" si="601"/>
        <v>14130.100800000002</v>
      </c>
      <c r="AA1072" s="25" t="str">
        <f t="shared" si="602"/>
        <v>N</v>
      </c>
      <c r="AB1072" s="26">
        <f t="shared" si="603"/>
        <v>6.3999999999999995</v>
      </c>
      <c r="AC1072" s="27">
        <f t="shared" si="604"/>
        <v>50000</v>
      </c>
      <c r="AD1072" s="28">
        <f t="shared" si="605"/>
        <v>200000</v>
      </c>
      <c r="AE1072" s="28">
        <f t="shared" si="606"/>
        <v>257500</v>
      </c>
      <c r="AF1072" s="28">
        <f t="shared" si="607"/>
        <v>14412.702816000003</v>
      </c>
      <c r="AG1072" s="28">
        <f t="shared" si="608"/>
        <v>0</v>
      </c>
      <c r="AH1072" s="28">
        <f t="shared" si="609"/>
        <v>14412.702816000003</v>
      </c>
      <c r="AI1072" s="28">
        <f t="shared" si="610"/>
        <v>14412.702816000003</v>
      </c>
      <c r="AJ1072" s="29" t="str">
        <f t="shared" si="611"/>
        <v>N</v>
      </c>
      <c r="AK1072" s="30">
        <f t="shared" si="612"/>
        <v>5.3999999999999995</v>
      </c>
      <c r="AL1072" s="31">
        <f t="shared" si="613"/>
        <v>50000</v>
      </c>
      <c r="AM1072" s="31">
        <f t="shared" si="614"/>
        <v>200000</v>
      </c>
      <c r="AN1072" s="31">
        <f t="shared" si="615"/>
        <v>257500</v>
      </c>
      <c r="AO1072" s="31">
        <f t="shared" si="616"/>
        <v>14700.956872320003</v>
      </c>
      <c r="AP1072" s="31">
        <f t="shared" si="617"/>
        <v>0</v>
      </c>
      <c r="AQ1072" s="31">
        <f t="shared" si="618"/>
        <v>14700.956872320003</v>
      </c>
      <c r="AR1072" s="31">
        <f t="shared" si="619"/>
        <v>14700.956872320003</v>
      </c>
      <c r="AS1072" s="32">
        <f t="shared" si="620"/>
        <v>4.3999999999999995</v>
      </c>
      <c r="AT1072" s="33">
        <f t="shared" si="621"/>
        <v>50000</v>
      </c>
      <c r="AU1072" s="33">
        <f t="shared" si="622"/>
        <v>200000</v>
      </c>
      <c r="AV1072" s="33">
        <v>257570</v>
      </c>
      <c r="AW1072" s="33">
        <f t="shared" si="623"/>
        <v>14994.976009766404</v>
      </c>
      <c r="AX1072" s="33">
        <f t="shared" si="624"/>
        <v>14994.976009766404</v>
      </c>
      <c r="AY1072" s="34">
        <f t="shared" si="625"/>
        <v>58238.736498086415</v>
      </c>
    </row>
    <row r="1073" spans="1:51" ht="15" customHeight="1" x14ac:dyDescent="0.3">
      <c r="A1073" s="166" t="s">
        <v>2278</v>
      </c>
      <c r="B1073" s="99">
        <v>6960.27</v>
      </c>
      <c r="C1073" s="99">
        <v>11503.32</v>
      </c>
      <c r="D1073" s="99">
        <v>85524.63</v>
      </c>
      <c r="E1073" s="99">
        <v>81938.34</v>
      </c>
      <c r="F1073" s="109">
        <v>100000</v>
      </c>
      <c r="G1073" s="112">
        <v>12500</v>
      </c>
      <c r="H1073" s="182">
        <v>46343</v>
      </c>
      <c r="I1073" s="182">
        <v>46416</v>
      </c>
      <c r="J1073" s="166">
        <v>3.2</v>
      </c>
      <c r="K1073" s="166">
        <v>0.9</v>
      </c>
      <c r="L1073" s="167" t="s">
        <v>1206</v>
      </c>
      <c r="M1073" s="168" t="s">
        <v>1203</v>
      </c>
      <c r="N1073" s="169">
        <v>0.02</v>
      </c>
      <c r="O1073" s="21">
        <f t="shared" si="590"/>
        <v>2.3000000000000003</v>
      </c>
      <c r="P1073" s="21" t="str">
        <f t="shared" si="591"/>
        <v>N</v>
      </c>
      <c r="Q1073" s="22">
        <f t="shared" si="592"/>
        <v>18463.59</v>
      </c>
      <c r="R1073" s="8" t="str">
        <f t="shared" si="593"/>
        <v>N</v>
      </c>
      <c r="S1073" s="23">
        <f t="shared" si="594"/>
        <v>3.0666666666666669</v>
      </c>
      <c r="T1073" s="24">
        <f t="shared" si="595"/>
        <v>20500</v>
      </c>
      <c r="U1073" s="24">
        <f t="shared" si="596"/>
        <v>100000</v>
      </c>
      <c r="V1073" s="24">
        <f t="shared" si="597"/>
        <v>257500</v>
      </c>
      <c r="W1073" s="24">
        <f t="shared" si="598"/>
        <v>10856.527499999997</v>
      </c>
      <c r="X1073" s="24">
        <f t="shared" si="599"/>
        <v>0</v>
      </c>
      <c r="Y1073" s="24">
        <f t="shared" si="600"/>
        <v>10856.527499999997</v>
      </c>
      <c r="Z1073" s="24">
        <f t="shared" si="601"/>
        <v>7976.3343000000023</v>
      </c>
      <c r="AA1073" s="25" t="str">
        <f t="shared" si="602"/>
        <v>N</v>
      </c>
      <c r="AB1073" s="26">
        <f t="shared" si="603"/>
        <v>2.0666666666666669</v>
      </c>
      <c r="AC1073" s="27">
        <f t="shared" si="604"/>
        <v>20500</v>
      </c>
      <c r="AD1073" s="28">
        <f t="shared" si="605"/>
        <v>100000</v>
      </c>
      <c r="AE1073" s="28">
        <f t="shared" si="606"/>
        <v>257500</v>
      </c>
      <c r="AF1073" s="28">
        <f t="shared" si="607"/>
        <v>2714.1318749999991</v>
      </c>
      <c r="AG1073" s="28">
        <f t="shared" si="608"/>
        <v>0</v>
      </c>
      <c r="AH1073" s="28">
        <f t="shared" si="609"/>
        <v>2714.1318749999991</v>
      </c>
      <c r="AI1073" s="28">
        <f t="shared" si="610"/>
        <v>16495.387160999999</v>
      </c>
      <c r="AJ1073" s="29" t="str">
        <f t="shared" si="611"/>
        <v>N</v>
      </c>
      <c r="AK1073" s="30">
        <f t="shared" si="612"/>
        <v>1.0666666666666669</v>
      </c>
      <c r="AL1073" s="31">
        <f t="shared" si="613"/>
        <v>20500</v>
      </c>
      <c r="AM1073" s="31">
        <f t="shared" si="614"/>
        <v>100000</v>
      </c>
      <c r="AN1073" s="31">
        <f t="shared" si="615"/>
        <v>257500</v>
      </c>
      <c r="AO1073" s="31">
        <f t="shared" si="616"/>
        <v>2714.1318749999991</v>
      </c>
      <c r="AP1073" s="31">
        <f t="shared" si="617"/>
        <v>0</v>
      </c>
      <c r="AQ1073" s="31">
        <f t="shared" si="618"/>
        <v>2714.1318749999991</v>
      </c>
      <c r="AR1073" s="31">
        <f t="shared" si="619"/>
        <v>16879.577541719998</v>
      </c>
      <c r="AS1073" s="32">
        <f t="shared" si="620"/>
        <v>6.6666666666666874E-2</v>
      </c>
      <c r="AT1073" s="33">
        <f t="shared" si="621"/>
        <v>20500</v>
      </c>
      <c r="AU1073" s="33">
        <f t="shared" si="622"/>
        <v>100000</v>
      </c>
      <c r="AV1073" s="33">
        <v>257571</v>
      </c>
      <c r="AW1073" s="33">
        <f t="shared" si="623"/>
        <v>0</v>
      </c>
      <c r="AX1073" s="33">
        <f t="shared" si="624"/>
        <v>19985.583605054399</v>
      </c>
      <c r="AY1073" s="34">
        <f t="shared" si="625"/>
        <v>61336.882607774402</v>
      </c>
    </row>
    <row r="1074" spans="1:51" ht="15" customHeight="1" x14ac:dyDescent="0.3">
      <c r="A1074" s="166" t="s">
        <v>2279</v>
      </c>
      <c r="B1074" s="99">
        <v>12688.06</v>
      </c>
      <c r="C1074" s="99">
        <v>1237.45</v>
      </c>
      <c r="D1074" s="99">
        <v>40597.870000000003</v>
      </c>
      <c r="E1074" s="99">
        <v>36081.03</v>
      </c>
      <c r="F1074" s="109">
        <v>0</v>
      </c>
      <c r="G1074" s="112">
        <v>12500</v>
      </c>
      <c r="H1074" s="182">
        <v>46417</v>
      </c>
      <c r="I1074" s="182">
        <v>46428</v>
      </c>
      <c r="J1074" s="166">
        <v>4.5</v>
      </c>
      <c r="K1074" s="166">
        <v>2.7</v>
      </c>
      <c r="L1074" s="167" t="s">
        <v>1206</v>
      </c>
      <c r="M1074" s="168" t="s">
        <v>1205</v>
      </c>
      <c r="N1074" s="169">
        <v>0.02</v>
      </c>
      <c r="O1074" s="21">
        <f t="shared" si="590"/>
        <v>1.7999999999999998</v>
      </c>
      <c r="P1074" s="21" t="str">
        <f t="shared" si="591"/>
        <v>N</v>
      </c>
      <c r="Q1074" s="22">
        <f t="shared" si="592"/>
        <v>13925.51</v>
      </c>
      <c r="R1074" s="8" t="str">
        <f t="shared" si="593"/>
        <v>N</v>
      </c>
      <c r="S1074" s="23">
        <f t="shared" si="594"/>
        <v>1.7999999999999998</v>
      </c>
      <c r="T1074" s="24">
        <f t="shared" si="595"/>
        <v>20500</v>
      </c>
      <c r="U1074" s="24">
        <f t="shared" si="596"/>
        <v>100000</v>
      </c>
      <c r="V1074" s="24">
        <f t="shared" si="597"/>
        <v>257500</v>
      </c>
      <c r="W1074" s="24">
        <f t="shared" si="598"/>
        <v>14204.020200000001</v>
      </c>
      <c r="X1074" s="24">
        <f t="shared" si="599"/>
        <v>0</v>
      </c>
      <c r="Y1074" s="24">
        <f t="shared" si="600"/>
        <v>14204.020200000001</v>
      </c>
      <c r="Z1074" s="24">
        <f t="shared" si="601"/>
        <v>0</v>
      </c>
      <c r="AA1074" s="25" t="str">
        <f t="shared" si="602"/>
        <v>N</v>
      </c>
      <c r="AB1074" s="26">
        <f t="shared" si="603"/>
        <v>0.79999999999999982</v>
      </c>
      <c r="AC1074" s="27">
        <f t="shared" si="604"/>
        <v>20500</v>
      </c>
      <c r="AD1074" s="28">
        <f t="shared" si="605"/>
        <v>100000</v>
      </c>
      <c r="AE1074" s="28">
        <f t="shared" si="606"/>
        <v>257500</v>
      </c>
      <c r="AF1074" s="28">
        <f t="shared" si="607"/>
        <v>14488.100604000001</v>
      </c>
      <c r="AG1074" s="28">
        <f t="shared" si="608"/>
        <v>0</v>
      </c>
      <c r="AH1074" s="28">
        <f t="shared" si="609"/>
        <v>14488.100604000001</v>
      </c>
      <c r="AI1074" s="28">
        <f t="shared" si="610"/>
        <v>0</v>
      </c>
      <c r="AJ1074" s="29" t="str">
        <f t="shared" si="611"/>
        <v>N</v>
      </c>
      <c r="AK1074" s="30">
        <f t="shared" si="612"/>
        <v>0</v>
      </c>
      <c r="AL1074" s="31">
        <f t="shared" si="613"/>
        <v>20500</v>
      </c>
      <c r="AM1074" s="31">
        <f t="shared" si="614"/>
        <v>100000</v>
      </c>
      <c r="AN1074" s="31">
        <f t="shared" si="615"/>
        <v>257500</v>
      </c>
      <c r="AO1074" s="31">
        <f t="shared" si="616"/>
        <v>0</v>
      </c>
      <c r="AP1074" s="31">
        <f t="shared" si="617"/>
        <v>0</v>
      </c>
      <c r="AQ1074" s="31">
        <f t="shared" si="618"/>
        <v>0</v>
      </c>
      <c r="AR1074" s="31">
        <f t="shared" si="619"/>
        <v>0</v>
      </c>
      <c r="AS1074" s="32">
        <f t="shared" si="620"/>
        <v>0</v>
      </c>
      <c r="AT1074" s="33">
        <f t="shared" si="621"/>
        <v>20500</v>
      </c>
      <c r="AU1074" s="33">
        <f t="shared" si="622"/>
        <v>100000</v>
      </c>
      <c r="AV1074" s="33">
        <v>257572</v>
      </c>
      <c r="AW1074" s="33">
        <f t="shared" si="623"/>
        <v>0</v>
      </c>
      <c r="AX1074" s="33">
        <f t="shared" si="624"/>
        <v>0</v>
      </c>
      <c r="AY1074" s="34">
        <f t="shared" si="625"/>
        <v>0</v>
      </c>
    </row>
    <row r="1075" spans="1:51" ht="15" customHeight="1" x14ac:dyDescent="0.3">
      <c r="A1075" s="166" t="s">
        <v>2280</v>
      </c>
      <c r="B1075" s="99">
        <v>10505.24</v>
      </c>
      <c r="C1075" s="99">
        <v>2382.7600000000002</v>
      </c>
      <c r="D1075" s="99">
        <v>58805.32</v>
      </c>
      <c r="E1075" s="99">
        <v>51915.6</v>
      </c>
      <c r="F1075" s="113">
        <v>51000</v>
      </c>
      <c r="G1075" s="112">
        <v>12500</v>
      </c>
      <c r="H1075" s="182">
        <v>46307</v>
      </c>
      <c r="I1075" s="182">
        <v>46317</v>
      </c>
      <c r="J1075" s="166">
        <v>2.9</v>
      </c>
      <c r="K1075" s="166">
        <v>1.9</v>
      </c>
      <c r="L1075" s="167" t="s">
        <v>1206</v>
      </c>
      <c r="M1075" s="168" t="s">
        <v>1203</v>
      </c>
      <c r="N1075" s="169">
        <v>0.04</v>
      </c>
      <c r="O1075" s="21">
        <f t="shared" si="590"/>
        <v>1</v>
      </c>
      <c r="P1075" s="21" t="str">
        <f t="shared" si="591"/>
        <v>N</v>
      </c>
      <c r="Q1075" s="22">
        <f t="shared" si="592"/>
        <v>12888</v>
      </c>
      <c r="R1075" s="8" t="str">
        <f t="shared" si="593"/>
        <v>N</v>
      </c>
      <c r="S1075" s="23">
        <f t="shared" si="594"/>
        <v>1.3333333333333333</v>
      </c>
      <c r="T1075" s="24">
        <f t="shared" si="595"/>
        <v>20500</v>
      </c>
      <c r="U1075" s="24">
        <f t="shared" si="596"/>
        <v>100000</v>
      </c>
      <c r="V1075" s="24">
        <f t="shared" si="597"/>
        <v>257500</v>
      </c>
      <c r="W1075" s="24">
        <f t="shared" si="598"/>
        <v>10052.64</v>
      </c>
      <c r="X1075" s="24">
        <f t="shared" si="599"/>
        <v>0</v>
      </c>
      <c r="Y1075" s="24">
        <f t="shared" si="600"/>
        <v>10052.64</v>
      </c>
      <c r="Z1075" s="24">
        <f t="shared" si="601"/>
        <v>3350.880000000001</v>
      </c>
      <c r="AA1075" s="25" t="str">
        <f t="shared" si="602"/>
        <v>N</v>
      </c>
      <c r="AB1075" s="26">
        <f t="shared" si="603"/>
        <v>0.33333333333333326</v>
      </c>
      <c r="AC1075" s="27">
        <f t="shared" si="604"/>
        <v>20500</v>
      </c>
      <c r="AD1075" s="28">
        <f t="shared" si="605"/>
        <v>100000</v>
      </c>
      <c r="AE1075" s="28">
        <f t="shared" si="606"/>
        <v>257500</v>
      </c>
      <c r="AF1075" s="28">
        <f t="shared" si="607"/>
        <v>10454.745600000002</v>
      </c>
      <c r="AG1075" s="28">
        <f t="shared" si="608"/>
        <v>0</v>
      </c>
      <c r="AH1075" s="28">
        <f t="shared" si="609"/>
        <v>10454.745600000002</v>
      </c>
      <c r="AI1075" s="28">
        <f t="shared" si="610"/>
        <v>3484.9151999999995</v>
      </c>
      <c r="AJ1075" s="29" t="str">
        <f t="shared" si="611"/>
        <v>N</v>
      </c>
      <c r="AK1075" s="30">
        <f t="shared" si="612"/>
        <v>0</v>
      </c>
      <c r="AL1075" s="31">
        <f t="shared" si="613"/>
        <v>20500</v>
      </c>
      <c r="AM1075" s="31">
        <f t="shared" si="614"/>
        <v>100000</v>
      </c>
      <c r="AN1075" s="31">
        <f t="shared" si="615"/>
        <v>257500</v>
      </c>
      <c r="AO1075" s="31">
        <f t="shared" si="616"/>
        <v>0</v>
      </c>
      <c r="AP1075" s="31">
        <f t="shared" si="617"/>
        <v>0</v>
      </c>
      <c r="AQ1075" s="31">
        <f t="shared" si="618"/>
        <v>0</v>
      </c>
      <c r="AR1075" s="31">
        <f t="shared" si="619"/>
        <v>0</v>
      </c>
      <c r="AS1075" s="32">
        <f t="shared" si="620"/>
        <v>0</v>
      </c>
      <c r="AT1075" s="33">
        <f t="shared" si="621"/>
        <v>20500</v>
      </c>
      <c r="AU1075" s="33">
        <f t="shared" si="622"/>
        <v>100000</v>
      </c>
      <c r="AV1075" s="33">
        <v>257573</v>
      </c>
      <c r="AW1075" s="33">
        <f t="shared" si="623"/>
        <v>0</v>
      </c>
      <c r="AX1075" s="33">
        <f t="shared" si="624"/>
        <v>0</v>
      </c>
      <c r="AY1075" s="34">
        <f t="shared" si="625"/>
        <v>6835.7952000000005</v>
      </c>
    </row>
    <row r="1076" spans="1:51" ht="15" customHeight="1" x14ac:dyDescent="0.3">
      <c r="A1076" s="166" t="s">
        <v>2281</v>
      </c>
      <c r="B1076" s="99">
        <v>7275.59</v>
      </c>
      <c r="C1076" s="99">
        <v>391.63</v>
      </c>
      <c r="D1076" s="99">
        <v>42160.81</v>
      </c>
      <c r="E1076" s="99">
        <v>32465.279999999999</v>
      </c>
      <c r="F1076" s="113">
        <v>95000</v>
      </c>
      <c r="G1076" s="112">
        <v>12500</v>
      </c>
      <c r="H1076" s="182">
        <v>46366</v>
      </c>
      <c r="I1076" s="182">
        <v>46428</v>
      </c>
      <c r="J1076" s="166">
        <v>2.9</v>
      </c>
      <c r="K1076" s="166">
        <v>2.7</v>
      </c>
      <c r="L1076" s="167" t="s">
        <v>1206</v>
      </c>
      <c r="M1076" s="168" t="s">
        <v>1205</v>
      </c>
      <c r="N1076" s="169">
        <v>0.05</v>
      </c>
      <c r="O1076" s="21">
        <f t="shared" si="590"/>
        <v>0.19999999999999973</v>
      </c>
      <c r="P1076" s="21" t="str">
        <f t="shared" si="591"/>
        <v>N</v>
      </c>
      <c r="Q1076" s="22">
        <f t="shared" si="592"/>
        <v>7667.22</v>
      </c>
      <c r="R1076" s="8" t="str">
        <f t="shared" si="593"/>
        <v>N</v>
      </c>
      <c r="S1076" s="23">
        <f t="shared" si="594"/>
        <v>0.19999999999999973</v>
      </c>
      <c r="T1076" s="24">
        <f t="shared" si="595"/>
        <v>20500</v>
      </c>
      <c r="U1076" s="24">
        <f t="shared" si="596"/>
        <v>100000</v>
      </c>
      <c r="V1076" s="24">
        <f t="shared" si="597"/>
        <v>257500</v>
      </c>
      <c r="W1076" s="24">
        <f t="shared" si="598"/>
        <v>8050.581000000001</v>
      </c>
      <c r="X1076" s="24">
        <f t="shared" si="599"/>
        <v>0</v>
      </c>
      <c r="Y1076" s="24">
        <f t="shared" si="600"/>
        <v>8050.581000000001</v>
      </c>
      <c r="Z1076" s="24">
        <f t="shared" si="601"/>
        <v>0</v>
      </c>
      <c r="AA1076" s="25" t="str">
        <f t="shared" si="602"/>
        <v>N</v>
      </c>
      <c r="AB1076" s="26">
        <f t="shared" si="603"/>
        <v>0</v>
      </c>
      <c r="AC1076" s="27">
        <f t="shared" si="604"/>
        <v>20500</v>
      </c>
      <c r="AD1076" s="28">
        <f t="shared" si="605"/>
        <v>100000</v>
      </c>
      <c r="AE1076" s="28">
        <f t="shared" si="606"/>
        <v>257500</v>
      </c>
      <c r="AF1076" s="28">
        <f t="shared" si="607"/>
        <v>0</v>
      </c>
      <c r="AG1076" s="28">
        <f t="shared" si="608"/>
        <v>0</v>
      </c>
      <c r="AH1076" s="28">
        <f t="shared" si="609"/>
        <v>0</v>
      </c>
      <c r="AI1076" s="28">
        <f t="shared" si="610"/>
        <v>0</v>
      </c>
      <c r="AJ1076" s="29" t="str">
        <f t="shared" si="611"/>
        <v>N</v>
      </c>
      <c r="AK1076" s="30">
        <f t="shared" si="612"/>
        <v>0</v>
      </c>
      <c r="AL1076" s="31">
        <f t="shared" si="613"/>
        <v>20500</v>
      </c>
      <c r="AM1076" s="31">
        <f t="shared" si="614"/>
        <v>100000</v>
      </c>
      <c r="AN1076" s="31">
        <f t="shared" si="615"/>
        <v>257500</v>
      </c>
      <c r="AO1076" s="31">
        <f t="shared" si="616"/>
        <v>0</v>
      </c>
      <c r="AP1076" s="31">
        <f t="shared" si="617"/>
        <v>0</v>
      </c>
      <c r="AQ1076" s="31">
        <f t="shared" si="618"/>
        <v>0</v>
      </c>
      <c r="AR1076" s="31">
        <f t="shared" si="619"/>
        <v>0</v>
      </c>
      <c r="AS1076" s="32">
        <f t="shared" si="620"/>
        <v>0</v>
      </c>
      <c r="AT1076" s="33">
        <f t="shared" si="621"/>
        <v>20500</v>
      </c>
      <c r="AU1076" s="33">
        <f t="shared" si="622"/>
        <v>100000</v>
      </c>
      <c r="AV1076" s="33">
        <v>257574</v>
      </c>
      <c r="AW1076" s="33">
        <f t="shared" si="623"/>
        <v>0</v>
      </c>
      <c r="AX1076" s="33">
        <f t="shared" si="624"/>
        <v>0</v>
      </c>
      <c r="AY1076" s="34">
        <f t="shared" si="625"/>
        <v>0</v>
      </c>
    </row>
    <row r="1077" spans="1:51" ht="15" customHeight="1" x14ac:dyDescent="0.3">
      <c r="A1077" s="166" t="s">
        <v>2282</v>
      </c>
      <c r="B1077" s="99">
        <v>14046.24</v>
      </c>
      <c r="C1077" s="99">
        <v>26503.08</v>
      </c>
      <c r="D1077" s="99">
        <v>105044.47</v>
      </c>
      <c r="E1077" s="99">
        <v>96884.89</v>
      </c>
      <c r="F1077" s="113">
        <v>121000</v>
      </c>
      <c r="G1077" s="112">
        <v>12500</v>
      </c>
      <c r="H1077" s="182">
        <v>46401</v>
      </c>
      <c r="I1077" s="182">
        <v>46446</v>
      </c>
      <c r="J1077" s="166">
        <v>2.2000000000000002</v>
      </c>
      <c r="K1077" s="166">
        <v>1.2</v>
      </c>
      <c r="L1077" s="167" t="s">
        <v>1206</v>
      </c>
      <c r="M1077" s="168" t="s">
        <v>1203</v>
      </c>
      <c r="N1077" s="169">
        <v>5.1999999999999998E-2</v>
      </c>
      <c r="O1077" s="21">
        <f t="shared" si="590"/>
        <v>1.0000000000000002</v>
      </c>
      <c r="P1077" s="21" t="str">
        <f t="shared" si="591"/>
        <v>N</v>
      </c>
      <c r="Q1077" s="22">
        <f t="shared" si="592"/>
        <v>40549.32</v>
      </c>
      <c r="R1077" s="8" t="str">
        <f t="shared" si="593"/>
        <v>N</v>
      </c>
      <c r="S1077" s="23">
        <f t="shared" si="594"/>
        <v>1.3333333333333337</v>
      </c>
      <c r="T1077" s="24">
        <f t="shared" si="595"/>
        <v>20500</v>
      </c>
      <c r="U1077" s="24">
        <f t="shared" si="596"/>
        <v>100000</v>
      </c>
      <c r="V1077" s="24">
        <f t="shared" si="597"/>
        <v>257500</v>
      </c>
      <c r="W1077" s="24">
        <f t="shared" si="598"/>
        <v>0</v>
      </c>
      <c r="X1077" s="24">
        <f t="shared" si="599"/>
        <v>0</v>
      </c>
      <c r="Y1077" s="24">
        <f t="shared" si="600"/>
        <v>0</v>
      </c>
      <c r="Z1077" s="24">
        <f t="shared" si="601"/>
        <v>42657.884640000004</v>
      </c>
      <c r="AA1077" s="25" t="str">
        <f t="shared" si="602"/>
        <v>N</v>
      </c>
      <c r="AB1077" s="26">
        <f t="shared" si="603"/>
        <v>0.3333333333333337</v>
      </c>
      <c r="AC1077" s="27">
        <f t="shared" si="604"/>
        <v>20500</v>
      </c>
      <c r="AD1077" s="28">
        <f t="shared" si="605"/>
        <v>100000</v>
      </c>
      <c r="AE1077" s="28">
        <f t="shared" si="606"/>
        <v>257500</v>
      </c>
      <c r="AF1077" s="28">
        <f t="shared" si="607"/>
        <v>0</v>
      </c>
      <c r="AG1077" s="28">
        <f t="shared" si="608"/>
        <v>0</v>
      </c>
      <c r="AH1077" s="28">
        <f t="shared" si="609"/>
        <v>0</v>
      </c>
      <c r="AI1077" s="28">
        <f t="shared" si="610"/>
        <v>44876.094641280004</v>
      </c>
      <c r="AJ1077" s="29" t="str">
        <f t="shared" si="611"/>
        <v>N</v>
      </c>
      <c r="AK1077" s="30">
        <f t="shared" si="612"/>
        <v>0</v>
      </c>
      <c r="AL1077" s="31">
        <f t="shared" si="613"/>
        <v>20500</v>
      </c>
      <c r="AM1077" s="31">
        <f t="shared" si="614"/>
        <v>100000</v>
      </c>
      <c r="AN1077" s="31">
        <f t="shared" si="615"/>
        <v>257500</v>
      </c>
      <c r="AO1077" s="31">
        <f t="shared" si="616"/>
        <v>0</v>
      </c>
      <c r="AP1077" s="31">
        <f t="shared" si="617"/>
        <v>0</v>
      </c>
      <c r="AQ1077" s="31">
        <f t="shared" si="618"/>
        <v>0</v>
      </c>
      <c r="AR1077" s="31">
        <f t="shared" si="619"/>
        <v>0</v>
      </c>
      <c r="AS1077" s="32">
        <f t="shared" si="620"/>
        <v>0</v>
      </c>
      <c r="AT1077" s="33">
        <f t="shared" si="621"/>
        <v>20500</v>
      </c>
      <c r="AU1077" s="33">
        <f t="shared" si="622"/>
        <v>100000</v>
      </c>
      <c r="AV1077" s="33">
        <v>257575</v>
      </c>
      <c r="AW1077" s="33">
        <f t="shared" si="623"/>
        <v>0</v>
      </c>
      <c r="AX1077" s="33">
        <f t="shared" si="624"/>
        <v>0</v>
      </c>
      <c r="AY1077" s="34">
        <f t="shared" si="625"/>
        <v>87533.979281280015</v>
      </c>
    </row>
    <row r="1078" spans="1:51" ht="15" customHeight="1" x14ac:dyDescent="0.3">
      <c r="A1078" s="166" t="s">
        <v>2283</v>
      </c>
      <c r="B1078" s="99">
        <v>19106.41</v>
      </c>
      <c r="C1078" s="99">
        <v>23051.87</v>
      </c>
      <c r="D1078" s="99">
        <v>91263.13</v>
      </c>
      <c r="E1078" s="99">
        <v>85370.6</v>
      </c>
      <c r="F1078" s="113">
        <v>126000</v>
      </c>
      <c r="G1078" s="112">
        <v>12500</v>
      </c>
      <c r="H1078" s="182">
        <v>46454</v>
      </c>
      <c r="I1078" s="182">
        <v>46507</v>
      </c>
      <c r="J1078" s="166">
        <v>3.8</v>
      </c>
      <c r="K1078" s="166">
        <v>3.2</v>
      </c>
      <c r="L1078" s="167" t="s">
        <v>1206</v>
      </c>
      <c r="M1078" s="168" t="s">
        <v>1203</v>
      </c>
      <c r="N1078" s="169">
        <v>0.04</v>
      </c>
      <c r="O1078" s="21">
        <f t="shared" si="590"/>
        <v>0.59999999999999964</v>
      </c>
      <c r="P1078" s="21" t="str">
        <f t="shared" si="591"/>
        <v>N</v>
      </c>
      <c r="Q1078" s="22">
        <f t="shared" si="592"/>
        <v>42158.28</v>
      </c>
      <c r="R1078" s="8" t="str">
        <f t="shared" si="593"/>
        <v>N</v>
      </c>
      <c r="S1078" s="23">
        <f t="shared" si="594"/>
        <v>0.79999999999999949</v>
      </c>
      <c r="T1078" s="24">
        <f t="shared" si="595"/>
        <v>20500</v>
      </c>
      <c r="U1078" s="24">
        <f t="shared" si="596"/>
        <v>100000</v>
      </c>
      <c r="V1078" s="24">
        <f t="shared" si="597"/>
        <v>257500</v>
      </c>
      <c r="W1078" s="24">
        <f t="shared" si="598"/>
        <v>6552.6524999999965</v>
      </c>
      <c r="X1078" s="24">
        <f t="shared" si="599"/>
        <v>0</v>
      </c>
      <c r="Y1078" s="24">
        <f t="shared" si="600"/>
        <v>6552.6524999999965</v>
      </c>
      <c r="Z1078" s="24">
        <f t="shared" si="601"/>
        <v>37291.958700000003</v>
      </c>
      <c r="AA1078" s="25" t="str">
        <f t="shared" si="602"/>
        <v>N</v>
      </c>
      <c r="AB1078" s="26">
        <f t="shared" si="603"/>
        <v>0</v>
      </c>
      <c r="AC1078" s="27">
        <f t="shared" si="604"/>
        <v>20500</v>
      </c>
      <c r="AD1078" s="28">
        <f t="shared" si="605"/>
        <v>100000</v>
      </c>
      <c r="AE1078" s="28">
        <f t="shared" si="606"/>
        <v>257500</v>
      </c>
      <c r="AF1078" s="28">
        <f t="shared" si="607"/>
        <v>0</v>
      </c>
      <c r="AG1078" s="28">
        <f t="shared" si="608"/>
        <v>0</v>
      </c>
      <c r="AH1078" s="28">
        <f t="shared" si="609"/>
        <v>0</v>
      </c>
      <c r="AI1078" s="28">
        <f t="shared" si="610"/>
        <v>0</v>
      </c>
      <c r="AJ1078" s="29" t="str">
        <f t="shared" si="611"/>
        <v>N</v>
      </c>
      <c r="AK1078" s="30">
        <f t="shared" si="612"/>
        <v>0</v>
      </c>
      <c r="AL1078" s="31">
        <f t="shared" si="613"/>
        <v>20500</v>
      </c>
      <c r="AM1078" s="31">
        <f t="shared" si="614"/>
        <v>100000</v>
      </c>
      <c r="AN1078" s="31">
        <f t="shared" si="615"/>
        <v>257500</v>
      </c>
      <c r="AO1078" s="31">
        <f t="shared" si="616"/>
        <v>0</v>
      </c>
      <c r="AP1078" s="31">
        <f t="shared" si="617"/>
        <v>0</v>
      </c>
      <c r="AQ1078" s="31">
        <f t="shared" si="618"/>
        <v>0</v>
      </c>
      <c r="AR1078" s="31">
        <f t="shared" si="619"/>
        <v>0</v>
      </c>
      <c r="AS1078" s="32">
        <f t="shared" si="620"/>
        <v>0</v>
      </c>
      <c r="AT1078" s="33">
        <f t="shared" si="621"/>
        <v>20500</v>
      </c>
      <c r="AU1078" s="33">
        <f t="shared" si="622"/>
        <v>100000</v>
      </c>
      <c r="AV1078" s="33">
        <v>257576</v>
      </c>
      <c r="AW1078" s="33">
        <f t="shared" si="623"/>
        <v>0</v>
      </c>
      <c r="AX1078" s="33">
        <f t="shared" si="624"/>
        <v>0</v>
      </c>
      <c r="AY1078" s="34">
        <f t="shared" si="625"/>
        <v>37291.958700000003</v>
      </c>
    </row>
    <row r="1079" spans="1:51" ht="15" customHeight="1" x14ac:dyDescent="0.3">
      <c r="A1079" s="166" t="s">
        <v>2284</v>
      </c>
      <c r="B1079" s="99">
        <v>14480.7</v>
      </c>
      <c r="C1079" s="99">
        <v>3875.65</v>
      </c>
      <c r="D1079" s="99">
        <v>33306.080000000002</v>
      </c>
      <c r="E1079" s="99">
        <v>25184.16</v>
      </c>
      <c r="F1079" s="113">
        <v>152000</v>
      </c>
      <c r="G1079" s="112">
        <v>12500</v>
      </c>
      <c r="H1079" s="182">
        <v>46213</v>
      </c>
      <c r="I1079" s="182">
        <v>46241</v>
      </c>
      <c r="J1079" s="166">
        <v>1.7</v>
      </c>
      <c r="K1079" s="166">
        <v>1.5</v>
      </c>
      <c r="L1079" s="167" t="s">
        <v>1206</v>
      </c>
      <c r="M1079" s="168" t="s">
        <v>1204</v>
      </c>
      <c r="N1079" s="169">
        <v>1.6E-2</v>
      </c>
      <c r="O1079" s="21">
        <f t="shared" si="590"/>
        <v>0.19999999999999996</v>
      </c>
      <c r="P1079" s="21" t="str">
        <f t="shared" si="591"/>
        <v>N</v>
      </c>
      <c r="Q1079" s="22">
        <f t="shared" si="592"/>
        <v>18356.350000000002</v>
      </c>
      <c r="R1079" s="8" t="str">
        <f t="shared" si="593"/>
        <v>N</v>
      </c>
      <c r="S1079" s="23">
        <f t="shared" si="594"/>
        <v>0.39999999999999991</v>
      </c>
      <c r="T1079" s="24">
        <f t="shared" si="595"/>
        <v>20500</v>
      </c>
      <c r="U1079" s="24">
        <f t="shared" si="596"/>
        <v>100000</v>
      </c>
      <c r="V1079" s="24">
        <f t="shared" si="597"/>
        <v>257500</v>
      </c>
      <c r="W1079" s="24">
        <f t="shared" si="598"/>
        <v>9325.0258000000013</v>
      </c>
      <c r="X1079" s="24">
        <f t="shared" si="599"/>
        <v>0</v>
      </c>
      <c r="Y1079" s="24">
        <f t="shared" si="600"/>
        <v>9325.0258000000013</v>
      </c>
      <c r="Z1079" s="24">
        <f t="shared" si="601"/>
        <v>9325.0258000000013</v>
      </c>
      <c r="AA1079" s="25" t="str">
        <f t="shared" si="602"/>
        <v>N</v>
      </c>
      <c r="AB1079" s="26">
        <f t="shared" si="603"/>
        <v>0</v>
      </c>
      <c r="AC1079" s="27">
        <f t="shared" si="604"/>
        <v>20500</v>
      </c>
      <c r="AD1079" s="28">
        <f t="shared" si="605"/>
        <v>100000</v>
      </c>
      <c r="AE1079" s="28">
        <f t="shared" si="606"/>
        <v>257500</v>
      </c>
      <c r="AF1079" s="28">
        <f t="shared" si="607"/>
        <v>0</v>
      </c>
      <c r="AG1079" s="28">
        <f t="shared" si="608"/>
        <v>0</v>
      </c>
      <c r="AH1079" s="28">
        <f t="shared" si="609"/>
        <v>0</v>
      </c>
      <c r="AI1079" s="28">
        <f t="shared" si="610"/>
        <v>0</v>
      </c>
      <c r="AJ1079" s="29" t="str">
        <f t="shared" si="611"/>
        <v>N</v>
      </c>
      <c r="AK1079" s="30">
        <f t="shared" si="612"/>
        <v>0</v>
      </c>
      <c r="AL1079" s="31">
        <f t="shared" si="613"/>
        <v>20500</v>
      </c>
      <c r="AM1079" s="31">
        <f t="shared" si="614"/>
        <v>100000</v>
      </c>
      <c r="AN1079" s="31">
        <f t="shared" si="615"/>
        <v>257500</v>
      </c>
      <c r="AO1079" s="31">
        <f t="shared" si="616"/>
        <v>0</v>
      </c>
      <c r="AP1079" s="31">
        <f t="shared" si="617"/>
        <v>0</v>
      </c>
      <c r="AQ1079" s="31">
        <f t="shared" si="618"/>
        <v>0</v>
      </c>
      <c r="AR1079" s="31">
        <f t="shared" si="619"/>
        <v>0</v>
      </c>
      <c r="AS1079" s="32">
        <f t="shared" si="620"/>
        <v>0</v>
      </c>
      <c r="AT1079" s="33">
        <f t="shared" si="621"/>
        <v>20500</v>
      </c>
      <c r="AU1079" s="33">
        <f t="shared" si="622"/>
        <v>100000</v>
      </c>
      <c r="AV1079" s="33">
        <v>257577</v>
      </c>
      <c r="AW1079" s="33">
        <f t="shared" si="623"/>
        <v>0</v>
      </c>
      <c r="AX1079" s="33">
        <f t="shared" si="624"/>
        <v>0</v>
      </c>
      <c r="AY1079" s="34">
        <f t="shared" si="625"/>
        <v>9325.0258000000013</v>
      </c>
    </row>
    <row r="1080" spans="1:51" ht="15" customHeight="1" x14ac:dyDescent="0.3">
      <c r="A1080" s="166" t="s">
        <v>2285</v>
      </c>
      <c r="B1080" s="99">
        <v>13393.07</v>
      </c>
      <c r="C1080" s="99">
        <v>4218.29</v>
      </c>
      <c r="D1080" s="99">
        <v>49082.71</v>
      </c>
      <c r="E1080" s="99">
        <v>38189.360000000001</v>
      </c>
      <c r="F1080" s="113">
        <v>122000</v>
      </c>
      <c r="G1080" s="112">
        <v>12500</v>
      </c>
      <c r="H1080" s="182">
        <v>46456</v>
      </c>
      <c r="I1080" s="182">
        <v>46542</v>
      </c>
      <c r="J1080" s="166">
        <v>2.2000000000000002</v>
      </c>
      <c r="K1080" s="166">
        <v>0.2</v>
      </c>
      <c r="L1080" s="167" t="s">
        <v>1206</v>
      </c>
      <c r="M1080" s="168" t="s">
        <v>1204</v>
      </c>
      <c r="N1080" s="169">
        <v>0.03</v>
      </c>
      <c r="O1080" s="21">
        <f t="shared" si="590"/>
        <v>2</v>
      </c>
      <c r="P1080" s="21" t="str">
        <f t="shared" si="591"/>
        <v>N</v>
      </c>
      <c r="Q1080" s="22">
        <f t="shared" si="592"/>
        <v>17611.36</v>
      </c>
      <c r="R1080" s="8" t="str">
        <f t="shared" si="593"/>
        <v>N</v>
      </c>
      <c r="S1080" s="23">
        <f t="shared" si="594"/>
        <v>4</v>
      </c>
      <c r="T1080" s="24">
        <f t="shared" si="595"/>
        <v>20500</v>
      </c>
      <c r="U1080" s="24">
        <f t="shared" si="596"/>
        <v>100000</v>
      </c>
      <c r="V1080" s="24">
        <f t="shared" si="597"/>
        <v>257500</v>
      </c>
      <c r="W1080" s="24">
        <f t="shared" si="598"/>
        <v>9069.8504000000012</v>
      </c>
      <c r="X1080" s="24">
        <f t="shared" si="599"/>
        <v>0</v>
      </c>
      <c r="Y1080" s="24">
        <f t="shared" si="600"/>
        <v>9069.8504000000012</v>
      </c>
      <c r="Z1080" s="24">
        <f t="shared" si="601"/>
        <v>9069.8504000000012</v>
      </c>
      <c r="AA1080" s="25" t="str">
        <f t="shared" si="602"/>
        <v>N</v>
      </c>
      <c r="AB1080" s="26">
        <f t="shared" si="603"/>
        <v>3</v>
      </c>
      <c r="AC1080" s="27">
        <f t="shared" si="604"/>
        <v>20500</v>
      </c>
      <c r="AD1080" s="28">
        <f t="shared" si="605"/>
        <v>100000</v>
      </c>
      <c r="AE1080" s="28">
        <f t="shared" si="606"/>
        <v>257500</v>
      </c>
      <c r="AF1080" s="28">
        <f t="shared" si="607"/>
        <v>9341.945912000001</v>
      </c>
      <c r="AG1080" s="28">
        <f t="shared" si="608"/>
        <v>0</v>
      </c>
      <c r="AH1080" s="28">
        <f t="shared" si="609"/>
        <v>9341.945912000001</v>
      </c>
      <c r="AI1080" s="28">
        <f t="shared" si="610"/>
        <v>9341.945912000001</v>
      </c>
      <c r="AJ1080" s="29" t="str">
        <f t="shared" si="611"/>
        <v>N</v>
      </c>
      <c r="AK1080" s="30">
        <f t="shared" si="612"/>
        <v>2</v>
      </c>
      <c r="AL1080" s="31">
        <f t="shared" si="613"/>
        <v>20500</v>
      </c>
      <c r="AM1080" s="31">
        <f t="shared" si="614"/>
        <v>100000</v>
      </c>
      <c r="AN1080" s="31">
        <f t="shared" si="615"/>
        <v>257500</v>
      </c>
      <c r="AO1080" s="31">
        <f t="shared" si="616"/>
        <v>9622.204289360001</v>
      </c>
      <c r="AP1080" s="31">
        <f t="shared" si="617"/>
        <v>0</v>
      </c>
      <c r="AQ1080" s="31">
        <f t="shared" si="618"/>
        <v>9622.204289360001</v>
      </c>
      <c r="AR1080" s="31">
        <f t="shared" si="619"/>
        <v>9622.204289360001</v>
      </c>
      <c r="AS1080" s="32">
        <f t="shared" si="620"/>
        <v>1</v>
      </c>
      <c r="AT1080" s="33">
        <f t="shared" si="621"/>
        <v>20500</v>
      </c>
      <c r="AU1080" s="33">
        <f t="shared" si="622"/>
        <v>100000</v>
      </c>
      <c r="AV1080" s="33">
        <v>257578</v>
      </c>
      <c r="AW1080" s="33">
        <f t="shared" si="623"/>
        <v>9910.8704180408022</v>
      </c>
      <c r="AX1080" s="33">
        <f t="shared" si="624"/>
        <v>9910.8704180408022</v>
      </c>
      <c r="AY1080" s="34">
        <f t="shared" si="625"/>
        <v>37944.871019400802</v>
      </c>
    </row>
    <row r="1081" spans="1:51" ht="15" customHeight="1" x14ac:dyDescent="0.3">
      <c r="A1081" s="166" t="s">
        <v>2286</v>
      </c>
      <c r="B1081" s="99">
        <v>18041.45</v>
      </c>
      <c r="C1081" s="99">
        <v>12085.84</v>
      </c>
      <c r="D1081" s="99">
        <v>75195.23</v>
      </c>
      <c r="E1081" s="99">
        <v>69793.350000000006</v>
      </c>
      <c r="F1081" s="113">
        <v>120000</v>
      </c>
      <c r="G1081" s="112">
        <v>0</v>
      </c>
      <c r="H1081" s="182">
        <v>46268</v>
      </c>
      <c r="I1081" s="182">
        <v>46322</v>
      </c>
      <c r="J1081" s="166">
        <v>2.2999999999999998</v>
      </c>
      <c r="K1081" s="166">
        <v>1.1000000000000001</v>
      </c>
      <c r="L1081" s="167" t="s">
        <v>1206</v>
      </c>
      <c r="M1081" s="168" t="s">
        <v>1204</v>
      </c>
      <c r="N1081" s="169">
        <v>3.3000000000000002E-2</v>
      </c>
      <c r="O1081" s="21">
        <f t="shared" si="590"/>
        <v>1.1999999999999997</v>
      </c>
      <c r="P1081" s="21" t="str">
        <f t="shared" si="591"/>
        <v>N</v>
      </c>
      <c r="Q1081" s="22">
        <f t="shared" si="592"/>
        <v>30127.29</v>
      </c>
      <c r="R1081" s="8" t="str">
        <f t="shared" si="593"/>
        <v>N</v>
      </c>
      <c r="S1081" s="23">
        <f t="shared" si="594"/>
        <v>2.3999999999999995</v>
      </c>
      <c r="T1081" s="24">
        <f t="shared" si="595"/>
        <v>20500</v>
      </c>
      <c r="U1081" s="24">
        <f t="shared" si="596"/>
        <v>100000</v>
      </c>
      <c r="V1081" s="24">
        <f t="shared" si="597"/>
        <v>257500</v>
      </c>
      <c r="W1081" s="24">
        <f t="shared" si="598"/>
        <v>10250</v>
      </c>
      <c r="X1081" s="24">
        <f t="shared" si="599"/>
        <v>0</v>
      </c>
      <c r="Y1081" s="24">
        <f t="shared" si="600"/>
        <v>10250</v>
      </c>
      <c r="Z1081" s="24">
        <f t="shared" si="601"/>
        <v>20871.490569999998</v>
      </c>
      <c r="AA1081" s="25" t="str">
        <f t="shared" si="602"/>
        <v>N</v>
      </c>
      <c r="AB1081" s="26">
        <f t="shared" si="603"/>
        <v>1.3999999999999995</v>
      </c>
      <c r="AC1081" s="27">
        <f t="shared" si="604"/>
        <v>20500</v>
      </c>
      <c r="AD1081" s="28">
        <f t="shared" si="605"/>
        <v>100000</v>
      </c>
      <c r="AE1081" s="28">
        <f t="shared" si="606"/>
        <v>257500</v>
      </c>
      <c r="AF1081" s="28">
        <f t="shared" si="607"/>
        <v>7277.385000000002</v>
      </c>
      <c r="AG1081" s="28">
        <f t="shared" si="608"/>
        <v>0</v>
      </c>
      <c r="AH1081" s="28">
        <f t="shared" si="609"/>
        <v>7277.385000000002</v>
      </c>
      <c r="AI1081" s="28">
        <f t="shared" si="610"/>
        <v>24871.114758809992</v>
      </c>
      <c r="AJ1081" s="29" t="str">
        <f t="shared" si="611"/>
        <v>N</v>
      </c>
      <c r="AK1081" s="30">
        <f t="shared" si="612"/>
        <v>0.39999999999999947</v>
      </c>
      <c r="AL1081" s="31">
        <f t="shared" si="613"/>
        <v>20500</v>
      </c>
      <c r="AM1081" s="31">
        <f t="shared" si="614"/>
        <v>100000</v>
      </c>
      <c r="AN1081" s="31">
        <f t="shared" si="615"/>
        <v>257500</v>
      </c>
      <c r="AO1081" s="31">
        <f t="shared" si="616"/>
        <v>3478.7150000000038</v>
      </c>
      <c r="AP1081" s="31">
        <f t="shared" si="617"/>
        <v>0</v>
      </c>
      <c r="AQ1081" s="31">
        <f t="shared" si="618"/>
        <v>3478.7150000000038</v>
      </c>
      <c r="AR1081" s="31">
        <f t="shared" si="619"/>
        <v>29730.685250850715</v>
      </c>
      <c r="AS1081" s="32">
        <f t="shared" si="620"/>
        <v>0</v>
      </c>
      <c r="AT1081" s="33">
        <f t="shared" si="621"/>
        <v>20500</v>
      </c>
      <c r="AU1081" s="33">
        <f t="shared" si="622"/>
        <v>100000</v>
      </c>
      <c r="AV1081" s="33">
        <v>257579</v>
      </c>
      <c r="AW1081" s="33">
        <f t="shared" si="623"/>
        <v>0</v>
      </c>
      <c r="AX1081" s="33">
        <f t="shared" si="624"/>
        <v>0</v>
      </c>
      <c r="AY1081" s="34">
        <f t="shared" si="625"/>
        <v>75473.290579660708</v>
      </c>
    </row>
    <row r="1082" spans="1:51" ht="15" customHeight="1" x14ac:dyDescent="0.3">
      <c r="A1082" s="166" t="s">
        <v>2287</v>
      </c>
      <c r="B1082" s="99">
        <v>8290.15</v>
      </c>
      <c r="C1082" s="99">
        <v>613.16999999999996</v>
      </c>
      <c r="D1082" s="99">
        <v>66967.34</v>
      </c>
      <c r="E1082" s="99">
        <v>59280.17</v>
      </c>
      <c r="F1082" s="113">
        <v>221000</v>
      </c>
      <c r="G1082" s="112">
        <v>12500</v>
      </c>
      <c r="H1082" s="182">
        <v>46532</v>
      </c>
      <c r="I1082" s="182">
        <v>46599</v>
      </c>
      <c r="J1082" s="166">
        <v>4.5999999999999996</v>
      </c>
      <c r="K1082" s="166">
        <v>1</v>
      </c>
      <c r="L1082" s="167" t="s">
        <v>1206</v>
      </c>
      <c r="M1082" s="168" t="s">
        <v>1205</v>
      </c>
      <c r="N1082" s="169">
        <v>5.0000000000000001E-3</v>
      </c>
      <c r="O1082" s="21">
        <f t="shared" si="590"/>
        <v>3.5999999999999996</v>
      </c>
      <c r="P1082" s="21" t="str">
        <f t="shared" si="591"/>
        <v>N</v>
      </c>
      <c r="Q1082" s="22">
        <f t="shared" si="592"/>
        <v>8903.32</v>
      </c>
      <c r="R1082" s="8" t="str">
        <f t="shared" si="593"/>
        <v>N</v>
      </c>
      <c r="S1082" s="23">
        <f t="shared" si="594"/>
        <v>3.5999999999999996</v>
      </c>
      <c r="T1082" s="24">
        <f t="shared" si="595"/>
        <v>20500</v>
      </c>
      <c r="U1082" s="24">
        <f t="shared" si="596"/>
        <v>100000</v>
      </c>
      <c r="V1082" s="24">
        <f t="shared" si="597"/>
        <v>257500</v>
      </c>
      <c r="W1082" s="24">
        <f t="shared" si="598"/>
        <v>8947.8365999999987</v>
      </c>
      <c r="X1082" s="24">
        <f t="shared" si="599"/>
        <v>0</v>
      </c>
      <c r="Y1082" s="24">
        <f t="shared" si="600"/>
        <v>8947.8365999999987</v>
      </c>
      <c r="Z1082" s="24">
        <f t="shared" si="601"/>
        <v>0</v>
      </c>
      <c r="AA1082" s="25" t="str">
        <f t="shared" si="602"/>
        <v>N</v>
      </c>
      <c r="AB1082" s="26">
        <f t="shared" si="603"/>
        <v>2.5999999999999996</v>
      </c>
      <c r="AC1082" s="27">
        <f t="shared" si="604"/>
        <v>20500</v>
      </c>
      <c r="AD1082" s="28">
        <f t="shared" si="605"/>
        <v>100000</v>
      </c>
      <c r="AE1082" s="28">
        <f t="shared" si="606"/>
        <v>257500</v>
      </c>
      <c r="AF1082" s="28">
        <f t="shared" si="607"/>
        <v>8992.5757829999984</v>
      </c>
      <c r="AG1082" s="28">
        <f t="shared" si="608"/>
        <v>0</v>
      </c>
      <c r="AH1082" s="28">
        <f t="shared" si="609"/>
        <v>8992.5757829999984</v>
      </c>
      <c r="AI1082" s="28">
        <f t="shared" si="610"/>
        <v>0</v>
      </c>
      <c r="AJ1082" s="29" t="str">
        <f t="shared" si="611"/>
        <v>N</v>
      </c>
      <c r="AK1082" s="30">
        <f t="shared" si="612"/>
        <v>1.5999999999999996</v>
      </c>
      <c r="AL1082" s="31">
        <f t="shared" si="613"/>
        <v>20500</v>
      </c>
      <c r="AM1082" s="31">
        <f t="shared" si="614"/>
        <v>100000</v>
      </c>
      <c r="AN1082" s="31">
        <f t="shared" si="615"/>
        <v>257500</v>
      </c>
      <c r="AO1082" s="31">
        <f t="shared" si="616"/>
        <v>9037.5386619149976</v>
      </c>
      <c r="AP1082" s="31">
        <f t="shared" si="617"/>
        <v>0</v>
      </c>
      <c r="AQ1082" s="31">
        <f t="shared" si="618"/>
        <v>9037.5386619149976</v>
      </c>
      <c r="AR1082" s="31">
        <f t="shared" si="619"/>
        <v>0</v>
      </c>
      <c r="AS1082" s="32">
        <f t="shared" si="620"/>
        <v>0.59999999999999964</v>
      </c>
      <c r="AT1082" s="33">
        <f t="shared" si="621"/>
        <v>20500</v>
      </c>
      <c r="AU1082" s="33">
        <f t="shared" si="622"/>
        <v>100000</v>
      </c>
      <c r="AV1082" s="33">
        <v>257580</v>
      </c>
      <c r="AW1082" s="33">
        <f t="shared" si="623"/>
        <v>6054.7089550850087</v>
      </c>
      <c r="AX1082" s="33">
        <f t="shared" si="624"/>
        <v>3028.0174001395626</v>
      </c>
      <c r="AY1082" s="34">
        <f t="shared" si="625"/>
        <v>3028.0174001395626</v>
      </c>
    </row>
    <row r="1083" spans="1:51" ht="15" customHeight="1" x14ac:dyDescent="0.3">
      <c r="A1083" s="166" t="s">
        <v>2288</v>
      </c>
      <c r="B1083" s="99">
        <v>8236.9699999999993</v>
      </c>
      <c r="C1083" s="99">
        <v>33506.33</v>
      </c>
      <c r="D1083" s="99">
        <v>111340.73</v>
      </c>
      <c r="E1083" s="99">
        <v>108270.93</v>
      </c>
      <c r="F1083" s="113">
        <v>150000</v>
      </c>
      <c r="G1083" s="112">
        <v>0</v>
      </c>
      <c r="H1083" s="182">
        <v>46311</v>
      </c>
      <c r="I1083" s="182">
        <v>46323</v>
      </c>
      <c r="J1083" s="166">
        <v>3.9</v>
      </c>
      <c r="K1083" s="166">
        <v>3.7</v>
      </c>
      <c r="L1083" s="167" t="s">
        <v>1206</v>
      </c>
      <c r="M1083" s="168" t="s">
        <v>1205</v>
      </c>
      <c r="N1083" s="169">
        <v>0.04</v>
      </c>
      <c r="O1083" s="21">
        <f t="shared" si="590"/>
        <v>0.19999999999999973</v>
      </c>
      <c r="P1083" s="21" t="str">
        <f t="shared" si="591"/>
        <v>N</v>
      </c>
      <c r="Q1083" s="22">
        <f t="shared" si="592"/>
        <v>41743.300000000003</v>
      </c>
      <c r="R1083" s="8" t="str">
        <f t="shared" si="593"/>
        <v>N</v>
      </c>
      <c r="S1083" s="23">
        <f t="shared" si="594"/>
        <v>0.19999999999999973</v>
      </c>
      <c r="T1083" s="24">
        <f t="shared" si="595"/>
        <v>20500</v>
      </c>
      <c r="U1083" s="24">
        <f t="shared" si="596"/>
        <v>100000</v>
      </c>
      <c r="V1083" s="24">
        <f t="shared" si="597"/>
        <v>257500</v>
      </c>
      <c r="W1083" s="24">
        <f t="shared" si="598"/>
        <v>0</v>
      </c>
      <c r="X1083" s="24">
        <f t="shared" si="599"/>
        <v>0</v>
      </c>
      <c r="Y1083" s="24">
        <f t="shared" si="600"/>
        <v>0</v>
      </c>
      <c r="Z1083" s="24">
        <f t="shared" si="601"/>
        <v>43413.032000000007</v>
      </c>
      <c r="AA1083" s="25" t="str">
        <f t="shared" si="602"/>
        <v>N</v>
      </c>
      <c r="AB1083" s="26">
        <f t="shared" si="603"/>
        <v>0</v>
      </c>
      <c r="AC1083" s="27">
        <f t="shared" si="604"/>
        <v>20500</v>
      </c>
      <c r="AD1083" s="28">
        <f t="shared" si="605"/>
        <v>100000</v>
      </c>
      <c r="AE1083" s="28">
        <f t="shared" si="606"/>
        <v>257500</v>
      </c>
      <c r="AF1083" s="28">
        <f t="shared" si="607"/>
        <v>0</v>
      </c>
      <c r="AG1083" s="28">
        <f t="shared" si="608"/>
        <v>0</v>
      </c>
      <c r="AH1083" s="28">
        <f t="shared" si="609"/>
        <v>0</v>
      </c>
      <c r="AI1083" s="28">
        <f t="shared" si="610"/>
        <v>0</v>
      </c>
      <c r="AJ1083" s="29" t="str">
        <f t="shared" si="611"/>
        <v>N</v>
      </c>
      <c r="AK1083" s="30">
        <f t="shared" si="612"/>
        <v>0</v>
      </c>
      <c r="AL1083" s="31">
        <f t="shared" si="613"/>
        <v>20500</v>
      </c>
      <c r="AM1083" s="31">
        <f t="shared" si="614"/>
        <v>100000</v>
      </c>
      <c r="AN1083" s="31">
        <f t="shared" si="615"/>
        <v>257500</v>
      </c>
      <c r="AO1083" s="31">
        <f t="shared" si="616"/>
        <v>0</v>
      </c>
      <c r="AP1083" s="31">
        <f t="shared" si="617"/>
        <v>0</v>
      </c>
      <c r="AQ1083" s="31">
        <f t="shared" si="618"/>
        <v>0</v>
      </c>
      <c r="AR1083" s="31">
        <f t="shared" si="619"/>
        <v>0</v>
      </c>
      <c r="AS1083" s="32">
        <f t="shared" si="620"/>
        <v>0</v>
      </c>
      <c r="AT1083" s="33">
        <f t="shared" si="621"/>
        <v>20500</v>
      </c>
      <c r="AU1083" s="33">
        <f t="shared" si="622"/>
        <v>100000</v>
      </c>
      <c r="AV1083" s="33">
        <v>257581</v>
      </c>
      <c r="AW1083" s="33">
        <f t="shared" si="623"/>
        <v>0</v>
      </c>
      <c r="AX1083" s="33">
        <f t="shared" si="624"/>
        <v>0</v>
      </c>
      <c r="AY1083" s="34">
        <f t="shared" si="625"/>
        <v>43413.032000000007</v>
      </c>
    </row>
    <row r="1084" spans="1:51" ht="15" customHeight="1" x14ac:dyDescent="0.3">
      <c r="A1084" s="166" t="s">
        <v>2289</v>
      </c>
      <c r="B1084" s="99">
        <v>11027.54</v>
      </c>
      <c r="C1084" s="99">
        <v>23426.58</v>
      </c>
      <c r="D1084" s="99">
        <v>54078.12</v>
      </c>
      <c r="E1084" s="99">
        <v>40539.440000000002</v>
      </c>
      <c r="F1084" s="113">
        <v>70000</v>
      </c>
      <c r="G1084" s="112">
        <v>26667</v>
      </c>
      <c r="H1084" s="182">
        <v>46449</v>
      </c>
      <c r="I1084" s="182">
        <v>46493</v>
      </c>
      <c r="J1084" s="166">
        <v>2.4</v>
      </c>
      <c r="K1084" s="166">
        <v>0.9</v>
      </c>
      <c r="L1084" s="167" t="s">
        <v>1207</v>
      </c>
      <c r="M1084" s="168" t="s">
        <v>1204</v>
      </c>
      <c r="N1084" s="169">
        <v>0.01</v>
      </c>
      <c r="O1084" s="21">
        <f t="shared" si="590"/>
        <v>1.5</v>
      </c>
      <c r="P1084" s="21" t="str">
        <f t="shared" si="591"/>
        <v>N</v>
      </c>
      <c r="Q1084" s="22">
        <f t="shared" si="592"/>
        <v>34454.120000000003</v>
      </c>
      <c r="R1084" s="8" t="str">
        <f t="shared" si="593"/>
        <v>N</v>
      </c>
      <c r="S1084" s="23">
        <f t="shared" si="594"/>
        <v>3</v>
      </c>
      <c r="T1084" s="24">
        <f t="shared" si="595"/>
        <v>50000</v>
      </c>
      <c r="U1084" s="24">
        <f t="shared" si="596"/>
        <v>200000</v>
      </c>
      <c r="V1084" s="24">
        <f t="shared" si="597"/>
        <v>257500</v>
      </c>
      <c r="W1084" s="24">
        <f t="shared" si="598"/>
        <v>17399.330600000001</v>
      </c>
      <c r="X1084" s="24">
        <f t="shared" si="599"/>
        <v>0</v>
      </c>
      <c r="Y1084" s="24">
        <f t="shared" si="600"/>
        <v>17399.330600000001</v>
      </c>
      <c r="Z1084" s="24">
        <f t="shared" si="601"/>
        <v>17399.330600000001</v>
      </c>
      <c r="AA1084" s="25" t="str">
        <f t="shared" si="602"/>
        <v>N</v>
      </c>
      <c r="AB1084" s="26">
        <f t="shared" si="603"/>
        <v>2</v>
      </c>
      <c r="AC1084" s="27">
        <f t="shared" si="604"/>
        <v>50000</v>
      </c>
      <c r="AD1084" s="28">
        <f t="shared" si="605"/>
        <v>200000</v>
      </c>
      <c r="AE1084" s="28">
        <f t="shared" si="606"/>
        <v>257500</v>
      </c>
      <c r="AF1084" s="28">
        <f t="shared" si="607"/>
        <v>17573.323906000001</v>
      </c>
      <c r="AG1084" s="28">
        <f t="shared" si="608"/>
        <v>0</v>
      </c>
      <c r="AH1084" s="28">
        <f t="shared" si="609"/>
        <v>17573.323906000001</v>
      </c>
      <c r="AI1084" s="28">
        <f t="shared" si="610"/>
        <v>17573.323906000001</v>
      </c>
      <c r="AJ1084" s="29" t="str">
        <f t="shared" si="611"/>
        <v>N</v>
      </c>
      <c r="AK1084" s="30">
        <f t="shared" si="612"/>
        <v>1</v>
      </c>
      <c r="AL1084" s="31">
        <f t="shared" si="613"/>
        <v>50000</v>
      </c>
      <c r="AM1084" s="31">
        <f t="shared" si="614"/>
        <v>200000</v>
      </c>
      <c r="AN1084" s="31">
        <f t="shared" si="615"/>
        <v>257500</v>
      </c>
      <c r="AO1084" s="31">
        <f t="shared" si="616"/>
        <v>17749.05714506</v>
      </c>
      <c r="AP1084" s="31">
        <f t="shared" si="617"/>
        <v>0</v>
      </c>
      <c r="AQ1084" s="31">
        <f t="shared" si="618"/>
        <v>17749.05714506</v>
      </c>
      <c r="AR1084" s="31">
        <f t="shared" si="619"/>
        <v>17749.05714506</v>
      </c>
      <c r="AS1084" s="32">
        <f t="shared" si="620"/>
        <v>0</v>
      </c>
      <c r="AT1084" s="33">
        <f t="shared" si="621"/>
        <v>50000</v>
      </c>
      <c r="AU1084" s="33">
        <f t="shared" si="622"/>
        <v>200000</v>
      </c>
      <c r="AV1084" s="33">
        <v>257582</v>
      </c>
      <c r="AW1084" s="33">
        <f t="shared" si="623"/>
        <v>0</v>
      </c>
      <c r="AX1084" s="33">
        <f t="shared" si="624"/>
        <v>0</v>
      </c>
      <c r="AY1084" s="34">
        <f t="shared" si="625"/>
        <v>52721.711651060003</v>
      </c>
    </row>
    <row r="1085" spans="1:51" ht="15" customHeight="1" x14ac:dyDescent="0.3">
      <c r="A1085" s="166" t="s">
        <v>2290</v>
      </c>
      <c r="B1085" s="99">
        <v>16232.9</v>
      </c>
      <c r="C1085" s="99">
        <v>15321.02</v>
      </c>
      <c r="D1085" s="99">
        <v>54715.839999999997</v>
      </c>
      <c r="E1085" s="99">
        <v>54556.15</v>
      </c>
      <c r="F1085" s="113">
        <v>80000</v>
      </c>
      <c r="G1085" s="112">
        <v>0</v>
      </c>
      <c r="H1085" s="182">
        <v>46555</v>
      </c>
      <c r="I1085" s="182">
        <v>46610</v>
      </c>
      <c r="J1085" s="166">
        <v>3.2</v>
      </c>
      <c r="K1085" s="166">
        <v>1.4</v>
      </c>
      <c r="L1085" s="167" t="s">
        <v>1207</v>
      </c>
      <c r="M1085" s="168" t="s">
        <v>1204</v>
      </c>
      <c r="N1085" s="169">
        <v>0.02</v>
      </c>
      <c r="O1085" s="21">
        <f t="shared" si="590"/>
        <v>1.8000000000000003</v>
      </c>
      <c r="P1085" s="21" t="str">
        <f t="shared" si="591"/>
        <v>N</v>
      </c>
      <c r="Q1085" s="22">
        <f t="shared" si="592"/>
        <v>31553.919999999998</v>
      </c>
      <c r="R1085" s="8" t="str">
        <f t="shared" si="593"/>
        <v>N</v>
      </c>
      <c r="S1085" s="23">
        <f t="shared" si="594"/>
        <v>3.6000000000000005</v>
      </c>
      <c r="T1085" s="24">
        <f t="shared" si="595"/>
        <v>50000</v>
      </c>
      <c r="U1085" s="24">
        <f t="shared" si="596"/>
        <v>200000</v>
      </c>
      <c r="V1085" s="24">
        <f t="shared" si="597"/>
        <v>257500</v>
      </c>
      <c r="W1085" s="24">
        <f t="shared" si="598"/>
        <v>16092.4992</v>
      </c>
      <c r="X1085" s="24">
        <f t="shared" si="599"/>
        <v>0</v>
      </c>
      <c r="Y1085" s="24">
        <f t="shared" si="600"/>
        <v>16092.4992</v>
      </c>
      <c r="Z1085" s="24">
        <f t="shared" si="601"/>
        <v>16092.4992</v>
      </c>
      <c r="AA1085" s="25" t="str">
        <f t="shared" si="602"/>
        <v>N</v>
      </c>
      <c r="AB1085" s="26">
        <f t="shared" si="603"/>
        <v>2.6000000000000005</v>
      </c>
      <c r="AC1085" s="27">
        <f t="shared" si="604"/>
        <v>50000</v>
      </c>
      <c r="AD1085" s="28">
        <f t="shared" si="605"/>
        <v>200000</v>
      </c>
      <c r="AE1085" s="28">
        <f t="shared" si="606"/>
        <v>257500</v>
      </c>
      <c r="AF1085" s="28">
        <f t="shared" si="607"/>
        <v>16414.349183999999</v>
      </c>
      <c r="AG1085" s="28">
        <f t="shared" si="608"/>
        <v>0</v>
      </c>
      <c r="AH1085" s="28">
        <f t="shared" si="609"/>
        <v>16414.349183999999</v>
      </c>
      <c r="AI1085" s="28">
        <f t="shared" si="610"/>
        <v>16414.349183999999</v>
      </c>
      <c r="AJ1085" s="29" t="str">
        <f t="shared" si="611"/>
        <v>N</v>
      </c>
      <c r="AK1085" s="30">
        <f t="shared" si="612"/>
        <v>1.6000000000000005</v>
      </c>
      <c r="AL1085" s="31">
        <f t="shared" si="613"/>
        <v>50000</v>
      </c>
      <c r="AM1085" s="31">
        <f t="shared" si="614"/>
        <v>200000</v>
      </c>
      <c r="AN1085" s="31">
        <f t="shared" si="615"/>
        <v>257500</v>
      </c>
      <c r="AO1085" s="31">
        <f t="shared" si="616"/>
        <v>16742.636167680001</v>
      </c>
      <c r="AP1085" s="31">
        <f t="shared" si="617"/>
        <v>0</v>
      </c>
      <c r="AQ1085" s="31">
        <f t="shared" si="618"/>
        <v>16742.636167680001</v>
      </c>
      <c r="AR1085" s="31">
        <f t="shared" si="619"/>
        <v>16742.636167680001</v>
      </c>
      <c r="AS1085" s="32">
        <f t="shared" si="620"/>
        <v>0.60000000000000053</v>
      </c>
      <c r="AT1085" s="33">
        <f t="shared" si="621"/>
        <v>50000</v>
      </c>
      <c r="AU1085" s="33">
        <f t="shared" si="622"/>
        <v>200000</v>
      </c>
      <c r="AV1085" s="33">
        <v>257583</v>
      </c>
      <c r="AW1085" s="33">
        <f t="shared" si="623"/>
        <v>17077.488891033601</v>
      </c>
      <c r="AX1085" s="33">
        <f t="shared" si="624"/>
        <v>17077.488891033601</v>
      </c>
      <c r="AY1085" s="34">
        <f t="shared" si="625"/>
        <v>66326.973442713599</v>
      </c>
    </row>
    <row r="1086" spans="1:51" ht="15" customHeight="1" x14ac:dyDescent="0.3">
      <c r="A1086" s="166" t="s">
        <v>2291</v>
      </c>
      <c r="B1086" s="99">
        <v>8929.84</v>
      </c>
      <c r="C1086" s="99">
        <v>27770.23</v>
      </c>
      <c r="D1086" s="99">
        <v>88917.48</v>
      </c>
      <c r="E1086" s="99">
        <v>74354.45</v>
      </c>
      <c r="F1086" s="113">
        <v>250000</v>
      </c>
      <c r="G1086" s="112">
        <v>12500</v>
      </c>
      <c r="H1086" s="182">
        <v>46506</v>
      </c>
      <c r="I1086" s="182">
        <v>46517</v>
      </c>
      <c r="J1086" s="166">
        <v>4</v>
      </c>
      <c r="K1086" s="166">
        <v>3.6</v>
      </c>
      <c r="L1086" s="167" t="s">
        <v>1207</v>
      </c>
      <c r="M1086" s="168" t="s">
        <v>1203</v>
      </c>
      <c r="N1086" s="169">
        <v>0</v>
      </c>
      <c r="O1086" s="21">
        <f t="shared" si="590"/>
        <v>0.39999999999999991</v>
      </c>
      <c r="P1086" s="21" t="str">
        <f t="shared" si="591"/>
        <v>N</v>
      </c>
      <c r="Q1086" s="22">
        <f t="shared" si="592"/>
        <v>36700.07</v>
      </c>
      <c r="R1086" s="8" t="str">
        <f t="shared" si="593"/>
        <v>N</v>
      </c>
      <c r="S1086" s="23">
        <f t="shared" si="594"/>
        <v>0.53333333333333321</v>
      </c>
      <c r="T1086" s="24">
        <f t="shared" si="595"/>
        <v>50000</v>
      </c>
      <c r="U1086" s="24">
        <f t="shared" si="596"/>
        <v>200000</v>
      </c>
      <c r="V1086" s="24">
        <f t="shared" si="597"/>
        <v>257500</v>
      </c>
      <c r="W1086" s="24">
        <f t="shared" si="598"/>
        <v>5625</v>
      </c>
      <c r="X1086" s="24">
        <f t="shared" si="599"/>
        <v>0</v>
      </c>
      <c r="Y1086" s="24">
        <f t="shared" si="600"/>
        <v>5625</v>
      </c>
      <c r="Z1086" s="24">
        <f t="shared" si="601"/>
        <v>31075.07</v>
      </c>
      <c r="AA1086" s="25" t="str">
        <f t="shared" si="602"/>
        <v>N</v>
      </c>
      <c r="AB1086" s="26">
        <f t="shared" si="603"/>
        <v>0</v>
      </c>
      <c r="AC1086" s="27">
        <f t="shared" si="604"/>
        <v>50000</v>
      </c>
      <c r="AD1086" s="28">
        <f t="shared" si="605"/>
        <v>200000</v>
      </c>
      <c r="AE1086" s="28">
        <f t="shared" si="606"/>
        <v>257500</v>
      </c>
      <c r="AF1086" s="28">
        <f t="shared" si="607"/>
        <v>0</v>
      </c>
      <c r="AG1086" s="28">
        <f t="shared" si="608"/>
        <v>0</v>
      </c>
      <c r="AH1086" s="28">
        <f t="shared" si="609"/>
        <v>0</v>
      </c>
      <c r="AI1086" s="28">
        <f t="shared" si="610"/>
        <v>0</v>
      </c>
      <c r="AJ1086" s="29" t="str">
        <f t="shared" si="611"/>
        <v>N</v>
      </c>
      <c r="AK1086" s="30">
        <f t="shared" si="612"/>
        <v>0</v>
      </c>
      <c r="AL1086" s="31">
        <f t="shared" si="613"/>
        <v>50000</v>
      </c>
      <c r="AM1086" s="31">
        <f t="shared" si="614"/>
        <v>200000</v>
      </c>
      <c r="AN1086" s="31">
        <f t="shared" si="615"/>
        <v>257500</v>
      </c>
      <c r="AO1086" s="31">
        <f t="shared" si="616"/>
        <v>0</v>
      </c>
      <c r="AP1086" s="31">
        <f t="shared" si="617"/>
        <v>0</v>
      </c>
      <c r="AQ1086" s="31">
        <f t="shared" si="618"/>
        <v>0</v>
      </c>
      <c r="AR1086" s="31">
        <f t="shared" si="619"/>
        <v>0</v>
      </c>
      <c r="AS1086" s="32">
        <f t="shared" si="620"/>
        <v>0</v>
      </c>
      <c r="AT1086" s="33">
        <f t="shared" si="621"/>
        <v>50000</v>
      </c>
      <c r="AU1086" s="33">
        <f t="shared" si="622"/>
        <v>200000</v>
      </c>
      <c r="AV1086" s="33">
        <v>257584</v>
      </c>
      <c r="AW1086" s="33">
        <f t="shared" si="623"/>
        <v>0</v>
      </c>
      <c r="AX1086" s="33">
        <f t="shared" si="624"/>
        <v>0</v>
      </c>
      <c r="AY1086" s="34">
        <f t="shared" si="625"/>
        <v>31075.07</v>
      </c>
    </row>
    <row r="1087" spans="1:51" ht="15" customHeight="1" x14ac:dyDescent="0.3">
      <c r="A1087" s="166" t="s">
        <v>2292</v>
      </c>
      <c r="B1087" s="99">
        <v>18041.11</v>
      </c>
      <c r="C1087" s="99">
        <v>15966.56</v>
      </c>
      <c r="D1087" s="99">
        <v>51854.99</v>
      </c>
      <c r="E1087" s="99">
        <v>47945.42</v>
      </c>
      <c r="F1087" s="113">
        <v>189000</v>
      </c>
      <c r="G1087" s="112">
        <v>0</v>
      </c>
      <c r="H1087" s="182">
        <v>46558</v>
      </c>
      <c r="I1087" s="182">
        <v>46645</v>
      </c>
      <c r="J1087" s="166">
        <v>2.6</v>
      </c>
      <c r="K1087" s="166">
        <v>2.2000000000000002</v>
      </c>
      <c r="L1087" s="167" t="s">
        <v>1207</v>
      </c>
      <c r="M1087" s="168" t="s">
        <v>1203</v>
      </c>
      <c r="N1087" s="169">
        <v>0</v>
      </c>
      <c r="O1087" s="21">
        <f t="shared" si="590"/>
        <v>0.39999999999999991</v>
      </c>
      <c r="P1087" s="21" t="str">
        <f t="shared" si="591"/>
        <v>N</v>
      </c>
      <c r="Q1087" s="22">
        <f t="shared" si="592"/>
        <v>34007.67</v>
      </c>
      <c r="R1087" s="8" t="str">
        <f t="shared" si="593"/>
        <v>N</v>
      </c>
      <c r="S1087" s="23">
        <f t="shared" si="594"/>
        <v>0.53333333333333321</v>
      </c>
      <c r="T1087" s="24">
        <f t="shared" si="595"/>
        <v>50000</v>
      </c>
      <c r="U1087" s="24">
        <f t="shared" si="596"/>
        <v>200000</v>
      </c>
      <c r="V1087" s="24">
        <f t="shared" si="597"/>
        <v>257500</v>
      </c>
      <c r="W1087" s="24">
        <f t="shared" si="598"/>
        <v>25505.752499999999</v>
      </c>
      <c r="X1087" s="24">
        <f t="shared" si="599"/>
        <v>0</v>
      </c>
      <c r="Y1087" s="24">
        <f t="shared" si="600"/>
        <v>25505.752499999999</v>
      </c>
      <c r="Z1087" s="24">
        <f t="shared" si="601"/>
        <v>8501.9174999999996</v>
      </c>
      <c r="AA1087" s="25" t="str">
        <f t="shared" si="602"/>
        <v>N</v>
      </c>
      <c r="AB1087" s="26">
        <f t="shared" si="603"/>
        <v>0</v>
      </c>
      <c r="AC1087" s="27">
        <f t="shared" si="604"/>
        <v>50000</v>
      </c>
      <c r="AD1087" s="28">
        <f t="shared" si="605"/>
        <v>200000</v>
      </c>
      <c r="AE1087" s="28">
        <f t="shared" si="606"/>
        <v>257500</v>
      </c>
      <c r="AF1087" s="28">
        <f t="shared" si="607"/>
        <v>0</v>
      </c>
      <c r="AG1087" s="28">
        <f t="shared" si="608"/>
        <v>0</v>
      </c>
      <c r="AH1087" s="28">
        <f t="shared" si="609"/>
        <v>0</v>
      </c>
      <c r="AI1087" s="28">
        <f t="shared" si="610"/>
        <v>0</v>
      </c>
      <c r="AJ1087" s="29" t="str">
        <f t="shared" si="611"/>
        <v>N</v>
      </c>
      <c r="AK1087" s="30">
        <f t="shared" si="612"/>
        <v>0</v>
      </c>
      <c r="AL1087" s="31">
        <f t="shared" si="613"/>
        <v>50000</v>
      </c>
      <c r="AM1087" s="31">
        <f t="shared" si="614"/>
        <v>200000</v>
      </c>
      <c r="AN1087" s="31">
        <f t="shared" si="615"/>
        <v>257500</v>
      </c>
      <c r="AO1087" s="31">
        <f t="shared" si="616"/>
        <v>0</v>
      </c>
      <c r="AP1087" s="31">
        <f t="shared" si="617"/>
        <v>0</v>
      </c>
      <c r="AQ1087" s="31">
        <f t="shared" si="618"/>
        <v>0</v>
      </c>
      <c r="AR1087" s="31">
        <f t="shared" si="619"/>
        <v>0</v>
      </c>
      <c r="AS1087" s="32">
        <f t="shared" si="620"/>
        <v>0</v>
      </c>
      <c r="AT1087" s="33">
        <f t="shared" si="621"/>
        <v>50000</v>
      </c>
      <c r="AU1087" s="33">
        <f t="shared" si="622"/>
        <v>200000</v>
      </c>
      <c r="AV1087" s="33">
        <v>257585</v>
      </c>
      <c r="AW1087" s="33">
        <f t="shared" si="623"/>
        <v>0</v>
      </c>
      <c r="AX1087" s="33">
        <f t="shared" si="624"/>
        <v>0</v>
      </c>
      <c r="AY1087" s="34">
        <f t="shared" si="625"/>
        <v>8501.9174999999996</v>
      </c>
    </row>
    <row r="1088" spans="1:51" ht="15" customHeight="1" x14ac:dyDescent="0.3">
      <c r="A1088" s="166" t="s">
        <v>2293</v>
      </c>
      <c r="B1088" s="99">
        <v>17292.48</v>
      </c>
      <c r="C1088" s="99">
        <v>26522.38</v>
      </c>
      <c r="D1088" s="99">
        <v>72593.960000000006</v>
      </c>
      <c r="E1088" s="99">
        <v>69750.52</v>
      </c>
      <c r="F1088" s="113">
        <v>175000</v>
      </c>
      <c r="G1088" s="112">
        <v>12500</v>
      </c>
      <c r="H1088" s="182">
        <v>46520</v>
      </c>
      <c r="I1088" s="182">
        <v>46585</v>
      </c>
      <c r="J1088" s="166">
        <v>4.8</v>
      </c>
      <c r="K1088" s="166">
        <v>0.6</v>
      </c>
      <c r="L1088" s="167" t="s">
        <v>1206</v>
      </c>
      <c r="M1088" s="168" t="s">
        <v>1203</v>
      </c>
      <c r="N1088" s="169">
        <v>0</v>
      </c>
      <c r="O1088" s="21">
        <f t="shared" si="590"/>
        <v>4.2</v>
      </c>
      <c r="P1088" s="21" t="str">
        <f t="shared" si="591"/>
        <v>N</v>
      </c>
      <c r="Q1088" s="22">
        <f t="shared" si="592"/>
        <v>43814.86</v>
      </c>
      <c r="R1088" s="8" t="str">
        <f t="shared" si="593"/>
        <v>N</v>
      </c>
      <c r="S1088" s="23">
        <f t="shared" si="594"/>
        <v>5.6000000000000005</v>
      </c>
      <c r="T1088" s="24">
        <f t="shared" si="595"/>
        <v>20500</v>
      </c>
      <c r="U1088" s="24">
        <f t="shared" si="596"/>
        <v>100000</v>
      </c>
      <c r="V1088" s="24">
        <f t="shared" si="597"/>
        <v>257500</v>
      </c>
      <c r="W1088" s="24">
        <f t="shared" si="598"/>
        <v>15375</v>
      </c>
      <c r="X1088" s="24">
        <f t="shared" si="599"/>
        <v>0</v>
      </c>
      <c r="Y1088" s="24">
        <f t="shared" si="600"/>
        <v>15375</v>
      </c>
      <c r="Z1088" s="24">
        <f t="shared" si="601"/>
        <v>28439.86</v>
      </c>
      <c r="AA1088" s="25" t="str">
        <f t="shared" si="602"/>
        <v>N</v>
      </c>
      <c r="AB1088" s="26">
        <f t="shared" si="603"/>
        <v>4.6000000000000005</v>
      </c>
      <c r="AC1088" s="27">
        <f t="shared" si="604"/>
        <v>20500</v>
      </c>
      <c r="AD1088" s="28">
        <f t="shared" si="605"/>
        <v>100000</v>
      </c>
      <c r="AE1088" s="28">
        <f t="shared" si="606"/>
        <v>257500</v>
      </c>
      <c r="AF1088" s="28">
        <f t="shared" si="607"/>
        <v>9023.2799999999952</v>
      </c>
      <c r="AG1088" s="28">
        <f t="shared" si="608"/>
        <v>0</v>
      </c>
      <c r="AH1088" s="28">
        <f t="shared" si="609"/>
        <v>9023.2799999999952</v>
      </c>
      <c r="AI1088" s="28">
        <f t="shared" si="610"/>
        <v>34791.58</v>
      </c>
      <c r="AJ1088" s="29" t="str">
        <f t="shared" si="611"/>
        <v>N</v>
      </c>
      <c r="AK1088" s="30">
        <f t="shared" si="612"/>
        <v>3.6000000000000005</v>
      </c>
      <c r="AL1088" s="31">
        <f t="shared" si="613"/>
        <v>20500</v>
      </c>
      <c r="AM1088" s="31">
        <f t="shared" si="614"/>
        <v>100000</v>
      </c>
      <c r="AN1088" s="31">
        <f t="shared" si="615"/>
        <v>257500</v>
      </c>
      <c r="AO1088" s="31">
        <f t="shared" si="616"/>
        <v>9023.2799999999952</v>
      </c>
      <c r="AP1088" s="31">
        <f t="shared" si="617"/>
        <v>0</v>
      </c>
      <c r="AQ1088" s="31">
        <f t="shared" si="618"/>
        <v>9023.2799999999952</v>
      </c>
      <c r="AR1088" s="31">
        <f t="shared" si="619"/>
        <v>34791.58</v>
      </c>
      <c r="AS1088" s="32">
        <f t="shared" si="620"/>
        <v>2.6000000000000005</v>
      </c>
      <c r="AT1088" s="33">
        <f t="shared" si="621"/>
        <v>20500</v>
      </c>
      <c r="AU1088" s="33">
        <f t="shared" si="622"/>
        <v>100000</v>
      </c>
      <c r="AV1088" s="33">
        <v>257586</v>
      </c>
      <c r="AW1088" s="33">
        <f t="shared" si="623"/>
        <v>0</v>
      </c>
      <c r="AX1088" s="33">
        <f t="shared" si="624"/>
        <v>43814.86</v>
      </c>
      <c r="AY1088" s="34">
        <f t="shared" si="625"/>
        <v>141837.88</v>
      </c>
    </row>
    <row r="1089" spans="1:51" ht="15" customHeight="1" x14ac:dyDescent="0.3">
      <c r="A1089" s="166" t="s">
        <v>2294</v>
      </c>
      <c r="B1089" s="99">
        <v>13599.54</v>
      </c>
      <c r="C1089" s="99">
        <v>4004.82</v>
      </c>
      <c r="D1089" s="99">
        <v>90386.64</v>
      </c>
      <c r="E1089" s="99">
        <v>86009.82</v>
      </c>
      <c r="F1089" s="113">
        <v>65000</v>
      </c>
      <c r="G1089" s="112">
        <v>0</v>
      </c>
      <c r="H1089" s="182">
        <v>46540</v>
      </c>
      <c r="I1089" s="182">
        <v>46593</v>
      </c>
      <c r="J1089" s="166">
        <v>1.5</v>
      </c>
      <c r="K1089" s="166">
        <v>0.1</v>
      </c>
      <c r="L1089" s="167" t="s">
        <v>1206</v>
      </c>
      <c r="M1089" s="168" t="s">
        <v>1204</v>
      </c>
      <c r="N1089" s="169">
        <v>0.01</v>
      </c>
      <c r="O1089" s="21">
        <f t="shared" si="590"/>
        <v>1.4</v>
      </c>
      <c r="P1089" s="21" t="str">
        <f t="shared" si="591"/>
        <v>N</v>
      </c>
      <c r="Q1089" s="22">
        <f t="shared" si="592"/>
        <v>17604.36</v>
      </c>
      <c r="R1089" s="8" t="str">
        <f t="shared" si="593"/>
        <v>N</v>
      </c>
      <c r="S1089" s="23">
        <f t="shared" si="594"/>
        <v>2.8</v>
      </c>
      <c r="T1089" s="24">
        <f t="shared" si="595"/>
        <v>20500</v>
      </c>
      <c r="U1089" s="24">
        <f t="shared" si="596"/>
        <v>100000</v>
      </c>
      <c r="V1089" s="24">
        <f t="shared" si="597"/>
        <v>257500</v>
      </c>
      <c r="W1089" s="24">
        <f t="shared" si="598"/>
        <v>4806.68</v>
      </c>
      <c r="X1089" s="24">
        <f t="shared" si="599"/>
        <v>0</v>
      </c>
      <c r="Y1089" s="24">
        <f t="shared" si="600"/>
        <v>4806.68</v>
      </c>
      <c r="Z1089" s="24">
        <f t="shared" si="601"/>
        <v>12973.723600000001</v>
      </c>
      <c r="AA1089" s="25" t="str">
        <f t="shared" si="602"/>
        <v>N</v>
      </c>
      <c r="AB1089" s="26">
        <f t="shared" si="603"/>
        <v>1.7999999999999998</v>
      </c>
      <c r="AC1089" s="27">
        <f t="shared" si="604"/>
        <v>20500</v>
      </c>
      <c r="AD1089" s="28">
        <f t="shared" si="605"/>
        <v>100000</v>
      </c>
      <c r="AE1089" s="28">
        <f t="shared" si="606"/>
        <v>257500</v>
      </c>
      <c r="AF1089" s="28">
        <f t="shared" si="607"/>
        <v>2403.34</v>
      </c>
      <c r="AG1089" s="28">
        <f t="shared" si="608"/>
        <v>0</v>
      </c>
      <c r="AH1089" s="28">
        <f t="shared" si="609"/>
        <v>2403.34</v>
      </c>
      <c r="AI1089" s="28">
        <f t="shared" si="610"/>
        <v>15554.867636000003</v>
      </c>
      <c r="AJ1089" s="29" t="str">
        <f t="shared" si="611"/>
        <v>N</v>
      </c>
      <c r="AK1089" s="30">
        <f t="shared" si="612"/>
        <v>0.79999999999999982</v>
      </c>
      <c r="AL1089" s="31">
        <f t="shared" si="613"/>
        <v>20500</v>
      </c>
      <c r="AM1089" s="31">
        <f t="shared" si="614"/>
        <v>100000</v>
      </c>
      <c r="AN1089" s="31">
        <f t="shared" si="615"/>
        <v>257500</v>
      </c>
      <c r="AO1089" s="31">
        <f t="shared" si="616"/>
        <v>2403.34</v>
      </c>
      <c r="AP1089" s="31">
        <f t="shared" si="617"/>
        <v>0</v>
      </c>
      <c r="AQ1089" s="31">
        <f t="shared" si="618"/>
        <v>2403.34</v>
      </c>
      <c r="AR1089" s="31">
        <f t="shared" si="619"/>
        <v>15734.449712360001</v>
      </c>
      <c r="AS1089" s="32">
        <f t="shared" si="620"/>
        <v>0</v>
      </c>
      <c r="AT1089" s="33">
        <f t="shared" si="621"/>
        <v>20500</v>
      </c>
      <c r="AU1089" s="33">
        <f t="shared" si="622"/>
        <v>100000</v>
      </c>
      <c r="AV1089" s="33">
        <v>257587</v>
      </c>
      <c r="AW1089" s="33">
        <f t="shared" si="623"/>
        <v>0</v>
      </c>
      <c r="AX1089" s="33">
        <f t="shared" si="624"/>
        <v>0</v>
      </c>
      <c r="AY1089" s="34">
        <f t="shared" si="625"/>
        <v>44263.040948360009</v>
      </c>
    </row>
    <row r="1090" spans="1:51" ht="15" customHeight="1" x14ac:dyDescent="0.3">
      <c r="A1090" s="166" t="s">
        <v>2295</v>
      </c>
      <c r="B1090" s="99">
        <v>12789.85</v>
      </c>
      <c r="C1090" s="99">
        <v>25873.34</v>
      </c>
      <c r="D1090" s="99">
        <v>74501.820000000007</v>
      </c>
      <c r="E1090" s="99">
        <v>71560.55</v>
      </c>
      <c r="F1090" s="113">
        <v>35000</v>
      </c>
      <c r="G1090" s="112">
        <v>12500</v>
      </c>
      <c r="H1090" s="182">
        <v>46281</v>
      </c>
      <c r="I1090" s="182">
        <v>46356</v>
      </c>
      <c r="J1090" s="166">
        <v>2.2000000000000002</v>
      </c>
      <c r="K1090" s="166">
        <v>1.3</v>
      </c>
      <c r="L1090" s="167" t="s">
        <v>1206</v>
      </c>
      <c r="M1090" s="168" t="s">
        <v>1203</v>
      </c>
      <c r="N1090" s="169">
        <v>0.03</v>
      </c>
      <c r="O1090" s="21">
        <f t="shared" si="590"/>
        <v>0.90000000000000013</v>
      </c>
      <c r="P1090" s="21" t="str">
        <f t="shared" si="591"/>
        <v>N</v>
      </c>
      <c r="Q1090" s="22">
        <f t="shared" si="592"/>
        <v>38663.19</v>
      </c>
      <c r="R1090" s="8" t="str">
        <f t="shared" si="593"/>
        <v>N</v>
      </c>
      <c r="S1090" s="23">
        <f t="shared" si="594"/>
        <v>1.2000000000000002</v>
      </c>
      <c r="T1090" s="24">
        <f t="shared" si="595"/>
        <v>20500</v>
      </c>
      <c r="U1090" s="24">
        <f t="shared" si="596"/>
        <v>100000</v>
      </c>
      <c r="V1090" s="24">
        <f t="shared" si="597"/>
        <v>257500</v>
      </c>
      <c r="W1090" s="24">
        <f t="shared" si="598"/>
        <v>15375</v>
      </c>
      <c r="X1090" s="24">
        <f t="shared" si="599"/>
        <v>0</v>
      </c>
      <c r="Y1090" s="24">
        <f t="shared" si="600"/>
        <v>15375</v>
      </c>
      <c r="Z1090" s="24">
        <f t="shared" si="601"/>
        <v>24448.085700000003</v>
      </c>
      <c r="AA1090" s="25" t="str">
        <f t="shared" si="602"/>
        <v>N</v>
      </c>
      <c r="AB1090" s="26">
        <f t="shared" si="603"/>
        <v>0.20000000000000018</v>
      </c>
      <c r="AC1090" s="27">
        <f t="shared" si="604"/>
        <v>20500</v>
      </c>
      <c r="AD1090" s="28">
        <f t="shared" si="605"/>
        <v>100000</v>
      </c>
      <c r="AE1090" s="28">
        <f t="shared" si="606"/>
        <v>257500</v>
      </c>
      <c r="AF1090" s="28">
        <f t="shared" si="607"/>
        <v>7592.3849999999948</v>
      </c>
      <c r="AG1090" s="28">
        <f t="shared" si="608"/>
        <v>0</v>
      </c>
      <c r="AH1090" s="28">
        <f t="shared" si="609"/>
        <v>7592.3849999999948</v>
      </c>
      <c r="AI1090" s="28">
        <f t="shared" si="610"/>
        <v>33425.393271000008</v>
      </c>
      <c r="AJ1090" s="29" t="str">
        <f t="shared" si="611"/>
        <v>N</v>
      </c>
      <c r="AK1090" s="30">
        <f t="shared" si="612"/>
        <v>0</v>
      </c>
      <c r="AL1090" s="31">
        <f t="shared" si="613"/>
        <v>20500</v>
      </c>
      <c r="AM1090" s="31">
        <f t="shared" si="614"/>
        <v>100000</v>
      </c>
      <c r="AN1090" s="31">
        <f t="shared" si="615"/>
        <v>257500</v>
      </c>
      <c r="AO1090" s="31">
        <f t="shared" si="616"/>
        <v>0</v>
      </c>
      <c r="AP1090" s="31">
        <f t="shared" si="617"/>
        <v>0</v>
      </c>
      <c r="AQ1090" s="31">
        <f t="shared" si="618"/>
        <v>0</v>
      </c>
      <c r="AR1090" s="31">
        <f t="shared" si="619"/>
        <v>0</v>
      </c>
      <c r="AS1090" s="32">
        <f t="shared" si="620"/>
        <v>0</v>
      </c>
      <c r="AT1090" s="33">
        <f t="shared" si="621"/>
        <v>20500</v>
      </c>
      <c r="AU1090" s="33">
        <f t="shared" si="622"/>
        <v>100000</v>
      </c>
      <c r="AV1090" s="33">
        <v>257588</v>
      </c>
      <c r="AW1090" s="33">
        <f t="shared" si="623"/>
        <v>0</v>
      </c>
      <c r="AX1090" s="33">
        <f t="shared" si="624"/>
        <v>0</v>
      </c>
      <c r="AY1090" s="34">
        <f t="shared" si="625"/>
        <v>57873.478971000011</v>
      </c>
    </row>
    <row r="1091" spans="1:51" ht="15" customHeight="1" x14ac:dyDescent="0.3">
      <c r="A1091" s="166" t="s">
        <v>2296</v>
      </c>
      <c r="B1091" s="99">
        <v>13965.26</v>
      </c>
      <c r="C1091" s="99">
        <v>30183.119999999999</v>
      </c>
      <c r="D1091" s="99">
        <v>121499.82</v>
      </c>
      <c r="E1091" s="99">
        <v>110422.53</v>
      </c>
      <c r="F1091" s="113">
        <v>88000</v>
      </c>
      <c r="G1091" s="112">
        <v>0</v>
      </c>
      <c r="H1091" s="182">
        <v>46256</v>
      </c>
      <c r="I1091" s="182">
        <v>46274</v>
      </c>
      <c r="J1091" s="166">
        <v>4.8</v>
      </c>
      <c r="K1091" s="166">
        <v>1.7</v>
      </c>
      <c r="L1091" s="167" t="s">
        <v>1206</v>
      </c>
      <c r="M1091" s="168" t="s">
        <v>1204</v>
      </c>
      <c r="N1091" s="169">
        <v>2.7E-2</v>
      </c>
      <c r="O1091" s="21">
        <f t="shared" si="590"/>
        <v>3.0999999999999996</v>
      </c>
      <c r="P1091" s="21" t="str">
        <f t="shared" si="591"/>
        <v>N</v>
      </c>
      <c r="Q1091" s="22">
        <f t="shared" si="592"/>
        <v>44148.38</v>
      </c>
      <c r="R1091" s="8" t="str">
        <f t="shared" si="593"/>
        <v>N</v>
      </c>
      <c r="S1091" s="23">
        <f t="shared" si="594"/>
        <v>6.1999999999999993</v>
      </c>
      <c r="T1091" s="24">
        <f t="shared" si="595"/>
        <v>20500</v>
      </c>
      <c r="U1091" s="24">
        <f t="shared" si="596"/>
        <v>100000</v>
      </c>
      <c r="V1091" s="24">
        <f t="shared" si="597"/>
        <v>257500</v>
      </c>
      <c r="W1091" s="24">
        <f t="shared" si="598"/>
        <v>0</v>
      </c>
      <c r="X1091" s="24">
        <f t="shared" si="599"/>
        <v>0</v>
      </c>
      <c r="Y1091" s="24">
        <f t="shared" si="600"/>
        <v>0</v>
      </c>
      <c r="Z1091" s="24">
        <f t="shared" si="601"/>
        <v>45340.386259999992</v>
      </c>
      <c r="AA1091" s="25" t="str">
        <f t="shared" si="602"/>
        <v>N</v>
      </c>
      <c r="AB1091" s="26">
        <f t="shared" si="603"/>
        <v>5.1999999999999993</v>
      </c>
      <c r="AC1091" s="27">
        <f t="shared" si="604"/>
        <v>20500</v>
      </c>
      <c r="AD1091" s="28">
        <f t="shared" si="605"/>
        <v>100000</v>
      </c>
      <c r="AE1091" s="28">
        <f t="shared" si="606"/>
        <v>257500</v>
      </c>
      <c r="AF1091" s="28">
        <f t="shared" si="607"/>
        <v>0</v>
      </c>
      <c r="AG1091" s="28">
        <f t="shared" si="608"/>
        <v>0</v>
      </c>
      <c r="AH1091" s="28">
        <f t="shared" si="609"/>
        <v>0</v>
      </c>
      <c r="AI1091" s="28">
        <f t="shared" si="610"/>
        <v>46564.576689019988</v>
      </c>
      <c r="AJ1091" s="29" t="str">
        <f t="shared" si="611"/>
        <v>N</v>
      </c>
      <c r="AK1091" s="30">
        <f t="shared" si="612"/>
        <v>4.1999999999999993</v>
      </c>
      <c r="AL1091" s="31">
        <f t="shared" si="613"/>
        <v>20500</v>
      </c>
      <c r="AM1091" s="31">
        <f t="shared" si="614"/>
        <v>100000</v>
      </c>
      <c r="AN1091" s="31">
        <f t="shared" si="615"/>
        <v>257500</v>
      </c>
      <c r="AO1091" s="31">
        <f t="shared" si="616"/>
        <v>0</v>
      </c>
      <c r="AP1091" s="31">
        <f t="shared" si="617"/>
        <v>0</v>
      </c>
      <c r="AQ1091" s="31">
        <f t="shared" si="618"/>
        <v>0</v>
      </c>
      <c r="AR1091" s="31">
        <f t="shared" si="619"/>
        <v>47821.820259623521</v>
      </c>
      <c r="AS1091" s="32">
        <f t="shared" si="620"/>
        <v>3.1999999999999993</v>
      </c>
      <c r="AT1091" s="33">
        <f t="shared" si="621"/>
        <v>20500</v>
      </c>
      <c r="AU1091" s="33">
        <f t="shared" si="622"/>
        <v>100000</v>
      </c>
      <c r="AV1091" s="33">
        <v>257589</v>
      </c>
      <c r="AW1091" s="33">
        <f t="shared" si="623"/>
        <v>0</v>
      </c>
      <c r="AX1091" s="33">
        <f t="shared" si="624"/>
        <v>49113.009406633355</v>
      </c>
      <c r="AY1091" s="34">
        <f t="shared" si="625"/>
        <v>188839.79261527685</v>
      </c>
    </row>
    <row r="1092" spans="1:51" ht="15" customHeight="1" x14ac:dyDescent="0.3">
      <c r="A1092" s="166" t="s">
        <v>2297</v>
      </c>
      <c r="B1092" s="99">
        <v>19107.13</v>
      </c>
      <c r="C1092" s="99">
        <v>32841.39</v>
      </c>
      <c r="D1092" s="99">
        <v>118435.75</v>
      </c>
      <c r="E1092" s="99">
        <v>104464.35</v>
      </c>
      <c r="F1092" s="113">
        <v>72000</v>
      </c>
      <c r="G1092" s="112">
        <v>24444</v>
      </c>
      <c r="H1092" s="182">
        <v>46206</v>
      </c>
      <c r="I1092" s="182">
        <v>46246</v>
      </c>
      <c r="J1092" s="166">
        <v>3.4</v>
      </c>
      <c r="K1092" s="166">
        <v>1.8</v>
      </c>
      <c r="L1092" s="167" t="s">
        <v>1207</v>
      </c>
      <c r="M1092" s="168" t="s">
        <v>1204</v>
      </c>
      <c r="N1092" s="169">
        <v>0.06</v>
      </c>
      <c r="O1092" s="21">
        <f t="shared" si="590"/>
        <v>1.5999999999999999</v>
      </c>
      <c r="P1092" s="21" t="str">
        <f t="shared" si="591"/>
        <v>N</v>
      </c>
      <c r="Q1092" s="22">
        <f t="shared" si="592"/>
        <v>51948.520000000004</v>
      </c>
      <c r="R1092" s="8" t="str">
        <f t="shared" si="593"/>
        <v>N</v>
      </c>
      <c r="S1092" s="23">
        <f t="shared" si="594"/>
        <v>3.1999999999999997</v>
      </c>
      <c r="T1092" s="24">
        <f t="shared" si="595"/>
        <v>50000</v>
      </c>
      <c r="U1092" s="24">
        <f t="shared" si="596"/>
        <v>200000</v>
      </c>
      <c r="V1092" s="24">
        <f t="shared" si="597"/>
        <v>257500</v>
      </c>
      <c r="W1092" s="24">
        <f t="shared" si="598"/>
        <v>25000</v>
      </c>
      <c r="X1092" s="24">
        <f t="shared" si="599"/>
        <v>0</v>
      </c>
      <c r="Y1092" s="24">
        <f t="shared" si="600"/>
        <v>25000</v>
      </c>
      <c r="Z1092" s="24">
        <f t="shared" si="601"/>
        <v>30065.431200000006</v>
      </c>
      <c r="AA1092" s="25" t="str">
        <f t="shared" si="602"/>
        <v>N</v>
      </c>
      <c r="AB1092" s="26">
        <f t="shared" si="603"/>
        <v>2.1999999999999997</v>
      </c>
      <c r="AC1092" s="27">
        <f t="shared" si="604"/>
        <v>50000</v>
      </c>
      <c r="AD1092" s="28">
        <f t="shared" si="605"/>
        <v>200000</v>
      </c>
      <c r="AE1092" s="28">
        <f t="shared" si="606"/>
        <v>257500</v>
      </c>
      <c r="AF1092" s="28">
        <f t="shared" si="607"/>
        <v>25000</v>
      </c>
      <c r="AG1092" s="28">
        <f t="shared" si="608"/>
        <v>0</v>
      </c>
      <c r="AH1092" s="28">
        <f t="shared" si="609"/>
        <v>25000</v>
      </c>
      <c r="AI1092" s="28">
        <f t="shared" si="610"/>
        <v>33369.357072000006</v>
      </c>
      <c r="AJ1092" s="29" t="str">
        <f t="shared" si="611"/>
        <v>N</v>
      </c>
      <c r="AK1092" s="30">
        <f t="shared" si="612"/>
        <v>1.1999999999999997</v>
      </c>
      <c r="AL1092" s="31">
        <f t="shared" si="613"/>
        <v>50000</v>
      </c>
      <c r="AM1092" s="31">
        <f t="shared" si="614"/>
        <v>200000</v>
      </c>
      <c r="AN1092" s="31">
        <f t="shared" si="615"/>
        <v>257500</v>
      </c>
      <c r="AO1092" s="31">
        <f t="shared" si="616"/>
        <v>25000</v>
      </c>
      <c r="AP1092" s="31">
        <f t="shared" si="617"/>
        <v>0</v>
      </c>
      <c r="AQ1092" s="31">
        <f t="shared" si="618"/>
        <v>25000</v>
      </c>
      <c r="AR1092" s="31">
        <f t="shared" si="619"/>
        <v>36871.518496320008</v>
      </c>
      <c r="AS1092" s="32">
        <f t="shared" si="620"/>
        <v>0.19999999999999973</v>
      </c>
      <c r="AT1092" s="33">
        <f t="shared" si="621"/>
        <v>50000</v>
      </c>
      <c r="AU1092" s="33">
        <f t="shared" si="622"/>
        <v>200000</v>
      </c>
      <c r="AV1092" s="33">
        <v>257590</v>
      </c>
      <c r="AW1092" s="33">
        <f t="shared" si="623"/>
        <v>3282.125</v>
      </c>
      <c r="AX1092" s="33">
        <f t="shared" si="624"/>
        <v>62301.68460609921</v>
      </c>
      <c r="AY1092" s="34">
        <f t="shared" si="625"/>
        <v>162607.99137441925</v>
      </c>
    </row>
    <row r="1093" spans="1:51" ht="15" customHeight="1" x14ac:dyDescent="0.3">
      <c r="A1093" s="166" t="s">
        <v>2298</v>
      </c>
      <c r="B1093" s="99">
        <v>5709.48</v>
      </c>
      <c r="C1093" s="99">
        <v>26801.01</v>
      </c>
      <c r="D1093" s="99">
        <v>86101.29</v>
      </c>
      <c r="E1093" s="99">
        <v>77986.080000000002</v>
      </c>
      <c r="F1093" s="113">
        <v>66000</v>
      </c>
      <c r="G1093" s="112">
        <v>0</v>
      </c>
      <c r="H1093" s="182">
        <v>46281</v>
      </c>
      <c r="I1093" s="182">
        <v>46342</v>
      </c>
      <c r="J1093" s="166">
        <v>2.6</v>
      </c>
      <c r="K1093" s="166">
        <v>1.6</v>
      </c>
      <c r="L1093" s="167" t="s">
        <v>1207</v>
      </c>
      <c r="M1093" s="168" t="s">
        <v>1204</v>
      </c>
      <c r="N1093" s="169">
        <v>0.01</v>
      </c>
      <c r="O1093" s="21">
        <f t="shared" ref="O1093:O1156" si="626">MAX(0, J1093-K1093)</f>
        <v>1</v>
      </c>
      <c r="P1093" s="21" t="str">
        <f t="shared" ref="P1093:P1156" si="627">IF(
  AND(
    I1093 &gt;= H1093 - 10,
    I1093 &lt;= DATE(2026,6,30),
    O1093 &gt; 0
  ),
  "Y",
  "N"
)</f>
        <v>N</v>
      </c>
      <c r="Q1093" s="22">
        <f t="shared" ref="Q1093:Q1156" si="628">B1093+C1093</f>
        <v>32510.489999999998</v>
      </c>
      <c r="R1093" s="8" t="str">
        <f t="shared" ref="R1093:R1156" si="629">IF(AND(P1093="Y",O1093&gt;0),"Y","N")</f>
        <v>N</v>
      </c>
      <c r="S1093" s="23">
        <f t="shared" ref="S1093:S1156" si="630">MAX(0,(O1093/M1093))</f>
        <v>2</v>
      </c>
      <c r="T1093" s="24">
        <f t="shared" ref="T1093:T1156" si="631">IF(R1093="Y",(20500+G1093),IF(AND(R1093="N",L1093="G"),20500,IF(AND(R1093="N",L1093="P"),50000,IF(AND(R1093="",L1093="G"),20500,IF(AND(R1093="",L1093="P"),50000,"")))))</f>
        <v>50000</v>
      </c>
      <c r="U1093" s="24">
        <f t="shared" ref="U1093:U1156" si="632">IF(AND(R1093="Y",G1093&gt;0),224000,IF(AND(R1093="Y",G1093=0),138500,IF(AND(R1093="N",L1093="G"),100000,IF(AND(R1093="N",L1093=""),100000,IF(AND(R1093="N",L1093="P"),200000,"")))))</f>
        <v>200000</v>
      </c>
      <c r="V1093" s="24">
        <f t="shared" ref="V1093:V1156" si="633">IF(R1093="Y",U1093,IF(R1093="N",257500,IF(R1093="",257500,)))</f>
        <v>257500</v>
      </c>
      <c r="W1093" s="24">
        <f t="shared" ref="W1093:W1156" si="634">IF(
  M1093&lt;0.5,
  0,
  MAX(
    0,
    IF(
      S1093=0,
      0,
      IF(
        R1093="Y",
        MIN(Q1093*(1+N1093), T1093, U1093-E1093, V1093-E1093),
        MIN(Q1093*(1+N1093), T1093, U1093-D1093, V1093-F1093)
      )
    )
  ) * M1093
)</f>
        <v>16417.797449999998</v>
      </c>
      <c r="X1093" s="24">
        <f t="shared" ref="X1093:X1156" si="635">IF(
  M1093&lt;0.5,
  0,
  MAX(
    0,
    IF(
      S1093=0,
      0,
      IF(
        R1093="Y",
        (Q1093*(1+N1093)-W1093),
        0
      )
    )
  ) * M1093
)</f>
        <v>0</v>
      </c>
      <c r="Y1093" s="24">
        <f t="shared" ref="Y1093:Y1156" si="636">W1093+X1093</f>
        <v>16417.797449999998</v>
      </c>
      <c r="Z1093" s="24">
        <f t="shared" ref="Z1093:Z1156" si="637">IF(S1093=0, 0, MAX(0, (Q1093*(1+N1093))-Y1093))</f>
        <v>16417.797449999998</v>
      </c>
      <c r="AA1093" s="25" t="str">
        <f t="shared" ref="AA1093:AA1156" si="638">IF(AND(P1093="Y",O1093&gt;1),"Y","N")</f>
        <v>N</v>
      </c>
      <c r="AB1093" s="26">
        <f t="shared" ref="AB1093:AB1156" si="639">MAX(0,(S1093-1))</f>
        <v>1</v>
      </c>
      <c r="AC1093" s="27">
        <f t="shared" ref="AC1093:AC1156" si="640">IF(AA1093="Y",(20500+G1093),IF(AND(AA1093="N",L1093="G"),20500,IF(AND(AA1093="N",L1093="P"),50000,IF(AND(AA1093="",L1093="G"),20500,IF(AND(AA1093="",L1093="P"),50000,"")))))</f>
        <v>50000</v>
      </c>
      <c r="AD1093" s="28">
        <f t="shared" ref="AD1093:AD1156" si="641">IF(AND(AA1093="Y",G1093&gt;0),224000,IF(AND(AA1093="Y",G1093=0),138500,IF(AND(AA1093="N",L1093="G"),100000,IF(AND(AA1093="N",L1093=""),100000,IF(AND(AA1093="N",L1093="P"),200000,"")))))</f>
        <v>200000</v>
      </c>
      <c r="AE1093" s="28">
        <f t="shared" ref="AE1093:AE1156" si="642">IF(AA1093="Y",AD1093,IF(AA1093="N",257500,IF(AA1093="",257500,)))</f>
        <v>257500</v>
      </c>
      <c r="AF1093" s="28">
        <f t="shared" ref="AF1093:AF1156" si="643">IF(
  M1093&lt;0.5,
  0,
  MAX(
    0,
    IF(
      AB1093=0,
      0,
      IF(
        AA1093="Y",
        MIN(Q1093*(1+N1093)*(1+N1093), AC1093, AD1093-E1093-W1093, AE1093-E1093-W1093),
        MIN(Q1093*(1+N1093)*(1+N1093), AC1093, AD1093-D1093-W1093, AE1093-F1093-W1093)
      )
    )
  ) * M1093
)</f>
        <v>16581.975424499997</v>
      </c>
      <c r="AG1093" s="28">
        <f t="shared" ref="AG1093:AG1156" si="644">IF(
  M1093&lt;0.5,
  0,
  MAX(
    0,
    IF(
      AB1093=0,
      0,
      IF(
        AA1093="Y",
        (Q1093*(1+N1093)*(1+N1093)-AF1093),
        0
      )
    )
  ) * M1093
)</f>
        <v>0</v>
      </c>
      <c r="AH1093" s="28">
        <f t="shared" ref="AH1093:AH1156" si="645">AF1093+AG1093</f>
        <v>16581.975424499997</v>
      </c>
      <c r="AI1093" s="28">
        <f t="shared" ref="AI1093:AI1156" si="646">IF(AB1093=0, 0, MAX(0, (Q1093*(1+N1093)*(1+N1093)) - AH1093))</f>
        <v>16581.975424499997</v>
      </c>
      <c r="AJ1093" s="29" t="str">
        <f t="shared" ref="AJ1093:AJ1156" si="647">IF(AND(P1093="Y",O1093&gt;2),"Y","N")</f>
        <v>N</v>
      </c>
      <c r="AK1093" s="30">
        <f t="shared" si="612"/>
        <v>0</v>
      </c>
      <c r="AL1093" s="31">
        <f t="shared" si="613"/>
        <v>50000</v>
      </c>
      <c r="AM1093" s="31">
        <f t="shared" si="614"/>
        <v>200000</v>
      </c>
      <c r="AN1093" s="31">
        <f t="shared" si="615"/>
        <v>257500</v>
      </c>
      <c r="AO1093" s="31">
        <f t="shared" si="616"/>
        <v>0</v>
      </c>
      <c r="AP1093" s="31">
        <f t="shared" si="617"/>
        <v>0</v>
      </c>
      <c r="AQ1093" s="31">
        <f t="shared" si="618"/>
        <v>0</v>
      </c>
      <c r="AR1093" s="31">
        <f t="shared" si="619"/>
        <v>0</v>
      </c>
      <c r="AS1093" s="32">
        <f t="shared" si="620"/>
        <v>0</v>
      </c>
      <c r="AT1093" s="33">
        <f t="shared" si="621"/>
        <v>50000</v>
      </c>
      <c r="AU1093" s="33">
        <f t="shared" si="622"/>
        <v>200000</v>
      </c>
      <c r="AV1093" s="33">
        <v>257591</v>
      </c>
      <c r="AW1093" s="33">
        <f t="shared" si="623"/>
        <v>0</v>
      </c>
      <c r="AX1093" s="33">
        <f t="shared" si="624"/>
        <v>0</v>
      </c>
      <c r="AY1093" s="34">
        <f t="shared" si="625"/>
        <v>32999.772874499991</v>
      </c>
    </row>
    <row r="1094" spans="1:51" ht="15" customHeight="1" x14ac:dyDescent="0.3">
      <c r="A1094" s="166" t="s">
        <v>2299</v>
      </c>
      <c r="B1094" s="99">
        <v>9444.3799999999992</v>
      </c>
      <c r="C1094" s="99">
        <v>9248.6299999999992</v>
      </c>
      <c r="D1094" s="99">
        <v>32154.09</v>
      </c>
      <c r="E1094" s="99">
        <v>22978.79</v>
      </c>
      <c r="F1094" s="113">
        <v>190000</v>
      </c>
      <c r="G1094" s="112">
        <v>12500</v>
      </c>
      <c r="H1094" s="182">
        <v>46511</v>
      </c>
      <c r="I1094" s="182">
        <v>46549</v>
      </c>
      <c r="J1094" s="166">
        <v>4</v>
      </c>
      <c r="K1094" s="166">
        <v>2.4</v>
      </c>
      <c r="L1094" s="167" t="s">
        <v>1207</v>
      </c>
      <c r="M1094" s="168" t="s">
        <v>1203</v>
      </c>
      <c r="N1094" s="169">
        <v>0.02</v>
      </c>
      <c r="O1094" s="21">
        <f t="shared" si="626"/>
        <v>1.6</v>
      </c>
      <c r="P1094" s="21" t="str">
        <f t="shared" si="627"/>
        <v>N</v>
      </c>
      <c r="Q1094" s="22">
        <f t="shared" si="628"/>
        <v>18693.009999999998</v>
      </c>
      <c r="R1094" s="8" t="str">
        <f t="shared" si="629"/>
        <v>N</v>
      </c>
      <c r="S1094" s="23">
        <f t="shared" si="630"/>
        <v>2.1333333333333333</v>
      </c>
      <c r="T1094" s="24">
        <f t="shared" si="631"/>
        <v>50000</v>
      </c>
      <c r="U1094" s="24">
        <f t="shared" si="632"/>
        <v>200000</v>
      </c>
      <c r="V1094" s="24">
        <f t="shared" si="633"/>
        <v>257500</v>
      </c>
      <c r="W1094" s="24">
        <f t="shared" si="634"/>
        <v>14300.152649999998</v>
      </c>
      <c r="X1094" s="24">
        <f t="shared" si="635"/>
        <v>0</v>
      </c>
      <c r="Y1094" s="24">
        <f t="shared" si="636"/>
        <v>14300.152649999998</v>
      </c>
      <c r="Z1094" s="24">
        <f t="shared" si="637"/>
        <v>4766.7175499999994</v>
      </c>
      <c r="AA1094" s="25" t="str">
        <f t="shared" si="638"/>
        <v>N</v>
      </c>
      <c r="AB1094" s="26">
        <f t="shared" si="639"/>
        <v>1.1333333333333333</v>
      </c>
      <c r="AC1094" s="27">
        <f t="shared" si="640"/>
        <v>50000</v>
      </c>
      <c r="AD1094" s="28">
        <f t="shared" si="641"/>
        <v>200000</v>
      </c>
      <c r="AE1094" s="28">
        <f t="shared" si="642"/>
        <v>257500</v>
      </c>
      <c r="AF1094" s="28">
        <f t="shared" si="643"/>
        <v>14586.155703</v>
      </c>
      <c r="AG1094" s="28">
        <f t="shared" si="644"/>
        <v>0</v>
      </c>
      <c r="AH1094" s="28">
        <f t="shared" si="645"/>
        <v>14586.155703</v>
      </c>
      <c r="AI1094" s="28">
        <f t="shared" si="646"/>
        <v>4862.0519009999989</v>
      </c>
      <c r="AJ1094" s="29" t="str">
        <f t="shared" si="647"/>
        <v>N</v>
      </c>
      <c r="AK1094" s="30">
        <f t="shared" si="612"/>
        <v>0.1333333333333333</v>
      </c>
      <c r="AL1094" s="31">
        <f t="shared" si="613"/>
        <v>50000</v>
      </c>
      <c r="AM1094" s="31">
        <f t="shared" si="614"/>
        <v>200000</v>
      </c>
      <c r="AN1094" s="31">
        <f t="shared" si="615"/>
        <v>257500</v>
      </c>
      <c r="AO1094" s="31">
        <f t="shared" si="616"/>
        <v>14877.878817059998</v>
      </c>
      <c r="AP1094" s="31">
        <f t="shared" si="617"/>
        <v>0</v>
      </c>
      <c r="AQ1094" s="31">
        <f t="shared" si="618"/>
        <v>14877.878817059998</v>
      </c>
      <c r="AR1094" s="31">
        <f t="shared" si="619"/>
        <v>4959.2929390200006</v>
      </c>
      <c r="AS1094" s="32">
        <f t="shared" si="620"/>
        <v>0</v>
      </c>
      <c r="AT1094" s="33">
        <f t="shared" si="621"/>
        <v>50000</v>
      </c>
      <c r="AU1094" s="33">
        <f t="shared" si="622"/>
        <v>200000</v>
      </c>
      <c r="AV1094" s="33">
        <v>257592</v>
      </c>
      <c r="AW1094" s="33">
        <f t="shared" si="623"/>
        <v>0</v>
      </c>
      <c r="AX1094" s="33">
        <f t="shared" si="624"/>
        <v>0</v>
      </c>
      <c r="AY1094" s="34">
        <f t="shared" si="625"/>
        <v>14588.062390019999</v>
      </c>
    </row>
    <row r="1095" spans="1:51" ht="15" customHeight="1" x14ac:dyDescent="0.3">
      <c r="A1095" s="166" t="s">
        <v>2300</v>
      </c>
      <c r="B1095" s="99">
        <v>9875.9599999999991</v>
      </c>
      <c r="C1095" s="99">
        <v>33306.660000000003</v>
      </c>
      <c r="D1095" s="99">
        <v>53419.77</v>
      </c>
      <c r="E1095" s="99">
        <v>41133.160000000003</v>
      </c>
      <c r="F1095" s="113">
        <v>15000</v>
      </c>
      <c r="G1095" s="112">
        <v>0</v>
      </c>
      <c r="H1095" s="182">
        <v>46511</v>
      </c>
      <c r="I1095" s="182">
        <v>46567</v>
      </c>
      <c r="J1095" s="166">
        <v>3.1</v>
      </c>
      <c r="K1095" s="166">
        <v>0.8</v>
      </c>
      <c r="L1095" s="167" t="s">
        <v>1207</v>
      </c>
      <c r="M1095" s="168" t="s">
        <v>1204</v>
      </c>
      <c r="N1095" s="169">
        <v>0.02</v>
      </c>
      <c r="O1095" s="21">
        <f t="shared" si="626"/>
        <v>2.2999999999999998</v>
      </c>
      <c r="P1095" s="21" t="str">
        <f t="shared" si="627"/>
        <v>N</v>
      </c>
      <c r="Q1095" s="22">
        <f t="shared" si="628"/>
        <v>43182.62</v>
      </c>
      <c r="R1095" s="8" t="str">
        <f t="shared" si="629"/>
        <v>N</v>
      </c>
      <c r="S1095" s="23">
        <f t="shared" si="630"/>
        <v>4.5999999999999996</v>
      </c>
      <c r="T1095" s="24">
        <f t="shared" si="631"/>
        <v>50000</v>
      </c>
      <c r="U1095" s="24">
        <f t="shared" si="632"/>
        <v>200000</v>
      </c>
      <c r="V1095" s="24">
        <f t="shared" si="633"/>
        <v>257500</v>
      </c>
      <c r="W1095" s="24">
        <f t="shared" si="634"/>
        <v>22023.136200000001</v>
      </c>
      <c r="X1095" s="24">
        <f t="shared" si="635"/>
        <v>0</v>
      </c>
      <c r="Y1095" s="24">
        <f t="shared" si="636"/>
        <v>22023.136200000001</v>
      </c>
      <c r="Z1095" s="24">
        <f t="shared" si="637"/>
        <v>22023.136200000001</v>
      </c>
      <c r="AA1095" s="25" t="str">
        <f t="shared" si="638"/>
        <v>N</v>
      </c>
      <c r="AB1095" s="26">
        <f t="shared" si="639"/>
        <v>3.5999999999999996</v>
      </c>
      <c r="AC1095" s="27">
        <f t="shared" si="640"/>
        <v>50000</v>
      </c>
      <c r="AD1095" s="28">
        <f t="shared" si="641"/>
        <v>200000</v>
      </c>
      <c r="AE1095" s="28">
        <f t="shared" si="642"/>
        <v>257500</v>
      </c>
      <c r="AF1095" s="28">
        <f t="shared" si="643"/>
        <v>22463.598924000002</v>
      </c>
      <c r="AG1095" s="28">
        <f t="shared" si="644"/>
        <v>0</v>
      </c>
      <c r="AH1095" s="28">
        <f t="shared" si="645"/>
        <v>22463.598924000002</v>
      </c>
      <c r="AI1095" s="28">
        <f t="shared" si="646"/>
        <v>22463.598924000002</v>
      </c>
      <c r="AJ1095" s="29" t="str">
        <f t="shared" si="647"/>
        <v>N</v>
      </c>
      <c r="AK1095" s="30">
        <f t="shared" si="612"/>
        <v>2.5999999999999996</v>
      </c>
      <c r="AL1095" s="31">
        <f t="shared" si="613"/>
        <v>50000</v>
      </c>
      <c r="AM1095" s="31">
        <f t="shared" si="614"/>
        <v>200000</v>
      </c>
      <c r="AN1095" s="31">
        <f t="shared" si="615"/>
        <v>257500</v>
      </c>
      <c r="AO1095" s="31">
        <f t="shared" si="616"/>
        <v>22912.870902480001</v>
      </c>
      <c r="AP1095" s="31">
        <f t="shared" si="617"/>
        <v>0</v>
      </c>
      <c r="AQ1095" s="31">
        <f t="shared" si="618"/>
        <v>22912.870902480001</v>
      </c>
      <c r="AR1095" s="31">
        <f t="shared" si="619"/>
        <v>22912.870902480001</v>
      </c>
      <c r="AS1095" s="32">
        <f t="shared" si="620"/>
        <v>1.5999999999999996</v>
      </c>
      <c r="AT1095" s="33">
        <f t="shared" si="621"/>
        <v>50000</v>
      </c>
      <c r="AU1095" s="33">
        <f t="shared" si="622"/>
        <v>200000</v>
      </c>
      <c r="AV1095" s="33">
        <v>257593</v>
      </c>
      <c r="AW1095" s="33">
        <f t="shared" si="623"/>
        <v>23371.128320529602</v>
      </c>
      <c r="AX1095" s="33">
        <f t="shared" si="624"/>
        <v>23371.128320529602</v>
      </c>
      <c r="AY1095" s="34">
        <f t="shared" si="625"/>
        <v>90770.734347009609</v>
      </c>
    </row>
    <row r="1096" spans="1:51" ht="15" customHeight="1" x14ac:dyDescent="0.3">
      <c r="A1096" s="166" t="s">
        <v>2301</v>
      </c>
      <c r="B1096" s="99">
        <v>15222.55</v>
      </c>
      <c r="C1096" s="99">
        <v>6411.04</v>
      </c>
      <c r="D1096" s="99">
        <v>89239.59</v>
      </c>
      <c r="E1096" s="99">
        <v>85591.52</v>
      </c>
      <c r="F1096" s="113">
        <v>111000</v>
      </c>
      <c r="G1096" s="112">
        <v>12500</v>
      </c>
      <c r="H1096" s="182">
        <v>46209</v>
      </c>
      <c r="I1096" s="182">
        <v>46291</v>
      </c>
      <c r="J1096" s="166">
        <v>1.5</v>
      </c>
      <c r="K1096" s="166">
        <v>0.6</v>
      </c>
      <c r="L1096" s="167" t="s">
        <v>1206</v>
      </c>
      <c r="M1096" s="168" t="s">
        <v>1203</v>
      </c>
      <c r="N1096" s="169">
        <v>0.02</v>
      </c>
      <c r="O1096" s="21">
        <f t="shared" si="626"/>
        <v>0.9</v>
      </c>
      <c r="P1096" s="21" t="str">
        <f t="shared" si="627"/>
        <v>N</v>
      </c>
      <c r="Q1096" s="22">
        <f t="shared" si="628"/>
        <v>21633.59</v>
      </c>
      <c r="R1096" s="8" t="str">
        <f t="shared" si="629"/>
        <v>N</v>
      </c>
      <c r="S1096" s="23">
        <f t="shared" si="630"/>
        <v>1.2</v>
      </c>
      <c r="T1096" s="24">
        <f t="shared" si="631"/>
        <v>20500</v>
      </c>
      <c r="U1096" s="24">
        <f t="shared" si="632"/>
        <v>100000</v>
      </c>
      <c r="V1096" s="24">
        <f t="shared" si="633"/>
        <v>257500</v>
      </c>
      <c r="W1096" s="24">
        <f t="shared" si="634"/>
        <v>8070.3075000000026</v>
      </c>
      <c r="X1096" s="24">
        <f t="shared" si="635"/>
        <v>0</v>
      </c>
      <c r="Y1096" s="24">
        <f t="shared" si="636"/>
        <v>8070.3075000000026</v>
      </c>
      <c r="Z1096" s="24">
        <f t="shared" si="637"/>
        <v>13995.954299999998</v>
      </c>
      <c r="AA1096" s="25" t="str">
        <f t="shared" si="638"/>
        <v>N</v>
      </c>
      <c r="AB1096" s="26">
        <f t="shared" si="639"/>
        <v>0.19999999999999996</v>
      </c>
      <c r="AC1096" s="27">
        <f t="shared" si="640"/>
        <v>20500</v>
      </c>
      <c r="AD1096" s="28">
        <f t="shared" si="641"/>
        <v>100000</v>
      </c>
      <c r="AE1096" s="28">
        <f t="shared" si="642"/>
        <v>257500</v>
      </c>
      <c r="AF1096" s="28">
        <f t="shared" si="643"/>
        <v>2017.5768750000007</v>
      </c>
      <c r="AG1096" s="28">
        <f t="shared" si="644"/>
        <v>0</v>
      </c>
      <c r="AH1096" s="28">
        <f t="shared" si="645"/>
        <v>2017.5768750000007</v>
      </c>
      <c r="AI1096" s="28">
        <f t="shared" si="646"/>
        <v>20490.010160999998</v>
      </c>
      <c r="AJ1096" s="29" t="str">
        <f t="shared" si="647"/>
        <v>N</v>
      </c>
      <c r="AK1096" s="30">
        <f t="shared" si="612"/>
        <v>0</v>
      </c>
      <c r="AL1096" s="31">
        <f t="shared" si="613"/>
        <v>20500</v>
      </c>
      <c r="AM1096" s="31">
        <f t="shared" si="614"/>
        <v>100000</v>
      </c>
      <c r="AN1096" s="31">
        <f t="shared" si="615"/>
        <v>257500</v>
      </c>
      <c r="AO1096" s="31">
        <f t="shared" si="616"/>
        <v>0</v>
      </c>
      <c r="AP1096" s="31">
        <f t="shared" si="617"/>
        <v>0</v>
      </c>
      <c r="AQ1096" s="31">
        <f t="shared" si="618"/>
        <v>0</v>
      </c>
      <c r="AR1096" s="31">
        <f t="shared" si="619"/>
        <v>0</v>
      </c>
      <c r="AS1096" s="32">
        <f t="shared" si="620"/>
        <v>0</v>
      </c>
      <c r="AT1096" s="33">
        <f t="shared" si="621"/>
        <v>20500</v>
      </c>
      <c r="AU1096" s="33">
        <f t="shared" si="622"/>
        <v>100000</v>
      </c>
      <c r="AV1096" s="33">
        <v>257594</v>
      </c>
      <c r="AW1096" s="33">
        <f t="shared" si="623"/>
        <v>0</v>
      </c>
      <c r="AX1096" s="33">
        <f t="shared" si="624"/>
        <v>0</v>
      </c>
      <c r="AY1096" s="34">
        <f t="shared" si="625"/>
        <v>34485.964460999996</v>
      </c>
    </row>
    <row r="1097" spans="1:51" ht="15" customHeight="1" x14ac:dyDescent="0.3">
      <c r="A1097" s="166" t="s">
        <v>2302</v>
      </c>
      <c r="B1097" s="99">
        <v>5611.23</v>
      </c>
      <c r="C1097" s="99">
        <v>29456.43</v>
      </c>
      <c r="D1097" s="99">
        <v>105932.86</v>
      </c>
      <c r="E1097" s="99">
        <v>101611.71</v>
      </c>
      <c r="F1097" s="113">
        <v>100000</v>
      </c>
      <c r="G1097" s="112">
        <v>0</v>
      </c>
      <c r="H1097" s="182">
        <v>46290</v>
      </c>
      <c r="I1097" s="182">
        <v>46305</v>
      </c>
      <c r="J1097" s="166">
        <v>5</v>
      </c>
      <c r="K1097" s="166">
        <v>3.5</v>
      </c>
      <c r="L1097" s="167" t="s">
        <v>1206</v>
      </c>
      <c r="M1097" s="168" t="s">
        <v>1204</v>
      </c>
      <c r="N1097" s="169">
        <v>0.04</v>
      </c>
      <c r="O1097" s="21">
        <f t="shared" si="626"/>
        <v>1.5</v>
      </c>
      <c r="P1097" s="21" t="str">
        <f t="shared" si="627"/>
        <v>N</v>
      </c>
      <c r="Q1097" s="22">
        <f t="shared" si="628"/>
        <v>35067.660000000003</v>
      </c>
      <c r="R1097" s="8" t="str">
        <f t="shared" si="629"/>
        <v>N</v>
      </c>
      <c r="S1097" s="23">
        <f t="shared" si="630"/>
        <v>3</v>
      </c>
      <c r="T1097" s="24">
        <f t="shared" si="631"/>
        <v>20500</v>
      </c>
      <c r="U1097" s="24">
        <f t="shared" si="632"/>
        <v>100000</v>
      </c>
      <c r="V1097" s="24">
        <f t="shared" si="633"/>
        <v>257500</v>
      </c>
      <c r="W1097" s="24">
        <f t="shared" si="634"/>
        <v>0</v>
      </c>
      <c r="X1097" s="24">
        <f t="shared" si="635"/>
        <v>0</v>
      </c>
      <c r="Y1097" s="24">
        <f t="shared" si="636"/>
        <v>0</v>
      </c>
      <c r="Z1097" s="24">
        <f t="shared" si="637"/>
        <v>36470.366400000006</v>
      </c>
      <c r="AA1097" s="25" t="str">
        <f t="shared" si="638"/>
        <v>N</v>
      </c>
      <c r="AB1097" s="26">
        <f t="shared" si="639"/>
        <v>2</v>
      </c>
      <c r="AC1097" s="27">
        <f t="shared" si="640"/>
        <v>20500</v>
      </c>
      <c r="AD1097" s="28">
        <f t="shared" si="641"/>
        <v>100000</v>
      </c>
      <c r="AE1097" s="28">
        <f t="shared" si="642"/>
        <v>257500</v>
      </c>
      <c r="AF1097" s="28">
        <f t="shared" si="643"/>
        <v>0</v>
      </c>
      <c r="AG1097" s="28">
        <f t="shared" si="644"/>
        <v>0</v>
      </c>
      <c r="AH1097" s="28">
        <f t="shared" si="645"/>
        <v>0</v>
      </c>
      <c r="AI1097" s="28">
        <f t="shared" si="646"/>
        <v>37929.181056000009</v>
      </c>
      <c r="AJ1097" s="29" t="str">
        <f t="shared" si="647"/>
        <v>N</v>
      </c>
      <c r="AK1097" s="30">
        <f t="shared" si="612"/>
        <v>1</v>
      </c>
      <c r="AL1097" s="31">
        <f t="shared" si="613"/>
        <v>20500</v>
      </c>
      <c r="AM1097" s="31">
        <f t="shared" si="614"/>
        <v>100000</v>
      </c>
      <c r="AN1097" s="31">
        <f t="shared" si="615"/>
        <v>257500</v>
      </c>
      <c r="AO1097" s="31">
        <f t="shared" si="616"/>
        <v>0</v>
      </c>
      <c r="AP1097" s="31">
        <f t="shared" si="617"/>
        <v>0</v>
      </c>
      <c r="AQ1097" s="31">
        <f t="shared" si="618"/>
        <v>0</v>
      </c>
      <c r="AR1097" s="31">
        <f t="shared" si="619"/>
        <v>39446.348298240009</v>
      </c>
      <c r="AS1097" s="32">
        <f t="shared" si="620"/>
        <v>0</v>
      </c>
      <c r="AT1097" s="33">
        <f t="shared" si="621"/>
        <v>20500</v>
      </c>
      <c r="AU1097" s="33">
        <f t="shared" si="622"/>
        <v>100000</v>
      </c>
      <c r="AV1097" s="33">
        <v>257595</v>
      </c>
      <c r="AW1097" s="33">
        <f t="shared" si="623"/>
        <v>0</v>
      </c>
      <c r="AX1097" s="33">
        <f t="shared" si="624"/>
        <v>0</v>
      </c>
      <c r="AY1097" s="34">
        <f t="shared" si="625"/>
        <v>113845.89575424002</v>
      </c>
    </row>
    <row r="1098" spans="1:51" ht="15" customHeight="1" x14ac:dyDescent="0.3">
      <c r="A1098" s="166" t="s">
        <v>2303</v>
      </c>
      <c r="B1098" s="99">
        <v>20171.25</v>
      </c>
      <c r="C1098" s="99">
        <v>30318.93</v>
      </c>
      <c r="D1098" s="99">
        <v>93349.61</v>
      </c>
      <c r="E1098" s="99">
        <v>84253.33</v>
      </c>
      <c r="F1098" s="113">
        <v>68000</v>
      </c>
      <c r="G1098" s="112">
        <v>12500</v>
      </c>
      <c r="H1098" s="182">
        <v>46559</v>
      </c>
      <c r="I1098" s="182">
        <v>46648</v>
      </c>
      <c r="J1098" s="166">
        <v>4.5</v>
      </c>
      <c r="K1098" s="166">
        <v>4.3</v>
      </c>
      <c r="L1098" s="167" t="s">
        <v>1206</v>
      </c>
      <c r="M1098" s="168" t="s">
        <v>1205</v>
      </c>
      <c r="N1098" s="169">
        <v>0.05</v>
      </c>
      <c r="O1098" s="21">
        <f t="shared" si="626"/>
        <v>0.20000000000000018</v>
      </c>
      <c r="P1098" s="21" t="str">
        <f t="shared" si="627"/>
        <v>N</v>
      </c>
      <c r="Q1098" s="22">
        <f t="shared" si="628"/>
        <v>50490.18</v>
      </c>
      <c r="R1098" s="8" t="str">
        <f t="shared" si="629"/>
        <v>N</v>
      </c>
      <c r="S1098" s="23">
        <f t="shared" si="630"/>
        <v>0.20000000000000018</v>
      </c>
      <c r="T1098" s="24">
        <f t="shared" si="631"/>
        <v>20500</v>
      </c>
      <c r="U1098" s="24">
        <f t="shared" si="632"/>
        <v>100000</v>
      </c>
      <c r="V1098" s="24">
        <f t="shared" si="633"/>
        <v>257500</v>
      </c>
      <c r="W1098" s="24">
        <f t="shared" si="634"/>
        <v>6650.3899999999994</v>
      </c>
      <c r="X1098" s="24">
        <f t="shared" si="635"/>
        <v>0</v>
      </c>
      <c r="Y1098" s="24">
        <f t="shared" si="636"/>
        <v>6650.3899999999994</v>
      </c>
      <c r="Z1098" s="24">
        <f t="shared" si="637"/>
        <v>46364.299000000006</v>
      </c>
      <c r="AA1098" s="25" t="str">
        <f t="shared" si="638"/>
        <v>N</v>
      </c>
      <c r="AB1098" s="26">
        <f t="shared" si="639"/>
        <v>0</v>
      </c>
      <c r="AC1098" s="27">
        <f t="shared" si="640"/>
        <v>20500</v>
      </c>
      <c r="AD1098" s="28">
        <f t="shared" si="641"/>
        <v>100000</v>
      </c>
      <c r="AE1098" s="28">
        <f t="shared" si="642"/>
        <v>257500</v>
      </c>
      <c r="AF1098" s="28">
        <f t="shared" si="643"/>
        <v>0</v>
      </c>
      <c r="AG1098" s="28">
        <f t="shared" si="644"/>
        <v>0</v>
      </c>
      <c r="AH1098" s="28">
        <f t="shared" si="645"/>
        <v>0</v>
      </c>
      <c r="AI1098" s="28">
        <f t="shared" si="646"/>
        <v>0</v>
      </c>
      <c r="AJ1098" s="29" t="str">
        <f t="shared" si="647"/>
        <v>N</v>
      </c>
      <c r="AK1098" s="30">
        <f t="shared" si="612"/>
        <v>0</v>
      </c>
      <c r="AL1098" s="31">
        <f t="shared" si="613"/>
        <v>20500</v>
      </c>
      <c r="AM1098" s="31">
        <f t="shared" si="614"/>
        <v>100000</v>
      </c>
      <c r="AN1098" s="31">
        <f t="shared" si="615"/>
        <v>257500</v>
      </c>
      <c r="AO1098" s="31">
        <f t="shared" si="616"/>
        <v>0</v>
      </c>
      <c r="AP1098" s="31">
        <f t="shared" si="617"/>
        <v>0</v>
      </c>
      <c r="AQ1098" s="31">
        <f t="shared" si="618"/>
        <v>0</v>
      </c>
      <c r="AR1098" s="31">
        <f t="shared" si="619"/>
        <v>0</v>
      </c>
      <c r="AS1098" s="32">
        <f t="shared" si="620"/>
        <v>0</v>
      </c>
      <c r="AT1098" s="33">
        <f t="shared" si="621"/>
        <v>20500</v>
      </c>
      <c r="AU1098" s="33">
        <f t="shared" si="622"/>
        <v>100000</v>
      </c>
      <c r="AV1098" s="33">
        <v>257596</v>
      </c>
      <c r="AW1098" s="33">
        <f t="shared" si="623"/>
        <v>0</v>
      </c>
      <c r="AX1098" s="33">
        <f t="shared" si="624"/>
        <v>0</v>
      </c>
      <c r="AY1098" s="34">
        <f t="shared" si="625"/>
        <v>46364.299000000006</v>
      </c>
    </row>
    <row r="1099" spans="1:51" ht="15" customHeight="1" x14ac:dyDescent="0.3">
      <c r="A1099" s="166" t="s">
        <v>2304</v>
      </c>
      <c r="B1099" s="99">
        <v>9727.27</v>
      </c>
      <c r="C1099" s="99">
        <v>11897.82</v>
      </c>
      <c r="D1099" s="99">
        <v>86621.81</v>
      </c>
      <c r="E1099" s="99">
        <v>83083.789999999994</v>
      </c>
      <c r="F1099" s="113">
        <v>44000</v>
      </c>
      <c r="G1099" s="112">
        <v>0</v>
      </c>
      <c r="H1099" s="182">
        <v>46452</v>
      </c>
      <c r="I1099" s="182">
        <v>46480</v>
      </c>
      <c r="J1099" s="166">
        <v>4.8</v>
      </c>
      <c r="K1099" s="166">
        <v>2.5</v>
      </c>
      <c r="L1099" s="167" t="s">
        <v>1206</v>
      </c>
      <c r="M1099" s="168" t="s">
        <v>1204</v>
      </c>
      <c r="N1099" s="169">
        <v>5.1999999999999998E-2</v>
      </c>
      <c r="O1099" s="21">
        <f t="shared" si="626"/>
        <v>2.2999999999999998</v>
      </c>
      <c r="P1099" s="21" t="str">
        <f t="shared" si="627"/>
        <v>N</v>
      </c>
      <c r="Q1099" s="22">
        <f t="shared" si="628"/>
        <v>21625.09</v>
      </c>
      <c r="R1099" s="8" t="str">
        <f t="shared" si="629"/>
        <v>N</v>
      </c>
      <c r="S1099" s="23">
        <f t="shared" si="630"/>
        <v>4.5999999999999996</v>
      </c>
      <c r="T1099" s="24">
        <f t="shared" si="631"/>
        <v>20500</v>
      </c>
      <c r="U1099" s="24">
        <f t="shared" si="632"/>
        <v>100000</v>
      </c>
      <c r="V1099" s="24">
        <f t="shared" si="633"/>
        <v>257500</v>
      </c>
      <c r="W1099" s="24">
        <f t="shared" si="634"/>
        <v>6689.0950000000012</v>
      </c>
      <c r="X1099" s="24">
        <f t="shared" si="635"/>
        <v>0</v>
      </c>
      <c r="Y1099" s="24">
        <f t="shared" si="636"/>
        <v>6689.0950000000012</v>
      </c>
      <c r="Z1099" s="24">
        <f t="shared" si="637"/>
        <v>16060.499680000001</v>
      </c>
      <c r="AA1099" s="25" t="str">
        <f t="shared" si="638"/>
        <v>N</v>
      </c>
      <c r="AB1099" s="26">
        <f t="shared" si="639"/>
        <v>3.5999999999999996</v>
      </c>
      <c r="AC1099" s="27">
        <f t="shared" si="640"/>
        <v>20500</v>
      </c>
      <c r="AD1099" s="28">
        <f t="shared" si="641"/>
        <v>100000</v>
      </c>
      <c r="AE1099" s="28">
        <f t="shared" si="642"/>
        <v>257500</v>
      </c>
      <c r="AF1099" s="28">
        <f t="shared" si="643"/>
        <v>3344.5475000000006</v>
      </c>
      <c r="AG1099" s="28">
        <f t="shared" si="644"/>
        <v>0</v>
      </c>
      <c r="AH1099" s="28">
        <f t="shared" si="645"/>
        <v>3344.5475000000006</v>
      </c>
      <c r="AI1099" s="28">
        <f t="shared" si="646"/>
        <v>20588.026103360004</v>
      </c>
      <c r="AJ1099" s="29" t="str">
        <f t="shared" si="647"/>
        <v>N</v>
      </c>
      <c r="AK1099" s="30">
        <f t="shared" si="612"/>
        <v>2.5999999999999996</v>
      </c>
      <c r="AL1099" s="31">
        <f t="shared" si="613"/>
        <v>20500</v>
      </c>
      <c r="AM1099" s="31">
        <f t="shared" si="614"/>
        <v>100000</v>
      </c>
      <c r="AN1099" s="31">
        <f t="shared" si="615"/>
        <v>257500</v>
      </c>
      <c r="AO1099" s="31">
        <f t="shared" si="616"/>
        <v>0</v>
      </c>
      <c r="AP1099" s="31">
        <f t="shared" si="617"/>
        <v>0</v>
      </c>
      <c r="AQ1099" s="31">
        <f t="shared" si="618"/>
        <v>0</v>
      </c>
      <c r="AR1099" s="31">
        <f t="shared" si="619"/>
        <v>25177.067430734725</v>
      </c>
      <c r="AS1099" s="32">
        <f t="shared" si="620"/>
        <v>1.5999999999999996</v>
      </c>
      <c r="AT1099" s="33">
        <f t="shared" si="621"/>
        <v>20500</v>
      </c>
      <c r="AU1099" s="33">
        <f t="shared" si="622"/>
        <v>100000</v>
      </c>
      <c r="AV1099" s="33">
        <v>257597</v>
      </c>
      <c r="AW1099" s="33">
        <f t="shared" si="623"/>
        <v>1672.2737500000003</v>
      </c>
      <c r="AX1099" s="33">
        <f t="shared" si="624"/>
        <v>24814.001187132933</v>
      </c>
      <c r="AY1099" s="34">
        <f t="shared" si="625"/>
        <v>86639.59440122766</v>
      </c>
    </row>
    <row r="1100" spans="1:51" ht="15" customHeight="1" x14ac:dyDescent="0.3">
      <c r="A1100" s="166" t="s">
        <v>2305</v>
      </c>
      <c r="B1100" s="99">
        <v>14620.4</v>
      </c>
      <c r="C1100" s="99">
        <v>22430.37</v>
      </c>
      <c r="D1100" s="99">
        <v>103888.1</v>
      </c>
      <c r="E1100" s="99">
        <v>89409.21</v>
      </c>
      <c r="F1100" s="113">
        <v>60000</v>
      </c>
      <c r="G1100" s="112">
        <v>12500</v>
      </c>
      <c r="H1100" s="182">
        <v>46436</v>
      </c>
      <c r="I1100" s="182">
        <v>46447</v>
      </c>
      <c r="J1100" s="166">
        <v>2.2000000000000002</v>
      </c>
      <c r="K1100" s="166">
        <v>2.1</v>
      </c>
      <c r="L1100" s="167" t="s">
        <v>1207</v>
      </c>
      <c r="M1100" s="168" t="s">
        <v>1203</v>
      </c>
      <c r="N1100" s="169">
        <v>0.04</v>
      </c>
      <c r="O1100" s="21">
        <f t="shared" si="626"/>
        <v>0.10000000000000009</v>
      </c>
      <c r="P1100" s="21" t="str">
        <f t="shared" si="627"/>
        <v>N</v>
      </c>
      <c r="Q1100" s="22">
        <f t="shared" si="628"/>
        <v>37050.769999999997</v>
      </c>
      <c r="R1100" s="8" t="str">
        <f t="shared" si="629"/>
        <v>N</v>
      </c>
      <c r="S1100" s="23">
        <f t="shared" si="630"/>
        <v>0.13333333333333344</v>
      </c>
      <c r="T1100" s="24">
        <f t="shared" si="631"/>
        <v>50000</v>
      </c>
      <c r="U1100" s="24">
        <f t="shared" si="632"/>
        <v>200000</v>
      </c>
      <c r="V1100" s="24">
        <f t="shared" si="633"/>
        <v>257500</v>
      </c>
      <c r="W1100" s="24">
        <f t="shared" si="634"/>
        <v>28899.600599999998</v>
      </c>
      <c r="X1100" s="24">
        <f t="shared" si="635"/>
        <v>0</v>
      </c>
      <c r="Y1100" s="24">
        <f t="shared" si="636"/>
        <v>28899.600599999998</v>
      </c>
      <c r="Z1100" s="24">
        <f t="shared" si="637"/>
        <v>9633.2001999999993</v>
      </c>
      <c r="AA1100" s="25" t="str">
        <f t="shared" si="638"/>
        <v>N</v>
      </c>
      <c r="AB1100" s="26">
        <f t="shared" si="639"/>
        <v>0</v>
      </c>
      <c r="AC1100" s="27">
        <f t="shared" si="640"/>
        <v>50000</v>
      </c>
      <c r="AD1100" s="28">
        <f t="shared" si="641"/>
        <v>200000</v>
      </c>
      <c r="AE1100" s="28">
        <f t="shared" si="642"/>
        <v>257500</v>
      </c>
      <c r="AF1100" s="28">
        <f t="shared" si="643"/>
        <v>0</v>
      </c>
      <c r="AG1100" s="28">
        <f t="shared" si="644"/>
        <v>0</v>
      </c>
      <c r="AH1100" s="28">
        <f t="shared" si="645"/>
        <v>0</v>
      </c>
      <c r="AI1100" s="28">
        <f t="shared" si="646"/>
        <v>0</v>
      </c>
      <c r="AJ1100" s="29" t="str">
        <f t="shared" si="647"/>
        <v>N</v>
      </c>
      <c r="AK1100" s="30">
        <f t="shared" si="612"/>
        <v>0</v>
      </c>
      <c r="AL1100" s="31">
        <f t="shared" si="613"/>
        <v>50000</v>
      </c>
      <c r="AM1100" s="31">
        <f t="shared" si="614"/>
        <v>200000</v>
      </c>
      <c r="AN1100" s="31">
        <f t="shared" si="615"/>
        <v>257500</v>
      </c>
      <c r="AO1100" s="31">
        <f t="shared" si="616"/>
        <v>0</v>
      </c>
      <c r="AP1100" s="31">
        <f t="shared" si="617"/>
        <v>0</v>
      </c>
      <c r="AQ1100" s="31">
        <f t="shared" si="618"/>
        <v>0</v>
      </c>
      <c r="AR1100" s="31">
        <f t="shared" si="619"/>
        <v>0</v>
      </c>
      <c r="AS1100" s="32">
        <f t="shared" si="620"/>
        <v>0</v>
      </c>
      <c r="AT1100" s="33">
        <f t="shared" si="621"/>
        <v>50000</v>
      </c>
      <c r="AU1100" s="33">
        <f t="shared" si="622"/>
        <v>200000</v>
      </c>
      <c r="AV1100" s="33">
        <v>257598</v>
      </c>
      <c r="AW1100" s="33">
        <f t="shared" si="623"/>
        <v>0</v>
      </c>
      <c r="AX1100" s="33">
        <f t="shared" si="624"/>
        <v>0</v>
      </c>
      <c r="AY1100" s="34">
        <f t="shared" si="625"/>
        <v>9633.2001999999993</v>
      </c>
    </row>
    <row r="1101" spans="1:51" ht="15" customHeight="1" x14ac:dyDescent="0.3">
      <c r="A1101" s="166" t="s">
        <v>2306</v>
      </c>
      <c r="B1101" s="99">
        <v>18731.25</v>
      </c>
      <c r="C1101" s="99">
        <v>30025.21</v>
      </c>
      <c r="D1101" s="99">
        <v>85755.21</v>
      </c>
      <c r="E1101" s="99">
        <v>78131.100000000006</v>
      </c>
      <c r="F1101" s="113">
        <v>45000</v>
      </c>
      <c r="G1101" s="112">
        <v>0</v>
      </c>
      <c r="H1101" s="182">
        <v>46564</v>
      </c>
      <c r="I1101" s="182">
        <v>46645</v>
      </c>
      <c r="J1101" s="166">
        <v>3.9</v>
      </c>
      <c r="K1101" s="166">
        <v>1.1000000000000001</v>
      </c>
      <c r="L1101" s="167" t="s">
        <v>1207</v>
      </c>
      <c r="M1101" s="168" t="s">
        <v>1203</v>
      </c>
      <c r="N1101" s="169">
        <v>1.6E-2</v>
      </c>
      <c r="O1101" s="21">
        <f t="shared" si="626"/>
        <v>2.8</v>
      </c>
      <c r="P1101" s="21" t="str">
        <f t="shared" si="627"/>
        <v>N</v>
      </c>
      <c r="Q1101" s="22">
        <f t="shared" si="628"/>
        <v>48756.46</v>
      </c>
      <c r="R1101" s="8" t="str">
        <f t="shared" si="629"/>
        <v>N</v>
      </c>
      <c r="S1101" s="23">
        <f t="shared" si="630"/>
        <v>3.7333333333333329</v>
      </c>
      <c r="T1101" s="24">
        <f t="shared" si="631"/>
        <v>50000</v>
      </c>
      <c r="U1101" s="24">
        <f t="shared" si="632"/>
        <v>200000</v>
      </c>
      <c r="V1101" s="24">
        <f t="shared" si="633"/>
        <v>257500</v>
      </c>
      <c r="W1101" s="24">
        <f t="shared" si="634"/>
        <v>37152.42252</v>
      </c>
      <c r="X1101" s="24">
        <f t="shared" si="635"/>
        <v>0</v>
      </c>
      <c r="Y1101" s="24">
        <f t="shared" si="636"/>
        <v>37152.42252</v>
      </c>
      <c r="Z1101" s="24">
        <f t="shared" si="637"/>
        <v>12384.14084</v>
      </c>
      <c r="AA1101" s="25" t="str">
        <f t="shared" si="638"/>
        <v>N</v>
      </c>
      <c r="AB1101" s="26">
        <f t="shared" si="639"/>
        <v>2.7333333333333329</v>
      </c>
      <c r="AC1101" s="27">
        <f t="shared" si="640"/>
        <v>50000</v>
      </c>
      <c r="AD1101" s="28">
        <f t="shared" si="641"/>
        <v>200000</v>
      </c>
      <c r="AE1101" s="28">
        <f t="shared" si="642"/>
        <v>257500</v>
      </c>
      <c r="AF1101" s="28">
        <f t="shared" si="643"/>
        <v>37500</v>
      </c>
      <c r="AG1101" s="28">
        <f t="shared" si="644"/>
        <v>0</v>
      </c>
      <c r="AH1101" s="28">
        <f t="shared" si="645"/>
        <v>37500</v>
      </c>
      <c r="AI1101" s="28">
        <f t="shared" si="646"/>
        <v>12829.148373759999</v>
      </c>
      <c r="AJ1101" s="29" t="str">
        <f t="shared" si="647"/>
        <v>N</v>
      </c>
      <c r="AK1101" s="30">
        <f t="shared" si="612"/>
        <v>1.7333333333333329</v>
      </c>
      <c r="AL1101" s="31">
        <f t="shared" si="613"/>
        <v>50000</v>
      </c>
      <c r="AM1101" s="31">
        <f t="shared" si="614"/>
        <v>200000</v>
      </c>
      <c r="AN1101" s="31">
        <f t="shared" si="615"/>
        <v>257500</v>
      </c>
      <c r="AO1101" s="31">
        <f t="shared" si="616"/>
        <v>34661.413214249988</v>
      </c>
      <c r="AP1101" s="31">
        <f t="shared" si="617"/>
        <v>0</v>
      </c>
      <c r="AQ1101" s="31">
        <f t="shared" si="618"/>
        <v>34661.413214249988</v>
      </c>
      <c r="AR1101" s="31">
        <f t="shared" si="619"/>
        <v>16473.001533490169</v>
      </c>
      <c r="AS1101" s="32">
        <f t="shared" si="620"/>
        <v>0.73333333333333295</v>
      </c>
      <c r="AT1101" s="33">
        <f t="shared" si="621"/>
        <v>50000</v>
      </c>
      <c r="AU1101" s="33">
        <f t="shared" si="622"/>
        <v>200000</v>
      </c>
      <c r="AV1101" s="33">
        <v>257599</v>
      </c>
      <c r="AW1101" s="33">
        <f t="shared" si="623"/>
        <v>3698.2156993124991</v>
      </c>
      <c r="AX1101" s="33">
        <f t="shared" si="624"/>
        <v>48254.349684391505</v>
      </c>
      <c r="AY1101" s="34">
        <f t="shared" si="625"/>
        <v>89940.640431641674</v>
      </c>
    </row>
    <row r="1102" spans="1:51" ht="15" customHeight="1" x14ac:dyDescent="0.3">
      <c r="A1102" s="166" t="s">
        <v>2307</v>
      </c>
      <c r="B1102" s="99">
        <v>16145.16</v>
      </c>
      <c r="C1102" s="99">
        <v>32355.95</v>
      </c>
      <c r="D1102" s="99">
        <v>116670.73</v>
      </c>
      <c r="E1102" s="99">
        <v>110588.45</v>
      </c>
      <c r="F1102" s="113">
        <v>42000</v>
      </c>
      <c r="G1102" s="112">
        <v>12500</v>
      </c>
      <c r="H1102" s="182">
        <v>46218</v>
      </c>
      <c r="I1102" s="182">
        <v>46292</v>
      </c>
      <c r="J1102" s="166">
        <v>3.8</v>
      </c>
      <c r="K1102" s="166">
        <v>2.8</v>
      </c>
      <c r="L1102" s="167" t="s">
        <v>1207</v>
      </c>
      <c r="M1102" s="168" t="s">
        <v>1204</v>
      </c>
      <c r="N1102" s="169">
        <v>0.03</v>
      </c>
      <c r="O1102" s="21">
        <f t="shared" si="626"/>
        <v>1</v>
      </c>
      <c r="P1102" s="21" t="str">
        <f t="shared" si="627"/>
        <v>N</v>
      </c>
      <c r="Q1102" s="22">
        <f t="shared" si="628"/>
        <v>48501.11</v>
      </c>
      <c r="R1102" s="8" t="str">
        <f t="shared" si="629"/>
        <v>N</v>
      </c>
      <c r="S1102" s="23">
        <f t="shared" si="630"/>
        <v>2</v>
      </c>
      <c r="T1102" s="24">
        <f t="shared" si="631"/>
        <v>50000</v>
      </c>
      <c r="U1102" s="24">
        <f t="shared" si="632"/>
        <v>200000</v>
      </c>
      <c r="V1102" s="24">
        <f t="shared" si="633"/>
        <v>257500</v>
      </c>
      <c r="W1102" s="24">
        <f t="shared" si="634"/>
        <v>24978.071650000002</v>
      </c>
      <c r="X1102" s="24">
        <f t="shared" si="635"/>
        <v>0</v>
      </c>
      <c r="Y1102" s="24">
        <f t="shared" si="636"/>
        <v>24978.071650000002</v>
      </c>
      <c r="Z1102" s="24">
        <f t="shared" si="637"/>
        <v>24978.071650000002</v>
      </c>
      <c r="AA1102" s="25" t="str">
        <f t="shared" si="638"/>
        <v>N</v>
      </c>
      <c r="AB1102" s="26">
        <f t="shared" si="639"/>
        <v>1</v>
      </c>
      <c r="AC1102" s="27">
        <f t="shared" si="640"/>
        <v>50000</v>
      </c>
      <c r="AD1102" s="28">
        <f t="shared" si="641"/>
        <v>200000</v>
      </c>
      <c r="AE1102" s="28">
        <f t="shared" si="642"/>
        <v>257500</v>
      </c>
      <c r="AF1102" s="28">
        <f t="shared" si="643"/>
        <v>25000</v>
      </c>
      <c r="AG1102" s="28">
        <f t="shared" si="644"/>
        <v>0</v>
      </c>
      <c r="AH1102" s="28">
        <f t="shared" si="645"/>
        <v>25000</v>
      </c>
      <c r="AI1102" s="28">
        <f t="shared" si="646"/>
        <v>26454.827599000004</v>
      </c>
      <c r="AJ1102" s="29" t="str">
        <f t="shared" si="647"/>
        <v>N</v>
      </c>
      <c r="AK1102" s="30">
        <f t="shared" si="612"/>
        <v>0</v>
      </c>
      <c r="AL1102" s="31">
        <f t="shared" si="613"/>
        <v>50000</v>
      </c>
      <c r="AM1102" s="31">
        <f t="shared" si="614"/>
        <v>200000</v>
      </c>
      <c r="AN1102" s="31">
        <f t="shared" si="615"/>
        <v>257500</v>
      </c>
      <c r="AO1102" s="31">
        <f t="shared" si="616"/>
        <v>0</v>
      </c>
      <c r="AP1102" s="31">
        <f t="shared" si="617"/>
        <v>0</v>
      </c>
      <c r="AQ1102" s="31">
        <f t="shared" si="618"/>
        <v>0</v>
      </c>
      <c r="AR1102" s="31">
        <f t="shared" si="619"/>
        <v>0</v>
      </c>
      <c r="AS1102" s="32">
        <f t="shared" si="620"/>
        <v>0</v>
      </c>
      <c r="AT1102" s="33">
        <f t="shared" si="621"/>
        <v>50000</v>
      </c>
      <c r="AU1102" s="33">
        <f t="shared" si="622"/>
        <v>200000</v>
      </c>
      <c r="AV1102" s="33">
        <v>257600</v>
      </c>
      <c r="AW1102" s="33">
        <f t="shared" si="623"/>
        <v>0</v>
      </c>
      <c r="AX1102" s="33">
        <f t="shared" si="624"/>
        <v>0</v>
      </c>
      <c r="AY1102" s="34">
        <f t="shared" si="625"/>
        <v>51432.899249000009</v>
      </c>
    </row>
    <row r="1103" spans="1:51" ht="15" customHeight="1" x14ac:dyDescent="0.3">
      <c r="A1103" s="166" t="s">
        <v>2308</v>
      </c>
      <c r="B1103" s="99">
        <v>8297.49</v>
      </c>
      <c r="C1103" s="99">
        <v>15286.63</v>
      </c>
      <c r="D1103" s="99">
        <v>80600.27</v>
      </c>
      <c r="E1103" s="99">
        <v>73479.070000000007</v>
      </c>
      <c r="F1103" s="113">
        <v>167000</v>
      </c>
      <c r="G1103" s="112">
        <v>0</v>
      </c>
      <c r="H1103" s="182">
        <v>46280</v>
      </c>
      <c r="I1103" s="182">
        <v>46348</v>
      </c>
      <c r="J1103" s="166">
        <v>2.6</v>
      </c>
      <c r="K1103" s="166">
        <v>1</v>
      </c>
      <c r="L1103" s="167" t="s">
        <v>1207</v>
      </c>
      <c r="M1103" s="168" t="s">
        <v>1203</v>
      </c>
      <c r="N1103" s="169">
        <v>3.3000000000000002E-2</v>
      </c>
      <c r="O1103" s="21">
        <f t="shared" si="626"/>
        <v>1.6</v>
      </c>
      <c r="P1103" s="21" t="str">
        <f t="shared" si="627"/>
        <v>N</v>
      </c>
      <c r="Q1103" s="22">
        <f t="shared" si="628"/>
        <v>23584.12</v>
      </c>
      <c r="R1103" s="8" t="str">
        <f t="shared" si="629"/>
        <v>N</v>
      </c>
      <c r="S1103" s="23">
        <f t="shared" si="630"/>
        <v>2.1333333333333333</v>
      </c>
      <c r="T1103" s="24">
        <f t="shared" si="631"/>
        <v>50000</v>
      </c>
      <c r="U1103" s="24">
        <f t="shared" si="632"/>
        <v>200000</v>
      </c>
      <c r="V1103" s="24">
        <f t="shared" si="633"/>
        <v>257500</v>
      </c>
      <c r="W1103" s="24">
        <f t="shared" si="634"/>
        <v>18271.796969999999</v>
      </c>
      <c r="X1103" s="24">
        <f t="shared" si="635"/>
        <v>0</v>
      </c>
      <c r="Y1103" s="24">
        <f t="shared" si="636"/>
        <v>18271.796969999999</v>
      </c>
      <c r="Z1103" s="24">
        <f t="shared" si="637"/>
        <v>6090.5989899999986</v>
      </c>
      <c r="AA1103" s="25" t="str">
        <f t="shared" si="638"/>
        <v>N</v>
      </c>
      <c r="AB1103" s="26">
        <f t="shared" si="639"/>
        <v>1.1333333333333333</v>
      </c>
      <c r="AC1103" s="27">
        <f t="shared" si="640"/>
        <v>50000</v>
      </c>
      <c r="AD1103" s="28">
        <f t="shared" si="641"/>
        <v>200000</v>
      </c>
      <c r="AE1103" s="28">
        <f t="shared" si="642"/>
        <v>257500</v>
      </c>
      <c r="AF1103" s="28">
        <f t="shared" si="643"/>
        <v>18874.766270009997</v>
      </c>
      <c r="AG1103" s="28">
        <f t="shared" si="644"/>
        <v>0</v>
      </c>
      <c r="AH1103" s="28">
        <f t="shared" si="645"/>
        <v>18874.766270009997</v>
      </c>
      <c r="AI1103" s="28">
        <f t="shared" si="646"/>
        <v>6291.5887566700003</v>
      </c>
      <c r="AJ1103" s="29" t="str">
        <f t="shared" si="647"/>
        <v>N</v>
      </c>
      <c r="AK1103" s="30">
        <f t="shared" si="612"/>
        <v>0.1333333333333333</v>
      </c>
      <c r="AL1103" s="31">
        <f t="shared" si="613"/>
        <v>50000</v>
      </c>
      <c r="AM1103" s="31">
        <f t="shared" si="614"/>
        <v>200000</v>
      </c>
      <c r="AN1103" s="31">
        <f t="shared" si="615"/>
        <v>257500</v>
      </c>
      <c r="AO1103" s="31">
        <f t="shared" si="616"/>
        <v>19497.633556920326</v>
      </c>
      <c r="AP1103" s="31">
        <f t="shared" si="617"/>
        <v>0</v>
      </c>
      <c r="AQ1103" s="31">
        <f t="shared" si="618"/>
        <v>19497.633556920326</v>
      </c>
      <c r="AR1103" s="31">
        <f t="shared" si="619"/>
        <v>6499.2111856401098</v>
      </c>
      <c r="AS1103" s="32">
        <f t="shared" si="620"/>
        <v>0</v>
      </c>
      <c r="AT1103" s="33">
        <f t="shared" si="621"/>
        <v>50000</v>
      </c>
      <c r="AU1103" s="33">
        <f t="shared" si="622"/>
        <v>200000</v>
      </c>
      <c r="AV1103" s="33">
        <v>257601</v>
      </c>
      <c r="AW1103" s="33">
        <f t="shared" si="623"/>
        <v>0</v>
      </c>
      <c r="AX1103" s="33">
        <f t="shared" si="624"/>
        <v>0</v>
      </c>
      <c r="AY1103" s="34">
        <f t="shared" si="625"/>
        <v>18881.398932310109</v>
      </c>
    </row>
    <row r="1104" spans="1:51" ht="15" customHeight="1" x14ac:dyDescent="0.3">
      <c r="A1104" s="166" t="s">
        <v>2309</v>
      </c>
      <c r="B1104" s="99">
        <v>6061.17</v>
      </c>
      <c r="C1104" s="99">
        <v>5911.65</v>
      </c>
      <c r="D1104" s="99">
        <v>25308.2</v>
      </c>
      <c r="E1104" s="99">
        <v>17329.41</v>
      </c>
      <c r="F1104" s="113">
        <v>92000</v>
      </c>
      <c r="G1104" s="114">
        <v>12500</v>
      </c>
      <c r="H1104" s="182">
        <v>46210</v>
      </c>
      <c r="I1104" s="182">
        <v>46224</v>
      </c>
      <c r="J1104" s="166">
        <v>4.5999999999999996</v>
      </c>
      <c r="K1104" s="166">
        <v>1.2</v>
      </c>
      <c r="L1104" s="167" t="s">
        <v>1206</v>
      </c>
      <c r="M1104" s="168" t="s">
        <v>1204</v>
      </c>
      <c r="N1104" s="169">
        <v>0.04</v>
      </c>
      <c r="O1104" s="21">
        <f t="shared" si="626"/>
        <v>3.3999999999999995</v>
      </c>
      <c r="P1104" s="21" t="str">
        <f t="shared" si="627"/>
        <v>N</v>
      </c>
      <c r="Q1104" s="22">
        <f t="shared" si="628"/>
        <v>11972.82</v>
      </c>
      <c r="R1104" s="8" t="str">
        <f t="shared" si="629"/>
        <v>N</v>
      </c>
      <c r="S1104" s="23">
        <f t="shared" si="630"/>
        <v>6.7999999999999989</v>
      </c>
      <c r="T1104" s="24">
        <f t="shared" si="631"/>
        <v>20500</v>
      </c>
      <c r="U1104" s="24">
        <f t="shared" si="632"/>
        <v>100000</v>
      </c>
      <c r="V1104" s="24">
        <f t="shared" si="633"/>
        <v>257500</v>
      </c>
      <c r="W1104" s="24">
        <f t="shared" si="634"/>
        <v>6225.8663999999999</v>
      </c>
      <c r="X1104" s="24">
        <f t="shared" si="635"/>
        <v>0</v>
      </c>
      <c r="Y1104" s="24">
        <f t="shared" si="636"/>
        <v>6225.8663999999999</v>
      </c>
      <c r="Z1104" s="24">
        <f t="shared" si="637"/>
        <v>6225.8663999999999</v>
      </c>
      <c r="AA1104" s="25" t="str">
        <f t="shared" si="638"/>
        <v>N</v>
      </c>
      <c r="AB1104" s="26">
        <f t="shared" si="639"/>
        <v>5.7999999999999989</v>
      </c>
      <c r="AC1104" s="27">
        <f t="shared" si="640"/>
        <v>20500</v>
      </c>
      <c r="AD1104" s="28">
        <f t="shared" si="641"/>
        <v>100000</v>
      </c>
      <c r="AE1104" s="28">
        <f t="shared" si="642"/>
        <v>257500</v>
      </c>
      <c r="AF1104" s="28">
        <f t="shared" si="643"/>
        <v>6474.9010559999997</v>
      </c>
      <c r="AG1104" s="28">
        <f t="shared" si="644"/>
        <v>0</v>
      </c>
      <c r="AH1104" s="28">
        <f t="shared" si="645"/>
        <v>6474.9010559999997</v>
      </c>
      <c r="AI1104" s="28">
        <f t="shared" si="646"/>
        <v>6474.9010559999997</v>
      </c>
      <c r="AJ1104" s="29" t="str">
        <f t="shared" si="647"/>
        <v>N</v>
      </c>
      <c r="AK1104" s="30">
        <f t="shared" si="612"/>
        <v>4.7999999999999989</v>
      </c>
      <c r="AL1104" s="31">
        <f t="shared" si="613"/>
        <v>20500</v>
      </c>
      <c r="AM1104" s="31">
        <f t="shared" si="614"/>
        <v>100000</v>
      </c>
      <c r="AN1104" s="31">
        <f t="shared" si="615"/>
        <v>257500</v>
      </c>
      <c r="AO1104" s="31">
        <f t="shared" si="616"/>
        <v>6733.8970982399997</v>
      </c>
      <c r="AP1104" s="31">
        <f t="shared" si="617"/>
        <v>0</v>
      </c>
      <c r="AQ1104" s="31">
        <f t="shared" si="618"/>
        <v>6733.8970982399997</v>
      </c>
      <c r="AR1104" s="31">
        <f t="shared" si="619"/>
        <v>6733.8970982399997</v>
      </c>
      <c r="AS1104" s="32">
        <f t="shared" si="620"/>
        <v>3.7999999999999989</v>
      </c>
      <c r="AT1104" s="33">
        <f t="shared" si="621"/>
        <v>20500</v>
      </c>
      <c r="AU1104" s="33">
        <f t="shared" si="622"/>
        <v>100000</v>
      </c>
      <c r="AV1104" s="33">
        <v>257602</v>
      </c>
      <c r="AW1104" s="33">
        <f t="shared" si="623"/>
        <v>7003.2529821695998</v>
      </c>
      <c r="AX1104" s="33">
        <f t="shared" si="624"/>
        <v>7003.2529821695998</v>
      </c>
      <c r="AY1104" s="34">
        <f t="shared" si="625"/>
        <v>26437.917536409601</v>
      </c>
    </row>
    <row r="1105" spans="1:51" ht="15" customHeight="1" x14ac:dyDescent="0.3">
      <c r="A1105" s="166" t="s">
        <v>2310</v>
      </c>
      <c r="B1105" s="99">
        <v>7066.34</v>
      </c>
      <c r="C1105" s="99">
        <v>14297.47</v>
      </c>
      <c r="D1105" s="99">
        <v>90852.38</v>
      </c>
      <c r="E1105" s="99">
        <v>77332.27</v>
      </c>
      <c r="F1105" s="113">
        <v>100000</v>
      </c>
      <c r="G1105" s="114">
        <v>12500</v>
      </c>
      <c r="H1105" s="182">
        <v>46402</v>
      </c>
      <c r="I1105" s="182">
        <v>46480</v>
      </c>
      <c r="J1105" s="166">
        <v>3.9</v>
      </c>
      <c r="K1105" s="166">
        <v>1.6</v>
      </c>
      <c r="L1105" s="167" t="s">
        <v>1206</v>
      </c>
      <c r="M1105" s="168" t="s">
        <v>1204</v>
      </c>
      <c r="N1105" s="169">
        <v>0.01</v>
      </c>
      <c r="O1105" s="21">
        <f t="shared" si="626"/>
        <v>2.2999999999999998</v>
      </c>
      <c r="P1105" s="21" t="str">
        <f t="shared" si="627"/>
        <v>N</v>
      </c>
      <c r="Q1105" s="22">
        <f t="shared" si="628"/>
        <v>21363.809999999998</v>
      </c>
      <c r="R1105" s="8" t="str">
        <f t="shared" si="629"/>
        <v>N</v>
      </c>
      <c r="S1105" s="23">
        <f t="shared" si="630"/>
        <v>4.5999999999999996</v>
      </c>
      <c r="T1105" s="24">
        <f t="shared" si="631"/>
        <v>20500</v>
      </c>
      <c r="U1105" s="24">
        <f t="shared" si="632"/>
        <v>100000</v>
      </c>
      <c r="V1105" s="24">
        <f t="shared" si="633"/>
        <v>257500</v>
      </c>
      <c r="W1105" s="24">
        <f t="shared" si="634"/>
        <v>4573.8099999999977</v>
      </c>
      <c r="X1105" s="24">
        <f t="shared" si="635"/>
        <v>0</v>
      </c>
      <c r="Y1105" s="24">
        <f t="shared" si="636"/>
        <v>4573.8099999999977</v>
      </c>
      <c r="Z1105" s="24">
        <f t="shared" si="637"/>
        <v>17003.6381</v>
      </c>
      <c r="AA1105" s="25" t="str">
        <f t="shared" si="638"/>
        <v>N</v>
      </c>
      <c r="AB1105" s="26">
        <f t="shared" si="639"/>
        <v>3.5999999999999996</v>
      </c>
      <c r="AC1105" s="27">
        <f t="shared" si="640"/>
        <v>20500</v>
      </c>
      <c r="AD1105" s="28">
        <f t="shared" si="641"/>
        <v>100000</v>
      </c>
      <c r="AE1105" s="28">
        <f t="shared" si="642"/>
        <v>257500</v>
      </c>
      <c r="AF1105" s="28">
        <f t="shared" si="643"/>
        <v>2286.9049999999988</v>
      </c>
      <c r="AG1105" s="28">
        <f t="shared" si="644"/>
        <v>0</v>
      </c>
      <c r="AH1105" s="28">
        <f t="shared" si="645"/>
        <v>2286.9049999999988</v>
      </c>
      <c r="AI1105" s="28">
        <f t="shared" si="646"/>
        <v>19506.317580999999</v>
      </c>
      <c r="AJ1105" s="29" t="str">
        <f t="shared" si="647"/>
        <v>N</v>
      </c>
      <c r="AK1105" s="30">
        <f t="shared" si="612"/>
        <v>2.5999999999999996</v>
      </c>
      <c r="AL1105" s="31">
        <f t="shared" si="613"/>
        <v>20500</v>
      </c>
      <c r="AM1105" s="31">
        <f t="shared" si="614"/>
        <v>100000</v>
      </c>
      <c r="AN1105" s="31">
        <f t="shared" si="615"/>
        <v>257500</v>
      </c>
      <c r="AO1105" s="31">
        <f t="shared" si="616"/>
        <v>0</v>
      </c>
      <c r="AP1105" s="31">
        <f t="shared" si="617"/>
        <v>0</v>
      </c>
      <c r="AQ1105" s="31">
        <f t="shared" si="618"/>
        <v>0</v>
      </c>
      <c r="AR1105" s="31">
        <f t="shared" si="619"/>
        <v>22011.154806809998</v>
      </c>
      <c r="AS1105" s="32">
        <f t="shared" si="620"/>
        <v>1.5999999999999996</v>
      </c>
      <c r="AT1105" s="33">
        <f t="shared" si="621"/>
        <v>20500</v>
      </c>
      <c r="AU1105" s="33">
        <f t="shared" si="622"/>
        <v>100000</v>
      </c>
      <c r="AV1105" s="33">
        <v>257603</v>
      </c>
      <c r="AW1105" s="33">
        <f t="shared" si="623"/>
        <v>1143.4524999999994</v>
      </c>
      <c r="AX1105" s="33">
        <f t="shared" si="624"/>
        <v>21087.813854878099</v>
      </c>
      <c r="AY1105" s="34">
        <f t="shared" si="625"/>
        <v>79608.9243426881</v>
      </c>
    </row>
    <row r="1106" spans="1:51" ht="15" customHeight="1" x14ac:dyDescent="0.3">
      <c r="A1106" s="166" t="s">
        <v>2311</v>
      </c>
      <c r="B1106" s="99">
        <v>14665.4</v>
      </c>
      <c r="C1106" s="99">
        <v>14565.53</v>
      </c>
      <c r="D1106" s="99">
        <v>95041.91</v>
      </c>
      <c r="E1106" s="99">
        <v>81698.34</v>
      </c>
      <c r="F1106" s="115">
        <v>129000</v>
      </c>
      <c r="G1106" s="114">
        <v>0</v>
      </c>
      <c r="H1106" s="182">
        <v>46408</v>
      </c>
      <c r="I1106" s="182">
        <v>46470</v>
      </c>
      <c r="J1106" s="166">
        <v>2.1</v>
      </c>
      <c r="K1106" s="166">
        <v>1.3</v>
      </c>
      <c r="L1106" s="167" t="s">
        <v>1207</v>
      </c>
      <c r="M1106" s="168" t="s">
        <v>1204</v>
      </c>
      <c r="N1106" s="169">
        <v>0.02</v>
      </c>
      <c r="O1106" s="21">
        <f t="shared" si="626"/>
        <v>0.8</v>
      </c>
      <c r="P1106" s="21" t="str">
        <f t="shared" si="627"/>
        <v>N</v>
      </c>
      <c r="Q1106" s="22">
        <f t="shared" si="628"/>
        <v>29230.93</v>
      </c>
      <c r="R1106" s="8" t="str">
        <f t="shared" si="629"/>
        <v>N</v>
      </c>
      <c r="S1106" s="23">
        <f t="shared" si="630"/>
        <v>1.6</v>
      </c>
      <c r="T1106" s="24">
        <f t="shared" si="631"/>
        <v>50000</v>
      </c>
      <c r="U1106" s="24">
        <f t="shared" si="632"/>
        <v>200000</v>
      </c>
      <c r="V1106" s="24">
        <f t="shared" si="633"/>
        <v>257500</v>
      </c>
      <c r="W1106" s="24">
        <f t="shared" si="634"/>
        <v>14907.774300000001</v>
      </c>
      <c r="X1106" s="24">
        <f t="shared" si="635"/>
        <v>0</v>
      </c>
      <c r="Y1106" s="24">
        <f t="shared" si="636"/>
        <v>14907.774300000001</v>
      </c>
      <c r="Z1106" s="24">
        <f t="shared" si="637"/>
        <v>14907.774300000001</v>
      </c>
      <c r="AA1106" s="25" t="str">
        <f t="shared" si="638"/>
        <v>N</v>
      </c>
      <c r="AB1106" s="26">
        <f t="shared" si="639"/>
        <v>0.60000000000000009</v>
      </c>
      <c r="AC1106" s="27">
        <f t="shared" si="640"/>
        <v>50000</v>
      </c>
      <c r="AD1106" s="28">
        <f t="shared" si="641"/>
        <v>200000</v>
      </c>
      <c r="AE1106" s="28">
        <f t="shared" si="642"/>
        <v>257500</v>
      </c>
      <c r="AF1106" s="28">
        <f t="shared" si="643"/>
        <v>15205.929786000001</v>
      </c>
      <c r="AG1106" s="28">
        <f t="shared" si="644"/>
        <v>0</v>
      </c>
      <c r="AH1106" s="28">
        <f t="shared" si="645"/>
        <v>15205.929786000001</v>
      </c>
      <c r="AI1106" s="28">
        <f t="shared" si="646"/>
        <v>15205.929786000001</v>
      </c>
      <c r="AJ1106" s="29" t="str">
        <f t="shared" si="647"/>
        <v>N</v>
      </c>
      <c r="AK1106" s="30">
        <f t="shared" si="612"/>
        <v>0</v>
      </c>
      <c r="AL1106" s="31">
        <f t="shared" si="613"/>
        <v>50000</v>
      </c>
      <c r="AM1106" s="31">
        <f t="shared" si="614"/>
        <v>200000</v>
      </c>
      <c r="AN1106" s="31">
        <f t="shared" si="615"/>
        <v>257500</v>
      </c>
      <c r="AO1106" s="31">
        <f t="shared" si="616"/>
        <v>0</v>
      </c>
      <c r="AP1106" s="31">
        <f t="shared" si="617"/>
        <v>0</v>
      </c>
      <c r="AQ1106" s="31">
        <f t="shared" si="618"/>
        <v>0</v>
      </c>
      <c r="AR1106" s="31">
        <f t="shared" si="619"/>
        <v>0</v>
      </c>
      <c r="AS1106" s="32">
        <f t="shared" si="620"/>
        <v>0</v>
      </c>
      <c r="AT1106" s="33">
        <f t="shared" si="621"/>
        <v>50000</v>
      </c>
      <c r="AU1106" s="33">
        <f t="shared" si="622"/>
        <v>200000</v>
      </c>
      <c r="AV1106" s="33">
        <v>257604</v>
      </c>
      <c r="AW1106" s="33">
        <f t="shared" si="623"/>
        <v>0</v>
      </c>
      <c r="AX1106" s="33">
        <f t="shared" si="624"/>
        <v>0</v>
      </c>
      <c r="AY1106" s="34">
        <f t="shared" si="625"/>
        <v>30113.704086000002</v>
      </c>
    </row>
    <row r="1107" spans="1:51" ht="15" customHeight="1" x14ac:dyDescent="0.3">
      <c r="A1107" s="166" t="s">
        <v>2312</v>
      </c>
      <c r="B1107" s="99">
        <v>9141.85</v>
      </c>
      <c r="C1107" s="99">
        <v>21377.52</v>
      </c>
      <c r="D1107" s="99">
        <v>45993.279999999999</v>
      </c>
      <c r="E1107" s="99">
        <v>39424.269999999997</v>
      </c>
      <c r="F1107" s="115">
        <v>77000</v>
      </c>
      <c r="G1107" s="114">
        <v>12500</v>
      </c>
      <c r="H1107" s="182">
        <v>46548</v>
      </c>
      <c r="I1107" s="182">
        <v>46574</v>
      </c>
      <c r="J1107" s="166">
        <v>4.2</v>
      </c>
      <c r="K1107" s="166">
        <v>1.7</v>
      </c>
      <c r="L1107" s="167" t="s">
        <v>1207</v>
      </c>
      <c r="M1107" s="168" t="s">
        <v>1204</v>
      </c>
      <c r="N1107" s="169">
        <v>0</v>
      </c>
      <c r="O1107" s="21">
        <f t="shared" si="626"/>
        <v>2.5</v>
      </c>
      <c r="P1107" s="21" t="str">
        <f t="shared" si="627"/>
        <v>N</v>
      </c>
      <c r="Q1107" s="22">
        <f t="shared" si="628"/>
        <v>30519.370000000003</v>
      </c>
      <c r="R1107" s="8" t="str">
        <f t="shared" si="629"/>
        <v>N</v>
      </c>
      <c r="S1107" s="23">
        <f t="shared" si="630"/>
        <v>5</v>
      </c>
      <c r="T1107" s="24">
        <f t="shared" si="631"/>
        <v>50000</v>
      </c>
      <c r="U1107" s="24">
        <f t="shared" si="632"/>
        <v>200000</v>
      </c>
      <c r="V1107" s="24">
        <f t="shared" si="633"/>
        <v>257500</v>
      </c>
      <c r="W1107" s="24">
        <f t="shared" si="634"/>
        <v>15259.685000000001</v>
      </c>
      <c r="X1107" s="24">
        <f t="shared" si="635"/>
        <v>0</v>
      </c>
      <c r="Y1107" s="24">
        <f t="shared" si="636"/>
        <v>15259.685000000001</v>
      </c>
      <c r="Z1107" s="24">
        <f t="shared" si="637"/>
        <v>15259.685000000001</v>
      </c>
      <c r="AA1107" s="25" t="str">
        <f t="shared" si="638"/>
        <v>N</v>
      </c>
      <c r="AB1107" s="26">
        <f t="shared" si="639"/>
        <v>4</v>
      </c>
      <c r="AC1107" s="27">
        <f t="shared" si="640"/>
        <v>50000</v>
      </c>
      <c r="AD1107" s="28">
        <f t="shared" si="641"/>
        <v>200000</v>
      </c>
      <c r="AE1107" s="28">
        <f t="shared" si="642"/>
        <v>257500</v>
      </c>
      <c r="AF1107" s="28">
        <f t="shared" si="643"/>
        <v>15259.685000000001</v>
      </c>
      <c r="AG1107" s="28">
        <f t="shared" si="644"/>
        <v>0</v>
      </c>
      <c r="AH1107" s="28">
        <f t="shared" si="645"/>
        <v>15259.685000000001</v>
      </c>
      <c r="AI1107" s="28">
        <f t="shared" si="646"/>
        <v>15259.685000000001</v>
      </c>
      <c r="AJ1107" s="29" t="str">
        <f t="shared" si="647"/>
        <v>N</v>
      </c>
      <c r="AK1107" s="30">
        <f t="shared" si="612"/>
        <v>3</v>
      </c>
      <c r="AL1107" s="31">
        <f t="shared" si="613"/>
        <v>50000</v>
      </c>
      <c r="AM1107" s="31">
        <f t="shared" si="614"/>
        <v>200000</v>
      </c>
      <c r="AN1107" s="31">
        <f t="shared" si="615"/>
        <v>257500</v>
      </c>
      <c r="AO1107" s="31">
        <f t="shared" si="616"/>
        <v>15259.685000000001</v>
      </c>
      <c r="AP1107" s="31">
        <f t="shared" si="617"/>
        <v>0</v>
      </c>
      <c r="AQ1107" s="31">
        <f t="shared" si="618"/>
        <v>15259.685000000001</v>
      </c>
      <c r="AR1107" s="31">
        <f t="shared" si="619"/>
        <v>15259.685000000001</v>
      </c>
      <c r="AS1107" s="32">
        <f t="shared" si="620"/>
        <v>2</v>
      </c>
      <c r="AT1107" s="33">
        <f t="shared" si="621"/>
        <v>50000</v>
      </c>
      <c r="AU1107" s="33">
        <f t="shared" si="622"/>
        <v>200000</v>
      </c>
      <c r="AV1107" s="33">
        <v>257605</v>
      </c>
      <c r="AW1107" s="33">
        <f t="shared" si="623"/>
        <v>15259.685000000001</v>
      </c>
      <c r="AX1107" s="33">
        <f t="shared" si="624"/>
        <v>15259.685000000001</v>
      </c>
      <c r="AY1107" s="34">
        <f t="shared" si="625"/>
        <v>61038.740000000005</v>
      </c>
    </row>
    <row r="1108" spans="1:51" ht="15" customHeight="1" x14ac:dyDescent="0.3">
      <c r="A1108" s="166" t="s">
        <v>2313</v>
      </c>
      <c r="B1108" s="99">
        <v>18169.86</v>
      </c>
      <c r="C1108" s="99">
        <v>2553.35</v>
      </c>
      <c r="D1108" s="99">
        <v>81836.13</v>
      </c>
      <c r="E1108" s="99">
        <v>74571.97</v>
      </c>
      <c r="F1108" s="115">
        <v>150000</v>
      </c>
      <c r="G1108" s="114">
        <v>0</v>
      </c>
      <c r="H1108" s="182">
        <v>46324</v>
      </c>
      <c r="I1108" s="182">
        <v>46409</v>
      </c>
      <c r="J1108" s="166">
        <v>2.2000000000000002</v>
      </c>
      <c r="K1108" s="166">
        <v>0.6</v>
      </c>
      <c r="L1108" s="167" t="s">
        <v>1206</v>
      </c>
      <c r="M1108" s="168" t="s">
        <v>1203</v>
      </c>
      <c r="N1108" s="169">
        <v>0</v>
      </c>
      <c r="O1108" s="21">
        <f t="shared" si="626"/>
        <v>1.6</v>
      </c>
      <c r="P1108" s="21" t="str">
        <f t="shared" si="627"/>
        <v>N</v>
      </c>
      <c r="Q1108" s="22">
        <f t="shared" si="628"/>
        <v>20723.21</v>
      </c>
      <c r="R1108" s="8" t="str">
        <f t="shared" si="629"/>
        <v>N</v>
      </c>
      <c r="S1108" s="23">
        <f t="shared" si="630"/>
        <v>2.1333333333333333</v>
      </c>
      <c r="T1108" s="24">
        <f t="shared" si="631"/>
        <v>20500</v>
      </c>
      <c r="U1108" s="24">
        <f t="shared" si="632"/>
        <v>100000</v>
      </c>
      <c r="V1108" s="24">
        <f t="shared" si="633"/>
        <v>257500</v>
      </c>
      <c r="W1108" s="24">
        <f t="shared" si="634"/>
        <v>13622.902499999997</v>
      </c>
      <c r="X1108" s="24">
        <f t="shared" si="635"/>
        <v>0</v>
      </c>
      <c r="Y1108" s="24">
        <f t="shared" si="636"/>
        <v>13622.902499999997</v>
      </c>
      <c r="Z1108" s="24">
        <f t="shared" si="637"/>
        <v>7100.3075000000026</v>
      </c>
      <c r="AA1108" s="25" t="str">
        <f t="shared" si="638"/>
        <v>N</v>
      </c>
      <c r="AB1108" s="26">
        <f t="shared" si="639"/>
        <v>1.1333333333333333</v>
      </c>
      <c r="AC1108" s="27">
        <f t="shared" si="640"/>
        <v>20500</v>
      </c>
      <c r="AD1108" s="28">
        <f t="shared" si="641"/>
        <v>100000</v>
      </c>
      <c r="AE1108" s="28">
        <f t="shared" si="642"/>
        <v>257500</v>
      </c>
      <c r="AF1108" s="28">
        <f t="shared" si="643"/>
        <v>3405.7256249999991</v>
      </c>
      <c r="AG1108" s="28">
        <f t="shared" si="644"/>
        <v>0</v>
      </c>
      <c r="AH1108" s="28">
        <f t="shared" si="645"/>
        <v>3405.7256249999991</v>
      </c>
      <c r="AI1108" s="28">
        <f t="shared" si="646"/>
        <v>17317.484375</v>
      </c>
      <c r="AJ1108" s="29" t="str">
        <f t="shared" si="647"/>
        <v>N</v>
      </c>
      <c r="AK1108" s="30">
        <f t="shared" si="612"/>
        <v>0.1333333333333333</v>
      </c>
      <c r="AL1108" s="31">
        <f t="shared" si="613"/>
        <v>20500</v>
      </c>
      <c r="AM1108" s="31">
        <f t="shared" si="614"/>
        <v>100000</v>
      </c>
      <c r="AN1108" s="31">
        <f t="shared" si="615"/>
        <v>257500</v>
      </c>
      <c r="AO1108" s="31">
        <f t="shared" si="616"/>
        <v>0</v>
      </c>
      <c r="AP1108" s="31">
        <f t="shared" si="617"/>
        <v>0</v>
      </c>
      <c r="AQ1108" s="31">
        <f t="shared" si="618"/>
        <v>0</v>
      </c>
      <c r="AR1108" s="31">
        <f t="shared" si="619"/>
        <v>20723.21</v>
      </c>
      <c r="AS1108" s="32">
        <f t="shared" si="620"/>
        <v>0</v>
      </c>
      <c r="AT1108" s="33">
        <f t="shared" si="621"/>
        <v>20500</v>
      </c>
      <c r="AU1108" s="33">
        <f t="shared" si="622"/>
        <v>100000</v>
      </c>
      <c r="AV1108" s="33">
        <v>257606</v>
      </c>
      <c r="AW1108" s="33">
        <f t="shared" si="623"/>
        <v>0</v>
      </c>
      <c r="AX1108" s="33">
        <f t="shared" si="624"/>
        <v>0</v>
      </c>
      <c r="AY1108" s="34">
        <f t="shared" si="625"/>
        <v>45141.001875000002</v>
      </c>
    </row>
    <row r="1109" spans="1:51" ht="15" customHeight="1" x14ac:dyDescent="0.3">
      <c r="A1109" s="166" t="s">
        <v>2314</v>
      </c>
      <c r="B1109" s="99">
        <v>12631.33</v>
      </c>
      <c r="C1109" s="99">
        <v>931.21</v>
      </c>
      <c r="D1109" s="99">
        <v>75903.05</v>
      </c>
      <c r="E1109" s="99">
        <v>69063.509999999995</v>
      </c>
      <c r="F1109" s="115">
        <v>66000</v>
      </c>
      <c r="G1109" s="114">
        <v>0</v>
      </c>
      <c r="H1109" s="182">
        <v>46440</v>
      </c>
      <c r="I1109" s="182">
        <v>46525</v>
      </c>
      <c r="J1109" s="166">
        <v>2.4</v>
      </c>
      <c r="K1109" s="166">
        <v>1.2</v>
      </c>
      <c r="L1109" s="167" t="s">
        <v>1206</v>
      </c>
      <c r="M1109" s="168" t="s">
        <v>1203</v>
      </c>
      <c r="N1109" s="169">
        <v>0</v>
      </c>
      <c r="O1109" s="21">
        <f t="shared" si="626"/>
        <v>1.2</v>
      </c>
      <c r="P1109" s="21" t="str">
        <f t="shared" si="627"/>
        <v>N</v>
      </c>
      <c r="Q1109" s="22">
        <f t="shared" si="628"/>
        <v>13562.54</v>
      </c>
      <c r="R1109" s="8" t="str">
        <f t="shared" si="629"/>
        <v>N</v>
      </c>
      <c r="S1109" s="23">
        <f t="shared" si="630"/>
        <v>1.5999999999999999</v>
      </c>
      <c r="T1109" s="24">
        <f t="shared" si="631"/>
        <v>20500</v>
      </c>
      <c r="U1109" s="24">
        <f t="shared" si="632"/>
        <v>100000</v>
      </c>
      <c r="V1109" s="24">
        <f t="shared" si="633"/>
        <v>257500</v>
      </c>
      <c r="W1109" s="24">
        <f t="shared" si="634"/>
        <v>10171.905000000001</v>
      </c>
      <c r="X1109" s="24">
        <f t="shared" si="635"/>
        <v>0</v>
      </c>
      <c r="Y1109" s="24">
        <f t="shared" si="636"/>
        <v>10171.905000000001</v>
      </c>
      <c r="Z1109" s="24">
        <f t="shared" si="637"/>
        <v>3390.6350000000002</v>
      </c>
      <c r="AA1109" s="25" t="str">
        <f t="shared" si="638"/>
        <v>N</v>
      </c>
      <c r="AB1109" s="26">
        <f t="shared" si="639"/>
        <v>0.59999999999999987</v>
      </c>
      <c r="AC1109" s="27">
        <f t="shared" si="640"/>
        <v>20500</v>
      </c>
      <c r="AD1109" s="28">
        <f t="shared" si="641"/>
        <v>100000</v>
      </c>
      <c r="AE1109" s="28">
        <f t="shared" si="642"/>
        <v>257500</v>
      </c>
      <c r="AF1109" s="28">
        <f t="shared" si="643"/>
        <v>10171.905000000001</v>
      </c>
      <c r="AG1109" s="28">
        <f t="shared" si="644"/>
        <v>0</v>
      </c>
      <c r="AH1109" s="28">
        <f t="shared" si="645"/>
        <v>10171.905000000001</v>
      </c>
      <c r="AI1109" s="28">
        <f t="shared" si="646"/>
        <v>3390.6350000000002</v>
      </c>
      <c r="AJ1109" s="29" t="str">
        <f t="shared" si="647"/>
        <v>N</v>
      </c>
      <c r="AK1109" s="30">
        <f t="shared" si="612"/>
        <v>0</v>
      </c>
      <c r="AL1109" s="31">
        <f t="shared" si="613"/>
        <v>20500</v>
      </c>
      <c r="AM1109" s="31">
        <f t="shared" si="614"/>
        <v>100000</v>
      </c>
      <c r="AN1109" s="31">
        <f t="shared" si="615"/>
        <v>257500</v>
      </c>
      <c r="AO1109" s="31">
        <f t="shared" si="616"/>
        <v>0</v>
      </c>
      <c r="AP1109" s="31">
        <f t="shared" si="617"/>
        <v>0</v>
      </c>
      <c r="AQ1109" s="31">
        <f t="shared" si="618"/>
        <v>0</v>
      </c>
      <c r="AR1109" s="31">
        <f t="shared" si="619"/>
        <v>0</v>
      </c>
      <c r="AS1109" s="32">
        <f t="shared" si="620"/>
        <v>0</v>
      </c>
      <c r="AT1109" s="33">
        <f t="shared" si="621"/>
        <v>20500</v>
      </c>
      <c r="AU1109" s="33">
        <f t="shared" si="622"/>
        <v>100000</v>
      </c>
      <c r="AV1109" s="33">
        <v>257607</v>
      </c>
      <c r="AW1109" s="33">
        <f t="shared" si="623"/>
        <v>0</v>
      </c>
      <c r="AX1109" s="33">
        <f t="shared" si="624"/>
        <v>0</v>
      </c>
      <c r="AY1109" s="34">
        <f t="shared" si="625"/>
        <v>6781.27</v>
      </c>
    </row>
    <row r="1110" spans="1:51" ht="15" customHeight="1" x14ac:dyDescent="0.3">
      <c r="A1110" s="166" t="s">
        <v>2315</v>
      </c>
      <c r="B1110" s="99">
        <v>5623.3</v>
      </c>
      <c r="C1110" s="99">
        <v>26579.16</v>
      </c>
      <c r="D1110" s="99">
        <v>74204.039999999994</v>
      </c>
      <c r="E1110" s="99">
        <v>66913.86</v>
      </c>
      <c r="F1110" s="115">
        <v>90000</v>
      </c>
      <c r="G1110" s="114">
        <v>0</v>
      </c>
      <c r="H1110" s="182">
        <v>46283</v>
      </c>
      <c r="I1110" s="182">
        <v>46331</v>
      </c>
      <c r="J1110" s="166">
        <v>3</v>
      </c>
      <c r="K1110" s="166">
        <v>2.1</v>
      </c>
      <c r="L1110" s="167" t="s">
        <v>1207</v>
      </c>
      <c r="M1110" s="168" t="s">
        <v>1204</v>
      </c>
      <c r="N1110" s="169">
        <v>0.01</v>
      </c>
      <c r="O1110" s="21">
        <f t="shared" si="626"/>
        <v>0.89999999999999991</v>
      </c>
      <c r="P1110" s="21" t="str">
        <f t="shared" si="627"/>
        <v>N</v>
      </c>
      <c r="Q1110" s="22">
        <f t="shared" si="628"/>
        <v>32202.46</v>
      </c>
      <c r="R1110" s="8" t="str">
        <f t="shared" si="629"/>
        <v>N</v>
      </c>
      <c r="S1110" s="23">
        <f t="shared" si="630"/>
        <v>1.7999999999999998</v>
      </c>
      <c r="T1110" s="24">
        <f t="shared" si="631"/>
        <v>50000</v>
      </c>
      <c r="U1110" s="24">
        <f t="shared" si="632"/>
        <v>200000</v>
      </c>
      <c r="V1110" s="24">
        <f t="shared" si="633"/>
        <v>257500</v>
      </c>
      <c r="W1110" s="24">
        <f t="shared" si="634"/>
        <v>16262.2423</v>
      </c>
      <c r="X1110" s="24">
        <f t="shared" si="635"/>
        <v>0</v>
      </c>
      <c r="Y1110" s="24">
        <f t="shared" si="636"/>
        <v>16262.2423</v>
      </c>
      <c r="Z1110" s="24">
        <f t="shared" si="637"/>
        <v>16262.2423</v>
      </c>
      <c r="AA1110" s="25" t="str">
        <f t="shared" si="638"/>
        <v>N</v>
      </c>
      <c r="AB1110" s="26">
        <f t="shared" si="639"/>
        <v>0.79999999999999982</v>
      </c>
      <c r="AC1110" s="27">
        <f t="shared" si="640"/>
        <v>50000</v>
      </c>
      <c r="AD1110" s="28">
        <f t="shared" si="641"/>
        <v>200000</v>
      </c>
      <c r="AE1110" s="28">
        <f t="shared" si="642"/>
        <v>257500</v>
      </c>
      <c r="AF1110" s="28">
        <f t="shared" si="643"/>
        <v>16424.864722999999</v>
      </c>
      <c r="AG1110" s="28">
        <f t="shared" si="644"/>
        <v>0</v>
      </c>
      <c r="AH1110" s="28">
        <f t="shared" si="645"/>
        <v>16424.864722999999</v>
      </c>
      <c r="AI1110" s="28">
        <f t="shared" si="646"/>
        <v>16424.864722999999</v>
      </c>
      <c r="AJ1110" s="29" t="str">
        <f t="shared" si="647"/>
        <v>N</v>
      </c>
      <c r="AK1110" s="30">
        <f t="shared" si="612"/>
        <v>0</v>
      </c>
      <c r="AL1110" s="31">
        <f t="shared" si="613"/>
        <v>50000</v>
      </c>
      <c r="AM1110" s="31">
        <f t="shared" si="614"/>
        <v>200000</v>
      </c>
      <c r="AN1110" s="31">
        <f t="shared" si="615"/>
        <v>257500</v>
      </c>
      <c r="AO1110" s="31">
        <f t="shared" si="616"/>
        <v>0</v>
      </c>
      <c r="AP1110" s="31">
        <f t="shared" si="617"/>
        <v>0</v>
      </c>
      <c r="AQ1110" s="31">
        <f t="shared" si="618"/>
        <v>0</v>
      </c>
      <c r="AR1110" s="31">
        <f t="shared" si="619"/>
        <v>0</v>
      </c>
      <c r="AS1110" s="32">
        <f t="shared" si="620"/>
        <v>0</v>
      </c>
      <c r="AT1110" s="33">
        <f t="shared" si="621"/>
        <v>50000</v>
      </c>
      <c r="AU1110" s="33">
        <f t="shared" si="622"/>
        <v>200000</v>
      </c>
      <c r="AV1110" s="33">
        <v>257608</v>
      </c>
      <c r="AW1110" s="33">
        <f t="shared" si="623"/>
        <v>0</v>
      </c>
      <c r="AX1110" s="33">
        <f t="shared" si="624"/>
        <v>0</v>
      </c>
      <c r="AY1110" s="34">
        <f t="shared" si="625"/>
        <v>32687.107022999997</v>
      </c>
    </row>
    <row r="1111" spans="1:51" ht="15" customHeight="1" x14ac:dyDescent="0.3">
      <c r="A1111" s="166" t="s">
        <v>2316</v>
      </c>
      <c r="B1111" s="99">
        <v>13171.72</v>
      </c>
      <c r="C1111" s="99">
        <v>19815.25</v>
      </c>
      <c r="D1111" s="99">
        <v>82498.23</v>
      </c>
      <c r="E1111" s="99">
        <v>76279.47</v>
      </c>
      <c r="F1111" s="115">
        <v>90000</v>
      </c>
      <c r="G1111" s="114">
        <v>0</v>
      </c>
      <c r="H1111" s="182">
        <v>46535</v>
      </c>
      <c r="I1111" s="182">
        <v>46558</v>
      </c>
      <c r="J1111" s="166">
        <v>1.5</v>
      </c>
      <c r="K1111" s="166">
        <v>0.8</v>
      </c>
      <c r="L1111" s="167" t="s">
        <v>1207</v>
      </c>
      <c r="M1111" s="168" t="s">
        <v>1203</v>
      </c>
      <c r="N1111" s="169">
        <v>0.03</v>
      </c>
      <c r="O1111" s="21">
        <f t="shared" si="626"/>
        <v>0.7</v>
      </c>
      <c r="P1111" s="21" t="str">
        <f t="shared" si="627"/>
        <v>N</v>
      </c>
      <c r="Q1111" s="22">
        <f t="shared" si="628"/>
        <v>32986.97</v>
      </c>
      <c r="R1111" s="8" t="str">
        <f t="shared" si="629"/>
        <v>N</v>
      </c>
      <c r="S1111" s="23">
        <f t="shared" si="630"/>
        <v>0.93333333333333324</v>
      </c>
      <c r="T1111" s="24">
        <f t="shared" si="631"/>
        <v>50000</v>
      </c>
      <c r="U1111" s="24">
        <f t="shared" si="632"/>
        <v>200000</v>
      </c>
      <c r="V1111" s="24">
        <f t="shared" si="633"/>
        <v>257500</v>
      </c>
      <c r="W1111" s="24">
        <f t="shared" si="634"/>
        <v>25482.434325000002</v>
      </c>
      <c r="X1111" s="24">
        <f t="shared" si="635"/>
        <v>0</v>
      </c>
      <c r="Y1111" s="24">
        <f t="shared" si="636"/>
        <v>25482.434325000002</v>
      </c>
      <c r="Z1111" s="24">
        <f t="shared" si="637"/>
        <v>8494.1447750000007</v>
      </c>
      <c r="AA1111" s="25" t="str">
        <f t="shared" si="638"/>
        <v>N</v>
      </c>
      <c r="AB1111" s="26">
        <f t="shared" si="639"/>
        <v>0</v>
      </c>
      <c r="AC1111" s="27">
        <f t="shared" si="640"/>
        <v>50000</v>
      </c>
      <c r="AD1111" s="28">
        <f t="shared" si="641"/>
        <v>200000</v>
      </c>
      <c r="AE1111" s="28">
        <f t="shared" si="642"/>
        <v>257500</v>
      </c>
      <c r="AF1111" s="28">
        <f t="shared" si="643"/>
        <v>0</v>
      </c>
      <c r="AG1111" s="28">
        <f t="shared" si="644"/>
        <v>0</v>
      </c>
      <c r="AH1111" s="28">
        <f t="shared" si="645"/>
        <v>0</v>
      </c>
      <c r="AI1111" s="28">
        <f t="shared" si="646"/>
        <v>0</v>
      </c>
      <c r="AJ1111" s="29" t="str">
        <f t="shared" si="647"/>
        <v>N</v>
      </c>
      <c r="AK1111" s="30">
        <f t="shared" si="612"/>
        <v>0</v>
      </c>
      <c r="AL1111" s="31">
        <f t="shared" si="613"/>
        <v>50000</v>
      </c>
      <c r="AM1111" s="31">
        <f t="shared" si="614"/>
        <v>200000</v>
      </c>
      <c r="AN1111" s="31">
        <f t="shared" si="615"/>
        <v>257500</v>
      </c>
      <c r="AO1111" s="31">
        <f t="shared" si="616"/>
        <v>0</v>
      </c>
      <c r="AP1111" s="31">
        <f t="shared" si="617"/>
        <v>0</v>
      </c>
      <c r="AQ1111" s="31">
        <f t="shared" si="618"/>
        <v>0</v>
      </c>
      <c r="AR1111" s="31">
        <f t="shared" si="619"/>
        <v>0</v>
      </c>
      <c r="AS1111" s="32">
        <f t="shared" si="620"/>
        <v>0</v>
      </c>
      <c r="AT1111" s="33">
        <f t="shared" si="621"/>
        <v>50000</v>
      </c>
      <c r="AU1111" s="33">
        <f t="shared" si="622"/>
        <v>200000</v>
      </c>
      <c r="AV1111" s="33">
        <v>257609</v>
      </c>
      <c r="AW1111" s="33">
        <f t="shared" si="623"/>
        <v>0</v>
      </c>
      <c r="AX1111" s="33">
        <f t="shared" si="624"/>
        <v>0</v>
      </c>
      <c r="AY1111" s="34">
        <f t="shared" si="625"/>
        <v>8494.1447750000007</v>
      </c>
    </row>
    <row r="1112" spans="1:51" ht="15" customHeight="1" x14ac:dyDescent="0.3">
      <c r="A1112" s="166" t="s">
        <v>2317</v>
      </c>
      <c r="B1112" s="99">
        <v>5877.04</v>
      </c>
      <c r="C1112" s="99">
        <v>28030.78</v>
      </c>
      <c r="D1112" s="99">
        <v>69597.64</v>
      </c>
      <c r="E1112" s="99">
        <v>68146.69</v>
      </c>
      <c r="F1112" s="115">
        <v>105000</v>
      </c>
      <c r="G1112" s="114">
        <v>12500</v>
      </c>
      <c r="H1112" s="182">
        <v>46343</v>
      </c>
      <c r="I1112" s="182">
        <v>46353</v>
      </c>
      <c r="J1112" s="166">
        <v>4.5999999999999996</v>
      </c>
      <c r="K1112" s="166">
        <v>2.7</v>
      </c>
      <c r="L1112" s="167" t="s">
        <v>1206</v>
      </c>
      <c r="M1112" s="168" t="s">
        <v>1204</v>
      </c>
      <c r="N1112" s="169">
        <v>2.7E-2</v>
      </c>
      <c r="O1112" s="21">
        <f t="shared" si="626"/>
        <v>1.8999999999999995</v>
      </c>
      <c r="P1112" s="21" t="str">
        <f t="shared" si="627"/>
        <v>N</v>
      </c>
      <c r="Q1112" s="22">
        <f t="shared" si="628"/>
        <v>33907.82</v>
      </c>
      <c r="R1112" s="8" t="str">
        <f t="shared" si="629"/>
        <v>N</v>
      </c>
      <c r="S1112" s="23">
        <f t="shared" si="630"/>
        <v>3.7999999999999989</v>
      </c>
      <c r="T1112" s="24">
        <f t="shared" si="631"/>
        <v>20500</v>
      </c>
      <c r="U1112" s="24">
        <f t="shared" si="632"/>
        <v>100000</v>
      </c>
      <c r="V1112" s="24">
        <f t="shared" si="633"/>
        <v>257500</v>
      </c>
      <c r="W1112" s="24">
        <f t="shared" si="634"/>
        <v>10250</v>
      </c>
      <c r="X1112" s="24">
        <f t="shared" si="635"/>
        <v>0</v>
      </c>
      <c r="Y1112" s="24">
        <f t="shared" si="636"/>
        <v>10250</v>
      </c>
      <c r="Z1112" s="24">
        <f t="shared" si="637"/>
        <v>24573.331139999995</v>
      </c>
      <c r="AA1112" s="25" t="str">
        <f t="shared" si="638"/>
        <v>N</v>
      </c>
      <c r="AB1112" s="26">
        <f t="shared" si="639"/>
        <v>2.7999999999999989</v>
      </c>
      <c r="AC1112" s="27">
        <f t="shared" si="640"/>
        <v>20500</v>
      </c>
      <c r="AD1112" s="28">
        <f t="shared" si="641"/>
        <v>100000</v>
      </c>
      <c r="AE1112" s="28">
        <f t="shared" si="642"/>
        <v>257500</v>
      </c>
      <c r="AF1112" s="28">
        <f t="shared" si="643"/>
        <v>10076.18</v>
      </c>
      <c r="AG1112" s="28">
        <f t="shared" si="644"/>
        <v>0</v>
      </c>
      <c r="AH1112" s="28">
        <f t="shared" si="645"/>
        <v>10076.18</v>
      </c>
      <c r="AI1112" s="28">
        <f t="shared" si="646"/>
        <v>25687.381080779989</v>
      </c>
      <c r="AJ1112" s="29" t="str">
        <f t="shared" si="647"/>
        <v>N</v>
      </c>
      <c r="AK1112" s="30">
        <f t="shared" si="612"/>
        <v>1.7999999999999989</v>
      </c>
      <c r="AL1112" s="31">
        <f t="shared" si="613"/>
        <v>20500</v>
      </c>
      <c r="AM1112" s="31">
        <f t="shared" si="614"/>
        <v>100000</v>
      </c>
      <c r="AN1112" s="31">
        <f t="shared" si="615"/>
        <v>257500</v>
      </c>
      <c r="AO1112" s="31">
        <f t="shared" si="616"/>
        <v>8879.5924999999988</v>
      </c>
      <c r="AP1112" s="31">
        <f t="shared" si="617"/>
        <v>0</v>
      </c>
      <c r="AQ1112" s="31">
        <f t="shared" si="618"/>
        <v>8879.5924999999988</v>
      </c>
      <c r="AR1112" s="31">
        <f t="shared" si="619"/>
        <v>27849.584729961047</v>
      </c>
      <c r="AS1112" s="32">
        <f t="shared" si="620"/>
        <v>0.79999999999999893</v>
      </c>
      <c r="AT1112" s="33">
        <f t="shared" si="621"/>
        <v>20500</v>
      </c>
      <c r="AU1112" s="33">
        <f t="shared" si="622"/>
        <v>100000</v>
      </c>
      <c r="AV1112" s="33">
        <v>257610</v>
      </c>
      <c r="AW1112" s="33">
        <f t="shared" si="623"/>
        <v>598.29375000000073</v>
      </c>
      <c r="AX1112" s="33">
        <f t="shared" si="624"/>
        <v>37122.571265169987</v>
      </c>
      <c r="AY1112" s="34">
        <f t="shared" si="625"/>
        <v>115232.86821591102</v>
      </c>
    </row>
    <row r="1113" spans="1:51" ht="15" customHeight="1" x14ac:dyDescent="0.3">
      <c r="A1113" s="166" t="s">
        <v>2318</v>
      </c>
      <c r="B1113" s="99">
        <v>9670.0400000000009</v>
      </c>
      <c r="C1113" s="99">
        <v>33070.410000000003</v>
      </c>
      <c r="D1113" s="99">
        <v>73913.13</v>
      </c>
      <c r="E1113" s="99">
        <v>68191.600000000006</v>
      </c>
      <c r="F1113" s="115">
        <v>90000</v>
      </c>
      <c r="G1113" s="114">
        <v>12500</v>
      </c>
      <c r="H1113" s="182">
        <v>46395</v>
      </c>
      <c r="I1113" s="182">
        <v>46418</v>
      </c>
      <c r="J1113" s="166">
        <v>2.9</v>
      </c>
      <c r="K1113" s="166">
        <v>2</v>
      </c>
      <c r="L1113" s="167" t="s">
        <v>1206</v>
      </c>
      <c r="M1113" s="168" t="s">
        <v>1203</v>
      </c>
      <c r="N1113" s="169">
        <v>0.06</v>
      </c>
      <c r="O1113" s="21">
        <f t="shared" si="626"/>
        <v>0.89999999999999991</v>
      </c>
      <c r="P1113" s="21" t="str">
        <f t="shared" si="627"/>
        <v>N</v>
      </c>
      <c r="Q1113" s="22">
        <f t="shared" si="628"/>
        <v>42740.450000000004</v>
      </c>
      <c r="R1113" s="8" t="str">
        <f t="shared" si="629"/>
        <v>N</v>
      </c>
      <c r="S1113" s="23">
        <f t="shared" si="630"/>
        <v>1.2</v>
      </c>
      <c r="T1113" s="24">
        <f t="shared" si="631"/>
        <v>20500</v>
      </c>
      <c r="U1113" s="24">
        <f t="shared" si="632"/>
        <v>100000</v>
      </c>
      <c r="V1113" s="24">
        <f t="shared" si="633"/>
        <v>257500</v>
      </c>
      <c r="W1113" s="24">
        <f t="shared" si="634"/>
        <v>15375</v>
      </c>
      <c r="X1113" s="24">
        <f t="shared" si="635"/>
        <v>0</v>
      </c>
      <c r="Y1113" s="24">
        <f t="shared" si="636"/>
        <v>15375</v>
      </c>
      <c r="Z1113" s="24">
        <f t="shared" si="637"/>
        <v>29929.877000000008</v>
      </c>
      <c r="AA1113" s="25" t="str">
        <f t="shared" si="638"/>
        <v>N</v>
      </c>
      <c r="AB1113" s="26">
        <f t="shared" si="639"/>
        <v>0.19999999999999996</v>
      </c>
      <c r="AC1113" s="27">
        <f t="shared" si="640"/>
        <v>20500</v>
      </c>
      <c r="AD1113" s="28">
        <f t="shared" si="641"/>
        <v>100000</v>
      </c>
      <c r="AE1113" s="28">
        <f t="shared" si="642"/>
        <v>257500</v>
      </c>
      <c r="AF1113" s="28">
        <f t="shared" si="643"/>
        <v>8033.9024999999965</v>
      </c>
      <c r="AG1113" s="28">
        <f t="shared" si="644"/>
        <v>0</v>
      </c>
      <c r="AH1113" s="28">
        <f t="shared" si="645"/>
        <v>8033.9024999999965</v>
      </c>
      <c r="AI1113" s="28">
        <f t="shared" si="646"/>
        <v>39989.267120000011</v>
      </c>
      <c r="AJ1113" s="29" t="str">
        <f t="shared" si="647"/>
        <v>N</v>
      </c>
      <c r="AK1113" s="30">
        <f t="shared" si="612"/>
        <v>0</v>
      </c>
      <c r="AL1113" s="31">
        <f t="shared" si="613"/>
        <v>20500</v>
      </c>
      <c r="AM1113" s="31">
        <f t="shared" si="614"/>
        <v>100000</v>
      </c>
      <c r="AN1113" s="31">
        <f t="shared" si="615"/>
        <v>257500</v>
      </c>
      <c r="AO1113" s="31">
        <f t="shared" si="616"/>
        <v>0</v>
      </c>
      <c r="AP1113" s="31">
        <f t="shared" si="617"/>
        <v>0</v>
      </c>
      <c r="AQ1113" s="31">
        <f t="shared" si="618"/>
        <v>0</v>
      </c>
      <c r="AR1113" s="31">
        <f t="shared" si="619"/>
        <v>0</v>
      </c>
      <c r="AS1113" s="32">
        <f t="shared" si="620"/>
        <v>0</v>
      </c>
      <c r="AT1113" s="33">
        <f t="shared" si="621"/>
        <v>20500</v>
      </c>
      <c r="AU1113" s="33">
        <f t="shared" si="622"/>
        <v>100000</v>
      </c>
      <c r="AV1113" s="33">
        <v>257611</v>
      </c>
      <c r="AW1113" s="33">
        <f t="shared" si="623"/>
        <v>0</v>
      </c>
      <c r="AX1113" s="33">
        <f t="shared" si="624"/>
        <v>0</v>
      </c>
      <c r="AY1113" s="34">
        <f t="shared" si="625"/>
        <v>69919.144120000012</v>
      </c>
    </row>
    <row r="1114" spans="1:51" ht="15" customHeight="1" x14ac:dyDescent="0.3">
      <c r="A1114" s="166" t="s">
        <v>2319</v>
      </c>
      <c r="B1114" s="99">
        <v>12989.4</v>
      </c>
      <c r="C1114" s="99">
        <v>19157</v>
      </c>
      <c r="D1114" s="99">
        <v>46527.82</v>
      </c>
      <c r="E1114" s="99">
        <v>34932.160000000003</v>
      </c>
      <c r="F1114" s="115">
        <v>206000</v>
      </c>
      <c r="G1114" s="114">
        <v>0</v>
      </c>
      <c r="H1114" s="182">
        <v>46541</v>
      </c>
      <c r="I1114" s="182">
        <v>46611</v>
      </c>
      <c r="J1114" s="166">
        <v>1.8</v>
      </c>
      <c r="K1114" s="166">
        <v>1.3</v>
      </c>
      <c r="L1114" s="167" t="s">
        <v>1207</v>
      </c>
      <c r="M1114" s="168" t="s">
        <v>1203</v>
      </c>
      <c r="N1114" s="169">
        <v>0.01</v>
      </c>
      <c r="O1114" s="21">
        <f t="shared" si="626"/>
        <v>0.5</v>
      </c>
      <c r="P1114" s="21" t="str">
        <f t="shared" si="627"/>
        <v>N</v>
      </c>
      <c r="Q1114" s="22">
        <f t="shared" si="628"/>
        <v>32146.400000000001</v>
      </c>
      <c r="R1114" s="8" t="str">
        <f t="shared" si="629"/>
        <v>N</v>
      </c>
      <c r="S1114" s="23">
        <f t="shared" si="630"/>
        <v>0.66666666666666663</v>
      </c>
      <c r="T1114" s="24">
        <f t="shared" si="631"/>
        <v>50000</v>
      </c>
      <c r="U1114" s="24">
        <f t="shared" si="632"/>
        <v>200000</v>
      </c>
      <c r="V1114" s="24">
        <f t="shared" si="633"/>
        <v>257500</v>
      </c>
      <c r="W1114" s="24">
        <f t="shared" si="634"/>
        <v>24350.898000000001</v>
      </c>
      <c r="X1114" s="24">
        <f t="shared" si="635"/>
        <v>0</v>
      </c>
      <c r="Y1114" s="24">
        <f t="shared" si="636"/>
        <v>24350.898000000001</v>
      </c>
      <c r="Z1114" s="24">
        <f t="shared" si="637"/>
        <v>8116.9660000000003</v>
      </c>
      <c r="AA1114" s="25" t="str">
        <f t="shared" si="638"/>
        <v>N</v>
      </c>
      <c r="AB1114" s="26">
        <f t="shared" si="639"/>
        <v>0</v>
      </c>
      <c r="AC1114" s="27">
        <f t="shared" si="640"/>
        <v>50000</v>
      </c>
      <c r="AD1114" s="28">
        <f t="shared" si="641"/>
        <v>200000</v>
      </c>
      <c r="AE1114" s="28">
        <f t="shared" si="642"/>
        <v>257500</v>
      </c>
      <c r="AF1114" s="28">
        <f t="shared" si="643"/>
        <v>0</v>
      </c>
      <c r="AG1114" s="28">
        <f t="shared" si="644"/>
        <v>0</v>
      </c>
      <c r="AH1114" s="28">
        <f t="shared" si="645"/>
        <v>0</v>
      </c>
      <c r="AI1114" s="28">
        <f t="shared" si="646"/>
        <v>0</v>
      </c>
      <c r="AJ1114" s="29" t="str">
        <f t="shared" si="647"/>
        <v>N</v>
      </c>
      <c r="AK1114" s="30">
        <f t="shared" si="612"/>
        <v>0</v>
      </c>
      <c r="AL1114" s="31">
        <f t="shared" si="613"/>
        <v>50000</v>
      </c>
      <c r="AM1114" s="31">
        <f t="shared" si="614"/>
        <v>200000</v>
      </c>
      <c r="AN1114" s="31">
        <f t="shared" si="615"/>
        <v>257500</v>
      </c>
      <c r="AO1114" s="31">
        <f t="shared" si="616"/>
        <v>0</v>
      </c>
      <c r="AP1114" s="31">
        <f t="shared" si="617"/>
        <v>0</v>
      </c>
      <c r="AQ1114" s="31">
        <f t="shared" si="618"/>
        <v>0</v>
      </c>
      <c r="AR1114" s="31">
        <f t="shared" si="619"/>
        <v>0</v>
      </c>
      <c r="AS1114" s="32">
        <f t="shared" si="620"/>
        <v>0</v>
      </c>
      <c r="AT1114" s="33">
        <f t="shared" si="621"/>
        <v>50000</v>
      </c>
      <c r="AU1114" s="33">
        <f t="shared" si="622"/>
        <v>200000</v>
      </c>
      <c r="AV1114" s="33">
        <v>257612</v>
      </c>
      <c r="AW1114" s="33">
        <f t="shared" si="623"/>
        <v>0</v>
      </c>
      <c r="AX1114" s="33">
        <f t="shared" si="624"/>
        <v>0</v>
      </c>
      <c r="AY1114" s="34">
        <f t="shared" si="625"/>
        <v>8116.9660000000003</v>
      </c>
    </row>
    <row r="1115" spans="1:51" ht="15" customHeight="1" x14ac:dyDescent="0.3">
      <c r="A1115" s="166" t="s">
        <v>2320</v>
      </c>
      <c r="B1115" s="99">
        <v>9849.0300000000007</v>
      </c>
      <c r="C1115" s="99">
        <v>34036.089999999997</v>
      </c>
      <c r="D1115" s="99">
        <v>110121.2</v>
      </c>
      <c r="E1115" s="99">
        <v>101577.23</v>
      </c>
      <c r="F1115" s="115">
        <v>49000</v>
      </c>
      <c r="G1115" s="114">
        <v>0</v>
      </c>
      <c r="H1115" s="182">
        <v>46362</v>
      </c>
      <c r="I1115" s="182">
        <v>46394</v>
      </c>
      <c r="J1115" s="166">
        <v>2.1</v>
      </c>
      <c r="K1115" s="166">
        <v>1.2</v>
      </c>
      <c r="L1115" s="167" t="s">
        <v>1207</v>
      </c>
      <c r="M1115" s="168" t="s">
        <v>1203</v>
      </c>
      <c r="N1115" s="169">
        <v>0.02</v>
      </c>
      <c r="O1115" s="21">
        <f t="shared" si="626"/>
        <v>0.90000000000000013</v>
      </c>
      <c r="P1115" s="21" t="str">
        <f t="shared" si="627"/>
        <v>N</v>
      </c>
      <c r="Q1115" s="22">
        <f t="shared" si="628"/>
        <v>43885.119999999995</v>
      </c>
      <c r="R1115" s="8" t="str">
        <f t="shared" si="629"/>
        <v>N</v>
      </c>
      <c r="S1115" s="23">
        <f t="shared" si="630"/>
        <v>1.2000000000000002</v>
      </c>
      <c r="T1115" s="24">
        <f t="shared" si="631"/>
        <v>50000</v>
      </c>
      <c r="U1115" s="24">
        <f t="shared" si="632"/>
        <v>200000</v>
      </c>
      <c r="V1115" s="24">
        <f t="shared" si="633"/>
        <v>257500</v>
      </c>
      <c r="W1115" s="24">
        <f t="shared" si="634"/>
        <v>33572.116799999996</v>
      </c>
      <c r="X1115" s="24">
        <f t="shared" si="635"/>
        <v>0</v>
      </c>
      <c r="Y1115" s="24">
        <f t="shared" si="636"/>
        <v>33572.116799999996</v>
      </c>
      <c r="Z1115" s="24">
        <f t="shared" si="637"/>
        <v>11190.705600000001</v>
      </c>
      <c r="AA1115" s="25" t="str">
        <f t="shared" si="638"/>
        <v>N</v>
      </c>
      <c r="AB1115" s="26">
        <f t="shared" si="639"/>
        <v>0.20000000000000018</v>
      </c>
      <c r="AC1115" s="27">
        <f t="shared" si="640"/>
        <v>50000</v>
      </c>
      <c r="AD1115" s="28">
        <f t="shared" si="641"/>
        <v>200000</v>
      </c>
      <c r="AE1115" s="28">
        <f t="shared" si="642"/>
        <v>257500</v>
      </c>
      <c r="AF1115" s="28">
        <f t="shared" si="643"/>
        <v>34243.559135999996</v>
      </c>
      <c r="AG1115" s="28">
        <f t="shared" si="644"/>
        <v>0</v>
      </c>
      <c r="AH1115" s="28">
        <f t="shared" si="645"/>
        <v>34243.559135999996</v>
      </c>
      <c r="AI1115" s="28">
        <f t="shared" si="646"/>
        <v>11414.519712000001</v>
      </c>
      <c r="AJ1115" s="29" t="str">
        <f t="shared" si="647"/>
        <v>N</v>
      </c>
      <c r="AK1115" s="30">
        <f t="shared" si="612"/>
        <v>0</v>
      </c>
      <c r="AL1115" s="31">
        <f t="shared" si="613"/>
        <v>50000</v>
      </c>
      <c r="AM1115" s="31">
        <f t="shared" si="614"/>
        <v>200000</v>
      </c>
      <c r="AN1115" s="31">
        <f t="shared" si="615"/>
        <v>257500</v>
      </c>
      <c r="AO1115" s="31">
        <f t="shared" si="616"/>
        <v>0</v>
      </c>
      <c r="AP1115" s="31">
        <f t="shared" si="617"/>
        <v>0</v>
      </c>
      <c r="AQ1115" s="31">
        <f t="shared" si="618"/>
        <v>0</v>
      </c>
      <c r="AR1115" s="31">
        <f t="shared" si="619"/>
        <v>0</v>
      </c>
      <c r="AS1115" s="32">
        <f t="shared" si="620"/>
        <v>0</v>
      </c>
      <c r="AT1115" s="33">
        <f t="shared" si="621"/>
        <v>50000</v>
      </c>
      <c r="AU1115" s="33">
        <f t="shared" si="622"/>
        <v>200000</v>
      </c>
      <c r="AV1115" s="33">
        <v>257613</v>
      </c>
      <c r="AW1115" s="33">
        <f t="shared" si="623"/>
        <v>0</v>
      </c>
      <c r="AX1115" s="33">
        <f t="shared" si="624"/>
        <v>0</v>
      </c>
      <c r="AY1115" s="34">
        <f t="shared" si="625"/>
        <v>22605.225312000002</v>
      </c>
    </row>
    <row r="1116" spans="1:51" ht="15" customHeight="1" x14ac:dyDescent="0.3">
      <c r="A1116" s="166" t="s">
        <v>2321</v>
      </c>
      <c r="B1116" s="99">
        <v>10971.88</v>
      </c>
      <c r="C1116" s="99">
        <v>33064.199999999997</v>
      </c>
      <c r="D1116" s="99">
        <v>83500.63</v>
      </c>
      <c r="E1116" s="99">
        <v>69394.16</v>
      </c>
      <c r="F1116" s="115">
        <v>112000</v>
      </c>
      <c r="G1116" s="114">
        <v>0</v>
      </c>
      <c r="H1116" s="182">
        <v>46387</v>
      </c>
      <c r="I1116" s="182">
        <v>46423</v>
      </c>
      <c r="J1116" s="166">
        <v>4.2</v>
      </c>
      <c r="K1116" s="166">
        <v>4</v>
      </c>
      <c r="L1116" s="167" t="s">
        <v>1206</v>
      </c>
      <c r="M1116" s="168" t="s">
        <v>1203</v>
      </c>
      <c r="N1116" s="169">
        <v>0.02</v>
      </c>
      <c r="O1116" s="21">
        <f t="shared" si="626"/>
        <v>0.20000000000000018</v>
      </c>
      <c r="P1116" s="21" t="str">
        <f t="shared" si="627"/>
        <v>N</v>
      </c>
      <c r="Q1116" s="22">
        <f t="shared" si="628"/>
        <v>44036.079999999994</v>
      </c>
      <c r="R1116" s="8" t="str">
        <f t="shared" si="629"/>
        <v>N</v>
      </c>
      <c r="S1116" s="23">
        <f t="shared" si="630"/>
        <v>0.26666666666666689</v>
      </c>
      <c r="T1116" s="24">
        <f t="shared" si="631"/>
        <v>20500</v>
      </c>
      <c r="U1116" s="24">
        <f t="shared" si="632"/>
        <v>100000</v>
      </c>
      <c r="V1116" s="24">
        <f t="shared" si="633"/>
        <v>257500</v>
      </c>
      <c r="W1116" s="24">
        <f t="shared" si="634"/>
        <v>12374.527499999997</v>
      </c>
      <c r="X1116" s="24">
        <f t="shared" si="635"/>
        <v>0</v>
      </c>
      <c r="Y1116" s="24">
        <f t="shared" si="636"/>
        <v>12374.527499999997</v>
      </c>
      <c r="Z1116" s="24">
        <f t="shared" si="637"/>
        <v>32542.274099999995</v>
      </c>
      <c r="AA1116" s="25" t="str">
        <f t="shared" si="638"/>
        <v>N</v>
      </c>
      <c r="AB1116" s="26">
        <f t="shared" si="639"/>
        <v>0</v>
      </c>
      <c r="AC1116" s="27">
        <f t="shared" si="640"/>
        <v>20500</v>
      </c>
      <c r="AD1116" s="28">
        <f t="shared" si="641"/>
        <v>100000</v>
      </c>
      <c r="AE1116" s="28">
        <f t="shared" si="642"/>
        <v>257500</v>
      </c>
      <c r="AF1116" s="28">
        <f t="shared" si="643"/>
        <v>0</v>
      </c>
      <c r="AG1116" s="28">
        <f t="shared" si="644"/>
        <v>0</v>
      </c>
      <c r="AH1116" s="28">
        <f t="shared" si="645"/>
        <v>0</v>
      </c>
      <c r="AI1116" s="28">
        <f t="shared" si="646"/>
        <v>0</v>
      </c>
      <c r="AJ1116" s="29" t="str">
        <f t="shared" si="647"/>
        <v>N</v>
      </c>
      <c r="AK1116" s="30">
        <f t="shared" si="612"/>
        <v>0</v>
      </c>
      <c r="AL1116" s="31">
        <f t="shared" si="613"/>
        <v>20500</v>
      </c>
      <c r="AM1116" s="31">
        <f t="shared" si="614"/>
        <v>100000</v>
      </c>
      <c r="AN1116" s="31">
        <f t="shared" si="615"/>
        <v>257500</v>
      </c>
      <c r="AO1116" s="31">
        <f t="shared" si="616"/>
        <v>0</v>
      </c>
      <c r="AP1116" s="31">
        <f t="shared" si="617"/>
        <v>0</v>
      </c>
      <c r="AQ1116" s="31">
        <f t="shared" si="618"/>
        <v>0</v>
      </c>
      <c r="AR1116" s="31">
        <f t="shared" si="619"/>
        <v>0</v>
      </c>
      <c r="AS1116" s="32">
        <f t="shared" si="620"/>
        <v>0</v>
      </c>
      <c r="AT1116" s="33">
        <f t="shared" si="621"/>
        <v>20500</v>
      </c>
      <c r="AU1116" s="33">
        <f t="shared" si="622"/>
        <v>100000</v>
      </c>
      <c r="AV1116" s="33">
        <v>257614</v>
      </c>
      <c r="AW1116" s="33">
        <f t="shared" si="623"/>
        <v>0</v>
      </c>
      <c r="AX1116" s="33">
        <f t="shared" si="624"/>
        <v>0</v>
      </c>
      <c r="AY1116" s="34">
        <f t="shared" si="625"/>
        <v>32542.274099999995</v>
      </c>
    </row>
    <row r="1117" spans="1:51" ht="15" customHeight="1" x14ac:dyDescent="0.3">
      <c r="A1117" s="166" t="s">
        <v>2322</v>
      </c>
      <c r="B1117" s="99">
        <v>19529.32</v>
      </c>
      <c r="C1117" s="99">
        <v>9573.92</v>
      </c>
      <c r="D1117" s="99">
        <v>70282.61</v>
      </c>
      <c r="E1117" s="99">
        <v>63883.88</v>
      </c>
      <c r="F1117" s="115">
        <v>30000</v>
      </c>
      <c r="G1117" s="114">
        <v>0</v>
      </c>
      <c r="H1117" s="182">
        <v>46436</v>
      </c>
      <c r="I1117" s="182">
        <v>46513</v>
      </c>
      <c r="J1117" s="166">
        <v>4.0999999999999996</v>
      </c>
      <c r="K1117" s="166">
        <v>2.5</v>
      </c>
      <c r="L1117" s="167" t="s">
        <v>1206</v>
      </c>
      <c r="M1117" s="168" t="s">
        <v>1203</v>
      </c>
      <c r="N1117" s="169">
        <v>0.02</v>
      </c>
      <c r="O1117" s="21">
        <f t="shared" si="626"/>
        <v>1.5999999999999996</v>
      </c>
      <c r="P1117" s="21" t="str">
        <f t="shared" si="627"/>
        <v>N</v>
      </c>
      <c r="Q1117" s="22">
        <f t="shared" si="628"/>
        <v>29103.239999999998</v>
      </c>
      <c r="R1117" s="8" t="str">
        <f t="shared" si="629"/>
        <v>N</v>
      </c>
      <c r="S1117" s="23">
        <f t="shared" si="630"/>
        <v>2.1333333333333329</v>
      </c>
      <c r="T1117" s="24">
        <f t="shared" si="631"/>
        <v>20500</v>
      </c>
      <c r="U1117" s="24">
        <f t="shared" si="632"/>
        <v>100000</v>
      </c>
      <c r="V1117" s="24">
        <f t="shared" si="633"/>
        <v>257500</v>
      </c>
      <c r="W1117" s="24">
        <f t="shared" si="634"/>
        <v>15375</v>
      </c>
      <c r="X1117" s="24">
        <f t="shared" si="635"/>
        <v>0</v>
      </c>
      <c r="Y1117" s="24">
        <f t="shared" si="636"/>
        <v>15375</v>
      </c>
      <c r="Z1117" s="24">
        <f t="shared" si="637"/>
        <v>14310.304799999998</v>
      </c>
      <c r="AA1117" s="25" t="str">
        <f t="shared" si="638"/>
        <v>N</v>
      </c>
      <c r="AB1117" s="26">
        <f t="shared" si="639"/>
        <v>1.1333333333333329</v>
      </c>
      <c r="AC1117" s="27">
        <f t="shared" si="640"/>
        <v>20500</v>
      </c>
      <c r="AD1117" s="28">
        <f t="shared" si="641"/>
        <v>100000</v>
      </c>
      <c r="AE1117" s="28">
        <f t="shared" si="642"/>
        <v>257500</v>
      </c>
      <c r="AF1117" s="28">
        <f t="shared" si="643"/>
        <v>10756.7925</v>
      </c>
      <c r="AG1117" s="28">
        <f t="shared" si="644"/>
        <v>0</v>
      </c>
      <c r="AH1117" s="28">
        <f t="shared" si="645"/>
        <v>10756.7925</v>
      </c>
      <c r="AI1117" s="28">
        <f t="shared" si="646"/>
        <v>19522.218396</v>
      </c>
      <c r="AJ1117" s="29" t="str">
        <f t="shared" si="647"/>
        <v>N</v>
      </c>
      <c r="AK1117" s="30">
        <f t="shared" si="612"/>
        <v>0.13333333333333286</v>
      </c>
      <c r="AL1117" s="31">
        <f t="shared" si="613"/>
        <v>20500</v>
      </c>
      <c r="AM1117" s="31">
        <f t="shared" si="614"/>
        <v>100000</v>
      </c>
      <c r="AN1117" s="31">
        <f t="shared" si="615"/>
        <v>257500</v>
      </c>
      <c r="AO1117" s="31">
        <f t="shared" si="616"/>
        <v>6047.3322750000007</v>
      </c>
      <c r="AP1117" s="31">
        <f t="shared" si="617"/>
        <v>0</v>
      </c>
      <c r="AQ1117" s="31">
        <f t="shared" si="618"/>
        <v>6047.3322750000007</v>
      </c>
      <c r="AR1117" s="31">
        <f t="shared" si="619"/>
        <v>24837.258838919999</v>
      </c>
      <c r="AS1117" s="32">
        <f t="shared" si="620"/>
        <v>0</v>
      </c>
      <c r="AT1117" s="33">
        <f t="shared" si="621"/>
        <v>20500</v>
      </c>
      <c r="AU1117" s="33">
        <f t="shared" si="622"/>
        <v>100000</v>
      </c>
      <c r="AV1117" s="33">
        <v>257615</v>
      </c>
      <c r="AW1117" s="33">
        <f t="shared" si="623"/>
        <v>0</v>
      </c>
      <c r="AX1117" s="33">
        <f t="shared" si="624"/>
        <v>0</v>
      </c>
      <c r="AY1117" s="34">
        <f t="shared" si="625"/>
        <v>58669.78203491999</v>
      </c>
    </row>
    <row r="1118" spans="1:51" ht="15" customHeight="1" x14ac:dyDescent="0.3">
      <c r="A1118" s="166" t="s">
        <v>2323</v>
      </c>
      <c r="B1118" s="99">
        <v>12340.89</v>
      </c>
      <c r="C1118" s="99">
        <v>34646.839999999997</v>
      </c>
      <c r="D1118" s="99">
        <v>94211.35</v>
      </c>
      <c r="E1118" s="99">
        <v>82638.7</v>
      </c>
      <c r="F1118" s="115">
        <v>72000</v>
      </c>
      <c r="G1118" s="114">
        <v>0</v>
      </c>
      <c r="H1118" s="182">
        <v>46389</v>
      </c>
      <c r="I1118" s="182">
        <v>46432</v>
      </c>
      <c r="J1118" s="166">
        <v>4</v>
      </c>
      <c r="K1118" s="166">
        <v>1.8</v>
      </c>
      <c r="L1118" s="167" t="s">
        <v>1206</v>
      </c>
      <c r="M1118" s="168" t="s">
        <v>1203</v>
      </c>
      <c r="N1118" s="169">
        <v>0.04</v>
      </c>
      <c r="O1118" s="21">
        <f t="shared" si="626"/>
        <v>2.2000000000000002</v>
      </c>
      <c r="P1118" s="21" t="str">
        <f t="shared" si="627"/>
        <v>N</v>
      </c>
      <c r="Q1118" s="22">
        <f t="shared" si="628"/>
        <v>46987.729999999996</v>
      </c>
      <c r="R1118" s="8" t="str">
        <f t="shared" si="629"/>
        <v>N</v>
      </c>
      <c r="S1118" s="23">
        <f t="shared" si="630"/>
        <v>2.9333333333333336</v>
      </c>
      <c r="T1118" s="24">
        <f t="shared" si="631"/>
        <v>20500</v>
      </c>
      <c r="U1118" s="24">
        <f t="shared" si="632"/>
        <v>100000</v>
      </c>
      <c r="V1118" s="24">
        <f t="shared" si="633"/>
        <v>257500</v>
      </c>
      <c r="W1118" s="24">
        <f t="shared" si="634"/>
        <v>4341.4874999999956</v>
      </c>
      <c r="X1118" s="24">
        <f t="shared" si="635"/>
        <v>0</v>
      </c>
      <c r="Y1118" s="24">
        <f t="shared" si="636"/>
        <v>4341.4874999999956</v>
      </c>
      <c r="Z1118" s="24">
        <f t="shared" si="637"/>
        <v>44525.751700000001</v>
      </c>
      <c r="AA1118" s="25" t="str">
        <f t="shared" si="638"/>
        <v>N</v>
      </c>
      <c r="AB1118" s="26">
        <f t="shared" si="639"/>
        <v>1.9333333333333336</v>
      </c>
      <c r="AC1118" s="27">
        <f t="shared" si="640"/>
        <v>20500</v>
      </c>
      <c r="AD1118" s="28">
        <f t="shared" si="641"/>
        <v>100000</v>
      </c>
      <c r="AE1118" s="28">
        <f t="shared" si="642"/>
        <v>257500</v>
      </c>
      <c r="AF1118" s="28">
        <f t="shared" si="643"/>
        <v>1085.3718749999989</v>
      </c>
      <c r="AG1118" s="28">
        <f t="shared" si="644"/>
        <v>0</v>
      </c>
      <c r="AH1118" s="28">
        <f t="shared" si="645"/>
        <v>1085.3718749999989</v>
      </c>
      <c r="AI1118" s="28">
        <f t="shared" si="646"/>
        <v>49736.556893000001</v>
      </c>
      <c r="AJ1118" s="29" t="str">
        <f t="shared" si="647"/>
        <v>N</v>
      </c>
      <c r="AK1118" s="30">
        <f t="shared" si="612"/>
        <v>0.93333333333333357</v>
      </c>
      <c r="AL1118" s="31">
        <f t="shared" si="613"/>
        <v>20500</v>
      </c>
      <c r="AM1118" s="31">
        <f t="shared" si="614"/>
        <v>100000</v>
      </c>
      <c r="AN1118" s="31">
        <f t="shared" si="615"/>
        <v>257500</v>
      </c>
      <c r="AO1118" s="31">
        <f t="shared" si="616"/>
        <v>1085.3718749999989</v>
      </c>
      <c r="AP1118" s="31">
        <f t="shared" si="617"/>
        <v>0</v>
      </c>
      <c r="AQ1118" s="31">
        <f t="shared" si="618"/>
        <v>1085.3718749999989</v>
      </c>
      <c r="AR1118" s="31">
        <f t="shared" si="619"/>
        <v>51769.434043720001</v>
      </c>
      <c r="AS1118" s="32">
        <f t="shared" si="620"/>
        <v>0</v>
      </c>
      <c r="AT1118" s="33">
        <f t="shared" si="621"/>
        <v>20500</v>
      </c>
      <c r="AU1118" s="33">
        <f t="shared" si="622"/>
        <v>100000</v>
      </c>
      <c r="AV1118" s="33">
        <v>257616</v>
      </c>
      <c r="AW1118" s="33">
        <f t="shared" si="623"/>
        <v>0</v>
      </c>
      <c r="AX1118" s="33">
        <f t="shared" si="624"/>
        <v>0</v>
      </c>
      <c r="AY1118" s="34">
        <f t="shared" si="625"/>
        <v>146031.74263672001</v>
      </c>
    </row>
    <row r="1119" spans="1:51" ht="15" customHeight="1" x14ac:dyDescent="0.3">
      <c r="A1119" s="166" t="s">
        <v>2324</v>
      </c>
      <c r="B1119" s="99">
        <v>12731.92</v>
      </c>
      <c r="C1119" s="99">
        <v>3619.99</v>
      </c>
      <c r="D1119" s="99">
        <v>26355.08</v>
      </c>
      <c r="E1119" s="99">
        <v>15764.9</v>
      </c>
      <c r="F1119" s="115">
        <v>101000</v>
      </c>
      <c r="G1119" s="114">
        <v>0</v>
      </c>
      <c r="H1119" s="182">
        <v>46261</v>
      </c>
      <c r="I1119" s="182">
        <v>46294</v>
      </c>
      <c r="J1119" s="166">
        <v>2.9</v>
      </c>
      <c r="K1119" s="166">
        <v>1.5</v>
      </c>
      <c r="L1119" s="167" t="s">
        <v>1206</v>
      </c>
      <c r="M1119" s="168" t="s">
        <v>1203</v>
      </c>
      <c r="N1119" s="169">
        <v>0.05</v>
      </c>
      <c r="O1119" s="21">
        <f t="shared" si="626"/>
        <v>1.4</v>
      </c>
      <c r="P1119" s="21" t="str">
        <f t="shared" si="627"/>
        <v>N</v>
      </c>
      <c r="Q1119" s="22">
        <f t="shared" si="628"/>
        <v>16351.91</v>
      </c>
      <c r="R1119" s="8" t="str">
        <f t="shared" si="629"/>
        <v>N</v>
      </c>
      <c r="S1119" s="23">
        <f t="shared" si="630"/>
        <v>1.8666666666666665</v>
      </c>
      <c r="T1119" s="24">
        <f t="shared" si="631"/>
        <v>20500</v>
      </c>
      <c r="U1119" s="24">
        <f t="shared" si="632"/>
        <v>100000</v>
      </c>
      <c r="V1119" s="24">
        <f t="shared" si="633"/>
        <v>257500</v>
      </c>
      <c r="W1119" s="24">
        <f t="shared" si="634"/>
        <v>12877.129124999999</v>
      </c>
      <c r="X1119" s="24">
        <f t="shared" si="635"/>
        <v>0</v>
      </c>
      <c r="Y1119" s="24">
        <f t="shared" si="636"/>
        <v>12877.129124999999</v>
      </c>
      <c r="Z1119" s="24">
        <f t="shared" si="637"/>
        <v>4292.3763749999998</v>
      </c>
      <c r="AA1119" s="25" t="str">
        <f t="shared" si="638"/>
        <v>N</v>
      </c>
      <c r="AB1119" s="26">
        <f t="shared" si="639"/>
        <v>0.86666666666666647</v>
      </c>
      <c r="AC1119" s="27">
        <f t="shared" si="640"/>
        <v>20500</v>
      </c>
      <c r="AD1119" s="28">
        <f t="shared" si="641"/>
        <v>100000</v>
      </c>
      <c r="AE1119" s="28">
        <f t="shared" si="642"/>
        <v>257500</v>
      </c>
      <c r="AF1119" s="28">
        <f t="shared" si="643"/>
        <v>13520.985581249999</v>
      </c>
      <c r="AG1119" s="28">
        <f t="shared" si="644"/>
        <v>0</v>
      </c>
      <c r="AH1119" s="28">
        <f t="shared" si="645"/>
        <v>13520.985581249999</v>
      </c>
      <c r="AI1119" s="28">
        <f t="shared" si="646"/>
        <v>4506.9951937500009</v>
      </c>
      <c r="AJ1119" s="29" t="str">
        <f t="shared" si="647"/>
        <v>N</v>
      </c>
      <c r="AK1119" s="30">
        <f t="shared" si="612"/>
        <v>0</v>
      </c>
      <c r="AL1119" s="31">
        <f t="shared" si="613"/>
        <v>20500</v>
      </c>
      <c r="AM1119" s="31">
        <f t="shared" si="614"/>
        <v>100000</v>
      </c>
      <c r="AN1119" s="31">
        <f t="shared" si="615"/>
        <v>257500</v>
      </c>
      <c r="AO1119" s="31">
        <f t="shared" si="616"/>
        <v>0</v>
      </c>
      <c r="AP1119" s="31">
        <f t="shared" si="617"/>
        <v>0</v>
      </c>
      <c r="AQ1119" s="31">
        <f t="shared" si="618"/>
        <v>0</v>
      </c>
      <c r="AR1119" s="31">
        <f t="shared" si="619"/>
        <v>0</v>
      </c>
      <c r="AS1119" s="32">
        <f t="shared" si="620"/>
        <v>0</v>
      </c>
      <c r="AT1119" s="33">
        <f t="shared" si="621"/>
        <v>20500</v>
      </c>
      <c r="AU1119" s="33">
        <f t="shared" si="622"/>
        <v>100000</v>
      </c>
      <c r="AV1119" s="33">
        <v>257617</v>
      </c>
      <c r="AW1119" s="33">
        <f t="shared" si="623"/>
        <v>0</v>
      </c>
      <c r="AX1119" s="33">
        <f t="shared" si="624"/>
        <v>0</v>
      </c>
      <c r="AY1119" s="34">
        <f t="shared" si="625"/>
        <v>8799.3715687500007</v>
      </c>
    </row>
    <row r="1120" spans="1:51" ht="15" customHeight="1" x14ac:dyDescent="0.3">
      <c r="A1120" s="166" t="s">
        <v>2325</v>
      </c>
      <c r="B1120" s="99">
        <v>18728.55</v>
      </c>
      <c r="C1120" s="99">
        <v>26274.45</v>
      </c>
      <c r="D1120" s="99">
        <v>81846.84</v>
      </c>
      <c r="E1120" s="99">
        <v>73306.81</v>
      </c>
      <c r="F1120" s="115">
        <v>120000</v>
      </c>
      <c r="G1120" s="114">
        <v>0</v>
      </c>
      <c r="H1120" s="182">
        <v>46420</v>
      </c>
      <c r="I1120" s="182">
        <v>46497</v>
      </c>
      <c r="J1120" s="166">
        <v>3.1</v>
      </c>
      <c r="K1120" s="166">
        <v>0.5</v>
      </c>
      <c r="L1120" s="167" t="s">
        <v>1206</v>
      </c>
      <c r="M1120" s="168" t="s">
        <v>1205</v>
      </c>
      <c r="N1120" s="169">
        <v>5.1999999999999998E-2</v>
      </c>
      <c r="O1120" s="21">
        <f t="shared" si="626"/>
        <v>2.6</v>
      </c>
      <c r="P1120" s="21" t="str">
        <f t="shared" si="627"/>
        <v>N</v>
      </c>
      <c r="Q1120" s="22">
        <f t="shared" si="628"/>
        <v>45003</v>
      </c>
      <c r="R1120" s="8" t="str">
        <f t="shared" si="629"/>
        <v>N</v>
      </c>
      <c r="S1120" s="23">
        <f t="shared" si="630"/>
        <v>2.6</v>
      </c>
      <c r="T1120" s="24">
        <f t="shared" si="631"/>
        <v>20500</v>
      </c>
      <c r="U1120" s="24">
        <f t="shared" si="632"/>
        <v>100000</v>
      </c>
      <c r="V1120" s="24">
        <f t="shared" si="633"/>
        <v>257500</v>
      </c>
      <c r="W1120" s="24">
        <f t="shared" si="634"/>
        <v>18153.160000000003</v>
      </c>
      <c r="X1120" s="24">
        <f t="shared" si="635"/>
        <v>0</v>
      </c>
      <c r="Y1120" s="24">
        <f t="shared" si="636"/>
        <v>18153.160000000003</v>
      </c>
      <c r="Z1120" s="24">
        <f t="shared" si="637"/>
        <v>29189.995999999999</v>
      </c>
      <c r="AA1120" s="25" t="str">
        <f t="shared" si="638"/>
        <v>N</v>
      </c>
      <c r="AB1120" s="26">
        <f t="shared" si="639"/>
        <v>1.6</v>
      </c>
      <c r="AC1120" s="27">
        <f t="shared" si="640"/>
        <v>20500</v>
      </c>
      <c r="AD1120" s="28">
        <f t="shared" si="641"/>
        <v>100000</v>
      </c>
      <c r="AE1120" s="28">
        <f t="shared" si="642"/>
        <v>257500</v>
      </c>
      <c r="AF1120" s="28">
        <f t="shared" si="643"/>
        <v>0</v>
      </c>
      <c r="AG1120" s="28">
        <f t="shared" si="644"/>
        <v>0</v>
      </c>
      <c r="AH1120" s="28">
        <f t="shared" si="645"/>
        <v>0</v>
      </c>
      <c r="AI1120" s="28">
        <f t="shared" si="646"/>
        <v>49805.000112000002</v>
      </c>
      <c r="AJ1120" s="29" t="str">
        <f t="shared" si="647"/>
        <v>N</v>
      </c>
      <c r="AK1120" s="30">
        <f t="shared" si="612"/>
        <v>0.60000000000000009</v>
      </c>
      <c r="AL1120" s="31">
        <f t="shared" si="613"/>
        <v>20500</v>
      </c>
      <c r="AM1120" s="31">
        <f t="shared" si="614"/>
        <v>100000</v>
      </c>
      <c r="AN1120" s="31">
        <f t="shared" si="615"/>
        <v>257500</v>
      </c>
      <c r="AO1120" s="31">
        <f t="shared" si="616"/>
        <v>0</v>
      </c>
      <c r="AP1120" s="31">
        <f t="shared" si="617"/>
        <v>0</v>
      </c>
      <c r="AQ1120" s="31">
        <f t="shared" si="618"/>
        <v>0</v>
      </c>
      <c r="AR1120" s="31">
        <f t="shared" si="619"/>
        <v>52394.860117824006</v>
      </c>
      <c r="AS1120" s="32">
        <f t="shared" si="620"/>
        <v>0</v>
      </c>
      <c r="AT1120" s="33">
        <f t="shared" si="621"/>
        <v>20500</v>
      </c>
      <c r="AU1120" s="33">
        <f t="shared" si="622"/>
        <v>100000</v>
      </c>
      <c r="AV1120" s="33">
        <v>257618</v>
      </c>
      <c r="AW1120" s="33">
        <f t="shared" si="623"/>
        <v>0</v>
      </c>
      <c r="AX1120" s="33">
        <f t="shared" si="624"/>
        <v>0</v>
      </c>
      <c r="AY1120" s="34">
        <f t="shared" si="625"/>
        <v>131389.85622982401</v>
      </c>
    </row>
    <row r="1121" spans="1:51" ht="15" customHeight="1" x14ac:dyDescent="0.3">
      <c r="A1121" s="166" t="s">
        <v>2326</v>
      </c>
      <c r="B1121" s="99">
        <v>19515.64</v>
      </c>
      <c r="C1121" s="99">
        <v>1926.46</v>
      </c>
      <c r="D1121" s="99">
        <v>73238.570000000007</v>
      </c>
      <c r="E1121" s="99">
        <v>71671.399999999994</v>
      </c>
      <c r="F1121" s="115">
        <v>72000</v>
      </c>
      <c r="G1121" s="114">
        <v>0</v>
      </c>
      <c r="H1121" s="182">
        <v>46211</v>
      </c>
      <c r="I1121" s="182">
        <v>46221</v>
      </c>
      <c r="J1121" s="166">
        <v>4.4000000000000004</v>
      </c>
      <c r="K1121" s="166">
        <v>2</v>
      </c>
      <c r="L1121" s="167" t="s">
        <v>1206</v>
      </c>
      <c r="M1121" s="168" t="s">
        <v>1204</v>
      </c>
      <c r="N1121" s="169">
        <v>0.04</v>
      </c>
      <c r="O1121" s="21">
        <f t="shared" si="626"/>
        <v>2.4000000000000004</v>
      </c>
      <c r="P1121" s="21" t="str">
        <f t="shared" si="627"/>
        <v>N</v>
      </c>
      <c r="Q1121" s="22">
        <f t="shared" si="628"/>
        <v>21442.1</v>
      </c>
      <c r="R1121" s="8" t="str">
        <f t="shared" si="629"/>
        <v>N</v>
      </c>
      <c r="S1121" s="23">
        <f t="shared" si="630"/>
        <v>4.8000000000000007</v>
      </c>
      <c r="T1121" s="24">
        <f t="shared" si="631"/>
        <v>20500</v>
      </c>
      <c r="U1121" s="24">
        <f t="shared" si="632"/>
        <v>100000</v>
      </c>
      <c r="V1121" s="24">
        <f t="shared" si="633"/>
        <v>257500</v>
      </c>
      <c r="W1121" s="24">
        <f t="shared" si="634"/>
        <v>10250</v>
      </c>
      <c r="X1121" s="24">
        <f t="shared" si="635"/>
        <v>0</v>
      </c>
      <c r="Y1121" s="24">
        <f t="shared" si="636"/>
        <v>10250</v>
      </c>
      <c r="Z1121" s="24">
        <f t="shared" si="637"/>
        <v>12049.784</v>
      </c>
      <c r="AA1121" s="25" t="str">
        <f t="shared" si="638"/>
        <v>N</v>
      </c>
      <c r="AB1121" s="26">
        <f t="shared" si="639"/>
        <v>3.8000000000000007</v>
      </c>
      <c r="AC1121" s="27">
        <f t="shared" si="640"/>
        <v>20500</v>
      </c>
      <c r="AD1121" s="28">
        <f t="shared" si="641"/>
        <v>100000</v>
      </c>
      <c r="AE1121" s="28">
        <f t="shared" si="642"/>
        <v>257500</v>
      </c>
      <c r="AF1121" s="28">
        <f t="shared" si="643"/>
        <v>8255.7149999999965</v>
      </c>
      <c r="AG1121" s="28">
        <f t="shared" si="644"/>
        <v>0</v>
      </c>
      <c r="AH1121" s="28">
        <f t="shared" si="645"/>
        <v>8255.7149999999965</v>
      </c>
      <c r="AI1121" s="28">
        <f t="shared" si="646"/>
        <v>14936.060360000003</v>
      </c>
      <c r="AJ1121" s="29" t="str">
        <f t="shared" si="647"/>
        <v>N</v>
      </c>
      <c r="AK1121" s="30">
        <f t="shared" si="612"/>
        <v>2.8000000000000007</v>
      </c>
      <c r="AL1121" s="31">
        <f t="shared" si="613"/>
        <v>20500</v>
      </c>
      <c r="AM1121" s="31">
        <f t="shared" si="614"/>
        <v>100000</v>
      </c>
      <c r="AN1121" s="31">
        <f t="shared" si="615"/>
        <v>257500</v>
      </c>
      <c r="AO1121" s="31">
        <f t="shared" si="616"/>
        <v>568.21499999999651</v>
      </c>
      <c r="AP1121" s="31">
        <f t="shared" si="617"/>
        <v>0</v>
      </c>
      <c r="AQ1121" s="31">
        <f t="shared" si="618"/>
        <v>568.21499999999651</v>
      </c>
      <c r="AR1121" s="31">
        <f t="shared" si="619"/>
        <v>23551.231374400006</v>
      </c>
      <c r="AS1121" s="32">
        <f t="shared" si="620"/>
        <v>1.8000000000000007</v>
      </c>
      <c r="AT1121" s="33">
        <f t="shared" si="621"/>
        <v>20500</v>
      </c>
      <c r="AU1121" s="33">
        <f t="shared" si="622"/>
        <v>100000</v>
      </c>
      <c r="AV1121" s="33">
        <v>257619</v>
      </c>
      <c r="AW1121" s="33">
        <f t="shared" si="623"/>
        <v>3843.75</v>
      </c>
      <c r="AX1121" s="33">
        <f t="shared" si="624"/>
        <v>21240.474229376003</v>
      </c>
      <c r="AY1121" s="34">
        <f t="shared" si="625"/>
        <v>71777.549963776008</v>
      </c>
    </row>
    <row r="1122" spans="1:51" ht="15" customHeight="1" x14ac:dyDescent="0.3">
      <c r="A1122" s="166" t="s">
        <v>2327</v>
      </c>
      <c r="B1122" s="99">
        <v>20414.53</v>
      </c>
      <c r="C1122" s="99">
        <v>25680.16</v>
      </c>
      <c r="D1122" s="99">
        <v>71374.710000000006</v>
      </c>
      <c r="E1122" s="99">
        <v>65733.2</v>
      </c>
      <c r="F1122" s="115">
        <v>101000</v>
      </c>
      <c r="G1122" s="114">
        <v>0</v>
      </c>
      <c r="H1122" s="182">
        <v>46569</v>
      </c>
      <c r="I1122" s="182">
        <v>46613</v>
      </c>
      <c r="J1122" s="166">
        <v>3.6</v>
      </c>
      <c r="K1122" s="166">
        <v>2</v>
      </c>
      <c r="L1122" s="167" t="s">
        <v>1206</v>
      </c>
      <c r="M1122" s="168" t="s">
        <v>1203</v>
      </c>
      <c r="N1122" s="169">
        <v>0.01</v>
      </c>
      <c r="O1122" s="21">
        <f t="shared" si="626"/>
        <v>1.6</v>
      </c>
      <c r="P1122" s="21" t="str">
        <f t="shared" si="627"/>
        <v>N</v>
      </c>
      <c r="Q1122" s="22">
        <f t="shared" si="628"/>
        <v>46094.69</v>
      </c>
      <c r="R1122" s="8" t="str">
        <f t="shared" si="629"/>
        <v>N</v>
      </c>
      <c r="S1122" s="23">
        <f t="shared" si="630"/>
        <v>2.1333333333333333</v>
      </c>
      <c r="T1122" s="24">
        <f t="shared" si="631"/>
        <v>20500</v>
      </c>
      <c r="U1122" s="24">
        <f t="shared" si="632"/>
        <v>100000</v>
      </c>
      <c r="V1122" s="24">
        <f t="shared" si="633"/>
        <v>257500</v>
      </c>
      <c r="W1122" s="24">
        <f t="shared" si="634"/>
        <v>15375</v>
      </c>
      <c r="X1122" s="24">
        <f t="shared" si="635"/>
        <v>0</v>
      </c>
      <c r="Y1122" s="24">
        <f t="shared" si="636"/>
        <v>15375</v>
      </c>
      <c r="Z1122" s="24">
        <f t="shared" si="637"/>
        <v>31180.636900000005</v>
      </c>
      <c r="AA1122" s="25" t="str">
        <f t="shared" si="638"/>
        <v>N</v>
      </c>
      <c r="AB1122" s="26">
        <f t="shared" si="639"/>
        <v>1.1333333333333333</v>
      </c>
      <c r="AC1122" s="27">
        <f t="shared" si="640"/>
        <v>20500</v>
      </c>
      <c r="AD1122" s="28">
        <f t="shared" si="641"/>
        <v>100000</v>
      </c>
      <c r="AE1122" s="28">
        <f t="shared" si="642"/>
        <v>257500</v>
      </c>
      <c r="AF1122" s="28">
        <f t="shared" si="643"/>
        <v>9937.7174999999952</v>
      </c>
      <c r="AG1122" s="28">
        <f t="shared" si="644"/>
        <v>0</v>
      </c>
      <c r="AH1122" s="28">
        <f t="shared" si="645"/>
        <v>9937.7174999999952</v>
      </c>
      <c r="AI1122" s="28">
        <f t="shared" si="646"/>
        <v>37083.475769000011</v>
      </c>
      <c r="AJ1122" s="29" t="str">
        <f t="shared" si="647"/>
        <v>N</v>
      </c>
      <c r="AK1122" s="30">
        <f t="shared" si="612"/>
        <v>0.1333333333333333</v>
      </c>
      <c r="AL1122" s="31">
        <f t="shared" si="613"/>
        <v>20500</v>
      </c>
      <c r="AM1122" s="31">
        <f t="shared" si="614"/>
        <v>100000</v>
      </c>
      <c r="AN1122" s="31">
        <f t="shared" si="615"/>
        <v>257500</v>
      </c>
      <c r="AO1122" s="31">
        <f t="shared" si="616"/>
        <v>6234.9768749999957</v>
      </c>
      <c r="AP1122" s="31">
        <f t="shared" si="617"/>
        <v>0</v>
      </c>
      <c r="AQ1122" s="31">
        <f t="shared" si="618"/>
        <v>6234.9768749999957</v>
      </c>
      <c r="AR1122" s="31">
        <f t="shared" si="619"/>
        <v>41256.428326690009</v>
      </c>
      <c r="AS1122" s="32">
        <f t="shared" si="620"/>
        <v>0</v>
      </c>
      <c r="AT1122" s="33">
        <f t="shared" si="621"/>
        <v>20500</v>
      </c>
      <c r="AU1122" s="33">
        <f t="shared" si="622"/>
        <v>100000</v>
      </c>
      <c r="AV1122" s="33">
        <v>257620</v>
      </c>
      <c r="AW1122" s="33">
        <f t="shared" si="623"/>
        <v>0</v>
      </c>
      <c r="AX1122" s="33">
        <f t="shared" si="624"/>
        <v>0</v>
      </c>
      <c r="AY1122" s="34">
        <f t="shared" si="625"/>
        <v>109520.54099569004</v>
      </c>
    </row>
    <row r="1123" spans="1:51" ht="15" customHeight="1" x14ac:dyDescent="0.3">
      <c r="A1123" s="166" t="s">
        <v>2328</v>
      </c>
      <c r="B1123" s="99">
        <v>11542.09</v>
      </c>
      <c r="C1123" s="99">
        <v>12803.16</v>
      </c>
      <c r="D1123" s="99">
        <v>57503.76</v>
      </c>
      <c r="E1123" s="99">
        <v>44097.11</v>
      </c>
      <c r="F1123" s="115">
        <v>120000</v>
      </c>
      <c r="G1123" s="114">
        <v>0</v>
      </c>
      <c r="H1123" s="182">
        <v>46535</v>
      </c>
      <c r="I1123" s="182">
        <v>46582</v>
      </c>
      <c r="J1123" s="166">
        <v>4.4000000000000004</v>
      </c>
      <c r="K1123" s="166">
        <v>0.3</v>
      </c>
      <c r="L1123" s="167" t="s">
        <v>1206</v>
      </c>
      <c r="M1123" s="168" t="s">
        <v>1203</v>
      </c>
      <c r="N1123" s="169">
        <v>0.02</v>
      </c>
      <c r="O1123" s="21">
        <f t="shared" si="626"/>
        <v>4.1000000000000005</v>
      </c>
      <c r="P1123" s="21" t="str">
        <f t="shared" si="627"/>
        <v>N</v>
      </c>
      <c r="Q1123" s="22">
        <f t="shared" si="628"/>
        <v>24345.25</v>
      </c>
      <c r="R1123" s="8" t="str">
        <f t="shared" si="629"/>
        <v>N</v>
      </c>
      <c r="S1123" s="23">
        <f t="shared" si="630"/>
        <v>5.4666666666666677</v>
      </c>
      <c r="T1123" s="24">
        <f t="shared" si="631"/>
        <v>20500</v>
      </c>
      <c r="U1123" s="24">
        <f t="shared" si="632"/>
        <v>100000</v>
      </c>
      <c r="V1123" s="24">
        <f t="shared" si="633"/>
        <v>257500</v>
      </c>
      <c r="W1123" s="24">
        <f t="shared" si="634"/>
        <v>15375</v>
      </c>
      <c r="X1123" s="24">
        <f t="shared" si="635"/>
        <v>0</v>
      </c>
      <c r="Y1123" s="24">
        <f t="shared" si="636"/>
        <v>15375</v>
      </c>
      <c r="Z1123" s="24">
        <f t="shared" si="637"/>
        <v>9457.1549999999988</v>
      </c>
      <c r="AA1123" s="25" t="str">
        <f t="shared" si="638"/>
        <v>N</v>
      </c>
      <c r="AB1123" s="26">
        <f t="shared" si="639"/>
        <v>4.4666666666666677</v>
      </c>
      <c r="AC1123" s="27">
        <f t="shared" si="640"/>
        <v>20500</v>
      </c>
      <c r="AD1123" s="28">
        <f t="shared" si="641"/>
        <v>100000</v>
      </c>
      <c r="AE1123" s="28">
        <f t="shared" si="642"/>
        <v>257500</v>
      </c>
      <c r="AF1123" s="28">
        <f t="shared" si="643"/>
        <v>15375</v>
      </c>
      <c r="AG1123" s="28">
        <f t="shared" si="644"/>
        <v>0</v>
      </c>
      <c r="AH1123" s="28">
        <f t="shared" si="645"/>
        <v>15375</v>
      </c>
      <c r="AI1123" s="28">
        <f t="shared" si="646"/>
        <v>9953.7981</v>
      </c>
      <c r="AJ1123" s="29" t="str">
        <f t="shared" si="647"/>
        <v>N</v>
      </c>
      <c r="AK1123" s="30">
        <f t="shared" si="612"/>
        <v>3.4666666666666677</v>
      </c>
      <c r="AL1123" s="31">
        <f t="shared" si="613"/>
        <v>20500</v>
      </c>
      <c r="AM1123" s="31">
        <f t="shared" si="614"/>
        <v>100000</v>
      </c>
      <c r="AN1123" s="31">
        <f t="shared" si="615"/>
        <v>257500</v>
      </c>
      <c r="AO1123" s="31">
        <f t="shared" si="616"/>
        <v>15375</v>
      </c>
      <c r="AP1123" s="31">
        <f t="shared" si="617"/>
        <v>0</v>
      </c>
      <c r="AQ1123" s="31">
        <f t="shared" si="618"/>
        <v>15375</v>
      </c>
      <c r="AR1123" s="31">
        <f t="shared" si="619"/>
        <v>10460.374061999999</v>
      </c>
      <c r="AS1123" s="32">
        <f t="shared" si="620"/>
        <v>2.4666666666666677</v>
      </c>
      <c r="AT1123" s="33">
        <f t="shared" si="621"/>
        <v>20500</v>
      </c>
      <c r="AU1123" s="33">
        <f t="shared" si="622"/>
        <v>100000</v>
      </c>
      <c r="AV1123" s="33">
        <v>257621</v>
      </c>
      <c r="AW1123" s="33">
        <f t="shared" si="623"/>
        <v>0</v>
      </c>
      <c r="AX1123" s="33">
        <f t="shared" si="624"/>
        <v>26352.081543239998</v>
      </c>
      <c r="AY1123" s="34">
        <f t="shared" si="625"/>
        <v>56223.408705239999</v>
      </c>
    </row>
    <row r="1124" spans="1:51" ht="15" customHeight="1" x14ac:dyDescent="0.3">
      <c r="A1124" s="166" t="s">
        <v>2329</v>
      </c>
      <c r="B1124" s="99">
        <v>5341.67</v>
      </c>
      <c r="C1124" s="99">
        <v>9824.24</v>
      </c>
      <c r="D1124" s="99">
        <v>46792.77</v>
      </c>
      <c r="E1124" s="99">
        <v>36910.629999999997</v>
      </c>
      <c r="F1124" s="115">
        <v>300000</v>
      </c>
      <c r="G1124" s="114">
        <v>0</v>
      </c>
      <c r="H1124" s="182">
        <v>46332</v>
      </c>
      <c r="I1124" s="182">
        <v>46382</v>
      </c>
      <c r="J1124" s="166">
        <v>4.4000000000000004</v>
      </c>
      <c r="K1124" s="166">
        <v>0.1</v>
      </c>
      <c r="L1124" s="167" t="s">
        <v>1206</v>
      </c>
      <c r="M1124" s="168" t="s">
        <v>1203</v>
      </c>
      <c r="N1124" s="169">
        <v>0</v>
      </c>
      <c r="O1124" s="21">
        <f t="shared" si="626"/>
        <v>4.3000000000000007</v>
      </c>
      <c r="P1124" s="21" t="str">
        <f t="shared" si="627"/>
        <v>N</v>
      </c>
      <c r="Q1124" s="22">
        <f t="shared" si="628"/>
        <v>15165.91</v>
      </c>
      <c r="R1124" s="8" t="str">
        <f t="shared" si="629"/>
        <v>N</v>
      </c>
      <c r="S1124" s="23">
        <f t="shared" si="630"/>
        <v>5.7333333333333343</v>
      </c>
      <c r="T1124" s="24">
        <f t="shared" si="631"/>
        <v>20500</v>
      </c>
      <c r="U1124" s="24">
        <f t="shared" si="632"/>
        <v>100000</v>
      </c>
      <c r="V1124" s="24">
        <f t="shared" si="633"/>
        <v>257500</v>
      </c>
      <c r="W1124" s="24">
        <f t="shared" si="634"/>
        <v>0</v>
      </c>
      <c r="X1124" s="24">
        <f t="shared" si="635"/>
        <v>0</v>
      </c>
      <c r="Y1124" s="24">
        <f t="shared" si="636"/>
        <v>0</v>
      </c>
      <c r="Z1124" s="24">
        <f t="shared" si="637"/>
        <v>15165.91</v>
      </c>
      <c r="AA1124" s="25" t="str">
        <f t="shared" si="638"/>
        <v>N</v>
      </c>
      <c r="AB1124" s="26">
        <f t="shared" si="639"/>
        <v>4.7333333333333343</v>
      </c>
      <c r="AC1124" s="27">
        <f t="shared" si="640"/>
        <v>20500</v>
      </c>
      <c r="AD1124" s="28">
        <f t="shared" si="641"/>
        <v>100000</v>
      </c>
      <c r="AE1124" s="28">
        <f t="shared" si="642"/>
        <v>257500</v>
      </c>
      <c r="AF1124" s="28">
        <f t="shared" si="643"/>
        <v>0</v>
      </c>
      <c r="AG1124" s="28">
        <f t="shared" si="644"/>
        <v>0</v>
      </c>
      <c r="AH1124" s="28">
        <f t="shared" si="645"/>
        <v>0</v>
      </c>
      <c r="AI1124" s="28">
        <f t="shared" si="646"/>
        <v>15165.91</v>
      </c>
      <c r="AJ1124" s="29" t="str">
        <f t="shared" si="647"/>
        <v>N</v>
      </c>
      <c r="AK1124" s="30">
        <f t="shared" si="612"/>
        <v>3.7333333333333343</v>
      </c>
      <c r="AL1124" s="31">
        <f t="shared" si="613"/>
        <v>20500</v>
      </c>
      <c r="AM1124" s="31">
        <f t="shared" si="614"/>
        <v>100000</v>
      </c>
      <c r="AN1124" s="31">
        <f t="shared" si="615"/>
        <v>257500</v>
      </c>
      <c r="AO1124" s="31">
        <f t="shared" si="616"/>
        <v>0</v>
      </c>
      <c r="AP1124" s="31">
        <f t="shared" si="617"/>
        <v>0</v>
      </c>
      <c r="AQ1124" s="31">
        <f t="shared" si="618"/>
        <v>0</v>
      </c>
      <c r="AR1124" s="31">
        <f t="shared" si="619"/>
        <v>15165.91</v>
      </c>
      <c r="AS1124" s="32">
        <f t="shared" si="620"/>
        <v>2.7333333333333343</v>
      </c>
      <c r="AT1124" s="33">
        <f t="shared" si="621"/>
        <v>20500</v>
      </c>
      <c r="AU1124" s="33">
        <f t="shared" si="622"/>
        <v>100000</v>
      </c>
      <c r="AV1124" s="33">
        <v>257622</v>
      </c>
      <c r="AW1124" s="33">
        <f t="shared" si="623"/>
        <v>0</v>
      </c>
      <c r="AX1124" s="33">
        <f t="shared" si="624"/>
        <v>15165.91</v>
      </c>
      <c r="AY1124" s="34">
        <f t="shared" si="625"/>
        <v>60663.64</v>
      </c>
    </row>
    <row r="1125" spans="1:51" ht="15" customHeight="1" x14ac:dyDescent="0.3">
      <c r="A1125" s="166" t="s">
        <v>2330</v>
      </c>
      <c r="B1125" s="99">
        <v>12128.77</v>
      </c>
      <c r="C1125" s="99">
        <v>24587.11</v>
      </c>
      <c r="D1125" s="99">
        <v>91379.72</v>
      </c>
      <c r="E1125" s="99">
        <v>86392.18</v>
      </c>
      <c r="F1125" s="115">
        <v>60000</v>
      </c>
      <c r="G1125" s="114">
        <v>0</v>
      </c>
      <c r="H1125" s="182">
        <v>46480</v>
      </c>
      <c r="I1125" s="182">
        <v>46492</v>
      </c>
      <c r="J1125" s="166">
        <v>2</v>
      </c>
      <c r="K1125" s="166">
        <v>1.5</v>
      </c>
      <c r="L1125" s="167" t="s">
        <v>1206</v>
      </c>
      <c r="M1125" s="168" t="s">
        <v>1204</v>
      </c>
      <c r="N1125" s="169">
        <v>0</v>
      </c>
      <c r="O1125" s="21">
        <f t="shared" si="626"/>
        <v>0.5</v>
      </c>
      <c r="P1125" s="21" t="str">
        <f t="shared" si="627"/>
        <v>N</v>
      </c>
      <c r="Q1125" s="22">
        <f t="shared" si="628"/>
        <v>36715.880000000005</v>
      </c>
      <c r="R1125" s="8" t="str">
        <f t="shared" si="629"/>
        <v>N</v>
      </c>
      <c r="S1125" s="23">
        <f t="shared" si="630"/>
        <v>1</v>
      </c>
      <c r="T1125" s="24">
        <f t="shared" si="631"/>
        <v>20500</v>
      </c>
      <c r="U1125" s="24">
        <f t="shared" si="632"/>
        <v>100000</v>
      </c>
      <c r="V1125" s="24">
        <f t="shared" si="633"/>
        <v>257500</v>
      </c>
      <c r="W1125" s="24">
        <f t="shared" si="634"/>
        <v>4310.1399999999994</v>
      </c>
      <c r="X1125" s="24">
        <f t="shared" si="635"/>
        <v>0</v>
      </c>
      <c r="Y1125" s="24">
        <f t="shared" si="636"/>
        <v>4310.1399999999994</v>
      </c>
      <c r="Z1125" s="24">
        <f t="shared" si="637"/>
        <v>32405.740000000005</v>
      </c>
      <c r="AA1125" s="25" t="str">
        <f t="shared" si="638"/>
        <v>N</v>
      </c>
      <c r="AB1125" s="26">
        <f t="shared" si="639"/>
        <v>0</v>
      </c>
      <c r="AC1125" s="27">
        <f t="shared" si="640"/>
        <v>20500</v>
      </c>
      <c r="AD1125" s="28">
        <f t="shared" si="641"/>
        <v>100000</v>
      </c>
      <c r="AE1125" s="28">
        <f t="shared" si="642"/>
        <v>257500</v>
      </c>
      <c r="AF1125" s="28">
        <f t="shared" si="643"/>
        <v>0</v>
      </c>
      <c r="AG1125" s="28">
        <f t="shared" si="644"/>
        <v>0</v>
      </c>
      <c r="AH1125" s="28">
        <f t="shared" si="645"/>
        <v>0</v>
      </c>
      <c r="AI1125" s="28">
        <f t="shared" si="646"/>
        <v>0</v>
      </c>
      <c r="AJ1125" s="29" t="str">
        <f t="shared" si="647"/>
        <v>N</v>
      </c>
      <c r="AK1125" s="30">
        <f t="shared" si="612"/>
        <v>0</v>
      </c>
      <c r="AL1125" s="31">
        <f t="shared" si="613"/>
        <v>20500</v>
      </c>
      <c r="AM1125" s="31">
        <f t="shared" si="614"/>
        <v>100000</v>
      </c>
      <c r="AN1125" s="31">
        <f t="shared" si="615"/>
        <v>257500</v>
      </c>
      <c r="AO1125" s="31">
        <f t="shared" si="616"/>
        <v>0</v>
      </c>
      <c r="AP1125" s="31">
        <f t="shared" si="617"/>
        <v>0</v>
      </c>
      <c r="AQ1125" s="31">
        <f t="shared" si="618"/>
        <v>0</v>
      </c>
      <c r="AR1125" s="31">
        <f t="shared" si="619"/>
        <v>0</v>
      </c>
      <c r="AS1125" s="32">
        <f t="shared" si="620"/>
        <v>0</v>
      </c>
      <c r="AT1125" s="33">
        <f t="shared" si="621"/>
        <v>20500</v>
      </c>
      <c r="AU1125" s="33">
        <f t="shared" si="622"/>
        <v>100000</v>
      </c>
      <c r="AV1125" s="33">
        <v>257623</v>
      </c>
      <c r="AW1125" s="33">
        <f t="shared" si="623"/>
        <v>0</v>
      </c>
      <c r="AX1125" s="33">
        <f t="shared" si="624"/>
        <v>0</v>
      </c>
      <c r="AY1125" s="34">
        <f t="shared" si="625"/>
        <v>32405.740000000005</v>
      </c>
    </row>
    <row r="1126" spans="1:51" ht="15" customHeight="1" x14ac:dyDescent="0.3">
      <c r="A1126" s="166" t="s">
        <v>2331</v>
      </c>
      <c r="B1126" s="99">
        <v>5635.26</v>
      </c>
      <c r="C1126" s="99">
        <v>376.49</v>
      </c>
      <c r="D1126" s="99">
        <v>31619.99</v>
      </c>
      <c r="E1126" s="99">
        <v>22702.21</v>
      </c>
      <c r="F1126" s="115">
        <v>80000</v>
      </c>
      <c r="G1126" s="114">
        <v>12500</v>
      </c>
      <c r="H1126" s="182">
        <v>46416</v>
      </c>
      <c r="I1126" s="182">
        <v>46477</v>
      </c>
      <c r="J1126" s="166">
        <v>3.1</v>
      </c>
      <c r="K1126" s="166">
        <v>2.8</v>
      </c>
      <c r="L1126" s="167" t="s">
        <v>1206</v>
      </c>
      <c r="M1126" s="168" t="s">
        <v>1205</v>
      </c>
      <c r="N1126" s="169">
        <v>0</v>
      </c>
      <c r="O1126" s="21">
        <f t="shared" si="626"/>
        <v>0.30000000000000027</v>
      </c>
      <c r="P1126" s="21" t="str">
        <f t="shared" si="627"/>
        <v>N</v>
      </c>
      <c r="Q1126" s="22">
        <f t="shared" si="628"/>
        <v>6011.75</v>
      </c>
      <c r="R1126" s="8" t="str">
        <f t="shared" si="629"/>
        <v>N</v>
      </c>
      <c r="S1126" s="23">
        <f t="shared" si="630"/>
        <v>0.30000000000000027</v>
      </c>
      <c r="T1126" s="24">
        <f t="shared" si="631"/>
        <v>20500</v>
      </c>
      <c r="U1126" s="24">
        <f t="shared" si="632"/>
        <v>100000</v>
      </c>
      <c r="V1126" s="24">
        <f t="shared" si="633"/>
        <v>257500</v>
      </c>
      <c r="W1126" s="24">
        <f t="shared" si="634"/>
        <v>6011.75</v>
      </c>
      <c r="X1126" s="24">
        <f t="shared" si="635"/>
        <v>0</v>
      </c>
      <c r="Y1126" s="24">
        <f t="shared" si="636"/>
        <v>6011.75</v>
      </c>
      <c r="Z1126" s="24">
        <f t="shared" si="637"/>
        <v>0</v>
      </c>
      <c r="AA1126" s="25" t="str">
        <f t="shared" si="638"/>
        <v>N</v>
      </c>
      <c r="AB1126" s="26">
        <f t="shared" si="639"/>
        <v>0</v>
      </c>
      <c r="AC1126" s="27">
        <f t="shared" si="640"/>
        <v>20500</v>
      </c>
      <c r="AD1126" s="28">
        <f t="shared" si="641"/>
        <v>100000</v>
      </c>
      <c r="AE1126" s="28">
        <f t="shared" si="642"/>
        <v>257500</v>
      </c>
      <c r="AF1126" s="28">
        <f t="shared" si="643"/>
        <v>0</v>
      </c>
      <c r="AG1126" s="28">
        <f t="shared" si="644"/>
        <v>0</v>
      </c>
      <c r="AH1126" s="28">
        <f t="shared" si="645"/>
        <v>0</v>
      </c>
      <c r="AI1126" s="28">
        <f t="shared" si="646"/>
        <v>0</v>
      </c>
      <c r="AJ1126" s="29" t="str">
        <f t="shared" si="647"/>
        <v>N</v>
      </c>
      <c r="AK1126" s="30">
        <f t="shared" si="612"/>
        <v>0</v>
      </c>
      <c r="AL1126" s="31">
        <f t="shared" si="613"/>
        <v>20500</v>
      </c>
      <c r="AM1126" s="31">
        <f t="shared" si="614"/>
        <v>100000</v>
      </c>
      <c r="AN1126" s="31">
        <f t="shared" si="615"/>
        <v>257500</v>
      </c>
      <c r="AO1126" s="31">
        <f t="shared" si="616"/>
        <v>0</v>
      </c>
      <c r="AP1126" s="31">
        <f t="shared" si="617"/>
        <v>0</v>
      </c>
      <c r="AQ1126" s="31">
        <f t="shared" si="618"/>
        <v>0</v>
      </c>
      <c r="AR1126" s="31">
        <f t="shared" si="619"/>
        <v>0</v>
      </c>
      <c r="AS1126" s="32">
        <f t="shared" si="620"/>
        <v>0</v>
      </c>
      <c r="AT1126" s="33">
        <f t="shared" si="621"/>
        <v>20500</v>
      </c>
      <c r="AU1126" s="33">
        <f t="shared" si="622"/>
        <v>100000</v>
      </c>
      <c r="AV1126" s="33">
        <v>257624</v>
      </c>
      <c r="AW1126" s="33">
        <f t="shared" si="623"/>
        <v>0</v>
      </c>
      <c r="AX1126" s="33">
        <f t="shared" si="624"/>
        <v>0</v>
      </c>
      <c r="AY1126" s="34">
        <f t="shared" si="625"/>
        <v>0</v>
      </c>
    </row>
    <row r="1127" spans="1:51" ht="15" customHeight="1" x14ac:dyDescent="0.3">
      <c r="A1127" s="166" t="s">
        <v>2332</v>
      </c>
      <c r="B1127" s="99">
        <v>12573.81</v>
      </c>
      <c r="C1127" s="99">
        <v>11005.34</v>
      </c>
      <c r="D1127" s="99">
        <v>74409.289999999994</v>
      </c>
      <c r="E1127" s="99">
        <v>60143.16</v>
      </c>
      <c r="F1127" s="115">
        <v>46000</v>
      </c>
      <c r="G1127" s="114">
        <v>12500</v>
      </c>
      <c r="H1127" s="182">
        <v>46506</v>
      </c>
      <c r="I1127" s="182">
        <v>46521</v>
      </c>
      <c r="J1127" s="166">
        <v>1.7</v>
      </c>
      <c r="K1127" s="166">
        <v>0.4</v>
      </c>
      <c r="L1127" s="167" t="s">
        <v>1206</v>
      </c>
      <c r="M1127" s="168" t="s">
        <v>1203</v>
      </c>
      <c r="N1127" s="169">
        <v>0.01</v>
      </c>
      <c r="O1127" s="21">
        <f t="shared" si="626"/>
        <v>1.2999999999999998</v>
      </c>
      <c r="P1127" s="21" t="str">
        <f t="shared" si="627"/>
        <v>N</v>
      </c>
      <c r="Q1127" s="22">
        <f t="shared" si="628"/>
        <v>23579.15</v>
      </c>
      <c r="R1127" s="8" t="str">
        <f t="shared" si="629"/>
        <v>N</v>
      </c>
      <c r="S1127" s="23">
        <f t="shared" si="630"/>
        <v>1.7333333333333332</v>
      </c>
      <c r="T1127" s="24">
        <f t="shared" si="631"/>
        <v>20500</v>
      </c>
      <c r="U1127" s="24">
        <f t="shared" si="632"/>
        <v>100000</v>
      </c>
      <c r="V1127" s="24">
        <f t="shared" si="633"/>
        <v>257500</v>
      </c>
      <c r="W1127" s="24">
        <f t="shared" si="634"/>
        <v>15375</v>
      </c>
      <c r="X1127" s="24">
        <f t="shared" si="635"/>
        <v>0</v>
      </c>
      <c r="Y1127" s="24">
        <f t="shared" si="636"/>
        <v>15375</v>
      </c>
      <c r="Z1127" s="24">
        <f t="shared" si="637"/>
        <v>8439.9415000000008</v>
      </c>
      <c r="AA1127" s="25" t="str">
        <f t="shared" si="638"/>
        <v>N</v>
      </c>
      <c r="AB1127" s="26">
        <f t="shared" si="639"/>
        <v>0.73333333333333317</v>
      </c>
      <c r="AC1127" s="27">
        <f t="shared" si="640"/>
        <v>20500</v>
      </c>
      <c r="AD1127" s="28">
        <f t="shared" si="641"/>
        <v>100000</v>
      </c>
      <c r="AE1127" s="28">
        <f t="shared" si="642"/>
        <v>257500</v>
      </c>
      <c r="AF1127" s="28">
        <f t="shared" si="643"/>
        <v>7661.7825000000048</v>
      </c>
      <c r="AG1127" s="28">
        <f t="shared" si="644"/>
        <v>0</v>
      </c>
      <c r="AH1127" s="28">
        <f t="shared" si="645"/>
        <v>7661.7825000000048</v>
      </c>
      <c r="AI1127" s="28">
        <f t="shared" si="646"/>
        <v>16391.308414999996</v>
      </c>
      <c r="AJ1127" s="29" t="str">
        <f t="shared" si="647"/>
        <v>N</v>
      </c>
      <c r="AK1127" s="30">
        <f t="shared" si="612"/>
        <v>0</v>
      </c>
      <c r="AL1127" s="31">
        <f t="shared" si="613"/>
        <v>20500</v>
      </c>
      <c r="AM1127" s="31">
        <f t="shared" si="614"/>
        <v>100000</v>
      </c>
      <c r="AN1127" s="31">
        <f t="shared" si="615"/>
        <v>257500</v>
      </c>
      <c r="AO1127" s="31">
        <f t="shared" si="616"/>
        <v>0</v>
      </c>
      <c r="AP1127" s="31">
        <f t="shared" si="617"/>
        <v>0</v>
      </c>
      <c r="AQ1127" s="31">
        <f t="shared" si="618"/>
        <v>0</v>
      </c>
      <c r="AR1127" s="31">
        <f t="shared" si="619"/>
        <v>0</v>
      </c>
      <c r="AS1127" s="32">
        <f t="shared" si="620"/>
        <v>0</v>
      </c>
      <c r="AT1127" s="33">
        <f t="shared" si="621"/>
        <v>20500</v>
      </c>
      <c r="AU1127" s="33">
        <f t="shared" si="622"/>
        <v>100000</v>
      </c>
      <c r="AV1127" s="33">
        <v>257625</v>
      </c>
      <c r="AW1127" s="33">
        <f t="shared" si="623"/>
        <v>0</v>
      </c>
      <c r="AX1127" s="33">
        <f t="shared" si="624"/>
        <v>0</v>
      </c>
      <c r="AY1127" s="34">
        <f t="shared" si="625"/>
        <v>24831.249914999997</v>
      </c>
    </row>
    <row r="1128" spans="1:51" ht="15" customHeight="1" x14ac:dyDescent="0.3">
      <c r="A1128" s="166" t="s">
        <v>2333</v>
      </c>
      <c r="B1128" s="99">
        <v>11920.49</v>
      </c>
      <c r="C1128" s="99">
        <v>14806.74</v>
      </c>
      <c r="D1128" s="99">
        <v>83214.009999999995</v>
      </c>
      <c r="E1128" s="99">
        <v>80672.850000000006</v>
      </c>
      <c r="F1128" s="115">
        <v>80000</v>
      </c>
      <c r="G1128" s="114">
        <v>12500</v>
      </c>
      <c r="H1128" s="182">
        <v>46537</v>
      </c>
      <c r="I1128" s="182">
        <v>46580</v>
      </c>
      <c r="J1128" s="166">
        <v>3.9</v>
      </c>
      <c r="K1128" s="166">
        <v>0.2</v>
      </c>
      <c r="L1128" s="167" t="s">
        <v>1206</v>
      </c>
      <c r="M1128" s="168" t="s">
        <v>1203</v>
      </c>
      <c r="N1128" s="169">
        <v>0.03</v>
      </c>
      <c r="O1128" s="21">
        <f t="shared" si="626"/>
        <v>3.6999999999999997</v>
      </c>
      <c r="P1128" s="21" t="str">
        <f t="shared" si="627"/>
        <v>N</v>
      </c>
      <c r="Q1128" s="22">
        <f t="shared" si="628"/>
        <v>26727.23</v>
      </c>
      <c r="R1128" s="8" t="str">
        <f t="shared" si="629"/>
        <v>N</v>
      </c>
      <c r="S1128" s="23">
        <f t="shared" si="630"/>
        <v>4.9333333333333327</v>
      </c>
      <c r="T1128" s="24">
        <f t="shared" si="631"/>
        <v>20500</v>
      </c>
      <c r="U1128" s="24">
        <f t="shared" si="632"/>
        <v>100000</v>
      </c>
      <c r="V1128" s="24">
        <f t="shared" si="633"/>
        <v>257500</v>
      </c>
      <c r="W1128" s="24">
        <f t="shared" si="634"/>
        <v>12589.492500000004</v>
      </c>
      <c r="X1128" s="24">
        <f t="shared" si="635"/>
        <v>0</v>
      </c>
      <c r="Y1128" s="24">
        <f t="shared" si="636"/>
        <v>12589.492500000004</v>
      </c>
      <c r="Z1128" s="24">
        <f t="shared" si="637"/>
        <v>14939.554399999997</v>
      </c>
      <c r="AA1128" s="25" t="str">
        <f t="shared" si="638"/>
        <v>N</v>
      </c>
      <c r="AB1128" s="26">
        <f t="shared" si="639"/>
        <v>3.9333333333333327</v>
      </c>
      <c r="AC1128" s="27">
        <f t="shared" si="640"/>
        <v>20500</v>
      </c>
      <c r="AD1128" s="28">
        <f t="shared" si="641"/>
        <v>100000</v>
      </c>
      <c r="AE1128" s="28">
        <f t="shared" si="642"/>
        <v>257500</v>
      </c>
      <c r="AF1128" s="28">
        <f t="shared" si="643"/>
        <v>3147.373125000001</v>
      </c>
      <c r="AG1128" s="28">
        <f t="shared" si="644"/>
        <v>0</v>
      </c>
      <c r="AH1128" s="28">
        <f t="shared" si="645"/>
        <v>3147.373125000001</v>
      </c>
      <c r="AI1128" s="28">
        <f t="shared" si="646"/>
        <v>25207.545182000002</v>
      </c>
      <c r="AJ1128" s="29" t="str">
        <f t="shared" si="647"/>
        <v>N</v>
      </c>
      <c r="AK1128" s="30">
        <f t="shared" si="612"/>
        <v>2.9333333333333327</v>
      </c>
      <c r="AL1128" s="31">
        <f t="shared" si="613"/>
        <v>20500</v>
      </c>
      <c r="AM1128" s="31">
        <f t="shared" si="614"/>
        <v>100000</v>
      </c>
      <c r="AN1128" s="31">
        <f t="shared" si="615"/>
        <v>257500</v>
      </c>
      <c r="AO1128" s="31">
        <f t="shared" si="616"/>
        <v>3147.373125000001</v>
      </c>
      <c r="AP1128" s="31">
        <f t="shared" si="617"/>
        <v>0</v>
      </c>
      <c r="AQ1128" s="31">
        <f t="shared" si="618"/>
        <v>3147.373125000001</v>
      </c>
      <c r="AR1128" s="31">
        <f t="shared" si="619"/>
        <v>26058.192731210002</v>
      </c>
      <c r="AS1128" s="32">
        <f t="shared" si="620"/>
        <v>1.9333333333333327</v>
      </c>
      <c r="AT1128" s="33">
        <f t="shared" si="621"/>
        <v>20500</v>
      </c>
      <c r="AU1128" s="33">
        <f t="shared" si="622"/>
        <v>100000</v>
      </c>
      <c r="AV1128" s="33">
        <v>257626</v>
      </c>
      <c r="AW1128" s="33">
        <f t="shared" si="623"/>
        <v>0</v>
      </c>
      <c r="AX1128" s="33">
        <f t="shared" si="624"/>
        <v>30081.732831896305</v>
      </c>
      <c r="AY1128" s="34">
        <f t="shared" si="625"/>
        <v>96287.025145106309</v>
      </c>
    </row>
    <row r="1129" spans="1:51" ht="15" customHeight="1" x14ac:dyDescent="0.3">
      <c r="A1129" s="166" t="s">
        <v>2334</v>
      </c>
      <c r="B1129" s="99">
        <v>18703.330000000002</v>
      </c>
      <c r="C1129" s="99">
        <v>22791.3</v>
      </c>
      <c r="D1129" s="99">
        <v>110037.02</v>
      </c>
      <c r="E1129" s="99">
        <v>96733.85</v>
      </c>
      <c r="F1129" s="115">
        <v>150000</v>
      </c>
      <c r="G1129" s="112">
        <v>12500</v>
      </c>
      <c r="H1129" s="182">
        <v>46330</v>
      </c>
      <c r="I1129" s="182">
        <v>46382</v>
      </c>
      <c r="J1129" s="166">
        <v>3.8</v>
      </c>
      <c r="K1129" s="166">
        <v>1</v>
      </c>
      <c r="L1129" s="167" t="s">
        <v>1206</v>
      </c>
      <c r="M1129" s="168" t="s">
        <v>1205</v>
      </c>
      <c r="N1129" s="169">
        <v>2.7E-2</v>
      </c>
      <c r="O1129" s="21">
        <f t="shared" si="626"/>
        <v>2.8</v>
      </c>
      <c r="P1129" s="21" t="str">
        <f t="shared" si="627"/>
        <v>N</v>
      </c>
      <c r="Q1129" s="22">
        <f t="shared" si="628"/>
        <v>41494.630000000005</v>
      </c>
      <c r="R1129" s="8" t="str">
        <f t="shared" si="629"/>
        <v>N</v>
      </c>
      <c r="S1129" s="23">
        <f t="shared" si="630"/>
        <v>2.8</v>
      </c>
      <c r="T1129" s="24">
        <f t="shared" si="631"/>
        <v>20500</v>
      </c>
      <c r="U1129" s="24">
        <f t="shared" si="632"/>
        <v>100000</v>
      </c>
      <c r="V1129" s="24">
        <f t="shared" si="633"/>
        <v>257500</v>
      </c>
      <c r="W1129" s="24">
        <f t="shared" si="634"/>
        <v>0</v>
      </c>
      <c r="X1129" s="24">
        <f t="shared" si="635"/>
        <v>0</v>
      </c>
      <c r="Y1129" s="24">
        <f t="shared" si="636"/>
        <v>0</v>
      </c>
      <c r="Z1129" s="24">
        <f t="shared" si="637"/>
        <v>42614.985010000004</v>
      </c>
      <c r="AA1129" s="25" t="str">
        <f t="shared" si="638"/>
        <v>N</v>
      </c>
      <c r="AB1129" s="26">
        <f t="shared" si="639"/>
        <v>1.7999999999999998</v>
      </c>
      <c r="AC1129" s="27">
        <f t="shared" si="640"/>
        <v>20500</v>
      </c>
      <c r="AD1129" s="28">
        <f t="shared" si="641"/>
        <v>100000</v>
      </c>
      <c r="AE1129" s="28">
        <f t="shared" si="642"/>
        <v>257500</v>
      </c>
      <c r="AF1129" s="28">
        <f t="shared" si="643"/>
        <v>0</v>
      </c>
      <c r="AG1129" s="28">
        <f t="shared" si="644"/>
        <v>0</v>
      </c>
      <c r="AH1129" s="28">
        <f t="shared" si="645"/>
        <v>0</v>
      </c>
      <c r="AI1129" s="28">
        <f t="shared" si="646"/>
        <v>43765.589605269997</v>
      </c>
      <c r="AJ1129" s="29" t="str">
        <f t="shared" si="647"/>
        <v>N</v>
      </c>
      <c r="AK1129" s="30">
        <f t="shared" si="612"/>
        <v>0.79999999999999982</v>
      </c>
      <c r="AL1129" s="31">
        <f t="shared" si="613"/>
        <v>20500</v>
      </c>
      <c r="AM1129" s="31">
        <f t="shared" si="614"/>
        <v>100000</v>
      </c>
      <c r="AN1129" s="31">
        <f t="shared" si="615"/>
        <v>257500</v>
      </c>
      <c r="AO1129" s="31">
        <f t="shared" si="616"/>
        <v>0</v>
      </c>
      <c r="AP1129" s="31">
        <f t="shared" si="617"/>
        <v>0</v>
      </c>
      <c r="AQ1129" s="31">
        <f t="shared" si="618"/>
        <v>0</v>
      </c>
      <c r="AR1129" s="31">
        <f t="shared" si="619"/>
        <v>44947.260524612284</v>
      </c>
      <c r="AS1129" s="32">
        <f t="shared" si="620"/>
        <v>0</v>
      </c>
      <c r="AT1129" s="33">
        <f t="shared" si="621"/>
        <v>20500</v>
      </c>
      <c r="AU1129" s="33">
        <f t="shared" si="622"/>
        <v>100000</v>
      </c>
      <c r="AV1129" s="33">
        <v>257627</v>
      </c>
      <c r="AW1129" s="33">
        <f t="shared" si="623"/>
        <v>0</v>
      </c>
      <c r="AX1129" s="33">
        <f t="shared" si="624"/>
        <v>0</v>
      </c>
      <c r="AY1129" s="34">
        <f t="shared" si="625"/>
        <v>131327.83513988229</v>
      </c>
    </row>
    <row r="1130" spans="1:51" ht="15" customHeight="1" x14ac:dyDescent="0.3">
      <c r="A1130" s="166" t="s">
        <v>2335</v>
      </c>
      <c r="B1130" s="99">
        <v>5206.82</v>
      </c>
      <c r="C1130" s="99">
        <v>1585.33</v>
      </c>
      <c r="D1130" s="99">
        <v>22081.29</v>
      </c>
      <c r="E1130" s="99">
        <v>10328.049999999999</v>
      </c>
      <c r="F1130" s="115">
        <v>80000</v>
      </c>
      <c r="G1130" s="112">
        <v>0</v>
      </c>
      <c r="H1130" s="182">
        <v>46404</v>
      </c>
      <c r="I1130" s="182">
        <v>46421</v>
      </c>
      <c r="J1130" s="166">
        <v>3.6</v>
      </c>
      <c r="K1130" s="166">
        <v>0.2</v>
      </c>
      <c r="L1130" s="167" t="s">
        <v>1206</v>
      </c>
      <c r="M1130" s="168" t="s">
        <v>1203</v>
      </c>
      <c r="N1130" s="169">
        <v>0.06</v>
      </c>
      <c r="O1130" s="21">
        <f t="shared" si="626"/>
        <v>3.4</v>
      </c>
      <c r="P1130" s="21" t="str">
        <f t="shared" si="627"/>
        <v>N</v>
      </c>
      <c r="Q1130" s="22">
        <f t="shared" si="628"/>
        <v>6792.15</v>
      </c>
      <c r="R1130" s="8" t="str">
        <f t="shared" si="629"/>
        <v>N</v>
      </c>
      <c r="S1130" s="23">
        <f t="shared" si="630"/>
        <v>4.5333333333333332</v>
      </c>
      <c r="T1130" s="24">
        <f t="shared" si="631"/>
        <v>20500</v>
      </c>
      <c r="U1130" s="24">
        <f t="shared" si="632"/>
        <v>100000</v>
      </c>
      <c r="V1130" s="24">
        <f t="shared" si="633"/>
        <v>257500</v>
      </c>
      <c r="W1130" s="24">
        <f t="shared" si="634"/>
        <v>5399.7592500000001</v>
      </c>
      <c r="X1130" s="24">
        <f t="shared" si="635"/>
        <v>0</v>
      </c>
      <c r="Y1130" s="24">
        <f t="shared" si="636"/>
        <v>5399.7592500000001</v>
      </c>
      <c r="Z1130" s="24">
        <f t="shared" si="637"/>
        <v>1799.91975</v>
      </c>
      <c r="AA1130" s="25" t="str">
        <f t="shared" si="638"/>
        <v>N</v>
      </c>
      <c r="AB1130" s="26">
        <f t="shared" si="639"/>
        <v>3.5333333333333332</v>
      </c>
      <c r="AC1130" s="27">
        <f t="shared" si="640"/>
        <v>20500</v>
      </c>
      <c r="AD1130" s="28">
        <f t="shared" si="641"/>
        <v>100000</v>
      </c>
      <c r="AE1130" s="28">
        <f t="shared" si="642"/>
        <v>257500</v>
      </c>
      <c r="AF1130" s="28">
        <f t="shared" si="643"/>
        <v>5723.7448050000003</v>
      </c>
      <c r="AG1130" s="28">
        <f t="shared" si="644"/>
        <v>0</v>
      </c>
      <c r="AH1130" s="28">
        <f t="shared" si="645"/>
        <v>5723.7448050000003</v>
      </c>
      <c r="AI1130" s="28">
        <f t="shared" si="646"/>
        <v>1907.9149349999998</v>
      </c>
      <c r="AJ1130" s="29" t="str">
        <f t="shared" si="647"/>
        <v>N</v>
      </c>
      <c r="AK1130" s="30">
        <f t="shared" si="612"/>
        <v>2.5333333333333332</v>
      </c>
      <c r="AL1130" s="31">
        <f t="shared" si="613"/>
        <v>20500</v>
      </c>
      <c r="AM1130" s="31">
        <f t="shared" si="614"/>
        <v>100000</v>
      </c>
      <c r="AN1130" s="31">
        <f t="shared" si="615"/>
        <v>257500</v>
      </c>
      <c r="AO1130" s="31">
        <f t="shared" si="616"/>
        <v>6067.1694932999999</v>
      </c>
      <c r="AP1130" s="31">
        <f t="shared" si="617"/>
        <v>0</v>
      </c>
      <c r="AQ1130" s="31">
        <f t="shared" si="618"/>
        <v>6067.1694932999999</v>
      </c>
      <c r="AR1130" s="31">
        <f t="shared" si="619"/>
        <v>2022.3898311000003</v>
      </c>
      <c r="AS1130" s="32">
        <f t="shared" si="620"/>
        <v>1.5333333333333332</v>
      </c>
      <c r="AT1130" s="33">
        <f t="shared" si="621"/>
        <v>20500</v>
      </c>
      <c r="AU1130" s="33">
        <f t="shared" si="622"/>
        <v>100000</v>
      </c>
      <c r="AV1130" s="33">
        <v>257628</v>
      </c>
      <c r="AW1130" s="33">
        <f t="shared" si="623"/>
        <v>6431.1996628980014</v>
      </c>
      <c r="AX1130" s="33">
        <f t="shared" si="624"/>
        <v>2143.7332209659999</v>
      </c>
      <c r="AY1130" s="34">
        <f t="shared" si="625"/>
        <v>7873.9577370659999</v>
      </c>
    </row>
    <row r="1131" spans="1:51" ht="15" customHeight="1" x14ac:dyDescent="0.3">
      <c r="A1131" s="166" t="s">
        <v>2336</v>
      </c>
      <c r="B1131" s="99">
        <v>12831.4</v>
      </c>
      <c r="C1131" s="99">
        <v>20838.7</v>
      </c>
      <c r="D1131" s="99">
        <v>79849.67</v>
      </c>
      <c r="E1131" s="99">
        <v>77533.84</v>
      </c>
      <c r="F1131" s="113">
        <v>35000</v>
      </c>
      <c r="G1131" s="112">
        <v>12500</v>
      </c>
      <c r="H1131" s="182">
        <v>46300</v>
      </c>
      <c r="I1131" s="182">
        <v>46322</v>
      </c>
      <c r="J1131" s="166">
        <v>4</v>
      </c>
      <c r="K1131" s="166">
        <v>1.3</v>
      </c>
      <c r="L1131" s="167" t="s">
        <v>1206</v>
      </c>
      <c r="M1131" s="168" t="s">
        <v>1203</v>
      </c>
      <c r="N1131" s="169">
        <v>0.01</v>
      </c>
      <c r="O1131" s="21">
        <f t="shared" si="626"/>
        <v>2.7</v>
      </c>
      <c r="P1131" s="21" t="str">
        <f t="shared" si="627"/>
        <v>N</v>
      </c>
      <c r="Q1131" s="22">
        <f t="shared" si="628"/>
        <v>33670.1</v>
      </c>
      <c r="R1131" s="8" t="str">
        <f t="shared" si="629"/>
        <v>N</v>
      </c>
      <c r="S1131" s="23">
        <f t="shared" si="630"/>
        <v>3.6</v>
      </c>
      <c r="T1131" s="24">
        <f t="shared" si="631"/>
        <v>20500</v>
      </c>
      <c r="U1131" s="24">
        <f t="shared" si="632"/>
        <v>100000</v>
      </c>
      <c r="V1131" s="24">
        <f t="shared" si="633"/>
        <v>257500</v>
      </c>
      <c r="W1131" s="24">
        <f t="shared" si="634"/>
        <v>15112.747500000001</v>
      </c>
      <c r="X1131" s="24">
        <f t="shared" si="635"/>
        <v>0</v>
      </c>
      <c r="Y1131" s="24">
        <f t="shared" si="636"/>
        <v>15112.747500000001</v>
      </c>
      <c r="Z1131" s="24">
        <f t="shared" si="637"/>
        <v>18894.053499999998</v>
      </c>
      <c r="AA1131" s="25" t="str">
        <f t="shared" si="638"/>
        <v>N</v>
      </c>
      <c r="AB1131" s="26">
        <f t="shared" si="639"/>
        <v>2.6</v>
      </c>
      <c r="AC1131" s="27">
        <f t="shared" si="640"/>
        <v>20500</v>
      </c>
      <c r="AD1131" s="28">
        <f t="shared" si="641"/>
        <v>100000</v>
      </c>
      <c r="AE1131" s="28">
        <f t="shared" si="642"/>
        <v>257500</v>
      </c>
      <c r="AF1131" s="28">
        <f t="shared" si="643"/>
        <v>3778.1868750000003</v>
      </c>
      <c r="AG1131" s="28">
        <f t="shared" si="644"/>
        <v>0</v>
      </c>
      <c r="AH1131" s="28">
        <f t="shared" si="645"/>
        <v>3778.1868750000003</v>
      </c>
      <c r="AI1131" s="28">
        <f t="shared" si="646"/>
        <v>30568.682135000003</v>
      </c>
      <c r="AJ1131" s="29" t="str">
        <f t="shared" si="647"/>
        <v>N</v>
      </c>
      <c r="AK1131" s="30">
        <f t="shared" ref="AK1131:AK1194" si="648">MAX(0,(AB1131-1))</f>
        <v>1.6</v>
      </c>
      <c r="AL1131" s="31">
        <f t="shared" ref="AL1131:AL1194" si="649">IF(AJ1131="Y",(20500+G1131),IF(AND(AJ1131="N",L1131="G"),20500,IF(AND(AJ1131="N",L1131="P"),50000,IF(AND(AJ1131="",L1131="G"),20500,IF(AND(AJ1131="",L1131="P"),50000,"")))))</f>
        <v>20500</v>
      </c>
      <c r="AM1131" s="31">
        <f t="shared" ref="AM1131:AM1194" si="650">IF(AND(AJ1131="Y",G1131&gt;0),224000,IF(AND(AJ1131="Y",G1131=0),138500,IF(AND(AJ1131="N",L1131="G"),100000,IF(AND(AJ1131="N",L1131=""),100000,IF(AND(AJ1131="N",L1131="P"),200000,"")))))</f>
        <v>100000</v>
      </c>
      <c r="AN1131" s="31">
        <f t="shared" ref="AN1131:AN1194" si="651">IF(AJ1131="Y",AM1131,IF(AJ1131="N",257500,IF(AJ1131="",257500,)))</f>
        <v>257500</v>
      </c>
      <c r="AO1131" s="31">
        <f t="shared" ref="AO1131:AO1194" si="652">IF(
  M1131&lt;0.5,
  0,
  MAX(
    0,
    IF(
      AK1131=0,
      0,
      IF(
        AJ1131="Y",
        MIN(Q1131*(1+N1131)*(1+N1131)*(1+N1131), AL1131, AM1131-E1131-W1131-AF1195, AN1131-E1131-W1131-AF1131),
        MIN(Q1131*(1+N1131)*(1+N1131)*(1+N1131), AL1131, AM1131-D1131-W1131-AF1195, AN1131-F1131-W1131-AF1131)
      )
    )
  ) * M1131
)</f>
        <v>2613.71484375</v>
      </c>
      <c r="AP1131" s="31">
        <f t="shared" ref="AP1131:AP1194" si="653">IF(
  M1131&lt;0.5,
  0,
  MAX(
    0,
    IF(
      AK1131=0,
      0,
      IF(
        AJ1131="Y",
        (Q1131*(1+N1131)*(1+N1131)*(1+N1131)-AO1131),
        0
      )
    )
  ) * M1131
)</f>
        <v>0</v>
      </c>
      <c r="AQ1131" s="31">
        <f t="shared" ref="AQ1131:AQ1194" si="654">AO1131+AP1131</f>
        <v>2613.71484375</v>
      </c>
      <c r="AR1131" s="31">
        <f t="shared" ref="AR1131:AR1194" si="655">IF(AK1131=0, 0, MAX(0, (Q1131*(1+N1131)*(1+N1131)*(1+N1131)) - AQ1131))</f>
        <v>32076.622856350004</v>
      </c>
      <c r="AS1131" s="32">
        <f t="shared" ref="AS1131:AS1194" si="656">MAX(0,(AK1131-1))</f>
        <v>0.60000000000000009</v>
      </c>
      <c r="AT1131" s="33">
        <f t="shared" ref="AT1131:AT1194" si="657">IF(L1131="G", 20500, IF(L1131="P", 50000, 0))</f>
        <v>20500</v>
      </c>
      <c r="AU1131" s="33">
        <f t="shared" ref="AU1131:AU1194" si="658">IF(L1131="G",100000,IF(L1131="P",200000,""))</f>
        <v>100000</v>
      </c>
      <c r="AV1131" s="33">
        <v>257629</v>
      </c>
      <c r="AW1131" s="33">
        <f t="shared" ref="AW1131:AW1194" si="659">IF(
  M1131&lt;0.5,
  0,
  MAX(
    0,
    IF(
      AS1131=0,
      0,
      MIN(
        Q1131*(1+N1131)*(1+N1131)*(1+N1131)*(1+N1131),
        AT1131,
        AU1131-D1131-W1131-AF1131-AO1131,
        AV1131-F1131-W1131-AF1131-AO1131
      )
    )
  ) * M1131
)</f>
        <v>0</v>
      </c>
      <c r="AX1131" s="33">
        <f t="shared" ref="AX1131:AX1194" si="660">IF(AS1131=0, 0, MAX(0, (Q1131*(1+N1131)*(1+N1131)*(1+N1131)*(1+N1131)) - AW1131))</f>
        <v>35037.241077101004</v>
      </c>
      <c r="AY1131" s="34">
        <f t="shared" ref="AY1131:AY1194" si="661">Z1131+AI1131+AR1131+AX1131</f>
        <v>116576.59956845101</v>
      </c>
    </row>
    <row r="1132" spans="1:51" ht="15" customHeight="1" x14ac:dyDescent="0.3">
      <c r="A1132" s="166" t="s">
        <v>2337</v>
      </c>
      <c r="B1132" s="99">
        <v>14030.33</v>
      </c>
      <c r="C1132" s="99">
        <v>3858.27</v>
      </c>
      <c r="D1132" s="99">
        <v>94659.33</v>
      </c>
      <c r="E1132" s="99">
        <v>84699.35</v>
      </c>
      <c r="F1132" s="113">
        <v>88000</v>
      </c>
      <c r="G1132" s="112">
        <v>0</v>
      </c>
      <c r="H1132" s="182">
        <v>46529</v>
      </c>
      <c r="I1132" s="182">
        <v>46600</v>
      </c>
      <c r="J1132" s="166">
        <v>1.5</v>
      </c>
      <c r="K1132" s="166">
        <v>1.2</v>
      </c>
      <c r="L1132" s="167" t="s">
        <v>1206</v>
      </c>
      <c r="M1132" s="168" t="s">
        <v>1204</v>
      </c>
      <c r="N1132" s="169">
        <v>0.02</v>
      </c>
      <c r="O1132" s="21">
        <f t="shared" si="626"/>
        <v>0.30000000000000004</v>
      </c>
      <c r="P1132" s="21" t="str">
        <f t="shared" si="627"/>
        <v>N</v>
      </c>
      <c r="Q1132" s="22">
        <f t="shared" si="628"/>
        <v>17888.599999999999</v>
      </c>
      <c r="R1132" s="8" t="str">
        <f t="shared" si="629"/>
        <v>N</v>
      </c>
      <c r="S1132" s="23">
        <f t="shared" si="630"/>
        <v>0.60000000000000009</v>
      </c>
      <c r="T1132" s="24">
        <f t="shared" si="631"/>
        <v>20500</v>
      </c>
      <c r="U1132" s="24">
        <f t="shared" si="632"/>
        <v>100000</v>
      </c>
      <c r="V1132" s="24">
        <f t="shared" si="633"/>
        <v>257500</v>
      </c>
      <c r="W1132" s="24">
        <f t="shared" si="634"/>
        <v>2670.3349999999991</v>
      </c>
      <c r="X1132" s="24">
        <f t="shared" si="635"/>
        <v>0</v>
      </c>
      <c r="Y1132" s="24">
        <f t="shared" si="636"/>
        <v>2670.3349999999991</v>
      </c>
      <c r="Z1132" s="24">
        <f t="shared" si="637"/>
        <v>15576.037</v>
      </c>
      <c r="AA1132" s="25" t="str">
        <f t="shared" si="638"/>
        <v>N</v>
      </c>
      <c r="AB1132" s="26">
        <f t="shared" si="639"/>
        <v>0</v>
      </c>
      <c r="AC1132" s="27">
        <f t="shared" si="640"/>
        <v>20500</v>
      </c>
      <c r="AD1132" s="28">
        <f t="shared" si="641"/>
        <v>100000</v>
      </c>
      <c r="AE1132" s="28">
        <f t="shared" si="642"/>
        <v>257500</v>
      </c>
      <c r="AF1132" s="28">
        <f t="shared" si="643"/>
        <v>0</v>
      </c>
      <c r="AG1132" s="28">
        <f t="shared" si="644"/>
        <v>0</v>
      </c>
      <c r="AH1132" s="28">
        <f t="shared" si="645"/>
        <v>0</v>
      </c>
      <c r="AI1132" s="28">
        <f t="shared" si="646"/>
        <v>0</v>
      </c>
      <c r="AJ1132" s="29" t="str">
        <f t="shared" si="647"/>
        <v>N</v>
      </c>
      <c r="AK1132" s="30">
        <f t="shared" si="648"/>
        <v>0</v>
      </c>
      <c r="AL1132" s="31">
        <f t="shared" si="649"/>
        <v>20500</v>
      </c>
      <c r="AM1132" s="31">
        <f t="shared" si="650"/>
        <v>100000</v>
      </c>
      <c r="AN1132" s="31">
        <f t="shared" si="651"/>
        <v>257500</v>
      </c>
      <c r="AO1132" s="31">
        <f t="shared" si="652"/>
        <v>0</v>
      </c>
      <c r="AP1132" s="31">
        <f t="shared" si="653"/>
        <v>0</v>
      </c>
      <c r="AQ1132" s="31">
        <f t="shared" si="654"/>
        <v>0</v>
      </c>
      <c r="AR1132" s="31">
        <f t="shared" si="655"/>
        <v>0</v>
      </c>
      <c r="AS1132" s="32">
        <f t="shared" si="656"/>
        <v>0</v>
      </c>
      <c r="AT1132" s="33">
        <f t="shared" si="657"/>
        <v>20500</v>
      </c>
      <c r="AU1132" s="33">
        <f t="shared" si="658"/>
        <v>100000</v>
      </c>
      <c r="AV1132" s="33">
        <v>257630</v>
      </c>
      <c r="AW1132" s="33">
        <f t="shared" si="659"/>
        <v>0</v>
      </c>
      <c r="AX1132" s="33">
        <f t="shared" si="660"/>
        <v>0</v>
      </c>
      <c r="AY1132" s="34">
        <f t="shared" si="661"/>
        <v>15576.037</v>
      </c>
    </row>
    <row r="1133" spans="1:51" ht="15" customHeight="1" x14ac:dyDescent="0.3">
      <c r="A1133" s="166" t="s">
        <v>2338</v>
      </c>
      <c r="B1133" s="99">
        <v>19545.849999999999</v>
      </c>
      <c r="C1133" s="99">
        <v>15533.31</v>
      </c>
      <c r="D1133" s="99">
        <v>103092.9</v>
      </c>
      <c r="E1133" s="99">
        <v>94518.5</v>
      </c>
      <c r="F1133" s="113">
        <v>72000</v>
      </c>
      <c r="G1133" s="112">
        <v>24444</v>
      </c>
      <c r="H1133" s="182">
        <v>46205</v>
      </c>
      <c r="I1133" s="182">
        <v>46239</v>
      </c>
      <c r="J1133" s="166">
        <v>1.6</v>
      </c>
      <c r="K1133" s="166">
        <v>1.1000000000000001</v>
      </c>
      <c r="L1133" s="167" t="s">
        <v>1207</v>
      </c>
      <c r="M1133" s="168" t="s">
        <v>1204</v>
      </c>
      <c r="N1133" s="169">
        <v>0.02</v>
      </c>
      <c r="O1133" s="21">
        <f t="shared" si="626"/>
        <v>0.5</v>
      </c>
      <c r="P1133" s="21" t="str">
        <f t="shared" si="627"/>
        <v>N</v>
      </c>
      <c r="Q1133" s="22">
        <f t="shared" si="628"/>
        <v>35079.159999999996</v>
      </c>
      <c r="R1133" s="8" t="str">
        <f t="shared" si="629"/>
        <v>N</v>
      </c>
      <c r="S1133" s="23">
        <f t="shared" si="630"/>
        <v>1</v>
      </c>
      <c r="T1133" s="24">
        <f t="shared" si="631"/>
        <v>50000</v>
      </c>
      <c r="U1133" s="24">
        <f t="shared" si="632"/>
        <v>200000</v>
      </c>
      <c r="V1133" s="24">
        <f t="shared" si="633"/>
        <v>257500</v>
      </c>
      <c r="W1133" s="24">
        <f t="shared" si="634"/>
        <v>17890.371599999999</v>
      </c>
      <c r="X1133" s="24">
        <f t="shared" si="635"/>
        <v>0</v>
      </c>
      <c r="Y1133" s="24">
        <f t="shared" si="636"/>
        <v>17890.371599999999</v>
      </c>
      <c r="Z1133" s="24">
        <f t="shared" si="637"/>
        <v>17890.371599999999</v>
      </c>
      <c r="AA1133" s="25" t="str">
        <f t="shared" si="638"/>
        <v>N</v>
      </c>
      <c r="AB1133" s="26">
        <f t="shared" si="639"/>
        <v>0</v>
      </c>
      <c r="AC1133" s="27">
        <f t="shared" si="640"/>
        <v>50000</v>
      </c>
      <c r="AD1133" s="28">
        <f t="shared" si="641"/>
        <v>200000</v>
      </c>
      <c r="AE1133" s="28">
        <f t="shared" si="642"/>
        <v>257500</v>
      </c>
      <c r="AF1133" s="28">
        <f t="shared" si="643"/>
        <v>0</v>
      </c>
      <c r="AG1133" s="28">
        <f t="shared" si="644"/>
        <v>0</v>
      </c>
      <c r="AH1133" s="28">
        <f t="shared" si="645"/>
        <v>0</v>
      </c>
      <c r="AI1133" s="28">
        <f t="shared" si="646"/>
        <v>0</v>
      </c>
      <c r="AJ1133" s="29" t="str">
        <f t="shared" si="647"/>
        <v>N</v>
      </c>
      <c r="AK1133" s="30">
        <f t="shared" si="648"/>
        <v>0</v>
      </c>
      <c r="AL1133" s="31">
        <f t="shared" si="649"/>
        <v>50000</v>
      </c>
      <c r="AM1133" s="31">
        <f t="shared" si="650"/>
        <v>200000</v>
      </c>
      <c r="AN1133" s="31">
        <f t="shared" si="651"/>
        <v>257500</v>
      </c>
      <c r="AO1133" s="31">
        <f t="shared" si="652"/>
        <v>0</v>
      </c>
      <c r="AP1133" s="31">
        <f t="shared" si="653"/>
        <v>0</v>
      </c>
      <c r="AQ1133" s="31">
        <f t="shared" si="654"/>
        <v>0</v>
      </c>
      <c r="AR1133" s="31">
        <f t="shared" si="655"/>
        <v>0</v>
      </c>
      <c r="AS1133" s="32">
        <f t="shared" si="656"/>
        <v>0</v>
      </c>
      <c r="AT1133" s="33">
        <f t="shared" si="657"/>
        <v>50000</v>
      </c>
      <c r="AU1133" s="33">
        <f t="shared" si="658"/>
        <v>200000</v>
      </c>
      <c r="AV1133" s="33">
        <v>257631</v>
      </c>
      <c r="AW1133" s="33">
        <f t="shared" si="659"/>
        <v>0</v>
      </c>
      <c r="AX1133" s="33">
        <f t="shared" si="660"/>
        <v>0</v>
      </c>
      <c r="AY1133" s="34">
        <f t="shared" si="661"/>
        <v>17890.371599999999</v>
      </c>
    </row>
    <row r="1134" spans="1:51" ht="15" customHeight="1" x14ac:dyDescent="0.3">
      <c r="A1134" s="166" t="s">
        <v>2339</v>
      </c>
      <c r="B1134" s="99">
        <v>18187.13</v>
      </c>
      <c r="C1134" s="99">
        <v>29037.64</v>
      </c>
      <c r="D1134" s="99">
        <v>82504.600000000006</v>
      </c>
      <c r="E1134" s="99">
        <v>68723.53</v>
      </c>
      <c r="F1134" s="113">
        <v>66000</v>
      </c>
      <c r="G1134" s="112">
        <v>0</v>
      </c>
      <c r="H1134" s="182">
        <v>46496</v>
      </c>
      <c r="I1134" s="182">
        <v>46530</v>
      </c>
      <c r="J1134" s="166">
        <v>2.2999999999999998</v>
      </c>
      <c r="K1134" s="166">
        <v>1.1000000000000001</v>
      </c>
      <c r="L1134" s="167" t="s">
        <v>1207</v>
      </c>
      <c r="M1134" s="168" t="s">
        <v>1203</v>
      </c>
      <c r="N1134" s="169">
        <v>0.02</v>
      </c>
      <c r="O1134" s="21">
        <f t="shared" si="626"/>
        <v>1.1999999999999997</v>
      </c>
      <c r="P1134" s="21" t="str">
        <f t="shared" si="627"/>
        <v>N</v>
      </c>
      <c r="Q1134" s="22">
        <f t="shared" si="628"/>
        <v>47224.770000000004</v>
      </c>
      <c r="R1134" s="8" t="str">
        <f t="shared" si="629"/>
        <v>N</v>
      </c>
      <c r="S1134" s="23">
        <f t="shared" si="630"/>
        <v>1.5999999999999996</v>
      </c>
      <c r="T1134" s="24">
        <f t="shared" si="631"/>
        <v>50000</v>
      </c>
      <c r="U1134" s="24">
        <f t="shared" si="632"/>
        <v>200000</v>
      </c>
      <c r="V1134" s="24">
        <f t="shared" si="633"/>
        <v>257500</v>
      </c>
      <c r="W1134" s="24">
        <f t="shared" si="634"/>
        <v>36126.949050000003</v>
      </c>
      <c r="X1134" s="24">
        <f t="shared" si="635"/>
        <v>0</v>
      </c>
      <c r="Y1134" s="24">
        <f t="shared" si="636"/>
        <v>36126.949050000003</v>
      </c>
      <c r="Z1134" s="24">
        <f t="shared" si="637"/>
        <v>12042.316350000001</v>
      </c>
      <c r="AA1134" s="25" t="str">
        <f t="shared" si="638"/>
        <v>N</v>
      </c>
      <c r="AB1134" s="26">
        <f t="shared" si="639"/>
        <v>0.59999999999999964</v>
      </c>
      <c r="AC1134" s="27">
        <f t="shared" si="640"/>
        <v>50000</v>
      </c>
      <c r="AD1134" s="28">
        <f t="shared" si="641"/>
        <v>200000</v>
      </c>
      <c r="AE1134" s="28">
        <f t="shared" si="642"/>
        <v>257500</v>
      </c>
      <c r="AF1134" s="28">
        <f t="shared" si="643"/>
        <v>36849.488031000008</v>
      </c>
      <c r="AG1134" s="28">
        <f t="shared" si="644"/>
        <v>0</v>
      </c>
      <c r="AH1134" s="28">
        <f t="shared" si="645"/>
        <v>36849.488031000008</v>
      </c>
      <c r="AI1134" s="28">
        <f t="shared" si="646"/>
        <v>12283.162677</v>
      </c>
      <c r="AJ1134" s="29" t="str">
        <f t="shared" si="647"/>
        <v>N</v>
      </c>
      <c r="AK1134" s="30">
        <f t="shared" si="648"/>
        <v>0</v>
      </c>
      <c r="AL1134" s="31">
        <f t="shared" si="649"/>
        <v>50000</v>
      </c>
      <c r="AM1134" s="31">
        <f t="shared" si="650"/>
        <v>200000</v>
      </c>
      <c r="AN1134" s="31">
        <f t="shared" si="651"/>
        <v>257500</v>
      </c>
      <c r="AO1134" s="31">
        <f t="shared" si="652"/>
        <v>0</v>
      </c>
      <c r="AP1134" s="31">
        <f t="shared" si="653"/>
        <v>0</v>
      </c>
      <c r="AQ1134" s="31">
        <f t="shared" si="654"/>
        <v>0</v>
      </c>
      <c r="AR1134" s="31">
        <f t="shared" si="655"/>
        <v>0</v>
      </c>
      <c r="AS1134" s="32">
        <f t="shared" si="656"/>
        <v>0</v>
      </c>
      <c r="AT1134" s="33">
        <f t="shared" si="657"/>
        <v>50000</v>
      </c>
      <c r="AU1134" s="33">
        <f t="shared" si="658"/>
        <v>200000</v>
      </c>
      <c r="AV1134" s="33">
        <v>257632</v>
      </c>
      <c r="AW1134" s="33">
        <f t="shared" si="659"/>
        <v>0</v>
      </c>
      <c r="AX1134" s="33">
        <f t="shared" si="660"/>
        <v>0</v>
      </c>
      <c r="AY1134" s="34">
        <f t="shared" si="661"/>
        <v>24325.479027000001</v>
      </c>
    </row>
    <row r="1135" spans="1:51" ht="15" customHeight="1" x14ac:dyDescent="0.3">
      <c r="A1135" s="166" t="s">
        <v>2340</v>
      </c>
      <c r="B1135" s="99">
        <v>6691.79</v>
      </c>
      <c r="C1135" s="99">
        <v>3875.39</v>
      </c>
      <c r="D1135" s="99">
        <v>72811.37</v>
      </c>
      <c r="E1135" s="99">
        <v>60311.03</v>
      </c>
      <c r="F1135" s="113">
        <v>190000</v>
      </c>
      <c r="G1135" s="112">
        <v>12500</v>
      </c>
      <c r="H1135" s="182">
        <v>46456</v>
      </c>
      <c r="I1135" s="182">
        <v>46497</v>
      </c>
      <c r="J1135" s="166">
        <v>3.6</v>
      </c>
      <c r="K1135" s="166">
        <v>1.9</v>
      </c>
      <c r="L1135" s="167" t="s">
        <v>1207</v>
      </c>
      <c r="M1135" s="168" t="s">
        <v>1203</v>
      </c>
      <c r="N1135" s="169">
        <v>0.04</v>
      </c>
      <c r="O1135" s="21">
        <f t="shared" si="626"/>
        <v>1.7000000000000002</v>
      </c>
      <c r="P1135" s="21" t="str">
        <f t="shared" si="627"/>
        <v>N</v>
      </c>
      <c r="Q1135" s="22">
        <f t="shared" si="628"/>
        <v>10567.18</v>
      </c>
      <c r="R1135" s="8" t="str">
        <f t="shared" si="629"/>
        <v>N</v>
      </c>
      <c r="S1135" s="23">
        <f t="shared" si="630"/>
        <v>2.2666666666666671</v>
      </c>
      <c r="T1135" s="24">
        <f t="shared" si="631"/>
        <v>50000</v>
      </c>
      <c r="U1135" s="24">
        <f t="shared" si="632"/>
        <v>200000</v>
      </c>
      <c r="V1135" s="24">
        <f t="shared" si="633"/>
        <v>257500</v>
      </c>
      <c r="W1135" s="24">
        <f t="shared" si="634"/>
        <v>8242.4004000000004</v>
      </c>
      <c r="X1135" s="24">
        <f t="shared" si="635"/>
        <v>0</v>
      </c>
      <c r="Y1135" s="24">
        <f t="shared" si="636"/>
        <v>8242.4004000000004</v>
      </c>
      <c r="Z1135" s="24">
        <f t="shared" si="637"/>
        <v>2747.4668000000001</v>
      </c>
      <c r="AA1135" s="25" t="str">
        <f t="shared" si="638"/>
        <v>N</v>
      </c>
      <c r="AB1135" s="26">
        <f t="shared" si="639"/>
        <v>1.2666666666666671</v>
      </c>
      <c r="AC1135" s="27">
        <f t="shared" si="640"/>
        <v>50000</v>
      </c>
      <c r="AD1135" s="28">
        <f t="shared" si="641"/>
        <v>200000</v>
      </c>
      <c r="AE1135" s="28">
        <f t="shared" si="642"/>
        <v>257500</v>
      </c>
      <c r="AF1135" s="28">
        <f t="shared" si="643"/>
        <v>8572.0964160000003</v>
      </c>
      <c r="AG1135" s="28">
        <f t="shared" si="644"/>
        <v>0</v>
      </c>
      <c r="AH1135" s="28">
        <f t="shared" si="645"/>
        <v>8572.0964160000003</v>
      </c>
      <c r="AI1135" s="28">
        <f t="shared" si="646"/>
        <v>2857.3654720000013</v>
      </c>
      <c r="AJ1135" s="29" t="str">
        <f t="shared" si="647"/>
        <v>N</v>
      </c>
      <c r="AK1135" s="30">
        <f t="shared" si="648"/>
        <v>0.26666666666666705</v>
      </c>
      <c r="AL1135" s="31">
        <f t="shared" si="649"/>
        <v>50000</v>
      </c>
      <c r="AM1135" s="31">
        <f t="shared" si="650"/>
        <v>200000</v>
      </c>
      <c r="AN1135" s="31">
        <f t="shared" si="651"/>
        <v>257500</v>
      </c>
      <c r="AO1135" s="31">
        <f t="shared" si="652"/>
        <v>8914.9802726400012</v>
      </c>
      <c r="AP1135" s="31">
        <f t="shared" si="653"/>
        <v>0</v>
      </c>
      <c r="AQ1135" s="31">
        <f t="shared" si="654"/>
        <v>8914.9802726400012</v>
      </c>
      <c r="AR1135" s="31">
        <f t="shared" si="655"/>
        <v>2971.660090880001</v>
      </c>
      <c r="AS1135" s="32">
        <f t="shared" si="656"/>
        <v>0</v>
      </c>
      <c r="AT1135" s="33">
        <f t="shared" si="657"/>
        <v>50000</v>
      </c>
      <c r="AU1135" s="33">
        <f t="shared" si="658"/>
        <v>200000</v>
      </c>
      <c r="AV1135" s="33">
        <v>257633</v>
      </c>
      <c r="AW1135" s="33">
        <f t="shared" si="659"/>
        <v>0</v>
      </c>
      <c r="AX1135" s="33">
        <f t="shared" si="660"/>
        <v>0</v>
      </c>
      <c r="AY1135" s="34">
        <f t="shared" si="661"/>
        <v>8576.4923628800025</v>
      </c>
    </row>
    <row r="1136" spans="1:51" ht="15" customHeight="1" x14ac:dyDescent="0.3">
      <c r="A1136" s="166" t="s">
        <v>2341</v>
      </c>
      <c r="B1136" s="99">
        <v>18639.64</v>
      </c>
      <c r="C1136" s="99">
        <v>17901.73</v>
      </c>
      <c r="D1136" s="99">
        <v>64601.72</v>
      </c>
      <c r="E1136" s="99">
        <v>59175.360000000001</v>
      </c>
      <c r="F1136" s="113">
        <v>15000</v>
      </c>
      <c r="G1136" s="112">
        <v>0</v>
      </c>
      <c r="H1136" s="182">
        <v>46416</v>
      </c>
      <c r="I1136" s="182">
        <v>46467</v>
      </c>
      <c r="J1136" s="166">
        <v>3.6</v>
      </c>
      <c r="K1136" s="166">
        <v>1.1000000000000001</v>
      </c>
      <c r="L1136" s="167" t="s">
        <v>1207</v>
      </c>
      <c r="M1136" s="168" t="s">
        <v>1205</v>
      </c>
      <c r="N1136" s="169">
        <v>0.04</v>
      </c>
      <c r="O1136" s="21">
        <f t="shared" si="626"/>
        <v>2.5</v>
      </c>
      <c r="P1136" s="21" t="str">
        <f t="shared" si="627"/>
        <v>N</v>
      </c>
      <c r="Q1136" s="22">
        <f t="shared" si="628"/>
        <v>36541.369999999995</v>
      </c>
      <c r="R1136" s="8" t="str">
        <f t="shared" si="629"/>
        <v>N</v>
      </c>
      <c r="S1136" s="23">
        <f t="shared" si="630"/>
        <v>2.5</v>
      </c>
      <c r="T1136" s="24">
        <f t="shared" si="631"/>
        <v>50000</v>
      </c>
      <c r="U1136" s="24">
        <f t="shared" si="632"/>
        <v>200000</v>
      </c>
      <c r="V1136" s="24">
        <f t="shared" si="633"/>
        <v>257500</v>
      </c>
      <c r="W1136" s="24">
        <f t="shared" si="634"/>
        <v>38003.024799999999</v>
      </c>
      <c r="X1136" s="24">
        <f t="shared" si="635"/>
        <v>0</v>
      </c>
      <c r="Y1136" s="24">
        <f t="shared" si="636"/>
        <v>38003.024799999999</v>
      </c>
      <c r="Z1136" s="24">
        <f t="shared" si="637"/>
        <v>0</v>
      </c>
      <c r="AA1136" s="25" t="str">
        <f t="shared" si="638"/>
        <v>N</v>
      </c>
      <c r="AB1136" s="26">
        <f t="shared" si="639"/>
        <v>1.5</v>
      </c>
      <c r="AC1136" s="27">
        <f t="shared" si="640"/>
        <v>50000</v>
      </c>
      <c r="AD1136" s="28">
        <f t="shared" si="641"/>
        <v>200000</v>
      </c>
      <c r="AE1136" s="28">
        <f t="shared" si="642"/>
        <v>257500</v>
      </c>
      <c r="AF1136" s="28">
        <f t="shared" si="643"/>
        <v>39523.145792000003</v>
      </c>
      <c r="AG1136" s="28">
        <f t="shared" si="644"/>
        <v>0</v>
      </c>
      <c r="AH1136" s="28">
        <f t="shared" si="645"/>
        <v>39523.145792000003</v>
      </c>
      <c r="AI1136" s="28">
        <f t="shared" si="646"/>
        <v>0</v>
      </c>
      <c r="AJ1136" s="29" t="str">
        <f t="shared" si="647"/>
        <v>N</v>
      </c>
      <c r="AK1136" s="30">
        <f t="shared" si="648"/>
        <v>0.5</v>
      </c>
      <c r="AL1136" s="31">
        <f t="shared" si="649"/>
        <v>50000</v>
      </c>
      <c r="AM1136" s="31">
        <f t="shared" si="650"/>
        <v>200000</v>
      </c>
      <c r="AN1136" s="31">
        <f t="shared" si="651"/>
        <v>257500</v>
      </c>
      <c r="AO1136" s="31">
        <f t="shared" si="652"/>
        <v>41104.071623680007</v>
      </c>
      <c r="AP1136" s="31">
        <f t="shared" si="653"/>
        <v>0</v>
      </c>
      <c r="AQ1136" s="31">
        <f t="shared" si="654"/>
        <v>41104.071623680007</v>
      </c>
      <c r="AR1136" s="31">
        <f t="shared" si="655"/>
        <v>0</v>
      </c>
      <c r="AS1136" s="32">
        <f t="shared" si="656"/>
        <v>0</v>
      </c>
      <c r="AT1136" s="33">
        <f t="shared" si="657"/>
        <v>50000</v>
      </c>
      <c r="AU1136" s="33">
        <f t="shared" si="658"/>
        <v>200000</v>
      </c>
      <c r="AV1136" s="33">
        <v>257634</v>
      </c>
      <c r="AW1136" s="33">
        <f t="shared" si="659"/>
        <v>0</v>
      </c>
      <c r="AX1136" s="33">
        <f t="shared" si="660"/>
        <v>0</v>
      </c>
      <c r="AY1136" s="34">
        <f t="shared" si="661"/>
        <v>0</v>
      </c>
    </row>
    <row r="1137" spans="1:51" ht="15" customHeight="1" x14ac:dyDescent="0.3">
      <c r="A1137" s="166" t="s">
        <v>2342</v>
      </c>
      <c r="B1137" s="99">
        <v>11216.54</v>
      </c>
      <c r="C1137" s="99">
        <v>32012.400000000001</v>
      </c>
      <c r="D1137" s="99">
        <v>70969.89</v>
      </c>
      <c r="E1137" s="99">
        <v>60367.01</v>
      </c>
      <c r="F1137" s="113">
        <v>111000</v>
      </c>
      <c r="G1137" s="116">
        <v>12500</v>
      </c>
      <c r="H1137" s="182">
        <v>46323</v>
      </c>
      <c r="I1137" s="182">
        <v>46365</v>
      </c>
      <c r="J1137" s="166">
        <v>2.7</v>
      </c>
      <c r="K1137" s="166">
        <v>2</v>
      </c>
      <c r="L1137" s="167" t="s">
        <v>1206</v>
      </c>
      <c r="M1137" s="168" t="s">
        <v>1205</v>
      </c>
      <c r="N1137" s="169">
        <v>0.01</v>
      </c>
      <c r="O1137" s="21">
        <f t="shared" si="626"/>
        <v>0.70000000000000018</v>
      </c>
      <c r="P1137" s="21" t="str">
        <f t="shared" si="627"/>
        <v>N</v>
      </c>
      <c r="Q1137" s="22">
        <f t="shared" si="628"/>
        <v>43228.94</v>
      </c>
      <c r="R1137" s="8" t="str">
        <f t="shared" si="629"/>
        <v>N</v>
      </c>
      <c r="S1137" s="23">
        <f t="shared" si="630"/>
        <v>0.70000000000000018</v>
      </c>
      <c r="T1137" s="24">
        <f t="shared" si="631"/>
        <v>20500</v>
      </c>
      <c r="U1137" s="24">
        <f t="shared" si="632"/>
        <v>100000</v>
      </c>
      <c r="V1137" s="24">
        <f t="shared" si="633"/>
        <v>257500</v>
      </c>
      <c r="W1137" s="24">
        <f t="shared" si="634"/>
        <v>20500</v>
      </c>
      <c r="X1137" s="24">
        <f t="shared" si="635"/>
        <v>0</v>
      </c>
      <c r="Y1137" s="24">
        <f t="shared" si="636"/>
        <v>20500</v>
      </c>
      <c r="Z1137" s="24">
        <f t="shared" si="637"/>
        <v>23161.229400000004</v>
      </c>
      <c r="AA1137" s="25" t="str">
        <f t="shared" si="638"/>
        <v>N</v>
      </c>
      <c r="AB1137" s="26">
        <f t="shared" si="639"/>
        <v>0</v>
      </c>
      <c r="AC1137" s="27">
        <f t="shared" si="640"/>
        <v>20500</v>
      </c>
      <c r="AD1137" s="28">
        <f t="shared" si="641"/>
        <v>100000</v>
      </c>
      <c r="AE1137" s="28">
        <f t="shared" si="642"/>
        <v>257500</v>
      </c>
      <c r="AF1137" s="28">
        <f t="shared" si="643"/>
        <v>0</v>
      </c>
      <c r="AG1137" s="28">
        <f t="shared" si="644"/>
        <v>0</v>
      </c>
      <c r="AH1137" s="28">
        <f t="shared" si="645"/>
        <v>0</v>
      </c>
      <c r="AI1137" s="28">
        <f t="shared" si="646"/>
        <v>0</v>
      </c>
      <c r="AJ1137" s="29" t="str">
        <f t="shared" si="647"/>
        <v>N</v>
      </c>
      <c r="AK1137" s="30">
        <f t="shared" si="648"/>
        <v>0</v>
      </c>
      <c r="AL1137" s="31">
        <f t="shared" si="649"/>
        <v>20500</v>
      </c>
      <c r="AM1137" s="31">
        <f t="shared" si="650"/>
        <v>100000</v>
      </c>
      <c r="AN1137" s="31">
        <f t="shared" si="651"/>
        <v>257500</v>
      </c>
      <c r="AO1137" s="31">
        <f t="shared" si="652"/>
        <v>0</v>
      </c>
      <c r="AP1137" s="31">
        <f t="shared" si="653"/>
        <v>0</v>
      </c>
      <c r="AQ1137" s="31">
        <f t="shared" si="654"/>
        <v>0</v>
      </c>
      <c r="AR1137" s="31">
        <f t="shared" si="655"/>
        <v>0</v>
      </c>
      <c r="AS1137" s="32">
        <f t="shared" si="656"/>
        <v>0</v>
      </c>
      <c r="AT1137" s="33">
        <f t="shared" si="657"/>
        <v>20500</v>
      </c>
      <c r="AU1137" s="33">
        <f t="shared" si="658"/>
        <v>100000</v>
      </c>
      <c r="AV1137" s="33">
        <v>257635</v>
      </c>
      <c r="AW1137" s="33">
        <f t="shared" si="659"/>
        <v>0</v>
      </c>
      <c r="AX1137" s="33">
        <f t="shared" si="660"/>
        <v>0</v>
      </c>
      <c r="AY1137" s="34">
        <f t="shared" si="661"/>
        <v>23161.229400000004</v>
      </c>
    </row>
    <row r="1138" spans="1:51" ht="15" customHeight="1" x14ac:dyDescent="0.3">
      <c r="A1138" s="166" t="s">
        <v>2343</v>
      </c>
      <c r="B1138" s="99">
        <v>13966.36</v>
      </c>
      <c r="C1138" s="99">
        <v>13462.33</v>
      </c>
      <c r="D1138" s="99">
        <v>84862.36</v>
      </c>
      <c r="E1138" s="99">
        <v>74918.399999999994</v>
      </c>
      <c r="F1138" s="117">
        <v>51000</v>
      </c>
      <c r="G1138" s="116">
        <v>12500</v>
      </c>
      <c r="H1138" s="182">
        <v>46458</v>
      </c>
      <c r="I1138" s="182">
        <v>46510</v>
      </c>
      <c r="J1138" s="166">
        <v>4.9000000000000004</v>
      </c>
      <c r="K1138" s="166">
        <v>1.2</v>
      </c>
      <c r="L1138" s="167" t="s">
        <v>1206</v>
      </c>
      <c r="M1138" s="168" t="s">
        <v>1204</v>
      </c>
      <c r="N1138" s="169">
        <v>0.02</v>
      </c>
      <c r="O1138" s="21">
        <f t="shared" si="626"/>
        <v>3.7</v>
      </c>
      <c r="P1138" s="21" t="str">
        <f t="shared" si="627"/>
        <v>N</v>
      </c>
      <c r="Q1138" s="22">
        <f t="shared" si="628"/>
        <v>27428.690000000002</v>
      </c>
      <c r="R1138" s="8" t="str">
        <f t="shared" si="629"/>
        <v>N</v>
      </c>
      <c r="S1138" s="23">
        <f t="shared" si="630"/>
        <v>7.4</v>
      </c>
      <c r="T1138" s="24">
        <f t="shared" si="631"/>
        <v>20500</v>
      </c>
      <c r="U1138" s="24">
        <f t="shared" si="632"/>
        <v>100000</v>
      </c>
      <c r="V1138" s="24">
        <f t="shared" si="633"/>
        <v>257500</v>
      </c>
      <c r="W1138" s="24">
        <f t="shared" si="634"/>
        <v>7568.82</v>
      </c>
      <c r="X1138" s="24">
        <f t="shared" si="635"/>
        <v>0</v>
      </c>
      <c r="Y1138" s="24">
        <f t="shared" si="636"/>
        <v>7568.82</v>
      </c>
      <c r="Z1138" s="24">
        <f t="shared" si="637"/>
        <v>20408.443800000005</v>
      </c>
      <c r="AA1138" s="25" t="str">
        <f t="shared" si="638"/>
        <v>N</v>
      </c>
      <c r="AB1138" s="26">
        <f t="shared" si="639"/>
        <v>6.4</v>
      </c>
      <c r="AC1138" s="27">
        <f t="shared" si="640"/>
        <v>20500</v>
      </c>
      <c r="AD1138" s="28">
        <f t="shared" si="641"/>
        <v>100000</v>
      </c>
      <c r="AE1138" s="28">
        <f t="shared" si="642"/>
        <v>257500</v>
      </c>
      <c r="AF1138" s="28">
        <f t="shared" si="643"/>
        <v>3784.41</v>
      </c>
      <c r="AG1138" s="28">
        <f t="shared" si="644"/>
        <v>0</v>
      </c>
      <c r="AH1138" s="28">
        <f t="shared" si="645"/>
        <v>3784.41</v>
      </c>
      <c r="AI1138" s="28">
        <f t="shared" si="646"/>
        <v>24752.399076000005</v>
      </c>
      <c r="AJ1138" s="29" t="str">
        <f t="shared" si="647"/>
        <v>N</v>
      </c>
      <c r="AK1138" s="30">
        <f t="shared" si="648"/>
        <v>5.4</v>
      </c>
      <c r="AL1138" s="31">
        <f t="shared" si="649"/>
        <v>20500</v>
      </c>
      <c r="AM1138" s="31">
        <f t="shared" si="650"/>
        <v>100000</v>
      </c>
      <c r="AN1138" s="31">
        <f t="shared" si="651"/>
        <v>257500</v>
      </c>
      <c r="AO1138" s="31">
        <f t="shared" si="652"/>
        <v>0</v>
      </c>
      <c r="AP1138" s="31">
        <f t="shared" si="653"/>
        <v>0</v>
      </c>
      <c r="AQ1138" s="31">
        <f t="shared" si="654"/>
        <v>0</v>
      </c>
      <c r="AR1138" s="31">
        <f t="shared" si="655"/>
        <v>29107.545257520007</v>
      </c>
      <c r="AS1138" s="32">
        <f t="shared" si="656"/>
        <v>4.4000000000000004</v>
      </c>
      <c r="AT1138" s="33">
        <f t="shared" si="657"/>
        <v>20500</v>
      </c>
      <c r="AU1138" s="33">
        <f t="shared" si="658"/>
        <v>100000</v>
      </c>
      <c r="AV1138" s="33">
        <v>257636</v>
      </c>
      <c r="AW1138" s="33">
        <f t="shared" si="659"/>
        <v>1892.2049999999999</v>
      </c>
      <c r="AX1138" s="33">
        <f t="shared" si="660"/>
        <v>27797.491162670405</v>
      </c>
      <c r="AY1138" s="34">
        <f t="shared" si="661"/>
        <v>102065.87929619043</v>
      </c>
    </row>
    <row r="1139" spans="1:51" ht="15" customHeight="1" x14ac:dyDescent="0.3">
      <c r="A1139" s="166" t="s">
        <v>2344</v>
      </c>
      <c r="B1139" s="99">
        <v>5447.25</v>
      </c>
      <c r="C1139" s="99">
        <v>30488.29</v>
      </c>
      <c r="D1139" s="99">
        <v>82147.86</v>
      </c>
      <c r="E1139" s="99">
        <v>73429.149999999994</v>
      </c>
      <c r="F1139" s="117">
        <v>95000</v>
      </c>
      <c r="G1139" s="116">
        <v>12500</v>
      </c>
      <c r="H1139" s="182">
        <v>46531</v>
      </c>
      <c r="I1139" s="182">
        <v>46618</v>
      </c>
      <c r="J1139" s="166">
        <v>2.4</v>
      </c>
      <c r="K1139" s="166">
        <v>2.2999999999999998</v>
      </c>
      <c r="L1139" s="167" t="s">
        <v>1206</v>
      </c>
      <c r="M1139" s="168" t="s">
        <v>1205</v>
      </c>
      <c r="N1139" s="169">
        <v>0</v>
      </c>
      <c r="O1139" s="21">
        <f t="shared" si="626"/>
        <v>0.10000000000000009</v>
      </c>
      <c r="P1139" s="21" t="str">
        <f t="shared" si="627"/>
        <v>N</v>
      </c>
      <c r="Q1139" s="22">
        <f t="shared" si="628"/>
        <v>35935.54</v>
      </c>
      <c r="R1139" s="8" t="str">
        <f t="shared" si="629"/>
        <v>N</v>
      </c>
      <c r="S1139" s="23">
        <f t="shared" si="630"/>
        <v>0.10000000000000009</v>
      </c>
      <c r="T1139" s="24">
        <f t="shared" si="631"/>
        <v>20500</v>
      </c>
      <c r="U1139" s="24">
        <f t="shared" si="632"/>
        <v>100000</v>
      </c>
      <c r="V1139" s="24">
        <f t="shared" si="633"/>
        <v>257500</v>
      </c>
      <c r="W1139" s="24">
        <f t="shared" si="634"/>
        <v>17852.14</v>
      </c>
      <c r="X1139" s="24">
        <f t="shared" si="635"/>
        <v>0</v>
      </c>
      <c r="Y1139" s="24">
        <f t="shared" si="636"/>
        <v>17852.14</v>
      </c>
      <c r="Z1139" s="24">
        <f t="shared" si="637"/>
        <v>18083.400000000001</v>
      </c>
      <c r="AA1139" s="25" t="str">
        <f t="shared" si="638"/>
        <v>N</v>
      </c>
      <c r="AB1139" s="26">
        <f t="shared" si="639"/>
        <v>0</v>
      </c>
      <c r="AC1139" s="27">
        <f t="shared" si="640"/>
        <v>20500</v>
      </c>
      <c r="AD1139" s="28">
        <f t="shared" si="641"/>
        <v>100000</v>
      </c>
      <c r="AE1139" s="28">
        <f t="shared" si="642"/>
        <v>257500</v>
      </c>
      <c r="AF1139" s="28">
        <f t="shared" si="643"/>
        <v>0</v>
      </c>
      <c r="AG1139" s="28">
        <f t="shared" si="644"/>
        <v>0</v>
      </c>
      <c r="AH1139" s="28">
        <f t="shared" si="645"/>
        <v>0</v>
      </c>
      <c r="AI1139" s="28">
        <f t="shared" si="646"/>
        <v>0</v>
      </c>
      <c r="AJ1139" s="29" t="str">
        <f t="shared" si="647"/>
        <v>N</v>
      </c>
      <c r="AK1139" s="30">
        <f t="shared" si="648"/>
        <v>0</v>
      </c>
      <c r="AL1139" s="31">
        <f t="shared" si="649"/>
        <v>20500</v>
      </c>
      <c r="AM1139" s="31">
        <f t="shared" si="650"/>
        <v>100000</v>
      </c>
      <c r="AN1139" s="31">
        <f t="shared" si="651"/>
        <v>257500</v>
      </c>
      <c r="AO1139" s="31">
        <f t="shared" si="652"/>
        <v>0</v>
      </c>
      <c r="AP1139" s="31">
        <f t="shared" si="653"/>
        <v>0</v>
      </c>
      <c r="AQ1139" s="31">
        <f t="shared" si="654"/>
        <v>0</v>
      </c>
      <c r="AR1139" s="31">
        <f t="shared" si="655"/>
        <v>0</v>
      </c>
      <c r="AS1139" s="32">
        <f t="shared" si="656"/>
        <v>0</v>
      </c>
      <c r="AT1139" s="33">
        <f t="shared" si="657"/>
        <v>20500</v>
      </c>
      <c r="AU1139" s="33">
        <f t="shared" si="658"/>
        <v>100000</v>
      </c>
      <c r="AV1139" s="33">
        <v>257637</v>
      </c>
      <c r="AW1139" s="33">
        <f t="shared" si="659"/>
        <v>0</v>
      </c>
      <c r="AX1139" s="33">
        <f t="shared" si="660"/>
        <v>0</v>
      </c>
      <c r="AY1139" s="34">
        <f t="shared" si="661"/>
        <v>18083.400000000001</v>
      </c>
    </row>
    <row r="1140" spans="1:51" ht="15" customHeight="1" x14ac:dyDescent="0.3">
      <c r="A1140" s="166" t="s">
        <v>2345</v>
      </c>
      <c r="B1140" s="99">
        <v>8748.73</v>
      </c>
      <c r="C1140" s="99">
        <v>18481.39</v>
      </c>
      <c r="D1140" s="99">
        <v>80472.91</v>
      </c>
      <c r="E1140" s="99">
        <v>69602.559999999998</v>
      </c>
      <c r="F1140" s="117">
        <v>121000</v>
      </c>
      <c r="G1140" s="116">
        <v>12500</v>
      </c>
      <c r="H1140" s="182">
        <v>46565</v>
      </c>
      <c r="I1140" s="182">
        <v>46624</v>
      </c>
      <c r="J1140" s="166">
        <v>4.3</v>
      </c>
      <c r="K1140" s="166">
        <v>4.0999999999999996</v>
      </c>
      <c r="L1140" s="167" t="s">
        <v>1206</v>
      </c>
      <c r="M1140" s="168" t="s">
        <v>1204</v>
      </c>
      <c r="N1140" s="169">
        <v>0</v>
      </c>
      <c r="O1140" s="21">
        <f t="shared" si="626"/>
        <v>0.20000000000000018</v>
      </c>
      <c r="P1140" s="21" t="str">
        <f t="shared" si="627"/>
        <v>N</v>
      </c>
      <c r="Q1140" s="22">
        <f t="shared" si="628"/>
        <v>27230.12</v>
      </c>
      <c r="R1140" s="8" t="str">
        <f t="shared" si="629"/>
        <v>N</v>
      </c>
      <c r="S1140" s="23">
        <f t="shared" si="630"/>
        <v>0.40000000000000036</v>
      </c>
      <c r="T1140" s="24">
        <f t="shared" si="631"/>
        <v>20500</v>
      </c>
      <c r="U1140" s="24">
        <f t="shared" si="632"/>
        <v>100000</v>
      </c>
      <c r="V1140" s="24">
        <f t="shared" si="633"/>
        <v>257500</v>
      </c>
      <c r="W1140" s="24">
        <f t="shared" si="634"/>
        <v>9763.5449999999983</v>
      </c>
      <c r="X1140" s="24">
        <f t="shared" si="635"/>
        <v>0</v>
      </c>
      <c r="Y1140" s="24">
        <f t="shared" si="636"/>
        <v>9763.5449999999983</v>
      </c>
      <c r="Z1140" s="24">
        <f t="shared" si="637"/>
        <v>17466.575000000001</v>
      </c>
      <c r="AA1140" s="25" t="str">
        <f t="shared" si="638"/>
        <v>N</v>
      </c>
      <c r="AB1140" s="26">
        <f t="shared" si="639"/>
        <v>0</v>
      </c>
      <c r="AC1140" s="27">
        <f t="shared" si="640"/>
        <v>20500</v>
      </c>
      <c r="AD1140" s="28">
        <f t="shared" si="641"/>
        <v>100000</v>
      </c>
      <c r="AE1140" s="28">
        <f t="shared" si="642"/>
        <v>257500</v>
      </c>
      <c r="AF1140" s="28">
        <f t="shared" si="643"/>
        <v>0</v>
      </c>
      <c r="AG1140" s="28">
        <f t="shared" si="644"/>
        <v>0</v>
      </c>
      <c r="AH1140" s="28">
        <f t="shared" si="645"/>
        <v>0</v>
      </c>
      <c r="AI1140" s="28">
        <f t="shared" si="646"/>
        <v>0</v>
      </c>
      <c r="AJ1140" s="29" t="str">
        <f t="shared" si="647"/>
        <v>N</v>
      </c>
      <c r="AK1140" s="30">
        <f t="shared" si="648"/>
        <v>0</v>
      </c>
      <c r="AL1140" s="31">
        <f t="shared" si="649"/>
        <v>20500</v>
      </c>
      <c r="AM1140" s="31">
        <f t="shared" si="650"/>
        <v>100000</v>
      </c>
      <c r="AN1140" s="31">
        <f t="shared" si="651"/>
        <v>257500</v>
      </c>
      <c r="AO1140" s="31">
        <f t="shared" si="652"/>
        <v>0</v>
      </c>
      <c r="AP1140" s="31">
        <f t="shared" si="653"/>
        <v>0</v>
      </c>
      <c r="AQ1140" s="31">
        <f t="shared" si="654"/>
        <v>0</v>
      </c>
      <c r="AR1140" s="31">
        <f t="shared" si="655"/>
        <v>0</v>
      </c>
      <c r="AS1140" s="32">
        <f t="shared" si="656"/>
        <v>0</v>
      </c>
      <c r="AT1140" s="33">
        <f t="shared" si="657"/>
        <v>20500</v>
      </c>
      <c r="AU1140" s="33">
        <f t="shared" si="658"/>
        <v>100000</v>
      </c>
      <c r="AV1140" s="33">
        <v>257638</v>
      </c>
      <c r="AW1140" s="33">
        <f t="shared" si="659"/>
        <v>0</v>
      </c>
      <c r="AX1140" s="33">
        <f t="shared" si="660"/>
        <v>0</v>
      </c>
      <c r="AY1140" s="34">
        <f t="shared" si="661"/>
        <v>17466.575000000001</v>
      </c>
    </row>
    <row r="1141" spans="1:51" ht="15" customHeight="1" x14ac:dyDescent="0.3">
      <c r="A1141" s="166" t="s">
        <v>2346</v>
      </c>
      <c r="B1141" s="99">
        <v>9920.14</v>
      </c>
      <c r="C1141" s="99">
        <v>3809.24</v>
      </c>
      <c r="D1141" s="99">
        <v>42655.09</v>
      </c>
      <c r="E1141" s="99">
        <v>30094.02</v>
      </c>
      <c r="F1141" s="117">
        <v>126000</v>
      </c>
      <c r="G1141" s="116">
        <v>12500</v>
      </c>
      <c r="H1141" s="182">
        <v>46404</v>
      </c>
      <c r="I1141" s="182">
        <v>46455</v>
      </c>
      <c r="J1141" s="166">
        <v>3.7</v>
      </c>
      <c r="K1141" s="166">
        <v>3.3</v>
      </c>
      <c r="L1141" s="167" t="s">
        <v>1206</v>
      </c>
      <c r="M1141" s="168" t="s">
        <v>1203</v>
      </c>
      <c r="N1141" s="169">
        <v>0</v>
      </c>
      <c r="O1141" s="21">
        <f t="shared" si="626"/>
        <v>0.40000000000000036</v>
      </c>
      <c r="P1141" s="21" t="str">
        <f t="shared" si="627"/>
        <v>N</v>
      </c>
      <c r="Q1141" s="22">
        <f t="shared" si="628"/>
        <v>13729.38</v>
      </c>
      <c r="R1141" s="8" t="str">
        <f t="shared" si="629"/>
        <v>N</v>
      </c>
      <c r="S1141" s="23">
        <f t="shared" si="630"/>
        <v>0.53333333333333377</v>
      </c>
      <c r="T1141" s="24">
        <f t="shared" si="631"/>
        <v>20500</v>
      </c>
      <c r="U1141" s="24">
        <f t="shared" si="632"/>
        <v>100000</v>
      </c>
      <c r="V1141" s="24">
        <f t="shared" si="633"/>
        <v>257500</v>
      </c>
      <c r="W1141" s="24">
        <f t="shared" si="634"/>
        <v>10297.035</v>
      </c>
      <c r="X1141" s="24">
        <f t="shared" si="635"/>
        <v>0</v>
      </c>
      <c r="Y1141" s="24">
        <f t="shared" si="636"/>
        <v>10297.035</v>
      </c>
      <c r="Z1141" s="24">
        <f t="shared" si="637"/>
        <v>3432.3449999999993</v>
      </c>
      <c r="AA1141" s="25" t="str">
        <f t="shared" si="638"/>
        <v>N</v>
      </c>
      <c r="AB1141" s="26">
        <f t="shared" si="639"/>
        <v>0</v>
      </c>
      <c r="AC1141" s="27">
        <f t="shared" si="640"/>
        <v>20500</v>
      </c>
      <c r="AD1141" s="28">
        <f t="shared" si="641"/>
        <v>100000</v>
      </c>
      <c r="AE1141" s="28">
        <f t="shared" si="642"/>
        <v>257500</v>
      </c>
      <c r="AF1141" s="28">
        <f t="shared" si="643"/>
        <v>0</v>
      </c>
      <c r="AG1141" s="28">
        <f t="shared" si="644"/>
        <v>0</v>
      </c>
      <c r="AH1141" s="28">
        <f t="shared" si="645"/>
        <v>0</v>
      </c>
      <c r="AI1141" s="28">
        <f t="shared" si="646"/>
        <v>0</v>
      </c>
      <c r="AJ1141" s="29" t="str">
        <f t="shared" si="647"/>
        <v>N</v>
      </c>
      <c r="AK1141" s="30">
        <f t="shared" si="648"/>
        <v>0</v>
      </c>
      <c r="AL1141" s="31">
        <f t="shared" si="649"/>
        <v>20500</v>
      </c>
      <c r="AM1141" s="31">
        <f t="shared" si="650"/>
        <v>100000</v>
      </c>
      <c r="AN1141" s="31">
        <f t="shared" si="651"/>
        <v>257500</v>
      </c>
      <c r="AO1141" s="31">
        <f t="shared" si="652"/>
        <v>0</v>
      </c>
      <c r="AP1141" s="31">
        <f t="shared" si="653"/>
        <v>0</v>
      </c>
      <c r="AQ1141" s="31">
        <f t="shared" si="654"/>
        <v>0</v>
      </c>
      <c r="AR1141" s="31">
        <f t="shared" si="655"/>
        <v>0</v>
      </c>
      <c r="AS1141" s="32">
        <f t="shared" si="656"/>
        <v>0</v>
      </c>
      <c r="AT1141" s="33">
        <f t="shared" si="657"/>
        <v>20500</v>
      </c>
      <c r="AU1141" s="33">
        <f t="shared" si="658"/>
        <v>100000</v>
      </c>
      <c r="AV1141" s="33">
        <v>257639</v>
      </c>
      <c r="AW1141" s="33">
        <f t="shared" si="659"/>
        <v>0</v>
      </c>
      <c r="AX1141" s="33">
        <f t="shared" si="660"/>
        <v>0</v>
      </c>
      <c r="AY1141" s="34">
        <f t="shared" si="661"/>
        <v>3432.3449999999993</v>
      </c>
    </row>
    <row r="1142" spans="1:51" ht="15" customHeight="1" x14ac:dyDescent="0.3">
      <c r="A1142" s="166" t="s">
        <v>2347</v>
      </c>
      <c r="B1142" s="99">
        <v>12138.68</v>
      </c>
      <c r="C1142" s="99">
        <v>6474.86</v>
      </c>
      <c r="D1142" s="99">
        <v>75962.31</v>
      </c>
      <c r="E1142" s="99">
        <v>70720.539999999994</v>
      </c>
      <c r="F1142" s="117">
        <v>152000</v>
      </c>
      <c r="G1142" s="116">
        <v>12500</v>
      </c>
      <c r="H1142" s="182">
        <v>46474</v>
      </c>
      <c r="I1142" s="182">
        <v>46542</v>
      </c>
      <c r="J1142" s="166">
        <v>2.1</v>
      </c>
      <c r="K1142" s="166">
        <v>1.7</v>
      </c>
      <c r="L1142" s="167" t="s">
        <v>1206</v>
      </c>
      <c r="M1142" s="168" t="s">
        <v>1203</v>
      </c>
      <c r="N1142" s="169">
        <v>0.01</v>
      </c>
      <c r="O1142" s="21">
        <f t="shared" si="626"/>
        <v>0.40000000000000013</v>
      </c>
      <c r="P1142" s="21" t="str">
        <f t="shared" si="627"/>
        <v>N</v>
      </c>
      <c r="Q1142" s="22">
        <f t="shared" si="628"/>
        <v>18613.54</v>
      </c>
      <c r="R1142" s="8" t="str">
        <f t="shared" si="629"/>
        <v>N</v>
      </c>
      <c r="S1142" s="23">
        <f t="shared" si="630"/>
        <v>0.53333333333333355</v>
      </c>
      <c r="T1142" s="24">
        <f t="shared" si="631"/>
        <v>20500</v>
      </c>
      <c r="U1142" s="24">
        <f t="shared" si="632"/>
        <v>100000</v>
      </c>
      <c r="V1142" s="24">
        <f t="shared" si="633"/>
        <v>257500</v>
      </c>
      <c r="W1142" s="24">
        <f t="shared" si="634"/>
        <v>14099.75655</v>
      </c>
      <c r="X1142" s="24">
        <f t="shared" si="635"/>
        <v>0</v>
      </c>
      <c r="Y1142" s="24">
        <f t="shared" si="636"/>
        <v>14099.75655</v>
      </c>
      <c r="Z1142" s="24">
        <f t="shared" si="637"/>
        <v>4699.91885</v>
      </c>
      <c r="AA1142" s="25" t="str">
        <f t="shared" si="638"/>
        <v>N</v>
      </c>
      <c r="AB1142" s="26">
        <f t="shared" si="639"/>
        <v>0</v>
      </c>
      <c r="AC1142" s="27">
        <f t="shared" si="640"/>
        <v>20500</v>
      </c>
      <c r="AD1142" s="28">
        <f t="shared" si="641"/>
        <v>100000</v>
      </c>
      <c r="AE1142" s="28">
        <f t="shared" si="642"/>
        <v>257500</v>
      </c>
      <c r="AF1142" s="28">
        <f t="shared" si="643"/>
        <v>0</v>
      </c>
      <c r="AG1142" s="28">
        <f t="shared" si="644"/>
        <v>0</v>
      </c>
      <c r="AH1142" s="28">
        <f t="shared" si="645"/>
        <v>0</v>
      </c>
      <c r="AI1142" s="28">
        <f t="shared" si="646"/>
        <v>0</v>
      </c>
      <c r="AJ1142" s="29" t="str">
        <f t="shared" si="647"/>
        <v>N</v>
      </c>
      <c r="AK1142" s="30">
        <f t="shared" si="648"/>
        <v>0</v>
      </c>
      <c r="AL1142" s="31">
        <f t="shared" si="649"/>
        <v>20500</v>
      </c>
      <c r="AM1142" s="31">
        <f t="shared" si="650"/>
        <v>100000</v>
      </c>
      <c r="AN1142" s="31">
        <f t="shared" si="651"/>
        <v>257500</v>
      </c>
      <c r="AO1142" s="31">
        <f t="shared" si="652"/>
        <v>0</v>
      </c>
      <c r="AP1142" s="31">
        <f t="shared" si="653"/>
        <v>0</v>
      </c>
      <c r="AQ1142" s="31">
        <f t="shared" si="654"/>
        <v>0</v>
      </c>
      <c r="AR1142" s="31">
        <f t="shared" si="655"/>
        <v>0</v>
      </c>
      <c r="AS1142" s="32">
        <f t="shared" si="656"/>
        <v>0</v>
      </c>
      <c r="AT1142" s="33">
        <f t="shared" si="657"/>
        <v>20500</v>
      </c>
      <c r="AU1142" s="33">
        <f t="shared" si="658"/>
        <v>100000</v>
      </c>
      <c r="AV1142" s="33">
        <v>257640</v>
      </c>
      <c r="AW1142" s="33">
        <f t="shared" si="659"/>
        <v>0</v>
      </c>
      <c r="AX1142" s="33">
        <f t="shared" si="660"/>
        <v>0</v>
      </c>
      <c r="AY1142" s="34">
        <f t="shared" si="661"/>
        <v>4699.91885</v>
      </c>
    </row>
    <row r="1143" spans="1:51" ht="15" customHeight="1" x14ac:dyDescent="0.3">
      <c r="A1143" s="166" t="s">
        <v>2348</v>
      </c>
      <c r="B1143" s="99">
        <v>12323.55</v>
      </c>
      <c r="C1143" s="99">
        <v>6730.91</v>
      </c>
      <c r="D1143" s="99">
        <v>81089.83</v>
      </c>
      <c r="E1143" s="99">
        <v>71414.289999999994</v>
      </c>
      <c r="F1143" s="117">
        <v>122000</v>
      </c>
      <c r="G1143" s="116">
        <v>12500</v>
      </c>
      <c r="H1143" s="182">
        <v>46471</v>
      </c>
      <c r="I1143" s="182">
        <v>46507</v>
      </c>
      <c r="J1143" s="166">
        <v>2.9</v>
      </c>
      <c r="K1143" s="166">
        <v>2.9</v>
      </c>
      <c r="L1143" s="167" t="s">
        <v>1206</v>
      </c>
      <c r="M1143" s="168" t="s">
        <v>1203</v>
      </c>
      <c r="N1143" s="169">
        <v>0.03</v>
      </c>
      <c r="O1143" s="21">
        <f t="shared" si="626"/>
        <v>0</v>
      </c>
      <c r="P1143" s="21" t="str">
        <f t="shared" si="627"/>
        <v>N</v>
      </c>
      <c r="Q1143" s="22">
        <f t="shared" si="628"/>
        <v>19054.46</v>
      </c>
      <c r="R1143" s="8" t="str">
        <f t="shared" si="629"/>
        <v>N</v>
      </c>
      <c r="S1143" s="23">
        <f t="shared" si="630"/>
        <v>0</v>
      </c>
      <c r="T1143" s="24">
        <f t="shared" si="631"/>
        <v>20500</v>
      </c>
      <c r="U1143" s="24">
        <f t="shared" si="632"/>
        <v>100000</v>
      </c>
      <c r="V1143" s="24">
        <f t="shared" si="633"/>
        <v>257500</v>
      </c>
      <c r="W1143" s="24">
        <f t="shared" si="634"/>
        <v>0</v>
      </c>
      <c r="X1143" s="24">
        <f t="shared" si="635"/>
        <v>0</v>
      </c>
      <c r="Y1143" s="24">
        <f t="shared" si="636"/>
        <v>0</v>
      </c>
      <c r="Z1143" s="24">
        <f t="shared" si="637"/>
        <v>0</v>
      </c>
      <c r="AA1143" s="25" t="str">
        <f t="shared" si="638"/>
        <v>N</v>
      </c>
      <c r="AB1143" s="26">
        <f t="shared" si="639"/>
        <v>0</v>
      </c>
      <c r="AC1143" s="27">
        <f t="shared" si="640"/>
        <v>20500</v>
      </c>
      <c r="AD1143" s="28">
        <f t="shared" si="641"/>
        <v>100000</v>
      </c>
      <c r="AE1143" s="28">
        <f t="shared" si="642"/>
        <v>257500</v>
      </c>
      <c r="AF1143" s="28">
        <f t="shared" si="643"/>
        <v>0</v>
      </c>
      <c r="AG1143" s="28">
        <f t="shared" si="644"/>
        <v>0</v>
      </c>
      <c r="AH1143" s="28">
        <f t="shared" si="645"/>
        <v>0</v>
      </c>
      <c r="AI1143" s="28">
        <f t="shared" si="646"/>
        <v>0</v>
      </c>
      <c r="AJ1143" s="29" t="str">
        <f t="shared" si="647"/>
        <v>N</v>
      </c>
      <c r="AK1143" s="30">
        <f t="shared" si="648"/>
        <v>0</v>
      </c>
      <c r="AL1143" s="31">
        <f t="shared" si="649"/>
        <v>20500</v>
      </c>
      <c r="AM1143" s="31">
        <f t="shared" si="650"/>
        <v>100000</v>
      </c>
      <c r="AN1143" s="31">
        <f t="shared" si="651"/>
        <v>257500</v>
      </c>
      <c r="AO1143" s="31">
        <f t="shared" si="652"/>
        <v>0</v>
      </c>
      <c r="AP1143" s="31">
        <f t="shared" si="653"/>
        <v>0</v>
      </c>
      <c r="AQ1143" s="31">
        <f t="shared" si="654"/>
        <v>0</v>
      </c>
      <c r="AR1143" s="31">
        <f t="shared" si="655"/>
        <v>0</v>
      </c>
      <c r="AS1143" s="32">
        <f t="shared" si="656"/>
        <v>0</v>
      </c>
      <c r="AT1143" s="33">
        <f t="shared" si="657"/>
        <v>20500</v>
      </c>
      <c r="AU1143" s="33">
        <f t="shared" si="658"/>
        <v>100000</v>
      </c>
      <c r="AV1143" s="33">
        <v>257641</v>
      </c>
      <c r="AW1143" s="33">
        <f t="shared" si="659"/>
        <v>0</v>
      </c>
      <c r="AX1143" s="33">
        <f t="shared" si="660"/>
        <v>0</v>
      </c>
      <c r="AY1143" s="34">
        <f t="shared" si="661"/>
        <v>0</v>
      </c>
    </row>
    <row r="1144" spans="1:51" ht="15" customHeight="1" x14ac:dyDescent="0.3">
      <c r="A1144" s="166" t="s">
        <v>2349</v>
      </c>
      <c r="B1144" s="99">
        <v>19592.73</v>
      </c>
      <c r="C1144" s="99">
        <v>3659.69</v>
      </c>
      <c r="D1144" s="99">
        <v>74975.570000000007</v>
      </c>
      <c r="E1144" s="99">
        <v>64369.29</v>
      </c>
      <c r="F1144" s="117">
        <v>120000</v>
      </c>
      <c r="G1144" s="116">
        <v>12500</v>
      </c>
      <c r="H1144" s="182">
        <v>46420</v>
      </c>
      <c r="I1144" s="182">
        <v>46508</v>
      </c>
      <c r="J1144" s="166">
        <v>3.8</v>
      </c>
      <c r="K1144" s="166">
        <v>2.1</v>
      </c>
      <c r="L1144" s="167" t="s">
        <v>1206</v>
      </c>
      <c r="M1144" s="168" t="s">
        <v>1203</v>
      </c>
      <c r="N1144" s="169">
        <v>2.7E-2</v>
      </c>
      <c r="O1144" s="21">
        <f t="shared" si="626"/>
        <v>1.6999999999999997</v>
      </c>
      <c r="P1144" s="21" t="str">
        <f t="shared" si="627"/>
        <v>N</v>
      </c>
      <c r="Q1144" s="22">
        <f t="shared" si="628"/>
        <v>23252.42</v>
      </c>
      <c r="R1144" s="8" t="str">
        <f t="shared" si="629"/>
        <v>N</v>
      </c>
      <c r="S1144" s="23">
        <f t="shared" si="630"/>
        <v>2.2666666666666662</v>
      </c>
      <c r="T1144" s="24">
        <f t="shared" si="631"/>
        <v>20500</v>
      </c>
      <c r="U1144" s="24">
        <f t="shared" si="632"/>
        <v>100000</v>
      </c>
      <c r="V1144" s="24">
        <f t="shared" si="633"/>
        <v>257500</v>
      </c>
      <c r="W1144" s="24">
        <f t="shared" si="634"/>
        <v>15375</v>
      </c>
      <c r="X1144" s="24">
        <f t="shared" si="635"/>
        <v>0</v>
      </c>
      <c r="Y1144" s="24">
        <f t="shared" si="636"/>
        <v>15375</v>
      </c>
      <c r="Z1144" s="24">
        <f t="shared" si="637"/>
        <v>8505.2353399999956</v>
      </c>
      <c r="AA1144" s="25" t="str">
        <f t="shared" si="638"/>
        <v>N</v>
      </c>
      <c r="AB1144" s="26">
        <f t="shared" si="639"/>
        <v>1.2666666666666662</v>
      </c>
      <c r="AC1144" s="27">
        <f t="shared" si="640"/>
        <v>20500</v>
      </c>
      <c r="AD1144" s="28">
        <f t="shared" si="641"/>
        <v>100000</v>
      </c>
      <c r="AE1144" s="28">
        <f t="shared" si="642"/>
        <v>257500</v>
      </c>
      <c r="AF1144" s="28">
        <f t="shared" si="643"/>
        <v>7237.0724999999948</v>
      </c>
      <c r="AG1144" s="28">
        <f t="shared" si="644"/>
        <v>0</v>
      </c>
      <c r="AH1144" s="28">
        <f t="shared" si="645"/>
        <v>7237.0724999999948</v>
      </c>
      <c r="AI1144" s="28">
        <f t="shared" si="646"/>
        <v>17287.92919418</v>
      </c>
      <c r="AJ1144" s="29" t="str">
        <f t="shared" si="647"/>
        <v>N</v>
      </c>
      <c r="AK1144" s="30">
        <f t="shared" si="648"/>
        <v>0.26666666666666616</v>
      </c>
      <c r="AL1144" s="31">
        <f t="shared" si="649"/>
        <v>20500</v>
      </c>
      <c r="AM1144" s="31">
        <f t="shared" si="650"/>
        <v>100000</v>
      </c>
      <c r="AN1144" s="31">
        <f t="shared" si="651"/>
        <v>257500</v>
      </c>
      <c r="AO1144" s="31">
        <f t="shared" si="652"/>
        <v>7237.0724999999948</v>
      </c>
      <c r="AP1144" s="31">
        <f t="shared" si="653"/>
        <v>0</v>
      </c>
      <c r="AQ1144" s="31">
        <f t="shared" si="654"/>
        <v>7237.0724999999948</v>
      </c>
      <c r="AR1144" s="31">
        <f t="shared" si="655"/>
        <v>17950.104239922857</v>
      </c>
      <c r="AS1144" s="32">
        <f t="shared" si="656"/>
        <v>0</v>
      </c>
      <c r="AT1144" s="33">
        <f t="shared" si="657"/>
        <v>20500</v>
      </c>
      <c r="AU1144" s="33">
        <f t="shared" si="658"/>
        <v>100000</v>
      </c>
      <c r="AV1144" s="33">
        <v>257642</v>
      </c>
      <c r="AW1144" s="33">
        <f t="shared" si="659"/>
        <v>0</v>
      </c>
      <c r="AX1144" s="33">
        <f t="shared" si="660"/>
        <v>0</v>
      </c>
      <c r="AY1144" s="34">
        <f t="shared" si="661"/>
        <v>43743.268774102849</v>
      </c>
    </row>
    <row r="1145" spans="1:51" ht="15" customHeight="1" x14ac:dyDescent="0.3">
      <c r="A1145" s="166" t="s">
        <v>2350</v>
      </c>
      <c r="B1145" s="99">
        <v>16640.82</v>
      </c>
      <c r="C1145" s="99">
        <v>28123.119999999999</v>
      </c>
      <c r="D1145" s="99">
        <v>74555.320000000007</v>
      </c>
      <c r="E1145" s="99">
        <v>63733.87</v>
      </c>
      <c r="F1145" s="117">
        <v>221000</v>
      </c>
      <c r="G1145" s="116">
        <v>0</v>
      </c>
      <c r="H1145" s="182">
        <v>46563</v>
      </c>
      <c r="I1145" s="182">
        <v>46620</v>
      </c>
      <c r="J1145" s="166">
        <v>2.8</v>
      </c>
      <c r="K1145" s="166">
        <v>1.8</v>
      </c>
      <c r="L1145" s="167" t="s">
        <v>1206</v>
      </c>
      <c r="M1145" s="168" t="s">
        <v>1204</v>
      </c>
      <c r="N1145" s="169">
        <v>0.06</v>
      </c>
      <c r="O1145" s="21">
        <f t="shared" si="626"/>
        <v>0.99999999999999978</v>
      </c>
      <c r="P1145" s="21" t="str">
        <f t="shared" si="627"/>
        <v>N</v>
      </c>
      <c r="Q1145" s="22">
        <f t="shared" si="628"/>
        <v>44763.94</v>
      </c>
      <c r="R1145" s="8" t="str">
        <f t="shared" si="629"/>
        <v>N</v>
      </c>
      <c r="S1145" s="23">
        <f t="shared" si="630"/>
        <v>1.9999999999999996</v>
      </c>
      <c r="T1145" s="24">
        <f t="shared" si="631"/>
        <v>20500</v>
      </c>
      <c r="U1145" s="24">
        <f t="shared" si="632"/>
        <v>100000</v>
      </c>
      <c r="V1145" s="24">
        <f t="shared" si="633"/>
        <v>257500</v>
      </c>
      <c r="W1145" s="24">
        <f t="shared" si="634"/>
        <v>10250</v>
      </c>
      <c r="X1145" s="24">
        <f t="shared" si="635"/>
        <v>0</v>
      </c>
      <c r="Y1145" s="24">
        <f t="shared" si="636"/>
        <v>10250</v>
      </c>
      <c r="Z1145" s="24">
        <f t="shared" si="637"/>
        <v>37199.776400000002</v>
      </c>
      <c r="AA1145" s="25" t="str">
        <f t="shared" si="638"/>
        <v>N</v>
      </c>
      <c r="AB1145" s="26">
        <f t="shared" si="639"/>
        <v>0.99999999999999956</v>
      </c>
      <c r="AC1145" s="27">
        <f t="shared" si="640"/>
        <v>20500</v>
      </c>
      <c r="AD1145" s="28">
        <f t="shared" si="641"/>
        <v>100000</v>
      </c>
      <c r="AE1145" s="28">
        <f t="shared" si="642"/>
        <v>257500</v>
      </c>
      <c r="AF1145" s="28">
        <f t="shared" si="643"/>
        <v>7597.3399999999965</v>
      </c>
      <c r="AG1145" s="28">
        <f t="shared" si="644"/>
        <v>0</v>
      </c>
      <c r="AH1145" s="28">
        <f t="shared" si="645"/>
        <v>7597.3399999999965</v>
      </c>
      <c r="AI1145" s="28">
        <f t="shared" si="646"/>
        <v>42699.422984000012</v>
      </c>
      <c r="AJ1145" s="29" t="str">
        <f t="shared" si="647"/>
        <v>N</v>
      </c>
      <c r="AK1145" s="30">
        <f t="shared" si="648"/>
        <v>0</v>
      </c>
      <c r="AL1145" s="31">
        <f t="shared" si="649"/>
        <v>20500</v>
      </c>
      <c r="AM1145" s="31">
        <f t="shared" si="650"/>
        <v>100000</v>
      </c>
      <c r="AN1145" s="31">
        <f t="shared" si="651"/>
        <v>257500</v>
      </c>
      <c r="AO1145" s="31">
        <f t="shared" si="652"/>
        <v>0</v>
      </c>
      <c r="AP1145" s="31">
        <f t="shared" si="653"/>
        <v>0</v>
      </c>
      <c r="AQ1145" s="31">
        <f t="shared" si="654"/>
        <v>0</v>
      </c>
      <c r="AR1145" s="31">
        <f t="shared" si="655"/>
        <v>0</v>
      </c>
      <c r="AS1145" s="32">
        <f t="shared" si="656"/>
        <v>0</v>
      </c>
      <c r="AT1145" s="33">
        <f t="shared" si="657"/>
        <v>20500</v>
      </c>
      <c r="AU1145" s="33">
        <f t="shared" si="658"/>
        <v>100000</v>
      </c>
      <c r="AV1145" s="33">
        <v>257643</v>
      </c>
      <c r="AW1145" s="33">
        <f t="shared" si="659"/>
        <v>0</v>
      </c>
      <c r="AX1145" s="33">
        <f t="shared" si="660"/>
        <v>0</v>
      </c>
      <c r="AY1145" s="34">
        <f t="shared" si="661"/>
        <v>79899.199384000007</v>
      </c>
    </row>
    <row r="1146" spans="1:51" ht="15" customHeight="1" x14ac:dyDescent="0.3">
      <c r="A1146" s="166" t="s">
        <v>2351</v>
      </c>
      <c r="B1146" s="99">
        <v>9657.06</v>
      </c>
      <c r="C1146" s="99">
        <v>27735.11</v>
      </c>
      <c r="D1146" s="99">
        <v>49095.83</v>
      </c>
      <c r="E1146" s="99">
        <v>41178.49</v>
      </c>
      <c r="F1146" s="117">
        <v>150000</v>
      </c>
      <c r="G1146" s="116">
        <v>12500</v>
      </c>
      <c r="H1146" s="182">
        <v>46290</v>
      </c>
      <c r="I1146" s="182">
        <v>46356</v>
      </c>
      <c r="J1146" s="166">
        <v>4.2</v>
      </c>
      <c r="K1146" s="166">
        <v>3.5</v>
      </c>
      <c r="L1146" s="167" t="s">
        <v>1206</v>
      </c>
      <c r="M1146" s="168" t="s">
        <v>1203</v>
      </c>
      <c r="N1146" s="169">
        <v>0.01</v>
      </c>
      <c r="O1146" s="21">
        <f t="shared" si="626"/>
        <v>0.70000000000000018</v>
      </c>
      <c r="P1146" s="21" t="str">
        <f t="shared" si="627"/>
        <v>N</v>
      </c>
      <c r="Q1146" s="22">
        <f t="shared" si="628"/>
        <v>37392.17</v>
      </c>
      <c r="R1146" s="8" t="str">
        <f t="shared" si="629"/>
        <v>N</v>
      </c>
      <c r="S1146" s="23">
        <f t="shared" si="630"/>
        <v>0.93333333333333357</v>
      </c>
      <c r="T1146" s="24">
        <f t="shared" si="631"/>
        <v>20500</v>
      </c>
      <c r="U1146" s="24">
        <f t="shared" si="632"/>
        <v>100000</v>
      </c>
      <c r="V1146" s="24">
        <f t="shared" si="633"/>
        <v>257500</v>
      </c>
      <c r="W1146" s="24">
        <f t="shared" si="634"/>
        <v>15375</v>
      </c>
      <c r="X1146" s="24">
        <f t="shared" si="635"/>
        <v>0</v>
      </c>
      <c r="Y1146" s="24">
        <f t="shared" si="636"/>
        <v>15375</v>
      </c>
      <c r="Z1146" s="24">
        <f t="shared" si="637"/>
        <v>22391.091699999997</v>
      </c>
      <c r="AA1146" s="25" t="str">
        <f t="shared" si="638"/>
        <v>N</v>
      </c>
      <c r="AB1146" s="26">
        <f t="shared" si="639"/>
        <v>0</v>
      </c>
      <c r="AC1146" s="27">
        <f t="shared" si="640"/>
        <v>20500</v>
      </c>
      <c r="AD1146" s="28">
        <f t="shared" si="641"/>
        <v>100000</v>
      </c>
      <c r="AE1146" s="28">
        <f t="shared" si="642"/>
        <v>257500</v>
      </c>
      <c r="AF1146" s="28">
        <f t="shared" si="643"/>
        <v>0</v>
      </c>
      <c r="AG1146" s="28">
        <f t="shared" si="644"/>
        <v>0</v>
      </c>
      <c r="AH1146" s="28">
        <f t="shared" si="645"/>
        <v>0</v>
      </c>
      <c r="AI1146" s="28">
        <f t="shared" si="646"/>
        <v>0</v>
      </c>
      <c r="AJ1146" s="29" t="str">
        <f t="shared" si="647"/>
        <v>N</v>
      </c>
      <c r="AK1146" s="30">
        <f t="shared" si="648"/>
        <v>0</v>
      </c>
      <c r="AL1146" s="31">
        <f t="shared" si="649"/>
        <v>20500</v>
      </c>
      <c r="AM1146" s="31">
        <f t="shared" si="650"/>
        <v>100000</v>
      </c>
      <c r="AN1146" s="31">
        <f t="shared" si="651"/>
        <v>257500</v>
      </c>
      <c r="AO1146" s="31">
        <f t="shared" si="652"/>
        <v>0</v>
      </c>
      <c r="AP1146" s="31">
        <f t="shared" si="653"/>
        <v>0</v>
      </c>
      <c r="AQ1146" s="31">
        <f t="shared" si="654"/>
        <v>0</v>
      </c>
      <c r="AR1146" s="31">
        <f t="shared" si="655"/>
        <v>0</v>
      </c>
      <c r="AS1146" s="32">
        <f t="shared" si="656"/>
        <v>0</v>
      </c>
      <c r="AT1146" s="33">
        <f t="shared" si="657"/>
        <v>20500</v>
      </c>
      <c r="AU1146" s="33">
        <f t="shared" si="658"/>
        <v>100000</v>
      </c>
      <c r="AV1146" s="33">
        <v>257644</v>
      </c>
      <c r="AW1146" s="33">
        <f t="shared" si="659"/>
        <v>0</v>
      </c>
      <c r="AX1146" s="33">
        <f t="shared" si="660"/>
        <v>0</v>
      </c>
      <c r="AY1146" s="34">
        <f t="shared" si="661"/>
        <v>22391.091699999997</v>
      </c>
    </row>
    <row r="1147" spans="1:51" ht="15" customHeight="1" x14ac:dyDescent="0.3">
      <c r="A1147" s="166" t="s">
        <v>2352</v>
      </c>
      <c r="B1147" s="99">
        <v>6904.63</v>
      </c>
      <c r="C1147" s="99">
        <v>22652.74</v>
      </c>
      <c r="D1147" s="99">
        <v>73541.070000000007</v>
      </c>
      <c r="E1147" s="99">
        <v>59305.16</v>
      </c>
      <c r="F1147" s="117">
        <v>70000</v>
      </c>
      <c r="G1147" s="116">
        <v>0</v>
      </c>
      <c r="H1147" s="182">
        <v>46417</v>
      </c>
      <c r="I1147" s="182">
        <v>46440</v>
      </c>
      <c r="J1147" s="166">
        <v>4.5999999999999996</v>
      </c>
      <c r="K1147" s="166">
        <v>4</v>
      </c>
      <c r="L1147" s="167" t="s">
        <v>1206</v>
      </c>
      <c r="M1147" s="168" t="s">
        <v>1205</v>
      </c>
      <c r="N1147" s="169">
        <v>0.02</v>
      </c>
      <c r="O1147" s="21">
        <f t="shared" si="626"/>
        <v>0.59999999999999964</v>
      </c>
      <c r="P1147" s="21" t="str">
        <f t="shared" si="627"/>
        <v>N</v>
      </c>
      <c r="Q1147" s="22">
        <f t="shared" si="628"/>
        <v>29557.370000000003</v>
      </c>
      <c r="R1147" s="8" t="str">
        <f t="shared" si="629"/>
        <v>N</v>
      </c>
      <c r="S1147" s="23">
        <f t="shared" si="630"/>
        <v>0.59999999999999964</v>
      </c>
      <c r="T1147" s="24">
        <f t="shared" si="631"/>
        <v>20500</v>
      </c>
      <c r="U1147" s="24">
        <f t="shared" si="632"/>
        <v>100000</v>
      </c>
      <c r="V1147" s="24">
        <f t="shared" si="633"/>
        <v>257500</v>
      </c>
      <c r="W1147" s="24">
        <f t="shared" si="634"/>
        <v>20500</v>
      </c>
      <c r="X1147" s="24">
        <f t="shared" si="635"/>
        <v>0</v>
      </c>
      <c r="Y1147" s="24">
        <f t="shared" si="636"/>
        <v>20500</v>
      </c>
      <c r="Z1147" s="24">
        <f t="shared" si="637"/>
        <v>9648.5174000000043</v>
      </c>
      <c r="AA1147" s="25" t="str">
        <f t="shared" si="638"/>
        <v>N</v>
      </c>
      <c r="AB1147" s="26">
        <f t="shared" si="639"/>
        <v>0</v>
      </c>
      <c r="AC1147" s="27">
        <f t="shared" si="640"/>
        <v>20500</v>
      </c>
      <c r="AD1147" s="28">
        <f t="shared" si="641"/>
        <v>100000</v>
      </c>
      <c r="AE1147" s="28">
        <f t="shared" si="642"/>
        <v>257500</v>
      </c>
      <c r="AF1147" s="28">
        <f t="shared" si="643"/>
        <v>0</v>
      </c>
      <c r="AG1147" s="28">
        <f t="shared" si="644"/>
        <v>0</v>
      </c>
      <c r="AH1147" s="28">
        <f t="shared" si="645"/>
        <v>0</v>
      </c>
      <c r="AI1147" s="28">
        <f t="shared" si="646"/>
        <v>0</v>
      </c>
      <c r="AJ1147" s="29" t="str">
        <f t="shared" si="647"/>
        <v>N</v>
      </c>
      <c r="AK1147" s="30">
        <f t="shared" si="648"/>
        <v>0</v>
      </c>
      <c r="AL1147" s="31">
        <f t="shared" si="649"/>
        <v>20500</v>
      </c>
      <c r="AM1147" s="31">
        <f t="shared" si="650"/>
        <v>100000</v>
      </c>
      <c r="AN1147" s="31">
        <f t="shared" si="651"/>
        <v>257500</v>
      </c>
      <c r="AO1147" s="31">
        <f t="shared" si="652"/>
        <v>0</v>
      </c>
      <c r="AP1147" s="31">
        <f t="shared" si="653"/>
        <v>0</v>
      </c>
      <c r="AQ1147" s="31">
        <f t="shared" si="654"/>
        <v>0</v>
      </c>
      <c r="AR1147" s="31">
        <f t="shared" si="655"/>
        <v>0</v>
      </c>
      <c r="AS1147" s="32">
        <f t="shared" si="656"/>
        <v>0</v>
      </c>
      <c r="AT1147" s="33">
        <f t="shared" si="657"/>
        <v>20500</v>
      </c>
      <c r="AU1147" s="33">
        <f t="shared" si="658"/>
        <v>100000</v>
      </c>
      <c r="AV1147" s="33">
        <v>257645</v>
      </c>
      <c r="AW1147" s="33">
        <f t="shared" si="659"/>
        <v>0</v>
      </c>
      <c r="AX1147" s="33">
        <f t="shared" si="660"/>
        <v>0</v>
      </c>
      <c r="AY1147" s="34">
        <f t="shared" si="661"/>
        <v>9648.5174000000043</v>
      </c>
    </row>
    <row r="1148" spans="1:51" ht="15" customHeight="1" x14ac:dyDescent="0.3">
      <c r="A1148" s="166" t="s">
        <v>2353</v>
      </c>
      <c r="B1148" s="99">
        <v>6049.97</v>
      </c>
      <c r="C1148" s="99">
        <v>10971.42</v>
      </c>
      <c r="D1148" s="99">
        <v>87313.33</v>
      </c>
      <c r="E1148" s="99">
        <v>83017.87</v>
      </c>
      <c r="F1148" s="117">
        <v>80000</v>
      </c>
      <c r="G1148" s="116">
        <v>26667</v>
      </c>
      <c r="H1148" s="182">
        <v>46523</v>
      </c>
      <c r="I1148" s="182">
        <v>46579</v>
      </c>
      <c r="J1148" s="166">
        <v>2.5</v>
      </c>
      <c r="K1148" s="166">
        <v>0.3</v>
      </c>
      <c r="L1148" s="167" t="s">
        <v>1207</v>
      </c>
      <c r="M1148" s="168" t="s">
        <v>1204</v>
      </c>
      <c r="N1148" s="169">
        <v>0.02</v>
      </c>
      <c r="O1148" s="21">
        <f t="shared" si="626"/>
        <v>2.2000000000000002</v>
      </c>
      <c r="P1148" s="21" t="str">
        <f t="shared" si="627"/>
        <v>N</v>
      </c>
      <c r="Q1148" s="22">
        <f t="shared" si="628"/>
        <v>17021.39</v>
      </c>
      <c r="R1148" s="8" t="str">
        <f t="shared" si="629"/>
        <v>N</v>
      </c>
      <c r="S1148" s="23">
        <f t="shared" si="630"/>
        <v>4.4000000000000004</v>
      </c>
      <c r="T1148" s="24">
        <f t="shared" si="631"/>
        <v>50000</v>
      </c>
      <c r="U1148" s="24">
        <f t="shared" si="632"/>
        <v>200000</v>
      </c>
      <c r="V1148" s="24">
        <f t="shared" si="633"/>
        <v>257500</v>
      </c>
      <c r="W1148" s="24">
        <f t="shared" si="634"/>
        <v>8680.9089000000004</v>
      </c>
      <c r="X1148" s="24">
        <f t="shared" si="635"/>
        <v>0</v>
      </c>
      <c r="Y1148" s="24">
        <f t="shared" si="636"/>
        <v>8680.9089000000004</v>
      </c>
      <c r="Z1148" s="24">
        <f t="shared" si="637"/>
        <v>8680.9089000000004</v>
      </c>
      <c r="AA1148" s="25" t="str">
        <f t="shared" si="638"/>
        <v>N</v>
      </c>
      <c r="AB1148" s="26">
        <f t="shared" si="639"/>
        <v>3.4000000000000004</v>
      </c>
      <c r="AC1148" s="27">
        <f t="shared" si="640"/>
        <v>50000</v>
      </c>
      <c r="AD1148" s="28">
        <f t="shared" si="641"/>
        <v>200000</v>
      </c>
      <c r="AE1148" s="28">
        <f t="shared" si="642"/>
        <v>257500</v>
      </c>
      <c r="AF1148" s="28">
        <f t="shared" si="643"/>
        <v>8854.527078000001</v>
      </c>
      <c r="AG1148" s="28">
        <f t="shared" si="644"/>
        <v>0</v>
      </c>
      <c r="AH1148" s="28">
        <f t="shared" si="645"/>
        <v>8854.527078000001</v>
      </c>
      <c r="AI1148" s="28">
        <f t="shared" si="646"/>
        <v>8854.527078000001</v>
      </c>
      <c r="AJ1148" s="29" t="str">
        <f t="shared" si="647"/>
        <v>N</v>
      </c>
      <c r="AK1148" s="30">
        <f t="shared" si="648"/>
        <v>2.4000000000000004</v>
      </c>
      <c r="AL1148" s="31">
        <f t="shared" si="649"/>
        <v>50000</v>
      </c>
      <c r="AM1148" s="31">
        <f t="shared" si="650"/>
        <v>200000</v>
      </c>
      <c r="AN1148" s="31">
        <f t="shared" si="651"/>
        <v>257500</v>
      </c>
      <c r="AO1148" s="31">
        <f t="shared" si="652"/>
        <v>9031.6176195600019</v>
      </c>
      <c r="AP1148" s="31">
        <f t="shared" si="653"/>
        <v>0</v>
      </c>
      <c r="AQ1148" s="31">
        <f t="shared" si="654"/>
        <v>9031.6176195600019</v>
      </c>
      <c r="AR1148" s="31">
        <f t="shared" si="655"/>
        <v>9031.6176195600019</v>
      </c>
      <c r="AS1148" s="32">
        <f t="shared" si="656"/>
        <v>1.4000000000000004</v>
      </c>
      <c r="AT1148" s="33">
        <f t="shared" si="657"/>
        <v>50000</v>
      </c>
      <c r="AU1148" s="33">
        <f t="shared" si="658"/>
        <v>200000</v>
      </c>
      <c r="AV1148" s="33">
        <v>257646</v>
      </c>
      <c r="AW1148" s="33">
        <f t="shared" si="659"/>
        <v>9212.2499719512016</v>
      </c>
      <c r="AX1148" s="33">
        <f t="shared" si="660"/>
        <v>9212.2499719512016</v>
      </c>
      <c r="AY1148" s="34">
        <f t="shared" si="661"/>
        <v>35779.303569511205</v>
      </c>
    </row>
    <row r="1149" spans="1:51" ht="15" customHeight="1" x14ac:dyDescent="0.3">
      <c r="A1149" s="166" t="s">
        <v>2354</v>
      </c>
      <c r="B1149" s="99">
        <v>7393.64</v>
      </c>
      <c r="C1149" s="99">
        <v>19194.63</v>
      </c>
      <c r="D1149" s="99">
        <v>69934.259999999995</v>
      </c>
      <c r="E1149" s="99">
        <v>55181.48</v>
      </c>
      <c r="F1149" s="117">
        <v>250000</v>
      </c>
      <c r="G1149" s="116">
        <v>0</v>
      </c>
      <c r="H1149" s="182">
        <v>46533</v>
      </c>
      <c r="I1149" s="182">
        <v>46589</v>
      </c>
      <c r="J1149" s="166">
        <v>3</v>
      </c>
      <c r="K1149" s="166">
        <v>2.4</v>
      </c>
      <c r="L1149" s="167" t="s">
        <v>1207</v>
      </c>
      <c r="M1149" s="168" t="s">
        <v>1203</v>
      </c>
      <c r="N1149" s="169">
        <v>0.02</v>
      </c>
      <c r="O1149" s="21">
        <f t="shared" si="626"/>
        <v>0.60000000000000009</v>
      </c>
      <c r="P1149" s="21" t="str">
        <f t="shared" si="627"/>
        <v>N</v>
      </c>
      <c r="Q1149" s="22">
        <f t="shared" si="628"/>
        <v>26588.27</v>
      </c>
      <c r="R1149" s="8" t="str">
        <f t="shared" si="629"/>
        <v>N</v>
      </c>
      <c r="S1149" s="23">
        <f t="shared" si="630"/>
        <v>0.80000000000000016</v>
      </c>
      <c r="T1149" s="24">
        <f t="shared" si="631"/>
        <v>50000</v>
      </c>
      <c r="U1149" s="24">
        <f t="shared" si="632"/>
        <v>200000</v>
      </c>
      <c r="V1149" s="24">
        <f t="shared" si="633"/>
        <v>257500</v>
      </c>
      <c r="W1149" s="24">
        <f t="shared" si="634"/>
        <v>5625</v>
      </c>
      <c r="X1149" s="24">
        <f t="shared" si="635"/>
        <v>0</v>
      </c>
      <c r="Y1149" s="24">
        <f t="shared" si="636"/>
        <v>5625</v>
      </c>
      <c r="Z1149" s="24">
        <f t="shared" si="637"/>
        <v>21495.035400000001</v>
      </c>
      <c r="AA1149" s="25" t="str">
        <f t="shared" si="638"/>
        <v>N</v>
      </c>
      <c r="AB1149" s="26">
        <f t="shared" si="639"/>
        <v>0</v>
      </c>
      <c r="AC1149" s="27">
        <f t="shared" si="640"/>
        <v>50000</v>
      </c>
      <c r="AD1149" s="28">
        <f t="shared" si="641"/>
        <v>200000</v>
      </c>
      <c r="AE1149" s="28">
        <f t="shared" si="642"/>
        <v>257500</v>
      </c>
      <c r="AF1149" s="28">
        <f t="shared" si="643"/>
        <v>0</v>
      </c>
      <c r="AG1149" s="28">
        <f t="shared" si="644"/>
        <v>0</v>
      </c>
      <c r="AH1149" s="28">
        <f t="shared" si="645"/>
        <v>0</v>
      </c>
      <c r="AI1149" s="28">
        <f t="shared" si="646"/>
        <v>0</v>
      </c>
      <c r="AJ1149" s="29" t="str">
        <f t="shared" si="647"/>
        <v>N</v>
      </c>
      <c r="AK1149" s="30">
        <f t="shared" si="648"/>
        <v>0</v>
      </c>
      <c r="AL1149" s="31">
        <f t="shared" si="649"/>
        <v>50000</v>
      </c>
      <c r="AM1149" s="31">
        <f t="shared" si="650"/>
        <v>200000</v>
      </c>
      <c r="AN1149" s="31">
        <f t="shared" si="651"/>
        <v>257500</v>
      </c>
      <c r="AO1149" s="31">
        <f t="shared" si="652"/>
        <v>0</v>
      </c>
      <c r="AP1149" s="31">
        <f t="shared" si="653"/>
        <v>0</v>
      </c>
      <c r="AQ1149" s="31">
        <f t="shared" si="654"/>
        <v>0</v>
      </c>
      <c r="AR1149" s="31">
        <f t="shared" si="655"/>
        <v>0</v>
      </c>
      <c r="AS1149" s="32">
        <f t="shared" si="656"/>
        <v>0</v>
      </c>
      <c r="AT1149" s="33">
        <f t="shared" si="657"/>
        <v>50000</v>
      </c>
      <c r="AU1149" s="33">
        <f t="shared" si="658"/>
        <v>200000</v>
      </c>
      <c r="AV1149" s="33">
        <v>257647</v>
      </c>
      <c r="AW1149" s="33">
        <f t="shared" si="659"/>
        <v>0</v>
      </c>
      <c r="AX1149" s="33">
        <f t="shared" si="660"/>
        <v>0</v>
      </c>
      <c r="AY1149" s="34">
        <f t="shared" si="661"/>
        <v>21495.035400000001</v>
      </c>
    </row>
    <row r="1150" spans="1:51" ht="15" customHeight="1" x14ac:dyDescent="0.3">
      <c r="A1150" s="166" t="s">
        <v>2355</v>
      </c>
      <c r="B1150" s="99">
        <v>20160.419999999998</v>
      </c>
      <c r="C1150" s="99">
        <v>32182.48</v>
      </c>
      <c r="D1150" s="99">
        <v>130967.27</v>
      </c>
      <c r="E1150" s="99">
        <v>126698.9</v>
      </c>
      <c r="F1150" s="117">
        <v>189000</v>
      </c>
      <c r="G1150" s="116">
        <v>12500</v>
      </c>
      <c r="H1150" s="182">
        <v>46230</v>
      </c>
      <c r="I1150" s="182">
        <v>46287</v>
      </c>
      <c r="J1150" s="166">
        <v>4.8</v>
      </c>
      <c r="K1150" s="166">
        <v>0.2</v>
      </c>
      <c r="L1150" s="167" t="s">
        <v>1207</v>
      </c>
      <c r="M1150" s="168" t="s">
        <v>1204</v>
      </c>
      <c r="N1150" s="169">
        <v>0.04</v>
      </c>
      <c r="O1150" s="21">
        <f t="shared" si="626"/>
        <v>4.5999999999999996</v>
      </c>
      <c r="P1150" s="21" t="str">
        <f t="shared" si="627"/>
        <v>N</v>
      </c>
      <c r="Q1150" s="22">
        <f t="shared" si="628"/>
        <v>52342.899999999994</v>
      </c>
      <c r="R1150" s="8" t="str">
        <f t="shared" si="629"/>
        <v>N</v>
      </c>
      <c r="S1150" s="23">
        <f t="shared" si="630"/>
        <v>9.1999999999999993</v>
      </c>
      <c r="T1150" s="24">
        <f t="shared" si="631"/>
        <v>50000</v>
      </c>
      <c r="U1150" s="24">
        <f t="shared" si="632"/>
        <v>200000</v>
      </c>
      <c r="V1150" s="24">
        <f t="shared" si="633"/>
        <v>257500</v>
      </c>
      <c r="W1150" s="24">
        <f t="shared" si="634"/>
        <v>25000</v>
      </c>
      <c r="X1150" s="24">
        <f t="shared" si="635"/>
        <v>0</v>
      </c>
      <c r="Y1150" s="24">
        <f t="shared" si="636"/>
        <v>25000</v>
      </c>
      <c r="Z1150" s="24">
        <f t="shared" si="637"/>
        <v>29436.615999999995</v>
      </c>
      <c r="AA1150" s="25" t="str">
        <f t="shared" si="638"/>
        <v>N</v>
      </c>
      <c r="AB1150" s="26">
        <f t="shared" si="639"/>
        <v>8.1999999999999993</v>
      </c>
      <c r="AC1150" s="27">
        <f t="shared" si="640"/>
        <v>50000</v>
      </c>
      <c r="AD1150" s="28">
        <f t="shared" si="641"/>
        <v>200000</v>
      </c>
      <c r="AE1150" s="28">
        <f t="shared" si="642"/>
        <v>257500</v>
      </c>
      <c r="AF1150" s="28">
        <f t="shared" si="643"/>
        <v>21750</v>
      </c>
      <c r="AG1150" s="28">
        <f t="shared" si="644"/>
        <v>0</v>
      </c>
      <c r="AH1150" s="28">
        <f t="shared" si="645"/>
        <v>21750</v>
      </c>
      <c r="AI1150" s="28">
        <f t="shared" si="646"/>
        <v>34864.080639999993</v>
      </c>
      <c r="AJ1150" s="29" t="str">
        <f t="shared" si="647"/>
        <v>N</v>
      </c>
      <c r="AK1150" s="30">
        <f t="shared" si="648"/>
        <v>7.1999999999999993</v>
      </c>
      <c r="AL1150" s="31">
        <f t="shared" si="649"/>
        <v>50000</v>
      </c>
      <c r="AM1150" s="31">
        <f t="shared" si="650"/>
        <v>200000</v>
      </c>
      <c r="AN1150" s="31">
        <f t="shared" si="651"/>
        <v>257500</v>
      </c>
      <c r="AO1150" s="31">
        <f t="shared" si="652"/>
        <v>10875</v>
      </c>
      <c r="AP1150" s="31">
        <f t="shared" si="653"/>
        <v>0</v>
      </c>
      <c r="AQ1150" s="31">
        <f t="shared" si="654"/>
        <v>10875</v>
      </c>
      <c r="AR1150" s="31">
        <f t="shared" si="655"/>
        <v>48003.643865599995</v>
      </c>
      <c r="AS1150" s="32">
        <f t="shared" si="656"/>
        <v>6.1999999999999993</v>
      </c>
      <c r="AT1150" s="33">
        <f t="shared" si="657"/>
        <v>50000</v>
      </c>
      <c r="AU1150" s="33">
        <f t="shared" si="658"/>
        <v>200000</v>
      </c>
      <c r="AV1150" s="33">
        <v>257648</v>
      </c>
      <c r="AW1150" s="33">
        <f t="shared" si="659"/>
        <v>5511.5</v>
      </c>
      <c r="AX1150" s="33">
        <f t="shared" si="660"/>
        <v>55722.289620224001</v>
      </c>
      <c r="AY1150" s="34">
        <f t="shared" si="661"/>
        <v>168026.63012582398</v>
      </c>
    </row>
    <row r="1151" spans="1:51" ht="15" customHeight="1" x14ac:dyDescent="0.3">
      <c r="A1151" s="166" t="s">
        <v>2356</v>
      </c>
      <c r="B1151" s="99">
        <v>11293.69</v>
      </c>
      <c r="C1151" s="99">
        <v>30419.67</v>
      </c>
      <c r="D1151" s="99">
        <v>100270.79</v>
      </c>
      <c r="E1151" s="99">
        <v>95400.16</v>
      </c>
      <c r="F1151" s="117">
        <v>175000</v>
      </c>
      <c r="G1151" s="116">
        <v>0</v>
      </c>
      <c r="H1151" s="182">
        <v>46531</v>
      </c>
      <c r="I1151" s="182">
        <v>46598</v>
      </c>
      <c r="J1151" s="166">
        <v>3.4</v>
      </c>
      <c r="K1151" s="166">
        <v>2.9</v>
      </c>
      <c r="L1151" s="167" t="s">
        <v>1207</v>
      </c>
      <c r="M1151" s="168" t="s">
        <v>1203</v>
      </c>
      <c r="N1151" s="169">
        <v>0.05</v>
      </c>
      <c r="O1151" s="21">
        <f t="shared" si="626"/>
        <v>0.5</v>
      </c>
      <c r="P1151" s="21" t="str">
        <f t="shared" si="627"/>
        <v>N</v>
      </c>
      <c r="Q1151" s="22">
        <f t="shared" si="628"/>
        <v>41713.360000000001</v>
      </c>
      <c r="R1151" s="8" t="str">
        <f t="shared" si="629"/>
        <v>N</v>
      </c>
      <c r="S1151" s="23">
        <f t="shared" si="630"/>
        <v>0.66666666666666663</v>
      </c>
      <c r="T1151" s="24">
        <f t="shared" si="631"/>
        <v>50000</v>
      </c>
      <c r="U1151" s="24">
        <f t="shared" si="632"/>
        <v>200000</v>
      </c>
      <c r="V1151" s="24">
        <f t="shared" si="633"/>
        <v>257500</v>
      </c>
      <c r="W1151" s="24">
        <f t="shared" si="634"/>
        <v>32849.271000000008</v>
      </c>
      <c r="X1151" s="24">
        <f t="shared" si="635"/>
        <v>0</v>
      </c>
      <c r="Y1151" s="24">
        <f t="shared" si="636"/>
        <v>32849.271000000008</v>
      </c>
      <c r="Z1151" s="24">
        <f t="shared" si="637"/>
        <v>10949.756999999998</v>
      </c>
      <c r="AA1151" s="25" t="str">
        <f t="shared" si="638"/>
        <v>N</v>
      </c>
      <c r="AB1151" s="26">
        <f t="shared" si="639"/>
        <v>0</v>
      </c>
      <c r="AC1151" s="27">
        <f t="shared" si="640"/>
        <v>50000</v>
      </c>
      <c r="AD1151" s="28">
        <f t="shared" si="641"/>
        <v>200000</v>
      </c>
      <c r="AE1151" s="28">
        <f t="shared" si="642"/>
        <v>257500</v>
      </c>
      <c r="AF1151" s="28">
        <f t="shared" si="643"/>
        <v>0</v>
      </c>
      <c r="AG1151" s="28">
        <f t="shared" si="644"/>
        <v>0</v>
      </c>
      <c r="AH1151" s="28">
        <f t="shared" si="645"/>
        <v>0</v>
      </c>
      <c r="AI1151" s="28">
        <f t="shared" si="646"/>
        <v>0</v>
      </c>
      <c r="AJ1151" s="29" t="str">
        <f t="shared" si="647"/>
        <v>N</v>
      </c>
      <c r="AK1151" s="30">
        <f t="shared" si="648"/>
        <v>0</v>
      </c>
      <c r="AL1151" s="31">
        <f t="shared" si="649"/>
        <v>50000</v>
      </c>
      <c r="AM1151" s="31">
        <f t="shared" si="650"/>
        <v>200000</v>
      </c>
      <c r="AN1151" s="31">
        <f t="shared" si="651"/>
        <v>257500</v>
      </c>
      <c r="AO1151" s="31">
        <f t="shared" si="652"/>
        <v>0</v>
      </c>
      <c r="AP1151" s="31">
        <f t="shared" si="653"/>
        <v>0</v>
      </c>
      <c r="AQ1151" s="31">
        <f t="shared" si="654"/>
        <v>0</v>
      </c>
      <c r="AR1151" s="31">
        <f t="shared" si="655"/>
        <v>0</v>
      </c>
      <c r="AS1151" s="32">
        <f t="shared" si="656"/>
        <v>0</v>
      </c>
      <c r="AT1151" s="33">
        <f t="shared" si="657"/>
        <v>50000</v>
      </c>
      <c r="AU1151" s="33">
        <f t="shared" si="658"/>
        <v>200000</v>
      </c>
      <c r="AV1151" s="33">
        <v>257649</v>
      </c>
      <c r="AW1151" s="33">
        <f t="shared" si="659"/>
        <v>0</v>
      </c>
      <c r="AX1151" s="33">
        <f t="shared" si="660"/>
        <v>0</v>
      </c>
      <c r="AY1151" s="34">
        <f t="shared" si="661"/>
        <v>10949.756999999998</v>
      </c>
    </row>
    <row r="1152" spans="1:51" ht="15" customHeight="1" x14ac:dyDescent="0.3">
      <c r="A1152" s="166" t="s">
        <v>2357</v>
      </c>
      <c r="B1152" s="99">
        <v>14881.6</v>
      </c>
      <c r="C1152" s="99">
        <v>9598.2900000000009</v>
      </c>
      <c r="D1152" s="99">
        <v>57473.49</v>
      </c>
      <c r="E1152" s="99">
        <v>46616.4</v>
      </c>
      <c r="F1152" s="117">
        <v>65000</v>
      </c>
      <c r="G1152" s="116">
        <v>12500</v>
      </c>
      <c r="H1152" s="182">
        <v>46235</v>
      </c>
      <c r="I1152" s="182">
        <v>46272</v>
      </c>
      <c r="J1152" s="166">
        <v>3.3</v>
      </c>
      <c r="K1152" s="166">
        <v>3.2</v>
      </c>
      <c r="L1152" s="167" t="s">
        <v>1206</v>
      </c>
      <c r="M1152" s="168" t="s">
        <v>1205</v>
      </c>
      <c r="N1152" s="169">
        <v>5.1999999999999998E-2</v>
      </c>
      <c r="O1152" s="21">
        <f t="shared" si="626"/>
        <v>9.9999999999999645E-2</v>
      </c>
      <c r="P1152" s="21" t="str">
        <f t="shared" si="627"/>
        <v>N</v>
      </c>
      <c r="Q1152" s="22">
        <f t="shared" si="628"/>
        <v>24479.89</v>
      </c>
      <c r="R1152" s="8" t="str">
        <f t="shared" si="629"/>
        <v>N</v>
      </c>
      <c r="S1152" s="23">
        <f t="shared" si="630"/>
        <v>9.9999999999999645E-2</v>
      </c>
      <c r="T1152" s="24">
        <f t="shared" si="631"/>
        <v>20500</v>
      </c>
      <c r="U1152" s="24">
        <f t="shared" si="632"/>
        <v>100000</v>
      </c>
      <c r="V1152" s="24">
        <f t="shared" si="633"/>
        <v>257500</v>
      </c>
      <c r="W1152" s="24">
        <f t="shared" si="634"/>
        <v>20500</v>
      </c>
      <c r="X1152" s="24">
        <f t="shared" si="635"/>
        <v>0</v>
      </c>
      <c r="Y1152" s="24">
        <f t="shared" si="636"/>
        <v>20500</v>
      </c>
      <c r="Z1152" s="24">
        <f t="shared" si="637"/>
        <v>5252.8442800000012</v>
      </c>
      <c r="AA1152" s="25" t="str">
        <f t="shared" si="638"/>
        <v>N</v>
      </c>
      <c r="AB1152" s="26">
        <f t="shared" si="639"/>
        <v>0</v>
      </c>
      <c r="AC1152" s="27">
        <f t="shared" si="640"/>
        <v>20500</v>
      </c>
      <c r="AD1152" s="28">
        <f t="shared" si="641"/>
        <v>100000</v>
      </c>
      <c r="AE1152" s="28">
        <f t="shared" si="642"/>
        <v>257500</v>
      </c>
      <c r="AF1152" s="28">
        <f t="shared" si="643"/>
        <v>0</v>
      </c>
      <c r="AG1152" s="28">
        <f t="shared" si="644"/>
        <v>0</v>
      </c>
      <c r="AH1152" s="28">
        <f t="shared" si="645"/>
        <v>0</v>
      </c>
      <c r="AI1152" s="28">
        <f t="shared" si="646"/>
        <v>0</v>
      </c>
      <c r="AJ1152" s="29" t="str">
        <f t="shared" si="647"/>
        <v>N</v>
      </c>
      <c r="AK1152" s="30">
        <f t="shared" si="648"/>
        <v>0</v>
      </c>
      <c r="AL1152" s="31">
        <f t="shared" si="649"/>
        <v>20500</v>
      </c>
      <c r="AM1152" s="31">
        <f t="shared" si="650"/>
        <v>100000</v>
      </c>
      <c r="AN1152" s="31">
        <f t="shared" si="651"/>
        <v>257500</v>
      </c>
      <c r="AO1152" s="31">
        <f t="shared" si="652"/>
        <v>0</v>
      </c>
      <c r="AP1152" s="31">
        <f t="shared" si="653"/>
        <v>0</v>
      </c>
      <c r="AQ1152" s="31">
        <f t="shared" si="654"/>
        <v>0</v>
      </c>
      <c r="AR1152" s="31">
        <f t="shared" si="655"/>
        <v>0</v>
      </c>
      <c r="AS1152" s="32">
        <f t="shared" si="656"/>
        <v>0</v>
      </c>
      <c r="AT1152" s="33">
        <f t="shared" si="657"/>
        <v>20500</v>
      </c>
      <c r="AU1152" s="33">
        <f t="shared" si="658"/>
        <v>100000</v>
      </c>
      <c r="AV1152" s="33">
        <v>257650</v>
      </c>
      <c r="AW1152" s="33">
        <f t="shared" si="659"/>
        <v>0</v>
      </c>
      <c r="AX1152" s="33">
        <f t="shared" si="660"/>
        <v>0</v>
      </c>
      <c r="AY1152" s="34">
        <f t="shared" si="661"/>
        <v>5252.8442800000012</v>
      </c>
    </row>
    <row r="1153" spans="1:51" ht="15" customHeight="1" x14ac:dyDescent="0.3">
      <c r="A1153" s="166" t="s">
        <v>2358</v>
      </c>
      <c r="B1153" s="99">
        <v>8812.4599999999991</v>
      </c>
      <c r="C1153" s="99">
        <v>23184.76</v>
      </c>
      <c r="D1153" s="99">
        <v>89230.62</v>
      </c>
      <c r="E1153" s="99">
        <v>83945.17</v>
      </c>
      <c r="F1153" s="117">
        <v>35000</v>
      </c>
      <c r="G1153" s="116">
        <v>0</v>
      </c>
      <c r="H1153" s="182">
        <v>46537</v>
      </c>
      <c r="I1153" s="182">
        <v>46602</v>
      </c>
      <c r="J1153" s="166">
        <v>4.5999999999999996</v>
      </c>
      <c r="K1153" s="166">
        <v>4.0999999999999996</v>
      </c>
      <c r="L1153" s="167" t="s">
        <v>1206</v>
      </c>
      <c r="M1153" s="168" t="s">
        <v>1204</v>
      </c>
      <c r="N1153" s="169">
        <v>0.04</v>
      </c>
      <c r="O1153" s="21">
        <f t="shared" si="626"/>
        <v>0.5</v>
      </c>
      <c r="P1153" s="21" t="str">
        <f t="shared" si="627"/>
        <v>N</v>
      </c>
      <c r="Q1153" s="22">
        <f t="shared" si="628"/>
        <v>31997.219999999998</v>
      </c>
      <c r="R1153" s="8" t="str">
        <f t="shared" si="629"/>
        <v>N</v>
      </c>
      <c r="S1153" s="23">
        <f t="shared" si="630"/>
        <v>1</v>
      </c>
      <c r="T1153" s="24">
        <f t="shared" si="631"/>
        <v>20500</v>
      </c>
      <c r="U1153" s="24">
        <f t="shared" si="632"/>
        <v>100000</v>
      </c>
      <c r="V1153" s="24">
        <f t="shared" si="633"/>
        <v>257500</v>
      </c>
      <c r="W1153" s="24">
        <f t="shared" si="634"/>
        <v>5384.6900000000023</v>
      </c>
      <c r="X1153" s="24">
        <f t="shared" si="635"/>
        <v>0</v>
      </c>
      <c r="Y1153" s="24">
        <f t="shared" si="636"/>
        <v>5384.6900000000023</v>
      </c>
      <c r="Z1153" s="24">
        <f t="shared" si="637"/>
        <v>27892.418799999999</v>
      </c>
      <c r="AA1153" s="25" t="str">
        <f t="shared" si="638"/>
        <v>N</v>
      </c>
      <c r="AB1153" s="26">
        <f t="shared" si="639"/>
        <v>0</v>
      </c>
      <c r="AC1153" s="27">
        <f t="shared" si="640"/>
        <v>20500</v>
      </c>
      <c r="AD1153" s="28">
        <f t="shared" si="641"/>
        <v>100000</v>
      </c>
      <c r="AE1153" s="28">
        <f t="shared" si="642"/>
        <v>257500</v>
      </c>
      <c r="AF1153" s="28">
        <f t="shared" si="643"/>
        <v>0</v>
      </c>
      <c r="AG1153" s="28">
        <f t="shared" si="644"/>
        <v>0</v>
      </c>
      <c r="AH1153" s="28">
        <f t="shared" si="645"/>
        <v>0</v>
      </c>
      <c r="AI1153" s="28">
        <f t="shared" si="646"/>
        <v>0</v>
      </c>
      <c r="AJ1153" s="29" t="str">
        <f t="shared" si="647"/>
        <v>N</v>
      </c>
      <c r="AK1153" s="30">
        <f t="shared" si="648"/>
        <v>0</v>
      </c>
      <c r="AL1153" s="31">
        <f t="shared" si="649"/>
        <v>20500</v>
      </c>
      <c r="AM1153" s="31">
        <f t="shared" si="650"/>
        <v>100000</v>
      </c>
      <c r="AN1153" s="31">
        <f t="shared" si="651"/>
        <v>257500</v>
      </c>
      <c r="AO1153" s="31">
        <f t="shared" si="652"/>
        <v>0</v>
      </c>
      <c r="AP1153" s="31">
        <f t="shared" si="653"/>
        <v>0</v>
      </c>
      <c r="AQ1153" s="31">
        <f t="shared" si="654"/>
        <v>0</v>
      </c>
      <c r="AR1153" s="31">
        <f t="shared" si="655"/>
        <v>0</v>
      </c>
      <c r="AS1153" s="32">
        <f t="shared" si="656"/>
        <v>0</v>
      </c>
      <c r="AT1153" s="33">
        <f t="shared" si="657"/>
        <v>20500</v>
      </c>
      <c r="AU1153" s="33">
        <f t="shared" si="658"/>
        <v>100000</v>
      </c>
      <c r="AV1153" s="33">
        <v>257651</v>
      </c>
      <c r="AW1153" s="33">
        <f t="shared" si="659"/>
        <v>0</v>
      </c>
      <c r="AX1153" s="33">
        <f t="shared" si="660"/>
        <v>0</v>
      </c>
      <c r="AY1153" s="34">
        <f t="shared" si="661"/>
        <v>27892.418799999999</v>
      </c>
    </row>
    <row r="1154" spans="1:51" ht="15" customHeight="1" x14ac:dyDescent="0.3">
      <c r="A1154" s="166" t="s">
        <v>2359</v>
      </c>
      <c r="B1154" s="99">
        <v>5254.22</v>
      </c>
      <c r="C1154" s="99">
        <v>27518.560000000001</v>
      </c>
      <c r="D1154" s="99">
        <v>86964.79</v>
      </c>
      <c r="E1154" s="99">
        <v>75680.990000000005</v>
      </c>
      <c r="F1154" s="117">
        <v>88000</v>
      </c>
      <c r="G1154" s="116">
        <v>12500</v>
      </c>
      <c r="H1154" s="182">
        <v>46342</v>
      </c>
      <c r="I1154" s="182">
        <v>46352</v>
      </c>
      <c r="J1154" s="166">
        <v>3.5</v>
      </c>
      <c r="K1154" s="166">
        <v>0.1</v>
      </c>
      <c r="L1154" s="167" t="s">
        <v>1206</v>
      </c>
      <c r="M1154" s="168" t="s">
        <v>1203</v>
      </c>
      <c r="N1154" s="169">
        <v>0.04</v>
      </c>
      <c r="O1154" s="21">
        <f t="shared" si="626"/>
        <v>3.4</v>
      </c>
      <c r="P1154" s="21" t="str">
        <f t="shared" si="627"/>
        <v>N</v>
      </c>
      <c r="Q1154" s="22">
        <f t="shared" si="628"/>
        <v>32772.78</v>
      </c>
      <c r="R1154" s="8" t="str">
        <f t="shared" si="629"/>
        <v>N</v>
      </c>
      <c r="S1154" s="23">
        <f t="shared" si="630"/>
        <v>4.5333333333333332</v>
      </c>
      <c r="T1154" s="24">
        <f t="shared" si="631"/>
        <v>20500</v>
      </c>
      <c r="U1154" s="24">
        <f t="shared" si="632"/>
        <v>100000</v>
      </c>
      <c r="V1154" s="24">
        <f t="shared" si="633"/>
        <v>257500</v>
      </c>
      <c r="W1154" s="24">
        <f t="shared" si="634"/>
        <v>9776.4075000000048</v>
      </c>
      <c r="X1154" s="24">
        <f t="shared" si="635"/>
        <v>0</v>
      </c>
      <c r="Y1154" s="24">
        <f t="shared" si="636"/>
        <v>9776.4075000000048</v>
      </c>
      <c r="Z1154" s="24">
        <f t="shared" si="637"/>
        <v>24307.283699999996</v>
      </c>
      <c r="AA1154" s="25" t="str">
        <f t="shared" si="638"/>
        <v>N</v>
      </c>
      <c r="AB1154" s="26">
        <f t="shared" si="639"/>
        <v>3.5333333333333332</v>
      </c>
      <c r="AC1154" s="27">
        <f t="shared" si="640"/>
        <v>20500</v>
      </c>
      <c r="AD1154" s="28">
        <f t="shared" si="641"/>
        <v>100000</v>
      </c>
      <c r="AE1154" s="28">
        <f t="shared" si="642"/>
        <v>257500</v>
      </c>
      <c r="AF1154" s="28">
        <f t="shared" si="643"/>
        <v>2444.1018750000012</v>
      </c>
      <c r="AG1154" s="28">
        <f t="shared" si="644"/>
        <v>0</v>
      </c>
      <c r="AH1154" s="28">
        <f t="shared" si="645"/>
        <v>2444.1018750000012</v>
      </c>
      <c r="AI1154" s="28">
        <f t="shared" si="646"/>
        <v>33002.936973000003</v>
      </c>
      <c r="AJ1154" s="29" t="str">
        <f t="shared" si="647"/>
        <v>N</v>
      </c>
      <c r="AK1154" s="30">
        <f t="shared" si="648"/>
        <v>2.5333333333333332</v>
      </c>
      <c r="AL1154" s="31">
        <f t="shared" si="649"/>
        <v>20500</v>
      </c>
      <c r="AM1154" s="31">
        <f t="shared" si="650"/>
        <v>100000</v>
      </c>
      <c r="AN1154" s="31">
        <f t="shared" si="651"/>
        <v>257500</v>
      </c>
      <c r="AO1154" s="31">
        <f t="shared" si="652"/>
        <v>2444.1018750000012</v>
      </c>
      <c r="AP1154" s="31">
        <f t="shared" si="653"/>
        <v>0</v>
      </c>
      <c r="AQ1154" s="31">
        <f t="shared" si="654"/>
        <v>2444.1018750000012</v>
      </c>
      <c r="AR1154" s="31">
        <f t="shared" si="655"/>
        <v>34420.818526920004</v>
      </c>
      <c r="AS1154" s="32">
        <f t="shared" si="656"/>
        <v>1.5333333333333332</v>
      </c>
      <c r="AT1154" s="33">
        <f t="shared" si="657"/>
        <v>20500</v>
      </c>
      <c r="AU1154" s="33">
        <f t="shared" si="658"/>
        <v>100000</v>
      </c>
      <c r="AV1154" s="33">
        <v>257652</v>
      </c>
      <c r="AW1154" s="33">
        <f t="shared" si="659"/>
        <v>0</v>
      </c>
      <c r="AX1154" s="33">
        <f t="shared" si="660"/>
        <v>38339.517217996807</v>
      </c>
      <c r="AY1154" s="34">
        <f t="shared" si="661"/>
        <v>130070.55641791681</v>
      </c>
    </row>
    <row r="1155" spans="1:51" ht="15" customHeight="1" x14ac:dyDescent="0.3">
      <c r="A1155" s="166" t="s">
        <v>2360</v>
      </c>
      <c r="B1155" s="99">
        <v>8954.9599999999991</v>
      </c>
      <c r="C1155" s="99">
        <v>16258.47</v>
      </c>
      <c r="D1155" s="99">
        <v>70458.95</v>
      </c>
      <c r="E1155" s="99">
        <v>68057.56</v>
      </c>
      <c r="F1155" s="117">
        <v>72000</v>
      </c>
      <c r="G1155" s="116">
        <v>0</v>
      </c>
      <c r="H1155" s="182">
        <v>46243</v>
      </c>
      <c r="I1155" s="182">
        <v>46306</v>
      </c>
      <c r="J1155" s="166">
        <v>2</v>
      </c>
      <c r="K1155" s="166">
        <v>0.5</v>
      </c>
      <c r="L1155" s="167" t="s">
        <v>1206</v>
      </c>
      <c r="M1155" s="168" t="s">
        <v>1205</v>
      </c>
      <c r="N1155" s="169">
        <v>0.01</v>
      </c>
      <c r="O1155" s="21">
        <f t="shared" si="626"/>
        <v>1.5</v>
      </c>
      <c r="P1155" s="21" t="str">
        <f t="shared" si="627"/>
        <v>N</v>
      </c>
      <c r="Q1155" s="22">
        <f t="shared" si="628"/>
        <v>25213.43</v>
      </c>
      <c r="R1155" s="8" t="str">
        <f t="shared" si="629"/>
        <v>N</v>
      </c>
      <c r="S1155" s="23">
        <f t="shared" si="630"/>
        <v>1.5</v>
      </c>
      <c r="T1155" s="24">
        <f t="shared" si="631"/>
        <v>20500</v>
      </c>
      <c r="U1155" s="24">
        <f t="shared" si="632"/>
        <v>100000</v>
      </c>
      <c r="V1155" s="24">
        <f t="shared" si="633"/>
        <v>257500</v>
      </c>
      <c r="W1155" s="24">
        <f t="shared" si="634"/>
        <v>20500</v>
      </c>
      <c r="X1155" s="24">
        <f t="shared" si="635"/>
        <v>0</v>
      </c>
      <c r="Y1155" s="24">
        <f t="shared" si="636"/>
        <v>20500</v>
      </c>
      <c r="Z1155" s="24">
        <f t="shared" si="637"/>
        <v>4965.5643000000018</v>
      </c>
      <c r="AA1155" s="25" t="str">
        <f t="shared" si="638"/>
        <v>N</v>
      </c>
      <c r="AB1155" s="26">
        <f t="shared" si="639"/>
        <v>0.5</v>
      </c>
      <c r="AC1155" s="27">
        <f t="shared" si="640"/>
        <v>20500</v>
      </c>
      <c r="AD1155" s="28">
        <f t="shared" si="641"/>
        <v>100000</v>
      </c>
      <c r="AE1155" s="28">
        <f t="shared" si="642"/>
        <v>257500</v>
      </c>
      <c r="AF1155" s="28">
        <f t="shared" si="643"/>
        <v>9041.0500000000029</v>
      </c>
      <c r="AG1155" s="28">
        <f t="shared" si="644"/>
        <v>0</v>
      </c>
      <c r="AH1155" s="28">
        <f t="shared" si="645"/>
        <v>9041.0500000000029</v>
      </c>
      <c r="AI1155" s="28">
        <f t="shared" si="646"/>
        <v>16679.169943000001</v>
      </c>
      <c r="AJ1155" s="29" t="str">
        <f t="shared" si="647"/>
        <v>N</v>
      </c>
      <c r="AK1155" s="30">
        <f t="shared" si="648"/>
        <v>0</v>
      </c>
      <c r="AL1155" s="31">
        <f t="shared" si="649"/>
        <v>20500</v>
      </c>
      <c r="AM1155" s="31">
        <f t="shared" si="650"/>
        <v>100000</v>
      </c>
      <c r="AN1155" s="31">
        <f t="shared" si="651"/>
        <v>257500</v>
      </c>
      <c r="AO1155" s="31">
        <f t="shared" si="652"/>
        <v>0</v>
      </c>
      <c r="AP1155" s="31">
        <f t="shared" si="653"/>
        <v>0</v>
      </c>
      <c r="AQ1155" s="31">
        <f t="shared" si="654"/>
        <v>0</v>
      </c>
      <c r="AR1155" s="31">
        <f t="shared" si="655"/>
        <v>0</v>
      </c>
      <c r="AS1155" s="32">
        <f t="shared" si="656"/>
        <v>0</v>
      </c>
      <c r="AT1155" s="33">
        <f t="shared" si="657"/>
        <v>20500</v>
      </c>
      <c r="AU1155" s="33">
        <f t="shared" si="658"/>
        <v>100000</v>
      </c>
      <c r="AV1155" s="33">
        <v>257653</v>
      </c>
      <c r="AW1155" s="33">
        <f t="shared" si="659"/>
        <v>0</v>
      </c>
      <c r="AX1155" s="33">
        <f t="shared" si="660"/>
        <v>0</v>
      </c>
      <c r="AY1155" s="34">
        <f t="shared" si="661"/>
        <v>21644.734243000003</v>
      </c>
    </row>
    <row r="1156" spans="1:51" ht="15" customHeight="1" x14ac:dyDescent="0.3">
      <c r="A1156" s="166" t="s">
        <v>2361</v>
      </c>
      <c r="B1156" s="99">
        <v>17614.650000000001</v>
      </c>
      <c r="C1156" s="99">
        <v>31141.7</v>
      </c>
      <c r="D1156" s="99">
        <v>72391.06</v>
      </c>
      <c r="E1156" s="99">
        <v>69584.88</v>
      </c>
      <c r="F1156" s="117">
        <v>66000</v>
      </c>
      <c r="G1156" s="116">
        <v>24444</v>
      </c>
      <c r="H1156" s="182">
        <v>46511</v>
      </c>
      <c r="I1156" s="182">
        <v>46560</v>
      </c>
      <c r="J1156" s="166">
        <v>1.6</v>
      </c>
      <c r="K1156" s="166">
        <v>1.5</v>
      </c>
      <c r="L1156" s="167" t="s">
        <v>1207</v>
      </c>
      <c r="M1156" s="168" t="s">
        <v>1203</v>
      </c>
      <c r="N1156" s="169">
        <v>0.02</v>
      </c>
      <c r="O1156" s="21">
        <f t="shared" si="626"/>
        <v>0.10000000000000009</v>
      </c>
      <c r="P1156" s="21" t="str">
        <f t="shared" si="627"/>
        <v>N</v>
      </c>
      <c r="Q1156" s="22">
        <f t="shared" si="628"/>
        <v>48756.350000000006</v>
      </c>
      <c r="R1156" s="8" t="str">
        <f t="shared" si="629"/>
        <v>N</v>
      </c>
      <c r="S1156" s="23">
        <f t="shared" si="630"/>
        <v>0.13333333333333344</v>
      </c>
      <c r="T1156" s="24">
        <f t="shared" si="631"/>
        <v>50000</v>
      </c>
      <c r="U1156" s="24">
        <f t="shared" si="632"/>
        <v>200000</v>
      </c>
      <c r="V1156" s="24">
        <f t="shared" si="633"/>
        <v>257500</v>
      </c>
      <c r="W1156" s="24">
        <f t="shared" si="634"/>
        <v>37298.607750000003</v>
      </c>
      <c r="X1156" s="24">
        <f t="shared" si="635"/>
        <v>0</v>
      </c>
      <c r="Y1156" s="24">
        <f t="shared" si="636"/>
        <v>37298.607750000003</v>
      </c>
      <c r="Z1156" s="24">
        <f t="shared" si="637"/>
        <v>12432.869250000003</v>
      </c>
      <c r="AA1156" s="25" t="str">
        <f t="shared" si="638"/>
        <v>N</v>
      </c>
      <c r="AB1156" s="26">
        <f t="shared" si="639"/>
        <v>0</v>
      </c>
      <c r="AC1156" s="27">
        <f t="shared" si="640"/>
        <v>50000</v>
      </c>
      <c r="AD1156" s="28">
        <f t="shared" si="641"/>
        <v>200000</v>
      </c>
      <c r="AE1156" s="28">
        <f t="shared" si="642"/>
        <v>257500</v>
      </c>
      <c r="AF1156" s="28">
        <f t="shared" si="643"/>
        <v>0</v>
      </c>
      <c r="AG1156" s="28">
        <f t="shared" si="644"/>
        <v>0</v>
      </c>
      <c r="AH1156" s="28">
        <f t="shared" si="645"/>
        <v>0</v>
      </c>
      <c r="AI1156" s="28">
        <f t="shared" si="646"/>
        <v>0</v>
      </c>
      <c r="AJ1156" s="29" t="str">
        <f t="shared" si="647"/>
        <v>N</v>
      </c>
      <c r="AK1156" s="30">
        <f t="shared" si="648"/>
        <v>0</v>
      </c>
      <c r="AL1156" s="31">
        <f t="shared" si="649"/>
        <v>50000</v>
      </c>
      <c r="AM1156" s="31">
        <f t="shared" si="650"/>
        <v>200000</v>
      </c>
      <c r="AN1156" s="31">
        <f t="shared" si="651"/>
        <v>257500</v>
      </c>
      <c r="AO1156" s="31">
        <f t="shared" si="652"/>
        <v>0</v>
      </c>
      <c r="AP1156" s="31">
        <f t="shared" si="653"/>
        <v>0</v>
      </c>
      <c r="AQ1156" s="31">
        <f t="shared" si="654"/>
        <v>0</v>
      </c>
      <c r="AR1156" s="31">
        <f t="shared" si="655"/>
        <v>0</v>
      </c>
      <c r="AS1156" s="32">
        <f t="shared" si="656"/>
        <v>0</v>
      </c>
      <c r="AT1156" s="33">
        <f t="shared" si="657"/>
        <v>50000</v>
      </c>
      <c r="AU1156" s="33">
        <f t="shared" si="658"/>
        <v>200000</v>
      </c>
      <c r="AV1156" s="33">
        <v>257654</v>
      </c>
      <c r="AW1156" s="33">
        <f t="shared" si="659"/>
        <v>0</v>
      </c>
      <c r="AX1156" s="33">
        <f t="shared" si="660"/>
        <v>0</v>
      </c>
      <c r="AY1156" s="34">
        <f t="shared" si="661"/>
        <v>12432.869250000003</v>
      </c>
    </row>
    <row r="1157" spans="1:51" ht="15" customHeight="1" x14ac:dyDescent="0.3">
      <c r="A1157" s="166" t="s">
        <v>2362</v>
      </c>
      <c r="B1157" s="99">
        <v>18076.53</v>
      </c>
      <c r="C1157" s="99">
        <v>31518.32</v>
      </c>
      <c r="D1157" s="99">
        <v>97370.08</v>
      </c>
      <c r="E1157" s="99">
        <v>90578.87</v>
      </c>
      <c r="F1157" s="117">
        <v>190000</v>
      </c>
      <c r="G1157" s="116">
        <v>0</v>
      </c>
      <c r="H1157" s="182">
        <v>46545</v>
      </c>
      <c r="I1157" s="182">
        <v>46596</v>
      </c>
      <c r="J1157" s="166">
        <v>3.3</v>
      </c>
      <c r="K1157" s="166">
        <v>2.6</v>
      </c>
      <c r="L1157" s="167" t="s">
        <v>1207</v>
      </c>
      <c r="M1157" s="168" t="s">
        <v>1203</v>
      </c>
      <c r="N1157" s="169">
        <v>0</v>
      </c>
      <c r="O1157" s="21">
        <f t="shared" ref="O1157:O1220" si="662">MAX(0, J1157-K1157)</f>
        <v>0.69999999999999973</v>
      </c>
      <c r="P1157" s="21" t="str">
        <f t="shared" ref="P1157:P1220" si="663">IF(
  AND(
    I1157 &gt;= H1157 - 10,
    I1157 &lt;= DATE(2026,6,30),
    O1157 &gt; 0
  ),
  "Y",
  "N"
)</f>
        <v>N</v>
      </c>
      <c r="Q1157" s="22">
        <f t="shared" ref="Q1157:Q1220" si="664">B1157+C1157</f>
        <v>49594.85</v>
      </c>
      <c r="R1157" s="8" t="str">
        <f t="shared" ref="R1157:R1220" si="665">IF(AND(P1157="Y",O1157&gt;0),"Y","N")</f>
        <v>N</v>
      </c>
      <c r="S1157" s="23">
        <f t="shared" ref="S1157:S1220" si="666">MAX(0,(O1157/M1157))</f>
        <v>0.93333333333333302</v>
      </c>
      <c r="T1157" s="24">
        <f t="shared" ref="T1157:T1220" si="667">IF(R1157="Y",(20500+G1157),IF(AND(R1157="N",L1157="G"),20500,IF(AND(R1157="N",L1157="P"),50000,IF(AND(R1157="",L1157="G"),20500,IF(AND(R1157="",L1157="P"),50000,"")))))</f>
        <v>50000</v>
      </c>
      <c r="U1157" s="24">
        <f t="shared" ref="U1157:U1220" si="668">IF(AND(R1157="Y",G1157&gt;0),224000,IF(AND(R1157="Y",G1157=0),138500,IF(AND(R1157="N",L1157="G"),100000,IF(AND(R1157="N",L1157=""),100000,IF(AND(R1157="N",L1157="P"),200000,"")))))</f>
        <v>200000</v>
      </c>
      <c r="V1157" s="24">
        <f t="shared" ref="V1157:V1220" si="669">IF(R1157="Y",U1157,IF(R1157="N",257500,IF(R1157="",257500,)))</f>
        <v>257500</v>
      </c>
      <c r="W1157" s="24">
        <f t="shared" ref="W1157:W1220" si="670">IF(
  M1157&lt;0.5,
  0,
  MAX(
    0,
    IF(
      S1157=0,
      0,
      IF(
        R1157="Y",
        MIN(Q1157*(1+N1157), T1157, U1157-E1157, V1157-E1157),
        MIN(Q1157*(1+N1157), T1157, U1157-D1157, V1157-F1157)
      )
    )
  ) * M1157
)</f>
        <v>37196.137499999997</v>
      </c>
      <c r="X1157" s="24">
        <f t="shared" ref="X1157:X1220" si="671">IF(
  M1157&lt;0.5,
  0,
  MAX(
    0,
    IF(
      S1157=0,
      0,
      IF(
        R1157="Y",
        (Q1157*(1+N1157)-W1157),
        0
      )
    )
  ) * M1157
)</f>
        <v>0</v>
      </c>
      <c r="Y1157" s="24">
        <f t="shared" ref="Y1157:Y1220" si="672">W1157+X1157</f>
        <v>37196.137499999997</v>
      </c>
      <c r="Z1157" s="24">
        <f t="shared" ref="Z1157:Z1220" si="673">IF(S1157=0, 0, MAX(0, (Q1157*(1+N1157))-Y1157))</f>
        <v>12398.712500000001</v>
      </c>
      <c r="AA1157" s="25" t="str">
        <f t="shared" ref="AA1157:AA1220" si="674">IF(AND(P1157="Y",O1157&gt;1),"Y","N")</f>
        <v>N</v>
      </c>
      <c r="AB1157" s="26">
        <f t="shared" ref="AB1157:AB1220" si="675">MAX(0,(S1157-1))</f>
        <v>0</v>
      </c>
      <c r="AC1157" s="27">
        <f t="shared" ref="AC1157:AC1220" si="676">IF(AA1157="Y",(20500+G1157),IF(AND(AA1157="N",L1157="G"),20500,IF(AND(AA1157="N",L1157="P"),50000,IF(AND(AA1157="",L1157="G"),20500,IF(AND(AA1157="",L1157="P"),50000,"")))))</f>
        <v>50000</v>
      </c>
      <c r="AD1157" s="28">
        <f t="shared" ref="AD1157:AD1220" si="677">IF(AND(AA1157="Y",G1157&gt;0),224000,IF(AND(AA1157="Y",G1157=0),138500,IF(AND(AA1157="N",L1157="G"),100000,IF(AND(AA1157="N",L1157=""),100000,IF(AND(AA1157="N",L1157="P"),200000,"")))))</f>
        <v>200000</v>
      </c>
      <c r="AE1157" s="28">
        <f t="shared" ref="AE1157:AE1220" si="678">IF(AA1157="Y",AD1157,IF(AA1157="N",257500,IF(AA1157="",257500,)))</f>
        <v>257500</v>
      </c>
      <c r="AF1157" s="28">
        <f t="shared" ref="AF1157:AF1220" si="679">IF(
  M1157&lt;0.5,
  0,
  MAX(
    0,
    IF(
      AB1157=0,
      0,
      IF(
        AA1157="Y",
        MIN(Q1157*(1+N1157)*(1+N1157), AC1157, AD1157-E1157-W1157, AE1157-E1157-W1157),
        MIN(Q1157*(1+N1157)*(1+N1157), AC1157, AD1157-D1157-W1157, AE1157-F1157-W1157)
      )
    )
  ) * M1157
)</f>
        <v>0</v>
      </c>
      <c r="AG1157" s="28">
        <f t="shared" ref="AG1157:AG1220" si="680">IF(
  M1157&lt;0.5,
  0,
  MAX(
    0,
    IF(
      AB1157=0,
      0,
      IF(
        AA1157="Y",
        (Q1157*(1+N1157)*(1+N1157)-AF1157),
        0
      )
    )
  ) * M1157
)</f>
        <v>0</v>
      </c>
      <c r="AH1157" s="28">
        <f t="shared" ref="AH1157:AH1220" si="681">AF1157+AG1157</f>
        <v>0</v>
      </c>
      <c r="AI1157" s="28">
        <f t="shared" ref="AI1157:AI1220" si="682">IF(AB1157=0, 0, MAX(0, (Q1157*(1+N1157)*(1+N1157)) - AH1157))</f>
        <v>0</v>
      </c>
      <c r="AJ1157" s="29" t="str">
        <f t="shared" ref="AJ1157:AJ1220" si="683">IF(AND(P1157="Y",O1157&gt;2),"Y","N")</f>
        <v>N</v>
      </c>
      <c r="AK1157" s="30">
        <f t="shared" si="648"/>
        <v>0</v>
      </c>
      <c r="AL1157" s="31">
        <f t="shared" si="649"/>
        <v>50000</v>
      </c>
      <c r="AM1157" s="31">
        <f t="shared" si="650"/>
        <v>200000</v>
      </c>
      <c r="AN1157" s="31">
        <f t="shared" si="651"/>
        <v>257500</v>
      </c>
      <c r="AO1157" s="31">
        <f t="shared" si="652"/>
        <v>0</v>
      </c>
      <c r="AP1157" s="31">
        <f t="shared" si="653"/>
        <v>0</v>
      </c>
      <c r="AQ1157" s="31">
        <f t="shared" si="654"/>
        <v>0</v>
      </c>
      <c r="AR1157" s="31">
        <f t="shared" si="655"/>
        <v>0</v>
      </c>
      <c r="AS1157" s="32">
        <f t="shared" si="656"/>
        <v>0</v>
      </c>
      <c r="AT1157" s="33">
        <f t="shared" si="657"/>
        <v>50000</v>
      </c>
      <c r="AU1157" s="33">
        <f t="shared" si="658"/>
        <v>200000</v>
      </c>
      <c r="AV1157" s="33">
        <v>257655</v>
      </c>
      <c r="AW1157" s="33">
        <f t="shared" si="659"/>
        <v>0</v>
      </c>
      <c r="AX1157" s="33">
        <f t="shared" si="660"/>
        <v>0</v>
      </c>
      <c r="AY1157" s="34">
        <f t="shared" si="661"/>
        <v>12398.712500000001</v>
      </c>
    </row>
    <row r="1158" spans="1:51" ht="15" customHeight="1" x14ac:dyDescent="0.3">
      <c r="A1158" s="166" t="s">
        <v>2363</v>
      </c>
      <c r="B1158" s="99">
        <v>19575.21</v>
      </c>
      <c r="C1158" s="99">
        <v>22505.439999999999</v>
      </c>
      <c r="D1158" s="99">
        <v>66143.95</v>
      </c>
      <c r="E1158" s="99">
        <v>52047.91</v>
      </c>
      <c r="F1158" s="117">
        <v>15000</v>
      </c>
      <c r="G1158" s="116">
        <v>12500</v>
      </c>
      <c r="H1158" s="182">
        <v>46250</v>
      </c>
      <c r="I1158" s="182">
        <v>46330</v>
      </c>
      <c r="J1158" s="166">
        <v>3.6</v>
      </c>
      <c r="K1158" s="166">
        <v>2.2000000000000002</v>
      </c>
      <c r="L1158" s="167" t="s">
        <v>1207</v>
      </c>
      <c r="M1158" s="168" t="s">
        <v>1205</v>
      </c>
      <c r="N1158" s="169">
        <v>0</v>
      </c>
      <c r="O1158" s="21">
        <f t="shared" si="662"/>
        <v>1.4</v>
      </c>
      <c r="P1158" s="21" t="str">
        <f t="shared" si="663"/>
        <v>N</v>
      </c>
      <c r="Q1158" s="22">
        <f t="shared" si="664"/>
        <v>42080.649999999994</v>
      </c>
      <c r="R1158" s="8" t="str">
        <f t="shared" si="665"/>
        <v>N</v>
      </c>
      <c r="S1158" s="23">
        <f t="shared" si="666"/>
        <v>1.4</v>
      </c>
      <c r="T1158" s="24">
        <f t="shared" si="667"/>
        <v>50000</v>
      </c>
      <c r="U1158" s="24">
        <f t="shared" si="668"/>
        <v>200000</v>
      </c>
      <c r="V1158" s="24">
        <f t="shared" si="669"/>
        <v>257500</v>
      </c>
      <c r="W1158" s="24">
        <f t="shared" si="670"/>
        <v>42080.649999999994</v>
      </c>
      <c r="X1158" s="24">
        <f t="shared" si="671"/>
        <v>0</v>
      </c>
      <c r="Y1158" s="24">
        <f t="shared" si="672"/>
        <v>42080.649999999994</v>
      </c>
      <c r="Z1158" s="24">
        <f t="shared" si="673"/>
        <v>0</v>
      </c>
      <c r="AA1158" s="25" t="str">
        <f t="shared" si="674"/>
        <v>N</v>
      </c>
      <c r="AB1158" s="26">
        <f t="shared" si="675"/>
        <v>0.39999999999999991</v>
      </c>
      <c r="AC1158" s="27">
        <f t="shared" si="676"/>
        <v>50000</v>
      </c>
      <c r="AD1158" s="28">
        <f t="shared" si="677"/>
        <v>200000</v>
      </c>
      <c r="AE1158" s="28">
        <f t="shared" si="678"/>
        <v>257500</v>
      </c>
      <c r="AF1158" s="28">
        <f t="shared" si="679"/>
        <v>42080.649999999994</v>
      </c>
      <c r="AG1158" s="28">
        <f t="shared" si="680"/>
        <v>0</v>
      </c>
      <c r="AH1158" s="28">
        <f t="shared" si="681"/>
        <v>42080.649999999994</v>
      </c>
      <c r="AI1158" s="28">
        <f t="shared" si="682"/>
        <v>0</v>
      </c>
      <c r="AJ1158" s="29" t="str">
        <f t="shared" si="683"/>
        <v>N</v>
      </c>
      <c r="AK1158" s="30">
        <f t="shared" si="648"/>
        <v>0</v>
      </c>
      <c r="AL1158" s="31">
        <f t="shared" si="649"/>
        <v>50000</v>
      </c>
      <c r="AM1158" s="31">
        <f t="shared" si="650"/>
        <v>200000</v>
      </c>
      <c r="AN1158" s="31">
        <f t="shared" si="651"/>
        <v>257500</v>
      </c>
      <c r="AO1158" s="31">
        <f t="shared" si="652"/>
        <v>0</v>
      </c>
      <c r="AP1158" s="31">
        <f t="shared" si="653"/>
        <v>0</v>
      </c>
      <c r="AQ1158" s="31">
        <f t="shared" si="654"/>
        <v>0</v>
      </c>
      <c r="AR1158" s="31">
        <f t="shared" si="655"/>
        <v>0</v>
      </c>
      <c r="AS1158" s="32">
        <f t="shared" si="656"/>
        <v>0</v>
      </c>
      <c r="AT1158" s="33">
        <f t="shared" si="657"/>
        <v>50000</v>
      </c>
      <c r="AU1158" s="33">
        <f t="shared" si="658"/>
        <v>200000</v>
      </c>
      <c r="AV1158" s="33">
        <v>257656</v>
      </c>
      <c r="AW1158" s="33">
        <f t="shared" si="659"/>
        <v>0</v>
      </c>
      <c r="AX1158" s="33">
        <f t="shared" si="660"/>
        <v>0</v>
      </c>
      <c r="AY1158" s="34">
        <f t="shared" si="661"/>
        <v>0</v>
      </c>
    </row>
    <row r="1159" spans="1:51" ht="15" customHeight="1" x14ac:dyDescent="0.3">
      <c r="A1159" s="166" t="s">
        <v>2364</v>
      </c>
      <c r="B1159" s="99">
        <v>11408.47</v>
      </c>
      <c r="C1159" s="99">
        <v>7583.52</v>
      </c>
      <c r="D1159" s="99">
        <v>59258.9</v>
      </c>
      <c r="E1159" s="99">
        <v>49551.97</v>
      </c>
      <c r="F1159" s="117">
        <v>111000</v>
      </c>
      <c r="G1159" s="116">
        <v>0</v>
      </c>
      <c r="H1159" s="182">
        <v>46438</v>
      </c>
      <c r="I1159" s="182">
        <v>46480</v>
      </c>
      <c r="J1159" s="166">
        <v>3.1</v>
      </c>
      <c r="K1159" s="166">
        <v>2.4</v>
      </c>
      <c r="L1159" s="167" t="s">
        <v>1207</v>
      </c>
      <c r="M1159" s="168" t="s">
        <v>1205</v>
      </c>
      <c r="N1159" s="169">
        <v>0</v>
      </c>
      <c r="O1159" s="21">
        <f t="shared" si="662"/>
        <v>0.70000000000000018</v>
      </c>
      <c r="P1159" s="21" t="str">
        <f t="shared" si="663"/>
        <v>N</v>
      </c>
      <c r="Q1159" s="22">
        <f t="shared" si="664"/>
        <v>18991.989999999998</v>
      </c>
      <c r="R1159" s="8" t="str">
        <f t="shared" si="665"/>
        <v>N</v>
      </c>
      <c r="S1159" s="23">
        <f t="shared" si="666"/>
        <v>0.70000000000000018</v>
      </c>
      <c r="T1159" s="24">
        <f t="shared" si="667"/>
        <v>50000</v>
      </c>
      <c r="U1159" s="24">
        <f t="shared" si="668"/>
        <v>200000</v>
      </c>
      <c r="V1159" s="24">
        <f t="shared" si="669"/>
        <v>257500</v>
      </c>
      <c r="W1159" s="24">
        <f t="shared" si="670"/>
        <v>18991.989999999998</v>
      </c>
      <c r="X1159" s="24">
        <f t="shared" si="671"/>
        <v>0</v>
      </c>
      <c r="Y1159" s="24">
        <f t="shared" si="672"/>
        <v>18991.989999999998</v>
      </c>
      <c r="Z1159" s="24">
        <f t="shared" si="673"/>
        <v>0</v>
      </c>
      <c r="AA1159" s="25" t="str">
        <f t="shared" si="674"/>
        <v>N</v>
      </c>
      <c r="AB1159" s="26">
        <f t="shared" si="675"/>
        <v>0</v>
      </c>
      <c r="AC1159" s="27">
        <f t="shared" si="676"/>
        <v>50000</v>
      </c>
      <c r="AD1159" s="28">
        <f t="shared" si="677"/>
        <v>200000</v>
      </c>
      <c r="AE1159" s="28">
        <f t="shared" si="678"/>
        <v>257500</v>
      </c>
      <c r="AF1159" s="28">
        <f t="shared" si="679"/>
        <v>0</v>
      </c>
      <c r="AG1159" s="28">
        <f t="shared" si="680"/>
        <v>0</v>
      </c>
      <c r="AH1159" s="28">
        <f t="shared" si="681"/>
        <v>0</v>
      </c>
      <c r="AI1159" s="28">
        <f t="shared" si="682"/>
        <v>0</v>
      </c>
      <c r="AJ1159" s="29" t="str">
        <f t="shared" si="683"/>
        <v>N</v>
      </c>
      <c r="AK1159" s="30">
        <f t="shared" si="648"/>
        <v>0</v>
      </c>
      <c r="AL1159" s="31">
        <f t="shared" si="649"/>
        <v>50000</v>
      </c>
      <c r="AM1159" s="31">
        <f t="shared" si="650"/>
        <v>200000</v>
      </c>
      <c r="AN1159" s="31">
        <f t="shared" si="651"/>
        <v>257500</v>
      </c>
      <c r="AO1159" s="31">
        <f t="shared" si="652"/>
        <v>0</v>
      </c>
      <c r="AP1159" s="31">
        <f t="shared" si="653"/>
        <v>0</v>
      </c>
      <c r="AQ1159" s="31">
        <f t="shared" si="654"/>
        <v>0</v>
      </c>
      <c r="AR1159" s="31">
        <f t="shared" si="655"/>
        <v>0</v>
      </c>
      <c r="AS1159" s="32">
        <f t="shared" si="656"/>
        <v>0</v>
      </c>
      <c r="AT1159" s="33">
        <f t="shared" si="657"/>
        <v>50000</v>
      </c>
      <c r="AU1159" s="33">
        <f t="shared" si="658"/>
        <v>200000</v>
      </c>
      <c r="AV1159" s="33">
        <v>257657</v>
      </c>
      <c r="AW1159" s="33">
        <f t="shared" si="659"/>
        <v>0</v>
      </c>
      <c r="AX1159" s="33">
        <f t="shared" si="660"/>
        <v>0</v>
      </c>
      <c r="AY1159" s="34">
        <f t="shared" si="661"/>
        <v>0</v>
      </c>
    </row>
    <row r="1160" spans="1:51" ht="15" customHeight="1" x14ac:dyDescent="0.3">
      <c r="A1160" s="166" t="s">
        <v>2365</v>
      </c>
      <c r="B1160" s="99">
        <v>19605.310000000001</v>
      </c>
      <c r="C1160" s="99">
        <v>18321.7</v>
      </c>
      <c r="D1160" s="99">
        <v>60153.51</v>
      </c>
      <c r="E1160" s="99">
        <v>49561.25</v>
      </c>
      <c r="F1160" s="117">
        <v>100000</v>
      </c>
      <c r="G1160" s="116">
        <v>12500</v>
      </c>
      <c r="H1160" s="182">
        <v>46309</v>
      </c>
      <c r="I1160" s="182">
        <v>46372</v>
      </c>
      <c r="J1160" s="166">
        <v>4.8</v>
      </c>
      <c r="K1160" s="166">
        <v>3.6</v>
      </c>
      <c r="L1160" s="167" t="s">
        <v>1206</v>
      </c>
      <c r="M1160" s="168" t="s">
        <v>1203</v>
      </c>
      <c r="N1160" s="169">
        <v>0.01</v>
      </c>
      <c r="O1160" s="21">
        <f t="shared" si="662"/>
        <v>1.1999999999999997</v>
      </c>
      <c r="P1160" s="21" t="str">
        <f t="shared" si="663"/>
        <v>N</v>
      </c>
      <c r="Q1160" s="22">
        <f t="shared" si="664"/>
        <v>37927.01</v>
      </c>
      <c r="R1160" s="8" t="str">
        <f t="shared" si="665"/>
        <v>N</v>
      </c>
      <c r="S1160" s="23">
        <f t="shared" si="666"/>
        <v>1.5999999999999996</v>
      </c>
      <c r="T1160" s="24">
        <f t="shared" si="667"/>
        <v>20500</v>
      </c>
      <c r="U1160" s="24">
        <f t="shared" si="668"/>
        <v>100000</v>
      </c>
      <c r="V1160" s="24">
        <f t="shared" si="669"/>
        <v>257500</v>
      </c>
      <c r="W1160" s="24">
        <f t="shared" si="670"/>
        <v>15375</v>
      </c>
      <c r="X1160" s="24">
        <f t="shared" si="671"/>
        <v>0</v>
      </c>
      <c r="Y1160" s="24">
        <f t="shared" si="672"/>
        <v>15375</v>
      </c>
      <c r="Z1160" s="24">
        <f t="shared" si="673"/>
        <v>22931.280100000004</v>
      </c>
      <c r="AA1160" s="25" t="str">
        <f t="shared" si="674"/>
        <v>N</v>
      </c>
      <c r="AB1160" s="26">
        <f t="shared" si="675"/>
        <v>0.59999999999999964</v>
      </c>
      <c r="AC1160" s="27">
        <f t="shared" si="676"/>
        <v>20500</v>
      </c>
      <c r="AD1160" s="28">
        <f t="shared" si="677"/>
        <v>100000</v>
      </c>
      <c r="AE1160" s="28">
        <f t="shared" si="678"/>
        <v>257500</v>
      </c>
      <c r="AF1160" s="28">
        <f t="shared" si="679"/>
        <v>15375</v>
      </c>
      <c r="AG1160" s="28">
        <f t="shared" si="680"/>
        <v>0</v>
      </c>
      <c r="AH1160" s="28">
        <f t="shared" si="681"/>
        <v>15375</v>
      </c>
      <c r="AI1160" s="28">
        <f t="shared" si="682"/>
        <v>23314.342901000004</v>
      </c>
      <c r="AJ1160" s="29" t="str">
        <f t="shared" si="683"/>
        <v>N</v>
      </c>
      <c r="AK1160" s="30">
        <f t="shared" si="648"/>
        <v>0</v>
      </c>
      <c r="AL1160" s="31">
        <f t="shared" si="649"/>
        <v>20500</v>
      </c>
      <c r="AM1160" s="31">
        <f t="shared" si="650"/>
        <v>100000</v>
      </c>
      <c r="AN1160" s="31">
        <f t="shared" si="651"/>
        <v>257500</v>
      </c>
      <c r="AO1160" s="31">
        <f t="shared" si="652"/>
        <v>0</v>
      </c>
      <c r="AP1160" s="31">
        <f t="shared" si="653"/>
        <v>0</v>
      </c>
      <c r="AQ1160" s="31">
        <f t="shared" si="654"/>
        <v>0</v>
      </c>
      <c r="AR1160" s="31">
        <f t="shared" si="655"/>
        <v>0</v>
      </c>
      <c r="AS1160" s="32">
        <f t="shared" si="656"/>
        <v>0</v>
      </c>
      <c r="AT1160" s="33">
        <f t="shared" si="657"/>
        <v>20500</v>
      </c>
      <c r="AU1160" s="33">
        <f t="shared" si="658"/>
        <v>100000</v>
      </c>
      <c r="AV1160" s="33">
        <v>257658</v>
      </c>
      <c r="AW1160" s="33">
        <f t="shared" si="659"/>
        <v>0</v>
      </c>
      <c r="AX1160" s="33">
        <f t="shared" si="660"/>
        <v>0</v>
      </c>
      <c r="AY1160" s="34">
        <f t="shared" si="661"/>
        <v>46245.623001000007</v>
      </c>
    </row>
    <row r="1161" spans="1:51" ht="15" customHeight="1" x14ac:dyDescent="0.3">
      <c r="A1161" s="166" t="s">
        <v>2366</v>
      </c>
      <c r="B1161" s="99">
        <v>7215.44</v>
      </c>
      <c r="C1161" s="99">
        <v>17726.22</v>
      </c>
      <c r="D1161" s="99">
        <v>48235.67</v>
      </c>
      <c r="E1161" s="99">
        <v>37231.33</v>
      </c>
      <c r="F1161" s="117">
        <v>68000</v>
      </c>
      <c r="G1161" s="116">
        <v>0</v>
      </c>
      <c r="H1161" s="182">
        <v>46459</v>
      </c>
      <c r="I1161" s="182">
        <v>46516</v>
      </c>
      <c r="J1161" s="166">
        <v>2.1</v>
      </c>
      <c r="K1161" s="166">
        <v>1.9</v>
      </c>
      <c r="L1161" s="167" t="s">
        <v>1206</v>
      </c>
      <c r="M1161" s="168" t="s">
        <v>1203</v>
      </c>
      <c r="N1161" s="169">
        <v>0.03</v>
      </c>
      <c r="O1161" s="21">
        <f t="shared" si="662"/>
        <v>0.20000000000000018</v>
      </c>
      <c r="P1161" s="21" t="str">
        <f t="shared" si="663"/>
        <v>N</v>
      </c>
      <c r="Q1161" s="22">
        <f t="shared" si="664"/>
        <v>24941.66</v>
      </c>
      <c r="R1161" s="8" t="str">
        <f t="shared" si="665"/>
        <v>N</v>
      </c>
      <c r="S1161" s="23">
        <f t="shared" si="666"/>
        <v>0.26666666666666689</v>
      </c>
      <c r="T1161" s="24">
        <f t="shared" si="667"/>
        <v>20500</v>
      </c>
      <c r="U1161" s="24">
        <f t="shared" si="668"/>
        <v>100000</v>
      </c>
      <c r="V1161" s="24">
        <f t="shared" si="669"/>
        <v>257500</v>
      </c>
      <c r="W1161" s="24">
        <f t="shared" si="670"/>
        <v>15375</v>
      </c>
      <c r="X1161" s="24">
        <f t="shared" si="671"/>
        <v>0</v>
      </c>
      <c r="Y1161" s="24">
        <f t="shared" si="672"/>
        <v>15375</v>
      </c>
      <c r="Z1161" s="24">
        <f t="shared" si="673"/>
        <v>10314.909800000001</v>
      </c>
      <c r="AA1161" s="25" t="str">
        <f t="shared" si="674"/>
        <v>N</v>
      </c>
      <c r="AB1161" s="26">
        <f t="shared" si="675"/>
        <v>0</v>
      </c>
      <c r="AC1161" s="27">
        <f t="shared" si="676"/>
        <v>20500</v>
      </c>
      <c r="AD1161" s="28">
        <f t="shared" si="677"/>
        <v>100000</v>
      </c>
      <c r="AE1161" s="28">
        <f t="shared" si="678"/>
        <v>257500</v>
      </c>
      <c r="AF1161" s="28">
        <f t="shared" si="679"/>
        <v>0</v>
      </c>
      <c r="AG1161" s="28">
        <f t="shared" si="680"/>
        <v>0</v>
      </c>
      <c r="AH1161" s="28">
        <f t="shared" si="681"/>
        <v>0</v>
      </c>
      <c r="AI1161" s="28">
        <f t="shared" si="682"/>
        <v>0</v>
      </c>
      <c r="AJ1161" s="29" t="str">
        <f t="shared" si="683"/>
        <v>N</v>
      </c>
      <c r="AK1161" s="30">
        <f t="shared" si="648"/>
        <v>0</v>
      </c>
      <c r="AL1161" s="31">
        <f t="shared" si="649"/>
        <v>20500</v>
      </c>
      <c r="AM1161" s="31">
        <f t="shared" si="650"/>
        <v>100000</v>
      </c>
      <c r="AN1161" s="31">
        <f t="shared" si="651"/>
        <v>257500</v>
      </c>
      <c r="AO1161" s="31">
        <f t="shared" si="652"/>
        <v>0</v>
      </c>
      <c r="AP1161" s="31">
        <f t="shared" si="653"/>
        <v>0</v>
      </c>
      <c r="AQ1161" s="31">
        <f t="shared" si="654"/>
        <v>0</v>
      </c>
      <c r="AR1161" s="31">
        <f t="shared" si="655"/>
        <v>0</v>
      </c>
      <c r="AS1161" s="32">
        <f t="shared" si="656"/>
        <v>0</v>
      </c>
      <c r="AT1161" s="33">
        <f t="shared" si="657"/>
        <v>20500</v>
      </c>
      <c r="AU1161" s="33">
        <f t="shared" si="658"/>
        <v>100000</v>
      </c>
      <c r="AV1161" s="33">
        <v>257659</v>
      </c>
      <c r="AW1161" s="33">
        <f t="shared" si="659"/>
        <v>0</v>
      </c>
      <c r="AX1161" s="33">
        <f t="shared" si="660"/>
        <v>0</v>
      </c>
      <c r="AY1161" s="34">
        <f t="shared" si="661"/>
        <v>10314.909800000001</v>
      </c>
    </row>
    <row r="1162" spans="1:51" ht="15" customHeight="1" x14ac:dyDescent="0.3">
      <c r="A1162" s="166" t="s">
        <v>2367</v>
      </c>
      <c r="B1162" s="99">
        <v>5509.39</v>
      </c>
      <c r="C1162" s="99">
        <v>7704.52</v>
      </c>
      <c r="D1162" s="99">
        <v>69536.179999999993</v>
      </c>
      <c r="E1162" s="99">
        <v>56345.21</v>
      </c>
      <c r="F1162" s="117">
        <v>44000</v>
      </c>
      <c r="G1162" s="116">
        <v>12500</v>
      </c>
      <c r="H1162" s="182">
        <v>46447</v>
      </c>
      <c r="I1162" s="182">
        <v>46532</v>
      </c>
      <c r="J1162" s="166">
        <v>1.8</v>
      </c>
      <c r="K1162" s="166">
        <v>0.7</v>
      </c>
      <c r="L1162" s="167" t="s">
        <v>1206</v>
      </c>
      <c r="M1162" s="168" t="s">
        <v>1205</v>
      </c>
      <c r="N1162" s="169">
        <v>2.7E-2</v>
      </c>
      <c r="O1162" s="21">
        <f t="shared" si="662"/>
        <v>1.1000000000000001</v>
      </c>
      <c r="P1162" s="21" t="str">
        <f t="shared" si="663"/>
        <v>N</v>
      </c>
      <c r="Q1162" s="22">
        <f t="shared" si="664"/>
        <v>13213.91</v>
      </c>
      <c r="R1162" s="8" t="str">
        <f t="shared" si="665"/>
        <v>N</v>
      </c>
      <c r="S1162" s="23">
        <f t="shared" si="666"/>
        <v>1.1000000000000001</v>
      </c>
      <c r="T1162" s="24">
        <f t="shared" si="667"/>
        <v>20500</v>
      </c>
      <c r="U1162" s="24">
        <f t="shared" si="668"/>
        <v>100000</v>
      </c>
      <c r="V1162" s="24">
        <f t="shared" si="669"/>
        <v>257500</v>
      </c>
      <c r="W1162" s="24">
        <f t="shared" si="670"/>
        <v>13570.685569999998</v>
      </c>
      <c r="X1162" s="24">
        <f t="shared" si="671"/>
        <v>0</v>
      </c>
      <c r="Y1162" s="24">
        <f t="shared" si="672"/>
        <v>13570.685569999998</v>
      </c>
      <c r="Z1162" s="24">
        <f t="shared" si="673"/>
        <v>0</v>
      </c>
      <c r="AA1162" s="25" t="str">
        <f t="shared" si="674"/>
        <v>N</v>
      </c>
      <c r="AB1162" s="26">
        <f t="shared" si="675"/>
        <v>0.10000000000000009</v>
      </c>
      <c r="AC1162" s="27">
        <f t="shared" si="676"/>
        <v>20500</v>
      </c>
      <c r="AD1162" s="28">
        <f t="shared" si="677"/>
        <v>100000</v>
      </c>
      <c r="AE1162" s="28">
        <f t="shared" si="678"/>
        <v>257500</v>
      </c>
      <c r="AF1162" s="28">
        <f t="shared" si="679"/>
        <v>13937.094080389996</v>
      </c>
      <c r="AG1162" s="28">
        <f t="shared" si="680"/>
        <v>0</v>
      </c>
      <c r="AH1162" s="28">
        <f t="shared" si="681"/>
        <v>13937.094080389996</v>
      </c>
      <c r="AI1162" s="28">
        <f t="shared" si="682"/>
        <v>0</v>
      </c>
      <c r="AJ1162" s="29" t="str">
        <f t="shared" si="683"/>
        <v>N</v>
      </c>
      <c r="AK1162" s="30">
        <f t="shared" si="648"/>
        <v>0</v>
      </c>
      <c r="AL1162" s="31">
        <f t="shared" si="649"/>
        <v>20500</v>
      </c>
      <c r="AM1162" s="31">
        <f t="shared" si="650"/>
        <v>100000</v>
      </c>
      <c r="AN1162" s="31">
        <f t="shared" si="651"/>
        <v>257500</v>
      </c>
      <c r="AO1162" s="31">
        <f t="shared" si="652"/>
        <v>0</v>
      </c>
      <c r="AP1162" s="31">
        <f t="shared" si="653"/>
        <v>0</v>
      </c>
      <c r="AQ1162" s="31">
        <f t="shared" si="654"/>
        <v>0</v>
      </c>
      <c r="AR1162" s="31">
        <f t="shared" si="655"/>
        <v>0</v>
      </c>
      <c r="AS1162" s="32">
        <f t="shared" si="656"/>
        <v>0</v>
      </c>
      <c r="AT1162" s="33">
        <f t="shared" si="657"/>
        <v>20500</v>
      </c>
      <c r="AU1162" s="33">
        <f t="shared" si="658"/>
        <v>100000</v>
      </c>
      <c r="AV1162" s="33">
        <v>257660</v>
      </c>
      <c r="AW1162" s="33">
        <f t="shared" si="659"/>
        <v>0</v>
      </c>
      <c r="AX1162" s="33">
        <f t="shared" si="660"/>
        <v>0</v>
      </c>
      <c r="AY1162" s="34">
        <f t="shared" si="661"/>
        <v>0</v>
      </c>
    </row>
    <row r="1163" spans="1:51" ht="15" customHeight="1" x14ac:dyDescent="0.3">
      <c r="A1163" s="166" t="s">
        <v>2368</v>
      </c>
      <c r="B1163" s="99">
        <v>10223.91</v>
      </c>
      <c r="C1163" s="99">
        <v>14990.39</v>
      </c>
      <c r="D1163" s="99">
        <v>54271.89</v>
      </c>
      <c r="E1163" s="99">
        <v>45080.43</v>
      </c>
      <c r="F1163" s="117">
        <v>60000</v>
      </c>
      <c r="G1163" s="116">
        <v>0</v>
      </c>
      <c r="H1163" s="182">
        <v>46450</v>
      </c>
      <c r="I1163" s="182">
        <v>46523</v>
      </c>
      <c r="J1163" s="166">
        <v>2.2000000000000002</v>
      </c>
      <c r="K1163" s="166">
        <v>1.1000000000000001</v>
      </c>
      <c r="L1163" s="167" t="s">
        <v>1206</v>
      </c>
      <c r="M1163" s="168" t="s">
        <v>1203</v>
      </c>
      <c r="N1163" s="169">
        <v>0.06</v>
      </c>
      <c r="O1163" s="21">
        <f t="shared" si="662"/>
        <v>1.1000000000000001</v>
      </c>
      <c r="P1163" s="21" t="str">
        <f t="shared" si="663"/>
        <v>N</v>
      </c>
      <c r="Q1163" s="22">
        <f t="shared" si="664"/>
        <v>25214.3</v>
      </c>
      <c r="R1163" s="8" t="str">
        <f t="shared" si="665"/>
        <v>N</v>
      </c>
      <c r="S1163" s="23">
        <f t="shared" si="666"/>
        <v>1.4666666666666668</v>
      </c>
      <c r="T1163" s="24">
        <f t="shared" si="667"/>
        <v>20500</v>
      </c>
      <c r="U1163" s="24">
        <f t="shared" si="668"/>
        <v>100000</v>
      </c>
      <c r="V1163" s="24">
        <f t="shared" si="669"/>
        <v>257500</v>
      </c>
      <c r="W1163" s="24">
        <f t="shared" si="670"/>
        <v>15375</v>
      </c>
      <c r="X1163" s="24">
        <f t="shared" si="671"/>
        <v>0</v>
      </c>
      <c r="Y1163" s="24">
        <f t="shared" si="672"/>
        <v>15375</v>
      </c>
      <c r="Z1163" s="24">
        <f t="shared" si="673"/>
        <v>11352.157999999999</v>
      </c>
      <c r="AA1163" s="25" t="str">
        <f t="shared" si="674"/>
        <v>N</v>
      </c>
      <c r="AB1163" s="26">
        <f t="shared" si="675"/>
        <v>0.46666666666666679</v>
      </c>
      <c r="AC1163" s="27">
        <f t="shared" si="676"/>
        <v>20500</v>
      </c>
      <c r="AD1163" s="28">
        <f t="shared" si="677"/>
        <v>100000</v>
      </c>
      <c r="AE1163" s="28">
        <f t="shared" si="678"/>
        <v>257500</v>
      </c>
      <c r="AF1163" s="28">
        <f t="shared" si="679"/>
        <v>15375</v>
      </c>
      <c r="AG1163" s="28">
        <f t="shared" si="680"/>
        <v>0</v>
      </c>
      <c r="AH1163" s="28">
        <f t="shared" si="681"/>
        <v>15375</v>
      </c>
      <c r="AI1163" s="28">
        <f t="shared" si="682"/>
        <v>12955.787479999999</v>
      </c>
      <c r="AJ1163" s="29" t="str">
        <f t="shared" si="683"/>
        <v>N</v>
      </c>
      <c r="AK1163" s="30">
        <f t="shared" si="648"/>
        <v>0</v>
      </c>
      <c r="AL1163" s="31">
        <f t="shared" si="649"/>
        <v>20500</v>
      </c>
      <c r="AM1163" s="31">
        <f t="shared" si="650"/>
        <v>100000</v>
      </c>
      <c r="AN1163" s="31">
        <f t="shared" si="651"/>
        <v>257500</v>
      </c>
      <c r="AO1163" s="31">
        <f t="shared" si="652"/>
        <v>0</v>
      </c>
      <c r="AP1163" s="31">
        <f t="shared" si="653"/>
        <v>0</v>
      </c>
      <c r="AQ1163" s="31">
        <f t="shared" si="654"/>
        <v>0</v>
      </c>
      <c r="AR1163" s="31">
        <f t="shared" si="655"/>
        <v>0</v>
      </c>
      <c r="AS1163" s="32">
        <f t="shared" si="656"/>
        <v>0</v>
      </c>
      <c r="AT1163" s="33">
        <f t="shared" si="657"/>
        <v>20500</v>
      </c>
      <c r="AU1163" s="33">
        <f t="shared" si="658"/>
        <v>100000</v>
      </c>
      <c r="AV1163" s="33">
        <v>257661</v>
      </c>
      <c r="AW1163" s="33">
        <f t="shared" si="659"/>
        <v>0</v>
      </c>
      <c r="AX1163" s="33">
        <f t="shared" si="660"/>
        <v>0</v>
      </c>
      <c r="AY1163" s="34">
        <f t="shared" si="661"/>
        <v>24307.945479999998</v>
      </c>
    </row>
    <row r="1164" spans="1:51" ht="15" customHeight="1" x14ac:dyDescent="0.3">
      <c r="A1164" s="166" t="s">
        <v>2369</v>
      </c>
      <c r="B1164" s="99">
        <v>14588.11</v>
      </c>
      <c r="C1164" s="99">
        <v>33698.379999999997</v>
      </c>
      <c r="D1164" s="99">
        <v>72305.73</v>
      </c>
      <c r="E1164" s="99">
        <v>57882.2</v>
      </c>
      <c r="F1164" s="117">
        <v>45000</v>
      </c>
      <c r="G1164" s="116">
        <v>12500</v>
      </c>
      <c r="H1164" s="182">
        <v>46239</v>
      </c>
      <c r="I1164" s="182">
        <v>46309</v>
      </c>
      <c r="J1164" s="166">
        <v>2.8</v>
      </c>
      <c r="K1164" s="166">
        <v>0.8</v>
      </c>
      <c r="L1164" s="167" t="s">
        <v>1207</v>
      </c>
      <c r="M1164" s="168" t="s">
        <v>1205</v>
      </c>
      <c r="N1164" s="169">
        <v>0.01</v>
      </c>
      <c r="O1164" s="21">
        <f t="shared" si="662"/>
        <v>1.9999999999999998</v>
      </c>
      <c r="P1164" s="21" t="str">
        <f t="shared" si="663"/>
        <v>N</v>
      </c>
      <c r="Q1164" s="22">
        <f t="shared" si="664"/>
        <v>48286.49</v>
      </c>
      <c r="R1164" s="8" t="str">
        <f t="shared" si="665"/>
        <v>N</v>
      </c>
      <c r="S1164" s="23">
        <f t="shared" si="666"/>
        <v>1.9999999999999998</v>
      </c>
      <c r="T1164" s="24">
        <f t="shared" si="667"/>
        <v>50000</v>
      </c>
      <c r="U1164" s="24">
        <f t="shared" si="668"/>
        <v>200000</v>
      </c>
      <c r="V1164" s="24">
        <f t="shared" si="669"/>
        <v>257500</v>
      </c>
      <c r="W1164" s="24">
        <f t="shared" si="670"/>
        <v>48769.354899999998</v>
      </c>
      <c r="X1164" s="24">
        <f t="shared" si="671"/>
        <v>0</v>
      </c>
      <c r="Y1164" s="24">
        <f t="shared" si="672"/>
        <v>48769.354899999998</v>
      </c>
      <c r="Z1164" s="24">
        <f t="shared" si="673"/>
        <v>0</v>
      </c>
      <c r="AA1164" s="25" t="str">
        <f t="shared" si="674"/>
        <v>N</v>
      </c>
      <c r="AB1164" s="26">
        <f t="shared" si="675"/>
        <v>0.99999999999999978</v>
      </c>
      <c r="AC1164" s="27">
        <f t="shared" si="676"/>
        <v>50000</v>
      </c>
      <c r="AD1164" s="28">
        <f t="shared" si="677"/>
        <v>200000</v>
      </c>
      <c r="AE1164" s="28">
        <f t="shared" si="678"/>
        <v>257500</v>
      </c>
      <c r="AF1164" s="28">
        <f t="shared" si="679"/>
        <v>49257.048449000002</v>
      </c>
      <c r="AG1164" s="28">
        <f t="shared" si="680"/>
        <v>0</v>
      </c>
      <c r="AH1164" s="28">
        <f t="shared" si="681"/>
        <v>49257.048449000002</v>
      </c>
      <c r="AI1164" s="28">
        <f t="shared" si="682"/>
        <v>0</v>
      </c>
      <c r="AJ1164" s="29" t="str">
        <f t="shared" si="683"/>
        <v>N</v>
      </c>
      <c r="AK1164" s="30">
        <f t="shared" si="648"/>
        <v>0</v>
      </c>
      <c r="AL1164" s="31">
        <f t="shared" si="649"/>
        <v>50000</v>
      </c>
      <c r="AM1164" s="31">
        <f t="shared" si="650"/>
        <v>200000</v>
      </c>
      <c r="AN1164" s="31">
        <f t="shared" si="651"/>
        <v>257500</v>
      </c>
      <c r="AO1164" s="31">
        <f t="shared" si="652"/>
        <v>0</v>
      </c>
      <c r="AP1164" s="31">
        <f t="shared" si="653"/>
        <v>0</v>
      </c>
      <c r="AQ1164" s="31">
        <f t="shared" si="654"/>
        <v>0</v>
      </c>
      <c r="AR1164" s="31">
        <f t="shared" si="655"/>
        <v>0</v>
      </c>
      <c r="AS1164" s="32">
        <f t="shared" si="656"/>
        <v>0</v>
      </c>
      <c r="AT1164" s="33">
        <f t="shared" si="657"/>
        <v>50000</v>
      </c>
      <c r="AU1164" s="33">
        <f t="shared" si="658"/>
        <v>200000</v>
      </c>
      <c r="AV1164" s="33">
        <v>257662</v>
      </c>
      <c r="AW1164" s="33">
        <f t="shared" si="659"/>
        <v>0</v>
      </c>
      <c r="AX1164" s="33">
        <f t="shared" si="660"/>
        <v>0</v>
      </c>
      <c r="AY1164" s="34">
        <f t="shared" si="661"/>
        <v>0</v>
      </c>
    </row>
    <row r="1165" spans="1:51" ht="15" customHeight="1" x14ac:dyDescent="0.3">
      <c r="A1165" s="166" t="s">
        <v>2370</v>
      </c>
      <c r="B1165" s="99">
        <v>9332.32</v>
      </c>
      <c r="C1165" s="99">
        <v>30238.55</v>
      </c>
      <c r="D1165" s="99">
        <v>101536.95</v>
      </c>
      <c r="E1165" s="99">
        <v>90058.77</v>
      </c>
      <c r="F1165" s="117">
        <v>42000</v>
      </c>
      <c r="G1165" s="116">
        <v>0</v>
      </c>
      <c r="H1165" s="182">
        <v>46538</v>
      </c>
      <c r="I1165" s="182">
        <v>46572</v>
      </c>
      <c r="J1165" s="166">
        <v>4.4000000000000004</v>
      </c>
      <c r="K1165" s="166">
        <v>1.8</v>
      </c>
      <c r="L1165" s="167" t="s">
        <v>1207</v>
      </c>
      <c r="M1165" s="168" t="s">
        <v>1203</v>
      </c>
      <c r="N1165" s="169">
        <v>0.02</v>
      </c>
      <c r="O1165" s="21">
        <f t="shared" si="662"/>
        <v>2.6000000000000005</v>
      </c>
      <c r="P1165" s="21" t="str">
        <f t="shared" si="663"/>
        <v>N</v>
      </c>
      <c r="Q1165" s="22">
        <f t="shared" si="664"/>
        <v>39570.869999999995</v>
      </c>
      <c r="R1165" s="8" t="str">
        <f t="shared" si="665"/>
        <v>N</v>
      </c>
      <c r="S1165" s="23">
        <f t="shared" si="666"/>
        <v>3.4666666666666672</v>
      </c>
      <c r="T1165" s="24">
        <f t="shared" si="667"/>
        <v>50000</v>
      </c>
      <c r="U1165" s="24">
        <f t="shared" si="668"/>
        <v>200000</v>
      </c>
      <c r="V1165" s="24">
        <f t="shared" si="669"/>
        <v>257500</v>
      </c>
      <c r="W1165" s="24">
        <f t="shared" si="670"/>
        <v>30271.715549999994</v>
      </c>
      <c r="X1165" s="24">
        <f t="shared" si="671"/>
        <v>0</v>
      </c>
      <c r="Y1165" s="24">
        <f t="shared" si="672"/>
        <v>30271.715549999994</v>
      </c>
      <c r="Z1165" s="24">
        <f t="shared" si="673"/>
        <v>10090.57185</v>
      </c>
      <c r="AA1165" s="25" t="str">
        <f t="shared" si="674"/>
        <v>N</v>
      </c>
      <c r="AB1165" s="26">
        <f t="shared" si="675"/>
        <v>2.4666666666666672</v>
      </c>
      <c r="AC1165" s="27">
        <f t="shared" si="676"/>
        <v>50000</v>
      </c>
      <c r="AD1165" s="28">
        <f t="shared" si="677"/>
        <v>200000</v>
      </c>
      <c r="AE1165" s="28">
        <f t="shared" si="678"/>
        <v>257500</v>
      </c>
      <c r="AF1165" s="28">
        <f t="shared" si="679"/>
        <v>30877.149860999998</v>
      </c>
      <c r="AG1165" s="28">
        <f t="shared" si="680"/>
        <v>0</v>
      </c>
      <c r="AH1165" s="28">
        <f t="shared" si="681"/>
        <v>30877.149860999998</v>
      </c>
      <c r="AI1165" s="28">
        <f t="shared" si="682"/>
        <v>10292.383286999997</v>
      </c>
      <c r="AJ1165" s="29" t="str">
        <f t="shared" si="683"/>
        <v>N</v>
      </c>
      <c r="AK1165" s="30">
        <f t="shared" si="648"/>
        <v>1.4666666666666672</v>
      </c>
      <c r="AL1165" s="31">
        <f t="shared" si="649"/>
        <v>50000</v>
      </c>
      <c r="AM1165" s="31">
        <f t="shared" si="650"/>
        <v>200000</v>
      </c>
      <c r="AN1165" s="31">
        <f t="shared" si="651"/>
        <v>257500</v>
      </c>
      <c r="AO1165" s="31">
        <f t="shared" si="652"/>
        <v>28818.286462500007</v>
      </c>
      <c r="AP1165" s="31">
        <f t="shared" si="653"/>
        <v>0</v>
      </c>
      <c r="AQ1165" s="31">
        <f t="shared" si="654"/>
        <v>28818.286462500007</v>
      </c>
      <c r="AR1165" s="31">
        <f t="shared" si="655"/>
        <v>13174.63734845999</v>
      </c>
      <c r="AS1165" s="32">
        <f t="shared" si="656"/>
        <v>0.46666666666666723</v>
      </c>
      <c r="AT1165" s="33">
        <f t="shared" si="657"/>
        <v>50000</v>
      </c>
      <c r="AU1165" s="33">
        <f t="shared" si="658"/>
        <v>200000</v>
      </c>
      <c r="AV1165" s="33">
        <v>257663</v>
      </c>
      <c r="AW1165" s="33">
        <f t="shared" si="659"/>
        <v>6371.9235948750029</v>
      </c>
      <c r="AX1165" s="33">
        <f t="shared" si="660"/>
        <v>36460.858692304202</v>
      </c>
      <c r="AY1165" s="34">
        <f t="shared" si="661"/>
        <v>70018.451177764189</v>
      </c>
    </row>
    <row r="1166" spans="1:51" ht="15" customHeight="1" x14ac:dyDescent="0.3">
      <c r="A1166" s="166" t="s">
        <v>2371</v>
      </c>
      <c r="B1166" s="99">
        <v>13829.58</v>
      </c>
      <c r="C1166" s="99">
        <v>9426.8700000000008</v>
      </c>
      <c r="D1166" s="99">
        <v>73886.62</v>
      </c>
      <c r="E1166" s="99">
        <v>66363.53</v>
      </c>
      <c r="F1166" s="117">
        <v>167000</v>
      </c>
      <c r="G1166" s="116">
        <v>12500</v>
      </c>
      <c r="H1166" s="182">
        <v>46274</v>
      </c>
      <c r="I1166" s="182">
        <v>46338</v>
      </c>
      <c r="J1166" s="166">
        <v>4.3</v>
      </c>
      <c r="K1166" s="166">
        <v>1.7</v>
      </c>
      <c r="L1166" s="167" t="s">
        <v>1207</v>
      </c>
      <c r="M1166" s="168" t="s">
        <v>1205</v>
      </c>
      <c r="N1166" s="169">
        <v>0.02</v>
      </c>
      <c r="O1166" s="21">
        <f t="shared" si="662"/>
        <v>2.5999999999999996</v>
      </c>
      <c r="P1166" s="21" t="str">
        <f t="shared" si="663"/>
        <v>N</v>
      </c>
      <c r="Q1166" s="22">
        <f t="shared" si="664"/>
        <v>23256.45</v>
      </c>
      <c r="R1166" s="8" t="str">
        <f t="shared" si="665"/>
        <v>N</v>
      </c>
      <c r="S1166" s="23">
        <f t="shared" si="666"/>
        <v>2.5999999999999996</v>
      </c>
      <c r="T1166" s="24">
        <f t="shared" si="667"/>
        <v>50000</v>
      </c>
      <c r="U1166" s="24">
        <f t="shared" si="668"/>
        <v>200000</v>
      </c>
      <c r="V1166" s="24">
        <f t="shared" si="669"/>
        <v>257500</v>
      </c>
      <c r="W1166" s="24">
        <f t="shared" si="670"/>
        <v>23721.579000000002</v>
      </c>
      <c r="X1166" s="24">
        <f t="shared" si="671"/>
        <v>0</v>
      </c>
      <c r="Y1166" s="24">
        <f t="shared" si="672"/>
        <v>23721.579000000002</v>
      </c>
      <c r="Z1166" s="24">
        <f t="shared" si="673"/>
        <v>0</v>
      </c>
      <c r="AA1166" s="25" t="str">
        <f t="shared" si="674"/>
        <v>N</v>
      </c>
      <c r="AB1166" s="26">
        <f t="shared" si="675"/>
        <v>1.5999999999999996</v>
      </c>
      <c r="AC1166" s="27">
        <f t="shared" si="676"/>
        <v>50000</v>
      </c>
      <c r="AD1166" s="28">
        <f t="shared" si="677"/>
        <v>200000</v>
      </c>
      <c r="AE1166" s="28">
        <f t="shared" si="678"/>
        <v>257500</v>
      </c>
      <c r="AF1166" s="28">
        <f t="shared" si="679"/>
        <v>24196.010580000002</v>
      </c>
      <c r="AG1166" s="28">
        <f t="shared" si="680"/>
        <v>0</v>
      </c>
      <c r="AH1166" s="28">
        <f t="shared" si="681"/>
        <v>24196.010580000002</v>
      </c>
      <c r="AI1166" s="28">
        <f t="shared" si="682"/>
        <v>0</v>
      </c>
      <c r="AJ1166" s="29" t="str">
        <f t="shared" si="683"/>
        <v>N</v>
      </c>
      <c r="AK1166" s="30">
        <f t="shared" si="648"/>
        <v>0.59999999999999964</v>
      </c>
      <c r="AL1166" s="31">
        <f t="shared" si="649"/>
        <v>50000</v>
      </c>
      <c r="AM1166" s="31">
        <f t="shared" si="650"/>
        <v>200000</v>
      </c>
      <c r="AN1166" s="31">
        <f t="shared" si="651"/>
        <v>257500</v>
      </c>
      <c r="AO1166" s="31">
        <f t="shared" si="652"/>
        <v>24679.930791600003</v>
      </c>
      <c r="AP1166" s="31">
        <f t="shared" si="653"/>
        <v>0</v>
      </c>
      <c r="AQ1166" s="31">
        <f t="shared" si="654"/>
        <v>24679.930791600003</v>
      </c>
      <c r="AR1166" s="31">
        <f t="shared" si="655"/>
        <v>0</v>
      </c>
      <c r="AS1166" s="32">
        <f t="shared" si="656"/>
        <v>0</v>
      </c>
      <c r="AT1166" s="33">
        <f t="shared" si="657"/>
        <v>50000</v>
      </c>
      <c r="AU1166" s="33">
        <f t="shared" si="658"/>
        <v>200000</v>
      </c>
      <c r="AV1166" s="33">
        <v>257664</v>
      </c>
      <c r="AW1166" s="33">
        <f t="shared" si="659"/>
        <v>0</v>
      </c>
      <c r="AX1166" s="33">
        <f t="shared" si="660"/>
        <v>0</v>
      </c>
      <c r="AY1166" s="34">
        <f t="shared" si="661"/>
        <v>0</v>
      </c>
    </row>
    <row r="1167" spans="1:51" ht="15" customHeight="1" x14ac:dyDescent="0.3">
      <c r="A1167" s="166" t="s">
        <v>2372</v>
      </c>
      <c r="B1167" s="99">
        <v>13893.72</v>
      </c>
      <c r="C1167" s="99">
        <v>28627.86</v>
      </c>
      <c r="D1167" s="99">
        <v>81527.789999999994</v>
      </c>
      <c r="E1167" s="99">
        <v>76269.05</v>
      </c>
      <c r="F1167" s="117">
        <v>92000</v>
      </c>
      <c r="G1167" s="116">
        <v>0</v>
      </c>
      <c r="H1167" s="182">
        <v>46397</v>
      </c>
      <c r="I1167" s="182">
        <v>46476</v>
      </c>
      <c r="J1167" s="166">
        <v>3.6</v>
      </c>
      <c r="K1167" s="166">
        <v>2</v>
      </c>
      <c r="L1167" s="167" t="s">
        <v>1207</v>
      </c>
      <c r="M1167" s="168" t="s">
        <v>1204</v>
      </c>
      <c r="N1167" s="169">
        <v>0.02</v>
      </c>
      <c r="O1167" s="21">
        <f t="shared" si="662"/>
        <v>1.6</v>
      </c>
      <c r="P1167" s="21" t="str">
        <f t="shared" si="663"/>
        <v>N</v>
      </c>
      <c r="Q1167" s="22">
        <f t="shared" si="664"/>
        <v>42521.58</v>
      </c>
      <c r="R1167" s="8" t="str">
        <f t="shared" si="665"/>
        <v>N</v>
      </c>
      <c r="S1167" s="23">
        <f t="shared" si="666"/>
        <v>3.2</v>
      </c>
      <c r="T1167" s="24">
        <f t="shared" si="667"/>
        <v>50000</v>
      </c>
      <c r="U1167" s="24">
        <f t="shared" si="668"/>
        <v>200000</v>
      </c>
      <c r="V1167" s="24">
        <f t="shared" si="669"/>
        <v>257500</v>
      </c>
      <c r="W1167" s="24">
        <f t="shared" si="670"/>
        <v>21686.005800000003</v>
      </c>
      <c r="X1167" s="24">
        <f t="shared" si="671"/>
        <v>0</v>
      </c>
      <c r="Y1167" s="24">
        <f t="shared" si="672"/>
        <v>21686.005800000003</v>
      </c>
      <c r="Z1167" s="24">
        <f t="shared" si="673"/>
        <v>21686.005800000003</v>
      </c>
      <c r="AA1167" s="25" t="str">
        <f t="shared" si="674"/>
        <v>N</v>
      </c>
      <c r="AB1167" s="26">
        <f t="shared" si="675"/>
        <v>2.2000000000000002</v>
      </c>
      <c r="AC1167" s="27">
        <f t="shared" si="676"/>
        <v>50000</v>
      </c>
      <c r="AD1167" s="28">
        <f t="shared" si="677"/>
        <v>200000</v>
      </c>
      <c r="AE1167" s="28">
        <f t="shared" si="678"/>
        <v>257500</v>
      </c>
      <c r="AF1167" s="28">
        <f t="shared" si="679"/>
        <v>22119.725916000003</v>
      </c>
      <c r="AG1167" s="28">
        <f t="shared" si="680"/>
        <v>0</v>
      </c>
      <c r="AH1167" s="28">
        <f t="shared" si="681"/>
        <v>22119.725916000003</v>
      </c>
      <c r="AI1167" s="28">
        <f t="shared" si="682"/>
        <v>22119.725916000003</v>
      </c>
      <c r="AJ1167" s="29" t="str">
        <f t="shared" si="683"/>
        <v>N</v>
      </c>
      <c r="AK1167" s="30">
        <f t="shared" si="648"/>
        <v>1.2000000000000002</v>
      </c>
      <c r="AL1167" s="31">
        <f t="shared" si="649"/>
        <v>50000</v>
      </c>
      <c r="AM1167" s="31">
        <f t="shared" si="650"/>
        <v>200000</v>
      </c>
      <c r="AN1167" s="31">
        <f t="shared" si="651"/>
        <v>257500</v>
      </c>
      <c r="AO1167" s="31">
        <f t="shared" si="652"/>
        <v>22562.120434320004</v>
      </c>
      <c r="AP1167" s="31">
        <f t="shared" si="653"/>
        <v>0</v>
      </c>
      <c r="AQ1167" s="31">
        <f t="shared" si="654"/>
        <v>22562.120434320004</v>
      </c>
      <c r="AR1167" s="31">
        <f t="shared" si="655"/>
        <v>22562.120434320004</v>
      </c>
      <c r="AS1167" s="32">
        <f t="shared" si="656"/>
        <v>0.20000000000000018</v>
      </c>
      <c r="AT1167" s="33">
        <f t="shared" si="657"/>
        <v>50000</v>
      </c>
      <c r="AU1167" s="33">
        <f t="shared" si="658"/>
        <v>200000</v>
      </c>
      <c r="AV1167" s="33">
        <v>257665</v>
      </c>
      <c r="AW1167" s="33">
        <f t="shared" si="659"/>
        <v>23013.362843006405</v>
      </c>
      <c r="AX1167" s="33">
        <f t="shared" si="660"/>
        <v>23013.362843006405</v>
      </c>
      <c r="AY1167" s="34">
        <f t="shared" si="661"/>
        <v>89381.21499332643</v>
      </c>
    </row>
    <row r="1168" spans="1:51" ht="15" customHeight="1" x14ac:dyDescent="0.3">
      <c r="A1168" s="166" t="s">
        <v>2373</v>
      </c>
      <c r="B1168" s="99">
        <v>15942.54</v>
      </c>
      <c r="C1168" s="99">
        <v>4106.05</v>
      </c>
      <c r="D1168" s="99">
        <v>91120.24</v>
      </c>
      <c r="E1168" s="99">
        <v>87807.679999999993</v>
      </c>
      <c r="F1168" s="117">
        <v>100000</v>
      </c>
      <c r="G1168" s="118">
        <v>12500</v>
      </c>
      <c r="H1168" s="182">
        <v>46264</v>
      </c>
      <c r="I1168" s="182">
        <v>46323</v>
      </c>
      <c r="J1168" s="166">
        <v>4.0999999999999996</v>
      </c>
      <c r="K1168" s="166">
        <v>2.2000000000000002</v>
      </c>
      <c r="L1168" s="167" t="s">
        <v>1206</v>
      </c>
      <c r="M1168" s="168" t="s">
        <v>1203</v>
      </c>
      <c r="N1168" s="169">
        <v>0.04</v>
      </c>
      <c r="O1168" s="21">
        <f t="shared" si="662"/>
        <v>1.8999999999999995</v>
      </c>
      <c r="P1168" s="21" t="str">
        <f t="shared" si="663"/>
        <v>N</v>
      </c>
      <c r="Q1168" s="22">
        <f t="shared" si="664"/>
        <v>20048.59</v>
      </c>
      <c r="R1168" s="8" t="str">
        <f t="shared" si="665"/>
        <v>N</v>
      </c>
      <c r="S1168" s="23">
        <f t="shared" si="666"/>
        <v>2.5333333333333328</v>
      </c>
      <c r="T1168" s="24">
        <f t="shared" si="667"/>
        <v>20500</v>
      </c>
      <c r="U1168" s="24">
        <f t="shared" si="668"/>
        <v>100000</v>
      </c>
      <c r="V1168" s="24">
        <f t="shared" si="669"/>
        <v>257500</v>
      </c>
      <c r="W1168" s="24">
        <f t="shared" si="670"/>
        <v>6659.8199999999961</v>
      </c>
      <c r="X1168" s="24">
        <f t="shared" si="671"/>
        <v>0</v>
      </c>
      <c r="Y1168" s="24">
        <f t="shared" si="672"/>
        <v>6659.8199999999961</v>
      </c>
      <c r="Z1168" s="24">
        <f t="shared" si="673"/>
        <v>14190.713600000006</v>
      </c>
      <c r="AA1168" s="25" t="str">
        <f t="shared" si="674"/>
        <v>N</v>
      </c>
      <c r="AB1168" s="26">
        <f t="shared" si="675"/>
        <v>1.5333333333333328</v>
      </c>
      <c r="AC1168" s="27">
        <f t="shared" si="676"/>
        <v>20500</v>
      </c>
      <c r="AD1168" s="28">
        <f t="shared" si="677"/>
        <v>100000</v>
      </c>
      <c r="AE1168" s="28">
        <f t="shared" si="678"/>
        <v>257500</v>
      </c>
      <c r="AF1168" s="28">
        <f t="shared" si="679"/>
        <v>1664.954999999999</v>
      </c>
      <c r="AG1168" s="28">
        <f t="shared" si="680"/>
        <v>0</v>
      </c>
      <c r="AH1168" s="28">
        <f t="shared" si="681"/>
        <v>1664.954999999999</v>
      </c>
      <c r="AI1168" s="28">
        <f t="shared" si="682"/>
        <v>20019.599944000005</v>
      </c>
      <c r="AJ1168" s="29" t="str">
        <f t="shared" si="683"/>
        <v>N</v>
      </c>
      <c r="AK1168" s="30">
        <f t="shared" si="648"/>
        <v>0.53333333333333277</v>
      </c>
      <c r="AL1168" s="31">
        <f t="shared" si="649"/>
        <v>20500</v>
      </c>
      <c r="AM1168" s="31">
        <f t="shared" si="650"/>
        <v>100000</v>
      </c>
      <c r="AN1168" s="31">
        <f t="shared" si="651"/>
        <v>257500</v>
      </c>
      <c r="AO1168" s="31">
        <f t="shared" si="652"/>
        <v>1664.954999999999</v>
      </c>
      <c r="AP1168" s="31">
        <f t="shared" si="653"/>
        <v>0</v>
      </c>
      <c r="AQ1168" s="31">
        <f t="shared" si="654"/>
        <v>1664.954999999999</v>
      </c>
      <c r="AR1168" s="31">
        <f t="shared" si="655"/>
        <v>20886.982141760007</v>
      </c>
      <c r="AS1168" s="32">
        <f t="shared" si="656"/>
        <v>0</v>
      </c>
      <c r="AT1168" s="33">
        <f t="shared" si="657"/>
        <v>20500</v>
      </c>
      <c r="AU1168" s="33">
        <f t="shared" si="658"/>
        <v>100000</v>
      </c>
      <c r="AV1168" s="33">
        <v>257666</v>
      </c>
      <c r="AW1168" s="33">
        <f t="shared" si="659"/>
        <v>0</v>
      </c>
      <c r="AX1168" s="33">
        <f t="shared" si="660"/>
        <v>0</v>
      </c>
      <c r="AY1168" s="34">
        <f t="shared" si="661"/>
        <v>55097.295685760022</v>
      </c>
    </row>
    <row r="1169" spans="1:51" ht="15" customHeight="1" x14ac:dyDescent="0.3">
      <c r="A1169" s="166" t="s">
        <v>2374</v>
      </c>
      <c r="B1169" s="99">
        <v>15816.77</v>
      </c>
      <c r="C1169" s="99">
        <v>13378.36</v>
      </c>
      <c r="D1169" s="99">
        <v>74486.789999999994</v>
      </c>
      <c r="E1169" s="99">
        <v>72786.67</v>
      </c>
      <c r="F1169" s="119">
        <v>129000</v>
      </c>
      <c r="G1169" s="118">
        <v>12500</v>
      </c>
      <c r="H1169" s="182">
        <v>46333</v>
      </c>
      <c r="I1169" s="182">
        <v>46356</v>
      </c>
      <c r="J1169" s="166">
        <v>4.2</v>
      </c>
      <c r="K1169" s="166">
        <v>0.9</v>
      </c>
      <c r="L1169" s="167" t="s">
        <v>1206</v>
      </c>
      <c r="M1169" s="168" t="s">
        <v>1204</v>
      </c>
      <c r="N1169" s="169">
        <v>0.04</v>
      </c>
      <c r="O1169" s="21">
        <f t="shared" si="662"/>
        <v>3.3000000000000003</v>
      </c>
      <c r="P1169" s="21" t="str">
        <f t="shared" si="663"/>
        <v>N</v>
      </c>
      <c r="Q1169" s="22">
        <f t="shared" si="664"/>
        <v>29195.13</v>
      </c>
      <c r="R1169" s="8" t="str">
        <f t="shared" si="665"/>
        <v>N</v>
      </c>
      <c r="S1169" s="23">
        <f t="shared" si="666"/>
        <v>6.6000000000000005</v>
      </c>
      <c r="T1169" s="24">
        <f t="shared" si="667"/>
        <v>20500</v>
      </c>
      <c r="U1169" s="24">
        <f t="shared" si="668"/>
        <v>100000</v>
      </c>
      <c r="V1169" s="24">
        <f t="shared" si="669"/>
        <v>257500</v>
      </c>
      <c r="W1169" s="24">
        <f t="shared" si="670"/>
        <v>10250</v>
      </c>
      <c r="X1169" s="24">
        <f t="shared" si="671"/>
        <v>0</v>
      </c>
      <c r="Y1169" s="24">
        <f t="shared" si="672"/>
        <v>10250</v>
      </c>
      <c r="Z1169" s="24">
        <f t="shared" si="673"/>
        <v>20112.935200000004</v>
      </c>
      <c r="AA1169" s="25" t="str">
        <f t="shared" si="674"/>
        <v>N</v>
      </c>
      <c r="AB1169" s="26">
        <f t="shared" si="675"/>
        <v>5.6000000000000005</v>
      </c>
      <c r="AC1169" s="27">
        <f t="shared" si="676"/>
        <v>20500</v>
      </c>
      <c r="AD1169" s="28">
        <f t="shared" si="677"/>
        <v>100000</v>
      </c>
      <c r="AE1169" s="28">
        <f t="shared" si="678"/>
        <v>257500</v>
      </c>
      <c r="AF1169" s="28">
        <f t="shared" si="679"/>
        <v>7631.6050000000032</v>
      </c>
      <c r="AG1169" s="28">
        <f t="shared" si="680"/>
        <v>0</v>
      </c>
      <c r="AH1169" s="28">
        <f t="shared" si="681"/>
        <v>7631.6050000000032</v>
      </c>
      <c r="AI1169" s="28">
        <f t="shared" si="682"/>
        <v>23945.847608</v>
      </c>
      <c r="AJ1169" s="29" t="str">
        <f t="shared" si="683"/>
        <v>N</v>
      </c>
      <c r="AK1169" s="30">
        <f t="shared" si="648"/>
        <v>4.6000000000000005</v>
      </c>
      <c r="AL1169" s="31">
        <f t="shared" si="649"/>
        <v>20500</v>
      </c>
      <c r="AM1169" s="31">
        <f t="shared" si="650"/>
        <v>100000</v>
      </c>
      <c r="AN1169" s="31">
        <f t="shared" si="651"/>
        <v>257500</v>
      </c>
      <c r="AO1169" s="31">
        <f t="shared" si="652"/>
        <v>6768.9381250000033</v>
      </c>
      <c r="AP1169" s="31">
        <f t="shared" si="653"/>
        <v>0</v>
      </c>
      <c r="AQ1169" s="31">
        <f t="shared" si="654"/>
        <v>6768.9381250000033</v>
      </c>
      <c r="AR1169" s="31">
        <f t="shared" si="655"/>
        <v>26071.612587320004</v>
      </c>
      <c r="AS1169" s="32">
        <f t="shared" si="656"/>
        <v>3.6000000000000005</v>
      </c>
      <c r="AT1169" s="33">
        <f t="shared" si="657"/>
        <v>20500</v>
      </c>
      <c r="AU1169" s="33">
        <f t="shared" si="658"/>
        <v>100000</v>
      </c>
      <c r="AV1169" s="33">
        <v>257667</v>
      </c>
      <c r="AW1169" s="33">
        <f t="shared" si="659"/>
        <v>431.33343749999995</v>
      </c>
      <c r="AX1169" s="33">
        <f t="shared" si="660"/>
        <v>33722.839303312809</v>
      </c>
      <c r="AY1169" s="34">
        <f t="shared" si="661"/>
        <v>103853.23469863282</v>
      </c>
    </row>
    <row r="1170" spans="1:51" ht="15" customHeight="1" x14ac:dyDescent="0.3">
      <c r="A1170" s="166" t="s">
        <v>2375</v>
      </c>
      <c r="B1170" s="99">
        <v>14325.17</v>
      </c>
      <c r="C1170" s="99">
        <v>461.59</v>
      </c>
      <c r="D1170" s="99">
        <v>49463.65</v>
      </c>
      <c r="E1170" s="99">
        <v>41409.65</v>
      </c>
      <c r="F1170" s="119">
        <v>77000</v>
      </c>
      <c r="G1170" s="118">
        <v>0</v>
      </c>
      <c r="H1170" s="182">
        <v>46492</v>
      </c>
      <c r="I1170" s="182">
        <v>46541</v>
      </c>
      <c r="J1170" s="166">
        <v>3.2</v>
      </c>
      <c r="K1170" s="166">
        <v>2</v>
      </c>
      <c r="L1170" s="167" t="s">
        <v>1207</v>
      </c>
      <c r="M1170" s="168" t="s">
        <v>1203</v>
      </c>
      <c r="N1170" s="169">
        <v>0.01</v>
      </c>
      <c r="O1170" s="21">
        <f t="shared" si="662"/>
        <v>1.2000000000000002</v>
      </c>
      <c r="P1170" s="21" t="str">
        <f t="shared" si="663"/>
        <v>N</v>
      </c>
      <c r="Q1170" s="22">
        <f t="shared" si="664"/>
        <v>14786.76</v>
      </c>
      <c r="R1170" s="8" t="str">
        <f t="shared" si="665"/>
        <v>N</v>
      </c>
      <c r="S1170" s="23">
        <f t="shared" si="666"/>
        <v>1.6000000000000003</v>
      </c>
      <c r="T1170" s="24">
        <f t="shared" si="667"/>
        <v>50000</v>
      </c>
      <c r="U1170" s="24">
        <f t="shared" si="668"/>
        <v>200000</v>
      </c>
      <c r="V1170" s="24">
        <f t="shared" si="669"/>
        <v>257500</v>
      </c>
      <c r="W1170" s="24">
        <f t="shared" si="670"/>
        <v>11200.9707</v>
      </c>
      <c r="X1170" s="24">
        <f t="shared" si="671"/>
        <v>0</v>
      </c>
      <c r="Y1170" s="24">
        <f t="shared" si="672"/>
        <v>11200.9707</v>
      </c>
      <c r="Z1170" s="24">
        <f t="shared" si="673"/>
        <v>3733.6569</v>
      </c>
      <c r="AA1170" s="25" t="str">
        <f t="shared" si="674"/>
        <v>N</v>
      </c>
      <c r="AB1170" s="26">
        <f t="shared" si="675"/>
        <v>0.60000000000000031</v>
      </c>
      <c r="AC1170" s="27">
        <f t="shared" si="676"/>
        <v>50000</v>
      </c>
      <c r="AD1170" s="28">
        <f t="shared" si="677"/>
        <v>200000</v>
      </c>
      <c r="AE1170" s="28">
        <f t="shared" si="678"/>
        <v>257500</v>
      </c>
      <c r="AF1170" s="28">
        <f t="shared" si="679"/>
        <v>11312.980406999999</v>
      </c>
      <c r="AG1170" s="28">
        <f t="shared" si="680"/>
        <v>0</v>
      </c>
      <c r="AH1170" s="28">
        <f t="shared" si="681"/>
        <v>11312.980406999999</v>
      </c>
      <c r="AI1170" s="28">
        <f t="shared" si="682"/>
        <v>3770.9934690000009</v>
      </c>
      <c r="AJ1170" s="29" t="str">
        <f t="shared" si="683"/>
        <v>N</v>
      </c>
      <c r="AK1170" s="30">
        <f t="shared" si="648"/>
        <v>0</v>
      </c>
      <c r="AL1170" s="31">
        <f t="shared" si="649"/>
        <v>50000</v>
      </c>
      <c r="AM1170" s="31">
        <f t="shared" si="650"/>
        <v>200000</v>
      </c>
      <c r="AN1170" s="31">
        <f t="shared" si="651"/>
        <v>257500</v>
      </c>
      <c r="AO1170" s="31">
        <f t="shared" si="652"/>
        <v>0</v>
      </c>
      <c r="AP1170" s="31">
        <f t="shared" si="653"/>
        <v>0</v>
      </c>
      <c r="AQ1170" s="31">
        <f t="shared" si="654"/>
        <v>0</v>
      </c>
      <c r="AR1170" s="31">
        <f t="shared" si="655"/>
        <v>0</v>
      </c>
      <c r="AS1170" s="32">
        <f t="shared" si="656"/>
        <v>0</v>
      </c>
      <c r="AT1170" s="33">
        <f t="shared" si="657"/>
        <v>50000</v>
      </c>
      <c r="AU1170" s="33">
        <f t="shared" si="658"/>
        <v>200000</v>
      </c>
      <c r="AV1170" s="33">
        <v>257668</v>
      </c>
      <c r="AW1170" s="33">
        <f t="shared" si="659"/>
        <v>0</v>
      </c>
      <c r="AX1170" s="33">
        <f t="shared" si="660"/>
        <v>0</v>
      </c>
      <c r="AY1170" s="34">
        <f t="shared" si="661"/>
        <v>7504.6503690000009</v>
      </c>
    </row>
    <row r="1171" spans="1:51" ht="15" customHeight="1" x14ac:dyDescent="0.3">
      <c r="A1171" s="166" t="s">
        <v>2376</v>
      </c>
      <c r="B1171" s="99">
        <v>6535.97</v>
      </c>
      <c r="C1171" s="99">
        <v>24461</v>
      </c>
      <c r="D1171" s="99">
        <v>102253.66</v>
      </c>
      <c r="E1171" s="99">
        <v>88945.31</v>
      </c>
      <c r="F1171" s="119">
        <v>150000</v>
      </c>
      <c r="G1171" s="118">
        <v>12500</v>
      </c>
      <c r="H1171" s="182">
        <v>46381</v>
      </c>
      <c r="I1171" s="182">
        <v>46432</v>
      </c>
      <c r="J1171" s="166">
        <v>4.5999999999999996</v>
      </c>
      <c r="K1171" s="166">
        <v>4.2</v>
      </c>
      <c r="L1171" s="167" t="s">
        <v>1207</v>
      </c>
      <c r="M1171" s="168" t="s">
        <v>1205</v>
      </c>
      <c r="N1171" s="169">
        <v>0.02</v>
      </c>
      <c r="O1171" s="21">
        <f t="shared" si="662"/>
        <v>0.39999999999999947</v>
      </c>
      <c r="P1171" s="21" t="str">
        <f t="shared" si="663"/>
        <v>N</v>
      </c>
      <c r="Q1171" s="22">
        <f t="shared" si="664"/>
        <v>30996.97</v>
      </c>
      <c r="R1171" s="8" t="str">
        <f t="shared" si="665"/>
        <v>N</v>
      </c>
      <c r="S1171" s="23">
        <f t="shared" si="666"/>
        <v>0.39999999999999947</v>
      </c>
      <c r="T1171" s="24">
        <f t="shared" si="667"/>
        <v>50000</v>
      </c>
      <c r="U1171" s="24">
        <f t="shared" si="668"/>
        <v>200000</v>
      </c>
      <c r="V1171" s="24">
        <f t="shared" si="669"/>
        <v>257500</v>
      </c>
      <c r="W1171" s="24">
        <f t="shared" si="670"/>
        <v>31616.9094</v>
      </c>
      <c r="X1171" s="24">
        <f t="shared" si="671"/>
        <v>0</v>
      </c>
      <c r="Y1171" s="24">
        <f t="shared" si="672"/>
        <v>31616.9094</v>
      </c>
      <c r="Z1171" s="24">
        <f t="shared" si="673"/>
        <v>0</v>
      </c>
      <c r="AA1171" s="25" t="str">
        <f t="shared" si="674"/>
        <v>N</v>
      </c>
      <c r="AB1171" s="26">
        <f t="shared" si="675"/>
        <v>0</v>
      </c>
      <c r="AC1171" s="27">
        <f t="shared" si="676"/>
        <v>50000</v>
      </c>
      <c r="AD1171" s="28">
        <f t="shared" si="677"/>
        <v>200000</v>
      </c>
      <c r="AE1171" s="28">
        <f t="shared" si="678"/>
        <v>257500</v>
      </c>
      <c r="AF1171" s="28">
        <f t="shared" si="679"/>
        <v>0</v>
      </c>
      <c r="AG1171" s="28">
        <f t="shared" si="680"/>
        <v>0</v>
      </c>
      <c r="AH1171" s="28">
        <f t="shared" si="681"/>
        <v>0</v>
      </c>
      <c r="AI1171" s="28">
        <f t="shared" si="682"/>
        <v>0</v>
      </c>
      <c r="AJ1171" s="29" t="str">
        <f t="shared" si="683"/>
        <v>N</v>
      </c>
      <c r="AK1171" s="30">
        <f t="shared" si="648"/>
        <v>0</v>
      </c>
      <c r="AL1171" s="31">
        <f t="shared" si="649"/>
        <v>50000</v>
      </c>
      <c r="AM1171" s="31">
        <f t="shared" si="650"/>
        <v>200000</v>
      </c>
      <c r="AN1171" s="31">
        <f t="shared" si="651"/>
        <v>257500</v>
      </c>
      <c r="AO1171" s="31">
        <f t="shared" si="652"/>
        <v>0</v>
      </c>
      <c r="AP1171" s="31">
        <f t="shared" si="653"/>
        <v>0</v>
      </c>
      <c r="AQ1171" s="31">
        <f t="shared" si="654"/>
        <v>0</v>
      </c>
      <c r="AR1171" s="31">
        <f t="shared" si="655"/>
        <v>0</v>
      </c>
      <c r="AS1171" s="32">
        <f t="shared" si="656"/>
        <v>0</v>
      </c>
      <c r="AT1171" s="33">
        <f t="shared" si="657"/>
        <v>50000</v>
      </c>
      <c r="AU1171" s="33">
        <f t="shared" si="658"/>
        <v>200000</v>
      </c>
      <c r="AV1171" s="33">
        <v>257669</v>
      </c>
      <c r="AW1171" s="33">
        <f t="shared" si="659"/>
        <v>0</v>
      </c>
      <c r="AX1171" s="33">
        <f t="shared" si="660"/>
        <v>0</v>
      </c>
      <c r="AY1171" s="34">
        <f t="shared" si="661"/>
        <v>0</v>
      </c>
    </row>
    <row r="1172" spans="1:51" ht="15" customHeight="1" x14ac:dyDescent="0.3">
      <c r="A1172" s="166" t="s">
        <v>2377</v>
      </c>
      <c r="B1172" s="99">
        <v>15668.76</v>
      </c>
      <c r="C1172" s="99">
        <v>34160.449999999997</v>
      </c>
      <c r="D1172" s="99">
        <v>63053.86</v>
      </c>
      <c r="E1172" s="99">
        <v>57490.82</v>
      </c>
      <c r="F1172" s="119">
        <v>66000</v>
      </c>
      <c r="G1172" s="118">
        <v>0</v>
      </c>
      <c r="H1172" s="182">
        <v>46391</v>
      </c>
      <c r="I1172" s="182">
        <v>46419</v>
      </c>
      <c r="J1172" s="166">
        <v>3.5</v>
      </c>
      <c r="K1172" s="166">
        <v>1.9</v>
      </c>
      <c r="L1172" s="167" t="s">
        <v>1206</v>
      </c>
      <c r="M1172" s="168" t="s">
        <v>1205</v>
      </c>
      <c r="N1172" s="169">
        <v>0</v>
      </c>
      <c r="O1172" s="21">
        <f t="shared" si="662"/>
        <v>1.6</v>
      </c>
      <c r="P1172" s="21" t="str">
        <f t="shared" si="663"/>
        <v>N</v>
      </c>
      <c r="Q1172" s="22">
        <f t="shared" si="664"/>
        <v>49829.21</v>
      </c>
      <c r="R1172" s="8" t="str">
        <f t="shared" si="665"/>
        <v>N</v>
      </c>
      <c r="S1172" s="23">
        <f t="shared" si="666"/>
        <v>1.6</v>
      </c>
      <c r="T1172" s="24">
        <f t="shared" si="667"/>
        <v>20500</v>
      </c>
      <c r="U1172" s="24">
        <f t="shared" si="668"/>
        <v>100000</v>
      </c>
      <c r="V1172" s="24">
        <f t="shared" si="669"/>
        <v>257500</v>
      </c>
      <c r="W1172" s="24">
        <f t="shared" si="670"/>
        <v>20500</v>
      </c>
      <c r="X1172" s="24">
        <f t="shared" si="671"/>
        <v>0</v>
      </c>
      <c r="Y1172" s="24">
        <f t="shared" si="672"/>
        <v>20500</v>
      </c>
      <c r="Z1172" s="24">
        <f t="shared" si="673"/>
        <v>29329.21</v>
      </c>
      <c r="AA1172" s="25" t="str">
        <f t="shared" si="674"/>
        <v>N</v>
      </c>
      <c r="AB1172" s="26">
        <f t="shared" si="675"/>
        <v>0.60000000000000009</v>
      </c>
      <c r="AC1172" s="27">
        <f t="shared" si="676"/>
        <v>20500</v>
      </c>
      <c r="AD1172" s="28">
        <f t="shared" si="677"/>
        <v>100000</v>
      </c>
      <c r="AE1172" s="28">
        <f t="shared" si="678"/>
        <v>257500</v>
      </c>
      <c r="AF1172" s="28">
        <f t="shared" si="679"/>
        <v>16446.14</v>
      </c>
      <c r="AG1172" s="28">
        <f t="shared" si="680"/>
        <v>0</v>
      </c>
      <c r="AH1172" s="28">
        <f t="shared" si="681"/>
        <v>16446.14</v>
      </c>
      <c r="AI1172" s="28">
        <f t="shared" si="682"/>
        <v>33383.07</v>
      </c>
      <c r="AJ1172" s="29" t="str">
        <f t="shared" si="683"/>
        <v>N</v>
      </c>
      <c r="AK1172" s="30">
        <f t="shared" si="648"/>
        <v>0</v>
      </c>
      <c r="AL1172" s="31">
        <f t="shared" si="649"/>
        <v>20500</v>
      </c>
      <c r="AM1172" s="31">
        <f t="shared" si="650"/>
        <v>100000</v>
      </c>
      <c r="AN1172" s="31">
        <f t="shared" si="651"/>
        <v>257500</v>
      </c>
      <c r="AO1172" s="31">
        <f t="shared" si="652"/>
        <v>0</v>
      </c>
      <c r="AP1172" s="31">
        <f t="shared" si="653"/>
        <v>0</v>
      </c>
      <c r="AQ1172" s="31">
        <f t="shared" si="654"/>
        <v>0</v>
      </c>
      <c r="AR1172" s="31">
        <f t="shared" si="655"/>
        <v>0</v>
      </c>
      <c r="AS1172" s="32">
        <f t="shared" si="656"/>
        <v>0</v>
      </c>
      <c r="AT1172" s="33">
        <f t="shared" si="657"/>
        <v>20500</v>
      </c>
      <c r="AU1172" s="33">
        <f t="shared" si="658"/>
        <v>100000</v>
      </c>
      <c r="AV1172" s="33">
        <v>257670</v>
      </c>
      <c r="AW1172" s="33">
        <f t="shared" si="659"/>
        <v>0</v>
      </c>
      <c r="AX1172" s="33">
        <f t="shared" si="660"/>
        <v>0</v>
      </c>
      <c r="AY1172" s="34">
        <f t="shared" si="661"/>
        <v>62712.28</v>
      </c>
    </row>
    <row r="1173" spans="1:51" ht="15" customHeight="1" x14ac:dyDescent="0.3">
      <c r="A1173" s="166" t="s">
        <v>2378</v>
      </c>
      <c r="B1173" s="99">
        <v>17398.23</v>
      </c>
      <c r="C1173" s="99">
        <v>5024.82</v>
      </c>
      <c r="D1173" s="99">
        <v>68593.279999999999</v>
      </c>
      <c r="E1173" s="99">
        <v>68034.210000000006</v>
      </c>
      <c r="F1173" s="119">
        <v>90000</v>
      </c>
      <c r="G1173" s="118">
        <v>0</v>
      </c>
      <c r="H1173" s="182">
        <v>46502</v>
      </c>
      <c r="I1173" s="182">
        <v>46512</v>
      </c>
      <c r="J1173" s="166">
        <v>3.6</v>
      </c>
      <c r="K1173" s="166">
        <v>2</v>
      </c>
      <c r="L1173" s="167" t="s">
        <v>1206</v>
      </c>
      <c r="M1173" s="168" t="s">
        <v>1204</v>
      </c>
      <c r="N1173" s="169">
        <v>0</v>
      </c>
      <c r="O1173" s="21">
        <f t="shared" si="662"/>
        <v>1.6</v>
      </c>
      <c r="P1173" s="21" t="str">
        <f t="shared" si="663"/>
        <v>N</v>
      </c>
      <c r="Q1173" s="22">
        <f t="shared" si="664"/>
        <v>22423.05</v>
      </c>
      <c r="R1173" s="8" t="str">
        <f t="shared" si="665"/>
        <v>N</v>
      </c>
      <c r="S1173" s="23">
        <f t="shared" si="666"/>
        <v>3.2</v>
      </c>
      <c r="T1173" s="24">
        <f t="shared" si="667"/>
        <v>20500</v>
      </c>
      <c r="U1173" s="24">
        <f t="shared" si="668"/>
        <v>100000</v>
      </c>
      <c r="V1173" s="24">
        <f t="shared" si="669"/>
        <v>257500</v>
      </c>
      <c r="W1173" s="24">
        <f t="shared" si="670"/>
        <v>10250</v>
      </c>
      <c r="X1173" s="24">
        <f t="shared" si="671"/>
        <v>0</v>
      </c>
      <c r="Y1173" s="24">
        <f t="shared" si="672"/>
        <v>10250</v>
      </c>
      <c r="Z1173" s="24">
        <f t="shared" si="673"/>
        <v>12173.05</v>
      </c>
      <c r="AA1173" s="25" t="str">
        <f t="shared" si="674"/>
        <v>N</v>
      </c>
      <c r="AB1173" s="26">
        <f t="shared" si="675"/>
        <v>2.2000000000000002</v>
      </c>
      <c r="AC1173" s="27">
        <f t="shared" si="676"/>
        <v>20500</v>
      </c>
      <c r="AD1173" s="28">
        <f t="shared" si="677"/>
        <v>100000</v>
      </c>
      <c r="AE1173" s="28">
        <f t="shared" si="678"/>
        <v>257500</v>
      </c>
      <c r="AF1173" s="28">
        <f t="shared" si="679"/>
        <v>10250</v>
      </c>
      <c r="AG1173" s="28">
        <f t="shared" si="680"/>
        <v>0</v>
      </c>
      <c r="AH1173" s="28">
        <f t="shared" si="681"/>
        <v>10250</v>
      </c>
      <c r="AI1173" s="28">
        <f t="shared" si="682"/>
        <v>12173.05</v>
      </c>
      <c r="AJ1173" s="29" t="str">
        <f t="shared" si="683"/>
        <v>N</v>
      </c>
      <c r="AK1173" s="30">
        <f t="shared" si="648"/>
        <v>1.2000000000000002</v>
      </c>
      <c r="AL1173" s="31">
        <f t="shared" si="649"/>
        <v>20500</v>
      </c>
      <c r="AM1173" s="31">
        <f t="shared" si="650"/>
        <v>100000</v>
      </c>
      <c r="AN1173" s="31">
        <f t="shared" si="651"/>
        <v>257500</v>
      </c>
      <c r="AO1173" s="31">
        <f t="shared" si="652"/>
        <v>10250</v>
      </c>
      <c r="AP1173" s="31">
        <f t="shared" si="653"/>
        <v>0</v>
      </c>
      <c r="AQ1173" s="31">
        <f t="shared" si="654"/>
        <v>10250</v>
      </c>
      <c r="AR1173" s="31">
        <f t="shared" si="655"/>
        <v>12173.05</v>
      </c>
      <c r="AS1173" s="32">
        <f t="shared" si="656"/>
        <v>0.20000000000000018</v>
      </c>
      <c r="AT1173" s="33">
        <f t="shared" si="657"/>
        <v>20500</v>
      </c>
      <c r="AU1173" s="33">
        <f t="shared" si="658"/>
        <v>100000</v>
      </c>
      <c r="AV1173" s="33">
        <v>257671</v>
      </c>
      <c r="AW1173" s="33">
        <f t="shared" si="659"/>
        <v>328.36000000000058</v>
      </c>
      <c r="AX1173" s="33">
        <f t="shared" si="660"/>
        <v>22094.69</v>
      </c>
      <c r="AY1173" s="34">
        <f t="shared" si="661"/>
        <v>58613.84</v>
      </c>
    </row>
    <row r="1174" spans="1:51" ht="15" customHeight="1" x14ac:dyDescent="0.3">
      <c r="A1174" s="166" t="s">
        <v>2379</v>
      </c>
      <c r="B1174" s="99">
        <v>10700.53</v>
      </c>
      <c r="C1174" s="99">
        <v>21303.9</v>
      </c>
      <c r="D1174" s="99">
        <v>92587.75</v>
      </c>
      <c r="E1174" s="99">
        <v>81369.820000000007</v>
      </c>
      <c r="F1174" s="119">
        <v>90000</v>
      </c>
      <c r="G1174" s="118">
        <v>0</v>
      </c>
      <c r="H1174" s="182">
        <v>46418</v>
      </c>
      <c r="I1174" s="182">
        <v>46468</v>
      </c>
      <c r="J1174" s="166">
        <v>2</v>
      </c>
      <c r="K1174" s="166">
        <v>1.4</v>
      </c>
      <c r="L1174" s="167" t="s">
        <v>1207</v>
      </c>
      <c r="M1174" s="168" t="s">
        <v>1205</v>
      </c>
      <c r="N1174" s="169">
        <v>0</v>
      </c>
      <c r="O1174" s="21">
        <f t="shared" si="662"/>
        <v>0.60000000000000009</v>
      </c>
      <c r="P1174" s="21" t="str">
        <f t="shared" si="663"/>
        <v>N</v>
      </c>
      <c r="Q1174" s="22">
        <f t="shared" si="664"/>
        <v>32004.43</v>
      </c>
      <c r="R1174" s="8" t="str">
        <f t="shared" si="665"/>
        <v>N</v>
      </c>
      <c r="S1174" s="23">
        <f t="shared" si="666"/>
        <v>0.60000000000000009</v>
      </c>
      <c r="T1174" s="24">
        <f t="shared" si="667"/>
        <v>50000</v>
      </c>
      <c r="U1174" s="24">
        <f t="shared" si="668"/>
        <v>200000</v>
      </c>
      <c r="V1174" s="24">
        <f t="shared" si="669"/>
        <v>257500</v>
      </c>
      <c r="W1174" s="24">
        <f t="shared" si="670"/>
        <v>32004.43</v>
      </c>
      <c r="X1174" s="24">
        <f t="shared" si="671"/>
        <v>0</v>
      </c>
      <c r="Y1174" s="24">
        <f t="shared" si="672"/>
        <v>32004.43</v>
      </c>
      <c r="Z1174" s="24">
        <f t="shared" si="673"/>
        <v>0</v>
      </c>
      <c r="AA1174" s="25" t="str">
        <f t="shared" si="674"/>
        <v>N</v>
      </c>
      <c r="AB1174" s="26">
        <f t="shared" si="675"/>
        <v>0</v>
      </c>
      <c r="AC1174" s="27">
        <f t="shared" si="676"/>
        <v>50000</v>
      </c>
      <c r="AD1174" s="28">
        <f t="shared" si="677"/>
        <v>200000</v>
      </c>
      <c r="AE1174" s="28">
        <f t="shared" si="678"/>
        <v>257500</v>
      </c>
      <c r="AF1174" s="28">
        <f t="shared" si="679"/>
        <v>0</v>
      </c>
      <c r="AG1174" s="28">
        <f t="shared" si="680"/>
        <v>0</v>
      </c>
      <c r="AH1174" s="28">
        <f t="shared" si="681"/>
        <v>0</v>
      </c>
      <c r="AI1174" s="28">
        <f t="shared" si="682"/>
        <v>0</v>
      </c>
      <c r="AJ1174" s="29" t="str">
        <f t="shared" si="683"/>
        <v>N</v>
      </c>
      <c r="AK1174" s="30">
        <f t="shared" si="648"/>
        <v>0</v>
      </c>
      <c r="AL1174" s="31">
        <f t="shared" si="649"/>
        <v>50000</v>
      </c>
      <c r="AM1174" s="31">
        <f t="shared" si="650"/>
        <v>200000</v>
      </c>
      <c r="AN1174" s="31">
        <f t="shared" si="651"/>
        <v>257500</v>
      </c>
      <c r="AO1174" s="31">
        <f t="shared" si="652"/>
        <v>0</v>
      </c>
      <c r="AP1174" s="31">
        <f t="shared" si="653"/>
        <v>0</v>
      </c>
      <c r="AQ1174" s="31">
        <f t="shared" si="654"/>
        <v>0</v>
      </c>
      <c r="AR1174" s="31">
        <f t="shared" si="655"/>
        <v>0</v>
      </c>
      <c r="AS1174" s="32">
        <f t="shared" si="656"/>
        <v>0</v>
      </c>
      <c r="AT1174" s="33">
        <f t="shared" si="657"/>
        <v>50000</v>
      </c>
      <c r="AU1174" s="33">
        <f t="shared" si="658"/>
        <v>200000</v>
      </c>
      <c r="AV1174" s="33">
        <v>257672</v>
      </c>
      <c r="AW1174" s="33">
        <f t="shared" si="659"/>
        <v>0</v>
      </c>
      <c r="AX1174" s="33">
        <f t="shared" si="660"/>
        <v>0</v>
      </c>
      <c r="AY1174" s="34">
        <f t="shared" si="661"/>
        <v>0</v>
      </c>
    </row>
    <row r="1175" spans="1:51" ht="15" customHeight="1" x14ac:dyDescent="0.3">
      <c r="A1175" s="166" t="s">
        <v>2380</v>
      </c>
      <c r="B1175" s="99">
        <v>7854.33</v>
      </c>
      <c r="C1175" s="99">
        <v>16020.44</v>
      </c>
      <c r="D1175" s="99">
        <v>97740.38</v>
      </c>
      <c r="E1175" s="99">
        <v>96509.48</v>
      </c>
      <c r="F1175" s="119">
        <v>105000</v>
      </c>
      <c r="G1175" s="118">
        <v>0</v>
      </c>
      <c r="H1175" s="182">
        <v>46236</v>
      </c>
      <c r="I1175" s="182">
        <v>46271</v>
      </c>
      <c r="J1175" s="166">
        <v>3.6</v>
      </c>
      <c r="K1175" s="166">
        <v>0.1</v>
      </c>
      <c r="L1175" s="167" t="s">
        <v>1207</v>
      </c>
      <c r="M1175" s="168" t="s">
        <v>1204</v>
      </c>
      <c r="N1175" s="169">
        <v>0.01</v>
      </c>
      <c r="O1175" s="21">
        <f t="shared" si="662"/>
        <v>3.5</v>
      </c>
      <c r="P1175" s="21" t="str">
        <f t="shared" si="663"/>
        <v>N</v>
      </c>
      <c r="Q1175" s="22">
        <f t="shared" si="664"/>
        <v>23874.77</v>
      </c>
      <c r="R1175" s="8" t="str">
        <f t="shared" si="665"/>
        <v>N</v>
      </c>
      <c r="S1175" s="23">
        <f t="shared" si="666"/>
        <v>7</v>
      </c>
      <c r="T1175" s="24">
        <f t="shared" si="667"/>
        <v>50000</v>
      </c>
      <c r="U1175" s="24">
        <f t="shared" si="668"/>
        <v>200000</v>
      </c>
      <c r="V1175" s="24">
        <f t="shared" si="669"/>
        <v>257500</v>
      </c>
      <c r="W1175" s="24">
        <f t="shared" si="670"/>
        <v>12056.75885</v>
      </c>
      <c r="X1175" s="24">
        <f t="shared" si="671"/>
        <v>0</v>
      </c>
      <c r="Y1175" s="24">
        <f t="shared" si="672"/>
        <v>12056.75885</v>
      </c>
      <c r="Z1175" s="24">
        <f t="shared" si="673"/>
        <v>12056.75885</v>
      </c>
      <c r="AA1175" s="25" t="str">
        <f t="shared" si="674"/>
        <v>N</v>
      </c>
      <c r="AB1175" s="26">
        <f t="shared" si="675"/>
        <v>6</v>
      </c>
      <c r="AC1175" s="27">
        <f t="shared" si="676"/>
        <v>50000</v>
      </c>
      <c r="AD1175" s="28">
        <f t="shared" si="677"/>
        <v>200000</v>
      </c>
      <c r="AE1175" s="28">
        <f t="shared" si="678"/>
        <v>257500</v>
      </c>
      <c r="AF1175" s="28">
        <f t="shared" si="679"/>
        <v>12177.3264385</v>
      </c>
      <c r="AG1175" s="28">
        <f t="shared" si="680"/>
        <v>0</v>
      </c>
      <c r="AH1175" s="28">
        <f t="shared" si="681"/>
        <v>12177.3264385</v>
      </c>
      <c r="AI1175" s="28">
        <f t="shared" si="682"/>
        <v>12177.3264385</v>
      </c>
      <c r="AJ1175" s="29" t="str">
        <f t="shared" si="683"/>
        <v>N</v>
      </c>
      <c r="AK1175" s="30">
        <f t="shared" si="648"/>
        <v>5</v>
      </c>
      <c r="AL1175" s="31">
        <f t="shared" si="649"/>
        <v>50000</v>
      </c>
      <c r="AM1175" s="31">
        <f t="shared" si="650"/>
        <v>200000</v>
      </c>
      <c r="AN1175" s="31">
        <f t="shared" si="651"/>
        <v>257500</v>
      </c>
      <c r="AO1175" s="31">
        <f t="shared" si="652"/>
        <v>12299.099702885</v>
      </c>
      <c r="AP1175" s="31">
        <f t="shared" si="653"/>
        <v>0</v>
      </c>
      <c r="AQ1175" s="31">
        <f t="shared" si="654"/>
        <v>12299.099702885</v>
      </c>
      <c r="AR1175" s="31">
        <f t="shared" si="655"/>
        <v>12299.099702885</v>
      </c>
      <c r="AS1175" s="32">
        <f t="shared" si="656"/>
        <v>4</v>
      </c>
      <c r="AT1175" s="33">
        <f t="shared" si="657"/>
        <v>50000</v>
      </c>
      <c r="AU1175" s="33">
        <f t="shared" si="658"/>
        <v>200000</v>
      </c>
      <c r="AV1175" s="33">
        <v>257673</v>
      </c>
      <c r="AW1175" s="33">
        <f t="shared" si="659"/>
        <v>12422.09069991385</v>
      </c>
      <c r="AX1175" s="33">
        <f t="shared" si="660"/>
        <v>12422.09069991385</v>
      </c>
      <c r="AY1175" s="34">
        <f t="shared" si="661"/>
        <v>48955.275691298855</v>
      </c>
    </row>
    <row r="1176" spans="1:51" ht="15" customHeight="1" x14ac:dyDescent="0.3">
      <c r="A1176" s="166" t="s">
        <v>2381</v>
      </c>
      <c r="B1176" s="99">
        <v>8091.1</v>
      </c>
      <c r="C1176" s="99">
        <v>16502.05</v>
      </c>
      <c r="D1176" s="99">
        <v>87236.4</v>
      </c>
      <c r="E1176" s="99">
        <v>78163.679999999993</v>
      </c>
      <c r="F1176" s="119">
        <v>90000</v>
      </c>
      <c r="G1176" s="118">
        <v>12500</v>
      </c>
      <c r="H1176" s="182">
        <v>46527</v>
      </c>
      <c r="I1176" s="182">
        <v>46543</v>
      </c>
      <c r="J1176" s="166">
        <v>4.4000000000000004</v>
      </c>
      <c r="K1176" s="166">
        <v>0.8</v>
      </c>
      <c r="L1176" s="167" t="s">
        <v>1206</v>
      </c>
      <c r="M1176" s="168" t="s">
        <v>1203</v>
      </c>
      <c r="N1176" s="169">
        <v>0.03</v>
      </c>
      <c r="O1176" s="21">
        <f t="shared" si="662"/>
        <v>3.6000000000000005</v>
      </c>
      <c r="P1176" s="21" t="str">
        <f t="shared" si="663"/>
        <v>N</v>
      </c>
      <c r="Q1176" s="22">
        <f t="shared" si="664"/>
        <v>24593.15</v>
      </c>
      <c r="R1176" s="8" t="str">
        <f t="shared" si="665"/>
        <v>N</v>
      </c>
      <c r="S1176" s="23">
        <f t="shared" si="666"/>
        <v>4.8000000000000007</v>
      </c>
      <c r="T1176" s="24">
        <f t="shared" si="667"/>
        <v>20500</v>
      </c>
      <c r="U1176" s="24">
        <f t="shared" si="668"/>
        <v>100000</v>
      </c>
      <c r="V1176" s="24">
        <f t="shared" si="669"/>
        <v>257500</v>
      </c>
      <c r="W1176" s="24">
        <f t="shared" si="670"/>
        <v>9572.7000000000044</v>
      </c>
      <c r="X1176" s="24">
        <f t="shared" si="671"/>
        <v>0</v>
      </c>
      <c r="Y1176" s="24">
        <f t="shared" si="672"/>
        <v>9572.7000000000044</v>
      </c>
      <c r="Z1176" s="24">
        <f t="shared" si="673"/>
        <v>15758.244499999997</v>
      </c>
      <c r="AA1176" s="25" t="str">
        <f t="shared" si="674"/>
        <v>N</v>
      </c>
      <c r="AB1176" s="26">
        <f t="shared" si="675"/>
        <v>3.8000000000000007</v>
      </c>
      <c r="AC1176" s="27">
        <f t="shared" si="676"/>
        <v>20500</v>
      </c>
      <c r="AD1176" s="28">
        <f t="shared" si="677"/>
        <v>100000</v>
      </c>
      <c r="AE1176" s="28">
        <f t="shared" si="678"/>
        <v>257500</v>
      </c>
      <c r="AF1176" s="28">
        <f t="shared" si="679"/>
        <v>2393.1750000000011</v>
      </c>
      <c r="AG1176" s="28">
        <f t="shared" si="680"/>
        <v>0</v>
      </c>
      <c r="AH1176" s="28">
        <f t="shared" si="681"/>
        <v>2393.1750000000011</v>
      </c>
      <c r="AI1176" s="28">
        <f t="shared" si="682"/>
        <v>23697.697834999999</v>
      </c>
      <c r="AJ1176" s="29" t="str">
        <f t="shared" si="683"/>
        <v>N</v>
      </c>
      <c r="AK1176" s="30">
        <f t="shared" si="648"/>
        <v>2.8000000000000007</v>
      </c>
      <c r="AL1176" s="31">
        <f t="shared" si="649"/>
        <v>20500</v>
      </c>
      <c r="AM1176" s="31">
        <f t="shared" si="650"/>
        <v>100000</v>
      </c>
      <c r="AN1176" s="31">
        <f t="shared" si="651"/>
        <v>257500</v>
      </c>
      <c r="AO1176" s="31">
        <f t="shared" si="652"/>
        <v>0</v>
      </c>
      <c r="AP1176" s="31">
        <f t="shared" si="653"/>
        <v>0</v>
      </c>
      <c r="AQ1176" s="31">
        <f t="shared" si="654"/>
        <v>0</v>
      </c>
      <c r="AR1176" s="31">
        <f t="shared" si="655"/>
        <v>26873.599020050002</v>
      </c>
      <c r="AS1176" s="32">
        <f t="shared" si="656"/>
        <v>1.8000000000000007</v>
      </c>
      <c r="AT1176" s="33">
        <f t="shared" si="657"/>
        <v>20500</v>
      </c>
      <c r="AU1176" s="33">
        <f t="shared" si="658"/>
        <v>100000</v>
      </c>
      <c r="AV1176" s="33">
        <v>257674</v>
      </c>
      <c r="AW1176" s="33">
        <f t="shared" si="659"/>
        <v>598.29375000000027</v>
      </c>
      <c r="AX1176" s="33">
        <f t="shared" si="660"/>
        <v>27081.5132406515</v>
      </c>
      <c r="AY1176" s="34">
        <f t="shared" si="661"/>
        <v>93411.054595701498</v>
      </c>
    </row>
    <row r="1177" spans="1:51" ht="15" customHeight="1" x14ac:dyDescent="0.3">
      <c r="A1177" s="166" t="s">
        <v>2382</v>
      </c>
      <c r="B1177" s="99">
        <v>8264.5</v>
      </c>
      <c r="C1177" s="99">
        <v>7221.76</v>
      </c>
      <c r="D1177" s="99">
        <v>46027.15</v>
      </c>
      <c r="E1177" s="99">
        <v>36339.85</v>
      </c>
      <c r="F1177" s="119">
        <v>206000</v>
      </c>
      <c r="G1177" s="118">
        <v>12500</v>
      </c>
      <c r="H1177" s="182">
        <v>46517</v>
      </c>
      <c r="I1177" s="182">
        <v>46533</v>
      </c>
      <c r="J1177" s="166">
        <v>3.5</v>
      </c>
      <c r="K1177" s="166">
        <v>0.1</v>
      </c>
      <c r="L1177" s="167" t="s">
        <v>1206</v>
      </c>
      <c r="M1177" s="168" t="s">
        <v>1203</v>
      </c>
      <c r="N1177" s="169">
        <v>2.7E-2</v>
      </c>
      <c r="O1177" s="21">
        <f t="shared" si="662"/>
        <v>3.4</v>
      </c>
      <c r="P1177" s="21" t="str">
        <f t="shared" si="663"/>
        <v>N</v>
      </c>
      <c r="Q1177" s="22">
        <f t="shared" si="664"/>
        <v>15486.26</v>
      </c>
      <c r="R1177" s="8" t="str">
        <f t="shared" si="665"/>
        <v>N</v>
      </c>
      <c r="S1177" s="23">
        <f t="shared" si="666"/>
        <v>4.5333333333333332</v>
      </c>
      <c r="T1177" s="24">
        <f t="shared" si="667"/>
        <v>20500</v>
      </c>
      <c r="U1177" s="24">
        <f t="shared" si="668"/>
        <v>100000</v>
      </c>
      <c r="V1177" s="24">
        <f t="shared" si="669"/>
        <v>257500</v>
      </c>
      <c r="W1177" s="24">
        <f t="shared" si="670"/>
        <v>11928.291764999998</v>
      </c>
      <c r="X1177" s="24">
        <f t="shared" si="671"/>
        <v>0</v>
      </c>
      <c r="Y1177" s="24">
        <f t="shared" si="672"/>
        <v>11928.291764999998</v>
      </c>
      <c r="Z1177" s="24">
        <f t="shared" si="673"/>
        <v>3976.0972550000006</v>
      </c>
      <c r="AA1177" s="25" t="str">
        <f t="shared" si="674"/>
        <v>N</v>
      </c>
      <c r="AB1177" s="26">
        <f t="shared" si="675"/>
        <v>3.5333333333333332</v>
      </c>
      <c r="AC1177" s="27">
        <f t="shared" si="676"/>
        <v>20500</v>
      </c>
      <c r="AD1177" s="28">
        <f t="shared" si="677"/>
        <v>100000</v>
      </c>
      <c r="AE1177" s="28">
        <f t="shared" si="678"/>
        <v>257500</v>
      </c>
      <c r="AF1177" s="28">
        <f t="shared" si="679"/>
        <v>12250.355642654999</v>
      </c>
      <c r="AG1177" s="28">
        <f t="shared" si="680"/>
        <v>0</v>
      </c>
      <c r="AH1177" s="28">
        <f t="shared" si="681"/>
        <v>12250.355642654999</v>
      </c>
      <c r="AI1177" s="28">
        <f t="shared" si="682"/>
        <v>4083.4518808849989</v>
      </c>
      <c r="AJ1177" s="29" t="str">
        <f t="shared" si="683"/>
        <v>N</v>
      </c>
      <c r="AK1177" s="30">
        <f t="shared" si="648"/>
        <v>2.5333333333333332</v>
      </c>
      <c r="AL1177" s="31">
        <f t="shared" si="649"/>
        <v>20500</v>
      </c>
      <c r="AM1177" s="31">
        <f t="shared" si="650"/>
        <v>100000</v>
      </c>
      <c r="AN1177" s="31">
        <f t="shared" si="651"/>
        <v>257500</v>
      </c>
      <c r="AO1177" s="31">
        <f t="shared" si="652"/>
        <v>12581.115245006684</v>
      </c>
      <c r="AP1177" s="31">
        <f t="shared" si="653"/>
        <v>0</v>
      </c>
      <c r="AQ1177" s="31">
        <f t="shared" si="654"/>
        <v>12581.115245006684</v>
      </c>
      <c r="AR1177" s="31">
        <f t="shared" si="655"/>
        <v>4193.7050816688934</v>
      </c>
      <c r="AS1177" s="32">
        <f t="shared" si="656"/>
        <v>1.5333333333333332</v>
      </c>
      <c r="AT1177" s="33">
        <f t="shared" si="657"/>
        <v>20500</v>
      </c>
      <c r="AU1177" s="33">
        <f t="shared" si="658"/>
        <v>100000</v>
      </c>
      <c r="AV1177" s="33">
        <v>257675</v>
      </c>
      <c r="AW1177" s="33">
        <f t="shared" si="659"/>
        <v>11186.428010503736</v>
      </c>
      <c r="AX1177" s="33">
        <f t="shared" si="660"/>
        <v>6041.3124649920792</v>
      </c>
      <c r="AY1177" s="34">
        <f t="shared" si="661"/>
        <v>18294.56668254597</v>
      </c>
    </row>
    <row r="1178" spans="1:51" ht="15" customHeight="1" x14ac:dyDescent="0.3">
      <c r="A1178" s="166" t="s">
        <v>2383</v>
      </c>
      <c r="B1178" s="99">
        <v>14455.91</v>
      </c>
      <c r="C1178" s="99">
        <v>18376.77</v>
      </c>
      <c r="D1178" s="99">
        <v>77828.67</v>
      </c>
      <c r="E1178" s="99">
        <v>67962.03</v>
      </c>
      <c r="F1178" s="119">
        <v>49000</v>
      </c>
      <c r="G1178" s="118">
        <v>0</v>
      </c>
      <c r="H1178" s="182">
        <v>46481</v>
      </c>
      <c r="I1178" s="182">
        <v>46505</v>
      </c>
      <c r="J1178" s="166">
        <v>4.5</v>
      </c>
      <c r="K1178" s="166">
        <v>1</v>
      </c>
      <c r="L1178" s="167" t="s">
        <v>1207</v>
      </c>
      <c r="M1178" s="168" t="s">
        <v>1204</v>
      </c>
      <c r="N1178" s="169">
        <v>0.06</v>
      </c>
      <c r="O1178" s="21">
        <f t="shared" si="662"/>
        <v>3.5</v>
      </c>
      <c r="P1178" s="21" t="str">
        <f t="shared" si="663"/>
        <v>N</v>
      </c>
      <c r="Q1178" s="22">
        <f t="shared" si="664"/>
        <v>32832.68</v>
      </c>
      <c r="R1178" s="8" t="str">
        <f t="shared" si="665"/>
        <v>N</v>
      </c>
      <c r="S1178" s="23">
        <f t="shared" si="666"/>
        <v>7</v>
      </c>
      <c r="T1178" s="24">
        <f t="shared" si="667"/>
        <v>50000</v>
      </c>
      <c r="U1178" s="24">
        <f t="shared" si="668"/>
        <v>200000</v>
      </c>
      <c r="V1178" s="24">
        <f t="shared" si="669"/>
        <v>257500</v>
      </c>
      <c r="W1178" s="24">
        <f t="shared" si="670"/>
        <v>17401.320400000001</v>
      </c>
      <c r="X1178" s="24">
        <f t="shared" si="671"/>
        <v>0</v>
      </c>
      <c r="Y1178" s="24">
        <f t="shared" si="672"/>
        <v>17401.320400000001</v>
      </c>
      <c r="Z1178" s="24">
        <f t="shared" si="673"/>
        <v>17401.320400000001</v>
      </c>
      <c r="AA1178" s="25" t="str">
        <f t="shared" si="674"/>
        <v>N</v>
      </c>
      <c r="AB1178" s="26">
        <f t="shared" si="675"/>
        <v>6</v>
      </c>
      <c r="AC1178" s="27">
        <f t="shared" si="676"/>
        <v>50000</v>
      </c>
      <c r="AD1178" s="28">
        <f t="shared" si="677"/>
        <v>200000</v>
      </c>
      <c r="AE1178" s="28">
        <f t="shared" si="678"/>
        <v>257500</v>
      </c>
      <c r="AF1178" s="28">
        <f t="shared" si="679"/>
        <v>18445.399624000001</v>
      </c>
      <c r="AG1178" s="28">
        <f t="shared" si="680"/>
        <v>0</v>
      </c>
      <c r="AH1178" s="28">
        <f t="shared" si="681"/>
        <v>18445.399624000001</v>
      </c>
      <c r="AI1178" s="28">
        <f t="shared" si="682"/>
        <v>18445.399624000001</v>
      </c>
      <c r="AJ1178" s="29" t="str">
        <f t="shared" si="683"/>
        <v>N</v>
      </c>
      <c r="AK1178" s="30">
        <f t="shared" si="648"/>
        <v>5</v>
      </c>
      <c r="AL1178" s="31">
        <f t="shared" si="649"/>
        <v>50000</v>
      </c>
      <c r="AM1178" s="31">
        <f t="shared" si="650"/>
        <v>200000</v>
      </c>
      <c r="AN1178" s="31">
        <f t="shared" si="651"/>
        <v>257500</v>
      </c>
      <c r="AO1178" s="31">
        <f t="shared" si="652"/>
        <v>19552.123601440002</v>
      </c>
      <c r="AP1178" s="31">
        <f t="shared" si="653"/>
        <v>0</v>
      </c>
      <c r="AQ1178" s="31">
        <f t="shared" si="654"/>
        <v>19552.123601440002</v>
      </c>
      <c r="AR1178" s="31">
        <f t="shared" si="655"/>
        <v>19552.123601440002</v>
      </c>
      <c r="AS1178" s="32">
        <f t="shared" si="656"/>
        <v>4</v>
      </c>
      <c r="AT1178" s="33">
        <f t="shared" si="657"/>
        <v>50000</v>
      </c>
      <c r="AU1178" s="33">
        <f t="shared" si="658"/>
        <v>200000</v>
      </c>
      <c r="AV1178" s="33">
        <v>257676</v>
      </c>
      <c r="AW1178" s="33">
        <f t="shared" si="659"/>
        <v>20725.251017526403</v>
      </c>
      <c r="AX1178" s="33">
        <f t="shared" si="660"/>
        <v>20725.251017526403</v>
      </c>
      <c r="AY1178" s="34">
        <f t="shared" si="661"/>
        <v>76124.094642966404</v>
      </c>
    </row>
    <row r="1179" spans="1:51" ht="15" customHeight="1" x14ac:dyDescent="0.3">
      <c r="A1179" s="166" t="s">
        <v>2384</v>
      </c>
      <c r="B1179" s="99">
        <v>6159.67</v>
      </c>
      <c r="C1179" s="99">
        <v>18967.580000000002</v>
      </c>
      <c r="D1179" s="99">
        <v>101925.08</v>
      </c>
      <c r="E1179" s="99">
        <v>93317.63</v>
      </c>
      <c r="F1179" s="119">
        <v>112000</v>
      </c>
      <c r="G1179" s="118">
        <v>0</v>
      </c>
      <c r="H1179" s="182">
        <v>46524</v>
      </c>
      <c r="I1179" s="182">
        <v>46559</v>
      </c>
      <c r="J1179" s="166">
        <v>3.4</v>
      </c>
      <c r="K1179" s="166">
        <v>2.6</v>
      </c>
      <c r="L1179" s="167" t="s">
        <v>1207</v>
      </c>
      <c r="M1179" s="168" t="s">
        <v>1204</v>
      </c>
      <c r="N1179" s="169">
        <v>0.01</v>
      </c>
      <c r="O1179" s="21">
        <f t="shared" si="662"/>
        <v>0.79999999999999982</v>
      </c>
      <c r="P1179" s="21" t="str">
        <f t="shared" si="663"/>
        <v>N</v>
      </c>
      <c r="Q1179" s="22">
        <f t="shared" si="664"/>
        <v>25127.25</v>
      </c>
      <c r="R1179" s="8" t="str">
        <f t="shared" si="665"/>
        <v>N</v>
      </c>
      <c r="S1179" s="23">
        <f t="shared" si="666"/>
        <v>1.5999999999999996</v>
      </c>
      <c r="T1179" s="24">
        <f t="shared" si="667"/>
        <v>50000</v>
      </c>
      <c r="U1179" s="24">
        <f t="shared" si="668"/>
        <v>200000</v>
      </c>
      <c r="V1179" s="24">
        <f t="shared" si="669"/>
        <v>257500</v>
      </c>
      <c r="W1179" s="24">
        <f t="shared" si="670"/>
        <v>12689.26125</v>
      </c>
      <c r="X1179" s="24">
        <f t="shared" si="671"/>
        <v>0</v>
      </c>
      <c r="Y1179" s="24">
        <f t="shared" si="672"/>
        <v>12689.26125</v>
      </c>
      <c r="Z1179" s="24">
        <f t="shared" si="673"/>
        <v>12689.26125</v>
      </c>
      <c r="AA1179" s="25" t="str">
        <f t="shared" si="674"/>
        <v>N</v>
      </c>
      <c r="AB1179" s="26">
        <f t="shared" si="675"/>
        <v>0.59999999999999964</v>
      </c>
      <c r="AC1179" s="27">
        <f t="shared" si="676"/>
        <v>50000</v>
      </c>
      <c r="AD1179" s="28">
        <f t="shared" si="677"/>
        <v>200000</v>
      </c>
      <c r="AE1179" s="28">
        <f t="shared" si="678"/>
        <v>257500</v>
      </c>
      <c r="AF1179" s="28">
        <f t="shared" si="679"/>
        <v>12816.153862499999</v>
      </c>
      <c r="AG1179" s="28">
        <f t="shared" si="680"/>
        <v>0</v>
      </c>
      <c r="AH1179" s="28">
        <f t="shared" si="681"/>
        <v>12816.153862499999</v>
      </c>
      <c r="AI1179" s="28">
        <f t="shared" si="682"/>
        <v>12816.153862499999</v>
      </c>
      <c r="AJ1179" s="29" t="str">
        <f t="shared" si="683"/>
        <v>N</v>
      </c>
      <c r="AK1179" s="30">
        <f t="shared" si="648"/>
        <v>0</v>
      </c>
      <c r="AL1179" s="31">
        <f t="shared" si="649"/>
        <v>50000</v>
      </c>
      <c r="AM1179" s="31">
        <f t="shared" si="650"/>
        <v>200000</v>
      </c>
      <c r="AN1179" s="31">
        <f t="shared" si="651"/>
        <v>257500</v>
      </c>
      <c r="AO1179" s="31">
        <f t="shared" si="652"/>
        <v>0</v>
      </c>
      <c r="AP1179" s="31">
        <f t="shared" si="653"/>
        <v>0</v>
      </c>
      <c r="AQ1179" s="31">
        <f t="shared" si="654"/>
        <v>0</v>
      </c>
      <c r="AR1179" s="31">
        <f t="shared" si="655"/>
        <v>0</v>
      </c>
      <c r="AS1179" s="32">
        <f t="shared" si="656"/>
        <v>0</v>
      </c>
      <c r="AT1179" s="33">
        <f t="shared" si="657"/>
        <v>50000</v>
      </c>
      <c r="AU1179" s="33">
        <f t="shared" si="658"/>
        <v>200000</v>
      </c>
      <c r="AV1179" s="33">
        <v>257677</v>
      </c>
      <c r="AW1179" s="33">
        <f t="shared" si="659"/>
        <v>0</v>
      </c>
      <c r="AX1179" s="33">
        <f t="shared" si="660"/>
        <v>0</v>
      </c>
      <c r="AY1179" s="34">
        <f t="shared" si="661"/>
        <v>25505.415112499999</v>
      </c>
    </row>
    <row r="1180" spans="1:51" ht="15" customHeight="1" x14ac:dyDescent="0.3">
      <c r="A1180" s="166" t="s">
        <v>2385</v>
      </c>
      <c r="B1180" s="99">
        <v>11180.73</v>
      </c>
      <c r="C1180" s="99">
        <v>4175.21</v>
      </c>
      <c r="D1180" s="99">
        <v>54032.79</v>
      </c>
      <c r="E1180" s="99">
        <v>52110.81</v>
      </c>
      <c r="F1180" s="119">
        <v>30000</v>
      </c>
      <c r="G1180" s="118">
        <v>0</v>
      </c>
      <c r="H1180" s="182">
        <v>46407</v>
      </c>
      <c r="I1180" s="182">
        <v>46454</v>
      </c>
      <c r="J1180" s="166">
        <v>4.8</v>
      </c>
      <c r="K1180" s="166">
        <v>2.7</v>
      </c>
      <c r="L1180" s="167" t="s">
        <v>1206</v>
      </c>
      <c r="M1180" s="168" t="s">
        <v>1205</v>
      </c>
      <c r="N1180" s="169">
        <v>0.02</v>
      </c>
      <c r="O1180" s="21">
        <f t="shared" si="662"/>
        <v>2.0999999999999996</v>
      </c>
      <c r="P1180" s="21" t="str">
        <f t="shared" si="663"/>
        <v>N</v>
      </c>
      <c r="Q1180" s="22">
        <f t="shared" si="664"/>
        <v>15355.939999999999</v>
      </c>
      <c r="R1180" s="8" t="str">
        <f t="shared" si="665"/>
        <v>N</v>
      </c>
      <c r="S1180" s="23">
        <f t="shared" si="666"/>
        <v>2.0999999999999996</v>
      </c>
      <c r="T1180" s="24">
        <f t="shared" si="667"/>
        <v>20500</v>
      </c>
      <c r="U1180" s="24">
        <f t="shared" si="668"/>
        <v>100000</v>
      </c>
      <c r="V1180" s="24">
        <f t="shared" si="669"/>
        <v>257500</v>
      </c>
      <c r="W1180" s="24">
        <f t="shared" si="670"/>
        <v>15663.058799999999</v>
      </c>
      <c r="X1180" s="24">
        <f t="shared" si="671"/>
        <v>0</v>
      </c>
      <c r="Y1180" s="24">
        <f t="shared" si="672"/>
        <v>15663.058799999999</v>
      </c>
      <c r="Z1180" s="24">
        <f t="shared" si="673"/>
        <v>0</v>
      </c>
      <c r="AA1180" s="25" t="str">
        <f t="shared" si="674"/>
        <v>N</v>
      </c>
      <c r="AB1180" s="26">
        <f t="shared" si="675"/>
        <v>1.0999999999999996</v>
      </c>
      <c r="AC1180" s="27">
        <f t="shared" si="676"/>
        <v>20500</v>
      </c>
      <c r="AD1180" s="28">
        <f t="shared" si="677"/>
        <v>100000</v>
      </c>
      <c r="AE1180" s="28">
        <f t="shared" si="678"/>
        <v>257500</v>
      </c>
      <c r="AF1180" s="28">
        <f t="shared" si="679"/>
        <v>15976.319975999999</v>
      </c>
      <c r="AG1180" s="28">
        <f t="shared" si="680"/>
        <v>0</v>
      </c>
      <c r="AH1180" s="28">
        <f t="shared" si="681"/>
        <v>15976.319975999999</v>
      </c>
      <c r="AI1180" s="28">
        <f t="shared" si="682"/>
        <v>0</v>
      </c>
      <c r="AJ1180" s="29" t="str">
        <f t="shared" si="683"/>
        <v>N</v>
      </c>
      <c r="AK1180" s="30">
        <f t="shared" si="648"/>
        <v>9.9999999999999645E-2</v>
      </c>
      <c r="AL1180" s="31">
        <f t="shared" si="649"/>
        <v>20500</v>
      </c>
      <c r="AM1180" s="31">
        <f t="shared" si="650"/>
        <v>100000</v>
      </c>
      <c r="AN1180" s="31">
        <f t="shared" si="651"/>
        <v>257500</v>
      </c>
      <c r="AO1180" s="31">
        <f t="shared" si="652"/>
        <v>16295.846375519999</v>
      </c>
      <c r="AP1180" s="31">
        <f t="shared" si="653"/>
        <v>0</v>
      </c>
      <c r="AQ1180" s="31">
        <f t="shared" si="654"/>
        <v>16295.846375519999</v>
      </c>
      <c r="AR1180" s="31">
        <f t="shared" si="655"/>
        <v>0</v>
      </c>
      <c r="AS1180" s="32">
        <f t="shared" si="656"/>
        <v>0</v>
      </c>
      <c r="AT1180" s="33">
        <f t="shared" si="657"/>
        <v>20500</v>
      </c>
      <c r="AU1180" s="33">
        <f t="shared" si="658"/>
        <v>100000</v>
      </c>
      <c r="AV1180" s="33">
        <v>257678</v>
      </c>
      <c r="AW1180" s="33">
        <f t="shared" si="659"/>
        <v>0</v>
      </c>
      <c r="AX1180" s="33">
        <f t="shared" si="660"/>
        <v>0</v>
      </c>
      <c r="AY1180" s="34">
        <f t="shared" si="661"/>
        <v>0</v>
      </c>
    </row>
    <row r="1181" spans="1:51" ht="15" customHeight="1" x14ac:dyDescent="0.3">
      <c r="A1181" s="166" t="s">
        <v>2386</v>
      </c>
      <c r="B1181" s="99">
        <v>11955.95</v>
      </c>
      <c r="C1181" s="99">
        <v>6868.99</v>
      </c>
      <c r="D1181" s="99">
        <v>77840.72</v>
      </c>
      <c r="E1181" s="99">
        <v>68879.360000000001</v>
      </c>
      <c r="F1181" s="119">
        <v>72000</v>
      </c>
      <c r="G1181" s="118">
        <v>0</v>
      </c>
      <c r="H1181" s="182">
        <v>46243</v>
      </c>
      <c r="I1181" s="182">
        <v>46300</v>
      </c>
      <c r="J1181" s="166">
        <v>4.3</v>
      </c>
      <c r="K1181" s="166">
        <v>0.1</v>
      </c>
      <c r="L1181" s="167" t="s">
        <v>1206</v>
      </c>
      <c r="M1181" s="168" t="s">
        <v>1204</v>
      </c>
      <c r="N1181" s="169">
        <v>0.02</v>
      </c>
      <c r="O1181" s="21">
        <f t="shared" si="662"/>
        <v>4.2</v>
      </c>
      <c r="P1181" s="21" t="str">
        <f t="shared" si="663"/>
        <v>N</v>
      </c>
      <c r="Q1181" s="22">
        <f t="shared" si="664"/>
        <v>18824.940000000002</v>
      </c>
      <c r="R1181" s="8" t="str">
        <f t="shared" si="665"/>
        <v>N</v>
      </c>
      <c r="S1181" s="23">
        <f t="shared" si="666"/>
        <v>8.4</v>
      </c>
      <c r="T1181" s="24">
        <f t="shared" si="667"/>
        <v>20500</v>
      </c>
      <c r="U1181" s="24">
        <f t="shared" si="668"/>
        <v>100000</v>
      </c>
      <c r="V1181" s="24">
        <f t="shared" si="669"/>
        <v>257500</v>
      </c>
      <c r="W1181" s="24">
        <f t="shared" si="670"/>
        <v>9600.7194000000018</v>
      </c>
      <c r="X1181" s="24">
        <f t="shared" si="671"/>
        <v>0</v>
      </c>
      <c r="Y1181" s="24">
        <f t="shared" si="672"/>
        <v>9600.7194000000018</v>
      </c>
      <c r="Z1181" s="24">
        <f t="shared" si="673"/>
        <v>9600.7194000000018</v>
      </c>
      <c r="AA1181" s="25" t="str">
        <f t="shared" si="674"/>
        <v>N</v>
      </c>
      <c r="AB1181" s="26">
        <f t="shared" si="675"/>
        <v>7.4</v>
      </c>
      <c r="AC1181" s="27">
        <f t="shared" si="676"/>
        <v>20500</v>
      </c>
      <c r="AD1181" s="28">
        <f t="shared" si="677"/>
        <v>100000</v>
      </c>
      <c r="AE1181" s="28">
        <f t="shared" si="678"/>
        <v>257500</v>
      </c>
      <c r="AF1181" s="28">
        <f t="shared" si="679"/>
        <v>6279.2802999999985</v>
      </c>
      <c r="AG1181" s="28">
        <f t="shared" si="680"/>
        <v>0</v>
      </c>
      <c r="AH1181" s="28">
        <f t="shared" si="681"/>
        <v>6279.2802999999985</v>
      </c>
      <c r="AI1181" s="28">
        <f t="shared" si="682"/>
        <v>13306.187276000004</v>
      </c>
      <c r="AJ1181" s="29" t="str">
        <f t="shared" si="683"/>
        <v>N</v>
      </c>
      <c r="AK1181" s="30">
        <f t="shared" si="648"/>
        <v>6.4</v>
      </c>
      <c r="AL1181" s="31">
        <f t="shared" si="649"/>
        <v>20500</v>
      </c>
      <c r="AM1181" s="31">
        <f t="shared" si="650"/>
        <v>100000</v>
      </c>
      <c r="AN1181" s="31">
        <f t="shared" si="651"/>
        <v>257500</v>
      </c>
      <c r="AO1181" s="31">
        <f t="shared" si="652"/>
        <v>2612.3676339999984</v>
      </c>
      <c r="AP1181" s="31">
        <f t="shared" si="653"/>
        <v>0</v>
      </c>
      <c r="AQ1181" s="31">
        <f t="shared" si="654"/>
        <v>2612.3676339999984</v>
      </c>
      <c r="AR1181" s="31">
        <f t="shared" si="655"/>
        <v>17364.809293520004</v>
      </c>
      <c r="AS1181" s="32">
        <f t="shared" si="656"/>
        <v>5.4</v>
      </c>
      <c r="AT1181" s="33">
        <f t="shared" si="657"/>
        <v>20500</v>
      </c>
      <c r="AU1181" s="33">
        <f t="shared" si="658"/>
        <v>100000</v>
      </c>
      <c r="AV1181" s="33">
        <v>257679</v>
      </c>
      <c r="AW1181" s="33">
        <f t="shared" si="659"/>
        <v>1833.4563330000001</v>
      </c>
      <c r="AX1181" s="33">
        <f t="shared" si="660"/>
        <v>18543.264133070399</v>
      </c>
      <c r="AY1181" s="34">
        <f t="shared" si="661"/>
        <v>58814.980102590409</v>
      </c>
    </row>
    <row r="1182" spans="1:51" ht="15" customHeight="1" x14ac:dyDescent="0.3">
      <c r="A1182" s="166" t="s">
        <v>2387</v>
      </c>
      <c r="B1182" s="99">
        <v>16586.93</v>
      </c>
      <c r="C1182" s="99">
        <v>33955.410000000003</v>
      </c>
      <c r="D1182" s="99">
        <v>87550.48</v>
      </c>
      <c r="E1182" s="99">
        <v>81782.539999999994</v>
      </c>
      <c r="F1182" s="119">
        <v>101000</v>
      </c>
      <c r="G1182" s="118">
        <v>0</v>
      </c>
      <c r="H1182" s="182">
        <v>46432</v>
      </c>
      <c r="I1182" s="182">
        <v>46450</v>
      </c>
      <c r="J1182" s="166">
        <v>1.7</v>
      </c>
      <c r="K1182" s="166">
        <v>1.2</v>
      </c>
      <c r="L1182" s="167" t="s">
        <v>1206</v>
      </c>
      <c r="M1182" s="168" t="s">
        <v>1203</v>
      </c>
      <c r="N1182" s="169">
        <v>0.02</v>
      </c>
      <c r="O1182" s="21">
        <f t="shared" si="662"/>
        <v>0.5</v>
      </c>
      <c r="P1182" s="21" t="str">
        <f t="shared" si="663"/>
        <v>N</v>
      </c>
      <c r="Q1182" s="22">
        <f t="shared" si="664"/>
        <v>50542.340000000004</v>
      </c>
      <c r="R1182" s="8" t="str">
        <f t="shared" si="665"/>
        <v>N</v>
      </c>
      <c r="S1182" s="23">
        <f t="shared" si="666"/>
        <v>0.66666666666666663</v>
      </c>
      <c r="T1182" s="24">
        <f t="shared" si="667"/>
        <v>20500</v>
      </c>
      <c r="U1182" s="24">
        <f t="shared" si="668"/>
        <v>100000</v>
      </c>
      <c r="V1182" s="24">
        <f t="shared" si="669"/>
        <v>257500</v>
      </c>
      <c r="W1182" s="24">
        <f t="shared" si="670"/>
        <v>9337.1400000000031</v>
      </c>
      <c r="X1182" s="24">
        <f t="shared" si="671"/>
        <v>0</v>
      </c>
      <c r="Y1182" s="24">
        <f t="shared" si="672"/>
        <v>9337.1400000000031</v>
      </c>
      <c r="Z1182" s="24">
        <f t="shared" si="673"/>
        <v>42216.046799999996</v>
      </c>
      <c r="AA1182" s="25" t="str">
        <f t="shared" si="674"/>
        <v>N</v>
      </c>
      <c r="AB1182" s="26">
        <f t="shared" si="675"/>
        <v>0</v>
      </c>
      <c r="AC1182" s="27">
        <f t="shared" si="676"/>
        <v>20500</v>
      </c>
      <c r="AD1182" s="28">
        <f t="shared" si="677"/>
        <v>100000</v>
      </c>
      <c r="AE1182" s="28">
        <f t="shared" si="678"/>
        <v>257500</v>
      </c>
      <c r="AF1182" s="28">
        <f t="shared" si="679"/>
        <v>0</v>
      </c>
      <c r="AG1182" s="28">
        <f t="shared" si="680"/>
        <v>0</v>
      </c>
      <c r="AH1182" s="28">
        <f t="shared" si="681"/>
        <v>0</v>
      </c>
      <c r="AI1182" s="28">
        <f t="shared" si="682"/>
        <v>0</v>
      </c>
      <c r="AJ1182" s="29" t="str">
        <f t="shared" si="683"/>
        <v>N</v>
      </c>
      <c r="AK1182" s="30">
        <f t="shared" si="648"/>
        <v>0</v>
      </c>
      <c r="AL1182" s="31">
        <f t="shared" si="649"/>
        <v>20500</v>
      </c>
      <c r="AM1182" s="31">
        <f t="shared" si="650"/>
        <v>100000</v>
      </c>
      <c r="AN1182" s="31">
        <f t="shared" si="651"/>
        <v>257500</v>
      </c>
      <c r="AO1182" s="31">
        <f t="shared" si="652"/>
        <v>0</v>
      </c>
      <c r="AP1182" s="31">
        <f t="shared" si="653"/>
        <v>0</v>
      </c>
      <c r="AQ1182" s="31">
        <f t="shared" si="654"/>
        <v>0</v>
      </c>
      <c r="AR1182" s="31">
        <f t="shared" si="655"/>
        <v>0</v>
      </c>
      <c r="AS1182" s="32">
        <f t="shared" si="656"/>
        <v>0</v>
      </c>
      <c r="AT1182" s="33">
        <f t="shared" si="657"/>
        <v>20500</v>
      </c>
      <c r="AU1182" s="33">
        <f t="shared" si="658"/>
        <v>100000</v>
      </c>
      <c r="AV1182" s="33">
        <v>257680</v>
      </c>
      <c r="AW1182" s="33">
        <f t="shared" si="659"/>
        <v>0</v>
      </c>
      <c r="AX1182" s="33">
        <f t="shared" si="660"/>
        <v>0</v>
      </c>
      <c r="AY1182" s="34">
        <f t="shared" si="661"/>
        <v>42216.046799999996</v>
      </c>
    </row>
    <row r="1183" spans="1:51" ht="15" customHeight="1" x14ac:dyDescent="0.3">
      <c r="A1183" s="166" t="s">
        <v>2388</v>
      </c>
      <c r="B1183" s="99">
        <v>17665.79</v>
      </c>
      <c r="C1183" s="99">
        <v>8434.33</v>
      </c>
      <c r="D1183" s="99">
        <v>87994.07</v>
      </c>
      <c r="E1183" s="99">
        <v>86949.79</v>
      </c>
      <c r="F1183" s="119">
        <v>120000</v>
      </c>
      <c r="G1183" s="118">
        <v>0</v>
      </c>
      <c r="H1183" s="182">
        <v>46509</v>
      </c>
      <c r="I1183" s="182">
        <v>46575</v>
      </c>
      <c r="J1183" s="166">
        <v>4.9000000000000004</v>
      </c>
      <c r="K1183" s="166">
        <v>1.8</v>
      </c>
      <c r="L1183" s="167" t="s">
        <v>1206</v>
      </c>
      <c r="M1183" s="168" t="s">
        <v>1203</v>
      </c>
      <c r="N1183" s="169">
        <v>0.04</v>
      </c>
      <c r="O1183" s="21">
        <f t="shared" si="662"/>
        <v>3.1000000000000005</v>
      </c>
      <c r="P1183" s="21" t="str">
        <f t="shared" si="663"/>
        <v>N</v>
      </c>
      <c r="Q1183" s="22">
        <f t="shared" si="664"/>
        <v>26100.120000000003</v>
      </c>
      <c r="R1183" s="8" t="str">
        <f t="shared" si="665"/>
        <v>N</v>
      </c>
      <c r="S1183" s="23">
        <f t="shared" si="666"/>
        <v>4.1333333333333337</v>
      </c>
      <c r="T1183" s="24">
        <f t="shared" si="667"/>
        <v>20500</v>
      </c>
      <c r="U1183" s="24">
        <f t="shared" si="668"/>
        <v>100000</v>
      </c>
      <c r="V1183" s="24">
        <f t="shared" si="669"/>
        <v>257500</v>
      </c>
      <c r="W1183" s="24">
        <f t="shared" si="670"/>
        <v>9004.4474999999948</v>
      </c>
      <c r="X1183" s="24">
        <f t="shared" si="671"/>
        <v>0</v>
      </c>
      <c r="Y1183" s="24">
        <f t="shared" si="672"/>
        <v>9004.4474999999948</v>
      </c>
      <c r="Z1183" s="24">
        <f t="shared" si="673"/>
        <v>18139.67730000001</v>
      </c>
      <c r="AA1183" s="25" t="str">
        <f t="shared" si="674"/>
        <v>N</v>
      </c>
      <c r="AB1183" s="26">
        <f t="shared" si="675"/>
        <v>3.1333333333333337</v>
      </c>
      <c r="AC1183" s="27">
        <f t="shared" si="676"/>
        <v>20500</v>
      </c>
      <c r="AD1183" s="28">
        <f t="shared" si="677"/>
        <v>100000</v>
      </c>
      <c r="AE1183" s="28">
        <f t="shared" si="678"/>
        <v>257500</v>
      </c>
      <c r="AF1183" s="28">
        <f t="shared" si="679"/>
        <v>2251.1118749999987</v>
      </c>
      <c r="AG1183" s="28">
        <f t="shared" si="680"/>
        <v>0</v>
      </c>
      <c r="AH1183" s="28">
        <f t="shared" si="681"/>
        <v>2251.1118749999987</v>
      </c>
      <c r="AI1183" s="28">
        <f t="shared" si="682"/>
        <v>25978.777917000007</v>
      </c>
      <c r="AJ1183" s="29" t="str">
        <f t="shared" si="683"/>
        <v>N</v>
      </c>
      <c r="AK1183" s="30">
        <f t="shared" si="648"/>
        <v>2.1333333333333337</v>
      </c>
      <c r="AL1183" s="31">
        <f t="shared" si="649"/>
        <v>20500</v>
      </c>
      <c r="AM1183" s="31">
        <f t="shared" si="650"/>
        <v>100000</v>
      </c>
      <c r="AN1183" s="31">
        <f t="shared" si="651"/>
        <v>257500</v>
      </c>
      <c r="AO1183" s="31">
        <f t="shared" si="652"/>
        <v>0</v>
      </c>
      <c r="AP1183" s="31">
        <f t="shared" si="653"/>
        <v>0</v>
      </c>
      <c r="AQ1183" s="31">
        <f t="shared" si="654"/>
        <v>0</v>
      </c>
      <c r="AR1183" s="31">
        <f t="shared" si="655"/>
        <v>29359.085383680005</v>
      </c>
      <c r="AS1183" s="32">
        <f t="shared" si="656"/>
        <v>1.1333333333333337</v>
      </c>
      <c r="AT1183" s="33">
        <f t="shared" si="657"/>
        <v>20500</v>
      </c>
      <c r="AU1183" s="33">
        <f t="shared" si="658"/>
        <v>100000</v>
      </c>
      <c r="AV1183" s="33">
        <v>257681</v>
      </c>
      <c r="AW1183" s="33">
        <f t="shared" si="659"/>
        <v>562.77796874999967</v>
      </c>
      <c r="AX1183" s="33">
        <f t="shared" si="660"/>
        <v>29970.670830277206</v>
      </c>
      <c r="AY1183" s="34">
        <f t="shared" si="661"/>
        <v>103448.21143095722</v>
      </c>
    </row>
    <row r="1184" spans="1:51" ht="15" customHeight="1" x14ac:dyDescent="0.3">
      <c r="A1184" s="166" t="s">
        <v>2389</v>
      </c>
      <c r="B1184" s="99">
        <v>10978.54</v>
      </c>
      <c r="C1184" s="99">
        <v>12392.33</v>
      </c>
      <c r="D1184" s="99">
        <v>56624.98</v>
      </c>
      <c r="E1184" s="99">
        <v>51653.7</v>
      </c>
      <c r="F1184" s="119">
        <v>72000</v>
      </c>
      <c r="G1184" s="118">
        <v>0</v>
      </c>
      <c r="H1184" s="182">
        <v>46325</v>
      </c>
      <c r="I1184" s="182">
        <v>46337</v>
      </c>
      <c r="J1184" s="166">
        <v>1.9</v>
      </c>
      <c r="K1184" s="166">
        <v>1.6</v>
      </c>
      <c r="L1184" s="167" t="s">
        <v>1206</v>
      </c>
      <c r="M1184" s="168" t="s">
        <v>1205</v>
      </c>
      <c r="N1184" s="169">
        <v>0.05</v>
      </c>
      <c r="O1184" s="21">
        <f t="shared" si="662"/>
        <v>0.29999999999999982</v>
      </c>
      <c r="P1184" s="21" t="str">
        <f t="shared" si="663"/>
        <v>N</v>
      </c>
      <c r="Q1184" s="22">
        <f t="shared" si="664"/>
        <v>23370.870000000003</v>
      </c>
      <c r="R1184" s="8" t="str">
        <f t="shared" si="665"/>
        <v>N</v>
      </c>
      <c r="S1184" s="23">
        <f t="shared" si="666"/>
        <v>0.29999999999999982</v>
      </c>
      <c r="T1184" s="24">
        <f t="shared" si="667"/>
        <v>20500</v>
      </c>
      <c r="U1184" s="24">
        <f t="shared" si="668"/>
        <v>100000</v>
      </c>
      <c r="V1184" s="24">
        <f t="shared" si="669"/>
        <v>257500</v>
      </c>
      <c r="W1184" s="24">
        <f t="shared" si="670"/>
        <v>20500</v>
      </c>
      <c r="X1184" s="24">
        <f t="shared" si="671"/>
        <v>0</v>
      </c>
      <c r="Y1184" s="24">
        <f t="shared" si="672"/>
        <v>20500</v>
      </c>
      <c r="Z1184" s="24">
        <f t="shared" si="673"/>
        <v>4039.4135000000024</v>
      </c>
      <c r="AA1184" s="25" t="str">
        <f t="shared" si="674"/>
        <v>N</v>
      </c>
      <c r="AB1184" s="26">
        <f t="shared" si="675"/>
        <v>0</v>
      </c>
      <c r="AC1184" s="27">
        <f t="shared" si="676"/>
        <v>20500</v>
      </c>
      <c r="AD1184" s="28">
        <f t="shared" si="677"/>
        <v>100000</v>
      </c>
      <c r="AE1184" s="28">
        <f t="shared" si="678"/>
        <v>257500</v>
      </c>
      <c r="AF1184" s="28">
        <f t="shared" si="679"/>
        <v>0</v>
      </c>
      <c r="AG1184" s="28">
        <f t="shared" si="680"/>
        <v>0</v>
      </c>
      <c r="AH1184" s="28">
        <f t="shared" si="681"/>
        <v>0</v>
      </c>
      <c r="AI1184" s="28">
        <f t="shared" si="682"/>
        <v>0</v>
      </c>
      <c r="AJ1184" s="29" t="str">
        <f t="shared" si="683"/>
        <v>N</v>
      </c>
      <c r="AK1184" s="30">
        <f t="shared" si="648"/>
        <v>0</v>
      </c>
      <c r="AL1184" s="31">
        <f t="shared" si="649"/>
        <v>20500</v>
      </c>
      <c r="AM1184" s="31">
        <f t="shared" si="650"/>
        <v>100000</v>
      </c>
      <c r="AN1184" s="31">
        <f t="shared" si="651"/>
        <v>257500</v>
      </c>
      <c r="AO1184" s="31">
        <f t="shared" si="652"/>
        <v>0</v>
      </c>
      <c r="AP1184" s="31">
        <f t="shared" si="653"/>
        <v>0</v>
      </c>
      <c r="AQ1184" s="31">
        <f t="shared" si="654"/>
        <v>0</v>
      </c>
      <c r="AR1184" s="31">
        <f t="shared" si="655"/>
        <v>0</v>
      </c>
      <c r="AS1184" s="32">
        <f t="shared" si="656"/>
        <v>0</v>
      </c>
      <c r="AT1184" s="33">
        <f t="shared" si="657"/>
        <v>20500</v>
      </c>
      <c r="AU1184" s="33">
        <f t="shared" si="658"/>
        <v>100000</v>
      </c>
      <c r="AV1184" s="33">
        <v>257682</v>
      </c>
      <c r="AW1184" s="33">
        <f t="shared" si="659"/>
        <v>0</v>
      </c>
      <c r="AX1184" s="33">
        <f t="shared" si="660"/>
        <v>0</v>
      </c>
      <c r="AY1184" s="34">
        <f t="shared" si="661"/>
        <v>4039.4135000000024</v>
      </c>
    </row>
    <row r="1185" spans="1:51" ht="15" customHeight="1" x14ac:dyDescent="0.3">
      <c r="A1185" s="166" t="s">
        <v>2390</v>
      </c>
      <c r="B1185" s="99">
        <v>5279.73</v>
      </c>
      <c r="C1185" s="99">
        <v>20305.900000000001</v>
      </c>
      <c r="D1185" s="99">
        <v>42152.55</v>
      </c>
      <c r="E1185" s="99">
        <v>32798.199999999997</v>
      </c>
      <c r="F1185" s="119">
        <v>101000</v>
      </c>
      <c r="G1185" s="118">
        <v>0</v>
      </c>
      <c r="H1185" s="182">
        <v>46217</v>
      </c>
      <c r="I1185" s="182">
        <v>46257</v>
      </c>
      <c r="J1185" s="166">
        <v>2</v>
      </c>
      <c r="K1185" s="166">
        <v>0.1</v>
      </c>
      <c r="L1185" s="167" t="s">
        <v>1206</v>
      </c>
      <c r="M1185" s="168" t="s">
        <v>1203</v>
      </c>
      <c r="N1185" s="169">
        <v>5.1999999999999998E-2</v>
      </c>
      <c r="O1185" s="21">
        <f t="shared" si="662"/>
        <v>1.9</v>
      </c>
      <c r="P1185" s="21" t="str">
        <f t="shared" si="663"/>
        <v>N</v>
      </c>
      <c r="Q1185" s="22">
        <f t="shared" si="664"/>
        <v>25585.63</v>
      </c>
      <c r="R1185" s="8" t="str">
        <f t="shared" si="665"/>
        <v>N</v>
      </c>
      <c r="S1185" s="23">
        <f t="shared" si="666"/>
        <v>2.5333333333333332</v>
      </c>
      <c r="T1185" s="24">
        <f t="shared" si="667"/>
        <v>20500</v>
      </c>
      <c r="U1185" s="24">
        <f t="shared" si="668"/>
        <v>100000</v>
      </c>
      <c r="V1185" s="24">
        <f t="shared" si="669"/>
        <v>257500</v>
      </c>
      <c r="W1185" s="24">
        <f t="shared" si="670"/>
        <v>15375</v>
      </c>
      <c r="X1185" s="24">
        <f t="shared" si="671"/>
        <v>0</v>
      </c>
      <c r="Y1185" s="24">
        <f t="shared" si="672"/>
        <v>15375</v>
      </c>
      <c r="Z1185" s="24">
        <f t="shared" si="673"/>
        <v>11541.082760000001</v>
      </c>
      <c r="AA1185" s="25" t="str">
        <f t="shared" si="674"/>
        <v>N</v>
      </c>
      <c r="AB1185" s="26">
        <f t="shared" si="675"/>
        <v>1.5333333333333332</v>
      </c>
      <c r="AC1185" s="27">
        <f t="shared" si="676"/>
        <v>20500</v>
      </c>
      <c r="AD1185" s="28">
        <f t="shared" si="677"/>
        <v>100000</v>
      </c>
      <c r="AE1185" s="28">
        <f t="shared" si="678"/>
        <v>257500</v>
      </c>
      <c r="AF1185" s="28">
        <f t="shared" si="679"/>
        <v>15375</v>
      </c>
      <c r="AG1185" s="28">
        <f t="shared" si="680"/>
        <v>0</v>
      </c>
      <c r="AH1185" s="28">
        <f t="shared" si="681"/>
        <v>15375</v>
      </c>
      <c r="AI1185" s="28">
        <f t="shared" si="682"/>
        <v>12940.719063520002</v>
      </c>
      <c r="AJ1185" s="29" t="str">
        <f t="shared" si="683"/>
        <v>N</v>
      </c>
      <c r="AK1185" s="30">
        <f t="shared" si="648"/>
        <v>0.53333333333333321</v>
      </c>
      <c r="AL1185" s="31">
        <f t="shared" si="649"/>
        <v>20500</v>
      </c>
      <c r="AM1185" s="31">
        <f t="shared" si="650"/>
        <v>100000</v>
      </c>
      <c r="AN1185" s="31">
        <f t="shared" si="651"/>
        <v>257500</v>
      </c>
      <c r="AO1185" s="31">
        <f t="shared" si="652"/>
        <v>15375</v>
      </c>
      <c r="AP1185" s="31">
        <f t="shared" si="653"/>
        <v>0</v>
      </c>
      <c r="AQ1185" s="31">
        <f t="shared" si="654"/>
        <v>15375</v>
      </c>
      <c r="AR1185" s="31">
        <f t="shared" si="655"/>
        <v>14413.136454823045</v>
      </c>
      <c r="AS1185" s="32">
        <f t="shared" si="656"/>
        <v>0</v>
      </c>
      <c r="AT1185" s="33">
        <f t="shared" si="657"/>
        <v>20500</v>
      </c>
      <c r="AU1185" s="33">
        <f t="shared" si="658"/>
        <v>100000</v>
      </c>
      <c r="AV1185" s="33">
        <v>257683</v>
      </c>
      <c r="AW1185" s="33">
        <f t="shared" si="659"/>
        <v>0</v>
      </c>
      <c r="AX1185" s="33">
        <f t="shared" si="660"/>
        <v>0</v>
      </c>
      <c r="AY1185" s="34">
        <f t="shared" si="661"/>
        <v>38894.938278343048</v>
      </c>
    </row>
    <row r="1186" spans="1:51" ht="15" customHeight="1" x14ac:dyDescent="0.3">
      <c r="A1186" s="166" t="s">
        <v>2391</v>
      </c>
      <c r="B1186" s="99">
        <v>7566.31</v>
      </c>
      <c r="C1186" s="99">
        <v>22444.95</v>
      </c>
      <c r="D1186" s="99">
        <v>80252.05</v>
      </c>
      <c r="E1186" s="99">
        <v>70067.91</v>
      </c>
      <c r="F1186" s="119">
        <v>120000</v>
      </c>
      <c r="G1186" s="118">
        <v>0</v>
      </c>
      <c r="H1186" s="182">
        <v>46419</v>
      </c>
      <c r="I1186" s="182">
        <v>46482</v>
      </c>
      <c r="J1186" s="166">
        <v>4.2</v>
      </c>
      <c r="K1186" s="166">
        <v>0.6</v>
      </c>
      <c r="L1186" s="167" t="s">
        <v>1206</v>
      </c>
      <c r="M1186" s="168" t="s">
        <v>1204</v>
      </c>
      <c r="N1186" s="169">
        <v>0.04</v>
      </c>
      <c r="O1186" s="21">
        <f t="shared" si="662"/>
        <v>3.6</v>
      </c>
      <c r="P1186" s="21" t="str">
        <f t="shared" si="663"/>
        <v>N</v>
      </c>
      <c r="Q1186" s="22">
        <f t="shared" si="664"/>
        <v>30011.260000000002</v>
      </c>
      <c r="R1186" s="8" t="str">
        <f t="shared" si="665"/>
        <v>N</v>
      </c>
      <c r="S1186" s="23">
        <f t="shared" si="666"/>
        <v>7.2</v>
      </c>
      <c r="T1186" s="24">
        <f t="shared" si="667"/>
        <v>20500</v>
      </c>
      <c r="U1186" s="24">
        <f t="shared" si="668"/>
        <v>100000</v>
      </c>
      <c r="V1186" s="24">
        <f t="shared" si="669"/>
        <v>257500</v>
      </c>
      <c r="W1186" s="24">
        <f t="shared" si="670"/>
        <v>9873.9749999999985</v>
      </c>
      <c r="X1186" s="24">
        <f t="shared" si="671"/>
        <v>0</v>
      </c>
      <c r="Y1186" s="24">
        <f t="shared" si="672"/>
        <v>9873.9749999999985</v>
      </c>
      <c r="Z1186" s="24">
        <f t="shared" si="673"/>
        <v>21337.735400000005</v>
      </c>
      <c r="AA1186" s="25" t="str">
        <f t="shared" si="674"/>
        <v>N</v>
      </c>
      <c r="AB1186" s="26">
        <f t="shared" si="675"/>
        <v>6.2</v>
      </c>
      <c r="AC1186" s="27">
        <f t="shared" si="676"/>
        <v>20500</v>
      </c>
      <c r="AD1186" s="28">
        <f t="shared" si="677"/>
        <v>100000</v>
      </c>
      <c r="AE1186" s="28">
        <f t="shared" si="678"/>
        <v>257500</v>
      </c>
      <c r="AF1186" s="28">
        <f t="shared" si="679"/>
        <v>4936.9874999999993</v>
      </c>
      <c r="AG1186" s="28">
        <f t="shared" si="680"/>
        <v>0</v>
      </c>
      <c r="AH1186" s="28">
        <f t="shared" si="681"/>
        <v>4936.9874999999993</v>
      </c>
      <c r="AI1186" s="28">
        <f t="shared" si="682"/>
        <v>27523.191316000004</v>
      </c>
      <c r="AJ1186" s="29" t="str">
        <f t="shared" si="683"/>
        <v>N</v>
      </c>
      <c r="AK1186" s="30">
        <f t="shared" si="648"/>
        <v>5.2</v>
      </c>
      <c r="AL1186" s="31">
        <f t="shared" si="649"/>
        <v>20500</v>
      </c>
      <c r="AM1186" s="31">
        <f t="shared" si="650"/>
        <v>100000</v>
      </c>
      <c r="AN1186" s="31">
        <f t="shared" si="651"/>
        <v>257500</v>
      </c>
      <c r="AO1186" s="31">
        <f t="shared" si="652"/>
        <v>2052.054250000001</v>
      </c>
      <c r="AP1186" s="31">
        <f t="shared" si="653"/>
        <v>0</v>
      </c>
      <c r="AQ1186" s="31">
        <f t="shared" si="654"/>
        <v>2052.054250000001</v>
      </c>
      <c r="AR1186" s="31">
        <f t="shared" si="655"/>
        <v>31706.531718640006</v>
      </c>
      <c r="AS1186" s="32">
        <f t="shared" si="656"/>
        <v>4.2</v>
      </c>
      <c r="AT1186" s="33">
        <f t="shared" si="657"/>
        <v>20500</v>
      </c>
      <c r="AU1186" s="33">
        <f t="shared" si="658"/>
        <v>100000</v>
      </c>
      <c r="AV1186" s="33">
        <v>257684</v>
      </c>
      <c r="AW1186" s="33">
        <f t="shared" si="659"/>
        <v>1442.4666249999991</v>
      </c>
      <c r="AX1186" s="33">
        <f t="shared" si="660"/>
        <v>33666.462782385606</v>
      </c>
      <c r="AY1186" s="34">
        <f t="shared" si="661"/>
        <v>114233.92121702564</v>
      </c>
    </row>
    <row r="1187" spans="1:51" ht="15" customHeight="1" x14ac:dyDescent="0.3">
      <c r="A1187" s="166" t="s">
        <v>2392</v>
      </c>
      <c r="B1187" s="99">
        <v>6716.29</v>
      </c>
      <c r="C1187" s="99">
        <v>32266.400000000001</v>
      </c>
      <c r="D1187" s="99">
        <v>65836.63</v>
      </c>
      <c r="E1187" s="99">
        <v>59667.86</v>
      </c>
      <c r="F1187" s="119">
        <v>300000</v>
      </c>
      <c r="G1187" s="118">
        <v>0</v>
      </c>
      <c r="H1187" s="182">
        <v>46301</v>
      </c>
      <c r="I1187" s="182">
        <v>46386</v>
      </c>
      <c r="J1187" s="166">
        <v>2.2999999999999998</v>
      </c>
      <c r="K1187" s="166">
        <v>1.3</v>
      </c>
      <c r="L1187" s="167" t="s">
        <v>1206</v>
      </c>
      <c r="M1187" s="168" t="s">
        <v>1204</v>
      </c>
      <c r="N1187" s="169">
        <v>1.6E-2</v>
      </c>
      <c r="O1187" s="21">
        <f t="shared" si="662"/>
        <v>0.99999999999999978</v>
      </c>
      <c r="P1187" s="21" t="str">
        <f t="shared" si="663"/>
        <v>N</v>
      </c>
      <c r="Q1187" s="22">
        <f t="shared" si="664"/>
        <v>38982.69</v>
      </c>
      <c r="R1187" s="8" t="str">
        <f t="shared" si="665"/>
        <v>N</v>
      </c>
      <c r="S1187" s="23">
        <f t="shared" si="666"/>
        <v>1.9999999999999996</v>
      </c>
      <c r="T1187" s="24">
        <f t="shared" si="667"/>
        <v>20500</v>
      </c>
      <c r="U1187" s="24">
        <f t="shared" si="668"/>
        <v>100000</v>
      </c>
      <c r="V1187" s="24">
        <f t="shared" si="669"/>
        <v>257500</v>
      </c>
      <c r="W1187" s="24">
        <f t="shared" si="670"/>
        <v>0</v>
      </c>
      <c r="X1187" s="24">
        <f t="shared" si="671"/>
        <v>0</v>
      </c>
      <c r="Y1187" s="24">
        <f t="shared" si="672"/>
        <v>0</v>
      </c>
      <c r="Z1187" s="24">
        <f t="shared" si="673"/>
        <v>39606.413039999999</v>
      </c>
      <c r="AA1187" s="25" t="str">
        <f t="shared" si="674"/>
        <v>N</v>
      </c>
      <c r="AB1187" s="26">
        <f t="shared" si="675"/>
        <v>0.99999999999999956</v>
      </c>
      <c r="AC1187" s="27">
        <f t="shared" si="676"/>
        <v>20500</v>
      </c>
      <c r="AD1187" s="28">
        <f t="shared" si="677"/>
        <v>100000</v>
      </c>
      <c r="AE1187" s="28">
        <f t="shared" si="678"/>
        <v>257500</v>
      </c>
      <c r="AF1187" s="28">
        <f t="shared" si="679"/>
        <v>0</v>
      </c>
      <c r="AG1187" s="28">
        <f t="shared" si="680"/>
        <v>0</v>
      </c>
      <c r="AH1187" s="28">
        <f t="shared" si="681"/>
        <v>0</v>
      </c>
      <c r="AI1187" s="28">
        <f t="shared" si="682"/>
        <v>40240.11564864</v>
      </c>
      <c r="AJ1187" s="29" t="str">
        <f t="shared" si="683"/>
        <v>N</v>
      </c>
      <c r="AK1187" s="30">
        <f t="shared" si="648"/>
        <v>0</v>
      </c>
      <c r="AL1187" s="31">
        <f t="shared" si="649"/>
        <v>20500</v>
      </c>
      <c r="AM1187" s="31">
        <f t="shared" si="650"/>
        <v>100000</v>
      </c>
      <c r="AN1187" s="31">
        <f t="shared" si="651"/>
        <v>257500</v>
      </c>
      <c r="AO1187" s="31">
        <f t="shared" si="652"/>
        <v>0</v>
      </c>
      <c r="AP1187" s="31">
        <f t="shared" si="653"/>
        <v>0</v>
      </c>
      <c r="AQ1187" s="31">
        <f t="shared" si="654"/>
        <v>0</v>
      </c>
      <c r="AR1187" s="31">
        <f t="shared" si="655"/>
        <v>0</v>
      </c>
      <c r="AS1187" s="32">
        <f t="shared" si="656"/>
        <v>0</v>
      </c>
      <c r="AT1187" s="33">
        <f t="shared" si="657"/>
        <v>20500</v>
      </c>
      <c r="AU1187" s="33">
        <f t="shared" si="658"/>
        <v>100000</v>
      </c>
      <c r="AV1187" s="33">
        <v>257685</v>
      </c>
      <c r="AW1187" s="33">
        <f t="shared" si="659"/>
        <v>0</v>
      </c>
      <c r="AX1187" s="33">
        <f t="shared" si="660"/>
        <v>0</v>
      </c>
      <c r="AY1187" s="34">
        <f t="shared" si="661"/>
        <v>79846.528688639999</v>
      </c>
    </row>
    <row r="1188" spans="1:51" ht="15" customHeight="1" x14ac:dyDescent="0.3">
      <c r="A1188" s="166" t="s">
        <v>2393</v>
      </c>
      <c r="B1188" s="99">
        <v>10836.21</v>
      </c>
      <c r="C1188" s="99">
        <v>8646.39</v>
      </c>
      <c r="D1188" s="99">
        <v>90784.47</v>
      </c>
      <c r="E1188" s="99">
        <v>88425.61</v>
      </c>
      <c r="F1188" s="119">
        <v>60000</v>
      </c>
      <c r="G1188" s="118">
        <v>0</v>
      </c>
      <c r="H1188" s="182">
        <v>46297</v>
      </c>
      <c r="I1188" s="182">
        <v>46379</v>
      </c>
      <c r="J1188" s="166">
        <v>3.9</v>
      </c>
      <c r="K1188" s="166">
        <v>3.7</v>
      </c>
      <c r="L1188" s="167" t="s">
        <v>1206</v>
      </c>
      <c r="M1188" s="168" t="s">
        <v>1205</v>
      </c>
      <c r="N1188" s="169">
        <v>0.03</v>
      </c>
      <c r="O1188" s="21">
        <f t="shared" si="662"/>
        <v>0.19999999999999973</v>
      </c>
      <c r="P1188" s="21" t="str">
        <f t="shared" si="663"/>
        <v>N</v>
      </c>
      <c r="Q1188" s="22">
        <f t="shared" si="664"/>
        <v>19482.599999999999</v>
      </c>
      <c r="R1188" s="8" t="str">
        <f t="shared" si="665"/>
        <v>N</v>
      </c>
      <c r="S1188" s="23">
        <f t="shared" si="666"/>
        <v>0.19999999999999973</v>
      </c>
      <c r="T1188" s="24">
        <f t="shared" si="667"/>
        <v>20500</v>
      </c>
      <c r="U1188" s="24">
        <f t="shared" si="668"/>
        <v>100000</v>
      </c>
      <c r="V1188" s="24">
        <f t="shared" si="669"/>
        <v>257500</v>
      </c>
      <c r="W1188" s="24">
        <f t="shared" si="670"/>
        <v>9215.5299999999988</v>
      </c>
      <c r="X1188" s="24">
        <f t="shared" si="671"/>
        <v>0</v>
      </c>
      <c r="Y1188" s="24">
        <f t="shared" si="672"/>
        <v>9215.5299999999988</v>
      </c>
      <c r="Z1188" s="24">
        <f t="shared" si="673"/>
        <v>10851.547999999999</v>
      </c>
      <c r="AA1188" s="25" t="str">
        <f t="shared" si="674"/>
        <v>N</v>
      </c>
      <c r="AB1188" s="26">
        <f t="shared" si="675"/>
        <v>0</v>
      </c>
      <c r="AC1188" s="27">
        <f t="shared" si="676"/>
        <v>20500</v>
      </c>
      <c r="AD1188" s="28">
        <f t="shared" si="677"/>
        <v>100000</v>
      </c>
      <c r="AE1188" s="28">
        <f t="shared" si="678"/>
        <v>257500</v>
      </c>
      <c r="AF1188" s="28">
        <f t="shared" si="679"/>
        <v>0</v>
      </c>
      <c r="AG1188" s="28">
        <f t="shared" si="680"/>
        <v>0</v>
      </c>
      <c r="AH1188" s="28">
        <f t="shared" si="681"/>
        <v>0</v>
      </c>
      <c r="AI1188" s="28">
        <f t="shared" si="682"/>
        <v>0</v>
      </c>
      <c r="AJ1188" s="29" t="str">
        <f t="shared" si="683"/>
        <v>N</v>
      </c>
      <c r="AK1188" s="30">
        <f t="shared" si="648"/>
        <v>0</v>
      </c>
      <c r="AL1188" s="31">
        <f t="shared" si="649"/>
        <v>20500</v>
      </c>
      <c r="AM1188" s="31">
        <f t="shared" si="650"/>
        <v>100000</v>
      </c>
      <c r="AN1188" s="31">
        <f t="shared" si="651"/>
        <v>257500</v>
      </c>
      <c r="AO1188" s="31">
        <f t="shared" si="652"/>
        <v>0</v>
      </c>
      <c r="AP1188" s="31">
        <f t="shared" si="653"/>
        <v>0</v>
      </c>
      <c r="AQ1188" s="31">
        <f t="shared" si="654"/>
        <v>0</v>
      </c>
      <c r="AR1188" s="31">
        <f t="shared" si="655"/>
        <v>0</v>
      </c>
      <c r="AS1188" s="32">
        <f t="shared" si="656"/>
        <v>0</v>
      </c>
      <c r="AT1188" s="33">
        <f t="shared" si="657"/>
        <v>20500</v>
      </c>
      <c r="AU1188" s="33">
        <f t="shared" si="658"/>
        <v>100000</v>
      </c>
      <c r="AV1188" s="33">
        <v>257686</v>
      </c>
      <c r="AW1188" s="33">
        <f t="shared" si="659"/>
        <v>0</v>
      </c>
      <c r="AX1188" s="33">
        <f t="shared" si="660"/>
        <v>0</v>
      </c>
      <c r="AY1188" s="34">
        <f t="shared" si="661"/>
        <v>10851.547999999999</v>
      </c>
    </row>
    <row r="1189" spans="1:51" ht="15" customHeight="1" x14ac:dyDescent="0.3">
      <c r="A1189" s="166" t="s">
        <v>2394</v>
      </c>
      <c r="B1189" s="99">
        <v>15734.58</v>
      </c>
      <c r="C1189" s="99">
        <v>20357.16</v>
      </c>
      <c r="D1189" s="99">
        <v>93051.66</v>
      </c>
      <c r="E1189" s="99">
        <v>83192.899999999994</v>
      </c>
      <c r="F1189" s="119">
        <v>80000</v>
      </c>
      <c r="G1189" s="118">
        <v>0</v>
      </c>
      <c r="H1189" s="182">
        <v>46528</v>
      </c>
      <c r="I1189" s="182">
        <v>46557</v>
      </c>
      <c r="J1189" s="166">
        <v>1.8</v>
      </c>
      <c r="K1189" s="166">
        <v>1.8</v>
      </c>
      <c r="L1189" s="167" t="s">
        <v>1206</v>
      </c>
      <c r="M1189" s="168" t="s">
        <v>1203</v>
      </c>
      <c r="N1189" s="169">
        <v>3.3000000000000002E-2</v>
      </c>
      <c r="O1189" s="21">
        <f t="shared" si="662"/>
        <v>0</v>
      </c>
      <c r="P1189" s="21" t="str">
        <f t="shared" si="663"/>
        <v>N</v>
      </c>
      <c r="Q1189" s="22">
        <f t="shared" si="664"/>
        <v>36091.74</v>
      </c>
      <c r="R1189" s="8" t="str">
        <f t="shared" si="665"/>
        <v>N</v>
      </c>
      <c r="S1189" s="23">
        <f t="shared" si="666"/>
        <v>0</v>
      </c>
      <c r="T1189" s="24">
        <f t="shared" si="667"/>
        <v>20500</v>
      </c>
      <c r="U1189" s="24">
        <f t="shared" si="668"/>
        <v>100000</v>
      </c>
      <c r="V1189" s="24">
        <f t="shared" si="669"/>
        <v>257500</v>
      </c>
      <c r="W1189" s="24">
        <f t="shared" si="670"/>
        <v>0</v>
      </c>
      <c r="X1189" s="24">
        <f t="shared" si="671"/>
        <v>0</v>
      </c>
      <c r="Y1189" s="24">
        <f t="shared" si="672"/>
        <v>0</v>
      </c>
      <c r="Z1189" s="24">
        <f t="shared" si="673"/>
        <v>0</v>
      </c>
      <c r="AA1189" s="25" t="str">
        <f t="shared" si="674"/>
        <v>N</v>
      </c>
      <c r="AB1189" s="26">
        <f t="shared" si="675"/>
        <v>0</v>
      </c>
      <c r="AC1189" s="27">
        <f t="shared" si="676"/>
        <v>20500</v>
      </c>
      <c r="AD1189" s="28">
        <f t="shared" si="677"/>
        <v>100000</v>
      </c>
      <c r="AE1189" s="28">
        <f t="shared" si="678"/>
        <v>257500</v>
      </c>
      <c r="AF1189" s="28">
        <f t="shared" si="679"/>
        <v>0</v>
      </c>
      <c r="AG1189" s="28">
        <f t="shared" si="680"/>
        <v>0</v>
      </c>
      <c r="AH1189" s="28">
        <f t="shared" si="681"/>
        <v>0</v>
      </c>
      <c r="AI1189" s="28">
        <f t="shared" si="682"/>
        <v>0</v>
      </c>
      <c r="AJ1189" s="29" t="str">
        <f t="shared" si="683"/>
        <v>N</v>
      </c>
      <c r="AK1189" s="30">
        <f t="shared" si="648"/>
        <v>0</v>
      </c>
      <c r="AL1189" s="31">
        <f t="shared" si="649"/>
        <v>20500</v>
      </c>
      <c r="AM1189" s="31">
        <f t="shared" si="650"/>
        <v>100000</v>
      </c>
      <c r="AN1189" s="31">
        <f t="shared" si="651"/>
        <v>257500</v>
      </c>
      <c r="AO1189" s="31">
        <f t="shared" si="652"/>
        <v>0</v>
      </c>
      <c r="AP1189" s="31">
        <f t="shared" si="653"/>
        <v>0</v>
      </c>
      <c r="AQ1189" s="31">
        <f t="shared" si="654"/>
        <v>0</v>
      </c>
      <c r="AR1189" s="31">
        <f t="shared" si="655"/>
        <v>0</v>
      </c>
      <c r="AS1189" s="32">
        <f t="shared" si="656"/>
        <v>0</v>
      </c>
      <c r="AT1189" s="33">
        <f t="shared" si="657"/>
        <v>20500</v>
      </c>
      <c r="AU1189" s="33">
        <f t="shared" si="658"/>
        <v>100000</v>
      </c>
      <c r="AV1189" s="33">
        <v>257687</v>
      </c>
      <c r="AW1189" s="33">
        <f t="shared" si="659"/>
        <v>0</v>
      </c>
      <c r="AX1189" s="33">
        <f t="shared" si="660"/>
        <v>0</v>
      </c>
      <c r="AY1189" s="34">
        <f t="shared" si="661"/>
        <v>0</v>
      </c>
    </row>
    <row r="1190" spans="1:51" ht="15" customHeight="1" x14ac:dyDescent="0.3">
      <c r="A1190" s="166" t="s">
        <v>2395</v>
      </c>
      <c r="B1190" s="99">
        <v>18598.13</v>
      </c>
      <c r="C1190" s="99">
        <v>7306.71</v>
      </c>
      <c r="D1190" s="99">
        <v>64849.63</v>
      </c>
      <c r="E1190" s="99">
        <v>55452.66</v>
      </c>
      <c r="F1190" s="119">
        <v>46000</v>
      </c>
      <c r="G1190" s="118">
        <v>12500</v>
      </c>
      <c r="H1190" s="182">
        <v>46423</v>
      </c>
      <c r="I1190" s="182">
        <v>46445</v>
      </c>
      <c r="J1190" s="166">
        <v>1.7</v>
      </c>
      <c r="K1190" s="166">
        <v>1.2</v>
      </c>
      <c r="L1190" s="167" t="s">
        <v>1206</v>
      </c>
      <c r="M1190" s="168" t="s">
        <v>1203</v>
      </c>
      <c r="N1190" s="169">
        <v>0.04</v>
      </c>
      <c r="O1190" s="21">
        <f t="shared" si="662"/>
        <v>0.5</v>
      </c>
      <c r="P1190" s="21" t="str">
        <f t="shared" si="663"/>
        <v>N</v>
      </c>
      <c r="Q1190" s="22">
        <f t="shared" si="664"/>
        <v>25904.84</v>
      </c>
      <c r="R1190" s="8" t="str">
        <f t="shared" si="665"/>
        <v>N</v>
      </c>
      <c r="S1190" s="23">
        <f t="shared" si="666"/>
        <v>0.66666666666666663</v>
      </c>
      <c r="T1190" s="24">
        <f t="shared" si="667"/>
        <v>20500</v>
      </c>
      <c r="U1190" s="24">
        <f t="shared" si="668"/>
        <v>100000</v>
      </c>
      <c r="V1190" s="24">
        <f t="shared" si="669"/>
        <v>257500</v>
      </c>
      <c r="W1190" s="24">
        <f t="shared" si="670"/>
        <v>15375</v>
      </c>
      <c r="X1190" s="24">
        <f t="shared" si="671"/>
        <v>0</v>
      </c>
      <c r="Y1190" s="24">
        <f t="shared" si="672"/>
        <v>15375</v>
      </c>
      <c r="Z1190" s="24">
        <f t="shared" si="673"/>
        <v>11566.033600000002</v>
      </c>
      <c r="AA1190" s="25" t="str">
        <f t="shared" si="674"/>
        <v>N</v>
      </c>
      <c r="AB1190" s="26">
        <f t="shared" si="675"/>
        <v>0</v>
      </c>
      <c r="AC1190" s="27">
        <f t="shared" si="676"/>
        <v>20500</v>
      </c>
      <c r="AD1190" s="28">
        <f t="shared" si="677"/>
        <v>100000</v>
      </c>
      <c r="AE1190" s="28">
        <f t="shared" si="678"/>
        <v>257500</v>
      </c>
      <c r="AF1190" s="28">
        <f t="shared" si="679"/>
        <v>0</v>
      </c>
      <c r="AG1190" s="28">
        <f t="shared" si="680"/>
        <v>0</v>
      </c>
      <c r="AH1190" s="28">
        <f t="shared" si="681"/>
        <v>0</v>
      </c>
      <c r="AI1190" s="28">
        <f t="shared" si="682"/>
        <v>0</v>
      </c>
      <c r="AJ1190" s="29" t="str">
        <f t="shared" si="683"/>
        <v>N</v>
      </c>
      <c r="AK1190" s="30">
        <f t="shared" si="648"/>
        <v>0</v>
      </c>
      <c r="AL1190" s="31">
        <f t="shared" si="649"/>
        <v>20500</v>
      </c>
      <c r="AM1190" s="31">
        <f t="shared" si="650"/>
        <v>100000</v>
      </c>
      <c r="AN1190" s="31">
        <f t="shared" si="651"/>
        <v>257500</v>
      </c>
      <c r="AO1190" s="31">
        <f t="shared" si="652"/>
        <v>0</v>
      </c>
      <c r="AP1190" s="31">
        <f t="shared" si="653"/>
        <v>0</v>
      </c>
      <c r="AQ1190" s="31">
        <f t="shared" si="654"/>
        <v>0</v>
      </c>
      <c r="AR1190" s="31">
        <f t="shared" si="655"/>
        <v>0</v>
      </c>
      <c r="AS1190" s="32">
        <f t="shared" si="656"/>
        <v>0</v>
      </c>
      <c r="AT1190" s="33">
        <f t="shared" si="657"/>
        <v>20500</v>
      </c>
      <c r="AU1190" s="33">
        <f t="shared" si="658"/>
        <v>100000</v>
      </c>
      <c r="AV1190" s="33">
        <v>257688</v>
      </c>
      <c r="AW1190" s="33">
        <f t="shared" si="659"/>
        <v>0</v>
      </c>
      <c r="AX1190" s="33">
        <f t="shared" si="660"/>
        <v>0</v>
      </c>
      <c r="AY1190" s="34">
        <f t="shared" si="661"/>
        <v>11566.033600000002</v>
      </c>
    </row>
    <row r="1191" spans="1:51" ht="15" customHeight="1" x14ac:dyDescent="0.3">
      <c r="A1191" s="166" t="s">
        <v>2396</v>
      </c>
      <c r="B1191" s="99">
        <v>10546.16</v>
      </c>
      <c r="C1191" s="99">
        <v>2798.68</v>
      </c>
      <c r="D1191" s="99">
        <v>30653.21</v>
      </c>
      <c r="E1191" s="99">
        <v>19710.04</v>
      </c>
      <c r="F1191" s="119">
        <v>80000</v>
      </c>
      <c r="G1191" s="118">
        <v>12500</v>
      </c>
      <c r="H1191" s="182">
        <v>46431</v>
      </c>
      <c r="I1191" s="182">
        <v>46457</v>
      </c>
      <c r="J1191" s="166">
        <v>4.4000000000000004</v>
      </c>
      <c r="K1191" s="166">
        <v>0.5</v>
      </c>
      <c r="L1191" s="167" t="s">
        <v>1206</v>
      </c>
      <c r="M1191" s="168" t="s">
        <v>1205</v>
      </c>
      <c r="N1191" s="169">
        <v>0.01</v>
      </c>
      <c r="O1191" s="21">
        <f t="shared" si="662"/>
        <v>3.9000000000000004</v>
      </c>
      <c r="P1191" s="21" t="str">
        <f t="shared" si="663"/>
        <v>N</v>
      </c>
      <c r="Q1191" s="22">
        <f t="shared" si="664"/>
        <v>13344.84</v>
      </c>
      <c r="R1191" s="8" t="str">
        <f t="shared" si="665"/>
        <v>N</v>
      </c>
      <c r="S1191" s="23">
        <f t="shared" si="666"/>
        <v>3.9000000000000004</v>
      </c>
      <c r="T1191" s="24">
        <f t="shared" si="667"/>
        <v>20500</v>
      </c>
      <c r="U1191" s="24">
        <f t="shared" si="668"/>
        <v>100000</v>
      </c>
      <c r="V1191" s="24">
        <f t="shared" si="669"/>
        <v>257500</v>
      </c>
      <c r="W1191" s="24">
        <f t="shared" si="670"/>
        <v>13478.288399999999</v>
      </c>
      <c r="X1191" s="24">
        <f t="shared" si="671"/>
        <v>0</v>
      </c>
      <c r="Y1191" s="24">
        <f t="shared" si="672"/>
        <v>13478.288399999999</v>
      </c>
      <c r="Z1191" s="24">
        <f t="shared" si="673"/>
        <v>0</v>
      </c>
      <c r="AA1191" s="25" t="str">
        <f t="shared" si="674"/>
        <v>N</v>
      </c>
      <c r="AB1191" s="26">
        <f t="shared" si="675"/>
        <v>2.9000000000000004</v>
      </c>
      <c r="AC1191" s="27">
        <f t="shared" si="676"/>
        <v>20500</v>
      </c>
      <c r="AD1191" s="28">
        <f t="shared" si="677"/>
        <v>100000</v>
      </c>
      <c r="AE1191" s="28">
        <f t="shared" si="678"/>
        <v>257500</v>
      </c>
      <c r="AF1191" s="28">
        <f t="shared" si="679"/>
        <v>13613.071284</v>
      </c>
      <c r="AG1191" s="28">
        <f t="shared" si="680"/>
        <v>0</v>
      </c>
      <c r="AH1191" s="28">
        <f t="shared" si="681"/>
        <v>13613.071284</v>
      </c>
      <c r="AI1191" s="28">
        <f t="shared" si="682"/>
        <v>0</v>
      </c>
      <c r="AJ1191" s="29" t="str">
        <f t="shared" si="683"/>
        <v>N</v>
      </c>
      <c r="AK1191" s="30">
        <f t="shared" si="648"/>
        <v>1.9000000000000004</v>
      </c>
      <c r="AL1191" s="31">
        <f t="shared" si="649"/>
        <v>20500</v>
      </c>
      <c r="AM1191" s="31">
        <f t="shared" si="650"/>
        <v>100000</v>
      </c>
      <c r="AN1191" s="31">
        <f t="shared" si="651"/>
        <v>257500</v>
      </c>
      <c r="AO1191" s="31">
        <f t="shared" si="652"/>
        <v>13749.20199684</v>
      </c>
      <c r="AP1191" s="31">
        <f t="shared" si="653"/>
        <v>0</v>
      </c>
      <c r="AQ1191" s="31">
        <f t="shared" si="654"/>
        <v>13749.20199684</v>
      </c>
      <c r="AR1191" s="31">
        <f t="shared" si="655"/>
        <v>0</v>
      </c>
      <c r="AS1191" s="32">
        <f t="shared" si="656"/>
        <v>0.90000000000000036</v>
      </c>
      <c r="AT1191" s="33">
        <f t="shared" si="657"/>
        <v>20500</v>
      </c>
      <c r="AU1191" s="33">
        <f t="shared" si="658"/>
        <v>100000</v>
      </c>
      <c r="AV1191" s="33">
        <v>257689</v>
      </c>
      <c r="AW1191" s="33">
        <f t="shared" si="659"/>
        <v>13886.6940168084</v>
      </c>
      <c r="AX1191" s="33">
        <f t="shared" si="660"/>
        <v>0</v>
      </c>
      <c r="AY1191" s="34">
        <f t="shared" si="661"/>
        <v>0</v>
      </c>
    </row>
    <row r="1192" spans="1:51" ht="15" customHeight="1" x14ac:dyDescent="0.3">
      <c r="A1192" s="166" t="s">
        <v>2397</v>
      </c>
      <c r="B1192" s="99">
        <v>15144.19</v>
      </c>
      <c r="C1192" s="99">
        <v>24918.639999999999</v>
      </c>
      <c r="D1192" s="99">
        <v>112535.39</v>
      </c>
      <c r="E1192" s="99">
        <v>107462.91</v>
      </c>
      <c r="F1192" s="119">
        <v>150000</v>
      </c>
      <c r="G1192" s="118">
        <v>12500</v>
      </c>
      <c r="H1192" s="182">
        <v>46365</v>
      </c>
      <c r="I1192" s="182">
        <v>46421</v>
      </c>
      <c r="J1192" s="166">
        <v>2.1</v>
      </c>
      <c r="K1192" s="166">
        <v>1.1000000000000001</v>
      </c>
      <c r="L1192" s="167" t="s">
        <v>1206</v>
      </c>
      <c r="M1192" s="168" t="s">
        <v>1205</v>
      </c>
      <c r="N1192" s="169">
        <v>0.02</v>
      </c>
      <c r="O1192" s="21">
        <f t="shared" si="662"/>
        <v>1</v>
      </c>
      <c r="P1192" s="21" t="str">
        <f t="shared" si="663"/>
        <v>N</v>
      </c>
      <c r="Q1192" s="22">
        <f t="shared" si="664"/>
        <v>40062.83</v>
      </c>
      <c r="R1192" s="8" t="str">
        <f t="shared" si="665"/>
        <v>N</v>
      </c>
      <c r="S1192" s="23">
        <f t="shared" si="666"/>
        <v>1</v>
      </c>
      <c r="T1192" s="24">
        <f t="shared" si="667"/>
        <v>20500</v>
      </c>
      <c r="U1192" s="24">
        <f t="shared" si="668"/>
        <v>100000</v>
      </c>
      <c r="V1192" s="24">
        <f t="shared" si="669"/>
        <v>257500</v>
      </c>
      <c r="W1192" s="24">
        <f t="shared" si="670"/>
        <v>0</v>
      </c>
      <c r="X1192" s="24">
        <f t="shared" si="671"/>
        <v>0</v>
      </c>
      <c r="Y1192" s="24">
        <f t="shared" si="672"/>
        <v>0</v>
      </c>
      <c r="Z1192" s="24">
        <f t="shared" si="673"/>
        <v>40864.086600000002</v>
      </c>
      <c r="AA1192" s="25" t="str">
        <f t="shared" si="674"/>
        <v>N</v>
      </c>
      <c r="AB1192" s="26">
        <f t="shared" si="675"/>
        <v>0</v>
      </c>
      <c r="AC1192" s="27">
        <f t="shared" si="676"/>
        <v>20500</v>
      </c>
      <c r="AD1192" s="28">
        <f t="shared" si="677"/>
        <v>100000</v>
      </c>
      <c r="AE1192" s="28">
        <f t="shared" si="678"/>
        <v>257500</v>
      </c>
      <c r="AF1192" s="28">
        <f t="shared" si="679"/>
        <v>0</v>
      </c>
      <c r="AG1192" s="28">
        <f t="shared" si="680"/>
        <v>0</v>
      </c>
      <c r="AH1192" s="28">
        <f t="shared" si="681"/>
        <v>0</v>
      </c>
      <c r="AI1192" s="28">
        <f t="shared" si="682"/>
        <v>0</v>
      </c>
      <c r="AJ1192" s="29" t="str">
        <f t="shared" si="683"/>
        <v>N</v>
      </c>
      <c r="AK1192" s="30">
        <f t="shared" si="648"/>
        <v>0</v>
      </c>
      <c r="AL1192" s="31">
        <f t="shared" si="649"/>
        <v>20500</v>
      </c>
      <c r="AM1192" s="31">
        <f t="shared" si="650"/>
        <v>100000</v>
      </c>
      <c r="AN1192" s="31">
        <f t="shared" si="651"/>
        <v>257500</v>
      </c>
      <c r="AO1192" s="31">
        <f t="shared" si="652"/>
        <v>0</v>
      </c>
      <c r="AP1192" s="31">
        <f t="shared" si="653"/>
        <v>0</v>
      </c>
      <c r="AQ1192" s="31">
        <f t="shared" si="654"/>
        <v>0</v>
      </c>
      <c r="AR1192" s="31">
        <f t="shared" si="655"/>
        <v>0</v>
      </c>
      <c r="AS1192" s="32">
        <f t="shared" si="656"/>
        <v>0</v>
      </c>
      <c r="AT1192" s="33">
        <f t="shared" si="657"/>
        <v>20500</v>
      </c>
      <c r="AU1192" s="33">
        <f t="shared" si="658"/>
        <v>100000</v>
      </c>
      <c r="AV1192" s="33">
        <v>257690</v>
      </c>
      <c r="AW1192" s="33">
        <f t="shared" si="659"/>
        <v>0</v>
      </c>
      <c r="AX1192" s="33">
        <f t="shared" si="660"/>
        <v>0</v>
      </c>
      <c r="AY1192" s="34">
        <f t="shared" si="661"/>
        <v>40864.086600000002</v>
      </c>
    </row>
    <row r="1193" spans="1:51" ht="15" customHeight="1" x14ac:dyDescent="0.3">
      <c r="A1193" s="166" t="s">
        <v>2398</v>
      </c>
      <c r="B1193" s="99">
        <v>17336.96</v>
      </c>
      <c r="C1193" s="99">
        <v>480.67</v>
      </c>
      <c r="D1193" s="99">
        <v>77485.960000000006</v>
      </c>
      <c r="E1193" s="99">
        <v>77155.22</v>
      </c>
      <c r="F1193" s="119">
        <v>80000</v>
      </c>
      <c r="G1193" s="116">
        <v>12500</v>
      </c>
      <c r="H1193" s="182">
        <v>46479</v>
      </c>
      <c r="I1193" s="182">
        <v>46503</v>
      </c>
      <c r="J1193" s="166">
        <v>1.7</v>
      </c>
      <c r="K1193" s="166">
        <v>0.7</v>
      </c>
      <c r="L1193" s="167" t="s">
        <v>1206</v>
      </c>
      <c r="M1193" s="168" t="s">
        <v>1203</v>
      </c>
      <c r="N1193" s="169">
        <v>0</v>
      </c>
      <c r="O1193" s="21">
        <f t="shared" si="662"/>
        <v>1</v>
      </c>
      <c r="P1193" s="21" t="str">
        <f t="shared" si="663"/>
        <v>N</v>
      </c>
      <c r="Q1193" s="22">
        <f t="shared" si="664"/>
        <v>17817.629999999997</v>
      </c>
      <c r="R1193" s="8" t="str">
        <f t="shared" si="665"/>
        <v>N</v>
      </c>
      <c r="S1193" s="23">
        <f t="shared" si="666"/>
        <v>1.3333333333333333</v>
      </c>
      <c r="T1193" s="24">
        <f t="shared" si="667"/>
        <v>20500</v>
      </c>
      <c r="U1193" s="24">
        <f t="shared" si="668"/>
        <v>100000</v>
      </c>
      <c r="V1193" s="24">
        <f t="shared" si="669"/>
        <v>257500</v>
      </c>
      <c r="W1193" s="24">
        <f t="shared" si="670"/>
        <v>13363.222499999998</v>
      </c>
      <c r="X1193" s="24">
        <f t="shared" si="671"/>
        <v>0</v>
      </c>
      <c r="Y1193" s="24">
        <f t="shared" si="672"/>
        <v>13363.222499999998</v>
      </c>
      <c r="Z1193" s="24">
        <f t="shared" si="673"/>
        <v>4454.4074999999993</v>
      </c>
      <c r="AA1193" s="25" t="str">
        <f t="shared" si="674"/>
        <v>N</v>
      </c>
      <c r="AB1193" s="26">
        <f t="shared" si="675"/>
        <v>0.33333333333333326</v>
      </c>
      <c r="AC1193" s="27">
        <f t="shared" si="676"/>
        <v>20500</v>
      </c>
      <c r="AD1193" s="28">
        <f t="shared" si="677"/>
        <v>100000</v>
      </c>
      <c r="AE1193" s="28">
        <f t="shared" si="678"/>
        <v>257500</v>
      </c>
      <c r="AF1193" s="28">
        <f t="shared" si="679"/>
        <v>6863.1131249999962</v>
      </c>
      <c r="AG1193" s="28">
        <f t="shared" si="680"/>
        <v>0</v>
      </c>
      <c r="AH1193" s="28">
        <f t="shared" si="681"/>
        <v>6863.1131249999962</v>
      </c>
      <c r="AI1193" s="28">
        <f t="shared" si="682"/>
        <v>10954.516875000001</v>
      </c>
      <c r="AJ1193" s="29" t="str">
        <f t="shared" si="683"/>
        <v>N</v>
      </c>
      <c r="AK1193" s="30">
        <f t="shared" si="648"/>
        <v>0</v>
      </c>
      <c r="AL1193" s="31">
        <f t="shared" si="649"/>
        <v>20500</v>
      </c>
      <c r="AM1193" s="31">
        <f t="shared" si="650"/>
        <v>100000</v>
      </c>
      <c r="AN1193" s="31">
        <f t="shared" si="651"/>
        <v>257500</v>
      </c>
      <c r="AO1193" s="31">
        <f t="shared" si="652"/>
        <v>0</v>
      </c>
      <c r="AP1193" s="31">
        <f t="shared" si="653"/>
        <v>0</v>
      </c>
      <c r="AQ1193" s="31">
        <f t="shared" si="654"/>
        <v>0</v>
      </c>
      <c r="AR1193" s="31">
        <f t="shared" si="655"/>
        <v>0</v>
      </c>
      <c r="AS1193" s="32">
        <f t="shared" si="656"/>
        <v>0</v>
      </c>
      <c r="AT1193" s="33">
        <f t="shared" si="657"/>
        <v>20500</v>
      </c>
      <c r="AU1193" s="33">
        <f t="shared" si="658"/>
        <v>100000</v>
      </c>
      <c r="AV1193" s="33">
        <v>257691</v>
      </c>
      <c r="AW1193" s="33">
        <f t="shared" si="659"/>
        <v>0</v>
      </c>
      <c r="AX1193" s="33">
        <f t="shared" si="660"/>
        <v>0</v>
      </c>
      <c r="AY1193" s="34">
        <f t="shared" si="661"/>
        <v>15408.924375000001</v>
      </c>
    </row>
    <row r="1194" spans="1:51" ht="15" customHeight="1" x14ac:dyDescent="0.3">
      <c r="A1194" s="166" t="s">
        <v>2399</v>
      </c>
      <c r="B1194" s="99">
        <v>11009.23</v>
      </c>
      <c r="C1194" s="99">
        <v>4924.12</v>
      </c>
      <c r="D1194" s="99">
        <v>59217.51</v>
      </c>
      <c r="E1194" s="99">
        <v>52958.17</v>
      </c>
      <c r="F1194" s="117">
        <v>35000</v>
      </c>
      <c r="G1194" s="116">
        <v>0</v>
      </c>
      <c r="H1194" s="182">
        <v>46548</v>
      </c>
      <c r="I1194" s="182">
        <v>46581</v>
      </c>
      <c r="J1194" s="166">
        <v>4</v>
      </c>
      <c r="K1194" s="166">
        <v>4</v>
      </c>
      <c r="L1194" s="167" t="s">
        <v>1206</v>
      </c>
      <c r="M1194" s="168" t="s">
        <v>1203</v>
      </c>
      <c r="N1194" s="169">
        <v>0</v>
      </c>
      <c r="O1194" s="21">
        <f t="shared" si="662"/>
        <v>0</v>
      </c>
      <c r="P1194" s="21" t="str">
        <f t="shared" si="663"/>
        <v>N</v>
      </c>
      <c r="Q1194" s="22">
        <f t="shared" si="664"/>
        <v>15933.349999999999</v>
      </c>
      <c r="R1194" s="8" t="str">
        <f t="shared" si="665"/>
        <v>N</v>
      </c>
      <c r="S1194" s="23">
        <f t="shared" si="666"/>
        <v>0</v>
      </c>
      <c r="T1194" s="24">
        <f t="shared" si="667"/>
        <v>20500</v>
      </c>
      <c r="U1194" s="24">
        <f t="shared" si="668"/>
        <v>100000</v>
      </c>
      <c r="V1194" s="24">
        <f t="shared" si="669"/>
        <v>257500</v>
      </c>
      <c r="W1194" s="24">
        <f t="shared" si="670"/>
        <v>0</v>
      </c>
      <c r="X1194" s="24">
        <f t="shared" si="671"/>
        <v>0</v>
      </c>
      <c r="Y1194" s="24">
        <f t="shared" si="672"/>
        <v>0</v>
      </c>
      <c r="Z1194" s="24">
        <f t="shared" si="673"/>
        <v>0</v>
      </c>
      <c r="AA1194" s="25" t="str">
        <f t="shared" si="674"/>
        <v>N</v>
      </c>
      <c r="AB1194" s="26">
        <f t="shared" si="675"/>
        <v>0</v>
      </c>
      <c r="AC1194" s="27">
        <f t="shared" si="676"/>
        <v>20500</v>
      </c>
      <c r="AD1194" s="28">
        <f t="shared" si="677"/>
        <v>100000</v>
      </c>
      <c r="AE1194" s="28">
        <f t="shared" si="678"/>
        <v>257500</v>
      </c>
      <c r="AF1194" s="28">
        <f t="shared" si="679"/>
        <v>0</v>
      </c>
      <c r="AG1194" s="28">
        <f t="shared" si="680"/>
        <v>0</v>
      </c>
      <c r="AH1194" s="28">
        <f t="shared" si="681"/>
        <v>0</v>
      </c>
      <c r="AI1194" s="28">
        <f t="shared" si="682"/>
        <v>0</v>
      </c>
      <c r="AJ1194" s="29" t="str">
        <f t="shared" si="683"/>
        <v>N</v>
      </c>
      <c r="AK1194" s="30">
        <f t="shared" si="648"/>
        <v>0</v>
      </c>
      <c r="AL1194" s="31">
        <f t="shared" si="649"/>
        <v>20500</v>
      </c>
      <c r="AM1194" s="31">
        <f t="shared" si="650"/>
        <v>100000</v>
      </c>
      <c r="AN1194" s="31">
        <f t="shared" si="651"/>
        <v>257500</v>
      </c>
      <c r="AO1194" s="31">
        <f t="shared" si="652"/>
        <v>0</v>
      </c>
      <c r="AP1194" s="31">
        <f t="shared" si="653"/>
        <v>0</v>
      </c>
      <c r="AQ1194" s="31">
        <f t="shared" si="654"/>
        <v>0</v>
      </c>
      <c r="AR1194" s="31">
        <f t="shared" si="655"/>
        <v>0</v>
      </c>
      <c r="AS1194" s="32">
        <f t="shared" si="656"/>
        <v>0</v>
      </c>
      <c r="AT1194" s="33">
        <f t="shared" si="657"/>
        <v>20500</v>
      </c>
      <c r="AU1194" s="33">
        <f t="shared" si="658"/>
        <v>100000</v>
      </c>
      <c r="AV1194" s="33">
        <v>257692</v>
      </c>
      <c r="AW1194" s="33">
        <f t="shared" si="659"/>
        <v>0</v>
      </c>
      <c r="AX1194" s="33">
        <f t="shared" si="660"/>
        <v>0</v>
      </c>
      <c r="AY1194" s="34">
        <f t="shared" si="661"/>
        <v>0</v>
      </c>
    </row>
    <row r="1195" spans="1:51" ht="15" customHeight="1" x14ac:dyDescent="0.3">
      <c r="A1195" s="166" t="s">
        <v>2400</v>
      </c>
      <c r="B1195" s="99">
        <v>10981.11</v>
      </c>
      <c r="C1195" s="99">
        <v>32424.93</v>
      </c>
      <c r="D1195" s="99">
        <v>91719.31</v>
      </c>
      <c r="E1195" s="99">
        <v>84454.1</v>
      </c>
      <c r="F1195" s="117">
        <v>88000</v>
      </c>
      <c r="G1195" s="116">
        <v>12500</v>
      </c>
      <c r="H1195" s="182">
        <v>46296</v>
      </c>
      <c r="I1195" s="182">
        <v>46307</v>
      </c>
      <c r="J1195" s="166">
        <v>2</v>
      </c>
      <c r="K1195" s="166">
        <v>0.6</v>
      </c>
      <c r="L1195" s="167" t="s">
        <v>1206</v>
      </c>
      <c r="M1195" s="168" t="s">
        <v>1203</v>
      </c>
      <c r="N1195" s="169">
        <v>0</v>
      </c>
      <c r="O1195" s="21">
        <f t="shared" si="662"/>
        <v>1.4</v>
      </c>
      <c r="P1195" s="21" t="str">
        <f t="shared" si="663"/>
        <v>N</v>
      </c>
      <c r="Q1195" s="22">
        <f t="shared" si="664"/>
        <v>43406.04</v>
      </c>
      <c r="R1195" s="8" t="str">
        <f t="shared" si="665"/>
        <v>N</v>
      </c>
      <c r="S1195" s="23">
        <f t="shared" si="666"/>
        <v>1.8666666666666665</v>
      </c>
      <c r="T1195" s="24">
        <f t="shared" si="667"/>
        <v>20500</v>
      </c>
      <c r="U1195" s="24">
        <f t="shared" si="668"/>
        <v>100000</v>
      </c>
      <c r="V1195" s="24">
        <f t="shared" si="669"/>
        <v>257500</v>
      </c>
      <c r="W1195" s="24">
        <f t="shared" si="670"/>
        <v>6210.5175000000017</v>
      </c>
      <c r="X1195" s="24">
        <f t="shared" si="671"/>
        <v>0</v>
      </c>
      <c r="Y1195" s="24">
        <f t="shared" si="672"/>
        <v>6210.5175000000017</v>
      </c>
      <c r="Z1195" s="24">
        <f t="shared" si="673"/>
        <v>37195.522499999999</v>
      </c>
      <c r="AA1195" s="25" t="str">
        <f t="shared" si="674"/>
        <v>N</v>
      </c>
      <c r="AB1195" s="26">
        <f t="shared" si="675"/>
        <v>0.86666666666666647</v>
      </c>
      <c r="AC1195" s="27">
        <f t="shared" si="676"/>
        <v>20500</v>
      </c>
      <c r="AD1195" s="28">
        <f t="shared" si="677"/>
        <v>100000</v>
      </c>
      <c r="AE1195" s="28">
        <f t="shared" si="678"/>
        <v>257500</v>
      </c>
      <c r="AF1195" s="28">
        <f t="shared" si="679"/>
        <v>1552.6293750000004</v>
      </c>
      <c r="AG1195" s="28">
        <f t="shared" si="680"/>
        <v>0</v>
      </c>
      <c r="AH1195" s="28">
        <f t="shared" si="681"/>
        <v>1552.6293750000004</v>
      </c>
      <c r="AI1195" s="28">
        <f t="shared" si="682"/>
        <v>41853.410625000004</v>
      </c>
      <c r="AJ1195" s="29" t="str">
        <f t="shared" si="683"/>
        <v>N</v>
      </c>
      <c r="AK1195" s="30">
        <f t="shared" ref="AK1195:AK1258" si="684">MAX(0,(AB1195-1))</f>
        <v>0</v>
      </c>
      <c r="AL1195" s="31">
        <f t="shared" ref="AL1195:AL1258" si="685">IF(AJ1195="Y",(20500+G1195),IF(AND(AJ1195="N",L1195="G"),20500,IF(AND(AJ1195="N",L1195="P"),50000,IF(AND(AJ1195="",L1195="G"),20500,IF(AND(AJ1195="",L1195="P"),50000,"")))))</f>
        <v>20500</v>
      </c>
      <c r="AM1195" s="31">
        <f t="shared" ref="AM1195:AM1258" si="686">IF(AND(AJ1195="Y",G1195&gt;0),224000,IF(AND(AJ1195="Y",G1195=0),138500,IF(AND(AJ1195="N",L1195="G"),100000,IF(AND(AJ1195="N",L1195=""),100000,IF(AND(AJ1195="N",L1195="P"),200000,"")))))</f>
        <v>100000</v>
      </c>
      <c r="AN1195" s="31">
        <f t="shared" ref="AN1195:AN1258" si="687">IF(AJ1195="Y",AM1195,IF(AJ1195="N",257500,IF(AJ1195="",257500,)))</f>
        <v>257500</v>
      </c>
      <c r="AO1195" s="31">
        <f t="shared" ref="AO1195:AO1258" si="688">IF(
  M1195&lt;0.5,
  0,
  MAX(
    0,
    IF(
      AK1195=0,
      0,
      IF(
        AJ1195="Y",
        MIN(Q1195*(1+N1195)*(1+N1195)*(1+N1195), AL1195, AM1195-E1195-W1195-AF1259, AN1195-E1195-W1195-AF1195),
        MIN(Q1195*(1+N1195)*(1+N1195)*(1+N1195), AL1195, AM1195-D1195-W1195-AF1259, AN1195-F1195-W1195-AF1195)
      )
    )
  ) * M1195
)</f>
        <v>0</v>
      </c>
      <c r="AP1195" s="31">
        <f t="shared" ref="AP1195:AP1258" si="689">IF(
  M1195&lt;0.5,
  0,
  MAX(
    0,
    IF(
      AK1195=0,
      0,
      IF(
        AJ1195="Y",
        (Q1195*(1+N1195)*(1+N1195)*(1+N1195)-AO1195),
        0
      )
    )
  ) * M1195
)</f>
        <v>0</v>
      </c>
      <c r="AQ1195" s="31">
        <f t="shared" ref="AQ1195:AQ1258" si="690">AO1195+AP1195</f>
        <v>0</v>
      </c>
      <c r="AR1195" s="31">
        <f t="shared" ref="AR1195:AR1258" si="691">IF(AK1195=0, 0, MAX(0, (Q1195*(1+N1195)*(1+N1195)*(1+N1195)) - AQ1195))</f>
        <v>0</v>
      </c>
      <c r="AS1195" s="32">
        <f t="shared" ref="AS1195:AS1258" si="692">MAX(0,(AK1195-1))</f>
        <v>0</v>
      </c>
      <c r="AT1195" s="33">
        <f t="shared" ref="AT1195:AT1258" si="693">IF(L1195="G", 20500, IF(L1195="P", 50000, 0))</f>
        <v>20500</v>
      </c>
      <c r="AU1195" s="33">
        <f t="shared" ref="AU1195:AU1258" si="694">IF(L1195="G",100000,IF(L1195="P",200000,""))</f>
        <v>100000</v>
      </c>
      <c r="AV1195" s="33">
        <v>257693</v>
      </c>
      <c r="AW1195" s="33">
        <f t="shared" ref="AW1195:AW1258" si="695">IF(
  M1195&lt;0.5,
  0,
  MAX(
    0,
    IF(
      AS1195=0,
      0,
      MIN(
        Q1195*(1+N1195)*(1+N1195)*(1+N1195)*(1+N1195),
        AT1195,
        AU1195-D1195-W1195-AF1195-AO1195,
        AV1195-F1195-W1195-AF1195-AO1195
      )
    )
  ) * M1195
)</f>
        <v>0</v>
      </c>
      <c r="AX1195" s="33">
        <f t="shared" ref="AX1195:AX1258" si="696">IF(AS1195=0, 0, MAX(0, (Q1195*(1+N1195)*(1+N1195)*(1+N1195)*(1+N1195)) - AW1195))</f>
        <v>0</v>
      </c>
      <c r="AY1195" s="34">
        <f t="shared" ref="AY1195:AY1258" si="697">Z1195+AI1195+AR1195+AX1195</f>
        <v>79048.93312500001</v>
      </c>
    </row>
    <row r="1196" spans="1:51" ht="15" customHeight="1" x14ac:dyDescent="0.3">
      <c r="A1196" s="166" t="s">
        <v>2401</v>
      </c>
      <c r="B1196" s="99">
        <v>14911.47</v>
      </c>
      <c r="C1196" s="99">
        <v>5437.1</v>
      </c>
      <c r="D1196" s="99">
        <v>30671.21</v>
      </c>
      <c r="E1196" s="99">
        <v>22456.38</v>
      </c>
      <c r="F1196" s="117">
        <v>72000</v>
      </c>
      <c r="G1196" s="116">
        <v>0</v>
      </c>
      <c r="H1196" s="182">
        <v>46309</v>
      </c>
      <c r="I1196" s="182">
        <v>46375</v>
      </c>
      <c r="J1196" s="166">
        <v>4</v>
      </c>
      <c r="K1196" s="166">
        <v>2.7</v>
      </c>
      <c r="L1196" s="167" t="s">
        <v>1206</v>
      </c>
      <c r="M1196" s="168" t="s">
        <v>1203</v>
      </c>
      <c r="N1196" s="169">
        <v>0.01</v>
      </c>
      <c r="O1196" s="21">
        <f t="shared" si="662"/>
        <v>1.2999999999999998</v>
      </c>
      <c r="P1196" s="21" t="str">
        <f t="shared" si="663"/>
        <v>N</v>
      </c>
      <c r="Q1196" s="22">
        <f t="shared" si="664"/>
        <v>20348.57</v>
      </c>
      <c r="R1196" s="8" t="str">
        <f t="shared" si="665"/>
        <v>N</v>
      </c>
      <c r="S1196" s="23">
        <f t="shared" si="666"/>
        <v>1.7333333333333332</v>
      </c>
      <c r="T1196" s="24">
        <f t="shared" si="667"/>
        <v>20500</v>
      </c>
      <c r="U1196" s="24">
        <f t="shared" si="668"/>
        <v>100000</v>
      </c>
      <c r="V1196" s="24">
        <f t="shared" si="669"/>
        <v>257500</v>
      </c>
      <c r="W1196" s="24">
        <f t="shared" si="670"/>
        <v>15375</v>
      </c>
      <c r="X1196" s="24">
        <f t="shared" si="671"/>
        <v>0</v>
      </c>
      <c r="Y1196" s="24">
        <f t="shared" si="672"/>
        <v>15375</v>
      </c>
      <c r="Z1196" s="24">
        <f t="shared" si="673"/>
        <v>5177.0557000000008</v>
      </c>
      <c r="AA1196" s="25" t="str">
        <f t="shared" si="674"/>
        <v>N</v>
      </c>
      <c r="AB1196" s="26">
        <f t="shared" si="675"/>
        <v>0.73333333333333317</v>
      </c>
      <c r="AC1196" s="27">
        <f t="shared" si="676"/>
        <v>20500</v>
      </c>
      <c r="AD1196" s="28">
        <f t="shared" si="677"/>
        <v>100000</v>
      </c>
      <c r="AE1196" s="28">
        <f t="shared" si="678"/>
        <v>257500</v>
      </c>
      <c r="AF1196" s="28">
        <f t="shared" si="679"/>
        <v>15375</v>
      </c>
      <c r="AG1196" s="28">
        <f t="shared" si="680"/>
        <v>0</v>
      </c>
      <c r="AH1196" s="28">
        <f t="shared" si="681"/>
        <v>15375</v>
      </c>
      <c r="AI1196" s="28">
        <f t="shared" si="682"/>
        <v>5382.5762570000006</v>
      </c>
      <c r="AJ1196" s="29" t="str">
        <f t="shared" si="683"/>
        <v>N</v>
      </c>
      <c r="AK1196" s="30">
        <f t="shared" si="684"/>
        <v>0</v>
      </c>
      <c r="AL1196" s="31">
        <f t="shared" si="685"/>
        <v>20500</v>
      </c>
      <c r="AM1196" s="31">
        <f t="shared" si="686"/>
        <v>100000</v>
      </c>
      <c r="AN1196" s="31">
        <f t="shared" si="687"/>
        <v>257500</v>
      </c>
      <c r="AO1196" s="31">
        <f t="shared" si="688"/>
        <v>0</v>
      </c>
      <c r="AP1196" s="31">
        <f t="shared" si="689"/>
        <v>0</v>
      </c>
      <c r="AQ1196" s="31">
        <f t="shared" si="690"/>
        <v>0</v>
      </c>
      <c r="AR1196" s="31">
        <f t="shared" si="691"/>
        <v>0</v>
      </c>
      <c r="AS1196" s="32">
        <f t="shared" si="692"/>
        <v>0</v>
      </c>
      <c r="AT1196" s="33">
        <f t="shared" si="693"/>
        <v>20500</v>
      </c>
      <c r="AU1196" s="33">
        <f t="shared" si="694"/>
        <v>100000</v>
      </c>
      <c r="AV1196" s="33">
        <v>257694</v>
      </c>
      <c r="AW1196" s="33">
        <f t="shared" si="695"/>
        <v>0</v>
      </c>
      <c r="AX1196" s="33">
        <f t="shared" si="696"/>
        <v>0</v>
      </c>
      <c r="AY1196" s="34">
        <f t="shared" si="697"/>
        <v>10559.631957000001</v>
      </c>
    </row>
    <row r="1197" spans="1:51" ht="15" customHeight="1" x14ac:dyDescent="0.3">
      <c r="A1197" s="166" t="s">
        <v>2402</v>
      </c>
      <c r="B1197" s="99">
        <v>6189.99</v>
      </c>
      <c r="C1197" s="99">
        <v>4070.99</v>
      </c>
      <c r="D1197" s="99">
        <v>89796.13</v>
      </c>
      <c r="E1197" s="99">
        <v>85482.22</v>
      </c>
      <c r="F1197" s="117">
        <v>66000</v>
      </c>
      <c r="G1197" s="116">
        <v>24444</v>
      </c>
      <c r="H1197" s="182">
        <v>46390</v>
      </c>
      <c r="I1197" s="182">
        <v>46464</v>
      </c>
      <c r="J1197" s="166">
        <v>2.7</v>
      </c>
      <c r="K1197" s="166">
        <v>2.4</v>
      </c>
      <c r="L1197" s="167" t="s">
        <v>1207</v>
      </c>
      <c r="M1197" s="168" t="s">
        <v>1203</v>
      </c>
      <c r="N1197" s="169">
        <v>0.03</v>
      </c>
      <c r="O1197" s="21">
        <f t="shared" si="662"/>
        <v>0.30000000000000027</v>
      </c>
      <c r="P1197" s="21" t="str">
        <f t="shared" si="663"/>
        <v>N</v>
      </c>
      <c r="Q1197" s="22">
        <f t="shared" si="664"/>
        <v>10260.98</v>
      </c>
      <c r="R1197" s="8" t="str">
        <f t="shared" si="665"/>
        <v>N</v>
      </c>
      <c r="S1197" s="23">
        <f t="shared" si="666"/>
        <v>0.40000000000000036</v>
      </c>
      <c r="T1197" s="24">
        <f t="shared" si="667"/>
        <v>50000</v>
      </c>
      <c r="U1197" s="24">
        <f t="shared" si="668"/>
        <v>200000</v>
      </c>
      <c r="V1197" s="24">
        <f t="shared" si="669"/>
        <v>257500</v>
      </c>
      <c r="W1197" s="24">
        <f t="shared" si="670"/>
        <v>7926.6070500000005</v>
      </c>
      <c r="X1197" s="24">
        <f t="shared" si="671"/>
        <v>0</v>
      </c>
      <c r="Y1197" s="24">
        <f t="shared" si="672"/>
        <v>7926.6070500000005</v>
      </c>
      <c r="Z1197" s="24">
        <f t="shared" si="673"/>
        <v>2642.2023499999996</v>
      </c>
      <c r="AA1197" s="25" t="str">
        <f t="shared" si="674"/>
        <v>N</v>
      </c>
      <c r="AB1197" s="26">
        <f t="shared" si="675"/>
        <v>0</v>
      </c>
      <c r="AC1197" s="27">
        <f t="shared" si="676"/>
        <v>50000</v>
      </c>
      <c r="AD1197" s="28">
        <f t="shared" si="677"/>
        <v>200000</v>
      </c>
      <c r="AE1197" s="28">
        <f t="shared" si="678"/>
        <v>257500</v>
      </c>
      <c r="AF1197" s="28">
        <f t="shared" si="679"/>
        <v>0</v>
      </c>
      <c r="AG1197" s="28">
        <f t="shared" si="680"/>
        <v>0</v>
      </c>
      <c r="AH1197" s="28">
        <f t="shared" si="681"/>
        <v>0</v>
      </c>
      <c r="AI1197" s="28">
        <f t="shared" si="682"/>
        <v>0</v>
      </c>
      <c r="AJ1197" s="29" t="str">
        <f t="shared" si="683"/>
        <v>N</v>
      </c>
      <c r="AK1197" s="30">
        <f t="shared" si="684"/>
        <v>0</v>
      </c>
      <c r="AL1197" s="31">
        <f t="shared" si="685"/>
        <v>50000</v>
      </c>
      <c r="AM1197" s="31">
        <f t="shared" si="686"/>
        <v>200000</v>
      </c>
      <c r="AN1197" s="31">
        <f t="shared" si="687"/>
        <v>257500</v>
      </c>
      <c r="AO1197" s="31">
        <f t="shared" si="688"/>
        <v>0</v>
      </c>
      <c r="AP1197" s="31">
        <f t="shared" si="689"/>
        <v>0</v>
      </c>
      <c r="AQ1197" s="31">
        <f t="shared" si="690"/>
        <v>0</v>
      </c>
      <c r="AR1197" s="31">
        <f t="shared" si="691"/>
        <v>0</v>
      </c>
      <c r="AS1197" s="32">
        <f t="shared" si="692"/>
        <v>0</v>
      </c>
      <c r="AT1197" s="33">
        <f t="shared" si="693"/>
        <v>50000</v>
      </c>
      <c r="AU1197" s="33">
        <f t="shared" si="694"/>
        <v>200000</v>
      </c>
      <c r="AV1197" s="33">
        <v>257695</v>
      </c>
      <c r="AW1197" s="33">
        <f t="shared" si="695"/>
        <v>0</v>
      </c>
      <c r="AX1197" s="33">
        <f t="shared" si="696"/>
        <v>0</v>
      </c>
      <c r="AY1197" s="34">
        <f t="shared" si="697"/>
        <v>2642.2023499999996</v>
      </c>
    </row>
    <row r="1198" spans="1:51" ht="15" customHeight="1" x14ac:dyDescent="0.3">
      <c r="A1198" s="166" t="s">
        <v>2403</v>
      </c>
      <c r="B1198" s="99">
        <v>15343.4</v>
      </c>
      <c r="C1198" s="99">
        <v>9478.7099999999991</v>
      </c>
      <c r="D1198" s="99">
        <v>72613.97</v>
      </c>
      <c r="E1198" s="99">
        <v>59494.32</v>
      </c>
      <c r="F1198" s="117">
        <v>190000</v>
      </c>
      <c r="G1198" s="116">
        <v>0</v>
      </c>
      <c r="H1198" s="182">
        <v>46263</v>
      </c>
      <c r="I1198" s="182">
        <v>46276</v>
      </c>
      <c r="J1198" s="166">
        <v>3.4</v>
      </c>
      <c r="K1198" s="166">
        <v>1.5</v>
      </c>
      <c r="L1198" s="167" t="s">
        <v>1207</v>
      </c>
      <c r="M1198" s="168" t="s">
        <v>1205</v>
      </c>
      <c r="N1198" s="169">
        <v>2.7E-2</v>
      </c>
      <c r="O1198" s="21">
        <f t="shared" si="662"/>
        <v>1.9</v>
      </c>
      <c r="P1198" s="21" t="str">
        <f t="shared" si="663"/>
        <v>N</v>
      </c>
      <c r="Q1198" s="22">
        <f t="shared" si="664"/>
        <v>24822.11</v>
      </c>
      <c r="R1198" s="8" t="str">
        <f t="shared" si="665"/>
        <v>N</v>
      </c>
      <c r="S1198" s="23">
        <f t="shared" si="666"/>
        <v>1.9</v>
      </c>
      <c r="T1198" s="24">
        <f t="shared" si="667"/>
        <v>50000</v>
      </c>
      <c r="U1198" s="24">
        <f t="shared" si="668"/>
        <v>200000</v>
      </c>
      <c r="V1198" s="24">
        <f t="shared" si="669"/>
        <v>257500</v>
      </c>
      <c r="W1198" s="24">
        <f t="shared" si="670"/>
        <v>25492.306969999998</v>
      </c>
      <c r="X1198" s="24">
        <f t="shared" si="671"/>
        <v>0</v>
      </c>
      <c r="Y1198" s="24">
        <f t="shared" si="672"/>
        <v>25492.306969999998</v>
      </c>
      <c r="Z1198" s="24">
        <f t="shared" si="673"/>
        <v>0</v>
      </c>
      <c r="AA1198" s="25" t="str">
        <f t="shared" si="674"/>
        <v>N</v>
      </c>
      <c r="AB1198" s="26">
        <f t="shared" si="675"/>
        <v>0.89999999999999991</v>
      </c>
      <c r="AC1198" s="27">
        <f t="shared" si="676"/>
        <v>50000</v>
      </c>
      <c r="AD1198" s="28">
        <f t="shared" si="677"/>
        <v>200000</v>
      </c>
      <c r="AE1198" s="28">
        <f t="shared" si="678"/>
        <v>257500</v>
      </c>
      <c r="AF1198" s="28">
        <f t="shared" si="679"/>
        <v>26180.599258189995</v>
      </c>
      <c r="AG1198" s="28">
        <f t="shared" si="680"/>
        <v>0</v>
      </c>
      <c r="AH1198" s="28">
        <f t="shared" si="681"/>
        <v>26180.599258189995</v>
      </c>
      <c r="AI1198" s="28">
        <f t="shared" si="682"/>
        <v>0</v>
      </c>
      <c r="AJ1198" s="29" t="str">
        <f t="shared" si="683"/>
        <v>N</v>
      </c>
      <c r="AK1198" s="30">
        <f t="shared" si="684"/>
        <v>0</v>
      </c>
      <c r="AL1198" s="31">
        <f t="shared" si="685"/>
        <v>50000</v>
      </c>
      <c r="AM1198" s="31">
        <f t="shared" si="686"/>
        <v>200000</v>
      </c>
      <c r="AN1198" s="31">
        <f t="shared" si="687"/>
        <v>257500</v>
      </c>
      <c r="AO1198" s="31">
        <f t="shared" si="688"/>
        <v>0</v>
      </c>
      <c r="AP1198" s="31">
        <f t="shared" si="689"/>
        <v>0</v>
      </c>
      <c r="AQ1198" s="31">
        <f t="shared" si="690"/>
        <v>0</v>
      </c>
      <c r="AR1198" s="31">
        <f t="shared" si="691"/>
        <v>0</v>
      </c>
      <c r="AS1198" s="32">
        <f t="shared" si="692"/>
        <v>0</v>
      </c>
      <c r="AT1198" s="33">
        <f t="shared" si="693"/>
        <v>50000</v>
      </c>
      <c r="AU1198" s="33">
        <f t="shared" si="694"/>
        <v>200000</v>
      </c>
      <c r="AV1198" s="33">
        <v>257696</v>
      </c>
      <c r="AW1198" s="33">
        <f t="shared" si="695"/>
        <v>0</v>
      </c>
      <c r="AX1198" s="33">
        <f t="shared" si="696"/>
        <v>0</v>
      </c>
      <c r="AY1198" s="34">
        <f t="shared" si="697"/>
        <v>0</v>
      </c>
    </row>
    <row r="1199" spans="1:51" ht="15" customHeight="1" x14ac:dyDescent="0.3">
      <c r="A1199" s="166" t="s">
        <v>2404</v>
      </c>
      <c r="B1199" s="99">
        <v>13048.99</v>
      </c>
      <c r="C1199" s="99">
        <v>30910.63</v>
      </c>
      <c r="D1199" s="99">
        <v>112104.68</v>
      </c>
      <c r="E1199" s="99">
        <v>97935.99</v>
      </c>
      <c r="F1199" s="117">
        <v>15000</v>
      </c>
      <c r="G1199" s="116">
        <v>12500</v>
      </c>
      <c r="H1199" s="182">
        <v>46296</v>
      </c>
      <c r="I1199" s="182">
        <v>46327</v>
      </c>
      <c r="J1199" s="166">
        <v>2.5</v>
      </c>
      <c r="K1199" s="166">
        <v>0.6</v>
      </c>
      <c r="L1199" s="167" t="s">
        <v>1207</v>
      </c>
      <c r="M1199" s="168" t="s">
        <v>1205</v>
      </c>
      <c r="N1199" s="169">
        <v>0.06</v>
      </c>
      <c r="O1199" s="21">
        <f t="shared" si="662"/>
        <v>1.9</v>
      </c>
      <c r="P1199" s="21" t="str">
        <f t="shared" si="663"/>
        <v>N</v>
      </c>
      <c r="Q1199" s="22">
        <f t="shared" si="664"/>
        <v>43959.62</v>
      </c>
      <c r="R1199" s="8" t="str">
        <f t="shared" si="665"/>
        <v>N</v>
      </c>
      <c r="S1199" s="23">
        <f t="shared" si="666"/>
        <v>1.9</v>
      </c>
      <c r="T1199" s="24">
        <f t="shared" si="667"/>
        <v>50000</v>
      </c>
      <c r="U1199" s="24">
        <f t="shared" si="668"/>
        <v>200000</v>
      </c>
      <c r="V1199" s="24">
        <f t="shared" si="669"/>
        <v>257500</v>
      </c>
      <c r="W1199" s="24">
        <f t="shared" si="670"/>
        <v>46597.197200000002</v>
      </c>
      <c r="X1199" s="24">
        <f t="shared" si="671"/>
        <v>0</v>
      </c>
      <c r="Y1199" s="24">
        <f t="shared" si="672"/>
        <v>46597.197200000002</v>
      </c>
      <c r="Z1199" s="24">
        <f t="shared" si="673"/>
        <v>0</v>
      </c>
      <c r="AA1199" s="25" t="str">
        <f t="shared" si="674"/>
        <v>N</v>
      </c>
      <c r="AB1199" s="26">
        <f t="shared" si="675"/>
        <v>0.89999999999999991</v>
      </c>
      <c r="AC1199" s="27">
        <f t="shared" si="676"/>
        <v>50000</v>
      </c>
      <c r="AD1199" s="28">
        <f t="shared" si="677"/>
        <v>200000</v>
      </c>
      <c r="AE1199" s="28">
        <f t="shared" si="678"/>
        <v>257500</v>
      </c>
      <c r="AF1199" s="28">
        <f t="shared" si="679"/>
        <v>41298.122800000005</v>
      </c>
      <c r="AG1199" s="28">
        <f t="shared" si="680"/>
        <v>0</v>
      </c>
      <c r="AH1199" s="28">
        <f t="shared" si="681"/>
        <v>41298.122800000005</v>
      </c>
      <c r="AI1199" s="28">
        <f t="shared" si="682"/>
        <v>8094.9062320000012</v>
      </c>
      <c r="AJ1199" s="29" t="str">
        <f t="shared" si="683"/>
        <v>N</v>
      </c>
      <c r="AK1199" s="30">
        <f t="shared" si="684"/>
        <v>0</v>
      </c>
      <c r="AL1199" s="31">
        <f t="shared" si="685"/>
        <v>50000</v>
      </c>
      <c r="AM1199" s="31">
        <f t="shared" si="686"/>
        <v>200000</v>
      </c>
      <c r="AN1199" s="31">
        <f t="shared" si="687"/>
        <v>257500</v>
      </c>
      <c r="AO1199" s="31">
        <f t="shared" si="688"/>
        <v>0</v>
      </c>
      <c r="AP1199" s="31">
        <f t="shared" si="689"/>
        <v>0</v>
      </c>
      <c r="AQ1199" s="31">
        <f t="shared" si="690"/>
        <v>0</v>
      </c>
      <c r="AR1199" s="31">
        <f t="shared" si="691"/>
        <v>0</v>
      </c>
      <c r="AS1199" s="32">
        <f t="shared" si="692"/>
        <v>0</v>
      </c>
      <c r="AT1199" s="33">
        <f t="shared" si="693"/>
        <v>50000</v>
      </c>
      <c r="AU1199" s="33">
        <f t="shared" si="694"/>
        <v>200000</v>
      </c>
      <c r="AV1199" s="33">
        <v>257697</v>
      </c>
      <c r="AW1199" s="33">
        <f t="shared" si="695"/>
        <v>0</v>
      </c>
      <c r="AX1199" s="33">
        <f t="shared" si="696"/>
        <v>0</v>
      </c>
      <c r="AY1199" s="34">
        <f t="shared" si="697"/>
        <v>8094.9062320000012</v>
      </c>
    </row>
    <row r="1200" spans="1:51" ht="15" customHeight="1" x14ac:dyDescent="0.3">
      <c r="A1200" s="166" t="s">
        <v>2405</v>
      </c>
      <c r="B1200" s="99">
        <v>10867.47</v>
      </c>
      <c r="C1200" s="99">
        <v>13823.48</v>
      </c>
      <c r="D1200" s="99">
        <v>62519.96</v>
      </c>
      <c r="E1200" s="99">
        <v>61263.89</v>
      </c>
      <c r="F1200" s="117">
        <v>111000</v>
      </c>
      <c r="G1200" s="116">
        <v>0</v>
      </c>
      <c r="H1200" s="182">
        <v>46252</v>
      </c>
      <c r="I1200" s="182">
        <v>46312</v>
      </c>
      <c r="J1200" s="166">
        <v>2.5</v>
      </c>
      <c r="K1200" s="166">
        <v>1.2</v>
      </c>
      <c r="L1200" s="167" t="s">
        <v>1207</v>
      </c>
      <c r="M1200" s="168" t="s">
        <v>1203</v>
      </c>
      <c r="N1200" s="169">
        <v>0.01</v>
      </c>
      <c r="O1200" s="21">
        <f t="shared" si="662"/>
        <v>1.3</v>
      </c>
      <c r="P1200" s="21" t="str">
        <f t="shared" si="663"/>
        <v>N</v>
      </c>
      <c r="Q1200" s="22">
        <f t="shared" si="664"/>
        <v>24690.949999999997</v>
      </c>
      <c r="R1200" s="8" t="str">
        <f t="shared" si="665"/>
        <v>N</v>
      </c>
      <c r="S1200" s="23">
        <f t="shared" si="666"/>
        <v>1.7333333333333334</v>
      </c>
      <c r="T1200" s="24">
        <f t="shared" si="667"/>
        <v>50000</v>
      </c>
      <c r="U1200" s="24">
        <f t="shared" si="668"/>
        <v>200000</v>
      </c>
      <c r="V1200" s="24">
        <f t="shared" si="669"/>
        <v>257500</v>
      </c>
      <c r="W1200" s="24">
        <f t="shared" si="670"/>
        <v>18703.394625000001</v>
      </c>
      <c r="X1200" s="24">
        <f t="shared" si="671"/>
        <v>0</v>
      </c>
      <c r="Y1200" s="24">
        <f t="shared" si="672"/>
        <v>18703.394625000001</v>
      </c>
      <c r="Z1200" s="24">
        <f t="shared" si="673"/>
        <v>6234.4648749999978</v>
      </c>
      <c r="AA1200" s="25" t="str">
        <f t="shared" si="674"/>
        <v>N</v>
      </c>
      <c r="AB1200" s="26">
        <f t="shared" si="675"/>
        <v>0.73333333333333339</v>
      </c>
      <c r="AC1200" s="27">
        <f t="shared" si="676"/>
        <v>50000</v>
      </c>
      <c r="AD1200" s="28">
        <f t="shared" si="677"/>
        <v>200000</v>
      </c>
      <c r="AE1200" s="28">
        <f t="shared" si="678"/>
        <v>257500</v>
      </c>
      <c r="AF1200" s="28">
        <f t="shared" si="679"/>
        <v>18890.428571249999</v>
      </c>
      <c r="AG1200" s="28">
        <f t="shared" si="680"/>
        <v>0</v>
      </c>
      <c r="AH1200" s="28">
        <f t="shared" si="681"/>
        <v>18890.428571249999</v>
      </c>
      <c r="AI1200" s="28">
        <f t="shared" si="682"/>
        <v>6296.809523750002</v>
      </c>
      <c r="AJ1200" s="29" t="str">
        <f t="shared" si="683"/>
        <v>N</v>
      </c>
      <c r="AK1200" s="30">
        <f t="shared" si="684"/>
        <v>0</v>
      </c>
      <c r="AL1200" s="31">
        <f t="shared" si="685"/>
        <v>50000</v>
      </c>
      <c r="AM1200" s="31">
        <f t="shared" si="686"/>
        <v>200000</v>
      </c>
      <c r="AN1200" s="31">
        <f t="shared" si="687"/>
        <v>257500</v>
      </c>
      <c r="AO1200" s="31">
        <f t="shared" si="688"/>
        <v>0</v>
      </c>
      <c r="AP1200" s="31">
        <f t="shared" si="689"/>
        <v>0</v>
      </c>
      <c r="AQ1200" s="31">
        <f t="shared" si="690"/>
        <v>0</v>
      </c>
      <c r="AR1200" s="31">
        <f t="shared" si="691"/>
        <v>0</v>
      </c>
      <c r="AS1200" s="32">
        <f t="shared" si="692"/>
        <v>0</v>
      </c>
      <c r="AT1200" s="33">
        <f t="shared" si="693"/>
        <v>50000</v>
      </c>
      <c r="AU1200" s="33">
        <f t="shared" si="694"/>
        <v>200000</v>
      </c>
      <c r="AV1200" s="33">
        <v>257698</v>
      </c>
      <c r="AW1200" s="33">
        <f t="shared" si="695"/>
        <v>0</v>
      </c>
      <c r="AX1200" s="33">
        <f t="shared" si="696"/>
        <v>0</v>
      </c>
      <c r="AY1200" s="34">
        <f t="shared" si="697"/>
        <v>12531.27439875</v>
      </c>
    </row>
    <row r="1201" spans="1:51" ht="15" customHeight="1" x14ac:dyDescent="0.3">
      <c r="A1201" s="166" t="s">
        <v>2406</v>
      </c>
      <c r="B1201" s="99">
        <v>10140.9</v>
      </c>
      <c r="C1201" s="99">
        <v>31539.43</v>
      </c>
      <c r="D1201" s="99">
        <v>103463.54</v>
      </c>
      <c r="E1201" s="99">
        <v>96601.84</v>
      </c>
      <c r="F1201" s="117">
        <v>100000</v>
      </c>
      <c r="G1201" s="120">
        <v>12500</v>
      </c>
      <c r="H1201" s="182">
        <v>46283</v>
      </c>
      <c r="I1201" s="182">
        <v>46338</v>
      </c>
      <c r="J1201" s="166">
        <v>3</v>
      </c>
      <c r="K1201" s="166">
        <v>0.7</v>
      </c>
      <c r="L1201" s="167" t="s">
        <v>1206</v>
      </c>
      <c r="M1201" s="168" t="s">
        <v>1204</v>
      </c>
      <c r="N1201" s="169">
        <v>0.02</v>
      </c>
      <c r="O1201" s="21">
        <f t="shared" si="662"/>
        <v>2.2999999999999998</v>
      </c>
      <c r="P1201" s="21" t="str">
        <f t="shared" si="663"/>
        <v>N</v>
      </c>
      <c r="Q1201" s="22">
        <f t="shared" si="664"/>
        <v>41680.33</v>
      </c>
      <c r="R1201" s="8" t="str">
        <f t="shared" si="665"/>
        <v>N</v>
      </c>
      <c r="S1201" s="23">
        <f t="shared" si="666"/>
        <v>4.5999999999999996</v>
      </c>
      <c r="T1201" s="24">
        <f t="shared" si="667"/>
        <v>20500</v>
      </c>
      <c r="U1201" s="24">
        <f t="shared" si="668"/>
        <v>100000</v>
      </c>
      <c r="V1201" s="24">
        <f t="shared" si="669"/>
        <v>257500</v>
      </c>
      <c r="W1201" s="24">
        <f t="shared" si="670"/>
        <v>0</v>
      </c>
      <c r="X1201" s="24">
        <f t="shared" si="671"/>
        <v>0</v>
      </c>
      <c r="Y1201" s="24">
        <f t="shared" si="672"/>
        <v>0</v>
      </c>
      <c r="Z1201" s="24">
        <f t="shared" si="673"/>
        <v>42513.936600000001</v>
      </c>
      <c r="AA1201" s="25" t="str">
        <f t="shared" si="674"/>
        <v>N</v>
      </c>
      <c r="AB1201" s="26">
        <f t="shared" si="675"/>
        <v>3.5999999999999996</v>
      </c>
      <c r="AC1201" s="27">
        <f t="shared" si="676"/>
        <v>20500</v>
      </c>
      <c r="AD1201" s="28">
        <f t="shared" si="677"/>
        <v>100000</v>
      </c>
      <c r="AE1201" s="28">
        <f t="shared" si="678"/>
        <v>257500</v>
      </c>
      <c r="AF1201" s="28">
        <f t="shared" si="679"/>
        <v>0</v>
      </c>
      <c r="AG1201" s="28">
        <f t="shared" si="680"/>
        <v>0</v>
      </c>
      <c r="AH1201" s="28">
        <f t="shared" si="681"/>
        <v>0</v>
      </c>
      <c r="AI1201" s="28">
        <f t="shared" si="682"/>
        <v>43364.215332</v>
      </c>
      <c r="AJ1201" s="29" t="str">
        <f t="shared" si="683"/>
        <v>N</v>
      </c>
      <c r="AK1201" s="30">
        <f t="shared" si="684"/>
        <v>2.5999999999999996</v>
      </c>
      <c r="AL1201" s="31">
        <f t="shared" si="685"/>
        <v>20500</v>
      </c>
      <c r="AM1201" s="31">
        <f t="shared" si="686"/>
        <v>100000</v>
      </c>
      <c r="AN1201" s="31">
        <f t="shared" si="687"/>
        <v>257500</v>
      </c>
      <c r="AO1201" s="31">
        <f t="shared" si="688"/>
        <v>0</v>
      </c>
      <c r="AP1201" s="31">
        <f t="shared" si="689"/>
        <v>0</v>
      </c>
      <c r="AQ1201" s="31">
        <f t="shared" si="690"/>
        <v>0</v>
      </c>
      <c r="AR1201" s="31">
        <f t="shared" si="691"/>
        <v>44231.499638640002</v>
      </c>
      <c r="AS1201" s="32">
        <f t="shared" si="692"/>
        <v>1.5999999999999996</v>
      </c>
      <c r="AT1201" s="33">
        <f t="shared" si="693"/>
        <v>20500</v>
      </c>
      <c r="AU1201" s="33">
        <f t="shared" si="694"/>
        <v>100000</v>
      </c>
      <c r="AV1201" s="33">
        <v>257699</v>
      </c>
      <c r="AW1201" s="33">
        <f t="shared" si="695"/>
        <v>0</v>
      </c>
      <c r="AX1201" s="33">
        <f t="shared" si="696"/>
        <v>45116.129631412805</v>
      </c>
      <c r="AY1201" s="34">
        <f t="shared" si="697"/>
        <v>175225.78120205281</v>
      </c>
    </row>
    <row r="1202" spans="1:51" ht="15" customHeight="1" x14ac:dyDescent="0.3">
      <c r="A1202" s="166" t="s">
        <v>2407</v>
      </c>
      <c r="B1202" s="99">
        <v>10811.09</v>
      </c>
      <c r="C1202" s="99">
        <v>1995.66</v>
      </c>
      <c r="D1202" s="99">
        <v>69623.69</v>
      </c>
      <c r="E1202" s="99">
        <v>64892.15</v>
      </c>
      <c r="F1202" s="117">
        <v>0</v>
      </c>
      <c r="G1202" s="120">
        <v>12500</v>
      </c>
      <c r="H1202" s="182">
        <v>46250</v>
      </c>
      <c r="I1202" s="182">
        <v>46261</v>
      </c>
      <c r="J1202" s="166">
        <v>2.5</v>
      </c>
      <c r="K1202" s="166">
        <v>0.1</v>
      </c>
      <c r="L1202" s="167" t="s">
        <v>1206</v>
      </c>
      <c r="M1202" s="168" t="s">
        <v>1205</v>
      </c>
      <c r="N1202" s="169">
        <v>0.02</v>
      </c>
      <c r="O1202" s="21">
        <f t="shared" si="662"/>
        <v>2.4</v>
      </c>
      <c r="P1202" s="21" t="str">
        <f t="shared" si="663"/>
        <v>N</v>
      </c>
      <c r="Q1202" s="22">
        <f t="shared" si="664"/>
        <v>12806.75</v>
      </c>
      <c r="R1202" s="8" t="str">
        <f t="shared" si="665"/>
        <v>N</v>
      </c>
      <c r="S1202" s="23">
        <f t="shared" si="666"/>
        <v>2.4</v>
      </c>
      <c r="T1202" s="24">
        <f t="shared" si="667"/>
        <v>20500</v>
      </c>
      <c r="U1202" s="24">
        <f t="shared" si="668"/>
        <v>100000</v>
      </c>
      <c r="V1202" s="24">
        <f t="shared" si="669"/>
        <v>257500</v>
      </c>
      <c r="W1202" s="24">
        <f t="shared" si="670"/>
        <v>13062.885</v>
      </c>
      <c r="X1202" s="24">
        <f t="shared" si="671"/>
        <v>0</v>
      </c>
      <c r="Y1202" s="24">
        <f t="shared" si="672"/>
        <v>13062.885</v>
      </c>
      <c r="Z1202" s="24">
        <f t="shared" si="673"/>
        <v>0</v>
      </c>
      <c r="AA1202" s="25" t="str">
        <f t="shared" si="674"/>
        <v>N</v>
      </c>
      <c r="AB1202" s="26">
        <f t="shared" si="675"/>
        <v>1.4</v>
      </c>
      <c r="AC1202" s="27">
        <f t="shared" si="676"/>
        <v>20500</v>
      </c>
      <c r="AD1202" s="28">
        <f t="shared" si="677"/>
        <v>100000</v>
      </c>
      <c r="AE1202" s="28">
        <f t="shared" si="678"/>
        <v>257500</v>
      </c>
      <c r="AF1202" s="28">
        <f t="shared" si="679"/>
        <v>13324.1427</v>
      </c>
      <c r="AG1202" s="28">
        <f t="shared" si="680"/>
        <v>0</v>
      </c>
      <c r="AH1202" s="28">
        <f t="shared" si="681"/>
        <v>13324.1427</v>
      </c>
      <c r="AI1202" s="28">
        <f t="shared" si="682"/>
        <v>0</v>
      </c>
      <c r="AJ1202" s="29" t="str">
        <f t="shared" si="683"/>
        <v>N</v>
      </c>
      <c r="AK1202" s="30">
        <f t="shared" si="684"/>
        <v>0.39999999999999991</v>
      </c>
      <c r="AL1202" s="31">
        <f t="shared" si="685"/>
        <v>20500</v>
      </c>
      <c r="AM1202" s="31">
        <f t="shared" si="686"/>
        <v>100000</v>
      </c>
      <c r="AN1202" s="31">
        <f t="shared" si="687"/>
        <v>257500</v>
      </c>
      <c r="AO1202" s="31">
        <f t="shared" si="688"/>
        <v>7063.4249999999956</v>
      </c>
      <c r="AP1202" s="31">
        <f t="shared" si="689"/>
        <v>0</v>
      </c>
      <c r="AQ1202" s="31">
        <f t="shared" si="690"/>
        <v>7063.4249999999956</v>
      </c>
      <c r="AR1202" s="31">
        <f t="shared" si="691"/>
        <v>6527.2005540000046</v>
      </c>
      <c r="AS1202" s="32">
        <f t="shared" si="692"/>
        <v>0</v>
      </c>
      <c r="AT1202" s="33">
        <f t="shared" si="693"/>
        <v>20500</v>
      </c>
      <c r="AU1202" s="33">
        <f t="shared" si="694"/>
        <v>100000</v>
      </c>
      <c r="AV1202" s="33">
        <v>257700</v>
      </c>
      <c r="AW1202" s="33">
        <f t="shared" si="695"/>
        <v>0</v>
      </c>
      <c r="AX1202" s="33">
        <f t="shared" si="696"/>
        <v>0</v>
      </c>
      <c r="AY1202" s="34">
        <f t="shared" si="697"/>
        <v>6527.2005540000046</v>
      </c>
    </row>
    <row r="1203" spans="1:51" ht="15" customHeight="1" x14ac:dyDescent="0.3">
      <c r="A1203" s="166" t="s">
        <v>2408</v>
      </c>
      <c r="B1203" s="99">
        <v>9774.6200000000008</v>
      </c>
      <c r="C1203" s="99">
        <v>11307.68</v>
      </c>
      <c r="D1203" s="99">
        <v>39414.480000000003</v>
      </c>
      <c r="E1203" s="99">
        <v>31046.71</v>
      </c>
      <c r="F1203" s="121">
        <v>51000</v>
      </c>
      <c r="G1203" s="120">
        <v>12500</v>
      </c>
      <c r="H1203" s="182">
        <v>46347</v>
      </c>
      <c r="I1203" s="182">
        <v>46408</v>
      </c>
      <c r="J1203" s="166">
        <v>4.5</v>
      </c>
      <c r="K1203" s="166">
        <v>1.8</v>
      </c>
      <c r="L1203" s="167" t="s">
        <v>1206</v>
      </c>
      <c r="M1203" s="168" t="s">
        <v>1205</v>
      </c>
      <c r="N1203" s="169">
        <v>0.02</v>
      </c>
      <c r="O1203" s="21">
        <f t="shared" si="662"/>
        <v>2.7</v>
      </c>
      <c r="P1203" s="21" t="str">
        <f t="shared" si="663"/>
        <v>N</v>
      </c>
      <c r="Q1203" s="22">
        <f t="shared" si="664"/>
        <v>21082.300000000003</v>
      </c>
      <c r="R1203" s="8" t="str">
        <f t="shared" si="665"/>
        <v>N</v>
      </c>
      <c r="S1203" s="23">
        <f t="shared" si="666"/>
        <v>2.7</v>
      </c>
      <c r="T1203" s="24">
        <f t="shared" si="667"/>
        <v>20500</v>
      </c>
      <c r="U1203" s="24">
        <f t="shared" si="668"/>
        <v>100000</v>
      </c>
      <c r="V1203" s="24">
        <f t="shared" si="669"/>
        <v>257500</v>
      </c>
      <c r="W1203" s="24">
        <f t="shared" si="670"/>
        <v>20500</v>
      </c>
      <c r="X1203" s="24">
        <f t="shared" si="671"/>
        <v>0</v>
      </c>
      <c r="Y1203" s="24">
        <f t="shared" si="672"/>
        <v>20500</v>
      </c>
      <c r="Z1203" s="24">
        <f t="shared" si="673"/>
        <v>1003.9460000000036</v>
      </c>
      <c r="AA1203" s="25" t="str">
        <f t="shared" si="674"/>
        <v>N</v>
      </c>
      <c r="AB1203" s="26">
        <f t="shared" si="675"/>
        <v>1.7000000000000002</v>
      </c>
      <c r="AC1203" s="27">
        <f t="shared" si="676"/>
        <v>20500</v>
      </c>
      <c r="AD1203" s="28">
        <f t="shared" si="677"/>
        <v>100000</v>
      </c>
      <c r="AE1203" s="28">
        <f t="shared" si="678"/>
        <v>257500</v>
      </c>
      <c r="AF1203" s="28">
        <f t="shared" si="679"/>
        <v>20500</v>
      </c>
      <c r="AG1203" s="28">
        <f t="shared" si="680"/>
        <v>0</v>
      </c>
      <c r="AH1203" s="28">
        <f t="shared" si="681"/>
        <v>20500</v>
      </c>
      <c r="AI1203" s="28">
        <f t="shared" si="682"/>
        <v>1434.0249200000035</v>
      </c>
      <c r="AJ1203" s="29" t="str">
        <f t="shared" si="683"/>
        <v>N</v>
      </c>
      <c r="AK1203" s="30">
        <f t="shared" si="684"/>
        <v>0.70000000000000018</v>
      </c>
      <c r="AL1203" s="31">
        <f t="shared" si="685"/>
        <v>20500</v>
      </c>
      <c r="AM1203" s="31">
        <f t="shared" si="686"/>
        <v>100000</v>
      </c>
      <c r="AN1203" s="31">
        <f t="shared" si="687"/>
        <v>257500</v>
      </c>
      <c r="AO1203" s="31">
        <f t="shared" si="688"/>
        <v>20500</v>
      </c>
      <c r="AP1203" s="31">
        <f t="shared" si="689"/>
        <v>0</v>
      </c>
      <c r="AQ1203" s="31">
        <f t="shared" si="690"/>
        <v>20500</v>
      </c>
      <c r="AR1203" s="31">
        <f t="shared" si="691"/>
        <v>1872.7054184000044</v>
      </c>
      <c r="AS1203" s="32">
        <f t="shared" si="692"/>
        <v>0</v>
      </c>
      <c r="AT1203" s="33">
        <f t="shared" si="693"/>
        <v>20500</v>
      </c>
      <c r="AU1203" s="33">
        <f t="shared" si="694"/>
        <v>100000</v>
      </c>
      <c r="AV1203" s="33">
        <v>257701</v>
      </c>
      <c r="AW1203" s="33">
        <f t="shared" si="695"/>
        <v>0</v>
      </c>
      <c r="AX1203" s="33">
        <f t="shared" si="696"/>
        <v>0</v>
      </c>
      <c r="AY1203" s="34">
        <f t="shared" si="697"/>
        <v>4310.6763384000114</v>
      </c>
    </row>
    <row r="1204" spans="1:51" ht="15" customHeight="1" x14ac:dyDescent="0.3">
      <c r="A1204" s="166" t="s">
        <v>2409</v>
      </c>
      <c r="B1204" s="99">
        <v>10078.73</v>
      </c>
      <c r="C1204" s="99">
        <v>23108.99</v>
      </c>
      <c r="D1204" s="99">
        <v>60049.43</v>
      </c>
      <c r="E1204" s="99">
        <v>46098.23</v>
      </c>
      <c r="F1204" s="121">
        <v>95000</v>
      </c>
      <c r="G1204" s="120">
        <v>12500</v>
      </c>
      <c r="H1204" s="182">
        <v>46336</v>
      </c>
      <c r="I1204" s="182">
        <v>46375</v>
      </c>
      <c r="J1204" s="166">
        <v>4</v>
      </c>
      <c r="K1204" s="166">
        <v>0.5</v>
      </c>
      <c r="L1204" s="167" t="s">
        <v>1206</v>
      </c>
      <c r="M1204" s="168" t="s">
        <v>1204</v>
      </c>
      <c r="N1204" s="169">
        <v>0.04</v>
      </c>
      <c r="O1204" s="21">
        <f t="shared" si="662"/>
        <v>3.5</v>
      </c>
      <c r="P1204" s="21" t="str">
        <f t="shared" si="663"/>
        <v>N</v>
      </c>
      <c r="Q1204" s="22">
        <f t="shared" si="664"/>
        <v>33187.72</v>
      </c>
      <c r="R1204" s="8" t="str">
        <f t="shared" si="665"/>
        <v>N</v>
      </c>
      <c r="S1204" s="23">
        <f t="shared" si="666"/>
        <v>7</v>
      </c>
      <c r="T1204" s="24">
        <f t="shared" si="667"/>
        <v>20500</v>
      </c>
      <c r="U1204" s="24">
        <f t="shared" si="668"/>
        <v>100000</v>
      </c>
      <c r="V1204" s="24">
        <f t="shared" si="669"/>
        <v>257500</v>
      </c>
      <c r="W1204" s="24">
        <f t="shared" si="670"/>
        <v>10250</v>
      </c>
      <c r="X1204" s="24">
        <f t="shared" si="671"/>
        <v>0</v>
      </c>
      <c r="Y1204" s="24">
        <f t="shared" si="672"/>
        <v>10250</v>
      </c>
      <c r="Z1204" s="24">
        <f t="shared" si="673"/>
        <v>24265.228800000004</v>
      </c>
      <c r="AA1204" s="25" t="str">
        <f t="shared" si="674"/>
        <v>N</v>
      </c>
      <c r="AB1204" s="26">
        <f t="shared" si="675"/>
        <v>6</v>
      </c>
      <c r="AC1204" s="27">
        <f t="shared" si="676"/>
        <v>20500</v>
      </c>
      <c r="AD1204" s="28">
        <f t="shared" si="677"/>
        <v>100000</v>
      </c>
      <c r="AE1204" s="28">
        <f t="shared" si="678"/>
        <v>257500</v>
      </c>
      <c r="AF1204" s="28">
        <f t="shared" si="679"/>
        <v>10250</v>
      </c>
      <c r="AG1204" s="28">
        <f t="shared" si="680"/>
        <v>0</v>
      </c>
      <c r="AH1204" s="28">
        <f t="shared" si="681"/>
        <v>10250</v>
      </c>
      <c r="AI1204" s="28">
        <f t="shared" si="682"/>
        <v>25645.837952000009</v>
      </c>
      <c r="AJ1204" s="29" t="str">
        <f t="shared" si="683"/>
        <v>N</v>
      </c>
      <c r="AK1204" s="30">
        <f t="shared" si="684"/>
        <v>5</v>
      </c>
      <c r="AL1204" s="31">
        <f t="shared" si="685"/>
        <v>20500</v>
      </c>
      <c r="AM1204" s="31">
        <f t="shared" si="686"/>
        <v>100000</v>
      </c>
      <c r="AN1204" s="31">
        <f t="shared" si="687"/>
        <v>257500</v>
      </c>
      <c r="AO1204" s="31">
        <f t="shared" si="688"/>
        <v>10250</v>
      </c>
      <c r="AP1204" s="31">
        <f t="shared" si="689"/>
        <v>0</v>
      </c>
      <c r="AQ1204" s="31">
        <f t="shared" si="690"/>
        <v>10250</v>
      </c>
      <c r="AR1204" s="31">
        <f t="shared" si="691"/>
        <v>27081.671470080008</v>
      </c>
      <c r="AS1204" s="32">
        <f t="shared" si="692"/>
        <v>4</v>
      </c>
      <c r="AT1204" s="33">
        <f t="shared" si="693"/>
        <v>20500</v>
      </c>
      <c r="AU1204" s="33">
        <f t="shared" si="694"/>
        <v>100000</v>
      </c>
      <c r="AV1204" s="33">
        <v>257702</v>
      </c>
      <c r="AW1204" s="33">
        <f t="shared" si="695"/>
        <v>4600.2849999999999</v>
      </c>
      <c r="AX1204" s="33">
        <f t="shared" si="696"/>
        <v>34224.653328883214</v>
      </c>
      <c r="AY1204" s="34">
        <f t="shared" si="697"/>
        <v>111217.39155096324</v>
      </c>
    </row>
    <row r="1205" spans="1:51" ht="15" customHeight="1" x14ac:dyDescent="0.3">
      <c r="A1205" s="166" t="s">
        <v>2410</v>
      </c>
      <c r="B1205" s="99">
        <v>7974.18</v>
      </c>
      <c r="C1205" s="99">
        <v>12286.22</v>
      </c>
      <c r="D1205" s="99">
        <v>36128.58</v>
      </c>
      <c r="E1205" s="99">
        <v>26962.07</v>
      </c>
      <c r="F1205" s="121">
        <v>121000</v>
      </c>
      <c r="G1205" s="120">
        <v>12500</v>
      </c>
      <c r="H1205" s="182">
        <v>46481</v>
      </c>
      <c r="I1205" s="182">
        <v>46561</v>
      </c>
      <c r="J1205" s="166">
        <v>2.4</v>
      </c>
      <c r="K1205" s="166">
        <v>0.1</v>
      </c>
      <c r="L1205" s="167" t="s">
        <v>1206</v>
      </c>
      <c r="M1205" s="168" t="s">
        <v>1204</v>
      </c>
      <c r="N1205" s="169">
        <v>0.05</v>
      </c>
      <c r="O1205" s="21">
        <f t="shared" si="662"/>
        <v>2.2999999999999998</v>
      </c>
      <c r="P1205" s="21" t="str">
        <f t="shared" si="663"/>
        <v>N</v>
      </c>
      <c r="Q1205" s="22">
        <f t="shared" si="664"/>
        <v>20260.400000000001</v>
      </c>
      <c r="R1205" s="8" t="str">
        <f t="shared" si="665"/>
        <v>N</v>
      </c>
      <c r="S1205" s="23">
        <f t="shared" si="666"/>
        <v>4.5999999999999996</v>
      </c>
      <c r="T1205" s="24">
        <f t="shared" si="667"/>
        <v>20500</v>
      </c>
      <c r="U1205" s="24">
        <f t="shared" si="668"/>
        <v>100000</v>
      </c>
      <c r="V1205" s="24">
        <f t="shared" si="669"/>
        <v>257500</v>
      </c>
      <c r="W1205" s="24">
        <f t="shared" si="670"/>
        <v>10250</v>
      </c>
      <c r="X1205" s="24">
        <f t="shared" si="671"/>
        <v>0</v>
      </c>
      <c r="Y1205" s="24">
        <f t="shared" si="672"/>
        <v>10250</v>
      </c>
      <c r="Z1205" s="24">
        <f t="shared" si="673"/>
        <v>11023.420000000002</v>
      </c>
      <c r="AA1205" s="25" t="str">
        <f t="shared" si="674"/>
        <v>N</v>
      </c>
      <c r="AB1205" s="26">
        <f t="shared" si="675"/>
        <v>3.5999999999999996</v>
      </c>
      <c r="AC1205" s="27">
        <f t="shared" si="676"/>
        <v>20500</v>
      </c>
      <c r="AD1205" s="28">
        <f t="shared" si="677"/>
        <v>100000</v>
      </c>
      <c r="AE1205" s="28">
        <f t="shared" si="678"/>
        <v>257500</v>
      </c>
      <c r="AF1205" s="28">
        <f t="shared" si="679"/>
        <v>10250</v>
      </c>
      <c r="AG1205" s="28">
        <f t="shared" si="680"/>
        <v>0</v>
      </c>
      <c r="AH1205" s="28">
        <f t="shared" si="681"/>
        <v>10250</v>
      </c>
      <c r="AI1205" s="28">
        <f t="shared" si="682"/>
        <v>12087.091000000004</v>
      </c>
      <c r="AJ1205" s="29" t="str">
        <f t="shared" si="683"/>
        <v>N</v>
      </c>
      <c r="AK1205" s="30">
        <f t="shared" si="684"/>
        <v>2.5999999999999996</v>
      </c>
      <c r="AL1205" s="31">
        <f t="shared" si="685"/>
        <v>20500</v>
      </c>
      <c r="AM1205" s="31">
        <f t="shared" si="686"/>
        <v>100000</v>
      </c>
      <c r="AN1205" s="31">
        <f t="shared" si="687"/>
        <v>257500</v>
      </c>
      <c r="AO1205" s="31">
        <f t="shared" si="688"/>
        <v>10250</v>
      </c>
      <c r="AP1205" s="31">
        <f t="shared" si="689"/>
        <v>0</v>
      </c>
      <c r="AQ1205" s="31">
        <f t="shared" si="690"/>
        <v>10250</v>
      </c>
      <c r="AR1205" s="31">
        <f t="shared" si="691"/>
        <v>13203.945550000004</v>
      </c>
      <c r="AS1205" s="32">
        <f t="shared" si="692"/>
        <v>1.5999999999999996</v>
      </c>
      <c r="AT1205" s="33">
        <f t="shared" si="693"/>
        <v>20500</v>
      </c>
      <c r="AU1205" s="33">
        <f t="shared" si="694"/>
        <v>100000</v>
      </c>
      <c r="AV1205" s="33">
        <v>257703</v>
      </c>
      <c r="AW1205" s="33">
        <f t="shared" si="695"/>
        <v>10250</v>
      </c>
      <c r="AX1205" s="33">
        <f t="shared" si="696"/>
        <v>14376.642827500003</v>
      </c>
      <c r="AY1205" s="34">
        <f t="shared" si="697"/>
        <v>50691.09937750001</v>
      </c>
    </row>
    <row r="1206" spans="1:51" ht="15" customHeight="1" x14ac:dyDescent="0.3">
      <c r="A1206" s="166" t="s">
        <v>2411</v>
      </c>
      <c r="B1206" s="99">
        <v>8390.6</v>
      </c>
      <c r="C1206" s="99">
        <v>23959.74</v>
      </c>
      <c r="D1206" s="99">
        <v>79437.59</v>
      </c>
      <c r="E1206" s="99">
        <v>70413.95</v>
      </c>
      <c r="F1206" s="121">
        <v>126000</v>
      </c>
      <c r="G1206" s="120">
        <v>12500</v>
      </c>
      <c r="H1206" s="182">
        <v>46381</v>
      </c>
      <c r="I1206" s="182">
        <v>46412</v>
      </c>
      <c r="J1206" s="166">
        <v>4.5</v>
      </c>
      <c r="K1206" s="166">
        <v>1.4</v>
      </c>
      <c r="L1206" s="167" t="s">
        <v>1206</v>
      </c>
      <c r="M1206" s="168" t="s">
        <v>1203</v>
      </c>
      <c r="N1206" s="169">
        <v>5.1999999999999998E-2</v>
      </c>
      <c r="O1206" s="21">
        <f t="shared" si="662"/>
        <v>3.1</v>
      </c>
      <c r="P1206" s="21" t="str">
        <f t="shared" si="663"/>
        <v>N</v>
      </c>
      <c r="Q1206" s="22">
        <f t="shared" si="664"/>
        <v>32350.340000000004</v>
      </c>
      <c r="R1206" s="8" t="str">
        <f t="shared" si="665"/>
        <v>N</v>
      </c>
      <c r="S1206" s="23">
        <f t="shared" si="666"/>
        <v>4.1333333333333337</v>
      </c>
      <c r="T1206" s="24">
        <f t="shared" si="667"/>
        <v>20500</v>
      </c>
      <c r="U1206" s="24">
        <f t="shared" si="668"/>
        <v>100000</v>
      </c>
      <c r="V1206" s="24">
        <f t="shared" si="669"/>
        <v>257500</v>
      </c>
      <c r="W1206" s="24">
        <f t="shared" si="670"/>
        <v>15375</v>
      </c>
      <c r="X1206" s="24">
        <f t="shared" si="671"/>
        <v>0</v>
      </c>
      <c r="Y1206" s="24">
        <f t="shared" si="672"/>
        <v>15375</v>
      </c>
      <c r="Z1206" s="24">
        <f t="shared" si="673"/>
        <v>18657.557680000005</v>
      </c>
      <c r="AA1206" s="25" t="str">
        <f t="shared" si="674"/>
        <v>N</v>
      </c>
      <c r="AB1206" s="26">
        <f t="shared" si="675"/>
        <v>3.1333333333333337</v>
      </c>
      <c r="AC1206" s="27">
        <f t="shared" si="676"/>
        <v>20500</v>
      </c>
      <c r="AD1206" s="28">
        <f t="shared" si="677"/>
        <v>100000</v>
      </c>
      <c r="AE1206" s="28">
        <f t="shared" si="678"/>
        <v>257500</v>
      </c>
      <c r="AF1206" s="28">
        <f t="shared" si="679"/>
        <v>3890.5575000000026</v>
      </c>
      <c r="AG1206" s="28">
        <f t="shared" si="680"/>
        <v>0</v>
      </c>
      <c r="AH1206" s="28">
        <f t="shared" si="681"/>
        <v>3890.5575000000026</v>
      </c>
      <c r="AI1206" s="28">
        <f t="shared" si="682"/>
        <v>31911.693179360002</v>
      </c>
      <c r="AJ1206" s="29" t="str">
        <f t="shared" si="683"/>
        <v>N</v>
      </c>
      <c r="AK1206" s="30">
        <f t="shared" si="684"/>
        <v>2.1333333333333337</v>
      </c>
      <c r="AL1206" s="31">
        <f t="shared" si="685"/>
        <v>20500</v>
      </c>
      <c r="AM1206" s="31">
        <f t="shared" si="686"/>
        <v>100000</v>
      </c>
      <c r="AN1206" s="31">
        <f t="shared" si="687"/>
        <v>257500</v>
      </c>
      <c r="AO1206" s="31">
        <f t="shared" si="688"/>
        <v>3890.5575000000026</v>
      </c>
      <c r="AP1206" s="31">
        <f t="shared" si="689"/>
        <v>0</v>
      </c>
      <c r="AQ1206" s="31">
        <f t="shared" si="690"/>
        <v>3890.5575000000026</v>
      </c>
      <c r="AR1206" s="31">
        <f t="shared" si="691"/>
        <v>33773.410214686723</v>
      </c>
      <c r="AS1206" s="32">
        <f t="shared" si="692"/>
        <v>1.1333333333333337</v>
      </c>
      <c r="AT1206" s="33">
        <f t="shared" si="693"/>
        <v>20500</v>
      </c>
      <c r="AU1206" s="33">
        <f t="shared" si="694"/>
        <v>100000</v>
      </c>
      <c r="AV1206" s="33">
        <v>257704</v>
      </c>
      <c r="AW1206" s="33">
        <f t="shared" si="695"/>
        <v>0</v>
      </c>
      <c r="AX1206" s="33">
        <f t="shared" si="696"/>
        <v>39622.494035850439</v>
      </c>
      <c r="AY1206" s="34">
        <f t="shared" si="697"/>
        <v>123965.15510989717</v>
      </c>
    </row>
    <row r="1207" spans="1:51" ht="15" customHeight="1" x14ac:dyDescent="0.3">
      <c r="A1207" s="166" t="s">
        <v>2412</v>
      </c>
      <c r="B1207" s="99">
        <v>7796.72</v>
      </c>
      <c r="C1207" s="99">
        <v>20970.740000000002</v>
      </c>
      <c r="D1207" s="99">
        <v>40692.26</v>
      </c>
      <c r="E1207" s="99">
        <v>34016.89</v>
      </c>
      <c r="F1207" s="121">
        <v>152000</v>
      </c>
      <c r="G1207" s="120">
        <v>12500</v>
      </c>
      <c r="H1207" s="182">
        <v>46553</v>
      </c>
      <c r="I1207" s="182">
        <v>46582</v>
      </c>
      <c r="J1207" s="166">
        <v>3.1</v>
      </c>
      <c r="K1207" s="166">
        <v>2.9</v>
      </c>
      <c r="L1207" s="167" t="s">
        <v>1206</v>
      </c>
      <c r="M1207" s="168" t="s">
        <v>1203</v>
      </c>
      <c r="N1207" s="169">
        <v>0.04</v>
      </c>
      <c r="O1207" s="21">
        <f t="shared" si="662"/>
        <v>0.20000000000000018</v>
      </c>
      <c r="P1207" s="21" t="str">
        <f t="shared" si="663"/>
        <v>N</v>
      </c>
      <c r="Q1207" s="22">
        <f t="shared" si="664"/>
        <v>28767.460000000003</v>
      </c>
      <c r="R1207" s="8" t="str">
        <f t="shared" si="665"/>
        <v>N</v>
      </c>
      <c r="S1207" s="23">
        <f t="shared" si="666"/>
        <v>0.26666666666666689</v>
      </c>
      <c r="T1207" s="24">
        <f t="shared" si="667"/>
        <v>20500</v>
      </c>
      <c r="U1207" s="24">
        <f t="shared" si="668"/>
        <v>100000</v>
      </c>
      <c r="V1207" s="24">
        <f t="shared" si="669"/>
        <v>257500</v>
      </c>
      <c r="W1207" s="24">
        <f t="shared" si="670"/>
        <v>15375</v>
      </c>
      <c r="X1207" s="24">
        <f t="shared" si="671"/>
        <v>0</v>
      </c>
      <c r="Y1207" s="24">
        <f t="shared" si="672"/>
        <v>15375</v>
      </c>
      <c r="Z1207" s="24">
        <f t="shared" si="673"/>
        <v>14543.158400000004</v>
      </c>
      <c r="AA1207" s="25" t="str">
        <f t="shared" si="674"/>
        <v>N</v>
      </c>
      <c r="AB1207" s="26">
        <f t="shared" si="675"/>
        <v>0</v>
      </c>
      <c r="AC1207" s="27">
        <f t="shared" si="676"/>
        <v>20500</v>
      </c>
      <c r="AD1207" s="28">
        <f t="shared" si="677"/>
        <v>100000</v>
      </c>
      <c r="AE1207" s="28">
        <f t="shared" si="678"/>
        <v>257500</v>
      </c>
      <c r="AF1207" s="28">
        <f t="shared" si="679"/>
        <v>0</v>
      </c>
      <c r="AG1207" s="28">
        <f t="shared" si="680"/>
        <v>0</v>
      </c>
      <c r="AH1207" s="28">
        <f t="shared" si="681"/>
        <v>0</v>
      </c>
      <c r="AI1207" s="28">
        <f t="shared" si="682"/>
        <v>0</v>
      </c>
      <c r="AJ1207" s="29" t="str">
        <f t="shared" si="683"/>
        <v>N</v>
      </c>
      <c r="AK1207" s="30">
        <f t="shared" si="684"/>
        <v>0</v>
      </c>
      <c r="AL1207" s="31">
        <f t="shared" si="685"/>
        <v>20500</v>
      </c>
      <c r="AM1207" s="31">
        <f t="shared" si="686"/>
        <v>100000</v>
      </c>
      <c r="AN1207" s="31">
        <f t="shared" si="687"/>
        <v>257500</v>
      </c>
      <c r="AO1207" s="31">
        <f t="shared" si="688"/>
        <v>0</v>
      </c>
      <c r="AP1207" s="31">
        <f t="shared" si="689"/>
        <v>0</v>
      </c>
      <c r="AQ1207" s="31">
        <f t="shared" si="690"/>
        <v>0</v>
      </c>
      <c r="AR1207" s="31">
        <f t="shared" si="691"/>
        <v>0</v>
      </c>
      <c r="AS1207" s="32">
        <f t="shared" si="692"/>
        <v>0</v>
      </c>
      <c r="AT1207" s="33">
        <f t="shared" si="693"/>
        <v>20500</v>
      </c>
      <c r="AU1207" s="33">
        <f t="shared" si="694"/>
        <v>100000</v>
      </c>
      <c r="AV1207" s="33">
        <v>257705</v>
      </c>
      <c r="AW1207" s="33">
        <f t="shared" si="695"/>
        <v>0</v>
      </c>
      <c r="AX1207" s="33">
        <f t="shared" si="696"/>
        <v>0</v>
      </c>
      <c r="AY1207" s="34">
        <f t="shared" si="697"/>
        <v>14543.158400000004</v>
      </c>
    </row>
    <row r="1208" spans="1:51" ht="15" customHeight="1" x14ac:dyDescent="0.3">
      <c r="A1208" s="166" t="s">
        <v>2413</v>
      </c>
      <c r="B1208" s="99">
        <v>20494.189999999999</v>
      </c>
      <c r="C1208" s="99">
        <v>5211.6099999999997</v>
      </c>
      <c r="D1208" s="99">
        <v>54213.13</v>
      </c>
      <c r="E1208" s="99">
        <v>51461.02</v>
      </c>
      <c r="F1208" s="121">
        <v>122000</v>
      </c>
      <c r="G1208" s="120">
        <v>12500</v>
      </c>
      <c r="H1208" s="182">
        <v>46397</v>
      </c>
      <c r="I1208" s="182">
        <v>46429</v>
      </c>
      <c r="J1208" s="166">
        <v>1.8</v>
      </c>
      <c r="K1208" s="166">
        <v>1</v>
      </c>
      <c r="L1208" s="167" t="s">
        <v>1206</v>
      </c>
      <c r="M1208" s="168" t="s">
        <v>1205</v>
      </c>
      <c r="N1208" s="169">
        <v>0.04</v>
      </c>
      <c r="O1208" s="21">
        <f t="shared" si="662"/>
        <v>0.8</v>
      </c>
      <c r="P1208" s="21" t="str">
        <f t="shared" si="663"/>
        <v>N</v>
      </c>
      <c r="Q1208" s="22">
        <f t="shared" si="664"/>
        <v>25705.8</v>
      </c>
      <c r="R1208" s="8" t="str">
        <f t="shared" si="665"/>
        <v>N</v>
      </c>
      <c r="S1208" s="23">
        <f t="shared" si="666"/>
        <v>0.8</v>
      </c>
      <c r="T1208" s="24">
        <f t="shared" si="667"/>
        <v>20500</v>
      </c>
      <c r="U1208" s="24">
        <f t="shared" si="668"/>
        <v>100000</v>
      </c>
      <c r="V1208" s="24">
        <f t="shared" si="669"/>
        <v>257500</v>
      </c>
      <c r="W1208" s="24">
        <f t="shared" si="670"/>
        <v>20500</v>
      </c>
      <c r="X1208" s="24">
        <f t="shared" si="671"/>
        <v>0</v>
      </c>
      <c r="Y1208" s="24">
        <f t="shared" si="672"/>
        <v>20500</v>
      </c>
      <c r="Z1208" s="24">
        <f t="shared" si="673"/>
        <v>6234.0319999999992</v>
      </c>
      <c r="AA1208" s="25" t="str">
        <f t="shared" si="674"/>
        <v>N</v>
      </c>
      <c r="AB1208" s="26">
        <f t="shared" si="675"/>
        <v>0</v>
      </c>
      <c r="AC1208" s="27">
        <f t="shared" si="676"/>
        <v>20500</v>
      </c>
      <c r="AD1208" s="28">
        <f t="shared" si="677"/>
        <v>100000</v>
      </c>
      <c r="AE1208" s="28">
        <f t="shared" si="678"/>
        <v>257500</v>
      </c>
      <c r="AF1208" s="28">
        <f t="shared" si="679"/>
        <v>0</v>
      </c>
      <c r="AG1208" s="28">
        <f t="shared" si="680"/>
        <v>0</v>
      </c>
      <c r="AH1208" s="28">
        <f t="shared" si="681"/>
        <v>0</v>
      </c>
      <c r="AI1208" s="28">
        <f t="shared" si="682"/>
        <v>0</v>
      </c>
      <c r="AJ1208" s="29" t="str">
        <f t="shared" si="683"/>
        <v>N</v>
      </c>
      <c r="AK1208" s="30">
        <f t="shared" si="684"/>
        <v>0</v>
      </c>
      <c r="AL1208" s="31">
        <f t="shared" si="685"/>
        <v>20500</v>
      </c>
      <c r="AM1208" s="31">
        <f t="shared" si="686"/>
        <v>100000</v>
      </c>
      <c r="AN1208" s="31">
        <f t="shared" si="687"/>
        <v>257500</v>
      </c>
      <c r="AO1208" s="31">
        <f t="shared" si="688"/>
        <v>0</v>
      </c>
      <c r="AP1208" s="31">
        <f t="shared" si="689"/>
        <v>0</v>
      </c>
      <c r="AQ1208" s="31">
        <f t="shared" si="690"/>
        <v>0</v>
      </c>
      <c r="AR1208" s="31">
        <f t="shared" si="691"/>
        <v>0</v>
      </c>
      <c r="AS1208" s="32">
        <f t="shared" si="692"/>
        <v>0</v>
      </c>
      <c r="AT1208" s="33">
        <f t="shared" si="693"/>
        <v>20500</v>
      </c>
      <c r="AU1208" s="33">
        <f t="shared" si="694"/>
        <v>100000</v>
      </c>
      <c r="AV1208" s="33">
        <v>257706</v>
      </c>
      <c r="AW1208" s="33">
        <f t="shared" si="695"/>
        <v>0</v>
      </c>
      <c r="AX1208" s="33">
        <f t="shared" si="696"/>
        <v>0</v>
      </c>
      <c r="AY1208" s="34">
        <f t="shared" si="697"/>
        <v>6234.0319999999992</v>
      </c>
    </row>
    <row r="1209" spans="1:51" ht="15" customHeight="1" x14ac:dyDescent="0.3">
      <c r="A1209" s="166" t="s">
        <v>2414</v>
      </c>
      <c r="B1209" s="99">
        <v>19865.87</v>
      </c>
      <c r="C1209" s="99">
        <v>23956.3</v>
      </c>
      <c r="D1209" s="99">
        <v>79980.77</v>
      </c>
      <c r="E1209" s="99">
        <v>67600</v>
      </c>
      <c r="F1209" s="121">
        <v>120000</v>
      </c>
      <c r="G1209" s="120">
        <v>0</v>
      </c>
      <c r="H1209" s="182">
        <v>46396</v>
      </c>
      <c r="I1209" s="182">
        <v>46465</v>
      </c>
      <c r="J1209" s="166">
        <v>4.8</v>
      </c>
      <c r="K1209" s="166">
        <v>0.4</v>
      </c>
      <c r="L1209" s="167" t="s">
        <v>1206</v>
      </c>
      <c r="M1209" s="168" t="s">
        <v>1204</v>
      </c>
      <c r="N1209" s="169">
        <v>0.01</v>
      </c>
      <c r="O1209" s="21">
        <f t="shared" si="662"/>
        <v>4.3999999999999995</v>
      </c>
      <c r="P1209" s="21" t="str">
        <f t="shared" si="663"/>
        <v>N</v>
      </c>
      <c r="Q1209" s="22">
        <f t="shared" si="664"/>
        <v>43822.17</v>
      </c>
      <c r="R1209" s="8" t="str">
        <f t="shared" si="665"/>
        <v>N</v>
      </c>
      <c r="S1209" s="23">
        <f t="shared" si="666"/>
        <v>8.7999999999999989</v>
      </c>
      <c r="T1209" s="24">
        <f t="shared" si="667"/>
        <v>20500</v>
      </c>
      <c r="U1209" s="24">
        <f t="shared" si="668"/>
        <v>100000</v>
      </c>
      <c r="V1209" s="24">
        <f t="shared" si="669"/>
        <v>257500</v>
      </c>
      <c r="W1209" s="24">
        <f t="shared" si="670"/>
        <v>10009.614999999998</v>
      </c>
      <c r="X1209" s="24">
        <f t="shared" si="671"/>
        <v>0</v>
      </c>
      <c r="Y1209" s="24">
        <f t="shared" si="672"/>
        <v>10009.614999999998</v>
      </c>
      <c r="Z1209" s="24">
        <f t="shared" si="673"/>
        <v>34250.776700000002</v>
      </c>
      <c r="AA1209" s="25" t="str">
        <f t="shared" si="674"/>
        <v>N</v>
      </c>
      <c r="AB1209" s="26">
        <f t="shared" si="675"/>
        <v>7.7999999999999989</v>
      </c>
      <c r="AC1209" s="27">
        <f t="shared" si="676"/>
        <v>20500</v>
      </c>
      <c r="AD1209" s="28">
        <f t="shared" si="677"/>
        <v>100000</v>
      </c>
      <c r="AE1209" s="28">
        <f t="shared" si="678"/>
        <v>257500</v>
      </c>
      <c r="AF1209" s="28">
        <f t="shared" si="679"/>
        <v>5004.807499999999</v>
      </c>
      <c r="AG1209" s="28">
        <f t="shared" si="680"/>
        <v>0</v>
      </c>
      <c r="AH1209" s="28">
        <f t="shared" si="681"/>
        <v>5004.807499999999</v>
      </c>
      <c r="AI1209" s="28">
        <f t="shared" si="682"/>
        <v>39698.188116999998</v>
      </c>
      <c r="AJ1209" s="29" t="str">
        <f t="shared" si="683"/>
        <v>N</v>
      </c>
      <c r="AK1209" s="30">
        <f t="shared" si="684"/>
        <v>6.7999999999999989</v>
      </c>
      <c r="AL1209" s="31">
        <f t="shared" si="685"/>
        <v>20500</v>
      </c>
      <c r="AM1209" s="31">
        <f t="shared" si="686"/>
        <v>100000</v>
      </c>
      <c r="AN1209" s="31">
        <f t="shared" si="687"/>
        <v>257500</v>
      </c>
      <c r="AO1209" s="31">
        <f t="shared" si="688"/>
        <v>5004.807499999999</v>
      </c>
      <c r="AP1209" s="31">
        <f t="shared" si="689"/>
        <v>0</v>
      </c>
      <c r="AQ1209" s="31">
        <f t="shared" si="690"/>
        <v>5004.807499999999</v>
      </c>
      <c r="AR1209" s="31">
        <f t="shared" si="691"/>
        <v>40145.218073170006</v>
      </c>
      <c r="AS1209" s="32">
        <f t="shared" si="692"/>
        <v>5.7999999999999989</v>
      </c>
      <c r="AT1209" s="33">
        <f t="shared" si="693"/>
        <v>20500</v>
      </c>
      <c r="AU1209" s="33">
        <f t="shared" si="694"/>
        <v>100000</v>
      </c>
      <c r="AV1209" s="33">
        <v>257707</v>
      </c>
      <c r="AW1209" s="33">
        <f t="shared" si="695"/>
        <v>0</v>
      </c>
      <c r="AX1209" s="33">
        <f t="shared" si="696"/>
        <v>45601.5258289017</v>
      </c>
      <c r="AY1209" s="34">
        <f t="shared" si="697"/>
        <v>159695.7087190717</v>
      </c>
    </row>
    <row r="1210" spans="1:51" ht="15" customHeight="1" x14ac:dyDescent="0.3">
      <c r="A1210" s="166" t="s">
        <v>2415</v>
      </c>
      <c r="B1210" s="99">
        <v>19445.71</v>
      </c>
      <c r="C1210" s="99">
        <v>18776.28</v>
      </c>
      <c r="D1210" s="99">
        <v>72980.289999999994</v>
      </c>
      <c r="E1210" s="99">
        <v>65793.960000000006</v>
      </c>
      <c r="F1210" s="121">
        <v>221000</v>
      </c>
      <c r="G1210" s="120">
        <v>12500</v>
      </c>
      <c r="H1210" s="182">
        <v>46569</v>
      </c>
      <c r="I1210" s="182">
        <v>46602</v>
      </c>
      <c r="J1210" s="166">
        <v>3.6</v>
      </c>
      <c r="K1210" s="166">
        <v>3.3</v>
      </c>
      <c r="L1210" s="167" t="s">
        <v>1206</v>
      </c>
      <c r="M1210" s="168" t="s">
        <v>1203</v>
      </c>
      <c r="N1210" s="169">
        <v>0.02</v>
      </c>
      <c r="O1210" s="21">
        <f t="shared" si="662"/>
        <v>0.30000000000000027</v>
      </c>
      <c r="P1210" s="21" t="str">
        <f t="shared" si="663"/>
        <v>N</v>
      </c>
      <c r="Q1210" s="22">
        <f t="shared" si="664"/>
        <v>38221.99</v>
      </c>
      <c r="R1210" s="8" t="str">
        <f t="shared" si="665"/>
        <v>N</v>
      </c>
      <c r="S1210" s="23">
        <f t="shared" si="666"/>
        <v>0.40000000000000036</v>
      </c>
      <c r="T1210" s="24">
        <f t="shared" si="667"/>
        <v>20500</v>
      </c>
      <c r="U1210" s="24">
        <f t="shared" si="668"/>
        <v>100000</v>
      </c>
      <c r="V1210" s="24">
        <f t="shared" si="669"/>
        <v>257500</v>
      </c>
      <c r="W1210" s="24">
        <f t="shared" si="670"/>
        <v>15375</v>
      </c>
      <c r="X1210" s="24">
        <f t="shared" si="671"/>
        <v>0</v>
      </c>
      <c r="Y1210" s="24">
        <f t="shared" si="672"/>
        <v>15375</v>
      </c>
      <c r="Z1210" s="24">
        <f t="shared" si="673"/>
        <v>23611.429799999998</v>
      </c>
      <c r="AA1210" s="25" t="str">
        <f t="shared" si="674"/>
        <v>N</v>
      </c>
      <c r="AB1210" s="26">
        <f t="shared" si="675"/>
        <v>0</v>
      </c>
      <c r="AC1210" s="27">
        <f t="shared" si="676"/>
        <v>20500</v>
      </c>
      <c r="AD1210" s="28">
        <f t="shared" si="677"/>
        <v>100000</v>
      </c>
      <c r="AE1210" s="28">
        <f t="shared" si="678"/>
        <v>257500</v>
      </c>
      <c r="AF1210" s="28">
        <f t="shared" si="679"/>
        <v>0</v>
      </c>
      <c r="AG1210" s="28">
        <f t="shared" si="680"/>
        <v>0</v>
      </c>
      <c r="AH1210" s="28">
        <f t="shared" si="681"/>
        <v>0</v>
      </c>
      <c r="AI1210" s="28">
        <f t="shared" si="682"/>
        <v>0</v>
      </c>
      <c r="AJ1210" s="29" t="str">
        <f t="shared" si="683"/>
        <v>N</v>
      </c>
      <c r="AK1210" s="30">
        <f t="shared" si="684"/>
        <v>0</v>
      </c>
      <c r="AL1210" s="31">
        <f t="shared" si="685"/>
        <v>20500</v>
      </c>
      <c r="AM1210" s="31">
        <f t="shared" si="686"/>
        <v>100000</v>
      </c>
      <c r="AN1210" s="31">
        <f t="shared" si="687"/>
        <v>257500</v>
      </c>
      <c r="AO1210" s="31">
        <f t="shared" si="688"/>
        <v>0</v>
      </c>
      <c r="AP1210" s="31">
        <f t="shared" si="689"/>
        <v>0</v>
      </c>
      <c r="AQ1210" s="31">
        <f t="shared" si="690"/>
        <v>0</v>
      </c>
      <c r="AR1210" s="31">
        <f t="shared" si="691"/>
        <v>0</v>
      </c>
      <c r="AS1210" s="32">
        <f t="shared" si="692"/>
        <v>0</v>
      </c>
      <c r="AT1210" s="33">
        <f t="shared" si="693"/>
        <v>20500</v>
      </c>
      <c r="AU1210" s="33">
        <f t="shared" si="694"/>
        <v>100000</v>
      </c>
      <c r="AV1210" s="33">
        <v>257708</v>
      </c>
      <c r="AW1210" s="33">
        <f t="shared" si="695"/>
        <v>0</v>
      </c>
      <c r="AX1210" s="33">
        <f t="shared" si="696"/>
        <v>0</v>
      </c>
      <c r="AY1210" s="34">
        <f t="shared" si="697"/>
        <v>23611.429799999998</v>
      </c>
    </row>
    <row r="1211" spans="1:51" ht="15" customHeight="1" x14ac:dyDescent="0.3">
      <c r="A1211" s="166" t="s">
        <v>2416</v>
      </c>
      <c r="B1211" s="99">
        <v>10481.549999999999</v>
      </c>
      <c r="C1211" s="99">
        <v>11058.51</v>
      </c>
      <c r="D1211" s="99">
        <v>54040.55</v>
      </c>
      <c r="E1211" s="99">
        <v>45849.97</v>
      </c>
      <c r="F1211" s="121">
        <v>150000</v>
      </c>
      <c r="G1211" s="120">
        <v>0</v>
      </c>
      <c r="H1211" s="182">
        <v>46377</v>
      </c>
      <c r="I1211" s="182">
        <v>46457</v>
      </c>
      <c r="J1211" s="166">
        <v>2.6</v>
      </c>
      <c r="K1211" s="166">
        <v>2.2000000000000002</v>
      </c>
      <c r="L1211" s="167" t="s">
        <v>1206</v>
      </c>
      <c r="M1211" s="168" t="s">
        <v>1204</v>
      </c>
      <c r="N1211" s="169">
        <v>0</v>
      </c>
      <c r="O1211" s="21">
        <f t="shared" si="662"/>
        <v>0.39999999999999991</v>
      </c>
      <c r="P1211" s="21" t="str">
        <f t="shared" si="663"/>
        <v>N</v>
      </c>
      <c r="Q1211" s="22">
        <f t="shared" si="664"/>
        <v>21540.059999999998</v>
      </c>
      <c r="R1211" s="8" t="str">
        <f t="shared" si="665"/>
        <v>N</v>
      </c>
      <c r="S1211" s="23">
        <f t="shared" si="666"/>
        <v>0.79999999999999982</v>
      </c>
      <c r="T1211" s="24">
        <f t="shared" si="667"/>
        <v>20500</v>
      </c>
      <c r="U1211" s="24">
        <f t="shared" si="668"/>
        <v>100000</v>
      </c>
      <c r="V1211" s="24">
        <f t="shared" si="669"/>
        <v>257500</v>
      </c>
      <c r="W1211" s="24">
        <f t="shared" si="670"/>
        <v>10250</v>
      </c>
      <c r="X1211" s="24">
        <f t="shared" si="671"/>
        <v>0</v>
      </c>
      <c r="Y1211" s="24">
        <f t="shared" si="672"/>
        <v>10250</v>
      </c>
      <c r="Z1211" s="24">
        <f t="shared" si="673"/>
        <v>11290.059999999998</v>
      </c>
      <c r="AA1211" s="25" t="str">
        <f t="shared" si="674"/>
        <v>N</v>
      </c>
      <c r="AB1211" s="26">
        <f t="shared" si="675"/>
        <v>0</v>
      </c>
      <c r="AC1211" s="27">
        <f t="shared" si="676"/>
        <v>20500</v>
      </c>
      <c r="AD1211" s="28">
        <f t="shared" si="677"/>
        <v>100000</v>
      </c>
      <c r="AE1211" s="28">
        <f t="shared" si="678"/>
        <v>257500</v>
      </c>
      <c r="AF1211" s="28">
        <f t="shared" si="679"/>
        <v>0</v>
      </c>
      <c r="AG1211" s="28">
        <f t="shared" si="680"/>
        <v>0</v>
      </c>
      <c r="AH1211" s="28">
        <f t="shared" si="681"/>
        <v>0</v>
      </c>
      <c r="AI1211" s="28">
        <f t="shared" si="682"/>
        <v>0</v>
      </c>
      <c r="AJ1211" s="29" t="str">
        <f t="shared" si="683"/>
        <v>N</v>
      </c>
      <c r="AK1211" s="30">
        <f t="shared" si="684"/>
        <v>0</v>
      </c>
      <c r="AL1211" s="31">
        <f t="shared" si="685"/>
        <v>20500</v>
      </c>
      <c r="AM1211" s="31">
        <f t="shared" si="686"/>
        <v>100000</v>
      </c>
      <c r="AN1211" s="31">
        <f t="shared" si="687"/>
        <v>257500</v>
      </c>
      <c r="AO1211" s="31">
        <f t="shared" si="688"/>
        <v>0</v>
      </c>
      <c r="AP1211" s="31">
        <f t="shared" si="689"/>
        <v>0</v>
      </c>
      <c r="AQ1211" s="31">
        <f t="shared" si="690"/>
        <v>0</v>
      </c>
      <c r="AR1211" s="31">
        <f t="shared" si="691"/>
        <v>0</v>
      </c>
      <c r="AS1211" s="32">
        <f t="shared" si="692"/>
        <v>0</v>
      </c>
      <c r="AT1211" s="33">
        <f t="shared" si="693"/>
        <v>20500</v>
      </c>
      <c r="AU1211" s="33">
        <f t="shared" si="694"/>
        <v>100000</v>
      </c>
      <c r="AV1211" s="33">
        <v>257709</v>
      </c>
      <c r="AW1211" s="33">
        <f t="shared" si="695"/>
        <v>0</v>
      </c>
      <c r="AX1211" s="33">
        <f t="shared" si="696"/>
        <v>0</v>
      </c>
      <c r="AY1211" s="34">
        <f t="shared" si="697"/>
        <v>11290.059999999998</v>
      </c>
    </row>
    <row r="1212" spans="1:51" ht="15" customHeight="1" x14ac:dyDescent="0.3">
      <c r="A1212" s="166" t="s">
        <v>2417</v>
      </c>
      <c r="B1212" s="99">
        <v>5369.01</v>
      </c>
      <c r="C1212" s="99">
        <v>23897.200000000001</v>
      </c>
      <c r="D1212" s="99">
        <v>92324.94</v>
      </c>
      <c r="E1212" s="99">
        <v>78551.97</v>
      </c>
      <c r="F1212" s="121">
        <v>70000</v>
      </c>
      <c r="G1212" s="120">
        <v>26667</v>
      </c>
      <c r="H1212" s="182">
        <v>46476</v>
      </c>
      <c r="I1212" s="182">
        <v>46545</v>
      </c>
      <c r="J1212" s="166">
        <v>2.1</v>
      </c>
      <c r="K1212" s="166">
        <v>1.3</v>
      </c>
      <c r="L1212" s="167" t="s">
        <v>1207</v>
      </c>
      <c r="M1212" s="168" t="s">
        <v>1205</v>
      </c>
      <c r="N1212" s="169">
        <v>0</v>
      </c>
      <c r="O1212" s="21">
        <f t="shared" si="662"/>
        <v>0.8</v>
      </c>
      <c r="P1212" s="21" t="str">
        <f t="shared" si="663"/>
        <v>N</v>
      </c>
      <c r="Q1212" s="22">
        <f t="shared" si="664"/>
        <v>29266.21</v>
      </c>
      <c r="R1212" s="8" t="str">
        <f t="shared" si="665"/>
        <v>N</v>
      </c>
      <c r="S1212" s="23">
        <f t="shared" si="666"/>
        <v>0.8</v>
      </c>
      <c r="T1212" s="24">
        <f t="shared" si="667"/>
        <v>50000</v>
      </c>
      <c r="U1212" s="24">
        <f t="shared" si="668"/>
        <v>200000</v>
      </c>
      <c r="V1212" s="24">
        <f t="shared" si="669"/>
        <v>257500</v>
      </c>
      <c r="W1212" s="24">
        <f t="shared" si="670"/>
        <v>29266.21</v>
      </c>
      <c r="X1212" s="24">
        <f t="shared" si="671"/>
        <v>0</v>
      </c>
      <c r="Y1212" s="24">
        <f t="shared" si="672"/>
        <v>29266.21</v>
      </c>
      <c r="Z1212" s="24">
        <f t="shared" si="673"/>
        <v>0</v>
      </c>
      <c r="AA1212" s="25" t="str">
        <f t="shared" si="674"/>
        <v>N</v>
      </c>
      <c r="AB1212" s="26">
        <f t="shared" si="675"/>
        <v>0</v>
      </c>
      <c r="AC1212" s="27">
        <f t="shared" si="676"/>
        <v>50000</v>
      </c>
      <c r="AD1212" s="28">
        <f t="shared" si="677"/>
        <v>200000</v>
      </c>
      <c r="AE1212" s="28">
        <f t="shared" si="678"/>
        <v>257500</v>
      </c>
      <c r="AF1212" s="28">
        <f t="shared" si="679"/>
        <v>0</v>
      </c>
      <c r="AG1212" s="28">
        <f t="shared" si="680"/>
        <v>0</v>
      </c>
      <c r="AH1212" s="28">
        <f t="shared" si="681"/>
        <v>0</v>
      </c>
      <c r="AI1212" s="28">
        <f t="shared" si="682"/>
        <v>0</v>
      </c>
      <c r="AJ1212" s="29" t="str">
        <f t="shared" si="683"/>
        <v>N</v>
      </c>
      <c r="AK1212" s="30">
        <f t="shared" si="684"/>
        <v>0</v>
      </c>
      <c r="AL1212" s="31">
        <f t="shared" si="685"/>
        <v>50000</v>
      </c>
      <c r="AM1212" s="31">
        <f t="shared" si="686"/>
        <v>200000</v>
      </c>
      <c r="AN1212" s="31">
        <f t="shared" si="687"/>
        <v>257500</v>
      </c>
      <c r="AO1212" s="31">
        <f t="shared" si="688"/>
        <v>0</v>
      </c>
      <c r="AP1212" s="31">
        <f t="shared" si="689"/>
        <v>0</v>
      </c>
      <c r="AQ1212" s="31">
        <f t="shared" si="690"/>
        <v>0</v>
      </c>
      <c r="AR1212" s="31">
        <f t="shared" si="691"/>
        <v>0</v>
      </c>
      <c r="AS1212" s="32">
        <f t="shared" si="692"/>
        <v>0</v>
      </c>
      <c r="AT1212" s="33">
        <f t="shared" si="693"/>
        <v>50000</v>
      </c>
      <c r="AU1212" s="33">
        <f t="shared" si="694"/>
        <v>200000</v>
      </c>
      <c r="AV1212" s="33">
        <v>257710</v>
      </c>
      <c r="AW1212" s="33">
        <f t="shared" si="695"/>
        <v>0</v>
      </c>
      <c r="AX1212" s="33">
        <f t="shared" si="696"/>
        <v>0</v>
      </c>
      <c r="AY1212" s="34">
        <f t="shared" si="697"/>
        <v>0</v>
      </c>
    </row>
    <row r="1213" spans="1:51" ht="15" customHeight="1" x14ac:dyDescent="0.3">
      <c r="A1213" s="166" t="s">
        <v>2418</v>
      </c>
      <c r="B1213" s="99">
        <v>13598.83</v>
      </c>
      <c r="C1213" s="99">
        <v>29691.11</v>
      </c>
      <c r="D1213" s="99">
        <v>118410.96</v>
      </c>
      <c r="E1213" s="99">
        <v>114945.03</v>
      </c>
      <c r="F1213" s="121">
        <v>80000</v>
      </c>
      <c r="G1213" s="120">
        <v>0</v>
      </c>
      <c r="H1213" s="182">
        <v>46416</v>
      </c>
      <c r="I1213" s="182">
        <v>46490</v>
      </c>
      <c r="J1213" s="166">
        <v>5</v>
      </c>
      <c r="K1213" s="166">
        <v>3.1</v>
      </c>
      <c r="L1213" s="167" t="s">
        <v>1207</v>
      </c>
      <c r="M1213" s="168" t="s">
        <v>1205</v>
      </c>
      <c r="N1213" s="169">
        <v>0</v>
      </c>
      <c r="O1213" s="21">
        <f t="shared" si="662"/>
        <v>1.9</v>
      </c>
      <c r="P1213" s="21" t="str">
        <f t="shared" si="663"/>
        <v>N</v>
      </c>
      <c r="Q1213" s="22">
        <f t="shared" si="664"/>
        <v>43289.94</v>
      </c>
      <c r="R1213" s="8" t="str">
        <f t="shared" si="665"/>
        <v>N</v>
      </c>
      <c r="S1213" s="23">
        <f t="shared" si="666"/>
        <v>1.9</v>
      </c>
      <c r="T1213" s="24">
        <f t="shared" si="667"/>
        <v>50000</v>
      </c>
      <c r="U1213" s="24">
        <f t="shared" si="668"/>
        <v>200000</v>
      </c>
      <c r="V1213" s="24">
        <f t="shared" si="669"/>
        <v>257500</v>
      </c>
      <c r="W1213" s="24">
        <f t="shared" si="670"/>
        <v>43289.94</v>
      </c>
      <c r="X1213" s="24">
        <f t="shared" si="671"/>
        <v>0</v>
      </c>
      <c r="Y1213" s="24">
        <f t="shared" si="672"/>
        <v>43289.94</v>
      </c>
      <c r="Z1213" s="24">
        <f t="shared" si="673"/>
        <v>0</v>
      </c>
      <c r="AA1213" s="25" t="str">
        <f t="shared" si="674"/>
        <v>N</v>
      </c>
      <c r="AB1213" s="26">
        <f t="shared" si="675"/>
        <v>0.89999999999999991</v>
      </c>
      <c r="AC1213" s="27">
        <f t="shared" si="676"/>
        <v>50000</v>
      </c>
      <c r="AD1213" s="28">
        <f t="shared" si="677"/>
        <v>200000</v>
      </c>
      <c r="AE1213" s="28">
        <f t="shared" si="678"/>
        <v>257500</v>
      </c>
      <c r="AF1213" s="28">
        <f t="shared" si="679"/>
        <v>38299.099999999991</v>
      </c>
      <c r="AG1213" s="28">
        <f t="shared" si="680"/>
        <v>0</v>
      </c>
      <c r="AH1213" s="28">
        <f t="shared" si="681"/>
        <v>38299.099999999991</v>
      </c>
      <c r="AI1213" s="28">
        <f t="shared" si="682"/>
        <v>4990.8400000000111</v>
      </c>
      <c r="AJ1213" s="29" t="str">
        <f t="shared" si="683"/>
        <v>N</v>
      </c>
      <c r="AK1213" s="30">
        <f t="shared" si="684"/>
        <v>0</v>
      </c>
      <c r="AL1213" s="31">
        <f t="shared" si="685"/>
        <v>50000</v>
      </c>
      <c r="AM1213" s="31">
        <f t="shared" si="686"/>
        <v>200000</v>
      </c>
      <c r="AN1213" s="31">
        <f t="shared" si="687"/>
        <v>257500</v>
      </c>
      <c r="AO1213" s="31">
        <f t="shared" si="688"/>
        <v>0</v>
      </c>
      <c r="AP1213" s="31">
        <f t="shared" si="689"/>
        <v>0</v>
      </c>
      <c r="AQ1213" s="31">
        <f t="shared" si="690"/>
        <v>0</v>
      </c>
      <c r="AR1213" s="31">
        <f t="shared" si="691"/>
        <v>0</v>
      </c>
      <c r="AS1213" s="32">
        <f t="shared" si="692"/>
        <v>0</v>
      </c>
      <c r="AT1213" s="33">
        <f t="shared" si="693"/>
        <v>50000</v>
      </c>
      <c r="AU1213" s="33">
        <f t="shared" si="694"/>
        <v>200000</v>
      </c>
      <c r="AV1213" s="33">
        <v>257711</v>
      </c>
      <c r="AW1213" s="33">
        <f t="shared" si="695"/>
        <v>0</v>
      </c>
      <c r="AX1213" s="33">
        <f t="shared" si="696"/>
        <v>0</v>
      </c>
      <c r="AY1213" s="34">
        <f t="shared" si="697"/>
        <v>4990.8400000000111</v>
      </c>
    </row>
    <row r="1214" spans="1:51" ht="15" customHeight="1" x14ac:dyDescent="0.3">
      <c r="A1214" s="166" t="s">
        <v>2419</v>
      </c>
      <c r="B1214" s="99">
        <v>11389.44</v>
      </c>
      <c r="C1214" s="99">
        <v>7643.53</v>
      </c>
      <c r="D1214" s="99">
        <v>85234.51</v>
      </c>
      <c r="E1214" s="99">
        <v>82638.19</v>
      </c>
      <c r="F1214" s="121">
        <v>250000</v>
      </c>
      <c r="G1214" s="120">
        <v>12500</v>
      </c>
      <c r="H1214" s="182">
        <v>46359</v>
      </c>
      <c r="I1214" s="182">
        <v>46401</v>
      </c>
      <c r="J1214" s="166">
        <v>1.5</v>
      </c>
      <c r="K1214" s="166">
        <v>1.5</v>
      </c>
      <c r="L1214" s="167" t="s">
        <v>1207</v>
      </c>
      <c r="M1214" s="168" t="s">
        <v>1203</v>
      </c>
      <c r="N1214" s="169">
        <v>0.01</v>
      </c>
      <c r="O1214" s="21">
        <f t="shared" si="662"/>
        <v>0</v>
      </c>
      <c r="P1214" s="21" t="str">
        <f t="shared" si="663"/>
        <v>N</v>
      </c>
      <c r="Q1214" s="22">
        <f t="shared" si="664"/>
        <v>19032.97</v>
      </c>
      <c r="R1214" s="8" t="str">
        <f t="shared" si="665"/>
        <v>N</v>
      </c>
      <c r="S1214" s="23">
        <f t="shared" si="666"/>
        <v>0</v>
      </c>
      <c r="T1214" s="24">
        <f t="shared" si="667"/>
        <v>50000</v>
      </c>
      <c r="U1214" s="24">
        <f t="shared" si="668"/>
        <v>200000</v>
      </c>
      <c r="V1214" s="24">
        <f t="shared" si="669"/>
        <v>257500</v>
      </c>
      <c r="W1214" s="24">
        <f t="shared" si="670"/>
        <v>0</v>
      </c>
      <c r="X1214" s="24">
        <f t="shared" si="671"/>
        <v>0</v>
      </c>
      <c r="Y1214" s="24">
        <f t="shared" si="672"/>
        <v>0</v>
      </c>
      <c r="Z1214" s="24">
        <f t="shared" si="673"/>
        <v>0</v>
      </c>
      <c r="AA1214" s="25" t="str">
        <f t="shared" si="674"/>
        <v>N</v>
      </c>
      <c r="AB1214" s="26">
        <f t="shared" si="675"/>
        <v>0</v>
      </c>
      <c r="AC1214" s="27">
        <f t="shared" si="676"/>
        <v>50000</v>
      </c>
      <c r="AD1214" s="28">
        <f t="shared" si="677"/>
        <v>200000</v>
      </c>
      <c r="AE1214" s="28">
        <f t="shared" si="678"/>
        <v>257500</v>
      </c>
      <c r="AF1214" s="28">
        <f t="shared" si="679"/>
        <v>0</v>
      </c>
      <c r="AG1214" s="28">
        <f t="shared" si="680"/>
        <v>0</v>
      </c>
      <c r="AH1214" s="28">
        <f t="shared" si="681"/>
        <v>0</v>
      </c>
      <c r="AI1214" s="28">
        <f t="shared" si="682"/>
        <v>0</v>
      </c>
      <c r="AJ1214" s="29" t="str">
        <f t="shared" si="683"/>
        <v>N</v>
      </c>
      <c r="AK1214" s="30">
        <f t="shared" si="684"/>
        <v>0</v>
      </c>
      <c r="AL1214" s="31">
        <f t="shared" si="685"/>
        <v>50000</v>
      </c>
      <c r="AM1214" s="31">
        <f t="shared" si="686"/>
        <v>200000</v>
      </c>
      <c r="AN1214" s="31">
        <f t="shared" si="687"/>
        <v>257500</v>
      </c>
      <c r="AO1214" s="31">
        <f t="shared" si="688"/>
        <v>0</v>
      </c>
      <c r="AP1214" s="31">
        <f t="shared" si="689"/>
        <v>0</v>
      </c>
      <c r="AQ1214" s="31">
        <f t="shared" si="690"/>
        <v>0</v>
      </c>
      <c r="AR1214" s="31">
        <f t="shared" si="691"/>
        <v>0</v>
      </c>
      <c r="AS1214" s="32">
        <f t="shared" si="692"/>
        <v>0</v>
      </c>
      <c r="AT1214" s="33">
        <f t="shared" si="693"/>
        <v>50000</v>
      </c>
      <c r="AU1214" s="33">
        <f t="shared" si="694"/>
        <v>200000</v>
      </c>
      <c r="AV1214" s="33">
        <v>257712</v>
      </c>
      <c r="AW1214" s="33">
        <f t="shared" si="695"/>
        <v>0</v>
      </c>
      <c r="AX1214" s="33">
        <f t="shared" si="696"/>
        <v>0</v>
      </c>
      <c r="AY1214" s="34">
        <f t="shared" si="697"/>
        <v>0</v>
      </c>
    </row>
    <row r="1215" spans="1:51" ht="15" customHeight="1" x14ac:dyDescent="0.3">
      <c r="A1215" s="166" t="s">
        <v>2420</v>
      </c>
      <c r="B1215" s="99">
        <v>18398.27</v>
      </c>
      <c r="C1215" s="99">
        <v>25352.44</v>
      </c>
      <c r="D1215" s="99">
        <v>76002.47</v>
      </c>
      <c r="E1215" s="99">
        <v>75356.53</v>
      </c>
      <c r="F1215" s="121">
        <v>189000</v>
      </c>
      <c r="G1215" s="120">
        <v>0</v>
      </c>
      <c r="H1215" s="182">
        <v>46300</v>
      </c>
      <c r="I1215" s="182">
        <v>46367</v>
      </c>
      <c r="J1215" s="166">
        <v>3.8</v>
      </c>
      <c r="K1215" s="166">
        <v>2.7</v>
      </c>
      <c r="L1215" s="167" t="s">
        <v>1207</v>
      </c>
      <c r="M1215" s="168" t="s">
        <v>1204</v>
      </c>
      <c r="N1215" s="169">
        <v>0.03</v>
      </c>
      <c r="O1215" s="21">
        <f t="shared" si="662"/>
        <v>1.0999999999999996</v>
      </c>
      <c r="P1215" s="21" t="str">
        <f t="shared" si="663"/>
        <v>N</v>
      </c>
      <c r="Q1215" s="22">
        <f t="shared" si="664"/>
        <v>43750.71</v>
      </c>
      <c r="R1215" s="8" t="str">
        <f t="shared" si="665"/>
        <v>N</v>
      </c>
      <c r="S1215" s="23">
        <f t="shared" si="666"/>
        <v>2.1999999999999993</v>
      </c>
      <c r="T1215" s="24">
        <f t="shared" si="667"/>
        <v>50000</v>
      </c>
      <c r="U1215" s="24">
        <f t="shared" si="668"/>
        <v>200000</v>
      </c>
      <c r="V1215" s="24">
        <f t="shared" si="669"/>
        <v>257500</v>
      </c>
      <c r="W1215" s="24">
        <f t="shared" si="670"/>
        <v>22531.61565</v>
      </c>
      <c r="X1215" s="24">
        <f t="shared" si="671"/>
        <v>0</v>
      </c>
      <c r="Y1215" s="24">
        <f t="shared" si="672"/>
        <v>22531.61565</v>
      </c>
      <c r="Z1215" s="24">
        <f t="shared" si="673"/>
        <v>22531.61565</v>
      </c>
      <c r="AA1215" s="25" t="str">
        <f t="shared" si="674"/>
        <v>N</v>
      </c>
      <c r="AB1215" s="26">
        <f t="shared" si="675"/>
        <v>1.1999999999999993</v>
      </c>
      <c r="AC1215" s="27">
        <f t="shared" si="676"/>
        <v>50000</v>
      </c>
      <c r="AD1215" s="28">
        <f t="shared" si="677"/>
        <v>200000</v>
      </c>
      <c r="AE1215" s="28">
        <f t="shared" si="678"/>
        <v>257500</v>
      </c>
      <c r="AF1215" s="28">
        <f t="shared" si="679"/>
        <v>22984.192175</v>
      </c>
      <c r="AG1215" s="28">
        <f t="shared" si="680"/>
        <v>0</v>
      </c>
      <c r="AH1215" s="28">
        <f t="shared" si="681"/>
        <v>22984.192175</v>
      </c>
      <c r="AI1215" s="28">
        <f t="shared" si="682"/>
        <v>23430.936063999998</v>
      </c>
      <c r="AJ1215" s="29" t="str">
        <f t="shared" si="683"/>
        <v>N</v>
      </c>
      <c r="AK1215" s="30">
        <f t="shared" si="684"/>
        <v>0.19999999999999929</v>
      </c>
      <c r="AL1215" s="31">
        <f t="shared" si="685"/>
        <v>50000</v>
      </c>
      <c r="AM1215" s="31">
        <f t="shared" si="686"/>
        <v>200000</v>
      </c>
      <c r="AN1215" s="31">
        <f t="shared" si="687"/>
        <v>257500</v>
      </c>
      <c r="AO1215" s="31">
        <f t="shared" si="688"/>
        <v>11492.0960875</v>
      </c>
      <c r="AP1215" s="31">
        <f t="shared" si="689"/>
        <v>0</v>
      </c>
      <c r="AQ1215" s="31">
        <f t="shared" si="690"/>
        <v>11492.0960875</v>
      </c>
      <c r="AR1215" s="31">
        <f t="shared" si="691"/>
        <v>36315.485998669996</v>
      </c>
      <c r="AS1215" s="32">
        <f t="shared" si="692"/>
        <v>0</v>
      </c>
      <c r="AT1215" s="33">
        <f t="shared" si="693"/>
        <v>50000</v>
      </c>
      <c r="AU1215" s="33">
        <f t="shared" si="694"/>
        <v>200000</v>
      </c>
      <c r="AV1215" s="33">
        <v>257713</v>
      </c>
      <c r="AW1215" s="33">
        <f t="shared" si="695"/>
        <v>0</v>
      </c>
      <c r="AX1215" s="33">
        <f t="shared" si="696"/>
        <v>0</v>
      </c>
      <c r="AY1215" s="34">
        <f t="shared" si="697"/>
        <v>82278.03771266999</v>
      </c>
    </row>
    <row r="1216" spans="1:51" ht="15" customHeight="1" x14ac:dyDescent="0.3">
      <c r="A1216" s="166" t="s">
        <v>2421</v>
      </c>
      <c r="B1216" s="99">
        <v>15779.2</v>
      </c>
      <c r="C1216" s="99">
        <v>20020.04</v>
      </c>
      <c r="D1216" s="99">
        <v>79980.42</v>
      </c>
      <c r="E1216" s="99">
        <v>79583.3</v>
      </c>
      <c r="F1216" s="121">
        <v>175000</v>
      </c>
      <c r="G1216" s="120">
        <v>12500</v>
      </c>
      <c r="H1216" s="182">
        <v>46289</v>
      </c>
      <c r="I1216" s="182">
        <v>46317</v>
      </c>
      <c r="J1216" s="166">
        <v>2.5</v>
      </c>
      <c r="K1216" s="166">
        <v>2</v>
      </c>
      <c r="L1216" s="167" t="s">
        <v>1206</v>
      </c>
      <c r="M1216" s="168" t="s">
        <v>1205</v>
      </c>
      <c r="N1216" s="169">
        <v>2.7E-2</v>
      </c>
      <c r="O1216" s="21">
        <f t="shared" si="662"/>
        <v>0.5</v>
      </c>
      <c r="P1216" s="21" t="str">
        <f t="shared" si="663"/>
        <v>N</v>
      </c>
      <c r="Q1216" s="22">
        <f t="shared" si="664"/>
        <v>35799.240000000005</v>
      </c>
      <c r="R1216" s="8" t="str">
        <f t="shared" si="665"/>
        <v>N</v>
      </c>
      <c r="S1216" s="23">
        <f t="shared" si="666"/>
        <v>0.5</v>
      </c>
      <c r="T1216" s="24">
        <f t="shared" si="667"/>
        <v>20500</v>
      </c>
      <c r="U1216" s="24">
        <f t="shared" si="668"/>
        <v>100000</v>
      </c>
      <c r="V1216" s="24">
        <f t="shared" si="669"/>
        <v>257500</v>
      </c>
      <c r="W1216" s="24">
        <f t="shared" si="670"/>
        <v>20019.580000000002</v>
      </c>
      <c r="X1216" s="24">
        <f t="shared" si="671"/>
        <v>0</v>
      </c>
      <c r="Y1216" s="24">
        <f t="shared" si="672"/>
        <v>20019.580000000002</v>
      </c>
      <c r="Z1216" s="24">
        <f t="shared" si="673"/>
        <v>16746.239480000004</v>
      </c>
      <c r="AA1216" s="25" t="str">
        <f t="shared" si="674"/>
        <v>N</v>
      </c>
      <c r="AB1216" s="26">
        <f t="shared" si="675"/>
        <v>0</v>
      </c>
      <c r="AC1216" s="27">
        <f t="shared" si="676"/>
        <v>20500</v>
      </c>
      <c r="AD1216" s="28">
        <f t="shared" si="677"/>
        <v>100000</v>
      </c>
      <c r="AE1216" s="28">
        <f t="shared" si="678"/>
        <v>257500</v>
      </c>
      <c r="AF1216" s="28">
        <f t="shared" si="679"/>
        <v>0</v>
      </c>
      <c r="AG1216" s="28">
        <f t="shared" si="680"/>
        <v>0</v>
      </c>
      <c r="AH1216" s="28">
        <f t="shared" si="681"/>
        <v>0</v>
      </c>
      <c r="AI1216" s="28">
        <f t="shared" si="682"/>
        <v>0</v>
      </c>
      <c r="AJ1216" s="29" t="str">
        <f t="shared" si="683"/>
        <v>N</v>
      </c>
      <c r="AK1216" s="30">
        <f t="shared" si="684"/>
        <v>0</v>
      </c>
      <c r="AL1216" s="31">
        <f t="shared" si="685"/>
        <v>20500</v>
      </c>
      <c r="AM1216" s="31">
        <f t="shared" si="686"/>
        <v>100000</v>
      </c>
      <c r="AN1216" s="31">
        <f t="shared" si="687"/>
        <v>257500</v>
      </c>
      <c r="AO1216" s="31">
        <f t="shared" si="688"/>
        <v>0</v>
      </c>
      <c r="AP1216" s="31">
        <f t="shared" si="689"/>
        <v>0</v>
      </c>
      <c r="AQ1216" s="31">
        <f t="shared" si="690"/>
        <v>0</v>
      </c>
      <c r="AR1216" s="31">
        <f t="shared" si="691"/>
        <v>0</v>
      </c>
      <c r="AS1216" s="32">
        <f t="shared" si="692"/>
        <v>0</v>
      </c>
      <c r="AT1216" s="33">
        <f t="shared" si="693"/>
        <v>20500</v>
      </c>
      <c r="AU1216" s="33">
        <f t="shared" si="694"/>
        <v>100000</v>
      </c>
      <c r="AV1216" s="33">
        <v>257714</v>
      </c>
      <c r="AW1216" s="33">
        <f t="shared" si="695"/>
        <v>0</v>
      </c>
      <c r="AX1216" s="33">
        <f t="shared" si="696"/>
        <v>0</v>
      </c>
      <c r="AY1216" s="34">
        <f t="shared" si="697"/>
        <v>16746.239480000004</v>
      </c>
    </row>
    <row r="1217" spans="1:51" ht="15" customHeight="1" x14ac:dyDescent="0.3">
      <c r="A1217" s="166" t="s">
        <v>2422</v>
      </c>
      <c r="B1217" s="99">
        <v>18046.62</v>
      </c>
      <c r="C1217" s="99">
        <v>11249.77</v>
      </c>
      <c r="D1217" s="99">
        <v>78812.47</v>
      </c>
      <c r="E1217" s="99">
        <v>65300.31</v>
      </c>
      <c r="F1217" s="121">
        <v>65000</v>
      </c>
      <c r="G1217" s="120">
        <v>0</v>
      </c>
      <c r="H1217" s="182">
        <v>46461</v>
      </c>
      <c r="I1217" s="182">
        <v>46478</v>
      </c>
      <c r="J1217" s="166">
        <v>3</v>
      </c>
      <c r="K1217" s="166">
        <v>0.5</v>
      </c>
      <c r="L1217" s="167" t="s">
        <v>1206</v>
      </c>
      <c r="M1217" s="168" t="s">
        <v>1204</v>
      </c>
      <c r="N1217" s="169">
        <v>0.06</v>
      </c>
      <c r="O1217" s="21">
        <f t="shared" si="662"/>
        <v>2.5</v>
      </c>
      <c r="P1217" s="21" t="str">
        <f t="shared" si="663"/>
        <v>N</v>
      </c>
      <c r="Q1217" s="22">
        <f t="shared" si="664"/>
        <v>29296.39</v>
      </c>
      <c r="R1217" s="8" t="str">
        <f t="shared" si="665"/>
        <v>N</v>
      </c>
      <c r="S1217" s="23">
        <f t="shared" si="666"/>
        <v>5</v>
      </c>
      <c r="T1217" s="24">
        <f t="shared" si="667"/>
        <v>20500</v>
      </c>
      <c r="U1217" s="24">
        <f t="shared" si="668"/>
        <v>100000</v>
      </c>
      <c r="V1217" s="24">
        <f t="shared" si="669"/>
        <v>257500</v>
      </c>
      <c r="W1217" s="24">
        <f t="shared" si="670"/>
        <v>10250</v>
      </c>
      <c r="X1217" s="24">
        <f t="shared" si="671"/>
        <v>0</v>
      </c>
      <c r="Y1217" s="24">
        <f t="shared" si="672"/>
        <v>10250</v>
      </c>
      <c r="Z1217" s="24">
        <f t="shared" si="673"/>
        <v>20804.1734</v>
      </c>
      <c r="AA1217" s="25" t="str">
        <f t="shared" si="674"/>
        <v>N</v>
      </c>
      <c r="AB1217" s="26">
        <f t="shared" si="675"/>
        <v>4</v>
      </c>
      <c r="AC1217" s="27">
        <f t="shared" si="676"/>
        <v>20500</v>
      </c>
      <c r="AD1217" s="28">
        <f t="shared" si="677"/>
        <v>100000</v>
      </c>
      <c r="AE1217" s="28">
        <f t="shared" si="678"/>
        <v>257500</v>
      </c>
      <c r="AF1217" s="28">
        <f t="shared" si="679"/>
        <v>5468.7649999999994</v>
      </c>
      <c r="AG1217" s="28">
        <f t="shared" si="680"/>
        <v>0</v>
      </c>
      <c r="AH1217" s="28">
        <f t="shared" si="681"/>
        <v>5468.7649999999994</v>
      </c>
      <c r="AI1217" s="28">
        <f t="shared" si="682"/>
        <v>27448.658803999999</v>
      </c>
      <c r="AJ1217" s="29" t="str">
        <f t="shared" si="683"/>
        <v>N</v>
      </c>
      <c r="AK1217" s="30">
        <f t="shared" si="684"/>
        <v>3</v>
      </c>
      <c r="AL1217" s="31">
        <f t="shared" si="685"/>
        <v>20500</v>
      </c>
      <c r="AM1217" s="31">
        <f t="shared" si="686"/>
        <v>100000</v>
      </c>
      <c r="AN1217" s="31">
        <f t="shared" si="687"/>
        <v>257500</v>
      </c>
      <c r="AO1217" s="31">
        <f t="shared" si="688"/>
        <v>5468.7649999999994</v>
      </c>
      <c r="AP1217" s="31">
        <f t="shared" si="689"/>
        <v>0</v>
      </c>
      <c r="AQ1217" s="31">
        <f t="shared" si="690"/>
        <v>5468.7649999999994</v>
      </c>
      <c r="AR1217" s="31">
        <f t="shared" si="691"/>
        <v>29423.704232240001</v>
      </c>
      <c r="AS1217" s="32">
        <f t="shared" si="692"/>
        <v>2</v>
      </c>
      <c r="AT1217" s="33">
        <f t="shared" si="693"/>
        <v>20500</v>
      </c>
      <c r="AU1217" s="33">
        <f t="shared" si="694"/>
        <v>100000</v>
      </c>
      <c r="AV1217" s="33">
        <v>257715</v>
      </c>
      <c r="AW1217" s="33">
        <f t="shared" si="695"/>
        <v>0</v>
      </c>
      <c r="AX1217" s="33">
        <f t="shared" si="696"/>
        <v>36986.017386174404</v>
      </c>
      <c r="AY1217" s="34">
        <f t="shared" si="697"/>
        <v>114662.5538224144</v>
      </c>
    </row>
    <row r="1218" spans="1:51" ht="15" customHeight="1" x14ac:dyDescent="0.3">
      <c r="A1218" s="166" t="s">
        <v>2423</v>
      </c>
      <c r="B1218" s="99">
        <v>14251.27</v>
      </c>
      <c r="C1218" s="99">
        <v>24828.97</v>
      </c>
      <c r="D1218" s="99">
        <v>70766.289999999994</v>
      </c>
      <c r="E1218" s="99">
        <v>68214.61</v>
      </c>
      <c r="F1218" s="121">
        <v>35000</v>
      </c>
      <c r="G1218" s="120">
        <v>12500</v>
      </c>
      <c r="H1218" s="182">
        <v>46561</v>
      </c>
      <c r="I1218" s="182">
        <v>46636</v>
      </c>
      <c r="J1218" s="166">
        <v>1.6</v>
      </c>
      <c r="K1218" s="166">
        <v>1.2</v>
      </c>
      <c r="L1218" s="167" t="s">
        <v>1206</v>
      </c>
      <c r="M1218" s="168" t="s">
        <v>1203</v>
      </c>
      <c r="N1218" s="169">
        <v>0.01</v>
      </c>
      <c r="O1218" s="21">
        <f t="shared" si="662"/>
        <v>0.40000000000000013</v>
      </c>
      <c r="P1218" s="21" t="str">
        <f t="shared" si="663"/>
        <v>N</v>
      </c>
      <c r="Q1218" s="22">
        <f t="shared" si="664"/>
        <v>39080.240000000005</v>
      </c>
      <c r="R1218" s="8" t="str">
        <f t="shared" si="665"/>
        <v>N</v>
      </c>
      <c r="S1218" s="23">
        <f t="shared" si="666"/>
        <v>0.53333333333333355</v>
      </c>
      <c r="T1218" s="24">
        <f t="shared" si="667"/>
        <v>20500</v>
      </c>
      <c r="U1218" s="24">
        <f t="shared" si="668"/>
        <v>100000</v>
      </c>
      <c r="V1218" s="24">
        <f t="shared" si="669"/>
        <v>257500</v>
      </c>
      <c r="W1218" s="24">
        <f t="shared" si="670"/>
        <v>15375</v>
      </c>
      <c r="X1218" s="24">
        <f t="shared" si="671"/>
        <v>0</v>
      </c>
      <c r="Y1218" s="24">
        <f t="shared" si="672"/>
        <v>15375</v>
      </c>
      <c r="Z1218" s="24">
        <f t="shared" si="673"/>
        <v>24096.042400000006</v>
      </c>
      <c r="AA1218" s="25" t="str">
        <f t="shared" si="674"/>
        <v>N</v>
      </c>
      <c r="AB1218" s="26">
        <f t="shared" si="675"/>
        <v>0</v>
      </c>
      <c r="AC1218" s="27">
        <f t="shared" si="676"/>
        <v>20500</v>
      </c>
      <c r="AD1218" s="28">
        <f t="shared" si="677"/>
        <v>100000</v>
      </c>
      <c r="AE1218" s="28">
        <f t="shared" si="678"/>
        <v>257500</v>
      </c>
      <c r="AF1218" s="28">
        <f t="shared" si="679"/>
        <v>0</v>
      </c>
      <c r="AG1218" s="28">
        <f t="shared" si="680"/>
        <v>0</v>
      </c>
      <c r="AH1218" s="28">
        <f t="shared" si="681"/>
        <v>0</v>
      </c>
      <c r="AI1218" s="28">
        <f t="shared" si="682"/>
        <v>0</v>
      </c>
      <c r="AJ1218" s="29" t="str">
        <f t="shared" si="683"/>
        <v>N</v>
      </c>
      <c r="AK1218" s="30">
        <f t="shared" si="684"/>
        <v>0</v>
      </c>
      <c r="AL1218" s="31">
        <f t="shared" si="685"/>
        <v>20500</v>
      </c>
      <c r="AM1218" s="31">
        <f t="shared" si="686"/>
        <v>100000</v>
      </c>
      <c r="AN1218" s="31">
        <f t="shared" si="687"/>
        <v>257500</v>
      </c>
      <c r="AO1218" s="31">
        <f t="shared" si="688"/>
        <v>0</v>
      </c>
      <c r="AP1218" s="31">
        <f t="shared" si="689"/>
        <v>0</v>
      </c>
      <c r="AQ1218" s="31">
        <f t="shared" si="690"/>
        <v>0</v>
      </c>
      <c r="AR1218" s="31">
        <f t="shared" si="691"/>
        <v>0</v>
      </c>
      <c r="AS1218" s="32">
        <f t="shared" si="692"/>
        <v>0</v>
      </c>
      <c r="AT1218" s="33">
        <f t="shared" si="693"/>
        <v>20500</v>
      </c>
      <c r="AU1218" s="33">
        <f t="shared" si="694"/>
        <v>100000</v>
      </c>
      <c r="AV1218" s="33">
        <v>257716</v>
      </c>
      <c r="AW1218" s="33">
        <f t="shared" si="695"/>
        <v>0</v>
      </c>
      <c r="AX1218" s="33">
        <f t="shared" si="696"/>
        <v>0</v>
      </c>
      <c r="AY1218" s="34">
        <f t="shared" si="697"/>
        <v>24096.042400000006</v>
      </c>
    </row>
    <row r="1219" spans="1:51" ht="15" customHeight="1" x14ac:dyDescent="0.3">
      <c r="A1219" s="166" t="s">
        <v>2424</v>
      </c>
      <c r="B1219" s="99">
        <v>11544.52</v>
      </c>
      <c r="C1219" s="99">
        <v>7320.58</v>
      </c>
      <c r="D1219" s="99">
        <v>92690.43</v>
      </c>
      <c r="E1219" s="99">
        <v>80180.08</v>
      </c>
      <c r="F1219" s="121">
        <v>88000</v>
      </c>
      <c r="G1219" s="120">
        <v>0</v>
      </c>
      <c r="H1219" s="182">
        <v>46317</v>
      </c>
      <c r="I1219" s="182">
        <v>46328</v>
      </c>
      <c r="J1219" s="166">
        <v>2.2000000000000002</v>
      </c>
      <c r="K1219" s="166">
        <v>0.5</v>
      </c>
      <c r="L1219" s="167" t="s">
        <v>1206</v>
      </c>
      <c r="M1219" s="168" t="s">
        <v>1204</v>
      </c>
      <c r="N1219" s="169">
        <v>0.02</v>
      </c>
      <c r="O1219" s="21">
        <f t="shared" si="662"/>
        <v>1.7000000000000002</v>
      </c>
      <c r="P1219" s="21" t="str">
        <f t="shared" si="663"/>
        <v>N</v>
      </c>
      <c r="Q1219" s="22">
        <f t="shared" si="664"/>
        <v>18865.099999999999</v>
      </c>
      <c r="R1219" s="8" t="str">
        <f t="shared" si="665"/>
        <v>N</v>
      </c>
      <c r="S1219" s="23">
        <f t="shared" si="666"/>
        <v>3.4000000000000004</v>
      </c>
      <c r="T1219" s="24">
        <f t="shared" si="667"/>
        <v>20500</v>
      </c>
      <c r="U1219" s="24">
        <f t="shared" si="668"/>
        <v>100000</v>
      </c>
      <c r="V1219" s="24">
        <f t="shared" si="669"/>
        <v>257500</v>
      </c>
      <c r="W1219" s="24">
        <f t="shared" si="670"/>
        <v>3654.7850000000035</v>
      </c>
      <c r="X1219" s="24">
        <f t="shared" si="671"/>
        <v>0</v>
      </c>
      <c r="Y1219" s="24">
        <f t="shared" si="672"/>
        <v>3654.7850000000035</v>
      </c>
      <c r="Z1219" s="24">
        <f t="shared" si="673"/>
        <v>15587.616999999995</v>
      </c>
      <c r="AA1219" s="25" t="str">
        <f t="shared" si="674"/>
        <v>N</v>
      </c>
      <c r="AB1219" s="26">
        <f t="shared" si="675"/>
        <v>2.4000000000000004</v>
      </c>
      <c r="AC1219" s="27">
        <f t="shared" si="676"/>
        <v>20500</v>
      </c>
      <c r="AD1219" s="28">
        <f t="shared" si="677"/>
        <v>100000</v>
      </c>
      <c r="AE1219" s="28">
        <f t="shared" si="678"/>
        <v>257500</v>
      </c>
      <c r="AF1219" s="28">
        <f t="shared" si="679"/>
        <v>1827.3925000000017</v>
      </c>
      <c r="AG1219" s="28">
        <f t="shared" si="680"/>
        <v>0</v>
      </c>
      <c r="AH1219" s="28">
        <f t="shared" si="681"/>
        <v>1827.3925000000017</v>
      </c>
      <c r="AI1219" s="28">
        <f t="shared" si="682"/>
        <v>17799.857539999997</v>
      </c>
      <c r="AJ1219" s="29" t="str">
        <f t="shared" si="683"/>
        <v>N</v>
      </c>
      <c r="AK1219" s="30">
        <f t="shared" si="684"/>
        <v>1.4000000000000004</v>
      </c>
      <c r="AL1219" s="31">
        <f t="shared" si="685"/>
        <v>20500</v>
      </c>
      <c r="AM1219" s="31">
        <f t="shared" si="686"/>
        <v>100000</v>
      </c>
      <c r="AN1219" s="31">
        <f t="shared" si="687"/>
        <v>257500</v>
      </c>
      <c r="AO1219" s="31">
        <f t="shared" si="688"/>
        <v>0</v>
      </c>
      <c r="AP1219" s="31">
        <f t="shared" si="689"/>
        <v>0</v>
      </c>
      <c r="AQ1219" s="31">
        <f t="shared" si="690"/>
        <v>0</v>
      </c>
      <c r="AR1219" s="31">
        <f t="shared" si="691"/>
        <v>20019.7950408</v>
      </c>
      <c r="AS1219" s="32">
        <f t="shared" si="692"/>
        <v>0.40000000000000036</v>
      </c>
      <c r="AT1219" s="33">
        <f t="shared" si="693"/>
        <v>20500</v>
      </c>
      <c r="AU1219" s="33">
        <f t="shared" si="694"/>
        <v>100000</v>
      </c>
      <c r="AV1219" s="33">
        <v>257717</v>
      </c>
      <c r="AW1219" s="33">
        <f t="shared" si="695"/>
        <v>913.69625000000087</v>
      </c>
      <c r="AX1219" s="33">
        <f t="shared" si="696"/>
        <v>19506.494691616001</v>
      </c>
      <c r="AY1219" s="34">
        <f t="shared" si="697"/>
        <v>72913.764272415996</v>
      </c>
    </row>
    <row r="1220" spans="1:51" ht="15" customHeight="1" x14ac:dyDescent="0.3">
      <c r="A1220" s="166" t="s">
        <v>2425</v>
      </c>
      <c r="B1220" s="99">
        <v>14839.72</v>
      </c>
      <c r="C1220" s="99">
        <v>23544.73</v>
      </c>
      <c r="D1220" s="99">
        <v>67138.81</v>
      </c>
      <c r="E1220" s="99">
        <v>64760.21</v>
      </c>
      <c r="F1220" s="121">
        <v>72000</v>
      </c>
      <c r="G1220" s="120">
        <v>24444</v>
      </c>
      <c r="H1220" s="182">
        <v>46238</v>
      </c>
      <c r="I1220" s="182">
        <v>46302</v>
      </c>
      <c r="J1220" s="166">
        <v>4</v>
      </c>
      <c r="K1220" s="166">
        <v>3</v>
      </c>
      <c r="L1220" s="167" t="s">
        <v>1207</v>
      </c>
      <c r="M1220" s="168" t="s">
        <v>1205</v>
      </c>
      <c r="N1220" s="169">
        <v>0.02</v>
      </c>
      <c r="O1220" s="21">
        <f t="shared" si="662"/>
        <v>1</v>
      </c>
      <c r="P1220" s="21" t="str">
        <f t="shared" si="663"/>
        <v>N</v>
      </c>
      <c r="Q1220" s="22">
        <f t="shared" si="664"/>
        <v>38384.449999999997</v>
      </c>
      <c r="R1220" s="8" t="str">
        <f t="shared" si="665"/>
        <v>N</v>
      </c>
      <c r="S1220" s="23">
        <f t="shared" si="666"/>
        <v>1</v>
      </c>
      <c r="T1220" s="24">
        <f t="shared" si="667"/>
        <v>50000</v>
      </c>
      <c r="U1220" s="24">
        <f t="shared" si="668"/>
        <v>200000</v>
      </c>
      <c r="V1220" s="24">
        <f t="shared" si="669"/>
        <v>257500</v>
      </c>
      <c r="W1220" s="24">
        <f t="shared" si="670"/>
        <v>39152.138999999996</v>
      </c>
      <c r="X1220" s="24">
        <f t="shared" si="671"/>
        <v>0</v>
      </c>
      <c r="Y1220" s="24">
        <f t="shared" si="672"/>
        <v>39152.138999999996</v>
      </c>
      <c r="Z1220" s="24">
        <f t="shared" si="673"/>
        <v>0</v>
      </c>
      <c r="AA1220" s="25" t="str">
        <f t="shared" si="674"/>
        <v>N</v>
      </c>
      <c r="AB1220" s="26">
        <f t="shared" si="675"/>
        <v>0</v>
      </c>
      <c r="AC1220" s="27">
        <f t="shared" si="676"/>
        <v>50000</v>
      </c>
      <c r="AD1220" s="28">
        <f t="shared" si="677"/>
        <v>200000</v>
      </c>
      <c r="AE1220" s="28">
        <f t="shared" si="678"/>
        <v>257500</v>
      </c>
      <c r="AF1220" s="28">
        <f t="shared" si="679"/>
        <v>0</v>
      </c>
      <c r="AG1220" s="28">
        <f t="shared" si="680"/>
        <v>0</v>
      </c>
      <c r="AH1220" s="28">
        <f t="shared" si="681"/>
        <v>0</v>
      </c>
      <c r="AI1220" s="28">
        <f t="shared" si="682"/>
        <v>0</v>
      </c>
      <c r="AJ1220" s="29" t="str">
        <f t="shared" si="683"/>
        <v>N</v>
      </c>
      <c r="AK1220" s="30">
        <f t="shared" si="684"/>
        <v>0</v>
      </c>
      <c r="AL1220" s="31">
        <f t="shared" si="685"/>
        <v>50000</v>
      </c>
      <c r="AM1220" s="31">
        <f t="shared" si="686"/>
        <v>200000</v>
      </c>
      <c r="AN1220" s="31">
        <f t="shared" si="687"/>
        <v>257500</v>
      </c>
      <c r="AO1220" s="31">
        <f t="shared" si="688"/>
        <v>0</v>
      </c>
      <c r="AP1220" s="31">
        <f t="shared" si="689"/>
        <v>0</v>
      </c>
      <c r="AQ1220" s="31">
        <f t="shared" si="690"/>
        <v>0</v>
      </c>
      <c r="AR1220" s="31">
        <f t="shared" si="691"/>
        <v>0</v>
      </c>
      <c r="AS1220" s="32">
        <f t="shared" si="692"/>
        <v>0</v>
      </c>
      <c r="AT1220" s="33">
        <f t="shared" si="693"/>
        <v>50000</v>
      </c>
      <c r="AU1220" s="33">
        <f t="shared" si="694"/>
        <v>200000</v>
      </c>
      <c r="AV1220" s="33">
        <v>257718</v>
      </c>
      <c r="AW1220" s="33">
        <f t="shared" si="695"/>
        <v>0</v>
      </c>
      <c r="AX1220" s="33">
        <f t="shared" si="696"/>
        <v>0</v>
      </c>
      <c r="AY1220" s="34">
        <f t="shared" si="697"/>
        <v>0</v>
      </c>
    </row>
    <row r="1221" spans="1:51" ht="15" customHeight="1" x14ac:dyDescent="0.3">
      <c r="A1221" s="166" t="s">
        <v>2426</v>
      </c>
      <c r="B1221" s="99">
        <v>7914.51</v>
      </c>
      <c r="C1221" s="99">
        <v>30556.39</v>
      </c>
      <c r="D1221" s="99">
        <v>97427.71</v>
      </c>
      <c r="E1221" s="99">
        <v>83835.11</v>
      </c>
      <c r="F1221" s="121">
        <v>66000</v>
      </c>
      <c r="G1221" s="120">
        <v>0</v>
      </c>
      <c r="H1221" s="182">
        <v>46243</v>
      </c>
      <c r="I1221" s="182">
        <v>46325</v>
      </c>
      <c r="J1221" s="166">
        <v>4.7</v>
      </c>
      <c r="K1221" s="166">
        <v>2.7</v>
      </c>
      <c r="L1221" s="167" t="s">
        <v>1207</v>
      </c>
      <c r="M1221" s="168" t="s">
        <v>1205</v>
      </c>
      <c r="N1221" s="169">
        <v>0.02</v>
      </c>
      <c r="O1221" s="21">
        <f t="shared" ref="O1221:O1284" si="698">MAX(0, J1221-K1221)</f>
        <v>2</v>
      </c>
      <c r="P1221" s="21" t="str">
        <f t="shared" ref="P1221:P1284" si="699">IF(
  AND(
    I1221 &gt;= H1221 - 10,
    I1221 &lt;= DATE(2026,6,30),
    O1221 &gt; 0
  ),
  "Y",
  "N"
)</f>
        <v>N</v>
      </c>
      <c r="Q1221" s="22">
        <f t="shared" ref="Q1221:Q1284" si="700">B1221+C1221</f>
        <v>38470.9</v>
      </c>
      <c r="R1221" s="8" t="str">
        <f t="shared" ref="R1221:R1284" si="701">IF(AND(P1221="Y",O1221&gt;0),"Y","N")</f>
        <v>N</v>
      </c>
      <c r="S1221" s="23">
        <f t="shared" ref="S1221:S1284" si="702">MAX(0,(O1221/M1221))</f>
        <v>2</v>
      </c>
      <c r="T1221" s="24">
        <f t="shared" ref="T1221:T1284" si="703">IF(R1221="Y",(20500+G1221),IF(AND(R1221="N",L1221="G"),20500,IF(AND(R1221="N",L1221="P"),50000,IF(AND(R1221="",L1221="G"),20500,IF(AND(R1221="",L1221="P"),50000,"")))))</f>
        <v>50000</v>
      </c>
      <c r="U1221" s="24">
        <f t="shared" ref="U1221:U1284" si="704">IF(AND(R1221="Y",G1221&gt;0),224000,IF(AND(R1221="Y",G1221=0),138500,IF(AND(R1221="N",L1221="G"),100000,IF(AND(R1221="N",L1221=""),100000,IF(AND(R1221="N",L1221="P"),200000,"")))))</f>
        <v>200000</v>
      </c>
      <c r="V1221" s="24">
        <f t="shared" ref="V1221:V1284" si="705">IF(R1221="Y",U1221,IF(R1221="N",257500,IF(R1221="",257500,)))</f>
        <v>257500</v>
      </c>
      <c r="W1221" s="24">
        <f t="shared" ref="W1221:W1284" si="706">IF(
  M1221&lt;0.5,
  0,
  MAX(
    0,
    IF(
      S1221=0,
      0,
      IF(
        R1221="Y",
        MIN(Q1221*(1+N1221), T1221, U1221-E1221, V1221-E1221),
        MIN(Q1221*(1+N1221), T1221, U1221-D1221, V1221-F1221)
      )
    )
  ) * M1221
)</f>
        <v>39240.317999999999</v>
      </c>
      <c r="X1221" s="24">
        <f t="shared" ref="X1221:X1284" si="707">IF(
  M1221&lt;0.5,
  0,
  MAX(
    0,
    IF(
      S1221=0,
      0,
      IF(
        R1221="Y",
        (Q1221*(1+N1221)-W1221),
        0
      )
    )
  ) * M1221
)</f>
        <v>0</v>
      </c>
      <c r="Y1221" s="24">
        <f t="shared" ref="Y1221:Y1284" si="708">W1221+X1221</f>
        <v>39240.317999999999</v>
      </c>
      <c r="Z1221" s="24">
        <f t="shared" ref="Z1221:Z1284" si="709">IF(S1221=0, 0, MAX(0, (Q1221*(1+N1221))-Y1221))</f>
        <v>0</v>
      </c>
      <c r="AA1221" s="25" t="str">
        <f t="shared" ref="AA1221:AA1284" si="710">IF(AND(P1221="Y",O1221&gt;1),"Y","N")</f>
        <v>N</v>
      </c>
      <c r="AB1221" s="26">
        <f t="shared" ref="AB1221:AB1284" si="711">MAX(0,(S1221-1))</f>
        <v>1</v>
      </c>
      <c r="AC1221" s="27">
        <f t="shared" ref="AC1221:AC1284" si="712">IF(AA1221="Y",(20500+G1221),IF(AND(AA1221="N",L1221="G"),20500,IF(AND(AA1221="N",L1221="P"),50000,IF(AND(AA1221="",L1221="G"),20500,IF(AND(AA1221="",L1221="P"),50000,"")))))</f>
        <v>50000</v>
      </c>
      <c r="AD1221" s="28">
        <f t="shared" ref="AD1221:AD1284" si="713">IF(AND(AA1221="Y",G1221&gt;0),224000,IF(AND(AA1221="Y",G1221=0),138500,IF(AND(AA1221="N",L1221="G"),100000,IF(AND(AA1221="N",L1221=""),100000,IF(AND(AA1221="N",L1221="P"),200000,"")))))</f>
        <v>200000</v>
      </c>
      <c r="AE1221" s="28">
        <f t="shared" ref="AE1221:AE1284" si="714">IF(AA1221="Y",AD1221,IF(AA1221="N",257500,IF(AA1221="",257500,)))</f>
        <v>257500</v>
      </c>
      <c r="AF1221" s="28">
        <f t="shared" ref="AF1221:AF1284" si="715">IF(
  M1221&lt;0.5,
  0,
  MAX(
    0,
    IF(
      AB1221=0,
      0,
      IF(
        AA1221="Y",
        MIN(Q1221*(1+N1221)*(1+N1221), AC1221, AD1221-E1221-W1221, AE1221-E1221-W1221),
        MIN(Q1221*(1+N1221)*(1+N1221), AC1221, AD1221-D1221-W1221, AE1221-F1221-W1221)
      )
    )
  ) * M1221
)</f>
        <v>40025.124360000002</v>
      </c>
      <c r="AG1221" s="28">
        <f t="shared" ref="AG1221:AG1284" si="716">IF(
  M1221&lt;0.5,
  0,
  MAX(
    0,
    IF(
      AB1221=0,
      0,
      IF(
        AA1221="Y",
        (Q1221*(1+N1221)*(1+N1221)-AF1221),
        0
      )
    )
  ) * M1221
)</f>
        <v>0</v>
      </c>
      <c r="AH1221" s="28">
        <f t="shared" ref="AH1221:AH1284" si="717">AF1221+AG1221</f>
        <v>40025.124360000002</v>
      </c>
      <c r="AI1221" s="28">
        <f t="shared" ref="AI1221:AI1284" si="718">IF(AB1221=0, 0, MAX(0, (Q1221*(1+N1221)*(1+N1221)) - AH1221))</f>
        <v>0</v>
      </c>
      <c r="AJ1221" s="29" t="str">
        <f t="shared" ref="AJ1221:AJ1284" si="719">IF(AND(P1221="Y",O1221&gt;2),"Y","N")</f>
        <v>N</v>
      </c>
      <c r="AK1221" s="30">
        <f t="shared" si="684"/>
        <v>0</v>
      </c>
      <c r="AL1221" s="31">
        <f t="shared" si="685"/>
        <v>50000</v>
      </c>
      <c r="AM1221" s="31">
        <f t="shared" si="686"/>
        <v>200000</v>
      </c>
      <c r="AN1221" s="31">
        <f t="shared" si="687"/>
        <v>257500</v>
      </c>
      <c r="AO1221" s="31">
        <f t="shared" si="688"/>
        <v>0</v>
      </c>
      <c r="AP1221" s="31">
        <f t="shared" si="689"/>
        <v>0</v>
      </c>
      <c r="AQ1221" s="31">
        <f t="shared" si="690"/>
        <v>0</v>
      </c>
      <c r="AR1221" s="31">
        <f t="shared" si="691"/>
        <v>0</v>
      </c>
      <c r="AS1221" s="32">
        <f t="shared" si="692"/>
        <v>0</v>
      </c>
      <c r="AT1221" s="33">
        <f t="shared" si="693"/>
        <v>50000</v>
      </c>
      <c r="AU1221" s="33">
        <f t="shared" si="694"/>
        <v>200000</v>
      </c>
      <c r="AV1221" s="33">
        <v>257719</v>
      </c>
      <c r="AW1221" s="33">
        <f t="shared" si="695"/>
        <v>0</v>
      </c>
      <c r="AX1221" s="33">
        <f t="shared" si="696"/>
        <v>0</v>
      </c>
      <c r="AY1221" s="34">
        <f t="shared" si="697"/>
        <v>0</v>
      </c>
    </row>
    <row r="1222" spans="1:51" ht="15" customHeight="1" x14ac:dyDescent="0.3">
      <c r="A1222" s="166" t="s">
        <v>2427</v>
      </c>
      <c r="B1222" s="99">
        <v>10737.88</v>
      </c>
      <c r="C1222" s="99">
        <v>32226.53</v>
      </c>
      <c r="D1222" s="99">
        <v>108836.5</v>
      </c>
      <c r="E1222" s="99">
        <v>107859.34</v>
      </c>
      <c r="F1222" s="121">
        <v>190000</v>
      </c>
      <c r="G1222" s="120">
        <v>12500</v>
      </c>
      <c r="H1222" s="182">
        <v>46450</v>
      </c>
      <c r="I1222" s="182">
        <v>46502</v>
      </c>
      <c r="J1222" s="166">
        <v>4.5</v>
      </c>
      <c r="K1222" s="166">
        <v>2.7</v>
      </c>
      <c r="L1222" s="167" t="s">
        <v>1207</v>
      </c>
      <c r="M1222" s="168" t="s">
        <v>1203</v>
      </c>
      <c r="N1222" s="169">
        <v>0.04</v>
      </c>
      <c r="O1222" s="21">
        <f t="shared" si="698"/>
        <v>1.7999999999999998</v>
      </c>
      <c r="P1222" s="21" t="str">
        <f t="shared" si="699"/>
        <v>N</v>
      </c>
      <c r="Q1222" s="22">
        <f t="shared" si="700"/>
        <v>42964.409999999996</v>
      </c>
      <c r="R1222" s="8" t="str">
        <f t="shared" si="701"/>
        <v>N</v>
      </c>
      <c r="S1222" s="23">
        <f t="shared" si="702"/>
        <v>2.4</v>
      </c>
      <c r="T1222" s="24">
        <f t="shared" si="703"/>
        <v>50000</v>
      </c>
      <c r="U1222" s="24">
        <f t="shared" si="704"/>
        <v>200000</v>
      </c>
      <c r="V1222" s="24">
        <f t="shared" si="705"/>
        <v>257500</v>
      </c>
      <c r="W1222" s="24">
        <f t="shared" si="706"/>
        <v>33512.239799999996</v>
      </c>
      <c r="X1222" s="24">
        <f t="shared" si="707"/>
        <v>0</v>
      </c>
      <c r="Y1222" s="24">
        <f t="shared" si="708"/>
        <v>33512.239799999996</v>
      </c>
      <c r="Z1222" s="24">
        <f t="shared" si="709"/>
        <v>11170.746599999999</v>
      </c>
      <c r="AA1222" s="25" t="str">
        <f t="shared" si="710"/>
        <v>N</v>
      </c>
      <c r="AB1222" s="26">
        <f t="shared" si="711"/>
        <v>1.4</v>
      </c>
      <c r="AC1222" s="27">
        <f t="shared" si="712"/>
        <v>50000</v>
      </c>
      <c r="AD1222" s="28">
        <f t="shared" si="713"/>
        <v>200000</v>
      </c>
      <c r="AE1222" s="28">
        <f t="shared" si="714"/>
        <v>257500</v>
      </c>
      <c r="AF1222" s="28">
        <f t="shared" si="715"/>
        <v>25490.820150000003</v>
      </c>
      <c r="AG1222" s="28">
        <f t="shared" si="716"/>
        <v>0</v>
      </c>
      <c r="AH1222" s="28">
        <f t="shared" si="717"/>
        <v>25490.820150000003</v>
      </c>
      <c r="AI1222" s="28">
        <f t="shared" si="718"/>
        <v>20979.485705999996</v>
      </c>
      <c r="AJ1222" s="29" t="str">
        <f t="shared" si="719"/>
        <v>N</v>
      </c>
      <c r="AK1222" s="30">
        <f t="shared" si="684"/>
        <v>0.39999999999999991</v>
      </c>
      <c r="AL1222" s="31">
        <f t="shared" si="685"/>
        <v>50000</v>
      </c>
      <c r="AM1222" s="31">
        <f t="shared" si="686"/>
        <v>200000</v>
      </c>
      <c r="AN1222" s="31">
        <f t="shared" si="687"/>
        <v>257500</v>
      </c>
      <c r="AO1222" s="31">
        <f t="shared" si="688"/>
        <v>6372.7050375000008</v>
      </c>
      <c r="AP1222" s="31">
        <f t="shared" si="689"/>
        <v>0</v>
      </c>
      <c r="AQ1222" s="31">
        <f t="shared" si="690"/>
        <v>6372.7050375000008</v>
      </c>
      <c r="AR1222" s="31">
        <f t="shared" si="691"/>
        <v>41956.413052739998</v>
      </c>
      <c r="AS1222" s="32">
        <f t="shared" si="692"/>
        <v>0</v>
      </c>
      <c r="AT1222" s="33">
        <f t="shared" si="693"/>
        <v>50000</v>
      </c>
      <c r="AU1222" s="33">
        <f t="shared" si="694"/>
        <v>200000</v>
      </c>
      <c r="AV1222" s="33">
        <v>257720</v>
      </c>
      <c r="AW1222" s="33">
        <f t="shared" si="695"/>
        <v>0</v>
      </c>
      <c r="AX1222" s="33">
        <f t="shared" si="696"/>
        <v>0</v>
      </c>
      <c r="AY1222" s="34">
        <f t="shared" si="697"/>
        <v>74106.645358739988</v>
      </c>
    </row>
    <row r="1223" spans="1:51" ht="15" customHeight="1" x14ac:dyDescent="0.3">
      <c r="A1223" s="166" t="s">
        <v>2428</v>
      </c>
      <c r="B1223" s="99">
        <v>11727.93</v>
      </c>
      <c r="C1223" s="99">
        <v>4490.24</v>
      </c>
      <c r="D1223" s="99">
        <v>28266.3</v>
      </c>
      <c r="E1223" s="99">
        <v>20667.82</v>
      </c>
      <c r="F1223" s="121">
        <v>15000</v>
      </c>
      <c r="G1223" s="120">
        <v>0</v>
      </c>
      <c r="H1223" s="182">
        <v>46318</v>
      </c>
      <c r="I1223" s="182">
        <v>46368</v>
      </c>
      <c r="J1223" s="166">
        <v>3.7</v>
      </c>
      <c r="K1223" s="166">
        <v>0.9</v>
      </c>
      <c r="L1223" s="167" t="s">
        <v>1207</v>
      </c>
      <c r="M1223" s="168" t="s">
        <v>1204</v>
      </c>
      <c r="N1223" s="169">
        <v>0.05</v>
      </c>
      <c r="O1223" s="21">
        <f t="shared" si="698"/>
        <v>2.8000000000000003</v>
      </c>
      <c r="P1223" s="21" t="str">
        <f t="shared" si="699"/>
        <v>N</v>
      </c>
      <c r="Q1223" s="22">
        <f t="shared" si="700"/>
        <v>16218.17</v>
      </c>
      <c r="R1223" s="8" t="str">
        <f t="shared" si="701"/>
        <v>N</v>
      </c>
      <c r="S1223" s="23">
        <f t="shared" si="702"/>
        <v>5.6000000000000005</v>
      </c>
      <c r="T1223" s="24">
        <f t="shared" si="703"/>
        <v>50000</v>
      </c>
      <c r="U1223" s="24">
        <f t="shared" si="704"/>
        <v>200000</v>
      </c>
      <c r="V1223" s="24">
        <f t="shared" si="705"/>
        <v>257500</v>
      </c>
      <c r="W1223" s="24">
        <f t="shared" si="706"/>
        <v>8514.5392499999998</v>
      </c>
      <c r="X1223" s="24">
        <f t="shared" si="707"/>
        <v>0</v>
      </c>
      <c r="Y1223" s="24">
        <f t="shared" si="708"/>
        <v>8514.5392499999998</v>
      </c>
      <c r="Z1223" s="24">
        <f t="shared" si="709"/>
        <v>8514.5392499999998</v>
      </c>
      <c r="AA1223" s="25" t="str">
        <f t="shared" si="710"/>
        <v>N</v>
      </c>
      <c r="AB1223" s="26">
        <f t="shared" si="711"/>
        <v>4.6000000000000005</v>
      </c>
      <c r="AC1223" s="27">
        <f t="shared" si="712"/>
        <v>50000</v>
      </c>
      <c r="AD1223" s="28">
        <f t="shared" si="713"/>
        <v>200000</v>
      </c>
      <c r="AE1223" s="28">
        <f t="shared" si="714"/>
        <v>257500</v>
      </c>
      <c r="AF1223" s="28">
        <f t="shared" si="715"/>
        <v>8940.2662125000006</v>
      </c>
      <c r="AG1223" s="28">
        <f t="shared" si="716"/>
        <v>0</v>
      </c>
      <c r="AH1223" s="28">
        <f t="shared" si="717"/>
        <v>8940.2662125000006</v>
      </c>
      <c r="AI1223" s="28">
        <f t="shared" si="718"/>
        <v>8940.2662125000006</v>
      </c>
      <c r="AJ1223" s="29" t="str">
        <f t="shared" si="719"/>
        <v>N</v>
      </c>
      <c r="AK1223" s="30">
        <f t="shared" si="684"/>
        <v>3.6000000000000005</v>
      </c>
      <c r="AL1223" s="31">
        <f t="shared" si="685"/>
        <v>50000</v>
      </c>
      <c r="AM1223" s="31">
        <f t="shared" si="686"/>
        <v>200000</v>
      </c>
      <c r="AN1223" s="31">
        <f t="shared" si="687"/>
        <v>257500</v>
      </c>
      <c r="AO1223" s="31">
        <f t="shared" si="688"/>
        <v>9387.2795231250002</v>
      </c>
      <c r="AP1223" s="31">
        <f t="shared" si="689"/>
        <v>0</v>
      </c>
      <c r="AQ1223" s="31">
        <f t="shared" si="690"/>
        <v>9387.2795231250002</v>
      </c>
      <c r="AR1223" s="31">
        <f t="shared" si="691"/>
        <v>9387.2795231250002</v>
      </c>
      <c r="AS1223" s="32">
        <f t="shared" si="692"/>
        <v>2.6000000000000005</v>
      </c>
      <c r="AT1223" s="33">
        <f t="shared" si="693"/>
        <v>50000</v>
      </c>
      <c r="AU1223" s="33">
        <f t="shared" si="694"/>
        <v>200000</v>
      </c>
      <c r="AV1223" s="33">
        <v>257721</v>
      </c>
      <c r="AW1223" s="33">
        <f t="shared" si="695"/>
        <v>9856.6434992812501</v>
      </c>
      <c r="AX1223" s="33">
        <f t="shared" si="696"/>
        <v>9856.6434992812501</v>
      </c>
      <c r="AY1223" s="34">
        <f t="shared" si="697"/>
        <v>36698.728484906249</v>
      </c>
    </row>
    <row r="1224" spans="1:51" ht="15" customHeight="1" x14ac:dyDescent="0.3">
      <c r="A1224" s="166" t="s">
        <v>2429</v>
      </c>
      <c r="B1224" s="99">
        <v>8716.5</v>
      </c>
      <c r="C1224" s="99">
        <v>22636.9</v>
      </c>
      <c r="D1224" s="99">
        <v>89584.5</v>
      </c>
      <c r="E1224" s="99">
        <v>82775.53</v>
      </c>
      <c r="F1224" s="121">
        <v>111000</v>
      </c>
      <c r="G1224" s="120">
        <v>12500</v>
      </c>
      <c r="H1224" s="182">
        <v>46224</v>
      </c>
      <c r="I1224" s="182">
        <v>46295</v>
      </c>
      <c r="J1224" s="166">
        <v>2.7</v>
      </c>
      <c r="K1224" s="166">
        <v>2.4</v>
      </c>
      <c r="L1224" s="167" t="s">
        <v>1206</v>
      </c>
      <c r="M1224" s="168" t="s">
        <v>1204</v>
      </c>
      <c r="N1224" s="169">
        <v>5.1999999999999998E-2</v>
      </c>
      <c r="O1224" s="21">
        <f t="shared" si="698"/>
        <v>0.30000000000000027</v>
      </c>
      <c r="P1224" s="21" t="str">
        <f t="shared" si="699"/>
        <v>N</v>
      </c>
      <c r="Q1224" s="22">
        <f t="shared" si="700"/>
        <v>31353.4</v>
      </c>
      <c r="R1224" s="8" t="str">
        <f t="shared" si="701"/>
        <v>N</v>
      </c>
      <c r="S1224" s="23">
        <f t="shared" si="702"/>
        <v>0.60000000000000053</v>
      </c>
      <c r="T1224" s="24">
        <f t="shared" si="703"/>
        <v>20500</v>
      </c>
      <c r="U1224" s="24">
        <f t="shared" si="704"/>
        <v>100000</v>
      </c>
      <c r="V1224" s="24">
        <f t="shared" si="705"/>
        <v>257500</v>
      </c>
      <c r="W1224" s="24">
        <f t="shared" si="706"/>
        <v>5207.75</v>
      </c>
      <c r="X1224" s="24">
        <f t="shared" si="707"/>
        <v>0</v>
      </c>
      <c r="Y1224" s="24">
        <f t="shared" si="708"/>
        <v>5207.75</v>
      </c>
      <c r="Z1224" s="24">
        <f t="shared" si="709"/>
        <v>27776.0268</v>
      </c>
      <c r="AA1224" s="25" t="str">
        <f t="shared" si="710"/>
        <v>N</v>
      </c>
      <c r="AB1224" s="26">
        <f t="shared" si="711"/>
        <v>0</v>
      </c>
      <c r="AC1224" s="27">
        <f t="shared" si="712"/>
        <v>20500</v>
      </c>
      <c r="AD1224" s="28">
        <f t="shared" si="713"/>
        <v>100000</v>
      </c>
      <c r="AE1224" s="28">
        <f t="shared" si="714"/>
        <v>257500</v>
      </c>
      <c r="AF1224" s="28">
        <f t="shared" si="715"/>
        <v>0</v>
      </c>
      <c r="AG1224" s="28">
        <f t="shared" si="716"/>
        <v>0</v>
      </c>
      <c r="AH1224" s="28">
        <f t="shared" si="717"/>
        <v>0</v>
      </c>
      <c r="AI1224" s="28">
        <f t="shared" si="718"/>
        <v>0</v>
      </c>
      <c r="AJ1224" s="29" t="str">
        <f t="shared" si="719"/>
        <v>N</v>
      </c>
      <c r="AK1224" s="30">
        <f t="shared" si="684"/>
        <v>0</v>
      </c>
      <c r="AL1224" s="31">
        <f t="shared" si="685"/>
        <v>20500</v>
      </c>
      <c r="AM1224" s="31">
        <f t="shared" si="686"/>
        <v>100000</v>
      </c>
      <c r="AN1224" s="31">
        <f t="shared" si="687"/>
        <v>257500</v>
      </c>
      <c r="AO1224" s="31">
        <f t="shared" si="688"/>
        <v>0</v>
      </c>
      <c r="AP1224" s="31">
        <f t="shared" si="689"/>
        <v>0</v>
      </c>
      <c r="AQ1224" s="31">
        <f t="shared" si="690"/>
        <v>0</v>
      </c>
      <c r="AR1224" s="31">
        <f t="shared" si="691"/>
        <v>0</v>
      </c>
      <c r="AS1224" s="32">
        <f t="shared" si="692"/>
        <v>0</v>
      </c>
      <c r="AT1224" s="33">
        <f t="shared" si="693"/>
        <v>20500</v>
      </c>
      <c r="AU1224" s="33">
        <f t="shared" si="694"/>
        <v>100000</v>
      </c>
      <c r="AV1224" s="33">
        <v>257722</v>
      </c>
      <c r="AW1224" s="33">
        <f t="shared" si="695"/>
        <v>0</v>
      </c>
      <c r="AX1224" s="33">
        <f t="shared" si="696"/>
        <v>0</v>
      </c>
      <c r="AY1224" s="34">
        <f t="shared" si="697"/>
        <v>27776.0268</v>
      </c>
    </row>
    <row r="1225" spans="1:51" ht="15" customHeight="1" x14ac:dyDescent="0.3">
      <c r="A1225" s="166" t="s">
        <v>2430</v>
      </c>
      <c r="B1225" s="99">
        <v>17849.27</v>
      </c>
      <c r="C1225" s="99">
        <v>1976.97</v>
      </c>
      <c r="D1225" s="99">
        <v>87260.17</v>
      </c>
      <c r="E1225" s="99">
        <v>74486.06</v>
      </c>
      <c r="F1225" s="121">
        <v>100000</v>
      </c>
      <c r="G1225" s="120">
        <v>0</v>
      </c>
      <c r="H1225" s="182">
        <v>46505</v>
      </c>
      <c r="I1225" s="182">
        <v>46536</v>
      </c>
      <c r="J1225" s="166">
        <v>3.9</v>
      </c>
      <c r="K1225" s="166">
        <v>1.3</v>
      </c>
      <c r="L1225" s="167" t="s">
        <v>1206</v>
      </c>
      <c r="M1225" s="168" t="s">
        <v>1204</v>
      </c>
      <c r="N1225" s="169">
        <v>0.04</v>
      </c>
      <c r="O1225" s="21">
        <f t="shared" si="698"/>
        <v>2.5999999999999996</v>
      </c>
      <c r="P1225" s="21" t="str">
        <f t="shared" si="699"/>
        <v>N</v>
      </c>
      <c r="Q1225" s="22">
        <f t="shared" si="700"/>
        <v>19826.240000000002</v>
      </c>
      <c r="R1225" s="8" t="str">
        <f t="shared" si="701"/>
        <v>N</v>
      </c>
      <c r="S1225" s="23">
        <f t="shared" si="702"/>
        <v>5.1999999999999993</v>
      </c>
      <c r="T1225" s="24">
        <f t="shared" si="703"/>
        <v>20500</v>
      </c>
      <c r="U1225" s="24">
        <f t="shared" si="704"/>
        <v>100000</v>
      </c>
      <c r="V1225" s="24">
        <f t="shared" si="705"/>
        <v>257500</v>
      </c>
      <c r="W1225" s="24">
        <f t="shared" si="706"/>
        <v>6369.9150000000009</v>
      </c>
      <c r="X1225" s="24">
        <f t="shared" si="707"/>
        <v>0</v>
      </c>
      <c r="Y1225" s="24">
        <f t="shared" si="708"/>
        <v>6369.9150000000009</v>
      </c>
      <c r="Z1225" s="24">
        <f t="shared" si="709"/>
        <v>14249.374600000003</v>
      </c>
      <c r="AA1225" s="25" t="str">
        <f t="shared" si="710"/>
        <v>N</v>
      </c>
      <c r="AB1225" s="26">
        <f t="shared" si="711"/>
        <v>4.1999999999999993</v>
      </c>
      <c r="AC1225" s="27">
        <f t="shared" si="712"/>
        <v>20500</v>
      </c>
      <c r="AD1225" s="28">
        <f t="shared" si="713"/>
        <v>100000</v>
      </c>
      <c r="AE1225" s="28">
        <f t="shared" si="714"/>
        <v>257500</v>
      </c>
      <c r="AF1225" s="28">
        <f t="shared" si="715"/>
        <v>3184.9575000000004</v>
      </c>
      <c r="AG1225" s="28">
        <f t="shared" si="716"/>
        <v>0</v>
      </c>
      <c r="AH1225" s="28">
        <f t="shared" si="717"/>
        <v>3184.9575000000004</v>
      </c>
      <c r="AI1225" s="28">
        <f t="shared" si="718"/>
        <v>18259.103684000005</v>
      </c>
      <c r="AJ1225" s="29" t="str">
        <f t="shared" si="719"/>
        <v>N</v>
      </c>
      <c r="AK1225" s="30">
        <f t="shared" si="684"/>
        <v>3.1999999999999993</v>
      </c>
      <c r="AL1225" s="31">
        <f t="shared" si="685"/>
        <v>20500</v>
      </c>
      <c r="AM1225" s="31">
        <f t="shared" si="686"/>
        <v>100000</v>
      </c>
      <c r="AN1225" s="31">
        <f t="shared" si="687"/>
        <v>257500</v>
      </c>
      <c r="AO1225" s="31">
        <f t="shared" si="688"/>
        <v>0</v>
      </c>
      <c r="AP1225" s="31">
        <f t="shared" si="689"/>
        <v>0</v>
      </c>
      <c r="AQ1225" s="31">
        <f t="shared" si="690"/>
        <v>0</v>
      </c>
      <c r="AR1225" s="31">
        <f t="shared" si="691"/>
        <v>22301.823631360006</v>
      </c>
      <c r="AS1225" s="32">
        <f t="shared" si="692"/>
        <v>2.1999999999999993</v>
      </c>
      <c r="AT1225" s="33">
        <f t="shared" si="693"/>
        <v>20500</v>
      </c>
      <c r="AU1225" s="33">
        <f t="shared" si="694"/>
        <v>100000</v>
      </c>
      <c r="AV1225" s="33">
        <v>257723</v>
      </c>
      <c r="AW1225" s="33">
        <f t="shared" si="695"/>
        <v>1592.4787500000002</v>
      </c>
      <c r="AX1225" s="33">
        <f t="shared" si="696"/>
        <v>21601.417826614408</v>
      </c>
      <c r="AY1225" s="34">
        <f t="shared" si="697"/>
        <v>76411.719741974433</v>
      </c>
    </row>
    <row r="1226" spans="1:51" ht="15" customHeight="1" x14ac:dyDescent="0.3">
      <c r="A1226" s="166" t="s">
        <v>2431</v>
      </c>
      <c r="B1226" s="99">
        <v>14199.4</v>
      </c>
      <c r="C1226" s="99">
        <v>32423.7</v>
      </c>
      <c r="D1226" s="99">
        <v>96251.51</v>
      </c>
      <c r="E1226" s="99">
        <v>84030.51</v>
      </c>
      <c r="F1226" s="121">
        <v>68000</v>
      </c>
      <c r="G1226" s="120">
        <v>12500</v>
      </c>
      <c r="H1226" s="182">
        <v>46258</v>
      </c>
      <c r="I1226" s="182">
        <v>46339</v>
      </c>
      <c r="J1226" s="166">
        <v>3.2</v>
      </c>
      <c r="K1226" s="166">
        <v>0.4</v>
      </c>
      <c r="L1226" s="167" t="s">
        <v>1206</v>
      </c>
      <c r="M1226" s="168" t="s">
        <v>1204</v>
      </c>
      <c r="N1226" s="169">
        <v>0.04</v>
      </c>
      <c r="O1226" s="21">
        <f t="shared" si="698"/>
        <v>2.8000000000000003</v>
      </c>
      <c r="P1226" s="21" t="str">
        <f t="shared" si="699"/>
        <v>N</v>
      </c>
      <c r="Q1226" s="22">
        <f t="shared" si="700"/>
        <v>46623.1</v>
      </c>
      <c r="R1226" s="8" t="str">
        <f t="shared" si="701"/>
        <v>N</v>
      </c>
      <c r="S1226" s="23">
        <f t="shared" si="702"/>
        <v>5.6000000000000005</v>
      </c>
      <c r="T1226" s="24">
        <f t="shared" si="703"/>
        <v>20500</v>
      </c>
      <c r="U1226" s="24">
        <f t="shared" si="704"/>
        <v>100000</v>
      </c>
      <c r="V1226" s="24">
        <f t="shared" si="705"/>
        <v>257500</v>
      </c>
      <c r="W1226" s="24">
        <f t="shared" si="706"/>
        <v>1874.2450000000026</v>
      </c>
      <c r="X1226" s="24">
        <f t="shared" si="707"/>
        <v>0</v>
      </c>
      <c r="Y1226" s="24">
        <f t="shared" si="708"/>
        <v>1874.2450000000026</v>
      </c>
      <c r="Z1226" s="24">
        <f t="shared" si="709"/>
        <v>46613.778999999995</v>
      </c>
      <c r="AA1226" s="25" t="str">
        <f t="shared" si="710"/>
        <v>N</v>
      </c>
      <c r="AB1226" s="26">
        <f t="shared" si="711"/>
        <v>4.6000000000000005</v>
      </c>
      <c r="AC1226" s="27">
        <f t="shared" si="712"/>
        <v>20500</v>
      </c>
      <c r="AD1226" s="28">
        <f t="shared" si="713"/>
        <v>100000</v>
      </c>
      <c r="AE1226" s="28">
        <f t="shared" si="714"/>
        <v>257500</v>
      </c>
      <c r="AF1226" s="28">
        <f t="shared" si="715"/>
        <v>937.12250000000131</v>
      </c>
      <c r="AG1226" s="28">
        <f t="shared" si="716"/>
        <v>0</v>
      </c>
      <c r="AH1226" s="28">
        <f t="shared" si="717"/>
        <v>937.12250000000131</v>
      </c>
      <c r="AI1226" s="28">
        <f t="shared" si="718"/>
        <v>49490.422460000002</v>
      </c>
      <c r="AJ1226" s="29" t="str">
        <f t="shared" si="719"/>
        <v>N</v>
      </c>
      <c r="AK1226" s="30">
        <f t="shared" si="684"/>
        <v>3.6000000000000005</v>
      </c>
      <c r="AL1226" s="31">
        <f t="shared" si="685"/>
        <v>20500</v>
      </c>
      <c r="AM1226" s="31">
        <f t="shared" si="686"/>
        <v>100000</v>
      </c>
      <c r="AN1226" s="31">
        <f t="shared" si="687"/>
        <v>257500</v>
      </c>
      <c r="AO1226" s="31">
        <f t="shared" si="688"/>
        <v>0</v>
      </c>
      <c r="AP1226" s="31">
        <f t="shared" si="689"/>
        <v>0</v>
      </c>
      <c r="AQ1226" s="31">
        <f t="shared" si="690"/>
        <v>0</v>
      </c>
      <c r="AR1226" s="31">
        <f t="shared" si="691"/>
        <v>52444.646758399998</v>
      </c>
      <c r="AS1226" s="32">
        <f t="shared" si="692"/>
        <v>2.6000000000000005</v>
      </c>
      <c r="AT1226" s="33">
        <f t="shared" si="693"/>
        <v>20500</v>
      </c>
      <c r="AU1226" s="33">
        <f t="shared" si="694"/>
        <v>100000</v>
      </c>
      <c r="AV1226" s="33">
        <v>257724</v>
      </c>
      <c r="AW1226" s="33">
        <f t="shared" si="695"/>
        <v>468.56125000000065</v>
      </c>
      <c r="AX1226" s="33">
        <f t="shared" si="696"/>
        <v>54073.871378736003</v>
      </c>
      <c r="AY1226" s="34">
        <f t="shared" si="697"/>
        <v>202622.71959713602</v>
      </c>
    </row>
    <row r="1227" spans="1:51" ht="15" customHeight="1" x14ac:dyDescent="0.3">
      <c r="A1227" s="166" t="s">
        <v>2432</v>
      </c>
      <c r="B1227" s="99">
        <v>13174.41</v>
      </c>
      <c r="C1227" s="99">
        <v>24631.3</v>
      </c>
      <c r="D1227" s="99">
        <v>57292.44</v>
      </c>
      <c r="E1227" s="99">
        <v>45624.56</v>
      </c>
      <c r="F1227" s="121">
        <v>44000</v>
      </c>
      <c r="G1227" s="120">
        <v>0</v>
      </c>
      <c r="H1227" s="182">
        <v>46378</v>
      </c>
      <c r="I1227" s="182">
        <v>46447</v>
      </c>
      <c r="J1227" s="166">
        <v>3.5</v>
      </c>
      <c r="K1227" s="166">
        <v>1.8</v>
      </c>
      <c r="L1227" s="167" t="s">
        <v>1206</v>
      </c>
      <c r="M1227" s="168" t="s">
        <v>1205</v>
      </c>
      <c r="N1227" s="169">
        <v>0.01</v>
      </c>
      <c r="O1227" s="21">
        <f t="shared" si="698"/>
        <v>1.7</v>
      </c>
      <c r="P1227" s="21" t="str">
        <f t="shared" si="699"/>
        <v>N</v>
      </c>
      <c r="Q1227" s="22">
        <f t="shared" si="700"/>
        <v>37805.71</v>
      </c>
      <c r="R1227" s="8" t="str">
        <f t="shared" si="701"/>
        <v>N</v>
      </c>
      <c r="S1227" s="23">
        <f t="shared" si="702"/>
        <v>1.7</v>
      </c>
      <c r="T1227" s="24">
        <f t="shared" si="703"/>
        <v>20500</v>
      </c>
      <c r="U1227" s="24">
        <f t="shared" si="704"/>
        <v>100000</v>
      </c>
      <c r="V1227" s="24">
        <f t="shared" si="705"/>
        <v>257500</v>
      </c>
      <c r="W1227" s="24">
        <f t="shared" si="706"/>
        <v>20500</v>
      </c>
      <c r="X1227" s="24">
        <f t="shared" si="707"/>
        <v>0</v>
      </c>
      <c r="Y1227" s="24">
        <f t="shared" si="708"/>
        <v>20500</v>
      </c>
      <c r="Z1227" s="24">
        <f t="shared" si="709"/>
        <v>17683.767099999997</v>
      </c>
      <c r="AA1227" s="25" t="str">
        <f t="shared" si="710"/>
        <v>N</v>
      </c>
      <c r="AB1227" s="26">
        <f t="shared" si="711"/>
        <v>0.7</v>
      </c>
      <c r="AC1227" s="27">
        <f t="shared" si="712"/>
        <v>20500</v>
      </c>
      <c r="AD1227" s="28">
        <f t="shared" si="713"/>
        <v>100000</v>
      </c>
      <c r="AE1227" s="28">
        <f t="shared" si="714"/>
        <v>257500</v>
      </c>
      <c r="AF1227" s="28">
        <f t="shared" si="715"/>
        <v>20500</v>
      </c>
      <c r="AG1227" s="28">
        <f t="shared" si="716"/>
        <v>0</v>
      </c>
      <c r="AH1227" s="28">
        <f t="shared" si="717"/>
        <v>20500</v>
      </c>
      <c r="AI1227" s="28">
        <f t="shared" si="718"/>
        <v>18065.604770999998</v>
      </c>
      <c r="AJ1227" s="29" t="str">
        <f t="shared" si="719"/>
        <v>N</v>
      </c>
      <c r="AK1227" s="30">
        <f t="shared" si="684"/>
        <v>0</v>
      </c>
      <c r="AL1227" s="31">
        <f t="shared" si="685"/>
        <v>20500</v>
      </c>
      <c r="AM1227" s="31">
        <f t="shared" si="686"/>
        <v>100000</v>
      </c>
      <c r="AN1227" s="31">
        <f t="shared" si="687"/>
        <v>257500</v>
      </c>
      <c r="AO1227" s="31">
        <f t="shared" si="688"/>
        <v>0</v>
      </c>
      <c r="AP1227" s="31">
        <f t="shared" si="689"/>
        <v>0</v>
      </c>
      <c r="AQ1227" s="31">
        <f t="shared" si="690"/>
        <v>0</v>
      </c>
      <c r="AR1227" s="31">
        <f t="shared" si="691"/>
        <v>0</v>
      </c>
      <c r="AS1227" s="32">
        <f t="shared" si="692"/>
        <v>0</v>
      </c>
      <c r="AT1227" s="33">
        <f t="shared" si="693"/>
        <v>20500</v>
      </c>
      <c r="AU1227" s="33">
        <f t="shared" si="694"/>
        <v>100000</v>
      </c>
      <c r="AV1227" s="33">
        <v>257725</v>
      </c>
      <c r="AW1227" s="33">
        <f t="shared" si="695"/>
        <v>0</v>
      </c>
      <c r="AX1227" s="33">
        <f t="shared" si="696"/>
        <v>0</v>
      </c>
      <c r="AY1227" s="34">
        <f t="shared" si="697"/>
        <v>35749.371870999996</v>
      </c>
    </row>
    <row r="1228" spans="1:51" ht="15" customHeight="1" x14ac:dyDescent="0.3">
      <c r="A1228" s="166" t="s">
        <v>2433</v>
      </c>
      <c r="B1228" s="99">
        <v>9823.7900000000009</v>
      </c>
      <c r="C1228" s="99">
        <v>11990.47</v>
      </c>
      <c r="D1228" s="99">
        <v>42272.3</v>
      </c>
      <c r="E1228" s="99">
        <v>41092.76</v>
      </c>
      <c r="F1228" s="121">
        <v>60000</v>
      </c>
      <c r="G1228" s="120">
        <v>12500</v>
      </c>
      <c r="H1228" s="182">
        <v>46520</v>
      </c>
      <c r="I1228" s="182">
        <v>46543</v>
      </c>
      <c r="J1228" s="166">
        <v>2.6</v>
      </c>
      <c r="K1228" s="166">
        <v>1.5</v>
      </c>
      <c r="L1228" s="167" t="s">
        <v>1207</v>
      </c>
      <c r="M1228" s="168" t="s">
        <v>1205</v>
      </c>
      <c r="N1228" s="169">
        <v>0.02</v>
      </c>
      <c r="O1228" s="21">
        <f t="shared" si="698"/>
        <v>1.1000000000000001</v>
      </c>
      <c r="P1228" s="21" t="str">
        <f t="shared" si="699"/>
        <v>N</v>
      </c>
      <c r="Q1228" s="22">
        <f t="shared" si="700"/>
        <v>21814.260000000002</v>
      </c>
      <c r="R1228" s="8" t="str">
        <f t="shared" si="701"/>
        <v>N</v>
      </c>
      <c r="S1228" s="23">
        <f t="shared" si="702"/>
        <v>1.1000000000000001</v>
      </c>
      <c r="T1228" s="24">
        <f t="shared" si="703"/>
        <v>50000</v>
      </c>
      <c r="U1228" s="24">
        <f t="shared" si="704"/>
        <v>200000</v>
      </c>
      <c r="V1228" s="24">
        <f t="shared" si="705"/>
        <v>257500</v>
      </c>
      <c r="W1228" s="24">
        <f t="shared" si="706"/>
        <v>22250.545200000004</v>
      </c>
      <c r="X1228" s="24">
        <f t="shared" si="707"/>
        <v>0</v>
      </c>
      <c r="Y1228" s="24">
        <f t="shared" si="708"/>
        <v>22250.545200000004</v>
      </c>
      <c r="Z1228" s="24">
        <f t="shared" si="709"/>
        <v>0</v>
      </c>
      <c r="AA1228" s="25" t="str">
        <f t="shared" si="710"/>
        <v>N</v>
      </c>
      <c r="AB1228" s="26">
        <f t="shared" si="711"/>
        <v>0.10000000000000009</v>
      </c>
      <c r="AC1228" s="27">
        <f t="shared" si="712"/>
        <v>50000</v>
      </c>
      <c r="AD1228" s="28">
        <f t="shared" si="713"/>
        <v>200000</v>
      </c>
      <c r="AE1228" s="28">
        <f t="shared" si="714"/>
        <v>257500</v>
      </c>
      <c r="AF1228" s="28">
        <f t="shared" si="715"/>
        <v>22695.556104000003</v>
      </c>
      <c r="AG1228" s="28">
        <f t="shared" si="716"/>
        <v>0</v>
      </c>
      <c r="AH1228" s="28">
        <f t="shared" si="717"/>
        <v>22695.556104000003</v>
      </c>
      <c r="AI1228" s="28">
        <f t="shared" si="718"/>
        <v>0</v>
      </c>
      <c r="AJ1228" s="29" t="str">
        <f t="shared" si="719"/>
        <v>N</v>
      </c>
      <c r="AK1228" s="30">
        <f t="shared" si="684"/>
        <v>0</v>
      </c>
      <c r="AL1228" s="31">
        <f t="shared" si="685"/>
        <v>50000</v>
      </c>
      <c r="AM1228" s="31">
        <f t="shared" si="686"/>
        <v>200000</v>
      </c>
      <c r="AN1228" s="31">
        <f t="shared" si="687"/>
        <v>257500</v>
      </c>
      <c r="AO1228" s="31">
        <f t="shared" si="688"/>
        <v>0</v>
      </c>
      <c r="AP1228" s="31">
        <f t="shared" si="689"/>
        <v>0</v>
      </c>
      <c r="AQ1228" s="31">
        <f t="shared" si="690"/>
        <v>0</v>
      </c>
      <c r="AR1228" s="31">
        <f t="shared" si="691"/>
        <v>0</v>
      </c>
      <c r="AS1228" s="32">
        <f t="shared" si="692"/>
        <v>0</v>
      </c>
      <c r="AT1228" s="33">
        <f t="shared" si="693"/>
        <v>50000</v>
      </c>
      <c r="AU1228" s="33">
        <f t="shared" si="694"/>
        <v>200000</v>
      </c>
      <c r="AV1228" s="33">
        <v>257726</v>
      </c>
      <c r="AW1228" s="33">
        <f t="shared" si="695"/>
        <v>0</v>
      </c>
      <c r="AX1228" s="33">
        <f t="shared" si="696"/>
        <v>0</v>
      </c>
      <c r="AY1228" s="34">
        <f t="shared" si="697"/>
        <v>0</v>
      </c>
    </row>
    <row r="1229" spans="1:51" ht="15" customHeight="1" x14ac:dyDescent="0.3">
      <c r="A1229" s="166" t="s">
        <v>2434</v>
      </c>
      <c r="B1229" s="99">
        <v>11944.84</v>
      </c>
      <c r="C1229" s="99">
        <v>27744.43</v>
      </c>
      <c r="D1229" s="99">
        <v>75474.070000000007</v>
      </c>
      <c r="E1229" s="99">
        <v>65981.06</v>
      </c>
      <c r="F1229" s="121">
        <v>45000</v>
      </c>
      <c r="G1229" s="120">
        <v>0</v>
      </c>
      <c r="H1229" s="182">
        <v>46306</v>
      </c>
      <c r="I1229" s="182">
        <v>46341</v>
      </c>
      <c r="J1229" s="166">
        <v>4.9000000000000004</v>
      </c>
      <c r="K1229" s="166">
        <v>1.2</v>
      </c>
      <c r="L1229" s="167" t="s">
        <v>1207</v>
      </c>
      <c r="M1229" s="168" t="s">
        <v>1203</v>
      </c>
      <c r="N1229" s="169">
        <v>0</v>
      </c>
      <c r="O1229" s="21">
        <f t="shared" si="698"/>
        <v>3.7</v>
      </c>
      <c r="P1229" s="21" t="str">
        <f t="shared" si="699"/>
        <v>N</v>
      </c>
      <c r="Q1229" s="22">
        <f t="shared" si="700"/>
        <v>39689.270000000004</v>
      </c>
      <c r="R1229" s="8" t="str">
        <f t="shared" si="701"/>
        <v>N</v>
      </c>
      <c r="S1229" s="23">
        <f t="shared" si="702"/>
        <v>4.9333333333333336</v>
      </c>
      <c r="T1229" s="24">
        <f t="shared" si="703"/>
        <v>50000</v>
      </c>
      <c r="U1229" s="24">
        <f t="shared" si="704"/>
        <v>200000</v>
      </c>
      <c r="V1229" s="24">
        <f t="shared" si="705"/>
        <v>257500</v>
      </c>
      <c r="W1229" s="24">
        <f t="shared" si="706"/>
        <v>29766.952500000003</v>
      </c>
      <c r="X1229" s="24">
        <f t="shared" si="707"/>
        <v>0</v>
      </c>
      <c r="Y1229" s="24">
        <f t="shared" si="708"/>
        <v>29766.952500000003</v>
      </c>
      <c r="Z1229" s="24">
        <f t="shared" si="709"/>
        <v>9922.317500000001</v>
      </c>
      <c r="AA1229" s="25" t="str">
        <f t="shared" si="710"/>
        <v>N</v>
      </c>
      <c r="AB1229" s="26">
        <f t="shared" si="711"/>
        <v>3.9333333333333336</v>
      </c>
      <c r="AC1229" s="27">
        <f t="shared" si="712"/>
        <v>50000</v>
      </c>
      <c r="AD1229" s="28">
        <f t="shared" si="713"/>
        <v>200000</v>
      </c>
      <c r="AE1229" s="28">
        <f t="shared" si="714"/>
        <v>257500</v>
      </c>
      <c r="AF1229" s="28">
        <f t="shared" si="715"/>
        <v>29766.952500000003</v>
      </c>
      <c r="AG1229" s="28">
        <f t="shared" si="716"/>
        <v>0</v>
      </c>
      <c r="AH1229" s="28">
        <f t="shared" si="717"/>
        <v>29766.952500000003</v>
      </c>
      <c r="AI1229" s="28">
        <f t="shared" si="718"/>
        <v>9922.317500000001</v>
      </c>
      <c r="AJ1229" s="29" t="str">
        <f t="shared" si="719"/>
        <v>N</v>
      </c>
      <c r="AK1229" s="30">
        <f t="shared" si="684"/>
        <v>2.9333333333333336</v>
      </c>
      <c r="AL1229" s="31">
        <f t="shared" si="685"/>
        <v>50000</v>
      </c>
      <c r="AM1229" s="31">
        <f t="shared" si="686"/>
        <v>200000</v>
      </c>
      <c r="AN1229" s="31">
        <f t="shared" si="687"/>
        <v>257500</v>
      </c>
      <c r="AO1229" s="31">
        <f t="shared" si="688"/>
        <v>29766.952500000003</v>
      </c>
      <c r="AP1229" s="31">
        <f t="shared" si="689"/>
        <v>0</v>
      </c>
      <c r="AQ1229" s="31">
        <f t="shared" si="690"/>
        <v>29766.952500000003</v>
      </c>
      <c r="AR1229" s="31">
        <f t="shared" si="691"/>
        <v>9922.317500000001</v>
      </c>
      <c r="AS1229" s="32">
        <f t="shared" si="692"/>
        <v>1.9333333333333336</v>
      </c>
      <c r="AT1229" s="33">
        <f t="shared" si="693"/>
        <v>50000</v>
      </c>
      <c r="AU1229" s="33">
        <f t="shared" si="694"/>
        <v>200000</v>
      </c>
      <c r="AV1229" s="33">
        <v>257727</v>
      </c>
      <c r="AW1229" s="33">
        <f t="shared" si="695"/>
        <v>26418.804374999996</v>
      </c>
      <c r="AX1229" s="33">
        <f t="shared" si="696"/>
        <v>13270.465625000008</v>
      </c>
      <c r="AY1229" s="34">
        <f t="shared" si="697"/>
        <v>43037.418125000011</v>
      </c>
    </row>
    <row r="1230" spans="1:51" ht="15" customHeight="1" x14ac:dyDescent="0.3">
      <c r="A1230" s="166" t="s">
        <v>2435</v>
      </c>
      <c r="B1230" s="99">
        <v>7438.71</v>
      </c>
      <c r="C1230" s="99">
        <v>11564.12</v>
      </c>
      <c r="D1230" s="99">
        <v>83596.84</v>
      </c>
      <c r="E1230" s="99">
        <v>83312.14</v>
      </c>
      <c r="F1230" s="121">
        <v>42000</v>
      </c>
      <c r="G1230" s="120">
        <v>12500</v>
      </c>
      <c r="H1230" s="182">
        <v>46271</v>
      </c>
      <c r="I1230" s="182">
        <v>46332</v>
      </c>
      <c r="J1230" s="166">
        <v>3.6</v>
      </c>
      <c r="K1230" s="166">
        <v>1.1000000000000001</v>
      </c>
      <c r="L1230" s="167" t="s">
        <v>1207</v>
      </c>
      <c r="M1230" s="168" t="s">
        <v>1203</v>
      </c>
      <c r="N1230" s="169">
        <v>0</v>
      </c>
      <c r="O1230" s="21">
        <f t="shared" si="698"/>
        <v>2.5</v>
      </c>
      <c r="P1230" s="21" t="str">
        <f t="shared" si="699"/>
        <v>N</v>
      </c>
      <c r="Q1230" s="22">
        <f t="shared" si="700"/>
        <v>19002.830000000002</v>
      </c>
      <c r="R1230" s="8" t="str">
        <f t="shared" si="701"/>
        <v>N</v>
      </c>
      <c r="S1230" s="23">
        <f t="shared" si="702"/>
        <v>3.3333333333333335</v>
      </c>
      <c r="T1230" s="24">
        <f t="shared" si="703"/>
        <v>50000</v>
      </c>
      <c r="U1230" s="24">
        <f t="shared" si="704"/>
        <v>200000</v>
      </c>
      <c r="V1230" s="24">
        <f t="shared" si="705"/>
        <v>257500</v>
      </c>
      <c r="W1230" s="24">
        <f t="shared" si="706"/>
        <v>14252.122500000001</v>
      </c>
      <c r="X1230" s="24">
        <f t="shared" si="707"/>
        <v>0</v>
      </c>
      <c r="Y1230" s="24">
        <f t="shared" si="708"/>
        <v>14252.122500000001</v>
      </c>
      <c r="Z1230" s="24">
        <f t="shared" si="709"/>
        <v>4750.7075000000004</v>
      </c>
      <c r="AA1230" s="25" t="str">
        <f t="shared" si="710"/>
        <v>N</v>
      </c>
      <c r="AB1230" s="26">
        <f t="shared" si="711"/>
        <v>2.3333333333333335</v>
      </c>
      <c r="AC1230" s="27">
        <f t="shared" si="712"/>
        <v>50000</v>
      </c>
      <c r="AD1230" s="28">
        <f t="shared" si="713"/>
        <v>200000</v>
      </c>
      <c r="AE1230" s="28">
        <f t="shared" si="714"/>
        <v>257500</v>
      </c>
      <c r="AF1230" s="28">
        <f t="shared" si="715"/>
        <v>14252.122500000001</v>
      </c>
      <c r="AG1230" s="28">
        <f t="shared" si="716"/>
        <v>0</v>
      </c>
      <c r="AH1230" s="28">
        <f t="shared" si="717"/>
        <v>14252.122500000001</v>
      </c>
      <c r="AI1230" s="28">
        <f t="shared" si="718"/>
        <v>4750.7075000000004</v>
      </c>
      <c r="AJ1230" s="29" t="str">
        <f t="shared" si="719"/>
        <v>N</v>
      </c>
      <c r="AK1230" s="30">
        <f t="shared" si="684"/>
        <v>1.3333333333333335</v>
      </c>
      <c r="AL1230" s="31">
        <f t="shared" si="685"/>
        <v>50000</v>
      </c>
      <c r="AM1230" s="31">
        <f t="shared" si="686"/>
        <v>200000</v>
      </c>
      <c r="AN1230" s="31">
        <f t="shared" si="687"/>
        <v>257500</v>
      </c>
      <c r="AO1230" s="31">
        <f t="shared" si="688"/>
        <v>14252.122500000001</v>
      </c>
      <c r="AP1230" s="31">
        <f t="shared" si="689"/>
        <v>0</v>
      </c>
      <c r="AQ1230" s="31">
        <f t="shared" si="690"/>
        <v>14252.122500000001</v>
      </c>
      <c r="AR1230" s="31">
        <f t="shared" si="691"/>
        <v>4750.7075000000004</v>
      </c>
      <c r="AS1230" s="32">
        <f t="shared" si="692"/>
        <v>0.33333333333333348</v>
      </c>
      <c r="AT1230" s="33">
        <f t="shared" si="693"/>
        <v>50000</v>
      </c>
      <c r="AU1230" s="33">
        <f t="shared" si="694"/>
        <v>200000</v>
      </c>
      <c r="AV1230" s="33">
        <v>257728</v>
      </c>
      <c r="AW1230" s="33">
        <f t="shared" si="695"/>
        <v>14252.122500000001</v>
      </c>
      <c r="AX1230" s="33">
        <f t="shared" si="696"/>
        <v>4750.7075000000004</v>
      </c>
      <c r="AY1230" s="34">
        <f t="shared" si="697"/>
        <v>19002.830000000002</v>
      </c>
    </row>
    <row r="1231" spans="1:51" ht="15" customHeight="1" x14ac:dyDescent="0.3">
      <c r="A1231" s="166" t="s">
        <v>2436</v>
      </c>
      <c r="B1231" s="99">
        <v>14825.22</v>
      </c>
      <c r="C1231" s="99">
        <v>34181.08</v>
      </c>
      <c r="D1231" s="99">
        <v>100660.17</v>
      </c>
      <c r="E1231" s="99">
        <v>89446.54</v>
      </c>
      <c r="F1231" s="121">
        <v>167000</v>
      </c>
      <c r="G1231" s="120">
        <v>0</v>
      </c>
      <c r="H1231" s="182">
        <v>46496</v>
      </c>
      <c r="I1231" s="182">
        <v>46545</v>
      </c>
      <c r="J1231" s="166">
        <v>2.8</v>
      </c>
      <c r="K1231" s="166">
        <v>0.2</v>
      </c>
      <c r="L1231" s="167" t="s">
        <v>1207</v>
      </c>
      <c r="M1231" s="168" t="s">
        <v>1205</v>
      </c>
      <c r="N1231" s="169">
        <v>0</v>
      </c>
      <c r="O1231" s="21">
        <f t="shared" si="698"/>
        <v>2.5999999999999996</v>
      </c>
      <c r="P1231" s="21" t="str">
        <f t="shared" si="699"/>
        <v>N</v>
      </c>
      <c r="Q1231" s="22">
        <f t="shared" si="700"/>
        <v>49006.3</v>
      </c>
      <c r="R1231" s="8" t="str">
        <f t="shared" si="701"/>
        <v>N</v>
      </c>
      <c r="S1231" s="23">
        <f t="shared" si="702"/>
        <v>2.5999999999999996</v>
      </c>
      <c r="T1231" s="24">
        <f t="shared" si="703"/>
        <v>50000</v>
      </c>
      <c r="U1231" s="24">
        <f t="shared" si="704"/>
        <v>200000</v>
      </c>
      <c r="V1231" s="24">
        <f t="shared" si="705"/>
        <v>257500</v>
      </c>
      <c r="W1231" s="24">
        <f t="shared" si="706"/>
        <v>49006.3</v>
      </c>
      <c r="X1231" s="24">
        <f t="shared" si="707"/>
        <v>0</v>
      </c>
      <c r="Y1231" s="24">
        <f t="shared" si="708"/>
        <v>49006.3</v>
      </c>
      <c r="Z1231" s="24">
        <f t="shared" si="709"/>
        <v>0</v>
      </c>
      <c r="AA1231" s="25" t="str">
        <f t="shared" si="710"/>
        <v>N</v>
      </c>
      <c r="AB1231" s="26">
        <f t="shared" si="711"/>
        <v>1.5999999999999996</v>
      </c>
      <c r="AC1231" s="27">
        <f t="shared" si="712"/>
        <v>50000</v>
      </c>
      <c r="AD1231" s="28">
        <f t="shared" si="713"/>
        <v>200000</v>
      </c>
      <c r="AE1231" s="28">
        <f t="shared" si="714"/>
        <v>257500</v>
      </c>
      <c r="AF1231" s="28">
        <f t="shared" si="715"/>
        <v>41493.699999999997</v>
      </c>
      <c r="AG1231" s="28">
        <f t="shared" si="716"/>
        <v>0</v>
      </c>
      <c r="AH1231" s="28">
        <f t="shared" si="717"/>
        <v>41493.699999999997</v>
      </c>
      <c r="AI1231" s="28">
        <f t="shared" si="718"/>
        <v>7512.6000000000058</v>
      </c>
      <c r="AJ1231" s="29" t="str">
        <f t="shared" si="719"/>
        <v>N</v>
      </c>
      <c r="AK1231" s="30">
        <f t="shared" si="684"/>
        <v>0.59999999999999964</v>
      </c>
      <c r="AL1231" s="31">
        <f t="shared" si="685"/>
        <v>50000</v>
      </c>
      <c r="AM1231" s="31">
        <f t="shared" si="686"/>
        <v>200000</v>
      </c>
      <c r="AN1231" s="31">
        <f t="shared" si="687"/>
        <v>257500</v>
      </c>
      <c r="AO1231" s="31">
        <f t="shared" si="688"/>
        <v>0</v>
      </c>
      <c r="AP1231" s="31">
        <f t="shared" si="689"/>
        <v>0</v>
      </c>
      <c r="AQ1231" s="31">
        <f t="shared" si="690"/>
        <v>0</v>
      </c>
      <c r="AR1231" s="31">
        <f t="shared" si="691"/>
        <v>49006.3</v>
      </c>
      <c r="AS1231" s="32">
        <f t="shared" si="692"/>
        <v>0</v>
      </c>
      <c r="AT1231" s="33">
        <f t="shared" si="693"/>
        <v>50000</v>
      </c>
      <c r="AU1231" s="33">
        <f t="shared" si="694"/>
        <v>200000</v>
      </c>
      <c r="AV1231" s="33">
        <v>257729</v>
      </c>
      <c r="AW1231" s="33">
        <f t="shared" si="695"/>
        <v>0</v>
      </c>
      <c r="AX1231" s="33">
        <f t="shared" si="696"/>
        <v>0</v>
      </c>
      <c r="AY1231" s="34">
        <f t="shared" si="697"/>
        <v>56518.900000000009</v>
      </c>
    </row>
    <row r="1232" spans="1:51" ht="15" customHeight="1" x14ac:dyDescent="0.3">
      <c r="A1232" s="166" t="s">
        <v>2437</v>
      </c>
      <c r="B1232" s="99">
        <v>10867.48</v>
      </c>
      <c r="C1232" s="99">
        <v>12224.61</v>
      </c>
      <c r="D1232" s="99">
        <v>88078.13</v>
      </c>
      <c r="E1232" s="99">
        <v>73703.289999999994</v>
      </c>
      <c r="F1232" s="121">
        <v>92000</v>
      </c>
      <c r="G1232" s="122">
        <v>12500</v>
      </c>
      <c r="H1232" s="182">
        <v>46366</v>
      </c>
      <c r="I1232" s="182">
        <v>46399</v>
      </c>
      <c r="J1232" s="166">
        <v>3.8</v>
      </c>
      <c r="K1232" s="166">
        <v>2.1</v>
      </c>
      <c r="L1232" s="167" t="s">
        <v>1206</v>
      </c>
      <c r="M1232" s="168" t="s">
        <v>1205</v>
      </c>
      <c r="N1232" s="169">
        <v>0.01</v>
      </c>
      <c r="O1232" s="21">
        <f t="shared" si="698"/>
        <v>1.6999999999999997</v>
      </c>
      <c r="P1232" s="21" t="str">
        <f t="shared" si="699"/>
        <v>N</v>
      </c>
      <c r="Q1232" s="22">
        <f t="shared" si="700"/>
        <v>23092.09</v>
      </c>
      <c r="R1232" s="8" t="str">
        <f t="shared" si="701"/>
        <v>N</v>
      </c>
      <c r="S1232" s="23">
        <f t="shared" si="702"/>
        <v>1.6999999999999997</v>
      </c>
      <c r="T1232" s="24">
        <f t="shared" si="703"/>
        <v>20500</v>
      </c>
      <c r="U1232" s="24">
        <f t="shared" si="704"/>
        <v>100000</v>
      </c>
      <c r="V1232" s="24">
        <f t="shared" si="705"/>
        <v>257500</v>
      </c>
      <c r="W1232" s="24">
        <f t="shared" si="706"/>
        <v>11921.869999999995</v>
      </c>
      <c r="X1232" s="24">
        <f t="shared" si="707"/>
        <v>0</v>
      </c>
      <c r="Y1232" s="24">
        <f t="shared" si="708"/>
        <v>11921.869999999995</v>
      </c>
      <c r="Z1232" s="24">
        <f t="shared" si="709"/>
        <v>11401.140900000006</v>
      </c>
      <c r="AA1232" s="25" t="str">
        <f t="shared" si="710"/>
        <v>N</v>
      </c>
      <c r="AB1232" s="26">
        <f t="shared" si="711"/>
        <v>0.69999999999999973</v>
      </c>
      <c r="AC1232" s="27">
        <f t="shared" si="712"/>
        <v>20500</v>
      </c>
      <c r="AD1232" s="28">
        <f t="shared" si="713"/>
        <v>100000</v>
      </c>
      <c r="AE1232" s="28">
        <f t="shared" si="714"/>
        <v>257500</v>
      </c>
      <c r="AF1232" s="28">
        <f t="shared" si="715"/>
        <v>0</v>
      </c>
      <c r="AG1232" s="28">
        <f t="shared" si="716"/>
        <v>0</v>
      </c>
      <c r="AH1232" s="28">
        <f t="shared" si="717"/>
        <v>0</v>
      </c>
      <c r="AI1232" s="28">
        <f t="shared" si="718"/>
        <v>23556.241009000001</v>
      </c>
      <c r="AJ1232" s="29" t="str">
        <f t="shared" si="719"/>
        <v>N</v>
      </c>
      <c r="AK1232" s="30">
        <f t="shared" si="684"/>
        <v>0</v>
      </c>
      <c r="AL1232" s="31">
        <f t="shared" si="685"/>
        <v>20500</v>
      </c>
      <c r="AM1232" s="31">
        <f t="shared" si="686"/>
        <v>100000</v>
      </c>
      <c r="AN1232" s="31">
        <f t="shared" si="687"/>
        <v>257500</v>
      </c>
      <c r="AO1232" s="31">
        <f t="shared" si="688"/>
        <v>0</v>
      </c>
      <c r="AP1232" s="31">
        <f t="shared" si="689"/>
        <v>0</v>
      </c>
      <c r="AQ1232" s="31">
        <f t="shared" si="690"/>
        <v>0</v>
      </c>
      <c r="AR1232" s="31">
        <f t="shared" si="691"/>
        <v>0</v>
      </c>
      <c r="AS1232" s="32">
        <f t="shared" si="692"/>
        <v>0</v>
      </c>
      <c r="AT1232" s="33">
        <f t="shared" si="693"/>
        <v>20500</v>
      </c>
      <c r="AU1232" s="33">
        <f t="shared" si="694"/>
        <v>100000</v>
      </c>
      <c r="AV1232" s="33">
        <v>257730</v>
      </c>
      <c r="AW1232" s="33">
        <f t="shared" si="695"/>
        <v>0</v>
      </c>
      <c r="AX1232" s="33">
        <f t="shared" si="696"/>
        <v>0</v>
      </c>
      <c r="AY1232" s="34">
        <f t="shared" si="697"/>
        <v>34957.381909000003</v>
      </c>
    </row>
    <row r="1233" spans="1:51" ht="15" customHeight="1" x14ac:dyDescent="0.3">
      <c r="A1233" s="166" t="s">
        <v>2438</v>
      </c>
      <c r="B1233" s="99">
        <v>16485.88</v>
      </c>
      <c r="C1233" s="99">
        <v>9951.5</v>
      </c>
      <c r="D1233" s="99">
        <v>90798.22</v>
      </c>
      <c r="E1233" s="99">
        <v>76701.929999999993</v>
      </c>
      <c r="F1233" s="121">
        <v>100000</v>
      </c>
      <c r="G1233" s="122">
        <v>12500</v>
      </c>
      <c r="H1233" s="182">
        <v>46207</v>
      </c>
      <c r="I1233" s="182">
        <v>46272</v>
      </c>
      <c r="J1233" s="166">
        <v>3.8</v>
      </c>
      <c r="K1233" s="166">
        <v>1.6</v>
      </c>
      <c r="L1233" s="167" t="s">
        <v>1206</v>
      </c>
      <c r="M1233" s="168" t="s">
        <v>1203</v>
      </c>
      <c r="N1233" s="169">
        <v>0.03</v>
      </c>
      <c r="O1233" s="21">
        <f t="shared" si="698"/>
        <v>2.1999999999999997</v>
      </c>
      <c r="P1233" s="21" t="str">
        <f t="shared" si="699"/>
        <v>N</v>
      </c>
      <c r="Q1233" s="22">
        <f t="shared" si="700"/>
        <v>26437.38</v>
      </c>
      <c r="R1233" s="8" t="str">
        <f t="shared" si="701"/>
        <v>N</v>
      </c>
      <c r="S1233" s="23">
        <f t="shared" si="702"/>
        <v>2.9333333333333331</v>
      </c>
      <c r="T1233" s="24">
        <f t="shared" si="703"/>
        <v>20500</v>
      </c>
      <c r="U1233" s="24">
        <f t="shared" si="704"/>
        <v>100000</v>
      </c>
      <c r="V1233" s="24">
        <f t="shared" si="705"/>
        <v>257500</v>
      </c>
      <c r="W1233" s="24">
        <f t="shared" si="706"/>
        <v>6901.3349999999991</v>
      </c>
      <c r="X1233" s="24">
        <f t="shared" si="707"/>
        <v>0</v>
      </c>
      <c r="Y1233" s="24">
        <f t="shared" si="708"/>
        <v>6901.3349999999991</v>
      </c>
      <c r="Z1233" s="24">
        <f t="shared" si="709"/>
        <v>20329.166400000002</v>
      </c>
      <c r="AA1233" s="25" t="str">
        <f t="shared" si="710"/>
        <v>N</v>
      </c>
      <c r="AB1233" s="26">
        <f t="shared" si="711"/>
        <v>1.9333333333333331</v>
      </c>
      <c r="AC1233" s="27">
        <f t="shared" si="712"/>
        <v>20500</v>
      </c>
      <c r="AD1233" s="28">
        <f t="shared" si="713"/>
        <v>100000</v>
      </c>
      <c r="AE1233" s="28">
        <f t="shared" si="714"/>
        <v>257500</v>
      </c>
      <c r="AF1233" s="28">
        <f t="shared" si="715"/>
        <v>1725.3337499999998</v>
      </c>
      <c r="AG1233" s="28">
        <f t="shared" si="716"/>
        <v>0</v>
      </c>
      <c r="AH1233" s="28">
        <f t="shared" si="717"/>
        <v>1725.3337499999998</v>
      </c>
      <c r="AI1233" s="28">
        <f t="shared" si="718"/>
        <v>26322.082692000004</v>
      </c>
      <c r="AJ1233" s="29" t="str">
        <f t="shared" si="719"/>
        <v>N</v>
      </c>
      <c r="AK1233" s="30">
        <f t="shared" si="684"/>
        <v>0.93333333333333313</v>
      </c>
      <c r="AL1233" s="31">
        <f t="shared" si="685"/>
        <v>20500</v>
      </c>
      <c r="AM1233" s="31">
        <f t="shared" si="686"/>
        <v>100000</v>
      </c>
      <c r="AN1233" s="31">
        <f t="shared" si="687"/>
        <v>257500</v>
      </c>
      <c r="AO1233" s="31">
        <f t="shared" si="688"/>
        <v>0</v>
      </c>
      <c r="AP1233" s="31">
        <f t="shared" si="689"/>
        <v>0</v>
      </c>
      <c r="AQ1233" s="31">
        <f t="shared" si="690"/>
        <v>0</v>
      </c>
      <c r="AR1233" s="31">
        <f t="shared" si="691"/>
        <v>28888.838935260002</v>
      </c>
      <c r="AS1233" s="32">
        <f t="shared" si="692"/>
        <v>0</v>
      </c>
      <c r="AT1233" s="33">
        <f t="shared" si="693"/>
        <v>20500</v>
      </c>
      <c r="AU1233" s="33">
        <f t="shared" si="694"/>
        <v>100000</v>
      </c>
      <c r="AV1233" s="33">
        <v>257731</v>
      </c>
      <c r="AW1233" s="33">
        <f t="shared" si="695"/>
        <v>0</v>
      </c>
      <c r="AX1233" s="33">
        <f t="shared" si="696"/>
        <v>0</v>
      </c>
      <c r="AY1233" s="34">
        <f t="shared" si="697"/>
        <v>75540.088027260004</v>
      </c>
    </row>
    <row r="1234" spans="1:51" ht="15" customHeight="1" x14ac:dyDescent="0.3">
      <c r="A1234" s="166" t="s">
        <v>2439</v>
      </c>
      <c r="B1234" s="99">
        <v>8492.7000000000007</v>
      </c>
      <c r="C1234" s="99">
        <v>15957.04</v>
      </c>
      <c r="D1234" s="99">
        <v>62072.51</v>
      </c>
      <c r="E1234" s="99">
        <v>48204.94</v>
      </c>
      <c r="F1234" s="123">
        <v>129000</v>
      </c>
      <c r="G1234" s="122">
        <v>0</v>
      </c>
      <c r="H1234" s="182">
        <v>46508</v>
      </c>
      <c r="I1234" s="182">
        <v>46557</v>
      </c>
      <c r="J1234" s="166">
        <v>4.9000000000000004</v>
      </c>
      <c r="K1234" s="166">
        <v>2.1</v>
      </c>
      <c r="L1234" s="167" t="s">
        <v>1207</v>
      </c>
      <c r="M1234" s="168" t="s">
        <v>1204</v>
      </c>
      <c r="N1234" s="169">
        <v>2.7E-2</v>
      </c>
      <c r="O1234" s="21">
        <f t="shared" si="698"/>
        <v>2.8000000000000003</v>
      </c>
      <c r="P1234" s="21" t="str">
        <f t="shared" si="699"/>
        <v>N</v>
      </c>
      <c r="Q1234" s="22">
        <f t="shared" si="700"/>
        <v>24449.74</v>
      </c>
      <c r="R1234" s="8" t="str">
        <f t="shared" si="701"/>
        <v>N</v>
      </c>
      <c r="S1234" s="23">
        <f t="shared" si="702"/>
        <v>5.6000000000000005</v>
      </c>
      <c r="T1234" s="24">
        <f t="shared" si="703"/>
        <v>50000</v>
      </c>
      <c r="U1234" s="24">
        <f t="shared" si="704"/>
        <v>200000</v>
      </c>
      <c r="V1234" s="24">
        <f t="shared" si="705"/>
        <v>257500</v>
      </c>
      <c r="W1234" s="24">
        <f t="shared" si="706"/>
        <v>12554.941489999999</v>
      </c>
      <c r="X1234" s="24">
        <f t="shared" si="707"/>
        <v>0</v>
      </c>
      <c r="Y1234" s="24">
        <f t="shared" si="708"/>
        <v>12554.941489999999</v>
      </c>
      <c r="Z1234" s="24">
        <f t="shared" si="709"/>
        <v>12554.941489999999</v>
      </c>
      <c r="AA1234" s="25" t="str">
        <f t="shared" si="710"/>
        <v>N</v>
      </c>
      <c r="AB1234" s="26">
        <f t="shared" si="711"/>
        <v>4.6000000000000005</v>
      </c>
      <c r="AC1234" s="27">
        <f t="shared" si="712"/>
        <v>50000</v>
      </c>
      <c r="AD1234" s="28">
        <f t="shared" si="713"/>
        <v>200000</v>
      </c>
      <c r="AE1234" s="28">
        <f t="shared" si="714"/>
        <v>257500</v>
      </c>
      <c r="AF1234" s="28">
        <f t="shared" si="715"/>
        <v>12893.924910229998</v>
      </c>
      <c r="AG1234" s="28">
        <f t="shared" si="716"/>
        <v>0</v>
      </c>
      <c r="AH1234" s="28">
        <f t="shared" si="717"/>
        <v>12893.924910229998</v>
      </c>
      <c r="AI1234" s="28">
        <f t="shared" si="718"/>
        <v>12893.924910229998</v>
      </c>
      <c r="AJ1234" s="29" t="str">
        <f t="shared" si="719"/>
        <v>N</v>
      </c>
      <c r="AK1234" s="30">
        <f t="shared" si="684"/>
        <v>3.6000000000000005</v>
      </c>
      <c r="AL1234" s="31">
        <f t="shared" si="685"/>
        <v>50000</v>
      </c>
      <c r="AM1234" s="31">
        <f t="shared" si="686"/>
        <v>200000</v>
      </c>
      <c r="AN1234" s="31">
        <f t="shared" si="687"/>
        <v>257500</v>
      </c>
      <c r="AO1234" s="31">
        <f t="shared" si="688"/>
        <v>13242.060882806207</v>
      </c>
      <c r="AP1234" s="31">
        <f t="shared" si="689"/>
        <v>0</v>
      </c>
      <c r="AQ1234" s="31">
        <f t="shared" si="690"/>
        <v>13242.060882806207</v>
      </c>
      <c r="AR1234" s="31">
        <f t="shared" si="691"/>
        <v>13242.060882806207</v>
      </c>
      <c r="AS1234" s="32">
        <f t="shared" si="692"/>
        <v>2.6000000000000005</v>
      </c>
      <c r="AT1234" s="33">
        <f t="shared" si="693"/>
        <v>50000</v>
      </c>
      <c r="AU1234" s="33">
        <f t="shared" si="694"/>
        <v>200000</v>
      </c>
      <c r="AV1234" s="33">
        <v>257732</v>
      </c>
      <c r="AW1234" s="33">
        <f t="shared" si="695"/>
        <v>13599.596526641973</v>
      </c>
      <c r="AX1234" s="33">
        <f t="shared" si="696"/>
        <v>13599.596526641973</v>
      </c>
      <c r="AY1234" s="34">
        <f t="shared" si="697"/>
        <v>52290.523809678176</v>
      </c>
    </row>
    <row r="1235" spans="1:51" ht="15" customHeight="1" x14ac:dyDescent="0.3">
      <c r="A1235" s="166" t="s">
        <v>2440</v>
      </c>
      <c r="B1235" s="99">
        <v>10763.34</v>
      </c>
      <c r="C1235" s="99">
        <v>16378.19</v>
      </c>
      <c r="D1235" s="99">
        <v>89388.74</v>
      </c>
      <c r="E1235" s="99">
        <v>82075.839999999997</v>
      </c>
      <c r="F1235" s="123">
        <v>77000</v>
      </c>
      <c r="G1235" s="122">
        <v>12500</v>
      </c>
      <c r="H1235" s="182">
        <v>46350</v>
      </c>
      <c r="I1235" s="182">
        <v>46421</v>
      </c>
      <c r="J1235" s="166">
        <v>4.4000000000000004</v>
      </c>
      <c r="K1235" s="166">
        <v>0</v>
      </c>
      <c r="L1235" s="167" t="s">
        <v>1207</v>
      </c>
      <c r="M1235" s="168" t="s">
        <v>1204</v>
      </c>
      <c r="N1235" s="169">
        <v>0.06</v>
      </c>
      <c r="O1235" s="21">
        <f t="shared" si="698"/>
        <v>4.4000000000000004</v>
      </c>
      <c r="P1235" s="21" t="str">
        <f t="shared" si="699"/>
        <v>N</v>
      </c>
      <c r="Q1235" s="22">
        <f t="shared" si="700"/>
        <v>27141.53</v>
      </c>
      <c r="R1235" s="8" t="str">
        <f t="shared" si="701"/>
        <v>N</v>
      </c>
      <c r="S1235" s="23">
        <f t="shared" si="702"/>
        <v>8.8000000000000007</v>
      </c>
      <c r="T1235" s="24">
        <f t="shared" si="703"/>
        <v>50000</v>
      </c>
      <c r="U1235" s="24">
        <f t="shared" si="704"/>
        <v>200000</v>
      </c>
      <c r="V1235" s="24">
        <f t="shared" si="705"/>
        <v>257500</v>
      </c>
      <c r="W1235" s="24">
        <f t="shared" si="706"/>
        <v>14385.010899999999</v>
      </c>
      <c r="X1235" s="24">
        <f t="shared" si="707"/>
        <v>0</v>
      </c>
      <c r="Y1235" s="24">
        <f t="shared" si="708"/>
        <v>14385.010899999999</v>
      </c>
      <c r="Z1235" s="24">
        <f t="shared" si="709"/>
        <v>14385.010899999999</v>
      </c>
      <c r="AA1235" s="25" t="str">
        <f t="shared" si="710"/>
        <v>N</v>
      </c>
      <c r="AB1235" s="26">
        <f t="shared" si="711"/>
        <v>7.8000000000000007</v>
      </c>
      <c r="AC1235" s="27">
        <f t="shared" si="712"/>
        <v>50000</v>
      </c>
      <c r="AD1235" s="28">
        <f t="shared" si="713"/>
        <v>200000</v>
      </c>
      <c r="AE1235" s="28">
        <f t="shared" si="714"/>
        <v>257500</v>
      </c>
      <c r="AF1235" s="28">
        <f t="shared" si="715"/>
        <v>15248.111553999999</v>
      </c>
      <c r="AG1235" s="28">
        <f t="shared" si="716"/>
        <v>0</v>
      </c>
      <c r="AH1235" s="28">
        <f t="shared" si="717"/>
        <v>15248.111553999999</v>
      </c>
      <c r="AI1235" s="28">
        <f t="shared" si="718"/>
        <v>15248.111553999999</v>
      </c>
      <c r="AJ1235" s="29" t="str">
        <f t="shared" si="719"/>
        <v>N</v>
      </c>
      <c r="AK1235" s="30">
        <f t="shared" si="684"/>
        <v>6.8000000000000007</v>
      </c>
      <c r="AL1235" s="31">
        <f t="shared" si="685"/>
        <v>50000</v>
      </c>
      <c r="AM1235" s="31">
        <f t="shared" si="686"/>
        <v>200000</v>
      </c>
      <c r="AN1235" s="31">
        <f t="shared" si="687"/>
        <v>257500</v>
      </c>
      <c r="AO1235" s="31">
        <f t="shared" si="688"/>
        <v>16162.998247240001</v>
      </c>
      <c r="AP1235" s="31">
        <f t="shared" si="689"/>
        <v>0</v>
      </c>
      <c r="AQ1235" s="31">
        <f t="shared" si="690"/>
        <v>16162.998247240001</v>
      </c>
      <c r="AR1235" s="31">
        <f t="shared" si="691"/>
        <v>16162.998247240001</v>
      </c>
      <c r="AS1235" s="32">
        <f t="shared" si="692"/>
        <v>5.8000000000000007</v>
      </c>
      <c r="AT1235" s="33">
        <f t="shared" si="693"/>
        <v>50000</v>
      </c>
      <c r="AU1235" s="33">
        <f t="shared" si="694"/>
        <v>200000</v>
      </c>
      <c r="AV1235" s="33">
        <v>257733</v>
      </c>
      <c r="AW1235" s="33">
        <f t="shared" si="695"/>
        <v>17132.778142074403</v>
      </c>
      <c r="AX1235" s="33">
        <f t="shared" si="696"/>
        <v>17132.778142074403</v>
      </c>
      <c r="AY1235" s="34">
        <f t="shared" si="697"/>
        <v>62928.898843314397</v>
      </c>
    </row>
    <row r="1236" spans="1:51" ht="15" customHeight="1" x14ac:dyDescent="0.3">
      <c r="A1236" s="166" t="s">
        <v>2441</v>
      </c>
      <c r="B1236" s="99">
        <v>10776.77</v>
      </c>
      <c r="C1236" s="99">
        <v>575.91</v>
      </c>
      <c r="D1236" s="99">
        <v>54179.42</v>
      </c>
      <c r="E1236" s="99">
        <v>52661.7</v>
      </c>
      <c r="F1236" s="123">
        <v>150000</v>
      </c>
      <c r="G1236" s="122">
        <v>0</v>
      </c>
      <c r="H1236" s="182">
        <v>46318</v>
      </c>
      <c r="I1236" s="182">
        <v>46353</v>
      </c>
      <c r="J1236" s="166">
        <v>3.4</v>
      </c>
      <c r="K1236" s="166">
        <v>1.2</v>
      </c>
      <c r="L1236" s="167" t="s">
        <v>1206</v>
      </c>
      <c r="M1236" s="168" t="s">
        <v>1205</v>
      </c>
      <c r="N1236" s="169">
        <v>0.01</v>
      </c>
      <c r="O1236" s="21">
        <f t="shared" si="698"/>
        <v>2.2000000000000002</v>
      </c>
      <c r="P1236" s="21" t="str">
        <f t="shared" si="699"/>
        <v>N</v>
      </c>
      <c r="Q1236" s="22">
        <f t="shared" si="700"/>
        <v>11352.68</v>
      </c>
      <c r="R1236" s="8" t="str">
        <f t="shared" si="701"/>
        <v>N</v>
      </c>
      <c r="S1236" s="23">
        <f t="shared" si="702"/>
        <v>2.2000000000000002</v>
      </c>
      <c r="T1236" s="24">
        <f t="shared" si="703"/>
        <v>20500</v>
      </c>
      <c r="U1236" s="24">
        <f t="shared" si="704"/>
        <v>100000</v>
      </c>
      <c r="V1236" s="24">
        <f t="shared" si="705"/>
        <v>257500</v>
      </c>
      <c r="W1236" s="24">
        <f t="shared" si="706"/>
        <v>11466.2068</v>
      </c>
      <c r="X1236" s="24">
        <f t="shared" si="707"/>
        <v>0</v>
      </c>
      <c r="Y1236" s="24">
        <f t="shared" si="708"/>
        <v>11466.2068</v>
      </c>
      <c r="Z1236" s="24">
        <f t="shared" si="709"/>
        <v>0</v>
      </c>
      <c r="AA1236" s="25" t="str">
        <f t="shared" si="710"/>
        <v>N</v>
      </c>
      <c r="AB1236" s="26">
        <f t="shared" si="711"/>
        <v>1.2000000000000002</v>
      </c>
      <c r="AC1236" s="27">
        <f t="shared" si="712"/>
        <v>20500</v>
      </c>
      <c r="AD1236" s="28">
        <f t="shared" si="713"/>
        <v>100000</v>
      </c>
      <c r="AE1236" s="28">
        <f t="shared" si="714"/>
        <v>257500</v>
      </c>
      <c r="AF1236" s="28">
        <f t="shared" si="715"/>
        <v>11580.868868</v>
      </c>
      <c r="AG1236" s="28">
        <f t="shared" si="716"/>
        <v>0</v>
      </c>
      <c r="AH1236" s="28">
        <f t="shared" si="717"/>
        <v>11580.868868</v>
      </c>
      <c r="AI1236" s="28">
        <f t="shared" si="718"/>
        <v>0</v>
      </c>
      <c r="AJ1236" s="29" t="str">
        <f t="shared" si="719"/>
        <v>N</v>
      </c>
      <c r="AK1236" s="30">
        <f t="shared" si="684"/>
        <v>0.20000000000000018</v>
      </c>
      <c r="AL1236" s="31">
        <f t="shared" si="685"/>
        <v>20500</v>
      </c>
      <c r="AM1236" s="31">
        <f t="shared" si="686"/>
        <v>100000</v>
      </c>
      <c r="AN1236" s="31">
        <f t="shared" si="687"/>
        <v>257500</v>
      </c>
      <c r="AO1236" s="31">
        <f t="shared" si="688"/>
        <v>11696.677556679999</v>
      </c>
      <c r="AP1236" s="31">
        <f t="shared" si="689"/>
        <v>0</v>
      </c>
      <c r="AQ1236" s="31">
        <f t="shared" si="690"/>
        <v>11696.677556679999</v>
      </c>
      <c r="AR1236" s="31">
        <f t="shared" si="691"/>
        <v>0</v>
      </c>
      <c r="AS1236" s="32">
        <f t="shared" si="692"/>
        <v>0</v>
      </c>
      <c r="AT1236" s="33">
        <f t="shared" si="693"/>
        <v>20500</v>
      </c>
      <c r="AU1236" s="33">
        <f t="shared" si="694"/>
        <v>100000</v>
      </c>
      <c r="AV1236" s="33">
        <v>257734</v>
      </c>
      <c r="AW1236" s="33">
        <f t="shared" si="695"/>
        <v>0</v>
      </c>
      <c r="AX1236" s="33">
        <f t="shared" si="696"/>
        <v>0</v>
      </c>
      <c r="AY1236" s="34">
        <f t="shared" si="697"/>
        <v>0</v>
      </c>
    </row>
    <row r="1237" spans="1:51" ht="15" customHeight="1" x14ac:dyDescent="0.3">
      <c r="A1237" s="166" t="s">
        <v>2442</v>
      </c>
      <c r="B1237" s="99">
        <v>19843.02</v>
      </c>
      <c r="C1237" s="99">
        <v>17978.47</v>
      </c>
      <c r="D1237" s="99">
        <v>99230.46</v>
      </c>
      <c r="E1237" s="99">
        <v>86872.43</v>
      </c>
      <c r="F1237" s="123">
        <v>66000</v>
      </c>
      <c r="G1237" s="122">
        <v>0</v>
      </c>
      <c r="H1237" s="182">
        <v>46291</v>
      </c>
      <c r="I1237" s="182">
        <v>46306</v>
      </c>
      <c r="J1237" s="166">
        <v>2.1</v>
      </c>
      <c r="K1237" s="166">
        <v>2</v>
      </c>
      <c r="L1237" s="167" t="s">
        <v>1206</v>
      </c>
      <c r="M1237" s="168" t="s">
        <v>1204</v>
      </c>
      <c r="N1237" s="169">
        <v>0.02</v>
      </c>
      <c r="O1237" s="21">
        <f t="shared" si="698"/>
        <v>0.10000000000000009</v>
      </c>
      <c r="P1237" s="21" t="str">
        <f t="shared" si="699"/>
        <v>N</v>
      </c>
      <c r="Q1237" s="22">
        <f t="shared" si="700"/>
        <v>37821.490000000005</v>
      </c>
      <c r="R1237" s="8" t="str">
        <f t="shared" si="701"/>
        <v>N</v>
      </c>
      <c r="S1237" s="23">
        <f t="shared" si="702"/>
        <v>0.20000000000000018</v>
      </c>
      <c r="T1237" s="24">
        <f t="shared" si="703"/>
        <v>20500</v>
      </c>
      <c r="U1237" s="24">
        <f t="shared" si="704"/>
        <v>100000</v>
      </c>
      <c r="V1237" s="24">
        <f t="shared" si="705"/>
        <v>257500</v>
      </c>
      <c r="W1237" s="24">
        <f t="shared" si="706"/>
        <v>384.7699999999968</v>
      </c>
      <c r="X1237" s="24">
        <f t="shared" si="707"/>
        <v>0</v>
      </c>
      <c r="Y1237" s="24">
        <f t="shared" si="708"/>
        <v>384.7699999999968</v>
      </c>
      <c r="Z1237" s="24">
        <f t="shared" si="709"/>
        <v>38193.149800000007</v>
      </c>
      <c r="AA1237" s="25" t="str">
        <f t="shared" si="710"/>
        <v>N</v>
      </c>
      <c r="AB1237" s="26">
        <f t="shared" si="711"/>
        <v>0</v>
      </c>
      <c r="AC1237" s="27">
        <f t="shared" si="712"/>
        <v>20500</v>
      </c>
      <c r="AD1237" s="28">
        <f t="shared" si="713"/>
        <v>100000</v>
      </c>
      <c r="AE1237" s="28">
        <f t="shared" si="714"/>
        <v>257500</v>
      </c>
      <c r="AF1237" s="28">
        <f t="shared" si="715"/>
        <v>0</v>
      </c>
      <c r="AG1237" s="28">
        <f t="shared" si="716"/>
        <v>0</v>
      </c>
      <c r="AH1237" s="28">
        <f t="shared" si="717"/>
        <v>0</v>
      </c>
      <c r="AI1237" s="28">
        <f t="shared" si="718"/>
        <v>0</v>
      </c>
      <c r="AJ1237" s="29" t="str">
        <f t="shared" si="719"/>
        <v>N</v>
      </c>
      <c r="AK1237" s="30">
        <f t="shared" si="684"/>
        <v>0</v>
      </c>
      <c r="AL1237" s="31">
        <f t="shared" si="685"/>
        <v>20500</v>
      </c>
      <c r="AM1237" s="31">
        <f t="shared" si="686"/>
        <v>100000</v>
      </c>
      <c r="AN1237" s="31">
        <f t="shared" si="687"/>
        <v>257500</v>
      </c>
      <c r="AO1237" s="31">
        <f t="shared" si="688"/>
        <v>0</v>
      </c>
      <c r="AP1237" s="31">
        <f t="shared" si="689"/>
        <v>0</v>
      </c>
      <c r="AQ1237" s="31">
        <f t="shared" si="690"/>
        <v>0</v>
      </c>
      <c r="AR1237" s="31">
        <f t="shared" si="691"/>
        <v>0</v>
      </c>
      <c r="AS1237" s="32">
        <f t="shared" si="692"/>
        <v>0</v>
      </c>
      <c r="AT1237" s="33">
        <f t="shared" si="693"/>
        <v>20500</v>
      </c>
      <c r="AU1237" s="33">
        <f t="shared" si="694"/>
        <v>100000</v>
      </c>
      <c r="AV1237" s="33">
        <v>257735</v>
      </c>
      <c r="AW1237" s="33">
        <f t="shared" si="695"/>
        <v>0</v>
      </c>
      <c r="AX1237" s="33">
        <f t="shared" si="696"/>
        <v>0</v>
      </c>
      <c r="AY1237" s="34">
        <f t="shared" si="697"/>
        <v>38193.149800000007</v>
      </c>
    </row>
    <row r="1238" spans="1:51" ht="15" customHeight="1" x14ac:dyDescent="0.3">
      <c r="A1238" s="166" t="s">
        <v>2443</v>
      </c>
      <c r="B1238" s="99">
        <v>10056.41</v>
      </c>
      <c r="C1238" s="99">
        <v>24927.360000000001</v>
      </c>
      <c r="D1238" s="99">
        <v>113061.43</v>
      </c>
      <c r="E1238" s="99">
        <v>101783.43</v>
      </c>
      <c r="F1238" s="123">
        <v>90000</v>
      </c>
      <c r="G1238" s="122">
        <v>0</v>
      </c>
      <c r="H1238" s="182">
        <v>46210</v>
      </c>
      <c r="I1238" s="182">
        <v>46295</v>
      </c>
      <c r="J1238" s="166">
        <v>2.2000000000000002</v>
      </c>
      <c r="K1238" s="166">
        <v>0.2</v>
      </c>
      <c r="L1238" s="167" t="s">
        <v>1207</v>
      </c>
      <c r="M1238" s="168" t="s">
        <v>1205</v>
      </c>
      <c r="N1238" s="169">
        <v>0.02</v>
      </c>
      <c r="O1238" s="21">
        <f t="shared" si="698"/>
        <v>2</v>
      </c>
      <c r="P1238" s="21" t="str">
        <f t="shared" si="699"/>
        <v>N</v>
      </c>
      <c r="Q1238" s="22">
        <f t="shared" si="700"/>
        <v>34983.770000000004</v>
      </c>
      <c r="R1238" s="8" t="str">
        <f t="shared" si="701"/>
        <v>N</v>
      </c>
      <c r="S1238" s="23">
        <f t="shared" si="702"/>
        <v>2</v>
      </c>
      <c r="T1238" s="24">
        <f t="shared" si="703"/>
        <v>50000</v>
      </c>
      <c r="U1238" s="24">
        <f t="shared" si="704"/>
        <v>200000</v>
      </c>
      <c r="V1238" s="24">
        <f t="shared" si="705"/>
        <v>257500</v>
      </c>
      <c r="W1238" s="24">
        <f t="shared" si="706"/>
        <v>35683.445400000004</v>
      </c>
      <c r="X1238" s="24">
        <f t="shared" si="707"/>
        <v>0</v>
      </c>
      <c r="Y1238" s="24">
        <f t="shared" si="708"/>
        <v>35683.445400000004</v>
      </c>
      <c r="Z1238" s="24">
        <f t="shared" si="709"/>
        <v>0</v>
      </c>
      <c r="AA1238" s="25" t="str">
        <f t="shared" si="710"/>
        <v>N</v>
      </c>
      <c r="AB1238" s="26">
        <f t="shared" si="711"/>
        <v>1</v>
      </c>
      <c r="AC1238" s="27">
        <f t="shared" si="712"/>
        <v>50000</v>
      </c>
      <c r="AD1238" s="28">
        <f t="shared" si="713"/>
        <v>200000</v>
      </c>
      <c r="AE1238" s="28">
        <f t="shared" si="714"/>
        <v>257500</v>
      </c>
      <c r="AF1238" s="28">
        <f t="shared" si="715"/>
        <v>36397.114308000004</v>
      </c>
      <c r="AG1238" s="28">
        <f t="shared" si="716"/>
        <v>0</v>
      </c>
      <c r="AH1238" s="28">
        <f t="shared" si="717"/>
        <v>36397.114308000004</v>
      </c>
      <c r="AI1238" s="28">
        <f t="shared" si="718"/>
        <v>0</v>
      </c>
      <c r="AJ1238" s="29" t="str">
        <f t="shared" si="719"/>
        <v>N</v>
      </c>
      <c r="AK1238" s="30">
        <f t="shared" si="684"/>
        <v>0</v>
      </c>
      <c r="AL1238" s="31">
        <f t="shared" si="685"/>
        <v>50000</v>
      </c>
      <c r="AM1238" s="31">
        <f t="shared" si="686"/>
        <v>200000</v>
      </c>
      <c r="AN1238" s="31">
        <f t="shared" si="687"/>
        <v>257500</v>
      </c>
      <c r="AO1238" s="31">
        <f t="shared" si="688"/>
        <v>0</v>
      </c>
      <c r="AP1238" s="31">
        <f t="shared" si="689"/>
        <v>0</v>
      </c>
      <c r="AQ1238" s="31">
        <f t="shared" si="690"/>
        <v>0</v>
      </c>
      <c r="AR1238" s="31">
        <f t="shared" si="691"/>
        <v>0</v>
      </c>
      <c r="AS1238" s="32">
        <f t="shared" si="692"/>
        <v>0</v>
      </c>
      <c r="AT1238" s="33">
        <f t="shared" si="693"/>
        <v>50000</v>
      </c>
      <c r="AU1238" s="33">
        <f t="shared" si="694"/>
        <v>200000</v>
      </c>
      <c r="AV1238" s="33">
        <v>257736</v>
      </c>
      <c r="AW1238" s="33">
        <f t="shared" si="695"/>
        <v>0</v>
      </c>
      <c r="AX1238" s="33">
        <f t="shared" si="696"/>
        <v>0</v>
      </c>
      <c r="AY1238" s="34">
        <f t="shared" si="697"/>
        <v>0</v>
      </c>
    </row>
    <row r="1239" spans="1:51" ht="15" customHeight="1" x14ac:dyDescent="0.3">
      <c r="A1239" s="166" t="s">
        <v>2444</v>
      </c>
      <c r="B1239" s="99">
        <v>8861.11</v>
      </c>
      <c r="C1239" s="99">
        <v>24167.16</v>
      </c>
      <c r="D1239" s="99">
        <v>78680.320000000007</v>
      </c>
      <c r="E1239" s="99">
        <v>67215.899999999994</v>
      </c>
      <c r="F1239" s="123">
        <v>90000</v>
      </c>
      <c r="G1239" s="122">
        <v>0</v>
      </c>
      <c r="H1239" s="182">
        <v>46287</v>
      </c>
      <c r="I1239" s="182">
        <v>46316</v>
      </c>
      <c r="J1239" s="166">
        <v>3.1</v>
      </c>
      <c r="K1239" s="166">
        <v>1.2</v>
      </c>
      <c r="L1239" s="167" t="s">
        <v>1207</v>
      </c>
      <c r="M1239" s="168" t="s">
        <v>1203</v>
      </c>
      <c r="N1239" s="169">
        <v>0.02</v>
      </c>
      <c r="O1239" s="21">
        <f t="shared" si="698"/>
        <v>1.9000000000000001</v>
      </c>
      <c r="P1239" s="21" t="str">
        <f t="shared" si="699"/>
        <v>N</v>
      </c>
      <c r="Q1239" s="22">
        <f t="shared" si="700"/>
        <v>33028.270000000004</v>
      </c>
      <c r="R1239" s="8" t="str">
        <f t="shared" si="701"/>
        <v>N</v>
      </c>
      <c r="S1239" s="23">
        <f t="shared" si="702"/>
        <v>2.5333333333333337</v>
      </c>
      <c r="T1239" s="24">
        <f t="shared" si="703"/>
        <v>50000</v>
      </c>
      <c r="U1239" s="24">
        <f t="shared" si="704"/>
        <v>200000</v>
      </c>
      <c r="V1239" s="24">
        <f t="shared" si="705"/>
        <v>257500</v>
      </c>
      <c r="W1239" s="24">
        <f t="shared" si="706"/>
        <v>25266.626550000001</v>
      </c>
      <c r="X1239" s="24">
        <f t="shared" si="707"/>
        <v>0</v>
      </c>
      <c r="Y1239" s="24">
        <f t="shared" si="708"/>
        <v>25266.626550000001</v>
      </c>
      <c r="Z1239" s="24">
        <f t="shared" si="709"/>
        <v>8422.2088500000027</v>
      </c>
      <c r="AA1239" s="25" t="str">
        <f t="shared" si="710"/>
        <v>N</v>
      </c>
      <c r="AB1239" s="26">
        <f t="shared" si="711"/>
        <v>1.5333333333333337</v>
      </c>
      <c r="AC1239" s="27">
        <f t="shared" si="712"/>
        <v>50000</v>
      </c>
      <c r="AD1239" s="28">
        <f t="shared" si="713"/>
        <v>200000</v>
      </c>
      <c r="AE1239" s="28">
        <f t="shared" si="714"/>
        <v>257500</v>
      </c>
      <c r="AF1239" s="28">
        <f t="shared" si="715"/>
        <v>25771.959081000001</v>
      </c>
      <c r="AG1239" s="28">
        <f t="shared" si="716"/>
        <v>0</v>
      </c>
      <c r="AH1239" s="28">
        <f t="shared" si="717"/>
        <v>25771.959081000001</v>
      </c>
      <c r="AI1239" s="28">
        <f t="shared" si="718"/>
        <v>8590.6530270000003</v>
      </c>
      <c r="AJ1239" s="29" t="str">
        <f t="shared" si="719"/>
        <v>N</v>
      </c>
      <c r="AK1239" s="30">
        <f t="shared" si="684"/>
        <v>0.53333333333333366</v>
      </c>
      <c r="AL1239" s="31">
        <f t="shared" si="685"/>
        <v>50000</v>
      </c>
      <c r="AM1239" s="31">
        <f t="shared" si="686"/>
        <v>200000</v>
      </c>
      <c r="AN1239" s="31">
        <f t="shared" si="687"/>
        <v>257500</v>
      </c>
      <c r="AO1239" s="31">
        <f t="shared" si="688"/>
        <v>26287.398262620001</v>
      </c>
      <c r="AP1239" s="31">
        <f t="shared" si="689"/>
        <v>0</v>
      </c>
      <c r="AQ1239" s="31">
        <f t="shared" si="690"/>
        <v>26287.398262620001</v>
      </c>
      <c r="AR1239" s="31">
        <f t="shared" si="691"/>
        <v>8762.4660875400004</v>
      </c>
      <c r="AS1239" s="32">
        <f t="shared" si="692"/>
        <v>0</v>
      </c>
      <c r="AT1239" s="33">
        <f t="shared" si="693"/>
        <v>50000</v>
      </c>
      <c r="AU1239" s="33">
        <f t="shared" si="694"/>
        <v>200000</v>
      </c>
      <c r="AV1239" s="33">
        <v>257737</v>
      </c>
      <c r="AW1239" s="33">
        <f t="shared" si="695"/>
        <v>0</v>
      </c>
      <c r="AX1239" s="33">
        <f t="shared" si="696"/>
        <v>0</v>
      </c>
      <c r="AY1239" s="34">
        <f t="shared" si="697"/>
        <v>25775.327964540003</v>
      </c>
    </row>
    <row r="1240" spans="1:51" ht="15" customHeight="1" x14ac:dyDescent="0.3">
      <c r="A1240" s="166" t="s">
        <v>2445</v>
      </c>
      <c r="B1240" s="99">
        <v>19273.25</v>
      </c>
      <c r="C1240" s="99">
        <v>2811.27</v>
      </c>
      <c r="D1240" s="99">
        <v>69123.39</v>
      </c>
      <c r="E1240" s="99">
        <v>63476.6</v>
      </c>
      <c r="F1240" s="123">
        <v>105000</v>
      </c>
      <c r="G1240" s="122">
        <v>12500</v>
      </c>
      <c r="H1240" s="182">
        <v>46300</v>
      </c>
      <c r="I1240" s="182">
        <v>46345</v>
      </c>
      <c r="J1240" s="166">
        <v>3.8</v>
      </c>
      <c r="K1240" s="166">
        <v>1.4</v>
      </c>
      <c r="L1240" s="167" t="s">
        <v>1206</v>
      </c>
      <c r="M1240" s="168" t="s">
        <v>1205</v>
      </c>
      <c r="N1240" s="169">
        <v>0.04</v>
      </c>
      <c r="O1240" s="21">
        <f t="shared" si="698"/>
        <v>2.4</v>
      </c>
      <c r="P1240" s="21" t="str">
        <f t="shared" si="699"/>
        <v>N</v>
      </c>
      <c r="Q1240" s="22">
        <f t="shared" si="700"/>
        <v>22084.52</v>
      </c>
      <c r="R1240" s="8" t="str">
        <f t="shared" si="701"/>
        <v>N</v>
      </c>
      <c r="S1240" s="23">
        <f t="shared" si="702"/>
        <v>2.4</v>
      </c>
      <c r="T1240" s="24">
        <f t="shared" si="703"/>
        <v>20500</v>
      </c>
      <c r="U1240" s="24">
        <f t="shared" si="704"/>
        <v>100000</v>
      </c>
      <c r="V1240" s="24">
        <f t="shared" si="705"/>
        <v>257500</v>
      </c>
      <c r="W1240" s="24">
        <f t="shared" si="706"/>
        <v>20500</v>
      </c>
      <c r="X1240" s="24">
        <f t="shared" si="707"/>
        <v>0</v>
      </c>
      <c r="Y1240" s="24">
        <f t="shared" si="708"/>
        <v>20500</v>
      </c>
      <c r="Z1240" s="24">
        <f t="shared" si="709"/>
        <v>2467.9007999999994</v>
      </c>
      <c r="AA1240" s="25" t="str">
        <f t="shared" si="710"/>
        <v>N</v>
      </c>
      <c r="AB1240" s="26">
        <f t="shared" si="711"/>
        <v>1.4</v>
      </c>
      <c r="AC1240" s="27">
        <f t="shared" si="712"/>
        <v>20500</v>
      </c>
      <c r="AD1240" s="28">
        <f t="shared" si="713"/>
        <v>100000</v>
      </c>
      <c r="AE1240" s="28">
        <f t="shared" si="714"/>
        <v>257500</v>
      </c>
      <c r="AF1240" s="28">
        <f t="shared" si="715"/>
        <v>10376.61</v>
      </c>
      <c r="AG1240" s="28">
        <f t="shared" si="716"/>
        <v>0</v>
      </c>
      <c r="AH1240" s="28">
        <f t="shared" si="717"/>
        <v>10376.61</v>
      </c>
      <c r="AI1240" s="28">
        <f t="shared" si="718"/>
        <v>13510.006831999999</v>
      </c>
      <c r="AJ1240" s="29" t="str">
        <f t="shared" si="719"/>
        <v>N</v>
      </c>
      <c r="AK1240" s="30">
        <f t="shared" si="684"/>
        <v>0.39999999999999991</v>
      </c>
      <c r="AL1240" s="31">
        <f t="shared" si="685"/>
        <v>20500</v>
      </c>
      <c r="AM1240" s="31">
        <f t="shared" si="686"/>
        <v>100000</v>
      </c>
      <c r="AN1240" s="31">
        <f t="shared" si="687"/>
        <v>257500</v>
      </c>
      <c r="AO1240" s="31">
        <f t="shared" si="688"/>
        <v>10376.61</v>
      </c>
      <c r="AP1240" s="31">
        <f t="shared" si="689"/>
        <v>0</v>
      </c>
      <c r="AQ1240" s="31">
        <f t="shared" si="690"/>
        <v>10376.61</v>
      </c>
      <c r="AR1240" s="31">
        <f t="shared" si="691"/>
        <v>14465.471505279998</v>
      </c>
      <c r="AS1240" s="32">
        <f t="shared" si="692"/>
        <v>0</v>
      </c>
      <c r="AT1240" s="33">
        <f t="shared" si="693"/>
        <v>20500</v>
      </c>
      <c r="AU1240" s="33">
        <f t="shared" si="694"/>
        <v>100000</v>
      </c>
      <c r="AV1240" s="33">
        <v>257738</v>
      </c>
      <c r="AW1240" s="33">
        <f t="shared" si="695"/>
        <v>0</v>
      </c>
      <c r="AX1240" s="33">
        <f t="shared" si="696"/>
        <v>0</v>
      </c>
      <c r="AY1240" s="34">
        <f t="shared" si="697"/>
        <v>30443.379137279997</v>
      </c>
    </row>
    <row r="1241" spans="1:51" ht="15" customHeight="1" x14ac:dyDescent="0.3">
      <c r="A1241" s="166" t="s">
        <v>2446</v>
      </c>
      <c r="B1241" s="99">
        <v>16152.12</v>
      </c>
      <c r="C1241" s="99">
        <v>9237.82</v>
      </c>
      <c r="D1241" s="99">
        <v>81866.100000000006</v>
      </c>
      <c r="E1241" s="99">
        <v>74587.740000000005</v>
      </c>
      <c r="F1241" s="123">
        <v>90000</v>
      </c>
      <c r="G1241" s="122">
        <v>12500</v>
      </c>
      <c r="H1241" s="182">
        <v>46564</v>
      </c>
      <c r="I1241" s="182">
        <v>46649</v>
      </c>
      <c r="J1241" s="166">
        <v>1.7</v>
      </c>
      <c r="K1241" s="166">
        <v>1.1000000000000001</v>
      </c>
      <c r="L1241" s="167" t="s">
        <v>1206</v>
      </c>
      <c r="M1241" s="168" t="s">
        <v>1204</v>
      </c>
      <c r="N1241" s="169">
        <v>0.05</v>
      </c>
      <c r="O1241" s="21">
        <f t="shared" si="698"/>
        <v>0.59999999999999987</v>
      </c>
      <c r="P1241" s="21" t="str">
        <f t="shared" si="699"/>
        <v>N</v>
      </c>
      <c r="Q1241" s="22">
        <f t="shared" si="700"/>
        <v>25389.940000000002</v>
      </c>
      <c r="R1241" s="8" t="str">
        <f t="shared" si="701"/>
        <v>N</v>
      </c>
      <c r="S1241" s="23">
        <f t="shared" si="702"/>
        <v>1.1999999999999997</v>
      </c>
      <c r="T1241" s="24">
        <f t="shared" si="703"/>
        <v>20500</v>
      </c>
      <c r="U1241" s="24">
        <f t="shared" si="704"/>
        <v>100000</v>
      </c>
      <c r="V1241" s="24">
        <f t="shared" si="705"/>
        <v>257500</v>
      </c>
      <c r="W1241" s="24">
        <f t="shared" si="706"/>
        <v>9066.9499999999971</v>
      </c>
      <c r="X1241" s="24">
        <f t="shared" si="707"/>
        <v>0</v>
      </c>
      <c r="Y1241" s="24">
        <f t="shared" si="708"/>
        <v>9066.9499999999971</v>
      </c>
      <c r="Z1241" s="24">
        <f t="shared" si="709"/>
        <v>17592.487000000008</v>
      </c>
      <c r="AA1241" s="25" t="str">
        <f t="shared" si="710"/>
        <v>N</v>
      </c>
      <c r="AB1241" s="26">
        <f t="shared" si="711"/>
        <v>0.19999999999999973</v>
      </c>
      <c r="AC1241" s="27">
        <f t="shared" si="712"/>
        <v>20500</v>
      </c>
      <c r="AD1241" s="28">
        <f t="shared" si="713"/>
        <v>100000</v>
      </c>
      <c r="AE1241" s="28">
        <f t="shared" si="714"/>
        <v>257500</v>
      </c>
      <c r="AF1241" s="28">
        <f t="shared" si="715"/>
        <v>4533.4749999999985</v>
      </c>
      <c r="AG1241" s="28">
        <f t="shared" si="716"/>
        <v>0</v>
      </c>
      <c r="AH1241" s="28">
        <f t="shared" si="717"/>
        <v>4533.4749999999985</v>
      </c>
      <c r="AI1241" s="28">
        <f t="shared" si="718"/>
        <v>23458.933850000009</v>
      </c>
      <c r="AJ1241" s="29" t="str">
        <f t="shared" si="719"/>
        <v>N</v>
      </c>
      <c r="AK1241" s="30">
        <f t="shared" si="684"/>
        <v>0</v>
      </c>
      <c r="AL1241" s="31">
        <f t="shared" si="685"/>
        <v>20500</v>
      </c>
      <c r="AM1241" s="31">
        <f t="shared" si="686"/>
        <v>100000</v>
      </c>
      <c r="AN1241" s="31">
        <f t="shared" si="687"/>
        <v>257500</v>
      </c>
      <c r="AO1241" s="31">
        <f t="shared" si="688"/>
        <v>0</v>
      </c>
      <c r="AP1241" s="31">
        <f t="shared" si="689"/>
        <v>0</v>
      </c>
      <c r="AQ1241" s="31">
        <f t="shared" si="690"/>
        <v>0</v>
      </c>
      <c r="AR1241" s="31">
        <f t="shared" si="691"/>
        <v>0</v>
      </c>
      <c r="AS1241" s="32">
        <f t="shared" si="692"/>
        <v>0</v>
      </c>
      <c r="AT1241" s="33">
        <f t="shared" si="693"/>
        <v>20500</v>
      </c>
      <c r="AU1241" s="33">
        <f t="shared" si="694"/>
        <v>100000</v>
      </c>
      <c r="AV1241" s="33">
        <v>257739</v>
      </c>
      <c r="AW1241" s="33">
        <f t="shared" si="695"/>
        <v>0</v>
      </c>
      <c r="AX1241" s="33">
        <f t="shared" si="696"/>
        <v>0</v>
      </c>
      <c r="AY1241" s="34">
        <f t="shared" si="697"/>
        <v>41051.420850000017</v>
      </c>
    </row>
    <row r="1242" spans="1:51" ht="15" customHeight="1" x14ac:dyDescent="0.3">
      <c r="A1242" s="166" t="s">
        <v>2447</v>
      </c>
      <c r="B1242" s="99">
        <v>7059.93</v>
      </c>
      <c r="C1242" s="99">
        <v>12743.56</v>
      </c>
      <c r="D1242" s="99">
        <v>62080.639999999999</v>
      </c>
      <c r="E1242" s="99">
        <v>51006.32</v>
      </c>
      <c r="F1242" s="123">
        <v>206000</v>
      </c>
      <c r="G1242" s="122">
        <v>0</v>
      </c>
      <c r="H1242" s="182">
        <v>46426</v>
      </c>
      <c r="I1242" s="182">
        <v>46462</v>
      </c>
      <c r="J1242" s="166">
        <v>3.9</v>
      </c>
      <c r="K1242" s="166">
        <v>3</v>
      </c>
      <c r="L1242" s="167" t="s">
        <v>1207</v>
      </c>
      <c r="M1242" s="168" t="s">
        <v>1205</v>
      </c>
      <c r="N1242" s="169">
        <v>5.1999999999999998E-2</v>
      </c>
      <c r="O1242" s="21">
        <f t="shared" si="698"/>
        <v>0.89999999999999991</v>
      </c>
      <c r="P1242" s="21" t="str">
        <f t="shared" si="699"/>
        <v>N</v>
      </c>
      <c r="Q1242" s="22">
        <f t="shared" si="700"/>
        <v>19803.489999999998</v>
      </c>
      <c r="R1242" s="8" t="str">
        <f t="shared" si="701"/>
        <v>N</v>
      </c>
      <c r="S1242" s="23">
        <f t="shared" si="702"/>
        <v>0.89999999999999991</v>
      </c>
      <c r="T1242" s="24">
        <f t="shared" si="703"/>
        <v>50000</v>
      </c>
      <c r="U1242" s="24">
        <f t="shared" si="704"/>
        <v>200000</v>
      </c>
      <c r="V1242" s="24">
        <f t="shared" si="705"/>
        <v>257500</v>
      </c>
      <c r="W1242" s="24">
        <f t="shared" si="706"/>
        <v>20833.271479999999</v>
      </c>
      <c r="X1242" s="24">
        <f t="shared" si="707"/>
        <v>0</v>
      </c>
      <c r="Y1242" s="24">
        <f t="shared" si="708"/>
        <v>20833.271479999999</v>
      </c>
      <c r="Z1242" s="24">
        <f t="shared" si="709"/>
        <v>0</v>
      </c>
      <c r="AA1242" s="25" t="str">
        <f t="shared" si="710"/>
        <v>N</v>
      </c>
      <c r="AB1242" s="26">
        <f t="shared" si="711"/>
        <v>0</v>
      </c>
      <c r="AC1242" s="27">
        <f t="shared" si="712"/>
        <v>50000</v>
      </c>
      <c r="AD1242" s="28">
        <f t="shared" si="713"/>
        <v>200000</v>
      </c>
      <c r="AE1242" s="28">
        <f t="shared" si="714"/>
        <v>257500</v>
      </c>
      <c r="AF1242" s="28">
        <f t="shared" si="715"/>
        <v>0</v>
      </c>
      <c r="AG1242" s="28">
        <f t="shared" si="716"/>
        <v>0</v>
      </c>
      <c r="AH1242" s="28">
        <f t="shared" si="717"/>
        <v>0</v>
      </c>
      <c r="AI1242" s="28">
        <f t="shared" si="718"/>
        <v>0</v>
      </c>
      <c r="AJ1242" s="29" t="str">
        <f t="shared" si="719"/>
        <v>N</v>
      </c>
      <c r="AK1242" s="30">
        <f t="shared" si="684"/>
        <v>0</v>
      </c>
      <c r="AL1242" s="31">
        <f t="shared" si="685"/>
        <v>50000</v>
      </c>
      <c r="AM1242" s="31">
        <f t="shared" si="686"/>
        <v>200000</v>
      </c>
      <c r="AN1242" s="31">
        <f t="shared" si="687"/>
        <v>257500</v>
      </c>
      <c r="AO1242" s="31">
        <f t="shared" si="688"/>
        <v>0</v>
      </c>
      <c r="AP1242" s="31">
        <f t="shared" si="689"/>
        <v>0</v>
      </c>
      <c r="AQ1242" s="31">
        <f t="shared" si="690"/>
        <v>0</v>
      </c>
      <c r="AR1242" s="31">
        <f t="shared" si="691"/>
        <v>0</v>
      </c>
      <c r="AS1242" s="32">
        <f t="shared" si="692"/>
        <v>0</v>
      </c>
      <c r="AT1242" s="33">
        <f t="shared" si="693"/>
        <v>50000</v>
      </c>
      <c r="AU1242" s="33">
        <f t="shared" si="694"/>
        <v>200000</v>
      </c>
      <c r="AV1242" s="33">
        <v>257740</v>
      </c>
      <c r="AW1242" s="33">
        <f t="shared" si="695"/>
        <v>0</v>
      </c>
      <c r="AX1242" s="33">
        <f t="shared" si="696"/>
        <v>0</v>
      </c>
      <c r="AY1242" s="34">
        <f t="shared" si="697"/>
        <v>0</v>
      </c>
    </row>
    <row r="1243" spans="1:51" ht="15" customHeight="1" x14ac:dyDescent="0.3">
      <c r="A1243" s="166" t="s">
        <v>2448</v>
      </c>
      <c r="B1243" s="99">
        <v>7036.74</v>
      </c>
      <c r="C1243" s="99">
        <v>8609.91</v>
      </c>
      <c r="D1243" s="99">
        <v>75367.73</v>
      </c>
      <c r="E1243" s="99">
        <v>62015.46</v>
      </c>
      <c r="F1243" s="123">
        <v>49000</v>
      </c>
      <c r="G1243" s="122">
        <v>0</v>
      </c>
      <c r="H1243" s="182">
        <v>46419</v>
      </c>
      <c r="I1243" s="182">
        <v>46464</v>
      </c>
      <c r="J1243" s="166">
        <v>4.7</v>
      </c>
      <c r="K1243" s="166">
        <v>0.9</v>
      </c>
      <c r="L1243" s="167" t="s">
        <v>1207</v>
      </c>
      <c r="M1243" s="168" t="s">
        <v>1204</v>
      </c>
      <c r="N1243" s="169">
        <v>0.04</v>
      </c>
      <c r="O1243" s="21">
        <f t="shared" si="698"/>
        <v>3.8000000000000003</v>
      </c>
      <c r="P1243" s="21" t="str">
        <f t="shared" si="699"/>
        <v>N</v>
      </c>
      <c r="Q1243" s="22">
        <f t="shared" si="700"/>
        <v>15646.65</v>
      </c>
      <c r="R1243" s="8" t="str">
        <f t="shared" si="701"/>
        <v>N</v>
      </c>
      <c r="S1243" s="23">
        <f t="shared" si="702"/>
        <v>7.6000000000000005</v>
      </c>
      <c r="T1243" s="24">
        <f t="shared" si="703"/>
        <v>50000</v>
      </c>
      <c r="U1243" s="24">
        <f t="shared" si="704"/>
        <v>200000</v>
      </c>
      <c r="V1243" s="24">
        <f t="shared" si="705"/>
        <v>257500</v>
      </c>
      <c r="W1243" s="24">
        <f t="shared" si="706"/>
        <v>8136.2579999999998</v>
      </c>
      <c r="X1243" s="24">
        <f t="shared" si="707"/>
        <v>0</v>
      </c>
      <c r="Y1243" s="24">
        <f t="shared" si="708"/>
        <v>8136.2579999999998</v>
      </c>
      <c r="Z1243" s="24">
        <f t="shared" si="709"/>
        <v>8136.2579999999998</v>
      </c>
      <c r="AA1243" s="25" t="str">
        <f t="shared" si="710"/>
        <v>N</v>
      </c>
      <c r="AB1243" s="26">
        <f t="shared" si="711"/>
        <v>6.6000000000000005</v>
      </c>
      <c r="AC1243" s="27">
        <f t="shared" si="712"/>
        <v>50000</v>
      </c>
      <c r="AD1243" s="28">
        <f t="shared" si="713"/>
        <v>200000</v>
      </c>
      <c r="AE1243" s="28">
        <f t="shared" si="714"/>
        <v>257500</v>
      </c>
      <c r="AF1243" s="28">
        <f t="shared" si="715"/>
        <v>8461.7083199999997</v>
      </c>
      <c r="AG1243" s="28">
        <f t="shared" si="716"/>
        <v>0</v>
      </c>
      <c r="AH1243" s="28">
        <f t="shared" si="717"/>
        <v>8461.7083199999997</v>
      </c>
      <c r="AI1243" s="28">
        <f t="shared" si="718"/>
        <v>8461.7083199999997</v>
      </c>
      <c r="AJ1243" s="29" t="str">
        <f t="shared" si="719"/>
        <v>N</v>
      </c>
      <c r="AK1243" s="30">
        <f t="shared" si="684"/>
        <v>5.6000000000000005</v>
      </c>
      <c r="AL1243" s="31">
        <f t="shared" si="685"/>
        <v>50000</v>
      </c>
      <c r="AM1243" s="31">
        <f t="shared" si="686"/>
        <v>200000</v>
      </c>
      <c r="AN1243" s="31">
        <f t="shared" si="687"/>
        <v>257500</v>
      </c>
      <c r="AO1243" s="31">
        <f t="shared" si="688"/>
        <v>8800.1766528000007</v>
      </c>
      <c r="AP1243" s="31">
        <f t="shared" si="689"/>
        <v>0</v>
      </c>
      <c r="AQ1243" s="31">
        <f t="shared" si="690"/>
        <v>8800.1766528000007</v>
      </c>
      <c r="AR1243" s="31">
        <f t="shared" si="691"/>
        <v>8800.1766528000007</v>
      </c>
      <c r="AS1243" s="32">
        <f t="shared" si="692"/>
        <v>4.6000000000000005</v>
      </c>
      <c r="AT1243" s="33">
        <f t="shared" si="693"/>
        <v>50000</v>
      </c>
      <c r="AU1243" s="33">
        <f t="shared" si="694"/>
        <v>200000</v>
      </c>
      <c r="AV1243" s="33">
        <v>257741</v>
      </c>
      <c r="AW1243" s="33">
        <f t="shared" si="695"/>
        <v>9152.1837189120015</v>
      </c>
      <c r="AX1243" s="33">
        <f t="shared" si="696"/>
        <v>9152.1837189120015</v>
      </c>
      <c r="AY1243" s="34">
        <f t="shared" si="697"/>
        <v>34550.326691712005</v>
      </c>
    </row>
    <row r="1244" spans="1:51" ht="15" customHeight="1" x14ac:dyDescent="0.3">
      <c r="A1244" s="166" t="s">
        <v>2449</v>
      </c>
      <c r="B1244" s="99">
        <v>6741.53</v>
      </c>
      <c r="C1244" s="99">
        <v>23991.93</v>
      </c>
      <c r="D1244" s="99">
        <v>75123.8</v>
      </c>
      <c r="E1244" s="99">
        <v>65844.039999999994</v>
      </c>
      <c r="F1244" s="123">
        <v>112000</v>
      </c>
      <c r="G1244" s="122">
        <v>0</v>
      </c>
      <c r="H1244" s="182">
        <v>46381</v>
      </c>
      <c r="I1244" s="182">
        <v>46420</v>
      </c>
      <c r="J1244" s="166">
        <v>4.9000000000000004</v>
      </c>
      <c r="K1244" s="166">
        <v>3.4</v>
      </c>
      <c r="L1244" s="167" t="s">
        <v>1206</v>
      </c>
      <c r="M1244" s="168" t="s">
        <v>1205</v>
      </c>
      <c r="N1244" s="169">
        <v>0.04</v>
      </c>
      <c r="O1244" s="21">
        <f t="shared" si="698"/>
        <v>1.5000000000000004</v>
      </c>
      <c r="P1244" s="21" t="str">
        <f t="shared" si="699"/>
        <v>N</v>
      </c>
      <c r="Q1244" s="22">
        <f t="shared" si="700"/>
        <v>30733.46</v>
      </c>
      <c r="R1244" s="8" t="str">
        <f t="shared" si="701"/>
        <v>N</v>
      </c>
      <c r="S1244" s="23">
        <f t="shared" si="702"/>
        <v>1.5000000000000004</v>
      </c>
      <c r="T1244" s="24">
        <f t="shared" si="703"/>
        <v>20500</v>
      </c>
      <c r="U1244" s="24">
        <f t="shared" si="704"/>
        <v>100000</v>
      </c>
      <c r="V1244" s="24">
        <f t="shared" si="705"/>
        <v>257500</v>
      </c>
      <c r="W1244" s="24">
        <f t="shared" si="706"/>
        <v>20500</v>
      </c>
      <c r="X1244" s="24">
        <f t="shared" si="707"/>
        <v>0</v>
      </c>
      <c r="Y1244" s="24">
        <f t="shared" si="708"/>
        <v>20500</v>
      </c>
      <c r="Z1244" s="24">
        <f t="shared" si="709"/>
        <v>11462.7984</v>
      </c>
      <c r="AA1244" s="25" t="str">
        <f t="shared" si="710"/>
        <v>N</v>
      </c>
      <c r="AB1244" s="26">
        <f t="shared" si="711"/>
        <v>0.50000000000000044</v>
      </c>
      <c r="AC1244" s="27">
        <f t="shared" si="712"/>
        <v>20500</v>
      </c>
      <c r="AD1244" s="28">
        <f t="shared" si="713"/>
        <v>100000</v>
      </c>
      <c r="AE1244" s="28">
        <f t="shared" si="714"/>
        <v>257500</v>
      </c>
      <c r="AF1244" s="28">
        <f t="shared" si="715"/>
        <v>4376.1999999999971</v>
      </c>
      <c r="AG1244" s="28">
        <f t="shared" si="716"/>
        <v>0</v>
      </c>
      <c r="AH1244" s="28">
        <f t="shared" si="717"/>
        <v>4376.1999999999971</v>
      </c>
      <c r="AI1244" s="28">
        <f t="shared" si="718"/>
        <v>28865.110336000005</v>
      </c>
      <c r="AJ1244" s="29" t="str">
        <f t="shared" si="719"/>
        <v>N</v>
      </c>
      <c r="AK1244" s="30">
        <f t="shared" si="684"/>
        <v>0</v>
      </c>
      <c r="AL1244" s="31">
        <f t="shared" si="685"/>
        <v>20500</v>
      </c>
      <c r="AM1244" s="31">
        <f t="shared" si="686"/>
        <v>100000</v>
      </c>
      <c r="AN1244" s="31">
        <f t="shared" si="687"/>
        <v>257500</v>
      </c>
      <c r="AO1244" s="31">
        <f t="shared" si="688"/>
        <v>0</v>
      </c>
      <c r="AP1244" s="31">
        <f t="shared" si="689"/>
        <v>0</v>
      </c>
      <c r="AQ1244" s="31">
        <f t="shared" si="690"/>
        <v>0</v>
      </c>
      <c r="AR1244" s="31">
        <f t="shared" si="691"/>
        <v>0</v>
      </c>
      <c r="AS1244" s="32">
        <f t="shared" si="692"/>
        <v>0</v>
      </c>
      <c r="AT1244" s="33">
        <f t="shared" si="693"/>
        <v>20500</v>
      </c>
      <c r="AU1244" s="33">
        <f t="shared" si="694"/>
        <v>100000</v>
      </c>
      <c r="AV1244" s="33">
        <v>257742</v>
      </c>
      <c r="AW1244" s="33">
        <f t="shared" si="695"/>
        <v>0</v>
      </c>
      <c r="AX1244" s="33">
        <f t="shared" si="696"/>
        <v>0</v>
      </c>
      <c r="AY1244" s="34">
        <f t="shared" si="697"/>
        <v>40327.908736000005</v>
      </c>
    </row>
    <row r="1245" spans="1:51" ht="15" customHeight="1" x14ac:dyDescent="0.3">
      <c r="A1245" s="166" t="s">
        <v>2450</v>
      </c>
      <c r="B1245" s="99">
        <v>9041.81</v>
      </c>
      <c r="C1245" s="99">
        <v>5336.83</v>
      </c>
      <c r="D1245" s="99">
        <v>57209.84</v>
      </c>
      <c r="E1245" s="99">
        <v>53319.8</v>
      </c>
      <c r="F1245" s="123">
        <v>30000</v>
      </c>
      <c r="G1245" s="122">
        <v>0</v>
      </c>
      <c r="H1245" s="182">
        <v>46520</v>
      </c>
      <c r="I1245" s="182">
        <v>46574</v>
      </c>
      <c r="J1245" s="166">
        <v>1.6</v>
      </c>
      <c r="K1245" s="166">
        <v>0.8</v>
      </c>
      <c r="L1245" s="167" t="s">
        <v>1206</v>
      </c>
      <c r="M1245" s="168" t="s">
        <v>1204</v>
      </c>
      <c r="N1245" s="169">
        <v>0.01</v>
      </c>
      <c r="O1245" s="21">
        <f t="shared" si="698"/>
        <v>0.8</v>
      </c>
      <c r="P1245" s="21" t="str">
        <f t="shared" si="699"/>
        <v>N</v>
      </c>
      <c r="Q1245" s="22">
        <f t="shared" si="700"/>
        <v>14378.64</v>
      </c>
      <c r="R1245" s="8" t="str">
        <f t="shared" si="701"/>
        <v>N</v>
      </c>
      <c r="S1245" s="23">
        <f t="shared" si="702"/>
        <v>1.6</v>
      </c>
      <c r="T1245" s="24">
        <f t="shared" si="703"/>
        <v>20500</v>
      </c>
      <c r="U1245" s="24">
        <f t="shared" si="704"/>
        <v>100000</v>
      </c>
      <c r="V1245" s="24">
        <f t="shared" si="705"/>
        <v>257500</v>
      </c>
      <c r="W1245" s="24">
        <f t="shared" si="706"/>
        <v>7261.2132000000001</v>
      </c>
      <c r="X1245" s="24">
        <f t="shared" si="707"/>
        <v>0</v>
      </c>
      <c r="Y1245" s="24">
        <f t="shared" si="708"/>
        <v>7261.2132000000001</v>
      </c>
      <c r="Z1245" s="24">
        <f t="shared" si="709"/>
        <v>7261.2132000000001</v>
      </c>
      <c r="AA1245" s="25" t="str">
        <f t="shared" si="710"/>
        <v>N</v>
      </c>
      <c r="AB1245" s="26">
        <f t="shared" si="711"/>
        <v>0.60000000000000009</v>
      </c>
      <c r="AC1245" s="27">
        <f t="shared" si="712"/>
        <v>20500</v>
      </c>
      <c r="AD1245" s="28">
        <f t="shared" si="713"/>
        <v>100000</v>
      </c>
      <c r="AE1245" s="28">
        <f t="shared" si="714"/>
        <v>257500</v>
      </c>
      <c r="AF1245" s="28">
        <f t="shared" si="715"/>
        <v>7333.8253320000003</v>
      </c>
      <c r="AG1245" s="28">
        <f t="shared" si="716"/>
        <v>0</v>
      </c>
      <c r="AH1245" s="28">
        <f t="shared" si="717"/>
        <v>7333.8253320000003</v>
      </c>
      <c r="AI1245" s="28">
        <f t="shared" si="718"/>
        <v>7333.8253320000003</v>
      </c>
      <c r="AJ1245" s="29" t="str">
        <f t="shared" si="719"/>
        <v>N</v>
      </c>
      <c r="AK1245" s="30">
        <f t="shared" si="684"/>
        <v>0</v>
      </c>
      <c r="AL1245" s="31">
        <f t="shared" si="685"/>
        <v>20500</v>
      </c>
      <c r="AM1245" s="31">
        <f t="shared" si="686"/>
        <v>100000</v>
      </c>
      <c r="AN1245" s="31">
        <f t="shared" si="687"/>
        <v>257500</v>
      </c>
      <c r="AO1245" s="31">
        <f t="shared" si="688"/>
        <v>0</v>
      </c>
      <c r="AP1245" s="31">
        <f t="shared" si="689"/>
        <v>0</v>
      </c>
      <c r="AQ1245" s="31">
        <f t="shared" si="690"/>
        <v>0</v>
      </c>
      <c r="AR1245" s="31">
        <f t="shared" si="691"/>
        <v>0</v>
      </c>
      <c r="AS1245" s="32">
        <f t="shared" si="692"/>
        <v>0</v>
      </c>
      <c r="AT1245" s="33">
        <f t="shared" si="693"/>
        <v>20500</v>
      </c>
      <c r="AU1245" s="33">
        <f t="shared" si="694"/>
        <v>100000</v>
      </c>
      <c r="AV1245" s="33">
        <v>257743</v>
      </c>
      <c r="AW1245" s="33">
        <f t="shared" si="695"/>
        <v>0</v>
      </c>
      <c r="AX1245" s="33">
        <f t="shared" si="696"/>
        <v>0</v>
      </c>
      <c r="AY1245" s="34">
        <f t="shared" si="697"/>
        <v>14595.038532</v>
      </c>
    </row>
    <row r="1246" spans="1:51" ht="15" customHeight="1" x14ac:dyDescent="0.3">
      <c r="A1246" s="166" t="s">
        <v>2451</v>
      </c>
      <c r="B1246" s="99">
        <v>12219.31</v>
      </c>
      <c r="C1246" s="99">
        <v>2415.46</v>
      </c>
      <c r="D1246" s="99">
        <v>31719.599999999999</v>
      </c>
      <c r="E1246" s="99">
        <v>26652.85</v>
      </c>
      <c r="F1246" s="123">
        <v>72000</v>
      </c>
      <c r="G1246" s="122">
        <v>0</v>
      </c>
      <c r="H1246" s="182">
        <v>46382</v>
      </c>
      <c r="I1246" s="182">
        <v>46452</v>
      </c>
      <c r="J1246" s="166">
        <v>2.5</v>
      </c>
      <c r="K1246" s="166">
        <v>1.8</v>
      </c>
      <c r="L1246" s="167" t="s">
        <v>1206</v>
      </c>
      <c r="M1246" s="168" t="s">
        <v>1205</v>
      </c>
      <c r="N1246" s="169">
        <v>0.02</v>
      </c>
      <c r="O1246" s="21">
        <f t="shared" si="698"/>
        <v>0.7</v>
      </c>
      <c r="P1246" s="21" t="str">
        <f t="shared" si="699"/>
        <v>N</v>
      </c>
      <c r="Q1246" s="22">
        <f t="shared" si="700"/>
        <v>14634.77</v>
      </c>
      <c r="R1246" s="8" t="str">
        <f t="shared" si="701"/>
        <v>N</v>
      </c>
      <c r="S1246" s="23">
        <f t="shared" si="702"/>
        <v>0.7</v>
      </c>
      <c r="T1246" s="24">
        <f t="shared" si="703"/>
        <v>20500</v>
      </c>
      <c r="U1246" s="24">
        <f t="shared" si="704"/>
        <v>100000</v>
      </c>
      <c r="V1246" s="24">
        <f t="shared" si="705"/>
        <v>257500</v>
      </c>
      <c r="W1246" s="24">
        <f t="shared" si="706"/>
        <v>14927.465400000001</v>
      </c>
      <c r="X1246" s="24">
        <f t="shared" si="707"/>
        <v>0</v>
      </c>
      <c r="Y1246" s="24">
        <f t="shared" si="708"/>
        <v>14927.465400000001</v>
      </c>
      <c r="Z1246" s="24">
        <f t="shared" si="709"/>
        <v>0</v>
      </c>
      <c r="AA1246" s="25" t="str">
        <f t="shared" si="710"/>
        <v>N</v>
      </c>
      <c r="AB1246" s="26">
        <f t="shared" si="711"/>
        <v>0</v>
      </c>
      <c r="AC1246" s="27">
        <f t="shared" si="712"/>
        <v>20500</v>
      </c>
      <c r="AD1246" s="28">
        <f t="shared" si="713"/>
        <v>100000</v>
      </c>
      <c r="AE1246" s="28">
        <f t="shared" si="714"/>
        <v>257500</v>
      </c>
      <c r="AF1246" s="28">
        <f t="shared" si="715"/>
        <v>0</v>
      </c>
      <c r="AG1246" s="28">
        <f t="shared" si="716"/>
        <v>0</v>
      </c>
      <c r="AH1246" s="28">
        <f t="shared" si="717"/>
        <v>0</v>
      </c>
      <c r="AI1246" s="28">
        <f t="shared" si="718"/>
        <v>0</v>
      </c>
      <c r="AJ1246" s="29" t="str">
        <f t="shared" si="719"/>
        <v>N</v>
      </c>
      <c r="AK1246" s="30">
        <f t="shared" si="684"/>
        <v>0</v>
      </c>
      <c r="AL1246" s="31">
        <f t="shared" si="685"/>
        <v>20500</v>
      </c>
      <c r="AM1246" s="31">
        <f t="shared" si="686"/>
        <v>100000</v>
      </c>
      <c r="AN1246" s="31">
        <f t="shared" si="687"/>
        <v>257500</v>
      </c>
      <c r="AO1246" s="31">
        <f t="shared" si="688"/>
        <v>0</v>
      </c>
      <c r="AP1246" s="31">
        <f t="shared" si="689"/>
        <v>0</v>
      </c>
      <c r="AQ1246" s="31">
        <f t="shared" si="690"/>
        <v>0</v>
      </c>
      <c r="AR1246" s="31">
        <f t="shared" si="691"/>
        <v>0</v>
      </c>
      <c r="AS1246" s="32">
        <f t="shared" si="692"/>
        <v>0</v>
      </c>
      <c r="AT1246" s="33">
        <f t="shared" si="693"/>
        <v>20500</v>
      </c>
      <c r="AU1246" s="33">
        <f t="shared" si="694"/>
        <v>100000</v>
      </c>
      <c r="AV1246" s="33">
        <v>257744</v>
      </c>
      <c r="AW1246" s="33">
        <f t="shared" si="695"/>
        <v>0</v>
      </c>
      <c r="AX1246" s="33">
        <f t="shared" si="696"/>
        <v>0</v>
      </c>
      <c r="AY1246" s="34">
        <f t="shared" si="697"/>
        <v>0</v>
      </c>
    </row>
    <row r="1247" spans="1:51" ht="15" customHeight="1" x14ac:dyDescent="0.3">
      <c r="A1247" s="166" t="s">
        <v>2452</v>
      </c>
      <c r="B1247" s="99">
        <v>7553.64</v>
      </c>
      <c r="C1247" s="99">
        <v>14596.28</v>
      </c>
      <c r="D1247" s="99">
        <v>68387.350000000006</v>
      </c>
      <c r="E1247" s="99">
        <v>62308.92</v>
      </c>
      <c r="F1247" s="123">
        <v>101000</v>
      </c>
      <c r="G1247" s="122">
        <v>0</v>
      </c>
      <c r="H1247" s="182">
        <v>46248</v>
      </c>
      <c r="I1247" s="182">
        <v>46327</v>
      </c>
      <c r="J1247" s="166">
        <v>4.8</v>
      </c>
      <c r="K1247" s="166">
        <v>0.2</v>
      </c>
      <c r="L1247" s="167" t="s">
        <v>1206</v>
      </c>
      <c r="M1247" s="168" t="s">
        <v>1203</v>
      </c>
      <c r="N1247" s="169">
        <v>0</v>
      </c>
      <c r="O1247" s="21">
        <f t="shared" si="698"/>
        <v>4.5999999999999996</v>
      </c>
      <c r="P1247" s="21" t="str">
        <f t="shared" si="699"/>
        <v>N</v>
      </c>
      <c r="Q1247" s="22">
        <f t="shared" si="700"/>
        <v>22149.920000000002</v>
      </c>
      <c r="R1247" s="8" t="str">
        <f t="shared" si="701"/>
        <v>N</v>
      </c>
      <c r="S1247" s="23">
        <f t="shared" si="702"/>
        <v>6.1333333333333329</v>
      </c>
      <c r="T1247" s="24">
        <f t="shared" si="703"/>
        <v>20500</v>
      </c>
      <c r="U1247" s="24">
        <f t="shared" si="704"/>
        <v>100000</v>
      </c>
      <c r="V1247" s="24">
        <f t="shared" si="705"/>
        <v>257500</v>
      </c>
      <c r="W1247" s="24">
        <f t="shared" si="706"/>
        <v>15375</v>
      </c>
      <c r="X1247" s="24">
        <f t="shared" si="707"/>
        <v>0</v>
      </c>
      <c r="Y1247" s="24">
        <f t="shared" si="708"/>
        <v>15375</v>
      </c>
      <c r="Z1247" s="24">
        <f t="shared" si="709"/>
        <v>6774.9200000000019</v>
      </c>
      <c r="AA1247" s="25" t="str">
        <f t="shared" si="710"/>
        <v>N</v>
      </c>
      <c r="AB1247" s="26">
        <f t="shared" si="711"/>
        <v>5.1333333333333329</v>
      </c>
      <c r="AC1247" s="27">
        <f t="shared" si="712"/>
        <v>20500</v>
      </c>
      <c r="AD1247" s="28">
        <f t="shared" si="713"/>
        <v>100000</v>
      </c>
      <c r="AE1247" s="28">
        <f t="shared" si="714"/>
        <v>257500</v>
      </c>
      <c r="AF1247" s="28">
        <f t="shared" si="715"/>
        <v>12178.237499999996</v>
      </c>
      <c r="AG1247" s="28">
        <f t="shared" si="716"/>
        <v>0</v>
      </c>
      <c r="AH1247" s="28">
        <f t="shared" si="717"/>
        <v>12178.237499999996</v>
      </c>
      <c r="AI1247" s="28">
        <f t="shared" si="718"/>
        <v>9971.6825000000063</v>
      </c>
      <c r="AJ1247" s="29" t="str">
        <f t="shared" si="719"/>
        <v>N</v>
      </c>
      <c r="AK1247" s="30">
        <f t="shared" si="684"/>
        <v>4.1333333333333329</v>
      </c>
      <c r="AL1247" s="31">
        <f t="shared" si="685"/>
        <v>20500</v>
      </c>
      <c r="AM1247" s="31">
        <f t="shared" si="686"/>
        <v>100000</v>
      </c>
      <c r="AN1247" s="31">
        <f t="shared" si="687"/>
        <v>257500</v>
      </c>
      <c r="AO1247" s="31">
        <f t="shared" si="688"/>
        <v>12178.237499999996</v>
      </c>
      <c r="AP1247" s="31">
        <f t="shared" si="689"/>
        <v>0</v>
      </c>
      <c r="AQ1247" s="31">
        <f t="shared" si="690"/>
        <v>12178.237499999996</v>
      </c>
      <c r="AR1247" s="31">
        <f t="shared" si="691"/>
        <v>9971.6825000000063</v>
      </c>
      <c r="AS1247" s="32">
        <f t="shared" si="692"/>
        <v>3.1333333333333329</v>
      </c>
      <c r="AT1247" s="33">
        <f t="shared" si="693"/>
        <v>20500</v>
      </c>
      <c r="AU1247" s="33">
        <f t="shared" si="694"/>
        <v>100000</v>
      </c>
      <c r="AV1247" s="33">
        <v>257745</v>
      </c>
      <c r="AW1247" s="33">
        <f t="shared" si="695"/>
        <v>0</v>
      </c>
      <c r="AX1247" s="33">
        <f t="shared" si="696"/>
        <v>22149.920000000002</v>
      </c>
      <c r="AY1247" s="34">
        <f t="shared" si="697"/>
        <v>48868.205000000016</v>
      </c>
    </row>
    <row r="1248" spans="1:51" ht="15" customHeight="1" x14ac:dyDescent="0.3">
      <c r="A1248" s="166" t="s">
        <v>2453</v>
      </c>
      <c r="B1248" s="99">
        <v>13732.33</v>
      </c>
      <c r="C1248" s="99">
        <v>29922.91</v>
      </c>
      <c r="D1248" s="99">
        <v>105679.81</v>
      </c>
      <c r="E1248" s="99">
        <v>91589.28</v>
      </c>
      <c r="F1248" s="123">
        <v>120000</v>
      </c>
      <c r="G1248" s="122">
        <v>0</v>
      </c>
      <c r="H1248" s="182">
        <v>46339</v>
      </c>
      <c r="I1248" s="182">
        <v>46414</v>
      </c>
      <c r="J1248" s="166">
        <v>2.7</v>
      </c>
      <c r="K1248" s="166">
        <v>0.5</v>
      </c>
      <c r="L1248" s="167" t="s">
        <v>1206</v>
      </c>
      <c r="M1248" s="168" t="s">
        <v>1205</v>
      </c>
      <c r="N1248" s="169">
        <v>0</v>
      </c>
      <c r="O1248" s="21">
        <f t="shared" si="698"/>
        <v>2.2000000000000002</v>
      </c>
      <c r="P1248" s="21" t="str">
        <f t="shared" si="699"/>
        <v>N</v>
      </c>
      <c r="Q1248" s="22">
        <f t="shared" si="700"/>
        <v>43655.24</v>
      </c>
      <c r="R1248" s="8" t="str">
        <f t="shared" si="701"/>
        <v>N</v>
      </c>
      <c r="S1248" s="23">
        <f t="shared" si="702"/>
        <v>2.2000000000000002</v>
      </c>
      <c r="T1248" s="24">
        <f t="shared" si="703"/>
        <v>20500</v>
      </c>
      <c r="U1248" s="24">
        <f t="shared" si="704"/>
        <v>100000</v>
      </c>
      <c r="V1248" s="24">
        <f t="shared" si="705"/>
        <v>257500</v>
      </c>
      <c r="W1248" s="24">
        <f t="shared" si="706"/>
        <v>0</v>
      </c>
      <c r="X1248" s="24">
        <f t="shared" si="707"/>
        <v>0</v>
      </c>
      <c r="Y1248" s="24">
        <f t="shared" si="708"/>
        <v>0</v>
      </c>
      <c r="Z1248" s="24">
        <f t="shared" si="709"/>
        <v>43655.24</v>
      </c>
      <c r="AA1248" s="25" t="str">
        <f t="shared" si="710"/>
        <v>N</v>
      </c>
      <c r="AB1248" s="26">
        <f t="shared" si="711"/>
        <v>1.2000000000000002</v>
      </c>
      <c r="AC1248" s="27">
        <f t="shared" si="712"/>
        <v>20500</v>
      </c>
      <c r="AD1248" s="28">
        <f t="shared" si="713"/>
        <v>100000</v>
      </c>
      <c r="AE1248" s="28">
        <f t="shared" si="714"/>
        <v>257500</v>
      </c>
      <c r="AF1248" s="28">
        <f t="shared" si="715"/>
        <v>0</v>
      </c>
      <c r="AG1248" s="28">
        <f t="shared" si="716"/>
        <v>0</v>
      </c>
      <c r="AH1248" s="28">
        <f t="shared" si="717"/>
        <v>0</v>
      </c>
      <c r="AI1248" s="28">
        <f t="shared" si="718"/>
        <v>43655.24</v>
      </c>
      <c r="AJ1248" s="29" t="str">
        <f t="shared" si="719"/>
        <v>N</v>
      </c>
      <c r="AK1248" s="30">
        <f t="shared" si="684"/>
        <v>0.20000000000000018</v>
      </c>
      <c r="AL1248" s="31">
        <f t="shared" si="685"/>
        <v>20500</v>
      </c>
      <c r="AM1248" s="31">
        <f t="shared" si="686"/>
        <v>100000</v>
      </c>
      <c r="AN1248" s="31">
        <f t="shared" si="687"/>
        <v>257500</v>
      </c>
      <c r="AO1248" s="31">
        <f t="shared" si="688"/>
        <v>0</v>
      </c>
      <c r="AP1248" s="31">
        <f t="shared" si="689"/>
        <v>0</v>
      </c>
      <c r="AQ1248" s="31">
        <f t="shared" si="690"/>
        <v>0</v>
      </c>
      <c r="AR1248" s="31">
        <f t="shared" si="691"/>
        <v>43655.24</v>
      </c>
      <c r="AS1248" s="32">
        <f t="shared" si="692"/>
        <v>0</v>
      </c>
      <c r="AT1248" s="33">
        <f t="shared" si="693"/>
        <v>20500</v>
      </c>
      <c r="AU1248" s="33">
        <f t="shared" si="694"/>
        <v>100000</v>
      </c>
      <c r="AV1248" s="33">
        <v>257746</v>
      </c>
      <c r="AW1248" s="33">
        <f t="shared" si="695"/>
        <v>0</v>
      </c>
      <c r="AX1248" s="33">
        <f t="shared" si="696"/>
        <v>0</v>
      </c>
      <c r="AY1248" s="34">
        <f t="shared" si="697"/>
        <v>130965.72</v>
      </c>
    </row>
    <row r="1249" spans="1:51" ht="15" customHeight="1" x14ac:dyDescent="0.3">
      <c r="A1249" s="166" t="s">
        <v>2454</v>
      </c>
      <c r="B1249" s="99">
        <v>7168.47</v>
      </c>
      <c r="C1249" s="99">
        <v>17407.900000000001</v>
      </c>
      <c r="D1249" s="99">
        <v>83335.56</v>
      </c>
      <c r="E1249" s="99">
        <v>71363.88</v>
      </c>
      <c r="F1249" s="123">
        <v>72000</v>
      </c>
      <c r="G1249" s="122">
        <v>0</v>
      </c>
      <c r="H1249" s="182">
        <v>46250</v>
      </c>
      <c r="I1249" s="182">
        <v>46268</v>
      </c>
      <c r="J1249" s="166">
        <v>1.8</v>
      </c>
      <c r="K1249" s="166">
        <v>0.8</v>
      </c>
      <c r="L1249" s="167" t="s">
        <v>1206</v>
      </c>
      <c r="M1249" s="168" t="s">
        <v>1204</v>
      </c>
      <c r="N1249" s="169">
        <v>0</v>
      </c>
      <c r="O1249" s="21">
        <f t="shared" si="698"/>
        <v>1</v>
      </c>
      <c r="P1249" s="21" t="str">
        <f t="shared" si="699"/>
        <v>N</v>
      </c>
      <c r="Q1249" s="22">
        <f t="shared" si="700"/>
        <v>24576.370000000003</v>
      </c>
      <c r="R1249" s="8" t="str">
        <f t="shared" si="701"/>
        <v>N</v>
      </c>
      <c r="S1249" s="23">
        <f t="shared" si="702"/>
        <v>2</v>
      </c>
      <c r="T1249" s="24">
        <f t="shared" si="703"/>
        <v>20500</v>
      </c>
      <c r="U1249" s="24">
        <f t="shared" si="704"/>
        <v>100000</v>
      </c>
      <c r="V1249" s="24">
        <f t="shared" si="705"/>
        <v>257500</v>
      </c>
      <c r="W1249" s="24">
        <f t="shared" si="706"/>
        <v>8332.2200000000012</v>
      </c>
      <c r="X1249" s="24">
        <f t="shared" si="707"/>
        <v>0</v>
      </c>
      <c r="Y1249" s="24">
        <f t="shared" si="708"/>
        <v>8332.2200000000012</v>
      </c>
      <c r="Z1249" s="24">
        <f t="shared" si="709"/>
        <v>16244.150000000001</v>
      </c>
      <c r="AA1249" s="25" t="str">
        <f t="shared" si="710"/>
        <v>N</v>
      </c>
      <c r="AB1249" s="26">
        <f t="shared" si="711"/>
        <v>1</v>
      </c>
      <c r="AC1249" s="27">
        <f t="shared" si="712"/>
        <v>20500</v>
      </c>
      <c r="AD1249" s="28">
        <f t="shared" si="713"/>
        <v>100000</v>
      </c>
      <c r="AE1249" s="28">
        <f t="shared" si="714"/>
        <v>257500</v>
      </c>
      <c r="AF1249" s="28">
        <f t="shared" si="715"/>
        <v>4166.1100000000006</v>
      </c>
      <c r="AG1249" s="28">
        <f t="shared" si="716"/>
        <v>0</v>
      </c>
      <c r="AH1249" s="28">
        <f t="shared" si="717"/>
        <v>4166.1100000000006</v>
      </c>
      <c r="AI1249" s="28">
        <f t="shared" si="718"/>
        <v>20410.260000000002</v>
      </c>
      <c r="AJ1249" s="29" t="str">
        <f t="shared" si="719"/>
        <v>N</v>
      </c>
      <c r="AK1249" s="30">
        <f t="shared" si="684"/>
        <v>0</v>
      </c>
      <c r="AL1249" s="31">
        <f t="shared" si="685"/>
        <v>20500</v>
      </c>
      <c r="AM1249" s="31">
        <f t="shared" si="686"/>
        <v>100000</v>
      </c>
      <c r="AN1249" s="31">
        <f t="shared" si="687"/>
        <v>257500</v>
      </c>
      <c r="AO1249" s="31">
        <f t="shared" si="688"/>
        <v>0</v>
      </c>
      <c r="AP1249" s="31">
        <f t="shared" si="689"/>
        <v>0</v>
      </c>
      <c r="AQ1249" s="31">
        <f t="shared" si="690"/>
        <v>0</v>
      </c>
      <c r="AR1249" s="31">
        <f t="shared" si="691"/>
        <v>0</v>
      </c>
      <c r="AS1249" s="32">
        <f t="shared" si="692"/>
        <v>0</v>
      </c>
      <c r="AT1249" s="33">
        <f t="shared" si="693"/>
        <v>20500</v>
      </c>
      <c r="AU1249" s="33">
        <f t="shared" si="694"/>
        <v>100000</v>
      </c>
      <c r="AV1249" s="33">
        <v>257747</v>
      </c>
      <c r="AW1249" s="33">
        <f t="shared" si="695"/>
        <v>0</v>
      </c>
      <c r="AX1249" s="33">
        <f t="shared" si="696"/>
        <v>0</v>
      </c>
      <c r="AY1249" s="34">
        <f t="shared" si="697"/>
        <v>36654.410000000003</v>
      </c>
    </row>
    <row r="1250" spans="1:51" ht="15" customHeight="1" x14ac:dyDescent="0.3">
      <c r="A1250" s="166" t="s">
        <v>2455</v>
      </c>
      <c r="B1250" s="99">
        <v>11002.95</v>
      </c>
      <c r="C1250" s="99">
        <v>4718.45</v>
      </c>
      <c r="D1250" s="99">
        <v>80520.960000000006</v>
      </c>
      <c r="E1250" s="99">
        <v>66013.58</v>
      </c>
      <c r="F1250" s="123">
        <v>101000</v>
      </c>
      <c r="G1250" s="122">
        <v>0</v>
      </c>
      <c r="H1250" s="182">
        <v>46453</v>
      </c>
      <c r="I1250" s="182">
        <v>46532</v>
      </c>
      <c r="J1250" s="166">
        <v>4</v>
      </c>
      <c r="K1250" s="166">
        <v>1.1000000000000001</v>
      </c>
      <c r="L1250" s="167" t="s">
        <v>1206</v>
      </c>
      <c r="M1250" s="168" t="s">
        <v>1204</v>
      </c>
      <c r="N1250" s="169">
        <v>0.01</v>
      </c>
      <c r="O1250" s="21">
        <f t="shared" si="698"/>
        <v>2.9</v>
      </c>
      <c r="P1250" s="21" t="str">
        <f t="shared" si="699"/>
        <v>N</v>
      </c>
      <c r="Q1250" s="22">
        <f t="shared" si="700"/>
        <v>15721.400000000001</v>
      </c>
      <c r="R1250" s="8" t="str">
        <f t="shared" si="701"/>
        <v>N</v>
      </c>
      <c r="S1250" s="23">
        <f t="shared" si="702"/>
        <v>5.8</v>
      </c>
      <c r="T1250" s="24">
        <f t="shared" si="703"/>
        <v>20500</v>
      </c>
      <c r="U1250" s="24">
        <f t="shared" si="704"/>
        <v>100000</v>
      </c>
      <c r="V1250" s="24">
        <f t="shared" si="705"/>
        <v>257500</v>
      </c>
      <c r="W1250" s="24">
        <f t="shared" si="706"/>
        <v>7939.3070000000007</v>
      </c>
      <c r="X1250" s="24">
        <f t="shared" si="707"/>
        <v>0</v>
      </c>
      <c r="Y1250" s="24">
        <f t="shared" si="708"/>
        <v>7939.3070000000007</v>
      </c>
      <c r="Z1250" s="24">
        <f t="shared" si="709"/>
        <v>7939.3070000000007</v>
      </c>
      <c r="AA1250" s="25" t="str">
        <f t="shared" si="710"/>
        <v>N</v>
      </c>
      <c r="AB1250" s="26">
        <f t="shared" si="711"/>
        <v>4.8</v>
      </c>
      <c r="AC1250" s="27">
        <f t="shared" si="712"/>
        <v>20500</v>
      </c>
      <c r="AD1250" s="28">
        <f t="shared" si="713"/>
        <v>100000</v>
      </c>
      <c r="AE1250" s="28">
        <f t="shared" si="714"/>
        <v>257500</v>
      </c>
      <c r="AF1250" s="28">
        <f t="shared" si="715"/>
        <v>5769.8664999999964</v>
      </c>
      <c r="AG1250" s="28">
        <f t="shared" si="716"/>
        <v>0</v>
      </c>
      <c r="AH1250" s="28">
        <f t="shared" si="717"/>
        <v>5769.8664999999964</v>
      </c>
      <c r="AI1250" s="28">
        <f t="shared" si="718"/>
        <v>10267.533640000005</v>
      </c>
      <c r="AJ1250" s="29" t="str">
        <f t="shared" si="719"/>
        <v>N</v>
      </c>
      <c r="AK1250" s="30">
        <f t="shared" si="684"/>
        <v>3.8</v>
      </c>
      <c r="AL1250" s="31">
        <f t="shared" si="685"/>
        <v>20500</v>
      </c>
      <c r="AM1250" s="31">
        <f t="shared" si="686"/>
        <v>100000</v>
      </c>
      <c r="AN1250" s="31">
        <f t="shared" si="687"/>
        <v>257500</v>
      </c>
      <c r="AO1250" s="31">
        <f t="shared" si="688"/>
        <v>5769.8664999999964</v>
      </c>
      <c r="AP1250" s="31">
        <f t="shared" si="689"/>
        <v>0</v>
      </c>
      <c r="AQ1250" s="31">
        <f t="shared" si="690"/>
        <v>5769.8664999999964</v>
      </c>
      <c r="AR1250" s="31">
        <f t="shared" si="691"/>
        <v>10427.907641400005</v>
      </c>
      <c r="AS1250" s="32">
        <f t="shared" si="692"/>
        <v>2.8</v>
      </c>
      <c r="AT1250" s="33">
        <f t="shared" si="693"/>
        <v>20500</v>
      </c>
      <c r="AU1250" s="33">
        <f t="shared" si="694"/>
        <v>100000</v>
      </c>
      <c r="AV1250" s="33">
        <v>257748</v>
      </c>
      <c r="AW1250" s="33">
        <f t="shared" si="695"/>
        <v>0</v>
      </c>
      <c r="AX1250" s="33">
        <f t="shared" si="696"/>
        <v>16359.751882814002</v>
      </c>
      <c r="AY1250" s="34">
        <f t="shared" si="697"/>
        <v>44994.500164214012</v>
      </c>
    </row>
    <row r="1251" spans="1:51" ht="15" customHeight="1" x14ac:dyDescent="0.3">
      <c r="A1251" s="166" t="s">
        <v>2456</v>
      </c>
      <c r="B1251" s="99">
        <v>6857.97</v>
      </c>
      <c r="C1251" s="99">
        <v>16231.02</v>
      </c>
      <c r="D1251" s="99">
        <v>95469.19</v>
      </c>
      <c r="E1251" s="99">
        <v>80668.73</v>
      </c>
      <c r="F1251" s="123">
        <v>120000</v>
      </c>
      <c r="G1251" s="122">
        <v>0</v>
      </c>
      <c r="H1251" s="182">
        <v>46418</v>
      </c>
      <c r="I1251" s="182">
        <v>46457</v>
      </c>
      <c r="J1251" s="166">
        <v>2.2999999999999998</v>
      </c>
      <c r="K1251" s="166">
        <v>1.3</v>
      </c>
      <c r="L1251" s="167" t="s">
        <v>1206</v>
      </c>
      <c r="M1251" s="168" t="s">
        <v>1204</v>
      </c>
      <c r="N1251" s="169">
        <v>0.03</v>
      </c>
      <c r="O1251" s="21">
        <f t="shared" si="698"/>
        <v>0.99999999999999978</v>
      </c>
      <c r="P1251" s="21" t="str">
        <f t="shared" si="699"/>
        <v>N</v>
      </c>
      <c r="Q1251" s="22">
        <f t="shared" si="700"/>
        <v>23088.99</v>
      </c>
      <c r="R1251" s="8" t="str">
        <f t="shared" si="701"/>
        <v>N</v>
      </c>
      <c r="S1251" s="23">
        <f t="shared" si="702"/>
        <v>1.9999999999999996</v>
      </c>
      <c r="T1251" s="24">
        <f t="shared" si="703"/>
        <v>20500</v>
      </c>
      <c r="U1251" s="24">
        <f t="shared" si="704"/>
        <v>100000</v>
      </c>
      <c r="V1251" s="24">
        <f t="shared" si="705"/>
        <v>257500</v>
      </c>
      <c r="W1251" s="24">
        <f t="shared" si="706"/>
        <v>2265.4049999999988</v>
      </c>
      <c r="X1251" s="24">
        <f t="shared" si="707"/>
        <v>0</v>
      </c>
      <c r="Y1251" s="24">
        <f t="shared" si="708"/>
        <v>2265.4049999999988</v>
      </c>
      <c r="Z1251" s="24">
        <f t="shared" si="709"/>
        <v>21516.254700000005</v>
      </c>
      <c r="AA1251" s="25" t="str">
        <f t="shared" si="710"/>
        <v>N</v>
      </c>
      <c r="AB1251" s="26">
        <f t="shared" si="711"/>
        <v>0.99999999999999956</v>
      </c>
      <c r="AC1251" s="27">
        <f t="shared" si="712"/>
        <v>20500</v>
      </c>
      <c r="AD1251" s="28">
        <f t="shared" si="713"/>
        <v>100000</v>
      </c>
      <c r="AE1251" s="28">
        <f t="shared" si="714"/>
        <v>257500</v>
      </c>
      <c r="AF1251" s="28">
        <f t="shared" si="715"/>
        <v>1132.7024999999994</v>
      </c>
      <c r="AG1251" s="28">
        <f t="shared" si="716"/>
        <v>0</v>
      </c>
      <c r="AH1251" s="28">
        <f t="shared" si="717"/>
        <v>1132.7024999999994</v>
      </c>
      <c r="AI1251" s="28">
        <f t="shared" si="718"/>
        <v>23362.406991000003</v>
      </c>
      <c r="AJ1251" s="29" t="str">
        <f t="shared" si="719"/>
        <v>N</v>
      </c>
      <c r="AK1251" s="30">
        <f t="shared" si="684"/>
        <v>0</v>
      </c>
      <c r="AL1251" s="31">
        <f t="shared" si="685"/>
        <v>20500</v>
      </c>
      <c r="AM1251" s="31">
        <f t="shared" si="686"/>
        <v>100000</v>
      </c>
      <c r="AN1251" s="31">
        <f t="shared" si="687"/>
        <v>257500</v>
      </c>
      <c r="AO1251" s="31">
        <f t="shared" si="688"/>
        <v>0</v>
      </c>
      <c r="AP1251" s="31">
        <f t="shared" si="689"/>
        <v>0</v>
      </c>
      <c r="AQ1251" s="31">
        <f t="shared" si="690"/>
        <v>0</v>
      </c>
      <c r="AR1251" s="31">
        <f t="shared" si="691"/>
        <v>0</v>
      </c>
      <c r="AS1251" s="32">
        <f t="shared" si="692"/>
        <v>0</v>
      </c>
      <c r="AT1251" s="33">
        <f t="shared" si="693"/>
        <v>20500</v>
      </c>
      <c r="AU1251" s="33">
        <f t="shared" si="694"/>
        <v>100000</v>
      </c>
      <c r="AV1251" s="33">
        <v>257749</v>
      </c>
      <c r="AW1251" s="33">
        <f t="shared" si="695"/>
        <v>0</v>
      </c>
      <c r="AX1251" s="33">
        <f t="shared" si="696"/>
        <v>0</v>
      </c>
      <c r="AY1251" s="34">
        <f t="shared" si="697"/>
        <v>44878.661691000008</v>
      </c>
    </row>
    <row r="1252" spans="1:51" ht="15" customHeight="1" x14ac:dyDescent="0.3">
      <c r="A1252" s="166" t="s">
        <v>2457</v>
      </c>
      <c r="B1252" s="99">
        <v>9656.14</v>
      </c>
      <c r="C1252" s="99">
        <v>6760.9</v>
      </c>
      <c r="D1252" s="99">
        <v>30386.240000000002</v>
      </c>
      <c r="E1252" s="99">
        <v>18316.39</v>
      </c>
      <c r="F1252" s="123">
        <v>300000</v>
      </c>
      <c r="G1252" s="122">
        <v>0</v>
      </c>
      <c r="H1252" s="182">
        <v>46543</v>
      </c>
      <c r="I1252" s="182">
        <v>46575</v>
      </c>
      <c r="J1252" s="166">
        <v>4.5</v>
      </c>
      <c r="K1252" s="166">
        <v>1.7</v>
      </c>
      <c r="L1252" s="167" t="s">
        <v>1206</v>
      </c>
      <c r="M1252" s="168" t="s">
        <v>1204</v>
      </c>
      <c r="N1252" s="169">
        <v>2.7E-2</v>
      </c>
      <c r="O1252" s="21">
        <f t="shared" si="698"/>
        <v>2.8</v>
      </c>
      <c r="P1252" s="21" t="str">
        <f t="shared" si="699"/>
        <v>N</v>
      </c>
      <c r="Q1252" s="22">
        <f t="shared" si="700"/>
        <v>16417.04</v>
      </c>
      <c r="R1252" s="8" t="str">
        <f t="shared" si="701"/>
        <v>N</v>
      </c>
      <c r="S1252" s="23">
        <f t="shared" si="702"/>
        <v>5.6</v>
      </c>
      <c r="T1252" s="24">
        <f t="shared" si="703"/>
        <v>20500</v>
      </c>
      <c r="U1252" s="24">
        <f t="shared" si="704"/>
        <v>100000</v>
      </c>
      <c r="V1252" s="24">
        <f t="shared" si="705"/>
        <v>257500</v>
      </c>
      <c r="W1252" s="24">
        <f t="shared" si="706"/>
        <v>0</v>
      </c>
      <c r="X1252" s="24">
        <f t="shared" si="707"/>
        <v>0</v>
      </c>
      <c r="Y1252" s="24">
        <f t="shared" si="708"/>
        <v>0</v>
      </c>
      <c r="Z1252" s="24">
        <f t="shared" si="709"/>
        <v>16860.300080000001</v>
      </c>
      <c r="AA1252" s="25" t="str">
        <f t="shared" si="710"/>
        <v>N</v>
      </c>
      <c r="AB1252" s="26">
        <f t="shared" si="711"/>
        <v>4.5999999999999996</v>
      </c>
      <c r="AC1252" s="27">
        <f t="shared" si="712"/>
        <v>20500</v>
      </c>
      <c r="AD1252" s="28">
        <f t="shared" si="713"/>
        <v>100000</v>
      </c>
      <c r="AE1252" s="28">
        <f t="shared" si="714"/>
        <v>257500</v>
      </c>
      <c r="AF1252" s="28">
        <f t="shared" si="715"/>
        <v>0</v>
      </c>
      <c r="AG1252" s="28">
        <f t="shared" si="716"/>
        <v>0</v>
      </c>
      <c r="AH1252" s="28">
        <f t="shared" si="717"/>
        <v>0</v>
      </c>
      <c r="AI1252" s="28">
        <f t="shared" si="718"/>
        <v>17315.52818216</v>
      </c>
      <c r="AJ1252" s="29" t="str">
        <f t="shared" si="719"/>
        <v>N</v>
      </c>
      <c r="AK1252" s="30">
        <f t="shared" si="684"/>
        <v>3.5999999999999996</v>
      </c>
      <c r="AL1252" s="31">
        <f t="shared" si="685"/>
        <v>20500</v>
      </c>
      <c r="AM1252" s="31">
        <f t="shared" si="686"/>
        <v>100000</v>
      </c>
      <c r="AN1252" s="31">
        <f t="shared" si="687"/>
        <v>257500</v>
      </c>
      <c r="AO1252" s="31">
        <f t="shared" si="688"/>
        <v>0</v>
      </c>
      <c r="AP1252" s="31">
        <f t="shared" si="689"/>
        <v>0</v>
      </c>
      <c r="AQ1252" s="31">
        <f t="shared" si="690"/>
        <v>0</v>
      </c>
      <c r="AR1252" s="31">
        <f t="shared" si="691"/>
        <v>17783.047443078318</v>
      </c>
      <c r="AS1252" s="32">
        <f t="shared" si="692"/>
        <v>2.5999999999999996</v>
      </c>
      <c r="AT1252" s="33">
        <f t="shared" si="693"/>
        <v>20500</v>
      </c>
      <c r="AU1252" s="33">
        <f t="shared" si="694"/>
        <v>100000</v>
      </c>
      <c r="AV1252" s="33">
        <v>257750</v>
      </c>
      <c r="AW1252" s="33">
        <f t="shared" si="695"/>
        <v>0</v>
      </c>
      <c r="AX1252" s="33">
        <f t="shared" si="696"/>
        <v>18263.189724041429</v>
      </c>
      <c r="AY1252" s="34">
        <f t="shared" si="697"/>
        <v>70222.065429279741</v>
      </c>
    </row>
    <row r="1253" spans="1:51" ht="15" customHeight="1" x14ac:dyDescent="0.3">
      <c r="A1253" s="166" t="s">
        <v>2458</v>
      </c>
      <c r="B1253" s="99">
        <v>16886.189999999999</v>
      </c>
      <c r="C1253" s="99">
        <v>28096.23</v>
      </c>
      <c r="D1253" s="99">
        <v>77176.679999999993</v>
      </c>
      <c r="E1253" s="99">
        <v>62320.44</v>
      </c>
      <c r="F1253" s="123">
        <v>60000</v>
      </c>
      <c r="G1253" s="122">
        <v>0</v>
      </c>
      <c r="H1253" s="182">
        <v>46452</v>
      </c>
      <c r="I1253" s="182">
        <v>46482</v>
      </c>
      <c r="J1253" s="166">
        <v>4.4000000000000004</v>
      </c>
      <c r="K1253" s="166">
        <v>4.3</v>
      </c>
      <c r="L1253" s="167" t="s">
        <v>1206</v>
      </c>
      <c r="M1253" s="168" t="s">
        <v>1205</v>
      </c>
      <c r="N1253" s="169">
        <v>0.06</v>
      </c>
      <c r="O1253" s="21">
        <f t="shared" si="698"/>
        <v>0.10000000000000053</v>
      </c>
      <c r="P1253" s="21" t="str">
        <f t="shared" si="699"/>
        <v>N</v>
      </c>
      <c r="Q1253" s="22">
        <f t="shared" si="700"/>
        <v>44982.42</v>
      </c>
      <c r="R1253" s="8" t="str">
        <f t="shared" si="701"/>
        <v>N</v>
      </c>
      <c r="S1253" s="23">
        <f t="shared" si="702"/>
        <v>0.10000000000000053</v>
      </c>
      <c r="T1253" s="24">
        <f t="shared" si="703"/>
        <v>20500</v>
      </c>
      <c r="U1253" s="24">
        <f t="shared" si="704"/>
        <v>100000</v>
      </c>
      <c r="V1253" s="24">
        <f t="shared" si="705"/>
        <v>257500</v>
      </c>
      <c r="W1253" s="24">
        <f t="shared" si="706"/>
        <v>20500</v>
      </c>
      <c r="X1253" s="24">
        <f t="shared" si="707"/>
        <v>0</v>
      </c>
      <c r="Y1253" s="24">
        <f t="shared" si="708"/>
        <v>20500</v>
      </c>
      <c r="Z1253" s="24">
        <f t="shared" si="709"/>
        <v>27181.3652</v>
      </c>
      <c r="AA1253" s="25" t="str">
        <f t="shared" si="710"/>
        <v>N</v>
      </c>
      <c r="AB1253" s="26">
        <f t="shared" si="711"/>
        <v>0</v>
      </c>
      <c r="AC1253" s="27">
        <f t="shared" si="712"/>
        <v>20500</v>
      </c>
      <c r="AD1253" s="28">
        <f t="shared" si="713"/>
        <v>100000</v>
      </c>
      <c r="AE1253" s="28">
        <f t="shared" si="714"/>
        <v>257500</v>
      </c>
      <c r="AF1253" s="28">
        <f t="shared" si="715"/>
        <v>0</v>
      </c>
      <c r="AG1253" s="28">
        <f t="shared" si="716"/>
        <v>0</v>
      </c>
      <c r="AH1253" s="28">
        <f t="shared" si="717"/>
        <v>0</v>
      </c>
      <c r="AI1253" s="28">
        <f t="shared" si="718"/>
        <v>0</v>
      </c>
      <c r="AJ1253" s="29" t="str">
        <f t="shared" si="719"/>
        <v>N</v>
      </c>
      <c r="AK1253" s="30">
        <f t="shared" si="684"/>
        <v>0</v>
      </c>
      <c r="AL1253" s="31">
        <f t="shared" si="685"/>
        <v>20500</v>
      </c>
      <c r="AM1253" s="31">
        <f t="shared" si="686"/>
        <v>100000</v>
      </c>
      <c r="AN1253" s="31">
        <f t="shared" si="687"/>
        <v>257500</v>
      </c>
      <c r="AO1253" s="31">
        <f t="shared" si="688"/>
        <v>0</v>
      </c>
      <c r="AP1253" s="31">
        <f t="shared" si="689"/>
        <v>0</v>
      </c>
      <c r="AQ1253" s="31">
        <f t="shared" si="690"/>
        <v>0</v>
      </c>
      <c r="AR1253" s="31">
        <f t="shared" si="691"/>
        <v>0</v>
      </c>
      <c r="AS1253" s="32">
        <f t="shared" si="692"/>
        <v>0</v>
      </c>
      <c r="AT1253" s="33">
        <f t="shared" si="693"/>
        <v>20500</v>
      </c>
      <c r="AU1253" s="33">
        <f t="shared" si="694"/>
        <v>100000</v>
      </c>
      <c r="AV1253" s="33">
        <v>257751</v>
      </c>
      <c r="AW1253" s="33">
        <f t="shared" si="695"/>
        <v>0</v>
      </c>
      <c r="AX1253" s="33">
        <f t="shared" si="696"/>
        <v>0</v>
      </c>
      <c r="AY1253" s="34">
        <f t="shared" si="697"/>
        <v>27181.3652</v>
      </c>
    </row>
    <row r="1254" spans="1:51" ht="15" customHeight="1" x14ac:dyDescent="0.3">
      <c r="A1254" s="166" t="s">
        <v>2459</v>
      </c>
      <c r="B1254" s="99">
        <v>13643.05</v>
      </c>
      <c r="C1254" s="99">
        <v>1189.07</v>
      </c>
      <c r="D1254" s="99">
        <v>37632.03</v>
      </c>
      <c r="E1254" s="99">
        <v>29205.8</v>
      </c>
      <c r="F1254" s="123">
        <v>80000</v>
      </c>
      <c r="G1254" s="122">
        <v>12500</v>
      </c>
      <c r="H1254" s="182">
        <v>46450</v>
      </c>
      <c r="I1254" s="182">
        <v>46534</v>
      </c>
      <c r="J1254" s="166">
        <v>2.1</v>
      </c>
      <c r="K1254" s="166">
        <v>0.3</v>
      </c>
      <c r="L1254" s="167" t="s">
        <v>1206</v>
      </c>
      <c r="M1254" s="168" t="s">
        <v>1204</v>
      </c>
      <c r="N1254" s="169">
        <v>0.01</v>
      </c>
      <c r="O1254" s="21">
        <f t="shared" si="698"/>
        <v>1.8</v>
      </c>
      <c r="P1254" s="21" t="str">
        <f t="shared" si="699"/>
        <v>N</v>
      </c>
      <c r="Q1254" s="22">
        <f t="shared" si="700"/>
        <v>14832.119999999999</v>
      </c>
      <c r="R1254" s="8" t="str">
        <f t="shared" si="701"/>
        <v>N</v>
      </c>
      <c r="S1254" s="23">
        <f t="shared" si="702"/>
        <v>3.6</v>
      </c>
      <c r="T1254" s="24">
        <f t="shared" si="703"/>
        <v>20500</v>
      </c>
      <c r="U1254" s="24">
        <f t="shared" si="704"/>
        <v>100000</v>
      </c>
      <c r="V1254" s="24">
        <f t="shared" si="705"/>
        <v>257500</v>
      </c>
      <c r="W1254" s="24">
        <f t="shared" si="706"/>
        <v>7490.2205999999996</v>
      </c>
      <c r="X1254" s="24">
        <f t="shared" si="707"/>
        <v>0</v>
      </c>
      <c r="Y1254" s="24">
        <f t="shared" si="708"/>
        <v>7490.2205999999996</v>
      </c>
      <c r="Z1254" s="24">
        <f t="shared" si="709"/>
        <v>7490.2205999999996</v>
      </c>
      <c r="AA1254" s="25" t="str">
        <f t="shared" si="710"/>
        <v>N</v>
      </c>
      <c r="AB1254" s="26">
        <f t="shared" si="711"/>
        <v>2.6</v>
      </c>
      <c r="AC1254" s="27">
        <f t="shared" si="712"/>
        <v>20500</v>
      </c>
      <c r="AD1254" s="28">
        <f t="shared" si="713"/>
        <v>100000</v>
      </c>
      <c r="AE1254" s="28">
        <f t="shared" si="714"/>
        <v>257500</v>
      </c>
      <c r="AF1254" s="28">
        <f t="shared" si="715"/>
        <v>7565.1228059999994</v>
      </c>
      <c r="AG1254" s="28">
        <f t="shared" si="716"/>
        <v>0</v>
      </c>
      <c r="AH1254" s="28">
        <f t="shared" si="717"/>
        <v>7565.1228059999994</v>
      </c>
      <c r="AI1254" s="28">
        <f t="shared" si="718"/>
        <v>7565.1228059999994</v>
      </c>
      <c r="AJ1254" s="29" t="str">
        <f t="shared" si="719"/>
        <v>N</v>
      </c>
      <c r="AK1254" s="30">
        <f t="shared" si="684"/>
        <v>1.6</v>
      </c>
      <c r="AL1254" s="31">
        <f t="shared" si="685"/>
        <v>20500</v>
      </c>
      <c r="AM1254" s="31">
        <f t="shared" si="686"/>
        <v>100000</v>
      </c>
      <c r="AN1254" s="31">
        <f t="shared" si="687"/>
        <v>257500</v>
      </c>
      <c r="AO1254" s="31">
        <f t="shared" si="688"/>
        <v>7640.7740340599994</v>
      </c>
      <c r="AP1254" s="31">
        <f t="shared" si="689"/>
        <v>0</v>
      </c>
      <c r="AQ1254" s="31">
        <f t="shared" si="690"/>
        <v>7640.7740340599994</v>
      </c>
      <c r="AR1254" s="31">
        <f t="shared" si="691"/>
        <v>7640.7740340599994</v>
      </c>
      <c r="AS1254" s="32">
        <f t="shared" si="692"/>
        <v>0.60000000000000009</v>
      </c>
      <c r="AT1254" s="33">
        <f t="shared" si="693"/>
        <v>20500</v>
      </c>
      <c r="AU1254" s="33">
        <f t="shared" si="694"/>
        <v>100000</v>
      </c>
      <c r="AV1254" s="33">
        <v>257752</v>
      </c>
      <c r="AW1254" s="33">
        <f t="shared" si="695"/>
        <v>7717.1817744005994</v>
      </c>
      <c r="AX1254" s="33">
        <f t="shared" si="696"/>
        <v>7717.1817744005994</v>
      </c>
      <c r="AY1254" s="34">
        <f t="shared" si="697"/>
        <v>30413.2992144606</v>
      </c>
    </row>
    <row r="1255" spans="1:51" ht="15" customHeight="1" x14ac:dyDescent="0.3">
      <c r="A1255" s="166" t="s">
        <v>2460</v>
      </c>
      <c r="B1255" s="99">
        <v>5418.03</v>
      </c>
      <c r="C1255" s="99">
        <v>15011.12</v>
      </c>
      <c r="D1255" s="99">
        <v>48398.23</v>
      </c>
      <c r="E1255" s="99">
        <v>46938.64</v>
      </c>
      <c r="F1255" s="123">
        <v>46000</v>
      </c>
      <c r="G1255" s="122">
        <v>12500</v>
      </c>
      <c r="H1255" s="182">
        <v>46277</v>
      </c>
      <c r="I1255" s="182">
        <v>46293</v>
      </c>
      <c r="J1255" s="166">
        <v>4.9000000000000004</v>
      </c>
      <c r="K1255" s="166">
        <v>3.7</v>
      </c>
      <c r="L1255" s="167" t="s">
        <v>1206</v>
      </c>
      <c r="M1255" s="168" t="s">
        <v>1204</v>
      </c>
      <c r="N1255" s="169">
        <v>0.02</v>
      </c>
      <c r="O1255" s="21">
        <f t="shared" si="698"/>
        <v>1.2000000000000002</v>
      </c>
      <c r="P1255" s="21" t="str">
        <f t="shared" si="699"/>
        <v>N</v>
      </c>
      <c r="Q1255" s="22">
        <f t="shared" si="700"/>
        <v>20429.150000000001</v>
      </c>
      <c r="R1255" s="8" t="str">
        <f t="shared" si="701"/>
        <v>N</v>
      </c>
      <c r="S1255" s="23">
        <f t="shared" si="702"/>
        <v>2.4000000000000004</v>
      </c>
      <c r="T1255" s="24">
        <f t="shared" si="703"/>
        <v>20500</v>
      </c>
      <c r="U1255" s="24">
        <f t="shared" si="704"/>
        <v>100000</v>
      </c>
      <c r="V1255" s="24">
        <f t="shared" si="705"/>
        <v>257500</v>
      </c>
      <c r="W1255" s="24">
        <f t="shared" si="706"/>
        <v>10250</v>
      </c>
      <c r="X1255" s="24">
        <f t="shared" si="707"/>
        <v>0</v>
      </c>
      <c r="Y1255" s="24">
        <f t="shared" si="708"/>
        <v>10250</v>
      </c>
      <c r="Z1255" s="24">
        <f t="shared" si="709"/>
        <v>10587.733</v>
      </c>
      <c r="AA1255" s="25" t="str">
        <f t="shared" si="710"/>
        <v>N</v>
      </c>
      <c r="AB1255" s="26">
        <f t="shared" si="711"/>
        <v>1.4000000000000004</v>
      </c>
      <c r="AC1255" s="27">
        <f t="shared" si="712"/>
        <v>20500</v>
      </c>
      <c r="AD1255" s="28">
        <f t="shared" si="713"/>
        <v>100000</v>
      </c>
      <c r="AE1255" s="28">
        <f t="shared" si="714"/>
        <v>257500</v>
      </c>
      <c r="AF1255" s="28">
        <f t="shared" si="715"/>
        <v>10250</v>
      </c>
      <c r="AG1255" s="28">
        <f t="shared" si="716"/>
        <v>0</v>
      </c>
      <c r="AH1255" s="28">
        <f t="shared" si="717"/>
        <v>10250</v>
      </c>
      <c r="AI1255" s="28">
        <f t="shared" si="718"/>
        <v>11004.487659999999</v>
      </c>
      <c r="AJ1255" s="29" t="str">
        <f t="shared" si="719"/>
        <v>N</v>
      </c>
      <c r="AK1255" s="30">
        <f t="shared" si="684"/>
        <v>0.40000000000000036</v>
      </c>
      <c r="AL1255" s="31">
        <f t="shared" si="685"/>
        <v>20500</v>
      </c>
      <c r="AM1255" s="31">
        <f t="shared" si="686"/>
        <v>100000</v>
      </c>
      <c r="AN1255" s="31">
        <f t="shared" si="687"/>
        <v>257500</v>
      </c>
      <c r="AO1255" s="31">
        <f t="shared" si="688"/>
        <v>10250</v>
      </c>
      <c r="AP1255" s="31">
        <f t="shared" si="689"/>
        <v>0</v>
      </c>
      <c r="AQ1255" s="31">
        <f t="shared" si="690"/>
        <v>10250</v>
      </c>
      <c r="AR1255" s="31">
        <f t="shared" si="691"/>
        <v>11429.577413200001</v>
      </c>
      <c r="AS1255" s="32">
        <f t="shared" si="692"/>
        <v>0</v>
      </c>
      <c r="AT1255" s="33">
        <f t="shared" si="693"/>
        <v>20500</v>
      </c>
      <c r="AU1255" s="33">
        <f t="shared" si="694"/>
        <v>100000</v>
      </c>
      <c r="AV1255" s="33">
        <v>257753</v>
      </c>
      <c r="AW1255" s="33">
        <f t="shared" si="695"/>
        <v>0</v>
      </c>
      <c r="AX1255" s="33">
        <f t="shared" si="696"/>
        <v>0</v>
      </c>
      <c r="AY1255" s="34">
        <f t="shared" si="697"/>
        <v>33021.7980732</v>
      </c>
    </row>
    <row r="1256" spans="1:51" ht="15" customHeight="1" x14ac:dyDescent="0.3">
      <c r="A1256" s="166" t="s">
        <v>2461</v>
      </c>
      <c r="B1256" s="99">
        <v>7185.59</v>
      </c>
      <c r="C1256" s="99">
        <v>11255.84</v>
      </c>
      <c r="D1256" s="99">
        <v>87130.9</v>
      </c>
      <c r="E1256" s="99">
        <v>85729.57</v>
      </c>
      <c r="F1256" s="123">
        <v>80000</v>
      </c>
      <c r="G1256" s="122">
        <v>12500</v>
      </c>
      <c r="H1256" s="182">
        <v>46455</v>
      </c>
      <c r="I1256" s="182">
        <v>46509</v>
      </c>
      <c r="J1256" s="166">
        <v>2.1</v>
      </c>
      <c r="K1256" s="166">
        <v>1.9</v>
      </c>
      <c r="L1256" s="167" t="s">
        <v>1206</v>
      </c>
      <c r="M1256" s="168" t="s">
        <v>1204</v>
      </c>
      <c r="N1256" s="169">
        <v>0.02</v>
      </c>
      <c r="O1256" s="21">
        <f t="shared" si="698"/>
        <v>0.20000000000000018</v>
      </c>
      <c r="P1256" s="21" t="str">
        <f t="shared" si="699"/>
        <v>N</v>
      </c>
      <c r="Q1256" s="22">
        <f t="shared" si="700"/>
        <v>18441.43</v>
      </c>
      <c r="R1256" s="8" t="str">
        <f t="shared" si="701"/>
        <v>N</v>
      </c>
      <c r="S1256" s="23">
        <f t="shared" si="702"/>
        <v>0.40000000000000036</v>
      </c>
      <c r="T1256" s="24">
        <f t="shared" si="703"/>
        <v>20500</v>
      </c>
      <c r="U1256" s="24">
        <f t="shared" si="704"/>
        <v>100000</v>
      </c>
      <c r="V1256" s="24">
        <f t="shared" si="705"/>
        <v>257500</v>
      </c>
      <c r="W1256" s="24">
        <f t="shared" si="706"/>
        <v>6434.5500000000029</v>
      </c>
      <c r="X1256" s="24">
        <f t="shared" si="707"/>
        <v>0</v>
      </c>
      <c r="Y1256" s="24">
        <f t="shared" si="708"/>
        <v>6434.5500000000029</v>
      </c>
      <c r="Z1256" s="24">
        <f t="shared" si="709"/>
        <v>12375.708599999998</v>
      </c>
      <c r="AA1256" s="25" t="str">
        <f t="shared" si="710"/>
        <v>N</v>
      </c>
      <c r="AB1256" s="26">
        <f t="shared" si="711"/>
        <v>0</v>
      </c>
      <c r="AC1256" s="27">
        <f t="shared" si="712"/>
        <v>20500</v>
      </c>
      <c r="AD1256" s="28">
        <f t="shared" si="713"/>
        <v>100000</v>
      </c>
      <c r="AE1256" s="28">
        <f t="shared" si="714"/>
        <v>257500</v>
      </c>
      <c r="AF1256" s="28">
        <f t="shared" si="715"/>
        <v>0</v>
      </c>
      <c r="AG1256" s="28">
        <f t="shared" si="716"/>
        <v>0</v>
      </c>
      <c r="AH1256" s="28">
        <f t="shared" si="717"/>
        <v>0</v>
      </c>
      <c r="AI1256" s="28">
        <f t="shared" si="718"/>
        <v>0</v>
      </c>
      <c r="AJ1256" s="29" t="str">
        <f t="shared" si="719"/>
        <v>N</v>
      </c>
      <c r="AK1256" s="30">
        <f t="shared" si="684"/>
        <v>0</v>
      </c>
      <c r="AL1256" s="31">
        <f t="shared" si="685"/>
        <v>20500</v>
      </c>
      <c r="AM1256" s="31">
        <f t="shared" si="686"/>
        <v>100000</v>
      </c>
      <c r="AN1256" s="31">
        <f t="shared" si="687"/>
        <v>257500</v>
      </c>
      <c r="AO1256" s="31">
        <f t="shared" si="688"/>
        <v>0</v>
      </c>
      <c r="AP1256" s="31">
        <f t="shared" si="689"/>
        <v>0</v>
      </c>
      <c r="AQ1256" s="31">
        <f t="shared" si="690"/>
        <v>0</v>
      </c>
      <c r="AR1256" s="31">
        <f t="shared" si="691"/>
        <v>0</v>
      </c>
      <c r="AS1256" s="32">
        <f t="shared" si="692"/>
        <v>0</v>
      </c>
      <c r="AT1256" s="33">
        <f t="shared" si="693"/>
        <v>20500</v>
      </c>
      <c r="AU1256" s="33">
        <f t="shared" si="694"/>
        <v>100000</v>
      </c>
      <c r="AV1256" s="33">
        <v>257754</v>
      </c>
      <c r="AW1256" s="33">
        <f t="shared" si="695"/>
        <v>0</v>
      </c>
      <c r="AX1256" s="33">
        <f t="shared" si="696"/>
        <v>0</v>
      </c>
      <c r="AY1256" s="34">
        <f t="shared" si="697"/>
        <v>12375.708599999998</v>
      </c>
    </row>
    <row r="1257" spans="1:51" ht="15" customHeight="1" x14ac:dyDescent="0.3">
      <c r="A1257" s="166" t="s">
        <v>2462</v>
      </c>
      <c r="B1257" s="99">
        <v>13437.22</v>
      </c>
      <c r="C1257" s="99">
        <v>14249.92</v>
      </c>
      <c r="D1257" s="99">
        <v>93525.11</v>
      </c>
      <c r="E1257" s="99">
        <v>87707.53</v>
      </c>
      <c r="F1257" s="123">
        <v>150000</v>
      </c>
      <c r="G1257" s="120">
        <v>12500</v>
      </c>
      <c r="H1257" s="182">
        <v>46493</v>
      </c>
      <c r="I1257" s="182">
        <v>46535</v>
      </c>
      <c r="J1257" s="166">
        <v>3.6</v>
      </c>
      <c r="K1257" s="166">
        <v>0.9</v>
      </c>
      <c r="L1257" s="167" t="s">
        <v>1206</v>
      </c>
      <c r="M1257" s="168" t="s">
        <v>1204</v>
      </c>
      <c r="N1257" s="169">
        <v>0.02</v>
      </c>
      <c r="O1257" s="21">
        <f t="shared" si="698"/>
        <v>2.7</v>
      </c>
      <c r="P1257" s="21" t="str">
        <f t="shared" si="699"/>
        <v>N</v>
      </c>
      <c r="Q1257" s="22">
        <f t="shared" si="700"/>
        <v>27687.14</v>
      </c>
      <c r="R1257" s="8" t="str">
        <f t="shared" si="701"/>
        <v>N</v>
      </c>
      <c r="S1257" s="23">
        <f t="shared" si="702"/>
        <v>5.4</v>
      </c>
      <c r="T1257" s="24">
        <f t="shared" si="703"/>
        <v>20500</v>
      </c>
      <c r="U1257" s="24">
        <f t="shared" si="704"/>
        <v>100000</v>
      </c>
      <c r="V1257" s="24">
        <f t="shared" si="705"/>
        <v>257500</v>
      </c>
      <c r="W1257" s="24">
        <f t="shared" si="706"/>
        <v>3237.4449999999997</v>
      </c>
      <c r="X1257" s="24">
        <f t="shared" si="707"/>
        <v>0</v>
      </c>
      <c r="Y1257" s="24">
        <f t="shared" si="708"/>
        <v>3237.4449999999997</v>
      </c>
      <c r="Z1257" s="24">
        <f t="shared" si="709"/>
        <v>25003.4378</v>
      </c>
      <c r="AA1257" s="25" t="str">
        <f t="shared" si="710"/>
        <v>N</v>
      </c>
      <c r="AB1257" s="26">
        <f t="shared" si="711"/>
        <v>4.4000000000000004</v>
      </c>
      <c r="AC1257" s="27">
        <f t="shared" si="712"/>
        <v>20500</v>
      </c>
      <c r="AD1257" s="28">
        <f t="shared" si="713"/>
        <v>100000</v>
      </c>
      <c r="AE1257" s="28">
        <f t="shared" si="714"/>
        <v>257500</v>
      </c>
      <c r="AF1257" s="28">
        <f t="shared" si="715"/>
        <v>1618.7224999999999</v>
      </c>
      <c r="AG1257" s="28">
        <f t="shared" si="716"/>
        <v>0</v>
      </c>
      <c r="AH1257" s="28">
        <f t="shared" si="717"/>
        <v>1618.7224999999999</v>
      </c>
      <c r="AI1257" s="28">
        <f t="shared" si="718"/>
        <v>27186.977955999999</v>
      </c>
      <c r="AJ1257" s="29" t="str">
        <f t="shared" si="719"/>
        <v>N</v>
      </c>
      <c r="AK1257" s="30">
        <f t="shared" si="684"/>
        <v>3.4000000000000004</v>
      </c>
      <c r="AL1257" s="31">
        <f t="shared" si="685"/>
        <v>20500</v>
      </c>
      <c r="AM1257" s="31">
        <f t="shared" si="686"/>
        <v>100000</v>
      </c>
      <c r="AN1257" s="31">
        <f t="shared" si="687"/>
        <v>257500</v>
      </c>
      <c r="AO1257" s="31">
        <f t="shared" si="688"/>
        <v>1618.7224999999999</v>
      </c>
      <c r="AP1257" s="31">
        <f t="shared" si="689"/>
        <v>0</v>
      </c>
      <c r="AQ1257" s="31">
        <f t="shared" si="690"/>
        <v>1618.7224999999999</v>
      </c>
      <c r="AR1257" s="31">
        <f t="shared" si="691"/>
        <v>27763.091965119998</v>
      </c>
      <c r="AS1257" s="32">
        <f t="shared" si="692"/>
        <v>2.4000000000000004</v>
      </c>
      <c r="AT1257" s="33">
        <f t="shared" si="693"/>
        <v>20500</v>
      </c>
      <c r="AU1257" s="33">
        <f t="shared" si="694"/>
        <v>100000</v>
      </c>
      <c r="AV1257" s="33">
        <v>257755</v>
      </c>
      <c r="AW1257" s="33">
        <f t="shared" si="695"/>
        <v>0</v>
      </c>
      <c r="AX1257" s="33">
        <f t="shared" si="696"/>
        <v>29969.4507544224</v>
      </c>
      <c r="AY1257" s="34">
        <f t="shared" si="697"/>
        <v>109922.9584755424</v>
      </c>
    </row>
    <row r="1258" spans="1:51" ht="15" customHeight="1" x14ac:dyDescent="0.3">
      <c r="A1258" s="166" t="s">
        <v>2463</v>
      </c>
      <c r="B1258" s="99">
        <v>10312.66</v>
      </c>
      <c r="C1258" s="99">
        <v>24813.65</v>
      </c>
      <c r="D1258" s="99">
        <v>70069.05</v>
      </c>
      <c r="E1258" s="99">
        <v>67383.789999999994</v>
      </c>
      <c r="F1258" s="123">
        <v>80000</v>
      </c>
      <c r="G1258" s="120">
        <v>0</v>
      </c>
      <c r="H1258" s="182">
        <v>46337</v>
      </c>
      <c r="I1258" s="182">
        <v>46353</v>
      </c>
      <c r="J1258" s="166">
        <v>3</v>
      </c>
      <c r="K1258" s="166">
        <v>2.6</v>
      </c>
      <c r="L1258" s="167" t="s">
        <v>1206</v>
      </c>
      <c r="M1258" s="168" t="s">
        <v>1203</v>
      </c>
      <c r="N1258" s="169">
        <v>0.04</v>
      </c>
      <c r="O1258" s="21">
        <f t="shared" si="698"/>
        <v>0.39999999999999991</v>
      </c>
      <c r="P1258" s="21" t="str">
        <f t="shared" si="699"/>
        <v>N</v>
      </c>
      <c r="Q1258" s="22">
        <f t="shared" si="700"/>
        <v>35126.31</v>
      </c>
      <c r="R1258" s="8" t="str">
        <f t="shared" si="701"/>
        <v>N</v>
      </c>
      <c r="S1258" s="23">
        <f t="shared" si="702"/>
        <v>0.53333333333333321</v>
      </c>
      <c r="T1258" s="24">
        <f t="shared" si="703"/>
        <v>20500</v>
      </c>
      <c r="U1258" s="24">
        <f t="shared" si="704"/>
        <v>100000</v>
      </c>
      <c r="V1258" s="24">
        <f t="shared" si="705"/>
        <v>257500</v>
      </c>
      <c r="W1258" s="24">
        <f t="shared" si="706"/>
        <v>15375</v>
      </c>
      <c r="X1258" s="24">
        <f t="shared" si="707"/>
        <v>0</v>
      </c>
      <c r="Y1258" s="24">
        <f t="shared" si="708"/>
        <v>15375</v>
      </c>
      <c r="Z1258" s="24">
        <f t="shared" si="709"/>
        <v>21156.362399999998</v>
      </c>
      <c r="AA1258" s="25" t="str">
        <f t="shared" si="710"/>
        <v>N</v>
      </c>
      <c r="AB1258" s="26">
        <f t="shared" si="711"/>
        <v>0</v>
      </c>
      <c r="AC1258" s="27">
        <f t="shared" si="712"/>
        <v>20500</v>
      </c>
      <c r="AD1258" s="28">
        <f t="shared" si="713"/>
        <v>100000</v>
      </c>
      <c r="AE1258" s="28">
        <f t="shared" si="714"/>
        <v>257500</v>
      </c>
      <c r="AF1258" s="28">
        <f t="shared" si="715"/>
        <v>0</v>
      </c>
      <c r="AG1258" s="28">
        <f t="shared" si="716"/>
        <v>0</v>
      </c>
      <c r="AH1258" s="28">
        <f t="shared" si="717"/>
        <v>0</v>
      </c>
      <c r="AI1258" s="28">
        <f t="shared" si="718"/>
        <v>0</v>
      </c>
      <c r="AJ1258" s="29" t="str">
        <f t="shared" si="719"/>
        <v>N</v>
      </c>
      <c r="AK1258" s="30">
        <f t="shared" si="684"/>
        <v>0</v>
      </c>
      <c r="AL1258" s="31">
        <f t="shared" si="685"/>
        <v>20500</v>
      </c>
      <c r="AM1258" s="31">
        <f t="shared" si="686"/>
        <v>100000</v>
      </c>
      <c r="AN1258" s="31">
        <f t="shared" si="687"/>
        <v>257500</v>
      </c>
      <c r="AO1258" s="31">
        <f t="shared" si="688"/>
        <v>0</v>
      </c>
      <c r="AP1258" s="31">
        <f t="shared" si="689"/>
        <v>0</v>
      </c>
      <c r="AQ1258" s="31">
        <f t="shared" si="690"/>
        <v>0</v>
      </c>
      <c r="AR1258" s="31">
        <f t="shared" si="691"/>
        <v>0</v>
      </c>
      <c r="AS1258" s="32">
        <f t="shared" si="692"/>
        <v>0</v>
      </c>
      <c r="AT1258" s="33">
        <f t="shared" si="693"/>
        <v>20500</v>
      </c>
      <c r="AU1258" s="33">
        <f t="shared" si="694"/>
        <v>100000</v>
      </c>
      <c r="AV1258" s="33">
        <v>257756</v>
      </c>
      <c r="AW1258" s="33">
        <f t="shared" si="695"/>
        <v>0</v>
      </c>
      <c r="AX1258" s="33">
        <f t="shared" si="696"/>
        <v>0</v>
      </c>
      <c r="AY1258" s="34">
        <f t="shared" si="697"/>
        <v>21156.362399999998</v>
      </c>
    </row>
    <row r="1259" spans="1:51" ht="15" customHeight="1" x14ac:dyDescent="0.3">
      <c r="A1259" s="166" t="s">
        <v>2464</v>
      </c>
      <c r="B1259" s="99">
        <v>10145.9</v>
      </c>
      <c r="C1259" s="99">
        <v>19226.36</v>
      </c>
      <c r="D1259" s="99">
        <v>94276.1</v>
      </c>
      <c r="E1259" s="99">
        <v>80392.97</v>
      </c>
      <c r="F1259" s="121">
        <v>35000</v>
      </c>
      <c r="G1259" s="120">
        <v>12500</v>
      </c>
      <c r="H1259" s="182">
        <v>46233</v>
      </c>
      <c r="I1259" s="182">
        <v>46312</v>
      </c>
      <c r="J1259" s="166">
        <v>1.7</v>
      </c>
      <c r="K1259" s="166">
        <v>0.6</v>
      </c>
      <c r="L1259" s="167" t="s">
        <v>1206</v>
      </c>
      <c r="M1259" s="168" t="s">
        <v>1205</v>
      </c>
      <c r="N1259" s="169">
        <v>0.05</v>
      </c>
      <c r="O1259" s="21">
        <f t="shared" si="698"/>
        <v>1.1000000000000001</v>
      </c>
      <c r="P1259" s="21" t="str">
        <f t="shared" si="699"/>
        <v>N</v>
      </c>
      <c r="Q1259" s="22">
        <f t="shared" si="700"/>
        <v>29372.260000000002</v>
      </c>
      <c r="R1259" s="8" t="str">
        <f t="shared" si="701"/>
        <v>N</v>
      </c>
      <c r="S1259" s="23">
        <f t="shared" si="702"/>
        <v>1.1000000000000001</v>
      </c>
      <c r="T1259" s="24">
        <f t="shared" si="703"/>
        <v>20500</v>
      </c>
      <c r="U1259" s="24">
        <f t="shared" si="704"/>
        <v>100000</v>
      </c>
      <c r="V1259" s="24">
        <f t="shared" si="705"/>
        <v>257500</v>
      </c>
      <c r="W1259" s="24">
        <f t="shared" si="706"/>
        <v>5723.8999999999942</v>
      </c>
      <c r="X1259" s="24">
        <f t="shared" si="707"/>
        <v>0</v>
      </c>
      <c r="Y1259" s="24">
        <f t="shared" si="708"/>
        <v>5723.8999999999942</v>
      </c>
      <c r="Z1259" s="24">
        <f t="shared" si="709"/>
        <v>25116.973000000009</v>
      </c>
      <c r="AA1259" s="25" t="str">
        <f t="shared" si="710"/>
        <v>N</v>
      </c>
      <c r="AB1259" s="26">
        <f t="shared" si="711"/>
        <v>0.10000000000000009</v>
      </c>
      <c r="AC1259" s="27">
        <f t="shared" si="712"/>
        <v>20500</v>
      </c>
      <c r="AD1259" s="28">
        <f t="shared" si="713"/>
        <v>100000</v>
      </c>
      <c r="AE1259" s="28">
        <f t="shared" si="714"/>
        <v>257500</v>
      </c>
      <c r="AF1259" s="28">
        <f t="shared" si="715"/>
        <v>0</v>
      </c>
      <c r="AG1259" s="28">
        <f t="shared" si="716"/>
        <v>0</v>
      </c>
      <c r="AH1259" s="28">
        <f t="shared" si="717"/>
        <v>0</v>
      </c>
      <c r="AI1259" s="28">
        <f t="shared" si="718"/>
        <v>32382.916650000006</v>
      </c>
      <c r="AJ1259" s="29" t="str">
        <f t="shared" si="719"/>
        <v>N</v>
      </c>
      <c r="AK1259" s="30">
        <f t="shared" ref="AK1259:AK1322" si="720">MAX(0,(AB1259-1))</f>
        <v>0</v>
      </c>
      <c r="AL1259" s="31">
        <f t="shared" ref="AL1259:AL1322" si="721">IF(AJ1259="Y",(20500+G1259),IF(AND(AJ1259="N",L1259="G"),20500,IF(AND(AJ1259="N",L1259="P"),50000,IF(AND(AJ1259="",L1259="G"),20500,IF(AND(AJ1259="",L1259="P"),50000,"")))))</f>
        <v>20500</v>
      </c>
      <c r="AM1259" s="31">
        <f t="shared" ref="AM1259:AM1322" si="722">IF(AND(AJ1259="Y",G1259&gt;0),224000,IF(AND(AJ1259="Y",G1259=0),138500,IF(AND(AJ1259="N",L1259="G"),100000,IF(AND(AJ1259="N",L1259=""),100000,IF(AND(AJ1259="N",L1259="P"),200000,"")))))</f>
        <v>100000</v>
      </c>
      <c r="AN1259" s="31">
        <f t="shared" ref="AN1259:AN1322" si="723">IF(AJ1259="Y",AM1259,IF(AJ1259="N",257500,IF(AJ1259="",257500,)))</f>
        <v>257500</v>
      </c>
      <c r="AO1259" s="31">
        <f t="shared" ref="AO1259:AO1322" si="724">IF(
  M1259&lt;0.5,
  0,
  MAX(
    0,
    IF(
      AK1259=0,
      0,
      IF(
        AJ1259="Y",
        MIN(Q1259*(1+N1259)*(1+N1259)*(1+N1259), AL1259, AM1259-E1259-W1259-AF1323, AN1259-E1259-W1259-AF1259),
        MIN(Q1259*(1+N1259)*(1+N1259)*(1+N1259), AL1259, AM1259-D1259-W1259-AF1323, AN1259-F1259-W1259-AF1259)
      )
    )
  ) * M1259
)</f>
        <v>0</v>
      </c>
      <c r="AP1259" s="31">
        <f t="shared" ref="AP1259:AP1322" si="725">IF(
  M1259&lt;0.5,
  0,
  MAX(
    0,
    IF(
      AK1259=0,
      0,
      IF(
        AJ1259="Y",
        (Q1259*(1+N1259)*(1+N1259)*(1+N1259)-AO1259),
        0
      )
    )
  ) * M1259
)</f>
        <v>0</v>
      </c>
      <c r="AQ1259" s="31">
        <f t="shared" ref="AQ1259:AQ1322" si="726">AO1259+AP1259</f>
        <v>0</v>
      </c>
      <c r="AR1259" s="31">
        <f t="shared" ref="AR1259:AR1322" si="727">IF(AK1259=0, 0, MAX(0, (Q1259*(1+N1259)*(1+N1259)*(1+N1259)) - AQ1259))</f>
        <v>0</v>
      </c>
      <c r="AS1259" s="32">
        <f t="shared" ref="AS1259:AS1322" si="728">MAX(0,(AK1259-1))</f>
        <v>0</v>
      </c>
      <c r="AT1259" s="33">
        <f t="shared" ref="AT1259:AT1322" si="729">IF(L1259="G", 20500, IF(L1259="P", 50000, 0))</f>
        <v>20500</v>
      </c>
      <c r="AU1259" s="33">
        <f t="shared" ref="AU1259:AU1322" si="730">IF(L1259="G",100000,IF(L1259="P",200000,""))</f>
        <v>100000</v>
      </c>
      <c r="AV1259" s="33">
        <v>257757</v>
      </c>
      <c r="AW1259" s="33">
        <f t="shared" ref="AW1259:AW1322" si="731">IF(
  M1259&lt;0.5,
  0,
  MAX(
    0,
    IF(
      AS1259=0,
      0,
      MIN(
        Q1259*(1+N1259)*(1+N1259)*(1+N1259)*(1+N1259),
        AT1259,
        AU1259-D1259-W1259-AF1259-AO1259,
        AV1259-F1259-W1259-AF1259-AO1259
      )
    )
  ) * M1259
)</f>
        <v>0</v>
      </c>
      <c r="AX1259" s="33">
        <f t="shared" ref="AX1259:AX1322" si="732">IF(AS1259=0, 0, MAX(0, (Q1259*(1+N1259)*(1+N1259)*(1+N1259)*(1+N1259)) - AW1259))</f>
        <v>0</v>
      </c>
      <c r="AY1259" s="34">
        <f t="shared" ref="AY1259:AY1322" si="733">Z1259+AI1259+AR1259+AX1259</f>
        <v>57499.889650000012</v>
      </c>
    </row>
    <row r="1260" spans="1:51" ht="15" customHeight="1" x14ac:dyDescent="0.3">
      <c r="A1260" s="166" t="s">
        <v>2465</v>
      </c>
      <c r="B1260" s="99">
        <v>10550.11</v>
      </c>
      <c r="C1260" s="99">
        <v>32339.65</v>
      </c>
      <c r="D1260" s="99">
        <v>104863.45</v>
      </c>
      <c r="E1260" s="99">
        <v>96924.46</v>
      </c>
      <c r="F1260" s="121">
        <v>88000</v>
      </c>
      <c r="G1260" s="120">
        <v>0</v>
      </c>
      <c r="H1260" s="182">
        <v>46293</v>
      </c>
      <c r="I1260" s="182">
        <v>46343</v>
      </c>
      <c r="J1260" s="166">
        <v>1.8</v>
      </c>
      <c r="K1260" s="166">
        <v>1</v>
      </c>
      <c r="L1260" s="167" t="s">
        <v>1206</v>
      </c>
      <c r="M1260" s="168" t="s">
        <v>1204</v>
      </c>
      <c r="N1260" s="169">
        <v>5.1999999999999998E-2</v>
      </c>
      <c r="O1260" s="21">
        <f t="shared" si="698"/>
        <v>0.8</v>
      </c>
      <c r="P1260" s="21" t="str">
        <f t="shared" si="699"/>
        <v>N</v>
      </c>
      <c r="Q1260" s="22">
        <f t="shared" si="700"/>
        <v>42889.760000000002</v>
      </c>
      <c r="R1260" s="8" t="str">
        <f t="shared" si="701"/>
        <v>N</v>
      </c>
      <c r="S1260" s="23">
        <f t="shared" si="702"/>
        <v>1.6</v>
      </c>
      <c r="T1260" s="24">
        <f t="shared" si="703"/>
        <v>20500</v>
      </c>
      <c r="U1260" s="24">
        <f t="shared" si="704"/>
        <v>100000</v>
      </c>
      <c r="V1260" s="24">
        <f t="shared" si="705"/>
        <v>257500</v>
      </c>
      <c r="W1260" s="24">
        <f t="shared" si="706"/>
        <v>0</v>
      </c>
      <c r="X1260" s="24">
        <f t="shared" si="707"/>
        <v>0</v>
      </c>
      <c r="Y1260" s="24">
        <f t="shared" si="708"/>
        <v>0</v>
      </c>
      <c r="Z1260" s="24">
        <f t="shared" si="709"/>
        <v>45120.027520000003</v>
      </c>
      <c r="AA1260" s="25" t="str">
        <f t="shared" si="710"/>
        <v>N</v>
      </c>
      <c r="AB1260" s="26">
        <f t="shared" si="711"/>
        <v>0.60000000000000009</v>
      </c>
      <c r="AC1260" s="27">
        <f t="shared" si="712"/>
        <v>20500</v>
      </c>
      <c r="AD1260" s="28">
        <f t="shared" si="713"/>
        <v>100000</v>
      </c>
      <c r="AE1260" s="28">
        <f t="shared" si="714"/>
        <v>257500</v>
      </c>
      <c r="AF1260" s="28">
        <f t="shared" si="715"/>
        <v>0</v>
      </c>
      <c r="AG1260" s="28">
        <f t="shared" si="716"/>
        <v>0</v>
      </c>
      <c r="AH1260" s="28">
        <f t="shared" si="717"/>
        <v>0</v>
      </c>
      <c r="AI1260" s="28">
        <f t="shared" si="718"/>
        <v>47466.268951040009</v>
      </c>
      <c r="AJ1260" s="29" t="str">
        <f t="shared" si="719"/>
        <v>N</v>
      </c>
      <c r="AK1260" s="30">
        <f t="shared" si="720"/>
        <v>0</v>
      </c>
      <c r="AL1260" s="31">
        <f t="shared" si="721"/>
        <v>20500</v>
      </c>
      <c r="AM1260" s="31">
        <f t="shared" si="722"/>
        <v>100000</v>
      </c>
      <c r="AN1260" s="31">
        <f t="shared" si="723"/>
        <v>257500</v>
      </c>
      <c r="AO1260" s="31">
        <f t="shared" si="724"/>
        <v>0</v>
      </c>
      <c r="AP1260" s="31">
        <f t="shared" si="725"/>
        <v>0</v>
      </c>
      <c r="AQ1260" s="31">
        <f t="shared" si="726"/>
        <v>0</v>
      </c>
      <c r="AR1260" s="31">
        <f t="shared" si="727"/>
        <v>0</v>
      </c>
      <c r="AS1260" s="32">
        <f t="shared" si="728"/>
        <v>0</v>
      </c>
      <c r="AT1260" s="33">
        <f t="shared" si="729"/>
        <v>20500</v>
      </c>
      <c r="AU1260" s="33">
        <f t="shared" si="730"/>
        <v>100000</v>
      </c>
      <c r="AV1260" s="33">
        <v>257758</v>
      </c>
      <c r="AW1260" s="33">
        <f t="shared" si="731"/>
        <v>0</v>
      </c>
      <c r="AX1260" s="33">
        <f t="shared" si="732"/>
        <v>0</v>
      </c>
      <c r="AY1260" s="34">
        <f t="shared" si="733"/>
        <v>92586.296471040012</v>
      </c>
    </row>
    <row r="1261" spans="1:51" ht="15" customHeight="1" x14ac:dyDescent="0.3">
      <c r="A1261" s="166" t="s">
        <v>2466</v>
      </c>
      <c r="B1261" s="99">
        <v>15938</v>
      </c>
      <c r="C1261" s="99">
        <v>16992.72</v>
      </c>
      <c r="D1261" s="99">
        <v>75407.78</v>
      </c>
      <c r="E1261" s="99">
        <v>68314.960000000006</v>
      </c>
      <c r="F1261" s="121">
        <v>72000</v>
      </c>
      <c r="G1261" s="120">
        <v>24444</v>
      </c>
      <c r="H1261" s="182">
        <v>46294</v>
      </c>
      <c r="I1261" s="182">
        <v>46317</v>
      </c>
      <c r="J1261" s="166">
        <v>2</v>
      </c>
      <c r="K1261" s="166">
        <v>0.7</v>
      </c>
      <c r="L1261" s="167" t="s">
        <v>1207</v>
      </c>
      <c r="M1261" s="168" t="s">
        <v>1203</v>
      </c>
      <c r="N1261" s="169">
        <v>0.04</v>
      </c>
      <c r="O1261" s="21">
        <f t="shared" si="698"/>
        <v>1.3</v>
      </c>
      <c r="P1261" s="21" t="str">
        <f t="shared" si="699"/>
        <v>N</v>
      </c>
      <c r="Q1261" s="22">
        <f t="shared" si="700"/>
        <v>32930.720000000001</v>
      </c>
      <c r="R1261" s="8" t="str">
        <f t="shared" si="701"/>
        <v>N</v>
      </c>
      <c r="S1261" s="23">
        <f t="shared" si="702"/>
        <v>1.7333333333333334</v>
      </c>
      <c r="T1261" s="24">
        <f t="shared" si="703"/>
        <v>50000</v>
      </c>
      <c r="U1261" s="24">
        <f t="shared" si="704"/>
        <v>200000</v>
      </c>
      <c r="V1261" s="24">
        <f t="shared" si="705"/>
        <v>257500</v>
      </c>
      <c r="W1261" s="24">
        <f t="shared" si="706"/>
        <v>25685.961600000002</v>
      </c>
      <c r="X1261" s="24">
        <f t="shared" si="707"/>
        <v>0</v>
      </c>
      <c r="Y1261" s="24">
        <f t="shared" si="708"/>
        <v>25685.961600000002</v>
      </c>
      <c r="Z1261" s="24">
        <f t="shared" si="709"/>
        <v>8561.9872000000032</v>
      </c>
      <c r="AA1261" s="25" t="str">
        <f t="shared" si="710"/>
        <v>N</v>
      </c>
      <c r="AB1261" s="26">
        <f t="shared" si="711"/>
        <v>0.73333333333333339</v>
      </c>
      <c r="AC1261" s="27">
        <f t="shared" si="712"/>
        <v>50000</v>
      </c>
      <c r="AD1261" s="28">
        <f t="shared" si="713"/>
        <v>200000</v>
      </c>
      <c r="AE1261" s="28">
        <f t="shared" si="714"/>
        <v>257500</v>
      </c>
      <c r="AF1261" s="28">
        <f t="shared" si="715"/>
        <v>26713.400064000009</v>
      </c>
      <c r="AG1261" s="28">
        <f t="shared" si="716"/>
        <v>0</v>
      </c>
      <c r="AH1261" s="28">
        <f t="shared" si="717"/>
        <v>26713.400064000009</v>
      </c>
      <c r="AI1261" s="28">
        <f t="shared" si="718"/>
        <v>8904.4666880000004</v>
      </c>
      <c r="AJ1261" s="29" t="str">
        <f t="shared" si="719"/>
        <v>N</v>
      </c>
      <c r="AK1261" s="30">
        <f t="shared" si="720"/>
        <v>0</v>
      </c>
      <c r="AL1261" s="31">
        <f t="shared" si="721"/>
        <v>50000</v>
      </c>
      <c r="AM1261" s="31">
        <f t="shared" si="722"/>
        <v>200000</v>
      </c>
      <c r="AN1261" s="31">
        <f t="shared" si="723"/>
        <v>257500</v>
      </c>
      <c r="AO1261" s="31">
        <f t="shared" si="724"/>
        <v>0</v>
      </c>
      <c r="AP1261" s="31">
        <f t="shared" si="725"/>
        <v>0</v>
      </c>
      <c r="AQ1261" s="31">
        <f t="shared" si="726"/>
        <v>0</v>
      </c>
      <c r="AR1261" s="31">
        <f t="shared" si="727"/>
        <v>0</v>
      </c>
      <c r="AS1261" s="32">
        <f t="shared" si="728"/>
        <v>0</v>
      </c>
      <c r="AT1261" s="33">
        <f t="shared" si="729"/>
        <v>50000</v>
      </c>
      <c r="AU1261" s="33">
        <f t="shared" si="730"/>
        <v>200000</v>
      </c>
      <c r="AV1261" s="33">
        <v>257759</v>
      </c>
      <c r="AW1261" s="33">
        <f t="shared" si="731"/>
        <v>0</v>
      </c>
      <c r="AX1261" s="33">
        <f t="shared" si="732"/>
        <v>0</v>
      </c>
      <c r="AY1261" s="34">
        <f t="shared" si="733"/>
        <v>17466.453888000004</v>
      </c>
    </row>
    <row r="1262" spans="1:51" ht="15" customHeight="1" x14ac:dyDescent="0.3">
      <c r="A1262" s="166" t="s">
        <v>2467</v>
      </c>
      <c r="B1262" s="99">
        <v>14843.83</v>
      </c>
      <c r="C1262" s="99">
        <v>22000.2</v>
      </c>
      <c r="D1262" s="99">
        <v>58506.17</v>
      </c>
      <c r="E1262" s="99">
        <v>55259.76</v>
      </c>
      <c r="F1262" s="121">
        <v>66000</v>
      </c>
      <c r="G1262" s="120">
        <v>0</v>
      </c>
      <c r="H1262" s="182">
        <v>46451</v>
      </c>
      <c r="I1262" s="182">
        <v>46520</v>
      </c>
      <c r="J1262" s="166">
        <v>4.9000000000000004</v>
      </c>
      <c r="K1262" s="166">
        <v>4.7</v>
      </c>
      <c r="L1262" s="167" t="s">
        <v>1207</v>
      </c>
      <c r="M1262" s="168" t="s">
        <v>1204</v>
      </c>
      <c r="N1262" s="169">
        <v>0.04</v>
      </c>
      <c r="O1262" s="21">
        <f t="shared" si="698"/>
        <v>0.20000000000000018</v>
      </c>
      <c r="P1262" s="21" t="str">
        <f t="shared" si="699"/>
        <v>N</v>
      </c>
      <c r="Q1262" s="22">
        <f t="shared" si="700"/>
        <v>36844.03</v>
      </c>
      <c r="R1262" s="8" t="str">
        <f t="shared" si="701"/>
        <v>N</v>
      </c>
      <c r="S1262" s="23">
        <f t="shared" si="702"/>
        <v>0.40000000000000036</v>
      </c>
      <c r="T1262" s="24">
        <f t="shared" si="703"/>
        <v>50000</v>
      </c>
      <c r="U1262" s="24">
        <f t="shared" si="704"/>
        <v>200000</v>
      </c>
      <c r="V1262" s="24">
        <f t="shared" si="705"/>
        <v>257500</v>
      </c>
      <c r="W1262" s="24">
        <f t="shared" si="706"/>
        <v>19158.8956</v>
      </c>
      <c r="X1262" s="24">
        <f t="shared" si="707"/>
        <v>0</v>
      </c>
      <c r="Y1262" s="24">
        <f t="shared" si="708"/>
        <v>19158.8956</v>
      </c>
      <c r="Z1262" s="24">
        <f t="shared" si="709"/>
        <v>19158.8956</v>
      </c>
      <c r="AA1262" s="25" t="str">
        <f t="shared" si="710"/>
        <v>N</v>
      </c>
      <c r="AB1262" s="26">
        <f t="shared" si="711"/>
        <v>0</v>
      </c>
      <c r="AC1262" s="27">
        <f t="shared" si="712"/>
        <v>50000</v>
      </c>
      <c r="AD1262" s="28">
        <f t="shared" si="713"/>
        <v>200000</v>
      </c>
      <c r="AE1262" s="28">
        <f t="shared" si="714"/>
        <v>257500</v>
      </c>
      <c r="AF1262" s="28">
        <f t="shared" si="715"/>
        <v>0</v>
      </c>
      <c r="AG1262" s="28">
        <f t="shared" si="716"/>
        <v>0</v>
      </c>
      <c r="AH1262" s="28">
        <f t="shared" si="717"/>
        <v>0</v>
      </c>
      <c r="AI1262" s="28">
        <f t="shared" si="718"/>
        <v>0</v>
      </c>
      <c r="AJ1262" s="29" t="str">
        <f t="shared" si="719"/>
        <v>N</v>
      </c>
      <c r="AK1262" s="30">
        <f t="shared" si="720"/>
        <v>0</v>
      </c>
      <c r="AL1262" s="31">
        <f t="shared" si="721"/>
        <v>50000</v>
      </c>
      <c r="AM1262" s="31">
        <f t="shared" si="722"/>
        <v>200000</v>
      </c>
      <c r="AN1262" s="31">
        <f t="shared" si="723"/>
        <v>257500</v>
      </c>
      <c r="AO1262" s="31">
        <f t="shared" si="724"/>
        <v>0</v>
      </c>
      <c r="AP1262" s="31">
        <f t="shared" si="725"/>
        <v>0</v>
      </c>
      <c r="AQ1262" s="31">
        <f t="shared" si="726"/>
        <v>0</v>
      </c>
      <c r="AR1262" s="31">
        <f t="shared" si="727"/>
        <v>0</v>
      </c>
      <c r="AS1262" s="32">
        <f t="shared" si="728"/>
        <v>0</v>
      </c>
      <c r="AT1262" s="33">
        <f t="shared" si="729"/>
        <v>50000</v>
      </c>
      <c r="AU1262" s="33">
        <f t="shared" si="730"/>
        <v>200000</v>
      </c>
      <c r="AV1262" s="33">
        <v>257760</v>
      </c>
      <c r="AW1262" s="33">
        <f t="shared" si="731"/>
        <v>0</v>
      </c>
      <c r="AX1262" s="33">
        <f t="shared" si="732"/>
        <v>0</v>
      </c>
      <c r="AY1262" s="34">
        <f t="shared" si="733"/>
        <v>19158.8956</v>
      </c>
    </row>
    <row r="1263" spans="1:51" ht="15" customHeight="1" x14ac:dyDescent="0.3">
      <c r="A1263" s="166" t="s">
        <v>2468</v>
      </c>
      <c r="B1263" s="99">
        <v>10286.629999999999</v>
      </c>
      <c r="C1263" s="99">
        <v>28826.41</v>
      </c>
      <c r="D1263" s="99">
        <v>97892.61</v>
      </c>
      <c r="E1263" s="99">
        <v>85739.09</v>
      </c>
      <c r="F1263" s="121">
        <v>190000</v>
      </c>
      <c r="G1263" s="120">
        <v>12500</v>
      </c>
      <c r="H1263" s="182">
        <v>46394</v>
      </c>
      <c r="I1263" s="182">
        <v>46423</v>
      </c>
      <c r="J1263" s="166">
        <v>3.4</v>
      </c>
      <c r="K1263" s="166">
        <v>1.5</v>
      </c>
      <c r="L1263" s="167" t="s">
        <v>1207</v>
      </c>
      <c r="M1263" s="168" t="s">
        <v>1203</v>
      </c>
      <c r="N1263" s="169">
        <v>0.01</v>
      </c>
      <c r="O1263" s="21">
        <f t="shared" si="698"/>
        <v>1.9</v>
      </c>
      <c r="P1263" s="21" t="str">
        <f t="shared" si="699"/>
        <v>N</v>
      </c>
      <c r="Q1263" s="22">
        <f t="shared" si="700"/>
        <v>39113.040000000001</v>
      </c>
      <c r="R1263" s="8" t="str">
        <f t="shared" si="701"/>
        <v>N</v>
      </c>
      <c r="S1263" s="23">
        <f t="shared" si="702"/>
        <v>2.5333333333333332</v>
      </c>
      <c r="T1263" s="24">
        <f t="shared" si="703"/>
        <v>50000</v>
      </c>
      <c r="U1263" s="24">
        <f t="shared" si="704"/>
        <v>200000</v>
      </c>
      <c r="V1263" s="24">
        <f t="shared" si="705"/>
        <v>257500</v>
      </c>
      <c r="W1263" s="24">
        <f t="shared" si="706"/>
        <v>29628.127800000002</v>
      </c>
      <c r="X1263" s="24">
        <f t="shared" si="707"/>
        <v>0</v>
      </c>
      <c r="Y1263" s="24">
        <f t="shared" si="708"/>
        <v>29628.127800000002</v>
      </c>
      <c r="Z1263" s="24">
        <f t="shared" si="709"/>
        <v>9876.0426000000007</v>
      </c>
      <c r="AA1263" s="25" t="str">
        <f t="shared" si="710"/>
        <v>N</v>
      </c>
      <c r="AB1263" s="26">
        <f t="shared" si="711"/>
        <v>1.5333333333333332</v>
      </c>
      <c r="AC1263" s="27">
        <f t="shared" si="712"/>
        <v>50000</v>
      </c>
      <c r="AD1263" s="28">
        <f t="shared" si="713"/>
        <v>200000</v>
      </c>
      <c r="AE1263" s="28">
        <f t="shared" si="714"/>
        <v>257500</v>
      </c>
      <c r="AF1263" s="28">
        <f t="shared" si="715"/>
        <v>28403.904149999998</v>
      </c>
      <c r="AG1263" s="28">
        <f t="shared" si="716"/>
        <v>0</v>
      </c>
      <c r="AH1263" s="28">
        <f t="shared" si="717"/>
        <v>28403.904149999998</v>
      </c>
      <c r="AI1263" s="28">
        <f t="shared" si="718"/>
        <v>11495.307954000007</v>
      </c>
      <c r="AJ1263" s="29" t="str">
        <f t="shared" si="719"/>
        <v>N</v>
      </c>
      <c r="AK1263" s="30">
        <f t="shared" si="720"/>
        <v>0.53333333333333321</v>
      </c>
      <c r="AL1263" s="31">
        <f t="shared" si="721"/>
        <v>50000</v>
      </c>
      <c r="AM1263" s="31">
        <f t="shared" si="722"/>
        <v>200000</v>
      </c>
      <c r="AN1263" s="31">
        <f t="shared" si="723"/>
        <v>257500</v>
      </c>
      <c r="AO1263" s="31">
        <f t="shared" si="724"/>
        <v>7100.9760374999996</v>
      </c>
      <c r="AP1263" s="31">
        <f t="shared" si="725"/>
        <v>0</v>
      </c>
      <c r="AQ1263" s="31">
        <f t="shared" si="726"/>
        <v>7100.9760374999996</v>
      </c>
      <c r="AR1263" s="31">
        <f t="shared" si="727"/>
        <v>33197.228187540008</v>
      </c>
      <c r="AS1263" s="32">
        <f t="shared" si="728"/>
        <v>0</v>
      </c>
      <c r="AT1263" s="33">
        <f t="shared" si="729"/>
        <v>50000</v>
      </c>
      <c r="AU1263" s="33">
        <f t="shared" si="730"/>
        <v>200000</v>
      </c>
      <c r="AV1263" s="33">
        <v>257761</v>
      </c>
      <c r="AW1263" s="33">
        <f t="shared" si="731"/>
        <v>0</v>
      </c>
      <c r="AX1263" s="33">
        <f t="shared" si="732"/>
        <v>0</v>
      </c>
      <c r="AY1263" s="34">
        <f t="shared" si="733"/>
        <v>54568.578741540012</v>
      </c>
    </row>
    <row r="1264" spans="1:51" ht="15" customHeight="1" x14ac:dyDescent="0.3">
      <c r="A1264" s="166" t="s">
        <v>2469</v>
      </c>
      <c r="B1264" s="99">
        <v>7716.16</v>
      </c>
      <c r="C1264" s="99">
        <v>30354.44</v>
      </c>
      <c r="D1264" s="99">
        <v>50289.46</v>
      </c>
      <c r="E1264" s="99">
        <v>43488.58</v>
      </c>
      <c r="F1264" s="121">
        <v>15000</v>
      </c>
      <c r="G1264" s="120">
        <v>0</v>
      </c>
      <c r="H1264" s="182">
        <v>46257</v>
      </c>
      <c r="I1264" s="182">
        <v>46347</v>
      </c>
      <c r="J1264" s="166">
        <v>4.0999999999999996</v>
      </c>
      <c r="K1264" s="166">
        <v>3.1</v>
      </c>
      <c r="L1264" s="167" t="s">
        <v>1206</v>
      </c>
      <c r="M1264" s="168" t="s">
        <v>1204</v>
      </c>
      <c r="N1264" s="169">
        <v>0.02</v>
      </c>
      <c r="O1264" s="21">
        <f t="shared" si="698"/>
        <v>0.99999999999999956</v>
      </c>
      <c r="P1264" s="21" t="str">
        <f t="shared" si="699"/>
        <v>N</v>
      </c>
      <c r="Q1264" s="22">
        <f t="shared" si="700"/>
        <v>38070.6</v>
      </c>
      <c r="R1264" s="8" t="str">
        <f t="shared" si="701"/>
        <v>N</v>
      </c>
      <c r="S1264" s="23">
        <f t="shared" si="702"/>
        <v>1.9999999999999991</v>
      </c>
      <c r="T1264" s="24">
        <f t="shared" si="703"/>
        <v>20500</v>
      </c>
      <c r="U1264" s="24">
        <f t="shared" si="704"/>
        <v>100000</v>
      </c>
      <c r="V1264" s="24">
        <f t="shared" si="705"/>
        <v>257500</v>
      </c>
      <c r="W1264" s="24">
        <f t="shared" si="706"/>
        <v>10250</v>
      </c>
      <c r="X1264" s="24">
        <f t="shared" si="707"/>
        <v>0</v>
      </c>
      <c r="Y1264" s="24">
        <f t="shared" si="708"/>
        <v>10250</v>
      </c>
      <c r="Z1264" s="24">
        <f t="shared" si="709"/>
        <v>28582.012000000002</v>
      </c>
      <c r="AA1264" s="25" t="str">
        <f t="shared" si="710"/>
        <v>N</v>
      </c>
      <c r="AB1264" s="26">
        <f t="shared" si="711"/>
        <v>0.99999999999999911</v>
      </c>
      <c r="AC1264" s="27">
        <f t="shared" si="712"/>
        <v>20500</v>
      </c>
      <c r="AD1264" s="28">
        <f t="shared" si="713"/>
        <v>100000</v>
      </c>
      <c r="AE1264" s="28">
        <f t="shared" si="714"/>
        <v>257500</v>
      </c>
      <c r="AF1264" s="28">
        <f t="shared" si="715"/>
        <v>10250</v>
      </c>
      <c r="AG1264" s="28">
        <f t="shared" si="716"/>
        <v>0</v>
      </c>
      <c r="AH1264" s="28">
        <f t="shared" si="717"/>
        <v>10250</v>
      </c>
      <c r="AI1264" s="28">
        <f t="shared" si="718"/>
        <v>29358.652240000003</v>
      </c>
      <c r="AJ1264" s="29" t="str">
        <f t="shared" si="719"/>
        <v>N</v>
      </c>
      <c r="AK1264" s="30">
        <f t="shared" si="720"/>
        <v>0</v>
      </c>
      <c r="AL1264" s="31">
        <f t="shared" si="721"/>
        <v>20500</v>
      </c>
      <c r="AM1264" s="31">
        <f t="shared" si="722"/>
        <v>100000</v>
      </c>
      <c r="AN1264" s="31">
        <f t="shared" si="723"/>
        <v>257500</v>
      </c>
      <c r="AO1264" s="31">
        <f t="shared" si="724"/>
        <v>0</v>
      </c>
      <c r="AP1264" s="31">
        <f t="shared" si="725"/>
        <v>0</v>
      </c>
      <c r="AQ1264" s="31">
        <f t="shared" si="726"/>
        <v>0</v>
      </c>
      <c r="AR1264" s="31">
        <f t="shared" si="727"/>
        <v>0</v>
      </c>
      <c r="AS1264" s="32">
        <f t="shared" si="728"/>
        <v>0</v>
      </c>
      <c r="AT1264" s="33">
        <f t="shared" si="729"/>
        <v>20500</v>
      </c>
      <c r="AU1264" s="33">
        <f t="shared" si="730"/>
        <v>100000</v>
      </c>
      <c r="AV1264" s="33">
        <v>257762</v>
      </c>
      <c r="AW1264" s="33">
        <f t="shared" si="731"/>
        <v>0</v>
      </c>
      <c r="AX1264" s="33">
        <f t="shared" si="732"/>
        <v>0</v>
      </c>
      <c r="AY1264" s="34">
        <f t="shared" si="733"/>
        <v>57940.664240000006</v>
      </c>
    </row>
    <row r="1265" spans="1:51" ht="15" customHeight="1" x14ac:dyDescent="0.3">
      <c r="A1265" s="166" t="s">
        <v>2470</v>
      </c>
      <c r="B1265" s="99">
        <v>17366.62</v>
      </c>
      <c r="C1265" s="99">
        <v>13261.85</v>
      </c>
      <c r="D1265" s="99">
        <v>82414.17</v>
      </c>
      <c r="E1265" s="99">
        <v>70672.7</v>
      </c>
      <c r="F1265" s="121">
        <v>111000</v>
      </c>
      <c r="G1265" s="124">
        <v>12500</v>
      </c>
      <c r="H1265" s="182">
        <v>46241</v>
      </c>
      <c r="I1265" s="182">
        <v>46280</v>
      </c>
      <c r="J1265" s="166">
        <v>3.9</v>
      </c>
      <c r="K1265" s="166">
        <v>0.5</v>
      </c>
      <c r="L1265" s="167" t="s">
        <v>1206</v>
      </c>
      <c r="M1265" s="168" t="s">
        <v>1205</v>
      </c>
      <c r="N1265" s="169">
        <v>0</v>
      </c>
      <c r="O1265" s="21">
        <f t="shared" si="698"/>
        <v>3.4</v>
      </c>
      <c r="P1265" s="21" t="str">
        <f t="shared" si="699"/>
        <v>N</v>
      </c>
      <c r="Q1265" s="22">
        <f t="shared" si="700"/>
        <v>30628.47</v>
      </c>
      <c r="R1265" s="8" t="str">
        <f t="shared" si="701"/>
        <v>N</v>
      </c>
      <c r="S1265" s="23">
        <f t="shared" si="702"/>
        <v>3.4</v>
      </c>
      <c r="T1265" s="24">
        <f t="shared" si="703"/>
        <v>20500</v>
      </c>
      <c r="U1265" s="24">
        <f t="shared" si="704"/>
        <v>100000</v>
      </c>
      <c r="V1265" s="24">
        <f t="shared" si="705"/>
        <v>257500</v>
      </c>
      <c r="W1265" s="24">
        <f t="shared" si="706"/>
        <v>17585.830000000002</v>
      </c>
      <c r="X1265" s="24">
        <f t="shared" si="707"/>
        <v>0</v>
      </c>
      <c r="Y1265" s="24">
        <f t="shared" si="708"/>
        <v>17585.830000000002</v>
      </c>
      <c r="Z1265" s="24">
        <f t="shared" si="709"/>
        <v>13042.64</v>
      </c>
      <c r="AA1265" s="25" t="str">
        <f t="shared" si="710"/>
        <v>N</v>
      </c>
      <c r="AB1265" s="26">
        <f t="shared" si="711"/>
        <v>2.4</v>
      </c>
      <c r="AC1265" s="27">
        <f t="shared" si="712"/>
        <v>20500</v>
      </c>
      <c r="AD1265" s="28">
        <f t="shared" si="713"/>
        <v>100000</v>
      </c>
      <c r="AE1265" s="28">
        <f t="shared" si="714"/>
        <v>257500</v>
      </c>
      <c r="AF1265" s="28">
        <f t="shared" si="715"/>
        <v>0</v>
      </c>
      <c r="AG1265" s="28">
        <f t="shared" si="716"/>
        <v>0</v>
      </c>
      <c r="AH1265" s="28">
        <f t="shared" si="717"/>
        <v>0</v>
      </c>
      <c r="AI1265" s="28">
        <f t="shared" si="718"/>
        <v>30628.47</v>
      </c>
      <c r="AJ1265" s="29" t="str">
        <f t="shared" si="719"/>
        <v>N</v>
      </c>
      <c r="AK1265" s="30">
        <f t="shared" si="720"/>
        <v>1.4</v>
      </c>
      <c r="AL1265" s="31">
        <f t="shared" si="721"/>
        <v>20500</v>
      </c>
      <c r="AM1265" s="31">
        <f t="shared" si="722"/>
        <v>100000</v>
      </c>
      <c r="AN1265" s="31">
        <f t="shared" si="723"/>
        <v>257500</v>
      </c>
      <c r="AO1265" s="31">
        <f t="shared" si="724"/>
        <v>0</v>
      </c>
      <c r="AP1265" s="31">
        <f t="shared" si="725"/>
        <v>0</v>
      </c>
      <c r="AQ1265" s="31">
        <f t="shared" si="726"/>
        <v>0</v>
      </c>
      <c r="AR1265" s="31">
        <f t="shared" si="727"/>
        <v>30628.47</v>
      </c>
      <c r="AS1265" s="32">
        <f t="shared" si="728"/>
        <v>0.39999999999999991</v>
      </c>
      <c r="AT1265" s="33">
        <f t="shared" si="729"/>
        <v>20500</v>
      </c>
      <c r="AU1265" s="33">
        <f t="shared" si="730"/>
        <v>100000</v>
      </c>
      <c r="AV1265" s="33">
        <v>257763</v>
      </c>
      <c r="AW1265" s="33">
        <f t="shared" si="731"/>
        <v>0</v>
      </c>
      <c r="AX1265" s="33">
        <f t="shared" si="732"/>
        <v>30628.47</v>
      </c>
      <c r="AY1265" s="34">
        <f t="shared" si="733"/>
        <v>104928.05</v>
      </c>
    </row>
    <row r="1266" spans="1:51" ht="15" customHeight="1" x14ac:dyDescent="0.3">
      <c r="A1266" s="166" t="s">
        <v>2471</v>
      </c>
      <c r="B1266" s="99">
        <v>18743.259999999998</v>
      </c>
      <c r="C1266" s="99">
        <v>4825.4799999999996</v>
      </c>
      <c r="D1266" s="99">
        <v>65846.289999999994</v>
      </c>
      <c r="E1266" s="99">
        <v>54322.64</v>
      </c>
      <c r="F1266" s="121">
        <v>100000</v>
      </c>
      <c r="G1266" s="124">
        <v>12500</v>
      </c>
      <c r="H1266" s="182">
        <v>46398</v>
      </c>
      <c r="I1266" s="182">
        <v>46429</v>
      </c>
      <c r="J1266" s="166">
        <v>4.8</v>
      </c>
      <c r="K1266" s="166">
        <v>3.1</v>
      </c>
      <c r="L1266" s="167" t="s">
        <v>1206</v>
      </c>
      <c r="M1266" s="168" t="s">
        <v>1204</v>
      </c>
      <c r="N1266" s="169">
        <v>0</v>
      </c>
      <c r="O1266" s="21">
        <f t="shared" si="698"/>
        <v>1.6999999999999997</v>
      </c>
      <c r="P1266" s="21" t="str">
        <f t="shared" si="699"/>
        <v>N</v>
      </c>
      <c r="Q1266" s="22">
        <f t="shared" si="700"/>
        <v>23568.739999999998</v>
      </c>
      <c r="R1266" s="8" t="str">
        <f t="shared" si="701"/>
        <v>N</v>
      </c>
      <c r="S1266" s="23">
        <f t="shared" si="702"/>
        <v>3.3999999999999995</v>
      </c>
      <c r="T1266" s="24">
        <f t="shared" si="703"/>
        <v>20500</v>
      </c>
      <c r="U1266" s="24">
        <f t="shared" si="704"/>
        <v>100000</v>
      </c>
      <c r="V1266" s="24">
        <f t="shared" si="705"/>
        <v>257500</v>
      </c>
      <c r="W1266" s="24">
        <f t="shared" si="706"/>
        <v>10250</v>
      </c>
      <c r="X1266" s="24">
        <f t="shared" si="707"/>
        <v>0</v>
      </c>
      <c r="Y1266" s="24">
        <f t="shared" si="708"/>
        <v>10250</v>
      </c>
      <c r="Z1266" s="24">
        <f t="shared" si="709"/>
        <v>13318.739999999998</v>
      </c>
      <c r="AA1266" s="25" t="str">
        <f t="shared" si="710"/>
        <v>N</v>
      </c>
      <c r="AB1266" s="26">
        <f t="shared" si="711"/>
        <v>2.3999999999999995</v>
      </c>
      <c r="AC1266" s="27">
        <f t="shared" si="712"/>
        <v>20500</v>
      </c>
      <c r="AD1266" s="28">
        <f t="shared" si="713"/>
        <v>100000</v>
      </c>
      <c r="AE1266" s="28">
        <f t="shared" si="714"/>
        <v>257500</v>
      </c>
      <c r="AF1266" s="28">
        <f t="shared" si="715"/>
        <v>10250</v>
      </c>
      <c r="AG1266" s="28">
        <f t="shared" si="716"/>
        <v>0</v>
      </c>
      <c r="AH1266" s="28">
        <f t="shared" si="717"/>
        <v>10250</v>
      </c>
      <c r="AI1266" s="28">
        <f t="shared" si="718"/>
        <v>13318.739999999998</v>
      </c>
      <c r="AJ1266" s="29" t="str">
        <f t="shared" si="719"/>
        <v>N</v>
      </c>
      <c r="AK1266" s="30">
        <f t="shared" si="720"/>
        <v>1.3999999999999995</v>
      </c>
      <c r="AL1266" s="31">
        <f t="shared" si="721"/>
        <v>20500</v>
      </c>
      <c r="AM1266" s="31">
        <f t="shared" si="722"/>
        <v>100000</v>
      </c>
      <c r="AN1266" s="31">
        <f t="shared" si="723"/>
        <v>257500</v>
      </c>
      <c r="AO1266" s="31">
        <f t="shared" si="724"/>
        <v>1701.8550000000032</v>
      </c>
      <c r="AP1266" s="31">
        <f t="shared" si="725"/>
        <v>0</v>
      </c>
      <c r="AQ1266" s="31">
        <f t="shared" si="726"/>
        <v>1701.8550000000032</v>
      </c>
      <c r="AR1266" s="31">
        <f t="shared" si="727"/>
        <v>21866.884999999995</v>
      </c>
      <c r="AS1266" s="32">
        <f t="shared" si="728"/>
        <v>0.39999999999999947</v>
      </c>
      <c r="AT1266" s="33">
        <f t="shared" si="729"/>
        <v>20500</v>
      </c>
      <c r="AU1266" s="33">
        <f t="shared" si="730"/>
        <v>100000</v>
      </c>
      <c r="AV1266" s="33">
        <v>257764</v>
      </c>
      <c r="AW1266" s="33">
        <f t="shared" si="731"/>
        <v>5975.9275000000016</v>
      </c>
      <c r="AX1266" s="33">
        <f t="shared" si="732"/>
        <v>17592.812499999996</v>
      </c>
      <c r="AY1266" s="34">
        <f t="shared" si="733"/>
        <v>66097.177499999991</v>
      </c>
    </row>
    <row r="1267" spans="1:51" ht="15" customHeight="1" x14ac:dyDescent="0.3">
      <c r="A1267" s="166" t="s">
        <v>2472</v>
      </c>
      <c r="B1267" s="99">
        <v>13087.28</v>
      </c>
      <c r="C1267" s="99">
        <v>3695.51</v>
      </c>
      <c r="D1267" s="99">
        <v>80923.91</v>
      </c>
      <c r="E1267" s="99">
        <v>68317.86</v>
      </c>
      <c r="F1267" s="125">
        <v>51000</v>
      </c>
      <c r="G1267" s="124">
        <v>12500</v>
      </c>
      <c r="H1267" s="182">
        <v>46537</v>
      </c>
      <c r="I1267" s="182">
        <v>46588</v>
      </c>
      <c r="J1267" s="166">
        <v>2.1</v>
      </c>
      <c r="K1267" s="166">
        <v>1.7</v>
      </c>
      <c r="L1267" s="167" t="s">
        <v>1206</v>
      </c>
      <c r="M1267" s="168" t="s">
        <v>1204</v>
      </c>
      <c r="N1267" s="169">
        <v>0</v>
      </c>
      <c r="O1267" s="21">
        <f t="shared" si="698"/>
        <v>0.40000000000000013</v>
      </c>
      <c r="P1267" s="21" t="str">
        <f t="shared" si="699"/>
        <v>N</v>
      </c>
      <c r="Q1267" s="22">
        <f t="shared" si="700"/>
        <v>16782.79</v>
      </c>
      <c r="R1267" s="8" t="str">
        <f t="shared" si="701"/>
        <v>N</v>
      </c>
      <c r="S1267" s="23">
        <f t="shared" si="702"/>
        <v>0.80000000000000027</v>
      </c>
      <c r="T1267" s="24">
        <f t="shared" si="703"/>
        <v>20500</v>
      </c>
      <c r="U1267" s="24">
        <f t="shared" si="704"/>
        <v>100000</v>
      </c>
      <c r="V1267" s="24">
        <f t="shared" si="705"/>
        <v>257500</v>
      </c>
      <c r="W1267" s="24">
        <f t="shared" si="706"/>
        <v>8391.3950000000004</v>
      </c>
      <c r="X1267" s="24">
        <f t="shared" si="707"/>
        <v>0</v>
      </c>
      <c r="Y1267" s="24">
        <f t="shared" si="708"/>
        <v>8391.3950000000004</v>
      </c>
      <c r="Z1267" s="24">
        <f t="shared" si="709"/>
        <v>8391.3950000000004</v>
      </c>
      <c r="AA1267" s="25" t="str">
        <f t="shared" si="710"/>
        <v>N</v>
      </c>
      <c r="AB1267" s="26">
        <f t="shared" si="711"/>
        <v>0</v>
      </c>
      <c r="AC1267" s="27">
        <f t="shared" si="712"/>
        <v>20500</v>
      </c>
      <c r="AD1267" s="28">
        <f t="shared" si="713"/>
        <v>100000</v>
      </c>
      <c r="AE1267" s="28">
        <f t="shared" si="714"/>
        <v>257500</v>
      </c>
      <c r="AF1267" s="28">
        <f t="shared" si="715"/>
        <v>0</v>
      </c>
      <c r="AG1267" s="28">
        <f t="shared" si="716"/>
        <v>0</v>
      </c>
      <c r="AH1267" s="28">
        <f t="shared" si="717"/>
        <v>0</v>
      </c>
      <c r="AI1267" s="28">
        <f t="shared" si="718"/>
        <v>0</v>
      </c>
      <c r="AJ1267" s="29" t="str">
        <f t="shared" si="719"/>
        <v>N</v>
      </c>
      <c r="AK1267" s="30">
        <f t="shared" si="720"/>
        <v>0</v>
      </c>
      <c r="AL1267" s="31">
        <f t="shared" si="721"/>
        <v>20500</v>
      </c>
      <c r="AM1267" s="31">
        <f t="shared" si="722"/>
        <v>100000</v>
      </c>
      <c r="AN1267" s="31">
        <f t="shared" si="723"/>
        <v>257500</v>
      </c>
      <c r="AO1267" s="31">
        <f t="shared" si="724"/>
        <v>0</v>
      </c>
      <c r="AP1267" s="31">
        <f t="shared" si="725"/>
        <v>0</v>
      </c>
      <c r="AQ1267" s="31">
        <f t="shared" si="726"/>
        <v>0</v>
      </c>
      <c r="AR1267" s="31">
        <f t="shared" si="727"/>
        <v>0</v>
      </c>
      <c r="AS1267" s="32">
        <f t="shared" si="728"/>
        <v>0</v>
      </c>
      <c r="AT1267" s="33">
        <f t="shared" si="729"/>
        <v>20500</v>
      </c>
      <c r="AU1267" s="33">
        <f t="shared" si="730"/>
        <v>100000</v>
      </c>
      <c r="AV1267" s="33">
        <v>257765</v>
      </c>
      <c r="AW1267" s="33">
        <f t="shared" si="731"/>
        <v>0</v>
      </c>
      <c r="AX1267" s="33">
        <f t="shared" si="732"/>
        <v>0</v>
      </c>
      <c r="AY1267" s="34">
        <f t="shared" si="733"/>
        <v>8391.3950000000004</v>
      </c>
    </row>
    <row r="1268" spans="1:51" ht="15" customHeight="1" x14ac:dyDescent="0.3">
      <c r="A1268" s="166" t="s">
        <v>2473</v>
      </c>
      <c r="B1268" s="99">
        <v>16159.98</v>
      </c>
      <c r="C1268" s="99">
        <v>32028.68</v>
      </c>
      <c r="D1268" s="99">
        <v>115488.62</v>
      </c>
      <c r="E1268" s="99">
        <v>105834.65</v>
      </c>
      <c r="F1268" s="125">
        <v>95000</v>
      </c>
      <c r="G1268" s="124">
        <v>12500</v>
      </c>
      <c r="H1268" s="182">
        <v>46255</v>
      </c>
      <c r="I1268" s="182">
        <v>46284</v>
      </c>
      <c r="J1268" s="166">
        <v>2.9</v>
      </c>
      <c r="K1268" s="166">
        <v>1.6</v>
      </c>
      <c r="L1268" s="167" t="s">
        <v>1206</v>
      </c>
      <c r="M1268" s="168" t="s">
        <v>1205</v>
      </c>
      <c r="N1268" s="169">
        <v>0.01</v>
      </c>
      <c r="O1268" s="21">
        <f t="shared" si="698"/>
        <v>1.2999999999999998</v>
      </c>
      <c r="P1268" s="21" t="str">
        <f t="shared" si="699"/>
        <v>N</v>
      </c>
      <c r="Q1268" s="22">
        <f t="shared" si="700"/>
        <v>48188.66</v>
      </c>
      <c r="R1268" s="8" t="str">
        <f t="shared" si="701"/>
        <v>N</v>
      </c>
      <c r="S1268" s="23">
        <f t="shared" si="702"/>
        <v>1.2999999999999998</v>
      </c>
      <c r="T1268" s="24">
        <f t="shared" si="703"/>
        <v>20500</v>
      </c>
      <c r="U1268" s="24">
        <f t="shared" si="704"/>
        <v>100000</v>
      </c>
      <c r="V1268" s="24">
        <f t="shared" si="705"/>
        <v>257500</v>
      </c>
      <c r="W1268" s="24">
        <f t="shared" si="706"/>
        <v>0</v>
      </c>
      <c r="X1268" s="24">
        <f t="shared" si="707"/>
        <v>0</v>
      </c>
      <c r="Y1268" s="24">
        <f t="shared" si="708"/>
        <v>0</v>
      </c>
      <c r="Z1268" s="24">
        <f t="shared" si="709"/>
        <v>48670.546600000001</v>
      </c>
      <c r="AA1268" s="25" t="str">
        <f t="shared" si="710"/>
        <v>N</v>
      </c>
      <c r="AB1268" s="26">
        <f t="shared" si="711"/>
        <v>0.29999999999999982</v>
      </c>
      <c r="AC1268" s="27">
        <f t="shared" si="712"/>
        <v>20500</v>
      </c>
      <c r="AD1268" s="28">
        <f t="shared" si="713"/>
        <v>100000</v>
      </c>
      <c r="AE1268" s="28">
        <f t="shared" si="714"/>
        <v>257500</v>
      </c>
      <c r="AF1268" s="28">
        <f t="shared" si="715"/>
        <v>0</v>
      </c>
      <c r="AG1268" s="28">
        <f t="shared" si="716"/>
        <v>0</v>
      </c>
      <c r="AH1268" s="28">
        <f t="shared" si="717"/>
        <v>0</v>
      </c>
      <c r="AI1268" s="28">
        <f t="shared" si="718"/>
        <v>49157.252066000001</v>
      </c>
      <c r="AJ1268" s="29" t="str">
        <f t="shared" si="719"/>
        <v>N</v>
      </c>
      <c r="AK1268" s="30">
        <f t="shared" si="720"/>
        <v>0</v>
      </c>
      <c r="AL1268" s="31">
        <f t="shared" si="721"/>
        <v>20500</v>
      </c>
      <c r="AM1268" s="31">
        <f t="shared" si="722"/>
        <v>100000</v>
      </c>
      <c r="AN1268" s="31">
        <f t="shared" si="723"/>
        <v>257500</v>
      </c>
      <c r="AO1268" s="31">
        <f t="shared" si="724"/>
        <v>0</v>
      </c>
      <c r="AP1268" s="31">
        <f t="shared" si="725"/>
        <v>0</v>
      </c>
      <c r="AQ1268" s="31">
        <f t="shared" si="726"/>
        <v>0</v>
      </c>
      <c r="AR1268" s="31">
        <f t="shared" si="727"/>
        <v>0</v>
      </c>
      <c r="AS1268" s="32">
        <f t="shared" si="728"/>
        <v>0</v>
      </c>
      <c r="AT1268" s="33">
        <f t="shared" si="729"/>
        <v>20500</v>
      </c>
      <c r="AU1268" s="33">
        <f t="shared" si="730"/>
        <v>100000</v>
      </c>
      <c r="AV1268" s="33">
        <v>257766</v>
      </c>
      <c r="AW1268" s="33">
        <f t="shared" si="731"/>
        <v>0</v>
      </c>
      <c r="AX1268" s="33">
        <f t="shared" si="732"/>
        <v>0</v>
      </c>
      <c r="AY1268" s="34">
        <f t="shared" si="733"/>
        <v>97827.798666000002</v>
      </c>
    </row>
    <row r="1269" spans="1:51" ht="15" customHeight="1" x14ac:dyDescent="0.3">
      <c r="A1269" s="166" t="s">
        <v>2474</v>
      </c>
      <c r="B1269" s="99">
        <v>20248.419999999998</v>
      </c>
      <c r="C1269" s="99">
        <v>9972.23</v>
      </c>
      <c r="D1269" s="99">
        <v>60283.24</v>
      </c>
      <c r="E1269" s="99">
        <v>54408.480000000003</v>
      </c>
      <c r="F1269" s="125">
        <v>121000</v>
      </c>
      <c r="G1269" s="124">
        <v>12500</v>
      </c>
      <c r="H1269" s="182">
        <v>46211</v>
      </c>
      <c r="I1269" s="182">
        <v>46296</v>
      </c>
      <c r="J1269" s="166">
        <v>4.2</v>
      </c>
      <c r="K1269" s="166">
        <v>1.4</v>
      </c>
      <c r="L1269" s="167" t="s">
        <v>1206</v>
      </c>
      <c r="M1269" s="168" t="s">
        <v>1204</v>
      </c>
      <c r="N1269" s="169">
        <v>0.03</v>
      </c>
      <c r="O1269" s="21">
        <f t="shared" si="698"/>
        <v>2.8000000000000003</v>
      </c>
      <c r="P1269" s="21" t="str">
        <f t="shared" si="699"/>
        <v>N</v>
      </c>
      <c r="Q1269" s="22">
        <f t="shared" si="700"/>
        <v>30220.649999999998</v>
      </c>
      <c r="R1269" s="8" t="str">
        <f t="shared" si="701"/>
        <v>N</v>
      </c>
      <c r="S1269" s="23">
        <f t="shared" si="702"/>
        <v>5.6000000000000005</v>
      </c>
      <c r="T1269" s="24">
        <f t="shared" si="703"/>
        <v>20500</v>
      </c>
      <c r="U1269" s="24">
        <f t="shared" si="704"/>
        <v>100000</v>
      </c>
      <c r="V1269" s="24">
        <f t="shared" si="705"/>
        <v>257500</v>
      </c>
      <c r="W1269" s="24">
        <f t="shared" si="706"/>
        <v>10250</v>
      </c>
      <c r="X1269" s="24">
        <f t="shared" si="707"/>
        <v>0</v>
      </c>
      <c r="Y1269" s="24">
        <f t="shared" si="708"/>
        <v>10250</v>
      </c>
      <c r="Z1269" s="24">
        <f t="shared" si="709"/>
        <v>20877.269499999999</v>
      </c>
      <c r="AA1269" s="25" t="str">
        <f t="shared" si="710"/>
        <v>N</v>
      </c>
      <c r="AB1269" s="26">
        <f t="shared" si="711"/>
        <v>4.6000000000000005</v>
      </c>
      <c r="AC1269" s="27">
        <f t="shared" si="712"/>
        <v>20500</v>
      </c>
      <c r="AD1269" s="28">
        <f t="shared" si="713"/>
        <v>100000</v>
      </c>
      <c r="AE1269" s="28">
        <f t="shared" si="714"/>
        <v>257500</v>
      </c>
      <c r="AF1269" s="28">
        <f t="shared" si="715"/>
        <v>10250</v>
      </c>
      <c r="AG1269" s="28">
        <f t="shared" si="716"/>
        <v>0</v>
      </c>
      <c r="AH1269" s="28">
        <f t="shared" si="717"/>
        <v>10250</v>
      </c>
      <c r="AI1269" s="28">
        <f t="shared" si="718"/>
        <v>21811.087584999997</v>
      </c>
      <c r="AJ1269" s="29" t="str">
        <f t="shared" si="719"/>
        <v>N</v>
      </c>
      <c r="AK1269" s="30">
        <f t="shared" si="720"/>
        <v>3.6000000000000005</v>
      </c>
      <c r="AL1269" s="31">
        <f t="shared" si="721"/>
        <v>20500</v>
      </c>
      <c r="AM1269" s="31">
        <f t="shared" si="722"/>
        <v>100000</v>
      </c>
      <c r="AN1269" s="31">
        <f t="shared" si="723"/>
        <v>257500</v>
      </c>
      <c r="AO1269" s="31">
        <f t="shared" si="724"/>
        <v>10250</v>
      </c>
      <c r="AP1269" s="31">
        <f t="shared" si="725"/>
        <v>0</v>
      </c>
      <c r="AQ1269" s="31">
        <f t="shared" si="726"/>
        <v>10250</v>
      </c>
      <c r="AR1269" s="31">
        <f t="shared" si="727"/>
        <v>22772.920212550001</v>
      </c>
      <c r="AS1269" s="32">
        <f t="shared" si="728"/>
        <v>2.6000000000000005</v>
      </c>
      <c r="AT1269" s="33">
        <f t="shared" si="729"/>
        <v>20500</v>
      </c>
      <c r="AU1269" s="33">
        <f t="shared" si="730"/>
        <v>100000</v>
      </c>
      <c r="AV1269" s="33">
        <v>257767</v>
      </c>
      <c r="AW1269" s="33">
        <f t="shared" si="731"/>
        <v>4483.380000000001</v>
      </c>
      <c r="AX1269" s="33">
        <f t="shared" si="732"/>
        <v>29530.227818926502</v>
      </c>
      <c r="AY1269" s="34">
        <f t="shared" si="733"/>
        <v>94991.505116476503</v>
      </c>
    </row>
    <row r="1270" spans="1:51" ht="15" customHeight="1" x14ac:dyDescent="0.3">
      <c r="A1270" s="166" t="s">
        <v>2475</v>
      </c>
      <c r="B1270" s="99">
        <v>6911.48</v>
      </c>
      <c r="C1270" s="99">
        <v>6030.59</v>
      </c>
      <c r="D1270" s="99">
        <v>61936.52</v>
      </c>
      <c r="E1270" s="99">
        <v>47557.67</v>
      </c>
      <c r="F1270" s="125">
        <v>126000</v>
      </c>
      <c r="G1270" s="124">
        <v>12500</v>
      </c>
      <c r="H1270" s="182">
        <v>46436</v>
      </c>
      <c r="I1270" s="182">
        <v>46456</v>
      </c>
      <c r="J1270" s="166">
        <v>1.6</v>
      </c>
      <c r="K1270" s="166">
        <v>1.3</v>
      </c>
      <c r="L1270" s="167" t="s">
        <v>1206</v>
      </c>
      <c r="M1270" s="168" t="s">
        <v>1203</v>
      </c>
      <c r="N1270" s="169">
        <v>2.7E-2</v>
      </c>
      <c r="O1270" s="21">
        <f t="shared" si="698"/>
        <v>0.30000000000000004</v>
      </c>
      <c r="P1270" s="21" t="str">
        <f t="shared" si="699"/>
        <v>N</v>
      </c>
      <c r="Q1270" s="22">
        <f t="shared" si="700"/>
        <v>12942.07</v>
      </c>
      <c r="R1270" s="8" t="str">
        <f t="shared" si="701"/>
        <v>N</v>
      </c>
      <c r="S1270" s="23">
        <f t="shared" si="702"/>
        <v>0.40000000000000008</v>
      </c>
      <c r="T1270" s="24">
        <f t="shared" si="703"/>
        <v>20500</v>
      </c>
      <c r="U1270" s="24">
        <f t="shared" si="704"/>
        <v>100000</v>
      </c>
      <c r="V1270" s="24">
        <f t="shared" si="705"/>
        <v>257500</v>
      </c>
      <c r="W1270" s="24">
        <f t="shared" si="706"/>
        <v>9968.6294174999985</v>
      </c>
      <c r="X1270" s="24">
        <f t="shared" si="707"/>
        <v>0</v>
      </c>
      <c r="Y1270" s="24">
        <f t="shared" si="708"/>
        <v>9968.6294174999985</v>
      </c>
      <c r="Z1270" s="24">
        <f t="shared" si="709"/>
        <v>3322.8764725000001</v>
      </c>
      <c r="AA1270" s="25" t="str">
        <f t="shared" si="710"/>
        <v>N</v>
      </c>
      <c r="AB1270" s="26">
        <f t="shared" si="711"/>
        <v>0</v>
      </c>
      <c r="AC1270" s="27">
        <f t="shared" si="712"/>
        <v>20500</v>
      </c>
      <c r="AD1270" s="28">
        <f t="shared" si="713"/>
        <v>100000</v>
      </c>
      <c r="AE1270" s="28">
        <f t="shared" si="714"/>
        <v>257500</v>
      </c>
      <c r="AF1270" s="28">
        <f t="shared" si="715"/>
        <v>0</v>
      </c>
      <c r="AG1270" s="28">
        <f t="shared" si="716"/>
        <v>0</v>
      </c>
      <c r="AH1270" s="28">
        <f t="shared" si="717"/>
        <v>0</v>
      </c>
      <c r="AI1270" s="28">
        <f t="shared" si="718"/>
        <v>0</v>
      </c>
      <c r="AJ1270" s="29" t="str">
        <f t="shared" si="719"/>
        <v>N</v>
      </c>
      <c r="AK1270" s="30">
        <f t="shared" si="720"/>
        <v>0</v>
      </c>
      <c r="AL1270" s="31">
        <f t="shared" si="721"/>
        <v>20500</v>
      </c>
      <c r="AM1270" s="31">
        <f t="shared" si="722"/>
        <v>100000</v>
      </c>
      <c r="AN1270" s="31">
        <f t="shared" si="723"/>
        <v>257500</v>
      </c>
      <c r="AO1270" s="31">
        <f t="shared" si="724"/>
        <v>0</v>
      </c>
      <c r="AP1270" s="31">
        <f t="shared" si="725"/>
        <v>0</v>
      </c>
      <c r="AQ1270" s="31">
        <f t="shared" si="726"/>
        <v>0</v>
      </c>
      <c r="AR1270" s="31">
        <f t="shared" si="727"/>
        <v>0</v>
      </c>
      <c r="AS1270" s="32">
        <f t="shared" si="728"/>
        <v>0</v>
      </c>
      <c r="AT1270" s="33">
        <f t="shared" si="729"/>
        <v>20500</v>
      </c>
      <c r="AU1270" s="33">
        <f t="shared" si="730"/>
        <v>100000</v>
      </c>
      <c r="AV1270" s="33">
        <v>257768</v>
      </c>
      <c r="AW1270" s="33">
        <f t="shared" si="731"/>
        <v>0</v>
      </c>
      <c r="AX1270" s="33">
        <f t="shared" si="732"/>
        <v>0</v>
      </c>
      <c r="AY1270" s="34">
        <f t="shared" si="733"/>
        <v>3322.8764725000001</v>
      </c>
    </row>
    <row r="1271" spans="1:51" ht="15" customHeight="1" x14ac:dyDescent="0.3">
      <c r="A1271" s="166" t="s">
        <v>2476</v>
      </c>
      <c r="B1271" s="99">
        <v>6972.47</v>
      </c>
      <c r="C1271" s="99">
        <v>18453.02</v>
      </c>
      <c r="D1271" s="99">
        <v>81307.520000000004</v>
      </c>
      <c r="E1271" s="99">
        <v>72827.28</v>
      </c>
      <c r="F1271" s="125">
        <v>152000</v>
      </c>
      <c r="G1271" s="124">
        <v>12500</v>
      </c>
      <c r="H1271" s="182">
        <v>46409</v>
      </c>
      <c r="I1271" s="182">
        <v>46476</v>
      </c>
      <c r="J1271" s="166">
        <v>3.2</v>
      </c>
      <c r="K1271" s="166">
        <v>2.7</v>
      </c>
      <c r="L1271" s="167" t="s">
        <v>1206</v>
      </c>
      <c r="M1271" s="168" t="s">
        <v>1204</v>
      </c>
      <c r="N1271" s="169">
        <v>0.06</v>
      </c>
      <c r="O1271" s="21">
        <f t="shared" si="698"/>
        <v>0.5</v>
      </c>
      <c r="P1271" s="21" t="str">
        <f t="shared" si="699"/>
        <v>N</v>
      </c>
      <c r="Q1271" s="22">
        <f t="shared" si="700"/>
        <v>25425.49</v>
      </c>
      <c r="R1271" s="8" t="str">
        <f t="shared" si="701"/>
        <v>N</v>
      </c>
      <c r="S1271" s="23">
        <f t="shared" si="702"/>
        <v>1</v>
      </c>
      <c r="T1271" s="24">
        <f t="shared" si="703"/>
        <v>20500</v>
      </c>
      <c r="U1271" s="24">
        <f t="shared" si="704"/>
        <v>100000</v>
      </c>
      <c r="V1271" s="24">
        <f t="shared" si="705"/>
        <v>257500</v>
      </c>
      <c r="W1271" s="24">
        <f t="shared" si="706"/>
        <v>9346.239999999998</v>
      </c>
      <c r="X1271" s="24">
        <f t="shared" si="707"/>
        <v>0</v>
      </c>
      <c r="Y1271" s="24">
        <f t="shared" si="708"/>
        <v>9346.239999999998</v>
      </c>
      <c r="Z1271" s="24">
        <f t="shared" si="709"/>
        <v>17604.779400000007</v>
      </c>
      <c r="AA1271" s="25" t="str">
        <f t="shared" si="710"/>
        <v>N</v>
      </c>
      <c r="AB1271" s="26">
        <f t="shared" si="711"/>
        <v>0</v>
      </c>
      <c r="AC1271" s="27">
        <f t="shared" si="712"/>
        <v>20500</v>
      </c>
      <c r="AD1271" s="28">
        <f t="shared" si="713"/>
        <v>100000</v>
      </c>
      <c r="AE1271" s="28">
        <f t="shared" si="714"/>
        <v>257500</v>
      </c>
      <c r="AF1271" s="28">
        <f t="shared" si="715"/>
        <v>0</v>
      </c>
      <c r="AG1271" s="28">
        <f t="shared" si="716"/>
        <v>0</v>
      </c>
      <c r="AH1271" s="28">
        <f t="shared" si="717"/>
        <v>0</v>
      </c>
      <c r="AI1271" s="28">
        <f t="shared" si="718"/>
        <v>0</v>
      </c>
      <c r="AJ1271" s="29" t="str">
        <f t="shared" si="719"/>
        <v>N</v>
      </c>
      <c r="AK1271" s="30">
        <f t="shared" si="720"/>
        <v>0</v>
      </c>
      <c r="AL1271" s="31">
        <f t="shared" si="721"/>
        <v>20500</v>
      </c>
      <c r="AM1271" s="31">
        <f t="shared" si="722"/>
        <v>100000</v>
      </c>
      <c r="AN1271" s="31">
        <f t="shared" si="723"/>
        <v>257500</v>
      </c>
      <c r="AO1271" s="31">
        <f t="shared" si="724"/>
        <v>0</v>
      </c>
      <c r="AP1271" s="31">
        <f t="shared" si="725"/>
        <v>0</v>
      </c>
      <c r="AQ1271" s="31">
        <f t="shared" si="726"/>
        <v>0</v>
      </c>
      <c r="AR1271" s="31">
        <f t="shared" si="727"/>
        <v>0</v>
      </c>
      <c r="AS1271" s="32">
        <f t="shared" si="728"/>
        <v>0</v>
      </c>
      <c r="AT1271" s="33">
        <f t="shared" si="729"/>
        <v>20500</v>
      </c>
      <c r="AU1271" s="33">
        <f t="shared" si="730"/>
        <v>100000</v>
      </c>
      <c r="AV1271" s="33">
        <v>257769</v>
      </c>
      <c r="AW1271" s="33">
        <f t="shared" si="731"/>
        <v>0</v>
      </c>
      <c r="AX1271" s="33">
        <f t="shared" si="732"/>
        <v>0</v>
      </c>
      <c r="AY1271" s="34">
        <f t="shared" si="733"/>
        <v>17604.779400000007</v>
      </c>
    </row>
    <row r="1272" spans="1:51" ht="15" customHeight="1" x14ac:dyDescent="0.3">
      <c r="A1272" s="166" t="s">
        <v>2477</v>
      </c>
      <c r="B1272" s="99">
        <v>17442.39</v>
      </c>
      <c r="C1272" s="99">
        <v>33291.120000000003</v>
      </c>
      <c r="D1272" s="99">
        <v>124225.1</v>
      </c>
      <c r="E1272" s="99">
        <v>121742.69</v>
      </c>
      <c r="F1272" s="125">
        <v>122000</v>
      </c>
      <c r="G1272" s="124">
        <v>12500</v>
      </c>
      <c r="H1272" s="182">
        <v>46431</v>
      </c>
      <c r="I1272" s="182">
        <v>46509</v>
      </c>
      <c r="J1272" s="166">
        <v>1.8</v>
      </c>
      <c r="K1272" s="166">
        <v>1.4</v>
      </c>
      <c r="L1272" s="167" t="s">
        <v>1206</v>
      </c>
      <c r="M1272" s="168" t="s">
        <v>1203</v>
      </c>
      <c r="N1272" s="169">
        <v>0.01</v>
      </c>
      <c r="O1272" s="21">
        <f t="shared" si="698"/>
        <v>0.40000000000000013</v>
      </c>
      <c r="P1272" s="21" t="str">
        <f t="shared" si="699"/>
        <v>N</v>
      </c>
      <c r="Q1272" s="22">
        <f t="shared" si="700"/>
        <v>50733.51</v>
      </c>
      <c r="R1272" s="8" t="str">
        <f t="shared" si="701"/>
        <v>N</v>
      </c>
      <c r="S1272" s="23">
        <f t="shared" si="702"/>
        <v>0.53333333333333355</v>
      </c>
      <c r="T1272" s="24">
        <f t="shared" si="703"/>
        <v>20500</v>
      </c>
      <c r="U1272" s="24">
        <f t="shared" si="704"/>
        <v>100000</v>
      </c>
      <c r="V1272" s="24">
        <f t="shared" si="705"/>
        <v>257500</v>
      </c>
      <c r="W1272" s="24">
        <f t="shared" si="706"/>
        <v>0</v>
      </c>
      <c r="X1272" s="24">
        <f t="shared" si="707"/>
        <v>0</v>
      </c>
      <c r="Y1272" s="24">
        <f t="shared" si="708"/>
        <v>0</v>
      </c>
      <c r="Z1272" s="24">
        <f t="shared" si="709"/>
        <v>51240.845100000006</v>
      </c>
      <c r="AA1272" s="25" t="str">
        <f t="shared" si="710"/>
        <v>N</v>
      </c>
      <c r="AB1272" s="26">
        <f t="shared" si="711"/>
        <v>0</v>
      </c>
      <c r="AC1272" s="27">
        <f t="shared" si="712"/>
        <v>20500</v>
      </c>
      <c r="AD1272" s="28">
        <f t="shared" si="713"/>
        <v>100000</v>
      </c>
      <c r="AE1272" s="28">
        <f t="shared" si="714"/>
        <v>257500</v>
      </c>
      <c r="AF1272" s="28">
        <f t="shared" si="715"/>
        <v>0</v>
      </c>
      <c r="AG1272" s="28">
        <f t="shared" si="716"/>
        <v>0</v>
      </c>
      <c r="AH1272" s="28">
        <f t="shared" si="717"/>
        <v>0</v>
      </c>
      <c r="AI1272" s="28">
        <f t="shared" si="718"/>
        <v>0</v>
      </c>
      <c r="AJ1272" s="29" t="str">
        <f t="shared" si="719"/>
        <v>N</v>
      </c>
      <c r="AK1272" s="30">
        <f t="shared" si="720"/>
        <v>0</v>
      </c>
      <c r="AL1272" s="31">
        <f t="shared" si="721"/>
        <v>20500</v>
      </c>
      <c r="AM1272" s="31">
        <f t="shared" si="722"/>
        <v>100000</v>
      </c>
      <c r="AN1272" s="31">
        <f t="shared" si="723"/>
        <v>257500</v>
      </c>
      <c r="AO1272" s="31">
        <f t="shared" si="724"/>
        <v>0</v>
      </c>
      <c r="AP1272" s="31">
        <f t="shared" si="725"/>
        <v>0</v>
      </c>
      <c r="AQ1272" s="31">
        <f t="shared" si="726"/>
        <v>0</v>
      </c>
      <c r="AR1272" s="31">
        <f t="shared" si="727"/>
        <v>0</v>
      </c>
      <c r="AS1272" s="32">
        <f t="shared" si="728"/>
        <v>0</v>
      </c>
      <c r="AT1272" s="33">
        <f t="shared" si="729"/>
        <v>20500</v>
      </c>
      <c r="AU1272" s="33">
        <f t="shared" si="730"/>
        <v>100000</v>
      </c>
      <c r="AV1272" s="33">
        <v>257770</v>
      </c>
      <c r="AW1272" s="33">
        <f t="shared" si="731"/>
        <v>0</v>
      </c>
      <c r="AX1272" s="33">
        <f t="shared" si="732"/>
        <v>0</v>
      </c>
      <c r="AY1272" s="34">
        <f t="shared" si="733"/>
        <v>51240.845100000006</v>
      </c>
    </row>
    <row r="1273" spans="1:51" ht="15" customHeight="1" x14ac:dyDescent="0.3">
      <c r="A1273" s="166" t="s">
        <v>2478</v>
      </c>
      <c r="B1273" s="99">
        <v>18003.88</v>
      </c>
      <c r="C1273" s="99">
        <v>24433.41</v>
      </c>
      <c r="D1273" s="99">
        <v>111737.02</v>
      </c>
      <c r="E1273" s="99">
        <v>106036.04</v>
      </c>
      <c r="F1273" s="125">
        <v>120000</v>
      </c>
      <c r="G1273" s="124">
        <v>0</v>
      </c>
      <c r="H1273" s="182">
        <v>46508</v>
      </c>
      <c r="I1273" s="182">
        <v>46548</v>
      </c>
      <c r="J1273" s="166">
        <v>1.6</v>
      </c>
      <c r="K1273" s="166">
        <v>0.6</v>
      </c>
      <c r="L1273" s="167" t="s">
        <v>1206</v>
      </c>
      <c r="M1273" s="168" t="s">
        <v>1204</v>
      </c>
      <c r="N1273" s="169">
        <v>0.02</v>
      </c>
      <c r="O1273" s="21">
        <f t="shared" si="698"/>
        <v>1</v>
      </c>
      <c r="P1273" s="21" t="str">
        <f t="shared" si="699"/>
        <v>N</v>
      </c>
      <c r="Q1273" s="22">
        <f t="shared" si="700"/>
        <v>42437.29</v>
      </c>
      <c r="R1273" s="8" t="str">
        <f t="shared" si="701"/>
        <v>N</v>
      </c>
      <c r="S1273" s="23">
        <f t="shared" si="702"/>
        <v>2</v>
      </c>
      <c r="T1273" s="24">
        <f t="shared" si="703"/>
        <v>20500</v>
      </c>
      <c r="U1273" s="24">
        <f t="shared" si="704"/>
        <v>100000</v>
      </c>
      <c r="V1273" s="24">
        <f t="shared" si="705"/>
        <v>257500</v>
      </c>
      <c r="W1273" s="24">
        <f t="shared" si="706"/>
        <v>0</v>
      </c>
      <c r="X1273" s="24">
        <f t="shared" si="707"/>
        <v>0</v>
      </c>
      <c r="Y1273" s="24">
        <f t="shared" si="708"/>
        <v>0</v>
      </c>
      <c r="Z1273" s="24">
        <f t="shared" si="709"/>
        <v>43286.035800000005</v>
      </c>
      <c r="AA1273" s="25" t="str">
        <f t="shared" si="710"/>
        <v>N</v>
      </c>
      <c r="AB1273" s="26">
        <f t="shared" si="711"/>
        <v>1</v>
      </c>
      <c r="AC1273" s="27">
        <f t="shared" si="712"/>
        <v>20500</v>
      </c>
      <c r="AD1273" s="28">
        <f t="shared" si="713"/>
        <v>100000</v>
      </c>
      <c r="AE1273" s="28">
        <f t="shared" si="714"/>
        <v>257500</v>
      </c>
      <c r="AF1273" s="28">
        <f t="shared" si="715"/>
        <v>0</v>
      </c>
      <c r="AG1273" s="28">
        <f t="shared" si="716"/>
        <v>0</v>
      </c>
      <c r="AH1273" s="28">
        <f t="shared" si="717"/>
        <v>0</v>
      </c>
      <c r="AI1273" s="28">
        <f t="shared" si="718"/>
        <v>44151.756516000009</v>
      </c>
      <c r="AJ1273" s="29" t="str">
        <f t="shared" si="719"/>
        <v>N</v>
      </c>
      <c r="AK1273" s="30">
        <f t="shared" si="720"/>
        <v>0</v>
      </c>
      <c r="AL1273" s="31">
        <f t="shared" si="721"/>
        <v>20500</v>
      </c>
      <c r="AM1273" s="31">
        <f t="shared" si="722"/>
        <v>100000</v>
      </c>
      <c r="AN1273" s="31">
        <f t="shared" si="723"/>
        <v>257500</v>
      </c>
      <c r="AO1273" s="31">
        <f t="shared" si="724"/>
        <v>0</v>
      </c>
      <c r="AP1273" s="31">
        <f t="shared" si="725"/>
        <v>0</v>
      </c>
      <c r="AQ1273" s="31">
        <f t="shared" si="726"/>
        <v>0</v>
      </c>
      <c r="AR1273" s="31">
        <f t="shared" si="727"/>
        <v>0</v>
      </c>
      <c r="AS1273" s="32">
        <f t="shared" si="728"/>
        <v>0</v>
      </c>
      <c r="AT1273" s="33">
        <f t="shared" si="729"/>
        <v>20500</v>
      </c>
      <c r="AU1273" s="33">
        <f t="shared" si="730"/>
        <v>100000</v>
      </c>
      <c r="AV1273" s="33">
        <v>257771</v>
      </c>
      <c r="AW1273" s="33">
        <f t="shared" si="731"/>
        <v>0</v>
      </c>
      <c r="AX1273" s="33">
        <f t="shared" si="732"/>
        <v>0</v>
      </c>
      <c r="AY1273" s="34">
        <f t="shared" si="733"/>
        <v>87437.792316000006</v>
      </c>
    </row>
    <row r="1274" spans="1:51" ht="15" customHeight="1" x14ac:dyDescent="0.3">
      <c r="A1274" s="166" t="s">
        <v>2479</v>
      </c>
      <c r="B1274" s="99">
        <v>20292.77</v>
      </c>
      <c r="C1274" s="99">
        <v>6905.77</v>
      </c>
      <c r="D1274" s="99">
        <v>97572.78</v>
      </c>
      <c r="E1274" s="99">
        <v>92656.21</v>
      </c>
      <c r="F1274" s="125">
        <v>221000</v>
      </c>
      <c r="G1274" s="124">
        <v>12500</v>
      </c>
      <c r="H1274" s="182">
        <v>46530</v>
      </c>
      <c r="I1274" s="182">
        <v>46592</v>
      </c>
      <c r="J1274" s="166">
        <v>2.5</v>
      </c>
      <c r="K1274" s="166">
        <v>0.3</v>
      </c>
      <c r="L1274" s="167" t="s">
        <v>1206</v>
      </c>
      <c r="M1274" s="168" t="s">
        <v>1203</v>
      </c>
      <c r="N1274" s="169">
        <v>0.02</v>
      </c>
      <c r="O1274" s="21">
        <f t="shared" si="698"/>
        <v>2.2000000000000002</v>
      </c>
      <c r="P1274" s="21" t="str">
        <f t="shared" si="699"/>
        <v>N</v>
      </c>
      <c r="Q1274" s="22">
        <f t="shared" si="700"/>
        <v>27198.54</v>
      </c>
      <c r="R1274" s="8" t="str">
        <f t="shared" si="701"/>
        <v>N</v>
      </c>
      <c r="S1274" s="23">
        <f t="shared" si="702"/>
        <v>2.9333333333333336</v>
      </c>
      <c r="T1274" s="24">
        <f t="shared" si="703"/>
        <v>20500</v>
      </c>
      <c r="U1274" s="24">
        <f t="shared" si="704"/>
        <v>100000</v>
      </c>
      <c r="V1274" s="24">
        <f t="shared" si="705"/>
        <v>257500</v>
      </c>
      <c r="W1274" s="24">
        <f t="shared" si="706"/>
        <v>1820.4150000000009</v>
      </c>
      <c r="X1274" s="24">
        <f t="shared" si="707"/>
        <v>0</v>
      </c>
      <c r="Y1274" s="24">
        <f t="shared" si="708"/>
        <v>1820.4150000000009</v>
      </c>
      <c r="Z1274" s="24">
        <f t="shared" si="709"/>
        <v>25922.095799999999</v>
      </c>
      <c r="AA1274" s="25" t="str">
        <f t="shared" si="710"/>
        <v>N</v>
      </c>
      <c r="AB1274" s="26">
        <f t="shared" si="711"/>
        <v>1.9333333333333336</v>
      </c>
      <c r="AC1274" s="27">
        <f t="shared" si="712"/>
        <v>20500</v>
      </c>
      <c r="AD1274" s="28">
        <f t="shared" si="713"/>
        <v>100000</v>
      </c>
      <c r="AE1274" s="28">
        <f t="shared" si="714"/>
        <v>257500</v>
      </c>
      <c r="AF1274" s="28">
        <f t="shared" si="715"/>
        <v>455.10375000000022</v>
      </c>
      <c r="AG1274" s="28">
        <f t="shared" si="716"/>
        <v>0</v>
      </c>
      <c r="AH1274" s="28">
        <f t="shared" si="717"/>
        <v>455.10375000000022</v>
      </c>
      <c r="AI1274" s="28">
        <f t="shared" si="718"/>
        <v>27842.257266000001</v>
      </c>
      <c r="AJ1274" s="29" t="str">
        <f t="shared" si="719"/>
        <v>N</v>
      </c>
      <c r="AK1274" s="30">
        <f t="shared" si="720"/>
        <v>0.93333333333333357</v>
      </c>
      <c r="AL1274" s="31">
        <f t="shared" si="721"/>
        <v>20500</v>
      </c>
      <c r="AM1274" s="31">
        <f t="shared" si="722"/>
        <v>100000</v>
      </c>
      <c r="AN1274" s="31">
        <f t="shared" si="723"/>
        <v>257500</v>
      </c>
      <c r="AO1274" s="31">
        <f t="shared" si="724"/>
        <v>0</v>
      </c>
      <c r="AP1274" s="31">
        <f t="shared" si="725"/>
        <v>0</v>
      </c>
      <c r="AQ1274" s="31">
        <f t="shared" si="726"/>
        <v>0</v>
      </c>
      <c r="AR1274" s="31">
        <f t="shared" si="727"/>
        <v>28863.308236320001</v>
      </c>
      <c r="AS1274" s="32">
        <f t="shared" si="728"/>
        <v>0</v>
      </c>
      <c r="AT1274" s="33">
        <f t="shared" si="729"/>
        <v>20500</v>
      </c>
      <c r="AU1274" s="33">
        <f t="shared" si="730"/>
        <v>100000</v>
      </c>
      <c r="AV1274" s="33">
        <v>257772</v>
      </c>
      <c r="AW1274" s="33">
        <f t="shared" si="731"/>
        <v>0</v>
      </c>
      <c r="AX1274" s="33">
        <f t="shared" si="732"/>
        <v>0</v>
      </c>
      <c r="AY1274" s="34">
        <f t="shared" si="733"/>
        <v>82627.66130231999</v>
      </c>
    </row>
    <row r="1275" spans="1:51" ht="15" customHeight="1" x14ac:dyDescent="0.3">
      <c r="A1275" s="166" t="s">
        <v>2480</v>
      </c>
      <c r="B1275" s="99">
        <v>20253.3</v>
      </c>
      <c r="C1275" s="99">
        <v>7352.79</v>
      </c>
      <c r="D1275" s="99">
        <v>86399.679999999993</v>
      </c>
      <c r="E1275" s="99">
        <v>74119.649999999994</v>
      </c>
      <c r="F1275" s="125">
        <v>150000</v>
      </c>
      <c r="G1275" s="124">
        <v>0</v>
      </c>
      <c r="H1275" s="182">
        <v>46567</v>
      </c>
      <c r="I1275" s="182">
        <v>46627</v>
      </c>
      <c r="J1275" s="166">
        <v>3.1</v>
      </c>
      <c r="K1275" s="166">
        <v>1.6</v>
      </c>
      <c r="L1275" s="167" t="s">
        <v>1207</v>
      </c>
      <c r="M1275" s="168" t="s">
        <v>1205</v>
      </c>
      <c r="N1275" s="169">
        <v>0.02</v>
      </c>
      <c r="O1275" s="21">
        <f t="shared" si="698"/>
        <v>1.5</v>
      </c>
      <c r="P1275" s="21" t="str">
        <f t="shared" si="699"/>
        <v>N</v>
      </c>
      <c r="Q1275" s="22">
        <f t="shared" si="700"/>
        <v>27606.09</v>
      </c>
      <c r="R1275" s="8" t="str">
        <f t="shared" si="701"/>
        <v>N</v>
      </c>
      <c r="S1275" s="23">
        <f t="shared" si="702"/>
        <v>1.5</v>
      </c>
      <c r="T1275" s="24">
        <f t="shared" si="703"/>
        <v>50000</v>
      </c>
      <c r="U1275" s="24">
        <f t="shared" si="704"/>
        <v>200000</v>
      </c>
      <c r="V1275" s="24">
        <f t="shared" si="705"/>
        <v>257500</v>
      </c>
      <c r="W1275" s="24">
        <f t="shared" si="706"/>
        <v>28158.211800000001</v>
      </c>
      <c r="X1275" s="24">
        <f t="shared" si="707"/>
        <v>0</v>
      </c>
      <c r="Y1275" s="24">
        <f t="shared" si="708"/>
        <v>28158.211800000001</v>
      </c>
      <c r="Z1275" s="24">
        <f t="shared" si="709"/>
        <v>0</v>
      </c>
      <c r="AA1275" s="25" t="str">
        <f t="shared" si="710"/>
        <v>N</v>
      </c>
      <c r="AB1275" s="26">
        <f t="shared" si="711"/>
        <v>0.5</v>
      </c>
      <c r="AC1275" s="27">
        <f t="shared" si="712"/>
        <v>50000</v>
      </c>
      <c r="AD1275" s="28">
        <f t="shared" si="713"/>
        <v>200000</v>
      </c>
      <c r="AE1275" s="28">
        <f t="shared" si="714"/>
        <v>257500</v>
      </c>
      <c r="AF1275" s="28">
        <f t="shared" si="715"/>
        <v>28721.376036000001</v>
      </c>
      <c r="AG1275" s="28">
        <f t="shared" si="716"/>
        <v>0</v>
      </c>
      <c r="AH1275" s="28">
        <f t="shared" si="717"/>
        <v>28721.376036000001</v>
      </c>
      <c r="AI1275" s="28">
        <f t="shared" si="718"/>
        <v>0</v>
      </c>
      <c r="AJ1275" s="29" t="str">
        <f t="shared" si="719"/>
        <v>N</v>
      </c>
      <c r="AK1275" s="30">
        <f t="shared" si="720"/>
        <v>0</v>
      </c>
      <c r="AL1275" s="31">
        <f t="shared" si="721"/>
        <v>50000</v>
      </c>
      <c r="AM1275" s="31">
        <f t="shared" si="722"/>
        <v>200000</v>
      </c>
      <c r="AN1275" s="31">
        <f t="shared" si="723"/>
        <v>257500</v>
      </c>
      <c r="AO1275" s="31">
        <f t="shared" si="724"/>
        <v>0</v>
      </c>
      <c r="AP1275" s="31">
        <f t="shared" si="725"/>
        <v>0</v>
      </c>
      <c r="AQ1275" s="31">
        <f t="shared" si="726"/>
        <v>0</v>
      </c>
      <c r="AR1275" s="31">
        <f t="shared" si="727"/>
        <v>0</v>
      </c>
      <c r="AS1275" s="32">
        <f t="shared" si="728"/>
        <v>0</v>
      </c>
      <c r="AT1275" s="33">
        <f t="shared" si="729"/>
        <v>50000</v>
      </c>
      <c r="AU1275" s="33">
        <f t="shared" si="730"/>
        <v>200000</v>
      </c>
      <c r="AV1275" s="33">
        <v>257773</v>
      </c>
      <c r="AW1275" s="33">
        <f t="shared" si="731"/>
        <v>0</v>
      </c>
      <c r="AX1275" s="33">
        <f t="shared" si="732"/>
        <v>0</v>
      </c>
      <c r="AY1275" s="34">
        <f t="shared" si="733"/>
        <v>0</v>
      </c>
    </row>
    <row r="1276" spans="1:51" ht="15" customHeight="1" x14ac:dyDescent="0.3">
      <c r="A1276" s="166" t="s">
        <v>2481</v>
      </c>
      <c r="B1276" s="99">
        <v>15133.2</v>
      </c>
      <c r="C1276" s="99">
        <v>3411.53</v>
      </c>
      <c r="D1276" s="99">
        <v>29930.23</v>
      </c>
      <c r="E1276" s="99">
        <v>23783.32</v>
      </c>
      <c r="F1276" s="125">
        <v>70000</v>
      </c>
      <c r="G1276" s="124">
        <v>26667</v>
      </c>
      <c r="H1276" s="182">
        <v>46452</v>
      </c>
      <c r="I1276" s="182">
        <v>46466</v>
      </c>
      <c r="J1276" s="166">
        <v>2.7</v>
      </c>
      <c r="K1276" s="166">
        <v>2.5</v>
      </c>
      <c r="L1276" s="167" t="s">
        <v>1207</v>
      </c>
      <c r="M1276" s="168" t="s">
        <v>1205</v>
      </c>
      <c r="N1276" s="169">
        <v>0.04</v>
      </c>
      <c r="O1276" s="21">
        <f t="shared" si="698"/>
        <v>0.20000000000000018</v>
      </c>
      <c r="P1276" s="21" t="str">
        <f t="shared" si="699"/>
        <v>N</v>
      </c>
      <c r="Q1276" s="22">
        <f t="shared" si="700"/>
        <v>18544.73</v>
      </c>
      <c r="R1276" s="8" t="str">
        <f t="shared" si="701"/>
        <v>N</v>
      </c>
      <c r="S1276" s="23">
        <f t="shared" si="702"/>
        <v>0.20000000000000018</v>
      </c>
      <c r="T1276" s="24">
        <f t="shared" si="703"/>
        <v>50000</v>
      </c>
      <c r="U1276" s="24">
        <f t="shared" si="704"/>
        <v>200000</v>
      </c>
      <c r="V1276" s="24">
        <f t="shared" si="705"/>
        <v>257500</v>
      </c>
      <c r="W1276" s="24">
        <f t="shared" si="706"/>
        <v>19286.519199999999</v>
      </c>
      <c r="X1276" s="24">
        <f t="shared" si="707"/>
        <v>0</v>
      </c>
      <c r="Y1276" s="24">
        <f t="shared" si="708"/>
        <v>19286.519199999999</v>
      </c>
      <c r="Z1276" s="24">
        <f t="shared" si="709"/>
        <v>0</v>
      </c>
      <c r="AA1276" s="25" t="str">
        <f t="shared" si="710"/>
        <v>N</v>
      </c>
      <c r="AB1276" s="26">
        <f t="shared" si="711"/>
        <v>0</v>
      </c>
      <c r="AC1276" s="27">
        <f t="shared" si="712"/>
        <v>50000</v>
      </c>
      <c r="AD1276" s="28">
        <f t="shared" si="713"/>
        <v>200000</v>
      </c>
      <c r="AE1276" s="28">
        <f t="shared" si="714"/>
        <v>257500</v>
      </c>
      <c r="AF1276" s="28">
        <f t="shared" si="715"/>
        <v>0</v>
      </c>
      <c r="AG1276" s="28">
        <f t="shared" si="716"/>
        <v>0</v>
      </c>
      <c r="AH1276" s="28">
        <f t="shared" si="717"/>
        <v>0</v>
      </c>
      <c r="AI1276" s="28">
        <f t="shared" si="718"/>
        <v>0</v>
      </c>
      <c r="AJ1276" s="29" t="str">
        <f t="shared" si="719"/>
        <v>N</v>
      </c>
      <c r="AK1276" s="30">
        <f t="shared" si="720"/>
        <v>0</v>
      </c>
      <c r="AL1276" s="31">
        <f t="shared" si="721"/>
        <v>50000</v>
      </c>
      <c r="AM1276" s="31">
        <f t="shared" si="722"/>
        <v>200000</v>
      </c>
      <c r="AN1276" s="31">
        <f t="shared" si="723"/>
        <v>257500</v>
      </c>
      <c r="AO1276" s="31">
        <f t="shared" si="724"/>
        <v>0</v>
      </c>
      <c r="AP1276" s="31">
        <f t="shared" si="725"/>
        <v>0</v>
      </c>
      <c r="AQ1276" s="31">
        <f t="shared" si="726"/>
        <v>0</v>
      </c>
      <c r="AR1276" s="31">
        <f t="shared" si="727"/>
        <v>0</v>
      </c>
      <c r="AS1276" s="32">
        <f t="shared" si="728"/>
        <v>0</v>
      </c>
      <c r="AT1276" s="33">
        <f t="shared" si="729"/>
        <v>50000</v>
      </c>
      <c r="AU1276" s="33">
        <f t="shared" si="730"/>
        <v>200000</v>
      </c>
      <c r="AV1276" s="33">
        <v>257774</v>
      </c>
      <c r="AW1276" s="33">
        <f t="shared" si="731"/>
        <v>0</v>
      </c>
      <c r="AX1276" s="33">
        <f t="shared" si="732"/>
        <v>0</v>
      </c>
      <c r="AY1276" s="34">
        <f t="shared" si="733"/>
        <v>0</v>
      </c>
    </row>
    <row r="1277" spans="1:51" ht="15" customHeight="1" x14ac:dyDescent="0.3">
      <c r="A1277" s="166" t="s">
        <v>2482</v>
      </c>
      <c r="B1277" s="99">
        <v>8617.26</v>
      </c>
      <c r="C1277" s="99">
        <v>21171</v>
      </c>
      <c r="D1277" s="99">
        <v>88984.06</v>
      </c>
      <c r="E1277" s="99">
        <v>76644.78</v>
      </c>
      <c r="F1277" s="125">
        <v>80000</v>
      </c>
      <c r="G1277" s="124">
        <v>0</v>
      </c>
      <c r="H1277" s="182">
        <v>46319</v>
      </c>
      <c r="I1277" s="182">
        <v>46392</v>
      </c>
      <c r="J1277" s="166">
        <v>2.2999999999999998</v>
      </c>
      <c r="K1277" s="166">
        <v>1.6</v>
      </c>
      <c r="L1277" s="167" t="s">
        <v>1207</v>
      </c>
      <c r="M1277" s="168" t="s">
        <v>1203</v>
      </c>
      <c r="N1277" s="169">
        <v>0.04</v>
      </c>
      <c r="O1277" s="21">
        <f t="shared" si="698"/>
        <v>0.69999999999999973</v>
      </c>
      <c r="P1277" s="21" t="str">
        <f t="shared" si="699"/>
        <v>N</v>
      </c>
      <c r="Q1277" s="22">
        <f t="shared" si="700"/>
        <v>29788.260000000002</v>
      </c>
      <c r="R1277" s="8" t="str">
        <f t="shared" si="701"/>
        <v>N</v>
      </c>
      <c r="S1277" s="23">
        <f t="shared" si="702"/>
        <v>0.93333333333333302</v>
      </c>
      <c r="T1277" s="24">
        <f t="shared" si="703"/>
        <v>50000</v>
      </c>
      <c r="U1277" s="24">
        <f t="shared" si="704"/>
        <v>200000</v>
      </c>
      <c r="V1277" s="24">
        <f t="shared" si="705"/>
        <v>257500</v>
      </c>
      <c r="W1277" s="24">
        <f t="shared" si="706"/>
        <v>23234.842800000002</v>
      </c>
      <c r="X1277" s="24">
        <f t="shared" si="707"/>
        <v>0</v>
      </c>
      <c r="Y1277" s="24">
        <f t="shared" si="708"/>
        <v>23234.842800000002</v>
      </c>
      <c r="Z1277" s="24">
        <f t="shared" si="709"/>
        <v>7744.9475999999995</v>
      </c>
      <c r="AA1277" s="25" t="str">
        <f t="shared" si="710"/>
        <v>N</v>
      </c>
      <c r="AB1277" s="26">
        <f t="shared" si="711"/>
        <v>0</v>
      </c>
      <c r="AC1277" s="27">
        <f t="shared" si="712"/>
        <v>50000</v>
      </c>
      <c r="AD1277" s="28">
        <f t="shared" si="713"/>
        <v>200000</v>
      </c>
      <c r="AE1277" s="28">
        <f t="shared" si="714"/>
        <v>257500</v>
      </c>
      <c r="AF1277" s="28">
        <f t="shared" si="715"/>
        <v>0</v>
      </c>
      <c r="AG1277" s="28">
        <f t="shared" si="716"/>
        <v>0</v>
      </c>
      <c r="AH1277" s="28">
        <f t="shared" si="717"/>
        <v>0</v>
      </c>
      <c r="AI1277" s="28">
        <f t="shared" si="718"/>
        <v>0</v>
      </c>
      <c r="AJ1277" s="29" t="str">
        <f t="shared" si="719"/>
        <v>N</v>
      </c>
      <c r="AK1277" s="30">
        <f t="shared" si="720"/>
        <v>0</v>
      </c>
      <c r="AL1277" s="31">
        <f t="shared" si="721"/>
        <v>50000</v>
      </c>
      <c r="AM1277" s="31">
        <f t="shared" si="722"/>
        <v>200000</v>
      </c>
      <c r="AN1277" s="31">
        <f t="shared" si="723"/>
        <v>257500</v>
      </c>
      <c r="AO1277" s="31">
        <f t="shared" si="724"/>
        <v>0</v>
      </c>
      <c r="AP1277" s="31">
        <f t="shared" si="725"/>
        <v>0</v>
      </c>
      <c r="AQ1277" s="31">
        <f t="shared" si="726"/>
        <v>0</v>
      </c>
      <c r="AR1277" s="31">
        <f t="shared" si="727"/>
        <v>0</v>
      </c>
      <c r="AS1277" s="32">
        <f t="shared" si="728"/>
        <v>0</v>
      </c>
      <c r="AT1277" s="33">
        <f t="shared" si="729"/>
        <v>50000</v>
      </c>
      <c r="AU1277" s="33">
        <f t="shared" si="730"/>
        <v>200000</v>
      </c>
      <c r="AV1277" s="33">
        <v>257775</v>
      </c>
      <c r="AW1277" s="33">
        <f t="shared" si="731"/>
        <v>0</v>
      </c>
      <c r="AX1277" s="33">
        <f t="shared" si="732"/>
        <v>0</v>
      </c>
      <c r="AY1277" s="34">
        <f t="shared" si="733"/>
        <v>7744.9475999999995</v>
      </c>
    </row>
    <row r="1278" spans="1:51" ht="15" customHeight="1" x14ac:dyDescent="0.3">
      <c r="A1278" s="166" t="s">
        <v>2483</v>
      </c>
      <c r="B1278" s="99">
        <v>19277.330000000002</v>
      </c>
      <c r="C1278" s="99">
        <v>34001.54</v>
      </c>
      <c r="D1278" s="99">
        <v>102613.5</v>
      </c>
      <c r="E1278" s="99">
        <v>98616.03</v>
      </c>
      <c r="F1278" s="125">
        <v>250000</v>
      </c>
      <c r="G1278" s="124">
        <v>12500</v>
      </c>
      <c r="H1278" s="182">
        <v>46416</v>
      </c>
      <c r="I1278" s="182">
        <v>46489</v>
      </c>
      <c r="J1278" s="166">
        <v>1.8</v>
      </c>
      <c r="K1278" s="166">
        <v>0.8</v>
      </c>
      <c r="L1278" s="167" t="s">
        <v>1207</v>
      </c>
      <c r="M1278" s="168" t="s">
        <v>1204</v>
      </c>
      <c r="N1278" s="169">
        <v>0.01</v>
      </c>
      <c r="O1278" s="21">
        <f t="shared" si="698"/>
        <v>1</v>
      </c>
      <c r="P1278" s="21" t="str">
        <f t="shared" si="699"/>
        <v>N</v>
      </c>
      <c r="Q1278" s="22">
        <f t="shared" si="700"/>
        <v>53278.87</v>
      </c>
      <c r="R1278" s="8" t="str">
        <f t="shared" si="701"/>
        <v>N</v>
      </c>
      <c r="S1278" s="23">
        <f t="shared" si="702"/>
        <v>2</v>
      </c>
      <c r="T1278" s="24">
        <f t="shared" si="703"/>
        <v>50000</v>
      </c>
      <c r="U1278" s="24">
        <f t="shared" si="704"/>
        <v>200000</v>
      </c>
      <c r="V1278" s="24">
        <f t="shared" si="705"/>
        <v>257500</v>
      </c>
      <c r="W1278" s="24">
        <f t="shared" si="706"/>
        <v>3750</v>
      </c>
      <c r="X1278" s="24">
        <f t="shared" si="707"/>
        <v>0</v>
      </c>
      <c r="Y1278" s="24">
        <f t="shared" si="708"/>
        <v>3750</v>
      </c>
      <c r="Z1278" s="24">
        <f t="shared" si="709"/>
        <v>50061.6587</v>
      </c>
      <c r="AA1278" s="25" t="str">
        <f t="shared" si="710"/>
        <v>N</v>
      </c>
      <c r="AB1278" s="26">
        <f t="shared" si="711"/>
        <v>1</v>
      </c>
      <c r="AC1278" s="27">
        <f t="shared" si="712"/>
        <v>50000</v>
      </c>
      <c r="AD1278" s="28">
        <f t="shared" si="713"/>
        <v>200000</v>
      </c>
      <c r="AE1278" s="28">
        <f t="shared" si="714"/>
        <v>257500</v>
      </c>
      <c r="AF1278" s="28">
        <f t="shared" si="715"/>
        <v>1875</v>
      </c>
      <c r="AG1278" s="28">
        <f t="shared" si="716"/>
        <v>0</v>
      </c>
      <c r="AH1278" s="28">
        <f t="shared" si="717"/>
        <v>1875</v>
      </c>
      <c r="AI1278" s="28">
        <f t="shared" si="718"/>
        <v>52474.775287000004</v>
      </c>
      <c r="AJ1278" s="29" t="str">
        <f t="shared" si="719"/>
        <v>N</v>
      </c>
      <c r="AK1278" s="30">
        <f t="shared" si="720"/>
        <v>0</v>
      </c>
      <c r="AL1278" s="31">
        <f t="shared" si="721"/>
        <v>50000</v>
      </c>
      <c r="AM1278" s="31">
        <f t="shared" si="722"/>
        <v>200000</v>
      </c>
      <c r="AN1278" s="31">
        <f t="shared" si="723"/>
        <v>257500</v>
      </c>
      <c r="AO1278" s="31">
        <f t="shared" si="724"/>
        <v>0</v>
      </c>
      <c r="AP1278" s="31">
        <f t="shared" si="725"/>
        <v>0</v>
      </c>
      <c r="AQ1278" s="31">
        <f t="shared" si="726"/>
        <v>0</v>
      </c>
      <c r="AR1278" s="31">
        <f t="shared" si="727"/>
        <v>0</v>
      </c>
      <c r="AS1278" s="32">
        <f t="shared" si="728"/>
        <v>0</v>
      </c>
      <c r="AT1278" s="33">
        <f t="shared" si="729"/>
        <v>50000</v>
      </c>
      <c r="AU1278" s="33">
        <f t="shared" si="730"/>
        <v>200000</v>
      </c>
      <c r="AV1278" s="33">
        <v>257776</v>
      </c>
      <c r="AW1278" s="33">
        <f t="shared" si="731"/>
        <v>0</v>
      </c>
      <c r="AX1278" s="33">
        <f t="shared" si="732"/>
        <v>0</v>
      </c>
      <c r="AY1278" s="34">
        <f t="shared" si="733"/>
        <v>102536.433987</v>
      </c>
    </row>
    <row r="1279" spans="1:51" ht="15" customHeight="1" x14ac:dyDescent="0.3">
      <c r="A1279" s="166" t="s">
        <v>2484</v>
      </c>
      <c r="B1279" s="99">
        <v>11486.88</v>
      </c>
      <c r="C1279" s="99">
        <v>12596.79</v>
      </c>
      <c r="D1279" s="99">
        <v>49937.07</v>
      </c>
      <c r="E1279" s="99">
        <v>38540.68</v>
      </c>
      <c r="F1279" s="125">
        <v>189000</v>
      </c>
      <c r="G1279" s="124">
        <v>0</v>
      </c>
      <c r="H1279" s="182">
        <v>46355</v>
      </c>
      <c r="I1279" s="182">
        <v>46409</v>
      </c>
      <c r="J1279" s="166">
        <v>2.1</v>
      </c>
      <c r="K1279" s="166">
        <v>1.6</v>
      </c>
      <c r="L1279" s="167" t="s">
        <v>1206</v>
      </c>
      <c r="M1279" s="168" t="s">
        <v>1203</v>
      </c>
      <c r="N1279" s="169">
        <v>0.02</v>
      </c>
      <c r="O1279" s="21">
        <f t="shared" si="698"/>
        <v>0.5</v>
      </c>
      <c r="P1279" s="21" t="str">
        <f t="shared" si="699"/>
        <v>N</v>
      </c>
      <c r="Q1279" s="22">
        <f t="shared" si="700"/>
        <v>24083.67</v>
      </c>
      <c r="R1279" s="8" t="str">
        <f t="shared" si="701"/>
        <v>N</v>
      </c>
      <c r="S1279" s="23">
        <f t="shared" si="702"/>
        <v>0.66666666666666663</v>
      </c>
      <c r="T1279" s="24">
        <f t="shared" si="703"/>
        <v>20500</v>
      </c>
      <c r="U1279" s="24">
        <f t="shared" si="704"/>
        <v>100000</v>
      </c>
      <c r="V1279" s="24">
        <f t="shared" si="705"/>
        <v>257500</v>
      </c>
      <c r="W1279" s="24">
        <f t="shared" si="706"/>
        <v>15375</v>
      </c>
      <c r="X1279" s="24">
        <f t="shared" si="707"/>
        <v>0</v>
      </c>
      <c r="Y1279" s="24">
        <f t="shared" si="708"/>
        <v>15375</v>
      </c>
      <c r="Z1279" s="24">
        <f t="shared" si="709"/>
        <v>9190.3433999999979</v>
      </c>
      <c r="AA1279" s="25" t="str">
        <f t="shared" si="710"/>
        <v>N</v>
      </c>
      <c r="AB1279" s="26">
        <f t="shared" si="711"/>
        <v>0</v>
      </c>
      <c r="AC1279" s="27">
        <f t="shared" si="712"/>
        <v>20500</v>
      </c>
      <c r="AD1279" s="28">
        <f t="shared" si="713"/>
        <v>100000</v>
      </c>
      <c r="AE1279" s="28">
        <f t="shared" si="714"/>
        <v>257500</v>
      </c>
      <c r="AF1279" s="28">
        <f t="shared" si="715"/>
        <v>0</v>
      </c>
      <c r="AG1279" s="28">
        <f t="shared" si="716"/>
        <v>0</v>
      </c>
      <c r="AH1279" s="28">
        <f t="shared" si="717"/>
        <v>0</v>
      </c>
      <c r="AI1279" s="28">
        <f t="shared" si="718"/>
        <v>0</v>
      </c>
      <c r="AJ1279" s="29" t="str">
        <f t="shared" si="719"/>
        <v>N</v>
      </c>
      <c r="AK1279" s="30">
        <f t="shared" si="720"/>
        <v>0</v>
      </c>
      <c r="AL1279" s="31">
        <f t="shared" si="721"/>
        <v>20500</v>
      </c>
      <c r="AM1279" s="31">
        <f t="shared" si="722"/>
        <v>100000</v>
      </c>
      <c r="AN1279" s="31">
        <f t="shared" si="723"/>
        <v>257500</v>
      </c>
      <c r="AO1279" s="31">
        <f t="shared" si="724"/>
        <v>0</v>
      </c>
      <c r="AP1279" s="31">
        <f t="shared" si="725"/>
        <v>0</v>
      </c>
      <c r="AQ1279" s="31">
        <f t="shared" si="726"/>
        <v>0</v>
      </c>
      <c r="AR1279" s="31">
        <f t="shared" si="727"/>
        <v>0</v>
      </c>
      <c r="AS1279" s="32">
        <f t="shared" si="728"/>
        <v>0</v>
      </c>
      <c r="AT1279" s="33">
        <f t="shared" si="729"/>
        <v>20500</v>
      </c>
      <c r="AU1279" s="33">
        <f t="shared" si="730"/>
        <v>100000</v>
      </c>
      <c r="AV1279" s="33">
        <v>257777</v>
      </c>
      <c r="AW1279" s="33">
        <f t="shared" si="731"/>
        <v>0</v>
      </c>
      <c r="AX1279" s="33">
        <f t="shared" si="732"/>
        <v>0</v>
      </c>
      <c r="AY1279" s="34">
        <f t="shared" si="733"/>
        <v>9190.3433999999979</v>
      </c>
    </row>
    <row r="1280" spans="1:51" ht="15" customHeight="1" x14ac:dyDescent="0.3">
      <c r="A1280" s="166" t="s">
        <v>2485</v>
      </c>
      <c r="B1280" s="99">
        <v>8401.5</v>
      </c>
      <c r="C1280" s="99">
        <v>15025</v>
      </c>
      <c r="D1280" s="99">
        <v>59363.58</v>
      </c>
      <c r="E1280" s="99">
        <v>49199.92</v>
      </c>
      <c r="F1280" s="125">
        <v>175000</v>
      </c>
      <c r="G1280" s="124">
        <v>12500</v>
      </c>
      <c r="H1280" s="182">
        <v>46225</v>
      </c>
      <c r="I1280" s="182">
        <v>46297</v>
      </c>
      <c r="J1280" s="166">
        <v>4.7</v>
      </c>
      <c r="K1280" s="166">
        <v>1.9</v>
      </c>
      <c r="L1280" s="167" t="s">
        <v>1206</v>
      </c>
      <c r="M1280" s="168" t="s">
        <v>1203</v>
      </c>
      <c r="N1280" s="169">
        <v>0</v>
      </c>
      <c r="O1280" s="21">
        <f t="shared" si="698"/>
        <v>2.8000000000000003</v>
      </c>
      <c r="P1280" s="21" t="str">
        <f t="shared" si="699"/>
        <v>N</v>
      </c>
      <c r="Q1280" s="22">
        <f t="shared" si="700"/>
        <v>23426.5</v>
      </c>
      <c r="R1280" s="8" t="str">
        <f t="shared" si="701"/>
        <v>N</v>
      </c>
      <c r="S1280" s="23">
        <f t="shared" si="702"/>
        <v>3.7333333333333338</v>
      </c>
      <c r="T1280" s="24">
        <f t="shared" si="703"/>
        <v>20500</v>
      </c>
      <c r="U1280" s="24">
        <f t="shared" si="704"/>
        <v>100000</v>
      </c>
      <c r="V1280" s="24">
        <f t="shared" si="705"/>
        <v>257500</v>
      </c>
      <c r="W1280" s="24">
        <f t="shared" si="706"/>
        <v>15375</v>
      </c>
      <c r="X1280" s="24">
        <f t="shared" si="707"/>
        <v>0</v>
      </c>
      <c r="Y1280" s="24">
        <f t="shared" si="708"/>
        <v>15375</v>
      </c>
      <c r="Z1280" s="24">
        <f t="shared" si="709"/>
        <v>8051.5</v>
      </c>
      <c r="AA1280" s="25" t="str">
        <f t="shared" si="710"/>
        <v>N</v>
      </c>
      <c r="AB1280" s="26">
        <f t="shared" si="711"/>
        <v>2.7333333333333338</v>
      </c>
      <c r="AC1280" s="27">
        <f t="shared" si="712"/>
        <v>20500</v>
      </c>
      <c r="AD1280" s="28">
        <f t="shared" si="713"/>
        <v>100000</v>
      </c>
      <c r="AE1280" s="28">
        <f t="shared" si="714"/>
        <v>257500</v>
      </c>
      <c r="AF1280" s="28">
        <f t="shared" si="715"/>
        <v>15375</v>
      </c>
      <c r="AG1280" s="28">
        <f t="shared" si="716"/>
        <v>0</v>
      </c>
      <c r="AH1280" s="28">
        <f t="shared" si="717"/>
        <v>15375</v>
      </c>
      <c r="AI1280" s="28">
        <f t="shared" si="718"/>
        <v>8051.5</v>
      </c>
      <c r="AJ1280" s="29" t="str">
        <f t="shared" si="719"/>
        <v>N</v>
      </c>
      <c r="AK1280" s="30">
        <f t="shared" si="720"/>
        <v>1.7333333333333338</v>
      </c>
      <c r="AL1280" s="31">
        <f t="shared" si="721"/>
        <v>20500</v>
      </c>
      <c r="AM1280" s="31">
        <f t="shared" si="722"/>
        <v>100000</v>
      </c>
      <c r="AN1280" s="31">
        <f t="shared" si="723"/>
        <v>257500</v>
      </c>
      <c r="AO1280" s="31">
        <f t="shared" si="724"/>
        <v>15375</v>
      </c>
      <c r="AP1280" s="31">
        <f t="shared" si="725"/>
        <v>0</v>
      </c>
      <c r="AQ1280" s="31">
        <f t="shared" si="726"/>
        <v>15375</v>
      </c>
      <c r="AR1280" s="31">
        <f t="shared" si="727"/>
        <v>8051.5</v>
      </c>
      <c r="AS1280" s="32">
        <f t="shared" si="728"/>
        <v>0.73333333333333384</v>
      </c>
      <c r="AT1280" s="33">
        <f t="shared" si="729"/>
        <v>20500</v>
      </c>
      <c r="AU1280" s="33">
        <f t="shared" si="730"/>
        <v>100000</v>
      </c>
      <c r="AV1280" s="33">
        <v>257778</v>
      </c>
      <c r="AW1280" s="33">
        <f t="shared" si="731"/>
        <v>0</v>
      </c>
      <c r="AX1280" s="33">
        <f t="shared" si="732"/>
        <v>23426.5</v>
      </c>
      <c r="AY1280" s="34">
        <f t="shared" si="733"/>
        <v>47581</v>
      </c>
    </row>
    <row r="1281" spans="1:51" ht="15" customHeight="1" x14ac:dyDescent="0.3">
      <c r="A1281" s="166" t="s">
        <v>2486</v>
      </c>
      <c r="B1281" s="99">
        <v>12106.06</v>
      </c>
      <c r="C1281" s="99">
        <v>33057.300000000003</v>
      </c>
      <c r="D1281" s="99">
        <v>107611.77</v>
      </c>
      <c r="E1281" s="99">
        <v>96648.12</v>
      </c>
      <c r="F1281" s="125">
        <v>65000</v>
      </c>
      <c r="G1281" s="124">
        <v>0</v>
      </c>
      <c r="H1281" s="182">
        <v>46263</v>
      </c>
      <c r="I1281" s="182">
        <v>46348</v>
      </c>
      <c r="J1281" s="166">
        <v>2.1</v>
      </c>
      <c r="K1281" s="166">
        <v>1.8</v>
      </c>
      <c r="L1281" s="167" t="s">
        <v>1206</v>
      </c>
      <c r="M1281" s="168" t="s">
        <v>1205</v>
      </c>
      <c r="N1281" s="169">
        <v>0</v>
      </c>
      <c r="O1281" s="21">
        <f t="shared" si="698"/>
        <v>0.30000000000000004</v>
      </c>
      <c r="P1281" s="21" t="str">
        <f t="shared" si="699"/>
        <v>N</v>
      </c>
      <c r="Q1281" s="22">
        <f t="shared" si="700"/>
        <v>45163.360000000001</v>
      </c>
      <c r="R1281" s="8" t="str">
        <f t="shared" si="701"/>
        <v>N</v>
      </c>
      <c r="S1281" s="23">
        <f t="shared" si="702"/>
        <v>0.30000000000000004</v>
      </c>
      <c r="T1281" s="24">
        <f t="shared" si="703"/>
        <v>20500</v>
      </c>
      <c r="U1281" s="24">
        <f t="shared" si="704"/>
        <v>100000</v>
      </c>
      <c r="V1281" s="24">
        <f t="shared" si="705"/>
        <v>257500</v>
      </c>
      <c r="W1281" s="24">
        <f t="shared" si="706"/>
        <v>0</v>
      </c>
      <c r="X1281" s="24">
        <f t="shared" si="707"/>
        <v>0</v>
      </c>
      <c r="Y1281" s="24">
        <f t="shared" si="708"/>
        <v>0</v>
      </c>
      <c r="Z1281" s="24">
        <f t="shared" si="709"/>
        <v>45163.360000000001</v>
      </c>
      <c r="AA1281" s="25" t="str">
        <f t="shared" si="710"/>
        <v>N</v>
      </c>
      <c r="AB1281" s="26">
        <f t="shared" si="711"/>
        <v>0</v>
      </c>
      <c r="AC1281" s="27">
        <f t="shared" si="712"/>
        <v>20500</v>
      </c>
      <c r="AD1281" s="28">
        <f t="shared" si="713"/>
        <v>100000</v>
      </c>
      <c r="AE1281" s="28">
        <f t="shared" si="714"/>
        <v>257500</v>
      </c>
      <c r="AF1281" s="28">
        <f t="shared" si="715"/>
        <v>0</v>
      </c>
      <c r="AG1281" s="28">
        <f t="shared" si="716"/>
        <v>0</v>
      </c>
      <c r="AH1281" s="28">
        <f t="shared" si="717"/>
        <v>0</v>
      </c>
      <c r="AI1281" s="28">
        <f t="shared" si="718"/>
        <v>0</v>
      </c>
      <c r="AJ1281" s="29" t="str">
        <f t="shared" si="719"/>
        <v>N</v>
      </c>
      <c r="AK1281" s="30">
        <f t="shared" si="720"/>
        <v>0</v>
      </c>
      <c r="AL1281" s="31">
        <f t="shared" si="721"/>
        <v>20500</v>
      </c>
      <c r="AM1281" s="31">
        <f t="shared" si="722"/>
        <v>100000</v>
      </c>
      <c r="AN1281" s="31">
        <f t="shared" si="723"/>
        <v>257500</v>
      </c>
      <c r="AO1281" s="31">
        <f t="shared" si="724"/>
        <v>0</v>
      </c>
      <c r="AP1281" s="31">
        <f t="shared" si="725"/>
        <v>0</v>
      </c>
      <c r="AQ1281" s="31">
        <f t="shared" si="726"/>
        <v>0</v>
      </c>
      <c r="AR1281" s="31">
        <f t="shared" si="727"/>
        <v>0</v>
      </c>
      <c r="AS1281" s="32">
        <f t="shared" si="728"/>
        <v>0</v>
      </c>
      <c r="AT1281" s="33">
        <f t="shared" si="729"/>
        <v>20500</v>
      </c>
      <c r="AU1281" s="33">
        <f t="shared" si="730"/>
        <v>100000</v>
      </c>
      <c r="AV1281" s="33">
        <v>257779</v>
      </c>
      <c r="AW1281" s="33">
        <f t="shared" si="731"/>
        <v>0</v>
      </c>
      <c r="AX1281" s="33">
        <f t="shared" si="732"/>
        <v>0</v>
      </c>
      <c r="AY1281" s="34">
        <f t="shared" si="733"/>
        <v>45163.360000000001</v>
      </c>
    </row>
    <row r="1282" spans="1:51" ht="15" customHeight="1" x14ac:dyDescent="0.3">
      <c r="A1282" s="166" t="s">
        <v>2487</v>
      </c>
      <c r="B1282" s="99">
        <v>9434.77</v>
      </c>
      <c r="C1282" s="99">
        <v>19268.669999999998</v>
      </c>
      <c r="D1282" s="99">
        <v>87744.39</v>
      </c>
      <c r="E1282" s="99">
        <v>87428.94</v>
      </c>
      <c r="F1282" s="125">
        <v>35000</v>
      </c>
      <c r="G1282" s="124">
        <v>12500</v>
      </c>
      <c r="H1282" s="182">
        <v>46403</v>
      </c>
      <c r="I1282" s="182">
        <v>46469</v>
      </c>
      <c r="J1282" s="166">
        <v>3.3</v>
      </c>
      <c r="K1282" s="166">
        <v>2.2999999999999998</v>
      </c>
      <c r="L1282" s="167" t="s">
        <v>1206</v>
      </c>
      <c r="M1282" s="168" t="s">
        <v>1204</v>
      </c>
      <c r="N1282" s="169">
        <v>0</v>
      </c>
      <c r="O1282" s="21">
        <f t="shared" si="698"/>
        <v>1</v>
      </c>
      <c r="P1282" s="21" t="str">
        <f t="shared" si="699"/>
        <v>N</v>
      </c>
      <c r="Q1282" s="22">
        <f t="shared" si="700"/>
        <v>28703.439999999999</v>
      </c>
      <c r="R1282" s="8" t="str">
        <f t="shared" si="701"/>
        <v>N</v>
      </c>
      <c r="S1282" s="23">
        <f t="shared" si="702"/>
        <v>2</v>
      </c>
      <c r="T1282" s="24">
        <f t="shared" si="703"/>
        <v>20500</v>
      </c>
      <c r="U1282" s="24">
        <f t="shared" si="704"/>
        <v>100000</v>
      </c>
      <c r="V1282" s="24">
        <f t="shared" si="705"/>
        <v>257500</v>
      </c>
      <c r="W1282" s="24">
        <f t="shared" si="706"/>
        <v>6127.8050000000003</v>
      </c>
      <c r="X1282" s="24">
        <f t="shared" si="707"/>
        <v>0</v>
      </c>
      <c r="Y1282" s="24">
        <f t="shared" si="708"/>
        <v>6127.8050000000003</v>
      </c>
      <c r="Z1282" s="24">
        <f t="shared" si="709"/>
        <v>22575.634999999998</v>
      </c>
      <c r="AA1282" s="25" t="str">
        <f t="shared" si="710"/>
        <v>N</v>
      </c>
      <c r="AB1282" s="26">
        <f t="shared" si="711"/>
        <v>1</v>
      </c>
      <c r="AC1282" s="27">
        <f t="shared" si="712"/>
        <v>20500</v>
      </c>
      <c r="AD1282" s="28">
        <f t="shared" si="713"/>
        <v>100000</v>
      </c>
      <c r="AE1282" s="28">
        <f t="shared" si="714"/>
        <v>257500</v>
      </c>
      <c r="AF1282" s="28">
        <f t="shared" si="715"/>
        <v>3063.9025000000001</v>
      </c>
      <c r="AG1282" s="28">
        <f t="shared" si="716"/>
        <v>0</v>
      </c>
      <c r="AH1282" s="28">
        <f t="shared" si="717"/>
        <v>3063.9025000000001</v>
      </c>
      <c r="AI1282" s="28">
        <f t="shared" si="718"/>
        <v>25639.537499999999</v>
      </c>
      <c r="AJ1282" s="29" t="str">
        <f t="shared" si="719"/>
        <v>N</v>
      </c>
      <c r="AK1282" s="30">
        <f t="shared" si="720"/>
        <v>0</v>
      </c>
      <c r="AL1282" s="31">
        <f t="shared" si="721"/>
        <v>20500</v>
      </c>
      <c r="AM1282" s="31">
        <f t="shared" si="722"/>
        <v>100000</v>
      </c>
      <c r="AN1282" s="31">
        <f t="shared" si="723"/>
        <v>257500</v>
      </c>
      <c r="AO1282" s="31">
        <f t="shared" si="724"/>
        <v>0</v>
      </c>
      <c r="AP1282" s="31">
        <f t="shared" si="725"/>
        <v>0</v>
      </c>
      <c r="AQ1282" s="31">
        <f t="shared" si="726"/>
        <v>0</v>
      </c>
      <c r="AR1282" s="31">
        <f t="shared" si="727"/>
        <v>0</v>
      </c>
      <c r="AS1282" s="32">
        <f t="shared" si="728"/>
        <v>0</v>
      </c>
      <c r="AT1282" s="33">
        <f t="shared" si="729"/>
        <v>20500</v>
      </c>
      <c r="AU1282" s="33">
        <f t="shared" si="730"/>
        <v>100000</v>
      </c>
      <c r="AV1282" s="33">
        <v>257780</v>
      </c>
      <c r="AW1282" s="33">
        <f t="shared" si="731"/>
        <v>0</v>
      </c>
      <c r="AX1282" s="33">
        <f t="shared" si="732"/>
        <v>0</v>
      </c>
      <c r="AY1282" s="34">
        <f t="shared" si="733"/>
        <v>48215.172500000001</v>
      </c>
    </row>
    <row r="1283" spans="1:51" ht="15" customHeight="1" x14ac:dyDescent="0.3">
      <c r="A1283" s="166" t="s">
        <v>2488</v>
      </c>
      <c r="B1283" s="99">
        <v>13541.38</v>
      </c>
      <c r="C1283" s="99">
        <v>23919.93</v>
      </c>
      <c r="D1283" s="99">
        <v>57110.19</v>
      </c>
      <c r="E1283" s="99">
        <v>56679.89</v>
      </c>
      <c r="F1283" s="125">
        <v>88000</v>
      </c>
      <c r="G1283" s="124">
        <v>0</v>
      </c>
      <c r="H1283" s="182">
        <v>46440</v>
      </c>
      <c r="I1283" s="182">
        <v>46472</v>
      </c>
      <c r="J1283" s="166">
        <v>4.7</v>
      </c>
      <c r="K1283" s="166">
        <v>4.0999999999999996</v>
      </c>
      <c r="L1283" s="167" t="s">
        <v>1207</v>
      </c>
      <c r="M1283" s="168" t="s">
        <v>1204</v>
      </c>
      <c r="N1283" s="169">
        <v>0.01</v>
      </c>
      <c r="O1283" s="21">
        <f t="shared" si="698"/>
        <v>0.60000000000000053</v>
      </c>
      <c r="P1283" s="21" t="str">
        <f t="shared" si="699"/>
        <v>N</v>
      </c>
      <c r="Q1283" s="22">
        <f t="shared" si="700"/>
        <v>37461.31</v>
      </c>
      <c r="R1283" s="8" t="str">
        <f t="shared" si="701"/>
        <v>N</v>
      </c>
      <c r="S1283" s="23">
        <f t="shared" si="702"/>
        <v>1.2000000000000011</v>
      </c>
      <c r="T1283" s="24">
        <f t="shared" si="703"/>
        <v>50000</v>
      </c>
      <c r="U1283" s="24">
        <f t="shared" si="704"/>
        <v>200000</v>
      </c>
      <c r="V1283" s="24">
        <f t="shared" si="705"/>
        <v>257500</v>
      </c>
      <c r="W1283" s="24">
        <f t="shared" si="706"/>
        <v>18917.96155</v>
      </c>
      <c r="X1283" s="24">
        <f t="shared" si="707"/>
        <v>0</v>
      </c>
      <c r="Y1283" s="24">
        <f t="shared" si="708"/>
        <v>18917.96155</v>
      </c>
      <c r="Z1283" s="24">
        <f t="shared" si="709"/>
        <v>18917.96155</v>
      </c>
      <c r="AA1283" s="25" t="str">
        <f t="shared" si="710"/>
        <v>N</v>
      </c>
      <c r="AB1283" s="26">
        <f t="shared" si="711"/>
        <v>0.20000000000000107</v>
      </c>
      <c r="AC1283" s="27">
        <f t="shared" si="712"/>
        <v>50000</v>
      </c>
      <c r="AD1283" s="28">
        <f t="shared" si="713"/>
        <v>200000</v>
      </c>
      <c r="AE1283" s="28">
        <f t="shared" si="714"/>
        <v>257500</v>
      </c>
      <c r="AF1283" s="28">
        <f t="shared" si="715"/>
        <v>19107.141165500001</v>
      </c>
      <c r="AG1283" s="28">
        <f t="shared" si="716"/>
        <v>0</v>
      </c>
      <c r="AH1283" s="28">
        <f t="shared" si="717"/>
        <v>19107.141165500001</v>
      </c>
      <c r="AI1283" s="28">
        <f t="shared" si="718"/>
        <v>19107.141165500001</v>
      </c>
      <c r="AJ1283" s="29" t="str">
        <f t="shared" si="719"/>
        <v>N</v>
      </c>
      <c r="AK1283" s="30">
        <f t="shared" si="720"/>
        <v>0</v>
      </c>
      <c r="AL1283" s="31">
        <f t="shared" si="721"/>
        <v>50000</v>
      </c>
      <c r="AM1283" s="31">
        <f t="shared" si="722"/>
        <v>200000</v>
      </c>
      <c r="AN1283" s="31">
        <f t="shared" si="723"/>
        <v>257500</v>
      </c>
      <c r="AO1283" s="31">
        <f t="shared" si="724"/>
        <v>0</v>
      </c>
      <c r="AP1283" s="31">
        <f t="shared" si="725"/>
        <v>0</v>
      </c>
      <c r="AQ1283" s="31">
        <f t="shared" si="726"/>
        <v>0</v>
      </c>
      <c r="AR1283" s="31">
        <f t="shared" si="727"/>
        <v>0</v>
      </c>
      <c r="AS1283" s="32">
        <f t="shared" si="728"/>
        <v>0</v>
      </c>
      <c r="AT1283" s="33">
        <f t="shared" si="729"/>
        <v>50000</v>
      </c>
      <c r="AU1283" s="33">
        <f t="shared" si="730"/>
        <v>200000</v>
      </c>
      <c r="AV1283" s="33">
        <v>257781</v>
      </c>
      <c r="AW1283" s="33">
        <f t="shared" si="731"/>
        <v>0</v>
      </c>
      <c r="AX1283" s="33">
        <f t="shared" si="732"/>
        <v>0</v>
      </c>
      <c r="AY1283" s="34">
        <f t="shared" si="733"/>
        <v>38025.102715500005</v>
      </c>
    </row>
    <row r="1284" spans="1:51" ht="15" customHeight="1" x14ac:dyDescent="0.3">
      <c r="A1284" s="166" t="s">
        <v>2489</v>
      </c>
      <c r="B1284" s="99">
        <v>15628.99</v>
      </c>
      <c r="C1284" s="99">
        <v>4633.93</v>
      </c>
      <c r="D1284" s="99">
        <v>38784.53</v>
      </c>
      <c r="E1284" s="99">
        <v>26745.52</v>
      </c>
      <c r="F1284" s="125">
        <v>72000</v>
      </c>
      <c r="G1284" s="124">
        <v>24444</v>
      </c>
      <c r="H1284" s="182">
        <v>46310</v>
      </c>
      <c r="I1284" s="182">
        <v>46394</v>
      </c>
      <c r="J1284" s="166">
        <v>3.2</v>
      </c>
      <c r="K1284" s="166">
        <v>0.8</v>
      </c>
      <c r="L1284" s="167" t="s">
        <v>1207</v>
      </c>
      <c r="M1284" s="168" t="s">
        <v>1204</v>
      </c>
      <c r="N1284" s="169">
        <v>0.03</v>
      </c>
      <c r="O1284" s="21">
        <f t="shared" si="698"/>
        <v>2.4000000000000004</v>
      </c>
      <c r="P1284" s="21" t="str">
        <f t="shared" si="699"/>
        <v>N</v>
      </c>
      <c r="Q1284" s="22">
        <f t="shared" si="700"/>
        <v>20262.919999999998</v>
      </c>
      <c r="R1284" s="8" t="str">
        <f t="shared" si="701"/>
        <v>N</v>
      </c>
      <c r="S1284" s="23">
        <f t="shared" si="702"/>
        <v>4.8000000000000007</v>
      </c>
      <c r="T1284" s="24">
        <f t="shared" si="703"/>
        <v>50000</v>
      </c>
      <c r="U1284" s="24">
        <f t="shared" si="704"/>
        <v>200000</v>
      </c>
      <c r="V1284" s="24">
        <f t="shared" si="705"/>
        <v>257500</v>
      </c>
      <c r="W1284" s="24">
        <f t="shared" si="706"/>
        <v>10435.4038</v>
      </c>
      <c r="X1284" s="24">
        <f t="shared" si="707"/>
        <v>0</v>
      </c>
      <c r="Y1284" s="24">
        <f t="shared" si="708"/>
        <v>10435.4038</v>
      </c>
      <c r="Z1284" s="24">
        <f t="shared" si="709"/>
        <v>10435.4038</v>
      </c>
      <c r="AA1284" s="25" t="str">
        <f t="shared" si="710"/>
        <v>N</v>
      </c>
      <c r="AB1284" s="26">
        <f t="shared" si="711"/>
        <v>3.8000000000000007</v>
      </c>
      <c r="AC1284" s="27">
        <f t="shared" si="712"/>
        <v>50000</v>
      </c>
      <c r="AD1284" s="28">
        <f t="shared" si="713"/>
        <v>200000</v>
      </c>
      <c r="AE1284" s="28">
        <f t="shared" si="714"/>
        <v>257500</v>
      </c>
      <c r="AF1284" s="28">
        <f t="shared" si="715"/>
        <v>10748.465914</v>
      </c>
      <c r="AG1284" s="28">
        <f t="shared" si="716"/>
        <v>0</v>
      </c>
      <c r="AH1284" s="28">
        <f t="shared" si="717"/>
        <v>10748.465914</v>
      </c>
      <c r="AI1284" s="28">
        <f t="shared" si="718"/>
        <v>10748.465914</v>
      </c>
      <c r="AJ1284" s="29" t="str">
        <f t="shared" si="719"/>
        <v>N</v>
      </c>
      <c r="AK1284" s="30">
        <f t="shared" si="720"/>
        <v>2.8000000000000007</v>
      </c>
      <c r="AL1284" s="31">
        <f t="shared" si="721"/>
        <v>50000</v>
      </c>
      <c r="AM1284" s="31">
        <f t="shared" si="722"/>
        <v>200000</v>
      </c>
      <c r="AN1284" s="31">
        <f t="shared" si="723"/>
        <v>257500</v>
      </c>
      <c r="AO1284" s="31">
        <f t="shared" si="724"/>
        <v>11070.919891420001</v>
      </c>
      <c r="AP1284" s="31">
        <f t="shared" si="725"/>
        <v>0</v>
      </c>
      <c r="AQ1284" s="31">
        <f t="shared" si="726"/>
        <v>11070.919891420001</v>
      </c>
      <c r="AR1284" s="31">
        <f t="shared" si="727"/>
        <v>11070.919891420001</v>
      </c>
      <c r="AS1284" s="32">
        <f t="shared" si="728"/>
        <v>1.8000000000000007</v>
      </c>
      <c r="AT1284" s="33">
        <f t="shared" si="729"/>
        <v>50000</v>
      </c>
      <c r="AU1284" s="33">
        <f t="shared" si="730"/>
        <v>200000</v>
      </c>
      <c r="AV1284" s="33">
        <v>257782</v>
      </c>
      <c r="AW1284" s="33">
        <f t="shared" si="731"/>
        <v>11403.047488162601</v>
      </c>
      <c r="AX1284" s="33">
        <f t="shared" si="732"/>
        <v>11403.047488162601</v>
      </c>
      <c r="AY1284" s="34">
        <f t="shared" si="733"/>
        <v>43657.837093582602</v>
      </c>
    </row>
    <row r="1285" spans="1:51" ht="15" customHeight="1" x14ac:dyDescent="0.3">
      <c r="A1285" s="166" t="s">
        <v>2490</v>
      </c>
      <c r="B1285" s="99">
        <v>13371.11</v>
      </c>
      <c r="C1285" s="99">
        <v>11735.03</v>
      </c>
      <c r="D1285" s="99">
        <v>93146.86</v>
      </c>
      <c r="E1285" s="99">
        <v>84804.78</v>
      </c>
      <c r="F1285" s="125">
        <v>66000</v>
      </c>
      <c r="G1285" s="124">
        <v>0</v>
      </c>
      <c r="H1285" s="182">
        <v>46527</v>
      </c>
      <c r="I1285" s="182">
        <v>46566</v>
      </c>
      <c r="J1285" s="166">
        <v>3.7</v>
      </c>
      <c r="K1285" s="166">
        <v>3.3</v>
      </c>
      <c r="L1285" s="167" t="s">
        <v>1207</v>
      </c>
      <c r="M1285" s="168" t="s">
        <v>1205</v>
      </c>
      <c r="N1285" s="169">
        <v>2.7E-2</v>
      </c>
      <c r="O1285" s="21">
        <f t="shared" ref="O1285:O1348" si="734">MAX(0, J1285-K1285)</f>
        <v>0.40000000000000036</v>
      </c>
      <c r="P1285" s="21" t="str">
        <f t="shared" ref="P1285:P1348" si="735">IF(
  AND(
    I1285 &gt;= H1285 - 10,
    I1285 &lt;= DATE(2026,6,30),
    O1285 &gt; 0
  ),
  "Y",
  "N"
)</f>
        <v>N</v>
      </c>
      <c r="Q1285" s="22">
        <f t="shared" ref="Q1285:Q1348" si="736">B1285+C1285</f>
        <v>25106.14</v>
      </c>
      <c r="R1285" s="8" t="str">
        <f t="shared" ref="R1285:R1348" si="737">IF(AND(P1285="Y",O1285&gt;0),"Y","N")</f>
        <v>N</v>
      </c>
      <c r="S1285" s="23">
        <f t="shared" ref="S1285:S1348" si="738">MAX(0,(O1285/M1285))</f>
        <v>0.40000000000000036</v>
      </c>
      <c r="T1285" s="24">
        <f t="shared" ref="T1285:T1348" si="739">IF(R1285="Y",(20500+G1285),IF(AND(R1285="N",L1285="G"),20500,IF(AND(R1285="N",L1285="P"),50000,IF(AND(R1285="",L1285="G"),20500,IF(AND(R1285="",L1285="P"),50000,"")))))</f>
        <v>50000</v>
      </c>
      <c r="U1285" s="24">
        <f t="shared" ref="U1285:U1348" si="740">IF(AND(R1285="Y",G1285&gt;0),224000,IF(AND(R1285="Y",G1285=0),138500,IF(AND(R1285="N",L1285="G"),100000,IF(AND(R1285="N",L1285=""),100000,IF(AND(R1285="N",L1285="P"),200000,"")))))</f>
        <v>200000</v>
      </c>
      <c r="V1285" s="24">
        <f t="shared" ref="V1285:V1348" si="741">IF(R1285="Y",U1285,IF(R1285="N",257500,IF(R1285="",257500,)))</f>
        <v>257500</v>
      </c>
      <c r="W1285" s="24">
        <f t="shared" ref="W1285:W1348" si="742">IF(
  M1285&lt;0.5,
  0,
  MAX(
    0,
    IF(
      S1285=0,
      0,
      IF(
        R1285="Y",
        MIN(Q1285*(1+N1285), T1285, U1285-E1285, V1285-E1285),
        MIN(Q1285*(1+N1285), T1285, U1285-D1285, V1285-F1285)
      )
    )
  ) * M1285
)</f>
        <v>25784.005779999996</v>
      </c>
      <c r="X1285" s="24">
        <f t="shared" ref="X1285:X1348" si="743">IF(
  M1285&lt;0.5,
  0,
  MAX(
    0,
    IF(
      S1285=0,
      0,
      IF(
        R1285="Y",
        (Q1285*(1+N1285)-W1285),
        0
      )
    )
  ) * M1285
)</f>
        <v>0</v>
      </c>
      <c r="Y1285" s="24">
        <f t="shared" ref="Y1285:Y1348" si="744">W1285+X1285</f>
        <v>25784.005779999996</v>
      </c>
      <c r="Z1285" s="24">
        <f t="shared" ref="Z1285:Z1348" si="745">IF(S1285=0, 0, MAX(0, (Q1285*(1+N1285))-Y1285))</f>
        <v>0</v>
      </c>
      <c r="AA1285" s="25" t="str">
        <f t="shared" ref="AA1285:AA1348" si="746">IF(AND(P1285="Y",O1285&gt;1),"Y","N")</f>
        <v>N</v>
      </c>
      <c r="AB1285" s="26">
        <f t="shared" ref="AB1285:AB1348" si="747">MAX(0,(S1285-1))</f>
        <v>0</v>
      </c>
      <c r="AC1285" s="27">
        <f t="shared" ref="AC1285:AC1348" si="748">IF(AA1285="Y",(20500+G1285),IF(AND(AA1285="N",L1285="G"),20500,IF(AND(AA1285="N",L1285="P"),50000,IF(AND(AA1285="",L1285="G"),20500,IF(AND(AA1285="",L1285="P"),50000,"")))))</f>
        <v>50000</v>
      </c>
      <c r="AD1285" s="28">
        <f t="shared" ref="AD1285:AD1348" si="749">IF(AND(AA1285="Y",G1285&gt;0),224000,IF(AND(AA1285="Y",G1285=0),138500,IF(AND(AA1285="N",L1285="G"),100000,IF(AND(AA1285="N",L1285=""),100000,IF(AND(AA1285="N",L1285="P"),200000,"")))))</f>
        <v>200000</v>
      </c>
      <c r="AE1285" s="28">
        <f t="shared" ref="AE1285:AE1348" si="750">IF(AA1285="Y",AD1285,IF(AA1285="N",257500,IF(AA1285="",257500,)))</f>
        <v>257500</v>
      </c>
      <c r="AF1285" s="28">
        <f t="shared" ref="AF1285:AF1348" si="751">IF(
  M1285&lt;0.5,
  0,
  MAX(
    0,
    IF(
      AB1285=0,
      0,
      IF(
        AA1285="Y",
        MIN(Q1285*(1+N1285)*(1+N1285), AC1285, AD1285-E1285-W1285, AE1285-E1285-W1285),
        MIN(Q1285*(1+N1285)*(1+N1285), AC1285, AD1285-D1285-W1285, AE1285-F1285-W1285)
      )
    )
  ) * M1285
)</f>
        <v>0</v>
      </c>
      <c r="AG1285" s="28">
        <f t="shared" ref="AG1285:AG1348" si="752">IF(
  M1285&lt;0.5,
  0,
  MAX(
    0,
    IF(
      AB1285=0,
      0,
      IF(
        AA1285="Y",
        (Q1285*(1+N1285)*(1+N1285)-AF1285),
        0
      )
    )
  ) * M1285
)</f>
        <v>0</v>
      </c>
      <c r="AH1285" s="28">
        <f t="shared" ref="AH1285:AH1348" si="753">AF1285+AG1285</f>
        <v>0</v>
      </c>
      <c r="AI1285" s="28">
        <f t="shared" ref="AI1285:AI1348" si="754">IF(AB1285=0, 0, MAX(0, (Q1285*(1+N1285)*(1+N1285)) - AH1285))</f>
        <v>0</v>
      </c>
      <c r="AJ1285" s="29" t="str">
        <f t="shared" ref="AJ1285:AJ1348" si="755">IF(AND(P1285="Y",O1285&gt;2),"Y","N")</f>
        <v>N</v>
      </c>
      <c r="AK1285" s="30">
        <f t="shared" si="720"/>
        <v>0</v>
      </c>
      <c r="AL1285" s="31">
        <f t="shared" si="721"/>
        <v>50000</v>
      </c>
      <c r="AM1285" s="31">
        <f t="shared" si="722"/>
        <v>200000</v>
      </c>
      <c r="AN1285" s="31">
        <f t="shared" si="723"/>
        <v>257500</v>
      </c>
      <c r="AO1285" s="31">
        <f t="shared" si="724"/>
        <v>0</v>
      </c>
      <c r="AP1285" s="31">
        <f t="shared" si="725"/>
        <v>0</v>
      </c>
      <c r="AQ1285" s="31">
        <f t="shared" si="726"/>
        <v>0</v>
      </c>
      <c r="AR1285" s="31">
        <f t="shared" si="727"/>
        <v>0</v>
      </c>
      <c r="AS1285" s="32">
        <f t="shared" si="728"/>
        <v>0</v>
      </c>
      <c r="AT1285" s="33">
        <f t="shared" si="729"/>
        <v>50000</v>
      </c>
      <c r="AU1285" s="33">
        <f t="shared" si="730"/>
        <v>200000</v>
      </c>
      <c r="AV1285" s="33">
        <v>257783</v>
      </c>
      <c r="AW1285" s="33">
        <f t="shared" si="731"/>
        <v>0</v>
      </c>
      <c r="AX1285" s="33">
        <f t="shared" si="732"/>
        <v>0</v>
      </c>
      <c r="AY1285" s="34">
        <f t="shared" si="733"/>
        <v>0</v>
      </c>
    </row>
    <row r="1286" spans="1:51" ht="15" customHeight="1" x14ac:dyDescent="0.3">
      <c r="A1286" s="166" t="s">
        <v>2491</v>
      </c>
      <c r="B1286" s="99">
        <v>18204.23</v>
      </c>
      <c r="C1286" s="99">
        <v>727.37</v>
      </c>
      <c r="D1286" s="99">
        <v>46002.19</v>
      </c>
      <c r="E1286" s="99">
        <v>40649.269999999997</v>
      </c>
      <c r="F1286" s="125">
        <v>190000</v>
      </c>
      <c r="G1286" s="124">
        <v>12500</v>
      </c>
      <c r="H1286" s="182">
        <v>46529</v>
      </c>
      <c r="I1286" s="182">
        <v>46602</v>
      </c>
      <c r="J1286" s="166">
        <v>2.2999999999999998</v>
      </c>
      <c r="K1286" s="166">
        <v>1.3</v>
      </c>
      <c r="L1286" s="167" t="s">
        <v>1207</v>
      </c>
      <c r="M1286" s="168" t="s">
        <v>1203</v>
      </c>
      <c r="N1286" s="169">
        <v>0.06</v>
      </c>
      <c r="O1286" s="21">
        <f t="shared" si="734"/>
        <v>0.99999999999999978</v>
      </c>
      <c r="P1286" s="21" t="str">
        <f t="shared" si="735"/>
        <v>N</v>
      </c>
      <c r="Q1286" s="22">
        <f t="shared" si="736"/>
        <v>18931.599999999999</v>
      </c>
      <c r="R1286" s="8" t="str">
        <f t="shared" si="737"/>
        <v>N</v>
      </c>
      <c r="S1286" s="23">
        <f t="shared" si="738"/>
        <v>1.333333333333333</v>
      </c>
      <c r="T1286" s="24">
        <f t="shared" si="739"/>
        <v>50000</v>
      </c>
      <c r="U1286" s="24">
        <f t="shared" si="740"/>
        <v>200000</v>
      </c>
      <c r="V1286" s="24">
        <f t="shared" si="741"/>
        <v>257500</v>
      </c>
      <c r="W1286" s="24">
        <f t="shared" si="742"/>
        <v>15050.621999999999</v>
      </c>
      <c r="X1286" s="24">
        <f t="shared" si="743"/>
        <v>0</v>
      </c>
      <c r="Y1286" s="24">
        <f t="shared" si="744"/>
        <v>15050.621999999999</v>
      </c>
      <c r="Z1286" s="24">
        <f t="shared" si="745"/>
        <v>5016.8739999999998</v>
      </c>
      <c r="AA1286" s="25" t="str">
        <f t="shared" si="746"/>
        <v>N</v>
      </c>
      <c r="AB1286" s="26">
        <f t="shared" si="747"/>
        <v>0.33333333333333304</v>
      </c>
      <c r="AC1286" s="27">
        <f t="shared" si="748"/>
        <v>50000</v>
      </c>
      <c r="AD1286" s="28">
        <f t="shared" si="749"/>
        <v>200000</v>
      </c>
      <c r="AE1286" s="28">
        <f t="shared" si="750"/>
        <v>257500</v>
      </c>
      <c r="AF1286" s="28">
        <f t="shared" si="751"/>
        <v>15953.659320000001</v>
      </c>
      <c r="AG1286" s="28">
        <f t="shared" si="752"/>
        <v>0</v>
      </c>
      <c r="AH1286" s="28">
        <f t="shared" si="753"/>
        <v>15953.659320000001</v>
      </c>
      <c r="AI1286" s="28">
        <f t="shared" si="754"/>
        <v>5317.8864400000002</v>
      </c>
      <c r="AJ1286" s="29" t="str">
        <f t="shared" si="755"/>
        <v>N</v>
      </c>
      <c r="AK1286" s="30">
        <f t="shared" si="720"/>
        <v>0</v>
      </c>
      <c r="AL1286" s="31">
        <f t="shared" si="721"/>
        <v>50000</v>
      </c>
      <c r="AM1286" s="31">
        <f t="shared" si="722"/>
        <v>200000</v>
      </c>
      <c r="AN1286" s="31">
        <f t="shared" si="723"/>
        <v>257500</v>
      </c>
      <c r="AO1286" s="31">
        <f t="shared" si="724"/>
        <v>0</v>
      </c>
      <c r="AP1286" s="31">
        <f t="shared" si="725"/>
        <v>0</v>
      </c>
      <c r="AQ1286" s="31">
        <f t="shared" si="726"/>
        <v>0</v>
      </c>
      <c r="AR1286" s="31">
        <f t="shared" si="727"/>
        <v>0</v>
      </c>
      <c r="AS1286" s="32">
        <f t="shared" si="728"/>
        <v>0</v>
      </c>
      <c r="AT1286" s="33">
        <f t="shared" si="729"/>
        <v>50000</v>
      </c>
      <c r="AU1286" s="33">
        <f t="shared" si="730"/>
        <v>200000</v>
      </c>
      <c r="AV1286" s="33">
        <v>257784</v>
      </c>
      <c r="AW1286" s="33">
        <f t="shared" si="731"/>
        <v>0</v>
      </c>
      <c r="AX1286" s="33">
        <f t="shared" si="732"/>
        <v>0</v>
      </c>
      <c r="AY1286" s="34">
        <f t="shared" si="733"/>
        <v>10334.76044</v>
      </c>
    </row>
    <row r="1287" spans="1:51" ht="15" customHeight="1" x14ac:dyDescent="0.3">
      <c r="A1287" s="166" t="s">
        <v>2492</v>
      </c>
      <c r="B1287" s="99">
        <v>7816.88</v>
      </c>
      <c r="C1287" s="99">
        <v>28051.8</v>
      </c>
      <c r="D1287" s="99">
        <v>86750.48</v>
      </c>
      <c r="E1287" s="99">
        <v>79464.789999999994</v>
      </c>
      <c r="F1287" s="125">
        <v>15000</v>
      </c>
      <c r="G1287" s="124">
        <v>0</v>
      </c>
      <c r="H1287" s="182">
        <v>46371</v>
      </c>
      <c r="I1287" s="182">
        <v>46447</v>
      </c>
      <c r="J1287" s="166">
        <v>3.9</v>
      </c>
      <c r="K1287" s="166">
        <v>3.6</v>
      </c>
      <c r="L1287" s="167" t="s">
        <v>1206</v>
      </c>
      <c r="M1287" s="168" t="s">
        <v>1205</v>
      </c>
      <c r="N1287" s="169">
        <v>0.01</v>
      </c>
      <c r="O1287" s="21">
        <f t="shared" si="734"/>
        <v>0.29999999999999982</v>
      </c>
      <c r="P1287" s="21" t="str">
        <f t="shared" si="735"/>
        <v>N</v>
      </c>
      <c r="Q1287" s="22">
        <f t="shared" si="736"/>
        <v>35868.68</v>
      </c>
      <c r="R1287" s="8" t="str">
        <f t="shared" si="737"/>
        <v>N</v>
      </c>
      <c r="S1287" s="23">
        <f t="shared" si="738"/>
        <v>0.29999999999999982</v>
      </c>
      <c r="T1287" s="24">
        <f t="shared" si="739"/>
        <v>20500</v>
      </c>
      <c r="U1287" s="24">
        <f t="shared" si="740"/>
        <v>100000</v>
      </c>
      <c r="V1287" s="24">
        <f t="shared" si="741"/>
        <v>257500</v>
      </c>
      <c r="W1287" s="24">
        <f t="shared" si="742"/>
        <v>13249.520000000004</v>
      </c>
      <c r="X1287" s="24">
        <f t="shared" si="743"/>
        <v>0</v>
      </c>
      <c r="Y1287" s="24">
        <f t="shared" si="744"/>
        <v>13249.520000000004</v>
      </c>
      <c r="Z1287" s="24">
        <f t="shared" si="745"/>
        <v>22977.846799999999</v>
      </c>
      <c r="AA1287" s="25" t="str">
        <f t="shared" si="746"/>
        <v>N</v>
      </c>
      <c r="AB1287" s="26">
        <f t="shared" si="747"/>
        <v>0</v>
      </c>
      <c r="AC1287" s="27">
        <f t="shared" si="748"/>
        <v>20500</v>
      </c>
      <c r="AD1287" s="28">
        <f t="shared" si="749"/>
        <v>100000</v>
      </c>
      <c r="AE1287" s="28">
        <f t="shared" si="750"/>
        <v>257500</v>
      </c>
      <c r="AF1287" s="28">
        <f t="shared" si="751"/>
        <v>0</v>
      </c>
      <c r="AG1287" s="28">
        <f t="shared" si="752"/>
        <v>0</v>
      </c>
      <c r="AH1287" s="28">
        <f t="shared" si="753"/>
        <v>0</v>
      </c>
      <c r="AI1287" s="28">
        <f t="shared" si="754"/>
        <v>0</v>
      </c>
      <c r="AJ1287" s="29" t="str">
        <f t="shared" si="755"/>
        <v>N</v>
      </c>
      <c r="AK1287" s="30">
        <f t="shared" si="720"/>
        <v>0</v>
      </c>
      <c r="AL1287" s="31">
        <f t="shared" si="721"/>
        <v>20500</v>
      </c>
      <c r="AM1287" s="31">
        <f t="shared" si="722"/>
        <v>100000</v>
      </c>
      <c r="AN1287" s="31">
        <f t="shared" si="723"/>
        <v>257500</v>
      </c>
      <c r="AO1287" s="31">
        <f t="shared" si="724"/>
        <v>0</v>
      </c>
      <c r="AP1287" s="31">
        <f t="shared" si="725"/>
        <v>0</v>
      </c>
      <c r="AQ1287" s="31">
        <f t="shared" si="726"/>
        <v>0</v>
      </c>
      <c r="AR1287" s="31">
        <f t="shared" si="727"/>
        <v>0</v>
      </c>
      <c r="AS1287" s="32">
        <f t="shared" si="728"/>
        <v>0</v>
      </c>
      <c r="AT1287" s="33">
        <f t="shared" si="729"/>
        <v>20500</v>
      </c>
      <c r="AU1287" s="33">
        <f t="shared" si="730"/>
        <v>100000</v>
      </c>
      <c r="AV1287" s="33">
        <v>257785</v>
      </c>
      <c r="AW1287" s="33">
        <f t="shared" si="731"/>
        <v>0</v>
      </c>
      <c r="AX1287" s="33">
        <f t="shared" si="732"/>
        <v>0</v>
      </c>
      <c r="AY1287" s="34">
        <f t="shared" si="733"/>
        <v>22977.846799999999</v>
      </c>
    </row>
    <row r="1288" spans="1:51" ht="15" customHeight="1" x14ac:dyDescent="0.3">
      <c r="A1288" s="166" t="s">
        <v>2493</v>
      </c>
      <c r="B1288" s="99">
        <v>8083.18</v>
      </c>
      <c r="C1288" s="99">
        <v>13511.77</v>
      </c>
      <c r="D1288" s="99">
        <v>52468.04</v>
      </c>
      <c r="E1288" s="99">
        <v>52429.33</v>
      </c>
      <c r="F1288" s="125">
        <v>111000</v>
      </c>
      <c r="G1288" s="124">
        <v>12500</v>
      </c>
      <c r="H1288" s="182">
        <v>46217</v>
      </c>
      <c r="I1288" s="182">
        <v>46260</v>
      </c>
      <c r="J1288" s="166">
        <v>3.8</v>
      </c>
      <c r="K1288" s="166">
        <v>1.2</v>
      </c>
      <c r="L1288" s="167" t="s">
        <v>1206</v>
      </c>
      <c r="M1288" s="168" t="s">
        <v>1205</v>
      </c>
      <c r="N1288" s="169">
        <v>0.02</v>
      </c>
      <c r="O1288" s="21">
        <f t="shared" si="734"/>
        <v>2.5999999999999996</v>
      </c>
      <c r="P1288" s="21" t="str">
        <f t="shared" si="735"/>
        <v>N</v>
      </c>
      <c r="Q1288" s="22">
        <f t="shared" si="736"/>
        <v>21594.95</v>
      </c>
      <c r="R1288" s="8" t="str">
        <f t="shared" si="737"/>
        <v>N</v>
      </c>
      <c r="S1288" s="23">
        <f t="shared" si="738"/>
        <v>2.5999999999999996</v>
      </c>
      <c r="T1288" s="24">
        <f t="shared" si="739"/>
        <v>20500</v>
      </c>
      <c r="U1288" s="24">
        <f t="shared" si="740"/>
        <v>100000</v>
      </c>
      <c r="V1288" s="24">
        <f t="shared" si="741"/>
        <v>257500</v>
      </c>
      <c r="W1288" s="24">
        <f t="shared" si="742"/>
        <v>20500</v>
      </c>
      <c r="X1288" s="24">
        <f t="shared" si="743"/>
        <v>0</v>
      </c>
      <c r="Y1288" s="24">
        <f t="shared" si="744"/>
        <v>20500</v>
      </c>
      <c r="Z1288" s="24">
        <f t="shared" si="745"/>
        <v>1526.849000000002</v>
      </c>
      <c r="AA1288" s="25" t="str">
        <f t="shared" si="746"/>
        <v>N</v>
      </c>
      <c r="AB1288" s="26">
        <f t="shared" si="747"/>
        <v>1.5999999999999996</v>
      </c>
      <c r="AC1288" s="27">
        <f t="shared" si="748"/>
        <v>20500</v>
      </c>
      <c r="AD1288" s="28">
        <f t="shared" si="749"/>
        <v>100000</v>
      </c>
      <c r="AE1288" s="28">
        <f t="shared" si="750"/>
        <v>257500</v>
      </c>
      <c r="AF1288" s="28">
        <f t="shared" si="751"/>
        <v>20500</v>
      </c>
      <c r="AG1288" s="28">
        <f t="shared" si="752"/>
        <v>0</v>
      </c>
      <c r="AH1288" s="28">
        <f t="shared" si="753"/>
        <v>20500</v>
      </c>
      <c r="AI1288" s="28">
        <f t="shared" si="754"/>
        <v>1967.3859800000027</v>
      </c>
      <c r="AJ1288" s="29" t="str">
        <f t="shared" si="755"/>
        <v>N</v>
      </c>
      <c r="AK1288" s="30">
        <f t="shared" si="720"/>
        <v>0.59999999999999964</v>
      </c>
      <c r="AL1288" s="31">
        <f t="shared" si="721"/>
        <v>20500</v>
      </c>
      <c r="AM1288" s="31">
        <f t="shared" si="722"/>
        <v>100000</v>
      </c>
      <c r="AN1288" s="31">
        <f t="shared" si="723"/>
        <v>257500</v>
      </c>
      <c r="AO1288" s="31">
        <f t="shared" si="724"/>
        <v>8723.6901379999981</v>
      </c>
      <c r="AP1288" s="31">
        <f t="shared" si="725"/>
        <v>0</v>
      </c>
      <c r="AQ1288" s="31">
        <f t="shared" si="726"/>
        <v>8723.6901379999981</v>
      </c>
      <c r="AR1288" s="31">
        <f t="shared" si="727"/>
        <v>14193.043561600007</v>
      </c>
      <c r="AS1288" s="32">
        <f t="shared" si="728"/>
        <v>0</v>
      </c>
      <c r="AT1288" s="33">
        <f t="shared" si="729"/>
        <v>20500</v>
      </c>
      <c r="AU1288" s="33">
        <f t="shared" si="730"/>
        <v>100000</v>
      </c>
      <c r="AV1288" s="33">
        <v>257786</v>
      </c>
      <c r="AW1288" s="33">
        <f t="shared" si="731"/>
        <v>0</v>
      </c>
      <c r="AX1288" s="33">
        <f t="shared" si="732"/>
        <v>0</v>
      </c>
      <c r="AY1288" s="34">
        <f t="shared" si="733"/>
        <v>17687.278541600012</v>
      </c>
    </row>
    <row r="1289" spans="1:51" ht="15" customHeight="1" x14ac:dyDescent="0.3">
      <c r="A1289" s="166" t="s">
        <v>2494</v>
      </c>
      <c r="B1289" s="99">
        <v>13576.22</v>
      </c>
      <c r="C1289" s="99">
        <v>4853.51</v>
      </c>
      <c r="D1289" s="99">
        <v>75737.33</v>
      </c>
      <c r="E1289" s="99">
        <v>67750.83</v>
      </c>
      <c r="F1289" s="125">
        <v>100000</v>
      </c>
      <c r="G1289" s="124">
        <v>0</v>
      </c>
      <c r="H1289" s="182">
        <v>46403</v>
      </c>
      <c r="I1289" s="182">
        <v>46484</v>
      </c>
      <c r="J1289" s="166">
        <v>3.5</v>
      </c>
      <c r="K1289" s="166">
        <v>1.1000000000000001</v>
      </c>
      <c r="L1289" s="167" t="s">
        <v>1206</v>
      </c>
      <c r="M1289" s="168" t="s">
        <v>1204</v>
      </c>
      <c r="N1289" s="169">
        <v>0.02</v>
      </c>
      <c r="O1289" s="21">
        <f t="shared" si="734"/>
        <v>2.4</v>
      </c>
      <c r="P1289" s="21" t="str">
        <f t="shared" si="735"/>
        <v>N</v>
      </c>
      <c r="Q1289" s="22">
        <f t="shared" si="736"/>
        <v>18429.73</v>
      </c>
      <c r="R1289" s="8" t="str">
        <f t="shared" si="737"/>
        <v>N</v>
      </c>
      <c r="S1289" s="23">
        <f t="shared" si="738"/>
        <v>4.8</v>
      </c>
      <c r="T1289" s="24">
        <f t="shared" si="739"/>
        <v>20500</v>
      </c>
      <c r="U1289" s="24">
        <f t="shared" si="740"/>
        <v>100000</v>
      </c>
      <c r="V1289" s="24">
        <f t="shared" si="741"/>
        <v>257500</v>
      </c>
      <c r="W1289" s="24">
        <f t="shared" si="742"/>
        <v>9399.1623</v>
      </c>
      <c r="X1289" s="24">
        <f t="shared" si="743"/>
        <v>0</v>
      </c>
      <c r="Y1289" s="24">
        <f t="shared" si="744"/>
        <v>9399.1623</v>
      </c>
      <c r="Z1289" s="24">
        <f t="shared" si="745"/>
        <v>9399.1623</v>
      </c>
      <c r="AA1289" s="25" t="str">
        <f t="shared" si="746"/>
        <v>N</v>
      </c>
      <c r="AB1289" s="26">
        <f t="shared" si="747"/>
        <v>3.8</v>
      </c>
      <c r="AC1289" s="27">
        <f t="shared" si="748"/>
        <v>20500</v>
      </c>
      <c r="AD1289" s="28">
        <f t="shared" si="749"/>
        <v>100000</v>
      </c>
      <c r="AE1289" s="28">
        <f t="shared" si="750"/>
        <v>257500</v>
      </c>
      <c r="AF1289" s="28">
        <f t="shared" si="751"/>
        <v>7431.7538499999991</v>
      </c>
      <c r="AG1289" s="28">
        <f t="shared" si="752"/>
        <v>0</v>
      </c>
      <c r="AH1289" s="28">
        <f t="shared" si="753"/>
        <v>7431.7538499999991</v>
      </c>
      <c r="AI1289" s="28">
        <f t="shared" si="754"/>
        <v>11742.537242</v>
      </c>
      <c r="AJ1289" s="29" t="str">
        <f t="shared" si="755"/>
        <v>N</v>
      </c>
      <c r="AK1289" s="30">
        <f t="shared" si="720"/>
        <v>2.8</v>
      </c>
      <c r="AL1289" s="31">
        <f t="shared" si="721"/>
        <v>20500</v>
      </c>
      <c r="AM1289" s="31">
        <f t="shared" si="722"/>
        <v>100000</v>
      </c>
      <c r="AN1289" s="31">
        <f t="shared" si="723"/>
        <v>257500</v>
      </c>
      <c r="AO1289" s="31">
        <f t="shared" si="724"/>
        <v>0</v>
      </c>
      <c r="AP1289" s="31">
        <f t="shared" si="725"/>
        <v>0</v>
      </c>
      <c r="AQ1289" s="31">
        <f t="shared" si="726"/>
        <v>0</v>
      </c>
      <c r="AR1289" s="31">
        <f t="shared" si="727"/>
        <v>19557.77691384</v>
      </c>
      <c r="AS1289" s="32">
        <f t="shared" si="728"/>
        <v>1.7999999999999998</v>
      </c>
      <c r="AT1289" s="33">
        <f t="shared" si="729"/>
        <v>20500</v>
      </c>
      <c r="AU1289" s="33">
        <f t="shared" si="730"/>
        <v>100000</v>
      </c>
      <c r="AV1289" s="33">
        <v>257787</v>
      </c>
      <c r="AW1289" s="33">
        <f t="shared" si="731"/>
        <v>3715.8769249999996</v>
      </c>
      <c r="AX1289" s="33">
        <f t="shared" si="732"/>
        <v>16233.055527116801</v>
      </c>
      <c r="AY1289" s="34">
        <f t="shared" si="733"/>
        <v>56932.531982956803</v>
      </c>
    </row>
    <row r="1290" spans="1:51" ht="15" customHeight="1" x14ac:dyDescent="0.3">
      <c r="A1290" s="166" t="s">
        <v>2495</v>
      </c>
      <c r="B1290" s="99">
        <v>10792.93</v>
      </c>
      <c r="C1290" s="99">
        <v>27553.39</v>
      </c>
      <c r="D1290" s="99">
        <v>72610.64</v>
      </c>
      <c r="E1290" s="99">
        <v>60199.14</v>
      </c>
      <c r="F1290" s="125">
        <v>68000</v>
      </c>
      <c r="G1290" s="124">
        <v>12500</v>
      </c>
      <c r="H1290" s="182">
        <v>46295</v>
      </c>
      <c r="I1290" s="182">
        <v>46361</v>
      </c>
      <c r="J1290" s="166">
        <v>2.2000000000000002</v>
      </c>
      <c r="K1290" s="166">
        <v>1</v>
      </c>
      <c r="L1290" s="167" t="s">
        <v>1206</v>
      </c>
      <c r="M1290" s="168" t="s">
        <v>1204</v>
      </c>
      <c r="N1290" s="169">
        <v>0.02</v>
      </c>
      <c r="O1290" s="21">
        <f t="shared" si="734"/>
        <v>1.2000000000000002</v>
      </c>
      <c r="P1290" s="21" t="str">
        <f t="shared" si="735"/>
        <v>N</v>
      </c>
      <c r="Q1290" s="22">
        <f t="shared" si="736"/>
        <v>38346.32</v>
      </c>
      <c r="R1290" s="8" t="str">
        <f t="shared" si="737"/>
        <v>N</v>
      </c>
      <c r="S1290" s="23">
        <f t="shared" si="738"/>
        <v>2.4000000000000004</v>
      </c>
      <c r="T1290" s="24">
        <f t="shared" si="739"/>
        <v>20500</v>
      </c>
      <c r="U1290" s="24">
        <f t="shared" si="740"/>
        <v>100000</v>
      </c>
      <c r="V1290" s="24">
        <f t="shared" si="741"/>
        <v>257500</v>
      </c>
      <c r="W1290" s="24">
        <f t="shared" si="742"/>
        <v>10250</v>
      </c>
      <c r="X1290" s="24">
        <f t="shared" si="743"/>
        <v>0</v>
      </c>
      <c r="Y1290" s="24">
        <f t="shared" si="744"/>
        <v>10250</v>
      </c>
      <c r="Z1290" s="24">
        <f t="shared" si="745"/>
        <v>28863.246400000004</v>
      </c>
      <c r="AA1290" s="25" t="str">
        <f t="shared" si="746"/>
        <v>N</v>
      </c>
      <c r="AB1290" s="26">
        <f t="shared" si="747"/>
        <v>1.4000000000000004</v>
      </c>
      <c r="AC1290" s="27">
        <f t="shared" si="748"/>
        <v>20500</v>
      </c>
      <c r="AD1290" s="28">
        <f t="shared" si="749"/>
        <v>100000</v>
      </c>
      <c r="AE1290" s="28">
        <f t="shared" si="750"/>
        <v>257500</v>
      </c>
      <c r="AF1290" s="28">
        <f t="shared" si="751"/>
        <v>8569.68</v>
      </c>
      <c r="AG1290" s="28">
        <f t="shared" si="752"/>
        <v>0</v>
      </c>
      <c r="AH1290" s="28">
        <f t="shared" si="753"/>
        <v>8569.68</v>
      </c>
      <c r="AI1290" s="28">
        <f t="shared" si="754"/>
        <v>31325.831328000007</v>
      </c>
      <c r="AJ1290" s="29" t="str">
        <f t="shared" si="755"/>
        <v>N</v>
      </c>
      <c r="AK1290" s="30">
        <f t="shared" si="720"/>
        <v>0.40000000000000036</v>
      </c>
      <c r="AL1290" s="31">
        <f t="shared" si="721"/>
        <v>20500</v>
      </c>
      <c r="AM1290" s="31">
        <f t="shared" si="722"/>
        <v>100000</v>
      </c>
      <c r="AN1290" s="31">
        <f t="shared" si="723"/>
        <v>257500</v>
      </c>
      <c r="AO1290" s="31">
        <f t="shared" si="724"/>
        <v>0</v>
      </c>
      <c r="AP1290" s="31">
        <f t="shared" si="725"/>
        <v>0</v>
      </c>
      <c r="AQ1290" s="31">
        <f t="shared" si="726"/>
        <v>0</v>
      </c>
      <c r="AR1290" s="31">
        <f t="shared" si="727"/>
        <v>40693.421554560009</v>
      </c>
      <c r="AS1290" s="32">
        <f t="shared" si="728"/>
        <v>0</v>
      </c>
      <c r="AT1290" s="33">
        <f t="shared" si="729"/>
        <v>20500</v>
      </c>
      <c r="AU1290" s="33">
        <f t="shared" si="730"/>
        <v>100000</v>
      </c>
      <c r="AV1290" s="33">
        <v>257788</v>
      </c>
      <c r="AW1290" s="33">
        <f t="shared" si="731"/>
        <v>0</v>
      </c>
      <c r="AX1290" s="33">
        <f t="shared" si="732"/>
        <v>0</v>
      </c>
      <c r="AY1290" s="34">
        <f t="shared" si="733"/>
        <v>100882.49928256002</v>
      </c>
    </row>
    <row r="1291" spans="1:51" ht="15" customHeight="1" x14ac:dyDescent="0.3">
      <c r="A1291" s="166" t="s">
        <v>2496</v>
      </c>
      <c r="B1291" s="99">
        <v>13436.63</v>
      </c>
      <c r="C1291" s="99">
        <v>26707.26</v>
      </c>
      <c r="D1291" s="99">
        <v>90464.95</v>
      </c>
      <c r="E1291" s="99">
        <v>80237.25</v>
      </c>
      <c r="F1291" s="125">
        <v>44000</v>
      </c>
      <c r="G1291" s="124">
        <v>0</v>
      </c>
      <c r="H1291" s="182">
        <v>46468</v>
      </c>
      <c r="I1291" s="182">
        <v>46489</v>
      </c>
      <c r="J1291" s="166">
        <v>1.9</v>
      </c>
      <c r="K1291" s="166">
        <v>0.2</v>
      </c>
      <c r="L1291" s="167" t="s">
        <v>1207</v>
      </c>
      <c r="M1291" s="168" t="s">
        <v>1205</v>
      </c>
      <c r="N1291" s="169">
        <v>0.04</v>
      </c>
      <c r="O1291" s="21">
        <f t="shared" si="734"/>
        <v>1.7</v>
      </c>
      <c r="P1291" s="21" t="str">
        <f t="shared" si="735"/>
        <v>N</v>
      </c>
      <c r="Q1291" s="22">
        <f t="shared" si="736"/>
        <v>40143.89</v>
      </c>
      <c r="R1291" s="8" t="str">
        <f t="shared" si="737"/>
        <v>N</v>
      </c>
      <c r="S1291" s="23">
        <f t="shared" si="738"/>
        <v>1.7</v>
      </c>
      <c r="T1291" s="24">
        <f t="shared" si="739"/>
        <v>50000</v>
      </c>
      <c r="U1291" s="24">
        <f t="shared" si="740"/>
        <v>200000</v>
      </c>
      <c r="V1291" s="24">
        <f t="shared" si="741"/>
        <v>257500</v>
      </c>
      <c r="W1291" s="24">
        <f t="shared" si="742"/>
        <v>41749.645600000003</v>
      </c>
      <c r="X1291" s="24">
        <f t="shared" si="743"/>
        <v>0</v>
      </c>
      <c r="Y1291" s="24">
        <f t="shared" si="744"/>
        <v>41749.645600000003</v>
      </c>
      <c r="Z1291" s="24">
        <f t="shared" si="745"/>
        <v>0</v>
      </c>
      <c r="AA1291" s="25" t="str">
        <f t="shared" si="746"/>
        <v>N</v>
      </c>
      <c r="AB1291" s="26">
        <f t="shared" si="747"/>
        <v>0.7</v>
      </c>
      <c r="AC1291" s="27">
        <f t="shared" si="748"/>
        <v>50000</v>
      </c>
      <c r="AD1291" s="28">
        <f t="shared" si="749"/>
        <v>200000</v>
      </c>
      <c r="AE1291" s="28">
        <f t="shared" si="750"/>
        <v>257500</v>
      </c>
      <c r="AF1291" s="28">
        <f t="shared" si="751"/>
        <v>43419.631424000007</v>
      </c>
      <c r="AG1291" s="28">
        <f t="shared" si="752"/>
        <v>0</v>
      </c>
      <c r="AH1291" s="28">
        <f t="shared" si="753"/>
        <v>43419.631424000007</v>
      </c>
      <c r="AI1291" s="28">
        <f t="shared" si="754"/>
        <v>0</v>
      </c>
      <c r="AJ1291" s="29" t="str">
        <f t="shared" si="755"/>
        <v>N</v>
      </c>
      <c r="AK1291" s="30">
        <f t="shared" si="720"/>
        <v>0</v>
      </c>
      <c r="AL1291" s="31">
        <f t="shared" si="721"/>
        <v>50000</v>
      </c>
      <c r="AM1291" s="31">
        <f t="shared" si="722"/>
        <v>200000</v>
      </c>
      <c r="AN1291" s="31">
        <f t="shared" si="723"/>
        <v>257500</v>
      </c>
      <c r="AO1291" s="31">
        <f t="shared" si="724"/>
        <v>0</v>
      </c>
      <c r="AP1291" s="31">
        <f t="shared" si="725"/>
        <v>0</v>
      </c>
      <c r="AQ1291" s="31">
        <f t="shared" si="726"/>
        <v>0</v>
      </c>
      <c r="AR1291" s="31">
        <f t="shared" si="727"/>
        <v>0</v>
      </c>
      <c r="AS1291" s="32">
        <f t="shared" si="728"/>
        <v>0</v>
      </c>
      <c r="AT1291" s="33">
        <f t="shared" si="729"/>
        <v>50000</v>
      </c>
      <c r="AU1291" s="33">
        <f t="shared" si="730"/>
        <v>200000</v>
      </c>
      <c r="AV1291" s="33">
        <v>257789</v>
      </c>
      <c r="AW1291" s="33">
        <f t="shared" si="731"/>
        <v>0</v>
      </c>
      <c r="AX1291" s="33">
        <f t="shared" si="732"/>
        <v>0</v>
      </c>
      <c r="AY1291" s="34">
        <f t="shared" si="733"/>
        <v>0</v>
      </c>
    </row>
    <row r="1292" spans="1:51" ht="15" customHeight="1" x14ac:dyDescent="0.3">
      <c r="A1292" s="166" t="s">
        <v>2497</v>
      </c>
      <c r="B1292" s="99">
        <v>9794.66</v>
      </c>
      <c r="C1292" s="99">
        <v>8596.84</v>
      </c>
      <c r="D1292" s="99">
        <v>69413.41</v>
      </c>
      <c r="E1292" s="99">
        <v>69214.81</v>
      </c>
      <c r="F1292" s="125">
        <v>60000</v>
      </c>
      <c r="G1292" s="124">
        <v>12500</v>
      </c>
      <c r="H1292" s="182">
        <v>46239</v>
      </c>
      <c r="I1292" s="182">
        <v>46288</v>
      </c>
      <c r="J1292" s="166">
        <v>1.8</v>
      </c>
      <c r="K1292" s="166">
        <v>0.7</v>
      </c>
      <c r="L1292" s="167" t="s">
        <v>1207</v>
      </c>
      <c r="M1292" s="168" t="s">
        <v>1205</v>
      </c>
      <c r="N1292" s="169">
        <v>0.05</v>
      </c>
      <c r="O1292" s="21">
        <f t="shared" si="734"/>
        <v>1.1000000000000001</v>
      </c>
      <c r="P1292" s="21" t="str">
        <f t="shared" si="735"/>
        <v>N</v>
      </c>
      <c r="Q1292" s="22">
        <f t="shared" si="736"/>
        <v>18391.5</v>
      </c>
      <c r="R1292" s="8" t="str">
        <f t="shared" si="737"/>
        <v>N</v>
      </c>
      <c r="S1292" s="23">
        <f t="shared" si="738"/>
        <v>1.1000000000000001</v>
      </c>
      <c r="T1292" s="24">
        <f t="shared" si="739"/>
        <v>50000</v>
      </c>
      <c r="U1292" s="24">
        <f t="shared" si="740"/>
        <v>200000</v>
      </c>
      <c r="V1292" s="24">
        <f t="shared" si="741"/>
        <v>257500</v>
      </c>
      <c r="W1292" s="24">
        <f t="shared" si="742"/>
        <v>19311.075000000001</v>
      </c>
      <c r="X1292" s="24">
        <f t="shared" si="743"/>
        <v>0</v>
      </c>
      <c r="Y1292" s="24">
        <f t="shared" si="744"/>
        <v>19311.075000000001</v>
      </c>
      <c r="Z1292" s="24">
        <f t="shared" si="745"/>
        <v>0</v>
      </c>
      <c r="AA1292" s="25" t="str">
        <f t="shared" si="746"/>
        <v>N</v>
      </c>
      <c r="AB1292" s="26">
        <f t="shared" si="747"/>
        <v>0.10000000000000009</v>
      </c>
      <c r="AC1292" s="27">
        <f t="shared" si="748"/>
        <v>50000</v>
      </c>
      <c r="AD1292" s="28">
        <f t="shared" si="749"/>
        <v>200000</v>
      </c>
      <c r="AE1292" s="28">
        <f t="shared" si="750"/>
        <v>257500</v>
      </c>
      <c r="AF1292" s="28">
        <f t="shared" si="751"/>
        <v>20276.62875</v>
      </c>
      <c r="AG1292" s="28">
        <f t="shared" si="752"/>
        <v>0</v>
      </c>
      <c r="AH1292" s="28">
        <f t="shared" si="753"/>
        <v>20276.62875</v>
      </c>
      <c r="AI1292" s="28">
        <f t="shared" si="754"/>
        <v>0</v>
      </c>
      <c r="AJ1292" s="29" t="str">
        <f t="shared" si="755"/>
        <v>N</v>
      </c>
      <c r="AK1292" s="30">
        <f t="shared" si="720"/>
        <v>0</v>
      </c>
      <c r="AL1292" s="31">
        <f t="shared" si="721"/>
        <v>50000</v>
      </c>
      <c r="AM1292" s="31">
        <f t="shared" si="722"/>
        <v>200000</v>
      </c>
      <c r="AN1292" s="31">
        <f t="shared" si="723"/>
        <v>257500</v>
      </c>
      <c r="AO1292" s="31">
        <f t="shared" si="724"/>
        <v>0</v>
      </c>
      <c r="AP1292" s="31">
        <f t="shared" si="725"/>
        <v>0</v>
      </c>
      <c r="AQ1292" s="31">
        <f t="shared" si="726"/>
        <v>0</v>
      </c>
      <c r="AR1292" s="31">
        <f t="shared" si="727"/>
        <v>0</v>
      </c>
      <c r="AS1292" s="32">
        <f t="shared" si="728"/>
        <v>0</v>
      </c>
      <c r="AT1292" s="33">
        <f t="shared" si="729"/>
        <v>50000</v>
      </c>
      <c r="AU1292" s="33">
        <f t="shared" si="730"/>
        <v>200000</v>
      </c>
      <c r="AV1292" s="33">
        <v>257790</v>
      </c>
      <c r="AW1292" s="33">
        <f t="shared" si="731"/>
        <v>0</v>
      </c>
      <c r="AX1292" s="33">
        <f t="shared" si="732"/>
        <v>0</v>
      </c>
      <c r="AY1292" s="34">
        <f t="shared" si="733"/>
        <v>0</v>
      </c>
    </row>
    <row r="1293" spans="1:51" ht="15" customHeight="1" x14ac:dyDescent="0.3">
      <c r="A1293" s="166" t="s">
        <v>2498</v>
      </c>
      <c r="B1293" s="99">
        <v>15695.34</v>
      </c>
      <c r="C1293" s="99">
        <v>6684.59</v>
      </c>
      <c r="D1293" s="99">
        <v>65336.84</v>
      </c>
      <c r="E1293" s="99">
        <v>65210.04</v>
      </c>
      <c r="F1293" s="125">
        <v>45000</v>
      </c>
      <c r="G1293" s="124">
        <v>0</v>
      </c>
      <c r="H1293" s="182">
        <v>46410</v>
      </c>
      <c r="I1293" s="182">
        <v>46431</v>
      </c>
      <c r="J1293" s="166">
        <v>3</v>
      </c>
      <c r="K1293" s="166">
        <v>1.2</v>
      </c>
      <c r="L1293" s="167" t="s">
        <v>1207</v>
      </c>
      <c r="M1293" s="168" t="s">
        <v>1204</v>
      </c>
      <c r="N1293" s="169">
        <v>5.1999999999999998E-2</v>
      </c>
      <c r="O1293" s="21">
        <f t="shared" si="734"/>
        <v>1.8</v>
      </c>
      <c r="P1293" s="21" t="str">
        <f t="shared" si="735"/>
        <v>N</v>
      </c>
      <c r="Q1293" s="22">
        <f t="shared" si="736"/>
        <v>22379.93</v>
      </c>
      <c r="R1293" s="8" t="str">
        <f t="shared" si="737"/>
        <v>N</v>
      </c>
      <c r="S1293" s="23">
        <f t="shared" si="738"/>
        <v>3.6</v>
      </c>
      <c r="T1293" s="24">
        <f t="shared" si="739"/>
        <v>50000</v>
      </c>
      <c r="U1293" s="24">
        <f t="shared" si="740"/>
        <v>200000</v>
      </c>
      <c r="V1293" s="24">
        <f t="shared" si="741"/>
        <v>257500</v>
      </c>
      <c r="W1293" s="24">
        <f t="shared" si="742"/>
        <v>11771.84318</v>
      </c>
      <c r="X1293" s="24">
        <f t="shared" si="743"/>
        <v>0</v>
      </c>
      <c r="Y1293" s="24">
        <f t="shared" si="744"/>
        <v>11771.84318</v>
      </c>
      <c r="Z1293" s="24">
        <f t="shared" si="745"/>
        <v>11771.84318</v>
      </c>
      <c r="AA1293" s="25" t="str">
        <f t="shared" si="746"/>
        <v>N</v>
      </c>
      <c r="AB1293" s="26">
        <f t="shared" si="747"/>
        <v>2.6</v>
      </c>
      <c r="AC1293" s="27">
        <f t="shared" si="748"/>
        <v>50000</v>
      </c>
      <c r="AD1293" s="28">
        <f t="shared" si="749"/>
        <v>200000</v>
      </c>
      <c r="AE1293" s="28">
        <f t="shared" si="750"/>
        <v>257500</v>
      </c>
      <c r="AF1293" s="28">
        <f t="shared" si="751"/>
        <v>12383.97902536</v>
      </c>
      <c r="AG1293" s="28">
        <f t="shared" si="752"/>
        <v>0</v>
      </c>
      <c r="AH1293" s="28">
        <f t="shared" si="753"/>
        <v>12383.97902536</v>
      </c>
      <c r="AI1293" s="28">
        <f t="shared" si="754"/>
        <v>12383.97902536</v>
      </c>
      <c r="AJ1293" s="29" t="str">
        <f t="shared" si="755"/>
        <v>N</v>
      </c>
      <c r="AK1293" s="30">
        <f t="shared" si="720"/>
        <v>1.6</v>
      </c>
      <c r="AL1293" s="31">
        <f t="shared" si="721"/>
        <v>50000</v>
      </c>
      <c r="AM1293" s="31">
        <f t="shared" si="722"/>
        <v>200000</v>
      </c>
      <c r="AN1293" s="31">
        <f t="shared" si="723"/>
        <v>257500</v>
      </c>
      <c r="AO1293" s="31">
        <f t="shared" si="724"/>
        <v>13027.945934678721</v>
      </c>
      <c r="AP1293" s="31">
        <f t="shared" si="725"/>
        <v>0</v>
      </c>
      <c r="AQ1293" s="31">
        <f t="shared" si="726"/>
        <v>13027.945934678721</v>
      </c>
      <c r="AR1293" s="31">
        <f t="shared" si="727"/>
        <v>13027.945934678721</v>
      </c>
      <c r="AS1293" s="32">
        <f t="shared" si="728"/>
        <v>0.60000000000000009</v>
      </c>
      <c r="AT1293" s="33">
        <f t="shared" si="729"/>
        <v>50000</v>
      </c>
      <c r="AU1293" s="33">
        <f t="shared" si="730"/>
        <v>200000</v>
      </c>
      <c r="AV1293" s="33">
        <v>257791</v>
      </c>
      <c r="AW1293" s="33">
        <f t="shared" si="731"/>
        <v>13705.399123282015</v>
      </c>
      <c r="AX1293" s="33">
        <f t="shared" si="732"/>
        <v>13705.399123282015</v>
      </c>
      <c r="AY1293" s="34">
        <f t="shared" si="733"/>
        <v>50889.167263320734</v>
      </c>
    </row>
    <row r="1294" spans="1:51" ht="15" customHeight="1" x14ac:dyDescent="0.3">
      <c r="A1294" s="166" t="s">
        <v>2499</v>
      </c>
      <c r="B1294" s="99">
        <v>5002.21</v>
      </c>
      <c r="C1294" s="99">
        <v>10951.94</v>
      </c>
      <c r="D1294" s="99">
        <v>58584</v>
      </c>
      <c r="E1294" s="99">
        <v>54909.42</v>
      </c>
      <c r="F1294" s="125">
        <v>42000</v>
      </c>
      <c r="G1294" s="124">
        <v>12500</v>
      </c>
      <c r="H1294" s="182">
        <v>46543</v>
      </c>
      <c r="I1294" s="182">
        <v>46599</v>
      </c>
      <c r="J1294" s="166">
        <v>3.1</v>
      </c>
      <c r="K1294" s="166">
        <v>2.2999999999999998</v>
      </c>
      <c r="L1294" s="167" t="s">
        <v>1207</v>
      </c>
      <c r="M1294" s="168" t="s">
        <v>1203</v>
      </c>
      <c r="N1294" s="169">
        <v>0.04</v>
      </c>
      <c r="O1294" s="21">
        <f t="shared" si="734"/>
        <v>0.80000000000000027</v>
      </c>
      <c r="P1294" s="21" t="str">
        <f t="shared" si="735"/>
        <v>N</v>
      </c>
      <c r="Q1294" s="22">
        <f t="shared" si="736"/>
        <v>15954.150000000001</v>
      </c>
      <c r="R1294" s="8" t="str">
        <f t="shared" si="737"/>
        <v>N</v>
      </c>
      <c r="S1294" s="23">
        <f t="shared" si="738"/>
        <v>1.0666666666666671</v>
      </c>
      <c r="T1294" s="24">
        <f t="shared" si="739"/>
        <v>50000</v>
      </c>
      <c r="U1294" s="24">
        <f t="shared" si="740"/>
        <v>200000</v>
      </c>
      <c r="V1294" s="24">
        <f t="shared" si="741"/>
        <v>257500</v>
      </c>
      <c r="W1294" s="24">
        <f t="shared" si="742"/>
        <v>12444.237000000001</v>
      </c>
      <c r="X1294" s="24">
        <f t="shared" si="743"/>
        <v>0</v>
      </c>
      <c r="Y1294" s="24">
        <f t="shared" si="744"/>
        <v>12444.237000000001</v>
      </c>
      <c r="Z1294" s="24">
        <f t="shared" si="745"/>
        <v>4148.0790000000015</v>
      </c>
      <c r="AA1294" s="25" t="str">
        <f t="shared" si="746"/>
        <v>N</v>
      </c>
      <c r="AB1294" s="26">
        <f t="shared" si="747"/>
        <v>6.6666666666667096E-2</v>
      </c>
      <c r="AC1294" s="27">
        <f t="shared" si="748"/>
        <v>50000</v>
      </c>
      <c r="AD1294" s="28">
        <f t="shared" si="749"/>
        <v>200000</v>
      </c>
      <c r="AE1294" s="28">
        <f t="shared" si="750"/>
        <v>257500</v>
      </c>
      <c r="AF1294" s="28">
        <f t="shared" si="751"/>
        <v>12942.006480000004</v>
      </c>
      <c r="AG1294" s="28">
        <f t="shared" si="752"/>
        <v>0</v>
      </c>
      <c r="AH1294" s="28">
        <f t="shared" si="753"/>
        <v>12942.006480000004</v>
      </c>
      <c r="AI1294" s="28">
        <f t="shared" si="754"/>
        <v>4314.00216</v>
      </c>
      <c r="AJ1294" s="29" t="str">
        <f t="shared" si="755"/>
        <v>N</v>
      </c>
      <c r="AK1294" s="30">
        <f t="shared" si="720"/>
        <v>0</v>
      </c>
      <c r="AL1294" s="31">
        <f t="shared" si="721"/>
        <v>50000</v>
      </c>
      <c r="AM1294" s="31">
        <f t="shared" si="722"/>
        <v>200000</v>
      </c>
      <c r="AN1294" s="31">
        <f t="shared" si="723"/>
        <v>257500</v>
      </c>
      <c r="AO1294" s="31">
        <f t="shared" si="724"/>
        <v>0</v>
      </c>
      <c r="AP1294" s="31">
        <f t="shared" si="725"/>
        <v>0</v>
      </c>
      <c r="AQ1294" s="31">
        <f t="shared" si="726"/>
        <v>0</v>
      </c>
      <c r="AR1294" s="31">
        <f t="shared" si="727"/>
        <v>0</v>
      </c>
      <c r="AS1294" s="32">
        <f t="shared" si="728"/>
        <v>0</v>
      </c>
      <c r="AT1294" s="33">
        <f t="shared" si="729"/>
        <v>50000</v>
      </c>
      <c r="AU1294" s="33">
        <f t="shared" si="730"/>
        <v>200000</v>
      </c>
      <c r="AV1294" s="33">
        <v>257792</v>
      </c>
      <c r="AW1294" s="33">
        <f t="shared" si="731"/>
        <v>0</v>
      </c>
      <c r="AX1294" s="33">
        <f t="shared" si="732"/>
        <v>0</v>
      </c>
      <c r="AY1294" s="34">
        <f t="shared" si="733"/>
        <v>8462.0811600000015</v>
      </c>
    </row>
    <row r="1295" spans="1:51" ht="15" customHeight="1" x14ac:dyDescent="0.3">
      <c r="A1295" s="166" t="s">
        <v>2500</v>
      </c>
      <c r="B1295" s="99">
        <v>5532.77</v>
      </c>
      <c r="C1295" s="99">
        <v>21321.71</v>
      </c>
      <c r="D1295" s="99">
        <v>97966.78</v>
      </c>
      <c r="E1295" s="99">
        <v>96611.81</v>
      </c>
      <c r="F1295" s="125">
        <v>167000</v>
      </c>
      <c r="G1295" s="124">
        <v>0</v>
      </c>
      <c r="H1295" s="182">
        <v>46496</v>
      </c>
      <c r="I1295" s="182">
        <v>46582</v>
      </c>
      <c r="J1295" s="166">
        <v>4.7</v>
      </c>
      <c r="K1295" s="166">
        <v>0.8</v>
      </c>
      <c r="L1295" s="167" t="s">
        <v>1206</v>
      </c>
      <c r="M1295" s="168" t="s">
        <v>1203</v>
      </c>
      <c r="N1295" s="169">
        <v>0.04</v>
      </c>
      <c r="O1295" s="21">
        <f t="shared" si="734"/>
        <v>3.9000000000000004</v>
      </c>
      <c r="P1295" s="21" t="str">
        <f t="shared" si="735"/>
        <v>N</v>
      </c>
      <c r="Q1295" s="22">
        <f t="shared" si="736"/>
        <v>26854.48</v>
      </c>
      <c r="R1295" s="8" t="str">
        <f t="shared" si="737"/>
        <v>N</v>
      </c>
      <c r="S1295" s="23">
        <f t="shared" si="738"/>
        <v>5.2</v>
      </c>
      <c r="T1295" s="24">
        <f t="shared" si="739"/>
        <v>20500</v>
      </c>
      <c r="U1295" s="24">
        <f t="shared" si="740"/>
        <v>100000</v>
      </c>
      <c r="V1295" s="24">
        <f t="shared" si="741"/>
        <v>257500</v>
      </c>
      <c r="W1295" s="24">
        <f t="shared" si="742"/>
        <v>1524.9150000000009</v>
      </c>
      <c r="X1295" s="24">
        <f t="shared" si="743"/>
        <v>0</v>
      </c>
      <c r="Y1295" s="24">
        <f t="shared" si="744"/>
        <v>1524.9150000000009</v>
      </c>
      <c r="Z1295" s="24">
        <f t="shared" si="745"/>
        <v>26403.744200000001</v>
      </c>
      <c r="AA1295" s="25" t="str">
        <f t="shared" si="746"/>
        <v>N</v>
      </c>
      <c r="AB1295" s="26">
        <f t="shared" si="747"/>
        <v>4.2</v>
      </c>
      <c r="AC1295" s="27">
        <f t="shared" si="748"/>
        <v>20500</v>
      </c>
      <c r="AD1295" s="28">
        <f t="shared" si="749"/>
        <v>100000</v>
      </c>
      <c r="AE1295" s="28">
        <f t="shared" si="750"/>
        <v>257500</v>
      </c>
      <c r="AF1295" s="28">
        <f t="shared" si="751"/>
        <v>381.22875000000022</v>
      </c>
      <c r="AG1295" s="28">
        <f t="shared" si="752"/>
        <v>0</v>
      </c>
      <c r="AH1295" s="28">
        <f t="shared" si="753"/>
        <v>381.22875000000022</v>
      </c>
      <c r="AI1295" s="28">
        <f t="shared" si="754"/>
        <v>28664.576818000001</v>
      </c>
      <c r="AJ1295" s="29" t="str">
        <f t="shared" si="755"/>
        <v>N</v>
      </c>
      <c r="AK1295" s="30">
        <f t="shared" si="720"/>
        <v>3.2</v>
      </c>
      <c r="AL1295" s="31">
        <f t="shared" si="721"/>
        <v>20500</v>
      </c>
      <c r="AM1295" s="31">
        <f t="shared" si="722"/>
        <v>100000</v>
      </c>
      <c r="AN1295" s="31">
        <f t="shared" si="723"/>
        <v>257500</v>
      </c>
      <c r="AO1295" s="31">
        <f t="shared" si="724"/>
        <v>381.22875000000022</v>
      </c>
      <c r="AP1295" s="31">
        <f t="shared" si="725"/>
        <v>0</v>
      </c>
      <c r="AQ1295" s="31">
        <f t="shared" si="726"/>
        <v>381.22875000000022</v>
      </c>
      <c r="AR1295" s="31">
        <f t="shared" si="727"/>
        <v>29826.409040720006</v>
      </c>
      <c r="AS1295" s="32">
        <f t="shared" si="728"/>
        <v>2.2000000000000002</v>
      </c>
      <c r="AT1295" s="33">
        <f t="shared" si="729"/>
        <v>20500</v>
      </c>
      <c r="AU1295" s="33">
        <f t="shared" si="730"/>
        <v>100000</v>
      </c>
      <c r="AV1295" s="33">
        <v>257793</v>
      </c>
      <c r="AW1295" s="33">
        <f t="shared" si="731"/>
        <v>0</v>
      </c>
      <c r="AX1295" s="33">
        <f t="shared" si="732"/>
        <v>31415.943302348805</v>
      </c>
      <c r="AY1295" s="34">
        <f t="shared" si="733"/>
        <v>116310.67336106882</v>
      </c>
    </row>
    <row r="1296" spans="1:51" ht="15" customHeight="1" x14ac:dyDescent="0.3">
      <c r="A1296" s="166" t="s">
        <v>2501</v>
      </c>
      <c r="B1296" s="99">
        <v>10364.85</v>
      </c>
      <c r="C1296" s="99">
        <v>16730.759999999998</v>
      </c>
      <c r="D1296" s="99">
        <v>105707.96</v>
      </c>
      <c r="E1296" s="99">
        <v>104326.67</v>
      </c>
      <c r="F1296" s="125">
        <v>92000</v>
      </c>
      <c r="G1296" s="126">
        <v>12500</v>
      </c>
      <c r="H1296" s="182">
        <v>46541</v>
      </c>
      <c r="I1296" s="182">
        <v>46631</v>
      </c>
      <c r="J1296" s="166">
        <v>2.1</v>
      </c>
      <c r="K1296" s="166">
        <v>0.5</v>
      </c>
      <c r="L1296" s="167" t="s">
        <v>1206</v>
      </c>
      <c r="M1296" s="168" t="s">
        <v>1205</v>
      </c>
      <c r="N1296" s="169">
        <v>0.01</v>
      </c>
      <c r="O1296" s="21">
        <f t="shared" si="734"/>
        <v>1.6</v>
      </c>
      <c r="P1296" s="21" t="str">
        <f t="shared" si="735"/>
        <v>N</v>
      </c>
      <c r="Q1296" s="22">
        <f t="shared" si="736"/>
        <v>27095.61</v>
      </c>
      <c r="R1296" s="8" t="str">
        <f t="shared" si="737"/>
        <v>N</v>
      </c>
      <c r="S1296" s="23">
        <f t="shared" si="738"/>
        <v>1.6</v>
      </c>
      <c r="T1296" s="24">
        <f t="shared" si="739"/>
        <v>20500</v>
      </c>
      <c r="U1296" s="24">
        <f t="shared" si="740"/>
        <v>100000</v>
      </c>
      <c r="V1296" s="24">
        <f t="shared" si="741"/>
        <v>257500</v>
      </c>
      <c r="W1296" s="24">
        <f t="shared" si="742"/>
        <v>0</v>
      </c>
      <c r="X1296" s="24">
        <f t="shared" si="743"/>
        <v>0</v>
      </c>
      <c r="Y1296" s="24">
        <f t="shared" si="744"/>
        <v>0</v>
      </c>
      <c r="Z1296" s="24">
        <f t="shared" si="745"/>
        <v>27366.5661</v>
      </c>
      <c r="AA1296" s="25" t="str">
        <f t="shared" si="746"/>
        <v>N</v>
      </c>
      <c r="AB1296" s="26">
        <f t="shared" si="747"/>
        <v>0.60000000000000009</v>
      </c>
      <c r="AC1296" s="27">
        <f t="shared" si="748"/>
        <v>20500</v>
      </c>
      <c r="AD1296" s="28">
        <f t="shared" si="749"/>
        <v>100000</v>
      </c>
      <c r="AE1296" s="28">
        <f t="shared" si="750"/>
        <v>257500</v>
      </c>
      <c r="AF1296" s="28">
        <f t="shared" si="751"/>
        <v>0</v>
      </c>
      <c r="AG1296" s="28">
        <f t="shared" si="752"/>
        <v>0</v>
      </c>
      <c r="AH1296" s="28">
        <f t="shared" si="753"/>
        <v>0</v>
      </c>
      <c r="AI1296" s="28">
        <f t="shared" si="754"/>
        <v>27640.231760999999</v>
      </c>
      <c r="AJ1296" s="29" t="str">
        <f t="shared" si="755"/>
        <v>N</v>
      </c>
      <c r="AK1296" s="30">
        <f t="shared" si="720"/>
        <v>0</v>
      </c>
      <c r="AL1296" s="31">
        <f t="shared" si="721"/>
        <v>20500</v>
      </c>
      <c r="AM1296" s="31">
        <f t="shared" si="722"/>
        <v>100000</v>
      </c>
      <c r="AN1296" s="31">
        <f t="shared" si="723"/>
        <v>257500</v>
      </c>
      <c r="AO1296" s="31">
        <f t="shared" si="724"/>
        <v>0</v>
      </c>
      <c r="AP1296" s="31">
        <f t="shared" si="725"/>
        <v>0</v>
      </c>
      <c r="AQ1296" s="31">
        <f t="shared" si="726"/>
        <v>0</v>
      </c>
      <c r="AR1296" s="31">
        <f t="shared" si="727"/>
        <v>0</v>
      </c>
      <c r="AS1296" s="32">
        <f t="shared" si="728"/>
        <v>0</v>
      </c>
      <c r="AT1296" s="33">
        <f t="shared" si="729"/>
        <v>20500</v>
      </c>
      <c r="AU1296" s="33">
        <f t="shared" si="730"/>
        <v>100000</v>
      </c>
      <c r="AV1296" s="33">
        <v>257794</v>
      </c>
      <c r="AW1296" s="33">
        <f t="shared" si="731"/>
        <v>0</v>
      </c>
      <c r="AX1296" s="33">
        <f t="shared" si="732"/>
        <v>0</v>
      </c>
      <c r="AY1296" s="34">
        <f t="shared" si="733"/>
        <v>55006.797860999999</v>
      </c>
    </row>
    <row r="1297" spans="1:51" ht="15" customHeight="1" x14ac:dyDescent="0.3">
      <c r="A1297" s="166" t="s">
        <v>2502</v>
      </c>
      <c r="B1297" s="99">
        <v>7331.29</v>
      </c>
      <c r="C1297" s="99">
        <v>21039.78</v>
      </c>
      <c r="D1297" s="99">
        <v>97689.77</v>
      </c>
      <c r="E1297" s="99">
        <v>95098.07</v>
      </c>
      <c r="F1297" s="125">
        <v>100000</v>
      </c>
      <c r="G1297" s="126">
        <v>12500</v>
      </c>
      <c r="H1297" s="182">
        <v>46541</v>
      </c>
      <c r="I1297" s="182">
        <v>46567</v>
      </c>
      <c r="J1297" s="166">
        <v>4.5</v>
      </c>
      <c r="K1297" s="166">
        <v>1.3</v>
      </c>
      <c r="L1297" s="167" t="s">
        <v>1207</v>
      </c>
      <c r="M1297" s="168" t="s">
        <v>1204</v>
      </c>
      <c r="N1297" s="169">
        <v>0.02</v>
      </c>
      <c r="O1297" s="21">
        <f t="shared" si="734"/>
        <v>3.2</v>
      </c>
      <c r="P1297" s="21" t="str">
        <f t="shared" si="735"/>
        <v>N</v>
      </c>
      <c r="Q1297" s="22">
        <f t="shared" si="736"/>
        <v>28371.07</v>
      </c>
      <c r="R1297" s="8" t="str">
        <f t="shared" si="737"/>
        <v>N</v>
      </c>
      <c r="S1297" s="23">
        <f t="shared" si="738"/>
        <v>6.4</v>
      </c>
      <c r="T1297" s="24">
        <f t="shared" si="739"/>
        <v>50000</v>
      </c>
      <c r="U1297" s="24">
        <f t="shared" si="740"/>
        <v>200000</v>
      </c>
      <c r="V1297" s="24">
        <f t="shared" si="741"/>
        <v>257500</v>
      </c>
      <c r="W1297" s="24">
        <f t="shared" si="742"/>
        <v>14469.245699999999</v>
      </c>
      <c r="X1297" s="24">
        <f t="shared" si="743"/>
        <v>0</v>
      </c>
      <c r="Y1297" s="24">
        <f t="shared" si="744"/>
        <v>14469.245699999999</v>
      </c>
      <c r="Z1297" s="24">
        <f t="shared" si="745"/>
        <v>14469.245699999999</v>
      </c>
      <c r="AA1297" s="25" t="str">
        <f t="shared" si="746"/>
        <v>N</v>
      </c>
      <c r="AB1297" s="26">
        <f t="shared" si="747"/>
        <v>5.4</v>
      </c>
      <c r="AC1297" s="27">
        <f t="shared" si="748"/>
        <v>50000</v>
      </c>
      <c r="AD1297" s="28">
        <f t="shared" si="749"/>
        <v>200000</v>
      </c>
      <c r="AE1297" s="28">
        <f t="shared" si="750"/>
        <v>257500</v>
      </c>
      <c r="AF1297" s="28">
        <f t="shared" si="751"/>
        <v>14758.630614</v>
      </c>
      <c r="AG1297" s="28">
        <f t="shared" si="752"/>
        <v>0</v>
      </c>
      <c r="AH1297" s="28">
        <f t="shared" si="753"/>
        <v>14758.630614</v>
      </c>
      <c r="AI1297" s="28">
        <f t="shared" si="754"/>
        <v>14758.630614</v>
      </c>
      <c r="AJ1297" s="29" t="str">
        <f t="shared" si="755"/>
        <v>N</v>
      </c>
      <c r="AK1297" s="30">
        <f t="shared" si="720"/>
        <v>4.4000000000000004</v>
      </c>
      <c r="AL1297" s="31">
        <f t="shared" si="721"/>
        <v>50000</v>
      </c>
      <c r="AM1297" s="31">
        <f t="shared" si="722"/>
        <v>200000</v>
      </c>
      <c r="AN1297" s="31">
        <f t="shared" si="723"/>
        <v>257500</v>
      </c>
      <c r="AO1297" s="31">
        <f t="shared" si="724"/>
        <v>15053.803226280001</v>
      </c>
      <c r="AP1297" s="31">
        <f t="shared" si="725"/>
        <v>0</v>
      </c>
      <c r="AQ1297" s="31">
        <f t="shared" si="726"/>
        <v>15053.803226280001</v>
      </c>
      <c r="AR1297" s="31">
        <f t="shared" si="727"/>
        <v>15053.803226280001</v>
      </c>
      <c r="AS1297" s="32">
        <f t="shared" si="728"/>
        <v>3.4000000000000004</v>
      </c>
      <c r="AT1297" s="33">
        <f t="shared" si="729"/>
        <v>50000</v>
      </c>
      <c r="AU1297" s="33">
        <f t="shared" si="730"/>
        <v>200000</v>
      </c>
      <c r="AV1297" s="33">
        <v>257795</v>
      </c>
      <c r="AW1297" s="33">
        <f t="shared" si="731"/>
        <v>15354.8792908056</v>
      </c>
      <c r="AX1297" s="33">
        <f t="shared" si="732"/>
        <v>15354.8792908056</v>
      </c>
      <c r="AY1297" s="34">
        <f t="shared" si="733"/>
        <v>59636.558831085604</v>
      </c>
    </row>
    <row r="1298" spans="1:51" ht="15" customHeight="1" x14ac:dyDescent="0.3">
      <c r="A1298" s="166" t="s">
        <v>2503</v>
      </c>
      <c r="B1298" s="99">
        <v>13900.13</v>
      </c>
      <c r="C1298" s="99">
        <v>33197.82</v>
      </c>
      <c r="D1298" s="99">
        <v>108865.96</v>
      </c>
      <c r="E1298" s="99">
        <v>101959.44</v>
      </c>
      <c r="F1298" s="127">
        <v>129000</v>
      </c>
      <c r="G1298" s="126">
        <v>0</v>
      </c>
      <c r="H1298" s="182">
        <v>46318</v>
      </c>
      <c r="I1298" s="182">
        <v>46343</v>
      </c>
      <c r="J1298" s="166">
        <v>2.8</v>
      </c>
      <c r="K1298" s="166">
        <v>0.9</v>
      </c>
      <c r="L1298" s="167" t="s">
        <v>1207</v>
      </c>
      <c r="M1298" s="168" t="s">
        <v>1205</v>
      </c>
      <c r="N1298" s="169">
        <v>0</v>
      </c>
      <c r="O1298" s="21">
        <f t="shared" si="734"/>
        <v>1.9</v>
      </c>
      <c r="P1298" s="21" t="str">
        <f t="shared" si="735"/>
        <v>N</v>
      </c>
      <c r="Q1298" s="22">
        <f t="shared" si="736"/>
        <v>47097.95</v>
      </c>
      <c r="R1298" s="8" t="str">
        <f t="shared" si="737"/>
        <v>N</v>
      </c>
      <c r="S1298" s="23">
        <f t="shared" si="738"/>
        <v>1.9</v>
      </c>
      <c r="T1298" s="24">
        <f t="shared" si="739"/>
        <v>50000</v>
      </c>
      <c r="U1298" s="24">
        <f t="shared" si="740"/>
        <v>200000</v>
      </c>
      <c r="V1298" s="24">
        <f t="shared" si="741"/>
        <v>257500</v>
      </c>
      <c r="W1298" s="24">
        <f t="shared" si="742"/>
        <v>47097.95</v>
      </c>
      <c r="X1298" s="24">
        <f t="shared" si="743"/>
        <v>0</v>
      </c>
      <c r="Y1298" s="24">
        <f t="shared" si="744"/>
        <v>47097.95</v>
      </c>
      <c r="Z1298" s="24">
        <f t="shared" si="745"/>
        <v>0</v>
      </c>
      <c r="AA1298" s="25" t="str">
        <f t="shared" si="746"/>
        <v>N</v>
      </c>
      <c r="AB1298" s="26">
        <f t="shared" si="747"/>
        <v>0.89999999999999991</v>
      </c>
      <c r="AC1298" s="27">
        <f t="shared" si="748"/>
        <v>50000</v>
      </c>
      <c r="AD1298" s="28">
        <f t="shared" si="749"/>
        <v>200000</v>
      </c>
      <c r="AE1298" s="28">
        <f t="shared" si="750"/>
        <v>257500</v>
      </c>
      <c r="AF1298" s="28">
        <f t="shared" si="751"/>
        <v>44036.09</v>
      </c>
      <c r="AG1298" s="28">
        <f t="shared" si="752"/>
        <v>0</v>
      </c>
      <c r="AH1298" s="28">
        <f t="shared" si="753"/>
        <v>44036.09</v>
      </c>
      <c r="AI1298" s="28">
        <f t="shared" si="754"/>
        <v>3061.8600000000006</v>
      </c>
      <c r="AJ1298" s="29" t="str">
        <f t="shared" si="755"/>
        <v>N</v>
      </c>
      <c r="AK1298" s="30">
        <f t="shared" si="720"/>
        <v>0</v>
      </c>
      <c r="AL1298" s="31">
        <f t="shared" si="721"/>
        <v>50000</v>
      </c>
      <c r="AM1298" s="31">
        <f t="shared" si="722"/>
        <v>200000</v>
      </c>
      <c r="AN1298" s="31">
        <f t="shared" si="723"/>
        <v>257500</v>
      </c>
      <c r="AO1298" s="31">
        <f t="shared" si="724"/>
        <v>0</v>
      </c>
      <c r="AP1298" s="31">
        <f t="shared" si="725"/>
        <v>0</v>
      </c>
      <c r="AQ1298" s="31">
        <f t="shared" si="726"/>
        <v>0</v>
      </c>
      <c r="AR1298" s="31">
        <f t="shared" si="727"/>
        <v>0</v>
      </c>
      <c r="AS1298" s="32">
        <f t="shared" si="728"/>
        <v>0</v>
      </c>
      <c r="AT1298" s="33">
        <f t="shared" si="729"/>
        <v>50000</v>
      </c>
      <c r="AU1298" s="33">
        <f t="shared" si="730"/>
        <v>200000</v>
      </c>
      <c r="AV1298" s="33">
        <v>257796</v>
      </c>
      <c r="AW1298" s="33">
        <f t="shared" si="731"/>
        <v>0</v>
      </c>
      <c r="AX1298" s="33">
        <f t="shared" si="732"/>
        <v>0</v>
      </c>
      <c r="AY1298" s="34">
        <f t="shared" si="733"/>
        <v>3061.8600000000006</v>
      </c>
    </row>
    <row r="1299" spans="1:51" ht="15" customHeight="1" x14ac:dyDescent="0.3">
      <c r="A1299" s="166" t="s">
        <v>2504</v>
      </c>
      <c r="B1299" s="99">
        <v>15046.27</v>
      </c>
      <c r="C1299" s="99">
        <v>12606.85</v>
      </c>
      <c r="D1299" s="99">
        <v>85492.05</v>
      </c>
      <c r="E1299" s="99">
        <v>82593.45</v>
      </c>
      <c r="F1299" s="127">
        <v>77000</v>
      </c>
      <c r="G1299" s="126">
        <v>12500</v>
      </c>
      <c r="H1299" s="182">
        <v>46289</v>
      </c>
      <c r="I1299" s="182">
        <v>46377</v>
      </c>
      <c r="J1299" s="166">
        <v>4.9000000000000004</v>
      </c>
      <c r="K1299" s="166">
        <v>3.6</v>
      </c>
      <c r="L1299" s="167" t="s">
        <v>1206</v>
      </c>
      <c r="M1299" s="168" t="s">
        <v>1203</v>
      </c>
      <c r="N1299" s="169">
        <v>0</v>
      </c>
      <c r="O1299" s="21">
        <f t="shared" si="734"/>
        <v>1.3000000000000003</v>
      </c>
      <c r="P1299" s="21" t="str">
        <f t="shared" si="735"/>
        <v>N</v>
      </c>
      <c r="Q1299" s="22">
        <f t="shared" si="736"/>
        <v>27653.120000000003</v>
      </c>
      <c r="R1299" s="8" t="str">
        <f t="shared" si="737"/>
        <v>N</v>
      </c>
      <c r="S1299" s="23">
        <f t="shared" si="738"/>
        <v>1.7333333333333336</v>
      </c>
      <c r="T1299" s="24">
        <f t="shared" si="739"/>
        <v>20500</v>
      </c>
      <c r="U1299" s="24">
        <f t="shared" si="740"/>
        <v>100000</v>
      </c>
      <c r="V1299" s="24">
        <f t="shared" si="741"/>
        <v>257500</v>
      </c>
      <c r="W1299" s="24">
        <f t="shared" si="742"/>
        <v>10880.962499999998</v>
      </c>
      <c r="X1299" s="24">
        <f t="shared" si="743"/>
        <v>0</v>
      </c>
      <c r="Y1299" s="24">
        <f t="shared" si="744"/>
        <v>10880.962499999998</v>
      </c>
      <c r="Z1299" s="24">
        <f t="shared" si="745"/>
        <v>16772.157500000005</v>
      </c>
      <c r="AA1299" s="25" t="str">
        <f t="shared" si="746"/>
        <v>N</v>
      </c>
      <c r="AB1299" s="26">
        <f t="shared" si="747"/>
        <v>0.73333333333333361</v>
      </c>
      <c r="AC1299" s="27">
        <f t="shared" si="748"/>
        <v>20500</v>
      </c>
      <c r="AD1299" s="28">
        <f t="shared" si="749"/>
        <v>100000</v>
      </c>
      <c r="AE1299" s="28">
        <f t="shared" si="750"/>
        <v>257500</v>
      </c>
      <c r="AF1299" s="28">
        <f t="shared" si="751"/>
        <v>2720.2406249999995</v>
      </c>
      <c r="AG1299" s="28">
        <f t="shared" si="752"/>
        <v>0</v>
      </c>
      <c r="AH1299" s="28">
        <f t="shared" si="753"/>
        <v>2720.2406249999995</v>
      </c>
      <c r="AI1299" s="28">
        <f t="shared" si="754"/>
        <v>24932.879375000004</v>
      </c>
      <c r="AJ1299" s="29" t="str">
        <f t="shared" si="755"/>
        <v>N</v>
      </c>
      <c r="AK1299" s="30">
        <f t="shared" si="720"/>
        <v>0</v>
      </c>
      <c r="AL1299" s="31">
        <f t="shared" si="721"/>
        <v>20500</v>
      </c>
      <c r="AM1299" s="31">
        <f t="shared" si="722"/>
        <v>100000</v>
      </c>
      <c r="AN1299" s="31">
        <f t="shared" si="723"/>
        <v>257500</v>
      </c>
      <c r="AO1299" s="31">
        <f t="shared" si="724"/>
        <v>0</v>
      </c>
      <c r="AP1299" s="31">
        <f t="shared" si="725"/>
        <v>0</v>
      </c>
      <c r="AQ1299" s="31">
        <f t="shared" si="726"/>
        <v>0</v>
      </c>
      <c r="AR1299" s="31">
        <f t="shared" si="727"/>
        <v>0</v>
      </c>
      <c r="AS1299" s="32">
        <f t="shared" si="728"/>
        <v>0</v>
      </c>
      <c r="AT1299" s="33">
        <f t="shared" si="729"/>
        <v>20500</v>
      </c>
      <c r="AU1299" s="33">
        <f t="shared" si="730"/>
        <v>100000</v>
      </c>
      <c r="AV1299" s="33">
        <v>257797</v>
      </c>
      <c r="AW1299" s="33">
        <f t="shared" si="731"/>
        <v>0</v>
      </c>
      <c r="AX1299" s="33">
        <f t="shared" si="732"/>
        <v>0</v>
      </c>
      <c r="AY1299" s="34">
        <f t="shared" si="733"/>
        <v>41705.036875000005</v>
      </c>
    </row>
    <row r="1300" spans="1:51" ht="15" customHeight="1" x14ac:dyDescent="0.3">
      <c r="A1300" s="166" t="s">
        <v>2505</v>
      </c>
      <c r="B1300" s="99">
        <v>9714.2900000000009</v>
      </c>
      <c r="C1300" s="99">
        <v>18246.04</v>
      </c>
      <c r="D1300" s="99">
        <v>38621.040000000001</v>
      </c>
      <c r="E1300" s="99">
        <v>31170.02</v>
      </c>
      <c r="F1300" s="127">
        <v>150000</v>
      </c>
      <c r="G1300" s="126">
        <v>0</v>
      </c>
      <c r="H1300" s="182">
        <v>46530</v>
      </c>
      <c r="I1300" s="182">
        <v>46591</v>
      </c>
      <c r="J1300" s="166">
        <v>4.0999999999999996</v>
      </c>
      <c r="K1300" s="166">
        <v>0.5</v>
      </c>
      <c r="L1300" s="167" t="s">
        <v>1206</v>
      </c>
      <c r="M1300" s="168" t="s">
        <v>1204</v>
      </c>
      <c r="N1300" s="169">
        <v>0</v>
      </c>
      <c r="O1300" s="21">
        <f t="shared" si="734"/>
        <v>3.5999999999999996</v>
      </c>
      <c r="P1300" s="21" t="str">
        <f t="shared" si="735"/>
        <v>N</v>
      </c>
      <c r="Q1300" s="22">
        <f t="shared" si="736"/>
        <v>27960.33</v>
      </c>
      <c r="R1300" s="8" t="str">
        <f t="shared" si="737"/>
        <v>N</v>
      </c>
      <c r="S1300" s="23">
        <f t="shared" si="738"/>
        <v>7.1999999999999993</v>
      </c>
      <c r="T1300" s="24">
        <f t="shared" si="739"/>
        <v>20500</v>
      </c>
      <c r="U1300" s="24">
        <f t="shared" si="740"/>
        <v>100000</v>
      </c>
      <c r="V1300" s="24">
        <f t="shared" si="741"/>
        <v>257500</v>
      </c>
      <c r="W1300" s="24">
        <f t="shared" si="742"/>
        <v>10250</v>
      </c>
      <c r="X1300" s="24">
        <f t="shared" si="743"/>
        <v>0</v>
      </c>
      <c r="Y1300" s="24">
        <f t="shared" si="744"/>
        <v>10250</v>
      </c>
      <c r="Z1300" s="24">
        <f t="shared" si="745"/>
        <v>17710.330000000002</v>
      </c>
      <c r="AA1300" s="25" t="str">
        <f t="shared" si="746"/>
        <v>N</v>
      </c>
      <c r="AB1300" s="26">
        <f t="shared" si="747"/>
        <v>6.1999999999999993</v>
      </c>
      <c r="AC1300" s="27">
        <f t="shared" si="748"/>
        <v>20500</v>
      </c>
      <c r="AD1300" s="28">
        <f t="shared" si="749"/>
        <v>100000</v>
      </c>
      <c r="AE1300" s="28">
        <f t="shared" si="750"/>
        <v>257500</v>
      </c>
      <c r="AF1300" s="28">
        <f t="shared" si="751"/>
        <v>10250</v>
      </c>
      <c r="AG1300" s="28">
        <f t="shared" si="752"/>
        <v>0</v>
      </c>
      <c r="AH1300" s="28">
        <f t="shared" si="753"/>
        <v>10250</v>
      </c>
      <c r="AI1300" s="28">
        <f t="shared" si="754"/>
        <v>17710.330000000002</v>
      </c>
      <c r="AJ1300" s="29" t="str">
        <f t="shared" si="755"/>
        <v>N</v>
      </c>
      <c r="AK1300" s="30">
        <f t="shared" si="720"/>
        <v>5.1999999999999993</v>
      </c>
      <c r="AL1300" s="31">
        <f t="shared" si="721"/>
        <v>20500</v>
      </c>
      <c r="AM1300" s="31">
        <f t="shared" si="722"/>
        <v>100000</v>
      </c>
      <c r="AN1300" s="31">
        <f t="shared" si="723"/>
        <v>257500</v>
      </c>
      <c r="AO1300" s="31">
        <f t="shared" si="724"/>
        <v>10250</v>
      </c>
      <c r="AP1300" s="31">
        <f t="shared" si="725"/>
        <v>0</v>
      </c>
      <c r="AQ1300" s="31">
        <f t="shared" si="726"/>
        <v>10250</v>
      </c>
      <c r="AR1300" s="31">
        <f t="shared" si="727"/>
        <v>17710.330000000002</v>
      </c>
      <c r="AS1300" s="32">
        <f t="shared" si="728"/>
        <v>4.1999999999999993</v>
      </c>
      <c r="AT1300" s="33">
        <f t="shared" si="729"/>
        <v>20500</v>
      </c>
      <c r="AU1300" s="33">
        <f t="shared" si="730"/>
        <v>100000</v>
      </c>
      <c r="AV1300" s="33">
        <v>257798</v>
      </c>
      <c r="AW1300" s="33">
        <f t="shared" si="731"/>
        <v>10250</v>
      </c>
      <c r="AX1300" s="33">
        <f t="shared" si="732"/>
        <v>17710.330000000002</v>
      </c>
      <c r="AY1300" s="34">
        <f t="shared" si="733"/>
        <v>70841.320000000007</v>
      </c>
    </row>
    <row r="1301" spans="1:51" ht="15" customHeight="1" x14ac:dyDescent="0.3">
      <c r="A1301" s="166" t="s">
        <v>2506</v>
      </c>
      <c r="B1301" s="99">
        <v>13336.03</v>
      </c>
      <c r="C1301" s="99">
        <v>13007.85</v>
      </c>
      <c r="D1301" s="99">
        <v>41374.92</v>
      </c>
      <c r="E1301" s="99">
        <v>34126.19</v>
      </c>
      <c r="F1301" s="127">
        <v>66000</v>
      </c>
      <c r="G1301" s="126">
        <v>0</v>
      </c>
      <c r="H1301" s="182">
        <v>46409</v>
      </c>
      <c r="I1301" s="182">
        <v>46422</v>
      </c>
      <c r="J1301" s="166">
        <v>2.5</v>
      </c>
      <c r="K1301" s="166">
        <v>1.5</v>
      </c>
      <c r="L1301" s="167" t="s">
        <v>1207</v>
      </c>
      <c r="M1301" s="168" t="s">
        <v>1203</v>
      </c>
      <c r="N1301" s="169">
        <v>0.01</v>
      </c>
      <c r="O1301" s="21">
        <f t="shared" si="734"/>
        <v>1</v>
      </c>
      <c r="P1301" s="21" t="str">
        <f t="shared" si="735"/>
        <v>N</v>
      </c>
      <c r="Q1301" s="22">
        <f t="shared" si="736"/>
        <v>26343.88</v>
      </c>
      <c r="R1301" s="8" t="str">
        <f t="shared" si="737"/>
        <v>N</v>
      </c>
      <c r="S1301" s="23">
        <f t="shared" si="738"/>
        <v>1.3333333333333333</v>
      </c>
      <c r="T1301" s="24">
        <f t="shared" si="739"/>
        <v>50000</v>
      </c>
      <c r="U1301" s="24">
        <f t="shared" si="740"/>
        <v>200000</v>
      </c>
      <c r="V1301" s="24">
        <f t="shared" si="741"/>
        <v>257500</v>
      </c>
      <c r="W1301" s="24">
        <f t="shared" si="742"/>
        <v>19955.489099999999</v>
      </c>
      <c r="X1301" s="24">
        <f t="shared" si="743"/>
        <v>0</v>
      </c>
      <c r="Y1301" s="24">
        <f t="shared" si="744"/>
        <v>19955.489099999999</v>
      </c>
      <c r="Z1301" s="24">
        <f t="shared" si="745"/>
        <v>6651.829700000002</v>
      </c>
      <c r="AA1301" s="25" t="str">
        <f t="shared" si="746"/>
        <v>N</v>
      </c>
      <c r="AB1301" s="26">
        <f t="shared" si="747"/>
        <v>0.33333333333333326</v>
      </c>
      <c r="AC1301" s="27">
        <f t="shared" si="748"/>
        <v>50000</v>
      </c>
      <c r="AD1301" s="28">
        <f t="shared" si="749"/>
        <v>200000</v>
      </c>
      <c r="AE1301" s="28">
        <f t="shared" si="750"/>
        <v>257500</v>
      </c>
      <c r="AF1301" s="28">
        <f t="shared" si="751"/>
        <v>20155.043990999999</v>
      </c>
      <c r="AG1301" s="28">
        <f t="shared" si="752"/>
        <v>0</v>
      </c>
      <c r="AH1301" s="28">
        <f t="shared" si="753"/>
        <v>20155.043990999999</v>
      </c>
      <c r="AI1301" s="28">
        <f t="shared" si="754"/>
        <v>6718.3479970000008</v>
      </c>
      <c r="AJ1301" s="29" t="str">
        <f t="shared" si="755"/>
        <v>N</v>
      </c>
      <c r="AK1301" s="30">
        <f t="shared" si="720"/>
        <v>0</v>
      </c>
      <c r="AL1301" s="31">
        <f t="shared" si="721"/>
        <v>50000</v>
      </c>
      <c r="AM1301" s="31">
        <f t="shared" si="722"/>
        <v>200000</v>
      </c>
      <c r="AN1301" s="31">
        <f t="shared" si="723"/>
        <v>257500</v>
      </c>
      <c r="AO1301" s="31">
        <f t="shared" si="724"/>
        <v>0</v>
      </c>
      <c r="AP1301" s="31">
        <f t="shared" si="725"/>
        <v>0</v>
      </c>
      <c r="AQ1301" s="31">
        <f t="shared" si="726"/>
        <v>0</v>
      </c>
      <c r="AR1301" s="31">
        <f t="shared" si="727"/>
        <v>0</v>
      </c>
      <c r="AS1301" s="32">
        <f t="shared" si="728"/>
        <v>0</v>
      </c>
      <c r="AT1301" s="33">
        <f t="shared" si="729"/>
        <v>50000</v>
      </c>
      <c r="AU1301" s="33">
        <f t="shared" si="730"/>
        <v>200000</v>
      </c>
      <c r="AV1301" s="33">
        <v>257799</v>
      </c>
      <c r="AW1301" s="33">
        <f t="shared" si="731"/>
        <v>0</v>
      </c>
      <c r="AX1301" s="33">
        <f t="shared" si="732"/>
        <v>0</v>
      </c>
      <c r="AY1301" s="34">
        <f t="shared" si="733"/>
        <v>13370.177697000003</v>
      </c>
    </row>
    <row r="1302" spans="1:51" ht="15" customHeight="1" x14ac:dyDescent="0.3">
      <c r="A1302" s="166" t="s">
        <v>2507</v>
      </c>
      <c r="B1302" s="99">
        <v>15053.89</v>
      </c>
      <c r="C1302" s="99">
        <v>12957.25</v>
      </c>
      <c r="D1302" s="99">
        <v>81734.41</v>
      </c>
      <c r="E1302" s="99">
        <v>77118.740000000005</v>
      </c>
      <c r="F1302" s="127">
        <v>90000</v>
      </c>
      <c r="G1302" s="126">
        <v>0</v>
      </c>
      <c r="H1302" s="182">
        <v>46512</v>
      </c>
      <c r="I1302" s="182">
        <v>46533</v>
      </c>
      <c r="J1302" s="166">
        <v>3.9</v>
      </c>
      <c r="K1302" s="166">
        <v>2.1</v>
      </c>
      <c r="L1302" s="167" t="s">
        <v>1207</v>
      </c>
      <c r="M1302" s="168" t="s">
        <v>1204</v>
      </c>
      <c r="N1302" s="169">
        <v>0.03</v>
      </c>
      <c r="O1302" s="21">
        <f t="shared" si="734"/>
        <v>1.7999999999999998</v>
      </c>
      <c r="P1302" s="21" t="str">
        <f t="shared" si="735"/>
        <v>N</v>
      </c>
      <c r="Q1302" s="22">
        <f t="shared" si="736"/>
        <v>28011.14</v>
      </c>
      <c r="R1302" s="8" t="str">
        <f t="shared" si="737"/>
        <v>N</v>
      </c>
      <c r="S1302" s="23">
        <f t="shared" si="738"/>
        <v>3.5999999999999996</v>
      </c>
      <c r="T1302" s="24">
        <f t="shared" si="739"/>
        <v>50000</v>
      </c>
      <c r="U1302" s="24">
        <f t="shared" si="740"/>
        <v>200000</v>
      </c>
      <c r="V1302" s="24">
        <f t="shared" si="741"/>
        <v>257500</v>
      </c>
      <c r="W1302" s="24">
        <f t="shared" si="742"/>
        <v>14425.7371</v>
      </c>
      <c r="X1302" s="24">
        <f t="shared" si="743"/>
        <v>0</v>
      </c>
      <c r="Y1302" s="24">
        <f t="shared" si="744"/>
        <v>14425.7371</v>
      </c>
      <c r="Z1302" s="24">
        <f t="shared" si="745"/>
        <v>14425.7371</v>
      </c>
      <c r="AA1302" s="25" t="str">
        <f t="shared" si="746"/>
        <v>N</v>
      </c>
      <c r="AB1302" s="26">
        <f t="shared" si="747"/>
        <v>2.5999999999999996</v>
      </c>
      <c r="AC1302" s="27">
        <f t="shared" si="748"/>
        <v>50000</v>
      </c>
      <c r="AD1302" s="28">
        <f t="shared" si="749"/>
        <v>200000</v>
      </c>
      <c r="AE1302" s="28">
        <f t="shared" si="750"/>
        <v>257500</v>
      </c>
      <c r="AF1302" s="28">
        <f t="shared" si="751"/>
        <v>14858.509213000001</v>
      </c>
      <c r="AG1302" s="28">
        <f t="shared" si="752"/>
        <v>0</v>
      </c>
      <c r="AH1302" s="28">
        <f t="shared" si="753"/>
        <v>14858.509213000001</v>
      </c>
      <c r="AI1302" s="28">
        <f t="shared" si="754"/>
        <v>14858.509213000001</v>
      </c>
      <c r="AJ1302" s="29" t="str">
        <f t="shared" si="755"/>
        <v>N</v>
      </c>
      <c r="AK1302" s="30">
        <f t="shared" si="720"/>
        <v>1.5999999999999996</v>
      </c>
      <c r="AL1302" s="31">
        <f t="shared" si="721"/>
        <v>50000</v>
      </c>
      <c r="AM1302" s="31">
        <f t="shared" si="722"/>
        <v>200000</v>
      </c>
      <c r="AN1302" s="31">
        <f t="shared" si="723"/>
        <v>257500</v>
      </c>
      <c r="AO1302" s="31">
        <f t="shared" si="724"/>
        <v>15304.264489390001</v>
      </c>
      <c r="AP1302" s="31">
        <f t="shared" si="725"/>
        <v>0</v>
      </c>
      <c r="AQ1302" s="31">
        <f t="shared" si="726"/>
        <v>15304.264489390001</v>
      </c>
      <c r="AR1302" s="31">
        <f t="shared" si="727"/>
        <v>15304.264489390001</v>
      </c>
      <c r="AS1302" s="32">
        <f t="shared" si="728"/>
        <v>0.59999999999999964</v>
      </c>
      <c r="AT1302" s="33">
        <f t="shared" si="729"/>
        <v>50000</v>
      </c>
      <c r="AU1302" s="33">
        <f t="shared" si="730"/>
        <v>200000</v>
      </c>
      <c r="AV1302" s="33">
        <v>257800</v>
      </c>
      <c r="AW1302" s="33">
        <f t="shared" si="731"/>
        <v>15763.392424071702</v>
      </c>
      <c r="AX1302" s="33">
        <f t="shared" si="732"/>
        <v>15763.392424071702</v>
      </c>
      <c r="AY1302" s="34">
        <f t="shared" si="733"/>
        <v>60351.903226461705</v>
      </c>
    </row>
    <row r="1303" spans="1:51" ht="15" customHeight="1" x14ac:dyDescent="0.3">
      <c r="A1303" s="166" t="s">
        <v>2508</v>
      </c>
      <c r="B1303" s="99">
        <v>14149.62</v>
      </c>
      <c r="C1303" s="99">
        <v>9960.76</v>
      </c>
      <c r="D1303" s="99">
        <v>86499.22</v>
      </c>
      <c r="E1303" s="99">
        <v>78492.850000000006</v>
      </c>
      <c r="F1303" s="127">
        <v>90000</v>
      </c>
      <c r="G1303" s="126">
        <v>0</v>
      </c>
      <c r="H1303" s="182">
        <v>46562</v>
      </c>
      <c r="I1303" s="182">
        <v>46575</v>
      </c>
      <c r="J1303" s="166">
        <v>4.7</v>
      </c>
      <c r="K1303" s="166">
        <v>1.9</v>
      </c>
      <c r="L1303" s="167" t="s">
        <v>1206</v>
      </c>
      <c r="M1303" s="168" t="s">
        <v>1205</v>
      </c>
      <c r="N1303" s="169">
        <v>2.7E-2</v>
      </c>
      <c r="O1303" s="21">
        <f t="shared" si="734"/>
        <v>2.8000000000000003</v>
      </c>
      <c r="P1303" s="21" t="str">
        <f t="shared" si="735"/>
        <v>N</v>
      </c>
      <c r="Q1303" s="22">
        <f t="shared" si="736"/>
        <v>24110.38</v>
      </c>
      <c r="R1303" s="8" t="str">
        <f t="shared" si="737"/>
        <v>N</v>
      </c>
      <c r="S1303" s="23">
        <f t="shared" si="738"/>
        <v>2.8000000000000003</v>
      </c>
      <c r="T1303" s="24">
        <f t="shared" si="739"/>
        <v>20500</v>
      </c>
      <c r="U1303" s="24">
        <f t="shared" si="740"/>
        <v>100000</v>
      </c>
      <c r="V1303" s="24">
        <f t="shared" si="741"/>
        <v>257500</v>
      </c>
      <c r="W1303" s="24">
        <f t="shared" si="742"/>
        <v>13500.779999999999</v>
      </c>
      <c r="X1303" s="24">
        <f t="shared" si="743"/>
        <v>0</v>
      </c>
      <c r="Y1303" s="24">
        <f t="shared" si="744"/>
        <v>13500.779999999999</v>
      </c>
      <c r="Z1303" s="24">
        <f t="shared" si="745"/>
        <v>11260.580259999999</v>
      </c>
      <c r="AA1303" s="25" t="str">
        <f t="shared" si="746"/>
        <v>N</v>
      </c>
      <c r="AB1303" s="26">
        <f t="shared" si="747"/>
        <v>1.8000000000000003</v>
      </c>
      <c r="AC1303" s="27">
        <f t="shared" si="748"/>
        <v>20500</v>
      </c>
      <c r="AD1303" s="28">
        <f t="shared" si="749"/>
        <v>100000</v>
      </c>
      <c r="AE1303" s="28">
        <f t="shared" si="750"/>
        <v>257500</v>
      </c>
      <c r="AF1303" s="28">
        <f t="shared" si="751"/>
        <v>0</v>
      </c>
      <c r="AG1303" s="28">
        <f t="shared" si="752"/>
        <v>0</v>
      </c>
      <c r="AH1303" s="28">
        <f t="shared" si="753"/>
        <v>0</v>
      </c>
      <c r="AI1303" s="28">
        <f t="shared" si="754"/>
        <v>25429.916987019995</v>
      </c>
      <c r="AJ1303" s="29" t="str">
        <f t="shared" si="755"/>
        <v>N</v>
      </c>
      <c r="AK1303" s="30">
        <f t="shared" si="720"/>
        <v>0.80000000000000027</v>
      </c>
      <c r="AL1303" s="31">
        <f t="shared" si="721"/>
        <v>20500</v>
      </c>
      <c r="AM1303" s="31">
        <f t="shared" si="722"/>
        <v>100000</v>
      </c>
      <c r="AN1303" s="31">
        <f t="shared" si="723"/>
        <v>257500</v>
      </c>
      <c r="AO1303" s="31">
        <f t="shared" si="724"/>
        <v>0</v>
      </c>
      <c r="AP1303" s="31">
        <f t="shared" si="725"/>
        <v>0</v>
      </c>
      <c r="AQ1303" s="31">
        <f t="shared" si="726"/>
        <v>0</v>
      </c>
      <c r="AR1303" s="31">
        <f t="shared" si="727"/>
        <v>26116.524745669532</v>
      </c>
      <c r="AS1303" s="32">
        <f t="shared" si="728"/>
        <v>0</v>
      </c>
      <c r="AT1303" s="33">
        <f t="shared" si="729"/>
        <v>20500</v>
      </c>
      <c r="AU1303" s="33">
        <f t="shared" si="730"/>
        <v>100000</v>
      </c>
      <c r="AV1303" s="33">
        <v>257801</v>
      </c>
      <c r="AW1303" s="33">
        <f t="shared" si="731"/>
        <v>0</v>
      </c>
      <c r="AX1303" s="33">
        <f t="shared" si="732"/>
        <v>0</v>
      </c>
      <c r="AY1303" s="34">
        <f t="shared" si="733"/>
        <v>62807.021992689522</v>
      </c>
    </row>
    <row r="1304" spans="1:51" ht="15" customHeight="1" x14ac:dyDescent="0.3">
      <c r="A1304" s="166" t="s">
        <v>2509</v>
      </c>
      <c r="B1304" s="99">
        <v>17957.5</v>
      </c>
      <c r="C1304" s="99">
        <v>26991.41</v>
      </c>
      <c r="D1304" s="99">
        <v>109809.41</v>
      </c>
      <c r="E1304" s="99">
        <v>101014.02</v>
      </c>
      <c r="F1304" s="127">
        <v>105000</v>
      </c>
      <c r="G1304" s="126">
        <v>12500</v>
      </c>
      <c r="H1304" s="182">
        <v>46335</v>
      </c>
      <c r="I1304" s="182">
        <v>46404</v>
      </c>
      <c r="J1304" s="166">
        <v>2.1</v>
      </c>
      <c r="K1304" s="166">
        <v>1.8</v>
      </c>
      <c r="L1304" s="167" t="s">
        <v>1206</v>
      </c>
      <c r="M1304" s="168" t="s">
        <v>1205</v>
      </c>
      <c r="N1304" s="169">
        <v>0.06</v>
      </c>
      <c r="O1304" s="21">
        <f t="shared" si="734"/>
        <v>0.30000000000000004</v>
      </c>
      <c r="P1304" s="21" t="str">
        <f t="shared" si="735"/>
        <v>N</v>
      </c>
      <c r="Q1304" s="22">
        <f t="shared" si="736"/>
        <v>44948.91</v>
      </c>
      <c r="R1304" s="8" t="str">
        <f t="shared" si="737"/>
        <v>N</v>
      </c>
      <c r="S1304" s="23">
        <f t="shared" si="738"/>
        <v>0.30000000000000004</v>
      </c>
      <c r="T1304" s="24">
        <f t="shared" si="739"/>
        <v>20500</v>
      </c>
      <c r="U1304" s="24">
        <f t="shared" si="740"/>
        <v>100000</v>
      </c>
      <c r="V1304" s="24">
        <f t="shared" si="741"/>
        <v>257500</v>
      </c>
      <c r="W1304" s="24">
        <f t="shared" si="742"/>
        <v>0</v>
      </c>
      <c r="X1304" s="24">
        <f t="shared" si="743"/>
        <v>0</v>
      </c>
      <c r="Y1304" s="24">
        <f t="shared" si="744"/>
        <v>0</v>
      </c>
      <c r="Z1304" s="24">
        <f t="shared" si="745"/>
        <v>47645.844600000004</v>
      </c>
      <c r="AA1304" s="25" t="str">
        <f t="shared" si="746"/>
        <v>N</v>
      </c>
      <c r="AB1304" s="26">
        <f t="shared" si="747"/>
        <v>0</v>
      </c>
      <c r="AC1304" s="27">
        <f t="shared" si="748"/>
        <v>20500</v>
      </c>
      <c r="AD1304" s="28">
        <f t="shared" si="749"/>
        <v>100000</v>
      </c>
      <c r="AE1304" s="28">
        <f t="shared" si="750"/>
        <v>257500</v>
      </c>
      <c r="AF1304" s="28">
        <f t="shared" si="751"/>
        <v>0</v>
      </c>
      <c r="AG1304" s="28">
        <f t="shared" si="752"/>
        <v>0</v>
      </c>
      <c r="AH1304" s="28">
        <f t="shared" si="753"/>
        <v>0</v>
      </c>
      <c r="AI1304" s="28">
        <f t="shared" si="754"/>
        <v>0</v>
      </c>
      <c r="AJ1304" s="29" t="str">
        <f t="shared" si="755"/>
        <v>N</v>
      </c>
      <c r="AK1304" s="30">
        <f t="shared" si="720"/>
        <v>0</v>
      </c>
      <c r="AL1304" s="31">
        <f t="shared" si="721"/>
        <v>20500</v>
      </c>
      <c r="AM1304" s="31">
        <f t="shared" si="722"/>
        <v>100000</v>
      </c>
      <c r="AN1304" s="31">
        <f t="shared" si="723"/>
        <v>257500</v>
      </c>
      <c r="AO1304" s="31">
        <f t="shared" si="724"/>
        <v>0</v>
      </c>
      <c r="AP1304" s="31">
        <f t="shared" si="725"/>
        <v>0</v>
      </c>
      <c r="AQ1304" s="31">
        <f t="shared" si="726"/>
        <v>0</v>
      </c>
      <c r="AR1304" s="31">
        <f t="shared" si="727"/>
        <v>0</v>
      </c>
      <c r="AS1304" s="32">
        <f t="shared" si="728"/>
        <v>0</v>
      </c>
      <c r="AT1304" s="33">
        <f t="shared" si="729"/>
        <v>20500</v>
      </c>
      <c r="AU1304" s="33">
        <f t="shared" si="730"/>
        <v>100000</v>
      </c>
      <c r="AV1304" s="33">
        <v>257802</v>
      </c>
      <c r="AW1304" s="33">
        <f t="shared" si="731"/>
        <v>0</v>
      </c>
      <c r="AX1304" s="33">
        <f t="shared" si="732"/>
        <v>0</v>
      </c>
      <c r="AY1304" s="34">
        <f t="shared" si="733"/>
        <v>47645.844600000004</v>
      </c>
    </row>
    <row r="1305" spans="1:51" ht="15" customHeight="1" x14ac:dyDescent="0.3">
      <c r="A1305" s="166" t="s">
        <v>2510</v>
      </c>
      <c r="B1305" s="99">
        <v>10057.6</v>
      </c>
      <c r="C1305" s="99">
        <v>25833.759999999998</v>
      </c>
      <c r="D1305" s="99">
        <v>76376.91</v>
      </c>
      <c r="E1305" s="99">
        <v>69448.92</v>
      </c>
      <c r="F1305" s="127">
        <v>90000</v>
      </c>
      <c r="G1305" s="126">
        <v>12500</v>
      </c>
      <c r="H1305" s="182">
        <v>46562</v>
      </c>
      <c r="I1305" s="182">
        <v>46603</v>
      </c>
      <c r="J1305" s="166">
        <v>4.2</v>
      </c>
      <c r="K1305" s="166">
        <v>0</v>
      </c>
      <c r="L1305" s="167" t="s">
        <v>1207</v>
      </c>
      <c r="M1305" s="168" t="s">
        <v>1204</v>
      </c>
      <c r="N1305" s="169">
        <v>0.01</v>
      </c>
      <c r="O1305" s="21">
        <f t="shared" si="734"/>
        <v>4.2</v>
      </c>
      <c r="P1305" s="21" t="str">
        <f t="shared" si="735"/>
        <v>N</v>
      </c>
      <c r="Q1305" s="22">
        <f t="shared" si="736"/>
        <v>35891.360000000001</v>
      </c>
      <c r="R1305" s="8" t="str">
        <f t="shared" si="737"/>
        <v>N</v>
      </c>
      <c r="S1305" s="23">
        <f t="shared" si="738"/>
        <v>8.4</v>
      </c>
      <c r="T1305" s="24">
        <f t="shared" si="739"/>
        <v>50000</v>
      </c>
      <c r="U1305" s="24">
        <f t="shared" si="740"/>
        <v>200000</v>
      </c>
      <c r="V1305" s="24">
        <f t="shared" si="741"/>
        <v>257500</v>
      </c>
      <c r="W1305" s="24">
        <f t="shared" si="742"/>
        <v>18125.1368</v>
      </c>
      <c r="X1305" s="24">
        <f t="shared" si="743"/>
        <v>0</v>
      </c>
      <c r="Y1305" s="24">
        <f t="shared" si="744"/>
        <v>18125.1368</v>
      </c>
      <c r="Z1305" s="24">
        <f t="shared" si="745"/>
        <v>18125.1368</v>
      </c>
      <c r="AA1305" s="25" t="str">
        <f t="shared" si="746"/>
        <v>N</v>
      </c>
      <c r="AB1305" s="26">
        <f t="shared" si="747"/>
        <v>7.4</v>
      </c>
      <c r="AC1305" s="27">
        <f t="shared" si="748"/>
        <v>50000</v>
      </c>
      <c r="AD1305" s="28">
        <f t="shared" si="749"/>
        <v>200000</v>
      </c>
      <c r="AE1305" s="28">
        <f t="shared" si="750"/>
        <v>257500</v>
      </c>
      <c r="AF1305" s="28">
        <f t="shared" si="751"/>
        <v>18306.388168000001</v>
      </c>
      <c r="AG1305" s="28">
        <f t="shared" si="752"/>
        <v>0</v>
      </c>
      <c r="AH1305" s="28">
        <f t="shared" si="753"/>
        <v>18306.388168000001</v>
      </c>
      <c r="AI1305" s="28">
        <f t="shared" si="754"/>
        <v>18306.388168000001</v>
      </c>
      <c r="AJ1305" s="29" t="str">
        <f t="shared" si="755"/>
        <v>N</v>
      </c>
      <c r="AK1305" s="30">
        <f t="shared" si="720"/>
        <v>6.4</v>
      </c>
      <c r="AL1305" s="31">
        <f t="shared" si="721"/>
        <v>50000</v>
      </c>
      <c r="AM1305" s="31">
        <f t="shared" si="722"/>
        <v>200000</v>
      </c>
      <c r="AN1305" s="31">
        <f t="shared" si="723"/>
        <v>257500</v>
      </c>
      <c r="AO1305" s="31">
        <f t="shared" si="724"/>
        <v>18489.452049680003</v>
      </c>
      <c r="AP1305" s="31">
        <f t="shared" si="725"/>
        <v>0</v>
      </c>
      <c r="AQ1305" s="31">
        <f t="shared" si="726"/>
        <v>18489.452049680003</v>
      </c>
      <c r="AR1305" s="31">
        <f t="shared" si="727"/>
        <v>18489.452049680003</v>
      </c>
      <c r="AS1305" s="32">
        <f t="shared" si="728"/>
        <v>5.4</v>
      </c>
      <c r="AT1305" s="33">
        <f t="shared" si="729"/>
        <v>50000</v>
      </c>
      <c r="AU1305" s="33">
        <f t="shared" si="730"/>
        <v>200000</v>
      </c>
      <c r="AV1305" s="33">
        <v>257803</v>
      </c>
      <c r="AW1305" s="33">
        <f t="shared" si="731"/>
        <v>18674.346570176804</v>
      </c>
      <c r="AX1305" s="33">
        <f t="shared" si="732"/>
        <v>18674.346570176804</v>
      </c>
      <c r="AY1305" s="34">
        <f t="shared" si="733"/>
        <v>73595.323587856808</v>
      </c>
    </row>
    <row r="1306" spans="1:51" ht="15" customHeight="1" x14ac:dyDescent="0.3">
      <c r="A1306" s="166" t="s">
        <v>2511</v>
      </c>
      <c r="B1306" s="99">
        <v>16403.82</v>
      </c>
      <c r="C1306" s="99">
        <v>23295.55</v>
      </c>
      <c r="D1306" s="99">
        <v>88617.65</v>
      </c>
      <c r="E1306" s="99">
        <v>78705.539999999994</v>
      </c>
      <c r="F1306" s="127">
        <v>206000</v>
      </c>
      <c r="G1306" s="126">
        <v>0</v>
      </c>
      <c r="H1306" s="182">
        <v>46220</v>
      </c>
      <c r="I1306" s="182">
        <v>46282</v>
      </c>
      <c r="J1306" s="166">
        <v>1.6</v>
      </c>
      <c r="K1306" s="166">
        <v>1.4</v>
      </c>
      <c r="L1306" s="167" t="s">
        <v>1207</v>
      </c>
      <c r="M1306" s="168" t="s">
        <v>1203</v>
      </c>
      <c r="N1306" s="169">
        <v>0.02</v>
      </c>
      <c r="O1306" s="21">
        <f t="shared" si="734"/>
        <v>0.20000000000000018</v>
      </c>
      <c r="P1306" s="21" t="str">
        <f t="shared" si="735"/>
        <v>N</v>
      </c>
      <c r="Q1306" s="22">
        <f t="shared" si="736"/>
        <v>39699.369999999995</v>
      </c>
      <c r="R1306" s="8" t="str">
        <f t="shared" si="737"/>
        <v>N</v>
      </c>
      <c r="S1306" s="23">
        <f t="shared" si="738"/>
        <v>0.26666666666666689</v>
      </c>
      <c r="T1306" s="24">
        <f t="shared" si="739"/>
        <v>50000</v>
      </c>
      <c r="U1306" s="24">
        <f t="shared" si="740"/>
        <v>200000</v>
      </c>
      <c r="V1306" s="24">
        <f t="shared" si="741"/>
        <v>257500</v>
      </c>
      <c r="W1306" s="24">
        <f t="shared" si="742"/>
        <v>30370.018049999995</v>
      </c>
      <c r="X1306" s="24">
        <f t="shared" si="743"/>
        <v>0</v>
      </c>
      <c r="Y1306" s="24">
        <f t="shared" si="744"/>
        <v>30370.018049999995</v>
      </c>
      <c r="Z1306" s="24">
        <f t="shared" si="745"/>
        <v>10123.339349999998</v>
      </c>
      <c r="AA1306" s="25" t="str">
        <f t="shared" si="746"/>
        <v>N</v>
      </c>
      <c r="AB1306" s="26">
        <f t="shared" si="747"/>
        <v>0</v>
      </c>
      <c r="AC1306" s="27">
        <f t="shared" si="748"/>
        <v>50000</v>
      </c>
      <c r="AD1306" s="28">
        <f t="shared" si="749"/>
        <v>200000</v>
      </c>
      <c r="AE1306" s="28">
        <f t="shared" si="750"/>
        <v>257500</v>
      </c>
      <c r="AF1306" s="28">
        <f t="shared" si="751"/>
        <v>0</v>
      </c>
      <c r="AG1306" s="28">
        <f t="shared" si="752"/>
        <v>0</v>
      </c>
      <c r="AH1306" s="28">
        <f t="shared" si="753"/>
        <v>0</v>
      </c>
      <c r="AI1306" s="28">
        <f t="shared" si="754"/>
        <v>0</v>
      </c>
      <c r="AJ1306" s="29" t="str">
        <f t="shared" si="755"/>
        <v>N</v>
      </c>
      <c r="AK1306" s="30">
        <f t="shared" si="720"/>
        <v>0</v>
      </c>
      <c r="AL1306" s="31">
        <f t="shared" si="721"/>
        <v>50000</v>
      </c>
      <c r="AM1306" s="31">
        <f t="shared" si="722"/>
        <v>200000</v>
      </c>
      <c r="AN1306" s="31">
        <f t="shared" si="723"/>
        <v>257500</v>
      </c>
      <c r="AO1306" s="31">
        <f t="shared" si="724"/>
        <v>0</v>
      </c>
      <c r="AP1306" s="31">
        <f t="shared" si="725"/>
        <v>0</v>
      </c>
      <c r="AQ1306" s="31">
        <f t="shared" si="726"/>
        <v>0</v>
      </c>
      <c r="AR1306" s="31">
        <f t="shared" si="727"/>
        <v>0</v>
      </c>
      <c r="AS1306" s="32">
        <f t="shared" si="728"/>
        <v>0</v>
      </c>
      <c r="AT1306" s="33">
        <f t="shared" si="729"/>
        <v>50000</v>
      </c>
      <c r="AU1306" s="33">
        <f t="shared" si="730"/>
        <v>200000</v>
      </c>
      <c r="AV1306" s="33">
        <v>257804</v>
      </c>
      <c r="AW1306" s="33">
        <f t="shared" si="731"/>
        <v>0</v>
      </c>
      <c r="AX1306" s="33">
        <f t="shared" si="732"/>
        <v>0</v>
      </c>
      <c r="AY1306" s="34">
        <f t="shared" si="733"/>
        <v>10123.339349999998</v>
      </c>
    </row>
    <row r="1307" spans="1:51" ht="15" customHeight="1" x14ac:dyDescent="0.3">
      <c r="A1307" s="166" t="s">
        <v>2512</v>
      </c>
      <c r="B1307" s="99">
        <v>11967.9</v>
      </c>
      <c r="C1307" s="99">
        <v>19484.349999999999</v>
      </c>
      <c r="D1307" s="99">
        <v>106913.97</v>
      </c>
      <c r="E1307" s="99">
        <v>95769.73</v>
      </c>
      <c r="F1307" s="127">
        <v>49000</v>
      </c>
      <c r="G1307" s="126">
        <v>0</v>
      </c>
      <c r="H1307" s="182">
        <v>46301</v>
      </c>
      <c r="I1307" s="182">
        <v>46313</v>
      </c>
      <c r="J1307" s="166">
        <v>3.9</v>
      </c>
      <c r="K1307" s="166">
        <v>0.1</v>
      </c>
      <c r="L1307" s="167" t="s">
        <v>1206</v>
      </c>
      <c r="M1307" s="168" t="s">
        <v>1204</v>
      </c>
      <c r="N1307" s="169">
        <v>0.02</v>
      </c>
      <c r="O1307" s="21">
        <f t="shared" si="734"/>
        <v>3.8</v>
      </c>
      <c r="P1307" s="21" t="str">
        <f t="shared" si="735"/>
        <v>N</v>
      </c>
      <c r="Q1307" s="22">
        <f t="shared" si="736"/>
        <v>31452.25</v>
      </c>
      <c r="R1307" s="8" t="str">
        <f t="shared" si="737"/>
        <v>N</v>
      </c>
      <c r="S1307" s="23">
        <f t="shared" si="738"/>
        <v>7.6</v>
      </c>
      <c r="T1307" s="24">
        <f t="shared" si="739"/>
        <v>20500</v>
      </c>
      <c r="U1307" s="24">
        <f t="shared" si="740"/>
        <v>100000</v>
      </c>
      <c r="V1307" s="24">
        <f t="shared" si="741"/>
        <v>257500</v>
      </c>
      <c r="W1307" s="24">
        <f t="shared" si="742"/>
        <v>0</v>
      </c>
      <c r="X1307" s="24">
        <f t="shared" si="743"/>
        <v>0</v>
      </c>
      <c r="Y1307" s="24">
        <f t="shared" si="744"/>
        <v>0</v>
      </c>
      <c r="Z1307" s="24">
        <f t="shared" si="745"/>
        <v>32081.295000000002</v>
      </c>
      <c r="AA1307" s="25" t="str">
        <f t="shared" si="746"/>
        <v>N</v>
      </c>
      <c r="AB1307" s="26">
        <f t="shared" si="747"/>
        <v>6.6</v>
      </c>
      <c r="AC1307" s="27">
        <f t="shared" si="748"/>
        <v>20500</v>
      </c>
      <c r="AD1307" s="28">
        <f t="shared" si="749"/>
        <v>100000</v>
      </c>
      <c r="AE1307" s="28">
        <f t="shared" si="750"/>
        <v>257500</v>
      </c>
      <c r="AF1307" s="28">
        <f t="shared" si="751"/>
        <v>0</v>
      </c>
      <c r="AG1307" s="28">
        <f t="shared" si="752"/>
        <v>0</v>
      </c>
      <c r="AH1307" s="28">
        <f t="shared" si="753"/>
        <v>0</v>
      </c>
      <c r="AI1307" s="28">
        <f t="shared" si="754"/>
        <v>32722.920900000001</v>
      </c>
      <c r="AJ1307" s="29" t="str">
        <f t="shared" si="755"/>
        <v>N</v>
      </c>
      <c r="AK1307" s="30">
        <f t="shared" si="720"/>
        <v>5.6</v>
      </c>
      <c r="AL1307" s="31">
        <f t="shared" si="721"/>
        <v>20500</v>
      </c>
      <c r="AM1307" s="31">
        <f t="shared" si="722"/>
        <v>100000</v>
      </c>
      <c r="AN1307" s="31">
        <f t="shared" si="723"/>
        <v>257500</v>
      </c>
      <c r="AO1307" s="31">
        <f t="shared" si="724"/>
        <v>0</v>
      </c>
      <c r="AP1307" s="31">
        <f t="shared" si="725"/>
        <v>0</v>
      </c>
      <c r="AQ1307" s="31">
        <f t="shared" si="726"/>
        <v>0</v>
      </c>
      <c r="AR1307" s="31">
        <f t="shared" si="727"/>
        <v>33377.379317999999</v>
      </c>
      <c r="AS1307" s="32">
        <f t="shared" si="728"/>
        <v>4.5999999999999996</v>
      </c>
      <c r="AT1307" s="33">
        <f t="shared" si="729"/>
        <v>20500</v>
      </c>
      <c r="AU1307" s="33">
        <f t="shared" si="730"/>
        <v>100000</v>
      </c>
      <c r="AV1307" s="33">
        <v>257805</v>
      </c>
      <c r="AW1307" s="33">
        <f t="shared" si="731"/>
        <v>0</v>
      </c>
      <c r="AX1307" s="33">
        <f t="shared" si="732"/>
        <v>34044.92690436</v>
      </c>
      <c r="AY1307" s="34">
        <f t="shared" si="733"/>
        <v>132226.52212236001</v>
      </c>
    </row>
    <row r="1308" spans="1:51" ht="15" customHeight="1" x14ac:dyDescent="0.3">
      <c r="A1308" s="166" t="s">
        <v>2513</v>
      </c>
      <c r="B1308" s="99">
        <v>15354.78</v>
      </c>
      <c r="C1308" s="99">
        <v>24360.52</v>
      </c>
      <c r="D1308" s="99">
        <v>82880.179999999993</v>
      </c>
      <c r="E1308" s="99">
        <v>76805.66</v>
      </c>
      <c r="F1308" s="127">
        <v>112000</v>
      </c>
      <c r="G1308" s="126">
        <v>0</v>
      </c>
      <c r="H1308" s="182">
        <v>46259</v>
      </c>
      <c r="I1308" s="182">
        <v>46335</v>
      </c>
      <c r="J1308" s="166">
        <v>1.9</v>
      </c>
      <c r="K1308" s="166">
        <v>1.1000000000000001</v>
      </c>
      <c r="L1308" s="167" t="s">
        <v>1206</v>
      </c>
      <c r="M1308" s="168" t="s">
        <v>1204</v>
      </c>
      <c r="N1308" s="169">
        <v>0.02</v>
      </c>
      <c r="O1308" s="21">
        <f t="shared" si="734"/>
        <v>0.79999999999999982</v>
      </c>
      <c r="P1308" s="21" t="str">
        <f t="shared" si="735"/>
        <v>N</v>
      </c>
      <c r="Q1308" s="22">
        <f t="shared" si="736"/>
        <v>39715.300000000003</v>
      </c>
      <c r="R1308" s="8" t="str">
        <f t="shared" si="737"/>
        <v>N</v>
      </c>
      <c r="S1308" s="23">
        <f t="shared" si="738"/>
        <v>1.5999999999999996</v>
      </c>
      <c r="T1308" s="24">
        <f t="shared" si="739"/>
        <v>20500</v>
      </c>
      <c r="U1308" s="24">
        <f t="shared" si="740"/>
        <v>100000</v>
      </c>
      <c r="V1308" s="24">
        <f t="shared" si="741"/>
        <v>257500</v>
      </c>
      <c r="W1308" s="24">
        <f t="shared" si="742"/>
        <v>8559.9100000000035</v>
      </c>
      <c r="X1308" s="24">
        <f t="shared" si="743"/>
        <v>0</v>
      </c>
      <c r="Y1308" s="24">
        <f t="shared" si="744"/>
        <v>8559.9100000000035</v>
      </c>
      <c r="Z1308" s="24">
        <f t="shared" si="745"/>
        <v>31949.696000000004</v>
      </c>
      <c r="AA1308" s="25" t="str">
        <f t="shared" si="746"/>
        <v>N</v>
      </c>
      <c r="AB1308" s="26">
        <f t="shared" si="747"/>
        <v>0.59999999999999964</v>
      </c>
      <c r="AC1308" s="27">
        <f t="shared" si="748"/>
        <v>20500</v>
      </c>
      <c r="AD1308" s="28">
        <f t="shared" si="749"/>
        <v>100000</v>
      </c>
      <c r="AE1308" s="28">
        <f t="shared" si="750"/>
        <v>257500</v>
      </c>
      <c r="AF1308" s="28">
        <f t="shared" si="751"/>
        <v>4279.9550000000017</v>
      </c>
      <c r="AG1308" s="28">
        <f t="shared" si="752"/>
        <v>0</v>
      </c>
      <c r="AH1308" s="28">
        <f t="shared" si="753"/>
        <v>4279.9550000000017</v>
      </c>
      <c r="AI1308" s="28">
        <f t="shared" si="754"/>
        <v>37039.843120000005</v>
      </c>
      <c r="AJ1308" s="29" t="str">
        <f t="shared" si="755"/>
        <v>N</v>
      </c>
      <c r="AK1308" s="30">
        <f t="shared" si="720"/>
        <v>0</v>
      </c>
      <c r="AL1308" s="31">
        <f t="shared" si="721"/>
        <v>20500</v>
      </c>
      <c r="AM1308" s="31">
        <f t="shared" si="722"/>
        <v>100000</v>
      </c>
      <c r="AN1308" s="31">
        <f t="shared" si="723"/>
        <v>257500</v>
      </c>
      <c r="AO1308" s="31">
        <f t="shared" si="724"/>
        <v>0</v>
      </c>
      <c r="AP1308" s="31">
        <f t="shared" si="725"/>
        <v>0</v>
      </c>
      <c r="AQ1308" s="31">
        <f t="shared" si="726"/>
        <v>0</v>
      </c>
      <c r="AR1308" s="31">
        <f t="shared" si="727"/>
        <v>0</v>
      </c>
      <c r="AS1308" s="32">
        <f t="shared" si="728"/>
        <v>0</v>
      </c>
      <c r="AT1308" s="33">
        <f t="shared" si="729"/>
        <v>20500</v>
      </c>
      <c r="AU1308" s="33">
        <f t="shared" si="730"/>
        <v>100000</v>
      </c>
      <c r="AV1308" s="33">
        <v>257806</v>
      </c>
      <c r="AW1308" s="33">
        <f t="shared" si="731"/>
        <v>0</v>
      </c>
      <c r="AX1308" s="33">
        <f t="shared" si="732"/>
        <v>0</v>
      </c>
      <c r="AY1308" s="34">
        <f t="shared" si="733"/>
        <v>68989.539120000001</v>
      </c>
    </row>
    <row r="1309" spans="1:51" ht="15" customHeight="1" x14ac:dyDescent="0.3">
      <c r="A1309" s="166" t="s">
        <v>2514</v>
      </c>
      <c r="B1309" s="99">
        <v>11097.02</v>
      </c>
      <c r="C1309" s="99">
        <v>6713.68</v>
      </c>
      <c r="D1309" s="99">
        <v>62881.94</v>
      </c>
      <c r="E1309" s="99">
        <v>54204.74</v>
      </c>
      <c r="F1309" s="127">
        <v>30000</v>
      </c>
      <c r="G1309" s="126">
        <v>0</v>
      </c>
      <c r="H1309" s="182">
        <v>46275</v>
      </c>
      <c r="I1309" s="182">
        <v>46303</v>
      </c>
      <c r="J1309" s="166">
        <v>3.5</v>
      </c>
      <c r="K1309" s="166">
        <v>0.2</v>
      </c>
      <c r="L1309" s="167" t="s">
        <v>1206</v>
      </c>
      <c r="M1309" s="168" t="s">
        <v>1205</v>
      </c>
      <c r="N1309" s="169">
        <v>0.04</v>
      </c>
      <c r="O1309" s="21">
        <f t="shared" si="734"/>
        <v>3.3</v>
      </c>
      <c r="P1309" s="21" t="str">
        <f t="shared" si="735"/>
        <v>N</v>
      </c>
      <c r="Q1309" s="22">
        <f t="shared" si="736"/>
        <v>17810.7</v>
      </c>
      <c r="R1309" s="8" t="str">
        <f t="shared" si="737"/>
        <v>N</v>
      </c>
      <c r="S1309" s="23">
        <f t="shared" si="738"/>
        <v>3.3</v>
      </c>
      <c r="T1309" s="24">
        <f t="shared" si="739"/>
        <v>20500</v>
      </c>
      <c r="U1309" s="24">
        <f t="shared" si="740"/>
        <v>100000</v>
      </c>
      <c r="V1309" s="24">
        <f t="shared" si="741"/>
        <v>257500</v>
      </c>
      <c r="W1309" s="24">
        <f t="shared" si="742"/>
        <v>18523.128000000001</v>
      </c>
      <c r="X1309" s="24">
        <f t="shared" si="743"/>
        <v>0</v>
      </c>
      <c r="Y1309" s="24">
        <f t="shared" si="744"/>
        <v>18523.128000000001</v>
      </c>
      <c r="Z1309" s="24">
        <f t="shared" si="745"/>
        <v>0</v>
      </c>
      <c r="AA1309" s="25" t="str">
        <f t="shared" si="746"/>
        <v>N</v>
      </c>
      <c r="AB1309" s="26">
        <f t="shared" si="747"/>
        <v>2.2999999999999998</v>
      </c>
      <c r="AC1309" s="27">
        <f t="shared" si="748"/>
        <v>20500</v>
      </c>
      <c r="AD1309" s="28">
        <f t="shared" si="749"/>
        <v>100000</v>
      </c>
      <c r="AE1309" s="28">
        <f t="shared" si="750"/>
        <v>257500</v>
      </c>
      <c r="AF1309" s="28">
        <f t="shared" si="751"/>
        <v>18594.931999999997</v>
      </c>
      <c r="AG1309" s="28">
        <f t="shared" si="752"/>
        <v>0</v>
      </c>
      <c r="AH1309" s="28">
        <f t="shared" si="753"/>
        <v>18594.931999999997</v>
      </c>
      <c r="AI1309" s="28">
        <f t="shared" si="754"/>
        <v>669.12112000000343</v>
      </c>
      <c r="AJ1309" s="29" t="str">
        <f t="shared" si="755"/>
        <v>N</v>
      </c>
      <c r="AK1309" s="30">
        <f t="shared" si="720"/>
        <v>1.2999999999999998</v>
      </c>
      <c r="AL1309" s="31">
        <f t="shared" si="721"/>
        <v>20500</v>
      </c>
      <c r="AM1309" s="31">
        <f t="shared" si="722"/>
        <v>100000</v>
      </c>
      <c r="AN1309" s="31">
        <f t="shared" si="723"/>
        <v>257500</v>
      </c>
      <c r="AO1309" s="31">
        <f t="shared" si="724"/>
        <v>18594.931999999997</v>
      </c>
      <c r="AP1309" s="31">
        <f t="shared" si="725"/>
        <v>0</v>
      </c>
      <c r="AQ1309" s="31">
        <f t="shared" si="726"/>
        <v>18594.931999999997</v>
      </c>
      <c r="AR1309" s="31">
        <f t="shared" si="727"/>
        <v>1439.6832448000059</v>
      </c>
      <c r="AS1309" s="32">
        <f t="shared" si="728"/>
        <v>0.29999999999999982</v>
      </c>
      <c r="AT1309" s="33">
        <f t="shared" si="729"/>
        <v>20500</v>
      </c>
      <c r="AU1309" s="33">
        <f t="shared" si="730"/>
        <v>100000</v>
      </c>
      <c r="AV1309" s="33">
        <v>257807</v>
      </c>
      <c r="AW1309" s="33">
        <f t="shared" si="731"/>
        <v>0</v>
      </c>
      <c r="AX1309" s="33">
        <f t="shared" si="732"/>
        <v>20835.999854592003</v>
      </c>
      <c r="AY1309" s="34">
        <f t="shared" si="733"/>
        <v>22944.804219392012</v>
      </c>
    </row>
    <row r="1310" spans="1:51" ht="15" customHeight="1" x14ac:dyDescent="0.3">
      <c r="A1310" s="166" t="s">
        <v>2515</v>
      </c>
      <c r="B1310" s="99">
        <v>17281.27</v>
      </c>
      <c r="C1310" s="99">
        <v>4595.76</v>
      </c>
      <c r="D1310" s="99">
        <v>75351.09</v>
      </c>
      <c r="E1310" s="99">
        <v>66323.72</v>
      </c>
      <c r="F1310" s="127">
        <v>72000</v>
      </c>
      <c r="G1310" s="126">
        <v>0</v>
      </c>
      <c r="H1310" s="182">
        <v>46381</v>
      </c>
      <c r="I1310" s="182">
        <v>46452</v>
      </c>
      <c r="J1310" s="166">
        <v>1.6</v>
      </c>
      <c r="K1310" s="166">
        <v>0.8</v>
      </c>
      <c r="L1310" s="167" t="s">
        <v>1206</v>
      </c>
      <c r="M1310" s="168" t="s">
        <v>1203</v>
      </c>
      <c r="N1310" s="169">
        <v>0.04</v>
      </c>
      <c r="O1310" s="21">
        <f t="shared" si="734"/>
        <v>0.8</v>
      </c>
      <c r="P1310" s="21" t="str">
        <f t="shared" si="735"/>
        <v>N</v>
      </c>
      <c r="Q1310" s="22">
        <f t="shared" si="736"/>
        <v>21877.03</v>
      </c>
      <c r="R1310" s="8" t="str">
        <f t="shared" si="737"/>
        <v>N</v>
      </c>
      <c r="S1310" s="23">
        <f t="shared" si="738"/>
        <v>1.0666666666666667</v>
      </c>
      <c r="T1310" s="24">
        <f t="shared" si="739"/>
        <v>20500</v>
      </c>
      <c r="U1310" s="24">
        <f t="shared" si="740"/>
        <v>100000</v>
      </c>
      <c r="V1310" s="24">
        <f t="shared" si="741"/>
        <v>257500</v>
      </c>
      <c r="W1310" s="24">
        <f t="shared" si="742"/>
        <v>15375</v>
      </c>
      <c r="X1310" s="24">
        <f t="shared" si="743"/>
        <v>0</v>
      </c>
      <c r="Y1310" s="24">
        <f t="shared" si="744"/>
        <v>15375</v>
      </c>
      <c r="Z1310" s="24">
        <f t="shared" si="745"/>
        <v>7377.1111999999994</v>
      </c>
      <c r="AA1310" s="25" t="str">
        <f t="shared" si="746"/>
        <v>N</v>
      </c>
      <c r="AB1310" s="26">
        <f t="shared" si="747"/>
        <v>6.6666666666666652E-2</v>
      </c>
      <c r="AC1310" s="27">
        <f t="shared" si="748"/>
        <v>20500</v>
      </c>
      <c r="AD1310" s="28">
        <f t="shared" si="749"/>
        <v>100000</v>
      </c>
      <c r="AE1310" s="28">
        <f t="shared" si="750"/>
        <v>257500</v>
      </c>
      <c r="AF1310" s="28">
        <f t="shared" si="751"/>
        <v>6955.4325000000026</v>
      </c>
      <c r="AG1310" s="28">
        <f t="shared" si="752"/>
        <v>0</v>
      </c>
      <c r="AH1310" s="28">
        <f t="shared" si="753"/>
        <v>6955.4325000000026</v>
      </c>
      <c r="AI1310" s="28">
        <f t="shared" si="754"/>
        <v>16706.763147999998</v>
      </c>
      <c r="AJ1310" s="29" t="str">
        <f t="shared" si="755"/>
        <v>N</v>
      </c>
      <c r="AK1310" s="30">
        <f t="shared" si="720"/>
        <v>0</v>
      </c>
      <c r="AL1310" s="31">
        <f t="shared" si="721"/>
        <v>20500</v>
      </c>
      <c r="AM1310" s="31">
        <f t="shared" si="722"/>
        <v>100000</v>
      </c>
      <c r="AN1310" s="31">
        <f t="shared" si="723"/>
        <v>257500</v>
      </c>
      <c r="AO1310" s="31">
        <f t="shared" si="724"/>
        <v>0</v>
      </c>
      <c r="AP1310" s="31">
        <f t="shared" si="725"/>
        <v>0</v>
      </c>
      <c r="AQ1310" s="31">
        <f t="shared" si="726"/>
        <v>0</v>
      </c>
      <c r="AR1310" s="31">
        <f t="shared" si="727"/>
        <v>0</v>
      </c>
      <c r="AS1310" s="32">
        <f t="shared" si="728"/>
        <v>0</v>
      </c>
      <c r="AT1310" s="33">
        <f t="shared" si="729"/>
        <v>20500</v>
      </c>
      <c r="AU1310" s="33">
        <f t="shared" si="730"/>
        <v>100000</v>
      </c>
      <c r="AV1310" s="33">
        <v>257808</v>
      </c>
      <c r="AW1310" s="33">
        <f t="shared" si="731"/>
        <v>0</v>
      </c>
      <c r="AX1310" s="33">
        <f t="shared" si="732"/>
        <v>0</v>
      </c>
      <c r="AY1310" s="34">
        <f t="shared" si="733"/>
        <v>24083.874347999998</v>
      </c>
    </row>
    <row r="1311" spans="1:51" ht="15" customHeight="1" x14ac:dyDescent="0.3">
      <c r="A1311" s="166" t="s">
        <v>2516</v>
      </c>
      <c r="B1311" s="99">
        <v>14617.37</v>
      </c>
      <c r="C1311" s="99">
        <v>33512.47</v>
      </c>
      <c r="D1311" s="99">
        <v>125137.34</v>
      </c>
      <c r="E1311" s="99">
        <v>123054.06</v>
      </c>
      <c r="F1311" s="127">
        <v>101000</v>
      </c>
      <c r="G1311" s="126">
        <v>0</v>
      </c>
      <c r="H1311" s="182">
        <v>46232</v>
      </c>
      <c r="I1311" s="182">
        <v>46314</v>
      </c>
      <c r="J1311" s="166">
        <v>2.8</v>
      </c>
      <c r="K1311" s="166">
        <v>0.5</v>
      </c>
      <c r="L1311" s="167" t="s">
        <v>1206</v>
      </c>
      <c r="M1311" s="168" t="s">
        <v>1203</v>
      </c>
      <c r="N1311" s="169">
        <v>0.01</v>
      </c>
      <c r="O1311" s="21">
        <f t="shared" si="734"/>
        <v>2.2999999999999998</v>
      </c>
      <c r="P1311" s="21" t="str">
        <f t="shared" si="735"/>
        <v>N</v>
      </c>
      <c r="Q1311" s="22">
        <f t="shared" si="736"/>
        <v>48129.840000000004</v>
      </c>
      <c r="R1311" s="8" t="str">
        <f t="shared" si="737"/>
        <v>N</v>
      </c>
      <c r="S1311" s="23">
        <f t="shared" si="738"/>
        <v>3.0666666666666664</v>
      </c>
      <c r="T1311" s="24">
        <f t="shared" si="739"/>
        <v>20500</v>
      </c>
      <c r="U1311" s="24">
        <f t="shared" si="740"/>
        <v>100000</v>
      </c>
      <c r="V1311" s="24">
        <f t="shared" si="741"/>
        <v>257500</v>
      </c>
      <c r="W1311" s="24">
        <f t="shared" si="742"/>
        <v>0</v>
      </c>
      <c r="X1311" s="24">
        <f t="shared" si="743"/>
        <v>0</v>
      </c>
      <c r="Y1311" s="24">
        <f t="shared" si="744"/>
        <v>0</v>
      </c>
      <c r="Z1311" s="24">
        <f t="shared" si="745"/>
        <v>48611.138400000003</v>
      </c>
      <c r="AA1311" s="25" t="str">
        <f t="shared" si="746"/>
        <v>N</v>
      </c>
      <c r="AB1311" s="26">
        <f t="shared" si="747"/>
        <v>2.0666666666666664</v>
      </c>
      <c r="AC1311" s="27">
        <f t="shared" si="748"/>
        <v>20500</v>
      </c>
      <c r="AD1311" s="28">
        <f t="shared" si="749"/>
        <v>100000</v>
      </c>
      <c r="AE1311" s="28">
        <f t="shared" si="750"/>
        <v>257500</v>
      </c>
      <c r="AF1311" s="28">
        <f t="shared" si="751"/>
        <v>0</v>
      </c>
      <c r="AG1311" s="28">
        <f t="shared" si="752"/>
        <v>0</v>
      </c>
      <c r="AH1311" s="28">
        <f t="shared" si="753"/>
        <v>0</v>
      </c>
      <c r="AI1311" s="28">
        <f t="shared" si="754"/>
        <v>49097.249784000007</v>
      </c>
      <c r="AJ1311" s="29" t="str">
        <f t="shared" si="755"/>
        <v>N</v>
      </c>
      <c r="AK1311" s="30">
        <f t="shared" si="720"/>
        <v>1.0666666666666664</v>
      </c>
      <c r="AL1311" s="31">
        <f t="shared" si="721"/>
        <v>20500</v>
      </c>
      <c r="AM1311" s="31">
        <f t="shared" si="722"/>
        <v>100000</v>
      </c>
      <c r="AN1311" s="31">
        <f t="shared" si="723"/>
        <v>257500</v>
      </c>
      <c r="AO1311" s="31">
        <f t="shared" si="724"/>
        <v>0</v>
      </c>
      <c r="AP1311" s="31">
        <f t="shared" si="725"/>
        <v>0</v>
      </c>
      <c r="AQ1311" s="31">
        <f t="shared" si="726"/>
        <v>0</v>
      </c>
      <c r="AR1311" s="31">
        <f t="shared" si="727"/>
        <v>49588.222281840004</v>
      </c>
      <c r="AS1311" s="32">
        <f t="shared" si="728"/>
        <v>6.666666666666643E-2</v>
      </c>
      <c r="AT1311" s="33">
        <f t="shared" si="729"/>
        <v>20500</v>
      </c>
      <c r="AU1311" s="33">
        <f t="shared" si="730"/>
        <v>100000</v>
      </c>
      <c r="AV1311" s="33">
        <v>257809</v>
      </c>
      <c r="AW1311" s="33">
        <f t="shared" si="731"/>
        <v>0</v>
      </c>
      <c r="AX1311" s="33">
        <f t="shared" si="732"/>
        <v>50084.104504658404</v>
      </c>
      <c r="AY1311" s="34">
        <f t="shared" si="733"/>
        <v>197380.71497049843</v>
      </c>
    </row>
    <row r="1312" spans="1:51" ht="15" customHeight="1" x14ac:dyDescent="0.3">
      <c r="A1312" s="166" t="s">
        <v>2517</v>
      </c>
      <c r="B1312" s="99">
        <v>20275.490000000002</v>
      </c>
      <c r="C1312" s="99">
        <v>27164.36</v>
      </c>
      <c r="D1312" s="99">
        <v>58182.52</v>
      </c>
      <c r="E1312" s="99">
        <v>50661.18</v>
      </c>
      <c r="F1312" s="127">
        <v>120000</v>
      </c>
      <c r="G1312" s="126">
        <v>0</v>
      </c>
      <c r="H1312" s="182">
        <v>46400</v>
      </c>
      <c r="I1312" s="182">
        <v>46454</v>
      </c>
      <c r="J1312" s="166">
        <v>4.8</v>
      </c>
      <c r="K1312" s="166">
        <v>4.2</v>
      </c>
      <c r="L1312" s="167" t="s">
        <v>1206</v>
      </c>
      <c r="M1312" s="168" t="s">
        <v>1203</v>
      </c>
      <c r="N1312" s="169">
        <v>0.02</v>
      </c>
      <c r="O1312" s="21">
        <f t="shared" si="734"/>
        <v>0.59999999999999964</v>
      </c>
      <c r="P1312" s="21" t="str">
        <f t="shared" si="735"/>
        <v>N</v>
      </c>
      <c r="Q1312" s="22">
        <f t="shared" si="736"/>
        <v>47439.850000000006</v>
      </c>
      <c r="R1312" s="8" t="str">
        <f t="shared" si="737"/>
        <v>N</v>
      </c>
      <c r="S1312" s="23">
        <f t="shared" si="738"/>
        <v>0.79999999999999949</v>
      </c>
      <c r="T1312" s="24">
        <f t="shared" si="739"/>
        <v>20500</v>
      </c>
      <c r="U1312" s="24">
        <f t="shared" si="740"/>
        <v>100000</v>
      </c>
      <c r="V1312" s="24">
        <f t="shared" si="741"/>
        <v>257500</v>
      </c>
      <c r="W1312" s="24">
        <f t="shared" si="742"/>
        <v>15375</v>
      </c>
      <c r="X1312" s="24">
        <f t="shared" si="743"/>
        <v>0</v>
      </c>
      <c r="Y1312" s="24">
        <f t="shared" si="744"/>
        <v>15375</v>
      </c>
      <c r="Z1312" s="24">
        <f t="shared" si="745"/>
        <v>33013.647000000004</v>
      </c>
      <c r="AA1312" s="25" t="str">
        <f t="shared" si="746"/>
        <v>N</v>
      </c>
      <c r="AB1312" s="26">
        <f t="shared" si="747"/>
        <v>0</v>
      </c>
      <c r="AC1312" s="27">
        <f t="shared" si="748"/>
        <v>20500</v>
      </c>
      <c r="AD1312" s="28">
        <f t="shared" si="749"/>
        <v>100000</v>
      </c>
      <c r="AE1312" s="28">
        <f t="shared" si="750"/>
        <v>257500</v>
      </c>
      <c r="AF1312" s="28">
        <f t="shared" si="751"/>
        <v>0</v>
      </c>
      <c r="AG1312" s="28">
        <f t="shared" si="752"/>
        <v>0</v>
      </c>
      <c r="AH1312" s="28">
        <f t="shared" si="753"/>
        <v>0</v>
      </c>
      <c r="AI1312" s="28">
        <f t="shared" si="754"/>
        <v>0</v>
      </c>
      <c r="AJ1312" s="29" t="str">
        <f t="shared" si="755"/>
        <v>N</v>
      </c>
      <c r="AK1312" s="30">
        <f t="shared" si="720"/>
        <v>0</v>
      </c>
      <c r="AL1312" s="31">
        <f t="shared" si="721"/>
        <v>20500</v>
      </c>
      <c r="AM1312" s="31">
        <f t="shared" si="722"/>
        <v>100000</v>
      </c>
      <c r="AN1312" s="31">
        <f t="shared" si="723"/>
        <v>257500</v>
      </c>
      <c r="AO1312" s="31">
        <f t="shared" si="724"/>
        <v>0</v>
      </c>
      <c r="AP1312" s="31">
        <f t="shared" si="725"/>
        <v>0</v>
      </c>
      <c r="AQ1312" s="31">
        <f t="shared" si="726"/>
        <v>0</v>
      </c>
      <c r="AR1312" s="31">
        <f t="shared" si="727"/>
        <v>0</v>
      </c>
      <c r="AS1312" s="32">
        <f t="shared" si="728"/>
        <v>0</v>
      </c>
      <c r="AT1312" s="33">
        <f t="shared" si="729"/>
        <v>20500</v>
      </c>
      <c r="AU1312" s="33">
        <f t="shared" si="730"/>
        <v>100000</v>
      </c>
      <c r="AV1312" s="33">
        <v>257810</v>
      </c>
      <c r="AW1312" s="33">
        <f t="shared" si="731"/>
        <v>0</v>
      </c>
      <c r="AX1312" s="33">
        <f t="shared" si="732"/>
        <v>0</v>
      </c>
      <c r="AY1312" s="34">
        <f t="shared" si="733"/>
        <v>33013.647000000004</v>
      </c>
    </row>
    <row r="1313" spans="1:51" ht="15" customHeight="1" x14ac:dyDescent="0.3">
      <c r="A1313" s="166" t="s">
        <v>2518</v>
      </c>
      <c r="B1313" s="99">
        <v>18836.689999999999</v>
      </c>
      <c r="C1313" s="99">
        <v>7266.47</v>
      </c>
      <c r="D1313" s="99">
        <v>74435.460000000006</v>
      </c>
      <c r="E1313" s="99">
        <v>74151.98</v>
      </c>
      <c r="F1313" s="127">
        <v>72000</v>
      </c>
      <c r="G1313" s="126">
        <v>0</v>
      </c>
      <c r="H1313" s="182">
        <v>46444</v>
      </c>
      <c r="I1313" s="182">
        <v>46509</v>
      </c>
      <c r="J1313" s="166">
        <v>3.3</v>
      </c>
      <c r="K1313" s="166">
        <v>1.2</v>
      </c>
      <c r="L1313" s="167" t="s">
        <v>1206</v>
      </c>
      <c r="M1313" s="168" t="s">
        <v>1203</v>
      </c>
      <c r="N1313" s="169">
        <v>0</v>
      </c>
      <c r="O1313" s="21">
        <f t="shared" si="734"/>
        <v>2.0999999999999996</v>
      </c>
      <c r="P1313" s="21" t="str">
        <f t="shared" si="735"/>
        <v>N</v>
      </c>
      <c r="Q1313" s="22">
        <f t="shared" si="736"/>
        <v>26103.16</v>
      </c>
      <c r="R1313" s="8" t="str">
        <f t="shared" si="737"/>
        <v>N</v>
      </c>
      <c r="S1313" s="23">
        <f t="shared" si="738"/>
        <v>2.7999999999999994</v>
      </c>
      <c r="T1313" s="24">
        <f t="shared" si="739"/>
        <v>20500</v>
      </c>
      <c r="U1313" s="24">
        <f t="shared" si="740"/>
        <v>100000</v>
      </c>
      <c r="V1313" s="24">
        <f t="shared" si="741"/>
        <v>257500</v>
      </c>
      <c r="W1313" s="24">
        <f t="shared" si="742"/>
        <v>15375</v>
      </c>
      <c r="X1313" s="24">
        <f t="shared" si="743"/>
        <v>0</v>
      </c>
      <c r="Y1313" s="24">
        <f t="shared" si="744"/>
        <v>15375</v>
      </c>
      <c r="Z1313" s="24">
        <f t="shared" si="745"/>
        <v>10728.16</v>
      </c>
      <c r="AA1313" s="25" t="str">
        <f t="shared" si="746"/>
        <v>N</v>
      </c>
      <c r="AB1313" s="26">
        <f t="shared" si="747"/>
        <v>1.7999999999999994</v>
      </c>
      <c r="AC1313" s="27">
        <f t="shared" si="748"/>
        <v>20500</v>
      </c>
      <c r="AD1313" s="28">
        <f t="shared" si="749"/>
        <v>100000</v>
      </c>
      <c r="AE1313" s="28">
        <f t="shared" si="750"/>
        <v>257500</v>
      </c>
      <c r="AF1313" s="28">
        <f t="shared" si="751"/>
        <v>7642.1549999999952</v>
      </c>
      <c r="AG1313" s="28">
        <f t="shared" si="752"/>
        <v>0</v>
      </c>
      <c r="AH1313" s="28">
        <f t="shared" si="753"/>
        <v>7642.1549999999952</v>
      </c>
      <c r="AI1313" s="28">
        <f t="shared" si="754"/>
        <v>18461.005000000005</v>
      </c>
      <c r="AJ1313" s="29" t="str">
        <f t="shared" si="755"/>
        <v>N</v>
      </c>
      <c r="AK1313" s="30">
        <f t="shared" si="720"/>
        <v>0.79999999999999938</v>
      </c>
      <c r="AL1313" s="31">
        <f t="shared" si="721"/>
        <v>20500</v>
      </c>
      <c r="AM1313" s="31">
        <f t="shared" si="722"/>
        <v>100000</v>
      </c>
      <c r="AN1313" s="31">
        <f t="shared" si="723"/>
        <v>257500</v>
      </c>
      <c r="AO1313" s="31">
        <f t="shared" si="724"/>
        <v>5711.2598437499955</v>
      </c>
      <c r="AP1313" s="31">
        <f t="shared" si="725"/>
        <v>0</v>
      </c>
      <c r="AQ1313" s="31">
        <f t="shared" si="726"/>
        <v>5711.2598437499955</v>
      </c>
      <c r="AR1313" s="31">
        <f t="shared" si="727"/>
        <v>20391.900156250005</v>
      </c>
      <c r="AS1313" s="32">
        <f t="shared" si="728"/>
        <v>0</v>
      </c>
      <c r="AT1313" s="33">
        <f t="shared" si="729"/>
        <v>20500</v>
      </c>
      <c r="AU1313" s="33">
        <f t="shared" si="730"/>
        <v>100000</v>
      </c>
      <c r="AV1313" s="33">
        <v>257811</v>
      </c>
      <c r="AW1313" s="33">
        <f t="shared" si="731"/>
        <v>0</v>
      </c>
      <c r="AX1313" s="33">
        <f t="shared" si="732"/>
        <v>0</v>
      </c>
      <c r="AY1313" s="34">
        <f t="shared" si="733"/>
        <v>49581.065156250013</v>
      </c>
    </row>
    <row r="1314" spans="1:51" ht="15" customHeight="1" x14ac:dyDescent="0.3">
      <c r="A1314" s="166" t="s">
        <v>2519</v>
      </c>
      <c r="B1314" s="99">
        <v>17221.759999999998</v>
      </c>
      <c r="C1314" s="99">
        <v>3548.26</v>
      </c>
      <c r="D1314" s="99">
        <v>86348.44</v>
      </c>
      <c r="E1314" s="99">
        <v>76917.820000000007</v>
      </c>
      <c r="F1314" s="127">
        <v>101000</v>
      </c>
      <c r="G1314" s="126">
        <v>0</v>
      </c>
      <c r="H1314" s="182">
        <v>46389</v>
      </c>
      <c r="I1314" s="182">
        <v>46478</v>
      </c>
      <c r="J1314" s="166">
        <v>2.2999999999999998</v>
      </c>
      <c r="K1314" s="166">
        <v>1.7</v>
      </c>
      <c r="L1314" s="167" t="s">
        <v>1206</v>
      </c>
      <c r="M1314" s="168" t="s">
        <v>1203</v>
      </c>
      <c r="N1314" s="169">
        <v>0</v>
      </c>
      <c r="O1314" s="21">
        <f t="shared" si="734"/>
        <v>0.59999999999999987</v>
      </c>
      <c r="P1314" s="21" t="str">
        <f t="shared" si="735"/>
        <v>N</v>
      </c>
      <c r="Q1314" s="22">
        <f t="shared" si="736"/>
        <v>20770.019999999997</v>
      </c>
      <c r="R1314" s="8" t="str">
        <f t="shared" si="737"/>
        <v>N</v>
      </c>
      <c r="S1314" s="23">
        <f t="shared" si="738"/>
        <v>0.79999999999999982</v>
      </c>
      <c r="T1314" s="24">
        <f t="shared" si="739"/>
        <v>20500</v>
      </c>
      <c r="U1314" s="24">
        <f t="shared" si="740"/>
        <v>100000</v>
      </c>
      <c r="V1314" s="24">
        <f t="shared" si="741"/>
        <v>257500</v>
      </c>
      <c r="W1314" s="24">
        <f t="shared" si="742"/>
        <v>10238.669999999998</v>
      </c>
      <c r="X1314" s="24">
        <f t="shared" si="743"/>
        <v>0</v>
      </c>
      <c r="Y1314" s="24">
        <f t="shared" si="744"/>
        <v>10238.669999999998</v>
      </c>
      <c r="Z1314" s="24">
        <f t="shared" si="745"/>
        <v>10531.349999999999</v>
      </c>
      <c r="AA1314" s="25" t="str">
        <f t="shared" si="746"/>
        <v>N</v>
      </c>
      <c r="AB1314" s="26">
        <f t="shared" si="747"/>
        <v>0</v>
      </c>
      <c r="AC1314" s="27">
        <f t="shared" si="748"/>
        <v>20500</v>
      </c>
      <c r="AD1314" s="28">
        <f t="shared" si="749"/>
        <v>100000</v>
      </c>
      <c r="AE1314" s="28">
        <f t="shared" si="750"/>
        <v>257500</v>
      </c>
      <c r="AF1314" s="28">
        <f t="shared" si="751"/>
        <v>0</v>
      </c>
      <c r="AG1314" s="28">
        <f t="shared" si="752"/>
        <v>0</v>
      </c>
      <c r="AH1314" s="28">
        <f t="shared" si="753"/>
        <v>0</v>
      </c>
      <c r="AI1314" s="28">
        <f t="shared" si="754"/>
        <v>0</v>
      </c>
      <c r="AJ1314" s="29" t="str">
        <f t="shared" si="755"/>
        <v>N</v>
      </c>
      <c r="AK1314" s="30">
        <f t="shared" si="720"/>
        <v>0</v>
      </c>
      <c r="AL1314" s="31">
        <f t="shared" si="721"/>
        <v>20500</v>
      </c>
      <c r="AM1314" s="31">
        <f t="shared" si="722"/>
        <v>100000</v>
      </c>
      <c r="AN1314" s="31">
        <f t="shared" si="723"/>
        <v>257500</v>
      </c>
      <c r="AO1314" s="31">
        <f t="shared" si="724"/>
        <v>0</v>
      </c>
      <c r="AP1314" s="31">
        <f t="shared" si="725"/>
        <v>0</v>
      </c>
      <c r="AQ1314" s="31">
        <f t="shared" si="726"/>
        <v>0</v>
      </c>
      <c r="AR1314" s="31">
        <f t="shared" si="727"/>
        <v>0</v>
      </c>
      <c r="AS1314" s="32">
        <f t="shared" si="728"/>
        <v>0</v>
      </c>
      <c r="AT1314" s="33">
        <f t="shared" si="729"/>
        <v>20500</v>
      </c>
      <c r="AU1314" s="33">
        <f t="shared" si="730"/>
        <v>100000</v>
      </c>
      <c r="AV1314" s="33">
        <v>257812</v>
      </c>
      <c r="AW1314" s="33">
        <f t="shared" si="731"/>
        <v>0</v>
      </c>
      <c r="AX1314" s="33">
        <f t="shared" si="732"/>
        <v>0</v>
      </c>
      <c r="AY1314" s="34">
        <f t="shared" si="733"/>
        <v>10531.349999999999</v>
      </c>
    </row>
    <row r="1315" spans="1:51" ht="15" customHeight="1" x14ac:dyDescent="0.3">
      <c r="A1315" s="166" t="s">
        <v>2520</v>
      </c>
      <c r="B1315" s="99">
        <v>9560.4599999999991</v>
      </c>
      <c r="C1315" s="99">
        <v>3991.73</v>
      </c>
      <c r="D1315" s="99">
        <v>73124.91</v>
      </c>
      <c r="E1315" s="99">
        <v>67197.09</v>
      </c>
      <c r="F1315" s="127">
        <v>120000</v>
      </c>
      <c r="G1315" s="126">
        <v>0</v>
      </c>
      <c r="H1315" s="182">
        <v>46408</v>
      </c>
      <c r="I1315" s="182">
        <v>46485</v>
      </c>
      <c r="J1315" s="166">
        <v>1.8</v>
      </c>
      <c r="K1315" s="166">
        <v>1.2</v>
      </c>
      <c r="L1315" s="167" t="s">
        <v>1206</v>
      </c>
      <c r="M1315" s="168" t="s">
        <v>1204</v>
      </c>
      <c r="N1315" s="169">
        <v>0</v>
      </c>
      <c r="O1315" s="21">
        <f t="shared" si="734"/>
        <v>0.60000000000000009</v>
      </c>
      <c r="P1315" s="21" t="str">
        <f t="shared" si="735"/>
        <v>N</v>
      </c>
      <c r="Q1315" s="22">
        <f t="shared" si="736"/>
        <v>13552.189999999999</v>
      </c>
      <c r="R1315" s="8" t="str">
        <f t="shared" si="737"/>
        <v>N</v>
      </c>
      <c r="S1315" s="23">
        <f t="shared" si="738"/>
        <v>1.2000000000000002</v>
      </c>
      <c r="T1315" s="24">
        <f t="shared" si="739"/>
        <v>20500</v>
      </c>
      <c r="U1315" s="24">
        <f t="shared" si="740"/>
        <v>100000</v>
      </c>
      <c r="V1315" s="24">
        <f t="shared" si="741"/>
        <v>257500</v>
      </c>
      <c r="W1315" s="24">
        <f t="shared" si="742"/>
        <v>6776.0949999999993</v>
      </c>
      <c r="X1315" s="24">
        <f t="shared" si="743"/>
        <v>0</v>
      </c>
      <c r="Y1315" s="24">
        <f t="shared" si="744"/>
        <v>6776.0949999999993</v>
      </c>
      <c r="Z1315" s="24">
        <f t="shared" si="745"/>
        <v>6776.0949999999993</v>
      </c>
      <c r="AA1315" s="25" t="str">
        <f t="shared" si="746"/>
        <v>N</v>
      </c>
      <c r="AB1315" s="26">
        <f t="shared" si="747"/>
        <v>0.20000000000000018</v>
      </c>
      <c r="AC1315" s="27">
        <f t="shared" si="748"/>
        <v>20500</v>
      </c>
      <c r="AD1315" s="28">
        <f t="shared" si="749"/>
        <v>100000</v>
      </c>
      <c r="AE1315" s="28">
        <f t="shared" si="750"/>
        <v>257500</v>
      </c>
      <c r="AF1315" s="28">
        <f t="shared" si="751"/>
        <v>6776.0949999999993</v>
      </c>
      <c r="AG1315" s="28">
        <f t="shared" si="752"/>
        <v>0</v>
      </c>
      <c r="AH1315" s="28">
        <f t="shared" si="753"/>
        <v>6776.0949999999993</v>
      </c>
      <c r="AI1315" s="28">
        <f t="shared" si="754"/>
        <v>6776.0949999999993</v>
      </c>
      <c r="AJ1315" s="29" t="str">
        <f t="shared" si="755"/>
        <v>N</v>
      </c>
      <c r="AK1315" s="30">
        <f t="shared" si="720"/>
        <v>0</v>
      </c>
      <c r="AL1315" s="31">
        <f t="shared" si="721"/>
        <v>20500</v>
      </c>
      <c r="AM1315" s="31">
        <f t="shared" si="722"/>
        <v>100000</v>
      </c>
      <c r="AN1315" s="31">
        <f t="shared" si="723"/>
        <v>257500</v>
      </c>
      <c r="AO1315" s="31">
        <f t="shared" si="724"/>
        <v>0</v>
      </c>
      <c r="AP1315" s="31">
        <f t="shared" si="725"/>
        <v>0</v>
      </c>
      <c r="AQ1315" s="31">
        <f t="shared" si="726"/>
        <v>0</v>
      </c>
      <c r="AR1315" s="31">
        <f t="shared" si="727"/>
        <v>0</v>
      </c>
      <c r="AS1315" s="32">
        <f t="shared" si="728"/>
        <v>0</v>
      </c>
      <c r="AT1315" s="33">
        <f t="shared" si="729"/>
        <v>20500</v>
      </c>
      <c r="AU1315" s="33">
        <f t="shared" si="730"/>
        <v>100000</v>
      </c>
      <c r="AV1315" s="33">
        <v>257813</v>
      </c>
      <c r="AW1315" s="33">
        <f t="shared" si="731"/>
        <v>0</v>
      </c>
      <c r="AX1315" s="33">
        <f t="shared" si="732"/>
        <v>0</v>
      </c>
      <c r="AY1315" s="34">
        <f t="shared" si="733"/>
        <v>13552.189999999999</v>
      </c>
    </row>
    <row r="1316" spans="1:51" ht="15" customHeight="1" x14ac:dyDescent="0.3">
      <c r="A1316" s="166" t="s">
        <v>2521</v>
      </c>
      <c r="B1316" s="99">
        <v>15220.41</v>
      </c>
      <c r="C1316" s="99">
        <v>30577.54</v>
      </c>
      <c r="D1316" s="99">
        <v>79041.91</v>
      </c>
      <c r="E1316" s="99">
        <v>71832.95</v>
      </c>
      <c r="F1316" s="127">
        <v>300000</v>
      </c>
      <c r="G1316" s="126">
        <v>0</v>
      </c>
      <c r="H1316" s="182">
        <v>46261</v>
      </c>
      <c r="I1316" s="182">
        <v>46283</v>
      </c>
      <c r="J1316" s="166">
        <v>2.8</v>
      </c>
      <c r="K1316" s="166">
        <v>2</v>
      </c>
      <c r="L1316" s="167" t="s">
        <v>1206</v>
      </c>
      <c r="M1316" s="168" t="s">
        <v>1205</v>
      </c>
      <c r="N1316" s="169">
        <v>0.01</v>
      </c>
      <c r="O1316" s="21">
        <f t="shared" si="734"/>
        <v>0.79999999999999982</v>
      </c>
      <c r="P1316" s="21" t="str">
        <f t="shared" si="735"/>
        <v>N</v>
      </c>
      <c r="Q1316" s="22">
        <f t="shared" si="736"/>
        <v>45797.95</v>
      </c>
      <c r="R1316" s="8" t="str">
        <f t="shared" si="737"/>
        <v>N</v>
      </c>
      <c r="S1316" s="23">
        <f t="shared" si="738"/>
        <v>0.79999999999999982</v>
      </c>
      <c r="T1316" s="24">
        <f t="shared" si="739"/>
        <v>20500</v>
      </c>
      <c r="U1316" s="24">
        <f t="shared" si="740"/>
        <v>100000</v>
      </c>
      <c r="V1316" s="24">
        <f t="shared" si="741"/>
        <v>257500</v>
      </c>
      <c r="W1316" s="24">
        <f t="shared" si="742"/>
        <v>0</v>
      </c>
      <c r="X1316" s="24">
        <f t="shared" si="743"/>
        <v>0</v>
      </c>
      <c r="Y1316" s="24">
        <f t="shared" si="744"/>
        <v>0</v>
      </c>
      <c r="Z1316" s="24">
        <f t="shared" si="745"/>
        <v>46255.929499999998</v>
      </c>
      <c r="AA1316" s="25" t="str">
        <f t="shared" si="746"/>
        <v>N</v>
      </c>
      <c r="AB1316" s="26">
        <f t="shared" si="747"/>
        <v>0</v>
      </c>
      <c r="AC1316" s="27">
        <f t="shared" si="748"/>
        <v>20500</v>
      </c>
      <c r="AD1316" s="28">
        <f t="shared" si="749"/>
        <v>100000</v>
      </c>
      <c r="AE1316" s="28">
        <f t="shared" si="750"/>
        <v>257500</v>
      </c>
      <c r="AF1316" s="28">
        <f t="shared" si="751"/>
        <v>0</v>
      </c>
      <c r="AG1316" s="28">
        <f t="shared" si="752"/>
        <v>0</v>
      </c>
      <c r="AH1316" s="28">
        <f t="shared" si="753"/>
        <v>0</v>
      </c>
      <c r="AI1316" s="28">
        <f t="shared" si="754"/>
        <v>0</v>
      </c>
      <c r="AJ1316" s="29" t="str">
        <f t="shared" si="755"/>
        <v>N</v>
      </c>
      <c r="AK1316" s="30">
        <f t="shared" si="720"/>
        <v>0</v>
      </c>
      <c r="AL1316" s="31">
        <f t="shared" si="721"/>
        <v>20500</v>
      </c>
      <c r="AM1316" s="31">
        <f t="shared" si="722"/>
        <v>100000</v>
      </c>
      <c r="AN1316" s="31">
        <f t="shared" si="723"/>
        <v>257500</v>
      </c>
      <c r="AO1316" s="31">
        <f t="shared" si="724"/>
        <v>0</v>
      </c>
      <c r="AP1316" s="31">
        <f t="shared" si="725"/>
        <v>0</v>
      </c>
      <c r="AQ1316" s="31">
        <f t="shared" si="726"/>
        <v>0</v>
      </c>
      <c r="AR1316" s="31">
        <f t="shared" si="727"/>
        <v>0</v>
      </c>
      <c r="AS1316" s="32">
        <f t="shared" si="728"/>
        <v>0</v>
      </c>
      <c r="AT1316" s="33">
        <f t="shared" si="729"/>
        <v>20500</v>
      </c>
      <c r="AU1316" s="33">
        <f t="shared" si="730"/>
        <v>100000</v>
      </c>
      <c r="AV1316" s="33">
        <v>257814</v>
      </c>
      <c r="AW1316" s="33">
        <f t="shared" si="731"/>
        <v>0</v>
      </c>
      <c r="AX1316" s="33">
        <f t="shared" si="732"/>
        <v>0</v>
      </c>
      <c r="AY1316" s="34">
        <f t="shared" si="733"/>
        <v>46255.929499999998</v>
      </c>
    </row>
    <row r="1317" spans="1:51" ht="15" customHeight="1" x14ac:dyDescent="0.3">
      <c r="A1317" s="166" t="s">
        <v>2522</v>
      </c>
      <c r="B1317" s="99">
        <v>13876.47</v>
      </c>
      <c r="C1317" s="99">
        <v>31972.46</v>
      </c>
      <c r="D1317" s="99">
        <v>93451.73</v>
      </c>
      <c r="E1317" s="99">
        <v>84347.42</v>
      </c>
      <c r="F1317" s="127">
        <v>60000</v>
      </c>
      <c r="G1317" s="126">
        <v>0</v>
      </c>
      <c r="H1317" s="182">
        <v>46299</v>
      </c>
      <c r="I1317" s="182">
        <v>46360</v>
      </c>
      <c r="J1317" s="166">
        <v>4</v>
      </c>
      <c r="K1317" s="166">
        <v>3.1</v>
      </c>
      <c r="L1317" s="167" t="s">
        <v>1206</v>
      </c>
      <c r="M1317" s="168" t="s">
        <v>1205</v>
      </c>
      <c r="N1317" s="169">
        <v>0.03</v>
      </c>
      <c r="O1317" s="21">
        <f t="shared" si="734"/>
        <v>0.89999999999999991</v>
      </c>
      <c r="P1317" s="21" t="str">
        <f t="shared" si="735"/>
        <v>N</v>
      </c>
      <c r="Q1317" s="22">
        <f t="shared" si="736"/>
        <v>45848.93</v>
      </c>
      <c r="R1317" s="8" t="str">
        <f t="shared" si="737"/>
        <v>N</v>
      </c>
      <c r="S1317" s="23">
        <f t="shared" si="738"/>
        <v>0.89999999999999991</v>
      </c>
      <c r="T1317" s="24">
        <f t="shared" si="739"/>
        <v>20500</v>
      </c>
      <c r="U1317" s="24">
        <f t="shared" si="740"/>
        <v>100000</v>
      </c>
      <c r="V1317" s="24">
        <f t="shared" si="741"/>
        <v>257500</v>
      </c>
      <c r="W1317" s="24">
        <f t="shared" si="742"/>
        <v>6548.2700000000041</v>
      </c>
      <c r="X1317" s="24">
        <f t="shared" si="743"/>
        <v>0</v>
      </c>
      <c r="Y1317" s="24">
        <f t="shared" si="744"/>
        <v>6548.2700000000041</v>
      </c>
      <c r="Z1317" s="24">
        <f t="shared" si="745"/>
        <v>40676.127899999999</v>
      </c>
      <c r="AA1317" s="25" t="str">
        <f t="shared" si="746"/>
        <v>N</v>
      </c>
      <c r="AB1317" s="26">
        <f t="shared" si="747"/>
        <v>0</v>
      </c>
      <c r="AC1317" s="27">
        <f t="shared" si="748"/>
        <v>20500</v>
      </c>
      <c r="AD1317" s="28">
        <f t="shared" si="749"/>
        <v>100000</v>
      </c>
      <c r="AE1317" s="28">
        <f t="shared" si="750"/>
        <v>257500</v>
      </c>
      <c r="AF1317" s="28">
        <f t="shared" si="751"/>
        <v>0</v>
      </c>
      <c r="AG1317" s="28">
        <f t="shared" si="752"/>
        <v>0</v>
      </c>
      <c r="AH1317" s="28">
        <f t="shared" si="753"/>
        <v>0</v>
      </c>
      <c r="AI1317" s="28">
        <f t="shared" si="754"/>
        <v>0</v>
      </c>
      <c r="AJ1317" s="29" t="str">
        <f t="shared" si="755"/>
        <v>N</v>
      </c>
      <c r="AK1317" s="30">
        <f t="shared" si="720"/>
        <v>0</v>
      </c>
      <c r="AL1317" s="31">
        <f t="shared" si="721"/>
        <v>20500</v>
      </c>
      <c r="AM1317" s="31">
        <f t="shared" si="722"/>
        <v>100000</v>
      </c>
      <c r="AN1317" s="31">
        <f t="shared" si="723"/>
        <v>257500</v>
      </c>
      <c r="AO1317" s="31">
        <f t="shared" si="724"/>
        <v>0</v>
      </c>
      <c r="AP1317" s="31">
        <f t="shared" si="725"/>
        <v>0</v>
      </c>
      <c r="AQ1317" s="31">
        <f t="shared" si="726"/>
        <v>0</v>
      </c>
      <c r="AR1317" s="31">
        <f t="shared" si="727"/>
        <v>0</v>
      </c>
      <c r="AS1317" s="32">
        <f t="shared" si="728"/>
        <v>0</v>
      </c>
      <c r="AT1317" s="33">
        <f t="shared" si="729"/>
        <v>20500</v>
      </c>
      <c r="AU1317" s="33">
        <f t="shared" si="730"/>
        <v>100000</v>
      </c>
      <c r="AV1317" s="33">
        <v>257815</v>
      </c>
      <c r="AW1317" s="33">
        <f t="shared" si="731"/>
        <v>0</v>
      </c>
      <c r="AX1317" s="33">
        <f t="shared" si="732"/>
        <v>0</v>
      </c>
      <c r="AY1317" s="34">
        <f t="shared" si="733"/>
        <v>40676.127899999999</v>
      </c>
    </row>
    <row r="1318" spans="1:51" ht="15" customHeight="1" x14ac:dyDescent="0.3">
      <c r="A1318" s="166" t="s">
        <v>2523</v>
      </c>
      <c r="B1318" s="99">
        <v>17178.64</v>
      </c>
      <c r="C1318" s="99">
        <v>934.69</v>
      </c>
      <c r="D1318" s="99">
        <v>97745.47</v>
      </c>
      <c r="E1318" s="99">
        <v>88815.47</v>
      </c>
      <c r="F1318" s="127">
        <v>80000</v>
      </c>
      <c r="G1318" s="126">
        <v>12500</v>
      </c>
      <c r="H1318" s="182">
        <v>46394</v>
      </c>
      <c r="I1318" s="182">
        <v>46445</v>
      </c>
      <c r="J1318" s="166">
        <v>4</v>
      </c>
      <c r="K1318" s="166">
        <v>2.7</v>
      </c>
      <c r="L1318" s="167" t="s">
        <v>1206</v>
      </c>
      <c r="M1318" s="168" t="s">
        <v>1204</v>
      </c>
      <c r="N1318" s="169">
        <v>2.7E-2</v>
      </c>
      <c r="O1318" s="21">
        <f t="shared" si="734"/>
        <v>1.2999999999999998</v>
      </c>
      <c r="P1318" s="21" t="str">
        <f t="shared" si="735"/>
        <v>N</v>
      </c>
      <c r="Q1318" s="22">
        <f t="shared" si="736"/>
        <v>18113.329999999998</v>
      </c>
      <c r="R1318" s="8" t="str">
        <f t="shared" si="737"/>
        <v>N</v>
      </c>
      <c r="S1318" s="23">
        <f t="shared" si="738"/>
        <v>2.5999999999999996</v>
      </c>
      <c r="T1318" s="24">
        <f t="shared" si="739"/>
        <v>20500</v>
      </c>
      <c r="U1318" s="24">
        <f t="shared" si="740"/>
        <v>100000</v>
      </c>
      <c r="V1318" s="24">
        <f t="shared" si="741"/>
        <v>257500</v>
      </c>
      <c r="W1318" s="24">
        <f t="shared" si="742"/>
        <v>1127.2649999999994</v>
      </c>
      <c r="X1318" s="24">
        <f t="shared" si="743"/>
        <v>0</v>
      </c>
      <c r="Y1318" s="24">
        <f t="shared" si="744"/>
        <v>1127.2649999999994</v>
      </c>
      <c r="Z1318" s="24">
        <f t="shared" si="745"/>
        <v>17475.124909999999</v>
      </c>
      <c r="AA1318" s="25" t="str">
        <f t="shared" si="746"/>
        <v>N</v>
      </c>
      <c r="AB1318" s="26">
        <f t="shared" si="747"/>
        <v>1.5999999999999996</v>
      </c>
      <c r="AC1318" s="27">
        <f t="shared" si="748"/>
        <v>20500</v>
      </c>
      <c r="AD1318" s="28">
        <f t="shared" si="749"/>
        <v>100000</v>
      </c>
      <c r="AE1318" s="28">
        <f t="shared" si="750"/>
        <v>257500</v>
      </c>
      <c r="AF1318" s="28">
        <f t="shared" si="751"/>
        <v>563.63249999999971</v>
      </c>
      <c r="AG1318" s="28">
        <f t="shared" si="752"/>
        <v>0</v>
      </c>
      <c r="AH1318" s="28">
        <f t="shared" si="753"/>
        <v>563.63249999999971</v>
      </c>
      <c r="AI1318" s="28">
        <f t="shared" si="754"/>
        <v>18541.021937569996</v>
      </c>
      <c r="AJ1318" s="29" t="str">
        <f t="shared" si="755"/>
        <v>N</v>
      </c>
      <c r="AK1318" s="30">
        <f t="shared" si="720"/>
        <v>0.59999999999999964</v>
      </c>
      <c r="AL1318" s="31">
        <f t="shared" si="721"/>
        <v>20500</v>
      </c>
      <c r="AM1318" s="31">
        <f t="shared" si="722"/>
        <v>100000</v>
      </c>
      <c r="AN1318" s="31">
        <f t="shared" si="723"/>
        <v>257500</v>
      </c>
      <c r="AO1318" s="31">
        <f t="shared" si="724"/>
        <v>0</v>
      </c>
      <c r="AP1318" s="31">
        <f t="shared" si="725"/>
        <v>0</v>
      </c>
      <c r="AQ1318" s="31">
        <f t="shared" si="726"/>
        <v>0</v>
      </c>
      <c r="AR1318" s="31">
        <f t="shared" si="727"/>
        <v>19620.480107384385</v>
      </c>
      <c r="AS1318" s="32">
        <f t="shared" si="728"/>
        <v>0</v>
      </c>
      <c r="AT1318" s="33">
        <f t="shared" si="729"/>
        <v>20500</v>
      </c>
      <c r="AU1318" s="33">
        <f t="shared" si="730"/>
        <v>100000</v>
      </c>
      <c r="AV1318" s="33">
        <v>257816</v>
      </c>
      <c r="AW1318" s="33">
        <f t="shared" si="731"/>
        <v>0</v>
      </c>
      <c r="AX1318" s="33">
        <f t="shared" si="732"/>
        <v>0</v>
      </c>
      <c r="AY1318" s="34">
        <f t="shared" si="733"/>
        <v>55636.626954954379</v>
      </c>
    </row>
    <row r="1319" spans="1:51" ht="15" customHeight="1" x14ac:dyDescent="0.3">
      <c r="A1319" s="166" t="s">
        <v>2524</v>
      </c>
      <c r="B1319" s="99">
        <v>19999.14</v>
      </c>
      <c r="C1319" s="99">
        <v>15544.03</v>
      </c>
      <c r="D1319" s="99">
        <v>82220.179999999993</v>
      </c>
      <c r="E1319" s="99">
        <v>70208.02</v>
      </c>
      <c r="F1319" s="127">
        <v>46000</v>
      </c>
      <c r="G1319" s="126">
        <v>12500</v>
      </c>
      <c r="H1319" s="182">
        <v>46285</v>
      </c>
      <c r="I1319" s="182">
        <v>46344</v>
      </c>
      <c r="J1319" s="166">
        <v>1.8</v>
      </c>
      <c r="K1319" s="166">
        <v>0.5</v>
      </c>
      <c r="L1319" s="167" t="s">
        <v>1206</v>
      </c>
      <c r="M1319" s="168" t="s">
        <v>1205</v>
      </c>
      <c r="N1319" s="169">
        <v>0.06</v>
      </c>
      <c r="O1319" s="21">
        <f t="shared" si="734"/>
        <v>1.3</v>
      </c>
      <c r="P1319" s="21" t="str">
        <f t="shared" si="735"/>
        <v>N</v>
      </c>
      <c r="Q1319" s="22">
        <f t="shared" si="736"/>
        <v>35543.17</v>
      </c>
      <c r="R1319" s="8" t="str">
        <f t="shared" si="737"/>
        <v>N</v>
      </c>
      <c r="S1319" s="23">
        <f t="shared" si="738"/>
        <v>1.3</v>
      </c>
      <c r="T1319" s="24">
        <f t="shared" si="739"/>
        <v>20500</v>
      </c>
      <c r="U1319" s="24">
        <f t="shared" si="740"/>
        <v>100000</v>
      </c>
      <c r="V1319" s="24">
        <f t="shared" si="741"/>
        <v>257500</v>
      </c>
      <c r="W1319" s="24">
        <f t="shared" si="742"/>
        <v>17779.820000000007</v>
      </c>
      <c r="X1319" s="24">
        <f t="shared" si="743"/>
        <v>0</v>
      </c>
      <c r="Y1319" s="24">
        <f t="shared" si="744"/>
        <v>17779.820000000007</v>
      </c>
      <c r="Z1319" s="24">
        <f t="shared" si="745"/>
        <v>19895.94019999999</v>
      </c>
      <c r="AA1319" s="25" t="str">
        <f t="shared" si="746"/>
        <v>N</v>
      </c>
      <c r="AB1319" s="26">
        <f t="shared" si="747"/>
        <v>0.30000000000000004</v>
      </c>
      <c r="AC1319" s="27">
        <f t="shared" si="748"/>
        <v>20500</v>
      </c>
      <c r="AD1319" s="28">
        <f t="shared" si="749"/>
        <v>100000</v>
      </c>
      <c r="AE1319" s="28">
        <f t="shared" si="750"/>
        <v>257500</v>
      </c>
      <c r="AF1319" s="28">
        <f t="shared" si="751"/>
        <v>0</v>
      </c>
      <c r="AG1319" s="28">
        <f t="shared" si="752"/>
        <v>0</v>
      </c>
      <c r="AH1319" s="28">
        <f t="shared" si="753"/>
        <v>0</v>
      </c>
      <c r="AI1319" s="28">
        <f t="shared" si="754"/>
        <v>39936.305811999999</v>
      </c>
      <c r="AJ1319" s="29" t="str">
        <f t="shared" si="755"/>
        <v>N</v>
      </c>
      <c r="AK1319" s="30">
        <f t="shared" si="720"/>
        <v>0</v>
      </c>
      <c r="AL1319" s="31">
        <f t="shared" si="721"/>
        <v>20500</v>
      </c>
      <c r="AM1319" s="31">
        <f t="shared" si="722"/>
        <v>100000</v>
      </c>
      <c r="AN1319" s="31">
        <f t="shared" si="723"/>
        <v>257500</v>
      </c>
      <c r="AO1319" s="31">
        <f t="shared" si="724"/>
        <v>0</v>
      </c>
      <c r="AP1319" s="31">
        <f t="shared" si="725"/>
        <v>0</v>
      </c>
      <c r="AQ1319" s="31">
        <f t="shared" si="726"/>
        <v>0</v>
      </c>
      <c r="AR1319" s="31">
        <f t="shared" si="727"/>
        <v>0</v>
      </c>
      <c r="AS1319" s="32">
        <f t="shared" si="728"/>
        <v>0</v>
      </c>
      <c r="AT1319" s="33">
        <f t="shared" si="729"/>
        <v>20500</v>
      </c>
      <c r="AU1319" s="33">
        <f t="shared" si="730"/>
        <v>100000</v>
      </c>
      <c r="AV1319" s="33">
        <v>257817</v>
      </c>
      <c r="AW1319" s="33">
        <f t="shared" si="731"/>
        <v>0</v>
      </c>
      <c r="AX1319" s="33">
        <f t="shared" si="732"/>
        <v>0</v>
      </c>
      <c r="AY1319" s="34">
        <f t="shared" si="733"/>
        <v>59832.246011999989</v>
      </c>
    </row>
    <row r="1320" spans="1:51" ht="15" customHeight="1" x14ac:dyDescent="0.3">
      <c r="A1320" s="166" t="s">
        <v>2525</v>
      </c>
      <c r="B1320" s="99">
        <v>8992.3700000000008</v>
      </c>
      <c r="C1320" s="99">
        <v>9869.2999999999993</v>
      </c>
      <c r="D1320" s="99">
        <v>87030.67</v>
      </c>
      <c r="E1320" s="99">
        <v>74005.34</v>
      </c>
      <c r="F1320" s="127">
        <v>80000</v>
      </c>
      <c r="G1320" s="126">
        <v>12500</v>
      </c>
      <c r="H1320" s="182">
        <v>46385</v>
      </c>
      <c r="I1320" s="182">
        <v>46416</v>
      </c>
      <c r="J1320" s="166">
        <v>2.5</v>
      </c>
      <c r="K1320" s="166">
        <v>2.5</v>
      </c>
      <c r="L1320" s="167" t="s">
        <v>1206</v>
      </c>
      <c r="M1320" s="168" t="s">
        <v>1203</v>
      </c>
      <c r="N1320" s="169">
        <v>0.01</v>
      </c>
      <c r="O1320" s="21">
        <f t="shared" si="734"/>
        <v>0</v>
      </c>
      <c r="P1320" s="21" t="str">
        <f t="shared" si="735"/>
        <v>N</v>
      </c>
      <c r="Q1320" s="22">
        <f t="shared" si="736"/>
        <v>18861.669999999998</v>
      </c>
      <c r="R1320" s="8" t="str">
        <f t="shared" si="737"/>
        <v>N</v>
      </c>
      <c r="S1320" s="23">
        <f t="shared" si="738"/>
        <v>0</v>
      </c>
      <c r="T1320" s="24">
        <f t="shared" si="739"/>
        <v>20500</v>
      </c>
      <c r="U1320" s="24">
        <f t="shared" si="740"/>
        <v>100000</v>
      </c>
      <c r="V1320" s="24">
        <f t="shared" si="741"/>
        <v>257500</v>
      </c>
      <c r="W1320" s="24">
        <f t="shared" si="742"/>
        <v>0</v>
      </c>
      <c r="X1320" s="24">
        <f t="shared" si="743"/>
        <v>0</v>
      </c>
      <c r="Y1320" s="24">
        <f t="shared" si="744"/>
        <v>0</v>
      </c>
      <c r="Z1320" s="24">
        <f t="shared" si="745"/>
        <v>0</v>
      </c>
      <c r="AA1320" s="25" t="str">
        <f t="shared" si="746"/>
        <v>N</v>
      </c>
      <c r="AB1320" s="26">
        <f t="shared" si="747"/>
        <v>0</v>
      </c>
      <c r="AC1320" s="27">
        <f t="shared" si="748"/>
        <v>20500</v>
      </c>
      <c r="AD1320" s="28">
        <f t="shared" si="749"/>
        <v>100000</v>
      </c>
      <c r="AE1320" s="28">
        <f t="shared" si="750"/>
        <v>257500</v>
      </c>
      <c r="AF1320" s="28">
        <f t="shared" si="751"/>
        <v>0</v>
      </c>
      <c r="AG1320" s="28">
        <f t="shared" si="752"/>
        <v>0</v>
      </c>
      <c r="AH1320" s="28">
        <f t="shared" si="753"/>
        <v>0</v>
      </c>
      <c r="AI1320" s="28">
        <f t="shared" si="754"/>
        <v>0</v>
      </c>
      <c r="AJ1320" s="29" t="str">
        <f t="shared" si="755"/>
        <v>N</v>
      </c>
      <c r="AK1320" s="30">
        <f t="shared" si="720"/>
        <v>0</v>
      </c>
      <c r="AL1320" s="31">
        <f t="shared" si="721"/>
        <v>20500</v>
      </c>
      <c r="AM1320" s="31">
        <f t="shared" si="722"/>
        <v>100000</v>
      </c>
      <c r="AN1320" s="31">
        <f t="shared" si="723"/>
        <v>257500</v>
      </c>
      <c r="AO1320" s="31">
        <f t="shared" si="724"/>
        <v>0</v>
      </c>
      <c r="AP1320" s="31">
        <f t="shared" si="725"/>
        <v>0</v>
      </c>
      <c r="AQ1320" s="31">
        <f t="shared" si="726"/>
        <v>0</v>
      </c>
      <c r="AR1320" s="31">
        <f t="shared" si="727"/>
        <v>0</v>
      </c>
      <c r="AS1320" s="32">
        <f t="shared" si="728"/>
        <v>0</v>
      </c>
      <c r="AT1320" s="33">
        <f t="shared" si="729"/>
        <v>20500</v>
      </c>
      <c r="AU1320" s="33">
        <f t="shared" si="730"/>
        <v>100000</v>
      </c>
      <c r="AV1320" s="33">
        <v>257818</v>
      </c>
      <c r="AW1320" s="33">
        <f t="shared" si="731"/>
        <v>0</v>
      </c>
      <c r="AX1320" s="33">
        <f t="shared" si="732"/>
        <v>0</v>
      </c>
      <c r="AY1320" s="34">
        <f t="shared" si="733"/>
        <v>0</v>
      </c>
    </row>
    <row r="1321" spans="1:51" ht="15" customHeight="1" x14ac:dyDescent="0.3">
      <c r="A1321" s="166" t="s">
        <v>2526</v>
      </c>
      <c r="B1321" s="99">
        <v>20283.689999999999</v>
      </c>
      <c r="C1321" s="99">
        <v>3945.29</v>
      </c>
      <c r="D1321" s="99">
        <v>102924.19</v>
      </c>
      <c r="E1321" s="99">
        <v>92695.99</v>
      </c>
      <c r="F1321" s="127">
        <v>150000</v>
      </c>
      <c r="G1321" s="124">
        <v>12500</v>
      </c>
      <c r="H1321" s="182">
        <v>46458</v>
      </c>
      <c r="I1321" s="182">
        <v>46518</v>
      </c>
      <c r="J1321" s="166">
        <v>3</v>
      </c>
      <c r="K1321" s="166">
        <v>2.1</v>
      </c>
      <c r="L1321" s="167" t="s">
        <v>1206</v>
      </c>
      <c r="M1321" s="168" t="s">
        <v>1205</v>
      </c>
      <c r="N1321" s="169">
        <v>0.02</v>
      </c>
      <c r="O1321" s="21">
        <f t="shared" si="734"/>
        <v>0.89999999999999991</v>
      </c>
      <c r="P1321" s="21" t="str">
        <f t="shared" si="735"/>
        <v>N</v>
      </c>
      <c r="Q1321" s="22">
        <f t="shared" si="736"/>
        <v>24228.98</v>
      </c>
      <c r="R1321" s="8" t="str">
        <f t="shared" si="737"/>
        <v>N</v>
      </c>
      <c r="S1321" s="23">
        <f t="shared" si="738"/>
        <v>0.89999999999999991</v>
      </c>
      <c r="T1321" s="24">
        <f t="shared" si="739"/>
        <v>20500</v>
      </c>
      <c r="U1321" s="24">
        <f t="shared" si="740"/>
        <v>100000</v>
      </c>
      <c r="V1321" s="24">
        <f t="shared" si="741"/>
        <v>257500</v>
      </c>
      <c r="W1321" s="24">
        <f t="shared" si="742"/>
        <v>0</v>
      </c>
      <c r="X1321" s="24">
        <f t="shared" si="743"/>
        <v>0</v>
      </c>
      <c r="Y1321" s="24">
        <f t="shared" si="744"/>
        <v>0</v>
      </c>
      <c r="Z1321" s="24">
        <f t="shared" si="745"/>
        <v>24713.559600000001</v>
      </c>
      <c r="AA1321" s="25" t="str">
        <f t="shared" si="746"/>
        <v>N</v>
      </c>
      <c r="AB1321" s="26">
        <f t="shared" si="747"/>
        <v>0</v>
      </c>
      <c r="AC1321" s="27">
        <f t="shared" si="748"/>
        <v>20500</v>
      </c>
      <c r="AD1321" s="28">
        <f t="shared" si="749"/>
        <v>100000</v>
      </c>
      <c r="AE1321" s="28">
        <f t="shared" si="750"/>
        <v>257500</v>
      </c>
      <c r="AF1321" s="28">
        <f t="shared" si="751"/>
        <v>0</v>
      </c>
      <c r="AG1321" s="28">
        <f t="shared" si="752"/>
        <v>0</v>
      </c>
      <c r="AH1321" s="28">
        <f t="shared" si="753"/>
        <v>0</v>
      </c>
      <c r="AI1321" s="28">
        <f t="shared" si="754"/>
        <v>0</v>
      </c>
      <c r="AJ1321" s="29" t="str">
        <f t="shared" si="755"/>
        <v>N</v>
      </c>
      <c r="AK1321" s="30">
        <f t="shared" si="720"/>
        <v>0</v>
      </c>
      <c r="AL1321" s="31">
        <f t="shared" si="721"/>
        <v>20500</v>
      </c>
      <c r="AM1321" s="31">
        <f t="shared" si="722"/>
        <v>100000</v>
      </c>
      <c r="AN1321" s="31">
        <f t="shared" si="723"/>
        <v>257500</v>
      </c>
      <c r="AO1321" s="31">
        <f t="shared" si="724"/>
        <v>0</v>
      </c>
      <c r="AP1321" s="31">
        <f t="shared" si="725"/>
        <v>0</v>
      </c>
      <c r="AQ1321" s="31">
        <f t="shared" si="726"/>
        <v>0</v>
      </c>
      <c r="AR1321" s="31">
        <f t="shared" si="727"/>
        <v>0</v>
      </c>
      <c r="AS1321" s="32">
        <f t="shared" si="728"/>
        <v>0</v>
      </c>
      <c r="AT1321" s="33">
        <f t="shared" si="729"/>
        <v>20500</v>
      </c>
      <c r="AU1321" s="33">
        <f t="shared" si="730"/>
        <v>100000</v>
      </c>
      <c r="AV1321" s="33">
        <v>257819</v>
      </c>
      <c r="AW1321" s="33">
        <f t="shared" si="731"/>
        <v>0</v>
      </c>
      <c r="AX1321" s="33">
        <f t="shared" si="732"/>
        <v>0</v>
      </c>
      <c r="AY1321" s="34">
        <f t="shared" si="733"/>
        <v>24713.559600000001</v>
      </c>
    </row>
    <row r="1322" spans="1:51" ht="15" customHeight="1" x14ac:dyDescent="0.3">
      <c r="A1322" s="166" t="s">
        <v>2527</v>
      </c>
      <c r="B1322" s="99">
        <v>20147.740000000002</v>
      </c>
      <c r="C1322" s="99">
        <v>33783.01</v>
      </c>
      <c r="D1322" s="99">
        <v>77582.77</v>
      </c>
      <c r="E1322" s="99">
        <v>65771.740000000005</v>
      </c>
      <c r="F1322" s="127">
        <v>80000</v>
      </c>
      <c r="G1322" s="124">
        <v>0</v>
      </c>
      <c r="H1322" s="182">
        <v>46273</v>
      </c>
      <c r="I1322" s="182">
        <v>46346</v>
      </c>
      <c r="J1322" s="166">
        <v>3.4</v>
      </c>
      <c r="K1322" s="166">
        <v>2.6</v>
      </c>
      <c r="L1322" s="167" t="s">
        <v>1206</v>
      </c>
      <c r="M1322" s="168" t="s">
        <v>1204</v>
      </c>
      <c r="N1322" s="169">
        <v>0.02</v>
      </c>
      <c r="O1322" s="21">
        <f t="shared" si="734"/>
        <v>0.79999999999999982</v>
      </c>
      <c r="P1322" s="21" t="str">
        <f t="shared" si="735"/>
        <v>N</v>
      </c>
      <c r="Q1322" s="22">
        <f t="shared" si="736"/>
        <v>53930.75</v>
      </c>
      <c r="R1322" s="8" t="str">
        <f t="shared" si="737"/>
        <v>N</v>
      </c>
      <c r="S1322" s="23">
        <f t="shared" si="738"/>
        <v>1.5999999999999996</v>
      </c>
      <c r="T1322" s="24">
        <f t="shared" si="739"/>
        <v>20500</v>
      </c>
      <c r="U1322" s="24">
        <f t="shared" si="740"/>
        <v>100000</v>
      </c>
      <c r="V1322" s="24">
        <f t="shared" si="741"/>
        <v>257500</v>
      </c>
      <c r="W1322" s="24">
        <f t="shared" si="742"/>
        <v>10250</v>
      </c>
      <c r="X1322" s="24">
        <f t="shared" si="743"/>
        <v>0</v>
      </c>
      <c r="Y1322" s="24">
        <f t="shared" si="744"/>
        <v>10250</v>
      </c>
      <c r="Z1322" s="24">
        <f t="shared" si="745"/>
        <v>44759.364999999998</v>
      </c>
      <c r="AA1322" s="25" t="str">
        <f t="shared" si="746"/>
        <v>N</v>
      </c>
      <c r="AB1322" s="26">
        <f t="shared" si="747"/>
        <v>0.59999999999999964</v>
      </c>
      <c r="AC1322" s="27">
        <f t="shared" si="748"/>
        <v>20500</v>
      </c>
      <c r="AD1322" s="28">
        <f t="shared" si="749"/>
        <v>100000</v>
      </c>
      <c r="AE1322" s="28">
        <f t="shared" si="750"/>
        <v>257500</v>
      </c>
      <c r="AF1322" s="28">
        <f t="shared" si="751"/>
        <v>6083.614999999998</v>
      </c>
      <c r="AG1322" s="28">
        <f t="shared" si="752"/>
        <v>0</v>
      </c>
      <c r="AH1322" s="28">
        <f t="shared" si="753"/>
        <v>6083.614999999998</v>
      </c>
      <c r="AI1322" s="28">
        <f t="shared" si="754"/>
        <v>50025.937299999998</v>
      </c>
      <c r="AJ1322" s="29" t="str">
        <f t="shared" si="755"/>
        <v>N</v>
      </c>
      <c r="AK1322" s="30">
        <f t="shared" si="720"/>
        <v>0</v>
      </c>
      <c r="AL1322" s="31">
        <f t="shared" si="721"/>
        <v>20500</v>
      </c>
      <c r="AM1322" s="31">
        <f t="shared" si="722"/>
        <v>100000</v>
      </c>
      <c r="AN1322" s="31">
        <f t="shared" si="723"/>
        <v>257500</v>
      </c>
      <c r="AO1322" s="31">
        <f t="shared" si="724"/>
        <v>0</v>
      </c>
      <c r="AP1322" s="31">
        <f t="shared" si="725"/>
        <v>0</v>
      </c>
      <c r="AQ1322" s="31">
        <f t="shared" si="726"/>
        <v>0</v>
      </c>
      <c r="AR1322" s="31">
        <f t="shared" si="727"/>
        <v>0</v>
      </c>
      <c r="AS1322" s="32">
        <f t="shared" si="728"/>
        <v>0</v>
      </c>
      <c r="AT1322" s="33">
        <f t="shared" si="729"/>
        <v>20500</v>
      </c>
      <c r="AU1322" s="33">
        <f t="shared" si="730"/>
        <v>100000</v>
      </c>
      <c r="AV1322" s="33">
        <v>257820</v>
      </c>
      <c r="AW1322" s="33">
        <f t="shared" si="731"/>
        <v>0</v>
      </c>
      <c r="AX1322" s="33">
        <f t="shared" si="732"/>
        <v>0</v>
      </c>
      <c r="AY1322" s="34">
        <f t="shared" si="733"/>
        <v>94785.302299999996</v>
      </c>
    </row>
    <row r="1323" spans="1:51" ht="15" customHeight="1" x14ac:dyDescent="0.3">
      <c r="A1323" s="166" t="s">
        <v>2528</v>
      </c>
      <c r="B1323" s="99">
        <v>14640.48</v>
      </c>
      <c r="C1323" s="99">
        <v>5337.16</v>
      </c>
      <c r="D1323" s="99">
        <v>63302.02</v>
      </c>
      <c r="E1323" s="99">
        <v>50473.96</v>
      </c>
      <c r="F1323" s="125">
        <v>35000</v>
      </c>
      <c r="G1323" s="124">
        <v>12500</v>
      </c>
      <c r="H1323" s="182">
        <v>46455</v>
      </c>
      <c r="I1323" s="182">
        <v>46527</v>
      </c>
      <c r="J1323" s="166">
        <v>1.9</v>
      </c>
      <c r="K1323" s="166">
        <v>1.6</v>
      </c>
      <c r="L1323" s="167" t="s">
        <v>1206</v>
      </c>
      <c r="M1323" s="168" t="s">
        <v>1204</v>
      </c>
      <c r="N1323" s="169">
        <v>0.02</v>
      </c>
      <c r="O1323" s="21">
        <f t="shared" si="734"/>
        <v>0.29999999999999982</v>
      </c>
      <c r="P1323" s="21" t="str">
        <f t="shared" si="735"/>
        <v>N</v>
      </c>
      <c r="Q1323" s="22">
        <f t="shared" si="736"/>
        <v>19977.64</v>
      </c>
      <c r="R1323" s="8" t="str">
        <f t="shared" si="737"/>
        <v>N</v>
      </c>
      <c r="S1323" s="23">
        <f t="shared" si="738"/>
        <v>0.59999999999999964</v>
      </c>
      <c r="T1323" s="24">
        <f t="shared" si="739"/>
        <v>20500</v>
      </c>
      <c r="U1323" s="24">
        <f t="shared" si="740"/>
        <v>100000</v>
      </c>
      <c r="V1323" s="24">
        <f t="shared" si="741"/>
        <v>257500</v>
      </c>
      <c r="W1323" s="24">
        <f t="shared" si="742"/>
        <v>10188.5964</v>
      </c>
      <c r="X1323" s="24">
        <f t="shared" si="743"/>
        <v>0</v>
      </c>
      <c r="Y1323" s="24">
        <f t="shared" si="744"/>
        <v>10188.5964</v>
      </c>
      <c r="Z1323" s="24">
        <f t="shared" si="745"/>
        <v>10188.5964</v>
      </c>
      <c r="AA1323" s="25" t="str">
        <f t="shared" si="746"/>
        <v>N</v>
      </c>
      <c r="AB1323" s="26">
        <f t="shared" si="747"/>
        <v>0</v>
      </c>
      <c r="AC1323" s="27">
        <f t="shared" si="748"/>
        <v>20500</v>
      </c>
      <c r="AD1323" s="28">
        <f t="shared" si="749"/>
        <v>100000</v>
      </c>
      <c r="AE1323" s="28">
        <f t="shared" si="750"/>
        <v>257500</v>
      </c>
      <c r="AF1323" s="28">
        <f t="shared" si="751"/>
        <v>0</v>
      </c>
      <c r="AG1323" s="28">
        <f t="shared" si="752"/>
        <v>0</v>
      </c>
      <c r="AH1323" s="28">
        <f t="shared" si="753"/>
        <v>0</v>
      </c>
      <c r="AI1323" s="28">
        <f t="shared" si="754"/>
        <v>0</v>
      </c>
      <c r="AJ1323" s="29" t="str">
        <f t="shared" si="755"/>
        <v>N</v>
      </c>
      <c r="AK1323" s="30">
        <f t="shared" ref="AK1323:AK1386" si="756">MAX(0,(AB1323-1))</f>
        <v>0</v>
      </c>
      <c r="AL1323" s="31">
        <f t="shared" ref="AL1323:AL1386" si="757">IF(AJ1323="Y",(20500+G1323),IF(AND(AJ1323="N",L1323="G"),20500,IF(AND(AJ1323="N",L1323="P"),50000,IF(AND(AJ1323="",L1323="G"),20500,IF(AND(AJ1323="",L1323="P"),50000,"")))))</f>
        <v>20500</v>
      </c>
      <c r="AM1323" s="31">
        <f t="shared" ref="AM1323:AM1386" si="758">IF(AND(AJ1323="Y",G1323&gt;0),224000,IF(AND(AJ1323="Y",G1323=0),138500,IF(AND(AJ1323="N",L1323="G"),100000,IF(AND(AJ1323="N",L1323=""),100000,IF(AND(AJ1323="N",L1323="P"),200000,"")))))</f>
        <v>100000</v>
      </c>
      <c r="AN1323" s="31">
        <f t="shared" ref="AN1323:AN1386" si="759">IF(AJ1323="Y",AM1323,IF(AJ1323="N",257500,IF(AJ1323="",257500,)))</f>
        <v>257500</v>
      </c>
      <c r="AO1323" s="31">
        <f t="shared" ref="AO1323:AO1386" si="760">IF(
  M1323&lt;0.5,
  0,
  MAX(
    0,
    IF(
      AK1323=0,
      0,
      IF(
        AJ1323="Y",
        MIN(Q1323*(1+N1323)*(1+N1323)*(1+N1323), AL1323, AM1323-E1323-W1323-AF1387, AN1323-E1323-W1323-AF1323),
        MIN(Q1323*(1+N1323)*(1+N1323)*(1+N1323), AL1323, AM1323-D1323-W1323-AF1387, AN1323-F1323-W1323-AF1323)
      )
    )
  ) * M1323
)</f>
        <v>0</v>
      </c>
      <c r="AP1323" s="31">
        <f t="shared" ref="AP1323:AP1386" si="761">IF(
  M1323&lt;0.5,
  0,
  MAX(
    0,
    IF(
      AK1323=0,
      0,
      IF(
        AJ1323="Y",
        (Q1323*(1+N1323)*(1+N1323)*(1+N1323)-AO1323),
        0
      )
    )
  ) * M1323
)</f>
        <v>0</v>
      </c>
      <c r="AQ1323" s="31">
        <f t="shared" ref="AQ1323:AQ1386" si="762">AO1323+AP1323</f>
        <v>0</v>
      </c>
      <c r="AR1323" s="31">
        <f t="shared" ref="AR1323:AR1386" si="763">IF(AK1323=0, 0, MAX(0, (Q1323*(1+N1323)*(1+N1323)*(1+N1323)) - AQ1323))</f>
        <v>0</v>
      </c>
      <c r="AS1323" s="32">
        <f t="shared" ref="AS1323:AS1386" si="764">MAX(0,(AK1323-1))</f>
        <v>0</v>
      </c>
      <c r="AT1323" s="33">
        <f t="shared" ref="AT1323:AT1386" si="765">IF(L1323="G", 20500, IF(L1323="P", 50000, 0))</f>
        <v>20500</v>
      </c>
      <c r="AU1323" s="33">
        <f t="shared" ref="AU1323:AU1386" si="766">IF(L1323="G",100000,IF(L1323="P",200000,""))</f>
        <v>100000</v>
      </c>
      <c r="AV1323" s="33">
        <v>257821</v>
      </c>
      <c r="AW1323" s="33">
        <f t="shared" ref="AW1323:AW1386" si="767">IF(
  M1323&lt;0.5,
  0,
  MAX(
    0,
    IF(
      AS1323=0,
      0,
      MIN(
        Q1323*(1+N1323)*(1+N1323)*(1+N1323)*(1+N1323),
        AT1323,
        AU1323-D1323-W1323-AF1323-AO1323,
        AV1323-F1323-W1323-AF1323-AO1323
      )
    )
  ) * M1323
)</f>
        <v>0</v>
      </c>
      <c r="AX1323" s="33">
        <f t="shared" ref="AX1323:AX1386" si="768">IF(AS1323=0, 0, MAX(0, (Q1323*(1+N1323)*(1+N1323)*(1+N1323)*(1+N1323)) - AW1323))</f>
        <v>0</v>
      </c>
      <c r="AY1323" s="34">
        <f t="shared" ref="AY1323:AY1386" si="769">Z1323+AI1323+AR1323+AX1323</f>
        <v>10188.5964</v>
      </c>
    </row>
    <row r="1324" spans="1:51" ht="15" customHeight="1" x14ac:dyDescent="0.3">
      <c r="A1324" s="166" t="s">
        <v>2529</v>
      </c>
      <c r="B1324" s="99">
        <v>17250.13</v>
      </c>
      <c r="C1324" s="99">
        <v>5430.84</v>
      </c>
      <c r="D1324" s="99">
        <v>69243.16</v>
      </c>
      <c r="E1324" s="99">
        <v>68812.399999999994</v>
      </c>
      <c r="F1324" s="125">
        <v>88000</v>
      </c>
      <c r="G1324" s="124">
        <v>0</v>
      </c>
      <c r="H1324" s="182">
        <v>46214</v>
      </c>
      <c r="I1324" s="182">
        <v>46227</v>
      </c>
      <c r="J1324" s="166">
        <v>3</v>
      </c>
      <c r="K1324" s="166">
        <v>1.4</v>
      </c>
      <c r="L1324" s="167" t="s">
        <v>1207</v>
      </c>
      <c r="M1324" s="168" t="s">
        <v>1205</v>
      </c>
      <c r="N1324" s="169">
        <v>0.04</v>
      </c>
      <c r="O1324" s="21">
        <f t="shared" si="734"/>
        <v>1.6</v>
      </c>
      <c r="P1324" s="21" t="str">
        <f t="shared" si="735"/>
        <v>N</v>
      </c>
      <c r="Q1324" s="22">
        <f t="shared" si="736"/>
        <v>22680.97</v>
      </c>
      <c r="R1324" s="8" t="str">
        <f t="shared" si="737"/>
        <v>N</v>
      </c>
      <c r="S1324" s="23">
        <f t="shared" si="738"/>
        <v>1.6</v>
      </c>
      <c r="T1324" s="24">
        <f t="shared" si="739"/>
        <v>50000</v>
      </c>
      <c r="U1324" s="24">
        <f t="shared" si="740"/>
        <v>200000</v>
      </c>
      <c r="V1324" s="24">
        <f t="shared" si="741"/>
        <v>257500</v>
      </c>
      <c r="W1324" s="24">
        <f t="shared" si="742"/>
        <v>23588.2088</v>
      </c>
      <c r="X1324" s="24">
        <f t="shared" si="743"/>
        <v>0</v>
      </c>
      <c r="Y1324" s="24">
        <f t="shared" si="744"/>
        <v>23588.2088</v>
      </c>
      <c r="Z1324" s="24">
        <f t="shared" si="745"/>
        <v>0</v>
      </c>
      <c r="AA1324" s="25" t="str">
        <f t="shared" si="746"/>
        <v>N</v>
      </c>
      <c r="AB1324" s="26">
        <f t="shared" si="747"/>
        <v>0.60000000000000009</v>
      </c>
      <c r="AC1324" s="27">
        <f t="shared" si="748"/>
        <v>50000</v>
      </c>
      <c r="AD1324" s="28">
        <f t="shared" si="749"/>
        <v>200000</v>
      </c>
      <c r="AE1324" s="28">
        <f t="shared" si="750"/>
        <v>257500</v>
      </c>
      <c r="AF1324" s="28">
        <f t="shared" si="751"/>
        <v>24531.737152000002</v>
      </c>
      <c r="AG1324" s="28">
        <f t="shared" si="752"/>
        <v>0</v>
      </c>
      <c r="AH1324" s="28">
        <f t="shared" si="753"/>
        <v>24531.737152000002</v>
      </c>
      <c r="AI1324" s="28">
        <f t="shared" si="754"/>
        <v>0</v>
      </c>
      <c r="AJ1324" s="29" t="str">
        <f t="shared" si="755"/>
        <v>N</v>
      </c>
      <c r="AK1324" s="30">
        <f t="shared" si="756"/>
        <v>0</v>
      </c>
      <c r="AL1324" s="31">
        <f t="shared" si="757"/>
        <v>50000</v>
      </c>
      <c r="AM1324" s="31">
        <f t="shared" si="758"/>
        <v>200000</v>
      </c>
      <c r="AN1324" s="31">
        <f t="shared" si="759"/>
        <v>257500</v>
      </c>
      <c r="AO1324" s="31">
        <f t="shared" si="760"/>
        <v>0</v>
      </c>
      <c r="AP1324" s="31">
        <f t="shared" si="761"/>
        <v>0</v>
      </c>
      <c r="AQ1324" s="31">
        <f t="shared" si="762"/>
        <v>0</v>
      </c>
      <c r="AR1324" s="31">
        <f t="shared" si="763"/>
        <v>0</v>
      </c>
      <c r="AS1324" s="32">
        <f t="shared" si="764"/>
        <v>0</v>
      </c>
      <c r="AT1324" s="33">
        <f t="shared" si="765"/>
        <v>50000</v>
      </c>
      <c r="AU1324" s="33">
        <f t="shared" si="766"/>
        <v>200000</v>
      </c>
      <c r="AV1324" s="33">
        <v>257822</v>
      </c>
      <c r="AW1324" s="33">
        <f t="shared" si="767"/>
        <v>0</v>
      </c>
      <c r="AX1324" s="33">
        <f t="shared" si="768"/>
        <v>0</v>
      </c>
      <c r="AY1324" s="34">
        <f t="shared" si="769"/>
        <v>0</v>
      </c>
    </row>
    <row r="1325" spans="1:51" ht="15" customHeight="1" x14ac:dyDescent="0.3">
      <c r="A1325" s="166" t="s">
        <v>2530</v>
      </c>
      <c r="B1325" s="99">
        <v>19009.96</v>
      </c>
      <c r="C1325" s="99">
        <v>25760.47</v>
      </c>
      <c r="D1325" s="99">
        <v>97885.54</v>
      </c>
      <c r="E1325" s="99">
        <v>84210.97</v>
      </c>
      <c r="F1325" s="125">
        <v>72000</v>
      </c>
      <c r="G1325" s="124">
        <v>24444</v>
      </c>
      <c r="H1325" s="182">
        <v>46482</v>
      </c>
      <c r="I1325" s="182">
        <v>46492</v>
      </c>
      <c r="J1325" s="166">
        <v>4.0999999999999996</v>
      </c>
      <c r="K1325" s="166">
        <v>1</v>
      </c>
      <c r="L1325" s="167" t="s">
        <v>1206</v>
      </c>
      <c r="M1325" s="168" t="s">
        <v>1204</v>
      </c>
      <c r="N1325" s="169">
        <v>0.05</v>
      </c>
      <c r="O1325" s="21">
        <f t="shared" si="734"/>
        <v>3.0999999999999996</v>
      </c>
      <c r="P1325" s="21" t="str">
        <f t="shared" si="735"/>
        <v>N</v>
      </c>
      <c r="Q1325" s="22">
        <f t="shared" si="736"/>
        <v>44770.43</v>
      </c>
      <c r="R1325" s="8" t="str">
        <f t="shared" si="737"/>
        <v>N</v>
      </c>
      <c r="S1325" s="23">
        <f t="shared" si="738"/>
        <v>6.1999999999999993</v>
      </c>
      <c r="T1325" s="24">
        <f t="shared" si="739"/>
        <v>20500</v>
      </c>
      <c r="U1325" s="24">
        <f t="shared" si="740"/>
        <v>100000</v>
      </c>
      <c r="V1325" s="24">
        <f t="shared" si="741"/>
        <v>257500</v>
      </c>
      <c r="W1325" s="24">
        <f t="shared" si="742"/>
        <v>1057.2300000000032</v>
      </c>
      <c r="X1325" s="24">
        <f t="shared" si="743"/>
        <v>0</v>
      </c>
      <c r="Y1325" s="24">
        <f t="shared" si="744"/>
        <v>1057.2300000000032</v>
      </c>
      <c r="Z1325" s="24">
        <f t="shared" si="745"/>
        <v>45951.7215</v>
      </c>
      <c r="AA1325" s="25" t="str">
        <f t="shared" si="746"/>
        <v>N</v>
      </c>
      <c r="AB1325" s="26">
        <f t="shared" si="747"/>
        <v>5.1999999999999993</v>
      </c>
      <c r="AC1325" s="27">
        <f t="shared" si="748"/>
        <v>20500</v>
      </c>
      <c r="AD1325" s="28">
        <f t="shared" si="749"/>
        <v>100000</v>
      </c>
      <c r="AE1325" s="28">
        <f t="shared" si="750"/>
        <v>257500</v>
      </c>
      <c r="AF1325" s="28">
        <f t="shared" si="751"/>
        <v>528.6150000000016</v>
      </c>
      <c r="AG1325" s="28">
        <f t="shared" si="752"/>
        <v>0</v>
      </c>
      <c r="AH1325" s="28">
        <f t="shared" si="753"/>
        <v>528.6150000000016</v>
      </c>
      <c r="AI1325" s="28">
        <f t="shared" si="754"/>
        <v>48830.784075000003</v>
      </c>
      <c r="AJ1325" s="29" t="str">
        <f t="shared" si="755"/>
        <v>N</v>
      </c>
      <c r="AK1325" s="30">
        <f t="shared" si="756"/>
        <v>4.1999999999999993</v>
      </c>
      <c r="AL1325" s="31">
        <f t="shared" si="757"/>
        <v>20500</v>
      </c>
      <c r="AM1325" s="31">
        <f t="shared" si="758"/>
        <v>100000</v>
      </c>
      <c r="AN1325" s="31">
        <f t="shared" si="759"/>
        <v>257500</v>
      </c>
      <c r="AO1325" s="31">
        <f t="shared" si="760"/>
        <v>121.43418000000202</v>
      </c>
      <c r="AP1325" s="31">
        <f t="shared" si="761"/>
        <v>0</v>
      </c>
      <c r="AQ1325" s="31">
        <f t="shared" si="762"/>
        <v>121.43418000000202</v>
      </c>
      <c r="AR1325" s="31">
        <f t="shared" si="763"/>
        <v>51705.93484875001</v>
      </c>
      <c r="AS1325" s="32">
        <f t="shared" si="764"/>
        <v>3.1999999999999993</v>
      </c>
      <c r="AT1325" s="33">
        <f t="shared" si="765"/>
        <v>20500</v>
      </c>
      <c r="AU1325" s="33">
        <f t="shared" si="766"/>
        <v>100000</v>
      </c>
      <c r="AV1325" s="33">
        <v>257823</v>
      </c>
      <c r="AW1325" s="33">
        <f t="shared" si="767"/>
        <v>203.59040999999979</v>
      </c>
      <c r="AX1325" s="33">
        <f t="shared" si="768"/>
        <v>54215.147070187522</v>
      </c>
      <c r="AY1325" s="34">
        <f t="shared" si="769"/>
        <v>200703.58749393755</v>
      </c>
    </row>
    <row r="1326" spans="1:51" ht="15" customHeight="1" x14ac:dyDescent="0.3">
      <c r="A1326" s="166" t="s">
        <v>2531</v>
      </c>
      <c r="B1326" s="99">
        <v>13972.47</v>
      </c>
      <c r="C1326" s="99">
        <v>21416.080000000002</v>
      </c>
      <c r="D1326" s="99">
        <v>77026.720000000001</v>
      </c>
      <c r="E1326" s="99">
        <v>68871.320000000007</v>
      </c>
      <c r="F1326" s="125">
        <v>66000</v>
      </c>
      <c r="G1326" s="124">
        <v>0</v>
      </c>
      <c r="H1326" s="182">
        <v>46484</v>
      </c>
      <c r="I1326" s="182">
        <v>46503</v>
      </c>
      <c r="J1326" s="166">
        <v>3.7</v>
      </c>
      <c r="K1326" s="166">
        <v>0.7</v>
      </c>
      <c r="L1326" s="167" t="s">
        <v>1206</v>
      </c>
      <c r="M1326" s="168" t="s">
        <v>1204</v>
      </c>
      <c r="N1326" s="169">
        <v>5.1999999999999998E-2</v>
      </c>
      <c r="O1326" s="21">
        <f t="shared" si="734"/>
        <v>3</v>
      </c>
      <c r="P1326" s="21" t="str">
        <f t="shared" si="735"/>
        <v>N</v>
      </c>
      <c r="Q1326" s="22">
        <f t="shared" si="736"/>
        <v>35388.550000000003</v>
      </c>
      <c r="R1326" s="8" t="str">
        <f t="shared" si="737"/>
        <v>N</v>
      </c>
      <c r="S1326" s="23">
        <f t="shared" si="738"/>
        <v>6</v>
      </c>
      <c r="T1326" s="24">
        <f t="shared" si="739"/>
        <v>20500</v>
      </c>
      <c r="U1326" s="24">
        <f t="shared" si="740"/>
        <v>100000</v>
      </c>
      <c r="V1326" s="24">
        <f t="shared" si="741"/>
        <v>257500</v>
      </c>
      <c r="W1326" s="24">
        <f t="shared" si="742"/>
        <v>10250</v>
      </c>
      <c r="X1326" s="24">
        <f t="shared" si="743"/>
        <v>0</v>
      </c>
      <c r="Y1326" s="24">
        <f t="shared" si="744"/>
        <v>10250</v>
      </c>
      <c r="Z1326" s="24">
        <f t="shared" si="745"/>
        <v>26978.754600000007</v>
      </c>
      <c r="AA1326" s="25" t="str">
        <f t="shared" si="746"/>
        <v>N</v>
      </c>
      <c r="AB1326" s="26">
        <f t="shared" si="747"/>
        <v>5</v>
      </c>
      <c r="AC1326" s="27">
        <f t="shared" si="748"/>
        <v>20500</v>
      </c>
      <c r="AD1326" s="28">
        <f t="shared" si="749"/>
        <v>100000</v>
      </c>
      <c r="AE1326" s="28">
        <f t="shared" si="750"/>
        <v>257500</v>
      </c>
      <c r="AF1326" s="28">
        <f t="shared" si="751"/>
        <v>6361.6399999999994</v>
      </c>
      <c r="AG1326" s="28">
        <f t="shared" si="752"/>
        <v>0</v>
      </c>
      <c r="AH1326" s="28">
        <f t="shared" si="753"/>
        <v>6361.6399999999994</v>
      </c>
      <c r="AI1326" s="28">
        <f t="shared" si="754"/>
        <v>32803.009839200007</v>
      </c>
      <c r="AJ1326" s="29" t="str">
        <f t="shared" si="755"/>
        <v>N</v>
      </c>
      <c r="AK1326" s="30">
        <f t="shared" si="756"/>
        <v>4</v>
      </c>
      <c r="AL1326" s="31">
        <f t="shared" si="757"/>
        <v>20500</v>
      </c>
      <c r="AM1326" s="31">
        <f t="shared" si="758"/>
        <v>100000</v>
      </c>
      <c r="AN1326" s="31">
        <f t="shared" si="759"/>
        <v>257500</v>
      </c>
      <c r="AO1326" s="31">
        <f t="shared" si="760"/>
        <v>6361.6399999999994</v>
      </c>
      <c r="AP1326" s="31">
        <f t="shared" si="761"/>
        <v>0</v>
      </c>
      <c r="AQ1326" s="31">
        <f t="shared" si="762"/>
        <v>6361.6399999999994</v>
      </c>
      <c r="AR1326" s="31">
        <f t="shared" si="763"/>
        <v>34839.571630838407</v>
      </c>
      <c r="AS1326" s="32">
        <f t="shared" si="764"/>
        <v>3</v>
      </c>
      <c r="AT1326" s="33">
        <f t="shared" si="765"/>
        <v>20500</v>
      </c>
      <c r="AU1326" s="33">
        <f t="shared" si="766"/>
        <v>100000</v>
      </c>
      <c r="AV1326" s="33">
        <v>257824</v>
      </c>
      <c r="AW1326" s="33">
        <f t="shared" si="767"/>
        <v>0</v>
      </c>
      <c r="AX1326" s="33">
        <f t="shared" si="768"/>
        <v>43343.674635642004</v>
      </c>
      <c r="AY1326" s="34">
        <f t="shared" si="769"/>
        <v>137965.01070568041</v>
      </c>
    </row>
    <row r="1327" spans="1:51" ht="15" customHeight="1" x14ac:dyDescent="0.3">
      <c r="A1327" s="166" t="s">
        <v>2532</v>
      </c>
      <c r="B1327" s="99">
        <v>5478.22</v>
      </c>
      <c r="C1327" s="99">
        <v>445.48</v>
      </c>
      <c r="D1327" s="99">
        <v>46405.66</v>
      </c>
      <c r="E1327" s="99">
        <v>44072.63</v>
      </c>
      <c r="F1327" s="125">
        <v>190000</v>
      </c>
      <c r="G1327" s="124">
        <v>12500</v>
      </c>
      <c r="H1327" s="182">
        <v>46431</v>
      </c>
      <c r="I1327" s="182">
        <v>46499</v>
      </c>
      <c r="J1327" s="166">
        <v>1.8</v>
      </c>
      <c r="K1327" s="166">
        <v>0.4</v>
      </c>
      <c r="L1327" s="167" t="s">
        <v>1206</v>
      </c>
      <c r="M1327" s="168" t="s">
        <v>1203</v>
      </c>
      <c r="N1327" s="169">
        <v>0.04</v>
      </c>
      <c r="O1327" s="21">
        <f t="shared" si="734"/>
        <v>1.4</v>
      </c>
      <c r="P1327" s="21" t="str">
        <f t="shared" si="735"/>
        <v>N</v>
      </c>
      <c r="Q1327" s="22">
        <f t="shared" si="736"/>
        <v>5923.7000000000007</v>
      </c>
      <c r="R1327" s="8" t="str">
        <f t="shared" si="737"/>
        <v>N</v>
      </c>
      <c r="S1327" s="23">
        <f t="shared" si="738"/>
        <v>1.8666666666666665</v>
      </c>
      <c r="T1327" s="24">
        <f t="shared" si="739"/>
        <v>20500</v>
      </c>
      <c r="U1327" s="24">
        <f t="shared" si="740"/>
        <v>100000</v>
      </c>
      <c r="V1327" s="24">
        <f t="shared" si="741"/>
        <v>257500</v>
      </c>
      <c r="W1327" s="24">
        <f t="shared" si="742"/>
        <v>4620.4860000000008</v>
      </c>
      <c r="X1327" s="24">
        <f t="shared" si="743"/>
        <v>0</v>
      </c>
      <c r="Y1327" s="24">
        <f t="shared" si="744"/>
        <v>4620.4860000000008</v>
      </c>
      <c r="Z1327" s="24">
        <f t="shared" si="745"/>
        <v>1540.1620000000003</v>
      </c>
      <c r="AA1327" s="25" t="str">
        <f t="shared" si="746"/>
        <v>N</v>
      </c>
      <c r="AB1327" s="26">
        <f t="shared" si="747"/>
        <v>0.86666666666666647</v>
      </c>
      <c r="AC1327" s="27">
        <f t="shared" si="748"/>
        <v>20500</v>
      </c>
      <c r="AD1327" s="28">
        <f t="shared" si="749"/>
        <v>100000</v>
      </c>
      <c r="AE1327" s="28">
        <f t="shared" si="750"/>
        <v>257500</v>
      </c>
      <c r="AF1327" s="28">
        <f t="shared" si="751"/>
        <v>4805.305440000001</v>
      </c>
      <c r="AG1327" s="28">
        <f t="shared" si="752"/>
        <v>0</v>
      </c>
      <c r="AH1327" s="28">
        <f t="shared" si="753"/>
        <v>4805.305440000001</v>
      </c>
      <c r="AI1327" s="28">
        <f t="shared" si="754"/>
        <v>1601.7684800000006</v>
      </c>
      <c r="AJ1327" s="29" t="str">
        <f t="shared" si="755"/>
        <v>N</v>
      </c>
      <c r="AK1327" s="30">
        <f t="shared" si="756"/>
        <v>0</v>
      </c>
      <c r="AL1327" s="31">
        <f t="shared" si="757"/>
        <v>20500</v>
      </c>
      <c r="AM1327" s="31">
        <f t="shared" si="758"/>
        <v>100000</v>
      </c>
      <c r="AN1327" s="31">
        <f t="shared" si="759"/>
        <v>257500</v>
      </c>
      <c r="AO1327" s="31">
        <f t="shared" si="760"/>
        <v>0</v>
      </c>
      <c r="AP1327" s="31">
        <f t="shared" si="761"/>
        <v>0</v>
      </c>
      <c r="AQ1327" s="31">
        <f t="shared" si="762"/>
        <v>0</v>
      </c>
      <c r="AR1327" s="31">
        <f t="shared" si="763"/>
        <v>0</v>
      </c>
      <c r="AS1327" s="32">
        <f t="shared" si="764"/>
        <v>0</v>
      </c>
      <c r="AT1327" s="33">
        <f t="shared" si="765"/>
        <v>20500</v>
      </c>
      <c r="AU1327" s="33">
        <f t="shared" si="766"/>
        <v>100000</v>
      </c>
      <c r="AV1327" s="33">
        <v>257825</v>
      </c>
      <c r="AW1327" s="33">
        <f t="shared" si="767"/>
        <v>0</v>
      </c>
      <c r="AX1327" s="33">
        <f t="shared" si="768"/>
        <v>0</v>
      </c>
      <c r="AY1327" s="34">
        <f t="shared" si="769"/>
        <v>3141.9304800000009</v>
      </c>
    </row>
    <row r="1328" spans="1:51" ht="15" customHeight="1" x14ac:dyDescent="0.3">
      <c r="A1328" s="166" t="s">
        <v>2533</v>
      </c>
      <c r="B1328" s="99">
        <v>14146.55</v>
      </c>
      <c r="C1328" s="99">
        <v>10179.27</v>
      </c>
      <c r="D1328" s="99">
        <v>97198.77</v>
      </c>
      <c r="E1328" s="99">
        <v>89960.56</v>
      </c>
      <c r="F1328" s="125">
        <v>15000</v>
      </c>
      <c r="G1328" s="124">
        <v>0</v>
      </c>
      <c r="H1328" s="182">
        <v>46287</v>
      </c>
      <c r="I1328" s="182">
        <v>46347</v>
      </c>
      <c r="J1328" s="166">
        <v>2.5</v>
      </c>
      <c r="K1328" s="166">
        <v>0</v>
      </c>
      <c r="L1328" s="167" t="s">
        <v>1206</v>
      </c>
      <c r="M1328" s="168" t="s">
        <v>1205</v>
      </c>
      <c r="N1328" s="169">
        <v>0.04</v>
      </c>
      <c r="O1328" s="21">
        <f t="shared" si="734"/>
        <v>2.5</v>
      </c>
      <c r="P1328" s="21" t="str">
        <f t="shared" si="735"/>
        <v>N</v>
      </c>
      <c r="Q1328" s="22">
        <f t="shared" si="736"/>
        <v>24325.82</v>
      </c>
      <c r="R1328" s="8" t="str">
        <f t="shared" si="737"/>
        <v>N</v>
      </c>
      <c r="S1328" s="23">
        <f t="shared" si="738"/>
        <v>2.5</v>
      </c>
      <c r="T1328" s="24">
        <f t="shared" si="739"/>
        <v>20500</v>
      </c>
      <c r="U1328" s="24">
        <f t="shared" si="740"/>
        <v>100000</v>
      </c>
      <c r="V1328" s="24">
        <f t="shared" si="741"/>
        <v>257500</v>
      </c>
      <c r="W1328" s="24">
        <f t="shared" si="742"/>
        <v>2801.2299999999959</v>
      </c>
      <c r="X1328" s="24">
        <f t="shared" si="743"/>
        <v>0</v>
      </c>
      <c r="Y1328" s="24">
        <f t="shared" si="744"/>
        <v>2801.2299999999959</v>
      </c>
      <c r="Z1328" s="24">
        <f t="shared" si="745"/>
        <v>22497.622800000005</v>
      </c>
      <c r="AA1328" s="25" t="str">
        <f t="shared" si="746"/>
        <v>N</v>
      </c>
      <c r="AB1328" s="26">
        <f t="shared" si="747"/>
        <v>1.5</v>
      </c>
      <c r="AC1328" s="27">
        <f t="shared" si="748"/>
        <v>20500</v>
      </c>
      <c r="AD1328" s="28">
        <f t="shared" si="749"/>
        <v>100000</v>
      </c>
      <c r="AE1328" s="28">
        <f t="shared" si="750"/>
        <v>257500</v>
      </c>
      <c r="AF1328" s="28">
        <f t="shared" si="751"/>
        <v>0</v>
      </c>
      <c r="AG1328" s="28">
        <f t="shared" si="752"/>
        <v>0</v>
      </c>
      <c r="AH1328" s="28">
        <f t="shared" si="753"/>
        <v>0</v>
      </c>
      <c r="AI1328" s="28">
        <f t="shared" si="754"/>
        <v>26310.806912</v>
      </c>
      <c r="AJ1328" s="29" t="str">
        <f t="shared" si="755"/>
        <v>N</v>
      </c>
      <c r="AK1328" s="30">
        <f t="shared" si="756"/>
        <v>0.5</v>
      </c>
      <c r="AL1328" s="31">
        <f t="shared" si="757"/>
        <v>20500</v>
      </c>
      <c r="AM1328" s="31">
        <f t="shared" si="758"/>
        <v>100000</v>
      </c>
      <c r="AN1328" s="31">
        <f t="shared" si="759"/>
        <v>257500</v>
      </c>
      <c r="AO1328" s="31">
        <f t="shared" si="760"/>
        <v>0</v>
      </c>
      <c r="AP1328" s="31">
        <f t="shared" si="761"/>
        <v>0</v>
      </c>
      <c r="AQ1328" s="31">
        <f t="shared" si="762"/>
        <v>0</v>
      </c>
      <c r="AR1328" s="31">
        <f t="shared" si="763"/>
        <v>27363.239188480002</v>
      </c>
      <c r="AS1328" s="32">
        <f t="shared" si="764"/>
        <v>0</v>
      </c>
      <c r="AT1328" s="33">
        <f t="shared" si="765"/>
        <v>20500</v>
      </c>
      <c r="AU1328" s="33">
        <f t="shared" si="766"/>
        <v>100000</v>
      </c>
      <c r="AV1328" s="33">
        <v>257826</v>
      </c>
      <c r="AW1328" s="33">
        <f t="shared" si="767"/>
        <v>0</v>
      </c>
      <c r="AX1328" s="33">
        <f t="shared" si="768"/>
        <v>0</v>
      </c>
      <c r="AY1328" s="34">
        <f t="shared" si="769"/>
        <v>76171.668900479999</v>
      </c>
    </row>
    <row r="1329" spans="1:51" ht="15" customHeight="1" x14ac:dyDescent="0.3">
      <c r="A1329" s="166" t="s">
        <v>2534</v>
      </c>
      <c r="B1329" s="99">
        <v>20281</v>
      </c>
      <c r="C1329" s="99">
        <v>18771.21</v>
      </c>
      <c r="D1329" s="99">
        <v>50868.639999999999</v>
      </c>
      <c r="E1329" s="99">
        <v>43228.81</v>
      </c>
      <c r="F1329" s="125">
        <v>111000</v>
      </c>
      <c r="G1329" s="128">
        <v>12500</v>
      </c>
      <c r="H1329" s="182">
        <v>46409</v>
      </c>
      <c r="I1329" s="182">
        <v>46466</v>
      </c>
      <c r="J1329" s="166">
        <v>3.3</v>
      </c>
      <c r="K1329" s="166">
        <v>0.2</v>
      </c>
      <c r="L1329" s="167" t="s">
        <v>1206</v>
      </c>
      <c r="M1329" s="168" t="s">
        <v>1205</v>
      </c>
      <c r="N1329" s="169">
        <v>0.01</v>
      </c>
      <c r="O1329" s="21">
        <f t="shared" si="734"/>
        <v>3.0999999999999996</v>
      </c>
      <c r="P1329" s="21" t="str">
        <f t="shared" si="735"/>
        <v>N</v>
      </c>
      <c r="Q1329" s="22">
        <f t="shared" si="736"/>
        <v>39052.21</v>
      </c>
      <c r="R1329" s="8" t="str">
        <f t="shared" si="737"/>
        <v>N</v>
      </c>
      <c r="S1329" s="23">
        <f t="shared" si="738"/>
        <v>3.0999999999999996</v>
      </c>
      <c r="T1329" s="24">
        <f t="shared" si="739"/>
        <v>20500</v>
      </c>
      <c r="U1329" s="24">
        <f t="shared" si="740"/>
        <v>100000</v>
      </c>
      <c r="V1329" s="24">
        <f t="shared" si="741"/>
        <v>257500</v>
      </c>
      <c r="W1329" s="24">
        <f t="shared" si="742"/>
        <v>20500</v>
      </c>
      <c r="X1329" s="24">
        <f t="shared" si="743"/>
        <v>0</v>
      </c>
      <c r="Y1329" s="24">
        <f t="shared" si="744"/>
        <v>20500</v>
      </c>
      <c r="Z1329" s="24">
        <f t="shared" si="745"/>
        <v>18942.732100000001</v>
      </c>
      <c r="AA1329" s="25" t="str">
        <f t="shared" si="746"/>
        <v>N</v>
      </c>
      <c r="AB1329" s="26">
        <f t="shared" si="747"/>
        <v>2.0999999999999996</v>
      </c>
      <c r="AC1329" s="27">
        <f t="shared" si="748"/>
        <v>20500</v>
      </c>
      <c r="AD1329" s="28">
        <f t="shared" si="749"/>
        <v>100000</v>
      </c>
      <c r="AE1329" s="28">
        <f t="shared" si="750"/>
        <v>257500</v>
      </c>
      <c r="AF1329" s="28">
        <f t="shared" si="751"/>
        <v>20500</v>
      </c>
      <c r="AG1329" s="28">
        <f t="shared" si="752"/>
        <v>0</v>
      </c>
      <c r="AH1329" s="28">
        <f t="shared" si="753"/>
        <v>20500</v>
      </c>
      <c r="AI1329" s="28">
        <f t="shared" si="754"/>
        <v>19337.159421000004</v>
      </c>
      <c r="AJ1329" s="29" t="str">
        <f t="shared" si="755"/>
        <v>N</v>
      </c>
      <c r="AK1329" s="30">
        <f t="shared" si="756"/>
        <v>1.0999999999999996</v>
      </c>
      <c r="AL1329" s="31">
        <f t="shared" si="757"/>
        <v>20500</v>
      </c>
      <c r="AM1329" s="31">
        <f t="shared" si="758"/>
        <v>100000</v>
      </c>
      <c r="AN1329" s="31">
        <f t="shared" si="759"/>
        <v>257500</v>
      </c>
      <c r="AO1329" s="31">
        <f t="shared" si="760"/>
        <v>20260.980455000001</v>
      </c>
      <c r="AP1329" s="31">
        <f t="shared" si="761"/>
        <v>0</v>
      </c>
      <c r="AQ1329" s="31">
        <f t="shared" si="762"/>
        <v>20260.980455000001</v>
      </c>
      <c r="AR1329" s="31">
        <f t="shared" si="763"/>
        <v>19974.550560210006</v>
      </c>
      <c r="AS1329" s="32">
        <f t="shared" si="764"/>
        <v>9.9999999999999645E-2</v>
      </c>
      <c r="AT1329" s="33">
        <f t="shared" si="765"/>
        <v>20500</v>
      </c>
      <c r="AU1329" s="33">
        <f t="shared" si="766"/>
        <v>100000</v>
      </c>
      <c r="AV1329" s="33">
        <v>257827</v>
      </c>
      <c r="AW1329" s="33">
        <f t="shared" si="767"/>
        <v>0</v>
      </c>
      <c r="AX1329" s="33">
        <f t="shared" si="768"/>
        <v>40637.886325362109</v>
      </c>
      <c r="AY1329" s="34">
        <f t="shared" si="769"/>
        <v>98892.328406572124</v>
      </c>
    </row>
    <row r="1330" spans="1:51" ht="15" customHeight="1" x14ac:dyDescent="0.3">
      <c r="A1330" s="166" t="s">
        <v>2535</v>
      </c>
      <c r="B1330" s="99">
        <v>15395.06</v>
      </c>
      <c r="C1330" s="99">
        <v>15484.74</v>
      </c>
      <c r="D1330" s="99">
        <v>55845.599999999999</v>
      </c>
      <c r="E1330" s="99">
        <v>41472.29</v>
      </c>
      <c r="F1330" s="125">
        <v>100000</v>
      </c>
      <c r="G1330" s="128">
        <v>12500</v>
      </c>
      <c r="H1330" s="182">
        <v>46263</v>
      </c>
      <c r="I1330" s="182">
        <v>46334</v>
      </c>
      <c r="J1330" s="166">
        <v>2.4</v>
      </c>
      <c r="K1330" s="166">
        <v>0.8</v>
      </c>
      <c r="L1330" s="167" t="s">
        <v>1206</v>
      </c>
      <c r="M1330" s="168" t="s">
        <v>1205</v>
      </c>
      <c r="N1330" s="169">
        <v>0.02</v>
      </c>
      <c r="O1330" s="21">
        <f t="shared" si="734"/>
        <v>1.5999999999999999</v>
      </c>
      <c r="P1330" s="21" t="str">
        <f t="shared" si="735"/>
        <v>N</v>
      </c>
      <c r="Q1330" s="22">
        <f t="shared" si="736"/>
        <v>30879.8</v>
      </c>
      <c r="R1330" s="8" t="str">
        <f t="shared" si="737"/>
        <v>N</v>
      </c>
      <c r="S1330" s="23">
        <f t="shared" si="738"/>
        <v>1.5999999999999999</v>
      </c>
      <c r="T1330" s="24">
        <f t="shared" si="739"/>
        <v>20500</v>
      </c>
      <c r="U1330" s="24">
        <f t="shared" si="740"/>
        <v>100000</v>
      </c>
      <c r="V1330" s="24">
        <f t="shared" si="741"/>
        <v>257500</v>
      </c>
      <c r="W1330" s="24">
        <f t="shared" si="742"/>
        <v>20500</v>
      </c>
      <c r="X1330" s="24">
        <f t="shared" si="743"/>
        <v>0</v>
      </c>
      <c r="Y1330" s="24">
        <f t="shared" si="744"/>
        <v>20500</v>
      </c>
      <c r="Z1330" s="24">
        <f t="shared" si="745"/>
        <v>10997.396000000001</v>
      </c>
      <c r="AA1330" s="25" t="str">
        <f t="shared" si="746"/>
        <v>N</v>
      </c>
      <c r="AB1330" s="26">
        <f t="shared" si="747"/>
        <v>0.59999999999999987</v>
      </c>
      <c r="AC1330" s="27">
        <f t="shared" si="748"/>
        <v>20500</v>
      </c>
      <c r="AD1330" s="28">
        <f t="shared" si="749"/>
        <v>100000</v>
      </c>
      <c r="AE1330" s="28">
        <f t="shared" si="750"/>
        <v>257500</v>
      </c>
      <c r="AF1330" s="28">
        <f t="shared" si="751"/>
        <v>20500</v>
      </c>
      <c r="AG1330" s="28">
        <f t="shared" si="752"/>
        <v>0</v>
      </c>
      <c r="AH1330" s="28">
        <f t="shared" si="753"/>
        <v>20500</v>
      </c>
      <c r="AI1330" s="28">
        <f t="shared" si="754"/>
        <v>11627.343920000003</v>
      </c>
      <c r="AJ1330" s="29" t="str">
        <f t="shared" si="755"/>
        <v>N</v>
      </c>
      <c r="AK1330" s="30">
        <f t="shared" si="756"/>
        <v>0</v>
      </c>
      <c r="AL1330" s="31">
        <f t="shared" si="757"/>
        <v>20500</v>
      </c>
      <c r="AM1330" s="31">
        <f t="shared" si="758"/>
        <v>100000</v>
      </c>
      <c r="AN1330" s="31">
        <f t="shared" si="759"/>
        <v>257500</v>
      </c>
      <c r="AO1330" s="31">
        <f t="shared" si="760"/>
        <v>0</v>
      </c>
      <c r="AP1330" s="31">
        <f t="shared" si="761"/>
        <v>0</v>
      </c>
      <c r="AQ1330" s="31">
        <f t="shared" si="762"/>
        <v>0</v>
      </c>
      <c r="AR1330" s="31">
        <f t="shared" si="763"/>
        <v>0</v>
      </c>
      <c r="AS1330" s="32">
        <f t="shared" si="764"/>
        <v>0</v>
      </c>
      <c r="AT1330" s="33">
        <f t="shared" si="765"/>
        <v>20500</v>
      </c>
      <c r="AU1330" s="33">
        <f t="shared" si="766"/>
        <v>100000</v>
      </c>
      <c r="AV1330" s="33">
        <v>257828</v>
      </c>
      <c r="AW1330" s="33">
        <f t="shared" si="767"/>
        <v>0</v>
      </c>
      <c r="AX1330" s="33">
        <f t="shared" si="768"/>
        <v>0</v>
      </c>
      <c r="AY1330" s="34">
        <f t="shared" si="769"/>
        <v>22624.739920000004</v>
      </c>
    </row>
    <row r="1331" spans="1:51" ht="15" customHeight="1" x14ac:dyDescent="0.3">
      <c r="A1331" s="166" t="s">
        <v>2536</v>
      </c>
      <c r="B1331" s="99">
        <v>16636.580000000002</v>
      </c>
      <c r="C1331" s="99">
        <v>29799.56</v>
      </c>
      <c r="D1331" s="99">
        <v>78915.69</v>
      </c>
      <c r="E1331" s="99">
        <v>65148.87</v>
      </c>
      <c r="F1331" s="125">
        <v>0</v>
      </c>
      <c r="G1331" s="128">
        <v>12500</v>
      </c>
      <c r="H1331" s="182">
        <v>46428</v>
      </c>
      <c r="I1331" s="182">
        <v>46499</v>
      </c>
      <c r="J1331" s="166">
        <v>4.3</v>
      </c>
      <c r="K1331" s="166">
        <v>2.4</v>
      </c>
      <c r="L1331" s="167" t="s">
        <v>1206</v>
      </c>
      <c r="M1331" s="168" t="s">
        <v>1203</v>
      </c>
      <c r="N1331" s="169">
        <v>0</v>
      </c>
      <c r="O1331" s="21">
        <f t="shared" si="734"/>
        <v>1.9</v>
      </c>
      <c r="P1331" s="21" t="str">
        <f t="shared" si="735"/>
        <v>N</v>
      </c>
      <c r="Q1331" s="22">
        <f t="shared" si="736"/>
        <v>46436.14</v>
      </c>
      <c r="R1331" s="8" t="str">
        <f t="shared" si="737"/>
        <v>N</v>
      </c>
      <c r="S1331" s="23">
        <f t="shared" si="738"/>
        <v>2.5333333333333332</v>
      </c>
      <c r="T1331" s="24">
        <f t="shared" si="739"/>
        <v>20500</v>
      </c>
      <c r="U1331" s="24">
        <f t="shared" si="740"/>
        <v>100000</v>
      </c>
      <c r="V1331" s="24">
        <f t="shared" si="741"/>
        <v>257500</v>
      </c>
      <c r="W1331" s="24">
        <f t="shared" si="742"/>
        <v>15375</v>
      </c>
      <c r="X1331" s="24">
        <f t="shared" si="743"/>
        <v>0</v>
      </c>
      <c r="Y1331" s="24">
        <f t="shared" si="744"/>
        <v>15375</v>
      </c>
      <c r="Z1331" s="24">
        <f t="shared" si="745"/>
        <v>31061.14</v>
      </c>
      <c r="AA1331" s="25" t="str">
        <f t="shared" si="746"/>
        <v>N</v>
      </c>
      <c r="AB1331" s="26">
        <f t="shared" si="747"/>
        <v>1.5333333333333332</v>
      </c>
      <c r="AC1331" s="27">
        <f t="shared" si="748"/>
        <v>20500</v>
      </c>
      <c r="AD1331" s="28">
        <f t="shared" si="749"/>
        <v>100000</v>
      </c>
      <c r="AE1331" s="28">
        <f t="shared" si="750"/>
        <v>257500</v>
      </c>
      <c r="AF1331" s="28">
        <f t="shared" si="751"/>
        <v>4281.9824999999983</v>
      </c>
      <c r="AG1331" s="28">
        <f t="shared" si="752"/>
        <v>0</v>
      </c>
      <c r="AH1331" s="28">
        <f t="shared" si="753"/>
        <v>4281.9824999999983</v>
      </c>
      <c r="AI1331" s="28">
        <f t="shared" si="754"/>
        <v>42154.157500000001</v>
      </c>
      <c r="AJ1331" s="29" t="str">
        <f t="shared" si="755"/>
        <v>N</v>
      </c>
      <c r="AK1331" s="30">
        <f t="shared" si="756"/>
        <v>0.53333333333333321</v>
      </c>
      <c r="AL1331" s="31">
        <f t="shared" si="757"/>
        <v>20500</v>
      </c>
      <c r="AM1331" s="31">
        <f t="shared" si="758"/>
        <v>100000</v>
      </c>
      <c r="AN1331" s="31">
        <f t="shared" si="759"/>
        <v>257500</v>
      </c>
      <c r="AO1331" s="31">
        <f t="shared" si="760"/>
        <v>4281.9824999999983</v>
      </c>
      <c r="AP1331" s="31">
        <f t="shared" si="761"/>
        <v>0</v>
      </c>
      <c r="AQ1331" s="31">
        <f t="shared" si="762"/>
        <v>4281.9824999999983</v>
      </c>
      <c r="AR1331" s="31">
        <f t="shared" si="763"/>
        <v>42154.157500000001</v>
      </c>
      <c r="AS1331" s="32">
        <f t="shared" si="764"/>
        <v>0</v>
      </c>
      <c r="AT1331" s="33">
        <f t="shared" si="765"/>
        <v>20500</v>
      </c>
      <c r="AU1331" s="33">
        <f t="shared" si="766"/>
        <v>100000</v>
      </c>
      <c r="AV1331" s="33">
        <v>257829</v>
      </c>
      <c r="AW1331" s="33">
        <f t="shared" si="767"/>
        <v>0</v>
      </c>
      <c r="AX1331" s="33">
        <f t="shared" si="768"/>
        <v>0</v>
      </c>
      <c r="AY1331" s="34">
        <f t="shared" si="769"/>
        <v>115369.455</v>
      </c>
    </row>
    <row r="1332" spans="1:51" ht="15" customHeight="1" x14ac:dyDescent="0.3">
      <c r="A1332" s="166" t="s">
        <v>2537</v>
      </c>
      <c r="B1332" s="99">
        <v>11173.2</v>
      </c>
      <c r="C1332" s="99">
        <v>14039.28</v>
      </c>
      <c r="D1332" s="99">
        <v>52451.15</v>
      </c>
      <c r="E1332" s="99">
        <v>40425.67</v>
      </c>
      <c r="F1332" s="129">
        <v>51000</v>
      </c>
      <c r="G1332" s="128">
        <v>12500</v>
      </c>
      <c r="H1332" s="182">
        <v>46562</v>
      </c>
      <c r="I1332" s="182">
        <v>46645</v>
      </c>
      <c r="J1332" s="166">
        <v>4.4000000000000004</v>
      </c>
      <c r="K1332" s="166">
        <v>0.1</v>
      </c>
      <c r="L1332" s="167" t="s">
        <v>1206</v>
      </c>
      <c r="M1332" s="168" t="s">
        <v>1205</v>
      </c>
      <c r="N1332" s="169">
        <v>0</v>
      </c>
      <c r="O1332" s="21">
        <f t="shared" si="734"/>
        <v>4.3000000000000007</v>
      </c>
      <c r="P1332" s="21" t="str">
        <f t="shared" si="735"/>
        <v>N</v>
      </c>
      <c r="Q1332" s="22">
        <f t="shared" si="736"/>
        <v>25212.480000000003</v>
      </c>
      <c r="R1332" s="8" t="str">
        <f t="shared" si="737"/>
        <v>N</v>
      </c>
      <c r="S1332" s="23">
        <f t="shared" si="738"/>
        <v>4.3000000000000007</v>
      </c>
      <c r="T1332" s="24">
        <f t="shared" si="739"/>
        <v>20500</v>
      </c>
      <c r="U1332" s="24">
        <f t="shared" si="740"/>
        <v>100000</v>
      </c>
      <c r="V1332" s="24">
        <f t="shared" si="741"/>
        <v>257500</v>
      </c>
      <c r="W1332" s="24">
        <f t="shared" si="742"/>
        <v>20500</v>
      </c>
      <c r="X1332" s="24">
        <f t="shared" si="743"/>
        <v>0</v>
      </c>
      <c r="Y1332" s="24">
        <f t="shared" si="744"/>
        <v>20500</v>
      </c>
      <c r="Z1332" s="24">
        <f t="shared" si="745"/>
        <v>4712.4800000000032</v>
      </c>
      <c r="AA1332" s="25" t="str">
        <f t="shared" si="746"/>
        <v>N</v>
      </c>
      <c r="AB1332" s="26">
        <f t="shared" si="747"/>
        <v>3.3000000000000007</v>
      </c>
      <c r="AC1332" s="27">
        <f t="shared" si="748"/>
        <v>20500</v>
      </c>
      <c r="AD1332" s="28">
        <f t="shared" si="749"/>
        <v>100000</v>
      </c>
      <c r="AE1332" s="28">
        <f t="shared" si="750"/>
        <v>257500</v>
      </c>
      <c r="AF1332" s="28">
        <f t="shared" si="751"/>
        <v>20500</v>
      </c>
      <c r="AG1332" s="28">
        <f t="shared" si="752"/>
        <v>0</v>
      </c>
      <c r="AH1332" s="28">
        <f t="shared" si="753"/>
        <v>20500</v>
      </c>
      <c r="AI1332" s="28">
        <f t="shared" si="754"/>
        <v>4712.4800000000032</v>
      </c>
      <c r="AJ1332" s="29" t="str">
        <f t="shared" si="755"/>
        <v>N</v>
      </c>
      <c r="AK1332" s="30">
        <f t="shared" si="756"/>
        <v>2.3000000000000007</v>
      </c>
      <c r="AL1332" s="31">
        <f t="shared" si="757"/>
        <v>20500</v>
      </c>
      <c r="AM1332" s="31">
        <f t="shared" si="758"/>
        <v>100000</v>
      </c>
      <c r="AN1332" s="31">
        <f t="shared" si="759"/>
        <v>257500</v>
      </c>
      <c r="AO1332" s="31">
        <f t="shared" si="760"/>
        <v>16798.849999999999</v>
      </c>
      <c r="AP1332" s="31">
        <f t="shared" si="761"/>
        <v>0</v>
      </c>
      <c r="AQ1332" s="31">
        <f t="shared" si="762"/>
        <v>16798.849999999999</v>
      </c>
      <c r="AR1332" s="31">
        <f t="shared" si="763"/>
        <v>8413.6300000000047</v>
      </c>
      <c r="AS1332" s="32">
        <f t="shared" si="764"/>
        <v>1.3000000000000007</v>
      </c>
      <c r="AT1332" s="33">
        <f t="shared" si="765"/>
        <v>20500</v>
      </c>
      <c r="AU1332" s="33">
        <f t="shared" si="766"/>
        <v>100000</v>
      </c>
      <c r="AV1332" s="33">
        <v>257830</v>
      </c>
      <c r="AW1332" s="33">
        <f t="shared" si="767"/>
        <v>0</v>
      </c>
      <c r="AX1332" s="33">
        <f t="shared" si="768"/>
        <v>25212.480000000003</v>
      </c>
      <c r="AY1332" s="34">
        <f t="shared" si="769"/>
        <v>43051.070000000014</v>
      </c>
    </row>
    <row r="1333" spans="1:51" ht="15" customHeight="1" x14ac:dyDescent="0.3">
      <c r="A1333" s="166" t="s">
        <v>2538</v>
      </c>
      <c r="B1333" s="99">
        <v>13961.71</v>
      </c>
      <c r="C1333" s="99">
        <v>18544.96</v>
      </c>
      <c r="D1333" s="99">
        <v>75726.48</v>
      </c>
      <c r="E1333" s="99">
        <v>64126.53</v>
      </c>
      <c r="F1333" s="129">
        <v>95000</v>
      </c>
      <c r="G1333" s="128">
        <v>12500</v>
      </c>
      <c r="H1333" s="182">
        <v>46543</v>
      </c>
      <c r="I1333" s="182">
        <v>46621</v>
      </c>
      <c r="J1333" s="166">
        <v>3.1</v>
      </c>
      <c r="K1333" s="166">
        <v>2.5</v>
      </c>
      <c r="L1333" s="167" t="s">
        <v>1206</v>
      </c>
      <c r="M1333" s="168" t="s">
        <v>1204</v>
      </c>
      <c r="N1333" s="169">
        <v>0</v>
      </c>
      <c r="O1333" s="21">
        <f t="shared" si="734"/>
        <v>0.60000000000000009</v>
      </c>
      <c r="P1333" s="21" t="str">
        <f t="shared" si="735"/>
        <v>N</v>
      </c>
      <c r="Q1333" s="22">
        <f t="shared" si="736"/>
        <v>32506.67</v>
      </c>
      <c r="R1333" s="8" t="str">
        <f t="shared" si="737"/>
        <v>N</v>
      </c>
      <c r="S1333" s="23">
        <f t="shared" si="738"/>
        <v>1.2000000000000002</v>
      </c>
      <c r="T1333" s="24">
        <f t="shared" si="739"/>
        <v>20500</v>
      </c>
      <c r="U1333" s="24">
        <f t="shared" si="740"/>
        <v>100000</v>
      </c>
      <c r="V1333" s="24">
        <f t="shared" si="741"/>
        <v>257500</v>
      </c>
      <c r="W1333" s="24">
        <f t="shared" si="742"/>
        <v>10250</v>
      </c>
      <c r="X1333" s="24">
        <f t="shared" si="743"/>
        <v>0</v>
      </c>
      <c r="Y1333" s="24">
        <f t="shared" si="744"/>
        <v>10250</v>
      </c>
      <c r="Z1333" s="24">
        <f t="shared" si="745"/>
        <v>22256.67</v>
      </c>
      <c r="AA1333" s="25" t="str">
        <f t="shared" si="746"/>
        <v>N</v>
      </c>
      <c r="AB1333" s="26">
        <f t="shared" si="747"/>
        <v>0.20000000000000018</v>
      </c>
      <c r="AC1333" s="27">
        <f t="shared" si="748"/>
        <v>20500</v>
      </c>
      <c r="AD1333" s="28">
        <f t="shared" si="749"/>
        <v>100000</v>
      </c>
      <c r="AE1333" s="28">
        <f t="shared" si="750"/>
        <v>257500</v>
      </c>
      <c r="AF1333" s="28">
        <f t="shared" si="751"/>
        <v>7011.760000000002</v>
      </c>
      <c r="AG1333" s="28">
        <f t="shared" si="752"/>
        <v>0</v>
      </c>
      <c r="AH1333" s="28">
        <f t="shared" si="753"/>
        <v>7011.760000000002</v>
      </c>
      <c r="AI1333" s="28">
        <f t="shared" si="754"/>
        <v>25494.909999999996</v>
      </c>
      <c r="AJ1333" s="29" t="str">
        <f t="shared" si="755"/>
        <v>N</v>
      </c>
      <c r="AK1333" s="30">
        <f t="shared" si="756"/>
        <v>0</v>
      </c>
      <c r="AL1333" s="31">
        <f t="shared" si="757"/>
        <v>20500</v>
      </c>
      <c r="AM1333" s="31">
        <f t="shared" si="758"/>
        <v>100000</v>
      </c>
      <c r="AN1333" s="31">
        <f t="shared" si="759"/>
        <v>257500</v>
      </c>
      <c r="AO1333" s="31">
        <f t="shared" si="760"/>
        <v>0</v>
      </c>
      <c r="AP1333" s="31">
        <f t="shared" si="761"/>
        <v>0</v>
      </c>
      <c r="AQ1333" s="31">
        <f t="shared" si="762"/>
        <v>0</v>
      </c>
      <c r="AR1333" s="31">
        <f t="shared" si="763"/>
        <v>0</v>
      </c>
      <c r="AS1333" s="32">
        <f t="shared" si="764"/>
        <v>0</v>
      </c>
      <c r="AT1333" s="33">
        <f t="shared" si="765"/>
        <v>20500</v>
      </c>
      <c r="AU1333" s="33">
        <f t="shared" si="766"/>
        <v>100000</v>
      </c>
      <c r="AV1333" s="33">
        <v>257831</v>
      </c>
      <c r="AW1333" s="33">
        <f t="shared" si="767"/>
        <v>0</v>
      </c>
      <c r="AX1333" s="33">
        <f t="shared" si="768"/>
        <v>0</v>
      </c>
      <c r="AY1333" s="34">
        <f t="shared" si="769"/>
        <v>47751.579999999994</v>
      </c>
    </row>
    <row r="1334" spans="1:51" ht="15" customHeight="1" x14ac:dyDescent="0.3">
      <c r="A1334" s="166" t="s">
        <v>2539</v>
      </c>
      <c r="B1334" s="99">
        <v>11583.9</v>
      </c>
      <c r="C1334" s="99">
        <v>1449.17</v>
      </c>
      <c r="D1334" s="99">
        <v>87502.96</v>
      </c>
      <c r="E1334" s="99">
        <v>84522.67</v>
      </c>
      <c r="F1334" s="129">
        <v>121000</v>
      </c>
      <c r="G1334" s="128">
        <v>12500</v>
      </c>
      <c r="H1334" s="182">
        <v>46250</v>
      </c>
      <c r="I1334" s="182">
        <v>46309</v>
      </c>
      <c r="J1334" s="166">
        <v>3.1</v>
      </c>
      <c r="K1334" s="166">
        <v>0.4</v>
      </c>
      <c r="L1334" s="167" t="s">
        <v>1206</v>
      </c>
      <c r="M1334" s="168" t="s">
        <v>1204</v>
      </c>
      <c r="N1334" s="169">
        <v>0.01</v>
      </c>
      <c r="O1334" s="21">
        <f t="shared" si="734"/>
        <v>2.7</v>
      </c>
      <c r="P1334" s="21" t="str">
        <f t="shared" si="735"/>
        <v>N</v>
      </c>
      <c r="Q1334" s="22">
        <f t="shared" si="736"/>
        <v>13033.07</v>
      </c>
      <c r="R1334" s="8" t="str">
        <f t="shared" si="737"/>
        <v>N</v>
      </c>
      <c r="S1334" s="23">
        <f t="shared" si="738"/>
        <v>5.4</v>
      </c>
      <c r="T1334" s="24">
        <f t="shared" si="739"/>
        <v>20500</v>
      </c>
      <c r="U1334" s="24">
        <f t="shared" si="740"/>
        <v>100000</v>
      </c>
      <c r="V1334" s="24">
        <f t="shared" si="741"/>
        <v>257500</v>
      </c>
      <c r="W1334" s="24">
        <f t="shared" si="742"/>
        <v>6248.5199999999968</v>
      </c>
      <c r="X1334" s="24">
        <f t="shared" si="743"/>
        <v>0</v>
      </c>
      <c r="Y1334" s="24">
        <f t="shared" si="744"/>
        <v>6248.5199999999968</v>
      </c>
      <c r="Z1334" s="24">
        <f t="shared" si="745"/>
        <v>6914.8807000000033</v>
      </c>
      <c r="AA1334" s="25" t="str">
        <f t="shared" si="746"/>
        <v>N</v>
      </c>
      <c r="AB1334" s="26">
        <f t="shared" si="747"/>
        <v>4.4000000000000004</v>
      </c>
      <c r="AC1334" s="27">
        <f t="shared" si="748"/>
        <v>20500</v>
      </c>
      <c r="AD1334" s="28">
        <f t="shared" si="749"/>
        <v>100000</v>
      </c>
      <c r="AE1334" s="28">
        <f t="shared" si="750"/>
        <v>257500</v>
      </c>
      <c r="AF1334" s="28">
        <f t="shared" si="751"/>
        <v>3124.2599999999984</v>
      </c>
      <c r="AG1334" s="28">
        <f t="shared" si="752"/>
        <v>0</v>
      </c>
      <c r="AH1334" s="28">
        <f t="shared" si="753"/>
        <v>3124.2599999999984</v>
      </c>
      <c r="AI1334" s="28">
        <f t="shared" si="754"/>
        <v>10170.774707000002</v>
      </c>
      <c r="AJ1334" s="29" t="str">
        <f t="shared" si="755"/>
        <v>N</v>
      </c>
      <c r="AK1334" s="30">
        <f t="shared" si="756"/>
        <v>3.4000000000000004</v>
      </c>
      <c r="AL1334" s="31">
        <f t="shared" si="757"/>
        <v>20500</v>
      </c>
      <c r="AM1334" s="31">
        <f t="shared" si="758"/>
        <v>100000</v>
      </c>
      <c r="AN1334" s="31">
        <f t="shared" si="759"/>
        <v>257500</v>
      </c>
      <c r="AO1334" s="31">
        <f t="shared" si="760"/>
        <v>2783.0462499999976</v>
      </c>
      <c r="AP1334" s="31">
        <f t="shared" si="761"/>
        <v>0</v>
      </c>
      <c r="AQ1334" s="31">
        <f t="shared" si="762"/>
        <v>2783.0462499999976</v>
      </c>
      <c r="AR1334" s="31">
        <f t="shared" si="763"/>
        <v>10644.938804070003</v>
      </c>
      <c r="AS1334" s="32">
        <f t="shared" si="764"/>
        <v>2.4000000000000004</v>
      </c>
      <c r="AT1334" s="33">
        <f t="shared" si="765"/>
        <v>20500</v>
      </c>
      <c r="AU1334" s="33">
        <f t="shared" si="766"/>
        <v>100000</v>
      </c>
      <c r="AV1334" s="33">
        <v>257832</v>
      </c>
      <c r="AW1334" s="33">
        <f t="shared" si="767"/>
        <v>170.6068750000004</v>
      </c>
      <c r="AX1334" s="33">
        <f t="shared" si="768"/>
        <v>13391.658029610702</v>
      </c>
      <c r="AY1334" s="34">
        <f t="shared" si="769"/>
        <v>41122.252240680711</v>
      </c>
    </row>
    <row r="1335" spans="1:51" ht="15" customHeight="1" x14ac:dyDescent="0.3">
      <c r="A1335" s="166" t="s">
        <v>2540</v>
      </c>
      <c r="B1335" s="99">
        <v>15287.74</v>
      </c>
      <c r="C1335" s="99">
        <v>3458.19</v>
      </c>
      <c r="D1335" s="99">
        <v>81901.539999999994</v>
      </c>
      <c r="E1335" s="99">
        <v>68868.97</v>
      </c>
      <c r="F1335" s="129">
        <v>126000</v>
      </c>
      <c r="G1335" s="128">
        <v>12500</v>
      </c>
      <c r="H1335" s="182">
        <v>46337</v>
      </c>
      <c r="I1335" s="182">
        <v>46348</v>
      </c>
      <c r="J1335" s="166">
        <v>4.4000000000000004</v>
      </c>
      <c r="K1335" s="166">
        <v>1.8</v>
      </c>
      <c r="L1335" s="167" t="s">
        <v>1206</v>
      </c>
      <c r="M1335" s="168" t="s">
        <v>1204</v>
      </c>
      <c r="N1335" s="169">
        <v>0.03</v>
      </c>
      <c r="O1335" s="21">
        <f t="shared" si="734"/>
        <v>2.6000000000000005</v>
      </c>
      <c r="P1335" s="21" t="str">
        <f t="shared" si="735"/>
        <v>N</v>
      </c>
      <c r="Q1335" s="22">
        <f t="shared" si="736"/>
        <v>18745.93</v>
      </c>
      <c r="R1335" s="8" t="str">
        <f t="shared" si="737"/>
        <v>N</v>
      </c>
      <c r="S1335" s="23">
        <f t="shared" si="738"/>
        <v>5.2000000000000011</v>
      </c>
      <c r="T1335" s="24">
        <f t="shared" si="739"/>
        <v>20500</v>
      </c>
      <c r="U1335" s="24">
        <f t="shared" si="740"/>
        <v>100000</v>
      </c>
      <c r="V1335" s="24">
        <f t="shared" si="741"/>
        <v>257500</v>
      </c>
      <c r="W1335" s="24">
        <f t="shared" si="742"/>
        <v>9049.2300000000032</v>
      </c>
      <c r="X1335" s="24">
        <f t="shared" si="743"/>
        <v>0</v>
      </c>
      <c r="Y1335" s="24">
        <f t="shared" si="744"/>
        <v>9049.2300000000032</v>
      </c>
      <c r="Z1335" s="24">
        <f t="shared" si="745"/>
        <v>10259.077899999997</v>
      </c>
      <c r="AA1335" s="25" t="str">
        <f t="shared" si="746"/>
        <v>N</v>
      </c>
      <c r="AB1335" s="26">
        <f t="shared" si="747"/>
        <v>4.2000000000000011</v>
      </c>
      <c r="AC1335" s="27">
        <f t="shared" si="748"/>
        <v>20500</v>
      </c>
      <c r="AD1335" s="28">
        <f t="shared" si="749"/>
        <v>100000</v>
      </c>
      <c r="AE1335" s="28">
        <f t="shared" si="750"/>
        <v>257500</v>
      </c>
      <c r="AF1335" s="28">
        <f t="shared" si="751"/>
        <v>4524.6150000000016</v>
      </c>
      <c r="AG1335" s="28">
        <f t="shared" si="752"/>
        <v>0</v>
      </c>
      <c r="AH1335" s="28">
        <f t="shared" si="753"/>
        <v>4524.6150000000016</v>
      </c>
      <c r="AI1335" s="28">
        <f t="shared" si="754"/>
        <v>15362.942136999998</v>
      </c>
      <c r="AJ1335" s="29" t="str">
        <f t="shared" si="755"/>
        <v>N</v>
      </c>
      <c r="AK1335" s="30">
        <f t="shared" si="756"/>
        <v>3.2000000000000011</v>
      </c>
      <c r="AL1335" s="31">
        <f t="shared" si="757"/>
        <v>20500</v>
      </c>
      <c r="AM1335" s="31">
        <f t="shared" si="758"/>
        <v>100000</v>
      </c>
      <c r="AN1335" s="31">
        <f t="shared" si="759"/>
        <v>257500</v>
      </c>
      <c r="AO1335" s="31">
        <f t="shared" si="760"/>
        <v>0</v>
      </c>
      <c r="AP1335" s="31">
        <f t="shared" si="761"/>
        <v>0</v>
      </c>
      <c r="AQ1335" s="31">
        <f t="shared" si="762"/>
        <v>0</v>
      </c>
      <c r="AR1335" s="31">
        <f t="shared" si="763"/>
        <v>20484.18385111</v>
      </c>
      <c r="AS1335" s="32">
        <f t="shared" si="764"/>
        <v>2.2000000000000011</v>
      </c>
      <c r="AT1335" s="33">
        <f t="shared" si="765"/>
        <v>20500</v>
      </c>
      <c r="AU1335" s="33">
        <f t="shared" si="766"/>
        <v>100000</v>
      </c>
      <c r="AV1335" s="33">
        <v>257833</v>
      </c>
      <c r="AW1335" s="33">
        <f t="shared" si="767"/>
        <v>2262.3075000000008</v>
      </c>
      <c r="AX1335" s="33">
        <f t="shared" si="768"/>
        <v>18836.401866643297</v>
      </c>
      <c r="AY1335" s="34">
        <f t="shared" si="769"/>
        <v>64942.605754753291</v>
      </c>
    </row>
    <row r="1336" spans="1:51" ht="15" customHeight="1" x14ac:dyDescent="0.3">
      <c r="A1336" s="166" t="s">
        <v>2541</v>
      </c>
      <c r="B1336" s="99">
        <v>18022.45</v>
      </c>
      <c r="C1336" s="99">
        <v>3124.59</v>
      </c>
      <c r="D1336" s="99">
        <v>70271.05</v>
      </c>
      <c r="E1336" s="99">
        <v>67819.19</v>
      </c>
      <c r="F1336" s="129">
        <v>152000</v>
      </c>
      <c r="G1336" s="128">
        <v>12500</v>
      </c>
      <c r="H1336" s="182">
        <v>46390</v>
      </c>
      <c r="I1336" s="182">
        <v>46479</v>
      </c>
      <c r="J1336" s="166">
        <v>3.2</v>
      </c>
      <c r="K1336" s="166">
        <v>2.4</v>
      </c>
      <c r="L1336" s="167" t="s">
        <v>1207</v>
      </c>
      <c r="M1336" s="168" t="s">
        <v>1205</v>
      </c>
      <c r="N1336" s="169">
        <v>2.7E-2</v>
      </c>
      <c r="O1336" s="21">
        <f t="shared" si="734"/>
        <v>0.80000000000000027</v>
      </c>
      <c r="P1336" s="21" t="str">
        <f t="shared" si="735"/>
        <v>N</v>
      </c>
      <c r="Q1336" s="22">
        <f t="shared" si="736"/>
        <v>21147.040000000001</v>
      </c>
      <c r="R1336" s="8" t="str">
        <f t="shared" si="737"/>
        <v>N</v>
      </c>
      <c r="S1336" s="23">
        <f t="shared" si="738"/>
        <v>0.80000000000000027</v>
      </c>
      <c r="T1336" s="24">
        <f t="shared" si="739"/>
        <v>50000</v>
      </c>
      <c r="U1336" s="24">
        <f t="shared" si="740"/>
        <v>200000</v>
      </c>
      <c r="V1336" s="24">
        <f t="shared" si="741"/>
        <v>257500</v>
      </c>
      <c r="W1336" s="24">
        <f t="shared" si="742"/>
        <v>21718.01008</v>
      </c>
      <c r="X1336" s="24">
        <f t="shared" si="743"/>
        <v>0</v>
      </c>
      <c r="Y1336" s="24">
        <f t="shared" si="744"/>
        <v>21718.01008</v>
      </c>
      <c r="Z1336" s="24">
        <f t="shared" si="745"/>
        <v>0</v>
      </c>
      <c r="AA1336" s="25" t="str">
        <f t="shared" si="746"/>
        <v>N</v>
      </c>
      <c r="AB1336" s="26">
        <f t="shared" si="747"/>
        <v>0</v>
      </c>
      <c r="AC1336" s="27">
        <f t="shared" si="748"/>
        <v>50000</v>
      </c>
      <c r="AD1336" s="28">
        <f t="shared" si="749"/>
        <v>200000</v>
      </c>
      <c r="AE1336" s="28">
        <f t="shared" si="750"/>
        <v>257500</v>
      </c>
      <c r="AF1336" s="28">
        <f t="shared" si="751"/>
        <v>0</v>
      </c>
      <c r="AG1336" s="28">
        <f t="shared" si="752"/>
        <v>0</v>
      </c>
      <c r="AH1336" s="28">
        <f t="shared" si="753"/>
        <v>0</v>
      </c>
      <c r="AI1336" s="28">
        <f t="shared" si="754"/>
        <v>0</v>
      </c>
      <c r="AJ1336" s="29" t="str">
        <f t="shared" si="755"/>
        <v>N</v>
      </c>
      <c r="AK1336" s="30">
        <f t="shared" si="756"/>
        <v>0</v>
      </c>
      <c r="AL1336" s="31">
        <f t="shared" si="757"/>
        <v>50000</v>
      </c>
      <c r="AM1336" s="31">
        <f t="shared" si="758"/>
        <v>200000</v>
      </c>
      <c r="AN1336" s="31">
        <f t="shared" si="759"/>
        <v>257500</v>
      </c>
      <c r="AO1336" s="31">
        <f t="shared" si="760"/>
        <v>0</v>
      </c>
      <c r="AP1336" s="31">
        <f t="shared" si="761"/>
        <v>0</v>
      </c>
      <c r="AQ1336" s="31">
        <f t="shared" si="762"/>
        <v>0</v>
      </c>
      <c r="AR1336" s="31">
        <f t="shared" si="763"/>
        <v>0</v>
      </c>
      <c r="AS1336" s="32">
        <f t="shared" si="764"/>
        <v>0</v>
      </c>
      <c r="AT1336" s="33">
        <f t="shared" si="765"/>
        <v>50000</v>
      </c>
      <c r="AU1336" s="33">
        <f t="shared" si="766"/>
        <v>200000</v>
      </c>
      <c r="AV1336" s="33">
        <v>257834</v>
      </c>
      <c r="AW1336" s="33">
        <f t="shared" si="767"/>
        <v>0</v>
      </c>
      <c r="AX1336" s="33">
        <f t="shared" si="768"/>
        <v>0</v>
      </c>
      <c r="AY1336" s="34">
        <f t="shared" si="769"/>
        <v>0</v>
      </c>
    </row>
    <row r="1337" spans="1:51" ht="15" customHeight="1" x14ac:dyDescent="0.3">
      <c r="A1337" s="166" t="s">
        <v>2542</v>
      </c>
      <c r="B1337" s="99">
        <v>13515.41</v>
      </c>
      <c r="C1337" s="99">
        <v>34520.239999999998</v>
      </c>
      <c r="D1337" s="99">
        <v>108840.96000000001</v>
      </c>
      <c r="E1337" s="99">
        <v>96380.85</v>
      </c>
      <c r="F1337" s="129">
        <v>122000</v>
      </c>
      <c r="G1337" s="128">
        <v>0</v>
      </c>
      <c r="H1337" s="182">
        <v>46350</v>
      </c>
      <c r="I1337" s="182">
        <v>46402</v>
      </c>
      <c r="J1337" s="166">
        <v>4.7</v>
      </c>
      <c r="K1337" s="166">
        <v>1.9</v>
      </c>
      <c r="L1337" s="167" t="s">
        <v>1207</v>
      </c>
      <c r="M1337" s="168" t="s">
        <v>1203</v>
      </c>
      <c r="N1337" s="169">
        <v>0.06</v>
      </c>
      <c r="O1337" s="21">
        <f t="shared" si="734"/>
        <v>2.8000000000000003</v>
      </c>
      <c r="P1337" s="21" t="str">
        <f t="shared" si="735"/>
        <v>N</v>
      </c>
      <c r="Q1337" s="22">
        <f t="shared" si="736"/>
        <v>48035.649999999994</v>
      </c>
      <c r="R1337" s="8" t="str">
        <f t="shared" si="737"/>
        <v>N</v>
      </c>
      <c r="S1337" s="23">
        <f t="shared" si="738"/>
        <v>3.7333333333333338</v>
      </c>
      <c r="T1337" s="24">
        <f t="shared" si="739"/>
        <v>50000</v>
      </c>
      <c r="U1337" s="24">
        <f t="shared" si="740"/>
        <v>200000</v>
      </c>
      <c r="V1337" s="24">
        <f t="shared" si="741"/>
        <v>257500</v>
      </c>
      <c r="W1337" s="24">
        <f t="shared" si="742"/>
        <v>37500</v>
      </c>
      <c r="X1337" s="24">
        <f t="shared" si="743"/>
        <v>0</v>
      </c>
      <c r="Y1337" s="24">
        <f t="shared" si="744"/>
        <v>37500</v>
      </c>
      <c r="Z1337" s="24">
        <f t="shared" si="745"/>
        <v>13417.788999999997</v>
      </c>
      <c r="AA1337" s="25" t="str">
        <f t="shared" si="746"/>
        <v>N</v>
      </c>
      <c r="AB1337" s="26">
        <f t="shared" si="747"/>
        <v>2.7333333333333338</v>
      </c>
      <c r="AC1337" s="27">
        <f t="shared" si="748"/>
        <v>50000</v>
      </c>
      <c r="AD1337" s="28">
        <f t="shared" si="749"/>
        <v>200000</v>
      </c>
      <c r="AE1337" s="28">
        <f t="shared" si="750"/>
        <v>257500</v>
      </c>
      <c r="AF1337" s="28">
        <f t="shared" si="751"/>
        <v>37500</v>
      </c>
      <c r="AG1337" s="28">
        <f t="shared" si="752"/>
        <v>0</v>
      </c>
      <c r="AH1337" s="28">
        <f t="shared" si="753"/>
        <v>37500</v>
      </c>
      <c r="AI1337" s="28">
        <f t="shared" si="754"/>
        <v>16472.856339999998</v>
      </c>
      <c r="AJ1337" s="29" t="str">
        <f t="shared" si="755"/>
        <v>N</v>
      </c>
      <c r="AK1337" s="30">
        <f t="shared" si="756"/>
        <v>1.7333333333333338</v>
      </c>
      <c r="AL1337" s="31">
        <f t="shared" si="757"/>
        <v>50000</v>
      </c>
      <c r="AM1337" s="31">
        <f t="shared" si="758"/>
        <v>200000</v>
      </c>
      <c r="AN1337" s="31">
        <f t="shared" si="759"/>
        <v>257500</v>
      </c>
      <c r="AO1337" s="31">
        <f t="shared" si="760"/>
        <v>12693.408560999989</v>
      </c>
      <c r="AP1337" s="31">
        <f t="shared" si="761"/>
        <v>0</v>
      </c>
      <c r="AQ1337" s="31">
        <f t="shared" si="762"/>
        <v>12693.408560999989</v>
      </c>
      <c r="AR1337" s="31">
        <f t="shared" si="763"/>
        <v>44517.819159400009</v>
      </c>
      <c r="AS1337" s="32">
        <f t="shared" si="764"/>
        <v>0.73333333333333384</v>
      </c>
      <c r="AT1337" s="33">
        <f t="shared" si="765"/>
        <v>50000</v>
      </c>
      <c r="AU1337" s="33">
        <f t="shared" si="766"/>
        <v>200000</v>
      </c>
      <c r="AV1337" s="33">
        <v>257835</v>
      </c>
      <c r="AW1337" s="33">
        <f t="shared" si="767"/>
        <v>2599.2235792500032</v>
      </c>
      <c r="AX1337" s="33">
        <f t="shared" si="768"/>
        <v>58044.677804374005</v>
      </c>
      <c r="AY1337" s="34">
        <f t="shared" si="769"/>
        <v>132453.14230377402</v>
      </c>
    </row>
    <row r="1338" spans="1:51" ht="15" customHeight="1" x14ac:dyDescent="0.3">
      <c r="A1338" s="166" t="s">
        <v>2543</v>
      </c>
      <c r="B1338" s="99">
        <v>19816.169999999998</v>
      </c>
      <c r="C1338" s="99">
        <v>13866.75</v>
      </c>
      <c r="D1338" s="99">
        <v>74996.820000000007</v>
      </c>
      <c r="E1338" s="99">
        <v>60589.24</v>
      </c>
      <c r="F1338" s="129">
        <v>120000</v>
      </c>
      <c r="G1338" s="128">
        <v>12500</v>
      </c>
      <c r="H1338" s="182">
        <v>46485</v>
      </c>
      <c r="I1338" s="182">
        <v>46550</v>
      </c>
      <c r="J1338" s="166">
        <v>3.2</v>
      </c>
      <c r="K1338" s="166">
        <v>1.5</v>
      </c>
      <c r="L1338" s="167" t="s">
        <v>1207</v>
      </c>
      <c r="M1338" s="168" t="s">
        <v>1204</v>
      </c>
      <c r="N1338" s="169">
        <v>0.01</v>
      </c>
      <c r="O1338" s="21">
        <f t="shared" si="734"/>
        <v>1.7000000000000002</v>
      </c>
      <c r="P1338" s="21" t="str">
        <f t="shared" si="735"/>
        <v>N</v>
      </c>
      <c r="Q1338" s="22">
        <f t="shared" si="736"/>
        <v>33682.92</v>
      </c>
      <c r="R1338" s="8" t="str">
        <f t="shared" si="737"/>
        <v>N</v>
      </c>
      <c r="S1338" s="23">
        <f t="shared" si="738"/>
        <v>3.4000000000000004</v>
      </c>
      <c r="T1338" s="24">
        <f t="shared" si="739"/>
        <v>50000</v>
      </c>
      <c r="U1338" s="24">
        <f t="shared" si="740"/>
        <v>200000</v>
      </c>
      <c r="V1338" s="24">
        <f t="shared" si="741"/>
        <v>257500</v>
      </c>
      <c r="W1338" s="24">
        <f t="shared" si="742"/>
        <v>17009.874599999999</v>
      </c>
      <c r="X1338" s="24">
        <f t="shared" si="743"/>
        <v>0</v>
      </c>
      <c r="Y1338" s="24">
        <f t="shared" si="744"/>
        <v>17009.874599999999</v>
      </c>
      <c r="Z1338" s="24">
        <f t="shared" si="745"/>
        <v>17009.874599999999</v>
      </c>
      <c r="AA1338" s="25" t="str">
        <f t="shared" si="746"/>
        <v>N</v>
      </c>
      <c r="AB1338" s="26">
        <f t="shared" si="747"/>
        <v>2.4000000000000004</v>
      </c>
      <c r="AC1338" s="27">
        <f t="shared" si="748"/>
        <v>50000</v>
      </c>
      <c r="AD1338" s="28">
        <f t="shared" si="749"/>
        <v>200000</v>
      </c>
      <c r="AE1338" s="28">
        <f t="shared" si="750"/>
        <v>257500</v>
      </c>
      <c r="AF1338" s="28">
        <f t="shared" si="751"/>
        <v>17179.973345999999</v>
      </c>
      <c r="AG1338" s="28">
        <f t="shared" si="752"/>
        <v>0</v>
      </c>
      <c r="AH1338" s="28">
        <f t="shared" si="753"/>
        <v>17179.973345999999</v>
      </c>
      <c r="AI1338" s="28">
        <f t="shared" si="754"/>
        <v>17179.973345999999</v>
      </c>
      <c r="AJ1338" s="29" t="str">
        <f t="shared" si="755"/>
        <v>N</v>
      </c>
      <c r="AK1338" s="30">
        <f t="shared" si="756"/>
        <v>1.4000000000000004</v>
      </c>
      <c r="AL1338" s="31">
        <f t="shared" si="757"/>
        <v>50000</v>
      </c>
      <c r="AM1338" s="31">
        <f t="shared" si="758"/>
        <v>200000</v>
      </c>
      <c r="AN1338" s="31">
        <f t="shared" si="759"/>
        <v>257500</v>
      </c>
      <c r="AO1338" s="31">
        <f t="shared" si="760"/>
        <v>17351.773079459999</v>
      </c>
      <c r="AP1338" s="31">
        <f t="shared" si="761"/>
        <v>0</v>
      </c>
      <c r="AQ1338" s="31">
        <f t="shared" si="762"/>
        <v>17351.773079459999</v>
      </c>
      <c r="AR1338" s="31">
        <f t="shared" si="763"/>
        <v>17351.773079459999</v>
      </c>
      <c r="AS1338" s="32">
        <f t="shared" si="764"/>
        <v>0.40000000000000036</v>
      </c>
      <c r="AT1338" s="33">
        <f t="shared" si="765"/>
        <v>50000</v>
      </c>
      <c r="AU1338" s="33">
        <f t="shared" si="766"/>
        <v>200000</v>
      </c>
      <c r="AV1338" s="33">
        <v>257836</v>
      </c>
      <c r="AW1338" s="33">
        <f t="shared" si="767"/>
        <v>17525.290810254599</v>
      </c>
      <c r="AX1338" s="33">
        <f t="shared" si="768"/>
        <v>17525.290810254599</v>
      </c>
      <c r="AY1338" s="34">
        <f t="shared" si="769"/>
        <v>69066.911835714593</v>
      </c>
    </row>
    <row r="1339" spans="1:51" ht="15" customHeight="1" x14ac:dyDescent="0.3">
      <c r="A1339" s="166" t="s">
        <v>2544</v>
      </c>
      <c r="B1339" s="99">
        <v>10189.469999999999</v>
      </c>
      <c r="C1339" s="99">
        <v>2809.47</v>
      </c>
      <c r="D1339" s="99">
        <v>53251.42</v>
      </c>
      <c r="E1339" s="99">
        <v>51447.32</v>
      </c>
      <c r="F1339" s="129">
        <v>221000</v>
      </c>
      <c r="G1339" s="128">
        <v>0</v>
      </c>
      <c r="H1339" s="182">
        <v>46403</v>
      </c>
      <c r="I1339" s="182">
        <v>46491</v>
      </c>
      <c r="J1339" s="166">
        <v>2.8</v>
      </c>
      <c r="K1339" s="166">
        <v>2.2000000000000002</v>
      </c>
      <c r="L1339" s="167" t="s">
        <v>1207</v>
      </c>
      <c r="M1339" s="168" t="s">
        <v>1204</v>
      </c>
      <c r="N1339" s="169">
        <v>0.02</v>
      </c>
      <c r="O1339" s="21">
        <f t="shared" si="734"/>
        <v>0.59999999999999964</v>
      </c>
      <c r="P1339" s="21" t="str">
        <f t="shared" si="735"/>
        <v>N</v>
      </c>
      <c r="Q1339" s="22">
        <f t="shared" si="736"/>
        <v>12998.939999999999</v>
      </c>
      <c r="R1339" s="8" t="str">
        <f t="shared" si="737"/>
        <v>N</v>
      </c>
      <c r="S1339" s="23">
        <f t="shared" si="738"/>
        <v>1.1999999999999993</v>
      </c>
      <c r="T1339" s="24">
        <f t="shared" si="739"/>
        <v>50000</v>
      </c>
      <c r="U1339" s="24">
        <f t="shared" si="740"/>
        <v>200000</v>
      </c>
      <c r="V1339" s="24">
        <f t="shared" si="741"/>
        <v>257500</v>
      </c>
      <c r="W1339" s="24">
        <f t="shared" si="742"/>
        <v>6629.4593999999997</v>
      </c>
      <c r="X1339" s="24">
        <f t="shared" si="743"/>
        <v>0</v>
      </c>
      <c r="Y1339" s="24">
        <f t="shared" si="744"/>
        <v>6629.4593999999997</v>
      </c>
      <c r="Z1339" s="24">
        <f t="shared" si="745"/>
        <v>6629.4593999999997</v>
      </c>
      <c r="AA1339" s="25" t="str">
        <f t="shared" si="746"/>
        <v>N</v>
      </c>
      <c r="AB1339" s="26">
        <f t="shared" si="747"/>
        <v>0.19999999999999929</v>
      </c>
      <c r="AC1339" s="27">
        <f t="shared" si="748"/>
        <v>50000</v>
      </c>
      <c r="AD1339" s="28">
        <f t="shared" si="749"/>
        <v>200000</v>
      </c>
      <c r="AE1339" s="28">
        <f t="shared" si="750"/>
        <v>257500</v>
      </c>
      <c r="AF1339" s="28">
        <f t="shared" si="751"/>
        <v>6762.0485879999997</v>
      </c>
      <c r="AG1339" s="28">
        <f t="shared" si="752"/>
        <v>0</v>
      </c>
      <c r="AH1339" s="28">
        <f t="shared" si="753"/>
        <v>6762.0485879999997</v>
      </c>
      <c r="AI1339" s="28">
        <f t="shared" si="754"/>
        <v>6762.0485879999997</v>
      </c>
      <c r="AJ1339" s="29" t="str">
        <f t="shared" si="755"/>
        <v>N</v>
      </c>
      <c r="AK1339" s="30">
        <f t="shared" si="756"/>
        <v>0</v>
      </c>
      <c r="AL1339" s="31">
        <f t="shared" si="757"/>
        <v>50000</v>
      </c>
      <c r="AM1339" s="31">
        <f t="shared" si="758"/>
        <v>200000</v>
      </c>
      <c r="AN1339" s="31">
        <f t="shared" si="759"/>
        <v>257500</v>
      </c>
      <c r="AO1339" s="31">
        <f t="shared" si="760"/>
        <v>0</v>
      </c>
      <c r="AP1339" s="31">
        <f t="shared" si="761"/>
        <v>0</v>
      </c>
      <c r="AQ1339" s="31">
        <f t="shared" si="762"/>
        <v>0</v>
      </c>
      <c r="AR1339" s="31">
        <f t="shared" si="763"/>
        <v>0</v>
      </c>
      <c r="AS1339" s="32">
        <f t="shared" si="764"/>
        <v>0</v>
      </c>
      <c r="AT1339" s="33">
        <f t="shared" si="765"/>
        <v>50000</v>
      </c>
      <c r="AU1339" s="33">
        <f t="shared" si="766"/>
        <v>200000</v>
      </c>
      <c r="AV1339" s="33">
        <v>257837</v>
      </c>
      <c r="AW1339" s="33">
        <f t="shared" si="767"/>
        <v>0</v>
      </c>
      <c r="AX1339" s="33">
        <f t="shared" si="768"/>
        <v>0</v>
      </c>
      <c r="AY1339" s="34">
        <f t="shared" si="769"/>
        <v>13391.507987999999</v>
      </c>
    </row>
    <row r="1340" spans="1:51" ht="15" customHeight="1" x14ac:dyDescent="0.3">
      <c r="A1340" s="166" t="s">
        <v>2545</v>
      </c>
      <c r="B1340" s="99">
        <v>14844.32</v>
      </c>
      <c r="C1340" s="99">
        <v>8254.5499999999993</v>
      </c>
      <c r="D1340" s="99">
        <v>56106.76</v>
      </c>
      <c r="E1340" s="99">
        <v>46167.78</v>
      </c>
      <c r="F1340" s="129">
        <v>150000</v>
      </c>
      <c r="G1340" s="128">
        <v>26667</v>
      </c>
      <c r="H1340" s="182">
        <v>46295</v>
      </c>
      <c r="I1340" s="182">
        <v>46361</v>
      </c>
      <c r="J1340" s="166">
        <v>2.4</v>
      </c>
      <c r="K1340" s="166">
        <v>0.8</v>
      </c>
      <c r="L1340" s="167" t="s">
        <v>1206</v>
      </c>
      <c r="M1340" s="168" t="s">
        <v>1204</v>
      </c>
      <c r="N1340" s="169">
        <v>0.02</v>
      </c>
      <c r="O1340" s="21">
        <f t="shared" si="734"/>
        <v>1.5999999999999999</v>
      </c>
      <c r="P1340" s="21" t="str">
        <f t="shared" si="735"/>
        <v>N</v>
      </c>
      <c r="Q1340" s="22">
        <f t="shared" si="736"/>
        <v>23098.87</v>
      </c>
      <c r="R1340" s="8" t="str">
        <f t="shared" si="737"/>
        <v>N</v>
      </c>
      <c r="S1340" s="23">
        <f t="shared" si="738"/>
        <v>3.1999999999999997</v>
      </c>
      <c r="T1340" s="24">
        <f t="shared" si="739"/>
        <v>20500</v>
      </c>
      <c r="U1340" s="24">
        <f t="shared" si="740"/>
        <v>100000</v>
      </c>
      <c r="V1340" s="24">
        <f t="shared" si="741"/>
        <v>257500</v>
      </c>
      <c r="W1340" s="24">
        <f t="shared" si="742"/>
        <v>10250</v>
      </c>
      <c r="X1340" s="24">
        <f t="shared" si="743"/>
        <v>0</v>
      </c>
      <c r="Y1340" s="24">
        <f t="shared" si="744"/>
        <v>10250</v>
      </c>
      <c r="Z1340" s="24">
        <f t="shared" si="745"/>
        <v>13310.847399999999</v>
      </c>
      <c r="AA1340" s="25" t="str">
        <f t="shared" si="746"/>
        <v>N</v>
      </c>
      <c r="AB1340" s="26">
        <f t="shared" si="747"/>
        <v>2.1999999999999997</v>
      </c>
      <c r="AC1340" s="27">
        <f t="shared" si="748"/>
        <v>20500</v>
      </c>
      <c r="AD1340" s="28">
        <f t="shared" si="749"/>
        <v>100000</v>
      </c>
      <c r="AE1340" s="28">
        <f t="shared" si="750"/>
        <v>257500</v>
      </c>
      <c r="AF1340" s="28">
        <f t="shared" si="751"/>
        <v>10250</v>
      </c>
      <c r="AG1340" s="28">
        <f t="shared" si="752"/>
        <v>0</v>
      </c>
      <c r="AH1340" s="28">
        <f t="shared" si="753"/>
        <v>10250</v>
      </c>
      <c r="AI1340" s="28">
        <f t="shared" si="754"/>
        <v>13782.064348</v>
      </c>
      <c r="AJ1340" s="29" t="str">
        <f t="shared" si="755"/>
        <v>N</v>
      </c>
      <c r="AK1340" s="30">
        <f t="shared" si="756"/>
        <v>1.1999999999999997</v>
      </c>
      <c r="AL1340" s="31">
        <f t="shared" si="757"/>
        <v>20500</v>
      </c>
      <c r="AM1340" s="31">
        <f t="shared" si="758"/>
        <v>100000</v>
      </c>
      <c r="AN1340" s="31">
        <f t="shared" si="759"/>
        <v>257500</v>
      </c>
      <c r="AO1340" s="31">
        <f t="shared" si="760"/>
        <v>10250</v>
      </c>
      <c r="AP1340" s="31">
        <f t="shared" si="761"/>
        <v>0</v>
      </c>
      <c r="AQ1340" s="31">
        <f t="shared" si="762"/>
        <v>10250</v>
      </c>
      <c r="AR1340" s="31">
        <f t="shared" si="763"/>
        <v>14262.705634959999</v>
      </c>
      <c r="AS1340" s="32">
        <f t="shared" si="764"/>
        <v>0.19999999999999973</v>
      </c>
      <c r="AT1340" s="33">
        <f t="shared" si="765"/>
        <v>20500</v>
      </c>
      <c r="AU1340" s="33">
        <f t="shared" si="766"/>
        <v>100000</v>
      </c>
      <c r="AV1340" s="33">
        <v>257838</v>
      </c>
      <c r="AW1340" s="33">
        <f t="shared" si="767"/>
        <v>6571.619999999999</v>
      </c>
      <c r="AX1340" s="33">
        <f t="shared" si="768"/>
        <v>18431.3397476592</v>
      </c>
      <c r="AY1340" s="34">
        <f t="shared" si="769"/>
        <v>59786.957130619201</v>
      </c>
    </row>
    <row r="1341" spans="1:51" ht="15" customHeight="1" x14ac:dyDescent="0.3">
      <c r="A1341" s="166" t="s">
        <v>2546</v>
      </c>
      <c r="B1341" s="99">
        <v>12063.96</v>
      </c>
      <c r="C1341" s="99">
        <v>25833.7</v>
      </c>
      <c r="D1341" s="99">
        <v>76157.440000000002</v>
      </c>
      <c r="E1341" s="99">
        <v>64606.75</v>
      </c>
      <c r="F1341" s="129">
        <v>70000</v>
      </c>
      <c r="G1341" s="128">
        <v>0</v>
      </c>
      <c r="H1341" s="182">
        <v>46265</v>
      </c>
      <c r="I1341" s="182">
        <v>46353</v>
      </c>
      <c r="J1341" s="166">
        <v>2.7</v>
      </c>
      <c r="K1341" s="166">
        <v>1.4</v>
      </c>
      <c r="L1341" s="167" t="s">
        <v>1206</v>
      </c>
      <c r="M1341" s="168" t="s">
        <v>1203</v>
      </c>
      <c r="N1341" s="169">
        <v>0.02</v>
      </c>
      <c r="O1341" s="21">
        <f t="shared" si="734"/>
        <v>1.3000000000000003</v>
      </c>
      <c r="P1341" s="21" t="str">
        <f t="shared" si="735"/>
        <v>N</v>
      </c>
      <c r="Q1341" s="22">
        <f t="shared" si="736"/>
        <v>37897.660000000003</v>
      </c>
      <c r="R1341" s="8" t="str">
        <f t="shared" si="737"/>
        <v>N</v>
      </c>
      <c r="S1341" s="23">
        <f t="shared" si="738"/>
        <v>1.7333333333333336</v>
      </c>
      <c r="T1341" s="24">
        <f t="shared" si="739"/>
        <v>20500</v>
      </c>
      <c r="U1341" s="24">
        <f t="shared" si="740"/>
        <v>100000</v>
      </c>
      <c r="V1341" s="24">
        <f t="shared" si="741"/>
        <v>257500</v>
      </c>
      <c r="W1341" s="24">
        <f t="shared" si="742"/>
        <v>15375</v>
      </c>
      <c r="X1341" s="24">
        <f t="shared" si="743"/>
        <v>0</v>
      </c>
      <c r="Y1341" s="24">
        <f t="shared" si="744"/>
        <v>15375</v>
      </c>
      <c r="Z1341" s="24">
        <f t="shared" si="745"/>
        <v>23280.613200000007</v>
      </c>
      <c r="AA1341" s="25" t="str">
        <f t="shared" si="746"/>
        <v>N</v>
      </c>
      <c r="AB1341" s="26">
        <f t="shared" si="747"/>
        <v>0.73333333333333361</v>
      </c>
      <c r="AC1341" s="27">
        <f t="shared" si="748"/>
        <v>20500</v>
      </c>
      <c r="AD1341" s="28">
        <f t="shared" si="749"/>
        <v>100000</v>
      </c>
      <c r="AE1341" s="28">
        <f t="shared" si="750"/>
        <v>257500</v>
      </c>
      <c r="AF1341" s="28">
        <f t="shared" si="751"/>
        <v>6350.6699999999983</v>
      </c>
      <c r="AG1341" s="28">
        <f t="shared" si="752"/>
        <v>0</v>
      </c>
      <c r="AH1341" s="28">
        <f t="shared" si="753"/>
        <v>6350.6699999999983</v>
      </c>
      <c r="AI1341" s="28">
        <f t="shared" si="754"/>
        <v>33078.055464000012</v>
      </c>
      <c r="AJ1341" s="29" t="str">
        <f t="shared" si="755"/>
        <v>N</v>
      </c>
      <c r="AK1341" s="30">
        <f t="shared" si="756"/>
        <v>0</v>
      </c>
      <c r="AL1341" s="31">
        <f t="shared" si="757"/>
        <v>20500</v>
      </c>
      <c r="AM1341" s="31">
        <f t="shared" si="758"/>
        <v>100000</v>
      </c>
      <c r="AN1341" s="31">
        <f t="shared" si="759"/>
        <v>257500</v>
      </c>
      <c r="AO1341" s="31">
        <f t="shared" si="760"/>
        <v>0</v>
      </c>
      <c r="AP1341" s="31">
        <f t="shared" si="761"/>
        <v>0</v>
      </c>
      <c r="AQ1341" s="31">
        <f t="shared" si="762"/>
        <v>0</v>
      </c>
      <c r="AR1341" s="31">
        <f t="shared" si="763"/>
        <v>0</v>
      </c>
      <c r="AS1341" s="32">
        <f t="shared" si="764"/>
        <v>0</v>
      </c>
      <c r="AT1341" s="33">
        <f t="shared" si="765"/>
        <v>20500</v>
      </c>
      <c r="AU1341" s="33">
        <f t="shared" si="766"/>
        <v>100000</v>
      </c>
      <c r="AV1341" s="33">
        <v>257839</v>
      </c>
      <c r="AW1341" s="33">
        <f t="shared" si="767"/>
        <v>0</v>
      </c>
      <c r="AX1341" s="33">
        <f t="shared" si="768"/>
        <v>0</v>
      </c>
      <c r="AY1341" s="34">
        <f t="shared" si="769"/>
        <v>56358.668664000019</v>
      </c>
    </row>
    <row r="1342" spans="1:51" ht="15" customHeight="1" x14ac:dyDescent="0.3">
      <c r="A1342" s="166" t="s">
        <v>2547</v>
      </c>
      <c r="B1342" s="99">
        <v>20442.740000000002</v>
      </c>
      <c r="C1342" s="99">
        <v>11644.15</v>
      </c>
      <c r="D1342" s="99">
        <v>72979.990000000005</v>
      </c>
      <c r="E1342" s="99">
        <v>71327.75</v>
      </c>
      <c r="F1342" s="129">
        <v>80000</v>
      </c>
      <c r="G1342" s="128">
        <v>12500</v>
      </c>
      <c r="H1342" s="182">
        <v>46391</v>
      </c>
      <c r="I1342" s="182">
        <v>46423</v>
      </c>
      <c r="J1342" s="166">
        <v>2.2999999999999998</v>
      </c>
      <c r="K1342" s="166">
        <v>1.1000000000000001</v>
      </c>
      <c r="L1342" s="167" t="s">
        <v>1206</v>
      </c>
      <c r="M1342" s="168" t="s">
        <v>1204</v>
      </c>
      <c r="N1342" s="169">
        <v>0.04</v>
      </c>
      <c r="O1342" s="21">
        <f t="shared" si="734"/>
        <v>1.1999999999999997</v>
      </c>
      <c r="P1342" s="21" t="str">
        <f t="shared" si="735"/>
        <v>N</v>
      </c>
      <c r="Q1342" s="22">
        <f t="shared" si="736"/>
        <v>32086.89</v>
      </c>
      <c r="R1342" s="8" t="str">
        <f t="shared" si="737"/>
        <v>N</v>
      </c>
      <c r="S1342" s="23">
        <f t="shared" si="738"/>
        <v>2.3999999999999995</v>
      </c>
      <c r="T1342" s="24">
        <f t="shared" si="739"/>
        <v>20500</v>
      </c>
      <c r="U1342" s="24">
        <f t="shared" si="740"/>
        <v>100000</v>
      </c>
      <c r="V1342" s="24">
        <f t="shared" si="741"/>
        <v>257500</v>
      </c>
      <c r="W1342" s="24">
        <f t="shared" si="742"/>
        <v>10250</v>
      </c>
      <c r="X1342" s="24">
        <f t="shared" si="743"/>
        <v>0</v>
      </c>
      <c r="Y1342" s="24">
        <f t="shared" si="744"/>
        <v>10250</v>
      </c>
      <c r="Z1342" s="24">
        <f t="shared" si="745"/>
        <v>23120.365599999997</v>
      </c>
      <c r="AA1342" s="25" t="str">
        <f t="shared" si="746"/>
        <v>N</v>
      </c>
      <c r="AB1342" s="26">
        <f t="shared" si="747"/>
        <v>1.3999999999999995</v>
      </c>
      <c r="AC1342" s="27">
        <f t="shared" si="748"/>
        <v>20500</v>
      </c>
      <c r="AD1342" s="28">
        <f t="shared" si="749"/>
        <v>100000</v>
      </c>
      <c r="AE1342" s="28">
        <f t="shared" si="750"/>
        <v>257500</v>
      </c>
      <c r="AF1342" s="28">
        <f t="shared" si="751"/>
        <v>8385.0049999999974</v>
      </c>
      <c r="AG1342" s="28">
        <f t="shared" si="752"/>
        <v>0</v>
      </c>
      <c r="AH1342" s="28">
        <f t="shared" si="753"/>
        <v>8385.0049999999974</v>
      </c>
      <c r="AI1342" s="28">
        <f t="shared" si="754"/>
        <v>26320.175223999999</v>
      </c>
      <c r="AJ1342" s="29" t="str">
        <f t="shared" si="755"/>
        <v>N</v>
      </c>
      <c r="AK1342" s="30">
        <f t="shared" si="756"/>
        <v>0.39999999999999947</v>
      </c>
      <c r="AL1342" s="31">
        <f t="shared" si="757"/>
        <v>20500</v>
      </c>
      <c r="AM1342" s="31">
        <f t="shared" si="758"/>
        <v>100000</v>
      </c>
      <c r="AN1342" s="31">
        <f t="shared" si="759"/>
        <v>257500</v>
      </c>
      <c r="AO1342" s="31">
        <f t="shared" si="760"/>
        <v>8385.0049999999974</v>
      </c>
      <c r="AP1342" s="31">
        <f t="shared" si="761"/>
        <v>0</v>
      </c>
      <c r="AQ1342" s="31">
        <f t="shared" si="762"/>
        <v>8385.0049999999974</v>
      </c>
      <c r="AR1342" s="31">
        <f t="shared" si="763"/>
        <v>27708.382432960003</v>
      </c>
      <c r="AS1342" s="32">
        <f t="shared" si="764"/>
        <v>0</v>
      </c>
      <c r="AT1342" s="33">
        <f t="shared" si="765"/>
        <v>20500</v>
      </c>
      <c r="AU1342" s="33">
        <f t="shared" si="766"/>
        <v>100000</v>
      </c>
      <c r="AV1342" s="33">
        <v>257840</v>
      </c>
      <c r="AW1342" s="33">
        <f t="shared" si="767"/>
        <v>0</v>
      </c>
      <c r="AX1342" s="33">
        <f t="shared" si="768"/>
        <v>0</v>
      </c>
      <c r="AY1342" s="34">
        <f t="shared" si="769"/>
        <v>77148.923256959999</v>
      </c>
    </row>
    <row r="1343" spans="1:51" ht="15" customHeight="1" x14ac:dyDescent="0.3">
      <c r="A1343" s="166" t="s">
        <v>2548</v>
      </c>
      <c r="B1343" s="99">
        <v>7419.04</v>
      </c>
      <c r="C1343" s="99">
        <v>24201.91</v>
      </c>
      <c r="D1343" s="99">
        <v>70274.289999999994</v>
      </c>
      <c r="E1343" s="99">
        <v>56041.01</v>
      </c>
      <c r="F1343" s="129">
        <v>250000</v>
      </c>
      <c r="G1343" s="128">
        <v>0</v>
      </c>
      <c r="H1343" s="182">
        <v>46247</v>
      </c>
      <c r="I1343" s="182">
        <v>46307</v>
      </c>
      <c r="J1343" s="166">
        <v>1.8</v>
      </c>
      <c r="K1343" s="166">
        <v>0.6</v>
      </c>
      <c r="L1343" s="167" t="s">
        <v>1206</v>
      </c>
      <c r="M1343" s="168" t="s">
        <v>1203</v>
      </c>
      <c r="N1343" s="169">
        <v>0.04</v>
      </c>
      <c r="O1343" s="21">
        <f t="shared" si="734"/>
        <v>1.2000000000000002</v>
      </c>
      <c r="P1343" s="21" t="str">
        <f t="shared" si="735"/>
        <v>N</v>
      </c>
      <c r="Q1343" s="22">
        <f t="shared" si="736"/>
        <v>31620.95</v>
      </c>
      <c r="R1343" s="8" t="str">
        <f t="shared" si="737"/>
        <v>N</v>
      </c>
      <c r="S1343" s="23">
        <f t="shared" si="738"/>
        <v>1.6000000000000003</v>
      </c>
      <c r="T1343" s="24">
        <f t="shared" si="739"/>
        <v>20500</v>
      </c>
      <c r="U1343" s="24">
        <f t="shared" si="740"/>
        <v>100000</v>
      </c>
      <c r="V1343" s="24">
        <f t="shared" si="741"/>
        <v>257500</v>
      </c>
      <c r="W1343" s="24">
        <f t="shared" si="742"/>
        <v>5625</v>
      </c>
      <c r="X1343" s="24">
        <f t="shared" si="743"/>
        <v>0</v>
      </c>
      <c r="Y1343" s="24">
        <f t="shared" si="744"/>
        <v>5625</v>
      </c>
      <c r="Z1343" s="24">
        <f t="shared" si="745"/>
        <v>27260.788</v>
      </c>
      <c r="AA1343" s="25" t="str">
        <f t="shared" si="746"/>
        <v>N</v>
      </c>
      <c r="AB1343" s="26">
        <f t="shared" si="747"/>
        <v>0.60000000000000031</v>
      </c>
      <c r="AC1343" s="27">
        <f t="shared" si="748"/>
        <v>20500</v>
      </c>
      <c r="AD1343" s="28">
        <f t="shared" si="749"/>
        <v>100000</v>
      </c>
      <c r="AE1343" s="28">
        <f t="shared" si="750"/>
        <v>257500</v>
      </c>
      <c r="AF1343" s="28">
        <f t="shared" si="751"/>
        <v>1406.25</v>
      </c>
      <c r="AG1343" s="28">
        <f t="shared" si="752"/>
        <v>0</v>
      </c>
      <c r="AH1343" s="28">
        <f t="shared" si="753"/>
        <v>1406.25</v>
      </c>
      <c r="AI1343" s="28">
        <f t="shared" si="754"/>
        <v>32794.969519999999</v>
      </c>
      <c r="AJ1343" s="29" t="str">
        <f t="shared" si="755"/>
        <v>N</v>
      </c>
      <c r="AK1343" s="30">
        <f t="shared" si="756"/>
        <v>0</v>
      </c>
      <c r="AL1343" s="31">
        <f t="shared" si="757"/>
        <v>20500</v>
      </c>
      <c r="AM1343" s="31">
        <f t="shared" si="758"/>
        <v>100000</v>
      </c>
      <c r="AN1343" s="31">
        <f t="shared" si="759"/>
        <v>257500</v>
      </c>
      <c r="AO1343" s="31">
        <f t="shared" si="760"/>
        <v>0</v>
      </c>
      <c r="AP1343" s="31">
        <f t="shared" si="761"/>
        <v>0</v>
      </c>
      <c r="AQ1343" s="31">
        <f t="shared" si="762"/>
        <v>0</v>
      </c>
      <c r="AR1343" s="31">
        <f t="shared" si="763"/>
        <v>0</v>
      </c>
      <c r="AS1343" s="32">
        <f t="shared" si="764"/>
        <v>0</v>
      </c>
      <c r="AT1343" s="33">
        <f t="shared" si="765"/>
        <v>20500</v>
      </c>
      <c r="AU1343" s="33">
        <f t="shared" si="766"/>
        <v>100000</v>
      </c>
      <c r="AV1343" s="33">
        <v>257841</v>
      </c>
      <c r="AW1343" s="33">
        <f t="shared" si="767"/>
        <v>0</v>
      </c>
      <c r="AX1343" s="33">
        <f t="shared" si="768"/>
        <v>0</v>
      </c>
      <c r="AY1343" s="34">
        <f t="shared" si="769"/>
        <v>60055.757519999999</v>
      </c>
    </row>
    <row r="1344" spans="1:51" ht="15" customHeight="1" x14ac:dyDescent="0.3">
      <c r="A1344" s="166" t="s">
        <v>2549</v>
      </c>
      <c r="B1344" s="99">
        <v>10385.790000000001</v>
      </c>
      <c r="C1344" s="99">
        <v>11786.58</v>
      </c>
      <c r="D1344" s="99">
        <v>96238.21</v>
      </c>
      <c r="E1344" s="99">
        <v>86892.71</v>
      </c>
      <c r="F1344" s="129">
        <v>189000</v>
      </c>
      <c r="G1344" s="128">
        <v>12500</v>
      </c>
      <c r="H1344" s="182">
        <v>46464</v>
      </c>
      <c r="I1344" s="182">
        <v>46481</v>
      </c>
      <c r="J1344" s="166">
        <v>2.8</v>
      </c>
      <c r="K1344" s="166">
        <v>2.5</v>
      </c>
      <c r="L1344" s="167" t="s">
        <v>1207</v>
      </c>
      <c r="M1344" s="168" t="s">
        <v>1204</v>
      </c>
      <c r="N1344" s="169">
        <v>0.01</v>
      </c>
      <c r="O1344" s="21">
        <f t="shared" si="734"/>
        <v>0.29999999999999982</v>
      </c>
      <c r="P1344" s="21" t="str">
        <f t="shared" si="735"/>
        <v>N</v>
      </c>
      <c r="Q1344" s="22">
        <f t="shared" si="736"/>
        <v>22172.370000000003</v>
      </c>
      <c r="R1344" s="8" t="str">
        <f t="shared" si="737"/>
        <v>N</v>
      </c>
      <c r="S1344" s="23">
        <f t="shared" si="738"/>
        <v>0.59999999999999964</v>
      </c>
      <c r="T1344" s="24">
        <f t="shared" si="739"/>
        <v>50000</v>
      </c>
      <c r="U1344" s="24">
        <f t="shared" si="740"/>
        <v>200000</v>
      </c>
      <c r="V1344" s="24">
        <f t="shared" si="741"/>
        <v>257500</v>
      </c>
      <c r="W1344" s="24">
        <f t="shared" si="742"/>
        <v>11197.046850000001</v>
      </c>
      <c r="X1344" s="24">
        <f t="shared" si="743"/>
        <v>0</v>
      </c>
      <c r="Y1344" s="24">
        <f t="shared" si="744"/>
        <v>11197.046850000001</v>
      </c>
      <c r="Z1344" s="24">
        <f t="shared" si="745"/>
        <v>11197.046850000001</v>
      </c>
      <c r="AA1344" s="25" t="str">
        <f t="shared" si="746"/>
        <v>N</v>
      </c>
      <c r="AB1344" s="26">
        <f t="shared" si="747"/>
        <v>0</v>
      </c>
      <c r="AC1344" s="27">
        <f t="shared" si="748"/>
        <v>50000</v>
      </c>
      <c r="AD1344" s="28">
        <f t="shared" si="749"/>
        <v>200000</v>
      </c>
      <c r="AE1344" s="28">
        <f t="shared" si="750"/>
        <v>257500</v>
      </c>
      <c r="AF1344" s="28">
        <f t="shared" si="751"/>
        <v>0</v>
      </c>
      <c r="AG1344" s="28">
        <f t="shared" si="752"/>
        <v>0</v>
      </c>
      <c r="AH1344" s="28">
        <f t="shared" si="753"/>
        <v>0</v>
      </c>
      <c r="AI1344" s="28">
        <f t="shared" si="754"/>
        <v>0</v>
      </c>
      <c r="AJ1344" s="29" t="str">
        <f t="shared" si="755"/>
        <v>N</v>
      </c>
      <c r="AK1344" s="30">
        <f t="shared" si="756"/>
        <v>0</v>
      </c>
      <c r="AL1344" s="31">
        <f t="shared" si="757"/>
        <v>50000</v>
      </c>
      <c r="AM1344" s="31">
        <f t="shared" si="758"/>
        <v>200000</v>
      </c>
      <c r="AN1344" s="31">
        <f t="shared" si="759"/>
        <v>257500</v>
      </c>
      <c r="AO1344" s="31">
        <f t="shared" si="760"/>
        <v>0</v>
      </c>
      <c r="AP1344" s="31">
        <f t="shared" si="761"/>
        <v>0</v>
      </c>
      <c r="AQ1344" s="31">
        <f t="shared" si="762"/>
        <v>0</v>
      </c>
      <c r="AR1344" s="31">
        <f t="shared" si="763"/>
        <v>0</v>
      </c>
      <c r="AS1344" s="32">
        <f t="shared" si="764"/>
        <v>0</v>
      </c>
      <c r="AT1344" s="33">
        <f t="shared" si="765"/>
        <v>50000</v>
      </c>
      <c r="AU1344" s="33">
        <f t="shared" si="766"/>
        <v>200000</v>
      </c>
      <c r="AV1344" s="33">
        <v>257842</v>
      </c>
      <c r="AW1344" s="33">
        <f t="shared" si="767"/>
        <v>0</v>
      </c>
      <c r="AX1344" s="33">
        <f t="shared" si="768"/>
        <v>0</v>
      </c>
      <c r="AY1344" s="34">
        <f t="shared" si="769"/>
        <v>11197.046850000001</v>
      </c>
    </row>
    <row r="1345" spans="1:51" ht="15" customHeight="1" x14ac:dyDescent="0.3">
      <c r="A1345" s="166" t="s">
        <v>2550</v>
      </c>
      <c r="B1345" s="99">
        <v>17600.93</v>
      </c>
      <c r="C1345" s="99">
        <v>7340.88</v>
      </c>
      <c r="D1345" s="99">
        <v>47246.59</v>
      </c>
      <c r="E1345" s="99">
        <v>43128.53</v>
      </c>
      <c r="F1345" s="129">
        <v>175000</v>
      </c>
      <c r="G1345" s="128">
        <v>0</v>
      </c>
      <c r="H1345" s="182">
        <v>46338</v>
      </c>
      <c r="I1345" s="182">
        <v>46408</v>
      </c>
      <c r="J1345" s="166">
        <v>3.8</v>
      </c>
      <c r="K1345" s="166">
        <v>1.1000000000000001</v>
      </c>
      <c r="L1345" s="167" t="s">
        <v>1207</v>
      </c>
      <c r="M1345" s="168" t="s">
        <v>1205</v>
      </c>
      <c r="N1345" s="169">
        <v>0.02</v>
      </c>
      <c r="O1345" s="21">
        <f t="shared" si="734"/>
        <v>2.6999999999999997</v>
      </c>
      <c r="P1345" s="21" t="str">
        <f t="shared" si="735"/>
        <v>N</v>
      </c>
      <c r="Q1345" s="22">
        <f t="shared" si="736"/>
        <v>24941.81</v>
      </c>
      <c r="R1345" s="8" t="str">
        <f t="shared" si="737"/>
        <v>N</v>
      </c>
      <c r="S1345" s="23">
        <f t="shared" si="738"/>
        <v>2.6999999999999997</v>
      </c>
      <c r="T1345" s="24">
        <f t="shared" si="739"/>
        <v>50000</v>
      </c>
      <c r="U1345" s="24">
        <f t="shared" si="740"/>
        <v>200000</v>
      </c>
      <c r="V1345" s="24">
        <f t="shared" si="741"/>
        <v>257500</v>
      </c>
      <c r="W1345" s="24">
        <f t="shared" si="742"/>
        <v>25440.646200000003</v>
      </c>
      <c r="X1345" s="24">
        <f t="shared" si="743"/>
        <v>0</v>
      </c>
      <c r="Y1345" s="24">
        <f t="shared" si="744"/>
        <v>25440.646200000003</v>
      </c>
      <c r="Z1345" s="24">
        <f t="shared" si="745"/>
        <v>0</v>
      </c>
      <c r="AA1345" s="25" t="str">
        <f t="shared" si="746"/>
        <v>N</v>
      </c>
      <c r="AB1345" s="26">
        <f t="shared" si="747"/>
        <v>1.6999999999999997</v>
      </c>
      <c r="AC1345" s="27">
        <f t="shared" si="748"/>
        <v>50000</v>
      </c>
      <c r="AD1345" s="28">
        <f t="shared" si="749"/>
        <v>200000</v>
      </c>
      <c r="AE1345" s="28">
        <f t="shared" si="750"/>
        <v>257500</v>
      </c>
      <c r="AF1345" s="28">
        <f t="shared" si="751"/>
        <v>25949.459124000005</v>
      </c>
      <c r="AG1345" s="28">
        <f t="shared" si="752"/>
        <v>0</v>
      </c>
      <c r="AH1345" s="28">
        <f t="shared" si="753"/>
        <v>25949.459124000005</v>
      </c>
      <c r="AI1345" s="28">
        <f t="shared" si="754"/>
        <v>0</v>
      </c>
      <c r="AJ1345" s="29" t="str">
        <f t="shared" si="755"/>
        <v>N</v>
      </c>
      <c r="AK1345" s="30">
        <f t="shared" si="756"/>
        <v>0.69999999999999973</v>
      </c>
      <c r="AL1345" s="31">
        <f t="shared" si="757"/>
        <v>50000</v>
      </c>
      <c r="AM1345" s="31">
        <f t="shared" si="758"/>
        <v>200000</v>
      </c>
      <c r="AN1345" s="31">
        <f t="shared" si="759"/>
        <v>257500</v>
      </c>
      <c r="AO1345" s="31">
        <f t="shared" si="760"/>
        <v>26468.448306480004</v>
      </c>
      <c r="AP1345" s="31">
        <f t="shared" si="761"/>
        <v>0</v>
      </c>
      <c r="AQ1345" s="31">
        <f t="shared" si="762"/>
        <v>26468.448306480004</v>
      </c>
      <c r="AR1345" s="31">
        <f t="shared" si="763"/>
        <v>0</v>
      </c>
      <c r="AS1345" s="32">
        <f t="shared" si="764"/>
        <v>0</v>
      </c>
      <c r="AT1345" s="33">
        <f t="shared" si="765"/>
        <v>50000</v>
      </c>
      <c r="AU1345" s="33">
        <f t="shared" si="766"/>
        <v>200000</v>
      </c>
      <c r="AV1345" s="33">
        <v>257843</v>
      </c>
      <c r="AW1345" s="33">
        <f t="shared" si="767"/>
        <v>0</v>
      </c>
      <c r="AX1345" s="33">
        <f t="shared" si="768"/>
        <v>0</v>
      </c>
      <c r="AY1345" s="34">
        <f t="shared" si="769"/>
        <v>0</v>
      </c>
    </row>
    <row r="1346" spans="1:51" ht="15" customHeight="1" x14ac:dyDescent="0.3">
      <c r="A1346" s="166" t="s">
        <v>2551</v>
      </c>
      <c r="B1346" s="99">
        <v>6560.74</v>
      </c>
      <c r="C1346" s="99">
        <v>13828.47</v>
      </c>
      <c r="D1346" s="99">
        <v>93941.93</v>
      </c>
      <c r="E1346" s="99">
        <v>86883.91</v>
      </c>
      <c r="F1346" s="129">
        <v>65000</v>
      </c>
      <c r="G1346" s="128">
        <v>12500</v>
      </c>
      <c r="H1346" s="182">
        <v>46211</v>
      </c>
      <c r="I1346" s="182">
        <v>46281</v>
      </c>
      <c r="J1346" s="166">
        <v>1.7</v>
      </c>
      <c r="K1346" s="166">
        <v>0.4</v>
      </c>
      <c r="L1346" s="167" t="s">
        <v>1207</v>
      </c>
      <c r="M1346" s="168" t="s">
        <v>1204</v>
      </c>
      <c r="N1346" s="169">
        <v>0</v>
      </c>
      <c r="O1346" s="21">
        <f t="shared" si="734"/>
        <v>1.2999999999999998</v>
      </c>
      <c r="P1346" s="21" t="str">
        <f t="shared" si="735"/>
        <v>N</v>
      </c>
      <c r="Q1346" s="22">
        <f t="shared" si="736"/>
        <v>20389.21</v>
      </c>
      <c r="R1346" s="8" t="str">
        <f t="shared" si="737"/>
        <v>N</v>
      </c>
      <c r="S1346" s="23">
        <f t="shared" si="738"/>
        <v>2.5999999999999996</v>
      </c>
      <c r="T1346" s="24">
        <f t="shared" si="739"/>
        <v>50000</v>
      </c>
      <c r="U1346" s="24">
        <f t="shared" si="740"/>
        <v>200000</v>
      </c>
      <c r="V1346" s="24">
        <f t="shared" si="741"/>
        <v>257500</v>
      </c>
      <c r="W1346" s="24">
        <f t="shared" si="742"/>
        <v>10194.605</v>
      </c>
      <c r="X1346" s="24">
        <f t="shared" si="743"/>
        <v>0</v>
      </c>
      <c r="Y1346" s="24">
        <f t="shared" si="744"/>
        <v>10194.605</v>
      </c>
      <c r="Z1346" s="24">
        <f t="shared" si="745"/>
        <v>10194.605</v>
      </c>
      <c r="AA1346" s="25" t="str">
        <f t="shared" si="746"/>
        <v>N</v>
      </c>
      <c r="AB1346" s="26">
        <f t="shared" si="747"/>
        <v>1.5999999999999996</v>
      </c>
      <c r="AC1346" s="27">
        <f t="shared" si="748"/>
        <v>50000</v>
      </c>
      <c r="AD1346" s="28">
        <f t="shared" si="749"/>
        <v>200000</v>
      </c>
      <c r="AE1346" s="28">
        <f t="shared" si="750"/>
        <v>257500</v>
      </c>
      <c r="AF1346" s="28">
        <f t="shared" si="751"/>
        <v>10194.605</v>
      </c>
      <c r="AG1346" s="28">
        <f t="shared" si="752"/>
        <v>0</v>
      </c>
      <c r="AH1346" s="28">
        <f t="shared" si="753"/>
        <v>10194.605</v>
      </c>
      <c r="AI1346" s="28">
        <f t="shared" si="754"/>
        <v>10194.605</v>
      </c>
      <c r="AJ1346" s="29" t="str">
        <f t="shared" si="755"/>
        <v>N</v>
      </c>
      <c r="AK1346" s="30">
        <f t="shared" si="756"/>
        <v>0.59999999999999964</v>
      </c>
      <c r="AL1346" s="31">
        <f t="shared" si="757"/>
        <v>50000</v>
      </c>
      <c r="AM1346" s="31">
        <f t="shared" si="758"/>
        <v>200000</v>
      </c>
      <c r="AN1346" s="31">
        <f t="shared" si="759"/>
        <v>257500</v>
      </c>
      <c r="AO1346" s="31">
        <f t="shared" si="760"/>
        <v>10194.605</v>
      </c>
      <c r="AP1346" s="31">
        <f t="shared" si="761"/>
        <v>0</v>
      </c>
      <c r="AQ1346" s="31">
        <f t="shared" si="762"/>
        <v>10194.605</v>
      </c>
      <c r="AR1346" s="31">
        <f t="shared" si="763"/>
        <v>10194.605</v>
      </c>
      <c r="AS1346" s="32">
        <f t="shared" si="764"/>
        <v>0</v>
      </c>
      <c r="AT1346" s="33">
        <f t="shared" si="765"/>
        <v>50000</v>
      </c>
      <c r="AU1346" s="33">
        <f t="shared" si="766"/>
        <v>200000</v>
      </c>
      <c r="AV1346" s="33">
        <v>257844</v>
      </c>
      <c r="AW1346" s="33">
        <f t="shared" si="767"/>
        <v>0</v>
      </c>
      <c r="AX1346" s="33">
        <f t="shared" si="768"/>
        <v>0</v>
      </c>
      <c r="AY1346" s="34">
        <f t="shared" si="769"/>
        <v>30583.814999999999</v>
      </c>
    </row>
    <row r="1347" spans="1:51" ht="15" customHeight="1" x14ac:dyDescent="0.3">
      <c r="A1347" s="166" t="s">
        <v>2552</v>
      </c>
      <c r="B1347" s="99">
        <v>9082.1299999999992</v>
      </c>
      <c r="C1347" s="99">
        <v>24861.599999999999</v>
      </c>
      <c r="D1347" s="99">
        <v>89953.71</v>
      </c>
      <c r="E1347" s="99">
        <v>86383.88</v>
      </c>
      <c r="F1347" s="129">
        <v>35000</v>
      </c>
      <c r="G1347" s="128">
        <v>0</v>
      </c>
      <c r="H1347" s="182">
        <v>46489</v>
      </c>
      <c r="I1347" s="182">
        <v>46510</v>
      </c>
      <c r="J1347" s="166">
        <v>3.7</v>
      </c>
      <c r="K1347" s="166">
        <v>0.3</v>
      </c>
      <c r="L1347" s="167" t="s">
        <v>1207</v>
      </c>
      <c r="M1347" s="168" t="s">
        <v>1205</v>
      </c>
      <c r="N1347" s="169">
        <v>0</v>
      </c>
      <c r="O1347" s="21">
        <f t="shared" si="734"/>
        <v>3.4000000000000004</v>
      </c>
      <c r="P1347" s="21" t="str">
        <f t="shared" si="735"/>
        <v>N</v>
      </c>
      <c r="Q1347" s="22">
        <f t="shared" si="736"/>
        <v>33943.729999999996</v>
      </c>
      <c r="R1347" s="8" t="str">
        <f t="shared" si="737"/>
        <v>N</v>
      </c>
      <c r="S1347" s="23">
        <f t="shared" si="738"/>
        <v>3.4000000000000004</v>
      </c>
      <c r="T1347" s="24">
        <f t="shared" si="739"/>
        <v>50000</v>
      </c>
      <c r="U1347" s="24">
        <f t="shared" si="740"/>
        <v>200000</v>
      </c>
      <c r="V1347" s="24">
        <f t="shared" si="741"/>
        <v>257500</v>
      </c>
      <c r="W1347" s="24">
        <f t="shared" si="742"/>
        <v>33943.729999999996</v>
      </c>
      <c r="X1347" s="24">
        <f t="shared" si="743"/>
        <v>0</v>
      </c>
      <c r="Y1347" s="24">
        <f t="shared" si="744"/>
        <v>33943.729999999996</v>
      </c>
      <c r="Z1347" s="24">
        <f t="shared" si="745"/>
        <v>0</v>
      </c>
      <c r="AA1347" s="25" t="str">
        <f t="shared" si="746"/>
        <v>N</v>
      </c>
      <c r="AB1347" s="26">
        <f t="shared" si="747"/>
        <v>2.4000000000000004</v>
      </c>
      <c r="AC1347" s="27">
        <f t="shared" si="748"/>
        <v>50000</v>
      </c>
      <c r="AD1347" s="28">
        <f t="shared" si="749"/>
        <v>200000</v>
      </c>
      <c r="AE1347" s="28">
        <f t="shared" si="750"/>
        <v>257500</v>
      </c>
      <c r="AF1347" s="28">
        <f t="shared" si="751"/>
        <v>33943.729999999996</v>
      </c>
      <c r="AG1347" s="28">
        <f t="shared" si="752"/>
        <v>0</v>
      </c>
      <c r="AH1347" s="28">
        <f t="shared" si="753"/>
        <v>33943.729999999996</v>
      </c>
      <c r="AI1347" s="28">
        <f t="shared" si="754"/>
        <v>0</v>
      </c>
      <c r="AJ1347" s="29" t="str">
        <f t="shared" si="755"/>
        <v>N</v>
      </c>
      <c r="AK1347" s="30">
        <f t="shared" si="756"/>
        <v>1.4000000000000004</v>
      </c>
      <c r="AL1347" s="31">
        <f t="shared" si="757"/>
        <v>50000</v>
      </c>
      <c r="AM1347" s="31">
        <f t="shared" si="758"/>
        <v>200000</v>
      </c>
      <c r="AN1347" s="31">
        <f t="shared" si="759"/>
        <v>257500</v>
      </c>
      <c r="AO1347" s="31">
        <f t="shared" si="760"/>
        <v>33943.729999999996</v>
      </c>
      <c r="AP1347" s="31">
        <f t="shared" si="761"/>
        <v>0</v>
      </c>
      <c r="AQ1347" s="31">
        <f t="shared" si="762"/>
        <v>33943.729999999996</v>
      </c>
      <c r="AR1347" s="31">
        <f t="shared" si="763"/>
        <v>0</v>
      </c>
      <c r="AS1347" s="32">
        <f t="shared" si="764"/>
        <v>0.40000000000000036</v>
      </c>
      <c r="AT1347" s="33">
        <f t="shared" si="765"/>
        <v>50000</v>
      </c>
      <c r="AU1347" s="33">
        <f t="shared" si="766"/>
        <v>200000</v>
      </c>
      <c r="AV1347" s="33">
        <v>257845</v>
      </c>
      <c r="AW1347" s="33">
        <f t="shared" si="767"/>
        <v>8215.1000000000058</v>
      </c>
      <c r="AX1347" s="33">
        <f t="shared" si="768"/>
        <v>25728.62999999999</v>
      </c>
      <c r="AY1347" s="34">
        <f t="shared" si="769"/>
        <v>25728.62999999999</v>
      </c>
    </row>
    <row r="1348" spans="1:51" ht="15" customHeight="1" x14ac:dyDescent="0.3">
      <c r="A1348" s="166" t="s">
        <v>2553</v>
      </c>
      <c r="B1348" s="99">
        <v>18297.34</v>
      </c>
      <c r="C1348" s="99">
        <v>33410.769999999997</v>
      </c>
      <c r="D1348" s="99">
        <v>90990.36</v>
      </c>
      <c r="E1348" s="99">
        <v>79274.67</v>
      </c>
      <c r="F1348" s="129">
        <v>88000</v>
      </c>
      <c r="G1348" s="128">
        <v>24444</v>
      </c>
      <c r="H1348" s="182">
        <v>46475</v>
      </c>
      <c r="I1348" s="182">
        <v>46492</v>
      </c>
      <c r="J1348" s="166">
        <v>4.0999999999999996</v>
      </c>
      <c r="K1348" s="166">
        <v>2.8</v>
      </c>
      <c r="L1348" s="167" t="s">
        <v>1206</v>
      </c>
      <c r="M1348" s="168" t="s">
        <v>1204</v>
      </c>
      <c r="N1348" s="169">
        <v>0</v>
      </c>
      <c r="O1348" s="21">
        <f t="shared" si="734"/>
        <v>1.2999999999999998</v>
      </c>
      <c r="P1348" s="21" t="str">
        <f t="shared" si="735"/>
        <v>N</v>
      </c>
      <c r="Q1348" s="22">
        <f t="shared" si="736"/>
        <v>51708.11</v>
      </c>
      <c r="R1348" s="8" t="str">
        <f t="shared" si="737"/>
        <v>N</v>
      </c>
      <c r="S1348" s="23">
        <f t="shared" si="738"/>
        <v>2.5999999999999996</v>
      </c>
      <c r="T1348" s="24">
        <f t="shared" si="739"/>
        <v>20500</v>
      </c>
      <c r="U1348" s="24">
        <f t="shared" si="740"/>
        <v>100000</v>
      </c>
      <c r="V1348" s="24">
        <f t="shared" si="741"/>
        <v>257500</v>
      </c>
      <c r="W1348" s="24">
        <f t="shared" si="742"/>
        <v>4504.82</v>
      </c>
      <c r="X1348" s="24">
        <f t="shared" si="743"/>
        <v>0</v>
      </c>
      <c r="Y1348" s="24">
        <f t="shared" si="744"/>
        <v>4504.82</v>
      </c>
      <c r="Z1348" s="24">
        <f t="shared" si="745"/>
        <v>47203.29</v>
      </c>
      <c r="AA1348" s="25" t="str">
        <f t="shared" si="746"/>
        <v>N</v>
      </c>
      <c r="AB1348" s="26">
        <f t="shared" si="747"/>
        <v>1.5999999999999996</v>
      </c>
      <c r="AC1348" s="27">
        <f t="shared" si="748"/>
        <v>20500</v>
      </c>
      <c r="AD1348" s="28">
        <f t="shared" si="749"/>
        <v>100000</v>
      </c>
      <c r="AE1348" s="28">
        <f t="shared" si="750"/>
        <v>257500</v>
      </c>
      <c r="AF1348" s="28">
        <f t="shared" si="751"/>
        <v>2252.41</v>
      </c>
      <c r="AG1348" s="28">
        <f t="shared" si="752"/>
        <v>0</v>
      </c>
      <c r="AH1348" s="28">
        <f t="shared" si="753"/>
        <v>2252.41</v>
      </c>
      <c r="AI1348" s="28">
        <f t="shared" si="754"/>
        <v>49455.7</v>
      </c>
      <c r="AJ1348" s="29" t="str">
        <f t="shared" si="755"/>
        <v>N</v>
      </c>
      <c r="AK1348" s="30">
        <f t="shared" si="756"/>
        <v>0.59999999999999964</v>
      </c>
      <c r="AL1348" s="31">
        <f t="shared" si="757"/>
        <v>20500</v>
      </c>
      <c r="AM1348" s="31">
        <f t="shared" si="758"/>
        <v>100000</v>
      </c>
      <c r="AN1348" s="31">
        <f t="shared" si="759"/>
        <v>257500</v>
      </c>
      <c r="AO1348" s="31">
        <f t="shared" si="760"/>
        <v>2252.41</v>
      </c>
      <c r="AP1348" s="31">
        <f t="shared" si="761"/>
        <v>0</v>
      </c>
      <c r="AQ1348" s="31">
        <f t="shared" si="762"/>
        <v>2252.41</v>
      </c>
      <c r="AR1348" s="31">
        <f t="shared" si="763"/>
        <v>49455.7</v>
      </c>
      <c r="AS1348" s="32">
        <f t="shared" si="764"/>
        <v>0</v>
      </c>
      <c r="AT1348" s="33">
        <f t="shared" si="765"/>
        <v>20500</v>
      </c>
      <c r="AU1348" s="33">
        <f t="shared" si="766"/>
        <v>100000</v>
      </c>
      <c r="AV1348" s="33">
        <v>257846</v>
      </c>
      <c r="AW1348" s="33">
        <f t="shared" si="767"/>
        <v>0</v>
      </c>
      <c r="AX1348" s="33">
        <f t="shared" si="768"/>
        <v>0</v>
      </c>
      <c r="AY1348" s="34">
        <f t="shared" si="769"/>
        <v>146114.69</v>
      </c>
    </row>
    <row r="1349" spans="1:51" ht="15" customHeight="1" x14ac:dyDescent="0.3">
      <c r="A1349" s="166" t="s">
        <v>2554</v>
      </c>
      <c r="B1349" s="99">
        <v>13564.04</v>
      </c>
      <c r="C1349" s="99">
        <v>4678.3900000000003</v>
      </c>
      <c r="D1349" s="99">
        <v>57065.06</v>
      </c>
      <c r="E1349" s="99">
        <v>52687.38</v>
      </c>
      <c r="F1349" s="129">
        <v>72000</v>
      </c>
      <c r="G1349" s="128">
        <v>0</v>
      </c>
      <c r="H1349" s="182">
        <v>46243</v>
      </c>
      <c r="I1349" s="182">
        <v>46288</v>
      </c>
      <c r="J1349" s="166">
        <v>4.9000000000000004</v>
      </c>
      <c r="K1349" s="166">
        <v>2.2999999999999998</v>
      </c>
      <c r="L1349" s="167" t="s">
        <v>1206</v>
      </c>
      <c r="M1349" s="168" t="s">
        <v>1204</v>
      </c>
      <c r="N1349" s="169">
        <v>0.01</v>
      </c>
      <c r="O1349" s="21">
        <f t="shared" ref="O1349:O1412" si="770">MAX(0, J1349-K1349)</f>
        <v>2.6000000000000005</v>
      </c>
      <c r="P1349" s="21" t="str">
        <f t="shared" ref="P1349:P1412" si="771">IF(
  AND(
    I1349 &gt;= H1349 - 10,
    I1349 &lt;= DATE(2026,6,30),
    O1349 &gt; 0
  ),
  "Y",
  "N"
)</f>
        <v>N</v>
      </c>
      <c r="Q1349" s="22">
        <f t="shared" ref="Q1349:Q1412" si="772">B1349+C1349</f>
        <v>18242.43</v>
      </c>
      <c r="R1349" s="8" t="str">
        <f t="shared" ref="R1349:R1412" si="773">IF(AND(P1349="Y",O1349&gt;0),"Y","N")</f>
        <v>N</v>
      </c>
      <c r="S1349" s="23">
        <f t="shared" ref="S1349:S1412" si="774">MAX(0,(O1349/M1349))</f>
        <v>5.2000000000000011</v>
      </c>
      <c r="T1349" s="24">
        <f t="shared" ref="T1349:T1412" si="775">IF(R1349="Y",(20500+G1349),IF(AND(R1349="N",L1349="G"),20500,IF(AND(R1349="N",L1349="P"),50000,IF(AND(R1349="",L1349="G"),20500,IF(AND(R1349="",L1349="P"),50000,"")))))</f>
        <v>20500</v>
      </c>
      <c r="U1349" s="24">
        <f t="shared" ref="U1349:U1412" si="776">IF(AND(R1349="Y",G1349&gt;0),224000,IF(AND(R1349="Y",G1349=0),138500,IF(AND(R1349="N",L1349="G"),100000,IF(AND(R1349="N",L1349=""),100000,IF(AND(R1349="N",L1349="P"),200000,"")))))</f>
        <v>100000</v>
      </c>
      <c r="V1349" s="24">
        <f t="shared" ref="V1349:V1412" si="777">IF(R1349="Y",U1349,IF(R1349="N",257500,IF(R1349="",257500,)))</f>
        <v>257500</v>
      </c>
      <c r="W1349" s="24">
        <f t="shared" ref="W1349:W1412" si="778">IF(
  M1349&lt;0.5,
  0,
  MAX(
    0,
    IF(
      S1349=0,
      0,
      IF(
        R1349="Y",
        MIN(Q1349*(1+N1349), T1349, U1349-E1349, V1349-E1349),
        MIN(Q1349*(1+N1349), T1349, U1349-D1349, V1349-F1349)
      )
    )
  ) * M1349
)</f>
        <v>9212.4271499999995</v>
      </c>
      <c r="X1349" s="24">
        <f t="shared" ref="X1349:X1412" si="779">IF(
  M1349&lt;0.5,
  0,
  MAX(
    0,
    IF(
      S1349=0,
      0,
      IF(
        R1349="Y",
        (Q1349*(1+N1349)-W1349),
        0
      )
    )
  ) * M1349
)</f>
        <v>0</v>
      </c>
      <c r="Y1349" s="24">
        <f t="shared" ref="Y1349:Y1412" si="780">W1349+X1349</f>
        <v>9212.4271499999995</v>
      </c>
      <c r="Z1349" s="24">
        <f t="shared" ref="Z1349:Z1412" si="781">IF(S1349=0, 0, MAX(0, (Q1349*(1+N1349))-Y1349))</f>
        <v>9212.4271499999995</v>
      </c>
      <c r="AA1349" s="25" t="str">
        <f t="shared" ref="AA1349:AA1412" si="782">IF(AND(P1349="Y",O1349&gt;1),"Y","N")</f>
        <v>N</v>
      </c>
      <c r="AB1349" s="26">
        <f t="shared" ref="AB1349:AB1412" si="783">MAX(0,(S1349-1))</f>
        <v>4.2000000000000011</v>
      </c>
      <c r="AC1349" s="27">
        <f t="shared" ref="AC1349:AC1412" si="784">IF(AA1349="Y",(20500+G1349),IF(AND(AA1349="N",L1349="G"),20500,IF(AND(AA1349="N",L1349="P"),50000,IF(AND(AA1349="",L1349="G"),20500,IF(AND(AA1349="",L1349="P"),50000,"")))))</f>
        <v>20500</v>
      </c>
      <c r="AD1349" s="28">
        <f t="shared" ref="AD1349:AD1412" si="785">IF(AND(AA1349="Y",G1349&gt;0),224000,IF(AND(AA1349="Y",G1349=0),138500,IF(AND(AA1349="N",L1349="G"),100000,IF(AND(AA1349="N",L1349=""),100000,IF(AND(AA1349="N",L1349="P"),200000,"")))))</f>
        <v>100000</v>
      </c>
      <c r="AE1349" s="28">
        <f t="shared" ref="AE1349:AE1412" si="786">IF(AA1349="Y",AD1349,IF(AA1349="N",257500,IF(AA1349="",257500,)))</f>
        <v>257500</v>
      </c>
      <c r="AF1349" s="28">
        <f t="shared" ref="AF1349:AF1412" si="787">IF(
  M1349&lt;0.5,
  0,
  MAX(
    0,
    IF(
      AB1349=0,
      0,
      IF(
        AA1349="Y",
        MIN(Q1349*(1+N1349)*(1+N1349), AC1349, AD1349-E1349-W1349, AE1349-E1349-W1349),
        MIN(Q1349*(1+N1349)*(1+N1349), AC1349, AD1349-D1349-W1349, AE1349-F1349-W1349)
      )
    )
  ) * M1349
)</f>
        <v>9304.5514215000003</v>
      </c>
      <c r="AG1349" s="28">
        <f t="shared" ref="AG1349:AG1412" si="788">IF(
  M1349&lt;0.5,
  0,
  MAX(
    0,
    IF(
      AB1349=0,
      0,
      IF(
        AA1349="Y",
        (Q1349*(1+N1349)*(1+N1349)-AF1349),
        0
      )
    )
  ) * M1349
)</f>
        <v>0</v>
      </c>
      <c r="AH1349" s="28">
        <f t="shared" ref="AH1349:AH1412" si="789">AF1349+AG1349</f>
        <v>9304.5514215000003</v>
      </c>
      <c r="AI1349" s="28">
        <f t="shared" ref="AI1349:AI1412" si="790">IF(AB1349=0, 0, MAX(0, (Q1349*(1+N1349)*(1+N1349)) - AH1349))</f>
        <v>9304.5514215000003</v>
      </c>
      <c r="AJ1349" s="29" t="str">
        <f t="shared" ref="AJ1349:AJ1412" si="791">IF(AND(P1349="Y",O1349&gt;2),"Y","N")</f>
        <v>N</v>
      </c>
      <c r="AK1349" s="30">
        <f t="shared" si="756"/>
        <v>3.2000000000000011</v>
      </c>
      <c r="AL1349" s="31">
        <f t="shared" si="757"/>
        <v>20500</v>
      </c>
      <c r="AM1349" s="31">
        <f t="shared" si="758"/>
        <v>100000</v>
      </c>
      <c r="AN1349" s="31">
        <f t="shared" si="759"/>
        <v>257500</v>
      </c>
      <c r="AO1349" s="31">
        <f t="shared" si="760"/>
        <v>9397.5969357150007</v>
      </c>
      <c r="AP1349" s="31">
        <f t="shared" si="761"/>
        <v>0</v>
      </c>
      <c r="AQ1349" s="31">
        <f t="shared" si="762"/>
        <v>9397.5969357150007</v>
      </c>
      <c r="AR1349" s="31">
        <f t="shared" si="763"/>
        <v>9397.5969357150007</v>
      </c>
      <c r="AS1349" s="32">
        <f t="shared" si="764"/>
        <v>2.2000000000000011</v>
      </c>
      <c r="AT1349" s="33">
        <f t="shared" si="765"/>
        <v>20500</v>
      </c>
      <c r="AU1349" s="33">
        <f t="shared" si="766"/>
        <v>100000</v>
      </c>
      <c r="AV1349" s="33">
        <v>257847</v>
      </c>
      <c r="AW1349" s="33">
        <f t="shared" si="767"/>
        <v>7510.1822463924991</v>
      </c>
      <c r="AX1349" s="33">
        <f t="shared" si="768"/>
        <v>11472.963563751804</v>
      </c>
      <c r="AY1349" s="34">
        <f t="shared" si="769"/>
        <v>39387.539070966799</v>
      </c>
    </row>
    <row r="1350" spans="1:51" ht="15" customHeight="1" x14ac:dyDescent="0.3">
      <c r="A1350" s="166" t="s">
        <v>2555</v>
      </c>
      <c r="B1350" s="99">
        <v>8687.82</v>
      </c>
      <c r="C1350" s="99">
        <v>5509.66</v>
      </c>
      <c r="D1350" s="99">
        <v>38324.29</v>
      </c>
      <c r="E1350" s="99">
        <v>38285.589999999997</v>
      </c>
      <c r="F1350" s="129">
        <v>66000</v>
      </c>
      <c r="G1350" s="128">
        <v>12500</v>
      </c>
      <c r="H1350" s="182">
        <v>46520</v>
      </c>
      <c r="I1350" s="182">
        <v>46573</v>
      </c>
      <c r="J1350" s="166">
        <v>2.4</v>
      </c>
      <c r="K1350" s="166">
        <v>1.8</v>
      </c>
      <c r="L1350" s="167" t="s">
        <v>1206</v>
      </c>
      <c r="M1350" s="168" t="s">
        <v>1205</v>
      </c>
      <c r="N1350" s="169">
        <v>0.03</v>
      </c>
      <c r="O1350" s="21">
        <f t="shared" si="770"/>
        <v>0.59999999999999987</v>
      </c>
      <c r="P1350" s="21" t="str">
        <f t="shared" si="771"/>
        <v>N</v>
      </c>
      <c r="Q1350" s="22">
        <f t="shared" si="772"/>
        <v>14197.48</v>
      </c>
      <c r="R1350" s="8" t="str">
        <f t="shared" si="773"/>
        <v>N</v>
      </c>
      <c r="S1350" s="23">
        <f t="shared" si="774"/>
        <v>0.59999999999999987</v>
      </c>
      <c r="T1350" s="24">
        <f t="shared" si="775"/>
        <v>20500</v>
      </c>
      <c r="U1350" s="24">
        <f t="shared" si="776"/>
        <v>100000</v>
      </c>
      <c r="V1350" s="24">
        <f t="shared" si="777"/>
        <v>257500</v>
      </c>
      <c r="W1350" s="24">
        <f t="shared" si="778"/>
        <v>14623.404399999999</v>
      </c>
      <c r="X1350" s="24">
        <f t="shared" si="779"/>
        <v>0</v>
      </c>
      <c r="Y1350" s="24">
        <f t="shared" si="780"/>
        <v>14623.404399999999</v>
      </c>
      <c r="Z1350" s="24">
        <f t="shared" si="781"/>
        <v>0</v>
      </c>
      <c r="AA1350" s="25" t="str">
        <f t="shared" si="782"/>
        <v>N</v>
      </c>
      <c r="AB1350" s="26">
        <f t="shared" si="783"/>
        <v>0</v>
      </c>
      <c r="AC1350" s="27">
        <f t="shared" si="784"/>
        <v>20500</v>
      </c>
      <c r="AD1350" s="28">
        <f t="shared" si="785"/>
        <v>100000</v>
      </c>
      <c r="AE1350" s="28">
        <f t="shared" si="786"/>
        <v>257500</v>
      </c>
      <c r="AF1350" s="28">
        <f t="shared" si="787"/>
        <v>0</v>
      </c>
      <c r="AG1350" s="28">
        <f t="shared" si="788"/>
        <v>0</v>
      </c>
      <c r="AH1350" s="28">
        <f t="shared" si="789"/>
        <v>0</v>
      </c>
      <c r="AI1350" s="28">
        <f t="shared" si="790"/>
        <v>0</v>
      </c>
      <c r="AJ1350" s="29" t="str">
        <f t="shared" si="791"/>
        <v>N</v>
      </c>
      <c r="AK1350" s="30">
        <f t="shared" si="756"/>
        <v>0</v>
      </c>
      <c r="AL1350" s="31">
        <f t="shared" si="757"/>
        <v>20500</v>
      </c>
      <c r="AM1350" s="31">
        <f t="shared" si="758"/>
        <v>100000</v>
      </c>
      <c r="AN1350" s="31">
        <f t="shared" si="759"/>
        <v>257500</v>
      </c>
      <c r="AO1350" s="31">
        <f t="shared" si="760"/>
        <v>0</v>
      </c>
      <c r="AP1350" s="31">
        <f t="shared" si="761"/>
        <v>0</v>
      </c>
      <c r="AQ1350" s="31">
        <f t="shared" si="762"/>
        <v>0</v>
      </c>
      <c r="AR1350" s="31">
        <f t="shared" si="763"/>
        <v>0</v>
      </c>
      <c r="AS1350" s="32">
        <f t="shared" si="764"/>
        <v>0</v>
      </c>
      <c r="AT1350" s="33">
        <f t="shared" si="765"/>
        <v>20500</v>
      </c>
      <c r="AU1350" s="33">
        <f t="shared" si="766"/>
        <v>100000</v>
      </c>
      <c r="AV1350" s="33">
        <v>257848</v>
      </c>
      <c r="AW1350" s="33">
        <f t="shared" si="767"/>
        <v>0</v>
      </c>
      <c r="AX1350" s="33">
        <f t="shared" si="768"/>
        <v>0</v>
      </c>
      <c r="AY1350" s="34">
        <f t="shared" si="769"/>
        <v>0</v>
      </c>
    </row>
    <row r="1351" spans="1:51" ht="15" customHeight="1" x14ac:dyDescent="0.3">
      <c r="A1351" s="166" t="s">
        <v>2556</v>
      </c>
      <c r="B1351" s="99">
        <v>7238.25</v>
      </c>
      <c r="C1351" s="99">
        <v>3224.64</v>
      </c>
      <c r="D1351" s="99">
        <v>62930.93</v>
      </c>
      <c r="E1351" s="99">
        <v>48410.15</v>
      </c>
      <c r="F1351" s="129">
        <v>190000</v>
      </c>
      <c r="G1351" s="128">
        <v>0</v>
      </c>
      <c r="H1351" s="182">
        <v>46422</v>
      </c>
      <c r="I1351" s="182">
        <v>46496</v>
      </c>
      <c r="J1351" s="166">
        <v>2.6</v>
      </c>
      <c r="K1351" s="166">
        <v>0.5</v>
      </c>
      <c r="L1351" s="167" t="s">
        <v>1206</v>
      </c>
      <c r="M1351" s="168" t="s">
        <v>1204</v>
      </c>
      <c r="N1351" s="169">
        <v>2.7E-2</v>
      </c>
      <c r="O1351" s="21">
        <f t="shared" si="770"/>
        <v>2.1</v>
      </c>
      <c r="P1351" s="21" t="str">
        <f t="shared" si="771"/>
        <v>N</v>
      </c>
      <c r="Q1351" s="22">
        <f t="shared" si="772"/>
        <v>10462.89</v>
      </c>
      <c r="R1351" s="8" t="str">
        <f t="shared" si="773"/>
        <v>N</v>
      </c>
      <c r="S1351" s="23">
        <f t="shared" si="774"/>
        <v>4.2</v>
      </c>
      <c r="T1351" s="24">
        <f t="shared" si="775"/>
        <v>20500</v>
      </c>
      <c r="U1351" s="24">
        <f t="shared" si="776"/>
        <v>100000</v>
      </c>
      <c r="V1351" s="24">
        <f t="shared" si="777"/>
        <v>257500</v>
      </c>
      <c r="W1351" s="24">
        <f t="shared" si="778"/>
        <v>5372.6940149999991</v>
      </c>
      <c r="X1351" s="24">
        <f t="shared" si="779"/>
        <v>0</v>
      </c>
      <c r="Y1351" s="24">
        <f t="shared" si="780"/>
        <v>5372.6940149999991</v>
      </c>
      <c r="Z1351" s="24">
        <f t="shared" si="781"/>
        <v>5372.6940149999991</v>
      </c>
      <c r="AA1351" s="25" t="str">
        <f t="shared" si="782"/>
        <v>N</v>
      </c>
      <c r="AB1351" s="26">
        <f t="shared" si="783"/>
        <v>3.2</v>
      </c>
      <c r="AC1351" s="27">
        <f t="shared" si="784"/>
        <v>20500</v>
      </c>
      <c r="AD1351" s="28">
        <f t="shared" si="785"/>
        <v>100000</v>
      </c>
      <c r="AE1351" s="28">
        <f t="shared" si="786"/>
        <v>257500</v>
      </c>
      <c r="AF1351" s="28">
        <f t="shared" si="787"/>
        <v>5517.7567534049986</v>
      </c>
      <c r="AG1351" s="28">
        <f t="shared" si="788"/>
        <v>0</v>
      </c>
      <c r="AH1351" s="28">
        <f t="shared" si="789"/>
        <v>5517.7567534049986</v>
      </c>
      <c r="AI1351" s="28">
        <f t="shared" si="790"/>
        <v>5517.7567534049986</v>
      </c>
      <c r="AJ1351" s="29" t="str">
        <f t="shared" si="791"/>
        <v>N</v>
      </c>
      <c r="AK1351" s="30">
        <f t="shared" si="756"/>
        <v>2.2000000000000002</v>
      </c>
      <c r="AL1351" s="31">
        <f t="shared" si="757"/>
        <v>20500</v>
      </c>
      <c r="AM1351" s="31">
        <f t="shared" si="758"/>
        <v>100000</v>
      </c>
      <c r="AN1351" s="31">
        <f t="shared" si="759"/>
        <v>257500</v>
      </c>
      <c r="AO1351" s="31">
        <f t="shared" si="760"/>
        <v>5666.7361857469332</v>
      </c>
      <c r="AP1351" s="31">
        <f t="shared" si="761"/>
        <v>0</v>
      </c>
      <c r="AQ1351" s="31">
        <f t="shared" si="762"/>
        <v>5666.7361857469332</v>
      </c>
      <c r="AR1351" s="31">
        <f t="shared" si="763"/>
        <v>5666.7361857469332</v>
      </c>
      <c r="AS1351" s="32">
        <f t="shared" si="764"/>
        <v>1.2000000000000002</v>
      </c>
      <c r="AT1351" s="33">
        <f t="shared" si="765"/>
        <v>20500</v>
      </c>
      <c r="AU1351" s="33">
        <f t="shared" si="766"/>
        <v>100000</v>
      </c>
      <c r="AV1351" s="33">
        <v>257849</v>
      </c>
      <c r="AW1351" s="33">
        <f t="shared" si="767"/>
        <v>5819.7380627620996</v>
      </c>
      <c r="AX1351" s="33">
        <f t="shared" si="768"/>
        <v>5819.7380627620996</v>
      </c>
      <c r="AY1351" s="34">
        <f t="shared" si="769"/>
        <v>22376.925016914029</v>
      </c>
    </row>
    <row r="1352" spans="1:51" ht="15" customHeight="1" x14ac:dyDescent="0.3">
      <c r="A1352" s="166" t="s">
        <v>2557</v>
      </c>
      <c r="B1352" s="99">
        <v>7755.39</v>
      </c>
      <c r="C1352" s="99">
        <v>24833.200000000001</v>
      </c>
      <c r="D1352" s="99">
        <v>65062.04</v>
      </c>
      <c r="E1352" s="99">
        <v>63546.49</v>
      </c>
      <c r="F1352" s="129">
        <v>15000</v>
      </c>
      <c r="G1352" s="128">
        <v>12500</v>
      </c>
      <c r="H1352" s="182">
        <v>46508</v>
      </c>
      <c r="I1352" s="182">
        <v>46524</v>
      </c>
      <c r="J1352" s="166">
        <v>4.2</v>
      </c>
      <c r="K1352" s="166">
        <v>1.9</v>
      </c>
      <c r="L1352" s="167" t="s">
        <v>1207</v>
      </c>
      <c r="M1352" s="168" t="s">
        <v>1204</v>
      </c>
      <c r="N1352" s="169">
        <v>0.06</v>
      </c>
      <c r="O1352" s="21">
        <f t="shared" si="770"/>
        <v>2.3000000000000003</v>
      </c>
      <c r="P1352" s="21" t="str">
        <f t="shared" si="771"/>
        <v>N</v>
      </c>
      <c r="Q1352" s="22">
        <f t="shared" si="772"/>
        <v>32588.59</v>
      </c>
      <c r="R1352" s="8" t="str">
        <f t="shared" si="773"/>
        <v>N</v>
      </c>
      <c r="S1352" s="23">
        <f t="shared" si="774"/>
        <v>4.6000000000000005</v>
      </c>
      <c r="T1352" s="24">
        <f t="shared" si="775"/>
        <v>50000</v>
      </c>
      <c r="U1352" s="24">
        <f t="shared" si="776"/>
        <v>200000</v>
      </c>
      <c r="V1352" s="24">
        <f t="shared" si="777"/>
        <v>257500</v>
      </c>
      <c r="W1352" s="24">
        <f t="shared" si="778"/>
        <v>17271.952700000002</v>
      </c>
      <c r="X1352" s="24">
        <f t="shared" si="779"/>
        <v>0</v>
      </c>
      <c r="Y1352" s="24">
        <f t="shared" si="780"/>
        <v>17271.952700000002</v>
      </c>
      <c r="Z1352" s="24">
        <f t="shared" si="781"/>
        <v>17271.952700000002</v>
      </c>
      <c r="AA1352" s="25" t="str">
        <f t="shared" si="782"/>
        <v>N</v>
      </c>
      <c r="AB1352" s="26">
        <f t="shared" si="783"/>
        <v>3.6000000000000005</v>
      </c>
      <c r="AC1352" s="27">
        <f t="shared" si="784"/>
        <v>50000</v>
      </c>
      <c r="AD1352" s="28">
        <f t="shared" si="785"/>
        <v>200000</v>
      </c>
      <c r="AE1352" s="28">
        <f t="shared" si="786"/>
        <v>257500</v>
      </c>
      <c r="AF1352" s="28">
        <f t="shared" si="787"/>
        <v>18308.269862000001</v>
      </c>
      <c r="AG1352" s="28">
        <f t="shared" si="788"/>
        <v>0</v>
      </c>
      <c r="AH1352" s="28">
        <f t="shared" si="789"/>
        <v>18308.269862000001</v>
      </c>
      <c r="AI1352" s="28">
        <f t="shared" si="790"/>
        <v>18308.269862000001</v>
      </c>
      <c r="AJ1352" s="29" t="str">
        <f t="shared" si="791"/>
        <v>N</v>
      </c>
      <c r="AK1352" s="30">
        <f t="shared" si="756"/>
        <v>2.6000000000000005</v>
      </c>
      <c r="AL1352" s="31">
        <f t="shared" si="757"/>
        <v>50000</v>
      </c>
      <c r="AM1352" s="31">
        <f t="shared" si="758"/>
        <v>200000</v>
      </c>
      <c r="AN1352" s="31">
        <f t="shared" si="759"/>
        <v>257500</v>
      </c>
      <c r="AO1352" s="31">
        <f t="shared" si="760"/>
        <v>19406.766053720003</v>
      </c>
      <c r="AP1352" s="31">
        <f t="shared" si="761"/>
        <v>0</v>
      </c>
      <c r="AQ1352" s="31">
        <f t="shared" si="762"/>
        <v>19406.766053720003</v>
      </c>
      <c r="AR1352" s="31">
        <f t="shared" si="763"/>
        <v>19406.766053720003</v>
      </c>
      <c r="AS1352" s="32">
        <f t="shared" si="764"/>
        <v>1.6000000000000005</v>
      </c>
      <c r="AT1352" s="33">
        <f t="shared" si="765"/>
        <v>50000</v>
      </c>
      <c r="AU1352" s="33">
        <f t="shared" si="766"/>
        <v>200000</v>
      </c>
      <c r="AV1352" s="33">
        <v>257850</v>
      </c>
      <c r="AW1352" s="33">
        <f t="shared" si="767"/>
        <v>20571.172016943205</v>
      </c>
      <c r="AX1352" s="33">
        <f t="shared" si="768"/>
        <v>20571.172016943205</v>
      </c>
      <c r="AY1352" s="34">
        <f t="shared" si="769"/>
        <v>75558.160632663217</v>
      </c>
    </row>
    <row r="1353" spans="1:51" ht="15" customHeight="1" x14ac:dyDescent="0.3">
      <c r="A1353" s="166" t="s">
        <v>2558</v>
      </c>
      <c r="B1353" s="99">
        <v>5234.5600000000004</v>
      </c>
      <c r="C1353" s="99">
        <v>26622.06</v>
      </c>
      <c r="D1353" s="99">
        <v>111714.73</v>
      </c>
      <c r="E1353" s="99">
        <v>98675.34</v>
      </c>
      <c r="F1353" s="129">
        <v>111000</v>
      </c>
      <c r="G1353" s="128">
        <v>0</v>
      </c>
      <c r="H1353" s="182">
        <v>46214</v>
      </c>
      <c r="I1353" s="182">
        <v>46297</v>
      </c>
      <c r="J1353" s="166">
        <v>3.8</v>
      </c>
      <c r="K1353" s="166">
        <v>1</v>
      </c>
      <c r="L1353" s="167" t="s">
        <v>1207</v>
      </c>
      <c r="M1353" s="168" t="s">
        <v>1205</v>
      </c>
      <c r="N1353" s="169">
        <v>0.01</v>
      </c>
      <c r="O1353" s="21">
        <f t="shared" si="770"/>
        <v>2.8</v>
      </c>
      <c r="P1353" s="21" t="str">
        <f t="shared" si="771"/>
        <v>N</v>
      </c>
      <c r="Q1353" s="22">
        <f t="shared" si="772"/>
        <v>31856.620000000003</v>
      </c>
      <c r="R1353" s="8" t="str">
        <f t="shared" si="773"/>
        <v>N</v>
      </c>
      <c r="S1353" s="23">
        <f t="shared" si="774"/>
        <v>2.8</v>
      </c>
      <c r="T1353" s="24">
        <f t="shared" si="775"/>
        <v>50000</v>
      </c>
      <c r="U1353" s="24">
        <f t="shared" si="776"/>
        <v>200000</v>
      </c>
      <c r="V1353" s="24">
        <f t="shared" si="777"/>
        <v>257500</v>
      </c>
      <c r="W1353" s="24">
        <f t="shared" si="778"/>
        <v>32175.186200000004</v>
      </c>
      <c r="X1353" s="24">
        <f t="shared" si="779"/>
        <v>0</v>
      </c>
      <c r="Y1353" s="24">
        <f t="shared" si="780"/>
        <v>32175.186200000004</v>
      </c>
      <c r="Z1353" s="24">
        <f t="shared" si="781"/>
        <v>0</v>
      </c>
      <c r="AA1353" s="25" t="str">
        <f t="shared" si="782"/>
        <v>N</v>
      </c>
      <c r="AB1353" s="26">
        <f t="shared" si="783"/>
        <v>1.7999999999999998</v>
      </c>
      <c r="AC1353" s="27">
        <f t="shared" si="784"/>
        <v>50000</v>
      </c>
      <c r="AD1353" s="28">
        <f t="shared" si="785"/>
        <v>200000</v>
      </c>
      <c r="AE1353" s="28">
        <f t="shared" si="786"/>
        <v>257500</v>
      </c>
      <c r="AF1353" s="28">
        <f t="shared" si="787"/>
        <v>32496.938062000005</v>
      </c>
      <c r="AG1353" s="28">
        <f t="shared" si="788"/>
        <v>0</v>
      </c>
      <c r="AH1353" s="28">
        <f t="shared" si="789"/>
        <v>32496.938062000005</v>
      </c>
      <c r="AI1353" s="28">
        <f t="shared" si="790"/>
        <v>0</v>
      </c>
      <c r="AJ1353" s="29" t="str">
        <f t="shared" si="791"/>
        <v>N</v>
      </c>
      <c r="AK1353" s="30">
        <f t="shared" si="756"/>
        <v>0.79999999999999982</v>
      </c>
      <c r="AL1353" s="31">
        <f t="shared" si="757"/>
        <v>50000</v>
      </c>
      <c r="AM1353" s="31">
        <f t="shared" si="758"/>
        <v>200000</v>
      </c>
      <c r="AN1353" s="31">
        <f t="shared" si="759"/>
        <v>257500</v>
      </c>
      <c r="AO1353" s="31">
        <f t="shared" si="760"/>
        <v>32821.907442620002</v>
      </c>
      <c r="AP1353" s="31">
        <f t="shared" si="761"/>
        <v>0</v>
      </c>
      <c r="AQ1353" s="31">
        <f t="shared" si="762"/>
        <v>32821.907442620002</v>
      </c>
      <c r="AR1353" s="31">
        <f t="shared" si="763"/>
        <v>0</v>
      </c>
      <c r="AS1353" s="32">
        <f t="shared" si="764"/>
        <v>0</v>
      </c>
      <c r="AT1353" s="33">
        <f t="shared" si="765"/>
        <v>50000</v>
      </c>
      <c r="AU1353" s="33">
        <f t="shared" si="766"/>
        <v>200000</v>
      </c>
      <c r="AV1353" s="33">
        <v>257851</v>
      </c>
      <c r="AW1353" s="33">
        <f t="shared" si="767"/>
        <v>0</v>
      </c>
      <c r="AX1353" s="33">
        <f t="shared" si="768"/>
        <v>0</v>
      </c>
      <c r="AY1353" s="34">
        <f t="shared" si="769"/>
        <v>0</v>
      </c>
    </row>
    <row r="1354" spans="1:51" ht="15" customHeight="1" x14ac:dyDescent="0.3">
      <c r="A1354" s="166" t="s">
        <v>2559</v>
      </c>
      <c r="B1354" s="99">
        <v>15601.99</v>
      </c>
      <c r="C1354" s="99">
        <v>34179.25</v>
      </c>
      <c r="D1354" s="99">
        <v>112905.18</v>
      </c>
      <c r="E1354" s="99">
        <v>107203.58</v>
      </c>
      <c r="F1354" s="129">
        <v>100000</v>
      </c>
      <c r="G1354" s="128">
        <v>12500</v>
      </c>
      <c r="H1354" s="182">
        <v>46430</v>
      </c>
      <c r="I1354" s="182">
        <v>46494</v>
      </c>
      <c r="J1354" s="166">
        <v>2.2999999999999998</v>
      </c>
      <c r="K1354" s="166">
        <v>1.5</v>
      </c>
      <c r="L1354" s="167" t="s">
        <v>1207</v>
      </c>
      <c r="M1354" s="168" t="s">
        <v>1204</v>
      </c>
      <c r="N1354" s="169">
        <v>0.02</v>
      </c>
      <c r="O1354" s="21">
        <f t="shared" si="770"/>
        <v>0.79999999999999982</v>
      </c>
      <c r="P1354" s="21" t="str">
        <f t="shared" si="771"/>
        <v>N</v>
      </c>
      <c r="Q1354" s="22">
        <f t="shared" si="772"/>
        <v>49781.24</v>
      </c>
      <c r="R1354" s="8" t="str">
        <f t="shared" si="773"/>
        <v>N</v>
      </c>
      <c r="S1354" s="23">
        <f t="shared" si="774"/>
        <v>1.5999999999999996</v>
      </c>
      <c r="T1354" s="24">
        <f t="shared" si="775"/>
        <v>50000</v>
      </c>
      <c r="U1354" s="24">
        <f t="shared" si="776"/>
        <v>200000</v>
      </c>
      <c r="V1354" s="24">
        <f t="shared" si="777"/>
        <v>257500</v>
      </c>
      <c r="W1354" s="24">
        <f t="shared" si="778"/>
        <v>25000</v>
      </c>
      <c r="X1354" s="24">
        <f t="shared" si="779"/>
        <v>0</v>
      </c>
      <c r="Y1354" s="24">
        <f t="shared" si="780"/>
        <v>25000</v>
      </c>
      <c r="Z1354" s="24">
        <f t="shared" si="781"/>
        <v>25776.864799999996</v>
      </c>
      <c r="AA1354" s="25" t="str">
        <f t="shared" si="782"/>
        <v>N</v>
      </c>
      <c r="AB1354" s="26">
        <f t="shared" si="783"/>
        <v>0.59999999999999964</v>
      </c>
      <c r="AC1354" s="27">
        <f t="shared" si="784"/>
        <v>50000</v>
      </c>
      <c r="AD1354" s="28">
        <f t="shared" si="785"/>
        <v>200000</v>
      </c>
      <c r="AE1354" s="28">
        <f t="shared" si="786"/>
        <v>257500</v>
      </c>
      <c r="AF1354" s="28">
        <f t="shared" si="787"/>
        <v>25000</v>
      </c>
      <c r="AG1354" s="28">
        <f t="shared" si="788"/>
        <v>0</v>
      </c>
      <c r="AH1354" s="28">
        <f t="shared" si="789"/>
        <v>25000</v>
      </c>
      <c r="AI1354" s="28">
        <f t="shared" si="790"/>
        <v>26792.402095999998</v>
      </c>
      <c r="AJ1354" s="29" t="str">
        <f t="shared" si="791"/>
        <v>N</v>
      </c>
      <c r="AK1354" s="30">
        <f t="shared" si="756"/>
        <v>0</v>
      </c>
      <c r="AL1354" s="31">
        <f t="shared" si="757"/>
        <v>50000</v>
      </c>
      <c r="AM1354" s="31">
        <f t="shared" si="758"/>
        <v>200000</v>
      </c>
      <c r="AN1354" s="31">
        <f t="shared" si="759"/>
        <v>257500</v>
      </c>
      <c r="AO1354" s="31">
        <f t="shared" si="760"/>
        <v>0</v>
      </c>
      <c r="AP1354" s="31">
        <f t="shared" si="761"/>
        <v>0</v>
      </c>
      <c r="AQ1354" s="31">
        <f t="shared" si="762"/>
        <v>0</v>
      </c>
      <c r="AR1354" s="31">
        <f t="shared" si="763"/>
        <v>0</v>
      </c>
      <c r="AS1354" s="32">
        <f t="shared" si="764"/>
        <v>0</v>
      </c>
      <c r="AT1354" s="33">
        <f t="shared" si="765"/>
        <v>50000</v>
      </c>
      <c r="AU1354" s="33">
        <f t="shared" si="766"/>
        <v>200000</v>
      </c>
      <c r="AV1354" s="33">
        <v>257852</v>
      </c>
      <c r="AW1354" s="33">
        <f t="shared" si="767"/>
        <v>0</v>
      </c>
      <c r="AX1354" s="33">
        <f t="shared" si="768"/>
        <v>0</v>
      </c>
      <c r="AY1354" s="34">
        <f t="shared" si="769"/>
        <v>52569.266895999994</v>
      </c>
    </row>
    <row r="1355" spans="1:51" ht="15" customHeight="1" x14ac:dyDescent="0.3">
      <c r="A1355" s="166" t="s">
        <v>2560</v>
      </c>
      <c r="B1355" s="99">
        <v>12155.67</v>
      </c>
      <c r="C1355" s="99">
        <v>16671.759999999998</v>
      </c>
      <c r="D1355" s="99">
        <v>100329.98</v>
      </c>
      <c r="E1355" s="99">
        <v>87926.67</v>
      </c>
      <c r="F1355" s="129">
        <v>68000</v>
      </c>
      <c r="G1355" s="128">
        <v>0</v>
      </c>
      <c r="H1355" s="182">
        <v>46441</v>
      </c>
      <c r="I1355" s="182">
        <v>46494</v>
      </c>
      <c r="J1355" s="166">
        <v>3.4</v>
      </c>
      <c r="K1355" s="166">
        <v>0.4</v>
      </c>
      <c r="L1355" s="167" t="s">
        <v>1207</v>
      </c>
      <c r="M1355" s="168" t="s">
        <v>1204</v>
      </c>
      <c r="N1355" s="169">
        <v>0.02</v>
      </c>
      <c r="O1355" s="21">
        <f t="shared" si="770"/>
        <v>3</v>
      </c>
      <c r="P1355" s="21" t="str">
        <f t="shared" si="771"/>
        <v>N</v>
      </c>
      <c r="Q1355" s="22">
        <f t="shared" si="772"/>
        <v>28827.43</v>
      </c>
      <c r="R1355" s="8" t="str">
        <f t="shared" si="773"/>
        <v>N</v>
      </c>
      <c r="S1355" s="23">
        <f t="shared" si="774"/>
        <v>6</v>
      </c>
      <c r="T1355" s="24">
        <f t="shared" si="775"/>
        <v>50000</v>
      </c>
      <c r="U1355" s="24">
        <f t="shared" si="776"/>
        <v>200000</v>
      </c>
      <c r="V1355" s="24">
        <f t="shared" si="777"/>
        <v>257500</v>
      </c>
      <c r="W1355" s="24">
        <f t="shared" si="778"/>
        <v>14701.989300000001</v>
      </c>
      <c r="X1355" s="24">
        <f t="shared" si="779"/>
        <v>0</v>
      </c>
      <c r="Y1355" s="24">
        <f t="shared" si="780"/>
        <v>14701.989300000001</v>
      </c>
      <c r="Z1355" s="24">
        <f t="shared" si="781"/>
        <v>14701.989300000001</v>
      </c>
      <c r="AA1355" s="25" t="str">
        <f t="shared" si="782"/>
        <v>N</v>
      </c>
      <c r="AB1355" s="26">
        <f t="shared" si="783"/>
        <v>5</v>
      </c>
      <c r="AC1355" s="27">
        <f t="shared" si="784"/>
        <v>50000</v>
      </c>
      <c r="AD1355" s="28">
        <f t="shared" si="785"/>
        <v>200000</v>
      </c>
      <c r="AE1355" s="28">
        <f t="shared" si="786"/>
        <v>257500</v>
      </c>
      <c r="AF1355" s="28">
        <f t="shared" si="787"/>
        <v>14996.029086000002</v>
      </c>
      <c r="AG1355" s="28">
        <f t="shared" si="788"/>
        <v>0</v>
      </c>
      <c r="AH1355" s="28">
        <f t="shared" si="789"/>
        <v>14996.029086000002</v>
      </c>
      <c r="AI1355" s="28">
        <f t="shared" si="790"/>
        <v>14996.029086000002</v>
      </c>
      <c r="AJ1355" s="29" t="str">
        <f t="shared" si="791"/>
        <v>N</v>
      </c>
      <c r="AK1355" s="30">
        <f t="shared" si="756"/>
        <v>4</v>
      </c>
      <c r="AL1355" s="31">
        <f t="shared" si="757"/>
        <v>50000</v>
      </c>
      <c r="AM1355" s="31">
        <f t="shared" si="758"/>
        <v>200000</v>
      </c>
      <c r="AN1355" s="31">
        <f t="shared" si="759"/>
        <v>257500</v>
      </c>
      <c r="AO1355" s="31">
        <f t="shared" si="760"/>
        <v>15295.949667720002</v>
      </c>
      <c r="AP1355" s="31">
        <f t="shared" si="761"/>
        <v>0</v>
      </c>
      <c r="AQ1355" s="31">
        <f t="shared" si="762"/>
        <v>15295.949667720002</v>
      </c>
      <c r="AR1355" s="31">
        <f t="shared" si="763"/>
        <v>15295.949667720002</v>
      </c>
      <c r="AS1355" s="32">
        <f t="shared" si="764"/>
        <v>3</v>
      </c>
      <c r="AT1355" s="33">
        <f t="shared" si="765"/>
        <v>50000</v>
      </c>
      <c r="AU1355" s="33">
        <f t="shared" si="766"/>
        <v>200000</v>
      </c>
      <c r="AV1355" s="33">
        <v>257853</v>
      </c>
      <c r="AW1355" s="33">
        <f t="shared" si="767"/>
        <v>15601.868661074403</v>
      </c>
      <c r="AX1355" s="33">
        <f t="shared" si="768"/>
        <v>15601.868661074403</v>
      </c>
      <c r="AY1355" s="34">
        <f t="shared" si="769"/>
        <v>60595.836714794408</v>
      </c>
    </row>
    <row r="1356" spans="1:51" ht="15" customHeight="1" x14ac:dyDescent="0.3">
      <c r="A1356" s="166" t="s">
        <v>2561</v>
      </c>
      <c r="B1356" s="99">
        <v>20252.18</v>
      </c>
      <c r="C1356" s="99">
        <v>1918.98</v>
      </c>
      <c r="D1356" s="99">
        <v>71061</v>
      </c>
      <c r="E1356" s="99">
        <v>67468.22</v>
      </c>
      <c r="F1356" s="129">
        <v>44000</v>
      </c>
      <c r="G1356" s="128">
        <v>12500</v>
      </c>
      <c r="H1356" s="182">
        <v>46334</v>
      </c>
      <c r="I1356" s="182">
        <v>46387</v>
      </c>
      <c r="J1356" s="166">
        <v>3.7</v>
      </c>
      <c r="K1356" s="166">
        <v>2.9</v>
      </c>
      <c r="L1356" s="167" t="s">
        <v>1206</v>
      </c>
      <c r="M1356" s="168" t="s">
        <v>1204</v>
      </c>
      <c r="N1356" s="169">
        <v>0.02</v>
      </c>
      <c r="O1356" s="21">
        <f t="shared" si="770"/>
        <v>0.80000000000000027</v>
      </c>
      <c r="P1356" s="21" t="str">
        <f t="shared" si="771"/>
        <v>N</v>
      </c>
      <c r="Q1356" s="22">
        <f t="shared" si="772"/>
        <v>22171.16</v>
      </c>
      <c r="R1356" s="8" t="str">
        <f t="shared" si="773"/>
        <v>N</v>
      </c>
      <c r="S1356" s="23">
        <f t="shared" si="774"/>
        <v>1.6000000000000005</v>
      </c>
      <c r="T1356" s="24">
        <f t="shared" si="775"/>
        <v>20500</v>
      </c>
      <c r="U1356" s="24">
        <f t="shared" si="776"/>
        <v>100000</v>
      </c>
      <c r="V1356" s="24">
        <f t="shared" si="777"/>
        <v>257500</v>
      </c>
      <c r="W1356" s="24">
        <f t="shared" si="778"/>
        <v>10250</v>
      </c>
      <c r="X1356" s="24">
        <f t="shared" si="779"/>
        <v>0</v>
      </c>
      <c r="Y1356" s="24">
        <f t="shared" si="780"/>
        <v>10250</v>
      </c>
      <c r="Z1356" s="24">
        <f t="shared" si="781"/>
        <v>12364.583200000001</v>
      </c>
      <c r="AA1356" s="25" t="str">
        <f t="shared" si="782"/>
        <v>N</v>
      </c>
      <c r="AB1356" s="26">
        <f t="shared" si="783"/>
        <v>0.60000000000000053</v>
      </c>
      <c r="AC1356" s="27">
        <f t="shared" si="784"/>
        <v>20500</v>
      </c>
      <c r="AD1356" s="28">
        <f t="shared" si="785"/>
        <v>100000</v>
      </c>
      <c r="AE1356" s="28">
        <f t="shared" si="786"/>
        <v>257500</v>
      </c>
      <c r="AF1356" s="28">
        <f t="shared" si="787"/>
        <v>9344.5</v>
      </c>
      <c r="AG1356" s="28">
        <f t="shared" si="788"/>
        <v>0</v>
      </c>
      <c r="AH1356" s="28">
        <f t="shared" si="789"/>
        <v>9344.5</v>
      </c>
      <c r="AI1356" s="28">
        <f t="shared" si="790"/>
        <v>13722.374864000001</v>
      </c>
      <c r="AJ1356" s="29" t="str">
        <f t="shared" si="791"/>
        <v>N</v>
      </c>
      <c r="AK1356" s="30">
        <f t="shared" si="756"/>
        <v>0</v>
      </c>
      <c r="AL1356" s="31">
        <f t="shared" si="757"/>
        <v>20500</v>
      </c>
      <c r="AM1356" s="31">
        <f t="shared" si="758"/>
        <v>100000</v>
      </c>
      <c r="AN1356" s="31">
        <f t="shared" si="759"/>
        <v>257500</v>
      </c>
      <c r="AO1356" s="31">
        <f t="shared" si="760"/>
        <v>0</v>
      </c>
      <c r="AP1356" s="31">
        <f t="shared" si="761"/>
        <v>0</v>
      </c>
      <c r="AQ1356" s="31">
        <f t="shared" si="762"/>
        <v>0</v>
      </c>
      <c r="AR1356" s="31">
        <f t="shared" si="763"/>
        <v>0</v>
      </c>
      <c r="AS1356" s="32">
        <f t="shared" si="764"/>
        <v>0</v>
      </c>
      <c r="AT1356" s="33">
        <f t="shared" si="765"/>
        <v>20500</v>
      </c>
      <c r="AU1356" s="33">
        <f t="shared" si="766"/>
        <v>100000</v>
      </c>
      <c r="AV1356" s="33">
        <v>257854</v>
      </c>
      <c r="AW1356" s="33">
        <f t="shared" si="767"/>
        <v>0</v>
      </c>
      <c r="AX1356" s="33">
        <f t="shared" si="768"/>
        <v>0</v>
      </c>
      <c r="AY1356" s="34">
        <f t="shared" si="769"/>
        <v>26086.958064000002</v>
      </c>
    </row>
    <row r="1357" spans="1:51" ht="15" customHeight="1" x14ac:dyDescent="0.3">
      <c r="A1357" s="166" t="s">
        <v>2562</v>
      </c>
      <c r="B1357" s="99">
        <v>18863.8</v>
      </c>
      <c r="C1357" s="99">
        <v>29831.58</v>
      </c>
      <c r="D1357" s="99">
        <v>62585.53</v>
      </c>
      <c r="E1357" s="99">
        <v>55089.05</v>
      </c>
      <c r="F1357" s="129">
        <v>60000</v>
      </c>
      <c r="G1357" s="128">
        <v>0</v>
      </c>
      <c r="H1357" s="182">
        <v>46552</v>
      </c>
      <c r="I1357" s="182">
        <v>46564</v>
      </c>
      <c r="J1357" s="166">
        <v>3</v>
      </c>
      <c r="K1357" s="166">
        <v>1.5</v>
      </c>
      <c r="L1357" s="167" t="s">
        <v>1206</v>
      </c>
      <c r="M1357" s="168" t="s">
        <v>1204</v>
      </c>
      <c r="N1357" s="169">
        <v>0.04</v>
      </c>
      <c r="O1357" s="21">
        <f t="shared" si="770"/>
        <v>1.5</v>
      </c>
      <c r="P1357" s="21" t="str">
        <f t="shared" si="771"/>
        <v>N</v>
      </c>
      <c r="Q1357" s="22">
        <f t="shared" si="772"/>
        <v>48695.380000000005</v>
      </c>
      <c r="R1357" s="8" t="str">
        <f t="shared" si="773"/>
        <v>N</v>
      </c>
      <c r="S1357" s="23">
        <f t="shared" si="774"/>
        <v>3</v>
      </c>
      <c r="T1357" s="24">
        <f t="shared" si="775"/>
        <v>20500</v>
      </c>
      <c r="U1357" s="24">
        <f t="shared" si="776"/>
        <v>100000</v>
      </c>
      <c r="V1357" s="24">
        <f t="shared" si="777"/>
        <v>257500</v>
      </c>
      <c r="W1357" s="24">
        <f t="shared" si="778"/>
        <v>10250</v>
      </c>
      <c r="X1357" s="24">
        <f t="shared" si="779"/>
        <v>0</v>
      </c>
      <c r="Y1357" s="24">
        <f t="shared" si="780"/>
        <v>10250</v>
      </c>
      <c r="Z1357" s="24">
        <f t="shared" si="781"/>
        <v>40393.195200000009</v>
      </c>
      <c r="AA1357" s="25" t="str">
        <f t="shared" si="782"/>
        <v>N</v>
      </c>
      <c r="AB1357" s="26">
        <f t="shared" si="783"/>
        <v>2</v>
      </c>
      <c r="AC1357" s="27">
        <f t="shared" si="784"/>
        <v>20500</v>
      </c>
      <c r="AD1357" s="28">
        <f t="shared" si="785"/>
        <v>100000</v>
      </c>
      <c r="AE1357" s="28">
        <f t="shared" si="786"/>
        <v>257500</v>
      </c>
      <c r="AF1357" s="28">
        <f t="shared" si="787"/>
        <v>10250</v>
      </c>
      <c r="AG1357" s="28">
        <f t="shared" si="788"/>
        <v>0</v>
      </c>
      <c r="AH1357" s="28">
        <f t="shared" si="789"/>
        <v>10250</v>
      </c>
      <c r="AI1357" s="28">
        <f t="shared" si="790"/>
        <v>42418.923008000012</v>
      </c>
      <c r="AJ1357" s="29" t="str">
        <f t="shared" si="791"/>
        <v>N</v>
      </c>
      <c r="AK1357" s="30">
        <f t="shared" si="756"/>
        <v>1</v>
      </c>
      <c r="AL1357" s="31">
        <f t="shared" si="757"/>
        <v>20500</v>
      </c>
      <c r="AM1357" s="31">
        <f t="shared" si="758"/>
        <v>100000</v>
      </c>
      <c r="AN1357" s="31">
        <f t="shared" si="759"/>
        <v>257500</v>
      </c>
      <c r="AO1357" s="31">
        <f t="shared" si="760"/>
        <v>10250</v>
      </c>
      <c r="AP1357" s="31">
        <f t="shared" si="761"/>
        <v>0</v>
      </c>
      <c r="AQ1357" s="31">
        <f t="shared" si="762"/>
        <v>10250</v>
      </c>
      <c r="AR1357" s="31">
        <f t="shared" si="763"/>
        <v>44525.679928320016</v>
      </c>
      <c r="AS1357" s="32">
        <f t="shared" si="764"/>
        <v>0</v>
      </c>
      <c r="AT1357" s="33">
        <f t="shared" si="765"/>
        <v>20500</v>
      </c>
      <c r="AU1357" s="33">
        <f t="shared" si="766"/>
        <v>100000</v>
      </c>
      <c r="AV1357" s="33">
        <v>257855</v>
      </c>
      <c r="AW1357" s="33">
        <f t="shared" si="767"/>
        <v>0</v>
      </c>
      <c r="AX1357" s="33">
        <f t="shared" si="768"/>
        <v>0</v>
      </c>
      <c r="AY1357" s="34">
        <f t="shared" si="769"/>
        <v>127337.79813632005</v>
      </c>
    </row>
    <row r="1358" spans="1:51" ht="15" customHeight="1" x14ac:dyDescent="0.3">
      <c r="A1358" s="166" t="s">
        <v>2563</v>
      </c>
      <c r="B1358" s="99">
        <v>19183.509999999998</v>
      </c>
      <c r="C1358" s="99">
        <v>9448.48</v>
      </c>
      <c r="D1358" s="99">
        <v>41283.75</v>
      </c>
      <c r="E1358" s="99">
        <v>38339.79</v>
      </c>
      <c r="F1358" s="129">
        <v>45000</v>
      </c>
      <c r="G1358" s="128">
        <v>12500</v>
      </c>
      <c r="H1358" s="182">
        <v>46338</v>
      </c>
      <c r="I1358" s="182">
        <v>46405</v>
      </c>
      <c r="J1358" s="166">
        <v>4.5</v>
      </c>
      <c r="K1358" s="166">
        <v>0.7</v>
      </c>
      <c r="L1358" s="167" t="s">
        <v>1207</v>
      </c>
      <c r="M1358" s="168" t="s">
        <v>1203</v>
      </c>
      <c r="N1358" s="169">
        <v>0.05</v>
      </c>
      <c r="O1358" s="21">
        <f t="shared" si="770"/>
        <v>3.8</v>
      </c>
      <c r="P1358" s="21" t="str">
        <f t="shared" si="771"/>
        <v>N</v>
      </c>
      <c r="Q1358" s="22">
        <f t="shared" si="772"/>
        <v>28631.989999999998</v>
      </c>
      <c r="R1358" s="8" t="str">
        <f t="shared" si="773"/>
        <v>N</v>
      </c>
      <c r="S1358" s="23">
        <f t="shared" si="774"/>
        <v>5.0666666666666664</v>
      </c>
      <c r="T1358" s="24">
        <f t="shared" si="775"/>
        <v>50000</v>
      </c>
      <c r="U1358" s="24">
        <f t="shared" si="776"/>
        <v>200000</v>
      </c>
      <c r="V1358" s="24">
        <f t="shared" si="777"/>
        <v>257500</v>
      </c>
      <c r="W1358" s="24">
        <f t="shared" si="778"/>
        <v>22547.692124999998</v>
      </c>
      <c r="X1358" s="24">
        <f t="shared" si="779"/>
        <v>0</v>
      </c>
      <c r="Y1358" s="24">
        <f t="shared" si="780"/>
        <v>22547.692124999998</v>
      </c>
      <c r="Z1358" s="24">
        <f t="shared" si="781"/>
        <v>7515.8973750000005</v>
      </c>
      <c r="AA1358" s="25" t="str">
        <f t="shared" si="782"/>
        <v>N</v>
      </c>
      <c r="AB1358" s="26">
        <f t="shared" si="783"/>
        <v>4.0666666666666664</v>
      </c>
      <c r="AC1358" s="27">
        <f t="shared" si="784"/>
        <v>50000</v>
      </c>
      <c r="AD1358" s="28">
        <f t="shared" si="785"/>
        <v>200000</v>
      </c>
      <c r="AE1358" s="28">
        <f t="shared" si="786"/>
        <v>257500</v>
      </c>
      <c r="AF1358" s="28">
        <f t="shared" si="787"/>
        <v>23675.076731249999</v>
      </c>
      <c r="AG1358" s="28">
        <f t="shared" si="788"/>
        <v>0</v>
      </c>
      <c r="AH1358" s="28">
        <f t="shared" si="789"/>
        <v>23675.076731249999</v>
      </c>
      <c r="AI1358" s="28">
        <f t="shared" si="790"/>
        <v>7891.6922437499998</v>
      </c>
      <c r="AJ1358" s="29" t="str">
        <f t="shared" si="791"/>
        <v>N</v>
      </c>
      <c r="AK1358" s="30">
        <f t="shared" si="756"/>
        <v>3.0666666666666664</v>
      </c>
      <c r="AL1358" s="31">
        <f t="shared" si="757"/>
        <v>50000</v>
      </c>
      <c r="AM1358" s="31">
        <f t="shared" si="758"/>
        <v>200000</v>
      </c>
      <c r="AN1358" s="31">
        <f t="shared" si="759"/>
        <v>257500</v>
      </c>
      <c r="AO1358" s="31">
        <f t="shared" si="760"/>
        <v>24858.8305678125</v>
      </c>
      <c r="AP1358" s="31">
        <f t="shared" si="761"/>
        <v>0</v>
      </c>
      <c r="AQ1358" s="31">
        <f t="shared" si="762"/>
        <v>24858.8305678125</v>
      </c>
      <c r="AR1358" s="31">
        <f t="shared" si="763"/>
        <v>8286.2768559374999</v>
      </c>
      <c r="AS1358" s="32">
        <f t="shared" si="764"/>
        <v>2.0666666666666664</v>
      </c>
      <c r="AT1358" s="33">
        <f t="shared" si="765"/>
        <v>50000</v>
      </c>
      <c r="AU1358" s="33">
        <f t="shared" si="766"/>
        <v>200000</v>
      </c>
      <c r="AV1358" s="33">
        <v>257856</v>
      </c>
      <c r="AW1358" s="33">
        <f t="shared" si="767"/>
        <v>26101.772096203124</v>
      </c>
      <c r="AX1358" s="33">
        <f t="shared" si="768"/>
        <v>8700.5906987343769</v>
      </c>
      <c r="AY1358" s="34">
        <f t="shared" si="769"/>
        <v>32394.457173421877</v>
      </c>
    </row>
    <row r="1359" spans="1:51" ht="15" customHeight="1" x14ac:dyDescent="0.3">
      <c r="A1359" s="166" t="s">
        <v>2564</v>
      </c>
      <c r="B1359" s="99">
        <v>5112.78</v>
      </c>
      <c r="C1359" s="99">
        <v>15923.07</v>
      </c>
      <c r="D1359" s="99">
        <v>85190.399999999994</v>
      </c>
      <c r="E1359" s="99">
        <v>77532.06</v>
      </c>
      <c r="F1359" s="129">
        <v>42000</v>
      </c>
      <c r="G1359" s="128">
        <v>0</v>
      </c>
      <c r="H1359" s="182">
        <v>46554</v>
      </c>
      <c r="I1359" s="182">
        <v>46607</v>
      </c>
      <c r="J1359" s="166">
        <v>3.4</v>
      </c>
      <c r="K1359" s="166">
        <v>3.1</v>
      </c>
      <c r="L1359" s="167" t="s">
        <v>1207</v>
      </c>
      <c r="M1359" s="168" t="s">
        <v>1203</v>
      </c>
      <c r="N1359" s="169">
        <v>5.1999999999999998E-2</v>
      </c>
      <c r="O1359" s="21">
        <f t="shared" si="770"/>
        <v>0.29999999999999982</v>
      </c>
      <c r="P1359" s="21" t="str">
        <f t="shared" si="771"/>
        <v>N</v>
      </c>
      <c r="Q1359" s="22">
        <f t="shared" si="772"/>
        <v>21035.85</v>
      </c>
      <c r="R1359" s="8" t="str">
        <f t="shared" si="773"/>
        <v>N</v>
      </c>
      <c r="S1359" s="23">
        <f t="shared" si="774"/>
        <v>0.39999999999999974</v>
      </c>
      <c r="T1359" s="24">
        <f t="shared" si="775"/>
        <v>50000</v>
      </c>
      <c r="U1359" s="24">
        <f t="shared" si="776"/>
        <v>200000</v>
      </c>
      <c r="V1359" s="24">
        <f t="shared" si="777"/>
        <v>257500</v>
      </c>
      <c r="W1359" s="24">
        <f t="shared" si="778"/>
        <v>16597.285649999998</v>
      </c>
      <c r="X1359" s="24">
        <f t="shared" si="779"/>
        <v>0</v>
      </c>
      <c r="Y1359" s="24">
        <f t="shared" si="780"/>
        <v>16597.285649999998</v>
      </c>
      <c r="Z1359" s="24">
        <f t="shared" si="781"/>
        <v>5532.4285500000005</v>
      </c>
      <c r="AA1359" s="25" t="str">
        <f t="shared" si="782"/>
        <v>N</v>
      </c>
      <c r="AB1359" s="26">
        <f t="shared" si="783"/>
        <v>0</v>
      </c>
      <c r="AC1359" s="27">
        <f t="shared" si="784"/>
        <v>50000</v>
      </c>
      <c r="AD1359" s="28">
        <f t="shared" si="785"/>
        <v>200000</v>
      </c>
      <c r="AE1359" s="28">
        <f t="shared" si="786"/>
        <v>257500</v>
      </c>
      <c r="AF1359" s="28">
        <f t="shared" si="787"/>
        <v>0</v>
      </c>
      <c r="AG1359" s="28">
        <f t="shared" si="788"/>
        <v>0</v>
      </c>
      <c r="AH1359" s="28">
        <f t="shared" si="789"/>
        <v>0</v>
      </c>
      <c r="AI1359" s="28">
        <f t="shared" si="790"/>
        <v>0</v>
      </c>
      <c r="AJ1359" s="29" t="str">
        <f t="shared" si="791"/>
        <v>N</v>
      </c>
      <c r="AK1359" s="30">
        <f t="shared" si="756"/>
        <v>0</v>
      </c>
      <c r="AL1359" s="31">
        <f t="shared" si="757"/>
        <v>50000</v>
      </c>
      <c r="AM1359" s="31">
        <f t="shared" si="758"/>
        <v>200000</v>
      </c>
      <c r="AN1359" s="31">
        <f t="shared" si="759"/>
        <v>257500</v>
      </c>
      <c r="AO1359" s="31">
        <f t="shared" si="760"/>
        <v>0</v>
      </c>
      <c r="AP1359" s="31">
        <f t="shared" si="761"/>
        <v>0</v>
      </c>
      <c r="AQ1359" s="31">
        <f t="shared" si="762"/>
        <v>0</v>
      </c>
      <c r="AR1359" s="31">
        <f t="shared" si="763"/>
        <v>0</v>
      </c>
      <c r="AS1359" s="32">
        <f t="shared" si="764"/>
        <v>0</v>
      </c>
      <c r="AT1359" s="33">
        <f t="shared" si="765"/>
        <v>50000</v>
      </c>
      <c r="AU1359" s="33">
        <f t="shared" si="766"/>
        <v>200000</v>
      </c>
      <c r="AV1359" s="33">
        <v>257857</v>
      </c>
      <c r="AW1359" s="33">
        <f t="shared" si="767"/>
        <v>0</v>
      </c>
      <c r="AX1359" s="33">
        <f t="shared" si="768"/>
        <v>0</v>
      </c>
      <c r="AY1359" s="34">
        <f t="shared" si="769"/>
        <v>5532.4285500000005</v>
      </c>
    </row>
    <row r="1360" spans="1:51" ht="15" customHeight="1" x14ac:dyDescent="0.3">
      <c r="A1360" s="166" t="s">
        <v>2565</v>
      </c>
      <c r="B1360" s="99">
        <v>5722.94</v>
      </c>
      <c r="C1360" s="99">
        <v>3563.82</v>
      </c>
      <c r="D1360" s="99">
        <v>66869.56</v>
      </c>
      <c r="E1360" s="99">
        <v>53822.27</v>
      </c>
      <c r="F1360" s="129">
        <v>167000</v>
      </c>
      <c r="G1360" s="130">
        <v>12500</v>
      </c>
      <c r="H1360" s="182">
        <v>46301</v>
      </c>
      <c r="I1360" s="182">
        <v>46371</v>
      </c>
      <c r="J1360" s="166">
        <v>3.7</v>
      </c>
      <c r="K1360" s="166">
        <v>3.2</v>
      </c>
      <c r="L1360" s="167" t="s">
        <v>1206</v>
      </c>
      <c r="M1360" s="168" t="s">
        <v>1204</v>
      </c>
      <c r="N1360" s="169">
        <v>0.04</v>
      </c>
      <c r="O1360" s="21">
        <f t="shared" si="770"/>
        <v>0.5</v>
      </c>
      <c r="P1360" s="21" t="str">
        <f t="shared" si="771"/>
        <v>N</v>
      </c>
      <c r="Q1360" s="22">
        <f t="shared" si="772"/>
        <v>9286.76</v>
      </c>
      <c r="R1360" s="8" t="str">
        <f t="shared" si="773"/>
        <v>N</v>
      </c>
      <c r="S1360" s="23">
        <f t="shared" si="774"/>
        <v>1</v>
      </c>
      <c r="T1360" s="24">
        <f t="shared" si="775"/>
        <v>20500</v>
      </c>
      <c r="U1360" s="24">
        <f t="shared" si="776"/>
        <v>100000</v>
      </c>
      <c r="V1360" s="24">
        <f t="shared" si="777"/>
        <v>257500</v>
      </c>
      <c r="W1360" s="24">
        <f t="shared" si="778"/>
        <v>4829.1152000000002</v>
      </c>
      <c r="X1360" s="24">
        <f t="shared" si="779"/>
        <v>0</v>
      </c>
      <c r="Y1360" s="24">
        <f t="shared" si="780"/>
        <v>4829.1152000000002</v>
      </c>
      <c r="Z1360" s="24">
        <f t="shared" si="781"/>
        <v>4829.1152000000002</v>
      </c>
      <c r="AA1360" s="25" t="str">
        <f t="shared" si="782"/>
        <v>N</v>
      </c>
      <c r="AB1360" s="26">
        <f t="shared" si="783"/>
        <v>0</v>
      </c>
      <c r="AC1360" s="27">
        <f t="shared" si="784"/>
        <v>20500</v>
      </c>
      <c r="AD1360" s="28">
        <f t="shared" si="785"/>
        <v>100000</v>
      </c>
      <c r="AE1360" s="28">
        <f t="shared" si="786"/>
        <v>257500</v>
      </c>
      <c r="AF1360" s="28">
        <f t="shared" si="787"/>
        <v>0</v>
      </c>
      <c r="AG1360" s="28">
        <f t="shared" si="788"/>
        <v>0</v>
      </c>
      <c r="AH1360" s="28">
        <f t="shared" si="789"/>
        <v>0</v>
      </c>
      <c r="AI1360" s="28">
        <f t="shared" si="790"/>
        <v>0</v>
      </c>
      <c r="AJ1360" s="29" t="str">
        <f t="shared" si="791"/>
        <v>N</v>
      </c>
      <c r="AK1360" s="30">
        <f t="shared" si="756"/>
        <v>0</v>
      </c>
      <c r="AL1360" s="31">
        <f t="shared" si="757"/>
        <v>20500</v>
      </c>
      <c r="AM1360" s="31">
        <f t="shared" si="758"/>
        <v>100000</v>
      </c>
      <c r="AN1360" s="31">
        <f t="shared" si="759"/>
        <v>257500</v>
      </c>
      <c r="AO1360" s="31">
        <f t="shared" si="760"/>
        <v>0</v>
      </c>
      <c r="AP1360" s="31">
        <f t="shared" si="761"/>
        <v>0</v>
      </c>
      <c r="AQ1360" s="31">
        <f t="shared" si="762"/>
        <v>0</v>
      </c>
      <c r="AR1360" s="31">
        <f t="shared" si="763"/>
        <v>0</v>
      </c>
      <c r="AS1360" s="32">
        <f t="shared" si="764"/>
        <v>0</v>
      </c>
      <c r="AT1360" s="33">
        <f t="shared" si="765"/>
        <v>20500</v>
      </c>
      <c r="AU1360" s="33">
        <f t="shared" si="766"/>
        <v>100000</v>
      </c>
      <c r="AV1360" s="33">
        <v>257858</v>
      </c>
      <c r="AW1360" s="33">
        <f t="shared" si="767"/>
        <v>0</v>
      </c>
      <c r="AX1360" s="33">
        <f t="shared" si="768"/>
        <v>0</v>
      </c>
      <c r="AY1360" s="34">
        <f t="shared" si="769"/>
        <v>4829.1152000000002</v>
      </c>
    </row>
    <row r="1361" spans="1:51" ht="15" customHeight="1" x14ac:dyDescent="0.3">
      <c r="A1361" s="166" t="s">
        <v>2566</v>
      </c>
      <c r="B1361" s="99">
        <v>19913.830000000002</v>
      </c>
      <c r="C1361" s="99">
        <v>11609.11</v>
      </c>
      <c r="D1361" s="99">
        <v>59838.48</v>
      </c>
      <c r="E1361" s="99">
        <v>57519.45</v>
      </c>
      <c r="F1361" s="129">
        <v>92000</v>
      </c>
      <c r="G1361" s="130">
        <v>12500</v>
      </c>
      <c r="H1361" s="182">
        <v>46421</v>
      </c>
      <c r="I1361" s="182">
        <v>46506</v>
      </c>
      <c r="J1361" s="166">
        <v>2</v>
      </c>
      <c r="K1361" s="166">
        <v>0.9</v>
      </c>
      <c r="L1361" s="167" t="s">
        <v>1206</v>
      </c>
      <c r="M1361" s="168" t="s">
        <v>1203</v>
      </c>
      <c r="N1361" s="169">
        <v>1.6E-2</v>
      </c>
      <c r="O1361" s="21">
        <f t="shared" si="770"/>
        <v>1.1000000000000001</v>
      </c>
      <c r="P1361" s="21" t="str">
        <f t="shared" si="771"/>
        <v>N</v>
      </c>
      <c r="Q1361" s="22">
        <f t="shared" si="772"/>
        <v>31522.940000000002</v>
      </c>
      <c r="R1361" s="8" t="str">
        <f t="shared" si="773"/>
        <v>N</v>
      </c>
      <c r="S1361" s="23">
        <f t="shared" si="774"/>
        <v>1.4666666666666668</v>
      </c>
      <c r="T1361" s="24">
        <f t="shared" si="775"/>
        <v>20500</v>
      </c>
      <c r="U1361" s="24">
        <f t="shared" si="776"/>
        <v>100000</v>
      </c>
      <c r="V1361" s="24">
        <f t="shared" si="777"/>
        <v>257500</v>
      </c>
      <c r="W1361" s="24">
        <f t="shared" si="778"/>
        <v>15375</v>
      </c>
      <c r="X1361" s="24">
        <f t="shared" si="779"/>
        <v>0</v>
      </c>
      <c r="Y1361" s="24">
        <f t="shared" si="780"/>
        <v>15375</v>
      </c>
      <c r="Z1361" s="24">
        <f t="shared" si="781"/>
        <v>16652.307040000003</v>
      </c>
      <c r="AA1361" s="25" t="str">
        <f t="shared" si="782"/>
        <v>N</v>
      </c>
      <c r="AB1361" s="26">
        <f t="shared" si="783"/>
        <v>0.46666666666666679</v>
      </c>
      <c r="AC1361" s="27">
        <f t="shared" si="784"/>
        <v>20500</v>
      </c>
      <c r="AD1361" s="28">
        <f t="shared" si="785"/>
        <v>100000</v>
      </c>
      <c r="AE1361" s="28">
        <f t="shared" si="786"/>
        <v>257500</v>
      </c>
      <c r="AF1361" s="28">
        <f t="shared" si="787"/>
        <v>15375</v>
      </c>
      <c r="AG1361" s="28">
        <f t="shared" si="788"/>
        <v>0</v>
      </c>
      <c r="AH1361" s="28">
        <f t="shared" si="789"/>
        <v>15375</v>
      </c>
      <c r="AI1361" s="28">
        <f t="shared" si="790"/>
        <v>17164.743952640005</v>
      </c>
      <c r="AJ1361" s="29" t="str">
        <f t="shared" si="791"/>
        <v>N</v>
      </c>
      <c r="AK1361" s="30">
        <f t="shared" si="756"/>
        <v>0</v>
      </c>
      <c r="AL1361" s="31">
        <f t="shared" si="757"/>
        <v>20500</v>
      </c>
      <c r="AM1361" s="31">
        <f t="shared" si="758"/>
        <v>100000</v>
      </c>
      <c r="AN1361" s="31">
        <f t="shared" si="759"/>
        <v>257500</v>
      </c>
      <c r="AO1361" s="31">
        <f t="shared" si="760"/>
        <v>0</v>
      </c>
      <c r="AP1361" s="31">
        <f t="shared" si="761"/>
        <v>0</v>
      </c>
      <c r="AQ1361" s="31">
        <f t="shared" si="762"/>
        <v>0</v>
      </c>
      <c r="AR1361" s="31">
        <f t="shared" si="763"/>
        <v>0</v>
      </c>
      <c r="AS1361" s="32">
        <f t="shared" si="764"/>
        <v>0</v>
      </c>
      <c r="AT1361" s="33">
        <f t="shared" si="765"/>
        <v>20500</v>
      </c>
      <c r="AU1361" s="33">
        <f t="shared" si="766"/>
        <v>100000</v>
      </c>
      <c r="AV1361" s="33">
        <v>257859</v>
      </c>
      <c r="AW1361" s="33">
        <f t="shared" si="767"/>
        <v>0</v>
      </c>
      <c r="AX1361" s="33">
        <f t="shared" si="768"/>
        <v>0</v>
      </c>
      <c r="AY1361" s="34">
        <f t="shared" si="769"/>
        <v>33817.050992640012</v>
      </c>
    </row>
    <row r="1362" spans="1:51" ht="15" customHeight="1" x14ac:dyDescent="0.3">
      <c r="A1362" s="166" t="s">
        <v>2567</v>
      </c>
      <c r="B1362" s="99">
        <v>6918.26</v>
      </c>
      <c r="C1362" s="99">
        <v>31463.24</v>
      </c>
      <c r="D1362" s="99">
        <v>70730.080000000002</v>
      </c>
      <c r="E1362" s="99">
        <v>66747.710000000006</v>
      </c>
      <c r="F1362" s="129">
        <v>100000</v>
      </c>
      <c r="G1362" s="130">
        <v>0</v>
      </c>
      <c r="H1362" s="182">
        <v>46266</v>
      </c>
      <c r="I1362" s="182">
        <v>46291</v>
      </c>
      <c r="J1362" s="166">
        <v>2.9</v>
      </c>
      <c r="K1362" s="166">
        <v>0.5</v>
      </c>
      <c r="L1362" s="167" t="s">
        <v>1207</v>
      </c>
      <c r="M1362" s="168" t="s">
        <v>1203</v>
      </c>
      <c r="N1362" s="169">
        <v>0.03</v>
      </c>
      <c r="O1362" s="21">
        <f t="shared" si="770"/>
        <v>2.4</v>
      </c>
      <c r="P1362" s="21" t="str">
        <f t="shared" si="771"/>
        <v>N</v>
      </c>
      <c r="Q1362" s="22">
        <f t="shared" si="772"/>
        <v>38381.5</v>
      </c>
      <c r="R1362" s="8" t="str">
        <f t="shared" si="773"/>
        <v>N</v>
      </c>
      <c r="S1362" s="23">
        <f t="shared" si="774"/>
        <v>3.1999999999999997</v>
      </c>
      <c r="T1362" s="24">
        <f t="shared" si="775"/>
        <v>50000</v>
      </c>
      <c r="U1362" s="24">
        <f t="shared" si="776"/>
        <v>200000</v>
      </c>
      <c r="V1362" s="24">
        <f t="shared" si="777"/>
        <v>257500</v>
      </c>
      <c r="W1362" s="24">
        <f t="shared" si="778"/>
        <v>29649.708749999998</v>
      </c>
      <c r="X1362" s="24">
        <f t="shared" si="779"/>
        <v>0</v>
      </c>
      <c r="Y1362" s="24">
        <f t="shared" si="780"/>
        <v>29649.708749999998</v>
      </c>
      <c r="Z1362" s="24">
        <f t="shared" si="781"/>
        <v>9883.2362500000017</v>
      </c>
      <c r="AA1362" s="25" t="str">
        <f t="shared" si="782"/>
        <v>N</v>
      </c>
      <c r="AB1362" s="26">
        <f t="shared" si="783"/>
        <v>2.1999999999999997</v>
      </c>
      <c r="AC1362" s="27">
        <f t="shared" si="784"/>
        <v>50000</v>
      </c>
      <c r="AD1362" s="28">
        <f t="shared" si="785"/>
        <v>200000</v>
      </c>
      <c r="AE1362" s="28">
        <f t="shared" si="786"/>
        <v>257500</v>
      </c>
      <c r="AF1362" s="28">
        <f t="shared" si="787"/>
        <v>30539.200012499998</v>
      </c>
      <c r="AG1362" s="28">
        <f t="shared" si="788"/>
        <v>0</v>
      </c>
      <c r="AH1362" s="28">
        <f t="shared" si="789"/>
        <v>30539.200012499998</v>
      </c>
      <c r="AI1362" s="28">
        <f t="shared" si="790"/>
        <v>10179.733337500002</v>
      </c>
      <c r="AJ1362" s="29" t="str">
        <f t="shared" si="791"/>
        <v>N</v>
      </c>
      <c r="AK1362" s="30">
        <f t="shared" si="756"/>
        <v>1.1999999999999997</v>
      </c>
      <c r="AL1362" s="31">
        <f t="shared" si="757"/>
        <v>50000</v>
      </c>
      <c r="AM1362" s="31">
        <f t="shared" si="758"/>
        <v>200000</v>
      </c>
      <c r="AN1362" s="31">
        <f t="shared" si="759"/>
        <v>257500</v>
      </c>
      <c r="AO1362" s="31">
        <f t="shared" si="760"/>
        <v>31455.376012875</v>
      </c>
      <c r="AP1362" s="31">
        <f t="shared" si="761"/>
        <v>0</v>
      </c>
      <c r="AQ1362" s="31">
        <f t="shared" si="762"/>
        <v>31455.376012875</v>
      </c>
      <c r="AR1362" s="31">
        <f t="shared" si="763"/>
        <v>10485.125337625002</v>
      </c>
      <c r="AS1362" s="32">
        <f t="shared" si="764"/>
        <v>0.19999999999999973</v>
      </c>
      <c r="AT1362" s="33">
        <f t="shared" si="765"/>
        <v>50000</v>
      </c>
      <c r="AU1362" s="33">
        <f t="shared" si="766"/>
        <v>200000</v>
      </c>
      <c r="AV1362" s="33">
        <v>257860</v>
      </c>
      <c r="AW1362" s="33">
        <f t="shared" si="767"/>
        <v>28219.226418468752</v>
      </c>
      <c r="AX1362" s="33">
        <f t="shared" si="768"/>
        <v>14979.489972546253</v>
      </c>
      <c r="AY1362" s="34">
        <f t="shared" si="769"/>
        <v>45527.584897671259</v>
      </c>
    </row>
    <row r="1363" spans="1:51" ht="15" customHeight="1" x14ac:dyDescent="0.3">
      <c r="A1363" s="166" t="s">
        <v>2568</v>
      </c>
      <c r="B1363" s="99">
        <v>7239.14</v>
      </c>
      <c r="C1363" s="99">
        <v>28283.78</v>
      </c>
      <c r="D1363" s="99">
        <v>108472.21</v>
      </c>
      <c r="E1363" s="99">
        <v>96295.41</v>
      </c>
      <c r="F1363" s="131">
        <v>129000</v>
      </c>
      <c r="G1363" s="130">
        <v>12500</v>
      </c>
      <c r="H1363" s="182">
        <v>46227</v>
      </c>
      <c r="I1363" s="182">
        <v>46303</v>
      </c>
      <c r="J1363" s="166">
        <v>4.0999999999999996</v>
      </c>
      <c r="K1363" s="166">
        <v>3.5</v>
      </c>
      <c r="L1363" s="167" t="s">
        <v>1207</v>
      </c>
      <c r="M1363" s="168" t="s">
        <v>1205</v>
      </c>
      <c r="N1363" s="169">
        <v>3.3000000000000002E-2</v>
      </c>
      <c r="O1363" s="21">
        <f t="shared" si="770"/>
        <v>0.59999999999999964</v>
      </c>
      <c r="P1363" s="21" t="str">
        <f t="shared" si="771"/>
        <v>N</v>
      </c>
      <c r="Q1363" s="22">
        <f t="shared" si="772"/>
        <v>35522.92</v>
      </c>
      <c r="R1363" s="8" t="str">
        <f t="shared" si="773"/>
        <v>N</v>
      </c>
      <c r="S1363" s="23">
        <f t="shared" si="774"/>
        <v>0.59999999999999964</v>
      </c>
      <c r="T1363" s="24">
        <f t="shared" si="775"/>
        <v>50000</v>
      </c>
      <c r="U1363" s="24">
        <f t="shared" si="776"/>
        <v>200000</v>
      </c>
      <c r="V1363" s="24">
        <f t="shared" si="777"/>
        <v>257500</v>
      </c>
      <c r="W1363" s="24">
        <f t="shared" si="778"/>
        <v>36695.176359999998</v>
      </c>
      <c r="X1363" s="24">
        <f t="shared" si="779"/>
        <v>0</v>
      </c>
      <c r="Y1363" s="24">
        <f t="shared" si="780"/>
        <v>36695.176359999998</v>
      </c>
      <c r="Z1363" s="24">
        <f t="shared" si="781"/>
        <v>0</v>
      </c>
      <c r="AA1363" s="25" t="str">
        <f t="shared" si="782"/>
        <v>N</v>
      </c>
      <c r="AB1363" s="26">
        <f t="shared" si="783"/>
        <v>0</v>
      </c>
      <c r="AC1363" s="27">
        <f t="shared" si="784"/>
        <v>50000</v>
      </c>
      <c r="AD1363" s="28">
        <f t="shared" si="785"/>
        <v>200000</v>
      </c>
      <c r="AE1363" s="28">
        <f t="shared" si="786"/>
        <v>257500</v>
      </c>
      <c r="AF1363" s="28">
        <f t="shared" si="787"/>
        <v>0</v>
      </c>
      <c r="AG1363" s="28">
        <f t="shared" si="788"/>
        <v>0</v>
      </c>
      <c r="AH1363" s="28">
        <f t="shared" si="789"/>
        <v>0</v>
      </c>
      <c r="AI1363" s="28">
        <f t="shared" si="790"/>
        <v>0</v>
      </c>
      <c r="AJ1363" s="29" t="str">
        <f t="shared" si="791"/>
        <v>N</v>
      </c>
      <c r="AK1363" s="30">
        <f t="shared" si="756"/>
        <v>0</v>
      </c>
      <c r="AL1363" s="31">
        <f t="shared" si="757"/>
        <v>50000</v>
      </c>
      <c r="AM1363" s="31">
        <f t="shared" si="758"/>
        <v>200000</v>
      </c>
      <c r="AN1363" s="31">
        <f t="shared" si="759"/>
        <v>257500</v>
      </c>
      <c r="AO1363" s="31">
        <f t="shared" si="760"/>
        <v>0</v>
      </c>
      <c r="AP1363" s="31">
        <f t="shared" si="761"/>
        <v>0</v>
      </c>
      <c r="AQ1363" s="31">
        <f t="shared" si="762"/>
        <v>0</v>
      </c>
      <c r="AR1363" s="31">
        <f t="shared" si="763"/>
        <v>0</v>
      </c>
      <c r="AS1363" s="32">
        <f t="shared" si="764"/>
        <v>0</v>
      </c>
      <c r="AT1363" s="33">
        <f t="shared" si="765"/>
        <v>50000</v>
      </c>
      <c r="AU1363" s="33">
        <f t="shared" si="766"/>
        <v>200000</v>
      </c>
      <c r="AV1363" s="33">
        <v>257861</v>
      </c>
      <c r="AW1363" s="33">
        <f t="shared" si="767"/>
        <v>0</v>
      </c>
      <c r="AX1363" s="33">
        <f t="shared" si="768"/>
        <v>0</v>
      </c>
      <c r="AY1363" s="34">
        <f t="shared" si="769"/>
        <v>0</v>
      </c>
    </row>
    <row r="1364" spans="1:51" ht="15" customHeight="1" x14ac:dyDescent="0.3">
      <c r="A1364" s="166" t="s">
        <v>2569</v>
      </c>
      <c r="B1364" s="99">
        <v>16425.38</v>
      </c>
      <c r="C1364" s="99">
        <v>10157.44</v>
      </c>
      <c r="D1364" s="99">
        <v>76103.11</v>
      </c>
      <c r="E1364" s="99">
        <v>73149.84</v>
      </c>
      <c r="F1364" s="131">
        <v>77000</v>
      </c>
      <c r="G1364" s="130">
        <v>0</v>
      </c>
      <c r="H1364" s="182">
        <v>46409</v>
      </c>
      <c r="I1364" s="182">
        <v>46446</v>
      </c>
      <c r="J1364" s="166">
        <v>2.6</v>
      </c>
      <c r="K1364" s="166">
        <v>1</v>
      </c>
      <c r="L1364" s="167" t="s">
        <v>1206</v>
      </c>
      <c r="M1364" s="168" t="s">
        <v>1205</v>
      </c>
      <c r="N1364" s="169">
        <v>5.0000000000000001E-3</v>
      </c>
      <c r="O1364" s="21">
        <f t="shared" si="770"/>
        <v>1.6</v>
      </c>
      <c r="P1364" s="21" t="str">
        <f t="shared" si="771"/>
        <v>N</v>
      </c>
      <c r="Q1364" s="22">
        <f t="shared" si="772"/>
        <v>26582.82</v>
      </c>
      <c r="R1364" s="8" t="str">
        <f t="shared" si="773"/>
        <v>N</v>
      </c>
      <c r="S1364" s="23">
        <f t="shared" si="774"/>
        <v>1.6</v>
      </c>
      <c r="T1364" s="24">
        <f t="shared" si="775"/>
        <v>20500</v>
      </c>
      <c r="U1364" s="24">
        <f t="shared" si="776"/>
        <v>100000</v>
      </c>
      <c r="V1364" s="24">
        <f t="shared" si="777"/>
        <v>257500</v>
      </c>
      <c r="W1364" s="24">
        <f t="shared" si="778"/>
        <v>20500</v>
      </c>
      <c r="X1364" s="24">
        <f t="shared" si="779"/>
        <v>0</v>
      </c>
      <c r="Y1364" s="24">
        <f t="shared" si="780"/>
        <v>20500</v>
      </c>
      <c r="Z1364" s="24">
        <f t="shared" si="781"/>
        <v>6215.7340999999979</v>
      </c>
      <c r="AA1364" s="25" t="str">
        <f t="shared" si="782"/>
        <v>N</v>
      </c>
      <c r="AB1364" s="26">
        <f t="shared" si="783"/>
        <v>0.60000000000000009</v>
      </c>
      <c r="AC1364" s="27">
        <f t="shared" si="784"/>
        <v>20500</v>
      </c>
      <c r="AD1364" s="28">
        <f t="shared" si="785"/>
        <v>100000</v>
      </c>
      <c r="AE1364" s="28">
        <f t="shared" si="786"/>
        <v>257500</v>
      </c>
      <c r="AF1364" s="28">
        <f t="shared" si="787"/>
        <v>3396.8899999999994</v>
      </c>
      <c r="AG1364" s="28">
        <f t="shared" si="788"/>
        <v>0</v>
      </c>
      <c r="AH1364" s="28">
        <f t="shared" si="789"/>
        <v>3396.8899999999994</v>
      </c>
      <c r="AI1364" s="28">
        <f t="shared" si="790"/>
        <v>23452.422770499994</v>
      </c>
      <c r="AJ1364" s="29" t="str">
        <f t="shared" si="791"/>
        <v>N</v>
      </c>
      <c r="AK1364" s="30">
        <f t="shared" si="756"/>
        <v>0</v>
      </c>
      <c r="AL1364" s="31">
        <f t="shared" si="757"/>
        <v>20500</v>
      </c>
      <c r="AM1364" s="31">
        <f t="shared" si="758"/>
        <v>100000</v>
      </c>
      <c r="AN1364" s="31">
        <f t="shared" si="759"/>
        <v>257500</v>
      </c>
      <c r="AO1364" s="31">
        <f t="shared" si="760"/>
        <v>0</v>
      </c>
      <c r="AP1364" s="31">
        <f t="shared" si="761"/>
        <v>0</v>
      </c>
      <c r="AQ1364" s="31">
        <f t="shared" si="762"/>
        <v>0</v>
      </c>
      <c r="AR1364" s="31">
        <f t="shared" si="763"/>
        <v>0</v>
      </c>
      <c r="AS1364" s="32">
        <f t="shared" si="764"/>
        <v>0</v>
      </c>
      <c r="AT1364" s="33">
        <f t="shared" si="765"/>
        <v>20500</v>
      </c>
      <c r="AU1364" s="33">
        <f t="shared" si="766"/>
        <v>100000</v>
      </c>
      <c r="AV1364" s="33">
        <v>257862</v>
      </c>
      <c r="AW1364" s="33">
        <f t="shared" si="767"/>
        <v>0</v>
      </c>
      <c r="AX1364" s="33">
        <f t="shared" si="768"/>
        <v>0</v>
      </c>
      <c r="AY1364" s="34">
        <f t="shared" si="769"/>
        <v>29668.156870499992</v>
      </c>
    </row>
    <row r="1365" spans="1:51" ht="15" customHeight="1" x14ac:dyDescent="0.3">
      <c r="A1365" s="166" t="s">
        <v>2570</v>
      </c>
      <c r="B1365" s="99">
        <v>12010.58</v>
      </c>
      <c r="C1365" s="99">
        <v>28789.59</v>
      </c>
      <c r="D1365" s="99">
        <v>96723.62</v>
      </c>
      <c r="E1365" s="99">
        <v>95160.99</v>
      </c>
      <c r="F1365" s="131">
        <v>150000</v>
      </c>
      <c r="G1365" s="130">
        <v>0</v>
      </c>
      <c r="H1365" s="182">
        <v>46436</v>
      </c>
      <c r="I1365" s="182">
        <v>46516</v>
      </c>
      <c r="J1365" s="166">
        <v>1.7</v>
      </c>
      <c r="K1365" s="166">
        <v>1</v>
      </c>
      <c r="L1365" s="167" t="s">
        <v>1206</v>
      </c>
      <c r="M1365" s="168" t="s">
        <v>1204</v>
      </c>
      <c r="N1365" s="169">
        <v>2E-3</v>
      </c>
      <c r="O1365" s="21">
        <f t="shared" si="770"/>
        <v>0.7</v>
      </c>
      <c r="P1365" s="21" t="str">
        <f t="shared" si="771"/>
        <v>N</v>
      </c>
      <c r="Q1365" s="22">
        <f t="shared" si="772"/>
        <v>40800.17</v>
      </c>
      <c r="R1365" s="8" t="str">
        <f t="shared" si="773"/>
        <v>N</v>
      </c>
      <c r="S1365" s="23">
        <f t="shared" si="774"/>
        <v>1.4</v>
      </c>
      <c r="T1365" s="24">
        <f t="shared" si="775"/>
        <v>20500</v>
      </c>
      <c r="U1365" s="24">
        <f t="shared" si="776"/>
        <v>100000</v>
      </c>
      <c r="V1365" s="24">
        <f t="shared" si="777"/>
        <v>257500</v>
      </c>
      <c r="W1365" s="24">
        <f t="shared" si="778"/>
        <v>1638.1900000000023</v>
      </c>
      <c r="X1365" s="24">
        <f t="shared" si="779"/>
        <v>0</v>
      </c>
      <c r="Y1365" s="24">
        <f t="shared" si="780"/>
        <v>1638.1900000000023</v>
      </c>
      <c r="Z1365" s="24">
        <f t="shared" si="781"/>
        <v>39243.580339999993</v>
      </c>
      <c r="AA1365" s="25" t="str">
        <f t="shared" si="782"/>
        <v>N</v>
      </c>
      <c r="AB1365" s="26">
        <f t="shared" si="783"/>
        <v>0.39999999999999991</v>
      </c>
      <c r="AC1365" s="27">
        <f t="shared" si="784"/>
        <v>20500</v>
      </c>
      <c r="AD1365" s="28">
        <f t="shared" si="785"/>
        <v>100000</v>
      </c>
      <c r="AE1365" s="28">
        <f t="shared" si="786"/>
        <v>257500</v>
      </c>
      <c r="AF1365" s="28">
        <f t="shared" si="787"/>
        <v>819.09500000000116</v>
      </c>
      <c r="AG1365" s="28">
        <f t="shared" si="788"/>
        <v>0</v>
      </c>
      <c r="AH1365" s="28">
        <f t="shared" si="789"/>
        <v>819.09500000000116</v>
      </c>
      <c r="AI1365" s="28">
        <f t="shared" si="790"/>
        <v>40144.438880679998</v>
      </c>
      <c r="AJ1365" s="29" t="str">
        <f t="shared" si="791"/>
        <v>N</v>
      </c>
      <c r="AK1365" s="30">
        <f t="shared" si="756"/>
        <v>0</v>
      </c>
      <c r="AL1365" s="31">
        <f t="shared" si="757"/>
        <v>20500</v>
      </c>
      <c r="AM1365" s="31">
        <f t="shared" si="758"/>
        <v>100000</v>
      </c>
      <c r="AN1365" s="31">
        <f t="shared" si="759"/>
        <v>257500</v>
      </c>
      <c r="AO1365" s="31">
        <f t="shared" si="760"/>
        <v>0</v>
      </c>
      <c r="AP1365" s="31">
        <f t="shared" si="761"/>
        <v>0</v>
      </c>
      <c r="AQ1365" s="31">
        <f t="shared" si="762"/>
        <v>0</v>
      </c>
      <c r="AR1365" s="31">
        <f t="shared" si="763"/>
        <v>0</v>
      </c>
      <c r="AS1365" s="32">
        <f t="shared" si="764"/>
        <v>0</v>
      </c>
      <c r="AT1365" s="33">
        <f t="shared" si="765"/>
        <v>20500</v>
      </c>
      <c r="AU1365" s="33">
        <f t="shared" si="766"/>
        <v>100000</v>
      </c>
      <c r="AV1365" s="33">
        <v>257863</v>
      </c>
      <c r="AW1365" s="33">
        <f t="shared" si="767"/>
        <v>0</v>
      </c>
      <c r="AX1365" s="33">
        <f t="shared" si="768"/>
        <v>0</v>
      </c>
      <c r="AY1365" s="34">
        <f t="shared" si="769"/>
        <v>79388.019220679998</v>
      </c>
    </row>
    <row r="1366" spans="1:51" ht="15" customHeight="1" x14ac:dyDescent="0.3">
      <c r="A1366" s="166" t="s">
        <v>2571</v>
      </c>
      <c r="B1366" s="99">
        <v>7645.35</v>
      </c>
      <c r="C1366" s="99">
        <v>32100.33</v>
      </c>
      <c r="D1366" s="99">
        <v>79529.649999999994</v>
      </c>
      <c r="E1366" s="99">
        <v>74638.600000000006</v>
      </c>
      <c r="F1366" s="131">
        <v>66000</v>
      </c>
      <c r="G1366" s="130">
        <v>0</v>
      </c>
      <c r="H1366" s="182">
        <v>46323</v>
      </c>
      <c r="I1366" s="182">
        <v>46400</v>
      </c>
      <c r="J1366" s="166">
        <v>2.5</v>
      </c>
      <c r="K1366" s="166">
        <v>1.8</v>
      </c>
      <c r="L1366" s="167" t="s">
        <v>1207</v>
      </c>
      <c r="M1366" s="168" t="s">
        <v>1204</v>
      </c>
      <c r="N1366" s="169">
        <v>0</v>
      </c>
      <c r="O1366" s="21">
        <f t="shared" si="770"/>
        <v>0.7</v>
      </c>
      <c r="P1366" s="21" t="str">
        <f t="shared" si="771"/>
        <v>N</v>
      </c>
      <c r="Q1366" s="22">
        <f t="shared" si="772"/>
        <v>39745.68</v>
      </c>
      <c r="R1366" s="8" t="str">
        <f t="shared" si="773"/>
        <v>N</v>
      </c>
      <c r="S1366" s="23">
        <f t="shared" si="774"/>
        <v>1.4</v>
      </c>
      <c r="T1366" s="24">
        <f t="shared" si="775"/>
        <v>50000</v>
      </c>
      <c r="U1366" s="24">
        <f t="shared" si="776"/>
        <v>200000</v>
      </c>
      <c r="V1366" s="24">
        <f t="shared" si="777"/>
        <v>257500</v>
      </c>
      <c r="W1366" s="24">
        <f t="shared" si="778"/>
        <v>19872.84</v>
      </c>
      <c r="X1366" s="24">
        <f t="shared" si="779"/>
        <v>0</v>
      </c>
      <c r="Y1366" s="24">
        <f t="shared" si="780"/>
        <v>19872.84</v>
      </c>
      <c r="Z1366" s="24">
        <f t="shared" si="781"/>
        <v>19872.84</v>
      </c>
      <c r="AA1366" s="25" t="str">
        <f t="shared" si="782"/>
        <v>N</v>
      </c>
      <c r="AB1366" s="26">
        <f t="shared" si="783"/>
        <v>0.39999999999999991</v>
      </c>
      <c r="AC1366" s="27">
        <f t="shared" si="784"/>
        <v>50000</v>
      </c>
      <c r="AD1366" s="28">
        <f t="shared" si="785"/>
        <v>200000</v>
      </c>
      <c r="AE1366" s="28">
        <f t="shared" si="786"/>
        <v>257500</v>
      </c>
      <c r="AF1366" s="28">
        <f t="shared" si="787"/>
        <v>19872.84</v>
      </c>
      <c r="AG1366" s="28">
        <f t="shared" si="788"/>
        <v>0</v>
      </c>
      <c r="AH1366" s="28">
        <f t="shared" si="789"/>
        <v>19872.84</v>
      </c>
      <c r="AI1366" s="28">
        <f t="shared" si="790"/>
        <v>19872.84</v>
      </c>
      <c r="AJ1366" s="29" t="str">
        <f t="shared" si="791"/>
        <v>N</v>
      </c>
      <c r="AK1366" s="30">
        <f t="shared" si="756"/>
        <v>0</v>
      </c>
      <c r="AL1366" s="31">
        <f t="shared" si="757"/>
        <v>50000</v>
      </c>
      <c r="AM1366" s="31">
        <f t="shared" si="758"/>
        <v>200000</v>
      </c>
      <c r="AN1366" s="31">
        <f t="shared" si="759"/>
        <v>257500</v>
      </c>
      <c r="AO1366" s="31">
        <f t="shared" si="760"/>
        <v>0</v>
      </c>
      <c r="AP1366" s="31">
        <f t="shared" si="761"/>
        <v>0</v>
      </c>
      <c r="AQ1366" s="31">
        <f t="shared" si="762"/>
        <v>0</v>
      </c>
      <c r="AR1366" s="31">
        <f t="shared" si="763"/>
        <v>0</v>
      </c>
      <c r="AS1366" s="32">
        <f t="shared" si="764"/>
        <v>0</v>
      </c>
      <c r="AT1366" s="33">
        <f t="shared" si="765"/>
        <v>50000</v>
      </c>
      <c r="AU1366" s="33">
        <f t="shared" si="766"/>
        <v>200000</v>
      </c>
      <c r="AV1366" s="33">
        <v>257864</v>
      </c>
      <c r="AW1366" s="33">
        <f t="shared" si="767"/>
        <v>0</v>
      </c>
      <c r="AX1366" s="33">
        <f t="shared" si="768"/>
        <v>0</v>
      </c>
      <c r="AY1366" s="34">
        <f t="shared" si="769"/>
        <v>39745.68</v>
      </c>
    </row>
    <row r="1367" spans="1:51" ht="15" customHeight="1" x14ac:dyDescent="0.3">
      <c r="A1367" s="166" t="s">
        <v>2572</v>
      </c>
      <c r="B1367" s="99">
        <v>15979.84</v>
      </c>
      <c r="C1367" s="99">
        <v>6707.93</v>
      </c>
      <c r="D1367" s="99">
        <v>43097.41</v>
      </c>
      <c r="E1367" s="99">
        <v>32148.53</v>
      </c>
      <c r="F1367" s="131">
        <v>90000</v>
      </c>
      <c r="G1367" s="130">
        <v>0</v>
      </c>
      <c r="H1367" s="182">
        <v>46485</v>
      </c>
      <c r="I1367" s="182">
        <v>46515</v>
      </c>
      <c r="J1367" s="166">
        <v>3</v>
      </c>
      <c r="K1367" s="166">
        <v>2.4</v>
      </c>
      <c r="L1367" s="167" t="s">
        <v>1207</v>
      </c>
      <c r="M1367" s="168" t="s">
        <v>1203</v>
      </c>
      <c r="N1367" s="169">
        <v>0.04</v>
      </c>
      <c r="O1367" s="21">
        <f t="shared" si="770"/>
        <v>0.60000000000000009</v>
      </c>
      <c r="P1367" s="21" t="str">
        <f t="shared" si="771"/>
        <v>N</v>
      </c>
      <c r="Q1367" s="22">
        <f t="shared" si="772"/>
        <v>22687.77</v>
      </c>
      <c r="R1367" s="8" t="str">
        <f t="shared" si="773"/>
        <v>N</v>
      </c>
      <c r="S1367" s="23">
        <f t="shared" si="774"/>
        <v>0.80000000000000016</v>
      </c>
      <c r="T1367" s="24">
        <f t="shared" si="775"/>
        <v>50000</v>
      </c>
      <c r="U1367" s="24">
        <f t="shared" si="776"/>
        <v>200000</v>
      </c>
      <c r="V1367" s="24">
        <f t="shared" si="777"/>
        <v>257500</v>
      </c>
      <c r="W1367" s="24">
        <f t="shared" si="778"/>
        <v>17696.460599999999</v>
      </c>
      <c r="X1367" s="24">
        <f t="shared" si="779"/>
        <v>0</v>
      </c>
      <c r="Y1367" s="24">
        <f t="shared" si="780"/>
        <v>17696.460599999999</v>
      </c>
      <c r="Z1367" s="24">
        <f t="shared" si="781"/>
        <v>5898.8202000000019</v>
      </c>
      <c r="AA1367" s="25" t="str">
        <f t="shared" si="782"/>
        <v>N</v>
      </c>
      <c r="AB1367" s="26">
        <f t="shared" si="783"/>
        <v>0</v>
      </c>
      <c r="AC1367" s="27">
        <f t="shared" si="784"/>
        <v>50000</v>
      </c>
      <c r="AD1367" s="28">
        <f t="shared" si="785"/>
        <v>200000</v>
      </c>
      <c r="AE1367" s="28">
        <f t="shared" si="786"/>
        <v>257500</v>
      </c>
      <c r="AF1367" s="28">
        <f t="shared" si="787"/>
        <v>0</v>
      </c>
      <c r="AG1367" s="28">
        <f t="shared" si="788"/>
        <v>0</v>
      </c>
      <c r="AH1367" s="28">
        <f t="shared" si="789"/>
        <v>0</v>
      </c>
      <c r="AI1367" s="28">
        <f t="shared" si="790"/>
        <v>0</v>
      </c>
      <c r="AJ1367" s="29" t="str">
        <f t="shared" si="791"/>
        <v>N</v>
      </c>
      <c r="AK1367" s="30">
        <f t="shared" si="756"/>
        <v>0</v>
      </c>
      <c r="AL1367" s="31">
        <f t="shared" si="757"/>
        <v>50000</v>
      </c>
      <c r="AM1367" s="31">
        <f t="shared" si="758"/>
        <v>200000</v>
      </c>
      <c r="AN1367" s="31">
        <f t="shared" si="759"/>
        <v>257500</v>
      </c>
      <c r="AO1367" s="31">
        <f t="shared" si="760"/>
        <v>0</v>
      </c>
      <c r="AP1367" s="31">
        <f t="shared" si="761"/>
        <v>0</v>
      </c>
      <c r="AQ1367" s="31">
        <f t="shared" si="762"/>
        <v>0</v>
      </c>
      <c r="AR1367" s="31">
        <f t="shared" si="763"/>
        <v>0</v>
      </c>
      <c r="AS1367" s="32">
        <f t="shared" si="764"/>
        <v>0</v>
      </c>
      <c r="AT1367" s="33">
        <f t="shared" si="765"/>
        <v>50000</v>
      </c>
      <c r="AU1367" s="33">
        <f t="shared" si="766"/>
        <v>200000</v>
      </c>
      <c r="AV1367" s="33">
        <v>257865</v>
      </c>
      <c r="AW1367" s="33">
        <f t="shared" si="767"/>
        <v>0</v>
      </c>
      <c r="AX1367" s="33">
        <f t="shared" si="768"/>
        <v>0</v>
      </c>
      <c r="AY1367" s="34">
        <f t="shared" si="769"/>
        <v>5898.8202000000019</v>
      </c>
    </row>
    <row r="1368" spans="1:51" ht="15" customHeight="1" x14ac:dyDescent="0.3">
      <c r="A1368" s="166" t="s">
        <v>2573</v>
      </c>
      <c r="B1368" s="99">
        <v>10106.89</v>
      </c>
      <c r="C1368" s="99">
        <v>7432.39</v>
      </c>
      <c r="D1368" s="99">
        <v>87745.17</v>
      </c>
      <c r="E1368" s="99">
        <v>87504.37</v>
      </c>
      <c r="F1368" s="131">
        <v>90000</v>
      </c>
      <c r="G1368" s="130">
        <v>12500</v>
      </c>
      <c r="H1368" s="182">
        <v>46470</v>
      </c>
      <c r="I1368" s="182">
        <v>46499</v>
      </c>
      <c r="J1368" s="166">
        <v>2.2999999999999998</v>
      </c>
      <c r="K1368" s="166">
        <v>0.3</v>
      </c>
      <c r="L1368" s="167" t="s">
        <v>1206</v>
      </c>
      <c r="M1368" s="168" t="s">
        <v>1203</v>
      </c>
      <c r="N1368" s="169">
        <v>0.01</v>
      </c>
      <c r="O1368" s="21">
        <f t="shared" si="770"/>
        <v>1.9999999999999998</v>
      </c>
      <c r="P1368" s="21" t="str">
        <f t="shared" si="771"/>
        <v>N</v>
      </c>
      <c r="Q1368" s="22">
        <f t="shared" si="772"/>
        <v>17539.28</v>
      </c>
      <c r="R1368" s="8" t="str">
        <f t="shared" si="773"/>
        <v>N</v>
      </c>
      <c r="S1368" s="23">
        <f t="shared" si="774"/>
        <v>2.6666666666666665</v>
      </c>
      <c r="T1368" s="24">
        <f t="shared" si="775"/>
        <v>20500</v>
      </c>
      <c r="U1368" s="24">
        <f t="shared" si="776"/>
        <v>100000</v>
      </c>
      <c r="V1368" s="24">
        <f t="shared" si="777"/>
        <v>257500</v>
      </c>
      <c r="W1368" s="24">
        <f t="shared" si="778"/>
        <v>9191.1225000000013</v>
      </c>
      <c r="X1368" s="24">
        <f t="shared" si="779"/>
        <v>0</v>
      </c>
      <c r="Y1368" s="24">
        <f t="shared" si="780"/>
        <v>9191.1225000000013</v>
      </c>
      <c r="Z1368" s="24">
        <f t="shared" si="781"/>
        <v>8523.550299999999</v>
      </c>
      <c r="AA1368" s="25" t="str">
        <f t="shared" si="782"/>
        <v>N</v>
      </c>
      <c r="AB1368" s="26">
        <f t="shared" si="783"/>
        <v>1.6666666666666665</v>
      </c>
      <c r="AC1368" s="27">
        <f t="shared" si="784"/>
        <v>20500</v>
      </c>
      <c r="AD1368" s="28">
        <f t="shared" si="785"/>
        <v>100000</v>
      </c>
      <c r="AE1368" s="28">
        <f t="shared" si="786"/>
        <v>257500</v>
      </c>
      <c r="AF1368" s="28">
        <f t="shared" si="787"/>
        <v>2297.7806250000003</v>
      </c>
      <c r="AG1368" s="28">
        <f t="shared" si="788"/>
        <v>0</v>
      </c>
      <c r="AH1368" s="28">
        <f t="shared" si="789"/>
        <v>2297.7806250000003</v>
      </c>
      <c r="AI1368" s="28">
        <f t="shared" si="790"/>
        <v>15594.038903000001</v>
      </c>
      <c r="AJ1368" s="29" t="str">
        <f t="shared" si="791"/>
        <v>N</v>
      </c>
      <c r="AK1368" s="30">
        <f t="shared" si="756"/>
        <v>0.66666666666666652</v>
      </c>
      <c r="AL1368" s="31">
        <f t="shared" si="757"/>
        <v>20500</v>
      </c>
      <c r="AM1368" s="31">
        <f t="shared" si="758"/>
        <v>100000</v>
      </c>
      <c r="AN1368" s="31">
        <f t="shared" si="759"/>
        <v>257500</v>
      </c>
      <c r="AO1368" s="31">
        <f t="shared" si="760"/>
        <v>2297.7806250000003</v>
      </c>
      <c r="AP1368" s="31">
        <f t="shared" si="761"/>
        <v>0</v>
      </c>
      <c r="AQ1368" s="31">
        <f t="shared" si="762"/>
        <v>2297.7806250000003</v>
      </c>
      <c r="AR1368" s="31">
        <f t="shared" si="763"/>
        <v>15772.95709828</v>
      </c>
      <c r="AS1368" s="32">
        <f t="shared" si="764"/>
        <v>0</v>
      </c>
      <c r="AT1368" s="33">
        <f t="shared" si="765"/>
        <v>20500</v>
      </c>
      <c r="AU1368" s="33">
        <f t="shared" si="766"/>
        <v>100000</v>
      </c>
      <c r="AV1368" s="33">
        <v>257866</v>
      </c>
      <c r="AW1368" s="33">
        <f t="shared" si="767"/>
        <v>0</v>
      </c>
      <c r="AX1368" s="33">
        <f t="shared" si="768"/>
        <v>0</v>
      </c>
      <c r="AY1368" s="34">
        <f t="shared" si="769"/>
        <v>39890.546301280003</v>
      </c>
    </row>
    <row r="1369" spans="1:51" ht="15" customHeight="1" x14ac:dyDescent="0.3">
      <c r="A1369" s="166" t="s">
        <v>2574</v>
      </c>
      <c r="B1369" s="99">
        <v>18680.849999999999</v>
      </c>
      <c r="C1369" s="99">
        <v>21276.5</v>
      </c>
      <c r="D1369" s="99">
        <v>88019.15</v>
      </c>
      <c r="E1369" s="99">
        <v>85480.94</v>
      </c>
      <c r="F1369" s="131">
        <v>105000</v>
      </c>
      <c r="G1369" s="130">
        <v>12500</v>
      </c>
      <c r="H1369" s="182">
        <v>46496</v>
      </c>
      <c r="I1369" s="182">
        <v>46554</v>
      </c>
      <c r="J1369" s="166">
        <v>1.8</v>
      </c>
      <c r="K1369" s="166">
        <v>1.3</v>
      </c>
      <c r="L1369" s="167" t="s">
        <v>1206</v>
      </c>
      <c r="M1369" s="168" t="s">
        <v>1204</v>
      </c>
      <c r="N1369" s="169">
        <v>0.02</v>
      </c>
      <c r="O1369" s="21">
        <f t="shared" si="770"/>
        <v>0.5</v>
      </c>
      <c r="P1369" s="21" t="str">
        <f t="shared" si="771"/>
        <v>N</v>
      </c>
      <c r="Q1369" s="22">
        <f t="shared" si="772"/>
        <v>39957.35</v>
      </c>
      <c r="R1369" s="8" t="str">
        <f t="shared" si="773"/>
        <v>N</v>
      </c>
      <c r="S1369" s="23">
        <f t="shared" si="774"/>
        <v>1</v>
      </c>
      <c r="T1369" s="24">
        <f t="shared" si="775"/>
        <v>20500</v>
      </c>
      <c r="U1369" s="24">
        <f t="shared" si="776"/>
        <v>100000</v>
      </c>
      <c r="V1369" s="24">
        <f t="shared" si="777"/>
        <v>257500</v>
      </c>
      <c r="W1369" s="24">
        <f t="shared" si="778"/>
        <v>5990.4250000000029</v>
      </c>
      <c r="X1369" s="24">
        <f t="shared" si="779"/>
        <v>0</v>
      </c>
      <c r="Y1369" s="24">
        <f t="shared" si="780"/>
        <v>5990.4250000000029</v>
      </c>
      <c r="Z1369" s="24">
        <f t="shared" si="781"/>
        <v>34766.071999999993</v>
      </c>
      <c r="AA1369" s="25" t="str">
        <f t="shared" si="782"/>
        <v>N</v>
      </c>
      <c r="AB1369" s="26">
        <f t="shared" si="783"/>
        <v>0</v>
      </c>
      <c r="AC1369" s="27">
        <f t="shared" si="784"/>
        <v>20500</v>
      </c>
      <c r="AD1369" s="28">
        <f t="shared" si="785"/>
        <v>100000</v>
      </c>
      <c r="AE1369" s="28">
        <f t="shared" si="786"/>
        <v>257500</v>
      </c>
      <c r="AF1369" s="28">
        <f t="shared" si="787"/>
        <v>0</v>
      </c>
      <c r="AG1369" s="28">
        <f t="shared" si="788"/>
        <v>0</v>
      </c>
      <c r="AH1369" s="28">
        <f t="shared" si="789"/>
        <v>0</v>
      </c>
      <c r="AI1369" s="28">
        <f t="shared" si="790"/>
        <v>0</v>
      </c>
      <c r="AJ1369" s="29" t="str">
        <f t="shared" si="791"/>
        <v>N</v>
      </c>
      <c r="AK1369" s="30">
        <f t="shared" si="756"/>
        <v>0</v>
      </c>
      <c r="AL1369" s="31">
        <f t="shared" si="757"/>
        <v>20500</v>
      </c>
      <c r="AM1369" s="31">
        <f t="shared" si="758"/>
        <v>100000</v>
      </c>
      <c r="AN1369" s="31">
        <f t="shared" si="759"/>
        <v>257500</v>
      </c>
      <c r="AO1369" s="31">
        <f t="shared" si="760"/>
        <v>0</v>
      </c>
      <c r="AP1369" s="31">
        <f t="shared" si="761"/>
        <v>0</v>
      </c>
      <c r="AQ1369" s="31">
        <f t="shared" si="762"/>
        <v>0</v>
      </c>
      <c r="AR1369" s="31">
        <f t="shared" si="763"/>
        <v>0</v>
      </c>
      <c r="AS1369" s="32">
        <f t="shared" si="764"/>
        <v>0</v>
      </c>
      <c r="AT1369" s="33">
        <f t="shared" si="765"/>
        <v>20500</v>
      </c>
      <c r="AU1369" s="33">
        <f t="shared" si="766"/>
        <v>100000</v>
      </c>
      <c r="AV1369" s="33">
        <v>257867</v>
      </c>
      <c r="AW1369" s="33">
        <f t="shared" si="767"/>
        <v>0</v>
      </c>
      <c r="AX1369" s="33">
        <f t="shared" si="768"/>
        <v>0</v>
      </c>
      <c r="AY1369" s="34">
        <f t="shared" si="769"/>
        <v>34766.071999999993</v>
      </c>
    </row>
    <row r="1370" spans="1:51" ht="15" customHeight="1" x14ac:dyDescent="0.3">
      <c r="A1370" s="166" t="s">
        <v>2575</v>
      </c>
      <c r="B1370" s="99">
        <v>17509.82</v>
      </c>
      <c r="C1370" s="99">
        <v>26562.11</v>
      </c>
      <c r="D1370" s="99">
        <v>104485.72</v>
      </c>
      <c r="E1370" s="99">
        <v>99645.52</v>
      </c>
      <c r="F1370" s="131">
        <v>90000</v>
      </c>
      <c r="G1370" s="130">
        <v>0</v>
      </c>
      <c r="H1370" s="182">
        <v>46518</v>
      </c>
      <c r="I1370" s="182">
        <v>46607</v>
      </c>
      <c r="J1370" s="166">
        <v>4.5</v>
      </c>
      <c r="K1370" s="166">
        <v>0.8</v>
      </c>
      <c r="L1370" s="167" t="s">
        <v>1206</v>
      </c>
      <c r="M1370" s="168" t="s">
        <v>1205</v>
      </c>
      <c r="N1370" s="169">
        <v>0</v>
      </c>
      <c r="O1370" s="21">
        <f t="shared" si="770"/>
        <v>3.7</v>
      </c>
      <c r="P1370" s="21" t="str">
        <f t="shared" si="771"/>
        <v>N</v>
      </c>
      <c r="Q1370" s="22">
        <f t="shared" si="772"/>
        <v>44071.93</v>
      </c>
      <c r="R1370" s="8" t="str">
        <f t="shared" si="773"/>
        <v>N</v>
      </c>
      <c r="S1370" s="23">
        <f t="shared" si="774"/>
        <v>3.7</v>
      </c>
      <c r="T1370" s="24">
        <f t="shared" si="775"/>
        <v>20500</v>
      </c>
      <c r="U1370" s="24">
        <f t="shared" si="776"/>
        <v>100000</v>
      </c>
      <c r="V1370" s="24">
        <f t="shared" si="777"/>
        <v>257500</v>
      </c>
      <c r="W1370" s="24">
        <f t="shared" si="778"/>
        <v>0</v>
      </c>
      <c r="X1370" s="24">
        <f t="shared" si="779"/>
        <v>0</v>
      </c>
      <c r="Y1370" s="24">
        <f t="shared" si="780"/>
        <v>0</v>
      </c>
      <c r="Z1370" s="24">
        <f t="shared" si="781"/>
        <v>44071.93</v>
      </c>
      <c r="AA1370" s="25" t="str">
        <f t="shared" si="782"/>
        <v>N</v>
      </c>
      <c r="AB1370" s="26">
        <f t="shared" si="783"/>
        <v>2.7</v>
      </c>
      <c r="AC1370" s="27">
        <f t="shared" si="784"/>
        <v>20500</v>
      </c>
      <c r="AD1370" s="28">
        <f t="shared" si="785"/>
        <v>100000</v>
      </c>
      <c r="AE1370" s="28">
        <f t="shared" si="786"/>
        <v>257500</v>
      </c>
      <c r="AF1370" s="28">
        <f t="shared" si="787"/>
        <v>0</v>
      </c>
      <c r="AG1370" s="28">
        <f t="shared" si="788"/>
        <v>0</v>
      </c>
      <c r="AH1370" s="28">
        <f t="shared" si="789"/>
        <v>0</v>
      </c>
      <c r="AI1370" s="28">
        <f t="shared" si="790"/>
        <v>44071.93</v>
      </c>
      <c r="AJ1370" s="29" t="str">
        <f t="shared" si="791"/>
        <v>N</v>
      </c>
      <c r="AK1370" s="30">
        <f t="shared" si="756"/>
        <v>1.7000000000000002</v>
      </c>
      <c r="AL1370" s="31">
        <f t="shared" si="757"/>
        <v>20500</v>
      </c>
      <c r="AM1370" s="31">
        <f t="shared" si="758"/>
        <v>100000</v>
      </c>
      <c r="AN1370" s="31">
        <f t="shared" si="759"/>
        <v>257500</v>
      </c>
      <c r="AO1370" s="31">
        <f t="shared" si="760"/>
        <v>0</v>
      </c>
      <c r="AP1370" s="31">
        <f t="shared" si="761"/>
        <v>0</v>
      </c>
      <c r="AQ1370" s="31">
        <f t="shared" si="762"/>
        <v>0</v>
      </c>
      <c r="AR1370" s="31">
        <f t="shared" si="763"/>
        <v>44071.93</v>
      </c>
      <c r="AS1370" s="32">
        <f t="shared" si="764"/>
        <v>0.70000000000000018</v>
      </c>
      <c r="AT1370" s="33">
        <f t="shared" si="765"/>
        <v>20500</v>
      </c>
      <c r="AU1370" s="33">
        <f t="shared" si="766"/>
        <v>100000</v>
      </c>
      <c r="AV1370" s="33">
        <v>257868</v>
      </c>
      <c r="AW1370" s="33">
        <f t="shared" si="767"/>
        <v>0</v>
      </c>
      <c r="AX1370" s="33">
        <f t="shared" si="768"/>
        <v>44071.93</v>
      </c>
      <c r="AY1370" s="34">
        <f t="shared" si="769"/>
        <v>176287.72</v>
      </c>
    </row>
    <row r="1371" spans="1:51" ht="15" customHeight="1" x14ac:dyDescent="0.3">
      <c r="A1371" s="166" t="s">
        <v>2576</v>
      </c>
      <c r="B1371" s="99">
        <v>7003.59</v>
      </c>
      <c r="C1371" s="99">
        <v>14837.92</v>
      </c>
      <c r="D1371" s="99">
        <v>81243.350000000006</v>
      </c>
      <c r="E1371" s="99">
        <v>69210.16</v>
      </c>
      <c r="F1371" s="131">
        <v>206000</v>
      </c>
      <c r="G1371" s="130">
        <v>0</v>
      </c>
      <c r="H1371" s="182">
        <v>46262</v>
      </c>
      <c r="I1371" s="182">
        <v>46299</v>
      </c>
      <c r="J1371" s="166">
        <v>3.7</v>
      </c>
      <c r="K1371" s="166">
        <v>0.2</v>
      </c>
      <c r="L1371" s="167" t="s">
        <v>1206</v>
      </c>
      <c r="M1371" s="168" t="s">
        <v>1203</v>
      </c>
      <c r="N1371" s="169">
        <v>0</v>
      </c>
      <c r="O1371" s="21">
        <f t="shared" si="770"/>
        <v>3.5</v>
      </c>
      <c r="P1371" s="21" t="str">
        <f t="shared" si="771"/>
        <v>N</v>
      </c>
      <c r="Q1371" s="22">
        <f t="shared" si="772"/>
        <v>21841.510000000002</v>
      </c>
      <c r="R1371" s="8" t="str">
        <f t="shared" si="773"/>
        <v>N</v>
      </c>
      <c r="S1371" s="23">
        <f t="shared" si="774"/>
        <v>4.666666666666667</v>
      </c>
      <c r="T1371" s="24">
        <f t="shared" si="775"/>
        <v>20500</v>
      </c>
      <c r="U1371" s="24">
        <f t="shared" si="776"/>
        <v>100000</v>
      </c>
      <c r="V1371" s="24">
        <f t="shared" si="777"/>
        <v>257500</v>
      </c>
      <c r="W1371" s="24">
        <f t="shared" si="778"/>
        <v>14067.487499999996</v>
      </c>
      <c r="X1371" s="24">
        <f t="shared" si="779"/>
        <v>0</v>
      </c>
      <c r="Y1371" s="24">
        <f t="shared" si="780"/>
        <v>14067.487499999996</v>
      </c>
      <c r="Z1371" s="24">
        <f t="shared" si="781"/>
        <v>7774.0225000000064</v>
      </c>
      <c r="AA1371" s="25" t="str">
        <f t="shared" si="782"/>
        <v>N</v>
      </c>
      <c r="AB1371" s="26">
        <f t="shared" si="783"/>
        <v>3.666666666666667</v>
      </c>
      <c r="AC1371" s="27">
        <f t="shared" si="784"/>
        <v>20500</v>
      </c>
      <c r="AD1371" s="28">
        <f t="shared" si="785"/>
        <v>100000</v>
      </c>
      <c r="AE1371" s="28">
        <f t="shared" si="786"/>
        <v>257500</v>
      </c>
      <c r="AF1371" s="28">
        <f t="shared" si="787"/>
        <v>3516.8718749999989</v>
      </c>
      <c r="AG1371" s="28">
        <f t="shared" si="788"/>
        <v>0</v>
      </c>
      <c r="AH1371" s="28">
        <f t="shared" si="789"/>
        <v>3516.8718749999989</v>
      </c>
      <c r="AI1371" s="28">
        <f t="shared" si="790"/>
        <v>18324.638125000005</v>
      </c>
      <c r="AJ1371" s="29" t="str">
        <f t="shared" si="791"/>
        <v>N</v>
      </c>
      <c r="AK1371" s="30">
        <f t="shared" si="756"/>
        <v>2.666666666666667</v>
      </c>
      <c r="AL1371" s="31">
        <f t="shared" si="757"/>
        <v>20500</v>
      </c>
      <c r="AM1371" s="31">
        <f t="shared" si="758"/>
        <v>100000</v>
      </c>
      <c r="AN1371" s="31">
        <f t="shared" si="759"/>
        <v>257500</v>
      </c>
      <c r="AO1371" s="31">
        <f t="shared" si="760"/>
        <v>0</v>
      </c>
      <c r="AP1371" s="31">
        <f t="shared" si="761"/>
        <v>0</v>
      </c>
      <c r="AQ1371" s="31">
        <f t="shared" si="762"/>
        <v>0</v>
      </c>
      <c r="AR1371" s="31">
        <f t="shared" si="763"/>
        <v>21841.510000000002</v>
      </c>
      <c r="AS1371" s="32">
        <f t="shared" si="764"/>
        <v>1.666666666666667</v>
      </c>
      <c r="AT1371" s="33">
        <f t="shared" si="765"/>
        <v>20500</v>
      </c>
      <c r="AU1371" s="33">
        <f t="shared" si="766"/>
        <v>100000</v>
      </c>
      <c r="AV1371" s="33">
        <v>257869</v>
      </c>
      <c r="AW1371" s="33">
        <f t="shared" si="767"/>
        <v>879.21796874999973</v>
      </c>
      <c r="AX1371" s="33">
        <f t="shared" si="768"/>
        <v>20962.292031250003</v>
      </c>
      <c r="AY1371" s="34">
        <f t="shared" si="769"/>
        <v>68902.46265625002</v>
      </c>
    </row>
    <row r="1372" spans="1:51" ht="15" customHeight="1" x14ac:dyDescent="0.3">
      <c r="A1372" s="166" t="s">
        <v>2577</v>
      </c>
      <c r="B1372" s="99">
        <v>17616.37</v>
      </c>
      <c r="C1372" s="99">
        <v>21949.72</v>
      </c>
      <c r="D1372" s="99">
        <v>87987.56</v>
      </c>
      <c r="E1372" s="99">
        <v>78509.72</v>
      </c>
      <c r="F1372" s="131">
        <v>49000</v>
      </c>
      <c r="G1372" s="130">
        <v>0</v>
      </c>
      <c r="H1372" s="182">
        <v>46314</v>
      </c>
      <c r="I1372" s="182">
        <v>46385</v>
      </c>
      <c r="J1372" s="166">
        <v>3.8</v>
      </c>
      <c r="K1372" s="166">
        <v>1.5</v>
      </c>
      <c r="L1372" s="167" t="s">
        <v>1206</v>
      </c>
      <c r="M1372" s="168" t="s">
        <v>1203</v>
      </c>
      <c r="N1372" s="169">
        <v>0</v>
      </c>
      <c r="O1372" s="21">
        <f t="shared" si="770"/>
        <v>2.2999999999999998</v>
      </c>
      <c r="P1372" s="21" t="str">
        <f t="shared" si="771"/>
        <v>N</v>
      </c>
      <c r="Q1372" s="22">
        <f t="shared" si="772"/>
        <v>39566.089999999997</v>
      </c>
      <c r="R1372" s="8" t="str">
        <f t="shared" si="773"/>
        <v>N</v>
      </c>
      <c r="S1372" s="23">
        <f t="shared" si="774"/>
        <v>3.0666666666666664</v>
      </c>
      <c r="T1372" s="24">
        <f t="shared" si="775"/>
        <v>20500</v>
      </c>
      <c r="U1372" s="24">
        <f t="shared" si="776"/>
        <v>100000</v>
      </c>
      <c r="V1372" s="24">
        <f t="shared" si="777"/>
        <v>257500</v>
      </c>
      <c r="W1372" s="24">
        <f t="shared" si="778"/>
        <v>9009.3300000000017</v>
      </c>
      <c r="X1372" s="24">
        <f t="shared" si="779"/>
        <v>0</v>
      </c>
      <c r="Y1372" s="24">
        <f t="shared" si="780"/>
        <v>9009.3300000000017</v>
      </c>
      <c r="Z1372" s="24">
        <f t="shared" si="781"/>
        <v>30556.759999999995</v>
      </c>
      <c r="AA1372" s="25" t="str">
        <f t="shared" si="782"/>
        <v>N</v>
      </c>
      <c r="AB1372" s="26">
        <f t="shared" si="783"/>
        <v>2.0666666666666664</v>
      </c>
      <c r="AC1372" s="27">
        <f t="shared" si="784"/>
        <v>20500</v>
      </c>
      <c r="AD1372" s="28">
        <f t="shared" si="785"/>
        <v>100000</v>
      </c>
      <c r="AE1372" s="28">
        <f t="shared" si="786"/>
        <v>257500</v>
      </c>
      <c r="AF1372" s="28">
        <f t="shared" si="787"/>
        <v>2252.3325000000004</v>
      </c>
      <c r="AG1372" s="28">
        <f t="shared" si="788"/>
        <v>0</v>
      </c>
      <c r="AH1372" s="28">
        <f t="shared" si="789"/>
        <v>2252.3325000000004</v>
      </c>
      <c r="AI1372" s="28">
        <f t="shared" si="790"/>
        <v>37313.757499999992</v>
      </c>
      <c r="AJ1372" s="29" t="str">
        <f t="shared" si="791"/>
        <v>N</v>
      </c>
      <c r="AK1372" s="30">
        <f t="shared" si="756"/>
        <v>1.0666666666666664</v>
      </c>
      <c r="AL1372" s="31">
        <f t="shared" si="757"/>
        <v>20500</v>
      </c>
      <c r="AM1372" s="31">
        <f t="shared" si="758"/>
        <v>100000</v>
      </c>
      <c r="AN1372" s="31">
        <f t="shared" si="759"/>
        <v>257500</v>
      </c>
      <c r="AO1372" s="31">
        <f t="shared" si="760"/>
        <v>0</v>
      </c>
      <c r="AP1372" s="31">
        <f t="shared" si="761"/>
        <v>0</v>
      </c>
      <c r="AQ1372" s="31">
        <f t="shared" si="762"/>
        <v>0</v>
      </c>
      <c r="AR1372" s="31">
        <f t="shared" si="763"/>
        <v>39566.089999999997</v>
      </c>
      <c r="AS1372" s="32">
        <f t="shared" si="764"/>
        <v>6.666666666666643E-2</v>
      </c>
      <c r="AT1372" s="33">
        <f t="shared" si="765"/>
        <v>20500</v>
      </c>
      <c r="AU1372" s="33">
        <f t="shared" si="766"/>
        <v>100000</v>
      </c>
      <c r="AV1372" s="33">
        <v>257870</v>
      </c>
      <c r="AW1372" s="33">
        <f t="shared" si="767"/>
        <v>563.08312500000011</v>
      </c>
      <c r="AX1372" s="33">
        <f t="shared" si="768"/>
        <v>39003.006874999999</v>
      </c>
      <c r="AY1372" s="34">
        <f t="shared" si="769"/>
        <v>146439.61437499998</v>
      </c>
    </row>
    <row r="1373" spans="1:51" ht="15" customHeight="1" x14ac:dyDescent="0.3">
      <c r="A1373" s="166" t="s">
        <v>2578</v>
      </c>
      <c r="B1373" s="99">
        <v>13421.33</v>
      </c>
      <c r="C1373" s="99">
        <v>19288.63</v>
      </c>
      <c r="D1373" s="99">
        <v>65501.43</v>
      </c>
      <c r="E1373" s="99">
        <v>61046.7</v>
      </c>
      <c r="F1373" s="131">
        <v>112000</v>
      </c>
      <c r="G1373" s="130">
        <v>0</v>
      </c>
      <c r="H1373" s="182">
        <v>46404</v>
      </c>
      <c r="I1373" s="182">
        <v>46445</v>
      </c>
      <c r="J1373" s="166">
        <v>2.2000000000000002</v>
      </c>
      <c r="K1373" s="166">
        <v>1.6</v>
      </c>
      <c r="L1373" s="167" t="s">
        <v>1206</v>
      </c>
      <c r="M1373" s="168" t="s">
        <v>1203</v>
      </c>
      <c r="N1373" s="169">
        <v>0.01</v>
      </c>
      <c r="O1373" s="21">
        <f t="shared" si="770"/>
        <v>0.60000000000000009</v>
      </c>
      <c r="P1373" s="21" t="str">
        <f t="shared" si="771"/>
        <v>N</v>
      </c>
      <c r="Q1373" s="22">
        <f t="shared" si="772"/>
        <v>32709.96</v>
      </c>
      <c r="R1373" s="8" t="str">
        <f t="shared" si="773"/>
        <v>N</v>
      </c>
      <c r="S1373" s="23">
        <f t="shared" si="774"/>
        <v>0.80000000000000016</v>
      </c>
      <c r="T1373" s="24">
        <f t="shared" si="775"/>
        <v>20500</v>
      </c>
      <c r="U1373" s="24">
        <f t="shared" si="776"/>
        <v>100000</v>
      </c>
      <c r="V1373" s="24">
        <f t="shared" si="777"/>
        <v>257500</v>
      </c>
      <c r="W1373" s="24">
        <f t="shared" si="778"/>
        <v>15375</v>
      </c>
      <c r="X1373" s="24">
        <f t="shared" si="779"/>
        <v>0</v>
      </c>
      <c r="Y1373" s="24">
        <f t="shared" si="780"/>
        <v>15375</v>
      </c>
      <c r="Z1373" s="24">
        <f t="shared" si="781"/>
        <v>17662.059600000001</v>
      </c>
      <c r="AA1373" s="25" t="str">
        <f t="shared" si="782"/>
        <v>N</v>
      </c>
      <c r="AB1373" s="26">
        <f t="shared" si="783"/>
        <v>0</v>
      </c>
      <c r="AC1373" s="27">
        <f t="shared" si="784"/>
        <v>20500</v>
      </c>
      <c r="AD1373" s="28">
        <f t="shared" si="785"/>
        <v>100000</v>
      </c>
      <c r="AE1373" s="28">
        <f t="shared" si="786"/>
        <v>257500</v>
      </c>
      <c r="AF1373" s="28">
        <f t="shared" si="787"/>
        <v>0</v>
      </c>
      <c r="AG1373" s="28">
        <f t="shared" si="788"/>
        <v>0</v>
      </c>
      <c r="AH1373" s="28">
        <f t="shared" si="789"/>
        <v>0</v>
      </c>
      <c r="AI1373" s="28">
        <f t="shared" si="790"/>
        <v>0</v>
      </c>
      <c r="AJ1373" s="29" t="str">
        <f t="shared" si="791"/>
        <v>N</v>
      </c>
      <c r="AK1373" s="30">
        <f t="shared" si="756"/>
        <v>0</v>
      </c>
      <c r="AL1373" s="31">
        <f t="shared" si="757"/>
        <v>20500</v>
      </c>
      <c r="AM1373" s="31">
        <f t="shared" si="758"/>
        <v>100000</v>
      </c>
      <c r="AN1373" s="31">
        <f t="shared" si="759"/>
        <v>257500</v>
      </c>
      <c r="AO1373" s="31">
        <f t="shared" si="760"/>
        <v>0</v>
      </c>
      <c r="AP1373" s="31">
        <f t="shared" si="761"/>
        <v>0</v>
      </c>
      <c r="AQ1373" s="31">
        <f t="shared" si="762"/>
        <v>0</v>
      </c>
      <c r="AR1373" s="31">
        <f t="shared" si="763"/>
        <v>0</v>
      </c>
      <c r="AS1373" s="32">
        <f t="shared" si="764"/>
        <v>0</v>
      </c>
      <c r="AT1373" s="33">
        <f t="shared" si="765"/>
        <v>20500</v>
      </c>
      <c r="AU1373" s="33">
        <f t="shared" si="766"/>
        <v>100000</v>
      </c>
      <c r="AV1373" s="33">
        <v>257871</v>
      </c>
      <c r="AW1373" s="33">
        <f t="shared" si="767"/>
        <v>0</v>
      </c>
      <c r="AX1373" s="33">
        <f t="shared" si="768"/>
        <v>0</v>
      </c>
      <c r="AY1373" s="34">
        <f t="shared" si="769"/>
        <v>17662.059600000001</v>
      </c>
    </row>
    <row r="1374" spans="1:51" ht="15" customHeight="1" x14ac:dyDescent="0.3">
      <c r="A1374" s="166" t="s">
        <v>2579</v>
      </c>
      <c r="B1374" s="99">
        <v>8304.93</v>
      </c>
      <c r="C1374" s="99">
        <v>10167.65</v>
      </c>
      <c r="D1374" s="99">
        <v>88134.32</v>
      </c>
      <c r="E1374" s="99">
        <v>73954.850000000006</v>
      </c>
      <c r="F1374" s="131">
        <v>30000</v>
      </c>
      <c r="G1374" s="130">
        <v>0</v>
      </c>
      <c r="H1374" s="182">
        <v>46452</v>
      </c>
      <c r="I1374" s="182">
        <v>46478</v>
      </c>
      <c r="J1374" s="166">
        <v>1.9</v>
      </c>
      <c r="K1374" s="166">
        <v>0.5</v>
      </c>
      <c r="L1374" s="167" t="s">
        <v>1206</v>
      </c>
      <c r="M1374" s="168" t="s">
        <v>1205</v>
      </c>
      <c r="N1374" s="169">
        <v>0.03</v>
      </c>
      <c r="O1374" s="21">
        <f t="shared" si="770"/>
        <v>1.4</v>
      </c>
      <c r="P1374" s="21" t="str">
        <f t="shared" si="771"/>
        <v>N</v>
      </c>
      <c r="Q1374" s="22">
        <f t="shared" si="772"/>
        <v>18472.580000000002</v>
      </c>
      <c r="R1374" s="8" t="str">
        <f t="shared" si="773"/>
        <v>N</v>
      </c>
      <c r="S1374" s="23">
        <f t="shared" si="774"/>
        <v>1.4</v>
      </c>
      <c r="T1374" s="24">
        <f t="shared" si="775"/>
        <v>20500</v>
      </c>
      <c r="U1374" s="24">
        <f t="shared" si="776"/>
        <v>100000</v>
      </c>
      <c r="V1374" s="24">
        <f t="shared" si="777"/>
        <v>257500</v>
      </c>
      <c r="W1374" s="24">
        <f t="shared" si="778"/>
        <v>11865.679999999993</v>
      </c>
      <c r="X1374" s="24">
        <f t="shared" si="779"/>
        <v>0</v>
      </c>
      <c r="Y1374" s="24">
        <f t="shared" si="780"/>
        <v>11865.679999999993</v>
      </c>
      <c r="Z1374" s="24">
        <f t="shared" si="781"/>
        <v>7161.0774000000092</v>
      </c>
      <c r="AA1374" s="25" t="str">
        <f t="shared" si="782"/>
        <v>N</v>
      </c>
      <c r="AB1374" s="26">
        <f t="shared" si="783"/>
        <v>0.39999999999999991</v>
      </c>
      <c r="AC1374" s="27">
        <f t="shared" si="784"/>
        <v>20500</v>
      </c>
      <c r="AD1374" s="28">
        <f t="shared" si="785"/>
        <v>100000</v>
      </c>
      <c r="AE1374" s="28">
        <f t="shared" si="786"/>
        <v>257500</v>
      </c>
      <c r="AF1374" s="28">
        <f t="shared" si="787"/>
        <v>0</v>
      </c>
      <c r="AG1374" s="28">
        <f t="shared" si="788"/>
        <v>0</v>
      </c>
      <c r="AH1374" s="28">
        <f t="shared" si="789"/>
        <v>0</v>
      </c>
      <c r="AI1374" s="28">
        <f t="shared" si="790"/>
        <v>19597.560122000003</v>
      </c>
      <c r="AJ1374" s="29" t="str">
        <f t="shared" si="791"/>
        <v>N</v>
      </c>
      <c r="AK1374" s="30">
        <f t="shared" si="756"/>
        <v>0</v>
      </c>
      <c r="AL1374" s="31">
        <f t="shared" si="757"/>
        <v>20500</v>
      </c>
      <c r="AM1374" s="31">
        <f t="shared" si="758"/>
        <v>100000</v>
      </c>
      <c r="AN1374" s="31">
        <f t="shared" si="759"/>
        <v>257500</v>
      </c>
      <c r="AO1374" s="31">
        <f t="shared" si="760"/>
        <v>0</v>
      </c>
      <c r="AP1374" s="31">
        <f t="shared" si="761"/>
        <v>0</v>
      </c>
      <c r="AQ1374" s="31">
        <f t="shared" si="762"/>
        <v>0</v>
      </c>
      <c r="AR1374" s="31">
        <f t="shared" si="763"/>
        <v>0</v>
      </c>
      <c r="AS1374" s="32">
        <f t="shared" si="764"/>
        <v>0</v>
      </c>
      <c r="AT1374" s="33">
        <f t="shared" si="765"/>
        <v>20500</v>
      </c>
      <c r="AU1374" s="33">
        <f t="shared" si="766"/>
        <v>100000</v>
      </c>
      <c r="AV1374" s="33">
        <v>257872</v>
      </c>
      <c r="AW1374" s="33">
        <f t="shared" si="767"/>
        <v>0</v>
      </c>
      <c r="AX1374" s="33">
        <f t="shared" si="768"/>
        <v>0</v>
      </c>
      <c r="AY1374" s="34">
        <f t="shared" si="769"/>
        <v>26758.637522000012</v>
      </c>
    </row>
    <row r="1375" spans="1:51" ht="15" customHeight="1" x14ac:dyDescent="0.3">
      <c r="A1375" s="166" t="s">
        <v>2580</v>
      </c>
      <c r="B1375" s="99">
        <v>12541.52</v>
      </c>
      <c r="C1375" s="99">
        <v>27229.040000000001</v>
      </c>
      <c r="D1375" s="99">
        <v>111652.2</v>
      </c>
      <c r="E1375" s="99">
        <v>101768.29</v>
      </c>
      <c r="F1375" s="131">
        <v>72000</v>
      </c>
      <c r="G1375" s="130">
        <v>0</v>
      </c>
      <c r="H1375" s="182">
        <v>46486</v>
      </c>
      <c r="I1375" s="182">
        <v>46556</v>
      </c>
      <c r="J1375" s="166">
        <v>1.6</v>
      </c>
      <c r="K1375" s="166">
        <v>0.9</v>
      </c>
      <c r="L1375" s="167" t="s">
        <v>1206</v>
      </c>
      <c r="M1375" s="168" t="s">
        <v>1204</v>
      </c>
      <c r="N1375" s="169">
        <v>2.7E-2</v>
      </c>
      <c r="O1375" s="21">
        <f t="shared" si="770"/>
        <v>0.70000000000000007</v>
      </c>
      <c r="P1375" s="21" t="str">
        <f t="shared" si="771"/>
        <v>N</v>
      </c>
      <c r="Q1375" s="22">
        <f t="shared" si="772"/>
        <v>39770.559999999998</v>
      </c>
      <c r="R1375" s="8" t="str">
        <f t="shared" si="773"/>
        <v>N</v>
      </c>
      <c r="S1375" s="23">
        <f t="shared" si="774"/>
        <v>1.4000000000000001</v>
      </c>
      <c r="T1375" s="24">
        <f t="shared" si="775"/>
        <v>20500</v>
      </c>
      <c r="U1375" s="24">
        <f t="shared" si="776"/>
        <v>100000</v>
      </c>
      <c r="V1375" s="24">
        <f t="shared" si="777"/>
        <v>257500</v>
      </c>
      <c r="W1375" s="24">
        <f t="shared" si="778"/>
        <v>0</v>
      </c>
      <c r="X1375" s="24">
        <f t="shared" si="779"/>
        <v>0</v>
      </c>
      <c r="Y1375" s="24">
        <f t="shared" si="780"/>
        <v>0</v>
      </c>
      <c r="Z1375" s="24">
        <f t="shared" si="781"/>
        <v>40844.365119999995</v>
      </c>
      <c r="AA1375" s="25" t="str">
        <f t="shared" si="782"/>
        <v>N</v>
      </c>
      <c r="AB1375" s="26">
        <f t="shared" si="783"/>
        <v>0.40000000000000013</v>
      </c>
      <c r="AC1375" s="27">
        <f t="shared" si="784"/>
        <v>20500</v>
      </c>
      <c r="AD1375" s="28">
        <f t="shared" si="785"/>
        <v>100000</v>
      </c>
      <c r="AE1375" s="28">
        <f t="shared" si="786"/>
        <v>257500</v>
      </c>
      <c r="AF1375" s="28">
        <f t="shared" si="787"/>
        <v>0</v>
      </c>
      <c r="AG1375" s="28">
        <f t="shared" si="788"/>
        <v>0</v>
      </c>
      <c r="AH1375" s="28">
        <f t="shared" si="789"/>
        <v>0</v>
      </c>
      <c r="AI1375" s="28">
        <f t="shared" si="790"/>
        <v>41947.16297823999</v>
      </c>
      <c r="AJ1375" s="29" t="str">
        <f t="shared" si="791"/>
        <v>N</v>
      </c>
      <c r="AK1375" s="30">
        <f t="shared" si="756"/>
        <v>0</v>
      </c>
      <c r="AL1375" s="31">
        <f t="shared" si="757"/>
        <v>20500</v>
      </c>
      <c r="AM1375" s="31">
        <f t="shared" si="758"/>
        <v>100000</v>
      </c>
      <c r="AN1375" s="31">
        <f t="shared" si="759"/>
        <v>257500</v>
      </c>
      <c r="AO1375" s="31">
        <f t="shared" si="760"/>
        <v>0</v>
      </c>
      <c r="AP1375" s="31">
        <f t="shared" si="761"/>
        <v>0</v>
      </c>
      <c r="AQ1375" s="31">
        <f t="shared" si="762"/>
        <v>0</v>
      </c>
      <c r="AR1375" s="31">
        <f t="shared" si="763"/>
        <v>0</v>
      </c>
      <c r="AS1375" s="32">
        <f t="shared" si="764"/>
        <v>0</v>
      </c>
      <c r="AT1375" s="33">
        <f t="shared" si="765"/>
        <v>20500</v>
      </c>
      <c r="AU1375" s="33">
        <f t="shared" si="766"/>
        <v>100000</v>
      </c>
      <c r="AV1375" s="33">
        <v>257873</v>
      </c>
      <c r="AW1375" s="33">
        <f t="shared" si="767"/>
        <v>0</v>
      </c>
      <c r="AX1375" s="33">
        <f t="shared" si="768"/>
        <v>0</v>
      </c>
      <c r="AY1375" s="34">
        <f t="shared" si="769"/>
        <v>82791.528098239985</v>
      </c>
    </row>
    <row r="1376" spans="1:51" ht="15" customHeight="1" x14ac:dyDescent="0.3">
      <c r="A1376" s="166" t="s">
        <v>2581</v>
      </c>
      <c r="B1376" s="99">
        <v>15085.94</v>
      </c>
      <c r="C1376" s="99">
        <v>1418.89</v>
      </c>
      <c r="D1376" s="99">
        <v>53162.77</v>
      </c>
      <c r="E1376" s="99">
        <v>49131.26</v>
      </c>
      <c r="F1376" s="131">
        <v>101000</v>
      </c>
      <c r="G1376" s="130">
        <v>0</v>
      </c>
      <c r="H1376" s="182">
        <v>46364</v>
      </c>
      <c r="I1376" s="182">
        <v>46392</v>
      </c>
      <c r="J1376" s="166">
        <v>1.7</v>
      </c>
      <c r="K1376" s="166">
        <v>0.4</v>
      </c>
      <c r="L1376" s="167" t="s">
        <v>1206</v>
      </c>
      <c r="M1376" s="168" t="s">
        <v>1204</v>
      </c>
      <c r="N1376" s="169">
        <v>0.06</v>
      </c>
      <c r="O1376" s="21">
        <f t="shared" si="770"/>
        <v>1.2999999999999998</v>
      </c>
      <c r="P1376" s="21" t="str">
        <f t="shared" si="771"/>
        <v>N</v>
      </c>
      <c r="Q1376" s="22">
        <f t="shared" si="772"/>
        <v>16504.830000000002</v>
      </c>
      <c r="R1376" s="8" t="str">
        <f t="shared" si="773"/>
        <v>N</v>
      </c>
      <c r="S1376" s="23">
        <f t="shared" si="774"/>
        <v>2.5999999999999996</v>
      </c>
      <c r="T1376" s="24">
        <f t="shared" si="775"/>
        <v>20500</v>
      </c>
      <c r="U1376" s="24">
        <f t="shared" si="776"/>
        <v>100000</v>
      </c>
      <c r="V1376" s="24">
        <f t="shared" si="777"/>
        <v>257500</v>
      </c>
      <c r="W1376" s="24">
        <f t="shared" si="778"/>
        <v>8747.559900000002</v>
      </c>
      <c r="X1376" s="24">
        <f t="shared" si="779"/>
        <v>0</v>
      </c>
      <c r="Y1376" s="24">
        <f t="shared" si="780"/>
        <v>8747.559900000002</v>
      </c>
      <c r="Z1376" s="24">
        <f t="shared" si="781"/>
        <v>8747.559900000002</v>
      </c>
      <c r="AA1376" s="25" t="str">
        <f t="shared" si="782"/>
        <v>N</v>
      </c>
      <c r="AB1376" s="26">
        <f t="shared" si="783"/>
        <v>1.5999999999999996</v>
      </c>
      <c r="AC1376" s="27">
        <f t="shared" si="784"/>
        <v>20500</v>
      </c>
      <c r="AD1376" s="28">
        <f t="shared" si="785"/>
        <v>100000</v>
      </c>
      <c r="AE1376" s="28">
        <f t="shared" si="786"/>
        <v>257500</v>
      </c>
      <c r="AF1376" s="28">
        <f t="shared" si="787"/>
        <v>9272.4134940000022</v>
      </c>
      <c r="AG1376" s="28">
        <f t="shared" si="788"/>
        <v>0</v>
      </c>
      <c r="AH1376" s="28">
        <f t="shared" si="789"/>
        <v>9272.4134940000022</v>
      </c>
      <c r="AI1376" s="28">
        <f t="shared" si="790"/>
        <v>9272.4134940000022</v>
      </c>
      <c r="AJ1376" s="29" t="str">
        <f t="shared" si="791"/>
        <v>N</v>
      </c>
      <c r="AK1376" s="30">
        <f t="shared" si="756"/>
        <v>0.59999999999999964</v>
      </c>
      <c r="AL1376" s="31">
        <f t="shared" si="757"/>
        <v>20500</v>
      </c>
      <c r="AM1376" s="31">
        <f t="shared" si="758"/>
        <v>100000</v>
      </c>
      <c r="AN1376" s="31">
        <f t="shared" si="759"/>
        <v>257500</v>
      </c>
      <c r="AO1376" s="31">
        <f t="shared" si="760"/>
        <v>9828.7583036400029</v>
      </c>
      <c r="AP1376" s="31">
        <f t="shared" si="761"/>
        <v>0</v>
      </c>
      <c r="AQ1376" s="31">
        <f t="shared" si="762"/>
        <v>9828.7583036400029</v>
      </c>
      <c r="AR1376" s="31">
        <f t="shared" si="763"/>
        <v>9828.7583036400029</v>
      </c>
      <c r="AS1376" s="32">
        <f t="shared" si="764"/>
        <v>0</v>
      </c>
      <c r="AT1376" s="33">
        <f t="shared" si="765"/>
        <v>20500</v>
      </c>
      <c r="AU1376" s="33">
        <f t="shared" si="766"/>
        <v>100000</v>
      </c>
      <c r="AV1376" s="33">
        <v>257874</v>
      </c>
      <c r="AW1376" s="33">
        <f t="shared" si="767"/>
        <v>0</v>
      </c>
      <c r="AX1376" s="33">
        <f t="shared" si="768"/>
        <v>0</v>
      </c>
      <c r="AY1376" s="34">
        <f t="shared" si="769"/>
        <v>27848.731697640007</v>
      </c>
    </row>
    <row r="1377" spans="1:51" ht="15" customHeight="1" x14ac:dyDescent="0.3">
      <c r="A1377" s="166" t="s">
        <v>2582</v>
      </c>
      <c r="B1377" s="99">
        <v>8162.49</v>
      </c>
      <c r="C1377" s="99">
        <v>18650.59</v>
      </c>
      <c r="D1377" s="99">
        <v>86269.19</v>
      </c>
      <c r="E1377" s="99">
        <v>74125.17</v>
      </c>
      <c r="F1377" s="131">
        <v>120000</v>
      </c>
      <c r="G1377" s="130">
        <v>0</v>
      </c>
      <c r="H1377" s="182">
        <v>46361</v>
      </c>
      <c r="I1377" s="182">
        <v>46432</v>
      </c>
      <c r="J1377" s="166">
        <v>2.9</v>
      </c>
      <c r="K1377" s="166">
        <v>1.1000000000000001</v>
      </c>
      <c r="L1377" s="167" t="s">
        <v>1206</v>
      </c>
      <c r="M1377" s="168" t="s">
        <v>1203</v>
      </c>
      <c r="N1377" s="169">
        <v>0.01</v>
      </c>
      <c r="O1377" s="21">
        <f t="shared" si="770"/>
        <v>1.7999999999999998</v>
      </c>
      <c r="P1377" s="21" t="str">
        <f t="shared" si="771"/>
        <v>N</v>
      </c>
      <c r="Q1377" s="22">
        <f t="shared" si="772"/>
        <v>26813.08</v>
      </c>
      <c r="R1377" s="8" t="str">
        <f t="shared" si="773"/>
        <v>N</v>
      </c>
      <c r="S1377" s="23">
        <f t="shared" si="774"/>
        <v>2.4</v>
      </c>
      <c r="T1377" s="24">
        <f t="shared" si="775"/>
        <v>20500</v>
      </c>
      <c r="U1377" s="24">
        <f t="shared" si="776"/>
        <v>100000</v>
      </c>
      <c r="V1377" s="24">
        <f t="shared" si="777"/>
        <v>257500</v>
      </c>
      <c r="W1377" s="24">
        <f t="shared" si="778"/>
        <v>10298.107499999998</v>
      </c>
      <c r="X1377" s="24">
        <f t="shared" si="779"/>
        <v>0</v>
      </c>
      <c r="Y1377" s="24">
        <f t="shared" si="780"/>
        <v>10298.107499999998</v>
      </c>
      <c r="Z1377" s="24">
        <f t="shared" si="781"/>
        <v>16783.103300000002</v>
      </c>
      <c r="AA1377" s="25" t="str">
        <f t="shared" si="782"/>
        <v>N</v>
      </c>
      <c r="AB1377" s="26">
        <f t="shared" si="783"/>
        <v>1.4</v>
      </c>
      <c r="AC1377" s="27">
        <f t="shared" si="784"/>
        <v>20500</v>
      </c>
      <c r="AD1377" s="28">
        <f t="shared" si="785"/>
        <v>100000</v>
      </c>
      <c r="AE1377" s="28">
        <f t="shared" si="786"/>
        <v>257500</v>
      </c>
      <c r="AF1377" s="28">
        <f t="shared" si="787"/>
        <v>2574.5268749999996</v>
      </c>
      <c r="AG1377" s="28">
        <f t="shared" si="788"/>
        <v>0</v>
      </c>
      <c r="AH1377" s="28">
        <f t="shared" si="789"/>
        <v>2574.5268749999996</v>
      </c>
      <c r="AI1377" s="28">
        <f t="shared" si="790"/>
        <v>24777.496033000003</v>
      </c>
      <c r="AJ1377" s="29" t="str">
        <f t="shared" si="791"/>
        <v>N</v>
      </c>
      <c r="AK1377" s="30">
        <f t="shared" si="756"/>
        <v>0.39999999999999991</v>
      </c>
      <c r="AL1377" s="31">
        <f t="shared" si="757"/>
        <v>20500</v>
      </c>
      <c r="AM1377" s="31">
        <f t="shared" si="758"/>
        <v>100000</v>
      </c>
      <c r="AN1377" s="31">
        <f t="shared" si="759"/>
        <v>257500</v>
      </c>
      <c r="AO1377" s="31">
        <f t="shared" si="760"/>
        <v>0</v>
      </c>
      <c r="AP1377" s="31">
        <f t="shared" si="761"/>
        <v>0</v>
      </c>
      <c r="AQ1377" s="31">
        <f t="shared" si="762"/>
        <v>0</v>
      </c>
      <c r="AR1377" s="31">
        <f t="shared" si="763"/>
        <v>27625.543137080003</v>
      </c>
      <c r="AS1377" s="32">
        <f t="shared" si="764"/>
        <v>0</v>
      </c>
      <c r="AT1377" s="33">
        <f t="shared" si="765"/>
        <v>20500</v>
      </c>
      <c r="AU1377" s="33">
        <f t="shared" si="766"/>
        <v>100000</v>
      </c>
      <c r="AV1377" s="33">
        <v>257875</v>
      </c>
      <c r="AW1377" s="33">
        <f t="shared" si="767"/>
        <v>0</v>
      </c>
      <c r="AX1377" s="33">
        <f t="shared" si="768"/>
        <v>0</v>
      </c>
      <c r="AY1377" s="34">
        <f t="shared" si="769"/>
        <v>69186.142470080013</v>
      </c>
    </row>
    <row r="1378" spans="1:51" ht="15" customHeight="1" x14ac:dyDescent="0.3">
      <c r="A1378" s="166" t="s">
        <v>2583</v>
      </c>
      <c r="B1378" s="99">
        <v>15459.5</v>
      </c>
      <c r="C1378" s="99">
        <v>26809.14</v>
      </c>
      <c r="D1378" s="99">
        <v>91392.91</v>
      </c>
      <c r="E1378" s="99">
        <v>82060.600000000006</v>
      </c>
      <c r="F1378" s="131">
        <v>72000</v>
      </c>
      <c r="G1378" s="130">
        <v>0</v>
      </c>
      <c r="H1378" s="182">
        <v>46215</v>
      </c>
      <c r="I1378" s="182">
        <v>46286</v>
      </c>
      <c r="J1378" s="166">
        <v>2</v>
      </c>
      <c r="K1378" s="166">
        <v>1</v>
      </c>
      <c r="L1378" s="167" t="s">
        <v>1206</v>
      </c>
      <c r="M1378" s="168" t="s">
        <v>1204</v>
      </c>
      <c r="N1378" s="169">
        <v>0.02</v>
      </c>
      <c r="O1378" s="21">
        <f t="shared" si="770"/>
        <v>1</v>
      </c>
      <c r="P1378" s="21" t="str">
        <f t="shared" si="771"/>
        <v>N</v>
      </c>
      <c r="Q1378" s="22">
        <f t="shared" si="772"/>
        <v>42268.639999999999</v>
      </c>
      <c r="R1378" s="8" t="str">
        <f t="shared" si="773"/>
        <v>N</v>
      </c>
      <c r="S1378" s="23">
        <f t="shared" si="774"/>
        <v>2</v>
      </c>
      <c r="T1378" s="24">
        <f t="shared" si="775"/>
        <v>20500</v>
      </c>
      <c r="U1378" s="24">
        <f t="shared" si="776"/>
        <v>100000</v>
      </c>
      <c r="V1378" s="24">
        <f t="shared" si="777"/>
        <v>257500</v>
      </c>
      <c r="W1378" s="24">
        <f t="shared" si="778"/>
        <v>4303.5449999999983</v>
      </c>
      <c r="X1378" s="24">
        <f t="shared" si="779"/>
        <v>0</v>
      </c>
      <c r="Y1378" s="24">
        <f t="shared" si="780"/>
        <v>4303.5449999999983</v>
      </c>
      <c r="Z1378" s="24">
        <f t="shared" si="781"/>
        <v>38810.467799999999</v>
      </c>
      <c r="AA1378" s="25" t="str">
        <f t="shared" si="782"/>
        <v>N</v>
      </c>
      <c r="AB1378" s="26">
        <f t="shared" si="783"/>
        <v>1</v>
      </c>
      <c r="AC1378" s="27">
        <f t="shared" si="784"/>
        <v>20500</v>
      </c>
      <c r="AD1378" s="28">
        <f t="shared" si="785"/>
        <v>100000</v>
      </c>
      <c r="AE1378" s="28">
        <f t="shared" si="786"/>
        <v>257500</v>
      </c>
      <c r="AF1378" s="28">
        <f t="shared" si="787"/>
        <v>2151.7724999999991</v>
      </c>
      <c r="AG1378" s="28">
        <f t="shared" si="788"/>
        <v>0</v>
      </c>
      <c r="AH1378" s="28">
        <f t="shared" si="789"/>
        <v>2151.7724999999991</v>
      </c>
      <c r="AI1378" s="28">
        <f t="shared" si="790"/>
        <v>41824.520555999996</v>
      </c>
      <c r="AJ1378" s="29" t="str">
        <f t="shared" si="791"/>
        <v>N</v>
      </c>
      <c r="AK1378" s="30">
        <f t="shared" si="756"/>
        <v>0</v>
      </c>
      <c r="AL1378" s="31">
        <f t="shared" si="757"/>
        <v>20500</v>
      </c>
      <c r="AM1378" s="31">
        <f t="shared" si="758"/>
        <v>100000</v>
      </c>
      <c r="AN1378" s="31">
        <f t="shared" si="759"/>
        <v>257500</v>
      </c>
      <c r="AO1378" s="31">
        <f t="shared" si="760"/>
        <v>0</v>
      </c>
      <c r="AP1378" s="31">
        <f t="shared" si="761"/>
        <v>0</v>
      </c>
      <c r="AQ1378" s="31">
        <f t="shared" si="762"/>
        <v>0</v>
      </c>
      <c r="AR1378" s="31">
        <f t="shared" si="763"/>
        <v>0</v>
      </c>
      <c r="AS1378" s="32">
        <f t="shared" si="764"/>
        <v>0</v>
      </c>
      <c r="AT1378" s="33">
        <f t="shared" si="765"/>
        <v>20500</v>
      </c>
      <c r="AU1378" s="33">
        <f t="shared" si="766"/>
        <v>100000</v>
      </c>
      <c r="AV1378" s="33">
        <v>257876</v>
      </c>
      <c r="AW1378" s="33">
        <f t="shared" si="767"/>
        <v>0</v>
      </c>
      <c r="AX1378" s="33">
        <f t="shared" si="768"/>
        <v>0</v>
      </c>
      <c r="AY1378" s="34">
        <f t="shared" si="769"/>
        <v>80634.988355999987</v>
      </c>
    </row>
    <row r="1379" spans="1:51" ht="15" customHeight="1" x14ac:dyDescent="0.3">
      <c r="A1379" s="166" t="s">
        <v>2584</v>
      </c>
      <c r="B1379" s="99">
        <v>13728.9</v>
      </c>
      <c r="C1379" s="99">
        <v>19421.93</v>
      </c>
      <c r="D1379" s="99">
        <v>55382.14</v>
      </c>
      <c r="E1379" s="99">
        <v>40684.25</v>
      </c>
      <c r="F1379" s="131">
        <v>101000</v>
      </c>
      <c r="G1379" s="130">
        <v>0</v>
      </c>
      <c r="H1379" s="182">
        <v>46337</v>
      </c>
      <c r="I1379" s="182">
        <v>46377</v>
      </c>
      <c r="J1379" s="166">
        <v>2.7</v>
      </c>
      <c r="K1379" s="166">
        <v>2.4</v>
      </c>
      <c r="L1379" s="167" t="s">
        <v>1206</v>
      </c>
      <c r="M1379" s="168" t="s">
        <v>1205</v>
      </c>
      <c r="N1379" s="169">
        <v>0.02</v>
      </c>
      <c r="O1379" s="21">
        <f t="shared" si="770"/>
        <v>0.30000000000000027</v>
      </c>
      <c r="P1379" s="21" t="str">
        <f t="shared" si="771"/>
        <v>N</v>
      </c>
      <c r="Q1379" s="22">
        <f t="shared" si="772"/>
        <v>33150.83</v>
      </c>
      <c r="R1379" s="8" t="str">
        <f t="shared" si="773"/>
        <v>N</v>
      </c>
      <c r="S1379" s="23">
        <f t="shared" si="774"/>
        <v>0.30000000000000027</v>
      </c>
      <c r="T1379" s="24">
        <f t="shared" si="775"/>
        <v>20500</v>
      </c>
      <c r="U1379" s="24">
        <f t="shared" si="776"/>
        <v>100000</v>
      </c>
      <c r="V1379" s="24">
        <f t="shared" si="777"/>
        <v>257500</v>
      </c>
      <c r="W1379" s="24">
        <f t="shared" si="778"/>
        <v>20500</v>
      </c>
      <c r="X1379" s="24">
        <f t="shared" si="779"/>
        <v>0</v>
      </c>
      <c r="Y1379" s="24">
        <f t="shared" si="780"/>
        <v>20500</v>
      </c>
      <c r="Z1379" s="24">
        <f t="shared" si="781"/>
        <v>13313.846600000004</v>
      </c>
      <c r="AA1379" s="25" t="str">
        <f t="shared" si="782"/>
        <v>N</v>
      </c>
      <c r="AB1379" s="26">
        <f t="shared" si="783"/>
        <v>0</v>
      </c>
      <c r="AC1379" s="27">
        <f t="shared" si="784"/>
        <v>20500</v>
      </c>
      <c r="AD1379" s="28">
        <f t="shared" si="785"/>
        <v>100000</v>
      </c>
      <c r="AE1379" s="28">
        <f t="shared" si="786"/>
        <v>257500</v>
      </c>
      <c r="AF1379" s="28">
        <f t="shared" si="787"/>
        <v>0</v>
      </c>
      <c r="AG1379" s="28">
        <f t="shared" si="788"/>
        <v>0</v>
      </c>
      <c r="AH1379" s="28">
        <f t="shared" si="789"/>
        <v>0</v>
      </c>
      <c r="AI1379" s="28">
        <f t="shared" si="790"/>
        <v>0</v>
      </c>
      <c r="AJ1379" s="29" t="str">
        <f t="shared" si="791"/>
        <v>N</v>
      </c>
      <c r="AK1379" s="30">
        <f t="shared" si="756"/>
        <v>0</v>
      </c>
      <c r="AL1379" s="31">
        <f t="shared" si="757"/>
        <v>20500</v>
      </c>
      <c r="AM1379" s="31">
        <f t="shared" si="758"/>
        <v>100000</v>
      </c>
      <c r="AN1379" s="31">
        <f t="shared" si="759"/>
        <v>257500</v>
      </c>
      <c r="AO1379" s="31">
        <f t="shared" si="760"/>
        <v>0</v>
      </c>
      <c r="AP1379" s="31">
        <f t="shared" si="761"/>
        <v>0</v>
      </c>
      <c r="AQ1379" s="31">
        <f t="shared" si="762"/>
        <v>0</v>
      </c>
      <c r="AR1379" s="31">
        <f t="shared" si="763"/>
        <v>0</v>
      </c>
      <c r="AS1379" s="32">
        <f t="shared" si="764"/>
        <v>0</v>
      </c>
      <c r="AT1379" s="33">
        <f t="shared" si="765"/>
        <v>20500</v>
      </c>
      <c r="AU1379" s="33">
        <f t="shared" si="766"/>
        <v>100000</v>
      </c>
      <c r="AV1379" s="33">
        <v>257877</v>
      </c>
      <c r="AW1379" s="33">
        <f t="shared" si="767"/>
        <v>0</v>
      </c>
      <c r="AX1379" s="33">
        <f t="shared" si="768"/>
        <v>0</v>
      </c>
      <c r="AY1379" s="34">
        <f t="shared" si="769"/>
        <v>13313.846600000004</v>
      </c>
    </row>
    <row r="1380" spans="1:51" ht="15" customHeight="1" x14ac:dyDescent="0.3">
      <c r="A1380" s="166" t="s">
        <v>2585</v>
      </c>
      <c r="B1380" s="99">
        <v>8568.7099999999991</v>
      </c>
      <c r="C1380" s="99">
        <v>5849.24</v>
      </c>
      <c r="D1380" s="99">
        <v>75189.64</v>
      </c>
      <c r="E1380" s="99">
        <v>62807.4</v>
      </c>
      <c r="F1380" s="131">
        <v>120000</v>
      </c>
      <c r="G1380" s="130">
        <v>0</v>
      </c>
      <c r="H1380" s="182">
        <v>46416</v>
      </c>
      <c r="I1380" s="182">
        <v>46506</v>
      </c>
      <c r="J1380" s="166">
        <v>3.5</v>
      </c>
      <c r="K1380" s="166">
        <v>1.6</v>
      </c>
      <c r="L1380" s="167" t="s">
        <v>1206</v>
      </c>
      <c r="M1380" s="168" t="s">
        <v>1205</v>
      </c>
      <c r="N1380" s="169">
        <v>0.02</v>
      </c>
      <c r="O1380" s="21">
        <f t="shared" si="770"/>
        <v>1.9</v>
      </c>
      <c r="P1380" s="21" t="str">
        <f t="shared" si="771"/>
        <v>N</v>
      </c>
      <c r="Q1380" s="22">
        <f t="shared" si="772"/>
        <v>14417.949999999999</v>
      </c>
      <c r="R1380" s="8" t="str">
        <f t="shared" si="773"/>
        <v>N</v>
      </c>
      <c r="S1380" s="23">
        <f t="shared" si="774"/>
        <v>1.9</v>
      </c>
      <c r="T1380" s="24">
        <f t="shared" si="775"/>
        <v>20500</v>
      </c>
      <c r="U1380" s="24">
        <f t="shared" si="776"/>
        <v>100000</v>
      </c>
      <c r="V1380" s="24">
        <f t="shared" si="777"/>
        <v>257500</v>
      </c>
      <c r="W1380" s="24">
        <f t="shared" si="778"/>
        <v>14706.308999999999</v>
      </c>
      <c r="X1380" s="24">
        <f t="shared" si="779"/>
        <v>0</v>
      </c>
      <c r="Y1380" s="24">
        <f t="shared" si="780"/>
        <v>14706.308999999999</v>
      </c>
      <c r="Z1380" s="24">
        <f t="shared" si="781"/>
        <v>0</v>
      </c>
      <c r="AA1380" s="25" t="str">
        <f t="shared" si="782"/>
        <v>N</v>
      </c>
      <c r="AB1380" s="26">
        <f t="shared" si="783"/>
        <v>0.89999999999999991</v>
      </c>
      <c r="AC1380" s="27">
        <f t="shared" si="784"/>
        <v>20500</v>
      </c>
      <c r="AD1380" s="28">
        <f t="shared" si="785"/>
        <v>100000</v>
      </c>
      <c r="AE1380" s="28">
        <f t="shared" si="786"/>
        <v>257500</v>
      </c>
      <c r="AF1380" s="28">
        <f t="shared" si="787"/>
        <v>10104.051000000001</v>
      </c>
      <c r="AG1380" s="28">
        <f t="shared" si="788"/>
        <v>0</v>
      </c>
      <c r="AH1380" s="28">
        <f t="shared" si="789"/>
        <v>10104.051000000001</v>
      </c>
      <c r="AI1380" s="28">
        <f t="shared" si="790"/>
        <v>4896.3841799999991</v>
      </c>
      <c r="AJ1380" s="29" t="str">
        <f t="shared" si="791"/>
        <v>N</v>
      </c>
      <c r="AK1380" s="30">
        <f t="shared" si="756"/>
        <v>0</v>
      </c>
      <c r="AL1380" s="31">
        <f t="shared" si="757"/>
        <v>20500</v>
      </c>
      <c r="AM1380" s="31">
        <f t="shared" si="758"/>
        <v>100000</v>
      </c>
      <c r="AN1380" s="31">
        <f t="shared" si="759"/>
        <v>257500</v>
      </c>
      <c r="AO1380" s="31">
        <f t="shared" si="760"/>
        <v>0</v>
      </c>
      <c r="AP1380" s="31">
        <f t="shared" si="761"/>
        <v>0</v>
      </c>
      <c r="AQ1380" s="31">
        <f t="shared" si="762"/>
        <v>0</v>
      </c>
      <c r="AR1380" s="31">
        <f t="shared" si="763"/>
        <v>0</v>
      </c>
      <c r="AS1380" s="32">
        <f t="shared" si="764"/>
        <v>0</v>
      </c>
      <c r="AT1380" s="33">
        <f t="shared" si="765"/>
        <v>20500</v>
      </c>
      <c r="AU1380" s="33">
        <f t="shared" si="766"/>
        <v>100000</v>
      </c>
      <c r="AV1380" s="33">
        <v>257878</v>
      </c>
      <c r="AW1380" s="33">
        <f t="shared" si="767"/>
        <v>0</v>
      </c>
      <c r="AX1380" s="33">
        <f t="shared" si="768"/>
        <v>0</v>
      </c>
      <c r="AY1380" s="34">
        <f t="shared" si="769"/>
        <v>4896.3841799999991</v>
      </c>
    </row>
    <row r="1381" spans="1:51" ht="15" customHeight="1" x14ac:dyDescent="0.3">
      <c r="A1381" s="166" t="s">
        <v>2586</v>
      </c>
      <c r="B1381" s="99">
        <v>7680.58</v>
      </c>
      <c r="C1381" s="99">
        <v>32617.37</v>
      </c>
      <c r="D1381" s="99">
        <v>114064.98</v>
      </c>
      <c r="E1381" s="99">
        <v>112440.36</v>
      </c>
      <c r="F1381" s="131">
        <v>300000</v>
      </c>
      <c r="G1381" s="130">
        <v>0</v>
      </c>
      <c r="H1381" s="182">
        <v>46499</v>
      </c>
      <c r="I1381" s="182">
        <v>46545</v>
      </c>
      <c r="J1381" s="166">
        <v>2.8</v>
      </c>
      <c r="K1381" s="166">
        <v>2.2000000000000002</v>
      </c>
      <c r="L1381" s="167" t="s">
        <v>1206</v>
      </c>
      <c r="M1381" s="168" t="s">
        <v>1203</v>
      </c>
      <c r="N1381" s="169">
        <v>0.04</v>
      </c>
      <c r="O1381" s="21">
        <f t="shared" si="770"/>
        <v>0.59999999999999964</v>
      </c>
      <c r="P1381" s="21" t="str">
        <f t="shared" si="771"/>
        <v>N</v>
      </c>
      <c r="Q1381" s="22">
        <f t="shared" si="772"/>
        <v>40297.949999999997</v>
      </c>
      <c r="R1381" s="8" t="str">
        <f t="shared" si="773"/>
        <v>N</v>
      </c>
      <c r="S1381" s="23">
        <f t="shared" si="774"/>
        <v>0.79999999999999949</v>
      </c>
      <c r="T1381" s="24">
        <f t="shared" si="775"/>
        <v>20500</v>
      </c>
      <c r="U1381" s="24">
        <f t="shared" si="776"/>
        <v>100000</v>
      </c>
      <c r="V1381" s="24">
        <f t="shared" si="777"/>
        <v>257500</v>
      </c>
      <c r="W1381" s="24">
        <f t="shared" si="778"/>
        <v>0</v>
      </c>
      <c r="X1381" s="24">
        <f t="shared" si="779"/>
        <v>0</v>
      </c>
      <c r="Y1381" s="24">
        <f t="shared" si="780"/>
        <v>0</v>
      </c>
      <c r="Z1381" s="24">
        <f t="shared" si="781"/>
        <v>41909.867999999995</v>
      </c>
      <c r="AA1381" s="25" t="str">
        <f t="shared" si="782"/>
        <v>N</v>
      </c>
      <c r="AB1381" s="26">
        <f t="shared" si="783"/>
        <v>0</v>
      </c>
      <c r="AC1381" s="27">
        <f t="shared" si="784"/>
        <v>20500</v>
      </c>
      <c r="AD1381" s="28">
        <f t="shared" si="785"/>
        <v>100000</v>
      </c>
      <c r="AE1381" s="28">
        <f t="shared" si="786"/>
        <v>257500</v>
      </c>
      <c r="AF1381" s="28">
        <f t="shared" si="787"/>
        <v>0</v>
      </c>
      <c r="AG1381" s="28">
        <f t="shared" si="788"/>
        <v>0</v>
      </c>
      <c r="AH1381" s="28">
        <f t="shared" si="789"/>
        <v>0</v>
      </c>
      <c r="AI1381" s="28">
        <f t="shared" si="790"/>
        <v>0</v>
      </c>
      <c r="AJ1381" s="29" t="str">
        <f t="shared" si="791"/>
        <v>N</v>
      </c>
      <c r="AK1381" s="30">
        <f t="shared" si="756"/>
        <v>0</v>
      </c>
      <c r="AL1381" s="31">
        <f t="shared" si="757"/>
        <v>20500</v>
      </c>
      <c r="AM1381" s="31">
        <f t="shared" si="758"/>
        <v>100000</v>
      </c>
      <c r="AN1381" s="31">
        <f t="shared" si="759"/>
        <v>257500</v>
      </c>
      <c r="AO1381" s="31">
        <f t="shared" si="760"/>
        <v>0</v>
      </c>
      <c r="AP1381" s="31">
        <f t="shared" si="761"/>
        <v>0</v>
      </c>
      <c r="AQ1381" s="31">
        <f t="shared" si="762"/>
        <v>0</v>
      </c>
      <c r="AR1381" s="31">
        <f t="shared" si="763"/>
        <v>0</v>
      </c>
      <c r="AS1381" s="32">
        <f t="shared" si="764"/>
        <v>0</v>
      </c>
      <c r="AT1381" s="33">
        <f t="shared" si="765"/>
        <v>20500</v>
      </c>
      <c r="AU1381" s="33">
        <f t="shared" si="766"/>
        <v>100000</v>
      </c>
      <c r="AV1381" s="33">
        <v>257879</v>
      </c>
      <c r="AW1381" s="33">
        <f t="shared" si="767"/>
        <v>0</v>
      </c>
      <c r="AX1381" s="33">
        <f t="shared" si="768"/>
        <v>0</v>
      </c>
      <c r="AY1381" s="34">
        <f t="shared" si="769"/>
        <v>41909.867999999995</v>
      </c>
    </row>
    <row r="1382" spans="1:51" ht="15" customHeight="1" x14ac:dyDescent="0.3">
      <c r="A1382" s="166" t="s">
        <v>2587</v>
      </c>
      <c r="B1382" s="99">
        <v>15061.51</v>
      </c>
      <c r="C1382" s="99">
        <v>34308.620000000003</v>
      </c>
      <c r="D1382" s="99">
        <v>70731.14</v>
      </c>
      <c r="E1382" s="99">
        <v>61418.8</v>
      </c>
      <c r="F1382" s="131">
        <v>60000</v>
      </c>
      <c r="G1382" s="130">
        <v>12500</v>
      </c>
      <c r="H1382" s="182">
        <v>46272</v>
      </c>
      <c r="I1382" s="182">
        <v>46289</v>
      </c>
      <c r="J1382" s="166">
        <v>3.7</v>
      </c>
      <c r="K1382" s="166">
        <v>1.3</v>
      </c>
      <c r="L1382" s="167" t="s">
        <v>1206</v>
      </c>
      <c r="M1382" s="168" t="s">
        <v>1203</v>
      </c>
      <c r="N1382" s="169">
        <v>0.05</v>
      </c>
      <c r="O1382" s="21">
        <f t="shared" si="770"/>
        <v>2.4000000000000004</v>
      </c>
      <c r="P1382" s="21" t="str">
        <f t="shared" si="771"/>
        <v>N</v>
      </c>
      <c r="Q1382" s="22">
        <f t="shared" si="772"/>
        <v>49370.130000000005</v>
      </c>
      <c r="R1382" s="8" t="str">
        <f t="shared" si="773"/>
        <v>N</v>
      </c>
      <c r="S1382" s="23">
        <f t="shared" si="774"/>
        <v>3.2000000000000006</v>
      </c>
      <c r="T1382" s="24">
        <f t="shared" si="775"/>
        <v>20500</v>
      </c>
      <c r="U1382" s="24">
        <f t="shared" si="776"/>
        <v>100000</v>
      </c>
      <c r="V1382" s="24">
        <f t="shared" si="777"/>
        <v>257500</v>
      </c>
      <c r="W1382" s="24">
        <f t="shared" si="778"/>
        <v>15375</v>
      </c>
      <c r="X1382" s="24">
        <f t="shared" si="779"/>
        <v>0</v>
      </c>
      <c r="Y1382" s="24">
        <f t="shared" si="780"/>
        <v>15375</v>
      </c>
      <c r="Z1382" s="24">
        <f t="shared" si="781"/>
        <v>36463.636500000008</v>
      </c>
      <c r="AA1382" s="25" t="str">
        <f t="shared" si="782"/>
        <v>N</v>
      </c>
      <c r="AB1382" s="26">
        <f t="shared" si="783"/>
        <v>2.2000000000000006</v>
      </c>
      <c r="AC1382" s="27">
        <f t="shared" si="784"/>
        <v>20500</v>
      </c>
      <c r="AD1382" s="28">
        <f t="shared" si="785"/>
        <v>100000</v>
      </c>
      <c r="AE1382" s="28">
        <f t="shared" si="786"/>
        <v>257500</v>
      </c>
      <c r="AF1382" s="28">
        <f t="shared" si="787"/>
        <v>10420.395</v>
      </c>
      <c r="AG1382" s="28">
        <f t="shared" si="788"/>
        <v>0</v>
      </c>
      <c r="AH1382" s="28">
        <f t="shared" si="789"/>
        <v>10420.395</v>
      </c>
      <c r="AI1382" s="28">
        <f t="shared" si="790"/>
        <v>44010.173325000011</v>
      </c>
      <c r="AJ1382" s="29" t="str">
        <f t="shared" si="791"/>
        <v>N</v>
      </c>
      <c r="AK1382" s="30">
        <f t="shared" si="756"/>
        <v>1.2000000000000006</v>
      </c>
      <c r="AL1382" s="31">
        <f t="shared" si="757"/>
        <v>20500</v>
      </c>
      <c r="AM1382" s="31">
        <f t="shared" si="758"/>
        <v>100000</v>
      </c>
      <c r="AN1382" s="31">
        <f t="shared" si="759"/>
        <v>257500</v>
      </c>
      <c r="AO1382" s="31">
        <f t="shared" si="760"/>
        <v>4959.0074999999961</v>
      </c>
      <c r="AP1382" s="31">
        <f t="shared" si="761"/>
        <v>0</v>
      </c>
      <c r="AQ1382" s="31">
        <f t="shared" si="762"/>
        <v>4959.0074999999961</v>
      </c>
      <c r="AR1382" s="31">
        <f t="shared" si="763"/>
        <v>52193.089241250011</v>
      </c>
      <c r="AS1382" s="32">
        <f t="shared" si="764"/>
        <v>0.20000000000000062</v>
      </c>
      <c r="AT1382" s="33">
        <f t="shared" si="765"/>
        <v>20500</v>
      </c>
      <c r="AU1382" s="33">
        <f t="shared" si="766"/>
        <v>100000</v>
      </c>
      <c r="AV1382" s="33">
        <v>257880</v>
      </c>
      <c r="AW1382" s="33">
        <f t="shared" si="767"/>
        <v>0</v>
      </c>
      <c r="AX1382" s="33">
        <f t="shared" si="768"/>
        <v>60009.70157831251</v>
      </c>
      <c r="AY1382" s="34">
        <f t="shared" si="769"/>
        <v>192676.60064456251</v>
      </c>
    </row>
    <row r="1383" spans="1:51" ht="15" customHeight="1" x14ac:dyDescent="0.3">
      <c r="A1383" s="166" t="s">
        <v>2588</v>
      </c>
      <c r="B1383" s="99">
        <v>12784.96</v>
      </c>
      <c r="C1383" s="99">
        <v>30940.560000000001</v>
      </c>
      <c r="D1383" s="99">
        <v>81374.509999999995</v>
      </c>
      <c r="E1383" s="99">
        <v>66384.929999999993</v>
      </c>
      <c r="F1383" s="131">
        <v>80000</v>
      </c>
      <c r="G1383" s="130">
        <v>12500</v>
      </c>
      <c r="H1383" s="182">
        <v>46307</v>
      </c>
      <c r="I1383" s="182">
        <v>46396</v>
      </c>
      <c r="J1383" s="166">
        <v>4.2</v>
      </c>
      <c r="K1383" s="166">
        <v>4</v>
      </c>
      <c r="L1383" s="167" t="s">
        <v>1206</v>
      </c>
      <c r="M1383" s="168" t="s">
        <v>1203</v>
      </c>
      <c r="N1383" s="169">
        <v>5.1999999999999998E-2</v>
      </c>
      <c r="O1383" s="21">
        <f t="shared" si="770"/>
        <v>0.20000000000000018</v>
      </c>
      <c r="P1383" s="21" t="str">
        <f t="shared" si="771"/>
        <v>N</v>
      </c>
      <c r="Q1383" s="22">
        <f t="shared" si="772"/>
        <v>43725.520000000004</v>
      </c>
      <c r="R1383" s="8" t="str">
        <f t="shared" si="773"/>
        <v>N</v>
      </c>
      <c r="S1383" s="23">
        <f t="shared" si="774"/>
        <v>0.26666666666666689</v>
      </c>
      <c r="T1383" s="24">
        <f t="shared" si="775"/>
        <v>20500</v>
      </c>
      <c r="U1383" s="24">
        <f t="shared" si="776"/>
        <v>100000</v>
      </c>
      <c r="V1383" s="24">
        <f t="shared" si="777"/>
        <v>257500</v>
      </c>
      <c r="W1383" s="24">
        <f t="shared" si="778"/>
        <v>13969.117500000004</v>
      </c>
      <c r="X1383" s="24">
        <f t="shared" si="779"/>
        <v>0</v>
      </c>
      <c r="Y1383" s="24">
        <f t="shared" si="780"/>
        <v>13969.117500000004</v>
      </c>
      <c r="Z1383" s="24">
        <f t="shared" si="781"/>
        <v>32030.129540000005</v>
      </c>
      <c r="AA1383" s="25" t="str">
        <f t="shared" si="782"/>
        <v>N</v>
      </c>
      <c r="AB1383" s="26">
        <f t="shared" si="783"/>
        <v>0</v>
      </c>
      <c r="AC1383" s="27">
        <f t="shared" si="784"/>
        <v>20500</v>
      </c>
      <c r="AD1383" s="28">
        <f t="shared" si="785"/>
        <v>100000</v>
      </c>
      <c r="AE1383" s="28">
        <f t="shared" si="786"/>
        <v>257500</v>
      </c>
      <c r="AF1383" s="28">
        <f t="shared" si="787"/>
        <v>0</v>
      </c>
      <c r="AG1383" s="28">
        <f t="shared" si="788"/>
        <v>0</v>
      </c>
      <c r="AH1383" s="28">
        <f t="shared" si="789"/>
        <v>0</v>
      </c>
      <c r="AI1383" s="28">
        <f t="shared" si="790"/>
        <v>0</v>
      </c>
      <c r="AJ1383" s="29" t="str">
        <f t="shared" si="791"/>
        <v>N</v>
      </c>
      <c r="AK1383" s="30">
        <f t="shared" si="756"/>
        <v>0</v>
      </c>
      <c r="AL1383" s="31">
        <f t="shared" si="757"/>
        <v>20500</v>
      </c>
      <c r="AM1383" s="31">
        <f t="shared" si="758"/>
        <v>100000</v>
      </c>
      <c r="AN1383" s="31">
        <f t="shared" si="759"/>
        <v>257500</v>
      </c>
      <c r="AO1383" s="31">
        <f t="shared" si="760"/>
        <v>0</v>
      </c>
      <c r="AP1383" s="31">
        <f t="shared" si="761"/>
        <v>0</v>
      </c>
      <c r="AQ1383" s="31">
        <f t="shared" si="762"/>
        <v>0</v>
      </c>
      <c r="AR1383" s="31">
        <f t="shared" si="763"/>
        <v>0</v>
      </c>
      <c r="AS1383" s="32">
        <f t="shared" si="764"/>
        <v>0</v>
      </c>
      <c r="AT1383" s="33">
        <f t="shared" si="765"/>
        <v>20500</v>
      </c>
      <c r="AU1383" s="33">
        <f t="shared" si="766"/>
        <v>100000</v>
      </c>
      <c r="AV1383" s="33">
        <v>257881</v>
      </c>
      <c r="AW1383" s="33">
        <f t="shared" si="767"/>
        <v>0</v>
      </c>
      <c r="AX1383" s="33">
        <f t="shared" si="768"/>
        <v>0</v>
      </c>
      <c r="AY1383" s="34">
        <f t="shared" si="769"/>
        <v>32030.129540000005</v>
      </c>
    </row>
    <row r="1384" spans="1:51" ht="15" customHeight="1" x14ac:dyDescent="0.3">
      <c r="A1384" s="166" t="s">
        <v>2589</v>
      </c>
      <c r="B1384" s="99">
        <v>8021.73</v>
      </c>
      <c r="C1384" s="99">
        <v>20843.310000000001</v>
      </c>
      <c r="D1384" s="99">
        <v>86470.53</v>
      </c>
      <c r="E1384" s="99">
        <v>83130.399999999994</v>
      </c>
      <c r="F1384" s="131">
        <v>46000</v>
      </c>
      <c r="G1384" s="130">
        <v>12500</v>
      </c>
      <c r="H1384" s="182">
        <v>46496</v>
      </c>
      <c r="I1384" s="182">
        <v>46561</v>
      </c>
      <c r="J1384" s="166">
        <v>4.5</v>
      </c>
      <c r="K1384" s="166">
        <v>1.9</v>
      </c>
      <c r="L1384" s="167" t="s">
        <v>1206</v>
      </c>
      <c r="M1384" s="168" t="s">
        <v>1203</v>
      </c>
      <c r="N1384" s="169">
        <v>0.04</v>
      </c>
      <c r="O1384" s="21">
        <f t="shared" si="770"/>
        <v>2.6</v>
      </c>
      <c r="P1384" s="21" t="str">
        <f t="shared" si="771"/>
        <v>N</v>
      </c>
      <c r="Q1384" s="22">
        <f t="shared" si="772"/>
        <v>28865.040000000001</v>
      </c>
      <c r="R1384" s="8" t="str">
        <f t="shared" si="773"/>
        <v>N</v>
      </c>
      <c r="S1384" s="23">
        <f t="shared" si="774"/>
        <v>3.4666666666666668</v>
      </c>
      <c r="T1384" s="24">
        <f t="shared" si="775"/>
        <v>20500</v>
      </c>
      <c r="U1384" s="24">
        <f t="shared" si="776"/>
        <v>100000</v>
      </c>
      <c r="V1384" s="24">
        <f t="shared" si="777"/>
        <v>257500</v>
      </c>
      <c r="W1384" s="24">
        <f t="shared" si="778"/>
        <v>10147.102500000001</v>
      </c>
      <c r="X1384" s="24">
        <f t="shared" si="779"/>
        <v>0</v>
      </c>
      <c r="Y1384" s="24">
        <f t="shared" si="780"/>
        <v>10147.102500000001</v>
      </c>
      <c r="Z1384" s="24">
        <f t="shared" si="781"/>
        <v>19872.539100000002</v>
      </c>
      <c r="AA1384" s="25" t="str">
        <f t="shared" si="782"/>
        <v>N</v>
      </c>
      <c r="AB1384" s="26">
        <f t="shared" si="783"/>
        <v>2.4666666666666668</v>
      </c>
      <c r="AC1384" s="27">
        <f t="shared" si="784"/>
        <v>20500</v>
      </c>
      <c r="AD1384" s="28">
        <f t="shared" si="785"/>
        <v>100000</v>
      </c>
      <c r="AE1384" s="28">
        <f t="shared" si="786"/>
        <v>257500</v>
      </c>
      <c r="AF1384" s="28">
        <f t="shared" si="787"/>
        <v>2536.7756250000002</v>
      </c>
      <c r="AG1384" s="28">
        <f t="shared" si="788"/>
        <v>0</v>
      </c>
      <c r="AH1384" s="28">
        <f t="shared" si="789"/>
        <v>2536.7756250000002</v>
      </c>
      <c r="AI1384" s="28">
        <f t="shared" si="790"/>
        <v>28683.651639000003</v>
      </c>
      <c r="AJ1384" s="29" t="str">
        <f t="shared" si="791"/>
        <v>N</v>
      </c>
      <c r="AK1384" s="30">
        <f t="shared" si="756"/>
        <v>1.4666666666666668</v>
      </c>
      <c r="AL1384" s="31">
        <f t="shared" si="757"/>
        <v>20500</v>
      </c>
      <c r="AM1384" s="31">
        <f t="shared" si="758"/>
        <v>100000</v>
      </c>
      <c r="AN1384" s="31">
        <f t="shared" si="759"/>
        <v>257500</v>
      </c>
      <c r="AO1384" s="31">
        <f t="shared" si="760"/>
        <v>2536.7756250000002</v>
      </c>
      <c r="AP1384" s="31">
        <f t="shared" si="761"/>
        <v>0</v>
      </c>
      <c r="AQ1384" s="31">
        <f t="shared" si="762"/>
        <v>2536.7756250000002</v>
      </c>
      <c r="AR1384" s="31">
        <f t="shared" si="763"/>
        <v>29932.468729560009</v>
      </c>
      <c r="AS1384" s="32">
        <f t="shared" si="764"/>
        <v>0.46666666666666679</v>
      </c>
      <c r="AT1384" s="33">
        <f t="shared" si="765"/>
        <v>20500</v>
      </c>
      <c r="AU1384" s="33">
        <f t="shared" si="766"/>
        <v>100000</v>
      </c>
      <c r="AV1384" s="33">
        <v>257882</v>
      </c>
      <c r="AW1384" s="33">
        <f t="shared" si="767"/>
        <v>0</v>
      </c>
      <c r="AX1384" s="33">
        <f t="shared" si="768"/>
        <v>33768.014128742412</v>
      </c>
      <c r="AY1384" s="34">
        <f t="shared" si="769"/>
        <v>112256.67359730243</v>
      </c>
    </row>
    <row r="1385" spans="1:51" ht="15" customHeight="1" x14ac:dyDescent="0.3">
      <c r="A1385" s="166" t="s">
        <v>2590</v>
      </c>
      <c r="B1385" s="99">
        <v>9958.91</v>
      </c>
      <c r="C1385" s="99">
        <v>33439.800000000003</v>
      </c>
      <c r="D1385" s="99">
        <v>120920.79</v>
      </c>
      <c r="E1385" s="99">
        <v>117402.69</v>
      </c>
      <c r="F1385" s="131">
        <v>80000</v>
      </c>
      <c r="G1385" s="128">
        <v>12500</v>
      </c>
      <c r="H1385" s="182">
        <v>46427</v>
      </c>
      <c r="I1385" s="182">
        <v>46492</v>
      </c>
      <c r="J1385" s="166">
        <v>3.3</v>
      </c>
      <c r="K1385" s="166">
        <v>0</v>
      </c>
      <c r="L1385" s="167" t="s">
        <v>1207</v>
      </c>
      <c r="M1385" s="168" t="s">
        <v>1205</v>
      </c>
      <c r="N1385" s="169">
        <v>1.6E-2</v>
      </c>
      <c r="O1385" s="21">
        <f t="shared" si="770"/>
        <v>3.3</v>
      </c>
      <c r="P1385" s="21" t="str">
        <f t="shared" si="771"/>
        <v>N</v>
      </c>
      <c r="Q1385" s="22">
        <f t="shared" si="772"/>
        <v>43398.710000000006</v>
      </c>
      <c r="R1385" s="8" t="str">
        <f t="shared" si="773"/>
        <v>N</v>
      </c>
      <c r="S1385" s="23">
        <f t="shared" si="774"/>
        <v>3.3</v>
      </c>
      <c r="T1385" s="24">
        <f t="shared" si="775"/>
        <v>50000</v>
      </c>
      <c r="U1385" s="24">
        <f t="shared" si="776"/>
        <v>200000</v>
      </c>
      <c r="V1385" s="24">
        <f t="shared" si="777"/>
        <v>257500</v>
      </c>
      <c r="W1385" s="24">
        <f t="shared" si="778"/>
        <v>44093.089360000005</v>
      </c>
      <c r="X1385" s="24">
        <f t="shared" si="779"/>
        <v>0</v>
      </c>
      <c r="Y1385" s="24">
        <f t="shared" si="780"/>
        <v>44093.089360000005</v>
      </c>
      <c r="Z1385" s="24">
        <f t="shared" si="781"/>
        <v>0</v>
      </c>
      <c r="AA1385" s="25" t="str">
        <f t="shared" si="782"/>
        <v>N</v>
      </c>
      <c r="AB1385" s="26">
        <f t="shared" si="783"/>
        <v>2.2999999999999998</v>
      </c>
      <c r="AC1385" s="27">
        <f t="shared" si="784"/>
        <v>50000</v>
      </c>
      <c r="AD1385" s="28">
        <f t="shared" si="785"/>
        <v>200000</v>
      </c>
      <c r="AE1385" s="28">
        <f t="shared" si="786"/>
        <v>257500</v>
      </c>
      <c r="AF1385" s="28">
        <f t="shared" si="787"/>
        <v>34986.120640000001</v>
      </c>
      <c r="AG1385" s="28">
        <f t="shared" si="788"/>
        <v>0</v>
      </c>
      <c r="AH1385" s="28">
        <f t="shared" si="789"/>
        <v>34986.120640000001</v>
      </c>
      <c r="AI1385" s="28">
        <f t="shared" si="790"/>
        <v>9812.4581497600084</v>
      </c>
      <c r="AJ1385" s="29" t="str">
        <f t="shared" si="791"/>
        <v>N</v>
      </c>
      <c r="AK1385" s="30">
        <f t="shared" si="756"/>
        <v>1.2999999999999998</v>
      </c>
      <c r="AL1385" s="31">
        <f t="shared" si="757"/>
        <v>50000</v>
      </c>
      <c r="AM1385" s="31">
        <f t="shared" si="758"/>
        <v>200000</v>
      </c>
      <c r="AN1385" s="31">
        <f t="shared" si="759"/>
        <v>257500</v>
      </c>
      <c r="AO1385" s="31">
        <f t="shared" si="760"/>
        <v>32185.705015</v>
      </c>
      <c r="AP1385" s="31">
        <f t="shared" si="761"/>
        <v>0</v>
      </c>
      <c r="AQ1385" s="31">
        <f t="shared" si="762"/>
        <v>32185.705015</v>
      </c>
      <c r="AR1385" s="31">
        <f t="shared" si="763"/>
        <v>13329.651035396171</v>
      </c>
      <c r="AS1385" s="32">
        <f t="shared" si="764"/>
        <v>0.29999999999999982</v>
      </c>
      <c r="AT1385" s="33">
        <f t="shared" si="765"/>
        <v>50000</v>
      </c>
      <c r="AU1385" s="33">
        <f t="shared" si="766"/>
        <v>200000</v>
      </c>
      <c r="AV1385" s="33">
        <v>257883</v>
      </c>
      <c r="AW1385" s="33">
        <f t="shared" si="767"/>
        <v>0</v>
      </c>
      <c r="AX1385" s="33">
        <f t="shared" si="768"/>
        <v>46243.601747202512</v>
      </c>
      <c r="AY1385" s="34">
        <f t="shared" si="769"/>
        <v>69385.710932358692</v>
      </c>
    </row>
    <row r="1386" spans="1:51" ht="15" customHeight="1" x14ac:dyDescent="0.3">
      <c r="A1386" s="166" t="s">
        <v>2591</v>
      </c>
      <c r="B1386" s="99">
        <v>8709.69</v>
      </c>
      <c r="C1386" s="99">
        <v>6479.06</v>
      </c>
      <c r="D1386" s="99">
        <v>90446.19</v>
      </c>
      <c r="E1386" s="99">
        <v>81775.75</v>
      </c>
      <c r="F1386" s="131">
        <v>150000</v>
      </c>
      <c r="G1386" s="128">
        <v>0</v>
      </c>
      <c r="H1386" s="182">
        <v>46461</v>
      </c>
      <c r="I1386" s="182">
        <v>46550</v>
      </c>
      <c r="J1386" s="166">
        <v>1.8</v>
      </c>
      <c r="K1386" s="166">
        <v>1.5</v>
      </c>
      <c r="L1386" s="167" t="s">
        <v>1207</v>
      </c>
      <c r="M1386" s="168" t="s">
        <v>1205</v>
      </c>
      <c r="N1386" s="169">
        <v>0.03</v>
      </c>
      <c r="O1386" s="21">
        <f t="shared" si="770"/>
        <v>0.30000000000000004</v>
      </c>
      <c r="P1386" s="21" t="str">
        <f t="shared" si="771"/>
        <v>N</v>
      </c>
      <c r="Q1386" s="22">
        <f t="shared" si="772"/>
        <v>15188.75</v>
      </c>
      <c r="R1386" s="8" t="str">
        <f t="shared" si="773"/>
        <v>N</v>
      </c>
      <c r="S1386" s="23">
        <f t="shared" si="774"/>
        <v>0.30000000000000004</v>
      </c>
      <c r="T1386" s="24">
        <f t="shared" si="775"/>
        <v>50000</v>
      </c>
      <c r="U1386" s="24">
        <f t="shared" si="776"/>
        <v>200000</v>
      </c>
      <c r="V1386" s="24">
        <f t="shared" si="777"/>
        <v>257500</v>
      </c>
      <c r="W1386" s="24">
        <f t="shared" si="778"/>
        <v>15644.4125</v>
      </c>
      <c r="X1386" s="24">
        <f t="shared" si="779"/>
        <v>0</v>
      </c>
      <c r="Y1386" s="24">
        <f t="shared" si="780"/>
        <v>15644.4125</v>
      </c>
      <c r="Z1386" s="24">
        <f t="shared" si="781"/>
        <v>0</v>
      </c>
      <c r="AA1386" s="25" t="str">
        <f t="shared" si="782"/>
        <v>N</v>
      </c>
      <c r="AB1386" s="26">
        <f t="shared" si="783"/>
        <v>0</v>
      </c>
      <c r="AC1386" s="27">
        <f t="shared" si="784"/>
        <v>50000</v>
      </c>
      <c r="AD1386" s="28">
        <f t="shared" si="785"/>
        <v>200000</v>
      </c>
      <c r="AE1386" s="28">
        <f t="shared" si="786"/>
        <v>257500</v>
      </c>
      <c r="AF1386" s="28">
        <f t="shared" si="787"/>
        <v>0</v>
      </c>
      <c r="AG1386" s="28">
        <f t="shared" si="788"/>
        <v>0</v>
      </c>
      <c r="AH1386" s="28">
        <f t="shared" si="789"/>
        <v>0</v>
      </c>
      <c r="AI1386" s="28">
        <f t="shared" si="790"/>
        <v>0</v>
      </c>
      <c r="AJ1386" s="29" t="str">
        <f t="shared" si="791"/>
        <v>N</v>
      </c>
      <c r="AK1386" s="30">
        <f t="shared" si="756"/>
        <v>0</v>
      </c>
      <c r="AL1386" s="31">
        <f t="shared" si="757"/>
        <v>50000</v>
      </c>
      <c r="AM1386" s="31">
        <f t="shared" si="758"/>
        <v>200000</v>
      </c>
      <c r="AN1386" s="31">
        <f t="shared" si="759"/>
        <v>257500</v>
      </c>
      <c r="AO1386" s="31">
        <f t="shared" si="760"/>
        <v>0</v>
      </c>
      <c r="AP1386" s="31">
        <f t="shared" si="761"/>
        <v>0</v>
      </c>
      <c r="AQ1386" s="31">
        <f t="shared" si="762"/>
        <v>0</v>
      </c>
      <c r="AR1386" s="31">
        <f t="shared" si="763"/>
        <v>0</v>
      </c>
      <c r="AS1386" s="32">
        <f t="shared" si="764"/>
        <v>0</v>
      </c>
      <c r="AT1386" s="33">
        <f t="shared" si="765"/>
        <v>50000</v>
      </c>
      <c r="AU1386" s="33">
        <f t="shared" si="766"/>
        <v>200000</v>
      </c>
      <c r="AV1386" s="33">
        <v>257884</v>
      </c>
      <c r="AW1386" s="33">
        <f t="shared" si="767"/>
        <v>0</v>
      </c>
      <c r="AX1386" s="33">
        <f t="shared" si="768"/>
        <v>0</v>
      </c>
      <c r="AY1386" s="34">
        <f t="shared" si="769"/>
        <v>0</v>
      </c>
    </row>
    <row r="1387" spans="1:51" ht="15" customHeight="1" x14ac:dyDescent="0.3">
      <c r="A1387" s="166" t="s">
        <v>2592</v>
      </c>
      <c r="B1387" s="99">
        <v>19250.43</v>
      </c>
      <c r="C1387" s="99">
        <v>8083.79</v>
      </c>
      <c r="D1387" s="99">
        <v>96968.05</v>
      </c>
      <c r="E1387" s="99">
        <v>92075.24</v>
      </c>
      <c r="F1387" s="131">
        <v>80000</v>
      </c>
      <c r="G1387" s="128">
        <v>12500</v>
      </c>
      <c r="H1387" s="182">
        <v>46505</v>
      </c>
      <c r="I1387" s="182">
        <v>46522</v>
      </c>
      <c r="J1387" s="166">
        <v>2.1</v>
      </c>
      <c r="K1387" s="166">
        <v>1.5</v>
      </c>
      <c r="L1387" s="167" t="s">
        <v>1207</v>
      </c>
      <c r="M1387" s="168" t="s">
        <v>1204</v>
      </c>
      <c r="N1387" s="169">
        <v>3.3000000000000002E-2</v>
      </c>
      <c r="O1387" s="21">
        <f t="shared" si="770"/>
        <v>0.60000000000000009</v>
      </c>
      <c r="P1387" s="21" t="str">
        <f t="shared" si="771"/>
        <v>N</v>
      </c>
      <c r="Q1387" s="22">
        <f t="shared" si="772"/>
        <v>27334.22</v>
      </c>
      <c r="R1387" s="8" t="str">
        <f t="shared" si="773"/>
        <v>N</v>
      </c>
      <c r="S1387" s="23">
        <f t="shared" si="774"/>
        <v>1.2000000000000002</v>
      </c>
      <c r="T1387" s="24">
        <f t="shared" si="775"/>
        <v>50000</v>
      </c>
      <c r="U1387" s="24">
        <f t="shared" si="776"/>
        <v>200000</v>
      </c>
      <c r="V1387" s="24">
        <f t="shared" si="777"/>
        <v>257500</v>
      </c>
      <c r="W1387" s="24">
        <f t="shared" si="778"/>
        <v>14118.12463</v>
      </c>
      <c r="X1387" s="24">
        <f t="shared" si="779"/>
        <v>0</v>
      </c>
      <c r="Y1387" s="24">
        <f t="shared" si="780"/>
        <v>14118.12463</v>
      </c>
      <c r="Z1387" s="24">
        <f t="shared" si="781"/>
        <v>14118.12463</v>
      </c>
      <c r="AA1387" s="25" t="str">
        <f t="shared" si="782"/>
        <v>N</v>
      </c>
      <c r="AB1387" s="26">
        <f t="shared" si="783"/>
        <v>0.20000000000000018</v>
      </c>
      <c r="AC1387" s="27">
        <f t="shared" si="784"/>
        <v>50000</v>
      </c>
      <c r="AD1387" s="28">
        <f t="shared" si="785"/>
        <v>200000</v>
      </c>
      <c r="AE1387" s="28">
        <f t="shared" si="786"/>
        <v>257500</v>
      </c>
      <c r="AF1387" s="28">
        <f t="shared" si="787"/>
        <v>14584.022742789999</v>
      </c>
      <c r="AG1387" s="28">
        <f t="shared" si="788"/>
        <v>0</v>
      </c>
      <c r="AH1387" s="28">
        <f t="shared" si="789"/>
        <v>14584.022742789999</v>
      </c>
      <c r="AI1387" s="28">
        <f t="shared" si="790"/>
        <v>14584.022742789999</v>
      </c>
      <c r="AJ1387" s="29" t="str">
        <f t="shared" si="791"/>
        <v>N</v>
      </c>
      <c r="AK1387" s="30">
        <f t="shared" ref="AK1387:AK1450" si="792">MAX(0,(AB1387-1))</f>
        <v>0</v>
      </c>
      <c r="AL1387" s="31">
        <f t="shared" ref="AL1387:AL1450" si="793">IF(AJ1387="Y",(20500+G1387),IF(AND(AJ1387="N",L1387="G"),20500,IF(AND(AJ1387="N",L1387="P"),50000,IF(AND(AJ1387="",L1387="G"),20500,IF(AND(AJ1387="",L1387="P"),50000,"")))))</f>
        <v>50000</v>
      </c>
      <c r="AM1387" s="31">
        <f t="shared" ref="AM1387:AM1450" si="794">IF(AND(AJ1387="Y",G1387&gt;0),224000,IF(AND(AJ1387="Y",G1387=0),138500,IF(AND(AJ1387="N",L1387="G"),100000,IF(AND(AJ1387="N",L1387=""),100000,IF(AND(AJ1387="N",L1387="P"),200000,"")))))</f>
        <v>200000</v>
      </c>
      <c r="AN1387" s="31">
        <f t="shared" ref="AN1387:AN1450" si="795">IF(AJ1387="Y",AM1387,IF(AJ1387="N",257500,IF(AJ1387="",257500,)))</f>
        <v>257500</v>
      </c>
      <c r="AO1387" s="31">
        <f t="shared" ref="AO1387:AO1450" si="796">IF(
  M1387&lt;0.5,
  0,
  MAX(
    0,
    IF(
      AK1387=0,
      0,
      IF(
        AJ1387="Y",
        MIN(Q1387*(1+N1387)*(1+N1387)*(1+N1387), AL1387, AM1387-E1387-W1387-AF1451, AN1387-E1387-W1387-AF1387),
        MIN(Q1387*(1+N1387)*(1+N1387)*(1+N1387), AL1387, AM1387-D1387-W1387-AF1451, AN1387-F1387-W1387-AF1387)
      )
    )
  ) * M1387
)</f>
        <v>0</v>
      </c>
      <c r="AP1387" s="31">
        <f t="shared" ref="AP1387:AP1450" si="797">IF(
  M1387&lt;0.5,
  0,
  MAX(
    0,
    IF(
      AK1387=0,
      0,
      IF(
        AJ1387="Y",
        (Q1387*(1+N1387)*(1+N1387)*(1+N1387)-AO1387),
        0
      )
    )
  ) * M1387
)</f>
        <v>0</v>
      </c>
      <c r="AQ1387" s="31">
        <f t="shared" ref="AQ1387:AQ1450" si="798">AO1387+AP1387</f>
        <v>0</v>
      </c>
      <c r="AR1387" s="31">
        <f t="shared" ref="AR1387:AR1450" si="799">IF(AK1387=0, 0, MAX(0, (Q1387*(1+N1387)*(1+N1387)*(1+N1387)) - AQ1387))</f>
        <v>0</v>
      </c>
      <c r="AS1387" s="32">
        <f t="shared" ref="AS1387:AS1450" si="800">MAX(0,(AK1387-1))</f>
        <v>0</v>
      </c>
      <c r="AT1387" s="33">
        <f t="shared" ref="AT1387:AT1450" si="801">IF(L1387="G", 20500, IF(L1387="P", 50000, 0))</f>
        <v>50000</v>
      </c>
      <c r="AU1387" s="33">
        <f t="shared" ref="AU1387:AU1450" si="802">IF(L1387="G",100000,IF(L1387="P",200000,""))</f>
        <v>200000</v>
      </c>
      <c r="AV1387" s="33">
        <v>257885</v>
      </c>
      <c r="AW1387" s="33">
        <f t="shared" ref="AW1387:AW1450" si="803">IF(
  M1387&lt;0.5,
  0,
  MAX(
    0,
    IF(
      AS1387=0,
      0,
      MIN(
        Q1387*(1+N1387)*(1+N1387)*(1+N1387)*(1+N1387),
        AT1387,
        AU1387-D1387-W1387-AF1387-AO1387,
        AV1387-F1387-W1387-AF1387-AO1387
      )
    )
  ) * M1387
)</f>
        <v>0</v>
      </c>
      <c r="AX1387" s="33">
        <f t="shared" ref="AX1387:AX1450" si="804">IF(AS1387=0, 0, MAX(0, (Q1387*(1+N1387)*(1+N1387)*(1+N1387)*(1+N1387)) - AW1387))</f>
        <v>0</v>
      </c>
      <c r="AY1387" s="34">
        <f t="shared" ref="AY1387:AY1450" si="805">Z1387+AI1387+AR1387+AX1387</f>
        <v>28702.147372790001</v>
      </c>
    </row>
    <row r="1388" spans="1:51" ht="15" customHeight="1" x14ac:dyDescent="0.3">
      <c r="A1388" s="166" t="s">
        <v>2593</v>
      </c>
      <c r="B1388" s="99">
        <v>6769.52</v>
      </c>
      <c r="C1388" s="99">
        <v>24033.48</v>
      </c>
      <c r="D1388" s="99">
        <v>103175.2</v>
      </c>
      <c r="E1388" s="99">
        <v>97017.64</v>
      </c>
      <c r="F1388" s="129">
        <v>35000</v>
      </c>
      <c r="G1388" s="128">
        <v>0</v>
      </c>
      <c r="H1388" s="182">
        <v>46283</v>
      </c>
      <c r="I1388" s="182">
        <v>46323</v>
      </c>
      <c r="J1388" s="166">
        <v>3.2</v>
      </c>
      <c r="K1388" s="166">
        <v>1.3</v>
      </c>
      <c r="L1388" s="167" t="s">
        <v>1206</v>
      </c>
      <c r="M1388" s="168" t="s">
        <v>1203</v>
      </c>
      <c r="N1388" s="169">
        <v>5.0000000000000001E-3</v>
      </c>
      <c r="O1388" s="21">
        <f t="shared" si="770"/>
        <v>1.9000000000000001</v>
      </c>
      <c r="P1388" s="21" t="str">
        <f t="shared" si="771"/>
        <v>N</v>
      </c>
      <c r="Q1388" s="22">
        <f t="shared" si="772"/>
        <v>30803</v>
      </c>
      <c r="R1388" s="8" t="str">
        <f t="shared" si="773"/>
        <v>N</v>
      </c>
      <c r="S1388" s="23">
        <f t="shared" si="774"/>
        <v>2.5333333333333337</v>
      </c>
      <c r="T1388" s="24">
        <f t="shared" si="775"/>
        <v>20500</v>
      </c>
      <c r="U1388" s="24">
        <f t="shared" si="776"/>
        <v>100000</v>
      </c>
      <c r="V1388" s="24">
        <f t="shared" si="777"/>
        <v>257500</v>
      </c>
      <c r="W1388" s="24">
        <f t="shared" si="778"/>
        <v>0</v>
      </c>
      <c r="X1388" s="24">
        <f t="shared" si="779"/>
        <v>0</v>
      </c>
      <c r="Y1388" s="24">
        <f t="shared" si="780"/>
        <v>0</v>
      </c>
      <c r="Z1388" s="24">
        <f t="shared" si="781"/>
        <v>30957.014999999996</v>
      </c>
      <c r="AA1388" s="25" t="str">
        <f t="shared" si="782"/>
        <v>N</v>
      </c>
      <c r="AB1388" s="26">
        <f t="shared" si="783"/>
        <v>1.5333333333333337</v>
      </c>
      <c r="AC1388" s="27">
        <f t="shared" si="784"/>
        <v>20500</v>
      </c>
      <c r="AD1388" s="28">
        <f t="shared" si="785"/>
        <v>100000</v>
      </c>
      <c r="AE1388" s="28">
        <f t="shared" si="786"/>
        <v>257500</v>
      </c>
      <c r="AF1388" s="28">
        <f t="shared" si="787"/>
        <v>0</v>
      </c>
      <c r="AG1388" s="28">
        <f t="shared" si="788"/>
        <v>0</v>
      </c>
      <c r="AH1388" s="28">
        <f t="shared" si="789"/>
        <v>0</v>
      </c>
      <c r="AI1388" s="28">
        <f t="shared" si="790"/>
        <v>31111.800074999992</v>
      </c>
      <c r="AJ1388" s="29" t="str">
        <f t="shared" si="791"/>
        <v>N</v>
      </c>
      <c r="AK1388" s="30">
        <f t="shared" si="792"/>
        <v>0.53333333333333366</v>
      </c>
      <c r="AL1388" s="31">
        <f t="shared" si="793"/>
        <v>20500</v>
      </c>
      <c r="AM1388" s="31">
        <f t="shared" si="794"/>
        <v>100000</v>
      </c>
      <c r="AN1388" s="31">
        <f t="shared" si="795"/>
        <v>257500</v>
      </c>
      <c r="AO1388" s="31">
        <f t="shared" si="796"/>
        <v>0</v>
      </c>
      <c r="AP1388" s="31">
        <f t="shared" si="797"/>
        <v>0</v>
      </c>
      <c r="AQ1388" s="31">
        <f t="shared" si="798"/>
        <v>0</v>
      </c>
      <c r="AR1388" s="31">
        <f t="shared" si="799"/>
        <v>31267.359075374989</v>
      </c>
      <c r="AS1388" s="32">
        <f t="shared" si="800"/>
        <v>0</v>
      </c>
      <c r="AT1388" s="33">
        <f t="shared" si="801"/>
        <v>20500</v>
      </c>
      <c r="AU1388" s="33">
        <f t="shared" si="802"/>
        <v>100000</v>
      </c>
      <c r="AV1388" s="33">
        <v>257886</v>
      </c>
      <c r="AW1388" s="33">
        <f t="shared" si="803"/>
        <v>0</v>
      </c>
      <c r="AX1388" s="33">
        <f t="shared" si="804"/>
        <v>0</v>
      </c>
      <c r="AY1388" s="34">
        <f t="shared" si="805"/>
        <v>93336.17415037498</v>
      </c>
    </row>
    <row r="1389" spans="1:51" ht="15" customHeight="1" x14ac:dyDescent="0.3">
      <c r="A1389" s="166" t="s">
        <v>2594</v>
      </c>
      <c r="B1389" s="99">
        <v>15421.98</v>
      </c>
      <c r="C1389" s="99">
        <v>2792.2</v>
      </c>
      <c r="D1389" s="99">
        <v>80935.03</v>
      </c>
      <c r="E1389" s="99">
        <v>74148.429999999993</v>
      </c>
      <c r="F1389" s="129">
        <v>88000</v>
      </c>
      <c r="G1389" s="128">
        <v>24444</v>
      </c>
      <c r="H1389" s="182">
        <v>46504</v>
      </c>
      <c r="I1389" s="182">
        <v>46593</v>
      </c>
      <c r="J1389" s="166">
        <v>3</v>
      </c>
      <c r="K1389" s="166">
        <v>1.8</v>
      </c>
      <c r="L1389" s="167" t="s">
        <v>1206</v>
      </c>
      <c r="M1389" s="168" t="s">
        <v>1205</v>
      </c>
      <c r="N1389" s="169">
        <v>2E-3</v>
      </c>
      <c r="O1389" s="21">
        <f t="shared" si="770"/>
        <v>1.2</v>
      </c>
      <c r="P1389" s="21" t="str">
        <f t="shared" si="771"/>
        <v>N</v>
      </c>
      <c r="Q1389" s="22">
        <f t="shared" si="772"/>
        <v>18214.18</v>
      </c>
      <c r="R1389" s="8" t="str">
        <f t="shared" si="773"/>
        <v>N</v>
      </c>
      <c r="S1389" s="23">
        <f t="shared" si="774"/>
        <v>1.2</v>
      </c>
      <c r="T1389" s="24">
        <f t="shared" si="775"/>
        <v>20500</v>
      </c>
      <c r="U1389" s="24">
        <f t="shared" si="776"/>
        <v>100000</v>
      </c>
      <c r="V1389" s="24">
        <f t="shared" si="777"/>
        <v>257500</v>
      </c>
      <c r="W1389" s="24">
        <f t="shared" si="778"/>
        <v>18250.608360000002</v>
      </c>
      <c r="X1389" s="24">
        <f t="shared" si="779"/>
        <v>0</v>
      </c>
      <c r="Y1389" s="24">
        <f t="shared" si="780"/>
        <v>18250.608360000002</v>
      </c>
      <c r="Z1389" s="24">
        <f t="shared" si="781"/>
        <v>0</v>
      </c>
      <c r="AA1389" s="25" t="str">
        <f t="shared" si="782"/>
        <v>N</v>
      </c>
      <c r="AB1389" s="26">
        <f t="shared" si="783"/>
        <v>0.19999999999999996</v>
      </c>
      <c r="AC1389" s="27">
        <f t="shared" si="784"/>
        <v>20500</v>
      </c>
      <c r="AD1389" s="28">
        <f t="shared" si="785"/>
        <v>100000</v>
      </c>
      <c r="AE1389" s="28">
        <f t="shared" si="786"/>
        <v>257500</v>
      </c>
      <c r="AF1389" s="28">
        <f t="shared" si="787"/>
        <v>814.36163999999917</v>
      </c>
      <c r="AG1389" s="28">
        <f t="shared" si="788"/>
        <v>0</v>
      </c>
      <c r="AH1389" s="28">
        <f t="shared" si="789"/>
        <v>814.36163999999917</v>
      </c>
      <c r="AI1389" s="28">
        <f t="shared" si="790"/>
        <v>17472.747936720003</v>
      </c>
      <c r="AJ1389" s="29" t="str">
        <f t="shared" si="791"/>
        <v>N</v>
      </c>
      <c r="AK1389" s="30">
        <f t="shared" si="792"/>
        <v>0</v>
      </c>
      <c r="AL1389" s="31">
        <f t="shared" si="793"/>
        <v>20500</v>
      </c>
      <c r="AM1389" s="31">
        <f t="shared" si="794"/>
        <v>100000</v>
      </c>
      <c r="AN1389" s="31">
        <f t="shared" si="795"/>
        <v>257500</v>
      </c>
      <c r="AO1389" s="31">
        <f t="shared" si="796"/>
        <v>0</v>
      </c>
      <c r="AP1389" s="31">
        <f t="shared" si="797"/>
        <v>0</v>
      </c>
      <c r="AQ1389" s="31">
        <f t="shared" si="798"/>
        <v>0</v>
      </c>
      <c r="AR1389" s="31">
        <f t="shared" si="799"/>
        <v>0</v>
      </c>
      <c r="AS1389" s="32">
        <f t="shared" si="800"/>
        <v>0</v>
      </c>
      <c r="AT1389" s="33">
        <f t="shared" si="801"/>
        <v>20500</v>
      </c>
      <c r="AU1389" s="33">
        <f t="shared" si="802"/>
        <v>100000</v>
      </c>
      <c r="AV1389" s="33">
        <v>257887</v>
      </c>
      <c r="AW1389" s="33">
        <f t="shared" si="803"/>
        <v>0</v>
      </c>
      <c r="AX1389" s="33">
        <f t="shared" si="804"/>
        <v>0</v>
      </c>
      <c r="AY1389" s="34">
        <f t="shared" si="805"/>
        <v>17472.747936720003</v>
      </c>
    </row>
    <row r="1390" spans="1:51" ht="15" customHeight="1" x14ac:dyDescent="0.3">
      <c r="A1390" s="166" t="s">
        <v>2595</v>
      </c>
      <c r="B1390" s="99">
        <v>16919.98</v>
      </c>
      <c r="C1390" s="99">
        <v>17272.990000000002</v>
      </c>
      <c r="D1390" s="99">
        <v>104337.33</v>
      </c>
      <c r="E1390" s="99">
        <v>90070.28</v>
      </c>
      <c r="F1390" s="129">
        <v>72000</v>
      </c>
      <c r="G1390" s="128">
        <v>0</v>
      </c>
      <c r="H1390" s="182">
        <v>46461</v>
      </c>
      <c r="I1390" s="182">
        <v>46500</v>
      </c>
      <c r="J1390" s="166">
        <v>3.4</v>
      </c>
      <c r="K1390" s="166">
        <v>0.8</v>
      </c>
      <c r="L1390" s="167" t="s">
        <v>1206</v>
      </c>
      <c r="M1390" s="168" t="s">
        <v>1205</v>
      </c>
      <c r="N1390" s="169">
        <v>0</v>
      </c>
      <c r="O1390" s="21">
        <f t="shared" si="770"/>
        <v>2.5999999999999996</v>
      </c>
      <c r="P1390" s="21" t="str">
        <f t="shared" si="771"/>
        <v>N</v>
      </c>
      <c r="Q1390" s="22">
        <f t="shared" si="772"/>
        <v>34192.97</v>
      </c>
      <c r="R1390" s="8" t="str">
        <f t="shared" si="773"/>
        <v>N</v>
      </c>
      <c r="S1390" s="23">
        <f t="shared" si="774"/>
        <v>2.5999999999999996</v>
      </c>
      <c r="T1390" s="24">
        <f t="shared" si="775"/>
        <v>20500</v>
      </c>
      <c r="U1390" s="24">
        <f t="shared" si="776"/>
        <v>100000</v>
      </c>
      <c r="V1390" s="24">
        <f t="shared" si="777"/>
        <v>257500</v>
      </c>
      <c r="W1390" s="24">
        <f t="shared" si="778"/>
        <v>0</v>
      </c>
      <c r="X1390" s="24">
        <f t="shared" si="779"/>
        <v>0</v>
      </c>
      <c r="Y1390" s="24">
        <f t="shared" si="780"/>
        <v>0</v>
      </c>
      <c r="Z1390" s="24">
        <f t="shared" si="781"/>
        <v>34192.97</v>
      </c>
      <c r="AA1390" s="25" t="str">
        <f t="shared" si="782"/>
        <v>N</v>
      </c>
      <c r="AB1390" s="26">
        <f t="shared" si="783"/>
        <v>1.5999999999999996</v>
      </c>
      <c r="AC1390" s="27">
        <f t="shared" si="784"/>
        <v>20500</v>
      </c>
      <c r="AD1390" s="28">
        <f t="shared" si="785"/>
        <v>100000</v>
      </c>
      <c r="AE1390" s="28">
        <f t="shared" si="786"/>
        <v>257500</v>
      </c>
      <c r="AF1390" s="28">
        <f t="shared" si="787"/>
        <v>0</v>
      </c>
      <c r="AG1390" s="28">
        <f t="shared" si="788"/>
        <v>0</v>
      </c>
      <c r="AH1390" s="28">
        <f t="shared" si="789"/>
        <v>0</v>
      </c>
      <c r="AI1390" s="28">
        <f t="shared" si="790"/>
        <v>34192.97</v>
      </c>
      <c r="AJ1390" s="29" t="str">
        <f t="shared" si="791"/>
        <v>N</v>
      </c>
      <c r="AK1390" s="30">
        <f t="shared" si="792"/>
        <v>0.59999999999999964</v>
      </c>
      <c r="AL1390" s="31">
        <f t="shared" si="793"/>
        <v>20500</v>
      </c>
      <c r="AM1390" s="31">
        <f t="shared" si="794"/>
        <v>100000</v>
      </c>
      <c r="AN1390" s="31">
        <f t="shared" si="795"/>
        <v>257500</v>
      </c>
      <c r="AO1390" s="31">
        <f t="shared" si="796"/>
        <v>0</v>
      </c>
      <c r="AP1390" s="31">
        <f t="shared" si="797"/>
        <v>0</v>
      </c>
      <c r="AQ1390" s="31">
        <f t="shared" si="798"/>
        <v>0</v>
      </c>
      <c r="AR1390" s="31">
        <f t="shared" si="799"/>
        <v>34192.97</v>
      </c>
      <c r="AS1390" s="32">
        <f t="shared" si="800"/>
        <v>0</v>
      </c>
      <c r="AT1390" s="33">
        <f t="shared" si="801"/>
        <v>20500</v>
      </c>
      <c r="AU1390" s="33">
        <f t="shared" si="802"/>
        <v>100000</v>
      </c>
      <c r="AV1390" s="33">
        <v>257888</v>
      </c>
      <c r="AW1390" s="33">
        <f t="shared" si="803"/>
        <v>0</v>
      </c>
      <c r="AX1390" s="33">
        <f t="shared" si="804"/>
        <v>0</v>
      </c>
      <c r="AY1390" s="34">
        <f t="shared" si="805"/>
        <v>102578.91</v>
      </c>
    </row>
    <row r="1391" spans="1:51" ht="15" customHeight="1" x14ac:dyDescent="0.3">
      <c r="A1391" s="166" t="s">
        <v>2596</v>
      </c>
      <c r="B1391" s="99">
        <v>19912.12</v>
      </c>
      <c r="C1391" s="99">
        <v>3682.71</v>
      </c>
      <c r="D1391" s="99">
        <v>76767.34</v>
      </c>
      <c r="E1391" s="99">
        <v>62041.46</v>
      </c>
      <c r="F1391" s="129">
        <v>66000</v>
      </c>
      <c r="G1391" s="128">
        <v>12500</v>
      </c>
      <c r="H1391" s="182">
        <v>46507</v>
      </c>
      <c r="I1391" s="182">
        <v>46566</v>
      </c>
      <c r="J1391" s="166">
        <v>1.9</v>
      </c>
      <c r="K1391" s="166">
        <v>1.8</v>
      </c>
      <c r="L1391" s="167" t="s">
        <v>1206</v>
      </c>
      <c r="M1391" s="168" t="s">
        <v>1205</v>
      </c>
      <c r="N1391" s="169">
        <v>0</v>
      </c>
      <c r="O1391" s="21">
        <f t="shared" si="770"/>
        <v>9.9999999999999867E-2</v>
      </c>
      <c r="P1391" s="21" t="str">
        <f t="shared" si="771"/>
        <v>N</v>
      </c>
      <c r="Q1391" s="22">
        <f t="shared" si="772"/>
        <v>23594.829999999998</v>
      </c>
      <c r="R1391" s="8" t="str">
        <f t="shared" si="773"/>
        <v>N</v>
      </c>
      <c r="S1391" s="23">
        <f t="shared" si="774"/>
        <v>9.9999999999999867E-2</v>
      </c>
      <c r="T1391" s="24">
        <f t="shared" si="775"/>
        <v>20500</v>
      </c>
      <c r="U1391" s="24">
        <f t="shared" si="776"/>
        <v>100000</v>
      </c>
      <c r="V1391" s="24">
        <f t="shared" si="777"/>
        <v>257500</v>
      </c>
      <c r="W1391" s="24">
        <f t="shared" si="778"/>
        <v>20500</v>
      </c>
      <c r="X1391" s="24">
        <f t="shared" si="779"/>
        <v>0</v>
      </c>
      <c r="Y1391" s="24">
        <f t="shared" si="780"/>
        <v>20500</v>
      </c>
      <c r="Z1391" s="24">
        <f t="shared" si="781"/>
        <v>3094.8299999999981</v>
      </c>
      <c r="AA1391" s="25" t="str">
        <f t="shared" si="782"/>
        <v>N</v>
      </c>
      <c r="AB1391" s="26">
        <f t="shared" si="783"/>
        <v>0</v>
      </c>
      <c r="AC1391" s="27">
        <f t="shared" si="784"/>
        <v>20500</v>
      </c>
      <c r="AD1391" s="28">
        <f t="shared" si="785"/>
        <v>100000</v>
      </c>
      <c r="AE1391" s="28">
        <f t="shared" si="786"/>
        <v>257500</v>
      </c>
      <c r="AF1391" s="28">
        <f t="shared" si="787"/>
        <v>0</v>
      </c>
      <c r="AG1391" s="28">
        <f t="shared" si="788"/>
        <v>0</v>
      </c>
      <c r="AH1391" s="28">
        <f t="shared" si="789"/>
        <v>0</v>
      </c>
      <c r="AI1391" s="28">
        <f t="shared" si="790"/>
        <v>0</v>
      </c>
      <c r="AJ1391" s="29" t="str">
        <f t="shared" si="791"/>
        <v>N</v>
      </c>
      <c r="AK1391" s="30">
        <f t="shared" si="792"/>
        <v>0</v>
      </c>
      <c r="AL1391" s="31">
        <f t="shared" si="793"/>
        <v>20500</v>
      </c>
      <c r="AM1391" s="31">
        <f t="shared" si="794"/>
        <v>100000</v>
      </c>
      <c r="AN1391" s="31">
        <f t="shared" si="795"/>
        <v>257500</v>
      </c>
      <c r="AO1391" s="31">
        <f t="shared" si="796"/>
        <v>0</v>
      </c>
      <c r="AP1391" s="31">
        <f t="shared" si="797"/>
        <v>0</v>
      </c>
      <c r="AQ1391" s="31">
        <f t="shared" si="798"/>
        <v>0</v>
      </c>
      <c r="AR1391" s="31">
        <f t="shared" si="799"/>
        <v>0</v>
      </c>
      <c r="AS1391" s="32">
        <f t="shared" si="800"/>
        <v>0</v>
      </c>
      <c r="AT1391" s="33">
        <f t="shared" si="801"/>
        <v>20500</v>
      </c>
      <c r="AU1391" s="33">
        <f t="shared" si="802"/>
        <v>100000</v>
      </c>
      <c r="AV1391" s="33">
        <v>257889</v>
      </c>
      <c r="AW1391" s="33">
        <f t="shared" si="803"/>
        <v>0</v>
      </c>
      <c r="AX1391" s="33">
        <f t="shared" si="804"/>
        <v>0</v>
      </c>
      <c r="AY1391" s="34">
        <f t="shared" si="805"/>
        <v>3094.8299999999981</v>
      </c>
    </row>
    <row r="1392" spans="1:51" ht="15" customHeight="1" x14ac:dyDescent="0.3">
      <c r="A1392" s="166" t="s">
        <v>2597</v>
      </c>
      <c r="B1392" s="99">
        <v>8942.36</v>
      </c>
      <c r="C1392" s="99">
        <v>21532.43</v>
      </c>
      <c r="D1392" s="99">
        <v>85578.7</v>
      </c>
      <c r="E1392" s="99">
        <v>76343.19</v>
      </c>
      <c r="F1392" s="129">
        <v>190000</v>
      </c>
      <c r="G1392" s="128">
        <v>0</v>
      </c>
      <c r="H1392" s="182">
        <v>46204</v>
      </c>
      <c r="I1392" s="182">
        <v>46220</v>
      </c>
      <c r="J1392" s="166">
        <v>3.1</v>
      </c>
      <c r="K1392" s="166">
        <v>2.9</v>
      </c>
      <c r="L1392" s="167" t="s">
        <v>1206</v>
      </c>
      <c r="M1392" s="168" t="s">
        <v>1205</v>
      </c>
      <c r="N1392" s="169">
        <v>0.04</v>
      </c>
      <c r="O1392" s="21">
        <f t="shared" si="770"/>
        <v>0.20000000000000018</v>
      </c>
      <c r="P1392" s="21" t="str">
        <f t="shared" si="771"/>
        <v>N</v>
      </c>
      <c r="Q1392" s="22">
        <f t="shared" si="772"/>
        <v>30474.79</v>
      </c>
      <c r="R1392" s="8" t="str">
        <f t="shared" si="773"/>
        <v>N</v>
      </c>
      <c r="S1392" s="23">
        <f t="shared" si="774"/>
        <v>0.20000000000000018</v>
      </c>
      <c r="T1392" s="24">
        <f t="shared" si="775"/>
        <v>20500</v>
      </c>
      <c r="U1392" s="24">
        <f t="shared" si="776"/>
        <v>100000</v>
      </c>
      <c r="V1392" s="24">
        <f t="shared" si="777"/>
        <v>257500</v>
      </c>
      <c r="W1392" s="24">
        <f t="shared" si="778"/>
        <v>14421.300000000003</v>
      </c>
      <c r="X1392" s="24">
        <f t="shared" si="779"/>
        <v>0</v>
      </c>
      <c r="Y1392" s="24">
        <f t="shared" si="780"/>
        <v>14421.300000000003</v>
      </c>
      <c r="Z1392" s="24">
        <f t="shared" si="781"/>
        <v>17272.481599999999</v>
      </c>
      <c r="AA1392" s="25" t="str">
        <f t="shared" si="782"/>
        <v>N</v>
      </c>
      <c r="AB1392" s="26">
        <f t="shared" si="783"/>
        <v>0</v>
      </c>
      <c r="AC1392" s="27">
        <f t="shared" si="784"/>
        <v>20500</v>
      </c>
      <c r="AD1392" s="28">
        <f t="shared" si="785"/>
        <v>100000</v>
      </c>
      <c r="AE1392" s="28">
        <f t="shared" si="786"/>
        <v>257500</v>
      </c>
      <c r="AF1392" s="28">
        <f t="shared" si="787"/>
        <v>0</v>
      </c>
      <c r="AG1392" s="28">
        <f t="shared" si="788"/>
        <v>0</v>
      </c>
      <c r="AH1392" s="28">
        <f t="shared" si="789"/>
        <v>0</v>
      </c>
      <c r="AI1392" s="28">
        <f t="shared" si="790"/>
        <v>0</v>
      </c>
      <c r="AJ1392" s="29" t="str">
        <f t="shared" si="791"/>
        <v>N</v>
      </c>
      <c r="AK1392" s="30">
        <f t="shared" si="792"/>
        <v>0</v>
      </c>
      <c r="AL1392" s="31">
        <f t="shared" si="793"/>
        <v>20500</v>
      </c>
      <c r="AM1392" s="31">
        <f t="shared" si="794"/>
        <v>100000</v>
      </c>
      <c r="AN1392" s="31">
        <f t="shared" si="795"/>
        <v>257500</v>
      </c>
      <c r="AO1392" s="31">
        <f t="shared" si="796"/>
        <v>0</v>
      </c>
      <c r="AP1392" s="31">
        <f t="shared" si="797"/>
        <v>0</v>
      </c>
      <c r="AQ1392" s="31">
        <f t="shared" si="798"/>
        <v>0</v>
      </c>
      <c r="AR1392" s="31">
        <f t="shared" si="799"/>
        <v>0</v>
      </c>
      <c r="AS1392" s="32">
        <f t="shared" si="800"/>
        <v>0</v>
      </c>
      <c r="AT1392" s="33">
        <f t="shared" si="801"/>
        <v>20500</v>
      </c>
      <c r="AU1392" s="33">
        <f t="shared" si="802"/>
        <v>100000</v>
      </c>
      <c r="AV1392" s="33">
        <v>257890</v>
      </c>
      <c r="AW1392" s="33">
        <f t="shared" si="803"/>
        <v>0</v>
      </c>
      <c r="AX1392" s="33">
        <f t="shared" si="804"/>
        <v>0</v>
      </c>
      <c r="AY1392" s="34">
        <f t="shared" si="805"/>
        <v>17272.481599999999</v>
      </c>
    </row>
    <row r="1393" spans="1:51" ht="15" customHeight="1" x14ac:dyDescent="0.3">
      <c r="A1393" s="166" t="s">
        <v>2598</v>
      </c>
      <c r="B1393" s="99">
        <v>7465.94</v>
      </c>
      <c r="C1393" s="99">
        <v>3474.66</v>
      </c>
      <c r="D1393" s="99">
        <v>38819.230000000003</v>
      </c>
      <c r="E1393" s="99">
        <v>26212.2</v>
      </c>
      <c r="F1393" s="129">
        <v>15000</v>
      </c>
      <c r="G1393" s="132">
        <v>12500</v>
      </c>
      <c r="H1393" s="182">
        <v>46546</v>
      </c>
      <c r="I1393" s="182">
        <v>46586</v>
      </c>
      <c r="J1393" s="166">
        <v>2.5</v>
      </c>
      <c r="K1393" s="166">
        <v>0.9</v>
      </c>
      <c r="L1393" s="167" t="s">
        <v>1206</v>
      </c>
      <c r="M1393" s="168" t="s">
        <v>1203</v>
      </c>
      <c r="N1393" s="169">
        <v>0.01</v>
      </c>
      <c r="O1393" s="21">
        <f t="shared" si="770"/>
        <v>1.6</v>
      </c>
      <c r="P1393" s="21" t="str">
        <f t="shared" si="771"/>
        <v>N</v>
      </c>
      <c r="Q1393" s="22">
        <f t="shared" si="772"/>
        <v>10940.599999999999</v>
      </c>
      <c r="R1393" s="8" t="str">
        <f t="shared" si="773"/>
        <v>N</v>
      </c>
      <c r="S1393" s="23">
        <f t="shared" si="774"/>
        <v>2.1333333333333333</v>
      </c>
      <c r="T1393" s="24">
        <f t="shared" si="775"/>
        <v>20500</v>
      </c>
      <c r="U1393" s="24">
        <f t="shared" si="776"/>
        <v>100000</v>
      </c>
      <c r="V1393" s="24">
        <f t="shared" si="777"/>
        <v>257500</v>
      </c>
      <c r="W1393" s="24">
        <f t="shared" si="778"/>
        <v>8287.5044999999991</v>
      </c>
      <c r="X1393" s="24">
        <f t="shared" si="779"/>
        <v>0</v>
      </c>
      <c r="Y1393" s="24">
        <f t="shared" si="780"/>
        <v>8287.5044999999991</v>
      </c>
      <c r="Z1393" s="24">
        <f t="shared" si="781"/>
        <v>2762.5015000000003</v>
      </c>
      <c r="AA1393" s="25" t="str">
        <f t="shared" si="782"/>
        <v>N</v>
      </c>
      <c r="AB1393" s="26">
        <f t="shared" si="783"/>
        <v>1.1333333333333333</v>
      </c>
      <c r="AC1393" s="27">
        <f t="shared" si="784"/>
        <v>20500</v>
      </c>
      <c r="AD1393" s="28">
        <f t="shared" si="785"/>
        <v>100000</v>
      </c>
      <c r="AE1393" s="28">
        <f t="shared" si="786"/>
        <v>257500</v>
      </c>
      <c r="AF1393" s="28">
        <f t="shared" si="787"/>
        <v>8370.3795449999998</v>
      </c>
      <c r="AG1393" s="28">
        <f t="shared" si="788"/>
        <v>0</v>
      </c>
      <c r="AH1393" s="28">
        <f t="shared" si="789"/>
        <v>8370.3795449999998</v>
      </c>
      <c r="AI1393" s="28">
        <f t="shared" si="790"/>
        <v>2790.1265149999999</v>
      </c>
      <c r="AJ1393" s="29" t="str">
        <f t="shared" si="791"/>
        <v>N</v>
      </c>
      <c r="AK1393" s="30">
        <f t="shared" si="792"/>
        <v>0.1333333333333333</v>
      </c>
      <c r="AL1393" s="31">
        <f t="shared" si="793"/>
        <v>20500</v>
      </c>
      <c r="AM1393" s="31">
        <f t="shared" si="794"/>
        <v>100000</v>
      </c>
      <c r="AN1393" s="31">
        <f t="shared" si="795"/>
        <v>257500</v>
      </c>
      <c r="AO1393" s="31">
        <f t="shared" si="796"/>
        <v>8454.0833404500008</v>
      </c>
      <c r="AP1393" s="31">
        <f t="shared" si="797"/>
        <v>0</v>
      </c>
      <c r="AQ1393" s="31">
        <f t="shared" si="798"/>
        <v>8454.0833404500008</v>
      </c>
      <c r="AR1393" s="31">
        <f t="shared" si="799"/>
        <v>2818.0277801499997</v>
      </c>
      <c r="AS1393" s="32">
        <f t="shared" si="800"/>
        <v>0</v>
      </c>
      <c r="AT1393" s="33">
        <f t="shared" si="801"/>
        <v>20500</v>
      </c>
      <c r="AU1393" s="33">
        <f t="shared" si="802"/>
        <v>100000</v>
      </c>
      <c r="AV1393" s="33">
        <v>257891</v>
      </c>
      <c r="AW1393" s="33">
        <f t="shared" si="803"/>
        <v>0</v>
      </c>
      <c r="AX1393" s="33">
        <f t="shared" si="804"/>
        <v>0</v>
      </c>
      <c r="AY1393" s="34">
        <f t="shared" si="805"/>
        <v>8370.6557951499999</v>
      </c>
    </row>
    <row r="1394" spans="1:51" ht="15" customHeight="1" x14ac:dyDescent="0.3">
      <c r="A1394" s="166" t="s">
        <v>2599</v>
      </c>
      <c r="B1394" s="99">
        <v>14790.78</v>
      </c>
      <c r="C1394" s="99">
        <v>31002.7</v>
      </c>
      <c r="D1394" s="99">
        <v>58537.7</v>
      </c>
      <c r="E1394" s="99">
        <v>48099.47</v>
      </c>
      <c r="F1394" s="129">
        <v>111000</v>
      </c>
      <c r="G1394" s="132">
        <v>12500</v>
      </c>
      <c r="H1394" s="182">
        <v>46426</v>
      </c>
      <c r="I1394" s="182">
        <v>46478</v>
      </c>
      <c r="J1394" s="166">
        <v>4.8</v>
      </c>
      <c r="K1394" s="166">
        <v>4.5999999999999996</v>
      </c>
      <c r="L1394" s="167" t="s">
        <v>1206</v>
      </c>
      <c r="M1394" s="168" t="s">
        <v>1203</v>
      </c>
      <c r="N1394" s="169">
        <v>0.02</v>
      </c>
      <c r="O1394" s="21">
        <f t="shared" si="770"/>
        <v>0.20000000000000018</v>
      </c>
      <c r="P1394" s="21" t="str">
        <f t="shared" si="771"/>
        <v>N</v>
      </c>
      <c r="Q1394" s="22">
        <f t="shared" si="772"/>
        <v>45793.48</v>
      </c>
      <c r="R1394" s="8" t="str">
        <f t="shared" si="773"/>
        <v>N</v>
      </c>
      <c r="S1394" s="23">
        <f t="shared" si="774"/>
        <v>0.26666666666666689</v>
      </c>
      <c r="T1394" s="24">
        <f t="shared" si="775"/>
        <v>20500</v>
      </c>
      <c r="U1394" s="24">
        <f t="shared" si="776"/>
        <v>100000</v>
      </c>
      <c r="V1394" s="24">
        <f t="shared" si="777"/>
        <v>257500</v>
      </c>
      <c r="W1394" s="24">
        <f t="shared" si="778"/>
        <v>15375</v>
      </c>
      <c r="X1394" s="24">
        <f t="shared" si="779"/>
        <v>0</v>
      </c>
      <c r="Y1394" s="24">
        <f t="shared" si="780"/>
        <v>15375</v>
      </c>
      <c r="Z1394" s="24">
        <f t="shared" si="781"/>
        <v>31334.349600000001</v>
      </c>
      <c r="AA1394" s="25" t="str">
        <f t="shared" si="782"/>
        <v>N</v>
      </c>
      <c r="AB1394" s="26">
        <f t="shared" si="783"/>
        <v>0</v>
      </c>
      <c r="AC1394" s="27">
        <f t="shared" si="784"/>
        <v>20500</v>
      </c>
      <c r="AD1394" s="28">
        <f t="shared" si="785"/>
        <v>100000</v>
      </c>
      <c r="AE1394" s="28">
        <f t="shared" si="786"/>
        <v>257500</v>
      </c>
      <c r="AF1394" s="28">
        <f t="shared" si="787"/>
        <v>0</v>
      </c>
      <c r="AG1394" s="28">
        <f t="shared" si="788"/>
        <v>0</v>
      </c>
      <c r="AH1394" s="28">
        <f t="shared" si="789"/>
        <v>0</v>
      </c>
      <c r="AI1394" s="28">
        <f t="shared" si="790"/>
        <v>0</v>
      </c>
      <c r="AJ1394" s="29" t="str">
        <f t="shared" si="791"/>
        <v>N</v>
      </c>
      <c r="AK1394" s="30">
        <f t="shared" si="792"/>
        <v>0</v>
      </c>
      <c r="AL1394" s="31">
        <f t="shared" si="793"/>
        <v>20500</v>
      </c>
      <c r="AM1394" s="31">
        <f t="shared" si="794"/>
        <v>100000</v>
      </c>
      <c r="AN1394" s="31">
        <f t="shared" si="795"/>
        <v>257500</v>
      </c>
      <c r="AO1394" s="31">
        <f t="shared" si="796"/>
        <v>0</v>
      </c>
      <c r="AP1394" s="31">
        <f t="shared" si="797"/>
        <v>0</v>
      </c>
      <c r="AQ1394" s="31">
        <f t="shared" si="798"/>
        <v>0</v>
      </c>
      <c r="AR1394" s="31">
        <f t="shared" si="799"/>
        <v>0</v>
      </c>
      <c r="AS1394" s="32">
        <f t="shared" si="800"/>
        <v>0</v>
      </c>
      <c r="AT1394" s="33">
        <f t="shared" si="801"/>
        <v>20500</v>
      </c>
      <c r="AU1394" s="33">
        <f t="shared" si="802"/>
        <v>100000</v>
      </c>
      <c r="AV1394" s="33">
        <v>257892</v>
      </c>
      <c r="AW1394" s="33">
        <f t="shared" si="803"/>
        <v>0</v>
      </c>
      <c r="AX1394" s="33">
        <f t="shared" si="804"/>
        <v>0</v>
      </c>
      <c r="AY1394" s="34">
        <f t="shared" si="805"/>
        <v>31334.349600000001</v>
      </c>
    </row>
    <row r="1395" spans="1:51" ht="15" customHeight="1" x14ac:dyDescent="0.3">
      <c r="A1395" s="166" t="s">
        <v>2600</v>
      </c>
      <c r="B1395" s="99">
        <v>10151.17</v>
      </c>
      <c r="C1395" s="99">
        <v>25921.86</v>
      </c>
      <c r="D1395" s="99">
        <v>104800.76</v>
      </c>
      <c r="E1395" s="99">
        <v>104587.23</v>
      </c>
      <c r="F1395" s="129">
        <v>100000</v>
      </c>
      <c r="G1395" s="132">
        <v>12500</v>
      </c>
      <c r="H1395" s="182">
        <v>46374</v>
      </c>
      <c r="I1395" s="182">
        <v>46444</v>
      </c>
      <c r="J1395" s="166">
        <v>3.7</v>
      </c>
      <c r="K1395" s="166">
        <v>2.2999999999999998</v>
      </c>
      <c r="L1395" s="167" t="s">
        <v>1206</v>
      </c>
      <c r="M1395" s="168" t="s">
        <v>1204</v>
      </c>
      <c r="N1395" s="169">
        <v>0</v>
      </c>
      <c r="O1395" s="21">
        <f t="shared" si="770"/>
        <v>1.4000000000000004</v>
      </c>
      <c r="P1395" s="21" t="str">
        <f t="shared" si="771"/>
        <v>N</v>
      </c>
      <c r="Q1395" s="22">
        <f t="shared" si="772"/>
        <v>36073.03</v>
      </c>
      <c r="R1395" s="8" t="str">
        <f t="shared" si="773"/>
        <v>N</v>
      </c>
      <c r="S1395" s="23">
        <f t="shared" si="774"/>
        <v>2.8000000000000007</v>
      </c>
      <c r="T1395" s="24">
        <f t="shared" si="775"/>
        <v>20500</v>
      </c>
      <c r="U1395" s="24">
        <f t="shared" si="776"/>
        <v>100000</v>
      </c>
      <c r="V1395" s="24">
        <f t="shared" si="777"/>
        <v>257500</v>
      </c>
      <c r="W1395" s="24">
        <f t="shared" si="778"/>
        <v>0</v>
      </c>
      <c r="X1395" s="24">
        <f t="shared" si="779"/>
        <v>0</v>
      </c>
      <c r="Y1395" s="24">
        <f t="shared" si="780"/>
        <v>0</v>
      </c>
      <c r="Z1395" s="24">
        <f t="shared" si="781"/>
        <v>36073.03</v>
      </c>
      <c r="AA1395" s="25" t="str">
        <f t="shared" si="782"/>
        <v>N</v>
      </c>
      <c r="AB1395" s="26">
        <f t="shared" si="783"/>
        <v>1.8000000000000007</v>
      </c>
      <c r="AC1395" s="27">
        <f t="shared" si="784"/>
        <v>20500</v>
      </c>
      <c r="AD1395" s="28">
        <f t="shared" si="785"/>
        <v>100000</v>
      </c>
      <c r="AE1395" s="28">
        <f t="shared" si="786"/>
        <v>257500</v>
      </c>
      <c r="AF1395" s="28">
        <f t="shared" si="787"/>
        <v>0</v>
      </c>
      <c r="AG1395" s="28">
        <f t="shared" si="788"/>
        <v>0</v>
      </c>
      <c r="AH1395" s="28">
        <f t="shared" si="789"/>
        <v>0</v>
      </c>
      <c r="AI1395" s="28">
        <f t="shared" si="790"/>
        <v>36073.03</v>
      </c>
      <c r="AJ1395" s="29" t="str">
        <f t="shared" si="791"/>
        <v>N</v>
      </c>
      <c r="AK1395" s="30">
        <f t="shared" si="792"/>
        <v>0.80000000000000071</v>
      </c>
      <c r="AL1395" s="31">
        <f t="shared" si="793"/>
        <v>20500</v>
      </c>
      <c r="AM1395" s="31">
        <f t="shared" si="794"/>
        <v>100000</v>
      </c>
      <c r="AN1395" s="31">
        <f t="shared" si="795"/>
        <v>257500</v>
      </c>
      <c r="AO1395" s="31">
        <f t="shared" si="796"/>
        <v>0</v>
      </c>
      <c r="AP1395" s="31">
        <f t="shared" si="797"/>
        <v>0</v>
      </c>
      <c r="AQ1395" s="31">
        <f t="shared" si="798"/>
        <v>0</v>
      </c>
      <c r="AR1395" s="31">
        <f t="shared" si="799"/>
        <v>36073.03</v>
      </c>
      <c r="AS1395" s="32">
        <f t="shared" si="800"/>
        <v>0</v>
      </c>
      <c r="AT1395" s="33">
        <f t="shared" si="801"/>
        <v>20500</v>
      </c>
      <c r="AU1395" s="33">
        <f t="shared" si="802"/>
        <v>100000</v>
      </c>
      <c r="AV1395" s="33">
        <v>257893</v>
      </c>
      <c r="AW1395" s="33">
        <f t="shared" si="803"/>
        <v>0</v>
      </c>
      <c r="AX1395" s="33">
        <f t="shared" si="804"/>
        <v>0</v>
      </c>
      <c r="AY1395" s="34">
        <f t="shared" si="805"/>
        <v>108219.09</v>
      </c>
    </row>
    <row r="1396" spans="1:51" ht="15" customHeight="1" x14ac:dyDescent="0.3">
      <c r="A1396" s="166" t="s">
        <v>2601</v>
      </c>
      <c r="B1396" s="99">
        <v>15054.49</v>
      </c>
      <c r="C1396" s="99">
        <v>7282.92</v>
      </c>
      <c r="D1396" s="99">
        <v>41220.11</v>
      </c>
      <c r="E1396" s="99">
        <v>27970.78</v>
      </c>
      <c r="F1396" s="129">
        <v>0</v>
      </c>
      <c r="G1396" s="132">
        <v>12500</v>
      </c>
      <c r="H1396" s="182">
        <v>46266</v>
      </c>
      <c r="I1396" s="182">
        <v>46315</v>
      </c>
      <c r="J1396" s="166">
        <v>3.4</v>
      </c>
      <c r="K1396" s="166">
        <v>2.2000000000000002</v>
      </c>
      <c r="L1396" s="167" t="s">
        <v>1206</v>
      </c>
      <c r="M1396" s="168" t="s">
        <v>1204</v>
      </c>
      <c r="N1396" s="169">
        <v>0</v>
      </c>
      <c r="O1396" s="21">
        <f t="shared" si="770"/>
        <v>1.1999999999999997</v>
      </c>
      <c r="P1396" s="21" t="str">
        <f t="shared" si="771"/>
        <v>N</v>
      </c>
      <c r="Q1396" s="22">
        <f t="shared" si="772"/>
        <v>22337.41</v>
      </c>
      <c r="R1396" s="8" t="str">
        <f t="shared" si="773"/>
        <v>N</v>
      </c>
      <c r="S1396" s="23">
        <f t="shared" si="774"/>
        <v>2.3999999999999995</v>
      </c>
      <c r="T1396" s="24">
        <f t="shared" si="775"/>
        <v>20500</v>
      </c>
      <c r="U1396" s="24">
        <f t="shared" si="776"/>
        <v>100000</v>
      </c>
      <c r="V1396" s="24">
        <f t="shared" si="777"/>
        <v>257500</v>
      </c>
      <c r="W1396" s="24">
        <f t="shared" si="778"/>
        <v>10250</v>
      </c>
      <c r="X1396" s="24">
        <f t="shared" si="779"/>
        <v>0</v>
      </c>
      <c r="Y1396" s="24">
        <f t="shared" si="780"/>
        <v>10250</v>
      </c>
      <c r="Z1396" s="24">
        <f t="shared" si="781"/>
        <v>12087.41</v>
      </c>
      <c r="AA1396" s="25" t="str">
        <f t="shared" si="782"/>
        <v>N</v>
      </c>
      <c r="AB1396" s="26">
        <f t="shared" si="783"/>
        <v>1.3999999999999995</v>
      </c>
      <c r="AC1396" s="27">
        <f t="shared" si="784"/>
        <v>20500</v>
      </c>
      <c r="AD1396" s="28">
        <f t="shared" si="785"/>
        <v>100000</v>
      </c>
      <c r="AE1396" s="28">
        <f t="shared" si="786"/>
        <v>257500</v>
      </c>
      <c r="AF1396" s="28">
        <f t="shared" si="787"/>
        <v>10250</v>
      </c>
      <c r="AG1396" s="28">
        <f t="shared" si="788"/>
        <v>0</v>
      </c>
      <c r="AH1396" s="28">
        <f t="shared" si="789"/>
        <v>10250</v>
      </c>
      <c r="AI1396" s="28">
        <f t="shared" si="790"/>
        <v>12087.41</v>
      </c>
      <c r="AJ1396" s="29" t="str">
        <f t="shared" si="791"/>
        <v>N</v>
      </c>
      <c r="AK1396" s="30">
        <f t="shared" si="792"/>
        <v>0.39999999999999947</v>
      </c>
      <c r="AL1396" s="31">
        <f t="shared" si="793"/>
        <v>20500</v>
      </c>
      <c r="AM1396" s="31">
        <f t="shared" si="794"/>
        <v>100000</v>
      </c>
      <c r="AN1396" s="31">
        <f t="shared" si="795"/>
        <v>257500</v>
      </c>
      <c r="AO1396" s="31">
        <f t="shared" si="796"/>
        <v>10250</v>
      </c>
      <c r="AP1396" s="31">
        <f t="shared" si="797"/>
        <v>0</v>
      </c>
      <c r="AQ1396" s="31">
        <f t="shared" si="798"/>
        <v>10250</v>
      </c>
      <c r="AR1396" s="31">
        <f t="shared" si="799"/>
        <v>12087.41</v>
      </c>
      <c r="AS1396" s="32">
        <f t="shared" si="800"/>
        <v>0</v>
      </c>
      <c r="AT1396" s="33">
        <f t="shared" si="801"/>
        <v>20500</v>
      </c>
      <c r="AU1396" s="33">
        <f t="shared" si="802"/>
        <v>100000</v>
      </c>
      <c r="AV1396" s="33">
        <v>257894</v>
      </c>
      <c r="AW1396" s="33">
        <f t="shared" si="803"/>
        <v>0</v>
      </c>
      <c r="AX1396" s="33">
        <f t="shared" si="804"/>
        <v>0</v>
      </c>
      <c r="AY1396" s="34">
        <f t="shared" si="805"/>
        <v>36262.229999999996</v>
      </c>
    </row>
    <row r="1397" spans="1:51" ht="15" customHeight="1" x14ac:dyDescent="0.3">
      <c r="A1397" s="166" t="s">
        <v>2602</v>
      </c>
      <c r="B1397" s="99">
        <v>20432.79</v>
      </c>
      <c r="C1397" s="99">
        <v>31111.59</v>
      </c>
      <c r="D1397" s="99">
        <v>78794.39</v>
      </c>
      <c r="E1397" s="99">
        <v>76074.47</v>
      </c>
      <c r="F1397" s="133">
        <v>51000</v>
      </c>
      <c r="G1397" s="132">
        <v>12500</v>
      </c>
      <c r="H1397" s="182">
        <v>46397</v>
      </c>
      <c r="I1397" s="182">
        <v>46441</v>
      </c>
      <c r="J1397" s="166">
        <v>5</v>
      </c>
      <c r="K1397" s="166">
        <v>0.4</v>
      </c>
      <c r="L1397" s="167" t="s">
        <v>1206</v>
      </c>
      <c r="M1397" s="168" t="s">
        <v>1204</v>
      </c>
      <c r="N1397" s="169">
        <v>0</v>
      </c>
      <c r="O1397" s="21">
        <f t="shared" si="770"/>
        <v>4.5999999999999996</v>
      </c>
      <c r="P1397" s="21" t="str">
        <f t="shared" si="771"/>
        <v>N</v>
      </c>
      <c r="Q1397" s="22">
        <f t="shared" si="772"/>
        <v>51544.380000000005</v>
      </c>
      <c r="R1397" s="8" t="str">
        <f t="shared" si="773"/>
        <v>N</v>
      </c>
      <c r="S1397" s="23">
        <f t="shared" si="774"/>
        <v>9.1999999999999993</v>
      </c>
      <c r="T1397" s="24">
        <f t="shared" si="775"/>
        <v>20500</v>
      </c>
      <c r="U1397" s="24">
        <f t="shared" si="776"/>
        <v>100000</v>
      </c>
      <c r="V1397" s="24">
        <f t="shared" si="777"/>
        <v>257500</v>
      </c>
      <c r="W1397" s="24">
        <f t="shared" si="778"/>
        <v>10250</v>
      </c>
      <c r="X1397" s="24">
        <f t="shared" si="779"/>
        <v>0</v>
      </c>
      <c r="Y1397" s="24">
        <f t="shared" si="780"/>
        <v>10250</v>
      </c>
      <c r="Z1397" s="24">
        <f t="shared" si="781"/>
        <v>41294.380000000005</v>
      </c>
      <c r="AA1397" s="25" t="str">
        <f t="shared" si="782"/>
        <v>N</v>
      </c>
      <c r="AB1397" s="26">
        <f t="shared" si="783"/>
        <v>8.1999999999999993</v>
      </c>
      <c r="AC1397" s="27">
        <f t="shared" si="784"/>
        <v>20500</v>
      </c>
      <c r="AD1397" s="28">
        <f t="shared" si="785"/>
        <v>100000</v>
      </c>
      <c r="AE1397" s="28">
        <f t="shared" si="786"/>
        <v>257500</v>
      </c>
      <c r="AF1397" s="28">
        <f t="shared" si="787"/>
        <v>5477.8050000000003</v>
      </c>
      <c r="AG1397" s="28">
        <f t="shared" si="788"/>
        <v>0</v>
      </c>
      <c r="AH1397" s="28">
        <f t="shared" si="789"/>
        <v>5477.8050000000003</v>
      </c>
      <c r="AI1397" s="28">
        <f t="shared" si="790"/>
        <v>46066.575000000004</v>
      </c>
      <c r="AJ1397" s="29" t="str">
        <f t="shared" si="791"/>
        <v>N</v>
      </c>
      <c r="AK1397" s="30">
        <f t="shared" si="792"/>
        <v>7.1999999999999993</v>
      </c>
      <c r="AL1397" s="31">
        <f t="shared" si="793"/>
        <v>20500</v>
      </c>
      <c r="AM1397" s="31">
        <f t="shared" si="794"/>
        <v>100000</v>
      </c>
      <c r="AN1397" s="31">
        <f t="shared" si="795"/>
        <v>257500</v>
      </c>
      <c r="AO1397" s="31">
        <f t="shared" si="796"/>
        <v>5477.8050000000003</v>
      </c>
      <c r="AP1397" s="31">
        <f t="shared" si="797"/>
        <v>0</v>
      </c>
      <c r="AQ1397" s="31">
        <f t="shared" si="798"/>
        <v>5477.8050000000003</v>
      </c>
      <c r="AR1397" s="31">
        <f t="shared" si="799"/>
        <v>46066.575000000004</v>
      </c>
      <c r="AS1397" s="32">
        <f t="shared" si="800"/>
        <v>6.1999999999999993</v>
      </c>
      <c r="AT1397" s="33">
        <f t="shared" si="801"/>
        <v>20500</v>
      </c>
      <c r="AU1397" s="33">
        <f t="shared" si="802"/>
        <v>100000</v>
      </c>
      <c r="AV1397" s="33">
        <v>257895</v>
      </c>
      <c r="AW1397" s="33">
        <f t="shared" si="803"/>
        <v>0</v>
      </c>
      <c r="AX1397" s="33">
        <f t="shared" si="804"/>
        <v>51544.380000000005</v>
      </c>
      <c r="AY1397" s="34">
        <f t="shared" si="805"/>
        <v>184971.91000000003</v>
      </c>
    </row>
    <row r="1398" spans="1:51" ht="15" customHeight="1" x14ac:dyDescent="0.3">
      <c r="A1398" s="166" t="s">
        <v>2603</v>
      </c>
      <c r="B1398" s="99">
        <v>19626</v>
      </c>
      <c r="C1398" s="99">
        <v>28565.4</v>
      </c>
      <c r="D1398" s="99">
        <v>97270.29</v>
      </c>
      <c r="E1398" s="99">
        <v>91930.25</v>
      </c>
      <c r="F1398" s="133">
        <v>95000</v>
      </c>
      <c r="G1398" s="132">
        <v>12500</v>
      </c>
      <c r="H1398" s="182">
        <v>46324</v>
      </c>
      <c r="I1398" s="182">
        <v>46405</v>
      </c>
      <c r="J1398" s="166">
        <v>4.7</v>
      </c>
      <c r="K1398" s="166">
        <v>1.8</v>
      </c>
      <c r="L1398" s="167" t="s">
        <v>1206</v>
      </c>
      <c r="M1398" s="168" t="s">
        <v>1204</v>
      </c>
      <c r="N1398" s="169">
        <v>0.01</v>
      </c>
      <c r="O1398" s="21">
        <f t="shared" si="770"/>
        <v>2.9000000000000004</v>
      </c>
      <c r="P1398" s="21" t="str">
        <f t="shared" si="771"/>
        <v>N</v>
      </c>
      <c r="Q1398" s="22">
        <f t="shared" si="772"/>
        <v>48191.4</v>
      </c>
      <c r="R1398" s="8" t="str">
        <f t="shared" si="773"/>
        <v>N</v>
      </c>
      <c r="S1398" s="23">
        <f t="shared" si="774"/>
        <v>5.8000000000000007</v>
      </c>
      <c r="T1398" s="24">
        <f t="shared" si="775"/>
        <v>20500</v>
      </c>
      <c r="U1398" s="24">
        <f t="shared" si="776"/>
        <v>100000</v>
      </c>
      <c r="V1398" s="24">
        <f t="shared" si="777"/>
        <v>257500</v>
      </c>
      <c r="W1398" s="24">
        <f t="shared" si="778"/>
        <v>1364.8550000000032</v>
      </c>
      <c r="X1398" s="24">
        <f t="shared" si="779"/>
        <v>0</v>
      </c>
      <c r="Y1398" s="24">
        <f t="shared" si="780"/>
        <v>1364.8550000000032</v>
      </c>
      <c r="Z1398" s="24">
        <f t="shared" si="781"/>
        <v>47308.458999999995</v>
      </c>
      <c r="AA1398" s="25" t="str">
        <f t="shared" si="782"/>
        <v>N</v>
      </c>
      <c r="AB1398" s="26">
        <f t="shared" si="783"/>
        <v>4.8000000000000007</v>
      </c>
      <c r="AC1398" s="27">
        <f t="shared" si="784"/>
        <v>20500</v>
      </c>
      <c r="AD1398" s="28">
        <f t="shared" si="785"/>
        <v>100000</v>
      </c>
      <c r="AE1398" s="28">
        <f t="shared" si="786"/>
        <v>257500</v>
      </c>
      <c r="AF1398" s="28">
        <f t="shared" si="787"/>
        <v>682.4275000000016</v>
      </c>
      <c r="AG1398" s="28">
        <f t="shared" si="788"/>
        <v>0</v>
      </c>
      <c r="AH1398" s="28">
        <f t="shared" si="789"/>
        <v>682.4275000000016</v>
      </c>
      <c r="AI1398" s="28">
        <f t="shared" si="790"/>
        <v>48477.619640000004</v>
      </c>
      <c r="AJ1398" s="29" t="str">
        <f t="shared" si="791"/>
        <v>N</v>
      </c>
      <c r="AK1398" s="30">
        <f t="shared" si="792"/>
        <v>3.8000000000000007</v>
      </c>
      <c r="AL1398" s="31">
        <f t="shared" si="793"/>
        <v>20500</v>
      </c>
      <c r="AM1398" s="31">
        <f t="shared" si="794"/>
        <v>100000</v>
      </c>
      <c r="AN1398" s="31">
        <f t="shared" si="795"/>
        <v>257500</v>
      </c>
      <c r="AO1398" s="31">
        <f t="shared" si="796"/>
        <v>0</v>
      </c>
      <c r="AP1398" s="31">
        <f t="shared" si="797"/>
        <v>0</v>
      </c>
      <c r="AQ1398" s="31">
        <f t="shared" si="798"/>
        <v>0</v>
      </c>
      <c r="AR1398" s="31">
        <f t="shared" si="799"/>
        <v>49651.647611400003</v>
      </c>
      <c r="AS1398" s="32">
        <f t="shared" si="800"/>
        <v>2.8000000000000007</v>
      </c>
      <c r="AT1398" s="33">
        <f t="shared" si="801"/>
        <v>20500</v>
      </c>
      <c r="AU1398" s="33">
        <f t="shared" si="802"/>
        <v>100000</v>
      </c>
      <c r="AV1398" s="33">
        <v>257896</v>
      </c>
      <c r="AW1398" s="33">
        <f t="shared" si="803"/>
        <v>341.2137500000008</v>
      </c>
      <c r="AX1398" s="33">
        <f t="shared" si="804"/>
        <v>49806.950337514005</v>
      </c>
      <c r="AY1398" s="34">
        <f t="shared" si="805"/>
        <v>195244.67658891401</v>
      </c>
    </row>
    <row r="1399" spans="1:51" ht="15" customHeight="1" x14ac:dyDescent="0.3">
      <c r="A1399" s="166" t="s">
        <v>2604</v>
      </c>
      <c r="B1399" s="99">
        <v>13802.77</v>
      </c>
      <c r="C1399" s="99">
        <v>22569.93</v>
      </c>
      <c r="D1399" s="99">
        <v>83793.070000000007</v>
      </c>
      <c r="E1399" s="99">
        <v>77257.899999999994</v>
      </c>
      <c r="F1399" s="134">
        <v>51000</v>
      </c>
      <c r="G1399" s="132">
        <v>12500</v>
      </c>
      <c r="H1399" s="182">
        <v>46536</v>
      </c>
      <c r="I1399" s="182">
        <v>46616</v>
      </c>
      <c r="J1399" s="166">
        <v>1.8</v>
      </c>
      <c r="K1399" s="166">
        <v>0.1</v>
      </c>
      <c r="L1399" s="167" t="s">
        <v>1207</v>
      </c>
      <c r="M1399" s="168" t="s">
        <v>1205</v>
      </c>
      <c r="N1399" s="169">
        <v>0.03</v>
      </c>
      <c r="O1399" s="21">
        <f t="shared" si="770"/>
        <v>1.7</v>
      </c>
      <c r="P1399" s="21" t="str">
        <f t="shared" si="771"/>
        <v>N</v>
      </c>
      <c r="Q1399" s="22">
        <f t="shared" si="772"/>
        <v>36372.699999999997</v>
      </c>
      <c r="R1399" s="8" t="str">
        <f t="shared" si="773"/>
        <v>N</v>
      </c>
      <c r="S1399" s="23">
        <f t="shared" si="774"/>
        <v>1.7</v>
      </c>
      <c r="T1399" s="24">
        <f t="shared" si="775"/>
        <v>50000</v>
      </c>
      <c r="U1399" s="24">
        <f t="shared" si="776"/>
        <v>200000</v>
      </c>
      <c r="V1399" s="24">
        <f t="shared" si="777"/>
        <v>257500</v>
      </c>
      <c r="W1399" s="24">
        <f t="shared" si="778"/>
        <v>37463.881000000001</v>
      </c>
      <c r="X1399" s="24">
        <f t="shared" si="779"/>
        <v>0</v>
      </c>
      <c r="Y1399" s="24">
        <f t="shared" si="780"/>
        <v>37463.881000000001</v>
      </c>
      <c r="Z1399" s="24">
        <f t="shared" si="781"/>
        <v>0</v>
      </c>
      <c r="AA1399" s="25" t="str">
        <f t="shared" si="782"/>
        <v>N</v>
      </c>
      <c r="AB1399" s="26">
        <f t="shared" si="783"/>
        <v>0.7</v>
      </c>
      <c r="AC1399" s="27">
        <f t="shared" si="784"/>
        <v>50000</v>
      </c>
      <c r="AD1399" s="28">
        <f t="shared" si="785"/>
        <v>200000</v>
      </c>
      <c r="AE1399" s="28">
        <f t="shared" si="786"/>
        <v>257500</v>
      </c>
      <c r="AF1399" s="28">
        <f t="shared" si="787"/>
        <v>38587.797429999999</v>
      </c>
      <c r="AG1399" s="28">
        <f t="shared" si="788"/>
        <v>0</v>
      </c>
      <c r="AH1399" s="28">
        <f t="shared" si="789"/>
        <v>38587.797429999999</v>
      </c>
      <c r="AI1399" s="28">
        <f t="shared" si="790"/>
        <v>0</v>
      </c>
      <c r="AJ1399" s="29" t="str">
        <f t="shared" si="791"/>
        <v>N</v>
      </c>
      <c r="AK1399" s="30">
        <f t="shared" si="792"/>
        <v>0</v>
      </c>
      <c r="AL1399" s="31">
        <f t="shared" si="793"/>
        <v>50000</v>
      </c>
      <c r="AM1399" s="31">
        <f t="shared" si="794"/>
        <v>200000</v>
      </c>
      <c r="AN1399" s="31">
        <f t="shared" si="795"/>
        <v>257500</v>
      </c>
      <c r="AO1399" s="31">
        <f t="shared" si="796"/>
        <v>0</v>
      </c>
      <c r="AP1399" s="31">
        <f t="shared" si="797"/>
        <v>0</v>
      </c>
      <c r="AQ1399" s="31">
        <f t="shared" si="798"/>
        <v>0</v>
      </c>
      <c r="AR1399" s="31">
        <f t="shared" si="799"/>
        <v>0</v>
      </c>
      <c r="AS1399" s="32">
        <f t="shared" si="800"/>
        <v>0</v>
      </c>
      <c r="AT1399" s="33">
        <f t="shared" si="801"/>
        <v>50000</v>
      </c>
      <c r="AU1399" s="33">
        <f t="shared" si="802"/>
        <v>200000</v>
      </c>
      <c r="AV1399" s="33">
        <v>257897</v>
      </c>
      <c r="AW1399" s="33">
        <f t="shared" si="803"/>
        <v>0</v>
      </c>
      <c r="AX1399" s="33">
        <f t="shared" si="804"/>
        <v>0</v>
      </c>
      <c r="AY1399" s="34">
        <f t="shared" si="805"/>
        <v>0</v>
      </c>
    </row>
    <row r="1400" spans="1:51" ht="15" customHeight="1" x14ac:dyDescent="0.3">
      <c r="A1400" s="166" t="s">
        <v>2605</v>
      </c>
      <c r="B1400" s="99">
        <v>17307.900000000001</v>
      </c>
      <c r="C1400" s="99">
        <v>28655.67</v>
      </c>
      <c r="D1400" s="99">
        <v>108190.83</v>
      </c>
      <c r="E1400" s="99">
        <v>107840.77</v>
      </c>
      <c r="F1400" s="134">
        <v>95000</v>
      </c>
      <c r="G1400" s="132">
        <v>12500</v>
      </c>
      <c r="H1400" s="182">
        <v>46446</v>
      </c>
      <c r="I1400" s="182">
        <v>46462</v>
      </c>
      <c r="J1400" s="166">
        <v>1.6</v>
      </c>
      <c r="K1400" s="166">
        <v>1</v>
      </c>
      <c r="L1400" s="167" t="s">
        <v>1207</v>
      </c>
      <c r="M1400" s="168" t="s">
        <v>1203</v>
      </c>
      <c r="N1400" s="169">
        <v>2.7E-2</v>
      </c>
      <c r="O1400" s="21">
        <f t="shared" si="770"/>
        <v>0.60000000000000009</v>
      </c>
      <c r="P1400" s="21" t="str">
        <f t="shared" si="771"/>
        <v>N</v>
      </c>
      <c r="Q1400" s="22">
        <f t="shared" si="772"/>
        <v>45963.57</v>
      </c>
      <c r="R1400" s="8" t="str">
        <f t="shared" si="773"/>
        <v>N</v>
      </c>
      <c r="S1400" s="23">
        <f t="shared" si="774"/>
        <v>0.80000000000000016</v>
      </c>
      <c r="T1400" s="24">
        <f t="shared" si="775"/>
        <v>50000</v>
      </c>
      <c r="U1400" s="24">
        <f t="shared" si="776"/>
        <v>200000</v>
      </c>
      <c r="V1400" s="24">
        <f t="shared" si="777"/>
        <v>257500</v>
      </c>
      <c r="W1400" s="24">
        <f t="shared" si="778"/>
        <v>35403.439792499994</v>
      </c>
      <c r="X1400" s="24">
        <f t="shared" si="779"/>
        <v>0</v>
      </c>
      <c r="Y1400" s="24">
        <f t="shared" si="780"/>
        <v>35403.439792499994</v>
      </c>
      <c r="Z1400" s="24">
        <f t="shared" si="781"/>
        <v>11801.146597500003</v>
      </c>
      <c r="AA1400" s="25" t="str">
        <f t="shared" si="782"/>
        <v>N</v>
      </c>
      <c r="AB1400" s="26">
        <f t="shared" si="783"/>
        <v>0</v>
      </c>
      <c r="AC1400" s="27">
        <f t="shared" si="784"/>
        <v>50000</v>
      </c>
      <c r="AD1400" s="28">
        <f t="shared" si="785"/>
        <v>200000</v>
      </c>
      <c r="AE1400" s="28">
        <f t="shared" si="786"/>
        <v>257500</v>
      </c>
      <c r="AF1400" s="28">
        <f t="shared" si="787"/>
        <v>0</v>
      </c>
      <c r="AG1400" s="28">
        <f t="shared" si="788"/>
        <v>0</v>
      </c>
      <c r="AH1400" s="28">
        <f t="shared" si="789"/>
        <v>0</v>
      </c>
      <c r="AI1400" s="28">
        <f t="shared" si="790"/>
        <v>0</v>
      </c>
      <c r="AJ1400" s="29" t="str">
        <f t="shared" si="791"/>
        <v>N</v>
      </c>
      <c r="AK1400" s="30">
        <f t="shared" si="792"/>
        <v>0</v>
      </c>
      <c r="AL1400" s="31">
        <f t="shared" si="793"/>
        <v>50000</v>
      </c>
      <c r="AM1400" s="31">
        <f t="shared" si="794"/>
        <v>200000</v>
      </c>
      <c r="AN1400" s="31">
        <f t="shared" si="795"/>
        <v>257500</v>
      </c>
      <c r="AO1400" s="31">
        <f t="shared" si="796"/>
        <v>0</v>
      </c>
      <c r="AP1400" s="31">
        <f t="shared" si="797"/>
        <v>0</v>
      </c>
      <c r="AQ1400" s="31">
        <f t="shared" si="798"/>
        <v>0</v>
      </c>
      <c r="AR1400" s="31">
        <f t="shared" si="799"/>
        <v>0</v>
      </c>
      <c r="AS1400" s="32">
        <f t="shared" si="800"/>
        <v>0</v>
      </c>
      <c r="AT1400" s="33">
        <f t="shared" si="801"/>
        <v>50000</v>
      </c>
      <c r="AU1400" s="33">
        <f t="shared" si="802"/>
        <v>200000</v>
      </c>
      <c r="AV1400" s="33">
        <v>257898</v>
      </c>
      <c r="AW1400" s="33">
        <f t="shared" si="803"/>
        <v>0</v>
      </c>
      <c r="AX1400" s="33">
        <f t="shared" si="804"/>
        <v>0</v>
      </c>
      <c r="AY1400" s="34">
        <f t="shared" si="805"/>
        <v>11801.146597500003</v>
      </c>
    </row>
    <row r="1401" spans="1:51" ht="15" customHeight="1" x14ac:dyDescent="0.3">
      <c r="A1401" s="166" t="s">
        <v>2606</v>
      </c>
      <c r="B1401" s="99">
        <v>17549.89</v>
      </c>
      <c r="C1401" s="99">
        <v>15143.68</v>
      </c>
      <c r="D1401" s="99">
        <v>70176.09</v>
      </c>
      <c r="E1401" s="99">
        <v>61167.69</v>
      </c>
      <c r="F1401" s="134">
        <v>121000</v>
      </c>
      <c r="G1401" s="132">
        <v>0</v>
      </c>
      <c r="H1401" s="182">
        <v>46507</v>
      </c>
      <c r="I1401" s="182">
        <v>46545</v>
      </c>
      <c r="J1401" s="166">
        <v>2.9</v>
      </c>
      <c r="K1401" s="166">
        <v>1.7</v>
      </c>
      <c r="L1401" s="167" t="s">
        <v>1207</v>
      </c>
      <c r="M1401" s="168" t="s">
        <v>1205</v>
      </c>
      <c r="N1401" s="169">
        <v>0.06</v>
      </c>
      <c r="O1401" s="21">
        <f t="shared" si="770"/>
        <v>1.2</v>
      </c>
      <c r="P1401" s="21" t="str">
        <f t="shared" si="771"/>
        <v>N</v>
      </c>
      <c r="Q1401" s="22">
        <f t="shared" si="772"/>
        <v>32693.57</v>
      </c>
      <c r="R1401" s="8" t="str">
        <f t="shared" si="773"/>
        <v>N</v>
      </c>
      <c r="S1401" s="23">
        <f t="shared" si="774"/>
        <v>1.2</v>
      </c>
      <c r="T1401" s="24">
        <f t="shared" si="775"/>
        <v>50000</v>
      </c>
      <c r="U1401" s="24">
        <f t="shared" si="776"/>
        <v>200000</v>
      </c>
      <c r="V1401" s="24">
        <f t="shared" si="777"/>
        <v>257500</v>
      </c>
      <c r="W1401" s="24">
        <f t="shared" si="778"/>
        <v>34655.184200000003</v>
      </c>
      <c r="X1401" s="24">
        <f t="shared" si="779"/>
        <v>0</v>
      </c>
      <c r="Y1401" s="24">
        <f t="shared" si="780"/>
        <v>34655.184200000003</v>
      </c>
      <c r="Z1401" s="24">
        <f t="shared" si="781"/>
        <v>0</v>
      </c>
      <c r="AA1401" s="25" t="str">
        <f t="shared" si="782"/>
        <v>N</v>
      </c>
      <c r="AB1401" s="26">
        <f t="shared" si="783"/>
        <v>0.19999999999999996</v>
      </c>
      <c r="AC1401" s="27">
        <f t="shared" si="784"/>
        <v>50000</v>
      </c>
      <c r="AD1401" s="28">
        <f t="shared" si="785"/>
        <v>200000</v>
      </c>
      <c r="AE1401" s="28">
        <f t="shared" si="786"/>
        <v>257500</v>
      </c>
      <c r="AF1401" s="28">
        <f t="shared" si="787"/>
        <v>36734.495252000008</v>
      </c>
      <c r="AG1401" s="28">
        <f t="shared" si="788"/>
        <v>0</v>
      </c>
      <c r="AH1401" s="28">
        <f t="shared" si="789"/>
        <v>36734.495252000008</v>
      </c>
      <c r="AI1401" s="28">
        <f t="shared" si="790"/>
        <v>0</v>
      </c>
      <c r="AJ1401" s="29" t="str">
        <f t="shared" si="791"/>
        <v>N</v>
      </c>
      <c r="AK1401" s="30">
        <f t="shared" si="792"/>
        <v>0</v>
      </c>
      <c r="AL1401" s="31">
        <f t="shared" si="793"/>
        <v>50000</v>
      </c>
      <c r="AM1401" s="31">
        <f t="shared" si="794"/>
        <v>200000</v>
      </c>
      <c r="AN1401" s="31">
        <f t="shared" si="795"/>
        <v>257500</v>
      </c>
      <c r="AO1401" s="31">
        <f t="shared" si="796"/>
        <v>0</v>
      </c>
      <c r="AP1401" s="31">
        <f t="shared" si="797"/>
        <v>0</v>
      </c>
      <c r="AQ1401" s="31">
        <f t="shared" si="798"/>
        <v>0</v>
      </c>
      <c r="AR1401" s="31">
        <f t="shared" si="799"/>
        <v>0</v>
      </c>
      <c r="AS1401" s="32">
        <f t="shared" si="800"/>
        <v>0</v>
      </c>
      <c r="AT1401" s="33">
        <f t="shared" si="801"/>
        <v>50000</v>
      </c>
      <c r="AU1401" s="33">
        <f t="shared" si="802"/>
        <v>200000</v>
      </c>
      <c r="AV1401" s="33">
        <v>257899</v>
      </c>
      <c r="AW1401" s="33">
        <f t="shared" si="803"/>
        <v>0</v>
      </c>
      <c r="AX1401" s="33">
        <f t="shared" si="804"/>
        <v>0</v>
      </c>
      <c r="AY1401" s="34">
        <f t="shared" si="805"/>
        <v>0</v>
      </c>
    </row>
    <row r="1402" spans="1:51" ht="15" customHeight="1" x14ac:dyDescent="0.3">
      <c r="A1402" s="166" t="s">
        <v>2607</v>
      </c>
      <c r="B1402" s="99">
        <v>8042.02</v>
      </c>
      <c r="C1402" s="99">
        <v>13868.75</v>
      </c>
      <c r="D1402" s="99">
        <v>62901.53</v>
      </c>
      <c r="E1402" s="99">
        <v>54918.89</v>
      </c>
      <c r="F1402" s="134">
        <v>126000</v>
      </c>
      <c r="G1402" s="132">
        <v>12500</v>
      </c>
      <c r="H1402" s="182">
        <v>46432</v>
      </c>
      <c r="I1402" s="182">
        <v>46444</v>
      </c>
      <c r="J1402" s="166">
        <v>2.6</v>
      </c>
      <c r="K1402" s="166">
        <v>1.3</v>
      </c>
      <c r="L1402" s="167" t="s">
        <v>1207</v>
      </c>
      <c r="M1402" s="168" t="s">
        <v>1204</v>
      </c>
      <c r="N1402" s="169">
        <v>0.01</v>
      </c>
      <c r="O1402" s="21">
        <f t="shared" si="770"/>
        <v>1.3</v>
      </c>
      <c r="P1402" s="21" t="str">
        <f t="shared" si="771"/>
        <v>N</v>
      </c>
      <c r="Q1402" s="22">
        <f t="shared" si="772"/>
        <v>21910.77</v>
      </c>
      <c r="R1402" s="8" t="str">
        <f t="shared" si="773"/>
        <v>N</v>
      </c>
      <c r="S1402" s="23">
        <f t="shared" si="774"/>
        <v>2.6</v>
      </c>
      <c r="T1402" s="24">
        <f t="shared" si="775"/>
        <v>50000</v>
      </c>
      <c r="U1402" s="24">
        <f t="shared" si="776"/>
        <v>200000</v>
      </c>
      <c r="V1402" s="24">
        <f t="shared" si="777"/>
        <v>257500</v>
      </c>
      <c r="W1402" s="24">
        <f t="shared" si="778"/>
        <v>11064.93885</v>
      </c>
      <c r="X1402" s="24">
        <f t="shared" si="779"/>
        <v>0</v>
      </c>
      <c r="Y1402" s="24">
        <f t="shared" si="780"/>
        <v>11064.93885</v>
      </c>
      <c r="Z1402" s="24">
        <f t="shared" si="781"/>
        <v>11064.93885</v>
      </c>
      <c r="AA1402" s="25" t="str">
        <f t="shared" si="782"/>
        <v>N</v>
      </c>
      <c r="AB1402" s="26">
        <f t="shared" si="783"/>
        <v>1.6</v>
      </c>
      <c r="AC1402" s="27">
        <f t="shared" si="784"/>
        <v>50000</v>
      </c>
      <c r="AD1402" s="28">
        <f t="shared" si="785"/>
        <v>200000</v>
      </c>
      <c r="AE1402" s="28">
        <f t="shared" si="786"/>
        <v>257500</v>
      </c>
      <c r="AF1402" s="28">
        <f t="shared" si="787"/>
        <v>11175.5882385</v>
      </c>
      <c r="AG1402" s="28">
        <f t="shared" si="788"/>
        <v>0</v>
      </c>
      <c r="AH1402" s="28">
        <f t="shared" si="789"/>
        <v>11175.5882385</v>
      </c>
      <c r="AI1402" s="28">
        <f t="shared" si="790"/>
        <v>11175.5882385</v>
      </c>
      <c r="AJ1402" s="29" t="str">
        <f t="shared" si="791"/>
        <v>N</v>
      </c>
      <c r="AK1402" s="30">
        <f t="shared" si="792"/>
        <v>0.60000000000000009</v>
      </c>
      <c r="AL1402" s="31">
        <f t="shared" si="793"/>
        <v>50000</v>
      </c>
      <c r="AM1402" s="31">
        <f t="shared" si="794"/>
        <v>200000</v>
      </c>
      <c r="AN1402" s="31">
        <f t="shared" si="795"/>
        <v>257500</v>
      </c>
      <c r="AO1402" s="31">
        <f t="shared" si="796"/>
        <v>11287.344120885</v>
      </c>
      <c r="AP1402" s="31">
        <f t="shared" si="797"/>
        <v>0</v>
      </c>
      <c r="AQ1402" s="31">
        <f t="shared" si="798"/>
        <v>11287.344120885</v>
      </c>
      <c r="AR1402" s="31">
        <f t="shared" si="799"/>
        <v>11287.344120885</v>
      </c>
      <c r="AS1402" s="32">
        <f t="shared" si="800"/>
        <v>0</v>
      </c>
      <c r="AT1402" s="33">
        <f t="shared" si="801"/>
        <v>50000</v>
      </c>
      <c r="AU1402" s="33">
        <f t="shared" si="802"/>
        <v>200000</v>
      </c>
      <c r="AV1402" s="33">
        <v>257900</v>
      </c>
      <c r="AW1402" s="33">
        <f t="shared" si="803"/>
        <v>0</v>
      </c>
      <c r="AX1402" s="33">
        <f t="shared" si="804"/>
        <v>0</v>
      </c>
      <c r="AY1402" s="34">
        <f t="shared" si="805"/>
        <v>33527.871209384997</v>
      </c>
    </row>
    <row r="1403" spans="1:51" ht="15" customHeight="1" x14ac:dyDescent="0.3">
      <c r="A1403" s="166" t="s">
        <v>2608</v>
      </c>
      <c r="B1403" s="99">
        <v>5774.56</v>
      </c>
      <c r="C1403" s="99">
        <v>32080.29</v>
      </c>
      <c r="D1403" s="99">
        <v>112651.39</v>
      </c>
      <c r="E1403" s="99">
        <v>107865.92</v>
      </c>
      <c r="F1403" s="134">
        <v>152000</v>
      </c>
      <c r="G1403" s="132">
        <v>0</v>
      </c>
      <c r="H1403" s="182">
        <v>46428</v>
      </c>
      <c r="I1403" s="182">
        <v>46491</v>
      </c>
      <c r="J1403" s="166">
        <v>4.2</v>
      </c>
      <c r="K1403" s="166">
        <v>3.4</v>
      </c>
      <c r="L1403" s="167" t="s">
        <v>1206</v>
      </c>
      <c r="M1403" s="168" t="s">
        <v>1203</v>
      </c>
      <c r="N1403" s="169">
        <v>0.02</v>
      </c>
      <c r="O1403" s="21">
        <f t="shared" si="770"/>
        <v>0.80000000000000027</v>
      </c>
      <c r="P1403" s="21" t="str">
        <f t="shared" si="771"/>
        <v>N</v>
      </c>
      <c r="Q1403" s="22">
        <f t="shared" si="772"/>
        <v>37854.85</v>
      </c>
      <c r="R1403" s="8" t="str">
        <f t="shared" si="773"/>
        <v>N</v>
      </c>
      <c r="S1403" s="23">
        <f t="shared" si="774"/>
        <v>1.0666666666666671</v>
      </c>
      <c r="T1403" s="24">
        <f t="shared" si="775"/>
        <v>20500</v>
      </c>
      <c r="U1403" s="24">
        <f t="shared" si="776"/>
        <v>100000</v>
      </c>
      <c r="V1403" s="24">
        <f t="shared" si="777"/>
        <v>257500</v>
      </c>
      <c r="W1403" s="24">
        <f t="shared" si="778"/>
        <v>0</v>
      </c>
      <c r="X1403" s="24">
        <f t="shared" si="779"/>
        <v>0</v>
      </c>
      <c r="Y1403" s="24">
        <f t="shared" si="780"/>
        <v>0</v>
      </c>
      <c r="Z1403" s="24">
        <f t="shared" si="781"/>
        <v>38611.947</v>
      </c>
      <c r="AA1403" s="25" t="str">
        <f t="shared" si="782"/>
        <v>N</v>
      </c>
      <c r="AB1403" s="26">
        <f t="shared" si="783"/>
        <v>6.6666666666667096E-2</v>
      </c>
      <c r="AC1403" s="27">
        <f t="shared" si="784"/>
        <v>20500</v>
      </c>
      <c r="AD1403" s="28">
        <f t="shared" si="785"/>
        <v>100000</v>
      </c>
      <c r="AE1403" s="28">
        <f t="shared" si="786"/>
        <v>257500</v>
      </c>
      <c r="AF1403" s="28">
        <f t="shared" si="787"/>
        <v>0</v>
      </c>
      <c r="AG1403" s="28">
        <f t="shared" si="788"/>
        <v>0</v>
      </c>
      <c r="AH1403" s="28">
        <f t="shared" si="789"/>
        <v>0</v>
      </c>
      <c r="AI1403" s="28">
        <f t="shared" si="790"/>
        <v>39384.185940000003</v>
      </c>
      <c r="AJ1403" s="29" t="str">
        <f t="shared" si="791"/>
        <v>N</v>
      </c>
      <c r="AK1403" s="30">
        <f t="shared" si="792"/>
        <v>0</v>
      </c>
      <c r="AL1403" s="31">
        <f t="shared" si="793"/>
        <v>20500</v>
      </c>
      <c r="AM1403" s="31">
        <f t="shared" si="794"/>
        <v>100000</v>
      </c>
      <c r="AN1403" s="31">
        <f t="shared" si="795"/>
        <v>257500</v>
      </c>
      <c r="AO1403" s="31">
        <f t="shared" si="796"/>
        <v>0</v>
      </c>
      <c r="AP1403" s="31">
        <f t="shared" si="797"/>
        <v>0</v>
      </c>
      <c r="AQ1403" s="31">
        <f t="shared" si="798"/>
        <v>0</v>
      </c>
      <c r="AR1403" s="31">
        <f t="shared" si="799"/>
        <v>0</v>
      </c>
      <c r="AS1403" s="32">
        <f t="shared" si="800"/>
        <v>0</v>
      </c>
      <c r="AT1403" s="33">
        <f t="shared" si="801"/>
        <v>20500</v>
      </c>
      <c r="AU1403" s="33">
        <f t="shared" si="802"/>
        <v>100000</v>
      </c>
      <c r="AV1403" s="33">
        <v>257901</v>
      </c>
      <c r="AW1403" s="33">
        <f t="shared" si="803"/>
        <v>0</v>
      </c>
      <c r="AX1403" s="33">
        <f t="shared" si="804"/>
        <v>0</v>
      </c>
      <c r="AY1403" s="34">
        <f t="shared" si="805"/>
        <v>77996.13294000001</v>
      </c>
    </row>
    <row r="1404" spans="1:51" ht="15" customHeight="1" x14ac:dyDescent="0.3">
      <c r="A1404" s="166" t="s">
        <v>2609</v>
      </c>
      <c r="B1404" s="99">
        <v>16143.43</v>
      </c>
      <c r="C1404" s="99">
        <v>20624.330000000002</v>
      </c>
      <c r="D1404" s="99">
        <v>69994.289999999994</v>
      </c>
      <c r="E1404" s="99">
        <v>68479.97</v>
      </c>
      <c r="F1404" s="134">
        <v>122000</v>
      </c>
      <c r="G1404" s="132">
        <v>26667</v>
      </c>
      <c r="H1404" s="182">
        <v>46438</v>
      </c>
      <c r="I1404" s="182">
        <v>46498</v>
      </c>
      <c r="J1404" s="166">
        <v>3.8</v>
      </c>
      <c r="K1404" s="166">
        <v>0.5</v>
      </c>
      <c r="L1404" s="167" t="s">
        <v>1206</v>
      </c>
      <c r="M1404" s="168" t="s">
        <v>1204</v>
      </c>
      <c r="N1404" s="169">
        <v>0.02</v>
      </c>
      <c r="O1404" s="21">
        <f t="shared" si="770"/>
        <v>3.3</v>
      </c>
      <c r="P1404" s="21" t="str">
        <f t="shared" si="771"/>
        <v>N</v>
      </c>
      <c r="Q1404" s="22">
        <f t="shared" si="772"/>
        <v>36767.760000000002</v>
      </c>
      <c r="R1404" s="8" t="str">
        <f t="shared" si="773"/>
        <v>N</v>
      </c>
      <c r="S1404" s="23">
        <f t="shared" si="774"/>
        <v>6.6</v>
      </c>
      <c r="T1404" s="24">
        <f t="shared" si="775"/>
        <v>20500</v>
      </c>
      <c r="U1404" s="24">
        <f t="shared" si="776"/>
        <v>100000</v>
      </c>
      <c r="V1404" s="24">
        <f t="shared" si="777"/>
        <v>257500</v>
      </c>
      <c r="W1404" s="24">
        <f t="shared" si="778"/>
        <v>10250</v>
      </c>
      <c r="X1404" s="24">
        <f t="shared" si="779"/>
        <v>0</v>
      </c>
      <c r="Y1404" s="24">
        <f t="shared" si="780"/>
        <v>10250</v>
      </c>
      <c r="Z1404" s="24">
        <f t="shared" si="781"/>
        <v>27253.1152</v>
      </c>
      <c r="AA1404" s="25" t="str">
        <f t="shared" si="782"/>
        <v>N</v>
      </c>
      <c r="AB1404" s="26">
        <f t="shared" si="783"/>
        <v>5.6</v>
      </c>
      <c r="AC1404" s="27">
        <f t="shared" si="784"/>
        <v>20500</v>
      </c>
      <c r="AD1404" s="28">
        <f t="shared" si="785"/>
        <v>100000</v>
      </c>
      <c r="AE1404" s="28">
        <f t="shared" si="786"/>
        <v>257500</v>
      </c>
      <c r="AF1404" s="28">
        <f t="shared" si="787"/>
        <v>9877.8550000000032</v>
      </c>
      <c r="AG1404" s="28">
        <f t="shared" si="788"/>
        <v>0</v>
      </c>
      <c r="AH1404" s="28">
        <f t="shared" si="789"/>
        <v>9877.8550000000032</v>
      </c>
      <c r="AI1404" s="28">
        <f t="shared" si="790"/>
        <v>28375.322503999996</v>
      </c>
      <c r="AJ1404" s="29" t="str">
        <f t="shared" si="791"/>
        <v>N</v>
      </c>
      <c r="AK1404" s="30">
        <f t="shared" si="792"/>
        <v>4.5999999999999996</v>
      </c>
      <c r="AL1404" s="31">
        <f t="shared" si="793"/>
        <v>20500</v>
      </c>
      <c r="AM1404" s="31">
        <f t="shared" si="794"/>
        <v>100000</v>
      </c>
      <c r="AN1404" s="31">
        <f t="shared" si="795"/>
        <v>257500</v>
      </c>
      <c r="AO1404" s="31">
        <f t="shared" si="796"/>
        <v>9877.8550000000032</v>
      </c>
      <c r="AP1404" s="31">
        <f t="shared" si="797"/>
        <v>0</v>
      </c>
      <c r="AQ1404" s="31">
        <f t="shared" si="798"/>
        <v>9877.8550000000032</v>
      </c>
      <c r="AR1404" s="31">
        <f t="shared" si="799"/>
        <v>29140.386054079994</v>
      </c>
      <c r="AS1404" s="32">
        <f t="shared" si="800"/>
        <v>3.5999999999999996</v>
      </c>
      <c r="AT1404" s="33">
        <f t="shared" si="801"/>
        <v>20500</v>
      </c>
      <c r="AU1404" s="33">
        <f t="shared" si="802"/>
        <v>100000</v>
      </c>
      <c r="AV1404" s="33">
        <v>257902</v>
      </c>
      <c r="AW1404" s="33">
        <f t="shared" si="803"/>
        <v>0</v>
      </c>
      <c r="AX1404" s="33">
        <f t="shared" si="804"/>
        <v>39798.6058751616</v>
      </c>
      <c r="AY1404" s="34">
        <f t="shared" si="805"/>
        <v>124567.42963324158</v>
      </c>
    </row>
    <row r="1405" spans="1:51" ht="15" customHeight="1" x14ac:dyDescent="0.3">
      <c r="A1405" s="166" t="s">
        <v>2610</v>
      </c>
      <c r="B1405" s="99">
        <v>13662.89</v>
      </c>
      <c r="C1405" s="99">
        <v>2687.68</v>
      </c>
      <c r="D1405" s="99">
        <v>42323.79</v>
      </c>
      <c r="E1405" s="99">
        <v>29821.74</v>
      </c>
      <c r="F1405" s="134">
        <v>120000</v>
      </c>
      <c r="G1405" s="132">
        <v>0</v>
      </c>
      <c r="H1405" s="182">
        <v>46524</v>
      </c>
      <c r="I1405" s="182">
        <v>46541</v>
      </c>
      <c r="J1405" s="166">
        <v>3.6</v>
      </c>
      <c r="K1405" s="166">
        <v>2.5</v>
      </c>
      <c r="L1405" s="167" t="s">
        <v>1206</v>
      </c>
      <c r="M1405" s="168" t="s">
        <v>1204</v>
      </c>
      <c r="N1405" s="169">
        <v>0.02</v>
      </c>
      <c r="O1405" s="21">
        <f t="shared" si="770"/>
        <v>1.1000000000000001</v>
      </c>
      <c r="P1405" s="21" t="str">
        <f t="shared" si="771"/>
        <v>N</v>
      </c>
      <c r="Q1405" s="22">
        <f t="shared" si="772"/>
        <v>16350.57</v>
      </c>
      <c r="R1405" s="8" t="str">
        <f t="shared" si="773"/>
        <v>N</v>
      </c>
      <c r="S1405" s="23">
        <f t="shared" si="774"/>
        <v>2.2000000000000002</v>
      </c>
      <c r="T1405" s="24">
        <f t="shared" si="775"/>
        <v>20500</v>
      </c>
      <c r="U1405" s="24">
        <f t="shared" si="776"/>
        <v>100000</v>
      </c>
      <c r="V1405" s="24">
        <f t="shared" si="777"/>
        <v>257500</v>
      </c>
      <c r="W1405" s="24">
        <f t="shared" si="778"/>
        <v>8338.7906999999996</v>
      </c>
      <c r="X1405" s="24">
        <f t="shared" si="779"/>
        <v>0</v>
      </c>
      <c r="Y1405" s="24">
        <f t="shared" si="780"/>
        <v>8338.7906999999996</v>
      </c>
      <c r="Z1405" s="24">
        <f t="shared" si="781"/>
        <v>8338.7906999999996</v>
      </c>
      <c r="AA1405" s="25" t="str">
        <f t="shared" si="782"/>
        <v>N</v>
      </c>
      <c r="AB1405" s="26">
        <f t="shared" si="783"/>
        <v>1.2000000000000002</v>
      </c>
      <c r="AC1405" s="27">
        <f t="shared" si="784"/>
        <v>20500</v>
      </c>
      <c r="AD1405" s="28">
        <f t="shared" si="785"/>
        <v>100000</v>
      </c>
      <c r="AE1405" s="28">
        <f t="shared" si="786"/>
        <v>257500</v>
      </c>
      <c r="AF1405" s="28">
        <f t="shared" si="787"/>
        <v>8505.5665140000001</v>
      </c>
      <c r="AG1405" s="28">
        <f t="shared" si="788"/>
        <v>0</v>
      </c>
      <c r="AH1405" s="28">
        <f t="shared" si="789"/>
        <v>8505.5665140000001</v>
      </c>
      <c r="AI1405" s="28">
        <f t="shared" si="790"/>
        <v>8505.5665140000001</v>
      </c>
      <c r="AJ1405" s="29" t="str">
        <f t="shared" si="791"/>
        <v>N</v>
      </c>
      <c r="AK1405" s="30">
        <f t="shared" si="792"/>
        <v>0.20000000000000018</v>
      </c>
      <c r="AL1405" s="31">
        <f t="shared" si="793"/>
        <v>20500</v>
      </c>
      <c r="AM1405" s="31">
        <f t="shared" si="794"/>
        <v>100000</v>
      </c>
      <c r="AN1405" s="31">
        <f t="shared" si="795"/>
        <v>257500</v>
      </c>
      <c r="AO1405" s="31">
        <f t="shared" si="796"/>
        <v>8675.6778442800005</v>
      </c>
      <c r="AP1405" s="31">
        <f t="shared" si="797"/>
        <v>0</v>
      </c>
      <c r="AQ1405" s="31">
        <f t="shared" si="798"/>
        <v>8675.6778442800005</v>
      </c>
      <c r="AR1405" s="31">
        <f t="shared" si="799"/>
        <v>8675.6778442800005</v>
      </c>
      <c r="AS1405" s="32">
        <f t="shared" si="800"/>
        <v>0</v>
      </c>
      <c r="AT1405" s="33">
        <f t="shared" si="801"/>
        <v>20500</v>
      </c>
      <c r="AU1405" s="33">
        <f t="shared" si="802"/>
        <v>100000</v>
      </c>
      <c r="AV1405" s="33">
        <v>257903</v>
      </c>
      <c r="AW1405" s="33">
        <f t="shared" si="803"/>
        <v>0</v>
      </c>
      <c r="AX1405" s="33">
        <f t="shared" si="804"/>
        <v>0</v>
      </c>
      <c r="AY1405" s="34">
        <f t="shared" si="805"/>
        <v>25520.035058280002</v>
      </c>
    </row>
    <row r="1406" spans="1:51" ht="15" customHeight="1" x14ac:dyDescent="0.3">
      <c r="A1406" s="166" t="s">
        <v>2611</v>
      </c>
      <c r="B1406" s="99">
        <v>18636.900000000001</v>
      </c>
      <c r="C1406" s="99">
        <v>28921.15</v>
      </c>
      <c r="D1406" s="99">
        <v>101505.64</v>
      </c>
      <c r="E1406" s="99">
        <v>91330.37</v>
      </c>
      <c r="F1406" s="134">
        <v>221000</v>
      </c>
      <c r="G1406" s="132">
        <v>12500</v>
      </c>
      <c r="H1406" s="182">
        <v>46224</v>
      </c>
      <c r="I1406" s="182">
        <v>46306</v>
      </c>
      <c r="J1406" s="166">
        <v>4.9000000000000004</v>
      </c>
      <c r="K1406" s="166">
        <v>3.5</v>
      </c>
      <c r="L1406" s="167" t="s">
        <v>1206</v>
      </c>
      <c r="M1406" s="168" t="s">
        <v>1204</v>
      </c>
      <c r="N1406" s="169">
        <v>0.04</v>
      </c>
      <c r="O1406" s="21">
        <f t="shared" si="770"/>
        <v>1.4000000000000004</v>
      </c>
      <c r="P1406" s="21" t="str">
        <f t="shared" si="771"/>
        <v>N</v>
      </c>
      <c r="Q1406" s="22">
        <f t="shared" si="772"/>
        <v>47558.05</v>
      </c>
      <c r="R1406" s="8" t="str">
        <f t="shared" si="773"/>
        <v>N</v>
      </c>
      <c r="S1406" s="23">
        <f t="shared" si="774"/>
        <v>2.8000000000000007</v>
      </c>
      <c r="T1406" s="24">
        <f t="shared" si="775"/>
        <v>20500</v>
      </c>
      <c r="U1406" s="24">
        <f t="shared" si="776"/>
        <v>100000</v>
      </c>
      <c r="V1406" s="24">
        <f t="shared" si="777"/>
        <v>257500</v>
      </c>
      <c r="W1406" s="24">
        <f t="shared" si="778"/>
        <v>0</v>
      </c>
      <c r="X1406" s="24">
        <f t="shared" si="779"/>
        <v>0</v>
      </c>
      <c r="Y1406" s="24">
        <f t="shared" si="780"/>
        <v>0</v>
      </c>
      <c r="Z1406" s="24">
        <f t="shared" si="781"/>
        <v>49460.372000000003</v>
      </c>
      <c r="AA1406" s="25" t="str">
        <f t="shared" si="782"/>
        <v>N</v>
      </c>
      <c r="AB1406" s="26">
        <f t="shared" si="783"/>
        <v>1.8000000000000007</v>
      </c>
      <c r="AC1406" s="27">
        <f t="shared" si="784"/>
        <v>20500</v>
      </c>
      <c r="AD1406" s="28">
        <f t="shared" si="785"/>
        <v>100000</v>
      </c>
      <c r="AE1406" s="28">
        <f t="shared" si="786"/>
        <v>257500</v>
      </c>
      <c r="AF1406" s="28">
        <f t="shared" si="787"/>
        <v>0</v>
      </c>
      <c r="AG1406" s="28">
        <f t="shared" si="788"/>
        <v>0</v>
      </c>
      <c r="AH1406" s="28">
        <f t="shared" si="789"/>
        <v>0</v>
      </c>
      <c r="AI1406" s="28">
        <f t="shared" si="790"/>
        <v>51438.786880000007</v>
      </c>
      <c r="AJ1406" s="29" t="str">
        <f t="shared" si="791"/>
        <v>N</v>
      </c>
      <c r="AK1406" s="30">
        <f t="shared" si="792"/>
        <v>0.80000000000000071</v>
      </c>
      <c r="AL1406" s="31">
        <f t="shared" si="793"/>
        <v>20500</v>
      </c>
      <c r="AM1406" s="31">
        <f t="shared" si="794"/>
        <v>100000</v>
      </c>
      <c r="AN1406" s="31">
        <f t="shared" si="795"/>
        <v>257500</v>
      </c>
      <c r="AO1406" s="31">
        <f t="shared" si="796"/>
        <v>0</v>
      </c>
      <c r="AP1406" s="31">
        <f t="shared" si="797"/>
        <v>0</v>
      </c>
      <c r="AQ1406" s="31">
        <f t="shared" si="798"/>
        <v>0</v>
      </c>
      <c r="AR1406" s="31">
        <f t="shared" si="799"/>
        <v>53496.338355200009</v>
      </c>
      <c r="AS1406" s="32">
        <f t="shared" si="800"/>
        <v>0</v>
      </c>
      <c r="AT1406" s="33">
        <f t="shared" si="801"/>
        <v>20500</v>
      </c>
      <c r="AU1406" s="33">
        <f t="shared" si="802"/>
        <v>100000</v>
      </c>
      <c r="AV1406" s="33">
        <v>257904</v>
      </c>
      <c r="AW1406" s="33">
        <f t="shared" si="803"/>
        <v>0</v>
      </c>
      <c r="AX1406" s="33">
        <f t="shared" si="804"/>
        <v>0</v>
      </c>
      <c r="AY1406" s="34">
        <f t="shared" si="805"/>
        <v>154395.49723520002</v>
      </c>
    </row>
    <row r="1407" spans="1:51" ht="15" customHeight="1" x14ac:dyDescent="0.3">
      <c r="A1407" s="166" t="s">
        <v>2612</v>
      </c>
      <c r="B1407" s="99">
        <v>8835.2999999999993</v>
      </c>
      <c r="C1407" s="99">
        <v>23851.61</v>
      </c>
      <c r="D1407" s="99">
        <v>85803.6</v>
      </c>
      <c r="E1407" s="99">
        <v>82843.210000000006</v>
      </c>
      <c r="F1407" s="134">
        <v>150000</v>
      </c>
      <c r="G1407" s="132">
        <v>0</v>
      </c>
      <c r="H1407" s="182">
        <v>46342</v>
      </c>
      <c r="I1407" s="182">
        <v>46396</v>
      </c>
      <c r="J1407" s="166">
        <v>2.4</v>
      </c>
      <c r="K1407" s="166">
        <v>1.5</v>
      </c>
      <c r="L1407" s="167" t="s">
        <v>1207</v>
      </c>
      <c r="M1407" s="168" t="s">
        <v>1205</v>
      </c>
      <c r="N1407" s="169">
        <v>0.05</v>
      </c>
      <c r="O1407" s="21">
        <f t="shared" si="770"/>
        <v>0.89999999999999991</v>
      </c>
      <c r="P1407" s="21" t="str">
        <f t="shared" si="771"/>
        <v>N</v>
      </c>
      <c r="Q1407" s="22">
        <f t="shared" si="772"/>
        <v>32686.91</v>
      </c>
      <c r="R1407" s="8" t="str">
        <f t="shared" si="773"/>
        <v>N</v>
      </c>
      <c r="S1407" s="23">
        <f t="shared" si="774"/>
        <v>0.89999999999999991</v>
      </c>
      <c r="T1407" s="24">
        <f t="shared" si="775"/>
        <v>50000</v>
      </c>
      <c r="U1407" s="24">
        <f t="shared" si="776"/>
        <v>200000</v>
      </c>
      <c r="V1407" s="24">
        <f t="shared" si="777"/>
        <v>257500</v>
      </c>
      <c r="W1407" s="24">
        <f t="shared" si="778"/>
        <v>34321.255499999999</v>
      </c>
      <c r="X1407" s="24">
        <f t="shared" si="779"/>
        <v>0</v>
      </c>
      <c r="Y1407" s="24">
        <f t="shared" si="780"/>
        <v>34321.255499999999</v>
      </c>
      <c r="Z1407" s="24">
        <f t="shared" si="781"/>
        <v>0</v>
      </c>
      <c r="AA1407" s="25" t="str">
        <f t="shared" si="782"/>
        <v>N</v>
      </c>
      <c r="AB1407" s="26">
        <f t="shared" si="783"/>
        <v>0</v>
      </c>
      <c r="AC1407" s="27">
        <f t="shared" si="784"/>
        <v>50000</v>
      </c>
      <c r="AD1407" s="28">
        <f t="shared" si="785"/>
        <v>200000</v>
      </c>
      <c r="AE1407" s="28">
        <f t="shared" si="786"/>
        <v>257500</v>
      </c>
      <c r="AF1407" s="28">
        <f t="shared" si="787"/>
        <v>0</v>
      </c>
      <c r="AG1407" s="28">
        <f t="shared" si="788"/>
        <v>0</v>
      </c>
      <c r="AH1407" s="28">
        <f t="shared" si="789"/>
        <v>0</v>
      </c>
      <c r="AI1407" s="28">
        <f t="shared" si="790"/>
        <v>0</v>
      </c>
      <c r="AJ1407" s="29" t="str">
        <f t="shared" si="791"/>
        <v>N</v>
      </c>
      <c r="AK1407" s="30">
        <f t="shared" si="792"/>
        <v>0</v>
      </c>
      <c r="AL1407" s="31">
        <f t="shared" si="793"/>
        <v>50000</v>
      </c>
      <c r="AM1407" s="31">
        <f t="shared" si="794"/>
        <v>200000</v>
      </c>
      <c r="AN1407" s="31">
        <f t="shared" si="795"/>
        <v>257500</v>
      </c>
      <c r="AO1407" s="31">
        <f t="shared" si="796"/>
        <v>0</v>
      </c>
      <c r="AP1407" s="31">
        <f t="shared" si="797"/>
        <v>0</v>
      </c>
      <c r="AQ1407" s="31">
        <f t="shared" si="798"/>
        <v>0</v>
      </c>
      <c r="AR1407" s="31">
        <f t="shared" si="799"/>
        <v>0</v>
      </c>
      <c r="AS1407" s="32">
        <f t="shared" si="800"/>
        <v>0</v>
      </c>
      <c r="AT1407" s="33">
        <f t="shared" si="801"/>
        <v>50000</v>
      </c>
      <c r="AU1407" s="33">
        <f t="shared" si="802"/>
        <v>200000</v>
      </c>
      <c r="AV1407" s="33">
        <v>257905</v>
      </c>
      <c r="AW1407" s="33">
        <f t="shared" si="803"/>
        <v>0</v>
      </c>
      <c r="AX1407" s="33">
        <f t="shared" si="804"/>
        <v>0</v>
      </c>
      <c r="AY1407" s="34">
        <f t="shared" si="805"/>
        <v>0</v>
      </c>
    </row>
    <row r="1408" spans="1:51" ht="15" customHeight="1" x14ac:dyDescent="0.3">
      <c r="A1408" s="166" t="s">
        <v>2613</v>
      </c>
      <c r="B1408" s="99">
        <v>11072.69</v>
      </c>
      <c r="C1408" s="99">
        <v>31930.62</v>
      </c>
      <c r="D1408" s="99">
        <v>113901.75</v>
      </c>
      <c r="E1408" s="99">
        <v>111460.78</v>
      </c>
      <c r="F1408" s="134">
        <v>70000</v>
      </c>
      <c r="G1408" s="132">
        <v>12500</v>
      </c>
      <c r="H1408" s="182">
        <v>46519</v>
      </c>
      <c r="I1408" s="182">
        <v>46531</v>
      </c>
      <c r="J1408" s="166">
        <v>3.9</v>
      </c>
      <c r="K1408" s="166">
        <v>1.6</v>
      </c>
      <c r="L1408" s="167" t="s">
        <v>1207</v>
      </c>
      <c r="M1408" s="168" t="s">
        <v>1204</v>
      </c>
      <c r="N1408" s="169">
        <v>5.1999999999999998E-2</v>
      </c>
      <c r="O1408" s="21">
        <f t="shared" si="770"/>
        <v>2.2999999999999998</v>
      </c>
      <c r="P1408" s="21" t="str">
        <f t="shared" si="771"/>
        <v>N</v>
      </c>
      <c r="Q1408" s="22">
        <f t="shared" si="772"/>
        <v>43003.31</v>
      </c>
      <c r="R1408" s="8" t="str">
        <f t="shared" si="773"/>
        <v>N</v>
      </c>
      <c r="S1408" s="23">
        <f t="shared" si="774"/>
        <v>4.5999999999999996</v>
      </c>
      <c r="T1408" s="24">
        <f t="shared" si="775"/>
        <v>50000</v>
      </c>
      <c r="U1408" s="24">
        <f t="shared" si="776"/>
        <v>200000</v>
      </c>
      <c r="V1408" s="24">
        <f t="shared" si="777"/>
        <v>257500</v>
      </c>
      <c r="W1408" s="24">
        <f t="shared" si="778"/>
        <v>22619.74106</v>
      </c>
      <c r="X1408" s="24">
        <f t="shared" si="779"/>
        <v>0</v>
      </c>
      <c r="Y1408" s="24">
        <f t="shared" si="780"/>
        <v>22619.74106</v>
      </c>
      <c r="Z1408" s="24">
        <f t="shared" si="781"/>
        <v>22619.74106</v>
      </c>
      <c r="AA1408" s="25" t="str">
        <f t="shared" si="782"/>
        <v>N</v>
      </c>
      <c r="AB1408" s="26">
        <f t="shared" si="783"/>
        <v>3.5999999999999996</v>
      </c>
      <c r="AC1408" s="27">
        <f t="shared" si="784"/>
        <v>50000</v>
      </c>
      <c r="AD1408" s="28">
        <f t="shared" si="785"/>
        <v>200000</v>
      </c>
      <c r="AE1408" s="28">
        <f t="shared" si="786"/>
        <v>257500</v>
      </c>
      <c r="AF1408" s="28">
        <f t="shared" si="787"/>
        <v>23795.967595120001</v>
      </c>
      <c r="AG1408" s="28">
        <f t="shared" si="788"/>
        <v>0</v>
      </c>
      <c r="AH1408" s="28">
        <f t="shared" si="789"/>
        <v>23795.967595120001</v>
      </c>
      <c r="AI1408" s="28">
        <f t="shared" si="790"/>
        <v>23795.967595120001</v>
      </c>
      <c r="AJ1408" s="29" t="str">
        <f t="shared" si="791"/>
        <v>N</v>
      </c>
      <c r="AK1408" s="30">
        <f t="shared" si="792"/>
        <v>2.5999999999999996</v>
      </c>
      <c r="AL1408" s="31">
        <f t="shared" si="793"/>
        <v>50000</v>
      </c>
      <c r="AM1408" s="31">
        <f t="shared" si="794"/>
        <v>200000</v>
      </c>
      <c r="AN1408" s="31">
        <f t="shared" si="795"/>
        <v>257500</v>
      </c>
      <c r="AO1408" s="31">
        <f t="shared" si="796"/>
        <v>25000</v>
      </c>
      <c r="AP1408" s="31">
        <f t="shared" si="797"/>
        <v>0</v>
      </c>
      <c r="AQ1408" s="31">
        <f t="shared" si="798"/>
        <v>25000</v>
      </c>
      <c r="AR1408" s="31">
        <f t="shared" si="799"/>
        <v>25066.715820132486</v>
      </c>
      <c r="AS1408" s="32">
        <f t="shared" si="800"/>
        <v>1.5999999999999996</v>
      </c>
      <c r="AT1408" s="33">
        <f t="shared" si="801"/>
        <v>50000</v>
      </c>
      <c r="AU1408" s="33">
        <f t="shared" si="802"/>
        <v>200000</v>
      </c>
      <c r="AV1408" s="33">
        <v>257906</v>
      </c>
      <c r="AW1408" s="33">
        <f t="shared" si="803"/>
        <v>7341.2706724399977</v>
      </c>
      <c r="AX1408" s="33">
        <f t="shared" si="804"/>
        <v>45328.914370339378</v>
      </c>
      <c r="AY1408" s="34">
        <f t="shared" si="805"/>
        <v>116811.33884559186</v>
      </c>
    </row>
    <row r="1409" spans="1:51" ht="15" customHeight="1" x14ac:dyDescent="0.3">
      <c r="A1409" s="166" t="s">
        <v>2614</v>
      </c>
      <c r="B1409" s="99">
        <v>11269.66</v>
      </c>
      <c r="C1409" s="99">
        <v>31269.69</v>
      </c>
      <c r="D1409" s="99">
        <v>121599.8</v>
      </c>
      <c r="E1409" s="99">
        <v>107227.54</v>
      </c>
      <c r="F1409" s="134">
        <v>80000</v>
      </c>
      <c r="G1409" s="132">
        <v>0</v>
      </c>
      <c r="H1409" s="182">
        <v>46450</v>
      </c>
      <c r="I1409" s="182">
        <v>46500</v>
      </c>
      <c r="J1409" s="166">
        <v>5</v>
      </c>
      <c r="K1409" s="166">
        <v>0.5</v>
      </c>
      <c r="L1409" s="167" t="s">
        <v>1207</v>
      </c>
      <c r="M1409" s="168" t="s">
        <v>1203</v>
      </c>
      <c r="N1409" s="169">
        <v>0.04</v>
      </c>
      <c r="O1409" s="21">
        <f t="shared" si="770"/>
        <v>4.5</v>
      </c>
      <c r="P1409" s="21" t="str">
        <f t="shared" si="771"/>
        <v>N</v>
      </c>
      <c r="Q1409" s="22">
        <f t="shared" si="772"/>
        <v>42539.35</v>
      </c>
      <c r="R1409" s="8" t="str">
        <f t="shared" si="773"/>
        <v>N</v>
      </c>
      <c r="S1409" s="23">
        <f t="shared" si="774"/>
        <v>6</v>
      </c>
      <c r="T1409" s="24">
        <f t="shared" si="775"/>
        <v>50000</v>
      </c>
      <c r="U1409" s="24">
        <f t="shared" si="776"/>
        <v>200000</v>
      </c>
      <c r="V1409" s="24">
        <f t="shared" si="777"/>
        <v>257500</v>
      </c>
      <c r="W1409" s="24">
        <f t="shared" si="778"/>
        <v>33180.692999999999</v>
      </c>
      <c r="X1409" s="24">
        <f t="shared" si="779"/>
        <v>0</v>
      </c>
      <c r="Y1409" s="24">
        <f t="shared" si="780"/>
        <v>33180.692999999999</v>
      </c>
      <c r="Z1409" s="24">
        <f t="shared" si="781"/>
        <v>11060.231</v>
      </c>
      <c r="AA1409" s="25" t="str">
        <f t="shared" si="782"/>
        <v>N</v>
      </c>
      <c r="AB1409" s="26">
        <f t="shared" si="783"/>
        <v>5</v>
      </c>
      <c r="AC1409" s="27">
        <f t="shared" si="784"/>
        <v>50000</v>
      </c>
      <c r="AD1409" s="28">
        <f t="shared" si="785"/>
        <v>200000</v>
      </c>
      <c r="AE1409" s="28">
        <f t="shared" si="786"/>
        <v>257500</v>
      </c>
      <c r="AF1409" s="28">
        <f t="shared" si="787"/>
        <v>33914.630250000002</v>
      </c>
      <c r="AG1409" s="28">
        <f t="shared" si="788"/>
        <v>0</v>
      </c>
      <c r="AH1409" s="28">
        <f t="shared" si="789"/>
        <v>33914.630250000002</v>
      </c>
      <c r="AI1409" s="28">
        <f t="shared" si="790"/>
        <v>12095.930710000001</v>
      </c>
      <c r="AJ1409" s="29" t="str">
        <f t="shared" si="791"/>
        <v>N</v>
      </c>
      <c r="AK1409" s="30">
        <f t="shared" si="792"/>
        <v>4</v>
      </c>
      <c r="AL1409" s="31">
        <f t="shared" si="793"/>
        <v>50000</v>
      </c>
      <c r="AM1409" s="31">
        <f t="shared" si="794"/>
        <v>200000</v>
      </c>
      <c r="AN1409" s="31">
        <f t="shared" si="795"/>
        <v>257500</v>
      </c>
      <c r="AO1409" s="31">
        <f t="shared" si="796"/>
        <v>26896.475349701246</v>
      </c>
      <c r="AP1409" s="31">
        <f t="shared" si="797"/>
        <v>0</v>
      </c>
      <c r="AQ1409" s="31">
        <f t="shared" si="798"/>
        <v>26896.475349701246</v>
      </c>
      <c r="AR1409" s="31">
        <f t="shared" si="799"/>
        <v>20954.508048698761</v>
      </c>
      <c r="AS1409" s="32">
        <f t="shared" si="800"/>
        <v>3</v>
      </c>
      <c r="AT1409" s="33">
        <f t="shared" si="801"/>
        <v>50000</v>
      </c>
      <c r="AU1409" s="33">
        <f t="shared" si="802"/>
        <v>200000</v>
      </c>
      <c r="AV1409" s="33">
        <v>257907</v>
      </c>
      <c r="AW1409" s="33">
        <f t="shared" si="803"/>
        <v>0</v>
      </c>
      <c r="AX1409" s="33">
        <f t="shared" si="804"/>
        <v>49765.022734336009</v>
      </c>
      <c r="AY1409" s="34">
        <f t="shared" si="805"/>
        <v>93875.69249303476</v>
      </c>
    </row>
    <row r="1410" spans="1:51" ht="15" customHeight="1" x14ac:dyDescent="0.3">
      <c r="A1410" s="166" t="s">
        <v>2615</v>
      </c>
      <c r="B1410" s="99">
        <v>17133.54</v>
      </c>
      <c r="C1410" s="99">
        <v>24176.65</v>
      </c>
      <c r="D1410" s="99">
        <v>74647.5</v>
      </c>
      <c r="E1410" s="99">
        <v>60407.05</v>
      </c>
      <c r="F1410" s="134">
        <v>250000</v>
      </c>
      <c r="G1410" s="132">
        <v>12500</v>
      </c>
      <c r="H1410" s="182">
        <v>46225</v>
      </c>
      <c r="I1410" s="182">
        <v>46242</v>
      </c>
      <c r="J1410" s="166">
        <v>4.8</v>
      </c>
      <c r="K1410" s="166">
        <v>3.5</v>
      </c>
      <c r="L1410" s="167" t="s">
        <v>1207</v>
      </c>
      <c r="M1410" s="168" t="s">
        <v>1203</v>
      </c>
      <c r="N1410" s="169">
        <v>1.6E-2</v>
      </c>
      <c r="O1410" s="21">
        <f t="shared" si="770"/>
        <v>1.2999999999999998</v>
      </c>
      <c r="P1410" s="21" t="str">
        <f t="shared" si="771"/>
        <v>N</v>
      </c>
      <c r="Q1410" s="22">
        <f t="shared" si="772"/>
        <v>41310.19</v>
      </c>
      <c r="R1410" s="8" t="str">
        <f t="shared" si="773"/>
        <v>N</v>
      </c>
      <c r="S1410" s="23">
        <f t="shared" si="774"/>
        <v>1.7333333333333332</v>
      </c>
      <c r="T1410" s="24">
        <f t="shared" si="775"/>
        <v>50000</v>
      </c>
      <c r="U1410" s="24">
        <f t="shared" si="776"/>
        <v>200000</v>
      </c>
      <c r="V1410" s="24">
        <f t="shared" si="777"/>
        <v>257500</v>
      </c>
      <c r="W1410" s="24">
        <f t="shared" si="778"/>
        <v>5625</v>
      </c>
      <c r="X1410" s="24">
        <f t="shared" si="779"/>
        <v>0</v>
      </c>
      <c r="Y1410" s="24">
        <f t="shared" si="780"/>
        <v>5625</v>
      </c>
      <c r="Z1410" s="24">
        <f t="shared" si="781"/>
        <v>36346.153040000005</v>
      </c>
      <c r="AA1410" s="25" t="str">
        <f t="shared" si="782"/>
        <v>N</v>
      </c>
      <c r="AB1410" s="26">
        <f t="shared" si="783"/>
        <v>0.73333333333333317</v>
      </c>
      <c r="AC1410" s="27">
        <f t="shared" si="784"/>
        <v>50000</v>
      </c>
      <c r="AD1410" s="28">
        <f t="shared" si="785"/>
        <v>200000</v>
      </c>
      <c r="AE1410" s="28">
        <f t="shared" si="786"/>
        <v>257500</v>
      </c>
      <c r="AF1410" s="28">
        <f t="shared" si="787"/>
        <v>1406.25</v>
      </c>
      <c r="AG1410" s="28">
        <f t="shared" si="788"/>
        <v>0</v>
      </c>
      <c r="AH1410" s="28">
        <f t="shared" si="789"/>
        <v>1406.25</v>
      </c>
      <c r="AI1410" s="28">
        <f t="shared" si="790"/>
        <v>41236.441488640005</v>
      </c>
      <c r="AJ1410" s="29" t="str">
        <f t="shared" si="791"/>
        <v>N</v>
      </c>
      <c r="AK1410" s="30">
        <f t="shared" si="792"/>
        <v>0</v>
      </c>
      <c r="AL1410" s="31">
        <f t="shared" si="793"/>
        <v>50000</v>
      </c>
      <c r="AM1410" s="31">
        <f t="shared" si="794"/>
        <v>200000</v>
      </c>
      <c r="AN1410" s="31">
        <f t="shared" si="795"/>
        <v>257500</v>
      </c>
      <c r="AO1410" s="31">
        <f t="shared" si="796"/>
        <v>0</v>
      </c>
      <c r="AP1410" s="31">
        <f t="shared" si="797"/>
        <v>0</v>
      </c>
      <c r="AQ1410" s="31">
        <f t="shared" si="798"/>
        <v>0</v>
      </c>
      <c r="AR1410" s="31">
        <f t="shared" si="799"/>
        <v>0</v>
      </c>
      <c r="AS1410" s="32">
        <f t="shared" si="800"/>
        <v>0</v>
      </c>
      <c r="AT1410" s="33">
        <f t="shared" si="801"/>
        <v>50000</v>
      </c>
      <c r="AU1410" s="33">
        <f t="shared" si="802"/>
        <v>200000</v>
      </c>
      <c r="AV1410" s="33">
        <v>257908</v>
      </c>
      <c r="AW1410" s="33">
        <f t="shared" si="803"/>
        <v>0</v>
      </c>
      <c r="AX1410" s="33">
        <f t="shared" si="804"/>
        <v>0</v>
      </c>
      <c r="AY1410" s="34">
        <f t="shared" si="805"/>
        <v>77582.594528640009</v>
      </c>
    </row>
    <row r="1411" spans="1:51" ht="15" customHeight="1" x14ac:dyDescent="0.3">
      <c r="A1411" s="166" t="s">
        <v>2616</v>
      </c>
      <c r="B1411" s="99">
        <v>19340.080000000002</v>
      </c>
      <c r="C1411" s="99">
        <v>22805.46</v>
      </c>
      <c r="D1411" s="99">
        <v>77838.55</v>
      </c>
      <c r="E1411" s="99">
        <v>72159.570000000007</v>
      </c>
      <c r="F1411" s="134">
        <v>189000</v>
      </c>
      <c r="G1411" s="132">
        <v>0</v>
      </c>
      <c r="H1411" s="182">
        <v>46439</v>
      </c>
      <c r="I1411" s="182">
        <v>46518</v>
      </c>
      <c r="J1411" s="166">
        <v>4.7</v>
      </c>
      <c r="K1411" s="166">
        <v>1.3</v>
      </c>
      <c r="L1411" s="167" t="s">
        <v>1206</v>
      </c>
      <c r="M1411" s="168" t="s">
        <v>1203</v>
      </c>
      <c r="N1411" s="169">
        <v>0.03</v>
      </c>
      <c r="O1411" s="21">
        <f t="shared" si="770"/>
        <v>3.4000000000000004</v>
      </c>
      <c r="P1411" s="21" t="str">
        <f t="shared" si="771"/>
        <v>N</v>
      </c>
      <c r="Q1411" s="22">
        <f t="shared" si="772"/>
        <v>42145.54</v>
      </c>
      <c r="R1411" s="8" t="str">
        <f t="shared" si="773"/>
        <v>N</v>
      </c>
      <c r="S1411" s="23">
        <f t="shared" si="774"/>
        <v>4.5333333333333341</v>
      </c>
      <c r="T1411" s="24">
        <f t="shared" si="775"/>
        <v>20500</v>
      </c>
      <c r="U1411" s="24">
        <f t="shared" si="776"/>
        <v>100000</v>
      </c>
      <c r="V1411" s="24">
        <f t="shared" si="777"/>
        <v>257500</v>
      </c>
      <c r="W1411" s="24">
        <f t="shared" si="778"/>
        <v>15375</v>
      </c>
      <c r="X1411" s="24">
        <f t="shared" si="779"/>
        <v>0</v>
      </c>
      <c r="Y1411" s="24">
        <f t="shared" si="780"/>
        <v>15375</v>
      </c>
      <c r="Z1411" s="24">
        <f t="shared" si="781"/>
        <v>28034.906200000005</v>
      </c>
      <c r="AA1411" s="25" t="str">
        <f t="shared" si="782"/>
        <v>N</v>
      </c>
      <c r="AB1411" s="26">
        <f t="shared" si="783"/>
        <v>3.5333333333333341</v>
      </c>
      <c r="AC1411" s="27">
        <f t="shared" si="784"/>
        <v>20500</v>
      </c>
      <c r="AD1411" s="28">
        <f t="shared" si="785"/>
        <v>100000</v>
      </c>
      <c r="AE1411" s="28">
        <f t="shared" si="786"/>
        <v>257500</v>
      </c>
      <c r="AF1411" s="28">
        <f t="shared" si="787"/>
        <v>5089.8374999999978</v>
      </c>
      <c r="AG1411" s="28">
        <f t="shared" si="788"/>
        <v>0</v>
      </c>
      <c r="AH1411" s="28">
        <f t="shared" si="789"/>
        <v>5089.8374999999978</v>
      </c>
      <c r="AI1411" s="28">
        <f t="shared" si="790"/>
        <v>39622.365886000014</v>
      </c>
      <c r="AJ1411" s="29" t="str">
        <f t="shared" si="791"/>
        <v>N</v>
      </c>
      <c r="AK1411" s="30">
        <f t="shared" si="792"/>
        <v>2.5333333333333341</v>
      </c>
      <c r="AL1411" s="31">
        <f t="shared" si="793"/>
        <v>20500</v>
      </c>
      <c r="AM1411" s="31">
        <f t="shared" si="794"/>
        <v>100000</v>
      </c>
      <c r="AN1411" s="31">
        <f t="shared" si="795"/>
        <v>257500</v>
      </c>
      <c r="AO1411" s="31">
        <f t="shared" si="796"/>
        <v>2351.0043749999977</v>
      </c>
      <c r="AP1411" s="31">
        <f t="shared" si="797"/>
        <v>0</v>
      </c>
      <c r="AQ1411" s="31">
        <f t="shared" si="798"/>
        <v>2351.0043749999977</v>
      </c>
      <c r="AR1411" s="31">
        <f t="shared" si="799"/>
        <v>43702.565112580014</v>
      </c>
      <c r="AS1411" s="32">
        <f t="shared" si="800"/>
        <v>1.5333333333333341</v>
      </c>
      <c r="AT1411" s="33">
        <f t="shared" si="801"/>
        <v>20500</v>
      </c>
      <c r="AU1411" s="33">
        <f t="shared" si="802"/>
        <v>100000</v>
      </c>
      <c r="AV1411" s="33">
        <v>257909</v>
      </c>
      <c r="AW1411" s="33">
        <f t="shared" si="803"/>
        <v>0</v>
      </c>
      <c r="AX1411" s="33">
        <f t="shared" si="804"/>
        <v>47435.176572207412</v>
      </c>
      <c r="AY1411" s="34">
        <f t="shared" si="805"/>
        <v>158795.01377078745</v>
      </c>
    </row>
    <row r="1412" spans="1:51" ht="15" customHeight="1" x14ac:dyDescent="0.3">
      <c r="A1412" s="166" t="s">
        <v>2617</v>
      </c>
      <c r="B1412" s="99">
        <v>17758.03</v>
      </c>
      <c r="C1412" s="99">
        <v>346.75</v>
      </c>
      <c r="D1412" s="99">
        <v>43495.82</v>
      </c>
      <c r="E1412" s="99">
        <v>38340.89</v>
      </c>
      <c r="F1412" s="134">
        <v>175000</v>
      </c>
      <c r="G1412" s="132">
        <v>24444</v>
      </c>
      <c r="H1412" s="182">
        <v>46236</v>
      </c>
      <c r="I1412" s="182">
        <v>46312</v>
      </c>
      <c r="J1412" s="166">
        <v>1.7</v>
      </c>
      <c r="K1412" s="166">
        <v>1.5</v>
      </c>
      <c r="L1412" s="167" t="s">
        <v>1206</v>
      </c>
      <c r="M1412" s="168" t="s">
        <v>1205</v>
      </c>
      <c r="N1412" s="169">
        <v>3.3000000000000002E-2</v>
      </c>
      <c r="O1412" s="21">
        <f t="shared" si="770"/>
        <v>0.19999999999999996</v>
      </c>
      <c r="P1412" s="21" t="str">
        <f t="shared" si="771"/>
        <v>N</v>
      </c>
      <c r="Q1412" s="22">
        <f t="shared" si="772"/>
        <v>18104.78</v>
      </c>
      <c r="R1412" s="8" t="str">
        <f t="shared" si="773"/>
        <v>N</v>
      </c>
      <c r="S1412" s="23">
        <f t="shared" si="774"/>
        <v>0.19999999999999996</v>
      </c>
      <c r="T1412" s="24">
        <f t="shared" si="775"/>
        <v>20500</v>
      </c>
      <c r="U1412" s="24">
        <f t="shared" si="776"/>
        <v>100000</v>
      </c>
      <c r="V1412" s="24">
        <f t="shared" si="777"/>
        <v>257500</v>
      </c>
      <c r="W1412" s="24">
        <f t="shared" si="778"/>
        <v>18702.237739999997</v>
      </c>
      <c r="X1412" s="24">
        <f t="shared" si="779"/>
        <v>0</v>
      </c>
      <c r="Y1412" s="24">
        <f t="shared" si="780"/>
        <v>18702.237739999997</v>
      </c>
      <c r="Z1412" s="24">
        <f t="shared" si="781"/>
        <v>0</v>
      </c>
      <c r="AA1412" s="25" t="str">
        <f t="shared" si="782"/>
        <v>N</v>
      </c>
      <c r="AB1412" s="26">
        <f t="shared" si="783"/>
        <v>0</v>
      </c>
      <c r="AC1412" s="27">
        <f t="shared" si="784"/>
        <v>20500</v>
      </c>
      <c r="AD1412" s="28">
        <f t="shared" si="785"/>
        <v>100000</v>
      </c>
      <c r="AE1412" s="28">
        <f t="shared" si="786"/>
        <v>257500</v>
      </c>
      <c r="AF1412" s="28">
        <f t="shared" si="787"/>
        <v>0</v>
      </c>
      <c r="AG1412" s="28">
        <f t="shared" si="788"/>
        <v>0</v>
      </c>
      <c r="AH1412" s="28">
        <f t="shared" si="789"/>
        <v>0</v>
      </c>
      <c r="AI1412" s="28">
        <f t="shared" si="790"/>
        <v>0</v>
      </c>
      <c r="AJ1412" s="29" t="str">
        <f t="shared" si="791"/>
        <v>N</v>
      </c>
      <c r="AK1412" s="30">
        <f t="shared" si="792"/>
        <v>0</v>
      </c>
      <c r="AL1412" s="31">
        <f t="shared" si="793"/>
        <v>20500</v>
      </c>
      <c r="AM1412" s="31">
        <f t="shared" si="794"/>
        <v>100000</v>
      </c>
      <c r="AN1412" s="31">
        <f t="shared" si="795"/>
        <v>257500</v>
      </c>
      <c r="AO1412" s="31">
        <f t="shared" si="796"/>
        <v>0</v>
      </c>
      <c r="AP1412" s="31">
        <f t="shared" si="797"/>
        <v>0</v>
      </c>
      <c r="AQ1412" s="31">
        <f t="shared" si="798"/>
        <v>0</v>
      </c>
      <c r="AR1412" s="31">
        <f t="shared" si="799"/>
        <v>0</v>
      </c>
      <c r="AS1412" s="32">
        <f t="shared" si="800"/>
        <v>0</v>
      </c>
      <c r="AT1412" s="33">
        <f t="shared" si="801"/>
        <v>20500</v>
      </c>
      <c r="AU1412" s="33">
        <f t="shared" si="802"/>
        <v>100000</v>
      </c>
      <c r="AV1412" s="33">
        <v>257910</v>
      </c>
      <c r="AW1412" s="33">
        <f t="shared" si="803"/>
        <v>0</v>
      </c>
      <c r="AX1412" s="33">
        <f t="shared" si="804"/>
        <v>0</v>
      </c>
      <c r="AY1412" s="34">
        <f t="shared" si="805"/>
        <v>0</v>
      </c>
    </row>
    <row r="1413" spans="1:51" ht="15" customHeight="1" x14ac:dyDescent="0.3">
      <c r="A1413" s="166" t="s">
        <v>2618</v>
      </c>
      <c r="B1413" s="99">
        <v>16085.76</v>
      </c>
      <c r="C1413" s="99">
        <v>3603.9</v>
      </c>
      <c r="D1413" s="99">
        <v>35332.769999999997</v>
      </c>
      <c r="E1413" s="99">
        <v>33923.730000000003</v>
      </c>
      <c r="F1413" s="134">
        <v>65000</v>
      </c>
      <c r="G1413" s="132">
        <v>0</v>
      </c>
      <c r="H1413" s="182">
        <v>46391</v>
      </c>
      <c r="I1413" s="182">
        <v>46448</v>
      </c>
      <c r="J1413" s="166">
        <v>4.5</v>
      </c>
      <c r="K1413" s="166">
        <v>1.2</v>
      </c>
      <c r="L1413" s="167" t="s">
        <v>1206</v>
      </c>
      <c r="M1413" s="168" t="s">
        <v>1204</v>
      </c>
      <c r="N1413" s="169">
        <v>5.0000000000000001E-3</v>
      </c>
      <c r="O1413" s="21">
        <f t="shared" ref="O1413:O1476" si="806">MAX(0, J1413-K1413)</f>
        <v>3.3</v>
      </c>
      <c r="P1413" s="21" t="str">
        <f t="shared" ref="P1413:P1476" si="807">IF(
  AND(
    I1413 &gt;= H1413 - 10,
    I1413 &lt;= DATE(2026,6,30),
    O1413 &gt; 0
  ),
  "Y",
  "N"
)</f>
        <v>N</v>
      </c>
      <c r="Q1413" s="22">
        <f t="shared" ref="Q1413:Q1476" si="808">B1413+C1413</f>
        <v>19689.66</v>
      </c>
      <c r="R1413" s="8" t="str">
        <f t="shared" ref="R1413:R1476" si="809">IF(AND(P1413="Y",O1413&gt;0),"Y","N")</f>
        <v>N</v>
      </c>
      <c r="S1413" s="23">
        <f t="shared" ref="S1413:S1476" si="810">MAX(0,(O1413/M1413))</f>
        <v>6.6</v>
      </c>
      <c r="T1413" s="24">
        <f t="shared" ref="T1413:T1476" si="811">IF(R1413="Y",(20500+G1413),IF(AND(R1413="N",L1413="G"),20500,IF(AND(R1413="N",L1413="P"),50000,IF(AND(R1413="",L1413="G"),20500,IF(AND(R1413="",L1413="P"),50000,"")))))</f>
        <v>20500</v>
      </c>
      <c r="U1413" s="24">
        <f t="shared" ref="U1413:U1476" si="812">IF(AND(R1413="Y",G1413&gt;0),224000,IF(AND(R1413="Y",G1413=0),138500,IF(AND(R1413="N",L1413="G"),100000,IF(AND(R1413="N",L1413=""),100000,IF(AND(R1413="N",L1413="P"),200000,"")))))</f>
        <v>100000</v>
      </c>
      <c r="V1413" s="24">
        <f t="shared" ref="V1413:V1476" si="813">IF(R1413="Y",U1413,IF(R1413="N",257500,IF(R1413="",257500,)))</f>
        <v>257500</v>
      </c>
      <c r="W1413" s="24">
        <f t="shared" ref="W1413:W1476" si="814">IF(
  M1413&lt;0.5,
  0,
  MAX(
    0,
    IF(
      S1413=0,
      0,
      IF(
        R1413="Y",
        MIN(Q1413*(1+N1413), T1413, U1413-E1413, V1413-E1413),
        MIN(Q1413*(1+N1413), T1413, U1413-D1413, V1413-F1413)
      )
    )
  ) * M1413
)</f>
        <v>9894.0541499999981</v>
      </c>
      <c r="X1413" s="24">
        <f t="shared" ref="X1413:X1476" si="815">IF(
  M1413&lt;0.5,
  0,
  MAX(
    0,
    IF(
      S1413=0,
      0,
      IF(
        R1413="Y",
        (Q1413*(1+N1413)-W1413),
        0
      )
    )
  ) * M1413
)</f>
        <v>0</v>
      </c>
      <c r="Y1413" s="24">
        <f t="shared" ref="Y1413:Y1476" si="816">W1413+X1413</f>
        <v>9894.0541499999981</v>
      </c>
      <c r="Z1413" s="24">
        <f t="shared" ref="Z1413:Z1476" si="817">IF(S1413=0, 0, MAX(0, (Q1413*(1+N1413))-Y1413))</f>
        <v>9894.0541499999981</v>
      </c>
      <c r="AA1413" s="25" t="str">
        <f t="shared" ref="AA1413:AA1476" si="818">IF(AND(P1413="Y",O1413&gt;1),"Y","N")</f>
        <v>N</v>
      </c>
      <c r="AB1413" s="26">
        <f t="shared" ref="AB1413:AB1476" si="819">MAX(0,(S1413-1))</f>
        <v>5.6</v>
      </c>
      <c r="AC1413" s="27">
        <f t="shared" ref="AC1413:AC1476" si="820">IF(AA1413="Y",(20500+G1413),IF(AND(AA1413="N",L1413="G"),20500,IF(AND(AA1413="N",L1413="P"),50000,IF(AND(AA1413="",L1413="G"),20500,IF(AND(AA1413="",L1413="P"),50000,"")))))</f>
        <v>20500</v>
      </c>
      <c r="AD1413" s="28">
        <f t="shared" ref="AD1413:AD1476" si="821">IF(AND(AA1413="Y",G1413&gt;0),224000,IF(AND(AA1413="Y",G1413=0),138500,IF(AND(AA1413="N",L1413="G"),100000,IF(AND(AA1413="N",L1413=""),100000,IF(AND(AA1413="N",L1413="P"),200000,"")))))</f>
        <v>100000</v>
      </c>
      <c r="AE1413" s="28">
        <f t="shared" ref="AE1413:AE1476" si="822">IF(AA1413="Y",AD1413,IF(AA1413="N",257500,IF(AA1413="",257500,)))</f>
        <v>257500</v>
      </c>
      <c r="AF1413" s="28">
        <f t="shared" ref="AF1413:AF1476" si="823">IF(
  M1413&lt;0.5,
  0,
  MAX(
    0,
    IF(
      AB1413=0,
      0,
      IF(
        AA1413="Y",
        MIN(Q1413*(1+N1413)*(1+N1413), AC1413, AD1413-E1413-W1413, AE1413-E1413-W1413),
        MIN(Q1413*(1+N1413)*(1+N1413), AC1413, AD1413-D1413-W1413, AE1413-F1413-W1413)
      )
    )
  ) * M1413
)</f>
        <v>9943.5244207499964</v>
      </c>
      <c r="AG1413" s="28">
        <f t="shared" ref="AG1413:AG1476" si="824">IF(
  M1413&lt;0.5,
  0,
  MAX(
    0,
    IF(
      AB1413=0,
      0,
      IF(
        AA1413="Y",
        (Q1413*(1+N1413)*(1+N1413)-AF1413),
        0
      )
    )
  ) * M1413
)</f>
        <v>0</v>
      </c>
      <c r="AH1413" s="28">
        <f t="shared" ref="AH1413:AH1476" si="825">AF1413+AG1413</f>
        <v>9943.5244207499964</v>
      </c>
      <c r="AI1413" s="28">
        <f t="shared" ref="AI1413:AI1476" si="826">IF(AB1413=0, 0, MAX(0, (Q1413*(1+N1413)*(1+N1413)) - AH1413))</f>
        <v>9943.5244207499964</v>
      </c>
      <c r="AJ1413" s="29" t="str">
        <f t="shared" ref="AJ1413:AJ1476" si="827">IF(AND(P1413="Y",O1413&gt;2),"Y","N")</f>
        <v>N</v>
      </c>
      <c r="AK1413" s="30">
        <f t="shared" si="792"/>
        <v>4.5999999999999996</v>
      </c>
      <c r="AL1413" s="31">
        <f t="shared" si="793"/>
        <v>20500</v>
      </c>
      <c r="AM1413" s="31">
        <f t="shared" si="794"/>
        <v>100000</v>
      </c>
      <c r="AN1413" s="31">
        <f t="shared" si="795"/>
        <v>257500</v>
      </c>
      <c r="AO1413" s="31">
        <f t="shared" si="796"/>
        <v>9993.2420428537462</v>
      </c>
      <c r="AP1413" s="31">
        <f t="shared" si="797"/>
        <v>0</v>
      </c>
      <c r="AQ1413" s="31">
        <f t="shared" si="798"/>
        <v>9993.2420428537462</v>
      </c>
      <c r="AR1413" s="31">
        <f t="shared" si="799"/>
        <v>9993.2420428537462</v>
      </c>
      <c r="AS1413" s="32">
        <f t="shared" si="800"/>
        <v>3.5999999999999996</v>
      </c>
      <c r="AT1413" s="33">
        <f t="shared" si="801"/>
        <v>20500</v>
      </c>
      <c r="AU1413" s="33">
        <f t="shared" si="802"/>
        <v>100000</v>
      </c>
      <c r="AV1413" s="33">
        <v>257911</v>
      </c>
      <c r="AW1413" s="33">
        <f t="shared" si="803"/>
        <v>10043.208253068015</v>
      </c>
      <c r="AX1413" s="33">
        <f t="shared" si="804"/>
        <v>10043.208253068015</v>
      </c>
      <c r="AY1413" s="34">
        <f t="shared" si="805"/>
        <v>39874.028866671753</v>
      </c>
    </row>
    <row r="1414" spans="1:51" ht="15" customHeight="1" x14ac:dyDescent="0.3">
      <c r="A1414" s="166" t="s">
        <v>2619</v>
      </c>
      <c r="B1414" s="99">
        <v>19666.259999999998</v>
      </c>
      <c r="C1414" s="99">
        <v>9446</v>
      </c>
      <c r="D1414" s="99">
        <v>52255.91</v>
      </c>
      <c r="E1414" s="99">
        <v>51066.89</v>
      </c>
      <c r="F1414" s="134">
        <v>35000</v>
      </c>
      <c r="G1414" s="132">
        <v>12500</v>
      </c>
      <c r="H1414" s="182">
        <v>46313</v>
      </c>
      <c r="I1414" s="182">
        <v>46325</v>
      </c>
      <c r="J1414" s="166">
        <v>4.4000000000000004</v>
      </c>
      <c r="K1414" s="166">
        <v>3.7</v>
      </c>
      <c r="L1414" s="167" t="s">
        <v>1206</v>
      </c>
      <c r="M1414" s="168" t="s">
        <v>1203</v>
      </c>
      <c r="N1414" s="169">
        <v>2E-3</v>
      </c>
      <c r="O1414" s="21">
        <f t="shared" si="806"/>
        <v>0.70000000000000018</v>
      </c>
      <c r="P1414" s="21" t="str">
        <f t="shared" si="807"/>
        <v>N</v>
      </c>
      <c r="Q1414" s="22">
        <f t="shared" si="808"/>
        <v>29112.26</v>
      </c>
      <c r="R1414" s="8" t="str">
        <f t="shared" si="809"/>
        <v>N</v>
      </c>
      <c r="S1414" s="23">
        <f t="shared" si="810"/>
        <v>0.93333333333333357</v>
      </c>
      <c r="T1414" s="24">
        <f t="shared" si="811"/>
        <v>20500</v>
      </c>
      <c r="U1414" s="24">
        <f t="shared" si="812"/>
        <v>100000</v>
      </c>
      <c r="V1414" s="24">
        <f t="shared" si="813"/>
        <v>257500</v>
      </c>
      <c r="W1414" s="24">
        <f t="shared" si="814"/>
        <v>15375</v>
      </c>
      <c r="X1414" s="24">
        <f t="shared" si="815"/>
        <v>0</v>
      </c>
      <c r="Y1414" s="24">
        <f t="shared" si="816"/>
        <v>15375</v>
      </c>
      <c r="Z1414" s="24">
        <f t="shared" si="817"/>
        <v>13795.484519999998</v>
      </c>
      <c r="AA1414" s="25" t="str">
        <f t="shared" si="818"/>
        <v>N</v>
      </c>
      <c r="AB1414" s="26">
        <f t="shared" si="819"/>
        <v>0</v>
      </c>
      <c r="AC1414" s="27">
        <f t="shared" si="820"/>
        <v>20500</v>
      </c>
      <c r="AD1414" s="28">
        <f t="shared" si="821"/>
        <v>100000</v>
      </c>
      <c r="AE1414" s="28">
        <f t="shared" si="822"/>
        <v>257500</v>
      </c>
      <c r="AF1414" s="28">
        <f t="shared" si="823"/>
        <v>0</v>
      </c>
      <c r="AG1414" s="28">
        <f t="shared" si="824"/>
        <v>0</v>
      </c>
      <c r="AH1414" s="28">
        <f t="shared" si="825"/>
        <v>0</v>
      </c>
      <c r="AI1414" s="28">
        <f t="shared" si="826"/>
        <v>0</v>
      </c>
      <c r="AJ1414" s="29" t="str">
        <f t="shared" si="827"/>
        <v>N</v>
      </c>
      <c r="AK1414" s="30">
        <f t="shared" si="792"/>
        <v>0</v>
      </c>
      <c r="AL1414" s="31">
        <f t="shared" si="793"/>
        <v>20500</v>
      </c>
      <c r="AM1414" s="31">
        <f t="shared" si="794"/>
        <v>100000</v>
      </c>
      <c r="AN1414" s="31">
        <f t="shared" si="795"/>
        <v>257500</v>
      </c>
      <c r="AO1414" s="31">
        <f t="shared" si="796"/>
        <v>0</v>
      </c>
      <c r="AP1414" s="31">
        <f t="shared" si="797"/>
        <v>0</v>
      </c>
      <c r="AQ1414" s="31">
        <f t="shared" si="798"/>
        <v>0</v>
      </c>
      <c r="AR1414" s="31">
        <f t="shared" si="799"/>
        <v>0</v>
      </c>
      <c r="AS1414" s="32">
        <f t="shared" si="800"/>
        <v>0</v>
      </c>
      <c r="AT1414" s="33">
        <f t="shared" si="801"/>
        <v>20500</v>
      </c>
      <c r="AU1414" s="33">
        <f t="shared" si="802"/>
        <v>100000</v>
      </c>
      <c r="AV1414" s="33">
        <v>257912</v>
      </c>
      <c r="AW1414" s="33">
        <f t="shared" si="803"/>
        <v>0</v>
      </c>
      <c r="AX1414" s="33">
        <f t="shared" si="804"/>
        <v>0</v>
      </c>
      <c r="AY1414" s="34">
        <f t="shared" si="805"/>
        <v>13795.484519999998</v>
      </c>
    </row>
    <row r="1415" spans="1:51" ht="15" customHeight="1" x14ac:dyDescent="0.3">
      <c r="A1415" s="166" t="s">
        <v>2620</v>
      </c>
      <c r="B1415" s="99">
        <v>5749.49</v>
      </c>
      <c r="C1415" s="99">
        <v>6118.03</v>
      </c>
      <c r="D1415" s="99">
        <v>47026.93</v>
      </c>
      <c r="E1415" s="99">
        <v>39803.24</v>
      </c>
      <c r="F1415" s="134">
        <v>88000</v>
      </c>
      <c r="G1415" s="132">
        <v>0</v>
      </c>
      <c r="H1415" s="182">
        <v>46212</v>
      </c>
      <c r="I1415" s="182">
        <v>46248</v>
      </c>
      <c r="J1415" s="166">
        <v>4.0999999999999996</v>
      </c>
      <c r="K1415" s="166">
        <v>0.3</v>
      </c>
      <c r="L1415" s="167" t="s">
        <v>1207</v>
      </c>
      <c r="M1415" s="168" t="s">
        <v>1205</v>
      </c>
      <c r="N1415" s="169">
        <v>0</v>
      </c>
      <c r="O1415" s="21">
        <f t="shared" si="806"/>
        <v>3.8</v>
      </c>
      <c r="P1415" s="21" t="str">
        <f t="shared" si="807"/>
        <v>N</v>
      </c>
      <c r="Q1415" s="22">
        <f t="shared" si="808"/>
        <v>11867.52</v>
      </c>
      <c r="R1415" s="8" t="str">
        <f t="shared" si="809"/>
        <v>N</v>
      </c>
      <c r="S1415" s="23">
        <f t="shared" si="810"/>
        <v>3.8</v>
      </c>
      <c r="T1415" s="24">
        <f t="shared" si="811"/>
        <v>50000</v>
      </c>
      <c r="U1415" s="24">
        <f t="shared" si="812"/>
        <v>200000</v>
      </c>
      <c r="V1415" s="24">
        <f t="shared" si="813"/>
        <v>257500</v>
      </c>
      <c r="W1415" s="24">
        <f t="shared" si="814"/>
        <v>11867.52</v>
      </c>
      <c r="X1415" s="24">
        <f t="shared" si="815"/>
        <v>0</v>
      </c>
      <c r="Y1415" s="24">
        <f t="shared" si="816"/>
        <v>11867.52</v>
      </c>
      <c r="Z1415" s="24">
        <f t="shared" si="817"/>
        <v>0</v>
      </c>
      <c r="AA1415" s="25" t="str">
        <f t="shared" si="818"/>
        <v>N</v>
      </c>
      <c r="AB1415" s="26">
        <f t="shared" si="819"/>
        <v>2.8</v>
      </c>
      <c r="AC1415" s="27">
        <f t="shared" si="820"/>
        <v>50000</v>
      </c>
      <c r="AD1415" s="28">
        <f t="shared" si="821"/>
        <v>200000</v>
      </c>
      <c r="AE1415" s="28">
        <f t="shared" si="822"/>
        <v>257500</v>
      </c>
      <c r="AF1415" s="28">
        <f t="shared" si="823"/>
        <v>11867.52</v>
      </c>
      <c r="AG1415" s="28">
        <f t="shared" si="824"/>
        <v>0</v>
      </c>
      <c r="AH1415" s="28">
        <f t="shared" si="825"/>
        <v>11867.52</v>
      </c>
      <c r="AI1415" s="28">
        <f t="shared" si="826"/>
        <v>0</v>
      </c>
      <c r="AJ1415" s="29" t="str">
        <f t="shared" si="827"/>
        <v>N</v>
      </c>
      <c r="AK1415" s="30">
        <f t="shared" si="792"/>
        <v>1.7999999999999998</v>
      </c>
      <c r="AL1415" s="31">
        <f t="shared" si="793"/>
        <v>50000</v>
      </c>
      <c r="AM1415" s="31">
        <f t="shared" si="794"/>
        <v>200000</v>
      </c>
      <c r="AN1415" s="31">
        <f t="shared" si="795"/>
        <v>257500</v>
      </c>
      <c r="AO1415" s="31">
        <f t="shared" si="796"/>
        <v>11867.52</v>
      </c>
      <c r="AP1415" s="31">
        <f t="shared" si="797"/>
        <v>0</v>
      </c>
      <c r="AQ1415" s="31">
        <f t="shared" si="798"/>
        <v>11867.52</v>
      </c>
      <c r="AR1415" s="31">
        <f t="shared" si="799"/>
        <v>0</v>
      </c>
      <c r="AS1415" s="32">
        <f t="shared" si="800"/>
        <v>0.79999999999999982</v>
      </c>
      <c r="AT1415" s="33">
        <f t="shared" si="801"/>
        <v>50000</v>
      </c>
      <c r="AU1415" s="33">
        <f t="shared" si="802"/>
        <v>200000</v>
      </c>
      <c r="AV1415" s="33">
        <v>257913</v>
      </c>
      <c r="AW1415" s="33">
        <f t="shared" si="803"/>
        <v>11867.52</v>
      </c>
      <c r="AX1415" s="33">
        <f t="shared" si="804"/>
        <v>0</v>
      </c>
      <c r="AY1415" s="34">
        <f t="shared" si="805"/>
        <v>0</v>
      </c>
    </row>
    <row r="1416" spans="1:51" ht="15" customHeight="1" x14ac:dyDescent="0.3">
      <c r="A1416" s="166" t="s">
        <v>2621</v>
      </c>
      <c r="B1416" s="99">
        <v>16977.490000000002</v>
      </c>
      <c r="C1416" s="99">
        <v>11771.36</v>
      </c>
      <c r="D1416" s="99">
        <v>53915.199999999997</v>
      </c>
      <c r="E1416" s="99">
        <v>43373.93</v>
      </c>
      <c r="F1416" s="134">
        <v>72000</v>
      </c>
      <c r="G1416" s="132">
        <v>12500</v>
      </c>
      <c r="H1416" s="182">
        <v>46392</v>
      </c>
      <c r="I1416" s="182">
        <v>46465</v>
      </c>
      <c r="J1416" s="166">
        <v>4.5999999999999996</v>
      </c>
      <c r="K1416" s="166">
        <v>3.1</v>
      </c>
      <c r="L1416" s="167" t="s">
        <v>1207</v>
      </c>
      <c r="M1416" s="168" t="s">
        <v>1203</v>
      </c>
      <c r="N1416" s="169">
        <v>0</v>
      </c>
      <c r="O1416" s="21">
        <f t="shared" si="806"/>
        <v>1.4999999999999996</v>
      </c>
      <c r="P1416" s="21" t="str">
        <f t="shared" si="807"/>
        <v>N</v>
      </c>
      <c r="Q1416" s="22">
        <f t="shared" si="808"/>
        <v>28748.850000000002</v>
      </c>
      <c r="R1416" s="8" t="str">
        <f t="shared" si="809"/>
        <v>N</v>
      </c>
      <c r="S1416" s="23">
        <f t="shared" si="810"/>
        <v>1.9999999999999993</v>
      </c>
      <c r="T1416" s="24">
        <f t="shared" si="811"/>
        <v>50000</v>
      </c>
      <c r="U1416" s="24">
        <f t="shared" si="812"/>
        <v>200000</v>
      </c>
      <c r="V1416" s="24">
        <f t="shared" si="813"/>
        <v>257500</v>
      </c>
      <c r="W1416" s="24">
        <f t="shared" si="814"/>
        <v>21561.637500000001</v>
      </c>
      <c r="X1416" s="24">
        <f t="shared" si="815"/>
        <v>0</v>
      </c>
      <c r="Y1416" s="24">
        <f t="shared" si="816"/>
        <v>21561.637500000001</v>
      </c>
      <c r="Z1416" s="24">
        <f t="shared" si="817"/>
        <v>7187.2125000000015</v>
      </c>
      <c r="AA1416" s="25" t="str">
        <f t="shared" si="818"/>
        <v>N</v>
      </c>
      <c r="AB1416" s="26">
        <f t="shared" si="819"/>
        <v>0.99999999999999933</v>
      </c>
      <c r="AC1416" s="27">
        <f t="shared" si="820"/>
        <v>50000</v>
      </c>
      <c r="AD1416" s="28">
        <f t="shared" si="821"/>
        <v>200000</v>
      </c>
      <c r="AE1416" s="28">
        <f t="shared" si="822"/>
        <v>257500</v>
      </c>
      <c r="AF1416" s="28">
        <f t="shared" si="823"/>
        <v>21561.637500000001</v>
      </c>
      <c r="AG1416" s="28">
        <f t="shared" si="824"/>
        <v>0</v>
      </c>
      <c r="AH1416" s="28">
        <f t="shared" si="825"/>
        <v>21561.637500000001</v>
      </c>
      <c r="AI1416" s="28">
        <f t="shared" si="826"/>
        <v>7187.2125000000015</v>
      </c>
      <c r="AJ1416" s="29" t="str">
        <f t="shared" si="827"/>
        <v>N</v>
      </c>
      <c r="AK1416" s="30">
        <f t="shared" si="792"/>
        <v>0</v>
      </c>
      <c r="AL1416" s="31">
        <f t="shared" si="793"/>
        <v>50000</v>
      </c>
      <c r="AM1416" s="31">
        <f t="shared" si="794"/>
        <v>200000</v>
      </c>
      <c r="AN1416" s="31">
        <f t="shared" si="795"/>
        <v>257500</v>
      </c>
      <c r="AO1416" s="31">
        <f t="shared" si="796"/>
        <v>0</v>
      </c>
      <c r="AP1416" s="31">
        <f t="shared" si="797"/>
        <v>0</v>
      </c>
      <c r="AQ1416" s="31">
        <f t="shared" si="798"/>
        <v>0</v>
      </c>
      <c r="AR1416" s="31">
        <f t="shared" si="799"/>
        <v>0</v>
      </c>
      <c r="AS1416" s="32">
        <f t="shared" si="800"/>
        <v>0</v>
      </c>
      <c r="AT1416" s="33">
        <f t="shared" si="801"/>
        <v>50000</v>
      </c>
      <c r="AU1416" s="33">
        <f t="shared" si="802"/>
        <v>200000</v>
      </c>
      <c r="AV1416" s="33">
        <v>257914</v>
      </c>
      <c r="AW1416" s="33">
        <f t="shared" si="803"/>
        <v>0</v>
      </c>
      <c r="AX1416" s="33">
        <f t="shared" si="804"/>
        <v>0</v>
      </c>
      <c r="AY1416" s="34">
        <f t="shared" si="805"/>
        <v>14374.425000000003</v>
      </c>
    </row>
    <row r="1417" spans="1:51" ht="15" customHeight="1" x14ac:dyDescent="0.3">
      <c r="A1417" s="166" t="s">
        <v>2622</v>
      </c>
      <c r="B1417" s="99">
        <v>12416.58</v>
      </c>
      <c r="C1417" s="99">
        <v>21218.71</v>
      </c>
      <c r="D1417" s="99">
        <v>69356.740000000005</v>
      </c>
      <c r="E1417" s="99">
        <v>65565.64</v>
      </c>
      <c r="F1417" s="134">
        <v>66000</v>
      </c>
      <c r="G1417" s="132">
        <v>0</v>
      </c>
      <c r="H1417" s="182">
        <v>46358</v>
      </c>
      <c r="I1417" s="182">
        <v>46392</v>
      </c>
      <c r="J1417" s="166">
        <v>1.8</v>
      </c>
      <c r="K1417" s="166">
        <v>1.6</v>
      </c>
      <c r="L1417" s="167" t="s">
        <v>1207</v>
      </c>
      <c r="M1417" s="168" t="s">
        <v>1203</v>
      </c>
      <c r="N1417" s="169">
        <v>0.04</v>
      </c>
      <c r="O1417" s="21">
        <f t="shared" si="806"/>
        <v>0.19999999999999996</v>
      </c>
      <c r="P1417" s="21" t="str">
        <f t="shared" si="807"/>
        <v>N</v>
      </c>
      <c r="Q1417" s="22">
        <f t="shared" si="808"/>
        <v>33635.29</v>
      </c>
      <c r="R1417" s="8" t="str">
        <f t="shared" si="809"/>
        <v>N</v>
      </c>
      <c r="S1417" s="23">
        <f t="shared" si="810"/>
        <v>0.26666666666666661</v>
      </c>
      <c r="T1417" s="24">
        <f t="shared" si="811"/>
        <v>50000</v>
      </c>
      <c r="U1417" s="24">
        <f t="shared" si="812"/>
        <v>200000</v>
      </c>
      <c r="V1417" s="24">
        <f t="shared" si="813"/>
        <v>257500</v>
      </c>
      <c r="W1417" s="24">
        <f t="shared" si="814"/>
        <v>26235.5262</v>
      </c>
      <c r="X1417" s="24">
        <f t="shared" si="815"/>
        <v>0</v>
      </c>
      <c r="Y1417" s="24">
        <f t="shared" si="816"/>
        <v>26235.5262</v>
      </c>
      <c r="Z1417" s="24">
        <f t="shared" si="817"/>
        <v>8745.1754000000001</v>
      </c>
      <c r="AA1417" s="25" t="str">
        <f t="shared" si="818"/>
        <v>N</v>
      </c>
      <c r="AB1417" s="26">
        <f t="shared" si="819"/>
        <v>0</v>
      </c>
      <c r="AC1417" s="27">
        <f t="shared" si="820"/>
        <v>50000</v>
      </c>
      <c r="AD1417" s="28">
        <f t="shared" si="821"/>
        <v>200000</v>
      </c>
      <c r="AE1417" s="28">
        <f t="shared" si="822"/>
        <v>257500</v>
      </c>
      <c r="AF1417" s="28">
        <f t="shared" si="823"/>
        <v>0</v>
      </c>
      <c r="AG1417" s="28">
        <f t="shared" si="824"/>
        <v>0</v>
      </c>
      <c r="AH1417" s="28">
        <f t="shared" si="825"/>
        <v>0</v>
      </c>
      <c r="AI1417" s="28">
        <f t="shared" si="826"/>
        <v>0</v>
      </c>
      <c r="AJ1417" s="29" t="str">
        <f t="shared" si="827"/>
        <v>N</v>
      </c>
      <c r="AK1417" s="30">
        <f t="shared" si="792"/>
        <v>0</v>
      </c>
      <c r="AL1417" s="31">
        <f t="shared" si="793"/>
        <v>50000</v>
      </c>
      <c r="AM1417" s="31">
        <f t="shared" si="794"/>
        <v>200000</v>
      </c>
      <c r="AN1417" s="31">
        <f t="shared" si="795"/>
        <v>257500</v>
      </c>
      <c r="AO1417" s="31">
        <f t="shared" si="796"/>
        <v>0</v>
      </c>
      <c r="AP1417" s="31">
        <f t="shared" si="797"/>
        <v>0</v>
      </c>
      <c r="AQ1417" s="31">
        <f t="shared" si="798"/>
        <v>0</v>
      </c>
      <c r="AR1417" s="31">
        <f t="shared" si="799"/>
        <v>0</v>
      </c>
      <c r="AS1417" s="32">
        <f t="shared" si="800"/>
        <v>0</v>
      </c>
      <c r="AT1417" s="33">
        <f t="shared" si="801"/>
        <v>50000</v>
      </c>
      <c r="AU1417" s="33">
        <f t="shared" si="802"/>
        <v>200000</v>
      </c>
      <c r="AV1417" s="33">
        <v>257915</v>
      </c>
      <c r="AW1417" s="33">
        <f t="shared" si="803"/>
        <v>0</v>
      </c>
      <c r="AX1417" s="33">
        <f t="shared" si="804"/>
        <v>0</v>
      </c>
      <c r="AY1417" s="34">
        <f t="shared" si="805"/>
        <v>8745.1754000000001</v>
      </c>
    </row>
    <row r="1418" spans="1:51" ht="15" customHeight="1" x14ac:dyDescent="0.3">
      <c r="A1418" s="166" t="s">
        <v>2623</v>
      </c>
      <c r="B1418" s="99">
        <v>11784.8</v>
      </c>
      <c r="C1418" s="99">
        <v>20806.52</v>
      </c>
      <c r="D1418" s="99">
        <v>51755.92</v>
      </c>
      <c r="E1418" s="99">
        <v>37713.14</v>
      </c>
      <c r="F1418" s="134">
        <v>190000</v>
      </c>
      <c r="G1418" s="132">
        <v>12500</v>
      </c>
      <c r="H1418" s="182">
        <v>46239</v>
      </c>
      <c r="I1418" s="182">
        <v>46285</v>
      </c>
      <c r="J1418" s="166">
        <v>3.3</v>
      </c>
      <c r="K1418" s="166">
        <v>2.9</v>
      </c>
      <c r="L1418" s="167" t="s">
        <v>1207</v>
      </c>
      <c r="M1418" s="168" t="s">
        <v>1203</v>
      </c>
      <c r="N1418" s="169">
        <v>0.01</v>
      </c>
      <c r="O1418" s="21">
        <f t="shared" si="806"/>
        <v>0.39999999999999991</v>
      </c>
      <c r="P1418" s="21" t="str">
        <f t="shared" si="807"/>
        <v>N</v>
      </c>
      <c r="Q1418" s="22">
        <f t="shared" si="808"/>
        <v>32591.32</v>
      </c>
      <c r="R1418" s="8" t="str">
        <f t="shared" si="809"/>
        <v>N</v>
      </c>
      <c r="S1418" s="23">
        <f t="shared" si="810"/>
        <v>0.53333333333333321</v>
      </c>
      <c r="T1418" s="24">
        <f t="shared" si="811"/>
        <v>50000</v>
      </c>
      <c r="U1418" s="24">
        <f t="shared" si="812"/>
        <v>200000</v>
      </c>
      <c r="V1418" s="24">
        <f t="shared" si="813"/>
        <v>257500</v>
      </c>
      <c r="W1418" s="24">
        <f t="shared" si="814"/>
        <v>24687.924900000002</v>
      </c>
      <c r="X1418" s="24">
        <f t="shared" si="815"/>
        <v>0</v>
      </c>
      <c r="Y1418" s="24">
        <f t="shared" si="816"/>
        <v>24687.924900000002</v>
      </c>
      <c r="Z1418" s="24">
        <f t="shared" si="817"/>
        <v>8229.3083000000006</v>
      </c>
      <c r="AA1418" s="25" t="str">
        <f t="shared" si="818"/>
        <v>N</v>
      </c>
      <c r="AB1418" s="26">
        <f t="shared" si="819"/>
        <v>0</v>
      </c>
      <c r="AC1418" s="27">
        <f t="shared" si="820"/>
        <v>50000</v>
      </c>
      <c r="AD1418" s="28">
        <f t="shared" si="821"/>
        <v>200000</v>
      </c>
      <c r="AE1418" s="28">
        <f t="shared" si="822"/>
        <v>257500</v>
      </c>
      <c r="AF1418" s="28">
        <f t="shared" si="823"/>
        <v>0</v>
      </c>
      <c r="AG1418" s="28">
        <f t="shared" si="824"/>
        <v>0</v>
      </c>
      <c r="AH1418" s="28">
        <f t="shared" si="825"/>
        <v>0</v>
      </c>
      <c r="AI1418" s="28">
        <f t="shared" si="826"/>
        <v>0</v>
      </c>
      <c r="AJ1418" s="29" t="str">
        <f t="shared" si="827"/>
        <v>N</v>
      </c>
      <c r="AK1418" s="30">
        <f t="shared" si="792"/>
        <v>0</v>
      </c>
      <c r="AL1418" s="31">
        <f t="shared" si="793"/>
        <v>50000</v>
      </c>
      <c r="AM1418" s="31">
        <f t="shared" si="794"/>
        <v>200000</v>
      </c>
      <c r="AN1418" s="31">
        <f t="shared" si="795"/>
        <v>257500</v>
      </c>
      <c r="AO1418" s="31">
        <f t="shared" si="796"/>
        <v>0</v>
      </c>
      <c r="AP1418" s="31">
        <f t="shared" si="797"/>
        <v>0</v>
      </c>
      <c r="AQ1418" s="31">
        <f t="shared" si="798"/>
        <v>0</v>
      </c>
      <c r="AR1418" s="31">
        <f t="shared" si="799"/>
        <v>0</v>
      </c>
      <c r="AS1418" s="32">
        <f t="shared" si="800"/>
        <v>0</v>
      </c>
      <c r="AT1418" s="33">
        <f t="shared" si="801"/>
        <v>50000</v>
      </c>
      <c r="AU1418" s="33">
        <f t="shared" si="802"/>
        <v>200000</v>
      </c>
      <c r="AV1418" s="33">
        <v>257916</v>
      </c>
      <c r="AW1418" s="33">
        <f t="shared" si="803"/>
        <v>0</v>
      </c>
      <c r="AX1418" s="33">
        <f t="shared" si="804"/>
        <v>0</v>
      </c>
      <c r="AY1418" s="34">
        <f t="shared" si="805"/>
        <v>8229.3083000000006</v>
      </c>
    </row>
    <row r="1419" spans="1:51" ht="15" customHeight="1" x14ac:dyDescent="0.3">
      <c r="A1419" s="166" t="s">
        <v>2624</v>
      </c>
      <c r="B1419" s="99">
        <v>11527.86</v>
      </c>
      <c r="C1419" s="99">
        <v>13796.8</v>
      </c>
      <c r="D1419" s="99">
        <v>100123.28</v>
      </c>
      <c r="E1419" s="99">
        <v>87601.04</v>
      </c>
      <c r="F1419" s="134">
        <v>15000</v>
      </c>
      <c r="G1419" s="132">
        <v>0</v>
      </c>
      <c r="H1419" s="182">
        <v>46431</v>
      </c>
      <c r="I1419" s="182">
        <v>46473</v>
      </c>
      <c r="J1419" s="166">
        <v>2.2999999999999998</v>
      </c>
      <c r="K1419" s="166">
        <v>1.3</v>
      </c>
      <c r="L1419" s="167" t="s">
        <v>1206</v>
      </c>
      <c r="M1419" s="168" t="s">
        <v>1204</v>
      </c>
      <c r="N1419" s="169">
        <v>0.02</v>
      </c>
      <c r="O1419" s="21">
        <f t="shared" si="806"/>
        <v>0.99999999999999978</v>
      </c>
      <c r="P1419" s="21" t="str">
        <f t="shared" si="807"/>
        <v>N</v>
      </c>
      <c r="Q1419" s="22">
        <f t="shared" si="808"/>
        <v>25324.66</v>
      </c>
      <c r="R1419" s="8" t="str">
        <f t="shared" si="809"/>
        <v>N</v>
      </c>
      <c r="S1419" s="23">
        <f t="shared" si="810"/>
        <v>1.9999999999999996</v>
      </c>
      <c r="T1419" s="24">
        <f t="shared" si="811"/>
        <v>20500</v>
      </c>
      <c r="U1419" s="24">
        <f t="shared" si="812"/>
        <v>100000</v>
      </c>
      <c r="V1419" s="24">
        <f t="shared" si="813"/>
        <v>257500</v>
      </c>
      <c r="W1419" s="24">
        <f t="shared" si="814"/>
        <v>0</v>
      </c>
      <c r="X1419" s="24">
        <f t="shared" si="815"/>
        <v>0</v>
      </c>
      <c r="Y1419" s="24">
        <f t="shared" si="816"/>
        <v>0</v>
      </c>
      <c r="Z1419" s="24">
        <f t="shared" si="817"/>
        <v>25831.153200000001</v>
      </c>
      <c r="AA1419" s="25" t="str">
        <f t="shared" si="818"/>
        <v>N</v>
      </c>
      <c r="AB1419" s="26">
        <f t="shared" si="819"/>
        <v>0.99999999999999956</v>
      </c>
      <c r="AC1419" s="27">
        <f t="shared" si="820"/>
        <v>20500</v>
      </c>
      <c r="AD1419" s="28">
        <f t="shared" si="821"/>
        <v>100000</v>
      </c>
      <c r="AE1419" s="28">
        <f t="shared" si="822"/>
        <v>257500</v>
      </c>
      <c r="AF1419" s="28">
        <f t="shared" si="823"/>
        <v>0</v>
      </c>
      <c r="AG1419" s="28">
        <f t="shared" si="824"/>
        <v>0</v>
      </c>
      <c r="AH1419" s="28">
        <f t="shared" si="825"/>
        <v>0</v>
      </c>
      <c r="AI1419" s="28">
        <f t="shared" si="826"/>
        <v>26347.776264</v>
      </c>
      <c r="AJ1419" s="29" t="str">
        <f t="shared" si="827"/>
        <v>N</v>
      </c>
      <c r="AK1419" s="30">
        <f t="shared" si="792"/>
        <v>0</v>
      </c>
      <c r="AL1419" s="31">
        <f t="shared" si="793"/>
        <v>20500</v>
      </c>
      <c r="AM1419" s="31">
        <f t="shared" si="794"/>
        <v>100000</v>
      </c>
      <c r="AN1419" s="31">
        <f t="shared" si="795"/>
        <v>257500</v>
      </c>
      <c r="AO1419" s="31">
        <f t="shared" si="796"/>
        <v>0</v>
      </c>
      <c r="AP1419" s="31">
        <f t="shared" si="797"/>
        <v>0</v>
      </c>
      <c r="AQ1419" s="31">
        <f t="shared" si="798"/>
        <v>0</v>
      </c>
      <c r="AR1419" s="31">
        <f t="shared" si="799"/>
        <v>0</v>
      </c>
      <c r="AS1419" s="32">
        <f t="shared" si="800"/>
        <v>0</v>
      </c>
      <c r="AT1419" s="33">
        <f t="shared" si="801"/>
        <v>20500</v>
      </c>
      <c r="AU1419" s="33">
        <f t="shared" si="802"/>
        <v>100000</v>
      </c>
      <c r="AV1419" s="33">
        <v>257917</v>
      </c>
      <c r="AW1419" s="33">
        <f t="shared" si="803"/>
        <v>0</v>
      </c>
      <c r="AX1419" s="33">
        <f t="shared" si="804"/>
        <v>0</v>
      </c>
      <c r="AY1419" s="34">
        <f t="shared" si="805"/>
        <v>52178.929464000001</v>
      </c>
    </row>
    <row r="1420" spans="1:51" ht="15" customHeight="1" x14ac:dyDescent="0.3">
      <c r="A1420" s="166" t="s">
        <v>2625</v>
      </c>
      <c r="B1420" s="99">
        <v>19871.03</v>
      </c>
      <c r="C1420" s="99">
        <v>1399.93</v>
      </c>
      <c r="D1420" s="99">
        <v>86700.84</v>
      </c>
      <c r="E1420" s="99">
        <v>85028.86</v>
      </c>
      <c r="F1420" s="134">
        <v>111000</v>
      </c>
      <c r="G1420" s="132">
        <v>12500</v>
      </c>
      <c r="H1420" s="182">
        <v>46270</v>
      </c>
      <c r="I1420" s="182">
        <v>46317</v>
      </c>
      <c r="J1420" s="166">
        <v>3.2</v>
      </c>
      <c r="K1420" s="166">
        <v>0.2</v>
      </c>
      <c r="L1420" s="167" t="s">
        <v>1206</v>
      </c>
      <c r="M1420" s="168" t="s">
        <v>1203</v>
      </c>
      <c r="N1420" s="169">
        <v>0</v>
      </c>
      <c r="O1420" s="21">
        <f t="shared" si="806"/>
        <v>3</v>
      </c>
      <c r="P1420" s="21" t="str">
        <f t="shared" si="807"/>
        <v>N</v>
      </c>
      <c r="Q1420" s="22">
        <f t="shared" si="808"/>
        <v>21270.959999999999</v>
      </c>
      <c r="R1420" s="8" t="str">
        <f t="shared" si="809"/>
        <v>N</v>
      </c>
      <c r="S1420" s="23">
        <f t="shared" si="810"/>
        <v>4</v>
      </c>
      <c r="T1420" s="24">
        <f t="shared" si="811"/>
        <v>20500</v>
      </c>
      <c r="U1420" s="24">
        <f t="shared" si="812"/>
        <v>100000</v>
      </c>
      <c r="V1420" s="24">
        <f t="shared" si="813"/>
        <v>257500</v>
      </c>
      <c r="W1420" s="24">
        <f t="shared" si="814"/>
        <v>9974.3700000000026</v>
      </c>
      <c r="X1420" s="24">
        <f t="shared" si="815"/>
        <v>0</v>
      </c>
      <c r="Y1420" s="24">
        <f t="shared" si="816"/>
        <v>9974.3700000000026</v>
      </c>
      <c r="Z1420" s="24">
        <f t="shared" si="817"/>
        <v>11296.589999999997</v>
      </c>
      <c r="AA1420" s="25" t="str">
        <f t="shared" si="818"/>
        <v>N</v>
      </c>
      <c r="AB1420" s="26">
        <f t="shared" si="819"/>
        <v>3</v>
      </c>
      <c r="AC1420" s="27">
        <f t="shared" si="820"/>
        <v>20500</v>
      </c>
      <c r="AD1420" s="28">
        <f t="shared" si="821"/>
        <v>100000</v>
      </c>
      <c r="AE1420" s="28">
        <f t="shared" si="822"/>
        <v>257500</v>
      </c>
      <c r="AF1420" s="28">
        <f t="shared" si="823"/>
        <v>2493.5925000000007</v>
      </c>
      <c r="AG1420" s="28">
        <f t="shared" si="824"/>
        <v>0</v>
      </c>
      <c r="AH1420" s="28">
        <f t="shared" si="825"/>
        <v>2493.5925000000007</v>
      </c>
      <c r="AI1420" s="28">
        <f t="shared" si="826"/>
        <v>18777.3675</v>
      </c>
      <c r="AJ1420" s="29" t="str">
        <f t="shared" si="827"/>
        <v>N</v>
      </c>
      <c r="AK1420" s="30">
        <f t="shared" si="792"/>
        <v>2</v>
      </c>
      <c r="AL1420" s="31">
        <f t="shared" si="793"/>
        <v>20500</v>
      </c>
      <c r="AM1420" s="31">
        <f t="shared" si="794"/>
        <v>100000</v>
      </c>
      <c r="AN1420" s="31">
        <f t="shared" si="795"/>
        <v>257500</v>
      </c>
      <c r="AO1420" s="31">
        <f t="shared" si="796"/>
        <v>0</v>
      </c>
      <c r="AP1420" s="31">
        <f t="shared" si="797"/>
        <v>0</v>
      </c>
      <c r="AQ1420" s="31">
        <f t="shared" si="798"/>
        <v>0</v>
      </c>
      <c r="AR1420" s="31">
        <f t="shared" si="799"/>
        <v>21270.959999999999</v>
      </c>
      <c r="AS1420" s="32">
        <f t="shared" si="800"/>
        <v>1</v>
      </c>
      <c r="AT1420" s="33">
        <f t="shared" si="801"/>
        <v>20500</v>
      </c>
      <c r="AU1420" s="33">
        <f t="shared" si="802"/>
        <v>100000</v>
      </c>
      <c r="AV1420" s="33">
        <v>257918</v>
      </c>
      <c r="AW1420" s="33">
        <f t="shared" si="803"/>
        <v>623.39812500000016</v>
      </c>
      <c r="AX1420" s="33">
        <f t="shared" si="804"/>
        <v>20647.561874999999</v>
      </c>
      <c r="AY1420" s="34">
        <f t="shared" si="805"/>
        <v>71992.479374999995</v>
      </c>
    </row>
    <row r="1421" spans="1:51" ht="15" customHeight="1" x14ac:dyDescent="0.3">
      <c r="A1421" s="166" t="s">
        <v>2626</v>
      </c>
      <c r="B1421" s="99">
        <v>19936.61</v>
      </c>
      <c r="C1421" s="99">
        <v>12424</v>
      </c>
      <c r="D1421" s="99">
        <v>82633.98</v>
      </c>
      <c r="E1421" s="99">
        <v>79836.38</v>
      </c>
      <c r="F1421" s="134">
        <v>100000</v>
      </c>
      <c r="G1421" s="132">
        <v>0</v>
      </c>
      <c r="H1421" s="182">
        <v>46498</v>
      </c>
      <c r="I1421" s="182">
        <v>46587</v>
      </c>
      <c r="J1421" s="166">
        <v>3.9</v>
      </c>
      <c r="K1421" s="166">
        <v>3.1</v>
      </c>
      <c r="L1421" s="167" t="s">
        <v>1207</v>
      </c>
      <c r="M1421" s="168" t="s">
        <v>1205</v>
      </c>
      <c r="N1421" s="169">
        <v>0</v>
      </c>
      <c r="O1421" s="21">
        <f t="shared" si="806"/>
        <v>0.79999999999999982</v>
      </c>
      <c r="P1421" s="21" t="str">
        <f t="shared" si="807"/>
        <v>N</v>
      </c>
      <c r="Q1421" s="22">
        <f t="shared" si="808"/>
        <v>32360.61</v>
      </c>
      <c r="R1421" s="8" t="str">
        <f t="shared" si="809"/>
        <v>N</v>
      </c>
      <c r="S1421" s="23">
        <f t="shared" si="810"/>
        <v>0.79999999999999982</v>
      </c>
      <c r="T1421" s="24">
        <f t="shared" si="811"/>
        <v>50000</v>
      </c>
      <c r="U1421" s="24">
        <f t="shared" si="812"/>
        <v>200000</v>
      </c>
      <c r="V1421" s="24">
        <f t="shared" si="813"/>
        <v>257500</v>
      </c>
      <c r="W1421" s="24">
        <f t="shared" si="814"/>
        <v>32360.61</v>
      </c>
      <c r="X1421" s="24">
        <f t="shared" si="815"/>
        <v>0</v>
      </c>
      <c r="Y1421" s="24">
        <f t="shared" si="816"/>
        <v>32360.61</v>
      </c>
      <c r="Z1421" s="24">
        <f t="shared" si="817"/>
        <v>0</v>
      </c>
      <c r="AA1421" s="25" t="str">
        <f t="shared" si="818"/>
        <v>N</v>
      </c>
      <c r="AB1421" s="26">
        <f t="shared" si="819"/>
        <v>0</v>
      </c>
      <c r="AC1421" s="27">
        <f t="shared" si="820"/>
        <v>50000</v>
      </c>
      <c r="AD1421" s="28">
        <f t="shared" si="821"/>
        <v>200000</v>
      </c>
      <c r="AE1421" s="28">
        <f t="shared" si="822"/>
        <v>257500</v>
      </c>
      <c r="AF1421" s="28">
        <f t="shared" si="823"/>
        <v>0</v>
      </c>
      <c r="AG1421" s="28">
        <f t="shared" si="824"/>
        <v>0</v>
      </c>
      <c r="AH1421" s="28">
        <f t="shared" si="825"/>
        <v>0</v>
      </c>
      <c r="AI1421" s="28">
        <f t="shared" si="826"/>
        <v>0</v>
      </c>
      <c r="AJ1421" s="29" t="str">
        <f t="shared" si="827"/>
        <v>N</v>
      </c>
      <c r="AK1421" s="30">
        <f t="shared" si="792"/>
        <v>0</v>
      </c>
      <c r="AL1421" s="31">
        <f t="shared" si="793"/>
        <v>50000</v>
      </c>
      <c r="AM1421" s="31">
        <f t="shared" si="794"/>
        <v>200000</v>
      </c>
      <c r="AN1421" s="31">
        <f t="shared" si="795"/>
        <v>257500</v>
      </c>
      <c r="AO1421" s="31">
        <f t="shared" si="796"/>
        <v>0</v>
      </c>
      <c r="AP1421" s="31">
        <f t="shared" si="797"/>
        <v>0</v>
      </c>
      <c r="AQ1421" s="31">
        <f t="shared" si="798"/>
        <v>0</v>
      </c>
      <c r="AR1421" s="31">
        <f t="shared" si="799"/>
        <v>0</v>
      </c>
      <c r="AS1421" s="32">
        <f t="shared" si="800"/>
        <v>0</v>
      </c>
      <c r="AT1421" s="33">
        <f t="shared" si="801"/>
        <v>50000</v>
      </c>
      <c r="AU1421" s="33">
        <f t="shared" si="802"/>
        <v>200000</v>
      </c>
      <c r="AV1421" s="33">
        <v>257919</v>
      </c>
      <c r="AW1421" s="33">
        <f t="shared" si="803"/>
        <v>0</v>
      </c>
      <c r="AX1421" s="33">
        <f t="shared" si="804"/>
        <v>0</v>
      </c>
      <c r="AY1421" s="34">
        <f t="shared" si="805"/>
        <v>0</v>
      </c>
    </row>
    <row r="1422" spans="1:51" ht="15" customHeight="1" x14ac:dyDescent="0.3">
      <c r="A1422" s="166" t="s">
        <v>2627</v>
      </c>
      <c r="B1422" s="99">
        <v>16518.439999999999</v>
      </c>
      <c r="C1422" s="99">
        <v>33508.6</v>
      </c>
      <c r="D1422" s="99">
        <v>95889.23</v>
      </c>
      <c r="E1422" s="99">
        <v>84967.8</v>
      </c>
      <c r="F1422" s="134">
        <v>68000</v>
      </c>
      <c r="G1422" s="132">
        <v>12500</v>
      </c>
      <c r="H1422" s="182">
        <v>46554</v>
      </c>
      <c r="I1422" s="182">
        <v>46618</v>
      </c>
      <c r="J1422" s="166">
        <v>4.7</v>
      </c>
      <c r="K1422" s="166">
        <v>1.1000000000000001</v>
      </c>
      <c r="L1422" s="167" t="s">
        <v>1207</v>
      </c>
      <c r="M1422" s="168" t="s">
        <v>1203</v>
      </c>
      <c r="N1422" s="169">
        <v>0</v>
      </c>
      <c r="O1422" s="21">
        <f t="shared" si="806"/>
        <v>3.6</v>
      </c>
      <c r="P1422" s="21" t="str">
        <f t="shared" si="807"/>
        <v>N</v>
      </c>
      <c r="Q1422" s="22">
        <f t="shared" si="808"/>
        <v>50027.039999999994</v>
      </c>
      <c r="R1422" s="8" t="str">
        <f t="shared" si="809"/>
        <v>N</v>
      </c>
      <c r="S1422" s="23">
        <f t="shared" si="810"/>
        <v>4.8</v>
      </c>
      <c r="T1422" s="24">
        <f t="shared" si="811"/>
        <v>50000</v>
      </c>
      <c r="U1422" s="24">
        <f t="shared" si="812"/>
        <v>200000</v>
      </c>
      <c r="V1422" s="24">
        <f t="shared" si="813"/>
        <v>257500</v>
      </c>
      <c r="W1422" s="24">
        <f t="shared" si="814"/>
        <v>37500</v>
      </c>
      <c r="X1422" s="24">
        <f t="shared" si="815"/>
        <v>0</v>
      </c>
      <c r="Y1422" s="24">
        <f t="shared" si="816"/>
        <v>37500</v>
      </c>
      <c r="Z1422" s="24">
        <f t="shared" si="817"/>
        <v>12527.039999999994</v>
      </c>
      <c r="AA1422" s="25" t="str">
        <f t="shared" si="818"/>
        <v>N</v>
      </c>
      <c r="AB1422" s="26">
        <f t="shared" si="819"/>
        <v>3.8</v>
      </c>
      <c r="AC1422" s="27">
        <f t="shared" si="820"/>
        <v>50000</v>
      </c>
      <c r="AD1422" s="28">
        <f t="shared" si="821"/>
        <v>200000</v>
      </c>
      <c r="AE1422" s="28">
        <f t="shared" si="822"/>
        <v>257500</v>
      </c>
      <c r="AF1422" s="28">
        <f t="shared" si="823"/>
        <v>37500</v>
      </c>
      <c r="AG1422" s="28">
        <f t="shared" si="824"/>
        <v>0</v>
      </c>
      <c r="AH1422" s="28">
        <f t="shared" si="825"/>
        <v>37500</v>
      </c>
      <c r="AI1422" s="28">
        <f t="shared" si="826"/>
        <v>12527.039999999994</v>
      </c>
      <c r="AJ1422" s="29" t="str">
        <f t="shared" si="827"/>
        <v>N</v>
      </c>
      <c r="AK1422" s="30">
        <f t="shared" si="792"/>
        <v>2.8</v>
      </c>
      <c r="AL1422" s="31">
        <f t="shared" si="793"/>
        <v>50000</v>
      </c>
      <c r="AM1422" s="31">
        <f t="shared" si="794"/>
        <v>200000</v>
      </c>
      <c r="AN1422" s="31">
        <f t="shared" si="795"/>
        <v>257500</v>
      </c>
      <c r="AO1422" s="31">
        <f t="shared" si="796"/>
        <v>14221.675957500011</v>
      </c>
      <c r="AP1422" s="31">
        <f t="shared" si="797"/>
        <v>0</v>
      </c>
      <c r="AQ1422" s="31">
        <f t="shared" si="798"/>
        <v>14221.675957500011</v>
      </c>
      <c r="AR1422" s="31">
        <f t="shared" si="799"/>
        <v>35805.364042499983</v>
      </c>
      <c r="AS1422" s="32">
        <f t="shared" si="800"/>
        <v>1.7999999999999998</v>
      </c>
      <c r="AT1422" s="33">
        <f t="shared" si="801"/>
        <v>50000</v>
      </c>
      <c r="AU1422" s="33">
        <f t="shared" si="802"/>
        <v>200000</v>
      </c>
      <c r="AV1422" s="33">
        <v>257920</v>
      </c>
      <c r="AW1422" s="33">
        <f t="shared" si="803"/>
        <v>11166.820531874995</v>
      </c>
      <c r="AX1422" s="33">
        <f t="shared" si="804"/>
        <v>38860.219468124997</v>
      </c>
      <c r="AY1422" s="34">
        <f t="shared" si="805"/>
        <v>99719.66351062496</v>
      </c>
    </row>
    <row r="1423" spans="1:51" ht="15" customHeight="1" x14ac:dyDescent="0.3">
      <c r="A1423" s="166" t="s">
        <v>2628</v>
      </c>
      <c r="B1423" s="99">
        <v>9984.33</v>
      </c>
      <c r="C1423" s="99">
        <v>19915.04</v>
      </c>
      <c r="D1423" s="99">
        <v>53253.19</v>
      </c>
      <c r="E1423" s="99">
        <v>43379.06</v>
      </c>
      <c r="F1423" s="134">
        <v>44000</v>
      </c>
      <c r="G1423" s="132">
        <v>0</v>
      </c>
      <c r="H1423" s="182">
        <v>46443</v>
      </c>
      <c r="I1423" s="182">
        <v>46526</v>
      </c>
      <c r="J1423" s="166">
        <v>2.5</v>
      </c>
      <c r="K1423" s="166">
        <v>1.6</v>
      </c>
      <c r="L1423" s="167" t="s">
        <v>1206</v>
      </c>
      <c r="M1423" s="168" t="s">
        <v>1203</v>
      </c>
      <c r="N1423" s="169">
        <v>0.01</v>
      </c>
      <c r="O1423" s="21">
        <f t="shared" si="806"/>
        <v>0.89999999999999991</v>
      </c>
      <c r="P1423" s="21" t="str">
        <f t="shared" si="807"/>
        <v>N</v>
      </c>
      <c r="Q1423" s="22">
        <f t="shared" si="808"/>
        <v>29899.370000000003</v>
      </c>
      <c r="R1423" s="8" t="str">
        <f t="shared" si="809"/>
        <v>N</v>
      </c>
      <c r="S1423" s="23">
        <f t="shared" si="810"/>
        <v>1.2</v>
      </c>
      <c r="T1423" s="24">
        <f t="shared" si="811"/>
        <v>20500</v>
      </c>
      <c r="U1423" s="24">
        <f t="shared" si="812"/>
        <v>100000</v>
      </c>
      <c r="V1423" s="24">
        <f t="shared" si="813"/>
        <v>257500</v>
      </c>
      <c r="W1423" s="24">
        <f t="shared" si="814"/>
        <v>15375</v>
      </c>
      <c r="X1423" s="24">
        <f t="shared" si="815"/>
        <v>0</v>
      </c>
      <c r="Y1423" s="24">
        <f t="shared" si="816"/>
        <v>15375</v>
      </c>
      <c r="Z1423" s="24">
        <f t="shared" si="817"/>
        <v>14823.363700000002</v>
      </c>
      <c r="AA1423" s="25" t="str">
        <f t="shared" si="818"/>
        <v>N</v>
      </c>
      <c r="AB1423" s="26">
        <f t="shared" si="819"/>
        <v>0.19999999999999996</v>
      </c>
      <c r="AC1423" s="27">
        <f t="shared" si="820"/>
        <v>20500</v>
      </c>
      <c r="AD1423" s="28">
        <f t="shared" si="821"/>
        <v>100000</v>
      </c>
      <c r="AE1423" s="28">
        <f t="shared" si="822"/>
        <v>257500</v>
      </c>
      <c r="AF1423" s="28">
        <f t="shared" si="823"/>
        <v>15375</v>
      </c>
      <c r="AG1423" s="28">
        <f t="shared" si="824"/>
        <v>0</v>
      </c>
      <c r="AH1423" s="28">
        <f t="shared" si="825"/>
        <v>15375</v>
      </c>
      <c r="AI1423" s="28">
        <f t="shared" si="826"/>
        <v>15125.347337000003</v>
      </c>
      <c r="AJ1423" s="29" t="str">
        <f t="shared" si="827"/>
        <v>N</v>
      </c>
      <c r="AK1423" s="30">
        <f t="shared" si="792"/>
        <v>0</v>
      </c>
      <c r="AL1423" s="31">
        <f t="shared" si="793"/>
        <v>20500</v>
      </c>
      <c r="AM1423" s="31">
        <f t="shared" si="794"/>
        <v>100000</v>
      </c>
      <c r="AN1423" s="31">
        <f t="shared" si="795"/>
        <v>257500</v>
      </c>
      <c r="AO1423" s="31">
        <f t="shared" si="796"/>
        <v>0</v>
      </c>
      <c r="AP1423" s="31">
        <f t="shared" si="797"/>
        <v>0</v>
      </c>
      <c r="AQ1423" s="31">
        <f t="shared" si="798"/>
        <v>0</v>
      </c>
      <c r="AR1423" s="31">
        <f t="shared" si="799"/>
        <v>0</v>
      </c>
      <c r="AS1423" s="32">
        <f t="shared" si="800"/>
        <v>0</v>
      </c>
      <c r="AT1423" s="33">
        <f t="shared" si="801"/>
        <v>20500</v>
      </c>
      <c r="AU1423" s="33">
        <f t="shared" si="802"/>
        <v>100000</v>
      </c>
      <c r="AV1423" s="33">
        <v>257921</v>
      </c>
      <c r="AW1423" s="33">
        <f t="shared" si="803"/>
        <v>0</v>
      </c>
      <c r="AX1423" s="33">
        <f t="shared" si="804"/>
        <v>0</v>
      </c>
      <c r="AY1423" s="34">
        <f t="shared" si="805"/>
        <v>29948.711037000005</v>
      </c>
    </row>
    <row r="1424" spans="1:51" ht="15" customHeight="1" x14ac:dyDescent="0.3">
      <c r="A1424" s="166" t="s">
        <v>2629</v>
      </c>
      <c r="B1424" s="99">
        <v>11386.52</v>
      </c>
      <c r="C1424" s="99">
        <v>34347.22</v>
      </c>
      <c r="D1424" s="99">
        <v>125716.01</v>
      </c>
      <c r="E1424" s="99">
        <v>121407.74</v>
      </c>
      <c r="F1424" s="134">
        <v>60000</v>
      </c>
      <c r="G1424" s="135">
        <v>12500</v>
      </c>
      <c r="H1424" s="182">
        <v>46549</v>
      </c>
      <c r="I1424" s="182">
        <v>46561</v>
      </c>
      <c r="J1424" s="166">
        <v>4.3</v>
      </c>
      <c r="K1424" s="166">
        <v>2.7</v>
      </c>
      <c r="L1424" s="167" t="s">
        <v>1206</v>
      </c>
      <c r="M1424" s="168" t="s">
        <v>1203</v>
      </c>
      <c r="N1424" s="169">
        <v>0.03</v>
      </c>
      <c r="O1424" s="21">
        <f t="shared" si="806"/>
        <v>1.5999999999999996</v>
      </c>
      <c r="P1424" s="21" t="str">
        <f t="shared" si="807"/>
        <v>N</v>
      </c>
      <c r="Q1424" s="22">
        <f t="shared" si="808"/>
        <v>45733.740000000005</v>
      </c>
      <c r="R1424" s="8" t="str">
        <f t="shared" si="809"/>
        <v>N</v>
      </c>
      <c r="S1424" s="23">
        <f t="shared" si="810"/>
        <v>2.1333333333333329</v>
      </c>
      <c r="T1424" s="24">
        <f t="shared" si="811"/>
        <v>20500</v>
      </c>
      <c r="U1424" s="24">
        <f t="shared" si="812"/>
        <v>100000</v>
      </c>
      <c r="V1424" s="24">
        <f t="shared" si="813"/>
        <v>257500</v>
      </c>
      <c r="W1424" s="24">
        <f t="shared" si="814"/>
        <v>0</v>
      </c>
      <c r="X1424" s="24">
        <f t="shared" si="815"/>
        <v>0</v>
      </c>
      <c r="Y1424" s="24">
        <f t="shared" si="816"/>
        <v>0</v>
      </c>
      <c r="Z1424" s="24">
        <f t="shared" si="817"/>
        <v>47105.75220000001</v>
      </c>
      <c r="AA1424" s="25" t="str">
        <f t="shared" si="818"/>
        <v>N</v>
      </c>
      <c r="AB1424" s="26">
        <f t="shared" si="819"/>
        <v>1.1333333333333329</v>
      </c>
      <c r="AC1424" s="27">
        <f t="shared" si="820"/>
        <v>20500</v>
      </c>
      <c r="AD1424" s="28">
        <f t="shared" si="821"/>
        <v>100000</v>
      </c>
      <c r="AE1424" s="28">
        <f t="shared" si="822"/>
        <v>257500</v>
      </c>
      <c r="AF1424" s="28">
        <f t="shared" si="823"/>
        <v>0</v>
      </c>
      <c r="AG1424" s="28">
        <f t="shared" si="824"/>
        <v>0</v>
      </c>
      <c r="AH1424" s="28">
        <f t="shared" si="825"/>
        <v>0</v>
      </c>
      <c r="AI1424" s="28">
        <f t="shared" si="826"/>
        <v>48518.924766000011</v>
      </c>
      <c r="AJ1424" s="29" t="str">
        <f t="shared" si="827"/>
        <v>N</v>
      </c>
      <c r="AK1424" s="30">
        <f t="shared" si="792"/>
        <v>0.13333333333333286</v>
      </c>
      <c r="AL1424" s="31">
        <f t="shared" si="793"/>
        <v>20500</v>
      </c>
      <c r="AM1424" s="31">
        <f t="shared" si="794"/>
        <v>100000</v>
      </c>
      <c r="AN1424" s="31">
        <f t="shared" si="795"/>
        <v>257500</v>
      </c>
      <c r="AO1424" s="31">
        <f t="shared" si="796"/>
        <v>0</v>
      </c>
      <c r="AP1424" s="31">
        <f t="shared" si="797"/>
        <v>0</v>
      </c>
      <c r="AQ1424" s="31">
        <f t="shared" si="798"/>
        <v>0</v>
      </c>
      <c r="AR1424" s="31">
        <f t="shared" si="799"/>
        <v>49974.492508980009</v>
      </c>
      <c r="AS1424" s="32">
        <f t="shared" si="800"/>
        <v>0</v>
      </c>
      <c r="AT1424" s="33">
        <f t="shared" si="801"/>
        <v>20500</v>
      </c>
      <c r="AU1424" s="33">
        <f t="shared" si="802"/>
        <v>100000</v>
      </c>
      <c r="AV1424" s="33">
        <v>257922</v>
      </c>
      <c r="AW1424" s="33">
        <f t="shared" si="803"/>
        <v>0</v>
      </c>
      <c r="AX1424" s="33">
        <f t="shared" si="804"/>
        <v>0</v>
      </c>
      <c r="AY1424" s="34">
        <f t="shared" si="805"/>
        <v>145599.16947498004</v>
      </c>
    </row>
    <row r="1425" spans="1:51" ht="15" customHeight="1" x14ac:dyDescent="0.3">
      <c r="A1425" s="166" t="s">
        <v>2630</v>
      </c>
      <c r="B1425" s="99">
        <v>19911.38</v>
      </c>
      <c r="C1425" s="99">
        <v>9275.17</v>
      </c>
      <c r="D1425" s="99">
        <v>71185.149999999994</v>
      </c>
      <c r="E1425" s="99">
        <v>56843.94</v>
      </c>
      <c r="F1425" s="134">
        <v>45000</v>
      </c>
      <c r="G1425" s="135">
        <v>12500</v>
      </c>
      <c r="H1425" s="182">
        <v>46283</v>
      </c>
      <c r="I1425" s="182">
        <v>46361</v>
      </c>
      <c r="J1425" s="166">
        <v>4</v>
      </c>
      <c r="K1425" s="166">
        <v>0.7</v>
      </c>
      <c r="L1425" s="167" t="s">
        <v>1207</v>
      </c>
      <c r="M1425" s="168" t="s">
        <v>1203</v>
      </c>
      <c r="N1425" s="169">
        <v>2.7E-2</v>
      </c>
      <c r="O1425" s="21">
        <f t="shared" si="806"/>
        <v>3.3</v>
      </c>
      <c r="P1425" s="21" t="str">
        <f t="shared" si="807"/>
        <v>N</v>
      </c>
      <c r="Q1425" s="22">
        <f t="shared" si="808"/>
        <v>29186.550000000003</v>
      </c>
      <c r="R1425" s="8" t="str">
        <f t="shared" si="809"/>
        <v>N</v>
      </c>
      <c r="S1425" s="23">
        <f t="shared" si="810"/>
        <v>4.3999999999999995</v>
      </c>
      <c r="T1425" s="24">
        <f t="shared" si="811"/>
        <v>50000</v>
      </c>
      <c r="U1425" s="24">
        <f t="shared" si="812"/>
        <v>200000</v>
      </c>
      <c r="V1425" s="24">
        <f t="shared" si="813"/>
        <v>257500</v>
      </c>
      <c r="W1425" s="24">
        <f t="shared" si="814"/>
        <v>22480.940137500002</v>
      </c>
      <c r="X1425" s="24">
        <f t="shared" si="815"/>
        <v>0</v>
      </c>
      <c r="Y1425" s="24">
        <f t="shared" si="816"/>
        <v>22480.940137500002</v>
      </c>
      <c r="Z1425" s="24">
        <f t="shared" si="817"/>
        <v>7493.6467124999981</v>
      </c>
      <c r="AA1425" s="25" t="str">
        <f t="shared" si="818"/>
        <v>N</v>
      </c>
      <c r="AB1425" s="26">
        <f t="shared" si="819"/>
        <v>3.3999999999999995</v>
      </c>
      <c r="AC1425" s="27">
        <f t="shared" si="820"/>
        <v>50000</v>
      </c>
      <c r="AD1425" s="28">
        <f t="shared" si="821"/>
        <v>200000</v>
      </c>
      <c r="AE1425" s="28">
        <f t="shared" si="822"/>
        <v>257500</v>
      </c>
      <c r="AF1425" s="28">
        <f t="shared" si="823"/>
        <v>23087.925521212499</v>
      </c>
      <c r="AG1425" s="28">
        <f t="shared" si="824"/>
        <v>0</v>
      </c>
      <c r="AH1425" s="28">
        <f t="shared" si="825"/>
        <v>23087.925521212499</v>
      </c>
      <c r="AI1425" s="28">
        <f t="shared" si="826"/>
        <v>7695.9751737374972</v>
      </c>
      <c r="AJ1425" s="29" t="str">
        <f t="shared" si="827"/>
        <v>N</v>
      </c>
      <c r="AK1425" s="30">
        <f t="shared" si="792"/>
        <v>2.3999999999999995</v>
      </c>
      <c r="AL1425" s="31">
        <f t="shared" si="793"/>
        <v>50000</v>
      </c>
      <c r="AM1425" s="31">
        <f t="shared" si="794"/>
        <v>200000</v>
      </c>
      <c r="AN1425" s="31">
        <f t="shared" si="795"/>
        <v>257500</v>
      </c>
      <c r="AO1425" s="31">
        <f t="shared" si="796"/>
        <v>23711.299510285233</v>
      </c>
      <c r="AP1425" s="31">
        <f t="shared" si="797"/>
        <v>0</v>
      </c>
      <c r="AQ1425" s="31">
        <f t="shared" si="798"/>
        <v>23711.299510285233</v>
      </c>
      <c r="AR1425" s="31">
        <f t="shared" si="799"/>
        <v>7903.7665034284109</v>
      </c>
      <c r="AS1425" s="32">
        <f t="shared" si="800"/>
        <v>1.3999999999999995</v>
      </c>
      <c r="AT1425" s="33">
        <f t="shared" si="801"/>
        <v>50000</v>
      </c>
      <c r="AU1425" s="33">
        <f t="shared" si="802"/>
        <v>200000</v>
      </c>
      <c r="AV1425" s="33">
        <v>257923</v>
      </c>
      <c r="AW1425" s="33">
        <f t="shared" si="803"/>
        <v>24351.504597062933</v>
      </c>
      <c r="AX1425" s="33">
        <f t="shared" si="804"/>
        <v>8117.1681990209763</v>
      </c>
      <c r="AY1425" s="34">
        <f t="shared" si="805"/>
        <v>31210.556588686883</v>
      </c>
    </row>
    <row r="1426" spans="1:51" ht="15" customHeight="1" x14ac:dyDescent="0.3">
      <c r="A1426" s="166" t="s">
        <v>2631</v>
      </c>
      <c r="B1426" s="99">
        <v>14378.67</v>
      </c>
      <c r="C1426" s="99">
        <v>28039.66</v>
      </c>
      <c r="D1426" s="99">
        <v>114734.59</v>
      </c>
      <c r="E1426" s="99">
        <v>111647.47</v>
      </c>
      <c r="F1426" s="134">
        <v>42000</v>
      </c>
      <c r="G1426" s="135">
        <v>0</v>
      </c>
      <c r="H1426" s="182">
        <v>46356</v>
      </c>
      <c r="I1426" s="182">
        <v>46421</v>
      </c>
      <c r="J1426" s="166">
        <v>2.5</v>
      </c>
      <c r="K1426" s="166">
        <v>1.1000000000000001</v>
      </c>
      <c r="L1426" s="167" t="s">
        <v>1207</v>
      </c>
      <c r="M1426" s="168" t="s">
        <v>1205</v>
      </c>
      <c r="N1426" s="169">
        <v>0.06</v>
      </c>
      <c r="O1426" s="21">
        <f t="shared" si="806"/>
        <v>1.4</v>
      </c>
      <c r="P1426" s="21" t="str">
        <f t="shared" si="807"/>
        <v>N</v>
      </c>
      <c r="Q1426" s="22">
        <f t="shared" si="808"/>
        <v>42418.33</v>
      </c>
      <c r="R1426" s="8" t="str">
        <f t="shared" si="809"/>
        <v>N</v>
      </c>
      <c r="S1426" s="23">
        <f t="shared" si="810"/>
        <v>1.4</v>
      </c>
      <c r="T1426" s="24">
        <f t="shared" si="811"/>
        <v>50000</v>
      </c>
      <c r="U1426" s="24">
        <f t="shared" si="812"/>
        <v>200000</v>
      </c>
      <c r="V1426" s="24">
        <f t="shared" si="813"/>
        <v>257500</v>
      </c>
      <c r="W1426" s="24">
        <f t="shared" si="814"/>
        <v>44963.429800000005</v>
      </c>
      <c r="X1426" s="24">
        <f t="shared" si="815"/>
        <v>0</v>
      </c>
      <c r="Y1426" s="24">
        <f t="shared" si="816"/>
        <v>44963.429800000005</v>
      </c>
      <c r="Z1426" s="24">
        <f t="shared" si="817"/>
        <v>0</v>
      </c>
      <c r="AA1426" s="25" t="str">
        <f t="shared" si="818"/>
        <v>N</v>
      </c>
      <c r="AB1426" s="26">
        <f t="shared" si="819"/>
        <v>0.39999999999999991</v>
      </c>
      <c r="AC1426" s="27">
        <f t="shared" si="820"/>
        <v>50000</v>
      </c>
      <c r="AD1426" s="28">
        <f t="shared" si="821"/>
        <v>200000</v>
      </c>
      <c r="AE1426" s="28">
        <f t="shared" si="822"/>
        <v>257500</v>
      </c>
      <c r="AF1426" s="28">
        <f t="shared" si="823"/>
        <v>40301.980199999998</v>
      </c>
      <c r="AG1426" s="28">
        <f t="shared" si="824"/>
        <v>0</v>
      </c>
      <c r="AH1426" s="28">
        <f t="shared" si="825"/>
        <v>40301.980199999998</v>
      </c>
      <c r="AI1426" s="28">
        <f t="shared" si="826"/>
        <v>7359.2553880000123</v>
      </c>
      <c r="AJ1426" s="29" t="str">
        <f t="shared" si="827"/>
        <v>N</v>
      </c>
      <c r="AK1426" s="30">
        <f t="shared" si="792"/>
        <v>0</v>
      </c>
      <c r="AL1426" s="31">
        <f t="shared" si="793"/>
        <v>50000</v>
      </c>
      <c r="AM1426" s="31">
        <f t="shared" si="794"/>
        <v>200000</v>
      </c>
      <c r="AN1426" s="31">
        <f t="shared" si="795"/>
        <v>257500</v>
      </c>
      <c r="AO1426" s="31">
        <f t="shared" si="796"/>
        <v>0</v>
      </c>
      <c r="AP1426" s="31">
        <f t="shared" si="797"/>
        <v>0</v>
      </c>
      <c r="AQ1426" s="31">
        <f t="shared" si="798"/>
        <v>0</v>
      </c>
      <c r="AR1426" s="31">
        <f t="shared" si="799"/>
        <v>0</v>
      </c>
      <c r="AS1426" s="32">
        <f t="shared" si="800"/>
        <v>0</v>
      </c>
      <c r="AT1426" s="33">
        <f t="shared" si="801"/>
        <v>50000</v>
      </c>
      <c r="AU1426" s="33">
        <f t="shared" si="802"/>
        <v>200000</v>
      </c>
      <c r="AV1426" s="33">
        <v>257924</v>
      </c>
      <c r="AW1426" s="33">
        <f t="shared" si="803"/>
        <v>0</v>
      </c>
      <c r="AX1426" s="33">
        <f t="shared" si="804"/>
        <v>0</v>
      </c>
      <c r="AY1426" s="34">
        <f t="shared" si="805"/>
        <v>7359.2553880000123</v>
      </c>
    </row>
    <row r="1427" spans="1:51" ht="15" customHeight="1" x14ac:dyDescent="0.3">
      <c r="A1427" s="166" t="s">
        <v>2632</v>
      </c>
      <c r="B1427" s="99">
        <v>18073.59</v>
      </c>
      <c r="C1427" s="99">
        <v>22187.57</v>
      </c>
      <c r="D1427" s="99">
        <v>56181.03</v>
      </c>
      <c r="E1427" s="99">
        <v>48015.17</v>
      </c>
      <c r="F1427" s="134">
        <v>167000</v>
      </c>
      <c r="G1427" s="135">
        <v>12500</v>
      </c>
      <c r="H1427" s="182">
        <v>46479</v>
      </c>
      <c r="I1427" s="182">
        <v>46546</v>
      </c>
      <c r="J1427" s="166">
        <v>2</v>
      </c>
      <c r="K1427" s="166">
        <v>1.1000000000000001</v>
      </c>
      <c r="L1427" s="167" t="s">
        <v>1206</v>
      </c>
      <c r="M1427" s="168" t="s">
        <v>1205</v>
      </c>
      <c r="N1427" s="169">
        <v>0.01</v>
      </c>
      <c r="O1427" s="21">
        <f t="shared" si="806"/>
        <v>0.89999999999999991</v>
      </c>
      <c r="P1427" s="21" t="str">
        <f t="shared" si="807"/>
        <v>N</v>
      </c>
      <c r="Q1427" s="22">
        <f t="shared" si="808"/>
        <v>40261.160000000003</v>
      </c>
      <c r="R1427" s="8" t="str">
        <f t="shared" si="809"/>
        <v>N</v>
      </c>
      <c r="S1427" s="23">
        <f t="shared" si="810"/>
        <v>0.89999999999999991</v>
      </c>
      <c r="T1427" s="24">
        <f t="shared" si="811"/>
        <v>20500</v>
      </c>
      <c r="U1427" s="24">
        <f t="shared" si="812"/>
        <v>100000</v>
      </c>
      <c r="V1427" s="24">
        <f t="shared" si="813"/>
        <v>257500</v>
      </c>
      <c r="W1427" s="24">
        <f t="shared" si="814"/>
        <v>20500</v>
      </c>
      <c r="X1427" s="24">
        <f t="shared" si="815"/>
        <v>0</v>
      </c>
      <c r="Y1427" s="24">
        <f t="shared" si="816"/>
        <v>20500</v>
      </c>
      <c r="Z1427" s="24">
        <f t="shared" si="817"/>
        <v>20163.771600000007</v>
      </c>
      <c r="AA1427" s="25" t="str">
        <f t="shared" si="818"/>
        <v>N</v>
      </c>
      <c r="AB1427" s="26">
        <f t="shared" si="819"/>
        <v>0</v>
      </c>
      <c r="AC1427" s="27">
        <f t="shared" si="820"/>
        <v>20500</v>
      </c>
      <c r="AD1427" s="28">
        <f t="shared" si="821"/>
        <v>100000</v>
      </c>
      <c r="AE1427" s="28">
        <f t="shared" si="822"/>
        <v>257500</v>
      </c>
      <c r="AF1427" s="28">
        <f t="shared" si="823"/>
        <v>0</v>
      </c>
      <c r="AG1427" s="28">
        <f t="shared" si="824"/>
        <v>0</v>
      </c>
      <c r="AH1427" s="28">
        <f t="shared" si="825"/>
        <v>0</v>
      </c>
      <c r="AI1427" s="28">
        <f t="shared" si="826"/>
        <v>0</v>
      </c>
      <c r="AJ1427" s="29" t="str">
        <f t="shared" si="827"/>
        <v>N</v>
      </c>
      <c r="AK1427" s="30">
        <f t="shared" si="792"/>
        <v>0</v>
      </c>
      <c r="AL1427" s="31">
        <f t="shared" si="793"/>
        <v>20500</v>
      </c>
      <c r="AM1427" s="31">
        <f t="shared" si="794"/>
        <v>100000</v>
      </c>
      <c r="AN1427" s="31">
        <f t="shared" si="795"/>
        <v>257500</v>
      </c>
      <c r="AO1427" s="31">
        <f t="shared" si="796"/>
        <v>0</v>
      </c>
      <c r="AP1427" s="31">
        <f t="shared" si="797"/>
        <v>0</v>
      </c>
      <c r="AQ1427" s="31">
        <f t="shared" si="798"/>
        <v>0</v>
      </c>
      <c r="AR1427" s="31">
        <f t="shared" si="799"/>
        <v>0</v>
      </c>
      <c r="AS1427" s="32">
        <f t="shared" si="800"/>
        <v>0</v>
      </c>
      <c r="AT1427" s="33">
        <f t="shared" si="801"/>
        <v>20500</v>
      </c>
      <c r="AU1427" s="33">
        <f t="shared" si="802"/>
        <v>100000</v>
      </c>
      <c r="AV1427" s="33">
        <v>257925</v>
      </c>
      <c r="AW1427" s="33">
        <f t="shared" si="803"/>
        <v>0</v>
      </c>
      <c r="AX1427" s="33">
        <f t="shared" si="804"/>
        <v>0</v>
      </c>
      <c r="AY1427" s="34">
        <f t="shared" si="805"/>
        <v>20163.771600000007</v>
      </c>
    </row>
    <row r="1428" spans="1:51" ht="15" customHeight="1" x14ac:dyDescent="0.3">
      <c r="A1428" s="166" t="s">
        <v>2633</v>
      </c>
      <c r="B1428" s="99">
        <v>16621.57</v>
      </c>
      <c r="C1428" s="99">
        <v>6193.15</v>
      </c>
      <c r="D1428" s="99">
        <v>35518</v>
      </c>
      <c r="E1428" s="99">
        <v>33362.78</v>
      </c>
      <c r="F1428" s="134">
        <v>92000</v>
      </c>
      <c r="G1428" s="135">
        <v>0</v>
      </c>
      <c r="H1428" s="182">
        <v>46229</v>
      </c>
      <c r="I1428" s="182">
        <v>46252</v>
      </c>
      <c r="J1428" s="166">
        <v>4.5999999999999996</v>
      </c>
      <c r="K1428" s="166">
        <v>4.2</v>
      </c>
      <c r="L1428" s="167" t="s">
        <v>1206</v>
      </c>
      <c r="M1428" s="168" t="s">
        <v>1205</v>
      </c>
      <c r="N1428" s="169">
        <v>0.02</v>
      </c>
      <c r="O1428" s="21">
        <f t="shared" si="806"/>
        <v>0.39999999999999947</v>
      </c>
      <c r="P1428" s="21" t="str">
        <f t="shared" si="807"/>
        <v>N</v>
      </c>
      <c r="Q1428" s="22">
        <f t="shared" si="808"/>
        <v>22814.720000000001</v>
      </c>
      <c r="R1428" s="8" t="str">
        <f t="shared" si="809"/>
        <v>N</v>
      </c>
      <c r="S1428" s="23">
        <f t="shared" si="810"/>
        <v>0.39999999999999947</v>
      </c>
      <c r="T1428" s="24">
        <f t="shared" si="811"/>
        <v>20500</v>
      </c>
      <c r="U1428" s="24">
        <f t="shared" si="812"/>
        <v>100000</v>
      </c>
      <c r="V1428" s="24">
        <f t="shared" si="813"/>
        <v>257500</v>
      </c>
      <c r="W1428" s="24">
        <f t="shared" si="814"/>
        <v>20500</v>
      </c>
      <c r="X1428" s="24">
        <f t="shared" si="815"/>
        <v>0</v>
      </c>
      <c r="Y1428" s="24">
        <f t="shared" si="816"/>
        <v>20500</v>
      </c>
      <c r="Z1428" s="24">
        <f t="shared" si="817"/>
        <v>2771.0144</v>
      </c>
      <c r="AA1428" s="25" t="str">
        <f t="shared" si="818"/>
        <v>N</v>
      </c>
      <c r="AB1428" s="26">
        <f t="shared" si="819"/>
        <v>0</v>
      </c>
      <c r="AC1428" s="27">
        <f t="shared" si="820"/>
        <v>20500</v>
      </c>
      <c r="AD1428" s="28">
        <f t="shared" si="821"/>
        <v>100000</v>
      </c>
      <c r="AE1428" s="28">
        <f t="shared" si="822"/>
        <v>257500</v>
      </c>
      <c r="AF1428" s="28">
        <f t="shared" si="823"/>
        <v>0</v>
      </c>
      <c r="AG1428" s="28">
        <f t="shared" si="824"/>
        <v>0</v>
      </c>
      <c r="AH1428" s="28">
        <f t="shared" si="825"/>
        <v>0</v>
      </c>
      <c r="AI1428" s="28">
        <f t="shared" si="826"/>
        <v>0</v>
      </c>
      <c r="AJ1428" s="29" t="str">
        <f t="shared" si="827"/>
        <v>N</v>
      </c>
      <c r="AK1428" s="30">
        <f t="shared" si="792"/>
        <v>0</v>
      </c>
      <c r="AL1428" s="31">
        <f t="shared" si="793"/>
        <v>20500</v>
      </c>
      <c r="AM1428" s="31">
        <f t="shared" si="794"/>
        <v>100000</v>
      </c>
      <c r="AN1428" s="31">
        <f t="shared" si="795"/>
        <v>257500</v>
      </c>
      <c r="AO1428" s="31">
        <f t="shared" si="796"/>
        <v>0</v>
      </c>
      <c r="AP1428" s="31">
        <f t="shared" si="797"/>
        <v>0</v>
      </c>
      <c r="AQ1428" s="31">
        <f t="shared" si="798"/>
        <v>0</v>
      </c>
      <c r="AR1428" s="31">
        <f t="shared" si="799"/>
        <v>0</v>
      </c>
      <c r="AS1428" s="32">
        <f t="shared" si="800"/>
        <v>0</v>
      </c>
      <c r="AT1428" s="33">
        <f t="shared" si="801"/>
        <v>20500</v>
      </c>
      <c r="AU1428" s="33">
        <f t="shared" si="802"/>
        <v>100000</v>
      </c>
      <c r="AV1428" s="33">
        <v>257926</v>
      </c>
      <c r="AW1428" s="33">
        <f t="shared" si="803"/>
        <v>0</v>
      </c>
      <c r="AX1428" s="33">
        <f t="shared" si="804"/>
        <v>0</v>
      </c>
      <c r="AY1428" s="34">
        <f t="shared" si="805"/>
        <v>2771.0144</v>
      </c>
    </row>
    <row r="1429" spans="1:51" ht="15" customHeight="1" x14ac:dyDescent="0.3">
      <c r="A1429" s="166" t="s">
        <v>2634</v>
      </c>
      <c r="B1429" s="99">
        <v>16731.849999999999</v>
      </c>
      <c r="C1429" s="99">
        <v>5089.82</v>
      </c>
      <c r="D1429" s="99">
        <v>98142.22</v>
      </c>
      <c r="E1429" s="99">
        <v>97335.27</v>
      </c>
      <c r="F1429" s="134">
        <v>100000</v>
      </c>
      <c r="G1429" s="135">
        <v>0</v>
      </c>
      <c r="H1429" s="182">
        <v>46363</v>
      </c>
      <c r="I1429" s="182">
        <v>46385</v>
      </c>
      <c r="J1429" s="166">
        <v>2.2000000000000002</v>
      </c>
      <c r="K1429" s="166">
        <v>0.1</v>
      </c>
      <c r="L1429" s="167" t="s">
        <v>1207</v>
      </c>
      <c r="M1429" s="168" t="s">
        <v>1205</v>
      </c>
      <c r="N1429" s="169">
        <v>0.02</v>
      </c>
      <c r="O1429" s="21">
        <f t="shared" si="806"/>
        <v>2.1</v>
      </c>
      <c r="P1429" s="21" t="str">
        <f t="shared" si="807"/>
        <v>N</v>
      </c>
      <c r="Q1429" s="22">
        <f t="shared" si="808"/>
        <v>21821.67</v>
      </c>
      <c r="R1429" s="8" t="str">
        <f t="shared" si="809"/>
        <v>N</v>
      </c>
      <c r="S1429" s="23">
        <f t="shared" si="810"/>
        <v>2.1</v>
      </c>
      <c r="T1429" s="24">
        <f t="shared" si="811"/>
        <v>50000</v>
      </c>
      <c r="U1429" s="24">
        <f t="shared" si="812"/>
        <v>200000</v>
      </c>
      <c r="V1429" s="24">
        <f t="shared" si="813"/>
        <v>257500</v>
      </c>
      <c r="W1429" s="24">
        <f t="shared" si="814"/>
        <v>22258.1034</v>
      </c>
      <c r="X1429" s="24">
        <f t="shared" si="815"/>
        <v>0</v>
      </c>
      <c r="Y1429" s="24">
        <f t="shared" si="816"/>
        <v>22258.1034</v>
      </c>
      <c r="Z1429" s="24">
        <f t="shared" si="817"/>
        <v>0</v>
      </c>
      <c r="AA1429" s="25" t="str">
        <f t="shared" si="818"/>
        <v>N</v>
      </c>
      <c r="AB1429" s="26">
        <f t="shared" si="819"/>
        <v>1.1000000000000001</v>
      </c>
      <c r="AC1429" s="27">
        <f t="shared" si="820"/>
        <v>50000</v>
      </c>
      <c r="AD1429" s="28">
        <f t="shared" si="821"/>
        <v>200000</v>
      </c>
      <c r="AE1429" s="28">
        <f t="shared" si="822"/>
        <v>257500</v>
      </c>
      <c r="AF1429" s="28">
        <f t="shared" si="823"/>
        <v>22703.265468000001</v>
      </c>
      <c r="AG1429" s="28">
        <f t="shared" si="824"/>
        <v>0</v>
      </c>
      <c r="AH1429" s="28">
        <f t="shared" si="825"/>
        <v>22703.265468000001</v>
      </c>
      <c r="AI1429" s="28">
        <f t="shared" si="826"/>
        <v>0</v>
      </c>
      <c r="AJ1429" s="29" t="str">
        <f t="shared" si="827"/>
        <v>N</v>
      </c>
      <c r="AK1429" s="30">
        <f t="shared" si="792"/>
        <v>0.10000000000000009</v>
      </c>
      <c r="AL1429" s="31">
        <f t="shared" si="793"/>
        <v>50000</v>
      </c>
      <c r="AM1429" s="31">
        <f t="shared" si="794"/>
        <v>200000</v>
      </c>
      <c r="AN1429" s="31">
        <f t="shared" si="795"/>
        <v>257500</v>
      </c>
      <c r="AO1429" s="31">
        <f t="shared" si="796"/>
        <v>23157.330777360003</v>
      </c>
      <c r="AP1429" s="31">
        <f t="shared" si="797"/>
        <v>0</v>
      </c>
      <c r="AQ1429" s="31">
        <f t="shared" si="798"/>
        <v>23157.330777360003</v>
      </c>
      <c r="AR1429" s="31">
        <f t="shared" si="799"/>
        <v>0</v>
      </c>
      <c r="AS1429" s="32">
        <f t="shared" si="800"/>
        <v>0</v>
      </c>
      <c r="AT1429" s="33">
        <f t="shared" si="801"/>
        <v>50000</v>
      </c>
      <c r="AU1429" s="33">
        <f t="shared" si="802"/>
        <v>200000</v>
      </c>
      <c r="AV1429" s="33">
        <v>257927</v>
      </c>
      <c r="AW1429" s="33">
        <f t="shared" si="803"/>
        <v>0</v>
      </c>
      <c r="AX1429" s="33">
        <f t="shared" si="804"/>
        <v>0</v>
      </c>
      <c r="AY1429" s="34">
        <f t="shared" si="805"/>
        <v>0</v>
      </c>
    </row>
    <row r="1430" spans="1:51" ht="15" customHeight="1" x14ac:dyDescent="0.3">
      <c r="A1430" s="166" t="s">
        <v>2635</v>
      </c>
      <c r="B1430" s="99">
        <v>8247.01</v>
      </c>
      <c r="C1430" s="99">
        <v>17697.3</v>
      </c>
      <c r="D1430" s="99">
        <v>71532.850000000006</v>
      </c>
      <c r="E1430" s="99">
        <v>63418.17</v>
      </c>
      <c r="F1430" s="136">
        <v>129000</v>
      </c>
      <c r="G1430" s="135">
        <v>0</v>
      </c>
      <c r="H1430" s="182">
        <v>46331</v>
      </c>
      <c r="I1430" s="182">
        <v>46387</v>
      </c>
      <c r="J1430" s="166">
        <v>3.9</v>
      </c>
      <c r="K1430" s="166">
        <v>3.1</v>
      </c>
      <c r="L1430" s="167" t="s">
        <v>1207</v>
      </c>
      <c r="M1430" s="168" t="s">
        <v>1204</v>
      </c>
      <c r="N1430" s="169">
        <v>0.02</v>
      </c>
      <c r="O1430" s="21">
        <f t="shared" si="806"/>
        <v>0.79999999999999982</v>
      </c>
      <c r="P1430" s="21" t="str">
        <f t="shared" si="807"/>
        <v>N</v>
      </c>
      <c r="Q1430" s="22">
        <f t="shared" si="808"/>
        <v>25944.309999999998</v>
      </c>
      <c r="R1430" s="8" t="str">
        <f t="shared" si="809"/>
        <v>N</v>
      </c>
      <c r="S1430" s="23">
        <f t="shared" si="810"/>
        <v>1.5999999999999996</v>
      </c>
      <c r="T1430" s="24">
        <f t="shared" si="811"/>
        <v>50000</v>
      </c>
      <c r="U1430" s="24">
        <f t="shared" si="812"/>
        <v>200000</v>
      </c>
      <c r="V1430" s="24">
        <f t="shared" si="813"/>
        <v>257500</v>
      </c>
      <c r="W1430" s="24">
        <f t="shared" si="814"/>
        <v>13231.598099999999</v>
      </c>
      <c r="X1430" s="24">
        <f t="shared" si="815"/>
        <v>0</v>
      </c>
      <c r="Y1430" s="24">
        <f t="shared" si="816"/>
        <v>13231.598099999999</v>
      </c>
      <c r="Z1430" s="24">
        <f t="shared" si="817"/>
        <v>13231.598099999999</v>
      </c>
      <c r="AA1430" s="25" t="str">
        <f t="shared" si="818"/>
        <v>N</v>
      </c>
      <c r="AB1430" s="26">
        <f t="shared" si="819"/>
        <v>0.59999999999999964</v>
      </c>
      <c r="AC1430" s="27">
        <f t="shared" si="820"/>
        <v>50000</v>
      </c>
      <c r="AD1430" s="28">
        <f t="shared" si="821"/>
        <v>200000</v>
      </c>
      <c r="AE1430" s="28">
        <f t="shared" si="822"/>
        <v>257500</v>
      </c>
      <c r="AF1430" s="28">
        <f t="shared" si="823"/>
        <v>13496.230061999999</v>
      </c>
      <c r="AG1430" s="28">
        <f t="shared" si="824"/>
        <v>0</v>
      </c>
      <c r="AH1430" s="28">
        <f t="shared" si="825"/>
        <v>13496.230061999999</v>
      </c>
      <c r="AI1430" s="28">
        <f t="shared" si="826"/>
        <v>13496.230061999999</v>
      </c>
      <c r="AJ1430" s="29" t="str">
        <f t="shared" si="827"/>
        <v>N</v>
      </c>
      <c r="AK1430" s="30">
        <f t="shared" si="792"/>
        <v>0</v>
      </c>
      <c r="AL1430" s="31">
        <f t="shared" si="793"/>
        <v>50000</v>
      </c>
      <c r="AM1430" s="31">
        <f t="shared" si="794"/>
        <v>200000</v>
      </c>
      <c r="AN1430" s="31">
        <f t="shared" si="795"/>
        <v>257500</v>
      </c>
      <c r="AO1430" s="31">
        <f t="shared" si="796"/>
        <v>0</v>
      </c>
      <c r="AP1430" s="31">
        <f t="shared" si="797"/>
        <v>0</v>
      </c>
      <c r="AQ1430" s="31">
        <f t="shared" si="798"/>
        <v>0</v>
      </c>
      <c r="AR1430" s="31">
        <f t="shared" si="799"/>
        <v>0</v>
      </c>
      <c r="AS1430" s="32">
        <f t="shared" si="800"/>
        <v>0</v>
      </c>
      <c r="AT1430" s="33">
        <f t="shared" si="801"/>
        <v>50000</v>
      </c>
      <c r="AU1430" s="33">
        <f t="shared" si="802"/>
        <v>200000</v>
      </c>
      <c r="AV1430" s="33">
        <v>257928</v>
      </c>
      <c r="AW1430" s="33">
        <f t="shared" si="803"/>
        <v>0</v>
      </c>
      <c r="AX1430" s="33">
        <f t="shared" si="804"/>
        <v>0</v>
      </c>
      <c r="AY1430" s="34">
        <f t="shared" si="805"/>
        <v>26727.828161999998</v>
      </c>
    </row>
    <row r="1431" spans="1:51" ht="15" customHeight="1" x14ac:dyDescent="0.3">
      <c r="A1431" s="166" t="s">
        <v>2636</v>
      </c>
      <c r="B1431" s="99">
        <v>9726.7199999999993</v>
      </c>
      <c r="C1431" s="99">
        <v>7806.86</v>
      </c>
      <c r="D1431" s="99">
        <v>37035.620000000003</v>
      </c>
      <c r="E1431" s="99">
        <v>35321.03</v>
      </c>
      <c r="F1431" s="136">
        <v>77000</v>
      </c>
      <c r="G1431" s="135">
        <v>0</v>
      </c>
      <c r="H1431" s="182">
        <v>46325</v>
      </c>
      <c r="I1431" s="182">
        <v>46396</v>
      </c>
      <c r="J1431" s="166">
        <v>3.7</v>
      </c>
      <c r="K1431" s="166">
        <v>1.3</v>
      </c>
      <c r="L1431" s="167" t="s">
        <v>1206</v>
      </c>
      <c r="M1431" s="168" t="s">
        <v>1205</v>
      </c>
      <c r="N1431" s="169">
        <v>0.04</v>
      </c>
      <c r="O1431" s="21">
        <f t="shared" si="806"/>
        <v>2.4000000000000004</v>
      </c>
      <c r="P1431" s="21" t="str">
        <f t="shared" si="807"/>
        <v>N</v>
      </c>
      <c r="Q1431" s="22">
        <f t="shared" si="808"/>
        <v>17533.579999999998</v>
      </c>
      <c r="R1431" s="8" t="str">
        <f t="shared" si="809"/>
        <v>N</v>
      </c>
      <c r="S1431" s="23">
        <f t="shared" si="810"/>
        <v>2.4000000000000004</v>
      </c>
      <c r="T1431" s="24">
        <f t="shared" si="811"/>
        <v>20500</v>
      </c>
      <c r="U1431" s="24">
        <f t="shared" si="812"/>
        <v>100000</v>
      </c>
      <c r="V1431" s="24">
        <f t="shared" si="813"/>
        <v>257500</v>
      </c>
      <c r="W1431" s="24">
        <f t="shared" si="814"/>
        <v>18234.923199999997</v>
      </c>
      <c r="X1431" s="24">
        <f t="shared" si="815"/>
        <v>0</v>
      </c>
      <c r="Y1431" s="24">
        <f t="shared" si="816"/>
        <v>18234.923199999997</v>
      </c>
      <c r="Z1431" s="24">
        <f t="shared" si="817"/>
        <v>0</v>
      </c>
      <c r="AA1431" s="25" t="str">
        <f t="shared" si="818"/>
        <v>N</v>
      </c>
      <c r="AB1431" s="26">
        <f t="shared" si="819"/>
        <v>1.4000000000000004</v>
      </c>
      <c r="AC1431" s="27">
        <f t="shared" si="820"/>
        <v>20500</v>
      </c>
      <c r="AD1431" s="28">
        <f t="shared" si="821"/>
        <v>100000</v>
      </c>
      <c r="AE1431" s="28">
        <f t="shared" si="822"/>
        <v>257500</v>
      </c>
      <c r="AF1431" s="28">
        <f t="shared" si="823"/>
        <v>18964.320127999999</v>
      </c>
      <c r="AG1431" s="28">
        <f t="shared" si="824"/>
        <v>0</v>
      </c>
      <c r="AH1431" s="28">
        <f t="shared" si="825"/>
        <v>18964.320127999999</v>
      </c>
      <c r="AI1431" s="28">
        <f t="shared" si="826"/>
        <v>0</v>
      </c>
      <c r="AJ1431" s="29" t="str">
        <f t="shared" si="827"/>
        <v>N</v>
      </c>
      <c r="AK1431" s="30">
        <f t="shared" si="792"/>
        <v>0.40000000000000036</v>
      </c>
      <c r="AL1431" s="31">
        <f t="shared" si="793"/>
        <v>20500</v>
      </c>
      <c r="AM1431" s="31">
        <f t="shared" si="794"/>
        <v>100000</v>
      </c>
      <c r="AN1431" s="31">
        <f t="shared" si="795"/>
        <v>257500</v>
      </c>
      <c r="AO1431" s="31">
        <f t="shared" si="796"/>
        <v>19722.892933120002</v>
      </c>
      <c r="AP1431" s="31">
        <f t="shared" si="797"/>
        <v>0</v>
      </c>
      <c r="AQ1431" s="31">
        <f t="shared" si="798"/>
        <v>19722.892933120002</v>
      </c>
      <c r="AR1431" s="31">
        <f t="shared" si="799"/>
        <v>0</v>
      </c>
      <c r="AS1431" s="32">
        <f t="shared" si="800"/>
        <v>0</v>
      </c>
      <c r="AT1431" s="33">
        <f t="shared" si="801"/>
        <v>20500</v>
      </c>
      <c r="AU1431" s="33">
        <f t="shared" si="802"/>
        <v>100000</v>
      </c>
      <c r="AV1431" s="33">
        <v>257929</v>
      </c>
      <c r="AW1431" s="33">
        <f t="shared" si="803"/>
        <v>0</v>
      </c>
      <c r="AX1431" s="33">
        <f t="shared" si="804"/>
        <v>0</v>
      </c>
      <c r="AY1431" s="34">
        <f t="shared" si="805"/>
        <v>0</v>
      </c>
    </row>
    <row r="1432" spans="1:51" ht="15" customHeight="1" x14ac:dyDescent="0.3">
      <c r="A1432" s="166" t="s">
        <v>2637</v>
      </c>
      <c r="B1432" s="99">
        <v>16527.14</v>
      </c>
      <c r="C1432" s="99">
        <v>18167.47</v>
      </c>
      <c r="D1432" s="99">
        <v>93438.46</v>
      </c>
      <c r="E1432" s="99">
        <v>91488.45</v>
      </c>
      <c r="F1432" s="136">
        <v>150000</v>
      </c>
      <c r="G1432" s="135">
        <v>12500</v>
      </c>
      <c r="H1432" s="182">
        <v>46232</v>
      </c>
      <c r="I1432" s="182">
        <v>46307</v>
      </c>
      <c r="J1432" s="166">
        <v>2.5</v>
      </c>
      <c r="K1432" s="166">
        <v>0.8</v>
      </c>
      <c r="L1432" s="167" t="s">
        <v>1206</v>
      </c>
      <c r="M1432" s="168" t="s">
        <v>1205</v>
      </c>
      <c r="N1432" s="169">
        <v>0.05</v>
      </c>
      <c r="O1432" s="21">
        <f t="shared" si="806"/>
        <v>1.7</v>
      </c>
      <c r="P1432" s="21" t="str">
        <f t="shared" si="807"/>
        <v>N</v>
      </c>
      <c r="Q1432" s="22">
        <f t="shared" si="808"/>
        <v>34694.61</v>
      </c>
      <c r="R1432" s="8" t="str">
        <f t="shared" si="809"/>
        <v>N</v>
      </c>
      <c r="S1432" s="23">
        <f t="shared" si="810"/>
        <v>1.7</v>
      </c>
      <c r="T1432" s="24">
        <f t="shared" si="811"/>
        <v>20500</v>
      </c>
      <c r="U1432" s="24">
        <f t="shared" si="812"/>
        <v>100000</v>
      </c>
      <c r="V1432" s="24">
        <f t="shared" si="813"/>
        <v>257500</v>
      </c>
      <c r="W1432" s="24">
        <f t="shared" si="814"/>
        <v>6561.5399999999936</v>
      </c>
      <c r="X1432" s="24">
        <f t="shared" si="815"/>
        <v>0</v>
      </c>
      <c r="Y1432" s="24">
        <f t="shared" si="816"/>
        <v>6561.5399999999936</v>
      </c>
      <c r="Z1432" s="24">
        <f t="shared" si="817"/>
        <v>29867.800500000012</v>
      </c>
      <c r="AA1432" s="25" t="str">
        <f t="shared" si="818"/>
        <v>N</v>
      </c>
      <c r="AB1432" s="26">
        <f t="shared" si="819"/>
        <v>0.7</v>
      </c>
      <c r="AC1432" s="27">
        <f t="shared" si="820"/>
        <v>20500</v>
      </c>
      <c r="AD1432" s="28">
        <f t="shared" si="821"/>
        <v>100000</v>
      </c>
      <c r="AE1432" s="28">
        <f t="shared" si="822"/>
        <v>257500</v>
      </c>
      <c r="AF1432" s="28">
        <f t="shared" si="823"/>
        <v>0</v>
      </c>
      <c r="AG1432" s="28">
        <f t="shared" si="824"/>
        <v>0</v>
      </c>
      <c r="AH1432" s="28">
        <f t="shared" si="825"/>
        <v>0</v>
      </c>
      <c r="AI1432" s="28">
        <f t="shared" si="826"/>
        <v>38250.807525000011</v>
      </c>
      <c r="AJ1432" s="29" t="str">
        <f t="shared" si="827"/>
        <v>N</v>
      </c>
      <c r="AK1432" s="30">
        <f t="shared" si="792"/>
        <v>0</v>
      </c>
      <c r="AL1432" s="31">
        <f t="shared" si="793"/>
        <v>20500</v>
      </c>
      <c r="AM1432" s="31">
        <f t="shared" si="794"/>
        <v>100000</v>
      </c>
      <c r="AN1432" s="31">
        <f t="shared" si="795"/>
        <v>257500</v>
      </c>
      <c r="AO1432" s="31">
        <f t="shared" si="796"/>
        <v>0</v>
      </c>
      <c r="AP1432" s="31">
        <f t="shared" si="797"/>
        <v>0</v>
      </c>
      <c r="AQ1432" s="31">
        <f t="shared" si="798"/>
        <v>0</v>
      </c>
      <c r="AR1432" s="31">
        <f t="shared" si="799"/>
        <v>0</v>
      </c>
      <c r="AS1432" s="32">
        <f t="shared" si="800"/>
        <v>0</v>
      </c>
      <c r="AT1432" s="33">
        <f t="shared" si="801"/>
        <v>20500</v>
      </c>
      <c r="AU1432" s="33">
        <f t="shared" si="802"/>
        <v>100000</v>
      </c>
      <c r="AV1432" s="33">
        <v>257930</v>
      </c>
      <c r="AW1432" s="33">
        <f t="shared" si="803"/>
        <v>0</v>
      </c>
      <c r="AX1432" s="33">
        <f t="shared" si="804"/>
        <v>0</v>
      </c>
      <c r="AY1432" s="34">
        <f t="shared" si="805"/>
        <v>68118.608025000023</v>
      </c>
    </row>
    <row r="1433" spans="1:51" ht="15" customHeight="1" x14ac:dyDescent="0.3">
      <c r="A1433" s="166" t="s">
        <v>2638</v>
      </c>
      <c r="B1433" s="99">
        <v>9627.5</v>
      </c>
      <c r="C1433" s="99">
        <v>19080</v>
      </c>
      <c r="D1433" s="99">
        <v>65062.89</v>
      </c>
      <c r="E1433" s="99">
        <v>63844.22</v>
      </c>
      <c r="F1433" s="136">
        <v>66000</v>
      </c>
      <c r="G1433" s="135">
        <v>12500</v>
      </c>
      <c r="H1433" s="182">
        <v>46514</v>
      </c>
      <c r="I1433" s="182">
        <v>46579</v>
      </c>
      <c r="J1433" s="166">
        <v>4.9000000000000004</v>
      </c>
      <c r="K1433" s="166">
        <v>1</v>
      </c>
      <c r="L1433" s="167" t="s">
        <v>1206</v>
      </c>
      <c r="M1433" s="168" t="s">
        <v>1205</v>
      </c>
      <c r="N1433" s="169">
        <v>5.1999999999999998E-2</v>
      </c>
      <c r="O1433" s="21">
        <f t="shared" si="806"/>
        <v>3.9000000000000004</v>
      </c>
      <c r="P1433" s="21" t="str">
        <f t="shared" si="807"/>
        <v>N</v>
      </c>
      <c r="Q1433" s="22">
        <f t="shared" si="808"/>
        <v>28707.5</v>
      </c>
      <c r="R1433" s="8" t="str">
        <f t="shared" si="809"/>
        <v>N</v>
      </c>
      <c r="S1433" s="23">
        <f t="shared" si="810"/>
        <v>3.9000000000000004</v>
      </c>
      <c r="T1433" s="24">
        <f t="shared" si="811"/>
        <v>20500</v>
      </c>
      <c r="U1433" s="24">
        <f t="shared" si="812"/>
        <v>100000</v>
      </c>
      <c r="V1433" s="24">
        <f t="shared" si="813"/>
        <v>257500</v>
      </c>
      <c r="W1433" s="24">
        <f t="shared" si="814"/>
        <v>20500</v>
      </c>
      <c r="X1433" s="24">
        <f t="shared" si="815"/>
        <v>0</v>
      </c>
      <c r="Y1433" s="24">
        <f t="shared" si="816"/>
        <v>20500</v>
      </c>
      <c r="Z1433" s="24">
        <f t="shared" si="817"/>
        <v>9700.2900000000009</v>
      </c>
      <c r="AA1433" s="25" t="str">
        <f t="shared" si="818"/>
        <v>N</v>
      </c>
      <c r="AB1433" s="26">
        <f t="shared" si="819"/>
        <v>2.9000000000000004</v>
      </c>
      <c r="AC1433" s="27">
        <f t="shared" si="820"/>
        <v>20500</v>
      </c>
      <c r="AD1433" s="28">
        <f t="shared" si="821"/>
        <v>100000</v>
      </c>
      <c r="AE1433" s="28">
        <f t="shared" si="822"/>
        <v>257500</v>
      </c>
      <c r="AF1433" s="28">
        <f t="shared" si="823"/>
        <v>14437.11</v>
      </c>
      <c r="AG1433" s="28">
        <f t="shared" si="824"/>
        <v>0</v>
      </c>
      <c r="AH1433" s="28">
        <f t="shared" si="825"/>
        <v>14437.11</v>
      </c>
      <c r="AI1433" s="28">
        <f t="shared" si="826"/>
        <v>17333.595080000003</v>
      </c>
      <c r="AJ1433" s="29" t="str">
        <f t="shared" si="827"/>
        <v>N</v>
      </c>
      <c r="AK1433" s="30">
        <f t="shared" si="792"/>
        <v>1.9000000000000004</v>
      </c>
      <c r="AL1433" s="31">
        <f t="shared" si="793"/>
        <v>20500</v>
      </c>
      <c r="AM1433" s="31">
        <f t="shared" si="794"/>
        <v>100000</v>
      </c>
      <c r="AN1433" s="31">
        <f t="shared" si="795"/>
        <v>257500</v>
      </c>
      <c r="AO1433" s="31">
        <f t="shared" si="796"/>
        <v>8622.7998095000003</v>
      </c>
      <c r="AP1433" s="31">
        <f t="shared" si="797"/>
        <v>0</v>
      </c>
      <c r="AQ1433" s="31">
        <f t="shared" si="798"/>
        <v>8622.7998095000003</v>
      </c>
      <c r="AR1433" s="31">
        <f t="shared" si="799"/>
        <v>24799.981934660005</v>
      </c>
      <c r="AS1433" s="32">
        <f t="shared" si="800"/>
        <v>0.90000000000000036</v>
      </c>
      <c r="AT1433" s="33">
        <f t="shared" si="801"/>
        <v>20500</v>
      </c>
      <c r="AU1433" s="33">
        <f t="shared" si="802"/>
        <v>100000</v>
      </c>
      <c r="AV1433" s="33">
        <v>257931</v>
      </c>
      <c r="AW1433" s="33">
        <f t="shared" si="803"/>
        <v>0</v>
      </c>
      <c r="AX1433" s="33">
        <f t="shared" si="804"/>
        <v>35160.766394856328</v>
      </c>
      <c r="AY1433" s="34">
        <f t="shared" si="805"/>
        <v>86994.633409516333</v>
      </c>
    </row>
    <row r="1434" spans="1:51" ht="15" customHeight="1" x14ac:dyDescent="0.3">
      <c r="A1434" s="166" t="s">
        <v>2639</v>
      </c>
      <c r="B1434" s="99">
        <v>7244.72</v>
      </c>
      <c r="C1434" s="99">
        <v>3325.35</v>
      </c>
      <c r="D1434" s="99">
        <v>41562.65</v>
      </c>
      <c r="E1434" s="99">
        <v>38149.870000000003</v>
      </c>
      <c r="F1434" s="136">
        <v>90000</v>
      </c>
      <c r="G1434" s="135">
        <v>0</v>
      </c>
      <c r="H1434" s="182">
        <v>46410</v>
      </c>
      <c r="I1434" s="182">
        <v>46427</v>
      </c>
      <c r="J1434" s="166">
        <v>2.8</v>
      </c>
      <c r="K1434" s="166">
        <v>1.2</v>
      </c>
      <c r="L1434" s="167" t="s">
        <v>1206</v>
      </c>
      <c r="M1434" s="168" t="s">
        <v>1205</v>
      </c>
      <c r="N1434" s="169">
        <v>0.04</v>
      </c>
      <c r="O1434" s="21">
        <f t="shared" si="806"/>
        <v>1.5999999999999999</v>
      </c>
      <c r="P1434" s="21" t="str">
        <f t="shared" si="807"/>
        <v>N</v>
      </c>
      <c r="Q1434" s="22">
        <f t="shared" si="808"/>
        <v>10570.07</v>
      </c>
      <c r="R1434" s="8" t="str">
        <f t="shared" si="809"/>
        <v>N</v>
      </c>
      <c r="S1434" s="23">
        <f t="shared" si="810"/>
        <v>1.5999999999999999</v>
      </c>
      <c r="T1434" s="24">
        <f t="shared" si="811"/>
        <v>20500</v>
      </c>
      <c r="U1434" s="24">
        <f t="shared" si="812"/>
        <v>100000</v>
      </c>
      <c r="V1434" s="24">
        <f t="shared" si="813"/>
        <v>257500</v>
      </c>
      <c r="W1434" s="24">
        <f t="shared" si="814"/>
        <v>10992.872799999999</v>
      </c>
      <c r="X1434" s="24">
        <f t="shared" si="815"/>
        <v>0</v>
      </c>
      <c r="Y1434" s="24">
        <f t="shared" si="816"/>
        <v>10992.872799999999</v>
      </c>
      <c r="Z1434" s="24">
        <f t="shared" si="817"/>
        <v>0</v>
      </c>
      <c r="AA1434" s="25" t="str">
        <f t="shared" si="818"/>
        <v>N</v>
      </c>
      <c r="AB1434" s="26">
        <f t="shared" si="819"/>
        <v>0.59999999999999987</v>
      </c>
      <c r="AC1434" s="27">
        <f t="shared" si="820"/>
        <v>20500</v>
      </c>
      <c r="AD1434" s="28">
        <f t="shared" si="821"/>
        <v>100000</v>
      </c>
      <c r="AE1434" s="28">
        <f t="shared" si="822"/>
        <v>257500</v>
      </c>
      <c r="AF1434" s="28">
        <f t="shared" si="823"/>
        <v>11432.587711999999</v>
      </c>
      <c r="AG1434" s="28">
        <f t="shared" si="824"/>
        <v>0</v>
      </c>
      <c r="AH1434" s="28">
        <f t="shared" si="825"/>
        <v>11432.587711999999</v>
      </c>
      <c r="AI1434" s="28">
        <f t="shared" si="826"/>
        <v>0</v>
      </c>
      <c r="AJ1434" s="29" t="str">
        <f t="shared" si="827"/>
        <v>N</v>
      </c>
      <c r="AK1434" s="30">
        <f t="shared" si="792"/>
        <v>0</v>
      </c>
      <c r="AL1434" s="31">
        <f t="shared" si="793"/>
        <v>20500</v>
      </c>
      <c r="AM1434" s="31">
        <f t="shared" si="794"/>
        <v>100000</v>
      </c>
      <c r="AN1434" s="31">
        <f t="shared" si="795"/>
        <v>257500</v>
      </c>
      <c r="AO1434" s="31">
        <f t="shared" si="796"/>
        <v>0</v>
      </c>
      <c r="AP1434" s="31">
        <f t="shared" si="797"/>
        <v>0</v>
      </c>
      <c r="AQ1434" s="31">
        <f t="shared" si="798"/>
        <v>0</v>
      </c>
      <c r="AR1434" s="31">
        <f t="shared" si="799"/>
        <v>0</v>
      </c>
      <c r="AS1434" s="32">
        <f t="shared" si="800"/>
        <v>0</v>
      </c>
      <c r="AT1434" s="33">
        <f t="shared" si="801"/>
        <v>20500</v>
      </c>
      <c r="AU1434" s="33">
        <f t="shared" si="802"/>
        <v>100000</v>
      </c>
      <c r="AV1434" s="33">
        <v>257932</v>
      </c>
      <c r="AW1434" s="33">
        <f t="shared" si="803"/>
        <v>0</v>
      </c>
      <c r="AX1434" s="33">
        <f t="shared" si="804"/>
        <v>0</v>
      </c>
      <c r="AY1434" s="34">
        <f t="shared" si="805"/>
        <v>0</v>
      </c>
    </row>
    <row r="1435" spans="1:51" ht="15" customHeight="1" x14ac:dyDescent="0.3">
      <c r="A1435" s="166" t="s">
        <v>2640</v>
      </c>
      <c r="B1435" s="99">
        <v>11578.14</v>
      </c>
      <c r="C1435" s="99">
        <v>32664.73</v>
      </c>
      <c r="D1435" s="99">
        <v>77148.100000000006</v>
      </c>
      <c r="E1435" s="99">
        <v>76648.429999999993</v>
      </c>
      <c r="F1435" s="136">
        <v>90000</v>
      </c>
      <c r="G1435" s="135">
        <v>0</v>
      </c>
      <c r="H1435" s="182">
        <v>46434</v>
      </c>
      <c r="I1435" s="182">
        <v>46490</v>
      </c>
      <c r="J1435" s="166">
        <v>4.2</v>
      </c>
      <c r="K1435" s="166">
        <v>3.2</v>
      </c>
      <c r="L1435" s="167" t="s">
        <v>1206</v>
      </c>
      <c r="M1435" s="168" t="s">
        <v>1204</v>
      </c>
      <c r="N1435" s="169">
        <v>1.6E-2</v>
      </c>
      <c r="O1435" s="21">
        <f t="shared" si="806"/>
        <v>1</v>
      </c>
      <c r="P1435" s="21" t="str">
        <f t="shared" si="807"/>
        <v>N</v>
      </c>
      <c r="Q1435" s="22">
        <f t="shared" si="808"/>
        <v>44242.869999999995</v>
      </c>
      <c r="R1435" s="8" t="str">
        <f t="shared" si="809"/>
        <v>N</v>
      </c>
      <c r="S1435" s="23">
        <f t="shared" si="810"/>
        <v>2</v>
      </c>
      <c r="T1435" s="24">
        <f t="shared" si="811"/>
        <v>20500</v>
      </c>
      <c r="U1435" s="24">
        <f t="shared" si="812"/>
        <v>100000</v>
      </c>
      <c r="V1435" s="24">
        <f t="shared" si="813"/>
        <v>257500</v>
      </c>
      <c r="W1435" s="24">
        <f t="shared" si="814"/>
        <v>10250</v>
      </c>
      <c r="X1435" s="24">
        <f t="shared" si="815"/>
        <v>0</v>
      </c>
      <c r="Y1435" s="24">
        <f t="shared" si="816"/>
        <v>10250</v>
      </c>
      <c r="Z1435" s="24">
        <f t="shared" si="817"/>
        <v>34700.755919999996</v>
      </c>
      <c r="AA1435" s="25" t="str">
        <f t="shared" si="818"/>
        <v>N</v>
      </c>
      <c r="AB1435" s="26">
        <f t="shared" si="819"/>
        <v>1</v>
      </c>
      <c r="AC1435" s="27">
        <f t="shared" si="820"/>
        <v>20500</v>
      </c>
      <c r="AD1435" s="28">
        <f t="shared" si="821"/>
        <v>100000</v>
      </c>
      <c r="AE1435" s="28">
        <f t="shared" si="822"/>
        <v>257500</v>
      </c>
      <c r="AF1435" s="28">
        <f t="shared" si="823"/>
        <v>6300.9499999999971</v>
      </c>
      <c r="AG1435" s="28">
        <f t="shared" si="824"/>
        <v>0</v>
      </c>
      <c r="AH1435" s="28">
        <f t="shared" si="825"/>
        <v>6300.9499999999971</v>
      </c>
      <c r="AI1435" s="28">
        <f t="shared" si="826"/>
        <v>39369.018014720001</v>
      </c>
      <c r="AJ1435" s="29" t="str">
        <f t="shared" si="827"/>
        <v>N</v>
      </c>
      <c r="AK1435" s="30">
        <f t="shared" si="792"/>
        <v>0</v>
      </c>
      <c r="AL1435" s="31">
        <f t="shared" si="793"/>
        <v>20500</v>
      </c>
      <c r="AM1435" s="31">
        <f t="shared" si="794"/>
        <v>100000</v>
      </c>
      <c r="AN1435" s="31">
        <f t="shared" si="795"/>
        <v>257500</v>
      </c>
      <c r="AO1435" s="31">
        <f t="shared" si="796"/>
        <v>0</v>
      </c>
      <c r="AP1435" s="31">
        <f t="shared" si="797"/>
        <v>0</v>
      </c>
      <c r="AQ1435" s="31">
        <f t="shared" si="798"/>
        <v>0</v>
      </c>
      <c r="AR1435" s="31">
        <f t="shared" si="799"/>
        <v>0</v>
      </c>
      <c r="AS1435" s="32">
        <f t="shared" si="800"/>
        <v>0</v>
      </c>
      <c r="AT1435" s="33">
        <f t="shared" si="801"/>
        <v>20500</v>
      </c>
      <c r="AU1435" s="33">
        <f t="shared" si="802"/>
        <v>100000</v>
      </c>
      <c r="AV1435" s="33">
        <v>257933</v>
      </c>
      <c r="AW1435" s="33">
        <f t="shared" si="803"/>
        <v>0</v>
      </c>
      <c r="AX1435" s="33">
        <f t="shared" si="804"/>
        <v>0</v>
      </c>
      <c r="AY1435" s="34">
        <f t="shared" si="805"/>
        <v>74069.773934719997</v>
      </c>
    </row>
    <row r="1436" spans="1:51" ht="15" customHeight="1" x14ac:dyDescent="0.3">
      <c r="A1436" s="166" t="s">
        <v>2641</v>
      </c>
      <c r="B1436" s="99">
        <v>16218.43</v>
      </c>
      <c r="C1436" s="99">
        <v>6393.74</v>
      </c>
      <c r="D1436" s="99">
        <v>87562.49</v>
      </c>
      <c r="E1436" s="99">
        <v>84624.13</v>
      </c>
      <c r="F1436" s="136">
        <v>105000</v>
      </c>
      <c r="G1436" s="135">
        <v>0</v>
      </c>
      <c r="H1436" s="182">
        <v>46532</v>
      </c>
      <c r="I1436" s="182">
        <v>46604</v>
      </c>
      <c r="J1436" s="166">
        <v>3</v>
      </c>
      <c r="K1436" s="166">
        <v>1.1000000000000001</v>
      </c>
      <c r="L1436" s="167" t="s">
        <v>1206</v>
      </c>
      <c r="M1436" s="168" t="s">
        <v>1204</v>
      </c>
      <c r="N1436" s="169">
        <v>0.03</v>
      </c>
      <c r="O1436" s="21">
        <f t="shared" si="806"/>
        <v>1.9</v>
      </c>
      <c r="P1436" s="21" t="str">
        <f t="shared" si="807"/>
        <v>N</v>
      </c>
      <c r="Q1436" s="22">
        <f t="shared" si="808"/>
        <v>22612.17</v>
      </c>
      <c r="R1436" s="8" t="str">
        <f t="shared" si="809"/>
        <v>N</v>
      </c>
      <c r="S1436" s="23">
        <f t="shared" si="810"/>
        <v>3.8</v>
      </c>
      <c r="T1436" s="24">
        <f t="shared" si="811"/>
        <v>20500</v>
      </c>
      <c r="U1436" s="24">
        <f t="shared" si="812"/>
        <v>100000</v>
      </c>
      <c r="V1436" s="24">
        <f t="shared" si="813"/>
        <v>257500</v>
      </c>
      <c r="W1436" s="24">
        <f t="shared" si="814"/>
        <v>6218.7549999999974</v>
      </c>
      <c r="X1436" s="24">
        <f t="shared" si="815"/>
        <v>0</v>
      </c>
      <c r="Y1436" s="24">
        <f t="shared" si="816"/>
        <v>6218.7549999999974</v>
      </c>
      <c r="Z1436" s="24">
        <f t="shared" si="817"/>
        <v>17071.7801</v>
      </c>
      <c r="AA1436" s="25" t="str">
        <f t="shared" si="818"/>
        <v>N</v>
      </c>
      <c r="AB1436" s="26">
        <f t="shared" si="819"/>
        <v>2.8</v>
      </c>
      <c r="AC1436" s="27">
        <f t="shared" si="820"/>
        <v>20500</v>
      </c>
      <c r="AD1436" s="28">
        <f t="shared" si="821"/>
        <v>100000</v>
      </c>
      <c r="AE1436" s="28">
        <f t="shared" si="822"/>
        <v>257500</v>
      </c>
      <c r="AF1436" s="28">
        <f t="shared" si="823"/>
        <v>3109.3774999999987</v>
      </c>
      <c r="AG1436" s="28">
        <f t="shared" si="824"/>
        <v>0</v>
      </c>
      <c r="AH1436" s="28">
        <f t="shared" si="825"/>
        <v>3109.3774999999987</v>
      </c>
      <c r="AI1436" s="28">
        <f t="shared" si="826"/>
        <v>20879.873652999999</v>
      </c>
      <c r="AJ1436" s="29" t="str">
        <f t="shared" si="827"/>
        <v>N</v>
      </c>
      <c r="AK1436" s="30">
        <f t="shared" si="792"/>
        <v>1.7999999999999998</v>
      </c>
      <c r="AL1436" s="31">
        <f t="shared" si="793"/>
        <v>20500</v>
      </c>
      <c r="AM1436" s="31">
        <f t="shared" si="794"/>
        <v>100000</v>
      </c>
      <c r="AN1436" s="31">
        <f t="shared" si="795"/>
        <v>257500</v>
      </c>
      <c r="AO1436" s="31">
        <f t="shared" si="796"/>
        <v>622.77749999999833</v>
      </c>
      <c r="AP1436" s="31">
        <f t="shared" si="797"/>
        <v>0</v>
      </c>
      <c r="AQ1436" s="31">
        <f t="shared" si="798"/>
        <v>622.77749999999833</v>
      </c>
      <c r="AR1436" s="31">
        <f t="shared" si="799"/>
        <v>24086.151187590003</v>
      </c>
      <c r="AS1436" s="32">
        <f t="shared" si="800"/>
        <v>0.79999999999999982</v>
      </c>
      <c r="AT1436" s="33">
        <f t="shared" si="801"/>
        <v>20500</v>
      </c>
      <c r="AU1436" s="33">
        <f t="shared" si="802"/>
        <v>100000</v>
      </c>
      <c r="AV1436" s="33">
        <v>257934</v>
      </c>
      <c r="AW1436" s="33">
        <f t="shared" si="803"/>
        <v>1243.3000000000002</v>
      </c>
      <c r="AX1436" s="33">
        <f t="shared" si="804"/>
        <v>24206.896548217701</v>
      </c>
      <c r="AY1436" s="34">
        <f t="shared" si="805"/>
        <v>86244.70148880771</v>
      </c>
    </row>
    <row r="1437" spans="1:51" ht="15" customHeight="1" x14ac:dyDescent="0.3">
      <c r="A1437" s="166" t="s">
        <v>2642</v>
      </c>
      <c r="B1437" s="99">
        <v>10481.700000000001</v>
      </c>
      <c r="C1437" s="99">
        <v>2586.9899999999998</v>
      </c>
      <c r="D1437" s="99">
        <v>46802.42</v>
      </c>
      <c r="E1437" s="99">
        <v>42108.21</v>
      </c>
      <c r="F1437" s="136">
        <v>90000</v>
      </c>
      <c r="G1437" s="135">
        <v>0</v>
      </c>
      <c r="H1437" s="182">
        <v>46376</v>
      </c>
      <c r="I1437" s="182">
        <v>46400</v>
      </c>
      <c r="J1437" s="166">
        <v>2.6</v>
      </c>
      <c r="K1437" s="166">
        <v>1.7</v>
      </c>
      <c r="L1437" s="167" t="s">
        <v>1206</v>
      </c>
      <c r="M1437" s="168" t="s">
        <v>1203</v>
      </c>
      <c r="N1437" s="169">
        <v>3.3000000000000002E-2</v>
      </c>
      <c r="O1437" s="21">
        <f t="shared" si="806"/>
        <v>0.90000000000000013</v>
      </c>
      <c r="P1437" s="21" t="str">
        <f t="shared" si="807"/>
        <v>N</v>
      </c>
      <c r="Q1437" s="22">
        <f t="shared" si="808"/>
        <v>13068.69</v>
      </c>
      <c r="R1437" s="8" t="str">
        <f t="shared" si="809"/>
        <v>N</v>
      </c>
      <c r="S1437" s="23">
        <f t="shared" si="810"/>
        <v>1.2000000000000002</v>
      </c>
      <c r="T1437" s="24">
        <f t="shared" si="811"/>
        <v>20500</v>
      </c>
      <c r="U1437" s="24">
        <f t="shared" si="812"/>
        <v>100000</v>
      </c>
      <c r="V1437" s="24">
        <f t="shared" si="813"/>
        <v>257500</v>
      </c>
      <c r="W1437" s="24">
        <f t="shared" si="814"/>
        <v>10124.9675775</v>
      </c>
      <c r="X1437" s="24">
        <f t="shared" si="815"/>
        <v>0</v>
      </c>
      <c r="Y1437" s="24">
        <f t="shared" si="816"/>
        <v>10124.9675775</v>
      </c>
      <c r="Z1437" s="24">
        <f t="shared" si="817"/>
        <v>3374.9891924999993</v>
      </c>
      <c r="AA1437" s="25" t="str">
        <f t="shared" si="818"/>
        <v>N</v>
      </c>
      <c r="AB1437" s="26">
        <f t="shared" si="819"/>
        <v>0.20000000000000018</v>
      </c>
      <c r="AC1437" s="27">
        <f t="shared" si="820"/>
        <v>20500</v>
      </c>
      <c r="AD1437" s="28">
        <f t="shared" si="821"/>
        <v>100000</v>
      </c>
      <c r="AE1437" s="28">
        <f t="shared" si="822"/>
        <v>257500</v>
      </c>
      <c r="AF1437" s="28">
        <f t="shared" si="823"/>
        <v>10459.091507557499</v>
      </c>
      <c r="AG1437" s="28">
        <f t="shared" si="824"/>
        <v>0</v>
      </c>
      <c r="AH1437" s="28">
        <f t="shared" si="825"/>
        <v>10459.091507557499</v>
      </c>
      <c r="AI1437" s="28">
        <f t="shared" si="826"/>
        <v>3486.3638358524986</v>
      </c>
      <c r="AJ1437" s="29" t="str">
        <f t="shared" si="827"/>
        <v>N</v>
      </c>
      <c r="AK1437" s="30">
        <f t="shared" si="792"/>
        <v>0</v>
      </c>
      <c r="AL1437" s="31">
        <f t="shared" si="793"/>
        <v>20500</v>
      </c>
      <c r="AM1437" s="31">
        <f t="shared" si="794"/>
        <v>100000</v>
      </c>
      <c r="AN1437" s="31">
        <f t="shared" si="795"/>
        <v>257500</v>
      </c>
      <c r="AO1437" s="31">
        <f t="shared" si="796"/>
        <v>0</v>
      </c>
      <c r="AP1437" s="31">
        <f t="shared" si="797"/>
        <v>0</v>
      </c>
      <c r="AQ1437" s="31">
        <f t="shared" si="798"/>
        <v>0</v>
      </c>
      <c r="AR1437" s="31">
        <f t="shared" si="799"/>
        <v>0</v>
      </c>
      <c r="AS1437" s="32">
        <f t="shared" si="800"/>
        <v>0</v>
      </c>
      <c r="AT1437" s="33">
        <f t="shared" si="801"/>
        <v>20500</v>
      </c>
      <c r="AU1437" s="33">
        <f t="shared" si="802"/>
        <v>100000</v>
      </c>
      <c r="AV1437" s="33">
        <v>257935</v>
      </c>
      <c r="AW1437" s="33">
        <f t="shared" si="803"/>
        <v>0</v>
      </c>
      <c r="AX1437" s="33">
        <f t="shared" si="804"/>
        <v>0</v>
      </c>
      <c r="AY1437" s="34">
        <f t="shared" si="805"/>
        <v>6861.3530283524979</v>
      </c>
    </row>
    <row r="1438" spans="1:51" ht="15" customHeight="1" x14ac:dyDescent="0.3">
      <c r="A1438" s="166" t="s">
        <v>2643</v>
      </c>
      <c r="B1438" s="99">
        <v>19371.25</v>
      </c>
      <c r="C1438" s="99">
        <v>24183.3</v>
      </c>
      <c r="D1438" s="99">
        <v>106906.53</v>
      </c>
      <c r="E1438" s="99">
        <v>91925</v>
      </c>
      <c r="F1438" s="136">
        <v>206000</v>
      </c>
      <c r="G1438" s="135">
        <v>0</v>
      </c>
      <c r="H1438" s="182">
        <v>46510</v>
      </c>
      <c r="I1438" s="182">
        <v>46593</v>
      </c>
      <c r="J1438" s="166">
        <v>2.1</v>
      </c>
      <c r="K1438" s="166">
        <v>0.4</v>
      </c>
      <c r="L1438" s="167" t="s">
        <v>1206</v>
      </c>
      <c r="M1438" s="168" t="s">
        <v>1204</v>
      </c>
      <c r="N1438" s="169">
        <v>5.0000000000000001E-3</v>
      </c>
      <c r="O1438" s="21">
        <f t="shared" si="806"/>
        <v>1.7000000000000002</v>
      </c>
      <c r="P1438" s="21" t="str">
        <f t="shared" si="807"/>
        <v>N</v>
      </c>
      <c r="Q1438" s="22">
        <f t="shared" si="808"/>
        <v>43554.55</v>
      </c>
      <c r="R1438" s="8" t="str">
        <f t="shared" si="809"/>
        <v>N</v>
      </c>
      <c r="S1438" s="23">
        <f t="shared" si="810"/>
        <v>3.4000000000000004</v>
      </c>
      <c r="T1438" s="24">
        <f t="shared" si="811"/>
        <v>20500</v>
      </c>
      <c r="U1438" s="24">
        <f t="shared" si="812"/>
        <v>100000</v>
      </c>
      <c r="V1438" s="24">
        <f t="shared" si="813"/>
        <v>257500</v>
      </c>
      <c r="W1438" s="24">
        <f t="shared" si="814"/>
        <v>0</v>
      </c>
      <c r="X1438" s="24">
        <f t="shared" si="815"/>
        <v>0</v>
      </c>
      <c r="Y1438" s="24">
        <f t="shared" si="816"/>
        <v>0</v>
      </c>
      <c r="Z1438" s="24">
        <f t="shared" si="817"/>
        <v>43772.322749999999</v>
      </c>
      <c r="AA1438" s="25" t="str">
        <f t="shared" si="818"/>
        <v>N</v>
      </c>
      <c r="AB1438" s="26">
        <f t="shared" si="819"/>
        <v>2.4000000000000004</v>
      </c>
      <c r="AC1438" s="27">
        <f t="shared" si="820"/>
        <v>20500</v>
      </c>
      <c r="AD1438" s="28">
        <f t="shared" si="821"/>
        <v>100000</v>
      </c>
      <c r="AE1438" s="28">
        <f t="shared" si="822"/>
        <v>257500</v>
      </c>
      <c r="AF1438" s="28">
        <f t="shared" si="823"/>
        <v>0</v>
      </c>
      <c r="AG1438" s="28">
        <f t="shared" si="824"/>
        <v>0</v>
      </c>
      <c r="AH1438" s="28">
        <f t="shared" si="825"/>
        <v>0</v>
      </c>
      <c r="AI1438" s="28">
        <f t="shared" si="826"/>
        <v>43991.184363749991</v>
      </c>
      <c r="AJ1438" s="29" t="str">
        <f t="shared" si="827"/>
        <v>N</v>
      </c>
      <c r="AK1438" s="30">
        <f t="shared" si="792"/>
        <v>1.4000000000000004</v>
      </c>
      <c r="AL1438" s="31">
        <f t="shared" si="793"/>
        <v>20500</v>
      </c>
      <c r="AM1438" s="31">
        <f t="shared" si="794"/>
        <v>100000</v>
      </c>
      <c r="AN1438" s="31">
        <f t="shared" si="795"/>
        <v>257500</v>
      </c>
      <c r="AO1438" s="31">
        <f t="shared" si="796"/>
        <v>0</v>
      </c>
      <c r="AP1438" s="31">
        <f t="shared" si="797"/>
        <v>0</v>
      </c>
      <c r="AQ1438" s="31">
        <f t="shared" si="798"/>
        <v>0</v>
      </c>
      <c r="AR1438" s="31">
        <f t="shared" si="799"/>
        <v>44211.140285568734</v>
      </c>
      <c r="AS1438" s="32">
        <f t="shared" si="800"/>
        <v>0.40000000000000036</v>
      </c>
      <c r="AT1438" s="33">
        <f t="shared" si="801"/>
        <v>20500</v>
      </c>
      <c r="AU1438" s="33">
        <f t="shared" si="802"/>
        <v>100000</v>
      </c>
      <c r="AV1438" s="33">
        <v>257936</v>
      </c>
      <c r="AW1438" s="33">
        <f t="shared" si="803"/>
        <v>0</v>
      </c>
      <c r="AX1438" s="33">
        <f t="shared" si="804"/>
        <v>44432.195986996572</v>
      </c>
      <c r="AY1438" s="34">
        <f t="shared" si="805"/>
        <v>176406.8433863153</v>
      </c>
    </row>
    <row r="1439" spans="1:51" ht="15" customHeight="1" x14ac:dyDescent="0.3">
      <c r="A1439" s="166" t="s">
        <v>2644</v>
      </c>
      <c r="B1439" s="99">
        <v>19308.04</v>
      </c>
      <c r="C1439" s="99">
        <v>27677.65</v>
      </c>
      <c r="D1439" s="99">
        <v>80754.19</v>
      </c>
      <c r="E1439" s="99">
        <v>76536.800000000003</v>
      </c>
      <c r="F1439" s="136">
        <v>49000</v>
      </c>
      <c r="G1439" s="135">
        <v>0</v>
      </c>
      <c r="H1439" s="182">
        <v>46559</v>
      </c>
      <c r="I1439" s="182">
        <v>46573</v>
      </c>
      <c r="J1439" s="166">
        <v>3.9</v>
      </c>
      <c r="K1439" s="166">
        <v>1.7</v>
      </c>
      <c r="L1439" s="167" t="s">
        <v>1206</v>
      </c>
      <c r="M1439" s="168" t="s">
        <v>1203</v>
      </c>
      <c r="N1439" s="169">
        <v>2E-3</v>
      </c>
      <c r="O1439" s="21">
        <f t="shared" si="806"/>
        <v>2.2000000000000002</v>
      </c>
      <c r="P1439" s="21" t="str">
        <f t="shared" si="807"/>
        <v>N</v>
      </c>
      <c r="Q1439" s="22">
        <f t="shared" si="808"/>
        <v>46985.69</v>
      </c>
      <c r="R1439" s="8" t="str">
        <f t="shared" si="809"/>
        <v>N</v>
      </c>
      <c r="S1439" s="23">
        <f t="shared" si="810"/>
        <v>2.9333333333333336</v>
      </c>
      <c r="T1439" s="24">
        <f t="shared" si="811"/>
        <v>20500</v>
      </c>
      <c r="U1439" s="24">
        <f t="shared" si="812"/>
        <v>100000</v>
      </c>
      <c r="V1439" s="24">
        <f t="shared" si="813"/>
        <v>257500</v>
      </c>
      <c r="W1439" s="24">
        <f t="shared" si="814"/>
        <v>14434.357499999998</v>
      </c>
      <c r="X1439" s="24">
        <f t="shared" si="815"/>
        <v>0</v>
      </c>
      <c r="Y1439" s="24">
        <f t="shared" si="816"/>
        <v>14434.357499999998</v>
      </c>
      <c r="Z1439" s="24">
        <f t="shared" si="817"/>
        <v>32645.303880000007</v>
      </c>
      <c r="AA1439" s="25" t="str">
        <f t="shared" si="818"/>
        <v>N</v>
      </c>
      <c r="AB1439" s="26">
        <f t="shared" si="819"/>
        <v>1.9333333333333336</v>
      </c>
      <c r="AC1439" s="27">
        <f t="shared" si="820"/>
        <v>20500</v>
      </c>
      <c r="AD1439" s="28">
        <f t="shared" si="821"/>
        <v>100000</v>
      </c>
      <c r="AE1439" s="28">
        <f t="shared" si="822"/>
        <v>257500</v>
      </c>
      <c r="AF1439" s="28">
        <f t="shared" si="823"/>
        <v>3608.5893749999996</v>
      </c>
      <c r="AG1439" s="28">
        <f t="shared" si="824"/>
        <v>0</v>
      </c>
      <c r="AH1439" s="28">
        <f t="shared" si="825"/>
        <v>3608.5893749999996</v>
      </c>
      <c r="AI1439" s="28">
        <f t="shared" si="826"/>
        <v>43565.231327760004</v>
      </c>
      <c r="AJ1439" s="29" t="str">
        <f t="shared" si="827"/>
        <v>N</v>
      </c>
      <c r="AK1439" s="30">
        <f t="shared" si="792"/>
        <v>0.93333333333333357</v>
      </c>
      <c r="AL1439" s="31">
        <f t="shared" si="793"/>
        <v>20500</v>
      </c>
      <c r="AM1439" s="31">
        <f t="shared" si="794"/>
        <v>100000</v>
      </c>
      <c r="AN1439" s="31">
        <f t="shared" si="795"/>
        <v>257500</v>
      </c>
      <c r="AO1439" s="31">
        <f t="shared" si="796"/>
        <v>0</v>
      </c>
      <c r="AP1439" s="31">
        <f t="shared" si="797"/>
        <v>0</v>
      </c>
      <c r="AQ1439" s="31">
        <f t="shared" si="798"/>
        <v>0</v>
      </c>
      <c r="AR1439" s="31">
        <f t="shared" si="799"/>
        <v>47268.168344165526</v>
      </c>
      <c r="AS1439" s="32">
        <f t="shared" si="800"/>
        <v>0</v>
      </c>
      <c r="AT1439" s="33">
        <f t="shared" si="801"/>
        <v>20500</v>
      </c>
      <c r="AU1439" s="33">
        <f t="shared" si="802"/>
        <v>100000</v>
      </c>
      <c r="AV1439" s="33">
        <v>257937</v>
      </c>
      <c r="AW1439" s="33">
        <f t="shared" si="803"/>
        <v>0</v>
      </c>
      <c r="AX1439" s="33">
        <f t="shared" si="804"/>
        <v>0</v>
      </c>
      <c r="AY1439" s="34">
        <f t="shared" si="805"/>
        <v>123478.70355192554</v>
      </c>
    </row>
    <row r="1440" spans="1:51" ht="15" customHeight="1" x14ac:dyDescent="0.3">
      <c r="A1440" s="166" t="s">
        <v>2645</v>
      </c>
      <c r="B1440" s="99">
        <v>10001.700000000001</v>
      </c>
      <c r="C1440" s="99">
        <v>2595.9899999999998</v>
      </c>
      <c r="D1440" s="99">
        <v>46980.51</v>
      </c>
      <c r="E1440" s="99">
        <v>41795.379999999997</v>
      </c>
      <c r="F1440" s="136">
        <v>112000</v>
      </c>
      <c r="G1440" s="135">
        <v>0</v>
      </c>
      <c r="H1440" s="182">
        <v>46440</v>
      </c>
      <c r="I1440" s="182">
        <v>46522</v>
      </c>
      <c r="J1440" s="166">
        <v>3</v>
      </c>
      <c r="K1440" s="166">
        <v>3</v>
      </c>
      <c r="L1440" s="167" t="s">
        <v>1206</v>
      </c>
      <c r="M1440" s="168" t="s">
        <v>1205</v>
      </c>
      <c r="N1440" s="169">
        <v>0</v>
      </c>
      <c r="O1440" s="21">
        <f t="shared" si="806"/>
        <v>0</v>
      </c>
      <c r="P1440" s="21" t="str">
        <f t="shared" si="807"/>
        <v>N</v>
      </c>
      <c r="Q1440" s="22">
        <f t="shared" si="808"/>
        <v>12597.69</v>
      </c>
      <c r="R1440" s="8" t="str">
        <f t="shared" si="809"/>
        <v>N</v>
      </c>
      <c r="S1440" s="23">
        <f t="shared" si="810"/>
        <v>0</v>
      </c>
      <c r="T1440" s="24">
        <f t="shared" si="811"/>
        <v>20500</v>
      </c>
      <c r="U1440" s="24">
        <f t="shared" si="812"/>
        <v>100000</v>
      </c>
      <c r="V1440" s="24">
        <f t="shared" si="813"/>
        <v>257500</v>
      </c>
      <c r="W1440" s="24">
        <f t="shared" si="814"/>
        <v>0</v>
      </c>
      <c r="X1440" s="24">
        <f t="shared" si="815"/>
        <v>0</v>
      </c>
      <c r="Y1440" s="24">
        <f t="shared" si="816"/>
        <v>0</v>
      </c>
      <c r="Z1440" s="24">
        <f t="shared" si="817"/>
        <v>0</v>
      </c>
      <c r="AA1440" s="25" t="str">
        <f t="shared" si="818"/>
        <v>N</v>
      </c>
      <c r="AB1440" s="26">
        <f t="shared" si="819"/>
        <v>0</v>
      </c>
      <c r="AC1440" s="27">
        <f t="shared" si="820"/>
        <v>20500</v>
      </c>
      <c r="AD1440" s="28">
        <f t="shared" si="821"/>
        <v>100000</v>
      </c>
      <c r="AE1440" s="28">
        <f t="shared" si="822"/>
        <v>257500</v>
      </c>
      <c r="AF1440" s="28">
        <f t="shared" si="823"/>
        <v>0</v>
      </c>
      <c r="AG1440" s="28">
        <f t="shared" si="824"/>
        <v>0</v>
      </c>
      <c r="AH1440" s="28">
        <f t="shared" si="825"/>
        <v>0</v>
      </c>
      <c r="AI1440" s="28">
        <f t="shared" si="826"/>
        <v>0</v>
      </c>
      <c r="AJ1440" s="29" t="str">
        <f t="shared" si="827"/>
        <v>N</v>
      </c>
      <c r="AK1440" s="30">
        <f t="shared" si="792"/>
        <v>0</v>
      </c>
      <c r="AL1440" s="31">
        <f t="shared" si="793"/>
        <v>20500</v>
      </c>
      <c r="AM1440" s="31">
        <f t="shared" si="794"/>
        <v>100000</v>
      </c>
      <c r="AN1440" s="31">
        <f t="shared" si="795"/>
        <v>257500</v>
      </c>
      <c r="AO1440" s="31">
        <f t="shared" si="796"/>
        <v>0</v>
      </c>
      <c r="AP1440" s="31">
        <f t="shared" si="797"/>
        <v>0</v>
      </c>
      <c r="AQ1440" s="31">
        <f t="shared" si="798"/>
        <v>0</v>
      </c>
      <c r="AR1440" s="31">
        <f t="shared" si="799"/>
        <v>0</v>
      </c>
      <c r="AS1440" s="32">
        <f t="shared" si="800"/>
        <v>0</v>
      </c>
      <c r="AT1440" s="33">
        <f t="shared" si="801"/>
        <v>20500</v>
      </c>
      <c r="AU1440" s="33">
        <f t="shared" si="802"/>
        <v>100000</v>
      </c>
      <c r="AV1440" s="33">
        <v>257938</v>
      </c>
      <c r="AW1440" s="33">
        <f t="shared" si="803"/>
        <v>0</v>
      </c>
      <c r="AX1440" s="33">
        <f t="shared" si="804"/>
        <v>0</v>
      </c>
      <c r="AY1440" s="34">
        <f t="shared" si="805"/>
        <v>0</v>
      </c>
    </row>
    <row r="1441" spans="1:51" ht="15" customHeight="1" x14ac:dyDescent="0.3">
      <c r="A1441" s="166" t="s">
        <v>2646</v>
      </c>
      <c r="B1441" s="99">
        <v>6868.24</v>
      </c>
      <c r="C1441" s="99">
        <v>3263.5</v>
      </c>
      <c r="D1441" s="99">
        <v>29941.360000000001</v>
      </c>
      <c r="E1441" s="99">
        <v>17287.12</v>
      </c>
      <c r="F1441" s="137">
        <v>51000</v>
      </c>
      <c r="G1441" s="135">
        <v>0</v>
      </c>
      <c r="H1441" s="182">
        <v>46379</v>
      </c>
      <c r="I1441" s="182">
        <v>46429</v>
      </c>
      <c r="J1441" s="166">
        <v>4.5</v>
      </c>
      <c r="K1441" s="166">
        <v>2.8</v>
      </c>
      <c r="L1441" s="167" t="s">
        <v>1206</v>
      </c>
      <c r="M1441" s="168" t="s">
        <v>1203</v>
      </c>
      <c r="N1441" s="169">
        <v>0.04</v>
      </c>
      <c r="O1441" s="21">
        <f t="shared" si="806"/>
        <v>1.7000000000000002</v>
      </c>
      <c r="P1441" s="21" t="str">
        <f t="shared" si="807"/>
        <v>N</v>
      </c>
      <c r="Q1441" s="22">
        <f t="shared" si="808"/>
        <v>10131.74</v>
      </c>
      <c r="R1441" s="8" t="str">
        <f t="shared" si="809"/>
        <v>N</v>
      </c>
      <c r="S1441" s="23">
        <f t="shared" si="810"/>
        <v>2.2666666666666671</v>
      </c>
      <c r="T1441" s="24">
        <f t="shared" si="811"/>
        <v>20500</v>
      </c>
      <c r="U1441" s="24">
        <f t="shared" si="812"/>
        <v>100000</v>
      </c>
      <c r="V1441" s="24">
        <f t="shared" si="813"/>
        <v>257500</v>
      </c>
      <c r="W1441" s="24">
        <f t="shared" si="814"/>
        <v>7902.7572</v>
      </c>
      <c r="X1441" s="24">
        <f t="shared" si="815"/>
        <v>0</v>
      </c>
      <c r="Y1441" s="24">
        <f t="shared" si="816"/>
        <v>7902.7572</v>
      </c>
      <c r="Z1441" s="24">
        <f t="shared" si="817"/>
        <v>2634.2523999999994</v>
      </c>
      <c r="AA1441" s="25" t="str">
        <f t="shared" si="818"/>
        <v>N</v>
      </c>
      <c r="AB1441" s="26">
        <f t="shared" si="819"/>
        <v>1.2666666666666671</v>
      </c>
      <c r="AC1441" s="27">
        <f t="shared" si="820"/>
        <v>20500</v>
      </c>
      <c r="AD1441" s="28">
        <f t="shared" si="821"/>
        <v>100000</v>
      </c>
      <c r="AE1441" s="28">
        <f t="shared" si="822"/>
        <v>257500</v>
      </c>
      <c r="AF1441" s="28">
        <f t="shared" si="823"/>
        <v>8218.8674879999999</v>
      </c>
      <c r="AG1441" s="28">
        <f t="shared" si="824"/>
        <v>0</v>
      </c>
      <c r="AH1441" s="28">
        <f t="shared" si="825"/>
        <v>8218.8674879999999</v>
      </c>
      <c r="AI1441" s="28">
        <f t="shared" si="826"/>
        <v>2739.622496</v>
      </c>
      <c r="AJ1441" s="29" t="str">
        <f t="shared" si="827"/>
        <v>N</v>
      </c>
      <c r="AK1441" s="30">
        <f t="shared" si="792"/>
        <v>0.26666666666666705</v>
      </c>
      <c r="AL1441" s="31">
        <f t="shared" si="793"/>
        <v>20500</v>
      </c>
      <c r="AM1441" s="31">
        <f t="shared" si="794"/>
        <v>100000</v>
      </c>
      <c r="AN1441" s="31">
        <f t="shared" si="795"/>
        <v>257500</v>
      </c>
      <c r="AO1441" s="31">
        <f t="shared" si="796"/>
        <v>8547.6221875200008</v>
      </c>
      <c r="AP1441" s="31">
        <f t="shared" si="797"/>
        <v>0</v>
      </c>
      <c r="AQ1441" s="31">
        <f t="shared" si="798"/>
        <v>8547.6221875200008</v>
      </c>
      <c r="AR1441" s="31">
        <f t="shared" si="799"/>
        <v>2849.2073958399997</v>
      </c>
      <c r="AS1441" s="32">
        <f t="shared" si="800"/>
        <v>0</v>
      </c>
      <c r="AT1441" s="33">
        <f t="shared" si="801"/>
        <v>20500</v>
      </c>
      <c r="AU1441" s="33">
        <f t="shared" si="802"/>
        <v>100000</v>
      </c>
      <c r="AV1441" s="33">
        <v>257939</v>
      </c>
      <c r="AW1441" s="33">
        <f t="shared" si="803"/>
        <v>0</v>
      </c>
      <c r="AX1441" s="33">
        <f t="shared" si="804"/>
        <v>0</v>
      </c>
      <c r="AY1441" s="34">
        <f t="shared" si="805"/>
        <v>8223.082291839999</v>
      </c>
    </row>
    <row r="1442" spans="1:51" ht="15" customHeight="1" x14ac:dyDescent="0.3">
      <c r="A1442" s="166" t="s">
        <v>2647</v>
      </c>
      <c r="B1442" s="99">
        <v>18880.28</v>
      </c>
      <c r="C1442" s="99">
        <v>16372.6</v>
      </c>
      <c r="D1442" s="99">
        <v>55173.07</v>
      </c>
      <c r="E1442" s="99">
        <v>49888.23</v>
      </c>
      <c r="F1442" s="137">
        <v>95000</v>
      </c>
      <c r="G1442" s="135">
        <v>0</v>
      </c>
      <c r="H1442" s="182">
        <v>46274</v>
      </c>
      <c r="I1442" s="182">
        <v>46352</v>
      </c>
      <c r="J1442" s="166">
        <v>2.4</v>
      </c>
      <c r="K1442" s="166">
        <v>1.5</v>
      </c>
      <c r="L1442" s="167" t="s">
        <v>1206</v>
      </c>
      <c r="M1442" s="168" t="s">
        <v>1204</v>
      </c>
      <c r="N1442" s="169">
        <v>0.01</v>
      </c>
      <c r="O1442" s="21">
        <f t="shared" si="806"/>
        <v>0.89999999999999991</v>
      </c>
      <c r="P1442" s="21" t="str">
        <f t="shared" si="807"/>
        <v>N</v>
      </c>
      <c r="Q1442" s="22">
        <f t="shared" si="808"/>
        <v>35252.879999999997</v>
      </c>
      <c r="R1442" s="8" t="str">
        <f t="shared" si="809"/>
        <v>N</v>
      </c>
      <c r="S1442" s="23">
        <f t="shared" si="810"/>
        <v>1.7999999999999998</v>
      </c>
      <c r="T1442" s="24">
        <f t="shared" si="811"/>
        <v>20500</v>
      </c>
      <c r="U1442" s="24">
        <f t="shared" si="812"/>
        <v>100000</v>
      </c>
      <c r="V1442" s="24">
        <f t="shared" si="813"/>
        <v>257500</v>
      </c>
      <c r="W1442" s="24">
        <f t="shared" si="814"/>
        <v>10250</v>
      </c>
      <c r="X1442" s="24">
        <f t="shared" si="815"/>
        <v>0</v>
      </c>
      <c r="Y1442" s="24">
        <f t="shared" si="816"/>
        <v>10250</v>
      </c>
      <c r="Z1442" s="24">
        <f t="shared" si="817"/>
        <v>25355.408799999997</v>
      </c>
      <c r="AA1442" s="25" t="str">
        <f t="shared" si="818"/>
        <v>N</v>
      </c>
      <c r="AB1442" s="26">
        <f t="shared" si="819"/>
        <v>0.79999999999999982</v>
      </c>
      <c r="AC1442" s="27">
        <f t="shared" si="820"/>
        <v>20500</v>
      </c>
      <c r="AD1442" s="28">
        <f t="shared" si="821"/>
        <v>100000</v>
      </c>
      <c r="AE1442" s="28">
        <f t="shared" si="822"/>
        <v>257500</v>
      </c>
      <c r="AF1442" s="28">
        <f t="shared" si="823"/>
        <v>10250</v>
      </c>
      <c r="AG1442" s="28">
        <f t="shared" si="824"/>
        <v>0</v>
      </c>
      <c r="AH1442" s="28">
        <f t="shared" si="825"/>
        <v>10250</v>
      </c>
      <c r="AI1442" s="28">
        <f t="shared" si="826"/>
        <v>25711.462887999995</v>
      </c>
      <c r="AJ1442" s="29" t="str">
        <f t="shared" si="827"/>
        <v>N</v>
      </c>
      <c r="AK1442" s="30">
        <f t="shared" si="792"/>
        <v>0</v>
      </c>
      <c r="AL1442" s="31">
        <f t="shared" si="793"/>
        <v>20500</v>
      </c>
      <c r="AM1442" s="31">
        <f t="shared" si="794"/>
        <v>100000</v>
      </c>
      <c r="AN1442" s="31">
        <f t="shared" si="795"/>
        <v>257500</v>
      </c>
      <c r="AO1442" s="31">
        <f t="shared" si="796"/>
        <v>0</v>
      </c>
      <c r="AP1442" s="31">
        <f t="shared" si="797"/>
        <v>0</v>
      </c>
      <c r="AQ1442" s="31">
        <f t="shared" si="798"/>
        <v>0</v>
      </c>
      <c r="AR1442" s="31">
        <f t="shared" si="799"/>
        <v>0</v>
      </c>
      <c r="AS1442" s="32">
        <f t="shared" si="800"/>
        <v>0</v>
      </c>
      <c r="AT1442" s="33">
        <f t="shared" si="801"/>
        <v>20500</v>
      </c>
      <c r="AU1442" s="33">
        <f t="shared" si="802"/>
        <v>100000</v>
      </c>
      <c r="AV1442" s="33">
        <v>257940</v>
      </c>
      <c r="AW1442" s="33">
        <f t="shared" si="803"/>
        <v>0</v>
      </c>
      <c r="AX1442" s="33">
        <f t="shared" si="804"/>
        <v>0</v>
      </c>
      <c r="AY1442" s="34">
        <f t="shared" si="805"/>
        <v>51066.871687999992</v>
      </c>
    </row>
    <row r="1443" spans="1:51" ht="15" customHeight="1" x14ac:dyDescent="0.3">
      <c r="A1443" s="166" t="s">
        <v>2648</v>
      </c>
      <c r="B1443" s="99">
        <v>9019.84</v>
      </c>
      <c r="C1443" s="99">
        <v>22477.34</v>
      </c>
      <c r="D1443" s="99">
        <v>55279.65</v>
      </c>
      <c r="E1443" s="99">
        <v>40562.07</v>
      </c>
      <c r="F1443" s="137">
        <v>121000</v>
      </c>
      <c r="G1443" s="135">
        <v>0</v>
      </c>
      <c r="H1443" s="182">
        <v>46518</v>
      </c>
      <c r="I1443" s="182">
        <v>46573</v>
      </c>
      <c r="J1443" s="166">
        <v>2.2999999999999998</v>
      </c>
      <c r="K1443" s="166">
        <v>1</v>
      </c>
      <c r="L1443" s="167" t="s">
        <v>1206</v>
      </c>
      <c r="M1443" s="168" t="s">
        <v>1204</v>
      </c>
      <c r="N1443" s="169">
        <v>0.02</v>
      </c>
      <c r="O1443" s="21">
        <f t="shared" si="806"/>
        <v>1.2999999999999998</v>
      </c>
      <c r="P1443" s="21" t="str">
        <f t="shared" si="807"/>
        <v>N</v>
      </c>
      <c r="Q1443" s="22">
        <f t="shared" si="808"/>
        <v>31497.18</v>
      </c>
      <c r="R1443" s="8" t="str">
        <f t="shared" si="809"/>
        <v>N</v>
      </c>
      <c r="S1443" s="23">
        <f t="shared" si="810"/>
        <v>2.5999999999999996</v>
      </c>
      <c r="T1443" s="24">
        <f t="shared" si="811"/>
        <v>20500</v>
      </c>
      <c r="U1443" s="24">
        <f t="shared" si="812"/>
        <v>100000</v>
      </c>
      <c r="V1443" s="24">
        <f t="shared" si="813"/>
        <v>257500</v>
      </c>
      <c r="W1443" s="24">
        <f t="shared" si="814"/>
        <v>10250</v>
      </c>
      <c r="X1443" s="24">
        <f t="shared" si="815"/>
        <v>0</v>
      </c>
      <c r="Y1443" s="24">
        <f t="shared" si="816"/>
        <v>10250</v>
      </c>
      <c r="Z1443" s="24">
        <f t="shared" si="817"/>
        <v>21877.123600000003</v>
      </c>
      <c r="AA1443" s="25" t="str">
        <f t="shared" si="818"/>
        <v>N</v>
      </c>
      <c r="AB1443" s="26">
        <f t="shared" si="819"/>
        <v>1.5999999999999996</v>
      </c>
      <c r="AC1443" s="27">
        <f t="shared" si="820"/>
        <v>20500</v>
      </c>
      <c r="AD1443" s="28">
        <f t="shared" si="821"/>
        <v>100000</v>
      </c>
      <c r="AE1443" s="28">
        <f t="shared" si="822"/>
        <v>257500</v>
      </c>
      <c r="AF1443" s="28">
        <f t="shared" si="823"/>
        <v>10250</v>
      </c>
      <c r="AG1443" s="28">
        <f t="shared" si="824"/>
        <v>0</v>
      </c>
      <c r="AH1443" s="28">
        <f t="shared" si="825"/>
        <v>10250</v>
      </c>
      <c r="AI1443" s="28">
        <f t="shared" si="826"/>
        <v>22519.666072</v>
      </c>
      <c r="AJ1443" s="29" t="str">
        <f t="shared" si="827"/>
        <v>N</v>
      </c>
      <c r="AK1443" s="30">
        <f t="shared" si="792"/>
        <v>0.59999999999999964</v>
      </c>
      <c r="AL1443" s="31">
        <f t="shared" si="793"/>
        <v>20500</v>
      </c>
      <c r="AM1443" s="31">
        <f t="shared" si="794"/>
        <v>100000</v>
      </c>
      <c r="AN1443" s="31">
        <f t="shared" si="795"/>
        <v>257500</v>
      </c>
      <c r="AO1443" s="31">
        <f t="shared" si="796"/>
        <v>10250</v>
      </c>
      <c r="AP1443" s="31">
        <f t="shared" si="797"/>
        <v>0</v>
      </c>
      <c r="AQ1443" s="31">
        <f t="shared" si="798"/>
        <v>10250</v>
      </c>
      <c r="AR1443" s="31">
        <f t="shared" si="799"/>
        <v>23175.059393440002</v>
      </c>
      <c r="AS1443" s="32">
        <f t="shared" si="800"/>
        <v>0</v>
      </c>
      <c r="AT1443" s="33">
        <f t="shared" si="801"/>
        <v>20500</v>
      </c>
      <c r="AU1443" s="33">
        <f t="shared" si="802"/>
        <v>100000</v>
      </c>
      <c r="AV1443" s="33">
        <v>257941</v>
      </c>
      <c r="AW1443" s="33">
        <f t="shared" si="803"/>
        <v>0</v>
      </c>
      <c r="AX1443" s="33">
        <f t="shared" si="804"/>
        <v>0</v>
      </c>
      <c r="AY1443" s="34">
        <f t="shared" si="805"/>
        <v>67571.849065440008</v>
      </c>
    </row>
    <row r="1444" spans="1:51" ht="15" customHeight="1" x14ac:dyDescent="0.3">
      <c r="A1444" s="166" t="s">
        <v>2649</v>
      </c>
      <c r="B1444" s="99">
        <v>15154.51</v>
      </c>
      <c r="C1444" s="99">
        <v>6343.17</v>
      </c>
      <c r="D1444" s="99">
        <v>93649.27</v>
      </c>
      <c r="E1444" s="99">
        <v>89581.93</v>
      </c>
      <c r="F1444" s="137">
        <v>126000</v>
      </c>
      <c r="G1444" s="135">
        <v>0</v>
      </c>
      <c r="H1444" s="182">
        <v>46549</v>
      </c>
      <c r="I1444" s="182">
        <v>46565</v>
      </c>
      <c r="J1444" s="166">
        <v>4.7</v>
      </c>
      <c r="K1444" s="166">
        <v>0.5</v>
      </c>
      <c r="L1444" s="167" t="s">
        <v>1206</v>
      </c>
      <c r="M1444" s="168" t="s">
        <v>1205</v>
      </c>
      <c r="N1444" s="169">
        <v>0</v>
      </c>
      <c r="O1444" s="21">
        <f t="shared" si="806"/>
        <v>4.2</v>
      </c>
      <c r="P1444" s="21" t="str">
        <f t="shared" si="807"/>
        <v>N</v>
      </c>
      <c r="Q1444" s="22">
        <f t="shared" si="808"/>
        <v>21497.68</v>
      </c>
      <c r="R1444" s="8" t="str">
        <f t="shared" si="809"/>
        <v>N</v>
      </c>
      <c r="S1444" s="23">
        <f t="shared" si="810"/>
        <v>4.2</v>
      </c>
      <c r="T1444" s="24">
        <f t="shared" si="811"/>
        <v>20500</v>
      </c>
      <c r="U1444" s="24">
        <f t="shared" si="812"/>
        <v>100000</v>
      </c>
      <c r="V1444" s="24">
        <f t="shared" si="813"/>
        <v>257500</v>
      </c>
      <c r="W1444" s="24">
        <f t="shared" si="814"/>
        <v>6350.7299999999959</v>
      </c>
      <c r="X1444" s="24">
        <f t="shared" si="815"/>
        <v>0</v>
      </c>
      <c r="Y1444" s="24">
        <f t="shared" si="816"/>
        <v>6350.7299999999959</v>
      </c>
      <c r="Z1444" s="24">
        <f t="shared" si="817"/>
        <v>15146.950000000004</v>
      </c>
      <c r="AA1444" s="25" t="str">
        <f t="shared" si="818"/>
        <v>N</v>
      </c>
      <c r="AB1444" s="26">
        <f t="shared" si="819"/>
        <v>3.2</v>
      </c>
      <c r="AC1444" s="27">
        <f t="shared" si="820"/>
        <v>20500</v>
      </c>
      <c r="AD1444" s="28">
        <f t="shared" si="821"/>
        <v>100000</v>
      </c>
      <c r="AE1444" s="28">
        <f t="shared" si="822"/>
        <v>257500</v>
      </c>
      <c r="AF1444" s="28">
        <f t="shared" si="823"/>
        <v>0</v>
      </c>
      <c r="AG1444" s="28">
        <f t="shared" si="824"/>
        <v>0</v>
      </c>
      <c r="AH1444" s="28">
        <f t="shared" si="825"/>
        <v>0</v>
      </c>
      <c r="AI1444" s="28">
        <f t="shared" si="826"/>
        <v>21497.68</v>
      </c>
      <c r="AJ1444" s="29" t="str">
        <f t="shared" si="827"/>
        <v>N</v>
      </c>
      <c r="AK1444" s="30">
        <f t="shared" si="792"/>
        <v>2.2000000000000002</v>
      </c>
      <c r="AL1444" s="31">
        <f t="shared" si="793"/>
        <v>20500</v>
      </c>
      <c r="AM1444" s="31">
        <f t="shared" si="794"/>
        <v>100000</v>
      </c>
      <c r="AN1444" s="31">
        <f t="shared" si="795"/>
        <v>257500</v>
      </c>
      <c r="AO1444" s="31">
        <f t="shared" si="796"/>
        <v>0</v>
      </c>
      <c r="AP1444" s="31">
        <f t="shared" si="797"/>
        <v>0</v>
      </c>
      <c r="AQ1444" s="31">
        <f t="shared" si="798"/>
        <v>0</v>
      </c>
      <c r="AR1444" s="31">
        <f t="shared" si="799"/>
        <v>21497.68</v>
      </c>
      <c r="AS1444" s="32">
        <f t="shared" si="800"/>
        <v>1.2000000000000002</v>
      </c>
      <c r="AT1444" s="33">
        <f t="shared" si="801"/>
        <v>20500</v>
      </c>
      <c r="AU1444" s="33">
        <f t="shared" si="802"/>
        <v>100000</v>
      </c>
      <c r="AV1444" s="33">
        <v>257942</v>
      </c>
      <c r="AW1444" s="33">
        <f t="shared" si="803"/>
        <v>0</v>
      </c>
      <c r="AX1444" s="33">
        <f t="shared" si="804"/>
        <v>21497.68</v>
      </c>
      <c r="AY1444" s="34">
        <f t="shared" si="805"/>
        <v>79639.990000000005</v>
      </c>
    </row>
    <row r="1445" spans="1:51" ht="15" customHeight="1" x14ac:dyDescent="0.3">
      <c r="A1445" s="166" t="s">
        <v>2650</v>
      </c>
      <c r="B1445" s="99">
        <v>9291.8799999999992</v>
      </c>
      <c r="C1445" s="99">
        <v>19446.84</v>
      </c>
      <c r="D1445" s="99">
        <v>40470.97</v>
      </c>
      <c r="E1445" s="99">
        <v>39001.35</v>
      </c>
      <c r="F1445" s="137">
        <v>152000</v>
      </c>
      <c r="G1445" s="135">
        <v>0</v>
      </c>
      <c r="H1445" s="182">
        <v>46205</v>
      </c>
      <c r="I1445" s="182">
        <v>46268</v>
      </c>
      <c r="J1445" s="166">
        <v>2</v>
      </c>
      <c r="K1445" s="166">
        <v>1.5</v>
      </c>
      <c r="L1445" s="167" t="s">
        <v>1206</v>
      </c>
      <c r="M1445" s="168" t="s">
        <v>1204</v>
      </c>
      <c r="N1445" s="169">
        <v>0</v>
      </c>
      <c r="O1445" s="21">
        <f t="shared" si="806"/>
        <v>0.5</v>
      </c>
      <c r="P1445" s="21" t="str">
        <f t="shared" si="807"/>
        <v>N</v>
      </c>
      <c r="Q1445" s="22">
        <f t="shared" si="808"/>
        <v>28738.720000000001</v>
      </c>
      <c r="R1445" s="8" t="str">
        <f t="shared" si="809"/>
        <v>N</v>
      </c>
      <c r="S1445" s="23">
        <f t="shared" si="810"/>
        <v>1</v>
      </c>
      <c r="T1445" s="24">
        <f t="shared" si="811"/>
        <v>20500</v>
      </c>
      <c r="U1445" s="24">
        <f t="shared" si="812"/>
        <v>100000</v>
      </c>
      <c r="V1445" s="24">
        <f t="shared" si="813"/>
        <v>257500</v>
      </c>
      <c r="W1445" s="24">
        <f t="shared" si="814"/>
        <v>10250</v>
      </c>
      <c r="X1445" s="24">
        <f t="shared" si="815"/>
        <v>0</v>
      </c>
      <c r="Y1445" s="24">
        <f t="shared" si="816"/>
        <v>10250</v>
      </c>
      <c r="Z1445" s="24">
        <f t="shared" si="817"/>
        <v>18488.72</v>
      </c>
      <c r="AA1445" s="25" t="str">
        <f t="shared" si="818"/>
        <v>N</v>
      </c>
      <c r="AB1445" s="26">
        <f t="shared" si="819"/>
        <v>0</v>
      </c>
      <c r="AC1445" s="27">
        <f t="shared" si="820"/>
        <v>20500</v>
      </c>
      <c r="AD1445" s="28">
        <f t="shared" si="821"/>
        <v>100000</v>
      </c>
      <c r="AE1445" s="28">
        <f t="shared" si="822"/>
        <v>257500</v>
      </c>
      <c r="AF1445" s="28">
        <f t="shared" si="823"/>
        <v>0</v>
      </c>
      <c r="AG1445" s="28">
        <f t="shared" si="824"/>
        <v>0</v>
      </c>
      <c r="AH1445" s="28">
        <f t="shared" si="825"/>
        <v>0</v>
      </c>
      <c r="AI1445" s="28">
        <f t="shared" si="826"/>
        <v>0</v>
      </c>
      <c r="AJ1445" s="29" t="str">
        <f t="shared" si="827"/>
        <v>N</v>
      </c>
      <c r="AK1445" s="30">
        <f t="shared" si="792"/>
        <v>0</v>
      </c>
      <c r="AL1445" s="31">
        <f t="shared" si="793"/>
        <v>20500</v>
      </c>
      <c r="AM1445" s="31">
        <f t="shared" si="794"/>
        <v>100000</v>
      </c>
      <c r="AN1445" s="31">
        <f t="shared" si="795"/>
        <v>257500</v>
      </c>
      <c r="AO1445" s="31">
        <f t="shared" si="796"/>
        <v>0</v>
      </c>
      <c r="AP1445" s="31">
        <f t="shared" si="797"/>
        <v>0</v>
      </c>
      <c r="AQ1445" s="31">
        <f t="shared" si="798"/>
        <v>0</v>
      </c>
      <c r="AR1445" s="31">
        <f t="shared" si="799"/>
        <v>0</v>
      </c>
      <c r="AS1445" s="32">
        <f t="shared" si="800"/>
        <v>0</v>
      </c>
      <c r="AT1445" s="33">
        <f t="shared" si="801"/>
        <v>20500</v>
      </c>
      <c r="AU1445" s="33">
        <f t="shared" si="802"/>
        <v>100000</v>
      </c>
      <c r="AV1445" s="33">
        <v>257943</v>
      </c>
      <c r="AW1445" s="33">
        <f t="shared" si="803"/>
        <v>0</v>
      </c>
      <c r="AX1445" s="33">
        <f t="shared" si="804"/>
        <v>0</v>
      </c>
      <c r="AY1445" s="34">
        <f t="shared" si="805"/>
        <v>18488.72</v>
      </c>
    </row>
    <row r="1446" spans="1:51" ht="15" customHeight="1" x14ac:dyDescent="0.3">
      <c r="A1446" s="166" t="s">
        <v>2651</v>
      </c>
      <c r="B1446" s="99">
        <v>15978.23</v>
      </c>
      <c r="C1446" s="99">
        <v>18061.34</v>
      </c>
      <c r="D1446" s="99">
        <v>72218.149999999994</v>
      </c>
      <c r="E1446" s="99">
        <v>59794.71</v>
      </c>
      <c r="F1446" s="137">
        <v>122000</v>
      </c>
      <c r="G1446" s="135">
        <v>12500</v>
      </c>
      <c r="H1446" s="182">
        <v>46406</v>
      </c>
      <c r="I1446" s="182">
        <v>46466</v>
      </c>
      <c r="J1446" s="166">
        <v>3.6</v>
      </c>
      <c r="K1446" s="166">
        <v>1.1000000000000001</v>
      </c>
      <c r="L1446" s="167" t="s">
        <v>1206</v>
      </c>
      <c r="M1446" s="168" t="s">
        <v>1205</v>
      </c>
      <c r="N1446" s="169">
        <v>0</v>
      </c>
      <c r="O1446" s="21">
        <f t="shared" si="806"/>
        <v>2.5</v>
      </c>
      <c r="P1446" s="21" t="str">
        <f t="shared" si="807"/>
        <v>N</v>
      </c>
      <c r="Q1446" s="22">
        <f t="shared" si="808"/>
        <v>34039.57</v>
      </c>
      <c r="R1446" s="8" t="str">
        <f t="shared" si="809"/>
        <v>N</v>
      </c>
      <c r="S1446" s="23">
        <f t="shared" si="810"/>
        <v>2.5</v>
      </c>
      <c r="T1446" s="24">
        <f t="shared" si="811"/>
        <v>20500</v>
      </c>
      <c r="U1446" s="24">
        <f t="shared" si="812"/>
        <v>100000</v>
      </c>
      <c r="V1446" s="24">
        <f t="shared" si="813"/>
        <v>257500</v>
      </c>
      <c r="W1446" s="24">
        <f t="shared" si="814"/>
        <v>20500</v>
      </c>
      <c r="X1446" s="24">
        <f t="shared" si="815"/>
        <v>0</v>
      </c>
      <c r="Y1446" s="24">
        <f t="shared" si="816"/>
        <v>20500</v>
      </c>
      <c r="Z1446" s="24">
        <f t="shared" si="817"/>
        <v>13539.57</v>
      </c>
      <c r="AA1446" s="25" t="str">
        <f t="shared" si="818"/>
        <v>N</v>
      </c>
      <c r="AB1446" s="26">
        <f t="shared" si="819"/>
        <v>1.5</v>
      </c>
      <c r="AC1446" s="27">
        <f t="shared" si="820"/>
        <v>20500</v>
      </c>
      <c r="AD1446" s="28">
        <f t="shared" si="821"/>
        <v>100000</v>
      </c>
      <c r="AE1446" s="28">
        <f t="shared" si="822"/>
        <v>257500</v>
      </c>
      <c r="AF1446" s="28">
        <f t="shared" si="823"/>
        <v>7281.8500000000058</v>
      </c>
      <c r="AG1446" s="28">
        <f t="shared" si="824"/>
        <v>0</v>
      </c>
      <c r="AH1446" s="28">
        <f t="shared" si="825"/>
        <v>7281.8500000000058</v>
      </c>
      <c r="AI1446" s="28">
        <f t="shared" si="826"/>
        <v>26757.719999999994</v>
      </c>
      <c r="AJ1446" s="29" t="str">
        <f t="shared" si="827"/>
        <v>N</v>
      </c>
      <c r="AK1446" s="30">
        <f t="shared" si="792"/>
        <v>0.5</v>
      </c>
      <c r="AL1446" s="31">
        <f t="shared" si="793"/>
        <v>20500</v>
      </c>
      <c r="AM1446" s="31">
        <f t="shared" si="794"/>
        <v>100000</v>
      </c>
      <c r="AN1446" s="31">
        <f t="shared" si="795"/>
        <v>257500</v>
      </c>
      <c r="AO1446" s="31">
        <f t="shared" si="796"/>
        <v>0</v>
      </c>
      <c r="AP1446" s="31">
        <f t="shared" si="797"/>
        <v>0</v>
      </c>
      <c r="AQ1446" s="31">
        <f t="shared" si="798"/>
        <v>0</v>
      </c>
      <c r="AR1446" s="31">
        <f t="shared" si="799"/>
        <v>34039.57</v>
      </c>
      <c r="AS1446" s="32">
        <f t="shared" si="800"/>
        <v>0</v>
      </c>
      <c r="AT1446" s="33">
        <f t="shared" si="801"/>
        <v>20500</v>
      </c>
      <c r="AU1446" s="33">
        <f t="shared" si="802"/>
        <v>100000</v>
      </c>
      <c r="AV1446" s="33">
        <v>257944</v>
      </c>
      <c r="AW1446" s="33">
        <f t="shared" si="803"/>
        <v>0</v>
      </c>
      <c r="AX1446" s="33">
        <f t="shared" si="804"/>
        <v>0</v>
      </c>
      <c r="AY1446" s="34">
        <f t="shared" si="805"/>
        <v>74336.859999999986</v>
      </c>
    </row>
    <row r="1447" spans="1:51" ht="15" customHeight="1" x14ac:dyDescent="0.3">
      <c r="A1447" s="166" t="s">
        <v>2652</v>
      </c>
      <c r="B1447" s="99">
        <v>16822.53</v>
      </c>
      <c r="C1447" s="99">
        <v>22312.25</v>
      </c>
      <c r="D1447" s="99">
        <v>95550.89</v>
      </c>
      <c r="E1447" s="99">
        <v>92179.16</v>
      </c>
      <c r="F1447" s="137">
        <v>120000</v>
      </c>
      <c r="G1447" s="135">
        <v>12500</v>
      </c>
      <c r="H1447" s="182">
        <v>46401</v>
      </c>
      <c r="I1447" s="182">
        <v>46431</v>
      </c>
      <c r="J1447" s="166">
        <v>4.9000000000000004</v>
      </c>
      <c r="K1447" s="166">
        <v>3.7</v>
      </c>
      <c r="L1447" s="167" t="s">
        <v>1206</v>
      </c>
      <c r="M1447" s="168" t="s">
        <v>1203</v>
      </c>
      <c r="N1447" s="169">
        <v>0.01</v>
      </c>
      <c r="O1447" s="21">
        <f t="shared" si="806"/>
        <v>1.2000000000000002</v>
      </c>
      <c r="P1447" s="21" t="str">
        <f t="shared" si="807"/>
        <v>N</v>
      </c>
      <c r="Q1447" s="22">
        <f t="shared" si="808"/>
        <v>39134.78</v>
      </c>
      <c r="R1447" s="8" t="str">
        <f t="shared" si="809"/>
        <v>N</v>
      </c>
      <c r="S1447" s="23">
        <f t="shared" si="810"/>
        <v>1.6000000000000003</v>
      </c>
      <c r="T1447" s="24">
        <f t="shared" si="811"/>
        <v>20500</v>
      </c>
      <c r="U1447" s="24">
        <f t="shared" si="812"/>
        <v>100000</v>
      </c>
      <c r="V1447" s="24">
        <f t="shared" si="813"/>
        <v>257500</v>
      </c>
      <c r="W1447" s="24">
        <f t="shared" si="814"/>
        <v>3336.8325000000004</v>
      </c>
      <c r="X1447" s="24">
        <f t="shared" si="815"/>
        <v>0</v>
      </c>
      <c r="Y1447" s="24">
        <f t="shared" si="816"/>
        <v>3336.8325000000004</v>
      </c>
      <c r="Z1447" s="24">
        <f t="shared" si="817"/>
        <v>36189.295299999998</v>
      </c>
      <c r="AA1447" s="25" t="str">
        <f t="shared" si="818"/>
        <v>N</v>
      </c>
      <c r="AB1447" s="26">
        <f t="shared" si="819"/>
        <v>0.60000000000000031</v>
      </c>
      <c r="AC1447" s="27">
        <f t="shared" si="820"/>
        <v>20500</v>
      </c>
      <c r="AD1447" s="28">
        <f t="shared" si="821"/>
        <v>100000</v>
      </c>
      <c r="AE1447" s="28">
        <f t="shared" si="822"/>
        <v>257500</v>
      </c>
      <c r="AF1447" s="28">
        <f t="shared" si="823"/>
        <v>834.20812500000011</v>
      </c>
      <c r="AG1447" s="28">
        <f t="shared" si="824"/>
        <v>0</v>
      </c>
      <c r="AH1447" s="28">
        <f t="shared" si="825"/>
        <v>834.20812500000011</v>
      </c>
      <c r="AI1447" s="28">
        <f t="shared" si="826"/>
        <v>39087.180953000003</v>
      </c>
      <c r="AJ1447" s="29" t="str">
        <f t="shared" si="827"/>
        <v>N</v>
      </c>
      <c r="AK1447" s="30">
        <f t="shared" si="792"/>
        <v>0</v>
      </c>
      <c r="AL1447" s="31">
        <f t="shared" si="793"/>
        <v>20500</v>
      </c>
      <c r="AM1447" s="31">
        <f t="shared" si="794"/>
        <v>100000</v>
      </c>
      <c r="AN1447" s="31">
        <f t="shared" si="795"/>
        <v>257500</v>
      </c>
      <c r="AO1447" s="31">
        <f t="shared" si="796"/>
        <v>0</v>
      </c>
      <c r="AP1447" s="31">
        <f t="shared" si="797"/>
        <v>0</v>
      </c>
      <c r="AQ1447" s="31">
        <f t="shared" si="798"/>
        <v>0</v>
      </c>
      <c r="AR1447" s="31">
        <f t="shared" si="799"/>
        <v>0</v>
      </c>
      <c r="AS1447" s="32">
        <f t="shared" si="800"/>
        <v>0</v>
      </c>
      <c r="AT1447" s="33">
        <f t="shared" si="801"/>
        <v>20500</v>
      </c>
      <c r="AU1447" s="33">
        <f t="shared" si="802"/>
        <v>100000</v>
      </c>
      <c r="AV1447" s="33">
        <v>257945</v>
      </c>
      <c r="AW1447" s="33">
        <f t="shared" si="803"/>
        <v>0</v>
      </c>
      <c r="AX1447" s="33">
        <f t="shared" si="804"/>
        <v>0</v>
      </c>
      <c r="AY1447" s="34">
        <f t="shared" si="805"/>
        <v>75276.476253000001</v>
      </c>
    </row>
    <row r="1448" spans="1:51" ht="15" customHeight="1" x14ac:dyDescent="0.3">
      <c r="A1448" s="166" t="s">
        <v>2653</v>
      </c>
      <c r="B1448" s="99">
        <v>13939.87</v>
      </c>
      <c r="C1448" s="99">
        <v>16334.23</v>
      </c>
      <c r="D1448" s="99">
        <v>56974.29</v>
      </c>
      <c r="E1448" s="99">
        <v>49713.7</v>
      </c>
      <c r="F1448" s="137">
        <v>221000</v>
      </c>
      <c r="G1448" s="135">
        <v>12500</v>
      </c>
      <c r="H1448" s="182">
        <v>46369</v>
      </c>
      <c r="I1448" s="182">
        <v>46388</v>
      </c>
      <c r="J1448" s="166">
        <v>1.9</v>
      </c>
      <c r="K1448" s="166">
        <v>1.4</v>
      </c>
      <c r="L1448" s="167" t="s">
        <v>1207</v>
      </c>
      <c r="M1448" s="168" t="s">
        <v>1203</v>
      </c>
      <c r="N1448" s="169">
        <v>0.03</v>
      </c>
      <c r="O1448" s="21">
        <f t="shared" si="806"/>
        <v>0.5</v>
      </c>
      <c r="P1448" s="21" t="str">
        <f t="shared" si="807"/>
        <v>N</v>
      </c>
      <c r="Q1448" s="22">
        <f t="shared" si="808"/>
        <v>30274.1</v>
      </c>
      <c r="R1448" s="8" t="str">
        <f t="shared" si="809"/>
        <v>N</v>
      </c>
      <c r="S1448" s="23">
        <f t="shared" si="810"/>
        <v>0.66666666666666663</v>
      </c>
      <c r="T1448" s="24">
        <f t="shared" si="811"/>
        <v>50000</v>
      </c>
      <c r="U1448" s="24">
        <f t="shared" si="812"/>
        <v>200000</v>
      </c>
      <c r="V1448" s="24">
        <f t="shared" si="813"/>
        <v>257500</v>
      </c>
      <c r="W1448" s="24">
        <f t="shared" si="814"/>
        <v>23386.742249999999</v>
      </c>
      <c r="X1448" s="24">
        <f t="shared" si="815"/>
        <v>0</v>
      </c>
      <c r="Y1448" s="24">
        <f t="shared" si="816"/>
        <v>23386.742249999999</v>
      </c>
      <c r="Z1448" s="24">
        <f t="shared" si="817"/>
        <v>7795.580750000001</v>
      </c>
      <c r="AA1448" s="25" t="str">
        <f t="shared" si="818"/>
        <v>N</v>
      </c>
      <c r="AB1448" s="26">
        <f t="shared" si="819"/>
        <v>0</v>
      </c>
      <c r="AC1448" s="27">
        <f t="shared" si="820"/>
        <v>50000</v>
      </c>
      <c r="AD1448" s="28">
        <f t="shared" si="821"/>
        <v>200000</v>
      </c>
      <c r="AE1448" s="28">
        <f t="shared" si="822"/>
        <v>257500</v>
      </c>
      <c r="AF1448" s="28">
        <f t="shared" si="823"/>
        <v>0</v>
      </c>
      <c r="AG1448" s="28">
        <f t="shared" si="824"/>
        <v>0</v>
      </c>
      <c r="AH1448" s="28">
        <f t="shared" si="825"/>
        <v>0</v>
      </c>
      <c r="AI1448" s="28">
        <f t="shared" si="826"/>
        <v>0</v>
      </c>
      <c r="AJ1448" s="29" t="str">
        <f t="shared" si="827"/>
        <v>N</v>
      </c>
      <c r="AK1448" s="30">
        <f t="shared" si="792"/>
        <v>0</v>
      </c>
      <c r="AL1448" s="31">
        <f t="shared" si="793"/>
        <v>50000</v>
      </c>
      <c r="AM1448" s="31">
        <f t="shared" si="794"/>
        <v>200000</v>
      </c>
      <c r="AN1448" s="31">
        <f t="shared" si="795"/>
        <v>257500</v>
      </c>
      <c r="AO1448" s="31">
        <f t="shared" si="796"/>
        <v>0</v>
      </c>
      <c r="AP1448" s="31">
        <f t="shared" si="797"/>
        <v>0</v>
      </c>
      <c r="AQ1448" s="31">
        <f t="shared" si="798"/>
        <v>0</v>
      </c>
      <c r="AR1448" s="31">
        <f t="shared" si="799"/>
        <v>0</v>
      </c>
      <c r="AS1448" s="32">
        <f t="shared" si="800"/>
        <v>0</v>
      </c>
      <c r="AT1448" s="33">
        <f t="shared" si="801"/>
        <v>50000</v>
      </c>
      <c r="AU1448" s="33">
        <f t="shared" si="802"/>
        <v>200000</v>
      </c>
      <c r="AV1448" s="33">
        <v>257946</v>
      </c>
      <c r="AW1448" s="33">
        <f t="shared" si="803"/>
        <v>0</v>
      </c>
      <c r="AX1448" s="33">
        <f t="shared" si="804"/>
        <v>0</v>
      </c>
      <c r="AY1448" s="34">
        <f t="shared" si="805"/>
        <v>7795.580750000001</v>
      </c>
    </row>
    <row r="1449" spans="1:51" ht="15" customHeight="1" x14ac:dyDescent="0.3">
      <c r="A1449" s="166" t="s">
        <v>2654</v>
      </c>
      <c r="B1449" s="99">
        <v>20285.95</v>
      </c>
      <c r="C1449" s="99">
        <v>24393.47</v>
      </c>
      <c r="D1449" s="99">
        <v>85064.45</v>
      </c>
      <c r="E1449" s="99">
        <v>70124.73</v>
      </c>
      <c r="F1449" s="137">
        <v>150000</v>
      </c>
      <c r="G1449" s="132">
        <v>12500</v>
      </c>
      <c r="H1449" s="182">
        <v>46343</v>
      </c>
      <c r="I1449" s="182">
        <v>46375</v>
      </c>
      <c r="J1449" s="166">
        <v>3.7</v>
      </c>
      <c r="K1449" s="166">
        <v>2.5</v>
      </c>
      <c r="L1449" s="167" t="s">
        <v>1206</v>
      </c>
      <c r="M1449" s="168" t="s">
        <v>1203</v>
      </c>
      <c r="N1449" s="169">
        <v>2.7E-2</v>
      </c>
      <c r="O1449" s="21">
        <f t="shared" si="806"/>
        <v>1.2000000000000002</v>
      </c>
      <c r="P1449" s="21" t="str">
        <f t="shared" si="807"/>
        <v>N</v>
      </c>
      <c r="Q1449" s="22">
        <f t="shared" si="808"/>
        <v>44679.42</v>
      </c>
      <c r="R1449" s="8" t="str">
        <f t="shared" si="809"/>
        <v>N</v>
      </c>
      <c r="S1449" s="23">
        <f t="shared" si="810"/>
        <v>1.6000000000000003</v>
      </c>
      <c r="T1449" s="24">
        <f t="shared" si="811"/>
        <v>20500</v>
      </c>
      <c r="U1449" s="24">
        <f t="shared" si="812"/>
        <v>100000</v>
      </c>
      <c r="V1449" s="24">
        <f t="shared" si="813"/>
        <v>257500</v>
      </c>
      <c r="W1449" s="24">
        <f t="shared" si="814"/>
        <v>11201.662500000002</v>
      </c>
      <c r="X1449" s="24">
        <f t="shared" si="815"/>
        <v>0</v>
      </c>
      <c r="Y1449" s="24">
        <f t="shared" si="816"/>
        <v>11201.662500000002</v>
      </c>
      <c r="Z1449" s="24">
        <f t="shared" si="817"/>
        <v>34684.101839999988</v>
      </c>
      <c r="AA1449" s="25" t="str">
        <f t="shared" si="818"/>
        <v>N</v>
      </c>
      <c r="AB1449" s="26">
        <f t="shared" si="819"/>
        <v>0.60000000000000031</v>
      </c>
      <c r="AC1449" s="27">
        <f t="shared" si="820"/>
        <v>20500</v>
      </c>
      <c r="AD1449" s="28">
        <f t="shared" si="821"/>
        <v>100000</v>
      </c>
      <c r="AE1449" s="28">
        <f t="shared" si="822"/>
        <v>257500</v>
      </c>
      <c r="AF1449" s="28">
        <f t="shared" si="823"/>
        <v>2800.4156250000005</v>
      </c>
      <c r="AG1449" s="28">
        <f t="shared" si="824"/>
        <v>0</v>
      </c>
      <c r="AH1449" s="28">
        <f t="shared" si="825"/>
        <v>2800.4156250000005</v>
      </c>
      <c r="AI1449" s="28">
        <f t="shared" si="826"/>
        <v>44324.264352179991</v>
      </c>
      <c r="AJ1449" s="29" t="str">
        <f t="shared" si="827"/>
        <v>N</v>
      </c>
      <c r="AK1449" s="30">
        <f t="shared" si="792"/>
        <v>0</v>
      </c>
      <c r="AL1449" s="31">
        <f t="shared" si="793"/>
        <v>20500</v>
      </c>
      <c r="AM1449" s="31">
        <f t="shared" si="794"/>
        <v>100000</v>
      </c>
      <c r="AN1449" s="31">
        <f t="shared" si="795"/>
        <v>257500</v>
      </c>
      <c r="AO1449" s="31">
        <f t="shared" si="796"/>
        <v>0</v>
      </c>
      <c r="AP1449" s="31">
        <f t="shared" si="797"/>
        <v>0</v>
      </c>
      <c r="AQ1449" s="31">
        <f t="shared" si="798"/>
        <v>0</v>
      </c>
      <c r="AR1449" s="31">
        <f t="shared" si="799"/>
        <v>0</v>
      </c>
      <c r="AS1449" s="32">
        <f t="shared" si="800"/>
        <v>0</v>
      </c>
      <c r="AT1449" s="33">
        <f t="shared" si="801"/>
        <v>20500</v>
      </c>
      <c r="AU1449" s="33">
        <f t="shared" si="802"/>
        <v>100000</v>
      </c>
      <c r="AV1449" s="33">
        <v>257947</v>
      </c>
      <c r="AW1449" s="33">
        <f t="shared" si="803"/>
        <v>0</v>
      </c>
      <c r="AX1449" s="33">
        <f t="shared" si="804"/>
        <v>0</v>
      </c>
      <c r="AY1449" s="34">
        <f t="shared" si="805"/>
        <v>79008.366192179979</v>
      </c>
    </row>
    <row r="1450" spans="1:51" ht="15" customHeight="1" x14ac:dyDescent="0.3">
      <c r="A1450" s="166" t="s">
        <v>2655</v>
      </c>
      <c r="B1450" s="99">
        <v>17385.12</v>
      </c>
      <c r="C1450" s="99">
        <v>13894.62</v>
      </c>
      <c r="D1450" s="99">
        <v>101737.65</v>
      </c>
      <c r="E1450" s="99">
        <v>99836.45</v>
      </c>
      <c r="F1450" s="137">
        <v>70000</v>
      </c>
      <c r="G1450" s="132">
        <v>0</v>
      </c>
      <c r="H1450" s="182">
        <v>46210</v>
      </c>
      <c r="I1450" s="182">
        <v>46226</v>
      </c>
      <c r="J1450" s="166">
        <v>3.2</v>
      </c>
      <c r="K1450" s="166">
        <v>2.7</v>
      </c>
      <c r="L1450" s="167" t="s">
        <v>1206</v>
      </c>
      <c r="M1450" s="168" t="s">
        <v>1204</v>
      </c>
      <c r="N1450" s="169">
        <v>0.06</v>
      </c>
      <c r="O1450" s="21">
        <f t="shared" si="806"/>
        <v>0.5</v>
      </c>
      <c r="P1450" s="21" t="str">
        <f t="shared" si="807"/>
        <v>N</v>
      </c>
      <c r="Q1450" s="22">
        <f t="shared" si="808"/>
        <v>31279.739999999998</v>
      </c>
      <c r="R1450" s="8" t="str">
        <f t="shared" si="809"/>
        <v>N</v>
      </c>
      <c r="S1450" s="23">
        <f t="shared" si="810"/>
        <v>1</v>
      </c>
      <c r="T1450" s="24">
        <f t="shared" si="811"/>
        <v>20500</v>
      </c>
      <c r="U1450" s="24">
        <f t="shared" si="812"/>
        <v>100000</v>
      </c>
      <c r="V1450" s="24">
        <f t="shared" si="813"/>
        <v>257500</v>
      </c>
      <c r="W1450" s="24">
        <f t="shared" si="814"/>
        <v>0</v>
      </c>
      <c r="X1450" s="24">
        <f t="shared" si="815"/>
        <v>0</v>
      </c>
      <c r="Y1450" s="24">
        <f t="shared" si="816"/>
        <v>0</v>
      </c>
      <c r="Z1450" s="24">
        <f t="shared" si="817"/>
        <v>33156.524400000002</v>
      </c>
      <c r="AA1450" s="25" t="str">
        <f t="shared" si="818"/>
        <v>N</v>
      </c>
      <c r="AB1450" s="26">
        <f t="shared" si="819"/>
        <v>0</v>
      </c>
      <c r="AC1450" s="27">
        <f t="shared" si="820"/>
        <v>20500</v>
      </c>
      <c r="AD1450" s="28">
        <f t="shared" si="821"/>
        <v>100000</v>
      </c>
      <c r="AE1450" s="28">
        <f t="shared" si="822"/>
        <v>257500</v>
      </c>
      <c r="AF1450" s="28">
        <f t="shared" si="823"/>
        <v>0</v>
      </c>
      <c r="AG1450" s="28">
        <f t="shared" si="824"/>
        <v>0</v>
      </c>
      <c r="AH1450" s="28">
        <f t="shared" si="825"/>
        <v>0</v>
      </c>
      <c r="AI1450" s="28">
        <f t="shared" si="826"/>
        <v>0</v>
      </c>
      <c r="AJ1450" s="29" t="str">
        <f t="shared" si="827"/>
        <v>N</v>
      </c>
      <c r="AK1450" s="30">
        <f t="shared" si="792"/>
        <v>0</v>
      </c>
      <c r="AL1450" s="31">
        <f t="shared" si="793"/>
        <v>20500</v>
      </c>
      <c r="AM1450" s="31">
        <f t="shared" si="794"/>
        <v>100000</v>
      </c>
      <c r="AN1450" s="31">
        <f t="shared" si="795"/>
        <v>257500</v>
      </c>
      <c r="AO1450" s="31">
        <f t="shared" si="796"/>
        <v>0</v>
      </c>
      <c r="AP1450" s="31">
        <f t="shared" si="797"/>
        <v>0</v>
      </c>
      <c r="AQ1450" s="31">
        <f t="shared" si="798"/>
        <v>0</v>
      </c>
      <c r="AR1450" s="31">
        <f t="shared" si="799"/>
        <v>0</v>
      </c>
      <c r="AS1450" s="32">
        <f t="shared" si="800"/>
        <v>0</v>
      </c>
      <c r="AT1450" s="33">
        <f t="shared" si="801"/>
        <v>20500</v>
      </c>
      <c r="AU1450" s="33">
        <f t="shared" si="802"/>
        <v>100000</v>
      </c>
      <c r="AV1450" s="33">
        <v>257948</v>
      </c>
      <c r="AW1450" s="33">
        <f t="shared" si="803"/>
        <v>0</v>
      </c>
      <c r="AX1450" s="33">
        <f t="shared" si="804"/>
        <v>0</v>
      </c>
      <c r="AY1450" s="34">
        <f t="shared" si="805"/>
        <v>33156.524400000002</v>
      </c>
    </row>
    <row r="1451" spans="1:51" ht="15" customHeight="1" x14ac:dyDescent="0.3">
      <c r="A1451" s="166" t="s">
        <v>2656</v>
      </c>
      <c r="B1451" s="99">
        <v>17930.330000000002</v>
      </c>
      <c r="C1451" s="99">
        <v>17916.7</v>
      </c>
      <c r="D1451" s="99">
        <v>109356.05</v>
      </c>
      <c r="E1451" s="99">
        <v>103083.03</v>
      </c>
      <c r="F1451" s="137">
        <v>80000</v>
      </c>
      <c r="G1451" s="132">
        <v>12500</v>
      </c>
      <c r="H1451" s="182">
        <v>46444</v>
      </c>
      <c r="I1451" s="182">
        <v>46477</v>
      </c>
      <c r="J1451" s="166">
        <v>4</v>
      </c>
      <c r="K1451" s="166">
        <v>1.1000000000000001</v>
      </c>
      <c r="L1451" s="167" t="s">
        <v>1206</v>
      </c>
      <c r="M1451" s="168" t="s">
        <v>1205</v>
      </c>
      <c r="N1451" s="169">
        <v>0.01</v>
      </c>
      <c r="O1451" s="21">
        <f t="shared" si="806"/>
        <v>2.9</v>
      </c>
      <c r="P1451" s="21" t="str">
        <f t="shared" si="807"/>
        <v>N</v>
      </c>
      <c r="Q1451" s="22">
        <f t="shared" si="808"/>
        <v>35847.03</v>
      </c>
      <c r="R1451" s="8" t="str">
        <f t="shared" si="809"/>
        <v>N</v>
      </c>
      <c r="S1451" s="23">
        <f t="shared" si="810"/>
        <v>2.9</v>
      </c>
      <c r="T1451" s="24">
        <f t="shared" si="811"/>
        <v>20500</v>
      </c>
      <c r="U1451" s="24">
        <f t="shared" si="812"/>
        <v>100000</v>
      </c>
      <c r="V1451" s="24">
        <f t="shared" si="813"/>
        <v>257500</v>
      </c>
      <c r="W1451" s="24">
        <f t="shared" si="814"/>
        <v>0</v>
      </c>
      <c r="X1451" s="24">
        <f t="shared" si="815"/>
        <v>0</v>
      </c>
      <c r="Y1451" s="24">
        <f t="shared" si="816"/>
        <v>0</v>
      </c>
      <c r="Z1451" s="24">
        <f t="shared" si="817"/>
        <v>36205.5003</v>
      </c>
      <c r="AA1451" s="25" t="str">
        <f t="shared" si="818"/>
        <v>N</v>
      </c>
      <c r="AB1451" s="26">
        <f t="shared" si="819"/>
        <v>1.9</v>
      </c>
      <c r="AC1451" s="27">
        <f t="shared" si="820"/>
        <v>20500</v>
      </c>
      <c r="AD1451" s="28">
        <f t="shared" si="821"/>
        <v>100000</v>
      </c>
      <c r="AE1451" s="28">
        <f t="shared" si="822"/>
        <v>257500</v>
      </c>
      <c r="AF1451" s="28">
        <f t="shared" si="823"/>
        <v>0</v>
      </c>
      <c r="AG1451" s="28">
        <f t="shared" si="824"/>
        <v>0</v>
      </c>
      <c r="AH1451" s="28">
        <f t="shared" si="825"/>
        <v>0</v>
      </c>
      <c r="AI1451" s="28">
        <f t="shared" si="826"/>
        <v>36567.555303000001</v>
      </c>
      <c r="AJ1451" s="29" t="str">
        <f t="shared" si="827"/>
        <v>N</v>
      </c>
      <c r="AK1451" s="30">
        <f t="shared" ref="AK1451:AK1514" si="828">MAX(0,(AB1451-1))</f>
        <v>0.89999999999999991</v>
      </c>
      <c r="AL1451" s="31">
        <f t="shared" ref="AL1451:AL1514" si="829">IF(AJ1451="Y",(20500+G1451),IF(AND(AJ1451="N",L1451="G"),20500,IF(AND(AJ1451="N",L1451="P"),50000,IF(AND(AJ1451="",L1451="G"),20500,IF(AND(AJ1451="",L1451="P"),50000,"")))))</f>
        <v>20500</v>
      </c>
      <c r="AM1451" s="31">
        <f t="shared" ref="AM1451:AM1514" si="830">IF(AND(AJ1451="Y",G1451&gt;0),224000,IF(AND(AJ1451="Y",G1451=0),138500,IF(AND(AJ1451="N",L1451="G"),100000,IF(AND(AJ1451="N",L1451=""),100000,IF(AND(AJ1451="N",L1451="P"),200000,"")))))</f>
        <v>100000</v>
      </c>
      <c r="AN1451" s="31">
        <f t="shared" ref="AN1451:AN1514" si="831">IF(AJ1451="Y",AM1451,IF(AJ1451="N",257500,IF(AJ1451="",257500,)))</f>
        <v>257500</v>
      </c>
      <c r="AO1451" s="31">
        <f t="shared" ref="AO1451:AO1514" si="832">IF(
  M1451&lt;0.5,
  0,
  MAX(
    0,
    IF(
      AK1451=0,
      0,
      IF(
        AJ1451="Y",
        MIN(Q1451*(1+N1451)*(1+N1451)*(1+N1451), AL1451, AM1451-E1451-W1451-AF1515, AN1451-E1451-W1451-AF1451),
        MIN(Q1451*(1+N1451)*(1+N1451)*(1+N1451), AL1451, AM1451-D1451-W1451-AF1515, AN1451-F1451-W1451-AF1451)
      )
    )
  ) * M1451
)</f>
        <v>0</v>
      </c>
      <c r="AP1451" s="31">
        <f t="shared" ref="AP1451:AP1514" si="833">IF(
  M1451&lt;0.5,
  0,
  MAX(
    0,
    IF(
      AK1451=0,
      0,
      IF(
        AJ1451="Y",
        (Q1451*(1+N1451)*(1+N1451)*(1+N1451)-AO1451),
        0
      )
    )
  ) * M1451
)</f>
        <v>0</v>
      </c>
      <c r="AQ1451" s="31">
        <f t="shared" ref="AQ1451:AQ1514" si="834">AO1451+AP1451</f>
        <v>0</v>
      </c>
      <c r="AR1451" s="31">
        <f t="shared" ref="AR1451:AR1514" si="835">IF(AK1451=0, 0, MAX(0, (Q1451*(1+N1451)*(1+N1451)*(1+N1451)) - AQ1451))</f>
        <v>36933.230856030001</v>
      </c>
      <c r="AS1451" s="32">
        <f t="shared" ref="AS1451:AS1514" si="836">MAX(0,(AK1451-1))</f>
        <v>0</v>
      </c>
      <c r="AT1451" s="33">
        <f t="shared" ref="AT1451:AT1514" si="837">IF(L1451="G", 20500, IF(L1451="P", 50000, 0))</f>
        <v>20500</v>
      </c>
      <c r="AU1451" s="33">
        <f t="shared" ref="AU1451:AU1514" si="838">IF(L1451="G",100000,IF(L1451="P",200000,""))</f>
        <v>100000</v>
      </c>
      <c r="AV1451" s="33">
        <v>257949</v>
      </c>
      <c r="AW1451" s="33">
        <f t="shared" ref="AW1451:AW1514" si="839">IF(
  M1451&lt;0.5,
  0,
  MAX(
    0,
    IF(
      AS1451=0,
      0,
      MIN(
        Q1451*(1+N1451)*(1+N1451)*(1+N1451)*(1+N1451),
        AT1451,
        AU1451-D1451-W1451-AF1451-AO1451,
        AV1451-F1451-W1451-AF1451-AO1451
      )
    )
  ) * M1451
)</f>
        <v>0</v>
      </c>
      <c r="AX1451" s="33">
        <f t="shared" ref="AX1451:AX1514" si="840">IF(AS1451=0, 0, MAX(0, (Q1451*(1+N1451)*(1+N1451)*(1+N1451)*(1+N1451)) - AW1451))</f>
        <v>0</v>
      </c>
      <c r="AY1451" s="34">
        <f t="shared" ref="AY1451:AY1514" si="841">Z1451+AI1451+AR1451+AX1451</f>
        <v>109706.28645903</v>
      </c>
    </row>
    <row r="1452" spans="1:51" ht="15" customHeight="1" x14ac:dyDescent="0.3">
      <c r="A1452" s="166" t="s">
        <v>2657</v>
      </c>
      <c r="B1452" s="99">
        <v>5287.7</v>
      </c>
      <c r="C1452" s="99">
        <v>26322.04</v>
      </c>
      <c r="D1452" s="99">
        <v>52627.67</v>
      </c>
      <c r="E1452" s="99">
        <v>52617.760000000002</v>
      </c>
      <c r="F1452" s="137">
        <v>250000</v>
      </c>
      <c r="G1452" s="132">
        <v>0</v>
      </c>
      <c r="H1452" s="182">
        <v>46476</v>
      </c>
      <c r="I1452" s="182">
        <v>46528</v>
      </c>
      <c r="J1452" s="166">
        <v>2.9</v>
      </c>
      <c r="K1452" s="166">
        <v>1</v>
      </c>
      <c r="L1452" s="167" t="s">
        <v>1206</v>
      </c>
      <c r="M1452" s="168" t="s">
        <v>1204</v>
      </c>
      <c r="N1452" s="169">
        <v>0.02</v>
      </c>
      <c r="O1452" s="21">
        <f t="shared" si="806"/>
        <v>1.9</v>
      </c>
      <c r="P1452" s="21" t="str">
        <f t="shared" si="807"/>
        <v>N</v>
      </c>
      <c r="Q1452" s="22">
        <f t="shared" si="808"/>
        <v>31609.74</v>
      </c>
      <c r="R1452" s="8" t="str">
        <f t="shared" si="809"/>
        <v>N</v>
      </c>
      <c r="S1452" s="23">
        <f t="shared" si="810"/>
        <v>3.8</v>
      </c>
      <c r="T1452" s="24">
        <f t="shared" si="811"/>
        <v>20500</v>
      </c>
      <c r="U1452" s="24">
        <f t="shared" si="812"/>
        <v>100000</v>
      </c>
      <c r="V1452" s="24">
        <f t="shared" si="813"/>
        <v>257500</v>
      </c>
      <c r="W1452" s="24">
        <f t="shared" si="814"/>
        <v>3750</v>
      </c>
      <c r="X1452" s="24">
        <f t="shared" si="815"/>
        <v>0</v>
      </c>
      <c r="Y1452" s="24">
        <f t="shared" si="816"/>
        <v>3750</v>
      </c>
      <c r="Z1452" s="24">
        <f t="shared" si="817"/>
        <v>28491.934800000003</v>
      </c>
      <c r="AA1452" s="25" t="str">
        <f t="shared" si="818"/>
        <v>N</v>
      </c>
      <c r="AB1452" s="26">
        <f t="shared" si="819"/>
        <v>2.8</v>
      </c>
      <c r="AC1452" s="27">
        <f t="shared" si="820"/>
        <v>20500</v>
      </c>
      <c r="AD1452" s="28">
        <f t="shared" si="821"/>
        <v>100000</v>
      </c>
      <c r="AE1452" s="28">
        <f t="shared" si="822"/>
        <v>257500</v>
      </c>
      <c r="AF1452" s="28">
        <f t="shared" si="823"/>
        <v>1875</v>
      </c>
      <c r="AG1452" s="28">
        <f t="shared" si="824"/>
        <v>0</v>
      </c>
      <c r="AH1452" s="28">
        <f t="shared" si="825"/>
        <v>1875</v>
      </c>
      <c r="AI1452" s="28">
        <f t="shared" si="826"/>
        <v>31011.773496000002</v>
      </c>
      <c r="AJ1452" s="29" t="str">
        <f t="shared" si="827"/>
        <v>N</v>
      </c>
      <c r="AK1452" s="30">
        <f t="shared" si="828"/>
        <v>1.7999999999999998</v>
      </c>
      <c r="AL1452" s="31">
        <f t="shared" si="829"/>
        <v>20500</v>
      </c>
      <c r="AM1452" s="31">
        <f t="shared" si="830"/>
        <v>100000</v>
      </c>
      <c r="AN1452" s="31">
        <f t="shared" si="831"/>
        <v>257500</v>
      </c>
      <c r="AO1452" s="31">
        <f t="shared" si="832"/>
        <v>937.5</v>
      </c>
      <c r="AP1452" s="31">
        <f t="shared" si="833"/>
        <v>0</v>
      </c>
      <c r="AQ1452" s="31">
        <f t="shared" si="834"/>
        <v>937.5</v>
      </c>
      <c r="AR1452" s="31">
        <f t="shared" si="835"/>
        <v>32607.008965920002</v>
      </c>
      <c r="AS1452" s="32">
        <f t="shared" si="836"/>
        <v>0.79999999999999982</v>
      </c>
      <c r="AT1452" s="33">
        <f t="shared" si="837"/>
        <v>20500</v>
      </c>
      <c r="AU1452" s="33">
        <f t="shared" si="838"/>
        <v>100000</v>
      </c>
      <c r="AV1452" s="33">
        <v>257950</v>
      </c>
      <c r="AW1452" s="33">
        <f t="shared" si="839"/>
        <v>693.75</v>
      </c>
      <c r="AX1452" s="33">
        <f t="shared" si="840"/>
        <v>33521.6491452384</v>
      </c>
      <c r="AY1452" s="34">
        <f t="shared" si="841"/>
        <v>125632.36640715841</v>
      </c>
    </row>
    <row r="1453" spans="1:51" ht="15" customHeight="1" x14ac:dyDescent="0.3">
      <c r="A1453" s="166" t="s">
        <v>2658</v>
      </c>
      <c r="B1453" s="99">
        <v>17714.07</v>
      </c>
      <c r="C1453" s="99">
        <v>15218.99</v>
      </c>
      <c r="D1453" s="99">
        <v>77289.66</v>
      </c>
      <c r="E1453" s="99">
        <v>75110.710000000006</v>
      </c>
      <c r="F1453" s="137">
        <v>189000</v>
      </c>
      <c r="G1453" s="132">
        <v>24444</v>
      </c>
      <c r="H1453" s="182">
        <v>46367</v>
      </c>
      <c r="I1453" s="182">
        <v>46431</v>
      </c>
      <c r="J1453" s="166">
        <v>1.5</v>
      </c>
      <c r="K1453" s="166">
        <v>1.4</v>
      </c>
      <c r="L1453" s="167" t="s">
        <v>1206</v>
      </c>
      <c r="M1453" s="168" t="s">
        <v>1203</v>
      </c>
      <c r="N1453" s="169">
        <v>0.02</v>
      </c>
      <c r="O1453" s="21">
        <f t="shared" si="806"/>
        <v>0.10000000000000009</v>
      </c>
      <c r="P1453" s="21" t="str">
        <f t="shared" si="807"/>
        <v>N</v>
      </c>
      <c r="Q1453" s="22">
        <f t="shared" si="808"/>
        <v>32933.06</v>
      </c>
      <c r="R1453" s="8" t="str">
        <f t="shared" si="809"/>
        <v>N</v>
      </c>
      <c r="S1453" s="23">
        <f t="shared" si="810"/>
        <v>0.13333333333333344</v>
      </c>
      <c r="T1453" s="24">
        <f t="shared" si="811"/>
        <v>20500</v>
      </c>
      <c r="U1453" s="24">
        <f t="shared" si="812"/>
        <v>100000</v>
      </c>
      <c r="V1453" s="24">
        <f t="shared" si="813"/>
        <v>257500</v>
      </c>
      <c r="W1453" s="24">
        <f t="shared" si="814"/>
        <v>15375</v>
      </c>
      <c r="X1453" s="24">
        <f t="shared" si="815"/>
        <v>0</v>
      </c>
      <c r="Y1453" s="24">
        <f t="shared" si="816"/>
        <v>15375</v>
      </c>
      <c r="Z1453" s="24">
        <f t="shared" si="817"/>
        <v>18216.7212</v>
      </c>
      <c r="AA1453" s="25" t="str">
        <f t="shared" si="818"/>
        <v>N</v>
      </c>
      <c r="AB1453" s="26">
        <f t="shared" si="819"/>
        <v>0</v>
      </c>
      <c r="AC1453" s="27">
        <f t="shared" si="820"/>
        <v>20500</v>
      </c>
      <c r="AD1453" s="28">
        <f t="shared" si="821"/>
        <v>100000</v>
      </c>
      <c r="AE1453" s="28">
        <f t="shared" si="822"/>
        <v>257500</v>
      </c>
      <c r="AF1453" s="28">
        <f t="shared" si="823"/>
        <v>0</v>
      </c>
      <c r="AG1453" s="28">
        <f t="shared" si="824"/>
        <v>0</v>
      </c>
      <c r="AH1453" s="28">
        <f t="shared" si="825"/>
        <v>0</v>
      </c>
      <c r="AI1453" s="28">
        <f t="shared" si="826"/>
        <v>0</v>
      </c>
      <c r="AJ1453" s="29" t="str">
        <f t="shared" si="827"/>
        <v>N</v>
      </c>
      <c r="AK1453" s="30">
        <f t="shared" si="828"/>
        <v>0</v>
      </c>
      <c r="AL1453" s="31">
        <f t="shared" si="829"/>
        <v>20500</v>
      </c>
      <c r="AM1453" s="31">
        <f t="shared" si="830"/>
        <v>100000</v>
      </c>
      <c r="AN1453" s="31">
        <f t="shared" si="831"/>
        <v>257500</v>
      </c>
      <c r="AO1453" s="31">
        <f t="shared" si="832"/>
        <v>0</v>
      </c>
      <c r="AP1453" s="31">
        <f t="shared" si="833"/>
        <v>0</v>
      </c>
      <c r="AQ1453" s="31">
        <f t="shared" si="834"/>
        <v>0</v>
      </c>
      <c r="AR1453" s="31">
        <f t="shared" si="835"/>
        <v>0</v>
      </c>
      <c r="AS1453" s="32">
        <f t="shared" si="836"/>
        <v>0</v>
      </c>
      <c r="AT1453" s="33">
        <f t="shared" si="837"/>
        <v>20500</v>
      </c>
      <c r="AU1453" s="33">
        <f t="shared" si="838"/>
        <v>100000</v>
      </c>
      <c r="AV1453" s="33">
        <v>257951</v>
      </c>
      <c r="AW1453" s="33">
        <f t="shared" si="839"/>
        <v>0</v>
      </c>
      <c r="AX1453" s="33">
        <f t="shared" si="840"/>
        <v>0</v>
      </c>
      <c r="AY1453" s="34">
        <f t="shared" si="841"/>
        <v>18216.7212</v>
      </c>
    </row>
    <row r="1454" spans="1:51" ht="15" customHeight="1" x14ac:dyDescent="0.3">
      <c r="A1454" s="166" t="s">
        <v>2659</v>
      </c>
      <c r="B1454" s="99">
        <v>6550.45</v>
      </c>
      <c r="C1454" s="99">
        <v>30648.59</v>
      </c>
      <c r="D1454" s="99">
        <v>86389.63</v>
      </c>
      <c r="E1454" s="99">
        <v>77020.3</v>
      </c>
      <c r="F1454" s="137">
        <v>175000</v>
      </c>
      <c r="G1454" s="132">
        <v>0</v>
      </c>
      <c r="H1454" s="182">
        <v>46372</v>
      </c>
      <c r="I1454" s="182">
        <v>46443</v>
      </c>
      <c r="J1454" s="166">
        <v>4.3</v>
      </c>
      <c r="K1454" s="166">
        <v>3.1</v>
      </c>
      <c r="L1454" s="167" t="s">
        <v>1206</v>
      </c>
      <c r="M1454" s="168" t="s">
        <v>1203</v>
      </c>
      <c r="N1454" s="169">
        <v>0.02</v>
      </c>
      <c r="O1454" s="21">
        <f t="shared" si="806"/>
        <v>1.1999999999999997</v>
      </c>
      <c r="P1454" s="21" t="str">
        <f t="shared" si="807"/>
        <v>N</v>
      </c>
      <c r="Q1454" s="22">
        <f t="shared" si="808"/>
        <v>37199.040000000001</v>
      </c>
      <c r="R1454" s="8" t="str">
        <f t="shared" si="809"/>
        <v>N</v>
      </c>
      <c r="S1454" s="23">
        <f t="shared" si="810"/>
        <v>1.5999999999999996</v>
      </c>
      <c r="T1454" s="24">
        <f t="shared" si="811"/>
        <v>20500</v>
      </c>
      <c r="U1454" s="24">
        <f t="shared" si="812"/>
        <v>100000</v>
      </c>
      <c r="V1454" s="24">
        <f t="shared" si="813"/>
        <v>257500</v>
      </c>
      <c r="W1454" s="24">
        <f t="shared" si="814"/>
        <v>10207.777499999997</v>
      </c>
      <c r="X1454" s="24">
        <f t="shared" si="815"/>
        <v>0</v>
      </c>
      <c r="Y1454" s="24">
        <f t="shared" si="816"/>
        <v>10207.777499999997</v>
      </c>
      <c r="Z1454" s="24">
        <f t="shared" si="817"/>
        <v>27735.243300000002</v>
      </c>
      <c r="AA1454" s="25" t="str">
        <f t="shared" si="818"/>
        <v>N</v>
      </c>
      <c r="AB1454" s="26">
        <f t="shared" si="819"/>
        <v>0.59999999999999964</v>
      </c>
      <c r="AC1454" s="27">
        <f t="shared" si="820"/>
        <v>20500</v>
      </c>
      <c r="AD1454" s="28">
        <f t="shared" si="821"/>
        <v>100000</v>
      </c>
      <c r="AE1454" s="28">
        <f t="shared" si="822"/>
        <v>257500</v>
      </c>
      <c r="AF1454" s="28">
        <f t="shared" si="823"/>
        <v>2551.9443749999991</v>
      </c>
      <c r="AG1454" s="28">
        <f t="shared" si="824"/>
        <v>0</v>
      </c>
      <c r="AH1454" s="28">
        <f t="shared" si="825"/>
        <v>2551.9443749999991</v>
      </c>
      <c r="AI1454" s="28">
        <f t="shared" si="826"/>
        <v>36149.936841000002</v>
      </c>
      <c r="AJ1454" s="29" t="str">
        <f t="shared" si="827"/>
        <v>N</v>
      </c>
      <c r="AK1454" s="30">
        <f t="shared" si="828"/>
        <v>0</v>
      </c>
      <c r="AL1454" s="31">
        <f t="shared" si="829"/>
        <v>20500</v>
      </c>
      <c r="AM1454" s="31">
        <f t="shared" si="830"/>
        <v>100000</v>
      </c>
      <c r="AN1454" s="31">
        <f t="shared" si="831"/>
        <v>257500</v>
      </c>
      <c r="AO1454" s="31">
        <f t="shared" si="832"/>
        <v>0</v>
      </c>
      <c r="AP1454" s="31">
        <f t="shared" si="833"/>
        <v>0</v>
      </c>
      <c r="AQ1454" s="31">
        <f t="shared" si="834"/>
        <v>0</v>
      </c>
      <c r="AR1454" s="31">
        <f t="shared" si="835"/>
        <v>0</v>
      </c>
      <c r="AS1454" s="32">
        <f t="shared" si="836"/>
        <v>0</v>
      </c>
      <c r="AT1454" s="33">
        <f t="shared" si="837"/>
        <v>20500</v>
      </c>
      <c r="AU1454" s="33">
        <f t="shared" si="838"/>
        <v>100000</v>
      </c>
      <c r="AV1454" s="33">
        <v>257952</v>
      </c>
      <c r="AW1454" s="33">
        <f t="shared" si="839"/>
        <v>0</v>
      </c>
      <c r="AX1454" s="33">
        <f t="shared" si="840"/>
        <v>0</v>
      </c>
      <c r="AY1454" s="34">
        <f t="shared" si="841"/>
        <v>63885.180141000004</v>
      </c>
    </row>
    <row r="1455" spans="1:51" ht="15" customHeight="1" x14ac:dyDescent="0.3">
      <c r="A1455" s="166" t="s">
        <v>2660</v>
      </c>
      <c r="B1455" s="99">
        <v>8245.19</v>
      </c>
      <c r="C1455" s="99">
        <v>3854.87</v>
      </c>
      <c r="D1455" s="99">
        <v>62949.3</v>
      </c>
      <c r="E1455" s="99">
        <v>57795.8</v>
      </c>
      <c r="F1455" s="137">
        <v>65000</v>
      </c>
      <c r="G1455" s="132">
        <v>12500</v>
      </c>
      <c r="H1455" s="182">
        <v>46291</v>
      </c>
      <c r="I1455" s="182">
        <v>46357</v>
      </c>
      <c r="J1455" s="166">
        <v>1.6</v>
      </c>
      <c r="K1455" s="166">
        <v>0</v>
      </c>
      <c r="L1455" s="167" t="s">
        <v>1206</v>
      </c>
      <c r="M1455" s="168" t="s">
        <v>1203</v>
      </c>
      <c r="N1455" s="169">
        <v>0.04</v>
      </c>
      <c r="O1455" s="21">
        <f t="shared" si="806"/>
        <v>1.6</v>
      </c>
      <c r="P1455" s="21" t="str">
        <f t="shared" si="807"/>
        <v>N</v>
      </c>
      <c r="Q1455" s="22">
        <f t="shared" si="808"/>
        <v>12100.060000000001</v>
      </c>
      <c r="R1455" s="8" t="str">
        <f t="shared" si="809"/>
        <v>N</v>
      </c>
      <c r="S1455" s="23">
        <f t="shared" si="810"/>
        <v>2.1333333333333333</v>
      </c>
      <c r="T1455" s="24">
        <f t="shared" si="811"/>
        <v>20500</v>
      </c>
      <c r="U1455" s="24">
        <f t="shared" si="812"/>
        <v>100000</v>
      </c>
      <c r="V1455" s="24">
        <f t="shared" si="813"/>
        <v>257500</v>
      </c>
      <c r="W1455" s="24">
        <f t="shared" si="814"/>
        <v>9438.0468000000019</v>
      </c>
      <c r="X1455" s="24">
        <f t="shared" si="815"/>
        <v>0</v>
      </c>
      <c r="Y1455" s="24">
        <f t="shared" si="816"/>
        <v>9438.0468000000019</v>
      </c>
      <c r="Z1455" s="24">
        <f t="shared" si="817"/>
        <v>3146.0156000000006</v>
      </c>
      <c r="AA1455" s="25" t="str">
        <f t="shared" si="818"/>
        <v>N</v>
      </c>
      <c r="AB1455" s="26">
        <f t="shared" si="819"/>
        <v>1.1333333333333333</v>
      </c>
      <c r="AC1455" s="27">
        <f t="shared" si="820"/>
        <v>20500</v>
      </c>
      <c r="AD1455" s="28">
        <f t="shared" si="821"/>
        <v>100000</v>
      </c>
      <c r="AE1455" s="28">
        <f t="shared" si="822"/>
        <v>257500</v>
      </c>
      <c r="AF1455" s="28">
        <f t="shared" si="823"/>
        <v>9815.5686720000012</v>
      </c>
      <c r="AG1455" s="28">
        <f t="shared" si="824"/>
        <v>0</v>
      </c>
      <c r="AH1455" s="28">
        <f t="shared" si="825"/>
        <v>9815.5686720000012</v>
      </c>
      <c r="AI1455" s="28">
        <f t="shared" si="826"/>
        <v>3271.856224000001</v>
      </c>
      <c r="AJ1455" s="29" t="str">
        <f t="shared" si="827"/>
        <v>N</v>
      </c>
      <c r="AK1455" s="30">
        <f t="shared" si="828"/>
        <v>0.1333333333333333</v>
      </c>
      <c r="AL1455" s="31">
        <f t="shared" si="829"/>
        <v>20500</v>
      </c>
      <c r="AM1455" s="31">
        <f t="shared" si="830"/>
        <v>100000</v>
      </c>
      <c r="AN1455" s="31">
        <f t="shared" si="831"/>
        <v>257500</v>
      </c>
      <c r="AO1455" s="31">
        <f t="shared" si="832"/>
        <v>9178.239899999995</v>
      </c>
      <c r="AP1455" s="31">
        <f t="shared" si="833"/>
        <v>0</v>
      </c>
      <c r="AQ1455" s="31">
        <f t="shared" si="834"/>
        <v>9178.239899999995</v>
      </c>
      <c r="AR1455" s="31">
        <f t="shared" si="835"/>
        <v>4432.681991840007</v>
      </c>
      <c r="AS1455" s="32">
        <f t="shared" si="836"/>
        <v>0</v>
      </c>
      <c r="AT1455" s="33">
        <f t="shared" si="837"/>
        <v>20500</v>
      </c>
      <c r="AU1455" s="33">
        <f t="shared" si="838"/>
        <v>100000</v>
      </c>
      <c r="AV1455" s="33">
        <v>257953</v>
      </c>
      <c r="AW1455" s="33">
        <f t="shared" si="839"/>
        <v>0</v>
      </c>
      <c r="AX1455" s="33">
        <f t="shared" si="840"/>
        <v>0</v>
      </c>
      <c r="AY1455" s="34">
        <f t="shared" si="841"/>
        <v>10850.553815840009</v>
      </c>
    </row>
    <row r="1456" spans="1:51" ht="15" customHeight="1" x14ac:dyDescent="0.3">
      <c r="A1456" s="166" t="s">
        <v>2661</v>
      </c>
      <c r="B1456" s="99">
        <v>9297.1200000000008</v>
      </c>
      <c r="C1456" s="99">
        <v>2180.29</v>
      </c>
      <c r="D1456" s="99">
        <v>36162.71</v>
      </c>
      <c r="E1456" s="99">
        <v>35760.21</v>
      </c>
      <c r="F1456" s="137">
        <v>35000</v>
      </c>
      <c r="G1456" s="132">
        <v>0</v>
      </c>
      <c r="H1456" s="182">
        <v>46353</v>
      </c>
      <c r="I1456" s="182">
        <v>46443</v>
      </c>
      <c r="J1456" s="166">
        <v>2.4</v>
      </c>
      <c r="K1456" s="166">
        <v>0.3</v>
      </c>
      <c r="L1456" s="167" t="s">
        <v>1206</v>
      </c>
      <c r="M1456" s="168" t="s">
        <v>1205</v>
      </c>
      <c r="N1456" s="169">
        <v>0.05</v>
      </c>
      <c r="O1456" s="21">
        <f t="shared" si="806"/>
        <v>2.1</v>
      </c>
      <c r="P1456" s="21" t="str">
        <f t="shared" si="807"/>
        <v>N</v>
      </c>
      <c r="Q1456" s="22">
        <f t="shared" si="808"/>
        <v>11477.41</v>
      </c>
      <c r="R1456" s="8" t="str">
        <f t="shared" si="809"/>
        <v>N</v>
      </c>
      <c r="S1456" s="23">
        <f t="shared" si="810"/>
        <v>2.1</v>
      </c>
      <c r="T1456" s="24">
        <f t="shared" si="811"/>
        <v>20500</v>
      </c>
      <c r="U1456" s="24">
        <f t="shared" si="812"/>
        <v>100000</v>
      </c>
      <c r="V1456" s="24">
        <f t="shared" si="813"/>
        <v>257500</v>
      </c>
      <c r="W1456" s="24">
        <f t="shared" si="814"/>
        <v>12051.280500000001</v>
      </c>
      <c r="X1456" s="24">
        <f t="shared" si="815"/>
        <v>0</v>
      </c>
      <c r="Y1456" s="24">
        <f t="shared" si="816"/>
        <v>12051.280500000001</v>
      </c>
      <c r="Z1456" s="24">
        <f t="shared" si="817"/>
        <v>0</v>
      </c>
      <c r="AA1456" s="25" t="str">
        <f t="shared" si="818"/>
        <v>N</v>
      </c>
      <c r="AB1456" s="26">
        <f t="shared" si="819"/>
        <v>1.1000000000000001</v>
      </c>
      <c r="AC1456" s="27">
        <f t="shared" si="820"/>
        <v>20500</v>
      </c>
      <c r="AD1456" s="28">
        <f t="shared" si="821"/>
        <v>100000</v>
      </c>
      <c r="AE1456" s="28">
        <f t="shared" si="822"/>
        <v>257500</v>
      </c>
      <c r="AF1456" s="28">
        <f t="shared" si="823"/>
        <v>12653.844525</v>
      </c>
      <c r="AG1456" s="28">
        <f t="shared" si="824"/>
        <v>0</v>
      </c>
      <c r="AH1456" s="28">
        <f t="shared" si="825"/>
        <v>12653.844525</v>
      </c>
      <c r="AI1456" s="28">
        <f t="shared" si="826"/>
        <v>0</v>
      </c>
      <c r="AJ1456" s="29" t="str">
        <f t="shared" si="827"/>
        <v>N</v>
      </c>
      <c r="AK1456" s="30">
        <f t="shared" si="828"/>
        <v>0.10000000000000009</v>
      </c>
      <c r="AL1456" s="31">
        <f t="shared" si="829"/>
        <v>20500</v>
      </c>
      <c r="AM1456" s="31">
        <f t="shared" si="830"/>
        <v>100000</v>
      </c>
      <c r="AN1456" s="31">
        <f t="shared" si="831"/>
        <v>257500</v>
      </c>
      <c r="AO1456" s="31">
        <f t="shared" si="832"/>
        <v>13286.536751250002</v>
      </c>
      <c r="AP1456" s="31">
        <f t="shared" si="833"/>
        <v>0</v>
      </c>
      <c r="AQ1456" s="31">
        <f t="shared" si="834"/>
        <v>13286.536751250002</v>
      </c>
      <c r="AR1456" s="31">
        <f t="shared" si="835"/>
        <v>0</v>
      </c>
      <c r="AS1456" s="32">
        <f t="shared" si="836"/>
        <v>0</v>
      </c>
      <c r="AT1456" s="33">
        <f t="shared" si="837"/>
        <v>20500</v>
      </c>
      <c r="AU1456" s="33">
        <f t="shared" si="838"/>
        <v>100000</v>
      </c>
      <c r="AV1456" s="33">
        <v>257954</v>
      </c>
      <c r="AW1456" s="33">
        <f t="shared" si="839"/>
        <v>0</v>
      </c>
      <c r="AX1456" s="33">
        <f t="shared" si="840"/>
        <v>0</v>
      </c>
      <c r="AY1456" s="34">
        <f t="shared" si="841"/>
        <v>0</v>
      </c>
    </row>
    <row r="1457" spans="1:51" ht="15" customHeight="1" x14ac:dyDescent="0.3">
      <c r="A1457" s="166" t="s">
        <v>2662</v>
      </c>
      <c r="B1457" s="99">
        <v>9700.1299999999992</v>
      </c>
      <c r="C1457" s="99">
        <v>34286.480000000003</v>
      </c>
      <c r="D1457" s="99">
        <v>70133.17</v>
      </c>
      <c r="E1457" s="99">
        <v>60915.76</v>
      </c>
      <c r="F1457" s="137">
        <v>88000</v>
      </c>
      <c r="G1457" s="138">
        <v>12500</v>
      </c>
      <c r="H1457" s="182">
        <v>46509</v>
      </c>
      <c r="I1457" s="182">
        <v>46585</v>
      </c>
      <c r="J1457" s="166">
        <v>1.6</v>
      </c>
      <c r="K1457" s="166">
        <v>0.5</v>
      </c>
      <c r="L1457" s="167" t="s">
        <v>1206</v>
      </c>
      <c r="M1457" s="168" t="s">
        <v>1205</v>
      </c>
      <c r="N1457" s="169">
        <v>5.1999999999999998E-2</v>
      </c>
      <c r="O1457" s="21">
        <f t="shared" si="806"/>
        <v>1.1000000000000001</v>
      </c>
      <c r="P1457" s="21" t="str">
        <f t="shared" si="807"/>
        <v>N</v>
      </c>
      <c r="Q1457" s="22">
        <f t="shared" si="808"/>
        <v>43986.61</v>
      </c>
      <c r="R1457" s="8" t="str">
        <f t="shared" si="809"/>
        <v>N</v>
      </c>
      <c r="S1457" s="23">
        <f t="shared" si="810"/>
        <v>1.1000000000000001</v>
      </c>
      <c r="T1457" s="24">
        <f t="shared" si="811"/>
        <v>20500</v>
      </c>
      <c r="U1457" s="24">
        <f t="shared" si="812"/>
        <v>100000</v>
      </c>
      <c r="V1457" s="24">
        <f t="shared" si="813"/>
        <v>257500</v>
      </c>
      <c r="W1457" s="24">
        <f t="shared" si="814"/>
        <v>20500</v>
      </c>
      <c r="X1457" s="24">
        <f t="shared" si="815"/>
        <v>0</v>
      </c>
      <c r="Y1457" s="24">
        <f t="shared" si="816"/>
        <v>20500</v>
      </c>
      <c r="Z1457" s="24">
        <f t="shared" si="817"/>
        <v>25773.913720000004</v>
      </c>
      <c r="AA1457" s="25" t="str">
        <f t="shared" si="818"/>
        <v>N</v>
      </c>
      <c r="AB1457" s="26">
        <f t="shared" si="819"/>
        <v>0.10000000000000009</v>
      </c>
      <c r="AC1457" s="27">
        <f t="shared" si="820"/>
        <v>20500</v>
      </c>
      <c r="AD1457" s="28">
        <f t="shared" si="821"/>
        <v>100000</v>
      </c>
      <c r="AE1457" s="28">
        <f t="shared" si="822"/>
        <v>257500</v>
      </c>
      <c r="AF1457" s="28">
        <f t="shared" si="823"/>
        <v>9366.8300000000017</v>
      </c>
      <c r="AG1457" s="28">
        <f t="shared" si="824"/>
        <v>0</v>
      </c>
      <c r="AH1457" s="28">
        <f t="shared" si="825"/>
        <v>9366.8300000000017</v>
      </c>
      <c r="AI1457" s="28">
        <f t="shared" si="826"/>
        <v>39313.327233440003</v>
      </c>
      <c r="AJ1457" s="29" t="str">
        <f t="shared" si="827"/>
        <v>N</v>
      </c>
      <c r="AK1457" s="30">
        <f t="shared" si="828"/>
        <v>0</v>
      </c>
      <c r="AL1457" s="31">
        <f t="shared" si="829"/>
        <v>20500</v>
      </c>
      <c r="AM1457" s="31">
        <f t="shared" si="830"/>
        <v>100000</v>
      </c>
      <c r="AN1457" s="31">
        <f t="shared" si="831"/>
        <v>257500</v>
      </c>
      <c r="AO1457" s="31">
        <f t="shared" si="832"/>
        <v>0</v>
      </c>
      <c r="AP1457" s="31">
        <f t="shared" si="833"/>
        <v>0</v>
      </c>
      <c r="AQ1457" s="31">
        <f t="shared" si="834"/>
        <v>0</v>
      </c>
      <c r="AR1457" s="31">
        <f t="shared" si="835"/>
        <v>0</v>
      </c>
      <c r="AS1457" s="32">
        <f t="shared" si="836"/>
        <v>0</v>
      </c>
      <c r="AT1457" s="33">
        <f t="shared" si="837"/>
        <v>20500</v>
      </c>
      <c r="AU1457" s="33">
        <f t="shared" si="838"/>
        <v>100000</v>
      </c>
      <c r="AV1457" s="33">
        <v>257955</v>
      </c>
      <c r="AW1457" s="33">
        <f t="shared" si="839"/>
        <v>0</v>
      </c>
      <c r="AX1457" s="33">
        <f t="shared" si="840"/>
        <v>0</v>
      </c>
      <c r="AY1457" s="34">
        <f t="shared" si="841"/>
        <v>65087.240953440007</v>
      </c>
    </row>
    <row r="1458" spans="1:51" ht="15" customHeight="1" x14ac:dyDescent="0.3">
      <c r="A1458" s="166" t="s">
        <v>2663</v>
      </c>
      <c r="B1458" s="99">
        <v>15028.94</v>
      </c>
      <c r="C1458" s="99">
        <v>5190.54</v>
      </c>
      <c r="D1458" s="99">
        <v>34741.550000000003</v>
      </c>
      <c r="E1458" s="99">
        <v>26146.92</v>
      </c>
      <c r="F1458" s="137">
        <v>72000</v>
      </c>
      <c r="G1458" s="138">
        <v>12500</v>
      </c>
      <c r="H1458" s="182">
        <v>46373</v>
      </c>
      <c r="I1458" s="182">
        <v>46386</v>
      </c>
      <c r="J1458" s="166">
        <v>4.5</v>
      </c>
      <c r="K1458" s="166">
        <v>0.4</v>
      </c>
      <c r="L1458" s="167" t="s">
        <v>1206</v>
      </c>
      <c r="M1458" s="168" t="s">
        <v>1205</v>
      </c>
      <c r="N1458" s="169">
        <v>0.04</v>
      </c>
      <c r="O1458" s="21">
        <f t="shared" si="806"/>
        <v>4.0999999999999996</v>
      </c>
      <c r="P1458" s="21" t="str">
        <f t="shared" si="807"/>
        <v>N</v>
      </c>
      <c r="Q1458" s="22">
        <f t="shared" si="808"/>
        <v>20219.48</v>
      </c>
      <c r="R1458" s="8" t="str">
        <f t="shared" si="809"/>
        <v>N</v>
      </c>
      <c r="S1458" s="23">
        <f t="shared" si="810"/>
        <v>4.0999999999999996</v>
      </c>
      <c r="T1458" s="24">
        <f t="shared" si="811"/>
        <v>20500</v>
      </c>
      <c r="U1458" s="24">
        <f t="shared" si="812"/>
        <v>100000</v>
      </c>
      <c r="V1458" s="24">
        <f t="shared" si="813"/>
        <v>257500</v>
      </c>
      <c r="W1458" s="24">
        <f t="shared" si="814"/>
        <v>20500</v>
      </c>
      <c r="X1458" s="24">
        <f t="shared" si="815"/>
        <v>0</v>
      </c>
      <c r="Y1458" s="24">
        <f t="shared" si="816"/>
        <v>20500</v>
      </c>
      <c r="Z1458" s="24">
        <f t="shared" si="817"/>
        <v>528.25920000000042</v>
      </c>
      <c r="AA1458" s="25" t="str">
        <f t="shared" si="818"/>
        <v>N</v>
      </c>
      <c r="AB1458" s="26">
        <f t="shared" si="819"/>
        <v>3.0999999999999996</v>
      </c>
      <c r="AC1458" s="27">
        <f t="shared" si="820"/>
        <v>20500</v>
      </c>
      <c r="AD1458" s="28">
        <f t="shared" si="821"/>
        <v>100000</v>
      </c>
      <c r="AE1458" s="28">
        <f t="shared" si="822"/>
        <v>257500</v>
      </c>
      <c r="AF1458" s="28">
        <f t="shared" si="823"/>
        <v>20500</v>
      </c>
      <c r="AG1458" s="28">
        <f t="shared" si="824"/>
        <v>0</v>
      </c>
      <c r="AH1458" s="28">
        <f t="shared" si="825"/>
        <v>20500</v>
      </c>
      <c r="AI1458" s="28">
        <f t="shared" si="826"/>
        <v>1369.3895680000023</v>
      </c>
      <c r="AJ1458" s="29" t="str">
        <f t="shared" si="827"/>
        <v>N</v>
      </c>
      <c r="AK1458" s="30">
        <f t="shared" si="828"/>
        <v>2.0999999999999996</v>
      </c>
      <c r="AL1458" s="31">
        <f t="shared" si="829"/>
        <v>20500</v>
      </c>
      <c r="AM1458" s="31">
        <f t="shared" si="830"/>
        <v>100000</v>
      </c>
      <c r="AN1458" s="31">
        <f t="shared" si="831"/>
        <v>257500</v>
      </c>
      <c r="AO1458" s="31">
        <f t="shared" si="832"/>
        <v>20500</v>
      </c>
      <c r="AP1458" s="31">
        <f t="shared" si="833"/>
        <v>0</v>
      </c>
      <c r="AQ1458" s="31">
        <f t="shared" si="834"/>
        <v>20500</v>
      </c>
      <c r="AR1458" s="31">
        <f t="shared" si="835"/>
        <v>2244.165150720004</v>
      </c>
      <c r="AS1458" s="32">
        <f t="shared" si="836"/>
        <v>1.0999999999999996</v>
      </c>
      <c r="AT1458" s="33">
        <f t="shared" si="837"/>
        <v>20500</v>
      </c>
      <c r="AU1458" s="33">
        <f t="shared" si="838"/>
        <v>100000</v>
      </c>
      <c r="AV1458" s="33">
        <v>257956</v>
      </c>
      <c r="AW1458" s="33">
        <f t="shared" si="839"/>
        <v>3758.4499999999971</v>
      </c>
      <c r="AX1458" s="33">
        <f t="shared" si="840"/>
        <v>19895.481756748806</v>
      </c>
      <c r="AY1458" s="34">
        <f t="shared" si="841"/>
        <v>24037.295675468813</v>
      </c>
    </row>
    <row r="1459" spans="1:51" ht="15" customHeight="1" x14ac:dyDescent="0.3">
      <c r="A1459" s="166" t="s">
        <v>2664</v>
      </c>
      <c r="B1459" s="99">
        <v>13929.81</v>
      </c>
      <c r="C1459" s="99">
        <v>34054.160000000003</v>
      </c>
      <c r="D1459" s="99">
        <v>85309.62</v>
      </c>
      <c r="E1459" s="99">
        <v>70430.259999999995</v>
      </c>
      <c r="F1459" s="137">
        <v>66000</v>
      </c>
      <c r="G1459" s="138">
        <v>12500</v>
      </c>
      <c r="H1459" s="182">
        <v>46504</v>
      </c>
      <c r="I1459" s="182">
        <v>46593</v>
      </c>
      <c r="J1459" s="166">
        <v>4.8</v>
      </c>
      <c r="K1459" s="166">
        <v>2.5</v>
      </c>
      <c r="L1459" s="167" t="s">
        <v>1206</v>
      </c>
      <c r="M1459" s="168" t="s">
        <v>1204</v>
      </c>
      <c r="N1459" s="169">
        <v>1.6E-2</v>
      </c>
      <c r="O1459" s="21">
        <f t="shared" si="806"/>
        <v>2.2999999999999998</v>
      </c>
      <c r="P1459" s="21" t="str">
        <f t="shared" si="807"/>
        <v>N</v>
      </c>
      <c r="Q1459" s="22">
        <f t="shared" si="808"/>
        <v>47983.97</v>
      </c>
      <c r="R1459" s="8" t="str">
        <f t="shared" si="809"/>
        <v>N</v>
      </c>
      <c r="S1459" s="23">
        <f t="shared" si="810"/>
        <v>4.5999999999999996</v>
      </c>
      <c r="T1459" s="24">
        <f t="shared" si="811"/>
        <v>20500</v>
      </c>
      <c r="U1459" s="24">
        <f t="shared" si="812"/>
        <v>100000</v>
      </c>
      <c r="V1459" s="24">
        <f t="shared" si="813"/>
        <v>257500</v>
      </c>
      <c r="W1459" s="24">
        <f t="shared" si="814"/>
        <v>7345.1900000000023</v>
      </c>
      <c r="X1459" s="24">
        <f t="shared" si="815"/>
        <v>0</v>
      </c>
      <c r="Y1459" s="24">
        <f t="shared" si="816"/>
        <v>7345.1900000000023</v>
      </c>
      <c r="Z1459" s="24">
        <f t="shared" si="817"/>
        <v>41406.523520000002</v>
      </c>
      <c r="AA1459" s="25" t="str">
        <f t="shared" si="818"/>
        <v>N</v>
      </c>
      <c r="AB1459" s="26">
        <f t="shared" si="819"/>
        <v>3.5999999999999996</v>
      </c>
      <c r="AC1459" s="27">
        <f t="shared" si="820"/>
        <v>20500</v>
      </c>
      <c r="AD1459" s="28">
        <f t="shared" si="821"/>
        <v>100000</v>
      </c>
      <c r="AE1459" s="28">
        <f t="shared" si="822"/>
        <v>257500</v>
      </c>
      <c r="AF1459" s="28">
        <f t="shared" si="823"/>
        <v>3672.5950000000012</v>
      </c>
      <c r="AG1459" s="28">
        <f t="shared" si="824"/>
        <v>0</v>
      </c>
      <c r="AH1459" s="28">
        <f t="shared" si="825"/>
        <v>3672.5950000000012</v>
      </c>
      <c r="AI1459" s="28">
        <f t="shared" si="826"/>
        <v>45859.145936320005</v>
      </c>
      <c r="AJ1459" s="29" t="str">
        <f t="shared" si="827"/>
        <v>N</v>
      </c>
      <c r="AK1459" s="30">
        <f t="shared" si="828"/>
        <v>2.5999999999999996</v>
      </c>
      <c r="AL1459" s="31">
        <f t="shared" si="829"/>
        <v>20500</v>
      </c>
      <c r="AM1459" s="31">
        <f t="shared" si="830"/>
        <v>100000</v>
      </c>
      <c r="AN1459" s="31">
        <f t="shared" si="831"/>
        <v>257500</v>
      </c>
      <c r="AO1459" s="31">
        <f t="shared" si="832"/>
        <v>3672.5950000000012</v>
      </c>
      <c r="AP1459" s="31">
        <f t="shared" si="833"/>
        <v>0</v>
      </c>
      <c r="AQ1459" s="31">
        <f t="shared" si="834"/>
        <v>3672.5950000000012</v>
      </c>
      <c r="AR1459" s="31">
        <f t="shared" si="835"/>
        <v>46651.653791301127</v>
      </c>
      <c r="AS1459" s="32">
        <f t="shared" si="836"/>
        <v>1.5999999999999996</v>
      </c>
      <c r="AT1459" s="33">
        <f t="shared" si="837"/>
        <v>20500</v>
      </c>
      <c r="AU1459" s="33">
        <f t="shared" si="838"/>
        <v>100000</v>
      </c>
      <c r="AV1459" s="33">
        <v>257957</v>
      </c>
      <c r="AW1459" s="33">
        <f t="shared" si="839"/>
        <v>0</v>
      </c>
      <c r="AX1459" s="33">
        <f t="shared" si="840"/>
        <v>51129.436771961948</v>
      </c>
      <c r="AY1459" s="34">
        <f t="shared" si="841"/>
        <v>185046.76001958307</v>
      </c>
    </row>
    <row r="1460" spans="1:51" ht="15" customHeight="1" x14ac:dyDescent="0.3">
      <c r="A1460" s="166" t="s">
        <v>2665</v>
      </c>
      <c r="B1460" s="99">
        <v>15864.69</v>
      </c>
      <c r="C1460" s="99">
        <v>32201.37</v>
      </c>
      <c r="D1460" s="99">
        <v>112555.22</v>
      </c>
      <c r="E1460" s="99">
        <v>101599.66</v>
      </c>
      <c r="F1460" s="137">
        <v>190000</v>
      </c>
      <c r="G1460" s="138">
        <v>12500</v>
      </c>
      <c r="H1460" s="182">
        <v>46382</v>
      </c>
      <c r="I1460" s="182">
        <v>46404</v>
      </c>
      <c r="J1460" s="166">
        <v>2.5</v>
      </c>
      <c r="K1460" s="166">
        <v>2.2999999999999998</v>
      </c>
      <c r="L1460" s="167" t="s">
        <v>1207</v>
      </c>
      <c r="M1460" s="168" t="s">
        <v>1205</v>
      </c>
      <c r="N1460" s="169">
        <v>0.03</v>
      </c>
      <c r="O1460" s="21">
        <f t="shared" si="806"/>
        <v>0.20000000000000018</v>
      </c>
      <c r="P1460" s="21" t="str">
        <f t="shared" si="807"/>
        <v>N</v>
      </c>
      <c r="Q1460" s="22">
        <f t="shared" si="808"/>
        <v>48066.06</v>
      </c>
      <c r="R1460" s="8" t="str">
        <f t="shared" si="809"/>
        <v>N</v>
      </c>
      <c r="S1460" s="23">
        <f t="shared" si="810"/>
        <v>0.20000000000000018</v>
      </c>
      <c r="T1460" s="24">
        <f t="shared" si="811"/>
        <v>50000</v>
      </c>
      <c r="U1460" s="24">
        <f t="shared" si="812"/>
        <v>200000</v>
      </c>
      <c r="V1460" s="24">
        <f t="shared" si="813"/>
        <v>257500</v>
      </c>
      <c r="W1460" s="24">
        <f t="shared" si="814"/>
        <v>49508.041799999999</v>
      </c>
      <c r="X1460" s="24">
        <f t="shared" si="815"/>
        <v>0</v>
      </c>
      <c r="Y1460" s="24">
        <f t="shared" si="816"/>
        <v>49508.041799999999</v>
      </c>
      <c r="Z1460" s="24">
        <f t="shared" si="817"/>
        <v>0</v>
      </c>
      <c r="AA1460" s="25" t="str">
        <f t="shared" si="818"/>
        <v>N</v>
      </c>
      <c r="AB1460" s="26">
        <f t="shared" si="819"/>
        <v>0</v>
      </c>
      <c r="AC1460" s="27">
        <f t="shared" si="820"/>
        <v>50000</v>
      </c>
      <c r="AD1460" s="28">
        <f t="shared" si="821"/>
        <v>200000</v>
      </c>
      <c r="AE1460" s="28">
        <f t="shared" si="822"/>
        <v>257500</v>
      </c>
      <c r="AF1460" s="28">
        <f t="shared" si="823"/>
        <v>0</v>
      </c>
      <c r="AG1460" s="28">
        <f t="shared" si="824"/>
        <v>0</v>
      </c>
      <c r="AH1460" s="28">
        <f t="shared" si="825"/>
        <v>0</v>
      </c>
      <c r="AI1460" s="28">
        <f t="shared" si="826"/>
        <v>0</v>
      </c>
      <c r="AJ1460" s="29" t="str">
        <f t="shared" si="827"/>
        <v>N</v>
      </c>
      <c r="AK1460" s="30">
        <f t="shared" si="828"/>
        <v>0</v>
      </c>
      <c r="AL1460" s="31">
        <f t="shared" si="829"/>
        <v>50000</v>
      </c>
      <c r="AM1460" s="31">
        <f t="shared" si="830"/>
        <v>200000</v>
      </c>
      <c r="AN1460" s="31">
        <f t="shared" si="831"/>
        <v>257500</v>
      </c>
      <c r="AO1460" s="31">
        <f t="shared" si="832"/>
        <v>0</v>
      </c>
      <c r="AP1460" s="31">
        <f t="shared" si="833"/>
        <v>0</v>
      </c>
      <c r="AQ1460" s="31">
        <f t="shared" si="834"/>
        <v>0</v>
      </c>
      <c r="AR1460" s="31">
        <f t="shared" si="835"/>
        <v>0</v>
      </c>
      <c r="AS1460" s="32">
        <f t="shared" si="836"/>
        <v>0</v>
      </c>
      <c r="AT1460" s="33">
        <f t="shared" si="837"/>
        <v>50000</v>
      </c>
      <c r="AU1460" s="33">
        <f t="shared" si="838"/>
        <v>200000</v>
      </c>
      <c r="AV1460" s="33">
        <v>257958</v>
      </c>
      <c r="AW1460" s="33">
        <f t="shared" si="839"/>
        <v>0</v>
      </c>
      <c r="AX1460" s="33">
        <f t="shared" si="840"/>
        <v>0</v>
      </c>
      <c r="AY1460" s="34">
        <f t="shared" si="841"/>
        <v>0</v>
      </c>
    </row>
    <row r="1461" spans="1:51" ht="15" customHeight="1" x14ac:dyDescent="0.3">
      <c r="A1461" s="166" t="s">
        <v>2666</v>
      </c>
      <c r="B1461" s="99">
        <v>12261.31</v>
      </c>
      <c r="C1461" s="99">
        <v>29157.59</v>
      </c>
      <c r="D1461" s="99">
        <v>54482.73</v>
      </c>
      <c r="E1461" s="99">
        <v>47582.9</v>
      </c>
      <c r="F1461" s="137">
        <v>15000</v>
      </c>
      <c r="G1461" s="138">
        <v>12500</v>
      </c>
      <c r="H1461" s="182">
        <v>46344</v>
      </c>
      <c r="I1461" s="182">
        <v>46388</v>
      </c>
      <c r="J1461" s="166">
        <v>4.8</v>
      </c>
      <c r="K1461" s="166">
        <v>4.2</v>
      </c>
      <c r="L1461" s="167" t="s">
        <v>1207</v>
      </c>
      <c r="M1461" s="168" t="s">
        <v>1203</v>
      </c>
      <c r="N1461" s="169">
        <v>3.3000000000000002E-2</v>
      </c>
      <c r="O1461" s="21">
        <f t="shared" si="806"/>
        <v>0.59999999999999964</v>
      </c>
      <c r="P1461" s="21" t="str">
        <f t="shared" si="807"/>
        <v>N</v>
      </c>
      <c r="Q1461" s="22">
        <f t="shared" si="808"/>
        <v>41418.9</v>
      </c>
      <c r="R1461" s="8" t="str">
        <f t="shared" si="809"/>
        <v>N</v>
      </c>
      <c r="S1461" s="23">
        <f t="shared" si="810"/>
        <v>0.79999999999999949</v>
      </c>
      <c r="T1461" s="24">
        <f t="shared" si="811"/>
        <v>50000</v>
      </c>
      <c r="U1461" s="24">
        <f t="shared" si="812"/>
        <v>200000</v>
      </c>
      <c r="V1461" s="24">
        <f t="shared" si="813"/>
        <v>257500</v>
      </c>
      <c r="W1461" s="24">
        <f t="shared" si="814"/>
        <v>32089.292774999994</v>
      </c>
      <c r="X1461" s="24">
        <f t="shared" si="815"/>
        <v>0</v>
      </c>
      <c r="Y1461" s="24">
        <f t="shared" si="816"/>
        <v>32089.292774999994</v>
      </c>
      <c r="Z1461" s="24">
        <f t="shared" si="817"/>
        <v>10696.430925000001</v>
      </c>
      <c r="AA1461" s="25" t="str">
        <f t="shared" si="818"/>
        <v>N</v>
      </c>
      <c r="AB1461" s="26">
        <f t="shared" si="819"/>
        <v>0</v>
      </c>
      <c r="AC1461" s="27">
        <f t="shared" si="820"/>
        <v>50000</v>
      </c>
      <c r="AD1461" s="28">
        <f t="shared" si="821"/>
        <v>200000</v>
      </c>
      <c r="AE1461" s="28">
        <f t="shared" si="822"/>
        <v>257500</v>
      </c>
      <c r="AF1461" s="28">
        <f t="shared" si="823"/>
        <v>0</v>
      </c>
      <c r="AG1461" s="28">
        <f t="shared" si="824"/>
        <v>0</v>
      </c>
      <c r="AH1461" s="28">
        <f t="shared" si="825"/>
        <v>0</v>
      </c>
      <c r="AI1461" s="28">
        <f t="shared" si="826"/>
        <v>0</v>
      </c>
      <c r="AJ1461" s="29" t="str">
        <f t="shared" si="827"/>
        <v>N</v>
      </c>
      <c r="AK1461" s="30">
        <f t="shared" si="828"/>
        <v>0</v>
      </c>
      <c r="AL1461" s="31">
        <f t="shared" si="829"/>
        <v>50000</v>
      </c>
      <c r="AM1461" s="31">
        <f t="shared" si="830"/>
        <v>200000</v>
      </c>
      <c r="AN1461" s="31">
        <f t="shared" si="831"/>
        <v>257500</v>
      </c>
      <c r="AO1461" s="31">
        <f t="shared" si="832"/>
        <v>0</v>
      </c>
      <c r="AP1461" s="31">
        <f t="shared" si="833"/>
        <v>0</v>
      </c>
      <c r="AQ1461" s="31">
        <f t="shared" si="834"/>
        <v>0</v>
      </c>
      <c r="AR1461" s="31">
        <f t="shared" si="835"/>
        <v>0</v>
      </c>
      <c r="AS1461" s="32">
        <f t="shared" si="836"/>
        <v>0</v>
      </c>
      <c r="AT1461" s="33">
        <f t="shared" si="837"/>
        <v>50000</v>
      </c>
      <c r="AU1461" s="33">
        <f t="shared" si="838"/>
        <v>200000</v>
      </c>
      <c r="AV1461" s="33">
        <v>257959</v>
      </c>
      <c r="AW1461" s="33">
        <f t="shared" si="839"/>
        <v>0</v>
      </c>
      <c r="AX1461" s="33">
        <f t="shared" si="840"/>
        <v>0</v>
      </c>
      <c r="AY1461" s="34">
        <f t="shared" si="841"/>
        <v>10696.430925000001</v>
      </c>
    </row>
    <row r="1462" spans="1:51" ht="15" customHeight="1" x14ac:dyDescent="0.3">
      <c r="A1462" s="166" t="s">
        <v>2667</v>
      </c>
      <c r="B1462" s="99">
        <v>13937.31</v>
      </c>
      <c r="C1462" s="99">
        <v>21295.93</v>
      </c>
      <c r="D1462" s="99">
        <v>76429.52</v>
      </c>
      <c r="E1462" s="99">
        <v>61649.16</v>
      </c>
      <c r="F1462" s="137">
        <v>111000</v>
      </c>
      <c r="G1462" s="138">
        <v>12500</v>
      </c>
      <c r="H1462" s="182">
        <v>46496</v>
      </c>
      <c r="I1462" s="182">
        <v>46511</v>
      </c>
      <c r="J1462" s="166">
        <v>3.3</v>
      </c>
      <c r="K1462" s="166">
        <v>0.1</v>
      </c>
      <c r="L1462" s="167" t="s">
        <v>1207</v>
      </c>
      <c r="M1462" s="168" t="s">
        <v>1204</v>
      </c>
      <c r="N1462" s="169">
        <v>5.0000000000000001E-3</v>
      </c>
      <c r="O1462" s="21">
        <f t="shared" si="806"/>
        <v>3.1999999999999997</v>
      </c>
      <c r="P1462" s="21" t="str">
        <f t="shared" si="807"/>
        <v>N</v>
      </c>
      <c r="Q1462" s="22">
        <f t="shared" si="808"/>
        <v>35233.24</v>
      </c>
      <c r="R1462" s="8" t="str">
        <f t="shared" si="809"/>
        <v>N</v>
      </c>
      <c r="S1462" s="23">
        <f t="shared" si="810"/>
        <v>6.3999999999999995</v>
      </c>
      <c r="T1462" s="24">
        <f t="shared" si="811"/>
        <v>50000</v>
      </c>
      <c r="U1462" s="24">
        <f t="shared" si="812"/>
        <v>200000</v>
      </c>
      <c r="V1462" s="24">
        <f t="shared" si="813"/>
        <v>257500</v>
      </c>
      <c r="W1462" s="24">
        <f t="shared" si="814"/>
        <v>17704.703099999999</v>
      </c>
      <c r="X1462" s="24">
        <f t="shared" si="815"/>
        <v>0</v>
      </c>
      <c r="Y1462" s="24">
        <f t="shared" si="816"/>
        <v>17704.703099999999</v>
      </c>
      <c r="Z1462" s="24">
        <f t="shared" si="817"/>
        <v>17704.703099999999</v>
      </c>
      <c r="AA1462" s="25" t="str">
        <f t="shared" si="818"/>
        <v>N</v>
      </c>
      <c r="AB1462" s="26">
        <f t="shared" si="819"/>
        <v>5.3999999999999995</v>
      </c>
      <c r="AC1462" s="27">
        <f t="shared" si="820"/>
        <v>50000</v>
      </c>
      <c r="AD1462" s="28">
        <f t="shared" si="821"/>
        <v>200000</v>
      </c>
      <c r="AE1462" s="28">
        <f t="shared" si="822"/>
        <v>257500</v>
      </c>
      <c r="AF1462" s="28">
        <f t="shared" si="823"/>
        <v>17793.226615499996</v>
      </c>
      <c r="AG1462" s="28">
        <f t="shared" si="824"/>
        <v>0</v>
      </c>
      <c r="AH1462" s="28">
        <f t="shared" si="825"/>
        <v>17793.226615499996</v>
      </c>
      <c r="AI1462" s="28">
        <f t="shared" si="826"/>
        <v>17793.226615499996</v>
      </c>
      <c r="AJ1462" s="29" t="str">
        <f t="shared" si="827"/>
        <v>N</v>
      </c>
      <c r="AK1462" s="30">
        <f t="shared" si="828"/>
        <v>4.3999999999999995</v>
      </c>
      <c r="AL1462" s="31">
        <f t="shared" si="829"/>
        <v>50000</v>
      </c>
      <c r="AM1462" s="31">
        <f t="shared" si="830"/>
        <v>200000</v>
      </c>
      <c r="AN1462" s="31">
        <f t="shared" si="831"/>
        <v>257500</v>
      </c>
      <c r="AO1462" s="31">
        <f t="shared" si="832"/>
        <v>17882.192748577494</v>
      </c>
      <c r="AP1462" s="31">
        <f t="shared" si="833"/>
        <v>0</v>
      </c>
      <c r="AQ1462" s="31">
        <f t="shared" si="834"/>
        <v>17882.192748577494</v>
      </c>
      <c r="AR1462" s="31">
        <f t="shared" si="835"/>
        <v>17882.192748577494</v>
      </c>
      <c r="AS1462" s="32">
        <f t="shared" si="836"/>
        <v>3.3999999999999995</v>
      </c>
      <c r="AT1462" s="33">
        <f t="shared" si="837"/>
        <v>50000</v>
      </c>
      <c r="AU1462" s="33">
        <f t="shared" si="838"/>
        <v>200000</v>
      </c>
      <c r="AV1462" s="33">
        <v>257960</v>
      </c>
      <c r="AW1462" s="33">
        <f t="shared" si="839"/>
        <v>17971.603712320379</v>
      </c>
      <c r="AX1462" s="33">
        <f t="shared" si="840"/>
        <v>17971.603712320379</v>
      </c>
      <c r="AY1462" s="34">
        <f t="shared" si="841"/>
        <v>71351.726176397875</v>
      </c>
    </row>
    <row r="1463" spans="1:51" ht="15" customHeight="1" x14ac:dyDescent="0.3">
      <c r="A1463" s="166" t="s">
        <v>2668</v>
      </c>
      <c r="B1463" s="99">
        <v>7241.26</v>
      </c>
      <c r="C1463" s="99">
        <v>30172.01</v>
      </c>
      <c r="D1463" s="99">
        <v>55015.33</v>
      </c>
      <c r="E1463" s="99">
        <v>49144.32</v>
      </c>
      <c r="F1463" s="137">
        <v>100000</v>
      </c>
      <c r="G1463" s="138">
        <v>12500</v>
      </c>
      <c r="H1463" s="182">
        <v>46227</v>
      </c>
      <c r="I1463" s="182">
        <v>46305</v>
      </c>
      <c r="J1463" s="166">
        <v>2.5</v>
      </c>
      <c r="K1463" s="166">
        <v>2</v>
      </c>
      <c r="L1463" s="167" t="s">
        <v>1207</v>
      </c>
      <c r="M1463" s="168" t="s">
        <v>1204</v>
      </c>
      <c r="N1463" s="169">
        <v>2E-3</v>
      </c>
      <c r="O1463" s="21">
        <f t="shared" si="806"/>
        <v>0.5</v>
      </c>
      <c r="P1463" s="21" t="str">
        <f t="shared" si="807"/>
        <v>N</v>
      </c>
      <c r="Q1463" s="22">
        <f t="shared" si="808"/>
        <v>37413.269999999997</v>
      </c>
      <c r="R1463" s="8" t="str">
        <f t="shared" si="809"/>
        <v>N</v>
      </c>
      <c r="S1463" s="23">
        <f t="shared" si="810"/>
        <v>1</v>
      </c>
      <c r="T1463" s="24">
        <f t="shared" si="811"/>
        <v>50000</v>
      </c>
      <c r="U1463" s="24">
        <f t="shared" si="812"/>
        <v>200000</v>
      </c>
      <c r="V1463" s="24">
        <f t="shared" si="813"/>
        <v>257500</v>
      </c>
      <c r="W1463" s="24">
        <f t="shared" si="814"/>
        <v>18744.048269999999</v>
      </c>
      <c r="X1463" s="24">
        <f t="shared" si="815"/>
        <v>0</v>
      </c>
      <c r="Y1463" s="24">
        <f t="shared" si="816"/>
        <v>18744.048269999999</v>
      </c>
      <c r="Z1463" s="24">
        <f t="shared" si="817"/>
        <v>18744.048269999999</v>
      </c>
      <c r="AA1463" s="25" t="str">
        <f t="shared" si="818"/>
        <v>N</v>
      </c>
      <c r="AB1463" s="26">
        <f t="shared" si="819"/>
        <v>0</v>
      </c>
      <c r="AC1463" s="27">
        <f t="shared" si="820"/>
        <v>50000</v>
      </c>
      <c r="AD1463" s="28">
        <f t="shared" si="821"/>
        <v>200000</v>
      </c>
      <c r="AE1463" s="28">
        <f t="shared" si="822"/>
        <v>257500</v>
      </c>
      <c r="AF1463" s="28">
        <f t="shared" si="823"/>
        <v>0</v>
      </c>
      <c r="AG1463" s="28">
        <f t="shared" si="824"/>
        <v>0</v>
      </c>
      <c r="AH1463" s="28">
        <f t="shared" si="825"/>
        <v>0</v>
      </c>
      <c r="AI1463" s="28">
        <f t="shared" si="826"/>
        <v>0</v>
      </c>
      <c r="AJ1463" s="29" t="str">
        <f t="shared" si="827"/>
        <v>N</v>
      </c>
      <c r="AK1463" s="30">
        <f t="shared" si="828"/>
        <v>0</v>
      </c>
      <c r="AL1463" s="31">
        <f t="shared" si="829"/>
        <v>50000</v>
      </c>
      <c r="AM1463" s="31">
        <f t="shared" si="830"/>
        <v>200000</v>
      </c>
      <c r="AN1463" s="31">
        <f t="shared" si="831"/>
        <v>257500</v>
      </c>
      <c r="AO1463" s="31">
        <f t="shared" si="832"/>
        <v>0</v>
      </c>
      <c r="AP1463" s="31">
        <f t="shared" si="833"/>
        <v>0</v>
      </c>
      <c r="AQ1463" s="31">
        <f t="shared" si="834"/>
        <v>0</v>
      </c>
      <c r="AR1463" s="31">
        <f t="shared" si="835"/>
        <v>0</v>
      </c>
      <c r="AS1463" s="32">
        <f t="shared" si="836"/>
        <v>0</v>
      </c>
      <c r="AT1463" s="33">
        <f t="shared" si="837"/>
        <v>50000</v>
      </c>
      <c r="AU1463" s="33">
        <f t="shared" si="838"/>
        <v>200000</v>
      </c>
      <c r="AV1463" s="33">
        <v>257961</v>
      </c>
      <c r="AW1463" s="33">
        <f t="shared" si="839"/>
        <v>0</v>
      </c>
      <c r="AX1463" s="33">
        <f t="shared" si="840"/>
        <v>0</v>
      </c>
      <c r="AY1463" s="34">
        <f t="shared" si="841"/>
        <v>18744.048269999999</v>
      </c>
    </row>
    <row r="1464" spans="1:51" ht="15" customHeight="1" x14ac:dyDescent="0.3">
      <c r="A1464" s="166" t="s">
        <v>2669</v>
      </c>
      <c r="B1464" s="99">
        <v>7080.69</v>
      </c>
      <c r="C1464" s="99">
        <v>1879.61</v>
      </c>
      <c r="D1464" s="99">
        <v>52106.17</v>
      </c>
      <c r="E1464" s="99">
        <v>39241.71</v>
      </c>
      <c r="F1464" s="137">
        <v>68000</v>
      </c>
      <c r="G1464" s="138">
        <v>12500</v>
      </c>
      <c r="H1464" s="182">
        <v>46563</v>
      </c>
      <c r="I1464" s="182">
        <v>46636</v>
      </c>
      <c r="J1464" s="166">
        <v>4.4000000000000004</v>
      </c>
      <c r="K1464" s="166">
        <v>1.1000000000000001</v>
      </c>
      <c r="L1464" s="167" t="s">
        <v>1206</v>
      </c>
      <c r="M1464" s="168" t="s">
        <v>1203</v>
      </c>
      <c r="N1464" s="169">
        <v>0</v>
      </c>
      <c r="O1464" s="21">
        <f t="shared" si="806"/>
        <v>3.3000000000000003</v>
      </c>
      <c r="P1464" s="21" t="str">
        <f t="shared" si="807"/>
        <v>N</v>
      </c>
      <c r="Q1464" s="22">
        <f t="shared" si="808"/>
        <v>8960.2999999999993</v>
      </c>
      <c r="R1464" s="8" t="str">
        <f t="shared" si="809"/>
        <v>N</v>
      </c>
      <c r="S1464" s="23">
        <f t="shared" si="810"/>
        <v>4.4000000000000004</v>
      </c>
      <c r="T1464" s="24">
        <f t="shared" si="811"/>
        <v>20500</v>
      </c>
      <c r="U1464" s="24">
        <f t="shared" si="812"/>
        <v>100000</v>
      </c>
      <c r="V1464" s="24">
        <f t="shared" si="813"/>
        <v>257500</v>
      </c>
      <c r="W1464" s="24">
        <f t="shared" si="814"/>
        <v>6720.2249999999995</v>
      </c>
      <c r="X1464" s="24">
        <f t="shared" si="815"/>
        <v>0</v>
      </c>
      <c r="Y1464" s="24">
        <f t="shared" si="816"/>
        <v>6720.2249999999995</v>
      </c>
      <c r="Z1464" s="24">
        <f t="shared" si="817"/>
        <v>2240.0749999999998</v>
      </c>
      <c r="AA1464" s="25" t="str">
        <f t="shared" si="818"/>
        <v>N</v>
      </c>
      <c r="AB1464" s="26">
        <f t="shared" si="819"/>
        <v>3.4000000000000004</v>
      </c>
      <c r="AC1464" s="27">
        <f t="shared" si="820"/>
        <v>20500</v>
      </c>
      <c r="AD1464" s="28">
        <f t="shared" si="821"/>
        <v>100000</v>
      </c>
      <c r="AE1464" s="28">
        <f t="shared" si="822"/>
        <v>257500</v>
      </c>
      <c r="AF1464" s="28">
        <f t="shared" si="823"/>
        <v>6720.2249999999995</v>
      </c>
      <c r="AG1464" s="28">
        <f t="shared" si="824"/>
        <v>0</v>
      </c>
      <c r="AH1464" s="28">
        <f t="shared" si="825"/>
        <v>6720.2249999999995</v>
      </c>
      <c r="AI1464" s="28">
        <f t="shared" si="826"/>
        <v>2240.0749999999998</v>
      </c>
      <c r="AJ1464" s="29" t="str">
        <f t="shared" si="827"/>
        <v>N</v>
      </c>
      <c r="AK1464" s="30">
        <f t="shared" si="828"/>
        <v>2.4000000000000004</v>
      </c>
      <c r="AL1464" s="31">
        <f t="shared" si="829"/>
        <v>20500</v>
      </c>
      <c r="AM1464" s="31">
        <f t="shared" si="830"/>
        <v>100000</v>
      </c>
      <c r="AN1464" s="31">
        <f t="shared" si="831"/>
        <v>257500</v>
      </c>
      <c r="AO1464" s="31">
        <f t="shared" si="832"/>
        <v>6720.2249999999995</v>
      </c>
      <c r="AP1464" s="31">
        <f t="shared" si="833"/>
        <v>0</v>
      </c>
      <c r="AQ1464" s="31">
        <f t="shared" si="834"/>
        <v>6720.2249999999995</v>
      </c>
      <c r="AR1464" s="31">
        <f t="shared" si="835"/>
        <v>2240.0749999999998</v>
      </c>
      <c r="AS1464" s="32">
        <f t="shared" si="836"/>
        <v>1.4000000000000004</v>
      </c>
      <c r="AT1464" s="33">
        <f t="shared" si="837"/>
        <v>20500</v>
      </c>
      <c r="AU1464" s="33">
        <f t="shared" si="838"/>
        <v>100000</v>
      </c>
      <c r="AV1464" s="33">
        <v>257962</v>
      </c>
      <c r="AW1464" s="33">
        <f t="shared" si="839"/>
        <v>6720.2249999999995</v>
      </c>
      <c r="AX1464" s="33">
        <f t="shared" si="840"/>
        <v>2240.0749999999998</v>
      </c>
      <c r="AY1464" s="34">
        <f t="shared" si="841"/>
        <v>8960.2999999999993</v>
      </c>
    </row>
    <row r="1465" spans="1:51" ht="15" customHeight="1" x14ac:dyDescent="0.3">
      <c r="A1465" s="166" t="s">
        <v>2670</v>
      </c>
      <c r="B1465" s="99">
        <v>11398.05</v>
      </c>
      <c r="C1465" s="99">
        <v>19800.29</v>
      </c>
      <c r="D1465" s="99">
        <v>105679.94</v>
      </c>
      <c r="E1465" s="99">
        <v>95225.18</v>
      </c>
      <c r="F1465" s="137">
        <v>44000</v>
      </c>
      <c r="G1465" s="138">
        <v>0</v>
      </c>
      <c r="H1465" s="182">
        <v>46282</v>
      </c>
      <c r="I1465" s="182">
        <v>46329</v>
      </c>
      <c r="J1465" s="166">
        <v>1.8</v>
      </c>
      <c r="K1465" s="166">
        <v>1.8</v>
      </c>
      <c r="L1465" s="167" t="s">
        <v>1206</v>
      </c>
      <c r="M1465" s="168" t="s">
        <v>1204</v>
      </c>
      <c r="N1465" s="169">
        <v>0.04</v>
      </c>
      <c r="O1465" s="21">
        <f t="shared" si="806"/>
        <v>0</v>
      </c>
      <c r="P1465" s="21" t="str">
        <f t="shared" si="807"/>
        <v>N</v>
      </c>
      <c r="Q1465" s="22">
        <f t="shared" si="808"/>
        <v>31198.34</v>
      </c>
      <c r="R1465" s="8" t="str">
        <f t="shared" si="809"/>
        <v>N</v>
      </c>
      <c r="S1465" s="23">
        <f t="shared" si="810"/>
        <v>0</v>
      </c>
      <c r="T1465" s="24">
        <f t="shared" si="811"/>
        <v>20500</v>
      </c>
      <c r="U1465" s="24">
        <f t="shared" si="812"/>
        <v>100000</v>
      </c>
      <c r="V1465" s="24">
        <f t="shared" si="813"/>
        <v>257500</v>
      </c>
      <c r="W1465" s="24">
        <f t="shared" si="814"/>
        <v>0</v>
      </c>
      <c r="X1465" s="24">
        <f t="shared" si="815"/>
        <v>0</v>
      </c>
      <c r="Y1465" s="24">
        <f t="shared" si="816"/>
        <v>0</v>
      </c>
      <c r="Z1465" s="24">
        <f t="shared" si="817"/>
        <v>0</v>
      </c>
      <c r="AA1465" s="25" t="str">
        <f t="shared" si="818"/>
        <v>N</v>
      </c>
      <c r="AB1465" s="26">
        <f t="shared" si="819"/>
        <v>0</v>
      </c>
      <c r="AC1465" s="27">
        <f t="shared" si="820"/>
        <v>20500</v>
      </c>
      <c r="AD1465" s="28">
        <f t="shared" si="821"/>
        <v>100000</v>
      </c>
      <c r="AE1465" s="28">
        <f t="shared" si="822"/>
        <v>257500</v>
      </c>
      <c r="AF1465" s="28">
        <f t="shared" si="823"/>
        <v>0</v>
      </c>
      <c r="AG1465" s="28">
        <f t="shared" si="824"/>
        <v>0</v>
      </c>
      <c r="AH1465" s="28">
        <f t="shared" si="825"/>
        <v>0</v>
      </c>
      <c r="AI1465" s="28">
        <f t="shared" si="826"/>
        <v>0</v>
      </c>
      <c r="AJ1465" s="29" t="str">
        <f t="shared" si="827"/>
        <v>N</v>
      </c>
      <c r="AK1465" s="30">
        <f t="shared" si="828"/>
        <v>0</v>
      </c>
      <c r="AL1465" s="31">
        <f t="shared" si="829"/>
        <v>20500</v>
      </c>
      <c r="AM1465" s="31">
        <f t="shared" si="830"/>
        <v>100000</v>
      </c>
      <c r="AN1465" s="31">
        <f t="shared" si="831"/>
        <v>257500</v>
      </c>
      <c r="AO1465" s="31">
        <f t="shared" si="832"/>
        <v>0</v>
      </c>
      <c r="AP1465" s="31">
        <f t="shared" si="833"/>
        <v>0</v>
      </c>
      <c r="AQ1465" s="31">
        <f t="shared" si="834"/>
        <v>0</v>
      </c>
      <c r="AR1465" s="31">
        <f t="shared" si="835"/>
        <v>0</v>
      </c>
      <c r="AS1465" s="32">
        <f t="shared" si="836"/>
        <v>0</v>
      </c>
      <c r="AT1465" s="33">
        <f t="shared" si="837"/>
        <v>20500</v>
      </c>
      <c r="AU1465" s="33">
        <f t="shared" si="838"/>
        <v>100000</v>
      </c>
      <c r="AV1465" s="33">
        <v>257963</v>
      </c>
      <c r="AW1465" s="33">
        <f t="shared" si="839"/>
        <v>0</v>
      </c>
      <c r="AX1465" s="33">
        <f t="shared" si="840"/>
        <v>0</v>
      </c>
      <c r="AY1465" s="34">
        <f t="shared" si="841"/>
        <v>0</v>
      </c>
    </row>
    <row r="1466" spans="1:51" ht="15" customHeight="1" x14ac:dyDescent="0.3">
      <c r="A1466" s="166" t="s">
        <v>2671</v>
      </c>
      <c r="B1466" s="99">
        <v>14282.06</v>
      </c>
      <c r="C1466" s="99">
        <v>16904.75</v>
      </c>
      <c r="D1466" s="99">
        <v>89315.19</v>
      </c>
      <c r="E1466" s="99">
        <v>81496.37</v>
      </c>
      <c r="F1466" s="137">
        <v>60000</v>
      </c>
      <c r="G1466" s="138">
        <v>12500</v>
      </c>
      <c r="H1466" s="182">
        <v>46403</v>
      </c>
      <c r="I1466" s="182">
        <v>46447</v>
      </c>
      <c r="J1466" s="166">
        <v>4.5999999999999996</v>
      </c>
      <c r="K1466" s="166">
        <v>1.5</v>
      </c>
      <c r="L1466" s="167" t="s">
        <v>1206</v>
      </c>
      <c r="M1466" s="168" t="s">
        <v>1204</v>
      </c>
      <c r="N1466" s="169">
        <v>0.01</v>
      </c>
      <c r="O1466" s="21">
        <f t="shared" si="806"/>
        <v>3.0999999999999996</v>
      </c>
      <c r="P1466" s="21" t="str">
        <f t="shared" si="807"/>
        <v>N</v>
      </c>
      <c r="Q1466" s="22">
        <f t="shared" si="808"/>
        <v>31186.809999999998</v>
      </c>
      <c r="R1466" s="8" t="str">
        <f t="shared" si="809"/>
        <v>N</v>
      </c>
      <c r="S1466" s="23">
        <f t="shared" si="810"/>
        <v>6.1999999999999993</v>
      </c>
      <c r="T1466" s="24">
        <f t="shared" si="811"/>
        <v>20500</v>
      </c>
      <c r="U1466" s="24">
        <f t="shared" si="812"/>
        <v>100000</v>
      </c>
      <c r="V1466" s="24">
        <f t="shared" si="813"/>
        <v>257500</v>
      </c>
      <c r="W1466" s="24">
        <f t="shared" si="814"/>
        <v>5342.4049999999988</v>
      </c>
      <c r="X1466" s="24">
        <f t="shared" si="815"/>
        <v>0</v>
      </c>
      <c r="Y1466" s="24">
        <f t="shared" si="816"/>
        <v>5342.4049999999988</v>
      </c>
      <c r="Z1466" s="24">
        <f t="shared" si="817"/>
        <v>26156.273099999999</v>
      </c>
      <c r="AA1466" s="25" t="str">
        <f t="shared" si="818"/>
        <v>N</v>
      </c>
      <c r="AB1466" s="26">
        <f t="shared" si="819"/>
        <v>5.1999999999999993</v>
      </c>
      <c r="AC1466" s="27">
        <f t="shared" si="820"/>
        <v>20500</v>
      </c>
      <c r="AD1466" s="28">
        <f t="shared" si="821"/>
        <v>100000</v>
      </c>
      <c r="AE1466" s="28">
        <f t="shared" si="822"/>
        <v>257500</v>
      </c>
      <c r="AF1466" s="28">
        <f t="shared" si="823"/>
        <v>2671.2024999999994</v>
      </c>
      <c r="AG1466" s="28">
        <f t="shared" si="824"/>
        <v>0</v>
      </c>
      <c r="AH1466" s="28">
        <f t="shared" si="825"/>
        <v>2671.2024999999994</v>
      </c>
      <c r="AI1466" s="28">
        <f t="shared" si="826"/>
        <v>29142.462380999998</v>
      </c>
      <c r="AJ1466" s="29" t="str">
        <f t="shared" si="827"/>
        <v>N</v>
      </c>
      <c r="AK1466" s="30">
        <f t="shared" si="828"/>
        <v>4.1999999999999993</v>
      </c>
      <c r="AL1466" s="31">
        <f t="shared" si="829"/>
        <v>20500</v>
      </c>
      <c r="AM1466" s="31">
        <f t="shared" si="830"/>
        <v>100000</v>
      </c>
      <c r="AN1466" s="31">
        <f t="shared" si="831"/>
        <v>257500</v>
      </c>
      <c r="AO1466" s="31">
        <f t="shared" si="832"/>
        <v>2671.2024999999994</v>
      </c>
      <c r="AP1466" s="31">
        <f t="shared" si="833"/>
        <v>0</v>
      </c>
      <c r="AQ1466" s="31">
        <f t="shared" si="834"/>
        <v>2671.2024999999994</v>
      </c>
      <c r="AR1466" s="31">
        <f t="shared" si="835"/>
        <v>29460.599029809997</v>
      </c>
      <c r="AS1466" s="32">
        <f t="shared" si="836"/>
        <v>3.1999999999999993</v>
      </c>
      <c r="AT1466" s="33">
        <f t="shared" si="837"/>
        <v>20500</v>
      </c>
      <c r="AU1466" s="33">
        <f t="shared" si="838"/>
        <v>100000</v>
      </c>
      <c r="AV1466" s="33">
        <v>257964</v>
      </c>
      <c r="AW1466" s="33">
        <f t="shared" si="839"/>
        <v>0</v>
      </c>
      <c r="AX1466" s="33">
        <f t="shared" si="840"/>
        <v>32453.119545108097</v>
      </c>
      <c r="AY1466" s="34">
        <f t="shared" si="841"/>
        <v>117212.45405591809</v>
      </c>
    </row>
    <row r="1467" spans="1:51" ht="15" customHeight="1" x14ac:dyDescent="0.3">
      <c r="A1467" s="166" t="s">
        <v>2672</v>
      </c>
      <c r="B1467" s="99">
        <v>7722.11</v>
      </c>
      <c r="C1467" s="99">
        <v>23029.21</v>
      </c>
      <c r="D1467" s="99">
        <v>109509.3</v>
      </c>
      <c r="E1467" s="99">
        <v>95136.81</v>
      </c>
      <c r="F1467" s="137">
        <v>45000</v>
      </c>
      <c r="G1467" s="138">
        <v>0</v>
      </c>
      <c r="H1467" s="182">
        <v>46251</v>
      </c>
      <c r="I1467" s="182">
        <v>46275</v>
      </c>
      <c r="J1467" s="166">
        <v>2.9</v>
      </c>
      <c r="K1467" s="166">
        <v>2.9</v>
      </c>
      <c r="L1467" s="167" t="s">
        <v>1206</v>
      </c>
      <c r="M1467" s="168" t="s">
        <v>1205</v>
      </c>
      <c r="N1467" s="169">
        <v>0.02</v>
      </c>
      <c r="O1467" s="21">
        <f t="shared" si="806"/>
        <v>0</v>
      </c>
      <c r="P1467" s="21" t="str">
        <f t="shared" si="807"/>
        <v>N</v>
      </c>
      <c r="Q1467" s="22">
        <f t="shared" si="808"/>
        <v>30751.32</v>
      </c>
      <c r="R1467" s="8" t="str">
        <f t="shared" si="809"/>
        <v>N</v>
      </c>
      <c r="S1467" s="23">
        <f t="shared" si="810"/>
        <v>0</v>
      </c>
      <c r="T1467" s="24">
        <f t="shared" si="811"/>
        <v>20500</v>
      </c>
      <c r="U1467" s="24">
        <f t="shared" si="812"/>
        <v>100000</v>
      </c>
      <c r="V1467" s="24">
        <f t="shared" si="813"/>
        <v>257500</v>
      </c>
      <c r="W1467" s="24">
        <f t="shared" si="814"/>
        <v>0</v>
      </c>
      <c r="X1467" s="24">
        <f t="shared" si="815"/>
        <v>0</v>
      </c>
      <c r="Y1467" s="24">
        <f t="shared" si="816"/>
        <v>0</v>
      </c>
      <c r="Z1467" s="24">
        <f t="shared" si="817"/>
        <v>0</v>
      </c>
      <c r="AA1467" s="25" t="str">
        <f t="shared" si="818"/>
        <v>N</v>
      </c>
      <c r="AB1467" s="26">
        <f t="shared" si="819"/>
        <v>0</v>
      </c>
      <c r="AC1467" s="27">
        <f t="shared" si="820"/>
        <v>20500</v>
      </c>
      <c r="AD1467" s="28">
        <f t="shared" si="821"/>
        <v>100000</v>
      </c>
      <c r="AE1467" s="28">
        <f t="shared" si="822"/>
        <v>257500</v>
      </c>
      <c r="AF1467" s="28">
        <f t="shared" si="823"/>
        <v>0</v>
      </c>
      <c r="AG1467" s="28">
        <f t="shared" si="824"/>
        <v>0</v>
      </c>
      <c r="AH1467" s="28">
        <f t="shared" si="825"/>
        <v>0</v>
      </c>
      <c r="AI1467" s="28">
        <f t="shared" si="826"/>
        <v>0</v>
      </c>
      <c r="AJ1467" s="29" t="str">
        <f t="shared" si="827"/>
        <v>N</v>
      </c>
      <c r="AK1467" s="30">
        <f t="shared" si="828"/>
        <v>0</v>
      </c>
      <c r="AL1467" s="31">
        <f t="shared" si="829"/>
        <v>20500</v>
      </c>
      <c r="AM1467" s="31">
        <f t="shared" si="830"/>
        <v>100000</v>
      </c>
      <c r="AN1467" s="31">
        <f t="shared" si="831"/>
        <v>257500</v>
      </c>
      <c r="AO1467" s="31">
        <f t="shared" si="832"/>
        <v>0</v>
      </c>
      <c r="AP1467" s="31">
        <f t="shared" si="833"/>
        <v>0</v>
      </c>
      <c r="AQ1467" s="31">
        <f t="shared" si="834"/>
        <v>0</v>
      </c>
      <c r="AR1467" s="31">
        <f t="shared" si="835"/>
        <v>0</v>
      </c>
      <c r="AS1467" s="32">
        <f t="shared" si="836"/>
        <v>0</v>
      </c>
      <c r="AT1467" s="33">
        <f t="shared" si="837"/>
        <v>20500</v>
      </c>
      <c r="AU1467" s="33">
        <f t="shared" si="838"/>
        <v>100000</v>
      </c>
      <c r="AV1467" s="33">
        <v>257965</v>
      </c>
      <c r="AW1467" s="33">
        <f t="shared" si="839"/>
        <v>0</v>
      </c>
      <c r="AX1467" s="33">
        <f t="shared" si="840"/>
        <v>0</v>
      </c>
      <c r="AY1467" s="34">
        <f t="shared" si="841"/>
        <v>0</v>
      </c>
    </row>
    <row r="1468" spans="1:51" ht="15" customHeight="1" x14ac:dyDescent="0.3">
      <c r="A1468" s="166" t="s">
        <v>2673</v>
      </c>
      <c r="B1468" s="99">
        <v>11615.18</v>
      </c>
      <c r="C1468" s="99">
        <v>28005.91</v>
      </c>
      <c r="D1468" s="99">
        <v>70605.56</v>
      </c>
      <c r="E1468" s="99">
        <v>57976.160000000003</v>
      </c>
      <c r="F1468" s="137">
        <v>42000</v>
      </c>
      <c r="G1468" s="138">
        <v>26667</v>
      </c>
      <c r="H1468" s="182">
        <v>46506</v>
      </c>
      <c r="I1468" s="182">
        <v>46538</v>
      </c>
      <c r="J1468" s="166">
        <v>4.7</v>
      </c>
      <c r="K1468" s="166">
        <v>4</v>
      </c>
      <c r="L1468" s="167" t="s">
        <v>1207</v>
      </c>
      <c r="M1468" s="168" t="s">
        <v>1205</v>
      </c>
      <c r="N1468" s="169">
        <v>0</v>
      </c>
      <c r="O1468" s="21">
        <f t="shared" si="806"/>
        <v>0.70000000000000018</v>
      </c>
      <c r="P1468" s="21" t="str">
        <f t="shared" si="807"/>
        <v>N</v>
      </c>
      <c r="Q1468" s="22">
        <f t="shared" si="808"/>
        <v>39621.089999999997</v>
      </c>
      <c r="R1468" s="8" t="str">
        <f t="shared" si="809"/>
        <v>N</v>
      </c>
      <c r="S1468" s="23">
        <f t="shared" si="810"/>
        <v>0.70000000000000018</v>
      </c>
      <c r="T1468" s="24">
        <f t="shared" si="811"/>
        <v>50000</v>
      </c>
      <c r="U1468" s="24">
        <f t="shared" si="812"/>
        <v>200000</v>
      </c>
      <c r="V1468" s="24">
        <f t="shared" si="813"/>
        <v>257500</v>
      </c>
      <c r="W1468" s="24">
        <f t="shared" si="814"/>
        <v>39621.089999999997</v>
      </c>
      <c r="X1468" s="24">
        <f t="shared" si="815"/>
        <v>0</v>
      </c>
      <c r="Y1468" s="24">
        <f t="shared" si="816"/>
        <v>39621.089999999997</v>
      </c>
      <c r="Z1468" s="24">
        <f t="shared" si="817"/>
        <v>0</v>
      </c>
      <c r="AA1468" s="25" t="str">
        <f t="shared" si="818"/>
        <v>N</v>
      </c>
      <c r="AB1468" s="26">
        <f t="shared" si="819"/>
        <v>0</v>
      </c>
      <c r="AC1468" s="27">
        <f t="shared" si="820"/>
        <v>50000</v>
      </c>
      <c r="AD1468" s="28">
        <f t="shared" si="821"/>
        <v>200000</v>
      </c>
      <c r="AE1468" s="28">
        <f t="shared" si="822"/>
        <v>257500</v>
      </c>
      <c r="AF1468" s="28">
        <f t="shared" si="823"/>
        <v>0</v>
      </c>
      <c r="AG1468" s="28">
        <f t="shared" si="824"/>
        <v>0</v>
      </c>
      <c r="AH1468" s="28">
        <f t="shared" si="825"/>
        <v>0</v>
      </c>
      <c r="AI1468" s="28">
        <f t="shared" si="826"/>
        <v>0</v>
      </c>
      <c r="AJ1468" s="29" t="str">
        <f t="shared" si="827"/>
        <v>N</v>
      </c>
      <c r="AK1468" s="30">
        <f t="shared" si="828"/>
        <v>0</v>
      </c>
      <c r="AL1468" s="31">
        <f t="shared" si="829"/>
        <v>50000</v>
      </c>
      <c r="AM1468" s="31">
        <f t="shared" si="830"/>
        <v>200000</v>
      </c>
      <c r="AN1468" s="31">
        <f t="shared" si="831"/>
        <v>257500</v>
      </c>
      <c r="AO1468" s="31">
        <f t="shared" si="832"/>
        <v>0</v>
      </c>
      <c r="AP1468" s="31">
        <f t="shared" si="833"/>
        <v>0</v>
      </c>
      <c r="AQ1468" s="31">
        <f t="shared" si="834"/>
        <v>0</v>
      </c>
      <c r="AR1468" s="31">
        <f t="shared" si="835"/>
        <v>0</v>
      </c>
      <c r="AS1468" s="32">
        <f t="shared" si="836"/>
        <v>0</v>
      </c>
      <c r="AT1468" s="33">
        <f t="shared" si="837"/>
        <v>50000</v>
      </c>
      <c r="AU1468" s="33">
        <f t="shared" si="838"/>
        <v>200000</v>
      </c>
      <c r="AV1468" s="33">
        <v>257966</v>
      </c>
      <c r="AW1468" s="33">
        <f t="shared" si="839"/>
        <v>0</v>
      </c>
      <c r="AX1468" s="33">
        <f t="shared" si="840"/>
        <v>0</v>
      </c>
      <c r="AY1468" s="34">
        <f t="shared" si="841"/>
        <v>0</v>
      </c>
    </row>
    <row r="1469" spans="1:51" ht="15" customHeight="1" x14ac:dyDescent="0.3">
      <c r="A1469" s="166" t="s">
        <v>2674</v>
      </c>
      <c r="B1469" s="99">
        <v>5721.1</v>
      </c>
      <c r="C1469" s="99">
        <v>8998.5300000000007</v>
      </c>
      <c r="D1469" s="99">
        <v>38994.22</v>
      </c>
      <c r="E1469" s="99">
        <v>28186.2</v>
      </c>
      <c r="F1469" s="137">
        <v>167000</v>
      </c>
      <c r="G1469" s="138">
        <v>0</v>
      </c>
      <c r="H1469" s="182">
        <v>46286</v>
      </c>
      <c r="I1469" s="182">
        <v>46308</v>
      </c>
      <c r="J1469" s="166">
        <v>4.8</v>
      </c>
      <c r="K1469" s="166">
        <v>3.6</v>
      </c>
      <c r="L1469" s="167" t="s">
        <v>1207</v>
      </c>
      <c r="M1469" s="168" t="s">
        <v>1203</v>
      </c>
      <c r="N1469" s="169">
        <v>0</v>
      </c>
      <c r="O1469" s="21">
        <f t="shared" si="806"/>
        <v>1.1999999999999997</v>
      </c>
      <c r="P1469" s="21" t="str">
        <f t="shared" si="807"/>
        <v>N</v>
      </c>
      <c r="Q1469" s="22">
        <f t="shared" si="808"/>
        <v>14719.630000000001</v>
      </c>
      <c r="R1469" s="8" t="str">
        <f t="shared" si="809"/>
        <v>N</v>
      </c>
      <c r="S1469" s="23">
        <f t="shared" si="810"/>
        <v>1.5999999999999996</v>
      </c>
      <c r="T1469" s="24">
        <f t="shared" si="811"/>
        <v>50000</v>
      </c>
      <c r="U1469" s="24">
        <f t="shared" si="812"/>
        <v>200000</v>
      </c>
      <c r="V1469" s="24">
        <f t="shared" si="813"/>
        <v>257500</v>
      </c>
      <c r="W1469" s="24">
        <f t="shared" si="814"/>
        <v>11039.7225</v>
      </c>
      <c r="X1469" s="24">
        <f t="shared" si="815"/>
        <v>0</v>
      </c>
      <c r="Y1469" s="24">
        <f t="shared" si="816"/>
        <v>11039.7225</v>
      </c>
      <c r="Z1469" s="24">
        <f t="shared" si="817"/>
        <v>3679.9075000000012</v>
      </c>
      <c r="AA1469" s="25" t="str">
        <f t="shared" si="818"/>
        <v>N</v>
      </c>
      <c r="AB1469" s="26">
        <f t="shared" si="819"/>
        <v>0.59999999999999964</v>
      </c>
      <c r="AC1469" s="27">
        <f t="shared" si="820"/>
        <v>50000</v>
      </c>
      <c r="AD1469" s="28">
        <f t="shared" si="821"/>
        <v>200000</v>
      </c>
      <c r="AE1469" s="28">
        <f t="shared" si="822"/>
        <v>257500</v>
      </c>
      <c r="AF1469" s="28">
        <f t="shared" si="823"/>
        <v>11039.7225</v>
      </c>
      <c r="AG1469" s="28">
        <f t="shared" si="824"/>
        <v>0</v>
      </c>
      <c r="AH1469" s="28">
        <f t="shared" si="825"/>
        <v>11039.7225</v>
      </c>
      <c r="AI1469" s="28">
        <f t="shared" si="826"/>
        <v>3679.9075000000012</v>
      </c>
      <c r="AJ1469" s="29" t="str">
        <f t="shared" si="827"/>
        <v>N</v>
      </c>
      <c r="AK1469" s="30">
        <f t="shared" si="828"/>
        <v>0</v>
      </c>
      <c r="AL1469" s="31">
        <f t="shared" si="829"/>
        <v>50000</v>
      </c>
      <c r="AM1469" s="31">
        <f t="shared" si="830"/>
        <v>200000</v>
      </c>
      <c r="AN1469" s="31">
        <f t="shared" si="831"/>
        <v>257500</v>
      </c>
      <c r="AO1469" s="31">
        <f t="shared" si="832"/>
        <v>0</v>
      </c>
      <c r="AP1469" s="31">
        <f t="shared" si="833"/>
        <v>0</v>
      </c>
      <c r="AQ1469" s="31">
        <f t="shared" si="834"/>
        <v>0</v>
      </c>
      <c r="AR1469" s="31">
        <f t="shared" si="835"/>
        <v>0</v>
      </c>
      <c r="AS1469" s="32">
        <f t="shared" si="836"/>
        <v>0</v>
      </c>
      <c r="AT1469" s="33">
        <f t="shared" si="837"/>
        <v>50000</v>
      </c>
      <c r="AU1469" s="33">
        <f t="shared" si="838"/>
        <v>200000</v>
      </c>
      <c r="AV1469" s="33">
        <v>257967</v>
      </c>
      <c r="AW1469" s="33">
        <f t="shared" si="839"/>
        <v>0</v>
      </c>
      <c r="AX1469" s="33">
        <f t="shared" si="840"/>
        <v>0</v>
      </c>
      <c r="AY1469" s="34">
        <f t="shared" si="841"/>
        <v>7359.8150000000023</v>
      </c>
    </row>
    <row r="1470" spans="1:51" ht="15" customHeight="1" x14ac:dyDescent="0.3">
      <c r="A1470" s="166" t="s">
        <v>2675</v>
      </c>
      <c r="B1470" s="99">
        <v>11436.52</v>
      </c>
      <c r="C1470" s="99">
        <v>13496.24</v>
      </c>
      <c r="D1470" s="99">
        <v>71728.479999999996</v>
      </c>
      <c r="E1470" s="99">
        <v>69795.490000000005</v>
      </c>
      <c r="F1470" s="137">
        <v>92000</v>
      </c>
      <c r="G1470" s="138">
        <v>12500</v>
      </c>
      <c r="H1470" s="182">
        <v>46561</v>
      </c>
      <c r="I1470" s="182">
        <v>46594</v>
      </c>
      <c r="J1470" s="166">
        <v>1.9</v>
      </c>
      <c r="K1470" s="166">
        <v>0.3</v>
      </c>
      <c r="L1470" s="167" t="s">
        <v>1207</v>
      </c>
      <c r="M1470" s="168" t="s">
        <v>1205</v>
      </c>
      <c r="N1470" s="169">
        <v>0</v>
      </c>
      <c r="O1470" s="21">
        <f t="shared" si="806"/>
        <v>1.5999999999999999</v>
      </c>
      <c r="P1470" s="21" t="str">
        <f t="shared" si="807"/>
        <v>N</v>
      </c>
      <c r="Q1470" s="22">
        <f t="shared" si="808"/>
        <v>24932.760000000002</v>
      </c>
      <c r="R1470" s="8" t="str">
        <f t="shared" si="809"/>
        <v>N</v>
      </c>
      <c r="S1470" s="23">
        <f t="shared" si="810"/>
        <v>1.5999999999999999</v>
      </c>
      <c r="T1470" s="24">
        <f t="shared" si="811"/>
        <v>50000</v>
      </c>
      <c r="U1470" s="24">
        <f t="shared" si="812"/>
        <v>200000</v>
      </c>
      <c r="V1470" s="24">
        <f t="shared" si="813"/>
        <v>257500</v>
      </c>
      <c r="W1470" s="24">
        <f t="shared" si="814"/>
        <v>24932.760000000002</v>
      </c>
      <c r="X1470" s="24">
        <f t="shared" si="815"/>
        <v>0</v>
      </c>
      <c r="Y1470" s="24">
        <f t="shared" si="816"/>
        <v>24932.760000000002</v>
      </c>
      <c r="Z1470" s="24">
        <f t="shared" si="817"/>
        <v>0</v>
      </c>
      <c r="AA1470" s="25" t="str">
        <f t="shared" si="818"/>
        <v>N</v>
      </c>
      <c r="AB1470" s="26">
        <f t="shared" si="819"/>
        <v>0.59999999999999987</v>
      </c>
      <c r="AC1470" s="27">
        <f t="shared" si="820"/>
        <v>50000</v>
      </c>
      <c r="AD1470" s="28">
        <f t="shared" si="821"/>
        <v>200000</v>
      </c>
      <c r="AE1470" s="28">
        <f t="shared" si="822"/>
        <v>257500</v>
      </c>
      <c r="AF1470" s="28">
        <f t="shared" si="823"/>
        <v>24932.760000000002</v>
      </c>
      <c r="AG1470" s="28">
        <f t="shared" si="824"/>
        <v>0</v>
      </c>
      <c r="AH1470" s="28">
        <f t="shared" si="825"/>
        <v>24932.760000000002</v>
      </c>
      <c r="AI1470" s="28">
        <f t="shared" si="826"/>
        <v>0</v>
      </c>
      <c r="AJ1470" s="29" t="str">
        <f t="shared" si="827"/>
        <v>N</v>
      </c>
      <c r="AK1470" s="30">
        <f t="shared" si="828"/>
        <v>0</v>
      </c>
      <c r="AL1470" s="31">
        <f t="shared" si="829"/>
        <v>50000</v>
      </c>
      <c r="AM1470" s="31">
        <f t="shared" si="830"/>
        <v>200000</v>
      </c>
      <c r="AN1470" s="31">
        <f t="shared" si="831"/>
        <v>257500</v>
      </c>
      <c r="AO1470" s="31">
        <f t="shared" si="832"/>
        <v>0</v>
      </c>
      <c r="AP1470" s="31">
        <f t="shared" si="833"/>
        <v>0</v>
      </c>
      <c r="AQ1470" s="31">
        <f t="shared" si="834"/>
        <v>0</v>
      </c>
      <c r="AR1470" s="31">
        <f t="shared" si="835"/>
        <v>0</v>
      </c>
      <c r="AS1470" s="32">
        <f t="shared" si="836"/>
        <v>0</v>
      </c>
      <c r="AT1470" s="33">
        <f t="shared" si="837"/>
        <v>50000</v>
      </c>
      <c r="AU1470" s="33">
        <f t="shared" si="838"/>
        <v>200000</v>
      </c>
      <c r="AV1470" s="33">
        <v>257968</v>
      </c>
      <c r="AW1470" s="33">
        <f t="shared" si="839"/>
        <v>0</v>
      </c>
      <c r="AX1470" s="33">
        <f t="shared" si="840"/>
        <v>0</v>
      </c>
      <c r="AY1470" s="34">
        <f t="shared" si="841"/>
        <v>0</v>
      </c>
    </row>
    <row r="1471" spans="1:51" ht="15" customHeight="1" x14ac:dyDescent="0.3">
      <c r="A1471" s="166" t="s">
        <v>2676</v>
      </c>
      <c r="B1471" s="99">
        <v>12170.05</v>
      </c>
      <c r="C1471" s="99">
        <v>15563.91</v>
      </c>
      <c r="D1471" s="99">
        <v>75793.919999999998</v>
      </c>
      <c r="E1471" s="99">
        <v>74082.34</v>
      </c>
      <c r="F1471" s="137">
        <v>100000</v>
      </c>
      <c r="G1471" s="138">
        <v>0</v>
      </c>
      <c r="H1471" s="182">
        <v>46234</v>
      </c>
      <c r="I1471" s="182">
        <v>46296</v>
      </c>
      <c r="J1471" s="166">
        <v>2.7</v>
      </c>
      <c r="K1471" s="166">
        <v>1.5</v>
      </c>
      <c r="L1471" s="167" t="s">
        <v>1207</v>
      </c>
      <c r="M1471" s="168" t="s">
        <v>1203</v>
      </c>
      <c r="N1471" s="169">
        <v>0.01</v>
      </c>
      <c r="O1471" s="21">
        <f t="shared" si="806"/>
        <v>1.2000000000000002</v>
      </c>
      <c r="P1471" s="21" t="str">
        <f t="shared" si="807"/>
        <v>N</v>
      </c>
      <c r="Q1471" s="22">
        <f t="shared" si="808"/>
        <v>27733.96</v>
      </c>
      <c r="R1471" s="8" t="str">
        <f t="shared" si="809"/>
        <v>N</v>
      </c>
      <c r="S1471" s="23">
        <f t="shared" si="810"/>
        <v>1.6000000000000003</v>
      </c>
      <c r="T1471" s="24">
        <f t="shared" si="811"/>
        <v>50000</v>
      </c>
      <c r="U1471" s="24">
        <f t="shared" si="812"/>
        <v>200000</v>
      </c>
      <c r="V1471" s="24">
        <f t="shared" si="813"/>
        <v>257500</v>
      </c>
      <c r="W1471" s="24">
        <f t="shared" si="814"/>
        <v>21008.474699999999</v>
      </c>
      <c r="X1471" s="24">
        <f t="shared" si="815"/>
        <v>0</v>
      </c>
      <c r="Y1471" s="24">
        <f t="shared" si="816"/>
        <v>21008.474699999999</v>
      </c>
      <c r="Z1471" s="24">
        <f t="shared" si="817"/>
        <v>7002.8248999999996</v>
      </c>
      <c r="AA1471" s="25" t="str">
        <f t="shared" si="818"/>
        <v>N</v>
      </c>
      <c r="AB1471" s="26">
        <f t="shared" si="819"/>
        <v>0.60000000000000031</v>
      </c>
      <c r="AC1471" s="27">
        <f t="shared" si="820"/>
        <v>50000</v>
      </c>
      <c r="AD1471" s="28">
        <f t="shared" si="821"/>
        <v>200000</v>
      </c>
      <c r="AE1471" s="28">
        <f t="shared" si="822"/>
        <v>257500</v>
      </c>
      <c r="AF1471" s="28">
        <f t="shared" si="823"/>
        <v>21218.559447</v>
      </c>
      <c r="AG1471" s="28">
        <f t="shared" si="824"/>
        <v>0</v>
      </c>
      <c r="AH1471" s="28">
        <f t="shared" si="825"/>
        <v>21218.559447</v>
      </c>
      <c r="AI1471" s="28">
        <f t="shared" si="826"/>
        <v>7072.8531489999987</v>
      </c>
      <c r="AJ1471" s="29" t="str">
        <f t="shared" si="827"/>
        <v>N</v>
      </c>
      <c r="AK1471" s="30">
        <f t="shared" si="828"/>
        <v>0</v>
      </c>
      <c r="AL1471" s="31">
        <f t="shared" si="829"/>
        <v>50000</v>
      </c>
      <c r="AM1471" s="31">
        <f t="shared" si="830"/>
        <v>200000</v>
      </c>
      <c r="AN1471" s="31">
        <f t="shared" si="831"/>
        <v>257500</v>
      </c>
      <c r="AO1471" s="31">
        <f t="shared" si="832"/>
        <v>0</v>
      </c>
      <c r="AP1471" s="31">
        <f t="shared" si="833"/>
        <v>0</v>
      </c>
      <c r="AQ1471" s="31">
        <f t="shared" si="834"/>
        <v>0</v>
      </c>
      <c r="AR1471" s="31">
        <f t="shared" si="835"/>
        <v>0</v>
      </c>
      <c r="AS1471" s="32">
        <f t="shared" si="836"/>
        <v>0</v>
      </c>
      <c r="AT1471" s="33">
        <f t="shared" si="837"/>
        <v>50000</v>
      </c>
      <c r="AU1471" s="33">
        <f t="shared" si="838"/>
        <v>200000</v>
      </c>
      <c r="AV1471" s="33">
        <v>257969</v>
      </c>
      <c r="AW1471" s="33">
        <f t="shared" si="839"/>
        <v>0</v>
      </c>
      <c r="AX1471" s="33">
        <f t="shared" si="840"/>
        <v>0</v>
      </c>
      <c r="AY1471" s="34">
        <f t="shared" si="841"/>
        <v>14075.678048999998</v>
      </c>
    </row>
    <row r="1472" spans="1:51" ht="15" customHeight="1" x14ac:dyDescent="0.3">
      <c r="A1472" s="166" t="s">
        <v>2677</v>
      </c>
      <c r="B1472" s="99">
        <v>6755.41</v>
      </c>
      <c r="C1472" s="99">
        <v>1108</v>
      </c>
      <c r="D1472" s="99">
        <v>33566.980000000003</v>
      </c>
      <c r="E1472" s="99">
        <v>29836.9</v>
      </c>
      <c r="F1472" s="139">
        <v>129000</v>
      </c>
      <c r="G1472" s="138">
        <v>12500</v>
      </c>
      <c r="H1472" s="182">
        <v>46434</v>
      </c>
      <c r="I1472" s="182">
        <v>46524</v>
      </c>
      <c r="J1472" s="166">
        <v>1.7</v>
      </c>
      <c r="K1472" s="166">
        <v>1.1000000000000001</v>
      </c>
      <c r="L1472" s="167" t="s">
        <v>1206</v>
      </c>
      <c r="M1472" s="168" t="s">
        <v>1204</v>
      </c>
      <c r="N1472" s="169">
        <v>0.03</v>
      </c>
      <c r="O1472" s="21">
        <f t="shared" si="806"/>
        <v>0.59999999999999987</v>
      </c>
      <c r="P1472" s="21" t="str">
        <f t="shared" si="807"/>
        <v>N</v>
      </c>
      <c r="Q1472" s="22">
        <f t="shared" si="808"/>
        <v>7863.41</v>
      </c>
      <c r="R1472" s="8" t="str">
        <f t="shared" si="809"/>
        <v>N</v>
      </c>
      <c r="S1472" s="23">
        <f t="shared" si="810"/>
        <v>1.1999999999999997</v>
      </c>
      <c r="T1472" s="24">
        <f t="shared" si="811"/>
        <v>20500</v>
      </c>
      <c r="U1472" s="24">
        <f t="shared" si="812"/>
        <v>100000</v>
      </c>
      <c r="V1472" s="24">
        <f t="shared" si="813"/>
        <v>257500</v>
      </c>
      <c r="W1472" s="24">
        <f t="shared" si="814"/>
        <v>4049.6561500000003</v>
      </c>
      <c r="X1472" s="24">
        <f t="shared" si="815"/>
        <v>0</v>
      </c>
      <c r="Y1472" s="24">
        <f t="shared" si="816"/>
        <v>4049.6561500000003</v>
      </c>
      <c r="Z1472" s="24">
        <f t="shared" si="817"/>
        <v>4049.6561500000003</v>
      </c>
      <c r="AA1472" s="25" t="str">
        <f t="shared" si="818"/>
        <v>N</v>
      </c>
      <c r="AB1472" s="26">
        <f t="shared" si="819"/>
        <v>0.19999999999999973</v>
      </c>
      <c r="AC1472" s="27">
        <f t="shared" si="820"/>
        <v>20500</v>
      </c>
      <c r="AD1472" s="28">
        <f t="shared" si="821"/>
        <v>100000</v>
      </c>
      <c r="AE1472" s="28">
        <f t="shared" si="822"/>
        <v>257500</v>
      </c>
      <c r="AF1472" s="28">
        <f t="shared" si="823"/>
        <v>4171.1458345000001</v>
      </c>
      <c r="AG1472" s="28">
        <f t="shared" si="824"/>
        <v>0</v>
      </c>
      <c r="AH1472" s="28">
        <f t="shared" si="825"/>
        <v>4171.1458345000001</v>
      </c>
      <c r="AI1472" s="28">
        <f t="shared" si="826"/>
        <v>4171.1458345000001</v>
      </c>
      <c r="AJ1472" s="29" t="str">
        <f t="shared" si="827"/>
        <v>N</v>
      </c>
      <c r="AK1472" s="30">
        <f t="shared" si="828"/>
        <v>0</v>
      </c>
      <c r="AL1472" s="31">
        <f t="shared" si="829"/>
        <v>20500</v>
      </c>
      <c r="AM1472" s="31">
        <f t="shared" si="830"/>
        <v>100000</v>
      </c>
      <c r="AN1472" s="31">
        <f t="shared" si="831"/>
        <v>257500</v>
      </c>
      <c r="AO1472" s="31">
        <f t="shared" si="832"/>
        <v>0</v>
      </c>
      <c r="AP1472" s="31">
        <f t="shared" si="833"/>
        <v>0</v>
      </c>
      <c r="AQ1472" s="31">
        <f t="shared" si="834"/>
        <v>0</v>
      </c>
      <c r="AR1472" s="31">
        <f t="shared" si="835"/>
        <v>0</v>
      </c>
      <c r="AS1472" s="32">
        <f t="shared" si="836"/>
        <v>0</v>
      </c>
      <c r="AT1472" s="33">
        <f t="shared" si="837"/>
        <v>20500</v>
      </c>
      <c r="AU1472" s="33">
        <f t="shared" si="838"/>
        <v>100000</v>
      </c>
      <c r="AV1472" s="33">
        <v>257970</v>
      </c>
      <c r="AW1472" s="33">
        <f t="shared" si="839"/>
        <v>0</v>
      </c>
      <c r="AX1472" s="33">
        <f t="shared" si="840"/>
        <v>0</v>
      </c>
      <c r="AY1472" s="34">
        <f t="shared" si="841"/>
        <v>8220.8019844999999</v>
      </c>
    </row>
    <row r="1473" spans="1:51" ht="15" customHeight="1" x14ac:dyDescent="0.3">
      <c r="A1473" s="166" t="s">
        <v>2678</v>
      </c>
      <c r="B1473" s="99">
        <v>8556.94</v>
      </c>
      <c r="C1473" s="99">
        <v>9187.0300000000007</v>
      </c>
      <c r="D1473" s="99">
        <v>49611.88</v>
      </c>
      <c r="E1473" s="99">
        <v>48719.16</v>
      </c>
      <c r="F1473" s="139">
        <v>77000</v>
      </c>
      <c r="G1473" s="138">
        <v>0</v>
      </c>
      <c r="H1473" s="182">
        <v>46225</v>
      </c>
      <c r="I1473" s="182">
        <v>46241</v>
      </c>
      <c r="J1473" s="166">
        <v>4</v>
      </c>
      <c r="K1473" s="166">
        <v>0.8</v>
      </c>
      <c r="L1473" s="167" t="s">
        <v>1206</v>
      </c>
      <c r="M1473" s="168" t="s">
        <v>1204</v>
      </c>
      <c r="N1473" s="169">
        <v>2.7E-2</v>
      </c>
      <c r="O1473" s="21">
        <f t="shared" si="806"/>
        <v>3.2</v>
      </c>
      <c r="P1473" s="21" t="str">
        <f t="shared" si="807"/>
        <v>N</v>
      </c>
      <c r="Q1473" s="22">
        <f t="shared" si="808"/>
        <v>17743.97</v>
      </c>
      <c r="R1473" s="8" t="str">
        <f t="shared" si="809"/>
        <v>N</v>
      </c>
      <c r="S1473" s="23">
        <f t="shared" si="810"/>
        <v>6.4</v>
      </c>
      <c r="T1473" s="24">
        <f t="shared" si="811"/>
        <v>20500</v>
      </c>
      <c r="U1473" s="24">
        <f t="shared" si="812"/>
        <v>100000</v>
      </c>
      <c r="V1473" s="24">
        <f t="shared" si="813"/>
        <v>257500</v>
      </c>
      <c r="W1473" s="24">
        <f t="shared" si="814"/>
        <v>9111.5285949999998</v>
      </c>
      <c r="X1473" s="24">
        <f t="shared" si="815"/>
        <v>0</v>
      </c>
      <c r="Y1473" s="24">
        <f t="shared" si="816"/>
        <v>9111.5285949999998</v>
      </c>
      <c r="Z1473" s="24">
        <f t="shared" si="817"/>
        <v>9111.5285949999998</v>
      </c>
      <c r="AA1473" s="25" t="str">
        <f t="shared" si="818"/>
        <v>N</v>
      </c>
      <c r="AB1473" s="26">
        <f t="shared" si="819"/>
        <v>5.4</v>
      </c>
      <c r="AC1473" s="27">
        <f t="shared" si="820"/>
        <v>20500</v>
      </c>
      <c r="AD1473" s="28">
        <f t="shared" si="821"/>
        <v>100000</v>
      </c>
      <c r="AE1473" s="28">
        <f t="shared" si="822"/>
        <v>257500</v>
      </c>
      <c r="AF1473" s="28">
        <f t="shared" si="823"/>
        <v>9357.5398670649993</v>
      </c>
      <c r="AG1473" s="28">
        <f t="shared" si="824"/>
        <v>0</v>
      </c>
      <c r="AH1473" s="28">
        <f t="shared" si="825"/>
        <v>9357.5398670649993</v>
      </c>
      <c r="AI1473" s="28">
        <f t="shared" si="826"/>
        <v>9357.5398670649993</v>
      </c>
      <c r="AJ1473" s="29" t="str">
        <f t="shared" si="827"/>
        <v>N</v>
      </c>
      <c r="AK1473" s="30">
        <f t="shared" si="828"/>
        <v>4.4000000000000004</v>
      </c>
      <c r="AL1473" s="31">
        <f t="shared" si="829"/>
        <v>20500</v>
      </c>
      <c r="AM1473" s="31">
        <f t="shared" si="830"/>
        <v>100000</v>
      </c>
      <c r="AN1473" s="31">
        <f t="shared" si="831"/>
        <v>257500</v>
      </c>
      <c r="AO1473" s="31">
        <f t="shared" si="832"/>
        <v>9610.1934434757532</v>
      </c>
      <c r="AP1473" s="31">
        <f t="shared" si="833"/>
        <v>0</v>
      </c>
      <c r="AQ1473" s="31">
        <f t="shared" si="834"/>
        <v>9610.1934434757532</v>
      </c>
      <c r="AR1473" s="31">
        <f t="shared" si="835"/>
        <v>9610.1934434757532</v>
      </c>
      <c r="AS1473" s="32">
        <f t="shared" si="836"/>
        <v>3.4000000000000004</v>
      </c>
      <c r="AT1473" s="33">
        <f t="shared" si="837"/>
        <v>20500</v>
      </c>
      <c r="AU1473" s="33">
        <f t="shared" si="838"/>
        <v>100000</v>
      </c>
      <c r="AV1473" s="33">
        <v>257971</v>
      </c>
      <c r="AW1473" s="33">
        <f t="shared" si="839"/>
        <v>9869.6686664495974</v>
      </c>
      <c r="AX1473" s="33">
        <f t="shared" si="840"/>
        <v>9869.6686664495974</v>
      </c>
      <c r="AY1473" s="34">
        <f t="shared" si="841"/>
        <v>37948.93057199035</v>
      </c>
    </row>
    <row r="1474" spans="1:51" ht="15" customHeight="1" x14ac:dyDescent="0.3">
      <c r="A1474" s="166" t="s">
        <v>2679</v>
      </c>
      <c r="B1474" s="99">
        <v>11818.45</v>
      </c>
      <c r="C1474" s="99">
        <v>1785.91</v>
      </c>
      <c r="D1474" s="99">
        <v>32065.200000000001</v>
      </c>
      <c r="E1474" s="99">
        <v>28974.52</v>
      </c>
      <c r="F1474" s="139">
        <v>150000</v>
      </c>
      <c r="G1474" s="138">
        <v>12500</v>
      </c>
      <c r="H1474" s="182">
        <v>46556</v>
      </c>
      <c r="I1474" s="182">
        <v>46601</v>
      </c>
      <c r="J1474" s="166">
        <v>2.6</v>
      </c>
      <c r="K1474" s="166">
        <v>2</v>
      </c>
      <c r="L1474" s="167" t="s">
        <v>1206</v>
      </c>
      <c r="M1474" s="168" t="s">
        <v>1205</v>
      </c>
      <c r="N1474" s="169">
        <v>0.06</v>
      </c>
      <c r="O1474" s="21">
        <f t="shared" si="806"/>
        <v>0.60000000000000009</v>
      </c>
      <c r="P1474" s="21" t="str">
        <f t="shared" si="807"/>
        <v>N</v>
      </c>
      <c r="Q1474" s="22">
        <f t="shared" si="808"/>
        <v>13604.36</v>
      </c>
      <c r="R1474" s="8" t="str">
        <f t="shared" si="809"/>
        <v>N</v>
      </c>
      <c r="S1474" s="23">
        <f t="shared" si="810"/>
        <v>0.60000000000000009</v>
      </c>
      <c r="T1474" s="24">
        <f t="shared" si="811"/>
        <v>20500</v>
      </c>
      <c r="U1474" s="24">
        <f t="shared" si="812"/>
        <v>100000</v>
      </c>
      <c r="V1474" s="24">
        <f t="shared" si="813"/>
        <v>257500</v>
      </c>
      <c r="W1474" s="24">
        <f t="shared" si="814"/>
        <v>14420.621600000002</v>
      </c>
      <c r="X1474" s="24">
        <f t="shared" si="815"/>
        <v>0</v>
      </c>
      <c r="Y1474" s="24">
        <f t="shared" si="816"/>
        <v>14420.621600000002</v>
      </c>
      <c r="Z1474" s="24">
        <f t="shared" si="817"/>
        <v>0</v>
      </c>
      <c r="AA1474" s="25" t="str">
        <f t="shared" si="818"/>
        <v>N</v>
      </c>
      <c r="AB1474" s="26">
        <f t="shared" si="819"/>
        <v>0</v>
      </c>
      <c r="AC1474" s="27">
        <f t="shared" si="820"/>
        <v>20500</v>
      </c>
      <c r="AD1474" s="28">
        <f t="shared" si="821"/>
        <v>100000</v>
      </c>
      <c r="AE1474" s="28">
        <f t="shared" si="822"/>
        <v>257500</v>
      </c>
      <c r="AF1474" s="28">
        <f t="shared" si="823"/>
        <v>0</v>
      </c>
      <c r="AG1474" s="28">
        <f t="shared" si="824"/>
        <v>0</v>
      </c>
      <c r="AH1474" s="28">
        <f t="shared" si="825"/>
        <v>0</v>
      </c>
      <c r="AI1474" s="28">
        <f t="shared" si="826"/>
        <v>0</v>
      </c>
      <c r="AJ1474" s="29" t="str">
        <f t="shared" si="827"/>
        <v>N</v>
      </c>
      <c r="AK1474" s="30">
        <f t="shared" si="828"/>
        <v>0</v>
      </c>
      <c r="AL1474" s="31">
        <f t="shared" si="829"/>
        <v>20500</v>
      </c>
      <c r="AM1474" s="31">
        <f t="shared" si="830"/>
        <v>100000</v>
      </c>
      <c r="AN1474" s="31">
        <f t="shared" si="831"/>
        <v>257500</v>
      </c>
      <c r="AO1474" s="31">
        <f t="shared" si="832"/>
        <v>0</v>
      </c>
      <c r="AP1474" s="31">
        <f t="shared" si="833"/>
        <v>0</v>
      </c>
      <c r="AQ1474" s="31">
        <f t="shared" si="834"/>
        <v>0</v>
      </c>
      <c r="AR1474" s="31">
        <f t="shared" si="835"/>
        <v>0</v>
      </c>
      <c r="AS1474" s="32">
        <f t="shared" si="836"/>
        <v>0</v>
      </c>
      <c r="AT1474" s="33">
        <f t="shared" si="837"/>
        <v>20500</v>
      </c>
      <c r="AU1474" s="33">
        <f t="shared" si="838"/>
        <v>100000</v>
      </c>
      <c r="AV1474" s="33">
        <v>257972</v>
      </c>
      <c r="AW1474" s="33">
        <f t="shared" si="839"/>
        <v>0</v>
      </c>
      <c r="AX1474" s="33">
        <f t="shared" si="840"/>
        <v>0</v>
      </c>
      <c r="AY1474" s="34">
        <f t="shared" si="841"/>
        <v>0</v>
      </c>
    </row>
    <row r="1475" spans="1:51" ht="15" customHeight="1" x14ac:dyDescent="0.3">
      <c r="A1475" s="166" t="s">
        <v>2680</v>
      </c>
      <c r="B1475" s="99">
        <v>16023.28</v>
      </c>
      <c r="C1475" s="99">
        <v>31849.08</v>
      </c>
      <c r="D1475" s="99">
        <v>85392.89</v>
      </c>
      <c r="E1475" s="99">
        <v>83584.649999999994</v>
      </c>
      <c r="F1475" s="139">
        <v>66000</v>
      </c>
      <c r="G1475" s="138">
        <v>0</v>
      </c>
      <c r="H1475" s="182">
        <v>46219</v>
      </c>
      <c r="I1475" s="182">
        <v>46237</v>
      </c>
      <c r="J1475" s="166">
        <v>3.7</v>
      </c>
      <c r="K1475" s="166">
        <v>1.6</v>
      </c>
      <c r="L1475" s="167" t="s">
        <v>1206</v>
      </c>
      <c r="M1475" s="168" t="s">
        <v>1204</v>
      </c>
      <c r="N1475" s="169">
        <v>0.01</v>
      </c>
      <c r="O1475" s="21">
        <f t="shared" si="806"/>
        <v>2.1</v>
      </c>
      <c r="P1475" s="21" t="str">
        <f t="shared" si="807"/>
        <v>N</v>
      </c>
      <c r="Q1475" s="22">
        <f t="shared" si="808"/>
        <v>47872.36</v>
      </c>
      <c r="R1475" s="8" t="str">
        <f t="shared" si="809"/>
        <v>N</v>
      </c>
      <c r="S1475" s="23">
        <f t="shared" si="810"/>
        <v>4.2</v>
      </c>
      <c r="T1475" s="24">
        <f t="shared" si="811"/>
        <v>20500</v>
      </c>
      <c r="U1475" s="24">
        <f t="shared" si="812"/>
        <v>100000</v>
      </c>
      <c r="V1475" s="24">
        <f t="shared" si="813"/>
        <v>257500</v>
      </c>
      <c r="W1475" s="24">
        <f t="shared" si="814"/>
        <v>7303.5550000000003</v>
      </c>
      <c r="X1475" s="24">
        <f t="shared" si="815"/>
        <v>0</v>
      </c>
      <c r="Y1475" s="24">
        <f t="shared" si="816"/>
        <v>7303.5550000000003</v>
      </c>
      <c r="Z1475" s="24">
        <f t="shared" si="817"/>
        <v>41047.528599999998</v>
      </c>
      <c r="AA1475" s="25" t="str">
        <f t="shared" si="818"/>
        <v>N</v>
      </c>
      <c r="AB1475" s="26">
        <f t="shared" si="819"/>
        <v>3.2</v>
      </c>
      <c r="AC1475" s="27">
        <f t="shared" si="820"/>
        <v>20500</v>
      </c>
      <c r="AD1475" s="28">
        <f t="shared" si="821"/>
        <v>100000</v>
      </c>
      <c r="AE1475" s="28">
        <f t="shared" si="822"/>
        <v>257500</v>
      </c>
      <c r="AF1475" s="28">
        <f t="shared" si="823"/>
        <v>3651.7775000000001</v>
      </c>
      <c r="AG1475" s="28">
        <f t="shared" si="824"/>
        <v>0</v>
      </c>
      <c r="AH1475" s="28">
        <f t="shared" si="825"/>
        <v>3651.7775000000001</v>
      </c>
      <c r="AI1475" s="28">
        <f t="shared" si="826"/>
        <v>45182.816936000003</v>
      </c>
      <c r="AJ1475" s="29" t="str">
        <f t="shared" si="827"/>
        <v>N</v>
      </c>
      <c r="AK1475" s="30">
        <f t="shared" si="828"/>
        <v>2.2000000000000002</v>
      </c>
      <c r="AL1475" s="31">
        <f t="shared" si="829"/>
        <v>20500</v>
      </c>
      <c r="AM1475" s="31">
        <f t="shared" si="830"/>
        <v>100000</v>
      </c>
      <c r="AN1475" s="31">
        <f t="shared" si="831"/>
        <v>257500</v>
      </c>
      <c r="AO1475" s="31">
        <f t="shared" si="832"/>
        <v>0</v>
      </c>
      <c r="AP1475" s="31">
        <f t="shared" si="833"/>
        <v>0</v>
      </c>
      <c r="AQ1475" s="31">
        <f t="shared" si="834"/>
        <v>0</v>
      </c>
      <c r="AR1475" s="31">
        <f t="shared" si="835"/>
        <v>49322.94038036</v>
      </c>
      <c r="AS1475" s="32">
        <f t="shared" si="836"/>
        <v>1.2000000000000002</v>
      </c>
      <c r="AT1475" s="33">
        <f t="shared" si="837"/>
        <v>20500</v>
      </c>
      <c r="AU1475" s="33">
        <f t="shared" si="838"/>
        <v>100000</v>
      </c>
      <c r="AV1475" s="33">
        <v>257973</v>
      </c>
      <c r="AW1475" s="33">
        <f t="shared" si="839"/>
        <v>1825.8887500000001</v>
      </c>
      <c r="AX1475" s="33">
        <f t="shared" si="840"/>
        <v>47990.2810341636</v>
      </c>
      <c r="AY1475" s="34">
        <f t="shared" si="841"/>
        <v>183543.56695052361</v>
      </c>
    </row>
    <row r="1476" spans="1:51" ht="15" customHeight="1" x14ac:dyDescent="0.3">
      <c r="A1476" s="166" t="s">
        <v>2681</v>
      </c>
      <c r="B1476" s="99">
        <v>10925.86</v>
      </c>
      <c r="C1476" s="99">
        <v>25487.03</v>
      </c>
      <c r="D1476" s="99">
        <v>107931.65</v>
      </c>
      <c r="E1476" s="99">
        <v>103199.37</v>
      </c>
      <c r="F1476" s="139">
        <v>90000</v>
      </c>
      <c r="G1476" s="138">
        <v>24444</v>
      </c>
      <c r="H1476" s="182">
        <v>46272</v>
      </c>
      <c r="I1476" s="182">
        <v>46311</v>
      </c>
      <c r="J1476" s="166">
        <v>2.8</v>
      </c>
      <c r="K1476" s="166">
        <v>0.4</v>
      </c>
      <c r="L1476" s="167" t="s">
        <v>1207</v>
      </c>
      <c r="M1476" s="168" t="s">
        <v>1205</v>
      </c>
      <c r="N1476" s="169">
        <v>0.02</v>
      </c>
      <c r="O1476" s="21">
        <f t="shared" si="806"/>
        <v>2.4</v>
      </c>
      <c r="P1476" s="21" t="str">
        <f t="shared" si="807"/>
        <v>N</v>
      </c>
      <c r="Q1476" s="22">
        <f t="shared" si="808"/>
        <v>36412.89</v>
      </c>
      <c r="R1476" s="8" t="str">
        <f t="shared" si="809"/>
        <v>N</v>
      </c>
      <c r="S1476" s="23">
        <f t="shared" si="810"/>
        <v>2.4</v>
      </c>
      <c r="T1476" s="24">
        <f t="shared" si="811"/>
        <v>50000</v>
      </c>
      <c r="U1476" s="24">
        <f t="shared" si="812"/>
        <v>200000</v>
      </c>
      <c r="V1476" s="24">
        <f t="shared" si="813"/>
        <v>257500</v>
      </c>
      <c r="W1476" s="24">
        <f t="shared" si="814"/>
        <v>37141.147799999999</v>
      </c>
      <c r="X1476" s="24">
        <f t="shared" si="815"/>
        <v>0</v>
      </c>
      <c r="Y1476" s="24">
        <f t="shared" si="816"/>
        <v>37141.147799999999</v>
      </c>
      <c r="Z1476" s="24">
        <f t="shared" si="817"/>
        <v>0</v>
      </c>
      <c r="AA1476" s="25" t="str">
        <f t="shared" si="818"/>
        <v>N</v>
      </c>
      <c r="AB1476" s="26">
        <f t="shared" si="819"/>
        <v>1.4</v>
      </c>
      <c r="AC1476" s="27">
        <f t="shared" si="820"/>
        <v>50000</v>
      </c>
      <c r="AD1476" s="28">
        <f t="shared" si="821"/>
        <v>200000</v>
      </c>
      <c r="AE1476" s="28">
        <f t="shared" si="822"/>
        <v>257500</v>
      </c>
      <c r="AF1476" s="28">
        <f t="shared" si="823"/>
        <v>37883.970756000002</v>
      </c>
      <c r="AG1476" s="28">
        <f t="shared" si="824"/>
        <v>0</v>
      </c>
      <c r="AH1476" s="28">
        <f t="shared" si="825"/>
        <v>37883.970756000002</v>
      </c>
      <c r="AI1476" s="28">
        <f t="shared" si="826"/>
        <v>0</v>
      </c>
      <c r="AJ1476" s="29" t="str">
        <f t="shared" si="827"/>
        <v>N</v>
      </c>
      <c r="AK1476" s="30">
        <f t="shared" si="828"/>
        <v>0.39999999999999991</v>
      </c>
      <c r="AL1476" s="31">
        <f t="shared" si="829"/>
        <v>50000</v>
      </c>
      <c r="AM1476" s="31">
        <f t="shared" si="830"/>
        <v>200000</v>
      </c>
      <c r="AN1476" s="31">
        <f t="shared" si="831"/>
        <v>257500</v>
      </c>
      <c r="AO1476" s="31">
        <f t="shared" si="832"/>
        <v>38641.650171120004</v>
      </c>
      <c r="AP1476" s="31">
        <f t="shared" si="833"/>
        <v>0</v>
      </c>
      <c r="AQ1476" s="31">
        <f t="shared" si="834"/>
        <v>38641.650171120004</v>
      </c>
      <c r="AR1476" s="31">
        <f t="shared" si="835"/>
        <v>0</v>
      </c>
      <c r="AS1476" s="32">
        <f t="shared" si="836"/>
        <v>0</v>
      </c>
      <c r="AT1476" s="33">
        <f t="shared" si="837"/>
        <v>50000</v>
      </c>
      <c r="AU1476" s="33">
        <f t="shared" si="838"/>
        <v>200000</v>
      </c>
      <c r="AV1476" s="33">
        <v>257974</v>
      </c>
      <c r="AW1476" s="33">
        <f t="shared" si="839"/>
        <v>0</v>
      </c>
      <c r="AX1476" s="33">
        <f t="shared" si="840"/>
        <v>0</v>
      </c>
      <c r="AY1476" s="34">
        <f t="shared" si="841"/>
        <v>0</v>
      </c>
    </row>
    <row r="1477" spans="1:51" ht="15" customHeight="1" x14ac:dyDescent="0.3">
      <c r="A1477" s="166" t="s">
        <v>2682</v>
      </c>
      <c r="B1477" s="99">
        <v>16221.2</v>
      </c>
      <c r="C1477" s="99">
        <v>12372.42</v>
      </c>
      <c r="D1477" s="99">
        <v>95072.7</v>
      </c>
      <c r="E1477" s="99">
        <v>90764.18</v>
      </c>
      <c r="F1477" s="139">
        <v>90000</v>
      </c>
      <c r="G1477" s="138">
        <v>0</v>
      </c>
      <c r="H1477" s="182">
        <v>46298</v>
      </c>
      <c r="I1477" s="182">
        <v>46364</v>
      </c>
      <c r="J1477" s="166">
        <v>3.5</v>
      </c>
      <c r="K1477" s="166">
        <v>3.4</v>
      </c>
      <c r="L1477" s="167" t="s">
        <v>1207</v>
      </c>
      <c r="M1477" s="168" t="s">
        <v>1203</v>
      </c>
      <c r="N1477" s="169">
        <v>0.02</v>
      </c>
      <c r="O1477" s="21">
        <f t="shared" ref="O1477:O1540" si="842">MAX(0, J1477-K1477)</f>
        <v>0.10000000000000009</v>
      </c>
      <c r="P1477" s="21" t="str">
        <f t="shared" ref="P1477:P1540" si="843">IF(
  AND(
    I1477 &gt;= H1477 - 10,
    I1477 &lt;= DATE(2026,6,30),
    O1477 &gt; 0
  ),
  "Y",
  "N"
)</f>
        <v>N</v>
      </c>
      <c r="Q1477" s="22">
        <f t="shared" ref="Q1477:Q1540" si="844">B1477+C1477</f>
        <v>28593.620000000003</v>
      </c>
      <c r="R1477" s="8" t="str">
        <f t="shared" ref="R1477:R1540" si="845">IF(AND(P1477="Y",O1477&gt;0),"Y","N")</f>
        <v>N</v>
      </c>
      <c r="S1477" s="23">
        <f t="shared" ref="S1477:S1540" si="846">MAX(0,(O1477/M1477))</f>
        <v>0.13333333333333344</v>
      </c>
      <c r="T1477" s="24">
        <f t="shared" ref="T1477:T1540" si="847">IF(R1477="Y",(20500+G1477),IF(AND(R1477="N",L1477="G"),20500,IF(AND(R1477="N",L1477="P"),50000,IF(AND(R1477="",L1477="G"),20500,IF(AND(R1477="",L1477="P"),50000,"")))))</f>
        <v>50000</v>
      </c>
      <c r="U1477" s="24">
        <f t="shared" ref="U1477:U1540" si="848">IF(AND(R1477="Y",G1477&gt;0),224000,IF(AND(R1477="Y",G1477=0),138500,IF(AND(R1477="N",L1477="G"),100000,IF(AND(R1477="N",L1477=""),100000,IF(AND(R1477="N",L1477="P"),200000,"")))))</f>
        <v>200000</v>
      </c>
      <c r="V1477" s="24">
        <f t="shared" ref="V1477:V1540" si="849">IF(R1477="Y",U1477,IF(R1477="N",257500,IF(R1477="",257500,)))</f>
        <v>257500</v>
      </c>
      <c r="W1477" s="24">
        <f t="shared" ref="W1477:W1540" si="850">IF(
  M1477&lt;0.5,
  0,
  MAX(
    0,
    IF(
      S1477=0,
      0,
      IF(
        R1477="Y",
        MIN(Q1477*(1+N1477), T1477, U1477-E1477, V1477-E1477),
        MIN(Q1477*(1+N1477), T1477, U1477-D1477, V1477-F1477)
      )
    )
  ) * M1477
)</f>
        <v>21874.119300000002</v>
      </c>
      <c r="X1477" s="24">
        <f t="shared" ref="X1477:X1540" si="851">IF(
  M1477&lt;0.5,
  0,
  MAX(
    0,
    IF(
      S1477=0,
      0,
      IF(
        R1477="Y",
        (Q1477*(1+N1477)-W1477),
        0
      )
    )
  ) * M1477
)</f>
        <v>0</v>
      </c>
      <c r="Y1477" s="24">
        <f t="shared" ref="Y1477:Y1540" si="852">W1477+X1477</f>
        <v>21874.119300000002</v>
      </c>
      <c r="Z1477" s="24">
        <f t="shared" ref="Z1477:Z1540" si="853">IF(S1477=0, 0, MAX(0, (Q1477*(1+N1477))-Y1477))</f>
        <v>7291.3731000000007</v>
      </c>
      <c r="AA1477" s="25" t="str">
        <f t="shared" ref="AA1477:AA1540" si="854">IF(AND(P1477="Y",O1477&gt;1),"Y","N")</f>
        <v>N</v>
      </c>
      <c r="AB1477" s="26">
        <f t="shared" ref="AB1477:AB1540" si="855">MAX(0,(S1477-1))</f>
        <v>0</v>
      </c>
      <c r="AC1477" s="27">
        <f t="shared" ref="AC1477:AC1540" si="856">IF(AA1477="Y",(20500+G1477),IF(AND(AA1477="N",L1477="G"),20500,IF(AND(AA1477="N",L1477="P"),50000,IF(AND(AA1477="",L1477="G"),20500,IF(AND(AA1477="",L1477="P"),50000,"")))))</f>
        <v>50000</v>
      </c>
      <c r="AD1477" s="28">
        <f t="shared" ref="AD1477:AD1540" si="857">IF(AND(AA1477="Y",G1477&gt;0),224000,IF(AND(AA1477="Y",G1477=0),138500,IF(AND(AA1477="N",L1477="G"),100000,IF(AND(AA1477="N",L1477=""),100000,IF(AND(AA1477="N",L1477="P"),200000,"")))))</f>
        <v>200000</v>
      </c>
      <c r="AE1477" s="28">
        <f t="shared" ref="AE1477:AE1540" si="858">IF(AA1477="Y",AD1477,IF(AA1477="N",257500,IF(AA1477="",257500,)))</f>
        <v>257500</v>
      </c>
      <c r="AF1477" s="28">
        <f t="shared" ref="AF1477:AF1540" si="859">IF(
  M1477&lt;0.5,
  0,
  MAX(
    0,
    IF(
      AB1477=0,
      0,
      IF(
        AA1477="Y",
        MIN(Q1477*(1+N1477)*(1+N1477), AC1477, AD1477-E1477-W1477, AE1477-E1477-W1477),
        MIN(Q1477*(1+N1477)*(1+N1477), AC1477, AD1477-D1477-W1477, AE1477-F1477-W1477)
      )
    )
  ) * M1477
)</f>
        <v>0</v>
      </c>
      <c r="AG1477" s="28">
        <f t="shared" ref="AG1477:AG1540" si="860">IF(
  M1477&lt;0.5,
  0,
  MAX(
    0,
    IF(
      AB1477=0,
      0,
      IF(
        AA1477="Y",
        (Q1477*(1+N1477)*(1+N1477)-AF1477),
        0
      )
    )
  ) * M1477
)</f>
        <v>0</v>
      </c>
      <c r="AH1477" s="28">
        <f t="shared" ref="AH1477:AH1540" si="861">AF1477+AG1477</f>
        <v>0</v>
      </c>
      <c r="AI1477" s="28">
        <f t="shared" ref="AI1477:AI1540" si="862">IF(AB1477=0, 0, MAX(0, (Q1477*(1+N1477)*(1+N1477)) - AH1477))</f>
        <v>0</v>
      </c>
      <c r="AJ1477" s="29" t="str">
        <f t="shared" ref="AJ1477:AJ1540" si="863">IF(AND(P1477="Y",O1477&gt;2),"Y","N")</f>
        <v>N</v>
      </c>
      <c r="AK1477" s="30">
        <f t="shared" si="828"/>
        <v>0</v>
      </c>
      <c r="AL1477" s="31">
        <f t="shared" si="829"/>
        <v>50000</v>
      </c>
      <c r="AM1477" s="31">
        <f t="shared" si="830"/>
        <v>200000</v>
      </c>
      <c r="AN1477" s="31">
        <f t="shared" si="831"/>
        <v>257500</v>
      </c>
      <c r="AO1477" s="31">
        <f t="shared" si="832"/>
        <v>0</v>
      </c>
      <c r="AP1477" s="31">
        <f t="shared" si="833"/>
        <v>0</v>
      </c>
      <c r="AQ1477" s="31">
        <f t="shared" si="834"/>
        <v>0</v>
      </c>
      <c r="AR1477" s="31">
        <f t="shared" si="835"/>
        <v>0</v>
      </c>
      <c r="AS1477" s="32">
        <f t="shared" si="836"/>
        <v>0</v>
      </c>
      <c r="AT1477" s="33">
        <f t="shared" si="837"/>
        <v>50000</v>
      </c>
      <c r="AU1477" s="33">
        <f t="shared" si="838"/>
        <v>200000</v>
      </c>
      <c r="AV1477" s="33">
        <v>257975</v>
      </c>
      <c r="AW1477" s="33">
        <f t="shared" si="839"/>
        <v>0</v>
      </c>
      <c r="AX1477" s="33">
        <f t="shared" si="840"/>
        <v>0</v>
      </c>
      <c r="AY1477" s="34">
        <f t="shared" si="841"/>
        <v>7291.3731000000007</v>
      </c>
    </row>
    <row r="1478" spans="1:51" ht="15" customHeight="1" x14ac:dyDescent="0.3">
      <c r="A1478" s="166" t="s">
        <v>2683</v>
      </c>
      <c r="B1478" s="99">
        <v>6592.64</v>
      </c>
      <c r="C1478" s="99">
        <v>6997.24</v>
      </c>
      <c r="D1478" s="99">
        <v>63548.63</v>
      </c>
      <c r="E1478" s="99">
        <v>60291.54</v>
      </c>
      <c r="F1478" s="139">
        <v>105000</v>
      </c>
      <c r="G1478" s="138">
        <v>12500</v>
      </c>
      <c r="H1478" s="182">
        <v>46294</v>
      </c>
      <c r="I1478" s="182">
        <v>46369</v>
      </c>
      <c r="J1478" s="166">
        <v>3.4</v>
      </c>
      <c r="K1478" s="166">
        <v>1.6</v>
      </c>
      <c r="L1478" s="167" t="s">
        <v>1207</v>
      </c>
      <c r="M1478" s="168" t="s">
        <v>1204</v>
      </c>
      <c r="N1478" s="169">
        <v>0.02</v>
      </c>
      <c r="O1478" s="21">
        <f t="shared" si="842"/>
        <v>1.7999999999999998</v>
      </c>
      <c r="P1478" s="21" t="str">
        <f t="shared" si="843"/>
        <v>N</v>
      </c>
      <c r="Q1478" s="22">
        <f t="shared" si="844"/>
        <v>13589.880000000001</v>
      </c>
      <c r="R1478" s="8" t="str">
        <f t="shared" si="845"/>
        <v>N</v>
      </c>
      <c r="S1478" s="23">
        <f t="shared" si="846"/>
        <v>3.5999999999999996</v>
      </c>
      <c r="T1478" s="24">
        <f t="shared" si="847"/>
        <v>50000</v>
      </c>
      <c r="U1478" s="24">
        <f t="shared" si="848"/>
        <v>200000</v>
      </c>
      <c r="V1478" s="24">
        <f t="shared" si="849"/>
        <v>257500</v>
      </c>
      <c r="W1478" s="24">
        <f t="shared" si="850"/>
        <v>6930.8388000000004</v>
      </c>
      <c r="X1478" s="24">
        <f t="shared" si="851"/>
        <v>0</v>
      </c>
      <c r="Y1478" s="24">
        <f t="shared" si="852"/>
        <v>6930.8388000000004</v>
      </c>
      <c r="Z1478" s="24">
        <f t="shared" si="853"/>
        <v>6930.8388000000004</v>
      </c>
      <c r="AA1478" s="25" t="str">
        <f t="shared" si="854"/>
        <v>N</v>
      </c>
      <c r="AB1478" s="26">
        <f t="shared" si="855"/>
        <v>2.5999999999999996</v>
      </c>
      <c r="AC1478" s="27">
        <f t="shared" si="856"/>
        <v>50000</v>
      </c>
      <c r="AD1478" s="28">
        <f t="shared" si="857"/>
        <v>200000</v>
      </c>
      <c r="AE1478" s="28">
        <f t="shared" si="858"/>
        <v>257500</v>
      </c>
      <c r="AF1478" s="28">
        <f t="shared" si="859"/>
        <v>7069.4555760000003</v>
      </c>
      <c r="AG1478" s="28">
        <f t="shared" si="860"/>
        <v>0</v>
      </c>
      <c r="AH1478" s="28">
        <f t="shared" si="861"/>
        <v>7069.4555760000003</v>
      </c>
      <c r="AI1478" s="28">
        <f t="shared" si="862"/>
        <v>7069.4555760000003</v>
      </c>
      <c r="AJ1478" s="29" t="str">
        <f t="shared" si="863"/>
        <v>N</v>
      </c>
      <c r="AK1478" s="30">
        <f t="shared" si="828"/>
        <v>1.5999999999999996</v>
      </c>
      <c r="AL1478" s="31">
        <f t="shared" si="829"/>
        <v>50000</v>
      </c>
      <c r="AM1478" s="31">
        <f t="shared" si="830"/>
        <v>200000</v>
      </c>
      <c r="AN1478" s="31">
        <f t="shared" si="831"/>
        <v>257500</v>
      </c>
      <c r="AO1478" s="31">
        <f t="shared" si="832"/>
        <v>7210.8446875200007</v>
      </c>
      <c r="AP1478" s="31">
        <f t="shared" si="833"/>
        <v>0</v>
      </c>
      <c r="AQ1478" s="31">
        <f t="shared" si="834"/>
        <v>7210.8446875200007</v>
      </c>
      <c r="AR1478" s="31">
        <f t="shared" si="835"/>
        <v>7210.8446875200007</v>
      </c>
      <c r="AS1478" s="32">
        <f t="shared" si="836"/>
        <v>0.59999999999999964</v>
      </c>
      <c r="AT1478" s="33">
        <f t="shared" si="837"/>
        <v>50000</v>
      </c>
      <c r="AU1478" s="33">
        <f t="shared" si="838"/>
        <v>200000</v>
      </c>
      <c r="AV1478" s="33">
        <v>257976</v>
      </c>
      <c r="AW1478" s="33">
        <f t="shared" si="839"/>
        <v>7355.0615812704009</v>
      </c>
      <c r="AX1478" s="33">
        <f t="shared" si="840"/>
        <v>7355.0615812704009</v>
      </c>
      <c r="AY1478" s="34">
        <f t="shared" si="841"/>
        <v>28566.200644790402</v>
      </c>
    </row>
    <row r="1479" spans="1:51" ht="15" customHeight="1" x14ac:dyDescent="0.3">
      <c r="A1479" s="166" t="s">
        <v>2684</v>
      </c>
      <c r="B1479" s="99">
        <v>10289.89</v>
      </c>
      <c r="C1479" s="99">
        <v>29930.46</v>
      </c>
      <c r="D1479" s="99">
        <v>102046.28</v>
      </c>
      <c r="E1479" s="99">
        <v>87496.54</v>
      </c>
      <c r="F1479" s="139">
        <v>90000</v>
      </c>
      <c r="G1479" s="138">
        <v>0</v>
      </c>
      <c r="H1479" s="182">
        <v>46455</v>
      </c>
      <c r="I1479" s="182">
        <v>46476</v>
      </c>
      <c r="J1479" s="166">
        <v>4.7</v>
      </c>
      <c r="K1479" s="166">
        <v>2.5</v>
      </c>
      <c r="L1479" s="167" t="s">
        <v>1207</v>
      </c>
      <c r="M1479" s="168" t="s">
        <v>1205</v>
      </c>
      <c r="N1479" s="169">
        <v>0.04</v>
      </c>
      <c r="O1479" s="21">
        <f t="shared" si="842"/>
        <v>2.2000000000000002</v>
      </c>
      <c r="P1479" s="21" t="str">
        <f t="shared" si="843"/>
        <v>N</v>
      </c>
      <c r="Q1479" s="22">
        <f t="shared" si="844"/>
        <v>40220.35</v>
      </c>
      <c r="R1479" s="8" t="str">
        <f t="shared" si="845"/>
        <v>N</v>
      </c>
      <c r="S1479" s="23">
        <f t="shared" si="846"/>
        <v>2.2000000000000002</v>
      </c>
      <c r="T1479" s="24">
        <f t="shared" si="847"/>
        <v>50000</v>
      </c>
      <c r="U1479" s="24">
        <f t="shared" si="848"/>
        <v>200000</v>
      </c>
      <c r="V1479" s="24">
        <f t="shared" si="849"/>
        <v>257500</v>
      </c>
      <c r="W1479" s="24">
        <f t="shared" si="850"/>
        <v>41829.163999999997</v>
      </c>
      <c r="X1479" s="24">
        <f t="shared" si="851"/>
        <v>0</v>
      </c>
      <c r="Y1479" s="24">
        <f t="shared" si="852"/>
        <v>41829.163999999997</v>
      </c>
      <c r="Z1479" s="24">
        <f t="shared" si="853"/>
        <v>0</v>
      </c>
      <c r="AA1479" s="25" t="str">
        <f t="shared" si="854"/>
        <v>N</v>
      </c>
      <c r="AB1479" s="26">
        <f t="shared" si="855"/>
        <v>1.2000000000000002</v>
      </c>
      <c r="AC1479" s="27">
        <f t="shared" si="856"/>
        <v>50000</v>
      </c>
      <c r="AD1479" s="28">
        <f t="shared" si="857"/>
        <v>200000</v>
      </c>
      <c r="AE1479" s="28">
        <f t="shared" si="858"/>
        <v>257500</v>
      </c>
      <c r="AF1479" s="28">
        <f t="shared" si="859"/>
        <v>43502.330559999995</v>
      </c>
      <c r="AG1479" s="28">
        <f t="shared" si="860"/>
        <v>0</v>
      </c>
      <c r="AH1479" s="28">
        <f t="shared" si="861"/>
        <v>43502.330559999995</v>
      </c>
      <c r="AI1479" s="28">
        <f t="shared" si="862"/>
        <v>0</v>
      </c>
      <c r="AJ1479" s="29" t="str">
        <f t="shared" si="863"/>
        <v>N</v>
      </c>
      <c r="AK1479" s="30">
        <f t="shared" si="828"/>
        <v>0.20000000000000018</v>
      </c>
      <c r="AL1479" s="31">
        <f t="shared" si="829"/>
        <v>50000</v>
      </c>
      <c r="AM1479" s="31">
        <f t="shared" si="830"/>
        <v>200000</v>
      </c>
      <c r="AN1479" s="31">
        <f t="shared" si="831"/>
        <v>257500</v>
      </c>
      <c r="AO1479" s="31">
        <f t="shared" si="832"/>
        <v>45242.423782399994</v>
      </c>
      <c r="AP1479" s="31">
        <f t="shared" si="833"/>
        <v>0</v>
      </c>
      <c r="AQ1479" s="31">
        <f t="shared" si="834"/>
        <v>45242.423782399994</v>
      </c>
      <c r="AR1479" s="31">
        <f t="shared" si="835"/>
        <v>0</v>
      </c>
      <c r="AS1479" s="32">
        <f t="shared" si="836"/>
        <v>0</v>
      </c>
      <c r="AT1479" s="33">
        <f t="shared" si="837"/>
        <v>50000</v>
      </c>
      <c r="AU1479" s="33">
        <f t="shared" si="838"/>
        <v>200000</v>
      </c>
      <c r="AV1479" s="33">
        <v>257977</v>
      </c>
      <c r="AW1479" s="33">
        <f t="shared" si="839"/>
        <v>0</v>
      </c>
      <c r="AX1479" s="33">
        <f t="shared" si="840"/>
        <v>0</v>
      </c>
      <c r="AY1479" s="34">
        <f t="shared" si="841"/>
        <v>0</v>
      </c>
    </row>
    <row r="1480" spans="1:51" ht="15" customHeight="1" x14ac:dyDescent="0.3">
      <c r="A1480" s="166" t="s">
        <v>2685</v>
      </c>
      <c r="B1480" s="99">
        <v>7468.72</v>
      </c>
      <c r="C1480" s="99">
        <v>26807.3</v>
      </c>
      <c r="D1480" s="99">
        <v>98652.99</v>
      </c>
      <c r="E1480" s="99">
        <v>95777.81</v>
      </c>
      <c r="F1480" s="139">
        <v>206000</v>
      </c>
      <c r="G1480" s="138">
        <v>12500</v>
      </c>
      <c r="H1480" s="182">
        <v>46309</v>
      </c>
      <c r="I1480" s="182">
        <v>46384</v>
      </c>
      <c r="J1480" s="166">
        <v>2</v>
      </c>
      <c r="K1480" s="166">
        <v>1.8</v>
      </c>
      <c r="L1480" s="167" t="s">
        <v>1206</v>
      </c>
      <c r="M1480" s="168" t="s">
        <v>1204</v>
      </c>
      <c r="N1480" s="169">
        <v>0.05</v>
      </c>
      <c r="O1480" s="21">
        <f t="shared" si="842"/>
        <v>0.19999999999999996</v>
      </c>
      <c r="P1480" s="21" t="str">
        <f t="shared" si="843"/>
        <v>N</v>
      </c>
      <c r="Q1480" s="22">
        <f t="shared" si="844"/>
        <v>34276.019999999997</v>
      </c>
      <c r="R1480" s="8" t="str">
        <f t="shared" si="845"/>
        <v>N</v>
      </c>
      <c r="S1480" s="23">
        <f t="shared" si="846"/>
        <v>0.39999999999999991</v>
      </c>
      <c r="T1480" s="24">
        <f t="shared" si="847"/>
        <v>20500</v>
      </c>
      <c r="U1480" s="24">
        <f t="shared" si="848"/>
        <v>100000</v>
      </c>
      <c r="V1480" s="24">
        <f t="shared" si="849"/>
        <v>257500</v>
      </c>
      <c r="W1480" s="24">
        <f t="shared" si="850"/>
        <v>673.50499999999738</v>
      </c>
      <c r="X1480" s="24">
        <f t="shared" si="851"/>
        <v>0</v>
      </c>
      <c r="Y1480" s="24">
        <f t="shared" si="852"/>
        <v>673.50499999999738</v>
      </c>
      <c r="Z1480" s="24">
        <f t="shared" si="853"/>
        <v>35316.315999999999</v>
      </c>
      <c r="AA1480" s="25" t="str">
        <f t="shared" si="854"/>
        <v>N</v>
      </c>
      <c r="AB1480" s="26">
        <f t="shared" si="855"/>
        <v>0</v>
      </c>
      <c r="AC1480" s="27">
        <f t="shared" si="856"/>
        <v>20500</v>
      </c>
      <c r="AD1480" s="28">
        <f t="shared" si="857"/>
        <v>100000</v>
      </c>
      <c r="AE1480" s="28">
        <f t="shared" si="858"/>
        <v>257500</v>
      </c>
      <c r="AF1480" s="28">
        <f t="shared" si="859"/>
        <v>0</v>
      </c>
      <c r="AG1480" s="28">
        <f t="shared" si="860"/>
        <v>0</v>
      </c>
      <c r="AH1480" s="28">
        <f t="shared" si="861"/>
        <v>0</v>
      </c>
      <c r="AI1480" s="28">
        <f t="shared" si="862"/>
        <v>0</v>
      </c>
      <c r="AJ1480" s="29" t="str">
        <f t="shared" si="863"/>
        <v>N</v>
      </c>
      <c r="AK1480" s="30">
        <f t="shared" si="828"/>
        <v>0</v>
      </c>
      <c r="AL1480" s="31">
        <f t="shared" si="829"/>
        <v>20500</v>
      </c>
      <c r="AM1480" s="31">
        <f t="shared" si="830"/>
        <v>100000</v>
      </c>
      <c r="AN1480" s="31">
        <f t="shared" si="831"/>
        <v>257500</v>
      </c>
      <c r="AO1480" s="31">
        <f t="shared" si="832"/>
        <v>0</v>
      </c>
      <c r="AP1480" s="31">
        <f t="shared" si="833"/>
        <v>0</v>
      </c>
      <c r="AQ1480" s="31">
        <f t="shared" si="834"/>
        <v>0</v>
      </c>
      <c r="AR1480" s="31">
        <f t="shared" si="835"/>
        <v>0</v>
      </c>
      <c r="AS1480" s="32">
        <f t="shared" si="836"/>
        <v>0</v>
      </c>
      <c r="AT1480" s="33">
        <f t="shared" si="837"/>
        <v>20500</v>
      </c>
      <c r="AU1480" s="33">
        <f t="shared" si="838"/>
        <v>100000</v>
      </c>
      <c r="AV1480" s="33">
        <v>257978</v>
      </c>
      <c r="AW1480" s="33">
        <f t="shared" si="839"/>
        <v>0</v>
      </c>
      <c r="AX1480" s="33">
        <f t="shared" si="840"/>
        <v>0</v>
      </c>
      <c r="AY1480" s="34">
        <f t="shared" si="841"/>
        <v>35316.315999999999</v>
      </c>
    </row>
    <row r="1481" spans="1:51" ht="15" customHeight="1" x14ac:dyDescent="0.3">
      <c r="A1481" s="166" t="s">
        <v>2686</v>
      </c>
      <c r="B1481" s="99">
        <v>10203.25</v>
      </c>
      <c r="C1481" s="99">
        <v>25366.78</v>
      </c>
      <c r="D1481" s="99">
        <v>111852.06</v>
      </c>
      <c r="E1481" s="99">
        <v>99255.8</v>
      </c>
      <c r="F1481" s="139">
        <v>49000</v>
      </c>
      <c r="G1481" s="138">
        <v>0</v>
      </c>
      <c r="H1481" s="182">
        <v>46324</v>
      </c>
      <c r="I1481" s="182">
        <v>46388</v>
      </c>
      <c r="J1481" s="166">
        <v>3.4</v>
      </c>
      <c r="K1481" s="166">
        <v>2.2999999999999998</v>
      </c>
      <c r="L1481" s="167" t="s">
        <v>1206</v>
      </c>
      <c r="M1481" s="168" t="s">
        <v>1205</v>
      </c>
      <c r="N1481" s="169">
        <v>5.1999999999999998E-2</v>
      </c>
      <c r="O1481" s="21">
        <f t="shared" si="842"/>
        <v>1.1000000000000001</v>
      </c>
      <c r="P1481" s="21" t="str">
        <f t="shared" si="843"/>
        <v>N</v>
      </c>
      <c r="Q1481" s="22">
        <f t="shared" si="844"/>
        <v>35570.03</v>
      </c>
      <c r="R1481" s="8" t="str">
        <f t="shared" si="845"/>
        <v>N</v>
      </c>
      <c r="S1481" s="23">
        <f t="shared" si="846"/>
        <v>1.1000000000000001</v>
      </c>
      <c r="T1481" s="24">
        <f t="shared" si="847"/>
        <v>20500</v>
      </c>
      <c r="U1481" s="24">
        <f t="shared" si="848"/>
        <v>100000</v>
      </c>
      <c r="V1481" s="24">
        <f t="shared" si="849"/>
        <v>257500</v>
      </c>
      <c r="W1481" s="24">
        <f t="shared" si="850"/>
        <v>0</v>
      </c>
      <c r="X1481" s="24">
        <f t="shared" si="851"/>
        <v>0</v>
      </c>
      <c r="Y1481" s="24">
        <f t="shared" si="852"/>
        <v>0</v>
      </c>
      <c r="Z1481" s="24">
        <f t="shared" si="853"/>
        <v>37419.671560000003</v>
      </c>
      <c r="AA1481" s="25" t="str">
        <f t="shared" si="854"/>
        <v>N</v>
      </c>
      <c r="AB1481" s="26">
        <f t="shared" si="855"/>
        <v>0.10000000000000009</v>
      </c>
      <c r="AC1481" s="27">
        <f t="shared" si="856"/>
        <v>20500</v>
      </c>
      <c r="AD1481" s="28">
        <f t="shared" si="857"/>
        <v>100000</v>
      </c>
      <c r="AE1481" s="28">
        <f t="shared" si="858"/>
        <v>257500</v>
      </c>
      <c r="AF1481" s="28">
        <f t="shared" si="859"/>
        <v>0</v>
      </c>
      <c r="AG1481" s="28">
        <f t="shared" si="860"/>
        <v>0</v>
      </c>
      <c r="AH1481" s="28">
        <f t="shared" si="861"/>
        <v>0</v>
      </c>
      <c r="AI1481" s="28">
        <f t="shared" si="862"/>
        <v>39365.494481120004</v>
      </c>
      <c r="AJ1481" s="29" t="str">
        <f t="shared" si="863"/>
        <v>N</v>
      </c>
      <c r="AK1481" s="30">
        <f t="shared" si="828"/>
        <v>0</v>
      </c>
      <c r="AL1481" s="31">
        <f t="shared" si="829"/>
        <v>20500</v>
      </c>
      <c r="AM1481" s="31">
        <f t="shared" si="830"/>
        <v>100000</v>
      </c>
      <c r="AN1481" s="31">
        <f t="shared" si="831"/>
        <v>257500</v>
      </c>
      <c r="AO1481" s="31">
        <f t="shared" si="832"/>
        <v>0</v>
      </c>
      <c r="AP1481" s="31">
        <f t="shared" si="833"/>
        <v>0</v>
      </c>
      <c r="AQ1481" s="31">
        <f t="shared" si="834"/>
        <v>0</v>
      </c>
      <c r="AR1481" s="31">
        <f t="shared" si="835"/>
        <v>0</v>
      </c>
      <c r="AS1481" s="32">
        <f t="shared" si="836"/>
        <v>0</v>
      </c>
      <c r="AT1481" s="33">
        <f t="shared" si="837"/>
        <v>20500</v>
      </c>
      <c r="AU1481" s="33">
        <f t="shared" si="838"/>
        <v>100000</v>
      </c>
      <c r="AV1481" s="33">
        <v>257979</v>
      </c>
      <c r="AW1481" s="33">
        <f t="shared" si="839"/>
        <v>0</v>
      </c>
      <c r="AX1481" s="33">
        <f t="shared" si="840"/>
        <v>0</v>
      </c>
      <c r="AY1481" s="34">
        <f t="shared" si="841"/>
        <v>76785.166041120014</v>
      </c>
    </row>
    <row r="1482" spans="1:51" ht="15" customHeight="1" x14ac:dyDescent="0.3">
      <c r="A1482" s="166" t="s">
        <v>2687</v>
      </c>
      <c r="B1482" s="99">
        <v>5503.8</v>
      </c>
      <c r="C1482" s="99">
        <v>15074.96</v>
      </c>
      <c r="D1482" s="99">
        <v>65944.69</v>
      </c>
      <c r="E1482" s="99">
        <v>51808.91</v>
      </c>
      <c r="F1482" s="139">
        <v>112000</v>
      </c>
      <c r="G1482" s="138">
        <v>12500</v>
      </c>
      <c r="H1482" s="182">
        <v>46363</v>
      </c>
      <c r="I1482" s="182">
        <v>46408</v>
      </c>
      <c r="J1482" s="166">
        <v>2.1</v>
      </c>
      <c r="K1482" s="166">
        <v>0.3</v>
      </c>
      <c r="L1482" s="167" t="s">
        <v>1207</v>
      </c>
      <c r="M1482" s="168" t="s">
        <v>1203</v>
      </c>
      <c r="N1482" s="169">
        <v>0.04</v>
      </c>
      <c r="O1482" s="21">
        <f t="shared" si="842"/>
        <v>1.8</v>
      </c>
      <c r="P1482" s="21" t="str">
        <f t="shared" si="843"/>
        <v>N</v>
      </c>
      <c r="Q1482" s="22">
        <f t="shared" si="844"/>
        <v>20578.759999999998</v>
      </c>
      <c r="R1482" s="8" t="str">
        <f t="shared" si="845"/>
        <v>N</v>
      </c>
      <c r="S1482" s="23">
        <f t="shared" si="846"/>
        <v>2.4</v>
      </c>
      <c r="T1482" s="24">
        <f t="shared" si="847"/>
        <v>50000</v>
      </c>
      <c r="U1482" s="24">
        <f t="shared" si="848"/>
        <v>200000</v>
      </c>
      <c r="V1482" s="24">
        <f t="shared" si="849"/>
        <v>257500</v>
      </c>
      <c r="W1482" s="24">
        <f t="shared" si="850"/>
        <v>16051.4328</v>
      </c>
      <c r="X1482" s="24">
        <f t="shared" si="851"/>
        <v>0</v>
      </c>
      <c r="Y1482" s="24">
        <f t="shared" si="852"/>
        <v>16051.4328</v>
      </c>
      <c r="Z1482" s="24">
        <f t="shared" si="853"/>
        <v>5350.4776000000002</v>
      </c>
      <c r="AA1482" s="25" t="str">
        <f t="shared" si="854"/>
        <v>N</v>
      </c>
      <c r="AB1482" s="26">
        <f t="shared" si="855"/>
        <v>1.4</v>
      </c>
      <c r="AC1482" s="27">
        <f t="shared" si="856"/>
        <v>50000</v>
      </c>
      <c r="AD1482" s="28">
        <f t="shared" si="857"/>
        <v>200000</v>
      </c>
      <c r="AE1482" s="28">
        <f t="shared" si="858"/>
        <v>257500</v>
      </c>
      <c r="AF1482" s="28">
        <f t="shared" si="859"/>
        <v>16693.490111999999</v>
      </c>
      <c r="AG1482" s="28">
        <f t="shared" si="860"/>
        <v>0</v>
      </c>
      <c r="AH1482" s="28">
        <f t="shared" si="861"/>
        <v>16693.490111999999</v>
      </c>
      <c r="AI1482" s="28">
        <f t="shared" si="862"/>
        <v>5564.496704000001</v>
      </c>
      <c r="AJ1482" s="29" t="str">
        <f t="shared" si="863"/>
        <v>N</v>
      </c>
      <c r="AK1482" s="30">
        <f t="shared" si="828"/>
        <v>0.39999999999999991</v>
      </c>
      <c r="AL1482" s="31">
        <f t="shared" si="829"/>
        <v>50000</v>
      </c>
      <c r="AM1482" s="31">
        <f t="shared" si="830"/>
        <v>200000</v>
      </c>
      <c r="AN1482" s="31">
        <f t="shared" si="831"/>
        <v>257500</v>
      </c>
      <c r="AO1482" s="31">
        <f t="shared" si="832"/>
        <v>17361.22971648</v>
      </c>
      <c r="AP1482" s="31">
        <f t="shared" si="833"/>
        <v>0</v>
      </c>
      <c r="AQ1482" s="31">
        <f t="shared" si="834"/>
        <v>17361.22971648</v>
      </c>
      <c r="AR1482" s="31">
        <f t="shared" si="835"/>
        <v>5787.0765721600001</v>
      </c>
      <c r="AS1482" s="32">
        <f t="shared" si="836"/>
        <v>0</v>
      </c>
      <c r="AT1482" s="33">
        <f t="shared" si="837"/>
        <v>50000</v>
      </c>
      <c r="AU1482" s="33">
        <f t="shared" si="838"/>
        <v>200000</v>
      </c>
      <c r="AV1482" s="33">
        <v>257980</v>
      </c>
      <c r="AW1482" s="33">
        <f t="shared" si="839"/>
        <v>0</v>
      </c>
      <c r="AX1482" s="33">
        <f t="shared" si="840"/>
        <v>0</v>
      </c>
      <c r="AY1482" s="34">
        <f t="shared" si="841"/>
        <v>16702.050876159999</v>
      </c>
    </row>
    <row r="1483" spans="1:51" ht="15" customHeight="1" x14ac:dyDescent="0.3">
      <c r="A1483" s="166" t="s">
        <v>2688</v>
      </c>
      <c r="B1483" s="99">
        <v>9849.94</v>
      </c>
      <c r="C1483" s="99">
        <v>14770.67</v>
      </c>
      <c r="D1483" s="99">
        <v>44974.81</v>
      </c>
      <c r="E1483" s="99">
        <v>37344.03</v>
      </c>
      <c r="F1483" s="139">
        <v>30000</v>
      </c>
      <c r="G1483" s="138">
        <v>0</v>
      </c>
      <c r="H1483" s="182">
        <v>46550</v>
      </c>
      <c r="I1483" s="182">
        <v>46628</v>
      </c>
      <c r="J1483" s="166">
        <v>4.2</v>
      </c>
      <c r="K1483" s="166">
        <v>1.9</v>
      </c>
      <c r="L1483" s="167" t="s">
        <v>1207</v>
      </c>
      <c r="M1483" s="168" t="s">
        <v>1205</v>
      </c>
      <c r="N1483" s="169">
        <v>1.6E-2</v>
      </c>
      <c r="O1483" s="21">
        <f t="shared" si="842"/>
        <v>2.3000000000000003</v>
      </c>
      <c r="P1483" s="21" t="str">
        <f t="shared" si="843"/>
        <v>N</v>
      </c>
      <c r="Q1483" s="22">
        <f t="shared" si="844"/>
        <v>24620.61</v>
      </c>
      <c r="R1483" s="8" t="str">
        <f t="shared" si="845"/>
        <v>N</v>
      </c>
      <c r="S1483" s="23">
        <f t="shared" si="846"/>
        <v>2.3000000000000003</v>
      </c>
      <c r="T1483" s="24">
        <f t="shared" si="847"/>
        <v>50000</v>
      </c>
      <c r="U1483" s="24">
        <f t="shared" si="848"/>
        <v>200000</v>
      </c>
      <c r="V1483" s="24">
        <f t="shared" si="849"/>
        <v>257500</v>
      </c>
      <c r="W1483" s="24">
        <f t="shared" si="850"/>
        <v>25014.53976</v>
      </c>
      <c r="X1483" s="24">
        <f t="shared" si="851"/>
        <v>0</v>
      </c>
      <c r="Y1483" s="24">
        <f t="shared" si="852"/>
        <v>25014.53976</v>
      </c>
      <c r="Z1483" s="24">
        <f t="shared" si="853"/>
        <v>0</v>
      </c>
      <c r="AA1483" s="25" t="str">
        <f t="shared" si="854"/>
        <v>N</v>
      </c>
      <c r="AB1483" s="26">
        <f t="shared" si="855"/>
        <v>1.3000000000000003</v>
      </c>
      <c r="AC1483" s="27">
        <f t="shared" si="856"/>
        <v>50000</v>
      </c>
      <c r="AD1483" s="28">
        <f t="shared" si="857"/>
        <v>200000</v>
      </c>
      <c r="AE1483" s="28">
        <f t="shared" si="858"/>
        <v>257500</v>
      </c>
      <c r="AF1483" s="28">
        <f t="shared" si="859"/>
        <v>25414.772396159999</v>
      </c>
      <c r="AG1483" s="28">
        <f t="shared" si="860"/>
        <v>0</v>
      </c>
      <c r="AH1483" s="28">
        <f t="shared" si="861"/>
        <v>25414.772396159999</v>
      </c>
      <c r="AI1483" s="28">
        <f t="shared" si="862"/>
        <v>0</v>
      </c>
      <c r="AJ1483" s="29" t="str">
        <f t="shared" si="863"/>
        <v>N</v>
      </c>
      <c r="AK1483" s="30">
        <f t="shared" si="828"/>
        <v>0.30000000000000027</v>
      </c>
      <c r="AL1483" s="31">
        <f t="shared" si="829"/>
        <v>50000</v>
      </c>
      <c r="AM1483" s="31">
        <f t="shared" si="830"/>
        <v>200000</v>
      </c>
      <c r="AN1483" s="31">
        <f t="shared" si="831"/>
        <v>257500</v>
      </c>
      <c r="AO1483" s="31">
        <f t="shared" si="832"/>
        <v>25821.40875449856</v>
      </c>
      <c r="AP1483" s="31">
        <f t="shared" si="833"/>
        <v>0</v>
      </c>
      <c r="AQ1483" s="31">
        <f t="shared" si="834"/>
        <v>25821.40875449856</v>
      </c>
      <c r="AR1483" s="31">
        <f t="shared" si="835"/>
        <v>0</v>
      </c>
      <c r="AS1483" s="32">
        <f t="shared" si="836"/>
        <v>0</v>
      </c>
      <c r="AT1483" s="33">
        <f t="shared" si="837"/>
        <v>50000</v>
      </c>
      <c r="AU1483" s="33">
        <f t="shared" si="838"/>
        <v>200000</v>
      </c>
      <c r="AV1483" s="33">
        <v>257981</v>
      </c>
      <c r="AW1483" s="33">
        <f t="shared" si="839"/>
        <v>0</v>
      </c>
      <c r="AX1483" s="33">
        <f t="shared" si="840"/>
        <v>0</v>
      </c>
      <c r="AY1483" s="34">
        <f t="shared" si="841"/>
        <v>0</v>
      </c>
    </row>
    <row r="1484" spans="1:51" ht="15" customHeight="1" x14ac:dyDescent="0.3">
      <c r="A1484" s="166" t="s">
        <v>2689</v>
      </c>
      <c r="B1484" s="99">
        <v>19110.400000000001</v>
      </c>
      <c r="C1484" s="99">
        <v>23251.27</v>
      </c>
      <c r="D1484" s="99">
        <v>61956.41</v>
      </c>
      <c r="E1484" s="99">
        <v>47593.87</v>
      </c>
      <c r="F1484" s="139">
        <v>72000</v>
      </c>
      <c r="G1484" s="138">
        <v>12500</v>
      </c>
      <c r="H1484" s="182">
        <v>46305</v>
      </c>
      <c r="I1484" s="182">
        <v>46376</v>
      </c>
      <c r="J1484" s="166">
        <v>4.2</v>
      </c>
      <c r="K1484" s="166">
        <v>3.1</v>
      </c>
      <c r="L1484" s="167" t="s">
        <v>1206</v>
      </c>
      <c r="M1484" s="168" t="s">
        <v>1204</v>
      </c>
      <c r="N1484" s="169">
        <v>0.03</v>
      </c>
      <c r="O1484" s="21">
        <f t="shared" si="842"/>
        <v>1.1000000000000001</v>
      </c>
      <c r="P1484" s="21" t="str">
        <f t="shared" si="843"/>
        <v>N</v>
      </c>
      <c r="Q1484" s="22">
        <f t="shared" si="844"/>
        <v>42361.67</v>
      </c>
      <c r="R1484" s="8" t="str">
        <f t="shared" si="845"/>
        <v>N</v>
      </c>
      <c r="S1484" s="23">
        <f t="shared" si="846"/>
        <v>2.2000000000000002</v>
      </c>
      <c r="T1484" s="24">
        <f t="shared" si="847"/>
        <v>20500</v>
      </c>
      <c r="U1484" s="24">
        <f t="shared" si="848"/>
        <v>100000</v>
      </c>
      <c r="V1484" s="24">
        <f t="shared" si="849"/>
        <v>257500</v>
      </c>
      <c r="W1484" s="24">
        <f t="shared" si="850"/>
        <v>10250</v>
      </c>
      <c r="X1484" s="24">
        <f t="shared" si="851"/>
        <v>0</v>
      </c>
      <c r="Y1484" s="24">
        <f t="shared" si="852"/>
        <v>10250</v>
      </c>
      <c r="Z1484" s="24">
        <f t="shared" si="853"/>
        <v>33382.520100000002</v>
      </c>
      <c r="AA1484" s="25" t="str">
        <f t="shared" si="854"/>
        <v>N</v>
      </c>
      <c r="AB1484" s="26">
        <f t="shared" si="855"/>
        <v>1.2000000000000002</v>
      </c>
      <c r="AC1484" s="27">
        <f t="shared" si="856"/>
        <v>20500</v>
      </c>
      <c r="AD1484" s="28">
        <f t="shared" si="857"/>
        <v>100000</v>
      </c>
      <c r="AE1484" s="28">
        <f t="shared" si="858"/>
        <v>257500</v>
      </c>
      <c r="AF1484" s="28">
        <f t="shared" si="859"/>
        <v>10250</v>
      </c>
      <c r="AG1484" s="28">
        <f t="shared" si="860"/>
        <v>0</v>
      </c>
      <c r="AH1484" s="28">
        <f t="shared" si="861"/>
        <v>10250</v>
      </c>
      <c r="AI1484" s="28">
        <f t="shared" si="862"/>
        <v>34691.495703000001</v>
      </c>
      <c r="AJ1484" s="29" t="str">
        <f t="shared" si="863"/>
        <v>N</v>
      </c>
      <c r="AK1484" s="30">
        <f t="shared" si="828"/>
        <v>0.20000000000000018</v>
      </c>
      <c r="AL1484" s="31">
        <f t="shared" si="829"/>
        <v>20500</v>
      </c>
      <c r="AM1484" s="31">
        <f t="shared" si="830"/>
        <v>100000</v>
      </c>
      <c r="AN1484" s="31">
        <f t="shared" si="831"/>
        <v>257500</v>
      </c>
      <c r="AO1484" s="31">
        <f t="shared" si="832"/>
        <v>10250</v>
      </c>
      <c r="AP1484" s="31">
        <f t="shared" si="833"/>
        <v>0</v>
      </c>
      <c r="AQ1484" s="31">
        <f t="shared" si="834"/>
        <v>10250</v>
      </c>
      <c r="AR1484" s="31">
        <f t="shared" si="835"/>
        <v>36039.740574089999</v>
      </c>
      <c r="AS1484" s="32">
        <f t="shared" si="836"/>
        <v>0</v>
      </c>
      <c r="AT1484" s="33">
        <f t="shared" si="837"/>
        <v>20500</v>
      </c>
      <c r="AU1484" s="33">
        <f t="shared" si="838"/>
        <v>100000</v>
      </c>
      <c r="AV1484" s="33">
        <v>257982</v>
      </c>
      <c r="AW1484" s="33">
        <f t="shared" si="839"/>
        <v>0</v>
      </c>
      <c r="AX1484" s="33">
        <f t="shared" si="840"/>
        <v>0</v>
      </c>
      <c r="AY1484" s="34">
        <f t="shared" si="841"/>
        <v>104113.75637709</v>
      </c>
    </row>
    <row r="1485" spans="1:51" ht="15" customHeight="1" x14ac:dyDescent="0.3">
      <c r="A1485" s="166" t="s">
        <v>2690</v>
      </c>
      <c r="B1485" s="99">
        <v>15911.98</v>
      </c>
      <c r="C1485" s="99">
        <v>12846.94</v>
      </c>
      <c r="D1485" s="99">
        <v>47175.48</v>
      </c>
      <c r="E1485" s="99">
        <v>46455.35</v>
      </c>
      <c r="F1485" s="139">
        <v>101000</v>
      </c>
      <c r="G1485" s="138">
        <v>0</v>
      </c>
      <c r="H1485" s="182">
        <v>46285</v>
      </c>
      <c r="I1485" s="182">
        <v>46325</v>
      </c>
      <c r="J1485" s="166">
        <v>4.5</v>
      </c>
      <c r="K1485" s="166">
        <v>4.3</v>
      </c>
      <c r="L1485" s="167" t="s">
        <v>1206</v>
      </c>
      <c r="M1485" s="168" t="s">
        <v>1203</v>
      </c>
      <c r="N1485" s="169">
        <v>3.3000000000000002E-2</v>
      </c>
      <c r="O1485" s="21">
        <f t="shared" si="842"/>
        <v>0.20000000000000018</v>
      </c>
      <c r="P1485" s="21" t="str">
        <f t="shared" si="843"/>
        <v>N</v>
      </c>
      <c r="Q1485" s="22">
        <f t="shared" si="844"/>
        <v>28758.92</v>
      </c>
      <c r="R1485" s="8" t="str">
        <f t="shared" si="845"/>
        <v>N</v>
      </c>
      <c r="S1485" s="23">
        <f t="shared" si="846"/>
        <v>0.26666666666666689</v>
      </c>
      <c r="T1485" s="24">
        <f t="shared" si="847"/>
        <v>20500</v>
      </c>
      <c r="U1485" s="24">
        <f t="shared" si="848"/>
        <v>100000</v>
      </c>
      <c r="V1485" s="24">
        <f t="shared" si="849"/>
        <v>257500</v>
      </c>
      <c r="W1485" s="24">
        <f t="shared" si="850"/>
        <v>15375</v>
      </c>
      <c r="X1485" s="24">
        <f t="shared" si="851"/>
        <v>0</v>
      </c>
      <c r="Y1485" s="24">
        <f t="shared" si="852"/>
        <v>15375</v>
      </c>
      <c r="Z1485" s="24">
        <f t="shared" si="853"/>
        <v>14332.964359999994</v>
      </c>
      <c r="AA1485" s="25" t="str">
        <f t="shared" si="854"/>
        <v>N</v>
      </c>
      <c r="AB1485" s="26">
        <f t="shared" si="855"/>
        <v>0</v>
      </c>
      <c r="AC1485" s="27">
        <f t="shared" si="856"/>
        <v>20500</v>
      </c>
      <c r="AD1485" s="28">
        <f t="shared" si="857"/>
        <v>100000</v>
      </c>
      <c r="AE1485" s="28">
        <f t="shared" si="858"/>
        <v>257500</v>
      </c>
      <c r="AF1485" s="28">
        <f t="shared" si="859"/>
        <v>0</v>
      </c>
      <c r="AG1485" s="28">
        <f t="shared" si="860"/>
        <v>0</v>
      </c>
      <c r="AH1485" s="28">
        <f t="shared" si="861"/>
        <v>0</v>
      </c>
      <c r="AI1485" s="28">
        <f t="shared" si="862"/>
        <v>0</v>
      </c>
      <c r="AJ1485" s="29" t="str">
        <f t="shared" si="863"/>
        <v>N</v>
      </c>
      <c r="AK1485" s="30">
        <f t="shared" si="828"/>
        <v>0</v>
      </c>
      <c r="AL1485" s="31">
        <f t="shared" si="829"/>
        <v>20500</v>
      </c>
      <c r="AM1485" s="31">
        <f t="shared" si="830"/>
        <v>100000</v>
      </c>
      <c r="AN1485" s="31">
        <f t="shared" si="831"/>
        <v>257500</v>
      </c>
      <c r="AO1485" s="31">
        <f t="shared" si="832"/>
        <v>0</v>
      </c>
      <c r="AP1485" s="31">
        <f t="shared" si="833"/>
        <v>0</v>
      </c>
      <c r="AQ1485" s="31">
        <f t="shared" si="834"/>
        <v>0</v>
      </c>
      <c r="AR1485" s="31">
        <f t="shared" si="835"/>
        <v>0</v>
      </c>
      <c r="AS1485" s="32">
        <f t="shared" si="836"/>
        <v>0</v>
      </c>
      <c r="AT1485" s="33">
        <f t="shared" si="837"/>
        <v>20500</v>
      </c>
      <c r="AU1485" s="33">
        <f t="shared" si="838"/>
        <v>100000</v>
      </c>
      <c r="AV1485" s="33">
        <v>257983</v>
      </c>
      <c r="AW1485" s="33">
        <f t="shared" si="839"/>
        <v>0</v>
      </c>
      <c r="AX1485" s="33">
        <f t="shared" si="840"/>
        <v>0</v>
      </c>
      <c r="AY1485" s="34">
        <f t="shared" si="841"/>
        <v>14332.964359999994</v>
      </c>
    </row>
    <row r="1486" spans="1:51" ht="15" customHeight="1" x14ac:dyDescent="0.3">
      <c r="A1486" s="166" t="s">
        <v>2691</v>
      </c>
      <c r="B1486" s="99">
        <v>17146.82</v>
      </c>
      <c r="C1486" s="99">
        <v>30028.78</v>
      </c>
      <c r="D1486" s="99">
        <v>84427.56</v>
      </c>
      <c r="E1486" s="99">
        <v>75238.37</v>
      </c>
      <c r="F1486" s="139">
        <v>120000</v>
      </c>
      <c r="G1486" s="138">
        <v>12500</v>
      </c>
      <c r="H1486" s="182">
        <v>46348</v>
      </c>
      <c r="I1486" s="182">
        <v>46379</v>
      </c>
      <c r="J1486" s="166">
        <v>1.5</v>
      </c>
      <c r="K1486" s="166">
        <v>0.3</v>
      </c>
      <c r="L1486" s="167" t="s">
        <v>1207</v>
      </c>
      <c r="M1486" s="168" t="s">
        <v>1205</v>
      </c>
      <c r="N1486" s="169">
        <v>5.0000000000000001E-3</v>
      </c>
      <c r="O1486" s="21">
        <f t="shared" si="842"/>
        <v>1.2</v>
      </c>
      <c r="P1486" s="21" t="str">
        <f t="shared" si="843"/>
        <v>N</v>
      </c>
      <c r="Q1486" s="22">
        <f t="shared" si="844"/>
        <v>47175.6</v>
      </c>
      <c r="R1486" s="8" t="str">
        <f t="shared" si="845"/>
        <v>N</v>
      </c>
      <c r="S1486" s="23">
        <f t="shared" si="846"/>
        <v>1.2</v>
      </c>
      <c r="T1486" s="24">
        <f t="shared" si="847"/>
        <v>50000</v>
      </c>
      <c r="U1486" s="24">
        <f t="shared" si="848"/>
        <v>200000</v>
      </c>
      <c r="V1486" s="24">
        <f t="shared" si="849"/>
        <v>257500</v>
      </c>
      <c r="W1486" s="24">
        <f t="shared" si="850"/>
        <v>47411.477999999996</v>
      </c>
      <c r="X1486" s="24">
        <f t="shared" si="851"/>
        <v>0</v>
      </c>
      <c r="Y1486" s="24">
        <f t="shared" si="852"/>
        <v>47411.477999999996</v>
      </c>
      <c r="Z1486" s="24">
        <f t="shared" si="853"/>
        <v>0</v>
      </c>
      <c r="AA1486" s="25" t="str">
        <f t="shared" si="854"/>
        <v>N</v>
      </c>
      <c r="AB1486" s="26">
        <f t="shared" si="855"/>
        <v>0.19999999999999996</v>
      </c>
      <c r="AC1486" s="27">
        <f t="shared" si="856"/>
        <v>50000</v>
      </c>
      <c r="AD1486" s="28">
        <f t="shared" si="857"/>
        <v>200000</v>
      </c>
      <c r="AE1486" s="28">
        <f t="shared" si="858"/>
        <v>257500</v>
      </c>
      <c r="AF1486" s="28">
        <f t="shared" si="859"/>
        <v>47648.53538999999</v>
      </c>
      <c r="AG1486" s="28">
        <f t="shared" si="860"/>
        <v>0</v>
      </c>
      <c r="AH1486" s="28">
        <f t="shared" si="861"/>
        <v>47648.53538999999</v>
      </c>
      <c r="AI1486" s="28">
        <f t="shared" si="862"/>
        <v>0</v>
      </c>
      <c r="AJ1486" s="29" t="str">
        <f t="shared" si="863"/>
        <v>N</v>
      </c>
      <c r="AK1486" s="30">
        <f t="shared" si="828"/>
        <v>0</v>
      </c>
      <c r="AL1486" s="31">
        <f t="shared" si="829"/>
        <v>50000</v>
      </c>
      <c r="AM1486" s="31">
        <f t="shared" si="830"/>
        <v>200000</v>
      </c>
      <c r="AN1486" s="31">
        <f t="shared" si="831"/>
        <v>257500</v>
      </c>
      <c r="AO1486" s="31">
        <f t="shared" si="832"/>
        <v>0</v>
      </c>
      <c r="AP1486" s="31">
        <f t="shared" si="833"/>
        <v>0</v>
      </c>
      <c r="AQ1486" s="31">
        <f t="shared" si="834"/>
        <v>0</v>
      </c>
      <c r="AR1486" s="31">
        <f t="shared" si="835"/>
        <v>0</v>
      </c>
      <c r="AS1486" s="32">
        <f t="shared" si="836"/>
        <v>0</v>
      </c>
      <c r="AT1486" s="33">
        <f t="shared" si="837"/>
        <v>50000</v>
      </c>
      <c r="AU1486" s="33">
        <f t="shared" si="838"/>
        <v>200000</v>
      </c>
      <c r="AV1486" s="33">
        <v>257984</v>
      </c>
      <c r="AW1486" s="33">
        <f t="shared" si="839"/>
        <v>0</v>
      </c>
      <c r="AX1486" s="33">
        <f t="shared" si="840"/>
        <v>0</v>
      </c>
      <c r="AY1486" s="34">
        <f t="shared" si="841"/>
        <v>0</v>
      </c>
    </row>
    <row r="1487" spans="1:51" ht="15" customHeight="1" x14ac:dyDescent="0.3">
      <c r="A1487" s="166" t="s">
        <v>2692</v>
      </c>
      <c r="B1487" s="99">
        <v>14645.78</v>
      </c>
      <c r="C1487" s="99">
        <v>13944.42</v>
      </c>
      <c r="D1487" s="99">
        <v>73913.13</v>
      </c>
      <c r="E1487" s="99">
        <v>73500.97</v>
      </c>
      <c r="F1487" s="139">
        <v>72000</v>
      </c>
      <c r="G1487" s="138">
        <v>0</v>
      </c>
      <c r="H1487" s="182">
        <v>46412</v>
      </c>
      <c r="I1487" s="182">
        <v>46427</v>
      </c>
      <c r="J1487" s="166">
        <v>3.3</v>
      </c>
      <c r="K1487" s="166">
        <v>3</v>
      </c>
      <c r="L1487" s="167" t="s">
        <v>1207</v>
      </c>
      <c r="M1487" s="168" t="s">
        <v>1205</v>
      </c>
      <c r="N1487" s="169">
        <v>2E-3</v>
      </c>
      <c r="O1487" s="21">
        <f t="shared" si="842"/>
        <v>0.29999999999999982</v>
      </c>
      <c r="P1487" s="21" t="str">
        <f t="shared" si="843"/>
        <v>N</v>
      </c>
      <c r="Q1487" s="22">
        <f t="shared" si="844"/>
        <v>28590.2</v>
      </c>
      <c r="R1487" s="8" t="str">
        <f t="shared" si="845"/>
        <v>N</v>
      </c>
      <c r="S1487" s="23">
        <f t="shared" si="846"/>
        <v>0.29999999999999982</v>
      </c>
      <c r="T1487" s="24">
        <f t="shared" si="847"/>
        <v>50000</v>
      </c>
      <c r="U1487" s="24">
        <f t="shared" si="848"/>
        <v>200000</v>
      </c>
      <c r="V1487" s="24">
        <f t="shared" si="849"/>
        <v>257500</v>
      </c>
      <c r="W1487" s="24">
        <f t="shared" si="850"/>
        <v>28647.380400000002</v>
      </c>
      <c r="X1487" s="24">
        <f t="shared" si="851"/>
        <v>0</v>
      </c>
      <c r="Y1487" s="24">
        <f t="shared" si="852"/>
        <v>28647.380400000002</v>
      </c>
      <c r="Z1487" s="24">
        <f t="shared" si="853"/>
        <v>0</v>
      </c>
      <c r="AA1487" s="25" t="str">
        <f t="shared" si="854"/>
        <v>N</v>
      </c>
      <c r="AB1487" s="26">
        <f t="shared" si="855"/>
        <v>0</v>
      </c>
      <c r="AC1487" s="27">
        <f t="shared" si="856"/>
        <v>50000</v>
      </c>
      <c r="AD1487" s="28">
        <f t="shared" si="857"/>
        <v>200000</v>
      </c>
      <c r="AE1487" s="28">
        <f t="shared" si="858"/>
        <v>257500</v>
      </c>
      <c r="AF1487" s="28">
        <f t="shared" si="859"/>
        <v>0</v>
      </c>
      <c r="AG1487" s="28">
        <f t="shared" si="860"/>
        <v>0</v>
      </c>
      <c r="AH1487" s="28">
        <f t="shared" si="861"/>
        <v>0</v>
      </c>
      <c r="AI1487" s="28">
        <f t="shared" si="862"/>
        <v>0</v>
      </c>
      <c r="AJ1487" s="29" t="str">
        <f t="shared" si="863"/>
        <v>N</v>
      </c>
      <c r="AK1487" s="30">
        <f t="shared" si="828"/>
        <v>0</v>
      </c>
      <c r="AL1487" s="31">
        <f t="shared" si="829"/>
        <v>50000</v>
      </c>
      <c r="AM1487" s="31">
        <f t="shared" si="830"/>
        <v>200000</v>
      </c>
      <c r="AN1487" s="31">
        <f t="shared" si="831"/>
        <v>257500</v>
      </c>
      <c r="AO1487" s="31">
        <f t="shared" si="832"/>
        <v>0</v>
      </c>
      <c r="AP1487" s="31">
        <f t="shared" si="833"/>
        <v>0</v>
      </c>
      <c r="AQ1487" s="31">
        <f t="shared" si="834"/>
        <v>0</v>
      </c>
      <c r="AR1487" s="31">
        <f t="shared" si="835"/>
        <v>0</v>
      </c>
      <c r="AS1487" s="32">
        <f t="shared" si="836"/>
        <v>0</v>
      </c>
      <c r="AT1487" s="33">
        <f t="shared" si="837"/>
        <v>50000</v>
      </c>
      <c r="AU1487" s="33">
        <f t="shared" si="838"/>
        <v>200000</v>
      </c>
      <c r="AV1487" s="33">
        <v>257985</v>
      </c>
      <c r="AW1487" s="33">
        <f t="shared" si="839"/>
        <v>0</v>
      </c>
      <c r="AX1487" s="33">
        <f t="shared" si="840"/>
        <v>0</v>
      </c>
      <c r="AY1487" s="34">
        <f t="shared" si="841"/>
        <v>0</v>
      </c>
    </row>
    <row r="1488" spans="1:51" ht="15" customHeight="1" x14ac:dyDescent="0.3">
      <c r="A1488" s="166" t="s">
        <v>2693</v>
      </c>
      <c r="B1488" s="99">
        <v>7004.58</v>
      </c>
      <c r="C1488" s="99">
        <v>13070.66</v>
      </c>
      <c r="D1488" s="99">
        <v>33857.120000000003</v>
      </c>
      <c r="E1488" s="99">
        <v>19989.05</v>
      </c>
      <c r="F1488" s="139">
        <v>101000</v>
      </c>
      <c r="G1488" s="140">
        <v>12500</v>
      </c>
      <c r="H1488" s="182">
        <v>46489</v>
      </c>
      <c r="I1488" s="182">
        <v>46577</v>
      </c>
      <c r="J1488" s="166">
        <v>2.4</v>
      </c>
      <c r="K1488" s="166">
        <v>0.8</v>
      </c>
      <c r="L1488" s="167" t="s">
        <v>1206</v>
      </c>
      <c r="M1488" s="168" t="s">
        <v>1204</v>
      </c>
      <c r="N1488" s="169">
        <v>0</v>
      </c>
      <c r="O1488" s="21">
        <f t="shared" si="842"/>
        <v>1.5999999999999999</v>
      </c>
      <c r="P1488" s="21" t="str">
        <f t="shared" si="843"/>
        <v>N</v>
      </c>
      <c r="Q1488" s="22">
        <f t="shared" si="844"/>
        <v>20075.239999999998</v>
      </c>
      <c r="R1488" s="8" t="str">
        <f t="shared" si="845"/>
        <v>N</v>
      </c>
      <c r="S1488" s="23">
        <f t="shared" si="846"/>
        <v>3.1999999999999997</v>
      </c>
      <c r="T1488" s="24">
        <f t="shared" si="847"/>
        <v>20500</v>
      </c>
      <c r="U1488" s="24">
        <f t="shared" si="848"/>
        <v>100000</v>
      </c>
      <c r="V1488" s="24">
        <f t="shared" si="849"/>
        <v>257500</v>
      </c>
      <c r="W1488" s="24">
        <f t="shared" si="850"/>
        <v>10037.619999999999</v>
      </c>
      <c r="X1488" s="24">
        <f t="shared" si="851"/>
        <v>0</v>
      </c>
      <c r="Y1488" s="24">
        <f t="shared" si="852"/>
        <v>10037.619999999999</v>
      </c>
      <c r="Z1488" s="24">
        <f t="shared" si="853"/>
        <v>10037.619999999999</v>
      </c>
      <c r="AA1488" s="25" t="str">
        <f t="shared" si="854"/>
        <v>N</v>
      </c>
      <c r="AB1488" s="26">
        <f t="shared" si="855"/>
        <v>2.1999999999999997</v>
      </c>
      <c r="AC1488" s="27">
        <f t="shared" si="856"/>
        <v>20500</v>
      </c>
      <c r="AD1488" s="28">
        <f t="shared" si="857"/>
        <v>100000</v>
      </c>
      <c r="AE1488" s="28">
        <f t="shared" si="858"/>
        <v>257500</v>
      </c>
      <c r="AF1488" s="28">
        <f t="shared" si="859"/>
        <v>10037.619999999999</v>
      </c>
      <c r="AG1488" s="28">
        <f t="shared" si="860"/>
        <v>0</v>
      </c>
      <c r="AH1488" s="28">
        <f t="shared" si="861"/>
        <v>10037.619999999999</v>
      </c>
      <c r="AI1488" s="28">
        <f t="shared" si="862"/>
        <v>10037.619999999999</v>
      </c>
      <c r="AJ1488" s="29" t="str">
        <f t="shared" si="863"/>
        <v>N</v>
      </c>
      <c r="AK1488" s="30">
        <f t="shared" si="828"/>
        <v>1.1999999999999997</v>
      </c>
      <c r="AL1488" s="31">
        <f t="shared" si="829"/>
        <v>20500</v>
      </c>
      <c r="AM1488" s="31">
        <f t="shared" si="830"/>
        <v>100000</v>
      </c>
      <c r="AN1488" s="31">
        <f t="shared" si="831"/>
        <v>257500</v>
      </c>
      <c r="AO1488" s="31">
        <f t="shared" si="832"/>
        <v>10037.619999999999</v>
      </c>
      <c r="AP1488" s="31">
        <f t="shared" si="833"/>
        <v>0</v>
      </c>
      <c r="AQ1488" s="31">
        <f t="shared" si="834"/>
        <v>10037.619999999999</v>
      </c>
      <c r="AR1488" s="31">
        <f t="shared" si="835"/>
        <v>10037.619999999999</v>
      </c>
      <c r="AS1488" s="32">
        <f t="shared" si="836"/>
        <v>0.19999999999999973</v>
      </c>
      <c r="AT1488" s="33">
        <f t="shared" si="837"/>
        <v>20500</v>
      </c>
      <c r="AU1488" s="33">
        <f t="shared" si="838"/>
        <v>100000</v>
      </c>
      <c r="AV1488" s="33">
        <v>257986</v>
      </c>
      <c r="AW1488" s="33">
        <f t="shared" si="839"/>
        <v>10037.619999999999</v>
      </c>
      <c r="AX1488" s="33">
        <f t="shared" si="840"/>
        <v>10037.619999999999</v>
      </c>
      <c r="AY1488" s="34">
        <f t="shared" si="841"/>
        <v>40150.479999999996</v>
      </c>
    </row>
    <row r="1489" spans="1:51" ht="15" customHeight="1" x14ac:dyDescent="0.3">
      <c r="A1489" s="166" t="s">
        <v>2694</v>
      </c>
      <c r="B1489" s="99">
        <v>15115.34</v>
      </c>
      <c r="C1489" s="99">
        <v>3263.93</v>
      </c>
      <c r="D1489" s="99">
        <v>63357.32</v>
      </c>
      <c r="E1489" s="99">
        <v>54437.11</v>
      </c>
      <c r="F1489" s="139">
        <v>120000</v>
      </c>
      <c r="G1489" s="140">
        <v>12500</v>
      </c>
      <c r="H1489" s="182">
        <v>46520</v>
      </c>
      <c r="I1489" s="182">
        <v>46586</v>
      </c>
      <c r="J1489" s="166">
        <v>4.4000000000000004</v>
      </c>
      <c r="K1489" s="166">
        <v>3.5</v>
      </c>
      <c r="L1489" s="167" t="s">
        <v>1206</v>
      </c>
      <c r="M1489" s="168" t="s">
        <v>1204</v>
      </c>
      <c r="N1489" s="169">
        <v>0</v>
      </c>
      <c r="O1489" s="21">
        <f t="shared" si="842"/>
        <v>0.90000000000000036</v>
      </c>
      <c r="P1489" s="21" t="str">
        <f t="shared" si="843"/>
        <v>N</v>
      </c>
      <c r="Q1489" s="22">
        <f t="shared" si="844"/>
        <v>18379.27</v>
      </c>
      <c r="R1489" s="8" t="str">
        <f t="shared" si="845"/>
        <v>N</v>
      </c>
      <c r="S1489" s="23">
        <f t="shared" si="846"/>
        <v>1.8000000000000007</v>
      </c>
      <c r="T1489" s="24">
        <f t="shared" si="847"/>
        <v>20500</v>
      </c>
      <c r="U1489" s="24">
        <f t="shared" si="848"/>
        <v>100000</v>
      </c>
      <c r="V1489" s="24">
        <f t="shared" si="849"/>
        <v>257500</v>
      </c>
      <c r="W1489" s="24">
        <f t="shared" si="850"/>
        <v>9189.6350000000002</v>
      </c>
      <c r="X1489" s="24">
        <f t="shared" si="851"/>
        <v>0</v>
      </c>
      <c r="Y1489" s="24">
        <f t="shared" si="852"/>
        <v>9189.6350000000002</v>
      </c>
      <c r="Z1489" s="24">
        <f t="shared" si="853"/>
        <v>9189.6350000000002</v>
      </c>
      <c r="AA1489" s="25" t="str">
        <f t="shared" si="854"/>
        <v>N</v>
      </c>
      <c r="AB1489" s="26">
        <f t="shared" si="855"/>
        <v>0.80000000000000071</v>
      </c>
      <c r="AC1489" s="27">
        <f t="shared" si="856"/>
        <v>20500</v>
      </c>
      <c r="AD1489" s="28">
        <f t="shared" si="857"/>
        <v>100000</v>
      </c>
      <c r="AE1489" s="28">
        <f t="shared" si="858"/>
        <v>257500</v>
      </c>
      <c r="AF1489" s="28">
        <f t="shared" si="859"/>
        <v>9189.6350000000002</v>
      </c>
      <c r="AG1489" s="28">
        <f t="shared" si="860"/>
        <v>0</v>
      </c>
      <c r="AH1489" s="28">
        <f t="shared" si="861"/>
        <v>9189.6350000000002</v>
      </c>
      <c r="AI1489" s="28">
        <f t="shared" si="862"/>
        <v>9189.6350000000002</v>
      </c>
      <c r="AJ1489" s="29" t="str">
        <f t="shared" si="863"/>
        <v>N</v>
      </c>
      <c r="AK1489" s="30">
        <f t="shared" si="828"/>
        <v>0</v>
      </c>
      <c r="AL1489" s="31">
        <f t="shared" si="829"/>
        <v>20500</v>
      </c>
      <c r="AM1489" s="31">
        <f t="shared" si="830"/>
        <v>100000</v>
      </c>
      <c r="AN1489" s="31">
        <f t="shared" si="831"/>
        <v>257500</v>
      </c>
      <c r="AO1489" s="31">
        <f t="shared" si="832"/>
        <v>0</v>
      </c>
      <c r="AP1489" s="31">
        <f t="shared" si="833"/>
        <v>0</v>
      </c>
      <c r="AQ1489" s="31">
        <f t="shared" si="834"/>
        <v>0</v>
      </c>
      <c r="AR1489" s="31">
        <f t="shared" si="835"/>
        <v>0</v>
      </c>
      <c r="AS1489" s="32">
        <f t="shared" si="836"/>
        <v>0</v>
      </c>
      <c r="AT1489" s="33">
        <f t="shared" si="837"/>
        <v>20500</v>
      </c>
      <c r="AU1489" s="33">
        <f t="shared" si="838"/>
        <v>100000</v>
      </c>
      <c r="AV1489" s="33">
        <v>257987</v>
      </c>
      <c r="AW1489" s="33">
        <f t="shared" si="839"/>
        <v>0</v>
      </c>
      <c r="AX1489" s="33">
        <f t="shared" si="840"/>
        <v>0</v>
      </c>
      <c r="AY1489" s="34">
        <f t="shared" si="841"/>
        <v>18379.27</v>
      </c>
    </row>
    <row r="1490" spans="1:51" ht="15" customHeight="1" x14ac:dyDescent="0.3">
      <c r="A1490" s="166" t="s">
        <v>2695</v>
      </c>
      <c r="B1490" s="99">
        <v>5601.37</v>
      </c>
      <c r="C1490" s="99">
        <v>30008.99</v>
      </c>
      <c r="D1490" s="99">
        <v>51677.15</v>
      </c>
      <c r="E1490" s="99">
        <v>38291.129999999997</v>
      </c>
      <c r="F1490" s="139">
        <v>300000</v>
      </c>
      <c r="G1490" s="140">
        <v>0</v>
      </c>
      <c r="H1490" s="182">
        <v>46218</v>
      </c>
      <c r="I1490" s="182">
        <v>46308</v>
      </c>
      <c r="J1490" s="166">
        <v>5</v>
      </c>
      <c r="K1490" s="166">
        <v>1.9</v>
      </c>
      <c r="L1490" s="167" t="s">
        <v>1207</v>
      </c>
      <c r="M1490" s="168" t="s">
        <v>1203</v>
      </c>
      <c r="N1490" s="169">
        <v>0.04</v>
      </c>
      <c r="O1490" s="21">
        <f t="shared" si="842"/>
        <v>3.1</v>
      </c>
      <c r="P1490" s="21" t="str">
        <f t="shared" si="843"/>
        <v>N</v>
      </c>
      <c r="Q1490" s="22">
        <f t="shared" si="844"/>
        <v>35610.36</v>
      </c>
      <c r="R1490" s="8" t="str">
        <f t="shared" si="845"/>
        <v>N</v>
      </c>
      <c r="S1490" s="23">
        <f t="shared" si="846"/>
        <v>4.1333333333333337</v>
      </c>
      <c r="T1490" s="24">
        <f t="shared" si="847"/>
        <v>50000</v>
      </c>
      <c r="U1490" s="24">
        <f t="shared" si="848"/>
        <v>200000</v>
      </c>
      <c r="V1490" s="24">
        <f t="shared" si="849"/>
        <v>257500</v>
      </c>
      <c r="W1490" s="24">
        <f t="shared" si="850"/>
        <v>0</v>
      </c>
      <c r="X1490" s="24">
        <f t="shared" si="851"/>
        <v>0</v>
      </c>
      <c r="Y1490" s="24">
        <f t="shared" si="852"/>
        <v>0</v>
      </c>
      <c r="Z1490" s="24">
        <f t="shared" si="853"/>
        <v>37034.774400000002</v>
      </c>
      <c r="AA1490" s="25" t="str">
        <f t="shared" si="854"/>
        <v>N</v>
      </c>
      <c r="AB1490" s="26">
        <f t="shared" si="855"/>
        <v>3.1333333333333337</v>
      </c>
      <c r="AC1490" s="27">
        <f t="shared" si="856"/>
        <v>50000</v>
      </c>
      <c r="AD1490" s="28">
        <f t="shared" si="857"/>
        <v>200000</v>
      </c>
      <c r="AE1490" s="28">
        <f t="shared" si="858"/>
        <v>257500</v>
      </c>
      <c r="AF1490" s="28">
        <f t="shared" si="859"/>
        <v>0</v>
      </c>
      <c r="AG1490" s="28">
        <f t="shared" si="860"/>
        <v>0</v>
      </c>
      <c r="AH1490" s="28">
        <f t="shared" si="861"/>
        <v>0</v>
      </c>
      <c r="AI1490" s="28">
        <f t="shared" si="862"/>
        <v>38516.165376000004</v>
      </c>
      <c r="AJ1490" s="29" t="str">
        <f t="shared" si="863"/>
        <v>N</v>
      </c>
      <c r="AK1490" s="30">
        <f t="shared" si="828"/>
        <v>2.1333333333333337</v>
      </c>
      <c r="AL1490" s="31">
        <f t="shared" si="829"/>
        <v>50000</v>
      </c>
      <c r="AM1490" s="31">
        <f t="shared" si="830"/>
        <v>200000</v>
      </c>
      <c r="AN1490" s="31">
        <f t="shared" si="831"/>
        <v>257500</v>
      </c>
      <c r="AO1490" s="31">
        <f t="shared" si="832"/>
        <v>0</v>
      </c>
      <c r="AP1490" s="31">
        <f t="shared" si="833"/>
        <v>0</v>
      </c>
      <c r="AQ1490" s="31">
        <f t="shared" si="834"/>
        <v>0</v>
      </c>
      <c r="AR1490" s="31">
        <f t="shared" si="835"/>
        <v>40056.811991040006</v>
      </c>
      <c r="AS1490" s="32">
        <f t="shared" si="836"/>
        <v>1.1333333333333337</v>
      </c>
      <c r="AT1490" s="33">
        <f t="shared" si="837"/>
        <v>50000</v>
      </c>
      <c r="AU1490" s="33">
        <f t="shared" si="838"/>
        <v>200000</v>
      </c>
      <c r="AV1490" s="33">
        <v>257988</v>
      </c>
      <c r="AW1490" s="33">
        <f t="shared" si="839"/>
        <v>0</v>
      </c>
      <c r="AX1490" s="33">
        <f t="shared" si="840"/>
        <v>41659.084470681606</v>
      </c>
      <c r="AY1490" s="34">
        <f t="shared" si="841"/>
        <v>157266.83623772164</v>
      </c>
    </row>
    <row r="1491" spans="1:51" ht="15" customHeight="1" x14ac:dyDescent="0.3">
      <c r="A1491" s="166" t="s">
        <v>2696</v>
      </c>
      <c r="B1491" s="99">
        <v>18444.45</v>
      </c>
      <c r="C1491" s="99">
        <v>18109.900000000001</v>
      </c>
      <c r="D1491" s="99">
        <v>80687.740000000005</v>
      </c>
      <c r="E1491" s="99">
        <v>68854.460000000006</v>
      </c>
      <c r="F1491" s="139">
        <v>60000</v>
      </c>
      <c r="G1491" s="140">
        <v>12500</v>
      </c>
      <c r="H1491" s="182">
        <v>46428</v>
      </c>
      <c r="I1491" s="182">
        <v>46482</v>
      </c>
      <c r="J1491" s="166">
        <v>3.7</v>
      </c>
      <c r="K1491" s="166">
        <v>1.1000000000000001</v>
      </c>
      <c r="L1491" s="167" t="s">
        <v>1207</v>
      </c>
      <c r="M1491" s="168" t="s">
        <v>1205</v>
      </c>
      <c r="N1491" s="169">
        <v>0.01</v>
      </c>
      <c r="O1491" s="21">
        <f t="shared" si="842"/>
        <v>2.6</v>
      </c>
      <c r="P1491" s="21" t="str">
        <f t="shared" si="843"/>
        <v>N</v>
      </c>
      <c r="Q1491" s="22">
        <f t="shared" si="844"/>
        <v>36554.350000000006</v>
      </c>
      <c r="R1491" s="8" t="str">
        <f t="shared" si="845"/>
        <v>N</v>
      </c>
      <c r="S1491" s="23">
        <f t="shared" si="846"/>
        <v>2.6</v>
      </c>
      <c r="T1491" s="24">
        <f t="shared" si="847"/>
        <v>50000</v>
      </c>
      <c r="U1491" s="24">
        <f t="shared" si="848"/>
        <v>200000</v>
      </c>
      <c r="V1491" s="24">
        <f t="shared" si="849"/>
        <v>257500</v>
      </c>
      <c r="W1491" s="24">
        <f t="shared" si="850"/>
        <v>36919.893500000006</v>
      </c>
      <c r="X1491" s="24">
        <f t="shared" si="851"/>
        <v>0</v>
      </c>
      <c r="Y1491" s="24">
        <f t="shared" si="852"/>
        <v>36919.893500000006</v>
      </c>
      <c r="Z1491" s="24">
        <f t="shared" si="853"/>
        <v>0</v>
      </c>
      <c r="AA1491" s="25" t="str">
        <f t="shared" si="854"/>
        <v>N</v>
      </c>
      <c r="AB1491" s="26">
        <f t="shared" si="855"/>
        <v>1.6</v>
      </c>
      <c r="AC1491" s="27">
        <f t="shared" si="856"/>
        <v>50000</v>
      </c>
      <c r="AD1491" s="28">
        <f t="shared" si="857"/>
        <v>200000</v>
      </c>
      <c r="AE1491" s="28">
        <f t="shared" si="858"/>
        <v>257500</v>
      </c>
      <c r="AF1491" s="28">
        <f t="shared" si="859"/>
        <v>37289.092435000006</v>
      </c>
      <c r="AG1491" s="28">
        <f t="shared" si="860"/>
        <v>0</v>
      </c>
      <c r="AH1491" s="28">
        <f t="shared" si="861"/>
        <v>37289.092435000006</v>
      </c>
      <c r="AI1491" s="28">
        <f t="shared" si="862"/>
        <v>0</v>
      </c>
      <c r="AJ1491" s="29" t="str">
        <f t="shared" si="863"/>
        <v>N</v>
      </c>
      <c r="AK1491" s="30">
        <f t="shared" si="828"/>
        <v>0.60000000000000009</v>
      </c>
      <c r="AL1491" s="31">
        <f t="shared" si="829"/>
        <v>50000</v>
      </c>
      <c r="AM1491" s="31">
        <f t="shared" si="830"/>
        <v>200000</v>
      </c>
      <c r="AN1491" s="31">
        <f t="shared" si="831"/>
        <v>257500</v>
      </c>
      <c r="AO1491" s="31">
        <f t="shared" si="832"/>
        <v>37661.983359350008</v>
      </c>
      <c r="AP1491" s="31">
        <f t="shared" si="833"/>
        <v>0</v>
      </c>
      <c r="AQ1491" s="31">
        <f t="shared" si="834"/>
        <v>37661.983359350008</v>
      </c>
      <c r="AR1491" s="31">
        <f t="shared" si="835"/>
        <v>0</v>
      </c>
      <c r="AS1491" s="32">
        <f t="shared" si="836"/>
        <v>0</v>
      </c>
      <c r="AT1491" s="33">
        <f t="shared" si="837"/>
        <v>50000</v>
      </c>
      <c r="AU1491" s="33">
        <f t="shared" si="838"/>
        <v>200000</v>
      </c>
      <c r="AV1491" s="33">
        <v>257989</v>
      </c>
      <c r="AW1491" s="33">
        <f t="shared" si="839"/>
        <v>0</v>
      </c>
      <c r="AX1491" s="33">
        <f t="shared" si="840"/>
        <v>0</v>
      </c>
      <c r="AY1491" s="34">
        <f t="shared" si="841"/>
        <v>0</v>
      </c>
    </row>
    <row r="1492" spans="1:51" ht="15" customHeight="1" x14ac:dyDescent="0.3">
      <c r="A1492" s="166" t="s">
        <v>2697</v>
      </c>
      <c r="B1492" s="99">
        <v>16319.97</v>
      </c>
      <c r="C1492" s="99">
        <v>34846.28</v>
      </c>
      <c r="D1492" s="99">
        <v>102514.46</v>
      </c>
      <c r="E1492" s="99">
        <v>93708.49</v>
      </c>
      <c r="F1492" s="139">
        <v>80000</v>
      </c>
      <c r="G1492" s="140">
        <v>0</v>
      </c>
      <c r="H1492" s="182">
        <v>46559</v>
      </c>
      <c r="I1492" s="182">
        <v>46589</v>
      </c>
      <c r="J1492" s="166">
        <v>4.0999999999999996</v>
      </c>
      <c r="K1492" s="166">
        <v>0</v>
      </c>
      <c r="L1492" s="167" t="s">
        <v>1206</v>
      </c>
      <c r="M1492" s="168" t="s">
        <v>1205</v>
      </c>
      <c r="N1492" s="169">
        <v>0.02</v>
      </c>
      <c r="O1492" s="21">
        <f t="shared" si="842"/>
        <v>4.0999999999999996</v>
      </c>
      <c r="P1492" s="21" t="str">
        <f t="shared" si="843"/>
        <v>N</v>
      </c>
      <c r="Q1492" s="22">
        <f t="shared" si="844"/>
        <v>51166.25</v>
      </c>
      <c r="R1492" s="8" t="str">
        <f t="shared" si="845"/>
        <v>N</v>
      </c>
      <c r="S1492" s="23">
        <f t="shared" si="846"/>
        <v>4.0999999999999996</v>
      </c>
      <c r="T1492" s="24">
        <f t="shared" si="847"/>
        <v>20500</v>
      </c>
      <c r="U1492" s="24">
        <f t="shared" si="848"/>
        <v>100000</v>
      </c>
      <c r="V1492" s="24">
        <f t="shared" si="849"/>
        <v>257500</v>
      </c>
      <c r="W1492" s="24">
        <f t="shared" si="850"/>
        <v>0</v>
      </c>
      <c r="X1492" s="24">
        <f t="shared" si="851"/>
        <v>0</v>
      </c>
      <c r="Y1492" s="24">
        <f t="shared" si="852"/>
        <v>0</v>
      </c>
      <c r="Z1492" s="24">
        <f t="shared" si="853"/>
        <v>52189.575000000004</v>
      </c>
      <c r="AA1492" s="25" t="str">
        <f t="shared" si="854"/>
        <v>N</v>
      </c>
      <c r="AB1492" s="26">
        <f t="shared" si="855"/>
        <v>3.0999999999999996</v>
      </c>
      <c r="AC1492" s="27">
        <f t="shared" si="856"/>
        <v>20500</v>
      </c>
      <c r="AD1492" s="28">
        <f t="shared" si="857"/>
        <v>100000</v>
      </c>
      <c r="AE1492" s="28">
        <f t="shared" si="858"/>
        <v>257500</v>
      </c>
      <c r="AF1492" s="28">
        <f t="shared" si="859"/>
        <v>0</v>
      </c>
      <c r="AG1492" s="28">
        <f t="shared" si="860"/>
        <v>0</v>
      </c>
      <c r="AH1492" s="28">
        <f t="shared" si="861"/>
        <v>0</v>
      </c>
      <c r="AI1492" s="28">
        <f t="shared" si="862"/>
        <v>53233.366500000004</v>
      </c>
      <c r="AJ1492" s="29" t="str">
        <f t="shared" si="863"/>
        <v>N</v>
      </c>
      <c r="AK1492" s="30">
        <f t="shared" si="828"/>
        <v>2.0999999999999996</v>
      </c>
      <c r="AL1492" s="31">
        <f t="shared" si="829"/>
        <v>20500</v>
      </c>
      <c r="AM1492" s="31">
        <f t="shared" si="830"/>
        <v>100000</v>
      </c>
      <c r="AN1492" s="31">
        <f t="shared" si="831"/>
        <v>257500</v>
      </c>
      <c r="AO1492" s="31">
        <f t="shared" si="832"/>
        <v>0</v>
      </c>
      <c r="AP1492" s="31">
        <f t="shared" si="833"/>
        <v>0</v>
      </c>
      <c r="AQ1492" s="31">
        <f t="shared" si="834"/>
        <v>0</v>
      </c>
      <c r="AR1492" s="31">
        <f t="shared" si="835"/>
        <v>54298.033830000008</v>
      </c>
      <c r="AS1492" s="32">
        <f t="shared" si="836"/>
        <v>1.0999999999999996</v>
      </c>
      <c r="AT1492" s="33">
        <f t="shared" si="837"/>
        <v>20500</v>
      </c>
      <c r="AU1492" s="33">
        <f t="shared" si="838"/>
        <v>100000</v>
      </c>
      <c r="AV1492" s="33">
        <v>257990</v>
      </c>
      <c r="AW1492" s="33">
        <f t="shared" si="839"/>
        <v>0</v>
      </c>
      <c r="AX1492" s="33">
        <f t="shared" si="840"/>
        <v>55383.994506600007</v>
      </c>
      <c r="AY1492" s="34">
        <f t="shared" si="841"/>
        <v>215104.96983660001</v>
      </c>
    </row>
    <row r="1493" spans="1:51" ht="15" customHeight="1" x14ac:dyDescent="0.3">
      <c r="A1493" s="166" t="s">
        <v>2698</v>
      </c>
      <c r="B1493" s="99">
        <v>10272.98</v>
      </c>
      <c r="C1493" s="99">
        <v>27876.16</v>
      </c>
      <c r="D1493" s="99">
        <v>87280.960000000006</v>
      </c>
      <c r="E1493" s="99">
        <v>78004.94</v>
      </c>
      <c r="F1493" s="139">
        <v>46000</v>
      </c>
      <c r="G1493" s="140">
        <v>0</v>
      </c>
      <c r="H1493" s="182">
        <v>46408</v>
      </c>
      <c r="I1493" s="182">
        <v>46442</v>
      </c>
      <c r="J1493" s="166">
        <v>4.0999999999999996</v>
      </c>
      <c r="K1493" s="166">
        <v>0.3</v>
      </c>
      <c r="L1493" s="167" t="s">
        <v>1206</v>
      </c>
      <c r="M1493" s="168" t="s">
        <v>1204</v>
      </c>
      <c r="N1493" s="169">
        <v>0</v>
      </c>
      <c r="O1493" s="21">
        <f t="shared" si="842"/>
        <v>3.8</v>
      </c>
      <c r="P1493" s="21" t="str">
        <f t="shared" si="843"/>
        <v>N</v>
      </c>
      <c r="Q1493" s="22">
        <f t="shared" si="844"/>
        <v>38149.14</v>
      </c>
      <c r="R1493" s="8" t="str">
        <f t="shared" si="845"/>
        <v>N</v>
      </c>
      <c r="S1493" s="23">
        <f t="shared" si="846"/>
        <v>7.6</v>
      </c>
      <c r="T1493" s="24">
        <f t="shared" si="847"/>
        <v>20500</v>
      </c>
      <c r="U1493" s="24">
        <f t="shared" si="848"/>
        <v>100000</v>
      </c>
      <c r="V1493" s="24">
        <f t="shared" si="849"/>
        <v>257500</v>
      </c>
      <c r="W1493" s="24">
        <f t="shared" si="850"/>
        <v>6359.5199999999968</v>
      </c>
      <c r="X1493" s="24">
        <f t="shared" si="851"/>
        <v>0</v>
      </c>
      <c r="Y1493" s="24">
        <f t="shared" si="852"/>
        <v>6359.5199999999968</v>
      </c>
      <c r="Z1493" s="24">
        <f t="shared" si="853"/>
        <v>31789.620000000003</v>
      </c>
      <c r="AA1493" s="25" t="str">
        <f t="shared" si="854"/>
        <v>N</v>
      </c>
      <c r="AB1493" s="26">
        <f t="shared" si="855"/>
        <v>6.6</v>
      </c>
      <c r="AC1493" s="27">
        <f t="shared" si="856"/>
        <v>20500</v>
      </c>
      <c r="AD1493" s="28">
        <f t="shared" si="857"/>
        <v>100000</v>
      </c>
      <c r="AE1493" s="28">
        <f t="shared" si="858"/>
        <v>257500</v>
      </c>
      <c r="AF1493" s="28">
        <f t="shared" si="859"/>
        <v>3179.7599999999984</v>
      </c>
      <c r="AG1493" s="28">
        <f t="shared" si="860"/>
        <v>0</v>
      </c>
      <c r="AH1493" s="28">
        <f t="shared" si="861"/>
        <v>3179.7599999999984</v>
      </c>
      <c r="AI1493" s="28">
        <f t="shared" si="862"/>
        <v>34969.380000000005</v>
      </c>
      <c r="AJ1493" s="29" t="str">
        <f t="shared" si="863"/>
        <v>N</v>
      </c>
      <c r="AK1493" s="30">
        <f t="shared" si="828"/>
        <v>5.6</v>
      </c>
      <c r="AL1493" s="31">
        <f t="shared" si="829"/>
        <v>20500</v>
      </c>
      <c r="AM1493" s="31">
        <f t="shared" si="830"/>
        <v>100000</v>
      </c>
      <c r="AN1493" s="31">
        <f t="shared" si="831"/>
        <v>257500</v>
      </c>
      <c r="AO1493" s="31">
        <f t="shared" si="832"/>
        <v>1234.8887499999983</v>
      </c>
      <c r="AP1493" s="31">
        <f t="shared" si="833"/>
        <v>0</v>
      </c>
      <c r="AQ1493" s="31">
        <f t="shared" si="834"/>
        <v>1234.8887499999983</v>
      </c>
      <c r="AR1493" s="31">
        <f t="shared" si="835"/>
        <v>36914.251250000001</v>
      </c>
      <c r="AS1493" s="32">
        <f t="shared" si="836"/>
        <v>4.5999999999999996</v>
      </c>
      <c r="AT1493" s="33">
        <f t="shared" si="837"/>
        <v>20500</v>
      </c>
      <c r="AU1493" s="33">
        <f t="shared" si="838"/>
        <v>100000</v>
      </c>
      <c r="AV1493" s="33">
        <v>257991</v>
      </c>
      <c r="AW1493" s="33">
        <f t="shared" si="839"/>
        <v>972.43562500000007</v>
      </c>
      <c r="AX1493" s="33">
        <f t="shared" si="840"/>
        <v>37176.704375000001</v>
      </c>
      <c r="AY1493" s="34">
        <f t="shared" si="841"/>
        <v>140849.955625</v>
      </c>
    </row>
    <row r="1494" spans="1:51" ht="15" customHeight="1" x14ac:dyDescent="0.3">
      <c r="A1494" s="166" t="s">
        <v>2699</v>
      </c>
      <c r="B1494" s="99">
        <v>17132.73</v>
      </c>
      <c r="C1494" s="99">
        <v>13876.12</v>
      </c>
      <c r="D1494" s="99">
        <v>88319.66</v>
      </c>
      <c r="E1494" s="99">
        <v>77922.02</v>
      </c>
      <c r="F1494" s="139">
        <v>80000</v>
      </c>
      <c r="G1494" s="140">
        <v>0</v>
      </c>
      <c r="H1494" s="182">
        <v>46554</v>
      </c>
      <c r="I1494" s="182">
        <v>46643</v>
      </c>
      <c r="J1494" s="166">
        <v>1.9</v>
      </c>
      <c r="K1494" s="166">
        <v>0</v>
      </c>
      <c r="L1494" s="167" t="s">
        <v>1206</v>
      </c>
      <c r="M1494" s="168" t="s">
        <v>1203</v>
      </c>
      <c r="N1494" s="169">
        <v>0</v>
      </c>
      <c r="O1494" s="21">
        <f t="shared" si="842"/>
        <v>1.9</v>
      </c>
      <c r="P1494" s="21" t="str">
        <f t="shared" si="843"/>
        <v>N</v>
      </c>
      <c r="Q1494" s="22">
        <f t="shared" si="844"/>
        <v>31008.85</v>
      </c>
      <c r="R1494" s="8" t="str">
        <f t="shared" si="845"/>
        <v>N</v>
      </c>
      <c r="S1494" s="23">
        <f t="shared" si="846"/>
        <v>2.5333333333333332</v>
      </c>
      <c r="T1494" s="24">
        <f t="shared" si="847"/>
        <v>20500</v>
      </c>
      <c r="U1494" s="24">
        <f t="shared" si="848"/>
        <v>100000</v>
      </c>
      <c r="V1494" s="24">
        <f t="shared" si="849"/>
        <v>257500</v>
      </c>
      <c r="W1494" s="24">
        <f t="shared" si="850"/>
        <v>8760.2549999999974</v>
      </c>
      <c r="X1494" s="24">
        <f t="shared" si="851"/>
        <v>0</v>
      </c>
      <c r="Y1494" s="24">
        <f t="shared" si="852"/>
        <v>8760.2549999999974</v>
      </c>
      <c r="Z1494" s="24">
        <f t="shared" si="853"/>
        <v>22248.595000000001</v>
      </c>
      <c r="AA1494" s="25" t="str">
        <f t="shared" si="854"/>
        <v>N</v>
      </c>
      <c r="AB1494" s="26">
        <f t="shared" si="855"/>
        <v>1.5333333333333332</v>
      </c>
      <c r="AC1494" s="27">
        <f t="shared" si="856"/>
        <v>20500</v>
      </c>
      <c r="AD1494" s="28">
        <f t="shared" si="857"/>
        <v>100000</v>
      </c>
      <c r="AE1494" s="28">
        <f t="shared" si="858"/>
        <v>257500</v>
      </c>
      <c r="AF1494" s="28">
        <f t="shared" si="859"/>
        <v>2190.0637499999993</v>
      </c>
      <c r="AG1494" s="28">
        <f t="shared" si="860"/>
        <v>0</v>
      </c>
      <c r="AH1494" s="28">
        <f t="shared" si="861"/>
        <v>2190.0637499999993</v>
      </c>
      <c r="AI1494" s="28">
        <f t="shared" si="862"/>
        <v>28818.786249999997</v>
      </c>
      <c r="AJ1494" s="29" t="str">
        <f t="shared" si="863"/>
        <v>N</v>
      </c>
      <c r="AK1494" s="30">
        <f t="shared" si="828"/>
        <v>0.53333333333333321</v>
      </c>
      <c r="AL1494" s="31">
        <f t="shared" si="829"/>
        <v>20500</v>
      </c>
      <c r="AM1494" s="31">
        <f t="shared" si="830"/>
        <v>100000</v>
      </c>
      <c r="AN1494" s="31">
        <f t="shared" si="831"/>
        <v>257500</v>
      </c>
      <c r="AO1494" s="31">
        <f t="shared" si="832"/>
        <v>1051.6724999999997</v>
      </c>
      <c r="AP1494" s="31">
        <f t="shared" si="833"/>
        <v>0</v>
      </c>
      <c r="AQ1494" s="31">
        <f t="shared" si="834"/>
        <v>1051.6724999999997</v>
      </c>
      <c r="AR1494" s="31">
        <f t="shared" si="835"/>
        <v>29957.177499999998</v>
      </c>
      <c r="AS1494" s="32">
        <f t="shared" si="836"/>
        <v>0</v>
      </c>
      <c r="AT1494" s="33">
        <f t="shared" si="837"/>
        <v>20500</v>
      </c>
      <c r="AU1494" s="33">
        <f t="shared" si="838"/>
        <v>100000</v>
      </c>
      <c r="AV1494" s="33">
        <v>257992</v>
      </c>
      <c r="AW1494" s="33">
        <f t="shared" si="839"/>
        <v>0</v>
      </c>
      <c r="AX1494" s="33">
        <f t="shared" si="840"/>
        <v>0</v>
      </c>
      <c r="AY1494" s="34">
        <f t="shared" si="841"/>
        <v>81024.558749999997</v>
      </c>
    </row>
    <row r="1495" spans="1:51" ht="15" customHeight="1" x14ac:dyDescent="0.3">
      <c r="A1495" s="166" t="s">
        <v>2700</v>
      </c>
      <c r="B1495" s="99">
        <v>5275.4</v>
      </c>
      <c r="C1495" s="99">
        <v>4614.72</v>
      </c>
      <c r="D1495" s="99">
        <v>55001.71</v>
      </c>
      <c r="E1495" s="99">
        <v>41528.32</v>
      </c>
      <c r="F1495" s="139">
        <v>150000</v>
      </c>
      <c r="G1495" s="140">
        <v>0</v>
      </c>
      <c r="H1495" s="182">
        <v>46510</v>
      </c>
      <c r="I1495" s="182">
        <v>46541</v>
      </c>
      <c r="J1495" s="166">
        <v>4.7</v>
      </c>
      <c r="K1495" s="166">
        <v>1.7</v>
      </c>
      <c r="L1495" s="167" t="s">
        <v>1206</v>
      </c>
      <c r="M1495" s="168" t="s">
        <v>1204</v>
      </c>
      <c r="N1495" s="169">
        <v>0</v>
      </c>
      <c r="O1495" s="21">
        <f t="shared" si="842"/>
        <v>3</v>
      </c>
      <c r="P1495" s="21" t="str">
        <f t="shared" si="843"/>
        <v>N</v>
      </c>
      <c r="Q1495" s="22">
        <f t="shared" si="844"/>
        <v>9890.119999999999</v>
      </c>
      <c r="R1495" s="8" t="str">
        <f t="shared" si="845"/>
        <v>N</v>
      </c>
      <c r="S1495" s="23">
        <f t="shared" si="846"/>
        <v>6</v>
      </c>
      <c r="T1495" s="24">
        <f t="shared" si="847"/>
        <v>20500</v>
      </c>
      <c r="U1495" s="24">
        <f t="shared" si="848"/>
        <v>100000</v>
      </c>
      <c r="V1495" s="24">
        <f t="shared" si="849"/>
        <v>257500</v>
      </c>
      <c r="W1495" s="24">
        <f t="shared" si="850"/>
        <v>4945.0599999999995</v>
      </c>
      <c r="X1495" s="24">
        <f t="shared" si="851"/>
        <v>0</v>
      </c>
      <c r="Y1495" s="24">
        <f t="shared" si="852"/>
        <v>4945.0599999999995</v>
      </c>
      <c r="Z1495" s="24">
        <f t="shared" si="853"/>
        <v>4945.0599999999995</v>
      </c>
      <c r="AA1495" s="25" t="str">
        <f t="shared" si="854"/>
        <v>N</v>
      </c>
      <c r="AB1495" s="26">
        <f t="shared" si="855"/>
        <v>5</v>
      </c>
      <c r="AC1495" s="27">
        <f t="shared" si="856"/>
        <v>20500</v>
      </c>
      <c r="AD1495" s="28">
        <f t="shared" si="857"/>
        <v>100000</v>
      </c>
      <c r="AE1495" s="28">
        <f t="shared" si="858"/>
        <v>257500</v>
      </c>
      <c r="AF1495" s="28">
        <f t="shared" si="859"/>
        <v>4945.0599999999995</v>
      </c>
      <c r="AG1495" s="28">
        <f t="shared" si="860"/>
        <v>0</v>
      </c>
      <c r="AH1495" s="28">
        <f t="shared" si="861"/>
        <v>4945.0599999999995</v>
      </c>
      <c r="AI1495" s="28">
        <f t="shared" si="862"/>
        <v>4945.0599999999995</v>
      </c>
      <c r="AJ1495" s="29" t="str">
        <f t="shared" si="863"/>
        <v>N</v>
      </c>
      <c r="AK1495" s="30">
        <f t="shared" si="828"/>
        <v>4</v>
      </c>
      <c r="AL1495" s="31">
        <f t="shared" si="829"/>
        <v>20500</v>
      </c>
      <c r="AM1495" s="31">
        <f t="shared" si="830"/>
        <v>100000</v>
      </c>
      <c r="AN1495" s="31">
        <f t="shared" si="831"/>
        <v>257500</v>
      </c>
      <c r="AO1495" s="31">
        <f t="shared" si="832"/>
        <v>4945.0599999999995</v>
      </c>
      <c r="AP1495" s="31">
        <f t="shared" si="833"/>
        <v>0</v>
      </c>
      <c r="AQ1495" s="31">
        <f t="shared" si="834"/>
        <v>4945.0599999999995</v>
      </c>
      <c r="AR1495" s="31">
        <f t="shared" si="835"/>
        <v>4945.0599999999995</v>
      </c>
      <c r="AS1495" s="32">
        <f t="shared" si="836"/>
        <v>3</v>
      </c>
      <c r="AT1495" s="33">
        <f t="shared" si="837"/>
        <v>20500</v>
      </c>
      <c r="AU1495" s="33">
        <f t="shared" si="838"/>
        <v>100000</v>
      </c>
      <c r="AV1495" s="33">
        <v>257993</v>
      </c>
      <c r="AW1495" s="33">
        <f t="shared" si="839"/>
        <v>4945.0599999999995</v>
      </c>
      <c r="AX1495" s="33">
        <f t="shared" si="840"/>
        <v>4945.0599999999995</v>
      </c>
      <c r="AY1495" s="34">
        <f t="shared" si="841"/>
        <v>19780.239999999998</v>
      </c>
    </row>
    <row r="1496" spans="1:51" ht="15" customHeight="1" x14ac:dyDescent="0.3">
      <c r="A1496" s="166" t="s">
        <v>2701</v>
      </c>
      <c r="B1496" s="99">
        <v>20287.509999999998</v>
      </c>
      <c r="C1496" s="99">
        <v>10474.629999999999</v>
      </c>
      <c r="D1496" s="99">
        <v>84712.33</v>
      </c>
      <c r="E1496" s="99">
        <v>76690</v>
      </c>
      <c r="F1496" s="139">
        <v>80000</v>
      </c>
      <c r="G1496" s="140">
        <v>12500</v>
      </c>
      <c r="H1496" s="182">
        <v>46267</v>
      </c>
      <c r="I1496" s="182">
        <v>46288</v>
      </c>
      <c r="J1496" s="166">
        <v>1.6</v>
      </c>
      <c r="K1496" s="166">
        <v>0.7</v>
      </c>
      <c r="L1496" s="167" t="s">
        <v>1206</v>
      </c>
      <c r="M1496" s="168" t="s">
        <v>1203</v>
      </c>
      <c r="N1496" s="169">
        <v>0.01</v>
      </c>
      <c r="O1496" s="21">
        <f t="shared" si="842"/>
        <v>0.90000000000000013</v>
      </c>
      <c r="P1496" s="21" t="str">
        <f t="shared" si="843"/>
        <v>N</v>
      </c>
      <c r="Q1496" s="22">
        <f t="shared" si="844"/>
        <v>30762.14</v>
      </c>
      <c r="R1496" s="8" t="str">
        <f t="shared" si="845"/>
        <v>N</v>
      </c>
      <c r="S1496" s="23">
        <f t="shared" si="846"/>
        <v>1.2000000000000002</v>
      </c>
      <c r="T1496" s="24">
        <f t="shared" si="847"/>
        <v>20500</v>
      </c>
      <c r="U1496" s="24">
        <f t="shared" si="848"/>
        <v>100000</v>
      </c>
      <c r="V1496" s="24">
        <f t="shared" si="849"/>
        <v>257500</v>
      </c>
      <c r="W1496" s="24">
        <f t="shared" si="850"/>
        <v>11465.752499999999</v>
      </c>
      <c r="X1496" s="24">
        <f t="shared" si="851"/>
        <v>0</v>
      </c>
      <c r="Y1496" s="24">
        <f t="shared" si="852"/>
        <v>11465.752499999999</v>
      </c>
      <c r="Z1496" s="24">
        <f t="shared" si="853"/>
        <v>19604.008900000001</v>
      </c>
      <c r="AA1496" s="25" t="str">
        <f t="shared" si="854"/>
        <v>N</v>
      </c>
      <c r="AB1496" s="26">
        <f t="shared" si="855"/>
        <v>0.20000000000000018</v>
      </c>
      <c r="AC1496" s="27">
        <f t="shared" si="856"/>
        <v>20500</v>
      </c>
      <c r="AD1496" s="28">
        <f t="shared" si="857"/>
        <v>100000</v>
      </c>
      <c r="AE1496" s="28">
        <f t="shared" si="858"/>
        <v>257500</v>
      </c>
      <c r="AF1496" s="28">
        <f t="shared" si="859"/>
        <v>2866.4381249999997</v>
      </c>
      <c r="AG1496" s="28">
        <f t="shared" si="860"/>
        <v>0</v>
      </c>
      <c r="AH1496" s="28">
        <f t="shared" si="861"/>
        <v>2866.4381249999997</v>
      </c>
      <c r="AI1496" s="28">
        <f t="shared" si="862"/>
        <v>28514.020888999999</v>
      </c>
      <c r="AJ1496" s="29" t="str">
        <f t="shared" si="863"/>
        <v>N</v>
      </c>
      <c r="AK1496" s="30">
        <f t="shared" si="828"/>
        <v>0</v>
      </c>
      <c r="AL1496" s="31">
        <f t="shared" si="829"/>
        <v>20500</v>
      </c>
      <c r="AM1496" s="31">
        <f t="shared" si="830"/>
        <v>100000</v>
      </c>
      <c r="AN1496" s="31">
        <f t="shared" si="831"/>
        <v>257500</v>
      </c>
      <c r="AO1496" s="31">
        <f t="shared" si="832"/>
        <v>0</v>
      </c>
      <c r="AP1496" s="31">
        <f t="shared" si="833"/>
        <v>0</v>
      </c>
      <c r="AQ1496" s="31">
        <f t="shared" si="834"/>
        <v>0</v>
      </c>
      <c r="AR1496" s="31">
        <f t="shared" si="835"/>
        <v>0</v>
      </c>
      <c r="AS1496" s="32">
        <f t="shared" si="836"/>
        <v>0</v>
      </c>
      <c r="AT1496" s="33">
        <f t="shared" si="837"/>
        <v>20500</v>
      </c>
      <c r="AU1496" s="33">
        <f t="shared" si="838"/>
        <v>100000</v>
      </c>
      <c r="AV1496" s="33">
        <v>257994</v>
      </c>
      <c r="AW1496" s="33">
        <f t="shared" si="839"/>
        <v>0</v>
      </c>
      <c r="AX1496" s="33">
        <f t="shared" si="840"/>
        <v>0</v>
      </c>
      <c r="AY1496" s="34">
        <f t="shared" si="841"/>
        <v>48118.029789</v>
      </c>
    </row>
    <row r="1497" spans="1:51" ht="15" customHeight="1" x14ac:dyDescent="0.3">
      <c r="A1497" s="166" t="s">
        <v>2702</v>
      </c>
      <c r="B1497" s="99">
        <v>10565.96</v>
      </c>
      <c r="C1497" s="99">
        <v>395.13</v>
      </c>
      <c r="D1497" s="99">
        <v>53660.92</v>
      </c>
      <c r="E1497" s="99">
        <v>52969.48</v>
      </c>
      <c r="F1497" s="137">
        <v>35000</v>
      </c>
      <c r="G1497" s="140">
        <v>12500</v>
      </c>
      <c r="H1497" s="182">
        <v>46521</v>
      </c>
      <c r="I1497" s="182">
        <v>46560</v>
      </c>
      <c r="J1497" s="166">
        <v>1.8</v>
      </c>
      <c r="K1497" s="166">
        <v>0.2</v>
      </c>
      <c r="L1497" s="167" t="s">
        <v>1206</v>
      </c>
      <c r="M1497" s="168" t="s">
        <v>1204</v>
      </c>
      <c r="N1497" s="169">
        <v>0.03</v>
      </c>
      <c r="O1497" s="21">
        <f t="shared" si="842"/>
        <v>1.6</v>
      </c>
      <c r="P1497" s="21" t="str">
        <f t="shared" si="843"/>
        <v>N</v>
      </c>
      <c r="Q1497" s="22">
        <f t="shared" si="844"/>
        <v>10961.089999999998</v>
      </c>
      <c r="R1497" s="8" t="str">
        <f t="shared" si="845"/>
        <v>N</v>
      </c>
      <c r="S1497" s="23">
        <f t="shared" si="846"/>
        <v>3.2</v>
      </c>
      <c r="T1497" s="24">
        <f t="shared" si="847"/>
        <v>20500</v>
      </c>
      <c r="U1497" s="24">
        <f t="shared" si="848"/>
        <v>100000</v>
      </c>
      <c r="V1497" s="24">
        <f t="shared" si="849"/>
        <v>257500</v>
      </c>
      <c r="W1497" s="24">
        <f t="shared" si="850"/>
        <v>5644.9613499999996</v>
      </c>
      <c r="X1497" s="24">
        <f t="shared" si="851"/>
        <v>0</v>
      </c>
      <c r="Y1497" s="24">
        <f t="shared" si="852"/>
        <v>5644.9613499999996</v>
      </c>
      <c r="Z1497" s="24">
        <f t="shared" si="853"/>
        <v>5644.9613499999996</v>
      </c>
      <c r="AA1497" s="25" t="str">
        <f t="shared" si="854"/>
        <v>N</v>
      </c>
      <c r="AB1497" s="26">
        <f t="shared" si="855"/>
        <v>2.2000000000000002</v>
      </c>
      <c r="AC1497" s="27">
        <f t="shared" si="856"/>
        <v>20500</v>
      </c>
      <c r="AD1497" s="28">
        <f t="shared" si="857"/>
        <v>100000</v>
      </c>
      <c r="AE1497" s="28">
        <f t="shared" si="858"/>
        <v>257500</v>
      </c>
      <c r="AF1497" s="28">
        <f t="shared" si="859"/>
        <v>5814.3101904999994</v>
      </c>
      <c r="AG1497" s="28">
        <f t="shared" si="860"/>
        <v>0</v>
      </c>
      <c r="AH1497" s="28">
        <f t="shared" si="861"/>
        <v>5814.3101904999994</v>
      </c>
      <c r="AI1497" s="28">
        <f t="shared" si="862"/>
        <v>5814.3101904999994</v>
      </c>
      <c r="AJ1497" s="29" t="str">
        <f t="shared" si="863"/>
        <v>N</v>
      </c>
      <c r="AK1497" s="30">
        <f t="shared" si="828"/>
        <v>1.2000000000000002</v>
      </c>
      <c r="AL1497" s="31">
        <f t="shared" si="829"/>
        <v>20500</v>
      </c>
      <c r="AM1497" s="31">
        <f t="shared" si="830"/>
        <v>100000</v>
      </c>
      <c r="AN1497" s="31">
        <f t="shared" si="831"/>
        <v>257500</v>
      </c>
      <c r="AO1497" s="31">
        <f t="shared" si="832"/>
        <v>5988.7394962149992</v>
      </c>
      <c r="AP1497" s="31">
        <f t="shared" si="833"/>
        <v>0</v>
      </c>
      <c r="AQ1497" s="31">
        <f t="shared" si="834"/>
        <v>5988.7394962149992</v>
      </c>
      <c r="AR1497" s="31">
        <f t="shared" si="835"/>
        <v>5988.7394962149992</v>
      </c>
      <c r="AS1497" s="32">
        <f t="shared" si="836"/>
        <v>0.20000000000000018</v>
      </c>
      <c r="AT1497" s="33">
        <f t="shared" si="837"/>
        <v>20500</v>
      </c>
      <c r="AU1497" s="33">
        <f t="shared" si="838"/>
        <v>100000</v>
      </c>
      <c r="AV1497" s="33">
        <v>257995</v>
      </c>
      <c r="AW1497" s="33">
        <f t="shared" si="839"/>
        <v>6168.401681101449</v>
      </c>
      <c r="AX1497" s="33">
        <f t="shared" si="840"/>
        <v>6168.401681101449</v>
      </c>
      <c r="AY1497" s="34">
        <f t="shared" si="841"/>
        <v>23616.412717816445</v>
      </c>
    </row>
    <row r="1498" spans="1:51" ht="15" customHeight="1" x14ac:dyDescent="0.3">
      <c r="A1498" s="166" t="s">
        <v>2703</v>
      </c>
      <c r="B1498" s="99">
        <v>10274.34</v>
      </c>
      <c r="C1498" s="99">
        <v>34987.81</v>
      </c>
      <c r="D1498" s="99">
        <v>123805.36</v>
      </c>
      <c r="E1498" s="99">
        <v>114339.68</v>
      </c>
      <c r="F1498" s="137">
        <v>88000</v>
      </c>
      <c r="G1498" s="140">
        <v>0</v>
      </c>
      <c r="H1498" s="182">
        <v>46289</v>
      </c>
      <c r="I1498" s="182">
        <v>46300</v>
      </c>
      <c r="J1498" s="166">
        <v>2.4</v>
      </c>
      <c r="K1498" s="166">
        <v>2.1</v>
      </c>
      <c r="L1498" s="167" t="s">
        <v>1206</v>
      </c>
      <c r="M1498" s="168" t="s">
        <v>1203</v>
      </c>
      <c r="N1498" s="169">
        <v>2.7E-2</v>
      </c>
      <c r="O1498" s="21">
        <f t="shared" si="842"/>
        <v>0.29999999999999982</v>
      </c>
      <c r="P1498" s="21" t="str">
        <f t="shared" si="843"/>
        <v>N</v>
      </c>
      <c r="Q1498" s="22">
        <f t="shared" si="844"/>
        <v>45262.149999999994</v>
      </c>
      <c r="R1498" s="8" t="str">
        <f t="shared" si="845"/>
        <v>N</v>
      </c>
      <c r="S1498" s="23">
        <f t="shared" si="846"/>
        <v>0.39999999999999974</v>
      </c>
      <c r="T1498" s="24">
        <f t="shared" si="847"/>
        <v>20500</v>
      </c>
      <c r="U1498" s="24">
        <f t="shared" si="848"/>
        <v>100000</v>
      </c>
      <c r="V1498" s="24">
        <f t="shared" si="849"/>
        <v>257500</v>
      </c>
      <c r="W1498" s="24">
        <f t="shared" si="850"/>
        <v>0</v>
      </c>
      <c r="X1498" s="24">
        <f t="shared" si="851"/>
        <v>0</v>
      </c>
      <c r="Y1498" s="24">
        <f t="shared" si="852"/>
        <v>0</v>
      </c>
      <c r="Z1498" s="24">
        <f t="shared" si="853"/>
        <v>46484.228049999991</v>
      </c>
      <c r="AA1498" s="25" t="str">
        <f t="shared" si="854"/>
        <v>N</v>
      </c>
      <c r="AB1498" s="26">
        <f t="shared" si="855"/>
        <v>0</v>
      </c>
      <c r="AC1498" s="27">
        <f t="shared" si="856"/>
        <v>20500</v>
      </c>
      <c r="AD1498" s="28">
        <f t="shared" si="857"/>
        <v>100000</v>
      </c>
      <c r="AE1498" s="28">
        <f t="shared" si="858"/>
        <v>257500</v>
      </c>
      <c r="AF1498" s="28">
        <f t="shared" si="859"/>
        <v>0</v>
      </c>
      <c r="AG1498" s="28">
        <f t="shared" si="860"/>
        <v>0</v>
      </c>
      <c r="AH1498" s="28">
        <f t="shared" si="861"/>
        <v>0</v>
      </c>
      <c r="AI1498" s="28">
        <f t="shared" si="862"/>
        <v>0</v>
      </c>
      <c r="AJ1498" s="29" t="str">
        <f t="shared" si="863"/>
        <v>N</v>
      </c>
      <c r="AK1498" s="30">
        <f t="shared" si="828"/>
        <v>0</v>
      </c>
      <c r="AL1498" s="31">
        <f t="shared" si="829"/>
        <v>20500</v>
      </c>
      <c r="AM1498" s="31">
        <f t="shared" si="830"/>
        <v>100000</v>
      </c>
      <c r="AN1498" s="31">
        <f t="shared" si="831"/>
        <v>257500</v>
      </c>
      <c r="AO1498" s="31">
        <f t="shared" si="832"/>
        <v>0</v>
      </c>
      <c r="AP1498" s="31">
        <f t="shared" si="833"/>
        <v>0</v>
      </c>
      <c r="AQ1498" s="31">
        <f t="shared" si="834"/>
        <v>0</v>
      </c>
      <c r="AR1498" s="31">
        <f t="shared" si="835"/>
        <v>0</v>
      </c>
      <c r="AS1498" s="32">
        <f t="shared" si="836"/>
        <v>0</v>
      </c>
      <c r="AT1498" s="33">
        <f t="shared" si="837"/>
        <v>20500</v>
      </c>
      <c r="AU1498" s="33">
        <f t="shared" si="838"/>
        <v>100000</v>
      </c>
      <c r="AV1498" s="33">
        <v>257996</v>
      </c>
      <c r="AW1498" s="33">
        <f t="shared" si="839"/>
        <v>0</v>
      </c>
      <c r="AX1498" s="33">
        <f t="shared" si="840"/>
        <v>0</v>
      </c>
      <c r="AY1498" s="34">
        <f t="shared" si="841"/>
        <v>46484.228049999991</v>
      </c>
    </row>
    <row r="1499" spans="1:51" ht="15" customHeight="1" x14ac:dyDescent="0.3">
      <c r="A1499" s="166" t="s">
        <v>2704</v>
      </c>
      <c r="B1499" s="99">
        <v>12681.39</v>
      </c>
      <c r="C1499" s="99">
        <v>19198.89</v>
      </c>
      <c r="D1499" s="99">
        <v>46757.54</v>
      </c>
      <c r="E1499" s="99">
        <v>35060.400000000001</v>
      </c>
      <c r="F1499" s="137">
        <v>72000</v>
      </c>
      <c r="G1499" s="140">
        <v>0</v>
      </c>
      <c r="H1499" s="182">
        <v>46262</v>
      </c>
      <c r="I1499" s="182">
        <v>46328</v>
      </c>
      <c r="J1499" s="166">
        <v>4.5</v>
      </c>
      <c r="K1499" s="166">
        <v>2.7</v>
      </c>
      <c r="L1499" s="167" t="s">
        <v>1206</v>
      </c>
      <c r="M1499" s="168" t="s">
        <v>1204</v>
      </c>
      <c r="N1499" s="169">
        <v>0.06</v>
      </c>
      <c r="O1499" s="21">
        <f t="shared" si="842"/>
        <v>1.7999999999999998</v>
      </c>
      <c r="P1499" s="21" t="str">
        <f t="shared" si="843"/>
        <v>N</v>
      </c>
      <c r="Q1499" s="22">
        <f t="shared" si="844"/>
        <v>31880.28</v>
      </c>
      <c r="R1499" s="8" t="str">
        <f t="shared" si="845"/>
        <v>N</v>
      </c>
      <c r="S1499" s="23">
        <f t="shared" si="846"/>
        <v>3.5999999999999996</v>
      </c>
      <c r="T1499" s="24">
        <f t="shared" si="847"/>
        <v>20500</v>
      </c>
      <c r="U1499" s="24">
        <f t="shared" si="848"/>
        <v>100000</v>
      </c>
      <c r="V1499" s="24">
        <f t="shared" si="849"/>
        <v>257500</v>
      </c>
      <c r="W1499" s="24">
        <f t="shared" si="850"/>
        <v>10250</v>
      </c>
      <c r="X1499" s="24">
        <f t="shared" si="851"/>
        <v>0</v>
      </c>
      <c r="Y1499" s="24">
        <f t="shared" si="852"/>
        <v>10250</v>
      </c>
      <c r="Z1499" s="24">
        <f t="shared" si="853"/>
        <v>23543.096799999999</v>
      </c>
      <c r="AA1499" s="25" t="str">
        <f t="shared" si="854"/>
        <v>N</v>
      </c>
      <c r="AB1499" s="26">
        <f t="shared" si="855"/>
        <v>2.5999999999999996</v>
      </c>
      <c r="AC1499" s="27">
        <f t="shared" si="856"/>
        <v>20500</v>
      </c>
      <c r="AD1499" s="28">
        <f t="shared" si="857"/>
        <v>100000</v>
      </c>
      <c r="AE1499" s="28">
        <f t="shared" si="858"/>
        <v>257500</v>
      </c>
      <c r="AF1499" s="28">
        <f t="shared" si="859"/>
        <v>10250</v>
      </c>
      <c r="AG1499" s="28">
        <f t="shared" si="860"/>
        <v>0</v>
      </c>
      <c r="AH1499" s="28">
        <f t="shared" si="861"/>
        <v>10250</v>
      </c>
      <c r="AI1499" s="28">
        <f t="shared" si="862"/>
        <v>25570.682608000003</v>
      </c>
      <c r="AJ1499" s="29" t="str">
        <f t="shared" si="863"/>
        <v>N</v>
      </c>
      <c r="AK1499" s="30">
        <f t="shared" si="828"/>
        <v>1.5999999999999996</v>
      </c>
      <c r="AL1499" s="31">
        <f t="shared" si="829"/>
        <v>20500</v>
      </c>
      <c r="AM1499" s="31">
        <f t="shared" si="830"/>
        <v>100000</v>
      </c>
      <c r="AN1499" s="31">
        <f t="shared" si="831"/>
        <v>257500</v>
      </c>
      <c r="AO1499" s="31">
        <f t="shared" si="832"/>
        <v>10250</v>
      </c>
      <c r="AP1499" s="31">
        <f t="shared" si="833"/>
        <v>0</v>
      </c>
      <c r="AQ1499" s="31">
        <f t="shared" si="834"/>
        <v>10250</v>
      </c>
      <c r="AR1499" s="31">
        <f t="shared" si="835"/>
        <v>27719.923564480006</v>
      </c>
      <c r="AS1499" s="32">
        <f t="shared" si="836"/>
        <v>0.59999999999999964</v>
      </c>
      <c r="AT1499" s="33">
        <f t="shared" si="837"/>
        <v>20500</v>
      </c>
      <c r="AU1499" s="33">
        <f t="shared" si="838"/>
        <v>100000</v>
      </c>
      <c r="AV1499" s="33">
        <v>257997</v>
      </c>
      <c r="AW1499" s="33">
        <f t="shared" si="839"/>
        <v>10250</v>
      </c>
      <c r="AX1499" s="33">
        <f t="shared" si="840"/>
        <v>29998.118978348808</v>
      </c>
      <c r="AY1499" s="34">
        <f t="shared" si="841"/>
        <v>106831.82195082882</v>
      </c>
    </row>
    <row r="1500" spans="1:51" ht="15" customHeight="1" x14ac:dyDescent="0.3">
      <c r="A1500" s="166" t="s">
        <v>2705</v>
      </c>
      <c r="B1500" s="99">
        <v>13945.5</v>
      </c>
      <c r="C1500" s="99">
        <v>23026.22</v>
      </c>
      <c r="D1500" s="99">
        <v>80107.199999999997</v>
      </c>
      <c r="E1500" s="99">
        <v>66045.52</v>
      </c>
      <c r="F1500" s="137">
        <v>66000</v>
      </c>
      <c r="G1500" s="140">
        <v>0</v>
      </c>
      <c r="H1500" s="182">
        <v>46563</v>
      </c>
      <c r="I1500" s="182">
        <v>46620</v>
      </c>
      <c r="J1500" s="166">
        <v>3.4</v>
      </c>
      <c r="K1500" s="166">
        <v>1.1000000000000001</v>
      </c>
      <c r="L1500" s="167" t="s">
        <v>1206</v>
      </c>
      <c r="M1500" s="168" t="s">
        <v>1204</v>
      </c>
      <c r="N1500" s="169">
        <v>0.01</v>
      </c>
      <c r="O1500" s="21">
        <f t="shared" si="842"/>
        <v>2.2999999999999998</v>
      </c>
      <c r="P1500" s="21" t="str">
        <f t="shared" si="843"/>
        <v>N</v>
      </c>
      <c r="Q1500" s="22">
        <f t="shared" si="844"/>
        <v>36971.72</v>
      </c>
      <c r="R1500" s="8" t="str">
        <f t="shared" si="845"/>
        <v>N</v>
      </c>
      <c r="S1500" s="23">
        <f t="shared" si="846"/>
        <v>4.5999999999999996</v>
      </c>
      <c r="T1500" s="24">
        <f t="shared" si="847"/>
        <v>20500</v>
      </c>
      <c r="U1500" s="24">
        <f t="shared" si="848"/>
        <v>100000</v>
      </c>
      <c r="V1500" s="24">
        <f t="shared" si="849"/>
        <v>257500</v>
      </c>
      <c r="W1500" s="24">
        <f t="shared" si="850"/>
        <v>9946.4000000000015</v>
      </c>
      <c r="X1500" s="24">
        <f t="shared" si="851"/>
        <v>0</v>
      </c>
      <c r="Y1500" s="24">
        <f t="shared" si="852"/>
        <v>9946.4000000000015</v>
      </c>
      <c r="Z1500" s="24">
        <f t="shared" si="853"/>
        <v>27395.037199999999</v>
      </c>
      <c r="AA1500" s="25" t="str">
        <f t="shared" si="854"/>
        <v>N</v>
      </c>
      <c r="AB1500" s="26">
        <f t="shared" si="855"/>
        <v>3.5999999999999996</v>
      </c>
      <c r="AC1500" s="27">
        <f t="shared" si="856"/>
        <v>20500</v>
      </c>
      <c r="AD1500" s="28">
        <f t="shared" si="857"/>
        <v>100000</v>
      </c>
      <c r="AE1500" s="28">
        <f t="shared" si="858"/>
        <v>257500</v>
      </c>
      <c r="AF1500" s="28">
        <f t="shared" si="859"/>
        <v>4973.2000000000007</v>
      </c>
      <c r="AG1500" s="28">
        <f t="shared" si="860"/>
        <v>0</v>
      </c>
      <c r="AH1500" s="28">
        <f t="shared" si="861"/>
        <v>4973.2000000000007</v>
      </c>
      <c r="AI1500" s="28">
        <f t="shared" si="862"/>
        <v>32741.651571999999</v>
      </c>
      <c r="AJ1500" s="29" t="str">
        <f t="shared" si="863"/>
        <v>N</v>
      </c>
      <c r="AK1500" s="30">
        <f t="shared" si="828"/>
        <v>2.5999999999999996</v>
      </c>
      <c r="AL1500" s="31">
        <f t="shared" si="829"/>
        <v>20500</v>
      </c>
      <c r="AM1500" s="31">
        <f t="shared" si="830"/>
        <v>100000</v>
      </c>
      <c r="AN1500" s="31">
        <f t="shared" si="831"/>
        <v>257500</v>
      </c>
      <c r="AO1500" s="31">
        <f t="shared" si="832"/>
        <v>4614.1159375000007</v>
      </c>
      <c r="AP1500" s="31">
        <f t="shared" si="833"/>
        <v>0</v>
      </c>
      <c r="AQ1500" s="31">
        <f t="shared" si="834"/>
        <v>4614.1159375000007</v>
      </c>
      <c r="AR1500" s="31">
        <f t="shared" si="835"/>
        <v>33477.884150220001</v>
      </c>
      <c r="AS1500" s="32">
        <f t="shared" si="836"/>
        <v>1.5999999999999996</v>
      </c>
      <c r="AT1500" s="33">
        <f t="shared" si="837"/>
        <v>20500</v>
      </c>
      <c r="AU1500" s="33">
        <f t="shared" si="838"/>
        <v>100000</v>
      </c>
      <c r="AV1500" s="33">
        <v>257998</v>
      </c>
      <c r="AW1500" s="33">
        <f t="shared" si="839"/>
        <v>179.54203125000004</v>
      </c>
      <c r="AX1500" s="33">
        <f t="shared" si="840"/>
        <v>38293.378057347203</v>
      </c>
      <c r="AY1500" s="34">
        <f t="shared" si="841"/>
        <v>131907.95097956719</v>
      </c>
    </row>
    <row r="1501" spans="1:51" ht="15" customHeight="1" x14ac:dyDescent="0.3">
      <c r="A1501" s="166" t="s">
        <v>2706</v>
      </c>
      <c r="B1501" s="99">
        <v>9223.56</v>
      </c>
      <c r="C1501" s="99">
        <v>29601.279999999999</v>
      </c>
      <c r="D1501" s="99">
        <v>49158</v>
      </c>
      <c r="E1501" s="99">
        <v>37379.29</v>
      </c>
      <c r="F1501" s="137">
        <v>190000</v>
      </c>
      <c r="G1501" s="140">
        <v>0</v>
      </c>
      <c r="H1501" s="182">
        <v>46359</v>
      </c>
      <c r="I1501" s="182">
        <v>46426</v>
      </c>
      <c r="J1501" s="166">
        <v>2.6</v>
      </c>
      <c r="K1501" s="166">
        <v>2.2000000000000002</v>
      </c>
      <c r="L1501" s="167" t="s">
        <v>1206</v>
      </c>
      <c r="M1501" s="168" t="s">
        <v>1204</v>
      </c>
      <c r="N1501" s="169">
        <v>0.02</v>
      </c>
      <c r="O1501" s="21">
        <f t="shared" si="842"/>
        <v>0.39999999999999991</v>
      </c>
      <c r="P1501" s="21" t="str">
        <f t="shared" si="843"/>
        <v>N</v>
      </c>
      <c r="Q1501" s="22">
        <f t="shared" si="844"/>
        <v>38824.839999999997</v>
      </c>
      <c r="R1501" s="8" t="str">
        <f t="shared" si="845"/>
        <v>N</v>
      </c>
      <c r="S1501" s="23">
        <f t="shared" si="846"/>
        <v>0.79999999999999982</v>
      </c>
      <c r="T1501" s="24">
        <f t="shared" si="847"/>
        <v>20500</v>
      </c>
      <c r="U1501" s="24">
        <f t="shared" si="848"/>
        <v>100000</v>
      </c>
      <c r="V1501" s="24">
        <f t="shared" si="849"/>
        <v>257500</v>
      </c>
      <c r="W1501" s="24">
        <f t="shared" si="850"/>
        <v>10250</v>
      </c>
      <c r="X1501" s="24">
        <f t="shared" si="851"/>
        <v>0</v>
      </c>
      <c r="Y1501" s="24">
        <f t="shared" si="852"/>
        <v>10250</v>
      </c>
      <c r="Z1501" s="24">
        <f t="shared" si="853"/>
        <v>29351.336799999997</v>
      </c>
      <c r="AA1501" s="25" t="str">
        <f t="shared" si="854"/>
        <v>N</v>
      </c>
      <c r="AB1501" s="26">
        <f t="shared" si="855"/>
        <v>0</v>
      </c>
      <c r="AC1501" s="27">
        <f t="shared" si="856"/>
        <v>20500</v>
      </c>
      <c r="AD1501" s="28">
        <f t="shared" si="857"/>
        <v>100000</v>
      </c>
      <c r="AE1501" s="28">
        <f t="shared" si="858"/>
        <v>257500</v>
      </c>
      <c r="AF1501" s="28">
        <f t="shared" si="859"/>
        <v>0</v>
      </c>
      <c r="AG1501" s="28">
        <f t="shared" si="860"/>
        <v>0</v>
      </c>
      <c r="AH1501" s="28">
        <f t="shared" si="861"/>
        <v>0</v>
      </c>
      <c r="AI1501" s="28">
        <f t="shared" si="862"/>
        <v>0</v>
      </c>
      <c r="AJ1501" s="29" t="str">
        <f t="shared" si="863"/>
        <v>N</v>
      </c>
      <c r="AK1501" s="30">
        <f t="shared" si="828"/>
        <v>0</v>
      </c>
      <c r="AL1501" s="31">
        <f t="shared" si="829"/>
        <v>20500</v>
      </c>
      <c r="AM1501" s="31">
        <f t="shared" si="830"/>
        <v>100000</v>
      </c>
      <c r="AN1501" s="31">
        <f t="shared" si="831"/>
        <v>257500</v>
      </c>
      <c r="AO1501" s="31">
        <f t="shared" si="832"/>
        <v>0</v>
      </c>
      <c r="AP1501" s="31">
        <f t="shared" si="833"/>
        <v>0</v>
      </c>
      <c r="AQ1501" s="31">
        <f t="shared" si="834"/>
        <v>0</v>
      </c>
      <c r="AR1501" s="31">
        <f t="shared" si="835"/>
        <v>0</v>
      </c>
      <c r="AS1501" s="32">
        <f t="shared" si="836"/>
        <v>0</v>
      </c>
      <c r="AT1501" s="33">
        <f t="shared" si="837"/>
        <v>20500</v>
      </c>
      <c r="AU1501" s="33">
        <f t="shared" si="838"/>
        <v>100000</v>
      </c>
      <c r="AV1501" s="33">
        <v>257999</v>
      </c>
      <c r="AW1501" s="33">
        <f t="shared" si="839"/>
        <v>0</v>
      </c>
      <c r="AX1501" s="33">
        <f t="shared" si="840"/>
        <v>0</v>
      </c>
      <c r="AY1501" s="34">
        <f t="shared" si="841"/>
        <v>29351.336799999997</v>
      </c>
    </row>
    <row r="1502" spans="1:51" ht="15" customHeight="1" x14ac:dyDescent="0.3">
      <c r="A1502" s="166" t="s">
        <v>2707</v>
      </c>
      <c r="B1502" s="99">
        <v>19890.490000000002</v>
      </c>
      <c r="C1502" s="99">
        <v>16790.53</v>
      </c>
      <c r="D1502" s="99">
        <v>98974.75</v>
      </c>
      <c r="E1502" s="99">
        <v>90983.5</v>
      </c>
      <c r="F1502" s="141">
        <v>51000</v>
      </c>
      <c r="G1502" s="140">
        <v>0</v>
      </c>
      <c r="H1502" s="182">
        <v>46261</v>
      </c>
      <c r="I1502" s="182">
        <v>46289</v>
      </c>
      <c r="J1502" s="166">
        <v>1.9</v>
      </c>
      <c r="K1502" s="166">
        <v>0.4</v>
      </c>
      <c r="L1502" s="167" t="s">
        <v>1206</v>
      </c>
      <c r="M1502" s="168" t="s">
        <v>1203</v>
      </c>
      <c r="N1502" s="169">
        <v>0.02</v>
      </c>
      <c r="O1502" s="21">
        <f t="shared" si="842"/>
        <v>1.5</v>
      </c>
      <c r="P1502" s="21" t="str">
        <f t="shared" si="843"/>
        <v>N</v>
      </c>
      <c r="Q1502" s="22">
        <f t="shared" si="844"/>
        <v>36681.020000000004</v>
      </c>
      <c r="R1502" s="8" t="str">
        <f t="shared" si="845"/>
        <v>N</v>
      </c>
      <c r="S1502" s="23">
        <f t="shared" si="846"/>
        <v>2</v>
      </c>
      <c r="T1502" s="24">
        <f t="shared" si="847"/>
        <v>20500</v>
      </c>
      <c r="U1502" s="24">
        <f t="shared" si="848"/>
        <v>100000</v>
      </c>
      <c r="V1502" s="24">
        <f t="shared" si="849"/>
        <v>257500</v>
      </c>
      <c r="W1502" s="24">
        <f t="shared" si="850"/>
        <v>768.9375</v>
      </c>
      <c r="X1502" s="24">
        <f t="shared" si="851"/>
        <v>0</v>
      </c>
      <c r="Y1502" s="24">
        <f t="shared" si="852"/>
        <v>768.9375</v>
      </c>
      <c r="Z1502" s="24">
        <f t="shared" si="853"/>
        <v>36645.702900000004</v>
      </c>
      <c r="AA1502" s="25" t="str">
        <f t="shared" si="854"/>
        <v>N</v>
      </c>
      <c r="AB1502" s="26">
        <f t="shared" si="855"/>
        <v>1</v>
      </c>
      <c r="AC1502" s="27">
        <f t="shared" si="856"/>
        <v>20500</v>
      </c>
      <c r="AD1502" s="28">
        <f t="shared" si="857"/>
        <v>100000</v>
      </c>
      <c r="AE1502" s="28">
        <f t="shared" si="858"/>
        <v>257500</v>
      </c>
      <c r="AF1502" s="28">
        <f t="shared" si="859"/>
        <v>192.234375</v>
      </c>
      <c r="AG1502" s="28">
        <f t="shared" si="860"/>
        <v>0</v>
      </c>
      <c r="AH1502" s="28">
        <f t="shared" si="861"/>
        <v>192.234375</v>
      </c>
      <c r="AI1502" s="28">
        <f t="shared" si="862"/>
        <v>37970.698833000002</v>
      </c>
      <c r="AJ1502" s="29" t="str">
        <f t="shared" si="863"/>
        <v>N</v>
      </c>
      <c r="AK1502" s="30">
        <f t="shared" si="828"/>
        <v>0</v>
      </c>
      <c r="AL1502" s="31">
        <f t="shared" si="829"/>
        <v>20500</v>
      </c>
      <c r="AM1502" s="31">
        <f t="shared" si="830"/>
        <v>100000</v>
      </c>
      <c r="AN1502" s="31">
        <f t="shared" si="831"/>
        <v>257500</v>
      </c>
      <c r="AO1502" s="31">
        <f t="shared" si="832"/>
        <v>0</v>
      </c>
      <c r="AP1502" s="31">
        <f t="shared" si="833"/>
        <v>0</v>
      </c>
      <c r="AQ1502" s="31">
        <f t="shared" si="834"/>
        <v>0</v>
      </c>
      <c r="AR1502" s="31">
        <f t="shared" si="835"/>
        <v>0</v>
      </c>
      <c r="AS1502" s="32">
        <f t="shared" si="836"/>
        <v>0</v>
      </c>
      <c r="AT1502" s="33">
        <f t="shared" si="837"/>
        <v>20500</v>
      </c>
      <c r="AU1502" s="33">
        <f t="shared" si="838"/>
        <v>100000</v>
      </c>
      <c r="AV1502" s="33">
        <v>258000</v>
      </c>
      <c r="AW1502" s="33">
        <f t="shared" si="839"/>
        <v>0</v>
      </c>
      <c r="AX1502" s="33">
        <f t="shared" si="840"/>
        <v>0</v>
      </c>
      <c r="AY1502" s="34">
        <f t="shared" si="841"/>
        <v>74616.401733000006</v>
      </c>
    </row>
    <row r="1503" spans="1:51" ht="15" customHeight="1" x14ac:dyDescent="0.3">
      <c r="A1503" s="166" t="s">
        <v>2708</v>
      </c>
      <c r="B1503" s="99">
        <v>13179.32</v>
      </c>
      <c r="C1503" s="99">
        <v>12663.9</v>
      </c>
      <c r="D1503" s="99">
        <v>49850.85</v>
      </c>
      <c r="E1503" s="99">
        <v>44073.5</v>
      </c>
      <c r="F1503" s="141">
        <v>95000</v>
      </c>
      <c r="G1503" s="140">
        <v>0</v>
      </c>
      <c r="H1503" s="182">
        <v>46537</v>
      </c>
      <c r="I1503" s="182">
        <v>46597</v>
      </c>
      <c r="J1503" s="166">
        <v>2</v>
      </c>
      <c r="K1503" s="166">
        <v>0.8</v>
      </c>
      <c r="L1503" s="167" t="s">
        <v>1206</v>
      </c>
      <c r="M1503" s="168" t="s">
        <v>1205</v>
      </c>
      <c r="N1503" s="169">
        <v>0.02</v>
      </c>
      <c r="O1503" s="21">
        <f t="shared" si="842"/>
        <v>1.2</v>
      </c>
      <c r="P1503" s="21" t="str">
        <f t="shared" si="843"/>
        <v>N</v>
      </c>
      <c r="Q1503" s="22">
        <f t="shared" si="844"/>
        <v>25843.22</v>
      </c>
      <c r="R1503" s="8" t="str">
        <f t="shared" si="845"/>
        <v>N</v>
      </c>
      <c r="S1503" s="23">
        <f t="shared" si="846"/>
        <v>1.2</v>
      </c>
      <c r="T1503" s="24">
        <f t="shared" si="847"/>
        <v>20500</v>
      </c>
      <c r="U1503" s="24">
        <f t="shared" si="848"/>
        <v>100000</v>
      </c>
      <c r="V1503" s="24">
        <f t="shared" si="849"/>
        <v>257500</v>
      </c>
      <c r="W1503" s="24">
        <f t="shared" si="850"/>
        <v>20500</v>
      </c>
      <c r="X1503" s="24">
        <f t="shared" si="851"/>
        <v>0</v>
      </c>
      <c r="Y1503" s="24">
        <f t="shared" si="852"/>
        <v>20500</v>
      </c>
      <c r="Z1503" s="24">
        <f t="shared" si="853"/>
        <v>5860.0844000000034</v>
      </c>
      <c r="AA1503" s="25" t="str">
        <f t="shared" si="854"/>
        <v>N</v>
      </c>
      <c r="AB1503" s="26">
        <f t="shared" si="855"/>
        <v>0.19999999999999996</v>
      </c>
      <c r="AC1503" s="27">
        <f t="shared" si="856"/>
        <v>20500</v>
      </c>
      <c r="AD1503" s="28">
        <f t="shared" si="857"/>
        <v>100000</v>
      </c>
      <c r="AE1503" s="28">
        <f t="shared" si="858"/>
        <v>257500</v>
      </c>
      <c r="AF1503" s="28">
        <f t="shared" si="859"/>
        <v>20500</v>
      </c>
      <c r="AG1503" s="28">
        <f t="shared" si="860"/>
        <v>0</v>
      </c>
      <c r="AH1503" s="28">
        <f t="shared" si="861"/>
        <v>20500</v>
      </c>
      <c r="AI1503" s="28">
        <f t="shared" si="862"/>
        <v>6387.2860880000044</v>
      </c>
      <c r="AJ1503" s="29" t="str">
        <f t="shared" si="863"/>
        <v>N</v>
      </c>
      <c r="AK1503" s="30">
        <f t="shared" si="828"/>
        <v>0</v>
      </c>
      <c r="AL1503" s="31">
        <f t="shared" si="829"/>
        <v>20500</v>
      </c>
      <c r="AM1503" s="31">
        <f t="shared" si="830"/>
        <v>100000</v>
      </c>
      <c r="AN1503" s="31">
        <f t="shared" si="831"/>
        <v>257500</v>
      </c>
      <c r="AO1503" s="31">
        <f t="shared" si="832"/>
        <v>0</v>
      </c>
      <c r="AP1503" s="31">
        <f t="shared" si="833"/>
        <v>0</v>
      </c>
      <c r="AQ1503" s="31">
        <f t="shared" si="834"/>
        <v>0</v>
      </c>
      <c r="AR1503" s="31">
        <f t="shared" si="835"/>
        <v>0</v>
      </c>
      <c r="AS1503" s="32">
        <f t="shared" si="836"/>
        <v>0</v>
      </c>
      <c r="AT1503" s="33">
        <f t="shared" si="837"/>
        <v>20500</v>
      </c>
      <c r="AU1503" s="33">
        <f t="shared" si="838"/>
        <v>100000</v>
      </c>
      <c r="AV1503" s="33">
        <v>258001</v>
      </c>
      <c r="AW1503" s="33">
        <f t="shared" si="839"/>
        <v>0</v>
      </c>
      <c r="AX1503" s="33">
        <f t="shared" si="840"/>
        <v>0</v>
      </c>
      <c r="AY1503" s="34">
        <f t="shared" si="841"/>
        <v>12247.370488000008</v>
      </c>
    </row>
    <row r="1504" spans="1:51" ht="15" customHeight="1" x14ac:dyDescent="0.3">
      <c r="A1504" s="166" t="s">
        <v>2709</v>
      </c>
      <c r="B1504" s="99">
        <v>13000.2</v>
      </c>
      <c r="C1504" s="99">
        <v>21110.82</v>
      </c>
      <c r="D1504" s="99">
        <v>63958.86</v>
      </c>
      <c r="E1504" s="99">
        <v>49622.98</v>
      </c>
      <c r="F1504" s="141">
        <v>121000</v>
      </c>
      <c r="G1504" s="140">
        <v>0</v>
      </c>
      <c r="H1504" s="182">
        <v>46401</v>
      </c>
      <c r="I1504" s="182">
        <v>46440</v>
      </c>
      <c r="J1504" s="166">
        <v>3.8</v>
      </c>
      <c r="K1504" s="166">
        <v>1</v>
      </c>
      <c r="L1504" s="167" t="s">
        <v>1206</v>
      </c>
      <c r="M1504" s="168" t="s">
        <v>1204</v>
      </c>
      <c r="N1504" s="169">
        <v>0.04</v>
      </c>
      <c r="O1504" s="21">
        <f t="shared" si="842"/>
        <v>2.8</v>
      </c>
      <c r="P1504" s="21" t="str">
        <f t="shared" si="843"/>
        <v>N</v>
      </c>
      <c r="Q1504" s="22">
        <f t="shared" si="844"/>
        <v>34111.020000000004</v>
      </c>
      <c r="R1504" s="8" t="str">
        <f t="shared" si="845"/>
        <v>N</v>
      </c>
      <c r="S1504" s="23">
        <f t="shared" si="846"/>
        <v>5.6</v>
      </c>
      <c r="T1504" s="24">
        <f t="shared" si="847"/>
        <v>20500</v>
      </c>
      <c r="U1504" s="24">
        <f t="shared" si="848"/>
        <v>100000</v>
      </c>
      <c r="V1504" s="24">
        <f t="shared" si="849"/>
        <v>257500</v>
      </c>
      <c r="W1504" s="24">
        <f t="shared" si="850"/>
        <v>10250</v>
      </c>
      <c r="X1504" s="24">
        <f t="shared" si="851"/>
        <v>0</v>
      </c>
      <c r="Y1504" s="24">
        <f t="shared" si="852"/>
        <v>10250</v>
      </c>
      <c r="Z1504" s="24">
        <f t="shared" si="853"/>
        <v>25225.460800000008</v>
      </c>
      <c r="AA1504" s="25" t="str">
        <f t="shared" si="854"/>
        <v>N</v>
      </c>
      <c r="AB1504" s="26">
        <f t="shared" si="855"/>
        <v>4.5999999999999996</v>
      </c>
      <c r="AC1504" s="27">
        <f t="shared" si="856"/>
        <v>20500</v>
      </c>
      <c r="AD1504" s="28">
        <f t="shared" si="857"/>
        <v>100000</v>
      </c>
      <c r="AE1504" s="28">
        <f t="shared" si="858"/>
        <v>257500</v>
      </c>
      <c r="AF1504" s="28">
        <f t="shared" si="859"/>
        <v>10250</v>
      </c>
      <c r="AG1504" s="28">
        <f t="shared" si="860"/>
        <v>0</v>
      </c>
      <c r="AH1504" s="28">
        <f t="shared" si="861"/>
        <v>10250</v>
      </c>
      <c r="AI1504" s="28">
        <f t="shared" si="862"/>
        <v>26644.479232000012</v>
      </c>
      <c r="AJ1504" s="29" t="str">
        <f t="shared" si="863"/>
        <v>N</v>
      </c>
      <c r="AK1504" s="30">
        <f t="shared" si="828"/>
        <v>3.5999999999999996</v>
      </c>
      <c r="AL1504" s="31">
        <f t="shared" si="829"/>
        <v>20500</v>
      </c>
      <c r="AM1504" s="31">
        <f t="shared" si="830"/>
        <v>100000</v>
      </c>
      <c r="AN1504" s="31">
        <f t="shared" si="831"/>
        <v>257500</v>
      </c>
      <c r="AO1504" s="31">
        <f t="shared" si="832"/>
        <v>7770.57</v>
      </c>
      <c r="AP1504" s="31">
        <f t="shared" si="833"/>
        <v>0</v>
      </c>
      <c r="AQ1504" s="31">
        <f t="shared" si="834"/>
        <v>7770.57</v>
      </c>
      <c r="AR1504" s="31">
        <f t="shared" si="835"/>
        <v>30599.688401280015</v>
      </c>
      <c r="AS1504" s="32">
        <f t="shared" si="836"/>
        <v>2.5999999999999996</v>
      </c>
      <c r="AT1504" s="33">
        <f t="shared" si="837"/>
        <v>20500</v>
      </c>
      <c r="AU1504" s="33">
        <f t="shared" si="838"/>
        <v>100000</v>
      </c>
      <c r="AV1504" s="33">
        <v>258002</v>
      </c>
      <c r="AW1504" s="33">
        <f t="shared" si="839"/>
        <v>3885.2849999999999</v>
      </c>
      <c r="AX1504" s="33">
        <f t="shared" si="840"/>
        <v>36019.783737331221</v>
      </c>
      <c r="AY1504" s="34">
        <f t="shared" si="841"/>
        <v>118489.41217061126</v>
      </c>
    </row>
    <row r="1505" spans="1:51" ht="15" customHeight="1" x14ac:dyDescent="0.3">
      <c r="A1505" s="166" t="s">
        <v>2710</v>
      </c>
      <c r="B1505" s="99">
        <v>8216.92</v>
      </c>
      <c r="C1505" s="99">
        <v>22093.14</v>
      </c>
      <c r="D1505" s="99">
        <v>99634.71</v>
      </c>
      <c r="E1505" s="99">
        <v>91669.62</v>
      </c>
      <c r="F1505" s="141">
        <v>126000</v>
      </c>
      <c r="G1505" s="140">
        <v>0</v>
      </c>
      <c r="H1505" s="182">
        <v>46531</v>
      </c>
      <c r="I1505" s="182">
        <v>46571</v>
      </c>
      <c r="J1505" s="166">
        <v>3.8</v>
      </c>
      <c r="K1505" s="166">
        <v>3.7</v>
      </c>
      <c r="L1505" s="167" t="s">
        <v>1206</v>
      </c>
      <c r="M1505" s="168" t="s">
        <v>1205</v>
      </c>
      <c r="N1505" s="169">
        <v>0.05</v>
      </c>
      <c r="O1505" s="21">
        <f t="shared" si="842"/>
        <v>9.9999999999999645E-2</v>
      </c>
      <c r="P1505" s="21" t="str">
        <f t="shared" si="843"/>
        <v>N</v>
      </c>
      <c r="Q1505" s="22">
        <f t="shared" si="844"/>
        <v>30310.059999999998</v>
      </c>
      <c r="R1505" s="8" t="str">
        <f t="shared" si="845"/>
        <v>N</v>
      </c>
      <c r="S1505" s="23">
        <f t="shared" si="846"/>
        <v>9.9999999999999645E-2</v>
      </c>
      <c r="T1505" s="24">
        <f t="shared" si="847"/>
        <v>20500</v>
      </c>
      <c r="U1505" s="24">
        <f t="shared" si="848"/>
        <v>100000</v>
      </c>
      <c r="V1505" s="24">
        <f t="shared" si="849"/>
        <v>257500</v>
      </c>
      <c r="W1505" s="24">
        <f t="shared" si="850"/>
        <v>365.2899999999936</v>
      </c>
      <c r="X1505" s="24">
        <f t="shared" si="851"/>
        <v>0</v>
      </c>
      <c r="Y1505" s="24">
        <f t="shared" si="852"/>
        <v>365.2899999999936</v>
      </c>
      <c r="Z1505" s="24">
        <f t="shared" si="853"/>
        <v>31460.273000000005</v>
      </c>
      <c r="AA1505" s="25" t="str">
        <f t="shared" si="854"/>
        <v>N</v>
      </c>
      <c r="AB1505" s="26">
        <f t="shared" si="855"/>
        <v>0</v>
      </c>
      <c r="AC1505" s="27">
        <f t="shared" si="856"/>
        <v>20500</v>
      </c>
      <c r="AD1505" s="28">
        <f t="shared" si="857"/>
        <v>100000</v>
      </c>
      <c r="AE1505" s="28">
        <f t="shared" si="858"/>
        <v>257500</v>
      </c>
      <c r="AF1505" s="28">
        <f t="shared" si="859"/>
        <v>0</v>
      </c>
      <c r="AG1505" s="28">
        <f t="shared" si="860"/>
        <v>0</v>
      </c>
      <c r="AH1505" s="28">
        <f t="shared" si="861"/>
        <v>0</v>
      </c>
      <c r="AI1505" s="28">
        <f t="shared" si="862"/>
        <v>0</v>
      </c>
      <c r="AJ1505" s="29" t="str">
        <f t="shared" si="863"/>
        <v>N</v>
      </c>
      <c r="AK1505" s="30">
        <f t="shared" si="828"/>
        <v>0</v>
      </c>
      <c r="AL1505" s="31">
        <f t="shared" si="829"/>
        <v>20500</v>
      </c>
      <c r="AM1505" s="31">
        <f t="shared" si="830"/>
        <v>100000</v>
      </c>
      <c r="AN1505" s="31">
        <f t="shared" si="831"/>
        <v>257500</v>
      </c>
      <c r="AO1505" s="31">
        <f t="shared" si="832"/>
        <v>0</v>
      </c>
      <c r="AP1505" s="31">
        <f t="shared" si="833"/>
        <v>0</v>
      </c>
      <c r="AQ1505" s="31">
        <f t="shared" si="834"/>
        <v>0</v>
      </c>
      <c r="AR1505" s="31">
        <f t="shared" si="835"/>
        <v>0</v>
      </c>
      <c r="AS1505" s="32">
        <f t="shared" si="836"/>
        <v>0</v>
      </c>
      <c r="AT1505" s="33">
        <f t="shared" si="837"/>
        <v>20500</v>
      </c>
      <c r="AU1505" s="33">
        <f t="shared" si="838"/>
        <v>100000</v>
      </c>
      <c r="AV1505" s="33">
        <v>258003</v>
      </c>
      <c r="AW1505" s="33">
        <f t="shared" si="839"/>
        <v>0</v>
      </c>
      <c r="AX1505" s="33">
        <f t="shared" si="840"/>
        <v>0</v>
      </c>
      <c r="AY1505" s="34">
        <f t="shared" si="841"/>
        <v>31460.273000000005</v>
      </c>
    </row>
    <row r="1506" spans="1:51" ht="15" customHeight="1" x14ac:dyDescent="0.3">
      <c r="A1506" s="166" t="s">
        <v>2711</v>
      </c>
      <c r="B1506" s="99">
        <v>20077.57</v>
      </c>
      <c r="C1506" s="99">
        <v>70.81</v>
      </c>
      <c r="D1506" s="99">
        <v>59255.839999999997</v>
      </c>
      <c r="E1506" s="99">
        <v>51314.23</v>
      </c>
      <c r="F1506" s="141">
        <v>152000</v>
      </c>
      <c r="G1506" s="140">
        <v>0</v>
      </c>
      <c r="H1506" s="182">
        <v>46278</v>
      </c>
      <c r="I1506" s="182">
        <v>46328</v>
      </c>
      <c r="J1506" s="166">
        <v>2.2999999999999998</v>
      </c>
      <c r="K1506" s="166">
        <v>0.1</v>
      </c>
      <c r="L1506" s="167" t="s">
        <v>1206</v>
      </c>
      <c r="M1506" s="168" t="s">
        <v>1205</v>
      </c>
      <c r="N1506" s="169">
        <v>5.1999999999999998E-2</v>
      </c>
      <c r="O1506" s="21">
        <f t="shared" si="842"/>
        <v>2.1999999999999997</v>
      </c>
      <c r="P1506" s="21" t="str">
        <f t="shared" si="843"/>
        <v>N</v>
      </c>
      <c r="Q1506" s="22">
        <f t="shared" si="844"/>
        <v>20148.38</v>
      </c>
      <c r="R1506" s="8" t="str">
        <f t="shared" si="845"/>
        <v>N</v>
      </c>
      <c r="S1506" s="23">
        <f t="shared" si="846"/>
        <v>2.1999999999999997</v>
      </c>
      <c r="T1506" s="24">
        <f t="shared" si="847"/>
        <v>20500</v>
      </c>
      <c r="U1506" s="24">
        <f t="shared" si="848"/>
        <v>100000</v>
      </c>
      <c r="V1506" s="24">
        <f t="shared" si="849"/>
        <v>257500</v>
      </c>
      <c r="W1506" s="24">
        <f t="shared" si="850"/>
        <v>20500</v>
      </c>
      <c r="X1506" s="24">
        <f t="shared" si="851"/>
        <v>0</v>
      </c>
      <c r="Y1506" s="24">
        <f t="shared" si="852"/>
        <v>20500</v>
      </c>
      <c r="Z1506" s="24">
        <f t="shared" si="853"/>
        <v>696.09576000000379</v>
      </c>
      <c r="AA1506" s="25" t="str">
        <f t="shared" si="854"/>
        <v>N</v>
      </c>
      <c r="AB1506" s="26">
        <f t="shared" si="855"/>
        <v>1.1999999999999997</v>
      </c>
      <c r="AC1506" s="27">
        <f t="shared" si="856"/>
        <v>20500</v>
      </c>
      <c r="AD1506" s="28">
        <f t="shared" si="857"/>
        <v>100000</v>
      </c>
      <c r="AE1506" s="28">
        <f t="shared" si="858"/>
        <v>257500</v>
      </c>
      <c r="AF1506" s="28">
        <f t="shared" si="859"/>
        <v>20244.160000000003</v>
      </c>
      <c r="AG1506" s="28">
        <f t="shared" si="860"/>
        <v>0</v>
      </c>
      <c r="AH1506" s="28">
        <f t="shared" si="861"/>
        <v>20244.160000000003</v>
      </c>
      <c r="AI1506" s="28">
        <f t="shared" si="862"/>
        <v>2054.1327395200024</v>
      </c>
      <c r="AJ1506" s="29" t="str">
        <f t="shared" si="863"/>
        <v>N</v>
      </c>
      <c r="AK1506" s="30">
        <f t="shared" si="828"/>
        <v>0.19999999999999973</v>
      </c>
      <c r="AL1506" s="31">
        <f t="shared" si="829"/>
        <v>20500</v>
      </c>
      <c r="AM1506" s="31">
        <f t="shared" si="830"/>
        <v>100000</v>
      </c>
      <c r="AN1506" s="31">
        <f t="shared" si="831"/>
        <v>257500</v>
      </c>
      <c r="AO1506" s="31">
        <f t="shared" si="832"/>
        <v>20244.160000000003</v>
      </c>
      <c r="AP1506" s="31">
        <f t="shared" si="833"/>
        <v>0</v>
      </c>
      <c r="AQ1506" s="31">
        <f t="shared" si="834"/>
        <v>20244.160000000003</v>
      </c>
      <c r="AR1506" s="31">
        <f t="shared" si="835"/>
        <v>3213.6439619750454</v>
      </c>
      <c r="AS1506" s="32">
        <f t="shared" si="836"/>
        <v>0</v>
      </c>
      <c r="AT1506" s="33">
        <f t="shared" si="837"/>
        <v>20500</v>
      </c>
      <c r="AU1506" s="33">
        <f t="shared" si="838"/>
        <v>100000</v>
      </c>
      <c r="AV1506" s="33">
        <v>258004</v>
      </c>
      <c r="AW1506" s="33">
        <f t="shared" si="839"/>
        <v>0</v>
      </c>
      <c r="AX1506" s="33">
        <f t="shared" si="840"/>
        <v>0</v>
      </c>
      <c r="AY1506" s="34">
        <f t="shared" si="841"/>
        <v>5963.8724614950515</v>
      </c>
    </row>
    <row r="1507" spans="1:51" ht="15" customHeight="1" x14ac:dyDescent="0.3">
      <c r="A1507" s="166" t="s">
        <v>2712</v>
      </c>
      <c r="B1507" s="99">
        <v>7113.73</v>
      </c>
      <c r="C1507" s="99">
        <v>5200.82</v>
      </c>
      <c r="D1507" s="99">
        <v>59191.38</v>
      </c>
      <c r="E1507" s="99">
        <v>48085.77</v>
      </c>
      <c r="F1507" s="141">
        <v>122000</v>
      </c>
      <c r="G1507" s="140">
        <v>0</v>
      </c>
      <c r="H1507" s="182">
        <v>46294</v>
      </c>
      <c r="I1507" s="182">
        <v>46335</v>
      </c>
      <c r="J1507" s="166">
        <v>4.8</v>
      </c>
      <c r="K1507" s="166">
        <v>0.3</v>
      </c>
      <c r="L1507" s="167" t="s">
        <v>1206</v>
      </c>
      <c r="M1507" s="168" t="s">
        <v>1204</v>
      </c>
      <c r="N1507" s="169">
        <v>0.04</v>
      </c>
      <c r="O1507" s="21">
        <f t="shared" si="842"/>
        <v>4.5</v>
      </c>
      <c r="P1507" s="21" t="str">
        <f t="shared" si="843"/>
        <v>N</v>
      </c>
      <c r="Q1507" s="22">
        <f t="shared" si="844"/>
        <v>12314.55</v>
      </c>
      <c r="R1507" s="8" t="str">
        <f t="shared" si="845"/>
        <v>N</v>
      </c>
      <c r="S1507" s="23">
        <f t="shared" si="846"/>
        <v>9</v>
      </c>
      <c r="T1507" s="24">
        <f t="shared" si="847"/>
        <v>20500</v>
      </c>
      <c r="U1507" s="24">
        <f t="shared" si="848"/>
        <v>100000</v>
      </c>
      <c r="V1507" s="24">
        <f t="shared" si="849"/>
        <v>257500</v>
      </c>
      <c r="W1507" s="24">
        <f t="shared" si="850"/>
        <v>6403.5659999999998</v>
      </c>
      <c r="X1507" s="24">
        <f t="shared" si="851"/>
        <v>0</v>
      </c>
      <c r="Y1507" s="24">
        <f t="shared" si="852"/>
        <v>6403.5659999999998</v>
      </c>
      <c r="Z1507" s="24">
        <f t="shared" si="853"/>
        <v>6403.5659999999998</v>
      </c>
      <c r="AA1507" s="25" t="str">
        <f t="shared" si="854"/>
        <v>N</v>
      </c>
      <c r="AB1507" s="26">
        <f t="shared" si="855"/>
        <v>8</v>
      </c>
      <c r="AC1507" s="27">
        <f t="shared" si="856"/>
        <v>20500</v>
      </c>
      <c r="AD1507" s="28">
        <f t="shared" si="857"/>
        <v>100000</v>
      </c>
      <c r="AE1507" s="28">
        <f t="shared" si="858"/>
        <v>257500</v>
      </c>
      <c r="AF1507" s="28">
        <f t="shared" si="859"/>
        <v>6659.7086399999998</v>
      </c>
      <c r="AG1507" s="28">
        <f t="shared" si="860"/>
        <v>0</v>
      </c>
      <c r="AH1507" s="28">
        <f t="shared" si="861"/>
        <v>6659.7086399999998</v>
      </c>
      <c r="AI1507" s="28">
        <f t="shared" si="862"/>
        <v>6659.7086399999998</v>
      </c>
      <c r="AJ1507" s="29" t="str">
        <f t="shared" si="863"/>
        <v>N</v>
      </c>
      <c r="AK1507" s="30">
        <f t="shared" si="828"/>
        <v>7</v>
      </c>
      <c r="AL1507" s="31">
        <f t="shared" si="829"/>
        <v>20500</v>
      </c>
      <c r="AM1507" s="31">
        <f t="shared" si="830"/>
        <v>100000</v>
      </c>
      <c r="AN1507" s="31">
        <f t="shared" si="831"/>
        <v>257500</v>
      </c>
      <c r="AO1507" s="31">
        <f t="shared" si="832"/>
        <v>6926.0969856000002</v>
      </c>
      <c r="AP1507" s="31">
        <f t="shared" si="833"/>
        <v>0</v>
      </c>
      <c r="AQ1507" s="31">
        <f t="shared" si="834"/>
        <v>6926.0969856000002</v>
      </c>
      <c r="AR1507" s="31">
        <f t="shared" si="835"/>
        <v>6926.0969856000002</v>
      </c>
      <c r="AS1507" s="32">
        <f t="shared" si="836"/>
        <v>6</v>
      </c>
      <c r="AT1507" s="33">
        <f t="shared" si="837"/>
        <v>20500</v>
      </c>
      <c r="AU1507" s="33">
        <f t="shared" si="838"/>
        <v>100000</v>
      </c>
      <c r="AV1507" s="33">
        <v>258005</v>
      </c>
      <c r="AW1507" s="33">
        <f t="shared" si="839"/>
        <v>7203.140865024</v>
      </c>
      <c r="AX1507" s="33">
        <f t="shared" si="840"/>
        <v>7203.140865024</v>
      </c>
      <c r="AY1507" s="34">
        <f t="shared" si="841"/>
        <v>27192.512490624002</v>
      </c>
    </row>
    <row r="1508" spans="1:51" ht="15" customHeight="1" x14ac:dyDescent="0.3">
      <c r="A1508" s="166" t="s">
        <v>2713</v>
      </c>
      <c r="B1508" s="99">
        <v>6498.4</v>
      </c>
      <c r="C1508" s="99">
        <v>5799.03</v>
      </c>
      <c r="D1508" s="99">
        <v>59440.28</v>
      </c>
      <c r="E1508" s="99">
        <v>46133.14</v>
      </c>
      <c r="F1508" s="141">
        <v>120000</v>
      </c>
      <c r="G1508" s="140">
        <v>0</v>
      </c>
      <c r="H1508" s="182">
        <v>46317</v>
      </c>
      <c r="I1508" s="182">
        <v>46399</v>
      </c>
      <c r="J1508" s="166">
        <v>1.7</v>
      </c>
      <c r="K1508" s="166">
        <v>0.5</v>
      </c>
      <c r="L1508" s="167" t="s">
        <v>1206</v>
      </c>
      <c r="M1508" s="168" t="s">
        <v>1204</v>
      </c>
      <c r="N1508" s="169">
        <v>1.6E-2</v>
      </c>
      <c r="O1508" s="21">
        <f t="shared" si="842"/>
        <v>1.2</v>
      </c>
      <c r="P1508" s="21" t="str">
        <f t="shared" si="843"/>
        <v>N</v>
      </c>
      <c r="Q1508" s="22">
        <f t="shared" si="844"/>
        <v>12297.43</v>
      </c>
      <c r="R1508" s="8" t="str">
        <f t="shared" si="845"/>
        <v>N</v>
      </c>
      <c r="S1508" s="23">
        <f t="shared" si="846"/>
        <v>2.4</v>
      </c>
      <c r="T1508" s="24">
        <f t="shared" si="847"/>
        <v>20500</v>
      </c>
      <c r="U1508" s="24">
        <f t="shared" si="848"/>
        <v>100000</v>
      </c>
      <c r="V1508" s="24">
        <f t="shared" si="849"/>
        <v>257500</v>
      </c>
      <c r="W1508" s="24">
        <f t="shared" si="850"/>
        <v>6247.0944399999998</v>
      </c>
      <c r="X1508" s="24">
        <f t="shared" si="851"/>
        <v>0</v>
      </c>
      <c r="Y1508" s="24">
        <f t="shared" si="852"/>
        <v>6247.0944399999998</v>
      </c>
      <c r="Z1508" s="24">
        <f t="shared" si="853"/>
        <v>6247.0944399999998</v>
      </c>
      <c r="AA1508" s="25" t="str">
        <f t="shared" si="854"/>
        <v>N</v>
      </c>
      <c r="AB1508" s="26">
        <f t="shared" si="855"/>
        <v>1.4</v>
      </c>
      <c r="AC1508" s="27">
        <f t="shared" si="856"/>
        <v>20500</v>
      </c>
      <c r="AD1508" s="28">
        <f t="shared" si="857"/>
        <v>100000</v>
      </c>
      <c r="AE1508" s="28">
        <f t="shared" si="858"/>
        <v>257500</v>
      </c>
      <c r="AF1508" s="28">
        <f t="shared" si="859"/>
        <v>6347.04795104</v>
      </c>
      <c r="AG1508" s="28">
        <f t="shared" si="860"/>
        <v>0</v>
      </c>
      <c r="AH1508" s="28">
        <f t="shared" si="861"/>
        <v>6347.04795104</v>
      </c>
      <c r="AI1508" s="28">
        <f t="shared" si="862"/>
        <v>6347.04795104</v>
      </c>
      <c r="AJ1508" s="29" t="str">
        <f t="shared" si="863"/>
        <v>N</v>
      </c>
      <c r="AK1508" s="30">
        <f t="shared" si="828"/>
        <v>0.39999999999999991</v>
      </c>
      <c r="AL1508" s="31">
        <f t="shared" si="829"/>
        <v>20500</v>
      </c>
      <c r="AM1508" s="31">
        <f t="shared" si="830"/>
        <v>100000</v>
      </c>
      <c r="AN1508" s="31">
        <f t="shared" si="831"/>
        <v>257500</v>
      </c>
      <c r="AO1508" s="31">
        <f t="shared" si="832"/>
        <v>6448.60071825664</v>
      </c>
      <c r="AP1508" s="31">
        <f t="shared" si="833"/>
        <v>0</v>
      </c>
      <c r="AQ1508" s="31">
        <f t="shared" si="834"/>
        <v>6448.60071825664</v>
      </c>
      <c r="AR1508" s="31">
        <f t="shared" si="835"/>
        <v>6448.60071825664</v>
      </c>
      <c r="AS1508" s="32">
        <f t="shared" si="836"/>
        <v>0</v>
      </c>
      <c r="AT1508" s="33">
        <f t="shared" si="837"/>
        <v>20500</v>
      </c>
      <c r="AU1508" s="33">
        <f t="shared" si="838"/>
        <v>100000</v>
      </c>
      <c r="AV1508" s="33">
        <v>258006</v>
      </c>
      <c r="AW1508" s="33">
        <f t="shared" si="839"/>
        <v>0</v>
      </c>
      <c r="AX1508" s="33">
        <f t="shared" si="840"/>
        <v>0</v>
      </c>
      <c r="AY1508" s="34">
        <f t="shared" si="841"/>
        <v>19042.74310929664</v>
      </c>
    </row>
    <row r="1509" spans="1:51" ht="15" customHeight="1" x14ac:dyDescent="0.3">
      <c r="A1509" s="166" t="s">
        <v>2714</v>
      </c>
      <c r="B1509" s="99">
        <v>12924.79</v>
      </c>
      <c r="C1509" s="99">
        <v>30823.69</v>
      </c>
      <c r="D1509" s="99">
        <v>65768.789999999994</v>
      </c>
      <c r="E1509" s="99">
        <v>51930.55</v>
      </c>
      <c r="F1509" s="141">
        <v>221000</v>
      </c>
      <c r="G1509" s="140">
        <v>0</v>
      </c>
      <c r="H1509" s="182">
        <v>46402</v>
      </c>
      <c r="I1509" s="182">
        <v>46415</v>
      </c>
      <c r="J1509" s="166">
        <v>4.0999999999999996</v>
      </c>
      <c r="K1509" s="166">
        <v>0</v>
      </c>
      <c r="L1509" s="167" t="s">
        <v>1207</v>
      </c>
      <c r="M1509" s="168" t="s">
        <v>1204</v>
      </c>
      <c r="N1509" s="169">
        <v>0.03</v>
      </c>
      <c r="O1509" s="21">
        <f t="shared" si="842"/>
        <v>4.0999999999999996</v>
      </c>
      <c r="P1509" s="21" t="str">
        <f t="shared" si="843"/>
        <v>N</v>
      </c>
      <c r="Q1509" s="22">
        <f t="shared" si="844"/>
        <v>43748.479999999996</v>
      </c>
      <c r="R1509" s="8" t="str">
        <f t="shared" si="845"/>
        <v>N</v>
      </c>
      <c r="S1509" s="23">
        <f t="shared" si="846"/>
        <v>8.1999999999999993</v>
      </c>
      <c r="T1509" s="24">
        <f t="shared" si="847"/>
        <v>50000</v>
      </c>
      <c r="U1509" s="24">
        <f t="shared" si="848"/>
        <v>200000</v>
      </c>
      <c r="V1509" s="24">
        <f t="shared" si="849"/>
        <v>257500</v>
      </c>
      <c r="W1509" s="24">
        <f t="shared" si="850"/>
        <v>18250</v>
      </c>
      <c r="X1509" s="24">
        <f t="shared" si="851"/>
        <v>0</v>
      </c>
      <c r="Y1509" s="24">
        <f t="shared" si="852"/>
        <v>18250</v>
      </c>
      <c r="Z1509" s="24">
        <f t="shared" si="853"/>
        <v>26810.934399999998</v>
      </c>
      <c r="AA1509" s="25" t="str">
        <f t="shared" si="854"/>
        <v>N</v>
      </c>
      <c r="AB1509" s="26">
        <f t="shared" si="855"/>
        <v>7.1999999999999993</v>
      </c>
      <c r="AC1509" s="27">
        <f t="shared" si="856"/>
        <v>50000</v>
      </c>
      <c r="AD1509" s="28">
        <f t="shared" si="857"/>
        <v>200000</v>
      </c>
      <c r="AE1509" s="28">
        <f t="shared" si="858"/>
        <v>257500</v>
      </c>
      <c r="AF1509" s="28">
        <f t="shared" si="859"/>
        <v>9125</v>
      </c>
      <c r="AG1509" s="28">
        <f t="shared" si="860"/>
        <v>0</v>
      </c>
      <c r="AH1509" s="28">
        <f t="shared" si="861"/>
        <v>9125</v>
      </c>
      <c r="AI1509" s="28">
        <f t="shared" si="862"/>
        <v>37287.762431999996</v>
      </c>
      <c r="AJ1509" s="29" t="str">
        <f t="shared" si="863"/>
        <v>N</v>
      </c>
      <c r="AK1509" s="30">
        <f t="shared" si="828"/>
        <v>6.1999999999999993</v>
      </c>
      <c r="AL1509" s="31">
        <f t="shared" si="829"/>
        <v>50000</v>
      </c>
      <c r="AM1509" s="31">
        <f t="shared" si="830"/>
        <v>200000</v>
      </c>
      <c r="AN1509" s="31">
        <f t="shared" si="831"/>
        <v>257500</v>
      </c>
      <c r="AO1509" s="31">
        <f t="shared" si="832"/>
        <v>4562.5</v>
      </c>
      <c r="AP1509" s="31">
        <f t="shared" si="833"/>
        <v>0</v>
      </c>
      <c r="AQ1509" s="31">
        <f t="shared" si="834"/>
        <v>4562.5</v>
      </c>
      <c r="AR1509" s="31">
        <f t="shared" si="835"/>
        <v>43242.645304959995</v>
      </c>
      <c r="AS1509" s="32">
        <f t="shared" si="836"/>
        <v>5.1999999999999993</v>
      </c>
      <c r="AT1509" s="33">
        <f t="shared" si="837"/>
        <v>50000</v>
      </c>
      <c r="AU1509" s="33">
        <f t="shared" si="838"/>
        <v>200000</v>
      </c>
      <c r="AV1509" s="33">
        <v>258007</v>
      </c>
      <c r="AW1509" s="33">
        <f t="shared" si="839"/>
        <v>2534.75</v>
      </c>
      <c r="AX1509" s="33">
        <f t="shared" si="840"/>
        <v>46704.549664108796</v>
      </c>
      <c r="AY1509" s="34">
        <f t="shared" si="841"/>
        <v>154045.89180106879</v>
      </c>
    </row>
    <row r="1510" spans="1:51" ht="15" customHeight="1" x14ac:dyDescent="0.3">
      <c r="A1510" s="166" t="s">
        <v>2715</v>
      </c>
      <c r="B1510" s="99">
        <v>14271.08</v>
      </c>
      <c r="C1510" s="99">
        <v>20768.330000000002</v>
      </c>
      <c r="D1510" s="99">
        <v>92376.69</v>
      </c>
      <c r="E1510" s="99">
        <v>78228.820000000007</v>
      </c>
      <c r="F1510" s="141">
        <v>150000</v>
      </c>
      <c r="G1510" s="140">
        <v>12500</v>
      </c>
      <c r="H1510" s="182">
        <v>46216</v>
      </c>
      <c r="I1510" s="182">
        <v>46293</v>
      </c>
      <c r="J1510" s="166">
        <v>3.6</v>
      </c>
      <c r="K1510" s="166">
        <v>1</v>
      </c>
      <c r="L1510" s="167" t="s">
        <v>1207</v>
      </c>
      <c r="M1510" s="168" t="s">
        <v>1204</v>
      </c>
      <c r="N1510" s="169">
        <v>3.3000000000000002E-2</v>
      </c>
      <c r="O1510" s="21">
        <f t="shared" si="842"/>
        <v>2.6</v>
      </c>
      <c r="P1510" s="21" t="str">
        <f t="shared" si="843"/>
        <v>N</v>
      </c>
      <c r="Q1510" s="22">
        <f t="shared" si="844"/>
        <v>35039.410000000003</v>
      </c>
      <c r="R1510" s="8" t="str">
        <f t="shared" si="845"/>
        <v>N</v>
      </c>
      <c r="S1510" s="23">
        <f t="shared" si="846"/>
        <v>5.2</v>
      </c>
      <c r="T1510" s="24">
        <f t="shared" si="847"/>
        <v>50000</v>
      </c>
      <c r="U1510" s="24">
        <f t="shared" si="848"/>
        <v>200000</v>
      </c>
      <c r="V1510" s="24">
        <f t="shared" si="849"/>
        <v>257500</v>
      </c>
      <c r="W1510" s="24">
        <f t="shared" si="850"/>
        <v>18097.855265000002</v>
      </c>
      <c r="X1510" s="24">
        <f t="shared" si="851"/>
        <v>0</v>
      </c>
      <c r="Y1510" s="24">
        <f t="shared" si="852"/>
        <v>18097.855265000002</v>
      </c>
      <c r="Z1510" s="24">
        <f t="shared" si="853"/>
        <v>18097.855265000002</v>
      </c>
      <c r="AA1510" s="25" t="str">
        <f t="shared" si="854"/>
        <v>N</v>
      </c>
      <c r="AB1510" s="26">
        <f t="shared" si="855"/>
        <v>4.2</v>
      </c>
      <c r="AC1510" s="27">
        <f t="shared" si="856"/>
        <v>50000</v>
      </c>
      <c r="AD1510" s="28">
        <f t="shared" si="857"/>
        <v>200000</v>
      </c>
      <c r="AE1510" s="28">
        <f t="shared" si="858"/>
        <v>257500</v>
      </c>
      <c r="AF1510" s="28">
        <f t="shared" si="859"/>
        <v>18695.084488745</v>
      </c>
      <c r="AG1510" s="28">
        <f t="shared" si="860"/>
        <v>0</v>
      </c>
      <c r="AH1510" s="28">
        <f t="shared" si="861"/>
        <v>18695.084488745</v>
      </c>
      <c r="AI1510" s="28">
        <f t="shared" si="862"/>
        <v>18695.084488745</v>
      </c>
      <c r="AJ1510" s="29" t="str">
        <f t="shared" si="863"/>
        <v>N</v>
      </c>
      <c r="AK1510" s="30">
        <f t="shared" si="828"/>
        <v>3.2</v>
      </c>
      <c r="AL1510" s="31">
        <f t="shared" si="829"/>
        <v>50000</v>
      </c>
      <c r="AM1510" s="31">
        <f t="shared" si="830"/>
        <v>200000</v>
      </c>
      <c r="AN1510" s="31">
        <f t="shared" si="831"/>
        <v>257500</v>
      </c>
      <c r="AO1510" s="31">
        <f t="shared" si="832"/>
        <v>19312.022276873584</v>
      </c>
      <c r="AP1510" s="31">
        <f t="shared" si="833"/>
        <v>0</v>
      </c>
      <c r="AQ1510" s="31">
        <f t="shared" si="834"/>
        <v>19312.022276873584</v>
      </c>
      <c r="AR1510" s="31">
        <f t="shared" si="835"/>
        <v>19312.022276873584</v>
      </c>
      <c r="AS1510" s="32">
        <f t="shared" si="836"/>
        <v>2.2000000000000002</v>
      </c>
      <c r="AT1510" s="33">
        <f t="shared" si="837"/>
        <v>50000</v>
      </c>
      <c r="AU1510" s="33">
        <f t="shared" si="838"/>
        <v>200000</v>
      </c>
      <c r="AV1510" s="33">
        <v>258008</v>
      </c>
      <c r="AW1510" s="33">
        <f t="shared" si="839"/>
        <v>19949.319012010412</v>
      </c>
      <c r="AX1510" s="33">
        <f t="shared" si="840"/>
        <v>19949.319012010412</v>
      </c>
      <c r="AY1510" s="34">
        <f t="shared" si="841"/>
        <v>76054.281042628994</v>
      </c>
    </row>
    <row r="1511" spans="1:51" ht="15" customHeight="1" x14ac:dyDescent="0.3">
      <c r="A1511" s="166" t="s">
        <v>2716</v>
      </c>
      <c r="B1511" s="99">
        <v>6265.98</v>
      </c>
      <c r="C1511" s="99">
        <v>4306.3100000000004</v>
      </c>
      <c r="D1511" s="99">
        <v>80237.179999999993</v>
      </c>
      <c r="E1511" s="99">
        <v>74192.67</v>
      </c>
      <c r="F1511" s="141">
        <v>70000</v>
      </c>
      <c r="G1511" s="140">
        <v>12500</v>
      </c>
      <c r="H1511" s="182">
        <v>46358</v>
      </c>
      <c r="I1511" s="182">
        <v>46424</v>
      </c>
      <c r="J1511" s="166">
        <v>4.9000000000000004</v>
      </c>
      <c r="K1511" s="166">
        <v>1.1000000000000001</v>
      </c>
      <c r="L1511" s="167" t="s">
        <v>1207</v>
      </c>
      <c r="M1511" s="168" t="s">
        <v>1203</v>
      </c>
      <c r="N1511" s="169">
        <v>5.0000000000000001E-3</v>
      </c>
      <c r="O1511" s="21">
        <f t="shared" si="842"/>
        <v>3.8000000000000003</v>
      </c>
      <c r="P1511" s="21" t="str">
        <f t="shared" si="843"/>
        <v>N</v>
      </c>
      <c r="Q1511" s="22">
        <f t="shared" si="844"/>
        <v>10572.29</v>
      </c>
      <c r="R1511" s="8" t="str">
        <f t="shared" si="845"/>
        <v>N</v>
      </c>
      <c r="S1511" s="23">
        <f t="shared" si="846"/>
        <v>5.0666666666666673</v>
      </c>
      <c r="T1511" s="24">
        <f t="shared" si="847"/>
        <v>50000</v>
      </c>
      <c r="U1511" s="24">
        <f t="shared" si="848"/>
        <v>200000</v>
      </c>
      <c r="V1511" s="24">
        <f t="shared" si="849"/>
        <v>257500</v>
      </c>
      <c r="W1511" s="24">
        <f t="shared" si="850"/>
        <v>7968.8635875</v>
      </c>
      <c r="X1511" s="24">
        <f t="shared" si="851"/>
        <v>0</v>
      </c>
      <c r="Y1511" s="24">
        <f t="shared" si="852"/>
        <v>7968.8635875</v>
      </c>
      <c r="Z1511" s="24">
        <f t="shared" si="853"/>
        <v>2656.2878624999994</v>
      </c>
      <c r="AA1511" s="25" t="str">
        <f t="shared" si="854"/>
        <v>N</v>
      </c>
      <c r="AB1511" s="26">
        <f t="shared" si="855"/>
        <v>4.0666666666666673</v>
      </c>
      <c r="AC1511" s="27">
        <f t="shared" si="856"/>
        <v>50000</v>
      </c>
      <c r="AD1511" s="28">
        <f t="shared" si="857"/>
        <v>200000</v>
      </c>
      <c r="AE1511" s="28">
        <f t="shared" si="858"/>
        <v>257500</v>
      </c>
      <c r="AF1511" s="28">
        <f t="shared" si="859"/>
        <v>8008.7079054374981</v>
      </c>
      <c r="AG1511" s="28">
        <f t="shared" si="860"/>
        <v>0</v>
      </c>
      <c r="AH1511" s="28">
        <f t="shared" si="861"/>
        <v>8008.7079054374981</v>
      </c>
      <c r="AI1511" s="28">
        <f t="shared" si="862"/>
        <v>2669.5693018124994</v>
      </c>
      <c r="AJ1511" s="29" t="str">
        <f t="shared" si="863"/>
        <v>N</v>
      </c>
      <c r="AK1511" s="30">
        <f t="shared" si="828"/>
        <v>3.0666666666666673</v>
      </c>
      <c r="AL1511" s="31">
        <f t="shared" si="829"/>
        <v>50000</v>
      </c>
      <c r="AM1511" s="31">
        <f t="shared" si="830"/>
        <v>200000</v>
      </c>
      <c r="AN1511" s="31">
        <f t="shared" si="831"/>
        <v>257500</v>
      </c>
      <c r="AO1511" s="31">
        <f t="shared" si="832"/>
        <v>8048.7514449646842</v>
      </c>
      <c r="AP1511" s="31">
        <f t="shared" si="833"/>
        <v>0</v>
      </c>
      <c r="AQ1511" s="31">
        <f t="shared" si="834"/>
        <v>8048.7514449646842</v>
      </c>
      <c r="AR1511" s="31">
        <f t="shared" si="835"/>
        <v>2682.9171483215614</v>
      </c>
      <c r="AS1511" s="32">
        <f t="shared" si="836"/>
        <v>2.0666666666666673</v>
      </c>
      <c r="AT1511" s="33">
        <f t="shared" si="837"/>
        <v>50000</v>
      </c>
      <c r="AU1511" s="33">
        <f t="shared" si="838"/>
        <v>200000</v>
      </c>
      <c r="AV1511" s="33">
        <v>258009</v>
      </c>
      <c r="AW1511" s="33">
        <f t="shared" si="839"/>
        <v>8088.995202189506</v>
      </c>
      <c r="AX1511" s="33">
        <f t="shared" si="840"/>
        <v>2696.3317340631693</v>
      </c>
      <c r="AY1511" s="34">
        <f t="shared" si="841"/>
        <v>10705.10604669723</v>
      </c>
    </row>
    <row r="1512" spans="1:51" ht="15" customHeight="1" x14ac:dyDescent="0.3">
      <c r="A1512" s="166" t="s">
        <v>2717</v>
      </c>
      <c r="B1512" s="99">
        <v>9154.3700000000008</v>
      </c>
      <c r="C1512" s="99">
        <v>27920.880000000001</v>
      </c>
      <c r="D1512" s="99">
        <v>105404.09</v>
      </c>
      <c r="E1512" s="99">
        <v>93354.38</v>
      </c>
      <c r="F1512" s="141">
        <v>80000</v>
      </c>
      <c r="G1512" s="140">
        <v>12500</v>
      </c>
      <c r="H1512" s="182">
        <v>46563</v>
      </c>
      <c r="I1512" s="182">
        <v>46625</v>
      </c>
      <c r="J1512" s="166">
        <v>2.7</v>
      </c>
      <c r="K1512" s="166">
        <v>2.7</v>
      </c>
      <c r="L1512" s="167" t="s">
        <v>1206</v>
      </c>
      <c r="M1512" s="168" t="s">
        <v>1205</v>
      </c>
      <c r="N1512" s="169">
        <v>2E-3</v>
      </c>
      <c r="O1512" s="21">
        <f t="shared" si="842"/>
        <v>0</v>
      </c>
      <c r="P1512" s="21" t="str">
        <f t="shared" si="843"/>
        <v>N</v>
      </c>
      <c r="Q1512" s="22">
        <f t="shared" si="844"/>
        <v>37075.25</v>
      </c>
      <c r="R1512" s="8" t="str">
        <f t="shared" si="845"/>
        <v>N</v>
      </c>
      <c r="S1512" s="23">
        <f t="shared" si="846"/>
        <v>0</v>
      </c>
      <c r="T1512" s="24">
        <f t="shared" si="847"/>
        <v>20500</v>
      </c>
      <c r="U1512" s="24">
        <f t="shared" si="848"/>
        <v>100000</v>
      </c>
      <c r="V1512" s="24">
        <f t="shared" si="849"/>
        <v>257500</v>
      </c>
      <c r="W1512" s="24">
        <f t="shared" si="850"/>
        <v>0</v>
      </c>
      <c r="X1512" s="24">
        <f t="shared" si="851"/>
        <v>0</v>
      </c>
      <c r="Y1512" s="24">
        <f t="shared" si="852"/>
        <v>0</v>
      </c>
      <c r="Z1512" s="24">
        <f t="shared" si="853"/>
        <v>0</v>
      </c>
      <c r="AA1512" s="25" t="str">
        <f t="shared" si="854"/>
        <v>N</v>
      </c>
      <c r="AB1512" s="26">
        <f t="shared" si="855"/>
        <v>0</v>
      </c>
      <c r="AC1512" s="27">
        <f t="shared" si="856"/>
        <v>20500</v>
      </c>
      <c r="AD1512" s="28">
        <f t="shared" si="857"/>
        <v>100000</v>
      </c>
      <c r="AE1512" s="28">
        <f t="shared" si="858"/>
        <v>257500</v>
      </c>
      <c r="AF1512" s="28">
        <f t="shared" si="859"/>
        <v>0</v>
      </c>
      <c r="AG1512" s="28">
        <f t="shared" si="860"/>
        <v>0</v>
      </c>
      <c r="AH1512" s="28">
        <f t="shared" si="861"/>
        <v>0</v>
      </c>
      <c r="AI1512" s="28">
        <f t="shared" si="862"/>
        <v>0</v>
      </c>
      <c r="AJ1512" s="29" t="str">
        <f t="shared" si="863"/>
        <v>N</v>
      </c>
      <c r="AK1512" s="30">
        <f t="shared" si="828"/>
        <v>0</v>
      </c>
      <c r="AL1512" s="31">
        <f t="shared" si="829"/>
        <v>20500</v>
      </c>
      <c r="AM1512" s="31">
        <f t="shared" si="830"/>
        <v>100000</v>
      </c>
      <c r="AN1512" s="31">
        <f t="shared" si="831"/>
        <v>257500</v>
      </c>
      <c r="AO1512" s="31">
        <f t="shared" si="832"/>
        <v>0</v>
      </c>
      <c r="AP1512" s="31">
        <f t="shared" si="833"/>
        <v>0</v>
      </c>
      <c r="AQ1512" s="31">
        <f t="shared" si="834"/>
        <v>0</v>
      </c>
      <c r="AR1512" s="31">
        <f t="shared" si="835"/>
        <v>0</v>
      </c>
      <c r="AS1512" s="32">
        <f t="shared" si="836"/>
        <v>0</v>
      </c>
      <c r="AT1512" s="33">
        <f t="shared" si="837"/>
        <v>20500</v>
      </c>
      <c r="AU1512" s="33">
        <f t="shared" si="838"/>
        <v>100000</v>
      </c>
      <c r="AV1512" s="33">
        <v>258010</v>
      </c>
      <c r="AW1512" s="33">
        <f t="shared" si="839"/>
        <v>0</v>
      </c>
      <c r="AX1512" s="33">
        <f t="shared" si="840"/>
        <v>0</v>
      </c>
      <c r="AY1512" s="34">
        <f t="shared" si="841"/>
        <v>0</v>
      </c>
    </row>
    <row r="1513" spans="1:51" ht="15" customHeight="1" x14ac:dyDescent="0.3">
      <c r="A1513" s="166" t="s">
        <v>2718</v>
      </c>
      <c r="B1513" s="99">
        <v>5279.89</v>
      </c>
      <c r="C1513" s="99">
        <v>29610.36</v>
      </c>
      <c r="D1513" s="99">
        <v>79560.02</v>
      </c>
      <c r="E1513" s="99">
        <v>79377.05</v>
      </c>
      <c r="F1513" s="141">
        <v>250000</v>
      </c>
      <c r="G1513" s="138">
        <v>12500</v>
      </c>
      <c r="H1513" s="182">
        <v>46319</v>
      </c>
      <c r="I1513" s="182">
        <v>46384</v>
      </c>
      <c r="J1513" s="166">
        <v>5</v>
      </c>
      <c r="K1513" s="166">
        <v>4.0999999999999996</v>
      </c>
      <c r="L1513" s="167" t="s">
        <v>1206</v>
      </c>
      <c r="M1513" s="168" t="s">
        <v>1204</v>
      </c>
      <c r="N1513" s="169">
        <v>0</v>
      </c>
      <c r="O1513" s="21">
        <f t="shared" si="842"/>
        <v>0.90000000000000036</v>
      </c>
      <c r="P1513" s="21" t="str">
        <f t="shared" si="843"/>
        <v>N</v>
      </c>
      <c r="Q1513" s="22">
        <f t="shared" si="844"/>
        <v>34890.25</v>
      </c>
      <c r="R1513" s="8" t="str">
        <f t="shared" si="845"/>
        <v>N</v>
      </c>
      <c r="S1513" s="23">
        <f t="shared" si="846"/>
        <v>1.8000000000000007</v>
      </c>
      <c r="T1513" s="24">
        <f t="shared" si="847"/>
        <v>20500</v>
      </c>
      <c r="U1513" s="24">
        <f t="shared" si="848"/>
        <v>100000</v>
      </c>
      <c r="V1513" s="24">
        <f t="shared" si="849"/>
        <v>257500</v>
      </c>
      <c r="W1513" s="24">
        <f t="shared" si="850"/>
        <v>3750</v>
      </c>
      <c r="X1513" s="24">
        <f t="shared" si="851"/>
        <v>0</v>
      </c>
      <c r="Y1513" s="24">
        <f t="shared" si="852"/>
        <v>3750</v>
      </c>
      <c r="Z1513" s="24">
        <f t="shared" si="853"/>
        <v>31140.25</v>
      </c>
      <c r="AA1513" s="25" t="str">
        <f t="shared" si="854"/>
        <v>N</v>
      </c>
      <c r="AB1513" s="26">
        <f t="shared" si="855"/>
        <v>0.80000000000000071</v>
      </c>
      <c r="AC1513" s="27">
        <f t="shared" si="856"/>
        <v>20500</v>
      </c>
      <c r="AD1513" s="28">
        <f t="shared" si="857"/>
        <v>100000</v>
      </c>
      <c r="AE1513" s="28">
        <f t="shared" si="858"/>
        <v>257500</v>
      </c>
      <c r="AF1513" s="28">
        <f t="shared" si="859"/>
        <v>1875</v>
      </c>
      <c r="AG1513" s="28">
        <f t="shared" si="860"/>
        <v>0</v>
      </c>
      <c r="AH1513" s="28">
        <f t="shared" si="861"/>
        <v>1875</v>
      </c>
      <c r="AI1513" s="28">
        <f t="shared" si="862"/>
        <v>33015.25</v>
      </c>
      <c r="AJ1513" s="29" t="str">
        <f t="shared" si="863"/>
        <v>N</v>
      </c>
      <c r="AK1513" s="30">
        <f t="shared" si="828"/>
        <v>0</v>
      </c>
      <c r="AL1513" s="31">
        <f t="shared" si="829"/>
        <v>20500</v>
      </c>
      <c r="AM1513" s="31">
        <f t="shared" si="830"/>
        <v>100000</v>
      </c>
      <c r="AN1513" s="31">
        <f t="shared" si="831"/>
        <v>257500</v>
      </c>
      <c r="AO1513" s="31">
        <f t="shared" si="832"/>
        <v>0</v>
      </c>
      <c r="AP1513" s="31">
        <f t="shared" si="833"/>
        <v>0</v>
      </c>
      <c r="AQ1513" s="31">
        <f t="shared" si="834"/>
        <v>0</v>
      </c>
      <c r="AR1513" s="31">
        <f t="shared" si="835"/>
        <v>0</v>
      </c>
      <c r="AS1513" s="32">
        <f t="shared" si="836"/>
        <v>0</v>
      </c>
      <c r="AT1513" s="33">
        <f t="shared" si="837"/>
        <v>20500</v>
      </c>
      <c r="AU1513" s="33">
        <f t="shared" si="838"/>
        <v>100000</v>
      </c>
      <c r="AV1513" s="33">
        <v>258011</v>
      </c>
      <c r="AW1513" s="33">
        <f t="shared" si="839"/>
        <v>0</v>
      </c>
      <c r="AX1513" s="33">
        <f t="shared" si="840"/>
        <v>0</v>
      </c>
      <c r="AY1513" s="34">
        <f t="shared" si="841"/>
        <v>64155.5</v>
      </c>
    </row>
    <row r="1514" spans="1:51" ht="15" customHeight="1" x14ac:dyDescent="0.3">
      <c r="A1514" s="166" t="s">
        <v>2719</v>
      </c>
      <c r="B1514" s="99">
        <v>20051.740000000002</v>
      </c>
      <c r="C1514" s="99">
        <v>3708.48</v>
      </c>
      <c r="D1514" s="99">
        <v>37483.370000000003</v>
      </c>
      <c r="E1514" s="99">
        <v>31673.15</v>
      </c>
      <c r="F1514" s="141">
        <v>189000</v>
      </c>
      <c r="G1514" s="138">
        <v>0</v>
      </c>
      <c r="H1514" s="182">
        <v>46542</v>
      </c>
      <c r="I1514" s="182">
        <v>46591</v>
      </c>
      <c r="J1514" s="166">
        <v>4.9000000000000004</v>
      </c>
      <c r="K1514" s="166">
        <v>0.9</v>
      </c>
      <c r="L1514" s="167" t="s">
        <v>1206</v>
      </c>
      <c r="M1514" s="168" t="s">
        <v>1205</v>
      </c>
      <c r="N1514" s="169">
        <v>0.04</v>
      </c>
      <c r="O1514" s="21">
        <f t="shared" si="842"/>
        <v>4</v>
      </c>
      <c r="P1514" s="21" t="str">
        <f t="shared" si="843"/>
        <v>N</v>
      </c>
      <c r="Q1514" s="22">
        <f t="shared" si="844"/>
        <v>23760.22</v>
      </c>
      <c r="R1514" s="8" t="str">
        <f t="shared" si="845"/>
        <v>N</v>
      </c>
      <c r="S1514" s="23">
        <f t="shared" si="846"/>
        <v>4</v>
      </c>
      <c r="T1514" s="24">
        <f t="shared" si="847"/>
        <v>20500</v>
      </c>
      <c r="U1514" s="24">
        <f t="shared" si="848"/>
        <v>100000</v>
      </c>
      <c r="V1514" s="24">
        <f t="shared" si="849"/>
        <v>257500</v>
      </c>
      <c r="W1514" s="24">
        <f t="shared" si="850"/>
        <v>20500</v>
      </c>
      <c r="X1514" s="24">
        <f t="shared" si="851"/>
        <v>0</v>
      </c>
      <c r="Y1514" s="24">
        <f t="shared" si="852"/>
        <v>20500</v>
      </c>
      <c r="Z1514" s="24">
        <f t="shared" si="853"/>
        <v>4210.6288000000022</v>
      </c>
      <c r="AA1514" s="25" t="str">
        <f t="shared" si="854"/>
        <v>N</v>
      </c>
      <c r="AB1514" s="26">
        <f t="shared" si="855"/>
        <v>3</v>
      </c>
      <c r="AC1514" s="27">
        <f t="shared" si="856"/>
        <v>20500</v>
      </c>
      <c r="AD1514" s="28">
        <f t="shared" si="857"/>
        <v>100000</v>
      </c>
      <c r="AE1514" s="28">
        <f t="shared" si="858"/>
        <v>257500</v>
      </c>
      <c r="AF1514" s="28">
        <f t="shared" si="859"/>
        <v>20500</v>
      </c>
      <c r="AG1514" s="28">
        <f t="shared" si="860"/>
        <v>0</v>
      </c>
      <c r="AH1514" s="28">
        <f t="shared" si="861"/>
        <v>20500</v>
      </c>
      <c r="AI1514" s="28">
        <f t="shared" si="862"/>
        <v>5199.053952000002</v>
      </c>
      <c r="AJ1514" s="29" t="str">
        <f t="shared" si="863"/>
        <v>N</v>
      </c>
      <c r="AK1514" s="30">
        <f t="shared" si="828"/>
        <v>2</v>
      </c>
      <c r="AL1514" s="31">
        <f t="shared" si="829"/>
        <v>20500</v>
      </c>
      <c r="AM1514" s="31">
        <f t="shared" si="830"/>
        <v>100000</v>
      </c>
      <c r="AN1514" s="31">
        <f t="shared" si="831"/>
        <v>257500</v>
      </c>
      <c r="AO1514" s="31">
        <f t="shared" si="832"/>
        <v>20500</v>
      </c>
      <c r="AP1514" s="31">
        <f t="shared" si="833"/>
        <v>0</v>
      </c>
      <c r="AQ1514" s="31">
        <f t="shared" si="834"/>
        <v>20500</v>
      </c>
      <c r="AR1514" s="31">
        <f t="shared" si="835"/>
        <v>6227.0161100800033</v>
      </c>
      <c r="AS1514" s="32">
        <f t="shared" si="836"/>
        <v>1</v>
      </c>
      <c r="AT1514" s="33">
        <f t="shared" si="837"/>
        <v>20500</v>
      </c>
      <c r="AU1514" s="33">
        <f t="shared" si="838"/>
        <v>100000</v>
      </c>
      <c r="AV1514" s="33">
        <v>258012</v>
      </c>
      <c r="AW1514" s="33">
        <f t="shared" si="839"/>
        <v>1016.6299999999974</v>
      </c>
      <c r="AX1514" s="33">
        <f t="shared" si="840"/>
        <v>26779.466754483208</v>
      </c>
      <c r="AY1514" s="34">
        <f t="shared" si="841"/>
        <v>42416.165616563216</v>
      </c>
    </row>
    <row r="1515" spans="1:51" ht="15" customHeight="1" x14ac:dyDescent="0.3">
      <c r="A1515" s="166" t="s">
        <v>2720</v>
      </c>
      <c r="B1515" s="99">
        <v>18046.39</v>
      </c>
      <c r="C1515" s="99">
        <v>22653.17</v>
      </c>
      <c r="D1515" s="99">
        <v>77837.41</v>
      </c>
      <c r="E1515" s="99">
        <v>77115.27</v>
      </c>
      <c r="F1515" s="141">
        <v>175000</v>
      </c>
      <c r="G1515" s="138">
        <v>12500</v>
      </c>
      <c r="H1515" s="182">
        <v>46466</v>
      </c>
      <c r="I1515" s="182">
        <v>46554</v>
      </c>
      <c r="J1515" s="166">
        <v>1.7</v>
      </c>
      <c r="K1515" s="166">
        <v>0</v>
      </c>
      <c r="L1515" s="167" t="s">
        <v>1206</v>
      </c>
      <c r="M1515" s="168" t="s">
        <v>1205</v>
      </c>
      <c r="N1515" s="169">
        <v>0.01</v>
      </c>
      <c r="O1515" s="21">
        <f t="shared" si="842"/>
        <v>1.7</v>
      </c>
      <c r="P1515" s="21" t="str">
        <f t="shared" si="843"/>
        <v>N</v>
      </c>
      <c r="Q1515" s="22">
        <f t="shared" si="844"/>
        <v>40699.56</v>
      </c>
      <c r="R1515" s="8" t="str">
        <f t="shared" si="845"/>
        <v>N</v>
      </c>
      <c r="S1515" s="23">
        <f t="shared" si="846"/>
        <v>1.7</v>
      </c>
      <c r="T1515" s="24">
        <f t="shared" si="847"/>
        <v>20500</v>
      </c>
      <c r="U1515" s="24">
        <f t="shared" si="848"/>
        <v>100000</v>
      </c>
      <c r="V1515" s="24">
        <f t="shared" si="849"/>
        <v>257500</v>
      </c>
      <c r="W1515" s="24">
        <f t="shared" si="850"/>
        <v>20500</v>
      </c>
      <c r="X1515" s="24">
        <f t="shared" si="851"/>
        <v>0</v>
      </c>
      <c r="Y1515" s="24">
        <f t="shared" si="852"/>
        <v>20500</v>
      </c>
      <c r="Z1515" s="24">
        <f t="shared" si="853"/>
        <v>20606.5556</v>
      </c>
      <c r="AA1515" s="25" t="str">
        <f t="shared" si="854"/>
        <v>N</v>
      </c>
      <c r="AB1515" s="26">
        <f t="shared" si="855"/>
        <v>0.7</v>
      </c>
      <c r="AC1515" s="27">
        <f t="shared" si="856"/>
        <v>20500</v>
      </c>
      <c r="AD1515" s="28">
        <f t="shared" si="857"/>
        <v>100000</v>
      </c>
      <c r="AE1515" s="28">
        <f t="shared" si="858"/>
        <v>257500</v>
      </c>
      <c r="AF1515" s="28">
        <f t="shared" si="859"/>
        <v>1662.5899999999965</v>
      </c>
      <c r="AG1515" s="28">
        <f t="shared" si="860"/>
        <v>0</v>
      </c>
      <c r="AH1515" s="28">
        <f t="shared" si="861"/>
        <v>1662.5899999999965</v>
      </c>
      <c r="AI1515" s="28">
        <f t="shared" si="862"/>
        <v>39855.031156000005</v>
      </c>
      <c r="AJ1515" s="29" t="str">
        <f t="shared" si="863"/>
        <v>N</v>
      </c>
      <c r="AK1515" s="30">
        <f t="shared" ref="AK1515:AK1578" si="864">MAX(0,(AB1515-1))</f>
        <v>0</v>
      </c>
      <c r="AL1515" s="31">
        <f t="shared" ref="AL1515:AL1578" si="865">IF(AJ1515="Y",(20500+G1515),IF(AND(AJ1515="N",L1515="G"),20500,IF(AND(AJ1515="N",L1515="P"),50000,IF(AND(AJ1515="",L1515="G"),20500,IF(AND(AJ1515="",L1515="P"),50000,"")))))</f>
        <v>20500</v>
      </c>
      <c r="AM1515" s="31">
        <f t="shared" ref="AM1515:AM1578" si="866">IF(AND(AJ1515="Y",G1515&gt;0),224000,IF(AND(AJ1515="Y",G1515=0),138500,IF(AND(AJ1515="N",L1515="G"),100000,IF(AND(AJ1515="N",L1515=""),100000,IF(AND(AJ1515="N",L1515="P"),200000,"")))))</f>
        <v>100000</v>
      </c>
      <c r="AN1515" s="31">
        <f t="shared" ref="AN1515:AN1578" si="867">IF(AJ1515="Y",AM1515,IF(AJ1515="N",257500,IF(AJ1515="",257500,)))</f>
        <v>257500</v>
      </c>
      <c r="AO1515" s="31">
        <f t="shared" ref="AO1515:AO1578" si="868">IF(
  M1515&lt;0.5,
  0,
  MAX(
    0,
    IF(
      AK1515=0,
      0,
      IF(
        AJ1515="Y",
        MIN(Q1515*(1+N1515)*(1+N1515)*(1+N1515), AL1515, AM1515-E1515-W1515-AF1579, AN1515-E1515-W1515-AF1515),
        MIN(Q1515*(1+N1515)*(1+N1515)*(1+N1515), AL1515, AM1515-D1515-W1515-AF1579, AN1515-F1515-W1515-AF1515)
      )
    )
  ) * M1515
)</f>
        <v>0</v>
      </c>
      <c r="AP1515" s="31">
        <f t="shared" ref="AP1515:AP1578" si="869">IF(
  M1515&lt;0.5,
  0,
  MAX(
    0,
    IF(
      AK1515=0,
      0,
      IF(
        AJ1515="Y",
        (Q1515*(1+N1515)*(1+N1515)*(1+N1515)-AO1515),
        0
      )
    )
  ) * M1515
)</f>
        <v>0</v>
      </c>
      <c r="AQ1515" s="31">
        <f t="shared" ref="AQ1515:AQ1578" si="870">AO1515+AP1515</f>
        <v>0</v>
      </c>
      <c r="AR1515" s="31">
        <f t="shared" ref="AR1515:AR1578" si="871">IF(AK1515=0, 0, MAX(0, (Q1515*(1+N1515)*(1+N1515)*(1+N1515)) - AQ1515))</f>
        <v>0</v>
      </c>
      <c r="AS1515" s="32">
        <f t="shared" ref="AS1515:AS1578" si="872">MAX(0,(AK1515-1))</f>
        <v>0</v>
      </c>
      <c r="AT1515" s="33">
        <f t="shared" ref="AT1515:AT1578" si="873">IF(L1515="G", 20500, IF(L1515="P", 50000, 0))</f>
        <v>20500</v>
      </c>
      <c r="AU1515" s="33">
        <f t="shared" ref="AU1515:AU1578" si="874">IF(L1515="G",100000,IF(L1515="P",200000,""))</f>
        <v>100000</v>
      </c>
      <c r="AV1515" s="33">
        <v>258013</v>
      </c>
      <c r="AW1515" s="33">
        <f t="shared" ref="AW1515:AW1578" si="875">IF(
  M1515&lt;0.5,
  0,
  MAX(
    0,
    IF(
      AS1515=0,
      0,
      MIN(
        Q1515*(1+N1515)*(1+N1515)*(1+N1515)*(1+N1515),
        AT1515,
        AU1515-D1515-W1515-AF1515-AO1515,
        AV1515-F1515-W1515-AF1515-AO1515
      )
    )
  ) * M1515
)</f>
        <v>0</v>
      </c>
      <c r="AX1515" s="33">
        <f t="shared" ref="AX1515:AX1578" si="876">IF(AS1515=0, 0, MAX(0, (Q1515*(1+N1515)*(1+N1515)*(1+N1515)*(1+N1515)) - AW1515))</f>
        <v>0</v>
      </c>
      <c r="AY1515" s="34">
        <f t="shared" ref="AY1515:AY1578" si="877">Z1515+AI1515+AR1515+AX1515</f>
        <v>60461.586756000004</v>
      </c>
    </row>
    <row r="1516" spans="1:51" ht="15" customHeight="1" x14ac:dyDescent="0.3">
      <c r="A1516" s="166" t="s">
        <v>2721</v>
      </c>
      <c r="B1516" s="99">
        <v>6816.73</v>
      </c>
      <c r="C1516" s="99">
        <v>591.84</v>
      </c>
      <c r="D1516" s="99">
        <v>51516.85</v>
      </c>
      <c r="E1516" s="99">
        <v>50330.91</v>
      </c>
      <c r="F1516" s="141">
        <v>65000</v>
      </c>
      <c r="G1516" s="138">
        <v>0</v>
      </c>
      <c r="H1516" s="182">
        <v>46560</v>
      </c>
      <c r="I1516" s="182">
        <v>46599</v>
      </c>
      <c r="J1516" s="166">
        <v>3</v>
      </c>
      <c r="K1516" s="166">
        <v>1.4</v>
      </c>
      <c r="L1516" s="167" t="s">
        <v>1206</v>
      </c>
      <c r="M1516" s="168" t="s">
        <v>1203</v>
      </c>
      <c r="N1516" s="169">
        <v>0.02</v>
      </c>
      <c r="O1516" s="21">
        <f t="shared" si="842"/>
        <v>1.6</v>
      </c>
      <c r="P1516" s="21" t="str">
        <f t="shared" si="843"/>
        <v>N</v>
      </c>
      <c r="Q1516" s="22">
        <f t="shared" si="844"/>
        <v>7408.57</v>
      </c>
      <c r="R1516" s="8" t="str">
        <f t="shared" si="845"/>
        <v>N</v>
      </c>
      <c r="S1516" s="23">
        <f t="shared" si="846"/>
        <v>2.1333333333333333</v>
      </c>
      <c r="T1516" s="24">
        <f t="shared" si="847"/>
        <v>20500</v>
      </c>
      <c r="U1516" s="24">
        <f t="shared" si="848"/>
        <v>100000</v>
      </c>
      <c r="V1516" s="24">
        <f t="shared" si="849"/>
        <v>257500</v>
      </c>
      <c r="W1516" s="24">
        <f t="shared" si="850"/>
        <v>5667.5560500000001</v>
      </c>
      <c r="X1516" s="24">
        <f t="shared" si="851"/>
        <v>0</v>
      </c>
      <c r="Y1516" s="24">
        <f t="shared" si="852"/>
        <v>5667.5560500000001</v>
      </c>
      <c r="Z1516" s="24">
        <f t="shared" si="853"/>
        <v>1889.1853499999997</v>
      </c>
      <c r="AA1516" s="25" t="str">
        <f t="shared" si="854"/>
        <v>N</v>
      </c>
      <c r="AB1516" s="26">
        <f t="shared" si="855"/>
        <v>1.1333333333333333</v>
      </c>
      <c r="AC1516" s="27">
        <f t="shared" si="856"/>
        <v>20500</v>
      </c>
      <c r="AD1516" s="28">
        <f t="shared" si="857"/>
        <v>100000</v>
      </c>
      <c r="AE1516" s="28">
        <f t="shared" si="858"/>
        <v>257500</v>
      </c>
      <c r="AF1516" s="28">
        <f t="shared" si="859"/>
        <v>5780.9071709999998</v>
      </c>
      <c r="AG1516" s="28">
        <f t="shared" si="860"/>
        <v>0</v>
      </c>
      <c r="AH1516" s="28">
        <f t="shared" si="861"/>
        <v>5780.9071709999998</v>
      </c>
      <c r="AI1516" s="28">
        <f t="shared" si="862"/>
        <v>1926.9690570000002</v>
      </c>
      <c r="AJ1516" s="29" t="str">
        <f t="shared" si="863"/>
        <v>N</v>
      </c>
      <c r="AK1516" s="30">
        <f t="shared" si="864"/>
        <v>0.1333333333333333</v>
      </c>
      <c r="AL1516" s="31">
        <f t="shared" si="865"/>
        <v>20500</v>
      </c>
      <c r="AM1516" s="31">
        <f t="shared" si="866"/>
        <v>100000</v>
      </c>
      <c r="AN1516" s="31">
        <f t="shared" si="867"/>
        <v>257500</v>
      </c>
      <c r="AO1516" s="31">
        <f t="shared" si="868"/>
        <v>5896.5253144199996</v>
      </c>
      <c r="AP1516" s="31">
        <f t="shared" si="869"/>
        <v>0</v>
      </c>
      <c r="AQ1516" s="31">
        <f t="shared" si="870"/>
        <v>5896.5253144199996</v>
      </c>
      <c r="AR1516" s="31">
        <f t="shared" si="871"/>
        <v>1965.5084381400002</v>
      </c>
      <c r="AS1516" s="32">
        <f t="shared" si="872"/>
        <v>0</v>
      </c>
      <c r="AT1516" s="33">
        <f t="shared" si="873"/>
        <v>20500</v>
      </c>
      <c r="AU1516" s="33">
        <f t="shared" si="874"/>
        <v>100000</v>
      </c>
      <c r="AV1516" s="33">
        <v>258014</v>
      </c>
      <c r="AW1516" s="33">
        <f t="shared" si="875"/>
        <v>0</v>
      </c>
      <c r="AX1516" s="33">
        <f t="shared" si="876"/>
        <v>0</v>
      </c>
      <c r="AY1516" s="34">
        <f t="shared" si="877"/>
        <v>5781.6628451400002</v>
      </c>
    </row>
    <row r="1517" spans="1:51" ht="15" customHeight="1" x14ac:dyDescent="0.3">
      <c r="A1517" s="166" t="s">
        <v>2722</v>
      </c>
      <c r="B1517" s="99">
        <v>5252.1</v>
      </c>
      <c r="C1517" s="99">
        <v>3339.84</v>
      </c>
      <c r="D1517" s="99">
        <v>82273.03</v>
      </c>
      <c r="E1517" s="99">
        <v>73790.97</v>
      </c>
      <c r="F1517" s="141">
        <v>35000</v>
      </c>
      <c r="G1517" s="138">
        <v>24444</v>
      </c>
      <c r="H1517" s="182">
        <v>46456</v>
      </c>
      <c r="I1517" s="182">
        <v>46508</v>
      </c>
      <c r="J1517" s="166">
        <v>4.5</v>
      </c>
      <c r="K1517" s="166">
        <v>3.3</v>
      </c>
      <c r="L1517" s="167" t="s">
        <v>1206</v>
      </c>
      <c r="M1517" s="168" t="s">
        <v>1204</v>
      </c>
      <c r="N1517" s="169">
        <v>0</v>
      </c>
      <c r="O1517" s="21">
        <f t="shared" si="842"/>
        <v>1.2000000000000002</v>
      </c>
      <c r="P1517" s="21" t="str">
        <f t="shared" si="843"/>
        <v>N</v>
      </c>
      <c r="Q1517" s="22">
        <f t="shared" si="844"/>
        <v>8591.94</v>
      </c>
      <c r="R1517" s="8" t="str">
        <f t="shared" si="845"/>
        <v>N</v>
      </c>
      <c r="S1517" s="23">
        <f t="shared" si="846"/>
        <v>2.4000000000000004</v>
      </c>
      <c r="T1517" s="24">
        <f t="shared" si="847"/>
        <v>20500</v>
      </c>
      <c r="U1517" s="24">
        <f t="shared" si="848"/>
        <v>100000</v>
      </c>
      <c r="V1517" s="24">
        <f t="shared" si="849"/>
        <v>257500</v>
      </c>
      <c r="W1517" s="24">
        <f t="shared" si="850"/>
        <v>4295.97</v>
      </c>
      <c r="X1517" s="24">
        <f t="shared" si="851"/>
        <v>0</v>
      </c>
      <c r="Y1517" s="24">
        <f t="shared" si="852"/>
        <v>4295.97</v>
      </c>
      <c r="Z1517" s="24">
        <f t="shared" si="853"/>
        <v>4295.97</v>
      </c>
      <c r="AA1517" s="25" t="str">
        <f t="shared" si="854"/>
        <v>N</v>
      </c>
      <c r="AB1517" s="26">
        <f t="shared" si="855"/>
        <v>1.4000000000000004</v>
      </c>
      <c r="AC1517" s="27">
        <f t="shared" si="856"/>
        <v>20500</v>
      </c>
      <c r="AD1517" s="28">
        <f t="shared" si="857"/>
        <v>100000</v>
      </c>
      <c r="AE1517" s="28">
        <f t="shared" si="858"/>
        <v>257500</v>
      </c>
      <c r="AF1517" s="28">
        <f t="shared" si="859"/>
        <v>4295.97</v>
      </c>
      <c r="AG1517" s="28">
        <f t="shared" si="860"/>
        <v>0</v>
      </c>
      <c r="AH1517" s="28">
        <f t="shared" si="861"/>
        <v>4295.97</v>
      </c>
      <c r="AI1517" s="28">
        <f t="shared" si="862"/>
        <v>4295.97</v>
      </c>
      <c r="AJ1517" s="29" t="str">
        <f t="shared" si="863"/>
        <v>N</v>
      </c>
      <c r="AK1517" s="30">
        <f t="shared" si="864"/>
        <v>0.40000000000000036</v>
      </c>
      <c r="AL1517" s="31">
        <f t="shared" si="865"/>
        <v>20500</v>
      </c>
      <c r="AM1517" s="31">
        <f t="shared" si="866"/>
        <v>100000</v>
      </c>
      <c r="AN1517" s="31">
        <f t="shared" si="867"/>
        <v>257500</v>
      </c>
      <c r="AO1517" s="31">
        <f t="shared" si="868"/>
        <v>4295.97</v>
      </c>
      <c r="AP1517" s="31">
        <f t="shared" si="869"/>
        <v>0</v>
      </c>
      <c r="AQ1517" s="31">
        <f t="shared" si="870"/>
        <v>4295.97</v>
      </c>
      <c r="AR1517" s="31">
        <f t="shared" si="871"/>
        <v>4295.97</v>
      </c>
      <c r="AS1517" s="32">
        <f t="shared" si="872"/>
        <v>0</v>
      </c>
      <c r="AT1517" s="33">
        <f t="shared" si="873"/>
        <v>20500</v>
      </c>
      <c r="AU1517" s="33">
        <f t="shared" si="874"/>
        <v>100000</v>
      </c>
      <c r="AV1517" s="33">
        <v>258015</v>
      </c>
      <c r="AW1517" s="33">
        <f t="shared" si="875"/>
        <v>0</v>
      </c>
      <c r="AX1517" s="33">
        <f t="shared" si="876"/>
        <v>0</v>
      </c>
      <c r="AY1517" s="34">
        <f t="shared" si="877"/>
        <v>12887.91</v>
      </c>
    </row>
    <row r="1518" spans="1:51" ht="15" customHeight="1" x14ac:dyDescent="0.3">
      <c r="A1518" s="166" t="s">
        <v>2723</v>
      </c>
      <c r="B1518" s="99">
        <v>8776.11</v>
      </c>
      <c r="C1518" s="99">
        <v>9185.0400000000009</v>
      </c>
      <c r="D1518" s="99">
        <v>80808.83</v>
      </c>
      <c r="E1518" s="99">
        <v>68920.639999999999</v>
      </c>
      <c r="F1518" s="141">
        <v>88000</v>
      </c>
      <c r="G1518" s="138">
        <v>0</v>
      </c>
      <c r="H1518" s="182">
        <v>46321</v>
      </c>
      <c r="I1518" s="182">
        <v>46346</v>
      </c>
      <c r="J1518" s="166">
        <v>2</v>
      </c>
      <c r="K1518" s="166">
        <v>1.8</v>
      </c>
      <c r="L1518" s="167" t="s">
        <v>1206</v>
      </c>
      <c r="M1518" s="168" t="s">
        <v>1203</v>
      </c>
      <c r="N1518" s="169">
        <v>0</v>
      </c>
      <c r="O1518" s="21">
        <f t="shared" si="842"/>
        <v>0.19999999999999996</v>
      </c>
      <c r="P1518" s="21" t="str">
        <f t="shared" si="843"/>
        <v>N</v>
      </c>
      <c r="Q1518" s="22">
        <f t="shared" si="844"/>
        <v>17961.150000000001</v>
      </c>
      <c r="R1518" s="8" t="str">
        <f t="shared" si="845"/>
        <v>N</v>
      </c>
      <c r="S1518" s="23">
        <f t="shared" si="846"/>
        <v>0.26666666666666661</v>
      </c>
      <c r="T1518" s="24">
        <f t="shared" si="847"/>
        <v>20500</v>
      </c>
      <c r="U1518" s="24">
        <f t="shared" si="848"/>
        <v>100000</v>
      </c>
      <c r="V1518" s="24">
        <f t="shared" si="849"/>
        <v>257500</v>
      </c>
      <c r="W1518" s="24">
        <f t="shared" si="850"/>
        <v>13470.862500000001</v>
      </c>
      <c r="X1518" s="24">
        <f t="shared" si="851"/>
        <v>0</v>
      </c>
      <c r="Y1518" s="24">
        <f t="shared" si="852"/>
        <v>13470.862500000001</v>
      </c>
      <c r="Z1518" s="24">
        <f t="shared" si="853"/>
        <v>4490.2875000000004</v>
      </c>
      <c r="AA1518" s="25" t="str">
        <f t="shared" si="854"/>
        <v>N</v>
      </c>
      <c r="AB1518" s="26">
        <f t="shared" si="855"/>
        <v>0</v>
      </c>
      <c r="AC1518" s="27">
        <f t="shared" si="856"/>
        <v>20500</v>
      </c>
      <c r="AD1518" s="28">
        <f t="shared" si="857"/>
        <v>100000</v>
      </c>
      <c r="AE1518" s="28">
        <f t="shared" si="858"/>
        <v>257500</v>
      </c>
      <c r="AF1518" s="28">
        <f t="shared" si="859"/>
        <v>0</v>
      </c>
      <c r="AG1518" s="28">
        <f t="shared" si="860"/>
        <v>0</v>
      </c>
      <c r="AH1518" s="28">
        <f t="shared" si="861"/>
        <v>0</v>
      </c>
      <c r="AI1518" s="28">
        <f t="shared" si="862"/>
        <v>0</v>
      </c>
      <c r="AJ1518" s="29" t="str">
        <f t="shared" si="863"/>
        <v>N</v>
      </c>
      <c r="AK1518" s="30">
        <f t="shared" si="864"/>
        <v>0</v>
      </c>
      <c r="AL1518" s="31">
        <f t="shared" si="865"/>
        <v>20500</v>
      </c>
      <c r="AM1518" s="31">
        <f t="shared" si="866"/>
        <v>100000</v>
      </c>
      <c r="AN1518" s="31">
        <f t="shared" si="867"/>
        <v>257500</v>
      </c>
      <c r="AO1518" s="31">
        <f t="shared" si="868"/>
        <v>0</v>
      </c>
      <c r="AP1518" s="31">
        <f t="shared" si="869"/>
        <v>0</v>
      </c>
      <c r="AQ1518" s="31">
        <f t="shared" si="870"/>
        <v>0</v>
      </c>
      <c r="AR1518" s="31">
        <f t="shared" si="871"/>
        <v>0</v>
      </c>
      <c r="AS1518" s="32">
        <f t="shared" si="872"/>
        <v>0</v>
      </c>
      <c r="AT1518" s="33">
        <f t="shared" si="873"/>
        <v>20500</v>
      </c>
      <c r="AU1518" s="33">
        <f t="shared" si="874"/>
        <v>100000</v>
      </c>
      <c r="AV1518" s="33">
        <v>258016</v>
      </c>
      <c r="AW1518" s="33">
        <f t="shared" si="875"/>
        <v>0</v>
      </c>
      <c r="AX1518" s="33">
        <f t="shared" si="876"/>
        <v>0</v>
      </c>
      <c r="AY1518" s="34">
        <f t="shared" si="877"/>
        <v>4490.2875000000004</v>
      </c>
    </row>
    <row r="1519" spans="1:51" ht="15" customHeight="1" x14ac:dyDescent="0.3">
      <c r="A1519" s="166" t="s">
        <v>2724</v>
      </c>
      <c r="B1519" s="99">
        <v>16346.81</v>
      </c>
      <c r="C1519" s="99">
        <v>25870</v>
      </c>
      <c r="D1519" s="99">
        <v>62680.639999999999</v>
      </c>
      <c r="E1519" s="99">
        <v>53887.25</v>
      </c>
      <c r="F1519" s="141">
        <v>72000</v>
      </c>
      <c r="G1519" s="138">
        <v>12500</v>
      </c>
      <c r="H1519" s="182">
        <v>46477</v>
      </c>
      <c r="I1519" s="182">
        <v>46490</v>
      </c>
      <c r="J1519" s="166">
        <v>1.5</v>
      </c>
      <c r="K1519" s="166">
        <v>0.1</v>
      </c>
      <c r="L1519" s="167" t="s">
        <v>1206</v>
      </c>
      <c r="M1519" s="168" t="s">
        <v>1203</v>
      </c>
      <c r="N1519" s="169">
        <v>0</v>
      </c>
      <c r="O1519" s="21">
        <f t="shared" si="842"/>
        <v>1.4</v>
      </c>
      <c r="P1519" s="21" t="str">
        <f t="shared" si="843"/>
        <v>N</v>
      </c>
      <c r="Q1519" s="22">
        <f t="shared" si="844"/>
        <v>42216.81</v>
      </c>
      <c r="R1519" s="8" t="str">
        <f t="shared" si="845"/>
        <v>N</v>
      </c>
      <c r="S1519" s="23">
        <f t="shared" si="846"/>
        <v>1.8666666666666665</v>
      </c>
      <c r="T1519" s="24">
        <f t="shared" si="847"/>
        <v>20500</v>
      </c>
      <c r="U1519" s="24">
        <f t="shared" si="848"/>
        <v>100000</v>
      </c>
      <c r="V1519" s="24">
        <f t="shared" si="849"/>
        <v>257500</v>
      </c>
      <c r="W1519" s="24">
        <f t="shared" si="850"/>
        <v>15375</v>
      </c>
      <c r="X1519" s="24">
        <f t="shared" si="851"/>
        <v>0</v>
      </c>
      <c r="Y1519" s="24">
        <f t="shared" si="852"/>
        <v>15375</v>
      </c>
      <c r="Z1519" s="24">
        <f t="shared" si="853"/>
        <v>26841.809999999998</v>
      </c>
      <c r="AA1519" s="25" t="str">
        <f t="shared" si="854"/>
        <v>N</v>
      </c>
      <c r="AB1519" s="26">
        <f t="shared" si="855"/>
        <v>0.86666666666666647</v>
      </c>
      <c r="AC1519" s="27">
        <f t="shared" si="856"/>
        <v>20500</v>
      </c>
      <c r="AD1519" s="28">
        <f t="shared" si="857"/>
        <v>100000</v>
      </c>
      <c r="AE1519" s="28">
        <f t="shared" si="858"/>
        <v>257500</v>
      </c>
      <c r="AF1519" s="28">
        <f t="shared" si="859"/>
        <v>15375</v>
      </c>
      <c r="AG1519" s="28">
        <f t="shared" si="860"/>
        <v>0</v>
      </c>
      <c r="AH1519" s="28">
        <f t="shared" si="861"/>
        <v>15375</v>
      </c>
      <c r="AI1519" s="28">
        <f t="shared" si="862"/>
        <v>26841.809999999998</v>
      </c>
      <c r="AJ1519" s="29" t="str">
        <f t="shared" si="863"/>
        <v>N</v>
      </c>
      <c r="AK1519" s="30">
        <f t="shared" si="864"/>
        <v>0</v>
      </c>
      <c r="AL1519" s="31">
        <f t="shared" si="865"/>
        <v>20500</v>
      </c>
      <c r="AM1519" s="31">
        <f t="shared" si="866"/>
        <v>100000</v>
      </c>
      <c r="AN1519" s="31">
        <f t="shared" si="867"/>
        <v>257500</v>
      </c>
      <c r="AO1519" s="31">
        <f t="shared" si="868"/>
        <v>0</v>
      </c>
      <c r="AP1519" s="31">
        <f t="shared" si="869"/>
        <v>0</v>
      </c>
      <c r="AQ1519" s="31">
        <f t="shared" si="870"/>
        <v>0</v>
      </c>
      <c r="AR1519" s="31">
        <f t="shared" si="871"/>
        <v>0</v>
      </c>
      <c r="AS1519" s="32">
        <f t="shared" si="872"/>
        <v>0</v>
      </c>
      <c r="AT1519" s="33">
        <f t="shared" si="873"/>
        <v>20500</v>
      </c>
      <c r="AU1519" s="33">
        <f t="shared" si="874"/>
        <v>100000</v>
      </c>
      <c r="AV1519" s="33">
        <v>258017</v>
      </c>
      <c r="AW1519" s="33">
        <f t="shared" si="875"/>
        <v>0</v>
      </c>
      <c r="AX1519" s="33">
        <f t="shared" si="876"/>
        <v>0</v>
      </c>
      <c r="AY1519" s="34">
        <f t="shared" si="877"/>
        <v>53683.619999999995</v>
      </c>
    </row>
    <row r="1520" spans="1:51" ht="15" customHeight="1" x14ac:dyDescent="0.3">
      <c r="A1520" s="166" t="s">
        <v>2725</v>
      </c>
      <c r="B1520" s="99">
        <v>12113.71</v>
      </c>
      <c r="C1520" s="99">
        <v>5231.34</v>
      </c>
      <c r="D1520" s="99">
        <v>52132.65</v>
      </c>
      <c r="E1520" s="99">
        <v>51868.49</v>
      </c>
      <c r="F1520" s="141">
        <v>66000</v>
      </c>
      <c r="G1520" s="138">
        <v>0</v>
      </c>
      <c r="H1520" s="182">
        <v>46290</v>
      </c>
      <c r="I1520" s="182">
        <v>46304</v>
      </c>
      <c r="J1520" s="166">
        <v>5</v>
      </c>
      <c r="K1520" s="166">
        <v>1.8</v>
      </c>
      <c r="L1520" s="167" t="s">
        <v>1206</v>
      </c>
      <c r="M1520" s="168" t="s">
        <v>1204</v>
      </c>
      <c r="N1520" s="169">
        <v>0.01</v>
      </c>
      <c r="O1520" s="21">
        <f t="shared" si="842"/>
        <v>3.2</v>
      </c>
      <c r="P1520" s="21" t="str">
        <f t="shared" si="843"/>
        <v>N</v>
      </c>
      <c r="Q1520" s="22">
        <f t="shared" si="844"/>
        <v>17345.05</v>
      </c>
      <c r="R1520" s="8" t="str">
        <f t="shared" si="845"/>
        <v>N</v>
      </c>
      <c r="S1520" s="23">
        <f t="shared" si="846"/>
        <v>6.4</v>
      </c>
      <c r="T1520" s="24">
        <f t="shared" si="847"/>
        <v>20500</v>
      </c>
      <c r="U1520" s="24">
        <f t="shared" si="848"/>
        <v>100000</v>
      </c>
      <c r="V1520" s="24">
        <f t="shared" si="849"/>
        <v>257500</v>
      </c>
      <c r="W1520" s="24">
        <f t="shared" si="850"/>
        <v>8759.2502499999991</v>
      </c>
      <c r="X1520" s="24">
        <f t="shared" si="851"/>
        <v>0</v>
      </c>
      <c r="Y1520" s="24">
        <f t="shared" si="852"/>
        <v>8759.2502499999991</v>
      </c>
      <c r="Z1520" s="24">
        <f t="shared" si="853"/>
        <v>8759.2502499999991</v>
      </c>
      <c r="AA1520" s="25" t="str">
        <f t="shared" si="854"/>
        <v>N</v>
      </c>
      <c r="AB1520" s="26">
        <f t="shared" si="855"/>
        <v>5.4</v>
      </c>
      <c r="AC1520" s="27">
        <f t="shared" si="856"/>
        <v>20500</v>
      </c>
      <c r="AD1520" s="28">
        <f t="shared" si="857"/>
        <v>100000</v>
      </c>
      <c r="AE1520" s="28">
        <f t="shared" si="858"/>
        <v>257500</v>
      </c>
      <c r="AF1520" s="28">
        <f t="shared" si="859"/>
        <v>8846.8427524999988</v>
      </c>
      <c r="AG1520" s="28">
        <f t="shared" si="860"/>
        <v>0</v>
      </c>
      <c r="AH1520" s="28">
        <f t="shared" si="861"/>
        <v>8846.8427524999988</v>
      </c>
      <c r="AI1520" s="28">
        <f t="shared" si="862"/>
        <v>8846.8427524999988</v>
      </c>
      <c r="AJ1520" s="29" t="str">
        <f t="shared" si="863"/>
        <v>N</v>
      </c>
      <c r="AK1520" s="30">
        <f t="shared" si="864"/>
        <v>4.4000000000000004</v>
      </c>
      <c r="AL1520" s="31">
        <f t="shared" si="865"/>
        <v>20500</v>
      </c>
      <c r="AM1520" s="31">
        <f t="shared" si="866"/>
        <v>100000</v>
      </c>
      <c r="AN1520" s="31">
        <f t="shared" si="867"/>
        <v>257500</v>
      </c>
      <c r="AO1520" s="31">
        <f t="shared" si="868"/>
        <v>8935.311180024999</v>
      </c>
      <c r="AP1520" s="31">
        <f t="shared" si="869"/>
        <v>0</v>
      </c>
      <c r="AQ1520" s="31">
        <f t="shared" si="870"/>
        <v>8935.311180024999</v>
      </c>
      <c r="AR1520" s="31">
        <f t="shared" si="871"/>
        <v>8935.311180024999</v>
      </c>
      <c r="AS1520" s="32">
        <f t="shared" si="872"/>
        <v>3.4000000000000004</v>
      </c>
      <c r="AT1520" s="33">
        <f t="shared" si="873"/>
        <v>20500</v>
      </c>
      <c r="AU1520" s="33">
        <f t="shared" si="874"/>
        <v>100000</v>
      </c>
      <c r="AV1520" s="33">
        <v>258018</v>
      </c>
      <c r="AW1520" s="33">
        <f t="shared" si="875"/>
        <v>9024.6642918252492</v>
      </c>
      <c r="AX1520" s="33">
        <f t="shared" si="876"/>
        <v>9024.6642918252492</v>
      </c>
      <c r="AY1520" s="34">
        <f t="shared" si="877"/>
        <v>35566.068474350242</v>
      </c>
    </row>
    <row r="1521" spans="1:51" ht="15" customHeight="1" x14ac:dyDescent="0.3">
      <c r="A1521" s="166" t="s">
        <v>2726</v>
      </c>
      <c r="B1521" s="99">
        <v>12209.66</v>
      </c>
      <c r="C1521" s="99">
        <v>19823.740000000002</v>
      </c>
      <c r="D1521" s="99">
        <v>106386.13</v>
      </c>
      <c r="E1521" s="99">
        <v>105285.77</v>
      </c>
      <c r="F1521" s="141">
        <v>190000</v>
      </c>
      <c r="G1521" s="142">
        <v>12500</v>
      </c>
      <c r="H1521" s="182">
        <v>46256</v>
      </c>
      <c r="I1521" s="182">
        <v>46311</v>
      </c>
      <c r="J1521" s="166">
        <v>4.5999999999999996</v>
      </c>
      <c r="K1521" s="166">
        <v>3.9</v>
      </c>
      <c r="L1521" s="167" t="s">
        <v>1206</v>
      </c>
      <c r="M1521" s="168" t="s">
        <v>1203</v>
      </c>
      <c r="N1521" s="169">
        <v>0.03</v>
      </c>
      <c r="O1521" s="21">
        <f t="shared" si="842"/>
        <v>0.69999999999999973</v>
      </c>
      <c r="P1521" s="21" t="str">
        <f t="shared" si="843"/>
        <v>N</v>
      </c>
      <c r="Q1521" s="22">
        <f t="shared" si="844"/>
        <v>32033.4</v>
      </c>
      <c r="R1521" s="8" t="str">
        <f t="shared" si="845"/>
        <v>N</v>
      </c>
      <c r="S1521" s="23">
        <f t="shared" si="846"/>
        <v>0.93333333333333302</v>
      </c>
      <c r="T1521" s="24">
        <f t="shared" si="847"/>
        <v>20500</v>
      </c>
      <c r="U1521" s="24">
        <f t="shared" si="848"/>
        <v>100000</v>
      </c>
      <c r="V1521" s="24">
        <f t="shared" si="849"/>
        <v>257500</v>
      </c>
      <c r="W1521" s="24">
        <f t="shared" si="850"/>
        <v>0</v>
      </c>
      <c r="X1521" s="24">
        <f t="shared" si="851"/>
        <v>0</v>
      </c>
      <c r="Y1521" s="24">
        <f t="shared" si="852"/>
        <v>0</v>
      </c>
      <c r="Z1521" s="24">
        <f t="shared" si="853"/>
        <v>32994.402000000002</v>
      </c>
      <c r="AA1521" s="25" t="str">
        <f t="shared" si="854"/>
        <v>N</v>
      </c>
      <c r="AB1521" s="26">
        <f t="shared" si="855"/>
        <v>0</v>
      </c>
      <c r="AC1521" s="27">
        <f t="shared" si="856"/>
        <v>20500</v>
      </c>
      <c r="AD1521" s="28">
        <f t="shared" si="857"/>
        <v>100000</v>
      </c>
      <c r="AE1521" s="28">
        <f t="shared" si="858"/>
        <v>257500</v>
      </c>
      <c r="AF1521" s="28">
        <f t="shared" si="859"/>
        <v>0</v>
      </c>
      <c r="AG1521" s="28">
        <f t="shared" si="860"/>
        <v>0</v>
      </c>
      <c r="AH1521" s="28">
        <f t="shared" si="861"/>
        <v>0</v>
      </c>
      <c r="AI1521" s="28">
        <f t="shared" si="862"/>
        <v>0</v>
      </c>
      <c r="AJ1521" s="29" t="str">
        <f t="shared" si="863"/>
        <v>N</v>
      </c>
      <c r="AK1521" s="30">
        <f t="shared" si="864"/>
        <v>0</v>
      </c>
      <c r="AL1521" s="31">
        <f t="shared" si="865"/>
        <v>20500</v>
      </c>
      <c r="AM1521" s="31">
        <f t="shared" si="866"/>
        <v>100000</v>
      </c>
      <c r="AN1521" s="31">
        <f t="shared" si="867"/>
        <v>257500</v>
      </c>
      <c r="AO1521" s="31">
        <f t="shared" si="868"/>
        <v>0</v>
      </c>
      <c r="AP1521" s="31">
        <f t="shared" si="869"/>
        <v>0</v>
      </c>
      <c r="AQ1521" s="31">
        <f t="shared" si="870"/>
        <v>0</v>
      </c>
      <c r="AR1521" s="31">
        <f t="shared" si="871"/>
        <v>0</v>
      </c>
      <c r="AS1521" s="32">
        <f t="shared" si="872"/>
        <v>0</v>
      </c>
      <c r="AT1521" s="33">
        <f t="shared" si="873"/>
        <v>20500</v>
      </c>
      <c r="AU1521" s="33">
        <f t="shared" si="874"/>
        <v>100000</v>
      </c>
      <c r="AV1521" s="33">
        <v>258019</v>
      </c>
      <c r="AW1521" s="33">
        <f t="shared" si="875"/>
        <v>0</v>
      </c>
      <c r="AX1521" s="33">
        <f t="shared" si="876"/>
        <v>0</v>
      </c>
      <c r="AY1521" s="34">
        <f t="shared" si="877"/>
        <v>32994.402000000002</v>
      </c>
    </row>
    <row r="1522" spans="1:51" ht="15" customHeight="1" x14ac:dyDescent="0.3">
      <c r="A1522" s="166" t="s">
        <v>2727</v>
      </c>
      <c r="B1522" s="99">
        <v>18085.95</v>
      </c>
      <c r="C1522" s="99">
        <v>17259.62</v>
      </c>
      <c r="D1522" s="99">
        <v>88238.13</v>
      </c>
      <c r="E1522" s="99">
        <v>78294.740000000005</v>
      </c>
      <c r="F1522" s="141">
        <v>15000</v>
      </c>
      <c r="G1522" s="142">
        <v>12500</v>
      </c>
      <c r="H1522" s="182">
        <v>46349</v>
      </c>
      <c r="I1522" s="182">
        <v>46391</v>
      </c>
      <c r="J1522" s="166">
        <v>4.7</v>
      </c>
      <c r="K1522" s="166">
        <v>1.9</v>
      </c>
      <c r="L1522" s="167" t="s">
        <v>1206</v>
      </c>
      <c r="M1522" s="168" t="s">
        <v>1203</v>
      </c>
      <c r="N1522" s="169">
        <v>2.7E-2</v>
      </c>
      <c r="O1522" s="21">
        <f t="shared" si="842"/>
        <v>2.8000000000000003</v>
      </c>
      <c r="P1522" s="21" t="str">
        <f t="shared" si="843"/>
        <v>N</v>
      </c>
      <c r="Q1522" s="22">
        <f t="shared" si="844"/>
        <v>35345.57</v>
      </c>
      <c r="R1522" s="8" t="str">
        <f t="shared" si="845"/>
        <v>N</v>
      </c>
      <c r="S1522" s="23">
        <f t="shared" si="846"/>
        <v>3.7333333333333338</v>
      </c>
      <c r="T1522" s="24">
        <f t="shared" si="847"/>
        <v>20500</v>
      </c>
      <c r="U1522" s="24">
        <f t="shared" si="848"/>
        <v>100000</v>
      </c>
      <c r="V1522" s="24">
        <f t="shared" si="849"/>
        <v>257500</v>
      </c>
      <c r="W1522" s="24">
        <f t="shared" si="850"/>
        <v>8821.4024999999965</v>
      </c>
      <c r="X1522" s="24">
        <f t="shared" si="851"/>
        <v>0</v>
      </c>
      <c r="Y1522" s="24">
        <f t="shared" si="852"/>
        <v>8821.4024999999965</v>
      </c>
      <c r="Z1522" s="24">
        <f t="shared" si="853"/>
        <v>27478.497889999999</v>
      </c>
      <c r="AA1522" s="25" t="str">
        <f t="shared" si="854"/>
        <v>N</v>
      </c>
      <c r="AB1522" s="26">
        <f t="shared" si="855"/>
        <v>2.7333333333333338</v>
      </c>
      <c r="AC1522" s="27">
        <f t="shared" si="856"/>
        <v>20500</v>
      </c>
      <c r="AD1522" s="28">
        <f t="shared" si="857"/>
        <v>100000</v>
      </c>
      <c r="AE1522" s="28">
        <f t="shared" si="858"/>
        <v>257500</v>
      </c>
      <c r="AF1522" s="28">
        <f t="shared" si="859"/>
        <v>2205.3506249999991</v>
      </c>
      <c r="AG1522" s="28">
        <f t="shared" si="860"/>
        <v>0</v>
      </c>
      <c r="AH1522" s="28">
        <f t="shared" si="861"/>
        <v>2205.3506249999991</v>
      </c>
      <c r="AI1522" s="28">
        <f t="shared" si="862"/>
        <v>35074.647075529996</v>
      </c>
      <c r="AJ1522" s="29" t="str">
        <f t="shared" si="863"/>
        <v>N</v>
      </c>
      <c r="AK1522" s="30">
        <f t="shared" si="864"/>
        <v>1.7333333333333338</v>
      </c>
      <c r="AL1522" s="31">
        <f t="shared" si="865"/>
        <v>20500</v>
      </c>
      <c r="AM1522" s="31">
        <f t="shared" si="866"/>
        <v>100000</v>
      </c>
      <c r="AN1522" s="31">
        <f t="shared" si="867"/>
        <v>257500</v>
      </c>
      <c r="AO1522" s="31">
        <f t="shared" si="868"/>
        <v>0</v>
      </c>
      <c r="AP1522" s="31">
        <f t="shared" si="869"/>
        <v>0</v>
      </c>
      <c r="AQ1522" s="31">
        <f t="shared" si="870"/>
        <v>0</v>
      </c>
      <c r="AR1522" s="31">
        <f t="shared" si="871"/>
        <v>38286.557638444305</v>
      </c>
      <c r="AS1522" s="32">
        <f t="shared" si="872"/>
        <v>0.73333333333333384</v>
      </c>
      <c r="AT1522" s="33">
        <f t="shared" si="873"/>
        <v>20500</v>
      </c>
      <c r="AU1522" s="33">
        <f t="shared" si="874"/>
        <v>100000</v>
      </c>
      <c r="AV1522" s="33">
        <v>258020</v>
      </c>
      <c r="AW1522" s="33">
        <f t="shared" si="875"/>
        <v>551.33765624999978</v>
      </c>
      <c r="AX1522" s="33">
        <f t="shared" si="876"/>
        <v>38768.957038432301</v>
      </c>
      <c r="AY1522" s="34">
        <f t="shared" si="877"/>
        <v>139608.65964240659</v>
      </c>
    </row>
    <row r="1523" spans="1:51" ht="15" customHeight="1" x14ac:dyDescent="0.3">
      <c r="A1523" s="166" t="s">
        <v>2728</v>
      </c>
      <c r="B1523" s="99">
        <v>16729.53</v>
      </c>
      <c r="C1523" s="99">
        <v>13380.31</v>
      </c>
      <c r="D1523" s="99">
        <v>62311.92</v>
      </c>
      <c r="E1523" s="99">
        <v>58797.22</v>
      </c>
      <c r="F1523" s="141">
        <v>111000</v>
      </c>
      <c r="G1523" s="142">
        <v>12500</v>
      </c>
      <c r="H1523" s="182">
        <v>46304</v>
      </c>
      <c r="I1523" s="182">
        <v>46376</v>
      </c>
      <c r="J1523" s="166">
        <v>2.2999999999999998</v>
      </c>
      <c r="K1523" s="166">
        <v>2.1</v>
      </c>
      <c r="L1523" s="167" t="s">
        <v>1207</v>
      </c>
      <c r="M1523" s="168" t="s">
        <v>1203</v>
      </c>
      <c r="N1523" s="169">
        <v>0.06</v>
      </c>
      <c r="O1523" s="21">
        <f t="shared" si="842"/>
        <v>0.19999999999999973</v>
      </c>
      <c r="P1523" s="21" t="str">
        <f t="shared" si="843"/>
        <v>N</v>
      </c>
      <c r="Q1523" s="22">
        <f t="shared" si="844"/>
        <v>30109.839999999997</v>
      </c>
      <c r="R1523" s="8" t="str">
        <f t="shared" si="845"/>
        <v>N</v>
      </c>
      <c r="S1523" s="23">
        <f t="shared" si="846"/>
        <v>0.26666666666666633</v>
      </c>
      <c r="T1523" s="24">
        <f t="shared" si="847"/>
        <v>50000</v>
      </c>
      <c r="U1523" s="24">
        <f t="shared" si="848"/>
        <v>200000</v>
      </c>
      <c r="V1523" s="24">
        <f t="shared" si="849"/>
        <v>257500</v>
      </c>
      <c r="W1523" s="24">
        <f t="shared" si="850"/>
        <v>23937.322799999998</v>
      </c>
      <c r="X1523" s="24">
        <f t="shared" si="851"/>
        <v>0</v>
      </c>
      <c r="Y1523" s="24">
        <f t="shared" si="852"/>
        <v>23937.322799999998</v>
      </c>
      <c r="Z1523" s="24">
        <f t="shared" si="853"/>
        <v>7979.1075999999994</v>
      </c>
      <c r="AA1523" s="25" t="str">
        <f t="shared" si="854"/>
        <v>N</v>
      </c>
      <c r="AB1523" s="26">
        <f t="shared" si="855"/>
        <v>0</v>
      </c>
      <c r="AC1523" s="27">
        <f t="shared" si="856"/>
        <v>50000</v>
      </c>
      <c r="AD1523" s="28">
        <f t="shared" si="857"/>
        <v>200000</v>
      </c>
      <c r="AE1523" s="28">
        <f t="shared" si="858"/>
        <v>257500</v>
      </c>
      <c r="AF1523" s="28">
        <f t="shared" si="859"/>
        <v>0</v>
      </c>
      <c r="AG1523" s="28">
        <f t="shared" si="860"/>
        <v>0</v>
      </c>
      <c r="AH1523" s="28">
        <f t="shared" si="861"/>
        <v>0</v>
      </c>
      <c r="AI1523" s="28">
        <f t="shared" si="862"/>
        <v>0</v>
      </c>
      <c r="AJ1523" s="29" t="str">
        <f t="shared" si="863"/>
        <v>N</v>
      </c>
      <c r="AK1523" s="30">
        <f t="shared" si="864"/>
        <v>0</v>
      </c>
      <c r="AL1523" s="31">
        <f t="shared" si="865"/>
        <v>50000</v>
      </c>
      <c r="AM1523" s="31">
        <f t="shared" si="866"/>
        <v>200000</v>
      </c>
      <c r="AN1523" s="31">
        <f t="shared" si="867"/>
        <v>257500</v>
      </c>
      <c r="AO1523" s="31">
        <f t="shared" si="868"/>
        <v>0</v>
      </c>
      <c r="AP1523" s="31">
        <f t="shared" si="869"/>
        <v>0</v>
      </c>
      <c r="AQ1523" s="31">
        <f t="shared" si="870"/>
        <v>0</v>
      </c>
      <c r="AR1523" s="31">
        <f t="shared" si="871"/>
        <v>0</v>
      </c>
      <c r="AS1523" s="32">
        <f t="shared" si="872"/>
        <v>0</v>
      </c>
      <c r="AT1523" s="33">
        <f t="shared" si="873"/>
        <v>50000</v>
      </c>
      <c r="AU1523" s="33">
        <f t="shared" si="874"/>
        <v>200000</v>
      </c>
      <c r="AV1523" s="33">
        <v>258021</v>
      </c>
      <c r="AW1523" s="33">
        <f t="shared" si="875"/>
        <v>0</v>
      </c>
      <c r="AX1523" s="33">
        <f t="shared" si="876"/>
        <v>0</v>
      </c>
      <c r="AY1523" s="34">
        <f t="shared" si="877"/>
        <v>7979.1075999999994</v>
      </c>
    </row>
    <row r="1524" spans="1:51" ht="15" customHeight="1" x14ac:dyDescent="0.3">
      <c r="A1524" s="166" t="s">
        <v>2729</v>
      </c>
      <c r="B1524" s="99">
        <v>7691.6</v>
      </c>
      <c r="C1524" s="99">
        <v>26031.78</v>
      </c>
      <c r="D1524" s="99">
        <v>46294.58</v>
      </c>
      <c r="E1524" s="99">
        <v>32429.7</v>
      </c>
      <c r="F1524" s="141">
        <v>100000</v>
      </c>
      <c r="G1524" s="142">
        <v>12500</v>
      </c>
      <c r="H1524" s="182">
        <v>46341</v>
      </c>
      <c r="I1524" s="182">
        <v>46385</v>
      </c>
      <c r="J1524" s="166">
        <v>3.1</v>
      </c>
      <c r="K1524" s="166">
        <v>0.7</v>
      </c>
      <c r="L1524" s="167" t="s">
        <v>1207</v>
      </c>
      <c r="M1524" s="168" t="s">
        <v>1203</v>
      </c>
      <c r="N1524" s="169">
        <v>0.01</v>
      </c>
      <c r="O1524" s="21">
        <f t="shared" si="842"/>
        <v>2.4000000000000004</v>
      </c>
      <c r="P1524" s="21" t="str">
        <f t="shared" si="843"/>
        <v>N</v>
      </c>
      <c r="Q1524" s="22">
        <f t="shared" si="844"/>
        <v>33723.379999999997</v>
      </c>
      <c r="R1524" s="8" t="str">
        <f t="shared" si="845"/>
        <v>N</v>
      </c>
      <c r="S1524" s="23">
        <f t="shared" si="846"/>
        <v>3.2000000000000006</v>
      </c>
      <c r="T1524" s="24">
        <f t="shared" si="847"/>
        <v>50000</v>
      </c>
      <c r="U1524" s="24">
        <f t="shared" si="848"/>
        <v>200000</v>
      </c>
      <c r="V1524" s="24">
        <f t="shared" si="849"/>
        <v>257500</v>
      </c>
      <c r="W1524" s="24">
        <f t="shared" si="850"/>
        <v>25545.460350000001</v>
      </c>
      <c r="X1524" s="24">
        <f t="shared" si="851"/>
        <v>0</v>
      </c>
      <c r="Y1524" s="24">
        <f t="shared" si="852"/>
        <v>25545.460350000001</v>
      </c>
      <c r="Z1524" s="24">
        <f t="shared" si="853"/>
        <v>8515.153449999998</v>
      </c>
      <c r="AA1524" s="25" t="str">
        <f t="shared" si="854"/>
        <v>N</v>
      </c>
      <c r="AB1524" s="26">
        <f t="shared" si="855"/>
        <v>2.2000000000000006</v>
      </c>
      <c r="AC1524" s="27">
        <f t="shared" si="856"/>
        <v>50000</v>
      </c>
      <c r="AD1524" s="28">
        <f t="shared" si="857"/>
        <v>200000</v>
      </c>
      <c r="AE1524" s="28">
        <f t="shared" si="858"/>
        <v>257500</v>
      </c>
      <c r="AF1524" s="28">
        <f t="shared" si="859"/>
        <v>25800.914953500003</v>
      </c>
      <c r="AG1524" s="28">
        <f t="shared" si="860"/>
        <v>0</v>
      </c>
      <c r="AH1524" s="28">
        <f t="shared" si="861"/>
        <v>25800.914953500003</v>
      </c>
      <c r="AI1524" s="28">
        <f t="shared" si="862"/>
        <v>8600.3049844999987</v>
      </c>
      <c r="AJ1524" s="29" t="str">
        <f t="shared" si="863"/>
        <v>N</v>
      </c>
      <c r="AK1524" s="30">
        <f t="shared" si="864"/>
        <v>1.2000000000000006</v>
      </c>
      <c r="AL1524" s="31">
        <f t="shared" si="865"/>
        <v>50000</v>
      </c>
      <c r="AM1524" s="31">
        <f t="shared" si="866"/>
        <v>200000</v>
      </c>
      <c r="AN1524" s="31">
        <f t="shared" si="867"/>
        <v>257500</v>
      </c>
      <c r="AO1524" s="31">
        <f t="shared" si="868"/>
        <v>26058.924103035002</v>
      </c>
      <c r="AP1524" s="31">
        <f t="shared" si="869"/>
        <v>0</v>
      </c>
      <c r="AQ1524" s="31">
        <f t="shared" si="870"/>
        <v>26058.924103035002</v>
      </c>
      <c r="AR1524" s="31">
        <f t="shared" si="871"/>
        <v>8686.3080343449983</v>
      </c>
      <c r="AS1524" s="32">
        <f t="shared" si="872"/>
        <v>0.20000000000000062</v>
      </c>
      <c r="AT1524" s="33">
        <f t="shared" si="873"/>
        <v>50000</v>
      </c>
      <c r="AU1524" s="33">
        <f t="shared" si="874"/>
        <v>200000</v>
      </c>
      <c r="AV1524" s="33">
        <v>258022</v>
      </c>
      <c r="AW1524" s="33">
        <f t="shared" si="875"/>
        <v>26319.513344065352</v>
      </c>
      <c r="AX1524" s="33">
        <f t="shared" si="876"/>
        <v>8773.1711146884481</v>
      </c>
      <c r="AY1524" s="34">
        <f t="shared" si="877"/>
        <v>34574.937583533443</v>
      </c>
    </row>
    <row r="1525" spans="1:51" ht="15" customHeight="1" x14ac:dyDescent="0.3">
      <c r="A1525" s="166" t="s">
        <v>2730</v>
      </c>
      <c r="B1525" s="99">
        <v>5261.72</v>
      </c>
      <c r="C1525" s="99">
        <v>34316.199999999997</v>
      </c>
      <c r="D1525" s="99">
        <v>91543.39</v>
      </c>
      <c r="E1525" s="99">
        <v>78143.539999999994</v>
      </c>
      <c r="F1525" s="141">
        <v>68000</v>
      </c>
      <c r="G1525" s="142">
        <v>12500</v>
      </c>
      <c r="H1525" s="182">
        <v>46390</v>
      </c>
      <c r="I1525" s="182">
        <v>46438</v>
      </c>
      <c r="J1525" s="166">
        <v>4.5999999999999996</v>
      </c>
      <c r="K1525" s="166">
        <v>1</v>
      </c>
      <c r="L1525" s="167" t="s">
        <v>1207</v>
      </c>
      <c r="M1525" s="168" t="s">
        <v>1203</v>
      </c>
      <c r="N1525" s="169">
        <v>0.02</v>
      </c>
      <c r="O1525" s="21">
        <f t="shared" si="842"/>
        <v>3.5999999999999996</v>
      </c>
      <c r="P1525" s="21" t="str">
        <f t="shared" si="843"/>
        <v>N</v>
      </c>
      <c r="Q1525" s="22">
        <f t="shared" si="844"/>
        <v>39577.919999999998</v>
      </c>
      <c r="R1525" s="8" t="str">
        <f t="shared" si="845"/>
        <v>N</v>
      </c>
      <c r="S1525" s="23">
        <f t="shared" si="846"/>
        <v>4.8</v>
      </c>
      <c r="T1525" s="24">
        <f t="shared" si="847"/>
        <v>50000</v>
      </c>
      <c r="U1525" s="24">
        <f t="shared" si="848"/>
        <v>200000</v>
      </c>
      <c r="V1525" s="24">
        <f t="shared" si="849"/>
        <v>257500</v>
      </c>
      <c r="W1525" s="24">
        <f t="shared" si="850"/>
        <v>30277.108800000002</v>
      </c>
      <c r="X1525" s="24">
        <f t="shared" si="851"/>
        <v>0</v>
      </c>
      <c r="Y1525" s="24">
        <f t="shared" si="852"/>
        <v>30277.108800000002</v>
      </c>
      <c r="Z1525" s="24">
        <f t="shared" si="853"/>
        <v>10092.369599999998</v>
      </c>
      <c r="AA1525" s="25" t="str">
        <f t="shared" si="854"/>
        <v>N</v>
      </c>
      <c r="AB1525" s="26">
        <f t="shared" si="855"/>
        <v>3.8</v>
      </c>
      <c r="AC1525" s="27">
        <f t="shared" si="856"/>
        <v>50000</v>
      </c>
      <c r="AD1525" s="28">
        <f t="shared" si="857"/>
        <v>200000</v>
      </c>
      <c r="AE1525" s="28">
        <f t="shared" si="858"/>
        <v>257500</v>
      </c>
      <c r="AF1525" s="28">
        <f t="shared" si="859"/>
        <v>30882.650975999997</v>
      </c>
      <c r="AG1525" s="28">
        <f t="shared" si="860"/>
        <v>0</v>
      </c>
      <c r="AH1525" s="28">
        <f t="shared" si="861"/>
        <v>30882.650975999997</v>
      </c>
      <c r="AI1525" s="28">
        <f t="shared" si="862"/>
        <v>10294.216992000001</v>
      </c>
      <c r="AJ1525" s="29" t="str">
        <f t="shared" si="863"/>
        <v>N</v>
      </c>
      <c r="AK1525" s="30">
        <f t="shared" si="864"/>
        <v>2.8</v>
      </c>
      <c r="AL1525" s="31">
        <f t="shared" si="865"/>
        <v>50000</v>
      </c>
      <c r="AM1525" s="31">
        <f t="shared" si="866"/>
        <v>200000</v>
      </c>
      <c r="AN1525" s="31">
        <f t="shared" si="867"/>
        <v>257500</v>
      </c>
      <c r="AO1525" s="31">
        <f t="shared" si="868"/>
        <v>31500.30399552</v>
      </c>
      <c r="AP1525" s="31">
        <f t="shared" si="869"/>
        <v>0</v>
      </c>
      <c r="AQ1525" s="31">
        <f t="shared" si="870"/>
        <v>31500.30399552</v>
      </c>
      <c r="AR1525" s="31">
        <f t="shared" si="871"/>
        <v>10500.10133184</v>
      </c>
      <c r="AS1525" s="32">
        <f t="shared" si="872"/>
        <v>1.7999999999999998</v>
      </c>
      <c r="AT1525" s="33">
        <f t="shared" si="873"/>
        <v>50000</v>
      </c>
      <c r="AU1525" s="33">
        <f t="shared" si="874"/>
        <v>200000</v>
      </c>
      <c r="AV1525" s="33">
        <v>258023</v>
      </c>
      <c r="AW1525" s="33">
        <f t="shared" si="875"/>
        <v>11847.409671360001</v>
      </c>
      <c r="AX1525" s="33">
        <f t="shared" si="876"/>
        <v>30993.003762547203</v>
      </c>
      <c r="AY1525" s="34">
        <f t="shared" si="877"/>
        <v>61879.691686387203</v>
      </c>
    </row>
    <row r="1526" spans="1:51" ht="15" customHeight="1" x14ac:dyDescent="0.3">
      <c r="A1526" s="166" t="s">
        <v>2731</v>
      </c>
      <c r="B1526" s="99">
        <v>9033.2800000000007</v>
      </c>
      <c r="C1526" s="99">
        <v>3937.97</v>
      </c>
      <c r="D1526" s="99">
        <v>27985.64</v>
      </c>
      <c r="E1526" s="99">
        <v>16179.44</v>
      </c>
      <c r="F1526" s="141">
        <v>44000</v>
      </c>
      <c r="G1526" s="142">
        <v>12500</v>
      </c>
      <c r="H1526" s="182">
        <v>46350</v>
      </c>
      <c r="I1526" s="182">
        <v>46362</v>
      </c>
      <c r="J1526" s="166">
        <v>4.9000000000000004</v>
      </c>
      <c r="K1526" s="166">
        <v>3.2</v>
      </c>
      <c r="L1526" s="167" t="s">
        <v>1207</v>
      </c>
      <c r="M1526" s="168" t="s">
        <v>1203</v>
      </c>
      <c r="N1526" s="169">
        <v>0.02</v>
      </c>
      <c r="O1526" s="21">
        <f t="shared" si="842"/>
        <v>1.7000000000000002</v>
      </c>
      <c r="P1526" s="21" t="str">
        <f t="shared" si="843"/>
        <v>N</v>
      </c>
      <c r="Q1526" s="22">
        <f t="shared" si="844"/>
        <v>12971.25</v>
      </c>
      <c r="R1526" s="8" t="str">
        <f t="shared" si="845"/>
        <v>N</v>
      </c>
      <c r="S1526" s="23">
        <f t="shared" si="846"/>
        <v>2.2666666666666671</v>
      </c>
      <c r="T1526" s="24">
        <f t="shared" si="847"/>
        <v>50000</v>
      </c>
      <c r="U1526" s="24">
        <f t="shared" si="848"/>
        <v>200000</v>
      </c>
      <c r="V1526" s="24">
        <f t="shared" si="849"/>
        <v>257500</v>
      </c>
      <c r="W1526" s="24">
        <f t="shared" si="850"/>
        <v>9923.0062500000004</v>
      </c>
      <c r="X1526" s="24">
        <f t="shared" si="851"/>
        <v>0</v>
      </c>
      <c r="Y1526" s="24">
        <f t="shared" si="852"/>
        <v>9923.0062500000004</v>
      </c>
      <c r="Z1526" s="24">
        <f t="shared" si="853"/>
        <v>3307.6687500000007</v>
      </c>
      <c r="AA1526" s="25" t="str">
        <f t="shared" si="854"/>
        <v>N</v>
      </c>
      <c r="AB1526" s="26">
        <f t="shared" si="855"/>
        <v>1.2666666666666671</v>
      </c>
      <c r="AC1526" s="27">
        <f t="shared" si="856"/>
        <v>50000</v>
      </c>
      <c r="AD1526" s="28">
        <f t="shared" si="857"/>
        <v>200000</v>
      </c>
      <c r="AE1526" s="28">
        <f t="shared" si="858"/>
        <v>257500</v>
      </c>
      <c r="AF1526" s="28">
        <f t="shared" si="859"/>
        <v>10121.466375</v>
      </c>
      <c r="AG1526" s="28">
        <f t="shared" si="860"/>
        <v>0</v>
      </c>
      <c r="AH1526" s="28">
        <f t="shared" si="861"/>
        <v>10121.466375</v>
      </c>
      <c r="AI1526" s="28">
        <f t="shared" si="862"/>
        <v>3373.8221250000006</v>
      </c>
      <c r="AJ1526" s="29" t="str">
        <f t="shared" si="863"/>
        <v>N</v>
      </c>
      <c r="AK1526" s="30">
        <f t="shared" si="864"/>
        <v>0.26666666666666705</v>
      </c>
      <c r="AL1526" s="31">
        <f t="shared" si="865"/>
        <v>50000</v>
      </c>
      <c r="AM1526" s="31">
        <f t="shared" si="866"/>
        <v>200000</v>
      </c>
      <c r="AN1526" s="31">
        <f t="shared" si="867"/>
        <v>257500</v>
      </c>
      <c r="AO1526" s="31">
        <f t="shared" si="868"/>
        <v>10323.8957025</v>
      </c>
      <c r="AP1526" s="31">
        <f t="shared" si="869"/>
        <v>0</v>
      </c>
      <c r="AQ1526" s="31">
        <f t="shared" si="870"/>
        <v>10323.8957025</v>
      </c>
      <c r="AR1526" s="31">
        <f t="shared" si="871"/>
        <v>3441.2985675</v>
      </c>
      <c r="AS1526" s="32">
        <f t="shared" si="872"/>
        <v>0</v>
      </c>
      <c r="AT1526" s="33">
        <f t="shared" si="873"/>
        <v>50000</v>
      </c>
      <c r="AU1526" s="33">
        <f t="shared" si="874"/>
        <v>200000</v>
      </c>
      <c r="AV1526" s="33">
        <v>258024</v>
      </c>
      <c r="AW1526" s="33">
        <f t="shared" si="875"/>
        <v>0</v>
      </c>
      <c r="AX1526" s="33">
        <f t="shared" si="876"/>
        <v>0</v>
      </c>
      <c r="AY1526" s="34">
        <f t="shared" si="877"/>
        <v>10122.789442500001</v>
      </c>
    </row>
    <row r="1527" spans="1:51" ht="15" customHeight="1" x14ac:dyDescent="0.3">
      <c r="A1527" s="166" t="s">
        <v>2732</v>
      </c>
      <c r="B1527" s="99">
        <v>19863.419999999998</v>
      </c>
      <c r="C1527" s="99">
        <v>18040.28</v>
      </c>
      <c r="D1527" s="99">
        <v>63732.88</v>
      </c>
      <c r="E1527" s="99">
        <v>60973.3</v>
      </c>
      <c r="F1527" s="141">
        <v>60000</v>
      </c>
      <c r="G1527" s="142">
        <v>12500</v>
      </c>
      <c r="H1527" s="182">
        <v>46440</v>
      </c>
      <c r="I1527" s="182">
        <v>46488</v>
      </c>
      <c r="J1527" s="166">
        <v>2.4</v>
      </c>
      <c r="K1527" s="166">
        <v>0.3</v>
      </c>
      <c r="L1527" s="167" t="s">
        <v>1206</v>
      </c>
      <c r="M1527" s="168" t="s">
        <v>1205</v>
      </c>
      <c r="N1527" s="169">
        <v>0.02</v>
      </c>
      <c r="O1527" s="21">
        <f t="shared" si="842"/>
        <v>2.1</v>
      </c>
      <c r="P1527" s="21" t="str">
        <f t="shared" si="843"/>
        <v>N</v>
      </c>
      <c r="Q1527" s="22">
        <f t="shared" si="844"/>
        <v>37903.699999999997</v>
      </c>
      <c r="R1527" s="8" t="str">
        <f t="shared" si="845"/>
        <v>N</v>
      </c>
      <c r="S1527" s="23">
        <f t="shared" si="846"/>
        <v>2.1</v>
      </c>
      <c r="T1527" s="24">
        <f t="shared" si="847"/>
        <v>20500</v>
      </c>
      <c r="U1527" s="24">
        <f t="shared" si="848"/>
        <v>100000</v>
      </c>
      <c r="V1527" s="24">
        <f t="shared" si="849"/>
        <v>257500</v>
      </c>
      <c r="W1527" s="24">
        <f t="shared" si="850"/>
        <v>20500</v>
      </c>
      <c r="X1527" s="24">
        <f t="shared" si="851"/>
        <v>0</v>
      </c>
      <c r="Y1527" s="24">
        <f t="shared" si="852"/>
        <v>20500</v>
      </c>
      <c r="Z1527" s="24">
        <f t="shared" si="853"/>
        <v>18161.773999999998</v>
      </c>
      <c r="AA1527" s="25" t="str">
        <f t="shared" si="854"/>
        <v>N</v>
      </c>
      <c r="AB1527" s="26">
        <f t="shared" si="855"/>
        <v>1.1000000000000001</v>
      </c>
      <c r="AC1527" s="27">
        <f t="shared" si="856"/>
        <v>20500</v>
      </c>
      <c r="AD1527" s="28">
        <f t="shared" si="857"/>
        <v>100000</v>
      </c>
      <c r="AE1527" s="28">
        <f t="shared" si="858"/>
        <v>257500</v>
      </c>
      <c r="AF1527" s="28">
        <f t="shared" si="859"/>
        <v>15767.120000000003</v>
      </c>
      <c r="AG1527" s="28">
        <f t="shared" si="860"/>
        <v>0</v>
      </c>
      <c r="AH1527" s="28">
        <f t="shared" si="861"/>
        <v>15767.120000000003</v>
      </c>
      <c r="AI1527" s="28">
        <f t="shared" si="862"/>
        <v>23667.889479999998</v>
      </c>
      <c r="AJ1527" s="29" t="str">
        <f t="shared" si="863"/>
        <v>N</v>
      </c>
      <c r="AK1527" s="30">
        <f t="shared" si="864"/>
        <v>0.10000000000000009</v>
      </c>
      <c r="AL1527" s="31">
        <f t="shared" si="865"/>
        <v>20500</v>
      </c>
      <c r="AM1527" s="31">
        <f t="shared" si="866"/>
        <v>100000</v>
      </c>
      <c r="AN1527" s="31">
        <f t="shared" si="867"/>
        <v>257500</v>
      </c>
      <c r="AO1527" s="31">
        <f t="shared" si="868"/>
        <v>9443.9300000000021</v>
      </c>
      <c r="AP1527" s="31">
        <f t="shared" si="869"/>
        <v>0</v>
      </c>
      <c r="AQ1527" s="31">
        <f t="shared" si="870"/>
        <v>9443.9300000000021</v>
      </c>
      <c r="AR1527" s="31">
        <f t="shared" si="871"/>
        <v>30779.7796696</v>
      </c>
      <c r="AS1527" s="32">
        <f t="shared" si="872"/>
        <v>0</v>
      </c>
      <c r="AT1527" s="33">
        <f t="shared" si="873"/>
        <v>20500</v>
      </c>
      <c r="AU1527" s="33">
        <f t="shared" si="874"/>
        <v>100000</v>
      </c>
      <c r="AV1527" s="33">
        <v>258025</v>
      </c>
      <c r="AW1527" s="33">
        <f t="shared" si="875"/>
        <v>0</v>
      </c>
      <c r="AX1527" s="33">
        <f t="shared" si="876"/>
        <v>0</v>
      </c>
      <c r="AY1527" s="34">
        <f t="shared" si="877"/>
        <v>72609.443149600003</v>
      </c>
    </row>
    <row r="1528" spans="1:51" ht="15" customHeight="1" x14ac:dyDescent="0.3">
      <c r="A1528" s="166" t="s">
        <v>2733</v>
      </c>
      <c r="B1528" s="99">
        <v>18967.07</v>
      </c>
      <c r="C1528" s="99">
        <v>27163.69</v>
      </c>
      <c r="D1528" s="99">
        <v>111345.51</v>
      </c>
      <c r="E1528" s="99">
        <v>111298.56</v>
      </c>
      <c r="F1528" s="141">
        <v>45000</v>
      </c>
      <c r="G1528" s="142">
        <v>12500</v>
      </c>
      <c r="H1528" s="182">
        <v>46344</v>
      </c>
      <c r="I1528" s="182">
        <v>46402</v>
      </c>
      <c r="J1528" s="166">
        <v>2.7</v>
      </c>
      <c r="K1528" s="166">
        <v>1.1000000000000001</v>
      </c>
      <c r="L1528" s="167" t="s">
        <v>1206</v>
      </c>
      <c r="M1528" s="168" t="s">
        <v>1204</v>
      </c>
      <c r="N1528" s="169">
        <v>0.04</v>
      </c>
      <c r="O1528" s="21">
        <f t="shared" si="842"/>
        <v>1.6</v>
      </c>
      <c r="P1528" s="21" t="str">
        <f t="shared" si="843"/>
        <v>N</v>
      </c>
      <c r="Q1528" s="22">
        <f t="shared" si="844"/>
        <v>46130.759999999995</v>
      </c>
      <c r="R1528" s="8" t="str">
        <f t="shared" si="845"/>
        <v>N</v>
      </c>
      <c r="S1528" s="23">
        <f t="shared" si="846"/>
        <v>3.2</v>
      </c>
      <c r="T1528" s="24">
        <f t="shared" si="847"/>
        <v>20500</v>
      </c>
      <c r="U1528" s="24">
        <f t="shared" si="848"/>
        <v>100000</v>
      </c>
      <c r="V1528" s="24">
        <f t="shared" si="849"/>
        <v>257500</v>
      </c>
      <c r="W1528" s="24">
        <f t="shared" si="850"/>
        <v>0</v>
      </c>
      <c r="X1528" s="24">
        <f t="shared" si="851"/>
        <v>0</v>
      </c>
      <c r="Y1528" s="24">
        <f t="shared" si="852"/>
        <v>0</v>
      </c>
      <c r="Z1528" s="24">
        <f t="shared" si="853"/>
        <v>47975.990399999995</v>
      </c>
      <c r="AA1528" s="25" t="str">
        <f t="shared" si="854"/>
        <v>N</v>
      </c>
      <c r="AB1528" s="26">
        <f t="shared" si="855"/>
        <v>2.2000000000000002</v>
      </c>
      <c r="AC1528" s="27">
        <f t="shared" si="856"/>
        <v>20500</v>
      </c>
      <c r="AD1528" s="28">
        <f t="shared" si="857"/>
        <v>100000</v>
      </c>
      <c r="AE1528" s="28">
        <f t="shared" si="858"/>
        <v>257500</v>
      </c>
      <c r="AF1528" s="28">
        <f t="shared" si="859"/>
        <v>0</v>
      </c>
      <c r="AG1528" s="28">
        <f t="shared" si="860"/>
        <v>0</v>
      </c>
      <c r="AH1528" s="28">
        <f t="shared" si="861"/>
        <v>0</v>
      </c>
      <c r="AI1528" s="28">
        <f t="shared" si="862"/>
        <v>49895.030015999997</v>
      </c>
      <c r="AJ1528" s="29" t="str">
        <f t="shared" si="863"/>
        <v>N</v>
      </c>
      <c r="AK1528" s="30">
        <f t="shared" si="864"/>
        <v>1.2000000000000002</v>
      </c>
      <c r="AL1528" s="31">
        <f t="shared" si="865"/>
        <v>20500</v>
      </c>
      <c r="AM1528" s="31">
        <f t="shared" si="866"/>
        <v>100000</v>
      </c>
      <c r="AN1528" s="31">
        <f t="shared" si="867"/>
        <v>257500</v>
      </c>
      <c r="AO1528" s="31">
        <f t="shared" si="868"/>
        <v>0</v>
      </c>
      <c r="AP1528" s="31">
        <f t="shared" si="869"/>
        <v>0</v>
      </c>
      <c r="AQ1528" s="31">
        <f t="shared" si="870"/>
        <v>0</v>
      </c>
      <c r="AR1528" s="31">
        <f t="shared" si="871"/>
        <v>51890.831216639999</v>
      </c>
      <c r="AS1528" s="32">
        <f t="shared" si="872"/>
        <v>0.20000000000000018</v>
      </c>
      <c r="AT1528" s="33">
        <f t="shared" si="873"/>
        <v>20500</v>
      </c>
      <c r="AU1528" s="33">
        <f t="shared" si="874"/>
        <v>100000</v>
      </c>
      <c r="AV1528" s="33">
        <v>258026</v>
      </c>
      <c r="AW1528" s="33">
        <f t="shared" si="875"/>
        <v>0</v>
      </c>
      <c r="AX1528" s="33">
        <f t="shared" si="876"/>
        <v>53966.464465305602</v>
      </c>
      <c r="AY1528" s="34">
        <f t="shared" si="877"/>
        <v>203728.31609794562</v>
      </c>
    </row>
    <row r="1529" spans="1:51" ht="15" customHeight="1" x14ac:dyDescent="0.3">
      <c r="A1529" s="166" t="s">
        <v>2734</v>
      </c>
      <c r="B1529" s="99">
        <v>15222.53</v>
      </c>
      <c r="C1529" s="99">
        <v>28769.83</v>
      </c>
      <c r="D1529" s="99">
        <v>98335.2</v>
      </c>
      <c r="E1529" s="99">
        <v>92255.09</v>
      </c>
      <c r="F1529" s="141">
        <v>42000</v>
      </c>
      <c r="G1529" s="142">
        <v>0</v>
      </c>
      <c r="H1529" s="182">
        <v>46454</v>
      </c>
      <c r="I1529" s="182">
        <v>46516</v>
      </c>
      <c r="J1529" s="166">
        <v>2.2999999999999998</v>
      </c>
      <c r="K1529" s="166">
        <v>1.9</v>
      </c>
      <c r="L1529" s="167" t="s">
        <v>1206</v>
      </c>
      <c r="M1529" s="168" t="s">
        <v>1204</v>
      </c>
      <c r="N1529" s="169">
        <v>0.05</v>
      </c>
      <c r="O1529" s="21">
        <f t="shared" si="842"/>
        <v>0.39999999999999991</v>
      </c>
      <c r="P1529" s="21" t="str">
        <f t="shared" si="843"/>
        <v>N</v>
      </c>
      <c r="Q1529" s="22">
        <f t="shared" si="844"/>
        <v>43992.36</v>
      </c>
      <c r="R1529" s="8" t="str">
        <f t="shared" si="845"/>
        <v>N</v>
      </c>
      <c r="S1529" s="23">
        <f t="shared" si="846"/>
        <v>0.79999999999999982</v>
      </c>
      <c r="T1529" s="24">
        <f t="shared" si="847"/>
        <v>20500</v>
      </c>
      <c r="U1529" s="24">
        <f t="shared" si="848"/>
        <v>100000</v>
      </c>
      <c r="V1529" s="24">
        <f t="shared" si="849"/>
        <v>257500</v>
      </c>
      <c r="W1529" s="24">
        <f t="shared" si="850"/>
        <v>832.40000000000146</v>
      </c>
      <c r="X1529" s="24">
        <f t="shared" si="851"/>
        <v>0</v>
      </c>
      <c r="Y1529" s="24">
        <f t="shared" si="852"/>
        <v>832.40000000000146</v>
      </c>
      <c r="Z1529" s="24">
        <f t="shared" si="853"/>
        <v>45359.578000000001</v>
      </c>
      <c r="AA1529" s="25" t="str">
        <f t="shared" si="854"/>
        <v>N</v>
      </c>
      <c r="AB1529" s="26">
        <f t="shared" si="855"/>
        <v>0</v>
      </c>
      <c r="AC1529" s="27">
        <f t="shared" si="856"/>
        <v>20500</v>
      </c>
      <c r="AD1529" s="28">
        <f t="shared" si="857"/>
        <v>100000</v>
      </c>
      <c r="AE1529" s="28">
        <f t="shared" si="858"/>
        <v>257500</v>
      </c>
      <c r="AF1529" s="28">
        <f t="shared" si="859"/>
        <v>0</v>
      </c>
      <c r="AG1529" s="28">
        <f t="shared" si="860"/>
        <v>0</v>
      </c>
      <c r="AH1529" s="28">
        <f t="shared" si="861"/>
        <v>0</v>
      </c>
      <c r="AI1529" s="28">
        <f t="shared" si="862"/>
        <v>0</v>
      </c>
      <c r="AJ1529" s="29" t="str">
        <f t="shared" si="863"/>
        <v>N</v>
      </c>
      <c r="AK1529" s="30">
        <f t="shared" si="864"/>
        <v>0</v>
      </c>
      <c r="AL1529" s="31">
        <f t="shared" si="865"/>
        <v>20500</v>
      </c>
      <c r="AM1529" s="31">
        <f t="shared" si="866"/>
        <v>100000</v>
      </c>
      <c r="AN1529" s="31">
        <f t="shared" si="867"/>
        <v>257500</v>
      </c>
      <c r="AO1529" s="31">
        <f t="shared" si="868"/>
        <v>0</v>
      </c>
      <c r="AP1529" s="31">
        <f t="shared" si="869"/>
        <v>0</v>
      </c>
      <c r="AQ1529" s="31">
        <f t="shared" si="870"/>
        <v>0</v>
      </c>
      <c r="AR1529" s="31">
        <f t="shared" si="871"/>
        <v>0</v>
      </c>
      <c r="AS1529" s="32">
        <f t="shared" si="872"/>
        <v>0</v>
      </c>
      <c r="AT1529" s="33">
        <f t="shared" si="873"/>
        <v>20500</v>
      </c>
      <c r="AU1529" s="33">
        <f t="shared" si="874"/>
        <v>100000</v>
      </c>
      <c r="AV1529" s="33">
        <v>258027</v>
      </c>
      <c r="AW1529" s="33">
        <f t="shared" si="875"/>
        <v>0</v>
      </c>
      <c r="AX1529" s="33">
        <f t="shared" si="876"/>
        <v>0</v>
      </c>
      <c r="AY1529" s="34">
        <f t="shared" si="877"/>
        <v>45359.578000000001</v>
      </c>
    </row>
    <row r="1530" spans="1:51" ht="15" customHeight="1" x14ac:dyDescent="0.3">
      <c r="A1530" s="166" t="s">
        <v>2735</v>
      </c>
      <c r="B1530" s="99">
        <v>13060.29</v>
      </c>
      <c r="C1530" s="99">
        <v>31126.6</v>
      </c>
      <c r="D1530" s="99">
        <v>100977.97</v>
      </c>
      <c r="E1530" s="99">
        <v>92895.08</v>
      </c>
      <c r="F1530" s="141">
        <v>167000</v>
      </c>
      <c r="G1530" s="142">
        <v>12500</v>
      </c>
      <c r="H1530" s="182">
        <v>46406</v>
      </c>
      <c r="I1530" s="182">
        <v>46420</v>
      </c>
      <c r="J1530" s="166">
        <v>1.7</v>
      </c>
      <c r="K1530" s="166">
        <v>1.6</v>
      </c>
      <c r="L1530" s="167" t="s">
        <v>1206</v>
      </c>
      <c r="M1530" s="168" t="s">
        <v>1203</v>
      </c>
      <c r="N1530" s="169">
        <v>5.1999999999999998E-2</v>
      </c>
      <c r="O1530" s="21">
        <f t="shared" si="842"/>
        <v>9.9999999999999867E-2</v>
      </c>
      <c r="P1530" s="21" t="str">
        <f t="shared" si="843"/>
        <v>N</v>
      </c>
      <c r="Q1530" s="22">
        <f t="shared" si="844"/>
        <v>44186.89</v>
      </c>
      <c r="R1530" s="8" t="str">
        <f t="shared" si="845"/>
        <v>N</v>
      </c>
      <c r="S1530" s="23">
        <f t="shared" si="846"/>
        <v>0.13333333333333316</v>
      </c>
      <c r="T1530" s="24">
        <f t="shared" si="847"/>
        <v>20500</v>
      </c>
      <c r="U1530" s="24">
        <f t="shared" si="848"/>
        <v>100000</v>
      </c>
      <c r="V1530" s="24">
        <f t="shared" si="849"/>
        <v>257500</v>
      </c>
      <c r="W1530" s="24">
        <f t="shared" si="850"/>
        <v>0</v>
      </c>
      <c r="X1530" s="24">
        <f t="shared" si="851"/>
        <v>0</v>
      </c>
      <c r="Y1530" s="24">
        <f t="shared" si="852"/>
        <v>0</v>
      </c>
      <c r="Z1530" s="24">
        <f t="shared" si="853"/>
        <v>46484.60828</v>
      </c>
      <c r="AA1530" s="25" t="str">
        <f t="shared" si="854"/>
        <v>N</v>
      </c>
      <c r="AB1530" s="26">
        <f t="shared" si="855"/>
        <v>0</v>
      </c>
      <c r="AC1530" s="27">
        <f t="shared" si="856"/>
        <v>20500</v>
      </c>
      <c r="AD1530" s="28">
        <f t="shared" si="857"/>
        <v>100000</v>
      </c>
      <c r="AE1530" s="28">
        <f t="shared" si="858"/>
        <v>257500</v>
      </c>
      <c r="AF1530" s="28">
        <f t="shared" si="859"/>
        <v>0</v>
      </c>
      <c r="AG1530" s="28">
        <f t="shared" si="860"/>
        <v>0</v>
      </c>
      <c r="AH1530" s="28">
        <f t="shared" si="861"/>
        <v>0</v>
      </c>
      <c r="AI1530" s="28">
        <f t="shared" si="862"/>
        <v>0</v>
      </c>
      <c r="AJ1530" s="29" t="str">
        <f t="shared" si="863"/>
        <v>N</v>
      </c>
      <c r="AK1530" s="30">
        <f t="shared" si="864"/>
        <v>0</v>
      </c>
      <c r="AL1530" s="31">
        <f t="shared" si="865"/>
        <v>20500</v>
      </c>
      <c r="AM1530" s="31">
        <f t="shared" si="866"/>
        <v>100000</v>
      </c>
      <c r="AN1530" s="31">
        <f t="shared" si="867"/>
        <v>257500</v>
      </c>
      <c r="AO1530" s="31">
        <f t="shared" si="868"/>
        <v>0</v>
      </c>
      <c r="AP1530" s="31">
        <f t="shared" si="869"/>
        <v>0</v>
      </c>
      <c r="AQ1530" s="31">
        <f t="shared" si="870"/>
        <v>0</v>
      </c>
      <c r="AR1530" s="31">
        <f t="shared" si="871"/>
        <v>0</v>
      </c>
      <c r="AS1530" s="32">
        <f t="shared" si="872"/>
        <v>0</v>
      </c>
      <c r="AT1530" s="33">
        <f t="shared" si="873"/>
        <v>20500</v>
      </c>
      <c r="AU1530" s="33">
        <f t="shared" si="874"/>
        <v>100000</v>
      </c>
      <c r="AV1530" s="33">
        <v>258028</v>
      </c>
      <c r="AW1530" s="33">
        <f t="shared" si="875"/>
        <v>0</v>
      </c>
      <c r="AX1530" s="33">
        <f t="shared" si="876"/>
        <v>0</v>
      </c>
      <c r="AY1530" s="34">
        <f t="shared" si="877"/>
        <v>46484.60828</v>
      </c>
    </row>
    <row r="1531" spans="1:51" ht="15" customHeight="1" x14ac:dyDescent="0.3">
      <c r="A1531" s="166" t="s">
        <v>2736</v>
      </c>
      <c r="B1531" s="99">
        <v>10828.24</v>
      </c>
      <c r="C1531" s="99">
        <v>2754.01</v>
      </c>
      <c r="D1531" s="99">
        <v>36292.6</v>
      </c>
      <c r="E1531" s="99">
        <v>26521.53</v>
      </c>
      <c r="F1531" s="141">
        <v>92000</v>
      </c>
      <c r="G1531" s="142">
        <v>0</v>
      </c>
      <c r="H1531" s="182">
        <v>46262</v>
      </c>
      <c r="I1531" s="182">
        <v>46320</v>
      </c>
      <c r="J1531" s="166">
        <v>3.3</v>
      </c>
      <c r="K1531" s="166">
        <v>0.1</v>
      </c>
      <c r="L1531" s="167" t="s">
        <v>1207</v>
      </c>
      <c r="M1531" s="168" t="s">
        <v>1203</v>
      </c>
      <c r="N1531" s="169">
        <v>0.04</v>
      </c>
      <c r="O1531" s="21">
        <f t="shared" si="842"/>
        <v>3.1999999999999997</v>
      </c>
      <c r="P1531" s="21" t="str">
        <f t="shared" si="843"/>
        <v>N</v>
      </c>
      <c r="Q1531" s="22">
        <f t="shared" si="844"/>
        <v>13582.25</v>
      </c>
      <c r="R1531" s="8" t="str">
        <f t="shared" si="845"/>
        <v>N</v>
      </c>
      <c r="S1531" s="23">
        <f t="shared" si="846"/>
        <v>4.2666666666666666</v>
      </c>
      <c r="T1531" s="24">
        <f t="shared" si="847"/>
        <v>50000</v>
      </c>
      <c r="U1531" s="24">
        <f t="shared" si="848"/>
        <v>200000</v>
      </c>
      <c r="V1531" s="24">
        <f t="shared" si="849"/>
        <v>257500</v>
      </c>
      <c r="W1531" s="24">
        <f t="shared" si="850"/>
        <v>10594.155000000001</v>
      </c>
      <c r="X1531" s="24">
        <f t="shared" si="851"/>
        <v>0</v>
      </c>
      <c r="Y1531" s="24">
        <f t="shared" si="852"/>
        <v>10594.155000000001</v>
      </c>
      <c r="Z1531" s="24">
        <f t="shared" si="853"/>
        <v>3531.3850000000002</v>
      </c>
      <c r="AA1531" s="25" t="str">
        <f t="shared" si="854"/>
        <v>N</v>
      </c>
      <c r="AB1531" s="26">
        <f t="shared" si="855"/>
        <v>3.2666666666666666</v>
      </c>
      <c r="AC1531" s="27">
        <f t="shared" si="856"/>
        <v>50000</v>
      </c>
      <c r="AD1531" s="28">
        <f t="shared" si="857"/>
        <v>200000</v>
      </c>
      <c r="AE1531" s="28">
        <f t="shared" si="858"/>
        <v>257500</v>
      </c>
      <c r="AF1531" s="28">
        <f t="shared" si="859"/>
        <v>11017.921200000001</v>
      </c>
      <c r="AG1531" s="28">
        <f t="shared" si="860"/>
        <v>0</v>
      </c>
      <c r="AH1531" s="28">
        <f t="shared" si="861"/>
        <v>11017.921200000001</v>
      </c>
      <c r="AI1531" s="28">
        <f t="shared" si="862"/>
        <v>3672.6404000000002</v>
      </c>
      <c r="AJ1531" s="29" t="str">
        <f t="shared" si="863"/>
        <v>N</v>
      </c>
      <c r="AK1531" s="30">
        <f t="shared" si="864"/>
        <v>2.2666666666666666</v>
      </c>
      <c r="AL1531" s="31">
        <f t="shared" si="865"/>
        <v>50000</v>
      </c>
      <c r="AM1531" s="31">
        <f t="shared" si="866"/>
        <v>200000</v>
      </c>
      <c r="AN1531" s="31">
        <f t="shared" si="867"/>
        <v>257500</v>
      </c>
      <c r="AO1531" s="31">
        <f t="shared" si="868"/>
        <v>11458.638048000001</v>
      </c>
      <c r="AP1531" s="31">
        <f t="shared" si="869"/>
        <v>0</v>
      </c>
      <c r="AQ1531" s="31">
        <f t="shared" si="870"/>
        <v>11458.638048000001</v>
      </c>
      <c r="AR1531" s="31">
        <f t="shared" si="871"/>
        <v>3819.5460160000002</v>
      </c>
      <c r="AS1531" s="32">
        <f t="shared" si="872"/>
        <v>1.2666666666666666</v>
      </c>
      <c r="AT1531" s="33">
        <f t="shared" si="873"/>
        <v>50000</v>
      </c>
      <c r="AU1531" s="33">
        <f t="shared" si="874"/>
        <v>200000</v>
      </c>
      <c r="AV1531" s="33">
        <v>258029</v>
      </c>
      <c r="AW1531" s="33">
        <f t="shared" si="875"/>
        <v>11916.983569920001</v>
      </c>
      <c r="AX1531" s="33">
        <f t="shared" si="876"/>
        <v>3972.3278566400004</v>
      </c>
      <c r="AY1531" s="34">
        <f t="shared" si="877"/>
        <v>14995.899272640001</v>
      </c>
    </row>
    <row r="1532" spans="1:51" ht="15" customHeight="1" x14ac:dyDescent="0.3">
      <c r="A1532" s="166" t="s">
        <v>2737</v>
      </c>
      <c r="B1532" s="99">
        <v>16647.16</v>
      </c>
      <c r="C1532" s="99">
        <v>27139.14</v>
      </c>
      <c r="D1532" s="99">
        <v>61852.27</v>
      </c>
      <c r="E1532" s="99">
        <v>47893.22</v>
      </c>
      <c r="F1532" s="141">
        <v>100000</v>
      </c>
      <c r="G1532" s="142">
        <v>26667</v>
      </c>
      <c r="H1532" s="182">
        <v>46393</v>
      </c>
      <c r="I1532" s="182">
        <v>46410</v>
      </c>
      <c r="J1532" s="166">
        <v>3.5</v>
      </c>
      <c r="K1532" s="166">
        <v>0.5</v>
      </c>
      <c r="L1532" s="167" t="s">
        <v>1207</v>
      </c>
      <c r="M1532" s="168" t="s">
        <v>1205</v>
      </c>
      <c r="N1532" s="169">
        <v>1.6E-2</v>
      </c>
      <c r="O1532" s="21">
        <f t="shared" si="842"/>
        <v>3</v>
      </c>
      <c r="P1532" s="21" t="str">
        <f t="shared" si="843"/>
        <v>N</v>
      </c>
      <c r="Q1532" s="22">
        <f t="shared" si="844"/>
        <v>43786.3</v>
      </c>
      <c r="R1532" s="8" t="str">
        <f t="shared" si="845"/>
        <v>N</v>
      </c>
      <c r="S1532" s="23">
        <f t="shared" si="846"/>
        <v>3</v>
      </c>
      <c r="T1532" s="24">
        <f t="shared" si="847"/>
        <v>50000</v>
      </c>
      <c r="U1532" s="24">
        <f t="shared" si="848"/>
        <v>200000</v>
      </c>
      <c r="V1532" s="24">
        <f t="shared" si="849"/>
        <v>257500</v>
      </c>
      <c r="W1532" s="24">
        <f t="shared" si="850"/>
        <v>44486.880800000006</v>
      </c>
      <c r="X1532" s="24">
        <f t="shared" si="851"/>
        <v>0</v>
      </c>
      <c r="Y1532" s="24">
        <f t="shared" si="852"/>
        <v>44486.880800000006</v>
      </c>
      <c r="Z1532" s="24">
        <f t="shared" si="853"/>
        <v>0</v>
      </c>
      <c r="AA1532" s="25" t="str">
        <f t="shared" si="854"/>
        <v>N</v>
      </c>
      <c r="AB1532" s="26">
        <f t="shared" si="855"/>
        <v>2</v>
      </c>
      <c r="AC1532" s="27">
        <f t="shared" si="856"/>
        <v>50000</v>
      </c>
      <c r="AD1532" s="28">
        <f t="shared" si="857"/>
        <v>200000</v>
      </c>
      <c r="AE1532" s="28">
        <f t="shared" si="858"/>
        <v>257500</v>
      </c>
      <c r="AF1532" s="28">
        <f t="shared" si="859"/>
        <v>45198.670892800008</v>
      </c>
      <c r="AG1532" s="28">
        <f t="shared" si="860"/>
        <v>0</v>
      </c>
      <c r="AH1532" s="28">
        <f t="shared" si="861"/>
        <v>45198.670892800008</v>
      </c>
      <c r="AI1532" s="28">
        <f t="shared" si="862"/>
        <v>0</v>
      </c>
      <c r="AJ1532" s="29" t="str">
        <f t="shared" si="863"/>
        <v>N</v>
      </c>
      <c r="AK1532" s="30">
        <f t="shared" si="864"/>
        <v>1</v>
      </c>
      <c r="AL1532" s="31">
        <f t="shared" si="865"/>
        <v>50000</v>
      </c>
      <c r="AM1532" s="31">
        <f t="shared" si="866"/>
        <v>200000</v>
      </c>
      <c r="AN1532" s="31">
        <f t="shared" si="867"/>
        <v>257500</v>
      </c>
      <c r="AO1532" s="31">
        <f t="shared" si="868"/>
        <v>45921.849627084812</v>
      </c>
      <c r="AP1532" s="31">
        <f t="shared" si="869"/>
        <v>0</v>
      </c>
      <c r="AQ1532" s="31">
        <f t="shared" si="870"/>
        <v>45921.849627084812</v>
      </c>
      <c r="AR1532" s="31">
        <f t="shared" si="871"/>
        <v>0</v>
      </c>
      <c r="AS1532" s="32">
        <f t="shared" si="872"/>
        <v>0</v>
      </c>
      <c r="AT1532" s="33">
        <f t="shared" si="873"/>
        <v>50000</v>
      </c>
      <c r="AU1532" s="33">
        <f t="shared" si="874"/>
        <v>200000</v>
      </c>
      <c r="AV1532" s="33">
        <v>258030</v>
      </c>
      <c r="AW1532" s="33">
        <f t="shared" si="875"/>
        <v>0</v>
      </c>
      <c r="AX1532" s="33">
        <f t="shared" si="876"/>
        <v>0</v>
      </c>
      <c r="AY1532" s="34">
        <f t="shared" si="877"/>
        <v>0</v>
      </c>
    </row>
    <row r="1533" spans="1:51" ht="15" customHeight="1" x14ac:dyDescent="0.3">
      <c r="A1533" s="166" t="s">
        <v>2738</v>
      </c>
      <c r="B1533" s="99">
        <v>15561.34</v>
      </c>
      <c r="C1533" s="99">
        <v>18650.55</v>
      </c>
      <c r="D1533" s="99">
        <v>105105.86</v>
      </c>
      <c r="E1533" s="99">
        <v>94828.38</v>
      </c>
      <c r="F1533" s="143">
        <v>129000</v>
      </c>
      <c r="G1533" s="142">
        <v>0</v>
      </c>
      <c r="H1533" s="182">
        <v>46557</v>
      </c>
      <c r="I1533" s="182">
        <v>46608</v>
      </c>
      <c r="J1533" s="166">
        <v>2</v>
      </c>
      <c r="K1533" s="166">
        <v>1.7</v>
      </c>
      <c r="L1533" s="167" t="s">
        <v>1207</v>
      </c>
      <c r="M1533" s="168" t="s">
        <v>1204</v>
      </c>
      <c r="N1533" s="169">
        <v>0.03</v>
      </c>
      <c r="O1533" s="21">
        <f t="shared" si="842"/>
        <v>0.30000000000000004</v>
      </c>
      <c r="P1533" s="21" t="str">
        <f t="shared" si="843"/>
        <v>N</v>
      </c>
      <c r="Q1533" s="22">
        <f t="shared" si="844"/>
        <v>34211.89</v>
      </c>
      <c r="R1533" s="8" t="str">
        <f t="shared" si="845"/>
        <v>N</v>
      </c>
      <c r="S1533" s="23">
        <f t="shared" si="846"/>
        <v>0.60000000000000009</v>
      </c>
      <c r="T1533" s="24">
        <f t="shared" si="847"/>
        <v>50000</v>
      </c>
      <c r="U1533" s="24">
        <f t="shared" si="848"/>
        <v>200000</v>
      </c>
      <c r="V1533" s="24">
        <f t="shared" si="849"/>
        <v>257500</v>
      </c>
      <c r="W1533" s="24">
        <f t="shared" si="850"/>
        <v>17619.123350000002</v>
      </c>
      <c r="X1533" s="24">
        <f t="shared" si="851"/>
        <v>0</v>
      </c>
      <c r="Y1533" s="24">
        <f t="shared" si="852"/>
        <v>17619.123350000002</v>
      </c>
      <c r="Z1533" s="24">
        <f t="shared" si="853"/>
        <v>17619.123350000002</v>
      </c>
      <c r="AA1533" s="25" t="str">
        <f t="shared" si="854"/>
        <v>N</v>
      </c>
      <c r="AB1533" s="26">
        <f t="shared" si="855"/>
        <v>0</v>
      </c>
      <c r="AC1533" s="27">
        <f t="shared" si="856"/>
        <v>50000</v>
      </c>
      <c r="AD1533" s="28">
        <f t="shared" si="857"/>
        <v>200000</v>
      </c>
      <c r="AE1533" s="28">
        <f t="shared" si="858"/>
        <v>257500</v>
      </c>
      <c r="AF1533" s="28">
        <f t="shared" si="859"/>
        <v>0</v>
      </c>
      <c r="AG1533" s="28">
        <f t="shared" si="860"/>
        <v>0</v>
      </c>
      <c r="AH1533" s="28">
        <f t="shared" si="861"/>
        <v>0</v>
      </c>
      <c r="AI1533" s="28">
        <f t="shared" si="862"/>
        <v>0</v>
      </c>
      <c r="AJ1533" s="29" t="str">
        <f t="shared" si="863"/>
        <v>N</v>
      </c>
      <c r="AK1533" s="30">
        <f t="shared" si="864"/>
        <v>0</v>
      </c>
      <c r="AL1533" s="31">
        <f t="shared" si="865"/>
        <v>50000</v>
      </c>
      <c r="AM1533" s="31">
        <f t="shared" si="866"/>
        <v>200000</v>
      </c>
      <c r="AN1533" s="31">
        <f t="shared" si="867"/>
        <v>257500</v>
      </c>
      <c r="AO1533" s="31">
        <f t="shared" si="868"/>
        <v>0</v>
      </c>
      <c r="AP1533" s="31">
        <f t="shared" si="869"/>
        <v>0</v>
      </c>
      <c r="AQ1533" s="31">
        <f t="shared" si="870"/>
        <v>0</v>
      </c>
      <c r="AR1533" s="31">
        <f t="shared" si="871"/>
        <v>0</v>
      </c>
      <c r="AS1533" s="32">
        <f t="shared" si="872"/>
        <v>0</v>
      </c>
      <c r="AT1533" s="33">
        <f t="shared" si="873"/>
        <v>50000</v>
      </c>
      <c r="AU1533" s="33">
        <f t="shared" si="874"/>
        <v>200000</v>
      </c>
      <c r="AV1533" s="33">
        <v>258031</v>
      </c>
      <c r="AW1533" s="33">
        <f t="shared" si="875"/>
        <v>0</v>
      </c>
      <c r="AX1533" s="33">
        <f t="shared" si="876"/>
        <v>0</v>
      </c>
      <c r="AY1533" s="34">
        <f t="shared" si="877"/>
        <v>17619.123350000002</v>
      </c>
    </row>
    <row r="1534" spans="1:51" ht="15" customHeight="1" x14ac:dyDescent="0.3">
      <c r="A1534" s="166" t="s">
        <v>2739</v>
      </c>
      <c r="B1534" s="99">
        <v>13853.85</v>
      </c>
      <c r="C1534" s="99">
        <v>20106.98</v>
      </c>
      <c r="D1534" s="99">
        <v>93938.81</v>
      </c>
      <c r="E1534" s="99">
        <v>92649.74</v>
      </c>
      <c r="F1534" s="143">
        <v>77000</v>
      </c>
      <c r="G1534" s="142">
        <v>12500</v>
      </c>
      <c r="H1534" s="182">
        <v>46506</v>
      </c>
      <c r="I1534" s="182">
        <v>46589</v>
      </c>
      <c r="J1534" s="166">
        <v>4.5</v>
      </c>
      <c r="K1534" s="166">
        <v>2.5</v>
      </c>
      <c r="L1534" s="167" t="s">
        <v>1207</v>
      </c>
      <c r="M1534" s="168" t="s">
        <v>1205</v>
      </c>
      <c r="N1534" s="169">
        <v>3.3000000000000002E-2</v>
      </c>
      <c r="O1534" s="21">
        <f t="shared" si="842"/>
        <v>2</v>
      </c>
      <c r="P1534" s="21" t="str">
        <f t="shared" si="843"/>
        <v>N</v>
      </c>
      <c r="Q1534" s="22">
        <f t="shared" si="844"/>
        <v>33960.83</v>
      </c>
      <c r="R1534" s="8" t="str">
        <f t="shared" si="845"/>
        <v>N</v>
      </c>
      <c r="S1534" s="23">
        <f t="shared" si="846"/>
        <v>2</v>
      </c>
      <c r="T1534" s="24">
        <f t="shared" si="847"/>
        <v>50000</v>
      </c>
      <c r="U1534" s="24">
        <f t="shared" si="848"/>
        <v>200000</v>
      </c>
      <c r="V1534" s="24">
        <f t="shared" si="849"/>
        <v>257500</v>
      </c>
      <c r="W1534" s="24">
        <f t="shared" si="850"/>
        <v>35081.537389999998</v>
      </c>
      <c r="X1534" s="24">
        <f t="shared" si="851"/>
        <v>0</v>
      </c>
      <c r="Y1534" s="24">
        <f t="shared" si="852"/>
        <v>35081.537389999998</v>
      </c>
      <c r="Z1534" s="24">
        <f t="shared" si="853"/>
        <v>0</v>
      </c>
      <c r="AA1534" s="25" t="str">
        <f t="shared" si="854"/>
        <v>N</v>
      </c>
      <c r="AB1534" s="26">
        <f t="shared" si="855"/>
        <v>1</v>
      </c>
      <c r="AC1534" s="27">
        <f t="shared" si="856"/>
        <v>50000</v>
      </c>
      <c r="AD1534" s="28">
        <f t="shared" si="857"/>
        <v>200000</v>
      </c>
      <c r="AE1534" s="28">
        <f t="shared" si="858"/>
        <v>257500</v>
      </c>
      <c r="AF1534" s="28">
        <f t="shared" si="859"/>
        <v>36239.228123869994</v>
      </c>
      <c r="AG1534" s="28">
        <f t="shared" si="860"/>
        <v>0</v>
      </c>
      <c r="AH1534" s="28">
        <f t="shared" si="861"/>
        <v>36239.228123869994</v>
      </c>
      <c r="AI1534" s="28">
        <f t="shared" si="862"/>
        <v>0</v>
      </c>
      <c r="AJ1534" s="29" t="str">
        <f t="shared" si="863"/>
        <v>N</v>
      </c>
      <c r="AK1534" s="30">
        <f t="shared" si="864"/>
        <v>0</v>
      </c>
      <c r="AL1534" s="31">
        <f t="shared" si="865"/>
        <v>50000</v>
      </c>
      <c r="AM1534" s="31">
        <f t="shared" si="866"/>
        <v>200000</v>
      </c>
      <c r="AN1534" s="31">
        <f t="shared" si="867"/>
        <v>257500</v>
      </c>
      <c r="AO1534" s="31">
        <f t="shared" si="868"/>
        <v>0</v>
      </c>
      <c r="AP1534" s="31">
        <f t="shared" si="869"/>
        <v>0</v>
      </c>
      <c r="AQ1534" s="31">
        <f t="shared" si="870"/>
        <v>0</v>
      </c>
      <c r="AR1534" s="31">
        <f t="shared" si="871"/>
        <v>0</v>
      </c>
      <c r="AS1534" s="32">
        <f t="shared" si="872"/>
        <v>0</v>
      </c>
      <c r="AT1534" s="33">
        <f t="shared" si="873"/>
        <v>50000</v>
      </c>
      <c r="AU1534" s="33">
        <f t="shared" si="874"/>
        <v>200000</v>
      </c>
      <c r="AV1534" s="33">
        <v>258032</v>
      </c>
      <c r="AW1534" s="33">
        <f t="shared" si="875"/>
        <v>0</v>
      </c>
      <c r="AX1534" s="33">
        <f t="shared" si="876"/>
        <v>0</v>
      </c>
      <c r="AY1534" s="34">
        <f t="shared" si="877"/>
        <v>0</v>
      </c>
    </row>
    <row r="1535" spans="1:51" ht="15" customHeight="1" x14ac:dyDescent="0.3">
      <c r="A1535" s="166" t="s">
        <v>2740</v>
      </c>
      <c r="B1535" s="99">
        <v>13180</v>
      </c>
      <c r="C1535" s="99">
        <v>5499.73</v>
      </c>
      <c r="D1535" s="99">
        <v>90047.98</v>
      </c>
      <c r="E1535" s="99">
        <v>85520.62</v>
      </c>
      <c r="F1535" s="143">
        <v>150000</v>
      </c>
      <c r="G1535" s="142">
        <v>0</v>
      </c>
      <c r="H1535" s="182">
        <v>46507</v>
      </c>
      <c r="I1535" s="182">
        <v>46545</v>
      </c>
      <c r="J1535" s="166">
        <v>4.5</v>
      </c>
      <c r="K1535" s="166">
        <v>0.9</v>
      </c>
      <c r="L1535" s="167" t="s">
        <v>1206</v>
      </c>
      <c r="M1535" s="168" t="s">
        <v>1203</v>
      </c>
      <c r="N1535" s="169">
        <v>5.0000000000000001E-3</v>
      </c>
      <c r="O1535" s="21">
        <f t="shared" si="842"/>
        <v>3.6</v>
      </c>
      <c r="P1535" s="21" t="str">
        <f t="shared" si="843"/>
        <v>N</v>
      </c>
      <c r="Q1535" s="22">
        <f t="shared" si="844"/>
        <v>18679.73</v>
      </c>
      <c r="R1535" s="8" t="str">
        <f t="shared" si="845"/>
        <v>N</v>
      </c>
      <c r="S1535" s="23">
        <f t="shared" si="846"/>
        <v>4.8</v>
      </c>
      <c r="T1535" s="24">
        <f t="shared" si="847"/>
        <v>20500</v>
      </c>
      <c r="U1535" s="24">
        <f t="shared" si="848"/>
        <v>100000</v>
      </c>
      <c r="V1535" s="24">
        <f t="shared" si="849"/>
        <v>257500</v>
      </c>
      <c r="W1535" s="24">
        <f t="shared" si="850"/>
        <v>7464.0150000000031</v>
      </c>
      <c r="X1535" s="24">
        <f t="shared" si="851"/>
        <v>0</v>
      </c>
      <c r="Y1535" s="24">
        <f t="shared" si="852"/>
        <v>7464.0150000000031</v>
      </c>
      <c r="Z1535" s="24">
        <f t="shared" si="853"/>
        <v>11309.113649999996</v>
      </c>
      <c r="AA1535" s="25" t="str">
        <f t="shared" si="854"/>
        <v>N</v>
      </c>
      <c r="AB1535" s="26">
        <f t="shared" si="855"/>
        <v>3.8</v>
      </c>
      <c r="AC1535" s="27">
        <f t="shared" si="856"/>
        <v>20500</v>
      </c>
      <c r="AD1535" s="28">
        <f t="shared" si="857"/>
        <v>100000</v>
      </c>
      <c r="AE1535" s="28">
        <f t="shared" si="858"/>
        <v>257500</v>
      </c>
      <c r="AF1535" s="28">
        <f t="shared" si="859"/>
        <v>1866.0037500000008</v>
      </c>
      <c r="AG1535" s="28">
        <f t="shared" si="860"/>
        <v>0</v>
      </c>
      <c r="AH1535" s="28">
        <f t="shared" si="861"/>
        <v>1866.0037500000008</v>
      </c>
      <c r="AI1535" s="28">
        <f t="shared" si="862"/>
        <v>17000.990543249998</v>
      </c>
      <c r="AJ1535" s="29" t="str">
        <f t="shared" si="863"/>
        <v>N</v>
      </c>
      <c r="AK1535" s="30">
        <f t="shared" si="864"/>
        <v>2.8</v>
      </c>
      <c r="AL1535" s="31">
        <f t="shared" si="865"/>
        <v>20500</v>
      </c>
      <c r="AM1535" s="31">
        <f t="shared" si="866"/>
        <v>100000</v>
      </c>
      <c r="AN1535" s="31">
        <f t="shared" si="867"/>
        <v>257500</v>
      </c>
      <c r="AO1535" s="31">
        <f t="shared" si="868"/>
        <v>1439.7778125000004</v>
      </c>
      <c r="AP1535" s="31">
        <f t="shared" si="869"/>
        <v>0</v>
      </c>
      <c r="AQ1535" s="31">
        <f t="shared" si="870"/>
        <v>1439.7778125000004</v>
      </c>
      <c r="AR1535" s="31">
        <f t="shared" si="871"/>
        <v>17521.551452216245</v>
      </c>
      <c r="AS1535" s="32">
        <f t="shared" si="872"/>
        <v>1.7999999999999998</v>
      </c>
      <c r="AT1535" s="33">
        <f t="shared" si="873"/>
        <v>20500</v>
      </c>
      <c r="AU1535" s="33">
        <f t="shared" si="874"/>
        <v>100000</v>
      </c>
      <c r="AV1535" s="33">
        <v>258033</v>
      </c>
      <c r="AW1535" s="33">
        <f t="shared" si="875"/>
        <v>0</v>
      </c>
      <c r="AX1535" s="33">
        <f t="shared" si="876"/>
        <v>19056.135911039826</v>
      </c>
      <c r="AY1535" s="34">
        <f t="shared" si="877"/>
        <v>64887.791556506061</v>
      </c>
    </row>
    <row r="1536" spans="1:51" ht="15" customHeight="1" x14ac:dyDescent="0.3">
      <c r="A1536" s="166" t="s">
        <v>2741</v>
      </c>
      <c r="B1536" s="99">
        <v>17823.509999999998</v>
      </c>
      <c r="C1536" s="99">
        <v>9024.26</v>
      </c>
      <c r="D1536" s="99">
        <v>85705.37</v>
      </c>
      <c r="E1536" s="99">
        <v>81511.47</v>
      </c>
      <c r="F1536" s="143">
        <v>66000</v>
      </c>
      <c r="G1536" s="142">
        <v>12500</v>
      </c>
      <c r="H1536" s="182">
        <v>46499</v>
      </c>
      <c r="I1536" s="182">
        <v>46586</v>
      </c>
      <c r="J1536" s="166">
        <v>2.4</v>
      </c>
      <c r="K1536" s="166">
        <v>1.8</v>
      </c>
      <c r="L1536" s="167" t="s">
        <v>1206</v>
      </c>
      <c r="M1536" s="168" t="s">
        <v>1204</v>
      </c>
      <c r="N1536" s="169">
        <v>2E-3</v>
      </c>
      <c r="O1536" s="21">
        <f t="shared" si="842"/>
        <v>0.59999999999999987</v>
      </c>
      <c r="P1536" s="21" t="str">
        <f t="shared" si="843"/>
        <v>N</v>
      </c>
      <c r="Q1536" s="22">
        <f t="shared" si="844"/>
        <v>26847.769999999997</v>
      </c>
      <c r="R1536" s="8" t="str">
        <f t="shared" si="845"/>
        <v>N</v>
      </c>
      <c r="S1536" s="23">
        <f t="shared" si="846"/>
        <v>1.1999999999999997</v>
      </c>
      <c r="T1536" s="24">
        <f t="shared" si="847"/>
        <v>20500</v>
      </c>
      <c r="U1536" s="24">
        <f t="shared" si="848"/>
        <v>100000</v>
      </c>
      <c r="V1536" s="24">
        <f t="shared" si="849"/>
        <v>257500</v>
      </c>
      <c r="W1536" s="24">
        <f t="shared" si="850"/>
        <v>7147.3150000000023</v>
      </c>
      <c r="X1536" s="24">
        <f t="shared" si="851"/>
        <v>0</v>
      </c>
      <c r="Y1536" s="24">
        <f t="shared" si="852"/>
        <v>7147.3150000000023</v>
      </c>
      <c r="Z1536" s="24">
        <f t="shared" si="853"/>
        <v>19754.150539999995</v>
      </c>
      <c r="AA1536" s="25" t="str">
        <f t="shared" si="854"/>
        <v>N</v>
      </c>
      <c r="AB1536" s="26">
        <f t="shared" si="855"/>
        <v>0.19999999999999973</v>
      </c>
      <c r="AC1536" s="27">
        <f t="shared" si="856"/>
        <v>20500</v>
      </c>
      <c r="AD1536" s="28">
        <f t="shared" si="857"/>
        <v>100000</v>
      </c>
      <c r="AE1536" s="28">
        <f t="shared" si="858"/>
        <v>257500</v>
      </c>
      <c r="AF1536" s="28">
        <f t="shared" si="859"/>
        <v>3573.6575000000012</v>
      </c>
      <c r="AG1536" s="28">
        <f t="shared" si="860"/>
        <v>0</v>
      </c>
      <c r="AH1536" s="28">
        <f t="shared" si="861"/>
        <v>3573.6575000000012</v>
      </c>
      <c r="AI1536" s="28">
        <f t="shared" si="862"/>
        <v>23381.610971079997</v>
      </c>
      <c r="AJ1536" s="29" t="str">
        <f t="shared" si="863"/>
        <v>N</v>
      </c>
      <c r="AK1536" s="30">
        <f t="shared" si="864"/>
        <v>0</v>
      </c>
      <c r="AL1536" s="31">
        <f t="shared" si="865"/>
        <v>20500</v>
      </c>
      <c r="AM1536" s="31">
        <f t="shared" si="866"/>
        <v>100000</v>
      </c>
      <c r="AN1536" s="31">
        <f t="shared" si="867"/>
        <v>257500</v>
      </c>
      <c r="AO1536" s="31">
        <f t="shared" si="868"/>
        <v>0</v>
      </c>
      <c r="AP1536" s="31">
        <f t="shared" si="869"/>
        <v>0</v>
      </c>
      <c r="AQ1536" s="31">
        <f t="shared" si="870"/>
        <v>0</v>
      </c>
      <c r="AR1536" s="31">
        <f t="shared" si="871"/>
        <v>0</v>
      </c>
      <c r="AS1536" s="32">
        <f t="shared" si="872"/>
        <v>0</v>
      </c>
      <c r="AT1536" s="33">
        <f t="shared" si="873"/>
        <v>20500</v>
      </c>
      <c r="AU1536" s="33">
        <f t="shared" si="874"/>
        <v>100000</v>
      </c>
      <c r="AV1536" s="33">
        <v>258034</v>
      </c>
      <c r="AW1536" s="33">
        <f t="shared" si="875"/>
        <v>0</v>
      </c>
      <c r="AX1536" s="33">
        <f t="shared" si="876"/>
        <v>0</v>
      </c>
      <c r="AY1536" s="34">
        <f t="shared" si="877"/>
        <v>43135.761511079996</v>
      </c>
    </row>
    <row r="1537" spans="1:51" ht="15" customHeight="1" x14ac:dyDescent="0.3">
      <c r="A1537" s="166" t="s">
        <v>2742</v>
      </c>
      <c r="B1537" s="99">
        <v>7007.24</v>
      </c>
      <c r="C1537" s="99">
        <v>20765.18</v>
      </c>
      <c r="D1537" s="99">
        <v>79886.81</v>
      </c>
      <c r="E1537" s="99">
        <v>78519.570000000007</v>
      </c>
      <c r="F1537" s="143">
        <v>90000</v>
      </c>
      <c r="G1537" s="142">
        <v>0</v>
      </c>
      <c r="H1537" s="182">
        <v>46346</v>
      </c>
      <c r="I1537" s="182">
        <v>46428</v>
      </c>
      <c r="J1537" s="166">
        <v>5</v>
      </c>
      <c r="K1537" s="166">
        <v>2.6</v>
      </c>
      <c r="L1537" s="167" t="s">
        <v>1206</v>
      </c>
      <c r="M1537" s="168" t="s">
        <v>1204</v>
      </c>
      <c r="N1537" s="169">
        <v>0</v>
      </c>
      <c r="O1537" s="21">
        <f t="shared" si="842"/>
        <v>2.4</v>
      </c>
      <c r="P1537" s="21" t="str">
        <f t="shared" si="843"/>
        <v>N</v>
      </c>
      <c r="Q1537" s="22">
        <f t="shared" si="844"/>
        <v>27772.42</v>
      </c>
      <c r="R1537" s="8" t="str">
        <f t="shared" si="845"/>
        <v>N</v>
      </c>
      <c r="S1537" s="23">
        <f t="shared" si="846"/>
        <v>4.8</v>
      </c>
      <c r="T1537" s="24">
        <f t="shared" si="847"/>
        <v>20500</v>
      </c>
      <c r="U1537" s="24">
        <f t="shared" si="848"/>
        <v>100000</v>
      </c>
      <c r="V1537" s="24">
        <f t="shared" si="849"/>
        <v>257500</v>
      </c>
      <c r="W1537" s="24">
        <f t="shared" si="850"/>
        <v>10056.595000000001</v>
      </c>
      <c r="X1537" s="24">
        <f t="shared" si="851"/>
        <v>0</v>
      </c>
      <c r="Y1537" s="24">
        <f t="shared" si="852"/>
        <v>10056.595000000001</v>
      </c>
      <c r="Z1537" s="24">
        <f t="shared" si="853"/>
        <v>17715.824999999997</v>
      </c>
      <c r="AA1537" s="25" t="str">
        <f t="shared" si="854"/>
        <v>N</v>
      </c>
      <c r="AB1537" s="26">
        <f t="shared" si="855"/>
        <v>3.8</v>
      </c>
      <c r="AC1537" s="27">
        <f t="shared" si="856"/>
        <v>20500</v>
      </c>
      <c r="AD1537" s="28">
        <f t="shared" si="857"/>
        <v>100000</v>
      </c>
      <c r="AE1537" s="28">
        <f t="shared" si="858"/>
        <v>257500</v>
      </c>
      <c r="AF1537" s="28">
        <f t="shared" si="859"/>
        <v>5028.2975000000006</v>
      </c>
      <c r="AG1537" s="28">
        <f t="shared" si="860"/>
        <v>0</v>
      </c>
      <c r="AH1537" s="28">
        <f t="shared" si="861"/>
        <v>5028.2975000000006</v>
      </c>
      <c r="AI1537" s="28">
        <f t="shared" si="862"/>
        <v>22744.122499999998</v>
      </c>
      <c r="AJ1537" s="29" t="str">
        <f t="shared" si="863"/>
        <v>N</v>
      </c>
      <c r="AK1537" s="30">
        <f t="shared" si="864"/>
        <v>2.8</v>
      </c>
      <c r="AL1537" s="31">
        <f t="shared" si="865"/>
        <v>20500</v>
      </c>
      <c r="AM1537" s="31">
        <f t="shared" si="866"/>
        <v>100000</v>
      </c>
      <c r="AN1537" s="31">
        <f t="shared" si="867"/>
        <v>257500</v>
      </c>
      <c r="AO1537" s="31">
        <f t="shared" si="868"/>
        <v>0</v>
      </c>
      <c r="AP1537" s="31">
        <f t="shared" si="869"/>
        <v>0</v>
      </c>
      <c r="AQ1537" s="31">
        <f t="shared" si="870"/>
        <v>0</v>
      </c>
      <c r="AR1537" s="31">
        <f t="shared" si="871"/>
        <v>27772.42</v>
      </c>
      <c r="AS1537" s="32">
        <f t="shared" si="872"/>
        <v>1.7999999999999998</v>
      </c>
      <c r="AT1537" s="33">
        <f t="shared" si="873"/>
        <v>20500</v>
      </c>
      <c r="AU1537" s="33">
        <f t="shared" si="874"/>
        <v>100000</v>
      </c>
      <c r="AV1537" s="33">
        <v>258035</v>
      </c>
      <c r="AW1537" s="33">
        <f t="shared" si="875"/>
        <v>2514.1487500000003</v>
      </c>
      <c r="AX1537" s="33">
        <f t="shared" si="876"/>
        <v>25258.271249999998</v>
      </c>
      <c r="AY1537" s="34">
        <f t="shared" si="877"/>
        <v>93490.638749999984</v>
      </c>
    </row>
    <row r="1538" spans="1:51" ht="15" customHeight="1" x14ac:dyDescent="0.3">
      <c r="A1538" s="166" t="s">
        <v>2743</v>
      </c>
      <c r="B1538" s="99">
        <v>14360.46</v>
      </c>
      <c r="C1538" s="99">
        <v>26939.06</v>
      </c>
      <c r="D1538" s="99">
        <v>107440.4</v>
      </c>
      <c r="E1538" s="99">
        <v>98775.47</v>
      </c>
      <c r="F1538" s="143">
        <v>90000</v>
      </c>
      <c r="G1538" s="142">
        <v>12500</v>
      </c>
      <c r="H1538" s="182">
        <v>46363</v>
      </c>
      <c r="I1538" s="182">
        <v>46414</v>
      </c>
      <c r="J1538" s="166">
        <v>3.9</v>
      </c>
      <c r="K1538" s="166">
        <v>0.1</v>
      </c>
      <c r="L1538" s="167" t="s">
        <v>1206</v>
      </c>
      <c r="M1538" s="168" t="s">
        <v>1204</v>
      </c>
      <c r="N1538" s="169">
        <v>0.04</v>
      </c>
      <c r="O1538" s="21">
        <f t="shared" si="842"/>
        <v>3.8</v>
      </c>
      <c r="P1538" s="21" t="str">
        <f t="shared" si="843"/>
        <v>N</v>
      </c>
      <c r="Q1538" s="22">
        <f t="shared" si="844"/>
        <v>41299.520000000004</v>
      </c>
      <c r="R1538" s="8" t="str">
        <f t="shared" si="845"/>
        <v>N</v>
      </c>
      <c r="S1538" s="23">
        <f t="shared" si="846"/>
        <v>7.6</v>
      </c>
      <c r="T1538" s="24">
        <f t="shared" si="847"/>
        <v>20500</v>
      </c>
      <c r="U1538" s="24">
        <f t="shared" si="848"/>
        <v>100000</v>
      </c>
      <c r="V1538" s="24">
        <f t="shared" si="849"/>
        <v>257500</v>
      </c>
      <c r="W1538" s="24">
        <f t="shared" si="850"/>
        <v>0</v>
      </c>
      <c r="X1538" s="24">
        <f t="shared" si="851"/>
        <v>0</v>
      </c>
      <c r="Y1538" s="24">
        <f t="shared" si="852"/>
        <v>0</v>
      </c>
      <c r="Z1538" s="24">
        <f t="shared" si="853"/>
        <v>42951.500800000009</v>
      </c>
      <c r="AA1538" s="25" t="str">
        <f t="shared" si="854"/>
        <v>N</v>
      </c>
      <c r="AB1538" s="26">
        <f t="shared" si="855"/>
        <v>6.6</v>
      </c>
      <c r="AC1538" s="27">
        <f t="shared" si="856"/>
        <v>20500</v>
      </c>
      <c r="AD1538" s="28">
        <f t="shared" si="857"/>
        <v>100000</v>
      </c>
      <c r="AE1538" s="28">
        <f t="shared" si="858"/>
        <v>257500</v>
      </c>
      <c r="AF1538" s="28">
        <f t="shared" si="859"/>
        <v>0</v>
      </c>
      <c r="AG1538" s="28">
        <f t="shared" si="860"/>
        <v>0</v>
      </c>
      <c r="AH1538" s="28">
        <f t="shared" si="861"/>
        <v>0</v>
      </c>
      <c r="AI1538" s="28">
        <f t="shared" si="862"/>
        <v>44669.56083200001</v>
      </c>
      <c r="AJ1538" s="29" t="str">
        <f t="shared" si="863"/>
        <v>N</v>
      </c>
      <c r="AK1538" s="30">
        <f t="shared" si="864"/>
        <v>5.6</v>
      </c>
      <c r="AL1538" s="31">
        <f t="shared" si="865"/>
        <v>20500</v>
      </c>
      <c r="AM1538" s="31">
        <f t="shared" si="866"/>
        <v>100000</v>
      </c>
      <c r="AN1538" s="31">
        <f t="shared" si="867"/>
        <v>257500</v>
      </c>
      <c r="AO1538" s="31">
        <f t="shared" si="868"/>
        <v>0</v>
      </c>
      <c r="AP1538" s="31">
        <f t="shared" si="869"/>
        <v>0</v>
      </c>
      <c r="AQ1538" s="31">
        <f t="shared" si="870"/>
        <v>0</v>
      </c>
      <c r="AR1538" s="31">
        <f t="shared" si="871"/>
        <v>46456.343265280011</v>
      </c>
      <c r="AS1538" s="32">
        <f t="shared" si="872"/>
        <v>4.5999999999999996</v>
      </c>
      <c r="AT1538" s="33">
        <f t="shared" si="873"/>
        <v>20500</v>
      </c>
      <c r="AU1538" s="33">
        <f t="shared" si="874"/>
        <v>100000</v>
      </c>
      <c r="AV1538" s="33">
        <v>258036</v>
      </c>
      <c r="AW1538" s="33">
        <f t="shared" si="875"/>
        <v>0</v>
      </c>
      <c r="AX1538" s="33">
        <f t="shared" si="876"/>
        <v>48314.59699589121</v>
      </c>
      <c r="AY1538" s="34">
        <f t="shared" si="877"/>
        <v>182392.00189317125</v>
      </c>
    </row>
    <row r="1539" spans="1:51" ht="15" customHeight="1" x14ac:dyDescent="0.3">
      <c r="A1539" s="166" t="s">
        <v>2744</v>
      </c>
      <c r="B1539" s="99">
        <v>5724.84</v>
      </c>
      <c r="C1539" s="99">
        <v>10550.45</v>
      </c>
      <c r="D1539" s="99">
        <v>26804.1</v>
      </c>
      <c r="E1539" s="99">
        <v>14218.59</v>
      </c>
      <c r="F1539" s="143">
        <v>105000</v>
      </c>
      <c r="G1539" s="142">
        <v>0</v>
      </c>
      <c r="H1539" s="182">
        <v>46272</v>
      </c>
      <c r="I1539" s="182">
        <v>46360</v>
      </c>
      <c r="J1539" s="166">
        <v>4.8</v>
      </c>
      <c r="K1539" s="166">
        <v>0.2</v>
      </c>
      <c r="L1539" s="167" t="s">
        <v>1207</v>
      </c>
      <c r="M1539" s="168" t="s">
        <v>1205</v>
      </c>
      <c r="N1539" s="169">
        <v>0.01</v>
      </c>
      <c r="O1539" s="21">
        <f t="shared" si="842"/>
        <v>4.5999999999999996</v>
      </c>
      <c r="P1539" s="21" t="str">
        <f t="shared" si="843"/>
        <v>N</v>
      </c>
      <c r="Q1539" s="22">
        <f t="shared" si="844"/>
        <v>16275.29</v>
      </c>
      <c r="R1539" s="8" t="str">
        <f t="shared" si="845"/>
        <v>N</v>
      </c>
      <c r="S1539" s="23">
        <f t="shared" si="846"/>
        <v>4.5999999999999996</v>
      </c>
      <c r="T1539" s="24">
        <f t="shared" si="847"/>
        <v>50000</v>
      </c>
      <c r="U1539" s="24">
        <f t="shared" si="848"/>
        <v>200000</v>
      </c>
      <c r="V1539" s="24">
        <f t="shared" si="849"/>
        <v>257500</v>
      </c>
      <c r="W1539" s="24">
        <f t="shared" si="850"/>
        <v>16438.0429</v>
      </c>
      <c r="X1539" s="24">
        <f t="shared" si="851"/>
        <v>0</v>
      </c>
      <c r="Y1539" s="24">
        <f t="shared" si="852"/>
        <v>16438.0429</v>
      </c>
      <c r="Z1539" s="24">
        <f t="shared" si="853"/>
        <v>0</v>
      </c>
      <c r="AA1539" s="25" t="str">
        <f t="shared" si="854"/>
        <v>N</v>
      </c>
      <c r="AB1539" s="26">
        <f t="shared" si="855"/>
        <v>3.5999999999999996</v>
      </c>
      <c r="AC1539" s="27">
        <f t="shared" si="856"/>
        <v>50000</v>
      </c>
      <c r="AD1539" s="28">
        <f t="shared" si="857"/>
        <v>200000</v>
      </c>
      <c r="AE1539" s="28">
        <f t="shared" si="858"/>
        <v>257500</v>
      </c>
      <c r="AF1539" s="28">
        <f t="shared" si="859"/>
        <v>16602.423329000001</v>
      </c>
      <c r="AG1539" s="28">
        <f t="shared" si="860"/>
        <v>0</v>
      </c>
      <c r="AH1539" s="28">
        <f t="shared" si="861"/>
        <v>16602.423329000001</v>
      </c>
      <c r="AI1539" s="28">
        <f t="shared" si="862"/>
        <v>0</v>
      </c>
      <c r="AJ1539" s="29" t="str">
        <f t="shared" si="863"/>
        <v>N</v>
      </c>
      <c r="AK1539" s="30">
        <f t="shared" si="864"/>
        <v>2.5999999999999996</v>
      </c>
      <c r="AL1539" s="31">
        <f t="shared" si="865"/>
        <v>50000</v>
      </c>
      <c r="AM1539" s="31">
        <f t="shared" si="866"/>
        <v>200000</v>
      </c>
      <c r="AN1539" s="31">
        <f t="shared" si="867"/>
        <v>257500</v>
      </c>
      <c r="AO1539" s="31">
        <f t="shared" si="868"/>
        <v>16768.447562290003</v>
      </c>
      <c r="AP1539" s="31">
        <f t="shared" si="869"/>
        <v>0</v>
      </c>
      <c r="AQ1539" s="31">
        <f t="shared" si="870"/>
        <v>16768.447562290003</v>
      </c>
      <c r="AR1539" s="31">
        <f t="shared" si="871"/>
        <v>0</v>
      </c>
      <c r="AS1539" s="32">
        <f t="shared" si="872"/>
        <v>1.5999999999999996</v>
      </c>
      <c r="AT1539" s="33">
        <f t="shared" si="873"/>
        <v>50000</v>
      </c>
      <c r="AU1539" s="33">
        <f t="shared" si="874"/>
        <v>200000</v>
      </c>
      <c r="AV1539" s="33">
        <v>258037</v>
      </c>
      <c r="AW1539" s="33">
        <f t="shared" si="875"/>
        <v>16936.132037912903</v>
      </c>
      <c r="AX1539" s="33">
        <f t="shared" si="876"/>
        <v>0</v>
      </c>
      <c r="AY1539" s="34">
        <f t="shared" si="877"/>
        <v>0</v>
      </c>
    </row>
    <row r="1540" spans="1:51" ht="15" customHeight="1" x14ac:dyDescent="0.3">
      <c r="A1540" s="166" t="s">
        <v>2745</v>
      </c>
      <c r="B1540" s="99">
        <v>17922.47</v>
      </c>
      <c r="C1540" s="99">
        <v>21331.71</v>
      </c>
      <c r="D1540" s="99">
        <v>51021.58</v>
      </c>
      <c r="E1540" s="99">
        <v>47745.66</v>
      </c>
      <c r="F1540" s="143">
        <v>90000</v>
      </c>
      <c r="G1540" s="142">
        <v>24444</v>
      </c>
      <c r="H1540" s="182">
        <v>46382</v>
      </c>
      <c r="I1540" s="182">
        <v>46439</v>
      </c>
      <c r="J1540" s="166">
        <v>1.9</v>
      </c>
      <c r="K1540" s="166">
        <v>1.7</v>
      </c>
      <c r="L1540" s="167" t="s">
        <v>1207</v>
      </c>
      <c r="M1540" s="168" t="s">
        <v>1205</v>
      </c>
      <c r="N1540" s="169">
        <v>0.02</v>
      </c>
      <c r="O1540" s="21">
        <f t="shared" si="842"/>
        <v>0.19999999999999996</v>
      </c>
      <c r="P1540" s="21" t="str">
        <f t="shared" si="843"/>
        <v>N</v>
      </c>
      <c r="Q1540" s="22">
        <f t="shared" si="844"/>
        <v>39254.18</v>
      </c>
      <c r="R1540" s="8" t="str">
        <f t="shared" si="845"/>
        <v>N</v>
      </c>
      <c r="S1540" s="23">
        <f t="shared" si="846"/>
        <v>0.19999999999999996</v>
      </c>
      <c r="T1540" s="24">
        <f t="shared" si="847"/>
        <v>50000</v>
      </c>
      <c r="U1540" s="24">
        <f t="shared" si="848"/>
        <v>200000</v>
      </c>
      <c r="V1540" s="24">
        <f t="shared" si="849"/>
        <v>257500</v>
      </c>
      <c r="W1540" s="24">
        <f t="shared" si="850"/>
        <v>40039.263599999998</v>
      </c>
      <c r="X1540" s="24">
        <f t="shared" si="851"/>
        <v>0</v>
      </c>
      <c r="Y1540" s="24">
        <f t="shared" si="852"/>
        <v>40039.263599999998</v>
      </c>
      <c r="Z1540" s="24">
        <f t="shared" si="853"/>
        <v>0</v>
      </c>
      <c r="AA1540" s="25" t="str">
        <f t="shared" si="854"/>
        <v>N</v>
      </c>
      <c r="AB1540" s="26">
        <f t="shared" si="855"/>
        <v>0</v>
      </c>
      <c r="AC1540" s="27">
        <f t="shared" si="856"/>
        <v>50000</v>
      </c>
      <c r="AD1540" s="28">
        <f t="shared" si="857"/>
        <v>200000</v>
      </c>
      <c r="AE1540" s="28">
        <f t="shared" si="858"/>
        <v>257500</v>
      </c>
      <c r="AF1540" s="28">
        <f t="shared" si="859"/>
        <v>0</v>
      </c>
      <c r="AG1540" s="28">
        <f t="shared" si="860"/>
        <v>0</v>
      </c>
      <c r="AH1540" s="28">
        <f t="shared" si="861"/>
        <v>0</v>
      </c>
      <c r="AI1540" s="28">
        <f t="shared" si="862"/>
        <v>0</v>
      </c>
      <c r="AJ1540" s="29" t="str">
        <f t="shared" si="863"/>
        <v>N</v>
      </c>
      <c r="AK1540" s="30">
        <f t="shared" si="864"/>
        <v>0</v>
      </c>
      <c r="AL1540" s="31">
        <f t="shared" si="865"/>
        <v>50000</v>
      </c>
      <c r="AM1540" s="31">
        <f t="shared" si="866"/>
        <v>200000</v>
      </c>
      <c r="AN1540" s="31">
        <f t="shared" si="867"/>
        <v>257500</v>
      </c>
      <c r="AO1540" s="31">
        <f t="shared" si="868"/>
        <v>0</v>
      </c>
      <c r="AP1540" s="31">
        <f t="shared" si="869"/>
        <v>0</v>
      </c>
      <c r="AQ1540" s="31">
        <f t="shared" si="870"/>
        <v>0</v>
      </c>
      <c r="AR1540" s="31">
        <f t="shared" si="871"/>
        <v>0</v>
      </c>
      <c r="AS1540" s="32">
        <f t="shared" si="872"/>
        <v>0</v>
      </c>
      <c r="AT1540" s="33">
        <f t="shared" si="873"/>
        <v>50000</v>
      </c>
      <c r="AU1540" s="33">
        <f t="shared" si="874"/>
        <v>200000</v>
      </c>
      <c r="AV1540" s="33">
        <v>258038</v>
      </c>
      <c r="AW1540" s="33">
        <f t="shared" si="875"/>
        <v>0</v>
      </c>
      <c r="AX1540" s="33">
        <f t="shared" si="876"/>
        <v>0</v>
      </c>
      <c r="AY1540" s="34">
        <f t="shared" si="877"/>
        <v>0</v>
      </c>
    </row>
    <row r="1541" spans="1:51" ht="15" customHeight="1" x14ac:dyDescent="0.3">
      <c r="A1541" s="166" t="s">
        <v>2746</v>
      </c>
      <c r="B1541" s="99">
        <v>5276.25</v>
      </c>
      <c r="C1541" s="99">
        <v>7231.33</v>
      </c>
      <c r="D1541" s="99">
        <v>85734.17</v>
      </c>
      <c r="E1541" s="99">
        <v>75293.740000000005</v>
      </c>
      <c r="F1541" s="143">
        <v>206000</v>
      </c>
      <c r="G1541" s="142">
        <v>0</v>
      </c>
      <c r="H1541" s="182">
        <v>46295</v>
      </c>
      <c r="I1541" s="182">
        <v>46380</v>
      </c>
      <c r="J1541" s="166">
        <v>4</v>
      </c>
      <c r="K1541" s="166">
        <v>1.4</v>
      </c>
      <c r="L1541" s="167" t="s">
        <v>1207</v>
      </c>
      <c r="M1541" s="168" t="s">
        <v>1205</v>
      </c>
      <c r="N1541" s="169">
        <v>0</v>
      </c>
      <c r="O1541" s="21">
        <f t="shared" ref="O1541:O1604" si="878">MAX(0, J1541-K1541)</f>
        <v>2.6</v>
      </c>
      <c r="P1541" s="21" t="str">
        <f t="shared" ref="P1541:P1604" si="879">IF(
  AND(
    I1541 &gt;= H1541 - 10,
    I1541 &lt;= DATE(2026,6,30),
    O1541 &gt; 0
  ),
  "Y",
  "N"
)</f>
        <v>N</v>
      </c>
      <c r="Q1541" s="22">
        <f t="shared" ref="Q1541:Q1604" si="880">B1541+C1541</f>
        <v>12507.58</v>
      </c>
      <c r="R1541" s="8" t="str">
        <f t="shared" ref="R1541:R1604" si="881">IF(AND(P1541="Y",O1541&gt;0),"Y","N")</f>
        <v>N</v>
      </c>
      <c r="S1541" s="23">
        <f t="shared" ref="S1541:S1604" si="882">MAX(0,(O1541/M1541))</f>
        <v>2.6</v>
      </c>
      <c r="T1541" s="24">
        <f t="shared" ref="T1541:T1604" si="883">IF(R1541="Y",(20500+G1541),IF(AND(R1541="N",L1541="G"),20500,IF(AND(R1541="N",L1541="P"),50000,IF(AND(R1541="",L1541="G"),20500,IF(AND(R1541="",L1541="P"),50000,"")))))</f>
        <v>50000</v>
      </c>
      <c r="U1541" s="24">
        <f t="shared" ref="U1541:U1604" si="884">IF(AND(R1541="Y",G1541&gt;0),224000,IF(AND(R1541="Y",G1541=0),138500,IF(AND(R1541="N",L1541="G"),100000,IF(AND(R1541="N",L1541=""),100000,IF(AND(R1541="N",L1541="P"),200000,"")))))</f>
        <v>200000</v>
      </c>
      <c r="V1541" s="24">
        <f t="shared" ref="V1541:V1604" si="885">IF(R1541="Y",U1541,IF(R1541="N",257500,IF(R1541="",257500,)))</f>
        <v>257500</v>
      </c>
      <c r="W1541" s="24">
        <f t="shared" ref="W1541:W1604" si="886">IF(
  M1541&lt;0.5,
  0,
  MAX(
    0,
    IF(
      S1541=0,
      0,
      IF(
        R1541="Y",
        MIN(Q1541*(1+N1541), T1541, U1541-E1541, V1541-E1541),
        MIN(Q1541*(1+N1541), T1541, U1541-D1541, V1541-F1541)
      )
    )
  ) * M1541
)</f>
        <v>12507.58</v>
      </c>
      <c r="X1541" s="24">
        <f t="shared" ref="X1541:X1604" si="887">IF(
  M1541&lt;0.5,
  0,
  MAX(
    0,
    IF(
      S1541=0,
      0,
      IF(
        R1541="Y",
        (Q1541*(1+N1541)-W1541),
        0
      )
    )
  ) * M1541
)</f>
        <v>0</v>
      </c>
      <c r="Y1541" s="24">
        <f t="shared" ref="Y1541:Y1604" si="888">W1541+X1541</f>
        <v>12507.58</v>
      </c>
      <c r="Z1541" s="24">
        <f t="shared" ref="Z1541:Z1604" si="889">IF(S1541=0, 0, MAX(0, (Q1541*(1+N1541))-Y1541))</f>
        <v>0</v>
      </c>
      <c r="AA1541" s="25" t="str">
        <f t="shared" ref="AA1541:AA1604" si="890">IF(AND(P1541="Y",O1541&gt;1),"Y","N")</f>
        <v>N</v>
      </c>
      <c r="AB1541" s="26">
        <f t="shared" ref="AB1541:AB1604" si="891">MAX(0,(S1541-1))</f>
        <v>1.6</v>
      </c>
      <c r="AC1541" s="27">
        <f t="shared" ref="AC1541:AC1604" si="892">IF(AA1541="Y",(20500+G1541),IF(AND(AA1541="N",L1541="G"),20500,IF(AND(AA1541="N",L1541="P"),50000,IF(AND(AA1541="",L1541="G"),20500,IF(AND(AA1541="",L1541="P"),50000,"")))))</f>
        <v>50000</v>
      </c>
      <c r="AD1541" s="28">
        <f t="shared" ref="AD1541:AD1604" si="893">IF(AND(AA1541="Y",G1541&gt;0),224000,IF(AND(AA1541="Y",G1541=0),138500,IF(AND(AA1541="N",L1541="G"),100000,IF(AND(AA1541="N",L1541=""),100000,IF(AND(AA1541="N",L1541="P"),200000,"")))))</f>
        <v>200000</v>
      </c>
      <c r="AE1541" s="28">
        <f t="shared" ref="AE1541:AE1604" si="894">IF(AA1541="Y",AD1541,IF(AA1541="N",257500,IF(AA1541="",257500,)))</f>
        <v>257500</v>
      </c>
      <c r="AF1541" s="28">
        <f t="shared" ref="AF1541:AF1604" si="895">IF(
  M1541&lt;0.5,
  0,
  MAX(
    0,
    IF(
      AB1541=0,
      0,
      IF(
        AA1541="Y",
        MIN(Q1541*(1+N1541)*(1+N1541), AC1541, AD1541-E1541-W1541, AE1541-E1541-W1541),
        MIN(Q1541*(1+N1541)*(1+N1541), AC1541, AD1541-D1541-W1541, AE1541-F1541-W1541)
      )
    )
  ) * M1541
)</f>
        <v>12507.58</v>
      </c>
      <c r="AG1541" s="28">
        <f t="shared" ref="AG1541:AG1604" si="896">IF(
  M1541&lt;0.5,
  0,
  MAX(
    0,
    IF(
      AB1541=0,
      0,
      IF(
        AA1541="Y",
        (Q1541*(1+N1541)*(1+N1541)-AF1541),
        0
      )
    )
  ) * M1541
)</f>
        <v>0</v>
      </c>
      <c r="AH1541" s="28">
        <f t="shared" ref="AH1541:AH1604" si="897">AF1541+AG1541</f>
        <v>12507.58</v>
      </c>
      <c r="AI1541" s="28">
        <f t="shared" ref="AI1541:AI1604" si="898">IF(AB1541=0, 0, MAX(0, (Q1541*(1+N1541)*(1+N1541)) - AH1541))</f>
        <v>0</v>
      </c>
      <c r="AJ1541" s="29" t="str">
        <f t="shared" ref="AJ1541:AJ1604" si="899">IF(AND(P1541="Y",O1541&gt;2),"Y","N")</f>
        <v>N</v>
      </c>
      <c r="AK1541" s="30">
        <f t="shared" si="864"/>
        <v>0.60000000000000009</v>
      </c>
      <c r="AL1541" s="31">
        <f t="shared" si="865"/>
        <v>50000</v>
      </c>
      <c r="AM1541" s="31">
        <f t="shared" si="866"/>
        <v>200000</v>
      </c>
      <c r="AN1541" s="31">
        <f t="shared" si="867"/>
        <v>257500</v>
      </c>
      <c r="AO1541" s="31">
        <f t="shared" si="868"/>
        <v>12507.58</v>
      </c>
      <c r="AP1541" s="31">
        <f t="shared" si="869"/>
        <v>0</v>
      </c>
      <c r="AQ1541" s="31">
        <f t="shared" si="870"/>
        <v>12507.58</v>
      </c>
      <c r="AR1541" s="31">
        <f t="shared" si="871"/>
        <v>0</v>
      </c>
      <c r="AS1541" s="32">
        <f t="shared" si="872"/>
        <v>0</v>
      </c>
      <c r="AT1541" s="33">
        <f t="shared" si="873"/>
        <v>50000</v>
      </c>
      <c r="AU1541" s="33">
        <f t="shared" si="874"/>
        <v>200000</v>
      </c>
      <c r="AV1541" s="33">
        <v>258039</v>
      </c>
      <c r="AW1541" s="33">
        <f t="shared" si="875"/>
        <v>0</v>
      </c>
      <c r="AX1541" s="33">
        <f t="shared" si="876"/>
        <v>0</v>
      </c>
      <c r="AY1541" s="34">
        <f t="shared" si="877"/>
        <v>0</v>
      </c>
    </row>
    <row r="1542" spans="1:51" ht="15" customHeight="1" x14ac:dyDescent="0.3">
      <c r="A1542" s="166" t="s">
        <v>2747</v>
      </c>
      <c r="B1542" s="99">
        <v>16366.69</v>
      </c>
      <c r="C1542" s="99">
        <v>21329.439999999999</v>
      </c>
      <c r="D1542" s="99">
        <v>85270.6</v>
      </c>
      <c r="E1542" s="99">
        <v>77845.55</v>
      </c>
      <c r="F1542" s="143">
        <v>49000</v>
      </c>
      <c r="G1542" s="142">
        <v>12500</v>
      </c>
      <c r="H1542" s="182">
        <v>46373</v>
      </c>
      <c r="I1542" s="182">
        <v>46435</v>
      </c>
      <c r="J1542" s="166">
        <v>2.1</v>
      </c>
      <c r="K1542" s="166">
        <v>0.4</v>
      </c>
      <c r="L1542" s="167" t="s">
        <v>1207</v>
      </c>
      <c r="M1542" s="168" t="s">
        <v>1203</v>
      </c>
      <c r="N1542" s="169">
        <v>0</v>
      </c>
      <c r="O1542" s="21">
        <f t="shared" si="878"/>
        <v>1.7000000000000002</v>
      </c>
      <c r="P1542" s="21" t="str">
        <f t="shared" si="879"/>
        <v>N</v>
      </c>
      <c r="Q1542" s="22">
        <f t="shared" si="880"/>
        <v>37696.129999999997</v>
      </c>
      <c r="R1542" s="8" t="str">
        <f t="shared" si="881"/>
        <v>N</v>
      </c>
      <c r="S1542" s="23">
        <f t="shared" si="882"/>
        <v>2.2666666666666671</v>
      </c>
      <c r="T1542" s="24">
        <f t="shared" si="883"/>
        <v>50000</v>
      </c>
      <c r="U1542" s="24">
        <f t="shared" si="884"/>
        <v>200000</v>
      </c>
      <c r="V1542" s="24">
        <f t="shared" si="885"/>
        <v>257500</v>
      </c>
      <c r="W1542" s="24">
        <f t="shared" si="886"/>
        <v>28272.097499999996</v>
      </c>
      <c r="X1542" s="24">
        <f t="shared" si="887"/>
        <v>0</v>
      </c>
      <c r="Y1542" s="24">
        <f t="shared" si="888"/>
        <v>28272.097499999996</v>
      </c>
      <c r="Z1542" s="24">
        <f t="shared" si="889"/>
        <v>9424.0325000000012</v>
      </c>
      <c r="AA1542" s="25" t="str">
        <f t="shared" si="890"/>
        <v>N</v>
      </c>
      <c r="AB1542" s="26">
        <f t="shared" si="891"/>
        <v>1.2666666666666671</v>
      </c>
      <c r="AC1542" s="27">
        <f t="shared" si="892"/>
        <v>50000</v>
      </c>
      <c r="AD1542" s="28">
        <f t="shared" si="893"/>
        <v>200000</v>
      </c>
      <c r="AE1542" s="28">
        <f t="shared" si="894"/>
        <v>257500</v>
      </c>
      <c r="AF1542" s="28">
        <f t="shared" si="895"/>
        <v>28272.097499999996</v>
      </c>
      <c r="AG1542" s="28">
        <f t="shared" si="896"/>
        <v>0</v>
      </c>
      <c r="AH1542" s="28">
        <f t="shared" si="897"/>
        <v>28272.097499999996</v>
      </c>
      <c r="AI1542" s="28">
        <f t="shared" si="898"/>
        <v>9424.0325000000012</v>
      </c>
      <c r="AJ1542" s="29" t="str">
        <f t="shared" si="899"/>
        <v>N</v>
      </c>
      <c r="AK1542" s="30">
        <f t="shared" si="864"/>
        <v>0.26666666666666705</v>
      </c>
      <c r="AL1542" s="31">
        <f t="shared" si="865"/>
        <v>50000</v>
      </c>
      <c r="AM1542" s="31">
        <f t="shared" si="866"/>
        <v>200000</v>
      </c>
      <c r="AN1542" s="31">
        <f t="shared" si="867"/>
        <v>257500</v>
      </c>
      <c r="AO1542" s="31">
        <f t="shared" si="868"/>
        <v>28272.097499999996</v>
      </c>
      <c r="AP1542" s="31">
        <f t="shared" si="869"/>
        <v>0</v>
      </c>
      <c r="AQ1542" s="31">
        <f t="shared" si="870"/>
        <v>28272.097499999996</v>
      </c>
      <c r="AR1542" s="31">
        <f t="shared" si="871"/>
        <v>9424.0325000000012</v>
      </c>
      <c r="AS1542" s="32">
        <f t="shared" si="872"/>
        <v>0</v>
      </c>
      <c r="AT1542" s="33">
        <f t="shared" si="873"/>
        <v>50000</v>
      </c>
      <c r="AU1542" s="33">
        <f t="shared" si="874"/>
        <v>200000</v>
      </c>
      <c r="AV1542" s="33">
        <v>258040</v>
      </c>
      <c r="AW1542" s="33">
        <f t="shared" si="875"/>
        <v>0</v>
      </c>
      <c r="AX1542" s="33">
        <f t="shared" si="876"/>
        <v>0</v>
      </c>
      <c r="AY1542" s="34">
        <f t="shared" si="877"/>
        <v>28272.097500000003</v>
      </c>
    </row>
    <row r="1543" spans="1:51" ht="15" customHeight="1" x14ac:dyDescent="0.3">
      <c r="A1543" s="166" t="s">
        <v>2748</v>
      </c>
      <c r="B1543" s="99">
        <v>7612.23</v>
      </c>
      <c r="C1543" s="99">
        <v>22089.07</v>
      </c>
      <c r="D1543" s="99">
        <v>105654.1</v>
      </c>
      <c r="E1543" s="99">
        <v>94055.66</v>
      </c>
      <c r="F1543" s="143">
        <v>112000</v>
      </c>
      <c r="G1543" s="142">
        <v>0</v>
      </c>
      <c r="H1543" s="182">
        <v>46207</v>
      </c>
      <c r="I1543" s="182">
        <v>46229</v>
      </c>
      <c r="J1543" s="166">
        <v>3.9</v>
      </c>
      <c r="K1543" s="166">
        <v>0.9</v>
      </c>
      <c r="L1543" s="167" t="s">
        <v>1206</v>
      </c>
      <c r="M1543" s="168" t="s">
        <v>1204</v>
      </c>
      <c r="N1543" s="169">
        <v>0</v>
      </c>
      <c r="O1543" s="21">
        <f t="shared" si="878"/>
        <v>3</v>
      </c>
      <c r="P1543" s="21" t="str">
        <f t="shared" si="879"/>
        <v>N</v>
      </c>
      <c r="Q1543" s="22">
        <f t="shared" si="880"/>
        <v>29701.3</v>
      </c>
      <c r="R1543" s="8" t="str">
        <f t="shared" si="881"/>
        <v>N</v>
      </c>
      <c r="S1543" s="23">
        <f t="shared" si="882"/>
        <v>6</v>
      </c>
      <c r="T1543" s="24">
        <f t="shared" si="883"/>
        <v>20500</v>
      </c>
      <c r="U1543" s="24">
        <f t="shared" si="884"/>
        <v>100000</v>
      </c>
      <c r="V1543" s="24">
        <f t="shared" si="885"/>
        <v>257500</v>
      </c>
      <c r="W1543" s="24">
        <f t="shared" si="886"/>
        <v>0</v>
      </c>
      <c r="X1543" s="24">
        <f t="shared" si="887"/>
        <v>0</v>
      </c>
      <c r="Y1543" s="24">
        <f t="shared" si="888"/>
        <v>0</v>
      </c>
      <c r="Z1543" s="24">
        <f t="shared" si="889"/>
        <v>29701.3</v>
      </c>
      <c r="AA1543" s="25" t="str">
        <f t="shared" si="890"/>
        <v>N</v>
      </c>
      <c r="AB1543" s="26">
        <f t="shared" si="891"/>
        <v>5</v>
      </c>
      <c r="AC1543" s="27">
        <f t="shared" si="892"/>
        <v>20500</v>
      </c>
      <c r="AD1543" s="28">
        <f t="shared" si="893"/>
        <v>100000</v>
      </c>
      <c r="AE1543" s="28">
        <f t="shared" si="894"/>
        <v>257500</v>
      </c>
      <c r="AF1543" s="28">
        <f t="shared" si="895"/>
        <v>0</v>
      </c>
      <c r="AG1543" s="28">
        <f t="shared" si="896"/>
        <v>0</v>
      </c>
      <c r="AH1543" s="28">
        <f t="shared" si="897"/>
        <v>0</v>
      </c>
      <c r="AI1543" s="28">
        <f t="shared" si="898"/>
        <v>29701.3</v>
      </c>
      <c r="AJ1543" s="29" t="str">
        <f t="shared" si="899"/>
        <v>N</v>
      </c>
      <c r="AK1543" s="30">
        <f t="shared" si="864"/>
        <v>4</v>
      </c>
      <c r="AL1543" s="31">
        <f t="shared" si="865"/>
        <v>20500</v>
      </c>
      <c r="AM1543" s="31">
        <f t="shared" si="866"/>
        <v>100000</v>
      </c>
      <c r="AN1543" s="31">
        <f t="shared" si="867"/>
        <v>257500</v>
      </c>
      <c r="AO1543" s="31">
        <f t="shared" si="868"/>
        <v>0</v>
      </c>
      <c r="AP1543" s="31">
        <f t="shared" si="869"/>
        <v>0</v>
      </c>
      <c r="AQ1543" s="31">
        <f t="shared" si="870"/>
        <v>0</v>
      </c>
      <c r="AR1543" s="31">
        <f t="shared" si="871"/>
        <v>29701.3</v>
      </c>
      <c r="AS1543" s="32">
        <f t="shared" si="872"/>
        <v>3</v>
      </c>
      <c r="AT1543" s="33">
        <f t="shared" si="873"/>
        <v>20500</v>
      </c>
      <c r="AU1543" s="33">
        <f t="shared" si="874"/>
        <v>100000</v>
      </c>
      <c r="AV1543" s="33">
        <v>258041</v>
      </c>
      <c r="AW1543" s="33">
        <f t="shared" si="875"/>
        <v>0</v>
      </c>
      <c r="AX1543" s="33">
        <f t="shared" si="876"/>
        <v>29701.3</v>
      </c>
      <c r="AY1543" s="34">
        <f t="shared" si="877"/>
        <v>118805.2</v>
      </c>
    </row>
    <row r="1544" spans="1:51" ht="15" customHeight="1" x14ac:dyDescent="0.3">
      <c r="A1544" s="166" t="s">
        <v>2749</v>
      </c>
      <c r="B1544" s="99">
        <v>13311.08</v>
      </c>
      <c r="C1544" s="99">
        <v>2832.31</v>
      </c>
      <c r="D1544" s="99">
        <v>71777.649999999994</v>
      </c>
      <c r="E1544" s="99">
        <v>67275.89</v>
      </c>
      <c r="F1544" s="143">
        <v>30000</v>
      </c>
      <c r="G1544" s="142">
        <v>12500</v>
      </c>
      <c r="H1544" s="182">
        <v>46562</v>
      </c>
      <c r="I1544" s="182">
        <v>46607</v>
      </c>
      <c r="J1544" s="166">
        <v>4.0999999999999996</v>
      </c>
      <c r="K1544" s="166">
        <v>2.8</v>
      </c>
      <c r="L1544" s="167" t="s">
        <v>1206</v>
      </c>
      <c r="M1544" s="168" t="s">
        <v>1203</v>
      </c>
      <c r="N1544" s="169">
        <v>0.01</v>
      </c>
      <c r="O1544" s="21">
        <f t="shared" si="878"/>
        <v>1.2999999999999998</v>
      </c>
      <c r="P1544" s="21" t="str">
        <f t="shared" si="879"/>
        <v>N</v>
      </c>
      <c r="Q1544" s="22">
        <f t="shared" si="880"/>
        <v>16143.39</v>
      </c>
      <c r="R1544" s="8" t="str">
        <f t="shared" si="881"/>
        <v>N</v>
      </c>
      <c r="S1544" s="23">
        <f t="shared" si="882"/>
        <v>1.7333333333333332</v>
      </c>
      <c r="T1544" s="24">
        <f t="shared" si="883"/>
        <v>20500</v>
      </c>
      <c r="U1544" s="24">
        <f t="shared" si="884"/>
        <v>100000</v>
      </c>
      <c r="V1544" s="24">
        <f t="shared" si="885"/>
        <v>257500</v>
      </c>
      <c r="W1544" s="24">
        <f t="shared" si="886"/>
        <v>12228.617924999999</v>
      </c>
      <c r="X1544" s="24">
        <f t="shared" si="887"/>
        <v>0</v>
      </c>
      <c r="Y1544" s="24">
        <f t="shared" si="888"/>
        <v>12228.617924999999</v>
      </c>
      <c r="Z1544" s="24">
        <f t="shared" si="889"/>
        <v>4076.2059750000008</v>
      </c>
      <c r="AA1544" s="25" t="str">
        <f t="shared" si="890"/>
        <v>N</v>
      </c>
      <c r="AB1544" s="26">
        <f t="shared" si="891"/>
        <v>0.73333333333333317</v>
      </c>
      <c r="AC1544" s="27">
        <f t="shared" si="892"/>
        <v>20500</v>
      </c>
      <c r="AD1544" s="28">
        <f t="shared" si="893"/>
        <v>100000</v>
      </c>
      <c r="AE1544" s="28">
        <f t="shared" si="894"/>
        <v>257500</v>
      </c>
      <c r="AF1544" s="28">
        <f t="shared" si="895"/>
        <v>11995.299056250005</v>
      </c>
      <c r="AG1544" s="28">
        <f t="shared" si="896"/>
        <v>0</v>
      </c>
      <c r="AH1544" s="28">
        <f t="shared" si="897"/>
        <v>11995.299056250005</v>
      </c>
      <c r="AI1544" s="28">
        <f t="shared" si="898"/>
        <v>4472.5730827499938</v>
      </c>
      <c r="AJ1544" s="29" t="str">
        <f t="shared" si="899"/>
        <v>N</v>
      </c>
      <c r="AK1544" s="30">
        <f t="shared" si="864"/>
        <v>0</v>
      </c>
      <c r="AL1544" s="31">
        <f t="shared" si="865"/>
        <v>20500</v>
      </c>
      <c r="AM1544" s="31">
        <f t="shared" si="866"/>
        <v>100000</v>
      </c>
      <c r="AN1544" s="31">
        <f t="shared" si="867"/>
        <v>257500</v>
      </c>
      <c r="AO1544" s="31">
        <f t="shared" si="868"/>
        <v>0</v>
      </c>
      <c r="AP1544" s="31">
        <f t="shared" si="869"/>
        <v>0</v>
      </c>
      <c r="AQ1544" s="31">
        <f t="shared" si="870"/>
        <v>0</v>
      </c>
      <c r="AR1544" s="31">
        <f t="shared" si="871"/>
        <v>0</v>
      </c>
      <c r="AS1544" s="32">
        <f t="shared" si="872"/>
        <v>0</v>
      </c>
      <c r="AT1544" s="33">
        <f t="shared" si="873"/>
        <v>20500</v>
      </c>
      <c r="AU1544" s="33">
        <f t="shared" si="874"/>
        <v>100000</v>
      </c>
      <c r="AV1544" s="33">
        <v>258042</v>
      </c>
      <c r="AW1544" s="33">
        <f t="shared" si="875"/>
        <v>0</v>
      </c>
      <c r="AX1544" s="33">
        <f t="shared" si="876"/>
        <v>0</v>
      </c>
      <c r="AY1544" s="34">
        <f t="shared" si="877"/>
        <v>8548.7790577499945</v>
      </c>
    </row>
    <row r="1545" spans="1:51" ht="15" customHeight="1" x14ac:dyDescent="0.3">
      <c r="A1545" s="166" t="s">
        <v>2750</v>
      </c>
      <c r="B1545" s="99">
        <v>5832.1</v>
      </c>
      <c r="C1545" s="99">
        <v>20457.599999999999</v>
      </c>
      <c r="D1545" s="99">
        <v>59154.48</v>
      </c>
      <c r="E1545" s="99">
        <v>55808.2</v>
      </c>
      <c r="F1545" s="143">
        <v>72000</v>
      </c>
      <c r="G1545" s="142">
        <v>0</v>
      </c>
      <c r="H1545" s="182">
        <v>46459</v>
      </c>
      <c r="I1545" s="182">
        <v>46540</v>
      </c>
      <c r="J1545" s="166">
        <v>2.4</v>
      </c>
      <c r="K1545" s="166">
        <v>0.9</v>
      </c>
      <c r="L1545" s="167" t="s">
        <v>1207</v>
      </c>
      <c r="M1545" s="168" t="s">
        <v>1205</v>
      </c>
      <c r="N1545" s="169">
        <v>0.03</v>
      </c>
      <c r="O1545" s="21">
        <f t="shared" si="878"/>
        <v>1.5</v>
      </c>
      <c r="P1545" s="21" t="str">
        <f t="shared" si="879"/>
        <v>N</v>
      </c>
      <c r="Q1545" s="22">
        <f t="shared" si="880"/>
        <v>26289.699999999997</v>
      </c>
      <c r="R1545" s="8" t="str">
        <f t="shared" si="881"/>
        <v>N</v>
      </c>
      <c r="S1545" s="23">
        <f t="shared" si="882"/>
        <v>1.5</v>
      </c>
      <c r="T1545" s="24">
        <f t="shared" si="883"/>
        <v>50000</v>
      </c>
      <c r="U1545" s="24">
        <f t="shared" si="884"/>
        <v>200000</v>
      </c>
      <c r="V1545" s="24">
        <f t="shared" si="885"/>
        <v>257500</v>
      </c>
      <c r="W1545" s="24">
        <f t="shared" si="886"/>
        <v>27078.390999999996</v>
      </c>
      <c r="X1545" s="24">
        <f t="shared" si="887"/>
        <v>0</v>
      </c>
      <c r="Y1545" s="24">
        <f t="shared" si="888"/>
        <v>27078.390999999996</v>
      </c>
      <c r="Z1545" s="24">
        <f t="shared" si="889"/>
        <v>0</v>
      </c>
      <c r="AA1545" s="25" t="str">
        <f t="shared" si="890"/>
        <v>N</v>
      </c>
      <c r="AB1545" s="26">
        <f t="shared" si="891"/>
        <v>0.5</v>
      </c>
      <c r="AC1545" s="27">
        <f t="shared" si="892"/>
        <v>50000</v>
      </c>
      <c r="AD1545" s="28">
        <f t="shared" si="893"/>
        <v>200000</v>
      </c>
      <c r="AE1545" s="28">
        <f t="shared" si="894"/>
        <v>257500</v>
      </c>
      <c r="AF1545" s="28">
        <f t="shared" si="895"/>
        <v>27890.742729999998</v>
      </c>
      <c r="AG1545" s="28">
        <f t="shared" si="896"/>
        <v>0</v>
      </c>
      <c r="AH1545" s="28">
        <f t="shared" si="897"/>
        <v>27890.742729999998</v>
      </c>
      <c r="AI1545" s="28">
        <f t="shared" si="898"/>
        <v>0</v>
      </c>
      <c r="AJ1545" s="29" t="str">
        <f t="shared" si="899"/>
        <v>N</v>
      </c>
      <c r="AK1545" s="30">
        <f t="shared" si="864"/>
        <v>0</v>
      </c>
      <c r="AL1545" s="31">
        <f t="shared" si="865"/>
        <v>50000</v>
      </c>
      <c r="AM1545" s="31">
        <f t="shared" si="866"/>
        <v>200000</v>
      </c>
      <c r="AN1545" s="31">
        <f t="shared" si="867"/>
        <v>257500</v>
      </c>
      <c r="AO1545" s="31">
        <f t="shared" si="868"/>
        <v>0</v>
      </c>
      <c r="AP1545" s="31">
        <f t="shared" si="869"/>
        <v>0</v>
      </c>
      <c r="AQ1545" s="31">
        <f t="shared" si="870"/>
        <v>0</v>
      </c>
      <c r="AR1545" s="31">
        <f t="shared" si="871"/>
        <v>0</v>
      </c>
      <c r="AS1545" s="32">
        <f t="shared" si="872"/>
        <v>0</v>
      </c>
      <c r="AT1545" s="33">
        <f t="shared" si="873"/>
        <v>50000</v>
      </c>
      <c r="AU1545" s="33">
        <f t="shared" si="874"/>
        <v>200000</v>
      </c>
      <c r="AV1545" s="33">
        <v>258043</v>
      </c>
      <c r="AW1545" s="33">
        <f t="shared" si="875"/>
        <v>0</v>
      </c>
      <c r="AX1545" s="33">
        <f t="shared" si="876"/>
        <v>0</v>
      </c>
      <c r="AY1545" s="34">
        <f t="shared" si="877"/>
        <v>0</v>
      </c>
    </row>
    <row r="1546" spans="1:51" ht="15" customHeight="1" x14ac:dyDescent="0.3">
      <c r="A1546" s="166" t="s">
        <v>2751</v>
      </c>
      <c r="B1546" s="99">
        <v>17346.34</v>
      </c>
      <c r="C1546" s="99">
        <v>1124.2</v>
      </c>
      <c r="D1546" s="99">
        <v>96784.02</v>
      </c>
      <c r="E1546" s="99">
        <v>89656.1</v>
      </c>
      <c r="F1546" s="143">
        <v>101000</v>
      </c>
      <c r="G1546" s="142">
        <v>12500</v>
      </c>
      <c r="H1546" s="182">
        <v>46498</v>
      </c>
      <c r="I1546" s="182">
        <v>46587</v>
      </c>
      <c r="J1546" s="166">
        <v>1.9</v>
      </c>
      <c r="K1546" s="166">
        <v>0.4</v>
      </c>
      <c r="L1546" s="167" t="s">
        <v>1207</v>
      </c>
      <c r="M1546" s="168" t="s">
        <v>1203</v>
      </c>
      <c r="N1546" s="169">
        <v>2.7E-2</v>
      </c>
      <c r="O1546" s="21">
        <f t="shared" si="878"/>
        <v>1.5</v>
      </c>
      <c r="P1546" s="21" t="str">
        <f t="shared" si="879"/>
        <v>N</v>
      </c>
      <c r="Q1546" s="22">
        <f t="shared" si="880"/>
        <v>18470.54</v>
      </c>
      <c r="R1546" s="8" t="str">
        <f t="shared" si="881"/>
        <v>N</v>
      </c>
      <c r="S1546" s="23">
        <f t="shared" si="882"/>
        <v>2</v>
      </c>
      <c r="T1546" s="24">
        <f t="shared" si="883"/>
        <v>50000</v>
      </c>
      <c r="U1546" s="24">
        <f t="shared" si="884"/>
        <v>200000</v>
      </c>
      <c r="V1546" s="24">
        <f t="shared" si="885"/>
        <v>257500</v>
      </c>
      <c r="W1546" s="24">
        <f t="shared" si="886"/>
        <v>14226.933434999999</v>
      </c>
      <c r="X1546" s="24">
        <f t="shared" si="887"/>
        <v>0</v>
      </c>
      <c r="Y1546" s="24">
        <f t="shared" si="888"/>
        <v>14226.933434999999</v>
      </c>
      <c r="Z1546" s="24">
        <f t="shared" si="889"/>
        <v>4742.3111449999997</v>
      </c>
      <c r="AA1546" s="25" t="str">
        <f t="shared" si="890"/>
        <v>N</v>
      </c>
      <c r="AB1546" s="26">
        <f t="shared" si="891"/>
        <v>1</v>
      </c>
      <c r="AC1546" s="27">
        <f t="shared" si="892"/>
        <v>50000</v>
      </c>
      <c r="AD1546" s="28">
        <f t="shared" si="893"/>
        <v>200000</v>
      </c>
      <c r="AE1546" s="28">
        <f t="shared" si="894"/>
        <v>257500</v>
      </c>
      <c r="AF1546" s="28">
        <f t="shared" si="895"/>
        <v>14611.060637744997</v>
      </c>
      <c r="AG1546" s="28">
        <f t="shared" si="896"/>
        <v>0</v>
      </c>
      <c r="AH1546" s="28">
        <f t="shared" si="897"/>
        <v>14611.060637744997</v>
      </c>
      <c r="AI1546" s="28">
        <f t="shared" si="898"/>
        <v>4870.3535459149989</v>
      </c>
      <c r="AJ1546" s="29" t="str">
        <f t="shared" si="899"/>
        <v>N</v>
      </c>
      <c r="AK1546" s="30">
        <f t="shared" si="864"/>
        <v>0</v>
      </c>
      <c r="AL1546" s="31">
        <f t="shared" si="865"/>
        <v>50000</v>
      </c>
      <c r="AM1546" s="31">
        <f t="shared" si="866"/>
        <v>200000</v>
      </c>
      <c r="AN1546" s="31">
        <f t="shared" si="867"/>
        <v>257500</v>
      </c>
      <c r="AO1546" s="31">
        <f t="shared" si="868"/>
        <v>0</v>
      </c>
      <c r="AP1546" s="31">
        <f t="shared" si="869"/>
        <v>0</v>
      </c>
      <c r="AQ1546" s="31">
        <f t="shared" si="870"/>
        <v>0</v>
      </c>
      <c r="AR1546" s="31">
        <f t="shared" si="871"/>
        <v>0</v>
      </c>
      <c r="AS1546" s="32">
        <f t="shared" si="872"/>
        <v>0</v>
      </c>
      <c r="AT1546" s="33">
        <f t="shared" si="873"/>
        <v>50000</v>
      </c>
      <c r="AU1546" s="33">
        <f t="shared" si="874"/>
        <v>200000</v>
      </c>
      <c r="AV1546" s="33">
        <v>258044</v>
      </c>
      <c r="AW1546" s="33">
        <f t="shared" si="875"/>
        <v>0</v>
      </c>
      <c r="AX1546" s="33">
        <f t="shared" si="876"/>
        <v>0</v>
      </c>
      <c r="AY1546" s="34">
        <f t="shared" si="877"/>
        <v>9612.6646909149986</v>
      </c>
    </row>
    <row r="1547" spans="1:51" ht="15" customHeight="1" x14ac:dyDescent="0.3">
      <c r="A1547" s="166" t="s">
        <v>2752</v>
      </c>
      <c r="B1547" s="99">
        <v>5332.9</v>
      </c>
      <c r="C1547" s="99">
        <v>29507.82</v>
      </c>
      <c r="D1547" s="99">
        <v>51947.5</v>
      </c>
      <c r="E1547" s="99">
        <v>51903.98</v>
      </c>
      <c r="F1547" s="143">
        <v>120000</v>
      </c>
      <c r="G1547" s="142">
        <v>0</v>
      </c>
      <c r="H1547" s="182">
        <v>46329</v>
      </c>
      <c r="I1547" s="182">
        <v>46412</v>
      </c>
      <c r="J1547" s="166">
        <v>1.9</v>
      </c>
      <c r="K1547" s="166">
        <v>0.6</v>
      </c>
      <c r="L1547" s="167" t="s">
        <v>1206</v>
      </c>
      <c r="M1547" s="168" t="s">
        <v>1204</v>
      </c>
      <c r="N1547" s="169">
        <v>0.06</v>
      </c>
      <c r="O1547" s="21">
        <f t="shared" si="878"/>
        <v>1.2999999999999998</v>
      </c>
      <c r="P1547" s="21" t="str">
        <f t="shared" si="879"/>
        <v>N</v>
      </c>
      <c r="Q1547" s="22">
        <f t="shared" si="880"/>
        <v>34840.720000000001</v>
      </c>
      <c r="R1547" s="8" t="str">
        <f t="shared" si="881"/>
        <v>N</v>
      </c>
      <c r="S1547" s="23">
        <f t="shared" si="882"/>
        <v>2.5999999999999996</v>
      </c>
      <c r="T1547" s="24">
        <f t="shared" si="883"/>
        <v>20500</v>
      </c>
      <c r="U1547" s="24">
        <f t="shared" si="884"/>
        <v>100000</v>
      </c>
      <c r="V1547" s="24">
        <f t="shared" si="885"/>
        <v>257500</v>
      </c>
      <c r="W1547" s="24">
        <f t="shared" si="886"/>
        <v>10250</v>
      </c>
      <c r="X1547" s="24">
        <f t="shared" si="887"/>
        <v>0</v>
      </c>
      <c r="Y1547" s="24">
        <f t="shared" si="888"/>
        <v>10250</v>
      </c>
      <c r="Z1547" s="24">
        <f t="shared" si="889"/>
        <v>26681.163200000003</v>
      </c>
      <c r="AA1547" s="25" t="str">
        <f t="shared" si="890"/>
        <v>N</v>
      </c>
      <c r="AB1547" s="26">
        <f t="shared" si="891"/>
        <v>1.5999999999999996</v>
      </c>
      <c r="AC1547" s="27">
        <f t="shared" si="892"/>
        <v>20500</v>
      </c>
      <c r="AD1547" s="28">
        <f t="shared" si="893"/>
        <v>100000</v>
      </c>
      <c r="AE1547" s="28">
        <f t="shared" si="894"/>
        <v>257500</v>
      </c>
      <c r="AF1547" s="28">
        <f t="shared" si="895"/>
        <v>10250</v>
      </c>
      <c r="AG1547" s="28">
        <f t="shared" si="896"/>
        <v>0</v>
      </c>
      <c r="AH1547" s="28">
        <f t="shared" si="897"/>
        <v>10250</v>
      </c>
      <c r="AI1547" s="28">
        <f t="shared" si="898"/>
        <v>28897.032992000008</v>
      </c>
      <c r="AJ1547" s="29" t="str">
        <f t="shared" si="899"/>
        <v>N</v>
      </c>
      <c r="AK1547" s="30">
        <f t="shared" si="864"/>
        <v>0.59999999999999964</v>
      </c>
      <c r="AL1547" s="31">
        <f t="shared" si="865"/>
        <v>20500</v>
      </c>
      <c r="AM1547" s="31">
        <f t="shared" si="866"/>
        <v>100000</v>
      </c>
      <c r="AN1547" s="31">
        <f t="shared" si="867"/>
        <v>257500</v>
      </c>
      <c r="AO1547" s="31">
        <f t="shared" si="868"/>
        <v>10250</v>
      </c>
      <c r="AP1547" s="31">
        <f t="shared" si="869"/>
        <v>0</v>
      </c>
      <c r="AQ1547" s="31">
        <f t="shared" si="870"/>
        <v>10250</v>
      </c>
      <c r="AR1547" s="31">
        <f t="shared" si="871"/>
        <v>31245.854971520013</v>
      </c>
      <c r="AS1547" s="32">
        <f t="shared" si="872"/>
        <v>0</v>
      </c>
      <c r="AT1547" s="33">
        <f t="shared" si="873"/>
        <v>20500</v>
      </c>
      <c r="AU1547" s="33">
        <f t="shared" si="874"/>
        <v>100000</v>
      </c>
      <c r="AV1547" s="33">
        <v>258045</v>
      </c>
      <c r="AW1547" s="33">
        <f t="shared" si="875"/>
        <v>0</v>
      </c>
      <c r="AX1547" s="33">
        <f t="shared" si="876"/>
        <v>0</v>
      </c>
      <c r="AY1547" s="34">
        <f t="shared" si="877"/>
        <v>86824.051163520024</v>
      </c>
    </row>
    <row r="1548" spans="1:51" ht="15" customHeight="1" x14ac:dyDescent="0.3">
      <c r="A1548" s="166" t="s">
        <v>2753</v>
      </c>
      <c r="B1548" s="99">
        <v>17415.330000000002</v>
      </c>
      <c r="C1548" s="99">
        <v>13897.63</v>
      </c>
      <c r="D1548" s="99">
        <v>93152.24</v>
      </c>
      <c r="E1548" s="99">
        <v>85619.07</v>
      </c>
      <c r="F1548" s="143">
        <v>72000</v>
      </c>
      <c r="G1548" s="142">
        <v>12500</v>
      </c>
      <c r="H1548" s="182">
        <v>46393</v>
      </c>
      <c r="I1548" s="182">
        <v>46471</v>
      </c>
      <c r="J1548" s="166">
        <v>4.7</v>
      </c>
      <c r="K1548" s="166">
        <v>0.1</v>
      </c>
      <c r="L1548" s="167" t="s">
        <v>1206</v>
      </c>
      <c r="M1548" s="168" t="s">
        <v>1204</v>
      </c>
      <c r="N1548" s="169">
        <v>0.01</v>
      </c>
      <c r="O1548" s="21">
        <f t="shared" si="878"/>
        <v>4.6000000000000005</v>
      </c>
      <c r="P1548" s="21" t="str">
        <f t="shared" si="879"/>
        <v>N</v>
      </c>
      <c r="Q1548" s="22">
        <f t="shared" si="880"/>
        <v>31312.959999999999</v>
      </c>
      <c r="R1548" s="8" t="str">
        <f t="shared" si="881"/>
        <v>N</v>
      </c>
      <c r="S1548" s="23">
        <f t="shared" si="882"/>
        <v>9.2000000000000011</v>
      </c>
      <c r="T1548" s="24">
        <f t="shared" si="883"/>
        <v>20500</v>
      </c>
      <c r="U1548" s="24">
        <f t="shared" si="884"/>
        <v>100000</v>
      </c>
      <c r="V1548" s="24">
        <f t="shared" si="885"/>
        <v>257500</v>
      </c>
      <c r="W1548" s="24">
        <f t="shared" si="886"/>
        <v>3423.8799999999974</v>
      </c>
      <c r="X1548" s="24">
        <f t="shared" si="887"/>
        <v>0</v>
      </c>
      <c r="Y1548" s="24">
        <f t="shared" si="888"/>
        <v>3423.8799999999974</v>
      </c>
      <c r="Z1548" s="24">
        <f t="shared" si="889"/>
        <v>28202.209600000002</v>
      </c>
      <c r="AA1548" s="25" t="str">
        <f t="shared" si="890"/>
        <v>N</v>
      </c>
      <c r="AB1548" s="26">
        <f t="shared" si="891"/>
        <v>8.2000000000000011</v>
      </c>
      <c r="AC1548" s="27">
        <f t="shared" si="892"/>
        <v>20500</v>
      </c>
      <c r="AD1548" s="28">
        <f t="shared" si="893"/>
        <v>100000</v>
      </c>
      <c r="AE1548" s="28">
        <f t="shared" si="894"/>
        <v>257500</v>
      </c>
      <c r="AF1548" s="28">
        <f t="shared" si="895"/>
        <v>1711.9399999999987</v>
      </c>
      <c r="AG1548" s="28">
        <f t="shared" si="896"/>
        <v>0</v>
      </c>
      <c r="AH1548" s="28">
        <f t="shared" si="897"/>
        <v>1711.9399999999987</v>
      </c>
      <c r="AI1548" s="28">
        <f t="shared" si="898"/>
        <v>30230.410496</v>
      </c>
      <c r="AJ1548" s="29" t="str">
        <f t="shared" si="899"/>
        <v>N</v>
      </c>
      <c r="AK1548" s="30">
        <f t="shared" si="864"/>
        <v>7.2000000000000011</v>
      </c>
      <c r="AL1548" s="31">
        <f t="shared" si="865"/>
        <v>20500</v>
      </c>
      <c r="AM1548" s="31">
        <f t="shared" si="866"/>
        <v>100000</v>
      </c>
      <c r="AN1548" s="31">
        <f t="shared" si="867"/>
        <v>257500</v>
      </c>
      <c r="AO1548" s="31">
        <f t="shared" si="868"/>
        <v>0</v>
      </c>
      <c r="AP1548" s="31">
        <f t="shared" si="869"/>
        <v>0</v>
      </c>
      <c r="AQ1548" s="31">
        <f t="shared" si="870"/>
        <v>0</v>
      </c>
      <c r="AR1548" s="31">
        <f t="shared" si="871"/>
        <v>32261.774000959998</v>
      </c>
      <c r="AS1548" s="32">
        <f t="shared" si="872"/>
        <v>6.2000000000000011</v>
      </c>
      <c r="AT1548" s="33">
        <f t="shared" si="873"/>
        <v>20500</v>
      </c>
      <c r="AU1548" s="33">
        <f t="shared" si="874"/>
        <v>100000</v>
      </c>
      <c r="AV1548" s="33">
        <v>258046</v>
      </c>
      <c r="AW1548" s="33">
        <f t="shared" si="875"/>
        <v>855.96999999999935</v>
      </c>
      <c r="AX1548" s="33">
        <f t="shared" si="876"/>
        <v>31728.421740969599</v>
      </c>
      <c r="AY1548" s="34">
        <f t="shared" si="877"/>
        <v>122422.81583792959</v>
      </c>
    </row>
    <row r="1549" spans="1:51" ht="15" customHeight="1" x14ac:dyDescent="0.3">
      <c r="A1549" s="166" t="s">
        <v>2754</v>
      </c>
      <c r="B1549" s="99">
        <v>8165.46</v>
      </c>
      <c r="C1549" s="99">
        <v>8040</v>
      </c>
      <c r="D1549" s="99">
        <v>42166.06</v>
      </c>
      <c r="E1549" s="99">
        <v>28037.200000000001</v>
      </c>
      <c r="F1549" s="143">
        <v>101000</v>
      </c>
      <c r="G1549" s="142">
        <v>0</v>
      </c>
      <c r="H1549" s="182">
        <v>46264</v>
      </c>
      <c r="I1549" s="182">
        <v>46303</v>
      </c>
      <c r="J1549" s="166">
        <v>3.5</v>
      </c>
      <c r="K1549" s="166">
        <v>0.6</v>
      </c>
      <c r="L1549" s="167" t="s">
        <v>1207</v>
      </c>
      <c r="M1549" s="168" t="s">
        <v>1203</v>
      </c>
      <c r="N1549" s="169">
        <v>0.02</v>
      </c>
      <c r="O1549" s="21">
        <f t="shared" si="878"/>
        <v>2.9</v>
      </c>
      <c r="P1549" s="21" t="str">
        <f t="shared" si="879"/>
        <v>N</v>
      </c>
      <c r="Q1549" s="22">
        <f t="shared" si="880"/>
        <v>16205.46</v>
      </c>
      <c r="R1549" s="8" t="str">
        <f t="shared" si="881"/>
        <v>N</v>
      </c>
      <c r="S1549" s="23">
        <f t="shared" si="882"/>
        <v>3.8666666666666667</v>
      </c>
      <c r="T1549" s="24">
        <f t="shared" si="883"/>
        <v>50000</v>
      </c>
      <c r="U1549" s="24">
        <f t="shared" si="884"/>
        <v>200000</v>
      </c>
      <c r="V1549" s="24">
        <f t="shared" si="885"/>
        <v>257500</v>
      </c>
      <c r="W1549" s="24">
        <f t="shared" si="886"/>
        <v>12397.176899999999</v>
      </c>
      <c r="X1549" s="24">
        <f t="shared" si="887"/>
        <v>0</v>
      </c>
      <c r="Y1549" s="24">
        <f t="shared" si="888"/>
        <v>12397.176899999999</v>
      </c>
      <c r="Z1549" s="24">
        <f t="shared" si="889"/>
        <v>4132.3922999999995</v>
      </c>
      <c r="AA1549" s="25" t="str">
        <f t="shared" si="890"/>
        <v>N</v>
      </c>
      <c r="AB1549" s="26">
        <f t="shared" si="891"/>
        <v>2.8666666666666667</v>
      </c>
      <c r="AC1549" s="27">
        <f t="shared" si="892"/>
        <v>50000</v>
      </c>
      <c r="AD1549" s="28">
        <f t="shared" si="893"/>
        <v>200000</v>
      </c>
      <c r="AE1549" s="28">
        <f t="shared" si="894"/>
        <v>257500</v>
      </c>
      <c r="AF1549" s="28">
        <f t="shared" si="895"/>
        <v>12645.120437999998</v>
      </c>
      <c r="AG1549" s="28">
        <f t="shared" si="896"/>
        <v>0</v>
      </c>
      <c r="AH1549" s="28">
        <f t="shared" si="897"/>
        <v>12645.120437999998</v>
      </c>
      <c r="AI1549" s="28">
        <f t="shared" si="898"/>
        <v>4215.0401459999994</v>
      </c>
      <c r="AJ1549" s="29" t="str">
        <f t="shared" si="899"/>
        <v>N</v>
      </c>
      <c r="AK1549" s="30">
        <f t="shared" si="864"/>
        <v>1.8666666666666667</v>
      </c>
      <c r="AL1549" s="31">
        <f t="shared" si="865"/>
        <v>50000</v>
      </c>
      <c r="AM1549" s="31">
        <f t="shared" si="866"/>
        <v>200000</v>
      </c>
      <c r="AN1549" s="31">
        <f t="shared" si="867"/>
        <v>257500</v>
      </c>
      <c r="AO1549" s="31">
        <f t="shared" si="868"/>
        <v>12898.022846759999</v>
      </c>
      <c r="AP1549" s="31">
        <f t="shared" si="869"/>
        <v>0</v>
      </c>
      <c r="AQ1549" s="31">
        <f t="shared" si="870"/>
        <v>12898.022846759999</v>
      </c>
      <c r="AR1549" s="31">
        <f t="shared" si="871"/>
        <v>4299.3409489199985</v>
      </c>
      <c r="AS1549" s="32">
        <f t="shared" si="872"/>
        <v>0.8666666666666667</v>
      </c>
      <c r="AT1549" s="33">
        <f t="shared" si="873"/>
        <v>50000</v>
      </c>
      <c r="AU1549" s="33">
        <f t="shared" si="874"/>
        <v>200000</v>
      </c>
      <c r="AV1549" s="33">
        <v>258047</v>
      </c>
      <c r="AW1549" s="33">
        <f t="shared" si="875"/>
        <v>13155.983303695199</v>
      </c>
      <c r="AX1549" s="33">
        <f t="shared" si="876"/>
        <v>4385.3277678983995</v>
      </c>
      <c r="AY1549" s="34">
        <f t="shared" si="877"/>
        <v>17032.101162818399</v>
      </c>
    </row>
    <row r="1550" spans="1:51" ht="15" customHeight="1" x14ac:dyDescent="0.3">
      <c r="A1550" s="166" t="s">
        <v>2755</v>
      </c>
      <c r="B1550" s="99">
        <v>16291.17</v>
      </c>
      <c r="C1550" s="99">
        <v>32161.27</v>
      </c>
      <c r="D1550" s="99">
        <v>96846.25</v>
      </c>
      <c r="E1550" s="99">
        <v>82265.240000000005</v>
      </c>
      <c r="F1550" s="143">
        <v>120000</v>
      </c>
      <c r="G1550" s="142">
        <v>12500</v>
      </c>
      <c r="H1550" s="182">
        <v>46288</v>
      </c>
      <c r="I1550" s="182">
        <v>46345</v>
      </c>
      <c r="J1550" s="166">
        <v>3.1</v>
      </c>
      <c r="K1550" s="166">
        <v>1</v>
      </c>
      <c r="L1550" s="167" t="s">
        <v>1207</v>
      </c>
      <c r="M1550" s="168" t="s">
        <v>1205</v>
      </c>
      <c r="N1550" s="169">
        <v>0.02</v>
      </c>
      <c r="O1550" s="21">
        <f t="shared" si="878"/>
        <v>2.1</v>
      </c>
      <c r="P1550" s="21" t="str">
        <f t="shared" si="879"/>
        <v>N</v>
      </c>
      <c r="Q1550" s="22">
        <f t="shared" si="880"/>
        <v>48452.44</v>
      </c>
      <c r="R1550" s="8" t="str">
        <f t="shared" si="881"/>
        <v>N</v>
      </c>
      <c r="S1550" s="23">
        <f t="shared" si="882"/>
        <v>2.1</v>
      </c>
      <c r="T1550" s="24">
        <f t="shared" si="883"/>
        <v>50000</v>
      </c>
      <c r="U1550" s="24">
        <f t="shared" si="884"/>
        <v>200000</v>
      </c>
      <c r="V1550" s="24">
        <f t="shared" si="885"/>
        <v>257500</v>
      </c>
      <c r="W1550" s="24">
        <f t="shared" si="886"/>
        <v>49421.488800000006</v>
      </c>
      <c r="X1550" s="24">
        <f t="shared" si="887"/>
        <v>0</v>
      </c>
      <c r="Y1550" s="24">
        <f t="shared" si="888"/>
        <v>49421.488800000006</v>
      </c>
      <c r="Z1550" s="24">
        <f t="shared" si="889"/>
        <v>0</v>
      </c>
      <c r="AA1550" s="25" t="str">
        <f t="shared" si="890"/>
        <v>N</v>
      </c>
      <c r="AB1550" s="26">
        <f t="shared" si="891"/>
        <v>1.1000000000000001</v>
      </c>
      <c r="AC1550" s="27">
        <f t="shared" si="892"/>
        <v>50000</v>
      </c>
      <c r="AD1550" s="28">
        <f t="shared" si="893"/>
        <v>200000</v>
      </c>
      <c r="AE1550" s="28">
        <f t="shared" si="894"/>
        <v>257500</v>
      </c>
      <c r="AF1550" s="28">
        <f t="shared" si="895"/>
        <v>50000</v>
      </c>
      <c r="AG1550" s="28">
        <f t="shared" si="896"/>
        <v>0</v>
      </c>
      <c r="AH1550" s="28">
        <f t="shared" si="897"/>
        <v>50000</v>
      </c>
      <c r="AI1550" s="28">
        <f t="shared" si="898"/>
        <v>409.91857600001094</v>
      </c>
      <c r="AJ1550" s="29" t="str">
        <f t="shared" si="899"/>
        <v>N</v>
      </c>
      <c r="AK1550" s="30">
        <f t="shared" si="864"/>
        <v>0.10000000000000009</v>
      </c>
      <c r="AL1550" s="31">
        <f t="shared" si="865"/>
        <v>50000</v>
      </c>
      <c r="AM1550" s="31">
        <f t="shared" si="866"/>
        <v>200000</v>
      </c>
      <c r="AN1550" s="31">
        <f t="shared" si="867"/>
        <v>257500</v>
      </c>
      <c r="AO1550" s="31">
        <f t="shared" si="868"/>
        <v>38078.511199999994</v>
      </c>
      <c r="AP1550" s="31">
        <f t="shared" si="869"/>
        <v>0</v>
      </c>
      <c r="AQ1550" s="31">
        <f t="shared" si="870"/>
        <v>38078.511199999994</v>
      </c>
      <c r="AR1550" s="31">
        <f t="shared" si="871"/>
        <v>13339.605747520021</v>
      </c>
      <c r="AS1550" s="32">
        <f t="shared" si="872"/>
        <v>0</v>
      </c>
      <c r="AT1550" s="33">
        <f t="shared" si="873"/>
        <v>50000</v>
      </c>
      <c r="AU1550" s="33">
        <f t="shared" si="874"/>
        <v>200000</v>
      </c>
      <c r="AV1550" s="33">
        <v>258048</v>
      </c>
      <c r="AW1550" s="33">
        <f t="shared" si="875"/>
        <v>0</v>
      </c>
      <c r="AX1550" s="33">
        <f t="shared" si="876"/>
        <v>0</v>
      </c>
      <c r="AY1550" s="34">
        <f t="shared" si="877"/>
        <v>13749.524323520032</v>
      </c>
    </row>
    <row r="1551" spans="1:51" ht="15" customHeight="1" x14ac:dyDescent="0.3">
      <c r="A1551" s="166" t="s">
        <v>2756</v>
      </c>
      <c r="B1551" s="99">
        <v>20420.07</v>
      </c>
      <c r="C1551" s="99">
        <v>4057.28</v>
      </c>
      <c r="D1551" s="99">
        <v>74988.23</v>
      </c>
      <c r="E1551" s="99">
        <v>60311.82</v>
      </c>
      <c r="F1551" s="143">
        <v>300000</v>
      </c>
      <c r="G1551" s="142">
        <v>0</v>
      </c>
      <c r="H1551" s="182">
        <v>46545</v>
      </c>
      <c r="I1551" s="182">
        <v>46596</v>
      </c>
      <c r="J1551" s="166">
        <v>3.7</v>
      </c>
      <c r="K1551" s="166">
        <v>1.7</v>
      </c>
      <c r="L1551" s="167" t="s">
        <v>1206</v>
      </c>
      <c r="M1551" s="168" t="s">
        <v>1204</v>
      </c>
      <c r="N1551" s="169">
        <v>0.02</v>
      </c>
      <c r="O1551" s="21">
        <f t="shared" si="878"/>
        <v>2</v>
      </c>
      <c r="P1551" s="21" t="str">
        <f t="shared" si="879"/>
        <v>N</v>
      </c>
      <c r="Q1551" s="22">
        <f t="shared" si="880"/>
        <v>24477.35</v>
      </c>
      <c r="R1551" s="8" t="str">
        <f t="shared" si="881"/>
        <v>N</v>
      </c>
      <c r="S1551" s="23">
        <f t="shared" si="882"/>
        <v>4</v>
      </c>
      <c r="T1551" s="24">
        <f t="shared" si="883"/>
        <v>20500</v>
      </c>
      <c r="U1551" s="24">
        <f t="shared" si="884"/>
        <v>100000</v>
      </c>
      <c r="V1551" s="24">
        <f t="shared" si="885"/>
        <v>257500</v>
      </c>
      <c r="W1551" s="24">
        <f t="shared" si="886"/>
        <v>0</v>
      </c>
      <c r="X1551" s="24">
        <f t="shared" si="887"/>
        <v>0</v>
      </c>
      <c r="Y1551" s="24">
        <f t="shared" si="888"/>
        <v>0</v>
      </c>
      <c r="Z1551" s="24">
        <f t="shared" si="889"/>
        <v>24966.896999999997</v>
      </c>
      <c r="AA1551" s="25" t="str">
        <f t="shared" si="890"/>
        <v>N</v>
      </c>
      <c r="AB1551" s="26">
        <f t="shared" si="891"/>
        <v>3</v>
      </c>
      <c r="AC1551" s="27">
        <f t="shared" si="892"/>
        <v>20500</v>
      </c>
      <c r="AD1551" s="28">
        <f t="shared" si="893"/>
        <v>100000</v>
      </c>
      <c r="AE1551" s="28">
        <f t="shared" si="894"/>
        <v>257500</v>
      </c>
      <c r="AF1551" s="28">
        <f t="shared" si="895"/>
        <v>0</v>
      </c>
      <c r="AG1551" s="28">
        <f t="shared" si="896"/>
        <v>0</v>
      </c>
      <c r="AH1551" s="28">
        <f t="shared" si="897"/>
        <v>0</v>
      </c>
      <c r="AI1551" s="28">
        <f t="shared" si="898"/>
        <v>25466.234939999998</v>
      </c>
      <c r="AJ1551" s="29" t="str">
        <f t="shared" si="899"/>
        <v>N</v>
      </c>
      <c r="AK1551" s="30">
        <f t="shared" si="864"/>
        <v>2</v>
      </c>
      <c r="AL1551" s="31">
        <f t="shared" si="865"/>
        <v>20500</v>
      </c>
      <c r="AM1551" s="31">
        <f t="shared" si="866"/>
        <v>100000</v>
      </c>
      <c r="AN1551" s="31">
        <f t="shared" si="867"/>
        <v>257500</v>
      </c>
      <c r="AO1551" s="31">
        <f t="shared" si="868"/>
        <v>0</v>
      </c>
      <c r="AP1551" s="31">
        <f t="shared" si="869"/>
        <v>0</v>
      </c>
      <c r="AQ1551" s="31">
        <f t="shared" si="870"/>
        <v>0</v>
      </c>
      <c r="AR1551" s="31">
        <f t="shared" si="871"/>
        <v>25975.559638799998</v>
      </c>
      <c r="AS1551" s="32">
        <f t="shared" si="872"/>
        <v>1</v>
      </c>
      <c r="AT1551" s="33">
        <f t="shared" si="873"/>
        <v>20500</v>
      </c>
      <c r="AU1551" s="33">
        <f t="shared" si="874"/>
        <v>100000</v>
      </c>
      <c r="AV1551" s="33">
        <v>258049</v>
      </c>
      <c r="AW1551" s="33">
        <f t="shared" si="875"/>
        <v>0</v>
      </c>
      <c r="AX1551" s="33">
        <f t="shared" si="876"/>
        <v>26495.070831575998</v>
      </c>
      <c r="AY1551" s="34">
        <f t="shared" si="877"/>
        <v>102903.76241037599</v>
      </c>
    </row>
    <row r="1552" spans="1:51" ht="15" customHeight="1" x14ac:dyDescent="0.3">
      <c r="A1552" s="166" t="s">
        <v>2757</v>
      </c>
      <c r="B1552" s="99">
        <v>14963.11</v>
      </c>
      <c r="C1552" s="99">
        <v>18412.18</v>
      </c>
      <c r="D1552" s="99">
        <v>93664.08</v>
      </c>
      <c r="E1552" s="99">
        <v>87775.59</v>
      </c>
      <c r="F1552" s="143">
        <v>60000</v>
      </c>
      <c r="G1552" s="144">
        <v>12500</v>
      </c>
      <c r="H1552" s="182">
        <v>46560</v>
      </c>
      <c r="I1552" s="182">
        <v>46616</v>
      </c>
      <c r="J1552" s="166">
        <v>2.6</v>
      </c>
      <c r="K1552" s="166">
        <v>0.6</v>
      </c>
      <c r="L1552" s="167" t="s">
        <v>1206</v>
      </c>
      <c r="M1552" s="168" t="s">
        <v>1205</v>
      </c>
      <c r="N1552" s="169">
        <v>0.04</v>
      </c>
      <c r="O1552" s="21">
        <f t="shared" si="878"/>
        <v>2</v>
      </c>
      <c r="P1552" s="21" t="str">
        <f t="shared" si="879"/>
        <v>N</v>
      </c>
      <c r="Q1552" s="22">
        <f t="shared" si="880"/>
        <v>33375.29</v>
      </c>
      <c r="R1552" s="8" t="str">
        <f t="shared" si="881"/>
        <v>N</v>
      </c>
      <c r="S1552" s="23">
        <f t="shared" si="882"/>
        <v>2</v>
      </c>
      <c r="T1552" s="24">
        <f t="shared" si="883"/>
        <v>20500</v>
      </c>
      <c r="U1552" s="24">
        <f t="shared" si="884"/>
        <v>100000</v>
      </c>
      <c r="V1552" s="24">
        <f t="shared" si="885"/>
        <v>257500</v>
      </c>
      <c r="W1552" s="24">
        <f t="shared" si="886"/>
        <v>6335.9199999999983</v>
      </c>
      <c r="X1552" s="24">
        <f t="shared" si="887"/>
        <v>0</v>
      </c>
      <c r="Y1552" s="24">
        <f t="shared" si="888"/>
        <v>6335.9199999999983</v>
      </c>
      <c r="Z1552" s="24">
        <f t="shared" si="889"/>
        <v>28374.381600000001</v>
      </c>
      <c r="AA1552" s="25" t="str">
        <f t="shared" si="890"/>
        <v>N</v>
      </c>
      <c r="AB1552" s="26">
        <f t="shared" si="891"/>
        <v>1</v>
      </c>
      <c r="AC1552" s="27">
        <f t="shared" si="892"/>
        <v>20500</v>
      </c>
      <c r="AD1552" s="28">
        <f t="shared" si="893"/>
        <v>100000</v>
      </c>
      <c r="AE1552" s="28">
        <f t="shared" si="894"/>
        <v>257500</v>
      </c>
      <c r="AF1552" s="28">
        <f t="shared" si="895"/>
        <v>0</v>
      </c>
      <c r="AG1552" s="28">
        <f t="shared" si="896"/>
        <v>0</v>
      </c>
      <c r="AH1552" s="28">
        <f t="shared" si="897"/>
        <v>0</v>
      </c>
      <c r="AI1552" s="28">
        <f t="shared" si="898"/>
        <v>36098.713664000003</v>
      </c>
      <c r="AJ1552" s="29" t="str">
        <f t="shared" si="899"/>
        <v>N</v>
      </c>
      <c r="AK1552" s="30">
        <f t="shared" si="864"/>
        <v>0</v>
      </c>
      <c r="AL1552" s="31">
        <f t="shared" si="865"/>
        <v>20500</v>
      </c>
      <c r="AM1552" s="31">
        <f t="shared" si="866"/>
        <v>100000</v>
      </c>
      <c r="AN1552" s="31">
        <f t="shared" si="867"/>
        <v>257500</v>
      </c>
      <c r="AO1552" s="31">
        <f t="shared" si="868"/>
        <v>0</v>
      </c>
      <c r="AP1552" s="31">
        <f t="shared" si="869"/>
        <v>0</v>
      </c>
      <c r="AQ1552" s="31">
        <f t="shared" si="870"/>
        <v>0</v>
      </c>
      <c r="AR1552" s="31">
        <f t="shared" si="871"/>
        <v>0</v>
      </c>
      <c r="AS1552" s="32">
        <f t="shared" si="872"/>
        <v>0</v>
      </c>
      <c r="AT1552" s="33">
        <f t="shared" si="873"/>
        <v>20500</v>
      </c>
      <c r="AU1552" s="33">
        <f t="shared" si="874"/>
        <v>100000</v>
      </c>
      <c r="AV1552" s="33">
        <v>258050</v>
      </c>
      <c r="AW1552" s="33">
        <f t="shared" si="875"/>
        <v>0</v>
      </c>
      <c r="AX1552" s="33">
        <f t="shared" si="876"/>
        <v>0</v>
      </c>
      <c r="AY1552" s="34">
        <f t="shared" si="877"/>
        <v>64473.095264000003</v>
      </c>
    </row>
    <row r="1553" spans="1:51" ht="15" customHeight="1" x14ac:dyDescent="0.3">
      <c r="A1553" s="166" t="s">
        <v>2758</v>
      </c>
      <c r="B1553" s="99">
        <v>11081.02</v>
      </c>
      <c r="C1553" s="99">
        <v>18707.650000000001</v>
      </c>
      <c r="D1553" s="99">
        <v>71169.73</v>
      </c>
      <c r="E1553" s="99">
        <v>61614.89</v>
      </c>
      <c r="F1553" s="143">
        <v>80000</v>
      </c>
      <c r="G1553" s="144">
        <v>12500</v>
      </c>
      <c r="H1553" s="182">
        <v>46269</v>
      </c>
      <c r="I1553" s="182">
        <v>46336</v>
      </c>
      <c r="J1553" s="166">
        <v>3.3</v>
      </c>
      <c r="K1553" s="166">
        <v>0.6</v>
      </c>
      <c r="L1553" s="167" t="s">
        <v>1207</v>
      </c>
      <c r="M1553" s="168" t="s">
        <v>1203</v>
      </c>
      <c r="N1553" s="169">
        <v>0.05</v>
      </c>
      <c r="O1553" s="21">
        <f t="shared" si="878"/>
        <v>2.6999999999999997</v>
      </c>
      <c r="P1553" s="21" t="str">
        <f t="shared" si="879"/>
        <v>N</v>
      </c>
      <c r="Q1553" s="22">
        <f t="shared" si="880"/>
        <v>29788.670000000002</v>
      </c>
      <c r="R1553" s="8" t="str">
        <f t="shared" si="881"/>
        <v>N</v>
      </c>
      <c r="S1553" s="23">
        <f t="shared" si="882"/>
        <v>3.5999999999999996</v>
      </c>
      <c r="T1553" s="24">
        <f t="shared" si="883"/>
        <v>50000</v>
      </c>
      <c r="U1553" s="24">
        <f t="shared" si="884"/>
        <v>200000</v>
      </c>
      <c r="V1553" s="24">
        <f t="shared" si="885"/>
        <v>257500</v>
      </c>
      <c r="W1553" s="24">
        <f t="shared" si="886"/>
        <v>23458.577625000005</v>
      </c>
      <c r="X1553" s="24">
        <f t="shared" si="887"/>
        <v>0</v>
      </c>
      <c r="Y1553" s="24">
        <f t="shared" si="888"/>
        <v>23458.577625000005</v>
      </c>
      <c r="Z1553" s="24">
        <f t="shared" si="889"/>
        <v>7819.5258749999994</v>
      </c>
      <c r="AA1553" s="25" t="str">
        <f t="shared" si="890"/>
        <v>N</v>
      </c>
      <c r="AB1553" s="26">
        <f t="shared" si="891"/>
        <v>2.5999999999999996</v>
      </c>
      <c r="AC1553" s="27">
        <f t="shared" si="892"/>
        <v>50000</v>
      </c>
      <c r="AD1553" s="28">
        <f t="shared" si="893"/>
        <v>200000</v>
      </c>
      <c r="AE1553" s="28">
        <f t="shared" si="894"/>
        <v>257500</v>
      </c>
      <c r="AF1553" s="28">
        <f t="shared" si="895"/>
        <v>24631.506506250003</v>
      </c>
      <c r="AG1553" s="28">
        <f t="shared" si="896"/>
        <v>0</v>
      </c>
      <c r="AH1553" s="28">
        <f t="shared" si="897"/>
        <v>24631.506506250003</v>
      </c>
      <c r="AI1553" s="28">
        <f t="shared" si="898"/>
        <v>8210.5021687500011</v>
      </c>
      <c r="AJ1553" s="29" t="str">
        <f t="shared" si="899"/>
        <v>N</v>
      </c>
      <c r="AK1553" s="30">
        <f t="shared" si="864"/>
        <v>1.5999999999999996</v>
      </c>
      <c r="AL1553" s="31">
        <f t="shared" si="865"/>
        <v>50000</v>
      </c>
      <c r="AM1553" s="31">
        <f t="shared" si="866"/>
        <v>200000</v>
      </c>
      <c r="AN1553" s="31">
        <f t="shared" si="867"/>
        <v>257500</v>
      </c>
      <c r="AO1553" s="31">
        <f t="shared" si="868"/>
        <v>25863.081831562507</v>
      </c>
      <c r="AP1553" s="31">
        <f t="shared" si="869"/>
        <v>0</v>
      </c>
      <c r="AQ1553" s="31">
        <f t="shared" si="870"/>
        <v>25863.081831562507</v>
      </c>
      <c r="AR1553" s="31">
        <f t="shared" si="871"/>
        <v>8621.0272771875025</v>
      </c>
      <c r="AS1553" s="32">
        <f t="shared" si="872"/>
        <v>0.59999999999999964</v>
      </c>
      <c r="AT1553" s="33">
        <f t="shared" si="873"/>
        <v>50000</v>
      </c>
      <c r="AU1553" s="33">
        <f t="shared" si="874"/>
        <v>200000</v>
      </c>
      <c r="AV1553" s="33">
        <v>258051</v>
      </c>
      <c r="AW1553" s="33">
        <f t="shared" si="875"/>
        <v>27156.23592314063</v>
      </c>
      <c r="AX1553" s="33">
        <f t="shared" si="876"/>
        <v>9052.0786410468791</v>
      </c>
      <c r="AY1553" s="34">
        <f t="shared" si="877"/>
        <v>33703.133961984378</v>
      </c>
    </row>
    <row r="1554" spans="1:51" ht="15" customHeight="1" x14ac:dyDescent="0.3">
      <c r="A1554" s="166" t="s">
        <v>2759</v>
      </c>
      <c r="B1554" s="99">
        <v>17775.23</v>
      </c>
      <c r="C1554" s="99">
        <v>3000.5</v>
      </c>
      <c r="D1554" s="99">
        <v>41673.83</v>
      </c>
      <c r="E1554" s="99">
        <v>31106.52</v>
      </c>
      <c r="F1554" s="143">
        <v>46000</v>
      </c>
      <c r="G1554" s="144">
        <v>0</v>
      </c>
      <c r="H1554" s="182">
        <v>46431</v>
      </c>
      <c r="I1554" s="182">
        <v>46461</v>
      </c>
      <c r="J1554" s="166">
        <v>4.4000000000000004</v>
      </c>
      <c r="K1554" s="166">
        <v>0.1</v>
      </c>
      <c r="L1554" s="167" t="s">
        <v>1207</v>
      </c>
      <c r="M1554" s="168" t="s">
        <v>1203</v>
      </c>
      <c r="N1554" s="169">
        <v>5.1999999999999998E-2</v>
      </c>
      <c r="O1554" s="21">
        <f t="shared" si="878"/>
        <v>4.3000000000000007</v>
      </c>
      <c r="P1554" s="21" t="str">
        <f t="shared" si="879"/>
        <v>N</v>
      </c>
      <c r="Q1554" s="22">
        <f t="shared" si="880"/>
        <v>20775.73</v>
      </c>
      <c r="R1554" s="8" t="str">
        <f t="shared" si="881"/>
        <v>N</v>
      </c>
      <c r="S1554" s="23">
        <f t="shared" si="882"/>
        <v>5.7333333333333343</v>
      </c>
      <c r="T1554" s="24">
        <f t="shared" si="883"/>
        <v>50000</v>
      </c>
      <c r="U1554" s="24">
        <f t="shared" si="884"/>
        <v>200000</v>
      </c>
      <c r="V1554" s="24">
        <f t="shared" si="885"/>
        <v>257500</v>
      </c>
      <c r="W1554" s="24">
        <f t="shared" si="886"/>
        <v>16392.05097</v>
      </c>
      <c r="X1554" s="24">
        <f t="shared" si="887"/>
        <v>0</v>
      </c>
      <c r="Y1554" s="24">
        <f t="shared" si="888"/>
        <v>16392.05097</v>
      </c>
      <c r="Z1554" s="24">
        <f t="shared" si="889"/>
        <v>5464.0169900000001</v>
      </c>
      <c r="AA1554" s="25" t="str">
        <f t="shared" si="890"/>
        <v>N</v>
      </c>
      <c r="AB1554" s="26">
        <f t="shared" si="891"/>
        <v>4.7333333333333343</v>
      </c>
      <c r="AC1554" s="27">
        <f t="shared" si="892"/>
        <v>50000</v>
      </c>
      <c r="AD1554" s="28">
        <f t="shared" si="893"/>
        <v>200000</v>
      </c>
      <c r="AE1554" s="28">
        <f t="shared" si="894"/>
        <v>257500</v>
      </c>
      <c r="AF1554" s="28">
        <f t="shared" si="895"/>
        <v>17244.437620440003</v>
      </c>
      <c r="AG1554" s="28">
        <f t="shared" si="896"/>
        <v>0</v>
      </c>
      <c r="AH1554" s="28">
        <f t="shared" si="897"/>
        <v>17244.437620440003</v>
      </c>
      <c r="AI1554" s="28">
        <f t="shared" si="898"/>
        <v>5748.1458734799999</v>
      </c>
      <c r="AJ1554" s="29" t="str">
        <f t="shared" si="899"/>
        <v>N</v>
      </c>
      <c r="AK1554" s="30">
        <f t="shared" si="864"/>
        <v>3.7333333333333343</v>
      </c>
      <c r="AL1554" s="31">
        <f t="shared" si="865"/>
        <v>50000</v>
      </c>
      <c r="AM1554" s="31">
        <f t="shared" si="866"/>
        <v>200000</v>
      </c>
      <c r="AN1554" s="31">
        <f t="shared" si="867"/>
        <v>257500</v>
      </c>
      <c r="AO1554" s="31">
        <f t="shared" si="868"/>
        <v>18141.148376702884</v>
      </c>
      <c r="AP1554" s="31">
        <f t="shared" si="869"/>
        <v>0</v>
      </c>
      <c r="AQ1554" s="31">
        <f t="shared" si="870"/>
        <v>18141.148376702884</v>
      </c>
      <c r="AR1554" s="31">
        <f t="shared" si="871"/>
        <v>6047.0494589009613</v>
      </c>
      <c r="AS1554" s="32">
        <f t="shared" si="872"/>
        <v>2.7333333333333343</v>
      </c>
      <c r="AT1554" s="33">
        <f t="shared" si="873"/>
        <v>50000</v>
      </c>
      <c r="AU1554" s="33">
        <f t="shared" si="874"/>
        <v>200000</v>
      </c>
      <c r="AV1554" s="33">
        <v>258052</v>
      </c>
      <c r="AW1554" s="33">
        <f t="shared" si="875"/>
        <v>19084.488092291434</v>
      </c>
      <c r="AX1554" s="33">
        <f t="shared" si="876"/>
        <v>6361.4960307638103</v>
      </c>
      <c r="AY1554" s="34">
        <f t="shared" si="877"/>
        <v>23620.708353144772</v>
      </c>
    </row>
    <row r="1555" spans="1:51" ht="15" customHeight="1" x14ac:dyDescent="0.3">
      <c r="A1555" s="166" t="s">
        <v>2760</v>
      </c>
      <c r="B1555" s="99">
        <v>19696.8</v>
      </c>
      <c r="C1555" s="99">
        <v>2285.8000000000002</v>
      </c>
      <c r="D1555" s="99">
        <v>83156.81</v>
      </c>
      <c r="E1555" s="99">
        <v>70301.100000000006</v>
      </c>
      <c r="F1555" s="143">
        <v>80000</v>
      </c>
      <c r="G1555" s="144">
        <v>12500</v>
      </c>
      <c r="H1555" s="182">
        <v>46214</v>
      </c>
      <c r="I1555" s="182">
        <v>46280</v>
      </c>
      <c r="J1555" s="166">
        <v>4.5999999999999996</v>
      </c>
      <c r="K1555" s="166">
        <v>3.5</v>
      </c>
      <c r="L1555" s="167" t="s">
        <v>1206</v>
      </c>
      <c r="M1555" s="168" t="s">
        <v>1203</v>
      </c>
      <c r="N1555" s="169">
        <v>0.04</v>
      </c>
      <c r="O1555" s="21">
        <f t="shared" si="878"/>
        <v>1.0999999999999996</v>
      </c>
      <c r="P1555" s="21" t="str">
        <f t="shared" si="879"/>
        <v>N</v>
      </c>
      <c r="Q1555" s="22">
        <f t="shared" si="880"/>
        <v>21982.6</v>
      </c>
      <c r="R1555" s="8" t="str">
        <f t="shared" si="881"/>
        <v>N</v>
      </c>
      <c r="S1555" s="23">
        <f t="shared" si="882"/>
        <v>1.4666666666666661</v>
      </c>
      <c r="T1555" s="24">
        <f t="shared" si="883"/>
        <v>20500</v>
      </c>
      <c r="U1555" s="24">
        <f t="shared" si="884"/>
        <v>100000</v>
      </c>
      <c r="V1555" s="24">
        <f t="shared" si="885"/>
        <v>257500</v>
      </c>
      <c r="W1555" s="24">
        <f t="shared" si="886"/>
        <v>12632.392500000002</v>
      </c>
      <c r="X1555" s="24">
        <f t="shared" si="887"/>
        <v>0</v>
      </c>
      <c r="Y1555" s="24">
        <f t="shared" si="888"/>
        <v>12632.392500000002</v>
      </c>
      <c r="Z1555" s="24">
        <f t="shared" si="889"/>
        <v>10229.511499999997</v>
      </c>
      <c r="AA1555" s="25" t="str">
        <f t="shared" si="890"/>
        <v>N</v>
      </c>
      <c r="AB1555" s="26">
        <f t="shared" si="891"/>
        <v>0.46666666666666612</v>
      </c>
      <c r="AC1555" s="27">
        <f t="shared" si="892"/>
        <v>20500</v>
      </c>
      <c r="AD1555" s="28">
        <f t="shared" si="893"/>
        <v>100000</v>
      </c>
      <c r="AE1555" s="28">
        <f t="shared" si="894"/>
        <v>257500</v>
      </c>
      <c r="AF1555" s="28">
        <f t="shared" si="895"/>
        <v>3158.0981250000004</v>
      </c>
      <c r="AG1555" s="28">
        <f t="shared" si="896"/>
        <v>0</v>
      </c>
      <c r="AH1555" s="28">
        <f t="shared" si="897"/>
        <v>3158.0981250000004</v>
      </c>
      <c r="AI1555" s="28">
        <f t="shared" si="898"/>
        <v>20618.282035</v>
      </c>
      <c r="AJ1555" s="29" t="str">
        <f t="shared" si="899"/>
        <v>N</v>
      </c>
      <c r="AK1555" s="30">
        <f t="shared" si="864"/>
        <v>0</v>
      </c>
      <c r="AL1555" s="31">
        <f t="shared" si="865"/>
        <v>20500</v>
      </c>
      <c r="AM1555" s="31">
        <f t="shared" si="866"/>
        <v>100000</v>
      </c>
      <c r="AN1555" s="31">
        <f t="shared" si="867"/>
        <v>257500</v>
      </c>
      <c r="AO1555" s="31">
        <f t="shared" si="868"/>
        <v>0</v>
      </c>
      <c r="AP1555" s="31">
        <f t="shared" si="869"/>
        <v>0</v>
      </c>
      <c r="AQ1555" s="31">
        <f t="shared" si="870"/>
        <v>0</v>
      </c>
      <c r="AR1555" s="31">
        <f t="shared" si="871"/>
        <v>0</v>
      </c>
      <c r="AS1555" s="32">
        <f t="shared" si="872"/>
        <v>0</v>
      </c>
      <c r="AT1555" s="33">
        <f t="shared" si="873"/>
        <v>20500</v>
      </c>
      <c r="AU1555" s="33">
        <f t="shared" si="874"/>
        <v>100000</v>
      </c>
      <c r="AV1555" s="33">
        <v>258053</v>
      </c>
      <c r="AW1555" s="33">
        <f t="shared" si="875"/>
        <v>0</v>
      </c>
      <c r="AX1555" s="33">
        <f t="shared" si="876"/>
        <v>0</v>
      </c>
      <c r="AY1555" s="34">
        <f t="shared" si="877"/>
        <v>30847.793534999997</v>
      </c>
    </row>
    <row r="1556" spans="1:51" ht="15" customHeight="1" x14ac:dyDescent="0.3">
      <c r="A1556" s="166" t="s">
        <v>2761</v>
      </c>
      <c r="B1556" s="99">
        <v>15775.84</v>
      </c>
      <c r="C1556" s="99">
        <v>30283.62</v>
      </c>
      <c r="D1556" s="99">
        <v>69395.03</v>
      </c>
      <c r="E1556" s="99">
        <v>62911.14</v>
      </c>
      <c r="F1556" s="143">
        <v>150000</v>
      </c>
      <c r="G1556" s="144">
        <v>0</v>
      </c>
      <c r="H1556" s="182">
        <v>46314</v>
      </c>
      <c r="I1556" s="182">
        <v>46335</v>
      </c>
      <c r="J1556" s="166">
        <v>4.7</v>
      </c>
      <c r="K1556" s="166">
        <v>0.6</v>
      </c>
      <c r="L1556" s="167" t="s">
        <v>1206</v>
      </c>
      <c r="M1556" s="168" t="s">
        <v>1204</v>
      </c>
      <c r="N1556" s="169">
        <v>1.6E-2</v>
      </c>
      <c r="O1556" s="21">
        <f t="shared" si="878"/>
        <v>4.1000000000000005</v>
      </c>
      <c r="P1556" s="21" t="str">
        <f t="shared" si="879"/>
        <v>N</v>
      </c>
      <c r="Q1556" s="22">
        <f t="shared" si="880"/>
        <v>46059.46</v>
      </c>
      <c r="R1556" s="8" t="str">
        <f t="shared" si="881"/>
        <v>N</v>
      </c>
      <c r="S1556" s="23">
        <f t="shared" si="882"/>
        <v>8.2000000000000011</v>
      </c>
      <c r="T1556" s="24">
        <f t="shared" si="883"/>
        <v>20500</v>
      </c>
      <c r="U1556" s="24">
        <f t="shared" si="884"/>
        <v>100000</v>
      </c>
      <c r="V1556" s="24">
        <f t="shared" si="885"/>
        <v>257500</v>
      </c>
      <c r="W1556" s="24">
        <f t="shared" si="886"/>
        <v>10250</v>
      </c>
      <c r="X1556" s="24">
        <f t="shared" si="887"/>
        <v>0</v>
      </c>
      <c r="Y1556" s="24">
        <f t="shared" si="888"/>
        <v>10250</v>
      </c>
      <c r="Z1556" s="24">
        <f t="shared" si="889"/>
        <v>36546.411359999998</v>
      </c>
      <c r="AA1556" s="25" t="str">
        <f t="shared" si="890"/>
        <v>N</v>
      </c>
      <c r="AB1556" s="26">
        <f t="shared" si="891"/>
        <v>7.2000000000000011</v>
      </c>
      <c r="AC1556" s="27">
        <f t="shared" si="892"/>
        <v>20500</v>
      </c>
      <c r="AD1556" s="28">
        <f t="shared" si="893"/>
        <v>100000</v>
      </c>
      <c r="AE1556" s="28">
        <f t="shared" si="894"/>
        <v>257500</v>
      </c>
      <c r="AF1556" s="28">
        <f t="shared" si="895"/>
        <v>10177.485000000001</v>
      </c>
      <c r="AG1556" s="28">
        <f t="shared" si="896"/>
        <v>0</v>
      </c>
      <c r="AH1556" s="28">
        <f t="shared" si="897"/>
        <v>10177.485000000001</v>
      </c>
      <c r="AI1556" s="28">
        <f t="shared" si="898"/>
        <v>37367.668941759999</v>
      </c>
      <c r="AJ1556" s="29" t="str">
        <f t="shared" si="899"/>
        <v>N</v>
      </c>
      <c r="AK1556" s="30">
        <f t="shared" si="864"/>
        <v>6.2000000000000011</v>
      </c>
      <c r="AL1556" s="31">
        <f t="shared" si="865"/>
        <v>20500</v>
      </c>
      <c r="AM1556" s="31">
        <f t="shared" si="866"/>
        <v>100000</v>
      </c>
      <c r="AN1556" s="31">
        <f t="shared" si="867"/>
        <v>257500</v>
      </c>
      <c r="AO1556" s="31">
        <f t="shared" si="868"/>
        <v>10177.485000000001</v>
      </c>
      <c r="AP1556" s="31">
        <f t="shared" si="869"/>
        <v>0</v>
      </c>
      <c r="AQ1556" s="31">
        <f t="shared" si="870"/>
        <v>10177.485000000001</v>
      </c>
      <c r="AR1556" s="31">
        <f t="shared" si="871"/>
        <v>38128.391404828159</v>
      </c>
      <c r="AS1556" s="32">
        <f t="shared" si="872"/>
        <v>5.2000000000000011</v>
      </c>
      <c r="AT1556" s="33">
        <f t="shared" si="873"/>
        <v>20500</v>
      </c>
      <c r="AU1556" s="33">
        <f t="shared" si="874"/>
        <v>100000</v>
      </c>
      <c r="AV1556" s="33">
        <v>258054</v>
      </c>
      <c r="AW1556" s="33">
        <f t="shared" si="875"/>
        <v>0</v>
      </c>
      <c r="AX1556" s="33">
        <f t="shared" si="876"/>
        <v>49078.770427305411</v>
      </c>
      <c r="AY1556" s="34">
        <f t="shared" si="877"/>
        <v>161121.24213389357</v>
      </c>
    </row>
    <row r="1557" spans="1:51" ht="15" customHeight="1" x14ac:dyDescent="0.3">
      <c r="A1557" s="166" t="s">
        <v>2762</v>
      </c>
      <c r="B1557" s="99">
        <v>14575.49</v>
      </c>
      <c r="C1557" s="99">
        <v>32026.7</v>
      </c>
      <c r="D1557" s="99">
        <v>84441.03</v>
      </c>
      <c r="E1557" s="99">
        <v>81947.42</v>
      </c>
      <c r="F1557" s="143">
        <v>80000</v>
      </c>
      <c r="G1557" s="144">
        <v>0</v>
      </c>
      <c r="H1557" s="182">
        <v>46243</v>
      </c>
      <c r="I1557" s="182">
        <v>46266</v>
      </c>
      <c r="J1557" s="166">
        <v>4.3</v>
      </c>
      <c r="K1557" s="166">
        <v>2.6</v>
      </c>
      <c r="L1557" s="167" t="s">
        <v>1206</v>
      </c>
      <c r="M1557" s="168" t="s">
        <v>1204</v>
      </c>
      <c r="N1557" s="169">
        <v>0.03</v>
      </c>
      <c r="O1557" s="21">
        <f t="shared" si="878"/>
        <v>1.6999999999999997</v>
      </c>
      <c r="P1557" s="21" t="str">
        <f t="shared" si="879"/>
        <v>N</v>
      </c>
      <c r="Q1557" s="22">
        <f t="shared" si="880"/>
        <v>46602.19</v>
      </c>
      <c r="R1557" s="8" t="str">
        <f t="shared" si="881"/>
        <v>N</v>
      </c>
      <c r="S1557" s="23">
        <f t="shared" si="882"/>
        <v>3.3999999999999995</v>
      </c>
      <c r="T1557" s="24">
        <f t="shared" si="883"/>
        <v>20500</v>
      </c>
      <c r="U1557" s="24">
        <f t="shared" si="884"/>
        <v>100000</v>
      </c>
      <c r="V1557" s="24">
        <f t="shared" si="885"/>
        <v>257500</v>
      </c>
      <c r="W1557" s="24">
        <f t="shared" si="886"/>
        <v>7779.4850000000006</v>
      </c>
      <c r="X1557" s="24">
        <f t="shared" si="887"/>
        <v>0</v>
      </c>
      <c r="Y1557" s="24">
        <f t="shared" si="888"/>
        <v>7779.4850000000006</v>
      </c>
      <c r="Z1557" s="24">
        <f t="shared" si="889"/>
        <v>40220.770700000001</v>
      </c>
      <c r="AA1557" s="25" t="str">
        <f t="shared" si="890"/>
        <v>N</v>
      </c>
      <c r="AB1557" s="26">
        <f t="shared" si="891"/>
        <v>2.3999999999999995</v>
      </c>
      <c r="AC1557" s="27">
        <f t="shared" si="892"/>
        <v>20500</v>
      </c>
      <c r="AD1557" s="28">
        <f t="shared" si="893"/>
        <v>100000</v>
      </c>
      <c r="AE1557" s="28">
        <f t="shared" si="894"/>
        <v>257500</v>
      </c>
      <c r="AF1557" s="28">
        <f t="shared" si="895"/>
        <v>3889.7425000000003</v>
      </c>
      <c r="AG1557" s="28">
        <f t="shared" si="896"/>
        <v>0</v>
      </c>
      <c r="AH1557" s="28">
        <f t="shared" si="897"/>
        <v>3889.7425000000003</v>
      </c>
      <c r="AI1557" s="28">
        <f t="shared" si="898"/>
        <v>45550.520871000001</v>
      </c>
      <c r="AJ1557" s="29" t="str">
        <f t="shared" si="899"/>
        <v>N</v>
      </c>
      <c r="AK1557" s="30">
        <f t="shared" si="864"/>
        <v>1.3999999999999995</v>
      </c>
      <c r="AL1557" s="31">
        <f t="shared" si="865"/>
        <v>20500</v>
      </c>
      <c r="AM1557" s="31">
        <f t="shared" si="866"/>
        <v>100000</v>
      </c>
      <c r="AN1557" s="31">
        <f t="shared" si="867"/>
        <v>257500</v>
      </c>
      <c r="AO1557" s="31">
        <f t="shared" si="868"/>
        <v>3889.7425000000003</v>
      </c>
      <c r="AP1557" s="31">
        <f t="shared" si="869"/>
        <v>0</v>
      </c>
      <c r="AQ1557" s="31">
        <f t="shared" si="870"/>
        <v>3889.7425000000003</v>
      </c>
      <c r="AR1557" s="31">
        <f t="shared" si="871"/>
        <v>47033.728772130002</v>
      </c>
      <c r="AS1557" s="32">
        <f t="shared" si="872"/>
        <v>0.39999999999999947</v>
      </c>
      <c r="AT1557" s="33">
        <f t="shared" si="873"/>
        <v>20500</v>
      </c>
      <c r="AU1557" s="33">
        <f t="shared" si="874"/>
        <v>100000</v>
      </c>
      <c r="AV1557" s="33">
        <v>258055</v>
      </c>
      <c r="AW1557" s="33">
        <f t="shared" si="875"/>
        <v>0</v>
      </c>
      <c r="AX1557" s="33">
        <f t="shared" si="876"/>
        <v>52451.175410293901</v>
      </c>
      <c r="AY1557" s="34">
        <f t="shared" si="877"/>
        <v>185256.1957534239</v>
      </c>
    </row>
    <row r="1558" spans="1:51" ht="15" customHeight="1" x14ac:dyDescent="0.3">
      <c r="A1558" s="166" t="s">
        <v>2763</v>
      </c>
      <c r="B1558" s="99">
        <v>8762.8700000000008</v>
      </c>
      <c r="C1558" s="99">
        <v>22027.97</v>
      </c>
      <c r="D1558" s="99">
        <v>93928.58</v>
      </c>
      <c r="E1558" s="99">
        <v>88598.6</v>
      </c>
      <c r="F1558" s="141">
        <v>35000</v>
      </c>
      <c r="G1558" s="144">
        <v>0</v>
      </c>
      <c r="H1558" s="182">
        <v>46542</v>
      </c>
      <c r="I1558" s="182">
        <v>46617</v>
      </c>
      <c r="J1558" s="166">
        <v>4.5</v>
      </c>
      <c r="K1558" s="166">
        <v>2.2999999999999998</v>
      </c>
      <c r="L1558" s="167" t="s">
        <v>1206</v>
      </c>
      <c r="M1558" s="168" t="s">
        <v>1204</v>
      </c>
      <c r="N1558" s="169">
        <v>3.3000000000000002E-2</v>
      </c>
      <c r="O1558" s="21">
        <f t="shared" si="878"/>
        <v>2.2000000000000002</v>
      </c>
      <c r="P1558" s="21" t="str">
        <f t="shared" si="879"/>
        <v>N</v>
      </c>
      <c r="Q1558" s="22">
        <f t="shared" si="880"/>
        <v>30790.840000000004</v>
      </c>
      <c r="R1558" s="8" t="str">
        <f t="shared" si="881"/>
        <v>N</v>
      </c>
      <c r="S1558" s="23">
        <f t="shared" si="882"/>
        <v>4.4000000000000004</v>
      </c>
      <c r="T1558" s="24">
        <f t="shared" si="883"/>
        <v>20500</v>
      </c>
      <c r="U1558" s="24">
        <f t="shared" si="884"/>
        <v>100000</v>
      </c>
      <c r="V1558" s="24">
        <f t="shared" si="885"/>
        <v>257500</v>
      </c>
      <c r="W1558" s="24">
        <f t="shared" si="886"/>
        <v>3035.7099999999991</v>
      </c>
      <c r="X1558" s="24">
        <f t="shared" si="887"/>
        <v>0</v>
      </c>
      <c r="Y1558" s="24">
        <f t="shared" si="888"/>
        <v>3035.7099999999991</v>
      </c>
      <c r="Z1558" s="24">
        <f t="shared" si="889"/>
        <v>28771.227720000003</v>
      </c>
      <c r="AA1558" s="25" t="str">
        <f t="shared" si="890"/>
        <v>N</v>
      </c>
      <c r="AB1558" s="26">
        <f t="shared" si="891"/>
        <v>3.4000000000000004</v>
      </c>
      <c r="AC1558" s="27">
        <f t="shared" si="892"/>
        <v>20500</v>
      </c>
      <c r="AD1558" s="28">
        <f t="shared" si="893"/>
        <v>100000</v>
      </c>
      <c r="AE1558" s="28">
        <f t="shared" si="894"/>
        <v>257500</v>
      </c>
      <c r="AF1558" s="28">
        <f t="shared" si="895"/>
        <v>1517.8549999999996</v>
      </c>
      <c r="AG1558" s="28">
        <f t="shared" si="896"/>
        <v>0</v>
      </c>
      <c r="AH1558" s="28">
        <f t="shared" si="897"/>
        <v>1517.8549999999996</v>
      </c>
      <c r="AI1558" s="28">
        <f t="shared" si="898"/>
        <v>31338.711664760001</v>
      </c>
      <c r="AJ1558" s="29" t="str">
        <f t="shared" si="899"/>
        <v>N</v>
      </c>
      <c r="AK1558" s="30">
        <f t="shared" si="864"/>
        <v>2.4000000000000004</v>
      </c>
      <c r="AL1558" s="31">
        <f t="shared" si="865"/>
        <v>20500</v>
      </c>
      <c r="AM1558" s="31">
        <f t="shared" si="866"/>
        <v>100000</v>
      </c>
      <c r="AN1558" s="31">
        <f t="shared" si="867"/>
        <v>257500</v>
      </c>
      <c r="AO1558" s="31">
        <f t="shared" si="868"/>
        <v>1517.8549999999996</v>
      </c>
      <c r="AP1558" s="31">
        <f t="shared" si="869"/>
        <v>0</v>
      </c>
      <c r="AQ1558" s="31">
        <f t="shared" si="870"/>
        <v>1517.8549999999996</v>
      </c>
      <c r="AR1558" s="31">
        <f t="shared" si="871"/>
        <v>32422.978364697079</v>
      </c>
      <c r="AS1558" s="32">
        <f t="shared" si="872"/>
        <v>1.4000000000000004</v>
      </c>
      <c r="AT1558" s="33">
        <f t="shared" si="873"/>
        <v>20500</v>
      </c>
      <c r="AU1558" s="33">
        <f t="shared" si="874"/>
        <v>100000</v>
      </c>
      <c r="AV1558" s="33">
        <v>258056</v>
      </c>
      <c r="AW1558" s="33">
        <f t="shared" si="875"/>
        <v>0</v>
      </c>
      <c r="AX1558" s="33">
        <f t="shared" si="876"/>
        <v>35060.880865732077</v>
      </c>
      <c r="AY1558" s="34">
        <f t="shared" si="877"/>
        <v>127593.79861518915</v>
      </c>
    </row>
    <row r="1559" spans="1:51" ht="15" customHeight="1" x14ac:dyDescent="0.3">
      <c r="A1559" s="166" t="s">
        <v>2764</v>
      </c>
      <c r="B1559" s="99">
        <v>15282.19</v>
      </c>
      <c r="C1559" s="99">
        <v>28634.75</v>
      </c>
      <c r="D1559" s="99">
        <v>101852.62</v>
      </c>
      <c r="E1559" s="99">
        <v>96997.62</v>
      </c>
      <c r="F1559" s="141">
        <v>88000</v>
      </c>
      <c r="G1559" s="144">
        <v>0</v>
      </c>
      <c r="H1559" s="182">
        <v>46524</v>
      </c>
      <c r="I1559" s="182">
        <v>46540</v>
      </c>
      <c r="J1559" s="166">
        <v>1.5</v>
      </c>
      <c r="K1559" s="166">
        <v>0.1</v>
      </c>
      <c r="L1559" s="167" t="s">
        <v>1206</v>
      </c>
      <c r="M1559" s="168" t="s">
        <v>1205</v>
      </c>
      <c r="N1559" s="169">
        <v>5.0000000000000001E-3</v>
      </c>
      <c r="O1559" s="21">
        <f t="shared" si="878"/>
        <v>1.4</v>
      </c>
      <c r="P1559" s="21" t="str">
        <f t="shared" si="879"/>
        <v>N</v>
      </c>
      <c r="Q1559" s="22">
        <f t="shared" si="880"/>
        <v>43916.94</v>
      </c>
      <c r="R1559" s="8" t="str">
        <f t="shared" si="881"/>
        <v>N</v>
      </c>
      <c r="S1559" s="23">
        <f t="shared" si="882"/>
        <v>1.4</v>
      </c>
      <c r="T1559" s="24">
        <f t="shared" si="883"/>
        <v>20500</v>
      </c>
      <c r="U1559" s="24">
        <f t="shared" si="884"/>
        <v>100000</v>
      </c>
      <c r="V1559" s="24">
        <f t="shared" si="885"/>
        <v>257500</v>
      </c>
      <c r="W1559" s="24">
        <f t="shared" si="886"/>
        <v>0</v>
      </c>
      <c r="X1559" s="24">
        <f t="shared" si="887"/>
        <v>0</v>
      </c>
      <c r="Y1559" s="24">
        <f t="shared" si="888"/>
        <v>0</v>
      </c>
      <c r="Z1559" s="24">
        <f t="shared" si="889"/>
        <v>44136.524699999994</v>
      </c>
      <c r="AA1559" s="25" t="str">
        <f t="shared" si="890"/>
        <v>N</v>
      </c>
      <c r="AB1559" s="26">
        <f t="shared" si="891"/>
        <v>0.39999999999999991</v>
      </c>
      <c r="AC1559" s="27">
        <f t="shared" si="892"/>
        <v>20500</v>
      </c>
      <c r="AD1559" s="28">
        <f t="shared" si="893"/>
        <v>100000</v>
      </c>
      <c r="AE1559" s="28">
        <f t="shared" si="894"/>
        <v>257500</v>
      </c>
      <c r="AF1559" s="28">
        <f t="shared" si="895"/>
        <v>0</v>
      </c>
      <c r="AG1559" s="28">
        <f t="shared" si="896"/>
        <v>0</v>
      </c>
      <c r="AH1559" s="28">
        <f t="shared" si="897"/>
        <v>0</v>
      </c>
      <c r="AI1559" s="28">
        <f t="shared" si="898"/>
        <v>44357.207323499992</v>
      </c>
      <c r="AJ1559" s="29" t="str">
        <f t="shared" si="899"/>
        <v>N</v>
      </c>
      <c r="AK1559" s="30">
        <f t="shared" si="864"/>
        <v>0</v>
      </c>
      <c r="AL1559" s="31">
        <f t="shared" si="865"/>
        <v>20500</v>
      </c>
      <c r="AM1559" s="31">
        <f t="shared" si="866"/>
        <v>100000</v>
      </c>
      <c r="AN1559" s="31">
        <f t="shared" si="867"/>
        <v>257500</v>
      </c>
      <c r="AO1559" s="31">
        <f t="shared" si="868"/>
        <v>0</v>
      </c>
      <c r="AP1559" s="31">
        <f t="shared" si="869"/>
        <v>0</v>
      </c>
      <c r="AQ1559" s="31">
        <f t="shared" si="870"/>
        <v>0</v>
      </c>
      <c r="AR1559" s="31">
        <f t="shared" si="871"/>
        <v>0</v>
      </c>
      <c r="AS1559" s="32">
        <f t="shared" si="872"/>
        <v>0</v>
      </c>
      <c r="AT1559" s="33">
        <f t="shared" si="873"/>
        <v>20500</v>
      </c>
      <c r="AU1559" s="33">
        <f t="shared" si="874"/>
        <v>100000</v>
      </c>
      <c r="AV1559" s="33">
        <v>258057</v>
      </c>
      <c r="AW1559" s="33">
        <f t="shared" si="875"/>
        <v>0</v>
      </c>
      <c r="AX1559" s="33">
        <f t="shared" si="876"/>
        <v>0</v>
      </c>
      <c r="AY1559" s="34">
        <f t="shared" si="877"/>
        <v>88493.732023499993</v>
      </c>
    </row>
    <row r="1560" spans="1:51" ht="15" customHeight="1" x14ac:dyDescent="0.3">
      <c r="A1560" s="166" t="s">
        <v>2765</v>
      </c>
      <c r="B1560" s="99">
        <v>6379.42</v>
      </c>
      <c r="C1560" s="99">
        <v>15988.49</v>
      </c>
      <c r="D1560" s="99">
        <v>100501.47</v>
      </c>
      <c r="E1560" s="99">
        <v>95383.66</v>
      </c>
      <c r="F1560" s="141">
        <v>72000</v>
      </c>
      <c r="G1560" s="144">
        <v>12500</v>
      </c>
      <c r="H1560" s="182">
        <v>46433</v>
      </c>
      <c r="I1560" s="182">
        <v>46513</v>
      </c>
      <c r="J1560" s="166">
        <v>3.2</v>
      </c>
      <c r="K1560" s="166">
        <v>0.3</v>
      </c>
      <c r="L1560" s="167" t="s">
        <v>1206</v>
      </c>
      <c r="M1560" s="168" t="s">
        <v>1203</v>
      </c>
      <c r="N1560" s="169">
        <v>2E-3</v>
      </c>
      <c r="O1560" s="21">
        <f t="shared" si="878"/>
        <v>2.9000000000000004</v>
      </c>
      <c r="P1560" s="21" t="str">
        <f t="shared" si="879"/>
        <v>N</v>
      </c>
      <c r="Q1560" s="22">
        <f t="shared" si="880"/>
        <v>22367.91</v>
      </c>
      <c r="R1560" s="8" t="str">
        <f t="shared" si="881"/>
        <v>N</v>
      </c>
      <c r="S1560" s="23">
        <f t="shared" si="882"/>
        <v>3.8666666666666671</v>
      </c>
      <c r="T1560" s="24">
        <f t="shared" si="883"/>
        <v>20500</v>
      </c>
      <c r="U1560" s="24">
        <f t="shared" si="884"/>
        <v>100000</v>
      </c>
      <c r="V1560" s="24">
        <f t="shared" si="885"/>
        <v>257500</v>
      </c>
      <c r="W1560" s="24">
        <f t="shared" si="886"/>
        <v>0</v>
      </c>
      <c r="X1560" s="24">
        <f t="shared" si="887"/>
        <v>0</v>
      </c>
      <c r="Y1560" s="24">
        <f t="shared" si="888"/>
        <v>0</v>
      </c>
      <c r="Z1560" s="24">
        <f t="shared" si="889"/>
        <v>22412.645820000002</v>
      </c>
      <c r="AA1560" s="25" t="str">
        <f t="shared" si="890"/>
        <v>N</v>
      </c>
      <c r="AB1560" s="26">
        <f t="shared" si="891"/>
        <v>2.8666666666666671</v>
      </c>
      <c r="AC1560" s="27">
        <f t="shared" si="892"/>
        <v>20500</v>
      </c>
      <c r="AD1560" s="28">
        <f t="shared" si="893"/>
        <v>100000</v>
      </c>
      <c r="AE1560" s="28">
        <f t="shared" si="894"/>
        <v>257500</v>
      </c>
      <c r="AF1560" s="28">
        <f t="shared" si="895"/>
        <v>0</v>
      </c>
      <c r="AG1560" s="28">
        <f t="shared" si="896"/>
        <v>0</v>
      </c>
      <c r="AH1560" s="28">
        <f t="shared" si="897"/>
        <v>0</v>
      </c>
      <c r="AI1560" s="28">
        <f t="shared" si="898"/>
        <v>22457.471111640003</v>
      </c>
      <c r="AJ1560" s="29" t="str">
        <f t="shared" si="899"/>
        <v>N</v>
      </c>
      <c r="AK1560" s="30">
        <f t="shared" si="864"/>
        <v>1.8666666666666671</v>
      </c>
      <c r="AL1560" s="31">
        <f t="shared" si="865"/>
        <v>20500</v>
      </c>
      <c r="AM1560" s="31">
        <f t="shared" si="866"/>
        <v>100000</v>
      </c>
      <c r="AN1560" s="31">
        <f t="shared" si="867"/>
        <v>257500</v>
      </c>
      <c r="AO1560" s="31">
        <f t="shared" si="868"/>
        <v>0</v>
      </c>
      <c r="AP1560" s="31">
        <f t="shared" si="869"/>
        <v>0</v>
      </c>
      <c r="AQ1560" s="31">
        <f t="shared" si="870"/>
        <v>0</v>
      </c>
      <c r="AR1560" s="31">
        <f t="shared" si="871"/>
        <v>22502.386053863283</v>
      </c>
      <c r="AS1560" s="32">
        <f t="shared" si="872"/>
        <v>0.86666666666666714</v>
      </c>
      <c r="AT1560" s="33">
        <f t="shared" si="873"/>
        <v>20500</v>
      </c>
      <c r="AU1560" s="33">
        <f t="shared" si="874"/>
        <v>100000</v>
      </c>
      <c r="AV1560" s="33">
        <v>258058</v>
      </c>
      <c r="AW1560" s="33">
        <f t="shared" si="875"/>
        <v>0</v>
      </c>
      <c r="AX1560" s="33">
        <f t="shared" si="876"/>
        <v>22547.390825971012</v>
      </c>
      <c r="AY1560" s="34">
        <f t="shared" si="877"/>
        <v>89919.893811474307</v>
      </c>
    </row>
    <row r="1561" spans="1:51" ht="15" customHeight="1" x14ac:dyDescent="0.3">
      <c r="A1561" s="166" t="s">
        <v>2766</v>
      </c>
      <c r="B1561" s="99">
        <v>14971.61</v>
      </c>
      <c r="C1561" s="99">
        <v>23211.09</v>
      </c>
      <c r="D1561" s="99">
        <v>76556.429999999993</v>
      </c>
      <c r="E1561" s="99">
        <v>66389.98</v>
      </c>
      <c r="F1561" s="141">
        <v>66000</v>
      </c>
      <c r="G1561" s="144">
        <v>12500</v>
      </c>
      <c r="H1561" s="182">
        <v>46534</v>
      </c>
      <c r="I1561" s="182">
        <v>46589</v>
      </c>
      <c r="J1561" s="166">
        <v>1.8</v>
      </c>
      <c r="K1561" s="166">
        <v>0.1</v>
      </c>
      <c r="L1561" s="167" t="s">
        <v>1206</v>
      </c>
      <c r="M1561" s="168" t="s">
        <v>1203</v>
      </c>
      <c r="N1561" s="169">
        <v>0</v>
      </c>
      <c r="O1561" s="21">
        <f t="shared" si="878"/>
        <v>1.7</v>
      </c>
      <c r="P1561" s="21" t="str">
        <f t="shared" si="879"/>
        <v>N</v>
      </c>
      <c r="Q1561" s="22">
        <f t="shared" si="880"/>
        <v>38182.699999999997</v>
      </c>
      <c r="R1561" s="8" t="str">
        <f t="shared" si="881"/>
        <v>N</v>
      </c>
      <c r="S1561" s="23">
        <f t="shared" si="882"/>
        <v>2.2666666666666666</v>
      </c>
      <c r="T1561" s="24">
        <f t="shared" si="883"/>
        <v>20500</v>
      </c>
      <c r="U1561" s="24">
        <f t="shared" si="884"/>
        <v>100000</v>
      </c>
      <c r="V1561" s="24">
        <f t="shared" si="885"/>
        <v>257500</v>
      </c>
      <c r="W1561" s="24">
        <f t="shared" si="886"/>
        <v>15375</v>
      </c>
      <c r="X1561" s="24">
        <f t="shared" si="887"/>
        <v>0</v>
      </c>
      <c r="Y1561" s="24">
        <f t="shared" si="888"/>
        <v>15375</v>
      </c>
      <c r="Z1561" s="24">
        <f t="shared" si="889"/>
        <v>22807.699999999997</v>
      </c>
      <c r="AA1561" s="25" t="str">
        <f t="shared" si="890"/>
        <v>N</v>
      </c>
      <c r="AB1561" s="26">
        <f t="shared" si="891"/>
        <v>1.2666666666666666</v>
      </c>
      <c r="AC1561" s="27">
        <f t="shared" si="892"/>
        <v>20500</v>
      </c>
      <c r="AD1561" s="28">
        <f t="shared" si="893"/>
        <v>100000</v>
      </c>
      <c r="AE1561" s="28">
        <f t="shared" si="894"/>
        <v>257500</v>
      </c>
      <c r="AF1561" s="28">
        <f t="shared" si="895"/>
        <v>6051.4275000000052</v>
      </c>
      <c r="AG1561" s="28">
        <f t="shared" si="896"/>
        <v>0</v>
      </c>
      <c r="AH1561" s="28">
        <f t="shared" si="897"/>
        <v>6051.4275000000052</v>
      </c>
      <c r="AI1561" s="28">
        <f t="shared" si="898"/>
        <v>32131.272499999992</v>
      </c>
      <c r="AJ1561" s="29" t="str">
        <f t="shared" si="899"/>
        <v>N</v>
      </c>
      <c r="AK1561" s="30">
        <f t="shared" si="864"/>
        <v>0.26666666666666661</v>
      </c>
      <c r="AL1561" s="31">
        <f t="shared" si="865"/>
        <v>20500</v>
      </c>
      <c r="AM1561" s="31">
        <f t="shared" si="866"/>
        <v>100000</v>
      </c>
      <c r="AN1561" s="31">
        <f t="shared" si="867"/>
        <v>257500</v>
      </c>
      <c r="AO1561" s="31">
        <f t="shared" si="868"/>
        <v>6051.4275000000052</v>
      </c>
      <c r="AP1561" s="31">
        <f t="shared" si="869"/>
        <v>0</v>
      </c>
      <c r="AQ1561" s="31">
        <f t="shared" si="870"/>
        <v>6051.4275000000052</v>
      </c>
      <c r="AR1561" s="31">
        <f t="shared" si="871"/>
        <v>32131.272499999992</v>
      </c>
      <c r="AS1561" s="32">
        <f t="shared" si="872"/>
        <v>0</v>
      </c>
      <c r="AT1561" s="33">
        <f t="shared" si="873"/>
        <v>20500</v>
      </c>
      <c r="AU1561" s="33">
        <f t="shared" si="874"/>
        <v>100000</v>
      </c>
      <c r="AV1561" s="33">
        <v>258059</v>
      </c>
      <c r="AW1561" s="33">
        <f t="shared" si="875"/>
        <v>0</v>
      </c>
      <c r="AX1561" s="33">
        <f t="shared" si="876"/>
        <v>0</v>
      </c>
      <c r="AY1561" s="34">
        <f t="shared" si="877"/>
        <v>87070.244999999981</v>
      </c>
    </row>
    <row r="1562" spans="1:51" ht="15" customHeight="1" x14ac:dyDescent="0.3">
      <c r="A1562" s="166" t="s">
        <v>2767</v>
      </c>
      <c r="B1562" s="99">
        <v>8866.1</v>
      </c>
      <c r="C1562" s="99">
        <v>18465.14</v>
      </c>
      <c r="D1562" s="99">
        <v>55315.49</v>
      </c>
      <c r="E1562" s="99">
        <v>41243</v>
      </c>
      <c r="F1562" s="141">
        <v>190000</v>
      </c>
      <c r="G1562" s="144">
        <v>0</v>
      </c>
      <c r="H1562" s="182">
        <v>46205</v>
      </c>
      <c r="I1562" s="182">
        <v>46246</v>
      </c>
      <c r="J1562" s="166">
        <v>2.8</v>
      </c>
      <c r="K1562" s="166">
        <v>0.9</v>
      </c>
      <c r="L1562" s="167" t="s">
        <v>1206</v>
      </c>
      <c r="M1562" s="168" t="s">
        <v>1203</v>
      </c>
      <c r="N1562" s="169">
        <v>0.04</v>
      </c>
      <c r="O1562" s="21">
        <f t="shared" si="878"/>
        <v>1.9</v>
      </c>
      <c r="P1562" s="21" t="str">
        <f t="shared" si="879"/>
        <v>N</v>
      </c>
      <c r="Q1562" s="22">
        <f t="shared" si="880"/>
        <v>27331.239999999998</v>
      </c>
      <c r="R1562" s="8" t="str">
        <f t="shared" si="881"/>
        <v>N</v>
      </c>
      <c r="S1562" s="23">
        <f t="shared" si="882"/>
        <v>2.5333333333333332</v>
      </c>
      <c r="T1562" s="24">
        <f t="shared" si="883"/>
        <v>20500</v>
      </c>
      <c r="U1562" s="24">
        <f t="shared" si="884"/>
        <v>100000</v>
      </c>
      <c r="V1562" s="24">
        <f t="shared" si="885"/>
        <v>257500</v>
      </c>
      <c r="W1562" s="24">
        <f t="shared" si="886"/>
        <v>15375</v>
      </c>
      <c r="X1562" s="24">
        <f t="shared" si="887"/>
        <v>0</v>
      </c>
      <c r="Y1562" s="24">
        <f t="shared" si="888"/>
        <v>15375</v>
      </c>
      <c r="Z1562" s="24">
        <f t="shared" si="889"/>
        <v>13049.489599999997</v>
      </c>
      <c r="AA1562" s="25" t="str">
        <f t="shared" si="890"/>
        <v>N</v>
      </c>
      <c r="AB1562" s="26">
        <f t="shared" si="891"/>
        <v>1.5333333333333332</v>
      </c>
      <c r="AC1562" s="27">
        <f t="shared" si="892"/>
        <v>20500</v>
      </c>
      <c r="AD1562" s="28">
        <f t="shared" si="893"/>
        <v>100000</v>
      </c>
      <c r="AE1562" s="28">
        <f t="shared" si="894"/>
        <v>257500</v>
      </c>
      <c r="AF1562" s="28">
        <f t="shared" si="895"/>
        <v>15375</v>
      </c>
      <c r="AG1562" s="28">
        <f t="shared" si="896"/>
        <v>0</v>
      </c>
      <c r="AH1562" s="28">
        <f t="shared" si="897"/>
        <v>15375</v>
      </c>
      <c r="AI1562" s="28">
        <f t="shared" si="898"/>
        <v>14186.469183999998</v>
      </c>
      <c r="AJ1562" s="29" t="str">
        <f t="shared" si="899"/>
        <v>N</v>
      </c>
      <c r="AK1562" s="30">
        <f t="shared" si="864"/>
        <v>0.53333333333333321</v>
      </c>
      <c r="AL1562" s="31">
        <f t="shared" si="865"/>
        <v>20500</v>
      </c>
      <c r="AM1562" s="31">
        <f t="shared" si="866"/>
        <v>100000</v>
      </c>
      <c r="AN1562" s="31">
        <f t="shared" si="867"/>
        <v>257500</v>
      </c>
      <c r="AO1562" s="31">
        <f t="shared" si="868"/>
        <v>15375</v>
      </c>
      <c r="AP1562" s="31">
        <f t="shared" si="869"/>
        <v>0</v>
      </c>
      <c r="AQ1562" s="31">
        <f t="shared" si="870"/>
        <v>15375</v>
      </c>
      <c r="AR1562" s="31">
        <f t="shared" si="871"/>
        <v>15368.927951359998</v>
      </c>
      <c r="AS1562" s="32">
        <f t="shared" si="872"/>
        <v>0</v>
      </c>
      <c r="AT1562" s="33">
        <f t="shared" si="873"/>
        <v>20500</v>
      </c>
      <c r="AU1562" s="33">
        <f t="shared" si="874"/>
        <v>100000</v>
      </c>
      <c r="AV1562" s="33">
        <v>258060</v>
      </c>
      <c r="AW1562" s="33">
        <f t="shared" si="875"/>
        <v>0</v>
      </c>
      <c r="AX1562" s="33">
        <f t="shared" si="876"/>
        <v>0</v>
      </c>
      <c r="AY1562" s="34">
        <f t="shared" si="877"/>
        <v>42604.886735359993</v>
      </c>
    </row>
    <row r="1563" spans="1:51" ht="15" customHeight="1" x14ac:dyDescent="0.3">
      <c r="A1563" s="166" t="s">
        <v>2768</v>
      </c>
      <c r="B1563" s="99">
        <v>7413.27</v>
      </c>
      <c r="C1563" s="99">
        <v>14810.09</v>
      </c>
      <c r="D1563" s="99">
        <v>100021.59</v>
      </c>
      <c r="E1563" s="99">
        <v>88708.36</v>
      </c>
      <c r="F1563" s="141">
        <v>15000</v>
      </c>
      <c r="G1563" s="144">
        <v>0</v>
      </c>
      <c r="H1563" s="182">
        <v>46359</v>
      </c>
      <c r="I1563" s="182">
        <v>46378</v>
      </c>
      <c r="J1563" s="166">
        <v>3.4</v>
      </c>
      <c r="K1563" s="166">
        <v>0.5</v>
      </c>
      <c r="L1563" s="167" t="s">
        <v>1206</v>
      </c>
      <c r="M1563" s="168" t="s">
        <v>1204</v>
      </c>
      <c r="N1563" s="169">
        <v>0.01</v>
      </c>
      <c r="O1563" s="21">
        <f t="shared" si="878"/>
        <v>2.9</v>
      </c>
      <c r="P1563" s="21" t="str">
        <f t="shared" si="879"/>
        <v>N</v>
      </c>
      <c r="Q1563" s="22">
        <f t="shared" si="880"/>
        <v>22223.360000000001</v>
      </c>
      <c r="R1563" s="8" t="str">
        <f t="shared" si="881"/>
        <v>N</v>
      </c>
      <c r="S1563" s="23">
        <f t="shared" si="882"/>
        <v>5.8</v>
      </c>
      <c r="T1563" s="24">
        <f t="shared" si="883"/>
        <v>20500</v>
      </c>
      <c r="U1563" s="24">
        <f t="shared" si="884"/>
        <v>100000</v>
      </c>
      <c r="V1563" s="24">
        <f t="shared" si="885"/>
        <v>257500</v>
      </c>
      <c r="W1563" s="24">
        <f t="shared" si="886"/>
        <v>0</v>
      </c>
      <c r="X1563" s="24">
        <f t="shared" si="887"/>
        <v>0</v>
      </c>
      <c r="Y1563" s="24">
        <f t="shared" si="888"/>
        <v>0</v>
      </c>
      <c r="Z1563" s="24">
        <f t="shared" si="889"/>
        <v>22445.5936</v>
      </c>
      <c r="AA1563" s="25" t="str">
        <f t="shared" si="890"/>
        <v>N</v>
      </c>
      <c r="AB1563" s="26">
        <f t="shared" si="891"/>
        <v>4.8</v>
      </c>
      <c r="AC1563" s="27">
        <f t="shared" si="892"/>
        <v>20500</v>
      </c>
      <c r="AD1563" s="28">
        <f t="shared" si="893"/>
        <v>100000</v>
      </c>
      <c r="AE1563" s="28">
        <f t="shared" si="894"/>
        <v>257500</v>
      </c>
      <c r="AF1563" s="28">
        <f t="shared" si="895"/>
        <v>0</v>
      </c>
      <c r="AG1563" s="28">
        <f t="shared" si="896"/>
        <v>0</v>
      </c>
      <c r="AH1563" s="28">
        <f t="shared" si="897"/>
        <v>0</v>
      </c>
      <c r="AI1563" s="28">
        <f t="shared" si="898"/>
        <v>22670.049535999999</v>
      </c>
      <c r="AJ1563" s="29" t="str">
        <f t="shared" si="899"/>
        <v>N</v>
      </c>
      <c r="AK1563" s="30">
        <f t="shared" si="864"/>
        <v>3.8</v>
      </c>
      <c r="AL1563" s="31">
        <f t="shared" si="865"/>
        <v>20500</v>
      </c>
      <c r="AM1563" s="31">
        <f t="shared" si="866"/>
        <v>100000</v>
      </c>
      <c r="AN1563" s="31">
        <f t="shared" si="867"/>
        <v>257500</v>
      </c>
      <c r="AO1563" s="31">
        <f t="shared" si="868"/>
        <v>0</v>
      </c>
      <c r="AP1563" s="31">
        <f t="shared" si="869"/>
        <v>0</v>
      </c>
      <c r="AQ1563" s="31">
        <f t="shared" si="870"/>
        <v>0</v>
      </c>
      <c r="AR1563" s="31">
        <f t="shared" si="871"/>
        <v>22896.750031359999</v>
      </c>
      <c r="AS1563" s="32">
        <f t="shared" si="872"/>
        <v>2.8</v>
      </c>
      <c r="AT1563" s="33">
        <f t="shared" si="873"/>
        <v>20500</v>
      </c>
      <c r="AU1563" s="33">
        <f t="shared" si="874"/>
        <v>100000</v>
      </c>
      <c r="AV1563" s="33">
        <v>258061</v>
      </c>
      <c r="AW1563" s="33">
        <f t="shared" si="875"/>
        <v>0</v>
      </c>
      <c r="AX1563" s="33">
        <f t="shared" si="876"/>
        <v>23125.717531673599</v>
      </c>
      <c r="AY1563" s="34">
        <f t="shared" si="877"/>
        <v>91138.110699033597</v>
      </c>
    </row>
    <row r="1564" spans="1:51" ht="15" customHeight="1" x14ac:dyDescent="0.3">
      <c r="A1564" s="166" t="s">
        <v>2769</v>
      </c>
      <c r="B1564" s="99">
        <v>8107.27</v>
      </c>
      <c r="C1564" s="99">
        <v>14903.92</v>
      </c>
      <c r="D1564" s="99">
        <v>96169.77</v>
      </c>
      <c r="E1564" s="99">
        <v>89311.26</v>
      </c>
      <c r="F1564" s="141">
        <v>111000</v>
      </c>
      <c r="G1564" s="144">
        <v>0</v>
      </c>
      <c r="H1564" s="182">
        <v>46568</v>
      </c>
      <c r="I1564" s="182">
        <v>46600</v>
      </c>
      <c r="J1564" s="166">
        <v>1.6</v>
      </c>
      <c r="K1564" s="166">
        <v>0.8</v>
      </c>
      <c r="L1564" s="167" t="s">
        <v>1206</v>
      </c>
      <c r="M1564" s="168" t="s">
        <v>1203</v>
      </c>
      <c r="N1564" s="169">
        <v>0.02</v>
      </c>
      <c r="O1564" s="21">
        <f t="shared" si="878"/>
        <v>0.8</v>
      </c>
      <c r="P1564" s="21" t="str">
        <f t="shared" si="879"/>
        <v>N</v>
      </c>
      <c r="Q1564" s="22">
        <f t="shared" si="880"/>
        <v>23011.190000000002</v>
      </c>
      <c r="R1564" s="8" t="str">
        <f t="shared" si="881"/>
        <v>N</v>
      </c>
      <c r="S1564" s="23">
        <f t="shared" si="882"/>
        <v>1.0666666666666667</v>
      </c>
      <c r="T1564" s="24">
        <f t="shared" si="883"/>
        <v>20500</v>
      </c>
      <c r="U1564" s="24">
        <f t="shared" si="884"/>
        <v>100000</v>
      </c>
      <c r="V1564" s="24">
        <f t="shared" si="885"/>
        <v>257500</v>
      </c>
      <c r="W1564" s="24">
        <f t="shared" si="886"/>
        <v>2872.6724999999969</v>
      </c>
      <c r="X1564" s="24">
        <f t="shared" si="887"/>
        <v>0</v>
      </c>
      <c r="Y1564" s="24">
        <f t="shared" si="888"/>
        <v>2872.6724999999969</v>
      </c>
      <c r="Z1564" s="24">
        <f t="shared" si="889"/>
        <v>20598.741300000005</v>
      </c>
      <c r="AA1564" s="25" t="str">
        <f t="shared" si="890"/>
        <v>N</v>
      </c>
      <c r="AB1564" s="26">
        <f t="shared" si="891"/>
        <v>6.6666666666666652E-2</v>
      </c>
      <c r="AC1564" s="27">
        <f t="shared" si="892"/>
        <v>20500</v>
      </c>
      <c r="AD1564" s="28">
        <f t="shared" si="893"/>
        <v>100000</v>
      </c>
      <c r="AE1564" s="28">
        <f t="shared" si="894"/>
        <v>257500</v>
      </c>
      <c r="AF1564" s="28">
        <f t="shared" si="895"/>
        <v>718.16812499999924</v>
      </c>
      <c r="AG1564" s="28">
        <f t="shared" si="896"/>
        <v>0</v>
      </c>
      <c r="AH1564" s="28">
        <f t="shared" si="897"/>
        <v>718.16812499999924</v>
      </c>
      <c r="AI1564" s="28">
        <f t="shared" si="898"/>
        <v>23222.673951000001</v>
      </c>
      <c r="AJ1564" s="29" t="str">
        <f t="shared" si="899"/>
        <v>N</v>
      </c>
      <c r="AK1564" s="30">
        <f t="shared" si="864"/>
        <v>0</v>
      </c>
      <c r="AL1564" s="31">
        <f t="shared" si="865"/>
        <v>20500</v>
      </c>
      <c r="AM1564" s="31">
        <f t="shared" si="866"/>
        <v>100000</v>
      </c>
      <c r="AN1564" s="31">
        <f t="shared" si="867"/>
        <v>257500</v>
      </c>
      <c r="AO1564" s="31">
        <f t="shared" si="868"/>
        <v>0</v>
      </c>
      <c r="AP1564" s="31">
        <f t="shared" si="869"/>
        <v>0</v>
      </c>
      <c r="AQ1564" s="31">
        <f t="shared" si="870"/>
        <v>0</v>
      </c>
      <c r="AR1564" s="31">
        <f t="shared" si="871"/>
        <v>0</v>
      </c>
      <c r="AS1564" s="32">
        <f t="shared" si="872"/>
        <v>0</v>
      </c>
      <c r="AT1564" s="33">
        <f t="shared" si="873"/>
        <v>20500</v>
      </c>
      <c r="AU1564" s="33">
        <f t="shared" si="874"/>
        <v>100000</v>
      </c>
      <c r="AV1564" s="33">
        <v>258062</v>
      </c>
      <c r="AW1564" s="33">
        <f t="shared" si="875"/>
        <v>0</v>
      </c>
      <c r="AX1564" s="33">
        <f t="shared" si="876"/>
        <v>0</v>
      </c>
      <c r="AY1564" s="34">
        <f t="shared" si="877"/>
        <v>43821.415251000006</v>
      </c>
    </row>
    <row r="1565" spans="1:51" ht="15" customHeight="1" x14ac:dyDescent="0.3">
      <c r="A1565" s="166" t="s">
        <v>2770</v>
      </c>
      <c r="B1565" s="99">
        <v>9139.8700000000008</v>
      </c>
      <c r="C1565" s="99">
        <v>34415.949999999997</v>
      </c>
      <c r="D1565" s="99">
        <v>79414.02</v>
      </c>
      <c r="E1565" s="99">
        <v>72909.05</v>
      </c>
      <c r="F1565" s="145">
        <v>51000</v>
      </c>
      <c r="G1565" s="144">
        <v>0</v>
      </c>
      <c r="H1565" s="182">
        <v>46536</v>
      </c>
      <c r="I1565" s="182">
        <v>46609</v>
      </c>
      <c r="J1565" s="166">
        <v>2.8</v>
      </c>
      <c r="K1565" s="166">
        <v>2.1</v>
      </c>
      <c r="L1565" s="167" t="s">
        <v>1206</v>
      </c>
      <c r="M1565" s="168" t="s">
        <v>1204</v>
      </c>
      <c r="N1565" s="169">
        <v>0</v>
      </c>
      <c r="O1565" s="21">
        <f t="shared" si="878"/>
        <v>0.69999999999999973</v>
      </c>
      <c r="P1565" s="21" t="str">
        <f t="shared" si="879"/>
        <v>N</v>
      </c>
      <c r="Q1565" s="22">
        <f t="shared" si="880"/>
        <v>43555.82</v>
      </c>
      <c r="R1565" s="8" t="str">
        <f t="shared" si="881"/>
        <v>N</v>
      </c>
      <c r="S1565" s="23">
        <f t="shared" si="882"/>
        <v>1.3999999999999995</v>
      </c>
      <c r="T1565" s="24">
        <f t="shared" si="883"/>
        <v>20500</v>
      </c>
      <c r="U1565" s="24">
        <f t="shared" si="884"/>
        <v>100000</v>
      </c>
      <c r="V1565" s="24">
        <f t="shared" si="885"/>
        <v>257500</v>
      </c>
      <c r="W1565" s="24">
        <f t="shared" si="886"/>
        <v>10250</v>
      </c>
      <c r="X1565" s="24">
        <f t="shared" si="887"/>
        <v>0</v>
      </c>
      <c r="Y1565" s="24">
        <f t="shared" si="888"/>
        <v>10250</v>
      </c>
      <c r="Z1565" s="24">
        <f t="shared" si="889"/>
        <v>33305.82</v>
      </c>
      <c r="AA1565" s="25" t="str">
        <f t="shared" si="890"/>
        <v>N</v>
      </c>
      <c r="AB1565" s="26">
        <f t="shared" si="891"/>
        <v>0.39999999999999947</v>
      </c>
      <c r="AC1565" s="27">
        <f t="shared" si="892"/>
        <v>20500</v>
      </c>
      <c r="AD1565" s="28">
        <f t="shared" si="893"/>
        <v>100000</v>
      </c>
      <c r="AE1565" s="28">
        <f t="shared" si="894"/>
        <v>257500</v>
      </c>
      <c r="AF1565" s="28">
        <f t="shared" si="895"/>
        <v>5167.989999999998</v>
      </c>
      <c r="AG1565" s="28">
        <f t="shared" si="896"/>
        <v>0</v>
      </c>
      <c r="AH1565" s="28">
        <f t="shared" si="897"/>
        <v>5167.989999999998</v>
      </c>
      <c r="AI1565" s="28">
        <f t="shared" si="898"/>
        <v>38387.83</v>
      </c>
      <c r="AJ1565" s="29" t="str">
        <f t="shared" si="899"/>
        <v>N</v>
      </c>
      <c r="AK1565" s="30">
        <f t="shared" si="864"/>
        <v>0</v>
      </c>
      <c r="AL1565" s="31">
        <f t="shared" si="865"/>
        <v>20500</v>
      </c>
      <c r="AM1565" s="31">
        <f t="shared" si="866"/>
        <v>100000</v>
      </c>
      <c r="AN1565" s="31">
        <f t="shared" si="867"/>
        <v>257500</v>
      </c>
      <c r="AO1565" s="31">
        <f t="shared" si="868"/>
        <v>0</v>
      </c>
      <c r="AP1565" s="31">
        <f t="shared" si="869"/>
        <v>0</v>
      </c>
      <c r="AQ1565" s="31">
        <f t="shared" si="870"/>
        <v>0</v>
      </c>
      <c r="AR1565" s="31">
        <f t="shared" si="871"/>
        <v>0</v>
      </c>
      <c r="AS1565" s="32">
        <f t="shared" si="872"/>
        <v>0</v>
      </c>
      <c r="AT1565" s="33">
        <f t="shared" si="873"/>
        <v>20500</v>
      </c>
      <c r="AU1565" s="33">
        <f t="shared" si="874"/>
        <v>100000</v>
      </c>
      <c r="AV1565" s="33">
        <v>258063</v>
      </c>
      <c r="AW1565" s="33">
        <f t="shared" si="875"/>
        <v>0</v>
      </c>
      <c r="AX1565" s="33">
        <f t="shared" si="876"/>
        <v>0</v>
      </c>
      <c r="AY1565" s="34">
        <f t="shared" si="877"/>
        <v>71693.649999999994</v>
      </c>
    </row>
    <row r="1566" spans="1:51" ht="15" customHeight="1" x14ac:dyDescent="0.3">
      <c r="A1566" s="166" t="s">
        <v>2771</v>
      </c>
      <c r="B1566" s="99">
        <v>13619.96</v>
      </c>
      <c r="C1566" s="99">
        <v>27430.28</v>
      </c>
      <c r="D1566" s="99">
        <v>71457.37</v>
      </c>
      <c r="E1566" s="99">
        <v>64597.79</v>
      </c>
      <c r="F1566" s="145">
        <v>95000</v>
      </c>
      <c r="G1566" s="144">
        <v>0</v>
      </c>
      <c r="H1566" s="182">
        <v>46278</v>
      </c>
      <c r="I1566" s="182">
        <v>46334</v>
      </c>
      <c r="J1566" s="166">
        <v>4.5</v>
      </c>
      <c r="K1566" s="166">
        <v>1.2</v>
      </c>
      <c r="L1566" s="167" t="s">
        <v>1206</v>
      </c>
      <c r="M1566" s="168" t="s">
        <v>1205</v>
      </c>
      <c r="N1566" s="169">
        <v>0</v>
      </c>
      <c r="O1566" s="21">
        <f t="shared" si="878"/>
        <v>3.3</v>
      </c>
      <c r="P1566" s="21" t="str">
        <f t="shared" si="879"/>
        <v>N</v>
      </c>
      <c r="Q1566" s="22">
        <f t="shared" si="880"/>
        <v>41050.239999999998</v>
      </c>
      <c r="R1566" s="8" t="str">
        <f t="shared" si="881"/>
        <v>N</v>
      </c>
      <c r="S1566" s="23">
        <f t="shared" si="882"/>
        <v>3.3</v>
      </c>
      <c r="T1566" s="24">
        <f t="shared" si="883"/>
        <v>20500</v>
      </c>
      <c r="U1566" s="24">
        <f t="shared" si="884"/>
        <v>100000</v>
      </c>
      <c r="V1566" s="24">
        <f t="shared" si="885"/>
        <v>257500</v>
      </c>
      <c r="W1566" s="24">
        <f t="shared" si="886"/>
        <v>20500</v>
      </c>
      <c r="X1566" s="24">
        <f t="shared" si="887"/>
        <v>0</v>
      </c>
      <c r="Y1566" s="24">
        <f t="shared" si="888"/>
        <v>20500</v>
      </c>
      <c r="Z1566" s="24">
        <f t="shared" si="889"/>
        <v>20550.239999999998</v>
      </c>
      <c r="AA1566" s="25" t="str">
        <f t="shared" si="890"/>
        <v>N</v>
      </c>
      <c r="AB1566" s="26">
        <f t="shared" si="891"/>
        <v>2.2999999999999998</v>
      </c>
      <c r="AC1566" s="27">
        <f t="shared" si="892"/>
        <v>20500</v>
      </c>
      <c r="AD1566" s="28">
        <f t="shared" si="893"/>
        <v>100000</v>
      </c>
      <c r="AE1566" s="28">
        <f t="shared" si="894"/>
        <v>257500</v>
      </c>
      <c r="AF1566" s="28">
        <f t="shared" si="895"/>
        <v>8042.6300000000047</v>
      </c>
      <c r="AG1566" s="28">
        <f t="shared" si="896"/>
        <v>0</v>
      </c>
      <c r="AH1566" s="28">
        <f t="shared" si="897"/>
        <v>8042.6300000000047</v>
      </c>
      <c r="AI1566" s="28">
        <f t="shared" si="898"/>
        <v>33007.609999999993</v>
      </c>
      <c r="AJ1566" s="29" t="str">
        <f t="shared" si="899"/>
        <v>N</v>
      </c>
      <c r="AK1566" s="30">
        <f t="shared" si="864"/>
        <v>1.2999999999999998</v>
      </c>
      <c r="AL1566" s="31">
        <f t="shared" si="865"/>
        <v>20500</v>
      </c>
      <c r="AM1566" s="31">
        <f t="shared" si="866"/>
        <v>100000</v>
      </c>
      <c r="AN1566" s="31">
        <f t="shared" si="867"/>
        <v>257500</v>
      </c>
      <c r="AO1566" s="31">
        <f t="shared" si="868"/>
        <v>8042.6300000000047</v>
      </c>
      <c r="AP1566" s="31">
        <f t="shared" si="869"/>
        <v>0</v>
      </c>
      <c r="AQ1566" s="31">
        <f t="shared" si="870"/>
        <v>8042.6300000000047</v>
      </c>
      <c r="AR1566" s="31">
        <f t="shared" si="871"/>
        <v>33007.609999999993</v>
      </c>
      <c r="AS1566" s="32">
        <f t="shared" si="872"/>
        <v>0.29999999999999982</v>
      </c>
      <c r="AT1566" s="33">
        <f t="shared" si="873"/>
        <v>20500</v>
      </c>
      <c r="AU1566" s="33">
        <f t="shared" si="874"/>
        <v>100000</v>
      </c>
      <c r="AV1566" s="33">
        <v>258064</v>
      </c>
      <c r="AW1566" s="33">
        <f t="shared" si="875"/>
        <v>0</v>
      </c>
      <c r="AX1566" s="33">
        <f t="shared" si="876"/>
        <v>41050.239999999998</v>
      </c>
      <c r="AY1566" s="34">
        <f t="shared" si="877"/>
        <v>127615.69999999998</v>
      </c>
    </row>
    <row r="1567" spans="1:51" ht="15" customHeight="1" x14ac:dyDescent="0.3">
      <c r="A1567" s="166" t="s">
        <v>2772</v>
      </c>
      <c r="B1567" s="99">
        <v>11819.45</v>
      </c>
      <c r="C1567" s="99">
        <v>12120.53</v>
      </c>
      <c r="D1567" s="99">
        <v>95542.81</v>
      </c>
      <c r="E1567" s="99">
        <v>85256.92</v>
      </c>
      <c r="F1567" s="145">
        <v>121000</v>
      </c>
      <c r="G1567" s="144">
        <v>0</v>
      </c>
      <c r="H1567" s="182">
        <v>46225</v>
      </c>
      <c r="I1567" s="182">
        <v>46254</v>
      </c>
      <c r="J1567" s="166">
        <v>3.9</v>
      </c>
      <c r="K1567" s="166">
        <v>3.2</v>
      </c>
      <c r="L1567" s="167" t="s">
        <v>1206</v>
      </c>
      <c r="M1567" s="168" t="s">
        <v>1204</v>
      </c>
      <c r="N1567" s="169">
        <v>0</v>
      </c>
      <c r="O1567" s="21">
        <f t="shared" si="878"/>
        <v>0.69999999999999973</v>
      </c>
      <c r="P1567" s="21" t="str">
        <f t="shared" si="879"/>
        <v>N</v>
      </c>
      <c r="Q1567" s="22">
        <f t="shared" si="880"/>
        <v>23939.980000000003</v>
      </c>
      <c r="R1567" s="8" t="str">
        <f t="shared" si="881"/>
        <v>N</v>
      </c>
      <c r="S1567" s="23">
        <f t="shared" si="882"/>
        <v>1.3999999999999995</v>
      </c>
      <c r="T1567" s="24">
        <f t="shared" si="883"/>
        <v>20500</v>
      </c>
      <c r="U1567" s="24">
        <f t="shared" si="884"/>
        <v>100000</v>
      </c>
      <c r="V1567" s="24">
        <f t="shared" si="885"/>
        <v>257500</v>
      </c>
      <c r="W1567" s="24">
        <f t="shared" si="886"/>
        <v>2228.5950000000012</v>
      </c>
      <c r="X1567" s="24">
        <f t="shared" si="887"/>
        <v>0</v>
      </c>
      <c r="Y1567" s="24">
        <f t="shared" si="888"/>
        <v>2228.5950000000012</v>
      </c>
      <c r="Z1567" s="24">
        <f t="shared" si="889"/>
        <v>21711.385000000002</v>
      </c>
      <c r="AA1567" s="25" t="str">
        <f t="shared" si="890"/>
        <v>N</v>
      </c>
      <c r="AB1567" s="26">
        <f t="shared" si="891"/>
        <v>0.39999999999999947</v>
      </c>
      <c r="AC1567" s="27">
        <f t="shared" si="892"/>
        <v>20500</v>
      </c>
      <c r="AD1567" s="28">
        <f t="shared" si="893"/>
        <v>100000</v>
      </c>
      <c r="AE1567" s="28">
        <f t="shared" si="894"/>
        <v>257500</v>
      </c>
      <c r="AF1567" s="28">
        <f t="shared" si="895"/>
        <v>1114.2975000000006</v>
      </c>
      <c r="AG1567" s="28">
        <f t="shared" si="896"/>
        <v>0</v>
      </c>
      <c r="AH1567" s="28">
        <f t="shared" si="897"/>
        <v>1114.2975000000006</v>
      </c>
      <c r="AI1567" s="28">
        <f t="shared" si="898"/>
        <v>22825.682500000003</v>
      </c>
      <c r="AJ1567" s="29" t="str">
        <f t="shared" si="899"/>
        <v>N</v>
      </c>
      <c r="AK1567" s="30">
        <f t="shared" si="864"/>
        <v>0</v>
      </c>
      <c r="AL1567" s="31">
        <f t="shared" si="865"/>
        <v>20500</v>
      </c>
      <c r="AM1567" s="31">
        <f t="shared" si="866"/>
        <v>100000</v>
      </c>
      <c r="AN1567" s="31">
        <f t="shared" si="867"/>
        <v>257500</v>
      </c>
      <c r="AO1567" s="31">
        <f t="shared" si="868"/>
        <v>0</v>
      </c>
      <c r="AP1567" s="31">
        <f t="shared" si="869"/>
        <v>0</v>
      </c>
      <c r="AQ1567" s="31">
        <f t="shared" si="870"/>
        <v>0</v>
      </c>
      <c r="AR1567" s="31">
        <f t="shared" si="871"/>
        <v>0</v>
      </c>
      <c r="AS1567" s="32">
        <f t="shared" si="872"/>
        <v>0</v>
      </c>
      <c r="AT1567" s="33">
        <f t="shared" si="873"/>
        <v>20500</v>
      </c>
      <c r="AU1567" s="33">
        <f t="shared" si="874"/>
        <v>100000</v>
      </c>
      <c r="AV1567" s="33">
        <v>258065</v>
      </c>
      <c r="AW1567" s="33">
        <f t="shared" si="875"/>
        <v>0</v>
      </c>
      <c r="AX1567" s="33">
        <f t="shared" si="876"/>
        <v>0</v>
      </c>
      <c r="AY1567" s="34">
        <f t="shared" si="877"/>
        <v>44537.067500000005</v>
      </c>
    </row>
    <row r="1568" spans="1:51" ht="15" customHeight="1" x14ac:dyDescent="0.3">
      <c r="A1568" s="166" t="s">
        <v>2773</v>
      </c>
      <c r="B1568" s="99">
        <v>15704.47</v>
      </c>
      <c r="C1568" s="99">
        <v>18450.189999999999</v>
      </c>
      <c r="D1568" s="99">
        <v>49919.199999999997</v>
      </c>
      <c r="E1568" s="99">
        <v>48708.37</v>
      </c>
      <c r="F1568" s="145">
        <v>126000</v>
      </c>
      <c r="G1568" s="144">
        <v>0</v>
      </c>
      <c r="H1568" s="182">
        <v>46510</v>
      </c>
      <c r="I1568" s="182">
        <v>46548</v>
      </c>
      <c r="J1568" s="166">
        <v>4.8</v>
      </c>
      <c r="K1568" s="166">
        <v>0.4</v>
      </c>
      <c r="L1568" s="167" t="s">
        <v>1206</v>
      </c>
      <c r="M1568" s="168" t="s">
        <v>1204</v>
      </c>
      <c r="N1568" s="169">
        <v>0.01</v>
      </c>
      <c r="O1568" s="21">
        <f t="shared" si="878"/>
        <v>4.3999999999999995</v>
      </c>
      <c r="P1568" s="21" t="str">
        <f t="shared" si="879"/>
        <v>N</v>
      </c>
      <c r="Q1568" s="22">
        <f t="shared" si="880"/>
        <v>34154.659999999996</v>
      </c>
      <c r="R1568" s="8" t="str">
        <f t="shared" si="881"/>
        <v>N</v>
      </c>
      <c r="S1568" s="23">
        <f t="shared" si="882"/>
        <v>8.7999999999999989</v>
      </c>
      <c r="T1568" s="24">
        <f t="shared" si="883"/>
        <v>20500</v>
      </c>
      <c r="U1568" s="24">
        <f t="shared" si="884"/>
        <v>100000</v>
      </c>
      <c r="V1568" s="24">
        <f t="shared" si="885"/>
        <v>257500</v>
      </c>
      <c r="W1568" s="24">
        <f t="shared" si="886"/>
        <v>10250</v>
      </c>
      <c r="X1568" s="24">
        <f t="shared" si="887"/>
        <v>0</v>
      </c>
      <c r="Y1568" s="24">
        <f t="shared" si="888"/>
        <v>10250</v>
      </c>
      <c r="Z1568" s="24">
        <f t="shared" si="889"/>
        <v>24246.206599999998</v>
      </c>
      <c r="AA1568" s="25" t="str">
        <f t="shared" si="890"/>
        <v>N</v>
      </c>
      <c r="AB1568" s="26">
        <f t="shared" si="891"/>
        <v>7.7999999999999989</v>
      </c>
      <c r="AC1568" s="27">
        <f t="shared" si="892"/>
        <v>20500</v>
      </c>
      <c r="AD1568" s="28">
        <f t="shared" si="893"/>
        <v>100000</v>
      </c>
      <c r="AE1568" s="28">
        <f t="shared" si="894"/>
        <v>257500</v>
      </c>
      <c r="AF1568" s="28">
        <f t="shared" si="895"/>
        <v>10250</v>
      </c>
      <c r="AG1568" s="28">
        <f t="shared" si="896"/>
        <v>0</v>
      </c>
      <c r="AH1568" s="28">
        <f t="shared" si="897"/>
        <v>10250</v>
      </c>
      <c r="AI1568" s="28">
        <f t="shared" si="898"/>
        <v>24591.168665999998</v>
      </c>
      <c r="AJ1568" s="29" t="str">
        <f t="shared" si="899"/>
        <v>N</v>
      </c>
      <c r="AK1568" s="30">
        <f t="shared" si="864"/>
        <v>6.7999999999999989</v>
      </c>
      <c r="AL1568" s="31">
        <f t="shared" si="865"/>
        <v>20500</v>
      </c>
      <c r="AM1568" s="31">
        <f t="shared" si="866"/>
        <v>100000</v>
      </c>
      <c r="AN1568" s="31">
        <f t="shared" si="867"/>
        <v>257500</v>
      </c>
      <c r="AO1568" s="31">
        <f t="shared" si="868"/>
        <v>10250</v>
      </c>
      <c r="AP1568" s="31">
        <f t="shared" si="869"/>
        <v>0</v>
      </c>
      <c r="AQ1568" s="31">
        <f t="shared" si="870"/>
        <v>10250</v>
      </c>
      <c r="AR1568" s="31">
        <f t="shared" si="871"/>
        <v>24939.580352659999</v>
      </c>
      <c r="AS1568" s="32">
        <f t="shared" si="872"/>
        <v>5.7999999999999989</v>
      </c>
      <c r="AT1568" s="33">
        <f t="shared" si="873"/>
        <v>20500</v>
      </c>
      <c r="AU1568" s="33">
        <f t="shared" si="874"/>
        <v>100000</v>
      </c>
      <c r="AV1568" s="33">
        <v>258066</v>
      </c>
      <c r="AW1568" s="33">
        <f t="shared" si="875"/>
        <v>9665.4000000000015</v>
      </c>
      <c r="AX1568" s="33">
        <f t="shared" si="876"/>
        <v>25876.076156186595</v>
      </c>
      <c r="AY1568" s="34">
        <f t="shared" si="877"/>
        <v>99653.03177484659</v>
      </c>
    </row>
    <row r="1569" spans="1:51" ht="15" customHeight="1" x14ac:dyDescent="0.3">
      <c r="A1569" s="166" t="s">
        <v>2774</v>
      </c>
      <c r="B1569" s="99">
        <v>16356.84</v>
      </c>
      <c r="C1569" s="99">
        <v>14079.67</v>
      </c>
      <c r="D1569" s="99">
        <v>78007.070000000007</v>
      </c>
      <c r="E1569" s="99">
        <v>69629.08</v>
      </c>
      <c r="F1569" s="145">
        <v>152000</v>
      </c>
      <c r="G1569" s="144">
        <v>0</v>
      </c>
      <c r="H1569" s="182">
        <v>46492</v>
      </c>
      <c r="I1569" s="182">
        <v>46566</v>
      </c>
      <c r="J1569" s="166">
        <v>3.5</v>
      </c>
      <c r="K1569" s="166">
        <v>3</v>
      </c>
      <c r="L1569" s="167" t="s">
        <v>1206</v>
      </c>
      <c r="M1569" s="168" t="s">
        <v>1205</v>
      </c>
      <c r="N1569" s="169">
        <v>0.03</v>
      </c>
      <c r="O1569" s="21">
        <f t="shared" si="878"/>
        <v>0.5</v>
      </c>
      <c r="P1569" s="21" t="str">
        <f t="shared" si="879"/>
        <v>N</v>
      </c>
      <c r="Q1569" s="22">
        <f t="shared" si="880"/>
        <v>30436.510000000002</v>
      </c>
      <c r="R1569" s="8" t="str">
        <f t="shared" si="881"/>
        <v>N</v>
      </c>
      <c r="S1569" s="23">
        <f t="shared" si="882"/>
        <v>0.5</v>
      </c>
      <c r="T1569" s="24">
        <f t="shared" si="883"/>
        <v>20500</v>
      </c>
      <c r="U1569" s="24">
        <f t="shared" si="884"/>
        <v>100000</v>
      </c>
      <c r="V1569" s="24">
        <f t="shared" si="885"/>
        <v>257500</v>
      </c>
      <c r="W1569" s="24">
        <f t="shared" si="886"/>
        <v>20500</v>
      </c>
      <c r="X1569" s="24">
        <f t="shared" si="887"/>
        <v>0</v>
      </c>
      <c r="Y1569" s="24">
        <f t="shared" si="888"/>
        <v>20500</v>
      </c>
      <c r="Z1569" s="24">
        <f t="shared" si="889"/>
        <v>10849.605300000003</v>
      </c>
      <c r="AA1569" s="25" t="str">
        <f t="shared" si="890"/>
        <v>N</v>
      </c>
      <c r="AB1569" s="26">
        <f t="shared" si="891"/>
        <v>0</v>
      </c>
      <c r="AC1569" s="27">
        <f t="shared" si="892"/>
        <v>20500</v>
      </c>
      <c r="AD1569" s="28">
        <f t="shared" si="893"/>
        <v>100000</v>
      </c>
      <c r="AE1569" s="28">
        <f t="shared" si="894"/>
        <v>257500</v>
      </c>
      <c r="AF1569" s="28">
        <f t="shared" si="895"/>
        <v>0</v>
      </c>
      <c r="AG1569" s="28">
        <f t="shared" si="896"/>
        <v>0</v>
      </c>
      <c r="AH1569" s="28">
        <f t="shared" si="897"/>
        <v>0</v>
      </c>
      <c r="AI1569" s="28">
        <f t="shared" si="898"/>
        <v>0</v>
      </c>
      <c r="AJ1569" s="29" t="str">
        <f t="shared" si="899"/>
        <v>N</v>
      </c>
      <c r="AK1569" s="30">
        <f t="shared" si="864"/>
        <v>0</v>
      </c>
      <c r="AL1569" s="31">
        <f t="shared" si="865"/>
        <v>20500</v>
      </c>
      <c r="AM1569" s="31">
        <f t="shared" si="866"/>
        <v>100000</v>
      </c>
      <c r="AN1569" s="31">
        <f t="shared" si="867"/>
        <v>257500</v>
      </c>
      <c r="AO1569" s="31">
        <f t="shared" si="868"/>
        <v>0</v>
      </c>
      <c r="AP1569" s="31">
        <f t="shared" si="869"/>
        <v>0</v>
      </c>
      <c r="AQ1569" s="31">
        <f t="shared" si="870"/>
        <v>0</v>
      </c>
      <c r="AR1569" s="31">
        <f t="shared" si="871"/>
        <v>0</v>
      </c>
      <c r="AS1569" s="32">
        <f t="shared" si="872"/>
        <v>0</v>
      </c>
      <c r="AT1569" s="33">
        <f t="shared" si="873"/>
        <v>20500</v>
      </c>
      <c r="AU1569" s="33">
        <f t="shared" si="874"/>
        <v>100000</v>
      </c>
      <c r="AV1569" s="33">
        <v>258067</v>
      </c>
      <c r="AW1569" s="33">
        <f t="shared" si="875"/>
        <v>0</v>
      </c>
      <c r="AX1569" s="33">
        <f t="shared" si="876"/>
        <v>0</v>
      </c>
      <c r="AY1569" s="34">
        <f t="shared" si="877"/>
        <v>10849.605300000003</v>
      </c>
    </row>
    <row r="1570" spans="1:51" ht="15" customHeight="1" x14ac:dyDescent="0.3">
      <c r="A1570" s="166" t="s">
        <v>2775</v>
      </c>
      <c r="B1570" s="99">
        <v>16067.49</v>
      </c>
      <c r="C1570" s="99">
        <v>28982.36</v>
      </c>
      <c r="D1570" s="99">
        <v>80650.490000000005</v>
      </c>
      <c r="E1570" s="99">
        <v>72206.789999999994</v>
      </c>
      <c r="F1570" s="145">
        <v>122000</v>
      </c>
      <c r="G1570" s="144">
        <v>0</v>
      </c>
      <c r="H1570" s="182">
        <v>46432</v>
      </c>
      <c r="I1570" s="182">
        <v>46456</v>
      </c>
      <c r="J1570" s="166">
        <v>2.6</v>
      </c>
      <c r="K1570" s="166">
        <v>2</v>
      </c>
      <c r="L1570" s="167" t="s">
        <v>1206</v>
      </c>
      <c r="M1570" s="168" t="s">
        <v>1203</v>
      </c>
      <c r="N1570" s="169">
        <v>2.7E-2</v>
      </c>
      <c r="O1570" s="21">
        <f t="shared" si="878"/>
        <v>0.60000000000000009</v>
      </c>
      <c r="P1570" s="21" t="str">
        <f t="shared" si="879"/>
        <v>N</v>
      </c>
      <c r="Q1570" s="22">
        <f t="shared" si="880"/>
        <v>45049.85</v>
      </c>
      <c r="R1570" s="8" t="str">
        <f t="shared" si="881"/>
        <v>N</v>
      </c>
      <c r="S1570" s="23">
        <f t="shared" si="882"/>
        <v>0.80000000000000016</v>
      </c>
      <c r="T1570" s="24">
        <f t="shared" si="883"/>
        <v>20500</v>
      </c>
      <c r="U1570" s="24">
        <f t="shared" si="884"/>
        <v>100000</v>
      </c>
      <c r="V1570" s="24">
        <f t="shared" si="885"/>
        <v>257500</v>
      </c>
      <c r="W1570" s="24">
        <f t="shared" si="886"/>
        <v>14512.132499999996</v>
      </c>
      <c r="X1570" s="24">
        <f t="shared" si="887"/>
        <v>0</v>
      </c>
      <c r="Y1570" s="24">
        <f t="shared" si="888"/>
        <v>14512.132499999996</v>
      </c>
      <c r="Z1570" s="24">
        <f t="shared" si="889"/>
        <v>31754.063449999998</v>
      </c>
      <c r="AA1570" s="25" t="str">
        <f t="shared" si="890"/>
        <v>N</v>
      </c>
      <c r="AB1570" s="26">
        <f t="shared" si="891"/>
        <v>0</v>
      </c>
      <c r="AC1570" s="27">
        <f t="shared" si="892"/>
        <v>20500</v>
      </c>
      <c r="AD1570" s="28">
        <f t="shared" si="893"/>
        <v>100000</v>
      </c>
      <c r="AE1570" s="28">
        <f t="shared" si="894"/>
        <v>257500</v>
      </c>
      <c r="AF1570" s="28">
        <f t="shared" si="895"/>
        <v>0</v>
      </c>
      <c r="AG1570" s="28">
        <f t="shared" si="896"/>
        <v>0</v>
      </c>
      <c r="AH1570" s="28">
        <f t="shared" si="897"/>
        <v>0</v>
      </c>
      <c r="AI1570" s="28">
        <f t="shared" si="898"/>
        <v>0</v>
      </c>
      <c r="AJ1570" s="29" t="str">
        <f t="shared" si="899"/>
        <v>N</v>
      </c>
      <c r="AK1570" s="30">
        <f t="shared" si="864"/>
        <v>0</v>
      </c>
      <c r="AL1570" s="31">
        <f t="shared" si="865"/>
        <v>20500</v>
      </c>
      <c r="AM1570" s="31">
        <f t="shared" si="866"/>
        <v>100000</v>
      </c>
      <c r="AN1570" s="31">
        <f t="shared" si="867"/>
        <v>257500</v>
      </c>
      <c r="AO1570" s="31">
        <f t="shared" si="868"/>
        <v>0</v>
      </c>
      <c r="AP1570" s="31">
        <f t="shared" si="869"/>
        <v>0</v>
      </c>
      <c r="AQ1570" s="31">
        <f t="shared" si="870"/>
        <v>0</v>
      </c>
      <c r="AR1570" s="31">
        <f t="shared" si="871"/>
        <v>0</v>
      </c>
      <c r="AS1570" s="32">
        <f t="shared" si="872"/>
        <v>0</v>
      </c>
      <c r="AT1570" s="33">
        <f t="shared" si="873"/>
        <v>20500</v>
      </c>
      <c r="AU1570" s="33">
        <f t="shared" si="874"/>
        <v>100000</v>
      </c>
      <c r="AV1570" s="33">
        <v>258068</v>
      </c>
      <c r="AW1570" s="33">
        <f t="shared" si="875"/>
        <v>0</v>
      </c>
      <c r="AX1570" s="33">
        <f t="shared" si="876"/>
        <v>0</v>
      </c>
      <c r="AY1570" s="34">
        <f t="shared" si="877"/>
        <v>31754.063449999998</v>
      </c>
    </row>
    <row r="1571" spans="1:51" ht="15" customHeight="1" x14ac:dyDescent="0.3">
      <c r="A1571" s="166" t="s">
        <v>2776</v>
      </c>
      <c r="B1571" s="99">
        <v>14235.67</v>
      </c>
      <c r="C1571" s="99">
        <v>3327.93</v>
      </c>
      <c r="D1571" s="99">
        <v>95157.83</v>
      </c>
      <c r="E1571" s="99">
        <v>82972.789999999994</v>
      </c>
      <c r="F1571" s="145">
        <v>120000</v>
      </c>
      <c r="G1571" s="144">
        <v>0</v>
      </c>
      <c r="H1571" s="182">
        <v>46341</v>
      </c>
      <c r="I1571" s="182">
        <v>46399</v>
      </c>
      <c r="J1571" s="166">
        <v>1.6</v>
      </c>
      <c r="K1571" s="166">
        <v>0.5</v>
      </c>
      <c r="L1571" s="167" t="s">
        <v>1206</v>
      </c>
      <c r="M1571" s="168" t="s">
        <v>1204</v>
      </c>
      <c r="N1571" s="169">
        <v>0.06</v>
      </c>
      <c r="O1571" s="21">
        <f t="shared" si="878"/>
        <v>1.1000000000000001</v>
      </c>
      <c r="P1571" s="21" t="str">
        <f t="shared" si="879"/>
        <v>N</v>
      </c>
      <c r="Q1571" s="22">
        <f t="shared" si="880"/>
        <v>17563.599999999999</v>
      </c>
      <c r="R1571" s="8" t="str">
        <f t="shared" si="881"/>
        <v>N</v>
      </c>
      <c r="S1571" s="23">
        <f t="shared" si="882"/>
        <v>2.2000000000000002</v>
      </c>
      <c r="T1571" s="24">
        <f t="shared" si="883"/>
        <v>20500</v>
      </c>
      <c r="U1571" s="24">
        <f t="shared" si="884"/>
        <v>100000</v>
      </c>
      <c r="V1571" s="24">
        <f t="shared" si="885"/>
        <v>257500</v>
      </c>
      <c r="W1571" s="24">
        <f t="shared" si="886"/>
        <v>2421.0849999999991</v>
      </c>
      <c r="X1571" s="24">
        <f t="shared" si="887"/>
        <v>0</v>
      </c>
      <c r="Y1571" s="24">
        <f t="shared" si="888"/>
        <v>2421.0849999999991</v>
      </c>
      <c r="Z1571" s="24">
        <f t="shared" si="889"/>
        <v>16196.331000000002</v>
      </c>
      <c r="AA1571" s="25" t="str">
        <f t="shared" si="890"/>
        <v>N</v>
      </c>
      <c r="AB1571" s="26">
        <f t="shared" si="891"/>
        <v>1.2000000000000002</v>
      </c>
      <c r="AC1571" s="27">
        <f t="shared" si="892"/>
        <v>20500</v>
      </c>
      <c r="AD1571" s="28">
        <f t="shared" si="893"/>
        <v>100000</v>
      </c>
      <c r="AE1571" s="28">
        <f t="shared" si="894"/>
        <v>257500</v>
      </c>
      <c r="AF1571" s="28">
        <f t="shared" si="895"/>
        <v>1210.5424999999996</v>
      </c>
      <c r="AG1571" s="28">
        <f t="shared" si="896"/>
        <v>0</v>
      </c>
      <c r="AH1571" s="28">
        <f t="shared" si="897"/>
        <v>1210.5424999999996</v>
      </c>
      <c r="AI1571" s="28">
        <f t="shared" si="898"/>
        <v>18523.918460000001</v>
      </c>
      <c r="AJ1571" s="29" t="str">
        <f t="shared" si="899"/>
        <v>N</v>
      </c>
      <c r="AK1571" s="30">
        <f t="shared" si="864"/>
        <v>0.20000000000000018</v>
      </c>
      <c r="AL1571" s="31">
        <f t="shared" si="865"/>
        <v>20500</v>
      </c>
      <c r="AM1571" s="31">
        <f t="shared" si="866"/>
        <v>100000</v>
      </c>
      <c r="AN1571" s="31">
        <f t="shared" si="867"/>
        <v>257500</v>
      </c>
      <c r="AO1571" s="31">
        <f t="shared" si="868"/>
        <v>0</v>
      </c>
      <c r="AP1571" s="31">
        <f t="shared" si="869"/>
        <v>0</v>
      </c>
      <c r="AQ1571" s="31">
        <f t="shared" si="870"/>
        <v>0</v>
      </c>
      <c r="AR1571" s="31">
        <f t="shared" si="871"/>
        <v>20918.528617600001</v>
      </c>
      <c r="AS1571" s="32">
        <f t="shared" si="872"/>
        <v>0</v>
      </c>
      <c r="AT1571" s="33">
        <f t="shared" si="873"/>
        <v>20500</v>
      </c>
      <c r="AU1571" s="33">
        <f t="shared" si="874"/>
        <v>100000</v>
      </c>
      <c r="AV1571" s="33">
        <v>258069</v>
      </c>
      <c r="AW1571" s="33">
        <f t="shared" si="875"/>
        <v>0</v>
      </c>
      <c r="AX1571" s="33">
        <f t="shared" si="876"/>
        <v>0</v>
      </c>
      <c r="AY1571" s="34">
        <f t="shared" si="877"/>
        <v>55638.778077600007</v>
      </c>
    </row>
    <row r="1572" spans="1:51" ht="15" customHeight="1" x14ac:dyDescent="0.3">
      <c r="A1572" s="166" t="s">
        <v>2777</v>
      </c>
      <c r="B1572" s="99">
        <v>9656.15</v>
      </c>
      <c r="C1572" s="99">
        <v>32414.9</v>
      </c>
      <c r="D1572" s="99">
        <v>106566.29</v>
      </c>
      <c r="E1572" s="99">
        <v>95260.98</v>
      </c>
      <c r="F1572" s="145">
        <v>221000</v>
      </c>
      <c r="G1572" s="144">
        <v>0</v>
      </c>
      <c r="H1572" s="182">
        <v>46430</v>
      </c>
      <c r="I1572" s="182">
        <v>46513</v>
      </c>
      <c r="J1572" s="166">
        <v>3.8</v>
      </c>
      <c r="K1572" s="166">
        <v>3.3</v>
      </c>
      <c r="L1572" s="167" t="s">
        <v>1207</v>
      </c>
      <c r="M1572" s="168" t="s">
        <v>1205</v>
      </c>
      <c r="N1572" s="169">
        <v>0.01</v>
      </c>
      <c r="O1572" s="21">
        <f t="shared" si="878"/>
        <v>0.5</v>
      </c>
      <c r="P1572" s="21" t="str">
        <f t="shared" si="879"/>
        <v>N</v>
      </c>
      <c r="Q1572" s="22">
        <f t="shared" si="880"/>
        <v>42071.05</v>
      </c>
      <c r="R1572" s="8" t="str">
        <f t="shared" si="881"/>
        <v>N</v>
      </c>
      <c r="S1572" s="23">
        <f t="shared" si="882"/>
        <v>0.5</v>
      </c>
      <c r="T1572" s="24">
        <f t="shared" si="883"/>
        <v>50000</v>
      </c>
      <c r="U1572" s="24">
        <f t="shared" si="884"/>
        <v>200000</v>
      </c>
      <c r="V1572" s="24">
        <f t="shared" si="885"/>
        <v>257500</v>
      </c>
      <c r="W1572" s="24">
        <f t="shared" si="886"/>
        <v>36500</v>
      </c>
      <c r="X1572" s="24">
        <f t="shared" si="887"/>
        <v>0</v>
      </c>
      <c r="Y1572" s="24">
        <f t="shared" si="888"/>
        <v>36500</v>
      </c>
      <c r="Z1572" s="24">
        <f t="shared" si="889"/>
        <v>5991.760500000004</v>
      </c>
      <c r="AA1572" s="25" t="str">
        <f t="shared" si="890"/>
        <v>N</v>
      </c>
      <c r="AB1572" s="26">
        <f t="shared" si="891"/>
        <v>0</v>
      </c>
      <c r="AC1572" s="27">
        <f t="shared" si="892"/>
        <v>50000</v>
      </c>
      <c r="AD1572" s="28">
        <f t="shared" si="893"/>
        <v>200000</v>
      </c>
      <c r="AE1572" s="28">
        <f t="shared" si="894"/>
        <v>257500</v>
      </c>
      <c r="AF1572" s="28">
        <f t="shared" si="895"/>
        <v>0</v>
      </c>
      <c r="AG1572" s="28">
        <f t="shared" si="896"/>
        <v>0</v>
      </c>
      <c r="AH1572" s="28">
        <f t="shared" si="897"/>
        <v>0</v>
      </c>
      <c r="AI1572" s="28">
        <f t="shared" si="898"/>
        <v>0</v>
      </c>
      <c r="AJ1572" s="29" t="str">
        <f t="shared" si="899"/>
        <v>N</v>
      </c>
      <c r="AK1572" s="30">
        <f t="shared" si="864"/>
        <v>0</v>
      </c>
      <c r="AL1572" s="31">
        <f t="shared" si="865"/>
        <v>50000</v>
      </c>
      <c r="AM1572" s="31">
        <f t="shared" si="866"/>
        <v>200000</v>
      </c>
      <c r="AN1572" s="31">
        <f t="shared" si="867"/>
        <v>257500</v>
      </c>
      <c r="AO1572" s="31">
        <f t="shared" si="868"/>
        <v>0</v>
      </c>
      <c r="AP1572" s="31">
        <f t="shared" si="869"/>
        <v>0</v>
      </c>
      <c r="AQ1572" s="31">
        <f t="shared" si="870"/>
        <v>0</v>
      </c>
      <c r="AR1572" s="31">
        <f t="shared" si="871"/>
        <v>0</v>
      </c>
      <c r="AS1572" s="32">
        <f t="shared" si="872"/>
        <v>0</v>
      </c>
      <c r="AT1572" s="33">
        <f t="shared" si="873"/>
        <v>50000</v>
      </c>
      <c r="AU1572" s="33">
        <f t="shared" si="874"/>
        <v>200000</v>
      </c>
      <c r="AV1572" s="33">
        <v>258070</v>
      </c>
      <c r="AW1572" s="33">
        <f t="shared" si="875"/>
        <v>0</v>
      </c>
      <c r="AX1572" s="33">
        <f t="shared" si="876"/>
        <v>0</v>
      </c>
      <c r="AY1572" s="34">
        <f t="shared" si="877"/>
        <v>5991.760500000004</v>
      </c>
    </row>
    <row r="1573" spans="1:51" ht="15" customHeight="1" x14ac:dyDescent="0.3">
      <c r="A1573" s="166" t="s">
        <v>2778</v>
      </c>
      <c r="B1573" s="99">
        <v>12605.19</v>
      </c>
      <c r="C1573" s="99">
        <v>22472.639999999999</v>
      </c>
      <c r="D1573" s="99">
        <v>95437.119999999995</v>
      </c>
      <c r="E1573" s="99">
        <v>83816.850000000006</v>
      </c>
      <c r="F1573" s="145">
        <v>150000</v>
      </c>
      <c r="G1573" s="144">
        <v>0</v>
      </c>
      <c r="H1573" s="182">
        <v>46561</v>
      </c>
      <c r="I1573" s="182">
        <v>46648</v>
      </c>
      <c r="J1573" s="166">
        <v>3.9</v>
      </c>
      <c r="K1573" s="166">
        <v>3.6</v>
      </c>
      <c r="L1573" s="167" t="s">
        <v>1207</v>
      </c>
      <c r="M1573" s="168" t="s">
        <v>1205</v>
      </c>
      <c r="N1573" s="169">
        <v>0.02</v>
      </c>
      <c r="O1573" s="21">
        <f t="shared" si="878"/>
        <v>0.29999999999999982</v>
      </c>
      <c r="P1573" s="21" t="str">
        <f t="shared" si="879"/>
        <v>N</v>
      </c>
      <c r="Q1573" s="22">
        <f t="shared" si="880"/>
        <v>35077.83</v>
      </c>
      <c r="R1573" s="8" t="str">
        <f t="shared" si="881"/>
        <v>N</v>
      </c>
      <c r="S1573" s="23">
        <f t="shared" si="882"/>
        <v>0.29999999999999982</v>
      </c>
      <c r="T1573" s="24">
        <f t="shared" si="883"/>
        <v>50000</v>
      </c>
      <c r="U1573" s="24">
        <f t="shared" si="884"/>
        <v>200000</v>
      </c>
      <c r="V1573" s="24">
        <f t="shared" si="885"/>
        <v>257500</v>
      </c>
      <c r="W1573" s="24">
        <f t="shared" si="886"/>
        <v>35779.386600000005</v>
      </c>
      <c r="X1573" s="24">
        <f t="shared" si="887"/>
        <v>0</v>
      </c>
      <c r="Y1573" s="24">
        <f t="shared" si="888"/>
        <v>35779.386600000005</v>
      </c>
      <c r="Z1573" s="24">
        <f t="shared" si="889"/>
        <v>0</v>
      </c>
      <c r="AA1573" s="25" t="str">
        <f t="shared" si="890"/>
        <v>N</v>
      </c>
      <c r="AB1573" s="26">
        <f t="shared" si="891"/>
        <v>0</v>
      </c>
      <c r="AC1573" s="27">
        <f t="shared" si="892"/>
        <v>50000</v>
      </c>
      <c r="AD1573" s="28">
        <f t="shared" si="893"/>
        <v>200000</v>
      </c>
      <c r="AE1573" s="28">
        <f t="shared" si="894"/>
        <v>257500</v>
      </c>
      <c r="AF1573" s="28">
        <f t="shared" si="895"/>
        <v>0</v>
      </c>
      <c r="AG1573" s="28">
        <f t="shared" si="896"/>
        <v>0</v>
      </c>
      <c r="AH1573" s="28">
        <f t="shared" si="897"/>
        <v>0</v>
      </c>
      <c r="AI1573" s="28">
        <f t="shared" si="898"/>
        <v>0</v>
      </c>
      <c r="AJ1573" s="29" t="str">
        <f t="shared" si="899"/>
        <v>N</v>
      </c>
      <c r="AK1573" s="30">
        <f t="shared" si="864"/>
        <v>0</v>
      </c>
      <c r="AL1573" s="31">
        <f t="shared" si="865"/>
        <v>50000</v>
      </c>
      <c r="AM1573" s="31">
        <f t="shared" si="866"/>
        <v>200000</v>
      </c>
      <c r="AN1573" s="31">
        <f t="shared" si="867"/>
        <v>257500</v>
      </c>
      <c r="AO1573" s="31">
        <f t="shared" si="868"/>
        <v>0</v>
      </c>
      <c r="AP1573" s="31">
        <f t="shared" si="869"/>
        <v>0</v>
      </c>
      <c r="AQ1573" s="31">
        <f t="shared" si="870"/>
        <v>0</v>
      </c>
      <c r="AR1573" s="31">
        <f t="shared" si="871"/>
        <v>0</v>
      </c>
      <c r="AS1573" s="32">
        <f t="shared" si="872"/>
        <v>0</v>
      </c>
      <c r="AT1573" s="33">
        <f t="shared" si="873"/>
        <v>50000</v>
      </c>
      <c r="AU1573" s="33">
        <f t="shared" si="874"/>
        <v>200000</v>
      </c>
      <c r="AV1573" s="33">
        <v>258071</v>
      </c>
      <c r="AW1573" s="33">
        <f t="shared" si="875"/>
        <v>0</v>
      </c>
      <c r="AX1573" s="33">
        <f t="shared" si="876"/>
        <v>0</v>
      </c>
      <c r="AY1573" s="34">
        <f t="shared" si="877"/>
        <v>0</v>
      </c>
    </row>
    <row r="1574" spans="1:51" ht="15" customHeight="1" x14ac:dyDescent="0.3">
      <c r="A1574" s="166" t="s">
        <v>2779</v>
      </c>
      <c r="B1574" s="99">
        <v>5471.09</v>
      </c>
      <c r="C1574" s="99">
        <v>24093.599999999999</v>
      </c>
      <c r="D1574" s="99">
        <v>76162.820000000007</v>
      </c>
      <c r="E1574" s="99">
        <v>65609.19</v>
      </c>
      <c r="F1574" s="145">
        <v>70000</v>
      </c>
      <c r="G1574" s="144">
        <v>12500</v>
      </c>
      <c r="H1574" s="182">
        <v>46299</v>
      </c>
      <c r="I1574" s="182">
        <v>46340</v>
      </c>
      <c r="J1574" s="166">
        <v>3.1</v>
      </c>
      <c r="K1574" s="166">
        <v>0.1</v>
      </c>
      <c r="L1574" s="167" t="s">
        <v>1206</v>
      </c>
      <c r="M1574" s="168" t="s">
        <v>1203</v>
      </c>
      <c r="N1574" s="169">
        <v>0.02</v>
      </c>
      <c r="O1574" s="21">
        <f t="shared" si="878"/>
        <v>3</v>
      </c>
      <c r="P1574" s="21" t="str">
        <f t="shared" si="879"/>
        <v>N</v>
      </c>
      <c r="Q1574" s="22">
        <f t="shared" si="880"/>
        <v>29564.69</v>
      </c>
      <c r="R1574" s="8" t="str">
        <f t="shared" si="881"/>
        <v>N</v>
      </c>
      <c r="S1574" s="23">
        <f t="shared" si="882"/>
        <v>4</v>
      </c>
      <c r="T1574" s="24">
        <f t="shared" si="883"/>
        <v>20500</v>
      </c>
      <c r="U1574" s="24">
        <f t="shared" si="884"/>
        <v>100000</v>
      </c>
      <c r="V1574" s="24">
        <f t="shared" si="885"/>
        <v>257500</v>
      </c>
      <c r="W1574" s="24">
        <f t="shared" si="886"/>
        <v>15375</v>
      </c>
      <c r="X1574" s="24">
        <f t="shared" si="887"/>
        <v>0</v>
      </c>
      <c r="Y1574" s="24">
        <f t="shared" si="888"/>
        <v>15375</v>
      </c>
      <c r="Z1574" s="24">
        <f t="shared" si="889"/>
        <v>14780.983799999998</v>
      </c>
      <c r="AA1574" s="25" t="str">
        <f t="shared" si="890"/>
        <v>N</v>
      </c>
      <c r="AB1574" s="26">
        <f t="shared" si="891"/>
        <v>3</v>
      </c>
      <c r="AC1574" s="27">
        <f t="shared" si="892"/>
        <v>20500</v>
      </c>
      <c r="AD1574" s="28">
        <f t="shared" si="893"/>
        <v>100000</v>
      </c>
      <c r="AE1574" s="28">
        <f t="shared" si="894"/>
        <v>257500</v>
      </c>
      <c r="AF1574" s="28">
        <f t="shared" si="895"/>
        <v>6346.6349999999948</v>
      </c>
      <c r="AG1574" s="28">
        <f t="shared" si="896"/>
        <v>0</v>
      </c>
      <c r="AH1574" s="28">
        <f t="shared" si="897"/>
        <v>6346.6349999999948</v>
      </c>
      <c r="AI1574" s="28">
        <f t="shared" si="898"/>
        <v>24412.468476000005</v>
      </c>
      <c r="AJ1574" s="29" t="str">
        <f t="shared" si="899"/>
        <v>N</v>
      </c>
      <c r="AK1574" s="30">
        <f t="shared" si="864"/>
        <v>2</v>
      </c>
      <c r="AL1574" s="31">
        <f t="shared" si="865"/>
        <v>20500</v>
      </c>
      <c r="AM1574" s="31">
        <f t="shared" si="866"/>
        <v>100000</v>
      </c>
      <c r="AN1574" s="31">
        <f t="shared" si="867"/>
        <v>257500</v>
      </c>
      <c r="AO1574" s="31">
        <f t="shared" si="868"/>
        <v>6346.6349999999948</v>
      </c>
      <c r="AP1574" s="31">
        <f t="shared" si="869"/>
        <v>0</v>
      </c>
      <c r="AQ1574" s="31">
        <f t="shared" si="870"/>
        <v>6346.6349999999948</v>
      </c>
      <c r="AR1574" s="31">
        <f t="shared" si="871"/>
        <v>25027.650545520006</v>
      </c>
      <c r="AS1574" s="32">
        <f t="shared" si="872"/>
        <v>1</v>
      </c>
      <c r="AT1574" s="33">
        <f t="shared" si="873"/>
        <v>20500</v>
      </c>
      <c r="AU1574" s="33">
        <f t="shared" si="874"/>
        <v>100000</v>
      </c>
      <c r="AV1574" s="33">
        <v>258072</v>
      </c>
      <c r="AW1574" s="33">
        <f t="shared" si="875"/>
        <v>0</v>
      </c>
      <c r="AX1574" s="33">
        <f t="shared" si="876"/>
        <v>32001.771256430402</v>
      </c>
      <c r="AY1574" s="34">
        <f t="shared" si="877"/>
        <v>96222.874077950401</v>
      </c>
    </row>
    <row r="1575" spans="1:51" ht="15" customHeight="1" x14ac:dyDescent="0.3">
      <c r="A1575" s="166" t="s">
        <v>2780</v>
      </c>
      <c r="B1575" s="99">
        <v>19089.87</v>
      </c>
      <c r="C1575" s="99">
        <v>12619.57</v>
      </c>
      <c r="D1575" s="99">
        <v>103619.15</v>
      </c>
      <c r="E1575" s="99">
        <v>92890.37</v>
      </c>
      <c r="F1575" s="145">
        <v>80000</v>
      </c>
      <c r="G1575" s="144">
        <v>12500</v>
      </c>
      <c r="H1575" s="182">
        <v>46359</v>
      </c>
      <c r="I1575" s="182">
        <v>46434</v>
      </c>
      <c r="J1575" s="166">
        <v>3</v>
      </c>
      <c r="K1575" s="166">
        <v>2.7</v>
      </c>
      <c r="L1575" s="167" t="s">
        <v>1206</v>
      </c>
      <c r="M1575" s="168" t="s">
        <v>1203</v>
      </c>
      <c r="N1575" s="169">
        <v>0.02</v>
      </c>
      <c r="O1575" s="21">
        <f t="shared" si="878"/>
        <v>0.29999999999999982</v>
      </c>
      <c r="P1575" s="21" t="str">
        <f t="shared" si="879"/>
        <v>N</v>
      </c>
      <c r="Q1575" s="22">
        <f t="shared" si="880"/>
        <v>31709.439999999999</v>
      </c>
      <c r="R1575" s="8" t="str">
        <f t="shared" si="881"/>
        <v>N</v>
      </c>
      <c r="S1575" s="23">
        <f t="shared" si="882"/>
        <v>0.39999999999999974</v>
      </c>
      <c r="T1575" s="24">
        <f t="shared" si="883"/>
        <v>20500</v>
      </c>
      <c r="U1575" s="24">
        <f t="shared" si="884"/>
        <v>100000</v>
      </c>
      <c r="V1575" s="24">
        <f t="shared" si="885"/>
        <v>257500</v>
      </c>
      <c r="W1575" s="24">
        <f t="shared" si="886"/>
        <v>0</v>
      </c>
      <c r="X1575" s="24">
        <f t="shared" si="887"/>
        <v>0</v>
      </c>
      <c r="Y1575" s="24">
        <f t="shared" si="888"/>
        <v>0</v>
      </c>
      <c r="Z1575" s="24">
        <f t="shared" si="889"/>
        <v>32343.628799999999</v>
      </c>
      <c r="AA1575" s="25" t="str">
        <f t="shared" si="890"/>
        <v>N</v>
      </c>
      <c r="AB1575" s="26">
        <f t="shared" si="891"/>
        <v>0</v>
      </c>
      <c r="AC1575" s="27">
        <f t="shared" si="892"/>
        <v>20500</v>
      </c>
      <c r="AD1575" s="28">
        <f t="shared" si="893"/>
        <v>100000</v>
      </c>
      <c r="AE1575" s="28">
        <f t="shared" si="894"/>
        <v>257500</v>
      </c>
      <c r="AF1575" s="28">
        <f t="shared" si="895"/>
        <v>0</v>
      </c>
      <c r="AG1575" s="28">
        <f t="shared" si="896"/>
        <v>0</v>
      </c>
      <c r="AH1575" s="28">
        <f t="shared" si="897"/>
        <v>0</v>
      </c>
      <c r="AI1575" s="28">
        <f t="shared" si="898"/>
        <v>0</v>
      </c>
      <c r="AJ1575" s="29" t="str">
        <f t="shared" si="899"/>
        <v>N</v>
      </c>
      <c r="AK1575" s="30">
        <f t="shared" si="864"/>
        <v>0</v>
      </c>
      <c r="AL1575" s="31">
        <f t="shared" si="865"/>
        <v>20500</v>
      </c>
      <c r="AM1575" s="31">
        <f t="shared" si="866"/>
        <v>100000</v>
      </c>
      <c r="AN1575" s="31">
        <f t="shared" si="867"/>
        <v>257500</v>
      </c>
      <c r="AO1575" s="31">
        <f t="shared" si="868"/>
        <v>0</v>
      </c>
      <c r="AP1575" s="31">
        <f t="shared" si="869"/>
        <v>0</v>
      </c>
      <c r="AQ1575" s="31">
        <f t="shared" si="870"/>
        <v>0</v>
      </c>
      <c r="AR1575" s="31">
        <f t="shared" si="871"/>
        <v>0</v>
      </c>
      <c r="AS1575" s="32">
        <f t="shared" si="872"/>
        <v>0</v>
      </c>
      <c r="AT1575" s="33">
        <f t="shared" si="873"/>
        <v>20500</v>
      </c>
      <c r="AU1575" s="33">
        <f t="shared" si="874"/>
        <v>100000</v>
      </c>
      <c r="AV1575" s="33">
        <v>258073</v>
      </c>
      <c r="AW1575" s="33">
        <f t="shared" si="875"/>
        <v>0</v>
      </c>
      <c r="AX1575" s="33">
        <f t="shared" si="876"/>
        <v>0</v>
      </c>
      <c r="AY1575" s="34">
        <f t="shared" si="877"/>
        <v>32343.628799999999</v>
      </c>
    </row>
    <row r="1576" spans="1:51" ht="15" customHeight="1" x14ac:dyDescent="0.3">
      <c r="A1576" s="166" t="s">
        <v>2781</v>
      </c>
      <c r="B1576" s="99">
        <v>14579.6</v>
      </c>
      <c r="C1576" s="99">
        <v>13752.78</v>
      </c>
      <c r="D1576" s="99">
        <v>38945</v>
      </c>
      <c r="E1576" s="99">
        <v>34959.629999999997</v>
      </c>
      <c r="F1576" s="145">
        <v>250000</v>
      </c>
      <c r="G1576" s="144">
        <v>12500</v>
      </c>
      <c r="H1576" s="182">
        <v>46207</v>
      </c>
      <c r="I1576" s="182">
        <v>46238</v>
      </c>
      <c r="J1576" s="166">
        <v>3.4</v>
      </c>
      <c r="K1576" s="166">
        <v>3.2</v>
      </c>
      <c r="L1576" s="167" t="s">
        <v>1206</v>
      </c>
      <c r="M1576" s="168" t="s">
        <v>1204</v>
      </c>
      <c r="N1576" s="169">
        <v>0.04</v>
      </c>
      <c r="O1576" s="21">
        <f t="shared" si="878"/>
        <v>0.19999999999999973</v>
      </c>
      <c r="P1576" s="21" t="str">
        <f t="shared" si="879"/>
        <v>N</v>
      </c>
      <c r="Q1576" s="22">
        <f t="shared" si="880"/>
        <v>28332.38</v>
      </c>
      <c r="R1576" s="8" t="str">
        <f t="shared" si="881"/>
        <v>N</v>
      </c>
      <c r="S1576" s="23">
        <f t="shared" si="882"/>
        <v>0.39999999999999947</v>
      </c>
      <c r="T1576" s="24">
        <f t="shared" si="883"/>
        <v>20500</v>
      </c>
      <c r="U1576" s="24">
        <f t="shared" si="884"/>
        <v>100000</v>
      </c>
      <c r="V1576" s="24">
        <f t="shared" si="885"/>
        <v>257500</v>
      </c>
      <c r="W1576" s="24">
        <f t="shared" si="886"/>
        <v>3750</v>
      </c>
      <c r="X1576" s="24">
        <f t="shared" si="887"/>
        <v>0</v>
      </c>
      <c r="Y1576" s="24">
        <f t="shared" si="888"/>
        <v>3750</v>
      </c>
      <c r="Z1576" s="24">
        <f t="shared" si="889"/>
        <v>25715.675200000001</v>
      </c>
      <c r="AA1576" s="25" t="str">
        <f t="shared" si="890"/>
        <v>N</v>
      </c>
      <c r="AB1576" s="26">
        <f t="shared" si="891"/>
        <v>0</v>
      </c>
      <c r="AC1576" s="27">
        <f t="shared" si="892"/>
        <v>20500</v>
      </c>
      <c r="AD1576" s="28">
        <f t="shared" si="893"/>
        <v>100000</v>
      </c>
      <c r="AE1576" s="28">
        <f t="shared" si="894"/>
        <v>257500</v>
      </c>
      <c r="AF1576" s="28">
        <f t="shared" si="895"/>
        <v>0</v>
      </c>
      <c r="AG1576" s="28">
        <f t="shared" si="896"/>
        <v>0</v>
      </c>
      <c r="AH1576" s="28">
        <f t="shared" si="897"/>
        <v>0</v>
      </c>
      <c r="AI1576" s="28">
        <f t="shared" si="898"/>
        <v>0</v>
      </c>
      <c r="AJ1576" s="29" t="str">
        <f t="shared" si="899"/>
        <v>N</v>
      </c>
      <c r="AK1576" s="30">
        <f t="shared" si="864"/>
        <v>0</v>
      </c>
      <c r="AL1576" s="31">
        <f t="shared" si="865"/>
        <v>20500</v>
      </c>
      <c r="AM1576" s="31">
        <f t="shared" si="866"/>
        <v>100000</v>
      </c>
      <c r="AN1576" s="31">
        <f t="shared" si="867"/>
        <v>257500</v>
      </c>
      <c r="AO1576" s="31">
        <f t="shared" si="868"/>
        <v>0</v>
      </c>
      <c r="AP1576" s="31">
        <f t="shared" si="869"/>
        <v>0</v>
      </c>
      <c r="AQ1576" s="31">
        <f t="shared" si="870"/>
        <v>0</v>
      </c>
      <c r="AR1576" s="31">
        <f t="shared" si="871"/>
        <v>0</v>
      </c>
      <c r="AS1576" s="32">
        <f t="shared" si="872"/>
        <v>0</v>
      </c>
      <c r="AT1576" s="33">
        <f t="shared" si="873"/>
        <v>20500</v>
      </c>
      <c r="AU1576" s="33">
        <f t="shared" si="874"/>
        <v>100000</v>
      </c>
      <c r="AV1576" s="33">
        <v>258074</v>
      </c>
      <c r="AW1576" s="33">
        <f t="shared" si="875"/>
        <v>0</v>
      </c>
      <c r="AX1576" s="33">
        <f t="shared" si="876"/>
        <v>0</v>
      </c>
      <c r="AY1576" s="34">
        <f t="shared" si="877"/>
        <v>25715.675200000001</v>
      </c>
    </row>
    <row r="1577" spans="1:51" ht="15" customHeight="1" x14ac:dyDescent="0.3">
      <c r="A1577" s="166" t="s">
        <v>2782</v>
      </c>
      <c r="B1577" s="99">
        <v>5504.3</v>
      </c>
      <c r="C1577" s="99">
        <v>15131.08</v>
      </c>
      <c r="D1577" s="99">
        <v>94890.79</v>
      </c>
      <c r="E1577" s="99">
        <v>92330.16</v>
      </c>
      <c r="F1577" s="145">
        <v>189000</v>
      </c>
      <c r="G1577" s="142">
        <v>12500</v>
      </c>
      <c r="H1577" s="182">
        <v>46433</v>
      </c>
      <c r="I1577" s="182">
        <v>46452</v>
      </c>
      <c r="J1577" s="166">
        <v>4.8</v>
      </c>
      <c r="K1577" s="166">
        <v>2</v>
      </c>
      <c r="L1577" s="167" t="s">
        <v>1206</v>
      </c>
      <c r="M1577" s="168" t="s">
        <v>1203</v>
      </c>
      <c r="N1577" s="169">
        <v>0.05</v>
      </c>
      <c r="O1577" s="21">
        <f t="shared" si="878"/>
        <v>2.8</v>
      </c>
      <c r="P1577" s="21" t="str">
        <f t="shared" si="879"/>
        <v>N</v>
      </c>
      <c r="Q1577" s="22">
        <f t="shared" si="880"/>
        <v>20635.38</v>
      </c>
      <c r="R1577" s="8" t="str">
        <f t="shared" si="881"/>
        <v>N</v>
      </c>
      <c r="S1577" s="23">
        <f t="shared" si="882"/>
        <v>3.7333333333333329</v>
      </c>
      <c r="T1577" s="24">
        <f t="shared" si="883"/>
        <v>20500</v>
      </c>
      <c r="U1577" s="24">
        <f t="shared" si="884"/>
        <v>100000</v>
      </c>
      <c r="V1577" s="24">
        <f t="shared" si="885"/>
        <v>257500</v>
      </c>
      <c r="W1577" s="24">
        <f t="shared" si="886"/>
        <v>3831.9075000000048</v>
      </c>
      <c r="X1577" s="24">
        <f t="shared" si="887"/>
        <v>0</v>
      </c>
      <c r="Y1577" s="24">
        <f t="shared" si="888"/>
        <v>3831.9075000000048</v>
      </c>
      <c r="Z1577" s="24">
        <f t="shared" si="889"/>
        <v>17835.241499999996</v>
      </c>
      <c r="AA1577" s="25" t="str">
        <f t="shared" si="890"/>
        <v>N</v>
      </c>
      <c r="AB1577" s="26">
        <f t="shared" si="891"/>
        <v>2.7333333333333329</v>
      </c>
      <c r="AC1577" s="27">
        <f t="shared" si="892"/>
        <v>20500</v>
      </c>
      <c r="AD1577" s="28">
        <f t="shared" si="893"/>
        <v>100000</v>
      </c>
      <c r="AE1577" s="28">
        <f t="shared" si="894"/>
        <v>257500</v>
      </c>
      <c r="AF1577" s="28">
        <f t="shared" si="895"/>
        <v>957.9768750000012</v>
      </c>
      <c r="AG1577" s="28">
        <f t="shared" si="896"/>
        <v>0</v>
      </c>
      <c r="AH1577" s="28">
        <f t="shared" si="897"/>
        <v>957.9768750000012</v>
      </c>
      <c r="AI1577" s="28">
        <f t="shared" si="898"/>
        <v>21792.529575</v>
      </c>
      <c r="AJ1577" s="29" t="str">
        <f t="shared" si="899"/>
        <v>N</v>
      </c>
      <c r="AK1577" s="30">
        <f t="shared" si="864"/>
        <v>1.7333333333333329</v>
      </c>
      <c r="AL1577" s="31">
        <f t="shared" si="865"/>
        <v>20500</v>
      </c>
      <c r="AM1577" s="31">
        <f t="shared" si="866"/>
        <v>100000</v>
      </c>
      <c r="AN1577" s="31">
        <f t="shared" si="867"/>
        <v>257500</v>
      </c>
      <c r="AO1577" s="31">
        <f t="shared" si="868"/>
        <v>957.9768750000012</v>
      </c>
      <c r="AP1577" s="31">
        <f t="shared" si="869"/>
        <v>0</v>
      </c>
      <c r="AQ1577" s="31">
        <f t="shared" si="870"/>
        <v>957.9768750000012</v>
      </c>
      <c r="AR1577" s="31">
        <f t="shared" si="871"/>
        <v>22930.054897500002</v>
      </c>
      <c r="AS1577" s="32">
        <f t="shared" si="872"/>
        <v>0.73333333333333295</v>
      </c>
      <c r="AT1577" s="33">
        <f t="shared" si="873"/>
        <v>20500</v>
      </c>
      <c r="AU1577" s="33">
        <f t="shared" si="874"/>
        <v>100000</v>
      </c>
      <c r="AV1577" s="33">
        <v>258075</v>
      </c>
      <c r="AW1577" s="33">
        <f t="shared" si="875"/>
        <v>0</v>
      </c>
      <c r="AX1577" s="33">
        <f t="shared" si="876"/>
        <v>25082.433361125004</v>
      </c>
      <c r="AY1577" s="34">
        <f t="shared" si="877"/>
        <v>87640.259333624999</v>
      </c>
    </row>
    <row r="1578" spans="1:51" ht="15" customHeight="1" x14ac:dyDescent="0.3">
      <c r="A1578" s="166" t="s">
        <v>2783</v>
      </c>
      <c r="B1578" s="99">
        <v>18976.89</v>
      </c>
      <c r="C1578" s="99">
        <v>30271.439999999999</v>
      </c>
      <c r="D1578" s="99">
        <v>62265.3</v>
      </c>
      <c r="E1578" s="99">
        <v>54773.38</v>
      </c>
      <c r="F1578" s="145">
        <v>175000</v>
      </c>
      <c r="G1578" s="142">
        <v>0</v>
      </c>
      <c r="H1578" s="182">
        <v>46401</v>
      </c>
      <c r="I1578" s="182">
        <v>46418</v>
      </c>
      <c r="J1578" s="166">
        <v>3.2</v>
      </c>
      <c r="K1578" s="166">
        <v>0.8</v>
      </c>
      <c r="L1578" s="167" t="s">
        <v>1206</v>
      </c>
      <c r="M1578" s="168" t="s">
        <v>1204</v>
      </c>
      <c r="N1578" s="169">
        <v>5.1999999999999998E-2</v>
      </c>
      <c r="O1578" s="21">
        <f t="shared" si="878"/>
        <v>2.4000000000000004</v>
      </c>
      <c r="P1578" s="21" t="str">
        <f t="shared" si="879"/>
        <v>N</v>
      </c>
      <c r="Q1578" s="22">
        <f t="shared" si="880"/>
        <v>49248.33</v>
      </c>
      <c r="R1578" s="8" t="str">
        <f t="shared" si="881"/>
        <v>N</v>
      </c>
      <c r="S1578" s="23">
        <f t="shared" si="882"/>
        <v>4.8000000000000007</v>
      </c>
      <c r="T1578" s="24">
        <f t="shared" si="883"/>
        <v>20500</v>
      </c>
      <c r="U1578" s="24">
        <f t="shared" si="884"/>
        <v>100000</v>
      </c>
      <c r="V1578" s="24">
        <f t="shared" si="885"/>
        <v>257500</v>
      </c>
      <c r="W1578" s="24">
        <f t="shared" si="886"/>
        <v>10250</v>
      </c>
      <c r="X1578" s="24">
        <f t="shared" si="887"/>
        <v>0</v>
      </c>
      <c r="Y1578" s="24">
        <f t="shared" si="888"/>
        <v>10250</v>
      </c>
      <c r="Z1578" s="24">
        <f t="shared" si="889"/>
        <v>41559.243160000005</v>
      </c>
      <c r="AA1578" s="25" t="str">
        <f t="shared" si="890"/>
        <v>N</v>
      </c>
      <c r="AB1578" s="26">
        <f t="shared" si="891"/>
        <v>3.8000000000000007</v>
      </c>
      <c r="AC1578" s="27">
        <f t="shared" si="892"/>
        <v>20500</v>
      </c>
      <c r="AD1578" s="28">
        <f t="shared" si="893"/>
        <v>100000</v>
      </c>
      <c r="AE1578" s="28">
        <f t="shared" si="894"/>
        <v>257500</v>
      </c>
      <c r="AF1578" s="28">
        <f t="shared" si="895"/>
        <v>10250</v>
      </c>
      <c r="AG1578" s="28">
        <f t="shared" si="896"/>
        <v>0</v>
      </c>
      <c r="AH1578" s="28">
        <f t="shared" si="897"/>
        <v>10250</v>
      </c>
      <c r="AI1578" s="28">
        <f t="shared" si="898"/>
        <v>44253.323804320011</v>
      </c>
      <c r="AJ1578" s="29" t="str">
        <f t="shared" si="899"/>
        <v>N</v>
      </c>
      <c r="AK1578" s="30">
        <f t="shared" si="864"/>
        <v>2.8000000000000007</v>
      </c>
      <c r="AL1578" s="31">
        <f t="shared" si="865"/>
        <v>20500</v>
      </c>
      <c r="AM1578" s="31">
        <f t="shared" si="866"/>
        <v>100000</v>
      </c>
      <c r="AN1578" s="31">
        <f t="shared" si="867"/>
        <v>257500</v>
      </c>
      <c r="AO1578" s="31">
        <f t="shared" si="868"/>
        <v>10250</v>
      </c>
      <c r="AP1578" s="31">
        <f t="shared" si="869"/>
        <v>0</v>
      </c>
      <c r="AQ1578" s="31">
        <f t="shared" si="870"/>
        <v>10250</v>
      </c>
      <c r="AR1578" s="31">
        <f t="shared" si="871"/>
        <v>47087.496642144652</v>
      </c>
      <c r="AS1578" s="32">
        <f t="shared" si="872"/>
        <v>1.8000000000000007</v>
      </c>
      <c r="AT1578" s="33">
        <f t="shared" si="873"/>
        <v>20500</v>
      </c>
      <c r="AU1578" s="33">
        <f t="shared" si="874"/>
        <v>100000</v>
      </c>
      <c r="AV1578" s="33">
        <v>258076</v>
      </c>
      <c r="AW1578" s="33">
        <f t="shared" si="875"/>
        <v>3492.3499999999985</v>
      </c>
      <c r="AX1578" s="33">
        <f t="shared" si="876"/>
        <v>56826.696467536174</v>
      </c>
      <c r="AY1578" s="34">
        <f t="shared" si="877"/>
        <v>189726.76007400086</v>
      </c>
    </row>
    <row r="1579" spans="1:51" ht="15" customHeight="1" x14ac:dyDescent="0.3">
      <c r="A1579" s="166" t="s">
        <v>2784</v>
      </c>
      <c r="B1579" s="99">
        <v>12325.51</v>
      </c>
      <c r="C1579" s="99">
        <v>17732.62</v>
      </c>
      <c r="D1579" s="99">
        <v>63717.56</v>
      </c>
      <c r="E1579" s="99">
        <v>48822.66</v>
      </c>
      <c r="F1579" s="145">
        <v>65000</v>
      </c>
      <c r="G1579" s="142">
        <v>12500</v>
      </c>
      <c r="H1579" s="182">
        <v>46357</v>
      </c>
      <c r="I1579" s="182">
        <v>46392</v>
      </c>
      <c r="J1579" s="166">
        <v>4.4000000000000004</v>
      </c>
      <c r="K1579" s="166">
        <v>2.1</v>
      </c>
      <c r="L1579" s="167" t="s">
        <v>1206</v>
      </c>
      <c r="M1579" s="168" t="s">
        <v>1203</v>
      </c>
      <c r="N1579" s="169">
        <v>0.04</v>
      </c>
      <c r="O1579" s="21">
        <f t="shared" si="878"/>
        <v>2.3000000000000003</v>
      </c>
      <c r="P1579" s="21" t="str">
        <f t="shared" si="879"/>
        <v>N</v>
      </c>
      <c r="Q1579" s="22">
        <f t="shared" si="880"/>
        <v>30058.129999999997</v>
      </c>
      <c r="R1579" s="8" t="str">
        <f t="shared" si="881"/>
        <v>N</v>
      </c>
      <c r="S1579" s="23">
        <f t="shared" si="882"/>
        <v>3.0666666666666669</v>
      </c>
      <c r="T1579" s="24">
        <f t="shared" si="883"/>
        <v>20500</v>
      </c>
      <c r="U1579" s="24">
        <f t="shared" si="884"/>
        <v>100000</v>
      </c>
      <c r="V1579" s="24">
        <f t="shared" si="885"/>
        <v>257500</v>
      </c>
      <c r="W1579" s="24">
        <f t="shared" si="886"/>
        <v>15375</v>
      </c>
      <c r="X1579" s="24">
        <f t="shared" si="887"/>
        <v>0</v>
      </c>
      <c r="Y1579" s="24">
        <f t="shared" si="888"/>
        <v>15375</v>
      </c>
      <c r="Z1579" s="24">
        <f t="shared" si="889"/>
        <v>15885.455199999997</v>
      </c>
      <c r="AA1579" s="25" t="str">
        <f t="shared" si="890"/>
        <v>N</v>
      </c>
      <c r="AB1579" s="26">
        <f t="shared" si="891"/>
        <v>2.0666666666666669</v>
      </c>
      <c r="AC1579" s="27">
        <f t="shared" si="892"/>
        <v>20500</v>
      </c>
      <c r="AD1579" s="28">
        <f t="shared" si="893"/>
        <v>100000</v>
      </c>
      <c r="AE1579" s="28">
        <f t="shared" si="894"/>
        <v>257500</v>
      </c>
      <c r="AF1579" s="28">
        <f t="shared" si="895"/>
        <v>15375</v>
      </c>
      <c r="AG1579" s="28">
        <f t="shared" si="896"/>
        <v>0</v>
      </c>
      <c r="AH1579" s="28">
        <f t="shared" si="897"/>
        <v>15375</v>
      </c>
      <c r="AI1579" s="28">
        <f t="shared" si="898"/>
        <v>17135.873407999999</v>
      </c>
      <c r="AJ1579" s="29" t="str">
        <f t="shared" si="899"/>
        <v>N</v>
      </c>
      <c r="AK1579" s="30">
        <f t="shared" ref="AK1579:AK1642" si="900">MAX(0,(AB1579-1))</f>
        <v>1.0666666666666669</v>
      </c>
      <c r="AL1579" s="31">
        <f t="shared" ref="AL1579:AL1642" si="901">IF(AJ1579="Y",(20500+G1579),IF(AND(AJ1579="N",L1579="G"),20500,IF(AND(AJ1579="N",L1579="P"),50000,IF(AND(AJ1579="",L1579="G"),20500,IF(AND(AJ1579="",L1579="P"),50000,"")))))</f>
        <v>20500</v>
      </c>
      <c r="AM1579" s="31">
        <f t="shared" ref="AM1579:AM1642" si="902">IF(AND(AJ1579="Y",G1579&gt;0),224000,IF(AND(AJ1579="Y",G1579=0),138500,IF(AND(AJ1579="N",L1579="G"),100000,IF(AND(AJ1579="N",L1579=""),100000,IF(AND(AJ1579="N",L1579="P"),200000,"")))))</f>
        <v>100000</v>
      </c>
      <c r="AN1579" s="31">
        <f t="shared" ref="AN1579:AN1642" si="903">IF(AJ1579="Y",AM1579,IF(AJ1579="N",257500,IF(AJ1579="",257500,)))</f>
        <v>257500</v>
      </c>
      <c r="AO1579" s="31">
        <f t="shared" ref="AO1579:AO1642" si="904">IF(
  M1579&lt;0.5,
  0,
  MAX(
    0,
    IF(
      AK1579=0,
      0,
      IF(
        AJ1579="Y",
        MIN(Q1579*(1+N1579)*(1+N1579)*(1+N1579), AL1579, AM1579-E1579-W1579-AF1643, AN1579-E1579-W1579-AF1579),
        MIN(Q1579*(1+N1579)*(1+N1579)*(1+N1579), AL1579, AM1579-D1579-W1579-AF1643, AN1579-F1579-W1579-AF1579)
      )
    )
  ) * M1579
)</f>
        <v>5892.0675000000001</v>
      </c>
      <c r="AP1579" s="31">
        <f t="shared" ref="AP1579:AP1642" si="905">IF(
  M1579&lt;0.5,
  0,
  MAX(
    0,
    IF(
      AK1579=0,
      0,
      IF(
        AJ1579="Y",
        (Q1579*(1+N1579)*(1+N1579)*(1+N1579)-AO1579),
        0
      )
    )
  ) * M1579
)</f>
        <v>0</v>
      </c>
      <c r="AQ1579" s="31">
        <f t="shared" ref="AQ1579:AQ1642" si="906">AO1579+AP1579</f>
        <v>5892.0675000000001</v>
      </c>
      <c r="AR1579" s="31">
        <f t="shared" ref="AR1579:AR1642" si="907">IF(AK1579=0, 0, MAX(0, (Q1579*(1+N1579)*(1+N1579)*(1+N1579)) - AQ1579))</f>
        <v>27919.24084432</v>
      </c>
      <c r="AS1579" s="32">
        <f t="shared" ref="AS1579:AS1642" si="908">MAX(0,(AK1579-1))</f>
        <v>6.6666666666666874E-2</v>
      </c>
      <c r="AT1579" s="33">
        <f t="shared" ref="AT1579:AT1642" si="909">IF(L1579="G", 20500, IF(L1579="P", 50000, 0))</f>
        <v>20500</v>
      </c>
      <c r="AU1579" s="33">
        <f t="shared" ref="AU1579:AU1642" si="910">IF(L1579="G",100000,IF(L1579="P",200000,""))</f>
        <v>100000</v>
      </c>
      <c r="AV1579" s="33">
        <v>258077</v>
      </c>
      <c r="AW1579" s="33">
        <f t="shared" ref="AW1579:AW1642" si="911">IF(
  M1579&lt;0.5,
  0,
  MAX(
    0,
    IF(
      AS1579=0,
      0,
      MIN(
        Q1579*(1+N1579)*(1+N1579)*(1+N1579)*(1+N1579),
        AT1579,
        AU1579-D1579-W1579-AF1579-AO1579,
        AV1579-F1579-W1579-AF1579-AO1579
      )
    )
  ) * M1579
)</f>
        <v>0</v>
      </c>
      <c r="AX1579" s="33">
        <f t="shared" ref="AX1579:AX1642" si="912">IF(AS1579=0, 0, MAX(0, (Q1579*(1+N1579)*(1+N1579)*(1+N1579)*(1+N1579)) - AW1579))</f>
        <v>35163.760678092804</v>
      </c>
      <c r="AY1579" s="34">
        <f t="shared" ref="AY1579:AY1642" si="913">Z1579+AI1579+AR1579+AX1579</f>
        <v>96104.330130412796</v>
      </c>
    </row>
    <row r="1580" spans="1:51" ht="15" customHeight="1" x14ac:dyDescent="0.3">
      <c r="A1580" s="166" t="s">
        <v>2785</v>
      </c>
      <c r="B1580" s="99">
        <v>14944.69</v>
      </c>
      <c r="C1580" s="99">
        <v>29239.61</v>
      </c>
      <c r="D1580" s="99">
        <v>98124.3</v>
      </c>
      <c r="E1580" s="99">
        <v>96883.35</v>
      </c>
      <c r="F1580" s="145">
        <v>35000</v>
      </c>
      <c r="G1580" s="142">
        <v>0</v>
      </c>
      <c r="H1580" s="182">
        <v>46516</v>
      </c>
      <c r="I1580" s="182">
        <v>46550</v>
      </c>
      <c r="J1580" s="166">
        <v>3</v>
      </c>
      <c r="K1580" s="166">
        <v>0.4</v>
      </c>
      <c r="L1580" s="167" t="s">
        <v>1206</v>
      </c>
      <c r="M1580" s="168" t="s">
        <v>1205</v>
      </c>
      <c r="N1580" s="169">
        <v>1.6E-2</v>
      </c>
      <c r="O1580" s="21">
        <f t="shared" si="878"/>
        <v>2.6</v>
      </c>
      <c r="P1580" s="21" t="str">
        <f t="shared" si="879"/>
        <v>N</v>
      </c>
      <c r="Q1580" s="22">
        <f t="shared" si="880"/>
        <v>44184.3</v>
      </c>
      <c r="R1580" s="8" t="str">
        <f t="shared" si="881"/>
        <v>N</v>
      </c>
      <c r="S1580" s="23">
        <f t="shared" si="882"/>
        <v>2.6</v>
      </c>
      <c r="T1580" s="24">
        <f t="shared" si="883"/>
        <v>20500</v>
      </c>
      <c r="U1580" s="24">
        <f t="shared" si="884"/>
        <v>100000</v>
      </c>
      <c r="V1580" s="24">
        <f t="shared" si="885"/>
        <v>257500</v>
      </c>
      <c r="W1580" s="24">
        <f t="shared" si="886"/>
        <v>1875.6999999999971</v>
      </c>
      <c r="X1580" s="24">
        <f t="shared" si="887"/>
        <v>0</v>
      </c>
      <c r="Y1580" s="24">
        <f t="shared" si="888"/>
        <v>1875.6999999999971</v>
      </c>
      <c r="Z1580" s="24">
        <f t="shared" si="889"/>
        <v>43015.548800000004</v>
      </c>
      <c r="AA1580" s="25" t="str">
        <f t="shared" si="890"/>
        <v>N</v>
      </c>
      <c r="AB1580" s="26">
        <f t="shared" si="891"/>
        <v>1.6</v>
      </c>
      <c r="AC1580" s="27">
        <f t="shared" si="892"/>
        <v>20500</v>
      </c>
      <c r="AD1580" s="28">
        <f t="shared" si="893"/>
        <v>100000</v>
      </c>
      <c r="AE1580" s="28">
        <f t="shared" si="894"/>
        <v>257500</v>
      </c>
      <c r="AF1580" s="28">
        <f t="shared" si="895"/>
        <v>0</v>
      </c>
      <c r="AG1580" s="28">
        <f t="shared" si="896"/>
        <v>0</v>
      </c>
      <c r="AH1580" s="28">
        <f t="shared" si="897"/>
        <v>0</v>
      </c>
      <c r="AI1580" s="28">
        <f t="shared" si="898"/>
        <v>45609.508780800003</v>
      </c>
      <c r="AJ1580" s="29" t="str">
        <f t="shared" si="899"/>
        <v>N</v>
      </c>
      <c r="AK1580" s="30">
        <f t="shared" si="900"/>
        <v>0.60000000000000009</v>
      </c>
      <c r="AL1580" s="31">
        <f t="shared" si="901"/>
        <v>20500</v>
      </c>
      <c r="AM1580" s="31">
        <f t="shared" si="902"/>
        <v>100000</v>
      </c>
      <c r="AN1580" s="31">
        <f t="shared" si="903"/>
        <v>257500</v>
      </c>
      <c r="AO1580" s="31">
        <f t="shared" si="904"/>
        <v>0</v>
      </c>
      <c r="AP1580" s="31">
        <f t="shared" si="905"/>
        <v>0</v>
      </c>
      <c r="AQ1580" s="31">
        <f t="shared" si="906"/>
        <v>0</v>
      </c>
      <c r="AR1580" s="31">
        <f t="shared" si="907"/>
        <v>46339.2609212928</v>
      </c>
      <c r="AS1580" s="32">
        <f t="shared" si="908"/>
        <v>0</v>
      </c>
      <c r="AT1580" s="33">
        <f t="shared" si="909"/>
        <v>20500</v>
      </c>
      <c r="AU1580" s="33">
        <f t="shared" si="910"/>
        <v>100000</v>
      </c>
      <c r="AV1580" s="33">
        <v>258078</v>
      </c>
      <c r="AW1580" s="33">
        <f t="shared" si="911"/>
        <v>0</v>
      </c>
      <c r="AX1580" s="33">
        <f t="shared" si="912"/>
        <v>0</v>
      </c>
      <c r="AY1580" s="34">
        <f t="shared" si="913"/>
        <v>134964.31850209279</v>
      </c>
    </row>
    <row r="1581" spans="1:51" ht="15" customHeight="1" x14ac:dyDescent="0.3">
      <c r="A1581" s="166" t="s">
        <v>2786</v>
      </c>
      <c r="B1581" s="99">
        <v>11472.04</v>
      </c>
      <c r="C1581" s="99">
        <v>19916.91</v>
      </c>
      <c r="D1581" s="99">
        <v>103395.96</v>
      </c>
      <c r="E1581" s="99">
        <v>102701.84</v>
      </c>
      <c r="F1581" s="145">
        <v>88000</v>
      </c>
      <c r="G1581" s="142">
        <v>24444</v>
      </c>
      <c r="H1581" s="182">
        <v>46533</v>
      </c>
      <c r="I1581" s="182">
        <v>46587</v>
      </c>
      <c r="J1581" s="166">
        <v>1.6</v>
      </c>
      <c r="K1581" s="166">
        <v>0.9</v>
      </c>
      <c r="L1581" s="167" t="s">
        <v>1206</v>
      </c>
      <c r="M1581" s="168" t="s">
        <v>1205</v>
      </c>
      <c r="N1581" s="169">
        <v>0.03</v>
      </c>
      <c r="O1581" s="21">
        <f t="shared" si="878"/>
        <v>0.70000000000000007</v>
      </c>
      <c r="P1581" s="21" t="str">
        <f t="shared" si="879"/>
        <v>N</v>
      </c>
      <c r="Q1581" s="22">
        <f t="shared" si="880"/>
        <v>31388.95</v>
      </c>
      <c r="R1581" s="8" t="str">
        <f t="shared" si="881"/>
        <v>N</v>
      </c>
      <c r="S1581" s="23">
        <f t="shared" si="882"/>
        <v>0.70000000000000007</v>
      </c>
      <c r="T1581" s="24">
        <f t="shared" si="883"/>
        <v>20500</v>
      </c>
      <c r="U1581" s="24">
        <f t="shared" si="884"/>
        <v>100000</v>
      </c>
      <c r="V1581" s="24">
        <f t="shared" si="885"/>
        <v>257500</v>
      </c>
      <c r="W1581" s="24">
        <f t="shared" si="886"/>
        <v>0</v>
      </c>
      <c r="X1581" s="24">
        <f t="shared" si="887"/>
        <v>0</v>
      </c>
      <c r="Y1581" s="24">
        <f t="shared" si="888"/>
        <v>0</v>
      </c>
      <c r="Z1581" s="24">
        <f t="shared" si="889"/>
        <v>32330.6185</v>
      </c>
      <c r="AA1581" s="25" t="str">
        <f t="shared" si="890"/>
        <v>N</v>
      </c>
      <c r="AB1581" s="26">
        <f t="shared" si="891"/>
        <v>0</v>
      </c>
      <c r="AC1581" s="27">
        <f t="shared" si="892"/>
        <v>20500</v>
      </c>
      <c r="AD1581" s="28">
        <f t="shared" si="893"/>
        <v>100000</v>
      </c>
      <c r="AE1581" s="28">
        <f t="shared" si="894"/>
        <v>257500</v>
      </c>
      <c r="AF1581" s="28">
        <f t="shared" si="895"/>
        <v>0</v>
      </c>
      <c r="AG1581" s="28">
        <f t="shared" si="896"/>
        <v>0</v>
      </c>
      <c r="AH1581" s="28">
        <f t="shared" si="897"/>
        <v>0</v>
      </c>
      <c r="AI1581" s="28">
        <f t="shared" si="898"/>
        <v>0</v>
      </c>
      <c r="AJ1581" s="29" t="str">
        <f t="shared" si="899"/>
        <v>N</v>
      </c>
      <c r="AK1581" s="30">
        <f t="shared" si="900"/>
        <v>0</v>
      </c>
      <c r="AL1581" s="31">
        <f t="shared" si="901"/>
        <v>20500</v>
      </c>
      <c r="AM1581" s="31">
        <f t="shared" si="902"/>
        <v>100000</v>
      </c>
      <c r="AN1581" s="31">
        <f t="shared" si="903"/>
        <v>257500</v>
      </c>
      <c r="AO1581" s="31">
        <f t="shared" si="904"/>
        <v>0</v>
      </c>
      <c r="AP1581" s="31">
        <f t="shared" si="905"/>
        <v>0</v>
      </c>
      <c r="AQ1581" s="31">
        <f t="shared" si="906"/>
        <v>0</v>
      </c>
      <c r="AR1581" s="31">
        <f t="shared" si="907"/>
        <v>0</v>
      </c>
      <c r="AS1581" s="32">
        <f t="shared" si="908"/>
        <v>0</v>
      </c>
      <c r="AT1581" s="33">
        <f t="shared" si="909"/>
        <v>20500</v>
      </c>
      <c r="AU1581" s="33">
        <f t="shared" si="910"/>
        <v>100000</v>
      </c>
      <c r="AV1581" s="33">
        <v>258079</v>
      </c>
      <c r="AW1581" s="33">
        <f t="shared" si="911"/>
        <v>0</v>
      </c>
      <c r="AX1581" s="33">
        <f t="shared" si="912"/>
        <v>0</v>
      </c>
      <c r="AY1581" s="34">
        <f t="shared" si="913"/>
        <v>32330.6185</v>
      </c>
    </row>
    <row r="1582" spans="1:51" ht="15" customHeight="1" x14ac:dyDescent="0.3">
      <c r="A1582" s="166" t="s">
        <v>2787</v>
      </c>
      <c r="B1582" s="99">
        <v>15636.18</v>
      </c>
      <c r="C1582" s="99">
        <v>22253.4</v>
      </c>
      <c r="D1582" s="99">
        <v>67002.83</v>
      </c>
      <c r="E1582" s="99">
        <v>52428.21</v>
      </c>
      <c r="F1582" s="145">
        <v>72000</v>
      </c>
      <c r="G1582" s="142">
        <v>0</v>
      </c>
      <c r="H1582" s="182">
        <v>46416</v>
      </c>
      <c r="I1582" s="182">
        <v>46444</v>
      </c>
      <c r="J1582" s="166">
        <v>1.9</v>
      </c>
      <c r="K1582" s="166">
        <v>1.3</v>
      </c>
      <c r="L1582" s="167" t="s">
        <v>1206</v>
      </c>
      <c r="M1582" s="168" t="s">
        <v>1204</v>
      </c>
      <c r="N1582" s="169">
        <v>3.3000000000000002E-2</v>
      </c>
      <c r="O1582" s="21">
        <f t="shared" si="878"/>
        <v>0.59999999999999987</v>
      </c>
      <c r="P1582" s="21" t="str">
        <f t="shared" si="879"/>
        <v>N</v>
      </c>
      <c r="Q1582" s="22">
        <f t="shared" si="880"/>
        <v>37889.58</v>
      </c>
      <c r="R1582" s="8" t="str">
        <f t="shared" si="881"/>
        <v>N</v>
      </c>
      <c r="S1582" s="23">
        <f t="shared" si="882"/>
        <v>1.1999999999999997</v>
      </c>
      <c r="T1582" s="24">
        <f t="shared" si="883"/>
        <v>20500</v>
      </c>
      <c r="U1582" s="24">
        <f t="shared" si="884"/>
        <v>100000</v>
      </c>
      <c r="V1582" s="24">
        <f t="shared" si="885"/>
        <v>257500</v>
      </c>
      <c r="W1582" s="24">
        <f t="shared" si="886"/>
        <v>10250</v>
      </c>
      <c r="X1582" s="24">
        <f t="shared" si="887"/>
        <v>0</v>
      </c>
      <c r="Y1582" s="24">
        <f t="shared" si="888"/>
        <v>10250</v>
      </c>
      <c r="Z1582" s="24">
        <f t="shared" si="889"/>
        <v>28889.936139999998</v>
      </c>
      <c r="AA1582" s="25" t="str">
        <f t="shared" si="890"/>
        <v>N</v>
      </c>
      <c r="AB1582" s="26">
        <f t="shared" si="891"/>
        <v>0.19999999999999973</v>
      </c>
      <c r="AC1582" s="27">
        <f t="shared" si="892"/>
        <v>20500</v>
      </c>
      <c r="AD1582" s="28">
        <f t="shared" si="893"/>
        <v>100000</v>
      </c>
      <c r="AE1582" s="28">
        <f t="shared" si="894"/>
        <v>257500</v>
      </c>
      <c r="AF1582" s="28">
        <f t="shared" si="895"/>
        <v>10250</v>
      </c>
      <c r="AG1582" s="28">
        <f t="shared" si="896"/>
        <v>0</v>
      </c>
      <c r="AH1582" s="28">
        <f t="shared" si="897"/>
        <v>10250</v>
      </c>
      <c r="AI1582" s="28">
        <f t="shared" si="898"/>
        <v>30181.554032619992</v>
      </c>
      <c r="AJ1582" s="29" t="str">
        <f t="shared" si="899"/>
        <v>N</v>
      </c>
      <c r="AK1582" s="30">
        <f t="shared" si="900"/>
        <v>0</v>
      </c>
      <c r="AL1582" s="31">
        <f t="shared" si="901"/>
        <v>20500</v>
      </c>
      <c r="AM1582" s="31">
        <f t="shared" si="902"/>
        <v>100000</v>
      </c>
      <c r="AN1582" s="31">
        <f t="shared" si="903"/>
        <v>257500</v>
      </c>
      <c r="AO1582" s="31">
        <f t="shared" si="904"/>
        <v>0</v>
      </c>
      <c r="AP1582" s="31">
        <f t="shared" si="905"/>
        <v>0</v>
      </c>
      <c r="AQ1582" s="31">
        <f t="shared" si="906"/>
        <v>0</v>
      </c>
      <c r="AR1582" s="31">
        <f t="shared" si="907"/>
        <v>0</v>
      </c>
      <c r="AS1582" s="32">
        <f t="shared" si="908"/>
        <v>0</v>
      </c>
      <c r="AT1582" s="33">
        <f t="shared" si="909"/>
        <v>20500</v>
      </c>
      <c r="AU1582" s="33">
        <f t="shared" si="910"/>
        <v>100000</v>
      </c>
      <c r="AV1582" s="33">
        <v>258080</v>
      </c>
      <c r="AW1582" s="33">
        <f t="shared" si="911"/>
        <v>0</v>
      </c>
      <c r="AX1582" s="33">
        <f t="shared" si="912"/>
        <v>0</v>
      </c>
      <c r="AY1582" s="34">
        <f t="shared" si="913"/>
        <v>59071.49017261999</v>
      </c>
    </row>
    <row r="1583" spans="1:51" ht="15" customHeight="1" x14ac:dyDescent="0.3">
      <c r="A1583" s="166" t="s">
        <v>2788</v>
      </c>
      <c r="B1583" s="99">
        <v>19417.03</v>
      </c>
      <c r="C1583" s="99">
        <v>7696.36</v>
      </c>
      <c r="D1583" s="99">
        <v>96567.55</v>
      </c>
      <c r="E1583" s="99">
        <v>82606.23</v>
      </c>
      <c r="F1583" s="145">
        <v>66000</v>
      </c>
      <c r="G1583" s="142">
        <v>12500</v>
      </c>
      <c r="H1583" s="182">
        <v>46384</v>
      </c>
      <c r="I1583" s="182">
        <v>46466</v>
      </c>
      <c r="J1583" s="166">
        <v>4.2</v>
      </c>
      <c r="K1583" s="166">
        <v>2.8</v>
      </c>
      <c r="L1583" s="167" t="s">
        <v>1206</v>
      </c>
      <c r="M1583" s="168" t="s">
        <v>1203</v>
      </c>
      <c r="N1583" s="169">
        <v>5.0000000000000001E-3</v>
      </c>
      <c r="O1583" s="21">
        <f t="shared" si="878"/>
        <v>1.4000000000000004</v>
      </c>
      <c r="P1583" s="21" t="str">
        <f t="shared" si="879"/>
        <v>N</v>
      </c>
      <c r="Q1583" s="22">
        <f t="shared" si="880"/>
        <v>27113.39</v>
      </c>
      <c r="R1583" s="8" t="str">
        <f t="shared" si="881"/>
        <v>N</v>
      </c>
      <c r="S1583" s="23">
        <f t="shared" si="882"/>
        <v>1.8666666666666671</v>
      </c>
      <c r="T1583" s="24">
        <f t="shared" si="883"/>
        <v>20500</v>
      </c>
      <c r="U1583" s="24">
        <f t="shared" si="884"/>
        <v>100000</v>
      </c>
      <c r="V1583" s="24">
        <f t="shared" si="885"/>
        <v>257500</v>
      </c>
      <c r="W1583" s="24">
        <f t="shared" si="886"/>
        <v>2574.3374999999978</v>
      </c>
      <c r="X1583" s="24">
        <f t="shared" si="887"/>
        <v>0</v>
      </c>
      <c r="Y1583" s="24">
        <f t="shared" si="888"/>
        <v>2574.3374999999978</v>
      </c>
      <c r="Z1583" s="24">
        <f t="shared" si="889"/>
        <v>24674.619449999998</v>
      </c>
      <c r="AA1583" s="25" t="str">
        <f t="shared" si="890"/>
        <v>N</v>
      </c>
      <c r="AB1583" s="26">
        <f t="shared" si="891"/>
        <v>0.86666666666666714</v>
      </c>
      <c r="AC1583" s="27">
        <f t="shared" si="892"/>
        <v>20500</v>
      </c>
      <c r="AD1583" s="28">
        <f t="shared" si="893"/>
        <v>100000</v>
      </c>
      <c r="AE1583" s="28">
        <f t="shared" si="894"/>
        <v>257500</v>
      </c>
      <c r="AF1583" s="28">
        <f t="shared" si="895"/>
        <v>643.58437499999945</v>
      </c>
      <c r="AG1583" s="28">
        <f t="shared" si="896"/>
        <v>0</v>
      </c>
      <c r="AH1583" s="28">
        <f t="shared" si="897"/>
        <v>643.58437499999945</v>
      </c>
      <c r="AI1583" s="28">
        <f t="shared" si="898"/>
        <v>26741.617359749995</v>
      </c>
      <c r="AJ1583" s="29" t="str">
        <f t="shared" si="899"/>
        <v>N</v>
      </c>
      <c r="AK1583" s="30">
        <f t="shared" si="900"/>
        <v>0</v>
      </c>
      <c r="AL1583" s="31">
        <f t="shared" si="901"/>
        <v>20500</v>
      </c>
      <c r="AM1583" s="31">
        <f t="shared" si="902"/>
        <v>100000</v>
      </c>
      <c r="AN1583" s="31">
        <f t="shared" si="903"/>
        <v>257500</v>
      </c>
      <c r="AO1583" s="31">
        <f t="shared" si="904"/>
        <v>0</v>
      </c>
      <c r="AP1583" s="31">
        <f t="shared" si="905"/>
        <v>0</v>
      </c>
      <c r="AQ1583" s="31">
        <f t="shared" si="906"/>
        <v>0</v>
      </c>
      <c r="AR1583" s="31">
        <f t="shared" si="907"/>
        <v>0</v>
      </c>
      <c r="AS1583" s="32">
        <f t="shared" si="908"/>
        <v>0</v>
      </c>
      <c r="AT1583" s="33">
        <f t="shared" si="909"/>
        <v>20500</v>
      </c>
      <c r="AU1583" s="33">
        <f t="shared" si="910"/>
        <v>100000</v>
      </c>
      <c r="AV1583" s="33">
        <v>258081</v>
      </c>
      <c r="AW1583" s="33">
        <f t="shared" si="911"/>
        <v>0</v>
      </c>
      <c r="AX1583" s="33">
        <f t="shared" si="912"/>
        <v>0</v>
      </c>
      <c r="AY1583" s="34">
        <f t="shared" si="913"/>
        <v>51416.236809749993</v>
      </c>
    </row>
    <row r="1584" spans="1:51" ht="15" customHeight="1" x14ac:dyDescent="0.3">
      <c r="A1584" s="166" t="s">
        <v>2789</v>
      </c>
      <c r="B1584" s="99">
        <v>11248.21</v>
      </c>
      <c r="C1584" s="99">
        <v>25075.09</v>
      </c>
      <c r="D1584" s="99">
        <v>48286.23</v>
      </c>
      <c r="E1584" s="99">
        <v>43912.65</v>
      </c>
      <c r="F1584" s="145">
        <v>190000</v>
      </c>
      <c r="G1584" s="142">
        <v>0</v>
      </c>
      <c r="H1584" s="182">
        <v>46466</v>
      </c>
      <c r="I1584" s="182">
        <v>46481</v>
      </c>
      <c r="J1584" s="166">
        <v>2.1</v>
      </c>
      <c r="K1584" s="166">
        <v>1.3</v>
      </c>
      <c r="L1584" s="167" t="s">
        <v>1206</v>
      </c>
      <c r="M1584" s="168" t="s">
        <v>1204</v>
      </c>
      <c r="N1584" s="169">
        <v>2E-3</v>
      </c>
      <c r="O1584" s="21">
        <f t="shared" si="878"/>
        <v>0.8</v>
      </c>
      <c r="P1584" s="21" t="str">
        <f t="shared" si="879"/>
        <v>N</v>
      </c>
      <c r="Q1584" s="22">
        <f t="shared" si="880"/>
        <v>36323.300000000003</v>
      </c>
      <c r="R1584" s="8" t="str">
        <f t="shared" si="881"/>
        <v>N</v>
      </c>
      <c r="S1584" s="23">
        <f t="shared" si="882"/>
        <v>1.6</v>
      </c>
      <c r="T1584" s="24">
        <f t="shared" si="883"/>
        <v>20500</v>
      </c>
      <c r="U1584" s="24">
        <f t="shared" si="884"/>
        <v>100000</v>
      </c>
      <c r="V1584" s="24">
        <f t="shared" si="885"/>
        <v>257500</v>
      </c>
      <c r="W1584" s="24">
        <f t="shared" si="886"/>
        <v>10250</v>
      </c>
      <c r="X1584" s="24">
        <f t="shared" si="887"/>
        <v>0</v>
      </c>
      <c r="Y1584" s="24">
        <f t="shared" si="888"/>
        <v>10250</v>
      </c>
      <c r="Z1584" s="24">
        <f t="shared" si="889"/>
        <v>26145.946600000003</v>
      </c>
      <c r="AA1584" s="25" t="str">
        <f t="shared" si="890"/>
        <v>N</v>
      </c>
      <c r="AB1584" s="26">
        <f t="shared" si="891"/>
        <v>0.60000000000000009</v>
      </c>
      <c r="AC1584" s="27">
        <f t="shared" si="892"/>
        <v>20500</v>
      </c>
      <c r="AD1584" s="28">
        <f t="shared" si="893"/>
        <v>100000</v>
      </c>
      <c r="AE1584" s="28">
        <f t="shared" si="894"/>
        <v>257500</v>
      </c>
      <c r="AF1584" s="28">
        <f t="shared" si="895"/>
        <v>10250</v>
      </c>
      <c r="AG1584" s="28">
        <f t="shared" si="896"/>
        <v>0</v>
      </c>
      <c r="AH1584" s="28">
        <f t="shared" si="897"/>
        <v>10250</v>
      </c>
      <c r="AI1584" s="28">
        <f t="shared" si="898"/>
        <v>26218.738493200006</v>
      </c>
      <c r="AJ1584" s="29" t="str">
        <f t="shared" si="899"/>
        <v>N</v>
      </c>
      <c r="AK1584" s="30">
        <f t="shared" si="900"/>
        <v>0</v>
      </c>
      <c r="AL1584" s="31">
        <f t="shared" si="901"/>
        <v>20500</v>
      </c>
      <c r="AM1584" s="31">
        <f t="shared" si="902"/>
        <v>100000</v>
      </c>
      <c r="AN1584" s="31">
        <f t="shared" si="903"/>
        <v>257500</v>
      </c>
      <c r="AO1584" s="31">
        <f t="shared" si="904"/>
        <v>0</v>
      </c>
      <c r="AP1584" s="31">
        <f t="shared" si="905"/>
        <v>0</v>
      </c>
      <c r="AQ1584" s="31">
        <f t="shared" si="906"/>
        <v>0</v>
      </c>
      <c r="AR1584" s="31">
        <f t="shared" si="907"/>
        <v>0</v>
      </c>
      <c r="AS1584" s="32">
        <f t="shared" si="908"/>
        <v>0</v>
      </c>
      <c r="AT1584" s="33">
        <f t="shared" si="909"/>
        <v>20500</v>
      </c>
      <c r="AU1584" s="33">
        <f t="shared" si="910"/>
        <v>100000</v>
      </c>
      <c r="AV1584" s="33">
        <v>258082</v>
      </c>
      <c r="AW1584" s="33">
        <f t="shared" si="911"/>
        <v>0</v>
      </c>
      <c r="AX1584" s="33">
        <f t="shared" si="912"/>
        <v>0</v>
      </c>
      <c r="AY1584" s="34">
        <f t="shared" si="913"/>
        <v>52364.685093200009</v>
      </c>
    </row>
    <row r="1585" spans="1:51" ht="15" customHeight="1" x14ac:dyDescent="0.3">
      <c r="A1585" s="166" t="s">
        <v>2790</v>
      </c>
      <c r="B1585" s="99">
        <v>16303.11</v>
      </c>
      <c r="C1585" s="99">
        <v>27191.63</v>
      </c>
      <c r="D1585" s="99">
        <v>111423.7</v>
      </c>
      <c r="E1585" s="99">
        <v>109627.77</v>
      </c>
      <c r="F1585" s="145">
        <v>15000</v>
      </c>
      <c r="G1585" s="146">
        <v>12500</v>
      </c>
      <c r="H1585" s="182">
        <v>46280</v>
      </c>
      <c r="I1585" s="182">
        <v>46312</v>
      </c>
      <c r="J1585" s="166">
        <v>4.7</v>
      </c>
      <c r="K1585" s="166">
        <v>3.6</v>
      </c>
      <c r="L1585" s="167" t="s">
        <v>1207</v>
      </c>
      <c r="M1585" s="168" t="s">
        <v>1203</v>
      </c>
      <c r="N1585" s="169">
        <v>0</v>
      </c>
      <c r="O1585" s="21">
        <f t="shared" si="878"/>
        <v>1.1000000000000001</v>
      </c>
      <c r="P1585" s="21" t="str">
        <f t="shared" si="879"/>
        <v>N</v>
      </c>
      <c r="Q1585" s="22">
        <f t="shared" si="880"/>
        <v>43494.740000000005</v>
      </c>
      <c r="R1585" s="8" t="str">
        <f t="shared" si="881"/>
        <v>N</v>
      </c>
      <c r="S1585" s="23">
        <f t="shared" si="882"/>
        <v>1.4666666666666668</v>
      </c>
      <c r="T1585" s="24">
        <f t="shared" si="883"/>
        <v>50000</v>
      </c>
      <c r="U1585" s="24">
        <f t="shared" si="884"/>
        <v>200000</v>
      </c>
      <c r="V1585" s="24">
        <f t="shared" si="885"/>
        <v>257500</v>
      </c>
      <c r="W1585" s="24">
        <f t="shared" si="886"/>
        <v>32621.055000000004</v>
      </c>
      <c r="X1585" s="24">
        <f t="shared" si="887"/>
        <v>0</v>
      </c>
      <c r="Y1585" s="24">
        <f t="shared" si="888"/>
        <v>32621.055000000004</v>
      </c>
      <c r="Z1585" s="24">
        <f t="shared" si="889"/>
        <v>10873.685000000001</v>
      </c>
      <c r="AA1585" s="25" t="str">
        <f t="shared" si="890"/>
        <v>N</v>
      </c>
      <c r="AB1585" s="26">
        <f t="shared" si="891"/>
        <v>0.46666666666666679</v>
      </c>
      <c r="AC1585" s="27">
        <f t="shared" si="892"/>
        <v>50000</v>
      </c>
      <c r="AD1585" s="28">
        <f t="shared" si="893"/>
        <v>200000</v>
      </c>
      <c r="AE1585" s="28">
        <f t="shared" si="894"/>
        <v>257500</v>
      </c>
      <c r="AF1585" s="28">
        <f t="shared" si="895"/>
        <v>32621.055000000004</v>
      </c>
      <c r="AG1585" s="28">
        <f t="shared" si="896"/>
        <v>0</v>
      </c>
      <c r="AH1585" s="28">
        <f t="shared" si="897"/>
        <v>32621.055000000004</v>
      </c>
      <c r="AI1585" s="28">
        <f t="shared" si="898"/>
        <v>10873.685000000001</v>
      </c>
      <c r="AJ1585" s="29" t="str">
        <f t="shared" si="899"/>
        <v>N</v>
      </c>
      <c r="AK1585" s="30">
        <f t="shared" si="900"/>
        <v>0</v>
      </c>
      <c r="AL1585" s="31">
        <f t="shared" si="901"/>
        <v>50000</v>
      </c>
      <c r="AM1585" s="31">
        <f t="shared" si="902"/>
        <v>200000</v>
      </c>
      <c r="AN1585" s="31">
        <f t="shared" si="903"/>
        <v>257500</v>
      </c>
      <c r="AO1585" s="31">
        <f t="shared" si="904"/>
        <v>0</v>
      </c>
      <c r="AP1585" s="31">
        <f t="shared" si="905"/>
        <v>0</v>
      </c>
      <c r="AQ1585" s="31">
        <f t="shared" si="906"/>
        <v>0</v>
      </c>
      <c r="AR1585" s="31">
        <f t="shared" si="907"/>
        <v>0</v>
      </c>
      <c r="AS1585" s="32">
        <f t="shared" si="908"/>
        <v>0</v>
      </c>
      <c r="AT1585" s="33">
        <f t="shared" si="909"/>
        <v>50000</v>
      </c>
      <c r="AU1585" s="33">
        <f t="shared" si="910"/>
        <v>200000</v>
      </c>
      <c r="AV1585" s="33">
        <v>258083</v>
      </c>
      <c r="AW1585" s="33">
        <f t="shared" si="911"/>
        <v>0</v>
      </c>
      <c r="AX1585" s="33">
        <f t="shared" si="912"/>
        <v>0</v>
      </c>
      <c r="AY1585" s="34">
        <f t="shared" si="913"/>
        <v>21747.370000000003</v>
      </c>
    </row>
    <row r="1586" spans="1:51" ht="15" customHeight="1" x14ac:dyDescent="0.3">
      <c r="A1586" s="166" t="s">
        <v>2791</v>
      </c>
      <c r="B1586" s="99">
        <v>7020.37</v>
      </c>
      <c r="C1586" s="99">
        <v>23285.35</v>
      </c>
      <c r="D1586" s="99">
        <v>107789.99</v>
      </c>
      <c r="E1586" s="99">
        <v>95143.27</v>
      </c>
      <c r="F1586" s="145">
        <v>111000</v>
      </c>
      <c r="G1586" s="146">
        <v>12500</v>
      </c>
      <c r="H1586" s="182">
        <v>46221</v>
      </c>
      <c r="I1586" s="182">
        <v>46262</v>
      </c>
      <c r="J1586" s="166">
        <v>4.7</v>
      </c>
      <c r="K1586" s="166">
        <v>3.2</v>
      </c>
      <c r="L1586" s="167" t="s">
        <v>1207</v>
      </c>
      <c r="M1586" s="168" t="s">
        <v>1205</v>
      </c>
      <c r="N1586" s="169">
        <v>0.04</v>
      </c>
      <c r="O1586" s="21">
        <f t="shared" si="878"/>
        <v>1.5</v>
      </c>
      <c r="P1586" s="21" t="str">
        <f t="shared" si="879"/>
        <v>N</v>
      </c>
      <c r="Q1586" s="22">
        <f t="shared" si="880"/>
        <v>30305.719999999998</v>
      </c>
      <c r="R1586" s="8" t="str">
        <f t="shared" si="881"/>
        <v>N</v>
      </c>
      <c r="S1586" s="23">
        <f t="shared" si="882"/>
        <v>1.5</v>
      </c>
      <c r="T1586" s="24">
        <f t="shared" si="883"/>
        <v>50000</v>
      </c>
      <c r="U1586" s="24">
        <f t="shared" si="884"/>
        <v>200000</v>
      </c>
      <c r="V1586" s="24">
        <f t="shared" si="885"/>
        <v>257500</v>
      </c>
      <c r="W1586" s="24">
        <f t="shared" si="886"/>
        <v>31517.948799999998</v>
      </c>
      <c r="X1586" s="24">
        <f t="shared" si="887"/>
        <v>0</v>
      </c>
      <c r="Y1586" s="24">
        <f t="shared" si="888"/>
        <v>31517.948799999998</v>
      </c>
      <c r="Z1586" s="24">
        <f t="shared" si="889"/>
        <v>0</v>
      </c>
      <c r="AA1586" s="25" t="str">
        <f t="shared" si="890"/>
        <v>N</v>
      </c>
      <c r="AB1586" s="26">
        <f t="shared" si="891"/>
        <v>0.5</v>
      </c>
      <c r="AC1586" s="27">
        <f t="shared" si="892"/>
        <v>50000</v>
      </c>
      <c r="AD1586" s="28">
        <f t="shared" si="893"/>
        <v>200000</v>
      </c>
      <c r="AE1586" s="28">
        <f t="shared" si="894"/>
        <v>257500</v>
      </c>
      <c r="AF1586" s="28">
        <f t="shared" si="895"/>
        <v>32778.666751999997</v>
      </c>
      <c r="AG1586" s="28">
        <f t="shared" si="896"/>
        <v>0</v>
      </c>
      <c r="AH1586" s="28">
        <f t="shared" si="897"/>
        <v>32778.666751999997</v>
      </c>
      <c r="AI1586" s="28">
        <f t="shared" si="898"/>
        <v>0</v>
      </c>
      <c r="AJ1586" s="29" t="str">
        <f t="shared" si="899"/>
        <v>N</v>
      </c>
      <c r="AK1586" s="30">
        <f t="shared" si="900"/>
        <v>0</v>
      </c>
      <c r="AL1586" s="31">
        <f t="shared" si="901"/>
        <v>50000</v>
      </c>
      <c r="AM1586" s="31">
        <f t="shared" si="902"/>
        <v>200000</v>
      </c>
      <c r="AN1586" s="31">
        <f t="shared" si="903"/>
        <v>257500</v>
      </c>
      <c r="AO1586" s="31">
        <f t="shared" si="904"/>
        <v>0</v>
      </c>
      <c r="AP1586" s="31">
        <f t="shared" si="905"/>
        <v>0</v>
      </c>
      <c r="AQ1586" s="31">
        <f t="shared" si="906"/>
        <v>0</v>
      </c>
      <c r="AR1586" s="31">
        <f t="shared" si="907"/>
        <v>0</v>
      </c>
      <c r="AS1586" s="32">
        <f t="shared" si="908"/>
        <v>0</v>
      </c>
      <c r="AT1586" s="33">
        <f t="shared" si="909"/>
        <v>50000</v>
      </c>
      <c r="AU1586" s="33">
        <f t="shared" si="910"/>
        <v>200000</v>
      </c>
      <c r="AV1586" s="33">
        <v>258084</v>
      </c>
      <c r="AW1586" s="33">
        <f t="shared" si="911"/>
        <v>0</v>
      </c>
      <c r="AX1586" s="33">
        <f t="shared" si="912"/>
        <v>0</v>
      </c>
      <c r="AY1586" s="34">
        <f t="shared" si="913"/>
        <v>0</v>
      </c>
    </row>
    <row r="1587" spans="1:51" ht="15" customHeight="1" x14ac:dyDescent="0.3">
      <c r="A1587" s="166" t="s">
        <v>2792</v>
      </c>
      <c r="B1587" s="99">
        <v>6058.52</v>
      </c>
      <c r="C1587" s="99">
        <v>20911.12</v>
      </c>
      <c r="D1587" s="99">
        <v>50753.67</v>
      </c>
      <c r="E1587" s="99">
        <v>38742.5</v>
      </c>
      <c r="F1587" s="145">
        <v>100000</v>
      </c>
      <c r="G1587" s="146">
        <v>12500</v>
      </c>
      <c r="H1587" s="182">
        <v>46359</v>
      </c>
      <c r="I1587" s="182">
        <v>46400</v>
      </c>
      <c r="J1587" s="166">
        <v>4</v>
      </c>
      <c r="K1587" s="166">
        <v>1.3</v>
      </c>
      <c r="L1587" s="167" t="s">
        <v>1207</v>
      </c>
      <c r="M1587" s="168" t="s">
        <v>1204</v>
      </c>
      <c r="N1587" s="169">
        <v>0.01</v>
      </c>
      <c r="O1587" s="21">
        <f t="shared" si="878"/>
        <v>2.7</v>
      </c>
      <c r="P1587" s="21" t="str">
        <f t="shared" si="879"/>
        <v>N</v>
      </c>
      <c r="Q1587" s="22">
        <f t="shared" si="880"/>
        <v>26969.64</v>
      </c>
      <c r="R1587" s="8" t="str">
        <f t="shared" si="881"/>
        <v>N</v>
      </c>
      <c r="S1587" s="23">
        <f t="shared" si="882"/>
        <v>5.4</v>
      </c>
      <c r="T1587" s="24">
        <f t="shared" si="883"/>
        <v>50000</v>
      </c>
      <c r="U1587" s="24">
        <f t="shared" si="884"/>
        <v>200000</v>
      </c>
      <c r="V1587" s="24">
        <f t="shared" si="885"/>
        <v>257500</v>
      </c>
      <c r="W1587" s="24">
        <f t="shared" si="886"/>
        <v>13619.6682</v>
      </c>
      <c r="X1587" s="24">
        <f t="shared" si="887"/>
        <v>0</v>
      </c>
      <c r="Y1587" s="24">
        <f t="shared" si="888"/>
        <v>13619.6682</v>
      </c>
      <c r="Z1587" s="24">
        <f t="shared" si="889"/>
        <v>13619.6682</v>
      </c>
      <c r="AA1587" s="25" t="str">
        <f t="shared" si="890"/>
        <v>N</v>
      </c>
      <c r="AB1587" s="26">
        <f t="shared" si="891"/>
        <v>4.4000000000000004</v>
      </c>
      <c r="AC1587" s="27">
        <f t="shared" si="892"/>
        <v>50000</v>
      </c>
      <c r="AD1587" s="28">
        <f t="shared" si="893"/>
        <v>200000</v>
      </c>
      <c r="AE1587" s="28">
        <f t="shared" si="894"/>
        <v>257500</v>
      </c>
      <c r="AF1587" s="28">
        <f t="shared" si="895"/>
        <v>13755.864882</v>
      </c>
      <c r="AG1587" s="28">
        <f t="shared" si="896"/>
        <v>0</v>
      </c>
      <c r="AH1587" s="28">
        <f t="shared" si="897"/>
        <v>13755.864882</v>
      </c>
      <c r="AI1587" s="28">
        <f t="shared" si="898"/>
        <v>13755.864882</v>
      </c>
      <c r="AJ1587" s="29" t="str">
        <f t="shared" si="899"/>
        <v>N</v>
      </c>
      <c r="AK1587" s="30">
        <f t="shared" si="900"/>
        <v>3.4000000000000004</v>
      </c>
      <c r="AL1587" s="31">
        <f t="shared" si="901"/>
        <v>50000</v>
      </c>
      <c r="AM1587" s="31">
        <f t="shared" si="902"/>
        <v>200000</v>
      </c>
      <c r="AN1587" s="31">
        <f t="shared" si="903"/>
        <v>257500</v>
      </c>
      <c r="AO1587" s="31">
        <f t="shared" si="904"/>
        <v>13893.42353082</v>
      </c>
      <c r="AP1587" s="31">
        <f t="shared" si="905"/>
        <v>0</v>
      </c>
      <c r="AQ1587" s="31">
        <f t="shared" si="906"/>
        <v>13893.42353082</v>
      </c>
      <c r="AR1587" s="31">
        <f t="shared" si="907"/>
        <v>13893.42353082</v>
      </c>
      <c r="AS1587" s="32">
        <f t="shared" si="908"/>
        <v>2.4000000000000004</v>
      </c>
      <c r="AT1587" s="33">
        <f t="shared" si="909"/>
        <v>50000</v>
      </c>
      <c r="AU1587" s="33">
        <f t="shared" si="910"/>
        <v>200000</v>
      </c>
      <c r="AV1587" s="33">
        <v>258085</v>
      </c>
      <c r="AW1587" s="33">
        <f t="shared" si="911"/>
        <v>14032.3577661282</v>
      </c>
      <c r="AX1587" s="33">
        <f t="shared" si="912"/>
        <v>14032.3577661282</v>
      </c>
      <c r="AY1587" s="34">
        <f t="shared" si="913"/>
        <v>55301.314378948198</v>
      </c>
    </row>
    <row r="1588" spans="1:51" ht="15" customHeight="1" x14ac:dyDescent="0.3">
      <c r="A1588" s="166" t="s">
        <v>2793</v>
      </c>
      <c r="B1588" s="99">
        <v>17997.18</v>
      </c>
      <c r="C1588" s="99">
        <v>16583.080000000002</v>
      </c>
      <c r="D1588" s="99">
        <v>92142.35</v>
      </c>
      <c r="E1588" s="99">
        <v>89706.25</v>
      </c>
      <c r="F1588" s="145">
        <v>68000</v>
      </c>
      <c r="G1588" s="146">
        <v>12500</v>
      </c>
      <c r="H1588" s="182">
        <v>46505</v>
      </c>
      <c r="I1588" s="182">
        <v>46546</v>
      </c>
      <c r="J1588" s="166">
        <v>2.2000000000000002</v>
      </c>
      <c r="K1588" s="166">
        <v>1.3</v>
      </c>
      <c r="L1588" s="167" t="s">
        <v>1207</v>
      </c>
      <c r="M1588" s="168" t="s">
        <v>1203</v>
      </c>
      <c r="N1588" s="169">
        <v>0.02</v>
      </c>
      <c r="O1588" s="21">
        <f t="shared" si="878"/>
        <v>0.90000000000000013</v>
      </c>
      <c r="P1588" s="21" t="str">
        <f t="shared" si="879"/>
        <v>N</v>
      </c>
      <c r="Q1588" s="22">
        <f t="shared" si="880"/>
        <v>34580.26</v>
      </c>
      <c r="R1588" s="8" t="str">
        <f t="shared" si="881"/>
        <v>N</v>
      </c>
      <c r="S1588" s="23">
        <f t="shared" si="882"/>
        <v>1.2000000000000002</v>
      </c>
      <c r="T1588" s="24">
        <f t="shared" si="883"/>
        <v>50000</v>
      </c>
      <c r="U1588" s="24">
        <f t="shared" si="884"/>
        <v>200000</v>
      </c>
      <c r="V1588" s="24">
        <f t="shared" si="885"/>
        <v>257500</v>
      </c>
      <c r="W1588" s="24">
        <f t="shared" si="886"/>
        <v>26453.8989</v>
      </c>
      <c r="X1588" s="24">
        <f t="shared" si="887"/>
        <v>0</v>
      </c>
      <c r="Y1588" s="24">
        <f t="shared" si="888"/>
        <v>26453.8989</v>
      </c>
      <c r="Z1588" s="24">
        <f t="shared" si="889"/>
        <v>8817.9663</v>
      </c>
      <c r="AA1588" s="25" t="str">
        <f t="shared" si="890"/>
        <v>N</v>
      </c>
      <c r="AB1588" s="26">
        <f t="shared" si="891"/>
        <v>0.20000000000000018</v>
      </c>
      <c r="AC1588" s="27">
        <f t="shared" si="892"/>
        <v>50000</v>
      </c>
      <c r="AD1588" s="28">
        <f t="shared" si="893"/>
        <v>200000</v>
      </c>
      <c r="AE1588" s="28">
        <f t="shared" si="894"/>
        <v>257500</v>
      </c>
      <c r="AF1588" s="28">
        <f t="shared" si="895"/>
        <v>26982.976878000001</v>
      </c>
      <c r="AG1588" s="28">
        <f t="shared" si="896"/>
        <v>0</v>
      </c>
      <c r="AH1588" s="28">
        <f t="shared" si="897"/>
        <v>26982.976878000001</v>
      </c>
      <c r="AI1588" s="28">
        <f t="shared" si="898"/>
        <v>8994.325625999998</v>
      </c>
      <c r="AJ1588" s="29" t="str">
        <f t="shared" si="899"/>
        <v>N</v>
      </c>
      <c r="AK1588" s="30">
        <f t="shared" si="900"/>
        <v>0</v>
      </c>
      <c r="AL1588" s="31">
        <f t="shared" si="901"/>
        <v>50000</v>
      </c>
      <c r="AM1588" s="31">
        <f t="shared" si="902"/>
        <v>200000</v>
      </c>
      <c r="AN1588" s="31">
        <f t="shared" si="903"/>
        <v>257500</v>
      </c>
      <c r="AO1588" s="31">
        <f t="shared" si="904"/>
        <v>0</v>
      </c>
      <c r="AP1588" s="31">
        <f t="shared" si="905"/>
        <v>0</v>
      </c>
      <c r="AQ1588" s="31">
        <f t="shared" si="906"/>
        <v>0</v>
      </c>
      <c r="AR1588" s="31">
        <f t="shared" si="907"/>
        <v>0</v>
      </c>
      <c r="AS1588" s="32">
        <f t="shared" si="908"/>
        <v>0</v>
      </c>
      <c r="AT1588" s="33">
        <f t="shared" si="909"/>
        <v>50000</v>
      </c>
      <c r="AU1588" s="33">
        <f t="shared" si="910"/>
        <v>200000</v>
      </c>
      <c r="AV1588" s="33">
        <v>258086</v>
      </c>
      <c r="AW1588" s="33">
        <f t="shared" si="911"/>
        <v>0</v>
      </c>
      <c r="AX1588" s="33">
        <f t="shared" si="912"/>
        <v>0</v>
      </c>
      <c r="AY1588" s="34">
        <f t="shared" si="913"/>
        <v>17812.291925999998</v>
      </c>
    </row>
    <row r="1589" spans="1:51" ht="15" customHeight="1" x14ac:dyDescent="0.3">
      <c r="A1589" s="166" t="s">
        <v>2794</v>
      </c>
      <c r="B1589" s="99">
        <v>7246.9</v>
      </c>
      <c r="C1589" s="99">
        <v>34478.82</v>
      </c>
      <c r="D1589" s="99">
        <v>51923.76</v>
      </c>
      <c r="E1589" s="99">
        <v>46429.03</v>
      </c>
      <c r="F1589" s="145">
        <v>44000</v>
      </c>
      <c r="G1589" s="146">
        <v>12500</v>
      </c>
      <c r="H1589" s="182">
        <v>46547</v>
      </c>
      <c r="I1589" s="182">
        <v>46633</v>
      </c>
      <c r="J1589" s="166">
        <v>3.1</v>
      </c>
      <c r="K1589" s="166">
        <v>2.2000000000000002</v>
      </c>
      <c r="L1589" s="167" t="s">
        <v>1206</v>
      </c>
      <c r="M1589" s="168" t="s">
        <v>1203</v>
      </c>
      <c r="N1589" s="169">
        <v>0</v>
      </c>
      <c r="O1589" s="21">
        <f t="shared" si="878"/>
        <v>0.89999999999999991</v>
      </c>
      <c r="P1589" s="21" t="str">
        <f t="shared" si="879"/>
        <v>N</v>
      </c>
      <c r="Q1589" s="22">
        <f t="shared" si="880"/>
        <v>41725.72</v>
      </c>
      <c r="R1589" s="8" t="str">
        <f t="shared" si="881"/>
        <v>N</v>
      </c>
      <c r="S1589" s="23">
        <f t="shared" si="882"/>
        <v>1.2</v>
      </c>
      <c r="T1589" s="24">
        <f t="shared" si="883"/>
        <v>20500</v>
      </c>
      <c r="U1589" s="24">
        <f t="shared" si="884"/>
        <v>100000</v>
      </c>
      <c r="V1589" s="24">
        <f t="shared" si="885"/>
        <v>257500</v>
      </c>
      <c r="W1589" s="24">
        <f t="shared" si="886"/>
        <v>15375</v>
      </c>
      <c r="X1589" s="24">
        <f t="shared" si="887"/>
        <v>0</v>
      </c>
      <c r="Y1589" s="24">
        <f t="shared" si="888"/>
        <v>15375</v>
      </c>
      <c r="Z1589" s="24">
        <f t="shared" si="889"/>
        <v>26350.720000000001</v>
      </c>
      <c r="AA1589" s="25" t="str">
        <f t="shared" si="890"/>
        <v>N</v>
      </c>
      <c r="AB1589" s="26">
        <f t="shared" si="891"/>
        <v>0.19999999999999996</v>
      </c>
      <c r="AC1589" s="27">
        <f t="shared" si="892"/>
        <v>20500</v>
      </c>
      <c r="AD1589" s="28">
        <f t="shared" si="893"/>
        <v>100000</v>
      </c>
      <c r="AE1589" s="28">
        <f t="shared" si="894"/>
        <v>257500</v>
      </c>
      <c r="AF1589" s="28">
        <f t="shared" si="895"/>
        <v>15375</v>
      </c>
      <c r="AG1589" s="28">
        <f t="shared" si="896"/>
        <v>0</v>
      </c>
      <c r="AH1589" s="28">
        <f t="shared" si="897"/>
        <v>15375</v>
      </c>
      <c r="AI1589" s="28">
        <f t="shared" si="898"/>
        <v>26350.720000000001</v>
      </c>
      <c r="AJ1589" s="29" t="str">
        <f t="shared" si="899"/>
        <v>N</v>
      </c>
      <c r="AK1589" s="30">
        <f t="shared" si="900"/>
        <v>0</v>
      </c>
      <c r="AL1589" s="31">
        <f t="shared" si="901"/>
        <v>20500</v>
      </c>
      <c r="AM1589" s="31">
        <f t="shared" si="902"/>
        <v>100000</v>
      </c>
      <c r="AN1589" s="31">
        <f t="shared" si="903"/>
        <v>257500</v>
      </c>
      <c r="AO1589" s="31">
        <f t="shared" si="904"/>
        <v>0</v>
      </c>
      <c r="AP1589" s="31">
        <f t="shared" si="905"/>
        <v>0</v>
      </c>
      <c r="AQ1589" s="31">
        <f t="shared" si="906"/>
        <v>0</v>
      </c>
      <c r="AR1589" s="31">
        <f t="shared" si="907"/>
        <v>0</v>
      </c>
      <c r="AS1589" s="32">
        <f t="shared" si="908"/>
        <v>0</v>
      </c>
      <c r="AT1589" s="33">
        <f t="shared" si="909"/>
        <v>20500</v>
      </c>
      <c r="AU1589" s="33">
        <f t="shared" si="910"/>
        <v>100000</v>
      </c>
      <c r="AV1589" s="33">
        <v>258087</v>
      </c>
      <c r="AW1589" s="33">
        <f t="shared" si="911"/>
        <v>0</v>
      </c>
      <c r="AX1589" s="33">
        <f t="shared" si="912"/>
        <v>0</v>
      </c>
      <c r="AY1589" s="34">
        <f t="shared" si="913"/>
        <v>52701.440000000002</v>
      </c>
    </row>
    <row r="1590" spans="1:51" ht="15" customHeight="1" x14ac:dyDescent="0.3">
      <c r="A1590" s="166" t="s">
        <v>2795</v>
      </c>
      <c r="B1590" s="99">
        <v>12726.83</v>
      </c>
      <c r="C1590" s="99">
        <v>25545.86</v>
      </c>
      <c r="D1590" s="99">
        <v>65881.009999999995</v>
      </c>
      <c r="E1590" s="99">
        <v>60989.04</v>
      </c>
      <c r="F1590" s="145">
        <v>60000</v>
      </c>
      <c r="G1590" s="146">
        <v>12500</v>
      </c>
      <c r="H1590" s="182">
        <v>46316</v>
      </c>
      <c r="I1590" s="182">
        <v>46336</v>
      </c>
      <c r="J1590" s="166">
        <v>4.8</v>
      </c>
      <c r="K1590" s="166">
        <v>3.6</v>
      </c>
      <c r="L1590" s="167" t="s">
        <v>1206</v>
      </c>
      <c r="M1590" s="168" t="s">
        <v>1204</v>
      </c>
      <c r="N1590" s="169">
        <v>0</v>
      </c>
      <c r="O1590" s="21">
        <f t="shared" si="878"/>
        <v>1.1999999999999997</v>
      </c>
      <c r="P1590" s="21" t="str">
        <f t="shared" si="879"/>
        <v>N</v>
      </c>
      <c r="Q1590" s="22">
        <f t="shared" si="880"/>
        <v>38272.69</v>
      </c>
      <c r="R1590" s="8" t="str">
        <f t="shared" si="881"/>
        <v>N</v>
      </c>
      <c r="S1590" s="23">
        <f t="shared" si="882"/>
        <v>2.3999999999999995</v>
      </c>
      <c r="T1590" s="24">
        <f t="shared" si="883"/>
        <v>20500</v>
      </c>
      <c r="U1590" s="24">
        <f t="shared" si="884"/>
        <v>100000</v>
      </c>
      <c r="V1590" s="24">
        <f t="shared" si="885"/>
        <v>257500</v>
      </c>
      <c r="W1590" s="24">
        <f t="shared" si="886"/>
        <v>10250</v>
      </c>
      <c r="X1590" s="24">
        <f t="shared" si="887"/>
        <v>0</v>
      </c>
      <c r="Y1590" s="24">
        <f t="shared" si="888"/>
        <v>10250</v>
      </c>
      <c r="Z1590" s="24">
        <f t="shared" si="889"/>
        <v>28022.690000000002</v>
      </c>
      <c r="AA1590" s="25" t="str">
        <f t="shared" si="890"/>
        <v>N</v>
      </c>
      <c r="AB1590" s="26">
        <f t="shared" si="891"/>
        <v>1.3999999999999995</v>
      </c>
      <c r="AC1590" s="27">
        <f t="shared" si="892"/>
        <v>20500</v>
      </c>
      <c r="AD1590" s="28">
        <f t="shared" si="893"/>
        <v>100000</v>
      </c>
      <c r="AE1590" s="28">
        <f t="shared" si="894"/>
        <v>257500</v>
      </c>
      <c r="AF1590" s="28">
        <f t="shared" si="895"/>
        <v>10250</v>
      </c>
      <c r="AG1590" s="28">
        <f t="shared" si="896"/>
        <v>0</v>
      </c>
      <c r="AH1590" s="28">
        <f t="shared" si="897"/>
        <v>10250</v>
      </c>
      <c r="AI1590" s="28">
        <f t="shared" si="898"/>
        <v>28022.690000000002</v>
      </c>
      <c r="AJ1590" s="29" t="str">
        <f t="shared" si="899"/>
        <v>N</v>
      </c>
      <c r="AK1590" s="30">
        <f t="shared" si="900"/>
        <v>0.39999999999999947</v>
      </c>
      <c r="AL1590" s="31">
        <f t="shared" si="901"/>
        <v>20500</v>
      </c>
      <c r="AM1590" s="31">
        <f t="shared" si="902"/>
        <v>100000</v>
      </c>
      <c r="AN1590" s="31">
        <f t="shared" si="903"/>
        <v>257500</v>
      </c>
      <c r="AO1590" s="31">
        <f t="shared" si="904"/>
        <v>4246.9950000000026</v>
      </c>
      <c r="AP1590" s="31">
        <f t="shared" si="905"/>
        <v>0</v>
      </c>
      <c r="AQ1590" s="31">
        <f t="shared" si="906"/>
        <v>4246.9950000000026</v>
      </c>
      <c r="AR1590" s="31">
        <f t="shared" si="907"/>
        <v>34025.695</v>
      </c>
      <c r="AS1590" s="32">
        <f t="shared" si="908"/>
        <v>0</v>
      </c>
      <c r="AT1590" s="33">
        <f t="shared" si="909"/>
        <v>20500</v>
      </c>
      <c r="AU1590" s="33">
        <f t="shared" si="910"/>
        <v>100000</v>
      </c>
      <c r="AV1590" s="33">
        <v>258088</v>
      </c>
      <c r="AW1590" s="33">
        <f t="shared" si="911"/>
        <v>0</v>
      </c>
      <c r="AX1590" s="33">
        <f t="shared" si="912"/>
        <v>0</v>
      </c>
      <c r="AY1590" s="34">
        <f t="shared" si="913"/>
        <v>90071.075000000012</v>
      </c>
    </row>
    <row r="1591" spans="1:51" ht="15" customHeight="1" x14ac:dyDescent="0.3">
      <c r="A1591" s="166" t="s">
        <v>2796</v>
      </c>
      <c r="B1591" s="99">
        <v>6472.52</v>
      </c>
      <c r="C1591" s="99">
        <v>1958.4</v>
      </c>
      <c r="D1591" s="99">
        <v>47273.38</v>
      </c>
      <c r="E1591" s="99">
        <v>46336.42</v>
      </c>
      <c r="F1591" s="145">
        <v>45000</v>
      </c>
      <c r="G1591" s="146">
        <v>12500</v>
      </c>
      <c r="H1591" s="182">
        <v>46567</v>
      </c>
      <c r="I1591" s="182">
        <v>46635</v>
      </c>
      <c r="J1591" s="166">
        <v>5</v>
      </c>
      <c r="K1591" s="166">
        <v>3</v>
      </c>
      <c r="L1591" s="167" t="s">
        <v>1206</v>
      </c>
      <c r="M1591" s="168" t="s">
        <v>1203</v>
      </c>
      <c r="N1591" s="169">
        <v>0</v>
      </c>
      <c r="O1591" s="21">
        <f t="shared" si="878"/>
        <v>2</v>
      </c>
      <c r="P1591" s="21" t="str">
        <f t="shared" si="879"/>
        <v>N</v>
      </c>
      <c r="Q1591" s="22">
        <f t="shared" si="880"/>
        <v>8430.92</v>
      </c>
      <c r="R1591" s="8" t="str">
        <f t="shared" si="881"/>
        <v>N</v>
      </c>
      <c r="S1591" s="23">
        <f t="shared" si="882"/>
        <v>2.6666666666666665</v>
      </c>
      <c r="T1591" s="24">
        <f t="shared" si="883"/>
        <v>20500</v>
      </c>
      <c r="U1591" s="24">
        <f t="shared" si="884"/>
        <v>100000</v>
      </c>
      <c r="V1591" s="24">
        <f t="shared" si="885"/>
        <v>257500</v>
      </c>
      <c r="W1591" s="24">
        <f t="shared" si="886"/>
        <v>6323.1900000000005</v>
      </c>
      <c r="X1591" s="24">
        <f t="shared" si="887"/>
        <v>0</v>
      </c>
      <c r="Y1591" s="24">
        <f t="shared" si="888"/>
        <v>6323.1900000000005</v>
      </c>
      <c r="Z1591" s="24">
        <f t="shared" si="889"/>
        <v>2107.7299999999996</v>
      </c>
      <c r="AA1591" s="25" t="str">
        <f t="shared" si="890"/>
        <v>N</v>
      </c>
      <c r="AB1591" s="26">
        <f t="shared" si="891"/>
        <v>1.6666666666666665</v>
      </c>
      <c r="AC1591" s="27">
        <f t="shared" si="892"/>
        <v>20500</v>
      </c>
      <c r="AD1591" s="28">
        <f t="shared" si="893"/>
        <v>100000</v>
      </c>
      <c r="AE1591" s="28">
        <f t="shared" si="894"/>
        <v>257500</v>
      </c>
      <c r="AF1591" s="28">
        <f t="shared" si="895"/>
        <v>6323.1900000000005</v>
      </c>
      <c r="AG1591" s="28">
        <f t="shared" si="896"/>
        <v>0</v>
      </c>
      <c r="AH1591" s="28">
        <f t="shared" si="897"/>
        <v>6323.1900000000005</v>
      </c>
      <c r="AI1591" s="28">
        <f t="shared" si="898"/>
        <v>2107.7299999999996</v>
      </c>
      <c r="AJ1591" s="29" t="str">
        <f t="shared" si="899"/>
        <v>N</v>
      </c>
      <c r="AK1591" s="30">
        <f t="shared" si="900"/>
        <v>0.66666666666666652</v>
      </c>
      <c r="AL1591" s="31">
        <f t="shared" si="901"/>
        <v>20500</v>
      </c>
      <c r="AM1591" s="31">
        <f t="shared" si="902"/>
        <v>100000</v>
      </c>
      <c r="AN1591" s="31">
        <f t="shared" si="903"/>
        <v>257500</v>
      </c>
      <c r="AO1591" s="31">
        <f t="shared" si="904"/>
        <v>6323.1900000000005</v>
      </c>
      <c r="AP1591" s="31">
        <f t="shared" si="905"/>
        <v>0</v>
      </c>
      <c r="AQ1591" s="31">
        <f t="shared" si="906"/>
        <v>6323.1900000000005</v>
      </c>
      <c r="AR1591" s="31">
        <f t="shared" si="907"/>
        <v>2107.7299999999996</v>
      </c>
      <c r="AS1591" s="32">
        <f t="shared" si="908"/>
        <v>0</v>
      </c>
      <c r="AT1591" s="33">
        <f t="shared" si="909"/>
        <v>20500</v>
      </c>
      <c r="AU1591" s="33">
        <f t="shared" si="910"/>
        <v>100000</v>
      </c>
      <c r="AV1591" s="33">
        <v>258089</v>
      </c>
      <c r="AW1591" s="33">
        <f t="shared" si="911"/>
        <v>0</v>
      </c>
      <c r="AX1591" s="33">
        <f t="shared" si="912"/>
        <v>0</v>
      </c>
      <c r="AY1591" s="34">
        <f t="shared" si="913"/>
        <v>6323.1899999999987</v>
      </c>
    </row>
    <row r="1592" spans="1:51" ht="15" customHeight="1" x14ac:dyDescent="0.3">
      <c r="A1592" s="166" t="s">
        <v>2797</v>
      </c>
      <c r="B1592" s="99">
        <v>14092.88</v>
      </c>
      <c r="C1592" s="99">
        <v>15145.21</v>
      </c>
      <c r="D1592" s="99">
        <v>94877.02</v>
      </c>
      <c r="E1592" s="99">
        <v>90244.52</v>
      </c>
      <c r="F1592" s="145">
        <v>42000</v>
      </c>
      <c r="G1592" s="146">
        <v>12500</v>
      </c>
      <c r="H1592" s="182">
        <v>46458</v>
      </c>
      <c r="I1592" s="182">
        <v>46547</v>
      </c>
      <c r="J1592" s="166">
        <v>4.0999999999999996</v>
      </c>
      <c r="K1592" s="166">
        <v>0.7</v>
      </c>
      <c r="L1592" s="167" t="s">
        <v>1206</v>
      </c>
      <c r="M1592" s="168" t="s">
        <v>1204</v>
      </c>
      <c r="N1592" s="169">
        <v>0.01</v>
      </c>
      <c r="O1592" s="21">
        <f t="shared" si="878"/>
        <v>3.3999999999999995</v>
      </c>
      <c r="P1592" s="21" t="str">
        <f t="shared" si="879"/>
        <v>N</v>
      </c>
      <c r="Q1592" s="22">
        <f t="shared" si="880"/>
        <v>29238.089999999997</v>
      </c>
      <c r="R1592" s="8" t="str">
        <f t="shared" si="881"/>
        <v>N</v>
      </c>
      <c r="S1592" s="23">
        <f t="shared" si="882"/>
        <v>6.7999999999999989</v>
      </c>
      <c r="T1592" s="24">
        <f t="shared" si="883"/>
        <v>20500</v>
      </c>
      <c r="U1592" s="24">
        <f t="shared" si="884"/>
        <v>100000</v>
      </c>
      <c r="V1592" s="24">
        <f t="shared" si="885"/>
        <v>257500</v>
      </c>
      <c r="W1592" s="24">
        <f t="shared" si="886"/>
        <v>2561.489999999998</v>
      </c>
      <c r="X1592" s="24">
        <f t="shared" si="887"/>
        <v>0</v>
      </c>
      <c r="Y1592" s="24">
        <f t="shared" si="888"/>
        <v>2561.489999999998</v>
      </c>
      <c r="Z1592" s="24">
        <f t="shared" si="889"/>
        <v>26968.980899999999</v>
      </c>
      <c r="AA1592" s="25" t="str">
        <f t="shared" si="890"/>
        <v>N</v>
      </c>
      <c r="AB1592" s="26">
        <f t="shared" si="891"/>
        <v>5.7999999999999989</v>
      </c>
      <c r="AC1592" s="27">
        <f t="shared" si="892"/>
        <v>20500</v>
      </c>
      <c r="AD1592" s="28">
        <f t="shared" si="893"/>
        <v>100000</v>
      </c>
      <c r="AE1592" s="28">
        <f t="shared" si="894"/>
        <v>257500</v>
      </c>
      <c r="AF1592" s="28">
        <f t="shared" si="895"/>
        <v>1280.744999999999</v>
      </c>
      <c r="AG1592" s="28">
        <f t="shared" si="896"/>
        <v>0</v>
      </c>
      <c r="AH1592" s="28">
        <f t="shared" si="897"/>
        <v>1280.744999999999</v>
      </c>
      <c r="AI1592" s="28">
        <f t="shared" si="898"/>
        <v>28545.030608999998</v>
      </c>
      <c r="AJ1592" s="29" t="str">
        <f t="shared" si="899"/>
        <v>N</v>
      </c>
      <c r="AK1592" s="30">
        <f t="shared" si="900"/>
        <v>4.7999999999999989</v>
      </c>
      <c r="AL1592" s="31">
        <f t="shared" si="901"/>
        <v>20500</v>
      </c>
      <c r="AM1592" s="31">
        <f t="shared" si="902"/>
        <v>100000</v>
      </c>
      <c r="AN1592" s="31">
        <f t="shared" si="903"/>
        <v>257500</v>
      </c>
      <c r="AO1592" s="31">
        <f t="shared" si="904"/>
        <v>0</v>
      </c>
      <c r="AP1592" s="31">
        <f t="shared" si="905"/>
        <v>0</v>
      </c>
      <c r="AQ1592" s="31">
        <f t="shared" si="906"/>
        <v>0</v>
      </c>
      <c r="AR1592" s="31">
        <f t="shared" si="907"/>
        <v>30124.033365089996</v>
      </c>
      <c r="AS1592" s="32">
        <f t="shared" si="908"/>
        <v>3.7999999999999989</v>
      </c>
      <c r="AT1592" s="33">
        <f t="shared" si="909"/>
        <v>20500</v>
      </c>
      <c r="AU1592" s="33">
        <f t="shared" si="910"/>
        <v>100000</v>
      </c>
      <c r="AV1592" s="33">
        <v>258090</v>
      </c>
      <c r="AW1592" s="33">
        <f t="shared" si="911"/>
        <v>640.37249999999949</v>
      </c>
      <c r="AX1592" s="33">
        <f t="shared" si="912"/>
        <v>29784.901198740896</v>
      </c>
      <c r="AY1592" s="34">
        <f t="shared" si="913"/>
        <v>115422.94607283088</v>
      </c>
    </row>
    <row r="1593" spans="1:51" ht="15" customHeight="1" x14ac:dyDescent="0.3">
      <c r="A1593" s="166" t="s">
        <v>2798</v>
      </c>
      <c r="B1593" s="99">
        <v>14022.62</v>
      </c>
      <c r="C1593" s="99">
        <v>32694.82</v>
      </c>
      <c r="D1593" s="99">
        <v>124906.31</v>
      </c>
      <c r="E1593" s="99">
        <v>119169.31</v>
      </c>
      <c r="F1593" s="145">
        <v>167000</v>
      </c>
      <c r="G1593" s="146">
        <v>0</v>
      </c>
      <c r="H1593" s="182">
        <v>46553</v>
      </c>
      <c r="I1593" s="182">
        <v>46633</v>
      </c>
      <c r="J1593" s="166">
        <v>2.2999999999999998</v>
      </c>
      <c r="K1593" s="166">
        <v>0</v>
      </c>
      <c r="L1593" s="167" t="s">
        <v>1207</v>
      </c>
      <c r="M1593" s="168" t="s">
        <v>1205</v>
      </c>
      <c r="N1593" s="169">
        <v>0.03</v>
      </c>
      <c r="O1593" s="21">
        <f t="shared" si="878"/>
        <v>2.2999999999999998</v>
      </c>
      <c r="P1593" s="21" t="str">
        <f t="shared" si="879"/>
        <v>N</v>
      </c>
      <c r="Q1593" s="22">
        <f t="shared" si="880"/>
        <v>46717.440000000002</v>
      </c>
      <c r="R1593" s="8" t="str">
        <f t="shared" si="881"/>
        <v>N</v>
      </c>
      <c r="S1593" s="23">
        <f t="shared" si="882"/>
        <v>2.2999999999999998</v>
      </c>
      <c r="T1593" s="24">
        <f t="shared" si="883"/>
        <v>50000</v>
      </c>
      <c r="U1593" s="24">
        <f t="shared" si="884"/>
        <v>200000</v>
      </c>
      <c r="V1593" s="24">
        <f t="shared" si="885"/>
        <v>257500</v>
      </c>
      <c r="W1593" s="24">
        <f t="shared" si="886"/>
        <v>48118.963200000006</v>
      </c>
      <c r="X1593" s="24">
        <f t="shared" si="887"/>
        <v>0</v>
      </c>
      <c r="Y1593" s="24">
        <f t="shared" si="888"/>
        <v>48118.963200000006</v>
      </c>
      <c r="Z1593" s="24">
        <f t="shared" si="889"/>
        <v>0</v>
      </c>
      <c r="AA1593" s="25" t="str">
        <f t="shared" si="890"/>
        <v>N</v>
      </c>
      <c r="AB1593" s="26">
        <f t="shared" si="891"/>
        <v>1.2999999999999998</v>
      </c>
      <c r="AC1593" s="27">
        <f t="shared" si="892"/>
        <v>50000</v>
      </c>
      <c r="AD1593" s="28">
        <f t="shared" si="893"/>
        <v>200000</v>
      </c>
      <c r="AE1593" s="28">
        <f t="shared" si="894"/>
        <v>257500</v>
      </c>
      <c r="AF1593" s="28">
        <f t="shared" si="895"/>
        <v>26974.726799999997</v>
      </c>
      <c r="AG1593" s="28">
        <f t="shared" si="896"/>
        <v>0</v>
      </c>
      <c r="AH1593" s="28">
        <f t="shared" si="897"/>
        <v>26974.726799999997</v>
      </c>
      <c r="AI1593" s="28">
        <f t="shared" si="898"/>
        <v>22587.805296000013</v>
      </c>
      <c r="AJ1593" s="29" t="str">
        <f t="shared" si="899"/>
        <v>N</v>
      </c>
      <c r="AK1593" s="30">
        <f t="shared" si="900"/>
        <v>0.29999999999999982</v>
      </c>
      <c r="AL1593" s="31">
        <f t="shared" si="901"/>
        <v>50000</v>
      </c>
      <c r="AM1593" s="31">
        <f t="shared" si="902"/>
        <v>200000</v>
      </c>
      <c r="AN1593" s="31">
        <f t="shared" si="903"/>
        <v>257500</v>
      </c>
      <c r="AO1593" s="31">
        <f t="shared" si="904"/>
        <v>15406.309999999998</v>
      </c>
      <c r="AP1593" s="31">
        <f t="shared" si="905"/>
        <v>0</v>
      </c>
      <c r="AQ1593" s="31">
        <f t="shared" si="906"/>
        <v>15406.309999999998</v>
      </c>
      <c r="AR1593" s="31">
        <f t="shared" si="907"/>
        <v>35643.098058880016</v>
      </c>
      <c r="AS1593" s="32">
        <f t="shared" si="908"/>
        <v>0</v>
      </c>
      <c r="AT1593" s="33">
        <f t="shared" si="909"/>
        <v>50000</v>
      </c>
      <c r="AU1593" s="33">
        <f t="shared" si="910"/>
        <v>200000</v>
      </c>
      <c r="AV1593" s="33">
        <v>258091</v>
      </c>
      <c r="AW1593" s="33">
        <f t="shared" si="911"/>
        <v>0</v>
      </c>
      <c r="AX1593" s="33">
        <f t="shared" si="912"/>
        <v>0</v>
      </c>
      <c r="AY1593" s="34">
        <f t="shared" si="913"/>
        <v>58230.903354880029</v>
      </c>
    </row>
    <row r="1594" spans="1:51" ht="15" customHeight="1" x14ac:dyDescent="0.3">
      <c r="A1594" s="166" t="s">
        <v>2799</v>
      </c>
      <c r="B1594" s="99">
        <v>20030.560000000001</v>
      </c>
      <c r="C1594" s="99">
        <v>10757.17</v>
      </c>
      <c r="D1594" s="99">
        <v>92191.14</v>
      </c>
      <c r="E1594" s="99">
        <v>78122.679999999993</v>
      </c>
      <c r="F1594" s="145">
        <v>92000</v>
      </c>
      <c r="G1594" s="146">
        <v>12500</v>
      </c>
      <c r="H1594" s="182">
        <v>46396</v>
      </c>
      <c r="I1594" s="182">
        <v>46471</v>
      </c>
      <c r="J1594" s="166">
        <v>2.1</v>
      </c>
      <c r="K1594" s="166">
        <v>1.4</v>
      </c>
      <c r="L1594" s="167" t="s">
        <v>1207</v>
      </c>
      <c r="M1594" s="168" t="s">
        <v>1204</v>
      </c>
      <c r="N1594" s="169">
        <v>2.7E-2</v>
      </c>
      <c r="O1594" s="21">
        <f t="shared" si="878"/>
        <v>0.70000000000000018</v>
      </c>
      <c r="P1594" s="21" t="str">
        <f t="shared" si="879"/>
        <v>N</v>
      </c>
      <c r="Q1594" s="22">
        <f t="shared" si="880"/>
        <v>30787.730000000003</v>
      </c>
      <c r="R1594" s="8" t="str">
        <f t="shared" si="881"/>
        <v>N</v>
      </c>
      <c r="S1594" s="23">
        <f t="shared" si="882"/>
        <v>1.4000000000000004</v>
      </c>
      <c r="T1594" s="24">
        <f t="shared" si="883"/>
        <v>50000</v>
      </c>
      <c r="U1594" s="24">
        <f t="shared" si="884"/>
        <v>200000</v>
      </c>
      <c r="V1594" s="24">
        <f t="shared" si="885"/>
        <v>257500</v>
      </c>
      <c r="W1594" s="24">
        <f t="shared" si="886"/>
        <v>15809.499355</v>
      </c>
      <c r="X1594" s="24">
        <f t="shared" si="887"/>
        <v>0</v>
      </c>
      <c r="Y1594" s="24">
        <f t="shared" si="888"/>
        <v>15809.499355</v>
      </c>
      <c r="Z1594" s="24">
        <f t="shared" si="889"/>
        <v>15809.499355</v>
      </c>
      <c r="AA1594" s="25" t="str">
        <f t="shared" si="890"/>
        <v>N</v>
      </c>
      <c r="AB1594" s="26">
        <f t="shared" si="891"/>
        <v>0.40000000000000036</v>
      </c>
      <c r="AC1594" s="27">
        <f t="shared" si="892"/>
        <v>50000</v>
      </c>
      <c r="AD1594" s="28">
        <f t="shared" si="893"/>
        <v>200000</v>
      </c>
      <c r="AE1594" s="28">
        <f t="shared" si="894"/>
        <v>257500</v>
      </c>
      <c r="AF1594" s="28">
        <f t="shared" si="895"/>
        <v>16236.355837584999</v>
      </c>
      <c r="AG1594" s="28">
        <f t="shared" si="896"/>
        <v>0</v>
      </c>
      <c r="AH1594" s="28">
        <f t="shared" si="897"/>
        <v>16236.355837584999</v>
      </c>
      <c r="AI1594" s="28">
        <f t="shared" si="898"/>
        <v>16236.355837584999</v>
      </c>
      <c r="AJ1594" s="29" t="str">
        <f t="shared" si="899"/>
        <v>N</v>
      </c>
      <c r="AK1594" s="30">
        <f t="shared" si="900"/>
        <v>0</v>
      </c>
      <c r="AL1594" s="31">
        <f t="shared" si="901"/>
        <v>50000</v>
      </c>
      <c r="AM1594" s="31">
        <f t="shared" si="902"/>
        <v>200000</v>
      </c>
      <c r="AN1594" s="31">
        <f t="shared" si="903"/>
        <v>257500</v>
      </c>
      <c r="AO1594" s="31">
        <f t="shared" si="904"/>
        <v>0</v>
      </c>
      <c r="AP1594" s="31">
        <f t="shared" si="905"/>
        <v>0</v>
      </c>
      <c r="AQ1594" s="31">
        <f t="shared" si="906"/>
        <v>0</v>
      </c>
      <c r="AR1594" s="31">
        <f t="shared" si="907"/>
        <v>0</v>
      </c>
      <c r="AS1594" s="32">
        <f t="shared" si="908"/>
        <v>0</v>
      </c>
      <c r="AT1594" s="33">
        <f t="shared" si="909"/>
        <v>50000</v>
      </c>
      <c r="AU1594" s="33">
        <f t="shared" si="910"/>
        <v>200000</v>
      </c>
      <c r="AV1594" s="33">
        <v>258092</v>
      </c>
      <c r="AW1594" s="33">
        <f t="shared" si="911"/>
        <v>0</v>
      </c>
      <c r="AX1594" s="33">
        <f t="shared" si="912"/>
        <v>0</v>
      </c>
      <c r="AY1594" s="34">
        <f t="shared" si="913"/>
        <v>32045.855192584997</v>
      </c>
    </row>
    <row r="1595" spans="1:51" ht="15" customHeight="1" x14ac:dyDescent="0.3">
      <c r="A1595" s="166" t="s">
        <v>2800</v>
      </c>
      <c r="B1595" s="99">
        <v>14330.72</v>
      </c>
      <c r="C1595" s="99">
        <v>14431.55</v>
      </c>
      <c r="D1595" s="99">
        <v>89048.87</v>
      </c>
      <c r="E1595" s="99">
        <v>84926.63</v>
      </c>
      <c r="F1595" s="145">
        <v>100000</v>
      </c>
      <c r="G1595" s="146">
        <v>0</v>
      </c>
      <c r="H1595" s="182">
        <v>46301</v>
      </c>
      <c r="I1595" s="182">
        <v>46354</v>
      </c>
      <c r="J1595" s="166">
        <v>2.6</v>
      </c>
      <c r="K1595" s="166">
        <v>0.9</v>
      </c>
      <c r="L1595" s="167" t="s">
        <v>1207</v>
      </c>
      <c r="M1595" s="168" t="s">
        <v>1204</v>
      </c>
      <c r="N1595" s="169">
        <v>0.06</v>
      </c>
      <c r="O1595" s="21">
        <f t="shared" si="878"/>
        <v>1.7000000000000002</v>
      </c>
      <c r="P1595" s="21" t="str">
        <f t="shared" si="879"/>
        <v>N</v>
      </c>
      <c r="Q1595" s="22">
        <f t="shared" si="880"/>
        <v>28762.269999999997</v>
      </c>
      <c r="R1595" s="8" t="str">
        <f t="shared" si="881"/>
        <v>N</v>
      </c>
      <c r="S1595" s="23">
        <f t="shared" si="882"/>
        <v>3.4000000000000004</v>
      </c>
      <c r="T1595" s="24">
        <f t="shared" si="883"/>
        <v>50000</v>
      </c>
      <c r="U1595" s="24">
        <f t="shared" si="884"/>
        <v>200000</v>
      </c>
      <c r="V1595" s="24">
        <f t="shared" si="885"/>
        <v>257500</v>
      </c>
      <c r="W1595" s="24">
        <f t="shared" si="886"/>
        <v>15244.0031</v>
      </c>
      <c r="X1595" s="24">
        <f t="shared" si="887"/>
        <v>0</v>
      </c>
      <c r="Y1595" s="24">
        <f t="shared" si="888"/>
        <v>15244.0031</v>
      </c>
      <c r="Z1595" s="24">
        <f t="shared" si="889"/>
        <v>15244.0031</v>
      </c>
      <c r="AA1595" s="25" t="str">
        <f t="shared" si="890"/>
        <v>N</v>
      </c>
      <c r="AB1595" s="26">
        <f t="shared" si="891"/>
        <v>2.4000000000000004</v>
      </c>
      <c r="AC1595" s="27">
        <f t="shared" si="892"/>
        <v>50000</v>
      </c>
      <c r="AD1595" s="28">
        <f t="shared" si="893"/>
        <v>200000</v>
      </c>
      <c r="AE1595" s="28">
        <f t="shared" si="894"/>
        <v>257500</v>
      </c>
      <c r="AF1595" s="28">
        <f t="shared" si="895"/>
        <v>16158.643286</v>
      </c>
      <c r="AG1595" s="28">
        <f t="shared" si="896"/>
        <v>0</v>
      </c>
      <c r="AH1595" s="28">
        <f t="shared" si="897"/>
        <v>16158.643286</v>
      </c>
      <c r="AI1595" s="28">
        <f t="shared" si="898"/>
        <v>16158.643286</v>
      </c>
      <c r="AJ1595" s="29" t="str">
        <f t="shared" si="899"/>
        <v>N</v>
      </c>
      <c r="AK1595" s="30">
        <f t="shared" si="900"/>
        <v>1.4000000000000004</v>
      </c>
      <c r="AL1595" s="31">
        <f t="shared" si="901"/>
        <v>50000</v>
      </c>
      <c r="AM1595" s="31">
        <f t="shared" si="902"/>
        <v>200000</v>
      </c>
      <c r="AN1595" s="31">
        <f t="shared" si="903"/>
        <v>257500</v>
      </c>
      <c r="AO1595" s="31">
        <f t="shared" si="904"/>
        <v>17128.161883160003</v>
      </c>
      <c r="AP1595" s="31">
        <f t="shared" si="905"/>
        <v>0</v>
      </c>
      <c r="AQ1595" s="31">
        <f t="shared" si="906"/>
        <v>17128.161883160003</v>
      </c>
      <c r="AR1595" s="31">
        <f t="shared" si="907"/>
        <v>17128.161883160003</v>
      </c>
      <c r="AS1595" s="32">
        <f t="shared" si="908"/>
        <v>0.40000000000000036</v>
      </c>
      <c r="AT1595" s="33">
        <f t="shared" si="909"/>
        <v>50000</v>
      </c>
      <c r="AU1595" s="33">
        <f t="shared" si="910"/>
        <v>200000</v>
      </c>
      <c r="AV1595" s="33">
        <v>258093</v>
      </c>
      <c r="AW1595" s="33">
        <f t="shared" si="911"/>
        <v>18155.851596149605</v>
      </c>
      <c r="AX1595" s="33">
        <f t="shared" si="912"/>
        <v>18155.851596149605</v>
      </c>
      <c r="AY1595" s="34">
        <f t="shared" si="913"/>
        <v>66686.659865309601</v>
      </c>
    </row>
    <row r="1596" spans="1:51" ht="15" customHeight="1" x14ac:dyDescent="0.3">
      <c r="A1596" s="166" t="s">
        <v>2801</v>
      </c>
      <c r="B1596" s="99">
        <v>20392.400000000001</v>
      </c>
      <c r="C1596" s="99">
        <v>12083.08</v>
      </c>
      <c r="D1596" s="99">
        <v>93831.67</v>
      </c>
      <c r="E1596" s="99">
        <v>90698.52</v>
      </c>
      <c r="F1596" s="147">
        <v>129000</v>
      </c>
      <c r="G1596" s="146">
        <v>26667</v>
      </c>
      <c r="H1596" s="182">
        <v>46332</v>
      </c>
      <c r="I1596" s="182">
        <v>46383</v>
      </c>
      <c r="J1596" s="166">
        <v>2</v>
      </c>
      <c r="K1596" s="166">
        <v>0.2</v>
      </c>
      <c r="L1596" s="167" t="s">
        <v>1207</v>
      </c>
      <c r="M1596" s="168" t="s">
        <v>1204</v>
      </c>
      <c r="N1596" s="169">
        <v>0.01</v>
      </c>
      <c r="O1596" s="21">
        <f t="shared" si="878"/>
        <v>1.8</v>
      </c>
      <c r="P1596" s="21" t="str">
        <f t="shared" si="879"/>
        <v>N</v>
      </c>
      <c r="Q1596" s="22">
        <f t="shared" si="880"/>
        <v>32475.480000000003</v>
      </c>
      <c r="R1596" s="8" t="str">
        <f t="shared" si="881"/>
        <v>N</v>
      </c>
      <c r="S1596" s="23">
        <f t="shared" si="882"/>
        <v>3.6</v>
      </c>
      <c r="T1596" s="24">
        <f t="shared" si="883"/>
        <v>50000</v>
      </c>
      <c r="U1596" s="24">
        <f t="shared" si="884"/>
        <v>200000</v>
      </c>
      <c r="V1596" s="24">
        <f t="shared" si="885"/>
        <v>257500</v>
      </c>
      <c r="W1596" s="24">
        <f t="shared" si="886"/>
        <v>16400.117400000003</v>
      </c>
      <c r="X1596" s="24">
        <f t="shared" si="887"/>
        <v>0</v>
      </c>
      <c r="Y1596" s="24">
        <f t="shared" si="888"/>
        <v>16400.117400000003</v>
      </c>
      <c r="Z1596" s="24">
        <f t="shared" si="889"/>
        <v>16400.117400000003</v>
      </c>
      <c r="AA1596" s="25" t="str">
        <f t="shared" si="890"/>
        <v>N</v>
      </c>
      <c r="AB1596" s="26">
        <f t="shared" si="891"/>
        <v>2.6</v>
      </c>
      <c r="AC1596" s="27">
        <f t="shared" si="892"/>
        <v>50000</v>
      </c>
      <c r="AD1596" s="28">
        <f t="shared" si="893"/>
        <v>200000</v>
      </c>
      <c r="AE1596" s="28">
        <f t="shared" si="894"/>
        <v>257500</v>
      </c>
      <c r="AF1596" s="28">
        <f t="shared" si="895"/>
        <v>16564.118574000004</v>
      </c>
      <c r="AG1596" s="28">
        <f t="shared" si="896"/>
        <v>0</v>
      </c>
      <c r="AH1596" s="28">
        <f t="shared" si="897"/>
        <v>16564.118574000004</v>
      </c>
      <c r="AI1596" s="28">
        <f t="shared" si="898"/>
        <v>16564.118574000004</v>
      </c>
      <c r="AJ1596" s="29" t="str">
        <f t="shared" si="899"/>
        <v>N</v>
      </c>
      <c r="AK1596" s="30">
        <f t="shared" si="900"/>
        <v>1.6</v>
      </c>
      <c r="AL1596" s="31">
        <f t="shared" si="901"/>
        <v>50000</v>
      </c>
      <c r="AM1596" s="31">
        <f t="shared" si="902"/>
        <v>200000</v>
      </c>
      <c r="AN1596" s="31">
        <f t="shared" si="903"/>
        <v>257500</v>
      </c>
      <c r="AO1596" s="31">
        <f t="shared" si="904"/>
        <v>16729.759759740005</v>
      </c>
      <c r="AP1596" s="31">
        <f t="shared" si="905"/>
        <v>0</v>
      </c>
      <c r="AQ1596" s="31">
        <f t="shared" si="906"/>
        <v>16729.759759740005</v>
      </c>
      <c r="AR1596" s="31">
        <f t="shared" si="907"/>
        <v>16729.759759740005</v>
      </c>
      <c r="AS1596" s="32">
        <f t="shared" si="908"/>
        <v>0.60000000000000009</v>
      </c>
      <c r="AT1596" s="33">
        <f t="shared" si="909"/>
        <v>50000</v>
      </c>
      <c r="AU1596" s="33">
        <f t="shared" si="910"/>
        <v>200000</v>
      </c>
      <c r="AV1596" s="33">
        <v>258094</v>
      </c>
      <c r="AW1596" s="33">
        <f t="shared" si="911"/>
        <v>16897.057357337406</v>
      </c>
      <c r="AX1596" s="33">
        <f t="shared" si="912"/>
        <v>16897.057357337406</v>
      </c>
      <c r="AY1596" s="34">
        <f t="shared" si="913"/>
        <v>66591.053091077425</v>
      </c>
    </row>
    <row r="1597" spans="1:51" ht="15" customHeight="1" x14ac:dyDescent="0.3">
      <c r="A1597" s="166" t="s">
        <v>2802</v>
      </c>
      <c r="B1597" s="99">
        <v>11269.32</v>
      </c>
      <c r="C1597" s="99">
        <v>25861.88</v>
      </c>
      <c r="D1597" s="99">
        <v>87610.4</v>
      </c>
      <c r="E1597" s="99">
        <v>73766.16</v>
      </c>
      <c r="F1597" s="147">
        <v>77000</v>
      </c>
      <c r="G1597" s="146">
        <v>0</v>
      </c>
      <c r="H1597" s="182">
        <v>46366</v>
      </c>
      <c r="I1597" s="182">
        <v>46389</v>
      </c>
      <c r="J1597" s="166">
        <v>2.2000000000000002</v>
      </c>
      <c r="K1597" s="166">
        <v>1.9</v>
      </c>
      <c r="L1597" s="167" t="s">
        <v>1206</v>
      </c>
      <c r="M1597" s="168" t="s">
        <v>1205</v>
      </c>
      <c r="N1597" s="169">
        <v>0.02</v>
      </c>
      <c r="O1597" s="21">
        <f t="shared" si="878"/>
        <v>0.30000000000000027</v>
      </c>
      <c r="P1597" s="21" t="str">
        <f t="shared" si="879"/>
        <v>N</v>
      </c>
      <c r="Q1597" s="22">
        <f t="shared" si="880"/>
        <v>37131.199999999997</v>
      </c>
      <c r="R1597" s="8" t="str">
        <f t="shared" si="881"/>
        <v>N</v>
      </c>
      <c r="S1597" s="23">
        <f t="shared" si="882"/>
        <v>0.30000000000000027</v>
      </c>
      <c r="T1597" s="24">
        <f t="shared" si="883"/>
        <v>20500</v>
      </c>
      <c r="U1597" s="24">
        <f t="shared" si="884"/>
        <v>100000</v>
      </c>
      <c r="V1597" s="24">
        <f t="shared" si="885"/>
        <v>257500</v>
      </c>
      <c r="W1597" s="24">
        <f t="shared" si="886"/>
        <v>12389.600000000006</v>
      </c>
      <c r="X1597" s="24">
        <f t="shared" si="887"/>
        <v>0</v>
      </c>
      <c r="Y1597" s="24">
        <f t="shared" si="888"/>
        <v>12389.600000000006</v>
      </c>
      <c r="Z1597" s="24">
        <f t="shared" si="889"/>
        <v>25484.223999999995</v>
      </c>
      <c r="AA1597" s="25" t="str">
        <f t="shared" si="890"/>
        <v>N</v>
      </c>
      <c r="AB1597" s="26">
        <f t="shared" si="891"/>
        <v>0</v>
      </c>
      <c r="AC1597" s="27">
        <f t="shared" si="892"/>
        <v>20500</v>
      </c>
      <c r="AD1597" s="28">
        <f t="shared" si="893"/>
        <v>100000</v>
      </c>
      <c r="AE1597" s="28">
        <f t="shared" si="894"/>
        <v>257500</v>
      </c>
      <c r="AF1597" s="28">
        <f t="shared" si="895"/>
        <v>0</v>
      </c>
      <c r="AG1597" s="28">
        <f t="shared" si="896"/>
        <v>0</v>
      </c>
      <c r="AH1597" s="28">
        <f t="shared" si="897"/>
        <v>0</v>
      </c>
      <c r="AI1597" s="28">
        <f t="shared" si="898"/>
        <v>0</v>
      </c>
      <c r="AJ1597" s="29" t="str">
        <f t="shared" si="899"/>
        <v>N</v>
      </c>
      <c r="AK1597" s="30">
        <f t="shared" si="900"/>
        <v>0</v>
      </c>
      <c r="AL1597" s="31">
        <f t="shared" si="901"/>
        <v>20500</v>
      </c>
      <c r="AM1597" s="31">
        <f t="shared" si="902"/>
        <v>100000</v>
      </c>
      <c r="AN1597" s="31">
        <f t="shared" si="903"/>
        <v>257500</v>
      </c>
      <c r="AO1597" s="31">
        <f t="shared" si="904"/>
        <v>0</v>
      </c>
      <c r="AP1597" s="31">
        <f t="shared" si="905"/>
        <v>0</v>
      </c>
      <c r="AQ1597" s="31">
        <f t="shared" si="906"/>
        <v>0</v>
      </c>
      <c r="AR1597" s="31">
        <f t="shared" si="907"/>
        <v>0</v>
      </c>
      <c r="AS1597" s="32">
        <f t="shared" si="908"/>
        <v>0</v>
      </c>
      <c r="AT1597" s="33">
        <f t="shared" si="909"/>
        <v>20500</v>
      </c>
      <c r="AU1597" s="33">
        <f t="shared" si="910"/>
        <v>100000</v>
      </c>
      <c r="AV1597" s="33">
        <v>258095</v>
      </c>
      <c r="AW1597" s="33">
        <f t="shared" si="911"/>
        <v>0</v>
      </c>
      <c r="AX1597" s="33">
        <f t="shared" si="912"/>
        <v>0</v>
      </c>
      <c r="AY1597" s="34">
        <f t="shared" si="913"/>
        <v>25484.223999999995</v>
      </c>
    </row>
    <row r="1598" spans="1:51" ht="15" customHeight="1" x14ac:dyDescent="0.3">
      <c r="A1598" s="166" t="s">
        <v>2803</v>
      </c>
      <c r="B1598" s="99">
        <v>12254.82</v>
      </c>
      <c r="C1598" s="99">
        <v>15826.61</v>
      </c>
      <c r="D1598" s="99">
        <v>82491.91</v>
      </c>
      <c r="E1598" s="99">
        <v>75581.8</v>
      </c>
      <c r="F1598" s="147">
        <v>150000</v>
      </c>
      <c r="G1598" s="146">
        <v>12500</v>
      </c>
      <c r="H1598" s="182">
        <v>46550</v>
      </c>
      <c r="I1598" s="182">
        <v>46623</v>
      </c>
      <c r="J1598" s="166">
        <v>4.9000000000000004</v>
      </c>
      <c r="K1598" s="166">
        <v>4.5</v>
      </c>
      <c r="L1598" s="167" t="s">
        <v>1206</v>
      </c>
      <c r="M1598" s="168" t="s">
        <v>1204</v>
      </c>
      <c r="N1598" s="169">
        <v>0.02</v>
      </c>
      <c r="O1598" s="21">
        <f t="shared" si="878"/>
        <v>0.40000000000000036</v>
      </c>
      <c r="P1598" s="21" t="str">
        <f t="shared" si="879"/>
        <v>N</v>
      </c>
      <c r="Q1598" s="22">
        <f t="shared" si="880"/>
        <v>28081.43</v>
      </c>
      <c r="R1598" s="8" t="str">
        <f t="shared" si="881"/>
        <v>N</v>
      </c>
      <c r="S1598" s="23">
        <f t="shared" si="882"/>
        <v>0.80000000000000071</v>
      </c>
      <c r="T1598" s="24">
        <f t="shared" si="883"/>
        <v>20500</v>
      </c>
      <c r="U1598" s="24">
        <f t="shared" si="884"/>
        <v>100000</v>
      </c>
      <c r="V1598" s="24">
        <f t="shared" si="885"/>
        <v>257500</v>
      </c>
      <c r="W1598" s="24">
        <f t="shared" si="886"/>
        <v>8754.0449999999983</v>
      </c>
      <c r="X1598" s="24">
        <f t="shared" si="887"/>
        <v>0</v>
      </c>
      <c r="Y1598" s="24">
        <f t="shared" si="888"/>
        <v>8754.0449999999983</v>
      </c>
      <c r="Z1598" s="24">
        <f t="shared" si="889"/>
        <v>19889.013600000002</v>
      </c>
      <c r="AA1598" s="25" t="str">
        <f t="shared" si="890"/>
        <v>N</v>
      </c>
      <c r="AB1598" s="26">
        <f t="shared" si="891"/>
        <v>0</v>
      </c>
      <c r="AC1598" s="27">
        <f t="shared" si="892"/>
        <v>20500</v>
      </c>
      <c r="AD1598" s="28">
        <f t="shared" si="893"/>
        <v>100000</v>
      </c>
      <c r="AE1598" s="28">
        <f t="shared" si="894"/>
        <v>257500</v>
      </c>
      <c r="AF1598" s="28">
        <f t="shared" si="895"/>
        <v>0</v>
      </c>
      <c r="AG1598" s="28">
        <f t="shared" si="896"/>
        <v>0</v>
      </c>
      <c r="AH1598" s="28">
        <f t="shared" si="897"/>
        <v>0</v>
      </c>
      <c r="AI1598" s="28">
        <f t="shared" si="898"/>
        <v>0</v>
      </c>
      <c r="AJ1598" s="29" t="str">
        <f t="shared" si="899"/>
        <v>N</v>
      </c>
      <c r="AK1598" s="30">
        <f t="shared" si="900"/>
        <v>0</v>
      </c>
      <c r="AL1598" s="31">
        <f t="shared" si="901"/>
        <v>20500</v>
      </c>
      <c r="AM1598" s="31">
        <f t="shared" si="902"/>
        <v>100000</v>
      </c>
      <c r="AN1598" s="31">
        <f t="shared" si="903"/>
        <v>257500</v>
      </c>
      <c r="AO1598" s="31">
        <f t="shared" si="904"/>
        <v>0</v>
      </c>
      <c r="AP1598" s="31">
        <f t="shared" si="905"/>
        <v>0</v>
      </c>
      <c r="AQ1598" s="31">
        <f t="shared" si="906"/>
        <v>0</v>
      </c>
      <c r="AR1598" s="31">
        <f t="shared" si="907"/>
        <v>0</v>
      </c>
      <c r="AS1598" s="32">
        <f t="shared" si="908"/>
        <v>0</v>
      </c>
      <c r="AT1598" s="33">
        <f t="shared" si="909"/>
        <v>20500</v>
      </c>
      <c r="AU1598" s="33">
        <f t="shared" si="910"/>
        <v>100000</v>
      </c>
      <c r="AV1598" s="33">
        <v>258096</v>
      </c>
      <c r="AW1598" s="33">
        <f t="shared" si="911"/>
        <v>0</v>
      </c>
      <c r="AX1598" s="33">
        <f t="shared" si="912"/>
        <v>0</v>
      </c>
      <c r="AY1598" s="34">
        <f t="shared" si="913"/>
        <v>19889.013600000002</v>
      </c>
    </row>
    <row r="1599" spans="1:51" ht="15" customHeight="1" x14ac:dyDescent="0.3">
      <c r="A1599" s="166" t="s">
        <v>2804</v>
      </c>
      <c r="B1599" s="99">
        <v>13155.59</v>
      </c>
      <c r="C1599" s="99">
        <v>19586.29</v>
      </c>
      <c r="D1599" s="99">
        <v>96969.06</v>
      </c>
      <c r="E1599" s="99">
        <v>83894.05</v>
      </c>
      <c r="F1599" s="147">
        <v>66000</v>
      </c>
      <c r="G1599" s="146">
        <v>0</v>
      </c>
      <c r="H1599" s="182">
        <v>46541</v>
      </c>
      <c r="I1599" s="182">
        <v>46558</v>
      </c>
      <c r="J1599" s="166">
        <v>2.7</v>
      </c>
      <c r="K1599" s="166">
        <v>0.6</v>
      </c>
      <c r="L1599" s="167" t="s">
        <v>1206</v>
      </c>
      <c r="M1599" s="168" t="s">
        <v>1203</v>
      </c>
      <c r="N1599" s="169">
        <v>0.02</v>
      </c>
      <c r="O1599" s="21">
        <f t="shared" si="878"/>
        <v>2.1</v>
      </c>
      <c r="P1599" s="21" t="str">
        <f t="shared" si="879"/>
        <v>N</v>
      </c>
      <c r="Q1599" s="22">
        <f t="shared" si="880"/>
        <v>32741.88</v>
      </c>
      <c r="R1599" s="8" t="str">
        <f t="shared" si="881"/>
        <v>N</v>
      </c>
      <c r="S1599" s="23">
        <f t="shared" si="882"/>
        <v>2.8000000000000003</v>
      </c>
      <c r="T1599" s="24">
        <f t="shared" si="883"/>
        <v>20500</v>
      </c>
      <c r="U1599" s="24">
        <f t="shared" si="884"/>
        <v>100000</v>
      </c>
      <c r="V1599" s="24">
        <f t="shared" si="885"/>
        <v>257500</v>
      </c>
      <c r="W1599" s="24">
        <f t="shared" si="886"/>
        <v>2273.2050000000017</v>
      </c>
      <c r="X1599" s="24">
        <f t="shared" si="887"/>
        <v>0</v>
      </c>
      <c r="Y1599" s="24">
        <f t="shared" si="888"/>
        <v>2273.2050000000017</v>
      </c>
      <c r="Z1599" s="24">
        <f t="shared" si="889"/>
        <v>31123.512600000002</v>
      </c>
      <c r="AA1599" s="25" t="str">
        <f t="shared" si="890"/>
        <v>N</v>
      </c>
      <c r="AB1599" s="26">
        <f t="shared" si="891"/>
        <v>1.8000000000000003</v>
      </c>
      <c r="AC1599" s="27">
        <f t="shared" si="892"/>
        <v>20500</v>
      </c>
      <c r="AD1599" s="28">
        <f t="shared" si="893"/>
        <v>100000</v>
      </c>
      <c r="AE1599" s="28">
        <f t="shared" si="894"/>
        <v>257500</v>
      </c>
      <c r="AF1599" s="28">
        <f t="shared" si="895"/>
        <v>568.30125000000044</v>
      </c>
      <c r="AG1599" s="28">
        <f t="shared" si="896"/>
        <v>0</v>
      </c>
      <c r="AH1599" s="28">
        <f t="shared" si="897"/>
        <v>568.30125000000044</v>
      </c>
      <c r="AI1599" s="28">
        <f t="shared" si="898"/>
        <v>33496.350702000011</v>
      </c>
      <c r="AJ1599" s="29" t="str">
        <f t="shared" si="899"/>
        <v>N</v>
      </c>
      <c r="AK1599" s="30">
        <f t="shared" si="900"/>
        <v>0.80000000000000027</v>
      </c>
      <c r="AL1599" s="31">
        <f t="shared" si="901"/>
        <v>20500</v>
      </c>
      <c r="AM1599" s="31">
        <f t="shared" si="902"/>
        <v>100000</v>
      </c>
      <c r="AN1599" s="31">
        <f t="shared" si="903"/>
        <v>257500</v>
      </c>
      <c r="AO1599" s="31">
        <f t="shared" si="904"/>
        <v>568.30125000000044</v>
      </c>
      <c r="AP1599" s="31">
        <f t="shared" si="905"/>
        <v>0</v>
      </c>
      <c r="AQ1599" s="31">
        <f t="shared" si="906"/>
        <v>568.30125000000044</v>
      </c>
      <c r="AR1599" s="31">
        <f t="shared" si="907"/>
        <v>34177.64374104001</v>
      </c>
      <c r="AS1599" s="32">
        <f t="shared" si="908"/>
        <v>0</v>
      </c>
      <c r="AT1599" s="33">
        <f t="shared" si="909"/>
        <v>20500</v>
      </c>
      <c r="AU1599" s="33">
        <f t="shared" si="910"/>
        <v>100000</v>
      </c>
      <c r="AV1599" s="33">
        <v>258097</v>
      </c>
      <c r="AW1599" s="33">
        <f t="shared" si="911"/>
        <v>0</v>
      </c>
      <c r="AX1599" s="33">
        <f t="shared" si="912"/>
        <v>0</v>
      </c>
      <c r="AY1599" s="34">
        <f t="shared" si="913"/>
        <v>98797.507043040023</v>
      </c>
    </row>
    <row r="1600" spans="1:51" ht="15" customHeight="1" x14ac:dyDescent="0.3">
      <c r="A1600" s="166" t="s">
        <v>2805</v>
      </c>
      <c r="B1600" s="99">
        <v>16856.3</v>
      </c>
      <c r="C1600" s="99">
        <v>7755.89</v>
      </c>
      <c r="D1600" s="99">
        <v>57946.61</v>
      </c>
      <c r="E1600" s="99">
        <v>56602.58</v>
      </c>
      <c r="F1600" s="147">
        <v>90000</v>
      </c>
      <c r="G1600" s="146">
        <v>12500</v>
      </c>
      <c r="H1600" s="182">
        <v>46554</v>
      </c>
      <c r="I1600" s="182">
        <v>46568</v>
      </c>
      <c r="J1600" s="166">
        <v>2</v>
      </c>
      <c r="K1600" s="166">
        <v>0.1</v>
      </c>
      <c r="L1600" s="167" t="s">
        <v>1206</v>
      </c>
      <c r="M1600" s="168" t="s">
        <v>1203</v>
      </c>
      <c r="N1600" s="169">
        <v>0.04</v>
      </c>
      <c r="O1600" s="21">
        <f t="shared" si="878"/>
        <v>1.9</v>
      </c>
      <c r="P1600" s="21" t="str">
        <f t="shared" si="879"/>
        <v>N</v>
      </c>
      <c r="Q1600" s="22">
        <f t="shared" si="880"/>
        <v>24612.19</v>
      </c>
      <c r="R1600" s="8" t="str">
        <f t="shared" si="881"/>
        <v>N</v>
      </c>
      <c r="S1600" s="23">
        <f t="shared" si="882"/>
        <v>2.5333333333333332</v>
      </c>
      <c r="T1600" s="24">
        <f t="shared" si="883"/>
        <v>20500</v>
      </c>
      <c r="U1600" s="24">
        <f t="shared" si="884"/>
        <v>100000</v>
      </c>
      <c r="V1600" s="24">
        <f t="shared" si="885"/>
        <v>257500</v>
      </c>
      <c r="W1600" s="24">
        <f t="shared" si="886"/>
        <v>15375</v>
      </c>
      <c r="X1600" s="24">
        <f t="shared" si="887"/>
        <v>0</v>
      </c>
      <c r="Y1600" s="24">
        <f t="shared" si="888"/>
        <v>15375</v>
      </c>
      <c r="Z1600" s="24">
        <f t="shared" si="889"/>
        <v>10221.677599999999</v>
      </c>
      <c r="AA1600" s="25" t="str">
        <f t="shared" si="890"/>
        <v>N</v>
      </c>
      <c r="AB1600" s="26">
        <f t="shared" si="891"/>
        <v>1.5333333333333332</v>
      </c>
      <c r="AC1600" s="27">
        <f t="shared" si="892"/>
        <v>20500</v>
      </c>
      <c r="AD1600" s="28">
        <f t="shared" si="893"/>
        <v>100000</v>
      </c>
      <c r="AE1600" s="28">
        <f t="shared" si="894"/>
        <v>257500</v>
      </c>
      <c r="AF1600" s="28">
        <f t="shared" si="895"/>
        <v>15375</v>
      </c>
      <c r="AG1600" s="28">
        <f t="shared" si="896"/>
        <v>0</v>
      </c>
      <c r="AH1600" s="28">
        <f t="shared" si="897"/>
        <v>15375</v>
      </c>
      <c r="AI1600" s="28">
        <f t="shared" si="898"/>
        <v>11245.544704</v>
      </c>
      <c r="AJ1600" s="29" t="str">
        <f t="shared" si="899"/>
        <v>N</v>
      </c>
      <c r="AK1600" s="30">
        <f t="shared" si="900"/>
        <v>0.53333333333333321</v>
      </c>
      <c r="AL1600" s="31">
        <f t="shared" si="901"/>
        <v>20500</v>
      </c>
      <c r="AM1600" s="31">
        <f t="shared" si="902"/>
        <v>100000</v>
      </c>
      <c r="AN1600" s="31">
        <f t="shared" si="903"/>
        <v>257500</v>
      </c>
      <c r="AO1600" s="31">
        <f t="shared" si="904"/>
        <v>15375</v>
      </c>
      <c r="AP1600" s="31">
        <f t="shared" si="905"/>
        <v>0</v>
      </c>
      <c r="AQ1600" s="31">
        <f t="shared" si="906"/>
        <v>15375</v>
      </c>
      <c r="AR1600" s="31">
        <f t="shared" si="907"/>
        <v>12310.366492159999</v>
      </c>
      <c r="AS1600" s="32">
        <f t="shared" si="908"/>
        <v>0</v>
      </c>
      <c r="AT1600" s="33">
        <f t="shared" si="909"/>
        <v>20500</v>
      </c>
      <c r="AU1600" s="33">
        <f t="shared" si="910"/>
        <v>100000</v>
      </c>
      <c r="AV1600" s="33">
        <v>258098</v>
      </c>
      <c r="AW1600" s="33">
        <f t="shared" si="911"/>
        <v>0</v>
      </c>
      <c r="AX1600" s="33">
        <f t="shared" si="912"/>
        <v>0</v>
      </c>
      <c r="AY1600" s="34">
        <f t="shared" si="913"/>
        <v>33777.588796159995</v>
      </c>
    </row>
    <row r="1601" spans="1:51" ht="15" customHeight="1" x14ac:dyDescent="0.3">
      <c r="A1601" s="166" t="s">
        <v>2806</v>
      </c>
      <c r="B1601" s="99">
        <v>9368.4500000000007</v>
      </c>
      <c r="C1601" s="99">
        <v>19240.05</v>
      </c>
      <c r="D1601" s="99">
        <v>71726.84</v>
      </c>
      <c r="E1601" s="99">
        <v>66855.539999999994</v>
      </c>
      <c r="F1601" s="147">
        <v>90000</v>
      </c>
      <c r="G1601" s="146">
        <v>0</v>
      </c>
      <c r="H1601" s="182">
        <v>46320</v>
      </c>
      <c r="I1601" s="182">
        <v>46340</v>
      </c>
      <c r="J1601" s="166">
        <v>1.8</v>
      </c>
      <c r="K1601" s="166">
        <v>0.4</v>
      </c>
      <c r="L1601" s="167" t="s">
        <v>1207</v>
      </c>
      <c r="M1601" s="168" t="s">
        <v>1205</v>
      </c>
      <c r="N1601" s="169">
        <v>0.05</v>
      </c>
      <c r="O1601" s="21">
        <f t="shared" si="878"/>
        <v>1.4</v>
      </c>
      <c r="P1601" s="21" t="str">
        <f t="shared" si="879"/>
        <v>N</v>
      </c>
      <c r="Q1601" s="22">
        <f t="shared" si="880"/>
        <v>28608.5</v>
      </c>
      <c r="R1601" s="8" t="str">
        <f t="shared" si="881"/>
        <v>N</v>
      </c>
      <c r="S1601" s="23">
        <f t="shared" si="882"/>
        <v>1.4</v>
      </c>
      <c r="T1601" s="24">
        <f t="shared" si="883"/>
        <v>50000</v>
      </c>
      <c r="U1601" s="24">
        <f t="shared" si="884"/>
        <v>200000</v>
      </c>
      <c r="V1601" s="24">
        <f t="shared" si="885"/>
        <v>257500</v>
      </c>
      <c r="W1601" s="24">
        <f t="shared" si="886"/>
        <v>30038.925000000003</v>
      </c>
      <c r="X1601" s="24">
        <f t="shared" si="887"/>
        <v>0</v>
      </c>
      <c r="Y1601" s="24">
        <f t="shared" si="888"/>
        <v>30038.925000000003</v>
      </c>
      <c r="Z1601" s="24">
        <f t="shared" si="889"/>
        <v>0</v>
      </c>
      <c r="AA1601" s="25" t="str">
        <f t="shared" si="890"/>
        <v>N</v>
      </c>
      <c r="AB1601" s="26">
        <f t="shared" si="891"/>
        <v>0.39999999999999991</v>
      </c>
      <c r="AC1601" s="27">
        <f t="shared" si="892"/>
        <v>50000</v>
      </c>
      <c r="AD1601" s="28">
        <f t="shared" si="893"/>
        <v>200000</v>
      </c>
      <c r="AE1601" s="28">
        <f t="shared" si="894"/>
        <v>257500</v>
      </c>
      <c r="AF1601" s="28">
        <f t="shared" si="895"/>
        <v>31540.871250000004</v>
      </c>
      <c r="AG1601" s="28">
        <f t="shared" si="896"/>
        <v>0</v>
      </c>
      <c r="AH1601" s="28">
        <f t="shared" si="897"/>
        <v>31540.871250000004</v>
      </c>
      <c r="AI1601" s="28">
        <f t="shared" si="898"/>
        <v>0</v>
      </c>
      <c r="AJ1601" s="29" t="str">
        <f t="shared" si="899"/>
        <v>N</v>
      </c>
      <c r="AK1601" s="30">
        <f t="shared" si="900"/>
        <v>0</v>
      </c>
      <c r="AL1601" s="31">
        <f t="shared" si="901"/>
        <v>50000</v>
      </c>
      <c r="AM1601" s="31">
        <f t="shared" si="902"/>
        <v>200000</v>
      </c>
      <c r="AN1601" s="31">
        <f t="shared" si="903"/>
        <v>257500</v>
      </c>
      <c r="AO1601" s="31">
        <f t="shared" si="904"/>
        <v>0</v>
      </c>
      <c r="AP1601" s="31">
        <f t="shared" si="905"/>
        <v>0</v>
      </c>
      <c r="AQ1601" s="31">
        <f t="shared" si="906"/>
        <v>0</v>
      </c>
      <c r="AR1601" s="31">
        <f t="shared" si="907"/>
        <v>0</v>
      </c>
      <c r="AS1601" s="32">
        <f t="shared" si="908"/>
        <v>0</v>
      </c>
      <c r="AT1601" s="33">
        <f t="shared" si="909"/>
        <v>50000</v>
      </c>
      <c r="AU1601" s="33">
        <f t="shared" si="910"/>
        <v>200000</v>
      </c>
      <c r="AV1601" s="33">
        <v>258099</v>
      </c>
      <c r="AW1601" s="33">
        <f t="shared" si="911"/>
        <v>0</v>
      </c>
      <c r="AX1601" s="33">
        <f t="shared" si="912"/>
        <v>0</v>
      </c>
      <c r="AY1601" s="34">
        <f t="shared" si="913"/>
        <v>0</v>
      </c>
    </row>
    <row r="1602" spans="1:51" ht="15" customHeight="1" x14ac:dyDescent="0.3">
      <c r="A1602" s="166" t="s">
        <v>2807</v>
      </c>
      <c r="B1602" s="99">
        <v>18303.5</v>
      </c>
      <c r="C1602" s="99">
        <v>31095.99</v>
      </c>
      <c r="D1602" s="99">
        <v>95759.51</v>
      </c>
      <c r="E1602" s="99">
        <v>93422.35</v>
      </c>
      <c r="F1602" s="147">
        <v>105000</v>
      </c>
      <c r="G1602" s="146">
        <v>12500</v>
      </c>
      <c r="H1602" s="182">
        <v>46258</v>
      </c>
      <c r="I1602" s="182">
        <v>46309</v>
      </c>
      <c r="J1602" s="166">
        <v>2.8</v>
      </c>
      <c r="K1602" s="166">
        <v>2.4</v>
      </c>
      <c r="L1602" s="167" t="s">
        <v>1207</v>
      </c>
      <c r="M1602" s="168" t="s">
        <v>1203</v>
      </c>
      <c r="N1602" s="169">
        <v>5.1999999999999998E-2</v>
      </c>
      <c r="O1602" s="21">
        <f t="shared" si="878"/>
        <v>0.39999999999999991</v>
      </c>
      <c r="P1602" s="21" t="str">
        <f t="shared" si="879"/>
        <v>N</v>
      </c>
      <c r="Q1602" s="22">
        <f t="shared" si="880"/>
        <v>49399.490000000005</v>
      </c>
      <c r="R1602" s="8" t="str">
        <f t="shared" si="881"/>
        <v>N</v>
      </c>
      <c r="S1602" s="23">
        <f t="shared" si="882"/>
        <v>0.53333333333333321</v>
      </c>
      <c r="T1602" s="24">
        <f t="shared" si="883"/>
        <v>50000</v>
      </c>
      <c r="U1602" s="24">
        <f t="shared" si="884"/>
        <v>200000</v>
      </c>
      <c r="V1602" s="24">
        <f t="shared" si="885"/>
        <v>257500</v>
      </c>
      <c r="W1602" s="24">
        <f t="shared" si="886"/>
        <v>37500</v>
      </c>
      <c r="X1602" s="24">
        <f t="shared" si="887"/>
        <v>0</v>
      </c>
      <c r="Y1602" s="24">
        <f t="shared" si="888"/>
        <v>37500</v>
      </c>
      <c r="Z1602" s="24">
        <f t="shared" si="889"/>
        <v>14468.263480000009</v>
      </c>
      <c r="AA1602" s="25" t="str">
        <f t="shared" si="890"/>
        <v>N</v>
      </c>
      <c r="AB1602" s="26">
        <f t="shared" si="891"/>
        <v>0</v>
      </c>
      <c r="AC1602" s="27">
        <f t="shared" si="892"/>
        <v>50000</v>
      </c>
      <c r="AD1602" s="28">
        <f t="shared" si="893"/>
        <v>200000</v>
      </c>
      <c r="AE1602" s="28">
        <f t="shared" si="894"/>
        <v>257500</v>
      </c>
      <c r="AF1602" s="28">
        <f t="shared" si="895"/>
        <v>0</v>
      </c>
      <c r="AG1602" s="28">
        <f t="shared" si="896"/>
        <v>0</v>
      </c>
      <c r="AH1602" s="28">
        <f t="shared" si="897"/>
        <v>0</v>
      </c>
      <c r="AI1602" s="28">
        <f t="shared" si="898"/>
        <v>0</v>
      </c>
      <c r="AJ1602" s="29" t="str">
        <f t="shared" si="899"/>
        <v>N</v>
      </c>
      <c r="AK1602" s="30">
        <f t="shared" si="900"/>
        <v>0</v>
      </c>
      <c r="AL1602" s="31">
        <f t="shared" si="901"/>
        <v>50000</v>
      </c>
      <c r="AM1602" s="31">
        <f t="shared" si="902"/>
        <v>200000</v>
      </c>
      <c r="AN1602" s="31">
        <f t="shared" si="903"/>
        <v>257500</v>
      </c>
      <c r="AO1602" s="31">
        <f t="shared" si="904"/>
        <v>0</v>
      </c>
      <c r="AP1602" s="31">
        <f t="shared" si="905"/>
        <v>0</v>
      </c>
      <c r="AQ1602" s="31">
        <f t="shared" si="906"/>
        <v>0</v>
      </c>
      <c r="AR1602" s="31">
        <f t="shared" si="907"/>
        <v>0</v>
      </c>
      <c r="AS1602" s="32">
        <f t="shared" si="908"/>
        <v>0</v>
      </c>
      <c r="AT1602" s="33">
        <f t="shared" si="909"/>
        <v>50000</v>
      </c>
      <c r="AU1602" s="33">
        <f t="shared" si="910"/>
        <v>200000</v>
      </c>
      <c r="AV1602" s="33">
        <v>258100</v>
      </c>
      <c r="AW1602" s="33">
        <f t="shared" si="911"/>
        <v>0</v>
      </c>
      <c r="AX1602" s="33">
        <f t="shared" si="912"/>
        <v>0</v>
      </c>
      <c r="AY1602" s="34">
        <f t="shared" si="913"/>
        <v>14468.263480000009</v>
      </c>
    </row>
    <row r="1603" spans="1:51" ht="15" customHeight="1" x14ac:dyDescent="0.3">
      <c r="A1603" s="166" t="s">
        <v>2808</v>
      </c>
      <c r="B1603" s="99">
        <v>13331.33</v>
      </c>
      <c r="C1603" s="99">
        <v>2865.35</v>
      </c>
      <c r="D1603" s="99">
        <v>38391</v>
      </c>
      <c r="E1603" s="99">
        <v>30443.599999999999</v>
      </c>
      <c r="F1603" s="147">
        <v>90000</v>
      </c>
      <c r="G1603" s="146">
        <v>0</v>
      </c>
      <c r="H1603" s="182">
        <v>46345</v>
      </c>
      <c r="I1603" s="182">
        <v>46413</v>
      </c>
      <c r="J1603" s="166">
        <v>4.8</v>
      </c>
      <c r="K1603" s="166">
        <v>0.6</v>
      </c>
      <c r="L1603" s="167" t="s">
        <v>1207</v>
      </c>
      <c r="M1603" s="168" t="s">
        <v>1205</v>
      </c>
      <c r="N1603" s="169">
        <v>0.04</v>
      </c>
      <c r="O1603" s="21">
        <f t="shared" si="878"/>
        <v>4.2</v>
      </c>
      <c r="P1603" s="21" t="str">
        <f t="shared" si="879"/>
        <v>N</v>
      </c>
      <c r="Q1603" s="22">
        <f t="shared" si="880"/>
        <v>16196.68</v>
      </c>
      <c r="R1603" s="8" t="str">
        <f t="shared" si="881"/>
        <v>N</v>
      </c>
      <c r="S1603" s="23">
        <f t="shared" si="882"/>
        <v>4.2</v>
      </c>
      <c r="T1603" s="24">
        <f t="shared" si="883"/>
        <v>50000</v>
      </c>
      <c r="U1603" s="24">
        <f t="shared" si="884"/>
        <v>200000</v>
      </c>
      <c r="V1603" s="24">
        <f t="shared" si="885"/>
        <v>257500</v>
      </c>
      <c r="W1603" s="24">
        <f t="shared" si="886"/>
        <v>16844.547200000001</v>
      </c>
      <c r="X1603" s="24">
        <f t="shared" si="887"/>
        <v>0</v>
      </c>
      <c r="Y1603" s="24">
        <f t="shared" si="888"/>
        <v>16844.547200000001</v>
      </c>
      <c r="Z1603" s="24">
        <f t="shared" si="889"/>
        <v>0</v>
      </c>
      <c r="AA1603" s="25" t="str">
        <f t="shared" si="890"/>
        <v>N</v>
      </c>
      <c r="AB1603" s="26">
        <f t="shared" si="891"/>
        <v>3.2</v>
      </c>
      <c r="AC1603" s="27">
        <f t="shared" si="892"/>
        <v>50000</v>
      </c>
      <c r="AD1603" s="28">
        <f t="shared" si="893"/>
        <v>200000</v>
      </c>
      <c r="AE1603" s="28">
        <f t="shared" si="894"/>
        <v>257500</v>
      </c>
      <c r="AF1603" s="28">
        <f t="shared" si="895"/>
        <v>17518.329088000002</v>
      </c>
      <c r="AG1603" s="28">
        <f t="shared" si="896"/>
        <v>0</v>
      </c>
      <c r="AH1603" s="28">
        <f t="shared" si="897"/>
        <v>17518.329088000002</v>
      </c>
      <c r="AI1603" s="28">
        <f t="shared" si="898"/>
        <v>0</v>
      </c>
      <c r="AJ1603" s="29" t="str">
        <f t="shared" si="899"/>
        <v>N</v>
      </c>
      <c r="AK1603" s="30">
        <f t="shared" si="900"/>
        <v>2.2000000000000002</v>
      </c>
      <c r="AL1603" s="31">
        <f t="shared" si="901"/>
        <v>50000</v>
      </c>
      <c r="AM1603" s="31">
        <f t="shared" si="902"/>
        <v>200000</v>
      </c>
      <c r="AN1603" s="31">
        <f t="shared" si="903"/>
        <v>257500</v>
      </c>
      <c r="AO1603" s="31">
        <f t="shared" si="904"/>
        <v>18219.062251520001</v>
      </c>
      <c r="AP1603" s="31">
        <f t="shared" si="905"/>
        <v>0</v>
      </c>
      <c r="AQ1603" s="31">
        <f t="shared" si="906"/>
        <v>18219.062251520001</v>
      </c>
      <c r="AR1603" s="31">
        <f t="shared" si="907"/>
        <v>0</v>
      </c>
      <c r="AS1603" s="32">
        <f t="shared" si="908"/>
        <v>1.2000000000000002</v>
      </c>
      <c r="AT1603" s="33">
        <f t="shared" si="909"/>
        <v>50000</v>
      </c>
      <c r="AU1603" s="33">
        <f t="shared" si="910"/>
        <v>200000</v>
      </c>
      <c r="AV1603" s="33">
        <v>258101</v>
      </c>
      <c r="AW1603" s="33">
        <f t="shared" si="911"/>
        <v>18947.8247415808</v>
      </c>
      <c r="AX1603" s="33">
        <f t="shared" si="912"/>
        <v>0</v>
      </c>
      <c r="AY1603" s="34">
        <f t="shared" si="913"/>
        <v>0</v>
      </c>
    </row>
    <row r="1604" spans="1:51" ht="15" customHeight="1" x14ac:dyDescent="0.3">
      <c r="A1604" s="166" t="s">
        <v>2809</v>
      </c>
      <c r="B1604" s="99">
        <v>8196.1</v>
      </c>
      <c r="C1604" s="99">
        <v>13199.98</v>
      </c>
      <c r="D1604" s="99">
        <v>74023.19</v>
      </c>
      <c r="E1604" s="99">
        <v>71904.47</v>
      </c>
      <c r="F1604" s="147">
        <v>206000</v>
      </c>
      <c r="G1604" s="146">
        <v>24444</v>
      </c>
      <c r="H1604" s="182">
        <v>46549</v>
      </c>
      <c r="I1604" s="182">
        <v>46613</v>
      </c>
      <c r="J1604" s="166">
        <v>3.8</v>
      </c>
      <c r="K1604" s="166">
        <v>1.4</v>
      </c>
      <c r="L1604" s="167" t="s">
        <v>1207</v>
      </c>
      <c r="M1604" s="168" t="s">
        <v>1205</v>
      </c>
      <c r="N1604" s="169">
        <v>1.6E-2</v>
      </c>
      <c r="O1604" s="21">
        <f t="shared" si="878"/>
        <v>2.4</v>
      </c>
      <c r="P1604" s="21" t="str">
        <f t="shared" si="879"/>
        <v>N</v>
      </c>
      <c r="Q1604" s="22">
        <f t="shared" si="880"/>
        <v>21396.080000000002</v>
      </c>
      <c r="R1604" s="8" t="str">
        <f t="shared" si="881"/>
        <v>N</v>
      </c>
      <c r="S1604" s="23">
        <f t="shared" si="882"/>
        <v>2.4</v>
      </c>
      <c r="T1604" s="24">
        <f t="shared" si="883"/>
        <v>50000</v>
      </c>
      <c r="U1604" s="24">
        <f t="shared" si="884"/>
        <v>200000</v>
      </c>
      <c r="V1604" s="24">
        <f t="shared" si="885"/>
        <v>257500</v>
      </c>
      <c r="W1604" s="24">
        <f t="shared" si="886"/>
        <v>21738.417280000001</v>
      </c>
      <c r="X1604" s="24">
        <f t="shared" si="887"/>
        <v>0</v>
      </c>
      <c r="Y1604" s="24">
        <f t="shared" si="888"/>
        <v>21738.417280000001</v>
      </c>
      <c r="Z1604" s="24">
        <f t="shared" si="889"/>
        <v>0</v>
      </c>
      <c r="AA1604" s="25" t="str">
        <f t="shared" si="890"/>
        <v>N</v>
      </c>
      <c r="AB1604" s="26">
        <f t="shared" si="891"/>
        <v>1.4</v>
      </c>
      <c r="AC1604" s="27">
        <f t="shared" si="892"/>
        <v>50000</v>
      </c>
      <c r="AD1604" s="28">
        <f t="shared" si="893"/>
        <v>200000</v>
      </c>
      <c r="AE1604" s="28">
        <f t="shared" si="894"/>
        <v>257500</v>
      </c>
      <c r="AF1604" s="28">
        <f t="shared" si="895"/>
        <v>22086.231956480002</v>
      </c>
      <c r="AG1604" s="28">
        <f t="shared" si="896"/>
        <v>0</v>
      </c>
      <c r="AH1604" s="28">
        <f t="shared" si="897"/>
        <v>22086.231956480002</v>
      </c>
      <c r="AI1604" s="28">
        <f t="shared" si="898"/>
        <v>0</v>
      </c>
      <c r="AJ1604" s="29" t="str">
        <f t="shared" si="899"/>
        <v>N</v>
      </c>
      <c r="AK1604" s="30">
        <f t="shared" si="900"/>
        <v>0.39999999999999991</v>
      </c>
      <c r="AL1604" s="31">
        <f t="shared" si="901"/>
        <v>50000</v>
      </c>
      <c r="AM1604" s="31">
        <f t="shared" si="902"/>
        <v>200000</v>
      </c>
      <c r="AN1604" s="31">
        <f t="shared" si="903"/>
        <v>257500</v>
      </c>
      <c r="AO1604" s="31">
        <f t="shared" si="904"/>
        <v>7675.3507635199967</v>
      </c>
      <c r="AP1604" s="31">
        <f t="shared" si="905"/>
        <v>0</v>
      </c>
      <c r="AQ1604" s="31">
        <f t="shared" si="906"/>
        <v>7675.3507635199967</v>
      </c>
      <c r="AR1604" s="31">
        <f t="shared" si="907"/>
        <v>14764.260904263687</v>
      </c>
      <c r="AS1604" s="32">
        <f t="shared" si="908"/>
        <v>0</v>
      </c>
      <c r="AT1604" s="33">
        <f t="shared" si="909"/>
        <v>50000</v>
      </c>
      <c r="AU1604" s="33">
        <f t="shared" si="910"/>
        <v>200000</v>
      </c>
      <c r="AV1604" s="33">
        <v>258102</v>
      </c>
      <c r="AW1604" s="33">
        <f t="shared" si="911"/>
        <v>0</v>
      </c>
      <c r="AX1604" s="33">
        <f t="shared" si="912"/>
        <v>0</v>
      </c>
      <c r="AY1604" s="34">
        <f t="shared" si="913"/>
        <v>14764.260904263687</v>
      </c>
    </row>
    <row r="1605" spans="1:51" ht="15" customHeight="1" x14ac:dyDescent="0.3">
      <c r="A1605" s="166" t="s">
        <v>2810</v>
      </c>
      <c r="B1605" s="99">
        <v>7858.49</v>
      </c>
      <c r="C1605" s="99">
        <v>14962.12</v>
      </c>
      <c r="D1605" s="99">
        <v>62839.34</v>
      </c>
      <c r="E1605" s="99">
        <v>62224.1</v>
      </c>
      <c r="F1605" s="147">
        <v>49000</v>
      </c>
      <c r="G1605" s="146">
        <v>0</v>
      </c>
      <c r="H1605" s="182">
        <v>46243</v>
      </c>
      <c r="I1605" s="182">
        <v>46313</v>
      </c>
      <c r="J1605" s="166">
        <v>2.6</v>
      </c>
      <c r="K1605" s="166">
        <v>1.2</v>
      </c>
      <c r="L1605" s="167" t="s">
        <v>1206</v>
      </c>
      <c r="M1605" s="168" t="s">
        <v>1204</v>
      </c>
      <c r="N1605" s="169">
        <v>0.03</v>
      </c>
      <c r="O1605" s="21">
        <f t="shared" ref="O1605:O1668" si="914">MAX(0, J1605-K1605)</f>
        <v>1.4000000000000001</v>
      </c>
      <c r="P1605" s="21" t="str">
        <f t="shared" ref="P1605:P1668" si="915">IF(
  AND(
    I1605 &gt;= H1605 - 10,
    I1605 &lt;= DATE(2026,6,30),
    O1605 &gt; 0
  ),
  "Y",
  "N"
)</f>
        <v>N</v>
      </c>
      <c r="Q1605" s="22">
        <f t="shared" ref="Q1605:Q1668" si="916">B1605+C1605</f>
        <v>22820.61</v>
      </c>
      <c r="R1605" s="8" t="str">
        <f t="shared" ref="R1605:R1668" si="917">IF(AND(P1605="Y",O1605&gt;0),"Y","N")</f>
        <v>N</v>
      </c>
      <c r="S1605" s="23">
        <f t="shared" ref="S1605:S1668" si="918">MAX(0,(O1605/M1605))</f>
        <v>2.8000000000000003</v>
      </c>
      <c r="T1605" s="24">
        <f t="shared" ref="T1605:T1668" si="919">IF(R1605="Y",(20500+G1605),IF(AND(R1605="N",L1605="G"),20500,IF(AND(R1605="N",L1605="P"),50000,IF(AND(R1605="",L1605="G"),20500,IF(AND(R1605="",L1605="P"),50000,"")))))</f>
        <v>20500</v>
      </c>
      <c r="U1605" s="24">
        <f t="shared" ref="U1605:U1668" si="920">IF(AND(R1605="Y",G1605&gt;0),224000,IF(AND(R1605="Y",G1605=0),138500,IF(AND(R1605="N",L1605="G"),100000,IF(AND(R1605="N",L1605=""),100000,IF(AND(R1605="N",L1605="P"),200000,"")))))</f>
        <v>100000</v>
      </c>
      <c r="V1605" s="24">
        <f t="shared" ref="V1605:V1668" si="921">IF(R1605="Y",U1605,IF(R1605="N",257500,IF(R1605="",257500,)))</f>
        <v>257500</v>
      </c>
      <c r="W1605" s="24">
        <f t="shared" ref="W1605:W1668" si="922">IF(
  M1605&lt;0.5,
  0,
  MAX(
    0,
    IF(
      S1605=0,
      0,
      IF(
        R1605="Y",
        MIN(Q1605*(1+N1605), T1605, U1605-E1605, V1605-E1605),
        MIN(Q1605*(1+N1605), T1605, U1605-D1605, V1605-F1605)
      )
    )
  ) * M1605
)</f>
        <v>10250</v>
      </c>
      <c r="X1605" s="24">
        <f t="shared" ref="X1605:X1668" si="923">IF(
  M1605&lt;0.5,
  0,
  MAX(
    0,
    IF(
      S1605=0,
      0,
      IF(
        R1605="Y",
        (Q1605*(1+N1605)-W1605),
        0
      )
    )
  ) * M1605
)</f>
        <v>0</v>
      </c>
      <c r="Y1605" s="24">
        <f t="shared" ref="Y1605:Y1668" si="924">W1605+X1605</f>
        <v>10250</v>
      </c>
      <c r="Z1605" s="24">
        <f t="shared" ref="Z1605:Z1668" si="925">IF(S1605=0, 0, MAX(0, (Q1605*(1+N1605))-Y1605))</f>
        <v>13255.228300000002</v>
      </c>
      <c r="AA1605" s="25" t="str">
        <f t="shared" ref="AA1605:AA1668" si="926">IF(AND(P1605="Y",O1605&gt;1),"Y","N")</f>
        <v>N</v>
      </c>
      <c r="AB1605" s="26">
        <f t="shared" ref="AB1605:AB1668" si="927">MAX(0,(S1605-1))</f>
        <v>1.8000000000000003</v>
      </c>
      <c r="AC1605" s="27">
        <f t="shared" ref="AC1605:AC1668" si="928">IF(AA1605="Y",(20500+G1605),IF(AND(AA1605="N",L1605="G"),20500,IF(AND(AA1605="N",L1605="P"),50000,IF(AND(AA1605="",L1605="G"),20500,IF(AND(AA1605="",L1605="P"),50000,"")))))</f>
        <v>20500</v>
      </c>
      <c r="AD1605" s="28">
        <f t="shared" ref="AD1605:AD1668" si="929">IF(AND(AA1605="Y",G1605&gt;0),224000,IF(AND(AA1605="Y",G1605=0),138500,IF(AND(AA1605="N",L1605="G"),100000,IF(AND(AA1605="N",L1605=""),100000,IF(AND(AA1605="N",L1605="P"),200000,"")))))</f>
        <v>100000</v>
      </c>
      <c r="AE1605" s="28">
        <f t="shared" ref="AE1605:AE1668" si="930">IF(AA1605="Y",AD1605,IF(AA1605="N",257500,IF(AA1605="",257500,)))</f>
        <v>257500</v>
      </c>
      <c r="AF1605" s="28">
        <f t="shared" ref="AF1605:AF1668" si="931">IF(
  M1605&lt;0.5,
  0,
  MAX(
    0,
    IF(
      AB1605=0,
      0,
      IF(
        AA1605="Y",
        MIN(Q1605*(1+N1605)*(1+N1605), AC1605, AD1605-E1605-W1605, AE1605-E1605-W1605),
        MIN(Q1605*(1+N1605)*(1+N1605), AC1605, AD1605-D1605-W1605, AE1605-F1605-W1605)
      )
    )
  ) * M1605
)</f>
        <v>10250</v>
      </c>
      <c r="AG1605" s="28">
        <f t="shared" ref="AG1605:AG1668" si="932">IF(
  M1605&lt;0.5,
  0,
  MAX(
    0,
    IF(
      AB1605=0,
      0,
      IF(
        AA1605="Y",
        (Q1605*(1+N1605)*(1+N1605)-AF1605),
        0
      )
    )
  ) * M1605
)</f>
        <v>0</v>
      </c>
      <c r="AH1605" s="28">
        <f t="shared" ref="AH1605:AH1668" si="933">AF1605+AG1605</f>
        <v>10250</v>
      </c>
      <c r="AI1605" s="28">
        <f t="shared" ref="AI1605:AI1668" si="934">IF(AB1605=0, 0, MAX(0, (Q1605*(1+N1605)*(1+N1605)) - AH1605))</f>
        <v>13960.385149000002</v>
      </c>
      <c r="AJ1605" s="29" t="str">
        <f t="shared" ref="AJ1605:AJ1668" si="935">IF(AND(P1605="Y",O1605&gt;2),"Y","N")</f>
        <v>N</v>
      </c>
      <c r="AK1605" s="30">
        <f t="shared" si="900"/>
        <v>0.80000000000000027</v>
      </c>
      <c r="AL1605" s="31">
        <f t="shared" si="901"/>
        <v>20500</v>
      </c>
      <c r="AM1605" s="31">
        <f t="shared" si="902"/>
        <v>100000</v>
      </c>
      <c r="AN1605" s="31">
        <f t="shared" si="903"/>
        <v>257500</v>
      </c>
      <c r="AO1605" s="31">
        <f t="shared" si="904"/>
        <v>10250</v>
      </c>
      <c r="AP1605" s="31">
        <f t="shared" si="905"/>
        <v>0</v>
      </c>
      <c r="AQ1605" s="31">
        <f t="shared" si="906"/>
        <v>10250</v>
      </c>
      <c r="AR1605" s="31">
        <f t="shared" si="907"/>
        <v>14686.696703470003</v>
      </c>
      <c r="AS1605" s="32">
        <f t="shared" si="908"/>
        <v>0</v>
      </c>
      <c r="AT1605" s="33">
        <f t="shared" si="909"/>
        <v>20500</v>
      </c>
      <c r="AU1605" s="33">
        <f t="shared" si="910"/>
        <v>100000</v>
      </c>
      <c r="AV1605" s="33">
        <v>258103</v>
      </c>
      <c r="AW1605" s="33">
        <f t="shared" si="911"/>
        <v>0</v>
      </c>
      <c r="AX1605" s="33">
        <f t="shared" si="912"/>
        <v>0</v>
      </c>
      <c r="AY1605" s="34">
        <f t="shared" si="913"/>
        <v>41902.310152470003</v>
      </c>
    </row>
    <row r="1606" spans="1:51" ht="15" customHeight="1" x14ac:dyDescent="0.3">
      <c r="A1606" s="166" t="s">
        <v>2811</v>
      </c>
      <c r="B1606" s="99">
        <v>8073.78</v>
      </c>
      <c r="C1606" s="99">
        <v>21527.26</v>
      </c>
      <c r="D1606" s="99">
        <v>66031.75</v>
      </c>
      <c r="E1606" s="99">
        <v>62460.5</v>
      </c>
      <c r="F1606" s="147">
        <v>112000</v>
      </c>
      <c r="G1606" s="146">
        <v>12500</v>
      </c>
      <c r="H1606" s="182">
        <v>46335</v>
      </c>
      <c r="I1606" s="182">
        <v>46351</v>
      </c>
      <c r="J1606" s="166">
        <v>1.6</v>
      </c>
      <c r="K1606" s="166">
        <v>0.6</v>
      </c>
      <c r="L1606" s="167" t="s">
        <v>1206</v>
      </c>
      <c r="M1606" s="168" t="s">
        <v>1204</v>
      </c>
      <c r="N1606" s="169">
        <v>3.3000000000000002E-2</v>
      </c>
      <c r="O1606" s="21">
        <f t="shared" si="914"/>
        <v>1</v>
      </c>
      <c r="P1606" s="21" t="str">
        <f t="shared" si="915"/>
        <v>N</v>
      </c>
      <c r="Q1606" s="22">
        <f t="shared" si="916"/>
        <v>29601.039999999997</v>
      </c>
      <c r="R1606" s="8" t="str">
        <f t="shared" si="917"/>
        <v>N</v>
      </c>
      <c r="S1606" s="23">
        <f t="shared" si="918"/>
        <v>2</v>
      </c>
      <c r="T1606" s="24">
        <f t="shared" si="919"/>
        <v>20500</v>
      </c>
      <c r="U1606" s="24">
        <f t="shared" si="920"/>
        <v>100000</v>
      </c>
      <c r="V1606" s="24">
        <f t="shared" si="921"/>
        <v>257500</v>
      </c>
      <c r="W1606" s="24">
        <f t="shared" si="922"/>
        <v>10250</v>
      </c>
      <c r="X1606" s="24">
        <f t="shared" si="923"/>
        <v>0</v>
      </c>
      <c r="Y1606" s="24">
        <f t="shared" si="924"/>
        <v>10250</v>
      </c>
      <c r="Z1606" s="24">
        <f t="shared" si="925"/>
        <v>20327.874319999995</v>
      </c>
      <c r="AA1606" s="25" t="str">
        <f t="shared" si="926"/>
        <v>N</v>
      </c>
      <c r="AB1606" s="26">
        <f t="shared" si="927"/>
        <v>1</v>
      </c>
      <c r="AC1606" s="27">
        <f t="shared" si="928"/>
        <v>20500</v>
      </c>
      <c r="AD1606" s="28">
        <f t="shared" si="929"/>
        <v>100000</v>
      </c>
      <c r="AE1606" s="28">
        <f t="shared" si="930"/>
        <v>257500</v>
      </c>
      <c r="AF1606" s="28">
        <f t="shared" si="931"/>
        <v>10250</v>
      </c>
      <c r="AG1606" s="28">
        <f t="shared" si="932"/>
        <v>0</v>
      </c>
      <c r="AH1606" s="28">
        <f t="shared" si="933"/>
        <v>10250</v>
      </c>
      <c r="AI1606" s="28">
        <f t="shared" si="934"/>
        <v>21336.944172559994</v>
      </c>
      <c r="AJ1606" s="29" t="str">
        <f t="shared" si="935"/>
        <v>N</v>
      </c>
      <c r="AK1606" s="30">
        <f t="shared" si="900"/>
        <v>0</v>
      </c>
      <c r="AL1606" s="31">
        <f t="shared" si="901"/>
        <v>20500</v>
      </c>
      <c r="AM1606" s="31">
        <f t="shared" si="902"/>
        <v>100000</v>
      </c>
      <c r="AN1606" s="31">
        <f t="shared" si="903"/>
        <v>257500</v>
      </c>
      <c r="AO1606" s="31">
        <f t="shared" si="904"/>
        <v>0</v>
      </c>
      <c r="AP1606" s="31">
        <f t="shared" si="905"/>
        <v>0</v>
      </c>
      <c r="AQ1606" s="31">
        <f t="shared" si="906"/>
        <v>0</v>
      </c>
      <c r="AR1606" s="31">
        <f t="shared" si="907"/>
        <v>0</v>
      </c>
      <c r="AS1606" s="32">
        <f t="shared" si="908"/>
        <v>0</v>
      </c>
      <c r="AT1606" s="33">
        <f t="shared" si="909"/>
        <v>20500</v>
      </c>
      <c r="AU1606" s="33">
        <f t="shared" si="910"/>
        <v>100000</v>
      </c>
      <c r="AV1606" s="33">
        <v>258104</v>
      </c>
      <c r="AW1606" s="33">
        <f t="shared" si="911"/>
        <v>0</v>
      </c>
      <c r="AX1606" s="33">
        <f t="shared" si="912"/>
        <v>0</v>
      </c>
      <c r="AY1606" s="34">
        <f t="shared" si="913"/>
        <v>41664.818492559993</v>
      </c>
    </row>
    <row r="1607" spans="1:51" ht="15" customHeight="1" x14ac:dyDescent="0.3">
      <c r="A1607" s="166" t="s">
        <v>2812</v>
      </c>
      <c r="B1607" s="99">
        <v>7362.71</v>
      </c>
      <c r="C1607" s="99">
        <v>16826.150000000001</v>
      </c>
      <c r="D1607" s="99">
        <v>60008.68</v>
      </c>
      <c r="E1607" s="99">
        <v>50298.85</v>
      </c>
      <c r="F1607" s="147">
        <v>30000</v>
      </c>
      <c r="G1607" s="146">
        <v>0</v>
      </c>
      <c r="H1607" s="182">
        <v>46386</v>
      </c>
      <c r="I1607" s="182">
        <v>46423</v>
      </c>
      <c r="J1607" s="166">
        <v>4.0999999999999996</v>
      </c>
      <c r="K1607" s="166">
        <v>3.9</v>
      </c>
      <c r="L1607" s="167" t="s">
        <v>1207</v>
      </c>
      <c r="M1607" s="168" t="s">
        <v>1203</v>
      </c>
      <c r="N1607" s="169">
        <v>5.0000000000000001E-3</v>
      </c>
      <c r="O1607" s="21">
        <f t="shared" si="914"/>
        <v>0.19999999999999973</v>
      </c>
      <c r="P1607" s="21" t="str">
        <f t="shared" si="915"/>
        <v>N</v>
      </c>
      <c r="Q1607" s="22">
        <f t="shared" si="916"/>
        <v>24188.86</v>
      </c>
      <c r="R1607" s="8" t="str">
        <f t="shared" si="917"/>
        <v>N</v>
      </c>
      <c r="S1607" s="23">
        <f t="shared" si="918"/>
        <v>0.26666666666666633</v>
      </c>
      <c r="T1607" s="24">
        <f t="shared" si="919"/>
        <v>50000</v>
      </c>
      <c r="U1607" s="24">
        <f t="shared" si="920"/>
        <v>200000</v>
      </c>
      <c r="V1607" s="24">
        <f t="shared" si="921"/>
        <v>257500</v>
      </c>
      <c r="W1607" s="24">
        <f t="shared" si="922"/>
        <v>18232.353224999999</v>
      </c>
      <c r="X1607" s="24">
        <f t="shared" si="923"/>
        <v>0</v>
      </c>
      <c r="Y1607" s="24">
        <f t="shared" si="924"/>
        <v>18232.353224999999</v>
      </c>
      <c r="Z1607" s="24">
        <f t="shared" si="925"/>
        <v>6077.4510750000009</v>
      </c>
      <c r="AA1607" s="25" t="str">
        <f t="shared" si="926"/>
        <v>N</v>
      </c>
      <c r="AB1607" s="26">
        <f t="shared" si="927"/>
        <v>0</v>
      </c>
      <c r="AC1607" s="27">
        <f t="shared" si="928"/>
        <v>50000</v>
      </c>
      <c r="AD1607" s="28">
        <f t="shared" si="929"/>
        <v>200000</v>
      </c>
      <c r="AE1607" s="28">
        <f t="shared" si="930"/>
        <v>257500</v>
      </c>
      <c r="AF1607" s="28">
        <f t="shared" si="931"/>
        <v>0</v>
      </c>
      <c r="AG1607" s="28">
        <f t="shared" si="932"/>
        <v>0</v>
      </c>
      <c r="AH1607" s="28">
        <f t="shared" si="933"/>
        <v>0</v>
      </c>
      <c r="AI1607" s="28">
        <f t="shared" si="934"/>
        <v>0</v>
      </c>
      <c r="AJ1607" s="29" t="str">
        <f t="shared" si="935"/>
        <v>N</v>
      </c>
      <c r="AK1607" s="30">
        <f t="shared" si="900"/>
        <v>0</v>
      </c>
      <c r="AL1607" s="31">
        <f t="shared" si="901"/>
        <v>50000</v>
      </c>
      <c r="AM1607" s="31">
        <f t="shared" si="902"/>
        <v>200000</v>
      </c>
      <c r="AN1607" s="31">
        <f t="shared" si="903"/>
        <v>257500</v>
      </c>
      <c r="AO1607" s="31">
        <f t="shared" si="904"/>
        <v>0</v>
      </c>
      <c r="AP1607" s="31">
        <f t="shared" si="905"/>
        <v>0</v>
      </c>
      <c r="AQ1607" s="31">
        <f t="shared" si="906"/>
        <v>0</v>
      </c>
      <c r="AR1607" s="31">
        <f t="shared" si="907"/>
        <v>0</v>
      </c>
      <c r="AS1607" s="32">
        <f t="shared" si="908"/>
        <v>0</v>
      </c>
      <c r="AT1607" s="33">
        <f t="shared" si="909"/>
        <v>50000</v>
      </c>
      <c r="AU1607" s="33">
        <f t="shared" si="910"/>
        <v>200000</v>
      </c>
      <c r="AV1607" s="33">
        <v>258105</v>
      </c>
      <c r="AW1607" s="33">
        <f t="shared" si="911"/>
        <v>0</v>
      </c>
      <c r="AX1607" s="33">
        <f t="shared" si="912"/>
        <v>0</v>
      </c>
      <c r="AY1607" s="34">
        <f t="shared" si="913"/>
        <v>6077.4510750000009</v>
      </c>
    </row>
    <row r="1608" spans="1:51" ht="15" customHeight="1" x14ac:dyDescent="0.3">
      <c r="A1608" s="166" t="s">
        <v>2813</v>
      </c>
      <c r="B1608" s="99">
        <v>18088.14</v>
      </c>
      <c r="C1608" s="99">
        <v>18975.34</v>
      </c>
      <c r="D1608" s="99">
        <v>69296.95</v>
      </c>
      <c r="E1608" s="99">
        <v>60819.360000000001</v>
      </c>
      <c r="F1608" s="147">
        <v>72000</v>
      </c>
      <c r="G1608" s="146">
        <v>12500</v>
      </c>
      <c r="H1608" s="182">
        <v>46205</v>
      </c>
      <c r="I1608" s="182">
        <v>46216</v>
      </c>
      <c r="J1608" s="166">
        <v>2.6</v>
      </c>
      <c r="K1608" s="166">
        <v>0</v>
      </c>
      <c r="L1608" s="167" t="s">
        <v>1207</v>
      </c>
      <c r="M1608" s="168" t="s">
        <v>1204</v>
      </c>
      <c r="N1608" s="169">
        <v>2E-3</v>
      </c>
      <c r="O1608" s="21">
        <f t="shared" si="914"/>
        <v>2.6</v>
      </c>
      <c r="P1608" s="21" t="str">
        <f t="shared" si="915"/>
        <v>N</v>
      </c>
      <c r="Q1608" s="22">
        <f t="shared" si="916"/>
        <v>37063.479999999996</v>
      </c>
      <c r="R1608" s="8" t="str">
        <f t="shared" si="917"/>
        <v>N</v>
      </c>
      <c r="S1608" s="23">
        <f t="shared" si="918"/>
        <v>5.2</v>
      </c>
      <c r="T1608" s="24">
        <f t="shared" si="919"/>
        <v>50000</v>
      </c>
      <c r="U1608" s="24">
        <f t="shared" si="920"/>
        <v>200000</v>
      </c>
      <c r="V1608" s="24">
        <f t="shared" si="921"/>
        <v>257500</v>
      </c>
      <c r="W1608" s="24">
        <f t="shared" si="922"/>
        <v>18568.803479999999</v>
      </c>
      <c r="X1608" s="24">
        <f t="shared" si="923"/>
        <v>0</v>
      </c>
      <c r="Y1608" s="24">
        <f t="shared" si="924"/>
        <v>18568.803479999999</v>
      </c>
      <c r="Z1608" s="24">
        <f t="shared" si="925"/>
        <v>18568.803479999999</v>
      </c>
      <c r="AA1608" s="25" t="str">
        <f t="shared" si="926"/>
        <v>N</v>
      </c>
      <c r="AB1608" s="26">
        <f t="shared" si="927"/>
        <v>4.2</v>
      </c>
      <c r="AC1608" s="27">
        <f t="shared" si="928"/>
        <v>50000</v>
      </c>
      <c r="AD1608" s="28">
        <f t="shared" si="929"/>
        <v>200000</v>
      </c>
      <c r="AE1608" s="28">
        <f t="shared" si="930"/>
        <v>257500</v>
      </c>
      <c r="AF1608" s="28">
        <f t="shared" si="931"/>
        <v>18605.94108696</v>
      </c>
      <c r="AG1608" s="28">
        <f t="shared" si="932"/>
        <v>0</v>
      </c>
      <c r="AH1608" s="28">
        <f t="shared" si="933"/>
        <v>18605.94108696</v>
      </c>
      <c r="AI1608" s="28">
        <f t="shared" si="934"/>
        <v>18605.94108696</v>
      </c>
      <c r="AJ1608" s="29" t="str">
        <f t="shared" si="935"/>
        <v>N</v>
      </c>
      <c r="AK1608" s="30">
        <f t="shared" si="900"/>
        <v>3.2</v>
      </c>
      <c r="AL1608" s="31">
        <f t="shared" si="901"/>
        <v>50000</v>
      </c>
      <c r="AM1608" s="31">
        <f t="shared" si="902"/>
        <v>200000</v>
      </c>
      <c r="AN1608" s="31">
        <f t="shared" si="903"/>
        <v>257500</v>
      </c>
      <c r="AO1608" s="31">
        <f t="shared" si="904"/>
        <v>18643.15296913392</v>
      </c>
      <c r="AP1608" s="31">
        <f t="shared" si="905"/>
        <v>0</v>
      </c>
      <c r="AQ1608" s="31">
        <f t="shared" si="906"/>
        <v>18643.15296913392</v>
      </c>
      <c r="AR1608" s="31">
        <f t="shared" si="907"/>
        <v>18643.15296913392</v>
      </c>
      <c r="AS1608" s="32">
        <f t="shared" si="908"/>
        <v>2.2000000000000002</v>
      </c>
      <c r="AT1608" s="33">
        <f t="shared" si="909"/>
        <v>50000</v>
      </c>
      <c r="AU1608" s="33">
        <f t="shared" si="910"/>
        <v>200000</v>
      </c>
      <c r="AV1608" s="33">
        <v>258106</v>
      </c>
      <c r="AW1608" s="33">
        <f t="shared" si="911"/>
        <v>18680.439275072189</v>
      </c>
      <c r="AX1608" s="33">
        <f t="shared" si="912"/>
        <v>18680.439275072189</v>
      </c>
      <c r="AY1608" s="34">
        <f t="shared" si="913"/>
        <v>74498.336811166111</v>
      </c>
    </row>
    <row r="1609" spans="1:51" ht="15" customHeight="1" x14ac:dyDescent="0.3">
      <c r="A1609" s="166" t="s">
        <v>2814</v>
      </c>
      <c r="B1609" s="99">
        <v>14959.01</v>
      </c>
      <c r="C1609" s="99">
        <v>32423.8</v>
      </c>
      <c r="D1609" s="99">
        <v>70917.919999999998</v>
      </c>
      <c r="E1609" s="99">
        <v>66696.77</v>
      </c>
      <c r="F1609" s="147">
        <v>101000</v>
      </c>
      <c r="G1609" s="146">
        <v>0</v>
      </c>
      <c r="H1609" s="182">
        <v>46229</v>
      </c>
      <c r="I1609" s="182">
        <v>46289</v>
      </c>
      <c r="J1609" s="166">
        <v>3.9</v>
      </c>
      <c r="K1609" s="166">
        <v>1.8</v>
      </c>
      <c r="L1609" s="167" t="s">
        <v>1206</v>
      </c>
      <c r="M1609" s="168" t="s">
        <v>1205</v>
      </c>
      <c r="N1609" s="169">
        <v>0</v>
      </c>
      <c r="O1609" s="21">
        <f t="shared" si="914"/>
        <v>2.0999999999999996</v>
      </c>
      <c r="P1609" s="21" t="str">
        <f t="shared" si="915"/>
        <v>N</v>
      </c>
      <c r="Q1609" s="22">
        <f t="shared" si="916"/>
        <v>47382.81</v>
      </c>
      <c r="R1609" s="8" t="str">
        <f t="shared" si="917"/>
        <v>N</v>
      </c>
      <c r="S1609" s="23">
        <f t="shared" si="918"/>
        <v>2.0999999999999996</v>
      </c>
      <c r="T1609" s="24">
        <f t="shared" si="919"/>
        <v>20500</v>
      </c>
      <c r="U1609" s="24">
        <f t="shared" si="920"/>
        <v>100000</v>
      </c>
      <c r="V1609" s="24">
        <f t="shared" si="921"/>
        <v>257500</v>
      </c>
      <c r="W1609" s="24">
        <f t="shared" si="922"/>
        <v>20500</v>
      </c>
      <c r="X1609" s="24">
        <f t="shared" si="923"/>
        <v>0</v>
      </c>
      <c r="Y1609" s="24">
        <f t="shared" si="924"/>
        <v>20500</v>
      </c>
      <c r="Z1609" s="24">
        <f t="shared" si="925"/>
        <v>26882.809999999998</v>
      </c>
      <c r="AA1609" s="25" t="str">
        <f t="shared" si="926"/>
        <v>N</v>
      </c>
      <c r="AB1609" s="26">
        <f t="shared" si="927"/>
        <v>1.0999999999999996</v>
      </c>
      <c r="AC1609" s="27">
        <f t="shared" si="928"/>
        <v>20500</v>
      </c>
      <c r="AD1609" s="28">
        <f t="shared" si="929"/>
        <v>100000</v>
      </c>
      <c r="AE1609" s="28">
        <f t="shared" si="930"/>
        <v>257500</v>
      </c>
      <c r="AF1609" s="28">
        <f t="shared" si="931"/>
        <v>8582.0800000000017</v>
      </c>
      <c r="AG1609" s="28">
        <f t="shared" si="932"/>
        <v>0</v>
      </c>
      <c r="AH1609" s="28">
        <f t="shared" si="933"/>
        <v>8582.0800000000017</v>
      </c>
      <c r="AI1609" s="28">
        <f t="shared" si="934"/>
        <v>38800.729999999996</v>
      </c>
      <c r="AJ1609" s="29" t="str">
        <f t="shared" si="935"/>
        <v>N</v>
      </c>
      <c r="AK1609" s="30">
        <f t="shared" si="900"/>
        <v>9.9999999999999645E-2</v>
      </c>
      <c r="AL1609" s="31">
        <f t="shared" si="901"/>
        <v>20500</v>
      </c>
      <c r="AM1609" s="31">
        <f t="shared" si="902"/>
        <v>100000</v>
      </c>
      <c r="AN1609" s="31">
        <f t="shared" si="903"/>
        <v>257500</v>
      </c>
      <c r="AO1609" s="31">
        <f t="shared" si="904"/>
        <v>0</v>
      </c>
      <c r="AP1609" s="31">
        <f t="shared" si="905"/>
        <v>0</v>
      </c>
      <c r="AQ1609" s="31">
        <f t="shared" si="906"/>
        <v>0</v>
      </c>
      <c r="AR1609" s="31">
        <f t="shared" si="907"/>
        <v>47382.81</v>
      </c>
      <c r="AS1609" s="32">
        <f t="shared" si="908"/>
        <v>0</v>
      </c>
      <c r="AT1609" s="33">
        <f t="shared" si="909"/>
        <v>20500</v>
      </c>
      <c r="AU1609" s="33">
        <f t="shared" si="910"/>
        <v>100000</v>
      </c>
      <c r="AV1609" s="33">
        <v>258107</v>
      </c>
      <c r="AW1609" s="33">
        <f t="shared" si="911"/>
        <v>0</v>
      </c>
      <c r="AX1609" s="33">
        <f t="shared" si="912"/>
        <v>0</v>
      </c>
      <c r="AY1609" s="34">
        <f t="shared" si="913"/>
        <v>113066.34999999999</v>
      </c>
    </row>
    <row r="1610" spans="1:51" ht="15" customHeight="1" x14ac:dyDescent="0.3">
      <c r="A1610" s="166" t="s">
        <v>2815</v>
      </c>
      <c r="B1610" s="99">
        <v>6243.8</v>
      </c>
      <c r="C1610" s="99">
        <v>9930.74</v>
      </c>
      <c r="D1610" s="99">
        <v>35270.47</v>
      </c>
      <c r="E1610" s="99">
        <v>26580.39</v>
      </c>
      <c r="F1610" s="147">
        <v>120000</v>
      </c>
      <c r="G1610" s="146">
        <v>12500</v>
      </c>
      <c r="H1610" s="182">
        <v>46457</v>
      </c>
      <c r="I1610" s="182">
        <v>46477</v>
      </c>
      <c r="J1610" s="166">
        <v>3.6</v>
      </c>
      <c r="K1610" s="166">
        <v>1.5</v>
      </c>
      <c r="L1610" s="167" t="s">
        <v>1206</v>
      </c>
      <c r="M1610" s="168" t="s">
        <v>1204</v>
      </c>
      <c r="N1610" s="169">
        <v>0.04</v>
      </c>
      <c r="O1610" s="21">
        <f t="shared" si="914"/>
        <v>2.1</v>
      </c>
      <c r="P1610" s="21" t="str">
        <f t="shared" si="915"/>
        <v>N</v>
      </c>
      <c r="Q1610" s="22">
        <f t="shared" si="916"/>
        <v>16174.54</v>
      </c>
      <c r="R1610" s="8" t="str">
        <f t="shared" si="917"/>
        <v>N</v>
      </c>
      <c r="S1610" s="23">
        <f t="shared" si="918"/>
        <v>4.2</v>
      </c>
      <c r="T1610" s="24">
        <f t="shared" si="919"/>
        <v>20500</v>
      </c>
      <c r="U1610" s="24">
        <f t="shared" si="920"/>
        <v>100000</v>
      </c>
      <c r="V1610" s="24">
        <f t="shared" si="921"/>
        <v>257500</v>
      </c>
      <c r="W1610" s="24">
        <f t="shared" si="922"/>
        <v>8410.7608</v>
      </c>
      <c r="X1610" s="24">
        <f t="shared" si="923"/>
        <v>0</v>
      </c>
      <c r="Y1610" s="24">
        <f t="shared" si="924"/>
        <v>8410.7608</v>
      </c>
      <c r="Z1610" s="24">
        <f t="shared" si="925"/>
        <v>8410.7608</v>
      </c>
      <c r="AA1610" s="25" t="str">
        <f t="shared" si="926"/>
        <v>N</v>
      </c>
      <c r="AB1610" s="26">
        <f t="shared" si="927"/>
        <v>3.2</v>
      </c>
      <c r="AC1610" s="27">
        <f t="shared" si="928"/>
        <v>20500</v>
      </c>
      <c r="AD1610" s="28">
        <f t="shared" si="929"/>
        <v>100000</v>
      </c>
      <c r="AE1610" s="28">
        <f t="shared" si="930"/>
        <v>257500</v>
      </c>
      <c r="AF1610" s="28">
        <f t="shared" si="931"/>
        <v>8747.191232000001</v>
      </c>
      <c r="AG1610" s="28">
        <f t="shared" si="932"/>
        <v>0</v>
      </c>
      <c r="AH1610" s="28">
        <f t="shared" si="933"/>
        <v>8747.191232000001</v>
      </c>
      <c r="AI1610" s="28">
        <f t="shared" si="934"/>
        <v>8747.191232000001</v>
      </c>
      <c r="AJ1610" s="29" t="str">
        <f t="shared" si="935"/>
        <v>N</v>
      </c>
      <c r="AK1610" s="30">
        <f t="shared" si="900"/>
        <v>2.2000000000000002</v>
      </c>
      <c r="AL1610" s="31">
        <f t="shared" si="901"/>
        <v>20500</v>
      </c>
      <c r="AM1610" s="31">
        <f t="shared" si="902"/>
        <v>100000</v>
      </c>
      <c r="AN1610" s="31">
        <f t="shared" si="903"/>
        <v>257500</v>
      </c>
      <c r="AO1610" s="31">
        <f t="shared" si="904"/>
        <v>9097.078881280002</v>
      </c>
      <c r="AP1610" s="31">
        <f t="shared" si="905"/>
        <v>0</v>
      </c>
      <c r="AQ1610" s="31">
        <f t="shared" si="906"/>
        <v>9097.078881280002</v>
      </c>
      <c r="AR1610" s="31">
        <f t="shared" si="907"/>
        <v>9097.078881280002</v>
      </c>
      <c r="AS1610" s="32">
        <f t="shared" si="908"/>
        <v>1.2000000000000002</v>
      </c>
      <c r="AT1610" s="33">
        <f t="shared" si="909"/>
        <v>20500</v>
      </c>
      <c r="AU1610" s="33">
        <f t="shared" si="910"/>
        <v>100000</v>
      </c>
      <c r="AV1610" s="33">
        <v>258108</v>
      </c>
      <c r="AW1610" s="33">
        <f t="shared" si="911"/>
        <v>9460.9620365312021</v>
      </c>
      <c r="AX1610" s="33">
        <f t="shared" si="912"/>
        <v>9460.9620365312021</v>
      </c>
      <c r="AY1610" s="34">
        <f t="shared" si="913"/>
        <v>35715.992949811203</v>
      </c>
    </row>
    <row r="1611" spans="1:51" ht="15" customHeight="1" x14ac:dyDescent="0.3">
      <c r="A1611" s="166" t="s">
        <v>2816</v>
      </c>
      <c r="B1611" s="99">
        <v>14808.45</v>
      </c>
      <c r="C1611" s="99">
        <v>4061.45</v>
      </c>
      <c r="D1611" s="99">
        <v>77678.27</v>
      </c>
      <c r="E1611" s="99">
        <v>67505.11</v>
      </c>
      <c r="F1611" s="147">
        <v>72000</v>
      </c>
      <c r="G1611" s="146">
        <v>0</v>
      </c>
      <c r="H1611" s="182">
        <v>46204</v>
      </c>
      <c r="I1611" s="182">
        <v>46253</v>
      </c>
      <c r="J1611" s="166">
        <v>2</v>
      </c>
      <c r="K1611" s="166">
        <v>0.4</v>
      </c>
      <c r="L1611" s="167" t="s">
        <v>1207</v>
      </c>
      <c r="M1611" s="168" t="s">
        <v>1204</v>
      </c>
      <c r="N1611" s="169">
        <v>0.01</v>
      </c>
      <c r="O1611" s="21">
        <f t="shared" si="914"/>
        <v>1.6</v>
      </c>
      <c r="P1611" s="21" t="str">
        <f t="shared" si="915"/>
        <v>N</v>
      </c>
      <c r="Q1611" s="22">
        <f t="shared" si="916"/>
        <v>18869.900000000001</v>
      </c>
      <c r="R1611" s="8" t="str">
        <f t="shared" si="917"/>
        <v>N</v>
      </c>
      <c r="S1611" s="23">
        <f t="shared" si="918"/>
        <v>3.2</v>
      </c>
      <c r="T1611" s="24">
        <f t="shared" si="919"/>
        <v>50000</v>
      </c>
      <c r="U1611" s="24">
        <f t="shared" si="920"/>
        <v>200000</v>
      </c>
      <c r="V1611" s="24">
        <f t="shared" si="921"/>
        <v>257500</v>
      </c>
      <c r="W1611" s="24">
        <f t="shared" si="922"/>
        <v>9529.299500000001</v>
      </c>
      <c r="X1611" s="24">
        <f t="shared" si="923"/>
        <v>0</v>
      </c>
      <c r="Y1611" s="24">
        <f t="shared" si="924"/>
        <v>9529.299500000001</v>
      </c>
      <c r="Z1611" s="24">
        <f t="shared" si="925"/>
        <v>9529.299500000001</v>
      </c>
      <c r="AA1611" s="25" t="str">
        <f t="shared" si="926"/>
        <v>N</v>
      </c>
      <c r="AB1611" s="26">
        <f t="shared" si="927"/>
        <v>2.2000000000000002</v>
      </c>
      <c r="AC1611" s="27">
        <f t="shared" si="928"/>
        <v>50000</v>
      </c>
      <c r="AD1611" s="28">
        <f t="shared" si="929"/>
        <v>200000</v>
      </c>
      <c r="AE1611" s="28">
        <f t="shared" si="930"/>
        <v>257500</v>
      </c>
      <c r="AF1611" s="28">
        <f t="shared" si="931"/>
        <v>9624.5924950000008</v>
      </c>
      <c r="AG1611" s="28">
        <f t="shared" si="932"/>
        <v>0</v>
      </c>
      <c r="AH1611" s="28">
        <f t="shared" si="933"/>
        <v>9624.5924950000008</v>
      </c>
      <c r="AI1611" s="28">
        <f t="shared" si="934"/>
        <v>9624.5924950000008</v>
      </c>
      <c r="AJ1611" s="29" t="str">
        <f t="shared" si="935"/>
        <v>N</v>
      </c>
      <c r="AK1611" s="30">
        <f t="shared" si="900"/>
        <v>1.2000000000000002</v>
      </c>
      <c r="AL1611" s="31">
        <f t="shared" si="901"/>
        <v>50000</v>
      </c>
      <c r="AM1611" s="31">
        <f t="shared" si="902"/>
        <v>200000</v>
      </c>
      <c r="AN1611" s="31">
        <f t="shared" si="903"/>
        <v>257500</v>
      </c>
      <c r="AO1611" s="31">
        <f t="shared" si="904"/>
        <v>9720.8384199500015</v>
      </c>
      <c r="AP1611" s="31">
        <f t="shared" si="905"/>
        <v>0</v>
      </c>
      <c r="AQ1611" s="31">
        <f t="shared" si="906"/>
        <v>9720.8384199500015</v>
      </c>
      <c r="AR1611" s="31">
        <f t="shared" si="907"/>
        <v>9720.8384199500015</v>
      </c>
      <c r="AS1611" s="32">
        <f t="shared" si="908"/>
        <v>0.20000000000000018</v>
      </c>
      <c r="AT1611" s="33">
        <f t="shared" si="909"/>
        <v>50000</v>
      </c>
      <c r="AU1611" s="33">
        <f t="shared" si="910"/>
        <v>200000</v>
      </c>
      <c r="AV1611" s="33">
        <v>258109</v>
      </c>
      <c r="AW1611" s="33">
        <f t="shared" si="911"/>
        <v>9818.0468041495023</v>
      </c>
      <c r="AX1611" s="33">
        <f t="shared" si="912"/>
        <v>9818.0468041495023</v>
      </c>
      <c r="AY1611" s="34">
        <f t="shared" si="913"/>
        <v>38692.777219099509</v>
      </c>
    </row>
    <row r="1612" spans="1:51" ht="15" customHeight="1" x14ac:dyDescent="0.3">
      <c r="A1612" s="166" t="s">
        <v>2817</v>
      </c>
      <c r="B1612" s="99">
        <v>17759.68</v>
      </c>
      <c r="C1612" s="99">
        <v>27788.09</v>
      </c>
      <c r="D1612" s="99">
        <v>116307.51</v>
      </c>
      <c r="E1612" s="99">
        <v>102478.6</v>
      </c>
      <c r="F1612" s="147">
        <v>101000</v>
      </c>
      <c r="G1612" s="146">
        <v>12500</v>
      </c>
      <c r="H1612" s="182">
        <v>46302</v>
      </c>
      <c r="I1612" s="182">
        <v>46361</v>
      </c>
      <c r="J1612" s="166">
        <v>1.8</v>
      </c>
      <c r="K1612" s="166">
        <v>0.2</v>
      </c>
      <c r="L1612" s="167" t="s">
        <v>1207</v>
      </c>
      <c r="M1612" s="168" t="s">
        <v>1204</v>
      </c>
      <c r="N1612" s="169">
        <v>0.02</v>
      </c>
      <c r="O1612" s="21">
        <f t="shared" si="914"/>
        <v>1.6</v>
      </c>
      <c r="P1612" s="21" t="str">
        <f t="shared" si="915"/>
        <v>N</v>
      </c>
      <c r="Q1612" s="22">
        <f t="shared" si="916"/>
        <v>45547.770000000004</v>
      </c>
      <c r="R1612" s="8" t="str">
        <f t="shared" si="917"/>
        <v>N</v>
      </c>
      <c r="S1612" s="23">
        <f t="shared" si="918"/>
        <v>3.2</v>
      </c>
      <c r="T1612" s="24">
        <f t="shared" si="919"/>
        <v>50000</v>
      </c>
      <c r="U1612" s="24">
        <f t="shared" si="920"/>
        <v>200000</v>
      </c>
      <c r="V1612" s="24">
        <f t="shared" si="921"/>
        <v>257500</v>
      </c>
      <c r="W1612" s="24">
        <f t="shared" si="922"/>
        <v>23229.362700000001</v>
      </c>
      <c r="X1612" s="24">
        <f t="shared" si="923"/>
        <v>0</v>
      </c>
      <c r="Y1612" s="24">
        <f t="shared" si="924"/>
        <v>23229.362700000001</v>
      </c>
      <c r="Z1612" s="24">
        <f t="shared" si="925"/>
        <v>23229.362700000001</v>
      </c>
      <c r="AA1612" s="25" t="str">
        <f t="shared" si="926"/>
        <v>N</v>
      </c>
      <c r="AB1612" s="26">
        <f t="shared" si="927"/>
        <v>2.2000000000000002</v>
      </c>
      <c r="AC1612" s="27">
        <f t="shared" si="928"/>
        <v>50000</v>
      </c>
      <c r="AD1612" s="28">
        <f t="shared" si="929"/>
        <v>200000</v>
      </c>
      <c r="AE1612" s="28">
        <f t="shared" si="930"/>
        <v>257500</v>
      </c>
      <c r="AF1612" s="28">
        <f t="shared" si="931"/>
        <v>23693.949954000003</v>
      </c>
      <c r="AG1612" s="28">
        <f t="shared" si="932"/>
        <v>0</v>
      </c>
      <c r="AH1612" s="28">
        <f t="shared" si="933"/>
        <v>23693.949954000003</v>
      </c>
      <c r="AI1612" s="28">
        <f t="shared" si="934"/>
        <v>23693.949954000003</v>
      </c>
      <c r="AJ1612" s="29" t="str">
        <f t="shared" si="935"/>
        <v>N</v>
      </c>
      <c r="AK1612" s="30">
        <f t="shared" si="900"/>
        <v>1.2000000000000002</v>
      </c>
      <c r="AL1612" s="31">
        <f t="shared" si="901"/>
        <v>50000</v>
      </c>
      <c r="AM1612" s="31">
        <f t="shared" si="902"/>
        <v>200000</v>
      </c>
      <c r="AN1612" s="31">
        <f t="shared" si="903"/>
        <v>257500</v>
      </c>
      <c r="AO1612" s="31">
        <f t="shared" si="904"/>
        <v>24167.828953080003</v>
      </c>
      <c r="AP1612" s="31">
        <f t="shared" si="905"/>
        <v>0</v>
      </c>
      <c r="AQ1612" s="31">
        <f t="shared" si="906"/>
        <v>24167.828953080003</v>
      </c>
      <c r="AR1612" s="31">
        <f t="shared" si="907"/>
        <v>24167.828953080003</v>
      </c>
      <c r="AS1612" s="32">
        <f t="shared" si="908"/>
        <v>0.20000000000000018</v>
      </c>
      <c r="AT1612" s="33">
        <f t="shared" si="909"/>
        <v>50000</v>
      </c>
      <c r="AU1612" s="33">
        <f t="shared" si="910"/>
        <v>200000</v>
      </c>
      <c r="AV1612" s="33">
        <v>258110</v>
      </c>
      <c r="AW1612" s="33">
        <f t="shared" si="911"/>
        <v>6300.6741964600005</v>
      </c>
      <c r="AX1612" s="33">
        <f t="shared" si="912"/>
        <v>43001.696867823208</v>
      </c>
      <c r="AY1612" s="34">
        <f t="shared" si="913"/>
        <v>114092.83847490321</v>
      </c>
    </row>
    <row r="1613" spans="1:51" ht="15" customHeight="1" x14ac:dyDescent="0.3">
      <c r="A1613" s="166" t="s">
        <v>2818</v>
      </c>
      <c r="B1613" s="99">
        <v>16878.95</v>
      </c>
      <c r="C1613" s="99">
        <v>30436.98</v>
      </c>
      <c r="D1613" s="99">
        <v>70551.009999999995</v>
      </c>
      <c r="E1613" s="99">
        <v>68762.720000000001</v>
      </c>
      <c r="F1613" s="147">
        <v>120000</v>
      </c>
      <c r="G1613" s="146">
        <v>0</v>
      </c>
      <c r="H1613" s="182">
        <v>46568</v>
      </c>
      <c r="I1613" s="182">
        <v>46586</v>
      </c>
      <c r="J1613" s="166">
        <v>3.9</v>
      </c>
      <c r="K1613" s="166">
        <v>1.9</v>
      </c>
      <c r="L1613" s="167" t="s">
        <v>1206</v>
      </c>
      <c r="M1613" s="168" t="s">
        <v>1203</v>
      </c>
      <c r="N1613" s="169">
        <v>0</v>
      </c>
      <c r="O1613" s="21">
        <f t="shared" si="914"/>
        <v>2</v>
      </c>
      <c r="P1613" s="21" t="str">
        <f t="shared" si="915"/>
        <v>N</v>
      </c>
      <c r="Q1613" s="22">
        <f t="shared" si="916"/>
        <v>47315.93</v>
      </c>
      <c r="R1613" s="8" t="str">
        <f t="shared" si="917"/>
        <v>N</v>
      </c>
      <c r="S1613" s="23">
        <f t="shared" si="918"/>
        <v>2.6666666666666665</v>
      </c>
      <c r="T1613" s="24">
        <f t="shared" si="919"/>
        <v>20500</v>
      </c>
      <c r="U1613" s="24">
        <f t="shared" si="920"/>
        <v>100000</v>
      </c>
      <c r="V1613" s="24">
        <f t="shared" si="921"/>
        <v>257500</v>
      </c>
      <c r="W1613" s="24">
        <f t="shared" si="922"/>
        <v>15375</v>
      </c>
      <c r="X1613" s="24">
        <f t="shared" si="923"/>
        <v>0</v>
      </c>
      <c r="Y1613" s="24">
        <f t="shared" si="924"/>
        <v>15375</v>
      </c>
      <c r="Z1613" s="24">
        <f t="shared" si="925"/>
        <v>31940.93</v>
      </c>
      <c r="AA1613" s="25" t="str">
        <f t="shared" si="926"/>
        <v>N</v>
      </c>
      <c r="AB1613" s="26">
        <f t="shared" si="927"/>
        <v>1.6666666666666665</v>
      </c>
      <c r="AC1613" s="27">
        <f t="shared" si="928"/>
        <v>20500</v>
      </c>
      <c r="AD1613" s="28">
        <f t="shared" si="929"/>
        <v>100000</v>
      </c>
      <c r="AE1613" s="28">
        <f t="shared" si="930"/>
        <v>257500</v>
      </c>
      <c r="AF1613" s="28">
        <f t="shared" si="931"/>
        <v>10555.492500000004</v>
      </c>
      <c r="AG1613" s="28">
        <f t="shared" si="932"/>
        <v>0</v>
      </c>
      <c r="AH1613" s="28">
        <f t="shared" si="933"/>
        <v>10555.492500000004</v>
      </c>
      <c r="AI1613" s="28">
        <f t="shared" si="934"/>
        <v>36760.4375</v>
      </c>
      <c r="AJ1613" s="29" t="str">
        <f t="shared" si="935"/>
        <v>N</v>
      </c>
      <c r="AK1613" s="30">
        <f t="shared" si="900"/>
        <v>0.66666666666666652</v>
      </c>
      <c r="AL1613" s="31">
        <f t="shared" si="901"/>
        <v>20500</v>
      </c>
      <c r="AM1613" s="31">
        <f t="shared" si="902"/>
        <v>100000</v>
      </c>
      <c r="AN1613" s="31">
        <f t="shared" si="903"/>
        <v>257500</v>
      </c>
      <c r="AO1613" s="31">
        <f t="shared" si="904"/>
        <v>2867.9925000000039</v>
      </c>
      <c r="AP1613" s="31">
        <f t="shared" si="905"/>
        <v>0</v>
      </c>
      <c r="AQ1613" s="31">
        <f t="shared" si="906"/>
        <v>2867.9925000000039</v>
      </c>
      <c r="AR1613" s="31">
        <f t="shared" si="907"/>
        <v>44447.9375</v>
      </c>
      <c r="AS1613" s="32">
        <f t="shared" si="908"/>
        <v>0</v>
      </c>
      <c r="AT1613" s="33">
        <f t="shared" si="909"/>
        <v>20500</v>
      </c>
      <c r="AU1613" s="33">
        <f t="shared" si="910"/>
        <v>100000</v>
      </c>
      <c r="AV1613" s="33">
        <v>258111</v>
      </c>
      <c r="AW1613" s="33">
        <f t="shared" si="911"/>
        <v>0</v>
      </c>
      <c r="AX1613" s="33">
        <f t="shared" si="912"/>
        <v>0</v>
      </c>
      <c r="AY1613" s="34">
        <f t="shared" si="913"/>
        <v>113149.30499999999</v>
      </c>
    </row>
    <row r="1614" spans="1:51" ht="15" customHeight="1" x14ac:dyDescent="0.3">
      <c r="A1614" s="166" t="s">
        <v>2819</v>
      </c>
      <c r="B1614" s="99">
        <v>19768.189999999999</v>
      </c>
      <c r="C1614" s="99">
        <v>9535.93</v>
      </c>
      <c r="D1614" s="99">
        <v>60383.22</v>
      </c>
      <c r="E1614" s="99">
        <v>48415.69</v>
      </c>
      <c r="F1614" s="147">
        <v>300000</v>
      </c>
      <c r="G1614" s="146">
        <v>12500</v>
      </c>
      <c r="H1614" s="182">
        <v>46337</v>
      </c>
      <c r="I1614" s="182">
        <v>46350</v>
      </c>
      <c r="J1614" s="166">
        <v>3.8</v>
      </c>
      <c r="K1614" s="166">
        <v>2.1</v>
      </c>
      <c r="L1614" s="167" t="s">
        <v>1206</v>
      </c>
      <c r="M1614" s="168" t="s">
        <v>1204</v>
      </c>
      <c r="N1614" s="169">
        <v>0</v>
      </c>
      <c r="O1614" s="21">
        <f t="shared" si="914"/>
        <v>1.6999999999999997</v>
      </c>
      <c r="P1614" s="21" t="str">
        <f t="shared" si="915"/>
        <v>N</v>
      </c>
      <c r="Q1614" s="22">
        <f t="shared" si="916"/>
        <v>29304.12</v>
      </c>
      <c r="R1614" s="8" t="str">
        <f t="shared" si="917"/>
        <v>N</v>
      </c>
      <c r="S1614" s="23">
        <f t="shared" si="918"/>
        <v>3.3999999999999995</v>
      </c>
      <c r="T1614" s="24">
        <f t="shared" si="919"/>
        <v>20500</v>
      </c>
      <c r="U1614" s="24">
        <f t="shared" si="920"/>
        <v>100000</v>
      </c>
      <c r="V1614" s="24">
        <f t="shared" si="921"/>
        <v>257500</v>
      </c>
      <c r="W1614" s="24">
        <f t="shared" si="922"/>
        <v>0</v>
      </c>
      <c r="X1614" s="24">
        <f t="shared" si="923"/>
        <v>0</v>
      </c>
      <c r="Y1614" s="24">
        <f t="shared" si="924"/>
        <v>0</v>
      </c>
      <c r="Z1614" s="24">
        <f t="shared" si="925"/>
        <v>29304.12</v>
      </c>
      <c r="AA1614" s="25" t="str">
        <f t="shared" si="926"/>
        <v>N</v>
      </c>
      <c r="AB1614" s="26">
        <f t="shared" si="927"/>
        <v>2.3999999999999995</v>
      </c>
      <c r="AC1614" s="27">
        <f t="shared" si="928"/>
        <v>20500</v>
      </c>
      <c r="AD1614" s="28">
        <f t="shared" si="929"/>
        <v>100000</v>
      </c>
      <c r="AE1614" s="28">
        <f t="shared" si="930"/>
        <v>257500</v>
      </c>
      <c r="AF1614" s="28">
        <f t="shared" si="931"/>
        <v>0</v>
      </c>
      <c r="AG1614" s="28">
        <f t="shared" si="932"/>
        <v>0</v>
      </c>
      <c r="AH1614" s="28">
        <f t="shared" si="933"/>
        <v>0</v>
      </c>
      <c r="AI1614" s="28">
        <f t="shared" si="934"/>
        <v>29304.12</v>
      </c>
      <c r="AJ1614" s="29" t="str">
        <f t="shared" si="935"/>
        <v>N</v>
      </c>
      <c r="AK1614" s="30">
        <f t="shared" si="900"/>
        <v>1.3999999999999995</v>
      </c>
      <c r="AL1614" s="31">
        <f t="shared" si="901"/>
        <v>20500</v>
      </c>
      <c r="AM1614" s="31">
        <f t="shared" si="902"/>
        <v>100000</v>
      </c>
      <c r="AN1614" s="31">
        <f t="shared" si="903"/>
        <v>257500</v>
      </c>
      <c r="AO1614" s="31">
        <f t="shared" si="904"/>
        <v>0</v>
      </c>
      <c r="AP1614" s="31">
        <f t="shared" si="905"/>
        <v>0</v>
      </c>
      <c r="AQ1614" s="31">
        <f t="shared" si="906"/>
        <v>0</v>
      </c>
      <c r="AR1614" s="31">
        <f t="shared" si="907"/>
        <v>29304.12</v>
      </c>
      <c r="AS1614" s="32">
        <f t="shared" si="908"/>
        <v>0.39999999999999947</v>
      </c>
      <c r="AT1614" s="33">
        <f t="shared" si="909"/>
        <v>20500</v>
      </c>
      <c r="AU1614" s="33">
        <f t="shared" si="910"/>
        <v>100000</v>
      </c>
      <c r="AV1614" s="33">
        <v>258112</v>
      </c>
      <c r="AW1614" s="33">
        <f t="shared" si="911"/>
        <v>0</v>
      </c>
      <c r="AX1614" s="33">
        <f t="shared" si="912"/>
        <v>29304.12</v>
      </c>
      <c r="AY1614" s="34">
        <f t="shared" si="913"/>
        <v>117216.48</v>
      </c>
    </row>
    <row r="1615" spans="1:51" ht="15" customHeight="1" x14ac:dyDescent="0.3">
      <c r="A1615" s="166" t="s">
        <v>2820</v>
      </c>
      <c r="B1615" s="99">
        <v>17162.54</v>
      </c>
      <c r="C1615" s="99">
        <v>25475.09</v>
      </c>
      <c r="D1615" s="99">
        <v>75143.28</v>
      </c>
      <c r="E1615" s="99">
        <v>66522.990000000005</v>
      </c>
      <c r="F1615" s="147">
        <v>60000</v>
      </c>
      <c r="G1615" s="146">
        <v>0</v>
      </c>
      <c r="H1615" s="182">
        <v>46466</v>
      </c>
      <c r="I1615" s="182">
        <v>46535</v>
      </c>
      <c r="J1615" s="166">
        <v>2.9</v>
      </c>
      <c r="K1615" s="166">
        <v>2.6</v>
      </c>
      <c r="L1615" s="167" t="s">
        <v>1207</v>
      </c>
      <c r="M1615" s="168" t="s">
        <v>1205</v>
      </c>
      <c r="N1615" s="169">
        <v>0</v>
      </c>
      <c r="O1615" s="21">
        <f t="shared" si="914"/>
        <v>0.29999999999999982</v>
      </c>
      <c r="P1615" s="21" t="str">
        <f t="shared" si="915"/>
        <v>N</v>
      </c>
      <c r="Q1615" s="22">
        <f t="shared" si="916"/>
        <v>42637.630000000005</v>
      </c>
      <c r="R1615" s="8" t="str">
        <f t="shared" si="917"/>
        <v>N</v>
      </c>
      <c r="S1615" s="23">
        <f t="shared" si="918"/>
        <v>0.29999999999999982</v>
      </c>
      <c r="T1615" s="24">
        <f t="shared" si="919"/>
        <v>50000</v>
      </c>
      <c r="U1615" s="24">
        <f t="shared" si="920"/>
        <v>200000</v>
      </c>
      <c r="V1615" s="24">
        <f t="shared" si="921"/>
        <v>257500</v>
      </c>
      <c r="W1615" s="24">
        <f t="shared" si="922"/>
        <v>42637.630000000005</v>
      </c>
      <c r="X1615" s="24">
        <f t="shared" si="923"/>
        <v>0</v>
      </c>
      <c r="Y1615" s="24">
        <f t="shared" si="924"/>
        <v>42637.630000000005</v>
      </c>
      <c r="Z1615" s="24">
        <f t="shared" si="925"/>
        <v>0</v>
      </c>
      <c r="AA1615" s="25" t="str">
        <f t="shared" si="926"/>
        <v>N</v>
      </c>
      <c r="AB1615" s="26">
        <f t="shared" si="927"/>
        <v>0</v>
      </c>
      <c r="AC1615" s="27">
        <f t="shared" si="928"/>
        <v>50000</v>
      </c>
      <c r="AD1615" s="28">
        <f t="shared" si="929"/>
        <v>200000</v>
      </c>
      <c r="AE1615" s="28">
        <f t="shared" si="930"/>
        <v>257500</v>
      </c>
      <c r="AF1615" s="28">
        <f t="shared" si="931"/>
        <v>0</v>
      </c>
      <c r="AG1615" s="28">
        <f t="shared" si="932"/>
        <v>0</v>
      </c>
      <c r="AH1615" s="28">
        <f t="shared" si="933"/>
        <v>0</v>
      </c>
      <c r="AI1615" s="28">
        <f t="shared" si="934"/>
        <v>0</v>
      </c>
      <c r="AJ1615" s="29" t="str">
        <f t="shared" si="935"/>
        <v>N</v>
      </c>
      <c r="AK1615" s="30">
        <f t="shared" si="900"/>
        <v>0</v>
      </c>
      <c r="AL1615" s="31">
        <f t="shared" si="901"/>
        <v>50000</v>
      </c>
      <c r="AM1615" s="31">
        <f t="shared" si="902"/>
        <v>200000</v>
      </c>
      <c r="AN1615" s="31">
        <f t="shared" si="903"/>
        <v>257500</v>
      </c>
      <c r="AO1615" s="31">
        <f t="shared" si="904"/>
        <v>0</v>
      </c>
      <c r="AP1615" s="31">
        <f t="shared" si="905"/>
        <v>0</v>
      </c>
      <c r="AQ1615" s="31">
        <f t="shared" si="906"/>
        <v>0</v>
      </c>
      <c r="AR1615" s="31">
        <f t="shared" si="907"/>
        <v>0</v>
      </c>
      <c r="AS1615" s="32">
        <f t="shared" si="908"/>
        <v>0</v>
      </c>
      <c r="AT1615" s="33">
        <f t="shared" si="909"/>
        <v>50000</v>
      </c>
      <c r="AU1615" s="33">
        <f t="shared" si="910"/>
        <v>200000</v>
      </c>
      <c r="AV1615" s="33">
        <v>258113</v>
      </c>
      <c r="AW1615" s="33">
        <f t="shared" si="911"/>
        <v>0</v>
      </c>
      <c r="AX1615" s="33">
        <f t="shared" si="912"/>
        <v>0</v>
      </c>
      <c r="AY1615" s="34">
        <f t="shared" si="913"/>
        <v>0</v>
      </c>
    </row>
    <row r="1616" spans="1:51" ht="15" customHeight="1" x14ac:dyDescent="0.3">
      <c r="A1616" s="166" t="s">
        <v>2821</v>
      </c>
      <c r="B1616" s="99">
        <v>16579.509999999998</v>
      </c>
      <c r="C1616" s="99">
        <v>13318</v>
      </c>
      <c r="D1616" s="99">
        <v>99601.06</v>
      </c>
      <c r="E1616" s="99">
        <v>90809.06</v>
      </c>
      <c r="F1616" s="147">
        <v>80000</v>
      </c>
      <c r="G1616" s="148">
        <v>12500</v>
      </c>
      <c r="H1616" s="182">
        <v>46431</v>
      </c>
      <c r="I1616" s="182">
        <v>46490</v>
      </c>
      <c r="J1616" s="166">
        <v>4</v>
      </c>
      <c r="K1616" s="166">
        <v>0.7</v>
      </c>
      <c r="L1616" s="167" t="s">
        <v>1207</v>
      </c>
      <c r="M1616" s="168" t="s">
        <v>1204</v>
      </c>
      <c r="N1616" s="169">
        <v>0.01</v>
      </c>
      <c r="O1616" s="21">
        <f t="shared" si="914"/>
        <v>3.3</v>
      </c>
      <c r="P1616" s="21" t="str">
        <f t="shared" si="915"/>
        <v>N</v>
      </c>
      <c r="Q1616" s="22">
        <f t="shared" si="916"/>
        <v>29897.51</v>
      </c>
      <c r="R1616" s="8" t="str">
        <f t="shared" si="917"/>
        <v>N</v>
      </c>
      <c r="S1616" s="23">
        <f t="shared" si="918"/>
        <v>6.6</v>
      </c>
      <c r="T1616" s="24">
        <f t="shared" si="919"/>
        <v>50000</v>
      </c>
      <c r="U1616" s="24">
        <f t="shared" si="920"/>
        <v>200000</v>
      </c>
      <c r="V1616" s="24">
        <f t="shared" si="921"/>
        <v>257500</v>
      </c>
      <c r="W1616" s="24">
        <f t="shared" si="922"/>
        <v>15098.242549999999</v>
      </c>
      <c r="X1616" s="24">
        <f t="shared" si="923"/>
        <v>0</v>
      </c>
      <c r="Y1616" s="24">
        <f t="shared" si="924"/>
        <v>15098.242549999999</v>
      </c>
      <c r="Z1616" s="24">
        <f t="shared" si="925"/>
        <v>15098.242549999999</v>
      </c>
      <c r="AA1616" s="25" t="str">
        <f t="shared" si="926"/>
        <v>N</v>
      </c>
      <c r="AB1616" s="26">
        <f t="shared" si="927"/>
        <v>5.6</v>
      </c>
      <c r="AC1616" s="27">
        <f t="shared" si="928"/>
        <v>50000</v>
      </c>
      <c r="AD1616" s="28">
        <f t="shared" si="929"/>
        <v>200000</v>
      </c>
      <c r="AE1616" s="28">
        <f t="shared" si="930"/>
        <v>257500</v>
      </c>
      <c r="AF1616" s="28">
        <f t="shared" si="931"/>
        <v>15249.224975499999</v>
      </c>
      <c r="AG1616" s="28">
        <f t="shared" si="932"/>
        <v>0</v>
      </c>
      <c r="AH1616" s="28">
        <f t="shared" si="933"/>
        <v>15249.224975499999</v>
      </c>
      <c r="AI1616" s="28">
        <f t="shared" si="934"/>
        <v>15249.224975499999</v>
      </c>
      <c r="AJ1616" s="29" t="str">
        <f t="shared" si="935"/>
        <v>N</v>
      </c>
      <c r="AK1616" s="30">
        <f t="shared" si="900"/>
        <v>4.5999999999999996</v>
      </c>
      <c r="AL1616" s="31">
        <f t="shared" si="901"/>
        <v>50000</v>
      </c>
      <c r="AM1616" s="31">
        <f t="shared" si="902"/>
        <v>200000</v>
      </c>
      <c r="AN1616" s="31">
        <f t="shared" si="903"/>
        <v>257500</v>
      </c>
      <c r="AO1616" s="31">
        <f t="shared" si="904"/>
        <v>15401.717225254999</v>
      </c>
      <c r="AP1616" s="31">
        <f t="shared" si="905"/>
        <v>0</v>
      </c>
      <c r="AQ1616" s="31">
        <f t="shared" si="906"/>
        <v>15401.717225254999</v>
      </c>
      <c r="AR1616" s="31">
        <f t="shared" si="907"/>
        <v>15401.717225254999</v>
      </c>
      <c r="AS1616" s="32">
        <f t="shared" si="908"/>
        <v>3.5999999999999996</v>
      </c>
      <c r="AT1616" s="33">
        <f t="shared" si="909"/>
        <v>50000</v>
      </c>
      <c r="AU1616" s="33">
        <f t="shared" si="910"/>
        <v>200000</v>
      </c>
      <c r="AV1616" s="33">
        <v>258114</v>
      </c>
      <c r="AW1616" s="33">
        <f t="shared" si="911"/>
        <v>15555.734397507549</v>
      </c>
      <c r="AX1616" s="33">
        <f t="shared" si="912"/>
        <v>15555.734397507549</v>
      </c>
      <c r="AY1616" s="34">
        <f t="shared" si="913"/>
        <v>61304.919148262547</v>
      </c>
    </row>
    <row r="1617" spans="1:51" ht="15" customHeight="1" x14ac:dyDescent="0.3">
      <c r="A1617" s="166" t="s">
        <v>2822</v>
      </c>
      <c r="B1617" s="99">
        <v>13896.12</v>
      </c>
      <c r="C1617" s="99">
        <v>24855.63</v>
      </c>
      <c r="D1617" s="99">
        <v>104110.47</v>
      </c>
      <c r="E1617" s="99">
        <v>95214.48</v>
      </c>
      <c r="F1617" s="147">
        <v>46000</v>
      </c>
      <c r="G1617" s="148">
        <v>12500</v>
      </c>
      <c r="H1617" s="182">
        <v>46379</v>
      </c>
      <c r="I1617" s="182">
        <v>46405</v>
      </c>
      <c r="J1617" s="166">
        <v>4</v>
      </c>
      <c r="K1617" s="166">
        <v>1.8</v>
      </c>
      <c r="L1617" s="167" t="s">
        <v>1206</v>
      </c>
      <c r="M1617" s="168" t="s">
        <v>1203</v>
      </c>
      <c r="N1617" s="169">
        <v>0.03</v>
      </c>
      <c r="O1617" s="21">
        <f t="shared" si="914"/>
        <v>2.2000000000000002</v>
      </c>
      <c r="P1617" s="21" t="str">
        <f t="shared" si="915"/>
        <v>N</v>
      </c>
      <c r="Q1617" s="22">
        <f t="shared" si="916"/>
        <v>38751.75</v>
      </c>
      <c r="R1617" s="8" t="str">
        <f t="shared" si="917"/>
        <v>N</v>
      </c>
      <c r="S1617" s="23">
        <f t="shared" si="918"/>
        <v>2.9333333333333336</v>
      </c>
      <c r="T1617" s="24">
        <f t="shared" si="919"/>
        <v>20500</v>
      </c>
      <c r="U1617" s="24">
        <f t="shared" si="920"/>
        <v>100000</v>
      </c>
      <c r="V1617" s="24">
        <f t="shared" si="921"/>
        <v>257500</v>
      </c>
      <c r="W1617" s="24">
        <f t="shared" si="922"/>
        <v>0</v>
      </c>
      <c r="X1617" s="24">
        <f t="shared" si="923"/>
        <v>0</v>
      </c>
      <c r="Y1617" s="24">
        <f t="shared" si="924"/>
        <v>0</v>
      </c>
      <c r="Z1617" s="24">
        <f t="shared" si="925"/>
        <v>39914.302499999998</v>
      </c>
      <c r="AA1617" s="25" t="str">
        <f t="shared" si="926"/>
        <v>N</v>
      </c>
      <c r="AB1617" s="26">
        <f t="shared" si="927"/>
        <v>1.9333333333333336</v>
      </c>
      <c r="AC1617" s="27">
        <f t="shared" si="928"/>
        <v>20500</v>
      </c>
      <c r="AD1617" s="28">
        <f t="shared" si="929"/>
        <v>100000</v>
      </c>
      <c r="AE1617" s="28">
        <f t="shared" si="930"/>
        <v>257500</v>
      </c>
      <c r="AF1617" s="28">
        <f t="shared" si="931"/>
        <v>0</v>
      </c>
      <c r="AG1617" s="28">
        <f t="shared" si="932"/>
        <v>0</v>
      </c>
      <c r="AH1617" s="28">
        <f t="shared" si="933"/>
        <v>0</v>
      </c>
      <c r="AI1617" s="28">
        <f t="shared" si="934"/>
        <v>41111.731574999998</v>
      </c>
      <c r="AJ1617" s="29" t="str">
        <f t="shared" si="935"/>
        <v>N</v>
      </c>
      <c r="AK1617" s="30">
        <f t="shared" si="900"/>
        <v>0.93333333333333357</v>
      </c>
      <c r="AL1617" s="31">
        <f t="shared" si="901"/>
        <v>20500</v>
      </c>
      <c r="AM1617" s="31">
        <f t="shared" si="902"/>
        <v>100000</v>
      </c>
      <c r="AN1617" s="31">
        <f t="shared" si="903"/>
        <v>257500</v>
      </c>
      <c r="AO1617" s="31">
        <f t="shared" si="904"/>
        <v>0</v>
      </c>
      <c r="AP1617" s="31">
        <f t="shared" si="905"/>
        <v>0</v>
      </c>
      <c r="AQ1617" s="31">
        <f t="shared" si="906"/>
        <v>0</v>
      </c>
      <c r="AR1617" s="31">
        <f t="shared" si="907"/>
        <v>42345.083522249995</v>
      </c>
      <c r="AS1617" s="32">
        <f t="shared" si="908"/>
        <v>0</v>
      </c>
      <c r="AT1617" s="33">
        <f t="shared" si="909"/>
        <v>20500</v>
      </c>
      <c r="AU1617" s="33">
        <f t="shared" si="910"/>
        <v>100000</v>
      </c>
      <c r="AV1617" s="33">
        <v>258115</v>
      </c>
      <c r="AW1617" s="33">
        <f t="shared" si="911"/>
        <v>0</v>
      </c>
      <c r="AX1617" s="33">
        <f t="shared" si="912"/>
        <v>0</v>
      </c>
      <c r="AY1617" s="34">
        <f t="shared" si="913"/>
        <v>123371.11759725001</v>
      </c>
    </row>
    <row r="1618" spans="1:51" ht="15" customHeight="1" x14ac:dyDescent="0.3">
      <c r="A1618" s="166" t="s">
        <v>2823</v>
      </c>
      <c r="B1618" s="99">
        <v>9514.93</v>
      </c>
      <c r="C1618" s="99">
        <v>26036.080000000002</v>
      </c>
      <c r="D1618" s="99">
        <v>93112.82</v>
      </c>
      <c r="E1618" s="99">
        <v>88567.95</v>
      </c>
      <c r="F1618" s="147">
        <v>80000</v>
      </c>
      <c r="G1618" s="148">
        <v>0</v>
      </c>
      <c r="H1618" s="182">
        <v>46288</v>
      </c>
      <c r="I1618" s="182">
        <v>46328</v>
      </c>
      <c r="J1618" s="166">
        <v>3.8</v>
      </c>
      <c r="K1618" s="166">
        <v>1.6</v>
      </c>
      <c r="L1618" s="167" t="s">
        <v>1206</v>
      </c>
      <c r="M1618" s="168" t="s">
        <v>1205</v>
      </c>
      <c r="N1618" s="169">
        <v>2.7E-2</v>
      </c>
      <c r="O1618" s="21">
        <f t="shared" si="914"/>
        <v>2.1999999999999997</v>
      </c>
      <c r="P1618" s="21" t="str">
        <f t="shared" si="915"/>
        <v>N</v>
      </c>
      <c r="Q1618" s="22">
        <f t="shared" si="916"/>
        <v>35551.01</v>
      </c>
      <c r="R1618" s="8" t="str">
        <f t="shared" si="917"/>
        <v>N</v>
      </c>
      <c r="S1618" s="23">
        <f t="shared" si="918"/>
        <v>2.1999999999999997</v>
      </c>
      <c r="T1618" s="24">
        <f t="shared" si="919"/>
        <v>20500</v>
      </c>
      <c r="U1618" s="24">
        <f t="shared" si="920"/>
        <v>100000</v>
      </c>
      <c r="V1618" s="24">
        <f t="shared" si="921"/>
        <v>257500</v>
      </c>
      <c r="W1618" s="24">
        <f t="shared" si="922"/>
        <v>6887.179999999993</v>
      </c>
      <c r="X1618" s="24">
        <f t="shared" si="923"/>
        <v>0</v>
      </c>
      <c r="Y1618" s="24">
        <f t="shared" si="924"/>
        <v>6887.179999999993</v>
      </c>
      <c r="Z1618" s="24">
        <f t="shared" si="925"/>
        <v>29623.707270000006</v>
      </c>
      <c r="AA1618" s="25" t="str">
        <f t="shared" si="926"/>
        <v>N</v>
      </c>
      <c r="AB1618" s="26">
        <f t="shared" si="927"/>
        <v>1.1999999999999997</v>
      </c>
      <c r="AC1618" s="27">
        <f t="shared" si="928"/>
        <v>20500</v>
      </c>
      <c r="AD1618" s="28">
        <f t="shared" si="929"/>
        <v>100000</v>
      </c>
      <c r="AE1618" s="28">
        <f t="shared" si="930"/>
        <v>257500</v>
      </c>
      <c r="AF1618" s="28">
        <f t="shared" si="931"/>
        <v>0</v>
      </c>
      <c r="AG1618" s="28">
        <f t="shared" si="932"/>
        <v>0</v>
      </c>
      <c r="AH1618" s="28">
        <f t="shared" si="933"/>
        <v>0</v>
      </c>
      <c r="AI1618" s="28">
        <f t="shared" si="934"/>
        <v>37496.681226289998</v>
      </c>
      <c r="AJ1618" s="29" t="str">
        <f t="shared" si="935"/>
        <v>N</v>
      </c>
      <c r="AK1618" s="30">
        <f t="shared" si="900"/>
        <v>0.19999999999999973</v>
      </c>
      <c r="AL1618" s="31">
        <f t="shared" si="901"/>
        <v>20500</v>
      </c>
      <c r="AM1618" s="31">
        <f t="shared" si="902"/>
        <v>100000</v>
      </c>
      <c r="AN1618" s="31">
        <f t="shared" si="903"/>
        <v>257500</v>
      </c>
      <c r="AO1618" s="31">
        <f t="shared" si="904"/>
        <v>0</v>
      </c>
      <c r="AP1618" s="31">
        <f t="shared" si="905"/>
        <v>0</v>
      </c>
      <c r="AQ1618" s="31">
        <f t="shared" si="906"/>
        <v>0</v>
      </c>
      <c r="AR1618" s="31">
        <f t="shared" si="907"/>
        <v>38509.091619399827</v>
      </c>
      <c r="AS1618" s="32">
        <f t="shared" si="908"/>
        <v>0</v>
      </c>
      <c r="AT1618" s="33">
        <f t="shared" si="909"/>
        <v>20500</v>
      </c>
      <c r="AU1618" s="33">
        <f t="shared" si="910"/>
        <v>100000</v>
      </c>
      <c r="AV1618" s="33">
        <v>258116</v>
      </c>
      <c r="AW1618" s="33">
        <f t="shared" si="911"/>
        <v>0</v>
      </c>
      <c r="AX1618" s="33">
        <f t="shared" si="912"/>
        <v>0</v>
      </c>
      <c r="AY1618" s="34">
        <f t="shared" si="913"/>
        <v>105629.48011568983</v>
      </c>
    </row>
    <row r="1619" spans="1:51" ht="15" customHeight="1" x14ac:dyDescent="0.3">
      <c r="A1619" s="166" t="s">
        <v>2824</v>
      </c>
      <c r="B1619" s="99">
        <v>6089.23</v>
      </c>
      <c r="C1619" s="99">
        <v>21577.13</v>
      </c>
      <c r="D1619" s="99">
        <v>38111.69</v>
      </c>
      <c r="E1619" s="99">
        <v>24946.6</v>
      </c>
      <c r="F1619" s="147">
        <v>150000</v>
      </c>
      <c r="G1619" s="148">
        <v>12500</v>
      </c>
      <c r="H1619" s="182">
        <v>46215</v>
      </c>
      <c r="I1619" s="182">
        <v>46268</v>
      </c>
      <c r="J1619" s="166">
        <v>3.2</v>
      </c>
      <c r="K1619" s="166">
        <v>2.6</v>
      </c>
      <c r="L1619" s="167" t="s">
        <v>1206</v>
      </c>
      <c r="M1619" s="168" t="s">
        <v>1204</v>
      </c>
      <c r="N1619" s="169">
        <v>0.06</v>
      </c>
      <c r="O1619" s="21">
        <f t="shared" si="914"/>
        <v>0.60000000000000009</v>
      </c>
      <c r="P1619" s="21" t="str">
        <f t="shared" si="915"/>
        <v>N</v>
      </c>
      <c r="Q1619" s="22">
        <f t="shared" si="916"/>
        <v>27666.36</v>
      </c>
      <c r="R1619" s="8" t="str">
        <f t="shared" si="917"/>
        <v>N</v>
      </c>
      <c r="S1619" s="23">
        <f t="shared" si="918"/>
        <v>1.2000000000000002</v>
      </c>
      <c r="T1619" s="24">
        <f t="shared" si="919"/>
        <v>20500</v>
      </c>
      <c r="U1619" s="24">
        <f t="shared" si="920"/>
        <v>100000</v>
      </c>
      <c r="V1619" s="24">
        <f t="shared" si="921"/>
        <v>257500</v>
      </c>
      <c r="W1619" s="24">
        <f t="shared" si="922"/>
        <v>10250</v>
      </c>
      <c r="X1619" s="24">
        <f t="shared" si="923"/>
        <v>0</v>
      </c>
      <c r="Y1619" s="24">
        <f t="shared" si="924"/>
        <v>10250</v>
      </c>
      <c r="Z1619" s="24">
        <f t="shared" si="925"/>
        <v>19076.341600000003</v>
      </c>
      <c r="AA1619" s="25" t="str">
        <f t="shared" si="926"/>
        <v>N</v>
      </c>
      <c r="AB1619" s="26">
        <f t="shared" si="927"/>
        <v>0.20000000000000018</v>
      </c>
      <c r="AC1619" s="27">
        <f t="shared" si="928"/>
        <v>20500</v>
      </c>
      <c r="AD1619" s="28">
        <f t="shared" si="929"/>
        <v>100000</v>
      </c>
      <c r="AE1619" s="28">
        <f t="shared" si="930"/>
        <v>257500</v>
      </c>
      <c r="AF1619" s="28">
        <f t="shared" si="931"/>
        <v>10250</v>
      </c>
      <c r="AG1619" s="28">
        <f t="shared" si="932"/>
        <v>0</v>
      </c>
      <c r="AH1619" s="28">
        <f t="shared" si="933"/>
        <v>10250</v>
      </c>
      <c r="AI1619" s="28">
        <f t="shared" si="934"/>
        <v>20835.922096000006</v>
      </c>
      <c r="AJ1619" s="29" t="str">
        <f t="shared" si="935"/>
        <v>N</v>
      </c>
      <c r="AK1619" s="30">
        <f t="shared" si="900"/>
        <v>0</v>
      </c>
      <c r="AL1619" s="31">
        <f t="shared" si="901"/>
        <v>20500</v>
      </c>
      <c r="AM1619" s="31">
        <f t="shared" si="902"/>
        <v>100000</v>
      </c>
      <c r="AN1619" s="31">
        <f t="shared" si="903"/>
        <v>257500</v>
      </c>
      <c r="AO1619" s="31">
        <f t="shared" si="904"/>
        <v>0</v>
      </c>
      <c r="AP1619" s="31">
        <f t="shared" si="905"/>
        <v>0</v>
      </c>
      <c r="AQ1619" s="31">
        <f t="shared" si="906"/>
        <v>0</v>
      </c>
      <c r="AR1619" s="31">
        <f t="shared" si="907"/>
        <v>0</v>
      </c>
      <c r="AS1619" s="32">
        <f t="shared" si="908"/>
        <v>0</v>
      </c>
      <c r="AT1619" s="33">
        <f t="shared" si="909"/>
        <v>20500</v>
      </c>
      <c r="AU1619" s="33">
        <f t="shared" si="910"/>
        <v>100000</v>
      </c>
      <c r="AV1619" s="33">
        <v>258117</v>
      </c>
      <c r="AW1619" s="33">
        <f t="shared" si="911"/>
        <v>0</v>
      </c>
      <c r="AX1619" s="33">
        <f t="shared" si="912"/>
        <v>0</v>
      </c>
      <c r="AY1619" s="34">
        <f t="shared" si="913"/>
        <v>39912.263696000009</v>
      </c>
    </row>
    <row r="1620" spans="1:51" ht="15" customHeight="1" x14ac:dyDescent="0.3">
      <c r="A1620" s="166" t="s">
        <v>2825</v>
      </c>
      <c r="B1620" s="99">
        <v>11432.64</v>
      </c>
      <c r="C1620" s="99">
        <v>34818.269999999997</v>
      </c>
      <c r="D1620" s="99">
        <v>59918.78</v>
      </c>
      <c r="E1620" s="99">
        <v>49426.26</v>
      </c>
      <c r="F1620" s="147">
        <v>80000</v>
      </c>
      <c r="G1620" s="148">
        <v>0</v>
      </c>
      <c r="H1620" s="182">
        <v>46481</v>
      </c>
      <c r="I1620" s="182">
        <v>46501</v>
      </c>
      <c r="J1620" s="166">
        <v>3.3</v>
      </c>
      <c r="K1620" s="166">
        <v>2.2999999999999998</v>
      </c>
      <c r="L1620" s="167" t="s">
        <v>1206</v>
      </c>
      <c r="M1620" s="168" t="s">
        <v>1205</v>
      </c>
      <c r="N1620" s="169">
        <v>0.01</v>
      </c>
      <c r="O1620" s="21">
        <f t="shared" si="914"/>
        <v>1</v>
      </c>
      <c r="P1620" s="21" t="str">
        <f t="shared" si="915"/>
        <v>N</v>
      </c>
      <c r="Q1620" s="22">
        <f t="shared" si="916"/>
        <v>46250.909999999996</v>
      </c>
      <c r="R1620" s="8" t="str">
        <f t="shared" si="917"/>
        <v>N</v>
      </c>
      <c r="S1620" s="23">
        <f t="shared" si="918"/>
        <v>1</v>
      </c>
      <c r="T1620" s="24">
        <f t="shared" si="919"/>
        <v>20500</v>
      </c>
      <c r="U1620" s="24">
        <f t="shared" si="920"/>
        <v>100000</v>
      </c>
      <c r="V1620" s="24">
        <f t="shared" si="921"/>
        <v>257500</v>
      </c>
      <c r="W1620" s="24">
        <f t="shared" si="922"/>
        <v>20500</v>
      </c>
      <c r="X1620" s="24">
        <f t="shared" si="923"/>
        <v>0</v>
      </c>
      <c r="Y1620" s="24">
        <f t="shared" si="924"/>
        <v>20500</v>
      </c>
      <c r="Z1620" s="24">
        <f t="shared" si="925"/>
        <v>26213.419099999999</v>
      </c>
      <c r="AA1620" s="25" t="str">
        <f t="shared" si="926"/>
        <v>N</v>
      </c>
      <c r="AB1620" s="26">
        <f t="shared" si="927"/>
        <v>0</v>
      </c>
      <c r="AC1620" s="27">
        <f t="shared" si="928"/>
        <v>20500</v>
      </c>
      <c r="AD1620" s="28">
        <f t="shared" si="929"/>
        <v>100000</v>
      </c>
      <c r="AE1620" s="28">
        <f t="shared" si="930"/>
        <v>257500</v>
      </c>
      <c r="AF1620" s="28">
        <f t="shared" si="931"/>
        <v>0</v>
      </c>
      <c r="AG1620" s="28">
        <f t="shared" si="932"/>
        <v>0</v>
      </c>
      <c r="AH1620" s="28">
        <f t="shared" si="933"/>
        <v>0</v>
      </c>
      <c r="AI1620" s="28">
        <f t="shared" si="934"/>
        <v>0</v>
      </c>
      <c r="AJ1620" s="29" t="str">
        <f t="shared" si="935"/>
        <v>N</v>
      </c>
      <c r="AK1620" s="30">
        <f t="shared" si="900"/>
        <v>0</v>
      </c>
      <c r="AL1620" s="31">
        <f t="shared" si="901"/>
        <v>20500</v>
      </c>
      <c r="AM1620" s="31">
        <f t="shared" si="902"/>
        <v>100000</v>
      </c>
      <c r="AN1620" s="31">
        <f t="shared" si="903"/>
        <v>257500</v>
      </c>
      <c r="AO1620" s="31">
        <f t="shared" si="904"/>
        <v>0</v>
      </c>
      <c r="AP1620" s="31">
        <f t="shared" si="905"/>
        <v>0</v>
      </c>
      <c r="AQ1620" s="31">
        <f t="shared" si="906"/>
        <v>0</v>
      </c>
      <c r="AR1620" s="31">
        <f t="shared" si="907"/>
        <v>0</v>
      </c>
      <c r="AS1620" s="32">
        <f t="shared" si="908"/>
        <v>0</v>
      </c>
      <c r="AT1620" s="33">
        <f t="shared" si="909"/>
        <v>20500</v>
      </c>
      <c r="AU1620" s="33">
        <f t="shared" si="910"/>
        <v>100000</v>
      </c>
      <c r="AV1620" s="33">
        <v>258118</v>
      </c>
      <c r="AW1620" s="33">
        <f t="shared" si="911"/>
        <v>0</v>
      </c>
      <c r="AX1620" s="33">
        <f t="shared" si="912"/>
        <v>0</v>
      </c>
      <c r="AY1620" s="34">
        <f t="shared" si="913"/>
        <v>26213.419099999999</v>
      </c>
    </row>
    <row r="1621" spans="1:51" ht="15" customHeight="1" x14ac:dyDescent="0.3">
      <c r="A1621" s="166" t="s">
        <v>2826</v>
      </c>
      <c r="B1621" s="99">
        <v>12852.19</v>
      </c>
      <c r="C1621" s="99">
        <v>592.28</v>
      </c>
      <c r="D1621" s="99">
        <v>58691.83</v>
      </c>
      <c r="E1621" s="99">
        <v>49799.78</v>
      </c>
      <c r="F1621" s="145">
        <v>35000</v>
      </c>
      <c r="G1621" s="148">
        <v>0</v>
      </c>
      <c r="H1621" s="182">
        <v>46378</v>
      </c>
      <c r="I1621" s="182">
        <v>46405</v>
      </c>
      <c r="J1621" s="166">
        <v>1.7</v>
      </c>
      <c r="K1621" s="166">
        <v>1.3</v>
      </c>
      <c r="L1621" s="167" t="s">
        <v>1206</v>
      </c>
      <c r="M1621" s="168" t="s">
        <v>1205</v>
      </c>
      <c r="N1621" s="169">
        <v>0.02</v>
      </c>
      <c r="O1621" s="21">
        <f t="shared" si="914"/>
        <v>0.39999999999999991</v>
      </c>
      <c r="P1621" s="21" t="str">
        <f t="shared" si="915"/>
        <v>N</v>
      </c>
      <c r="Q1621" s="22">
        <f t="shared" si="916"/>
        <v>13444.470000000001</v>
      </c>
      <c r="R1621" s="8" t="str">
        <f t="shared" si="917"/>
        <v>N</v>
      </c>
      <c r="S1621" s="23">
        <f t="shared" si="918"/>
        <v>0.39999999999999991</v>
      </c>
      <c r="T1621" s="24">
        <f t="shared" si="919"/>
        <v>20500</v>
      </c>
      <c r="U1621" s="24">
        <f t="shared" si="920"/>
        <v>100000</v>
      </c>
      <c r="V1621" s="24">
        <f t="shared" si="921"/>
        <v>257500</v>
      </c>
      <c r="W1621" s="24">
        <f t="shared" si="922"/>
        <v>13713.359400000001</v>
      </c>
      <c r="X1621" s="24">
        <f t="shared" si="923"/>
        <v>0</v>
      </c>
      <c r="Y1621" s="24">
        <f t="shared" si="924"/>
        <v>13713.359400000001</v>
      </c>
      <c r="Z1621" s="24">
        <f t="shared" si="925"/>
        <v>0</v>
      </c>
      <c r="AA1621" s="25" t="str">
        <f t="shared" si="926"/>
        <v>N</v>
      </c>
      <c r="AB1621" s="26">
        <f t="shared" si="927"/>
        <v>0</v>
      </c>
      <c r="AC1621" s="27">
        <f t="shared" si="928"/>
        <v>20500</v>
      </c>
      <c r="AD1621" s="28">
        <f t="shared" si="929"/>
        <v>100000</v>
      </c>
      <c r="AE1621" s="28">
        <f t="shared" si="930"/>
        <v>257500</v>
      </c>
      <c r="AF1621" s="28">
        <f t="shared" si="931"/>
        <v>0</v>
      </c>
      <c r="AG1621" s="28">
        <f t="shared" si="932"/>
        <v>0</v>
      </c>
      <c r="AH1621" s="28">
        <f t="shared" si="933"/>
        <v>0</v>
      </c>
      <c r="AI1621" s="28">
        <f t="shared" si="934"/>
        <v>0</v>
      </c>
      <c r="AJ1621" s="29" t="str">
        <f t="shared" si="935"/>
        <v>N</v>
      </c>
      <c r="AK1621" s="30">
        <f t="shared" si="900"/>
        <v>0</v>
      </c>
      <c r="AL1621" s="31">
        <f t="shared" si="901"/>
        <v>20500</v>
      </c>
      <c r="AM1621" s="31">
        <f t="shared" si="902"/>
        <v>100000</v>
      </c>
      <c r="AN1621" s="31">
        <f t="shared" si="903"/>
        <v>257500</v>
      </c>
      <c r="AO1621" s="31">
        <f t="shared" si="904"/>
        <v>0</v>
      </c>
      <c r="AP1621" s="31">
        <f t="shared" si="905"/>
        <v>0</v>
      </c>
      <c r="AQ1621" s="31">
        <f t="shared" si="906"/>
        <v>0</v>
      </c>
      <c r="AR1621" s="31">
        <f t="shared" si="907"/>
        <v>0</v>
      </c>
      <c r="AS1621" s="32">
        <f t="shared" si="908"/>
        <v>0</v>
      </c>
      <c r="AT1621" s="33">
        <f t="shared" si="909"/>
        <v>20500</v>
      </c>
      <c r="AU1621" s="33">
        <f t="shared" si="910"/>
        <v>100000</v>
      </c>
      <c r="AV1621" s="33">
        <v>258119</v>
      </c>
      <c r="AW1621" s="33">
        <f t="shared" si="911"/>
        <v>0</v>
      </c>
      <c r="AX1621" s="33">
        <f t="shared" si="912"/>
        <v>0</v>
      </c>
      <c r="AY1621" s="34">
        <f t="shared" si="913"/>
        <v>0</v>
      </c>
    </row>
    <row r="1622" spans="1:51" ht="15" customHeight="1" x14ac:dyDescent="0.3">
      <c r="A1622" s="166" t="s">
        <v>2827</v>
      </c>
      <c r="B1622" s="99">
        <v>13796.61</v>
      </c>
      <c r="C1622" s="99">
        <v>20979.9</v>
      </c>
      <c r="D1622" s="99">
        <v>86811.76</v>
      </c>
      <c r="E1622" s="99">
        <v>83962.95</v>
      </c>
      <c r="F1622" s="145">
        <v>88000</v>
      </c>
      <c r="G1622" s="148">
        <v>0</v>
      </c>
      <c r="H1622" s="182">
        <v>46414</v>
      </c>
      <c r="I1622" s="182">
        <v>46501</v>
      </c>
      <c r="J1622" s="166">
        <v>2.5</v>
      </c>
      <c r="K1622" s="166">
        <v>0.3</v>
      </c>
      <c r="L1622" s="167" t="s">
        <v>1206</v>
      </c>
      <c r="M1622" s="168" t="s">
        <v>1205</v>
      </c>
      <c r="N1622" s="169">
        <v>0.02</v>
      </c>
      <c r="O1622" s="21">
        <f t="shared" si="914"/>
        <v>2.2000000000000002</v>
      </c>
      <c r="P1622" s="21" t="str">
        <f t="shared" si="915"/>
        <v>N</v>
      </c>
      <c r="Q1622" s="22">
        <f t="shared" si="916"/>
        <v>34776.51</v>
      </c>
      <c r="R1622" s="8" t="str">
        <f t="shared" si="917"/>
        <v>N</v>
      </c>
      <c r="S1622" s="23">
        <f t="shared" si="918"/>
        <v>2.2000000000000002</v>
      </c>
      <c r="T1622" s="24">
        <f t="shared" si="919"/>
        <v>20500</v>
      </c>
      <c r="U1622" s="24">
        <f t="shared" si="920"/>
        <v>100000</v>
      </c>
      <c r="V1622" s="24">
        <f t="shared" si="921"/>
        <v>257500</v>
      </c>
      <c r="W1622" s="24">
        <f t="shared" si="922"/>
        <v>13188.240000000005</v>
      </c>
      <c r="X1622" s="24">
        <f t="shared" si="923"/>
        <v>0</v>
      </c>
      <c r="Y1622" s="24">
        <f t="shared" si="924"/>
        <v>13188.240000000005</v>
      </c>
      <c r="Z1622" s="24">
        <f t="shared" si="925"/>
        <v>22283.800199999998</v>
      </c>
      <c r="AA1622" s="25" t="str">
        <f t="shared" si="926"/>
        <v>N</v>
      </c>
      <c r="AB1622" s="26">
        <f t="shared" si="927"/>
        <v>1.2000000000000002</v>
      </c>
      <c r="AC1622" s="27">
        <f t="shared" si="928"/>
        <v>20500</v>
      </c>
      <c r="AD1622" s="28">
        <f t="shared" si="929"/>
        <v>100000</v>
      </c>
      <c r="AE1622" s="28">
        <f t="shared" si="930"/>
        <v>257500</v>
      </c>
      <c r="AF1622" s="28">
        <f t="shared" si="931"/>
        <v>0</v>
      </c>
      <c r="AG1622" s="28">
        <f t="shared" si="932"/>
        <v>0</v>
      </c>
      <c r="AH1622" s="28">
        <f t="shared" si="933"/>
        <v>0</v>
      </c>
      <c r="AI1622" s="28">
        <f t="shared" si="934"/>
        <v>36181.481004000001</v>
      </c>
      <c r="AJ1622" s="29" t="str">
        <f t="shared" si="935"/>
        <v>N</v>
      </c>
      <c r="AK1622" s="30">
        <f t="shared" si="900"/>
        <v>0.20000000000000018</v>
      </c>
      <c r="AL1622" s="31">
        <f t="shared" si="901"/>
        <v>20500</v>
      </c>
      <c r="AM1622" s="31">
        <f t="shared" si="902"/>
        <v>100000</v>
      </c>
      <c r="AN1622" s="31">
        <f t="shared" si="903"/>
        <v>257500</v>
      </c>
      <c r="AO1622" s="31">
        <f t="shared" si="904"/>
        <v>0</v>
      </c>
      <c r="AP1622" s="31">
        <f t="shared" si="905"/>
        <v>0</v>
      </c>
      <c r="AQ1622" s="31">
        <f t="shared" si="906"/>
        <v>0</v>
      </c>
      <c r="AR1622" s="31">
        <f t="shared" si="907"/>
        <v>36905.11062408</v>
      </c>
      <c r="AS1622" s="32">
        <f t="shared" si="908"/>
        <v>0</v>
      </c>
      <c r="AT1622" s="33">
        <f t="shared" si="909"/>
        <v>20500</v>
      </c>
      <c r="AU1622" s="33">
        <f t="shared" si="910"/>
        <v>100000</v>
      </c>
      <c r="AV1622" s="33">
        <v>258120</v>
      </c>
      <c r="AW1622" s="33">
        <f t="shared" si="911"/>
        <v>0</v>
      </c>
      <c r="AX1622" s="33">
        <f t="shared" si="912"/>
        <v>0</v>
      </c>
      <c r="AY1622" s="34">
        <f t="shared" si="913"/>
        <v>95370.391828079999</v>
      </c>
    </row>
    <row r="1623" spans="1:51" ht="15" customHeight="1" x14ac:dyDescent="0.3">
      <c r="A1623" s="166" t="s">
        <v>2828</v>
      </c>
      <c r="B1623" s="99">
        <v>12252.63</v>
      </c>
      <c r="C1623" s="99">
        <v>7835.32</v>
      </c>
      <c r="D1623" s="99">
        <v>75209.100000000006</v>
      </c>
      <c r="E1623" s="99">
        <v>75161.5</v>
      </c>
      <c r="F1623" s="145">
        <v>72000</v>
      </c>
      <c r="G1623" s="148">
        <v>0</v>
      </c>
      <c r="H1623" s="182">
        <v>46309</v>
      </c>
      <c r="I1623" s="182">
        <v>46323</v>
      </c>
      <c r="J1623" s="166">
        <v>2.7</v>
      </c>
      <c r="K1623" s="166">
        <v>1.2</v>
      </c>
      <c r="L1623" s="167" t="s">
        <v>1206</v>
      </c>
      <c r="M1623" s="168" t="s">
        <v>1203</v>
      </c>
      <c r="N1623" s="169">
        <v>0.02</v>
      </c>
      <c r="O1623" s="21">
        <f t="shared" si="914"/>
        <v>1.5000000000000002</v>
      </c>
      <c r="P1623" s="21" t="str">
        <f t="shared" si="915"/>
        <v>N</v>
      </c>
      <c r="Q1623" s="22">
        <f t="shared" si="916"/>
        <v>20087.949999999997</v>
      </c>
      <c r="R1623" s="8" t="str">
        <f t="shared" si="917"/>
        <v>N</v>
      </c>
      <c r="S1623" s="23">
        <f t="shared" si="918"/>
        <v>2.0000000000000004</v>
      </c>
      <c r="T1623" s="24">
        <f t="shared" si="919"/>
        <v>20500</v>
      </c>
      <c r="U1623" s="24">
        <f t="shared" si="920"/>
        <v>100000</v>
      </c>
      <c r="V1623" s="24">
        <f t="shared" si="921"/>
        <v>257500</v>
      </c>
      <c r="W1623" s="24">
        <f t="shared" si="922"/>
        <v>15367.281749999998</v>
      </c>
      <c r="X1623" s="24">
        <f t="shared" si="923"/>
        <v>0</v>
      </c>
      <c r="Y1623" s="24">
        <f t="shared" si="924"/>
        <v>15367.281749999998</v>
      </c>
      <c r="Z1623" s="24">
        <f t="shared" si="925"/>
        <v>5122.4272500000006</v>
      </c>
      <c r="AA1623" s="25" t="str">
        <f t="shared" si="926"/>
        <v>N</v>
      </c>
      <c r="AB1623" s="26">
        <f t="shared" si="927"/>
        <v>1.0000000000000004</v>
      </c>
      <c r="AC1623" s="27">
        <f t="shared" si="928"/>
        <v>20500</v>
      </c>
      <c r="AD1623" s="28">
        <f t="shared" si="929"/>
        <v>100000</v>
      </c>
      <c r="AE1623" s="28">
        <f t="shared" si="930"/>
        <v>257500</v>
      </c>
      <c r="AF1623" s="28">
        <f t="shared" si="931"/>
        <v>7067.7136874999969</v>
      </c>
      <c r="AG1623" s="28">
        <f t="shared" si="932"/>
        <v>0</v>
      </c>
      <c r="AH1623" s="28">
        <f t="shared" si="933"/>
        <v>7067.7136874999969</v>
      </c>
      <c r="AI1623" s="28">
        <f t="shared" si="934"/>
        <v>13831.789492500004</v>
      </c>
      <c r="AJ1623" s="29" t="str">
        <f t="shared" si="935"/>
        <v>N</v>
      </c>
      <c r="AK1623" s="30">
        <f t="shared" si="900"/>
        <v>4.4408920985006262E-16</v>
      </c>
      <c r="AL1623" s="31">
        <f t="shared" si="901"/>
        <v>20500</v>
      </c>
      <c r="AM1623" s="31">
        <f t="shared" si="902"/>
        <v>100000</v>
      </c>
      <c r="AN1623" s="31">
        <f t="shared" si="903"/>
        <v>257500</v>
      </c>
      <c r="AO1623" s="31">
        <f t="shared" si="904"/>
        <v>7067.7136874999969</v>
      </c>
      <c r="AP1623" s="31">
        <f t="shared" si="905"/>
        <v>0</v>
      </c>
      <c r="AQ1623" s="31">
        <f t="shared" si="906"/>
        <v>7067.7136874999969</v>
      </c>
      <c r="AR1623" s="31">
        <f t="shared" si="907"/>
        <v>14249.779556100006</v>
      </c>
      <c r="AS1623" s="32">
        <f t="shared" si="908"/>
        <v>0</v>
      </c>
      <c r="AT1623" s="33">
        <f t="shared" si="909"/>
        <v>20500</v>
      </c>
      <c r="AU1623" s="33">
        <f t="shared" si="910"/>
        <v>100000</v>
      </c>
      <c r="AV1623" s="33">
        <v>258121</v>
      </c>
      <c r="AW1623" s="33">
        <f t="shared" si="911"/>
        <v>0</v>
      </c>
      <c r="AX1623" s="33">
        <f t="shared" si="912"/>
        <v>0</v>
      </c>
      <c r="AY1623" s="34">
        <f t="shared" si="913"/>
        <v>33203.99629860001</v>
      </c>
    </row>
    <row r="1624" spans="1:51" ht="15" customHeight="1" x14ac:dyDescent="0.3">
      <c r="A1624" s="166" t="s">
        <v>2829</v>
      </c>
      <c r="B1624" s="99">
        <v>15953.69</v>
      </c>
      <c r="C1624" s="99">
        <v>6349.18</v>
      </c>
      <c r="D1624" s="99">
        <v>77481.789999999994</v>
      </c>
      <c r="E1624" s="99">
        <v>76330.789999999994</v>
      </c>
      <c r="F1624" s="145">
        <v>66000</v>
      </c>
      <c r="G1624" s="148">
        <v>12500</v>
      </c>
      <c r="H1624" s="182">
        <v>46457</v>
      </c>
      <c r="I1624" s="182">
        <v>46500</v>
      </c>
      <c r="J1624" s="166">
        <v>3.7</v>
      </c>
      <c r="K1624" s="166">
        <v>0.8</v>
      </c>
      <c r="L1624" s="167" t="s">
        <v>1206</v>
      </c>
      <c r="M1624" s="168" t="s">
        <v>1204</v>
      </c>
      <c r="N1624" s="169">
        <v>0.04</v>
      </c>
      <c r="O1624" s="21">
        <f t="shared" si="914"/>
        <v>2.9000000000000004</v>
      </c>
      <c r="P1624" s="21" t="str">
        <f t="shared" si="915"/>
        <v>N</v>
      </c>
      <c r="Q1624" s="22">
        <f t="shared" si="916"/>
        <v>22302.870000000003</v>
      </c>
      <c r="R1624" s="8" t="str">
        <f t="shared" si="917"/>
        <v>N</v>
      </c>
      <c r="S1624" s="23">
        <f t="shared" si="918"/>
        <v>5.8000000000000007</v>
      </c>
      <c r="T1624" s="24">
        <f t="shared" si="919"/>
        <v>20500</v>
      </c>
      <c r="U1624" s="24">
        <f t="shared" si="920"/>
        <v>100000</v>
      </c>
      <c r="V1624" s="24">
        <f t="shared" si="921"/>
        <v>257500</v>
      </c>
      <c r="W1624" s="24">
        <f t="shared" si="922"/>
        <v>10250</v>
      </c>
      <c r="X1624" s="24">
        <f t="shared" si="923"/>
        <v>0</v>
      </c>
      <c r="Y1624" s="24">
        <f t="shared" si="924"/>
        <v>10250</v>
      </c>
      <c r="Z1624" s="24">
        <f t="shared" si="925"/>
        <v>12944.984800000002</v>
      </c>
      <c r="AA1624" s="25" t="str">
        <f t="shared" si="926"/>
        <v>N</v>
      </c>
      <c r="AB1624" s="26">
        <f t="shared" si="927"/>
        <v>4.8000000000000007</v>
      </c>
      <c r="AC1624" s="27">
        <f t="shared" si="928"/>
        <v>20500</v>
      </c>
      <c r="AD1624" s="28">
        <f t="shared" si="929"/>
        <v>100000</v>
      </c>
      <c r="AE1624" s="28">
        <f t="shared" si="930"/>
        <v>257500</v>
      </c>
      <c r="AF1624" s="28">
        <f t="shared" si="931"/>
        <v>6134.1050000000032</v>
      </c>
      <c r="AG1624" s="28">
        <f t="shared" si="932"/>
        <v>0</v>
      </c>
      <c r="AH1624" s="28">
        <f t="shared" si="933"/>
        <v>6134.1050000000032</v>
      </c>
      <c r="AI1624" s="28">
        <f t="shared" si="934"/>
        <v>17988.679192</v>
      </c>
      <c r="AJ1624" s="29" t="str">
        <f t="shared" si="935"/>
        <v>N</v>
      </c>
      <c r="AK1624" s="30">
        <f t="shared" si="900"/>
        <v>3.8000000000000007</v>
      </c>
      <c r="AL1624" s="31">
        <f t="shared" si="901"/>
        <v>20500</v>
      </c>
      <c r="AM1624" s="31">
        <f t="shared" si="902"/>
        <v>100000</v>
      </c>
      <c r="AN1624" s="31">
        <f t="shared" si="903"/>
        <v>257500</v>
      </c>
      <c r="AO1624" s="31">
        <f t="shared" si="904"/>
        <v>1574.9300000000039</v>
      </c>
      <c r="AP1624" s="31">
        <f t="shared" si="905"/>
        <v>0</v>
      </c>
      <c r="AQ1624" s="31">
        <f t="shared" si="906"/>
        <v>1574.9300000000039</v>
      </c>
      <c r="AR1624" s="31">
        <f t="shared" si="907"/>
        <v>23512.76555968</v>
      </c>
      <c r="AS1624" s="32">
        <f t="shared" si="908"/>
        <v>2.8000000000000007</v>
      </c>
      <c r="AT1624" s="33">
        <f t="shared" si="909"/>
        <v>20500</v>
      </c>
      <c r="AU1624" s="33">
        <f t="shared" si="910"/>
        <v>100000</v>
      </c>
      <c r="AV1624" s="33">
        <v>258122</v>
      </c>
      <c r="AW1624" s="33">
        <f t="shared" si="911"/>
        <v>2279.5874999999996</v>
      </c>
      <c r="AX1624" s="33">
        <f t="shared" si="912"/>
        <v>23811.615882067206</v>
      </c>
      <c r="AY1624" s="34">
        <f t="shared" si="913"/>
        <v>78258.045433747204</v>
      </c>
    </row>
    <row r="1625" spans="1:51" ht="15" customHeight="1" x14ac:dyDescent="0.3">
      <c r="A1625" s="166" t="s">
        <v>2830</v>
      </c>
      <c r="B1625" s="99">
        <v>16926.86</v>
      </c>
      <c r="C1625" s="99">
        <v>32584.65</v>
      </c>
      <c r="D1625" s="99">
        <v>122235.59</v>
      </c>
      <c r="E1625" s="99">
        <v>114800.03</v>
      </c>
      <c r="F1625" s="145">
        <v>190000</v>
      </c>
      <c r="G1625" s="148">
        <v>12500</v>
      </c>
      <c r="H1625" s="182">
        <v>46473</v>
      </c>
      <c r="I1625" s="182">
        <v>46540</v>
      </c>
      <c r="J1625" s="166">
        <v>1.7</v>
      </c>
      <c r="K1625" s="166">
        <v>0.8</v>
      </c>
      <c r="L1625" s="167" t="s">
        <v>1206</v>
      </c>
      <c r="M1625" s="168" t="s">
        <v>1203</v>
      </c>
      <c r="N1625" s="169">
        <v>0.05</v>
      </c>
      <c r="O1625" s="21">
        <f t="shared" si="914"/>
        <v>0.89999999999999991</v>
      </c>
      <c r="P1625" s="21" t="str">
        <f t="shared" si="915"/>
        <v>N</v>
      </c>
      <c r="Q1625" s="22">
        <f t="shared" si="916"/>
        <v>49511.51</v>
      </c>
      <c r="R1625" s="8" t="str">
        <f t="shared" si="917"/>
        <v>N</v>
      </c>
      <c r="S1625" s="23">
        <f t="shared" si="918"/>
        <v>1.2</v>
      </c>
      <c r="T1625" s="24">
        <f t="shared" si="919"/>
        <v>20500</v>
      </c>
      <c r="U1625" s="24">
        <f t="shared" si="920"/>
        <v>100000</v>
      </c>
      <c r="V1625" s="24">
        <f t="shared" si="921"/>
        <v>257500</v>
      </c>
      <c r="W1625" s="24">
        <f t="shared" si="922"/>
        <v>0</v>
      </c>
      <c r="X1625" s="24">
        <f t="shared" si="923"/>
        <v>0</v>
      </c>
      <c r="Y1625" s="24">
        <f t="shared" si="924"/>
        <v>0</v>
      </c>
      <c r="Z1625" s="24">
        <f t="shared" si="925"/>
        <v>51987.085500000001</v>
      </c>
      <c r="AA1625" s="25" t="str">
        <f t="shared" si="926"/>
        <v>N</v>
      </c>
      <c r="AB1625" s="26">
        <f t="shared" si="927"/>
        <v>0.19999999999999996</v>
      </c>
      <c r="AC1625" s="27">
        <f t="shared" si="928"/>
        <v>20500</v>
      </c>
      <c r="AD1625" s="28">
        <f t="shared" si="929"/>
        <v>100000</v>
      </c>
      <c r="AE1625" s="28">
        <f t="shared" si="930"/>
        <v>257500</v>
      </c>
      <c r="AF1625" s="28">
        <f t="shared" si="931"/>
        <v>0</v>
      </c>
      <c r="AG1625" s="28">
        <f t="shared" si="932"/>
        <v>0</v>
      </c>
      <c r="AH1625" s="28">
        <f t="shared" si="933"/>
        <v>0</v>
      </c>
      <c r="AI1625" s="28">
        <f t="shared" si="934"/>
        <v>54586.439775000006</v>
      </c>
      <c r="AJ1625" s="29" t="str">
        <f t="shared" si="935"/>
        <v>N</v>
      </c>
      <c r="AK1625" s="30">
        <f t="shared" si="900"/>
        <v>0</v>
      </c>
      <c r="AL1625" s="31">
        <f t="shared" si="901"/>
        <v>20500</v>
      </c>
      <c r="AM1625" s="31">
        <f t="shared" si="902"/>
        <v>100000</v>
      </c>
      <c r="AN1625" s="31">
        <f t="shared" si="903"/>
        <v>257500</v>
      </c>
      <c r="AO1625" s="31">
        <f t="shared" si="904"/>
        <v>0</v>
      </c>
      <c r="AP1625" s="31">
        <f t="shared" si="905"/>
        <v>0</v>
      </c>
      <c r="AQ1625" s="31">
        <f t="shared" si="906"/>
        <v>0</v>
      </c>
      <c r="AR1625" s="31">
        <f t="shared" si="907"/>
        <v>0</v>
      </c>
      <c r="AS1625" s="32">
        <f t="shared" si="908"/>
        <v>0</v>
      </c>
      <c r="AT1625" s="33">
        <f t="shared" si="909"/>
        <v>20500</v>
      </c>
      <c r="AU1625" s="33">
        <f t="shared" si="910"/>
        <v>100000</v>
      </c>
      <c r="AV1625" s="33">
        <v>258123</v>
      </c>
      <c r="AW1625" s="33">
        <f t="shared" si="911"/>
        <v>0</v>
      </c>
      <c r="AX1625" s="33">
        <f t="shared" si="912"/>
        <v>0</v>
      </c>
      <c r="AY1625" s="34">
        <f t="shared" si="913"/>
        <v>106573.52527500001</v>
      </c>
    </row>
    <row r="1626" spans="1:51" ht="15" customHeight="1" x14ac:dyDescent="0.3">
      <c r="A1626" s="166" t="s">
        <v>2831</v>
      </c>
      <c r="B1626" s="99">
        <v>10848.9</v>
      </c>
      <c r="C1626" s="99">
        <v>21368.61</v>
      </c>
      <c r="D1626" s="99">
        <v>107905.71</v>
      </c>
      <c r="E1626" s="99">
        <v>101075.3</v>
      </c>
      <c r="F1626" s="145">
        <v>15000</v>
      </c>
      <c r="G1626" s="148">
        <v>0</v>
      </c>
      <c r="H1626" s="182">
        <v>46367</v>
      </c>
      <c r="I1626" s="182">
        <v>46457</v>
      </c>
      <c r="J1626" s="166">
        <v>4.0999999999999996</v>
      </c>
      <c r="K1626" s="166">
        <v>2.8</v>
      </c>
      <c r="L1626" s="167" t="s">
        <v>1206</v>
      </c>
      <c r="M1626" s="168" t="s">
        <v>1205</v>
      </c>
      <c r="N1626" s="169">
        <v>5.1999999999999998E-2</v>
      </c>
      <c r="O1626" s="21">
        <f t="shared" si="914"/>
        <v>1.2999999999999998</v>
      </c>
      <c r="P1626" s="21" t="str">
        <f t="shared" si="915"/>
        <v>N</v>
      </c>
      <c r="Q1626" s="22">
        <f t="shared" si="916"/>
        <v>32217.510000000002</v>
      </c>
      <c r="R1626" s="8" t="str">
        <f t="shared" si="917"/>
        <v>N</v>
      </c>
      <c r="S1626" s="23">
        <f t="shared" si="918"/>
        <v>1.2999999999999998</v>
      </c>
      <c r="T1626" s="24">
        <f t="shared" si="919"/>
        <v>20500</v>
      </c>
      <c r="U1626" s="24">
        <f t="shared" si="920"/>
        <v>100000</v>
      </c>
      <c r="V1626" s="24">
        <f t="shared" si="921"/>
        <v>257500</v>
      </c>
      <c r="W1626" s="24">
        <f t="shared" si="922"/>
        <v>0</v>
      </c>
      <c r="X1626" s="24">
        <f t="shared" si="923"/>
        <v>0</v>
      </c>
      <c r="Y1626" s="24">
        <f t="shared" si="924"/>
        <v>0</v>
      </c>
      <c r="Z1626" s="24">
        <f t="shared" si="925"/>
        <v>33892.820520000001</v>
      </c>
      <c r="AA1626" s="25" t="str">
        <f t="shared" si="926"/>
        <v>N</v>
      </c>
      <c r="AB1626" s="26">
        <f t="shared" si="927"/>
        <v>0.29999999999999982</v>
      </c>
      <c r="AC1626" s="27">
        <f t="shared" si="928"/>
        <v>20500</v>
      </c>
      <c r="AD1626" s="28">
        <f t="shared" si="929"/>
        <v>100000</v>
      </c>
      <c r="AE1626" s="28">
        <f t="shared" si="930"/>
        <v>257500</v>
      </c>
      <c r="AF1626" s="28">
        <f t="shared" si="931"/>
        <v>0</v>
      </c>
      <c r="AG1626" s="28">
        <f t="shared" si="932"/>
        <v>0</v>
      </c>
      <c r="AH1626" s="28">
        <f t="shared" si="933"/>
        <v>0</v>
      </c>
      <c r="AI1626" s="28">
        <f t="shared" si="934"/>
        <v>35655.247187040004</v>
      </c>
      <c r="AJ1626" s="29" t="str">
        <f t="shared" si="935"/>
        <v>N</v>
      </c>
      <c r="AK1626" s="30">
        <f t="shared" si="900"/>
        <v>0</v>
      </c>
      <c r="AL1626" s="31">
        <f t="shared" si="901"/>
        <v>20500</v>
      </c>
      <c r="AM1626" s="31">
        <f t="shared" si="902"/>
        <v>100000</v>
      </c>
      <c r="AN1626" s="31">
        <f t="shared" si="903"/>
        <v>257500</v>
      </c>
      <c r="AO1626" s="31">
        <f t="shared" si="904"/>
        <v>0</v>
      </c>
      <c r="AP1626" s="31">
        <f t="shared" si="905"/>
        <v>0</v>
      </c>
      <c r="AQ1626" s="31">
        <f t="shared" si="906"/>
        <v>0</v>
      </c>
      <c r="AR1626" s="31">
        <f t="shared" si="907"/>
        <v>0</v>
      </c>
      <c r="AS1626" s="32">
        <f t="shared" si="908"/>
        <v>0</v>
      </c>
      <c r="AT1626" s="33">
        <f t="shared" si="909"/>
        <v>20500</v>
      </c>
      <c r="AU1626" s="33">
        <f t="shared" si="910"/>
        <v>100000</v>
      </c>
      <c r="AV1626" s="33">
        <v>258124</v>
      </c>
      <c r="AW1626" s="33">
        <f t="shared" si="911"/>
        <v>0</v>
      </c>
      <c r="AX1626" s="33">
        <f t="shared" si="912"/>
        <v>0</v>
      </c>
      <c r="AY1626" s="34">
        <f t="shared" si="913"/>
        <v>69548.067707039998</v>
      </c>
    </row>
    <row r="1627" spans="1:51" ht="15" customHeight="1" x14ac:dyDescent="0.3">
      <c r="A1627" s="166" t="s">
        <v>2832</v>
      </c>
      <c r="B1627" s="99">
        <v>8115.78</v>
      </c>
      <c r="C1627" s="99">
        <v>29615.93</v>
      </c>
      <c r="D1627" s="99">
        <v>104046.52</v>
      </c>
      <c r="E1627" s="99">
        <v>100224.78</v>
      </c>
      <c r="F1627" s="145">
        <v>111000</v>
      </c>
      <c r="G1627" s="148">
        <v>0</v>
      </c>
      <c r="H1627" s="182">
        <v>46247</v>
      </c>
      <c r="I1627" s="182">
        <v>46306</v>
      </c>
      <c r="J1627" s="166">
        <v>3.5</v>
      </c>
      <c r="K1627" s="166">
        <v>0.2</v>
      </c>
      <c r="L1627" s="167" t="s">
        <v>1206</v>
      </c>
      <c r="M1627" s="168" t="s">
        <v>1204</v>
      </c>
      <c r="N1627" s="169">
        <v>0.04</v>
      </c>
      <c r="O1627" s="21">
        <f t="shared" si="914"/>
        <v>3.3</v>
      </c>
      <c r="P1627" s="21" t="str">
        <f t="shared" si="915"/>
        <v>N</v>
      </c>
      <c r="Q1627" s="22">
        <f t="shared" si="916"/>
        <v>37731.71</v>
      </c>
      <c r="R1627" s="8" t="str">
        <f t="shared" si="917"/>
        <v>N</v>
      </c>
      <c r="S1627" s="23">
        <f t="shared" si="918"/>
        <v>6.6</v>
      </c>
      <c r="T1627" s="24">
        <f t="shared" si="919"/>
        <v>20500</v>
      </c>
      <c r="U1627" s="24">
        <f t="shared" si="920"/>
        <v>100000</v>
      </c>
      <c r="V1627" s="24">
        <f t="shared" si="921"/>
        <v>257500</v>
      </c>
      <c r="W1627" s="24">
        <f t="shared" si="922"/>
        <v>0</v>
      </c>
      <c r="X1627" s="24">
        <f t="shared" si="923"/>
        <v>0</v>
      </c>
      <c r="Y1627" s="24">
        <f t="shared" si="924"/>
        <v>0</v>
      </c>
      <c r="Z1627" s="24">
        <f t="shared" si="925"/>
        <v>39240.9784</v>
      </c>
      <c r="AA1627" s="25" t="str">
        <f t="shared" si="926"/>
        <v>N</v>
      </c>
      <c r="AB1627" s="26">
        <f t="shared" si="927"/>
        <v>5.6</v>
      </c>
      <c r="AC1627" s="27">
        <f t="shared" si="928"/>
        <v>20500</v>
      </c>
      <c r="AD1627" s="28">
        <f t="shared" si="929"/>
        <v>100000</v>
      </c>
      <c r="AE1627" s="28">
        <f t="shared" si="930"/>
        <v>257500</v>
      </c>
      <c r="AF1627" s="28">
        <f t="shared" si="931"/>
        <v>0</v>
      </c>
      <c r="AG1627" s="28">
        <f t="shared" si="932"/>
        <v>0</v>
      </c>
      <c r="AH1627" s="28">
        <f t="shared" si="933"/>
        <v>0</v>
      </c>
      <c r="AI1627" s="28">
        <f t="shared" si="934"/>
        <v>40810.617535999998</v>
      </c>
      <c r="AJ1627" s="29" t="str">
        <f t="shared" si="935"/>
        <v>N</v>
      </c>
      <c r="AK1627" s="30">
        <f t="shared" si="900"/>
        <v>4.5999999999999996</v>
      </c>
      <c r="AL1627" s="31">
        <f t="shared" si="901"/>
        <v>20500</v>
      </c>
      <c r="AM1627" s="31">
        <f t="shared" si="902"/>
        <v>100000</v>
      </c>
      <c r="AN1627" s="31">
        <f t="shared" si="903"/>
        <v>257500</v>
      </c>
      <c r="AO1627" s="31">
        <f t="shared" si="904"/>
        <v>0</v>
      </c>
      <c r="AP1627" s="31">
        <f t="shared" si="905"/>
        <v>0</v>
      </c>
      <c r="AQ1627" s="31">
        <f t="shared" si="906"/>
        <v>0</v>
      </c>
      <c r="AR1627" s="31">
        <f t="shared" si="907"/>
        <v>42443.04223744</v>
      </c>
      <c r="AS1627" s="32">
        <f t="shared" si="908"/>
        <v>3.5999999999999996</v>
      </c>
      <c r="AT1627" s="33">
        <f t="shared" si="909"/>
        <v>20500</v>
      </c>
      <c r="AU1627" s="33">
        <f t="shared" si="910"/>
        <v>100000</v>
      </c>
      <c r="AV1627" s="33">
        <v>258125</v>
      </c>
      <c r="AW1627" s="33">
        <f t="shared" si="911"/>
        <v>0</v>
      </c>
      <c r="AX1627" s="33">
        <f t="shared" si="912"/>
        <v>44140.763926937601</v>
      </c>
      <c r="AY1627" s="34">
        <f t="shared" si="913"/>
        <v>166635.4021003776</v>
      </c>
    </row>
    <row r="1628" spans="1:51" ht="15" customHeight="1" x14ac:dyDescent="0.3">
      <c r="A1628" s="166" t="s">
        <v>2833</v>
      </c>
      <c r="B1628" s="99">
        <v>15703.05</v>
      </c>
      <c r="C1628" s="99">
        <v>3692.25</v>
      </c>
      <c r="D1628" s="99">
        <v>43219.75</v>
      </c>
      <c r="E1628" s="99">
        <v>35130.699999999997</v>
      </c>
      <c r="F1628" s="145">
        <v>100000</v>
      </c>
      <c r="G1628" s="148">
        <v>0</v>
      </c>
      <c r="H1628" s="182">
        <v>46278</v>
      </c>
      <c r="I1628" s="182">
        <v>46296</v>
      </c>
      <c r="J1628" s="166">
        <v>3</v>
      </c>
      <c r="K1628" s="166">
        <v>0.4</v>
      </c>
      <c r="L1628" s="167" t="s">
        <v>1206</v>
      </c>
      <c r="M1628" s="168" t="s">
        <v>1203</v>
      </c>
      <c r="N1628" s="169">
        <v>1.6E-2</v>
      </c>
      <c r="O1628" s="21">
        <f t="shared" si="914"/>
        <v>2.6</v>
      </c>
      <c r="P1628" s="21" t="str">
        <f t="shared" si="915"/>
        <v>N</v>
      </c>
      <c r="Q1628" s="22">
        <f t="shared" si="916"/>
        <v>19395.3</v>
      </c>
      <c r="R1628" s="8" t="str">
        <f t="shared" si="917"/>
        <v>N</v>
      </c>
      <c r="S1628" s="23">
        <f t="shared" si="918"/>
        <v>3.4666666666666668</v>
      </c>
      <c r="T1628" s="24">
        <f t="shared" si="919"/>
        <v>20500</v>
      </c>
      <c r="U1628" s="24">
        <f t="shared" si="920"/>
        <v>100000</v>
      </c>
      <c r="V1628" s="24">
        <f t="shared" si="921"/>
        <v>257500</v>
      </c>
      <c r="W1628" s="24">
        <f t="shared" si="922"/>
        <v>14779.218599999998</v>
      </c>
      <c r="X1628" s="24">
        <f t="shared" si="923"/>
        <v>0</v>
      </c>
      <c r="Y1628" s="24">
        <f t="shared" si="924"/>
        <v>14779.218599999998</v>
      </c>
      <c r="Z1628" s="24">
        <f t="shared" si="925"/>
        <v>4926.4061999999994</v>
      </c>
      <c r="AA1628" s="25" t="str">
        <f t="shared" si="926"/>
        <v>N</v>
      </c>
      <c r="AB1628" s="26">
        <f t="shared" si="927"/>
        <v>2.4666666666666668</v>
      </c>
      <c r="AC1628" s="27">
        <f t="shared" si="928"/>
        <v>20500</v>
      </c>
      <c r="AD1628" s="28">
        <f t="shared" si="929"/>
        <v>100000</v>
      </c>
      <c r="AE1628" s="28">
        <f t="shared" si="930"/>
        <v>257500</v>
      </c>
      <c r="AF1628" s="28">
        <f t="shared" si="931"/>
        <v>15015.686097599999</v>
      </c>
      <c r="AG1628" s="28">
        <f t="shared" si="932"/>
        <v>0</v>
      </c>
      <c r="AH1628" s="28">
        <f t="shared" si="933"/>
        <v>15015.686097599999</v>
      </c>
      <c r="AI1628" s="28">
        <f t="shared" si="934"/>
        <v>5005.2286992000008</v>
      </c>
      <c r="AJ1628" s="29" t="str">
        <f t="shared" si="935"/>
        <v>N</v>
      </c>
      <c r="AK1628" s="30">
        <f t="shared" si="900"/>
        <v>1.4666666666666668</v>
      </c>
      <c r="AL1628" s="31">
        <f t="shared" si="901"/>
        <v>20500</v>
      </c>
      <c r="AM1628" s="31">
        <f t="shared" si="902"/>
        <v>100000</v>
      </c>
      <c r="AN1628" s="31">
        <f t="shared" si="903"/>
        <v>257500</v>
      </c>
      <c r="AO1628" s="31">
        <f t="shared" si="904"/>
        <v>15255.937075161601</v>
      </c>
      <c r="AP1628" s="31">
        <f t="shared" si="905"/>
        <v>0</v>
      </c>
      <c r="AQ1628" s="31">
        <f t="shared" si="906"/>
        <v>15255.937075161601</v>
      </c>
      <c r="AR1628" s="31">
        <f t="shared" si="907"/>
        <v>5085.3123583872002</v>
      </c>
      <c r="AS1628" s="32">
        <f t="shared" si="908"/>
        <v>0.46666666666666679</v>
      </c>
      <c r="AT1628" s="33">
        <f t="shared" si="909"/>
        <v>20500</v>
      </c>
      <c r="AU1628" s="33">
        <f t="shared" si="910"/>
        <v>100000</v>
      </c>
      <c r="AV1628" s="33">
        <v>258126</v>
      </c>
      <c r="AW1628" s="33">
        <f t="shared" si="911"/>
        <v>8797.0561704288011</v>
      </c>
      <c r="AX1628" s="33">
        <f t="shared" si="912"/>
        <v>11869.653254056782</v>
      </c>
      <c r="AY1628" s="34">
        <f t="shared" si="913"/>
        <v>26886.600511643985</v>
      </c>
    </row>
    <row r="1629" spans="1:51" ht="15" customHeight="1" x14ac:dyDescent="0.3">
      <c r="A1629" s="166" t="s">
        <v>2834</v>
      </c>
      <c r="B1629" s="99">
        <v>15950.86</v>
      </c>
      <c r="C1629" s="99">
        <v>565.01</v>
      </c>
      <c r="D1629" s="99">
        <v>54225.120000000003</v>
      </c>
      <c r="E1629" s="99">
        <v>48400.82</v>
      </c>
      <c r="F1629" s="145">
        <v>0</v>
      </c>
      <c r="G1629" s="148">
        <v>0</v>
      </c>
      <c r="H1629" s="182">
        <v>46546</v>
      </c>
      <c r="I1629" s="182">
        <v>46588</v>
      </c>
      <c r="J1629" s="166">
        <v>3</v>
      </c>
      <c r="K1629" s="166">
        <v>0.4</v>
      </c>
      <c r="L1629" s="167" t="s">
        <v>1206</v>
      </c>
      <c r="M1629" s="168" t="s">
        <v>1203</v>
      </c>
      <c r="N1629" s="169">
        <v>0.03</v>
      </c>
      <c r="O1629" s="21">
        <f t="shared" si="914"/>
        <v>2.6</v>
      </c>
      <c r="P1629" s="21" t="str">
        <f t="shared" si="915"/>
        <v>N</v>
      </c>
      <c r="Q1629" s="22">
        <f t="shared" si="916"/>
        <v>16515.87</v>
      </c>
      <c r="R1629" s="8" t="str">
        <f t="shared" si="917"/>
        <v>N</v>
      </c>
      <c r="S1629" s="23">
        <f t="shared" si="918"/>
        <v>3.4666666666666668</v>
      </c>
      <c r="T1629" s="24">
        <f t="shared" si="919"/>
        <v>20500</v>
      </c>
      <c r="U1629" s="24">
        <f t="shared" si="920"/>
        <v>100000</v>
      </c>
      <c r="V1629" s="24">
        <f t="shared" si="921"/>
        <v>257500</v>
      </c>
      <c r="W1629" s="24">
        <f t="shared" si="922"/>
        <v>12758.509575</v>
      </c>
      <c r="X1629" s="24">
        <f t="shared" si="923"/>
        <v>0</v>
      </c>
      <c r="Y1629" s="24">
        <f t="shared" si="924"/>
        <v>12758.509575</v>
      </c>
      <c r="Z1629" s="24">
        <f t="shared" si="925"/>
        <v>4252.8365249999988</v>
      </c>
      <c r="AA1629" s="25" t="str">
        <f t="shared" si="926"/>
        <v>N</v>
      </c>
      <c r="AB1629" s="26">
        <f t="shared" si="927"/>
        <v>2.4666666666666668</v>
      </c>
      <c r="AC1629" s="27">
        <f t="shared" si="928"/>
        <v>20500</v>
      </c>
      <c r="AD1629" s="28">
        <f t="shared" si="929"/>
        <v>100000</v>
      </c>
      <c r="AE1629" s="28">
        <f t="shared" si="930"/>
        <v>257500</v>
      </c>
      <c r="AF1629" s="28">
        <f t="shared" si="931"/>
        <v>13141.264862249998</v>
      </c>
      <c r="AG1629" s="28">
        <f t="shared" si="932"/>
        <v>0</v>
      </c>
      <c r="AH1629" s="28">
        <f t="shared" si="933"/>
        <v>13141.264862249998</v>
      </c>
      <c r="AI1629" s="28">
        <f t="shared" si="934"/>
        <v>4380.4216207499994</v>
      </c>
      <c r="AJ1629" s="29" t="str">
        <f t="shared" si="935"/>
        <v>N</v>
      </c>
      <c r="AK1629" s="30">
        <f t="shared" si="900"/>
        <v>1.4666666666666668</v>
      </c>
      <c r="AL1629" s="31">
        <f t="shared" si="901"/>
        <v>20500</v>
      </c>
      <c r="AM1629" s="31">
        <f t="shared" si="902"/>
        <v>100000</v>
      </c>
      <c r="AN1629" s="31">
        <f t="shared" si="903"/>
        <v>257500</v>
      </c>
      <c r="AO1629" s="31">
        <f t="shared" si="904"/>
        <v>13535.502808117501</v>
      </c>
      <c r="AP1629" s="31">
        <f t="shared" si="905"/>
        <v>0</v>
      </c>
      <c r="AQ1629" s="31">
        <f t="shared" si="906"/>
        <v>13535.502808117501</v>
      </c>
      <c r="AR1629" s="31">
        <f t="shared" si="907"/>
        <v>4511.834269372499</v>
      </c>
      <c r="AS1629" s="32">
        <f t="shared" si="908"/>
        <v>0.46666666666666679</v>
      </c>
      <c r="AT1629" s="33">
        <f t="shared" si="909"/>
        <v>20500</v>
      </c>
      <c r="AU1629" s="33">
        <f t="shared" si="910"/>
        <v>100000</v>
      </c>
      <c r="AV1629" s="33">
        <v>258127</v>
      </c>
      <c r="AW1629" s="33">
        <f t="shared" si="911"/>
        <v>4754.7020659743766</v>
      </c>
      <c r="AX1629" s="33">
        <f t="shared" si="912"/>
        <v>13834.055123840324</v>
      </c>
      <c r="AY1629" s="34">
        <f t="shared" si="913"/>
        <v>26979.147538962821</v>
      </c>
    </row>
    <row r="1630" spans="1:51" ht="15" customHeight="1" x14ac:dyDescent="0.3">
      <c r="A1630" s="166" t="s">
        <v>2835</v>
      </c>
      <c r="B1630" s="99">
        <v>16375.36</v>
      </c>
      <c r="C1630" s="99">
        <v>5106.6099999999997</v>
      </c>
      <c r="D1630" s="99">
        <v>79807.5</v>
      </c>
      <c r="E1630" s="99">
        <v>66505.09</v>
      </c>
      <c r="F1630" s="149">
        <v>51000</v>
      </c>
      <c r="G1630" s="148">
        <v>0</v>
      </c>
      <c r="H1630" s="182">
        <v>46431</v>
      </c>
      <c r="I1630" s="182">
        <v>46472</v>
      </c>
      <c r="J1630" s="166">
        <v>4.2</v>
      </c>
      <c r="K1630" s="166">
        <v>1</v>
      </c>
      <c r="L1630" s="167" t="s">
        <v>1206</v>
      </c>
      <c r="M1630" s="168" t="s">
        <v>1205</v>
      </c>
      <c r="N1630" s="169">
        <v>3.3000000000000002E-2</v>
      </c>
      <c r="O1630" s="21">
        <f t="shared" si="914"/>
        <v>3.2</v>
      </c>
      <c r="P1630" s="21" t="str">
        <f t="shared" si="915"/>
        <v>N</v>
      </c>
      <c r="Q1630" s="22">
        <f t="shared" si="916"/>
        <v>21481.97</v>
      </c>
      <c r="R1630" s="8" t="str">
        <f t="shared" si="917"/>
        <v>N</v>
      </c>
      <c r="S1630" s="23">
        <f t="shared" si="918"/>
        <v>3.2</v>
      </c>
      <c r="T1630" s="24">
        <f t="shared" si="919"/>
        <v>20500</v>
      </c>
      <c r="U1630" s="24">
        <f t="shared" si="920"/>
        <v>100000</v>
      </c>
      <c r="V1630" s="24">
        <f t="shared" si="921"/>
        <v>257500</v>
      </c>
      <c r="W1630" s="24">
        <f t="shared" si="922"/>
        <v>20192.5</v>
      </c>
      <c r="X1630" s="24">
        <f t="shared" si="923"/>
        <v>0</v>
      </c>
      <c r="Y1630" s="24">
        <f t="shared" si="924"/>
        <v>20192.5</v>
      </c>
      <c r="Z1630" s="24">
        <f t="shared" si="925"/>
        <v>1998.3750099999997</v>
      </c>
      <c r="AA1630" s="25" t="str">
        <f t="shared" si="926"/>
        <v>N</v>
      </c>
      <c r="AB1630" s="26">
        <f t="shared" si="927"/>
        <v>2.2000000000000002</v>
      </c>
      <c r="AC1630" s="27">
        <f t="shared" si="928"/>
        <v>20500</v>
      </c>
      <c r="AD1630" s="28">
        <f t="shared" si="929"/>
        <v>100000</v>
      </c>
      <c r="AE1630" s="28">
        <f t="shared" si="930"/>
        <v>257500</v>
      </c>
      <c r="AF1630" s="28">
        <f t="shared" si="931"/>
        <v>0</v>
      </c>
      <c r="AG1630" s="28">
        <f t="shared" si="932"/>
        <v>0</v>
      </c>
      <c r="AH1630" s="28">
        <f t="shared" si="933"/>
        <v>0</v>
      </c>
      <c r="AI1630" s="28">
        <f t="shared" si="934"/>
        <v>22923.173885329998</v>
      </c>
      <c r="AJ1630" s="29" t="str">
        <f t="shared" si="935"/>
        <v>N</v>
      </c>
      <c r="AK1630" s="30">
        <f t="shared" si="900"/>
        <v>1.2000000000000002</v>
      </c>
      <c r="AL1630" s="31">
        <f t="shared" si="901"/>
        <v>20500</v>
      </c>
      <c r="AM1630" s="31">
        <f t="shared" si="902"/>
        <v>100000</v>
      </c>
      <c r="AN1630" s="31">
        <f t="shared" si="903"/>
        <v>257500</v>
      </c>
      <c r="AO1630" s="31">
        <f t="shared" si="904"/>
        <v>0</v>
      </c>
      <c r="AP1630" s="31">
        <f t="shared" si="905"/>
        <v>0</v>
      </c>
      <c r="AQ1630" s="31">
        <f t="shared" si="906"/>
        <v>0</v>
      </c>
      <c r="AR1630" s="31">
        <f t="shared" si="907"/>
        <v>23679.638623545885</v>
      </c>
      <c r="AS1630" s="32">
        <f t="shared" si="908"/>
        <v>0.20000000000000018</v>
      </c>
      <c r="AT1630" s="33">
        <f t="shared" si="909"/>
        <v>20500</v>
      </c>
      <c r="AU1630" s="33">
        <f t="shared" si="910"/>
        <v>100000</v>
      </c>
      <c r="AV1630" s="33">
        <v>258128</v>
      </c>
      <c r="AW1630" s="33">
        <f t="shared" si="911"/>
        <v>0</v>
      </c>
      <c r="AX1630" s="33">
        <f t="shared" si="912"/>
        <v>24461.066698122897</v>
      </c>
      <c r="AY1630" s="34">
        <f t="shared" si="913"/>
        <v>73062.254216998786</v>
      </c>
    </row>
    <row r="1631" spans="1:51" ht="15" customHeight="1" x14ac:dyDescent="0.3">
      <c r="A1631" s="166" t="s">
        <v>2836</v>
      </c>
      <c r="B1631" s="99">
        <v>13586.91</v>
      </c>
      <c r="C1631" s="99">
        <v>25000.37</v>
      </c>
      <c r="D1631" s="99">
        <v>55364.59</v>
      </c>
      <c r="E1631" s="99">
        <v>55201.02</v>
      </c>
      <c r="F1631" s="149">
        <v>95000</v>
      </c>
      <c r="G1631" s="148">
        <v>0</v>
      </c>
      <c r="H1631" s="182">
        <v>46481</v>
      </c>
      <c r="I1631" s="182">
        <v>46504</v>
      </c>
      <c r="J1631" s="166">
        <v>2.7</v>
      </c>
      <c r="K1631" s="166">
        <v>2.4</v>
      </c>
      <c r="L1631" s="167" t="s">
        <v>1206</v>
      </c>
      <c r="M1631" s="168" t="s">
        <v>1203</v>
      </c>
      <c r="N1631" s="169">
        <v>5.0000000000000001E-3</v>
      </c>
      <c r="O1631" s="21">
        <f t="shared" si="914"/>
        <v>0.30000000000000027</v>
      </c>
      <c r="P1631" s="21" t="str">
        <f t="shared" si="915"/>
        <v>N</v>
      </c>
      <c r="Q1631" s="22">
        <f t="shared" si="916"/>
        <v>38587.279999999999</v>
      </c>
      <c r="R1631" s="8" t="str">
        <f t="shared" si="917"/>
        <v>N</v>
      </c>
      <c r="S1631" s="23">
        <f t="shared" si="918"/>
        <v>0.40000000000000036</v>
      </c>
      <c r="T1631" s="24">
        <f t="shared" si="919"/>
        <v>20500</v>
      </c>
      <c r="U1631" s="24">
        <f t="shared" si="920"/>
        <v>100000</v>
      </c>
      <c r="V1631" s="24">
        <f t="shared" si="921"/>
        <v>257500</v>
      </c>
      <c r="W1631" s="24">
        <f t="shared" si="922"/>
        <v>15375</v>
      </c>
      <c r="X1631" s="24">
        <f t="shared" si="923"/>
        <v>0</v>
      </c>
      <c r="Y1631" s="24">
        <f t="shared" si="924"/>
        <v>15375</v>
      </c>
      <c r="Z1631" s="24">
        <f t="shared" si="925"/>
        <v>23405.216399999998</v>
      </c>
      <c r="AA1631" s="25" t="str">
        <f t="shared" si="926"/>
        <v>N</v>
      </c>
      <c r="AB1631" s="26">
        <f t="shared" si="927"/>
        <v>0</v>
      </c>
      <c r="AC1631" s="27">
        <f t="shared" si="928"/>
        <v>20500</v>
      </c>
      <c r="AD1631" s="28">
        <f t="shared" si="929"/>
        <v>100000</v>
      </c>
      <c r="AE1631" s="28">
        <f t="shared" si="930"/>
        <v>257500</v>
      </c>
      <c r="AF1631" s="28">
        <f t="shared" si="931"/>
        <v>0</v>
      </c>
      <c r="AG1631" s="28">
        <f t="shared" si="932"/>
        <v>0</v>
      </c>
      <c r="AH1631" s="28">
        <f t="shared" si="933"/>
        <v>0</v>
      </c>
      <c r="AI1631" s="28">
        <f t="shared" si="934"/>
        <v>0</v>
      </c>
      <c r="AJ1631" s="29" t="str">
        <f t="shared" si="935"/>
        <v>N</v>
      </c>
      <c r="AK1631" s="30">
        <f t="shared" si="900"/>
        <v>0</v>
      </c>
      <c r="AL1631" s="31">
        <f t="shared" si="901"/>
        <v>20500</v>
      </c>
      <c r="AM1631" s="31">
        <f t="shared" si="902"/>
        <v>100000</v>
      </c>
      <c r="AN1631" s="31">
        <f t="shared" si="903"/>
        <v>257500</v>
      </c>
      <c r="AO1631" s="31">
        <f t="shared" si="904"/>
        <v>0</v>
      </c>
      <c r="AP1631" s="31">
        <f t="shared" si="905"/>
        <v>0</v>
      </c>
      <c r="AQ1631" s="31">
        <f t="shared" si="906"/>
        <v>0</v>
      </c>
      <c r="AR1631" s="31">
        <f t="shared" si="907"/>
        <v>0</v>
      </c>
      <c r="AS1631" s="32">
        <f t="shared" si="908"/>
        <v>0</v>
      </c>
      <c r="AT1631" s="33">
        <f t="shared" si="909"/>
        <v>20500</v>
      </c>
      <c r="AU1631" s="33">
        <f t="shared" si="910"/>
        <v>100000</v>
      </c>
      <c r="AV1631" s="33">
        <v>258129</v>
      </c>
      <c r="AW1631" s="33">
        <f t="shared" si="911"/>
        <v>0</v>
      </c>
      <c r="AX1631" s="33">
        <f t="shared" si="912"/>
        <v>0</v>
      </c>
      <c r="AY1631" s="34">
        <f t="shared" si="913"/>
        <v>23405.216399999998</v>
      </c>
    </row>
    <row r="1632" spans="1:51" ht="15" customHeight="1" x14ac:dyDescent="0.3">
      <c r="A1632" s="166" t="s">
        <v>2837</v>
      </c>
      <c r="B1632" s="99">
        <v>10795.01</v>
      </c>
      <c r="C1632" s="99">
        <v>21378.7</v>
      </c>
      <c r="D1632" s="99">
        <v>92430.92</v>
      </c>
      <c r="E1632" s="99">
        <v>80389.83</v>
      </c>
      <c r="F1632" s="149">
        <v>121000</v>
      </c>
      <c r="G1632" s="148">
        <v>0</v>
      </c>
      <c r="H1632" s="182">
        <v>46312</v>
      </c>
      <c r="I1632" s="182">
        <v>46350</v>
      </c>
      <c r="J1632" s="166">
        <v>3.9</v>
      </c>
      <c r="K1632" s="166">
        <v>0.3</v>
      </c>
      <c r="L1632" s="167" t="s">
        <v>1206</v>
      </c>
      <c r="M1632" s="168" t="s">
        <v>1205</v>
      </c>
      <c r="N1632" s="169">
        <v>2E-3</v>
      </c>
      <c r="O1632" s="21">
        <f t="shared" si="914"/>
        <v>3.6</v>
      </c>
      <c r="P1632" s="21" t="str">
        <f t="shared" si="915"/>
        <v>N</v>
      </c>
      <c r="Q1632" s="22">
        <f t="shared" si="916"/>
        <v>32173.71</v>
      </c>
      <c r="R1632" s="8" t="str">
        <f t="shared" si="917"/>
        <v>N</v>
      </c>
      <c r="S1632" s="23">
        <f t="shared" si="918"/>
        <v>3.6</v>
      </c>
      <c r="T1632" s="24">
        <f t="shared" si="919"/>
        <v>20500</v>
      </c>
      <c r="U1632" s="24">
        <f t="shared" si="920"/>
        <v>100000</v>
      </c>
      <c r="V1632" s="24">
        <f t="shared" si="921"/>
        <v>257500</v>
      </c>
      <c r="W1632" s="24">
        <f t="shared" si="922"/>
        <v>7569.0800000000017</v>
      </c>
      <c r="X1632" s="24">
        <f t="shared" si="923"/>
        <v>0</v>
      </c>
      <c r="Y1632" s="24">
        <f t="shared" si="924"/>
        <v>7569.0800000000017</v>
      </c>
      <c r="Z1632" s="24">
        <f t="shared" si="925"/>
        <v>24668.977419999996</v>
      </c>
      <c r="AA1632" s="25" t="str">
        <f t="shared" si="926"/>
        <v>N</v>
      </c>
      <c r="AB1632" s="26">
        <f t="shared" si="927"/>
        <v>2.6</v>
      </c>
      <c r="AC1632" s="27">
        <f t="shared" si="928"/>
        <v>20500</v>
      </c>
      <c r="AD1632" s="28">
        <f t="shared" si="929"/>
        <v>100000</v>
      </c>
      <c r="AE1632" s="28">
        <f t="shared" si="930"/>
        <v>257500</v>
      </c>
      <c r="AF1632" s="28">
        <f t="shared" si="931"/>
        <v>0</v>
      </c>
      <c r="AG1632" s="28">
        <f t="shared" si="932"/>
        <v>0</v>
      </c>
      <c r="AH1632" s="28">
        <f t="shared" si="933"/>
        <v>0</v>
      </c>
      <c r="AI1632" s="28">
        <f t="shared" si="934"/>
        <v>32302.533534839997</v>
      </c>
      <c r="AJ1632" s="29" t="str">
        <f t="shared" si="935"/>
        <v>N</v>
      </c>
      <c r="AK1632" s="30">
        <f t="shared" si="900"/>
        <v>1.6</v>
      </c>
      <c r="AL1632" s="31">
        <f t="shared" si="901"/>
        <v>20500</v>
      </c>
      <c r="AM1632" s="31">
        <f t="shared" si="902"/>
        <v>100000</v>
      </c>
      <c r="AN1632" s="31">
        <f t="shared" si="903"/>
        <v>257500</v>
      </c>
      <c r="AO1632" s="31">
        <f t="shared" si="904"/>
        <v>0</v>
      </c>
      <c r="AP1632" s="31">
        <f t="shared" si="905"/>
        <v>0</v>
      </c>
      <c r="AQ1632" s="31">
        <f t="shared" si="906"/>
        <v>0</v>
      </c>
      <c r="AR1632" s="31">
        <f t="shared" si="907"/>
        <v>32367.138601909675</v>
      </c>
      <c r="AS1632" s="32">
        <f t="shared" si="908"/>
        <v>0.60000000000000009</v>
      </c>
      <c r="AT1632" s="33">
        <f t="shared" si="909"/>
        <v>20500</v>
      </c>
      <c r="AU1632" s="33">
        <f t="shared" si="910"/>
        <v>100000</v>
      </c>
      <c r="AV1632" s="33">
        <v>258130</v>
      </c>
      <c r="AW1632" s="33">
        <f t="shared" si="911"/>
        <v>0</v>
      </c>
      <c r="AX1632" s="33">
        <f t="shared" si="912"/>
        <v>32431.872879113496</v>
      </c>
      <c r="AY1632" s="34">
        <f t="shared" si="913"/>
        <v>121770.52243586317</v>
      </c>
    </row>
    <row r="1633" spans="1:51" ht="15" customHeight="1" x14ac:dyDescent="0.3">
      <c r="A1633" s="166" t="s">
        <v>2838</v>
      </c>
      <c r="B1633" s="99">
        <v>9470.23</v>
      </c>
      <c r="C1633" s="99">
        <v>15842.83</v>
      </c>
      <c r="D1633" s="99">
        <v>69661.83</v>
      </c>
      <c r="E1633" s="99">
        <v>58706.82</v>
      </c>
      <c r="F1633" s="149">
        <v>126000</v>
      </c>
      <c r="G1633" s="148">
        <v>0</v>
      </c>
      <c r="H1633" s="182">
        <v>46280</v>
      </c>
      <c r="I1633" s="182">
        <v>46305</v>
      </c>
      <c r="J1633" s="166">
        <v>4.9000000000000004</v>
      </c>
      <c r="K1633" s="166">
        <v>0.7</v>
      </c>
      <c r="L1633" s="167" t="s">
        <v>1206</v>
      </c>
      <c r="M1633" s="168" t="s">
        <v>1204</v>
      </c>
      <c r="N1633" s="169">
        <v>0</v>
      </c>
      <c r="O1633" s="21">
        <f t="shared" si="914"/>
        <v>4.2</v>
      </c>
      <c r="P1633" s="21" t="str">
        <f t="shared" si="915"/>
        <v>N</v>
      </c>
      <c r="Q1633" s="22">
        <f t="shared" si="916"/>
        <v>25313.059999999998</v>
      </c>
      <c r="R1633" s="8" t="str">
        <f t="shared" si="917"/>
        <v>N</v>
      </c>
      <c r="S1633" s="23">
        <f t="shared" si="918"/>
        <v>8.4</v>
      </c>
      <c r="T1633" s="24">
        <f t="shared" si="919"/>
        <v>20500</v>
      </c>
      <c r="U1633" s="24">
        <f t="shared" si="920"/>
        <v>100000</v>
      </c>
      <c r="V1633" s="24">
        <f t="shared" si="921"/>
        <v>257500</v>
      </c>
      <c r="W1633" s="24">
        <f t="shared" si="922"/>
        <v>10250</v>
      </c>
      <c r="X1633" s="24">
        <f t="shared" si="923"/>
        <v>0</v>
      </c>
      <c r="Y1633" s="24">
        <f t="shared" si="924"/>
        <v>10250</v>
      </c>
      <c r="Z1633" s="24">
        <f t="shared" si="925"/>
        <v>15063.059999999998</v>
      </c>
      <c r="AA1633" s="25" t="str">
        <f t="shared" si="926"/>
        <v>N</v>
      </c>
      <c r="AB1633" s="26">
        <f t="shared" si="927"/>
        <v>7.4</v>
      </c>
      <c r="AC1633" s="27">
        <f t="shared" si="928"/>
        <v>20500</v>
      </c>
      <c r="AD1633" s="28">
        <f t="shared" si="929"/>
        <v>100000</v>
      </c>
      <c r="AE1633" s="28">
        <f t="shared" si="930"/>
        <v>257500</v>
      </c>
      <c r="AF1633" s="28">
        <f t="shared" si="931"/>
        <v>10044.084999999999</v>
      </c>
      <c r="AG1633" s="28">
        <f t="shared" si="932"/>
        <v>0</v>
      </c>
      <c r="AH1633" s="28">
        <f t="shared" si="933"/>
        <v>10044.084999999999</v>
      </c>
      <c r="AI1633" s="28">
        <f t="shared" si="934"/>
        <v>15268.974999999999</v>
      </c>
      <c r="AJ1633" s="29" t="str">
        <f t="shared" si="935"/>
        <v>N</v>
      </c>
      <c r="AK1633" s="30">
        <f t="shared" si="900"/>
        <v>6.4</v>
      </c>
      <c r="AL1633" s="31">
        <f t="shared" si="901"/>
        <v>20500</v>
      </c>
      <c r="AM1633" s="31">
        <f t="shared" si="902"/>
        <v>100000</v>
      </c>
      <c r="AN1633" s="31">
        <f t="shared" si="903"/>
        <v>257500</v>
      </c>
      <c r="AO1633" s="31">
        <f t="shared" si="904"/>
        <v>10044.084999999999</v>
      </c>
      <c r="AP1633" s="31">
        <f t="shared" si="905"/>
        <v>0</v>
      </c>
      <c r="AQ1633" s="31">
        <f t="shared" si="906"/>
        <v>10044.084999999999</v>
      </c>
      <c r="AR1633" s="31">
        <f t="shared" si="907"/>
        <v>15268.974999999999</v>
      </c>
      <c r="AS1633" s="32">
        <f t="shared" si="908"/>
        <v>5.4</v>
      </c>
      <c r="AT1633" s="33">
        <f t="shared" si="909"/>
        <v>20500</v>
      </c>
      <c r="AU1633" s="33">
        <f t="shared" si="910"/>
        <v>100000</v>
      </c>
      <c r="AV1633" s="33">
        <v>258131</v>
      </c>
      <c r="AW1633" s="33">
        <f t="shared" si="911"/>
        <v>0</v>
      </c>
      <c r="AX1633" s="33">
        <f t="shared" si="912"/>
        <v>25313.059999999998</v>
      </c>
      <c r="AY1633" s="34">
        <f t="shared" si="913"/>
        <v>70914.069999999992</v>
      </c>
    </row>
    <row r="1634" spans="1:51" ht="15" customHeight="1" x14ac:dyDescent="0.3">
      <c r="A1634" s="166" t="s">
        <v>2839</v>
      </c>
      <c r="B1634" s="99">
        <v>11775.94</v>
      </c>
      <c r="C1634" s="99">
        <v>23952.06</v>
      </c>
      <c r="D1634" s="99">
        <v>111657.66</v>
      </c>
      <c r="E1634" s="99">
        <v>97944.38</v>
      </c>
      <c r="F1634" s="149">
        <v>152000</v>
      </c>
      <c r="G1634" s="148">
        <v>0</v>
      </c>
      <c r="H1634" s="182">
        <v>46276</v>
      </c>
      <c r="I1634" s="182">
        <v>46296</v>
      </c>
      <c r="J1634" s="166">
        <v>2.5</v>
      </c>
      <c r="K1634" s="166">
        <v>0.6</v>
      </c>
      <c r="L1634" s="167" t="s">
        <v>1207</v>
      </c>
      <c r="M1634" s="168" t="s">
        <v>1205</v>
      </c>
      <c r="N1634" s="169">
        <v>0.04</v>
      </c>
      <c r="O1634" s="21">
        <f t="shared" si="914"/>
        <v>1.9</v>
      </c>
      <c r="P1634" s="21" t="str">
        <f t="shared" si="915"/>
        <v>N</v>
      </c>
      <c r="Q1634" s="22">
        <f t="shared" si="916"/>
        <v>35728</v>
      </c>
      <c r="R1634" s="8" t="str">
        <f t="shared" si="917"/>
        <v>N</v>
      </c>
      <c r="S1634" s="23">
        <f t="shared" si="918"/>
        <v>1.9</v>
      </c>
      <c r="T1634" s="24">
        <f t="shared" si="919"/>
        <v>50000</v>
      </c>
      <c r="U1634" s="24">
        <f t="shared" si="920"/>
        <v>200000</v>
      </c>
      <c r="V1634" s="24">
        <f t="shared" si="921"/>
        <v>257500</v>
      </c>
      <c r="W1634" s="24">
        <f t="shared" si="922"/>
        <v>37157.120000000003</v>
      </c>
      <c r="X1634" s="24">
        <f t="shared" si="923"/>
        <v>0</v>
      </c>
      <c r="Y1634" s="24">
        <f t="shared" si="924"/>
        <v>37157.120000000003</v>
      </c>
      <c r="Z1634" s="24">
        <f t="shared" si="925"/>
        <v>0</v>
      </c>
      <c r="AA1634" s="25" t="str">
        <f t="shared" si="926"/>
        <v>N</v>
      </c>
      <c r="AB1634" s="26">
        <f t="shared" si="927"/>
        <v>0.89999999999999991</v>
      </c>
      <c r="AC1634" s="27">
        <f t="shared" si="928"/>
        <v>50000</v>
      </c>
      <c r="AD1634" s="28">
        <f t="shared" si="929"/>
        <v>200000</v>
      </c>
      <c r="AE1634" s="28">
        <f t="shared" si="930"/>
        <v>257500</v>
      </c>
      <c r="AF1634" s="28">
        <f t="shared" si="931"/>
        <v>38643.404800000004</v>
      </c>
      <c r="AG1634" s="28">
        <f t="shared" si="932"/>
        <v>0</v>
      </c>
      <c r="AH1634" s="28">
        <f t="shared" si="933"/>
        <v>38643.404800000004</v>
      </c>
      <c r="AI1634" s="28">
        <f t="shared" si="934"/>
        <v>0</v>
      </c>
      <c r="AJ1634" s="29" t="str">
        <f t="shared" si="935"/>
        <v>N</v>
      </c>
      <c r="AK1634" s="30">
        <f t="shared" si="900"/>
        <v>0</v>
      </c>
      <c r="AL1634" s="31">
        <f t="shared" si="901"/>
        <v>50000</v>
      </c>
      <c r="AM1634" s="31">
        <f t="shared" si="902"/>
        <v>200000</v>
      </c>
      <c r="AN1634" s="31">
        <f t="shared" si="903"/>
        <v>257500</v>
      </c>
      <c r="AO1634" s="31">
        <f t="shared" si="904"/>
        <v>0</v>
      </c>
      <c r="AP1634" s="31">
        <f t="shared" si="905"/>
        <v>0</v>
      </c>
      <c r="AQ1634" s="31">
        <f t="shared" si="906"/>
        <v>0</v>
      </c>
      <c r="AR1634" s="31">
        <f t="shared" si="907"/>
        <v>0</v>
      </c>
      <c r="AS1634" s="32">
        <f t="shared" si="908"/>
        <v>0</v>
      </c>
      <c r="AT1634" s="33">
        <f t="shared" si="909"/>
        <v>50000</v>
      </c>
      <c r="AU1634" s="33">
        <f t="shared" si="910"/>
        <v>200000</v>
      </c>
      <c r="AV1634" s="33">
        <v>258132</v>
      </c>
      <c r="AW1634" s="33">
        <f t="shared" si="911"/>
        <v>0</v>
      </c>
      <c r="AX1634" s="33">
        <f t="shared" si="912"/>
        <v>0</v>
      </c>
      <c r="AY1634" s="34">
        <f t="shared" si="913"/>
        <v>0</v>
      </c>
    </row>
    <row r="1635" spans="1:51" ht="15" customHeight="1" x14ac:dyDescent="0.3">
      <c r="A1635" s="166" t="s">
        <v>2840</v>
      </c>
      <c r="B1635" s="99">
        <v>11952.61</v>
      </c>
      <c r="C1635" s="99">
        <v>4448.03</v>
      </c>
      <c r="D1635" s="99">
        <v>75140.86</v>
      </c>
      <c r="E1635" s="99">
        <v>65956.33</v>
      </c>
      <c r="F1635" s="149">
        <v>122000</v>
      </c>
      <c r="G1635" s="148">
        <v>0</v>
      </c>
      <c r="H1635" s="182">
        <v>46285</v>
      </c>
      <c r="I1635" s="182">
        <v>46315</v>
      </c>
      <c r="J1635" s="166">
        <v>4.8</v>
      </c>
      <c r="K1635" s="166">
        <v>3</v>
      </c>
      <c r="L1635" s="167" t="s">
        <v>1207</v>
      </c>
      <c r="M1635" s="168" t="s">
        <v>1205</v>
      </c>
      <c r="N1635" s="169">
        <v>0.01</v>
      </c>
      <c r="O1635" s="21">
        <f t="shared" si="914"/>
        <v>1.7999999999999998</v>
      </c>
      <c r="P1635" s="21" t="str">
        <f t="shared" si="915"/>
        <v>N</v>
      </c>
      <c r="Q1635" s="22">
        <f t="shared" si="916"/>
        <v>16400.64</v>
      </c>
      <c r="R1635" s="8" t="str">
        <f t="shared" si="917"/>
        <v>N</v>
      </c>
      <c r="S1635" s="23">
        <f t="shared" si="918"/>
        <v>1.7999999999999998</v>
      </c>
      <c r="T1635" s="24">
        <f t="shared" si="919"/>
        <v>50000</v>
      </c>
      <c r="U1635" s="24">
        <f t="shared" si="920"/>
        <v>200000</v>
      </c>
      <c r="V1635" s="24">
        <f t="shared" si="921"/>
        <v>257500</v>
      </c>
      <c r="W1635" s="24">
        <f t="shared" si="922"/>
        <v>16564.646399999998</v>
      </c>
      <c r="X1635" s="24">
        <f t="shared" si="923"/>
        <v>0</v>
      </c>
      <c r="Y1635" s="24">
        <f t="shared" si="924"/>
        <v>16564.646399999998</v>
      </c>
      <c r="Z1635" s="24">
        <f t="shared" si="925"/>
        <v>0</v>
      </c>
      <c r="AA1635" s="25" t="str">
        <f t="shared" si="926"/>
        <v>N</v>
      </c>
      <c r="AB1635" s="26">
        <f t="shared" si="927"/>
        <v>0.79999999999999982</v>
      </c>
      <c r="AC1635" s="27">
        <f t="shared" si="928"/>
        <v>50000</v>
      </c>
      <c r="AD1635" s="28">
        <f t="shared" si="929"/>
        <v>200000</v>
      </c>
      <c r="AE1635" s="28">
        <f t="shared" si="930"/>
        <v>257500</v>
      </c>
      <c r="AF1635" s="28">
        <f t="shared" si="931"/>
        <v>16730.292863999999</v>
      </c>
      <c r="AG1635" s="28">
        <f t="shared" si="932"/>
        <v>0</v>
      </c>
      <c r="AH1635" s="28">
        <f t="shared" si="933"/>
        <v>16730.292863999999</v>
      </c>
      <c r="AI1635" s="28">
        <f t="shared" si="934"/>
        <v>0</v>
      </c>
      <c r="AJ1635" s="29" t="str">
        <f t="shared" si="935"/>
        <v>N</v>
      </c>
      <c r="AK1635" s="30">
        <f t="shared" si="900"/>
        <v>0</v>
      </c>
      <c r="AL1635" s="31">
        <f t="shared" si="901"/>
        <v>50000</v>
      </c>
      <c r="AM1635" s="31">
        <f t="shared" si="902"/>
        <v>200000</v>
      </c>
      <c r="AN1635" s="31">
        <f t="shared" si="903"/>
        <v>257500</v>
      </c>
      <c r="AO1635" s="31">
        <f t="shared" si="904"/>
        <v>0</v>
      </c>
      <c r="AP1635" s="31">
        <f t="shared" si="905"/>
        <v>0</v>
      </c>
      <c r="AQ1635" s="31">
        <f t="shared" si="906"/>
        <v>0</v>
      </c>
      <c r="AR1635" s="31">
        <f t="shared" si="907"/>
        <v>0</v>
      </c>
      <c r="AS1635" s="32">
        <f t="shared" si="908"/>
        <v>0</v>
      </c>
      <c r="AT1635" s="33">
        <f t="shared" si="909"/>
        <v>50000</v>
      </c>
      <c r="AU1635" s="33">
        <f t="shared" si="910"/>
        <v>200000</v>
      </c>
      <c r="AV1635" s="33">
        <v>258133</v>
      </c>
      <c r="AW1635" s="33">
        <f t="shared" si="911"/>
        <v>0</v>
      </c>
      <c r="AX1635" s="33">
        <f t="shared" si="912"/>
        <v>0</v>
      </c>
      <c r="AY1635" s="34">
        <f t="shared" si="913"/>
        <v>0</v>
      </c>
    </row>
    <row r="1636" spans="1:51" ht="15" customHeight="1" x14ac:dyDescent="0.3">
      <c r="A1636" s="166" t="s">
        <v>2841</v>
      </c>
      <c r="B1636" s="99">
        <v>18599.79</v>
      </c>
      <c r="C1636" s="99">
        <v>34136.370000000003</v>
      </c>
      <c r="D1636" s="99">
        <v>122220.92</v>
      </c>
      <c r="E1636" s="99">
        <v>119404.05</v>
      </c>
      <c r="F1636" s="149">
        <v>120000</v>
      </c>
      <c r="G1636" s="148">
        <v>0</v>
      </c>
      <c r="H1636" s="182">
        <v>46407</v>
      </c>
      <c r="I1636" s="182">
        <v>46449</v>
      </c>
      <c r="J1636" s="166">
        <v>3.1</v>
      </c>
      <c r="K1636" s="166">
        <v>0.9</v>
      </c>
      <c r="L1636" s="167" t="s">
        <v>1207</v>
      </c>
      <c r="M1636" s="168" t="s">
        <v>1204</v>
      </c>
      <c r="N1636" s="169">
        <v>0.02</v>
      </c>
      <c r="O1636" s="21">
        <f t="shared" si="914"/>
        <v>2.2000000000000002</v>
      </c>
      <c r="P1636" s="21" t="str">
        <f t="shared" si="915"/>
        <v>N</v>
      </c>
      <c r="Q1636" s="22">
        <f t="shared" si="916"/>
        <v>52736.160000000003</v>
      </c>
      <c r="R1636" s="8" t="str">
        <f t="shared" si="917"/>
        <v>N</v>
      </c>
      <c r="S1636" s="23">
        <f t="shared" si="918"/>
        <v>4.4000000000000004</v>
      </c>
      <c r="T1636" s="24">
        <f t="shared" si="919"/>
        <v>50000</v>
      </c>
      <c r="U1636" s="24">
        <f t="shared" si="920"/>
        <v>200000</v>
      </c>
      <c r="V1636" s="24">
        <f t="shared" si="921"/>
        <v>257500</v>
      </c>
      <c r="W1636" s="24">
        <f t="shared" si="922"/>
        <v>25000</v>
      </c>
      <c r="X1636" s="24">
        <f t="shared" si="923"/>
        <v>0</v>
      </c>
      <c r="Y1636" s="24">
        <f t="shared" si="924"/>
        <v>25000</v>
      </c>
      <c r="Z1636" s="24">
        <f t="shared" si="925"/>
        <v>28790.883200000004</v>
      </c>
      <c r="AA1636" s="25" t="str">
        <f t="shared" si="926"/>
        <v>N</v>
      </c>
      <c r="AB1636" s="26">
        <f t="shared" si="927"/>
        <v>3.4000000000000004</v>
      </c>
      <c r="AC1636" s="27">
        <f t="shared" si="928"/>
        <v>50000</v>
      </c>
      <c r="AD1636" s="28">
        <f t="shared" si="929"/>
        <v>200000</v>
      </c>
      <c r="AE1636" s="28">
        <f t="shared" si="930"/>
        <v>257500</v>
      </c>
      <c r="AF1636" s="28">
        <f t="shared" si="931"/>
        <v>25000</v>
      </c>
      <c r="AG1636" s="28">
        <f t="shared" si="932"/>
        <v>0</v>
      </c>
      <c r="AH1636" s="28">
        <f t="shared" si="933"/>
        <v>25000</v>
      </c>
      <c r="AI1636" s="28">
        <f t="shared" si="934"/>
        <v>29866.700864000006</v>
      </c>
      <c r="AJ1636" s="29" t="str">
        <f t="shared" si="935"/>
        <v>N</v>
      </c>
      <c r="AK1636" s="30">
        <f t="shared" si="900"/>
        <v>2.4000000000000004</v>
      </c>
      <c r="AL1636" s="31">
        <f t="shared" si="901"/>
        <v>50000</v>
      </c>
      <c r="AM1636" s="31">
        <f t="shared" si="902"/>
        <v>200000</v>
      </c>
      <c r="AN1636" s="31">
        <f t="shared" si="903"/>
        <v>257500</v>
      </c>
      <c r="AO1636" s="31">
        <f t="shared" si="904"/>
        <v>24667.703750000001</v>
      </c>
      <c r="AP1636" s="31">
        <f t="shared" si="905"/>
        <v>0</v>
      </c>
      <c r="AQ1636" s="31">
        <f t="shared" si="906"/>
        <v>24667.703750000001</v>
      </c>
      <c r="AR1636" s="31">
        <f t="shared" si="907"/>
        <v>31296.331131280007</v>
      </c>
      <c r="AS1636" s="32">
        <f t="shared" si="908"/>
        <v>1.4000000000000004</v>
      </c>
      <c r="AT1636" s="33">
        <f t="shared" si="909"/>
        <v>50000</v>
      </c>
      <c r="AU1636" s="33">
        <f t="shared" si="910"/>
        <v>200000</v>
      </c>
      <c r="AV1636" s="33">
        <v>258134</v>
      </c>
      <c r="AW1636" s="33">
        <f t="shared" si="911"/>
        <v>1555.6881250000006</v>
      </c>
      <c r="AX1636" s="33">
        <f t="shared" si="912"/>
        <v>55527.62745390561</v>
      </c>
      <c r="AY1636" s="34">
        <f t="shared" si="913"/>
        <v>145481.54264918563</v>
      </c>
    </row>
    <row r="1637" spans="1:51" ht="15" customHeight="1" x14ac:dyDescent="0.3">
      <c r="A1637" s="166" t="s">
        <v>2842</v>
      </c>
      <c r="B1637" s="99">
        <v>17056.02</v>
      </c>
      <c r="C1637" s="99">
        <v>34172</v>
      </c>
      <c r="D1637" s="99">
        <v>92922.91</v>
      </c>
      <c r="E1637" s="99">
        <v>92552.66</v>
      </c>
      <c r="F1637" s="149">
        <v>221000</v>
      </c>
      <c r="G1637" s="148">
        <v>0</v>
      </c>
      <c r="H1637" s="182">
        <v>46276</v>
      </c>
      <c r="I1637" s="182">
        <v>46293</v>
      </c>
      <c r="J1637" s="166">
        <v>2.2999999999999998</v>
      </c>
      <c r="K1637" s="166">
        <v>0.2</v>
      </c>
      <c r="L1637" s="167" t="s">
        <v>1207</v>
      </c>
      <c r="M1637" s="168" t="s">
        <v>1205</v>
      </c>
      <c r="N1637" s="169">
        <v>0</v>
      </c>
      <c r="O1637" s="21">
        <f t="shared" si="914"/>
        <v>2.0999999999999996</v>
      </c>
      <c r="P1637" s="21" t="str">
        <f t="shared" si="915"/>
        <v>N</v>
      </c>
      <c r="Q1637" s="22">
        <f t="shared" si="916"/>
        <v>51228.020000000004</v>
      </c>
      <c r="R1637" s="8" t="str">
        <f t="shared" si="917"/>
        <v>N</v>
      </c>
      <c r="S1637" s="23">
        <f t="shared" si="918"/>
        <v>2.0999999999999996</v>
      </c>
      <c r="T1637" s="24">
        <f t="shared" si="919"/>
        <v>50000</v>
      </c>
      <c r="U1637" s="24">
        <f t="shared" si="920"/>
        <v>200000</v>
      </c>
      <c r="V1637" s="24">
        <f t="shared" si="921"/>
        <v>257500</v>
      </c>
      <c r="W1637" s="24">
        <f t="shared" si="922"/>
        <v>36500</v>
      </c>
      <c r="X1637" s="24">
        <f t="shared" si="923"/>
        <v>0</v>
      </c>
      <c r="Y1637" s="24">
        <f t="shared" si="924"/>
        <v>36500</v>
      </c>
      <c r="Z1637" s="24">
        <f t="shared" si="925"/>
        <v>14728.020000000004</v>
      </c>
      <c r="AA1637" s="25" t="str">
        <f t="shared" si="926"/>
        <v>N</v>
      </c>
      <c r="AB1637" s="26">
        <f t="shared" si="927"/>
        <v>1.0999999999999996</v>
      </c>
      <c r="AC1637" s="27">
        <f t="shared" si="928"/>
        <v>50000</v>
      </c>
      <c r="AD1637" s="28">
        <f t="shared" si="929"/>
        <v>200000</v>
      </c>
      <c r="AE1637" s="28">
        <f t="shared" si="930"/>
        <v>257500</v>
      </c>
      <c r="AF1637" s="28">
        <f t="shared" si="931"/>
        <v>0</v>
      </c>
      <c r="AG1637" s="28">
        <f t="shared" si="932"/>
        <v>0</v>
      </c>
      <c r="AH1637" s="28">
        <f t="shared" si="933"/>
        <v>0</v>
      </c>
      <c r="AI1637" s="28">
        <f t="shared" si="934"/>
        <v>51228.020000000004</v>
      </c>
      <c r="AJ1637" s="29" t="str">
        <f t="shared" si="935"/>
        <v>N</v>
      </c>
      <c r="AK1637" s="30">
        <f t="shared" si="900"/>
        <v>9.9999999999999645E-2</v>
      </c>
      <c r="AL1637" s="31">
        <f t="shared" si="901"/>
        <v>50000</v>
      </c>
      <c r="AM1637" s="31">
        <f t="shared" si="902"/>
        <v>200000</v>
      </c>
      <c r="AN1637" s="31">
        <f t="shared" si="903"/>
        <v>257500</v>
      </c>
      <c r="AO1637" s="31">
        <f t="shared" si="904"/>
        <v>0</v>
      </c>
      <c r="AP1637" s="31">
        <f t="shared" si="905"/>
        <v>0</v>
      </c>
      <c r="AQ1637" s="31">
        <f t="shared" si="906"/>
        <v>0</v>
      </c>
      <c r="AR1637" s="31">
        <f t="shared" si="907"/>
        <v>51228.020000000004</v>
      </c>
      <c r="AS1637" s="32">
        <f t="shared" si="908"/>
        <v>0</v>
      </c>
      <c r="AT1637" s="33">
        <f t="shared" si="909"/>
        <v>50000</v>
      </c>
      <c r="AU1637" s="33">
        <f t="shared" si="910"/>
        <v>200000</v>
      </c>
      <c r="AV1637" s="33">
        <v>258135</v>
      </c>
      <c r="AW1637" s="33">
        <f t="shared" si="911"/>
        <v>0</v>
      </c>
      <c r="AX1637" s="33">
        <f t="shared" si="912"/>
        <v>0</v>
      </c>
      <c r="AY1637" s="34">
        <f t="shared" si="913"/>
        <v>117184.06000000001</v>
      </c>
    </row>
    <row r="1638" spans="1:51" ht="15" customHeight="1" x14ac:dyDescent="0.3">
      <c r="A1638" s="166" t="s">
        <v>2843</v>
      </c>
      <c r="B1638" s="99">
        <v>12011.51</v>
      </c>
      <c r="C1638" s="99">
        <v>30134.82</v>
      </c>
      <c r="D1638" s="99">
        <v>93505.65</v>
      </c>
      <c r="E1638" s="99">
        <v>84621.93</v>
      </c>
      <c r="F1638" s="149">
        <v>150000</v>
      </c>
      <c r="G1638" s="148">
        <v>12500</v>
      </c>
      <c r="H1638" s="182">
        <v>46281</v>
      </c>
      <c r="I1638" s="182">
        <v>46317</v>
      </c>
      <c r="J1638" s="166">
        <v>5</v>
      </c>
      <c r="K1638" s="166">
        <v>4.8</v>
      </c>
      <c r="L1638" s="167" t="s">
        <v>1206</v>
      </c>
      <c r="M1638" s="168" t="s">
        <v>1205</v>
      </c>
      <c r="N1638" s="169">
        <v>0</v>
      </c>
      <c r="O1638" s="21">
        <f t="shared" si="914"/>
        <v>0.20000000000000018</v>
      </c>
      <c r="P1638" s="21" t="str">
        <f t="shared" si="915"/>
        <v>N</v>
      </c>
      <c r="Q1638" s="22">
        <f t="shared" si="916"/>
        <v>42146.33</v>
      </c>
      <c r="R1638" s="8" t="str">
        <f t="shared" si="917"/>
        <v>N</v>
      </c>
      <c r="S1638" s="23">
        <f t="shared" si="918"/>
        <v>0.20000000000000018</v>
      </c>
      <c r="T1638" s="24">
        <f t="shared" si="919"/>
        <v>20500</v>
      </c>
      <c r="U1638" s="24">
        <f t="shared" si="920"/>
        <v>100000</v>
      </c>
      <c r="V1638" s="24">
        <f t="shared" si="921"/>
        <v>257500</v>
      </c>
      <c r="W1638" s="24">
        <f t="shared" si="922"/>
        <v>6494.3500000000058</v>
      </c>
      <c r="X1638" s="24">
        <f t="shared" si="923"/>
        <v>0</v>
      </c>
      <c r="Y1638" s="24">
        <f t="shared" si="924"/>
        <v>6494.3500000000058</v>
      </c>
      <c r="Z1638" s="24">
        <f t="shared" si="925"/>
        <v>35651.979999999996</v>
      </c>
      <c r="AA1638" s="25" t="str">
        <f t="shared" si="926"/>
        <v>N</v>
      </c>
      <c r="AB1638" s="26">
        <f t="shared" si="927"/>
        <v>0</v>
      </c>
      <c r="AC1638" s="27">
        <f t="shared" si="928"/>
        <v>20500</v>
      </c>
      <c r="AD1638" s="28">
        <f t="shared" si="929"/>
        <v>100000</v>
      </c>
      <c r="AE1638" s="28">
        <f t="shared" si="930"/>
        <v>257500</v>
      </c>
      <c r="AF1638" s="28">
        <f t="shared" si="931"/>
        <v>0</v>
      </c>
      <c r="AG1638" s="28">
        <f t="shared" si="932"/>
        <v>0</v>
      </c>
      <c r="AH1638" s="28">
        <f t="shared" si="933"/>
        <v>0</v>
      </c>
      <c r="AI1638" s="28">
        <f t="shared" si="934"/>
        <v>0</v>
      </c>
      <c r="AJ1638" s="29" t="str">
        <f t="shared" si="935"/>
        <v>N</v>
      </c>
      <c r="AK1638" s="30">
        <f t="shared" si="900"/>
        <v>0</v>
      </c>
      <c r="AL1638" s="31">
        <f t="shared" si="901"/>
        <v>20500</v>
      </c>
      <c r="AM1638" s="31">
        <f t="shared" si="902"/>
        <v>100000</v>
      </c>
      <c r="AN1638" s="31">
        <f t="shared" si="903"/>
        <v>257500</v>
      </c>
      <c r="AO1638" s="31">
        <f t="shared" si="904"/>
        <v>0</v>
      </c>
      <c r="AP1638" s="31">
        <f t="shared" si="905"/>
        <v>0</v>
      </c>
      <c r="AQ1638" s="31">
        <f t="shared" si="906"/>
        <v>0</v>
      </c>
      <c r="AR1638" s="31">
        <f t="shared" si="907"/>
        <v>0</v>
      </c>
      <c r="AS1638" s="32">
        <f t="shared" si="908"/>
        <v>0</v>
      </c>
      <c r="AT1638" s="33">
        <f t="shared" si="909"/>
        <v>20500</v>
      </c>
      <c r="AU1638" s="33">
        <f t="shared" si="910"/>
        <v>100000</v>
      </c>
      <c r="AV1638" s="33">
        <v>258136</v>
      </c>
      <c r="AW1638" s="33">
        <f t="shared" si="911"/>
        <v>0</v>
      </c>
      <c r="AX1638" s="33">
        <f t="shared" si="912"/>
        <v>0</v>
      </c>
      <c r="AY1638" s="34">
        <f t="shared" si="913"/>
        <v>35651.979999999996</v>
      </c>
    </row>
    <row r="1639" spans="1:51" ht="15" customHeight="1" x14ac:dyDescent="0.3">
      <c r="A1639" s="166" t="s">
        <v>2844</v>
      </c>
      <c r="B1639" s="99">
        <v>16916.759999999998</v>
      </c>
      <c r="C1639" s="99">
        <v>11645.98</v>
      </c>
      <c r="D1639" s="99">
        <v>72058.850000000006</v>
      </c>
      <c r="E1639" s="99">
        <v>67915.38</v>
      </c>
      <c r="F1639" s="149">
        <v>70000</v>
      </c>
      <c r="G1639" s="148">
        <v>12500</v>
      </c>
      <c r="H1639" s="182">
        <v>46374</v>
      </c>
      <c r="I1639" s="182">
        <v>46410</v>
      </c>
      <c r="J1639" s="166">
        <v>4.3</v>
      </c>
      <c r="K1639" s="166">
        <v>3.8</v>
      </c>
      <c r="L1639" s="167" t="s">
        <v>1206</v>
      </c>
      <c r="M1639" s="168" t="s">
        <v>1203</v>
      </c>
      <c r="N1639" s="169">
        <v>0</v>
      </c>
      <c r="O1639" s="21">
        <f t="shared" si="914"/>
        <v>0.5</v>
      </c>
      <c r="P1639" s="21" t="str">
        <f t="shared" si="915"/>
        <v>N</v>
      </c>
      <c r="Q1639" s="22">
        <f t="shared" si="916"/>
        <v>28562.739999999998</v>
      </c>
      <c r="R1639" s="8" t="str">
        <f t="shared" si="917"/>
        <v>N</v>
      </c>
      <c r="S1639" s="23">
        <f t="shared" si="918"/>
        <v>0.66666666666666663</v>
      </c>
      <c r="T1639" s="24">
        <f t="shared" si="919"/>
        <v>20500</v>
      </c>
      <c r="U1639" s="24">
        <f t="shared" si="920"/>
        <v>100000</v>
      </c>
      <c r="V1639" s="24">
        <f t="shared" si="921"/>
        <v>257500</v>
      </c>
      <c r="W1639" s="24">
        <f t="shared" si="922"/>
        <v>15375</v>
      </c>
      <c r="X1639" s="24">
        <f t="shared" si="923"/>
        <v>0</v>
      </c>
      <c r="Y1639" s="24">
        <f t="shared" si="924"/>
        <v>15375</v>
      </c>
      <c r="Z1639" s="24">
        <f t="shared" si="925"/>
        <v>13187.739999999998</v>
      </c>
      <c r="AA1639" s="25" t="str">
        <f t="shared" si="926"/>
        <v>N</v>
      </c>
      <c r="AB1639" s="26">
        <f t="shared" si="927"/>
        <v>0</v>
      </c>
      <c r="AC1639" s="27">
        <f t="shared" si="928"/>
        <v>20500</v>
      </c>
      <c r="AD1639" s="28">
        <f t="shared" si="929"/>
        <v>100000</v>
      </c>
      <c r="AE1639" s="28">
        <f t="shared" si="930"/>
        <v>257500</v>
      </c>
      <c r="AF1639" s="28">
        <f t="shared" si="931"/>
        <v>0</v>
      </c>
      <c r="AG1639" s="28">
        <f t="shared" si="932"/>
        <v>0</v>
      </c>
      <c r="AH1639" s="28">
        <f t="shared" si="933"/>
        <v>0</v>
      </c>
      <c r="AI1639" s="28">
        <f t="shared" si="934"/>
        <v>0</v>
      </c>
      <c r="AJ1639" s="29" t="str">
        <f t="shared" si="935"/>
        <v>N</v>
      </c>
      <c r="AK1639" s="30">
        <f t="shared" si="900"/>
        <v>0</v>
      </c>
      <c r="AL1639" s="31">
        <f t="shared" si="901"/>
        <v>20500</v>
      </c>
      <c r="AM1639" s="31">
        <f t="shared" si="902"/>
        <v>100000</v>
      </c>
      <c r="AN1639" s="31">
        <f t="shared" si="903"/>
        <v>257500</v>
      </c>
      <c r="AO1639" s="31">
        <f t="shared" si="904"/>
        <v>0</v>
      </c>
      <c r="AP1639" s="31">
        <f t="shared" si="905"/>
        <v>0</v>
      </c>
      <c r="AQ1639" s="31">
        <f t="shared" si="906"/>
        <v>0</v>
      </c>
      <c r="AR1639" s="31">
        <f t="shared" si="907"/>
        <v>0</v>
      </c>
      <c r="AS1639" s="32">
        <f t="shared" si="908"/>
        <v>0</v>
      </c>
      <c r="AT1639" s="33">
        <f t="shared" si="909"/>
        <v>20500</v>
      </c>
      <c r="AU1639" s="33">
        <f t="shared" si="910"/>
        <v>100000</v>
      </c>
      <c r="AV1639" s="33">
        <v>258137</v>
      </c>
      <c r="AW1639" s="33">
        <f t="shared" si="911"/>
        <v>0</v>
      </c>
      <c r="AX1639" s="33">
        <f t="shared" si="912"/>
        <v>0</v>
      </c>
      <c r="AY1639" s="34">
        <f t="shared" si="913"/>
        <v>13187.739999999998</v>
      </c>
    </row>
    <row r="1640" spans="1:51" ht="15" customHeight="1" x14ac:dyDescent="0.3">
      <c r="A1640" s="166" t="s">
        <v>2845</v>
      </c>
      <c r="B1640" s="99">
        <v>19396.310000000001</v>
      </c>
      <c r="C1640" s="99">
        <v>1133.27</v>
      </c>
      <c r="D1640" s="99">
        <v>85145.59</v>
      </c>
      <c r="E1640" s="99">
        <v>71962.48</v>
      </c>
      <c r="F1640" s="149">
        <v>80000</v>
      </c>
      <c r="G1640" s="148">
        <v>12500</v>
      </c>
      <c r="H1640" s="182">
        <v>46357</v>
      </c>
      <c r="I1640" s="182">
        <v>46376</v>
      </c>
      <c r="J1640" s="166">
        <v>4.3</v>
      </c>
      <c r="K1640" s="166">
        <v>2.2999999999999998</v>
      </c>
      <c r="L1640" s="167" t="s">
        <v>1206</v>
      </c>
      <c r="M1640" s="168" t="s">
        <v>1205</v>
      </c>
      <c r="N1640" s="169">
        <v>0.01</v>
      </c>
      <c r="O1640" s="21">
        <f t="shared" si="914"/>
        <v>2</v>
      </c>
      <c r="P1640" s="21" t="str">
        <f t="shared" si="915"/>
        <v>N</v>
      </c>
      <c r="Q1640" s="22">
        <f t="shared" si="916"/>
        <v>20529.580000000002</v>
      </c>
      <c r="R1640" s="8" t="str">
        <f t="shared" si="917"/>
        <v>N</v>
      </c>
      <c r="S1640" s="23">
        <f t="shared" si="918"/>
        <v>2</v>
      </c>
      <c r="T1640" s="24">
        <f t="shared" si="919"/>
        <v>20500</v>
      </c>
      <c r="U1640" s="24">
        <f t="shared" si="920"/>
        <v>100000</v>
      </c>
      <c r="V1640" s="24">
        <f t="shared" si="921"/>
        <v>257500</v>
      </c>
      <c r="W1640" s="24">
        <f t="shared" si="922"/>
        <v>14854.410000000003</v>
      </c>
      <c r="X1640" s="24">
        <f t="shared" si="923"/>
        <v>0</v>
      </c>
      <c r="Y1640" s="24">
        <f t="shared" si="924"/>
        <v>14854.410000000003</v>
      </c>
      <c r="Z1640" s="24">
        <f t="shared" si="925"/>
        <v>5880.4657999999981</v>
      </c>
      <c r="AA1640" s="25" t="str">
        <f t="shared" si="926"/>
        <v>N</v>
      </c>
      <c r="AB1640" s="26">
        <f t="shared" si="927"/>
        <v>1</v>
      </c>
      <c r="AC1640" s="27">
        <f t="shared" si="928"/>
        <v>20500</v>
      </c>
      <c r="AD1640" s="28">
        <f t="shared" si="929"/>
        <v>100000</v>
      </c>
      <c r="AE1640" s="28">
        <f t="shared" si="930"/>
        <v>257500</v>
      </c>
      <c r="AF1640" s="28">
        <f t="shared" si="931"/>
        <v>0</v>
      </c>
      <c r="AG1640" s="28">
        <f t="shared" si="932"/>
        <v>0</v>
      </c>
      <c r="AH1640" s="28">
        <f t="shared" si="933"/>
        <v>0</v>
      </c>
      <c r="AI1640" s="28">
        <f t="shared" si="934"/>
        <v>20942.224558000002</v>
      </c>
      <c r="AJ1640" s="29" t="str">
        <f t="shared" si="935"/>
        <v>N</v>
      </c>
      <c r="AK1640" s="30">
        <f t="shared" si="900"/>
        <v>0</v>
      </c>
      <c r="AL1640" s="31">
        <f t="shared" si="901"/>
        <v>20500</v>
      </c>
      <c r="AM1640" s="31">
        <f t="shared" si="902"/>
        <v>100000</v>
      </c>
      <c r="AN1640" s="31">
        <f t="shared" si="903"/>
        <v>257500</v>
      </c>
      <c r="AO1640" s="31">
        <f t="shared" si="904"/>
        <v>0</v>
      </c>
      <c r="AP1640" s="31">
        <f t="shared" si="905"/>
        <v>0</v>
      </c>
      <c r="AQ1640" s="31">
        <f t="shared" si="906"/>
        <v>0</v>
      </c>
      <c r="AR1640" s="31">
        <f t="shared" si="907"/>
        <v>0</v>
      </c>
      <c r="AS1640" s="32">
        <f t="shared" si="908"/>
        <v>0</v>
      </c>
      <c r="AT1640" s="33">
        <f t="shared" si="909"/>
        <v>20500</v>
      </c>
      <c r="AU1640" s="33">
        <f t="shared" si="910"/>
        <v>100000</v>
      </c>
      <c r="AV1640" s="33">
        <v>258138</v>
      </c>
      <c r="AW1640" s="33">
        <f t="shared" si="911"/>
        <v>0</v>
      </c>
      <c r="AX1640" s="33">
        <f t="shared" si="912"/>
        <v>0</v>
      </c>
      <c r="AY1640" s="34">
        <f t="shared" si="913"/>
        <v>26822.690358</v>
      </c>
    </row>
    <row r="1641" spans="1:51" ht="15" customHeight="1" x14ac:dyDescent="0.3">
      <c r="A1641" s="166" t="s">
        <v>2846</v>
      </c>
      <c r="B1641" s="99">
        <v>10294.4</v>
      </c>
      <c r="C1641" s="99">
        <v>27707.22</v>
      </c>
      <c r="D1641" s="99">
        <v>69681.100000000006</v>
      </c>
      <c r="E1641" s="99">
        <v>64178.84</v>
      </c>
      <c r="F1641" s="149">
        <v>250000</v>
      </c>
      <c r="G1641" s="146">
        <v>12500</v>
      </c>
      <c r="H1641" s="182">
        <v>46257</v>
      </c>
      <c r="I1641" s="182">
        <v>46310</v>
      </c>
      <c r="J1641" s="166">
        <v>4.5</v>
      </c>
      <c r="K1641" s="166">
        <v>4.3</v>
      </c>
      <c r="L1641" s="167" t="s">
        <v>1206</v>
      </c>
      <c r="M1641" s="168" t="s">
        <v>1205</v>
      </c>
      <c r="N1641" s="169">
        <v>0.03</v>
      </c>
      <c r="O1641" s="21">
        <f t="shared" si="914"/>
        <v>0.20000000000000018</v>
      </c>
      <c r="P1641" s="21" t="str">
        <f t="shared" si="915"/>
        <v>N</v>
      </c>
      <c r="Q1641" s="22">
        <f t="shared" si="916"/>
        <v>38001.620000000003</v>
      </c>
      <c r="R1641" s="8" t="str">
        <f t="shared" si="917"/>
        <v>N</v>
      </c>
      <c r="S1641" s="23">
        <f t="shared" si="918"/>
        <v>0.20000000000000018</v>
      </c>
      <c r="T1641" s="24">
        <f t="shared" si="919"/>
        <v>20500</v>
      </c>
      <c r="U1641" s="24">
        <f t="shared" si="920"/>
        <v>100000</v>
      </c>
      <c r="V1641" s="24">
        <f t="shared" si="921"/>
        <v>257500</v>
      </c>
      <c r="W1641" s="24">
        <f t="shared" si="922"/>
        <v>7500</v>
      </c>
      <c r="X1641" s="24">
        <f t="shared" si="923"/>
        <v>0</v>
      </c>
      <c r="Y1641" s="24">
        <f t="shared" si="924"/>
        <v>7500</v>
      </c>
      <c r="Z1641" s="24">
        <f t="shared" si="925"/>
        <v>31641.668600000005</v>
      </c>
      <c r="AA1641" s="25" t="str">
        <f t="shared" si="926"/>
        <v>N</v>
      </c>
      <c r="AB1641" s="26">
        <f t="shared" si="927"/>
        <v>0</v>
      </c>
      <c r="AC1641" s="27">
        <f t="shared" si="928"/>
        <v>20500</v>
      </c>
      <c r="AD1641" s="28">
        <f t="shared" si="929"/>
        <v>100000</v>
      </c>
      <c r="AE1641" s="28">
        <f t="shared" si="930"/>
        <v>257500</v>
      </c>
      <c r="AF1641" s="28">
        <f t="shared" si="931"/>
        <v>0</v>
      </c>
      <c r="AG1641" s="28">
        <f t="shared" si="932"/>
        <v>0</v>
      </c>
      <c r="AH1641" s="28">
        <f t="shared" si="933"/>
        <v>0</v>
      </c>
      <c r="AI1641" s="28">
        <f t="shared" si="934"/>
        <v>0</v>
      </c>
      <c r="AJ1641" s="29" t="str">
        <f t="shared" si="935"/>
        <v>N</v>
      </c>
      <c r="AK1641" s="30">
        <f t="shared" si="900"/>
        <v>0</v>
      </c>
      <c r="AL1641" s="31">
        <f t="shared" si="901"/>
        <v>20500</v>
      </c>
      <c r="AM1641" s="31">
        <f t="shared" si="902"/>
        <v>100000</v>
      </c>
      <c r="AN1641" s="31">
        <f t="shared" si="903"/>
        <v>257500</v>
      </c>
      <c r="AO1641" s="31">
        <f t="shared" si="904"/>
        <v>0</v>
      </c>
      <c r="AP1641" s="31">
        <f t="shared" si="905"/>
        <v>0</v>
      </c>
      <c r="AQ1641" s="31">
        <f t="shared" si="906"/>
        <v>0</v>
      </c>
      <c r="AR1641" s="31">
        <f t="shared" si="907"/>
        <v>0</v>
      </c>
      <c r="AS1641" s="32">
        <f t="shared" si="908"/>
        <v>0</v>
      </c>
      <c r="AT1641" s="33">
        <f t="shared" si="909"/>
        <v>20500</v>
      </c>
      <c r="AU1641" s="33">
        <f t="shared" si="910"/>
        <v>100000</v>
      </c>
      <c r="AV1641" s="33">
        <v>258139</v>
      </c>
      <c r="AW1641" s="33">
        <f t="shared" si="911"/>
        <v>0</v>
      </c>
      <c r="AX1641" s="33">
        <f t="shared" si="912"/>
        <v>0</v>
      </c>
      <c r="AY1641" s="34">
        <f t="shared" si="913"/>
        <v>31641.668600000005</v>
      </c>
    </row>
    <row r="1642" spans="1:51" ht="15" customHeight="1" x14ac:dyDescent="0.3">
      <c r="A1642" s="166" t="s">
        <v>2847</v>
      </c>
      <c r="B1642" s="99">
        <v>18648.96</v>
      </c>
      <c r="C1642" s="99">
        <v>23980.19</v>
      </c>
      <c r="D1642" s="99">
        <v>92684.08</v>
      </c>
      <c r="E1642" s="99">
        <v>85981.08</v>
      </c>
      <c r="F1642" s="149">
        <v>189000</v>
      </c>
      <c r="G1642" s="146">
        <v>0</v>
      </c>
      <c r="H1642" s="182">
        <v>46285</v>
      </c>
      <c r="I1642" s="182">
        <v>46296</v>
      </c>
      <c r="J1642" s="166">
        <v>1.9</v>
      </c>
      <c r="K1642" s="166">
        <v>0.6</v>
      </c>
      <c r="L1642" s="167" t="s">
        <v>1206</v>
      </c>
      <c r="M1642" s="168" t="s">
        <v>1204</v>
      </c>
      <c r="N1642" s="169">
        <v>2.7E-2</v>
      </c>
      <c r="O1642" s="21">
        <f t="shared" si="914"/>
        <v>1.2999999999999998</v>
      </c>
      <c r="P1642" s="21" t="str">
        <f t="shared" si="915"/>
        <v>N</v>
      </c>
      <c r="Q1642" s="22">
        <f t="shared" si="916"/>
        <v>42629.149999999994</v>
      </c>
      <c r="R1642" s="8" t="str">
        <f t="shared" si="917"/>
        <v>N</v>
      </c>
      <c r="S1642" s="23">
        <f t="shared" si="918"/>
        <v>2.5999999999999996</v>
      </c>
      <c r="T1642" s="24">
        <f t="shared" si="919"/>
        <v>20500</v>
      </c>
      <c r="U1642" s="24">
        <f t="shared" si="920"/>
        <v>100000</v>
      </c>
      <c r="V1642" s="24">
        <f t="shared" si="921"/>
        <v>257500</v>
      </c>
      <c r="W1642" s="24">
        <f t="shared" si="922"/>
        <v>3657.9599999999991</v>
      </c>
      <c r="X1642" s="24">
        <f t="shared" si="923"/>
        <v>0</v>
      </c>
      <c r="Y1642" s="24">
        <f t="shared" si="924"/>
        <v>3657.9599999999991</v>
      </c>
      <c r="Z1642" s="24">
        <f t="shared" si="925"/>
        <v>40122.177049999991</v>
      </c>
      <c r="AA1642" s="25" t="str">
        <f t="shared" si="926"/>
        <v>N</v>
      </c>
      <c r="AB1642" s="26">
        <f t="shared" si="927"/>
        <v>1.5999999999999996</v>
      </c>
      <c r="AC1642" s="27">
        <f t="shared" si="928"/>
        <v>20500</v>
      </c>
      <c r="AD1642" s="28">
        <f t="shared" si="929"/>
        <v>100000</v>
      </c>
      <c r="AE1642" s="28">
        <f t="shared" si="930"/>
        <v>257500</v>
      </c>
      <c r="AF1642" s="28">
        <f t="shared" si="931"/>
        <v>1828.9799999999996</v>
      </c>
      <c r="AG1642" s="28">
        <f t="shared" si="932"/>
        <v>0</v>
      </c>
      <c r="AH1642" s="28">
        <f t="shared" si="933"/>
        <v>1828.9799999999996</v>
      </c>
      <c r="AI1642" s="28">
        <f t="shared" si="934"/>
        <v>43133.220750349981</v>
      </c>
      <c r="AJ1642" s="29" t="str">
        <f t="shared" si="935"/>
        <v>N</v>
      </c>
      <c r="AK1642" s="30">
        <f t="shared" si="900"/>
        <v>0.59999999999999964</v>
      </c>
      <c r="AL1642" s="31">
        <f t="shared" si="901"/>
        <v>20500</v>
      </c>
      <c r="AM1642" s="31">
        <f t="shared" si="902"/>
        <v>100000</v>
      </c>
      <c r="AN1642" s="31">
        <f t="shared" si="903"/>
        <v>257500</v>
      </c>
      <c r="AO1642" s="31">
        <f t="shared" si="904"/>
        <v>1828.9799999999996</v>
      </c>
      <c r="AP1642" s="31">
        <f t="shared" si="905"/>
        <v>0</v>
      </c>
      <c r="AQ1642" s="31">
        <f t="shared" si="906"/>
        <v>1828.9799999999996</v>
      </c>
      <c r="AR1642" s="31">
        <f t="shared" si="907"/>
        <v>44347.200170609431</v>
      </c>
      <c r="AS1642" s="32">
        <f t="shared" si="908"/>
        <v>0</v>
      </c>
      <c r="AT1642" s="33">
        <f t="shared" si="909"/>
        <v>20500</v>
      </c>
      <c r="AU1642" s="33">
        <f t="shared" si="910"/>
        <v>100000</v>
      </c>
      <c r="AV1642" s="33">
        <v>258140</v>
      </c>
      <c r="AW1642" s="33">
        <f t="shared" si="911"/>
        <v>0</v>
      </c>
      <c r="AX1642" s="33">
        <f t="shared" si="912"/>
        <v>0</v>
      </c>
      <c r="AY1642" s="34">
        <f t="shared" si="913"/>
        <v>127602.59797095941</v>
      </c>
    </row>
    <row r="1643" spans="1:51" ht="15" customHeight="1" x14ac:dyDescent="0.3">
      <c r="A1643" s="166" t="s">
        <v>2848</v>
      </c>
      <c r="B1643" s="99">
        <v>11512.72</v>
      </c>
      <c r="C1643" s="99">
        <v>10185.57</v>
      </c>
      <c r="D1643" s="99">
        <v>67223.199999999997</v>
      </c>
      <c r="E1643" s="99">
        <v>52674.32</v>
      </c>
      <c r="F1643" s="149">
        <v>175000</v>
      </c>
      <c r="G1643" s="146">
        <v>12500</v>
      </c>
      <c r="H1643" s="182">
        <v>46273</v>
      </c>
      <c r="I1643" s="182">
        <v>46315</v>
      </c>
      <c r="J1643" s="166">
        <v>2.2000000000000002</v>
      </c>
      <c r="K1643" s="166">
        <v>0.8</v>
      </c>
      <c r="L1643" s="167" t="s">
        <v>1206</v>
      </c>
      <c r="M1643" s="168" t="s">
        <v>1203</v>
      </c>
      <c r="N1643" s="169">
        <v>0.06</v>
      </c>
      <c r="O1643" s="21">
        <f t="shared" si="914"/>
        <v>1.4000000000000001</v>
      </c>
      <c r="P1643" s="21" t="str">
        <f t="shared" si="915"/>
        <v>N</v>
      </c>
      <c r="Q1643" s="22">
        <f t="shared" si="916"/>
        <v>21698.29</v>
      </c>
      <c r="R1643" s="8" t="str">
        <f t="shared" si="917"/>
        <v>N</v>
      </c>
      <c r="S1643" s="23">
        <f t="shared" si="918"/>
        <v>1.8666666666666669</v>
      </c>
      <c r="T1643" s="24">
        <f t="shared" si="919"/>
        <v>20500</v>
      </c>
      <c r="U1643" s="24">
        <f t="shared" si="920"/>
        <v>100000</v>
      </c>
      <c r="V1643" s="24">
        <f t="shared" si="921"/>
        <v>257500</v>
      </c>
      <c r="W1643" s="24">
        <f t="shared" si="922"/>
        <v>15375</v>
      </c>
      <c r="X1643" s="24">
        <f t="shared" si="923"/>
        <v>0</v>
      </c>
      <c r="Y1643" s="24">
        <f t="shared" si="924"/>
        <v>15375</v>
      </c>
      <c r="Z1643" s="24">
        <f t="shared" si="925"/>
        <v>7625.1874000000025</v>
      </c>
      <c r="AA1643" s="25" t="str">
        <f t="shared" si="926"/>
        <v>N</v>
      </c>
      <c r="AB1643" s="26">
        <f t="shared" si="927"/>
        <v>0.86666666666666692</v>
      </c>
      <c r="AC1643" s="27">
        <f t="shared" si="928"/>
        <v>20500</v>
      </c>
      <c r="AD1643" s="28">
        <f t="shared" si="929"/>
        <v>100000</v>
      </c>
      <c r="AE1643" s="28">
        <f t="shared" si="930"/>
        <v>257500</v>
      </c>
      <c r="AF1643" s="28">
        <f t="shared" si="931"/>
        <v>13051.350000000002</v>
      </c>
      <c r="AG1643" s="28">
        <f t="shared" si="932"/>
        <v>0</v>
      </c>
      <c r="AH1643" s="28">
        <f t="shared" si="933"/>
        <v>13051.350000000002</v>
      </c>
      <c r="AI1643" s="28">
        <f t="shared" si="934"/>
        <v>11328.848644000002</v>
      </c>
      <c r="AJ1643" s="29" t="str">
        <f t="shared" si="935"/>
        <v>N</v>
      </c>
      <c r="AK1643" s="30">
        <f t="shared" ref="AK1643:AK1706" si="936">MAX(0,(AB1643-1))</f>
        <v>0</v>
      </c>
      <c r="AL1643" s="31">
        <f t="shared" ref="AL1643:AL1706" si="937">IF(AJ1643="Y",(20500+G1643),IF(AND(AJ1643="N",L1643="G"),20500,IF(AND(AJ1643="N",L1643="P"),50000,IF(AND(AJ1643="",L1643="G"),20500,IF(AND(AJ1643="",L1643="P"),50000,"")))))</f>
        <v>20500</v>
      </c>
      <c r="AM1643" s="31">
        <f t="shared" ref="AM1643:AM1706" si="938">IF(AND(AJ1643="Y",G1643&gt;0),224000,IF(AND(AJ1643="Y",G1643=0),138500,IF(AND(AJ1643="N",L1643="G"),100000,IF(AND(AJ1643="N",L1643=""),100000,IF(AND(AJ1643="N",L1643="P"),200000,"")))))</f>
        <v>100000</v>
      </c>
      <c r="AN1643" s="31">
        <f t="shared" ref="AN1643:AN1706" si="939">IF(AJ1643="Y",AM1643,IF(AJ1643="N",257500,IF(AJ1643="",257500,)))</f>
        <v>257500</v>
      </c>
      <c r="AO1643" s="31">
        <f t="shared" ref="AO1643:AO1706" si="940">IF(
  M1643&lt;0.5,
  0,
  MAX(
    0,
    IF(
      AK1643=0,
      0,
      IF(
        AJ1643="Y",
        MIN(Q1643*(1+N1643)*(1+N1643)*(1+N1643), AL1643, AM1643-E1643-W1643-AF1707, AN1643-E1643-W1643-AF1643),
        MIN(Q1643*(1+N1643)*(1+N1643)*(1+N1643), AL1643, AM1643-D1643-W1643-AF1707, AN1643-F1643-W1643-AF1643)
      )
    )
  ) * M1643
)</f>
        <v>0</v>
      </c>
      <c r="AP1643" s="31">
        <f t="shared" ref="AP1643:AP1706" si="941">IF(
  M1643&lt;0.5,
  0,
  MAX(
    0,
    IF(
      AK1643=0,
      0,
      IF(
        AJ1643="Y",
        (Q1643*(1+N1643)*(1+N1643)*(1+N1643)-AO1643),
        0
      )
    )
  ) * M1643
)</f>
        <v>0</v>
      </c>
      <c r="AQ1643" s="31">
        <f t="shared" ref="AQ1643:AQ1706" si="942">AO1643+AP1643</f>
        <v>0</v>
      </c>
      <c r="AR1643" s="31">
        <f t="shared" ref="AR1643:AR1706" si="943">IF(AK1643=0, 0, MAX(0, (Q1643*(1+N1643)*(1+N1643)*(1+N1643)) - AQ1643))</f>
        <v>0</v>
      </c>
      <c r="AS1643" s="32">
        <f t="shared" ref="AS1643:AS1706" si="944">MAX(0,(AK1643-1))</f>
        <v>0</v>
      </c>
      <c r="AT1643" s="33">
        <f t="shared" ref="AT1643:AT1706" si="945">IF(L1643="G", 20500, IF(L1643="P", 50000, 0))</f>
        <v>20500</v>
      </c>
      <c r="AU1643" s="33">
        <f t="shared" ref="AU1643:AU1706" si="946">IF(L1643="G",100000,IF(L1643="P",200000,""))</f>
        <v>100000</v>
      </c>
      <c r="AV1643" s="33">
        <v>258141</v>
      </c>
      <c r="AW1643" s="33">
        <f t="shared" ref="AW1643:AW1706" si="947">IF(
  M1643&lt;0.5,
  0,
  MAX(
    0,
    IF(
      AS1643=0,
      0,
      MIN(
        Q1643*(1+N1643)*(1+N1643)*(1+N1643)*(1+N1643),
        AT1643,
        AU1643-D1643-W1643-AF1643-AO1643,
        AV1643-F1643-W1643-AF1643-AO1643
      )
    )
  ) * M1643
)</f>
        <v>0</v>
      </c>
      <c r="AX1643" s="33">
        <f t="shared" ref="AX1643:AX1706" si="948">IF(AS1643=0, 0, MAX(0, (Q1643*(1+N1643)*(1+N1643)*(1+N1643)*(1+N1643)) - AW1643))</f>
        <v>0</v>
      </c>
      <c r="AY1643" s="34">
        <f t="shared" ref="AY1643:AY1706" si="949">Z1643+AI1643+AR1643+AX1643</f>
        <v>18954.036044000004</v>
      </c>
    </row>
    <row r="1644" spans="1:51" ht="15" customHeight="1" x14ac:dyDescent="0.3">
      <c r="A1644" s="166" t="s">
        <v>2849</v>
      </c>
      <c r="B1644" s="99">
        <v>17259.54</v>
      </c>
      <c r="C1644" s="99">
        <v>3900.65</v>
      </c>
      <c r="D1644" s="99">
        <v>48203.08</v>
      </c>
      <c r="E1644" s="99">
        <v>47795.23</v>
      </c>
      <c r="F1644" s="149">
        <v>65000</v>
      </c>
      <c r="G1644" s="146">
        <v>0</v>
      </c>
      <c r="H1644" s="182">
        <v>46555</v>
      </c>
      <c r="I1644" s="182">
        <v>46582</v>
      </c>
      <c r="J1644" s="166">
        <v>2.2000000000000002</v>
      </c>
      <c r="K1644" s="166">
        <v>2</v>
      </c>
      <c r="L1644" s="167" t="s">
        <v>1206</v>
      </c>
      <c r="M1644" s="168" t="s">
        <v>1204</v>
      </c>
      <c r="N1644" s="169">
        <v>0.01</v>
      </c>
      <c r="O1644" s="21">
        <f t="shared" si="914"/>
        <v>0.20000000000000018</v>
      </c>
      <c r="P1644" s="21" t="str">
        <f t="shared" si="915"/>
        <v>N</v>
      </c>
      <c r="Q1644" s="22">
        <f t="shared" si="916"/>
        <v>21160.190000000002</v>
      </c>
      <c r="R1644" s="8" t="str">
        <f t="shared" si="917"/>
        <v>N</v>
      </c>
      <c r="S1644" s="23">
        <f t="shared" si="918"/>
        <v>0.40000000000000036</v>
      </c>
      <c r="T1644" s="24">
        <f t="shared" si="919"/>
        <v>20500</v>
      </c>
      <c r="U1644" s="24">
        <f t="shared" si="920"/>
        <v>100000</v>
      </c>
      <c r="V1644" s="24">
        <f t="shared" si="921"/>
        <v>257500</v>
      </c>
      <c r="W1644" s="24">
        <f t="shared" si="922"/>
        <v>10250</v>
      </c>
      <c r="X1644" s="24">
        <f t="shared" si="923"/>
        <v>0</v>
      </c>
      <c r="Y1644" s="24">
        <f t="shared" si="924"/>
        <v>10250</v>
      </c>
      <c r="Z1644" s="24">
        <f t="shared" si="925"/>
        <v>11121.791900000004</v>
      </c>
      <c r="AA1644" s="25" t="str">
        <f t="shared" si="926"/>
        <v>N</v>
      </c>
      <c r="AB1644" s="26">
        <f t="shared" si="927"/>
        <v>0</v>
      </c>
      <c r="AC1644" s="27">
        <f t="shared" si="928"/>
        <v>20500</v>
      </c>
      <c r="AD1644" s="28">
        <f t="shared" si="929"/>
        <v>100000</v>
      </c>
      <c r="AE1644" s="28">
        <f t="shared" si="930"/>
        <v>257500</v>
      </c>
      <c r="AF1644" s="28">
        <f t="shared" si="931"/>
        <v>0</v>
      </c>
      <c r="AG1644" s="28">
        <f t="shared" si="932"/>
        <v>0</v>
      </c>
      <c r="AH1644" s="28">
        <f t="shared" si="933"/>
        <v>0</v>
      </c>
      <c r="AI1644" s="28">
        <f t="shared" si="934"/>
        <v>0</v>
      </c>
      <c r="AJ1644" s="29" t="str">
        <f t="shared" si="935"/>
        <v>N</v>
      </c>
      <c r="AK1644" s="30">
        <f t="shared" si="936"/>
        <v>0</v>
      </c>
      <c r="AL1644" s="31">
        <f t="shared" si="937"/>
        <v>20500</v>
      </c>
      <c r="AM1644" s="31">
        <f t="shared" si="938"/>
        <v>100000</v>
      </c>
      <c r="AN1644" s="31">
        <f t="shared" si="939"/>
        <v>257500</v>
      </c>
      <c r="AO1644" s="31">
        <f t="shared" si="940"/>
        <v>0</v>
      </c>
      <c r="AP1644" s="31">
        <f t="shared" si="941"/>
        <v>0</v>
      </c>
      <c r="AQ1644" s="31">
        <f t="shared" si="942"/>
        <v>0</v>
      </c>
      <c r="AR1644" s="31">
        <f t="shared" si="943"/>
        <v>0</v>
      </c>
      <c r="AS1644" s="32">
        <f t="shared" si="944"/>
        <v>0</v>
      </c>
      <c r="AT1644" s="33">
        <f t="shared" si="945"/>
        <v>20500</v>
      </c>
      <c r="AU1644" s="33">
        <f t="shared" si="946"/>
        <v>100000</v>
      </c>
      <c r="AV1644" s="33">
        <v>258142</v>
      </c>
      <c r="AW1644" s="33">
        <f t="shared" si="947"/>
        <v>0</v>
      </c>
      <c r="AX1644" s="33">
        <f t="shared" si="948"/>
        <v>0</v>
      </c>
      <c r="AY1644" s="34">
        <f t="shared" si="949"/>
        <v>11121.791900000004</v>
      </c>
    </row>
    <row r="1645" spans="1:51" ht="15" customHeight="1" x14ac:dyDescent="0.3">
      <c r="A1645" s="166" t="s">
        <v>2850</v>
      </c>
      <c r="B1645" s="99">
        <v>8864.35</v>
      </c>
      <c r="C1645" s="99">
        <v>671.57</v>
      </c>
      <c r="D1645" s="99">
        <v>53044.92</v>
      </c>
      <c r="E1645" s="99">
        <v>42036.66</v>
      </c>
      <c r="F1645" s="149">
        <v>35000</v>
      </c>
      <c r="G1645" s="146">
        <v>24444</v>
      </c>
      <c r="H1645" s="182">
        <v>46317</v>
      </c>
      <c r="I1645" s="182">
        <v>46354</v>
      </c>
      <c r="J1645" s="166">
        <v>2.7</v>
      </c>
      <c r="K1645" s="166">
        <v>2.6</v>
      </c>
      <c r="L1645" s="167" t="s">
        <v>1206</v>
      </c>
      <c r="M1645" s="168" t="s">
        <v>1203</v>
      </c>
      <c r="N1645" s="169">
        <v>0.02</v>
      </c>
      <c r="O1645" s="21">
        <f t="shared" si="914"/>
        <v>0.10000000000000009</v>
      </c>
      <c r="P1645" s="21" t="str">
        <f t="shared" si="915"/>
        <v>N</v>
      </c>
      <c r="Q1645" s="22">
        <f t="shared" si="916"/>
        <v>9535.92</v>
      </c>
      <c r="R1645" s="8" t="str">
        <f t="shared" si="917"/>
        <v>N</v>
      </c>
      <c r="S1645" s="23">
        <f t="shared" si="918"/>
        <v>0.13333333333333344</v>
      </c>
      <c r="T1645" s="24">
        <f t="shared" si="919"/>
        <v>20500</v>
      </c>
      <c r="U1645" s="24">
        <f t="shared" si="920"/>
        <v>100000</v>
      </c>
      <c r="V1645" s="24">
        <f t="shared" si="921"/>
        <v>257500</v>
      </c>
      <c r="W1645" s="24">
        <f t="shared" si="922"/>
        <v>7294.9787999999999</v>
      </c>
      <c r="X1645" s="24">
        <f t="shared" si="923"/>
        <v>0</v>
      </c>
      <c r="Y1645" s="24">
        <f t="shared" si="924"/>
        <v>7294.9787999999999</v>
      </c>
      <c r="Z1645" s="24">
        <f t="shared" si="925"/>
        <v>2431.6596</v>
      </c>
      <c r="AA1645" s="25" t="str">
        <f t="shared" si="926"/>
        <v>N</v>
      </c>
      <c r="AB1645" s="26">
        <f t="shared" si="927"/>
        <v>0</v>
      </c>
      <c r="AC1645" s="27">
        <f t="shared" si="928"/>
        <v>20500</v>
      </c>
      <c r="AD1645" s="28">
        <f t="shared" si="929"/>
        <v>100000</v>
      </c>
      <c r="AE1645" s="28">
        <f t="shared" si="930"/>
        <v>257500</v>
      </c>
      <c r="AF1645" s="28">
        <f t="shared" si="931"/>
        <v>0</v>
      </c>
      <c r="AG1645" s="28">
        <f t="shared" si="932"/>
        <v>0</v>
      </c>
      <c r="AH1645" s="28">
        <f t="shared" si="933"/>
        <v>0</v>
      </c>
      <c r="AI1645" s="28">
        <f t="shared" si="934"/>
        <v>0</v>
      </c>
      <c r="AJ1645" s="29" t="str">
        <f t="shared" si="935"/>
        <v>N</v>
      </c>
      <c r="AK1645" s="30">
        <f t="shared" si="936"/>
        <v>0</v>
      </c>
      <c r="AL1645" s="31">
        <f t="shared" si="937"/>
        <v>20500</v>
      </c>
      <c r="AM1645" s="31">
        <f t="shared" si="938"/>
        <v>100000</v>
      </c>
      <c r="AN1645" s="31">
        <f t="shared" si="939"/>
        <v>257500</v>
      </c>
      <c r="AO1645" s="31">
        <f t="shared" si="940"/>
        <v>0</v>
      </c>
      <c r="AP1645" s="31">
        <f t="shared" si="941"/>
        <v>0</v>
      </c>
      <c r="AQ1645" s="31">
        <f t="shared" si="942"/>
        <v>0</v>
      </c>
      <c r="AR1645" s="31">
        <f t="shared" si="943"/>
        <v>0</v>
      </c>
      <c r="AS1645" s="32">
        <f t="shared" si="944"/>
        <v>0</v>
      </c>
      <c r="AT1645" s="33">
        <f t="shared" si="945"/>
        <v>20500</v>
      </c>
      <c r="AU1645" s="33">
        <f t="shared" si="946"/>
        <v>100000</v>
      </c>
      <c r="AV1645" s="33">
        <v>258143</v>
      </c>
      <c r="AW1645" s="33">
        <f t="shared" si="947"/>
        <v>0</v>
      </c>
      <c r="AX1645" s="33">
        <f t="shared" si="948"/>
        <v>0</v>
      </c>
      <c r="AY1645" s="34">
        <f t="shared" si="949"/>
        <v>2431.6596</v>
      </c>
    </row>
    <row r="1646" spans="1:51" ht="15" customHeight="1" x14ac:dyDescent="0.3">
      <c r="A1646" s="166" t="s">
        <v>2851</v>
      </c>
      <c r="B1646" s="99">
        <v>16341.21</v>
      </c>
      <c r="C1646" s="99">
        <v>34244.629999999997</v>
      </c>
      <c r="D1646" s="99">
        <v>93649</v>
      </c>
      <c r="E1646" s="99">
        <v>79134.98</v>
      </c>
      <c r="F1646" s="149">
        <v>88000</v>
      </c>
      <c r="G1646" s="146">
        <v>0</v>
      </c>
      <c r="H1646" s="182">
        <v>46431</v>
      </c>
      <c r="I1646" s="182">
        <v>46452</v>
      </c>
      <c r="J1646" s="166">
        <v>3.3</v>
      </c>
      <c r="K1646" s="166">
        <v>3</v>
      </c>
      <c r="L1646" s="167" t="s">
        <v>1206</v>
      </c>
      <c r="M1646" s="168" t="s">
        <v>1205</v>
      </c>
      <c r="N1646" s="169">
        <v>0.02</v>
      </c>
      <c r="O1646" s="21">
        <f t="shared" si="914"/>
        <v>0.29999999999999982</v>
      </c>
      <c r="P1646" s="21" t="str">
        <f t="shared" si="915"/>
        <v>N</v>
      </c>
      <c r="Q1646" s="22">
        <f t="shared" si="916"/>
        <v>50585.84</v>
      </c>
      <c r="R1646" s="8" t="str">
        <f t="shared" si="917"/>
        <v>N</v>
      </c>
      <c r="S1646" s="23">
        <f t="shared" si="918"/>
        <v>0.29999999999999982</v>
      </c>
      <c r="T1646" s="24">
        <f t="shared" si="919"/>
        <v>20500</v>
      </c>
      <c r="U1646" s="24">
        <f t="shared" si="920"/>
        <v>100000</v>
      </c>
      <c r="V1646" s="24">
        <f t="shared" si="921"/>
        <v>257500</v>
      </c>
      <c r="W1646" s="24">
        <f t="shared" si="922"/>
        <v>6351</v>
      </c>
      <c r="X1646" s="24">
        <f t="shared" si="923"/>
        <v>0</v>
      </c>
      <c r="Y1646" s="24">
        <f t="shared" si="924"/>
        <v>6351</v>
      </c>
      <c r="Z1646" s="24">
        <f t="shared" si="925"/>
        <v>45246.556799999998</v>
      </c>
      <c r="AA1646" s="25" t="str">
        <f t="shared" si="926"/>
        <v>N</v>
      </c>
      <c r="AB1646" s="26">
        <f t="shared" si="927"/>
        <v>0</v>
      </c>
      <c r="AC1646" s="27">
        <f t="shared" si="928"/>
        <v>20500</v>
      </c>
      <c r="AD1646" s="28">
        <f t="shared" si="929"/>
        <v>100000</v>
      </c>
      <c r="AE1646" s="28">
        <f t="shared" si="930"/>
        <v>257500</v>
      </c>
      <c r="AF1646" s="28">
        <f t="shared" si="931"/>
        <v>0</v>
      </c>
      <c r="AG1646" s="28">
        <f t="shared" si="932"/>
        <v>0</v>
      </c>
      <c r="AH1646" s="28">
        <f t="shared" si="933"/>
        <v>0</v>
      </c>
      <c r="AI1646" s="28">
        <f t="shared" si="934"/>
        <v>0</v>
      </c>
      <c r="AJ1646" s="29" t="str">
        <f t="shared" si="935"/>
        <v>N</v>
      </c>
      <c r="AK1646" s="30">
        <f t="shared" si="936"/>
        <v>0</v>
      </c>
      <c r="AL1646" s="31">
        <f t="shared" si="937"/>
        <v>20500</v>
      </c>
      <c r="AM1646" s="31">
        <f t="shared" si="938"/>
        <v>100000</v>
      </c>
      <c r="AN1646" s="31">
        <f t="shared" si="939"/>
        <v>257500</v>
      </c>
      <c r="AO1646" s="31">
        <f t="shared" si="940"/>
        <v>0</v>
      </c>
      <c r="AP1646" s="31">
        <f t="shared" si="941"/>
        <v>0</v>
      </c>
      <c r="AQ1646" s="31">
        <f t="shared" si="942"/>
        <v>0</v>
      </c>
      <c r="AR1646" s="31">
        <f t="shared" si="943"/>
        <v>0</v>
      </c>
      <c r="AS1646" s="32">
        <f t="shared" si="944"/>
        <v>0</v>
      </c>
      <c r="AT1646" s="33">
        <f t="shared" si="945"/>
        <v>20500</v>
      </c>
      <c r="AU1646" s="33">
        <f t="shared" si="946"/>
        <v>100000</v>
      </c>
      <c r="AV1646" s="33">
        <v>258144</v>
      </c>
      <c r="AW1646" s="33">
        <f t="shared" si="947"/>
        <v>0</v>
      </c>
      <c r="AX1646" s="33">
        <f t="shared" si="948"/>
        <v>0</v>
      </c>
      <c r="AY1646" s="34">
        <f t="shared" si="949"/>
        <v>45246.556799999998</v>
      </c>
    </row>
    <row r="1647" spans="1:51" ht="15" customHeight="1" x14ac:dyDescent="0.3">
      <c r="A1647" s="166" t="s">
        <v>2852</v>
      </c>
      <c r="B1647" s="99">
        <v>16910.560000000001</v>
      </c>
      <c r="C1647" s="99">
        <v>2630.9</v>
      </c>
      <c r="D1647" s="99">
        <v>73841.25</v>
      </c>
      <c r="E1647" s="99">
        <v>73437.460000000006</v>
      </c>
      <c r="F1647" s="149">
        <v>72000</v>
      </c>
      <c r="G1647" s="146">
        <v>12500</v>
      </c>
      <c r="H1647" s="182">
        <v>46304</v>
      </c>
      <c r="I1647" s="182">
        <v>46363</v>
      </c>
      <c r="J1647" s="166">
        <v>4</v>
      </c>
      <c r="K1647" s="166">
        <v>3.9</v>
      </c>
      <c r="L1647" s="167" t="s">
        <v>1206</v>
      </c>
      <c r="M1647" s="168" t="s">
        <v>1203</v>
      </c>
      <c r="N1647" s="169">
        <v>0.02</v>
      </c>
      <c r="O1647" s="21">
        <f t="shared" si="914"/>
        <v>0.10000000000000009</v>
      </c>
      <c r="P1647" s="21" t="str">
        <f t="shared" si="915"/>
        <v>N</v>
      </c>
      <c r="Q1647" s="22">
        <f t="shared" si="916"/>
        <v>19541.460000000003</v>
      </c>
      <c r="R1647" s="8" t="str">
        <f t="shared" si="917"/>
        <v>N</v>
      </c>
      <c r="S1647" s="23">
        <f t="shared" si="918"/>
        <v>0.13333333333333344</v>
      </c>
      <c r="T1647" s="24">
        <f t="shared" si="919"/>
        <v>20500</v>
      </c>
      <c r="U1647" s="24">
        <f t="shared" si="920"/>
        <v>100000</v>
      </c>
      <c r="V1647" s="24">
        <f t="shared" si="921"/>
        <v>257500</v>
      </c>
      <c r="W1647" s="24">
        <f t="shared" si="922"/>
        <v>14949.216900000003</v>
      </c>
      <c r="X1647" s="24">
        <f t="shared" si="923"/>
        <v>0</v>
      </c>
      <c r="Y1647" s="24">
        <f t="shared" si="924"/>
        <v>14949.216900000003</v>
      </c>
      <c r="Z1647" s="24">
        <f t="shared" si="925"/>
        <v>4983.0722999999998</v>
      </c>
      <c r="AA1647" s="25" t="str">
        <f t="shared" si="926"/>
        <v>N</v>
      </c>
      <c r="AB1647" s="26">
        <f t="shared" si="927"/>
        <v>0</v>
      </c>
      <c r="AC1647" s="27">
        <f t="shared" si="928"/>
        <v>20500</v>
      </c>
      <c r="AD1647" s="28">
        <f t="shared" si="929"/>
        <v>100000</v>
      </c>
      <c r="AE1647" s="28">
        <f t="shared" si="930"/>
        <v>257500</v>
      </c>
      <c r="AF1647" s="28">
        <f t="shared" si="931"/>
        <v>0</v>
      </c>
      <c r="AG1647" s="28">
        <f t="shared" si="932"/>
        <v>0</v>
      </c>
      <c r="AH1647" s="28">
        <f t="shared" si="933"/>
        <v>0</v>
      </c>
      <c r="AI1647" s="28">
        <f t="shared" si="934"/>
        <v>0</v>
      </c>
      <c r="AJ1647" s="29" t="str">
        <f t="shared" si="935"/>
        <v>N</v>
      </c>
      <c r="AK1647" s="30">
        <f t="shared" si="936"/>
        <v>0</v>
      </c>
      <c r="AL1647" s="31">
        <f t="shared" si="937"/>
        <v>20500</v>
      </c>
      <c r="AM1647" s="31">
        <f t="shared" si="938"/>
        <v>100000</v>
      </c>
      <c r="AN1647" s="31">
        <f t="shared" si="939"/>
        <v>257500</v>
      </c>
      <c r="AO1647" s="31">
        <f t="shared" si="940"/>
        <v>0</v>
      </c>
      <c r="AP1647" s="31">
        <f t="shared" si="941"/>
        <v>0</v>
      </c>
      <c r="AQ1647" s="31">
        <f t="shared" si="942"/>
        <v>0</v>
      </c>
      <c r="AR1647" s="31">
        <f t="shared" si="943"/>
        <v>0</v>
      </c>
      <c r="AS1647" s="32">
        <f t="shared" si="944"/>
        <v>0</v>
      </c>
      <c r="AT1647" s="33">
        <f t="shared" si="945"/>
        <v>20500</v>
      </c>
      <c r="AU1647" s="33">
        <f t="shared" si="946"/>
        <v>100000</v>
      </c>
      <c r="AV1647" s="33">
        <v>258145</v>
      </c>
      <c r="AW1647" s="33">
        <f t="shared" si="947"/>
        <v>0</v>
      </c>
      <c r="AX1647" s="33">
        <f t="shared" si="948"/>
        <v>0</v>
      </c>
      <c r="AY1647" s="34">
        <f t="shared" si="949"/>
        <v>4983.0722999999998</v>
      </c>
    </row>
    <row r="1648" spans="1:51" ht="15" customHeight="1" x14ac:dyDescent="0.3">
      <c r="A1648" s="166" t="s">
        <v>2853</v>
      </c>
      <c r="B1648" s="99">
        <v>18382.86</v>
      </c>
      <c r="C1648" s="99">
        <v>24752.35</v>
      </c>
      <c r="D1648" s="99">
        <v>67886.75</v>
      </c>
      <c r="E1648" s="99">
        <v>62757.83</v>
      </c>
      <c r="F1648" s="149">
        <v>66000</v>
      </c>
      <c r="G1648" s="146">
        <v>0</v>
      </c>
      <c r="H1648" s="182">
        <v>46417</v>
      </c>
      <c r="I1648" s="182">
        <v>46491</v>
      </c>
      <c r="J1648" s="166">
        <v>2.8</v>
      </c>
      <c r="K1648" s="166">
        <v>1.3</v>
      </c>
      <c r="L1648" s="167" t="s">
        <v>1206</v>
      </c>
      <c r="M1648" s="168" t="s">
        <v>1203</v>
      </c>
      <c r="N1648" s="169">
        <v>0.04</v>
      </c>
      <c r="O1648" s="21">
        <f t="shared" si="914"/>
        <v>1.4999999999999998</v>
      </c>
      <c r="P1648" s="21" t="str">
        <f t="shared" si="915"/>
        <v>N</v>
      </c>
      <c r="Q1648" s="22">
        <f t="shared" si="916"/>
        <v>43135.21</v>
      </c>
      <c r="R1648" s="8" t="str">
        <f t="shared" si="917"/>
        <v>N</v>
      </c>
      <c r="S1648" s="23">
        <f t="shared" si="918"/>
        <v>1.9999999999999998</v>
      </c>
      <c r="T1648" s="24">
        <f t="shared" si="919"/>
        <v>20500</v>
      </c>
      <c r="U1648" s="24">
        <f t="shared" si="920"/>
        <v>100000</v>
      </c>
      <c r="V1648" s="24">
        <f t="shared" si="921"/>
        <v>257500</v>
      </c>
      <c r="W1648" s="24">
        <f t="shared" si="922"/>
        <v>15375</v>
      </c>
      <c r="X1648" s="24">
        <f t="shared" si="923"/>
        <v>0</v>
      </c>
      <c r="Y1648" s="24">
        <f t="shared" si="924"/>
        <v>15375</v>
      </c>
      <c r="Z1648" s="24">
        <f t="shared" si="925"/>
        <v>29485.618399999999</v>
      </c>
      <c r="AA1648" s="25" t="str">
        <f t="shared" si="926"/>
        <v>N</v>
      </c>
      <c r="AB1648" s="26">
        <f t="shared" si="927"/>
        <v>0.99999999999999978</v>
      </c>
      <c r="AC1648" s="27">
        <f t="shared" si="928"/>
        <v>20500</v>
      </c>
      <c r="AD1648" s="28">
        <f t="shared" si="929"/>
        <v>100000</v>
      </c>
      <c r="AE1648" s="28">
        <f t="shared" si="930"/>
        <v>257500</v>
      </c>
      <c r="AF1648" s="28">
        <f t="shared" si="931"/>
        <v>12553.6875</v>
      </c>
      <c r="AG1648" s="28">
        <f t="shared" si="932"/>
        <v>0</v>
      </c>
      <c r="AH1648" s="28">
        <f t="shared" si="933"/>
        <v>12553.6875</v>
      </c>
      <c r="AI1648" s="28">
        <f t="shared" si="934"/>
        <v>34101.355636</v>
      </c>
      <c r="AJ1648" s="29" t="str">
        <f t="shared" si="935"/>
        <v>N</v>
      </c>
      <c r="AK1648" s="30">
        <f t="shared" si="936"/>
        <v>0</v>
      </c>
      <c r="AL1648" s="31">
        <f t="shared" si="937"/>
        <v>20500</v>
      </c>
      <c r="AM1648" s="31">
        <f t="shared" si="938"/>
        <v>100000</v>
      </c>
      <c r="AN1648" s="31">
        <f t="shared" si="939"/>
        <v>257500</v>
      </c>
      <c r="AO1648" s="31">
        <f t="shared" si="940"/>
        <v>0</v>
      </c>
      <c r="AP1648" s="31">
        <f t="shared" si="941"/>
        <v>0</v>
      </c>
      <c r="AQ1648" s="31">
        <f t="shared" si="942"/>
        <v>0</v>
      </c>
      <c r="AR1648" s="31">
        <f t="shared" si="943"/>
        <v>0</v>
      </c>
      <c r="AS1648" s="32">
        <f t="shared" si="944"/>
        <v>0</v>
      </c>
      <c r="AT1648" s="33">
        <f t="shared" si="945"/>
        <v>20500</v>
      </c>
      <c r="AU1648" s="33">
        <f t="shared" si="946"/>
        <v>100000</v>
      </c>
      <c r="AV1648" s="33">
        <v>258146</v>
      </c>
      <c r="AW1648" s="33">
        <f t="shared" si="947"/>
        <v>0</v>
      </c>
      <c r="AX1648" s="33">
        <f t="shared" si="948"/>
        <v>0</v>
      </c>
      <c r="AY1648" s="34">
        <f t="shared" si="949"/>
        <v>63586.974036</v>
      </c>
    </row>
    <row r="1649" spans="1:51" ht="15" customHeight="1" x14ac:dyDescent="0.3">
      <c r="A1649" s="166" t="s">
        <v>2854</v>
      </c>
      <c r="B1649" s="99">
        <v>10923.5</v>
      </c>
      <c r="C1649" s="99">
        <v>5121.74</v>
      </c>
      <c r="D1649" s="99">
        <v>27799.49</v>
      </c>
      <c r="E1649" s="99">
        <v>14118.69</v>
      </c>
      <c r="F1649" s="149">
        <v>190000</v>
      </c>
      <c r="G1649" s="150">
        <v>12500</v>
      </c>
      <c r="H1649" s="182">
        <v>46278</v>
      </c>
      <c r="I1649" s="182">
        <v>46364</v>
      </c>
      <c r="J1649" s="166">
        <v>4.8</v>
      </c>
      <c r="K1649" s="166">
        <v>2.4</v>
      </c>
      <c r="L1649" s="167" t="s">
        <v>1207</v>
      </c>
      <c r="M1649" s="168" t="s">
        <v>1204</v>
      </c>
      <c r="N1649" s="169">
        <v>0.05</v>
      </c>
      <c r="O1649" s="21">
        <f t="shared" si="914"/>
        <v>2.4</v>
      </c>
      <c r="P1649" s="21" t="str">
        <f t="shared" si="915"/>
        <v>N</v>
      </c>
      <c r="Q1649" s="22">
        <f t="shared" si="916"/>
        <v>16045.24</v>
      </c>
      <c r="R1649" s="8" t="str">
        <f t="shared" si="917"/>
        <v>N</v>
      </c>
      <c r="S1649" s="23">
        <f t="shared" si="918"/>
        <v>4.8</v>
      </c>
      <c r="T1649" s="24">
        <f t="shared" si="919"/>
        <v>50000</v>
      </c>
      <c r="U1649" s="24">
        <f t="shared" si="920"/>
        <v>200000</v>
      </c>
      <c r="V1649" s="24">
        <f t="shared" si="921"/>
        <v>257500</v>
      </c>
      <c r="W1649" s="24">
        <f t="shared" si="922"/>
        <v>8423.7510000000002</v>
      </c>
      <c r="X1649" s="24">
        <f t="shared" si="923"/>
        <v>0</v>
      </c>
      <c r="Y1649" s="24">
        <f t="shared" si="924"/>
        <v>8423.7510000000002</v>
      </c>
      <c r="Z1649" s="24">
        <f t="shared" si="925"/>
        <v>8423.7510000000002</v>
      </c>
      <c r="AA1649" s="25" t="str">
        <f t="shared" si="926"/>
        <v>N</v>
      </c>
      <c r="AB1649" s="26">
        <f t="shared" si="927"/>
        <v>3.8</v>
      </c>
      <c r="AC1649" s="27">
        <f t="shared" si="928"/>
        <v>50000</v>
      </c>
      <c r="AD1649" s="28">
        <f t="shared" si="929"/>
        <v>200000</v>
      </c>
      <c r="AE1649" s="28">
        <f t="shared" si="930"/>
        <v>257500</v>
      </c>
      <c r="AF1649" s="28">
        <f t="shared" si="931"/>
        <v>8844.9385500000008</v>
      </c>
      <c r="AG1649" s="28">
        <f t="shared" si="932"/>
        <v>0</v>
      </c>
      <c r="AH1649" s="28">
        <f t="shared" si="933"/>
        <v>8844.9385500000008</v>
      </c>
      <c r="AI1649" s="28">
        <f t="shared" si="934"/>
        <v>8844.9385500000008</v>
      </c>
      <c r="AJ1649" s="29" t="str">
        <f t="shared" si="935"/>
        <v>N</v>
      </c>
      <c r="AK1649" s="30">
        <f t="shared" si="936"/>
        <v>2.8</v>
      </c>
      <c r="AL1649" s="31">
        <f t="shared" si="937"/>
        <v>50000</v>
      </c>
      <c r="AM1649" s="31">
        <f t="shared" si="938"/>
        <v>200000</v>
      </c>
      <c r="AN1649" s="31">
        <f t="shared" si="939"/>
        <v>257500</v>
      </c>
      <c r="AO1649" s="31">
        <f t="shared" si="940"/>
        <v>9287.1854775000011</v>
      </c>
      <c r="AP1649" s="31">
        <f t="shared" si="941"/>
        <v>0</v>
      </c>
      <c r="AQ1649" s="31">
        <f t="shared" si="942"/>
        <v>9287.1854775000011</v>
      </c>
      <c r="AR1649" s="31">
        <f t="shared" si="943"/>
        <v>9287.1854775000011</v>
      </c>
      <c r="AS1649" s="32">
        <f t="shared" si="944"/>
        <v>1.7999999999999998</v>
      </c>
      <c r="AT1649" s="33">
        <f t="shared" si="945"/>
        <v>50000</v>
      </c>
      <c r="AU1649" s="33">
        <f t="shared" si="946"/>
        <v>200000</v>
      </c>
      <c r="AV1649" s="33">
        <v>258147</v>
      </c>
      <c r="AW1649" s="33">
        <f t="shared" si="947"/>
        <v>9751.5447513750023</v>
      </c>
      <c r="AX1649" s="33">
        <f t="shared" si="948"/>
        <v>9751.5447513750023</v>
      </c>
      <c r="AY1649" s="34">
        <f t="shared" si="949"/>
        <v>36307.41977887501</v>
      </c>
    </row>
    <row r="1650" spans="1:51" ht="15" customHeight="1" x14ac:dyDescent="0.3">
      <c r="A1650" s="166" t="s">
        <v>2855</v>
      </c>
      <c r="B1650" s="99">
        <v>15501.47</v>
      </c>
      <c r="C1650" s="99">
        <v>13102.83</v>
      </c>
      <c r="D1650" s="99">
        <v>76699.539999999994</v>
      </c>
      <c r="E1650" s="99">
        <v>72548.39</v>
      </c>
      <c r="F1650" s="149">
        <v>15000</v>
      </c>
      <c r="G1650" s="150">
        <v>12500</v>
      </c>
      <c r="H1650" s="182">
        <v>46486</v>
      </c>
      <c r="I1650" s="182">
        <v>46565</v>
      </c>
      <c r="J1650" s="166">
        <v>1.7</v>
      </c>
      <c r="K1650" s="166">
        <v>1.3</v>
      </c>
      <c r="L1650" s="167" t="s">
        <v>1207</v>
      </c>
      <c r="M1650" s="168" t="s">
        <v>1203</v>
      </c>
      <c r="N1650" s="169">
        <v>5.1999999999999998E-2</v>
      </c>
      <c r="O1650" s="21">
        <f t="shared" si="914"/>
        <v>0.39999999999999991</v>
      </c>
      <c r="P1650" s="21" t="str">
        <f t="shared" si="915"/>
        <v>N</v>
      </c>
      <c r="Q1650" s="22">
        <f t="shared" si="916"/>
        <v>28604.3</v>
      </c>
      <c r="R1650" s="8" t="str">
        <f t="shared" si="917"/>
        <v>N</v>
      </c>
      <c r="S1650" s="23">
        <f t="shared" si="918"/>
        <v>0.53333333333333321</v>
      </c>
      <c r="T1650" s="24">
        <f t="shared" si="919"/>
        <v>50000</v>
      </c>
      <c r="U1650" s="24">
        <f t="shared" si="920"/>
        <v>200000</v>
      </c>
      <c r="V1650" s="24">
        <f t="shared" si="921"/>
        <v>257500</v>
      </c>
      <c r="W1650" s="24">
        <f t="shared" si="922"/>
        <v>22568.792700000002</v>
      </c>
      <c r="X1650" s="24">
        <f t="shared" si="923"/>
        <v>0</v>
      </c>
      <c r="Y1650" s="24">
        <f t="shared" si="924"/>
        <v>22568.792700000002</v>
      </c>
      <c r="Z1650" s="24">
        <f t="shared" si="925"/>
        <v>7522.9308999999994</v>
      </c>
      <c r="AA1650" s="25" t="str">
        <f t="shared" si="926"/>
        <v>N</v>
      </c>
      <c r="AB1650" s="26">
        <f t="shared" si="927"/>
        <v>0</v>
      </c>
      <c r="AC1650" s="27">
        <f t="shared" si="928"/>
        <v>50000</v>
      </c>
      <c r="AD1650" s="28">
        <f t="shared" si="929"/>
        <v>200000</v>
      </c>
      <c r="AE1650" s="28">
        <f t="shared" si="930"/>
        <v>257500</v>
      </c>
      <c r="AF1650" s="28">
        <f t="shared" si="931"/>
        <v>0</v>
      </c>
      <c r="AG1650" s="28">
        <f t="shared" si="932"/>
        <v>0</v>
      </c>
      <c r="AH1650" s="28">
        <f t="shared" si="933"/>
        <v>0</v>
      </c>
      <c r="AI1650" s="28">
        <f t="shared" si="934"/>
        <v>0</v>
      </c>
      <c r="AJ1650" s="29" t="str">
        <f t="shared" si="935"/>
        <v>N</v>
      </c>
      <c r="AK1650" s="30">
        <f t="shared" si="936"/>
        <v>0</v>
      </c>
      <c r="AL1650" s="31">
        <f t="shared" si="937"/>
        <v>50000</v>
      </c>
      <c r="AM1650" s="31">
        <f t="shared" si="938"/>
        <v>200000</v>
      </c>
      <c r="AN1650" s="31">
        <f t="shared" si="939"/>
        <v>257500</v>
      </c>
      <c r="AO1650" s="31">
        <f t="shared" si="940"/>
        <v>0</v>
      </c>
      <c r="AP1650" s="31">
        <f t="shared" si="941"/>
        <v>0</v>
      </c>
      <c r="AQ1650" s="31">
        <f t="shared" si="942"/>
        <v>0</v>
      </c>
      <c r="AR1650" s="31">
        <f t="shared" si="943"/>
        <v>0</v>
      </c>
      <c r="AS1650" s="32">
        <f t="shared" si="944"/>
        <v>0</v>
      </c>
      <c r="AT1650" s="33">
        <f t="shared" si="945"/>
        <v>50000</v>
      </c>
      <c r="AU1650" s="33">
        <f t="shared" si="946"/>
        <v>200000</v>
      </c>
      <c r="AV1650" s="33">
        <v>258148</v>
      </c>
      <c r="AW1650" s="33">
        <f t="shared" si="947"/>
        <v>0</v>
      </c>
      <c r="AX1650" s="33">
        <f t="shared" si="948"/>
        <v>0</v>
      </c>
      <c r="AY1650" s="34">
        <f t="shared" si="949"/>
        <v>7522.9308999999994</v>
      </c>
    </row>
    <row r="1651" spans="1:51" ht="15" customHeight="1" x14ac:dyDescent="0.3">
      <c r="A1651" s="166" t="s">
        <v>2856</v>
      </c>
      <c r="B1651" s="99">
        <v>14663.61</v>
      </c>
      <c r="C1651" s="99">
        <v>27029.54</v>
      </c>
      <c r="D1651" s="99">
        <v>94420.15</v>
      </c>
      <c r="E1651" s="99">
        <v>86505.71</v>
      </c>
      <c r="F1651" s="149">
        <v>111000</v>
      </c>
      <c r="G1651" s="150">
        <v>12500</v>
      </c>
      <c r="H1651" s="182">
        <v>46525</v>
      </c>
      <c r="I1651" s="182">
        <v>46580</v>
      </c>
      <c r="J1651" s="166">
        <v>3.7</v>
      </c>
      <c r="K1651" s="166">
        <v>1.7</v>
      </c>
      <c r="L1651" s="167" t="s">
        <v>1207</v>
      </c>
      <c r="M1651" s="168" t="s">
        <v>1204</v>
      </c>
      <c r="N1651" s="169">
        <v>0.04</v>
      </c>
      <c r="O1651" s="21">
        <f t="shared" si="914"/>
        <v>2</v>
      </c>
      <c r="P1651" s="21" t="str">
        <f t="shared" si="915"/>
        <v>N</v>
      </c>
      <c r="Q1651" s="22">
        <f t="shared" si="916"/>
        <v>41693.15</v>
      </c>
      <c r="R1651" s="8" t="str">
        <f t="shared" si="917"/>
        <v>N</v>
      </c>
      <c r="S1651" s="23">
        <f t="shared" si="918"/>
        <v>4</v>
      </c>
      <c r="T1651" s="24">
        <f t="shared" si="919"/>
        <v>50000</v>
      </c>
      <c r="U1651" s="24">
        <f t="shared" si="920"/>
        <v>200000</v>
      </c>
      <c r="V1651" s="24">
        <f t="shared" si="921"/>
        <v>257500</v>
      </c>
      <c r="W1651" s="24">
        <f t="shared" si="922"/>
        <v>21680.438000000002</v>
      </c>
      <c r="X1651" s="24">
        <f t="shared" si="923"/>
        <v>0</v>
      </c>
      <c r="Y1651" s="24">
        <f t="shared" si="924"/>
        <v>21680.438000000002</v>
      </c>
      <c r="Z1651" s="24">
        <f t="shared" si="925"/>
        <v>21680.438000000002</v>
      </c>
      <c r="AA1651" s="25" t="str">
        <f t="shared" si="926"/>
        <v>N</v>
      </c>
      <c r="AB1651" s="26">
        <f t="shared" si="927"/>
        <v>3</v>
      </c>
      <c r="AC1651" s="27">
        <f t="shared" si="928"/>
        <v>50000</v>
      </c>
      <c r="AD1651" s="28">
        <f t="shared" si="929"/>
        <v>200000</v>
      </c>
      <c r="AE1651" s="28">
        <f t="shared" si="930"/>
        <v>257500</v>
      </c>
      <c r="AF1651" s="28">
        <f t="shared" si="931"/>
        <v>22547.655520000004</v>
      </c>
      <c r="AG1651" s="28">
        <f t="shared" si="932"/>
        <v>0</v>
      </c>
      <c r="AH1651" s="28">
        <f t="shared" si="933"/>
        <v>22547.655520000004</v>
      </c>
      <c r="AI1651" s="28">
        <f t="shared" si="934"/>
        <v>22547.655520000004</v>
      </c>
      <c r="AJ1651" s="29" t="str">
        <f t="shared" si="935"/>
        <v>N</v>
      </c>
      <c r="AK1651" s="30">
        <f t="shared" si="936"/>
        <v>2</v>
      </c>
      <c r="AL1651" s="31">
        <f t="shared" si="937"/>
        <v>50000</v>
      </c>
      <c r="AM1651" s="31">
        <f t="shared" si="938"/>
        <v>200000</v>
      </c>
      <c r="AN1651" s="31">
        <f t="shared" si="939"/>
        <v>257500</v>
      </c>
      <c r="AO1651" s="31">
        <f t="shared" si="940"/>
        <v>23449.561740800003</v>
      </c>
      <c r="AP1651" s="31">
        <f t="shared" si="941"/>
        <v>0</v>
      </c>
      <c r="AQ1651" s="31">
        <f t="shared" si="942"/>
        <v>23449.561740800003</v>
      </c>
      <c r="AR1651" s="31">
        <f t="shared" si="943"/>
        <v>23449.561740800003</v>
      </c>
      <c r="AS1651" s="32">
        <f t="shared" si="944"/>
        <v>1</v>
      </c>
      <c r="AT1651" s="33">
        <f t="shared" si="945"/>
        <v>50000</v>
      </c>
      <c r="AU1651" s="33">
        <f t="shared" si="946"/>
        <v>200000</v>
      </c>
      <c r="AV1651" s="33">
        <v>258149</v>
      </c>
      <c r="AW1651" s="33">
        <f t="shared" si="947"/>
        <v>18951.097369600004</v>
      </c>
      <c r="AX1651" s="33">
        <f t="shared" si="948"/>
        <v>29823.991051264002</v>
      </c>
      <c r="AY1651" s="34">
        <f t="shared" si="949"/>
        <v>97501.646312064011</v>
      </c>
    </row>
    <row r="1652" spans="1:51" ht="15" customHeight="1" x14ac:dyDescent="0.3">
      <c r="A1652" s="166" t="s">
        <v>2857</v>
      </c>
      <c r="B1652" s="99">
        <v>13160.78</v>
      </c>
      <c r="C1652" s="99">
        <v>4984.3999999999996</v>
      </c>
      <c r="D1652" s="99">
        <v>79061.919999999998</v>
      </c>
      <c r="E1652" s="99">
        <v>70623.679999999993</v>
      </c>
      <c r="F1652" s="149">
        <v>100000</v>
      </c>
      <c r="G1652" s="150">
        <v>12500</v>
      </c>
      <c r="H1652" s="182">
        <v>46469</v>
      </c>
      <c r="I1652" s="182">
        <v>46550</v>
      </c>
      <c r="J1652" s="166">
        <v>3</v>
      </c>
      <c r="K1652" s="166">
        <v>0.9</v>
      </c>
      <c r="L1652" s="167" t="s">
        <v>1207</v>
      </c>
      <c r="M1652" s="168" t="s">
        <v>1205</v>
      </c>
      <c r="N1652" s="169">
        <v>1.6E-2</v>
      </c>
      <c r="O1652" s="21">
        <f t="shared" si="914"/>
        <v>2.1</v>
      </c>
      <c r="P1652" s="21" t="str">
        <f t="shared" si="915"/>
        <v>N</v>
      </c>
      <c r="Q1652" s="22">
        <f t="shared" si="916"/>
        <v>18145.18</v>
      </c>
      <c r="R1652" s="8" t="str">
        <f t="shared" si="917"/>
        <v>N</v>
      </c>
      <c r="S1652" s="23">
        <f t="shared" si="918"/>
        <v>2.1</v>
      </c>
      <c r="T1652" s="24">
        <f t="shared" si="919"/>
        <v>50000</v>
      </c>
      <c r="U1652" s="24">
        <f t="shared" si="920"/>
        <v>200000</v>
      </c>
      <c r="V1652" s="24">
        <f t="shared" si="921"/>
        <v>257500</v>
      </c>
      <c r="W1652" s="24">
        <f t="shared" si="922"/>
        <v>18435.50288</v>
      </c>
      <c r="X1652" s="24">
        <f t="shared" si="923"/>
        <v>0</v>
      </c>
      <c r="Y1652" s="24">
        <f t="shared" si="924"/>
        <v>18435.50288</v>
      </c>
      <c r="Z1652" s="24">
        <f t="shared" si="925"/>
        <v>0</v>
      </c>
      <c r="AA1652" s="25" t="str">
        <f t="shared" si="926"/>
        <v>N</v>
      </c>
      <c r="AB1652" s="26">
        <f t="shared" si="927"/>
        <v>1.1000000000000001</v>
      </c>
      <c r="AC1652" s="27">
        <f t="shared" si="928"/>
        <v>50000</v>
      </c>
      <c r="AD1652" s="28">
        <f t="shared" si="929"/>
        <v>200000</v>
      </c>
      <c r="AE1652" s="28">
        <f t="shared" si="930"/>
        <v>257500</v>
      </c>
      <c r="AF1652" s="28">
        <f t="shared" si="931"/>
        <v>18730.470926080001</v>
      </c>
      <c r="AG1652" s="28">
        <f t="shared" si="932"/>
        <v>0</v>
      </c>
      <c r="AH1652" s="28">
        <f t="shared" si="933"/>
        <v>18730.470926080001</v>
      </c>
      <c r="AI1652" s="28">
        <f t="shared" si="934"/>
        <v>0</v>
      </c>
      <c r="AJ1652" s="29" t="str">
        <f t="shared" si="935"/>
        <v>N</v>
      </c>
      <c r="AK1652" s="30">
        <f t="shared" si="936"/>
        <v>0.10000000000000009</v>
      </c>
      <c r="AL1652" s="31">
        <f t="shared" si="937"/>
        <v>50000</v>
      </c>
      <c r="AM1652" s="31">
        <f t="shared" si="938"/>
        <v>200000</v>
      </c>
      <c r="AN1652" s="31">
        <f t="shared" si="939"/>
        <v>257500</v>
      </c>
      <c r="AO1652" s="31">
        <f t="shared" si="940"/>
        <v>19030.158460897281</v>
      </c>
      <c r="AP1652" s="31">
        <f t="shared" si="941"/>
        <v>0</v>
      </c>
      <c r="AQ1652" s="31">
        <f t="shared" si="942"/>
        <v>19030.158460897281</v>
      </c>
      <c r="AR1652" s="31">
        <f t="shared" si="943"/>
        <v>0</v>
      </c>
      <c r="AS1652" s="32">
        <f t="shared" si="944"/>
        <v>0</v>
      </c>
      <c r="AT1652" s="33">
        <f t="shared" si="945"/>
        <v>50000</v>
      </c>
      <c r="AU1652" s="33">
        <f t="shared" si="946"/>
        <v>200000</v>
      </c>
      <c r="AV1652" s="33">
        <v>258150</v>
      </c>
      <c r="AW1652" s="33">
        <f t="shared" si="947"/>
        <v>0</v>
      </c>
      <c r="AX1652" s="33">
        <f t="shared" si="948"/>
        <v>0</v>
      </c>
      <c r="AY1652" s="34">
        <f t="shared" si="949"/>
        <v>0</v>
      </c>
    </row>
    <row r="1653" spans="1:51" ht="15" customHeight="1" x14ac:dyDescent="0.3">
      <c r="A1653" s="166" t="s">
        <v>2858</v>
      </c>
      <c r="B1653" s="99">
        <v>8833.14</v>
      </c>
      <c r="C1653" s="99">
        <v>23320.93</v>
      </c>
      <c r="D1653" s="99">
        <v>94427.99</v>
      </c>
      <c r="E1653" s="99">
        <v>91902.94</v>
      </c>
      <c r="F1653" s="149">
        <v>68000</v>
      </c>
      <c r="G1653" s="150">
        <v>12500</v>
      </c>
      <c r="H1653" s="182">
        <v>46547</v>
      </c>
      <c r="I1653" s="182">
        <v>46630</v>
      </c>
      <c r="J1653" s="166">
        <v>1.6</v>
      </c>
      <c r="K1653" s="166">
        <v>0.1</v>
      </c>
      <c r="L1653" s="167" t="s">
        <v>1206</v>
      </c>
      <c r="M1653" s="168" t="s">
        <v>1204</v>
      </c>
      <c r="N1653" s="169">
        <v>0.03</v>
      </c>
      <c r="O1653" s="21">
        <f t="shared" si="914"/>
        <v>1.5</v>
      </c>
      <c r="P1653" s="21" t="str">
        <f t="shared" si="915"/>
        <v>N</v>
      </c>
      <c r="Q1653" s="22">
        <f t="shared" si="916"/>
        <v>32154.07</v>
      </c>
      <c r="R1653" s="8" t="str">
        <f t="shared" si="917"/>
        <v>N</v>
      </c>
      <c r="S1653" s="23">
        <f t="shared" si="918"/>
        <v>3</v>
      </c>
      <c r="T1653" s="24">
        <f t="shared" si="919"/>
        <v>20500</v>
      </c>
      <c r="U1653" s="24">
        <f t="shared" si="920"/>
        <v>100000</v>
      </c>
      <c r="V1653" s="24">
        <f t="shared" si="921"/>
        <v>257500</v>
      </c>
      <c r="W1653" s="24">
        <f t="shared" si="922"/>
        <v>2786.0049999999974</v>
      </c>
      <c r="X1653" s="24">
        <f t="shared" si="923"/>
        <v>0</v>
      </c>
      <c r="Y1653" s="24">
        <f t="shared" si="924"/>
        <v>2786.0049999999974</v>
      </c>
      <c r="Z1653" s="24">
        <f t="shared" si="925"/>
        <v>30332.687100000003</v>
      </c>
      <c r="AA1653" s="25" t="str">
        <f t="shared" si="926"/>
        <v>N</v>
      </c>
      <c r="AB1653" s="26">
        <f t="shared" si="927"/>
        <v>2</v>
      </c>
      <c r="AC1653" s="27">
        <f t="shared" si="928"/>
        <v>20500</v>
      </c>
      <c r="AD1653" s="28">
        <f t="shared" si="929"/>
        <v>100000</v>
      </c>
      <c r="AE1653" s="28">
        <f t="shared" si="930"/>
        <v>257500</v>
      </c>
      <c r="AF1653" s="28">
        <f t="shared" si="931"/>
        <v>1393.0024999999987</v>
      </c>
      <c r="AG1653" s="28">
        <f t="shared" si="932"/>
        <v>0</v>
      </c>
      <c r="AH1653" s="28">
        <f t="shared" si="933"/>
        <v>1393.0024999999987</v>
      </c>
      <c r="AI1653" s="28">
        <f t="shared" si="934"/>
        <v>32719.250363000003</v>
      </c>
      <c r="AJ1653" s="29" t="str">
        <f t="shared" si="935"/>
        <v>N</v>
      </c>
      <c r="AK1653" s="30">
        <f t="shared" si="936"/>
        <v>1</v>
      </c>
      <c r="AL1653" s="31">
        <f t="shared" si="937"/>
        <v>20500</v>
      </c>
      <c r="AM1653" s="31">
        <f t="shared" si="938"/>
        <v>100000</v>
      </c>
      <c r="AN1653" s="31">
        <f t="shared" si="939"/>
        <v>257500</v>
      </c>
      <c r="AO1653" s="31">
        <f t="shared" si="940"/>
        <v>1393.0024999999987</v>
      </c>
      <c r="AP1653" s="31">
        <f t="shared" si="941"/>
        <v>0</v>
      </c>
      <c r="AQ1653" s="31">
        <f t="shared" si="942"/>
        <v>1393.0024999999987</v>
      </c>
      <c r="AR1653" s="31">
        <f t="shared" si="943"/>
        <v>33742.617948890009</v>
      </c>
      <c r="AS1653" s="32">
        <f t="shared" si="944"/>
        <v>0</v>
      </c>
      <c r="AT1653" s="33">
        <f t="shared" si="945"/>
        <v>20500</v>
      </c>
      <c r="AU1653" s="33">
        <f t="shared" si="946"/>
        <v>100000</v>
      </c>
      <c r="AV1653" s="33">
        <v>258151</v>
      </c>
      <c r="AW1653" s="33">
        <f t="shared" si="947"/>
        <v>0</v>
      </c>
      <c r="AX1653" s="33">
        <f t="shared" si="948"/>
        <v>0</v>
      </c>
      <c r="AY1653" s="34">
        <f t="shared" si="949"/>
        <v>96794.555411890018</v>
      </c>
    </row>
    <row r="1654" spans="1:51" ht="15" customHeight="1" x14ac:dyDescent="0.3">
      <c r="A1654" s="166" t="s">
        <v>2859</v>
      </c>
      <c r="B1654" s="99">
        <v>14349.52</v>
      </c>
      <c r="C1654" s="99">
        <v>17333.63</v>
      </c>
      <c r="D1654" s="99">
        <v>58539.25</v>
      </c>
      <c r="E1654" s="99">
        <v>50734.28</v>
      </c>
      <c r="F1654" s="149">
        <v>44000</v>
      </c>
      <c r="G1654" s="150">
        <v>12500</v>
      </c>
      <c r="H1654" s="182">
        <v>46247</v>
      </c>
      <c r="I1654" s="182">
        <v>46287</v>
      </c>
      <c r="J1654" s="166">
        <v>4</v>
      </c>
      <c r="K1654" s="166">
        <v>0.8</v>
      </c>
      <c r="L1654" s="167" t="s">
        <v>1206</v>
      </c>
      <c r="M1654" s="168" t="s">
        <v>1203</v>
      </c>
      <c r="N1654" s="169">
        <v>3.3000000000000002E-2</v>
      </c>
      <c r="O1654" s="21">
        <f t="shared" si="914"/>
        <v>3.2</v>
      </c>
      <c r="P1654" s="21" t="str">
        <f t="shared" si="915"/>
        <v>N</v>
      </c>
      <c r="Q1654" s="22">
        <f t="shared" si="916"/>
        <v>31683.15</v>
      </c>
      <c r="R1654" s="8" t="str">
        <f t="shared" si="917"/>
        <v>N</v>
      </c>
      <c r="S1654" s="23">
        <f t="shared" si="918"/>
        <v>4.2666666666666666</v>
      </c>
      <c r="T1654" s="24">
        <f t="shared" si="919"/>
        <v>20500</v>
      </c>
      <c r="U1654" s="24">
        <f t="shared" si="920"/>
        <v>100000</v>
      </c>
      <c r="V1654" s="24">
        <f t="shared" si="921"/>
        <v>257500</v>
      </c>
      <c r="W1654" s="24">
        <f t="shared" si="922"/>
        <v>15375</v>
      </c>
      <c r="X1654" s="24">
        <f t="shared" si="923"/>
        <v>0</v>
      </c>
      <c r="Y1654" s="24">
        <f t="shared" si="924"/>
        <v>15375</v>
      </c>
      <c r="Z1654" s="24">
        <f t="shared" si="925"/>
        <v>17353.693949999997</v>
      </c>
      <c r="AA1654" s="25" t="str">
        <f t="shared" si="926"/>
        <v>N</v>
      </c>
      <c r="AB1654" s="26">
        <f t="shared" si="927"/>
        <v>3.2666666666666666</v>
      </c>
      <c r="AC1654" s="27">
        <f t="shared" si="928"/>
        <v>20500</v>
      </c>
      <c r="AD1654" s="28">
        <f t="shared" si="929"/>
        <v>100000</v>
      </c>
      <c r="AE1654" s="28">
        <f t="shared" si="930"/>
        <v>257500</v>
      </c>
      <c r="AF1654" s="28">
        <f t="shared" si="931"/>
        <v>15375</v>
      </c>
      <c r="AG1654" s="28">
        <f t="shared" si="932"/>
        <v>0</v>
      </c>
      <c r="AH1654" s="28">
        <f t="shared" si="933"/>
        <v>15375</v>
      </c>
      <c r="AI1654" s="28">
        <f t="shared" si="934"/>
        <v>18433.740850349997</v>
      </c>
      <c r="AJ1654" s="29" t="str">
        <f t="shared" si="935"/>
        <v>N</v>
      </c>
      <c r="AK1654" s="30">
        <f t="shared" si="936"/>
        <v>2.2666666666666666</v>
      </c>
      <c r="AL1654" s="31">
        <f t="shared" si="937"/>
        <v>20500</v>
      </c>
      <c r="AM1654" s="31">
        <f t="shared" si="938"/>
        <v>100000</v>
      </c>
      <c r="AN1654" s="31">
        <f t="shared" si="939"/>
        <v>257500</v>
      </c>
      <c r="AO1654" s="31">
        <f t="shared" si="940"/>
        <v>2039.9215158749976</v>
      </c>
      <c r="AP1654" s="31">
        <f t="shared" si="941"/>
        <v>0</v>
      </c>
      <c r="AQ1654" s="31">
        <f t="shared" si="942"/>
        <v>2039.9215158749976</v>
      </c>
      <c r="AR1654" s="31">
        <f t="shared" si="943"/>
        <v>32884.507782536544</v>
      </c>
      <c r="AS1654" s="32">
        <f t="shared" si="944"/>
        <v>1.2666666666666666</v>
      </c>
      <c r="AT1654" s="33">
        <f t="shared" si="945"/>
        <v>20500</v>
      </c>
      <c r="AU1654" s="33">
        <f t="shared" si="946"/>
        <v>100000</v>
      </c>
      <c r="AV1654" s="33">
        <v>258152</v>
      </c>
      <c r="AW1654" s="33">
        <f t="shared" si="947"/>
        <v>6503.1213630937518</v>
      </c>
      <c r="AX1654" s="33">
        <f t="shared" si="948"/>
        <v>29573.814102165368</v>
      </c>
      <c r="AY1654" s="34">
        <f t="shared" si="949"/>
        <v>98245.756685051907</v>
      </c>
    </row>
    <row r="1655" spans="1:51" ht="15" customHeight="1" x14ac:dyDescent="0.3">
      <c r="A1655" s="166" t="s">
        <v>2860</v>
      </c>
      <c r="B1655" s="99">
        <v>14394.68</v>
      </c>
      <c r="C1655" s="99">
        <v>1227.8800000000001</v>
      </c>
      <c r="D1655" s="99">
        <v>36393.35</v>
      </c>
      <c r="E1655" s="99">
        <v>27781.06</v>
      </c>
      <c r="F1655" s="149">
        <v>60000</v>
      </c>
      <c r="G1655" s="150">
        <v>12500</v>
      </c>
      <c r="H1655" s="182">
        <v>46380</v>
      </c>
      <c r="I1655" s="182">
        <v>46450</v>
      </c>
      <c r="J1655" s="166">
        <v>4.5999999999999996</v>
      </c>
      <c r="K1655" s="166">
        <v>3.1</v>
      </c>
      <c r="L1655" s="167" t="s">
        <v>1206</v>
      </c>
      <c r="M1655" s="168" t="s">
        <v>1203</v>
      </c>
      <c r="N1655" s="169">
        <v>5.0000000000000001E-3</v>
      </c>
      <c r="O1655" s="21">
        <f t="shared" si="914"/>
        <v>1.4999999999999996</v>
      </c>
      <c r="P1655" s="21" t="str">
        <f t="shared" si="915"/>
        <v>N</v>
      </c>
      <c r="Q1655" s="22">
        <f t="shared" si="916"/>
        <v>15622.560000000001</v>
      </c>
      <c r="R1655" s="8" t="str">
        <f t="shared" si="917"/>
        <v>N</v>
      </c>
      <c r="S1655" s="23">
        <f t="shared" si="918"/>
        <v>1.9999999999999993</v>
      </c>
      <c r="T1655" s="24">
        <f t="shared" si="919"/>
        <v>20500</v>
      </c>
      <c r="U1655" s="24">
        <f t="shared" si="920"/>
        <v>100000</v>
      </c>
      <c r="V1655" s="24">
        <f t="shared" si="921"/>
        <v>257500</v>
      </c>
      <c r="W1655" s="24">
        <f t="shared" si="922"/>
        <v>11775.5046</v>
      </c>
      <c r="X1655" s="24">
        <f t="shared" si="923"/>
        <v>0</v>
      </c>
      <c r="Y1655" s="24">
        <f t="shared" si="924"/>
        <v>11775.5046</v>
      </c>
      <c r="Z1655" s="24">
        <f t="shared" si="925"/>
        <v>3925.1682000000001</v>
      </c>
      <c r="AA1655" s="25" t="str">
        <f t="shared" si="926"/>
        <v>N</v>
      </c>
      <c r="AB1655" s="26">
        <f t="shared" si="927"/>
        <v>0.99999999999999933</v>
      </c>
      <c r="AC1655" s="27">
        <f t="shared" si="928"/>
        <v>20500</v>
      </c>
      <c r="AD1655" s="28">
        <f t="shared" si="929"/>
        <v>100000</v>
      </c>
      <c r="AE1655" s="28">
        <f t="shared" si="930"/>
        <v>257500</v>
      </c>
      <c r="AF1655" s="28">
        <f t="shared" si="931"/>
        <v>11834.382122999999</v>
      </c>
      <c r="AG1655" s="28">
        <f t="shared" si="932"/>
        <v>0</v>
      </c>
      <c r="AH1655" s="28">
        <f t="shared" si="933"/>
        <v>11834.382122999999</v>
      </c>
      <c r="AI1655" s="28">
        <f t="shared" si="934"/>
        <v>3944.7940409999992</v>
      </c>
      <c r="AJ1655" s="29" t="str">
        <f t="shared" si="935"/>
        <v>N</v>
      </c>
      <c r="AK1655" s="30">
        <f t="shared" si="936"/>
        <v>0</v>
      </c>
      <c r="AL1655" s="31">
        <f t="shared" si="937"/>
        <v>20500</v>
      </c>
      <c r="AM1655" s="31">
        <f t="shared" si="938"/>
        <v>100000</v>
      </c>
      <c r="AN1655" s="31">
        <f t="shared" si="939"/>
        <v>257500</v>
      </c>
      <c r="AO1655" s="31">
        <f t="shared" si="940"/>
        <v>0</v>
      </c>
      <c r="AP1655" s="31">
        <f t="shared" si="941"/>
        <v>0</v>
      </c>
      <c r="AQ1655" s="31">
        <f t="shared" si="942"/>
        <v>0</v>
      </c>
      <c r="AR1655" s="31">
        <f t="shared" si="943"/>
        <v>0</v>
      </c>
      <c r="AS1655" s="32">
        <f t="shared" si="944"/>
        <v>0</v>
      </c>
      <c r="AT1655" s="33">
        <f t="shared" si="945"/>
        <v>20500</v>
      </c>
      <c r="AU1655" s="33">
        <f t="shared" si="946"/>
        <v>100000</v>
      </c>
      <c r="AV1655" s="33">
        <v>258153</v>
      </c>
      <c r="AW1655" s="33">
        <f t="shared" si="947"/>
        <v>0</v>
      </c>
      <c r="AX1655" s="33">
        <f t="shared" si="948"/>
        <v>0</v>
      </c>
      <c r="AY1655" s="34">
        <f t="shared" si="949"/>
        <v>7869.9622409999993</v>
      </c>
    </row>
    <row r="1656" spans="1:51" ht="15" customHeight="1" x14ac:dyDescent="0.3">
      <c r="A1656" s="166" t="s">
        <v>2861</v>
      </c>
      <c r="B1656" s="99">
        <v>12273.23</v>
      </c>
      <c r="C1656" s="99">
        <v>6374.29</v>
      </c>
      <c r="D1656" s="99">
        <v>78105.070000000007</v>
      </c>
      <c r="E1656" s="99">
        <v>72557.679999999993</v>
      </c>
      <c r="F1656" s="149">
        <v>45000</v>
      </c>
      <c r="G1656" s="150">
        <v>12500</v>
      </c>
      <c r="H1656" s="182">
        <v>46547</v>
      </c>
      <c r="I1656" s="182">
        <v>46559</v>
      </c>
      <c r="J1656" s="166">
        <v>1.9</v>
      </c>
      <c r="K1656" s="166">
        <v>0.5</v>
      </c>
      <c r="L1656" s="167" t="s">
        <v>1206</v>
      </c>
      <c r="M1656" s="168" t="s">
        <v>1205</v>
      </c>
      <c r="N1656" s="169">
        <v>2E-3</v>
      </c>
      <c r="O1656" s="21">
        <f t="shared" si="914"/>
        <v>1.4</v>
      </c>
      <c r="P1656" s="21" t="str">
        <f t="shared" si="915"/>
        <v>N</v>
      </c>
      <c r="Q1656" s="22">
        <f t="shared" si="916"/>
        <v>18647.52</v>
      </c>
      <c r="R1656" s="8" t="str">
        <f t="shared" si="917"/>
        <v>N</v>
      </c>
      <c r="S1656" s="23">
        <f t="shared" si="918"/>
        <v>1.4</v>
      </c>
      <c r="T1656" s="24">
        <f t="shared" si="919"/>
        <v>20500</v>
      </c>
      <c r="U1656" s="24">
        <f t="shared" si="920"/>
        <v>100000</v>
      </c>
      <c r="V1656" s="24">
        <f t="shared" si="921"/>
        <v>257500</v>
      </c>
      <c r="W1656" s="24">
        <f t="shared" si="922"/>
        <v>18684.815040000001</v>
      </c>
      <c r="X1656" s="24">
        <f t="shared" si="923"/>
        <v>0</v>
      </c>
      <c r="Y1656" s="24">
        <f t="shared" si="924"/>
        <v>18684.815040000001</v>
      </c>
      <c r="Z1656" s="24">
        <f t="shared" si="925"/>
        <v>0</v>
      </c>
      <c r="AA1656" s="25" t="str">
        <f t="shared" si="926"/>
        <v>N</v>
      </c>
      <c r="AB1656" s="26">
        <f t="shared" si="927"/>
        <v>0.39999999999999991</v>
      </c>
      <c r="AC1656" s="27">
        <f t="shared" si="928"/>
        <v>20500</v>
      </c>
      <c r="AD1656" s="28">
        <f t="shared" si="929"/>
        <v>100000</v>
      </c>
      <c r="AE1656" s="28">
        <f t="shared" si="930"/>
        <v>257500</v>
      </c>
      <c r="AF1656" s="28">
        <f t="shared" si="931"/>
        <v>3210.1149599999917</v>
      </c>
      <c r="AG1656" s="28">
        <f t="shared" si="932"/>
        <v>0</v>
      </c>
      <c r="AH1656" s="28">
        <f t="shared" si="933"/>
        <v>3210.1149599999917</v>
      </c>
      <c r="AI1656" s="28">
        <f t="shared" si="934"/>
        <v>15512.06971008001</v>
      </c>
      <c r="AJ1656" s="29" t="str">
        <f t="shared" si="935"/>
        <v>N</v>
      </c>
      <c r="AK1656" s="30">
        <f t="shared" si="936"/>
        <v>0</v>
      </c>
      <c r="AL1656" s="31">
        <f t="shared" si="937"/>
        <v>20500</v>
      </c>
      <c r="AM1656" s="31">
        <f t="shared" si="938"/>
        <v>100000</v>
      </c>
      <c r="AN1656" s="31">
        <f t="shared" si="939"/>
        <v>257500</v>
      </c>
      <c r="AO1656" s="31">
        <f t="shared" si="940"/>
        <v>0</v>
      </c>
      <c r="AP1656" s="31">
        <f t="shared" si="941"/>
        <v>0</v>
      </c>
      <c r="AQ1656" s="31">
        <f t="shared" si="942"/>
        <v>0</v>
      </c>
      <c r="AR1656" s="31">
        <f t="shared" si="943"/>
        <v>0</v>
      </c>
      <c r="AS1656" s="32">
        <f t="shared" si="944"/>
        <v>0</v>
      </c>
      <c r="AT1656" s="33">
        <f t="shared" si="945"/>
        <v>20500</v>
      </c>
      <c r="AU1656" s="33">
        <f t="shared" si="946"/>
        <v>100000</v>
      </c>
      <c r="AV1656" s="33">
        <v>258154</v>
      </c>
      <c r="AW1656" s="33">
        <f t="shared" si="947"/>
        <v>0</v>
      </c>
      <c r="AX1656" s="33">
        <f t="shared" si="948"/>
        <v>0</v>
      </c>
      <c r="AY1656" s="34">
        <f t="shared" si="949"/>
        <v>15512.06971008001</v>
      </c>
    </row>
    <row r="1657" spans="1:51" ht="15" customHeight="1" x14ac:dyDescent="0.3">
      <c r="A1657" s="166" t="s">
        <v>2862</v>
      </c>
      <c r="B1657" s="99">
        <v>5868.73</v>
      </c>
      <c r="C1657" s="99">
        <v>21446.84</v>
      </c>
      <c r="D1657" s="99">
        <v>68841.119999999995</v>
      </c>
      <c r="E1657" s="99">
        <v>61715.360000000001</v>
      </c>
      <c r="F1657" s="149">
        <v>42000</v>
      </c>
      <c r="G1657" s="150">
        <v>0</v>
      </c>
      <c r="H1657" s="182">
        <v>46210</v>
      </c>
      <c r="I1657" s="182">
        <v>46287</v>
      </c>
      <c r="J1657" s="166">
        <v>2.5</v>
      </c>
      <c r="K1657" s="166">
        <v>2.2000000000000002</v>
      </c>
      <c r="L1657" s="167" t="s">
        <v>1207</v>
      </c>
      <c r="M1657" s="168" t="s">
        <v>1205</v>
      </c>
      <c r="N1657" s="169">
        <v>0</v>
      </c>
      <c r="O1657" s="21">
        <f t="shared" si="914"/>
        <v>0.29999999999999982</v>
      </c>
      <c r="P1657" s="21" t="str">
        <f t="shared" si="915"/>
        <v>N</v>
      </c>
      <c r="Q1657" s="22">
        <f t="shared" si="916"/>
        <v>27315.57</v>
      </c>
      <c r="R1657" s="8" t="str">
        <f t="shared" si="917"/>
        <v>N</v>
      </c>
      <c r="S1657" s="23">
        <f t="shared" si="918"/>
        <v>0.29999999999999982</v>
      </c>
      <c r="T1657" s="24">
        <f t="shared" si="919"/>
        <v>50000</v>
      </c>
      <c r="U1657" s="24">
        <f t="shared" si="920"/>
        <v>200000</v>
      </c>
      <c r="V1657" s="24">
        <f t="shared" si="921"/>
        <v>257500</v>
      </c>
      <c r="W1657" s="24">
        <f t="shared" si="922"/>
        <v>27315.57</v>
      </c>
      <c r="X1657" s="24">
        <f t="shared" si="923"/>
        <v>0</v>
      </c>
      <c r="Y1657" s="24">
        <f t="shared" si="924"/>
        <v>27315.57</v>
      </c>
      <c r="Z1657" s="24">
        <f t="shared" si="925"/>
        <v>0</v>
      </c>
      <c r="AA1657" s="25" t="str">
        <f t="shared" si="926"/>
        <v>N</v>
      </c>
      <c r="AB1657" s="26">
        <f t="shared" si="927"/>
        <v>0</v>
      </c>
      <c r="AC1657" s="27">
        <f t="shared" si="928"/>
        <v>50000</v>
      </c>
      <c r="AD1657" s="28">
        <f t="shared" si="929"/>
        <v>200000</v>
      </c>
      <c r="AE1657" s="28">
        <f t="shared" si="930"/>
        <v>257500</v>
      </c>
      <c r="AF1657" s="28">
        <f t="shared" si="931"/>
        <v>0</v>
      </c>
      <c r="AG1657" s="28">
        <f t="shared" si="932"/>
        <v>0</v>
      </c>
      <c r="AH1657" s="28">
        <f t="shared" si="933"/>
        <v>0</v>
      </c>
      <c r="AI1657" s="28">
        <f t="shared" si="934"/>
        <v>0</v>
      </c>
      <c r="AJ1657" s="29" t="str">
        <f t="shared" si="935"/>
        <v>N</v>
      </c>
      <c r="AK1657" s="30">
        <f t="shared" si="936"/>
        <v>0</v>
      </c>
      <c r="AL1657" s="31">
        <f t="shared" si="937"/>
        <v>50000</v>
      </c>
      <c r="AM1657" s="31">
        <f t="shared" si="938"/>
        <v>200000</v>
      </c>
      <c r="AN1657" s="31">
        <f t="shared" si="939"/>
        <v>257500</v>
      </c>
      <c r="AO1657" s="31">
        <f t="shared" si="940"/>
        <v>0</v>
      </c>
      <c r="AP1657" s="31">
        <f t="shared" si="941"/>
        <v>0</v>
      </c>
      <c r="AQ1657" s="31">
        <f t="shared" si="942"/>
        <v>0</v>
      </c>
      <c r="AR1657" s="31">
        <f t="shared" si="943"/>
        <v>0</v>
      </c>
      <c r="AS1657" s="32">
        <f t="shared" si="944"/>
        <v>0</v>
      </c>
      <c r="AT1657" s="33">
        <f t="shared" si="945"/>
        <v>50000</v>
      </c>
      <c r="AU1657" s="33">
        <f t="shared" si="946"/>
        <v>200000</v>
      </c>
      <c r="AV1657" s="33">
        <v>258155</v>
      </c>
      <c r="AW1657" s="33">
        <f t="shared" si="947"/>
        <v>0</v>
      </c>
      <c r="AX1657" s="33">
        <f t="shared" si="948"/>
        <v>0</v>
      </c>
      <c r="AY1657" s="34">
        <f t="shared" si="949"/>
        <v>0</v>
      </c>
    </row>
    <row r="1658" spans="1:51" ht="15" customHeight="1" x14ac:dyDescent="0.3">
      <c r="A1658" s="166" t="s">
        <v>2863</v>
      </c>
      <c r="B1658" s="99">
        <v>17403.52</v>
      </c>
      <c r="C1658" s="99">
        <v>34725.06</v>
      </c>
      <c r="D1658" s="99">
        <v>72859.3</v>
      </c>
      <c r="E1658" s="99">
        <v>69456.41</v>
      </c>
      <c r="F1658" s="149">
        <v>167000</v>
      </c>
      <c r="G1658" s="150">
        <v>12500</v>
      </c>
      <c r="H1658" s="182">
        <v>46303</v>
      </c>
      <c r="I1658" s="182">
        <v>46335</v>
      </c>
      <c r="J1658" s="166">
        <v>3.3</v>
      </c>
      <c r="K1658" s="166">
        <v>0.8</v>
      </c>
      <c r="L1658" s="167" t="s">
        <v>1207</v>
      </c>
      <c r="M1658" s="168" t="s">
        <v>1203</v>
      </c>
      <c r="N1658" s="169">
        <v>0.04</v>
      </c>
      <c r="O1658" s="21">
        <f t="shared" si="914"/>
        <v>2.5</v>
      </c>
      <c r="P1658" s="21" t="str">
        <f t="shared" si="915"/>
        <v>N</v>
      </c>
      <c r="Q1658" s="22">
        <f t="shared" si="916"/>
        <v>52128.58</v>
      </c>
      <c r="R1658" s="8" t="str">
        <f t="shared" si="917"/>
        <v>N</v>
      </c>
      <c r="S1658" s="23">
        <f t="shared" si="918"/>
        <v>3.3333333333333335</v>
      </c>
      <c r="T1658" s="24">
        <f t="shared" si="919"/>
        <v>50000</v>
      </c>
      <c r="U1658" s="24">
        <f t="shared" si="920"/>
        <v>200000</v>
      </c>
      <c r="V1658" s="24">
        <f t="shared" si="921"/>
        <v>257500</v>
      </c>
      <c r="W1658" s="24">
        <f t="shared" si="922"/>
        <v>37500</v>
      </c>
      <c r="X1658" s="24">
        <f t="shared" si="923"/>
        <v>0</v>
      </c>
      <c r="Y1658" s="24">
        <f t="shared" si="924"/>
        <v>37500</v>
      </c>
      <c r="Z1658" s="24">
        <f t="shared" si="925"/>
        <v>16713.7232</v>
      </c>
      <c r="AA1658" s="25" t="str">
        <f t="shared" si="926"/>
        <v>N</v>
      </c>
      <c r="AB1658" s="26">
        <f t="shared" si="927"/>
        <v>2.3333333333333335</v>
      </c>
      <c r="AC1658" s="27">
        <f t="shared" si="928"/>
        <v>50000</v>
      </c>
      <c r="AD1658" s="28">
        <f t="shared" si="929"/>
        <v>200000</v>
      </c>
      <c r="AE1658" s="28">
        <f t="shared" si="930"/>
        <v>257500</v>
      </c>
      <c r="AF1658" s="28">
        <f t="shared" si="931"/>
        <v>37500</v>
      </c>
      <c r="AG1658" s="28">
        <f t="shared" si="932"/>
        <v>0</v>
      </c>
      <c r="AH1658" s="28">
        <f t="shared" si="933"/>
        <v>37500</v>
      </c>
      <c r="AI1658" s="28">
        <f t="shared" si="934"/>
        <v>18882.272128000004</v>
      </c>
      <c r="AJ1658" s="29" t="str">
        <f t="shared" si="935"/>
        <v>N</v>
      </c>
      <c r="AK1658" s="30">
        <f t="shared" si="936"/>
        <v>1.3333333333333335</v>
      </c>
      <c r="AL1658" s="31">
        <f t="shared" si="937"/>
        <v>50000</v>
      </c>
      <c r="AM1658" s="31">
        <f t="shared" si="938"/>
        <v>200000</v>
      </c>
      <c r="AN1658" s="31">
        <f t="shared" si="939"/>
        <v>257500</v>
      </c>
      <c r="AO1658" s="31">
        <f t="shared" si="940"/>
        <v>11625</v>
      </c>
      <c r="AP1658" s="31">
        <f t="shared" si="941"/>
        <v>0</v>
      </c>
      <c r="AQ1658" s="31">
        <f t="shared" si="942"/>
        <v>11625</v>
      </c>
      <c r="AR1658" s="31">
        <f t="shared" si="943"/>
        <v>47012.563013120009</v>
      </c>
      <c r="AS1658" s="32">
        <f t="shared" si="944"/>
        <v>0.33333333333333348</v>
      </c>
      <c r="AT1658" s="33">
        <f t="shared" si="945"/>
        <v>50000</v>
      </c>
      <c r="AU1658" s="33">
        <f t="shared" si="946"/>
        <v>200000</v>
      </c>
      <c r="AV1658" s="33">
        <v>258156</v>
      </c>
      <c r="AW1658" s="33">
        <f t="shared" si="947"/>
        <v>3398.25</v>
      </c>
      <c r="AX1658" s="33">
        <f t="shared" si="948"/>
        <v>57584.815533644811</v>
      </c>
      <c r="AY1658" s="34">
        <f t="shared" si="949"/>
        <v>140193.37387476483</v>
      </c>
    </row>
    <row r="1659" spans="1:51" ht="15" customHeight="1" x14ac:dyDescent="0.3">
      <c r="A1659" s="166" t="s">
        <v>2864</v>
      </c>
      <c r="B1659" s="99">
        <v>16801.810000000001</v>
      </c>
      <c r="C1659" s="99">
        <v>34849.58</v>
      </c>
      <c r="D1659" s="99">
        <v>67665.320000000007</v>
      </c>
      <c r="E1659" s="99">
        <v>55379.15</v>
      </c>
      <c r="F1659" s="149">
        <v>92000</v>
      </c>
      <c r="G1659" s="150">
        <v>0</v>
      </c>
      <c r="H1659" s="182">
        <v>46321</v>
      </c>
      <c r="I1659" s="182">
        <v>46380</v>
      </c>
      <c r="J1659" s="166">
        <v>2.7</v>
      </c>
      <c r="K1659" s="166">
        <v>1.5</v>
      </c>
      <c r="L1659" s="167" t="s">
        <v>1207</v>
      </c>
      <c r="M1659" s="168" t="s">
        <v>1203</v>
      </c>
      <c r="N1659" s="169">
        <v>0.01</v>
      </c>
      <c r="O1659" s="21">
        <f t="shared" si="914"/>
        <v>1.2000000000000002</v>
      </c>
      <c r="P1659" s="21" t="str">
        <f t="shared" si="915"/>
        <v>N</v>
      </c>
      <c r="Q1659" s="22">
        <f t="shared" si="916"/>
        <v>51651.39</v>
      </c>
      <c r="R1659" s="8" t="str">
        <f t="shared" si="917"/>
        <v>N</v>
      </c>
      <c r="S1659" s="23">
        <f t="shared" si="918"/>
        <v>1.6000000000000003</v>
      </c>
      <c r="T1659" s="24">
        <f t="shared" si="919"/>
        <v>50000</v>
      </c>
      <c r="U1659" s="24">
        <f t="shared" si="920"/>
        <v>200000</v>
      </c>
      <c r="V1659" s="24">
        <f t="shared" si="921"/>
        <v>257500</v>
      </c>
      <c r="W1659" s="24">
        <f t="shared" si="922"/>
        <v>37500</v>
      </c>
      <c r="X1659" s="24">
        <f t="shared" si="923"/>
        <v>0</v>
      </c>
      <c r="Y1659" s="24">
        <f t="shared" si="924"/>
        <v>37500</v>
      </c>
      <c r="Z1659" s="24">
        <f t="shared" si="925"/>
        <v>14667.903899999998</v>
      </c>
      <c r="AA1659" s="25" t="str">
        <f t="shared" si="926"/>
        <v>N</v>
      </c>
      <c r="AB1659" s="26">
        <f t="shared" si="927"/>
        <v>0.60000000000000031</v>
      </c>
      <c r="AC1659" s="27">
        <f t="shared" si="928"/>
        <v>50000</v>
      </c>
      <c r="AD1659" s="28">
        <f t="shared" si="929"/>
        <v>200000</v>
      </c>
      <c r="AE1659" s="28">
        <f t="shared" si="930"/>
        <v>257500</v>
      </c>
      <c r="AF1659" s="28">
        <f t="shared" si="931"/>
        <v>37500</v>
      </c>
      <c r="AG1659" s="28">
        <f t="shared" si="932"/>
        <v>0</v>
      </c>
      <c r="AH1659" s="28">
        <f t="shared" si="933"/>
        <v>37500</v>
      </c>
      <c r="AI1659" s="28">
        <f t="shared" si="934"/>
        <v>15189.582939</v>
      </c>
      <c r="AJ1659" s="29" t="str">
        <f t="shared" si="935"/>
        <v>N</v>
      </c>
      <c r="AK1659" s="30">
        <f t="shared" si="936"/>
        <v>0</v>
      </c>
      <c r="AL1659" s="31">
        <f t="shared" si="937"/>
        <v>50000</v>
      </c>
      <c r="AM1659" s="31">
        <f t="shared" si="938"/>
        <v>200000</v>
      </c>
      <c r="AN1659" s="31">
        <f t="shared" si="939"/>
        <v>257500</v>
      </c>
      <c r="AO1659" s="31">
        <f t="shared" si="940"/>
        <v>0</v>
      </c>
      <c r="AP1659" s="31">
        <f t="shared" si="941"/>
        <v>0</v>
      </c>
      <c r="AQ1659" s="31">
        <f t="shared" si="942"/>
        <v>0</v>
      </c>
      <c r="AR1659" s="31">
        <f t="shared" si="943"/>
        <v>0</v>
      </c>
      <c r="AS1659" s="32">
        <f t="shared" si="944"/>
        <v>0</v>
      </c>
      <c r="AT1659" s="33">
        <f t="shared" si="945"/>
        <v>50000</v>
      </c>
      <c r="AU1659" s="33">
        <f t="shared" si="946"/>
        <v>200000</v>
      </c>
      <c r="AV1659" s="33">
        <v>258157</v>
      </c>
      <c r="AW1659" s="33">
        <f t="shared" si="947"/>
        <v>0</v>
      </c>
      <c r="AX1659" s="33">
        <f t="shared" si="948"/>
        <v>0</v>
      </c>
      <c r="AY1659" s="34">
        <f t="shared" si="949"/>
        <v>29857.486838999997</v>
      </c>
    </row>
    <row r="1660" spans="1:51" ht="15" customHeight="1" x14ac:dyDescent="0.3">
      <c r="A1660" s="166" t="s">
        <v>2865</v>
      </c>
      <c r="B1660" s="99">
        <v>19807.68</v>
      </c>
      <c r="C1660" s="99">
        <v>5849.71</v>
      </c>
      <c r="D1660" s="99">
        <v>55867.519999999997</v>
      </c>
      <c r="E1660" s="99">
        <v>54610.98</v>
      </c>
      <c r="F1660" s="149">
        <v>100000</v>
      </c>
      <c r="G1660" s="150">
        <v>26667</v>
      </c>
      <c r="H1660" s="182">
        <v>46497</v>
      </c>
      <c r="I1660" s="182">
        <v>46520</v>
      </c>
      <c r="J1660" s="166">
        <v>1.6</v>
      </c>
      <c r="K1660" s="166">
        <v>0.6</v>
      </c>
      <c r="L1660" s="167" t="s">
        <v>1207</v>
      </c>
      <c r="M1660" s="168" t="s">
        <v>1204</v>
      </c>
      <c r="N1660" s="169">
        <v>0.02</v>
      </c>
      <c r="O1660" s="21">
        <f t="shared" si="914"/>
        <v>1</v>
      </c>
      <c r="P1660" s="21" t="str">
        <f t="shared" si="915"/>
        <v>N</v>
      </c>
      <c r="Q1660" s="22">
        <f t="shared" si="916"/>
        <v>25657.39</v>
      </c>
      <c r="R1660" s="8" t="str">
        <f t="shared" si="917"/>
        <v>N</v>
      </c>
      <c r="S1660" s="23">
        <f t="shared" si="918"/>
        <v>2</v>
      </c>
      <c r="T1660" s="24">
        <f t="shared" si="919"/>
        <v>50000</v>
      </c>
      <c r="U1660" s="24">
        <f t="shared" si="920"/>
        <v>200000</v>
      </c>
      <c r="V1660" s="24">
        <f t="shared" si="921"/>
        <v>257500</v>
      </c>
      <c r="W1660" s="24">
        <f t="shared" si="922"/>
        <v>13085.268899999999</v>
      </c>
      <c r="X1660" s="24">
        <f t="shared" si="923"/>
        <v>0</v>
      </c>
      <c r="Y1660" s="24">
        <f t="shared" si="924"/>
        <v>13085.268899999999</v>
      </c>
      <c r="Z1660" s="24">
        <f t="shared" si="925"/>
        <v>13085.268899999999</v>
      </c>
      <c r="AA1660" s="25" t="str">
        <f t="shared" si="926"/>
        <v>N</v>
      </c>
      <c r="AB1660" s="26">
        <f t="shared" si="927"/>
        <v>1</v>
      </c>
      <c r="AC1660" s="27">
        <f t="shared" si="928"/>
        <v>50000</v>
      </c>
      <c r="AD1660" s="28">
        <f t="shared" si="929"/>
        <v>200000</v>
      </c>
      <c r="AE1660" s="28">
        <f t="shared" si="930"/>
        <v>257500</v>
      </c>
      <c r="AF1660" s="28">
        <f t="shared" si="931"/>
        <v>13346.974278</v>
      </c>
      <c r="AG1660" s="28">
        <f t="shared" si="932"/>
        <v>0</v>
      </c>
      <c r="AH1660" s="28">
        <f t="shared" si="933"/>
        <v>13346.974278</v>
      </c>
      <c r="AI1660" s="28">
        <f t="shared" si="934"/>
        <v>13346.974278</v>
      </c>
      <c r="AJ1660" s="29" t="str">
        <f t="shared" si="935"/>
        <v>N</v>
      </c>
      <c r="AK1660" s="30">
        <f t="shared" si="936"/>
        <v>0</v>
      </c>
      <c r="AL1660" s="31">
        <f t="shared" si="937"/>
        <v>50000</v>
      </c>
      <c r="AM1660" s="31">
        <f t="shared" si="938"/>
        <v>200000</v>
      </c>
      <c r="AN1660" s="31">
        <f t="shared" si="939"/>
        <v>257500</v>
      </c>
      <c r="AO1660" s="31">
        <f t="shared" si="940"/>
        <v>0</v>
      </c>
      <c r="AP1660" s="31">
        <f t="shared" si="941"/>
        <v>0</v>
      </c>
      <c r="AQ1660" s="31">
        <f t="shared" si="942"/>
        <v>0</v>
      </c>
      <c r="AR1660" s="31">
        <f t="shared" si="943"/>
        <v>0</v>
      </c>
      <c r="AS1660" s="32">
        <f t="shared" si="944"/>
        <v>0</v>
      </c>
      <c r="AT1660" s="33">
        <f t="shared" si="945"/>
        <v>50000</v>
      </c>
      <c r="AU1660" s="33">
        <f t="shared" si="946"/>
        <v>200000</v>
      </c>
      <c r="AV1660" s="33">
        <v>258158</v>
      </c>
      <c r="AW1660" s="33">
        <f t="shared" si="947"/>
        <v>0</v>
      </c>
      <c r="AX1660" s="33">
        <f t="shared" si="948"/>
        <v>0</v>
      </c>
      <c r="AY1660" s="34">
        <f t="shared" si="949"/>
        <v>26432.243177999997</v>
      </c>
    </row>
    <row r="1661" spans="1:51" ht="15" customHeight="1" x14ac:dyDescent="0.3">
      <c r="A1661" s="166" t="s">
        <v>2866</v>
      </c>
      <c r="B1661" s="99">
        <v>7555.51</v>
      </c>
      <c r="C1661" s="99">
        <v>6211.35</v>
      </c>
      <c r="D1661" s="99">
        <v>57604.78</v>
      </c>
      <c r="E1661" s="99">
        <v>52910.45</v>
      </c>
      <c r="F1661" s="151">
        <v>129000</v>
      </c>
      <c r="G1661" s="150">
        <v>0</v>
      </c>
      <c r="H1661" s="182">
        <v>46502</v>
      </c>
      <c r="I1661" s="182">
        <v>46575</v>
      </c>
      <c r="J1661" s="166">
        <v>1.6</v>
      </c>
      <c r="K1661" s="166">
        <v>1.4</v>
      </c>
      <c r="L1661" s="167" t="s">
        <v>1206</v>
      </c>
      <c r="M1661" s="168" t="s">
        <v>1204</v>
      </c>
      <c r="N1661" s="169">
        <v>0</v>
      </c>
      <c r="O1661" s="21">
        <f t="shared" si="914"/>
        <v>0.20000000000000018</v>
      </c>
      <c r="P1661" s="21" t="str">
        <f t="shared" si="915"/>
        <v>N</v>
      </c>
      <c r="Q1661" s="22">
        <f t="shared" si="916"/>
        <v>13766.86</v>
      </c>
      <c r="R1661" s="8" t="str">
        <f t="shared" si="917"/>
        <v>N</v>
      </c>
      <c r="S1661" s="23">
        <f t="shared" si="918"/>
        <v>0.40000000000000036</v>
      </c>
      <c r="T1661" s="24">
        <f t="shared" si="919"/>
        <v>20500</v>
      </c>
      <c r="U1661" s="24">
        <f t="shared" si="920"/>
        <v>100000</v>
      </c>
      <c r="V1661" s="24">
        <f t="shared" si="921"/>
        <v>257500</v>
      </c>
      <c r="W1661" s="24">
        <f t="shared" si="922"/>
        <v>6883.43</v>
      </c>
      <c r="X1661" s="24">
        <f t="shared" si="923"/>
        <v>0</v>
      </c>
      <c r="Y1661" s="24">
        <f t="shared" si="924"/>
        <v>6883.43</v>
      </c>
      <c r="Z1661" s="24">
        <f t="shared" si="925"/>
        <v>6883.43</v>
      </c>
      <c r="AA1661" s="25" t="str">
        <f t="shared" si="926"/>
        <v>N</v>
      </c>
      <c r="AB1661" s="26">
        <f t="shared" si="927"/>
        <v>0</v>
      </c>
      <c r="AC1661" s="27">
        <f t="shared" si="928"/>
        <v>20500</v>
      </c>
      <c r="AD1661" s="28">
        <f t="shared" si="929"/>
        <v>100000</v>
      </c>
      <c r="AE1661" s="28">
        <f t="shared" si="930"/>
        <v>257500</v>
      </c>
      <c r="AF1661" s="28">
        <f t="shared" si="931"/>
        <v>0</v>
      </c>
      <c r="AG1661" s="28">
        <f t="shared" si="932"/>
        <v>0</v>
      </c>
      <c r="AH1661" s="28">
        <f t="shared" si="933"/>
        <v>0</v>
      </c>
      <c r="AI1661" s="28">
        <f t="shared" si="934"/>
        <v>0</v>
      </c>
      <c r="AJ1661" s="29" t="str">
        <f t="shared" si="935"/>
        <v>N</v>
      </c>
      <c r="AK1661" s="30">
        <f t="shared" si="936"/>
        <v>0</v>
      </c>
      <c r="AL1661" s="31">
        <f t="shared" si="937"/>
        <v>20500</v>
      </c>
      <c r="AM1661" s="31">
        <f t="shared" si="938"/>
        <v>100000</v>
      </c>
      <c r="AN1661" s="31">
        <f t="shared" si="939"/>
        <v>257500</v>
      </c>
      <c r="AO1661" s="31">
        <f t="shared" si="940"/>
        <v>0</v>
      </c>
      <c r="AP1661" s="31">
        <f t="shared" si="941"/>
        <v>0</v>
      </c>
      <c r="AQ1661" s="31">
        <f t="shared" si="942"/>
        <v>0</v>
      </c>
      <c r="AR1661" s="31">
        <f t="shared" si="943"/>
        <v>0</v>
      </c>
      <c r="AS1661" s="32">
        <f t="shared" si="944"/>
        <v>0</v>
      </c>
      <c r="AT1661" s="33">
        <f t="shared" si="945"/>
        <v>20500</v>
      </c>
      <c r="AU1661" s="33">
        <f t="shared" si="946"/>
        <v>100000</v>
      </c>
      <c r="AV1661" s="33">
        <v>258159</v>
      </c>
      <c r="AW1661" s="33">
        <f t="shared" si="947"/>
        <v>0</v>
      </c>
      <c r="AX1661" s="33">
        <f t="shared" si="948"/>
        <v>0</v>
      </c>
      <c r="AY1661" s="34">
        <f t="shared" si="949"/>
        <v>6883.43</v>
      </c>
    </row>
    <row r="1662" spans="1:51" ht="15" customHeight="1" x14ac:dyDescent="0.3">
      <c r="A1662" s="166" t="s">
        <v>2867</v>
      </c>
      <c r="B1662" s="99">
        <v>17188</v>
      </c>
      <c r="C1662" s="99">
        <v>26257.66</v>
      </c>
      <c r="D1662" s="99">
        <v>77230.429999999993</v>
      </c>
      <c r="E1662" s="99">
        <v>64815.59</v>
      </c>
      <c r="F1662" s="151">
        <v>77000</v>
      </c>
      <c r="G1662" s="150">
        <v>12500</v>
      </c>
      <c r="H1662" s="182">
        <v>46468</v>
      </c>
      <c r="I1662" s="182">
        <v>46492</v>
      </c>
      <c r="J1662" s="166">
        <v>3.3</v>
      </c>
      <c r="K1662" s="166">
        <v>1.4</v>
      </c>
      <c r="L1662" s="167" t="s">
        <v>1206</v>
      </c>
      <c r="M1662" s="168" t="s">
        <v>1203</v>
      </c>
      <c r="N1662" s="169">
        <v>0</v>
      </c>
      <c r="O1662" s="21">
        <f t="shared" si="914"/>
        <v>1.9</v>
      </c>
      <c r="P1662" s="21" t="str">
        <f t="shared" si="915"/>
        <v>N</v>
      </c>
      <c r="Q1662" s="22">
        <f t="shared" si="916"/>
        <v>43445.66</v>
      </c>
      <c r="R1662" s="8" t="str">
        <f t="shared" si="917"/>
        <v>N</v>
      </c>
      <c r="S1662" s="23">
        <f t="shared" si="918"/>
        <v>2.5333333333333332</v>
      </c>
      <c r="T1662" s="24">
        <f t="shared" si="919"/>
        <v>20500</v>
      </c>
      <c r="U1662" s="24">
        <f t="shared" si="920"/>
        <v>100000</v>
      </c>
      <c r="V1662" s="24">
        <f t="shared" si="921"/>
        <v>257500</v>
      </c>
      <c r="W1662" s="24">
        <f t="shared" si="922"/>
        <v>15375</v>
      </c>
      <c r="X1662" s="24">
        <f t="shared" si="923"/>
        <v>0</v>
      </c>
      <c r="Y1662" s="24">
        <f t="shared" si="924"/>
        <v>15375</v>
      </c>
      <c r="Z1662" s="24">
        <f t="shared" si="925"/>
        <v>28070.660000000003</v>
      </c>
      <c r="AA1662" s="25" t="str">
        <f t="shared" si="926"/>
        <v>N</v>
      </c>
      <c r="AB1662" s="26">
        <f t="shared" si="927"/>
        <v>1.5333333333333332</v>
      </c>
      <c r="AC1662" s="27">
        <f t="shared" si="928"/>
        <v>20500</v>
      </c>
      <c r="AD1662" s="28">
        <f t="shared" si="929"/>
        <v>100000</v>
      </c>
      <c r="AE1662" s="28">
        <f t="shared" si="930"/>
        <v>257500</v>
      </c>
      <c r="AF1662" s="28">
        <f t="shared" si="931"/>
        <v>5545.9275000000052</v>
      </c>
      <c r="AG1662" s="28">
        <f t="shared" si="932"/>
        <v>0</v>
      </c>
      <c r="AH1662" s="28">
        <f t="shared" si="933"/>
        <v>5545.9275000000052</v>
      </c>
      <c r="AI1662" s="28">
        <f t="shared" si="934"/>
        <v>37899.732499999998</v>
      </c>
      <c r="AJ1662" s="29" t="str">
        <f t="shared" si="935"/>
        <v>N</v>
      </c>
      <c r="AK1662" s="30">
        <f t="shared" si="936"/>
        <v>0.53333333333333321</v>
      </c>
      <c r="AL1662" s="31">
        <f t="shared" si="937"/>
        <v>20500</v>
      </c>
      <c r="AM1662" s="31">
        <f t="shared" si="938"/>
        <v>100000</v>
      </c>
      <c r="AN1662" s="31">
        <f t="shared" si="939"/>
        <v>257500</v>
      </c>
      <c r="AO1662" s="31">
        <f t="shared" si="940"/>
        <v>1495.6016077500053</v>
      </c>
      <c r="AP1662" s="31">
        <f t="shared" si="941"/>
        <v>0</v>
      </c>
      <c r="AQ1662" s="31">
        <f t="shared" si="942"/>
        <v>1495.6016077500053</v>
      </c>
      <c r="AR1662" s="31">
        <f t="shared" si="943"/>
        <v>41950.058392250001</v>
      </c>
      <c r="AS1662" s="32">
        <f t="shared" si="944"/>
        <v>0</v>
      </c>
      <c r="AT1662" s="33">
        <f t="shared" si="945"/>
        <v>20500</v>
      </c>
      <c r="AU1662" s="33">
        <f t="shared" si="946"/>
        <v>100000</v>
      </c>
      <c r="AV1662" s="33">
        <v>258160</v>
      </c>
      <c r="AW1662" s="33">
        <f t="shared" si="947"/>
        <v>0</v>
      </c>
      <c r="AX1662" s="33">
        <f t="shared" si="948"/>
        <v>0</v>
      </c>
      <c r="AY1662" s="34">
        <f t="shared" si="949"/>
        <v>107920.45089225</v>
      </c>
    </row>
    <row r="1663" spans="1:51" ht="15" customHeight="1" x14ac:dyDescent="0.3">
      <c r="A1663" s="166" t="s">
        <v>2868</v>
      </c>
      <c r="B1663" s="99">
        <v>12594.29</v>
      </c>
      <c r="C1663" s="99">
        <v>20742.8</v>
      </c>
      <c r="D1663" s="99">
        <v>85022.67</v>
      </c>
      <c r="E1663" s="99">
        <v>78398.570000000007</v>
      </c>
      <c r="F1663" s="151">
        <v>150000</v>
      </c>
      <c r="G1663" s="150">
        <v>0</v>
      </c>
      <c r="H1663" s="182">
        <v>46551</v>
      </c>
      <c r="I1663" s="182">
        <v>46564</v>
      </c>
      <c r="J1663" s="166">
        <v>3.3</v>
      </c>
      <c r="K1663" s="166">
        <v>0.8</v>
      </c>
      <c r="L1663" s="167" t="s">
        <v>1206</v>
      </c>
      <c r="M1663" s="168" t="s">
        <v>1205</v>
      </c>
      <c r="N1663" s="169">
        <v>0</v>
      </c>
      <c r="O1663" s="21">
        <f t="shared" si="914"/>
        <v>2.5</v>
      </c>
      <c r="P1663" s="21" t="str">
        <f t="shared" si="915"/>
        <v>N</v>
      </c>
      <c r="Q1663" s="22">
        <f t="shared" si="916"/>
        <v>33337.089999999997</v>
      </c>
      <c r="R1663" s="8" t="str">
        <f t="shared" si="917"/>
        <v>N</v>
      </c>
      <c r="S1663" s="23">
        <f t="shared" si="918"/>
        <v>2.5</v>
      </c>
      <c r="T1663" s="24">
        <f t="shared" si="919"/>
        <v>20500</v>
      </c>
      <c r="U1663" s="24">
        <f t="shared" si="920"/>
        <v>100000</v>
      </c>
      <c r="V1663" s="24">
        <f t="shared" si="921"/>
        <v>257500</v>
      </c>
      <c r="W1663" s="24">
        <f t="shared" si="922"/>
        <v>14977.330000000002</v>
      </c>
      <c r="X1663" s="24">
        <f t="shared" si="923"/>
        <v>0</v>
      </c>
      <c r="Y1663" s="24">
        <f t="shared" si="924"/>
        <v>14977.330000000002</v>
      </c>
      <c r="Z1663" s="24">
        <f t="shared" si="925"/>
        <v>18359.759999999995</v>
      </c>
      <c r="AA1663" s="25" t="str">
        <f t="shared" si="926"/>
        <v>N</v>
      </c>
      <c r="AB1663" s="26">
        <f t="shared" si="927"/>
        <v>1.5</v>
      </c>
      <c r="AC1663" s="27">
        <f t="shared" si="928"/>
        <v>20500</v>
      </c>
      <c r="AD1663" s="28">
        <f t="shared" si="929"/>
        <v>100000</v>
      </c>
      <c r="AE1663" s="28">
        <f t="shared" si="930"/>
        <v>257500</v>
      </c>
      <c r="AF1663" s="28">
        <f t="shared" si="931"/>
        <v>0</v>
      </c>
      <c r="AG1663" s="28">
        <f t="shared" si="932"/>
        <v>0</v>
      </c>
      <c r="AH1663" s="28">
        <f t="shared" si="933"/>
        <v>0</v>
      </c>
      <c r="AI1663" s="28">
        <f t="shared" si="934"/>
        <v>33337.089999999997</v>
      </c>
      <c r="AJ1663" s="29" t="str">
        <f t="shared" si="935"/>
        <v>N</v>
      </c>
      <c r="AK1663" s="30">
        <f t="shared" si="936"/>
        <v>0.5</v>
      </c>
      <c r="AL1663" s="31">
        <f t="shared" si="937"/>
        <v>20500</v>
      </c>
      <c r="AM1663" s="31">
        <f t="shared" si="938"/>
        <v>100000</v>
      </c>
      <c r="AN1663" s="31">
        <f t="shared" si="939"/>
        <v>257500</v>
      </c>
      <c r="AO1663" s="31">
        <f t="shared" si="940"/>
        <v>0</v>
      </c>
      <c r="AP1663" s="31">
        <f t="shared" si="941"/>
        <v>0</v>
      </c>
      <c r="AQ1663" s="31">
        <f t="shared" si="942"/>
        <v>0</v>
      </c>
      <c r="AR1663" s="31">
        <f t="shared" si="943"/>
        <v>33337.089999999997</v>
      </c>
      <c r="AS1663" s="32">
        <f t="shared" si="944"/>
        <v>0</v>
      </c>
      <c r="AT1663" s="33">
        <f t="shared" si="945"/>
        <v>20500</v>
      </c>
      <c r="AU1663" s="33">
        <f t="shared" si="946"/>
        <v>100000</v>
      </c>
      <c r="AV1663" s="33">
        <v>258161</v>
      </c>
      <c r="AW1663" s="33">
        <f t="shared" si="947"/>
        <v>0</v>
      </c>
      <c r="AX1663" s="33">
        <f t="shared" si="948"/>
        <v>0</v>
      </c>
      <c r="AY1663" s="34">
        <f t="shared" si="949"/>
        <v>85033.939999999988</v>
      </c>
    </row>
    <row r="1664" spans="1:51" ht="15" customHeight="1" x14ac:dyDescent="0.3">
      <c r="A1664" s="166" t="s">
        <v>2869</v>
      </c>
      <c r="B1664" s="99">
        <v>12795.62</v>
      </c>
      <c r="C1664" s="99">
        <v>17436.96</v>
      </c>
      <c r="D1664" s="99">
        <v>86835.77</v>
      </c>
      <c r="E1664" s="99">
        <v>76285.399999999994</v>
      </c>
      <c r="F1664" s="151">
        <v>66000</v>
      </c>
      <c r="G1664" s="150">
        <v>12500</v>
      </c>
      <c r="H1664" s="182">
        <v>46376</v>
      </c>
      <c r="I1664" s="182">
        <v>46435</v>
      </c>
      <c r="J1664" s="166">
        <v>3.7</v>
      </c>
      <c r="K1664" s="166">
        <v>3.5</v>
      </c>
      <c r="L1664" s="167" t="s">
        <v>1206</v>
      </c>
      <c r="M1664" s="168" t="s">
        <v>1203</v>
      </c>
      <c r="N1664" s="169">
        <v>0.01</v>
      </c>
      <c r="O1664" s="21">
        <f t="shared" si="914"/>
        <v>0.20000000000000018</v>
      </c>
      <c r="P1664" s="21" t="str">
        <f t="shared" si="915"/>
        <v>N</v>
      </c>
      <c r="Q1664" s="22">
        <f t="shared" si="916"/>
        <v>30232.58</v>
      </c>
      <c r="R1664" s="8" t="str">
        <f t="shared" si="917"/>
        <v>N</v>
      </c>
      <c r="S1664" s="23">
        <f t="shared" si="918"/>
        <v>0.26666666666666689</v>
      </c>
      <c r="T1664" s="24">
        <f t="shared" si="919"/>
        <v>20500</v>
      </c>
      <c r="U1664" s="24">
        <f t="shared" si="920"/>
        <v>100000</v>
      </c>
      <c r="V1664" s="24">
        <f t="shared" si="921"/>
        <v>257500</v>
      </c>
      <c r="W1664" s="24">
        <f t="shared" si="922"/>
        <v>9873.1724999999969</v>
      </c>
      <c r="X1664" s="24">
        <f t="shared" si="923"/>
        <v>0</v>
      </c>
      <c r="Y1664" s="24">
        <f t="shared" si="924"/>
        <v>9873.1724999999969</v>
      </c>
      <c r="Z1664" s="24">
        <f t="shared" si="925"/>
        <v>20661.733300000004</v>
      </c>
      <c r="AA1664" s="25" t="str">
        <f t="shared" si="926"/>
        <v>N</v>
      </c>
      <c r="AB1664" s="26">
        <f t="shared" si="927"/>
        <v>0</v>
      </c>
      <c r="AC1664" s="27">
        <f t="shared" si="928"/>
        <v>20500</v>
      </c>
      <c r="AD1664" s="28">
        <f t="shared" si="929"/>
        <v>100000</v>
      </c>
      <c r="AE1664" s="28">
        <f t="shared" si="930"/>
        <v>257500</v>
      </c>
      <c r="AF1664" s="28">
        <f t="shared" si="931"/>
        <v>0</v>
      </c>
      <c r="AG1664" s="28">
        <f t="shared" si="932"/>
        <v>0</v>
      </c>
      <c r="AH1664" s="28">
        <f t="shared" si="933"/>
        <v>0</v>
      </c>
      <c r="AI1664" s="28">
        <f t="shared" si="934"/>
        <v>0</v>
      </c>
      <c r="AJ1664" s="29" t="str">
        <f t="shared" si="935"/>
        <v>N</v>
      </c>
      <c r="AK1664" s="30">
        <f t="shared" si="936"/>
        <v>0</v>
      </c>
      <c r="AL1664" s="31">
        <f t="shared" si="937"/>
        <v>20500</v>
      </c>
      <c r="AM1664" s="31">
        <f t="shared" si="938"/>
        <v>100000</v>
      </c>
      <c r="AN1664" s="31">
        <f t="shared" si="939"/>
        <v>257500</v>
      </c>
      <c r="AO1664" s="31">
        <f t="shared" si="940"/>
        <v>0</v>
      </c>
      <c r="AP1664" s="31">
        <f t="shared" si="941"/>
        <v>0</v>
      </c>
      <c r="AQ1664" s="31">
        <f t="shared" si="942"/>
        <v>0</v>
      </c>
      <c r="AR1664" s="31">
        <f t="shared" si="943"/>
        <v>0</v>
      </c>
      <c r="AS1664" s="32">
        <f t="shared" si="944"/>
        <v>0</v>
      </c>
      <c r="AT1664" s="33">
        <f t="shared" si="945"/>
        <v>20500</v>
      </c>
      <c r="AU1664" s="33">
        <f t="shared" si="946"/>
        <v>100000</v>
      </c>
      <c r="AV1664" s="33">
        <v>258162</v>
      </c>
      <c r="AW1664" s="33">
        <f t="shared" si="947"/>
        <v>0</v>
      </c>
      <c r="AX1664" s="33">
        <f t="shared" si="948"/>
        <v>0</v>
      </c>
      <c r="AY1664" s="34">
        <f t="shared" si="949"/>
        <v>20661.733300000004</v>
      </c>
    </row>
    <row r="1665" spans="1:51" ht="15" customHeight="1" x14ac:dyDescent="0.3">
      <c r="A1665" s="166" t="s">
        <v>2870</v>
      </c>
      <c r="B1665" s="99">
        <v>15997.36</v>
      </c>
      <c r="C1665" s="99">
        <v>23581.55</v>
      </c>
      <c r="D1665" s="99">
        <v>72000.87</v>
      </c>
      <c r="E1665" s="99">
        <v>62301.72</v>
      </c>
      <c r="F1665" s="151">
        <v>90000</v>
      </c>
      <c r="G1665" s="150">
        <v>0</v>
      </c>
      <c r="H1665" s="182">
        <v>46431</v>
      </c>
      <c r="I1665" s="182">
        <v>46461</v>
      </c>
      <c r="J1665" s="166">
        <v>4.7</v>
      </c>
      <c r="K1665" s="166">
        <v>0.2</v>
      </c>
      <c r="L1665" s="167" t="s">
        <v>1207</v>
      </c>
      <c r="M1665" s="168" t="s">
        <v>1203</v>
      </c>
      <c r="N1665" s="169">
        <v>0.03</v>
      </c>
      <c r="O1665" s="21">
        <f t="shared" si="914"/>
        <v>4.5</v>
      </c>
      <c r="P1665" s="21" t="str">
        <f t="shared" si="915"/>
        <v>N</v>
      </c>
      <c r="Q1665" s="22">
        <f t="shared" si="916"/>
        <v>39578.910000000003</v>
      </c>
      <c r="R1665" s="8" t="str">
        <f t="shared" si="917"/>
        <v>N</v>
      </c>
      <c r="S1665" s="23">
        <f t="shared" si="918"/>
        <v>6</v>
      </c>
      <c r="T1665" s="24">
        <f t="shared" si="919"/>
        <v>50000</v>
      </c>
      <c r="U1665" s="24">
        <f t="shared" si="920"/>
        <v>200000</v>
      </c>
      <c r="V1665" s="24">
        <f t="shared" si="921"/>
        <v>257500</v>
      </c>
      <c r="W1665" s="24">
        <f t="shared" si="922"/>
        <v>30574.707975000001</v>
      </c>
      <c r="X1665" s="24">
        <f t="shared" si="923"/>
        <v>0</v>
      </c>
      <c r="Y1665" s="24">
        <f t="shared" si="924"/>
        <v>30574.707975000001</v>
      </c>
      <c r="Z1665" s="24">
        <f t="shared" si="925"/>
        <v>10191.569325</v>
      </c>
      <c r="AA1665" s="25" t="str">
        <f t="shared" si="926"/>
        <v>N</v>
      </c>
      <c r="AB1665" s="26">
        <f t="shared" si="927"/>
        <v>5</v>
      </c>
      <c r="AC1665" s="27">
        <f t="shared" si="928"/>
        <v>50000</v>
      </c>
      <c r="AD1665" s="28">
        <f t="shared" si="929"/>
        <v>200000</v>
      </c>
      <c r="AE1665" s="28">
        <f t="shared" si="930"/>
        <v>257500</v>
      </c>
      <c r="AF1665" s="28">
        <f t="shared" si="931"/>
        <v>31491.949214250002</v>
      </c>
      <c r="AG1665" s="28">
        <f t="shared" si="932"/>
        <v>0</v>
      </c>
      <c r="AH1665" s="28">
        <f t="shared" si="933"/>
        <v>31491.949214250002</v>
      </c>
      <c r="AI1665" s="28">
        <f t="shared" si="934"/>
        <v>10497.316404750003</v>
      </c>
      <c r="AJ1665" s="29" t="str">
        <f t="shared" si="935"/>
        <v>N</v>
      </c>
      <c r="AK1665" s="30">
        <f t="shared" si="936"/>
        <v>4</v>
      </c>
      <c r="AL1665" s="31">
        <f t="shared" si="937"/>
        <v>50000</v>
      </c>
      <c r="AM1665" s="31">
        <f t="shared" si="938"/>
        <v>200000</v>
      </c>
      <c r="AN1665" s="31">
        <f t="shared" si="939"/>
        <v>257500</v>
      </c>
      <c r="AO1665" s="31">
        <f t="shared" si="940"/>
        <v>32436.707690677504</v>
      </c>
      <c r="AP1665" s="31">
        <f t="shared" si="941"/>
        <v>0</v>
      </c>
      <c r="AQ1665" s="31">
        <f t="shared" si="942"/>
        <v>32436.707690677504</v>
      </c>
      <c r="AR1665" s="31">
        <f t="shared" si="943"/>
        <v>10812.235896892504</v>
      </c>
      <c r="AS1665" s="32">
        <f t="shared" si="944"/>
        <v>3</v>
      </c>
      <c r="AT1665" s="33">
        <f t="shared" si="945"/>
        <v>50000</v>
      </c>
      <c r="AU1665" s="33">
        <f t="shared" si="946"/>
        <v>200000</v>
      </c>
      <c r="AV1665" s="33">
        <v>258163</v>
      </c>
      <c r="AW1665" s="33">
        <f t="shared" si="947"/>
        <v>25121.823840054381</v>
      </c>
      <c r="AX1665" s="33">
        <f t="shared" si="948"/>
        <v>19424.588055142729</v>
      </c>
      <c r="AY1665" s="34">
        <f t="shared" si="949"/>
        <v>50925.709681785236</v>
      </c>
    </row>
    <row r="1666" spans="1:51" ht="15" customHeight="1" x14ac:dyDescent="0.3">
      <c r="A1666" s="166" t="s">
        <v>2871</v>
      </c>
      <c r="B1666" s="99">
        <v>6590.98</v>
      </c>
      <c r="C1666" s="99">
        <v>19512.62</v>
      </c>
      <c r="D1666" s="99">
        <v>37374.379999999997</v>
      </c>
      <c r="E1666" s="99">
        <v>28682.32</v>
      </c>
      <c r="F1666" s="151">
        <v>90000</v>
      </c>
      <c r="G1666" s="150">
        <v>12500</v>
      </c>
      <c r="H1666" s="182">
        <v>46336</v>
      </c>
      <c r="I1666" s="182">
        <v>46385</v>
      </c>
      <c r="J1666" s="166">
        <v>3.8</v>
      </c>
      <c r="K1666" s="166">
        <v>1.5</v>
      </c>
      <c r="L1666" s="167" t="s">
        <v>1207</v>
      </c>
      <c r="M1666" s="168" t="s">
        <v>1204</v>
      </c>
      <c r="N1666" s="169">
        <v>2.7E-2</v>
      </c>
      <c r="O1666" s="21">
        <f t="shared" si="914"/>
        <v>2.2999999999999998</v>
      </c>
      <c r="P1666" s="21" t="str">
        <f t="shared" si="915"/>
        <v>N</v>
      </c>
      <c r="Q1666" s="22">
        <f t="shared" si="916"/>
        <v>26103.599999999999</v>
      </c>
      <c r="R1666" s="8" t="str">
        <f t="shared" si="917"/>
        <v>N</v>
      </c>
      <c r="S1666" s="23">
        <f t="shared" si="918"/>
        <v>4.5999999999999996</v>
      </c>
      <c r="T1666" s="24">
        <f t="shared" si="919"/>
        <v>50000</v>
      </c>
      <c r="U1666" s="24">
        <f t="shared" si="920"/>
        <v>200000</v>
      </c>
      <c r="V1666" s="24">
        <f t="shared" si="921"/>
        <v>257500</v>
      </c>
      <c r="W1666" s="24">
        <f t="shared" si="922"/>
        <v>13404.198599999998</v>
      </c>
      <c r="X1666" s="24">
        <f t="shared" si="923"/>
        <v>0</v>
      </c>
      <c r="Y1666" s="24">
        <f t="shared" si="924"/>
        <v>13404.198599999998</v>
      </c>
      <c r="Z1666" s="24">
        <f t="shared" si="925"/>
        <v>13404.198599999998</v>
      </c>
      <c r="AA1666" s="25" t="str">
        <f t="shared" si="926"/>
        <v>N</v>
      </c>
      <c r="AB1666" s="26">
        <f t="shared" si="927"/>
        <v>3.5999999999999996</v>
      </c>
      <c r="AC1666" s="27">
        <f t="shared" si="928"/>
        <v>50000</v>
      </c>
      <c r="AD1666" s="28">
        <f t="shared" si="929"/>
        <v>200000</v>
      </c>
      <c r="AE1666" s="28">
        <f t="shared" si="930"/>
        <v>257500</v>
      </c>
      <c r="AF1666" s="28">
        <f t="shared" si="931"/>
        <v>13766.111962199997</v>
      </c>
      <c r="AG1666" s="28">
        <f t="shared" si="932"/>
        <v>0</v>
      </c>
      <c r="AH1666" s="28">
        <f t="shared" si="933"/>
        <v>13766.111962199997</v>
      </c>
      <c r="AI1666" s="28">
        <f t="shared" si="934"/>
        <v>13766.111962199997</v>
      </c>
      <c r="AJ1666" s="29" t="str">
        <f t="shared" si="935"/>
        <v>N</v>
      </c>
      <c r="AK1666" s="30">
        <f t="shared" si="936"/>
        <v>2.5999999999999996</v>
      </c>
      <c r="AL1666" s="31">
        <f t="shared" si="937"/>
        <v>50000</v>
      </c>
      <c r="AM1666" s="31">
        <f t="shared" si="938"/>
        <v>200000</v>
      </c>
      <c r="AN1666" s="31">
        <f t="shared" si="939"/>
        <v>257500</v>
      </c>
      <c r="AO1666" s="31">
        <f t="shared" si="940"/>
        <v>14137.796985179395</v>
      </c>
      <c r="AP1666" s="31">
        <f t="shared" si="941"/>
        <v>0</v>
      </c>
      <c r="AQ1666" s="31">
        <f t="shared" si="942"/>
        <v>14137.796985179395</v>
      </c>
      <c r="AR1666" s="31">
        <f t="shared" si="943"/>
        <v>14137.796985179395</v>
      </c>
      <c r="AS1666" s="32">
        <f t="shared" si="944"/>
        <v>1.5999999999999996</v>
      </c>
      <c r="AT1666" s="33">
        <f t="shared" si="945"/>
        <v>50000</v>
      </c>
      <c r="AU1666" s="33">
        <f t="shared" si="946"/>
        <v>200000</v>
      </c>
      <c r="AV1666" s="33">
        <v>258164</v>
      </c>
      <c r="AW1666" s="33">
        <f t="shared" si="947"/>
        <v>14519.517503779238</v>
      </c>
      <c r="AX1666" s="33">
        <f t="shared" si="948"/>
        <v>14519.517503779238</v>
      </c>
      <c r="AY1666" s="34">
        <f t="shared" si="949"/>
        <v>55827.625051158626</v>
      </c>
    </row>
    <row r="1667" spans="1:51" ht="15" customHeight="1" x14ac:dyDescent="0.3">
      <c r="A1667" s="166" t="s">
        <v>2872</v>
      </c>
      <c r="B1667" s="99">
        <v>9570.7999999999993</v>
      </c>
      <c r="C1667" s="99">
        <v>1487.65</v>
      </c>
      <c r="D1667" s="99">
        <v>42106.51</v>
      </c>
      <c r="E1667" s="99">
        <v>32641.61</v>
      </c>
      <c r="F1667" s="151">
        <v>105000</v>
      </c>
      <c r="G1667" s="150">
        <v>0</v>
      </c>
      <c r="H1667" s="182">
        <v>46492</v>
      </c>
      <c r="I1667" s="182">
        <v>46534</v>
      </c>
      <c r="J1667" s="166">
        <v>3.2</v>
      </c>
      <c r="K1667" s="166">
        <v>2</v>
      </c>
      <c r="L1667" s="167" t="s">
        <v>1207</v>
      </c>
      <c r="M1667" s="168" t="s">
        <v>1204</v>
      </c>
      <c r="N1667" s="169">
        <v>0.06</v>
      </c>
      <c r="O1667" s="21">
        <f t="shared" si="914"/>
        <v>1.2000000000000002</v>
      </c>
      <c r="P1667" s="21" t="str">
        <f t="shared" si="915"/>
        <v>N</v>
      </c>
      <c r="Q1667" s="22">
        <f t="shared" si="916"/>
        <v>11058.449999999999</v>
      </c>
      <c r="R1667" s="8" t="str">
        <f t="shared" si="917"/>
        <v>N</v>
      </c>
      <c r="S1667" s="23">
        <f t="shared" si="918"/>
        <v>2.4000000000000004</v>
      </c>
      <c r="T1667" s="24">
        <f t="shared" si="919"/>
        <v>50000</v>
      </c>
      <c r="U1667" s="24">
        <f t="shared" si="920"/>
        <v>200000</v>
      </c>
      <c r="V1667" s="24">
        <f t="shared" si="921"/>
        <v>257500</v>
      </c>
      <c r="W1667" s="24">
        <f t="shared" si="922"/>
        <v>5860.9785000000002</v>
      </c>
      <c r="X1667" s="24">
        <f t="shared" si="923"/>
        <v>0</v>
      </c>
      <c r="Y1667" s="24">
        <f t="shared" si="924"/>
        <v>5860.9785000000002</v>
      </c>
      <c r="Z1667" s="24">
        <f t="shared" si="925"/>
        <v>5860.9785000000002</v>
      </c>
      <c r="AA1667" s="25" t="str">
        <f t="shared" si="926"/>
        <v>N</v>
      </c>
      <c r="AB1667" s="26">
        <f t="shared" si="927"/>
        <v>1.4000000000000004</v>
      </c>
      <c r="AC1667" s="27">
        <f t="shared" si="928"/>
        <v>50000</v>
      </c>
      <c r="AD1667" s="28">
        <f t="shared" si="929"/>
        <v>200000</v>
      </c>
      <c r="AE1667" s="28">
        <f t="shared" si="930"/>
        <v>257500</v>
      </c>
      <c r="AF1667" s="28">
        <f t="shared" si="931"/>
        <v>6212.6372100000008</v>
      </c>
      <c r="AG1667" s="28">
        <f t="shared" si="932"/>
        <v>0</v>
      </c>
      <c r="AH1667" s="28">
        <f t="shared" si="933"/>
        <v>6212.6372100000008</v>
      </c>
      <c r="AI1667" s="28">
        <f t="shared" si="934"/>
        <v>6212.6372100000008</v>
      </c>
      <c r="AJ1667" s="29" t="str">
        <f t="shared" si="935"/>
        <v>N</v>
      </c>
      <c r="AK1667" s="30">
        <f t="shared" si="936"/>
        <v>0.40000000000000036</v>
      </c>
      <c r="AL1667" s="31">
        <f t="shared" si="937"/>
        <v>50000</v>
      </c>
      <c r="AM1667" s="31">
        <f t="shared" si="938"/>
        <v>200000</v>
      </c>
      <c r="AN1667" s="31">
        <f t="shared" si="939"/>
        <v>257500</v>
      </c>
      <c r="AO1667" s="31">
        <f t="shared" si="940"/>
        <v>6585.3954426000009</v>
      </c>
      <c r="AP1667" s="31">
        <f t="shared" si="941"/>
        <v>0</v>
      </c>
      <c r="AQ1667" s="31">
        <f t="shared" si="942"/>
        <v>6585.3954426000009</v>
      </c>
      <c r="AR1667" s="31">
        <f t="shared" si="943"/>
        <v>6585.3954426000009</v>
      </c>
      <c r="AS1667" s="32">
        <f t="shared" si="944"/>
        <v>0</v>
      </c>
      <c r="AT1667" s="33">
        <f t="shared" si="945"/>
        <v>50000</v>
      </c>
      <c r="AU1667" s="33">
        <f t="shared" si="946"/>
        <v>200000</v>
      </c>
      <c r="AV1667" s="33">
        <v>258165</v>
      </c>
      <c r="AW1667" s="33">
        <f t="shared" si="947"/>
        <v>0</v>
      </c>
      <c r="AX1667" s="33">
        <f t="shared" si="948"/>
        <v>0</v>
      </c>
      <c r="AY1667" s="34">
        <f t="shared" si="949"/>
        <v>18659.011152600004</v>
      </c>
    </row>
    <row r="1668" spans="1:51" ht="15" customHeight="1" x14ac:dyDescent="0.3">
      <c r="A1668" s="166" t="s">
        <v>2873</v>
      </c>
      <c r="B1668" s="99">
        <v>17650.22</v>
      </c>
      <c r="C1668" s="99">
        <v>6547.27</v>
      </c>
      <c r="D1668" s="99">
        <v>100978.21</v>
      </c>
      <c r="E1668" s="99">
        <v>99044.52</v>
      </c>
      <c r="F1668" s="151">
        <v>90000</v>
      </c>
      <c r="G1668" s="150">
        <v>24444</v>
      </c>
      <c r="H1668" s="182">
        <v>46521</v>
      </c>
      <c r="I1668" s="182">
        <v>46579</v>
      </c>
      <c r="J1668" s="166">
        <v>3.2</v>
      </c>
      <c r="K1668" s="166">
        <v>0.2</v>
      </c>
      <c r="L1668" s="167" t="s">
        <v>1207</v>
      </c>
      <c r="M1668" s="168" t="s">
        <v>1205</v>
      </c>
      <c r="N1668" s="169">
        <v>0.01</v>
      </c>
      <c r="O1668" s="21">
        <f t="shared" si="914"/>
        <v>3</v>
      </c>
      <c r="P1668" s="21" t="str">
        <f t="shared" si="915"/>
        <v>N</v>
      </c>
      <c r="Q1668" s="22">
        <f t="shared" si="916"/>
        <v>24197.49</v>
      </c>
      <c r="R1668" s="8" t="str">
        <f t="shared" si="917"/>
        <v>N</v>
      </c>
      <c r="S1668" s="23">
        <f t="shared" si="918"/>
        <v>3</v>
      </c>
      <c r="T1668" s="24">
        <f t="shared" si="919"/>
        <v>50000</v>
      </c>
      <c r="U1668" s="24">
        <f t="shared" si="920"/>
        <v>200000</v>
      </c>
      <c r="V1668" s="24">
        <f t="shared" si="921"/>
        <v>257500</v>
      </c>
      <c r="W1668" s="24">
        <f t="shared" si="922"/>
        <v>24439.464900000003</v>
      </c>
      <c r="X1668" s="24">
        <f t="shared" si="923"/>
        <v>0</v>
      </c>
      <c r="Y1668" s="24">
        <f t="shared" si="924"/>
        <v>24439.464900000003</v>
      </c>
      <c r="Z1668" s="24">
        <f t="shared" si="925"/>
        <v>0</v>
      </c>
      <c r="AA1668" s="25" t="str">
        <f t="shared" si="926"/>
        <v>N</v>
      </c>
      <c r="AB1668" s="26">
        <f t="shared" si="927"/>
        <v>2</v>
      </c>
      <c r="AC1668" s="27">
        <f t="shared" si="928"/>
        <v>50000</v>
      </c>
      <c r="AD1668" s="28">
        <f t="shared" si="929"/>
        <v>200000</v>
      </c>
      <c r="AE1668" s="28">
        <f t="shared" si="930"/>
        <v>257500</v>
      </c>
      <c r="AF1668" s="28">
        <f t="shared" si="931"/>
        <v>24683.859549000004</v>
      </c>
      <c r="AG1668" s="28">
        <f t="shared" si="932"/>
        <v>0</v>
      </c>
      <c r="AH1668" s="28">
        <f t="shared" si="933"/>
        <v>24683.859549000004</v>
      </c>
      <c r="AI1668" s="28">
        <f t="shared" si="934"/>
        <v>0</v>
      </c>
      <c r="AJ1668" s="29" t="str">
        <f t="shared" si="935"/>
        <v>N</v>
      </c>
      <c r="AK1668" s="30">
        <f t="shared" si="936"/>
        <v>1</v>
      </c>
      <c r="AL1668" s="31">
        <f t="shared" si="937"/>
        <v>50000</v>
      </c>
      <c r="AM1668" s="31">
        <f t="shared" si="938"/>
        <v>200000</v>
      </c>
      <c r="AN1668" s="31">
        <f t="shared" si="939"/>
        <v>257500</v>
      </c>
      <c r="AO1668" s="31">
        <f t="shared" si="940"/>
        <v>24582.325099999987</v>
      </c>
      <c r="AP1668" s="31">
        <f t="shared" si="941"/>
        <v>0</v>
      </c>
      <c r="AQ1668" s="31">
        <f t="shared" si="942"/>
        <v>24582.325099999987</v>
      </c>
      <c r="AR1668" s="31">
        <f t="shared" si="943"/>
        <v>348.37304449001749</v>
      </c>
      <c r="AS1668" s="32">
        <f t="shared" si="944"/>
        <v>0</v>
      </c>
      <c r="AT1668" s="33">
        <f t="shared" si="945"/>
        <v>50000</v>
      </c>
      <c r="AU1668" s="33">
        <f t="shared" si="946"/>
        <v>200000</v>
      </c>
      <c r="AV1668" s="33">
        <v>258166</v>
      </c>
      <c r="AW1668" s="33">
        <f t="shared" si="947"/>
        <v>0</v>
      </c>
      <c r="AX1668" s="33">
        <f t="shared" si="948"/>
        <v>0</v>
      </c>
      <c r="AY1668" s="34">
        <f t="shared" si="949"/>
        <v>348.37304449001749</v>
      </c>
    </row>
    <row r="1669" spans="1:51" ht="15" customHeight="1" x14ac:dyDescent="0.3">
      <c r="A1669" s="166" t="s">
        <v>2874</v>
      </c>
      <c r="B1669" s="99">
        <v>19134.099999999999</v>
      </c>
      <c r="C1669" s="99">
        <v>34853.800000000003</v>
      </c>
      <c r="D1669" s="99">
        <v>84693.32</v>
      </c>
      <c r="E1669" s="99">
        <v>83109.679999999993</v>
      </c>
      <c r="F1669" s="151">
        <v>206000</v>
      </c>
      <c r="G1669" s="150">
        <v>0</v>
      </c>
      <c r="H1669" s="182">
        <v>46341</v>
      </c>
      <c r="I1669" s="182">
        <v>46400</v>
      </c>
      <c r="J1669" s="166">
        <v>4.5</v>
      </c>
      <c r="K1669" s="166">
        <v>3</v>
      </c>
      <c r="L1669" s="167" t="s">
        <v>1206</v>
      </c>
      <c r="M1669" s="168" t="s">
        <v>1205</v>
      </c>
      <c r="N1669" s="169">
        <v>0.02</v>
      </c>
      <c r="O1669" s="21">
        <f t="shared" ref="O1669:O1732" si="950">MAX(0, J1669-K1669)</f>
        <v>1.5</v>
      </c>
      <c r="P1669" s="21" t="str">
        <f t="shared" ref="P1669:P1732" si="951">IF(
  AND(
    I1669 &gt;= H1669 - 10,
    I1669 &lt;= DATE(2026,6,30),
    O1669 &gt; 0
  ),
  "Y",
  "N"
)</f>
        <v>N</v>
      </c>
      <c r="Q1669" s="22">
        <f t="shared" ref="Q1669:Q1732" si="952">B1669+C1669</f>
        <v>53987.9</v>
      </c>
      <c r="R1669" s="8" t="str">
        <f t="shared" ref="R1669:R1732" si="953">IF(AND(P1669="Y",O1669&gt;0),"Y","N")</f>
        <v>N</v>
      </c>
      <c r="S1669" s="23">
        <f t="shared" ref="S1669:S1732" si="954">MAX(0,(O1669/M1669))</f>
        <v>1.5</v>
      </c>
      <c r="T1669" s="24">
        <f t="shared" ref="T1669:T1732" si="955">IF(R1669="Y",(20500+G1669),IF(AND(R1669="N",L1669="G"),20500,IF(AND(R1669="N",L1669="P"),50000,IF(AND(R1669="",L1669="G"),20500,IF(AND(R1669="",L1669="P"),50000,"")))))</f>
        <v>20500</v>
      </c>
      <c r="U1669" s="24">
        <f t="shared" ref="U1669:U1732" si="956">IF(AND(R1669="Y",G1669&gt;0),224000,IF(AND(R1669="Y",G1669=0),138500,IF(AND(R1669="N",L1669="G"),100000,IF(AND(R1669="N",L1669=""),100000,IF(AND(R1669="N",L1669="P"),200000,"")))))</f>
        <v>100000</v>
      </c>
      <c r="V1669" s="24">
        <f t="shared" ref="V1669:V1732" si="957">IF(R1669="Y",U1669,IF(R1669="N",257500,IF(R1669="",257500,)))</f>
        <v>257500</v>
      </c>
      <c r="W1669" s="24">
        <f t="shared" ref="W1669:W1732" si="958">IF(
  M1669&lt;0.5,
  0,
  MAX(
    0,
    IF(
      S1669=0,
      0,
      IF(
        R1669="Y",
        MIN(Q1669*(1+N1669), T1669, U1669-E1669, V1669-E1669),
        MIN(Q1669*(1+N1669), T1669, U1669-D1669, V1669-F1669)
      )
    )
  ) * M1669
)</f>
        <v>15306.679999999993</v>
      </c>
      <c r="X1669" s="24">
        <f t="shared" ref="X1669:X1732" si="959">IF(
  M1669&lt;0.5,
  0,
  MAX(
    0,
    IF(
      S1669=0,
      0,
      IF(
        R1669="Y",
        (Q1669*(1+N1669)-W1669),
        0
      )
    )
  ) * M1669
)</f>
        <v>0</v>
      </c>
      <c r="Y1669" s="24">
        <f t="shared" ref="Y1669:Y1732" si="960">W1669+X1669</f>
        <v>15306.679999999993</v>
      </c>
      <c r="Z1669" s="24">
        <f t="shared" ref="Z1669:Z1732" si="961">IF(S1669=0, 0, MAX(0, (Q1669*(1+N1669))-Y1669))</f>
        <v>39760.97800000001</v>
      </c>
      <c r="AA1669" s="25" t="str">
        <f t="shared" ref="AA1669:AA1732" si="962">IF(AND(P1669="Y",O1669&gt;1),"Y","N")</f>
        <v>N</v>
      </c>
      <c r="AB1669" s="26">
        <f t="shared" ref="AB1669:AB1732" si="963">MAX(0,(S1669-1))</f>
        <v>0.5</v>
      </c>
      <c r="AC1669" s="27">
        <f t="shared" ref="AC1669:AC1732" si="964">IF(AA1669="Y",(20500+G1669),IF(AND(AA1669="N",L1669="G"),20500,IF(AND(AA1669="N",L1669="P"),50000,IF(AND(AA1669="",L1669="G"),20500,IF(AND(AA1669="",L1669="P"),50000,"")))))</f>
        <v>20500</v>
      </c>
      <c r="AD1669" s="28">
        <f t="shared" ref="AD1669:AD1732" si="965">IF(AND(AA1669="Y",G1669&gt;0),224000,IF(AND(AA1669="Y",G1669=0),138500,IF(AND(AA1669="N",L1669="G"),100000,IF(AND(AA1669="N",L1669=""),100000,IF(AND(AA1669="N",L1669="P"),200000,"")))))</f>
        <v>100000</v>
      </c>
      <c r="AE1669" s="28">
        <f t="shared" ref="AE1669:AE1732" si="966">IF(AA1669="Y",AD1669,IF(AA1669="N",257500,IF(AA1669="",257500,)))</f>
        <v>257500</v>
      </c>
      <c r="AF1669" s="28">
        <f t="shared" ref="AF1669:AF1732" si="967">IF(
  M1669&lt;0.5,
  0,
  MAX(
    0,
    IF(
      AB1669=0,
      0,
      IF(
        AA1669="Y",
        MIN(Q1669*(1+N1669)*(1+N1669), AC1669, AD1669-E1669-W1669, AE1669-E1669-W1669),
        MIN(Q1669*(1+N1669)*(1+N1669), AC1669, AD1669-D1669-W1669, AE1669-F1669-W1669)
      )
    )
  ) * M1669
)</f>
        <v>0</v>
      </c>
      <c r="AG1669" s="28">
        <f t="shared" ref="AG1669:AG1732" si="968">IF(
  M1669&lt;0.5,
  0,
  MAX(
    0,
    IF(
      AB1669=0,
      0,
      IF(
        AA1669="Y",
        (Q1669*(1+N1669)*(1+N1669)-AF1669),
        0
      )
    )
  ) * M1669
)</f>
        <v>0</v>
      </c>
      <c r="AH1669" s="28">
        <f t="shared" ref="AH1669:AH1732" si="969">AF1669+AG1669</f>
        <v>0</v>
      </c>
      <c r="AI1669" s="28">
        <f t="shared" ref="AI1669:AI1732" si="970">IF(AB1669=0, 0, MAX(0, (Q1669*(1+N1669)*(1+N1669)) - AH1669))</f>
        <v>56169.011160000002</v>
      </c>
      <c r="AJ1669" s="29" t="str">
        <f t="shared" ref="AJ1669:AJ1732" si="971">IF(AND(P1669="Y",O1669&gt;2),"Y","N")</f>
        <v>N</v>
      </c>
      <c r="AK1669" s="30">
        <f t="shared" si="936"/>
        <v>0</v>
      </c>
      <c r="AL1669" s="31">
        <f t="shared" si="937"/>
        <v>20500</v>
      </c>
      <c r="AM1669" s="31">
        <f t="shared" si="938"/>
        <v>100000</v>
      </c>
      <c r="AN1669" s="31">
        <f t="shared" si="939"/>
        <v>257500</v>
      </c>
      <c r="AO1669" s="31">
        <f t="shared" si="940"/>
        <v>0</v>
      </c>
      <c r="AP1669" s="31">
        <f t="shared" si="941"/>
        <v>0</v>
      </c>
      <c r="AQ1669" s="31">
        <f t="shared" si="942"/>
        <v>0</v>
      </c>
      <c r="AR1669" s="31">
        <f t="shared" si="943"/>
        <v>0</v>
      </c>
      <c r="AS1669" s="32">
        <f t="shared" si="944"/>
        <v>0</v>
      </c>
      <c r="AT1669" s="33">
        <f t="shared" si="945"/>
        <v>20500</v>
      </c>
      <c r="AU1669" s="33">
        <f t="shared" si="946"/>
        <v>100000</v>
      </c>
      <c r="AV1669" s="33">
        <v>258167</v>
      </c>
      <c r="AW1669" s="33">
        <f t="shared" si="947"/>
        <v>0</v>
      </c>
      <c r="AX1669" s="33">
        <f t="shared" si="948"/>
        <v>0</v>
      </c>
      <c r="AY1669" s="34">
        <f t="shared" si="949"/>
        <v>95929.989160000012</v>
      </c>
    </row>
    <row r="1670" spans="1:51" ht="15" customHeight="1" x14ac:dyDescent="0.3">
      <c r="A1670" s="166" t="s">
        <v>2875</v>
      </c>
      <c r="B1670" s="99">
        <v>8939.99</v>
      </c>
      <c r="C1670" s="99">
        <v>12859.26</v>
      </c>
      <c r="D1670" s="99">
        <v>48923.41</v>
      </c>
      <c r="E1670" s="99">
        <v>40311.4</v>
      </c>
      <c r="F1670" s="151">
        <v>49000</v>
      </c>
      <c r="G1670" s="150">
        <v>12500</v>
      </c>
      <c r="H1670" s="182">
        <v>46367</v>
      </c>
      <c r="I1670" s="182">
        <v>46425</v>
      </c>
      <c r="J1670" s="166">
        <v>4.8</v>
      </c>
      <c r="K1670" s="166">
        <v>2.5</v>
      </c>
      <c r="L1670" s="167" t="s">
        <v>1206</v>
      </c>
      <c r="M1670" s="168" t="s">
        <v>1205</v>
      </c>
      <c r="N1670" s="169">
        <v>0.02</v>
      </c>
      <c r="O1670" s="21">
        <f t="shared" si="950"/>
        <v>2.2999999999999998</v>
      </c>
      <c r="P1670" s="21" t="str">
        <f t="shared" si="951"/>
        <v>N</v>
      </c>
      <c r="Q1670" s="22">
        <f t="shared" si="952"/>
        <v>21799.25</v>
      </c>
      <c r="R1670" s="8" t="str">
        <f t="shared" si="953"/>
        <v>N</v>
      </c>
      <c r="S1670" s="23">
        <f t="shared" si="954"/>
        <v>2.2999999999999998</v>
      </c>
      <c r="T1670" s="24">
        <f t="shared" si="955"/>
        <v>20500</v>
      </c>
      <c r="U1670" s="24">
        <f t="shared" si="956"/>
        <v>100000</v>
      </c>
      <c r="V1670" s="24">
        <f t="shared" si="957"/>
        <v>257500</v>
      </c>
      <c r="W1670" s="24">
        <f t="shared" si="958"/>
        <v>20500</v>
      </c>
      <c r="X1670" s="24">
        <f t="shared" si="959"/>
        <v>0</v>
      </c>
      <c r="Y1670" s="24">
        <f t="shared" si="960"/>
        <v>20500</v>
      </c>
      <c r="Z1670" s="24">
        <f t="shared" si="961"/>
        <v>1735.2350000000006</v>
      </c>
      <c r="AA1670" s="25" t="str">
        <f t="shared" si="962"/>
        <v>N</v>
      </c>
      <c r="AB1670" s="26">
        <f t="shared" si="963"/>
        <v>1.2999999999999998</v>
      </c>
      <c r="AC1670" s="27">
        <f t="shared" si="964"/>
        <v>20500</v>
      </c>
      <c r="AD1670" s="28">
        <f t="shared" si="965"/>
        <v>100000</v>
      </c>
      <c r="AE1670" s="28">
        <f t="shared" si="966"/>
        <v>257500</v>
      </c>
      <c r="AF1670" s="28">
        <f t="shared" si="967"/>
        <v>20500</v>
      </c>
      <c r="AG1670" s="28">
        <f t="shared" si="968"/>
        <v>0</v>
      </c>
      <c r="AH1670" s="28">
        <f t="shared" si="969"/>
        <v>20500</v>
      </c>
      <c r="AI1670" s="28">
        <f t="shared" si="970"/>
        <v>2179.9397000000026</v>
      </c>
      <c r="AJ1670" s="29" t="str">
        <f t="shared" si="971"/>
        <v>N</v>
      </c>
      <c r="AK1670" s="30">
        <f t="shared" si="936"/>
        <v>0.29999999999999982</v>
      </c>
      <c r="AL1670" s="31">
        <f t="shared" si="937"/>
        <v>20500</v>
      </c>
      <c r="AM1670" s="31">
        <f t="shared" si="938"/>
        <v>100000</v>
      </c>
      <c r="AN1670" s="31">
        <f t="shared" si="939"/>
        <v>257500</v>
      </c>
      <c r="AO1670" s="31">
        <f t="shared" si="940"/>
        <v>20500</v>
      </c>
      <c r="AP1670" s="31">
        <f t="shared" si="941"/>
        <v>0</v>
      </c>
      <c r="AQ1670" s="31">
        <f t="shared" si="942"/>
        <v>20500</v>
      </c>
      <c r="AR1670" s="31">
        <f t="shared" si="943"/>
        <v>2633.538494000004</v>
      </c>
      <c r="AS1670" s="32">
        <f t="shared" si="944"/>
        <v>0</v>
      </c>
      <c r="AT1670" s="33">
        <f t="shared" si="945"/>
        <v>20500</v>
      </c>
      <c r="AU1670" s="33">
        <f t="shared" si="946"/>
        <v>100000</v>
      </c>
      <c r="AV1670" s="33">
        <v>258168</v>
      </c>
      <c r="AW1670" s="33">
        <f t="shared" si="947"/>
        <v>0</v>
      </c>
      <c r="AX1670" s="33">
        <f t="shared" si="948"/>
        <v>0</v>
      </c>
      <c r="AY1670" s="34">
        <f t="shared" si="949"/>
        <v>6548.7131940000072</v>
      </c>
    </row>
    <row r="1671" spans="1:51" ht="15" customHeight="1" x14ac:dyDescent="0.3">
      <c r="A1671" s="166" t="s">
        <v>2876</v>
      </c>
      <c r="B1671" s="99">
        <v>13085.77</v>
      </c>
      <c r="C1671" s="99">
        <v>22758.44</v>
      </c>
      <c r="D1671" s="99">
        <v>93523.26</v>
      </c>
      <c r="E1671" s="99">
        <v>93112.74</v>
      </c>
      <c r="F1671" s="151">
        <v>112000</v>
      </c>
      <c r="G1671" s="150">
        <v>0</v>
      </c>
      <c r="H1671" s="182">
        <v>46416</v>
      </c>
      <c r="I1671" s="182">
        <v>46463</v>
      </c>
      <c r="J1671" s="166">
        <v>3</v>
      </c>
      <c r="K1671" s="166">
        <v>2.2000000000000002</v>
      </c>
      <c r="L1671" s="167" t="s">
        <v>1207</v>
      </c>
      <c r="M1671" s="168" t="s">
        <v>1205</v>
      </c>
      <c r="N1671" s="169">
        <v>0.02</v>
      </c>
      <c r="O1671" s="21">
        <f t="shared" si="950"/>
        <v>0.79999999999999982</v>
      </c>
      <c r="P1671" s="21" t="str">
        <f t="shared" si="951"/>
        <v>N</v>
      </c>
      <c r="Q1671" s="22">
        <f t="shared" si="952"/>
        <v>35844.21</v>
      </c>
      <c r="R1671" s="8" t="str">
        <f t="shared" si="953"/>
        <v>N</v>
      </c>
      <c r="S1671" s="23">
        <f t="shared" si="954"/>
        <v>0.79999999999999982</v>
      </c>
      <c r="T1671" s="24">
        <f t="shared" si="955"/>
        <v>50000</v>
      </c>
      <c r="U1671" s="24">
        <f t="shared" si="956"/>
        <v>200000</v>
      </c>
      <c r="V1671" s="24">
        <f t="shared" si="957"/>
        <v>257500</v>
      </c>
      <c r="W1671" s="24">
        <f t="shared" si="958"/>
        <v>36561.0942</v>
      </c>
      <c r="X1671" s="24">
        <f t="shared" si="959"/>
        <v>0</v>
      </c>
      <c r="Y1671" s="24">
        <f t="shared" si="960"/>
        <v>36561.0942</v>
      </c>
      <c r="Z1671" s="24">
        <f t="shared" si="961"/>
        <v>0</v>
      </c>
      <c r="AA1671" s="25" t="str">
        <f t="shared" si="962"/>
        <v>N</v>
      </c>
      <c r="AB1671" s="26">
        <f t="shared" si="963"/>
        <v>0</v>
      </c>
      <c r="AC1671" s="27">
        <f t="shared" si="964"/>
        <v>50000</v>
      </c>
      <c r="AD1671" s="28">
        <f t="shared" si="965"/>
        <v>200000</v>
      </c>
      <c r="AE1671" s="28">
        <f t="shared" si="966"/>
        <v>257500</v>
      </c>
      <c r="AF1671" s="28">
        <f t="shared" si="967"/>
        <v>0</v>
      </c>
      <c r="AG1671" s="28">
        <f t="shared" si="968"/>
        <v>0</v>
      </c>
      <c r="AH1671" s="28">
        <f t="shared" si="969"/>
        <v>0</v>
      </c>
      <c r="AI1671" s="28">
        <f t="shared" si="970"/>
        <v>0</v>
      </c>
      <c r="AJ1671" s="29" t="str">
        <f t="shared" si="971"/>
        <v>N</v>
      </c>
      <c r="AK1671" s="30">
        <f t="shared" si="936"/>
        <v>0</v>
      </c>
      <c r="AL1671" s="31">
        <f t="shared" si="937"/>
        <v>50000</v>
      </c>
      <c r="AM1671" s="31">
        <f t="shared" si="938"/>
        <v>200000</v>
      </c>
      <c r="AN1671" s="31">
        <f t="shared" si="939"/>
        <v>257500</v>
      </c>
      <c r="AO1671" s="31">
        <f t="shared" si="940"/>
        <v>0</v>
      </c>
      <c r="AP1671" s="31">
        <f t="shared" si="941"/>
        <v>0</v>
      </c>
      <c r="AQ1671" s="31">
        <f t="shared" si="942"/>
        <v>0</v>
      </c>
      <c r="AR1671" s="31">
        <f t="shared" si="943"/>
        <v>0</v>
      </c>
      <c r="AS1671" s="32">
        <f t="shared" si="944"/>
        <v>0</v>
      </c>
      <c r="AT1671" s="33">
        <f t="shared" si="945"/>
        <v>50000</v>
      </c>
      <c r="AU1671" s="33">
        <f t="shared" si="946"/>
        <v>200000</v>
      </c>
      <c r="AV1671" s="33">
        <v>258169</v>
      </c>
      <c r="AW1671" s="33">
        <f t="shared" si="947"/>
        <v>0</v>
      </c>
      <c r="AX1671" s="33">
        <f t="shared" si="948"/>
        <v>0</v>
      </c>
      <c r="AY1671" s="34">
        <f t="shared" si="949"/>
        <v>0</v>
      </c>
    </row>
    <row r="1672" spans="1:51" ht="15" customHeight="1" x14ac:dyDescent="0.3">
      <c r="A1672" s="166" t="s">
        <v>2877</v>
      </c>
      <c r="B1672" s="99">
        <v>14531.58</v>
      </c>
      <c r="C1672" s="99">
        <v>3091</v>
      </c>
      <c r="D1672" s="99">
        <v>30375.94</v>
      </c>
      <c r="E1672" s="99">
        <v>19676.23</v>
      </c>
      <c r="F1672" s="151">
        <v>30000</v>
      </c>
      <c r="G1672" s="150">
        <v>12500</v>
      </c>
      <c r="H1672" s="182">
        <v>46261</v>
      </c>
      <c r="I1672" s="182">
        <v>46291</v>
      </c>
      <c r="J1672" s="166">
        <v>3.6</v>
      </c>
      <c r="K1672" s="166">
        <v>2.9</v>
      </c>
      <c r="L1672" s="167" t="s">
        <v>1207</v>
      </c>
      <c r="M1672" s="168" t="s">
        <v>1205</v>
      </c>
      <c r="N1672" s="169">
        <v>0.04</v>
      </c>
      <c r="O1672" s="21">
        <f t="shared" si="950"/>
        <v>0.70000000000000018</v>
      </c>
      <c r="P1672" s="21" t="str">
        <f t="shared" si="951"/>
        <v>N</v>
      </c>
      <c r="Q1672" s="22">
        <f t="shared" si="952"/>
        <v>17622.580000000002</v>
      </c>
      <c r="R1672" s="8" t="str">
        <f t="shared" si="953"/>
        <v>N</v>
      </c>
      <c r="S1672" s="23">
        <f t="shared" si="954"/>
        <v>0.70000000000000018</v>
      </c>
      <c r="T1672" s="24">
        <f t="shared" si="955"/>
        <v>50000</v>
      </c>
      <c r="U1672" s="24">
        <f t="shared" si="956"/>
        <v>200000</v>
      </c>
      <c r="V1672" s="24">
        <f t="shared" si="957"/>
        <v>257500</v>
      </c>
      <c r="W1672" s="24">
        <f t="shared" si="958"/>
        <v>18327.483200000002</v>
      </c>
      <c r="X1672" s="24">
        <f t="shared" si="959"/>
        <v>0</v>
      </c>
      <c r="Y1672" s="24">
        <f t="shared" si="960"/>
        <v>18327.483200000002</v>
      </c>
      <c r="Z1672" s="24">
        <f t="shared" si="961"/>
        <v>0</v>
      </c>
      <c r="AA1672" s="25" t="str">
        <f t="shared" si="962"/>
        <v>N</v>
      </c>
      <c r="AB1672" s="26">
        <f t="shared" si="963"/>
        <v>0</v>
      </c>
      <c r="AC1672" s="27">
        <f t="shared" si="964"/>
        <v>50000</v>
      </c>
      <c r="AD1672" s="28">
        <f t="shared" si="965"/>
        <v>200000</v>
      </c>
      <c r="AE1672" s="28">
        <f t="shared" si="966"/>
        <v>257500</v>
      </c>
      <c r="AF1672" s="28">
        <f t="shared" si="967"/>
        <v>0</v>
      </c>
      <c r="AG1672" s="28">
        <f t="shared" si="968"/>
        <v>0</v>
      </c>
      <c r="AH1672" s="28">
        <f t="shared" si="969"/>
        <v>0</v>
      </c>
      <c r="AI1672" s="28">
        <f t="shared" si="970"/>
        <v>0</v>
      </c>
      <c r="AJ1672" s="29" t="str">
        <f t="shared" si="971"/>
        <v>N</v>
      </c>
      <c r="AK1672" s="30">
        <f t="shared" si="936"/>
        <v>0</v>
      </c>
      <c r="AL1672" s="31">
        <f t="shared" si="937"/>
        <v>50000</v>
      </c>
      <c r="AM1672" s="31">
        <f t="shared" si="938"/>
        <v>200000</v>
      </c>
      <c r="AN1672" s="31">
        <f t="shared" si="939"/>
        <v>257500</v>
      </c>
      <c r="AO1672" s="31">
        <f t="shared" si="940"/>
        <v>0</v>
      </c>
      <c r="AP1672" s="31">
        <f t="shared" si="941"/>
        <v>0</v>
      </c>
      <c r="AQ1672" s="31">
        <f t="shared" si="942"/>
        <v>0</v>
      </c>
      <c r="AR1672" s="31">
        <f t="shared" si="943"/>
        <v>0</v>
      </c>
      <c r="AS1672" s="32">
        <f t="shared" si="944"/>
        <v>0</v>
      </c>
      <c r="AT1672" s="33">
        <f t="shared" si="945"/>
        <v>50000</v>
      </c>
      <c r="AU1672" s="33">
        <f t="shared" si="946"/>
        <v>200000</v>
      </c>
      <c r="AV1672" s="33">
        <v>258170</v>
      </c>
      <c r="AW1672" s="33">
        <f t="shared" si="947"/>
        <v>0</v>
      </c>
      <c r="AX1672" s="33">
        <f t="shared" si="948"/>
        <v>0</v>
      </c>
      <c r="AY1672" s="34">
        <f t="shared" si="949"/>
        <v>0</v>
      </c>
    </row>
    <row r="1673" spans="1:51" ht="15" customHeight="1" x14ac:dyDescent="0.3">
      <c r="A1673" s="166" t="s">
        <v>2878</v>
      </c>
      <c r="B1673" s="99">
        <v>20005.48</v>
      </c>
      <c r="C1673" s="99">
        <v>21243.22</v>
      </c>
      <c r="D1673" s="99">
        <v>62459.65</v>
      </c>
      <c r="E1673" s="99">
        <v>54690.5</v>
      </c>
      <c r="F1673" s="151">
        <v>72000</v>
      </c>
      <c r="G1673" s="150">
        <v>0</v>
      </c>
      <c r="H1673" s="182">
        <v>46469</v>
      </c>
      <c r="I1673" s="182">
        <v>46511</v>
      </c>
      <c r="J1673" s="166">
        <v>4.7</v>
      </c>
      <c r="K1673" s="166">
        <v>2.4</v>
      </c>
      <c r="L1673" s="167" t="s">
        <v>1206</v>
      </c>
      <c r="M1673" s="168" t="s">
        <v>1205</v>
      </c>
      <c r="N1673" s="169">
        <v>0.05</v>
      </c>
      <c r="O1673" s="21">
        <f t="shared" si="950"/>
        <v>2.3000000000000003</v>
      </c>
      <c r="P1673" s="21" t="str">
        <f t="shared" si="951"/>
        <v>N</v>
      </c>
      <c r="Q1673" s="22">
        <f t="shared" si="952"/>
        <v>41248.699999999997</v>
      </c>
      <c r="R1673" s="8" t="str">
        <f t="shared" si="953"/>
        <v>N</v>
      </c>
      <c r="S1673" s="23">
        <f t="shared" si="954"/>
        <v>2.3000000000000003</v>
      </c>
      <c r="T1673" s="24">
        <f t="shared" si="955"/>
        <v>20500</v>
      </c>
      <c r="U1673" s="24">
        <f t="shared" si="956"/>
        <v>100000</v>
      </c>
      <c r="V1673" s="24">
        <f t="shared" si="957"/>
        <v>257500</v>
      </c>
      <c r="W1673" s="24">
        <f t="shared" si="958"/>
        <v>20500</v>
      </c>
      <c r="X1673" s="24">
        <f t="shared" si="959"/>
        <v>0</v>
      </c>
      <c r="Y1673" s="24">
        <f t="shared" si="960"/>
        <v>20500</v>
      </c>
      <c r="Z1673" s="24">
        <f t="shared" si="961"/>
        <v>22811.135000000002</v>
      </c>
      <c r="AA1673" s="25" t="str">
        <f t="shared" si="962"/>
        <v>N</v>
      </c>
      <c r="AB1673" s="26">
        <f t="shared" si="963"/>
        <v>1.3000000000000003</v>
      </c>
      <c r="AC1673" s="27">
        <f t="shared" si="964"/>
        <v>20500</v>
      </c>
      <c r="AD1673" s="28">
        <f t="shared" si="965"/>
        <v>100000</v>
      </c>
      <c r="AE1673" s="28">
        <f t="shared" si="966"/>
        <v>257500</v>
      </c>
      <c r="AF1673" s="28">
        <f t="shared" si="967"/>
        <v>17040.349999999999</v>
      </c>
      <c r="AG1673" s="28">
        <f t="shared" si="968"/>
        <v>0</v>
      </c>
      <c r="AH1673" s="28">
        <f t="shared" si="969"/>
        <v>17040.349999999999</v>
      </c>
      <c r="AI1673" s="28">
        <f t="shared" si="970"/>
        <v>28436.341750000007</v>
      </c>
      <c r="AJ1673" s="29" t="str">
        <f t="shared" si="971"/>
        <v>N</v>
      </c>
      <c r="AK1673" s="30">
        <f t="shared" si="936"/>
        <v>0.30000000000000027</v>
      </c>
      <c r="AL1673" s="31">
        <f t="shared" si="937"/>
        <v>20500</v>
      </c>
      <c r="AM1673" s="31">
        <f t="shared" si="938"/>
        <v>100000</v>
      </c>
      <c r="AN1673" s="31">
        <f t="shared" si="939"/>
        <v>257500</v>
      </c>
      <c r="AO1673" s="31">
        <f t="shared" si="940"/>
        <v>9853.0414012849997</v>
      </c>
      <c r="AP1673" s="31">
        <f t="shared" si="941"/>
        <v>0</v>
      </c>
      <c r="AQ1673" s="31">
        <f t="shared" si="942"/>
        <v>9853.0414012849997</v>
      </c>
      <c r="AR1673" s="31">
        <f t="shared" si="943"/>
        <v>37897.484936215005</v>
      </c>
      <c r="AS1673" s="32">
        <f t="shared" si="944"/>
        <v>0</v>
      </c>
      <c r="AT1673" s="33">
        <f t="shared" si="945"/>
        <v>20500</v>
      </c>
      <c r="AU1673" s="33">
        <f t="shared" si="946"/>
        <v>100000</v>
      </c>
      <c r="AV1673" s="33">
        <v>258171</v>
      </c>
      <c r="AW1673" s="33">
        <f t="shared" si="947"/>
        <v>0</v>
      </c>
      <c r="AX1673" s="33">
        <f t="shared" si="948"/>
        <v>0</v>
      </c>
      <c r="AY1673" s="34">
        <f t="shared" si="949"/>
        <v>89144.961686215014</v>
      </c>
    </row>
    <row r="1674" spans="1:51" ht="15" customHeight="1" x14ac:dyDescent="0.3">
      <c r="A1674" s="166" t="s">
        <v>2879</v>
      </c>
      <c r="B1674" s="99">
        <v>11042.34</v>
      </c>
      <c r="C1674" s="99">
        <v>10449.4</v>
      </c>
      <c r="D1674" s="99">
        <v>90373.85</v>
      </c>
      <c r="E1674" s="99">
        <v>78447.679999999993</v>
      </c>
      <c r="F1674" s="151">
        <v>101000</v>
      </c>
      <c r="G1674" s="150">
        <v>12500</v>
      </c>
      <c r="H1674" s="182">
        <v>46479</v>
      </c>
      <c r="I1674" s="182">
        <v>46521</v>
      </c>
      <c r="J1674" s="166">
        <v>2.1</v>
      </c>
      <c r="K1674" s="166">
        <v>1.5</v>
      </c>
      <c r="L1674" s="167" t="s">
        <v>1206</v>
      </c>
      <c r="M1674" s="168" t="s">
        <v>1203</v>
      </c>
      <c r="N1674" s="169">
        <v>5.1999999999999998E-2</v>
      </c>
      <c r="O1674" s="21">
        <f t="shared" si="950"/>
        <v>0.60000000000000009</v>
      </c>
      <c r="P1674" s="21" t="str">
        <f t="shared" si="951"/>
        <v>N</v>
      </c>
      <c r="Q1674" s="22">
        <f t="shared" si="952"/>
        <v>21491.739999999998</v>
      </c>
      <c r="R1674" s="8" t="str">
        <f t="shared" si="953"/>
        <v>N</v>
      </c>
      <c r="S1674" s="23">
        <f t="shared" si="954"/>
        <v>0.80000000000000016</v>
      </c>
      <c r="T1674" s="24">
        <f t="shared" si="955"/>
        <v>20500</v>
      </c>
      <c r="U1674" s="24">
        <f t="shared" si="956"/>
        <v>100000</v>
      </c>
      <c r="V1674" s="24">
        <f t="shared" si="957"/>
        <v>257500</v>
      </c>
      <c r="W1674" s="24">
        <f t="shared" si="958"/>
        <v>7219.6124999999956</v>
      </c>
      <c r="X1674" s="24">
        <f t="shared" si="959"/>
        <v>0</v>
      </c>
      <c r="Y1674" s="24">
        <f t="shared" si="960"/>
        <v>7219.6124999999956</v>
      </c>
      <c r="Z1674" s="24">
        <f t="shared" si="961"/>
        <v>15389.697980000004</v>
      </c>
      <c r="AA1674" s="25" t="str">
        <f t="shared" si="962"/>
        <v>N</v>
      </c>
      <c r="AB1674" s="26">
        <f t="shared" si="963"/>
        <v>0</v>
      </c>
      <c r="AC1674" s="27">
        <f t="shared" si="964"/>
        <v>20500</v>
      </c>
      <c r="AD1674" s="28">
        <f t="shared" si="965"/>
        <v>100000</v>
      </c>
      <c r="AE1674" s="28">
        <f t="shared" si="966"/>
        <v>257500</v>
      </c>
      <c r="AF1674" s="28">
        <f t="shared" si="967"/>
        <v>0</v>
      </c>
      <c r="AG1674" s="28">
        <f t="shared" si="968"/>
        <v>0</v>
      </c>
      <c r="AH1674" s="28">
        <f t="shared" si="969"/>
        <v>0</v>
      </c>
      <c r="AI1674" s="28">
        <f t="shared" si="970"/>
        <v>0</v>
      </c>
      <c r="AJ1674" s="29" t="str">
        <f t="shared" si="971"/>
        <v>N</v>
      </c>
      <c r="AK1674" s="30">
        <f t="shared" si="936"/>
        <v>0</v>
      </c>
      <c r="AL1674" s="31">
        <f t="shared" si="937"/>
        <v>20500</v>
      </c>
      <c r="AM1674" s="31">
        <f t="shared" si="938"/>
        <v>100000</v>
      </c>
      <c r="AN1674" s="31">
        <f t="shared" si="939"/>
        <v>257500</v>
      </c>
      <c r="AO1674" s="31">
        <f t="shared" si="940"/>
        <v>0</v>
      </c>
      <c r="AP1674" s="31">
        <f t="shared" si="941"/>
        <v>0</v>
      </c>
      <c r="AQ1674" s="31">
        <f t="shared" si="942"/>
        <v>0</v>
      </c>
      <c r="AR1674" s="31">
        <f t="shared" si="943"/>
        <v>0</v>
      </c>
      <c r="AS1674" s="32">
        <f t="shared" si="944"/>
        <v>0</v>
      </c>
      <c r="AT1674" s="33">
        <f t="shared" si="945"/>
        <v>20500</v>
      </c>
      <c r="AU1674" s="33">
        <f t="shared" si="946"/>
        <v>100000</v>
      </c>
      <c r="AV1674" s="33">
        <v>258172</v>
      </c>
      <c r="AW1674" s="33">
        <f t="shared" si="947"/>
        <v>0</v>
      </c>
      <c r="AX1674" s="33">
        <f t="shared" si="948"/>
        <v>0</v>
      </c>
      <c r="AY1674" s="34">
        <f t="shared" si="949"/>
        <v>15389.697980000004</v>
      </c>
    </row>
    <row r="1675" spans="1:51" ht="15" customHeight="1" x14ac:dyDescent="0.3">
      <c r="A1675" s="166" t="s">
        <v>2880</v>
      </c>
      <c r="B1675" s="99">
        <v>5246.24</v>
      </c>
      <c r="C1675" s="99">
        <v>12412.75</v>
      </c>
      <c r="D1675" s="99">
        <v>70355.240000000005</v>
      </c>
      <c r="E1675" s="99">
        <v>59671.38</v>
      </c>
      <c r="F1675" s="151">
        <v>120000</v>
      </c>
      <c r="G1675" s="150">
        <v>0</v>
      </c>
      <c r="H1675" s="182">
        <v>46217</v>
      </c>
      <c r="I1675" s="182">
        <v>46227</v>
      </c>
      <c r="J1675" s="166">
        <v>5</v>
      </c>
      <c r="K1675" s="166">
        <v>1.5</v>
      </c>
      <c r="L1675" s="167" t="s">
        <v>1207</v>
      </c>
      <c r="M1675" s="168" t="s">
        <v>1205</v>
      </c>
      <c r="N1675" s="169">
        <v>0.04</v>
      </c>
      <c r="O1675" s="21">
        <f t="shared" si="950"/>
        <v>3.5</v>
      </c>
      <c r="P1675" s="21" t="str">
        <f t="shared" si="951"/>
        <v>N</v>
      </c>
      <c r="Q1675" s="22">
        <f t="shared" si="952"/>
        <v>17658.989999999998</v>
      </c>
      <c r="R1675" s="8" t="str">
        <f t="shared" si="953"/>
        <v>N</v>
      </c>
      <c r="S1675" s="23">
        <f t="shared" si="954"/>
        <v>3.5</v>
      </c>
      <c r="T1675" s="24">
        <f t="shared" si="955"/>
        <v>50000</v>
      </c>
      <c r="U1675" s="24">
        <f t="shared" si="956"/>
        <v>200000</v>
      </c>
      <c r="V1675" s="24">
        <f t="shared" si="957"/>
        <v>257500</v>
      </c>
      <c r="W1675" s="24">
        <f t="shared" si="958"/>
        <v>18365.349599999998</v>
      </c>
      <c r="X1675" s="24">
        <f t="shared" si="959"/>
        <v>0</v>
      </c>
      <c r="Y1675" s="24">
        <f t="shared" si="960"/>
        <v>18365.349599999998</v>
      </c>
      <c r="Z1675" s="24">
        <f t="shared" si="961"/>
        <v>0</v>
      </c>
      <c r="AA1675" s="25" t="str">
        <f t="shared" si="962"/>
        <v>N</v>
      </c>
      <c r="AB1675" s="26">
        <f t="shared" si="963"/>
        <v>2.5</v>
      </c>
      <c r="AC1675" s="27">
        <f t="shared" si="964"/>
        <v>50000</v>
      </c>
      <c r="AD1675" s="28">
        <f t="shared" si="965"/>
        <v>200000</v>
      </c>
      <c r="AE1675" s="28">
        <f t="shared" si="966"/>
        <v>257500</v>
      </c>
      <c r="AF1675" s="28">
        <f t="shared" si="967"/>
        <v>19099.963583999997</v>
      </c>
      <c r="AG1675" s="28">
        <f t="shared" si="968"/>
        <v>0</v>
      </c>
      <c r="AH1675" s="28">
        <f t="shared" si="969"/>
        <v>19099.963583999997</v>
      </c>
      <c r="AI1675" s="28">
        <f t="shared" si="970"/>
        <v>0</v>
      </c>
      <c r="AJ1675" s="29" t="str">
        <f t="shared" si="971"/>
        <v>N</v>
      </c>
      <c r="AK1675" s="30">
        <f t="shared" si="936"/>
        <v>1.5</v>
      </c>
      <c r="AL1675" s="31">
        <f t="shared" si="937"/>
        <v>50000</v>
      </c>
      <c r="AM1675" s="31">
        <f t="shared" si="938"/>
        <v>200000</v>
      </c>
      <c r="AN1675" s="31">
        <f t="shared" si="939"/>
        <v>257500</v>
      </c>
      <c r="AO1675" s="31">
        <f t="shared" si="940"/>
        <v>19863.962127359999</v>
      </c>
      <c r="AP1675" s="31">
        <f t="shared" si="941"/>
        <v>0</v>
      </c>
      <c r="AQ1675" s="31">
        <f t="shared" si="942"/>
        <v>19863.962127359999</v>
      </c>
      <c r="AR1675" s="31">
        <f t="shared" si="943"/>
        <v>0</v>
      </c>
      <c r="AS1675" s="32">
        <f t="shared" si="944"/>
        <v>0.5</v>
      </c>
      <c r="AT1675" s="33">
        <f t="shared" si="945"/>
        <v>50000</v>
      </c>
      <c r="AU1675" s="33">
        <f t="shared" si="946"/>
        <v>200000</v>
      </c>
      <c r="AV1675" s="33">
        <v>258173</v>
      </c>
      <c r="AW1675" s="33">
        <f t="shared" si="947"/>
        <v>20658.520612454398</v>
      </c>
      <c r="AX1675" s="33">
        <f t="shared" si="948"/>
        <v>0</v>
      </c>
      <c r="AY1675" s="34">
        <f t="shared" si="949"/>
        <v>0</v>
      </c>
    </row>
    <row r="1676" spans="1:51" ht="15" customHeight="1" x14ac:dyDescent="0.3">
      <c r="A1676" s="166" t="s">
        <v>2881</v>
      </c>
      <c r="B1676" s="99">
        <v>6625.08</v>
      </c>
      <c r="C1676" s="99">
        <v>2760.51</v>
      </c>
      <c r="D1676" s="99">
        <v>83139.039999999994</v>
      </c>
      <c r="E1676" s="99">
        <v>71027.59</v>
      </c>
      <c r="F1676" s="151">
        <v>72000</v>
      </c>
      <c r="G1676" s="150">
        <v>12500</v>
      </c>
      <c r="H1676" s="182">
        <v>46549</v>
      </c>
      <c r="I1676" s="182">
        <v>46607</v>
      </c>
      <c r="J1676" s="166">
        <v>2.2999999999999998</v>
      </c>
      <c r="K1676" s="166">
        <v>1.4</v>
      </c>
      <c r="L1676" s="167" t="s">
        <v>1207</v>
      </c>
      <c r="M1676" s="168" t="s">
        <v>1203</v>
      </c>
      <c r="N1676" s="169">
        <v>1.6E-2</v>
      </c>
      <c r="O1676" s="21">
        <f t="shared" si="950"/>
        <v>0.89999999999999991</v>
      </c>
      <c r="P1676" s="21" t="str">
        <f t="shared" si="951"/>
        <v>N</v>
      </c>
      <c r="Q1676" s="22">
        <f t="shared" si="952"/>
        <v>9385.59</v>
      </c>
      <c r="R1676" s="8" t="str">
        <f t="shared" si="953"/>
        <v>N</v>
      </c>
      <c r="S1676" s="23">
        <f t="shared" si="954"/>
        <v>1.2</v>
      </c>
      <c r="T1676" s="24">
        <f t="shared" si="955"/>
        <v>50000</v>
      </c>
      <c r="U1676" s="24">
        <f t="shared" si="956"/>
        <v>200000</v>
      </c>
      <c r="V1676" s="24">
        <f t="shared" si="957"/>
        <v>257500</v>
      </c>
      <c r="W1676" s="24">
        <f t="shared" si="958"/>
        <v>7151.8195799999994</v>
      </c>
      <c r="X1676" s="24">
        <f t="shared" si="959"/>
        <v>0</v>
      </c>
      <c r="Y1676" s="24">
        <f t="shared" si="960"/>
        <v>7151.8195799999994</v>
      </c>
      <c r="Z1676" s="24">
        <f t="shared" si="961"/>
        <v>2383.9398600000004</v>
      </c>
      <c r="AA1676" s="25" t="str">
        <f t="shared" si="962"/>
        <v>N</v>
      </c>
      <c r="AB1676" s="26">
        <f t="shared" si="963"/>
        <v>0.19999999999999996</v>
      </c>
      <c r="AC1676" s="27">
        <f t="shared" si="964"/>
        <v>50000</v>
      </c>
      <c r="AD1676" s="28">
        <f t="shared" si="965"/>
        <v>200000</v>
      </c>
      <c r="AE1676" s="28">
        <f t="shared" si="966"/>
        <v>257500</v>
      </c>
      <c r="AF1676" s="28">
        <f t="shared" si="967"/>
        <v>7266.2486932800002</v>
      </c>
      <c r="AG1676" s="28">
        <f t="shared" si="968"/>
        <v>0</v>
      </c>
      <c r="AH1676" s="28">
        <f t="shared" si="969"/>
        <v>7266.2486932800002</v>
      </c>
      <c r="AI1676" s="28">
        <f t="shared" si="970"/>
        <v>2422.0828977599995</v>
      </c>
      <c r="AJ1676" s="29" t="str">
        <f t="shared" si="971"/>
        <v>N</v>
      </c>
      <c r="AK1676" s="30">
        <f t="shared" si="936"/>
        <v>0</v>
      </c>
      <c r="AL1676" s="31">
        <f t="shared" si="937"/>
        <v>50000</v>
      </c>
      <c r="AM1676" s="31">
        <f t="shared" si="938"/>
        <v>200000</v>
      </c>
      <c r="AN1676" s="31">
        <f t="shared" si="939"/>
        <v>257500</v>
      </c>
      <c r="AO1676" s="31">
        <f t="shared" si="940"/>
        <v>0</v>
      </c>
      <c r="AP1676" s="31">
        <f t="shared" si="941"/>
        <v>0</v>
      </c>
      <c r="AQ1676" s="31">
        <f t="shared" si="942"/>
        <v>0</v>
      </c>
      <c r="AR1676" s="31">
        <f t="shared" si="943"/>
        <v>0</v>
      </c>
      <c r="AS1676" s="32">
        <f t="shared" si="944"/>
        <v>0</v>
      </c>
      <c r="AT1676" s="33">
        <f t="shared" si="945"/>
        <v>50000</v>
      </c>
      <c r="AU1676" s="33">
        <f t="shared" si="946"/>
        <v>200000</v>
      </c>
      <c r="AV1676" s="33">
        <v>258174</v>
      </c>
      <c r="AW1676" s="33">
        <f t="shared" si="947"/>
        <v>0</v>
      </c>
      <c r="AX1676" s="33">
        <f t="shared" si="948"/>
        <v>0</v>
      </c>
      <c r="AY1676" s="34">
        <f t="shared" si="949"/>
        <v>4806.0227577599999</v>
      </c>
    </row>
    <row r="1677" spans="1:51" ht="15" customHeight="1" x14ac:dyDescent="0.3">
      <c r="A1677" s="166" t="s">
        <v>2882</v>
      </c>
      <c r="B1677" s="99">
        <v>17200.96</v>
      </c>
      <c r="C1677" s="99">
        <v>9526.77</v>
      </c>
      <c r="D1677" s="99">
        <v>60115.48</v>
      </c>
      <c r="E1677" s="99">
        <v>48451.67</v>
      </c>
      <c r="F1677" s="151">
        <v>101000</v>
      </c>
      <c r="G1677" s="150">
        <v>0</v>
      </c>
      <c r="H1677" s="182">
        <v>46306</v>
      </c>
      <c r="I1677" s="182">
        <v>46391</v>
      </c>
      <c r="J1677" s="166">
        <v>3</v>
      </c>
      <c r="K1677" s="166">
        <v>0.2</v>
      </c>
      <c r="L1677" s="167" t="s">
        <v>1206</v>
      </c>
      <c r="M1677" s="168" t="s">
        <v>1204</v>
      </c>
      <c r="N1677" s="169">
        <v>0.03</v>
      </c>
      <c r="O1677" s="21">
        <f t="shared" si="950"/>
        <v>2.8</v>
      </c>
      <c r="P1677" s="21" t="str">
        <f t="shared" si="951"/>
        <v>N</v>
      </c>
      <c r="Q1677" s="22">
        <f t="shared" si="952"/>
        <v>26727.73</v>
      </c>
      <c r="R1677" s="8" t="str">
        <f t="shared" si="953"/>
        <v>N</v>
      </c>
      <c r="S1677" s="23">
        <f t="shared" si="954"/>
        <v>5.6</v>
      </c>
      <c r="T1677" s="24">
        <f t="shared" si="955"/>
        <v>20500</v>
      </c>
      <c r="U1677" s="24">
        <f t="shared" si="956"/>
        <v>100000</v>
      </c>
      <c r="V1677" s="24">
        <f t="shared" si="957"/>
        <v>257500</v>
      </c>
      <c r="W1677" s="24">
        <f t="shared" si="958"/>
        <v>10250</v>
      </c>
      <c r="X1677" s="24">
        <f t="shared" si="959"/>
        <v>0</v>
      </c>
      <c r="Y1677" s="24">
        <f t="shared" si="960"/>
        <v>10250</v>
      </c>
      <c r="Z1677" s="24">
        <f t="shared" si="961"/>
        <v>17279.561900000001</v>
      </c>
      <c r="AA1677" s="25" t="str">
        <f t="shared" si="962"/>
        <v>N</v>
      </c>
      <c r="AB1677" s="26">
        <f t="shared" si="963"/>
        <v>4.5999999999999996</v>
      </c>
      <c r="AC1677" s="27">
        <f t="shared" si="964"/>
        <v>20500</v>
      </c>
      <c r="AD1677" s="28">
        <f t="shared" si="965"/>
        <v>100000</v>
      </c>
      <c r="AE1677" s="28">
        <f t="shared" si="966"/>
        <v>257500</v>
      </c>
      <c r="AF1677" s="28">
        <f t="shared" si="967"/>
        <v>10250</v>
      </c>
      <c r="AG1677" s="28">
        <f t="shared" si="968"/>
        <v>0</v>
      </c>
      <c r="AH1677" s="28">
        <f t="shared" si="969"/>
        <v>10250</v>
      </c>
      <c r="AI1677" s="28">
        <f t="shared" si="970"/>
        <v>18105.448757000002</v>
      </c>
      <c r="AJ1677" s="29" t="str">
        <f t="shared" si="971"/>
        <v>N</v>
      </c>
      <c r="AK1677" s="30">
        <f t="shared" si="936"/>
        <v>3.5999999999999996</v>
      </c>
      <c r="AL1677" s="31">
        <f t="shared" si="937"/>
        <v>20500</v>
      </c>
      <c r="AM1677" s="31">
        <f t="shared" si="938"/>
        <v>100000</v>
      </c>
      <c r="AN1677" s="31">
        <f t="shared" si="939"/>
        <v>257500</v>
      </c>
      <c r="AO1677" s="31">
        <f t="shared" si="940"/>
        <v>2864.4349999999977</v>
      </c>
      <c r="AP1677" s="31">
        <f t="shared" si="941"/>
        <v>0</v>
      </c>
      <c r="AQ1677" s="31">
        <f t="shared" si="942"/>
        <v>2864.4349999999977</v>
      </c>
      <c r="AR1677" s="31">
        <f t="shared" si="943"/>
        <v>26341.677219710004</v>
      </c>
      <c r="AS1677" s="32">
        <f t="shared" si="944"/>
        <v>2.5999999999999996</v>
      </c>
      <c r="AT1677" s="33">
        <f t="shared" si="945"/>
        <v>20500</v>
      </c>
      <c r="AU1677" s="33">
        <f t="shared" si="946"/>
        <v>100000</v>
      </c>
      <c r="AV1677" s="33">
        <v>258175</v>
      </c>
      <c r="AW1677" s="33">
        <f t="shared" si="947"/>
        <v>8260.0424999999996</v>
      </c>
      <c r="AX1677" s="33">
        <f t="shared" si="948"/>
        <v>21822.253086301302</v>
      </c>
      <c r="AY1677" s="34">
        <f t="shared" si="949"/>
        <v>83548.940963011322</v>
      </c>
    </row>
    <row r="1678" spans="1:51" ht="15" customHeight="1" x14ac:dyDescent="0.3">
      <c r="A1678" s="166" t="s">
        <v>2883</v>
      </c>
      <c r="B1678" s="99">
        <v>19511.73</v>
      </c>
      <c r="C1678" s="99">
        <v>23349.03</v>
      </c>
      <c r="D1678" s="99">
        <v>108160.46</v>
      </c>
      <c r="E1678" s="99">
        <v>95702.14</v>
      </c>
      <c r="F1678" s="151">
        <v>120000</v>
      </c>
      <c r="G1678" s="150">
        <v>12500</v>
      </c>
      <c r="H1678" s="182">
        <v>46393</v>
      </c>
      <c r="I1678" s="182">
        <v>46424</v>
      </c>
      <c r="J1678" s="166">
        <v>4.4000000000000004</v>
      </c>
      <c r="K1678" s="166">
        <v>0.9</v>
      </c>
      <c r="L1678" s="167" t="s">
        <v>1206</v>
      </c>
      <c r="M1678" s="168" t="s">
        <v>1204</v>
      </c>
      <c r="N1678" s="169">
        <v>3.3000000000000002E-2</v>
      </c>
      <c r="O1678" s="21">
        <f t="shared" si="950"/>
        <v>3.5000000000000004</v>
      </c>
      <c r="P1678" s="21" t="str">
        <f t="shared" si="951"/>
        <v>N</v>
      </c>
      <c r="Q1678" s="22">
        <f t="shared" si="952"/>
        <v>42860.759999999995</v>
      </c>
      <c r="R1678" s="8" t="str">
        <f t="shared" si="953"/>
        <v>N</v>
      </c>
      <c r="S1678" s="23">
        <f t="shared" si="954"/>
        <v>7.0000000000000009</v>
      </c>
      <c r="T1678" s="24">
        <f t="shared" si="955"/>
        <v>20500</v>
      </c>
      <c r="U1678" s="24">
        <f t="shared" si="956"/>
        <v>100000</v>
      </c>
      <c r="V1678" s="24">
        <f t="shared" si="957"/>
        <v>257500</v>
      </c>
      <c r="W1678" s="24">
        <f t="shared" si="958"/>
        <v>0</v>
      </c>
      <c r="X1678" s="24">
        <f t="shared" si="959"/>
        <v>0</v>
      </c>
      <c r="Y1678" s="24">
        <f t="shared" si="960"/>
        <v>0</v>
      </c>
      <c r="Z1678" s="24">
        <f t="shared" si="961"/>
        <v>44275.165079999992</v>
      </c>
      <c r="AA1678" s="25" t="str">
        <f t="shared" si="962"/>
        <v>N</v>
      </c>
      <c r="AB1678" s="26">
        <f t="shared" si="963"/>
        <v>6.0000000000000009</v>
      </c>
      <c r="AC1678" s="27">
        <f t="shared" si="964"/>
        <v>20500</v>
      </c>
      <c r="AD1678" s="28">
        <f t="shared" si="965"/>
        <v>100000</v>
      </c>
      <c r="AE1678" s="28">
        <f t="shared" si="966"/>
        <v>257500</v>
      </c>
      <c r="AF1678" s="28">
        <f t="shared" si="967"/>
        <v>0</v>
      </c>
      <c r="AG1678" s="28">
        <f t="shared" si="968"/>
        <v>0</v>
      </c>
      <c r="AH1678" s="28">
        <f t="shared" si="969"/>
        <v>0</v>
      </c>
      <c r="AI1678" s="28">
        <f t="shared" si="970"/>
        <v>45736.245527639985</v>
      </c>
      <c r="AJ1678" s="29" t="str">
        <f t="shared" si="971"/>
        <v>N</v>
      </c>
      <c r="AK1678" s="30">
        <f t="shared" si="936"/>
        <v>5.0000000000000009</v>
      </c>
      <c r="AL1678" s="31">
        <f t="shared" si="937"/>
        <v>20500</v>
      </c>
      <c r="AM1678" s="31">
        <f t="shared" si="938"/>
        <v>100000</v>
      </c>
      <c r="AN1678" s="31">
        <f t="shared" si="939"/>
        <v>257500</v>
      </c>
      <c r="AO1678" s="31">
        <f t="shared" si="940"/>
        <v>0</v>
      </c>
      <c r="AP1678" s="31">
        <f t="shared" si="941"/>
        <v>0</v>
      </c>
      <c r="AQ1678" s="31">
        <f t="shared" si="942"/>
        <v>0</v>
      </c>
      <c r="AR1678" s="31">
        <f t="shared" si="943"/>
        <v>47245.541630052103</v>
      </c>
      <c r="AS1678" s="32">
        <f t="shared" si="944"/>
        <v>4.0000000000000009</v>
      </c>
      <c r="AT1678" s="33">
        <f t="shared" si="945"/>
        <v>20500</v>
      </c>
      <c r="AU1678" s="33">
        <f t="shared" si="946"/>
        <v>100000</v>
      </c>
      <c r="AV1678" s="33">
        <v>258176</v>
      </c>
      <c r="AW1678" s="33">
        <f t="shared" si="947"/>
        <v>0</v>
      </c>
      <c r="AX1678" s="33">
        <f t="shared" si="948"/>
        <v>48804.644503843818</v>
      </c>
      <c r="AY1678" s="34">
        <f t="shared" si="949"/>
        <v>186061.5967415359</v>
      </c>
    </row>
    <row r="1679" spans="1:51" ht="15" customHeight="1" x14ac:dyDescent="0.3">
      <c r="A1679" s="166" t="s">
        <v>2884</v>
      </c>
      <c r="B1679" s="99">
        <v>9617.75</v>
      </c>
      <c r="C1679" s="99">
        <v>8827</v>
      </c>
      <c r="D1679" s="99">
        <v>84318.87</v>
      </c>
      <c r="E1679" s="99">
        <v>79823.08</v>
      </c>
      <c r="F1679" s="151">
        <v>300000</v>
      </c>
      <c r="G1679" s="150">
        <v>0</v>
      </c>
      <c r="H1679" s="182">
        <v>46226</v>
      </c>
      <c r="I1679" s="182">
        <v>46259</v>
      </c>
      <c r="J1679" s="166">
        <v>1.7</v>
      </c>
      <c r="K1679" s="166">
        <v>1.7</v>
      </c>
      <c r="L1679" s="167" t="s">
        <v>1207</v>
      </c>
      <c r="M1679" s="168" t="s">
        <v>1205</v>
      </c>
      <c r="N1679" s="169">
        <v>5.0000000000000001E-3</v>
      </c>
      <c r="O1679" s="21">
        <f t="shared" si="950"/>
        <v>0</v>
      </c>
      <c r="P1679" s="21" t="str">
        <f t="shared" si="951"/>
        <v>N</v>
      </c>
      <c r="Q1679" s="22">
        <f t="shared" si="952"/>
        <v>18444.75</v>
      </c>
      <c r="R1679" s="8" t="str">
        <f t="shared" si="953"/>
        <v>N</v>
      </c>
      <c r="S1679" s="23">
        <f t="shared" si="954"/>
        <v>0</v>
      </c>
      <c r="T1679" s="24">
        <f t="shared" si="955"/>
        <v>50000</v>
      </c>
      <c r="U1679" s="24">
        <f t="shared" si="956"/>
        <v>200000</v>
      </c>
      <c r="V1679" s="24">
        <f t="shared" si="957"/>
        <v>257500</v>
      </c>
      <c r="W1679" s="24">
        <f t="shared" si="958"/>
        <v>0</v>
      </c>
      <c r="X1679" s="24">
        <f t="shared" si="959"/>
        <v>0</v>
      </c>
      <c r="Y1679" s="24">
        <f t="shared" si="960"/>
        <v>0</v>
      </c>
      <c r="Z1679" s="24">
        <f t="shared" si="961"/>
        <v>0</v>
      </c>
      <c r="AA1679" s="25" t="str">
        <f t="shared" si="962"/>
        <v>N</v>
      </c>
      <c r="AB1679" s="26">
        <f t="shared" si="963"/>
        <v>0</v>
      </c>
      <c r="AC1679" s="27">
        <f t="shared" si="964"/>
        <v>50000</v>
      </c>
      <c r="AD1679" s="28">
        <f t="shared" si="965"/>
        <v>200000</v>
      </c>
      <c r="AE1679" s="28">
        <f t="shared" si="966"/>
        <v>257500</v>
      </c>
      <c r="AF1679" s="28">
        <f t="shared" si="967"/>
        <v>0</v>
      </c>
      <c r="AG1679" s="28">
        <f t="shared" si="968"/>
        <v>0</v>
      </c>
      <c r="AH1679" s="28">
        <f t="shared" si="969"/>
        <v>0</v>
      </c>
      <c r="AI1679" s="28">
        <f t="shared" si="970"/>
        <v>0</v>
      </c>
      <c r="AJ1679" s="29" t="str">
        <f t="shared" si="971"/>
        <v>N</v>
      </c>
      <c r="AK1679" s="30">
        <f t="shared" si="936"/>
        <v>0</v>
      </c>
      <c r="AL1679" s="31">
        <f t="shared" si="937"/>
        <v>50000</v>
      </c>
      <c r="AM1679" s="31">
        <f t="shared" si="938"/>
        <v>200000</v>
      </c>
      <c r="AN1679" s="31">
        <f t="shared" si="939"/>
        <v>257500</v>
      </c>
      <c r="AO1679" s="31">
        <f t="shared" si="940"/>
        <v>0</v>
      </c>
      <c r="AP1679" s="31">
        <f t="shared" si="941"/>
        <v>0</v>
      </c>
      <c r="AQ1679" s="31">
        <f t="shared" si="942"/>
        <v>0</v>
      </c>
      <c r="AR1679" s="31">
        <f t="shared" si="943"/>
        <v>0</v>
      </c>
      <c r="AS1679" s="32">
        <f t="shared" si="944"/>
        <v>0</v>
      </c>
      <c r="AT1679" s="33">
        <f t="shared" si="945"/>
        <v>50000</v>
      </c>
      <c r="AU1679" s="33">
        <f t="shared" si="946"/>
        <v>200000</v>
      </c>
      <c r="AV1679" s="33">
        <v>258177</v>
      </c>
      <c r="AW1679" s="33">
        <f t="shared" si="947"/>
        <v>0</v>
      </c>
      <c r="AX1679" s="33">
        <f t="shared" si="948"/>
        <v>0</v>
      </c>
      <c r="AY1679" s="34">
        <f t="shared" si="949"/>
        <v>0</v>
      </c>
    </row>
    <row r="1680" spans="1:51" ht="15" customHeight="1" x14ac:dyDescent="0.3">
      <c r="A1680" s="166" t="s">
        <v>2885</v>
      </c>
      <c r="B1680" s="99">
        <v>20092.71</v>
      </c>
      <c r="C1680" s="99">
        <v>5739.62</v>
      </c>
      <c r="D1680" s="99">
        <v>59698.13</v>
      </c>
      <c r="E1680" s="99">
        <v>47991.8</v>
      </c>
      <c r="F1680" s="151">
        <v>60000</v>
      </c>
      <c r="G1680" s="152">
        <v>12500</v>
      </c>
      <c r="H1680" s="182">
        <v>46288</v>
      </c>
      <c r="I1680" s="182">
        <v>46304</v>
      </c>
      <c r="J1680" s="166">
        <v>1.8</v>
      </c>
      <c r="K1680" s="166">
        <v>1.7</v>
      </c>
      <c r="L1680" s="167" t="s">
        <v>1207</v>
      </c>
      <c r="M1680" s="168" t="s">
        <v>1204</v>
      </c>
      <c r="N1680" s="169">
        <v>0.04</v>
      </c>
      <c r="O1680" s="21">
        <f t="shared" si="950"/>
        <v>0.10000000000000009</v>
      </c>
      <c r="P1680" s="21" t="str">
        <f t="shared" si="951"/>
        <v>N</v>
      </c>
      <c r="Q1680" s="22">
        <f t="shared" si="952"/>
        <v>25832.329999999998</v>
      </c>
      <c r="R1680" s="8" t="str">
        <f t="shared" si="953"/>
        <v>N</v>
      </c>
      <c r="S1680" s="23">
        <f t="shared" si="954"/>
        <v>0.20000000000000018</v>
      </c>
      <c r="T1680" s="24">
        <f t="shared" si="955"/>
        <v>50000</v>
      </c>
      <c r="U1680" s="24">
        <f t="shared" si="956"/>
        <v>200000</v>
      </c>
      <c r="V1680" s="24">
        <f t="shared" si="957"/>
        <v>257500</v>
      </c>
      <c r="W1680" s="24">
        <f t="shared" si="958"/>
        <v>13432.811599999999</v>
      </c>
      <c r="X1680" s="24">
        <f t="shared" si="959"/>
        <v>0</v>
      </c>
      <c r="Y1680" s="24">
        <f t="shared" si="960"/>
        <v>13432.811599999999</v>
      </c>
      <c r="Z1680" s="24">
        <f t="shared" si="961"/>
        <v>13432.811599999999</v>
      </c>
      <c r="AA1680" s="25" t="str">
        <f t="shared" si="962"/>
        <v>N</v>
      </c>
      <c r="AB1680" s="26">
        <f t="shared" si="963"/>
        <v>0</v>
      </c>
      <c r="AC1680" s="27">
        <f t="shared" si="964"/>
        <v>50000</v>
      </c>
      <c r="AD1680" s="28">
        <f t="shared" si="965"/>
        <v>200000</v>
      </c>
      <c r="AE1680" s="28">
        <f t="shared" si="966"/>
        <v>257500</v>
      </c>
      <c r="AF1680" s="28">
        <f t="shared" si="967"/>
        <v>0</v>
      </c>
      <c r="AG1680" s="28">
        <f t="shared" si="968"/>
        <v>0</v>
      </c>
      <c r="AH1680" s="28">
        <f t="shared" si="969"/>
        <v>0</v>
      </c>
      <c r="AI1680" s="28">
        <f t="shared" si="970"/>
        <v>0</v>
      </c>
      <c r="AJ1680" s="29" t="str">
        <f t="shared" si="971"/>
        <v>N</v>
      </c>
      <c r="AK1680" s="30">
        <f t="shared" si="936"/>
        <v>0</v>
      </c>
      <c r="AL1680" s="31">
        <f t="shared" si="937"/>
        <v>50000</v>
      </c>
      <c r="AM1680" s="31">
        <f t="shared" si="938"/>
        <v>200000</v>
      </c>
      <c r="AN1680" s="31">
        <f t="shared" si="939"/>
        <v>257500</v>
      </c>
      <c r="AO1680" s="31">
        <f t="shared" si="940"/>
        <v>0</v>
      </c>
      <c r="AP1680" s="31">
        <f t="shared" si="941"/>
        <v>0</v>
      </c>
      <c r="AQ1680" s="31">
        <f t="shared" si="942"/>
        <v>0</v>
      </c>
      <c r="AR1680" s="31">
        <f t="shared" si="943"/>
        <v>0</v>
      </c>
      <c r="AS1680" s="32">
        <f t="shared" si="944"/>
        <v>0</v>
      </c>
      <c r="AT1680" s="33">
        <f t="shared" si="945"/>
        <v>50000</v>
      </c>
      <c r="AU1680" s="33">
        <f t="shared" si="946"/>
        <v>200000</v>
      </c>
      <c r="AV1680" s="33">
        <v>258178</v>
      </c>
      <c r="AW1680" s="33">
        <f t="shared" si="947"/>
        <v>0</v>
      </c>
      <c r="AX1680" s="33">
        <f t="shared" si="948"/>
        <v>0</v>
      </c>
      <c r="AY1680" s="34">
        <f t="shared" si="949"/>
        <v>13432.811599999999</v>
      </c>
    </row>
    <row r="1681" spans="1:51" ht="15" customHeight="1" x14ac:dyDescent="0.3">
      <c r="A1681" s="166" t="s">
        <v>2886</v>
      </c>
      <c r="B1681" s="99">
        <v>15918.81</v>
      </c>
      <c r="C1681" s="99">
        <v>20901.240000000002</v>
      </c>
      <c r="D1681" s="99">
        <v>109736.4</v>
      </c>
      <c r="E1681" s="99">
        <v>95893.06</v>
      </c>
      <c r="F1681" s="151">
        <v>80000</v>
      </c>
      <c r="G1681" s="152">
        <v>12500</v>
      </c>
      <c r="H1681" s="182">
        <v>46221</v>
      </c>
      <c r="I1681" s="182">
        <v>46236</v>
      </c>
      <c r="J1681" s="166">
        <v>4.7</v>
      </c>
      <c r="K1681" s="166">
        <v>1.8</v>
      </c>
      <c r="L1681" s="167" t="s">
        <v>1206</v>
      </c>
      <c r="M1681" s="168" t="s">
        <v>1204</v>
      </c>
      <c r="N1681" s="169">
        <v>0.01</v>
      </c>
      <c r="O1681" s="21">
        <f t="shared" si="950"/>
        <v>2.9000000000000004</v>
      </c>
      <c r="P1681" s="21" t="str">
        <f t="shared" si="951"/>
        <v>N</v>
      </c>
      <c r="Q1681" s="22">
        <f t="shared" si="952"/>
        <v>36820.050000000003</v>
      </c>
      <c r="R1681" s="8" t="str">
        <f t="shared" si="953"/>
        <v>N</v>
      </c>
      <c r="S1681" s="23">
        <f t="shared" si="954"/>
        <v>5.8000000000000007</v>
      </c>
      <c r="T1681" s="24">
        <f t="shared" si="955"/>
        <v>20500</v>
      </c>
      <c r="U1681" s="24">
        <f t="shared" si="956"/>
        <v>100000</v>
      </c>
      <c r="V1681" s="24">
        <f t="shared" si="957"/>
        <v>257500</v>
      </c>
      <c r="W1681" s="24">
        <f t="shared" si="958"/>
        <v>0</v>
      </c>
      <c r="X1681" s="24">
        <f t="shared" si="959"/>
        <v>0</v>
      </c>
      <c r="Y1681" s="24">
        <f t="shared" si="960"/>
        <v>0</v>
      </c>
      <c r="Z1681" s="24">
        <f t="shared" si="961"/>
        <v>37188.250500000002</v>
      </c>
      <c r="AA1681" s="25" t="str">
        <f t="shared" si="962"/>
        <v>N</v>
      </c>
      <c r="AB1681" s="26">
        <f t="shared" si="963"/>
        <v>4.8000000000000007</v>
      </c>
      <c r="AC1681" s="27">
        <f t="shared" si="964"/>
        <v>20500</v>
      </c>
      <c r="AD1681" s="28">
        <f t="shared" si="965"/>
        <v>100000</v>
      </c>
      <c r="AE1681" s="28">
        <f t="shared" si="966"/>
        <v>257500</v>
      </c>
      <c r="AF1681" s="28">
        <f t="shared" si="967"/>
        <v>0</v>
      </c>
      <c r="AG1681" s="28">
        <f t="shared" si="968"/>
        <v>0</v>
      </c>
      <c r="AH1681" s="28">
        <f t="shared" si="969"/>
        <v>0</v>
      </c>
      <c r="AI1681" s="28">
        <f t="shared" si="970"/>
        <v>37560.133005000003</v>
      </c>
      <c r="AJ1681" s="29" t="str">
        <f t="shared" si="971"/>
        <v>N</v>
      </c>
      <c r="AK1681" s="30">
        <f t="shared" si="936"/>
        <v>3.8000000000000007</v>
      </c>
      <c r="AL1681" s="31">
        <f t="shared" si="937"/>
        <v>20500</v>
      </c>
      <c r="AM1681" s="31">
        <f t="shared" si="938"/>
        <v>100000</v>
      </c>
      <c r="AN1681" s="31">
        <f t="shared" si="939"/>
        <v>257500</v>
      </c>
      <c r="AO1681" s="31">
        <f t="shared" si="940"/>
        <v>0</v>
      </c>
      <c r="AP1681" s="31">
        <f t="shared" si="941"/>
        <v>0</v>
      </c>
      <c r="AQ1681" s="31">
        <f t="shared" si="942"/>
        <v>0</v>
      </c>
      <c r="AR1681" s="31">
        <f t="shared" si="943"/>
        <v>37935.734335050001</v>
      </c>
      <c r="AS1681" s="32">
        <f t="shared" si="944"/>
        <v>2.8000000000000007</v>
      </c>
      <c r="AT1681" s="33">
        <f t="shared" si="945"/>
        <v>20500</v>
      </c>
      <c r="AU1681" s="33">
        <f t="shared" si="946"/>
        <v>100000</v>
      </c>
      <c r="AV1681" s="33">
        <v>258179</v>
      </c>
      <c r="AW1681" s="33">
        <f t="shared" si="947"/>
        <v>0</v>
      </c>
      <c r="AX1681" s="33">
        <f t="shared" si="948"/>
        <v>38315.091678400502</v>
      </c>
      <c r="AY1681" s="34">
        <f t="shared" si="949"/>
        <v>150999.20951845052</v>
      </c>
    </row>
    <row r="1682" spans="1:51" ht="15" customHeight="1" x14ac:dyDescent="0.3">
      <c r="A1682" s="166" t="s">
        <v>2887</v>
      </c>
      <c r="B1682" s="99">
        <v>16268.09</v>
      </c>
      <c r="C1682" s="99">
        <v>28901.56</v>
      </c>
      <c r="D1682" s="99">
        <v>118108.93</v>
      </c>
      <c r="E1682" s="99">
        <v>113484.55</v>
      </c>
      <c r="F1682" s="151">
        <v>46000</v>
      </c>
      <c r="G1682" s="152">
        <v>0</v>
      </c>
      <c r="H1682" s="182">
        <v>46267</v>
      </c>
      <c r="I1682" s="182">
        <v>46292</v>
      </c>
      <c r="J1682" s="166">
        <v>3.3</v>
      </c>
      <c r="K1682" s="166">
        <v>0.2</v>
      </c>
      <c r="L1682" s="167" t="s">
        <v>1206</v>
      </c>
      <c r="M1682" s="168" t="s">
        <v>1203</v>
      </c>
      <c r="N1682" s="169">
        <v>0.02</v>
      </c>
      <c r="O1682" s="21">
        <f t="shared" si="950"/>
        <v>3.0999999999999996</v>
      </c>
      <c r="P1682" s="21" t="str">
        <f t="shared" si="951"/>
        <v>N</v>
      </c>
      <c r="Q1682" s="22">
        <f t="shared" si="952"/>
        <v>45169.65</v>
      </c>
      <c r="R1682" s="8" t="str">
        <f t="shared" si="953"/>
        <v>N</v>
      </c>
      <c r="S1682" s="23">
        <f t="shared" si="954"/>
        <v>4.1333333333333329</v>
      </c>
      <c r="T1682" s="24">
        <f t="shared" si="955"/>
        <v>20500</v>
      </c>
      <c r="U1682" s="24">
        <f t="shared" si="956"/>
        <v>100000</v>
      </c>
      <c r="V1682" s="24">
        <f t="shared" si="957"/>
        <v>257500</v>
      </c>
      <c r="W1682" s="24">
        <f t="shared" si="958"/>
        <v>0</v>
      </c>
      <c r="X1682" s="24">
        <f t="shared" si="959"/>
        <v>0</v>
      </c>
      <c r="Y1682" s="24">
        <f t="shared" si="960"/>
        <v>0</v>
      </c>
      <c r="Z1682" s="24">
        <f t="shared" si="961"/>
        <v>46073.043000000005</v>
      </c>
      <c r="AA1682" s="25" t="str">
        <f t="shared" si="962"/>
        <v>N</v>
      </c>
      <c r="AB1682" s="26">
        <f t="shared" si="963"/>
        <v>3.1333333333333329</v>
      </c>
      <c r="AC1682" s="27">
        <f t="shared" si="964"/>
        <v>20500</v>
      </c>
      <c r="AD1682" s="28">
        <f t="shared" si="965"/>
        <v>100000</v>
      </c>
      <c r="AE1682" s="28">
        <f t="shared" si="966"/>
        <v>257500</v>
      </c>
      <c r="AF1682" s="28">
        <f t="shared" si="967"/>
        <v>0</v>
      </c>
      <c r="AG1682" s="28">
        <f t="shared" si="968"/>
        <v>0</v>
      </c>
      <c r="AH1682" s="28">
        <f t="shared" si="969"/>
        <v>0</v>
      </c>
      <c r="AI1682" s="28">
        <f t="shared" si="970"/>
        <v>46994.503860000004</v>
      </c>
      <c r="AJ1682" s="29" t="str">
        <f t="shared" si="971"/>
        <v>N</v>
      </c>
      <c r="AK1682" s="30">
        <f t="shared" si="936"/>
        <v>2.1333333333333329</v>
      </c>
      <c r="AL1682" s="31">
        <f t="shared" si="937"/>
        <v>20500</v>
      </c>
      <c r="AM1682" s="31">
        <f t="shared" si="938"/>
        <v>100000</v>
      </c>
      <c r="AN1682" s="31">
        <f t="shared" si="939"/>
        <v>257500</v>
      </c>
      <c r="AO1682" s="31">
        <f t="shared" si="940"/>
        <v>0</v>
      </c>
      <c r="AP1682" s="31">
        <f t="shared" si="941"/>
        <v>0</v>
      </c>
      <c r="AQ1682" s="31">
        <f t="shared" si="942"/>
        <v>0</v>
      </c>
      <c r="AR1682" s="31">
        <f t="shared" si="943"/>
        <v>47934.393937200002</v>
      </c>
      <c r="AS1682" s="32">
        <f t="shared" si="944"/>
        <v>1.1333333333333329</v>
      </c>
      <c r="AT1682" s="33">
        <f t="shared" si="945"/>
        <v>20500</v>
      </c>
      <c r="AU1682" s="33">
        <f t="shared" si="946"/>
        <v>100000</v>
      </c>
      <c r="AV1682" s="33">
        <v>258180</v>
      </c>
      <c r="AW1682" s="33">
        <f t="shared" si="947"/>
        <v>0</v>
      </c>
      <c r="AX1682" s="33">
        <f t="shared" si="948"/>
        <v>48893.081815944002</v>
      </c>
      <c r="AY1682" s="34">
        <f t="shared" si="949"/>
        <v>189895.02261314401</v>
      </c>
    </row>
    <row r="1683" spans="1:51" ht="15" customHeight="1" x14ac:dyDescent="0.3">
      <c r="A1683" s="166" t="s">
        <v>2888</v>
      </c>
      <c r="B1683" s="99">
        <v>19219.66</v>
      </c>
      <c r="C1683" s="99">
        <v>10827.74</v>
      </c>
      <c r="D1683" s="99">
        <v>77235.22</v>
      </c>
      <c r="E1683" s="99">
        <v>68442.8</v>
      </c>
      <c r="F1683" s="151">
        <v>80000</v>
      </c>
      <c r="G1683" s="152">
        <v>12500</v>
      </c>
      <c r="H1683" s="182">
        <v>46377</v>
      </c>
      <c r="I1683" s="182">
        <v>46460</v>
      </c>
      <c r="J1683" s="166">
        <v>2.9</v>
      </c>
      <c r="K1683" s="166">
        <v>0.5</v>
      </c>
      <c r="L1683" s="167" t="s">
        <v>1206</v>
      </c>
      <c r="M1683" s="168" t="s">
        <v>1204</v>
      </c>
      <c r="N1683" s="169">
        <v>0</v>
      </c>
      <c r="O1683" s="21">
        <f t="shared" si="950"/>
        <v>2.4</v>
      </c>
      <c r="P1683" s="21" t="str">
        <f t="shared" si="951"/>
        <v>N</v>
      </c>
      <c r="Q1683" s="22">
        <f t="shared" si="952"/>
        <v>30047.4</v>
      </c>
      <c r="R1683" s="8" t="str">
        <f t="shared" si="953"/>
        <v>N</v>
      </c>
      <c r="S1683" s="23">
        <f t="shared" si="954"/>
        <v>4.8</v>
      </c>
      <c r="T1683" s="24">
        <f t="shared" si="955"/>
        <v>20500</v>
      </c>
      <c r="U1683" s="24">
        <f t="shared" si="956"/>
        <v>100000</v>
      </c>
      <c r="V1683" s="24">
        <f t="shared" si="957"/>
        <v>257500</v>
      </c>
      <c r="W1683" s="24">
        <f t="shared" si="958"/>
        <v>10250</v>
      </c>
      <c r="X1683" s="24">
        <f t="shared" si="959"/>
        <v>0</v>
      </c>
      <c r="Y1683" s="24">
        <f t="shared" si="960"/>
        <v>10250</v>
      </c>
      <c r="Z1683" s="24">
        <f t="shared" si="961"/>
        <v>19797.400000000001</v>
      </c>
      <c r="AA1683" s="25" t="str">
        <f t="shared" si="962"/>
        <v>N</v>
      </c>
      <c r="AB1683" s="26">
        <f t="shared" si="963"/>
        <v>3.8</v>
      </c>
      <c r="AC1683" s="27">
        <f t="shared" si="964"/>
        <v>20500</v>
      </c>
      <c r="AD1683" s="28">
        <f t="shared" si="965"/>
        <v>100000</v>
      </c>
      <c r="AE1683" s="28">
        <f t="shared" si="966"/>
        <v>257500</v>
      </c>
      <c r="AF1683" s="28">
        <f t="shared" si="967"/>
        <v>6257.3899999999994</v>
      </c>
      <c r="AG1683" s="28">
        <f t="shared" si="968"/>
        <v>0</v>
      </c>
      <c r="AH1683" s="28">
        <f t="shared" si="969"/>
        <v>6257.3899999999994</v>
      </c>
      <c r="AI1683" s="28">
        <f t="shared" si="970"/>
        <v>23790.010000000002</v>
      </c>
      <c r="AJ1683" s="29" t="str">
        <f t="shared" si="971"/>
        <v>N</v>
      </c>
      <c r="AK1683" s="30">
        <f t="shared" si="936"/>
        <v>2.8</v>
      </c>
      <c r="AL1683" s="31">
        <f t="shared" si="937"/>
        <v>20500</v>
      </c>
      <c r="AM1683" s="31">
        <f t="shared" si="938"/>
        <v>100000</v>
      </c>
      <c r="AN1683" s="31">
        <f t="shared" si="939"/>
        <v>257500</v>
      </c>
      <c r="AO1683" s="31">
        <f t="shared" si="940"/>
        <v>1132.3899999999994</v>
      </c>
      <c r="AP1683" s="31">
        <f t="shared" si="941"/>
        <v>0</v>
      </c>
      <c r="AQ1683" s="31">
        <f t="shared" si="942"/>
        <v>1132.3899999999994</v>
      </c>
      <c r="AR1683" s="31">
        <f t="shared" si="943"/>
        <v>28915.010000000002</v>
      </c>
      <c r="AS1683" s="32">
        <f t="shared" si="944"/>
        <v>1.7999999999999998</v>
      </c>
      <c r="AT1683" s="33">
        <f t="shared" si="945"/>
        <v>20500</v>
      </c>
      <c r="AU1683" s="33">
        <f t="shared" si="946"/>
        <v>100000</v>
      </c>
      <c r="AV1683" s="33">
        <v>258181</v>
      </c>
      <c r="AW1683" s="33">
        <f t="shared" si="947"/>
        <v>2562.5</v>
      </c>
      <c r="AX1683" s="33">
        <f t="shared" si="948"/>
        <v>27484.9</v>
      </c>
      <c r="AY1683" s="34">
        <f t="shared" si="949"/>
        <v>99987.32</v>
      </c>
    </row>
    <row r="1684" spans="1:51" ht="15" customHeight="1" x14ac:dyDescent="0.3">
      <c r="A1684" s="166" t="s">
        <v>2889</v>
      </c>
      <c r="B1684" s="99">
        <v>15769.64</v>
      </c>
      <c r="C1684" s="99">
        <v>34912.449999999997</v>
      </c>
      <c r="D1684" s="99">
        <v>125777.23</v>
      </c>
      <c r="E1684" s="99">
        <v>112366.03</v>
      </c>
      <c r="F1684" s="151">
        <v>150000</v>
      </c>
      <c r="G1684" s="152">
        <v>0</v>
      </c>
      <c r="H1684" s="182">
        <v>46483</v>
      </c>
      <c r="I1684" s="182">
        <v>46525</v>
      </c>
      <c r="J1684" s="166">
        <v>2.9</v>
      </c>
      <c r="K1684" s="166">
        <v>1.8</v>
      </c>
      <c r="L1684" s="167" t="s">
        <v>1206</v>
      </c>
      <c r="M1684" s="168" t="s">
        <v>1205</v>
      </c>
      <c r="N1684" s="169">
        <v>0</v>
      </c>
      <c r="O1684" s="21">
        <f t="shared" si="950"/>
        <v>1.0999999999999999</v>
      </c>
      <c r="P1684" s="21" t="str">
        <f t="shared" si="951"/>
        <v>N</v>
      </c>
      <c r="Q1684" s="22">
        <f t="shared" si="952"/>
        <v>50682.09</v>
      </c>
      <c r="R1684" s="8" t="str">
        <f t="shared" si="953"/>
        <v>N</v>
      </c>
      <c r="S1684" s="23">
        <f t="shared" si="954"/>
        <v>1.0999999999999999</v>
      </c>
      <c r="T1684" s="24">
        <f t="shared" si="955"/>
        <v>20500</v>
      </c>
      <c r="U1684" s="24">
        <f t="shared" si="956"/>
        <v>100000</v>
      </c>
      <c r="V1684" s="24">
        <f t="shared" si="957"/>
        <v>257500</v>
      </c>
      <c r="W1684" s="24">
        <f t="shared" si="958"/>
        <v>0</v>
      </c>
      <c r="X1684" s="24">
        <f t="shared" si="959"/>
        <v>0</v>
      </c>
      <c r="Y1684" s="24">
        <f t="shared" si="960"/>
        <v>0</v>
      </c>
      <c r="Z1684" s="24">
        <f t="shared" si="961"/>
        <v>50682.09</v>
      </c>
      <c r="AA1684" s="25" t="str">
        <f t="shared" si="962"/>
        <v>N</v>
      </c>
      <c r="AB1684" s="26">
        <f t="shared" si="963"/>
        <v>9.9999999999999867E-2</v>
      </c>
      <c r="AC1684" s="27">
        <f t="shared" si="964"/>
        <v>20500</v>
      </c>
      <c r="AD1684" s="28">
        <f t="shared" si="965"/>
        <v>100000</v>
      </c>
      <c r="AE1684" s="28">
        <f t="shared" si="966"/>
        <v>257500</v>
      </c>
      <c r="AF1684" s="28">
        <f t="shared" si="967"/>
        <v>0</v>
      </c>
      <c r="AG1684" s="28">
        <f t="shared" si="968"/>
        <v>0</v>
      </c>
      <c r="AH1684" s="28">
        <f t="shared" si="969"/>
        <v>0</v>
      </c>
      <c r="AI1684" s="28">
        <f t="shared" si="970"/>
        <v>50682.09</v>
      </c>
      <c r="AJ1684" s="29" t="str">
        <f t="shared" si="971"/>
        <v>N</v>
      </c>
      <c r="AK1684" s="30">
        <f t="shared" si="936"/>
        <v>0</v>
      </c>
      <c r="AL1684" s="31">
        <f t="shared" si="937"/>
        <v>20500</v>
      </c>
      <c r="AM1684" s="31">
        <f t="shared" si="938"/>
        <v>100000</v>
      </c>
      <c r="AN1684" s="31">
        <f t="shared" si="939"/>
        <v>257500</v>
      </c>
      <c r="AO1684" s="31">
        <f t="shared" si="940"/>
        <v>0</v>
      </c>
      <c r="AP1684" s="31">
        <f t="shared" si="941"/>
        <v>0</v>
      </c>
      <c r="AQ1684" s="31">
        <f t="shared" si="942"/>
        <v>0</v>
      </c>
      <c r="AR1684" s="31">
        <f t="shared" si="943"/>
        <v>0</v>
      </c>
      <c r="AS1684" s="32">
        <f t="shared" si="944"/>
        <v>0</v>
      </c>
      <c r="AT1684" s="33">
        <f t="shared" si="945"/>
        <v>20500</v>
      </c>
      <c r="AU1684" s="33">
        <f t="shared" si="946"/>
        <v>100000</v>
      </c>
      <c r="AV1684" s="33">
        <v>258182</v>
      </c>
      <c r="AW1684" s="33">
        <f t="shared" si="947"/>
        <v>0</v>
      </c>
      <c r="AX1684" s="33">
        <f t="shared" si="948"/>
        <v>0</v>
      </c>
      <c r="AY1684" s="34">
        <f t="shared" si="949"/>
        <v>101364.18</v>
      </c>
    </row>
    <row r="1685" spans="1:51" ht="15" customHeight="1" x14ac:dyDescent="0.3">
      <c r="A1685" s="166" t="s">
        <v>2890</v>
      </c>
      <c r="B1685" s="99">
        <v>15988.51</v>
      </c>
      <c r="C1685" s="99">
        <v>17820.43</v>
      </c>
      <c r="D1685" s="99">
        <v>81759.41</v>
      </c>
      <c r="E1685" s="99">
        <v>71862.350000000006</v>
      </c>
      <c r="F1685" s="151">
        <v>80000</v>
      </c>
      <c r="G1685" s="152">
        <v>0</v>
      </c>
      <c r="H1685" s="182">
        <v>46365</v>
      </c>
      <c r="I1685" s="182">
        <v>46439</v>
      </c>
      <c r="J1685" s="166">
        <v>3.9</v>
      </c>
      <c r="K1685" s="166">
        <v>1.8</v>
      </c>
      <c r="L1685" s="167" t="s">
        <v>1206</v>
      </c>
      <c r="M1685" s="168" t="s">
        <v>1204</v>
      </c>
      <c r="N1685" s="169">
        <v>0</v>
      </c>
      <c r="O1685" s="21">
        <f t="shared" si="950"/>
        <v>2.0999999999999996</v>
      </c>
      <c r="P1685" s="21" t="str">
        <f t="shared" si="951"/>
        <v>N</v>
      </c>
      <c r="Q1685" s="22">
        <f t="shared" si="952"/>
        <v>33808.94</v>
      </c>
      <c r="R1685" s="8" t="str">
        <f t="shared" si="953"/>
        <v>N</v>
      </c>
      <c r="S1685" s="23">
        <f t="shared" si="954"/>
        <v>4.1999999999999993</v>
      </c>
      <c r="T1685" s="24">
        <f t="shared" si="955"/>
        <v>20500</v>
      </c>
      <c r="U1685" s="24">
        <f t="shared" si="956"/>
        <v>100000</v>
      </c>
      <c r="V1685" s="24">
        <f t="shared" si="957"/>
        <v>257500</v>
      </c>
      <c r="W1685" s="24">
        <f t="shared" si="958"/>
        <v>9120.2949999999983</v>
      </c>
      <c r="X1685" s="24">
        <f t="shared" si="959"/>
        <v>0</v>
      </c>
      <c r="Y1685" s="24">
        <f t="shared" si="960"/>
        <v>9120.2949999999983</v>
      </c>
      <c r="Z1685" s="24">
        <f t="shared" si="961"/>
        <v>24688.645000000004</v>
      </c>
      <c r="AA1685" s="25" t="str">
        <f t="shared" si="962"/>
        <v>N</v>
      </c>
      <c r="AB1685" s="26">
        <f t="shared" si="963"/>
        <v>3.1999999999999993</v>
      </c>
      <c r="AC1685" s="27">
        <f t="shared" si="964"/>
        <v>20500</v>
      </c>
      <c r="AD1685" s="28">
        <f t="shared" si="965"/>
        <v>100000</v>
      </c>
      <c r="AE1685" s="28">
        <f t="shared" si="966"/>
        <v>257500</v>
      </c>
      <c r="AF1685" s="28">
        <f t="shared" si="967"/>
        <v>4560.1474999999991</v>
      </c>
      <c r="AG1685" s="28">
        <f t="shared" si="968"/>
        <v>0</v>
      </c>
      <c r="AH1685" s="28">
        <f t="shared" si="969"/>
        <v>4560.1474999999991</v>
      </c>
      <c r="AI1685" s="28">
        <f t="shared" si="970"/>
        <v>29248.792500000003</v>
      </c>
      <c r="AJ1685" s="29" t="str">
        <f t="shared" si="971"/>
        <v>N</v>
      </c>
      <c r="AK1685" s="30">
        <f t="shared" si="936"/>
        <v>2.1999999999999993</v>
      </c>
      <c r="AL1685" s="31">
        <f t="shared" si="937"/>
        <v>20500</v>
      </c>
      <c r="AM1685" s="31">
        <f t="shared" si="938"/>
        <v>100000</v>
      </c>
      <c r="AN1685" s="31">
        <f t="shared" si="939"/>
        <v>257500</v>
      </c>
      <c r="AO1685" s="31">
        <f t="shared" si="940"/>
        <v>0</v>
      </c>
      <c r="AP1685" s="31">
        <f t="shared" si="941"/>
        <v>0</v>
      </c>
      <c r="AQ1685" s="31">
        <f t="shared" si="942"/>
        <v>0</v>
      </c>
      <c r="AR1685" s="31">
        <f t="shared" si="943"/>
        <v>33808.94</v>
      </c>
      <c r="AS1685" s="32">
        <f t="shared" si="944"/>
        <v>1.1999999999999993</v>
      </c>
      <c r="AT1685" s="33">
        <f t="shared" si="945"/>
        <v>20500</v>
      </c>
      <c r="AU1685" s="33">
        <f t="shared" si="946"/>
        <v>100000</v>
      </c>
      <c r="AV1685" s="33">
        <v>258183</v>
      </c>
      <c r="AW1685" s="33">
        <f t="shared" si="947"/>
        <v>2280.0737499999996</v>
      </c>
      <c r="AX1685" s="33">
        <f t="shared" si="948"/>
        <v>31528.866250000003</v>
      </c>
      <c r="AY1685" s="34">
        <f t="shared" si="949"/>
        <v>119275.24375000001</v>
      </c>
    </row>
    <row r="1686" spans="1:51" ht="15" customHeight="1" x14ac:dyDescent="0.3">
      <c r="A1686" s="166" t="s">
        <v>2891</v>
      </c>
      <c r="B1686" s="99">
        <v>5523.91</v>
      </c>
      <c r="C1686" s="99">
        <v>13180.51</v>
      </c>
      <c r="D1686" s="99">
        <v>71684.399999999994</v>
      </c>
      <c r="E1686" s="99">
        <v>63168.28</v>
      </c>
      <c r="F1686" s="149">
        <v>35000</v>
      </c>
      <c r="G1686" s="152">
        <v>0</v>
      </c>
      <c r="H1686" s="182">
        <v>46351</v>
      </c>
      <c r="I1686" s="182">
        <v>46403</v>
      </c>
      <c r="J1686" s="166">
        <v>4.7</v>
      </c>
      <c r="K1686" s="166">
        <v>3.9</v>
      </c>
      <c r="L1686" s="167" t="s">
        <v>1206</v>
      </c>
      <c r="M1686" s="168" t="s">
        <v>1203</v>
      </c>
      <c r="N1686" s="169">
        <v>0.01</v>
      </c>
      <c r="O1686" s="21">
        <f t="shared" si="950"/>
        <v>0.80000000000000027</v>
      </c>
      <c r="P1686" s="21" t="str">
        <f t="shared" si="951"/>
        <v>N</v>
      </c>
      <c r="Q1686" s="22">
        <f t="shared" si="952"/>
        <v>18704.419999999998</v>
      </c>
      <c r="R1686" s="8" t="str">
        <f t="shared" si="953"/>
        <v>N</v>
      </c>
      <c r="S1686" s="23">
        <f t="shared" si="954"/>
        <v>1.0666666666666671</v>
      </c>
      <c r="T1686" s="24">
        <f t="shared" si="955"/>
        <v>20500</v>
      </c>
      <c r="U1686" s="24">
        <f t="shared" si="956"/>
        <v>100000</v>
      </c>
      <c r="V1686" s="24">
        <f t="shared" si="957"/>
        <v>257500</v>
      </c>
      <c r="W1686" s="24">
        <f t="shared" si="958"/>
        <v>14168.598149999998</v>
      </c>
      <c r="X1686" s="24">
        <f t="shared" si="959"/>
        <v>0</v>
      </c>
      <c r="Y1686" s="24">
        <f t="shared" si="960"/>
        <v>14168.598149999998</v>
      </c>
      <c r="Z1686" s="24">
        <f t="shared" si="961"/>
        <v>4722.8660500000005</v>
      </c>
      <c r="AA1686" s="25" t="str">
        <f t="shared" si="962"/>
        <v>N</v>
      </c>
      <c r="AB1686" s="26">
        <f t="shared" si="963"/>
        <v>6.6666666666667096E-2</v>
      </c>
      <c r="AC1686" s="27">
        <f t="shared" si="964"/>
        <v>20500</v>
      </c>
      <c r="AD1686" s="28">
        <f t="shared" si="965"/>
        <v>100000</v>
      </c>
      <c r="AE1686" s="28">
        <f t="shared" si="966"/>
        <v>257500</v>
      </c>
      <c r="AF1686" s="28">
        <f t="shared" si="967"/>
        <v>10610.251387500006</v>
      </c>
      <c r="AG1686" s="28">
        <f t="shared" si="968"/>
        <v>0</v>
      </c>
      <c r="AH1686" s="28">
        <f t="shared" si="969"/>
        <v>10610.251387500006</v>
      </c>
      <c r="AI1686" s="28">
        <f t="shared" si="970"/>
        <v>8470.1274544999924</v>
      </c>
      <c r="AJ1686" s="29" t="str">
        <f t="shared" si="971"/>
        <v>N</v>
      </c>
      <c r="AK1686" s="30">
        <f t="shared" si="936"/>
        <v>0</v>
      </c>
      <c r="AL1686" s="31">
        <f t="shared" si="937"/>
        <v>20500</v>
      </c>
      <c r="AM1686" s="31">
        <f t="shared" si="938"/>
        <v>100000</v>
      </c>
      <c r="AN1686" s="31">
        <f t="shared" si="939"/>
        <v>257500</v>
      </c>
      <c r="AO1686" s="31">
        <f t="shared" si="940"/>
        <v>0</v>
      </c>
      <c r="AP1686" s="31">
        <f t="shared" si="941"/>
        <v>0</v>
      </c>
      <c r="AQ1686" s="31">
        <f t="shared" si="942"/>
        <v>0</v>
      </c>
      <c r="AR1686" s="31">
        <f t="shared" si="943"/>
        <v>0</v>
      </c>
      <c r="AS1686" s="32">
        <f t="shared" si="944"/>
        <v>0</v>
      </c>
      <c r="AT1686" s="33">
        <f t="shared" si="945"/>
        <v>20500</v>
      </c>
      <c r="AU1686" s="33">
        <f t="shared" si="946"/>
        <v>100000</v>
      </c>
      <c r="AV1686" s="33">
        <v>258184</v>
      </c>
      <c r="AW1686" s="33">
        <f t="shared" si="947"/>
        <v>0</v>
      </c>
      <c r="AX1686" s="33">
        <f t="shared" si="948"/>
        <v>0</v>
      </c>
      <c r="AY1686" s="34">
        <f t="shared" si="949"/>
        <v>13192.993504499993</v>
      </c>
    </row>
    <row r="1687" spans="1:51" ht="15" customHeight="1" x14ac:dyDescent="0.3">
      <c r="A1687" s="166" t="s">
        <v>2892</v>
      </c>
      <c r="B1687" s="99">
        <v>9396.99</v>
      </c>
      <c r="C1687" s="99">
        <v>30245.07</v>
      </c>
      <c r="D1687" s="99">
        <v>117077.17</v>
      </c>
      <c r="E1687" s="99">
        <v>113637.43</v>
      </c>
      <c r="F1687" s="149">
        <v>88000</v>
      </c>
      <c r="G1687" s="152">
        <v>0</v>
      </c>
      <c r="H1687" s="182">
        <v>46309</v>
      </c>
      <c r="I1687" s="182">
        <v>46343</v>
      </c>
      <c r="J1687" s="166">
        <v>3</v>
      </c>
      <c r="K1687" s="166">
        <v>0.7</v>
      </c>
      <c r="L1687" s="167" t="s">
        <v>1206</v>
      </c>
      <c r="M1687" s="168" t="s">
        <v>1205</v>
      </c>
      <c r="N1687" s="169">
        <v>0.03</v>
      </c>
      <c r="O1687" s="21">
        <f t="shared" si="950"/>
        <v>2.2999999999999998</v>
      </c>
      <c r="P1687" s="21" t="str">
        <f t="shared" si="951"/>
        <v>N</v>
      </c>
      <c r="Q1687" s="22">
        <f t="shared" si="952"/>
        <v>39642.06</v>
      </c>
      <c r="R1687" s="8" t="str">
        <f t="shared" si="953"/>
        <v>N</v>
      </c>
      <c r="S1687" s="23">
        <f t="shared" si="954"/>
        <v>2.2999999999999998</v>
      </c>
      <c r="T1687" s="24">
        <f t="shared" si="955"/>
        <v>20500</v>
      </c>
      <c r="U1687" s="24">
        <f t="shared" si="956"/>
        <v>100000</v>
      </c>
      <c r="V1687" s="24">
        <f t="shared" si="957"/>
        <v>257500</v>
      </c>
      <c r="W1687" s="24">
        <f t="shared" si="958"/>
        <v>0</v>
      </c>
      <c r="X1687" s="24">
        <f t="shared" si="959"/>
        <v>0</v>
      </c>
      <c r="Y1687" s="24">
        <f t="shared" si="960"/>
        <v>0</v>
      </c>
      <c r="Z1687" s="24">
        <f t="shared" si="961"/>
        <v>40831.321799999998</v>
      </c>
      <c r="AA1687" s="25" t="str">
        <f t="shared" si="962"/>
        <v>N</v>
      </c>
      <c r="AB1687" s="26">
        <f t="shared" si="963"/>
        <v>1.2999999999999998</v>
      </c>
      <c r="AC1687" s="27">
        <f t="shared" si="964"/>
        <v>20500</v>
      </c>
      <c r="AD1687" s="28">
        <f t="shared" si="965"/>
        <v>100000</v>
      </c>
      <c r="AE1687" s="28">
        <f t="shared" si="966"/>
        <v>257500</v>
      </c>
      <c r="AF1687" s="28">
        <f t="shared" si="967"/>
        <v>0</v>
      </c>
      <c r="AG1687" s="28">
        <f t="shared" si="968"/>
        <v>0</v>
      </c>
      <c r="AH1687" s="28">
        <f t="shared" si="969"/>
        <v>0</v>
      </c>
      <c r="AI1687" s="28">
        <f t="shared" si="970"/>
        <v>42056.261454</v>
      </c>
      <c r="AJ1687" s="29" t="str">
        <f t="shared" si="971"/>
        <v>N</v>
      </c>
      <c r="AK1687" s="30">
        <f t="shared" si="936"/>
        <v>0.29999999999999982</v>
      </c>
      <c r="AL1687" s="31">
        <f t="shared" si="937"/>
        <v>20500</v>
      </c>
      <c r="AM1687" s="31">
        <f t="shared" si="938"/>
        <v>100000</v>
      </c>
      <c r="AN1687" s="31">
        <f t="shared" si="939"/>
        <v>257500</v>
      </c>
      <c r="AO1687" s="31">
        <f t="shared" si="940"/>
        <v>0</v>
      </c>
      <c r="AP1687" s="31">
        <f t="shared" si="941"/>
        <v>0</v>
      </c>
      <c r="AQ1687" s="31">
        <f t="shared" si="942"/>
        <v>0</v>
      </c>
      <c r="AR1687" s="31">
        <f t="shared" si="943"/>
        <v>43317.949297619998</v>
      </c>
      <c r="AS1687" s="32">
        <f t="shared" si="944"/>
        <v>0</v>
      </c>
      <c r="AT1687" s="33">
        <f t="shared" si="945"/>
        <v>20500</v>
      </c>
      <c r="AU1687" s="33">
        <f t="shared" si="946"/>
        <v>100000</v>
      </c>
      <c r="AV1687" s="33">
        <v>258185</v>
      </c>
      <c r="AW1687" s="33">
        <f t="shared" si="947"/>
        <v>0</v>
      </c>
      <c r="AX1687" s="33">
        <f t="shared" si="948"/>
        <v>0</v>
      </c>
      <c r="AY1687" s="34">
        <f t="shared" si="949"/>
        <v>126205.53255162</v>
      </c>
    </row>
    <row r="1688" spans="1:51" ht="15" customHeight="1" x14ac:dyDescent="0.3">
      <c r="A1688" s="166" t="s">
        <v>2893</v>
      </c>
      <c r="B1688" s="99">
        <v>15387.09</v>
      </c>
      <c r="C1688" s="99">
        <v>5357.2</v>
      </c>
      <c r="D1688" s="99">
        <v>71513.3</v>
      </c>
      <c r="E1688" s="99">
        <v>66668.490000000005</v>
      </c>
      <c r="F1688" s="149">
        <v>72000</v>
      </c>
      <c r="G1688" s="152">
        <v>12500</v>
      </c>
      <c r="H1688" s="182">
        <v>46538</v>
      </c>
      <c r="I1688" s="182">
        <v>46556</v>
      </c>
      <c r="J1688" s="166">
        <v>3.9</v>
      </c>
      <c r="K1688" s="166">
        <v>0.1</v>
      </c>
      <c r="L1688" s="167" t="s">
        <v>1206</v>
      </c>
      <c r="M1688" s="168" t="s">
        <v>1204</v>
      </c>
      <c r="N1688" s="169">
        <v>2.7E-2</v>
      </c>
      <c r="O1688" s="21">
        <f t="shared" si="950"/>
        <v>3.8</v>
      </c>
      <c r="P1688" s="21" t="str">
        <f t="shared" si="951"/>
        <v>N</v>
      </c>
      <c r="Q1688" s="22">
        <f t="shared" si="952"/>
        <v>20744.29</v>
      </c>
      <c r="R1688" s="8" t="str">
        <f t="shared" si="953"/>
        <v>N</v>
      </c>
      <c r="S1688" s="23">
        <f t="shared" si="954"/>
        <v>7.6</v>
      </c>
      <c r="T1688" s="24">
        <f t="shared" si="955"/>
        <v>20500</v>
      </c>
      <c r="U1688" s="24">
        <f t="shared" si="956"/>
        <v>100000</v>
      </c>
      <c r="V1688" s="24">
        <f t="shared" si="957"/>
        <v>257500</v>
      </c>
      <c r="W1688" s="24">
        <f t="shared" si="958"/>
        <v>10250</v>
      </c>
      <c r="X1688" s="24">
        <f t="shared" si="959"/>
        <v>0</v>
      </c>
      <c r="Y1688" s="24">
        <f t="shared" si="960"/>
        <v>10250</v>
      </c>
      <c r="Z1688" s="24">
        <f t="shared" si="961"/>
        <v>11054.385829999999</v>
      </c>
      <c r="AA1688" s="25" t="str">
        <f t="shared" si="962"/>
        <v>N</v>
      </c>
      <c r="AB1688" s="26">
        <f t="shared" si="963"/>
        <v>6.6</v>
      </c>
      <c r="AC1688" s="27">
        <f t="shared" si="964"/>
        <v>20500</v>
      </c>
      <c r="AD1688" s="28">
        <f t="shared" si="965"/>
        <v>100000</v>
      </c>
      <c r="AE1688" s="28">
        <f t="shared" si="966"/>
        <v>257500</v>
      </c>
      <c r="AF1688" s="28">
        <f t="shared" si="967"/>
        <v>9118.3499999999985</v>
      </c>
      <c r="AG1688" s="28">
        <f t="shared" si="968"/>
        <v>0</v>
      </c>
      <c r="AH1688" s="28">
        <f t="shared" si="969"/>
        <v>9118.3499999999985</v>
      </c>
      <c r="AI1688" s="28">
        <f t="shared" si="970"/>
        <v>12761.254247409997</v>
      </c>
      <c r="AJ1688" s="29" t="str">
        <f t="shared" si="971"/>
        <v>N</v>
      </c>
      <c r="AK1688" s="30">
        <f t="shared" si="936"/>
        <v>5.6</v>
      </c>
      <c r="AL1688" s="31">
        <f t="shared" si="937"/>
        <v>20500</v>
      </c>
      <c r="AM1688" s="31">
        <f t="shared" si="938"/>
        <v>100000</v>
      </c>
      <c r="AN1688" s="31">
        <f t="shared" si="939"/>
        <v>257500</v>
      </c>
      <c r="AO1688" s="31">
        <f t="shared" si="940"/>
        <v>9118.3499999999985</v>
      </c>
      <c r="AP1688" s="31">
        <f t="shared" si="941"/>
        <v>0</v>
      </c>
      <c r="AQ1688" s="31">
        <f t="shared" si="942"/>
        <v>9118.3499999999985</v>
      </c>
      <c r="AR1688" s="31">
        <f t="shared" si="943"/>
        <v>13352.003562090067</v>
      </c>
      <c r="AS1688" s="32">
        <f t="shared" si="944"/>
        <v>4.5999999999999996</v>
      </c>
      <c r="AT1688" s="33">
        <f t="shared" si="945"/>
        <v>20500</v>
      </c>
      <c r="AU1688" s="33">
        <f t="shared" si="946"/>
        <v>100000</v>
      </c>
      <c r="AV1688" s="33">
        <v>258186</v>
      </c>
      <c r="AW1688" s="33">
        <f t="shared" si="947"/>
        <v>0</v>
      </c>
      <c r="AX1688" s="33">
        <f t="shared" si="948"/>
        <v>23077.053108266497</v>
      </c>
      <c r="AY1688" s="34">
        <f t="shared" si="949"/>
        <v>60244.69674776656</v>
      </c>
    </row>
    <row r="1689" spans="1:51" ht="15" customHeight="1" x14ac:dyDescent="0.3">
      <c r="A1689" s="166" t="s">
        <v>2894</v>
      </c>
      <c r="B1689" s="99">
        <v>5388.73</v>
      </c>
      <c r="C1689" s="99">
        <v>16092.48</v>
      </c>
      <c r="D1689" s="99">
        <v>39948.68</v>
      </c>
      <c r="E1689" s="99">
        <v>32942.22</v>
      </c>
      <c r="F1689" s="149">
        <v>66000</v>
      </c>
      <c r="G1689" s="152">
        <v>12500</v>
      </c>
      <c r="H1689" s="182">
        <v>46439</v>
      </c>
      <c r="I1689" s="182">
        <v>46495</v>
      </c>
      <c r="J1689" s="166">
        <v>2.7</v>
      </c>
      <c r="K1689" s="166">
        <v>0.3</v>
      </c>
      <c r="L1689" s="167" t="s">
        <v>1206</v>
      </c>
      <c r="M1689" s="168" t="s">
        <v>1204</v>
      </c>
      <c r="N1689" s="169">
        <v>0.06</v>
      </c>
      <c r="O1689" s="21">
        <f t="shared" si="950"/>
        <v>2.4000000000000004</v>
      </c>
      <c r="P1689" s="21" t="str">
        <f t="shared" si="951"/>
        <v>N</v>
      </c>
      <c r="Q1689" s="22">
        <f t="shared" si="952"/>
        <v>21481.21</v>
      </c>
      <c r="R1689" s="8" t="str">
        <f t="shared" si="953"/>
        <v>N</v>
      </c>
      <c r="S1689" s="23">
        <f t="shared" si="954"/>
        <v>4.8000000000000007</v>
      </c>
      <c r="T1689" s="24">
        <f t="shared" si="955"/>
        <v>20500</v>
      </c>
      <c r="U1689" s="24">
        <f t="shared" si="956"/>
        <v>100000</v>
      </c>
      <c r="V1689" s="24">
        <f t="shared" si="957"/>
        <v>257500</v>
      </c>
      <c r="W1689" s="24">
        <f t="shared" si="958"/>
        <v>10250</v>
      </c>
      <c r="X1689" s="24">
        <f t="shared" si="959"/>
        <v>0</v>
      </c>
      <c r="Y1689" s="24">
        <f t="shared" si="960"/>
        <v>10250</v>
      </c>
      <c r="Z1689" s="24">
        <f t="shared" si="961"/>
        <v>12520.082600000002</v>
      </c>
      <c r="AA1689" s="25" t="str">
        <f t="shared" si="962"/>
        <v>N</v>
      </c>
      <c r="AB1689" s="26">
        <f t="shared" si="963"/>
        <v>3.8000000000000007</v>
      </c>
      <c r="AC1689" s="27">
        <f t="shared" si="964"/>
        <v>20500</v>
      </c>
      <c r="AD1689" s="28">
        <f t="shared" si="965"/>
        <v>100000</v>
      </c>
      <c r="AE1689" s="28">
        <f t="shared" si="966"/>
        <v>257500</v>
      </c>
      <c r="AF1689" s="28">
        <f t="shared" si="967"/>
        <v>10250</v>
      </c>
      <c r="AG1689" s="28">
        <f t="shared" si="968"/>
        <v>0</v>
      </c>
      <c r="AH1689" s="28">
        <f t="shared" si="969"/>
        <v>10250</v>
      </c>
      <c r="AI1689" s="28">
        <f t="shared" si="970"/>
        <v>13886.287556000003</v>
      </c>
      <c r="AJ1689" s="29" t="str">
        <f t="shared" si="971"/>
        <v>N</v>
      </c>
      <c r="AK1689" s="30">
        <f t="shared" si="936"/>
        <v>2.8000000000000007</v>
      </c>
      <c r="AL1689" s="31">
        <f t="shared" si="937"/>
        <v>20500</v>
      </c>
      <c r="AM1689" s="31">
        <f t="shared" si="938"/>
        <v>100000</v>
      </c>
      <c r="AN1689" s="31">
        <f t="shared" si="939"/>
        <v>257500</v>
      </c>
      <c r="AO1689" s="31">
        <f t="shared" si="940"/>
        <v>10250</v>
      </c>
      <c r="AP1689" s="31">
        <f t="shared" si="941"/>
        <v>0</v>
      </c>
      <c r="AQ1689" s="31">
        <f t="shared" si="942"/>
        <v>10250</v>
      </c>
      <c r="AR1689" s="31">
        <f t="shared" si="943"/>
        <v>15334.464809360004</v>
      </c>
      <c r="AS1689" s="32">
        <f t="shared" si="944"/>
        <v>1.8000000000000007</v>
      </c>
      <c r="AT1689" s="33">
        <f t="shared" si="945"/>
        <v>20500</v>
      </c>
      <c r="AU1689" s="33">
        <f t="shared" si="946"/>
        <v>100000</v>
      </c>
      <c r="AV1689" s="33">
        <v>258187</v>
      </c>
      <c r="AW1689" s="33">
        <f t="shared" si="947"/>
        <v>10250</v>
      </c>
      <c r="AX1689" s="33">
        <f t="shared" si="948"/>
        <v>16869.532697921604</v>
      </c>
      <c r="AY1689" s="34">
        <f t="shared" si="949"/>
        <v>58610.367663281613</v>
      </c>
    </row>
    <row r="1690" spans="1:51" ht="15" customHeight="1" x14ac:dyDescent="0.3">
      <c r="A1690" s="166" t="s">
        <v>2895</v>
      </c>
      <c r="B1690" s="99">
        <v>13759.68</v>
      </c>
      <c r="C1690" s="99">
        <v>15962.96</v>
      </c>
      <c r="D1690" s="99">
        <v>71049.570000000007</v>
      </c>
      <c r="E1690" s="99">
        <v>58127.31</v>
      </c>
      <c r="F1690" s="149">
        <v>190000</v>
      </c>
      <c r="G1690" s="152">
        <v>0</v>
      </c>
      <c r="H1690" s="182">
        <v>46282</v>
      </c>
      <c r="I1690" s="182">
        <v>46360</v>
      </c>
      <c r="J1690" s="166">
        <v>4.2</v>
      </c>
      <c r="K1690" s="166">
        <v>1.1000000000000001</v>
      </c>
      <c r="L1690" s="167" t="s">
        <v>1206</v>
      </c>
      <c r="M1690" s="168" t="s">
        <v>1204</v>
      </c>
      <c r="N1690" s="169">
        <v>0.01</v>
      </c>
      <c r="O1690" s="21">
        <f t="shared" si="950"/>
        <v>3.1</v>
      </c>
      <c r="P1690" s="21" t="str">
        <f t="shared" si="951"/>
        <v>N</v>
      </c>
      <c r="Q1690" s="22">
        <f t="shared" si="952"/>
        <v>29722.639999999999</v>
      </c>
      <c r="R1690" s="8" t="str">
        <f t="shared" si="953"/>
        <v>N</v>
      </c>
      <c r="S1690" s="23">
        <f t="shared" si="954"/>
        <v>6.2</v>
      </c>
      <c r="T1690" s="24">
        <f t="shared" si="955"/>
        <v>20500</v>
      </c>
      <c r="U1690" s="24">
        <f t="shared" si="956"/>
        <v>100000</v>
      </c>
      <c r="V1690" s="24">
        <f t="shared" si="957"/>
        <v>257500</v>
      </c>
      <c r="W1690" s="24">
        <f t="shared" si="958"/>
        <v>10250</v>
      </c>
      <c r="X1690" s="24">
        <f t="shared" si="959"/>
        <v>0</v>
      </c>
      <c r="Y1690" s="24">
        <f t="shared" si="960"/>
        <v>10250</v>
      </c>
      <c r="Z1690" s="24">
        <f t="shared" si="961"/>
        <v>19769.866399999999</v>
      </c>
      <c r="AA1690" s="25" t="str">
        <f t="shared" si="962"/>
        <v>N</v>
      </c>
      <c r="AB1690" s="26">
        <f t="shared" si="963"/>
        <v>5.2</v>
      </c>
      <c r="AC1690" s="27">
        <f t="shared" si="964"/>
        <v>20500</v>
      </c>
      <c r="AD1690" s="28">
        <f t="shared" si="965"/>
        <v>100000</v>
      </c>
      <c r="AE1690" s="28">
        <f t="shared" si="966"/>
        <v>257500</v>
      </c>
      <c r="AF1690" s="28">
        <f t="shared" si="967"/>
        <v>9350.2149999999965</v>
      </c>
      <c r="AG1690" s="28">
        <f t="shared" si="968"/>
        <v>0</v>
      </c>
      <c r="AH1690" s="28">
        <f t="shared" si="969"/>
        <v>9350.2149999999965</v>
      </c>
      <c r="AI1690" s="28">
        <f t="shared" si="970"/>
        <v>20969.850064000002</v>
      </c>
      <c r="AJ1690" s="29" t="str">
        <f t="shared" si="971"/>
        <v>N</v>
      </c>
      <c r="AK1690" s="30">
        <f t="shared" si="936"/>
        <v>4.2</v>
      </c>
      <c r="AL1690" s="31">
        <f t="shared" si="937"/>
        <v>20500</v>
      </c>
      <c r="AM1690" s="31">
        <f t="shared" si="938"/>
        <v>100000</v>
      </c>
      <c r="AN1690" s="31">
        <f t="shared" si="939"/>
        <v>257500</v>
      </c>
      <c r="AO1690" s="31">
        <f t="shared" si="940"/>
        <v>8417.8237499999959</v>
      </c>
      <c r="AP1690" s="31">
        <f t="shared" si="941"/>
        <v>0</v>
      </c>
      <c r="AQ1690" s="31">
        <f t="shared" si="942"/>
        <v>8417.8237499999959</v>
      </c>
      <c r="AR1690" s="31">
        <f t="shared" si="943"/>
        <v>22205.441964640002</v>
      </c>
      <c r="AS1690" s="32">
        <f t="shared" si="944"/>
        <v>3.2</v>
      </c>
      <c r="AT1690" s="33">
        <f t="shared" si="945"/>
        <v>20500</v>
      </c>
      <c r="AU1690" s="33">
        <f t="shared" si="946"/>
        <v>100000</v>
      </c>
      <c r="AV1690" s="33">
        <v>258188</v>
      </c>
      <c r="AW1690" s="33">
        <f t="shared" si="947"/>
        <v>466.19562500000029</v>
      </c>
      <c r="AX1690" s="33">
        <f t="shared" si="948"/>
        <v>30463.302746786398</v>
      </c>
      <c r="AY1690" s="34">
        <f t="shared" si="949"/>
        <v>93408.461175426404</v>
      </c>
    </row>
    <row r="1691" spans="1:51" ht="15" customHeight="1" x14ac:dyDescent="0.3">
      <c r="A1691" s="166" t="s">
        <v>2896</v>
      </c>
      <c r="B1691" s="99">
        <v>7957.87</v>
      </c>
      <c r="C1691" s="99">
        <v>717.68</v>
      </c>
      <c r="D1691" s="99">
        <v>70866.61</v>
      </c>
      <c r="E1691" s="99">
        <v>58435.5</v>
      </c>
      <c r="F1691" s="149">
        <v>15000</v>
      </c>
      <c r="G1691" s="152">
        <v>0</v>
      </c>
      <c r="H1691" s="182">
        <v>46458</v>
      </c>
      <c r="I1691" s="182">
        <v>46529</v>
      </c>
      <c r="J1691" s="166">
        <v>1.9</v>
      </c>
      <c r="K1691" s="166">
        <v>1.1000000000000001</v>
      </c>
      <c r="L1691" s="167" t="s">
        <v>1206</v>
      </c>
      <c r="M1691" s="168" t="s">
        <v>1203</v>
      </c>
      <c r="N1691" s="169">
        <v>0.02</v>
      </c>
      <c r="O1691" s="21">
        <f t="shared" si="950"/>
        <v>0.79999999999999982</v>
      </c>
      <c r="P1691" s="21" t="str">
        <f t="shared" si="951"/>
        <v>N</v>
      </c>
      <c r="Q1691" s="22">
        <f t="shared" si="952"/>
        <v>8675.5499999999993</v>
      </c>
      <c r="R1691" s="8" t="str">
        <f t="shared" si="953"/>
        <v>N</v>
      </c>
      <c r="S1691" s="23">
        <f t="shared" si="954"/>
        <v>1.0666666666666664</v>
      </c>
      <c r="T1691" s="24">
        <f t="shared" si="955"/>
        <v>20500</v>
      </c>
      <c r="U1691" s="24">
        <f t="shared" si="956"/>
        <v>100000</v>
      </c>
      <c r="V1691" s="24">
        <f t="shared" si="957"/>
        <v>257500</v>
      </c>
      <c r="W1691" s="24">
        <f t="shared" si="958"/>
        <v>6636.7957499999993</v>
      </c>
      <c r="X1691" s="24">
        <f t="shared" si="959"/>
        <v>0</v>
      </c>
      <c r="Y1691" s="24">
        <f t="shared" si="960"/>
        <v>6636.7957499999993</v>
      </c>
      <c r="Z1691" s="24">
        <f t="shared" si="961"/>
        <v>2212.2652500000004</v>
      </c>
      <c r="AA1691" s="25" t="str">
        <f t="shared" si="962"/>
        <v>N</v>
      </c>
      <c r="AB1691" s="26">
        <f t="shared" si="963"/>
        <v>6.666666666666643E-2</v>
      </c>
      <c r="AC1691" s="27">
        <f t="shared" si="964"/>
        <v>20500</v>
      </c>
      <c r="AD1691" s="28">
        <f t="shared" si="965"/>
        <v>100000</v>
      </c>
      <c r="AE1691" s="28">
        <f t="shared" si="966"/>
        <v>257500</v>
      </c>
      <c r="AF1691" s="28">
        <f t="shared" si="967"/>
        <v>6769.5316649999995</v>
      </c>
      <c r="AG1691" s="28">
        <f t="shared" si="968"/>
        <v>0</v>
      </c>
      <c r="AH1691" s="28">
        <f t="shared" si="969"/>
        <v>6769.5316649999995</v>
      </c>
      <c r="AI1691" s="28">
        <f t="shared" si="970"/>
        <v>2256.5105549999998</v>
      </c>
      <c r="AJ1691" s="29" t="str">
        <f t="shared" si="971"/>
        <v>N</v>
      </c>
      <c r="AK1691" s="30">
        <f t="shared" si="936"/>
        <v>0</v>
      </c>
      <c r="AL1691" s="31">
        <f t="shared" si="937"/>
        <v>20500</v>
      </c>
      <c r="AM1691" s="31">
        <f t="shared" si="938"/>
        <v>100000</v>
      </c>
      <c r="AN1691" s="31">
        <f t="shared" si="939"/>
        <v>257500</v>
      </c>
      <c r="AO1691" s="31">
        <f t="shared" si="940"/>
        <v>0</v>
      </c>
      <c r="AP1691" s="31">
        <f t="shared" si="941"/>
        <v>0</v>
      </c>
      <c r="AQ1691" s="31">
        <f t="shared" si="942"/>
        <v>0</v>
      </c>
      <c r="AR1691" s="31">
        <f t="shared" si="943"/>
        <v>0</v>
      </c>
      <c r="AS1691" s="32">
        <f t="shared" si="944"/>
        <v>0</v>
      </c>
      <c r="AT1691" s="33">
        <f t="shared" si="945"/>
        <v>20500</v>
      </c>
      <c r="AU1691" s="33">
        <f t="shared" si="946"/>
        <v>100000</v>
      </c>
      <c r="AV1691" s="33">
        <v>258189</v>
      </c>
      <c r="AW1691" s="33">
        <f t="shared" si="947"/>
        <v>0</v>
      </c>
      <c r="AX1691" s="33">
        <f t="shared" si="948"/>
        <v>0</v>
      </c>
      <c r="AY1691" s="34">
        <f t="shared" si="949"/>
        <v>4468.7758050000002</v>
      </c>
    </row>
    <row r="1692" spans="1:51" ht="15" customHeight="1" x14ac:dyDescent="0.3">
      <c r="A1692" s="166" t="s">
        <v>2897</v>
      </c>
      <c r="B1692" s="99">
        <v>19244.310000000001</v>
      </c>
      <c r="C1692" s="99">
        <v>22704.52</v>
      </c>
      <c r="D1692" s="99">
        <v>114878.63</v>
      </c>
      <c r="E1692" s="99">
        <v>102941.14</v>
      </c>
      <c r="F1692" s="149">
        <v>111000</v>
      </c>
      <c r="G1692" s="152">
        <v>0</v>
      </c>
      <c r="H1692" s="182">
        <v>46511</v>
      </c>
      <c r="I1692" s="182">
        <v>46529</v>
      </c>
      <c r="J1692" s="166">
        <v>3.9</v>
      </c>
      <c r="K1692" s="166">
        <v>0.3</v>
      </c>
      <c r="L1692" s="167" t="s">
        <v>1206</v>
      </c>
      <c r="M1692" s="168" t="s">
        <v>1204</v>
      </c>
      <c r="N1692" s="169">
        <v>0.02</v>
      </c>
      <c r="O1692" s="21">
        <f t="shared" si="950"/>
        <v>3.6</v>
      </c>
      <c r="P1692" s="21" t="str">
        <f t="shared" si="951"/>
        <v>N</v>
      </c>
      <c r="Q1692" s="22">
        <f t="shared" si="952"/>
        <v>41948.83</v>
      </c>
      <c r="R1692" s="8" t="str">
        <f t="shared" si="953"/>
        <v>N</v>
      </c>
      <c r="S1692" s="23">
        <f t="shared" si="954"/>
        <v>7.2</v>
      </c>
      <c r="T1692" s="24">
        <f t="shared" si="955"/>
        <v>20500</v>
      </c>
      <c r="U1692" s="24">
        <f t="shared" si="956"/>
        <v>100000</v>
      </c>
      <c r="V1692" s="24">
        <f t="shared" si="957"/>
        <v>257500</v>
      </c>
      <c r="W1692" s="24">
        <f t="shared" si="958"/>
        <v>0</v>
      </c>
      <c r="X1692" s="24">
        <f t="shared" si="959"/>
        <v>0</v>
      </c>
      <c r="Y1692" s="24">
        <f t="shared" si="960"/>
        <v>0</v>
      </c>
      <c r="Z1692" s="24">
        <f t="shared" si="961"/>
        <v>42787.806600000004</v>
      </c>
      <c r="AA1692" s="25" t="str">
        <f t="shared" si="962"/>
        <v>N</v>
      </c>
      <c r="AB1692" s="26">
        <f t="shared" si="963"/>
        <v>6.2</v>
      </c>
      <c r="AC1692" s="27">
        <f t="shared" si="964"/>
        <v>20500</v>
      </c>
      <c r="AD1692" s="28">
        <f t="shared" si="965"/>
        <v>100000</v>
      </c>
      <c r="AE1692" s="28">
        <f t="shared" si="966"/>
        <v>257500</v>
      </c>
      <c r="AF1692" s="28">
        <f t="shared" si="967"/>
        <v>0</v>
      </c>
      <c r="AG1692" s="28">
        <f t="shared" si="968"/>
        <v>0</v>
      </c>
      <c r="AH1692" s="28">
        <f t="shared" si="969"/>
        <v>0</v>
      </c>
      <c r="AI1692" s="28">
        <f t="shared" si="970"/>
        <v>43643.562732000006</v>
      </c>
      <c r="AJ1692" s="29" t="str">
        <f t="shared" si="971"/>
        <v>N</v>
      </c>
      <c r="AK1692" s="30">
        <f t="shared" si="936"/>
        <v>5.2</v>
      </c>
      <c r="AL1692" s="31">
        <f t="shared" si="937"/>
        <v>20500</v>
      </c>
      <c r="AM1692" s="31">
        <f t="shared" si="938"/>
        <v>100000</v>
      </c>
      <c r="AN1692" s="31">
        <f t="shared" si="939"/>
        <v>257500</v>
      </c>
      <c r="AO1692" s="31">
        <f t="shared" si="940"/>
        <v>0</v>
      </c>
      <c r="AP1692" s="31">
        <f t="shared" si="941"/>
        <v>0</v>
      </c>
      <c r="AQ1692" s="31">
        <f t="shared" si="942"/>
        <v>0</v>
      </c>
      <c r="AR1692" s="31">
        <f t="shared" si="943"/>
        <v>44516.433986640004</v>
      </c>
      <c r="AS1692" s="32">
        <f t="shared" si="944"/>
        <v>4.2</v>
      </c>
      <c r="AT1692" s="33">
        <f t="shared" si="945"/>
        <v>20500</v>
      </c>
      <c r="AU1692" s="33">
        <f t="shared" si="946"/>
        <v>100000</v>
      </c>
      <c r="AV1692" s="33">
        <v>258190</v>
      </c>
      <c r="AW1692" s="33">
        <f t="shared" si="947"/>
        <v>0</v>
      </c>
      <c r="AX1692" s="33">
        <f t="shared" si="948"/>
        <v>45406.762666372808</v>
      </c>
      <c r="AY1692" s="34">
        <f t="shared" si="949"/>
        <v>176354.56598501283</v>
      </c>
    </row>
    <row r="1693" spans="1:51" ht="15" customHeight="1" x14ac:dyDescent="0.3">
      <c r="A1693" s="166" t="s">
        <v>2898</v>
      </c>
      <c r="B1693" s="99">
        <v>5524.01</v>
      </c>
      <c r="C1693" s="99">
        <v>2491.06</v>
      </c>
      <c r="D1693" s="99">
        <v>65098.26</v>
      </c>
      <c r="E1693" s="99">
        <v>50932.6</v>
      </c>
      <c r="F1693" s="149">
        <v>100000</v>
      </c>
      <c r="G1693" s="152">
        <v>0</v>
      </c>
      <c r="H1693" s="182">
        <v>46406</v>
      </c>
      <c r="I1693" s="182">
        <v>46495</v>
      </c>
      <c r="J1693" s="166">
        <v>4.2</v>
      </c>
      <c r="K1693" s="166">
        <v>0.6</v>
      </c>
      <c r="L1693" s="167" t="s">
        <v>1206</v>
      </c>
      <c r="M1693" s="168" t="s">
        <v>1203</v>
      </c>
      <c r="N1693" s="169">
        <v>0.02</v>
      </c>
      <c r="O1693" s="21">
        <f t="shared" si="950"/>
        <v>3.6</v>
      </c>
      <c r="P1693" s="21" t="str">
        <f t="shared" si="951"/>
        <v>N</v>
      </c>
      <c r="Q1693" s="22">
        <f t="shared" si="952"/>
        <v>8015.07</v>
      </c>
      <c r="R1693" s="8" t="str">
        <f t="shared" si="953"/>
        <v>N</v>
      </c>
      <c r="S1693" s="23">
        <f t="shared" si="954"/>
        <v>4.8</v>
      </c>
      <c r="T1693" s="24">
        <f t="shared" si="955"/>
        <v>20500</v>
      </c>
      <c r="U1693" s="24">
        <f t="shared" si="956"/>
        <v>100000</v>
      </c>
      <c r="V1693" s="24">
        <f t="shared" si="957"/>
        <v>257500</v>
      </c>
      <c r="W1693" s="24">
        <f t="shared" si="958"/>
        <v>6131.52855</v>
      </c>
      <c r="X1693" s="24">
        <f t="shared" si="959"/>
        <v>0</v>
      </c>
      <c r="Y1693" s="24">
        <f t="shared" si="960"/>
        <v>6131.52855</v>
      </c>
      <c r="Z1693" s="24">
        <f t="shared" si="961"/>
        <v>2043.84285</v>
      </c>
      <c r="AA1693" s="25" t="str">
        <f t="shared" si="962"/>
        <v>N</v>
      </c>
      <c r="AB1693" s="26">
        <f t="shared" si="963"/>
        <v>3.8</v>
      </c>
      <c r="AC1693" s="27">
        <f t="shared" si="964"/>
        <v>20500</v>
      </c>
      <c r="AD1693" s="28">
        <f t="shared" si="965"/>
        <v>100000</v>
      </c>
      <c r="AE1693" s="28">
        <f t="shared" si="966"/>
        <v>257500</v>
      </c>
      <c r="AF1693" s="28">
        <f t="shared" si="967"/>
        <v>6254.1591210000006</v>
      </c>
      <c r="AG1693" s="28">
        <f t="shared" si="968"/>
        <v>0</v>
      </c>
      <c r="AH1693" s="28">
        <f t="shared" si="969"/>
        <v>6254.1591210000006</v>
      </c>
      <c r="AI1693" s="28">
        <f t="shared" si="970"/>
        <v>2084.7197070000002</v>
      </c>
      <c r="AJ1693" s="29" t="str">
        <f t="shared" si="971"/>
        <v>N</v>
      </c>
      <c r="AK1693" s="30">
        <f t="shared" si="936"/>
        <v>2.8</v>
      </c>
      <c r="AL1693" s="31">
        <f t="shared" si="937"/>
        <v>20500</v>
      </c>
      <c r="AM1693" s="31">
        <f t="shared" si="938"/>
        <v>100000</v>
      </c>
      <c r="AN1693" s="31">
        <f t="shared" si="939"/>
        <v>257500</v>
      </c>
      <c r="AO1693" s="31">
        <f t="shared" si="940"/>
        <v>6379.2423034200001</v>
      </c>
      <c r="AP1693" s="31">
        <f t="shared" si="941"/>
        <v>0</v>
      </c>
      <c r="AQ1693" s="31">
        <f t="shared" si="942"/>
        <v>6379.2423034200001</v>
      </c>
      <c r="AR1693" s="31">
        <f t="shared" si="943"/>
        <v>2126.4141011400006</v>
      </c>
      <c r="AS1693" s="32">
        <f t="shared" si="944"/>
        <v>1.7999999999999998</v>
      </c>
      <c r="AT1693" s="33">
        <f t="shared" si="945"/>
        <v>20500</v>
      </c>
      <c r="AU1693" s="33">
        <f t="shared" si="946"/>
        <v>100000</v>
      </c>
      <c r="AV1693" s="33">
        <v>258191</v>
      </c>
      <c r="AW1693" s="33">
        <f t="shared" si="947"/>
        <v>6506.8271494884002</v>
      </c>
      <c r="AX1693" s="33">
        <f t="shared" si="948"/>
        <v>2168.9423831628001</v>
      </c>
      <c r="AY1693" s="34">
        <f t="shared" si="949"/>
        <v>8423.9190413028009</v>
      </c>
    </row>
    <row r="1694" spans="1:51" ht="15" customHeight="1" x14ac:dyDescent="0.3">
      <c r="A1694" s="166" t="s">
        <v>2899</v>
      </c>
      <c r="B1694" s="99">
        <v>17522.68</v>
      </c>
      <c r="C1694" s="99">
        <v>33231.74</v>
      </c>
      <c r="D1694" s="99">
        <v>96291.520000000004</v>
      </c>
      <c r="E1694" s="99">
        <v>95977.03</v>
      </c>
      <c r="F1694" s="149">
        <v>0</v>
      </c>
      <c r="G1694" s="152">
        <v>0</v>
      </c>
      <c r="H1694" s="182">
        <v>46210</v>
      </c>
      <c r="I1694" s="182">
        <v>46242</v>
      </c>
      <c r="J1694" s="166">
        <v>4</v>
      </c>
      <c r="K1694" s="166">
        <v>1.6</v>
      </c>
      <c r="L1694" s="167" t="s">
        <v>1206</v>
      </c>
      <c r="M1694" s="168" t="s">
        <v>1205</v>
      </c>
      <c r="N1694" s="169">
        <v>0.04</v>
      </c>
      <c r="O1694" s="21">
        <f t="shared" si="950"/>
        <v>2.4</v>
      </c>
      <c r="P1694" s="21" t="str">
        <f t="shared" si="951"/>
        <v>N</v>
      </c>
      <c r="Q1694" s="22">
        <f t="shared" si="952"/>
        <v>50754.42</v>
      </c>
      <c r="R1694" s="8" t="str">
        <f t="shared" si="953"/>
        <v>N</v>
      </c>
      <c r="S1694" s="23">
        <f t="shared" si="954"/>
        <v>2.4</v>
      </c>
      <c r="T1694" s="24">
        <f t="shared" si="955"/>
        <v>20500</v>
      </c>
      <c r="U1694" s="24">
        <f t="shared" si="956"/>
        <v>100000</v>
      </c>
      <c r="V1694" s="24">
        <f t="shared" si="957"/>
        <v>257500</v>
      </c>
      <c r="W1694" s="24">
        <f t="shared" si="958"/>
        <v>3708.4799999999959</v>
      </c>
      <c r="X1694" s="24">
        <f t="shared" si="959"/>
        <v>0</v>
      </c>
      <c r="Y1694" s="24">
        <f t="shared" si="960"/>
        <v>3708.4799999999959</v>
      </c>
      <c r="Z1694" s="24">
        <f t="shared" si="961"/>
        <v>49076.116800000003</v>
      </c>
      <c r="AA1694" s="25" t="str">
        <f t="shared" si="962"/>
        <v>N</v>
      </c>
      <c r="AB1694" s="26">
        <f t="shared" si="963"/>
        <v>1.4</v>
      </c>
      <c r="AC1694" s="27">
        <f t="shared" si="964"/>
        <v>20500</v>
      </c>
      <c r="AD1694" s="28">
        <f t="shared" si="965"/>
        <v>100000</v>
      </c>
      <c r="AE1694" s="28">
        <f t="shared" si="966"/>
        <v>257500</v>
      </c>
      <c r="AF1694" s="28">
        <f t="shared" si="967"/>
        <v>0</v>
      </c>
      <c r="AG1694" s="28">
        <f t="shared" si="968"/>
        <v>0</v>
      </c>
      <c r="AH1694" s="28">
        <f t="shared" si="969"/>
        <v>0</v>
      </c>
      <c r="AI1694" s="28">
        <f t="shared" si="970"/>
        <v>54895.980671999998</v>
      </c>
      <c r="AJ1694" s="29" t="str">
        <f t="shared" si="971"/>
        <v>N</v>
      </c>
      <c r="AK1694" s="30">
        <f t="shared" si="936"/>
        <v>0.39999999999999991</v>
      </c>
      <c r="AL1694" s="31">
        <f t="shared" si="937"/>
        <v>20500</v>
      </c>
      <c r="AM1694" s="31">
        <f t="shared" si="938"/>
        <v>100000</v>
      </c>
      <c r="AN1694" s="31">
        <f t="shared" si="939"/>
        <v>257500</v>
      </c>
      <c r="AO1694" s="31">
        <f t="shared" si="940"/>
        <v>0</v>
      </c>
      <c r="AP1694" s="31">
        <f t="shared" si="941"/>
        <v>0</v>
      </c>
      <c r="AQ1694" s="31">
        <f t="shared" si="942"/>
        <v>0</v>
      </c>
      <c r="AR1694" s="31">
        <f t="shared" si="943"/>
        <v>57091.81989888</v>
      </c>
      <c r="AS1694" s="32">
        <f t="shared" si="944"/>
        <v>0</v>
      </c>
      <c r="AT1694" s="33">
        <f t="shared" si="945"/>
        <v>20500</v>
      </c>
      <c r="AU1694" s="33">
        <f t="shared" si="946"/>
        <v>100000</v>
      </c>
      <c r="AV1694" s="33">
        <v>258192</v>
      </c>
      <c r="AW1694" s="33">
        <f t="shared" si="947"/>
        <v>0</v>
      </c>
      <c r="AX1694" s="33">
        <f t="shared" si="948"/>
        <v>0</v>
      </c>
      <c r="AY1694" s="34">
        <f t="shared" si="949"/>
        <v>161063.91737087999</v>
      </c>
    </row>
    <row r="1695" spans="1:51" ht="15" customHeight="1" x14ac:dyDescent="0.3">
      <c r="A1695" s="166" t="s">
        <v>2900</v>
      </c>
      <c r="B1695" s="99">
        <v>17144.38</v>
      </c>
      <c r="C1695" s="99">
        <v>25042.560000000001</v>
      </c>
      <c r="D1695" s="99">
        <v>113754.85</v>
      </c>
      <c r="E1695" s="99">
        <v>98831.61</v>
      </c>
      <c r="F1695" s="153">
        <v>51000</v>
      </c>
      <c r="G1695" s="152">
        <v>0</v>
      </c>
      <c r="H1695" s="182">
        <v>46426</v>
      </c>
      <c r="I1695" s="182">
        <v>46499</v>
      </c>
      <c r="J1695" s="166">
        <v>3.9</v>
      </c>
      <c r="K1695" s="166">
        <v>1.5</v>
      </c>
      <c r="L1695" s="167" t="s">
        <v>1206</v>
      </c>
      <c r="M1695" s="168" t="s">
        <v>1205</v>
      </c>
      <c r="N1695" s="169">
        <v>0.04</v>
      </c>
      <c r="O1695" s="21">
        <f t="shared" si="950"/>
        <v>2.4</v>
      </c>
      <c r="P1695" s="21" t="str">
        <f t="shared" si="951"/>
        <v>N</v>
      </c>
      <c r="Q1695" s="22">
        <f t="shared" si="952"/>
        <v>42186.94</v>
      </c>
      <c r="R1695" s="8" t="str">
        <f t="shared" si="953"/>
        <v>N</v>
      </c>
      <c r="S1695" s="23">
        <f t="shared" si="954"/>
        <v>2.4</v>
      </c>
      <c r="T1695" s="24">
        <f t="shared" si="955"/>
        <v>20500</v>
      </c>
      <c r="U1695" s="24">
        <f t="shared" si="956"/>
        <v>100000</v>
      </c>
      <c r="V1695" s="24">
        <f t="shared" si="957"/>
        <v>257500</v>
      </c>
      <c r="W1695" s="24">
        <f t="shared" si="958"/>
        <v>0</v>
      </c>
      <c r="X1695" s="24">
        <f t="shared" si="959"/>
        <v>0</v>
      </c>
      <c r="Y1695" s="24">
        <f t="shared" si="960"/>
        <v>0</v>
      </c>
      <c r="Z1695" s="24">
        <f t="shared" si="961"/>
        <v>43874.417600000001</v>
      </c>
      <c r="AA1695" s="25" t="str">
        <f t="shared" si="962"/>
        <v>N</v>
      </c>
      <c r="AB1695" s="26">
        <f t="shared" si="963"/>
        <v>1.4</v>
      </c>
      <c r="AC1695" s="27">
        <f t="shared" si="964"/>
        <v>20500</v>
      </c>
      <c r="AD1695" s="28">
        <f t="shared" si="965"/>
        <v>100000</v>
      </c>
      <c r="AE1695" s="28">
        <f t="shared" si="966"/>
        <v>257500</v>
      </c>
      <c r="AF1695" s="28">
        <f t="shared" si="967"/>
        <v>0</v>
      </c>
      <c r="AG1695" s="28">
        <f t="shared" si="968"/>
        <v>0</v>
      </c>
      <c r="AH1695" s="28">
        <f t="shared" si="969"/>
        <v>0</v>
      </c>
      <c r="AI1695" s="28">
        <f t="shared" si="970"/>
        <v>45629.394304000001</v>
      </c>
      <c r="AJ1695" s="29" t="str">
        <f t="shared" si="971"/>
        <v>N</v>
      </c>
      <c r="AK1695" s="30">
        <f t="shared" si="936"/>
        <v>0.39999999999999991</v>
      </c>
      <c r="AL1695" s="31">
        <f t="shared" si="937"/>
        <v>20500</v>
      </c>
      <c r="AM1695" s="31">
        <f t="shared" si="938"/>
        <v>100000</v>
      </c>
      <c r="AN1695" s="31">
        <f t="shared" si="939"/>
        <v>257500</v>
      </c>
      <c r="AO1695" s="31">
        <f t="shared" si="940"/>
        <v>0</v>
      </c>
      <c r="AP1695" s="31">
        <f t="shared" si="941"/>
        <v>0</v>
      </c>
      <c r="AQ1695" s="31">
        <f t="shared" si="942"/>
        <v>0</v>
      </c>
      <c r="AR1695" s="31">
        <f t="shared" si="943"/>
        <v>47454.570076160002</v>
      </c>
      <c r="AS1695" s="32">
        <f t="shared" si="944"/>
        <v>0</v>
      </c>
      <c r="AT1695" s="33">
        <f t="shared" si="945"/>
        <v>20500</v>
      </c>
      <c r="AU1695" s="33">
        <f t="shared" si="946"/>
        <v>100000</v>
      </c>
      <c r="AV1695" s="33">
        <v>258193</v>
      </c>
      <c r="AW1695" s="33">
        <f t="shared" si="947"/>
        <v>0</v>
      </c>
      <c r="AX1695" s="33">
        <f t="shared" si="948"/>
        <v>0</v>
      </c>
      <c r="AY1695" s="34">
        <f t="shared" si="949"/>
        <v>136958.38198016002</v>
      </c>
    </row>
    <row r="1696" spans="1:51" ht="15" customHeight="1" x14ac:dyDescent="0.3">
      <c r="A1696" s="166" t="s">
        <v>2901</v>
      </c>
      <c r="B1696" s="99">
        <v>19608.77</v>
      </c>
      <c r="C1696" s="99">
        <v>15932.66</v>
      </c>
      <c r="D1696" s="99">
        <v>50815.63</v>
      </c>
      <c r="E1696" s="99">
        <v>38477.730000000003</v>
      </c>
      <c r="F1696" s="153">
        <v>95000</v>
      </c>
      <c r="G1696" s="152">
        <v>0</v>
      </c>
      <c r="H1696" s="182">
        <v>46337</v>
      </c>
      <c r="I1696" s="182">
        <v>46399</v>
      </c>
      <c r="J1696" s="166">
        <v>3.4</v>
      </c>
      <c r="K1696" s="166">
        <v>0.4</v>
      </c>
      <c r="L1696" s="167" t="s">
        <v>1206</v>
      </c>
      <c r="M1696" s="168" t="s">
        <v>1205</v>
      </c>
      <c r="N1696" s="169">
        <v>0.01</v>
      </c>
      <c r="O1696" s="21">
        <f t="shared" si="950"/>
        <v>3</v>
      </c>
      <c r="P1696" s="21" t="str">
        <f t="shared" si="951"/>
        <v>N</v>
      </c>
      <c r="Q1696" s="22">
        <f t="shared" si="952"/>
        <v>35541.43</v>
      </c>
      <c r="R1696" s="8" t="str">
        <f t="shared" si="953"/>
        <v>N</v>
      </c>
      <c r="S1696" s="23">
        <f t="shared" si="954"/>
        <v>3</v>
      </c>
      <c r="T1696" s="24">
        <f t="shared" si="955"/>
        <v>20500</v>
      </c>
      <c r="U1696" s="24">
        <f t="shared" si="956"/>
        <v>100000</v>
      </c>
      <c r="V1696" s="24">
        <f t="shared" si="957"/>
        <v>257500</v>
      </c>
      <c r="W1696" s="24">
        <f t="shared" si="958"/>
        <v>20500</v>
      </c>
      <c r="X1696" s="24">
        <f t="shared" si="959"/>
        <v>0</v>
      </c>
      <c r="Y1696" s="24">
        <f t="shared" si="960"/>
        <v>20500</v>
      </c>
      <c r="Z1696" s="24">
        <f t="shared" si="961"/>
        <v>15396.844299999997</v>
      </c>
      <c r="AA1696" s="25" t="str">
        <f t="shared" si="962"/>
        <v>N</v>
      </c>
      <c r="AB1696" s="26">
        <f t="shared" si="963"/>
        <v>2</v>
      </c>
      <c r="AC1696" s="27">
        <f t="shared" si="964"/>
        <v>20500</v>
      </c>
      <c r="AD1696" s="28">
        <f t="shared" si="965"/>
        <v>100000</v>
      </c>
      <c r="AE1696" s="28">
        <f t="shared" si="966"/>
        <v>257500</v>
      </c>
      <c r="AF1696" s="28">
        <f t="shared" si="967"/>
        <v>20500</v>
      </c>
      <c r="AG1696" s="28">
        <f t="shared" si="968"/>
        <v>0</v>
      </c>
      <c r="AH1696" s="28">
        <f t="shared" si="969"/>
        <v>20500</v>
      </c>
      <c r="AI1696" s="28">
        <f t="shared" si="970"/>
        <v>15755.812742999995</v>
      </c>
      <c r="AJ1696" s="29" t="str">
        <f t="shared" si="971"/>
        <v>N</v>
      </c>
      <c r="AK1696" s="30">
        <f t="shared" si="936"/>
        <v>1</v>
      </c>
      <c r="AL1696" s="31">
        <f t="shared" si="937"/>
        <v>20500</v>
      </c>
      <c r="AM1696" s="31">
        <f t="shared" si="938"/>
        <v>100000</v>
      </c>
      <c r="AN1696" s="31">
        <f t="shared" si="939"/>
        <v>257500</v>
      </c>
      <c r="AO1696" s="31">
        <f t="shared" si="940"/>
        <v>20500</v>
      </c>
      <c r="AP1696" s="31">
        <f t="shared" si="941"/>
        <v>0</v>
      </c>
      <c r="AQ1696" s="31">
        <f t="shared" si="942"/>
        <v>20500</v>
      </c>
      <c r="AR1696" s="31">
        <f t="shared" si="943"/>
        <v>16118.370870429993</v>
      </c>
      <c r="AS1696" s="32">
        <f t="shared" si="944"/>
        <v>0</v>
      </c>
      <c r="AT1696" s="33">
        <f t="shared" si="945"/>
        <v>20500</v>
      </c>
      <c r="AU1696" s="33">
        <f t="shared" si="946"/>
        <v>100000</v>
      </c>
      <c r="AV1696" s="33">
        <v>258194</v>
      </c>
      <c r="AW1696" s="33">
        <f t="shared" si="947"/>
        <v>0</v>
      </c>
      <c r="AX1696" s="33">
        <f t="shared" si="948"/>
        <v>0</v>
      </c>
      <c r="AY1696" s="34">
        <f t="shared" si="949"/>
        <v>47271.027913429985</v>
      </c>
    </row>
    <row r="1697" spans="1:51" ht="15" customHeight="1" x14ac:dyDescent="0.3">
      <c r="A1697" s="166" t="s">
        <v>2902</v>
      </c>
      <c r="B1697" s="99">
        <v>15735.82</v>
      </c>
      <c r="C1697" s="99">
        <v>33018.83</v>
      </c>
      <c r="D1697" s="99">
        <v>125573.57</v>
      </c>
      <c r="E1697" s="99">
        <v>124297.86</v>
      </c>
      <c r="F1697" s="153">
        <v>121000</v>
      </c>
      <c r="G1697" s="152">
        <v>0</v>
      </c>
      <c r="H1697" s="182">
        <v>46209</v>
      </c>
      <c r="I1697" s="182">
        <v>46242</v>
      </c>
      <c r="J1697" s="166">
        <v>3.6</v>
      </c>
      <c r="K1697" s="166">
        <v>3.1</v>
      </c>
      <c r="L1697" s="167" t="s">
        <v>1206</v>
      </c>
      <c r="M1697" s="168" t="s">
        <v>1204</v>
      </c>
      <c r="N1697" s="169">
        <v>0.02</v>
      </c>
      <c r="O1697" s="21">
        <f t="shared" si="950"/>
        <v>0.5</v>
      </c>
      <c r="P1697" s="21" t="str">
        <f t="shared" si="951"/>
        <v>N</v>
      </c>
      <c r="Q1697" s="22">
        <f t="shared" si="952"/>
        <v>48754.65</v>
      </c>
      <c r="R1697" s="8" t="str">
        <f t="shared" si="953"/>
        <v>N</v>
      </c>
      <c r="S1697" s="23">
        <f t="shared" si="954"/>
        <v>1</v>
      </c>
      <c r="T1697" s="24">
        <f t="shared" si="955"/>
        <v>20500</v>
      </c>
      <c r="U1697" s="24">
        <f t="shared" si="956"/>
        <v>100000</v>
      </c>
      <c r="V1697" s="24">
        <f t="shared" si="957"/>
        <v>257500</v>
      </c>
      <c r="W1697" s="24">
        <f t="shared" si="958"/>
        <v>0</v>
      </c>
      <c r="X1697" s="24">
        <f t="shared" si="959"/>
        <v>0</v>
      </c>
      <c r="Y1697" s="24">
        <f t="shared" si="960"/>
        <v>0</v>
      </c>
      <c r="Z1697" s="24">
        <f t="shared" si="961"/>
        <v>49729.743000000002</v>
      </c>
      <c r="AA1697" s="25" t="str">
        <f t="shared" si="962"/>
        <v>N</v>
      </c>
      <c r="AB1697" s="26">
        <f t="shared" si="963"/>
        <v>0</v>
      </c>
      <c r="AC1697" s="27">
        <f t="shared" si="964"/>
        <v>20500</v>
      </c>
      <c r="AD1697" s="28">
        <f t="shared" si="965"/>
        <v>100000</v>
      </c>
      <c r="AE1697" s="28">
        <f t="shared" si="966"/>
        <v>257500</v>
      </c>
      <c r="AF1697" s="28">
        <f t="shared" si="967"/>
        <v>0</v>
      </c>
      <c r="AG1697" s="28">
        <f t="shared" si="968"/>
        <v>0</v>
      </c>
      <c r="AH1697" s="28">
        <f t="shared" si="969"/>
        <v>0</v>
      </c>
      <c r="AI1697" s="28">
        <f t="shared" si="970"/>
        <v>0</v>
      </c>
      <c r="AJ1697" s="29" t="str">
        <f t="shared" si="971"/>
        <v>N</v>
      </c>
      <c r="AK1697" s="30">
        <f t="shared" si="936"/>
        <v>0</v>
      </c>
      <c r="AL1697" s="31">
        <f t="shared" si="937"/>
        <v>20500</v>
      </c>
      <c r="AM1697" s="31">
        <f t="shared" si="938"/>
        <v>100000</v>
      </c>
      <c r="AN1697" s="31">
        <f t="shared" si="939"/>
        <v>257500</v>
      </c>
      <c r="AO1697" s="31">
        <f t="shared" si="940"/>
        <v>0</v>
      </c>
      <c r="AP1697" s="31">
        <f t="shared" si="941"/>
        <v>0</v>
      </c>
      <c r="AQ1697" s="31">
        <f t="shared" si="942"/>
        <v>0</v>
      </c>
      <c r="AR1697" s="31">
        <f t="shared" si="943"/>
        <v>0</v>
      </c>
      <c r="AS1697" s="32">
        <f t="shared" si="944"/>
        <v>0</v>
      </c>
      <c r="AT1697" s="33">
        <f t="shared" si="945"/>
        <v>20500</v>
      </c>
      <c r="AU1697" s="33">
        <f t="shared" si="946"/>
        <v>100000</v>
      </c>
      <c r="AV1697" s="33">
        <v>258195</v>
      </c>
      <c r="AW1697" s="33">
        <f t="shared" si="947"/>
        <v>0</v>
      </c>
      <c r="AX1697" s="33">
        <f t="shared" si="948"/>
        <v>0</v>
      </c>
      <c r="AY1697" s="34">
        <f t="shared" si="949"/>
        <v>49729.743000000002</v>
      </c>
    </row>
    <row r="1698" spans="1:51" ht="15" customHeight="1" x14ac:dyDescent="0.3">
      <c r="A1698" s="166" t="s">
        <v>2903</v>
      </c>
      <c r="B1698" s="99">
        <v>17516.150000000001</v>
      </c>
      <c r="C1698" s="99">
        <v>33172.230000000003</v>
      </c>
      <c r="D1698" s="99">
        <v>61971.94</v>
      </c>
      <c r="E1698" s="99">
        <v>58189.87</v>
      </c>
      <c r="F1698" s="153">
        <v>126000</v>
      </c>
      <c r="G1698" s="152">
        <v>0</v>
      </c>
      <c r="H1698" s="182">
        <v>46336</v>
      </c>
      <c r="I1698" s="182">
        <v>46424</v>
      </c>
      <c r="J1698" s="166">
        <v>4</v>
      </c>
      <c r="K1698" s="166">
        <v>2</v>
      </c>
      <c r="L1698" s="167" t="s">
        <v>1207</v>
      </c>
      <c r="M1698" s="168" t="s">
        <v>1204</v>
      </c>
      <c r="N1698" s="169">
        <v>0</v>
      </c>
      <c r="O1698" s="21">
        <f t="shared" si="950"/>
        <v>2</v>
      </c>
      <c r="P1698" s="21" t="str">
        <f t="shared" si="951"/>
        <v>N</v>
      </c>
      <c r="Q1698" s="22">
        <f t="shared" si="952"/>
        <v>50688.380000000005</v>
      </c>
      <c r="R1698" s="8" t="str">
        <f t="shared" si="953"/>
        <v>N</v>
      </c>
      <c r="S1698" s="23">
        <f t="shared" si="954"/>
        <v>4</v>
      </c>
      <c r="T1698" s="24">
        <f t="shared" si="955"/>
        <v>50000</v>
      </c>
      <c r="U1698" s="24">
        <f t="shared" si="956"/>
        <v>200000</v>
      </c>
      <c r="V1698" s="24">
        <f t="shared" si="957"/>
        <v>257500</v>
      </c>
      <c r="W1698" s="24">
        <f t="shared" si="958"/>
        <v>25000</v>
      </c>
      <c r="X1698" s="24">
        <f t="shared" si="959"/>
        <v>0</v>
      </c>
      <c r="Y1698" s="24">
        <f t="shared" si="960"/>
        <v>25000</v>
      </c>
      <c r="Z1698" s="24">
        <f t="shared" si="961"/>
        <v>25688.380000000005</v>
      </c>
      <c r="AA1698" s="25" t="str">
        <f t="shared" si="962"/>
        <v>N</v>
      </c>
      <c r="AB1698" s="26">
        <f t="shared" si="963"/>
        <v>3</v>
      </c>
      <c r="AC1698" s="27">
        <f t="shared" si="964"/>
        <v>50000</v>
      </c>
      <c r="AD1698" s="28">
        <f t="shared" si="965"/>
        <v>200000</v>
      </c>
      <c r="AE1698" s="28">
        <f t="shared" si="966"/>
        <v>257500</v>
      </c>
      <c r="AF1698" s="28">
        <f t="shared" si="967"/>
        <v>25000</v>
      </c>
      <c r="AG1698" s="28">
        <f t="shared" si="968"/>
        <v>0</v>
      </c>
      <c r="AH1698" s="28">
        <f t="shared" si="969"/>
        <v>25000</v>
      </c>
      <c r="AI1698" s="28">
        <f t="shared" si="970"/>
        <v>25688.380000000005</v>
      </c>
      <c r="AJ1698" s="29" t="str">
        <f t="shared" si="971"/>
        <v>N</v>
      </c>
      <c r="AK1698" s="30">
        <f t="shared" si="936"/>
        <v>2</v>
      </c>
      <c r="AL1698" s="31">
        <f t="shared" si="937"/>
        <v>50000</v>
      </c>
      <c r="AM1698" s="31">
        <f t="shared" si="938"/>
        <v>200000</v>
      </c>
      <c r="AN1698" s="31">
        <f t="shared" si="939"/>
        <v>257500</v>
      </c>
      <c r="AO1698" s="31">
        <f t="shared" si="940"/>
        <v>25000</v>
      </c>
      <c r="AP1698" s="31">
        <f t="shared" si="941"/>
        <v>0</v>
      </c>
      <c r="AQ1698" s="31">
        <f t="shared" si="942"/>
        <v>25000</v>
      </c>
      <c r="AR1698" s="31">
        <f t="shared" si="943"/>
        <v>25688.380000000005</v>
      </c>
      <c r="AS1698" s="32">
        <f t="shared" si="944"/>
        <v>1</v>
      </c>
      <c r="AT1698" s="33">
        <f t="shared" si="945"/>
        <v>50000</v>
      </c>
      <c r="AU1698" s="33">
        <f t="shared" si="946"/>
        <v>200000</v>
      </c>
      <c r="AV1698" s="33">
        <v>258196</v>
      </c>
      <c r="AW1698" s="33">
        <f t="shared" si="947"/>
        <v>25000</v>
      </c>
      <c r="AX1698" s="33">
        <f t="shared" si="948"/>
        <v>25688.380000000005</v>
      </c>
      <c r="AY1698" s="34">
        <f t="shared" si="949"/>
        <v>102753.52000000002</v>
      </c>
    </row>
    <row r="1699" spans="1:51" ht="15" customHeight="1" x14ac:dyDescent="0.3">
      <c r="A1699" s="166" t="s">
        <v>2904</v>
      </c>
      <c r="B1699" s="99">
        <v>15661.98</v>
      </c>
      <c r="C1699" s="99">
        <v>18571.990000000002</v>
      </c>
      <c r="D1699" s="99">
        <v>79907.39</v>
      </c>
      <c r="E1699" s="99">
        <v>67563.77</v>
      </c>
      <c r="F1699" s="153">
        <v>152000</v>
      </c>
      <c r="G1699" s="152">
        <v>0</v>
      </c>
      <c r="H1699" s="182">
        <v>46332</v>
      </c>
      <c r="I1699" s="182">
        <v>46369</v>
      </c>
      <c r="J1699" s="166">
        <v>2.9</v>
      </c>
      <c r="K1699" s="166">
        <v>0.6</v>
      </c>
      <c r="L1699" s="167" t="s">
        <v>1206</v>
      </c>
      <c r="M1699" s="168" t="s">
        <v>1203</v>
      </c>
      <c r="N1699" s="169">
        <v>0</v>
      </c>
      <c r="O1699" s="21">
        <f t="shared" si="950"/>
        <v>2.2999999999999998</v>
      </c>
      <c r="P1699" s="21" t="str">
        <f t="shared" si="951"/>
        <v>N</v>
      </c>
      <c r="Q1699" s="22">
        <f t="shared" si="952"/>
        <v>34233.97</v>
      </c>
      <c r="R1699" s="8" t="str">
        <f t="shared" si="953"/>
        <v>N</v>
      </c>
      <c r="S1699" s="23">
        <f t="shared" si="954"/>
        <v>3.0666666666666664</v>
      </c>
      <c r="T1699" s="24">
        <f t="shared" si="955"/>
        <v>20500</v>
      </c>
      <c r="U1699" s="24">
        <f t="shared" si="956"/>
        <v>100000</v>
      </c>
      <c r="V1699" s="24">
        <f t="shared" si="957"/>
        <v>257500</v>
      </c>
      <c r="W1699" s="24">
        <f t="shared" si="958"/>
        <v>15069.4575</v>
      </c>
      <c r="X1699" s="24">
        <f t="shared" si="959"/>
        <v>0</v>
      </c>
      <c r="Y1699" s="24">
        <f t="shared" si="960"/>
        <v>15069.4575</v>
      </c>
      <c r="Z1699" s="24">
        <f t="shared" si="961"/>
        <v>19164.512500000001</v>
      </c>
      <c r="AA1699" s="25" t="str">
        <f t="shared" si="962"/>
        <v>N</v>
      </c>
      <c r="AB1699" s="26">
        <f t="shared" si="963"/>
        <v>2.0666666666666664</v>
      </c>
      <c r="AC1699" s="27">
        <f t="shared" si="964"/>
        <v>20500</v>
      </c>
      <c r="AD1699" s="28">
        <f t="shared" si="965"/>
        <v>100000</v>
      </c>
      <c r="AE1699" s="28">
        <f t="shared" si="966"/>
        <v>257500</v>
      </c>
      <c r="AF1699" s="28">
        <f t="shared" si="967"/>
        <v>3767.3643750000001</v>
      </c>
      <c r="AG1699" s="28">
        <f t="shared" si="968"/>
        <v>0</v>
      </c>
      <c r="AH1699" s="28">
        <f t="shared" si="969"/>
        <v>3767.3643750000001</v>
      </c>
      <c r="AI1699" s="28">
        <f t="shared" si="970"/>
        <v>30466.605625</v>
      </c>
      <c r="AJ1699" s="29" t="str">
        <f t="shared" si="971"/>
        <v>N</v>
      </c>
      <c r="AK1699" s="30">
        <f t="shared" si="936"/>
        <v>1.0666666666666664</v>
      </c>
      <c r="AL1699" s="31">
        <f t="shared" si="937"/>
        <v>20500</v>
      </c>
      <c r="AM1699" s="31">
        <f t="shared" si="938"/>
        <v>100000</v>
      </c>
      <c r="AN1699" s="31">
        <f t="shared" si="939"/>
        <v>257500</v>
      </c>
      <c r="AO1699" s="31">
        <f t="shared" si="940"/>
        <v>3767.3643750000001</v>
      </c>
      <c r="AP1699" s="31">
        <f t="shared" si="941"/>
        <v>0</v>
      </c>
      <c r="AQ1699" s="31">
        <f t="shared" si="942"/>
        <v>3767.3643750000001</v>
      </c>
      <c r="AR1699" s="31">
        <f t="shared" si="943"/>
        <v>30466.605625</v>
      </c>
      <c r="AS1699" s="32">
        <f t="shared" si="944"/>
        <v>6.666666666666643E-2</v>
      </c>
      <c r="AT1699" s="33">
        <f t="shared" si="945"/>
        <v>20500</v>
      </c>
      <c r="AU1699" s="33">
        <f t="shared" si="946"/>
        <v>100000</v>
      </c>
      <c r="AV1699" s="33">
        <v>258197</v>
      </c>
      <c r="AW1699" s="33">
        <f t="shared" si="947"/>
        <v>0</v>
      </c>
      <c r="AX1699" s="33">
        <f t="shared" si="948"/>
        <v>34233.97</v>
      </c>
      <c r="AY1699" s="34">
        <f t="shared" si="949"/>
        <v>114331.69375000001</v>
      </c>
    </row>
    <row r="1700" spans="1:51" ht="15" customHeight="1" x14ac:dyDescent="0.3">
      <c r="A1700" s="166" t="s">
        <v>2905</v>
      </c>
      <c r="B1700" s="99">
        <v>6693.89</v>
      </c>
      <c r="C1700" s="99">
        <v>34379.74</v>
      </c>
      <c r="D1700" s="99">
        <v>86225.31</v>
      </c>
      <c r="E1700" s="99">
        <v>78086.539999999994</v>
      </c>
      <c r="F1700" s="153">
        <v>122000</v>
      </c>
      <c r="G1700" s="152">
        <v>0</v>
      </c>
      <c r="H1700" s="182">
        <v>46374</v>
      </c>
      <c r="I1700" s="182">
        <v>46421</v>
      </c>
      <c r="J1700" s="166">
        <v>2.6</v>
      </c>
      <c r="K1700" s="166">
        <v>0.3</v>
      </c>
      <c r="L1700" s="167" t="s">
        <v>1206</v>
      </c>
      <c r="M1700" s="168" t="s">
        <v>1204</v>
      </c>
      <c r="N1700" s="169">
        <v>0</v>
      </c>
      <c r="O1700" s="21">
        <f t="shared" si="950"/>
        <v>2.3000000000000003</v>
      </c>
      <c r="P1700" s="21" t="str">
        <f t="shared" si="951"/>
        <v>N</v>
      </c>
      <c r="Q1700" s="22">
        <f t="shared" si="952"/>
        <v>41073.629999999997</v>
      </c>
      <c r="R1700" s="8" t="str">
        <f t="shared" si="953"/>
        <v>N</v>
      </c>
      <c r="S1700" s="23">
        <f t="shared" si="954"/>
        <v>4.6000000000000005</v>
      </c>
      <c r="T1700" s="24">
        <f t="shared" si="955"/>
        <v>20500</v>
      </c>
      <c r="U1700" s="24">
        <f t="shared" si="956"/>
        <v>100000</v>
      </c>
      <c r="V1700" s="24">
        <f t="shared" si="957"/>
        <v>257500</v>
      </c>
      <c r="W1700" s="24">
        <f t="shared" si="958"/>
        <v>6887.3450000000012</v>
      </c>
      <c r="X1700" s="24">
        <f t="shared" si="959"/>
        <v>0</v>
      </c>
      <c r="Y1700" s="24">
        <f t="shared" si="960"/>
        <v>6887.3450000000012</v>
      </c>
      <c r="Z1700" s="24">
        <f t="shared" si="961"/>
        <v>34186.284999999996</v>
      </c>
      <c r="AA1700" s="25" t="str">
        <f t="shared" si="962"/>
        <v>N</v>
      </c>
      <c r="AB1700" s="26">
        <f t="shared" si="963"/>
        <v>3.6000000000000005</v>
      </c>
      <c r="AC1700" s="27">
        <f t="shared" si="964"/>
        <v>20500</v>
      </c>
      <c r="AD1700" s="28">
        <f t="shared" si="965"/>
        <v>100000</v>
      </c>
      <c r="AE1700" s="28">
        <f t="shared" si="966"/>
        <v>257500</v>
      </c>
      <c r="AF1700" s="28">
        <f t="shared" si="967"/>
        <v>3443.6725000000006</v>
      </c>
      <c r="AG1700" s="28">
        <f t="shared" si="968"/>
        <v>0</v>
      </c>
      <c r="AH1700" s="28">
        <f t="shared" si="969"/>
        <v>3443.6725000000006</v>
      </c>
      <c r="AI1700" s="28">
        <f t="shared" si="970"/>
        <v>37629.957499999997</v>
      </c>
      <c r="AJ1700" s="29" t="str">
        <f t="shared" si="971"/>
        <v>N</v>
      </c>
      <c r="AK1700" s="30">
        <f t="shared" si="936"/>
        <v>2.6000000000000005</v>
      </c>
      <c r="AL1700" s="31">
        <f t="shared" si="937"/>
        <v>20500</v>
      </c>
      <c r="AM1700" s="31">
        <f t="shared" si="938"/>
        <v>100000</v>
      </c>
      <c r="AN1700" s="31">
        <f t="shared" si="939"/>
        <v>257500</v>
      </c>
      <c r="AO1700" s="31">
        <f t="shared" si="940"/>
        <v>0</v>
      </c>
      <c r="AP1700" s="31">
        <f t="shared" si="941"/>
        <v>0</v>
      </c>
      <c r="AQ1700" s="31">
        <f t="shared" si="942"/>
        <v>0</v>
      </c>
      <c r="AR1700" s="31">
        <f t="shared" si="943"/>
        <v>41073.629999999997</v>
      </c>
      <c r="AS1700" s="32">
        <f t="shared" si="944"/>
        <v>1.6000000000000005</v>
      </c>
      <c r="AT1700" s="33">
        <f t="shared" si="945"/>
        <v>20500</v>
      </c>
      <c r="AU1700" s="33">
        <f t="shared" si="946"/>
        <v>100000</v>
      </c>
      <c r="AV1700" s="33">
        <v>258198</v>
      </c>
      <c r="AW1700" s="33">
        <f t="shared" si="947"/>
        <v>1721.8362500000003</v>
      </c>
      <c r="AX1700" s="33">
        <f t="shared" si="948"/>
        <v>39351.793749999997</v>
      </c>
      <c r="AY1700" s="34">
        <f t="shared" si="949"/>
        <v>152241.66625000001</v>
      </c>
    </row>
    <row r="1701" spans="1:51" ht="15" customHeight="1" x14ac:dyDescent="0.3">
      <c r="A1701" s="166" t="s">
        <v>2906</v>
      </c>
      <c r="B1701" s="99">
        <v>8899.4599999999991</v>
      </c>
      <c r="C1701" s="99">
        <v>15522.77</v>
      </c>
      <c r="D1701" s="99">
        <v>62947.25</v>
      </c>
      <c r="E1701" s="99">
        <v>53785.36</v>
      </c>
      <c r="F1701" s="153">
        <v>120000</v>
      </c>
      <c r="G1701" s="152">
        <v>0</v>
      </c>
      <c r="H1701" s="182">
        <v>46335</v>
      </c>
      <c r="I1701" s="182">
        <v>46357</v>
      </c>
      <c r="J1701" s="166">
        <v>2.5</v>
      </c>
      <c r="K1701" s="166">
        <v>1.9</v>
      </c>
      <c r="L1701" s="167" t="s">
        <v>1206</v>
      </c>
      <c r="M1701" s="168" t="s">
        <v>1203</v>
      </c>
      <c r="N1701" s="169">
        <v>0.01</v>
      </c>
      <c r="O1701" s="21">
        <f t="shared" si="950"/>
        <v>0.60000000000000009</v>
      </c>
      <c r="P1701" s="21" t="str">
        <f t="shared" si="951"/>
        <v>N</v>
      </c>
      <c r="Q1701" s="22">
        <f t="shared" si="952"/>
        <v>24422.23</v>
      </c>
      <c r="R1701" s="8" t="str">
        <f t="shared" si="953"/>
        <v>N</v>
      </c>
      <c r="S1701" s="23">
        <f t="shared" si="954"/>
        <v>0.80000000000000016</v>
      </c>
      <c r="T1701" s="24">
        <f t="shared" si="955"/>
        <v>20500</v>
      </c>
      <c r="U1701" s="24">
        <f t="shared" si="956"/>
        <v>100000</v>
      </c>
      <c r="V1701" s="24">
        <f t="shared" si="957"/>
        <v>257500</v>
      </c>
      <c r="W1701" s="24">
        <f t="shared" si="958"/>
        <v>15375</v>
      </c>
      <c r="X1701" s="24">
        <f t="shared" si="959"/>
        <v>0</v>
      </c>
      <c r="Y1701" s="24">
        <f t="shared" si="960"/>
        <v>15375</v>
      </c>
      <c r="Z1701" s="24">
        <f t="shared" si="961"/>
        <v>9291.4523000000008</v>
      </c>
      <c r="AA1701" s="25" t="str">
        <f t="shared" si="962"/>
        <v>N</v>
      </c>
      <c r="AB1701" s="26">
        <f t="shared" si="963"/>
        <v>0</v>
      </c>
      <c r="AC1701" s="27">
        <f t="shared" si="964"/>
        <v>20500</v>
      </c>
      <c r="AD1701" s="28">
        <f t="shared" si="965"/>
        <v>100000</v>
      </c>
      <c r="AE1701" s="28">
        <f t="shared" si="966"/>
        <v>257500</v>
      </c>
      <c r="AF1701" s="28">
        <f t="shared" si="967"/>
        <v>0</v>
      </c>
      <c r="AG1701" s="28">
        <f t="shared" si="968"/>
        <v>0</v>
      </c>
      <c r="AH1701" s="28">
        <f t="shared" si="969"/>
        <v>0</v>
      </c>
      <c r="AI1701" s="28">
        <f t="shared" si="970"/>
        <v>0</v>
      </c>
      <c r="AJ1701" s="29" t="str">
        <f t="shared" si="971"/>
        <v>N</v>
      </c>
      <c r="AK1701" s="30">
        <f t="shared" si="936"/>
        <v>0</v>
      </c>
      <c r="AL1701" s="31">
        <f t="shared" si="937"/>
        <v>20500</v>
      </c>
      <c r="AM1701" s="31">
        <f t="shared" si="938"/>
        <v>100000</v>
      </c>
      <c r="AN1701" s="31">
        <f t="shared" si="939"/>
        <v>257500</v>
      </c>
      <c r="AO1701" s="31">
        <f t="shared" si="940"/>
        <v>0</v>
      </c>
      <c r="AP1701" s="31">
        <f t="shared" si="941"/>
        <v>0</v>
      </c>
      <c r="AQ1701" s="31">
        <f t="shared" si="942"/>
        <v>0</v>
      </c>
      <c r="AR1701" s="31">
        <f t="shared" si="943"/>
        <v>0</v>
      </c>
      <c r="AS1701" s="32">
        <f t="shared" si="944"/>
        <v>0</v>
      </c>
      <c r="AT1701" s="33">
        <f t="shared" si="945"/>
        <v>20500</v>
      </c>
      <c r="AU1701" s="33">
        <f t="shared" si="946"/>
        <v>100000</v>
      </c>
      <c r="AV1701" s="33">
        <v>258199</v>
      </c>
      <c r="AW1701" s="33">
        <f t="shared" si="947"/>
        <v>0</v>
      </c>
      <c r="AX1701" s="33">
        <f t="shared" si="948"/>
        <v>0</v>
      </c>
      <c r="AY1701" s="34">
        <f t="shared" si="949"/>
        <v>9291.4523000000008</v>
      </c>
    </row>
    <row r="1702" spans="1:51" ht="15" customHeight="1" x14ac:dyDescent="0.3">
      <c r="A1702" s="166" t="s">
        <v>2907</v>
      </c>
      <c r="B1702" s="99">
        <v>9522.2000000000007</v>
      </c>
      <c r="C1702" s="99">
        <v>13922.7</v>
      </c>
      <c r="D1702" s="99">
        <v>47273.65</v>
      </c>
      <c r="E1702" s="99">
        <v>34852.959999999999</v>
      </c>
      <c r="F1702" s="153">
        <v>221000</v>
      </c>
      <c r="G1702" s="152">
        <v>12500</v>
      </c>
      <c r="H1702" s="182">
        <v>46243</v>
      </c>
      <c r="I1702" s="182">
        <v>46253</v>
      </c>
      <c r="J1702" s="166">
        <v>2.7</v>
      </c>
      <c r="K1702" s="166">
        <v>0</v>
      </c>
      <c r="L1702" s="167" t="s">
        <v>1206</v>
      </c>
      <c r="M1702" s="168" t="s">
        <v>1205</v>
      </c>
      <c r="N1702" s="169">
        <v>0.03</v>
      </c>
      <c r="O1702" s="21">
        <f t="shared" si="950"/>
        <v>2.7</v>
      </c>
      <c r="P1702" s="21" t="str">
        <f t="shared" si="951"/>
        <v>N</v>
      </c>
      <c r="Q1702" s="22">
        <f t="shared" si="952"/>
        <v>23444.9</v>
      </c>
      <c r="R1702" s="8" t="str">
        <f t="shared" si="953"/>
        <v>N</v>
      </c>
      <c r="S1702" s="23">
        <f t="shared" si="954"/>
        <v>2.7</v>
      </c>
      <c r="T1702" s="24">
        <f t="shared" si="955"/>
        <v>20500</v>
      </c>
      <c r="U1702" s="24">
        <f t="shared" si="956"/>
        <v>100000</v>
      </c>
      <c r="V1702" s="24">
        <f t="shared" si="957"/>
        <v>257500</v>
      </c>
      <c r="W1702" s="24">
        <f t="shared" si="958"/>
        <v>20500</v>
      </c>
      <c r="X1702" s="24">
        <f t="shared" si="959"/>
        <v>0</v>
      </c>
      <c r="Y1702" s="24">
        <f t="shared" si="960"/>
        <v>20500</v>
      </c>
      <c r="Z1702" s="24">
        <f t="shared" si="961"/>
        <v>3648.247000000003</v>
      </c>
      <c r="AA1702" s="25" t="str">
        <f t="shared" si="962"/>
        <v>N</v>
      </c>
      <c r="AB1702" s="26">
        <f t="shared" si="963"/>
        <v>1.7000000000000002</v>
      </c>
      <c r="AC1702" s="27">
        <f t="shared" si="964"/>
        <v>20500</v>
      </c>
      <c r="AD1702" s="28">
        <f t="shared" si="965"/>
        <v>100000</v>
      </c>
      <c r="AE1702" s="28">
        <f t="shared" si="966"/>
        <v>257500</v>
      </c>
      <c r="AF1702" s="28">
        <f t="shared" si="967"/>
        <v>16000</v>
      </c>
      <c r="AG1702" s="28">
        <f t="shared" si="968"/>
        <v>0</v>
      </c>
      <c r="AH1702" s="28">
        <f t="shared" si="969"/>
        <v>16000</v>
      </c>
      <c r="AI1702" s="28">
        <f t="shared" si="970"/>
        <v>8872.6944100000037</v>
      </c>
      <c r="AJ1702" s="29" t="str">
        <f t="shared" si="971"/>
        <v>N</v>
      </c>
      <c r="AK1702" s="30">
        <f t="shared" si="936"/>
        <v>0.70000000000000018</v>
      </c>
      <c r="AL1702" s="31">
        <f t="shared" si="937"/>
        <v>20500</v>
      </c>
      <c r="AM1702" s="31">
        <f t="shared" si="938"/>
        <v>100000</v>
      </c>
      <c r="AN1702" s="31">
        <f t="shared" si="939"/>
        <v>257500</v>
      </c>
      <c r="AO1702" s="31">
        <f t="shared" si="940"/>
        <v>0</v>
      </c>
      <c r="AP1702" s="31">
        <f t="shared" si="941"/>
        <v>0</v>
      </c>
      <c r="AQ1702" s="31">
        <f t="shared" si="942"/>
        <v>0</v>
      </c>
      <c r="AR1702" s="31">
        <f t="shared" si="943"/>
        <v>25618.875242300004</v>
      </c>
      <c r="AS1702" s="32">
        <f t="shared" si="944"/>
        <v>0</v>
      </c>
      <c r="AT1702" s="33">
        <f t="shared" si="945"/>
        <v>20500</v>
      </c>
      <c r="AU1702" s="33">
        <f t="shared" si="946"/>
        <v>100000</v>
      </c>
      <c r="AV1702" s="33">
        <v>258200</v>
      </c>
      <c r="AW1702" s="33">
        <f t="shared" si="947"/>
        <v>0</v>
      </c>
      <c r="AX1702" s="33">
        <f t="shared" si="948"/>
        <v>0</v>
      </c>
      <c r="AY1702" s="34">
        <f t="shared" si="949"/>
        <v>38139.816652300011</v>
      </c>
    </row>
    <row r="1703" spans="1:51" ht="15" customHeight="1" x14ac:dyDescent="0.3">
      <c r="A1703" s="166" t="s">
        <v>2908</v>
      </c>
      <c r="B1703" s="99">
        <v>13871.95</v>
      </c>
      <c r="C1703" s="99">
        <v>10681.95</v>
      </c>
      <c r="D1703" s="99">
        <v>42620.28</v>
      </c>
      <c r="E1703" s="99">
        <v>37766.25</v>
      </c>
      <c r="F1703" s="153">
        <v>150000</v>
      </c>
      <c r="G1703" s="152">
        <v>12500</v>
      </c>
      <c r="H1703" s="182">
        <v>46292</v>
      </c>
      <c r="I1703" s="182">
        <v>46323</v>
      </c>
      <c r="J1703" s="166">
        <v>4.2</v>
      </c>
      <c r="K1703" s="166">
        <v>0.7</v>
      </c>
      <c r="L1703" s="167" t="s">
        <v>1206</v>
      </c>
      <c r="M1703" s="168" t="s">
        <v>1204</v>
      </c>
      <c r="N1703" s="169">
        <v>2.7E-2</v>
      </c>
      <c r="O1703" s="21">
        <f t="shared" si="950"/>
        <v>3.5</v>
      </c>
      <c r="P1703" s="21" t="str">
        <f t="shared" si="951"/>
        <v>N</v>
      </c>
      <c r="Q1703" s="22">
        <f t="shared" si="952"/>
        <v>24553.9</v>
      </c>
      <c r="R1703" s="8" t="str">
        <f t="shared" si="953"/>
        <v>N</v>
      </c>
      <c r="S1703" s="23">
        <f t="shared" si="954"/>
        <v>7</v>
      </c>
      <c r="T1703" s="24">
        <f t="shared" si="955"/>
        <v>20500</v>
      </c>
      <c r="U1703" s="24">
        <f t="shared" si="956"/>
        <v>100000</v>
      </c>
      <c r="V1703" s="24">
        <f t="shared" si="957"/>
        <v>257500</v>
      </c>
      <c r="W1703" s="24">
        <f t="shared" si="958"/>
        <v>10250</v>
      </c>
      <c r="X1703" s="24">
        <f t="shared" si="959"/>
        <v>0</v>
      </c>
      <c r="Y1703" s="24">
        <f t="shared" si="960"/>
        <v>10250</v>
      </c>
      <c r="Z1703" s="24">
        <f t="shared" si="961"/>
        <v>14966.855299999999</v>
      </c>
      <c r="AA1703" s="25" t="str">
        <f t="shared" si="962"/>
        <v>N</v>
      </c>
      <c r="AB1703" s="26">
        <f t="shared" si="963"/>
        <v>6</v>
      </c>
      <c r="AC1703" s="27">
        <f t="shared" si="964"/>
        <v>20500</v>
      </c>
      <c r="AD1703" s="28">
        <f t="shared" si="965"/>
        <v>100000</v>
      </c>
      <c r="AE1703" s="28">
        <f t="shared" si="966"/>
        <v>257500</v>
      </c>
      <c r="AF1703" s="28">
        <f t="shared" si="967"/>
        <v>10250</v>
      </c>
      <c r="AG1703" s="28">
        <f t="shared" si="968"/>
        <v>0</v>
      </c>
      <c r="AH1703" s="28">
        <f t="shared" si="969"/>
        <v>10250</v>
      </c>
      <c r="AI1703" s="28">
        <f t="shared" si="970"/>
        <v>15647.710393099998</v>
      </c>
      <c r="AJ1703" s="29" t="str">
        <f t="shared" si="971"/>
        <v>N</v>
      </c>
      <c r="AK1703" s="30">
        <f t="shared" si="936"/>
        <v>5</v>
      </c>
      <c r="AL1703" s="31">
        <f t="shared" si="937"/>
        <v>20500</v>
      </c>
      <c r="AM1703" s="31">
        <f t="shared" si="938"/>
        <v>100000</v>
      </c>
      <c r="AN1703" s="31">
        <f t="shared" si="939"/>
        <v>257500</v>
      </c>
      <c r="AO1703" s="31">
        <f t="shared" si="940"/>
        <v>10250</v>
      </c>
      <c r="AP1703" s="31">
        <f t="shared" si="941"/>
        <v>0</v>
      </c>
      <c r="AQ1703" s="31">
        <f t="shared" si="942"/>
        <v>10250</v>
      </c>
      <c r="AR1703" s="31">
        <f t="shared" si="943"/>
        <v>16346.948573713697</v>
      </c>
      <c r="AS1703" s="32">
        <f t="shared" si="944"/>
        <v>4</v>
      </c>
      <c r="AT1703" s="33">
        <f t="shared" si="945"/>
        <v>20500</v>
      </c>
      <c r="AU1703" s="33">
        <f t="shared" si="946"/>
        <v>100000</v>
      </c>
      <c r="AV1703" s="33">
        <v>258201</v>
      </c>
      <c r="AW1703" s="33">
        <f t="shared" si="947"/>
        <v>10250</v>
      </c>
      <c r="AX1703" s="33">
        <f t="shared" si="948"/>
        <v>17065.066185203963</v>
      </c>
      <c r="AY1703" s="34">
        <f t="shared" si="949"/>
        <v>64026.580452017661</v>
      </c>
    </row>
    <row r="1704" spans="1:51" ht="15" customHeight="1" x14ac:dyDescent="0.3">
      <c r="A1704" s="166" t="s">
        <v>2909</v>
      </c>
      <c r="B1704" s="99">
        <v>5354.56</v>
      </c>
      <c r="C1704" s="99">
        <v>26701.19</v>
      </c>
      <c r="D1704" s="99">
        <v>106195.1</v>
      </c>
      <c r="E1704" s="99">
        <v>92710.720000000001</v>
      </c>
      <c r="F1704" s="153">
        <v>70000</v>
      </c>
      <c r="G1704" s="152">
        <v>12500</v>
      </c>
      <c r="H1704" s="182">
        <v>46483</v>
      </c>
      <c r="I1704" s="182">
        <v>46503</v>
      </c>
      <c r="J1704" s="166">
        <v>2.8</v>
      </c>
      <c r="K1704" s="166">
        <v>1.2</v>
      </c>
      <c r="L1704" s="167" t="s">
        <v>1206</v>
      </c>
      <c r="M1704" s="168" t="s">
        <v>1204</v>
      </c>
      <c r="N1704" s="169">
        <v>0.06</v>
      </c>
      <c r="O1704" s="21">
        <f t="shared" si="950"/>
        <v>1.5999999999999999</v>
      </c>
      <c r="P1704" s="21" t="str">
        <f t="shared" si="951"/>
        <v>N</v>
      </c>
      <c r="Q1704" s="22">
        <f t="shared" si="952"/>
        <v>32055.75</v>
      </c>
      <c r="R1704" s="8" t="str">
        <f t="shared" si="953"/>
        <v>N</v>
      </c>
      <c r="S1704" s="23">
        <f t="shared" si="954"/>
        <v>3.1999999999999997</v>
      </c>
      <c r="T1704" s="24">
        <f t="shared" si="955"/>
        <v>20500</v>
      </c>
      <c r="U1704" s="24">
        <f t="shared" si="956"/>
        <v>100000</v>
      </c>
      <c r="V1704" s="24">
        <f t="shared" si="957"/>
        <v>257500</v>
      </c>
      <c r="W1704" s="24">
        <f t="shared" si="958"/>
        <v>0</v>
      </c>
      <c r="X1704" s="24">
        <f t="shared" si="959"/>
        <v>0</v>
      </c>
      <c r="Y1704" s="24">
        <f t="shared" si="960"/>
        <v>0</v>
      </c>
      <c r="Z1704" s="24">
        <f t="shared" si="961"/>
        <v>33979.095000000001</v>
      </c>
      <c r="AA1704" s="25" t="str">
        <f t="shared" si="962"/>
        <v>N</v>
      </c>
      <c r="AB1704" s="26">
        <f t="shared" si="963"/>
        <v>2.1999999999999997</v>
      </c>
      <c r="AC1704" s="27">
        <f t="shared" si="964"/>
        <v>20500</v>
      </c>
      <c r="AD1704" s="28">
        <f t="shared" si="965"/>
        <v>100000</v>
      </c>
      <c r="AE1704" s="28">
        <f t="shared" si="966"/>
        <v>257500</v>
      </c>
      <c r="AF1704" s="28">
        <f t="shared" si="967"/>
        <v>0</v>
      </c>
      <c r="AG1704" s="28">
        <f t="shared" si="968"/>
        <v>0</v>
      </c>
      <c r="AH1704" s="28">
        <f t="shared" si="969"/>
        <v>0</v>
      </c>
      <c r="AI1704" s="28">
        <f t="shared" si="970"/>
        <v>36017.840700000001</v>
      </c>
      <c r="AJ1704" s="29" t="str">
        <f t="shared" si="971"/>
        <v>N</v>
      </c>
      <c r="AK1704" s="30">
        <f t="shared" si="936"/>
        <v>1.1999999999999997</v>
      </c>
      <c r="AL1704" s="31">
        <f t="shared" si="937"/>
        <v>20500</v>
      </c>
      <c r="AM1704" s="31">
        <f t="shared" si="938"/>
        <v>100000</v>
      </c>
      <c r="AN1704" s="31">
        <f t="shared" si="939"/>
        <v>257500</v>
      </c>
      <c r="AO1704" s="31">
        <f t="shared" si="940"/>
        <v>0</v>
      </c>
      <c r="AP1704" s="31">
        <f t="shared" si="941"/>
        <v>0</v>
      </c>
      <c r="AQ1704" s="31">
        <f t="shared" si="942"/>
        <v>0</v>
      </c>
      <c r="AR1704" s="31">
        <f t="shared" si="943"/>
        <v>38178.911142000004</v>
      </c>
      <c r="AS1704" s="32">
        <f t="shared" si="944"/>
        <v>0.19999999999999973</v>
      </c>
      <c r="AT1704" s="33">
        <f t="shared" si="945"/>
        <v>20500</v>
      </c>
      <c r="AU1704" s="33">
        <f t="shared" si="946"/>
        <v>100000</v>
      </c>
      <c r="AV1704" s="33">
        <v>258202</v>
      </c>
      <c r="AW1704" s="33">
        <f t="shared" si="947"/>
        <v>0</v>
      </c>
      <c r="AX1704" s="33">
        <f t="shared" si="948"/>
        <v>40469.645810520007</v>
      </c>
      <c r="AY1704" s="34">
        <f t="shared" si="949"/>
        <v>148645.49265252001</v>
      </c>
    </row>
    <row r="1705" spans="1:51" ht="15" customHeight="1" x14ac:dyDescent="0.3">
      <c r="A1705" s="166" t="s">
        <v>2910</v>
      </c>
      <c r="B1705" s="99">
        <v>12910.81</v>
      </c>
      <c r="C1705" s="99">
        <v>20343.060000000001</v>
      </c>
      <c r="D1705" s="99">
        <v>62475.93</v>
      </c>
      <c r="E1705" s="99">
        <v>48023.4</v>
      </c>
      <c r="F1705" s="153">
        <v>80000</v>
      </c>
      <c r="G1705" s="150">
        <v>12500</v>
      </c>
      <c r="H1705" s="182">
        <v>46484</v>
      </c>
      <c r="I1705" s="182">
        <v>46533</v>
      </c>
      <c r="J1705" s="166">
        <v>3.7</v>
      </c>
      <c r="K1705" s="166">
        <v>1.2</v>
      </c>
      <c r="L1705" s="167" t="s">
        <v>1206</v>
      </c>
      <c r="M1705" s="168" t="s">
        <v>1203</v>
      </c>
      <c r="N1705" s="169">
        <v>0.01</v>
      </c>
      <c r="O1705" s="21">
        <f t="shared" si="950"/>
        <v>2.5</v>
      </c>
      <c r="P1705" s="21" t="str">
        <f t="shared" si="951"/>
        <v>N</v>
      </c>
      <c r="Q1705" s="22">
        <f t="shared" si="952"/>
        <v>33253.870000000003</v>
      </c>
      <c r="R1705" s="8" t="str">
        <f t="shared" si="953"/>
        <v>N</v>
      </c>
      <c r="S1705" s="23">
        <f t="shared" si="954"/>
        <v>3.3333333333333335</v>
      </c>
      <c r="T1705" s="24">
        <f t="shared" si="955"/>
        <v>20500</v>
      </c>
      <c r="U1705" s="24">
        <f t="shared" si="956"/>
        <v>100000</v>
      </c>
      <c r="V1705" s="24">
        <f t="shared" si="957"/>
        <v>257500</v>
      </c>
      <c r="W1705" s="24">
        <f t="shared" si="958"/>
        <v>15375</v>
      </c>
      <c r="X1705" s="24">
        <f t="shared" si="959"/>
        <v>0</v>
      </c>
      <c r="Y1705" s="24">
        <f t="shared" si="960"/>
        <v>15375</v>
      </c>
      <c r="Z1705" s="24">
        <f t="shared" si="961"/>
        <v>18211.4087</v>
      </c>
      <c r="AA1705" s="25" t="str">
        <f t="shared" si="962"/>
        <v>N</v>
      </c>
      <c r="AB1705" s="26">
        <f t="shared" si="963"/>
        <v>2.3333333333333335</v>
      </c>
      <c r="AC1705" s="27">
        <f t="shared" si="964"/>
        <v>20500</v>
      </c>
      <c r="AD1705" s="28">
        <f t="shared" si="965"/>
        <v>100000</v>
      </c>
      <c r="AE1705" s="28">
        <f t="shared" si="966"/>
        <v>257500</v>
      </c>
      <c r="AF1705" s="28">
        <f t="shared" si="967"/>
        <v>15375</v>
      </c>
      <c r="AG1705" s="28">
        <f t="shared" si="968"/>
        <v>0</v>
      </c>
      <c r="AH1705" s="28">
        <f t="shared" si="969"/>
        <v>15375</v>
      </c>
      <c r="AI1705" s="28">
        <f t="shared" si="970"/>
        <v>18547.272787000002</v>
      </c>
      <c r="AJ1705" s="29" t="str">
        <f t="shared" si="971"/>
        <v>N</v>
      </c>
      <c r="AK1705" s="30">
        <f t="shared" si="936"/>
        <v>1.3333333333333335</v>
      </c>
      <c r="AL1705" s="31">
        <f t="shared" si="937"/>
        <v>20500</v>
      </c>
      <c r="AM1705" s="31">
        <f t="shared" si="938"/>
        <v>100000</v>
      </c>
      <c r="AN1705" s="31">
        <f t="shared" si="939"/>
        <v>257500</v>
      </c>
      <c r="AO1705" s="31">
        <f t="shared" si="940"/>
        <v>12550.730017499998</v>
      </c>
      <c r="AP1705" s="31">
        <f t="shared" si="941"/>
        <v>0</v>
      </c>
      <c r="AQ1705" s="31">
        <f t="shared" si="942"/>
        <v>12550.730017499998</v>
      </c>
      <c r="AR1705" s="31">
        <f t="shared" si="943"/>
        <v>21710.765497370005</v>
      </c>
      <c r="AS1705" s="32">
        <f t="shared" si="944"/>
        <v>0.33333333333333348</v>
      </c>
      <c r="AT1705" s="33">
        <f t="shared" si="945"/>
        <v>20500</v>
      </c>
      <c r="AU1705" s="33">
        <f t="shared" si="946"/>
        <v>100000</v>
      </c>
      <c r="AV1705" s="33">
        <v>258203</v>
      </c>
      <c r="AW1705" s="33">
        <f t="shared" si="947"/>
        <v>0</v>
      </c>
      <c r="AX1705" s="33">
        <f t="shared" si="948"/>
        <v>34604.110470018706</v>
      </c>
      <c r="AY1705" s="34">
        <f t="shared" si="949"/>
        <v>93073.557454388705</v>
      </c>
    </row>
    <row r="1706" spans="1:51" ht="15" customHeight="1" x14ac:dyDescent="0.3">
      <c r="A1706" s="166" t="s">
        <v>2911</v>
      </c>
      <c r="B1706" s="99">
        <v>8177.08</v>
      </c>
      <c r="C1706" s="99">
        <v>24721.5</v>
      </c>
      <c r="D1706" s="99">
        <v>103422.91</v>
      </c>
      <c r="E1706" s="99">
        <v>89673.04</v>
      </c>
      <c r="F1706" s="153">
        <v>250000</v>
      </c>
      <c r="G1706" s="150">
        <v>0</v>
      </c>
      <c r="H1706" s="182">
        <v>46246</v>
      </c>
      <c r="I1706" s="182">
        <v>46265</v>
      </c>
      <c r="J1706" s="166">
        <v>2</v>
      </c>
      <c r="K1706" s="166">
        <v>1.6</v>
      </c>
      <c r="L1706" s="167" t="s">
        <v>1206</v>
      </c>
      <c r="M1706" s="168" t="s">
        <v>1203</v>
      </c>
      <c r="N1706" s="169">
        <v>0.02</v>
      </c>
      <c r="O1706" s="21">
        <f t="shared" si="950"/>
        <v>0.39999999999999991</v>
      </c>
      <c r="P1706" s="21" t="str">
        <f t="shared" si="951"/>
        <v>N</v>
      </c>
      <c r="Q1706" s="22">
        <f t="shared" si="952"/>
        <v>32898.58</v>
      </c>
      <c r="R1706" s="8" t="str">
        <f t="shared" si="953"/>
        <v>N</v>
      </c>
      <c r="S1706" s="23">
        <f t="shared" si="954"/>
        <v>0.53333333333333321</v>
      </c>
      <c r="T1706" s="24">
        <f t="shared" si="955"/>
        <v>20500</v>
      </c>
      <c r="U1706" s="24">
        <f t="shared" si="956"/>
        <v>100000</v>
      </c>
      <c r="V1706" s="24">
        <f t="shared" si="957"/>
        <v>257500</v>
      </c>
      <c r="W1706" s="24">
        <f t="shared" si="958"/>
        <v>0</v>
      </c>
      <c r="X1706" s="24">
        <f t="shared" si="959"/>
        <v>0</v>
      </c>
      <c r="Y1706" s="24">
        <f t="shared" si="960"/>
        <v>0</v>
      </c>
      <c r="Z1706" s="24">
        <f t="shared" si="961"/>
        <v>33556.551599999999</v>
      </c>
      <c r="AA1706" s="25" t="str">
        <f t="shared" si="962"/>
        <v>N</v>
      </c>
      <c r="AB1706" s="26">
        <f t="shared" si="963"/>
        <v>0</v>
      </c>
      <c r="AC1706" s="27">
        <f t="shared" si="964"/>
        <v>20500</v>
      </c>
      <c r="AD1706" s="28">
        <f t="shared" si="965"/>
        <v>100000</v>
      </c>
      <c r="AE1706" s="28">
        <f t="shared" si="966"/>
        <v>257500</v>
      </c>
      <c r="AF1706" s="28">
        <f t="shared" si="967"/>
        <v>0</v>
      </c>
      <c r="AG1706" s="28">
        <f t="shared" si="968"/>
        <v>0</v>
      </c>
      <c r="AH1706" s="28">
        <f t="shared" si="969"/>
        <v>0</v>
      </c>
      <c r="AI1706" s="28">
        <f t="shared" si="970"/>
        <v>0</v>
      </c>
      <c r="AJ1706" s="29" t="str">
        <f t="shared" si="971"/>
        <v>N</v>
      </c>
      <c r="AK1706" s="30">
        <f t="shared" si="936"/>
        <v>0</v>
      </c>
      <c r="AL1706" s="31">
        <f t="shared" si="937"/>
        <v>20500</v>
      </c>
      <c r="AM1706" s="31">
        <f t="shared" si="938"/>
        <v>100000</v>
      </c>
      <c r="AN1706" s="31">
        <f t="shared" si="939"/>
        <v>257500</v>
      </c>
      <c r="AO1706" s="31">
        <f t="shared" si="940"/>
        <v>0</v>
      </c>
      <c r="AP1706" s="31">
        <f t="shared" si="941"/>
        <v>0</v>
      </c>
      <c r="AQ1706" s="31">
        <f t="shared" si="942"/>
        <v>0</v>
      </c>
      <c r="AR1706" s="31">
        <f t="shared" si="943"/>
        <v>0</v>
      </c>
      <c r="AS1706" s="32">
        <f t="shared" si="944"/>
        <v>0</v>
      </c>
      <c r="AT1706" s="33">
        <f t="shared" si="945"/>
        <v>20500</v>
      </c>
      <c r="AU1706" s="33">
        <f t="shared" si="946"/>
        <v>100000</v>
      </c>
      <c r="AV1706" s="33">
        <v>258204</v>
      </c>
      <c r="AW1706" s="33">
        <f t="shared" si="947"/>
        <v>0</v>
      </c>
      <c r="AX1706" s="33">
        <f t="shared" si="948"/>
        <v>0</v>
      </c>
      <c r="AY1706" s="34">
        <f t="shared" si="949"/>
        <v>33556.551599999999</v>
      </c>
    </row>
    <row r="1707" spans="1:51" ht="15" customHeight="1" x14ac:dyDescent="0.3">
      <c r="A1707" s="166" t="s">
        <v>2912</v>
      </c>
      <c r="B1707" s="99">
        <v>5385.35</v>
      </c>
      <c r="C1707" s="99">
        <v>33698.019999999997</v>
      </c>
      <c r="D1707" s="99">
        <v>93090.46</v>
      </c>
      <c r="E1707" s="99">
        <v>79007.38</v>
      </c>
      <c r="F1707" s="153">
        <v>189000</v>
      </c>
      <c r="G1707" s="150">
        <v>12500</v>
      </c>
      <c r="H1707" s="182">
        <v>46302</v>
      </c>
      <c r="I1707" s="182">
        <v>46354</v>
      </c>
      <c r="J1707" s="166">
        <v>3.9</v>
      </c>
      <c r="K1707" s="166">
        <v>0.7</v>
      </c>
      <c r="L1707" s="167" t="s">
        <v>1206</v>
      </c>
      <c r="M1707" s="168" t="s">
        <v>1203</v>
      </c>
      <c r="N1707" s="169">
        <v>0.02</v>
      </c>
      <c r="O1707" s="21">
        <f t="shared" si="950"/>
        <v>3.2</v>
      </c>
      <c r="P1707" s="21" t="str">
        <f t="shared" si="951"/>
        <v>N</v>
      </c>
      <c r="Q1707" s="22">
        <f t="shared" si="952"/>
        <v>39083.369999999995</v>
      </c>
      <c r="R1707" s="8" t="str">
        <f t="shared" si="953"/>
        <v>N</v>
      </c>
      <c r="S1707" s="23">
        <f t="shared" si="954"/>
        <v>4.2666666666666666</v>
      </c>
      <c r="T1707" s="24">
        <f t="shared" si="955"/>
        <v>20500</v>
      </c>
      <c r="U1707" s="24">
        <f t="shared" si="956"/>
        <v>100000</v>
      </c>
      <c r="V1707" s="24">
        <f t="shared" si="957"/>
        <v>257500</v>
      </c>
      <c r="W1707" s="24">
        <f t="shared" si="958"/>
        <v>5182.1549999999952</v>
      </c>
      <c r="X1707" s="24">
        <f t="shared" si="959"/>
        <v>0</v>
      </c>
      <c r="Y1707" s="24">
        <f t="shared" si="960"/>
        <v>5182.1549999999952</v>
      </c>
      <c r="Z1707" s="24">
        <f t="shared" si="961"/>
        <v>34682.882400000002</v>
      </c>
      <c r="AA1707" s="25" t="str">
        <f t="shared" si="962"/>
        <v>N</v>
      </c>
      <c r="AB1707" s="26">
        <f t="shared" si="963"/>
        <v>3.2666666666666666</v>
      </c>
      <c r="AC1707" s="27">
        <f t="shared" si="964"/>
        <v>20500</v>
      </c>
      <c r="AD1707" s="28">
        <f t="shared" si="965"/>
        <v>100000</v>
      </c>
      <c r="AE1707" s="28">
        <f t="shared" si="966"/>
        <v>257500</v>
      </c>
      <c r="AF1707" s="28">
        <f t="shared" si="967"/>
        <v>1295.5387499999988</v>
      </c>
      <c r="AG1707" s="28">
        <f t="shared" si="968"/>
        <v>0</v>
      </c>
      <c r="AH1707" s="28">
        <f t="shared" si="969"/>
        <v>1295.5387499999988</v>
      </c>
      <c r="AI1707" s="28">
        <f t="shared" si="970"/>
        <v>39366.799397999996</v>
      </c>
      <c r="AJ1707" s="29" t="str">
        <f t="shared" si="971"/>
        <v>N</v>
      </c>
      <c r="AK1707" s="30">
        <f t="shared" ref="AK1707:AK1770" si="972">MAX(0,(AB1707-1))</f>
        <v>2.2666666666666666</v>
      </c>
      <c r="AL1707" s="31">
        <f t="shared" ref="AL1707:AL1770" si="973">IF(AJ1707="Y",(20500+G1707),IF(AND(AJ1707="N",L1707="G"),20500,IF(AND(AJ1707="N",L1707="P"),50000,IF(AND(AJ1707="",L1707="G"),20500,IF(AND(AJ1707="",L1707="P"),50000,"")))))</f>
        <v>20500</v>
      </c>
      <c r="AM1707" s="31">
        <f t="shared" ref="AM1707:AM1770" si="974">IF(AND(AJ1707="Y",G1707&gt;0),224000,IF(AND(AJ1707="Y",G1707=0),138500,IF(AND(AJ1707="N",L1707="G"),100000,IF(AND(AJ1707="N",L1707=""),100000,IF(AND(AJ1707="N",L1707="P"),200000,"")))))</f>
        <v>100000</v>
      </c>
      <c r="AN1707" s="31">
        <f t="shared" ref="AN1707:AN1770" si="975">IF(AJ1707="Y",AM1707,IF(AJ1707="N",257500,IF(AJ1707="",257500,)))</f>
        <v>257500</v>
      </c>
      <c r="AO1707" s="31">
        <f t="shared" ref="AO1707:AO1770" si="976">IF(
  M1707&lt;0.5,
  0,
  MAX(
    0,
    IF(
      AK1707=0,
      0,
      IF(
        AJ1707="Y",
        MIN(Q1707*(1+N1707)*(1+N1707)*(1+N1707), AL1707, AM1707-E1707-W1707-AF1771, AN1707-E1707-W1707-AF1707),
        MIN(Q1707*(1+N1707)*(1+N1707)*(1+N1707), AL1707, AM1707-D1707-W1707-AF1771, AN1707-F1707-W1707-AF1707)
      )
    )
  ) * M1707
)</f>
        <v>240.8512499999988</v>
      </c>
      <c r="AP1707" s="31">
        <f t="shared" ref="AP1707:AP1770" si="977">IF(
  M1707&lt;0.5,
  0,
  MAX(
    0,
    IF(
      AK1707=0,
      0,
      IF(
        AJ1707="Y",
        (Q1707*(1+N1707)*(1+N1707)*(1+N1707)-AO1707),
        0
      )
    )
  ) * M1707
)</f>
        <v>0</v>
      </c>
      <c r="AQ1707" s="31">
        <f t="shared" ref="AQ1707:AQ1770" si="978">AO1707+AP1707</f>
        <v>240.8512499999988</v>
      </c>
      <c r="AR1707" s="31">
        <f t="shared" ref="AR1707:AR1770" si="979">IF(AK1707=0, 0, MAX(0, (Q1707*(1+N1707)*(1+N1707)*(1+N1707)) - AQ1707))</f>
        <v>41234.733660959995</v>
      </c>
      <c r="AS1707" s="32">
        <f t="shared" ref="AS1707:AS1770" si="980">MAX(0,(AK1707-1))</f>
        <v>1.2666666666666666</v>
      </c>
      <c r="AT1707" s="33">
        <f t="shared" ref="AT1707:AT1770" si="981">IF(L1707="G", 20500, IF(L1707="P", 50000, 0))</f>
        <v>20500</v>
      </c>
      <c r="AU1707" s="33">
        <f t="shared" ref="AU1707:AU1770" si="982">IF(L1707="G",100000,IF(L1707="P",200000,""))</f>
        <v>100000</v>
      </c>
      <c r="AV1707" s="33">
        <v>258205</v>
      </c>
      <c r="AW1707" s="33">
        <f t="shared" ref="AW1707:AW1770" si="983">IF(
  M1707&lt;0.5,
  0,
  MAX(
    0,
    IF(
      AS1707=0,
      0,
      MIN(
        Q1707*(1+N1707)*(1+N1707)*(1+N1707)*(1+N1707),
        AT1707,
        AU1707-D1707-W1707-AF1707-AO1707,
        AV1707-F1707-W1707-AF1707-AO1707
      )
    )
  ) * M1707
)</f>
        <v>143.2462500000006</v>
      </c>
      <c r="AX1707" s="33">
        <f t="shared" ref="AX1707:AX1770" si="984">IF(AS1707=0, 0, MAX(0, (Q1707*(1+N1707)*(1+N1707)*(1+N1707)*(1+N1707)) - AW1707))</f>
        <v>42161.850359179189</v>
      </c>
      <c r="AY1707" s="34">
        <f t="shared" ref="AY1707:AY1770" si="985">Z1707+AI1707+AR1707+AX1707</f>
        <v>157446.26581813919</v>
      </c>
    </row>
    <row r="1708" spans="1:51" ht="15" customHeight="1" x14ac:dyDescent="0.3">
      <c r="A1708" s="166" t="s">
        <v>2913</v>
      </c>
      <c r="B1708" s="99">
        <v>14939.07</v>
      </c>
      <c r="C1708" s="99">
        <v>10243.129999999999</v>
      </c>
      <c r="D1708" s="99">
        <v>37666.559999999998</v>
      </c>
      <c r="E1708" s="99">
        <v>29638.55</v>
      </c>
      <c r="F1708" s="153">
        <v>175000</v>
      </c>
      <c r="G1708" s="150">
        <v>0</v>
      </c>
      <c r="H1708" s="182">
        <v>46294</v>
      </c>
      <c r="I1708" s="182">
        <v>46325</v>
      </c>
      <c r="J1708" s="166">
        <v>4.7</v>
      </c>
      <c r="K1708" s="166">
        <v>0.4</v>
      </c>
      <c r="L1708" s="167" t="s">
        <v>1206</v>
      </c>
      <c r="M1708" s="168" t="s">
        <v>1203</v>
      </c>
      <c r="N1708" s="169">
        <v>0.02</v>
      </c>
      <c r="O1708" s="21">
        <f t="shared" si="950"/>
        <v>4.3</v>
      </c>
      <c r="P1708" s="21" t="str">
        <f t="shared" si="951"/>
        <v>N</v>
      </c>
      <c r="Q1708" s="22">
        <f t="shared" si="952"/>
        <v>25182.199999999997</v>
      </c>
      <c r="R1708" s="8" t="str">
        <f t="shared" si="953"/>
        <v>N</v>
      </c>
      <c r="S1708" s="23">
        <f t="shared" si="954"/>
        <v>5.7333333333333334</v>
      </c>
      <c r="T1708" s="24">
        <f t="shared" si="955"/>
        <v>20500</v>
      </c>
      <c r="U1708" s="24">
        <f t="shared" si="956"/>
        <v>100000</v>
      </c>
      <c r="V1708" s="24">
        <f t="shared" si="957"/>
        <v>257500</v>
      </c>
      <c r="W1708" s="24">
        <f t="shared" si="958"/>
        <v>15375</v>
      </c>
      <c r="X1708" s="24">
        <f t="shared" si="959"/>
        <v>0</v>
      </c>
      <c r="Y1708" s="24">
        <f t="shared" si="960"/>
        <v>15375</v>
      </c>
      <c r="Z1708" s="24">
        <f t="shared" si="961"/>
        <v>10310.843999999997</v>
      </c>
      <c r="AA1708" s="25" t="str">
        <f t="shared" si="962"/>
        <v>N</v>
      </c>
      <c r="AB1708" s="26">
        <f t="shared" si="963"/>
        <v>4.7333333333333334</v>
      </c>
      <c r="AC1708" s="27">
        <f t="shared" si="964"/>
        <v>20500</v>
      </c>
      <c r="AD1708" s="28">
        <f t="shared" si="965"/>
        <v>100000</v>
      </c>
      <c r="AE1708" s="28">
        <f t="shared" si="966"/>
        <v>257500</v>
      </c>
      <c r="AF1708" s="28">
        <f t="shared" si="967"/>
        <v>15375</v>
      </c>
      <c r="AG1708" s="28">
        <f t="shared" si="968"/>
        <v>0</v>
      </c>
      <c r="AH1708" s="28">
        <f t="shared" si="969"/>
        <v>15375</v>
      </c>
      <c r="AI1708" s="28">
        <f t="shared" si="970"/>
        <v>10824.560879999997</v>
      </c>
      <c r="AJ1708" s="29" t="str">
        <f t="shared" si="971"/>
        <v>N</v>
      </c>
      <c r="AK1708" s="30">
        <f t="shared" si="972"/>
        <v>3.7333333333333334</v>
      </c>
      <c r="AL1708" s="31">
        <f t="shared" si="973"/>
        <v>20500</v>
      </c>
      <c r="AM1708" s="31">
        <f t="shared" si="974"/>
        <v>100000</v>
      </c>
      <c r="AN1708" s="31">
        <f t="shared" si="975"/>
        <v>257500</v>
      </c>
      <c r="AO1708" s="31">
        <f t="shared" si="976"/>
        <v>15375</v>
      </c>
      <c r="AP1708" s="31">
        <f t="shared" si="977"/>
        <v>0</v>
      </c>
      <c r="AQ1708" s="31">
        <f t="shared" si="978"/>
        <v>15375</v>
      </c>
      <c r="AR1708" s="31">
        <f t="shared" si="979"/>
        <v>11348.552097599997</v>
      </c>
      <c r="AS1708" s="32">
        <f t="shared" si="980"/>
        <v>2.7333333333333334</v>
      </c>
      <c r="AT1708" s="33">
        <f t="shared" si="981"/>
        <v>20500</v>
      </c>
      <c r="AU1708" s="33">
        <f t="shared" si="982"/>
        <v>100000</v>
      </c>
      <c r="AV1708" s="33">
        <v>258206</v>
      </c>
      <c r="AW1708" s="33">
        <f t="shared" si="983"/>
        <v>12156.330000000002</v>
      </c>
      <c r="AX1708" s="33">
        <f t="shared" si="984"/>
        <v>15101.693139551997</v>
      </c>
      <c r="AY1708" s="34">
        <f t="shared" si="985"/>
        <v>47585.650117151992</v>
      </c>
    </row>
    <row r="1709" spans="1:51" ht="15" customHeight="1" x14ac:dyDescent="0.3">
      <c r="A1709" s="166" t="s">
        <v>2914</v>
      </c>
      <c r="B1709" s="99">
        <v>17886.63</v>
      </c>
      <c r="C1709" s="99">
        <v>27419.85</v>
      </c>
      <c r="D1709" s="99">
        <v>70671.97</v>
      </c>
      <c r="E1709" s="99">
        <v>59203.72</v>
      </c>
      <c r="F1709" s="153">
        <v>65000</v>
      </c>
      <c r="G1709" s="150">
        <v>24444</v>
      </c>
      <c r="H1709" s="182">
        <v>46323</v>
      </c>
      <c r="I1709" s="182">
        <v>46379</v>
      </c>
      <c r="J1709" s="166">
        <v>2.4</v>
      </c>
      <c r="K1709" s="166">
        <v>0.9</v>
      </c>
      <c r="L1709" s="167" t="s">
        <v>1206</v>
      </c>
      <c r="M1709" s="168" t="s">
        <v>1204</v>
      </c>
      <c r="N1709" s="169">
        <v>0.04</v>
      </c>
      <c r="O1709" s="21">
        <f t="shared" si="950"/>
        <v>1.5</v>
      </c>
      <c r="P1709" s="21" t="str">
        <f t="shared" si="951"/>
        <v>N</v>
      </c>
      <c r="Q1709" s="22">
        <f t="shared" si="952"/>
        <v>45306.479999999996</v>
      </c>
      <c r="R1709" s="8" t="str">
        <f t="shared" si="953"/>
        <v>N</v>
      </c>
      <c r="S1709" s="23">
        <f t="shared" si="954"/>
        <v>3</v>
      </c>
      <c r="T1709" s="24">
        <f t="shared" si="955"/>
        <v>20500</v>
      </c>
      <c r="U1709" s="24">
        <f t="shared" si="956"/>
        <v>100000</v>
      </c>
      <c r="V1709" s="24">
        <f t="shared" si="957"/>
        <v>257500</v>
      </c>
      <c r="W1709" s="24">
        <f t="shared" si="958"/>
        <v>10250</v>
      </c>
      <c r="X1709" s="24">
        <f t="shared" si="959"/>
        <v>0</v>
      </c>
      <c r="Y1709" s="24">
        <f t="shared" si="960"/>
        <v>10250</v>
      </c>
      <c r="Z1709" s="24">
        <f t="shared" si="961"/>
        <v>36868.739199999996</v>
      </c>
      <c r="AA1709" s="25" t="str">
        <f t="shared" si="962"/>
        <v>N</v>
      </c>
      <c r="AB1709" s="26">
        <f t="shared" si="963"/>
        <v>2</v>
      </c>
      <c r="AC1709" s="27">
        <f t="shared" si="964"/>
        <v>20500</v>
      </c>
      <c r="AD1709" s="28">
        <f t="shared" si="965"/>
        <v>100000</v>
      </c>
      <c r="AE1709" s="28">
        <f t="shared" si="966"/>
        <v>257500</v>
      </c>
      <c r="AF1709" s="28">
        <f t="shared" si="967"/>
        <v>9539.0149999999994</v>
      </c>
      <c r="AG1709" s="28">
        <f t="shared" si="968"/>
        <v>0</v>
      </c>
      <c r="AH1709" s="28">
        <f t="shared" si="969"/>
        <v>9539.0149999999994</v>
      </c>
      <c r="AI1709" s="28">
        <f t="shared" si="970"/>
        <v>39464.473767999996</v>
      </c>
      <c r="AJ1709" s="29" t="str">
        <f t="shared" si="971"/>
        <v>N</v>
      </c>
      <c r="AK1709" s="30">
        <f t="shared" si="972"/>
        <v>1</v>
      </c>
      <c r="AL1709" s="31">
        <f t="shared" si="973"/>
        <v>20500</v>
      </c>
      <c r="AM1709" s="31">
        <f t="shared" si="974"/>
        <v>100000</v>
      </c>
      <c r="AN1709" s="31">
        <f t="shared" si="975"/>
        <v>257500</v>
      </c>
      <c r="AO1709" s="31">
        <f t="shared" si="976"/>
        <v>0</v>
      </c>
      <c r="AP1709" s="31">
        <f t="shared" si="977"/>
        <v>0</v>
      </c>
      <c r="AQ1709" s="31">
        <f t="shared" si="978"/>
        <v>0</v>
      </c>
      <c r="AR1709" s="31">
        <f t="shared" si="979"/>
        <v>50963.628318719995</v>
      </c>
      <c r="AS1709" s="32">
        <f t="shared" si="980"/>
        <v>0</v>
      </c>
      <c r="AT1709" s="33">
        <f t="shared" si="981"/>
        <v>20500</v>
      </c>
      <c r="AU1709" s="33">
        <f t="shared" si="982"/>
        <v>100000</v>
      </c>
      <c r="AV1709" s="33">
        <v>258207</v>
      </c>
      <c r="AW1709" s="33">
        <f t="shared" si="983"/>
        <v>0</v>
      </c>
      <c r="AX1709" s="33">
        <f t="shared" si="984"/>
        <v>0</v>
      </c>
      <c r="AY1709" s="34">
        <f t="shared" si="985"/>
        <v>127296.84128671998</v>
      </c>
    </row>
    <row r="1710" spans="1:51" ht="15" customHeight="1" x14ac:dyDescent="0.3">
      <c r="A1710" s="166" t="s">
        <v>2915</v>
      </c>
      <c r="B1710" s="99">
        <v>13878.52</v>
      </c>
      <c r="C1710" s="99">
        <v>30796.38</v>
      </c>
      <c r="D1710" s="99">
        <v>117556.66</v>
      </c>
      <c r="E1710" s="99">
        <v>102757.11</v>
      </c>
      <c r="F1710" s="153">
        <v>35000</v>
      </c>
      <c r="G1710" s="150">
        <v>0</v>
      </c>
      <c r="H1710" s="182">
        <v>46250</v>
      </c>
      <c r="I1710" s="182">
        <v>46322</v>
      </c>
      <c r="J1710" s="166">
        <v>2.6</v>
      </c>
      <c r="K1710" s="166">
        <v>1.8</v>
      </c>
      <c r="L1710" s="167" t="s">
        <v>1207</v>
      </c>
      <c r="M1710" s="168" t="s">
        <v>1203</v>
      </c>
      <c r="N1710" s="169">
        <v>0.05</v>
      </c>
      <c r="O1710" s="21">
        <f t="shared" si="950"/>
        <v>0.8</v>
      </c>
      <c r="P1710" s="21" t="str">
        <f t="shared" si="951"/>
        <v>N</v>
      </c>
      <c r="Q1710" s="22">
        <f t="shared" si="952"/>
        <v>44674.9</v>
      </c>
      <c r="R1710" s="8" t="str">
        <f t="shared" si="953"/>
        <v>N</v>
      </c>
      <c r="S1710" s="23">
        <f t="shared" si="954"/>
        <v>1.0666666666666667</v>
      </c>
      <c r="T1710" s="24">
        <f t="shared" si="955"/>
        <v>50000</v>
      </c>
      <c r="U1710" s="24">
        <f t="shared" si="956"/>
        <v>200000</v>
      </c>
      <c r="V1710" s="24">
        <f t="shared" si="957"/>
        <v>257500</v>
      </c>
      <c r="W1710" s="24">
        <f t="shared" si="958"/>
        <v>35181.483749999999</v>
      </c>
      <c r="X1710" s="24">
        <f t="shared" si="959"/>
        <v>0</v>
      </c>
      <c r="Y1710" s="24">
        <f t="shared" si="960"/>
        <v>35181.483749999999</v>
      </c>
      <c r="Z1710" s="24">
        <f t="shared" si="961"/>
        <v>11727.161250000005</v>
      </c>
      <c r="AA1710" s="25" t="str">
        <f t="shared" si="962"/>
        <v>N</v>
      </c>
      <c r="AB1710" s="26">
        <f t="shared" si="963"/>
        <v>6.6666666666666652E-2</v>
      </c>
      <c r="AC1710" s="27">
        <f t="shared" si="964"/>
        <v>50000</v>
      </c>
      <c r="AD1710" s="28">
        <f t="shared" si="965"/>
        <v>200000</v>
      </c>
      <c r="AE1710" s="28">
        <f t="shared" si="966"/>
        <v>257500</v>
      </c>
      <c r="AF1710" s="28">
        <f t="shared" si="967"/>
        <v>35446.392187499994</v>
      </c>
      <c r="AG1710" s="28">
        <f t="shared" si="968"/>
        <v>0</v>
      </c>
      <c r="AH1710" s="28">
        <f t="shared" si="969"/>
        <v>35446.392187499994</v>
      </c>
      <c r="AI1710" s="28">
        <f t="shared" si="970"/>
        <v>13807.685062500015</v>
      </c>
      <c r="AJ1710" s="29" t="str">
        <f t="shared" si="971"/>
        <v>N</v>
      </c>
      <c r="AK1710" s="30">
        <f t="shared" si="972"/>
        <v>0</v>
      </c>
      <c r="AL1710" s="31">
        <f t="shared" si="973"/>
        <v>50000</v>
      </c>
      <c r="AM1710" s="31">
        <f t="shared" si="974"/>
        <v>200000</v>
      </c>
      <c r="AN1710" s="31">
        <f t="shared" si="975"/>
        <v>257500</v>
      </c>
      <c r="AO1710" s="31">
        <f t="shared" si="976"/>
        <v>0</v>
      </c>
      <c r="AP1710" s="31">
        <f t="shared" si="977"/>
        <v>0</v>
      </c>
      <c r="AQ1710" s="31">
        <f t="shared" si="978"/>
        <v>0</v>
      </c>
      <c r="AR1710" s="31">
        <f t="shared" si="979"/>
        <v>0</v>
      </c>
      <c r="AS1710" s="32">
        <f t="shared" si="980"/>
        <v>0</v>
      </c>
      <c r="AT1710" s="33">
        <f t="shared" si="981"/>
        <v>50000</v>
      </c>
      <c r="AU1710" s="33">
        <f t="shared" si="982"/>
        <v>200000</v>
      </c>
      <c r="AV1710" s="33">
        <v>258208</v>
      </c>
      <c r="AW1710" s="33">
        <f t="shared" si="983"/>
        <v>0</v>
      </c>
      <c r="AX1710" s="33">
        <f t="shared" si="984"/>
        <v>0</v>
      </c>
      <c r="AY1710" s="34">
        <f t="shared" si="985"/>
        <v>25534.84631250002</v>
      </c>
    </row>
    <row r="1711" spans="1:51" ht="15" customHeight="1" x14ac:dyDescent="0.3">
      <c r="A1711" s="166" t="s">
        <v>2916</v>
      </c>
      <c r="B1711" s="99">
        <v>16777.52</v>
      </c>
      <c r="C1711" s="99">
        <v>1155.24</v>
      </c>
      <c r="D1711" s="99">
        <v>51463.5</v>
      </c>
      <c r="E1711" s="99">
        <v>37070.730000000003</v>
      </c>
      <c r="F1711" s="153">
        <v>88000</v>
      </c>
      <c r="G1711" s="150">
        <v>12500</v>
      </c>
      <c r="H1711" s="182">
        <v>46236</v>
      </c>
      <c r="I1711" s="182">
        <v>46311</v>
      </c>
      <c r="J1711" s="166">
        <v>1.8</v>
      </c>
      <c r="K1711" s="166">
        <v>1.3</v>
      </c>
      <c r="L1711" s="167" t="s">
        <v>1207</v>
      </c>
      <c r="M1711" s="168" t="s">
        <v>1204</v>
      </c>
      <c r="N1711" s="169">
        <v>5.1999999999999998E-2</v>
      </c>
      <c r="O1711" s="21">
        <f t="shared" si="950"/>
        <v>0.5</v>
      </c>
      <c r="P1711" s="21" t="str">
        <f t="shared" si="951"/>
        <v>N</v>
      </c>
      <c r="Q1711" s="22">
        <f t="shared" si="952"/>
        <v>17932.760000000002</v>
      </c>
      <c r="R1711" s="8" t="str">
        <f t="shared" si="953"/>
        <v>N</v>
      </c>
      <c r="S1711" s="23">
        <f t="shared" si="954"/>
        <v>1</v>
      </c>
      <c r="T1711" s="24">
        <f t="shared" si="955"/>
        <v>50000</v>
      </c>
      <c r="U1711" s="24">
        <f t="shared" si="956"/>
        <v>200000</v>
      </c>
      <c r="V1711" s="24">
        <f t="shared" si="957"/>
        <v>257500</v>
      </c>
      <c r="W1711" s="24">
        <f t="shared" si="958"/>
        <v>9432.631760000002</v>
      </c>
      <c r="X1711" s="24">
        <f t="shared" si="959"/>
        <v>0</v>
      </c>
      <c r="Y1711" s="24">
        <f t="shared" si="960"/>
        <v>9432.631760000002</v>
      </c>
      <c r="Z1711" s="24">
        <f t="shared" si="961"/>
        <v>9432.631760000002</v>
      </c>
      <c r="AA1711" s="25" t="str">
        <f t="shared" si="962"/>
        <v>N</v>
      </c>
      <c r="AB1711" s="26">
        <f t="shared" si="963"/>
        <v>0</v>
      </c>
      <c r="AC1711" s="27">
        <f t="shared" si="964"/>
        <v>50000</v>
      </c>
      <c r="AD1711" s="28">
        <f t="shared" si="965"/>
        <v>200000</v>
      </c>
      <c r="AE1711" s="28">
        <f t="shared" si="966"/>
        <v>257500</v>
      </c>
      <c r="AF1711" s="28">
        <f t="shared" si="967"/>
        <v>0</v>
      </c>
      <c r="AG1711" s="28">
        <f t="shared" si="968"/>
        <v>0</v>
      </c>
      <c r="AH1711" s="28">
        <f t="shared" si="969"/>
        <v>0</v>
      </c>
      <c r="AI1711" s="28">
        <f t="shared" si="970"/>
        <v>0</v>
      </c>
      <c r="AJ1711" s="29" t="str">
        <f t="shared" si="971"/>
        <v>N</v>
      </c>
      <c r="AK1711" s="30">
        <f t="shared" si="972"/>
        <v>0</v>
      </c>
      <c r="AL1711" s="31">
        <f t="shared" si="973"/>
        <v>50000</v>
      </c>
      <c r="AM1711" s="31">
        <f t="shared" si="974"/>
        <v>200000</v>
      </c>
      <c r="AN1711" s="31">
        <f t="shared" si="975"/>
        <v>257500</v>
      </c>
      <c r="AO1711" s="31">
        <f t="shared" si="976"/>
        <v>0</v>
      </c>
      <c r="AP1711" s="31">
        <f t="shared" si="977"/>
        <v>0</v>
      </c>
      <c r="AQ1711" s="31">
        <f t="shared" si="978"/>
        <v>0</v>
      </c>
      <c r="AR1711" s="31">
        <f t="shared" si="979"/>
        <v>0</v>
      </c>
      <c r="AS1711" s="32">
        <f t="shared" si="980"/>
        <v>0</v>
      </c>
      <c r="AT1711" s="33">
        <f t="shared" si="981"/>
        <v>50000</v>
      </c>
      <c r="AU1711" s="33">
        <f t="shared" si="982"/>
        <v>200000</v>
      </c>
      <c r="AV1711" s="33">
        <v>258209</v>
      </c>
      <c r="AW1711" s="33">
        <f t="shared" si="983"/>
        <v>0</v>
      </c>
      <c r="AX1711" s="33">
        <f t="shared" si="984"/>
        <v>0</v>
      </c>
      <c r="AY1711" s="34">
        <f t="shared" si="985"/>
        <v>9432.631760000002</v>
      </c>
    </row>
    <row r="1712" spans="1:51" ht="15" customHeight="1" x14ac:dyDescent="0.3">
      <c r="A1712" s="166" t="s">
        <v>2917</v>
      </c>
      <c r="B1712" s="99">
        <v>9617.77</v>
      </c>
      <c r="C1712" s="99">
        <v>4548.72</v>
      </c>
      <c r="D1712" s="99">
        <v>55886.31</v>
      </c>
      <c r="E1712" s="99">
        <v>41842.589999999997</v>
      </c>
      <c r="F1712" s="153">
        <v>72000</v>
      </c>
      <c r="G1712" s="150">
        <v>0</v>
      </c>
      <c r="H1712" s="182">
        <v>46566</v>
      </c>
      <c r="I1712" s="182">
        <v>46639</v>
      </c>
      <c r="J1712" s="166">
        <v>4.4000000000000004</v>
      </c>
      <c r="K1712" s="166">
        <v>2.7</v>
      </c>
      <c r="L1712" s="167" t="s">
        <v>1207</v>
      </c>
      <c r="M1712" s="168" t="s">
        <v>1205</v>
      </c>
      <c r="N1712" s="169">
        <v>0.04</v>
      </c>
      <c r="O1712" s="21">
        <f t="shared" si="950"/>
        <v>1.7000000000000002</v>
      </c>
      <c r="P1712" s="21" t="str">
        <f t="shared" si="951"/>
        <v>N</v>
      </c>
      <c r="Q1712" s="22">
        <f t="shared" si="952"/>
        <v>14166.490000000002</v>
      </c>
      <c r="R1712" s="8" t="str">
        <f t="shared" si="953"/>
        <v>N</v>
      </c>
      <c r="S1712" s="23">
        <f t="shared" si="954"/>
        <v>1.7000000000000002</v>
      </c>
      <c r="T1712" s="24">
        <f t="shared" si="955"/>
        <v>50000</v>
      </c>
      <c r="U1712" s="24">
        <f t="shared" si="956"/>
        <v>200000</v>
      </c>
      <c r="V1712" s="24">
        <f t="shared" si="957"/>
        <v>257500</v>
      </c>
      <c r="W1712" s="24">
        <f t="shared" si="958"/>
        <v>14733.149600000002</v>
      </c>
      <c r="X1712" s="24">
        <f t="shared" si="959"/>
        <v>0</v>
      </c>
      <c r="Y1712" s="24">
        <f t="shared" si="960"/>
        <v>14733.149600000002</v>
      </c>
      <c r="Z1712" s="24">
        <f t="shared" si="961"/>
        <v>0</v>
      </c>
      <c r="AA1712" s="25" t="str">
        <f t="shared" si="962"/>
        <v>N</v>
      </c>
      <c r="AB1712" s="26">
        <f t="shared" si="963"/>
        <v>0.70000000000000018</v>
      </c>
      <c r="AC1712" s="27">
        <f t="shared" si="964"/>
        <v>50000</v>
      </c>
      <c r="AD1712" s="28">
        <f t="shared" si="965"/>
        <v>200000</v>
      </c>
      <c r="AE1712" s="28">
        <f t="shared" si="966"/>
        <v>257500</v>
      </c>
      <c r="AF1712" s="28">
        <f t="shared" si="967"/>
        <v>15322.475584000003</v>
      </c>
      <c r="AG1712" s="28">
        <f t="shared" si="968"/>
        <v>0</v>
      </c>
      <c r="AH1712" s="28">
        <f t="shared" si="969"/>
        <v>15322.475584000003</v>
      </c>
      <c r="AI1712" s="28">
        <f t="shared" si="970"/>
        <v>0</v>
      </c>
      <c r="AJ1712" s="29" t="str">
        <f t="shared" si="971"/>
        <v>N</v>
      </c>
      <c r="AK1712" s="30">
        <f t="shared" si="972"/>
        <v>0</v>
      </c>
      <c r="AL1712" s="31">
        <f t="shared" si="973"/>
        <v>50000</v>
      </c>
      <c r="AM1712" s="31">
        <f t="shared" si="974"/>
        <v>200000</v>
      </c>
      <c r="AN1712" s="31">
        <f t="shared" si="975"/>
        <v>257500</v>
      </c>
      <c r="AO1712" s="31">
        <f t="shared" si="976"/>
        <v>0</v>
      </c>
      <c r="AP1712" s="31">
        <f t="shared" si="977"/>
        <v>0</v>
      </c>
      <c r="AQ1712" s="31">
        <f t="shared" si="978"/>
        <v>0</v>
      </c>
      <c r="AR1712" s="31">
        <f t="shared" si="979"/>
        <v>0</v>
      </c>
      <c r="AS1712" s="32">
        <f t="shared" si="980"/>
        <v>0</v>
      </c>
      <c r="AT1712" s="33">
        <f t="shared" si="981"/>
        <v>50000</v>
      </c>
      <c r="AU1712" s="33">
        <f t="shared" si="982"/>
        <v>200000</v>
      </c>
      <c r="AV1712" s="33">
        <v>258210</v>
      </c>
      <c r="AW1712" s="33">
        <f t="shared" si="983"/>
        <v>0</v>
      </c>
      <c r="AX1712" s="33">
        <f t="shared" si="984"/>
        <v>0</v>
      </c>
      <c r="AY1712" s="34">
        <f t="shared" si="985"/>
        <v>0</v>
      </c>
    </row>
    <row r="1713" spans="1:51" ht="15" customHeight="1" x14ac:dyDescent="0.3">
      <c r="A1713" s="166" t="s">
        <v>2918</v>
      </c>
      <c r="B1713" s="99">
        <v>6428.01</v>
      </c>
      <c r="C1713" s="99">
        <v>14831.16</v>
      </c>
      <c r="D1713" s="99">
        <v>87680.79</v>
      </c>
      <c r="E1713" s="99">
        <v>78132.86</v>
      </c>
      <c r="F1713" s="153">
        <v>66000</v>
      </c>
      <c r="G1713" s="154">
        <v>12500</v>
      </c>
      <c r="H1713" s="182">
        <v>46485</v>
      </c>
      <c r="I1713" s="182">
        <v>46507</v>
      </c>
      <c r="J1713" s="166">
        <v>1.9</v>
      </c>
      <c r="K1713" s="166">
        <v>1.4</v>
      </c>
      <c r="L1713" s="167" t="s">
        <v>1207</v>
      </c>
      <c r="M1713" s="168" t="s">
        <v>1204</v>
      </c>
      <c r="N1713" s="169">
        <v>1.6E-2</v>
      </c>
      <c r="O1713" s="21">
        <f t="shared" si="950"/>
        <v>0.5</v>
      </c>
      <c r="P1713" s="21" t="str">
        <f t="shared" si="951"/>
        <v>N</v>
      </c>
      <c r="Q1713" s="22">
        <f t="shared" si="952"/>
        <v>21259.17</v>
      </c>
      <c r="R1713" s="8" t="str">
        <f t="shared" si="953"/>
        <v>N</v>
      </c>
      <c r="S1713" s="23">
        <f t="shared" si="954"/>
        <v>1</v>
      </c>
      <c r="T1713" s="24">
        <f t="shared" si="955"/>
        <v>50000</v>
      </c>
      <c r="U1713" s="24">
        <f t="shared" si="956"/>
        <v>200000</v>
      </c>
      <c r="V1713" s="24">
        <f t="shared" si="957"/>
        <v>257500</v>
      </c>
      <c r="W1713" s="24">
        <f t="shared" si="958"/>
        <v>10799.658359999999</v>
      </c>
      <c r="X1713" s="24">
        <f t="shared" si="959"/>
        <v>0</v>
      </c>
      <c r="Y1713" s="24">
        <f t="shared" si="960"/>
        <v>10799.658359999999</v>
      </c>
      <c r="Z1713" s="24">
        <f t="shared" si="961"/>
        <v>10799.658359999999</v>
      </c>
      <c r="AA1713" s="25" t="str">
        <f t="shared" si="962"/>
        <v>N</v>
      </c>
      <c r="AB1713" s="26">
        <f t="shared" si="963"/>
        <v>0</v>
      </c>
      <c r="AC1713" s="27">
        <f t="shared" si="964"/>
        <v>50000</v>
      </c>
      <c r="AD1713" s="28">
        <f t="shared" si="965"/>
        <v>200000</v>
      </c>
      <c r="AE1713" s="28">
        <f t="shared" si="966"/>
        <v>257500</v>
      </c>
      <c r="AF1713" s="28">
        <f t="shared" si="967"/>
        <v>0</v>
      </c>
      <c r="AG1713" s="28">
        <f t="shared" si="968"/>
        <v>0</v>
      </c>
      <c r="AH1713" s="28">
        <f t="shared" si="969"/>
        <v>0</v>
      </c>
      <c r="AI1713" s="28">
        <f t="shared" si="970"/>
        <v>0</v>
      </c>
      <c r="AJ1713" s="29" t="str">
        <f t="shared" si="971"/>
        <v>N</v>
      </c>
      <c r="AK1713" s="30">
        <f t="shared" si="972"/>
        <v>0</v>
      </c>
      <c r="AL1713" s="31">
        <f t="shared" si="973"/>
        <v>50000</v>
      </c>
      <c r="AM1713" s="31">
        <f t="shared" si="974"/>
        <v>200000</v>
      </c>
      <c r="AN1713" s="31">
        <f t="shared" si="975"/>
        <v>257500</v>
      </c>
      <c r="AO1713" s="31">
        <f t="shared" si="976"/>
        <v>0</v>
      </c>
      <c r="AP1713" s="31">
        <f t="shared" si="977"/>
        <v>0</v>
      </c>
      <c r="AQ1713" s="31">
        <f t="shared" si="978"/>
        <v>0</v>
      </c>
      <c r="AR1713" s="31">
        <f t="shared" si="979"/>
        <v>0</v>
      </c>
      <c r="AS1713" s="32">
        <f t="shared" si="980"/>
        <v>0</v>
      </c>
      <c r="AT1713" s="33">
        <f t="shared" si="981"/>
        <v>50000</v>
      </c>
      <c r="AU1713" s="33">
        <f t="shared" si="982"/>
        <v>200000</v>
      </c>
      <c r="AV1713" s="33">
        <v>258211</v>
      </c>
      <c r="AW1713" s="33">
        <f t="shared" si="983"/>
        <v>0</v>
      </c>
      <c r="AX1713" s="33">
        <f t="shared" si="984"/>
        <v>0</v>
      </c>
      <c r="AY1713" s="34">
        <f t="shared" si="985"/>
        <v>10799.658359999999</v>
      </c>
    </row>
    <row r="1714" spans="1:51" ht="15" customHeight="1" x14ac:dyDescent="0.3">
      <c r="A1714" s="166" t="s">
        <v>2919</v>
      </c>
      <c r="B1714" s="99">
        <v>18371.97</v>
      </c>
      <c r="C1714" s="99">
        <v>27313.58</v>
      </c>
      <c r="D1714" s="99">
        <v>67044.52</v>
      </c>
      <c r="E1714" s="99">
        <v>53463.38</v>
      </c>
      <c r="F1714" s="153">
        <v>190000</v>
      </c>
      <c r="G1714" s="154">
        <v>12500</v>
      </c>
      <c r="H1714" s="182">
        <v>46302</v>
      </c>
      <c r="I1714" s="182">
        <v>46379</v>
      </c>
      <c r="J1714" s="166">
        <v>3.3</v>
      </c>
      <c r="K1714" s="166">
        <v>1.8</v>
      </c>
      <c r="L1714" s="167" t="s">
        <v>1206</v>
      </c>
      <c r="M1714" s="168" t="s">
        <v>1203</v>
      </c>
      <c r="N1714" s="169">
        <v>0.03</v>
      </c>
      <c r="O1714" s="21">
        <f t="shared" si="950"/>
        <v>1.4999999999999998</v>
      </c>
      <c r="P1714" s="21" t="str">
        <f t="shared" si="951"/>
        <v>N</v>
      </c>
      <c r="Q1714" s="22">
        <f t="shared" si="952"/>
        <v>45685.55</v>
      </c>
      <c r="R1714" s="8" t="str">
        <f t="shared" si="953"/>
        <v>N</v>
      </c>
      <c r="S1714" s="23">
        <f t="shared" si="954"/>
        <v>1.9999999999999998</v>
      </c>
      <c r="T1714" s="24">
        <f t="shared" si="955"/>
        <v>20500</v>
      </c>
      <c r="U1714" s="24">
        <f t="shared" si="956"/>
        <v>100000</v>
      </c>
      <c r="V1714" s="24">
        <f t="shared" si="957"/>
        <v>257500</v>
      </c>
      <c r="W1714" s="24">
        <f t="shared" si="958"/>
        <v>15375</v>
      </c>
      <c r="X1714" s="24">
        <f t="shared" si="959"/>
        <v>0</v>
      </c>
      <c r="Y1714" s="24">
        <f t="shared" si="960"/>
        <v>15375</v>
      </c>
      <c r="Z1714" s="24">
        <f t="shared" si="961"/>
        <v>31681.116500000004</v>
      </c>
      <c r="AA1714" s="25" t="str">
        <f t="shared" si="962"/>
        <v>N</v>
      </c>
      <c r="AB1714" s="26">
        <f t="shared" si="963"/>
        <v>0.99999999999999978</v>
      </c>
      <c r="AC1714" s="27">
        <f t="shared" si="964"/>
        <v>20500</v>
      </c>
      <c r="AD1714" s="28">
        <f t="shared" si="965"/>
        <v>100000</v>
      </c>
      <c r="AE1714" s="28">
        <f t="shared" si="966"/>
        <v>257500</v>
      </c>
      <c r="AF1714" s="28">
        <f t="shared" si="967"/>
        <v>13185.359999999997</v>
      </c>
      <c r="AG1714" s="28">
        <f t="shared" si="968"/>
        <v>0</v>
      </c>
      <c r="AH1714" s="28">
        <f t="shared" si="969"/>
        <v>13185.359999999997</v>
      </c>
      <c r="AI1714" s="28">
        <f t="shared" si="970"/>
        <v>35282.439995000008</v>
      </c>
      <c r="AJ1714" s="29" t="str">
        <f t="shared" si="971"/>
        <v>N</v>
      </c>
      <c r="AK1714" s="30">
        <f t="shared" si="972"/>
        <v>0</v>
      </c>
      <c r="AL1714" s="31">
        <f t="shared" si="973"/>
        <v>20500</v>
      </c>
      <c r="AM1714" s="31">
        <f t="shared" si="974"/>
        <v>100000</v>
      </c>
      <c r="AN1714" s="31">
        <f t="shared" si="975"/>
        <v>257500</v>
      </c>
      <c r="AO1714" s="31">
        <f t="shared" si="976"/>
        <v>0</v>
      </c>
      <c r="AP1714" s="31">
        <f t="shared" si="977"/>
        <v>0</v>
      </c>
      <c r="AQ1714" s="31">
        <f t="shared" si="978"/>
        <v>0</v>
      </c>
      <c r="AR1714" s="31">
        <f t="shared" si="979"/>
        <v>0</v>
      </c>
      <c r="AS1714" s="32">
        <f t="shared" si="980"/>
        <v>0</v>
      </c>
      <c r="AT1714" s="33">
        <f t="shared" si="981"/>
        <v>20500</v>
      </c>
      <c r="AU1714" s="33">
        <f t="shared" si="982"/>
        <v>100000</v>
      </c>
      <c r="AV1714" s="33">
        <v>258212</v>
      </c>
      <c r="AW1714" s="33">
        <f t="shared" si="983"/>
        <v>0</v>
      </c>
      <c r="AX1714" s="33">
        <f t="shared" si="984"/>
        <v>0</v>
      </c>
      <c r="AY1714" s="34">
        <f t="shared" si="985"/>
        <v>66963.556495000012</v>
      </c>
    </row>
    <row r="1715" spans="1:51" ht="15" customHeight="1" x14ac:dyDescent="0.3">
      <c r="A1715" s="166" t="s">
        <v>2920</v>
      </c>
      <c r="B1715" s="99">
        <v>10289.17</v>
      </c>
      <c r="C1715" s="99">
        <v>29854.59</v>
      </c>
      <c r="D1715" s="99">
        <v>115964.69</v>
      </c>
      <c r="E1715" s="99">
        <v>114899.43</v>
      </c>
      <c r="F1715" s="153">
        <v>15000</v>
      </c>
      <c r="G1715" s="154">
        <v>12500</v>
      </c>
      <c r="H1715" s="182">
        <v>46416</v>
      </c>
      <c r="I1715" s="182">
        <v>46466</v>
      </c>
      <c r="J1715" s="166">
        <v>2.2999999999999998</v>
      </c>
      <c r="K1715" s="166">
        <v>1.4</v>
      </c>
      <c r="L1715" s="167" t="s">
        <v>1206</v>
      </c>
      <c r="M1715" s="168" t="s">
        <v>1205</v>
      </c>
      <c r="N1715" s="169">
        <v>3.3000000000000002E-2</v>
      </c>
      <c r="O1715" s="21">
        <f t="shared" si="950"/>
        <v>0.89999999999999991</v>
      </c>
      <c r="P1715" s="21" t="str">
        <f t="shared" si="951"/>
        <v>N</v>
      </c>
      <c r="Q1715" s="22">
        <f t="shared" si="952"/>
        <v>40143.760000000002</v>
      </c>
      <c r="R1715" s="8" t="str">
        <f t="shared" si="953"/>
        <v>N</v>
      </c>
      <c r="S1715" s="23">
        <f t="shared" si="954"/>
        <v>0.89999999999999991</v>
      </c>
      <c r="T1715" s="24">
        <f t="shared" si="955"/>
        <v>20500</v>
      </c>
      <c r="U1715" s="24">
        <f t="shared" si="956"/>
        <v>100000</v>
      </c>
      <c r="V1715" s="24">
        <f t="shared" si="957"/>
        <v>257500</v>
      </c>
      <c r="W1715" s="24">
        <f t="shared" si="958"/>
        <v>0</v>
      </c>
      <c r="X1715" s="24">
        <f t="shared" si="959"/>
        <v>0</v>
      </c>
      <c r="Y1715" s="24">
        <f t="shared" si="960"/>
        <v>0</v>
      </c>
      <c r="Z1715" s="24">
        <f t="shared" si="961"/>
        <v>41468.504079999999</v>
      </c>
      <c r="AA1715" s="25" t="str">
        <f t="shared" si="962"/>
        <v>N</v>
      </c>
      <c r="AB1715" s="26">
        <f t="shared" si="963"/>
        <v>0</v>
      </c>
      <c r="AC1715" s="27">
        <f t="shared" si="964"/>
        <v>20500</v>
      </c>
      <c r="AD1715" s="28">
        <f t="shared" si="965"/>
        <v>100000</v>
      </c>
      <c r="AE1715" s="28">
        <f t="shared" si="966"/>
        <v>257500</v>
      </c>
      <c r="AF1715" s="28">
        <f t="shared" si="967"/>
        <v>0</v>
      </c>
      <c r="AG1715" s="28">
        <f t="shared" si="968"/>
        <v>0</v>
      </c>
      <c r="AH1715" s="28">
        <f t="shared" si="969"/>
        <v>0</v>
      </c>
      <c r="AI1715" s="28">
        <f t="shared" si="970"/>
        <v>0</v>
      </c>
      <c r="AJ1715" s="29" t="str">
        <f t="shared" si="971"/>
        <v>N</v>
      </c>
      <c r="AK1715" s="30">
        <f t="shared" si="972"/>
        <v>0</v>
      </c>
      <c r="AL1715" s="31">
        <f t="shared" si="973"/>
        <v>20500</v>
      </c>
      <c r="AM1715" s="31">
        <f t="shared" si="974"/>
        <v>100000</v>
      </c>
      <c r="AN1715" s="31">
        <f t="shared" si="975"/>
        <v>257500</v>
      </c>
      <c r="AO1715" s="31">
        <f t="shared" si="976"/>
        <v>0</v>
      </c>
      <c r="AP1715" s="31">
        <f t="shared" si="977"/>
        <v>0</v>
      </c>
      <c r="AQ1715" s="31">
        <f t="shared" si="978"/>
        <v>0</v>
      </c>
      <c r="AR1715" s="31">
        <f t="shared" si="979"/>
        <v>0</v>
      </c>
      <c r="AS1715" s="32">
        <f t="shared" si="980"/>
        <v>0</v>
      </c>
      <c r="AT1715" s="33">
        <f t="shared" si="981"/>
        <v>20500</v>
      </c>
      <c r="AU1715" s="33">
        <f t="shared" si="982"/>
        <v>100000</v>
      </c>
      <c r="AV1715" s="33">
        <v>258213</v>
      </c>
      <c r="AW1715" s="33">
        <f t="shared" si="983"/>
        <v>0</v>
      </c>
      <c r="AX1715" s="33">
        <f t="shared" si="984"/>
        <v>0</v>
      </c>
      <c r="AY1715" s="34">
        <f t="shared" si="985"/>
        <v>41468.504079999999</v>
      </c>
    </row>
    <row r="1716" spans="1:51" ht="15" customHeight="1" x14ac:dyDescent="0.3">
      <c r="A1716" s="166" t="s">
        <v>2921</v>
      </c>
      <c r="B1716" s="99">
        <v>9339.66</v>
      </c>
      <c r="C1716" s="99">
        <v>31344.26</v>
      </c>
      <c r="D1716" s="99">
        <v>56786.82</v>
      </c>
      <c r="E1716" s="99">
        <v>42219.99</v>
      </c>
      <c r="F1716" s="153">
        <v>111000</v>
      </c>
      <c r="G1716" s="154">
        <v>12500</v>
      </c>
      <c r="H1716" s="182">
        <v>46452</v>
      </c>
      <c r="I1716" s="182">
        <v>46483</v>
      </c>
      <c r="J1716" s="166">
        <v>2.9</v>
      </c>
      <c r="K1716" s="166">
        <v>0.5</v>
      </c>
      <c r="L1716" s="167" t="s">
        <v>1206</v>
      </c>
      <c r="M1716" s="168" t="s">
        <v>1205</v>
      </c>
      <c r="N1716" s="169">
        <v>5.0000000000000001E-3</v>
      </c>
      <c r="O1716" s="21">
        <f t="shared" si="950"/>
        <v>2.4</v>
      </c>
      <c r="P1716" s="21" t="str">
        <f t="shared" si="951"/>
        <v>N</v>
      </c>
      <c r="Q1716" s="22">
        <f t="shared" si="952"/>
        <v>40683.919999999998</v>
      </c>
      <c r="R1716" s="8" t="str">
        <f t="shared" si="953"/>
        <v>N</v>
      </c>
      <c r="S1716" s="23">
        <f t="shared" si="954"/>
        <v>2.4</v>
      </c>
      <c r="T1716" s="24">
        <f t="shared" si="955"/>
        <v>20500</v>
      </c>
      <c r="U1716" s="24">
        <f t="shared" si="956"/>
        <v>100000</v>
      </c>
      <c r="V1716" s="24">
        <f t="shared" si="957"/>
        <v>257500</v>
      </c>
      <c r="W1716" s="24">
        <f t="shared" si="958"/>
        <v>20500</v>
      </c>
      <c r="X1716" s="24">
        <f t="shared" si="959"/>
        <v>0</v>
      </c>
      <c r="Y1716" s="24">
        <f t="shared" si="960"/>
        <v>20500</v>
      </c>
      <c r="Z1716" s="24">
        <f t="shared" si="961"/>
        <v>20387.339599999992</v>
      </c>
      <c r="AA1716" s="25" t="str">
        <f t="shared" si="962"/>
        <v>N</v>
      </c>
      <c r="AB1716" s="26">
        <f t="shared" si="963"/>
        <v>1.4</v>
      </c>
      <c r="AC1716" s="27">
        <f t="shared" si="964"/>
        <v>20500</v>
      </c>
      <c r="AD1716" s="28">
        <f t="shared" si="965"/>
        <v>100000</v>
      </c>
      <c r="AE1716" s="28">
        <f t="shared" si="966"/>
        <v>257500</v>
      </c>
      <c r="AF1716" s="28">
        <f t="shared" si="967"/>
        <v>20500</v>
      </c>
      <c r="AG1716" s="28">
        <f t="shared" si="968"/>
        <v>0</v>
      </c>
      <c r="AH1716" s="28">
        <f t="shared" si="969"/>
        <v>20500</v>
      </c>
      <c r="AI1716" s="28">
        <f t="shared" si="970"/>
        <v>20591.77629799999</v>
      </c>
      <c r="AJ1716" s="29" t="str">
        <f t="shared" si="971"/>
        <v>N</v>
      </c>
      <c r="AK1716" s="30">
        <f t="shared" si="972"/>
        <v>0.39999999999999991</v>
      </c>
      <c r="AL1716" s="31">
        <f t="shared" si="973"/>
        <v>20500</v>
      </c>
      <c r="AM1716" s="31">
        <f t="shared" si="974"/>
        <v>100000</v>
      </c>
      <c r="AN1716" s="31">
        <f t="shared" si="975"/>
        <v>257500</v>
      </c>
      <c r="AO1716" s="31">
        <f t="shared" si="976"/>
        <v>10675.757717500001</v>
      </c>
      <c r="AP1716" s="31">
        <f t="shared" si="977"/>
        <v>0</v>
      </c>
      <c r="AQ1716" s="31">
        <f t="shared" si="978"/>
        <v>10675.757717500001</v>
      </c>
      <c r="AR1716" s="31">
        <f t="shared" si="979"/>
        <v>30621.477461989987</v>
      </c>
      <c r="AS1716" s="32">
        <f t="shared" si="980"/>
        <v>0</v>
      </c>
      <c r="AT1716" s="33">
        <f t="shared" si="981"/>
        <v>20500</v>
      </c>
      <c r="AU1716" s="33">
        <f t="shared" si="982"/>
        <v>100000</v>
      </c>
      <c r="AV1716" s="33">
        <v>258214</v>
      </c>
      <c r="AW1716" s="33">
        <f t="shared" si="983"/>
        <v>0</v>
      </c>
      <c r="AX1716" s="33">
        <f t="shared" si="984"/>
        <v>0</v>
      </c>
      <c r="AY1716" s="34">
        <f t="shared" si="985"/>
        <v>71600.593359989973</v>
      </c>
    </row>
    <row r="1717" spans="1:51" ht="15" customHeight="1" x14ac:dyDescent="0.3">
      <c r="A1717" s="166" t="s">
        <v>2922</v>
      </c>
      <c r="B1717" s="99">
        <v>6810.82</v>
      </c>
      <c r="C1717" s="99">
        <v>19087.490000000002</v>
      </c>
      <c r="D1717" s="99">
        <v>90834.99</v>
      </c>
      <c r="E1717" s="99">
        <v>86576.09</v>
      </c>
      <c r="F1717" s="153">
        <v>100000</v>
      </c>
      <c r="G1717" s="154">
        <v>12500</v>
      </c>
      <c r="H1717" s="182">
        <v>46402</v>
      </c>
      <c r="I1717" s="182">
        <v>46468</v>
      </c>
      <c r="J1717" s="166">
        <v>1.7</v>
      </c>
      <c r="K1717" s="166">
        <v>1.3</v>
      </c>
      <c r="L1717" s="167" t="s">
        <v>1206</v>
      </c>
      <c r="M1717" s="168" t="s">
        <v>1204</v>
      </c>
      <c r="N1717" s="169">
        <v>0.04</v>
      </c>
      <c r="O1717" s="21">
        <f t="shared" si="950"/>
        <v>0.39999999999999991</v>
      </c>
      <c r="P1717" s="21" t="str">
        <f t="shared" si="951"/>
        <v>N</v>
      </c>
      <c r="Q1717" s="22">
        <f t="shared" si="952"/>
        <v>25898.31</v>
      </c>
      <c r="R1717" s="8" t="str">
        <f t="shared" si="953"/>
        <v>N</v>
      </c>
      <c r="S1717" s="23">
        <f t="shared" si="954"/>
        <v>0.79999999999999982</v>
      </c>
      <c r="T1717" s="24">
        <f t="shared" si="955"/>
        <v>20500</v>
      </c>
      <c r="U1717" s="24">
        <f t="shared" si="956"/>
        <v>100000</v>
      </c>
      <c r="V1717" s="24">
        <f t="shared" si="957"/>
        <v>257500</v>
      </c>
      <c r="W1717" s="24">
        <f t="shared" si="958"/>
        <v>4582.5049999999974</v>
      </c>
      <c r="X1717" s="24">
        <f t="shared" si="959"/>
        <v>0</v>
      </c>
      <c r="Y1717" s="24">
        <f t="shared" si="960"/>
        <v>4582.5049999999974</v>
      </c>
      <c r="Z1717" s="24">
        <f t="shared" si="961"/>
        <v>22351.737400000005</v>
      </c>
      <c r="AA1717" s="25" t="str">
        <f t="shared" si="962"/>
        <v>N</v>
      </c>
      <c r="AB1717" s="26">
        <f t="shared" si="963"/>
        <v>0</v>
      </c>
      <c r="AC1717" s="27">
        <f t="shared" si="964"/>
        <v>20500</v>
      </c>
      <c r="AD1717" s="28">
        <f t="shared" si="965"/>
        <v>100000</v>
      </c>
      <c r="AE1717" s="28">
        <f t="shared" si="966"/>
        <v>257500</v>
      </c>
      <c r="AF1717" s="28">
        <f t="shared" si="967"/>
        <v>0</v>
      </c>
      <c r="AG1717" s="28">
        <f t="shared" si="968"/>
        <v>0</v>
      </c>
      <c r="AH1717" s="28">
        <f t="shared" si="969"/>
        <v>0</v>
      </c>
      <c r="AI1717" s="28">
        <f t="shared" si="970"/>
        <v>0</v>
      </c>
      <c r="AJ1717" s="29" t="str">
        <f t="shared" si="971"/>
        <v>N</v>
      </c>
      <c r="AK1717" s="30">
        <f t="shared" si="972"/>
        <v>0</v>
      </c>
      <c r="AL1717" s="31">
        <f t="shared" si="973"/>
        <v>20500</v>
      </c>
      <c r="AM1717" s="31">
        <f t="shared" si="974"/>
        <v>100000</v>
      </c>
      <c r="AN1717" s="31">
        <f t="shared" si="975"/>
        <v>257500</v>
      </c>
      <c r="AO1717" s="31">
        <f t="shared" si="976"/>
        <v>0</v>
      </c>
      <c r="AP1717" s="31">
        <f t="shared" si="977"/>
        <v>0</v>
      </c>
      <c r="AQ1717" s="31">
        <f t="shared" si="978"/>
        <v>0</v>
      </c>
      <c r="AR1717" s="31">
        <f t="shared" si="979"/>
        <v>0</v>
      </c>
      <c r="AS1717" s="32">
        <f t="shared" si="980"/>
        <v>0</v>
      </c>
      <c r="AT1717" s="33">
        <f t="shared" si="981"/>
        <v>20500</v>
      </c>
      <c r="AU1717" s="33">
        <f t="shared" si="982"/>
        <v>100000</v>
      </c>
      <c r="AV1717" s="33">
        <v>258215</v>
      </c>
      <c r="AW1717" s="33">
        <f t="shared" si="983"/>
        <v>0</v>
      </c>
      <c r="AX1717" s="33">
        <f t="shared" si="984"/>
        <v>0</v>
      </c>
      <c r="AY1717" s="34">
        <f t="shared" si="985"/>
        <v>22351.737400000005</v>
      </c>
    </row>
    <row r="1718" spans="1:51" ht="15" customHeight="1" x14ac:dyDescent="0.3">
      <c r="A1718" s="166" t="s">
        <v>2923</v>
      </c>
      <c r="B1718" s="99">
        <v>12704.87</v>
      </c>
      <c r="C1718" s="99">
        <v>33106.04</v>
      </c>
      <c r="D1718" s="99">
        <v>119973.04</v>
      </c>
      <c r="E1718" s="99">
        <v>118762.48</v>
      </c>
      <c r="F1718" s="153">
        <v>68000</v>
      </c>
      <c r="G1718" s="154">
        <v>12500</v>
      </c>
      <c r="H1718" s="182">
        <v>46280</v>
      </c>
      <c r="I1718" s="182">
        <v>46346</v>
      </c>
      <c r="J1718" s="166">
        <v>2.9</v>
      </c>
      <c r="K1718" s="166">
        <v>0.9</v>
      </c>
      <c r="L1718" s="167" t="s">
        <v>1207</v>
      </c>
      <c r="M1718" s="168" t="s">
        <v>1204</v>
      </c>
      <c r="N1718" s="169">
        <v>0.01</v>
      </c>
      <c r="O1718" s="21">
        <f t="shared" si="950"/>
        <v>2</v>
      </c>
      <c r="P1718" s="21" t="str">
        <f t="shared" si="951"/>
        <v>N</v>
      </c>
      <c r="Q1718" s="22">
        <f t="shared" si="952"/>
        <v>45810.91</v>
      </c>
      <c r="R1718" s="8" t="str">
        <f t="shared" si="953"/>
        <v>N</v>
      </c>
      <c r="S1718" s="23">
        <f t="shared" si="954"/>
        <v>4</v>
      </c>
      <c r="T1718" s="24">
        <f t="shared" si="955"/>
        <v>50000</v>
      </c>
      <c r="U1718" s="24">
        <f t="shared" si="956"/>
        <v>200000</v>
      </c>
      <c r="V1718" s="24">
        <f t="shared" si="957"/>
        <v>257500</v>
      </c>
      <c r="W1718" s="24">
        <f t="shared" si="958"/>
        <v>23134.509550000002</v>
      </c>
      <c r="X1718" s="24">
        <f t="shared" si="959"/>
        <v>0</v>
      </c>
      <c r="Y1718" s="24">
        <f t="shared" si="960"/>
        <v>23134.509550000002</v>
      </c>
      <c r="Z1718" s="24">
        <f t="shared" si="961"/>
        <v>23134.509550000002</v>
      </c>
      <c r="AA1718" s="25" t="str">
        <f t="shared" si="962"/>
        <v>N</v>
      </c>
      <c r="AB1718" s="26">
        <f t="shared" si="963"/>
        <v>3</v>
      </c>
      <c r="AC1718" s="27">
        <f t="shared" si="964"/>
        <v>50000</v>
      </c>
      <c r="AD1718" s="28">
        <f t="shared" si="965"/>
        <v>200000</v>
      </c>
      <c r="AE1718" s="28">
        <f t="shared" si="966"/>
        <v>257500</v>
      </c>
      <c r="AF1718" s="28">
        <f t="shared" si="967"/>
        <v>23365.854645500003</v>
      </c>
      <c r="AG1718" s="28">
        <f t="shared" si="968"/>
        <v>0</v>
      </c>
      <c r="AH1718" s="28">
        <f t="shared" si="969"/>
        <v>23365.854645500003</v>
      </c>
      <c r="AI1718" s="28">
        <f t="shared" si="970"/>
        <v>23365.854645500003</v>
      </c>
      <c r="AJ1718" s="29" t="str">
        <f t="shared" si="971"/>
        <v>N</v>
      </c>
      <c r="AK1718" s="30">
        <f t="shared" si="972"/>
        <v>2</v>
      </c>
      <c r="AL1718" s="31">
        <f t="shared" si="973"/>
        <v>50000</v>
      </c>
      <c r="AM1718" s="31">
        <f t="shared" si="974"/>
        <v>200000</v>
      </c>
      <c r="AN1718" s="31">
        <f t="shared" si="975"/>
        <v>257500</v>
      </c>
      <c r="AO1718" s="31">
        <f t="shared" si="976"/>
        <v>22954.652038250002</v>
      </c>
      <c r="AP1718" s="31">
        <f t="shared" si="977"/>
        <v>0</v>
      </c>
      <c r="AQ1718" s="31">
        <f t="shared" si="978"/>
        <v>22954.652038250002</v>
      </c>
      <c r="AR1718" s="31">
        <f t="shared" si="979"/>
        <v>24244.374345660006</v>
      </c>
      <c r="AS1718" s="32">
        <f t="shared" si="980"/>
        <v>1</v>
      </c>
      <c r="AT1718" s="33">
        <f t="shared" si="981"/>
        <v>50000</v>
      </c>
      <c r="AU1718" s="33">
        <f t="shared" si="982"/>
        <v>200000</v>
      </c>
      <c r="AV1718" s="33">
        <v>258216</v>
      </c>
      <c r="AW1718" s="33">
        <f t="shared" si="983"/>
        <v>5285.9718831249993</v>
      </c>
      <c r="AX1718" s="33">
        <f t="shared" si="984"/>
        <v>42385.044764624108</v>
      </c>
      <c r="AY1718" s="34">
        <f t="shared" si="985"/>
        <v>113129.78330578412</v>
      </c>
    </row>
    <row r="1719" spans="1:51" ht="15" customHeight="1" x14ac:dyDescent="0.3">
      <c r="A1719" s="166" t="s">
        <v>2924</v>
      </c>
      <c r="B1719" s="99">
        <v>8236.85</v>
      </c>
      <c r="C1719" s="99">
        <v>3795.66</v>
      </c>
      <c r="D1719" s="99">
        <v>31724.07</v>
      </c>
      <c r="E1719" s="99">
        <v>25960.14</v>
      </c>
      <c r="F1719" s="153">
        <v>44000</v>
      </c>
      <c r="G1719" s="154">
        <v>12500</v>
      </c>
      <c r="H1719" s="182">
        <v>46330</v>
      </c>
      <c r="I1719" s="182">
        <v>46366</v>
      </c>
      <c r="J1719" s="166">
        <v>2.8</v>
      </c>
      <c r="K1719" s="166">
        <v>1.4</v>
      </c>
      <c r="L1719" s="167" t="s">
        <v>1207</v>
      </c>
      <c r="M1719" s="168" t="s">
        <v>1203</v>
      </c>
      <c r="N1719" s="169">
        <v>0.02</v>
      </c>
      <c r="O1719" s="21">
        <f t="shared" si="950"/>
        <v>1.4</v>
      </c>
      <c r="P1719" s="21" t="str">
        <f t="shared" si="951"/>
        <v>N</v>
      </c>
      <c r="Q1719" s="22">
        <f t="shared" si="952"/>
        <v>12032.51</v>
      </c>
      <c r="R1719" s="8" t="str">
        <f t="shared" si="953"/>
        <v>N</v>
      </c>
      <c r="S1719" s="23">
        <f t="shared" si="954"/>
        <v>1.8666666666666665</v>
      </c>
      <c r="T1719" s="24">
        <f t="shared" si="955"/>
        <v>50000</v>
      </c>
      <c r="U1719" s="24">
        <f t="shared" si="956"/>
        <v>200000</v>
      </c>
      <c r="V1719" s="24">
        <f t="shared" si="957"/>
        <v>257500</v>
      </c>
      <c r="W1719" s="24">
        <f t="shared" si="958"/>
        <v>9204.8701500000006</v>
      </c>
      <c r="X1719" s="24">
        <f t="shared" si="959"/>
        <v>0</v>
      </c>
      <c r="Y1719" s="24">
        <f t="shared" si="960"/>
        <v>9204.8701500000006</v>
      </c>
      <c r="Z1719" s="24">
        <f t="shared" si="961"/>
        <v>3068.2900499999996</v>
      </c>
      <c r="AA1719" s="25" t="str">
        <f t="shared" si="962"/>
        <v>N</v>
      </c>
      <c r="AB1719" s="26">
        <f t="shared" si="963"/>
        <v>0.86666666666666647</v>
      </c>
      <c r="AC1719" s="27">
        <f t="shared" si="964"/>
        <v>50000</v>
      </c>
      <c r="AD1719" s="28">
        <f t="shared" si="965"/>
        <v>200000</v>
      </c>
      <c r="AE1719" s="28">
        <f t="shared" si="966"/>
        <v>257500</v>
      </c>
      <c r="AF1719" s="28">
        <f t="shared" si="967"/>
        <v>9388.9675530000004</v>
      </c>
      <c r="AG1719" s="28">
        <f t="shared" si="968"/>
        <v>0</v>
      </c>
      <c r="AH1719" s="28">
        <f t="shared" si="969"/>
        <v>9388.9675530000004</v>
      </c>
      <c r="AI1719" s="28">
        <f t="shared" si="970"/>
        <v>3129.6558509999995</v>
      </c>
      <c r="AJ1719" s="29" t="str">
        <f t="shared" si="971"/>
        <v>N</v>
      </c>
      <c r="AK1719" s="30">
        <f t="shared" si="972"/>
        <v>0</v>
      </c>
      <c r="AL1719" s="31">
        <f t="shared" si="973"/>
        <v>50000</v>
      </c>
      <c r="AM1719" s="31">
        <f t="shared" si="974"/>
        <v>200000</v>
      </c>
      <c r="AN1719" s="31">
        <f t="shared" si="975"/>
        <v>257500</v>
      </c>
      <c r="AO1719" s="31">
        <f t="shared" si="976"/>
        <v>0</v>
      </c>
      <c r="AP1719" s="31">
        <f t="shared" si="977"/>
        <v>0</v>
      </c>
      <c r="AQ1719" s="31">
        <f t="shared" si="978"/>
        <v>0</v>
      </c>
      <c r="AR1719" s="31">
        <f t="shared" si="979"/>
        <v>0</v>
      </c>
      <c r="AS1719" s="32">
        <f t="shared" si="980"/>
        <v>0</v>
      </c>
      <c r="AT1719" s="33">
        <f t="shared" si="981"/>
        <v>50000</v>
      </c>
      <c r="AU1719" s="33">
        <f t="shared" si="982"/>
        <v>200000</v>
      </c>
      <c r="AV1719" s="33">
        <v>258217</v>
      </c>
      <c r="AW1719" s="33">
        <f t="shared" si="983"/>
        <v>0</v>
      </c>
      <c r="AX1719" s="33">
        <f t="shared" si="984"/>
        <v>0</v>
      </c>
      <c r="AY1719" s="34">
        <f t="shared" si="985"/>
        <v>6197.9459009999991</v>
      </c>
    </row>
    <row r="1720" spans="1:51" ht="15" customHeight="1" x14ac:dyDescent="0.3">
      <c r="A1720" s="166" t="s">
        <v>2925</v>
      </c>
      <c r="B1720" s="99">
        <v>18569.18</v>
      </c>
      <c r="C1720" s="99">
        <v>10407.280000000001</v>
      </c>
      <c r="D1720" s="99">
        <v>80616.61</v>
      </c>
      <c r="E1720" s="99">
        <v>69271.61</v>
      </c>
      <c r="F1720" s="153">
        <v>60000</v>
      </c>
      <c r="G1720" s="154">
        <v>12500</v>
      </c>
      <c r="H1720" s="182">
        <v>46388</v>
      </c>
      <c r="I1720" s="182">
        <v>46399</v>
      </c>
      <c r="J1720" s="166">
        <v>4.2</v>
      </c>
      <c r="K1720" s="166">
        <v>2</v>
      </c>
      <c r="L1720" s="167" t="s">
        <v>1207</v>
      </c>
      <c r="M1720" s="168" t="s">
        <v>1205</v>
      </c>
      <c r="N1720" s="169">
        <v>0</v>
      </c>
      <c r="O1720" s="21">
        <f t="shared" si="950"/>
        <v>2.2000000000000002</v>
      </c>
      <c r="P1720" s="21" t="str">
        <f t="shared" si="951"/>
        <v>N</v>
      </c>
      <c r="Q1720" s="22">
        <f t="shared" si="952"/>
        <v>28976.46</v>
      </c>
      <c r="R1720" s="8" t="str">
        <f t="shared" si="953"/>
        <v>N</v>
      </c>
      <c r="S1720" s="23">
        <f t="shared" si="954"/>
        <v>2.2000000000000002</v>
      </c>
      <c r="T1720" s="24">
        <f t="shared" si="955"/>
        <v>50000</v>
      </c>
      <c r="U1720" s="24">
        <f t="shared" si="956"/>
        <v>200000</v>
      </c>
      <c r="V1720" s="24">
        <f t="shared" si="957"/>
        <v>257500</v>
      </c>
      <c r="W1720" s="24">
        <f t="shared" si="958"/>
        <v>28976.46</v>
      </c>
      <c r="X1720" s="24">
        <f t="shared" si="959"/>
        <v>0</v>
      </c>
      <c r="Y1720" s="24">
        <f t="shared" si="960"/>
        <v>28976.46</v>
      </c>
      <c r="Z1720" s="24">
        <f t="shared" si="961"/>
        <v>0</v>
      </c>
      <c r="AA1720" s="25" t="str">
        <f t="shared" si="962"/>
        <v>N</v>
      </c>
      <c r="AB1720" s="26">
        <f t="shared" si="963"/>
        <v>1.2000000000000002</v>
      </c>
      <c r="AC1720" s="27">
        <f t="shared" si="964"/>
        <v>50000</v>
      </c>
      <c r="AD1720" s="28">
        <f t="shared" si="965"/>
        <v>200000</v>
      </c>
      <c r="AE1720" s="28">
        <f t="shared" si="966"/>
        <v>257500</v>
      </c>
      <c r="AF1720" s="28">
        <f t="shared" si="967"/>
        <v>28976.46</v>
      </c>
      <c r="AG1720" s="28">
        <f t="shared" si="968"/>
        <v>0</v>
      </c>
      <c r="AH1720" s="28">
        <f t="shared" si="969"/>
        <v>28976.46</v>
      </c>
      <c r="AI1720" s="28">
        <f t="shared" si="970"/>
        <v>0</v>
      </c>
      <c r="AJ1720" s="29" t="str">
        <f t="shared" si="971"/>
        <v>N</v>
      </c>
      <c r="AK1720" s="30">
        <f t="shared" si="972"/>
        <v>0.20000000000000018</v>
      </c>
      <c r="AL1720" s="31">
        <f t="shared" si="973"/>
        <v>50000</v>
      </c>
      <c r="AM1720" s="31">
        <f t="shared" si="974"/>
        <v>200000</v>
      </c>
      <c r="AN1720" s="31">
        <f t="shared" si="975"/>
        <v>257500</v>
      </c>
      <c r="AO1720" s="31">
        <f t="shared" si="976"/>
        <v>28976.46</v>
      </c>
      <c r="AP1720" s="31">
        <f t="shared" si="977"/>
        <v>0</v>
      </c>
      <c r="AQ1720" s="31">
        <f t="shared" si="978"/>
        <v>28976.46</v>
      </c>
      <c r="AR1720" s="31">
        <f t="shared" si="979"/>
        <v>0</v>
      </c>
      <c r="AS1720" s="32">
        <f t="shared" si="980"/>
        <v>0</v>
      </c>
      <c r="AT1720" s="33">
        <f t="shared" si="981"/>
        <v>50000</v>
      </c>
      <c r="AU1720" s="33">
        <f t="shared" si="982"/>
        <v>200000</v>
      </c>
      <c r="AV1720" s="33">
        <v>258218</v>
      </c>
      <c r="AW1720" s="33">
        <f t="shared" si="983"/>
        <v>0</v>
      </c>
      <c r="AX1720" s="33">
        <f t="shared" si="984"/>
        <v>0</v>
      </c>
      <c r="AY1720" s="34">
        <f t="shared" si="985"/>
        <v>0</v>
      </c>
    </row>
    <row r="1721" spans="1:51" ht="15" customHeight="1" x14ac:dyDescent="0.3">
      <c r="A1721" s="166" t="s">
        <v>2926</v>
      </c>
      <c r="B1721" s="99">
        <v>19727.28</v>
      </c>
      <c r="C1721" s="99">
        <v>12466.47</v>
      </c>
      <c r="D1721" s="99">
        <v>71947.58</v>
      </c>
      <c r="E1721" s="99">
        <v>60487.040000000001</v>
      </c>
      <c r="F1721" s="153">
        <v>45000</v>
      </c>
      <c r="G1721" s="154">
        <v>0</v>
      </c>
      <c r="H1721" s="182">
        <v>46492</v>
      </c>
      <c r="I1721" s="182">
        <v>46579</v>
      </c>
      <c r="J1721" s="166">
        <v>2.8</v>
      </c>
      <c r="K1721" s="166">
        <v>1.4</v>
      </c>
      <c r="L1721" s="167" t="s">
        <v>1207</v>
      </c>
      <c r="M1721" s="168" t="s">
        <v>1204</v>
      </c>
      <c r="N1721" s="169">
        <v>0</v>
      </c>
      <c r="O1721" s="21">
        <f t="shared" si="950"/>
        <v>1.4</v>
      </c>
      <c r="P1721" s="21" t="str">
        <f t="shared" si="951"/>
        <v>N</v>
      </c>
      <c r="Q1721" s="22">
        <f t="shared" si="952"/>
        <v>32193.75</v>
      </c>
      <c r="R1721" s="8" t="str">
        <f t="shared" si="953"/>
        <v>N</v>
      </c>
      <c r="S1721" s="23">
        <f t="shared" si="954"/>
        <v>2.8</v>
      </c>
      <c r="T1721" s="24">
        <f t="shared" si="955"/>
        <v>50000</v>
      </c>
      <c r="U1721" s="24">
        <f t="shared" si="956"/>
        <v>200000</v>
      </c>
      <c r="V1721" s="24">
        <f t="shared" si="957"/>
        <v>257500</v>
      </c>
      <c r="W1721" s="24">
        <f t="shared" si="958"/>
        <v>16096.875</v>
      </c>
      <c r="X1721" s="24">
        <f t="shared" si="959"/>
        <v>0</v>
      </c>
      <c r="Y1721" s="24">
        <f t="shared" si="960"/>
        <v>16096.875</v>
      </c>
      <c r="Z1721" s="24">
        <f t="shared" si="961"/>
        <v>16096.875</v>
      </c>
      <c r="AA1721" s="25" t="str">
        <f t="shared" si="962"/>
        <v>N</v>
      </c>
      <c r="AB1721" s="26">
        <f t="shared" si="963"/>
        <v>1.7999999999999998</v>
      </c>
      <c r="AC1721" s="27">
        <f t="shared" si="964"/>
        <v>50000</v>
      </c>
      <c r="AD1721" s="28">
        <f t="shared" si="965"/>
        <v>200000</v>
      </c>
      <c r="AE1721" s="28">
        <f t="shared" si="966"/>
        <v>257500</v>
      </c>
      <c r="AF1721" s="28">
        <f t="shared" si="967"/>
        <v>16096.875</v>
      </c>
      <c r="AG1721" s="28">
        <f t="shared" si="968"/>
        <v>0</v>
      </c>
      <c r="AH1721" s="28">
        <f t="shared" si="969"/>
        <v>16096.875</v>
      </c>
      <c r="AI1721" s="28">
        <f t="shared" si="970"/>
        <v>16096.875</v>
      </c>
      <c r="AJ1721" s="29" t="str">
        <f t="shared" si="971"/>
        <v>N</v>
      </c>
      <c r="AK1721" s="30">
        <f t="shared" si="972"/>
        <v>0.79999999999999982</v>
      </c>
      <c r="AL1721" s="31">
        <f t="shared" si="973"/>
        <v>50000</v>
      </c>
      <c r="AM1721" s="31">
        <f t="shared" si="974"/>
        <v>200000</v>
      </c>
      <c r="AN1721" s="31">
        <f t="shared" si="975"/>
        <v>257500</v>
      </c>
      <c r="AO1721" s="31">
        <f t="shared" si="976"/>
        <v>16096.875</v>
      </c>
      <c r="AP1721" s="31">
        <f t="shared" si="977"/>
        <v>0</v>
      </c>
      <c r="AQ1721" s="31">
        <f t="shared" si="978"/>
        <v>16096.875</v>
      </c>
      <c r="AR1721" s="31">
        <f t="shared" si="979"/>
        <v>16096.875</v>
      </c>
      <c r="AS1721" s="32">
        <f t="shared" si="980"/>
        <v>0</v>
      </c>
      <c r="AT1721" s="33">
        <f t="shared" si="981"/>
        <v>50000</v>
      </c>
      <c r="AU1721" s="33">
        <f t="shared" si="982"/>
        <v>200000</v>
      </c>
      <c r="AV1721" s="33">
        <v>258219</v>
      </c>
      <c r="AW1721" s="33">
        <f t="shared" si="983"/>
        <v>0</v>
      </c>
      <c r="AX1721" s="33">
        <f t="shared" si="984"/>
        <v>0</v>
      </c>
      <c r="AY1721" s="34">
        <f t="shared" si="985"/>
        <v>48290.625</v>
      </c>
    </row>
    <row r="1722" spans="1:51" ht="15" customHeight="1" x14ac:dyDescent="0.3">
      <c r="A1722" s="166" t="s">
        <v>2927</v>
      </c>
      <c r="B1722" s="99">
        <v>5179.1099999999997</v>
      </c>
      <c r="C1722" s="99">
        <v>28784.69</v>
      </c>
      <c r="D1722" s="99">
        <v>44028.9</v>
      </c>
      <c r="E1722" s="99">
        <v>44023.19</v>
      </c>
      <c r="F1722" s="153">
        <v>42000</v>
      </c>
      <c r="G1722" s="154">
        <v>12500</v>
      </c>
      <c r="H1722" s="182">
        <v>46569</v>
      </c>
      <c r="I1722" s="182">
        <v>46588</v>
      </c>
      <c r="J1722" s="166">
        <v>2.4</v>
      </c>
      <c r="K1722" s="166">
        <v>1.2</v>
      </c>
      <c r="L1722" s="167" t="s">
        <v>1206</v>
      </c>
      <c r="M1722" s="168" t="s">
        <v>1205</v>
      </c>
      <c r="N1722" s="169">
        <v>0</v>
      </c>
      <c r="O1722" s="21">
        <f t="shared" si="950"/>
        <v>1.2</v>
      </c>
      <c r="P1722" s="21" t="str">
        <f t="shared" si="951"/>
        <v>N</v>
      </c>
      <c r="Q1722" s="22">
        <f t="shared" si="952"/>
        <v>33963.799999999996</v>
      </c>
      <c r="R1722" s="8" t="str">
        <f t="shared" si="953"/>
        <v>N</v>
      </c>
      <c r="S1722" s="23">
        <f t="shared" si="954"/>
        <v>1.2</v>
      </c>
      <c r="T1722" s="24">
        <f t="shared" si="955"/>
        <v>20500</v>
      </c>
      <c r="U1722" s="24">
        <f t="shared" si="956"/>
        <v>100000</v>
      </c>
      <c r="V1722" s="24">
        <f t="shared" si="957"/>
        <v>257500</v>
      </c>
      <c r="W1722" s="24">
        <f t="shared" si="958"/>
        <v>20500</v>
      </c>
      <c r="X1722" s="24">
        <f t="shared" si="959"/>
        <v>0</v>
      </c>
      <c r="Y1722" s="24">
        <f t="shared" si="960"/>
        <v>20500</v>
      </c>
      <c r="Z1722" s="24">
        <f t="shared" si="961"/>
        <v>13463.799999999996</v>
      </c>
      <c r="AA1722" s="25" t="str">
        <f t="shared" si="962"/>
        <v>N</v>
      </c>
      <c r="AB1722" s="26">
        <f t="shared" si="963"/>
        <v>0.19999999999999996</v>
      </c>
      <c r="AC1722" s="27">
        <f t="shared" si="964"/>
        <v>20500</v>
      </c>
      <c r="AD1722" s="28">
        <f t="shared" si="965"/>
        <v>100000</v>
      </c>
      <c r="AE1722" s="28">
        <f t="shared" si="966"/>
        <v>257500</v>
      </c>
      <c r="AF1722" s="28">
        <f t="shared" si="967"/>
        <v>20500</v>
      </c>
      <c r="AG1722" s="28">
        <f t="shared" si="968"/>
        <v>0</v>
      </c>
      <c r="AH1722" s="28">
        <f t="shared" si="969"/>
        <v>20500</v>
      </c>
      <c r="AI1722" s="28">
        <f t="shared" si="970"/>
        <v>13463.799999999996</v>
      </c>
      <c r="AJ1722" s="29" t="str">
        <f t="shared" si="971"/>
        <v>N</v>
      </c>
      <c r="AK1722" s="30">
        <f t="shared" si="972"/>
        <v>0</v>
      </c>
      <c r="AL1722" s="31">
        <f t="shared" si="973"/>
        <v>20500</v>
      </c>
      <c r="AM1722" s="31">
        <f t="shared" si="974"/>
        <v>100000</v>
      </c>
      <c r="AN1722" s="31">
        <f t="shared" si="975"/>
        <v>257500</v>
      </c>
      <c r="AO1722" s="31">
        <f t="shared" si="976"/>
        <v>0</v>
      </c>
      <c r="AP1722" s="31">
        <f t="shared" si="977"/>
        <v>0</v>
      </c>
      <c r="AQ1722" s="31">
        <f t="shared" si="978"/>
        <v>0</v>
      </c>
      <c r="AR1722" s="31">
        <f t="shared" si="979"/>
        <v>0</v>
      </c>
      <c r="AS1722" s="32">
        <f t="shared" si="980"/>
        <v>0</v>
      </c>
      <c r="AT1722" s="33">
        <f t="shared" si="981"/>
        <v>20500</v>
      </c>
      <c r="AU1722" s="33">
        <f t="shared" si="982"/>
        <v>100000</v>
      </c>
      <c r="AV1722" s="33">
        <v>258220</v>
      </c>
      <c r="AW1722" s="33">
        <f t="shared" si="983"/>
        <v>0</v>
      </c>
      <c r="AX1722" s="33">
        <f t="shared" si="984"/>
        <v>0</v>
      </c>
      <c r="AY1722" s="34">
        <f t="shared" si="985"/>
        <v>26927.599999999991</v>
      </c>
    </row>
    <row r="1723" spans="1:51" ht="15" customHeight="1" x14ac:dyDescent="0.3">
      <c r="A1723" s="166" t="s">
        <v>2928</v>
      </c>
      <c r="B1723" s="99">
        <v>6380.17</v>
      </c>
      <c r="C1723" s="99">
        <v>11501.66</v>
      </c>
      <c r="D1723" s="99">
        <v>91719.02</v>
      </c>
      <c r="E1723" s="99">
        <v>81197.67</v>
      </c>
      <c r="F1723" s="153">
        <v>167000</v>
      </c>
      <c r="G1723" s="154">
        <v>0</v>
      </c>
      <c r="H1723" s="182">
        <v>46469</v>
      </c>
      <c r="I1723" s="182">
        <v>46534</v>
      </c>
      <c r="J1723" s="166">
        <v>4.8</v>
      </c>
      <c r="K1723" s="166">
        <v>4.5999999999999996</v>
      </c>
      <c r="L1723" s="167" t="s">
        <v>1206</v>
      </c>
      <c r="M1723" s="168" t="s">
        <v>1204</v>
      </c>
      <c r="N1723" s="169">
        <v>0.01</v>
      </c>
      <c r="O1723" s="21">
        <f t="shared" si="950"/>
        <v>0.20000000000000018</v>
      </c>
      <c r="P1723" s="21" t="str">
        <f t="shared" si="951"/>
        <v>N</v>
      </c>
      <c r="Q1723" s="22">
        <f t="shared" si="952"/>
        <v>17881.830000000002</v>
      </c>
      <c r="R1723" s="8" t="str">
        <f t="shared" si="953"/>
        <v>N</v>
      </c>
      <c r="S1723" s="23">
        <f t="shared" si="954"/>
        <v>0.40000000000000036</v>
      </c>
      <c r="T1723" s="24">
        <f t="shared" si="955"/>
        <v>20500</v>
      </c>
      <c r="U1723" s="24">
        <f t="shared" si="956"/>
        <v>100000</v>
      </c>
      <c r="V1723" s="24">
        <f t="shared" si="957"/>
        <v>257500</v>
      </c>
      <c r="W1723" s="24">
        <f t="shared" si="958"/>
        <v>4140.489999999998</v>
      </c>
      <c r="X1723" s="24">
        <f t="shared" si="959"/>
        <v>0</v>
      </c>
      <c r="Y1723" s="24">
        <f t="shared" si="960"/>
        <v>4140.489999999998</v>
      </c>
      <c r="Z1723" s="24">
        <f t="shared" si="961"/>
        <v>13920.158300000003</v>
      </c>
      <c r="AA1723" s="25" t="str">
        <f t="shared" si="962"/>
        <v>N</v>
      </c>
      <c r="AB1723" s="26">
        <f t="shared" si="963"/>
        <v>0</v>
      </c>
      <c r="AC1723" s="27">
        <f t="shared" si="964"/>
        <v>20500</v>
      </c>
      <c r="AD1723" s="28">
        <f t="shared" si="965"/>
        <v>100000</v>
      </c>
      <c r="AE1723" s="28">
        <f t="shared" si="966"/>
        <v>257500</v>
      </c>
      <c r="AF1723" s="28">
        <f t="shared" si="967"/>
        <v>0</v>
      </c>
      <c r="AG1723" s="28">
        <f t="shared" si="968"/>
        <v>0</v>
      </c>
      <c r="AH1723" s="28">
        <f t="shared" si="969"/>
        <v>0</v>
      </c>
      <c r="AI1723" s="28">
        <f t="shared" si="970"/>
        <v>0</v>
      </c>
      <c r="AJ1723" s="29" t="str">
        <f t="shared" si="971"/>
        <v>N</v>
      </c>
      <c r="AK1723" s="30">
        <f t="shared" si="972"/>
        <v>0</v>
      </c>
      <c r="AL1723" s="31">
        <f t="shared" si="973"/>
        <v>20500</v>
      </c>
      <c r="AM1723" s="31">
        <f t="shared" si="974"/>
        <v>100000</v>
      </c>
      <c r="AN1723" s="31">
        <f t="shared" si="975"/>
        <v>257500</v>
      </c>
      <c r="AO1723" s="31">
        <f t="shared" si="976"/>
        <v>0</v>
      </c>
      <c r="AP1723" s="31">
        <f t="shared" si="977"/>
        <v>0</v>
      </c>
      <c r="AQ1723" s="31">
        <f t="shared" si="978"/>
        <v>0</v>
      </c>
      <c r="AR1723" s="31">
        <f t="shared" si="979"/>
        <v>0</v>
      </c>
      <c r="AS1723" s="32">
        <f t="shared" si="980"/>
        <v>0</v>
      </c>
      <c r="AT1723" s="33">
        <f t="shared" si="981"/>
        <v>20500</v>
      </c>
      <c r="AU1723" s="33">
        <f t="shared" si="982"/>
        <v>100000</v>
      </c>
      <c r="AV1723" s="33">
        <v>258221</v>
      </c>
      <c r="AW1723" s="33">
        <f t="shared" si="983"/>
        <v>0</v>
      </c>
      <c r="AX1723" s="33">
        <f t="shared" si="984"/>
        <v>0</v>
      </c>
      <c r="AY1723" s="34">
        <f t="shared" si="985"/>
        <v>13920.158300000003</v>
      </c>
    </row>
    <row r="1724" spans="1:51" ht="15" customHeight="1" x14ac:dyDescent="0.3">
      <c r="A1724" s="166" t="s">
        <v>2929</v>
      </c>
      <c r="B1724" s="99">
        <v>20427.28</v>
      </c>
      <c r="C1724" s="99">
        <v>1016.93</v>
      </c>
      <c r="D1724" s="99">
        <v>47139.71</v>
      </c>
      <c r="E1724" s="99">
        <v>34009.800000000003</v>
      </c>
      <c r="F1724" s="153">
        <v>92000</v>
      </c>
      <c r="G1724" s="154">
        <v>26667</v>
      </c>
      <c r="H1724" s="182">
        <v>46359</v>
      </c>
      <c r="I1724" s="182">
        <v>46448</v>
      </c>
      <c r="J1724" s="166">
        <v>2.6</v>
      </c>
      <c r="K1724" s="166">
        <v>2.5</v>
      </c>
      <c r="L1724" s="167" t="s">
        <v>1206</v>
      </c>
      <c r="M1724" s="168" t="s">
        <v>1204</v>
      </c>
      <c r="N1724" s="169">
        <v>0.03</v>
      </c>
      <c r="O1724" s="21">
        <f t="shared" si="950"/>
        <v>0.10000000000000009</v>
      </c>
      <c r="P1724" s="21" t="str">
        <f t="shared" si="951"/>
        <v>N</v>
      </c>
      <c r="Q1724" s="22">
        <f t="shared" si="952"/>
        <v>21444.21</v>
      </c>
      <c r="R1724" s="8" t="str">
        <f t="shared" si="953"/>
        <v>N</v>
      </c>
      <c r="S1724" s="23">
        <f t="shared" si="954"/>
        <v>0.20000000000000018</v>
      </c>
      <c r="T1724" s="24">
        <f t="shared" si="955"/>
        <v>20500</v>
      </c>
      <c r="U1724" s="24">
        <f t="shared" si="956"/>
        <v>100000</v>
      </c>
      <c r="V1724" s="24">
        <f t="shared" si="957"/>
        <v>257500</v>
      </c>
      <c r="W1724" s="24">
        <f t="shared" si="958"/>
        <v>10250</v>
      </c>
      <c r="X1724" s="24">
        <f t="shared" si="959"/>
        <v>0</v>
      </c>
      <c r="Y1724" s="24">
        <f t="shared" si="960"/>
        <v>10250</v>
      </c>
      <c r="Z1724" s="24">
        <f t="shared" si="961"/>
        <v>11837.5363</v>
      </c>
      <c r="AA1724" s="25" t="str">
        <f t="shared" si="962"/>
        <v>N</v>
      </c>
      <c r="AB1724" s="26">
        <f t="shared" si="963"/>
        <v>0</v>
      </c>
      <c r="AC1724" s="27">
        <f t="shared" si="964"/>
        <v>20500</v>
      </c>
      <c r="AD1724" s="28">
        <f t="shared" si="965"/>
        <v>100000</v>
      </c>
      <c r="AE1724" s="28">
        <f t="shared" si="966"/>
        <v>257500</v>
      </c>
      <c r="AF1724" s="28">
        <f t="shared" si="967"/>
        <v>0</v>
      </c>
      <c r="AG1724" s="28">
        <f t="shared" si="968"/>
        <v>0</v>
      </c>
      <c r="AH1724" s="28">
        <f t="shared" si="969"/>
        <v>0</v>
      </c>
      <c r="AI1724" s="28">
        <f t="shared" si="970"/>
        <v>0</v>
      </c>
      <c r="AJ1724" s="29" t="str">
        <f t="shared" si="971"/>
        <v>N</v>
      </c>
      <c r="AK1724" s="30">
        <f t="shared" si="972"/>
        <v>0</v>
      </c>
      <c r="AL1724" s="31">
        <f t="shared" si="973"/>
        <v>20500</v>
      </c>
      <c r="AM1724" s="31">
        <f t="shared" si="974"/>
        <v>100000</v>
      </c>
      <c r="AN1724" s="31">
        <f t="shared" si="975"/>
        <v>257500</v>
      </c>
      <c r="AO1724" s="31">
        <f t="shared" si="976"/>
        <v>0</v>
      </c>
      <c r="AP1724" s="31">
        <f t="shared" si="977"/>
        <v>0</v>
      </c>
      <c r="AQ1724" s="31">
        <f t="shared" si="978"/>
        <v>0</v>
      </c>
      <c r="AR1724" s="31">
        <f t="shared" si="979"/>
        <v>0</v>
      </c>
      <c r="AS1724" s="32">
        <f t="shared" si="980"/>
        <v>0</v>
      </c>
      <c r="AT1724" s="33">
        <f t="shared" si="981"/>
        <v>20500</v>
      </c>
      <c r="AU1724" s="33">
        <f t="shared" si="982"/>
        <v>100000</v>
      </c>
      <c r="AV1724" s="33">
        <v>258222</v>
      </c>
      <c r="AW1724" s="33">
        <f t="shared" si="983"/>
        <v>0</v>
      </c>
      <c r="AX1724" s="33">
        <f t="shared" si="984"/>
        <v>0</v>
      </c>
      <c r="AY1724" s="34">
        <f t="shared" si="985"/>
        <v>11837.5363</v>
      </c>
    </row>
    <row r="1725" spans="1:51" ht="15" customHeight="1" x14ac:dyDescent="0.3">
      <c r="A1725" s="166" t="s">
        <v>2930</v>
      </c>
      <c r="B1725" s="99">
        <v>19088.16</v>
      </c>
      <c r="C1725" s="99">
        <v>9616</v>
      </c>
      <c r="D1725" s="99">
        <v>41202.839999999997</v>
      </c>
      <c r="E1725" s="99">
        <v>37688.31</v>
      </c>
      <c r="F1725" s="153">
        <v>100000</v>
      </c>
      <c r="G1725" s="154">
        <v>0</v>
      </c>
      <c r="H1725" s="182">
        <v>46550</v>
      </c>
      <c r="I1725" s="182">
        <v>46581</v>
      </c>
      <c r="J1725" s="166">
        <v>4.3</v>
      </c>
      <c r="K1725" s="166">
        <v>1.5</v>
      </c>
      <c r="L1725" s="167" t="s">
        <v>1206</v>
      </c>
      <c r="M1725" s="168" t="s">
        <v>1203</v>
      </c>
      <c r="N1725" s="169">
        <v>2.7E-2</v>
      </c>
      <c r="O1725" s="21">
        <f t="shared" si="950"/>
        <v>2.8</v>
      </c>
      <c r="P1725" s="21" t="str">
        <f t="shared" si="951"/>
        <v>N</v>
      </c>
      <c r="Q1725" s="22">
        <f t="shared" si="952"/>
        <v>28704.16</v>
      </c>
      <c r="R1725" s="8" t="str">
        <f t="shared" si="953"/>
        <v>N</v>
      </c>
      <c r="S1725" s="23">
        <f t="shared" si="954"/>
        <v>3.7333333333333329</v>
      </c>
      <c r="T1725" s="24">
        <f t="shared" si="955"/>
        <v>20500</v>
      </c>
      <c r="U1725" s="24">
        <f t="shared" si="956"/>
        <v>100000</v>
      </c>
      <c r="V1725" s="24">
        <f t="shared" si="957"/>
        <v>257500</v>
      </c>
      <c r="W1725" s="24">
        <f t="shared" si="958"/>
        <v>15375</v>
      </c>
      <c r="X1725" s="24">
        <f t="shared" si="959"/>
        <v>0</v>
      </c>
      <c r="Y1725" s="24">
        <f t="shared" si="960"/>
        <v>15375</v>
      </c>
      <c r="Z1725" s="24">
        <f t="shared" si="961"/>
        <v>14104.172319999998</v>
      </c>
      <c r="AA1725" s="25" t="str">
        <f t="shared" si="962"/>
        <v>N</v>
      </c>
      <c r="AB1725" s="26">
        <f t="shared" si="963"/>
        <v>2.7333333333333329</v>
      </c>
      <c r="AC1725" s="27">
        <f t="shared" si="964"/>
        <v>20500</v>
      </c>
      <c r="AD1725" s="28">
        <f t="shared" si="965"/>
        <v>100000</v>
      </c>
      <c r="AE1725" s="28">
        <f t="shared" si="966"/>
        <v>257500</v>
      </c>
      <c r="AF1725" s="28">
        <f t="shared" si="967"/>
        <v>15375</v>
      </c>
      <c r="AG1725" s="28">
        <f t="shared" si="968"/>
        <v>0</v>
      </c>
      <c r="AH1725" s="28">
        <f t="shared" si="969"/>
        <v>15375</v>
      </c>
      <c r="AI1725" s="28">
        <f t="shared" si="970"/>
        <v>14900.109972639995</v>
      </c>
      <c r="AJ1725" s="29" t="str">
        <f t="shared" si="971"/>
        <v>N</v>
      </c>
      <c r="AK1725" s="30">
        <f t="shared" si="972"/>
        <v>1.7333333333333329</v>
      </c>
      <c r="AL1725" s="31">
        <f t="shared" si="973"/>
        <v>20500</v>
      </c>
      <c r="AM1725" s="31">
        <f t="shared" si="974"/>
        <v>100000</v>
      </c>
      <c r="AN1725" s="31">
        <f t="shared" si="975"/>
        <v>257500</v>
      </c>
      <c r="AO1725" s="31">
        <f t="shared" si="976"/>
        <v>15375</v>
      </c>
      <c r="AP1725" s="31">
        <f t="shared" si="977"/>
        <v>0</v>
      </c>
      <c r="AQ1725" s="31">
        <f t="shared" si="978"/>
        <v>15375</v>
      </c>
      <c r="AR1725" s="31">
        <f t="shared" si="979"/>
        <v>15717.537941901272</v>
      </c>
      <c r="AS1725" s="32">
        <f t="shared" si="980"/>
        <v>0.73333333333333295</v>
      </c>
      <c r="AT1725" s="33">
        <f t="shared" si="981"/>
        <v>20500</v>
      </c>
      <c r="AU1725" s="33">
        <f t="shared" si="982"/>
        <v>100000</v>
      </c>
      <c r="AV1725" s="33">
        <v>258223</v>
      </c>
      <c r="AW1725" s="33">
        <f t="shared" si="983"/>
        <v>9504.1200000000026</v>
      </c>
      <c r="AX1725" s="33">
        <f t="shared" si="984"/>
        <v>22427.916466332601</v>
      </c>
      <c r="AY1725" s="34">
        <f t="shared" si="985"/>
        <v>67149.736700873866</v>
      </c>
    </row>
    <row r="1726" spans="1:51" ht="15" customHeight="1" x14ac:dyDescent="0.3">
      <c r="A1726" s="166" t="s">
        <v>2931</v>
      </c>
      <c r="B1726" s="99">
        <v>5240.1099999999997</v>
      </c>
      <c r="C1726" s="99">
        <v>1168.3800000000001</v>
      </c>
      <c r="D1726" s="99">
        <v>24127.61</v>
      </c>
      <c r="E1726" s="99">
        <v>22654.7</v>
      </c>
      <c r="F1726" s="155">
        <v>129000</v>
      </c>
      <c r="G1726" s="154">
        <v>12500</v>
      </c>
      <c r="H1726" s="182">
        <v>46337</v>
      </c>
      <c r="I1726" s="182">
        <v>46380</v>
      </c>
      <c r="J1726" s="166">
        <v>3.8</v>
      </c>
      <c r="K1726" s="166">
        <v>3</v>
      </c>
      <c r="L1726" s="167" t="s">
        <v>1207</v>
      </c>
      <c r="M1726" s="168" t="s">
        <v>1203</v>
      </c>
      <c r="N1726" s="169">
        <v>0.06</v>
      </c>
      <c r="O1726" s="21">
        <f t="shared" si="950"/>
        <v>0.79999999999999982</v>
      </c>
      <c r="P1726" s="21" t="str">
        <f t="shared" si="951"/>
        <v>N</v>
      </c>
      <c r="Q1726" s="22">
        <f t="shared" si="952"/>
        <v>6408.49</v>
      </c>
      <c r="R1726" s="8" t="str">
        <f t="shared" si="953"/>
        <v>N</v>
      </c>
      <c r="S1726" s="23">
        <f t="shared" si="954"/>
        <v>1.0666666666666664</v>
      </c>
      <c r="T1726" s="24">
        <f t="shared" si="955"/>
        <v>50000</v>
      </c>
      <c r="U1726" s="24">
        <f t="shared" si="956"/>
        <v>200000</v>
      </c>
      <c r="V1726" s="24">
        <f t="shared" si="957"/>
        <v>257500</v>
      </c>
      <c r="W1726" s="24">
        <f t="shared" si="958"/>
        <v>5094.7495499999995</v>
      </c>
      <c r="X1726" s="24">
        <f t="shared" si="959"/>
        <v>0</v>
      </c>
      <c r="Y1726" s="24">
        <f t="shared" si="960"/>
        <v>5094.7495499999995</v>
      </c>
      <c r="Z1726" s="24">
        <f t="shared" si="961"/>
        <v>1698.2498500000002</v>
      </c>
      <c r="AA1726" s="25" t="str">
        <f t="shared" si="962"/>
        <v>N</v>
      </c>
      <c r="AB1726" s="26">
        <f t="shared" si="963"/>
        <v>6.666666666666643E-2</v>
      </c>
      <c r="AC1726" s="27">
        <f t="shared" si="964"/>
        <v>50000</v>
      </c>
      <c r="AD1726" s="28">
        <f t="shared" si="965"/>
        <v>200000</v>
      </c>
      <c r="AE1726" s="28">
        <f t="shared" si="966"/>
        <v>257500</v>
      </c>
      <c r="AF1726" s="28">
        <f t="shared" si="967"/>
        <v>5400.4345229999999</v>
      </c>
      <c r="AG1726" s="28">
        <f t="shared" si="968"/>
        <v>0</v>
      </c>
      <c r="AH1726" s="28">
        <f t="shared" si="969"/>
        <v>5400.4345229999999</v>
      </c>
      <c r="AI1726" s="28">
        <f t="shared" si="970"/>
        <v>1800.1448410000003</v>
      </c>
      <c r="AJ1726" s="29" t="str">
        <f t="shared" si="971"/>
        <v>N</v>
      </c>
      <c r="AK1726" s="30">
        <f t="shared" si="972"/>
        <v>0</v>
      </c>
      <c r="AL1726" s="31">
        <f t="shared" si="973"/>
        <v>50000</v>
      </c>
      <c r="AM1726" s="31">
        <f t="shared" si="974"/>
        <v>200000</v>
      </c>
      <c r="AN1726" s="31">
        <f t="shared" si="975"/>
        <v>257500</v>
      </c>
      <c r="AO1726" s="31">
        <f t="shared" si="976"/>
        <v>0</v>
      </c>
      <c r="AP1726" s="31">
        <f t="shared" si="977"/>
        <v>0</v>
      </c>
      <c r="AQ1726" s="31">
        <f t="shared" si="978"/>
        <v>0</v>
      </c>
      <c r="AR1726" s="31">
        <f t="shared" si="979"/>
        <v>0</v>
      </c>
      <c r="AS1726" s="32">
        <f t="shared" si="980"/>
        <v>0</v>
      </c>
      <c r="AT1726" s="33">
        <f t="shared" si="981"/>
        <v>50000</v>
      </c>
      <c r="AU1726" s="33">
        <f t="shared" si="982"/>
        <v>200000</v>
      </c>
      <c r="AV1726" s="33">
        <v>258224</v>
      </c>
      <c r="AW1726" s="33">
        <f t="shared" si="983"/>
        <v>0</v>
      </c>
      <c r="AX1726" s="33">
        <f t="shared" si="984"/>
        <v>0</v>
      </c>
      <c r="AY1726" s="34">
        <f t="shared" si="985"/>
        <v>3498.3946910000004</v>
      </c>
    </row>
    <row r="1727" spans="1:51" ht="15" customHeight="1" x14ac:dyDescent="0.3">
      <c r="A1727" s="166" t="s">
        <v>2932</v>
      </c>
      <c r="B1727" s="99">
        <v>11295.41</v>
      </c>
      <c r="C1727" s="99">
        <v>34430.769999999997</v>
      </c>
      <c r="D1727" s="99">
        <v>112349.67</v>
      </c>
      <c r="E1727" s="99">
        <v>106851.23</v>
      </c>
      <c r="F1727" s="155">
        <v>77000</v>
      </c>
      <c r="G1727" s="154">
        <v>0</v>
      </c>
      <c r="H1727" s="182">
        <v>46465</v>
      </c>
      <c r="I1727" s="182">
        <v>46538</v>
      </c>
      <c r="J1727" s="166">
        <v>2.5</v>
      </c>
      <c r="K1727" s="166">
        <v>2.4</v>
      </c>
      <c r="L1727" s="167" t="s">
        <v>1207</v>
      </c>
      <c r="M1727" s="168" t="s">
        <v>1203</v>
      </c>
      <c r="N1727" s="169">
        <v>0.01</v>
      </c>
      <c r="O1727" s="21">
        <f t="shared" si="950"/>
        <v>0.10000000000000009</v>
      </c>
      <c r="P1727" s="21" t="str">
        <f t="shared" si="951"/>
        <v>N</v>
      </c>
      <c r="Q1727" s="22">
        <f t="shared" si="952"/>
        <v>45726.179999999993</v>
      </c>
      <c r="R1727" s="8" t="str">
        <f t="shared" si="953"/>
        <v>N</v>
      </c>
      <c r="S1727" s="23">
        <f t="shared" si="954"/>
        <v>0.13333333333333344</v>
      </c>
      <c r="T1727" s="24">
        <f t="shared" si="955"/>
        <v>50000</v>
      </c>
      <c r="U1727" s="24">
        <f t="shared" si="956"/>
        <v>200000</v>
      </c>
      <c r="V1727" s="24">
        <f t="shared" si="957"/>
        <v>257500</v>
      </c>
      <c r="W1727" s="24">
        <f t="shared" si="958"/>
        <v>34637.581349999993</v>
      </c>
      <c r="X1727" s="24">
        <f t="shared" si="959"/>
        <v>0</v>
      </c>
      <c r="Y1727" s="24">
        <f t="shared" si="960"/>
        <v>34637.581349999993</v>
      </c>
      <c r="Z1727" s="24">
        <f t="shared" si="961"/>
        <v>11545.86045</v>
      </c>
      <c r="AA1727" s="25" t="str">
        <f t="shared" si="962"/>
        <v>N</v>
      </c>
      <c r="AB1727" s="26">
        <f t="shared" si="963"/>
        <v>0</v>
      </c>
      <c r="AC1727" s="27">
        <f t="shared" si="964"/>
        <v>50000</v>
      </c>
      <c r="AD1727" s="28">
        <f t="shared" si="965"/>
        <v>200000</v>
      </c>
      <c r="AE1727" s="28">
        <f t="shared" si="966"/>
        <v>257500</v>
      </c>
      <c r="AF1727" s="28">
        <f t="shared" si="967"/>
        <v>0</v>
      </c>
      <c r="AG1727" s="28">
        <f t="shared" si="968"/>
        <v>0</v>
      </c>
      <c r="AH1727" s="28">
        <f t="shared" si="969"/>
        <v>0</v>
      </c>
      <c r="AI1727" s="28">
        <f t="shared" si="970"/>
        <v>0</v>
      </c>
      <c r="AJ1727" s="29" t="str">
        <f t="shared" si="971"/>
        <v>N</v>
      </c>
      <c r="AK1727" s="30">
        <f t="shared" si="972"/>
        <v>0</v>
      </c>
      <c r="AL1727" s="31">
        <f t="shared" si="973"/>
        <v>50000</v>
      </c>
      <c r="AM1727" s="31">
        <f t="shared" si="974"/>
        <v>200000</v>
      </c>
      <c r="AN1727" s="31">
        <f t="shared" si="975"/>
        <v>257500</v>
      </c>
      <c r="AO1727" s="31">
        <f t="shared" si="976"/>
        <v>0</v>
      </c>
      <c r="AP1727" s="31">
        <f t="shared" si="977"/>
        <v>0</v>
      </c>
      <c r="AQ1727" s="31">
        <f t="shared" si="978"/>
        <v>0</v>
      </c>
      <c r="AR1727" s="31">
        <f t="shared" si="979"/>
        <v>0</v>
      </c>
      <c r="AS1727" s="32">
        <f t="shared" si="980"/>
        <v>0</v>
      </c>
      <c r="AT1727" s="33">
        <f t="shared" si="981"/>
        <v>50000</v>
      </c>
      <c r="AU1727" s="33">
        <f t="shared" si="982"/>
        <v>200000</v>
      </c>
      <c r="AV1727" s="33">
        <v>258225</v>
      </c>
      <c r="AW1727" s="33">
        <f t="shared" si="983"/>
        <v>0</v>
      </c>
      <c r="AX1727" s="33">
        <f t="shared" si="984"/>
        <v>0</v>
      </c>
      <c r="AY1727" s="34">
        <f t="shared" si="985"/>
        <v>11545.86045</v>
      </c>
    </row>
    <row r="1728" spans="1:51" ht="15" customHeight="1" x14ac:dyDescent="0.3">
      <c r="A1728" s="166" t="s">
        <v>2933</v>
      </c>
      <c r="B1728" s="99">
        <v>19566.71</v>
      </c>
      <c r="C1728" s="99">
        <v>25783.37</v>
      </c>
      <c r="D1728" s="99">
        <v>96942.76</v>
      </c>
      <c r="E1728" s="99">
        <v>91188.96</v>
      </c>
      <c r="F1728" s="155">
        <v>150000</v>
      </c>
      <c r="G1728" s="154">
        <v>12500</v>
      </c>
      <c r="H1728" s="182">
        <v>46274</v>
      </c>
      <c r="I1728" s="182">
        <v>46303</v>
      </c>
      <c r="J1728" s="166">
        <v>2.1</v>
      </c>
      <c r="K1728" s="166">
        <v>1.6</v>
      </c>
      <c r="L1728" s="167" t="s">
        <v>1207</v>
      </c>
      <c r="M1728" s="168" t="s">
        <v>1204</v>
      </c>
      <c r="N1728" s="169">
        <v>0.02</v>
      </c>
      <c r="O1728" s="21">
        <f t="shared" si="950"/>
        <v>0.5</v>
      </c>
      <c r="P1728" s="21" t="str">
        <f t="shared" si="951"/>
        <v>N</v>
      </c>
      <c r="Q1728" s="22">
        <f t="shared" si="952"/>
        <v>45350.080000000002</v>
      </c>
      <c r="R1728" s="8" t="str">
        <f t="shared" si="953"/>
        <v>N</v>
      </c>
      <c r="S1728" s="23">
        <f t="shared" si="954"/>
        <v>1</v>
      </c>
      <c r="T1728" s="24">
        <f t="shared" si="955"/>
        <v>50000</v>
      </c>
      <c r="U1728" s="24">
        <f t="shared" si="956"/>
        <v>200000</v>
      </c>
      <c r="V1728" s="24">
        <f t="shared" si="957"/>
        <v>257500</v>
      </c>
      <c r="W1728" s="24">
        <f t="shared" si="958"/>
        <v>23128.540800000002</v>
      </c>
      <c r="X1728" s="24">
        <f t="shared" si="959"/>
        <v>0</v>
      </c>
      <c r="Y1728" s="24">
        <f t="shared" si="960"/>
        <v>23128.540800000002</v>
      </c>
      <c r="Z1728" s="24">
        <f t="shared" si="961"/>
        <v>23128.540800000002</v>
      </c>
      <c r="AA1728" s="25" t="str">
        <f t="shared" si="962"/>
        <v>N</v>
      </c>
      <c r="AB1728" s="26">
        <f t="shared" si="963"/>
        <v>0</v>
      </c>
      <c r="AC1728" s="27">
        <f t="shared" si="964"/>
        <v>50000</v>
      </c>
      <c r="AD1728" s="28">
        <f t="shared" si="965"/>
        <v>200000</v>
      </c>
      <c r="AE1728" s="28">
        <f t="shared" si="966"/>
        <v>257500</v>
      </c>
      <c r="AF1728" s="28">
        <f t="shared" si="967"/>
        <v>0</v>
      </c>
      <c r="AG1728" s="28">
        <f t="shared" si="968"/>
        <v>0</v>
      </c>
      <c r="AH1728" s="28">
        <f t="shared" si="969"/>
        <v>0</v>
      </c>
      <c r="AI1728" s="28">
        <f t="shared" si="970"/>
        <v>0</v>
      </c>
      <c r="AJ1728" s="29" t="str">
        <f t="shared" si="971"/>
        <v>N</v>
      </c>
      <c r="AK1728" s="30">
        <f t="shared" si="972"/>
        <v>0</v>
      </c>
      <c r="AL1728" s="31">
        <f t="shared" si="973"/>
        <v>50000</v>
      </c>
      <c r="AM1728" s="31">
        <f t="shared" si="974"/>
        <v>200000</v>
      </c>
      <c r="AN1728" s="31">
        <f t="shared" si="975"/>
        <v>257500</v>
      </c>
      <c r="AO1728" s="31">
        <f t="shared" si="976"/>
        <v>0</v>
      </c>
      <c r="AP1728" s="31">
        <f t="shared" si="977"/>
        <v>0</v>
      </c>
      <c r="AQ1728" s="31">
        <f t="shared" si="978"/>
        <v>0</v>
      </c>
      <c r="AR1728" s="31">
        <f t="shared" si="979"/>
        <v>0</v>
      </c>
      <c r="AS1728" s="32">
        <f t="shared" si="980"/>
        <v>0</v>
      </c>
      <c r="AT1728" s="33">
        <f t="shared" si="981"/>
        <v>50000</v>
      </c>
      <c r="AU1728" s="33">
        <f t="shared" si="982"/>
        <v>200000</v>
      </c>
      <c r="AV1728" s="33">
        <v>258226</v>
      </c>
      <c r="AW1728" s="33">
        <f t="shared" si="983"/>
        <v>0</v>
      </c>
      <c r="AX1728" s="33">
        <f t="shared" si="984"/>
        <v>0</v>
      </c>
      <c r="AY1728" s="34">
        <f t="shared" si="985"/>
        <v>23128.540800000002</v>
      </c>
    </row>
    <row r="1729" spans="1:51" ht="15" customHeight="1" x14ac:dyDescent="0.3">
      <c r="A1729" s="166" t="s">
        <v>2934</v>
      </c>
      <c r="B1729" s="99">
        <v>6760.89</v>
      </c>
      <c r="C1729" s="99">
        <v>7063.19</v>
      </c>
      <c r="D1729" s="99">
        <v>93635.83</v>
      </c>
      <c r="E1729" s="99">
        <v>88937.41</v>
      </c>
      <c r="F1729" s="155">
        <v>66000</v>
      </c>
      <c r="G1729" s="154">
        <v>0</v>
      </c>
      <c r="H1729" s="182">
        <v>46437</v>
      </c>
      <c r="I1729" s="182">
        <v>46498</v>
      </c>
      <c r="J1729" s="166">
        <v>3.5</v>
      </c>
      <c r="K1729" s="166">
        <v>1.4</v>
      </c>
      <c r="L1729" s="167" t="s">
        <v>1207</v>
      </c>
      <c r="M1729" s="168" t="s">
        <v>1205</v>
      </c>
      <c r="N1729" s="169">
        <v>0.02</v>
      </c>
      <c r="O1729" s="21">
        <f t="shared" si="950"/>
        <v>2.1</v>
      </c>
      <c r="P1729" s="21" t="str">
        <f t="shared" si="951"/>
        <v>N</v>
      </c>
      <c r="Q1729" s="22">
        <f t="shared" si="952"/>
        <v>13824.08</v>
      </c>
      <c r="R1729" s="8" t="str">
        <f t="shared" si="953"/>
        <v>N</v>
      </c>
      <c r="S1729" s="23">
        <f t="shared" si="954"/>
        <v>2.1</v>
      </c>
      <c r="T1729" s="24">
        <f t="shared" si="955"/>
        <v>50000</v>
      </c>
      <c r="U1729" s="24">
        <f t="shared" si="956"/>
        <v>200000</v>
      </c>
      <c r="V1729" s="24">
        <f t="shared" si="957"/>
        <v>257500</v>
      </c>
      <c r="W1729" s="24">
        <f t="shared" si="958"/>
        <v>14100.561600000001</v>
      </c>
      <c r="X1729" s="24">
        <f t="shared" si="959"/>
        <v>0</v>
      </c>
      <c r="Y1729" s="24">
        <f t="shared" si="960"/>
        <v>14100.561600000001</v>
      </c>
      <c r="Z1729" s="24">
        <f t="shared" si="961"/>
        <v>0</v>
      </c>
      <c r="AA1729" s="25" t="str">
        <f t="shared" si="962"/>
        <v>N</v>
      </c>
      <c r="AB1729" s="26">
        <f t="shared" si="963"/>
        <v>1.1000000000000001</v>
      </c>
      <c r="AC1729" s="27">
        <f t="shared" si="964"/>
        <v>50000</v>
      </c>
      <c r="AD1729" s="28">
        <f t="shared" si="965"/>
        <v>200000</v>
      </c>
      <c r="AE1729" s="28">
        <f t="shared" si="966"/>
        <v>257500</v>
      </c>
      <c r="AF1729" s="28">
        <f t="shared" si="967"/>
        <v>14382.572832000002</v>
      </c>
      <c r="AG1729" s="28">
        <f t="shared" si="968"/>
        <v>0</v>
      </c>
      <c r="AH1729" s="28">
        <f t="shared" si="969"/>
        <v>14382.572832000002</v>
      </c>
      <c r="AI1729" s="28">
        <f t="shared" si="970"/>
        <v>0</v>
      </c>
      <c r="AJ1729" s="29" t="str">
        <f t="shared" si="971"/>
        <v>N</v>
      </c>
      <c r="AK1729" s="30">
        <f t="shared" si="972"/>
        <v>0.10000000000000009</v>
      </c>
      <c r="AL1729" s="31">
        <f t="shared" si="973"/>
        <v>50000</v>
      </c>
      <c r="AM1729" s="31">
        <f t="shared" si="974"/>
        <v>200000</v>
      </c>
      <c r="AN1729" s="31">
        <f t="shared" si="975"/>
        <v>257500</v>
      </c>
      <c r="AO1729" s="31">
        <f t="shared" si="976"/>
        <v>14670.224288640002</v>
      </c>
      <c r="AP1729" s="31">
        <f t="shared" si="977"/>
        <v>0</v>
      </c>
      <c r="AQ1729" s="31">
        <f t="shared" si="978"/>
        <v>14670.224288640002</v>
      </c>
      <c r="AR1729" s="31">
        <f t="shared" si="979"/>
        <v>0</v>
      </c>
      <c r="AS1729" s="32">
        <f t="shared" si="980"/>
        <v>0</v>
      </c>
      <c r="AT1729" s="33">
        <f t="shared" si="981"/>
        <v>50000</v>
      </c>
      <c r="AU1729" s="33">
        <f t="shared" si="982"/>
        <v>200000</v>
      </c>
      <c r="AV1729" s="33">
        <v>258227</v>
      </c>
      <c r="AW1729" s="33">
        <f t="shared" si="983"/>
        <v>0</v>
      </c>
      <c r="AX1729" s="33">
        <f t="shared" si="984"/>
        <v>0</v>
      </c>
      <c r="AY1729" s="34">
        <f t="shared" si="985"/>
        <v>0</v>
      </c>
    </row>
    <row r="1730" spans="1:51" ht="15" customHeight="1" x14ac:dyDescent="0.3">
      <c r="A1730" s="166" t="s">
        <v>2935</v>
      </c>
      <c r="B1730" s="99">
        <v>10602.21</v>
      </c>
      <c r="C1730" s="99">
        <v>32940.06</v>
      </c>
      <c r="D1730" s="99">
        <v>116827.53</v>
      </c>
      <c r="E1730" s="99">
        <v>105150.63</v>
      </c>
      <c r="F1730" s="155">
        <v>90000</v>
      </c>
      <c r="G1730" s="154">
        <v>12500</v>
      </c>
      <c r="H1730" s="182">
        <v>46285</v>
      </c>
      <c r="I1730" s="182">
        <v>46329</v>
      </c>
      <c r="J1730" s="166">
        <v>4</v>
      </c>
      <c r="K1730" s="166">
        <v>3.8</v>
      </c>
      <c r="L1730" s="167" t="s">
        <v>1206</v>
      </c>
      <c r="M1730" s="168" t="s">
        <v>1205</v>
      </c>
      <c r="N1730" s="169">
        <v>0.02</v>
      </c>
      <c r="O1730" s="21">
        <f t="shared" si="950"/>
        <v>0.20000000000000018</v>
      </c>
      <c r="P1730" s="21" t="str">
        <f t="shared" si="951"/>
        <v>N</v>
      </c>
      <c r="Q1730" s="22">
        <f t="shared" si="952"/>
        <v>43542.27</v>
      </c>
      <c r="R1730" s="8" t="str">
        <f t="shared" si="953"/>
        <v>N</v>
      </c>
      <c r="S1730" s="23">
        <f t="shared" si="954"/>
        <v>0.20000000000000018</v>
      </c>
      <c r="T1730" s="24">
        <f t="shared" si="955"/>
        <v>20500</v>
      </c>
      <c r="U1730" s="24">
        <f t="shared" si="956"/>
        <v>100000</v>
      </c>
      <c r="V1730" s="24">
        <f t="shared" si="957"/>
        <v>257500</v>
      </c>
      <c r="W1730" s="24">
        <f t="shared" si="958"/>
        <v>0</v>
      </c>
      <c r="X1730" s="24">
        <f t="shared" si="959"/>
        <v>0</v>
      </c>
      <c r="Y1730" s="24">
        <f t="shared" si="960"/>
        <v>0</v>
      </c>
      <c r="Z1730" s="24">
        <f t="shared" si="961"/>
        <v>44413.115399999995</v>
      </c>
      <c r="AA1730" s="25" t="str">
        <f t="shared" si="962"/>
        <v>N</v>
      </c>
      <c r="AB1730" s="26">
        <f t="shared" si="963"/>
        <v>0</v>
      </c>
      <c r="AC1730" s="27">
        <f t="shared" si="964"/>
        <v>20500</v>
      </c>
      <c r="AD1730" s="28">
        <f t="shared" si="965"/>
        <v>100000</v>
      </c>
      <c r="AE1730" s="28">
        <f t="shared" si="966"/>
        <v>257500</v>
      </c>
      <c r="AF1730" s="28">
        <f t="shared" si="967"/>
        <v>0</v>
      </c>
      <c r="AG1730" s="28">
        <f t="shared" si="968"/>
        <v>0</v>
      </c>
      <c r="AH1730" s="28">
        <f t="shared" si="969"/>
        <v>0</v>
      </c>
      <c r="AI1730" s="28">
        <f t="shared" si="970"/>
        <v>0</v>
      </c>
      <c r="AJ1730" s="29" t="str">
        <f t="shared" si="971"/>
        <v>N</v>
      </c>
      <c r="AK1730" s="30">
        <f t="shared" si="972"/>
        <v>0</v>
      </c>
      <c r="AL1730" s="31">
        <f t="shared" si="973"/>
        <v>20500</v>
      </c>
      <c r="AM1730" s="31">
        <f t="shared" si="974"/>
        <v>100000</v>
      </c>
      <c r="AN1730" s="31">
        <f t="shared" si="975"/>
        <v>257500</v>
      </c>
      <c r="AO1730" s="31">
        <f t="shared" si="976"/>
        <v>0</v>
      </c>
      <c r="AP1730" s="31">
        <f t="shared" si="977"/>
        <v>0</v>
      </c>
      <c r="AQ1730" s="31">
        <f t="shared" si="978"/>
        <v>0</v>
      </c>
      <c r="AR1730" s="31">
        <f t="shared" si="979"/>
        <v>0</v>
      </c>
      <c r="AS1730" s="32">
        <f t="shared" si="980"/>
        <v>0</v>
      </c>
      <c r="AT1730" s="33">
        <f t="shared" si="981"/>
        <v>20500</v>
      </c>
      <c r="AU1730" s="33">
        <f t="shared" si="982"/>
        <v>100000</v>
      </c>
      <c r="AV1730" s="33">
        <v>258228</v>
      </c>
      <c r="AW1730" s="33">
        <f t="shared" si="983"/>
        <v>0</v>
      </c>
      <c r="AX1730" s="33">
        <f t="shared" si="984"/>
        <v>0</v>
      </c>
      <c r="AY1730" s="34">
        <f t="shared" si="985"/>
        <v>44413.115399999995</v>
      </c>
    </row>
    <row r="1731" spans="1:51" ht="15" customHeight="1" x14ac:dyDescent="0.3">
      <c r="A1731" s="166" t="s">
        <v>2936</v>
      </c>
      <c r="B1731" s="99">
        <v>5702.16</v>
      </c>
      <c r="C1731" s="99">
        <v>9106.2999999999993</v>
      </c>
      <c r="D1731" s="99">
        <v>34267.449999999997</v>
      </c>
      <c r="E1731" s="99">
        <v>20041.189999999999</v>
      </c>
      <c r="F1731" s="155">
        <v>90000</v>
      </c>
      <c r="G1731" s="154">
        <v>0</v>
      </c>
      <c r="H1731" s="182">
        <v>46487</v>
      </c>
      <c r="I1731" s="182">
        <v>46563</v>
      </c>
      <c r="J1731" s="166">
        <v>2.8</v>
      </c>
      <c r="K1731" s="166">
        <v>1.1000000000000001</v>
      </c>
      <c r="L1731" s="167" t="s">
        <v>1206</v>
      </c>
      <c r="M1731" s="168" t="s">
        <v>1205</v>
      </c>
      <c r="N1731" s="169">
        <v>0.04</v>
      </c>
      <c r="O1731" s="21">
        <f t="shared" si="950"/>
        <v>1.6999999999999997</v>
      </c>
      <c r="P1731" s="21" t="str">
        <f t="shared" si="951"/>
        <v>N</v>
      </c>
      <c r="Q1731" s="22">
        <f t="shared" si="952"/>
        <v>14808.46</v>
      </c>
      <c r="R1731" s="8" t="str">
        <f t="shared" si="953"/>
        <v>N</v>
      </c>
      <c r="S1731" s="23">
        <f t="shared" si="954"/>
        <v>1.6999999999999997</v>
      </c>
      <c r="T1731" s="24">
        <f t="shared" si="955"/>
        <v>20500</v>
      </c>
      <c r="U1731" s="24">
        <f t="shared" si="956"/>
        <v>100000</v>
      </c>
      <c r="V1731" s="24">
        <f t="shared" si="957"/>
        <v>257500</v>
      </c>
      <c r="W1731" s="24">
        <f t="shared" si="958"/>
        <v>15400.7984</v>
      </c>
      <c r="X1731" s="24">
        <f t="shared" si="959"/>
        <v>0</v>
      </c>
      <c r="Y1731" s="24">
        <f t="shared" si="960"/>
        <v>15400.7984</v>
      </c>
      <c r="Z1731" s="24">
        <f t="shared" si="961"/>
        <v>0</v>
      </c>
      <c r="AA1731" s="25" t="str">
        <f t="shared" si="962"/>
        <v>N</v>
      </c>
      <c r="AB1731" s="26">
        <f t="shared" si="963"/>
        <v>0.69999999999999973</v>
      </c>
      <c r="AC1731" s="27">
        <f t="shared" si="964"/>
        <v>20500</v>
      </c>
      <c r="AD1731" s="28">
        <f t="shared" si="965"/>
        <v>100000</v>
      </c>
      <c r="AE1731" s="28">
        <f t="shared" si="966"/>
        <v>257500</v>
      </c>
      <c r="AF1731" s="28">
        <f t="shared" si="967"/>
        <v>16016.830336000001</v>
      </c>
      <c r="AG1731" s="28">
        <f t="shared" si="968"/>
        <v>0</v>
      </c>
      <c r="AH1731" s="28">
        <f t="shared" si="969"/>
        <v>16016.830336000001</v>
      </c>
      <c r="AI1731" s="28">
        <f t="shared" si="970"/>
        <v>0</v>
      </c>
      <c r="AJ1731" s="29" t="str">
        <f t="shared" si="971"/>
        <v>N</v>
      </c>
      <c r="AK1731" s="30">
        <f t="shared" si="972"/>
        <v>0</v>
      </c>
      <c r="AL1731" s="31">
        <f t="shared" si="973"/>
        <v>20500</v>
      </c>
      <c r="AM1731" s="31">
        <f t="shared" si="974"/>
        <v>100000</v>
      </c>
      <c r="AN1731" s="31">
        <f t="shared" si="975"/>
        <v>257500</v>
      </c>
      <c r="AO1731" s="31">
        <f t="shared" si="976"/>
        <v>0</v>
      </c>
      <c r="AP1731" s="31">
        <f t="shared" si="977"/>
        <v>0</v>
      </c>
      <c r="AQ1731" s="31">
        <f t="shared" si="978"/>
        <v>0</v>
      </c>
      <c r="AR1731" s="31">
        <f t="shared" si="979"/>
        <v>0</v>
      </c>
      <c r="AS1731" s="32">
        <f t="shared" si="980"/>
        <v>0</v>
      </c>
      <c r="AT1731" s="33">
        <f t="shared" si="981"/>
        <v>20500</v>
      </c>
      <c r="AU1731" s="33">
        <f t="shared" si="982"/>
        <v>100000</v>
      </c>
      <c r="AV1731" s="33">
        <v>258229</v>
      </c>
      <c r="AW1731" s="33">
        <f t="shared" si="983"/>
        <v>0</v>
      </c>
      <c r="AX1731" s="33">
        <f t="shared" si="984"/>
        <v>0</v>
      </c>
      <c r="AY1731" s="34">
        <f t="shared" si="985"/>
        <v>0</v>
      </c>
    </row>
    <row r="1732" spans="1:51" ht="15" customHeight="1" x14ac:dyDescent="0.3">
      <c r="A1732" s="166" t="s">
        <v>2937</v>
      </c>
      <c r="B1732" s="99">
        <v>19607.2</v>
      </c>
      <c r="C1732" s="99">
        <v>34244.980000000003</v>
      </c>
      <c r="D1732" s="99">
        <v>71018.36</v>
      </c>
      <c r="E1732" s="99">
        <v>59875.93</v>
      </c>
      <c r="F1732" s="155">
        <v>105000</v>
      </c>
      <c r="G1732" s="154">
        <v>24444</v>
      </c>
      <c r="H1732" s="182">
        <v>46238</v>
      </c>
      <c r="I1732" s="182">
        <v>46321</v>
      </c>
      <c r="J1732" s="166">
        <v>3.3</v>
      </c>
      <c r="K1732" s="166">
        <v>0.9</v>
      </c>
      <c r="L1732" s="167" t="s">
        <v>1207</v>
      </c>
      <c r="M1732" s="168" t="s">
        <v>1205</v>
      </c>
      <c r="N1732" s="169">
        <v>0.05</v>
      </c>
      <c r="O1732" s="21">
        <f t="shared" si="950"/>
        <v>2.4</v>
      </c>
      <c r="P1732" s="21" t="str">
        <f t="shared" si="951"/>
        <v>N</v>
      </c>
      <c r="Q1732" s="22">
        <f t="shared" si="952"/>
        <v>53852.180000000008</v>
      </c>
      <c r="R1732" s="8" t="str">
        <f t="shared" si="953"/>
        <v>N</v>
      </c>
      <c r="S1732" s="23">
        <f t="shared" si="954"/>
        <v>2.4</v>
      </c>
      <c r="T1732" s="24">
        <f t="shared" si="955"/>
        <v>50000</v>
      </c>
      <c r="U1732" s="24">
        <f t="shared" si="956"/>
        <v>200000</v>
      </c>
      <c r="V1732" s="24">
        <f t="shared" si="957"/>
        <v>257500</v>
      </c>
      <c r="W1732" s="24">
        <f t="shared" si="958"/>
        <v>50000</v>
      </c>
      <c r="X1732" s="24">
        <f t="shared" si="959"/>
        <v>0</v>
      </c>
      <c r="Y1732" s="24">
        <f t="shared" si="960"/>
        <v>50000</v>
      </c>
      <c r="Z1732" s="24">
        <f t="shared" si="961"/>
        <v>6544.7890000000116</v>
      </c>
      <c r="AA1732" s="25" t="str">
        <f t="shared" si="962"/>
        <v>N</v>
      </c>
      <c r="AB1732" s="26">
        <f t="shared" si="963"/>
        <v>1.4</v>
      </c>
      <c r="AC1732" s="27">
        <f t="shared" si="964"/>
        <v>50000</v>
      </c>
      <c r="AD1732" s="28">
        <f t="shared" si="965"/>
        <v>200000</v>
      </c>
      <c r="AE1732" s="28">
        <f t="shared" si="966"/>
        <v>257500</v>
      </c>
      <c r="AF1732" s="28">
        <f t="shared" si="967"/>
        <v>50000</v>
      </c>
      <c r="AG1732" s="28">
        <f t="shared" si="968"/>
        <v>0</v>
      </c>
      <c r="AH1732" s="28">
        <f t="shared" si="969"/>
        <v>50000</v>
      </c>
      <c r="AI1732" s="28">
        <f t="shared" si="970"/>
        <v>9372.0284500000125</v>
      </c>
      <c r="AJ1732" s="29" t="str">
        <f t="shared" si="971"/>
        <v>N</v>
      </c>
      <c r="AK1732" s="30">
        <f t="shared" si="972"/>
        <v>0.39999999999999991</v>
      </c>
      <c r="AL1732" s="31">
        <f t="shared" si="973"/>
        <v>50000</v>
      </c>
      <c r="AM1732" s="31">
        <f t="shared" si="974"/>
        <v>200000</v>
      </c>
      <c r="AN1732" s="31">
        <f t="shared" si="975"/>
        <v>257500</v>
      </c>
      <c r="AO1732" s="31">
        <f t="shared" si="976"/>
        <v>50000</v>
      </c>
      <c r="AP1732" s="31">
        <f t="shared" si="977"/>
        <v>0</v>
      </c>
      <c r="AQ1732" s="31">
        <f t="shared" si="978"/>
        <v>50000</v>
      </c>
      <c r="AR1732" s="31">
        <f t="shared" si="979"/>
        <v>12340.629872500016</v>
      </c>
      <c r="AS1732" s="32">
        <f t="shared" si="980"/>
        <v>0</v>
      </c>
      <c r="AT1732" s="33">
        <f t="shared" si="981"/>
        <v>50000</v>
      </c>
      <c r="AU1732" s="33">
        <f t="shared" si="982"/>
        <v>200000</v>
      </c>
      <c r="AV1732" s="33">
        <v>258230</v>
      </c>
      <c r="AW1732" s="33">
        <f t="shared" si="983"/>
        <v>0</v>
      </c>
      <c r="AX1732" s="33">
        <f t="shared" si="984"/>
        <v>0</v>
      </c>
      <c r="AY1732" s="34">
        <f t="shared" si="985"/>
        <v>28257.44732250004</v>
      </c>
    </row>
    <row r="1733" spans="1:51" ht="15" customHeight="1" x14ac:dyDescent="0.3">
      <c r="A1733" s="166" t="s">
        <v>2938</v>
      </c>
      <c r="B1733" s="99">
        <v>11090.11</v>
      </c>
      <c r="C1733" s="99">
        <v>6716.93</v>
      </c>
      <c r="D1733" s="99">
        <v>88411.07</v>
      </c>
      <c r="E1733" s="99">
        <v>75829.240000000005</v>
      </c>
      <c r="F1733" s="155">
        <v>90000</v>
      </c>
      <c r="G1733" s="154">
        <v>0</v>
      </c>
      <c r="H1733" s="182">
        <v>46454</v>
      </c>
      <c r="I1733" s="182">
        <v>46495</v>
      </c>
      <c r="J1733" s="166">
        <v>4.5</v>
      </c>
      <c r="K1733" s="166">
        <v>4.0999999999999996</v>
      </c>
      <c r="L1733" s="167" t="s">
        <v>1207</v>
      </c>
      <c r="M1733" s="168" t="s">
        <v>1205</v>
      </c>
      <c r="N1733" s="169">
        <v>5.1999999999999998E-2</v>
      </c>
      <c r="O1733" s="21">
        <f t="shared" ref="O1733:O1796" si="986">MAX(0, J1733-K1733)</f>
        <v>0.40000000000000036</v>
      </c>
      <c r="P1733" s="21" t="str">
        <f t="shared" ref="P1733:P1796" si="987">IF(
  AND(
    I1733 &gt;= H1733 - 10,
    I1733 &lt;= DATE(2026,6,30),
    O1733 &gt; 0
  ),
  "Y",
  "N"
)</f>
        <v>N</v>
      </c>
      <c r="Q1733" s="22">
        <f t="shared" ref="Q1733:Q1796" si="988">B1733+C1733</f>
        <v>17807.04</v>
      </c>
      <c r="R1733" s="8" t="str">
        <f t="shared" ref="R1733:R1796" si="989">IF(AND(P1733="Y",O1733&gt;0),"Y","N")</f>
        <v>N</v>
      </c>
      <c r="S1733" s="23">
        <f t="shared" ref="S1733:S1796" si="990">MAX(0,(O1733/M1733))</f>
        <v>0.40000000000000036</v>
      </c>
      <c r="T1733" s="24">
        <f t="shared" ref="T1733:T1796" si="991">IF(R1733="Y",(20500+G1733),IF(AND(R1733="N",L1733="G"),20500,IF(AND(R1733="N",L1733="P"),50000,IF(AND(R1733="",L1733="G"),20500,IF(AND(R1733="",L1733="P"),50000,"")))))</f>
        <v>50000</v>
      </c>
      <c r="U1733" s="24">
        <f t="shared" ref="U1733:U1796" si="992">IF(AND(R1733="Y",G1733&gt;0),224000,IF(AND(R1733="Y",G1733=0),138500,IF(AND(R1733="N",L1733="G"),100000,IF(AND(R1733="N",L1733=""),100000,IF(AND(R1733="N",L1733="P"),200000,"")))))</f>
        <v>200000</v>
      </c>
      <c r="V1733" s="24">
        <f t="shared" ref="V1733:V1796" si="993">IF(R1733="Y",U1733,IF(R1733="N",257500,IF(R1733="",257500,)))</f>
        <v>257500</v>
      </c>
      <c r="W1733" s="24">
        <f t="shared" ref="W1733:W1796" si="994">IF(
  M1733&lt;0.5,
  0,
  MAX(
    0,
    IF(
      S1733=0,
      0,
      IF(
        R1733="Y",
        MIN(Q1733*(1+N1733), T1733, U1733-E1733, V1733-E1733),
        MIN(Q1733*(1+N1733), T1733, U1733-D1733, V1733-F1733)
      )
    )
  ) * M1733
)</f>
        <v>18733.006080000003</v>
      </c>
      <c r="X1733" s="24">
        <f t="shared" ref="X1733:X1796" si="995">IF(
  M1733&lt;0.5,
  0,
  MAX(
    0,
    IF(
      S1733=0,
      0,
      IF(
        R1733="Y",
        (Q1733*(1+N1733)-W1733),
        0
      )
    )
  ) * M1733
)</f>
        <v>0</v>
      </c>
      <c r="Y1733" s="24">
        <f t="shared" ref="Y1733:Y1796" si="996">W1733+X1733</f>
        <v>18733.006080000003</v>
      </c>
      <c r="Z1733" s="24">
        <f t="shared" ref="Z1733:Z1796" si="997">IF(S1733=0, 0, MAX(0, (Q1733*(1+N1733))-Y1733))</f>
        <v>0</v>
      </c>
      <c r="AA1733" s="25" t="str">
        <f t="shared" ref="AA1733:AA1796" si="998">IF(AND(P1733="Y",O1733&gt;1),"Y","N")</f>
        <v>N</v>
      </c>
      <c r="AB1733" s="26">
        <f t="shared" ref="AB1733:AB1796" si="999">MAX(0,(S1733-1))</f>
        <v>0</v>
      </c>
      <c r="AC1733" s="27">
        <f t="shared" ref="AC1733:AC1796" si="1000">IF(AA1733="Y",(20500+G1733),IF(AND(AA1733="N",L1733="G"),20500,IF(AND(AA1733="N",L1733="P"),50000,IF(AND(AA1733="",L1733="G"),20500,IF(AND(AA1733="",L1733="P"),50000,"")))))</f>
        <v>50000</v>
      </c>
      <c r="AD1733" s="28">
        <f t="shared" ref="AD1733:AD1796" si="1001">IF(AND(AA1733="Y",G1733&gt;0),224000,IF(AND(AA1733="Y",G1733=0),138500,IF(AND(AA1733="N",L1733="G"),100000,IF(AND(AA1733="N",L1733=""),100000,IF(AND(AA1733="N",L1733="P"),200000,"")))))</f>
        <v>200000</v>
      </c>
      <c r="AE1733" s="28">
        <f t="shared" ref="AE1733:AE1796" si="1002">IF(AA1733="Y",AD1733,IF(AA1733="N",257500,IF(AA1733="",257500,)))</f>
        <v>257500</v>
      </c>
      <c r="AF1733" s="28">
        <f t="shared" ref="AF1733:AF1796" si="1003">IF(
  M1733&lt;0.5,
  0,
  MAX(
    0,
    IF(
      AB1733=0,
      0,
      IF(
        AA1733="Y",
        MIN(Q1733*(1+N1733)*(1+N1733), AC1733, AD1733-E1733-W1733, AE1733-E1733-W1733),
        MIN(Q1733*(1+N1733)*(1+N1733), AC1733, AD1733-D1733-W1733, AE1733-F1733-W1733)
      )
    )
  ) * M1733
)</f>
        <v>0</v>
      </c>
      <c r="AG1733" s="28">
        <f t="shared" ref="AG1733:AG1796" si="1004">IF(
  M1733&lt;0.5,
  0,
  MAX(
    0,
    IF(
      AB1733=0,
      0,
      IF(
        AA1733="Y",
        (Q1733*(1+N1733)*(1+N1733)-AF1733),
        0
      )
    )
  ) * M1733
)</f>
        <v>0</v>
      </c>
      <c r="AH1733" s="28">
        <f t="shared" ref="AH1733:AH1796" si="1005">AF1733+AG1733</f>
        <v>0</v>
      </c>
      <c r="AI1733" s="28">
        <f t="shared" ref="AI1733:AI1796" si="1006">IF(AB1733=0, 0, MAX(0, (Q1733*(1+N1733)*(1+N1733)) - AH1733))</f>
        <v>0</v>
      </c>
      <c r="AJ1733" s="29" t="str">
        <f t="shared" ref="AJ1733:AJ1796" si="1007">IF(AND(P1733="Y",O1733&gt;2),"Y","N")</f>
        <v>N</v>
      </c>
      <c r="AK1733" s="30">
        <f t="shared" si="972"/>
        <v>0</v>
      </c>
      <c r="AL1733" s="31">
        <f t="shared" si="973"/>
        <v>50000</v>
      </c>
      <c r="AM1733" s="31">
        <f t="shared" si="974"/>
        <v>200000</v>
      </c>
      <c r="AN1733" s="31">
        <f t="shared" si="975"/>
        <v>257500</v>
      </c>
      <c r="AO1733" s="31">
        <f t="shared" si="976"/>
        <v>0</v>
      </c>
      <c r="AP1733" s="31">
        <f t="shared" si="977"/>
        <v>0</v>
      </c>
      <c r="AQ1733" s="31">
        <f t="shared" si="978"/>
        <v>0</v>
      </c>
      <c r="AR1733" s="31">
        <f t="shared" si="979"/>
        <v>0</v>
      </c>
      <c r="AS1733" s="32">
        <f t="shared" si="980"/>
        <v>0</v>
      </c>
      <c r="AT1733" s="33">
        <f t="shared" si="981"/>
        <v>50000</v>
      </c>
      <c r="AU1733" s="33">
        <f t="shared" si="982"/>
        <v>200000</v>
      </c>
      <c r="AV1733" s="33">
        <v>258231</v>
      </c>
      <c r="AW1733" s="33">
        <f t="shared" si="983"/>
        <v>0</v>
      </c>
      <c r="AX1733" s="33">
        <f t="shared" si="984"/>
        <v>0</v>
      </c>
      <c r="AY1733" s="34">
        <f t="shared" si="985"/>
        <v>0</v>
      </c>
    </row>
    <row r="1734" spans="1:51" ht="15" customHeight="1" x14ac:dyDescent="0.3">
      <c r="A1734" s="166" t="s">
        <v>2939</v>
      </c>
      <c r="B1734" s="99">
        <v>6558.34</v>
      </c>
      <c r="C1734" s="99">
        <v>7615.37</v>
      </c>
      <c r="D1734" s="99">
        <v>64344.23</v>
      </c>
      <c r="E1734" s="99">
        <v>60794.92</v>
      </c>
      <c r="F1734" s="155">
        <v>206000</v>
      </c>
      <c r="G1734" s="154">
        <v>12500</v>
      </c>
      <c r="H1734" s="182">
        <v>46342</v>
      </c>
      <c r="I1734" s="182">
        <v>46374</v>
      </c>
      <c r="J1734" s="166">
        <v>3.1</v>
      </c>
      <c r="K1734" s="166">
        <v>2.4</v>
      </c>
      <c r="L1734" s="167" t="s">
        <v>1206</v>
      </c>
      <c r="M1734" s="168" t="s">
        <v>1204</v>
      </c>
      <c r="N1734" s="169">
        <v>0.04</v>
      </c>
      <c r="O1734" s="21">
        <f t="shared" si="986"/>
        <v>0.70000000000000018</v>
      </c>
      <c r="P1734" s="21" t="str">
        <f t="shared" si="987"/>
        <v>N</v>
      </c>
      <c r="Q1734" s="22">
        <f t="shared" si="988"/>
        <v>14173.71</v>
      </c>
      <c r="R1734" s="8" t="str">
        <f t="shared" si="989"/>
        <v>N</v>
      </c>
      <c r="S1734" s="23">
        <f t="shared" si="990"/>
        <v>1.4000000000000004</v>
      </c>
      <c r="T1734" s="24">
        <f t="shared" si="991"/>
        <v>20500</v>
      </c>
      <c r="U1734" s="24">
        <f t="shared" si="992"/>
        <v>100000</v>
      </c>
      <c r="V1734" s="24">
        <f t="shared" si="993"/>
        <v>257500</v>
      </c>
      <c r="W1734" s="24">
        <f t="shared" si="994"/>
        <v>7370.3292000000001</v>
      </c>
      <c r="X1734" s="24">
        <f t="shared" si="995"/>
        <v>0</v>
      </c>
      <c r="Y1734" s="24">
        <f t="shared" si="996"/>
        <v>7370.3292000000001</v>
      </c>
      <c r="Z1734" s="24">
        <f t="shared" si="997"/>
        <v>7370.3292000000001</v>
      </c>
      <c r="AA1734" s="25" t="str">
        <f t="shared" si="998"/>
        <v>N</v>
      </c>
      <c r="AB1734" s="26">
        <f t="shared" si="999"/>
        <v>0.40000000000000036</v>
      </c>
      <c r="AC1734" s="27">
        <f t="shared" si="1000"/>
        <v>20500</v>
      </c>
      <c r="AD1734" s="28">
        <f t="shared" si="1001"/>
        <v>100000</v>
      </c>
      <c r="AE1734" s="28">
        <f t="shared" si="1002"/>
        <v>257500</v>
      </c>
      <c r="AF1734" s="28">
        <f t="shared" si="1003"/>
        <v>7665.1423680000007</v>
      </c>
      <c r="AG1734" s="28">
        <f t="shared" si="1004"/>
        <v>0</v>
      </c>
      <c r="AH1734" s="28">
        <f t="shared" si="1005"/>
        <v>7665.1423680000007</v>
      </c>
      <c r="AI1734" s="28">
        <f t="shared" si="1006"/>
        <v>7665.1423680000007</v>
      </c>
      <c r="AJ1734" s="29" t="str">
        <f t="shared" si="1007"/>
        <v>N</v>
      </c>
      <c r="AK1734" s="30">
        <f t="shared" si="972"/>
        <v>0</v>
      </c>
      <c r="AL1734" s="31">
        <f t="shared" si="973"/>
        <v>20500</v>
      </c>
      <c r="AM1734" s="31">
        <f t="shared" si="974"/>
        <v>100000</v>
      </c>
      <c r="AN1734" s="31">
        <f t="shared" si="975"/>
        <v>257500</v>
      </c>
      <c r="AO1734" s="31">
        <f t="shared" si="976"/>
        <v>0</v>
      </c>
      <c r="AP1734" s="31">
        <f t="shared" si="977"/>
        <v>0</v>
      </c>
      <c r="AQ1734" s="31">
        <f t="shared" si="978"/>
        <v>0</v>
      </c>
      <c r="AR1734" s="31">
        <f t="shared" si="979"/>
        <v>0</v>
      </c>
      <c r="AS1734" s="32">
        <f t="shared" si="980"/>
        <v>0</v>
      </c>
      <c r="AT1734" s="33">
        <f t="shared" si="981"/>
        <v>20500</v>
      </c>
      <c r="AU1734" s="33">
        <f t="shared" si="982"/>
        <v>100000</v>
      </c>
      <c r="AV1734" s="33">
        <v>258232</v>
      </c>
      <c r="AW1734" s="33">
        <f t="shared" si="983"/>
        <v>0</v>
      </c>
      <c r="AX1734" s="33">
        <f t="shared" si="984"/>
        <v>0</v>
      </c>
      <c r="AY1734" s="34">
        <f t="shared" si="985"/>
        <v>15035.471568000001</v>
      </c>
    </row>
    <row r="1735" spans="1:51" ht="15" customHeight="1" x14ac:dyDescent="0.3">
      <c r="A1735" s="166" t="s">
        <v>2940</v>
      </c>
      <c r="B1735" s="99">
        <v>20203.97</v>
      </c>
      <c r="C1735" s="99">
        <v>23569.119999999999</v>
      </c>
      <c r="D1735" s="99">
        <v>85351.41</v>
      </c>
      <c r="E1735" s="99">
        <v>73635.28</v>
      </c>
      <c r="F1735" s="155">
        <v>49000</v>
      </c>
      <c r="G1735" s="154">
        <v>0</v>
      </c>
      <c r="H1735" s="182">
        <v>46327</v>
      </c>
      <c r="I1735" s="182">
        <v>46360</v>
      </c>
      <c r="J1735" s="166">
        <v>1.8</v>
      </c>
      <c r="K1735" s="166">
        <v>1.7</v>
      </c>
      <c r="L1735" s="167" t="s">
        <v>1206</v>
      </c>
      <c r="M1735" s="168" t="s">
        <v>1203</v>
      </c>
      <c r="N1735" s="169">
        <v>1.6E-2</v>
      </c>
      <c r="O1735" s="21">
        <f t="shared" si="986"/>
        <v>0.10000000000000009</v>
      </c>
      <c r="P1735" s="21" t="str">
        <f t="shared" si="987"/>
        <v>N</v>
      </c>
      <c r="Q1735" s="22">
        <f t="shared" si="988"/>
        <v>43773.09</v>
      </c>
      <c r="R1735" s="8" t="str">
        <f t="shared" si="989"/>
        <v>N</v>
      </c>
      <c r="S1735" s="23">
        <f t="shared" si="990"/>
        <v>0.13333333333333344</v>
      </c>
      <c r="T1735" s="24">
        <f t="shared" si="991"/>
        <v>20500</v>
      </c>
      <c r="U1735" s="24">
        <f t="shared" si="992"/>
        <v>100000</v>
      </c>
      <c r="V1735" s="24">
        <f t="shared" si="993"/>
        <v>257500</v>
      </c>
      <c r="W1735" s="24">
        <f t="shared" si="994"/>
        <v>10986.442499999997</v>
      </c>
      <c r="X1735" s="24">
        <f t="shared" si="995"/>
        <v>0</v>
      </c>
      <c r="Y1735" s="24">
        <f t="shared" si="996"/>
        <v>10986.442499999997</v>
      </c>
      <c r="Z1735" s="24">
        <f t="shared" si="997"/>
        <v>33487.016940000001</v>
      </c>
      <c r="AA1735" s="25" t="str">
        <f t="shared" si="998"/>
        <v>N</v>
      </c>
      <c r="AB1735" s="26">
        <f t="shared" si="999"/>
        <v>0</v>
      </c>
      <c r="AC1735" s="27">
        <f t="shared" si="1000"/>
        <v>20500</v>
      </c>
      <c r="AD1735" s="28">
        <f t="shared" si="1001"/>
        <v>100000</v>
      </c>
      <c r="AE1735" s="28">
        <f t="shared" si="1002"/>
        <v>257500</v>
      </c>
      <c r="AF1735" s="28">
        <f t="shared" si="1003"/>
        <v>0</v>
      </c>
      <c r="AG1735" s="28">
        <f t="shared" si="1004"/>
        <v>0</v>
      </c>
      <c r="AH1735" s="28">
        <f t="shared" si="1005"/>
        <v>0</v>
      </c>
      <c r="AI1735" s="28">
        <f t="shared" si="1006"/>
        <v>0</v>
      </c>
      <c r="AJ1735" s="29" t="str">
        <f t="shared" si="1007"/>
        <v>N</v>
      </c>
      <c r="AK1735" s="30">
        <f t="shared" si="972"/>
        <v>0</v>
      </c>
      <c r="AL1735" s="31">
        <f t="shared" si="973"/>
        <v>20500</v>
      </c>
      <c r="AM1735" s="31">
        <f t="shared" si="974"/>
        <v>100000</v>
      </c>
      <c r="AN1735" s="31">
        <f t="shared" si="975"/>
        <v>257500</v>
      </c>
      <c r="AO1735" s="31">
        <f t="shared" si="976"/>
        <v>0</v>
      </c>
      <c r="AP1735" s="31">
        <f t="shared" si="977"/>
        <v>0</v>
      </c>
      <c r="AQ1735" s="31">
        <f t="shared" si="978"/>
        <v>0</v>
      </c>
      <c r="AR1735" s="31">
        <f t="shared" si="979"/>
        <v>0</v>
      </c>
      <c r="AS1735" s="32">
        <f t="shared" si="980"/>
        <v>0</v>
      </c>
      <c r="AT1735" s="33">
        <f t="shared" si="981"/>
        <v>20500</v>
      </c>
      <c r="AU1735" s="33">
        <f t="shared" si="982"/>
        <v>100000</v>
      </c>
      <c r="AV1735" s="33">
        <v>258233</v>
      </c>
      <c r="AW1735" s="33">
        <f t="shared" si="983"/>
        <v>0</v>
      </c>
      <c r="AX1735" s="33">
        <f t="shared" si="984"/>
        <v>0</v>
      </c>
      <c r="AY1735" s="34">
        <f t="shared" si="985"/>
        <v>33487.016940000001</v>
      </c>
    </row>
    <row r="1736" spans="1:51" ht="15" customHeight="1" x14ac:dyDescent="0.3">
      <c r="A1736" s="166" t="s">
        <v>2941</v>
      </c>
      <c r="B1736" s="99">
        <v>19941.66</v>
      </c>
      <c r="C1736" s="99">
        <v>29894.38</v>
      </c>
      <c r="D1736" s="99">
        <v>80360.509999999995</v>
      </c>
      <c r="E1736" s="99">
        <v>74563.38</v>
      </c>
      <c r="F1736" s="155">
        <v>112000</v>
      </c>
      <c r="G1736" s="154">
        <v>12500</v>
      </c>
      <c r="H1736" s="182">
        <v>46257</v>
      </c>
      <c r="I1736" s="182">
        <v>46302</v>
      </c>
      <c r="J1736" s="166">
        <v>2.8</v>
      </c>
      <c r="K1736" s="166">
        <v>0.8</v>
      </c>
      <c r="L1736" s="167" t="s">
        <v>1207</v>
      </c>
      <c r="M1736" s="168" t="s">
        <v>1205</v>
      </c>
      <c r="N1736" s="169">
        <v>0.03</v>
      </c>
      <c r="O1736" s="21">
        <f t="shared" si="986"/>
        <v>1.9999999999999998</v>
      </c>
      <c r="P1736" s="21" t="str">
        <f t="shared" si="987"/>
        <v>N</v>
      </c>
      <c r="Q1736" s="22">
        <f t="shared" si="988"/>
        <v>49836.04</v>
      </c>
      <c r="R1736" s="8" t="str">
        <f t="shared" si="989"/>
        <v>N</v>
      </c>
      <c r="S1736" s="23">
        <f t="shared" si="990"/>
        <v>1.9999999999999998</v>
      </c>
      <c r="T1736" s="24">
        <f t="shared" si="991"/>
        <v>50000</v>
      </c>
      <c r="U1736" s="24">
        <f t="shared" si="992"/>
        <v>200000</v>
      </c>
      <c r="V1736" s="24">
        <f t="shared" si="993"/>
        <v>257500</v>
      </c>
      <c r="W1736" s="24">
        <f t="shared" si="994"/>
        <v>50000</v>
      </c>
      <c r="X1736" s="24">
        <f t="shared" si="995"/>
        <v>0</v>
      </c>
      <c r="Y1736" s="24">
        <f t="shared" si="996"/>
        <v>50000</v>
      </c>
      <c r="Z1736" s="24">
        <f t="shared" si="997"/>
        <v>1331.1212000000014</v>
      </c>
      <c r="AA1736" s="25" t="str">
        <f t="shared" si="998"/>
        <v>N</v>
      </c>
      <c r="AB1736" s="26">
        <f t="shared" si="999"/>
        <v>0.99999999999999978</v>
      </c>
      <c r="AC1736" s="27">
        <f t="shared" si="1000"/>
        <v>50000</v>
      </c>
      <c r="AD1736" s="28">
        <f t="shared" si="1001"/>
        <v>200000</v>
      </c>
      <c r="AE1736" s="28">
        <f t="shared" si="1002"/>
        <v>257500</v>
      </c>
      <c r="AF1736" s="28">
        <f t="shared" si="1003"/>
        <v>50000</v>
      </c>
      <c r="AG1736" s="28">
        <f t="shared" si="1004"/>
        <v>0</v>
      </c>
      <c r="AH1736" s="28">
        <f t="shared" si="1005"/>
        <v>50000</v>
      </c>
      <c r="AI1736" s="28">
        <f t="shared" si="1006"/>
        <v>2871.054836000003</v>
      </c>
      <c r="AJ1736" s="29" t="str">
        <f t="shared" si="1007"/>
        <v>N</v>
      </c>
      <c r="AK1736" s="30">
        <f t="shared" si="972"/>
        <v>0</v>
      </c>
      <c r="AL1736" s="31">
        <f t="shared" si="973"/>
        <v>50000</v>
      </c>
      <c r="AM1736" s="31">
        <f t="shared" si="974"/>
        <v>200000</v>
      </c>
      <c r="AN1736" s="31">
        <f t="shared" si="975"/>
        <v>257500</v>
      </c>
      <c r="AO1736" s="31">
        <f t="shared" si="976"/>
        <v>0</v>
      </c>
      <c r="AP1736" s="31">
        <f t="shared" si="977"/>
        <v>0</v>
      </c>
      <c r="AQ1736" s="31">
        <f t="shared" si="978"/>
        <v>0</v>
      </c>
      <c r="AR1736" s="31">
        <f t="shared" si="979"/>
        <v>0</v>
      </c>
      <c r="AS1736" s="32">
        <f t="shared" si="980"/>
        <v>0</v>
      </c>
      <c r="AT1736" s="33">
        <f t="shared" si="981"/>
        <v>50000</v>
      </c>
      <c r="AU1736" s="33">
        <f t="shared" si="982"/>
        <v>200000</v>
      </c>
      <c r="AV1736" s="33">
        <v>258234</v>
      </c>
      <c r="AW1736" s="33">
        <f t="shared" si="983"/>
        <v>0</v>
      </c>
      <c r="AX1736" s="33">
        <f t="shared" si="984"/>
        <v>0</v>
      </c>
      <c r="AY1736" s="34">
        <f t="shared" si="985"/>
        <v>4202.1760360000044</v>
      </c>
    </row>
    <row r="1737" spans="1:51" ht="15" customHeight="1" x14ac:dyDescent="0.3">
      <c r="A1737" s="166" t="s">
        <v>2942</v>
      </c>
      <c r="B1737" s="99">
        <v>13132.92</v>
      </c>
      <c r="C1737" s="99">
        <v>337.95</v>
      </c>
      <c r="D1737" s="99">
        <v>28133.05</v>
      </c>
      <c r="E1737" s="99">
        <v>23392.59</v>
      </c>
      <c r="F1737" s="155">
        <v>30000</v>
      </c>
      <c r="G1737" s="154">
        <v>0</v>
      </c>
      <c r="H1737" s="182">
        <v>46423</v>
      </c>
      <c r="I1737" s="182">
        <v>46449</v>
      </c>
      <c r="J1737" s="166">
        <v>1.9</v>
      </c>
      <c r="K1737" s="166">
        <v>1.3</v>
      </c>
      <c r="L1737" s="167" t="s">
        <v>1207</v>
      </c>
      <c r="M1737" s="168" t="s">
        <v>1204</v>
      </c>
      <c r="N1737" s="169">
        <v>3.3000000000000002E-2</v>
      </c>
      <c r="O1737" s="21">
        <f t="shared" si="986"/>
        <v>0.59999999999999987</v>
      </c>
      <c r="P1737" s="21" t="str">
        <f t="shared" si="987"/>
        <v>N</v>
      </c>
      <c r="Q1737" s="22">
        <f t="shared" si="988"/>
        <v>13470.87</v>
      </c>
      <c r="R1737" s="8" t="str">
        <f t="shared" si="989"/>
        <v>N</v>
      </c>
      <c r="S1737" s="23">
        <f t="shared" si="990"/>
        <v>1.1999999999999997</v>
      </c>
      <c r="T1737" s="24">
        <f t="shared" si="991"/>
        <v>50000</v>
      </c>
      <c r="U1737" s="24">
        <f t="shared" si="992"/>
        <v>200000</v>
      </c>
      <c r="V1737" s="24">
        <f t="shared" si="993"/>
        <v>257500</v>
      </c>
      <c r="W1737" s="24">
        <f t="shared" si="994"/>
        <v>6957.7043549999999</v>
      </c>
      <c r="X1737" s="24">
        <f t="shared" si="995"/>
        <v>0</v>
      </c>
      <c r="Y1737" s="24">
        <f t="shared" si="996"/>
        <v>6957.7043549999999</v>
      </c>
      <c r="Z1737" s="24">
        <f t="shared" si="997"/>
        <v>6957.7043549999999</v>
      </c>
      <c r="AA1737" s="25" t="str">
        <f t="shared" si="998"/>
        <v>N</v>
      </c>
      <c r="AB1737" s="26">
        <f t="shared" si="999"/>
        <v>0.19999999999999973</v>
      </c>
      <c r="AC1737" s="27">
        <f t="shared" si="1000"/>
        <v>50000</v>
      </c>
      <c r="AD1737" s="28">
        <f t="shared" si="1001"/>
        <v>200000</v>
      </c>
      <c r="AE1737" s="28">
        <f t="shared" si="1002"/>
        <v>257500</v>
      </c>
      <c r="AF1737" s="28">
        <f t="shared" si="1003"/>
        <v>7187.3085987149989</v>
      </c>
      <c r="AG1737" s="28">
        <f t="shared" si="1004"/>
        <v>0</v>
      </c>
      <c r="AH1737" s="28">
        <f t="shared" si="1005"/>
        <v>7187.3085987149989</v>
      </c>
      <c r="AI1737" s="28">
        <f t="shared" si="1006"/>
        <v>7187.3085987149989</v>
      </c>
      <c r="AJ1737" s="29" t="str">
        <f t="shared" si="1007"/>
        <v>N</v>
      </c>
      <c r="AK1737" s="30">
        <f t="shared" si="972"/>
        <v>0</v>
      </c>
      <c r="AL1737" s="31">
        <f t="shared" si="973"/>
        <v>50000</v>
      </c>
      <c r="AM1737" s="31">
        <f t="shared" si="974"/>
        <v>200000</v>
      </c>
      <c r="AN1737" s="31">
        <f t="shared" si="975"/>
        <v>257500</v>
      </c>
      <c r="AO1737" s="31">
        <f t="shared" si="976"/>
        <v>0</v>
      </c>
      <c r="AP1737" s="31">
        <f t="shared" si="977"/>
        <v>0</v>
      </c>
      <c r="AQ1737" s="31">
        <f t="shared" si="978"/>
        <v>0</v>
      </c>
      <c r="AR1737" s="31">
        <f t="shared" si="979"/>
        <v>0</v>
      </c>
      <c r="AS1737" s="32">
        <f t="shared" si="980"/>
        <v>0</v>
      </c>
      <c r="AT1737" s="33">
        <f t="shared" si="981"/>
        <v>50000</v>
      </c>
      <c r="AU1737" s="33">
        <f t="shared" si="982"/>
        <v>200000</v>
      </c>
      <c r="AV1737" s="33">
        <v>258235</v>
      </c>
      <c r="AW1737" s="33">
        <f t="shared" si="983"/>
        <v>0</v>
      </c>
      <c r="AX1737" s="33">
        <f t="shared" si="984"/>
        <v>0</v>
      </c>
      <c r="AY1737" s="34">
        <f t="shared" si="985"/>
        <v>14145.012953714999</v>
      </c>
    </row>
    <row r="1738" spans="1:51" ht="15" customHeight="1" x14ac:dyDescent="0.3">
      <c r="A1738" s="166" t="s">
        <v>2943</v>
      </c>
      <c r="B1738" s="99">
        <v>18038.84</v>
      </c>
      <c r="C1738" s="99">
        <v>14799.09</v>
      </c>
      <c r="D1738" s="99">
        <v>45115.76</v>
      </c>
      <c r="E1738" s="99">
        <v>38704.730000000003</v>
      </c>
      <c r="F1738" s="155">
        <v>72000</v>
      </c>
      <c r="G1738" s="154">
        <v>12500</v>
      </c>
      <c r="H1738" s="182">
        <v>46519</v>
      </c>
      <c r="I1738" s="182">
        <v>46557</v>
      </c>
      <c r="J1738" s="166">
        <v>5</v>
      </c>
      <c r="K1738" s="166">
        <v>3.5</v>
      </c>
      <c r="L1738" s="167" t="s">
        <v>1206</v>
      </c>
      <c r="M1738" s="168" t="s">
        <v>1204</v>
      </c>
      <c r="N1738" s="169">
        <v>0.04</v>
      </c>
      <c r="O1738" s="21">
        <f t="shared" si="986"/>
        <v>1.5</v>
      </c>
      <c r="P1738" s="21" t="str">
        <f t="shared" si="987"/>
        <v>N</v>
      </c>
      <c r="Q1738" s="22">
        <f t="shared" si="988"/>
        <v>32837.93</v>
      </c>
      <c r="R1738" s="8" t="str">
        <f t="shared" si="989"/>
        <v>N</v>
      </c>
      <c r="S1738" s="23">
        <f t="shared" si="990"/>
        <v>3</v>
      </c>
      <c r="T1738" s="24">
        <f t="shared" si="991"/>
        <v>20500</v>
      </c>
      <c r="U1738" s="24">
        <f t="shared" si="992"/>
        <v>100000</v>
      </c>
      <c r="V1738" s="24">
        <f t="shared" si="993"/>
        <v>257500</v>
      </c>
      <c r="W1738" s="24">
        <f t="shared" si="994"/>
        <v>10250</v>
      </c>
      <c r="X1738" s="24">
        <f t="shared" si="995"/>
        <v>0</v>
      </c>
      <c r="Y1738" s="24">
        <f t="shared" si="996"/>
        <v>10250</v>
      </c>
      <c r="Z1738" s="24">
        <f t="shared" si="997"/>
        <v>23901.447200000002</v>
      </c>
      <c r="AA1738" s="25" t="str">
        <f t="shared" si="998"/>
        <v>N</v>
      </c>
      <c r="AB1738" s="26">
        <f t="shared" si="999"/>
        <v>2</v>
      </c>
      <c r="AC1738" s="27">
        <f t="shared" si="1000"/>
        <v>20500</v>
      </c>
      <c r="AD1738" s="28">
        <f t="shared" si="1001"/>
        <v>100000</v>
      </c>
      <c r="AE1738" s="28">
        <f t="shared" si="1002"/>
        <v>257500</v>
      </c>
      <c r="AF1738" s="28">
        <f t="shared" si="1003"/>
        <v>10250</v>
      </c>
      <c r="AG1738" s="28">
        <f t="shared" si="1004"/>
        <v>0</v>
      </c>
      <c r="AH1738" s="28">
        <f t="shared" si="1005"/>
        <v>10250</v>
      </c>
      <c r="AI1738" s="28">
        <f t="shared" si="1006"/>
        <v>25267.505088000005</v>
      </c>
      <c r="AJ1738" s="29" t="str">
        <f t="shared" si="1007"/>
        <v>N</v>
      </c>
      <c r="AK1738" s="30">
        <f t="shared" si="972"/>
        <v>1</v>
      </c>
      <c r="AL1738" s="31">
        <f t="shared" si="973"/>
        <v>20500</v>
      </c>
      <c r="AM1738" s="31">
        <f t="shared" si="974"/>
        <v>100000</v>
      </c>
      <c r="AN1738" s="31">
        <f t="shared" si="975"/>
        <v>257500</v>
      </c>
      <c r="AO1738" s="31">
        <f t="shared" si="976"/>
        <v>10250</v>
      </c>
      <c r="AP1738" s="31">
        <f t="shared" si="977"/>
        <v>0</v>
      </c>
      <c r="AQ1738" s="31">
        <f t="shared" si="978"/>
        <v>10250</v>
      </c>
      <c r="AR1738" s="31">
        <f t="shared" si="979"/>
        <v>26688.205291520004</v>
      </c>
      <c r="AS1738" s="32">
        <f t="shared" si="980"/>
        <v>0</v>
      </c>
      <c r="AT1738" s="33">
        <f t="shared" si="981"/>
        <v>20500</v>
      </c>
      <c r="AU1738" s="33">
        <f t="shared" si="982"/>
        <v>100000</v>
      </c>
      <c r="AV1738" s="33">
        <v>258236</v>
      </c>
      <c r="AW1738" s="33">
        <f t="shared" si="983"/>
        <v>0</v>
      </c>
      <c r="AX1738" s="33">
        <f t="shared" si="984"/>
        <v>0</v>
      </c>
      <c r="AY1738" s="34">
        <f t="shared" si="985"/>
        <v>75857.157579520019</v>
      </c>
    </row>
    <row r="1739" spans="1:51" ht="15" customHeight="1" x14ac:dyDescent="0.3">
      <c r="A1739" s="166" t="s">
        <v>2944</v>
      </c>
      <c r="B1739" s="99">
        <v>11705.39</v>
      </c>
      <c r="C1739" s="99">
        <v>9059.4500000000007</v>
      </c>
      <c r="D1739" s="99">
        <v>32665.08</v>
      </c>
      <c r="E1739" s="99">
        <v>31366.55</v>
      </c>
      <c r="F1739" s="155">
        <v>101000</v>
      </c>
      <c r="G1739" s="154">
        <v>0</v>
      </c>
      <c r="H1739" s="182">
        <v>46293</v>
      </c>
      <c r="I1739" s="182">
        <v>46359</v>
      </c>
      <c r="J1739" s="166">
        <v>4</v>
      </c>
      <c r="K1739" s="166">
        <v>2.9</v>
      </c>
      <c r="L1739" s="167" t="s">
        <v>1206</v>
      </c>
      <c r="M1739" s="168" t="s">
        <v>1203</v>
      </c>
      <c r="N1739" s="169">
        <v>0.01</v>
      </c>
      <c r="O1739" s="21">
        <f t="shared" si="986"/>
        <v>1.1000000000000001</v>
      </c>
      <c r="P1739" s="21" t="str">
        <f t="shared" si="987"/>
        <v>N</v>
      </c>
      <c r="Q1739" s="22">
        <f t="shared" si="988"/>
        <v>20764.84</v>
      </c>
      <c r="R1739" s="8" t="str">
        <f t="shared" si="989"/>
        <v>N</v>
      </c>
      <c r="S1739" s="23">
        <f t="shared" si="990"/>
        <v>1.4666666666666668</v>
      </c>
      <c r="T1739" s="24">
        <f t="shared" si="991"/>
        <v>20500</v>
      </c>
      <c r="U1739" s="24">
        <f t="shared" si="992"/>
        <v>100000</v>
      </c>
      <c r="V1739" s="24">
        <f t="shared" si="993"/>
        <v>257500</v>
      </c>
      <c r="W1739" s="24">
        <f t="shared" si="994"/>
        <v>15375</v>
      </c>
      <c r="X1739" s="24">
        <f t="shared" si="995"/>
        <v>0</v>
      </c>
      <c r="Y1739" s="24">
        <f t="shared" si="996"/>
        <v>15375</v>
      </c>
      <c r="Z1739" s="24">
        <f t="shared" si="997"/>
        <v>5597.488400000002</v>
      </c>
      <c r="AA1739" s="25" t="str">
        <f t="shared" si="998"/>
        <v>N</v>
      </c>
      <c r="AB1739" s="26">
        <f t="shared" si="999"/>
        <v>0.46666666666666679</v>
      </c>
      <c r="AC1739" s="27">
        <f t="shared" si="1000"/>
        <v>20500</v>
      </c>
      <c r="AD1739" s="28">
        <f t="shared" si="1001"/>
        <v>100000</v>
      </c>
      <c r="AE1739" s="28">
        <f t="shared" si="1002"/>
        <v>257500</v>
      </c>
      <c r="AF1739" s="28">
        <f t="shared" si="1003"/>
        <v>15375</v>
      </c>
      <c r="AG1739" s="28">
        <f t="shared" si="1004"/>
        <v>0</v>
      </c>
      <c r="AH1739" s="28">
        <f t="shared" si="1005"/>
        <v>15375</v>
      </c>
      <c r="AI1739" s="28">
        <f t="shared" si="1006"/>
        <v>5807.2132840000013</v>
      </c>
      <c r="AJ1739" s="29" t="str">
        <f t="shared" si="1007"/>
        <v>N</v>
      </c>
      <c r="AK1739" s="30">
        <f t="shared" si="972"/>
        <v>0</v>
      </c>
      <c r="AL1739" s="31">
        <f t="shared" si="973"/>
        <v>20500</v>
      </c>
      <c r="AM1739" s="31">
        <f t="shared" si="974"/>
        <v>100000</v>
      </c>
      <c r="AN1739" s="31">
        <f t="shared" si="975"/>
        <v>257500</v>
      </c>
      <c r="AO1739" s="31">
        <f t="shared" si="976"/>
        <v>0</v>
      </c>
      <c r="AP1739" s="31">
        <f t="shared" si="977"/>
        <v>0</v>
      </c>
      <c r="AQ1739" s="31">
        <f t="shared" si="978"/>
        <v>0</v>
      </c>
      <c r="AR1739" s="31">
        <f t="shared" si="979"/>
        <v>0</v>
      </c>
      <c r="AS1739" s="32">
        <f t="shared" si="980"/>
        <v>0</v>
      </c>
      <c r="AT1739" s="33">
        <f t="shared" si="981"/>
        <v>20500</v>
      </c>
      <c r="AU1739" s="33">
        <f t="shared" si="982"/>
        <v>100000</v>
      </c>
      <c r="AV1739" s="33">
        <v>258237</v>
      </c>
      <c r="AW1739" s="33">
        <f t="shared" si="983"/>
        <v>0</v>
      </c>
      <c r="AX1739" s="33">
        <f t="shared" si="984"/>
        <v>0</v>
      </c>
      <c r="AY1739" s="34">
        <f t="shared" si="985"/>
        <v>11404.701684000003</v>
      </c>
    </row>
    <row r="1740" spans="1:51" ht="15" customHeight="1" x14ac:dyDescent="0.3">
      <c r="A1740" s="166" t="s">
        <v>2945</v>
      </c>
      <c r="B1740" s="99">
        <v>12675.97</v>
      </c>
      <c r="C1740" s="99">
        <v>23130.639999999999</v>
      </c>
      <c r="D1740" s="99">
        <v>77056.19</v>
      </c>
      <c r="E1740" s="99">
        <v>74225.03</v>
      </c>
      <c r="F1740" s="155">
        <v>120000</v>
      </c>
      <c r="G1740" s="154">
        <v>12500</v>
      </c>
      <c r="H1740" s="182">
        <v>46314</v>
      </c>
      <c r="I1740" s="182">
        <v>46378</v>
      </c>
      <c r="J1740" s="166">
        <v>1.9</v>
      </c>
      <c r="K1740" s="166">
        <v>1.1000000000000001</v>
      </c>
      <c r="L1740" s="167" t="s">
        <v>1207</v>
      </c>
      <c r="M1740" s="168" t="s">
        <v>1204</v>
      </c>
      <c r="N1740" s="169">
        <v>0.02</v>
      </c>
      <c r="O1740" s="21">
        <f t="shared" si="986"/>
        <v>0.79999999999999982</v>
      </c>
      <c r="P1740" s="21" t="str">
        <f t="shared" si="987"/>
        <v>N</v>
      </c>
      <c r="Q1740" s="22">
        <f t="shared" si="988"/>
        <v>35806.61</v>
      </c>
      <c r="R1740" s="8" t="str">
        <f t="shared" si="989"/>
        <v>N</v>
      </c>
      <c r="S1740" s="23">
        <f t="shared" si="990"/>
        <v>1.5999999999999996</v>
      </c>
      <c r="T1740" s="24">
        <f t="shared" si="991"/>
        <v>50000</v>
      </c>
      <c r="U1740" s="24">
        <f t="shared" si="992"/>
        <v>200000</v>
      </c>
      <c r="V1740" s="24">
        <f t="shared" si="993"/>
        <v>257500</v>
      </c>
      <c r="W1740" s="24">
        <f t="shared" si="994"/>
        <v>18261.3711</v>
      </c>
      <c r="X1740" s="24">
        <f t="shared" si="995"/>
        <v>0</v>
      </c>
      <c r="Y1740" s="24">
        <f t="shared" si="996"/>
        <v>18261.3711</v>
      </c>
      <c r="Z1740" s="24">
        <f t="shared" si="997"/>
        <v>18261.3711</v>
      </c>
      <c r="AA1740" s="25" t="str">
        <f t="shared" si="998"/>
        <v>N</v>
      </c>
      <c r="AB1740" s="26">
        <f t="shared" si="999"/>
        <v>0.59999999999999964</v>
      </c>
      <c r="AC1740" s="27">
        <f t="shared" si="1000"/>
        <v>50000</v>
      </c>
      <c r="AD1740" s="28">
        <f t="shared" si="1001"/>
        <v>200000</v>
      </c>
      <c r="AE1740" s="28">
        <f t="shared" si="1002"/>
        <v>257500</v>
      </c>
      <c r="AF1740" s="28">
        <f t="shared" si="1003"/>
        <v>18626.598522</v>
      </c>
      <c r="AG1740" s="28">
        <f t="shared" si="1004"/>
        <v>0</v>
      </c>
      <c r="AH1740" s="28">
        <f t="shared" si="1005"/>
        <v>18626.598522</v>
      </c>
      <c r="AI1740" s="28">
        <f t="shared" si="1006"/>
        <v>18626.598522</v>
      </c>
      <c r="AJ1740" s="29" t="str">
        <f t="shared" si="1007"/>
        <v>N</v>
      </c>
      <c r="AK1740" s="30">
        <f t="shared" si="972"/>
        <v>0</v>
      </c>
      <c r="AL1740" s="31">
        <f t="shared" si="973"/>
        <v>50000</v>
      </c>
      <c r="AM1740" s="31">
        <f t="shared" si="974"/>
        <v>200000</v>
      </c>
      <c r="AN1740" s="31">
        <f t="shared" si="975"/>
        <v>257500</v>
      </c>
      <c r="AO1740" s="31">
        <f t="shared" si="976"/>
        <v>0</v>
      </c>
      <c r="AP1740" s="31">
        <f t="shared" si="977"/>
        <v>0</v>
      </c>
      <c r="AQ1740" s="31">
        <f t="shared" si="978"/>
        <v>0</v>
      </c>
      <c r="AR1740" s="31">
        <f t="shared" si="979"/>
        <v>0</v>
      </c>
      <c r="AS1740" s="32">
        <f t="shared" si="980"/>
        <v>0</v>
      </c>
      <c r="AT1740" s="33">
        <f t="shared" si="981"/>
        <v>50000</v>
      </c>
      <c r="AU1740" s="33">
        <f t="shared" si="982"/>
        <v>200000</v>
      </c>
      <c r="AV1740" s="33">
        <v>258238</v>
      </c>
      <c r="AW1740" s="33">
        <f t="shared" si="983"/>
        <v>0</v>
      </c>
      <c r="AX1740" s="33">
        <f t="shared" si="984"/>
        <v>0</v>
      </c>
      <c r="AY1740" s="34">
        <f t="shared" si="985"/>
        <v>36887.969622000004</v>
      </c>
    </row>
    <row r="1741" spans="1:51" ht="15" customHeight="1" x14ac:dyDescent="0.3">
      <c r="A1741" s="166" t="s">
        <v>2946</v>
      </c>
      <c r="B1741" s="99">
        <v>19501.97</v>
      </c>
      <c r="C1741" s="99">
        <v>12372.23</v>
      </c>
      <c r="D1741" s="99">
        <v>109614.13</v>
      </c>
      <c r="E1741" s="99">
        <v>104170.87</v>
      </c>
      <c r="F1741" s="155">
        <v>72000</v>
      </c>
      <c r="G1741" s="154">
        <v>0</v>
      </c>
      <c r="H1741" s="182">
        <v>46395</v>
      </c>
      <c r="I1741" s="182">
        <v>46452</v>
      </c>
      <c r="J1741" s="166">
        <v>4.5</v>
      </c>
      <c r="K1741" s="166">
        <v>2.7</v>
      </c>
      <c r="L1741" s="167" t="s">
        <v>1207</v>
      </c>
      <c r="M1741" s="168" t="s">
        <v>1203</v>
      </c>
      <c r="N1741" s="169">
        <v>0</v>
      </c>
      <c r="O1741" s="21">
        <f t="shared" si="986"/>
        <v>1.7999999999999998</v>
      </c>
      <c r="P1741" s="21" t="str">
        <f t="shared" si="987"/>
        <v>N</v>
      </c>
      <c r="Q1741" s="22">
        <f t="shared" si="988"/>
        <v>31874.2</v>
      </c>
      <c r="R1741" s="8" t="str">
        <f t="shared" si="989"/>
        <v>N</v>
      </c>
      <c r="S1741" s="23">
        <f t="shared" si="990"/>
        <v>2.4</v>
      </c>
      <c r="T1741" s="24">
        <f t="shared" si="991"/>
        <v>50000</v>
      </c>
      <c r="U1741" s="24">
        <f t="shared" si="992"/>
        <v>200000</v>
      </c>
      <c r="V1741" s="24">
        <f t="shared" si="993"/>
        <v>257500</v>
      </c>
      <c r="W1741" s="24">
        <f t="shared" si="994"/>
        <v>23905.65</v>
      </c>
      <c r="X1741" s="24">
        <f t="shared" si="995"/>
        <v>0</v>
      </c>
      <c r="Y1741" s="24">
        <f t="shared" si="996"/>
        <v>23905.65</v>
      </c>
      <c r="Z1741" s="24">
        <f t="shared" si="997"/>
        <v>7968.5499999999993</v>
      </c>
      <c r="AA1741" s="25" t="str">
        <f t="shared" si="998"/>
        <v>N</v>
      </c>
      <c r="AB1741" s="26">
        <f t="shared" si="999"/>
        <v>1.4</v>
      </c>
      <c r="AC1741" s="27">
        <f t="shared" si="1000"/>
        <v>50000</v>
      </c>
      <c r="AD1741" s="28">
        <f t="shared" si="1001"/>
        <v>200000</v>
      </c>
      <c r="AE1741" s="28">
        <f t="shared" si="1002"/>
        <v>257500</v>
      </c>
      <c r="AF1741" s="28">
        <f t="shared" si="1003"/>
        <v>23905.65</v>
      </c>
      <c r="AG1741" s="28">
        <f t="shared" si="1004"/>
        <v>0</v>
      </c>
      <c r="AH1741" s="28">
        <f t="shared" si="1005"/>
        <v>23905.65</v>
      </c>
      <c r="AI1741" s="28">
        <f t="shared" si="1006"/>
        <v>7968.5499999999993</v>
      </c>
      <c r="AJ1741" s="29" t="str">
        <f t="shared" si="1007"/>
        <v>N</v>
      </c>
      <c r="AK1741" s="30">
        <f t="shared" si="972"/>
        <v>0.39999999999999991</v>
      </c>
      <c r="AL1741" s="31">
        <f t="shared" si="973"/>
        <v>50000</v>
      </c>
      <c r="AM1741" s="31">
        <f t="shared" si="974"/>
        <v>200000</v>
      </c>
      <c r="AN1741" s="31">
        <f t="shared" si="975"/>
        <v>257500</v>
      </c>
      <c r="AO1741" s="31">
        <f t="shared" si="976"/>
        <v>23905.65</v>
      </c>
      <c r="AP1741" s="31">
        <f t="shared" si="977"/>
        <v>0</v>
      </c>
      <c r="AQ1741" s="31">
        <f t="shared" si="978"/>
        <v>23905.65</v>
      </c>
      <c r="AR1741" s="31">
        <f t="shared" si="979"/>
        <v>7968.5499999999993</v>
      </c>
      <c r="AS1741" s="32">
        <f t="shared" si="980"/>
        <v>0</v>
      </c>
      <c r="AT1741" s="33">
        <f t="shared" si="981"/>
        <v>50000</v>
      </c>
      <c r="AU1741" s="33">
        <f t="shared" si="982"/>
        <v>200000</v>
      </c>
      <c r="AV1741" s="33">
        <v>258239</v>
      </c>
      <c r="AW1741" s="33">
        <f t="shared" si="983"/>
        <v>0</v>
      </c>
      <c r="AX1741" s="33">
        <f t="shared" si="984"/>
        <v>0</v>
      </c>
      <c r="AY1741" s="34">
        <f t="shared" si="985"/>
        <v>23905.649999999998</v>
      </c>
    </row>
    <row r="1742" spans="1:51" ht="15" customHeight="1" x14ac:dyDescent="0.3">
      <c r="A1742" s="166" t="s">
        <v>2947</v>
      </c>
      <c r="B1742" s="99">
        <v>17796.150000000001</v>
      </c>
      <c r="C1742" s="99">
        <v>24330.15</v>
      </c>
      <c r="D1742" s="99">
        <v>78072.710000000006</v>
      </c>
      <c r="E1742" s="99">
        <v>73731.63</v>
      </c>
      <c r="F1742" s="155">
        <v>101000</v>
      </c>
      <c r="G1742" s="154">
        <v>12500</v>
      </c>
      <c r="H1742" s="182">
        <v>46445</v>
      </c>
      <c r="I1742" s="182">
        <v>46518</v>
      </c>
      <c r="J1742" s="166">
        <v>3.4</v>
      </c>
      <c r="K1742" s="166">
        <v>0.5</v>
      </c>
      <c r="L1742" s="167" t="s">
        <v>1206</v>
      </c>
      <c r="M1742" s="168" t="s">
        <v>1203</v>
      </c>
      <c r="N1742" s="169">
        <v>0</v>
      </c>
      <c r="O1742" s="21">
        <f t="shared" si="986"/>
        <v>2.9</v>
      </c>
      <c r="P1742" s="21" t="str">
        <f t="shared" si="987"/>
        <v>N</v>
      </c>
      <c r="Q1742" s="22">
        <f t="shared" si="988"/>
        <v>42126.3</v>
      </c>
      <c r="R1742" s="8" t="str">
        <f t="shared" si="989"/>
        <v>N</v>
      </c>
      <c r="S1742" s="23">
        <f t="shared" si="990"/>
        <v>3.8666666666666667</v>
      </c>
      <c r="T1742" s="24">
        <f t="shared" si="991"/>
        <v>20500</v>
      </c>
      <c r="U1742" s="24">
        <f t="shared" si="992"/>
        <v>100000</v>
      </c>
      <c r="V1742" s="24">
        <f t="shared" si="993"/>
        <v>257500</v>
      </c>
      <c r="W1742" s="24">
        <f t="shared" si="994"/>
        <v>15375</v>
      </c>
      <c r="X1742" s="24">
        <f t="shared" si="995"/>
        <v>0</v>
      </c>
      <c r="Y1742" s="24">
        <f t="shared" si="996"/>
        <v>15375</v>
      </c>
      <c r="Z1742" s="24">
        <f t="shared" si="997"/>
        <v>26751.300000000003</v>
      </c>
      <c r="AA1742" s="25" t="str">
        <f t="shared" si="998"/>
        <v>N</v>
      </c>
      <c r="AB1742" s="26">
        <f t="shared" si="999"/>
        <v>2.8666666666666667</v>
      </c>
      <c r="AC1742" s="27">
        <f t="shared" si="1000"/>
        <v>20500</v>
      </c>
      <c r="AD1742" s="28">
        <f t="shared" si="1001"/>
        <v>100000</v>
      </c>
      <c r="AE1742" s="28">
        <f t="shared" si="1002"/>
        <v>257500</v>
      </c>
      <c r="AF1742" s="28">
        <f t="shared" si="1003"/>
        <v>4914.2174999999952</v>
      </c>
      <c r="AG1742" s="28">
        <f t="shared" si="1004"/>
        <v>0</v>
      </c>
      <c r="AH1742" s="28">
        <f t="shared" si="1005"/>
        <v>4914.2174999999952</v>
      </c>
      <c r="AI1742" s="28">
        <f t="shared" si="1006"/>
        <v>37212.082500000004</v>
      </c>
      <c r="AJ1742" s="29" t="str">
        <f t="shared" si="1007"/>
        <v>N</v>
      </c>
      <c r="AK1742" s="30">
        <f t="shared" si="972"/>
        <v>1.8666666666666667</v>
      </c>
      <c r="AL1742" s="31">
        <f t="shared" si="973"/>
        <v>20500</v>
      </c>
      <c r="AM1742" s="31">
        <f t="shared" si="974"/>
        <v>100000</v>
      </c>
      <c r="AN1742" s="31">
        <f t="shared" si="975"/>
        <v>257500</v>
      </c>
      <c r="AO1742" s="31">
        <f t="shared" si="976"/>
        <v>4914.2174999999952</v>
      </c>
      <c r="AP1742" s="31">
        <f t="shared" si="977"/>
        <v>0</v>
      </c>
      <c r="AQ1742" s="31">
        <f t="shared" si="978"/>
        <v>4914.2174999999952</v>
      </c>
      <c r="AR1742" s="31">
        <f t="shared" si="979"/>
        <v>37212.082500000004</v>
      </c>
      <c r="AS1742" s="32">
        <f t="shared" si="980"/>
        <v>0.8666666666666667</v>
      </c>
      <c r="AT1742" s="33">
        <f t="shared" si="981"/>
        <v>20500</v>
      </c>
      <c r="AU1742" s="33">
        <f t="shared" si="982"/>
        <v>100000</v>
      </c>
      <c r="AV1742" s="33">
        <v>258240</v>
      </c>
      <c r="AW1742" s="33">
        <f t="shared" si="983"/>
        <v>0</v>
      </c>
      <c r="AX1742" s="33">
        <f t="shared" si="984"/>
        <v>42126.3</v>
      </c>
      <c r="AY1742" s="34">
        <f t="shared" si="985"/>
        <v>143301.76500000001</v>
      </c>
    </row>
    <row r="1743" spans="1:51" ht="15" customHeight="1" x14ac:dyDescent="0.3">
      <c r="A1743" s="166" t="s">
        <v>2948</v>
      </c>
      <c r="B1743" s="99">
        <v>8699.18</v>
      </c>
      <c r="C1743" s="99">
        <v>11964.13</v>
      </c>
      <c r="D1743" s="99">
        <v>33801.519999999997</v>
      </c>
      <c r="E1743" s="99">
        <v>24040.38</v>
      </c>
      <c r="F1743" s="155">
        <v>120000</v>
      </c>
      <c r="G1743" s="154">
        <v>0</v>
      </c>
      <c r="H1743" s="182">
        <v>46398</v>
      </c>
      <c r="I1743" s="182">
        <v>46436</v>
      </c>
      <c r="J1743" s="166">
        <v>4</v>
      </c>
      <c r="K1743" s="166">
        <v>3.3</v>
      </c>
      <c r="L1743" s="167" t="s">
        <v>1206</v>
      </c>
      <c r="M1743" s="168" t="s">
        <v>1205</v>
      </c>
      <c r="N1743" s="169">
        <v>0</v>
      </c>
      <c r="O1743" s="21">
        <f t="shared" si="986"/>
        <v>0.70000000000000018</v>
      </c>
      <c r="P1743" s="21" t="str">
        <f t="shared" si="987"/>
        <v>N</v>
      </c>
      <c r="Q1743" s="22">
        <f t="shared" si="988"/>
        <v>20663.309999999998</v>
      </c>
      <c r="R1743" s="8" t="str">
        <f t="shared" si="989"/>
        <v>N</v>
      </c>
      <c r="S1743" s="23">
        <f t="shared" si="990"/>
        <v>0.70000000000000018</v>
      </c>
      <c r="T1743" s="24">
        <f t="shared" si="991"/>
        <v>20500</v>
      </c>
      <c r="U1743" s="24">
        <f t="shared" si="992"/>
        <v>100000</v>
      </c>
      <c r="V1743" s="24">
        <f t="shared" si="993"/>
        <v>257500</v>
      </c>
      <c r="W1743" s="24">
        <f t="shared" si="994"/>
        <v>20500</v>
      </c>
      <c r="X1743" s="24">
        <f t="shared" si="995"/>
        <v>0</v>
      </c>
      <c r="Y1743" s="24">
        <f t="shared" si="996"/>
        <v>20500</v>
      </c>
      <c r="Z1743" s="24">
        <f t="shared" si="997"/>
        <v>163.30999999999767</v>
      </c>
      <c r="AA1743" s="25" t="str">
        <f t="shared" si="998"/>
        <v>N</v>
      </c>
      <c r="AB1743" s="26">
        <f t="shared" si="999"/>
        <v>0</v>
      </c>
      <c r="AC1743" s="27">
        <f t="shared" si="1000"/>
        <v>20500</v>
      </c>
      <c r="AD1743" s="28">
        <f t="shared" si="1001"/>
        <v>100000</v>
      </c>
      <c r="AE1743" s="28">
        <f t="shared" si="1002"/>
        <v>257500</v>
      </c>
      <c r="AF1743" s="28">
        <f t="shared" si="1003"/>
        <v>0</v>
      </c>
      <c r="AG1743" s="28">
        <f t="shared" si="1004"/>
        <v>0</v>
      </c>
      <c r="AH1743" s="28">
        <f t="shared" si="1005"/>
        <v>0</v>
      </c>
      <c r="AI1743" s="28">
        <f t="shared" si="1006"/>
        <v>0</v>
      </c>
      <c r="AJ1743" s="29" t="str">
        <f t="shared" si="1007"/>
        <v>N</v>
      </c>
      <c r="AK1743" s="30">
        <f t="shared" si="972"/>
        <v>0</v>
      </c>
      <c r="AL1743" s="31">
        <f t="shared" si="973"/>
        <v>20500</v>
      </c>
      <c r="AM1743" s="31">
        <f t="shared" si="974"/>
        <v>100000</v>
      </c>
      <c r="AN1743" s="31">
        <f t="shared" si="975"/>
        <v>257500</v>
      </c>
      <c r="AO1743" s="31">
        <f t="shared" si="976"/>
        <v>0</v>
      </c>
      <c r="AP1743" s="31">
        <f t="shared" si="977"/>
        <v>0</v>
      </c>
      <c r="AQ1743" s="31">
        <f t="shared" si="978"/>
        <v>0</v>
      </c>
      <c r="AR1743" s="31">
        <f t="shared" si="979"/>
        <v>0</v>
      </c>
      <c r="AS1743" s="32">
        <f t="shared" si="980"/>
        <v>0</v>
      </c>
      <c r="AT1743" s="33">
        <f t="shared" si="981"/>
        <v>20500</v>
      </c>
      <c r="AU1743" s="33">
        <f t="shared" si="982"/>
        <v>100000</v>
      </c>
      <c r="AV1743" s="33">
        <v>258241</v>
      </c>
      <c r="AW1743" s="33">
        <f t="shared" si="983"/>
        <v>0</v>
      </c>
      <c r="AX1743" s="33">
        <f t="shared" si="984"/>
        <v>0</v>
      </c>
      <c r="AY1743" s="34">
        <f t="shared" si="985"/>
        <v>163.30999999999767</v>
      </c>
    </row>
    <row r="1744" spans="1:51" ht="15" customHeight="1" x14ac:dyDescent="0.3">
      <c r="A1744" s="166" t="s">
        <v>2949</v>
      </c>
      <c r="B1744" s="99">
        <v>9398.2999999999993</v>
      </c>
      <c r="C1744" s="99">
        <v>25322.37</v>
      </c>
      <c r="D1744" s="99">
        <v>60559.98</v>
      </c>
      <c r="E1744" s="99">
        <v>56114.43</v>
      </c>
      <c r="F1744" s="155">
        <v>300000</v>
      </c>
      <c r="G1744" s="156">
        <v>12500</v>
      </c>
      <c r="H1744" s="182">
        <v>46497</v>
      </c>
      <c r="I1744" s="182">
        <v>46529</v>
      </c>
      <c r="J1744" s="166">
        <v>2.6</v>
      </c>
      <c r="K1744" s="166">
        <v>1.6</v>
      </c>
      <c r="L1744" s="167" t="s">
        <v>1206</v>
      </c>
      <c r="M1744" s="168" t="s">
        <v>1205</v>
      </c>
      <c r="N1744" s="169">
        <v>0.01</v>
      </c>
      <c r="O1744" s="21">
        <f t="shared" si="986"/>
        <v>1</v>
      </c>
      <c r="P1744" s="21" t="str">
        <f t="shared" si="987"/>
        <v>N</v>
      </c>
      <c r="Q1744" s="22">
        <f t="shared" si="988"/>
        <v>34720.67</v>
      </c>
      <c r="R1744" s="8" t="str">
        <f t="shared" si="989"/>
        <v>N</v>
      </c>
      <c r="S1744" s="23">
        <f t="shared" si="990"/>
        <v>1</v>
      </c>
      <c r="T1744" s="24">
        <f t="shared" si="991"/>
        <v>20500</v>
      </c>
      <c r="U1744" s="24">
        <f t="shared" si="992"/>
        <v>100000</v>
      </c>
      <c r="V1744" s="24">
        <f t="shared" si="993"/>
        <v>257500</v>
      </c>
      <c r="W1744" s="24">
        <f t="shared" si="994"/>
        <v>0</v>
      </c>
      <c r="X1744" s="24">
        <f t="shared" si="995"/>
        <v>0</v>
      </c>
      <c r="Y1744" s="24">
        <f t="shared" si="996"/>
        <v>0</v>
      </c>
      <c r="Z1744" s="24">
        <f t="shared" si="997"/>
        <v>35067.876700000001</v>
      </c>
      <c r="AA1744" s="25" t="str">
        <f t="shared" si="998"/>
        <v>N</v>
      </c>
      <c r="AB1744" s="26">
        <f t="shared" si="999"/>
        <v>0</v>
      </c>
      <c r="AC1744" s="27">
        <f t="shared" si="1000"/>
        <v>20500</v>
      </c>
      <c r="AD1744" s="28">
        <f t="shared" si="1001"/>
        <v>100000</v>
      </c>
      <c r="AE1744" s="28">
        <f t="shared" si="1002"/>
        <v>257500</v>
      </c>
      <c r="AF1744" s="28">
        <f t="shared" si="1003"/>
        <v>0</v>
      </c>
      <c r="AG1744" s="28">
        <f t="shared" si="1004"/>
        <v>0</v>
      </c>
      <c r="AH1744" s="28">
        <f t="shared" si="1005"/>
        <v>0</v>
      </c>
      <c r="AI1744" s="28">
        <f t="shared" si="1006"/>
        <v>0</v>
      </c>
      <c r="AJ1744" s="29" t="str">
        <f t="shared" si="1007"/>
        <v>N</v>
      </c>
      <c r="AK1744" s="30">
        <f t="shared" si="972"/>
        <v>0</v>
      </c>
      <c r="AL1744" s="31">
        <f t="shared" si="973"/>
        <v>20500</v>
      </c>
      <c r="AM1744" s="31">
        <f t="shared" si="974"/>
        <v>100000</v>
      </c>
      <c r="AN1744" s="31">
        <f t="shared" si="975"/>
        <v>257500</v>
      </c>
      <c r="AO1744" s="31">
        <f t="shared" si="976"/>
        <v>0</v>
      </c>
      <c r="AP1744" s="31">
        <f t="shared" si="977"/>
        <v>0</v>
      </c>
      <c r="AQ1744" s="31">
        <f t="shared" si="978"/>
        <v>0</v>
      </c>
      <c r="AR1744" s="31">
        <f t="shared" si="979"/>
        <v>0</v>
      </c>
      <c r="AS1744" s="32">
        <f t="shared" si="980"/>
        <v>0</v>
      </c>
      <c r="AT1744" s="33">
        <f t="shared" si="981"/>
        <v>20500</v>
      </c>
      <c r="AU1744" s="33">
        <f t="shared" si="982"/>
        <v>100000</v>
      </c>
      <c r="AV1744" s="33">
        <v>258242</v>
      </c>
      <c r="AW1744" s="33">
        <f t="shared" si="983"/>
        <v>0</v>
      </c>
      <c r="AX1744" s="33">
        <f t="shared" si="984"/>
        <v>0</v>
      </c>
      <c r="AY1744" s="34">
        <f t="shared" si="985"/>
        <v>35067.876700000001</v>
      </c>
    </row>
    <row r="1745" spans="1:51" ht="15" customHeight="1" x14ac:dyDescent="0.3">
      <c r="A1745" s="166" t="s">
        <v>2950</v>
      </c>
      <c r="B1745" s="99">
        <v>19913.55</v>
      </c>
      <c r="C1745" s="99">
        <v>21398.62</v>
      </c>
      <c r="D1745" s="99">
        <v>103143.33</v>
      </c>
      <c r="E1745" s="99">
        <v>102224.78</v>
      </c>
      <c r="F1745" s="155">
        <v>60000</v>
      </c>
      <c r="G1745" s="156">
        <v>12500</v>
      </c>
      <c r="H1745" s="182">
        <v>46288</v>
      </c>
      <c r="I1745" s="182">
        <v>46361</v>
      </c>
      <c r="J1745" s="166">
        <v>4.4000000000000004</v>
      </c>
      <c r="K1745" s="166">
        <v>4.0999999999999996</v>
      </c>
      <c r="L1745" s="167" t="s">
        <v>1206</v>
      </c>
      <c r="M1745" s="168" t="s">
        <v>1204</v>
      </c>
      <c r="N1745" s="169">
        <v>0.03</v>
      </c>
      <c r="O1745" s="21">
        <f t="shared" si="986"/>
        <v>0.30000000000000071</v>
      </c>
      <c r="P1745" s="21" t="str">
        <f t="shared" si="987"/>
        <v>N</v>
      </c>
      <c r="Q1745" s="22">
        <f t="shared" si="988"/>
        <v>41312.17</v>
      </c>
      <c r="R1745" s="8" t="str">
        <f t="shared" si="989"/>
        <v>N</v>
      </c>
      <c r="S1745" s="23">
        <f t="shared" si="990"/>
        <v>0.60000000000000142</v>
      </c>
      <c r="T1745" s="24">
        <f t="shared" si="991"/>
        <v>20500</v>
      </c>
      <c r="U1745" s="24">
        <f t="shared" si="992"/>
        <v>100000</v>
      </c>
      <c r="V1745" s="24">
        <f t="shared" si="993"/>
        <v>257500</v>
      </c>
      <c r="W1745" s="24">
        <f t="shared" si="994"/>
        <v>0</v>
      </c>
      <c r="X1745" s="24">
        <f t="shared" si="995"/>
        <v>0</v>
      </c>
      <c r="Y1745" s="24">
        <f t="shared" si="996"/>
        <v>0</v>
      </c>
      <c r="Z1745" s="24">
        <f t="shared" si="997"/>
        <v>42551.535100000001</v>
      </c>
      <c r="AA1745" s="25" t="str">
        <f t="shared" si="998"/>
        <v>N</v>
      </c>
      <c r="AB1745" s="26">
        <f t="shared" si="999"/>
        <v>0</v>
      </c>
      <c r="AC1745" s="27">
        <f t="shared" si="1000"/>
        <v>20500</v>
      </c>
      <c r="AD1745" s="28">
        <f t="shared" si="1001"/>
        <v>100000</v>
      </c>
      <c r="AE1745" s="28">
        <f t="shared" si="1002"/>
        <v>257500</v>
      </c>
      <c r="AF1745" s="28">
        <f t="shared" si="1003"/>
        <v>0</v>
      </c>
      <c r="AG1745" s="28">
        <f t="shared" si="1004"/>
        <v>0</v>
      </c>
      <c r="AH1745" s="28">
        <f t="shared" si="1005"/>
        <v>0</v>
      </c>
      <c r="AI1745" s="28">
        <f t="shared" si="1006"/>
        <v>0</v>
      </c>
      <c r="AJ1745" s="29" t="str">
        <f t="shared" si="1007"/>
        <v>N</v>
      </c>
      <c r="AK1745" s="30">
        <f t="shared" si="972"/>
        <v>0</v>
      </c>
      <c r="AL1745" s="31">
        <f t="shared" si="973"/>
        <v>20500</v>
      </c>
      <c r="AM1745" s="31">
        <f t="shared" si="974"/>
        <v>100000</v>
      </c>
      <c r="AN1745" s="31">
        <f t="shared" si="975"/>
        <v>257500</v>
      </c>
      <c r="AO1745" s="31">
        <f t="shared" si="976"/>
        <v>0</v>
      </c>
      <c r="AP1745" s="31">
        <f t="shared" si="977"/>
        <v>0</v>
      </c>
      <c r="AQ1745" s="31">
        <f t="shared" si="978"/>
        <v>0</v>
      </c>
      <c r="AR1745" s="31">
        <f t="shared" si="979"/>
        <v>0</v>
      </c>
      <c r="AS1745" s="32">
        <f t="shared" si="980"/>
        <v>0</v>
      </c>
      <c r="AT1745" s="33">
        <f t="shared" si="981"/>
        <v>20500</v>
      </c>
      <c r="AU1745" s="33">
        <f t="shared" si="982"/>
        <v>100000</v>
      </c>
      <c r="AV1745" s="33">
        <v>258243</v>
      </c>
      <c r="AW1745" s="33">
        <f t="shared" si="983"/>
        <v>0</v>
      </c>
      <c r="AX1745" s="33">
        <f t="shared" si="984"/>
        <v>0</v>
      </c>
      <c r="AY1745" s="34">
        <f t="shared" si="985"/>
        <v>42551.535100000001</v>
      </c>
    </row>
    <row r="1746" spans="1:51" ht="15" customHeight="1" x14ac:dyDescent="0.3">
      <c r="A1746" s="166" t="s">
        <v>2951</v>
      </c>
      <c r="B1746" s="99">
        <v>17138.490000000002</v>
      </c>
      <c r="C1746" s="99">
        <v>30415.17</v>
      </c>
      <c r="D1746" s="99">
        <v>109946.91</v>
      </c>
      <c r="E1746" s="99">
        <v>98523.72</v>
      </c>
      <c r="F1746" s="155">
        <v>80000</v>
      </c>
      <c r="G1746" s="156">
        <v>0</v>
      </c>
      <c r="H1746" s="182">
        <v>46258</v>
      </c>
      <c r="I1746" s="182">
        <v>46305</v>
      </c>
      <c r="J1746" s="166">
        <v>2.7</v>
      </c>
      <c r="K1746" s="166">
        <v>1.3</v>
      </c>
      <c r="L1746" s="167" t="s">
        <v>1206</v>
      </c>
      <c r="M1746" s="168" t="s">
        <v>1203</v>
      </c>
      <c r="N1746" s="169">
        <v>2.7E-2</v>
      </c>
      <c r="O1746" s="21">
        <f t="shared" si="986"/>
        <v>1.4000000000000001</v>
      </c>
      <c r="P1746" s="21" t="str">
        <f t="shared" si="987"/>
        <v>N</v>
      </c>
      <c r="Q1746" s="22">
        <f t="shared" si="988"/>
        <v>47553.66</v>
      </c>
      <c r="R1746" s="8" t="str">
        <f t="shared" si="989"/>
        <v>N</v>
      </c>
      <c r="S1746" s="23">
        <f t="shared" si="990"/>
        <v>1.8666666666666669</v>
      </c>
      <c r="T1746" s="24">
        <f t="shared" si="991"/>
        <v>20500</v>
      </c>
      <c r="U1746" s="24">
        <f t="shared" si="992"/>
        <v>100000</v>
      </c>
      <c r="V1746" s="24">
        <f t="shared" si="993"/>
        <v>257500</v>
      </c>
      <c r="W1746" s="24">
        <f t="shared" si="994"/>
        <v>0</v>
      </c>
      <c r="X1746" s="24">
        <f t="shared" si="995"/>
        <v>0</v>
      </c>
      <c r="Y1746" s="24">
        <f t="shared" si="996"/>
        <v>0</v>
      </c>
      <c r="Z1746" s="24">
        <f t="shared" si="997"/>
        <v>48837.608820000001</v>
      </c>
      <c r="AA1746" s="25" t="str">
        <f t="shared" si="998"/>
        <v>N</v>
      </c>
      <c r="AB1746" s="26">
        <f t="shared" si="999"/>
        <v>0.86666666666666692</v>
      </c>
      <c r="AC1746" s="27">
        <f t="shared" si="1000"/>
        <v>20500</v>
      </c>
      <c r="AD1746" s="28">
        <f t="shared" si="1001"/>
        <v>100000</v>
      </c>
      <c r="AE1746" s="28">
        <f t="shared" si="1002"/>
        <v>257500</v>
      </c>
      <c r="AF1746" s="28">
        <f t="shared" si="1003"/>
        <v>0</v>
      </c>
      <c r="AG1746" s="28">
        <f t="shared" si="1004"/>
        <v>0</v>
      </c>
      <c r="AH1746" s="28">
        <f t="shared" si="1005"/>
        <v>0</v>
      </c>
      <c r="AI1746" s="28">
        <f t="shared" si="1006"/>
        <v>50156.224258139999</v>
      </c>
      <c r="AJ1746" s="29" t="str">
        <f t="shared" si="1007"/>
        <v>N</v>
      </c>
      <c r="AK1746" s="30">
        <f t="shared" si="972"/>
        <v>0</v>
      </c>
      <c r="AL1746" s="31">
        <f t="shared" si="973"/>
        <v>20500</v>
      </c>
      <c r="AM1746" s="31">
        <f t="shared" si="974"/>
        <v>100000</v>
      </c>
      <c r="AN1746" s="31">
        <f t="shared" si="975"/>
        <v>257500</v>
      </c>
      <c r="AO1746" s="31">
        <f t="shared" si="976"/>
        <v>0</v>
      </c>
      <c r="AP1746" s="31">
        <f t="shared" si="977"/>
        <v>0</v>
      </c>
      <c r="AQ1746" s="31">
        <f t="shared" si="978"/>
        <v>0</v>
      </c>
      <c r="AR1746" s="31">
        <f t="shared" si="979"/>
        <v>0</v>
      </c>
      <c r="AS1746" s="32">
        <f t="shared" si="980"/>
        <v>0</v>
      </c>
      <c r="AT1746" s="33">
        <f t="shared" si="981"/>
        <v>20500</v>
      </c>
      <c r="AU1746" s="33">
        <f t="shared" si="982"/>
        <v>100000</v>
      </c>
      <c r="AV1746" s="33">
        <v>258244</v>
      </c>
      <c r="AW1746" s="33">
        <f t="shared" si="983"/>
        <v>0</v>
      </c>
      <c r="AX1746" s="33">
        <f t="shared" si="984"/>
        <v>0</v>
      </c>
      <c r="AY1746" s="34">
        <f t="shared" si="985"/>
        <v>98993.83307814</v>
      </c>
    </row>
    <row r="1747" spans="1:51" ht="15" customHeight="1" x14ac:dyDescent="0.3">
      <c r="A1747" s="166" t="s">
        <v>2952</v>
      </c>
      <c r="B1747" s="99">
        <v>9052.31</v>
      </c>
      <c r="C1747" s="99">
        <v>18205.75</v>
      </c>
      <c r="D1747" s="99">
        <v>45045.1</v>
      </c>
      <c r="E1747" s="99">
        <v>43079.74</v>
      </c>
      <c r="F1747" s="155">
        <v>46000</v>
      </c>
      <c r="G1747" s="156">
        <v>12500</v>
      </c>
      <c r="H1747" s="182">
        <v>46304</v>
      </c>
      <c r="I1747" s="182">
        <v>46336</v>
      </c>
      <c r="J1747" s="166">
        <v>4</v>
      </c>
      <c r="K1747" s="166">
        <v>1.8</v>
      </c>
      <c r="L1747" s="167" t="s">
        <v>1206</v>
      </c>
      <c r="M1747" s="168" t="s">
        <v>1204</v>
      </c>
      <c r="N1747" s="169">
        <v>0.06</v>
      </c>
      <c r="O1747" s="21">
        <f t="shared" si="986"/>
        <v>2.2000000000000002</v>
      </c>
      <c r="P1747" s="21" t="str">
        <f t="shared" si="987"/>
        <v>N</v>
      </c>
      <c r="Q1747" s="22">
        <f t="shared" si="988"/>
        <v>27258.059999999998</v>
      </c>
      <c r="R1747" s="8" t="str">
        <f t="shared" si="989"/>
        <v>N</v>
      </c>
      <c r="S1747" s="23">
        <f t="shared" si="990"/>
        <v>4.4000000000000004</v>
      </c>
      <c r="T1747" s="24">
        <f t="shared" si="991"/>
        <v>20500</v>
      </c>
      <c r="U1747" s="24">
        <f t="shared" si="992"/>
        <v>100000</v>
      </c>
      <c r="V1747" s="24">
        <f t="shared" si="993"/>
        <v>257500</v>
      </c>
      <c r="W1747" s="24">
        <f t="shared" si="994"/>
        <v>10250</v>
      </c>
      <c r="X1747" s="24">
        <f t="shared" si="995"/>
        <v>0</v>
      </c>
      <c r="Y1747" s="24">
        <f t="shared" si="996"/>
        <v>10250</v>
      </c>
      <c r="Z1747" s="24">
        <f t="shared" si="997"/>
        <v>18643.543599999997</v>
      </c>
      <c r="AA1747" s="25" t="str">
        <f t="shared" si="998"/>
        <v>N</v>
      </c>
      <c r="AB1747" s="26">
        <f t="shared" si="999"/>
        <v>3.4000000000000004</v>
      </c>
      <c r="AC1747" s="27">
        <f t="shared" si="1000"/>
        <v>20500</v>
      </c>
      <c r="AD1747" s="28">
        <f t="shared" si="1001"/>
        <v>100000</v>
      </c>
      <c r="AE1747" s="28">
        <f t="shared" si="1002"/>
        <v>257500</v>
      </c>
      <c r="AF1747" s="28">
        <f t="shared" si="1003"/>
        <v>10250</v>
      </c>
      <c r="AG1747" s="28">
        <f t="shared" si="1004"/>
        <v>0</v>
      </c>
      <c r="AH1747" s="28">
        <f t="shared" si="1005"/>
        <v>10250</v>
      </c>
      <c r="AI1747" s="28">
        <f t="shared" si="1006"/>
        <v>20377.156215999999</v>
      </c>
      <c r="AJ1747" s="29" t="str">
        <f t="shared" si="1007"/>
        <v>N</v>
      </c>
      <c r="AK1747" s="30">
        <f t="shared" si="972"/>
        <v>2.4000000000000004</v>
      </c>
      <c r="AL1747" s="31">
        <f t="shared" si="973"/>
        <v>20500</v>
      </c>
      <c r="AM1747" s="31">
        <f t="shared" si="974"/>
        <v>100000</v>
      </c>
      <c r="AN1747" s="31">
        <f t="shared" si="975"/>
        <v>257500</v>
      </c>
      <c r="AO1747" s="31">
        <f t="shared" si="976"/>
        <v>10250</v>
      </c>
      <c r="AP1747" s="31">
        <f t="shared" si="977"/>
        <v>0</v>
      </c>
      <c r="AQ1747" s="31">
        <f t="shared" si="978"/>
        <v>10250</v>
      </c>
      <c r="AR1747" s="31">
        <f t="shared" si="979"/>
        <v>22214.78558896</v>
      </c>
      <c r="AS1747" s="32">
        <f t="shared" si="980"/>
        <v>1.4000000000000004</v>
      </c>
      <c r="AT1747" s="33">
        <f t="shared" si="981"/>
        <v>20500</v>
      </c>
      <c r="AU1747" s="33">
        <f t="shared" si="982"/>
        <v>100000</v>
      </c>
      <c r="AV1747" s="33">
        <v>258245</v>
      </c>
      <c r="AW1747" s="33">
        <f t="shared" si="983"/>
        <v>10250</v>
      </c>
      <c r="AX1747" s="33">
        <f t="shared" si="984"/>
        <v>24162.672724297605</v>
      </c>
      <c r="AY1747" s="34">
        <f t="shared" si="985"/>
        <v>85398.158129257601</v>
      </c>
    </row>
    <row r="1748" spans="1:51" ht="15" customHeight="1" x14ac:dyDescent="0.3">
      <c r="A1748" s="166" t="s">
        <v>2953</v>
      </c>
      <c r="B1748" s="99">
        <v>12319.67</v>
      </c>
      <c r="C1748" s="99">
        <v>20292.560000000001</v>
      </c>
      <c r="D1748" s="99">
        <v>82208.58</v>
      </c>
      <c r="E1748" s="99">
        <v>75396.820000000007</v>
      </c>
      <c r="F1748" s="155">
        <v>80000</v>
      </c>
      <c r="G1748" s="156">
        <v>0</v>
      </c>
      <c r="H1748" s="182">
        <v>46233</v>
      </c>
      <c r="I1748" s="182">
        <v>46301</v>
      </c>
      <c r="J1748" s="166">
        <v>2.2999999999999998</v>
      </c>
      <c r="K1748" s="166">
        <v>0.3</v>
      </c>
      <c r="L1748" s="167" t="s">
        <v>1206</v>
      </c>
      <c r="M1748" s="168" t="s">
        <v>1203</v>
      </c>
      <c r="N1748" s="169">
        <v>0.01</v>
      </c>
      <c r="O1748" s="21">
        <f t="shared" si="986"/>
        <v>1.9999999999999998</v>
      </c>
      <c r="P1748" s="21" t="str">
        <f t="shared" si="987"/>
        <v>N</v>
      </c>
      <c r="Q1748" s="22">
        <f t="shared" si="988"/>
        <v>32612.230000000003</v>
      </c>
      <c r="R1748" s="8" t="str">
        <f t="shared" si="989"/>
        <v>N</v>
      </c>
      <c r="S1748" s="23">
        <f t="shared" si="990"/>
        <v>2.6666666666666665</v>
      </c>
      <c r="T1748" s="24">
        <f t="shared" si="991"/>
        <v>20500</v>
      </c>
      <c r="U1748" s="24">
        <f t="shared" si="992"/>
        <v>100000</v>
      </c>
      <c r="V1748" s="24">
        <f t="shared" si="993"/>
        <v>257500</v>
      </c>
      <c r="W1748" s="24">
        <f t="shared" si="994"/>
        <v>13343.564999999999</v>
      </c>
      <c r="X1748" s="24">
        <f t="shared" si="995"/>
        <v>0</v>
      </c>
      <c r="Y1748" s="24">
        <f t="shared" si="996"/>
        <v>13343.564999999999</v>
      </c>
      <c r="Z1748" s="24">
        <f t="shared" si="997"/>
        <v>19594.787300000007</v>
      </c>
      <c r="AA1748" s="25" t="str">
        <f t="shared" si="998"/>
        <v>N</v>
      </c>
      <c r="AB1748" s="26">
        <f t="shared" si="999"/>
        <v>1.6666666666666665</v>
      </c>
      <c r="AC1748" s="27">
        <f t="shared" si="1000"/>
        <v>20500</v>
      </c>
      <c r="AD1748" s="28">
        <f t="shared" si="1001"/>
        <v>100000</v>
      </c>
      <c r="AE1748" s="28">
        <f t="shared" si="1002"/>
        <v>257500</v>
      </c>
      <c r="AF1748" s="28">
        <f t="shared" si="1003"/>
        <v>3335.8912499999997</v>
      </c>
      <c r="AG1748" s="28">
        <f t="shared" si="1004"/>
        <v>0</v>
      </c>
      <c r="AH1748" s="28">
        <f t="shared" si="1005"/>
        <v>3335.8912499999997</v>
      </c>
      <c r="AI1748" s="28">
        <f t="shared" si="1006"/>
        <v>29931.844573000002</v>
      </c>
      <c r="AJ1748" s="29" t="str">
        <f t="shared" si="1007"/>
        <v>N</v>
      </c>
      <c r="AK1748" s="30">
        <f t="shared" si="972"/>
        <v>0.66666666666666652</v>
      </c>
      <c r="AL1748" s="31">
        <f t="shared" si="973"/>
        <v>20500</v>
      </c>
      <c r="AM1748" s="31">
        <f t="shared" si="974"/>
        <v>100000</v>
      </c>
      <c r="AN1748" s="31">
        <f t="shared" si="975"/>
        <v>257500</v>
      </c>
      <c r="AO1748" s="31">
        <f t="shared" si="976"/>
        <v>3335.8912499999997</v>
      </c>
      <c r="AP1748" s="31">
        <f t="shared" si="977"/>
        <v>0</v>
      </c>
      <c r="AQ1748" s="31">
        <f t="shared" si="978"/>
        <v>3335.8912499999997</v>
      </c>
      <c r="AR1748" s="31">
        <f t="shared" si="979"/>
        <v>30264.521931230003</v>
      </c>
      <c r="AS1748" s="32">
        <f t="shared" si="980"/>
        <v>0</v>
      </c>
      <c r="AT1748" s="33">
        <f t="shared" si="981"/>
        <v>20500</v>
      </c>
      <c r="AU1748" s="33">
        <f t="shared" si="982"/>
        <v>100000</v>
      </c>
      <c r="AV1748" s="33">
        <v>258246</v>
      </c>
      <c r="AW1748" s="33">
        <f t="shared" si="983"/>
        <v>0</v>
      </c>
      <c r="AX1748" s="33">
        <f t="shared" si="984"/>
        <v>0</v>
      </c>
      <c r="AY1748" s="34">
        <f t="shared" si="985"/>
        <v>79791.153804230009</v>
      </c>
    </row>
    <row r="1749" spans="1:51" ht="15" customHeight="1" x14ac:dyDescent="0.3">
      <c r="A1749" s="166" t="s">
        <v>2954</v>
      </c>
      <c r="B1749" s="99">
        <v>13081.63</v>
      </c>
      <c r="C1749" s="99">
        <v>7565.4</v>
      </c>
      <c r="D1749" s="99">
        <v>34138.410000000003</v>
      </c>
      <c r="E1749" s="99">
        <v>31559.35</v>
      </c>
      <c r="F1749" s="155">
        <v>150000</v>
      </c>
      <c r="G1749" s="156">
        <v>0</v>
      </c>
      <c r="H1749" s="182">
        <v>46242</v>
      </c>
      <c r="I1749" s="182">
        <v>46252</v>
      </c>
      <c r="J1749" s="166">
        <v>3.9</v>
      </c>
      <c r="K1749" s="166">
        <v>0.4</v>
      </c>
      <c r="L1749" s="167" t="s">
        <v>1206</v>
      </c>
      <c r="M1749" s="168" t="s">
        <v>1205</v>
      </c>
      <c r="N1749" s="169">
        <v>0.02</v>
      </c>
      <c r="O1749" s="21">
        <f t="shared" si="986"/>
        <v>3.5</v>
      </c>
      <c r="P1749" s="21" t="str">
        <f t="shared" si="987"/>
        <v>N</v>
      </c>
      <c r="Q1749" s="22">
        <f t="shared" si="988"/>
        <v>20647.03</v>
      </c>
      <c r="R1749" s="8" t="str">
        <f t="shared" si="989"/>
        <v>N</v>
      </c>
      <c r="S1749" s="23">
        <f t="shared" si="990"/>
        <v>3.5</v>
      </c>
      <c r="T1749" s="24">
        <f t="shared" si="991"/>
        <v>20500</v>
      </c>
      <c r="U1749" s="24">
        <f t="shared" si="992"/>
        <v>100000</v>
      </c>
      <c r="V1749" s="24">
        <f t="shared" si="993"/>
        <v>257500</v>
      </c>
      <c r="W1749" s="24">
        <f t="shared" si="994"/>
        <v>20500</v>
      </c>
      <c r="X1749" s="24">
        <f t="shared" si="995"/>
        <v>0</v>
      </c>
      <c r="Y1749" s="24">
        <f t="shared" si="996"/>
        <v>20500</v>
      </c>
      <c r="Z1749" s="24">
        <f t="shared" si="997"/>
        <v>559.97060000000056</v>
      </c>
      <c r="AA1749" s="25" t="str">
        <f t="shared" si="998"/>
        <v>N</v>
      </c>
      <c r="AB1749" s="26">
        <f t="shared" si="999"/>
        <v>2.5</v>
      </c>
      <c r="AC1749" s="27">
        <f t="shared" si="1000"/>
        <v>20500</v>
      </c>
      <c r="AD1749" s="28">
        <f t="shared" si="1001"/>
        <v>100000</v>
      </c>
      <c r="AE1749" s="28">
        <f t="shared" si="1002"/>
        <v>257500</v>
      </c>
      <c r="AF1749" s="28">
        <f t="shared" si="1003"/>
        <v>20500</v>
      </c>
      <c r="AG1749" s="28">
        <f t="shared" si="1004"/>
        <v>0</v>
      </c>
      <c r="AH1749" s="28">
        <f t="shared" si="1005"/>
        <v>20500</v>
      </c>
      <c r="AI1749" s="28">
        <f t="shared" si="1006"/>
        <v>981.17001200000232</v>
      </c>
      <c r="AJ1749" s="29" t="str">
        <f t="shared" si="1007"/>
        <v>N</v>
      </c>
      <c r="AK1749" s="30">
        <f t="shared" si="972"/>
        <v>1.5</v>
      </c>
      <c r="AL1749" s="31">
        <f t="shared" si="973"/>
        <v>20500</v>
      </c>
      <c r="AM1749" s="31">
        <f t="shared" si="974"/>
        <v>100000</v>
      </c>
      <c r="AN1749" s="31">
        <f t="shared" si="975"/>
        <v>257500</v>
      </c>
      <c r="AO1749" s="31">
        <f t="shared" si="976"/>
        <v>20500</v>
      </c>
      <c r="AP1749" s="31">
        <f t="shared" si="977"/>
        <v>0</v>
      </c>
      <c r="AQ1749" s="31">
        <f t="shared" si="978"/>
        <v>20500</v>
      </c>
      <c r="AR1749" s="31">
        <f t="shared" si="979"/>
        <v>1410.7934122400038</v>
      </c>
      <c r="AS1749" s="32">
        <f t="shared" si="980"/>
        <v>0.5</v>
      </c>
      <c r="AT1749" s="33">
        <f t="shared" si="981"/>
        <v>20500</v>
      </c>
      <c r="AU1749" s="33">
        <f t="shared" si="982"/>
        <v>100000</v>
      </c>
      <c r="AV1749" s="33">
        <v>258247</v>
      </c>
      <c r="AW1749" s="33">
        <f t="shared" si="983"/>
        <v>4361.5899999999965</v>
      </c>
      <c r="AX1749" s="33">
        <f t="shared" si="984"/>
        <v>17987.419280484806</v>
      </c>
      <c r="AY1749" s="34">
        <f t="shared" si="985"/>
        <v>20939.353304724813</v>
      </c>
    </row>
    <row r="1750" spans="1:51" ht="15" customHeight="1" x14ac:dyDescent="0.3">
      <c r="A1750" s="166" t="s">
        <v>2955</v>
      </c>
      <c r="B1750" s="99">
        <v>20392.41</v>
      </c>
      <c r="C1750" s="99">
        <v>6318.4</v>
      </c>
      <c r="D1750" s="99">
        <v>99771.29</v>
      </c>
      <c r="E1750" s="99">
        <v>89138.93</v>
      </c>
      <c r="F1750" s="155">
        <v>80000</v>
      </c>
      <c r="G1750" s="156">
        <v>0</v>
      </c>
      <c r="H1750" s="182">
        <v>46350</v>
      </c>
      <c r="I1750" s="182">
        <v>46426</v>
      </c>
      <c r="J1750" s="166">
        <v>2.9</v>
      </c>
      <c r="K1750" s="166">
        <v>2</v>
      </c>
      <c r="L1750" s="167" t="s">
        <v>1206</v>
      </c>
      <c r="M1750" s="168" t="s">
        <v>1204</v>
      </c>
      <c r="N1750" s="169">
        <v>0.02</v>
      </c>
      <c r="O1750" s="21">
        <f t="shared" si="986"/>
        <v>0.89999999999999991</v>
      </c>
      <c r="P1750" s="21" t="str">
        <f t="shared" si="987"/>
        <v>N</v>
      </c>
      <c r="Q1750" s="22">
        <f t="shared" si="988"/>
        <v>26710.809999999998</v>
      </c>
      <c r="R1750" s="8" t="str">
        <f t="shared" si="989"/>
        <v>N</v>
      </c>
      <c r="S1750" s="23">
        <f t="shared" si="990"/>
        <v>1.7999999999999998</v>
      </c>
      <c r="T1750" s="24">
        <f t="shared" si="991"/>
        <v>20500</v>
      </c>
      <c r="U1750" s="24">
        <f t="shared" si="992"/>
        <v>100000</v>
      </c>
      <c r="V1750" s="24">
        <f t="shared" si="993"/>
        <v>257500</v>
      </c>
      <c r="W1750" s="24">
        <f t="shared" si="994"/>
        <v>114.3550000000032</v>
      </c>
      <c r="X1750" s="24">
        <f t="shared" si="995"/>
        <v>0</v>
      </c>
      <c r="Y1750" s="24">
        <f t="shared" si="996"/>
        <v>114.3550000000032</v>
      </c>
      <c r="Z1750" s="24">
        <f t="shared" si="997"/>
        <v>27130.671199999993</v>
      </c>
      <c r="AA1750" s="25" t="str">
        <f t="shared" si="998"/>
        <v>N</v>
      </c>
      <c r="AB1750" s="26">
        <f t="shared" si="999"/>
        <v>0.79999999999999982</v>
      </c>
      <c r="AC1750" s="27">
        <f t="shared" si="1000"/>
        <v>20500</v>
      </c>
      <c r="AD1750" s="28">
        <f t="shared" si="1001"/>
        <v>100000</v>
      </c>
      <c r="AE1750" s="28">
        <f t="shared" si="1002"/>
        <v>257500</v>
      </c>
      <c r="AF1750" s="28">
        <f t="shared" si="1003"/>
        <v>57.177500000001601</v>
      </c>
      <c r="AG1750" s="28">
        <f t="shared" si="1004"/>
        <v>0</v>
      </c>
      <c r="AH1750" s="28">
        <f t="shared" si="1005"/>
        <v>57.177500000001601</v>
      </c>
      <c r="AI1750" s="28">
        <f t="shared" si="1006"/>
        <v>27732.749223999996</v>
      </c>
      <c r="AJ1750" s="29" t="str">
        <f t="shared" si="1007"/>
        <v>N</v>
      </c>
      <c r="AK1750" s="30">
        <f t="shared" si="972"/>
        <v>0</v>
      </c>
      <c r="AL1750" s="31">
        <f t="shared" si="973"/>
        <v>20500</v>
      </c>
      <c r="AM1750" s="31">
        <f t="shared" si="974"/>
        <v>100000</v>
      </c>
      <c r="AN1750" s="31">
        <f t="shared" si="975"/>
        <v>257500</v>
      </c>
      <c r="AO1750" s="31">
        <f t="shared" si="976"/>
        <v>0</v>
      </c>
      <c r="AP1750" s="31">
        <f t="shared" si="977"/>
        <v>0</v>
      </c>
      <c r="AQ1750" s="31">
        <f t="shared" si="978"/>
        <v>0</v>
      </c>
      <c r="AR1750" s="31">
        <f t="shared" si="979"/>
        <v>0</v>
      </c>
      <c r="AS1750" s="32">
        <f t="shared" si="980"/>
        <v>0</v>
      </c>
      <c r="AT1750" s="33">
        <f t="shared" si="981"/>
        <v>20500</v>
      </c>
      <c r="AU1750" s="33">
        <f t="shared" si="982"/>
        <v>100000</v>
      </c>
      <c r="AV1750" s="33">
        <v>258248</v>
      </c>
      <c r="AW1750" s="33">
        <f t="shared" si="983"/>
        <v>0</v>
      </c>
      <c r="AX1750" s="33">
        <f t="shared" si="984"/>
        <v>0</v>
      </c>
      <c r="AY1750" s="34">
        <f t="shared" si="985"/>
        <v>54863.420423999989</v>
      </c>
    </row>
    <row r="1751" spans="1:51" ht="15" customHeight="1" x14ac:dyDescent="0.3">
      <c r="A1751" s="166" t="s">
        <v>2956</v>
      </c>
      <c r="B1751" s="99">
        <v>10863.89</v>
      </c>
      <c r="C1751" s="99">
        <v>11796.53</v>
      </c>
      <c r="D1751" s="99">
        <v>44261.75</v>
      </c>
      <c r="E1751" s="99">
        <v>29563.19</v>
      </c>
      <c r="F1751" s="153">
        <v>35000</v>
      </c>
      <c r="G1751" s="156">
        <v>0</v>
      </c>
      <c r="H1751" s="182">
        <v>46350</v>
      </c>
      <c r="I1751" s="182">
        <v>46386</v>
      </c>
      <c r="J1751" s="166">
        <v>1.9</v>
      </c>
      <c r="K1751" s="166">
        <v>0.3</v>
      </c>
      <c r="L1751" s="167" t="s">
        <v>1206</v>
      </c>
      <c r="M1751" s="168" t="s">
        <v>1203</v>
      </c>
      <c r="N1751" s="169">
        <v>0.02</v>
      </c>
      <c r="O1751" s="21">
        <f t="shared" si="986"/>
        <v>1.5999999999999999</v>
      </c>
      <c r="P1751" s="21" t="str">
        <f t="shared" si="987"/>
        <v>N</v>
      </c>
      <c r="Q1751" s="22">
        <f t="shared" si="988"/>
        <v>22660.42</v>
      </c>
      <c r="R1751" s="8" t="str">
        <f t="shared" si="989"/>
        <v>N</v>
      </c>
      <c r="S1751" s="23">
        <f t="shared" si="990"/>
        <v>2.1333333333333333</v>
      </c>
      <c r="T1751" s="24">
        <f t="shared" si="991"/>
        <v>20500</v>
      </c>
      <c r="U1751" s="24">
        <f t="shared" si="992"/>
        <v>100000</v>
      </c>
      <c r="V1751" s="24">
        <f t="shared" si="993"/>
        <v>257500</v>
      </c>
      <c r="W1751" s="24">
        <f t="shared" si="994"/>
        <v>15375</v>
      </c>
      <c r="X1751" s="24">
        <f t="shared" si="995"/>
        <v>0</v>
      </c>
      <c r="Y1751" s="24">
        <f t="shared" si="996"/>
        <v>15375</v>
      </c>
      <c r="Z1751" s="24">
        <f t="shared" si="997"/>
        <v>7738.6283999999978</v>
      </c>
      <c r="AA1751" s="25" t="str">
        <f t="shared" si="998"/>
        <v>N</v>
      </c>
      <c r="AB1751" s="26">
        <f t="shared" si="999"/>
        <v>1.1333333333333333</v>
      </c>
      <c r="AC1751" s="27">
        <f t="shared" si="1000"/>
        <v>20500</v>
      </c>
      <c r="AD1751" s="28">
        <f t="shared" si="1001"/>
        <v>100000</v>
      </c>
      <c r="AE1751" s="28">
        <f t="shared" si="1002"/>
        <v>257500</v>
      </c>
      <c r="AF1751" s="28">
        <f t="shared" si="1003"/>
        <v>15375</v>
      </c>
      <c r="AG1751" s="28">
        <f t="shared" si="1004"/>
        <v>0</v>
      </c>
      <c r="AH1751" s="28">
        <f t="shared" si="1005"/>
        <v>15375</v>
      </c>
      <c r="AI1751" s="28">
        <f t="shared" si="1006"/>
        <v>8200.9009679999981</v>
      </c>
      <c r="AJ1751" s="29" t="str">
        <f t="shared" si="1007"/>
        <v>N</v>
      </c>
      <c r="AK1751" s="30">
        <f t="shared" si="972"/>
        <v>0.1333333333333333</v>
      </c>
      <c r="AL1751" s="31">
        <f t="shared" si="973"/>
        <v>20500</v>
      </c>
      <c r="AM1751" s="31">
        <f t="shared" si="974"/>
        <v>100000</v>
      </c>
      <c r="AN1751" s="31">
        <f t="shared" si="975"/>
        <v>257500</v>
      </c>
      <c r="AO1751" s="31">
        <f t="shared" si="976"/>
        <v>15375</v>
      </c>
      <c r="AP1751" s="31">
        <f t="shared" si="977"/>
        <v>0</v>
      </c>
      <c r="AQ1751" s="31">
        <f t="shared" si="978"/>
        <v>15375</v>
      </c>
      <c r="AR1751" s="31">
        <f t="shared" si="979"/>
        <v>8672.4189873599971</v>
      </c>
      <c r="AS1751" s="32">
        <f t="shared" si="980"/>
        <v>0</v>
      </c>
      <c r="AT1751" s="33">
        <f t="shared" si="981"/>
        <v>20500</v>
      </c>
      <c r="AU1751" s="33">
        <f t="shared" si="982"/>
        <v>100000</v>
      </c>
      <c r="AV1751" s="33">
        <v>258249</v>
      </c>
      <c r="AW1751" s="33">
        <f t="shared" si="983"/>
        <v>0</v>
      </c>
      <c r="AX1751" s="33">
        <f t="shared" si="984"/>
        <v>0</v>
      </c>
      <c r="AY1751" s="34">
        <f t="shared" si="985"/>
        <v>24611.948355359993</v>
      </c>
    </row>
    <row r="1752" spans="1:51" ht="15" customHeight="1" x14ac:dyDescent="0.3">
      <c r="A1752" s="166" t="s">
        <v>2957</v>
      </c>
      <c r="B1752" s="99">
        <v>10913.19</v>
      </c>
      <c r="C1752" s="99">
        <v>276.04000000000002</v>
      </c>
      <c r="D1752" s="99">
        <v>71316.63</v>
      </c>
      <c r="E1752" s="99">
        <v>63982.239999999998</v>
      </c>
      <c r="F1752" s="153">
        <v>88000</v>
      </c>
      <c r="G1752" s="156">
        <v>12500</v>
      </c>
      <c r="H1752" s="182">
        <v>46429</v>
      </c>
      <c r="I1752" s="182">
        <v>46463</v>
      </c>
      <c r="J1752" s="166">
        <v>2.2000000000000002</v>
      </c>
      <c r="K1752" s="166">
        <v>1.5</v>
      </c>
      <c r="L1752" s="167" t="s">
        <v>1206</v>
      </c>
      <c r="M1752" s="168" t="s">
        <v>1203</v>
      </c>
      <c r="N1752" s="169">
        <v>0.04</v>
      </c>
      <c r="O1752" s="21">
        <f t="shared" si="986"/>
        <v>0.70000000000000018</v>
      </c>
      <c r="P1752" s="21" t="str">
        <f t="shared" si="987"/>
        <v>N</v>
      </c>
      <c r="Q1752" s="22">
        <f t="shared" si="988"/>
        <v>11189.230000000001</v>
      </c>
      <c r="R1752" s="8" t="str">
        <f t="shared" si="989"/>
        <v>N</v>
      </c>
      <c r="S1752" s="23">
        <f t="shared" si="990"/>
        <v>0.93333333333333357</v>
      </c>
      <c r="T1752" s="24">
        <f t="shared" si="991"/>
        <v>20500</v>
      </c>
      <c r="U1752" s="24">
        <f t="shared" si="992"/>
        <v>100000</v>
      </c>
      <c r="V1752" s="24">
        <f t="shared" si="993"/>
        <v>257500</v>
      </c>
      <c r="W1752" s="24">
        <f t="shared" si="994"/>
        <v>8727.599400000001</v>
      </c>
      <c r="X1752" s="24">
        <f t="shared" si="995"/>
        <v>0</v>
      </c>
      <c r="Y1752" s="24">
        <f t="shared" si="996"/>
        <v>8727.599400000001</v>
      </c>
      <c r="Z1752" s="24">
        <f t="shared" si="997"/>
        <v>2909.1998000000003</v>
      </c>
      <c r="AA1752" s="25" t="str">
        <f t="shared" si="998"/>
        <v>N</v>
      </c>
      <c r="AB1752" s="26">
        <f t="shared" si="999"/>
        <v>0</v>
      </c>
      <c r="AC1752" s="27">
        <f t="shared" si="1000"/>
        <v>20500</v>
      </c>
      <c r="AD1752" s="28">
        <f t="shared" si="1001"/>
        <v>100000</v>
      </c>
      <c r="AE1752" s="28">
        <f t="shared" si="1002"/>
        <v>257500</v>
      </c>
      <c r="AF1752" s="28">
        <f t="shared" si="1003"/>
        <v>0</v>
      </c>
      <c r="AG1752" s="28">
        <f t="shared" si="1004"/>
        <v>0</v>
      </c>
      <c r="AH1752" s="28">
        <f t="shared" si="1005"/>
        <v>0</v>
      </c>
      <c r="AI1752" s="28">
        <f t="shared" si="1006"/>
        <v>0</v>
      </c>
      <c r="AJ1752" s="29" t="str">
        <f t="shared" si="1007"/>
        <v>N</v>
      </c>
      <c r="AK1752" s="30">
        <f t="shared" si="972"/>
        <v>0</v>
      </c>
      <c r="AL1752" s="31">
        <f t="shared" si="973"/>
        <v>20500</v>
      </c>
      <c r="AM1752" s="31">
        <f t="shared" si="974"/>
        <v>100000</v>
      </c>
      <c r="AN1752" s="31">
        <f t="shared" si="975"/>
        <v>257500</v>
      </c>
      <c r="AO1752" s="31">
        <f t="shared" si="976"/>
        <v>0</v>
      </c>
      <c r="AP1752" s="31">
        <f t="shared" si="977"/>
        <v>0</v>
      </c>
      <c r="AQ1752" s="31">
        <f t="shared" si="978"/>
        <v>0</v>
      </c>
      <c r="AR1752" s="31">
        <f t="shared" si="979"/>
        <v>0</v>
      </c>
      <c r="AS1752" s="32">
        <f t="shared" si="980"/>
        <v>0</v>
      </c>
      <c r="AT1752" s="33">
        <f t="shared" si="981"/>
        <v>20500</v>
      </c>
      <c r="AU1752" s="33">
        <f t="shared" si="982"/>
        <v>100000</v>
      </c>
      <c r="AV1752" s="33">
        <v>258250</v>
      </c>
      <c r="AW1752" s="33">
        <f t="shared" si="983"/>
        <v>0</v>
      </c>
      <c r="AX1752" s="33">
        <f t="shared" si="984"/>
        <v>0</v>
      </c>
      <c r="AY1752" s="34">
        <f t="shared" si="985"/>
        <v>2909.1998000000003</v>
      </c>
    </row>
    <row r="1753" spans="1:51" ht="15" customHeight="1" x14ac:dyDescent="0.3">
      <c r="A1753" s="166" t="s">
        <v>2958</v>
      </c>
      <c r="B1753" s="99">
        <v>14027.54</v>
      </c>
      <c r="C1753" s="99">
        <v>23766.81</v>
      </c>
      <c r="D1753" s="99">
        <v>100011.88</v>
      </c>
      <c r="E1753" s="99">
        <v>90757.39</v>
      </c>
      <c r="F1753" s="153">
        <v>72000</v>
      </c>
      <c r="G1753" s="156">
        <v>12500</v>
      </c>
      <c r="H1753" s="182">
        <v>46435</v>
      </c>
      <c r="I1753" s="182">
        <v>46460</v>
      </c>
      <c r="J1753" s="166">
        <v>5</v>
      </c>
      <c r="K1753" s="166">
        <v>0.2</v>
      </c>
      <c r="L1753" s="167" t="s">
        <v>1206</v>
      </c>
      <c r="M1753" s="168" t="s">
        <v>1203</v>
      </c>
      <c r="N1753" s="169">
        <v>0.05</v>
      </c>
      <c r="O1753" s="21">
        <f t="shared" si="986"/>
        <v>4.8</v>
      </c>
      <c r="P1753" s="21" t="str">
        <f t="shared" si="987"/>
        <v>N</v>
      </c>
      <c r="Q1753" s="22">
        <f t="shared" si="988"/>
        <v>37794.350000000006</v>
      </c>
      <c r="R1753" s="8" t="str">
        <f t="shared" si="989"/>
        <v>N</v>
      </c>
      <c r="S1753" s="23">
        <f t="shared" si="990"/>
        <v>6.3999999999999995</v>
      </c>
      <c r="T1753" s="24">
        <f t="shared" si="991"/>
        <v>20500</v>
      </c>
      <c r="U1753" s="24">
        <f t="shared" si="992"/>
        <v>100000</v>
      </c>
      <c r="V1753" s="24">
        <f t="shared" si="993"/>
        <v>257500</v>
      </c>
      <c r="W1753" s="24">
        <f t="shared" si="994"/>
        <v>0</v>
      </c>
      <c r="X1753" s="24">
        <f t="shared" si="995"/>
        <v>0</v>
      </c>
      <c r="Y1753" s="24">
        <f t="shared" si="996"/>
        <v>0</v>
      </c>
      <c r="Z1753" s="24">
        <f t="shared" si="997"/>
        <v>39684.067500000005</v>
      </c>
      <c r="AA1753" s="25" t="str">
        <f t="shared" si="998"/>
        <v>N</v>
      </c>
      <c r="AB1753" s="26">
        <f t="shared" si="999"/>
        <v>5.3999999999999995</v>
      </c>
      <c r="AC1753" s="27">
        <f t="shared" si="1000"/>
        <v>20500</v>
      </c>
      <c r="AD1753" s="28">
        <f t="shared" si="1001"/>
        <v>100000</v>
      </c>
      <c r="AE1753" s="28">
        <f t="shared" si="1002"/>
        <v>257500</v>
      </c>
      <c r="AF1753" s="28">
        <f t="shared" si="1003"/>
        <v>0</v>
      </c>
      <c r="AG1753" s="28">
        <f t="shared" si="1004"/>
        <v>0</v>
      </c>
      <c r="AH1753" s="28">
        <f t="shared" si="1005"/>
        <v>0</v>
      </c>
      <c r="AI1753" s="28">
        <f t="shared" si="1006"/>
        <v>41668.270875000009</v>
      </c>
      <c r="AJ1753" s="29" t="str">
        <f t="shared" si="1007"/>
        <v>N</v>
      </c>
      <c r="AK1753" s="30">
        <f t="shared" si="972"/>
        <v>4.3999999999999995</v>
      </c>
      <c r="AL1753" s="31">
        <f t="shared" si="973"/>
        <v>20500</v>
      </c>
      <c r="AM1753" s="31">
        <f t="shared" si="974"/>
        <v>100000</v>
      </c>
      <c r="AN1753" s="31">
        <f t="shared" si="975"/>
        <v>257500</v>
      </c>
      <c r="AO1753" s="31">
        <f t="shared" si="976"/>
        <v>0</v>
      </c>
      <c r="AP1753" s="31">
        <f t="shared" si="977"/>
        <v>0</v>
      </c>
      <c r="AQ1753" s="31">
        <f t="shared" si="978"/>
        <v>0</v>
      </c>
      <c r="AR1753" s="31">
        <f t="shared" si="979"/>
        <v>43751.68441875001</v>
      </c>
      <c r="AS1753" s="32">
        <f t="shared" si="980"/>
        <v>3.3999999999999995</v>
      </c>
      <c r="AT1753" s="33">
        <f t="shared" si="981"/>
        <v>20500</v>
      </c>
      <c r="AU1753" s="33">
        <f t="shared" si="982"/>
        <v>100000</v>
      </c>
      <c r="AV1753" s="33">
        <v>258251</v>
      </c>
      <c r="AW1753" s="33">
        <f t="shared" si="983"/>
        <v>0</v>
      </c>
      <c r="AX1753" s="33">
        <f t="shared" si="984"/>
        <v>45939.268639687514</v>
      </c>
      <c r="AY1753" s="34">
        <f t="shared" si="985"/>
        <v>171043.29143343755</v>
      </c>
    </row>
    <row r="1754" spans="1:51" ht="15" customHeight="1" x14ac:dyDescent="0.3">
      <c r="A1754" s="166" t="s">
        <v>2959</v>
      </c>
      <c r="B1754" s="99">
        <v>7725.7</v>
      </c>
      <c r="C1754" s="99">
        <v>29675.49</v>
      </c>
      <c r="D1754" s="99">
        <v>92540.87</v>
      </c>
      <c r="E1754" s="99">
        <v>81143.360000000001</v>
      </c>
      <c r="F1754" s="153">
        <v>66000</v>
      </c>
      <c r="G1754" s="156">
        <v>0</v>
      </c>
      <c r="H1754" s="182">
        <v>46217</v>
      </c>
      <c r="I1754" s="182">
        <v>46276</v>
      </c>
      <c r="J1754" s="166">
        <v>4.3</v>
      </c>
      <c r="K1754" s="166">
        <v>0.2</v>
      </c>
      <c r="L1754" s="167" t="s">
        <v>1206</v>
      </c>
      <c r="M1754" s="168" t="s">
        <v>1204</v>
      </c>
      <c r="N1754" s="169">
        <v>5.1999999999999998E-2</v>
      </c>
      <c r="O1754" s="21">
        <f t="shared" si="986"/>
        <v>4.0999999999999996</v>
      </c>
      <c r="P1754" s="21" t="str">
        <f t="shared" si="987"/>
        <v>N</v>
      </c>
      <c r="Q1754" s="22">
        <f t="shared" si="988"/>
        <v>37401.19</v>
      </c>
      <c r="R1754" s="8" t="str">
        <f t="shared" si="989"/>
        <v>N</v>
      </c>
      <c r="S1754" s="23">
        <f t="shared" si="990"/>
        <v>8.1999999999999993</v>
      </c>
      <c r="T1754" s="24">
        <f t="shared" si="991"/>
        <v>20500</v>
      </c>
      <c r="U1754" s="24">
        <f t="shared" si="992"/>
        <v>100000</v>
      </c>
      <c r="V1754" s="24">
        <f t="shared" si="993"/>
        <v>257500</v>
      </c>
      <c r="W1754" s="24">
        <f t="shared" si="994"/>
        <v>3729.5650000000023</v>
      </c>
      <c r="X1754" s="24">
        <f t="shared" si="995"/>
        <v>0</v>
      </c>
      <c r="Y1754" s="24">
        <f t="shared" si="996"/>
        <v>3729.5650000000023</v>
      </c>
      <c r="Z1754" s="24">
        <f t="shared" si="997"/>
        <v>35616.486880000004</v>
      </c>
      <c r="AA1754" s="25" t="str">
        <f t="shared" si="998"/>
        <v>N</v>
      </c>
      <c r="AB1754" s="26">
        <f t="shared" si="999"/>
        <v>7.1999999999999993</v>
      </c>
      <c r="AC1754" s="27">
        <f t="shared" si="1000"/>
        <v>20500</v>
      </c>
      <c r="AD1754" s="28">
        <f t="shared" si="1001"/>
        <v>100000</v>
      </c>
      <c r="AE1754" s="28">
        <f t="shared" si="1002"/>
        <v>257500</v>
      </c>
      <c r="AF1754" s="28">
        <f t="shared" si="1003"/>
        <v>1864.7825000000012</v>
      </c>
      <c r="AG1754" s="28">
        <f t="shared" si="1004"/>
        <v>0</v>
      </c>
      <c r="AH1754" s="28">
        <f t="shared" si="1005"/>
        <v>1864.7825000000012</v>
      </c>
      <c r="AI1754" s="28">
        <f t="shared" si="1006"/>
        <v>39527.26407776001</v>
      </c>
      <c r="AJ1754" s="29" t="str">
        <f t="shared" si="1007"/>
        <v>N</v>
      </c>
      <c r="AK1754" s="30">
        <f t="shared" si="972"/>
        <v>6.1999999999999993</v>
      </c>
      <c r="AL1754" s="31">
        <f t="shared" si="973"/>
        <v>20500</v>
      </c>
      <c r="AM1754" s="31">
        <f t="shared" si="974"/>
        <v>100000</v>
      </c>
      <c r="AN1754" s="31">
        <f t="shared" si="975"/>
        <v>257500</v>
      </c>
      <c r="AO1754" s="31">
        <f t="shared" si="976"/>
        <v>0</v>
      </c>
      <c r="AP1754" s="31">
        <f t="shared" si="977"/>
        <v>0</v>
      </c>
      <c r="AQ1754" s="31">
        <f t="shared" si="978"/>
        <v>0</v>
      </c>
      <c r="AR1754" s="31">
        <f t="shared" si="979"/>
        <v>43544.432999803532</v>
      </c>
      <c r="AS1754" s="32">
        <f t="shared" si="980"/>
        <v>5.1999999999999993</v>
      </c>
      <c r="AT1754" s="33">
        <f t="shared" si="981"/>
        <v>20500</v>
      </c>
      <c r="AU1754" s="33">
        <f t="shared" si="982"/>
        <v>100000</v>
      </c>
      <c r="AV1754" s="33">
        <v>258252</v>
      </c>
      <c r="AW1754" s="33">
        <f t="shared" si="983"/>
        <v>932.39125000000058</v>
      </c>
      <c r="AX1754" s="33">
        <f t="shared" si="984"/>
        <v>44876.352265793314</v>
      </c>
      <c r="AY1754" s="34">
        <f t="shared" si="985"/>
        <v>163564.53622335684</v>
      </c>
    </row>
    <row r="1755" spans="1:51" ht="15" customHeight="1" x14ac:dyDescent="0.3">
      <c r="A1755" s="166" t="s">
        <v>2960</v>
      </c>
      <c r="B1755" s="99">
        <v>18563.96</v>
      </c>
      <c r="C1755" s="99">
        <v>10290.5</v>
      </c>
      <c r="D1755" s="99">
        <v>90491.21</v>
      </c>
      <c r="E1755" s="99">
        <v>82073.13</v>
      </c>
      <c r="F1755" s="153">
        <v>190000</v>
      </c>
      <c r="G1755" s="156">
        <v>0</v>
      </c>
      <c r="H1755" s="182">
        <v>46569</v>
      </c>
      <c r="I1755" s="182">
        <v>46603</v>
      </c>
      <c r="J1755" s="166">
        <v>4.3</v>
      </c>
      <c r="K1755" s="166">
        <v>2.1</v>
      </c>
      <c r="L1755" s="167" t="s">
        <v>1206</v>
      </c>
      <c r="M1755" s="168" t="s">
        <v>1203</v>
      </c>
      <c r="N1755" s="169">
        <v>0.04</v>
      </c>
      <c r="O1755" s="21">
        <f t="shared" si="986"/>
        <v>2.1999999999999997</v>
      </c>
      <c r="P1755" s="21" t="str">
        <f t="shared" si="987"/>
        <v>N</v>
      </c>
      <c r="Q1755" s="22">
        <f t="shared" si="988"/>
        <v>28854.46</v>
      </c>
      <c r="R1755" s="8" t="str">
        <f t="shared" si="989"/>
        <v>N</v>
      </c>
      <c r="S1755" s="23">
        <f t="shared" si="990"/>
        <v>2.9333333333333331</v>
      </c>
      <c r="T1755" s="24">
        <f t="shared" si="991"/>
        <v>20500</v>
      </c>
      <c r="U1755" s="24">
        <f t="shared" si="992"/>
        <v>100000</v>
      </c>
      <c r="V1755" s="24">
        <f t="shared" si="993"/>
        <v>257500</v>
      </c>
      <c r="W1755" s="24">
        <f t="shared" si="994"/>
        <v>7131.5924999999952</v>
      </c>
      <c r="X1755" s="24">
        <f t="shared" si="995"/>
        <v>0</v>
      </c>
      <c r="Y1755" s="24">
        <f t="shared" si="996"/>
        <v>7131.5924999999952</v>
      </c>
      <c r="Z1755" s="24">
        <f t="shared" si="997"/>
        <v>22877.045900000005</v>
      </c>
      <c r="AA1755" s="25" t="str">
        <f t="shared" si="998"/>
        <v>N</v>
      </c>
      <c r="AB1755" s="26">
        <f t="shared" si="999"/>
        <v>1.9333333333333331</v>
      </c>
      <c r="AC1755" s="27">
        <f t="shared" si="1000"/>
        <v>20500</v>
      </c>
      <c r="AD1755" s="28">
        <f t="shared" si="1001"/>
        <v>100000</v>
      </c>
      <c r="AE1755" s="28">
        <f t="shared" si="1002"/>
        <v>257500</v>
      </c>
      <c r="AF1755" s="28">
        <f t="shared" si="1003"/>
        <v>1782.8981249999988</v>
      </c>
      <c r="AG1755" s="28">
        <f t="shared" si="1004"/>
        <v>0</v>
      </c>
      <c r="AH1755" s="28">
        <f t="shared" si="1005"/>
        <v>1782.8981249999988</v>
      </c>
      <c r="AI1755" s="28">
        <f t="shared" si="1006"/>
        <v>29426.085811000001</v>
      </c>
      <c r="AJ1755" s="29" t="str">
        <f t="shared" si="1007"/>
        <v>N</v>
      </c>
      <c r="AK1755" s="30">
        <f t="shared" si="972"/>
        <v>0.93333333333333313</v>
      </c>
      <c r="AL1755" s="31">
        <f t="shared" si="973"/>
        <v>20500</v>
      </c>
      <c r="AM1755" s="31">
        <f t="shared" si="974"/>
        <v>100000</v>
      </c>
      <c r="AN1755" s="31">
        <f t="shared" si="975"/>
        <v>257500</v>
      </c>
      <c r="AO1755" s="31">
        <f t="shared" si="976"/>
        <v>1782.8981249999988</v>
      </c>
      <c r="AP1755" s="31">
        <f t="shared" si="977"/>
        <v>0</v>
      </c>
      <c r="AQ1755" s="31">
        <f t="shared" si="978"/>
        <v>1782.8981249999988</v>
      </c>
      <c r="AR1755" s="31">
        <f t="shared" si="979"/>
        <v>30674.445168440001</v>
      </c>
      <c r="AS1755" s="32">
        <f t="shared" si="980"/>
        <v>0</v>
      </c>
      <c r="AT1755" s="33">
        <f t="shared" si="981"/>
        <v>20500</v>
      </c>
      <c r="AU1755" s="33">
        <f t="shared" si="982"/>
        <v>100000</v>
      </c>
      <c r="AV1755" s="33">
        <v>258253</v>
      </c>
      <c r="AW1755" s="33">
        <f t="shared" si="983"/>
        <v>0</v>
      </c>
      <c r="AX1755" s="33">
        <f t="shared" si="984"/>
        <v>0</v>
      </c>
      <c r="AY1755" s="34">
        <f t="shared" si="985"/>
        <v>82977.576879440006</v>
      </c>
    </row>
    <row r="1756" spans="1:51" ht="15" customHeight="1" x14ac:dyDescent="0.3">
      <c r="A1756" s="166" t="s">
        <v>2961</v>
      </c>
      <c r="B1756" s="99">
        <v>19427.3</v>
      </c>
      <c r="C1756" s="99">
        <v>15805.95</v>
      </c>
      <c r="D1756" s="99">
        <v>73667.460000000006</v>
      </c>
      <c r="E1756" s="99">
        <v>67357.84</v>
      </c>
      <c r="F1756" s="153">
        <v>15000</v>
      </c>
      <c r="G1756" s="156">
        <v>0</v>
      </c>
      <c r="H1756" s="182">
        <v>46552</v>
      </c>
      <c r="I1756" s="182">
        <v>46571</v>
      </c>
      <c r="J1756" s="166">
        <v>2.2999999999999998</v>
      </c>
      <c r="K1756" s="166">
        <v>1.8</v>
      </c>
      <c r="L1756" s="167" t="s">
        <v>1206</v>
      </c>
      <c r="M1756" s="168" t="s">
        <v>1204</v>
      </c>
      <c r="N1756" s="169">
        <v>1.6E-2</v>
      </c>
      <c r="O1756" s="21">
        <f t="shared" si="986"/>
        <v>0.49999999999999978</v>
      </c>
      <c r="P1756" s="21" t="str">
        <f t="shared" si="987"/>
        <v>N</v>
      </c>
      <c r="Q1756" s="22">
        <f t="shared" si="988"/>
        <v>35233.25</v>
      </c>
      <c r="R1756" s="8" t="str">
        <f t="shared" si="989"/>
        <v>N</v>
      </c>
      <c r="S1756" s="23">
        <f t="shared" si="990"/>
        <v>0.99999999999999956</v>
      </c>
      <c r="T1756" s="24">
        <f t="shared" si="991"/>
        <v>20500</v>
      </c>
      <c r="U1756" s="24">
        <f t="shared" si="992"/>
        <v>100000</v>
      </c>
      <c r="V1756" s="24">
        <f t="shared" si="993"/>
        <v>257500</v>
      </c>
      <c r="W1756" s="24">
        <f t="shared" si="994"/>
        <v>10250</v>
      </c>
      <c r="X1756" s="24">
        <f t="shared" si="995"/>
        <v>0</v>
      </c>
      <c r="Y1756" s="24">
        <f t="shared" si="996"/>
        <v>10250</v>
      </c>
      <c r="Z1756" s="24">
        <f t="shared" si="997"/>
        <v>25546.982000000004</v>
      </c>
      <c r="AA1756" s="25" t="str">
        <f t="shared" si="998"/>
        <v>N</v>
      </c>
      <c r="AB1756" s="26">
        <f t="shared" si="999"/>
        <v>0</v>
      </c>
      <c r="AC1756" s="27">
        <f t="shared" si="1000"/>
        <v>20500</v>
      </c>
      <c r="AD1756" s="28">
        <f t="shared" si="1001"/>
        <v>100000</v>
      </c>
      <c r="AE1756" s="28">
        <f t="shared" si="1002"/>
        <v>257500</v>
      </c>
      <c r="AF1756" s="28">
        <f t="shared" si="1003"/>
        <v>0</v>
      </c>
      <c r="AG1756" s="28">
        <f t="shared" si="1004"/>
        <v>0</v>
      </c>
      <c r="AH1756" s="28">
        <f t="shared" si="1005"/>
        <v>0</v>
      </c>
      <c r="AI1756" s="28">
        <f t="shared" si="1006"/>
        <v>0</v>
      </c>
      <c r="AJ1756" s="29" t="str">
        <f t="shared" si="1007"/>
        <v>N</v>
      </c>
      <c r="AK1756" s="30">
        <f t="shared" si="972"/>
        <v>0</v>
      </c>
      <c r="AL1756" s="31">
        <f t="shared" si="973"/>
        <v>20500</v>
      </c>
      <c r="AM1756" s="31">
        <f t="shared" si="974"/>
        <v>100000</v>
      </c>
      <c r="AN1756" s="31">
        <f t="shared" si="975"/>
        <v>257500</v>
      </c>
      <c r="AO1756" s="31">
        <f t="shared" si="976"/>
        <v>0</v>
      </c>
      <c r="AP1756" s="31">
        <f t="shared" si="977"/>
        <v>0</v>
      </c>
      <c r="AQ1756" s="31">
        <f t="shared" si="978"/>
        <v>0</v>
      </c>
      <c r="AR1756" s="31">
        <f t="shared" si="979"/>
        <v>0</v>
      </c>
      <c r="AS1756" s="32">
        <f t="shared" si="980"/>
        <v>0</v>
      </c>
      <c r="AT1756" s="33">
        <f t="shared" si="981"/>
        <v>20500</v>
      </c>
      <c r="AU1756" s="33">
        <f t="shared" si="982"/>
        <v>100000</v>
      </c>
      <c r="AV1756" s="33">
        <v>258254</v>
      </c>
      <c r="AW1756" s="33">
        <f t="shared" si="983"/>
        <v>0</v>
      </c>
      <c r="AX1756" s="33">
        <f t="shared" si="984"/>
        <v>0</v>
      </c>
      <c r="AY1756" s="34">
        <f t="shared" si="985"/>
        <v>25546.982000000004</v>
      </c>
    </row>
    <row r="1757" spans="1:51" ht="15" customHeight="1" x14ac:dyDescent="0.3">
      <c r="A1757" s="166" t="s">
        <v>2962</v>
      </c>
      <c r="B1757" s="99">
        <v>20188.63</v>
      </c>
      <c r="C1757" s="99">
        <v>7492.39</v>
      </c>
      <c r="D1757" s="99">
        <v>86695.72</v>
      </c>
      <c r="E1757" s="99">
        <v>80616.97</v>
      </c>
      <c r="F1757" s="153">
        <v>111000</v>
      </c>
      <c r="G1757" s="156">
        <v>0</v>
      </c>
      <c r="H1757" s="182">
        <v>46319</v>
      </c>
      <c r="I1757" s="182">
        <v>46409</v>
      </c>
      <c r="J1757" s="166">
        <v>3.8</v>
      </c>
      <c r="K1757" s="166">
        <v>3.6</v>
      </c>
      <c r="L1757" s="167" t="s">
        <v>1206</v>
      </c>
      <c r="M1757" s="168" t="s">
        <v>1205</v>
      </c>
      <c r="N1757" s="169">
        <v>0.03</v>
      </c>
      <c r="O1757" s="21">
        <f t="shared" si="986"/>
        <v>0.19999999999999973</v>
      </c>
      <c r="P1757" s="21" t="str">
        <f t="shared" si="987"/>
        <v>N</v>
      </c>
      <c r="Q1757" s="22">
        <f t="shared" si="988"/>
        <v>27681.02</v>
      </c>
      <c r="R1757" s="8" t="str">
        <f t="shared" si="989"/>
        <v>N</v>
      </c>
      <c r="S1757" s="23">
        <f t="shared" si="990"/>
        <v>0.19999999999999973</v>
      </c>
      <c r="T1757" s="24">
        <f t="shared" si="991"/>
        <v>20500</v>
      </c>
      <c r="U1757" s="24">
        <f t="shared" si="992"/>
        <v>100000</v>
      </c>
      <c r="V1757" s="24">
        <f t="shared" si="993"/>
        <v>257500</v>
      </c>
      <c r="W1757" s="24">
        <f t="shared" si="994"/>
        <v>13304.279999999999</v>
      </c>
      <c r="X1757" s="24">
        <f t="shared" si="995"/>
        <v>0</v>
      </c>
      <c r="Y1757" s="24">
        <f t="shared" si="996"/>
        <v>13304.279999999999</v>
      </c>
      <c r="Z1757" s="24">
        <f t="shared" si="997"/>
        <v>15207.170600000001</v>
      </c>
      <c r="AA1757" s="25" t="str">
        <f t="shared" si="998"/>
        <v>N</v>
      </c>
      <c r="AB1757" s="26">
        <f t="shared" si="999"/>
        <v>0</v>
      </c>
      <c r="AC1757" s="27">
        <f t="shared" si="1000"/>
        <v>20500</v>
      </c>
      <c r="AD1757" s="28">
        <f t="shared" si="1001"/>
        <v>100000</v>
      </c>
      <c r="AE1757" s="28">
        <f t="shared" si="1002"/>
        <v>257500</v>
      </c>
      <c r="AF1757" s="28">
        <f t="shared" si="1003"/>
        <v>0</v>
      </c>
      <c r="AG1757" s="28">
        <f t="shared" si="1004"/>
        <v>0</v>
      </c>
      <c r="AH1757" s="28">
        <f t="shared" si="1005"/>
        <v>0</v>
      </c>
      <c r="AI1757" s="28">
        <f t="shared" si="1006"/>
        <v>0</v>
      </c>
      <c r="AJ1757" s="29" t="str">
        <f t="shared" si="1007"/>
        <v>N</v>
      </c>
      <c r="AK1757" s="30">
        <f t="shared" si="972"/>
        <v>0</v>
      </c>
      <c r="AL1757" s="31">
        <f t="shared" si="973"/>
        <v>20500</v>
      </c>
      <c r="AM1757" s="31">
        <f t="shared" si="974"/>
        <v>100000</v>
      </c>
      <c r="AN1757" s="31">
        <f t="shared" si="975"/>
        <v>257500</v>
      </c>
      <c r="AO1757" s="31">
        <f t="shared" si="976"/>
        <v>0</v>
      </c>
      <c r="AP1757" s="31">
        <f t="shared" si="977"/>
        <v>0</v>
      </c>
      <c r="AQ1757" s="31">
        <f t="shared" si="978"/>
        <v>0</v>
      </c>
      <c r="AR1757" s="31">
        <f t="shared" si="979"/>
        <v>0</v>
      </c>
      <c r="AS1757" s="32">
        <f t="shared" si="980"/>
        <v>0</v>
      </c>
      <c r="AT1757" s="33">
        <f t="shared" si="981"/>
        <v>20500</v>
      </c>
      <c r="AU1757" s="33">
        <f t="shared" si="982"/>
        <v>100000</v>
      </c>
      <c r="AV1757" s="33">
        <v>258255</v>
      </c>
      <c r="AW1757" s="33">
        <f t="shared" si="983"/>
        <v>0</v>
      </c>
      <c r="AX1757" s="33">
        <f t="shared" si="984"/>
        <v>0</v>
      </c>
      <c r="AY1757" s="34">
        <f t="shared" si="985"/>
        <v>15207.170600000001</v>
      </c>
    </row>
    <row r="1758" spans="1:51" ht="15" customHeight="1" x14ac:dyDescent="0.3">
      <c r="A1758" s="166" t="s">
        <v>2963</v>
      </c>
      <c r="B1758" s="99">
        <v>9365.2199999999993</v>
      </c>
      <c r="C1758" s="99">
        <v>9103.16</v>
      </c>
      <c r="D1758" s="99">
        <v>56288.42</v>
      </c>
      <c r="E1758" s="99">
        <v>43178.879999999997</v>
      </c>
      <c r="F1758" s="153">
        <v>100000</v>
      </c>
      <c r="G1758" s="156">
        <v>0</v>
      </c>
      <c r="H1758" s="182">
        <v>46265</v>
      </c>
      <c r="I1758" s="182">
        <v>46308</v>
      </c>
      <c r="J1758" s="166">
        <v>3.9</v>
      </c>
      <c r="K1758" s="166">
        <v>1.4</v>
      </c>
      <c r="L1758" s="167" t="s">
        <v>1206</v>
      </c>
      <c r="M1758" s="168" t="s">
        <v>1205</v>
      </c>
      <c r="N1758" s="169">
        <v>3.3000000000000002E-2</v>
      </c>
      <c r="O1758" s="21">
        <f t="shared" si="986"/>
        <v>2.5</v>
      </c>
      <c r="P1758" s="21" t="str">
        <f t="shared" si="987"/>
        <v>N</v>
      </c>
      <c r="Q1758" s="22">
        <f t="shared" si="988"/>
        <v>18468.379999999997</v>
      </c>
      <c r="R1758" s="8" t="str">
        <f t="shared" si="989"/>
        <v>N</v>
      </c>
      <c r="S1758" s="23">
        <f t="shared" si="990"/>
        <v>2.5</v>
      </c>
      <c r="T1758" s="24">
        <f t="shared" si="991"/>
        <v>20500</v>
      </c>
      <c r="U1758" s="24">
        <f t="shared" si="992"/>
        <v>100000</v>
      </c>
      <c r="V1758" s="24">
        <f t="shared" si="993"/>
        <v>257500</v>
      </c>
      <c r="W1758" s="24">
        <f t="shared" si="994"/>
        <v>19077.836539999997</v>
      </c>
      <c r="X1758" s="24">
        <f t="shared" si="995"/>
        <v>0</v>
      </c>
      <c r="Y1758" s="24">
        <f t="shared" si="996"/>
        <v>19077.836539999997</v>
      </c>
      <c r="Z1758" s="24">
        <f t="shared" si="997"/>
        <v>0</v>
      </c>
      <c r="AA1758" s="25" t="str">
        <f t="shared" si="998"/>
        <v>N</v>
      </c>
      <c r="AB1758" s="26">
        <f t="shared" si="999"/>
        <v>1.5</v>
      </c>
      <c r="AC1758" s="27">
        <f t="shared" si="1000"/>
        <v>20500</v>
      </c>
      <c r="AD1758" s="28">
        <f t="shared" si="1001"/>
        <v>100000</v>
      </c>
      <c r="AE1758" s="28">
        <f t="shared" si="1002"/>
        <v>257500</v>
      </c>
      <c r="AF1758" s="28">
        <f t="shared" si="1003"/>
        <v>19707.405145819994</v>
      </c>
      <c r="AG1758" s="28">
        <f t="shared" si="1004"/>
        <v>0</v>
      </c>
      <c r="AH1758" s="28">
        <f t="shared" si="1005"/>
        <v>19707.405145819994</v>
      </c>
      <c r="AI1758" s="28">
        <f t="shared" si="1006"/>
        <v>0</v>
      </c>
      <c r="AJ1758" s="29" t="str">
        <f t="shared" si="1007"/>
        <v>N</v>
      </c>
      <c r="AK1758" s="30">
        <f t="shared" si="972"/>
        <v>0.5</v>
      </c>
      <c r="AL1758" s="31">
        <f t="shared" si="973"/>
        <v>20500</v>
      </c>
      <c r="AM1758" s="31">
        <f t="shared" si="974"/>
        <v>100000</v>
      </c>
      <c r="AN1758" s="31">
        <f t="shared" si="975"/>
        <v>257500</v>
      </c>
      <c r="AO1758" s="31">
        <f t="shared" si="976"/>
        <v>20357.749515632051</v>
      </c>
      <c r="AP1758" s="31">
        <f t="shared" si="977"/>
        <v>0</v>
      </c>
      <c r="AQ1758" s="31">
        <f t="shared" si="978"/>
        <v>20357.749515632051</v>
      </c>
      <c r="AR1758" s="31">
        <f t="shared" si="979"/>
        <v>0</v>
      </c>
      <c r="AS1758" s="32">
        <f t="shared" si="980"/>
        <v>0</v>
      </c>
      <c r="AT1758" s="33">
        <f t="shared" si="981"/>
        <v>20500</v>
      </c>
      <c r="AU1758" s="33">
        <f t="shared" si="982"/>
        <v>100000</v>
      </c>
      <c r="AV1758" s="33">
        <v>258256</v>
      </c>
      <c r="AW1758" s="33">
        <f t="shared" si="983"/>
        <v>0</v>
      </c>
      <c r="AX1758" s="33">
        <f t="shared" si="984"/>
        <v>0</v>
      </c>
      <c r="AY1758" s="34">
        <f t="shared" si="985"/>
        <v>0</v>
      </c>
    </row>
    <row r="1759" spans="1:51" ht="15" customHeight="1" x14ac:dyDescent="0.3">
      <c r="A1759" s="166" t="s">
        <v>2964</v>
      </c>
      <c r="B1759" s="99">
        <v>17140.48</v>
      </c>
      <c r="C1759" s="99">
        <v>9970.7199999999993</v>
      </c>
      <c r="D1759" s="99">
        <v>59610.29</v>
      </c>
      <c r="E1759" s="99">
        <v>48657.55</v>
      </c>
      <c r="F1759" s="153">
        <v>0</v>
      </c>
      <c r="G1759" s="156">
        <v>0</v>
      </c>
      <c r="H1759" s="182">
        <v>46424</v>
      </c>
      <c r="I1759" s="182">
        <v>46460</v>
      </c>
      <c r="J1759" s="166">
        <v>3.5</v>
      </c>
      <c r="K1759" s="166">
        <v>1.7</v>
      </c>
      <c r="L1759" s="167" t="s">
        <v>1206</v>
      </c>
      <c r="M1759" s="168" t="s">
        <v>1203</v>
      </c>
      <c r="N1759" s="169">
        <v>5.0000000000000001E-3</v>
      </c>
      <c r="O1759" s="21">
        <f t="shared" si="986"/>
        <v>1.8</v>
      </c>
      <c r="P1759" s="21" t="str">
        <f t="shared" si="987"/>
        <v>N</v>
      </c>
      <c r="Q1759" s="22">
        <f t="shared" si="988"/>
        <v>27111.199999999997</v>
      </c>
      <c r="R1759" s="8" t="str">
        <f t="shared" si="989"/>
        <v>N</v>
      </c>
      <c r="S1759" s="23">
        <f t="shared" si="990"/>
        <v>2.4</v>
      </c>
      <c r="T1759" s="24">
        <f t="shared" si="991"/>
        <v>20500</v>
      </c>
      <c r="U1759" s="24">
        <f t="shared" si="992"/>
        <v>100000</v>
      </c>
      <c r="V1759" s="24">
        <f t="shared" si="993"/>
        <v>257500</v>
      </c>
      <c r="W1759" s="24">
        <f t="shared" si="994"/>
        <v>15375</v>
      </c>
      <c r="X1759" s="24">
        <f t="shared" si="995"/>
        <v>0</v>
      </c>
      <c r="Y1759" s="24">
        <f t="shared" si="996"/>
        <v>15375</v>
      </c>
      <c r="Z1759" s="24">
        <f t="shared" si="997"/>
        <v>11871.755999999994</v>
      </c>
      <c r="AA1759" s="25" t="str">
        <f t="shared" si="998"/>
        <v>N</v>
      </c>
      <c r="AB1759" s="26">
        <f t="shared" si="999"/>
        <v>1.4</v>
      </c>
      <c r="AC1759" s="27">
        <f t="shared" si="1000"/>
        <v>20500</v>
      </c>
      <c r="AD1759" s="28">
        <f t="shared" si="1001"/>
        <v>100000</v>
      </c>
      <c r="AE1759" s="28">
        <f t="shared" si="1002"/>
        <v>257500</v>
      </c>
      <c r="AF1759" s="28">
        <f t="shared" si="1003"/>
        <v>15375</v>
      </c>
      <c r="AG1759" s="28">
        <f t="shared" si="1004"/>
        <v>0</v>
      </c>
      <c r="AH1759" s="28">
        <f t="shared" si="1005"/>
        <v>15375</v>
      </c>
      <c r="AI1759" s="28">
        <f t="shared" si="1006"/>
        <v>12007.989779999993</v>
      </c>
      <c r="AJ1759" s="29" t="str">
        <f t="shared" si="1007"/>
        <v>N</v>
      </c>
      <c r="AK1759" s="30">
        <f t="shared" si="972"/>
        <v>0.39999999999999991</v>
      </c>
      <c r="AL1759" s="31">
        <f t="shared" si="973"/>
        <v>20500</v>
      </c>
      <c r="AM1759" s="31">
        <f t="shared" si="974"/>
        <v>100000</v>
      </c>
      <c r="AN1759" s="31">
        <f t="shared" si="975"/>
        <v>257500</v>
      </c>
      <c r="AO1759" s="31">
        <f t="shared" si="976"/>
        <v>15375</v>
      </c>
      <c r="AP1759" s="31">
        <f t="shared" si="977"/>
        <v>0</v>
      </c>
      <c r="AQ1759" s="31">
        <f t="shared" si="978"/>
        <v>15375</v>
      </c>
      <c r="AR1759" s="31">
        <f t="shared" si="979"/>
        <v>12144.90472889999</v>
      </c>
      <c r="AS1759" s="32">
        <f t="shared" si="980"/>
        <v>0</v>
      </c>
      <c r="AT1759" s="33">
        <f t="shared" si="981"/>
        <v>20500</v>
      </c>
      <c r="AU1759" s="33">
        <f t="shared" si="982"/>
        <v>100000</v>
      </c>
      <c r="AV1759" s="33">
        <v>258257</v>
      </c>
      <c r="AW1759" s="33">
        <f t="shared" si="983"/>
        <v>0</v>
      </c>
      <c r="AX1759" s="33">
        <f t="shared" si="984"/>
        <v>0</v>
      </c>
      <c r="AY1759" s="34">
        <f t="shared" si="985"/>
        <v>36024.650508899977</v>
      </c>
    </row>
    <row r="1760" spans="1:51" ht="15" customHeight="1" x14ac:dyDescent="0.3">
      <c r="A1760" s="166" t="s">
        <v>2965</v>
      </c>
      <c r="B1760" s="99">
        <v>19217.580000000002</v>
      </c>
      <c r="C1760" s="99">
        <v>14389.73</v>
      </c>
      <c r="D1760" s="99">
        <v>77020.990000000005</v>
      </c>
      <c r="E1760" s="99">
        <v>65063.71</v>
      </c>
      <c r="F1760" s="157">
        <v>51000</v>
      </c>
      <c r="G1760" s="156">
        <v>0</v>
      </c>
      <c r="H1760" s="182">
        <v>46542</v>
      </c>
      <c r="I1760" s="182">
        <v>46589</v>
      </c>
      <c r="J1760" s="166">
        <v>1.7</v>
      </c>
      <c r="K1760" s="166">
        <v>1.4</v>
      </c>
      <c r="L1760" s="167" t="s">
        <v>1206</v>
      </c>
      <c r="M1760" s="168" t="s">
        <v>1204</v>
      </c>
      <c r="N1760" s="169">
        <v>2E-3</v>
      </c>
      <c r="O1760" s="21">
        <f t="shared" si="986"/>
        <v>0.30000000000000004</v>
      </c>
      <c r="P1760" s="21" t="str">
        <f t="shared" si="987"/>
        <v>N</v>
      </c>
      <c r="Q1760" s="22">
        <f t="shared" si="988"/>
        <v>33607.31</v>
      </c>
      <c r="R1760" s="8" t="str">
        <f t="shared" si="989"/>
        <v>N</v>
      </c>
      <c r="S1760" s="23">
        <f t="shared" si="990"/>
        <v>0.60000000000000009</v>
      </c>
      <c r="T1760" s="24">
        <f t="shared" si="991"/>
        <v>20500</v>
      </c>
      <c r="U1760" s="24">
        <f t="shared" si="992"/>
        <v>100000</v>
      </c>
      <c r="V1760" s="24">
        <f t="shared" si="993"/>
        <v>257500</v>
      </c>
      <c r="W1760" s="24">
        <f t="shared" si="994"/>
        <v>10250</v>
      </c>
      <c r="X1760" s="24">
        <f t="shared" si="995"/>
        <v>0</v>
      </c>
      <c r="Y1760" s="24">
        <f t="shared" si="996"/>
        <v>10250</v>
      </c>
      <c r="Z1760" s="24">
        <f t="shared" si="997"/>
        <v>23424.524619999997</v>
      </c>
      <c r="AA1760" s="25" t="str">
        <f t="shared" si="998"/>
        <v>N</v>
      </c>
      <c r="AB1760" s="26">
        <f t="shared" si="999"/>
        <v>0</v>
      </c>
      <c r="AC1760" s="27">
        <f t="shared" si="1000"/>
        <v>20500</v>
      </c>
      <c r="AD1760" s="28">
        <f t="shared" si="1001"/>
        <v>100000</v>
      </c>
      <c r="AE1760" s="28">
        <f t="shared" si="1002"/>
        <v>257500</v>
      </c>
      <c r="AF1760" s="28">
        <f t="shared" si="1003"/>
        <v>0</v>
      </c>
      <c r="AG1760" s="28">
        <f t="shared" si="1004"/>
        <v>0</v>
      </c>
      <c r="AH1760" s="28">
        <f t="shared" si="1005"/>
        <v>0</v>
      </c>
      <c r="AI1760" s="28">
        <f t="shared" si="1006"/>
        <v>0</v>
      </c>
      <c r="AJ1760" s="29" t="str">
        <f t="shared" si="1007"/>
        <v>N</v>
      </c>
      <c r="AK1760" s="30">
        <f t="shared" si="972"/>
        <v>0</v>
      </c>
      <c r="AL1760" s="31">
        <f t="shared" si="973"/>
        <v>20500</v>
      </c>
      <c r="AM1760" s="31">
        <f t="shared" si="974"/>
        <v>100000</v>
      </c>
      <c r="AN1760" s="31">
        <f t="shared" si="975"/>
        <v>257500</v>
      </c>
      <c r="AO1760" s="31">
        <f t="shared" si="976"/>
        <v>0</v>
      </c>
      <c r="AP1760" s="31">
        <f t="shared" si="977"/>
        <v>0</v>
      </c>
      <c r="AQ1760" s="31">
        <f t="shared" si="978"/>
        <v>0</v>
      </c>
      <c r="AR1760" s="31">
        <f t="shared" si="979"/>
        <v>0</v>
      </c>
      <c r="AS1760" s="32">
        <f t="shared" si="980"/>
        <v>0</v>
      </c>
      <c r="AT1760" s="33">
        <f t="shared" si="981"/>
        <v>20500</v>
      </c>
      <c r="AU1760" s="33">
        <f t="shared" si="982"/>
        <v>100000</v>
      </c>
      <c r="AV1760" s="33">
        <v>258258</v>
      </c>
      <c r="AW1760" s="33">
        <f t="shared" si="983"/>
        <v>0</v>
      </c>
      <c r="AX1760" s="33">
        <f t="shared" si="984"/>
        <v>0</v>
      </c>
      <c r="AY1760" s="34">
        <f t="shared" si="985"/>
        <v>23424.524619999997</v>
      </c>
    </row>
    <row r="1761" spans="1:51" ht="15" customHeight="1" x14ac:dyDescent="0.3">
      <c r="A1761" s="166" t="s">
        <v>2966</v>
      </c>
      <c r="B1761" s="99">
        <v>11467</v>
      </c>
      <c r="C1761" s="99">
        <v>14501.68</v>
      </c>
      <c r="D1761" s="99">
        <v>96012.31</v>
      </c>
      <c r="E1761" s="99">
        <v>87822.25</v>
      </c>
      <c r="F1761" s="157">
        <v>95000</v>
      </c>
      <c r="G1761" s="156">
        <v>0</v>
      </c>
      <c r="H1761" s="182">
        <v>46355</v>
      </c>
      <c r="I1761" s="182">
        <v>46383</v>
      </c>
      <c r="J1761" s="166">
        <v>1.9</v>
      </c>
      <c r="K1761" s="166">
        <v>0.2</v>
      </c>
      <c r="L1761" s="167" t="s">
        <v>1206</v>
      </c>
      <c r="M1761" s="168" t="s">
        <v>1205</v>
      </c>
      <c r="N1761" s="169">
        <v>0.04</v>
      </c>
      <c r="O1761" s="21">
        <f t="shared" si="986"/>
        <v>1.7</v>
      </c>
      <c r="P1761" s="21" t="str">
        <f t="shared" si="987"/>
        <v>N</v>
      </c>
      <c r="Q1761" s="22">
        <f t="shared" si="988"/>
        <v>25968.68</v>
      </c>
      <c r="R1761" s="8" t="str">
        <f t="shared" si="989"/>
        <v>N</v>
      </c>
      <c r="S1761" s="23">
        <f t="shared" si="990"/>
        <v>1.7</v>
      </c>
      <c r="T1761" s="24">
        <f t="shared" si="991"/>
        <v>20500</v>
      </c>
      <c r="U1761" s="24">
        <f t="shared" si="992"/>
        <v>100000</v>
      </c>
      <c r="V1761" s="24">
        <f t="shared" si="993"/>
        <v>257500</v>
      </c>
      <c r="W1761" s="24">
        <f t="shared" si="994"/>
        <v>3987.6900000000023</v>
      </c>
      <c r="X1761" s="24">
        <f t="shared" si="995"/>
        <v>0</v>
      </c>
      <c r="Y1761" s="24">
        <f t="shared" si="996"/>
        <v>3987.6900000000023</v>
      </c>
      <c r="Z1761" s="24">
        <f t="shared" si="997"/>
        <v>23019.7372</v>
      </c>
      <c r="AA1761" s="25" t="str">
        <f t="shared" si="998"/>
        <v>N</v>
      </c>
      <c r="AB1761" s="26">
        <f t="shared" si="999"/>
        <v>0.7</v>
      </c>
      <c r="AC1761" s="27">
        <f t="shared" si="1000"/>
        <v>20500</v>
      </c>
      <c r="AD1761" s="28">
        <f t="shared" si="1001"/>
        <v>100000</v>
      </c>
      <c r="AE1761" s="28">
        <f t="shared" si="1002"/>
        <v>257500</v>
      </c>
      <c r="AF1761" s="28">
        <f t="shared" si="1003"/>
        <v>0</v>
      </c>
      <c r="AG1761" s="28">
        <f t="shared" si="1004"/>
        <v>0</v>
      </c>
      <c r="AH1761" s="28">
        <f t="shared" si="1005"/>
        <v>0</v>
      </c>
      <c r="AI1761" s="28">
        <f t="shared" si="1006"/>
        <v>28087.724288000001</v>
      </c>
      <c r="AJ1761" s="29" t="str">
        <f t="shared" si="1007"/>
        <v>N</v>
      </c>
      <c r="AK1761" s="30">
        <f t="shared" si="972"/>
        <v>0</v>
      </c>
      <c r="AL1761" s="31">
        <f t="shared" si="973"/>
        <v>20500</v>
      </c>
      <c r="AM1761" s="31">
        <f t="shared" si="974"/>
        <v>100000</v>
      </c>
      <c r="AN1761" s="31">
        <f t="shared" si="975"/>
        <v>257500</v>
      </c>
      <c r="AO1761" s="31">
        <f t="shared" si="976"/>
        <v>0</v>
      </c>
      <c r="AP1761" s="31">
        <f t="shared" si="977"/>
        <v>0</v>
      </c>
      <c r="AQ1761" s="31">
        <f t="shared" si="978"/>
        <v>0</v>
      </c>
      <c r="AR1761" s="31">
        <f t="shared" si="979"/>
        <v>0</v>
      </c>
      <c r="AS1761" s="32">
        <f t="shared" si="980"/>
        <v>0</v>
      </c>
      <c r="AT1761" s="33">
        <f t="shared" si="981"/>
        <v>20500</v>
      </c>
      <c r="AU1761" s="33">
        <f t="shared" si="982"/>
        <v>100000</v>
      </c>
      <c r="AV1761" s="33">
        <v>258259</v>
      </c>
      <c r="AW1761" s="33">
        <f t="shared" si="983"/>
        <v>0</v>
      </c>
      <c r="AX1761" s="33">
        <f t="shared" si="984"/>
        <v>0</v>
      </c>
      <c r="AY1761" s="34">
        <f t="shared" si="985"/>
        <v>51107.461488000001</v>
      </c>
    </row>
    <row r="1762" spans="1:51" ht="15" customHeight="1" x14ac:dyDescent="0.3">
      <c r="A1762" s="166" t="s">
        <v>2967</v>
      </c>
      <c r="B1762" s="99">
        <v>11546.89</v>
      </c>
      <c r="C1762" s="99">
        <v>18580.990000000002</v>
      </c>
      <c r="D1762" s="99">
        <v>57305.68</v>
      </c>
      <c r="E1762" s="99">
        <v>55289.42</v>
      </c>
      <c r="F1762" s="157">
        <v>121000</v>
      </c>
      <c r="G1762" s="156">
        <v>0</v>
      </c>
      <c r="H1762" s="182">
        <v>46270</v>
      </c>
      <c r="I1762" s="182">
        <v>46320</v>
      </c>
      <c r="J1762" s="166">
        <v>2.6</v>
      </c>
      <c r="K1762" s="166">
        <v>1</v>
      </c>
      <c r="L1762" s="167" t="s">
        <v>1206</v>
      </c>
      <c r="M1762" s="168" t="s">
        <v>1203</v>
      </c>
      <c r="N1762" s="169">
        <v>0.01</v>
      </c>
      <c r="O1762" s="21">
        <f t="shared" si="986"/>
        <v>1.6</v>
      </c>
      <c r="P1762" s="21" t="str">
        <f t="shared" si="987"/>
        <v>N</v>
      </c>
      <c r="Q1762" s="22">
        <f t="shared" si="988"/>
        <v>30127.88</v>
      </c>
      <c r="R1762" s="8" t="str">
        <f t="shared" si="989"/>
        <v>N</v>
      </c>
      <c r="S1762" s="23">
        <f t="shared" si="990"/>
        <v>2.1333333333333333</v>
      </c>
      <c r="T1762" s="24">
        <f t="shared" si="991"/>
        <v>20500</v>
      </c>
      <c r="U1762" s="24">
        <f t="shared" si="992"/>
        <v>100000</v>
      </c>
      <c r="V1762" s="24">
        <f t="shared" si="993"/>
        <v>257500</v>
      </c>
      <c r="W1762" s="24">
        <f t="shared" si="994"/>
        <v>15375</v>
      </c>
      <c r="X1762" s="24">
        <f t="shared" si="995"/>
        <v>0</v>
      </c>
      <c r="Y1762" s="24">
        <f t="shared" si="996"/>
        <v>15375</v>
      </c>
      <c r="Z1762" s="24">
        <f t="shared" si="997"/>
        <v>15054.158800000001</v>
      </c>
      <c r="AA1762" s="25" t="str">
        <f t="shared" si="998"/>
        <v>N</v>
      </c>
      <c r="AB1762" s="26">
        <f t="shared" si="999"/>
        <v>1.1333333333333333</v>
      </c>
      <c r="AC1762" s="27">
        <f t="shared" si="1000"/>
        <v>20500</v>
      </c>
      <c r="AD1762" s="28">
        <f t="shared" si="1001"/>
        <v>100000</v>
      </c>
      <c r="AE1762" s="28">
        <f t="shared" si="1002"/>
        <v>257500</v>
      </c>
      <c r="AF1762" s="28">
        <f t="shared" si="1003"/>
        <v>15375</v>
      </c>
      <c r="AG1762" s="28">
        <f t="shared" si="1004"/>
        <v>0</v>
      </c>
      <c r="AH1762" s="28">
        <f t="shared" si="1005"/>
        <v>15375</v>
      </c>
      <c r="AI1762" s="28">
        <f t="shared" si="1006"/>
        <v>15358.450388000001</v>
      </c>
      <c r="AJ1762" s="29" t="str">
        <f t="shared" si="1007"/>
        <v>N</v>
      </c>
      <c r="AK1762" s="30">
        <f t="shared" si="972"/>
        <v>0.1333333333333333</v>
      </c>
      <c r="AL1762" s="31">
        <f t="shared" si="973"/>
        <v>20500</v>
      </c>
      <c r="AM1762" s="31">
        <f t="shared" si="974"/>
        <v>100000</v>
      </c>
      <c r="AN1762" s="31">
        <f t="shared" si="975"/>
        <v>257500</v>
      </c>
      <c r="AO1762" s="31">
        <f t="shared" si="976"/>
        <v>15375</v>
      </c>
      <c r="AP1762" s="31">
        <f t="shared" si="977"/>
        <v>0</v>
      </c>
      <c r="AQ1762" s="31">
        <f t="shared" si="978"/>
        <v>15375</v>
      </c>
      <c r="AR1762" s="31">
        <f t="shared" si="979"/>
        <v>15665.784891880001</v>
      </c>
      <c r="AS1762" s="32">
        <f t="shared" si="980"/>
        <v>0</v>
      </c>
      <c r="AT1762" s="33">
        <f t="shared" si="981"/>
        <v>20500</v>
      </c>
      <c r="AU1762" s="33">
        <f t="shared" si="982"/>
        <v>100000</v>
      </c>
      <c r="AV1762" s="33">
        <v>258260</v>
      </c>
      <c r="AW1762" s="33">
        <f t="shared" si="983"/>
        <v>0</v>
      </c>
      <c r="AX1762" s="33">
        <f t="shared" si="984"/>
        <v>0</v>
      </c>
      <c r="AY1762" s="34">
        <f t="shared" si="985"/>
        <v>46078.394079880003</v>
      </c>
    </row>
    <row r="1763" spans="1:51" ht="15" customHeight="1" x14ac:dyDescent="0.3">
      <c r="A1763" s="166" t="s">
        <v>2968</v>
      </c>
      <c r="B1763" s="99">
        <v>6914.38</v>
      </c>
      <c r="C1763" s="99">
        <v>23721.75</v>
      </c>
      <c r="D1763" s="99">
        <v>108933.48</v>
      </c>
      <c r="E1763" s="99">
        <v>108668.06</v>
      </c>
      <c r="F1763" s="157">
        <v>126000</v>
      </c>
      <c r="G1763" s="156">
        <v>0</v>
      </c>
      <c r="H1763" s="182">
        <v>46448</v>
      </c>
      <c r="I1763" s="182">
        <v>46503</v>
      </c>
      <c r="J1763" s="166">
        <v>4.9000000000000004</v>
      </c>
      <c r="K1763" s="166">
        <v>3.4</v>
      </c>
      <c r="L1763" s="167" t="s">
        <v>1206</v>
      </c>
      <c r="M1763" s="168" t="s">
        <v>1203</v>
      </c>
      <c r="N1763" s="169">
        <v>0.02</v>
      </c>
      <c r="O1763" s="21">
        <f t="shared" si="986"/>
        <v>1.5000000000000004</v>
      </c>
      <c r="P1763" s="21" t="str">
        <f t="shared" si="987"/>
        <v>N</v>
      </c>
      <c r="Q1763" s="22">
        <f t="shared" si="988"/>
        <v>30636.13</v>
      </c>
      <c r="R1763" s="8" t="str">
        <f t="shared" si="989"/>
        <v>N</v>
      </c>
      <c r="S1763" s="23">
        <f t="shared" si="990"/>
        <v>2.0000000000000004</v>
      </c>
      <c r="T1763" s="24">
        <f t="shared" si="991"/>
        <v>20500</v>
      </c>
      <c r="U1763" s="24">
        <f t="shared" si="992"/>
        <v>100000</v>
      </c>
      <c r="V1763" s="24">
        <f t="shared" si="993"/>
        <v>257500</v>
      </c>
      <c r="W1763" s="24">
        <f t="shared" si="994"/>
        <v>0</v>
      </c>
      <c r="X1763" s="24">
        <f t="shared" si="995"/>
        <v>0</v>
      </c>
      <c r="Y1763" s="24">
        <f t="shared" si="996"/>
        <v>0</v>
      </c>
      <c r="Z1763" s="24">
        <f t="shared" si="997"/>
        <v>31248.852600000002</v>
      </c>
      <c r="AA1763" s="25" t="str">
        <f t="shared" si="998"/>
        <v>N</v>
      </c>
      <c r="AB1763" s="26">
        <f t="shared" si="999"/>
        <v>1.0000000000000004</v>
      </c>
      <c r="AC1763" s="27">
        <f t="shared" si="1000"/>
        <v>20500</v>
      </c>
      <c r="AD1763" s="28">
        <f t="shared" si="1001"/>
        <v>100000</v>
      </c>
      <c r="AE1763" s="28">
        <f t="shared" si="1002"/>
        <v>257500</v>
      </c>
      <c r="AF1763" s="28">
        <f t="shared" si="1003"/>
        <v>0</v>
      </c>
      <c r="AG1763" s="28">
        <f t="shared" si="1004"/>
        <v>0</v>
      </c>
      <c r="AH1763" s="28">
        <f t="shared" si="1005"/>
        <v>0</v>
      </c>
      <c r="AI1763" s="28">
        <f t="shared" si="1006"/>
        <v>31873.829652000004</v>
      </c>
      <c r="AJ1763" s="29" t="str">
        <f t="shared" si="1007"/>
        <v>N</v>
      </c>
      <c r="AK1763" s="30">
        <f t="shared" si="972"/>
        <v>4.4408920985006262E-16</v>
      </c>
      <c r="AL1763" s="31">
        <f t="shared" si="973"/>
        <v>20500</v>
      </c>
      <c r="AM1763" s="31">
        <f t="shared" si="974"/>
        <v>100000</v>
      </c>
      <c r="AN1763" s="31">
        <f t="shared" si="975"/>
        <v>257500</v>
      </c>
      <c r="AO1763" s="31">
        <f t="shared" si="976"/>
        <v>0</v>
      </c>
      <c r="AP1763" s="31">
        <f t="shared" si="977"/>
        <v>0</v>
      </c>
      <c r="AQ1763" s="31">
        <f t="shared" si="978"/>
        <v>0</v>
      </c>
      <c r="AR1763" s="31">
        <f t="shared" si="979"/>
        <v>32511.306245040003</v>
      </c>
      <c r="AS1763" s="32">
        <f t="shared" si="980"/>
        <v>0</v>
      </c>
      <c r="AT1763" s="33">
        <f t="shared" si="981"/>
        <v>20500</v>
      </c>
      <c r="AU1763" s="33">
        <f t="shared" si="982"/>
        <v>100000</v>
      </c>
      <c r="AV1763" s="33">
        <v>258261</v>
      </c>
      <c r="AW1763" s="33">
        <f t="shared" si="983"/>
        <v>0</v>
      </c>
      <c r="AX1763" s="33">
        <f t="shared" si="984"/>
        <v>0</v>
      </c>
      <c r="AY1763" s="34">
        <f t="shared" si="985"/>
        <v>95633.988497040002</v>
      </c>
    </row>
    <row r="1764" spans="1:51" ht="15" customHeight="1" x14ac:dyDescent="0.3">
      <c r="A1764" s="166" t="s">
        <v>2969</v>
      </c>
      <c r="B1764" s="99">
        <v>10169.02</v>
      </c>
      <c r="C1764" s="99">
        <v>10833.84</v>
      </c>
      <c r="D1764" s="99">
        <v>50535.55</v>
      </c>
      <c r="E1764" s="99">
        <v>37032.9</v>
      </c>
      <c r="F1764" s="157">
        <v>152000</v>
      </c>
      <c r="G1764" s="156">
        <v>0</v>
      </c>
      <c r="H1764" s="182">
        <v>46551</v>
      </c>
      <c r="I1764" s="182">
        <v>46582</v>
      </c>
      <c r="J1764" s="166">
        <v>4.0999999999999996</v>
      </c>
      <c r="K1764" s="166">
        <v>2.9</v>
      </c>
      <c r="L1764" s="167" t="s">
        <v>1207</v>
      </c>
      <c r="M1764" s="168" t="s">
        <v>1204</v>
      </c>
      <c r="N1764" s="169">
        <v>0</v>
      </c>
      <c r="O1764" s="21">
        <f t="shared" si="986"/>
        <v>1.1999999999999997</v>
      </c>
      <c r="P1764" s="21" t="str">
        <f t="shared" si="987"/>
        <v>N</v>
      </c>
      <c r="Q1764" s="22">
        <f t="shared" si="988"/>
        <v>21002.86</v>
      </c>
      <c r="R1764" s="8" t="str">
        <f t="shared" si="989"/>
        <v>N</v>
      </c>
      <c r="S1764" s="23">
        <f t="shared" si="990"/>
        <v>2.3999999999999995</v>
      </c>
      <c r="T1764" s="24">
        <f t="shared" si="991"/>
        <v>50000</v>
      </c>
      <c r="U1764" s="24">
        <f t="shared" si="992"/>
        <v>200000</v>
      </c>
      <c r="V1764" s="24">
        <f t="shared" si="993"/>
        <v>257500</v>
      </c>
      <c r="W1764" s="24">
        <f t="shared" si="994"/>
        <v>10501.43</v>
      </c>
      <c r="X1764" s="24">
        <f t="shared" si="995"/>
        <v>0</v>
      </c>
      <c r="Y1764" s="24">
        <f t="shared" si="996"/>
        <v>10501.43</v>
      </c>
      <c r="Z1764" s="24">
        <f t="shared" si="997"/>
        <v>10501.43</v>
      </c>
      <c r="AA1764" s="25" t="str">
        <f t="shared" si="998"/>
        <v>N</v>
      </c>
      <c r="AB1764" s="26">
        <f t="shared" si="999"/>
        <v>1.3999999999999995</v>
      </c>
      <c r="AC1764" s="27">
        <f t="shared" si="1000"/>
        <v>50000</v>
      </c>
      <c r="AD1764" s="28">
        <f t="shared" si="1001"/>
        <v>200000</v>
      </c>
      <c r="AE1764" s="28">
        <f t="shared" si="1002"/>
        <v>257500</v>
      </c>
      <c r="AF1764" s="28">
        <f t="shared" si="1003"/>
        <v>10501.43</v>
      </c>
      <c r="AG1764" s="28">
        <f t="shared" si="1004"/>
        <v>0</v>
      </c>
      <c r="AH1764" s="28">
        <f t="shared" si="1005"/>
        <v>10501.43</v>
      </c>
      <c r="AI1764" s="28">
        <f t="shared" si="1006"/>
        <v>10501.43</v>
      </c>
      <c r="AJ1764" s="29" t="str">
        <f t="shared" si="1007"/>
        <v>N</v>
      </c>
      <c r="AK1764" s="30">
        <f t="shared" si="972"/>
        <v>0.39999999999999947</v>
      </c>
      <c r="AL1764" s="31">
        <f t="shared" si="973"/>
        <v>50000</v>
      </c>
      <c r="AM1764" s="31">
        <f t="shared" si="974"/>
        <v>200000</v>
      </c>
      <c r="AN1764" s="31">
        <f t="shared" si="975"/>
        <v>257500</v>
      </c>
      <c r="AO1764" s="31">
        <f t="shared" si="976"/>
        <v>10501.43</v>
      </c>
      <c r="AP1764" s="31">
        <f t="shared" si="977"/>
        <v>0</v>
      </c>
      <c r="AQ1764" s="31">
        <f t="shared" si="978"/>
        <v>10501.43</v>
      </c>
      <c r="AR1764" s="31">
        <f t="shared" si="979"/>
        <v>10501.43</v>
      </c>
      <c r="AS1764" s="32">
        <f t="shared" si="980"/>
        <v>0</v>
      </c>
      <c r="AT1764" s="33">
        <f t="shared" si="981"/>
        <v>50000</v>
      </c>
      <c r="AU1764" s="33">
        <f t="shared" si="982"/>
        <v>200000</v>
      </c>
      <c r="AV1764" s="33">
        <v>258262</v>
      </c>
      <c r="AW1764" s="33">
        <f t="shared" si="983"/>
        <v>0</v>
      </c>
      <c r="AX1764" s="33">
        <f t="shared" si="984"/>
        <v>0</v>
      </c>
      <c r="AY1764" s="34">
        <f t="shared" si="985"/>
        <v>31504.29</v>
      </c>
    </row>
    <row r="1765" spans="1:51" ht="15" customHeight="1" x14ac:dyDescent="0.3">
      <c r="A1765" s="166" t="s">
        <v>2970</v>
      </c>
      <c r="B1765" s="99">
        <v>11086.37</v>
      </c>
      <c r="C1765" s="99">
        <v>4383.83</v>
      </c>
      <c r="D1765" s="99">
        <v>62714.17</v>
      </c>
      <c r="E1765" s="99">
        <v>62701.7</v>
      </c>
      <c r="F1765" s="157">
        <v>122000</v>
      </c>
      <c r="G1765" s="156">
        <v>0</v>
      </c>
      <c r="H1765" s="182">
        <v>46352</v>
      </c>
      <c r="I1765" s="182">
        <v>46376</v>
      </c>
      <c r="J1765" s="166">
        <v>3.7</v>
      </c>
      <c r="K1765" s="166">
        <v>0.8</v>
      </c>
      <c r="L1765" s="167" t="s">
        <v>1207</v>
      </c>
      <c r="M1765" s="168" t="s">
        <v>1204</v>
      </c>
      <c r="N1765" s="169">
        <v>0</v>
      </c>
      <c r="O1765" s="21">
        <f t="shared" si="986"/>
        <v>2.9000000000000004</v>
      </c>
      <c r="P1765" s="21" t="str">
        <f t="shared" si="987"/>
        <v>N</v>
      </c>
      <c r="Q1765" s="22">
        <f t="shared" si="988"/>
        <v>15470.2</v>
      </c>
      <c r="R1765" s="8" t="str">
        <f t="shared" si="989"/>
        <v>N</v>
      </c>
      <c r="S1765" s="23">
        <f t="shared" si="990"/>
        <v>5.8000000000000007</v>
      </c>
      <c r="T1765" s="24">
        <f t="shared" si="991"/>
        <v>50000</v>
      </c>
      <c r="U1765" s="24">
        <f t="shared" si="992"/>
        <v>200000</v>
      </c>
      <c r="V1765" s="24">
        <f t="shared" si="993"/>
        <v>257500</v>
      </c>
      <c r="W1765" s="24">
        <f t="shared" si="994"/>
        <v>7735.1</v>
      </c>
      <c r="X1765" s="24">
        <f t="shared" si="995"/>
        <v>0</v>
      </c>
      <c r="Y1765" s="24">
        <f t="shared" si="996"/>
        <v>7735.1</v>
      </c>
      <c r="Z1765" s="24">
        <f t="shared" si="997"/>
        <v>7735.1</v>
      </c>
      <c r="AA1765" s="25" t="str">
        <f t="shared" si="998"/>
        <v>N</v>
      </c>
      <c r="AB1765" s="26">
        <f t="shared" si="999"/>
        <v>4.8000000000000007</v>
      </c>
      <c r="AC1765" s="27">
        <f t="shared" si="1000"/>
        <v>50000</v>
      </c>
      <c r="AD1765" s="28">
        <f t="shared" si="1001"/>
        <v>200000</v>
      </c>
      <c r="AE1765" s="28">
        <f t="shared" si="1002"/>
        <v>257500</v>
      </c>
      <c r="AF1765" s="28">
        <f t="shared" si="1003"/>
        <v>7735.1</v>
      </c>
      <c r="AG1765" s="28">
        <f t="shared" si="1004"/>
        <v>0</v>
      </c>
      <c r="AH1765" s="28">
        <f t="shared" si="1005"/>
        <v>7735.1</v>
      </c>
      <c r="AI1765" s="28">
        <f t="shared" si="1006"/>
        <v>7735.1</v>
      </c>
      <c r="AJ1765" s="29" t="str">
        <f t="shared" si="1007"/>
        <v>N</v>
      </c>
      <c r="AK1765" s="30">
        <f t="shared" si="972"/>
        <v>3.8000000000000007</v>
      </c>
      <c r="AL1765" s="31">
        <f t="shared" si="973"/>
        <v>50000</v>
      </c>
      <c r="AM1765" s="31">
        <f t="shared" si="974"/>
        <v>200000</v>
      </c>
      <c r="AN1765" s="31">
        <f t="shared" si="975"/>
        <v>257500</v>
      </c>
      <c r="AO1765" s="31">
        <f t="shared" si="976"/>
        <v>7735.1</v>
      </c>
      <c r="AP1765" s="31">
        <f t="shared" si="977"/>
        <v>0</v>
      </c>
      <c r="AQ1765" s="31">
        <f t="shared" si="978"/>
        <v>7735.1</v>
      </c>
      <c r="AR1765" s="31">
        <f t="shared" si="979"/>
        <v>7735.1</v>
      </c>
      <c r="AS1765" s="32">
        <f t="shared" si="980"/>
        <v>2.8000000000000007</v>
      </c>
      <c r="AT1765" s="33">
        <f t="shared" si="981"/>
        <v>50000</v>
      </c>
      <c r="AU1765" s="33">
        <f t="shared" si="982"/>
        <v>200000</v>
      </c>
      <c r="AV1765" s="33">
        <v>258263</v>
      </c>
      <c r="AW1765" s="33">
        <f t="shared" si="983"/>
        <v>7735.1</v>
      </c>
      <c r="AX1765" s="33">
        <f t="shared" si="984"/>
        <v>7735.1</v>
      </c>
      <c r="AY1765" s="34">
        <f t="shared" si="985"/>
        <v>30940.400000000001</v>
      </c>
    </row>
    <row r="1766" spans="1:51" ht="15" customHeight="1" x14ac:dyDescent="0.3">
      <c r="A1766" s="166" t="s">
        <v>2971</v>
      </c>
      <c r="B1766" s="99">
        <v>20178.849999999999</v>
      </c>
      <c r="C1766" s="99">
        <v>6211.27</v>
      </c>
      <c r="D1766" s="99">
        <v>59944.77</v>
      </c>
      <c r="E1766" s="99">
        <v>48504.26</v>
      </c>
      <c r="F1766" s="157">
        <v>120000</v>
      </c>
      <c r="G1766" s="156">
        <v>12500</v>
      </c>
      <c r="H1766" s="182">
        <v>46278</v>
      </c>
      <c r="I1766" s="182">
        <v>46321</v>
      </c>
      <c r="J1766" s="166">
        <v>2.7</v>
      </c>
      <c r="K1766" s="166">
        <v>1.8</v>
      </c>
      <c r="L1766" s="167" t="s">
        <v>1207</v>
      </c>
      <c r="M1766" s="168" t="s">
        <v>1205</v>
      </c>
      <c r="N1766" s="169">
        <v>0</v>
      </c>
      <c r="O1766" s="21">
        <f t="shared" si="986"/>
        <v>0.90000000000000013</v>
      </c>
      <c r="P1766" s="21" t="str">
        <f t="shared" si="987"/>
        <v>N</v>
      </c>
      <c r="Q1766" s="22">
        <f t="shared" si="988"/>
        <v>26390.12</v>
      </c>
      <c r="R1766" s="8" t="str">
        <f t="shared" si="989"/>
        <v>N</v>
      </c>
      <c r="S1766" s="23">
        <f t="shared" si="990"/>
        <v>0.90000000000000013</v>
      </c>
      <c r="T1766" s="24">
        <f t="shared" si="991"/>
        <v>50000</v>
      </c>
      <c r="U1766" s="24">
        <f t="shared" si="992"/>
        <v>200000</v>
      </c>
      <c r="V1766" s="24">
        <f t="shared" si="993"/>
        <v>257500</v>
      </c>
      <c r="W1766" s="24">
        <f t="shared" si="994"/>
        <v>26390.12</v>
      </c>
      <c r="X1766" s="24">
        <f t="shared" si="995"/>
        <v>0</v>
      </c>
      <c r="Y1766" s="24">
        <f t="shared" si="996"/>
        <v>26390.12</v>
      </c>
      <c r="Z1766" s="24">
        <f t="shared" si="997"/>
        <v>0</v>
      </c>
      <c r="AA1766" s="25" t="str">
        <f t="shared" si="998"/>
        <v>N</v>
      </c>
      <c r="AB1766" s="26">
        <f t="shared" si="999"/>
        <v>0</v>
      </c>
      <c r="AC1766" s="27">
        <f t="shared" si="1000"/>
        <v>50000</v>
      </c>
      <c r="AD1766" s="28">
        <f t="shared" si="1001"/>
        <v>200000</v>
      </c>
      <c r="AE1766" s="28">
        <f t="shared" si="1002"/>
        <v>257500</v>
      </c>
      <c r="AF1766" s="28">
        <f t="shared" si="1003"/>
        <v>0</v>
      </c>
      <c r="AG1766" s="28">
        <f t="shared" si="1004"/>
        <v>0</v>
      </c>
      <c r="AH1766" s="28">
        <f t="shared" si="1005"/>
        <v>0</v>
      </c>
      <c r="AI1766" s="28">
        <f t="shared" si="1006"/>
        <v>0</v>
      </c>
      <c r="AJ1766" s="29" t="str">
        <f t="shared" si="1007"/>
        <v>N</v>
      </c>
      <c r="AK1766" s="30">
        <f t="shared" si="972"/>
        <v>0</v>
      </c>
      <c r="AL1766" s="31">
        <f t="shared" si="973"/>
        <v>50000</v>
      </c>
      <c r="AM1766" s="31">
        <f t="shared" si="974"/>
        <v>200000</v>
      </c>
      <c r="AN1766" s="31">
        <f t="shared" si="975"/>
        <v>257500</v>
      </c>
      <c r="AO1766" s="31">
        <f t="shared" si="976"/>
        <v>0</v>
      </c>
      <c r="AP1766" s="31">
        <f t="shared" si="977"/>
        <v>0</v>
      </c>
      <c r="AQ1766" s="31">
        <f t="shared" si="978"/>
        <v>0</v>
      </c>
      <c r="AR1766" s="31">
        <f t="shared" si="979"/>
        <v>0</v>
      </c>
      <c r="AS1766" s="32">
        <f t="shared" si="980"/>
        <v>0</v>
      </c>
      <c r="AT1766" s="33">
        <f t="shared" si="981"/>
        <v>50000</v>
      </c>
      <c r="AU1766" s="33">
        <f t="shared" si="982"/>
        <v>200000</v>
      </c>
      <c r="AV1766" s="33">
        <v>258264</v>
      </c>
      <c r="AW1766" s="33">
        <f t="shared" si="983"/>
        <v>0</v>
      </c>
      <c r="AX1766" s="33">
        <f t="shared" si="984"/>
        <v>0</v>
      </c>
      <c r="AY1766" s="34">
        <f t="shared" si="985"/>
        <v>0</v>
      </c>
    </row>
    <row r="1767" spans="1:51" ht="15" customHeight="1" x14ac:dyDescent="0.3">
      <c r="A1767" s="166" t="s">
        <v>2972</v>
      </c>
      <c r="B1767" s="99">
        <v>8959.2800000000007</v>
      </c>
      <c r="C1767" s="99">
        <v>21613.22</v>
      </c>
      <c r="D1767" s="99">
        <v>68446.759999999995</v>
      </c>
      <c r="E1767" s="99">
        <v>67635.7</v>
      </c>
      <c r="F1767" s="157">
        <v>221000</v>
      </c>
      <c r="G1767" s="156">
        <v>12500</v>
      </c>
      <c r="H1767" s="182">
        <v>46259</v>
      </c>
      <c r="I1767" s="182">
        <v>46274</v>
      </c>
      <c r="J1767" s="166">
        <v>1.8</v>
      </c>
      <c r="K1767" s="166">
        <v>1.6</v>
      </c>
      <c r="L1767" s="167" t="s">
        <v>1207</v>
      </c>
      <c r="M1767" s="168" t="s">
        <v>1205</v>
      </c>
      <c r="N1767" s="169">
        <v>0.01</v>
      </c>
      <c r="O1767" s="21">
        <f t="shared" si="986"/>
        <v>0.19999999999999996</v>
      </c>
      <c r="P1767" s="21" t="str">
        <f t="shared" si="987"/>
        <v>N</v>
      </c>
      <c r="Q1767" s="22">
        <f t="shared" si="988"/>
        <v>30572.5</v>
      </c>
      <c r="R1767" s="8" t="str">
        <f t="shared" si="989"/>
        <v>N</v>
      </c>
      <c r="S1767" s="23">
        <f t="shared" si="990"/>
        <v>0.19999999999999996</v>
      </c>
      <c r="T1767" s="24">
        <f t="shared" si="991"/>
        <v>50000</v>
      </c>
      <c r="U1767" s="24">
        <f t="shared" si="992"/>
        <v>200000</v>
      </c>
      <c r="V1767" s="24">
        <f t="shared" si="993"/>
        <v>257500</v>
      </c>
      <c r="W1767" s="24">
        <f t="shared" si="994"/>
        <v>30878.224999999999</v>
      </c>
      <c r="X1767" s="24">
        <f t="shared" si="995"/>
        <v>0</v>
      </c>
      <c r="Y1767" s="24">
        <f t="shared" si="996"/>
        <v>30878.224999999999</v>
      </c>
      <c r="Z1767" s="24">
        <f t="shared" si="997"/>
        <v>0</v>
      </c>
      <c r="AA1767" s="25" t="str">
        <f t="shared" si="998"/>
        <v>N</v>
      </c>
      <c r="AB1767" s="26">
        <f t="shared" si="999"/>
        <v>0</v>
      </c>
      <c r="AC1767" s="27">
        <f t="shared" si="1000"/>
        <v>50000</v>
      </c>
      <c r="AD1767" s="28">
        <f t="shared" si="1001"/>
        <v>200000</v>
      </c>
      <c r="AE1767" s="28">
        <f t="shared" si="1002"/>
        <v>257500</v>
      </c>
      <c r="AF1767" s="28">
        <f t="shared" si="1003"/>
        <v>0</v>
      </c>
      <c r="AG1767" s="28">
        <f t="shared" si="1004"/>
        <v>0</v>
      </c>
      <c r="AH1767" s="28">
        <f t="shared" si="1005"/>
        <v>0</v>
      </c>
      <c r="AI1767" s="28">
        <f t="shared" si="1006"/>
        <v>0</v>
      </c>
      <c r="AJ1767" s="29" t="str">
        <f t="shared" si="1007"/>
        <v>N</v>
      </c>
      <c r="AK1767" s="30">
        <f t="shared" si="972"/>
        <v>0</v>
      </c>
      <c r="AL1767" s="31">
        <f t="shared" si="973"/>
        <v>50000</v>
      </c>
      <c r="AM1767" s="31">
        <f t="shared" si="974"/>
        <v>200000</v>
      </c>
      <c r="AN1767" s="31">
        <f t="shared" si="975"/>
        <v>257500</v>
      </c>
      <c r="AO1767" s="31">
        <f t="shared" si="976"/>
        <v>0</v>
      </c>
      <c r="AP1767" s="31">
        <f t="shared" si="977"/>
        <v>0</v>
      </c>
      <c r="AQ1767" s="31">
        <f t="shared" si="978"/>
        <v>0</v>
      </c>
      <c r="AR1767" s="31">
        <f t="shared" si="979"/>
        <v>0</v>
      </c>
      <c r="AS1767" s="32">
        <f t="shared" si="980"/>
        <v>0</v>
      </c>
      <c r="AT1767" s="33">
        <f t="shared" si="981"/>
        <v>50000</v>
      </c>
      <c r="AU1767" s="33">
        <f t="shared" si="982"/>
        <v>200000</v>
      </c>
      <c r="AV1767" s="33">
        <v>258265</v>
      </c>
      <c r="AW1767" s="33">
        <f t="shared" si="983"/>
        <v>0</v>
      </c>
      <c r="AX1767" s="33">
        <f t="shared" si="984"/>
        <v>0</v>
      </c>
      <c r="AY1767" s="34">
        <f t="shared" si="985"/>
        <v>0</v>
      </c>
    </row>
    <row r="1768" spans="1:51" ht="15" customHeight="1" x14ac:dyDescent="0.3">
      <c r="A1768" s="166" t="s">
        <v>2973</v>
      </c>
      <c r="B1768" s="99">
        <v>5510</v>
      </c>
      <c r="C1768" s="99">
        <v>1119.5899999999999</v>
      </c>
      <c r="D1768" s="99">
        <v>73416.759999999995</v>
      </c>
      <c r="E1768" s="99">
        <v>67256.570000000007</v>
      </c>
      <c r="F1768" s="157">
        <v>150000</v>
      </c>
      <c r="G1768" s="156">
        <v>12500</v>
      </c>
      <c r="H1768" s="182">
        <v>46216</v>
      </c>
      <c r="I1768" s="182">
        <v>46242</v>
      </c>
      <c r="J1768" s="166">
        <v>2.4</v>
      </c>
      <c r="K1768" s="166">
        <v>0.5</v>
      </c>
      <c r="L1768" s="167" t="s">
        <v>1206</v>
      </c>
      <c r="M1768" s="168" t="s">
        <v>1204</v>
      </c>
      <c r="N1768" s="169">
        <v>0.03</v>
      </c>
      <c r="O1768" s="21">
        <f t="shared" si="986"/>
        <v>1.9</v>
      </c>
      <c r="P1768" s="21" t="str">
        <f t="shared" si="987"/>
        <v>N</v>
      </c>
      <c r="Q1768" s="22">
        <f t="shared" si="988"/>
        <v>6629.59</v>
      </c>
      <c r="R1768" s="8" t="str">
        <f t="shared" si="989"/>
        <v>N</v>
      </c>
      <c r="S1768" s="23">
        <f t="shared" si="990"/>
        <v>3.8</v>
      </c>
      <c r="T1768" s="24">
        <f t="shared" si="991"/>
        <v>20500</v>
      </c>
      <c r="U1768" s="24">
        <f t="shared" si="992"/>
        <v>100000</v>
      </c>
      <c r="V1768" s="24">
        <f t="shared" si="993"/>
        <v>257500</v>
      </c>
      <c r="W1768" s="24">
        <f t="shared" si="994"/>
        <v>3414.2388500000002</v>
      </c>
      <c r="X1768" s="24">
        <f t="shared" si="995"/>
        <v>0</v>
      </c>
      <c r="Y1768" s="24">
        <f t="shared" si="996"/>
        <v>3414.2388500000002</v>
      </c>
      <c r="Z1768" s="24">
        <f t="shared" si="997"/>
        <v>3414.2388500000002</v>
      </c>
      <c r="AA1768" s="25" t="str">
        <f t="shared" si="998"/>
        <v>N</v>
      </c>
      <c r="AB1768" s="26">
        <f t="shared" si="999"/>
        <v>2.8</v>
      </c>
      <c r="AC1768" s="27">
        <f t="shared" si="1000"/>
        <v>20500</v>
      </c>
      <c r="AD1768" s="28">
        <f t="shared" si="1001"/>
        <v>100000</v>
      </c>
      <c r="AE1768" s="28">
        <f t="shared" si="1002"/>
        <v>257500</v>
      </c>
      <c r="AF1768" s="28">
        <f t="shared" si="1003"/>
        <v>3516.6660155000004</v>
      </c>
      <c r="AG1768" s="28">
        <f t="shared" si="1004"/>
        <v>0</v>
      </c>
      <c r="AH1768" s="28">
        <f t="shared" si="1005"/>
        <v>3516.6660155000004</v>
      </c>
      <c r="AI1768" s="28">
        <f t="shared" si="1006"/>
        <v>3516.6660155000004</v>
      </c>
      <c r="AJ1768" s="29" t="str">
        <f t="shared" si="1007"/>
        <v>N</v>
      </c>
      <c r="AK1768" s="30">
        <f t="shared" si="972"/>
        <v>1.7999999999999998</v>
      </c>
      <c r="AL1768" s="31">
        <f t="shared" si="973"/>
        <v>20500</v>
      </c>
      <c r="AM1768" s="31">
        <f t="shared" si="974"/>
        <v>100000</v>
      </c>
      <c r="AN1768" s="31">
        <f t="shared" si="975"/>
        <v>257500</v>
      </c>
      <c r="AO1768" s="31">
        <f t="shared" si="976"/>
        <v>3622.1659959650005</v>
      </c>
      <c r="AP1768" s="31">
        <f t="shared" si="977"/>
        <v>0</v>
      </c>
      <c r="AQ1768" s="31">
        <f t="shared" si="978"/>
        <v>3622.1659959650005</v>
      </c>
      <c r="AR1768" s="31">
        <f t="shared" si="979"/>
        <v>3622.1659959650005</v>
      </c>
      <c r="AS1768" s="32">
        <f t="shared" si="980"/>
        <v>0.79999999999999982</v>
      </c>
      <c r="AT1768" s="33">
        <f t="shared" si="981"/>
        <v>20500</v>
      </c>
      <c r="AU1768" s="33">
        <f t="shared" si="982"/>
        <v>100000</v>
      </c>
      <c r="AV1768" s="33">
        <v>258266</v>
      </c>
      <c r="AW1768" s="33">
        <f t="shared" si="983"/>
        <v>3730.8309758439505</v>
      </c>
      <c r="AX1768" s="33">
        <f t="shared" si="984"/>
        <v>3730.8309758439505</v>
      </c>
      <c r="AY1768" s="34">
        <f t="shared" si="985"/>
        <v>14283.901837308951</v>
      </c>
    </row>
    <row r="1769" spans="1:51" ht="15" customHeight="1" x14ac:dyDescent="0.3">
      <c r="A1769" s="166" t="s">
        <v>2974</v>
      </c>
      <c r="B1769" s="99">
        <v>13922.81</v>
      </c>
      <c r="C1769" s="99">
        <v>507.07</v>
      </c>
      <c r="D1769" s="99">
        <v>81760.73</v>
      </c>
      <c r="E1769" s="99">
        <v>67692.429999999993</v>
      </c>
      <c r="F1769" s="157">
        <v>70000</v>
      </c>
      <c r="G1769" s="154">
        <v>12500</v>
      </c>
      <c r="H1769" s="182">
        <v>46427</v>
      </c>
      <c r="I1769" s="182">
        <v>46480</v>
      </c>
      <c r="J1769" s="166">
        <v>3.3</v>
      </c>
      <c r="K1769" s="166">
        <v>1</v>
      </c>
      <c r="L1769" s="167" t="s">
        <v>1206</v>
      </c>
      <c r="M1769" s="168" t="s">
        <v>1204</v>
      </c>
      <c r="N1769" s="169">
        <v>2.7E-2</v>
      </c>
      <c r="O1769" s="21">
        <f t="shared" si="986"/>
        <v>2.2999999999999998</v>
      </c>
      <c r="P1769" s="21" t="str">
        <f t="shared" si="987"/>
        <v>N</v>
      </c>
      <c r="Q1769" s="22">
        <f t="shared" si="988"/>
        <v>14429.88</v>
      </c>
      <c r="R1769" s="8" t="str">
        <f t="shared" si="989"/>
        <v>N</v>
      </c>
      <c r="S1769" s="23">
        <f t="shared" si="990"/>
        <v>4.5999999999999996</v>
      </c>
      <c r="T1769" s="24">
        <f t="shared" si="991"/>
        <v>20500</v>
      </c>
      <c r="U1769" s="24">
        <f t="shared" si="992"/>
        <v>100000</v>
      </c>
      <c r="V1769" s="24">
        <f t="shared" si="993"/>
        <v>257500</v>
      </c>
      <c r="W1769" s="24">
        <f t="shared" si="994"/>
        <v>7409.743379999999</v>
      </c>
      <c r="X1769" s="24">
        <f t="shared" si="995"/>
        <v>0</v>
      </c>
      <c r="Y1769" s="24">
        <f t="shared" si="996"/>
        <v>7409.743379999999</v>
      </c>
      <c r="Z1769" s="24">
        <f t="shared" si="997"/>
        <v>7409.743379999999</v>
      </c>
      <c r="AA1769" s="25" t="str">
        <f t="shared" si="998"/>
        <v>N</v>
      </c>
      <c r="AB1769" s="26">
        <f t="shared" si="999"/>
        <v>3.5999999999999996</v>
      </c>
      <c r="AC1769" s="27">
        <f t="shared" si="1000"/>
        <v>20500</v>
      </c>
      <c r="AD1769" s="28">
        <f t="shared" si="1001"/>
        <v>100000</v>
      </c>
      <c r="AE1769" s="28">
        <f t="shared" si="1002"/>
        <v>257500</v>
      </c>
      <c r="AF1769" s="28">
        <f t="shared" si="1003"/>
        <v>5414.7633100000021</v>
      </c>
      <c r="AG1769" s="28">
        <f t="shared" si="1004"/>
        <v>0</v>
      </c>
      <c r="AH1769" s="28">
        <f t="shared" si="1005"/>
        <v>5414.7633100000021</v>
      </c>
      <c r="AI1769" s="28">
        <f t="shared" si="1006"/>
        <v>9804.849592519995</v>
      </c>
      <c r="AJ1769" s="29" t="str">
        <f t="shared" si="1007"/>
        <v>N</v>
      </c>
      <c r="AK1769" s="30">
        <f t="shared" si="972"/>
        <v>2.5999999999999996</v>
      </c>
      <c r="AL1769" s="31">
        <f t="shared" si="973"/>
        <v>20500</v>
      </c>
      <c r="AM1769" s="31">
        <f t="shared" si="974"/>
        <v>100000</v>
      </c>
      <c r="AN1769" s="31">
        <f t="shared" si="975"/>
        <v>257500</v>
      </c>
      <c r="AO1769" s="31">
        <f t="shared" si="976"/>
        <v>0</v>
      </c>
      <c r="AP1769" s="31">
        <f t="shared" si="977"/>
        <v>0</v>
      </c>
      <c r="AQ1769" s="31">
        <f t="shared" si="978"/>
        <v>0</v>
      </c>
      <c r="AR1769" s="31">
        <f t="shared" si="979"/>
        <v>15630.542450888035</v>
      </c>
      <c r="AS1769" s="32">
        <f t="shared" si="980"/>
        <v>1.5999999999999996</v>
      </c>
      <c r="AT1769" s="33">
        <f t="shared" si="981"/>
        <v>20500</v>
      </c>
      <c r="AU1769" s="33">
        <f t="shared" si="982"/>
        <v>100000</v>
      </c>
      <c r="AV1769" s="33">
        <v>258267</v>
      </c>
      <c r="AW1769" s="33">
        <f t="shared" si="983"/>
        <v>2707.381655000001</v>
      </c>
      <c r="AX1769" s="33">
        <f t="shared" si="984"/>
        <v>13345.185442062009</v>
      </c>
      <c r="AY1769" s="34">
        <f t="shared" si="985"/>
        <v>46190.320865470036</v>
      </c>
    </row>
    <row r="1770" spans="1:51" ht="15" customHeight="1" x14ac:dyDescent="0.3">
      <c r="A1770" s="166" t="s">
        <v>260</v>
      </c>
      <c r="B1770" s="99">
        <v>10061.73</v>
      </c>
      <c r="C1770" s="99">
        <v>27918.1</v>
      </c>
      <c r="D1770" s="99">
        <v>56636.99</v>
      </c>
      <c r="E1770" s="99">
        <v>56090.94</v>
      </c>
      <c r="F1770" s="157">
        <v>80000</v>
      </c>
      <c r="G1770" s="154">
        <v>0</v>
      </c>
      <c r="H1770" s="182">
        <v>46297</v>
      </c>
      <c r="I1770" s="182">
        <v>46336</v>
      </c>
      <c r="J1770" s="166">
        <v>3</v>
      </c>
      <c r="K1770" s="166">
        <v>1.8</v>
      </c>
      <c r="L1770" s="167" t="s">
        <v>1206</v>
      </c>
      <c r="M1770" s="168" t="s">
        <v>1204</v>
      </c>
      <c r="N1770" s="169">
        <v>0.06</v>
      </c>
      <c r="O1770" s="21">
        <f t="shared" si="986"/>
        <v>1.2</v>
      </c>
      <c r="P1770" s="21" t="str">
        <f t="shared" si="987"/>
        <v>N</v>
      </c>
      <c r="Q1770" s="22">
        <f t="shared" si="988"/>
        <v>37979.83</v>
      </c>
      <c r="R1770" s="8" t="str">
        <f t="shared" si="989"/>
        <v>N</v>
      </c>
      <c r="S1770" s="23">
        <f t="shared" si="990"/>
        <v>2.4</v>
      </c>
      <c r="T1770" s="24">
        <f t="shared" si="991"/>
        <v>20500</v>
      </c>
      <c r="U1770" s="24">
        <f t="shared" si="992"/>
        <v>100000</v>
      </c>
      <c r="V1770" s="24">
        <f t="shared" si="993"/>
        <v>257500</v>
      </c>
      <c r="W1770" s="24">
        <f t="shared" si="994"/>
        <v>10250</v>
      </c>
      <c r="X1770" s="24">
        <f t="shared" si="995"/>
        <v>0</v>
      </c>
      <c r="Y1770" s="24">
        <f t="shared" si="996"/>
        <v>10250</v>
      </c>
      <c r="Z1770" s="24">
        <f t="shared" si="997"/>
        <v>30008.6198</v>
      </c>
      <c r="AA1770" s="25" t="str">
        <f t="shared" si="998"/>
        <v>N</v>
      </c>
      <c r="AB1770" s="26">
        <f t="shared" si="999"/>
        <v>1.4</v>
      </c>
      <c r="AC1770" s="27">
        <f t="shared" si="1000"/>
        <v>20500</v>
      </c>
      <c r="AD1770" s="28">
        <f t="shared" si="1001"/>
        <v>100000</v>
      </c>
      <c r="AE1770" s="28">
        <f t="shared" si="1002"/>
        <v>257500</v>
      </c>
      <c r="AF1770" s="28">
        <f t="shared" si="1003"/>
        <v>10250</v>
      </c>
      <c r="AG1770" s="28">
        <f t="shared" si="1004"/>
        <v>0</v>
      </c>
      <c r="AH1770" s="28">
        <f t="shared" si="1005"/>
        <v>10250</v>
      </c>
      <c r="AI1770" s="28">
        <f t="shared" si="1006"/>
        <v>32424.136988000006</v>
      </c>
      <c r="AJ1770" s="29" t="str">
        <f t="shared" si="1007"/>
        <v>N</v>
      </c>
      <c r="AK1770" s="30">
        <f t="shared" si="972"/>
        <v>0.39999999999999991</v>
      </c>
      <c r="AL1770" s="31">
        <f t="shared" si="973"/>
        <v>20500</v>
      </c>
      <c r="AM1770" s="31">
        <f t="shared" si="974"/>
        <v>100000</v>
      </c>
      <c r="AN1770" s="31">
        <f t="shared" si="975"/>
        <v>257500</v>
      </c>
      <c r="AO1770" s="31">
        <f t="shared" si="976"/>
        <v>1330.3277295000007</v>
      </c>
      <c r="AP1770" s="31">
        <f t="shared" si="977"/>
        <v>0</v>
      </c>
      <c r="AQ1770" s="31">
        <f t="shared" si="978"/>
        <v>1330.3277295000007</v>
      </c>
      <c r="AR1770" s="31">
        <f t="shared" si="979"/>
        <v>43904.257477780011</v>
      </c>
      <c r="AS1770" s="32">
        <f t="shared" si="980"/>
        <v>0</v>
      </c>
      <c r="AT1770" s="33">
        <f t="shared" si="981"/>
        <v>20500</v>
      </c>
      <c r="AU1770" s="33">
        <f t="shared" si="982"/>
        <v>100000</v>
      </c>
      <c r="AV1770" s="33">
        <v>258268</v>
      </c>
      <c r="AW1770" s="33">
        <f t="shared" si="983"/>
        <v>0</v>
      </c>
      <c r="AX1770" s="33">
        <f t="shared" si="984"/>
        <v>0</v>
      </c>
      <c r="AY1770" s="34">
        <f t="shared" si="985"/>
        <v>106337.01426578002</v>
      </c>
    </row>
    <row r="1771" spans="1:51" ht="15" customHeight="1" x14ac:dyDescent="0.3">
      <c r="A1771" s="166" t="s">
        <v>2975</v>
      </c>
      <c r="B1771" s="99">
        <v>7056.69</v>
      </c>
      <c r="C1771" s="99">
        <v>20095.05</v>
      </c>
      <c r="D1771" s="99">
        <v>41185.660000000003</v>
      </c>
      <c r="E1771" s="99">
        <v>28659.66</v>
      </c>
      <c r="F1771" s="157">
        <v>250000</v>
      </c>
      <c r="G1771" s="154">
        <v>12500</v>
      </c>
      <c r="H1771" s="182">
        <v>46222</v>
      </c>
      <c r="I1771" s="182">
        <v>46233</v>
      </c>
      <c r="J1771" s="166">
        <v>5</v>
      </c>
      <c r="K1771" s="166">
        <v>2</v>
      </c>
      <c r="L1771" s="167" t="s">
        <v>1206</v>
      </c>
      <c r="M1771" s="168" t="s">
        <v>1203</v>
      </c>
      <c r="N1771" s="169">
        <v>0.01</v>
      </c>
      <c r="O1771" s="21">
        <f t="shared" si="986"/>
        <v>3</v>
      </c>
      <c r="P1771" s="21" t="str">
        <f t="shared" si="987"/>
        <v>N</v>
      </c>
      <c r="Q1771" s="22">
        <f t="shared" si="988"/>
        <v>27151.739999999998</v>
      </c>
      <c r="R1771" s="8" t="str">
        <f t="shared" si="989"/>
        <v>N</v>
      </c>
      <c r="S1771" s="23">
        <f t="shared" si="990"/>
        <v>4</v>
      </c>
      <c r="T1771" s="24">
        <f t="shared" si="991"/>
        <v>20500</v>
      </c>
      <c r="U1771" s="24">
        <f t="shared" si="992"/>
        <v>100000</v>
      </c>
      <c r="V1771" s="24">
        <f t="shared" si="993"/>
        <v>257500</v>
      </c>
      <c r="W1771" s="24">
        <f t="shared" si="994"/>
        <v>5625</v>
      </c>
      <c r="X1771" s="24">
        <f t="shared" si="995"/>
        <v>0</v>
      </c>
      <c r="Y1771" s="24">
        <f t="shared" si="996"/>
        <v>5625</v>
      </c>
      <c r="Z1771" s="24">
        <f t="shared" si="997"/>
        <v>21798.257399999999</v>
      </c>
      <c r="AA1771" s="25" t="str">
        <f t="shared" si="998"/>
        <v>N</v>
      </c>
      <c r="AB1771" s="26">
        <f t="shared" si="999"/>
        <v>3</v>
      </c>
      <c r="AC1771" s="27">
        <f t="shared" si="1000"/>
        <v>20500</v>
      </c>
      <c r="AD1771" s="28">
        <f t="shared" si="1001"/>
        <v>100000</v>
      </c>
      <c r="AE1771" s="28">
        <f t="shared" si="1002"/>
        <v>257500</v>
      </c>
      <c r="AF1771" s="28">
        <f t="shared" si="1003"/>
        <v>1406.25</v>
      </c>
      <c r="AG1771" s="28">
        <f t="shared" si="1004"/>
        <v>0</v>
      </c>
      <c r="AH1771" s="28">
        <f t="shared" si="1005"/>
        <v>1406.25</v>
      </c>
      <c r="AI1771" s="28">
        <f t="shared" si="1006"/>
        <v>26291.239974</v>
      </c>
      <c r="AJ1771" s="29" t="str">
        <f t="shared" si="1007"/>
        <v>N</v>
      </c>
      <c r="AK1771" s="30">
        <f t="shared" ref="AK1771:AK1834" si="1008">MAX(0,(AB1771-1))</f>
        <v>2</v>
      </c>
      <c r="AL1771" s="31">
        <f t="shared" ref="AL1771:AL1834" si="1009">IF(AJ1771="Y",(20500+G1771),IF(AND(AJ1771="N",L1771="G"),20500,IF(AND(AJ1771="N",L1771="P"),50000,IF(AND(AJ1771="",L1771="G"),20500,IF(AND(AJ1771="",L1771="P"),50000,"")))))</f>
        <v>20500</v>
      </c>
      <c r="AM1771" s="31">
        <f t="shared" ref="AM1771:AM1834" si="1010">IF(AND(AJ1771="Y",G1771&gt;0),224000,IF(AND(AJ1771="Y",G1771=0),138500,IF(AND(AJ1771="N",L1771="G"),100000,IF(AND(AJ1771="N",L1771=""),100000,IF(AND(AJ1771="N",L1771="P"),200000,"")))))</f>
        <v>100000</v>
      </c>
      <c r="AN1771" s="31">
        <f t="shared" ref="AN1771:AN1834" si="1011">IF(AJ1771="Y",AM1771,IF(AJ1771="N",257500,IF(AJ1771="",257500,)))</f>
        <v>257500</v>
      </c>
      <c r="AO1771" s="31">
        <f t="shared" ref="AO1771:AO1834" si="1012">IF(
  M1771&lt;0.5,
  0,
  MAX(
    0,
    IF(
      AK1771=0,
      0,
      IF(
        AJ1771="Y",
        MIN(Q1771*(1+N1771)*(1+N1771)*(1+N1771), AL1771, AM1771-E1771-W1771-AF1835, AN1771-E1771-W1771-AF1771),
        MIN(Q1771*(1+N1771)*(1+N1771)*(1+N1771), AL1771, AM1771-D1771-W1771-AF1835, AN1771-F1771-W1771-AF1771)
      )
    )
  ) * M1771
)</f>
        <v>351.5625</v>
      </c>
      <c r="AP1771" s="31">
        <f t="shared" ref="AP1771:AP1834" si="1013">IF(
  M1771&lt;0.5,
  0,
  MAX(
    0,
    IF(
      AK1771=0,
      0,
      IF(
        AJ1771="Y",
        (Q1771*(1+N1771)*(1+N1771)*(1+N1771)-AO1771),
        0
      )
    )
  ) * M1771
)</f>
        <v>0</v>
      </c>
      <c r="AQ1771" s="31">
        <f t="shared" ref="AQ1771:AQ1834" si="1014">AO1771+AP1771</f>
        <v>351.5625</v>
      </c>
      <c r="AR1771" s="31">
        <f t="shared" ref="AR1771:AR1834" si="1015">IF(AK1771=0, 0, MAX(0, (Q1771*(1+N1771)*(1+N1771)*(1+N1771)) - AQ1771))</f>
        <v>27622.902373740002</v>
      </c>
      <c r="AS1771" s="32">
        <f t="shared" ref="AS1771:AS1834" si="1016">MAX(0,(AK1771-1))</f>
        <v>1</v>
      </c>
      <c r="AT1771" s="33">
        <f t="shared" ref="AT1771:AT1834" si="1017">IF(L1771="G", 20500, IF(L1771="P", 50000, 0))</f>
        <v>20500</v>
      </c>
      <c r="AU1771" s="33">
        <f t="shared" ref="AU1771:AU1834" si="1018">IF(L1771="G",100000,IF(L1771="P",200000,""))</f>
        <v>100000</v>
      </c>
      <c r="AV1771" s="33">
        <v>258269</v>
      </c>
      <c r="AW1771" s="33">
        <f t="shared" ref="AW1771:AW1834" si="1019">IF(
  M1771&lt;0.5,
  0,
  MAX(
    0,
    IF(
      AS1771=0,
      0,
      MIN(
        Q1771*(1+N1771)*(1+N1771)*(1+N1771)*(1+N1771),
        AT1771,
        AU1771-D1771-W1771-AF1771-AO1771,
        AV1771-F1771-W1771-AF1771-AO1771
      )
    )
  ) * M1771
)</f>
        <v>664.640625</v>
      </c>
      <c r="AX1771" s="33">
        <f t="shared" ref="AX1771:AX1834" si="1020">IF(AS1771=0, 0, MAX(0, (Q1771*(1+N1771)*(1+N1771)*(1+N1771)*(1+N1771)) - AW1771))</f>
        <v>27589.568897477402</v>
      </c>
      <c r="AY1771" s="34">
        <f t="shared" ref="AY1771:AY1834" si="1021">Z1771+AI1771+AR1771+AX1771</f>
        <v>103301.96864521739</v>
      </c>
    </row>
    <row r="1772" spans="1:51" ht="15" customHeight="1" x14ac:dyDescent="0.3">
      <c r="A1772" s="166" t="s">
        <v>2976</v>
      </c>
      <c r="B1772" s="99">
        <v>19564.37</v>
      </c>
      <c r="C1772" s="99">
        <v>6862.17</v>
      </c>
      <c r="D1772" s="99">
        <v>38248.120000000003</v>
      </c>
      <c r="E1772" s="99">
        <v>32344.05</v>
      </c>
      <c r="F1772" s="157">
        <v>189000</v>
      </c>
      <c r="G1772" s="154">
        <v>0</v>
      </c>
      <c r="H1772" s="182">
        <v>46532</v>
      </c>
      <c r="I1772" s="182">
        <v>46557</v>
      </c>
      <c r="J1772" s="166">
        <v>1.8</v>
      </c>
      <c r="K1772" s="166">
        <v>1.1000000000000001</v>
      </c>
      <c r="L1772" s="167" t="s">
        <v>1207</v>
      </c>
      <c r="M1772" s="168" t="s">
        <v>1205</v>
      </c>
      <c r="N1772" s="169">
        <v>0.02</v>
      </c>
      <c r="O1772" s="21">
        <f t="shared" si="986"/>
        <v>0.7</v>
      </c>
      <c r="P1772" s="21" t="str">
        <f t="shared" si="987"/>
        <v>N</v>
      </c>
      <c r="Q1772" s="22">
        <f t="shared" si="988"/>
        <v>26426.54</v>
      </c>
      <c r="R1772" s="8" t="str">
        <f t="shared" si="989"/>
        <v>N</v>
      </c>
      <c r="S1772" s="23">
        <f t="shared" si="990"/>
        <v>0.7</v>
      </c>
      <c r="T1772" s="24">
        <f t="shared" si="991"/>
        <v>50000</v>
      </c>
      <c r="U1772" s="24">
        <f t="shared" si="992"/>
        <v>200000</v>
      </c>
      <c r="V1772" s="24">
        <f t="shared" si="993"/>
        <v>257500</v>
      </c>
      <c r="W1772" s="24">
        <f t="shared" si="994"/>
        <v>26955.070800000001</v>
      </c>
      <c r="X1772" s="24">
        <f t="shared" si="995"/>
        <v>0</v>
      </c>
      <c r="Y1772" s="24">
        <f t="shared" si="996"/>
        <v>26955.070800000001</v>
      </c>
      <c r="Z1772" s="24">
        <f t="shared" si="997"/>
        <v>0</v>
      </c>
      <c r="AA1772" s="25" t="str">
        <f t="shared" si="998"/>
        <v>N</v>
      </c>
      <c r="AB1772" s="26">
        <f t="shared" si="999"/>
        <v>0</v>
      </c>
      <c r="AC1772" s="27">
        <f t="shared" si="1000"/>
        <v>50000</v>
      </c>
      <c r="AD1772" s="28">
        <f t="shared" si="1001"/>
        <v>200000</v>
      </c>
      <c r="AE1772" s="28">
        <f t="shared" si="1002"/>
        <v>257500</v>
      </c>
      <c r="AF1772" s="28">
        <f t="shared" si="1003"/>
        <v>0</v>
      </c>
      <c r="AG1772" s="28">
        <f t="shared" si="1004"/>
        <v>0</v>
      </c>
      <c r="AH1772" s="28">
        <f t="shared" si="1005"/>
        <v>0</v>
      </c>
      <c r="AI1772" s="28">
        <f t="shared" si="1006"/>
        <v>0</v>
      </c>
      <c r="AJ1772" s="29" t="str">
        <f t="shared" si="1007"/>
        <v>N</v>
      </c>
      <c r="AK1772" s="30">
        <f t="shared" si="1008"/>
        <v>0</v>
      </c>
      <c r="AL1772" s="31">
        <f t="shared" si="1009"/>
        <v>50000</v>
      </c>
      <c r="AM1772" s="31">
        <f t="shared" si="1010"/>
        <v>200000</v>
      </c>
      <c r="AN1772" s="31">
        <f t="shared" si="1011"/>
        <v>257500</v>
      </c>
      <c r="AO1772" s="31">
        <f t="shared" si="1012"/>
        <v>0</v>
      </c>
      <c r="AP1772" s="31">
        <f t="shared" si="1013"/>
        <v>0</v>
      </c>
      <c r="AQ1772" s="31">
        <f t="shared" si="1014"/>
        <v>0</v>
      </c>
      <c r="AR1772" s="31">
        <f t="shared" si="1015"/>
        <v>0</v>
      </c>
      <c r="AS1772" s="32">
        <f t="shared" si="1016"/>
        <v>0</v>
      </c>
      <c r="AT1772" s="33">
        <f t="shared" si="1017"/>
        <v>50000</v>
      </c>
      <c r="AU1772" s="33">
        <f t="shared" si="1018"/>
        <v>200000</v>
      </c>
      <c r="AV1772" s="33">
        <v>258270</v>
      </c>
      <c r="AW1772" s="33">
        <f t="shared" si="1019"/>
        <v>0</v>
      </c>
      <c r="AX1772" s="33">
        <f t="shared" si="1020"/>
        <v>0</v>
      </c>
      <c r="AY1772" s="34">
        <f t="shared" si="1021"/>
        <v>0</v>
      </c>
    </row>
    <row r="1773" spans="1:51" ht="15" customHeight="1" x14ac:dyDescent="0.3">
      <c r="A1773" s="166" t="s">
        <v>2977</v>
      </c>
      <c r="B1773" s="99">
        <v>13437.13</v>
      </c>
      <c r="C1773" s="99">
        <v>30849.26</v>
      </c>
      <c r="D1773" s="99">
        <v>74056.509999999995</v>
      </c>
      <c r="E1773" s="99">
        <v>70642.63</v>
      </c>
      <c r="F1773" s="157">
        <v>175000</v>
      </c>
      <c r="G1773" s="154">
        <v>24444</v>
      </c>
      <c r="H1773" s="182">
        <v>46475</v>
      </c>
      <c r="I1773" s="182">
        <v>46518</v>
      </c>
      <c r="J1773" s="166">
        <v>3.9</v>
      </c>
      <c r="K1773" s="166">
        <v>2.5</v>
      </c>
      <c r="L1773" s="167" t="s">
        <v>1207</v>
      </c>
      <c r="M1773" s="168" t="s">
        <v>1204</v>
      </c>
      <c r="N1773" s="169">
        <v>0.02</v>
      </c>
      <c r="O1773" s="21">
        <f t="shared" si="986"/>
        <v>1.4</v>
      </c>
      <c r="P1773" s="21" t="str">
        <f t="shared" si="987"/>
        <v>N</v>
      </c>
      <c r="Q1773" s="22">
        <f t="shared" si="988"/>
        <v>44286.39</v>
      </c>
      <c r="R1773" s="8" t="str">
        <f t="shared" si="989"/>
        <v>N</v>
      </c>
      <c r="S1773" s="23">
        <f t="shared" si="990"/>
        <v>2.8</v>
      </c>
      <c r="T1773" s="24">
        <f t="shared" si="991"/>
        <v>50000</v>
      </c>
      <c r="U1773" s="24">
        <f t="shared" si="992"/>
        <v>200000</v>
      </c>
      <c r="V1773" s="24">
        <f t="shared" si="993"/>
        <v>257500</v>
      </c>
      <c r="W1773" s="24">
        <f t="shared" si="994"/>
        <v>22586.0589</v>
      </c>
      <c r="X1773" s="24">
        <f t="shared" si="995"/>
        <v>0</v>
      </c>
      <c r="Y1773" s="24">
        <f t="shared" si="996"/>
        <v>22586.0589</v>
      </c>
      <c r="Z1773" s="24">
        <f t="shared" si="997"/>
        <v>22586.0589</v>
      </c>
      <c r="AA1773" s="25" t="str">
        <f t="shared" si="998"/>
        <v>N</v>
      </c>
      <c r="AB1773" s="26">
        <f t="shared" si="999"/>
        <v>1.7999999999999998</v>
      </c>
      <c r="AC1773" s="27">
        <f t="shared" si="1000"/>
        <v>50000</v>
      </c>
      <c r="AD1773" s="28">
        <f t="shared" si="1001"/>
        <v>200000</v>
      </c>
      <c r="AE1773" s="28">
        <f t="shared" si="1002"/>
        <v>257500</v>
      </c>
      <c r="AF1773" s="28">
        <f t="shared" si="1003"/>
        <v>23037.780078</v>
      </c>
      <c r="AG1773" s="28">
        <f t="shared" si="1004"/>
        <v>0</v>
      </c>
      <c r="AH1773" s="28">
        <f t="shared" si="1005"/>
        <v>23037.780078</v>
      </c>
      <c r="AI1773" s="28">
        <f t="shared" si="1006"/>
        <v>23037.780078</v>
      </c>
      <c r="AJ1773" s="29" t="str">
        <f t="shared" si="1007"/>
        <v>N</v>
      </c>
      <c r="AK1773" s="30">
        <f t="shared" si="1008"/>
        <v>0.79999999999999982</v>
      </c>
      <c r="AL1773" s="31">
        <f t="shared" si="1009"/>
        <v>50000</v>
      </c>
      <c r="AM1773" s="31">
        <f t="shared" si="1010"/>
        <v>200000</v>
      </c>
      <c r="AN1773" s="31">
        <f t="shared" si="1011"/>
        <v>257500</v>
      </c>
      <c r="AO1773" s="31">
        <f t="shared" si="1012"/>
        <v>18438.080511</v>
      </c>
      <c r="AP1773" s="31">
        <f t="shared" si="1013"/>
        <v>0</v>
      </c>
      <c r="AQ1773" s="31">
        <f t="shared" si="1014"/>
        <v>18438.080511</v>
      </c>
      <c r="AR1773" s="31">
        <f t="shared" si="1015"/>
        <v>28558.990848120004</v>
      </c>
      <c r="AS1773" s="32">
        <f t="shared" si="1016"/>
        <v>0</v>
      </c>
      <c r="AT1773" s="33">
        <f t="shared" si="1017"/>
        <v>50000</v>
      </c>
      <c r="AU1773" s="33">
        <f t="shared" si="1018"/>
        <v>200000</v>
      </c>
      <c r="AV1773" s="33">
        <v>258271</v>
      </c>
      <c r="AW1773" s="33">
        <f t="shared" si="1019"/>
        <v>0</v>
      </c>
      <c r="AX1773" s="33">
        <f t="shared" si="1020"/>
        <v>0</v>
      </c>
      <c r="AY1773" s="34">
        <f t="shared" si="1021"/>
        <v>74182.829826119996</v>
      </c>
    </row>
    <row r="1774" spans="1:51" ht="15" customHeight="1" x14ac:dyDescent="0.3">
      <c r="A1774" s="166" t="s">
        <v>2978</v>
      </c>
      <c r="B1774" s="99">
        <v>15241.19</v>
      </c>
      <c r="C1774" s="99">
        <v>15045.97</v>
      </c>
      <c r="D1774" s="99">
        <v>51720.46</v>
      </c>
      <c r="E1774" s="99">
        <v>49049.57</v>
      </c>
      <c r="F1774" s="157">
        <v>65000</v>
      </c>
      <c r="G1774" s="154">
        <v>0</v>
      </c>
      <c r="H1774" s="182">
        <v>46468</v>
      </c>
      <c r="I1774" s="182">
        <v>46486</v>
      </c>
      <c r="J1774" s="166">
        <v>2.1</v>
      </c>
      <c r="K1774" s="166">
        <v>1.4</v>
      </c>
      <c r="L1774" s="167" t="s">
        <v>1207</v>
      </c>
      <c r="M1774" s="168" t="s">
        <v>1204</v>
      </c>
      <c r="N1774" s="169">
        <v>0.02</v>
      </c>
      <c r="O1774" s="21">
        <f t="shared" si="986"/>
        <v>0.70000000000000018</v>
      </c>
      <c r="P1774" s="21" t="str">
        <f t="shared" si="987"/>
        <v>N</v>
      </c>
      <c r="Q1774" s="22">
        <f t="shared" si="988"/>
        <v>30287.16</v>
      </c>
      <c r="R1774" s="8" t="str">
        <f t="shared" si="989"/>
        <v>N</v>
      </c>
      <c r="S1774" s="23">
        <f t="shared" si="990"/>
        <v>1.4000000000000004</v>
      </c>
      <c r="T1774" s="24">
        <f t="shared" si="991"/>
        <v>50000</v>
      </c>
      <c r="U1774" s="24">
        <f t="shared" si="992"/>
        <v>200000</v>
      </c>
      <c r="V1774" s="24">
        <f t="shared" si="993"/>
        <v>257500</v>
      </c>
      <c r="W1774" s="24">
        <f t="shared" si="994"/>
        <v>15446.4516</v>
      </c>
      <c r="X1774" s="24">
        <f t="shared" si="995"/>
        <v>0</v>
      </c>
      <c r="Y1774" s="24">
        <f t="shared" si="996"/>
        <v>15446.4516</v>
      </c>
      <c r="Z1774" s="24">
        <f t="shared" si="997"/>
        <v>15446.4516</v>
      </c>
      <c r="AA1774" s="25" t="str">
        <f t="shared" si="998"/>
        <v>N</v>
      </c>
      <c r="AB1774" s="26">
        <f t="shared" si="999"/>
        <v>0.40000000000000036</v>
      </c>
      <c r="AC1774" s="27">
        <f t="shared" si="1000"/>
        <v>50000</v>
      </c>
      <c r="AD1774" s="28">
        <f t="shared" si="1001"/>
        <v>200000</v>
      </c>
      <c r="AE1774" s="28">
        <f t="shared" si="1002"/>
        <v>257500</v>
      </c>
      <c r="AF1774" s="28">
        <f t="shared" si="1003"/>
        <v>15755.380632</v>
      </c>
      <c r="AG1774" s="28">
        <f t="shared" si="1004"/>
        <v>0</v>
      </c>
      <c r="AH1774" s="28">
        <f t="shared" si="1005"/>
        <v>15755.380632</v>
      </c>
      <c r="AI1774" s="28">
        <f t="shared" si="1006"/>
        <v>15755.380632</v>
      </c>
      <c r="AJ1774" s="29" t="str">
        <f t="shared" si="1007"/>
        <v>N</v>
      </c>
      <c r="AK1774" s="30">
        <f t="shared" si="1008"/>
        <v>0</v>
      </c>
      <c r="AL1774" s="31">
        <f t="shared" si="1009"/>
        <v>50000</v>
      </c>
      <c r="AM1774" s="31">
        <f t="shared" si="1010"/>
        <v>200000</v>
      </c>
      <c r="AN1774" s="31">
        <f t="shared" si="1011"/>
        <v>257500</v>
      </c>
      <c r="AO1774" s="31">
        <f t="shared" si="1012"/>
        <v>0</v>
      </c>
      <c r="AP1774" s="31">
        <f t="shared" si="1013"/>
        <v>0</v>
      </c>
      <c r="AQ1774" s="31">
        <f t="shared" si="1014"/>
        <v>0</v>
      </c>
      <c r="AR1774" s="31">
        <f t="shared" si="1015"/>
        <v>0</v>
      </c>
      <c r="AS1774" s="32">
        <f t="shared" si="1016"/>
        <v>0</v>
      </c>
      <c r="AT1774" s="33">
        <f t="shared" si="1017"/>
        <v>50000</v>
      </c>
      <c r="AU1774" s="33">
        <f t="shared" si="1018"/>
        <v>200000</v>
      </c>
      <c r="AV1774" s="33">
        <v>258272</v>
      </c>
      <c r="AW1774" s="33">
        <f t="shared" si="1019"/>
        <v>0</v>
      </c>
      <c r="AX1774" s="33">
        <f t="shared" si="1020"/>
        <v>0</v>
      </c>
      <c r="AY1774" s="34">
        <f t="shared" si="1021"/>
        <v>31201.832232000001</v>
      </c>
    </row>
    <row r="1775" spans="1:51" ht="15" customHeight="1" x14ac:dyDescent="0.3">
      <c r="A1775" s="166" t="s">
        <v>2979</v>
      </c>
      <c r="B1775" s="99">
        <v>8565.24</v>
      </c>
      <c r="C1775" s="99">
        <v>2516.17</v>
      </c>
      <c r="D1775" s="99">
        <v>67160.33</v>
      </c>
      <c r="E1775" s="99">
        <v>54273.38</v>
      </c>
      <c r="F1775" s="157">
        <v>35000</v>
      </c>
      <c r="G1775" s="154">
        <v>12500</v>
      </c>
      <c r="H1775" s="182">
        <v>46449</v>
      </c>
      <c r="I1775" s="182">
        <v>46501</v>
      </c>
      <c r="J1775" s="166">
        <v>2.5</v>
      </c>
      <c r="K1775" s="166">
        <v>0.2</v>
      </c>
      <c r="L1775" s="167" t="s">
        <v>1207</v>
      </c>
      <c r="M1775" s="168" t="s">
        <v>1205</v>
      </c>
      <c r="N1775" s="169">
        <v>0.04</v>
      </c>
      <c r="O1775" s="21">
        <f t="shared" si="986"/>
        <v>2.2999999999999998</v>
      </c>
      <c r="P1775" s="21" t="str">
        <f t="shared" si="987"/>
        <v>N</v>
      </c>
      <c r="Q1775" s="22">
        <f t="shared" si="988"/>
        <v>11081.41</v>
      </c>
      <c r="R1775" s="8" t="str">
        <f t="shared" si="989"/>
        <v>N</v>
      </c>
      <c r="S1775" s="23">
        <f t="shared" si="990"/>
        <v>2.2999999999999998</v>
      </c>
      <c r="T1775" s="24">
        <f t="shared" si="991"/>
        <v>50000</v>
      </c>
      <c r="U1775" s="24">
        <f t="shared" si="992"/>
        <v>200000</v>
      </c>
      <c r="V1775" s="24">
        <f t="shared" si="993"/>
        <v>257500</v>
      </c>
      <c r="W1775" s="24">
        <f t="shared" si="994"/>
        <v>11524.6664</v>
      </c>
      <c r="X1775" s="24">
        <f t="shared" si="995"/>
        <v>0</v>
      </c>
      <c r="Y1775" s="24">
        <f t="shared" si="996"/>
        <v>11524.6664</v>
      </c>
      <c r="Z1775" s="24">
        <f t="shared" si="997"/>
        <v>0</v>
      </c>
      <c r="AA1775" s="25" t="str">
        <f t="shared" si="998"/>
        <v>N</v>
      </c>
      <c r="AB1775" s="26">
        <f t="shared" si="999"/>
        <v>1.2999999999999998</v>
      </c>
      <c r="AC1775" s="27">
        <f t="shared" si="1000"/>
        <v>50000</v>
      </c>
      <c r="AD1775" s="28">
        <f t="shared" si="1001"/>
        <v>200000</v>
      </c>
      <c r="AE1775" s="28">
        <f t="shared" si="1002"/>
        <v>257500</v>
      </c>
      <c r="AF1775" s="28">
        <f t="shared" si="1003"/>
        <v>11985.653056000001</v>
      </c>
      <c r="AG1775" s="28">
        <f t="shared" si="1004"/>
        <v>0</v>
      </c>
      <c r="AH1775" s="28">
        <f t="shared" si="1005"/>
        <v>11985.653056000001</v>
      </c>
      <c r="AI1775" s="28">
        <f t="shared" si="1006"/>
        <v>0</v>
      </c>
      <c r="AJ1775" s="29" t="str">
        <f t="shared" si="1007"/>
        <v>N</v>
      </c>
      <c r="AK1775" s="30">
        <f t="shared" si="1008"/>
        <v>0.29999999999999982</v>
      </c>
      <c r="AL1775" s="31">
        <f t="shared" si="1009"/>
        <v>50000</v>
      </c>
      <c r="AM1775" s="31">
        <f t="shared" si="1010"/>
        <v>200000</v>
      </c>
      <c r="AN1775" s="31">
        <f t="shared" si="1011"/>
        <v>257500</v>
      </c>
      <c r="AO1775" s="31">
        <f t="shared" si="1012"/>
        <v>12465.079178240001</v>
      </c>
      <c r="AP1775" s="31">
        <f t="shared" si="1013"/>
        <v>0</v>
      </c>
      <c r="AQ1775" s="31">
        <f t="shared" si="1014"/>
        <v>12465.079178240001</v>
      </c>
      <c r="AR1775" s="31">
        <f t="shared" si="1015"/>
        <v>0</v>
      </c>
      <c r="AS1775" s="32">
        <f t="shared" si="1016"/>
        <v>0</v>
      </c>
      <c r="AT1775" s="33">
        <f t="shared" si="1017"/>
        <v>50000</v>
      </c>
      <c r="AU1775" s="33">
        <f t="shared" si="1018"/>
        <v>200000</v>
      </c>
      <c r="AV1775" s="33">
        <v>258273</v>
      </c>
      <c r="AW1775" s="33">
        <f t="shared" si="1019"/>
        <v>0</v>
      </c>
      <c r="AX1775" s="33">
        <f t="shared" si="1020"/>
        <v>0</v>
      </c>
      <c r="AY1775" s="34">
        <f t="shared" si="1021"/>
        <v>0</v>
      </c>
    </row>
    <row r="1776" spans="1:51" ht="15" customHeight="1" x14ac:dyDescent="0.3">
      <c r="A1776" s="166" t="s">
        <v>2980</v>
      </c>
      <c r="B1776" s="99">
        <v>9875.56</v>
      </c>
      <c r="C1776" s="99">
        <v>9158.68</v>
      </c>
      <c r="D1776" s="99">
        <v>62157.8</v>
      </c>
      <c r="E1776" s="99">
        <v>48700.75</v>
      </c>
      <c r="F1776" s="157">
        <v>88000</v>
      </c>
      <c r="G1776" s="154">
        <v>0</v>
      </c>
      <c r="H1776" s="182">
        <v>46531</v>
      </c>
      <c r="I1776" s="182">
        <v>46550</v>
      </c>
      <c r="J1776" s="166">
        <v>4.5</v>
      </c>
      <c r="K1776" s="166">
        <v>0.6</v>
      </c>
      <c r="L1776" s="167" t="s">
        <v>1206</v>
      </c>
      <c r="M1776" s="168" t="s">
        <v>1205</v>
      </c>
      <c r="N1776" s="169">
        <v>0.05</v>
      </c>
      <c r="O1776" s="21">
        <f t="shared" si="986"/>
        <v>3.9</v>
      </c>
      <c r="P1776" s="21" t="str">
        <f t="shared" si="987"/>
        <v>N</v>
      </c>
      <c r="Q1776" s="22">
        <f t="shared" si="988"/>
        <v>19034.239999999998</v>
      </c>
      <c r="R1776" s="8" t="str">
        <f t="shared" si="989"/>
        <v>N</v>
      </c>
      <c r="S1776" s="23">
        <f t="shared" si="990"/>
        <v>3.9</v>
      </c>
      <c r="T1776" s="24">
        <f t="shared" si="991"/>
        <v>20500</v>
      </c>
      <c r="U1776" s="24">
        <f t="shared" si="992"/>
        <v>100000</v>
      </c>
      <c r="V1776" s="24">
        <f t="shared" si="993"/>
        <v>257500</v>
      </c>
      <c r="W1776" s="24">
        <f t="shared" si="994"/>
        <v>19985.951999999997</v>
      </c>
      <c r="X1776" s="24">
        <f t="shared" si="995"/>
        <v>0</v>
      </c>
      <c r="Y1776" s="24">
        <f t="shared" si="996"/>
        <v>19985.951999999997</v>
      </c>
      <c r="Z1776" s="24">
        <f t="shared" si="997"/>
        <v>0</v>
      </c>
      <c r="AA1776" s="25" t="str">
        <f t="shared" si="998"/>
        <v>N</v>
      </c>
      <c r="AB1776" s="26">
        <f t="shared" si="999"/>
        <v>2.9</v>
      </c>
      <c r="AC1776" s="27">
        <f t="shared" si="1000"/>
        <v>20500</v>
      </c>
      <c r="AD1776" s="28">
        <f t="shared" si="1001"/>
        <v>100000</v>
      </c>
      <c r="AE1776" s="28">
        <f t="shared" si="1002"/>
        <v>257500</v>
      </c>
      <c r="AF1776" s="28">
        <f t="shared" si="1003"/>
        <v>17856.248</v>
      </c>
      <c r="AG1776" s="28">
        <f t="shared" si="1004"/>
        <v>0</v>
      </c>
      <c r="AH1776" s="28">
        <f t="shared" si="1005"/>
        <v>17856.248</v>
      </c>
      <c r="AI1776" s="28">
        <f t="shared" si="1006"/>
        <v>3129.0015999999996</v>
      </c>
      <c r="AJ1776" s="29" t="str">
        <f t="shared" si="1007"/>
        <v>N</v>
      </c>
      <c r="AK1776" s="30">
        <f t="shared" si="1008"/>
        <v>1.9</v>
      </c>
      <c r="AL1776" s="31">
        <f t="shared" si="1009"/>
        <v>20500</v>
      </c>
      <c r="AM1776" s="31">
        <f t="shared" si="1010"/>
        <v>100000</v>
      </c>
      <c r="AN1776" s="31">
        <f t="shared" si="1011"/>
        <v>257500</v>
      </c>
      <c r="AO1776" s="31">
        <f t="shared" si="1012"/>
        <v>17856.248</v>
      </c>
      <c r="AP1776" s="31">
        <f t="shared" si="1013"/>
        <v>0</v>
      </c>
      <c r="AQ1776" s="31">
        <f t="shared" si="1014"/>
        <v>17856.248</v>
      </c>
      <c r="AR1776" s="31">
        <f t="shared" si="1015"/>
        <v>4178.2640800000008</v>
      </c>
      <c r="AS1776" s="32">
        <f t="shared" si="1016"/>
        <v>0.89999999999999991</v>
      </c>
      <c r="AT1776" s="33">
        <f t="shared" si="1017"/>
        <v>20500</v>
      </c>
      <c r="AU1776" s="33">
        <f t="shared" si="1018"/>
        <v>100000</v>
      </c>
      <c r="AV1776" s="33">
        <v>258274</v>
      </c>
      <c r="AW1776" s="33">
        <f t="shared" si="1019"/>
        <v>0</v>
      </c>
      <c r="AX1776" s="33">
        <f t="shared" si="1020"/>
        <v>23136.237684</v>
      </c>
      <c r="AY1776" s="34">
        <f t="shared" si="1021"/>
        <v>30443.503364</v>
      </c>
    </row>
    <row r="1777" spans="1:51" ht="15" customHeight="1" x14ac:dyDescent="0.3">
      <c r="A1777" s="166" t="s">
        <v>2981</v>
      </c>
      <c r="B1777" s="99">
        <v>16106.63</v>
      </c>
      <c r="C1777" s="99">
        <v>4110.95</v>
      </c>
      <c r="D1777" s="99">
        <v>32260.02</v>
      </c>
      <c r="E1777" s="99">
        <v>29823.65</v>
      </c>
      <c r="F1777" s="157">
        <v>72000</v>
      </c>
      <c r="G1777" s="158">
        <v>12500</v>
      </c>
      <c r="H1777" s="182">
        <v>46236</v>
      </c>
      <c r="I1777" s="182">
        <v>46276</v>
      </c>
      <c r="J1777" s="166">
        <v>2.2000000000000002</v>
      </c>
      <c r="K1777" s="166">
        <v>1.2</v>
      </c>
      <c r="L1777" s="167" t="s">
        <v>1206</v>
      </c>
      <c r="M1777" s="168" t="s">
        <v>1204</v>
      </c>
      <c r="N1777" s="169">
        <v>5.1999999999999998E-2</v>
      </c>
      <c r="O1777" s="21">
        <f t="shared" si="986"/>
        <v>1.0000000000000002</v>
      </c>
      <c r="P1777" s="21" t="str">
        <f t="shared" si="987"/>
        <v>N</v>
      </c>
      <c r="Q1777" s="22">
        <f t="shared" si="988"/>
        <v>20217.579999999998</v>
      </c>
      <c r="R1777" s="8" t="str">
        <f t="shared" si="989"/>
        <v>N</v>
      </c>
      <c r="S1777" s="23">
        <f t="shared" si="990"/>
        <v>2.0000000000000004</v>
      </c>
      <c r="T1777" s="24">
        <f t="shared" si="991"/>
        <v>20500</v>
      </c>
      <c r="U1777" s="24">
        <f t="shared" si="992"/>
        <v>100000</v>
      </c>
      <c r="V1777" s="24">
        <f t="shared" si="993"/>
        <v>257500</v>
      </c>
      <c r="W1777" s="24">
        <f t="shared" si="994"/>
        <v>10250</v>
      </c>
      <c r="X1777" s="24">
        <f t="shared" si="995"/>
        <v>0</v>
      </c>
      <c r="Y1777" s="24">
        <f t="shared" si="996"/>
        <v>10250</v>
      </c>
      <c r="Z1777" s="24">
        <f t="shared" si="997"/>
        <v>11018.89416</v>
      </c>
      <c r="AA1777" s="25" t="str">
        <f t="shared" si="998"/>
        <v>N</v>
      </c>
      <c r="AB1777" s="26">
        <f t="shared" si="999"/>
        <v>1.0000000000000004</v>
      </c>
      <c r="AC1777" s="27">
        <f t="shared" si="1000"/>
        <v>20500</v>
      </c>
      <c r="AD1777" s="28">
        <f t="shared" si="1001"/>
        <v>100000</v>
      </c>
      <c r="AE1777" s="28">
        <f t="shared" si="1002"/>
        <v>257500</v>
      </c>
      <c r="AF1777" s="28">
        <f t="shared" si="1003"/>
        <v>10250</v>
      </c>
      <c r="AG1777" s="28">
        <f t="shared" si="1004"/>
        <v>0</v>
      </c>
      <c r="AH1777" s="28">
        <f t="shared" si="1005"/>
        <v>10250</v>
      </c>
      <c r="AI1777" s="28">
        <f t="shared" si="1006"/>
        <v>12124.876656320001</v>
      </c>
      <c r="AJ1777" s="29" t="str">
        <f t="shared" si="1007"/>
        <v>N</v>
      </c>
      <c r="AK1777" s="30">
        <f t="shared" si="1008"/>
        <v>4.4408920985006262E-16</v>
      </c>
      <c r="AL1777" s="31">
        <f t="shared" si="1009"/>
        <v>20500</v>
      </c>
      <c r="AM1777" s="31">
        <f t="shared" si="1010"/>
        <v>100000</v>
      </c>
      <c r="AN1777" s="31">
        <f t="shared" si="1011"/>
        <v>257500</v>
      </c>
      <c r="AO1777" s="31">
        <f t="shared" si="1012"/>
        <v>10250</v>
      </c>
      <c r="AP1777" s="31">
        <f t="shared" si="1013"/>
        <v>0</v>
      </c>
      <c r="AQ1777" s="31">
        <f t="shared" si="1014"/>
        <v>10250</v>
      </c>
      <c r="AR1777" s="31">
        <f t="shared" si="1015"/>
        <v>13288.37024244864</v>
      </c>
      <c r="AS1777" s="32">
        <f t="shared" si="1016"/>
        <v>0</v>
      </c>
      <c r="AT1777" s="33">
        <f t="shared" si="1017"/>
        <v>20500</v>
      </c>
      <c r="AU1777" s="33">
        <f t="shared" si="1018"/>
        <v>100000</v>
      </c>
      <c r="AV1777" s="33">
        <v>258275</v>
      </c>
      <c r="AW1777" s="33">
        <f t="shared" si="1019"/>
        <v>0</v>
      </c>
      <c r="AX1777" s="33">
        <f t="shared" si="1020"/>
        <v>0</v>
      </c>
      <c r="AY1777" s="34">
        <f t="shared" si="1021"/>
        <v>36432.141058768641</v>
      </c>
    </row>
    <row r="1778" spans="1:51" ht="15" customHeight="1" x14ac:dyDescent="0.3">
      <c r="A1778" s="166" t="s">
        <v>2982</v>
      </c>
      <c r="B1778" s="99">
        <v>9684.93</v>
      </c>
      <c r="C1778" s="99">
        <v>32315.42</v>
      </c>
      <c r="D1778" s="99">
        <v>96767.14</v>
      </c>
      <c r="E1778" s="99">
        <v>88193.8</v>
      </c>
      <c r="F1778" s="157">
        <v>66000</v>
      </c>
      <c r="G1778" s="158">
        <v>12500</v>
      </c>
      <c r="H1778" s="182">
        <v>46268</v>
      </c>
      <c r="I1778" s="182">
        <v>46332</v>
      </c>
      <c r="J1778" s="166">
        <v>3.1</v>
      </c>
      <c r="K1778" s="166">
        <v>1.1000000000000001</v>
      </c>
      <c r="L1778" s="167" t="s">
        <v>1206</v>
      </c>
      <c r="M1778" s="168" t="s">
        <v>1204</v>
      </c>
      <c r="N1778" s="169">
        <v>0.04</v>
      </c>
      <c r="O1778" s="21">
        <f t="shared" si="986"/>
        <v>2</v>
      </c>
      <c r="P1778" s="21" t="str">
        <f t="shared" si="987"/>
        <v>N</v>
      </c>
      <c r="Q1778" s="22">
        <f t="shared" si="988"/>
        <v>42000.35</v>
      </c>
      <c r="R1778" s="8" t="str">
        <f t="shared" si="989"/>
        <v>N</v>
      </c>
      <c r="S1778" s="23">
        <f t="shared" si="990"/>
        <v>4</v>
      </c>
      <c r="T1778" s="24">
        <f t="shared" si="991"/>
        <v>20500</v>
      </c>
      <c r="U1778" s="24">
        <f t="shared" si="992"/>
        <v>100000</v>
      </c>
      <c r="V1778" s="24">
        <f t="shared" si="993"/>
        <v>257500</v>
      </c>
      <c r="W1778" s="24">
        <f t="shared" si="994"/>
        <v>1616.4300000000003</v>
      </c>
      <c r="X1778" s="24">
        <f t="shared" si="995"/>
        <v>0</v>
      </c>
      <c r="Y1778" s="24">
        <f t="shared" si="996"/>
        <v>1616.4300000000003</v>
      </c>
      <c r="Z1778" s="24">
        <f t="shared" si="997"/>
        <v>42063.934000000001</v>
      </c>
      <c r="AA1778" s="25" t="str">
        <f t="shared" si="998"/>
        <v>N</v>
      </c>
      <c r="AB1778" s="26">
        <f t="shared" si="999"/>
        <v>3</v>
      </c>
      <c r="AC1778" s="27">
        <f t="shared" si="1000"/>
        <v>20500</v>
      </c>
      <c r="AD1778" s="28">
        <f t="shared" si="1001"/>
        <v>100000</v>
      </c>
      <c r="AE1778" s="28">
        <f t="shared" si="1002"/>
        <v>257500</v>
      </c>
      <c r="AF1778" s="28">
        <f t="shared" si="1003"/>
        <v>808.21500000000015</v>
      </c>
      <c r="AG1778" s="28">
        <f t="shared" si="1004"/>
        <v>0</v>
      </c>
      <c r="AH1778" s="28">
        <f t="shared" si="1005"/>
        <v>808.21500000000015</v>
      </c>
      <c r="AI1778" s="28">
        <f t="shared" si="1006"/>
        <v>44619.363559999998</v>
      </c>
      <c r="AJ1778" s="29" t="str">
        <f t="shared" si="1007"/>
        <v>N</v>
      </c>
      <c r="AK1778" s="30">
        <f t="shared" si="1008"/>
        <v>2</v>
      </c>
      <c r="AL1778" s="31">
        <f t="shared" si="1009"/>
        <v>20500</v>
      </c>
      <c r="AM1778" s="31">
        <f t="shared" si="1010"/>
        <v>100000</v>
      </c>
      <c r="AN1778" s="31">
        <f t="shared" si="1011"/>
        <v>257500</v>
      </c>
      <c r="AO1778" s="31">
        <f t="shared" si="1012"/>
        <v>808.21500000000015</v>
      </c>
      <c r="AP1778" s="31">
        <f t="shared" si="1013"/>
        <v>0</v>
      </c>
      <c r="AQ1778" s="31">
        <f t="shared" si="1014"/>
        <v>808.21500000000015</v>
      </c>
      <c r="AR1778" s="31">
        <f t="shared" si="1015"/>
        <v>46436.466702400008</v>
      </c>
      <c r="AS1778" s="32">
        <f t="shared" si="1016"/>
        <v>1</v>
      </c>
      <c r="AT1778" s="33">
        <f t="shared" si="1017"/>
        <v>20500</v>
      </c>
      <c r="AU1778" s="33">
        <f t="shared" si="1018"/>
        <v>100000</v>
      </c>
      <c r="AV1778" s="33">
        <v>258276</v>
      </c>
      <c r="AW1778" s="33">
        <f t="shared" si="1019"/>
        <v>0</v>
      </c>
      <c r="AX1778" s="33">
        <f t="shared" si="1020"/>
        <v>49134.468970496004</v>
      </c>
      <c r="AY1778" s="34">
        <f t="shared" si="1021"/>
        <v>182254.23323289602</v>
      </c>
    </row>
    <row r="1779" spans="1:51" ht="15" customHeight="1" x14ac:dyDescent="0.3">
      <c r="A1779" s="166" t="s">
        <v>2983</v>
      </c>
      <c r="B1779" s="99">
        <v>13940</v>
      </c>
      <c r="C1779" s="99">
        <v>16544.77</v>
      </c>
      <c r="D1779" s="99">
        <v>50269.69</v>
      </c>
      <c r="E1779" s="99">
        <v>49056.22</v>
      </c>
      <c r="F1779" s="157">
        <v>190000</v>
      </c>
      <c r="G1779" s="158">
        <v>12500</v>
      </c>
      <c r="H1779" s="182">
        <v>46416</v>
      </c>
      <c r="I1779" s="182">
        <v>46432</v>
      </c>
      <c r="J1779" s="166">
        <v>1.9</v>
      </c>
      <c r="K1779" s="166">
        <v>0.7</v>
      </c>
      <c r="L1779" s="167" t="s">
        <v>1206</v>
      </c>
      <c r="M1779" s="168" t="s">
        <v>1204</v>
      </c>
      <c r="N1779" s="169">
        <v>1.6E-2</v>
      </c>
      <c r="O1779" s="21">
        <f t="shared" si="986"/>
        <v>1.2</v>
      </c>
      <c r="P1779" s="21" t="str">
        <f t="shared" si="987"/>
        <v>N</v>
      </c>
      <c r="Q1779" s="22">
        <f t="shared" si="988"/>
        <v>30484.77</v>
      </c>
      <c r="R1779" s="8" t="str">
        <f t="shared" si="989"/>
        <v>N</v>
      </c>
      <c r="S1779" s="23">
        <f t="shared" si="990"/>
        <v>2.4</v>
      </c>
      <c r="T1779" s="24">
        <f t="shared" si="991"/>
        <v>20500</v>
      </c>
      <c r="U1779" s="24">
        <f t="shared" si="992"/>
        <v>100000</v>
      </c>
      <c r="V1779" s="24">
        <f t="shared" si="993"/>
        <v>257500</v>
      </c>
      <c r="W1779" s="24">
        <f t="shared" si="994"/>
        <v>10250</v>
      </c>
      <c r="X1779" s="24">
        <f t="shared" si="995"/>
        <v>0</v>
      </c>
      <c r="Y1779" s="24">
        <f t="shared" si="996"/>
        <v>10250</v>
      </c>
      <c r="Z1779" s="24">
        <f t="shared" si="997"/>
        <v>20722.526320000001</v>
      </c>
      <c r="AA1779" s="25" t="str">
        <f t="shared" si="998"/>
        <v>N</v>
      </c>
      <c r="AB1779" s="26">
        <f t="shared" si="999"/>
        <v>1.4</v>
      </c>
      <c r="AC1779" s="27">
        <f t="shared" si="1000"/>
        <v>20500</v>
      </c>
      <c r="AD1779" s="28">
        <f t="shared" si="1001"/>
        <v>100000</v>
      </c>
      <c r="AE1779" s="28">
        <f t="shared" si="1002"/>
        <v>257500</v>
      </c>
      <c r="AF1779" s="28">
        <f t="shared" si="1003"/>
        <v>10250</v>
      </c>
      <c r="AG1779" s="28">
        <f t="shared" si="1004"/>
        <v>0</v>
      </c>
      <c r="AH1779" s="28">
        <f t="shared" si="1005"/>
        <v>10250</v>
      </c>
      <c r="AI1779" s="28">
        <f t="shared" si="1006"/>
        <v>21218.086741120002</v>
      </c>
      <c r="AJ1779" s="29" t="str">
        <f t="shared" si="1007"/>
        <v>N</v>
      </c>
      <c r="AK1779" s="30">
        <f t="shared" si="1008"/>
        <v>0.39999999999999991</v>
      </c>
      <c r="AL1779" s="31">
        <f t="shared" si="1009"/>
        <v>20500</v>
      </c>
      <c r="AM1779" s="31">
        <f t="shared" si="1010"/>
        <v>100000</v>
      </c>
      <c r="AN1779" s="31">
        <f t="shared" si="1011"/>
        <v>257500</v>
      </c>
      <c r="AO1779" s="31">
        <f t="shared" si="1012"/>
        <v>5228.4993031249978</v>
      </c>
      <c r="AP1779" s="31">
        <f t="shared" si="1013"/>
        <v>0</v>
      </c>
      <c r="AQ1779" s="31">
        <f t="shared" si="1014"/>
        <v>5228.4993031249978</v>
      </c>
      <c r="AR1779" s="31">
        <f t="shared" si="1015"/>
        <v>26743.076825852924</v>
      </c>
      <c r="AS1779" s="32">
        <f t="shared" si="1016"/>
        <v>0</v>
      </c>
      <c r="AT1779" s="33">
        <f t="shared" si="1017"/>
        <v>20500</v>
      </c>
      <c r="AU1779" s="33">
        <f t="shared" si="1018"/>
        <v>100000</v>
      </c>
      <c r="AV1779" s="33">
        <v>258277</v>
      </c>
      <c r="AW1779" s="33">
        <f t="shared" si="1019"/>
        <v>0</v>
      </c>
      <c r="AX1779" s="33">
        <f t="shared" si="1020"/>
        <v>0</v>
      </c>
      <c r="AY1779" s="34">
        <f t="shared" si="1021"/>
        <v>68683.689886972934</v>
      </c>
    </row>
    <row r="1780" spans="1:51" ht="15" customHeight="1" x14ac:dyDescent="0.3">
      <c r="A1780" s="166" t="s">
        <v>2984</v>
      </c>
      <c r="B1780" s="99">
        <v>12715.02</v>
      </c>
      <c r="C1780" s="99">
        <v>9977.83</v>
      </c>
      <c r="D1780" s="99">
        <v>72166.94</v>
      </c>
      <c r="E1780" s="99">
        <v>71037.440000000002</v>
      </c>
      <c r="F1780" s="157">
        <v>15000</v>
      </c>
      <c r="G1780" s="158">
        <v>12500</v>
      </c>
      <c r="H1780" s="182">
        <v>46433</v>
      </c>
      <c r="I1780" s="182">
        <v>46459</v>
      </c>
      <c r="J1780" s="166">
        <v>4.4000000000000004</v>
      </c>
      <c r="K1780" s="166">
        <v>1.6</v>
      </c>
      <c r="L1780" s="167" t="s">
        <v>1207</v>
      </c>
      <c r="M1780" s="168" t="s">
        <v>1204</v>
      </c>
      <c r="N1780" s="169">
        <v>0.03</v>
      </c>
      <c r="O1780" s="21">
        <f t="shared" si="986"/>
        <v>2.8000000000000003</v>
      </c>
      <c r="P1780" s="21" t="str">
        <f t="shared" si="987"/>
        <v>N</v>
      </c>
      <c r="Q1780" s="22">
        <f t="shared" si="988"/>
        <v>22692.85</v>
      </c>
      <c r="R1780" s="8" t="str">
        <f t="shared" si="989"/>
        <v>N</v>
      </c>
      <c r="S1780" s="23">
        <f t="shared" si="990"/>
        <v>5.6000000000000005</v>
      </c>
      <c r="T1780" s="24">
        <f t="shared" si="991"/>
        <v>50000</v>
      </c>
      <c r="U1780" s="24">
        <f t="shared" si="992"/>
        <v>200000</v>
      </c>
      <c r="V1780" s="24">
        <f t="shared" si="993"/>
        <v>257500</v>
      </c>
      <c r="W1780" s="24">
        <f t="shared" si="994"/>
        <v>11686.81775</v>
      </c>
      <c r="X1780" s="24">
        <f t="shared" si="995"/>
        <v>0</v>
      </c>
      <c r="Y1780" s="24">
        <f t="shared" si="996"/>
        <v>11686.81775</v>
      </c>
      <c r="Z1780" s="24">
        <f t="shared" si="997"/>
        <v>11686.81775</v>
      </c>
      <c r="AA1780" s="25" t="str">
        <f t="shared" si="998"/>
        <v>N</v>
      </c>
      <c r="AB1780" s="26">
        <f t="shared" si="999"/>
        <v>4.6000000000000005</v>
      </c>
      <c r="AC1780" s="27">
        <f t="shared" si="1000"/>
        <v>50000</v>
      </c>
      <c r="AD1780" s="28">
        <f t="shared" si="1001"/>
        <v>200000</v>
      </c>
      <c r="AE1780" s="28">
        <f t="shared" si="1002"/>
        <v>257500</v>
      </c>
      <c r="AF1780" s="28">
        <f t="shared" si="1003"/>
        <v>12037.4222825</v>
      </c>
      <c r="AG1780" s="28">
        <f t="shared" si="1004"/>
        <v>0</v>
      </c>
      <c r="AH1780" s="28">
        <f t="shared" si="1005"/>
        <v>12037.4222825</v>
      </c>
      <c r="AI1780" s="28">
        <f t="shared" si="1006"/>
        <v>12037.4222825</v>
      </c>
      <c r="AJ1780" s="29" t="str">
        <f t="shared" si="1007"/>
        <v>N</v>
      </c>
      <c r="AK1780" s="30">
        <f t="shared" si="1008"/>
        <v>3.6000000000000005</v>
      </c>
      <c r="AL1780" s="31">
        <f t="shared" si="1009"/>
        <v>50000</v>
      </c>
      <c r="AM1780" s="31">
        <f t="shared" si="1010"/>
        <v>200000</v>
      </c>
      <c r="AN1780" s="31">
        <f t="shared" si="1011"/>
        <v>257500</v>
      </c>
      <c r="AO1780" s="31">
        <f t="shared" si="1012"/>
        <v>12398.544950975</v>
      </c>
      <c r="AP1780" s="31">
        <f t="shared" si="1013"/>
        <v>0</v>
      </c>
      <c r="AQ1780" s="31">
        <f t="shared" si="1014"/>
        <v>12398.544950975</v>
      </c>
      <c r="AR1780" s="31">
        <f t="shared" si="1015"/>
        <v>12398.544950975</v>
      </c>
      <c r="AS1780" s="32">
        <f t="shared" si="1016"/>
        <v>2.6000000000000005</v>
      </c>
      <c r="AT1780" s="33">
        <f t="shared" si="1017"/>
        <v>50000</v>
      </c>
      <c r="AU1780" s="33">
        <f t="shared" si="1018"/>
        <v>200000</v>
      </c>
      <c r="AV1780" s="33">
        <v>258278</v>
      </c>
      <c r="AW1780" s="33">
        <f t="shared" si="1019"/>
        <v>12770.501299504251</v>
      </c>
      <c r="AX1780" s="33">
        <f t="shared" si="1020"/>
        <v>12770.501299504251</v>
      </c>
      <c r="AY1780" s="34">
        <f t="shared" si="1021"/>
        <v>48893.286282979243</v>
      </c>
    </row>
    <row r="1781" spans="1:51" ht="15" customHeight="1" x14ac:dyDescent="0.3">
      <c r="A1781" s="166" t="s">
        <v>2985</v>
      </c>
      <c r="B1781" s="99">
        <v>17671.05</v>
      </c>
      <c r="C1781" s="99">
        <v>7404.29</v>
      </c>
      <c r="D1781" s="99">
        <v>87912.78</v>
      </c>
      <c r="E1781" s="99">
        <v>87619.89</v>
      </c>
      <c r="F1781" s="157">
        <v>111000</v>
      </c>
      <c r="G1781" s="158">
        <v>12500</v>
      </c>
      <c r="H1781" s="182">
        <v>46408</v>
      </c>
      <c r="I1781" s="182">
        <v>46424</v>
      </c>
      <c r="J1781" s="166">
        <v>1.8</v>
      </c>
      <c r="K1781" s="166">
        <v>0.8</v>
      </c>
      <c r="L1781" s="167" t="s">
        <v>1207</v>
      </c>
      <c r="M1781" s="168" t="s">
        <v>1203</v>
      </c>
      <c r="N1781" s="169">
        <v>0.04</v>
      </c>
      <c r="O1781" s="21">
        <f t="shared" si="986"/>
        <v>1</v>
      </c>
      <c r="P1781" s="21" t="str">
        <f t="shared" si="987"/>
        <v>N</v>
      </c>
      <c r="Q1781" s="22">
        <f t="shared" si="988"/>
        <v>25075.34</v>
      </c>
      <c r="R1781" s="8" t="str">
        <f t="shared" si="989"/>
        <v>N</v>
      </c>
      <c r="S1781" s="23">
        <f t="shared" si="990"/>
        <v>1.3333333333333333</v>
      </c>
      <c r="T1781" s="24">
        <f t="shared" si="991"/>
        <v>50000</v>
      </c>
      <c r="U1781" s="24">
        <f t="shared" si="992"/>
        <v>200000</v>
      </c>
      <c r="V1781" s="24">
        <f t="shared" si="993"/>
        <v>257500</v>
      </c>
      <c r="W1781" s="24">
        <f t="shared" si="994"/>
        <v>19558.765200000002</v>
      </c>
      <c r="X1781" s="24">
        <f t="shared" si="995"/>
        <v>0</v>
      </c>
      <c r="Y1781" s="24">
        <f t="shared" si="996"/>
        <v>19558.765200000002</v>
      </c>
      <c r="Z1781" s="24">
        <f t="shared" si="997"/>
        <v>6519.5884000000005</v>
      </c>
      <c r="AA1781" s="25" t="str">
        <f t="shared" si="998"/>
        <v>N</v>
      </c>
      <c r="AB1781" s="26">
        <f t="shared" si="999"/>
        <v>0.33333333333333326</v>
      </c>
      <c r="AC1781" s="27">
        <f t="shared" si="1000"/>
        <v>50000</v>
      </c>
      <c r="AD1781" s="28">
        <f t="shared" si="1001"/>
        <v>200000</v>
      </c>
      <c r="AE1781" s="28">
        <f t="shared" si="1002"/>
        <v>257500</v>
      </c>
      <c r="AF1781" s="28">
        <f t="shared" si="1003"/>
        <v>20341.115808000002</v>
      </c>
      <c r="AG1781" s="28">
        <f t="shared" si="1004"/>
        <v>0</v>
      </c>
      <c r="AH1781" s="28">
        <f t="shared" si="1005"/>
        <v>20341.115808000002</v>
      </c>
      <c r="AI1781" s="28">
        <f t="shared" si="1006"/>
        <v>6780.3719359999996</v>
      </c>
      <c r="AJ1781" s="29" t="str">
        <f t="shared" si="1007"/>
        <v>N</v>
      </c>
      <c r="AK1781" s="30">
        <f t="shared" si="1008"/>
        <v>0</v>
      </c>
      <c r="AL1781" s="31">
        <f t="shared" si="1009"/>
        <v>50000</v>
      </c>
      <c r="AM1781" s="31">
        <f t="shared" si="1010"/>
        <v>200000</v>
      </c>
      <c r="AN1781" s="31">
        <f t="shared" si="1011"/>
        <v>257500</v>
      </c>
      <c r="AO1781" s="31">
        <f t="shared" si="1012"/>
        <v>0</v>
      </c>
      <c r="AP1781" s="31">
        <f t="shared" si="1013"/>
        <v>0</v>
      </c>
      <c r="AQ1781" s="31">
        <f t="shared" si="1014"/>
        <v>0</v>
      </c>
      <c r="AR1781" s="31">
        <f t="shared" si="1015"/>
        <v>0</v>
      </c>
      <c r="AS1781" s="32">
        <f t="shared" si="1016"/>
        <v>0</v>
      </c>
      <c r="AT1781" s="33">
        <f t="shared" si="1017"/>
        <v>50000</v>
      </c>
      <c r="AU1781" s="33">
        <f t="shared" si="1018"/>
        <v>200000</v>
      </c>
      <c r="AV1781" s="33">
        <v>258279</v>
      </c>
      <c r="AW1781" s="33">
        <f t="shared" si="1019"/>
        <v>0</v>
      </c>
      <c r="AX1781" s="33">
        <f t="shared" si="1020"/>
        <v>0</v>
      </c>
      <c r="AY1781" s="34">
        <f t="shared" si="1021"/>
        <v>13299.960336</v>
      </c>
    </row>
    <row r="1782" spans="1:51" ht="15" customHeight="1" x14ac:dyDescent="0.3">
      <c r="A1782" s="166" t="s">
        <v>2986</v>
      </c>
      <c r="B1782" s="99">
        <v>7386.18</v>
      </c>
      <c r="C1782" s="99">
        <v>14147.29</v>
      </c>
      <c r="D1782" s="99">
        <v>62789.45</v>
      </c>
      <c r="E1782" s="99">
        <v>61685</v>
      </c>
      <c r="F1782" s="157">
        <v>100000</v>
      </c>
      <c r="G1782" s="158">
        <v>12500</v>
      </c>
      <c r="H1782" s="182">
        <v>46406</v>
      </c>
      <c r="I1782" s="182">
        <v>46490</v>
      </c>
      <c r="J1782" s="166">
        <v>4.4000000000000004</v>
      </c>
      <c r="K1782" s="166">
        <v>2.8</v>
      </c>
      <c r="L1782" s="167" t="s">
        <v>1207</v>
      </c>
      <c r="M1782" s="168" t="s">
        <v>1204</v>
      </c>
      <c r="N1782" s="169">
        <v>0.01</v>
      </c>
      <c r="O1782" s="21">
        <f t="shared" si="986"/>
        <v>1.6000000000000005</v>
      </c>
      <c r="P1782" s="21" t="str">
        <f t="shared" si="987"/>
        <v>N</v>
      </c>
      <c r="Q1782" s="22">
        <f t="shared" si="988"/>
        <v>21533.47</v>
      </c>
      <c r="R1782" s="8" t="str">
        <f t="shared" si="989"/>
        <v>N</v>
      </c>
      <c r="S1782" s="23">
        <f t="shared" si="990"/>
        <v>3.2000000000000011</v>
      </c>
      <c r="T1782" s="24">
        <f t="shared" si="991"/>
        <v>50000</v>
      </c>
      <c r="U1782" s="24">
        <f t="shared" si="992"/>
        <v>200000</v>
      </c>
      <c r="V1782" s="24">
        <f t="shared" si="993"/>
        <v>257500</v>
      </c>
      <c r="W1782" s="24">
        <f t="shared" si="994"/>
        <v>10874.40235</v>
      </c>
      <c r="X1782" s="24">
        <f t="shared" si="995"/>
        <v>0</v>
      </c>
      <c r="Y1782" s="24">
        <f t="shared" si="996"/>
        <v>10874.40235</v>
      </c>
      <c r="Z1782" s="24">
        <f t="shared" si="997"/>
        <v>10874.40235</v>
      </c>
      <c r="AA1782" s="25" t="str">
        <f t="shared" si="998"/>
        <v>N</v>
      </c>
      <c r="AB1782" s="26">
        <f t="shared" si="999"/>
        <v>2.2000000000000011</v>
      </c>
      <c r="AC1782" s="27">
        <f t="shared" si="1000"/>
        <v>50000</v>
      </c>
      <c r="AD1782" s="28">
        <f t="shared" si="1001"/>
        <v>200000</v>
      </c>
      <c r="AE1782" s="28">
        <f t="shared" si="1002"/>
        <v>257500</v>
      </c>
      <c r="AF1782" s="28">
        <f t="shared" si="1003"/>
        <v>10983.1463735</v>
      </c>
      <c r="AG1782" s="28">
        <f t="shared" si="1004"/>
        <v>0</v>
      </c>
      <c r="AH1782" s="28">
        <f t="shared" si="1005"/>
        <v>10983.1463735</v>
      </c>
      <c r="AI1782" s="28">
        <f t="shared" si="1006"/>
        <v>10983.1463735</v>
      </c>
      <c r="AJ1782" s="29" t="str">
        <f t="shared" si="1007"/>
        <v>N</v>
      </c>
      <c r="AK1782" s="30">
        <f t="shared" si="1008"/>
        <v>1.2000000000000011</v>
      </c>
      <c r="AL1782" s="31">
        <f t="shared" si="1009"/>
        <v>50000</v>
      </c>
      <c r="AM1782" s="31">
        <f t="shared" si="1010"/>
        <v>200000</v>
      </c>
      <c r="AN1782" s="31">
        <f t="shared" si="1011"/>
        <v>257500</v>
      </c>
      <c r="AO1782" s="31">
        <f t="shared" si="1012"/>
        <v>11092.977837234999</v>
      </c>
      <c r="AP1782" s="31">
        <f t="shared" si="1013"/>
        <v>0</v>
      </c>
      <c r="AQ1782" s="31">
        <f t="shared" si="1014"/>
        <v>11092.977837234999</v>
      </c>
      <c r="AR1782" s="31">
        <f t="shared" si="1015"/>
        <v>11092.977837234999</v>
      </c>
      <c r="AS1782" s="32">
        <f t="shared" si="1016"/>
        <v>0.20000000000000107</v>
      </c>
      <c r="AT1782" s="33">
        <f t="shared" si="1017"/>
        <v>50000</v>
      </c>
      <c r="AU1782" s="33">
        <f t="shared" si="1018"/>
        <v>200000</v>
      </c>
      <c r="AV1782" s="33">
        <v>258280</v>
      </c>
      <c r="AW1782" s="33">
        <f t="shared" si="1019"/>
        <v>11203.90761560735</v>
      </c>
      <c r="AX1782" s="33">
        <f t="shared" si="1020"/>
        <v>11203.90761560735</v>
      </c>
      <c r="AY1782" s="34">
        <f t="shared" si="1021"/>
        <v>44154.434176342351</v>
      </c>
    </row>
    <row r="1783" spans="1:51" ht="15" customHeight="1" x14ac:dyDescent="0.3">
      <c r="A1783" s="166" t="s">
        <v>2987</v>
      </c>
      <c r="B1783" s="99">
        <v>17370.61</v>
      </c>
      <c r="C1783" s="99">
        <v>10935.27</v>
      </c>
      <c r="D1783" s="99">
        <v>77304.28</v>
      </c>
      <c r="E1783" s="99">
        <v>63149.1</v>
      </c>
      <c r="F1783" s="157">
        <v>68000</v>
      </c>
      <c r="G1783" s="158">
        <v>12500</v>
      </c>
      <c r="H1783" s="182">
        <v>46355</v>
      </c>
      <c r="I1783" s="182">
        <v>46385</v>
      </c>
      <c r="J1783" s="166">
        <v>3.5</v>
      </c>
      <c r="K1783" s="166">
        <v>2.2999999999999998</v>
      </c>
      <c r="L1783" s="167" t="s">
        <v>1207</v>
      </c>
      <c r="M1783" s="168" t="s">
        <v>1203</v>
      </c>
      <c r="N1783" s="169">
        <v>0.02</v>
      </c>
      <c r="O1783" s="21">
        <f t="shared" si="986"/>
        <v>1.2000000000000002</v>
      </c>
      <c r="P1783" s="21" t="str">
        <f t="shared" si="987"/>
        <v>N</v>
      </c>
      <c r="Q1783" s="22">
        <f t="shared" si="988"/>
        <v>28305.88</v>
      </c>
      <c r="R1783" s="8" t="str">
        <f t="shared" si="989"/>
        <v>N</v>
      </c>
      <c r="S1783" s="23">
        <f t="shared" si="990"/>
        <v>1.6000000000000003</v>
      </c>
      <c r="T1783" s="24">
        <f t="shared" si="991"/>
        <v>50000</v>
      </c>
      <c r="U1783" s="24">
        <f t="shared" si="992"/>
        <v>200000</v>
      </c>
      <c r="V1783" s="24">
        <f t="shared" si="993"/>
        <v>257500</v>
      </c>
      <c r="W1783" s="24">
        <f t="shared" si="994"/>
        <v>21653.998200000002</v>
      </c>
      <c r="X1783" s="24">
        <f t="shared" si="995"/>
        <v>0</v>
      </c>
      <c r="Y1783" s="24">
        <f t="shared" si="996"/>
        <v>21653.998200000002</v>
      </c>
      <c r="Z1783" s="24">
        <f t="shared" si="997"/>
        <v>7217.9994000000006</v>
      </c>
      <c r="AA1783" s="25" t="str">
        <f t="shared" si="998"/>
        <v>N</v>
      </c>
      <c r="AB1783" s="26">
        <f t="shared" si="999"/>
        <v>0.60000000000000031</v>
      </c>
      <c r="AC1783" s="27">
        <f t="shared" si="1000"/>
        <v>50000</v>
      </c>
      <c r="AD1783" s="28">
        <f t="shared" si="1001"/>
        <v>200000</v>
      </c>
      <c r="AE1783" s="28">
        <f t="shared" si="1002"/>
        <v>257500</v>
      </c>
      <c r="AF1783" s="28">
        <f t="shared" si="1003"/>
        <v>22087.078164000002</v>
      </c>
      <c r="AG1783" s="28">
        <f t="shared" si="1004"/>
        <v>0</v>
      </c>
      <c r="AH1783" s="28">
        <f t="shared" si="1005"/>
        <v>22087.078164000002</v>
      </c>
      <c r="AI1783" s="28">
        <f t="shared" si="1006"/>
        <v>7362.3593880000008</v>
      </c>
      <c r="AJ1783" s="29" t="str">
        <f t="shared" si="1007"/>
        <v>N</v>
      </c>
      <c r="AK1783" s="30">
        <f t="shared" si="1008"/>
        <v>0</v>
      </c>
      <c r="AL1783" s="31">
        <f t="shared" si="1009"/>
        <v>50000</v>
      </c>
      <c r="AM1783" s="31">
        <f t="shared" si="1010"/>
        <v>200000</v>
      </c>
      <c r="AN1783" s="31">
        <f t="shared" si="1011"/>
        <v>257500</v>
      </c>
      <c r="AO1783" s="31">
        <f t="shared" si="1012"/>
        <v>0</v>
      </c>
      <c r="AP1783" s="31">
        <f t="shared" si="1013"/>
        <v>0</v>
      </c>
      <c r="AQ1783" s="31">
        <f t="shared" si="1014"/>
        <v>0</v>
      </c>
      <c r="AR1783" s="31">
        <f t="shared" si="1015"/>
        <v>0</v>
      </c>
      <c r="AS1783" s="32">
        <f t="shared" si="1016"/>
        <v>0</v>
      </c>
      <c r="AT1783" s="33">
        <f t="shared" si="1017"/>
        <v>50000</v>
      </c>
      <c r="AU1783" s="33">
        <f t="shared" si="1018"/>
        <v>200000</v>
      </c>
      <c r="AV1783" s="33">
        <v>258281</v>
      </c>
      <c r="AW1783" s="33">
        <f t="shared" si="1019"/>
        <v>0</v>
      </c>
      <c r="AX1783" s="33">
        <f t="shared" si="1020"/>
        <v>0</v>
      </c>
      <c r="AY1783" s="34">
        <f t="shared" si="1021"/>
        <v>14580.358788000001</v>
      </c>
    </row>
    <row r="1784" spans="1:51" ht="15" customHeight="1" x14ac:dyDescent="0.3">
      <c r="A1784" s="166" t="s">
        <v>2988</v>
      </c>
      <c r="B1784" s="99">
        <v>20125.099999999999</v>
      </c>
      <c r="C1784" s="99">
        <v>126.99</v>
      </c>
      <c r="D1784" s="99">
        <v>79672.37</v>
      </c>
      <c r="E1784" s="99">
        <v>69000.399999999994</v>
      </c>
      <c r="F1784" s="157">
        <v>44000</v>
      </c>
      <c r="G1784" s="158">
        <v>12500</v>
      </c>
      <c r="H1784" s="182">
        <v>46505</v>
      </c>
      <c r="I1784" s="182">
        <v>46527</v>
      </c>
      <c r="J1784" s="166">
        <v>4.8</v>
      </c>
      <c r="K1784" s="166">
        <v>1.2</v>
      </c>
      <c r="L1784" s="167" t="s">
        <v>1206</v>
      </c>
      <c r="M1784" s="168" t="s">
        <v>1203</v>
      </c>
      <c r="N1784" s="169">
        <v>0</v>
      </c>
      <c r="O1784" s="21">
        <f t="shared" si="986"/>
        <v>3.5999999999999996</v>
      </c>
      <c r="P1784" s="21" t="str">
        <f t="shared" si="987"/>
        <v>N</v>
      </c>
      <c r="Q1784" s="22">
        <f t="shared" si="988"/>
        <v>20252.09</v>
      </c>
      <c r="R1784" s="8" t="str">
        <f t="shared" si="989"/>
        <v>N</v>
      </c>
      <c r="S1784" s="23">
        <f t="shared" si="990"/>
        <v>4.8</v>
      </c>
      <c r="T1784" s="24">
        <f t="shared" si="991"/>
        <v>20500</v>
      </c>
      <c r="U1784" s="24">
        <f t="shared" si="992"/>
        <v>100000</v>
      </c>
      <c r="V1784" s="24">
        <f t="shared" si="993"/>
        <v>257500</v>
      </c>
      <c r="W1784" s="24">
        <f t="shared" si="994"/>
        <v>15189.067500000001</v>
      </c>
      <c r="X1784" s="24">
        <f t="shared" si="995"/>
        <v>0</v>
      </c>
      <c r="Y1784" s="24">
        <f t="shared" si="996"/>
        <v>15189.067500000001</v>
      </c>
      <c r="Z1784" s="24">
        <f t="shared" si="997"/>
        <v>5063.0224999999991</v>
      </c>
      <c r="AA1784" s="25" t="str">
        <f t="shared" si="998"/>
        <v>N</v>
      </c>
      <c r="AB1784" s="26">
        <f t="shared" si="999"/>
        <v>3.8</v>
      </c>
      <c r="AC1784" s="27">
        <f t="shared" si="1000"/>
        <v>20500</v>
      </c>
      <c r="AD1784" s="28">
        <f t="shared" si="1001"/>
        <v>100000</v>
      </c>
      <c r="AE1784" s="28">
        <f t="shared" si="1002"/>
        <v>257500</v>
      </c>
      <c r="AF1784" s="28">
        <f t="shared" si="1003"/>
        <v>3853.9218750000027</v>
      </c>
      <c r="AG1784" s="28">
        <f t="shared" si="1004"/>
        <v>0</v>
      </c>
      <c r="AH1784" s="28">
        <f t="shared" si="1005"/>
        <v>3853.9218750000027</v>
      </c>
      <c r="AI1784" s="28">
        <f t="shared" si="1006"/>
        <v>16398.168124999997</v>
      </c>
      <c r="AJ1784" s="29" t="str">
        <f t="shared" si="1007"/>
        <v>N</v>
      </c>
      <c r="AK1784" s="30">
        <f t="shared" si="1008"/>
        <v>2.8</v>
      </c>
      <c r="AL1784" s="31">
        <f t="shared" si="1009"/>
        <v>20500</v>
      </c>
      <c r="AM1784" s="31">
        <f t="shared" si="1010"/>
        <v>100000</v>
      </c>
      <c r="AN1784" s="31">
        <f t="shared" si="1011"/>
        <v>257500</v>
      </c>
      <c r="AO1784" s="31">
        <f t="shared" si="1012"/>
        <v>3853.9218750000027</v>
      </c>
      <c r="AP1784" s="31">
        <f t="shared" si="1013"/>
        <v>0</v>
      </c>
      <c r="AQ1784" s="31">
        <f t="shared" si="1014"/>
        <v>3853.9218750000027</v>
      </c>
      <c r="AR1784" s="31">
        <f t="shared" si="1015"/>
        <v>16398.168124999997</v>
      </c>
      <c r="AS1784" s="32">
        <f t="shared" si="1016"/>
        <v>1.7999999999999998</v>
      </c>
      <c r="AT1784" s="33">
        <f t="shared" si="1017"/>
        <v>20500</v>
      </c>
      <c r="AU1784" s="33">
        <f t="shared" si="1018"/>
        <v>100000</v>
      </c>
      <c r="AV1784" s="33">
        <v>258282</v>
      </c>
      <c r="AW1784" s="33">
        <f t="shared" si="1019"/>
        <v>0</v>
      </c>
      <c r="AX1784" s="33">
        <f t="shared" si="1020"/>
        <v>20252.09</v>
      </c>
      <c r="AY1784" s="34">
        <f t="shared" si="1021"/>
        <v>58111.448749999996</v>
      </c>
    </row>
    <row r="1785" spans="1:51" ht="15" customHeight="1" x14ac:dyDescent="0.3">
      <c r="A1785" s="166" t="s">
        <v>2989</v>
      </c>
      <c r="B1785" s="99">
        <v>13313.53</v>
      </c>
      <c r="C1785" s="99">
        <v>13401.99</v>
      </c>
      <c r="D1785" s="99">
        <v>72209.37</v>
      </c>
      <c r="E1785" s="99">
        <v>61238.64</v>
      </c>
      <c r="F1785" s="157">
        <v>60000</v>
      </c>
      <c r="G1785" s="158">
        <v>0</v>
      </c>
      <c r="H1785" s="182">
        <v>46358</v>
      </c>
      <c r="I1785" s="182">
        <v>46442</v>
      </c>
      <c r="J1785" s="166">
        <v>4.2</v>
      </c>
      <c r="K1785" s="166">
        <v>3.9</v>
      </c>
      <c r="L1785" s="167" t="s">
        <v>1206</v>
      </c>
      <c r="M1785" s="168" t="s">
        <v>1205</v>
      </c>
      <c r="N1785" s="169">
        <v>0</v>
      </c>
      <c r="O1785" s="21">
        <f t="shared" si="986"/>
        <v>0.30000000000000027</v>
      </c>
      <c r="P1785" s="21" t="str">
        <f t="shared" si="987"/>
        <v>N</v>
      </c>
      <c r="Q1785" s="22">
        <f t="shared" si="988"/>
        <v>26715.52</v>
      </c>
      <c r="R1785" s="8" t="str">
        <f t="shared" si="989"/>
        <v>N</v>
      </c>
      <c r="S1785" s="23">
        <f t="shared" si="990"/>
        <v>0.30000000000000027</v>
      </c>
      <c r="T1785" s="24">
        <f t="shared" si="991"/>
        <v>20500</v>
      </c>
      <c r="U1785" s="24">
        <f t="shared" si="992"/>
        <v>100000</v>
      </c>
      <c r="V1785" s="24">
        <f t="shared" si="993"/>
        <v>257500</v>
      </c>
      <c r="W1785" s="24">
        <f t="shared" si="994"/>
        <v>20500</v>
      </c>
      <c r="X1785" s="24">
        <f t="shared" si="995"/>
        <v>0</v>
      </c>
      <c r="Y1785" s="24">
        <f t="shared" si="996"/>
        <v>20500</v>
      </c>
      <c r="Z1785" s="24">
        <f t="shared" si="997"/>
        <v>6215.52</v>
      </c>
      <c r="AA1785" s="25" t="str">
        <f t="shared" si="998"/>
        <v>N</v>
      </c>
      <c r="AB1785" s="26">
        <f t="shared" si="999"/>
        <v>0</v>
      </c>
      <c r="AC1785" s="27">
        <f t="shared" si="1000"/>
        <v>20500</v>
      </c>
      <c r="AD1785" s="28">
        <f t="shared" si="1001"/>
        <v>100000</v>
      </c>
      <c r="AE1785" s="28">
        <f t="shared" si="1002"/>
        <v>257500</v>
      </c>
      <c r="AF1785" s="28">
        <f t="shared" si="1003"/>
        <v>0</v>
      </c>
      <c r="AG1785" s="28">
        <f t="shared" si="1004"/>
        <v>0</v>
      </c>
      <c r="AH1785" s="28">
        <f t="shared" si="1005"/>
        <v>0</v>
      </c>
      <c r="AI1785" s="28">
        <f t="shared" si="1006"/>
        <v>0</v>
      </c>
      <c r="AJ1785" s="29" t="str">
        <f t="shared" si="1007"/>
        <v>N</v>
      </c>
      <c r="AK1785" s="30">
        <f t="shared" si="1008"/>
        <v>0</v>
      </c>
      <c r="AL1785" s="31">
        <f t="shared" si="1009"/>
        <v>20500</v>
      </c>
      <c r="AM1785" s="31">
        <f t="shared" si="1010"/>
        <v>100000</v>
      </c>
      <c r="AN1785" s="31">
        <f t="shared" si="1011"/>
        <v>257500</v>
      </c>
      <c r="AO1785" s="31">
        <f t="shared" si="1012"/>
        <v>0</v>
      </c>
      <c r="AP1785" s="31">
        <f t="shared" si="1013"/>
        <v>0</v>
      </c>
      <c r="AQ1785" s="31">
        <f t="shared" si="1014"/>
        <v>0</v>
      </c>
      <c r="AR1785" s="31">
        <f t="shared" si="1015"/>
        <v>0</v>
      </c>
      <c r="AS1785" s="32">
        <f t="shared" si="1016"/>
        <v>0</v>
      </c>
      <c r="AT1785" s="33">
        <f t="shared" si="1017"/>
        <v>20500</v>
      </c>
      <c r="AU1785" s="33">
        <f t="shared" si="1018"/>
        <v>100000</v>
      </c>
      <c r="AV1785" s="33">
        <v>258283</v>
      </c>
      <c r="AW1785" s="33">
        <f t="shared" si="1019"/>
        <v>0</v>
      </c>
      <c r="AX1785" s="33">
        <f t="shared" si="1020"/>
        <v>0</v>
      </c>
      <c r="AY1785" s="34">
        <f t="shared" si="1021"/>
        <v>6215.52</v>
      </c>
    </row>
    <row r="1786" spans="1:51" ht="15" customHeight="1" x14ac:dyDescent="0.3">
      <c r="A1786" s="166" t="s">
        <v>2990</v>
      </c>
      <c r="B1786" s="99">
        <v>11661.17</v>
      </c>
      <c r="C1786" s="99">
        <v>2972.51</v>
      </c>
      <c r="D1786" s="99">
        <v>49306.47</v>
      </c>
      <c r="E1786" s="99">
        <v>42508.4</v>
      </c>
      <c r="F1786" s="157">
        <v>45000</v>
      </c>
      <c r="G1786" s="158">
        <v>12500</v>
      </c>
      <c r="H1786" s="182">
        <v>46471</v>
      </c>
      <c r="I1786" s="182">
        <v>46497</v>
      </c>
      <c r="J1786" s="166">
        <v>3.4</v>
      </c>
      <c r="K1786" s="166">
        <v>2.1</v>
      </c>
      <c r="L1786" s="167" t="s">
        <v>1207</v>
      </c>
      <c r="M1786" s="168" t="s">
        <v>1204</v>
      </c>
      <c r="N1786" s="169">
        <v>0</v>
      </c>
      <c r="O1786" s="21">
        <f t="shared" si="986"/>
        <v>1.2999999999999998</v>
      </c>
      <c r="P1786" s="21" t="str">
        <f t="shared" si="987"/>
        <v>N</v>
      </c>
      <c r="Q1786" s="22">
        <f t="shared" si="988"/>
        <v>14633.68</v>
      </c>
      <c r="R1786" s="8" t="str">
        <f t="shared" si="989"/>
        <v>N</v>
      </c>
      <c r="S1786" s="23">
        <f t="shared" si="990"/>
        <v>2.5999999999999996</v>
      </c>
      <c r="T1786" s="24">
        <f t="shared" si="991"/>
        <v>50000</v>
      </c>
      <c r="U1786" s="24">
        <f t="shared" si="992"/>
        <v>200000</v>
      </c>
      <c r="V1786" s="24">
        <f t="shared" si="993"/>
        <v>257500</v>
      </c>
      <c r="W1786" s="24">
        <f t="shared" si="994"/>
        <v>7316.84</v>
      </c>
      <c r="X1786" s="24">
        <f t="shared" si="995"/>
        <v>0</v>
      </c>
      <c r="Y1786" s="24">
        <f t="shared" si="996"/>
        <v>7316.84</v>
      </c>
      <c r="Z1786" s="24">
        <f t="shared" si="997"/>
        <v>7316.84</v>
      </c>
      <c r="AA1786" s="25" t="str">
        <f t="shared" si="998"/>
        <v>N</v>
      </c>
      <c r="AB1786" s="26">
        <f t="shared" si="999"/>
        <v>1.5999999999999996</v>
      </c>
      <c r="AC1786" s="27">
        <f t="shared" si="1000"/>
        <v>50000</v>
      </c>
      <c r="AD1786" s="28">
        <f t="shared" si="1001"/>
        <v>200000</v>
      </c>
      <c r="AE1786" s="28">
        <f t="shared" si="1002"/>
        <v>257500</v>
      </c>
      <c r="AF1786" s="28">
        <f t="shared" si="1003"/>
        <v>7316.84</v>
      </c>
      <c r="AG1786" s="28">
        <f t="shared" si="1004"/>
        <v>0</v>
      </c>
      <c r="AH1786" s="28">
        <f t="shared" si="1005"/>
        <v>7316.84</v>
      </c>
      <c r="AI1786" s="28">
        <f t="shared" si="1006"/>
        <v>7316.84</v>
      </c>
      <c r="AJ1786" s="29" t="str">
        <f t="shared" si="1007"/>
        <v>N</v>
      </c>
      <c r="AK1786" s="30">
        <f t="shared" si="1008"/>
        <v>0.59999999999999964</v>
      </c>
      <c r="AL1786" s="31">
        <f t="shared" si="1009"/>
        <v>50000</v>
      </c>
      <c r="AM1786" s="31">
        <f t="shared" si="1010"/>
        <v>200000</v>
      </c>
      <c r="AN1786" s="31">
        <f t="shared" si="1011"/>
        <v>257500</v>
      </c>
      <c r="AO1786" s="31">
        <f t="shared" si="1012"/>
        <v>7316.84</v>
      </c>
      <c r="AP1786" s="31">
        <f t="shared" si="1013"/>
        <v>0</v>
      </c>
      <c r="AQ1786" s="31">
        <f t="shared" si="1014"/>
        <v>7316.84</v>
      </c>
      <c r="AR1786" s="31">
        <f t="shared" si="1015"/>
        <v>7316.84</v>
      </c>
      <c r="AS1786" s="32">
        <f t="shared" si="1016"/>
        <v>0</v>
      </c>
      <c r="AT1786" s="33">
        <f t="shared" si="1017"/>
        <v>50000</v>
      </c>
      <c r="AU1786" s="33">
        <f t="shared" si="1018"/>
        <v>200000</v>
      </c>
      <c r="AV1786" s="33">
        <v>258284</v>
      </c>
      <c r="AW1786" s="33">
        <f t="shared" si="1019"/>
        <v>0</v>
      </c>
      <c r="AX1786" s="33">
        <f t="shared" si="1020"/>
        <v>0</v>
      </c>
      <c r="AY1786" s="34">
        <f t="shared" si="1021"/>
        <v>21950.52</v>
      </c>
    </row>
    <row r="1787" spans="1:51" ht="15" customHeight="1" x14ac:dyDescent="0.3">
      <c r="A1787" s="166" t="s">
        <v>2991</v>
      </c>
      <c r="B1787" s="99">
        <v>18667.939999999999</v>
      </c>
      <c r="C1787" s="99">
        <v>311.27</v>
      </c>
      <c r="D1787" s="99">
        <v>65718.44</v>
      </c>
      <c r="E1787" s="99">
        <v>56755.14</v>
      </c>
      <c r="F1787" s="157">
        <v>42000</v>
      </c>
      <c r="G1787" s="158">
        <v>0</v>
      </c>
      <c r="H1787" s="182">
        <v>46523</v>
      </c>
      <c r="I1787" s="182">
        <v>46534</v>
      </c>
      <c r="J1787" s="166">
        <v>4.0999999999999996</v>
      </c>
      <c r="K1787" s="166">
        <v>1.3</v>
      </c>
      <c r="L1787" s="167" t="s">
        <v>1207</v>
      </c>
      <c r="M1787" s="168" t="s">
        <v>1204</v>
      </c>
      <c r="N1787" s="169">
        <v>0.01</v>
      </c>
      <c r="O1787" s="21">
        <f t="shared" si="986"/>
        <v>2.8</v>
      </c>
      <c r="P1787" s="21" t="str">
        <f t="shared" si="987"/>
        <v>N</v>
      </c>
      <c r="Q1787" s="22">
        <f t="shared" si="988"/>
        <v>18979.21</v>
      </c>
      <c r="R1787" s="8" t="str">
        <f t="shared" si="989"/>
        <v>N</v>
      </c>
      <c r="S1787" s="23">
        <f t="shared" si="990"/>
        <v>5.6</v>
      </c>
      <c r="T1787" s="24">
        <f t="shared" si="991"/>
        <v>50000</v>
      </c>
      <c r="U1787" s="24">
        <f t="shared" si="992"/>
        <v>200000</v>
      </c>
      <c r="V1787" s="24">
        <f t="shared" si="993"/>
        <v>257500</v>
      </c>
      <c r="W1787" s="24">
        <f t="shared" si="994"/>
        <v>9584.5010499999989</v>
      </c>
      <c r="X1787" s="24">
        <f t="shared" si="995"/>
        <v>0</v>
      </c>
      <c r="Y1787" s="24">
        <f t="shared" si="996"/>
        <v>9584.5010499999989</v>
      </c>
      <c r="Z1787" s="24">
        <f t="shared" si="997"/>
        <v>9584.5010499999989</v>
      </c>
      <c r="AA1787" s="25" t="str">
        <f t="shared" si="998"/>
        <v>N</v>
      </c>
      <c r="AB1787" s="26">
        <f t="shared" si="999"/>
        <v>4.5999999999999996</v>
      </c>
      <c r="AC1787" s="27">
        <f t="shared" si="1000"/>
        <v>50000</v>
      </c>
      <c r="AD1787" s="28">
        <f t="shared" si="1001"/>
        <v>200000</v>
      </c>
      <c r="AE1787" s="28">
        <f t="shared" si="1002"/>
        <v>257500</v>
      </c>
      <c r="AF1787" s="28">
        <f t="shared" si="1003"/>
        <v>9680.3460604999982</v>
      </c>
      <c r="AG1787" s="28">
        <f t="shared" si="1004"/>
        <v>0</v>
      </c>
      <c r="AH1787" s="28">
        <f t="shared" si="1005"/>
        <v>9680.3460604999982</v>
      </c>
      <c r="AI1787" s="28">
        <f t="shared" si="1006"/>
        <v>9680.3460604999982</v>
      </c>
      <c r="AJ1787" s="29" t="str">
        <f t="shared" si="1007"/>
        <v>N</v>
      </c>
      <c r="AK1787" s="30">
        <f t="shared" si="1008"/>
        <v>3.5999999999999996</v>
      </c>
      <c r="AL1787" s="31">
        <f t="shared" si="1009"/>
        <v>50000</v>
      </c>
      <c r="AM1787" s="31">
        <f t="shared" si="1010"/>
        <v>200000</v>
      </c>
      <c r="AN1787" s="31">
        <f t="shared" si="1011"/>
        <v>257500</v>
      </c>
      <c r="AO1787" s="31">
        <f t="shared" si="1012"/>
        <v>9777.1495211049987</v>
      </c>
      <c r="AP1787" s="31">
        <f t="shared" si="1013"/>
        <v>0</v>
      </c>
      <c r="AQ1787" s="31">
        <f t="shared" si="1014"/>
        <v>9777.1495211049987</v>
      </c>
      <c r="AR1787" s="31">
        <f t="shared" si="1015"/>
        <v>9777.1495211049987</v>
      </c>
      <c r="AS1787" s="32">
        <f t="shared" si="1016"/>
        <v>2.5999999999999996</v>
      </c>
      <c r="AT1787" s="33">
        <f t="shared" si="1017"/>
        <v>50000</v>
      </c>
      <c r="AU1787" s="33">
        <f t="shared" si="1018"/>
        <v>200000</v>
      </c>
      <c r="AV1787" s="33">
        <v>258285</v>
      </c>
      <c r="AW1787" s="33">
        <f t="shared" si="1019"/>
        <v>9874.9210163160496</v>
      </c>
      <c r="AX1787" s="33">
        <f t="shared" si="1020"/>
        <v>9874.9210163160496</v>
      </c>
      <c r="AY1787" s="34">
        <f t="shared" si="1021"/>
        <v>38916.917647921044</v>
      </c>
    </row>
    <row r="1788" spans="1:51" ht="15" customHeight="1" x14ac:dyDescent="0.3">
      <c r="A1788" s="166" t="s">
        <v>2992</v>
      </c>
      <c r="B1788" s="99">
        <v>8243.32</v>
      </c>
      <c r="C1788" s="99">
        <v>4504.4399999999996</v>
      </c>
      <c r="D1788" s="99">
        <v>90236.98</v>
      </c>
      <c r="E1788" s="99">
        <v>89886.080000000002</v>
      </c>
      <c r="F1788" s="157">
        <v>167000</v>
      </c>
      <c r="G1788" s="158">
        <v>26667</v>
      </c>
      <c r="H1788" s="182">
        <v>46217</v>
      </c>
      <c r="I1788" s="182">
        <v>46291</v>
      </c>
      <c r="J1788" s="166">
        <v>1.5</v>
      </c>
      <c r="K1788" s="166">
        <v>0.5</v>
      </c>
      <c r="L1788" s="167" t="s">
        <v>1206</v>
      </c>
      <c r="M1788" s="168" t="s">
        <v>1204</v>
      </c>
      <c r="N1788" s="169">
        <v>0.03</v>
      </c>
      <c r="O1788" s="21">
        <f t="shared" si="986"/>
        <v>1</v>
      </c>
      <c r="P1788" s="21" t="str">
        <f t="shared" si="987"/>
        <v>N</v>
      </c>
      <c r="Q1788" s="22">
        <f t="shared" si="988"/>
        <v>12747.759999999998</v>
      </c>
      <c r="R1788" s="8" t="str">
        <f t="shared" si="989"/>
        <v>N</v>
      </c>
      <c r="S1788" s="23">
        <f t="shared" si="990"/>
        <v>2</v>
      </c>
      <c r="T1788" s="24">
        <f t="shared" si="991"/>
        <v>20500</v>
      </c>
      <c r="U1788" s="24">
        <f t="shared" si="992"/>
        <v>100000</v>
      </c>
      <c r="V1788" s="24">
        <f t="shared" si="993"/>
        <v>257500</v>
      </c>
      <c r="W1788" s="24">
        <f t="shared" si="994"/>
        <v>4881.510000000002</v>
      </c>
      <c r="X1788" s="24">
        <f t="shared" si="995"/>
        <v>0</v>
      </c>
      <c r="Y1788" s="24">
        <f t="shared" si="996"/>
        <v>4881.510000000002</v>
      </c>
      <c r="Z1788" s="24">
        <f t="shared" si="997"/>
        <v>8248.6827999999969</v>
      </c>
      <c r="AA1788" s="25" t="str">
        <f t="shared" si="998"/>
        <v>N</v>
      </c>
      <c r="AB1788" s="26">
        <f t="shared" si="999"/>
        <v>1</v>
      </c>
      <c r="AC1788" s="27">
        <f t="shared" si="1000"/>
        <v>20500</v>
      </c>
      <c r="AD1788" s="28">
        <f t="shared" si="1001"/>
        <v>100000</v>
      </c>
      <c r="AE1788" s="28">
        <f t="shared" si="1002"/>
        <v>257500</v>
      </c>
      <c r="AF1788" s="28">
        <f t="shared" si="1003"/>
        <v>2440.755000000001</v>
      </c>
      <c r="AG1788" s="28">
        <f t="shared" si="1004"/>
        <v>0</v>
      </c>
      <c r="AH1788" s="28">
        <f t="shared" si="1005"/>
        <v>2440.755000000001</v>
      </c>
      <c r="AI1788" s="28">
        <f t="shared" si="1006"/>
        <v>11083.343583999998</v>
      </c>
      <c r="AJ1788" s="29" t="str">
        <f t="shared" si="1007"/>
        <v>N</v>
      </c>
      <c r="AK1788" s="30">
        <f t="shared" si="1008"/>
        <v>0</v>
      </c>
      <c r="AL1788" s="31">
        <f t="shared" si="1009"/>
        <v>20500</v>
      </c>
      <c r="AM1788" s="31">
        <f t="shared" si="1010"/>
        <v>100000</v>
      </c>
      <c r="AN1788" s="31">
        <f t="shared" si="1011"/>
        <v>257500</v>
      </c>
      <c r="AO1788" s="31">
        <f t="shared" si="1012"/>
        <v>0</v>
      </c>
      <c r="AP1788" s="31">
        <f t="shared" si="1013"/>
        <v>0</v>
      </c>
      <c r="AQ1788" s="31">
        <f t="shared" si="1014"/>
        <v>0</v>
      </c>
      <c r="AR1788" s="31">
        <f t="shared" si="1015"/>
        <v>0</v>
      </c>
      <c r="AS1788" s="32">
        <f t="shared" si="1016"/>
        <v>0</v>
      </c>
      <c r="AT1788" s="33">
        <f t="shared" si="1017"/>
        <v>20500</v>
      </c>
      <c r="AU1788" s="33">
        <f t="shared" si="1018"/>
        <v>100000</v>
      </c>
      <c r="AV1788" s="33">
        <v>258286</v>
      </c>
      <c r="AW1788" s="33">
        <f t="shared" si="1019"/>
        <v>0</v>
      </c>
      <c r="AX1788" s="33">
        <f t="shared" si="1020"/>
        <v>0</v>
      </c>
      <c r="AY1788" s="34">
        <f t="shared" si="1021"/>
        <v>19332.026383999997</v>
      </c>
    </row>
    <row r="1789" spans="1:51" ht="15" customHeight="1" x14ac:dyDescent="0.3">
      <c r="A1789" s="166" t="s">
        <v>2993</v>
      </c>
      <c r="B1789" s="99">
        <v>6081.85</v>
      </c>
      <c r="C1789" s="99">
        <v>27674</v>
      </c>
      <c r="D1789" s="99">
        <v>71081.490000000005</v>
      </c>
      <c r="E1789" s="99">
        <v>63727.41</v>
      </c>
      <c r="F1789" s="157">
        <v>92000</v>
      </c>
      <c r="G1789" s="158">
        <v>0</v>
      </c>
      <c r="H1789" s="182">
        <v>46215</v>
      </c>
      <c r="I1789" s="182">
        <v>46269</v>
      </c>
      <c r="J1789" s="166">
        <v>1.8</v>
      </c>
      <c r="K1789" s="166">
        <v>0.3</v>
      </c>
      <c r="L1789" s="167" t="s">
        <v>1206</v>
      </c>
      <c r="M1789" s="168" t="s">
        <v>1205</v>
      </c>
      <c r="N1789" s="169">
        <v>2.7E-2</v>
      </c>
      <c r="O1789" s="21">
        <f t="shared" si="986"/>
        <v>1.5</v>
      </c>
      <c r="P1789" s="21" t="str">
        <f t="shared" si="987"/>
        <v>N</v>
      </c>
      <c r="Q1789" s="22">
        <f t="shared" si="988"/>
        <v>33755.85</v>
      </c>
      <c r="R1789" s="8" t="str">
        <f t="shared" si="989"/>
        <v>N</v>
      </c>
      <c r="S1789" s="23">
        <f t="shared" si="990"/>
        <v>1.5</v>
      </c>
      <c r="T1789" s="24">
        <f t="shared" si="991"/>
        <v>20500</v>
      </c>
      <c r="U1789" s="24">
        <f t="shared" si="992"/>
        <v>100000</v>
      </c>
      <c r="V1789" s="24">
        <f t="shared" si="993"/>
        <v>257500</v>
      </c>
      <c r="W1789" s="24">
        <f t="shared" si="994"/>
        <v>20500</v>
      </c>
      <c r="X1789" s="24">
        <f t="shared" si="995"/>
        <v>0</v>
      </c>
      <c r="Y1789" s="24">
        <f t="shared" si="996"/>
        <v>20500</v>
      </c>
      <c r="Z1789" s="24">
        <f t="shared" si="997"/>
        <v>14167.257949999992</v>
      </c>
      <c r="AA1789" s="25" t="str">
        <f t="shared" si="998"/>
        <v>N</v>
      </c>
      <c r="AB1789" s="26">
        <f t="shared" si="999"/>
        <v>0.5</v>
      </c>
      <c r="AC1789" s="27">
        <f t="shared" si="1000"/>
        <v>20500</v>
      </c>
      <c r="AD1789" s="28">
        <f t="shared" si="1001"/>
        <v>100000</v>
      </c>
      <c r="AE1789" s="28">
        <f t="shared" si="1002"/>
        <v>257500</v>
      </c>
      <c r="AF1789" s="28">
        <f t="shared" si="1003"/>
        <v>8418.5099999999948</v>
      </c>
      <c r="AG1789" s="28">
        <f t="shared" si="1004"/>
        <v>0</v>
      </c>
      <c r="AH1789" s="28">
        <f t="shared" si="1005"/>
        <v>8418.5099999999948</v>
      </c>
      <c r="AI1789" s="28">
        <f t="shared" si="1006"/>
        <v>27184.763914649993</v>
      </c>
      <c r="AJ1789" s="29" t="str">
        <f t="shared" si="1007"/>
        <v>N</v>
      </c>
      <c r="AK1789" s="30">
        <f t="shared" si="1008"/>
        <v>0</v>
      </c>
      <c r="AL1789" s="31">
        <f t="shared" si="1009"/>
        <v>20500</v>
      </c>
      <c r="AM1789" s="31">
        <f t="shared" si="1010"/>
        <v>100000</v>
      </c>
      <c r="AN1789" s="31">
        <f t="shared" si="1011"/>
        <v>257500</v>
      </c>
      <c r="AO1789" s="31">
        <f t="shared" si="1012"/>
        <v>0</v>
      </c>
      <c r="AP1789" s="31">
        <f t="shared" si="1013"/>
        <v>0</v>
      </c>
      <c r="AQ1789" s="31">
        <f t="shared" si="1014"/>
        <v>0</v>
      </c>
      <c r="AR1789" s="31">
        <f t="shared" si="1015"/>
        <v>0</v>
      </c>
      <c r="AS1789" s="32">
        <f t="shared" si="1016"/>
        <v>0</v>
      </c>
      <c r="AT1789" s="33">
        <f t="shared" si="1017"/>
        <v>20500</v>
      </c>
      <c r="AU1789" s="33">
        <f t="shared" si="1018"/>
        <v>100000</v>
      </c>
      <c r="AV1789" s="33">
        <v>258287</v>
      </c>
      <c r="AW1789" s="33">
        <f t="shared" si="1019"/>
        <v>0</v>
      </c>
      <c r="AX1789" s="33">
        <f t="shared" si="1020"/>
        <v>0</v>
      </c>
      <c r="AY1789" s="34">
        <f t="shared" si="1021"/>
        <v>41352.021864649985</v>
      </c>
    </row>
    <row r="1790" spans="1:51" ht="15" customHeight="1" x14ac:dyDescent="0.3">
      <c r="A1790" s="166" t="s">
        <v>2994</v>
      </c>
      <c r="B1790" s="99">
        <v>13790</v>
      </c>
      <c r="C1790" s="99">
        <v>10725.12</v>
      </c>
      <c r="D1790" s="99">
        <v>88197.83</v>
      </c>
      <c r="E1790" s="99">
        <v>84836.2</v>
      </c>
      <c r="F1790" s="157">
        <v>100000</v>
      </c>
      <c r="G1790" s="158">
        <v>12500</v>
      </c>
      <c r="H1790" s="182">
        <v>46317</v>
      </c>
      <c r="I1790" s="182">
        <v>46406</v>
      </c>
      <c r="J1790" s="166">
        <v>4.3</v>
      </c>
      <c r="K1790" s="166">
        <v>4</v>
      </c>
      <c r="L1790" s="167" t="s">
        <v>1207</v>
      </c>
      <c r="M1790" s="168" t="s">
        <v>1203</v>
      </c>
      <c r="N1790" s="169">
        <v>0.06</v>
      </c>
      <c r="O1790" s="21">
        <f t="shared" si="986"/>
        <v>0.29999999999999982</v>
      </c>
      <c r="P1790" s="21" t="str">
        <f t="shared" si="987"/>
        <v>N</v>
      </c>
      <c r="Q1790" s="22">
        <f t="shared" si="988"/>
        <v>24515.120000000003</v>
      </c>
      <c r="R1790" s="8" t="str">
        <f t="shared" si="989"/>
        <v>N</v>
      </c>
      <c r="S1790" s="23">
        <f t="shared" si="990"/>
        <v>0.39999999999999974</v>
      </c>
      <c r="T1790" s="24">
        <f t="shared" si="991"/>
        <v>50000</v>
      </c>
      <c r="U1790" s="24">
        <f t="shared" si="992"/>
        <v>200000</v>
      </c>
      <c r="V1790" s="24">
        <f t="shared" si="993"/>
        <v>257500</v>
      </c>
      <c r="W1790" s="24">
        <f t="shared" si="994"/>
        <v>19489.520400000001</v>
      </c>
      <c r="X1790" s="24">
        <f t="shared" si="995"/>
        <v>0</v>
      </c>
      <c r="Y1790" s="24">
        <f t="shared" si="996"/>
        <v>19489.520400000001</v>
      </c>
      <c r="Z1790" s="24">
        <f t="shared" si="997"/>
        <v>6496.5068000000028</v>
      </c>
      <c r="AA1790" s="25" t="str">
        <f t="shared" si="998"/>
        <v>N</v>
      </c>
      <c r="AB1790" s="26">
        <f t="shared" si="999"/>
        <v>0</v>
      </c>
      <c r="AC1790" s="27">
        <f t="shared" si="1000"/>
        <v>50000</v>
      </c>
      <c r="AD1790" s="28">
        <f t="shared" si="1001"/>
        <v>200000</v>
      </c>
      <c r="AE1790" s="28">
        <f t="shared" si="1002"/>
        <v>257500</v>
      </c>
      <c r="AF1790" s="28">
        <f t="shared" si="1003"/>
        <v>0</v>
      </c>
      <c r="AG1790" s="28">
        <f t="shared" si="1004"/>
        <v>0</v>
      </c>
      <c r="AH1790" s="28">
        <f t="shared" si="1005"/>
        <v>0</v>
      </c>
      <c r="AI1790" s="28">
        <f t="shared" si="1006"/>
        <v>0</v>
      </c>
      <c r="AJ1790" s="29" t="str">
        <f t="shared" si="1007"/>
        <v>N</v>
      </c>
      <c r="AK1790" s="30">
        <f t="shared" si="1008"/>
        <v>0</v>
      </c>
      <c r="AL1790" s="31">
        <f t="shared" si="1009"/>
        <v>50000</v>
      </c>
      <c r="AM1790" s="31">
        <f t="shared" si="1010"/>
        <v>200000</v>
      </c>
      <c r="AN1790" s="31">
        <f t="shared" si="1011"/>
        <v>257500</v>
      </c>
      <c r="AO1790" s="31">
        <f t="shared" si="1012"/>
        <v>0</v>
      </c>
      <c r="AP1790" s="31">
        <f t="shared" si="1013"/>
        <v>0</v>
      </c>
      <c r="AQ1790" s="31">
        <f t="shared" si="1014"/>
        <v>0</v>
      </c>
      <c r="AR1790" s="31">
        <f t="shared" si="1015"/>
        <v>0</v>
      </c>
      <c r="AS1790" s="32">
        <f t="shared" si="1016"/>
        <v>0</v>
      </c>
      <c r="AT1790" s="33">
        <f t="shared" si="1017"/>
        <v>50000</v>
      </c>
      <c r="AU1790" s="33">
        <f t="shared" si="1018"/>
        <v>200000</v>
      </c>
      <c r="AV1790" s="33">
        <v>258288</v>
      </c>
      <c r="AW1790" s="33">
        <f t="shared" si="1019"/>
        <v>0</v>
      </c>
      <c r="AX1790" s="33">
        <f t="shared" si="1020"/>
        <v>0</v>
      </c>
      <c r="AY1790" s="34">
        <f t="shared" si="1021"/>
        <v>6496.5068000000028</v>
      </c>
    </row>
    <row r="1791" spans="1:51" ht="15" customHeight="1" x14ac:dyDescent="0.3">
      <c r="A1791" s="166" t="s">
        <v>2995</v>
      </c>
      <c r="B1791" s="99">
        <v>18836.8</v>
      </c>
      <c r="C1791" s="99">
        <v>27526.78</v>
      </c>
      <c r="D1791" s="99">
        <v>101316.46</v>
      </c>
      <c r="E1791" s="99">
        <v>89289.919999999998</v>
      </c>
      <c r="F1791" s="159">
        <v>129000</v>
      </c>
      <c r="G1791" s="158">
        <v>0</v>
      </c>
      <c r="H1791" s="182">
        <v>46408</v>
      </c>
      <c r="I1791" s="182">
        <v>46419</v>
      </c>
      <c r="J1791" s="166">
        <v>3</v>
      </c>
      <c r="K1791" s="166">
        <v>2.6</v>
      </c>
      <c r="L1791" s="167" t="s">
        <v>1207</v>
      </c>
      <c r="M1791" s="168" t="s">
        <v>1203</v>
      </c>
      <c r="N1791" s="169">
        <v>0.01</v>
      </c>
      <c r="O1791" s="21">
        <f t="shared" si="986"/>
        <v>0.39999999999999991</v>
      </c>
      <c r="P1791" s="21" t="str">
        <f t="shared" si="987"/>
        <v>N</v>
      </c>
      <c r="Q1791" s="22">
        <f t="shared" si="988"/>
        <v>46363.58</v>
      </c>
      <c r="R1791" s="8" t="str">
        <f t="shared" si="989"/>
        <v>N</v>
      </c>
      <c r="S1791" s="23">
        <f t="shared" si="990"/>
        <v>0.53333333333333321</v>
      </c>
      <c r="T1791" s="24">
        <f t="shared" si="991"/>
        <v>50000</v>
      </c>
      <c r="U1791" s="24">
        <f t="shared" si="992"/>
        <v>200000</v>
      </c>
      <c r="V1791" s="24">
        <f t="shared" si="993"/>
        <v>257500</v>
      </c>
      <c r="W1791" s="24">
        <f t="shared" si="994"/>
        <v>35120.411850000004</v>
      </c>
      <c r="X1791" s="24">
        <f t="shared" si="995"/>
        <v>0</v>
      </c>
      <c r="Y1791" s="24">
        <f t="shared" si="996"/>
        <v>35120.411850000004</v>
      </c>
      <c r="Z1791" s="24">
        <f t="shared" si="997"/>
        <v>11706.803950000001</v>
      </c>
      <c r="AA1791" s="25" t="str">
        <f t="shared" si="998"/>
        <v>N</v>
      </c>
      <c r="AB1791" s="26">
        <f t="shared" si="999"/>
        <v>0</v>
      </c>
      <c r="AC1791" s="27">
        <f t="shared" si="1000"/>
        <v>50000</v>
      </c>
      <c r="AD1791" s="28">
        <f t="shared" si="1001"/>
        <v>200000</v>
      </c>
      <c r="AE1791" s="28">
        <f t="shared" si="1002"/>
        <v>257500</v>
      </c>
      <c r="AF1791" s="28">
        <f t="shared" si="1003"/>
        <v>0</v>
      </c>
      <c r="AG1791" s="28">
        <f t="shared" si="1004"/>
        <v>0</v>
      </c>
      <c r="AH1791" s="28">
        <f t="shared" si="1005"/>
        <v>0</v>
      </c>
      <c r="AI1791" s="28">
        <f t="shared" si="1006"/>
        <v>0</v>
      </c>
      <c r="AJ1791" s="29" t="str">
        <f t="shared" si="1007"/>
        <v>N</v>
      </c>
      <c r="AK1791" s="30">
        <f t="shared" si="1008"/>
        <v>0</v>
      </c>
      <c r="AL1791" s="31">
        <f t="shared" si="1009"/>
        <v>50000</v>
      </c>
      <c r="AM1791" s="31">
        <f t="shared" si="1010"/>
        <v>200000</v>
      </c>
      <c r="AN1791" s="31">
        <f t="shared" si="1011"/>
        <v>257500</v>
      </c>
      <c r="AO1791" s="31">
        <f t="shared" si="1012"/>
        <v>0</v>
      </c>
      <c r="AP1791" s="31">
        <f t="shared" si="1013"/>
        <v>0</v>
      </c>
      <c r="AQ1791" s="31">
        <f t="shared" si="1014"/>
        <v>0</v>
      </c>
      <c r="AR1791" s="31">
        <f t="shared" si="1015"/>
        <v>0</v>
      </c>
      <c r="AS1791" s="32">
        <f t="shared" si="1016"/>
        <v>0</v>
      </c>
      <c r="AT1791" s="33">
        <f t="shared" si="1017"/>
        <v>50000</v>
      </c>
      <c r="AU1791" s="33">
        <f t="shared" si="1018"/>
        <v>200000</v>
      </c>
      <c r="AV1791" s="33">
        <v>258289</v>
      </c>
      <c r="AW1791" s="33">
        <f t="shared" si="1019"/>
        <v>0</v>
      </c>
      <c r="AX1791" s="33">
        <f t="shared" si="1020"/>
        <v>0</v>
      </c>
      <c r="AY1791" s="34">
        <f t="shared" si="1021"/>
        <v>11706.803950000001</v>
      </c>
    </row>
    <row r="1792" spans="1:51" ht="15" customHeight="1" x14ac:dyDescent="0.3">
      <c r="A1792" s="166" t="s">
        <v>2996</v>
      </c>
      <c r="B1792" s="99">
        <v>13373.21</v>
      </c>
      <c r="C1792" s="99">
        <v>11943.68</v>
      </c>
      <c r="D1792" s="99">
        <v>53916.24</v>
      </c>
      <c r="E1792" s="99">
        <v>50175.8</v>
      </c>
      <c r="F1792" s="159">
        <v>77000</v>
      </c>
      <c r="G1792" s="158">
        <v>12500</v>
      </c>
      <c r="H1792" s="182">
        <v>46321</v>
      </c>
      <c r="I1792" s="182">
        <v>46367</v>
      </c>
      <c r="J1792" s="166">
        <v>2.5</v>
      </c>
      <c r="K1792" s="166">
        <v>1.9</v>
      </c>
      <c r="L1792" s="167" t="s">
        <v>1206</v>
      </c>
      <c r="M1792" s="168" t="s">
        <v>1204</v>
      </c>
      <c r="N1792" s="169">
        <v>0.02</v>
      </c>
      <c r="O1792" s="21">
        <f t="shared" si="986"/>
        <v>0.60000000000000009</v>
      </c>
      <c r="P1792" s="21" t="str">
        <f t="shared" si="987"/>
        <v>N</v>
      </c>
      <c r="Q1792" s="22">
        <f t="shared" si="988"/>
        <v>25316.89</v>
      </c>
      <c r="R1792" s="8" t="str">
        <f t="shared" si="989"/>
        <v>N</v>
      </c>
      <c r="S1792" s="23">
        <f t="shared" si="990"/>
        <v>1.2000000000000002</v>
      </c>
      <c r="T1792" s="24">
        <f t="shared" si="991"/>
        <v>20500</v>
      </c>
      <c r="U1792" s="24">
        <f t="shared" si="992"/>
        <v>100000</v>
      </c>
      <c r="V1792" s="24">
        <f t="shared" si="993"/>
        <v>257500</v>
      </c>
      <c r="W1792" s="24">
        <f t="shared" si="994"/>
        <v>10250</v>
      </c>
      <c r="X1792" s="24">
        <f t="shared" si="995"/>
        <v>0</v>
      </c>
      <c r="Y1792" s="24">
        <f t="shared" si="996"/>
        <v>10250</v>
      </c>
      <c r="Z1792" s="24">
        <f t="shared" si="997"/>
        <v>15573.227800000001</v>
      </c>
      <c r="AA1792" s="25" t="str">
        <f t="shared" si="998"/>
        <v>N</v>
      </c>
      <c r="AB1792" s="26">
        <f t="shared" si="999"/>
        <v>0.20000000000000018</v>
      </c>
      <c r="AC1792" s="27">
        <f t="shared" si="1000"/>
        <v>20500</v>
      </c>
      <c r="AD1792" s="28">
        <f t="shared" si="1001"/>
        <v>100000</v>
      </c>
      <c r="AE1792" s="28">
        <f t="shared" si="1002"/>
        <v>257500</v>
      </c>
      <c r="AF1792" s="28">
        <f t="shared" si="1003"/>
        <v>10250</v>
      </c>
      <c r="AG1792" s="28">
        <f t="shared" si="1004"/>
        <v>0</v>
      </c>
      <c r="AH1792" s="28">
        <f t="shared" si="1005"/>
        <v>10250</v>
      </c>
      <c r="AI1792" s="28">
        <f t="shared" si="1006"/>
        <v>16089.692356</v>
      </c>
      <c r="AJ1792" s="29" t="str">
        <f t="shared" si="1007"/>
        <v>N</v>
      </c>
      <c r="AK1792" s="30">
        <f t="shared" si="1008"/>
        <v>0</v>
      </c>
      <c r="AL1792" s="31">
        <f t="shared" si="1009"/>
        <v>20500</v>
      </c>
      <c r="AM1792" s="31">
        <f t="shared" si="1010"/>
        <v>100000</v>
      </c>
      <c r="AN1792" s="31">
        <f t="shared" si="1011"/>
        <v>257500</v>
      </c>
      <c r="AO1792" s="31">
        <f t="shared" si="1012"/>
        <v>0</v>
      </c>
      <c r="AP1792" s="31">
        <f t="shared" si="1013"/>
        <v>0</v>
      </c>
      <c r="AQ1792" s="31">
        <f t="shared" si="1014"/>
        <v>0</v>
      </c>
      <c r="AR1792" s="31">
        <f t="shared" si="1015"/>
        <v>0</v>
      </c>
      <c r="AS1792" s="32">
        <f t="shared" si="1016"/>
        <v>0</v>
      </c>
      <c r="AT1792" s="33">
        <f t="shared" si="1017"/>
        <v>20500</v>
      </c>
      <c r="AU1792" s="33">
        <f t="shared" si="1018"/>
        <v>100000</v>
      </c>
      <c r="AV1792" s="33">
        <v>258290</v>
      </c>
      <c r="AW1792" s="33">
        <f t="shared" si="1019"/>
        <v>0</v>
      </c>
      <c r="AX1792" s="33">
        <f t="shared" si="1020"/>
        <v>0</v>
      </c>
      <c r="AY1792" s="34">
        <f t="shared" si="1021"/>
        <v>31662.920156</v>
      </c>
    </row>
    <row r="1793" spans="1:51" ht="15" customHeight="1" x14ac:dyDescent="0.3">
      <c r="A1793" s="166" t="s">
        <v>2997</v>
      </c>
      <c r="B1793" s="99">
        <v>10449.64</v>
      </c>
      <c r="C1793" s="99">
        <v>26838.62</v>
      </c>
      <c r="D1793" s="99">
        <v>66304.479999999996</v>
      </c>
      <c r="E1793" s="99">
        <v>60733.18</v>
      </c>
      <c r="F1793" s="159">
        <v>150000</v>
      </c>
      <c r="G1793" s="158">
        <v>0</v>
      </c>
      <c r="H1793" s="182">
        <v>46465</v>
      </c>
      <c r="I1793" s="182">
        <v>46529</v>
      </c>
      <c r="J1793" s="166">
        <v>4.0999999999999996</v>
      </c>
      <c r="K1793" s="166">
        <v>1.4</v>
      </c>
      <c r="L1793" s="167" t="s">
        <v>1206</v>
      </c>
      <c r="M1793" s="168" t="s">
        <v>1204</v>
      </c>
      <c r="N1793" s="169">
        <v>0.02</v>
      </c>
      <c r="O1793" s="21">
        <f t="shared" si="986"/>
        <v>2.6999999999999997</v>
      </c>
      <c r="P1793" s="21" t="str">
        <f t="shared" si="987"/>
        <v>N</v>
      </c>
      <c r="Q1793" s="22">
        <f t="shared" si="988"/>
        <v>37288.259999999995</v>
      </c>
      <c r="R1793" s="8" t="str">
        <f t="shared" si="989"/>
        <v>N</v>
      </c>
      <c r="S1793" s="23">
        <f t="shared" si="990"/>
        <v>5.3999999999999995</v>
      </c>
      <c r="T1793" s="24">
        <f t="shared" si="991"/>
        <v>20500</v>
      </c>
      <c r="U1793" s="24">
        <f t="shared" si="992"/>
        <v>100000</v>
      </c>
      <c r="V1793" s="24">
        <f t="shared" si="993"/>
        <v>257500</v>
      </c>
      <c r="W1793" s="24">
        <f t="shared" si="994"/>
        <v>10250</v>
      </c>
      <c r="X1793" s="24">
        <f t="shared" si="995"/>
        <v>0</v>
      </c>
      <c r="Y1793" s="24">
        <f t="shared" si="996"/>
        <v>10250</v>
      </c>
      <c r="Z1793" s="24">
        <f t="shared" si="997"/>
        <v>27784.025199999996</v>
      </c>
      <c r="AA1793" s="25" t="str">
        <f t="shared" si="998"/>
        <v>N</v>
      </c>
      <c r="AB1793" s="26">
        <f t="shared" si="999"/>
        <v>4.3999999999999995</v>
      </c>
      <c r="AC1793" s="27">
        <f t="shared" si="1000"/>
        <v>20500</v>
      </c>
      <c r="AD1793" s="28">
        <f t="shared" si="1001"/>
        <v>100000</v>
      </c>
      <c r="AE1793" s="28">
        <f t="shared" si="1002"/>
        <v>257500</v>
      </c>
      <c r="AF1793" s="28">
        <f t="shared" si="1003"/>
        <v>10250</v>
      </c>
      <c r="AG1793" s="28">
        <f t="shared" si="1004"/>
        <v>0</v>
      </c>
      <c r="AH1793" s="28">
        <f t="shared" si="1005"/>
        <v>10250</v>
      </c>
      <c r="AI1793" s="28">
        <f t="shared" si="1006"/>
        <v>28544.705704</v>
      </c>
      <c r="AJ1793" s="29" t="str">
        <f t="shared" si="1007"/>
        <v>N</v>
      </c>
      <c r="AK1793" s="30">
        <f t="shared" si="1008"/>
        <v>3.3999999999999995</v>
      </c>
      <c r="AL1793" s="31">
        <f t="shared" si="1009"/>
        <v>20500</v>
      </c>
      <c r="AM1793" s="31">
        <f t="shared" si="1010"/>
        <v>100000</v>
      </c>
      <c r="AN1793" s="31">
        <f t="shared" si="1011"/>
        <v>257500</v>
      </c>
      <c r="AO1793" s="31">
        <f t="shared" si="1012"/>
        <v>10250</v>
      </c>
      <c r="AP1793" s="31">
        <f t="shared" si="1013"/>
        <v>0</v>
      </c>
      <c r="AQ1793" s="31">
        <f t="shared" si="1014"/>
        <v>10250</v>
      </c>
      <c r="AR1793" s="31">
        <f t="shared" si="1015"/>
        <v>29320.599818080002</v>
      </c>
      <c r="AS1793" s="32">
        <f t="shared" si="1016"/>
        <v>2.3999999999999995</v>
      </c>
      <c r="AT1793" s="33">
        <f t="shared" si="1017"/>
        <v>20500</v>
      </c>
      <c r="AU1793" s="33">
        <f t="shared" si="1018"/>
        <v>100000</v>
      </c>
      <c r="AV1793" s="33">
        <v>258291</v>
      </c>
      <c r="AW1793" s="33">
        <f t="shared" si="1019"/>
        <v>1472.760000000002</v>
      </c>
      <c r="AX1793" s="33">
        <f t="shared" si="1020"/>
        <v>38889.251814441603</v>
      </c>
      <c r="AY1793" s="34">
        <f t="shared" si="1021"/>
        <v>124538.5825365216</v>
      </c>
    </row>
    <row r="1794" spans="1:51" ht="15" customHeight="1" x14ac:dyDescent="0.3">
      <c r="A1794" s="166" t="s">
        <v>2998</v>
      </c>
      <c r="B1794" s="99">
        <v>18600.580000000002</v>
      </c>
      <c r="C1794" s="99">
        <v>4624.5200000000004</v>
      </c>
      <c r="D1794" s="99">
        <v>61263.91</v>
      </c>
      <c r="E1794" s="99">
        <v>52033.63</v>
      </c>
      <c r="F1794" s="159">
        <v>66000</v>
      </c>
      <c r="G1794" s="158">
        <v>12500</v>
      </c>
      <c r="H1794" s="182">
        <v>46396</v>
      </c>
      <c r="I1794" s="182">
        <v>46430</v>
      </c>
      <c r="J1794" s="166">
        <v>2</v>
      </c>
      <c r="K1794" s="166">
        <v>1.1000000000000001</v>
      </c>
      <c r="L1794" s="167" t="s">
        <v>1207</v>
      </c>
      <c r="M1794" s="168" t="s">
        <v>1203</v>
      </c>
      <c r="N1794" s="169">
        <v>0.02</v>
      </c>
      <c r="O1794" s="21">
        <f t="shared" si="986"/>
        <v>0.89999999999999991</v>
      </c>
      <c r="P1794" s="21" t="str">
        <f t="shared" si="987"/>
        <v>N</v>
      </c>
      <c r="Q1794" s="22">
        <f t="shared" si="988"/>
        <v>23225.100000000002</v>
      </c>
      <c r="R1794" s="8" t="str">
        <f t="shared" si="989"/>
        <v>N</v>
      </c>
      <c r="S1794" s="23">
        <f t="shared" si="990"/>
        <v>1.2</v>
      </c>
      <c r="T1794" s="24">
        <f t="shared" si="991"/>
        <v>50000</v>
      </c>
      <c r="U1794" s="24">
        <f t="shared" si="992"/>
        <v>200000</v>
      </c>
      <c r="V1794" s="24">
        <f t="shared" si="993"/>
        <v>257500</v>
      </c>
      <c r="W1794" s="24">
        <f t="shared" si="994"/>
        <v>17767.201500000003</v>
      </c>
      <c r="X1794" s="24">
        <f t="shared" si="995"/>
        <v>0</v>
      </c>
      <c r="Y1794" s="24">
        <f t="shared" si="996"/>
        <v>17767.201500000003</v>
      </c>
      <c r="Z1794" s="24">
        <f t="shared" si="997"/>
        <v>5922.4004999999997</v>
      </c>
      <c r="AA1794" s="25" t="str">
        <f t="shared" si="998"/>
        <v>N</v>
      </c>
      <c r="AB1794" s="26">
        <f t="shared" si="999"/>
        <v>0.19999999999999996</v>
      </c>
      <c r="AC1794" s="27">
        <f t="shared" si="1000"/>
        <v>50000</v>
      </c>
      <c r="AD1794" s="28">
        <f t="shared" si="1001"/>
        <v>200000</v>
      </c>
      <c r="AE1794" s="28">
        <f t="shared" si="1002"/>
        <v>257500</v>
      </c>
      <c r="AF1794" s="28">
        <f t="shared" si="1003"/>
        <v>18122.545530000003</v>
      </c>
      <c r="AG1794" s="28">
        <f t="shared" si="1004"/>
        <v>0</v>
      </c>
      <c r="AH1794" s="28">
        <f t="shared" si="1005"/>
        <v>18122.545530000003</v>
      </c>
      <c r="AI1794" s="28">
        <f t="shared" si="1006"/>
        <v>6040.8485099999998</v>
      </c>
      <c r="AJ1794" s="29" t="str">
        <f t="shared" si="1007"/>
        <v>N</v>
      </c>
      <c r="AK1794" s="30">
        <f t="shared" si="1008"/>
        <v>0</v>
      </c>
      <c r="AL1794" s="31">
        <f t="shared" si="1009"/>
        <v>50000</v>
      </c>
      <c r="AM1794" s="31">
        <f t="shared" si="1010"/>
        <v>200000</v>
      </c>
      <c r="AN1794" s="31">
        <f t="shared" si="1011"/>
        <v>257500</v>
      </c>
      <c r="AO1794" s="31">
        <f t="shared" si="1012"/>
        <v>0</v>
      </c>
      <c r="AP1794" s="31">
        <f t="shared" si="1013"/>
        <v>0</v>
      </c>
      <c r="AQ1794" s="31">
        <f t="shared" si="1014"/>
        <v>0</v>
      </c>
      <c r="AR1794" s="31">
        <f t="shared" si="1015"/>
        <v>0</v>
      </c>
      <c r="AS1794" s="32">
        <f t="shared" si="1016"/>
        <v>0</v>
      </c>
      <c r="AT1794" s="33">
        <f t="shared" si="1017"/>
        <v>50000</v>
      </c>
      <c r="AU1794" s="33">
        <f t="shared" si="1018"/>
        <v>200000</v>
      </c>
      <c r="AV1794" s="33">
        <v>258292</v>
      </c>
      <c r="AW1794" s="33">
        <f t="shared" si="1019"/>
        <v>0</v>
      </c>
      <c r="AX1794" s="33">
        <f t="shared" si="1020"/>
        <v>0</v>
      </c>
      <c r="AY1794" s="34">
        <f t="shared" si="1021"/>
        <v>11963.24901</v>
      </c>
    </row>
    <row r="1795" spans="1:51" ht="15" customHeight="1" x14ac:dyDescent="0.3">
      <c r="A1795" s="166" t="s">
        <v>2999</v>
      </c>
      <c r="B1795" s="99">
        <v>14792.02</v>
      </c>
      <c r="C1795" s="99">
        <v>24134.54</v>
      </c>
      <c r="D1795" s="99">
        <v>116731.92</v>
      </c>
      <c r="E1795" s="99">
        <v>105156.95</v>
      </c>
      <c r="F1795" s="159">
        <v>90000</v>
      </c>
      <c r="G1795" s="158">
        <v>0</v>
      </c>
      <c r="H1795" s="182">
        <v>46396</v>
      </c>
      <c r="I1795" s="182">
        <v>46425</v>
      </c>
      <c r="J1795" s="166">
        <v>3.7</v>
      </c>
      <c r="K1795" s="166">
        <v>1.3</v>
      </c>
      <c r="L1795" s="167" t="s">
        <v>1207</v>
      </c>
      <c r="M1795" s="168" t="s">
        <v>1203</v>
      </c>
      <c r="N1795" s="169">
        <v>0.04</v>
      </c>
      <c r="O1795" s="21">
        <f t="shared" si="986"/>
        <v>2.4000000000000004</v>
      </c>
      <c r="P1795" s="21" t="str">
        <f t="shared" si="987"/>
        <v>N</v>
      </c>
      <c r="Q1795" s="22">
        <f t="shared" si="988"/>
        <v>38926.559999999998</v>
      </c>
      <c r="R1795" s="8" t="str">
        <f t="shared" si="989"/>
        <v>N</v>
      </c>
      <c r="S1795" s="23">
        <f t="shared" si="990"/>
        <v>3.2000000000000006</v>
      </c>
      <c r="T1795" s="24">
        <f t="shared" si="991"/>
        <v>50000</v>
      </c>
      <c r="U1795" s="24">
        <f t="shared" si="992"/>
        <v>200000</v>
      </c>
      <c r="V1795" s="24">
        <f t="shared" si="993"/>
        <v>257500</v>
      </c>
      <c r="W1795" s="24">
        <f t="shared" si="994"/>
        <v>30362.716800000002</v>
      </c>
      <c r="X1795" s="24">
        <f t="shared" si="995"/>
        <v>0</v>
      </c>
      <c r="Y1795" s="24">
        <f t="shared" si="996"/>
        <v>30362.716800000002</v>
      </c>
      <c r="Z1795" s="24">
        <f t="shared" si="997"/>
        <v>10120.905599999998</v>
      </c>
      <c r="AA1795" s="25" t="str">
        <f t="shared" si="998"/>
        <v>N</v>
      </c>
      <c r="AB1795" s="26">
        <f t="shared" si="999"/>
        <v>2.2000000000000006</v>
      </c>
      <c r="AC1795" s="27">
        <f t="shared" si="1000"/>
        <v>50000</v>
      </c>
      <c r="AD1795" s="28">
        <f t="shared" si="1001"/>
        <v>200000</v>
      </c>
      <c r="AE1795" s="28">
        <f t="shared" si="1002"/>
        <v>257500</v>
      </c>
      <c r="AF1795" s="28">
        <f t="shared" si="1003"/>
        <v>31577.225472000002</v>
      </c>
      <c r="AG1795" s="28">
        <f t="shared" si="1004"/>
        <v>0</v>
      </c>
      <c r="AH1795" s="28">
        <f t="shared" si="1005"/>
        <v>31577.225472000002</v>
      </c>
      <c r="AI1795" s="28">
        <f t="shared" si="1006"/>
        <v>10525.741824000001</v>
      </c>
      <c r="AJ1795" s="29" t="str">
        <f t="shared" si="1007"/>
        <v>N</v>
      </c>
      <c r="AK1795" s="30">
        <f t="shared" si="1008"/>
        <v>1.2000000000000006</v>
      </c>
      <c r="AL1795" s="31">
        <f t="shared" si="1009"/>
        <v>50000</v>
      </c>
      <c r="AM1795" s="31">
        <f t="shared" si="1010"/>
        <v>200000</v>
      </c>
      <c r="AN1795" s="31">
        <f t="shared" si="1011"/>
        <v>257500</v>
      </c>
      <c r="AO1795" s="31">
        <f t="shared" si="1012"/>
        <v>32840.314490880002</v>
      </c>
      <c r="AP1795" s="31">
        <f t="shared" si="1013"/>
        <v>0</v>
      </c>
      <c r="AQ1795" s="31">
        <f t="shared" si="1014"/>
        <v>32840.314490880002</v>
      </c>
      <c r="AR1795" s="31">
        <f t="shared" si="1015"/>
        <v>10946.771496959998</v>
      </c>
      <c r="AS1795" s="32">
        <f t="shared" si="1016"/>
        <v>0.20000000000000062</v>
      </c>
      <c r="AT1795" s="33">
        <f t="shared" si="1017"/>
        <v>50000</v>
      </c>
      <c r="AU1795" s="33">
        <f t="shared" si="1018"/>
        <v>200000</v>
      </c>
      <c r="AV1795" s="33">
        <v>258293</v>
      </c>
      <c r="AW1795" s="33">
        <f t="shared" si="1019"/>
        <v>0</v>
      </c>
      <c r="AX1795" s="33">
        <f t="shared" si="1020"/>
        <v>45538.569427353599</v>
      </c>
      <c r="AY1795" s="34">
        <f t="shared" si="1021"/>
        <v>77131.988348313593</v>
      </c>
    </row>
    <row r="1796" spans="1:51" ht="15" customHeight="1" x14ac:dyDescent="0.3">
      <c r="A1796" s="166" t="s">
        <v>3000</v>
      </c>
      <c r="B1796" s="99">
        <v>7189.88</v>
      </c>
      <c r="C1796" s="99">
        <v>119.77</v>
      </c>
      <c r="D1796" s="99">
        <v>68381.5</v>
      </c>
      <c r="E1796" s="99">
        <v>59114.54</v>
      </c>
      <c r="F1796" s="159">
        <v>90000</v>
      </c>
      <c r="G1796" s="158">
        <v>24444</v>
      </c>
      <c r="H1796" s="182">
        <v>46284</v>
      </c>
      <c r="I1796" s="182">
        <v>46342</v>
      </c>
      <c r="J1796" s="166">
        <v>4</v>
      </c>
      <c r="K1796" s="166">
        <v>1.5</v>
      </c>
      <c r="L1796" s="167" t="s">
        <v>1206</v>
      </c>
      <c r="M1796" s="168" t="s">
        <v>1203</v>
      </c>
      <c r="N1796" s="169">
        <v>0.05</v>
      </c>
      <c r="O1796" s="21">
        <f t="shared" si="986"/>
        <v>2.5</v>
      </c>
      <c r="P1796" s="21" t="str">
        <f t="shared" si="987"/>
        <v>N</v>
      </c>
      <c r="Q1796" s="22">
        <f t="shared" si="988"/>
        <v>7309.6500000000005</v>
      </c>
      <c r="R1796" s="8" t="str">
        <f t="shared" si="989"/>
        <v>N</v>
      </c>
      <c r="S1796" s="23">
        <f t="shared" si="990"/>
        <v>3.3333333333333335</v>
      </c>
      <c r="T1796" s="24">
        <f t="shared" si="991"/>
        <v>20500</v>
      </c>
      <c r="U1796" s="24">
        <f t="shared" si="992"/>
        <v>100000</v>
      </c>
      <c r="V1796" s="24">
        <f t="shared" si="993"/>
        <v>257500</v>
      </c>
      <c r="W1796" s="24">
        <f t="shared" si="994"/>
        <v>5756.3493750000007</v>
      </c>
      <c r="X1796" s="24">
        <f t="shared" si="995"/>
        <v>0</v>
      </c>
      <c r="Y1796" s="24">
        <f t="shared" si="996"/>
        <v>5756.3493750000007</v>
      </c>
      <c r="Z1796" s="24">
        <f t="shared" si="997"/>
        <v>1918.7831249999999</v>
      </c>
      <c r="AA1796" s="25" t="str">
        <f t="shared" si="998"/>
        <v>N</v>
      </c>
      <c r="AB1796" s="26">
        <f t="shared" si="999"/>
        <v>2.3333333333333335</v>
      </c>
      <c r="AC1796" s="27">
        <f t="shared" si="1000"/>
        <v>20500</v>
      </c>
      <c r="AD1796" s="28">
        <f t="shared" si="1001"/>
        <v>100000</v>
      </c>
      <c r="AE1796" s="28">
        <f t="shared" si="1002"/>
        <v>257500</v>
      </c>
      <c r="AF1796" s="28">
        <f t="shared" si="1003"/>
        <v>6044.1668437500002</v>
      </c>
      <c r="AG1796" s="28">
        <f t="shared" si="1004"/>
        <v>0</v>
      </c>
      <c r="AH1796" s="28">
        <f t="shared" si="1005"/>
        <v>6044.1668437500002</v>
      </c>
      <c r="AI1796" s="28">
        <f t="shared" si="1006"/>
        <v>2014.7222812500004</v>
      </c>
      <c r="AJ1796" s="29" t="str">
        <f t="shared" si="1007"/>
        <v>N</v>
      </c>
      <c r="AK1796" s="30">
        <f t="shared" si="1008"/>
        <v>1.3333333333333335</v>
      </c>
      <c r="AL1796" s="31">
        <f t="shared" si="1009"/>
        <v>20500</v>
      </c>
      <c r="AM1796" s="31">
        <f t="shared" si="1010"/>
        <v>100000</v>
      </c>
      <c r="AN1796" s="31">
        <f t="shared" si="1011"/>
        <v>257500</v>
      </c>
      <c r="AO1796" s="31">
        <f t="shared" si="1012"/>
        <v>6346.3751859375006</v>
      </c>
      <c r="AP1796" s="31">
        <f t="shared" si="1013"/>
        <v>0</v>
      </c>
      <c r="AQ1796" s="31">
        <f t="shared" si="1014"/>
        <v>6346.3751859375006</v>
      </c>
      <c r="AR1796" s="31">
        <f t="shared" si="1015"/>
        <v>2115.4583953125002</v>
      </c>
      <c r="AS1796" s="32">
        <f t="shared" si="1016"/>
        <v>0.33333333333333348</v>
      </c>
      <c r="AT1796" s="33">
        <f t="shared" si="1017"/>
        <v>20500</v>
      </c>
      <c r="AU1796" s="33">
        <f t="shared" si="1018"/>
        <v>100000</v>
      </c>
      <c r="AV1796" s="33">
        <v>258294</v>
      </c>
      <c r="AW1796" s="33">
        <f t="shared" si="1019"/>
        <v>6663.6939452343759</v>
      </c>
      <c r="AX1796" s="33">
        <f t="shared" si="1020"/>
        <v>2221.2313150781247</v>
      </c>
      <c r="AY1796" s="34">
        <f t="shared" si="1021"/>
        <v>8270.1951166406252</v>
      </c>
    </row>
    <row r="1797" spans="1:51" ht="15" customHeight="1" x14ac:dyDescent="0.3">
      <c r="A1797" s="166" t="s">
        <v>3001</v>
      </c>
      <c r="B1797" s="99">
        <v>14311.62</v>
      </c>
      <c r="C1797" s="99">
        <v>2842.73</v>
      </c>
      <c r="D1797" s="99">
        <v>54931.33</v>
      </c>
      <c r="E1797" s="99">
        <v>50455.25</v>
      </c>
      <c r="F1797" s="159">
        <v>105000</v>
      </c>
      <c r="G1797" s="158">
        <v>0</v>
      </c>
      <c r="H1797" s="182">
        <v>46252</v>
      </c>
      <c r="I1797" s="182">
        <v>46326</v>
      </c>
      <c r="J1797" s="166">
        <v>2.5</v>
      </c>
      <c r="K1797" s="166">
        <v>1.7</v>
      </c>
      <c r="L1797" s="167" t="s">
        <v>1206</v>
      </c>
      <c r="M1797" s="168" t="s">
        <v>1203</v>
      </c>
      <c r="N1797" s="169">
        <v>5.1999999999999998E-2</v>
      </c>
      <c r="O1797" s="21">
        <f t="shared" ref="O1797:O1860" si="1022">MAX(0, J1797-K1797)</f>
        <v>0.8</v>
      </c>
      <c r="P1797" s="21" t="str">
        <f t="shared" ref="P1797:P1860" si="1023">IF(
  AND(
    I1797 &gt;= H1797 - 10,
    I1797 &lt;= DATE(2026,6,30),
    O1797 &gt; 0
  ),
  "Y",
  "N"
)</f>
        <v>N</v>
      </c>
      <c r="Q1797" s="22">
        <f t="shared" ref="Q1797:Q1860" si="1024">B1797+C1797</f>
        <v>17154.350000000002</v>
      </c>
      <c r="R1797" s="8" t="str">
        <f t="shared" ref="R1797:R1860" si="1025">IF(AND(P1797="Y",O1797&gt;0),"Y","N")</f>
        <v>N</v>
      </c>
      <c r="S1797" s="23">
        <f t="shared" ref="S1797:S1860" si="1026">MAX(0,(O1797/M1797))</f>
        <v>1.0666666666666667</v>
      </c>
      <c r="T1797" s="24">
        <f t="shared" ref="T1797:T1860" si="1027">IF(R1797="Y",(20500+G1797),IF(AND(R1797="N",L1797="G"),20500,IF(AND(R1797="N",L1797="P"),50000,IF(AND(R1797="",L1797="G"),20500,IF(AND(R1797="",L1797="P"),50000,"")))))</f>
        <v>20500</v>
      </c>
      <c r="U1797" s="24">
        <f t="shared" ref="U1797:U1860" si="1028">IF(AND(R1797="Y",G1797&gt;0),224000,IF(AND(R1797="Y",G1797=0),138500,IF(AND(R1797="N",L1797="G"),100000,IF(AND(R1797="N",L1797=""),100000,IF(AND(R1797="N",L1797="P"),200000,"")))))</f>
        <v>100000</v>
      </c>
      <c r="V1797" s="24">
        <f t="shared" ref="V1797:V1860" si="1029">IF(R1797="Y",U1797,IF(R1797="N",257500,IF(R1797="",257500,)))</f>
        <v>257500</v>
      </c>
      <c r="W1797" s="24">
        <f t="shared" ref="W1797:W1860" si="1030">IF(
  M1797&lt;0.5,
  0,
  MAX(
    0,
    IF(
      S1797=0,
      0,
      IF(
        R1797="Y",
        MIN(Q1797*(1+N1797), T1797, U1797-E1797, V1797-E1797),
        MIN(Q1797*(1+N1797), T1797, U1797-D1797, V1797-F1797)
      )
    )
  ) * M1797
)</f>
        <v>13534.782150000003</v>
      </c>
      <c r="X1797" s="24">
        <f t="shared" ref="X1797:X1860" si="1031">IF(
  M1797&lt;0.5,
  0,
  MAX(
    0,
    IF(
      S1797=0,
      0,
      IF(
        R1797="Y",
        (Q1797*(1+N1797)-W1797),
        0
      )
    )
  ) * M1797
)</f>
        <v>0</v>
      </c>
      <c r="Y1797" s="24">
        <f t="shared" ref="Y1797:Y1860" si="1032">W1797+X1797</f>
        <v>13534.782150000003</v>
      </c>
      <c r="Z1797" s="24">
        <f t="shared" ref="Z1797:Z1860" si="1033">IF(S1797=0, 0, MAX(0, (Q1797*(1+N1797))-Y1797))</f>
        <v>4511.5940499999997</v>
      </c>
      <c r="AA1797" s="25" t="str">
        <f t="shared" ref="AA1797:AA1860" si="1034">IF(AND(P1797="Y",O1797&gt;1),"Y","N")</f>
        <v>N</v>
      </c>
      <c r="AB1797" s="26">
        <f t="shared" ref="AB1797:AB1860" si="1035">MAX(0,(S1797-1))</f>
        <v>6.6666666666666652E-2</v>
      </c>
      <c r="AC1797" s="27">
        <f t="shared" ref="AC1797:AC1860" si="1036">IF(AA1797="Y",(20500+G1797),IF(AND(AA1797="N",L1797="G"),20500,IF(AND(AA1797="N",L1797="P"),50000,IF(AND(AA1797="",L1797="G"),20500,IF(AND(AA1797="",L1797="P"),50000,"")))))</f>
        <v>20500</v>
      </c>
      <c r="AD1797" s="28">
        <f t="shared" ref="AD1797:AD1860" si="1037">IF(AND(AA1797="Y",G1797&gt;0),224000,IF(AND(AA1797="Y",G1797=0),138500,IF(AND(AA1797="N",L1797="G"),100000,IF(AND(AA1797="N",L1797=""),100000,IF(AND(AA1797="N",L1797="P"),200000,"")))))</f>
        <v>100000</v>
      </c>
      <c r="AE1797" s="28">
        <f t="shared" ref="AE1797:AE1860" si="1038">IF(AA1797="Y",AD1797,IF(AA1797="N",257500,IF(AA1797="",257500,)))</f>
        <v>257500</v>
      </c>
      <c r="AF1797" s="28">
        <f t="shared" ref="AF1797:AF1860" si="1039">IF(
  M1797&lt;0.5,
  0,
  MAX(
    0,
    IF(
      AB1797=0,
      0,
      IF(
        AA1797="Y",
        MIN(Q1797*(1+N1797)*(1+N1797), AC1797, AD1797-E1797-W1797, AE1797-E1797-W1797),
        MIN(Q1797*(1+N1797)*(1+N1797), AC1797, AD1797-D1797-W1797, AE1797-F1797-W1797)
      )
    )
  ) * M1797
)</f>
        <v>14238.590821800002</v>
      </c>
      <c r="AG1797" s="28">
        <f t="shared" ref="AG1797:AG1860" si="1040">IF(
  M1797&lt;0.5,
  0,
  MAX(
    0,
    IF(
      AB1797=0,
      0,
      IF(
        AA1797="Y",
        (Q1797*(1+N1797)*(1+N1797)-AF1797),
        0
      )
    )
  ) * M1797
)</f>
        <v>0</v>
      </c>
      <c r="AH1797" s="28">
        <f t="shared" ref="AH1797:AH1860" si="1041">AF1797+AG1797</f>
        <v>14238.590821800002</v>
      </c>
      <c r="AI1797" s="28">
        <f t="shared" ref="AI1797:AI1860" si="1042">IF(AB1797=0, 0, MAX(0, (Q1797*(1+N1797)*(1+N1797)) - AH1797))</f>
        <v>4746.1969406000007</v>
      </c>
      <c r="AJ1797" s="29" t="str">
        <f t="shared" ref="AJ1797:AJ1860" si="1043">IF(AND(P1797="Y",O1797&gt;2),"Y","N")</f>
        <v>N</v>
      </c>
      <c r="AK1797" s="30">
        <f t="shared" si="1008"/>
        <v>0</v>
      </c>
      <c r="AL1797" s="31">
        <f t="shared" si="1009"/>
        <v>20500</v>
      </c>
      <c r="AM1797" s="31">
        <f t="shared" si="1010"/>
        <v>100000</v>
      </c>
      <c r="AN1797" s="31">
        <f t="shared" si="1011"/>
        <v>257500</v>
      </c>
      <c r="AO1797" s="31">
        <f t="shared" si="1012"/>
        <v>0</v>
      </c>
      <c r="AP1797" s="31">
        <f t="shared" si="1013"/>
        <v>0</v>
      </c>
      <c r="AQ1797" s="31">
        <f t="shared" si="1014"/>
        <v>0</v>
      </c>
      <c r="AR1797" s="31">
        <f t="shared" si="1015"/>
        <v>0</v>
      </c>
      <c r="AS1797" s="32">
        <f t="shared" si="1016"/>
        <v>0</v>
      </c>
      <c r="AT1797" s="33">
        <f t="shared" si="1017"/>
        <v>20500</v>
      </c>
      <c r="AU1797" s="33">
        <f t="shared" si="1018"/>
        <v>100000</v>
      </c>
      <c r="AV1797" s="33">
        <v>258295</v>
      </c>
      <c r="AW1797" s="33">
        <f t="shared" si="1019"/>
        <v>0</v>
      </c>
      <c r="AX1797" s="33">
        <f t="shared" si="1020"/>
        <v>0</v>
      </c>
      <c r="AY1797" s="34">
        <f t="shared" si="1021"/>
        <v>9257.7909906000004</v>
      </c>
    </row>
    <row r="1798" spans="1:51" ht="15" customHeight="1" x14ac:dyDescent="0.3">
      <c r="A1798" s="166" t="s">
        <v>3002</v>
      </c>
      <c r="B1798" s="99">
        <v>18153.849999999999</v>
      </c>
      <c r="C1798" s="99">
        <v>24321.24</v>
      </c>
      <c r="D1798" s="99">
        <v>102226.35</v>
      </c>
      <c r="E1798" s="99">
        <v>100128.61</v>
      </c>
      <c r="F1798" s="159">
        <v>90000</v>
      </c>
      <c r="G1798" s="158">
        <v>12500</v>
      </c>
      <c r="H1798" s="182">
        <v>46514</v>
      </c>
      <c r="I1798" s="182">
        <v>46548</v>
      </c>
      <c r="J1798" s="166">
        <v>2.4</v>
      </c>
      <c r="K1798" s="166">
        <v>0.4</v>
      </c>
      <c r="L1798" s="167" t="s">
        <v>1206</v>
      </c>
      <c r="M1798" s="168" t="s">
        <v>1204</v>
      </c>
      <c r="N1798" s="169">
        <v>0.04</v>
      </c>
      <c r="O1798" s="21">
        <f t="shared" si="1022"/>
        <v>2</v>
      </c>
      <c r="P1798" s="21" t="str">
        <f t="shared" si="1023"/>
        <v>N</v>
      </c>
      <c r="Q1798" s="22">
        <f t="shared" si="1024"/>
        <v>42475.09</v>
      </c>
      <c r="R1798" s="8" t="str">
        <f t="shared" si="1025"/>
        <v>N</v>
      </c>
      <c r="S1798" s="23">
        <f t="shared" si="1026"/>
        <v>4</v>
      </c>
      <c r="T1798" s="24">
        <f t="shared" si="1027"/>
        <v>20500</v>
      </c>
      <c r="U1798" s="24">
        <f t="shared" si="1028"/>
        <v>100000</v>
      </c>
      <c r="V1798" s="24">
        <f t="shared" si="1029"/>
        <v>257500</v>
      </c>
      <c r="W1798" s="24">
        <f t="shared" si="1030"/>
        <v>0</v>
      </c>
      <c r="X1798" s="24">
        <f t="shared" si="1031"/>
        <v>0</v>
      </c>
      <c r="Y1798" s="24">
        <f t="shared" si="1032"/>
        <v>0</v>
      </c>
      <c r="Z1798" s="24">
        <f t="shared" si="1033"/>
        <v>44174.0936</v>
      </c>
      <c r="AA1798" s="25" t="str">
        <f t="shared" si="1034"/>
        <v>N</v>
      </c>
      <c r="AB1798" s="26">
        <f t="shared" si="1035"/>
        <v>3</v>
      </c>
      <c r="AC1798" s="27">
        <f t="shared" si="1036"/>
        <v>20500</v>
      </c>
      <c r="AD1798" s="28">
        <f t="shared" si="1037"/>
        <v>100000</v>
      </c>
      <c r="AE1798" s="28">
        <f t="shared" si="1038"/>
        <v>257500</v>
      </c>
      <c r="AF1798" s="28">
        <f t="shared" si="1039"/>
        <v>0</v>
      </c>
      <c r="AG1798" s="28">
        <f t="shared" si="1040"/>
        <v>0</v>
      </c>
      <c r="AH1798" s="28">
        <f t="shared" si="1041"/>
        <v>0</v>
      </c>
      <c r="AI1798" s="28">
        <f t="shared" si="1042"/>
        <v>45941.057344000001</v>
      </c>
      <c r="AJ1798" s="29" t="str">
        <f t="shared" si="1043"/>
        <v>N</v>
      </c>
      <c r="AK1798" s="30">
        <f t="shared" si="1008"/>
        <v>2</v>
      </c>
      <c r="AL1798" s="31">
        <f t="shared" si="1009"/>
        <v>20500</v>
      </c>
      <c r="AM1798" s="31">
        <f t="shared" si="1010"/>
        <v>100000</v>
      </c>
      <c r="AN1798" s="31">
        <f t="shared" si="1011"/>
        <v>257500</v>
      </c>
      <c r="AO1798" s="31">
        <f t="shared" si="1012"/>
        <v>0</v>
      </c>
      <c r="AP1798" s="31">
        <f t="shared" si="1013"/>
        <v>0</v>
      </c>
      <c r="AQ1798" s="31">
        <f t="shared" si="1014"/>
        <v>0</v>
      </c>
      <c r="AR1798" s="31">
        <f t="shared" si="1015"/>
        <v>47778.699637760001</v>
      </c>
      <c r="AS1798" s="32">
        <f t="shared" si="1016"/>
        <v>1</v>
      </c>
      <c r="AT1798" s="33">
        <f t="shared" si="1017"/>
        <v>20500</v>
      </c>
      <c r="AU1798" s="33">
        <f t="shared" si="1018"/>
        <v>100000</v>
      </c>
      <c r="AV1798" s="33">
        <v>258296</v>
      </c>
      <c r="AW1798" s="33">
        <f t="shared" si="1019"/>
        <v>0</v>
      </c>
      <c r="AX1798" s="33">
        <f t="shared" si="1020"/>
        <v>49689.847623270405</v>
      </c>
      <c r="AY1798" s="34">
        <f t="shared" si="1021"/>
        <v>187583.69820503041</v>
      </c>
    </row>
    <row r="1799" spans="1:51" ht="15" customHeight="1" x14ac:dyDescent="0.3">
      <c r="A1799" s="166" t="s">
        <v>3003</v>
      </c>
      <c r="B1799" s="99">
        <v>6630.5</v>
      </c>
      <c r="C1799" s="99">
        <v>6459.35</v>
      </c>
      <c r="D1799" s="99">
        <v>53459.77</v>
      </c>
      <c r="E1799" s="99">
        <v>39877.870000000003</v>
      </c>
      <c r="F1799" s="159">
        <v>206000</v>
      </c>
      <c r="G1799" s="158">
        <v>0</v>
      </c>
      <c r="H1799" s="182">
        <v>46462</v>
      </c>
      <c r="I1799" s="182">
        <v>46527</v>
      </c>
      <c r="J1799" s="166">
        <v>3.6</v>
      </c>
      <c r="K1799" s="166">
        <v>0.5</v>
      </c>
      <c r="L1799" s="167" t="s">
        <v>1206</v>
      </c>
      <c r="M1799" s="168" t="s">
        <v>1205</v>
      </c>
      <c r="N1799" s="169">
        <v>0.04</v>
      </c>
      <c r="O1799" s="21">
        <f t="shared" si="1022"/>
        <v>3.1</v>
      </c>
      <c r="P1799" s="21" t="str">
        <f t="shared" si="1023"/>
        <v>N</v>
      </c>
      <c r="Q1799" s="22">
        <f t="shared" si="1024"/>
        <v>13089.85</v>
      </c>
      <c r="R1799" s="8" t="str">
        <f t="shared" si="1025"/>
        <v>N</v>
      </c>
      <c r="S1799" s="23">
        <f t="shared" si="1026"/>
        <v>3.1</v>
      </c>
      <c r="T1799" s="24">
        <f t="shared" si="1027"/>
        <v>20500</v>
      </c>
      <c r="U1799" s="24">
        <f t="shared" si="1028"/>
        <v>100000</v>
      </c>
      <c r="V1799" s="24">
        <f t="shared" si="1029"/>
        <v>257500</v>
      </c>
      <c r="W1799" s="24">
        <f t="shared" si="1030"/>
        <v>13613.444000000001</v>
      </c>
      <c r="X1799" s="24">
        <f t="shared" si="1031"/>
        <v>0</v>
      </c>
      <c r="Y1799" s="24">
        <f t="shared" si="1032"/>
        <v>13613.444000000001</v>
      </c>
      <c r="Z1799" s="24">
        <f t="shared" si="1033"/>
        <v>0</v>
      </c>
      <c r="AA1799" s="25" t="str">
        <f t="shared" si="1034"/>
        <v>N</v>
      </c>
      <c r="AB1799" s="26">
        <f t="shared" si="1035"/>
        <v>2.1</v>
      </c>
      <c r="AC1799" s="27">
        <f t="shared" si="1036"/>
        <v>20500</v>
      </c>
      <c r="AD1799" s="28">
        <f t="shared" si="1037"/>
        <v>100000</v>
      </c>
      <c r="AE1799" s="28">
        <f t="shared" si="1038"/>
        <v>257500</v>
      </c>
      <c r="AF1799" s="28">
        <f t="shared" si="1039"/>
        <v>14157.981760000002</v>
      </c>
      <c r="AG1799" s="28">
        <f t="shared" si="1040"/>
        <v>0</v>
      </c>
      <c r="AH1799" s="28">
        <f t="shared" si="1041"/>
        <v>14157.981760000002</v>
      </c>
      <c r="AI1799" s="28">
        <f t="shared" si="1042"/>
        <v>0</v>
      </c>
      <c r="AJ1799" s="29" t="str">
        <f t="shared" si="1043"/>
        <v>N</v>
      </c>
      <c r="AK1799" s="30">
        <f t="shared" si="1008"/>
        <v>1.1000000000000001</v>
      </c>
      <c r="AL1799" s="31">
        <f t="shared" si="1009"/>
        <v>20500</v>
      </c>
      <c r="AM1799" s="31">
        <f t="shared" si="1010"/>
        <v>100000</v>
      </c>
      <c r="AN1799" s="31">
        <f t="shared" si="1011"/>
        <v>257500</v>
      </c>
      <c r="AO1799" s="31">
        <f t="shared" si="1012"/>
        <v>14724.301030400004</v>
      </c>
      <c r="AP1799" s="31">
        <f t="shared" si="1013"/>
        <v>0</v>
      </c>
      <c r="AQ1799" s="31">
        <f t="shared" si="1014"/>
        <v>14724.301030400004</v>
      </c>
      <c r="AR1799" s="31">
        <f t="shared" si="1015"/>
        <v>0</v>
      </c>
      <c r="AS1799" s="32">
        <f t="shared" si="1016"/>
        <v>0.10000000000000009</v>
      </c>
      <c r="AT1799" s="33">
        <f t="shared" si="1017"/>
        <v>20500</v>
      </c>
      <c r="AU1799" s="33">
        <f t="shared" si="1018"/>
        <v>100000</v>
      </c>
      <c r="AV1799" s="33">
        <v>258297</v>
      </c>
      <c r="AW1799" s="33">
        <f t="shared" si="1019"/>
        <v>4044.5032095999941</v>
      </c>
      <c r="AX1799" s="33">
        <f t="shared" si="1020"/>
        <v>11268.76986201601</v>
      </c>
      <c r="AY1799" s="34">
        <f t="shared" si="1021"/>
        <v>11268.76986201601</v>
      </c>
    </row>
    <row r="1800" spans="1:51" ht="15" customHeight="1" x14ac:dyDescent="0.3">
      <c r="A1800" s="166" t="s">
        <v>3004</v>
      </c>
      <c r="B1800" s="99">
        <v>15070.63</v>
      </c>
      <c r="C1800" s="99">
        <v>14058.13</v>
      </c>
      <c r="D1800" s="99">
        <v>55904.06</v>
      </c>
      <c r="E1800" s="99">
        <v>52528.22</v>
      </c>
      <c r="F1800" s="159">
        <v>49000</v>
      </c>
      <c r="G1800" s="158">
        <v>12500</v>
      </c>
      <c r="H1800" s="182">
        <v>46540</v>
      </c>
      <c r="I1800" s="182">
        <v>46615</v>
      </c>
      <c r="J1800" s="166">
        <v>4</v>
      </c>
      <c r="K1800" s="166">
        <v>1.5</v>
      </c>
      <c r="L1800" s="167" t="s">
        <v>1206</v>
      </c>
      <c r="M1800" s="168" t="s">
        <v>1203</v>
      </c>
      <c r="N1800" s="169">
        <v>0.01</v>
      </c>
      <c r="O1800" s="21">
        <f t="shared" si="1022"/>
        <v>2.5</v>
      </c>
      <c r="P1800" s="21" t="str">
        <f t="shared" si="1023"/>
        <v>N</v>
      </c>
      <c r="Q1800" s="22">
        <f t="shared" si="1024"/>
        <v>29128.76</v>
      </c>
      <c r="R1800" s="8" t="str">
        <f t="shared" si="1025"/>
        <v>N</v>
      </c>
      <c r="S1800" s="23">
        <f t="shared" si="1026"/>
        <v>3.3333333333333335</v>
      </c>
      <c r="T1800" s="24">
        <f t="shared" si="1027"/>
        <v>20500</v>
      </c>
      <c r="U1800" s="24">
        <f t="shared" si="1028"/>
        <v>100000</v>
      </c>
      <c r="V1800" s="24">
        <f t="shared" si="1029"/>
        <v>257500</v>
      </c>
      <c r="W1800" s="24">
        <f t="shared" si="1030"/>
        <v>15375</v>
      </c>
      <c r="X1800" s="24">
        <f t="shared" si="1031"/>
        <v>0</v>
      </c>
      <c r="Y1800" s="24">
        <f t="shared" si="1032"/>
        <v>15375</v>
      </c>
      <c r="Z1800" s="24">
        <f t="shared" si="1033"/>
        <v>14045.047599999998</v>
      </c>
      <c r="AA1800" s="25" t="str">
        <f t="shared" si="1034"/>
        <v>N</v>
      </c>
      <c r="AB1800" s="26">
        <f t="shared" si="1035"/>
        <v>2.3333333333333335</v>
      </c>
      <c r="AC1800" s="27">
        <f t="shared" si="1036"/>
        <v>20500</v>
      </c>
      <c r="AD1800" s="28">
        <f t="shared" si="1037"/>
        <v>100000</v>
      </c>
      <c r="AE1800" s="28">
        <f t="shared" si="1038"/>
        <v>257500</v>
      </c>
      <c r="AF1800" s="28">
        <f t="shared" si="1039"/>
        <v>15375</v>
      </c>
      <c r="AG1800" s="28">
        <f t="shared" si="1040"/>
        <v>0</v>
      </c>
      <c r="AH1800" s="28">
        <f t="shared" si="1041"/>
        <v>15375</v>
      </c>
      <c r="AI1800" s="28">
        <f t="shared" si="1042"/>
        <v>14339.248076</v>
      </c>
      <c r="AJ1800" s="29" t="str">
        <f t="shared" si="1043"/>
        <v>N</v>
      </c>
      <c r="AK1800" s="30">
        <f t="shared" si="1008"/>
        <v>1.3333333333333335</v>
      </c>
      <c r="AL1800" s="31">
        <f t="shared" si="1009"/>
        <v>20500</v>
      </c>
      <c r="AM1800" s="31">
        <f t="shared" si="1010"/>
        <v>100000</v>
      </c>
      <c r="AN1800" s="31">
        <f t="shared" si="1011"/>
        <v>257500</v>
      </c>
      <c r="AO1800" s="31">
        <f t="shared" si="1012"/>
        <v>15375</v>
      </c>
      <c r="AP1800" s="31">
        <f t="shared" si="1013"/>
        <v>0</v>
      </c>
      <c r="AQ1800" s="31">
        <f t="shared" si="1014"/>
        <v>15375</v>
      </c>
      <c r="AR1800" s="31">
        <f t="shared" si="1015"/>
        <v>14636.390556760001</v>
      </c>
      <c r="AS1800" s="32">
        <f t="shared" si="1016"/>
        <v>0.33333333333333348</v>
      </c>
      <c r="AT1800" s="33">
        <f t="shared" si="1017"/>
        <v>20500</v>
      </c>
      <c r="AU1800" s="33">
        <f t="shared" si="1018"/>
        <v>100000</v>
      </c>
      <c r="AV1800" s="33">
        <v>258298</v>
      </c>
      <c r="AW1800" s="33">
        <f t="shared" si="1019"/>
        <v>0</v>
      </c>
      <c r="AX1800" s="33">
        <f t="shared" si="1020"/>
        <v>30311.504462327601</v>
      </c>
      <c r="AY1800" s="34">
        <f t="shared" si="1021"/>
        <v>73332.1906950876</v>
      </c>
    </row>
    <row r="1801" spans="1:51" ht="15" customHeight="1" x14ac:dyDescent="0.3">
      <c r="A1801" s="166" t="s">
        <v>3005</v>
      </c>
      <c r="B1801" s="99">
        <v>7350.17</v>
      </c>
      <c r="C1801" s="99">
        <v>5133.04</v>
      </c>
      <c r="D1801" s="99">
        <v>25074.15</v>
      </c>
      <c r="E1801" s="99">
        <v>17136.490000000002</v>
      </c>
      <c r="F1801" s="159">
        <v>112000</v>
      </c>
      <c r="G1801" s="158">
        <v>0</v>
      </c>
      <c r="H1801" s="182">
        <v>46357</v>
      </c>
      <c r="I1801" s="182">
        <v>46432</v>
      </c>
      <c r="J1801" s="166">
        <v>3.7</v>
      </c>
      <c r="K1801" s="166">
        <v>0.4</v>
      </c>
      <c r="L1801" s="167" t="s">
        <v>1206</v>
      </c>
      <c r="M1801" s="168" t="s">
        <v>1203</v>
      </c>
      <c r="N1801" s="169">
        <v>0.02</v>
      </c>
      <c r="O1801" s="21">
        <f t="shared" si="1022"/>
        <v>3.3000000000000003</v>
      </c>
      <c r="P1801" s="21" t="str">
        <f t="shared" si="1023"/>
        <v>N</v>
      </c>
      <c r="Q1801" s="22">
        <f t="shared" si="1024"/>
        <v>12483.21</v>
      </c>
      <c r="R1801" s="8" t="str">
        <f t="shared" si="1025"/>
        <v>N</v>
      </c>
      <c r="S1801" s="23">
        <f t="shared" si="1026"/>
        <v>4.4000000000000004</v>
      </c>
      <c r="T1801" s="24">
        <f t="shared" si="1027"/>
        <v>20500</v>
      </c>
      <c r="U1801" s="24">
        <f t="shared" si="1028"/>
        <v>100000</v>
      </c>
      <c r="V1801" s="24">
        <f t="shared" si="1029"/>
        <v>257500</v>
      </c>
      <c r="W1801" s="24">
        <f t="shared" si="1030"/>
        <v>9549.6556500000006</v>
      </c>
      <c r="X1801" s="24">
        <f t="shared" si="1031"/>
        <v>0</v>
      </c>
      <c r="Y1801" s="24">
        <f t="shared" si="1032"/>
        <v>9549.6556500000006</v>
      </c>
      <c r="Z1801" s="24">
        <f t="shared" si="1033"/>
        <v>3183.2185499999996</v>
      </c>
      <c r="AA1801" s="25" t="str">
        <f t="shared" si="1034"/>
        <v>N</v>
      </c>
      <c r="AB1801" s="26">
        <f t="shared" si="1035"/>
        <v>3.4000000000000004</v>
      </c>
      <c r="AC1801" s="27">
        <f t="shared" si="1036"/>
        <v>20500</v>
      </c>
      <c r="AD1801" s="28">
        <f t="shared" si="1037"/>
        <v>100000</v>
      </c>
      <c r="AE1801" s="28">
        <f t="shared" si="1038"/>
        <v>257500</v>
      </c>
      <c r="AF1801" s="28">
        <f t="shared" si="1039"/>
        <v>9740.6487629999992</v>
      </c>
      <c r="AG1801" s="28">
        <f t="shared" si="1040"/>
        <v>0</v>
      </c>
      <c r="AH1801" s="28">
        <f t="shared" si="1041"/>
        <v>9740.6487629999992</v>
      </c>
      <c r="AI1801" s="28">
        <f t="shared" si="1042"/>
        <v>3246.8829210000004</v>
      </c>
      <c r="AJ1801" s="29" t="str">
        <f t="shared" si="1043"/>
        <v>N</v>
      </c>
      <c r="AK1801" s="30">
        <f t="shared" si="1008"/>
        <v>2.4000000000000004</v>
      </c>
      <c r="AL1801" s="31">
        <f t="shared" si="1009"/>
        <v>20500</v>
      </c>
      <c r="AM1801" s="31">
        <f t="shared" si="1010"/>
        <v>100000</v>
      </c>
      <c r="AN1801" s="31">
        <f t="shared" si="1011"/>
        <v>257500</v>
      </c>
      <c r="AO1801" s="31">
        <f t="shared" si="1012"/>
        <v>9935.461738259999</v>
      </c>
      <c r="AP1801" s="31">
        <f t="shared" si="1013"/>
        <v>0</v>
      </c>
      <c r="AQ1801" s="31">
        <f t="shared" si="1014"/>
        <v>9935.461738259999</v>
      </c>
      <c r="AR1801" s="31">
        <f t="shared" si="1015"/>
        <v>3311.8205794200003</v>
      </c>
      <c r="AS1801" s="32">
        <f t="shared" si="1016"/>
        <v>1.4000000000000004</v>
      </c>
      <c r="AT1801" s="33">
        <f t="shared" si="1017"/>
        <v>20500</v>
      </c>
      <c r="AU1801" s="33">
        <f t="shared" si="1018"/>
        <v>100000</v>
      </c>
      <c r="AV1801" s="33">
        <v>258299</v>
      </c>
      <c r="AW1801" s="33">
        <f t="shared" si="1019"/>
        <v>10134.170973025201</v>
      </c>
      <c r="AX1801" s="33">
        <f t="shared" si="1020"/>
        <v>3378.0569910083996</v>
      </c>
      <c r="AY1801" s="34">
        <f t="shared" si="1021"/>
        <v>13119.9790414284</v>
      </c>
    </row>
    <row r="1802" spans="1:51" ht="15" customHeight="1" x14ac:dyDescent="0.3">
      <c r="A1802" s="166" t="s">
        <v>3006</v>
      </c>
      <c r="B1802" s="99">
        <v>9177.76</v>
      </c>
      <c r="C1802" s="99">
        <v>25724.84</v>
      </c>
      <c r="D1802" s="99">
        <v>86339.82</v>
      </c>
      <c r="E1802" s="99">
        <v>80953.02</v>
      </c>
      <c r="F1802" s="159">
        <v>30000</v>
      </c>
      <c r="G1802" s="158">
        <v>12500</v>
      </c>
      <c r="H1802" s="182">
        <v>46394</v>
      </c>
      <c r="I1802" s="182">
        <v>46446</v>
      </c>
      <c r="J1802" s="166">
        <v>1.8</v>
      </c>
      <c r="K1802" s="166">
        <v>0</v>
      </c>
      <c r="L1802" s="167" t="s">
        <v>1206</v>
      </c>
      <c r="M1802" s="168" t="s">
        <v>1203</v>
      </c>
      <c r="N1802" s="169">
        <v>0</v>
      </c>
      <c r="O1802" s="21">
        <f t="shared" si="1022"/>
        <v>1.8</v>
      </c>
      <c r="P1802" s="21" t="str">
        <f t="shared" si="1023"/>
        <v>N</v>
      </c>
      <c r="Q1802" s="22">
        <f t="shared" si="1024"/>
        <v>34902.6</v>
      </c>
      <c r="R1802" s="8" t="str">
        <f t="shared" si="1025"/>
        <v>N</v>
      </c>
      <c r="S1802" s="23">
        <f t="shared" si="1026"/>
        <v>2.4</v>
      </c>
      <c r="T1802" s="24">
        <f t="shared" si="1027"/>
        <v>20500</v>
      </c>
      <c r="U1802" s="24">
        <f t="shared" si="1028"/>
        <v>100000</v>
      </c>
      <c r="V1802" s="24">
        <f t="shared" si="1029"/>
        <v>257500</v>
      </c>
      <c r="W1802" s="24">
        <f t="shared" si="1030"/>
        <v>10245.134999999995</v>
      </c>
      <c r="X1802" s="24">
        <f t="shared" si="1031"/>
        <v>0</v>
      </c>
      <c r="Y1802" s="24">
        <f t="shared" si="1032"/>
        <v>10245.134999999995</v>
      </c>
      <c r="Z1802" s="24">
        <f t="shared" si="1033"/>
        <v>24657.465000000004</v>
      </c>
      <c r="AA1802" s="25" t="str">
        <f t="shared" si="1034"/>
        <v>N</v>
      </c>
      <c r="AB1802" s="26">
        <f t="shared" si="1035"/>
        <v>1.4</v>
      </c>
      <c r="AC1802" s="27">
        <f t="shared" si="1036"/>
        <v>20500</v>
      </c>
      <c r="AD1802" s="28">
        <f t="shared" si="1037"/>
        <v>100000</v>
      </c>
      <c r="AE1802" s="28">
        <f t="shared" si="1038"/>
        <v>257500</v>
      </c>
      <c r="AF1802" s="28">
        <f t="shared" si="1039"/>
        <v>2561.2837499999987</v>
      </c>
      <c r="AG1802" s="28">
        <f t="shared" si="1040"/>
        <v>0</v>
      </c>
      <c r="AH1802" s="28">
        <f t="shared" si="1041"/>
        <v>2561.2837499999987</v>
      </c>
      <c r="AI1802" s="28">
        <f t="shared" si="1042"/>
        <v>32341.31625</v>
      </c>
      <c r="AJ1802" s="29" t="str">
        <f t="shared" si="1043"/>
        <v>N</v>
      </c>
      <c r="AK1802" s="30">
        <f t="shared" si="1008"/>
        <v>0.39999999999999991</v>
      </c>
      <c r="AL1802" s="31">
        <f t="shared" si="1009"/>
        <v>20500</v>
      </c>
      <c r="AM1802" s="31">
        <f t="shared" si="1010"/>
        <v>100000</v>
      </c>
      <c r="AN1802" s="31">
        <f t="shared" si="1011"/>
        <v>257500</v>
      </c>
      <c r="AO1802" s="31">
        <f t="shared" si="1012"/>
        <v>2561.2837499999987</v>
      </c>
      <c r="AP1802" s="31">
        <f t="shared" si="1013"/>
        <v>0</v>
      </c>
      <c r="AQ1802" s="31">
        <f t="shared" si="1014"/>
        <v>2561.2837499999987</v>
      </c>
      <c r="AR1802" s="31">
        <f t="shared" si="1015"/>
        <v>32341.31625</v>
      </c>
      <c r="AS1802" s="32">
        <f t="shared" si="1016"/>
        <v>0</v>
      </c>
      <c r="AT1802" s="33">
        <f t="shared" si="1017"/>
        <v>20500</v>
      </c>
      <c r="AU1802" s="33">
        <f t="shared" si="1018"/>
        <v>100000</v>
      </c>
      <c r="AV1802" s="33">
        <v>258300</v>
      </c>
      <c r="AW1802" s="33">
        <f t="shared" si="1019"/>
        <v>0</v>
      </c>
      <c r="AX1802" s="33">
        <f t="shared" si="1020"/>
        <v>0</v>
      </c>
      <c r="AY1802" s="34">
        <f t="shared" si="1021"/>
        <v>89340.097500000003</v>
      </c>
    </row>
    <row r="1803" spans="1:51" ht="15" customHeight="1" x14ac:dyDescent="0.3">
      <c r="A1803" s="166" t="s">
        <v>3007</v>
      </c>
      <c r="B1803" s="99">
        <v>8197.99</v>
      </c>
      <c r="C1803" s="99">
        <v>19023.419999999998</v>
      </c>
      <c r="D1803" s="99">
        <v>86039.67</v>
      </c>
      <c r="E1803" s="99">
        <v>78161.55</v>
      </c>
      <c r="F1803" s="159">
        <v>72000</v>
      </c>
      <c r="G1803" s="158">
        <v>0</v>
      </c>
      <c r="H1803" s="182">
        <v>46396</v>
      </c>
      <c r="I1803" s="182">
        <v>46409</v>
      </c>
      <c r="J1803" s="166">
        <v>2.2999999999999998</v>
      </c>
      <c r="K1803" s="166">
        <v>0.6</v>
      </c>
      <c r="L1803" s="167" t="s">
        <v>1206</v>
      </c>
      <c r="M1803" s="168" t="s">
        <v>1203</v>
      </c>
      <c r="N1803" s="169">
        <v>0</v>
      </c>
      <c r="O1803" s="21">
        <f t="shared" si="1022"/>
        <v>1.6999999999999997</v>
      </c>
      <c r="P1803" s="21" t="str">
        <f t="shared" si="1023"/>
        <v>N</v>
      </c>
      <c r="Q1803" s="22">
        <f t="shared" si="1024"/>
        <v>27221.409999999996</v>
      </c>
      <c r="R1803" s="8" t="str">
        <f t="shared" si="1025"/>
        <v>N</v>
      </c>
      <c r="S1803" s="23">
        <f t="shared" si="1026"/>
        <v>2.2666666666666662</v>
      </c>
      <c r="T1803" s="24">
        <f t="shared" si="1027"/>
        <v>20500</v>
      </c>
      <c r="U1803" s="24">
        <f t="shared" si="1028"/>
        <v>100000</v>
      </c>
      <c r="V1803" s="24">
        <f t="shared" si="1029"/>
        <v>257500</v>
      </c>
      <c r="W1803" s="24">
        <f t="shared" si="1030"/>
        <v>10470.247500000001</v>
      </c>
      <c r="X1803" s="24">
        <f t="shared" si="1031"/>
        <v>0</v>
      </c>
      <c r="Y1803" s="24">
        <f t="shared" si="1032"/>
        <v>10470.247500000001</v>
      </c>
      <c r="Z1803" s="24">
        <f t="shared" si="1033"/>
        <v>16751.162499999995</v>
      </c>
      <c r="AA1803" s="25" t="str">
        <f t="shared" si="1034"/>
        <v>N</v>
      </c>
      <c r="AB1803" s="26">
        <f t="shared" si="1035"/>
        <v>1.2666666666666662</v>
      </c>
      <c r="AC1803" s="27">
        <f t="shared" si="1036"/>
        <v>20500</v>
      </c>
      <c r="AD1803" s="28">
        <f t="shared" si="1037"/>
        <v>100000</v>
      </c>
      <c r="AE1803" s="28">
        <f t="shared" si="1038"/>
        <v>257500</v>
      </c>
      <c r="AF1803" s="28">
        <f t="shared" si="1039"/>
        <v>2617.5618750000003</v>
      </c>
      <c r="AG1803" s="28">
        <f t="shared" si="1040"/>
        <v>0</v>
      </c>
      <c r="AH1803" s="28">
        <f t="shared" si="1041"/>
        <v>2617.5618750000003</v>
      </c>
      <c r="AI1803" s="28">
        <f t="shared" si="1042"/>
        <v>24603.848124999997</v>
      </c>
      <c r="AJ1803" s="29" t="str">
        <f t="shared" si="1043"/>
        <v>N</v>
      </c>
      <c r="AK1803" s="30">
        <f t="shared" si="1008"/>
        <v>0.26666666666666616</v>
      </c>
      <c r="AL1803" s="31">
        <f t="shared" si="1009"/>
        <v>20500</v>
      </c>
      <c r="AM1803" s="31">
        <f t="shared" si="1010"/>
        <v>100000</v>
      </c>
      <c r="AN1803" s="31">
        <f t="shared" si="1011"/>
        <v>257500</v>
      </c>
      <c r="AO1803" s="31">
        <f t="shared" si="1012"/>
        <v>0</v>
      </c>
      <c r="AP1803" s="31">
        <f t="shared" si="1013"/>
        <v>0</v>
      </c>
      <c r="AQ1803" s="31">
        <f t="shared" si="1014"/>
        <v>0</v>
      </c>
      <c r="AR1803" s="31">
        <f t="shared" si="1015"/>
        <v>27221.409999999996</v>
      </c>
      <c r="AS1803" s="32">
        <f t="shared" si="1016"/>
        <v>0</v>
      </c>
      <c r="AT1803" s="33">
        <f t="shared" si="1017"/>
        <v>20500</v>
      </c>
      <c r="AU1803" s="33">
        <f t="shared" si="1018"/>
        <v>100000</v>
      </c>
      <c r="AV1803" s="33">
        <v>258301</v>
      </c>
      <c r="AW1803" s="33">
        <f t="shared" si="1019"/>
        <v>0</v>
      </c>
      <c r="AX1803" s="33">
        <f t="shared" si="1020"/>
        <v>0</v>
      </c>
      <c r="AY1803" s="34">
        <f t="shared" si="1021"/>
        <v>68576.420624999999</v>
      </c>
    </row>
    <row r="1804" spans="1:51" ht="15" customHeight="1" x14ac:dyDescent="0.3">
      <c r="A1804" s="166" t="s">
        <v>3008</v>
      </c>
      <c r="B1804" s="99">
        <v>14461.91</v>
      </c>
      <c r="C1804" s="99">
        <v>2974.68</v>
      </c>
      <c r="D1804" s="99">
        <v>96335.11</v>
      </c>
      <c r="E1804" s="99">
        <v>95683.87</v>
      </c>
      <c r="F1804" s="159">
        <v>101000</v>
      </c>
      <c r="G1804" s="158">
        <v>12500</v>
      </c>
      <c r="H1804" s="182">
        <v>46553</v>
      </c>
      <c r="I1804" s="182">
        <v>46603</v>
      </c>
      <c r="J1804" s="166">
        <v>3.6</v>
      </c>
      <c r="K1804" s="166">
        <v>1</v>
      </c>
      <c r="L1804" s="167" t="s">
        <v>1206</v>
      </c>
      <c r="M1804" s="168" t="s">
        <v>1205</v>
      </c>
      <c r="N1804" s="169">
        <v>0</v>
      </c>
      <c r="O1804" s="21">
        <f t="shared" si="1022"/>
        <v>2.6</v>
      </c>
      <c r="P1804" s="21" t="str">
        <f t="shared" si="1023"/>
        <v>N</v>
      </c>
      <c r="Q1804" s="22">
        <f t="shared" si="1024"/>
        <v>17436.59</v>
      </c>
      <c r="R1804" s="8" t="str">
        <f t="shared" si="1025"/>
        <v>N</v>
      </c>
      <c r="S1804" s="23">
        <f t="shared" si="1026"/>
        <v>2.6</v>
      </c>
      <c r="T1804" s="24">
        <f t="shared" si="1027"/>
        <v>20500</v>
      </c>
      <c r="U1804" s="24">
        <f t="shared" si="1028"/>
        <v>100000</v>
      </c>
      <c r="V1804" s="24">
        <f t="shared" si="1029"/>
        <v>257500</v>
      </c>
      <c r="W1804" s="24">
        <f t="shared" si="1030"/>
        <v>3664.8899999999994</v>
      </c>
      <c r="X1804" s="24">
        <f t="shared" si="1031"/>
        <v>0</v>
      </c>
      <c r="Y1804" s="24">
        <f t="shared" si="1032"/>
        <v>3664.8899999999994</v>
      </c>
      <c r="Z1804" s="24">
        <f t="shared" si="1033"/>
        <v>13771.7</v>
      </c>
      <c r="AA1804" s="25" t="str">
        <f t="shared" si="1034"/>
        <v>N</v>
      </c>
      <c r="AB1804" s="26">
        <f t="shared" si="1035"/>
        <v>1.6</v>
      </c>
      <c r="AC1804" s="27">
        <f t="shared" si="1036"/>
        <v>20500</v>
      </c>
      <c r="AD1804" s="28">
        <f t="shared" si="1037"/>
        <v>100000</v>
      </c>
      <c r="AE1804" s="28">
        <f t="shared" si="1038"/>
        <v>257500</v>
      </c>
      <c r="AF1804" s="28">
        <f t="shared" si="1039"/>
        <v>0</v>
      </c>
      <c r="AG1804" s="28">
        <f t="shared" si="1040"/>
        <v>0</v>
      </c>
      <c r="AH1804" s="28">
        <f t="shared" si="1041"/>
        <v>0</v>
      </c>
      <c r="AI1804" s="28">
        <f t="shared" si="1042"/>
        <v>17436.59</v>
      </c>
      <c r="AJ1804" s="29" t="str">
        <f t="shared" si="1043"/>
        <v>N</v>
      </c>
      <c r="AK1804" s="30">
        <f t="shared" si="1008"/>
        <v>0.60000000000000009</v>
      </c>
      <c r="AL1804" s="31">
        <f t="shared" si="1009"/>
        <v>20500</v>
      </c>
      <c r="AM1804" s="31">
        <f t="shared" si="1010"/>
        <v>100000</v>
      </c>
      <c r="AN1804" s="31">
        <f t="shared" si="1011"/>
        <v>257500</v>
      </c>
      <c r="AO1804" s="31">
        <f t="shared" si="1012"/>
        <v>0</v>
      </c>
      <c r="AP1804" s="31">
        <f t="shared" si="1013"/>
        <v>0</v>
      </c>
      <c r="AQ1804" s="31">
        <f t="shared" si="1014"/>
        <v>0</v>
      </c>
      <c r="AR1804" s="31">
        <f t="shared" si="1015"/>
        <v>17436.59</v>
      </c>
      <c r="AS1804" s="32">
        <f t="shared" si="1016"/>
        <v>0</v>
      </c>
      <c r="AT1804" s="33">
        <f t="shared" si="1017"/>
        <v>20500</v>
      </c>
      <c r="AU1804" s="33">
        <f t="shared" si="1018"/>
        <v>100000</v>
      </c>
      <c r="AV1804" s="33">
        <v>258302</v>
      </c>
      <c r="AW1804" s="33">
        <f t="shared" si="1019"/>
        <v>0</v>
      </c>
      <c r="AX1804" s="33">
        <f t="shared" si="1020"/>
        <v>0</v>
      </c>
      <c r="AY1804" s="34">
        <f t="shared" si="1021"/>
        <v>48644.880000000005</v>
      </c>
    </row>
    <row r="1805" spans="1:51" ht="15" customHeight="1" x14ac:dyDescent="0.3">
      <c r="A1805" s="166" t="s">
        <v>3009</v>
      </c>
      <c r="B1805" s="99">
        <v>16180.18</v>
      </c>
      <c r="C1805" s="99">
        <v>19363.919999999998</v>
      </c>
      <c r="D1805" s="99">
        <v>52387.53</v>
      </c>
      <c r="E1805" s="99">
        <v>50713.72</v>
      </c>
      <c r="F1805" s="159">
        <v>120000</v>
      </c>
      <c r="G1805" s="158">
        <v>0</v>
      </c>
      <c r="H1805" s="182">
        <v>46237</v>
      </c>
      <c r="I1805" s="182">
        <v>46276</v>
      </c>
      <c r="J1805" s="166">
        <v>2.6</v>
      </c>
      <c r="K1805" s="166">
        <v>0.6</v>
      </c>
      <c r="L1805" s="167" t="s">
        <v>1206</v>
      </c>
      <c r="M1805" s="168" t="s">
        <v>1204</v>
      </c>
      <c r="N1805" s="169">
        <v>0.01</v>
      </c>
      <c r="O1805" s="21">
        <f t="shared" si="1022"/>
        <v>2</v>
      </c>
      <c r="P1805" s="21" t="str">
        <f t="shared" si="1023"/>
        <v>N</v>
      </c>
      <c r="Q1805" s="22">
        <f t="shared" si="1024"/>
        <v>35544.1</v>
      </c>
      <c r="R1805" s="8" t="str">
        <f t="shared" si="1025"/>
        <v>N</v>
      </c>
      <c r="S1805" s="23">
        <f t="shared" si="1026"/>
        <v>4</v>
      </c>
      <c r="T1805" s="24">
        <f t="shared" si="1027"/>
        <v>20500</v>
      </c>
      <c r="U1805" s="24">
        <f t="shared" si="1028"/>
        <v>100000</v>
      </c>
      <c r="V1805" s="24">
        <f t="shared" si="1029"/>
        <v>257500</v>
      </c>
      <c r="W1805" s="24">
        <f t="shared" si="1030"/>
        <v>10250</v>
      </c>
      <c r="X1805" s="24">
        <f t="shared" si="1031"/>
        <v>0</v>
      </c>
      <c r="Y1805" s="24">
        <f t="shared" si="1032"/>
        <v>10250</v>
      </c>
      <c r="Z1805" s="24">
        <f t="shared" si="1033"/>
        <v>25649.540999999997</v>
      </c>
      <c r="AA1805" s="25" t="str">
        <f t="shared" si="1034"/>
        <v>N</v>
      </c>
      <c r="AB1805" s="26">
        <f t="shared" si="1035"/>
        <v>3</v>
      </c>
      <c r="AC1805" s="27">
        <f t="shared" si="1036"/>
        <v>20500</v>
      </c>
      <c r="AD1805" s="28">
        <f t="shared" si="1037"/>
        <v>100000</v>
      </c>
      <c r="AE1805" s="28">
        <f t="shared" si="1038"/>
        <v>257500</v>
      </c>
      <c r="AF1805" s="28">
        <f t="shared" si="1039"/>
        <v>10250</v>
      </c>
      <c r="AG1805" s="28">
        <f t="shared" si="1040"/>
        <v>0</v>
      </c>
      <c r="AH1805" s="28">
        <f t="shared" si="1041"/>
        <v>10250</v>
      </c>
      <c r="AI1805" s="28">
        <f t="shared" si="1042"/>
        <v>26008.536410000001</v>
      </c>
      <c r="AJ1805" s="29" t="str">
        <f t="shared" si="1043"/>
        <v>N</v>
      </c>
      <c r="AK1805" s="30">
        <f t="shared" si="1008"/>
        <v>2</v>
      </c>
      <c r="AL1805" s="31">
        <f t="shared" si="1009"/>
        <v>20500</v>
      </c>
      <c r="AM1805" s="31">
        <f t="shared" si="1010"/>
        <v>100000</v>
      </c>
      <c r="AN1805" s="31">
        <f t="shared" si="1011"/>
        <v>257500</v>
      </c>
      <c r="AO1805" s="31">
        <f t="shared" si="1012"/>
        <v>10250</v>
      </c>
      <c r="AP1805" s="31">
        <f t="shared" si="1013"/>
        <v>0</v>
      </c>
      <c r="AQ1805" s="31">
        <f t="shared" si="1014"/>
        <v>10250</v>
      </c>
      <c r="AR1805" s="31">
        <f t="shared" si="1015"/>
        <v>26371.1217741</v>
      </c>
      <c r="AS1805" s="32">
        <f t="shared" si="1016"/>
        <v>1</v>
      </c>
      <c r="AT1805" s="33">
        <f t="shared" si="1017"/>
        <v>20500</v>
      </c>
      <c r="AU1805" s="33">
        <f t="shared" si="1018"/>
        <v>100000</v>
      </c>
      <c r="AV1805" s="33">
        <v>258303</v>
      </c>
      <c r="AW1805" s="33">
        <f t="shared" si="1019"/>
        <v>8431.2350000000006</v>
      </c>
      <c r="AX1805" s="33">
        <f t="shared" si="1020"/>
        <v>28556.097991841001</v>
      </c>
      <c r="AY1805" s="34">
        <f t="shared" si="1021"/>
        <v>106585.297175941</v>
      </c>
    </row>
    <row r="1806" spans="1:51" ht="15" customHeight="1" x14ac:dyDescent="0.3">
      <c r="A1806" s="166" t="s">
        <v>3010</v>
      </c>
      <c r="B1806" s="99">
        <v>16843.490000000002</v>
      </c>
      <c r="C1806" s="99">
        <v>32684.39</v>
      </c>
      <c r="D1806" s="99">
        <v>110341.54</v>
      </c>
      <c r="E1806" s="99">
        <v>107806.16</v>
      </c>
      <c r="F1806" s="159">
        <v>72000</v>
      </c>
      <c r="G1806" s="158">
        <v>12500</v>
      </c>
      <c r="H1806" s="182">
        <v>46308</v>
      </c>
      <c r="I1806" s="182">
        <v>46364</v>
      </c>
      <c r="J1806" s="166">
        <v>4</v>
      </c>
      <c r="K1806" s="166">
        <v>2.4</v>
      </c>
      <c r="L1806" s="167" t="s">
        <v>1206</v>
      </c>
      <c r="M1806" s="168" t="s">
        <v>1203</v>
      </c>
      <c r="N1806" s="169">
        <v>0.03</v>
      </c>
      <c r="O1806" s="21">
        <f t="shared" si="1022"/>
        <v>1.6</v>
      </c>
      <c r="P1806" s="21" t="str">
        <f t="shared" si="1023"/>
        <v>N</v>
      </c>
      <c r="Q1806" s="22">
        <f t="shared" si="1024"/>
        <v>49527.880000000005</v>
      </c>
      <c r="R1806" s="8" t="str">
        <f t="shared" si="1025"/>
        <v>N</v>
      </c>
      <c r="S1806" s="23">
        <f t="shared" si="1026"/>
        <v>2.1333333333333333</v>
      </c>
      <c r="T1806" s="24">
        <f t="shared" si="1027"/>
        <v>20500</v>
      </c>
      <c r="U1806" s="24">
        <f t="shared" si="1028"/>
        <v>100000</v>
      </c>
      <c r="V1806" s="24">
        <f t="shared" si="1029"/>
        <v>257500</v>
      </c>
      <c r="W1806" s="24">
        <f t="shared" si="1030"/>
        <v>0</v>
      </c>
      <c r="X1806" s="24">
        <f t="shared" si="1031"/>
        <v>0</v>
      </c>
      <c r="Y1806" s="24">
        <f t="shared" si="1032"/>
        <v>0</v>
      </c>
      <c r="Z1806" s="24">
        <f t="shared" si="1033"/>
        <v>51013.716400000005</v>
      </c>
      <c r="AA1806" s="25" t="str">
        <f t="shared" si="1034"/>
        <v>N</v>
      </c>
      <c r="AB1806" s="26">
        <f t="shared" si="1035"/>
        <v>1.1333333333333333</v>
      </c>
      <c r="AC1806" s="27">
        <f t="shared" si="1036"/>
        <v>20500</v>
      </c>
      <c r="AD1806" s="28">
        <f t="shared" si="1037"/>
        <v>100000</v>
      </c>
      <c r="AE1806" s="28">
        <f t="shared" si="1038"/>
        <v>257500</v>
      </c>
      <c r="AF1806" s="28">
        <f t="shared" si="1039"/>
        <v>0</v>
      </c>
      <c r="AG1806" s="28">
        <f t="shared" si="1040"/>
        <v>0</v>
      </c>
      <c r="AH1806" s="28">
        <f t="shared" si="1041"/>
        <v>0</v>
      </c>
      <c r="AI1806" s="28">
        <f t="shared" si="1042"/>
        <v>52544.127892000004</v>
      </c>
      <c r="AJ1806" s="29" t="str">
        <f t="shared" si="1043"/>
        <v>N</v>
      </c>
      <c r="AK1806" s="30">
        <f t="shared" si="1008"/>
        <v>0.1333333333333333</v>
      </c>
      <c r="AL1806" s="31">
        <f t="shared" si="1009"/>
        <v>20500</v>
      </c>
      <c r="AM1806" s="31">
        <f t="shared" si="1010"/>
        <v>100000</v>
      </c>
      <c r="AN1806" s="31">
        <f t="shared" si="1011"/>
        <v>257500</v>
      </c>
      <c r="AO1806" s="31">
        <f t="shared" si="1012"/>
        <v>0</v>
      </c>
      <c r="AP1806" s="31">
        <f t="shared" si="1013"/>
        <v>0</v>
      </c>
      <c r="AQ1806" s="31">
        <f t="shared" si="1014"/>
        <v>0</v>
      </c>
      <c r="AR1806" s="31">
        <f t="shared" si="1015"/>
        <v>54120.451728760003</v>
      </c>
      <c r="AS1806" s="32">
        <f t="shared" si="1016"/>
        <v>0</v>
      </c>
      <c r="AT1806" s="33">
        <f t="shared" si="1017"/>
        <v>20500</v>
      </c>
      <c r="AU1806" s="33">
        <f t="shared" si="1018"/>
        <v>100000</v>
      </c>
      <c r="AV1806" s="33">
        <v>258304</v>
      </c>
      <c r="AW1806" s="33">
        <f t="shared" si="1019"/>
        <v>0</v>
      </c>
      <c r="AX1806" s="33">
        <f t="shared" si="1020"/>
        <v>0</v>
      </c>
      <c r="AY1806" s="34">
        <f t="shared" si="1021"/>
        <v>157678.29602076003</v>
      </c>
    </row>
    <row r="1807" spans="1:51" ht="15" customHeight="1" x14ac:dyDescent="0.3">
      <c r="A1807" s="166" t="s">
        <v>3011</v>
      </c>
      <c r="B1807" s="99">
        <v>12248.96</v>
      </c>
      <c r="C1807" s="99">
        <v>14160.29</v>
      </c>
      <c r="D1807" s="99">
        <v>76747.839999999997</v>
      </c>
      <c r="E1807" s="99">
        <v>63896.9</v>
      </c>
      <c r="F1807" s="159">
        <v>101000</v>
      </c>
      <c r="G1807" s="158">
        <v>0</v>
      </c>
      <c r="H1807" s="182">
        <v>46431</v>
      </c>
      <c r="I1807" s="182">
        <v>46448</v>
      </c>
      <c r="J1807" s="166">
        <v>3</v>
      </c>
      <c r="K1807" s="166">
        <v>1.2</v>
      </c>
      <c r="L1807" s="167" t="s">
        <v>1206</v>
      </c>
      <c r="M1807" s="168" t="s">
        <v>1204</v>
      </c>
      <c r="N1807" s="169">
        <v>2.7E-2</v>
      </c>
      <c r="O1807" s="21">
        <f t="shared" si="1022"/>
        <v>1.8</v>
      </c>
      <c r="P1807" s="21" t="str">
        <f t="shared" si="1023"/>
        <v>N</v>
      </c>
      <c r="Q1807" s="22">
        <f t="shared" si="1024"/>
        <v>26409.25</v>
      </c>
      <c r="R1807" s="8" t="str">
        <f t="shared" si="1025"/>
        <v>N</v>
      </c>
      <c r="S1807" s="23">
        <f t="shared" si="1026"/>
        <v>3.6</v>
      </c>
      <c r="T1807" s="24">
        <f t="shared" si="1027"/>
        <v>20500</v>
      </c>
      <c r="U1807" s="24">
        <f t="shared" si="1028"/>
        <v>100000</v>
      </c>
      <c r="V1807" s="24">
        <f t="shared" si="1029"/>
        <v>257500</v>
      </c>
      <c r="W1807" s="24">
        <f t="shared" si="1030"/>
        <v>10250</v>
      </c>
      <c r="X1807" s="24">
        <f t="shared" si="1031"/>
        <v>0</v>
      </c>
      <c r="Y1807" s="24">
        <f t="shared" si="1032"/>
        <v>10250</v>
      </c>
      <c r="Z1807" s="24">
        <f t="shared" si="1033"/>
        <v>16872.299749999998</v>
      </c>
      <c r="AA1807" s="25" t="str">
        <f t="shared" si="1034"/>
        <v>N</v>
      </c>
      <c r="AB1807" s="26">
        <f t="shared" si="1035"/>
        <v>2.6</v>
      </c>
      <c r="AC1807" s="27">
        <f t="shared" si="1036"/>
        <v>20500</v>
      </c>
      <c r="AD1807" s="28">
        <f t="shared" si="1037"/>
        <v>100000</v>
      </c>
      <c r="AE1807" s="28">
        <f t="shared" si="1038"/>
        <v>257500</v>
      </c>
      <c r="AF1807" s="28">
        <f t="shared" si="1039"/>
        <v>6501.0800000000017</v>
      </c>
      <c r="AG1807" s="28">
        <f t="shared" si="1040"/>
        <v>0</v>
      </c>
      <c r="AH1807" s="28">
        <f t="shared" si="1041"/>
        <v>6501.0800000000017</v>
      </c>
      <c r="AI1807" s="28">
        <f t="shared" si="1042"/>
        <v>21353.521843249993</v>
      </c>
      <c r="AJ1807" s="29" t="str">
        <f t="shared" si="1043"/>
        <v>N</v>
      </c>
      <c r="AK1807" s="30">
        <f t="shared" si="1008"/>
        <v>1.6</v>
      </c>
      <c r="AL1807" s="31">
        <f t="shared" si="1009"/>
        <v>20500</v>
      </c>
      <c r="AM1807" s="31">
        <f t="shared" si="1010"/>
        <v>100000</v>
      </c>
      <c r="AN1807" s="31">
        <f t="shared" si="1011"/>
        <v>257500</v>
      </c>
      <c r="AO1807" s="31">
        <f t="shared" si="1012"/>
        <v>0</v>
      </c>
      <c r="AP1807" s="31">
        <f t="shared" si="1013"/>
        <v>0</v>
      </c>
      <c r="AQ1807" s="31">
        <f t="shared" si="1014"/>
        <v>0</v>
      </c>
      <c r="AR1807" s="31">
        <f t="shared" si="1015"/>
        <v>28606.676093017741</v>
      </c>
      <c r="AS1807" s="32">
        <f t="shared" si="1016"/>
        <v>0.60000000000000009</v>
      </c>
      <c r="AT1807" s="33">
        <f t="shared" si="1017"/>
        <v>20500</v>
      </c>
      <c r="AU1807" s="33">
        <f t="shared" si="1018"/>
        <v>100000</v>
      </c>
      <c r="AV1807" s="33">
        <v>258305</v>
      </c>
      <c r="AW1807" s="33">
        <f t="shared" si="1019"/>
        <v>3250.5400000000009</v>
      </c>
      <c r="AX1807" s="33">
        <f t="shared" si="1020"/>
        <v>26128.516347529217</v>
      </c>
      <c r="AY1807" s="34">
        <f t="shared" si="1021"/>
        <v>92961.01403379695</v>
      </c>
    </row>
    <row r="1808" spans="1:51" ht="15" customHeight="1" x14ac:dyDescent="0.3">
      <c r="A1808" s="166" t="s">
        <v>3012</v>
      </c>
      <c r="B1808" s="99">
        <v>8740.73</v>
      </c>
      <c r="C1808" s="99">
        <v>30567.8</v>
      </c>
      <c r="D1808" s="99">
        <v>53432.38</v>
      </c>
      <c r="E1808" s="99">
        <v>50209.14</v>
      </c>
      <c r="F1808" s="159">
        <v>120000</v>
      </c>
      <c r="G1808" s="160">
        <v>12500</v>
      </c>
      <c r="H1808" s="182">
        <v>46558</v>
      </c>
      <c r="I1808" s="182">
        <v>46623</v>
      </c>
      <c r="J1808" s="166">
        <v>3.4</v>
      </c>
      <c r="K1808" s="166">
        <v>2.2999999999999998</v>
      </c>
      <c r="L1808" s="167" t="s">
        <v>1206</v>
      </c>
      <c r="M1808" s="168" t="s">
        <v>1204</v>
      </c>
      <c r="N1808" s="169">
        <v>0.06</v>
      </c>
      <c r="O1808" s="21">
        <f t="shared" si="1022"/>
        <v>1.1000000000000001</v>
      </c>
      <c r="P1808" s="21" t="str">
        <f t="shared" si="1023"/>
        <v>N</v>
      </c>
      <c r="Q1808" s="22">
        <f t="shared" si="1024"/>
        <v>39308.53</v>
      </c>
      <c r="R1808" s="8" t="str">
        <f t="shared" si="1025"/>
        <v>N</v>
      </c>
      <c r="S1808" s="23">
        <f t="shared" si="1026"/>
        <v>2.2000000000000002</v>
      </c>
      <c r="T1808" s="24">
        <f t="shared" si="1027"/>
        <v>20500</v>
      </c>
      <c r="U1808" s="24">
        <f t="shared" si="1028"/>
        <v>100000</v>
      </c>
      <c r="V1808" s="24">
        <f t="shared" si="1029"/>
        <v>257500</v>
      </c>
      <c r="W1808" s="24">
        <f t="shared" si="1030"/>
        <v>10250</v>
      </c>
      <c r="X1808" s="24">
        <f t="shared" si="1031"/>
        <v>0</v>
      </c>
      <c r="Y1808" s="24">
        <f t="shared" si="1032"/>
        <v>10250</v>
      </c>
      <c r="Z1808" s="24">
        <f t="shared" si="1033"/>
        <v>31417.041799999999</v>
      </c>
      <c r="AA1808" s="25" t="str">
        <f t="shared" si="1034"/>
        <v>N</v>
      </c>
      <c r="AB1808" s="26">
        <f t="shared" si="1035"/>
        <v>1.2000000000000002</v>
      </c>
      <c r="AC1808" s="27">
        <f t="shared" si="1036"/>
        <v>20500</v>
      </c>
      <c r="AD1808" s="28">
        <f t="shared" si="1037"/>
        <v>100000</v>
      </c>
      <c r="AE1808" s="28">
        <f t="shared" si="1038"/>
        <v>257500</v>
      </c>
      <c r="AF1808" s="28">
        <f t="shared" si="1039"/>
        <v>10250</v>
      </c>
      <c r="AG1808" s="28">
        <f t="shared" si="1040"/>
        <v>0</v>
      </c>
      <c r="AH1808" s="28">
        <f t="shared" si="1041"/>
        <v>10250</v>
      </c>
      <c r="AI1808" s="28">
        <f t="shared" si="1042"/>
        <v>33917.064308000001</v>
      </c>
      <c r="AJ1808" s="29" t="str">
        <f t="shared" si="1043"/>
        <v>N</v>
      </c>
      <c r="AK1808" s="30">
        <f t="shared" si="1008"/>
        <v>0.20000000000000018</v>
      </c>
      <c r="AL1808" s="31">
        <f t="shared" si="1009"/>
        <v>20500</v>
      </c>
      <c r="AM1808" s="31">
        <f t="shared" si="1010"/>
        <v>100000</v>
      </c>
      <c r="AN1808" s="31">
        <f t="shared" si="1011"/>
        <v>257500</v>
      </c>
      <c r="AO1808" s="31">
        <f t="shared" si="1012"/>
        <v>10250</v>
      </c>
      <c r="AP1808" s="31">
        <f t="shared" si="1013"/>
        <v>0</v>
      </c>
      <c r="AQ1808" s="31">
        <f t="shared" si="1014"/>
        <v>10250</v>
      </c>
      <c r="AR1808" s="31">
        <f t="shared" si="1015"/>
        <v>36567.088166480004</v>
      </c>
      <c r="AS1808" s="32">
        <f t="shared" si="1016"/>
        <v>0</v>
      </c>
      <c r="AT1808" s="33">
        <f t="shared" si="1017"/>
        <v>20500</v>
      </c>
      <c r="AU1808" s="33">
        <f t="shared" si="1018"/>
        <v>100000</v>
      </c>
      <c r="AV1808" s="33">
        <v>258306</v>
      </c>
      <c r="AW1808" s="33">
        <f t="shared" si="1019"/>
        <v>0</v>
      </c>
      <c r="AX1808" s="33">
        <f t="shared" si="1020"/>
        <v>0</v>
      </c>
      <c r="AY1808" s="34">
        <f t="shared" si="1021"/>
        <v>101901.19427448</v>
      </c>
    </row>
    <row r="1809" spans="1:51" ht="15" customHeight="1" x14ac:dyDescent="0.3">
      <c r="A1809" s="166" t="s">
        <v>3013</v>
      </c>
      <c r="B1809" s="99">
        <v>8180.3</v>
      </c>
      <c r="C1809" s="99">
        <v>28177.1</v>
      </c>
      <c r="D1809" s="99">
        <v>104824.67</v>
      </c>
      <c r="E1809" s="99">
        <v>90916.96</v>
      </c>
      <c r="F1809" s="159">
        <v>300000</v>
      </c>
      <c r="G1809" s="160">
        <v>12500</v>
      </c>
      <c r="H1809" s="182">
        <v>46391</v>
      </c>
      <c r="I1809" s="182">
        <v>46409</v>
      </c>
      <c r="J1809" s="166">
        <v>1.8</v>
      </c>
      <c r="K1809" s="166">
        <v>1</v>
      </c>
      <c r="L1809" s="167" t="s">
        <v>1206</v>
      </c>
      <c r="M1809" s="168" t="s">
        <v>1205</v>
      </c>
      <c r="N1809" s="169">
        <v>0.01</v>
      </c>
      <c r="O1809" s="21">
        <f t="shared" si="1022"/>
        <v>0.8</v>
      </c>
      <c r="P1809" s="21" t="str">
        <f t="shared" si="1023"/>
        <v>N</v>
      </c>
      <c r="Q1809" s="22">
        <f t="shared" si="1024"/>
        <v>36357.4</v>
      </c>
      <c r="R1809" s="8" t="str">
        <f t="shared" si="1025"/>
        <v>N</v>
      </c>
      <c r="S1809" s="23">
        <f t="shared" si="1026"/>
        <v>0.8</v>
      </c>
      <c r="T1809" s="24">
        <f t="shared" si="1027"/>
        <v>20500</v>
      </c>
      <c r="U1809" s="24">
        <f t="shared" si="1028"/>
        <v>100000</v>
      </c>
      <c r="V1809" s="24">
        <f t="shared" si="1029"/>
        <v>257500</v>
      </c>
      <c r="W1809" s="24">
        <f t="shared" si="1030"/>
        <v>0</v>
      </c>
      <c r="X1809" s="24">
        <f t="shared" si="1031"/>
        <v>0</v>
      </c>
      <c r="Y1809" s="24">
        <f t="shared" si="1032"/>
        <v>0</v>
      </c>
      <c r="Z1809" s="24">
        <f t="shared" si="1033"/>
        <v>36720.974000000002</v>
      </c>
      <c r="AA1809" s="25" t="str">
        <f t="shared" si="1034"/>
        <v>N</v>
      </c>
      <c r="AB1809" s="26">
        <f t="shared" si="1035"/>
        <v>0</v>
      </c>
      <c r="AC1809" s="27">
        <f t="shared" si="1036"/>
        <v>20500</v>
      </c>
      <c r="AD1809" s="28">
        <f t="shared" si="1037"/>
        <v>100000</v>
      </c>
      <c r="AE1809" s="28">
        <f t="shared" si="1038"/>
        <v>257500</v>
      </c>
      <c r="AF1809" s="28">
        <f t="shared" si="1039"/>
        <v>0</v>
      </c>
      <c r="AG1809" s="28">
        <f t="shared" si="1040"/>
        <v>0</v>
      </c>
      <c r="AH1809" s="28">
        <f t="shared" si="1041"/>
        <v>0</v>
      </c>
      <c r="AI1809" s="28">
        <f t="shared" si="1042"/>
        <v>0</v>
      </c>
      <c r="AJ1809" s="29" t="str">
        <f t="shared" si="1043"/>
        <v>N</v>
      </c>
      <c r="AK1809" s="30">
        <f t="shared" si="1008"/>
        <v>0</v>
      </c>
      <c r="AL1809" s="31">
        <f t="shared" si="1009"/>
        <v>20500</v>
      </c>
      <c r="AM1809" s="31">
        <f t="shared" si="1010"/>
        <v>100000</v>
      </c>
      <c r="AN1809" s="31">
        <f t="shared" si="1011"/>
        <v>257500</v>
      </c>
      <c r="AO1809" s="31">
        <f t="shared" si="1012"/>
        <v>0</v>
      </c>
      <c r="AP1809" s="31">
        <f t="shared" si="1013"/>
        <v>0</v>
      </c>
      <c r="AQ1809" s="31">
        <f t="shared" si="1014"/>
        <v>0</v>
      </c>
      <c r="AR1809" s="31">
        <f t="shared" si="1015"/>
        <v>0</v>
      </c>
      <c r="AS1809" s="32">
        <f t="shared" si="1016"/>
        <v>0</v>
      </c>
      <c r="AT1809" s="33">
        <f t="shared" si="1017"/>
        <v>20500</v>
      </c>
      <c r="AU1809" s="33">
        <f t="shared" si="1018"/>
        <v>100000</v>
      </c>
      <c r="AV1809" s="33">
        <v>258307</v>
      </c>
      <c r="AW1809" s="33">
        <f t="shared" si="1019"/>
        <v>0</v>
      </c>
      <c r="AX1809" s="33">
        <f t="shared" si="1020"/>
        <v>0</v>
      </c>
      <c r="AY1809" s="34">
        <f t="shared" si="1021"/>
        <v>36720.974000000002</v>
      </c>
    </row>
    <row r="1810" spans="1:51" ht="15" customHeight="1" x14ac:dyDescent="0.3">
      <c r="A1810" s="166" t="s">
        <v>3014</v>
      </c>
      <c r="B1810" s="99">
        <v>11511.16</v>
      </c>
      <c r="C1810" s="99">
        <v>17863.53</v>
      </c>
      <c r="D1810" s="99">
        <v>100376.21</v>
      </c>
      <c r="E1810" s="99">
        <v>86846.96</v>
      </c>
      <c r="F1810" s="159">
        <v>60000</v>
      </c>
      <c r="G1810" s="160">
        <v>0</v>
      </c>
      <c r="H1810" s="182">
        <v>46541</v>
      </c>
      <c r="I1810" s="182">
        <v>46609</v>
      </c>
      <c r="J1810" s="166">
        <v>2.2000000000000002</v>
      </c>
      <c r="K1810" s="166">
        <v>0.6</v>
      </c>
      <c r="L1810" s="167" t="s">
        <v>1206</v>
      </c>
      <c r="M1810" s="168" t="s">
        <v>1203</v>
      </c>
      <c r="N1810" s="169">
        <v>0.02</v>
      </c>
      <c r="O1810" s="21">
        <f t="shared" si="1022"/>
        <v>1.6</v>
      </c>
      <c r="P1810" s="21" t="str">
        <f t="shared" si="1023"/>
        <v>N</v>
      </c>
      <c r="Q1810" s="22">
        <f t="shared" si="1024"/>
        <v>29374.69</v>
      </c>
      <c r="R1810" s="8" t="str">
        <f t="shared" si="1025"/>
        <v>N</v>
      </c>
      <c r="S1810" s="23">
        <f t="shared" si="1026"/>
        <v>2.1333333333333333</v>
      </c>
      <c r="T1810" s="24">
        <f t="shared" si="1027"/>
        <v>20500</v>
      </c>
      <c r="U1810" s="24">
        <f t="shared" si="1028"/>
        <v>100000</v>
      </c>
      <c r="V1810" s="24">
        <f t="shared" si="1029"/>
        <v>257500</v>
      </c>
      <c r="W1810" s="24">
        <f t="shared" si="1030"/>
        <v>0</v>
      </c>
      <c r="X1810" s="24">
        <f t="shared" si="1031"/>
        <v>0</v>
      </c>
      <c r="Y1810" s="24">
        <f t="shared" si="1032"/>
        <v>0</v>
      </c>
      <c r="Z1810" s="24">
        <f t="shared" si="1033"/>
        <v>29962.183799999999</v>
      </c>
      <c r="AA1810" s="25" t="str">
        <f t="shared" si="1034"/>
        <v>N</v>
      </c>
      <c r="AB1810" s="26">
        <f t="shared" si="1035"/>
        <v>1.1333333333333333</v>
      </c>
      <c r="AC1810" s="27">
        <f t="shared" si="1036"/>
        <v>20500</v>
      </c>
      <c r="AD1810" s="28">
        <f t="shared" si="1037"/>
        <v>100000</v>
      </c>
      <c r="AE1810" s="28">
        <f t="shared" si="1038"/>
        <v>257500</v>
      </c>
      <c r="AF1810" s="28">
        <f t="shared" si="1039"/>
        <v>0</v>
      </c>
      <c r="AG1810" s="28">
        <f t="shared" si="1040"/>
        <v>0</v>
      </c>
      <c r="AH1810" s="28">
        <f t="shared" si="1041"/>
        <v>0</v>
      </c>
      <c r="AI1810" s="28">
        <f t="shared" si="1042"/>
        <v>30561.427476000001</v>
      </c>
      <c r="AJ1810" s="29" t="str">
        <f t="shared" si="1043"/>
        <v>N</v>
      </c>
      <c r="AK1810" s="30">
        <f t="shared" si="1008"/>
        <v>0.1333333333333333</v>
      </c>
      <c r="AL1810" s="31">
        <f t="shared" si="1009"/>
        <v>20500</v>
      </c>
      <c r="AM1810" s="31">
        <f t="shared" si="1010"/>
        <v>100000</v>
      </c>
      <c r="AN1810" s="31">
        <f t="shared" si="1011"/>
        <v>257500</v>
      </c>
      <c r="AO1810" s="31">
        <f t="shared" si="1012"/>
        <v>0</v>
      </c>
      <c r="AP1810" s="31">
        <f t="shared" si="1013"/>
        <v>0</v>
      </c>
      <c r="AQ1810" s="31">
        <f t="shared" si="1014"/>
        <v>0</v>
      </c>
      <c r="AR1810" s="31">
        <f t="shared" si="1015"/>
        <v>31172.656025520002</v>
      </c>
      <c r="AS1810" s="32">
        <f t="shared" si="1016"/>
        <v>0</v>
      </c>
      <c r="AT1810" s="33">
        <f t="shared" si="1017"/>
        <v>20500</v>
      </c>
      <c r="AU1810" s="33">
        <f t="shared" si="1018"/>
        <v>100000</v>
      </c>
      <c r="AV1810" s="33">
        <v>258308</v>
      </c>
      <c r="AW1810" s="33">
        <f t="shared" si="1019"/>
        <v>0</v>
      </c>
      <c r="AX1810" s="33">
        <f t="shared" si="1020"/>
        <v>0</v>
      </c>
      <c r="AY1810" s="34">
        <f t="shared" si="1021"/>
        <v>91696.267301519998</v>
      </c>
    </row>
    <row r="1811" spans="1:51" ht="15" customHeight="1" x14ac:dyDescent="0.3">
      <c r="A1811" s="166" t="s">
        <v>3015</v>
      </c>
      <c r="B1811" s="99">
        <v>9082.08</v>
      </c>
      <c r="C1811" s="99">
        <v>6775.68</v>
      </c>
      <c r="D1811" s="99">
        <v>61484.37</v>
      </c>
      <c r="E1811" s="99">
        <v>53807.78</v>
      </c>
      <c r="F1811" s="159">
        <v>80000</v>
      </c>
      <c r="G1811" s="160">
        <v>12500</v>
      </c>
      <c r="H1811" s="182">
        <v>46368</v>
      </c>
      <c r="I1811" s="182">
        <v>46443</v>
      </c>
      <c r="J1811" s="166">
        <v>2</v>
      </c>
      <c r="K1811" s="166">
        <v>1.7</v>
      </c>
      <c r="L1811" s="167" t="s">
        <v>1206</v>
      </c>
      <c r="M1811" s="168" t="s">
        <v>1203</v>
      </c>
      <c r="N1811" s="169">
        <v>0.02</v>
      </c>
      <c r="O1811" s="21">
        <f t="shared" si="1022"/>
        <v>0.30000000000000004</v>
      </c>
      <c r="P1811" s="21" t="str">
        <f t="shared" si="1023"/>
        <v>N</v>
      </c>
      <c r="Q1811" s="22">
        <f t="shared" si="1024"/>
        <v>15857.76</v>
      </c>
      <c r="R1811" s="8" t="str">
        <f t="shared" si="1025"/>
        <v>N</v>
      </c>
      <c r="S1811" s="23">
        <f t="shared" si="1026"/>
        <v>0.40000000000000008</v>
      </c>
      <c r="T1811" s="24">
        <f t="shared" si="1027"/>
        <v>20500</v>
      </c>
      <c r="U1811" s="24">
        <f t="shared" si="1028"/>
        <v>100000</v>
      </c>
      <c r="V1811" s="24">
        <f t="shared" si="1029"/>
        <v>257500</v>
      </c>
      <c r="W1811" s="24">
        <f t="shared" si="1030"/>
        <v>12131.186400000001</v>
      </c>
      <c r="X1811" s="24">
        <f t="shared" si="1031"/>
        <v>0</v>
      </c>
      <c r="Y1811" s="24">
        <f t="shared" si="1032"/>
        <v>12131.186400000001</v>
      </c>
      <c r="Z1811" s="24">
        <f t="shared" si="1033"/>
        <v>4043.7288000000008</v>
      </c>
      <c r="AA1811" s="25" t="str">
        <f t="shared" si="1034"/>
        <v>N</v>
      </c>
      <c r="AB1811" s="26">
        <f t="shared" si="1035"/>
        <v>0</v>
      </c>
      <c r="AC1811" s="27">
        <f t="shared" si="1036"/>
        <v>20500</v>
      </c>
      <c r="AD1811" s="28">
        <f t="shared" si="1037"/>
        <v>100000</v>
      </c>
      <c r="AE1811" s="28">
        <f t="shared" si="1038"/>
        <v>257500</v>
      </c>
      <c r="AF1811" s="28">
        <f t="shared" si="1039"/>
        <v>0</v>
      </c>
      <c r="AG1811" s="28">
        <f t="shared" si="1040"/>
        <v>0</v>
      </c>
      <c r="AH1811" s="28">
        <f t="shared" si="1041"/>
        <v>0</v>
      </c>
      <c r="AI1811" s="28">
        <f t="shared" si="1042"/>
        <v>0</v>
      </c>
      <c r="AJ1811" s="29" t="str">
        <f t="shared" si="1043"/>
        <v>N</v>
      </c>
      <c r="AK1811" s="30">
        <f t="shared" si="1008"/>
        <v>0</v>
      </c>
      <c r="AL1811" s="31">
        <f t="shared" si="1009"/>
        <v>20500</v>
      </c>
      <c r="AM1811" s="31">
        <f t="shared" si="1010"/>
        <v>100000</v>
      </c>
      <c r="AN1811" s="31">
        <f t="shared" si="1011"/>
        <v>257500</v>
      </c>
      <c r="AO1811" s="31">
        <f t="shared" si="1012"/>
        <v>0</v>
      </c>
      <c r="AP1811" s="31">
        <f t="shared" si="1013"/>
        <v>0</v>
      </c>
      <c r="AQ1811" s="31">
        <f t="shared" si="1014"/>
        <v>0</v>
      </c>
      <c r="AR1811" s="31">
        <f t="shared" si="1015"/>
        <v>0</v>
      </c>
      <c r="AS1811" s="32">
        <f t="shared" si="1016"/>
        <v>0</v>
      </c>
      <c r="AT1811" s="33">
        <f t="shared" si="1017"/>
        <v>20500</v>
      </c>
      <c r="AU1811" s="33">
        <f t="shared" si="1018"/>
        <v>100000</v>
      </c>
      <c r="AV1811" s="33">
        <v>258309</v>
      </c>
      <c r="AW1811" s="33">
        <f t="shared" si="1019"/>
        <v>0</v>
      </c>
      <c r="AX1811" s="33">
        <f t="shared" si="1020"/>
        <v>0</v>
      </c>
      <c r="AY1811" s="34">
        <f t="shared" si="1021"/>
        <v>4043.7288000000008</v>
      </c>
    </row>
    <row r="1812" spans="1:51" ht="15" customHeight="1" x14ac:dyDescent="0.3">
      <c r="A1812" s="166" t="s">
        <v>3016</v>
      </c>
      <c r="B1812" s="99">
        <v>20461.8</v>
      </c>
      <c r="C1812" s="99">
        <v>9895.52</v>
      </c>
      <c r="D1812" s="99">
        <v>103796.99</v>
      </c>
      <c r="E1812" s="99">
        <v>103708.95</v>
      </c>
      <c r="F1812" s="159">
        <v>46000</v>
      </c>
      <c r="G1812" s="160">
        <v>0</v>
      </c>
      <c r="H1812" s="182">
        <v>46241</v>
      </c>
      <c r="I1812" s="182">
        <v>46329</v>
      </c>
      <c r="J1812" s="166">
        <v>5</v>
      </c>
      <c r="K1812" s="166">
        <v>3</v>
      </c>
      <c r="L1812" s="167" t="s">
        <v>1206</v>
      </c>
      <c r="M1812" s="168" t="s">
        <v>1205</v>
      </c>
      <c r="N1812" s="169">
        <v>0.02</v>
      </c>
      <c r="O1812" s="21">
        <f t="shared" si="1022"/>
        <v>2</v>
      </c>
      <c r="P1812" s="21" t="str">
        <f t="shared" si="1023"/>
        <v>N</v>
      </c>
      <c r="Q1812" s="22">
        <f t="shared" si="1024"/>
        <v>30357.32</v>
      </c>
      <c r="R1812" s="8" t="str">
        <f t="shared" si="1025"/>
        <v>N</v>
      </c>
      <c r="S1812" s="23">
        <f t="shared" si="1026"/>
        <v>2</v>
      </c>
      <c r="T1812" s="24">
        <f t="shared" si="1027"/>
        <v>20500</v>
      </c>
      <c r="U1812" s="24">
        <f t="shared" si="1028"/>
        <v>100000</v>
      </c>
      <c r="V1812" s="24">
        <f t="shared" si="1029"/>
        <v>257500</v>
      </c>
      <c r="W1812" s="24">
        <f t="shared" si="1030"/>
        <v>0</v>
      </c>
      <c r="X1812" s="24">
        <f t="shared" si="1031"/>
        <v>0</v>
      </c>
      <c r="Y1812" s="24">
        <f t="shared" si="1032"/>
        <v>0</v>
      </c>
      <c r="Z1812" s="24">
        <f t="shared" si="1033"/>
        <v>30964.466400000001</v>
      </c>
      <c r="AA1812" s="25" t="str">
        <f t="shared" si="1034"/>
        <v>N</v>
      </c>
      <c r="AB1812" s="26">
        <f t="shared" si="1035"/>
        <v>1</v>
      </c>
      <c r="AC1812" s="27">
        <f t="shared" si="1036"/>
        <v>20500</v>
      </c>
      <c r="AD1812" s="28">
        <f t="shared" si="1037"/>
        <v>100000</v>
      </c>
      <c r="AE1812" s="28">
        <f t="shared" si="1038"/>
        <v>257500</v>
      </c>
      <c r="AF1812" s="28">
        <f t="shared" si="1039"/>
        <v>0</v>
      </c>
      <c r="AG1812" s="28">
        <f t="shared" si="1040"/>
        <v>0</v>
      </c>
      <c r="AH1812" s="28">
        <f t="shared" si="1041"/>
        <v>0</v>
      </c>
      <c r="AI1812" s="28">
        <f t="shared" si="1042"/>
        <v>31583.755728</v>
      </c>
      <c r="AJ1812" s="29" t="str">
        <f t="shared" si="1043"/>
        <v>N</v>
      </c>
      <c r="AK1812" s="30">
        <f t="shared" si="1008"/>
        <v>0</v>
      </c>
      <c r="AL1812" s="31">
        <f t="shared" si="1009"/>
        <v>20500</v>
      </c>
      <c r="AM1812" s="31">
        <f t="shared" si="1010"/>
        <v>100000</v>
      </c>
      <c r="AN1812" s="31">
        <f t="shared" si="1011"/>
        <v>257500</v>
      </c>
      <c r="AO1812" s="31">
        <f t="shared" si="1012"/>
        <v>0</v>
      </c>
      <c r="AP1812" s="31">
        <f t="shared" si="1013"/>
        <v>0</v>
      </c>
      <c r="AQ1812" s="31">
        <f t="shared" si="1014"/>
        <v>0</v>
      </c>
      <c r="AR1812" s="31">
        <f t="shared" si="1015"/>
        <v>0</v>
      </c>
      <c r="AS1812" s="32">
        <f t="shared" si="1016"/>
        <v>0</v>
      </c>
      <c r="AT1812" s="33">
        <f t="shared" si="1017"/>
        <v>20500</v>
      </c>
      <c r="AU1812" s="33">
        <f t="shared" si="1018"/>
        <v>100000</v>
      </c>
      <c r="AV1812" s="33">
        <v>258310</v>
      </c>
      <c r="AW1812" s="33">
        <f t="shared" si="1019"/>
        <v>0</v>
      </c>
      <c r="AX1812" s="33">
        <f t="shared" si="1020"/>
        <v>0</v>
      </c>
      <c r="AY1812" s="34">
        <f t="shared" si="1021"/>
        <v>62548.222128000001</v>
      </c>
    </row>
    <row r="1813" spans="1:51" ht="15" customHeight="1" x14ac:dyDescent="0.3">
      <c r="A1813" s="166" t="s">
        <v>3017</v>
      </c>
      <c r="B1813" s="99">
        <v>13395.23</v>
      </c>
      <c r="C1813" s="99">
        <v>29437.69</v>
      </c>
      <c r="D1813" s="99">
        <v>80312.98</v>
      </c>
      <c r="E1813" s="99">
        <v>73570.899999999994</v>
      </c>
      <c r="F1813" s="159">
        <v>80000</v>
      </c>
      <c r="G1813" s="160">
        <v>0</v>
      </c>
      <c r="H1813" s="182">
        <v>46417</v>
      </c>
      <c r="I1813" s="182">
        <v>46466</v>
      </c>
      <c r="J1813" s="166">
        <v>1.9</v>
      </c>
      <c r="K1813" s="166">
        <v>1.9</v>
      </c>
      <c r="L1813" s="167" t="s">
        <v>1206</v>
      </c>
      <c r="M1813" s="168" t="s">
        <v>1205</v>
      </c>
      <c r="N1813" s="169">
        <v>0.04</v>
      </c>
      <c r="O1813" s="21">
        <f t="shared" si="1022"/>
        <v>0</v>
      </c>
      <c r="P1813" s="21" t="str">
        <f t="shared" si="1023"/>
        <v>N</v>
      </c>
      <c r="Q1813" s="22">
        <f t="shared" si="1024"/>
        <v>42832.92</v>
      </c>
      <c r="R1813" s="8" t="str">
        <f t="shared" si="1025"/>
        <v>N</v>
      </c>
      <c r="S1813" s="23">
        <f t="shared" si="1026"/>
        <v>0</v>
      </c>
      <c r="T1813" s="24">
        <f t="shared" si="1027"/>
        <v>20500</v>
      </c>
      <c r="U1813" s="24">
        <f t="shared" si="1028"/>
        <v>100000</v>
      </c>
      <c r="V1813" s="24">
        <f t="shared" si="1029"/>
        <v>257500</v>
      </c>
      <c r="W1813" s="24">
        <f t="shared" si="1030"/>
        <v>0</v>
      </c>
      <c r="X1813" s="24">
        <f t="shared" si="1031"/>
        <v>0</v>
      </c>
      <c r="Y1813" s="24">
        <f t="shared" si="1032"/>
        <v>0</v>
      </c>
      <c r="Z1813" s="24">
        <f t="shared" si="1033"/>
        <v>0</v>
      </c>
      <c r="AA1813" s="25" t="str">
        <f t="shared" si="1034"/>
        <v>N</v>
      </c>
      <c r="AB1813" s="26">
        <f t="shared" si="1035"/>
        <v>0</v>
      </c>
      <c r="AC1813" s="27">
        <f t="shared" si="1036"/>
        <v>20500</v>
      </c>
      <c r="AD1813" s="28">
        <f t="shared" si="1037"/>
        <v>100000</v>
      </c>
      <c r="AE1813" s="28">
        <f t="shared" si="1038"/>
        <v>257500</v>
      </c>
      <c r="AF1813" s="28">
        <f t="shared" si="1039"/>
        <v>0</v>
      </c>
      <c r="AG1813" s="28">
        <f t="shared" si="1040"/>
        <v>0</v>
      </c>
      <c r="AH1813" s="28">
        <f t="shared" si="1041"/>
        <v>0</v>
      </c>
      <c r="AI1813" s="28">
        <f t="shared" si="1042"/>
        <v>0</v>
      </c>
      <c r="AJ1813" s="29" t="str">
        <f t="shared" si="1043"/>
        <v>N</v>
      </c>
      <c r="AK1813" s="30">
        <f t="shared" si="1008"/>
        <v>0</v>
      </c>
      <c r="AL1813" s="31">
        <f t="shared" si="1009"/>
        <v>20500</v>
      </c>
      <c r="AM1813" s="31">
        <f t="shared" si="1010"/>
        <v>100000</v>
      </c>
      <c r="AN1813" s="31">
        <f t="shared" si="1011"/>
        <v>257500</v>
      </c>
      <c r="AO1813" s="31">
        <f t="shared" si="1012"/>
        <v>0</v>
      </c>
      <c r="AP1813" s="31">
        <f t="shared" si="1013"/>
        <v>0</v>
      </c>
      <c r="AQ1813" s="31">
        <f t="shared" si="1014"/>
        <v>0</v>
      </c>
      <c r="AR1813" s="31">
        <f t="shared" si="1015"/>
        <v>0</v>
      </c>
      <c r="AS1813" s="32">
        <f t="shared" si="1016"/>
        <v>0</v>
      </c>
      <c r="AT1813" s="33">
        <f t="shared" si="1017"/>
        <v>20500</v>
      </c>
      <c r="AU1813" s="33">
        <f t="shared" si="1018"/>
        <v>100000</v>
      </c>
      <c r="AV1813" s="33">
        <v>258311</v>
      </c>
      <c r="AW1813" s="33">
        <f t="shared" si="1019"/>
        <v>0</v>
      </c>
      <c r="AX1813" s="33">
        <f t="shared" si="1020"/>
        <v>0</v>
      </c>
      <c r="AY1813" s="34">
        <f t="shared" si="1021"/>
        <v>0</v>
      </c>
    </row>
    <row r="1814" spans="1:51" ht="15" customHeight="1" x14ac:dyDescent="0.3">
      <c r="A1814" s="166" t="s">
        <v>3018</v>
      </c>
      <c r="B1814" s="99">
        <v>9182.06</v>
      </c>
      <c r="C1814" s="99">
        <v>20884.91</v>
      </c>
      <c r="D1814" s="99">
        <v>106783.11</v>
      </c>
      <c r="E1814" s="99">
        <v>97140.07</v>
      </c>
      <c r="F1814" s="159">
        <v>150000</v>
      </c>
      <c r="G1814" s="160">
        <v>0</v>
      </c>
      <c r="H1814" s="182">
        <v>46509</v>
      </c>
      <c r="I1814" s="182">
        <v>46577</v>
      </c>
      <c r="J1814" s="166">
        <v>4.8</v>
      </c>
      <c r="K1814" s="166">
        <v>4.7</v>
      </c>
      <c r="L1814" s="167" t="s">
        <v>1206</v>
      </c>
      <c r="M1814" s="168" t="s">
        <v>1204</v>
      </c>
      <c r="N1814" s="169">
        <v>0.05</v>
      </c>
      <c r="O1814" s="21">
        <f t="shared" si="1022"/>
        <v>9.9999999999999645E-2</v>
      </c>
      <c r="P1814" s="21" t="str">
        <f t="shared" si="1023"/>
        <v>N</v>
      </c>
      <c r="Q1814" s="22">
        <f t="shared" si="1024"/>
        <v>30066.97</v>
      </c>
      <c r="R1814" s="8" t="str">
        <f t="shared" si="1025"/>
        <v>N</v>
      </c>
      <c r="S1814" s="23">
        <f t="shared" si="1026"/>
        <v>0.19999999999999929</v>
      </c>
      <c r="T1814" s="24">
        <f t="shared" si="1027"/>
        <v>20500</v>
      </c>
      <c r="U1814" s="24">
        <f t="shared" si="1028"/>
        <v>100000</v>
      </c>
      <c r="V1814" s="24">
        <f t="shared" si="1029"/>
        <v>257500</v>
      </c>
      <c r="W1814" s="24">
        <f t="shared" si="1030"/>
        <v>0</v>
      </c>
      <c r="X1814" s="24">
        <f t="shared" si="1031"/>
        <v>0</v>
      </c>
      <c r="Y1814" s="24">
        <f t="shared" si="1032"/>
        <v>0</v>
      </c>
      <c r="Z1814" s="24">
        <f t="shared" si="1033"/>
        <v>31570.318500000001</v>
      </c>
      <c r="AA1814" s="25" t="str">
        <f t="shared" si="1034"/>
        <v>N</v>
      </c>
      <c r="AB1814" s="26">
        <f t="shared" si="1035"/>
        <v>0</v>
      </c>
      <c r="AC1814" s="27">
        <f t="shared" si="1036"/>
        <v>20500</v>
      </c>
      <c r="AD1814" s="28">
        <f t="shared" si="1037"/>
        <v>100000</v>
      </c>
      <c r="AE1814" s="28">
        <f t="shared" si="1038"/>
        <v>257500</v>
      </c>
      <c r="AF1814" s="28">
        <f t="shared" si="1039"/>
        <v>0</v>
      </c>
      <c r="AG1814" s="28">
        <f t="shared" si="1040"/>
        <v>0</v>
      </c>
      <c r="AH1814" s="28">
        <f t="shared" si="1041"/>
        <v>0</v>
      </c>
      <c r="AI1814" s="28">
        <f t="shared" si="1042"/>
        <v>0</v>
      </c>
      <c r="AJ1814" s="29" t="str">
        <f t="shared" si="1043"/>
        <v>N</v>
      </c>
      <c r="AK1814" s="30">
        <f t="shared" si="1008"/>
        <v>0</v>
      </c>
      <c r="AL1814" s="31">
        <f t="shared" si="1009"/>
        <v>20500</v>
      </c>
      <c r="AM1814" s="31">
        <f t="shared" si="1010"/>
        <v>100000</v>
      </c>
      <c r="AN1814" s="31">
        <f t="shared" si="1011"/>
        <v>257500</v>
      </c>
      <c r="AO1814" s="31">
        <f t="shared" si="1012"/>
        <v>0</v>
      </c>
      <c r="AP1814" s="31">
        <f t="shared" si="1013"/>
        <v>0</v>
      </c>
      <c r="AQ1814" s="31">
        <f t="shared" si="1014"/>
        <v>0</v>
      </c>
      <c r="AR1814" s="31">
        <f t="shared" si="1015"/>
        <v>0</v>
      </c>
      <c r="AS1814" s="32">
        <f t="shared" si="1016"/>
        <v>0</v>
      </c>
      <c r="AT1814" s="33">
        <f t="shared" si="1017"/>
        <v>20500</v>
      </c>
      <c r="AU1814" s="33">
        <f t="shared" si="1018"/>
        <v>100000</v>
      </c>
      <c r="AV1814" s="33">
        <v>258312</v>
      </c>
      <c r="AW1814" s="33">
        <f t="shared" si="1019"/>
        <v>0</v>
      </c>
      <c r="AX1814" s="33">
        <f t="shared" si="1020"/>
        <v>0</v>
      </c>
      <c r="AY1814" s="34">
        <f t="shared" si="1021"/>
        <v>31570.318500000001</v>
      </c>
    </row>
    <row r="1815" spans="1:51" ht="15" customHeight="1" x14ac:dyDescent="0.3">
      <c r="A1815" s="166" t="s">
        <v>3019</v>
      </c>
      <c r="B1815" s="99">
        <v>19133.48</v>
      </c>
      <c r="C1815" s="99">
        <v>22597.57</v>
      </c>
      <c r="D1815" s="99">
        <v>119112.44</v>
      </c>
      <c r="E1815" s="99">
        <v>116572.66</v>
      </c>
      <c r="F1815" s="159">
        <v>80000</v>
      </c>
      <c r="G1815" s="160">
        <v>0</v>
      </c>
      <c r="H1815" s="182">
        <v>46386</v>
      </c>
      <c r="I1815" s="182">
        <v>46446</v>
      </c>
      <c r="J1815" s="166">
        <v>3</v>
      </c>
      <c r="K1815" s="166">
        <v>0.3</v>
      </c>
      <c r="L1815" s="167" t="s">
        <v>1206</v>
      </c>
      <c r="M1815" s="168" t="s">
        <v>1203</v>
      </c>
      <c r="N1815" s="169">
        <v>5.1999999999999998E-2</v>
      </c>
      <c r="O1815" s="21">
        <f t="shared" si="1022"/>
        <v>2.7</v>
      </c>
      <c r="P1815" s="21" t="str">
        <f t="shared" si="1023"/>
        <v>N</v>
      </c>
      <c r="Q1815" s="22">
        <f t="shared" si="1024"/>
        <v>41731.050000000003</v>
      </c>
      <c r="R1815" s="8" t="str">
        <f t="shared" si="1025"/>
        <v>N</v>
      </c>
      <c r="S1815" s="23">
        <f t="shared" si="1026"/>
        <v>3.6</v>
      </c>
      <c r="T1815" s="24">
        <f t="shared" si="1027"/>
        <v>20500</v>
      </c>
      <c r="U1815" s="24">
        <f t="shared" si="1028"/>
        <v>100000</v>
      </c>
      <c r="V1815" s="24">
        <f t="shared" si="1029"/>
        <v>257500</v>
      </c>
      <c r="W1815" s="24">
        <f t="shared" si="1030"/>
        <v>0</v>
      </c>
      <c r="X1815" s="24">
        <f t="shared" si="1031"/>
        <v>0</v>
      </c>
      <c r="Y1815" s="24">
        <f t="shared" si="1032"/>
        <v>0</v>
      </c>
      <c r="Z1815" s="24">
        <f t="shared" si="1033"/>
        <v>43901.064600000005</v>
      </c>
      <c r="AA1815" s="25" t="str">
        <f t="shared" si="1034"/>
        <v>N</v>
      </c>
      <c r="AB1815" s="26">
        <f t="shared" si="1035"/>
        <v>2.6</v>
      </c>
      <c r="AC1815" s="27">
        <f t="shared" si="1036"/>
        <v>20500</v>
      </c>
      <c r="AD1815" s="28">
        <f t="shared" si="1037"/>
        <v>100000</v>
      </c>
      <c r="AE1815" s="28">
        <f t="shared" si="1038"/>
        <v>257500</v>
      </c>
      <c r="AF1815" s="28">
        <f t="shared" si="1039"/>
        <v>0</v>
      </c>
      <c r="AG1815" s="28">
        <f t="shared" si="1040"/>
        <v>0</v>
      </c>
      <c r="AH1815" s="28">
        <f t="shared" si="1041"/>
        <v>0</v>
      </c>
      <c r="AI1815" s="28">
        <f t="shared" si="1042"/>
        <v>46183.919959200008</v>
      </c>
      <c r="AJ1815" s="29" t="str">
        <f t="shared" si="1043"/>
        <v>N</v>
      </c>
      <c r="AK1815" s="30">
        <f t="shared" si="1008"/>
        <v>1.6</v>
      </c>
      <c r="AL1815" s="31">
        <f t="shared" si="1009"/>
        <v>20500</v>
      </c>
      <c r="AM1815" s="31">
        <f t="shared" si="1010"/>
        <v>100000</v>
      </c>
      <c r="AN1815" s="31">
        <f t="shared" si="1011"/>
        <v>257500</v>
      </c>
      <c r="AO1815" s="31">
        <f t="shared" si="1012"/>
        <v>0</v>
      </c>
      <c r="AP1815" s="31">
        <f t="shared" si="1013"/>
        <v>0</v>
      </c>
      <c r="AQ1815" s="31">
        <f t="shared" si="1014"/>
        <v>0</v>
      </c>
      <c r="AR1815" s="31">
        <f t="shared" si="1015"/>
        <v>48585.483797078414</v>
      </c>
      <c r="AS1815" s="32">
        <f t="shared" si="1016"/>
        <v>0.60000000000000009</v>
      </c>
      <c r="AT1815" s="33">
        <f t="shared" si="1017"/>
        <v>20500</v>
      </c>
      <c r="AU1815" s="33">
        <f t="shared" si="1018"/>
        <v>100000</v>
      </c>
      <c r="AV1815" s="33">
        <v>258313</v>
      </c>
      <c r="AW1815" s="33">
        <f t="shared" si="1019"/>
        <v>0</v>
      </c>
      <c r="AX1815" s="33">
        <f t="shared" si="1020"/>
        <v>51111.928954526491</v>
      </c>
      <c r="AY1815" s="34">
        <f t="shared" si="1021"/>
        <v>189782.39731080492</v>
      </c>
    </row>
    <row r="1816" spans="1:51" ht="15" customHeight="1" x14ac:dyDescent="0.3">
      <c r="A1816" s="166" t="s">
        <v>3020</v>
      </c>
      <c r="B1816" s="99">
        <v>17341.310000000001</v>
      </c>
      <c r="C1816" s="99">
        <v>25944.19</v>
      </c>
      <c r="D1816" s="99">
        <v>100916.4</v>
      </c>
      <c r="E1816" s="99">
        <v>95959.52</v>
      </c>
      <c r="F1816" s="157">
        <v>35000</v>
      </c>
      <c r="G1816" s="160">
        <v>12500</v>
      </c>
      <c r="H1816" s="182">
        <v>46473</v>
      </c>
      <c r="I1816" s="182">
        <v>46496</v>
      </c>
      <c r="J1816" s="166">
        <v>2.2999999999999998</v>
      </c>
      <c r="K1816" s="166">
        <v>1.8</v>
      </c>
      <c r="L1816" s="167" t="s">
        <v>1206</v>
      </c>
      <c r="M1816" s="168" t="s">
        <v>1203</v>
      </c>
      <c r="N1816" s="169">
        <v>0.04</v>
      </c>
      <c r="O1816" s="21">
        <f t="shared" si="1022"/>
        <v>0.49999999999999978</v>
      </c>
      <c r="P1816" s="21" t="str">
        <f t="shared" si="1023"/>
        <v>N</v>
      </c>
      <c r="Q1816" s="22">
        <f t="shared" si="1024"/>
        <v>43285.5</v>
      </c>
      <c r="R1816" s="8" t="str">
        <f t="shared" si="1025"/>
        <v>N</v>
      </c>
      <c r="S1816" s="23">
        <f t="shared" si="1026"/>
        <v>0.66666666666666641</v>
      </c>
      <c r="T1816" s="24">
        <f t="shared" si="1027"/>
        <v>20500</v>
      </c>
      <c r="U1816" s="24">
        <f t="shared" si="1028"/>
        <v>100000</v>
      </c>
      <c r="V1816" s="24">
        <f t="shared" si="1029"/>
        <v>257500</v>
      </c>
      <c r="W1816" s="24">
        <f t="shared" si="1030"/>
        <v>0</v>
      </c>
      <c r="X1816" s="24">
        <f t="shared" si="1031"/>
        <v>0</v>
      </c>
      <c r="Y1816" s="24">
        <f t="shared" si="1032"/>
        <v>0</v>
      </c>
      <c r="Z1816" s="24">
        <f t="shared" si="1033"/>
        <v>45016.92</v>
      </c>
      <c r="AA1816" s="25" t="str">
        <f t="shared" si="1034"/>
        <v>N</v>
      </c>
      <c r="AB1816" s="26">
        <f t="shared" si="1035"/>
        <v>0</v>
      </c>
      <c r="AC1816" s="27">
        <f t="shared" si="1036"/>
        <v>20500</v>
      </c>
      <c r="AD1816" s="28">
        <f t="shared" si="1037"/>
        <v>100000</v>
      </c>
      <c r="AE1816" s="28">
        <f t="shared" si="1038"/>
        <v>257500</v>
      </c>
      <c r="AF1816" s="28">
        <f t="shared" si="1039"/>
        <v>0</v>
      </c>
      <c r="AG1816" s="28">
        <f t="shared" si="1040"/>
        <v>0</v>
      </c>
      <c r="AH1816" s="28">
        <f t="shared" si="1041"/>
        <v>0</v>
      </c>
      <c r="AI1816" s="28">
        <f t="shared" si="1042"/>
        <v>0</v>
      </c>
      <c r="AJ1816" s="29" t="str">
        <f t="shared" si="1043"/>
        <v>N</v>
      </c>
      <c r="AK1816" s="30">
        <f t="shared" si="1008"/>
        <v>0</v>
      </c>
      <c r="AL1816" s="31">
        <f t="shared" si="1009"/>
        <v>20500</v>
      </c>
      <c r="AM1816" s="31">
        <f t="shared" si="1010"/>
        <v>100000</v>
      </c>
      <c r="AN1816" s="31">
        <f t="shared" si="1011"/>
        <v>257500</v>
      </c>
      <c r="AO1816" s="31">
        <f t="shared" si="1012"/>
        <v>0</v>
      </c>
      <c r="AP1816" s="31">
        <f t="shared" si="1013"/>
        <v>0</v>
      </c>
      <c r="AQ1816" s="31">
        <f t="shared" si="1014"/>
        <v>0</v>
      </c>
      <c r="AR1816" s="31">
        <f t="shared" si="1015"/>
        <v>0</v>
      </c>
      <c r="AS1816" s="32">
        <f t="shared" si="1016"/>
        <v>0</v>
      </c>
      <c r="AT1816" s="33">
        <f t="shared" si="1017"/>
        <v>20500</v>
      </c>
      <c r="AU1816" s="33">
        <f t="shared" si="1018"/>
        <v>100000</v>
      </c>
      <c r="AV1816" s="33">
        <v>258314</v>
      </c>
      <c r="AW1816" s="33">
        <f t="shared" si="1019"/>
        <v>0</v>
      </c>
      <c r="AX1816" s="33">
        <f t="shared" si="1020"/>
        <v>0</v>
      </c>
      <c r="AY1816" s="34">
        <f t="shared" si="1021"/>
        <v>45016.92</v>
      </c>
    </row>
    <row r="1817" spans="1:51" ht="15" customHeight="1" x14ac:dyDescent="0.3">
      <c r="A1817" s="166" t="s">
        <v>3021</v>
      </c>
      <c r="B1817" s="99">
        <v>16348.16</v>
      </c>
      <c r="C1817" s="99">
        <v>2323.02</v>
      </c>
      <c r="D1817" s="99">
        <v>74816.77</v>
      </c>
      <c r="E1817" s="99">
        <v>61823.07</v>
      </c>
      <c r="F1817" s="157">
        <v>88000</v>
      </c>
      <c r="G1817" s="160">
        <v>12500</v>
      </c>
      <c r="H1817" s="182">
        <v>46327</v>
      </c>
      <c r="I1817" s="182">
        <v>46367</v>
      </c>
      <c r="J1817" s="166">
        <v>1.9</v>
      </c>
      <c r="K1817" s="166">
        <v>0.1</v>
      </c>
      <c r="L1817" s="167" t="s">
        <v>1206</v>
      </c>
      <c r="M1817" s="168" t="s">
        <v>1203</v>
      </c>
      <c r="N1817" s="169">
        <v>1.6E-2</v>
      </c>
      <c r="O1817" s="21">
        <f t="shared" si="1022"/>
        <v>1.7999999999999998</v>
      </c>
      <c r="P1817" s="21" t="str">
        <f t="shared" si="1023"/>
        <v>N</v>
      </c>
      <c r="Q1817" s="22">
        <f t="shared" si="1024"/>
        <v>18671.18</v>
      </c>
      <c r="R1817" s="8" t="str">
        <f t="shared" si="1025"/>
        <v>N</v>
      </c>
      <c r="S1817" s="23">
        <f t="shared" si="1026"/>
        <v>2.4</v>
      </c>
      <c r="T1817" s="24">
        <f t="shared" si="1027"/>
        <v>20500</v>
      </c>
      <c r="U1817" s="24">
        <f t="shared" si="1028"/>
        <v>100000</v>
      </c>
      <c r="V1817" s="24">
        <f t="shared" si="1029"/>
        <v>257500</v>
      </c>
      <c r="W1817" s="24">
        <f t="shared" si="1030"/>
        <v>14227.439160000002</v>
      </c>
      <c r="X1817" s="24">
        <f t="shared" si="1031"/>
        <v>0</v>
      </c>
      <c r="Y1817" s="24">
        <f t="shared" si="1032"/>
        <v>14227.439160000002</v>
      </c>
      <c r="Z1817" s="24">
        <f t="shared" si="1033"/>
        <v>4742.4797199999994</v>
      </c>
      <c r="AA1817" s="25" t="str">
        <f t="shared" si="1034"/>
        <v>N</v>
      </c>
      <c r="AB1817" s="26">
        <f t="shared" si="1035"/>
        <v>1.4</v>
      </c>
      <c r="AC1817" s="27">
        <f t="shared" si="1036"/>
        <v>20500</v>
      </c>
      <c r="AD1817" s="28">
        <f t="shared" si="1037"/>
        <v>100000</v>
      </c>
      <c r="AE1817" s="28">
        <f t="shared" si="1038"/>
        <v>257500</v>
      </c>
      <c r="AF1817" s="28">
        <f t="shared" si="1039"/>
        <v>8216.8431299999957</v>
      </c>
      <c r="AG1817" s="28">
        <f t="shared" si="1040"/>
        <v>0</v>
      </c>
      <c r="AH1817" s="28">
        <f t="shared" si="1041"/>
        <v>8216.8431299999957</v>
      </c>
      <c r="AI1817" s="28">
        <f t="shared" si="1042"/>
        <v>11056.594452080006</v>
      </c>
      <c r="AJ1817" s="29" t="str">
        <f t="shared" si="1043"/>
        <v>N</v>
      </c>
      <c r="AK1817" s="30">
        <f t="shared" si="1008"/>
        <v>0.39999999999999991</v>
      </c>
      <c r="AL1817" s="31">
        <f t="shared" si="1009"/>
        <v>20500</v>
      </c>
      <c r="AM1817" s="31">
        <f t="shared" si="1010"/>
        <v>100000</v>
      </c>
      <c r="AN1817" s="31">
        <f t="shared" si="1011"/>
        <v>257500</v>
      </c>
      <c r="AO1817" s="31">
        <f t="shared" si="1012"/>
        <v>8216.8431299999957</v>
      </c>
      <c r="AP1817" s="31">
        <f t="shared" si="1013"/>
        <v>0</v>
      </c>
      <c r="AQ1817" s="31">
        <f t="shared" si="1014"/>
        <v>8216.8431299999957</v>
      </c>
      <c r="AR1817" s="31">
        <f t="shared" si="1015"/>
        <v>11364.969453393287</v>
      </c>
      <c r="AS1817" s="32">
        <f t="shared" si="1016"/>
        <v>0</v>
      </c>
      <c r="AT1817" s="33">
        <f t="shared" si="1017"/>
        <v>20500</v>
      </c>
      <c r="AU1817" s="33">
        <f t="shared" si="1018"/>
        <v>100000</v>
      </c>
      <c r="AV1817" s="33">
        <v>258315</v>
      </c>
      <c r="AW1817" s="33">
        <f t="shared" si="1019"/>
        <v>0</v>
      </c>
      <c r="AX1817" s="33">
        <f t="shared" si="1020"/>
        <v>0</v>
      </c>
      <c r="AY1817" s="34">
        <f t="shared" si="1021"/>
        <v>27164.043625473292</v>
      </c>
    </row>
    <row r="1818" spans="1:51" ht="15" customHeight="1" x14ac:dyDescent="0.3">
      <c r="A1818" s="166" t="s">
        <v>3022</v>
      </c>
      <c r="B1818" s="99">
        <v>6986.19</v>
      </c>
      <c r="C1818" s="99">
        <v>2260.1799999999998</v>
      </c>
      <c r="D1818" s="99">
        <v>86363.83</v>
      </c>
      <c r="E1818" s="99">
        <v>74061.98</v>
      </c>
      <c r="F1818" s="157">
        <v>72000</v>
      </c>
      <c r="G1818" s="160">
        <v>0</v>
      </c>
      <c r="H1818" s="182">
        <v>46257</v>
      </c>
      <c r="I1818" s="182">
        <v>46320</v>
      </c>
      <c r="J1818" s="166">
        <v>1.6</v>
      </c>
      <c r="K1818" s="166">
        <v>0.1</v>
      </c>
      <c r="L1818" s="167" t="s">
        <v>1206</v>
      </c>
      <c r="M1818" s="168" t="s">
        <v>1203</v>
      </c>
      <c r="N1818" s="169">
        <v>0.03</v>
      </c>
      <c r="O1818" s="21">
        <f t="shared" si="1022"/>
        <v>1.5</v>
      </c>
      <c r="P1818" s="21" t="str">
        <f t="shared" si="1023"/>
        <v>N</v>
      </c>
      <c r="Q1818" s="22">
        <f t="shared" si="1024"/>
        <v>9246.369999999999</v>
      </c>
      <c r="R1818" s="8" t="str">
        <f t="shared" si="1025"/>
        <v>N</v>
      </c>
      <c r="S1818" s="23">
        <f t="shared" si="1026"/>
        <v>2</v>
      </c>
      <c r="T1818" s="24">
        <f t="shared" si="1027"/>
        <v>20500</v>
      </c>
      <c r="U1818" s="24">
        <f t="shared" si="1028"/>
        <v>100000</v>
      </c>
      <c r="V1818" s="24">
        <f t="shared" si="1029"/>
        <v>257500</v>
      </c>
      <c r="W1818" s="24">
        <f t="shared" si="1030"/>
        <v>7142.8208249999998</v>
      </c>
      <c r="X1818" s="24">
        <f t="shared" si="1031"/>
        <v>0</v>
      </c>
      <c r="Y1818" s="24">
        <f t="shared" si="1032"/>
        <v>7142.8208249999998</v>
      </c>
      <c r="Z1818" s="24">
        <f t="shared" si="1033"/>
        <v>2380.9402749999999</v>
      </c>
      <c r="AA1818" s="25" t="str">
        <f t="shared" si="1034"/>
        <v>N</v>
      </c>
      <c r="AB1818" s="26">
        <f t="shared" si="1035"/>
        <v>1</v>
      </c>
      <c r="AC1818" s="27">
        <f t="shared" si="1036"/>
        <v>20500</v>
      </c>
      <c r="AD1818" s="28">
        <f t="shared" si="1037"/>
        <v>100000</v>
      </c>
      <c r="AE1818" s="28">
        <f t="shared" si="1038"/>
        <v>257500</v>
      </c>
      <c r="AF1818" s="28">
        <f t="shared" si="1039"/>
        <v>4870.0118812499986</v>
      </c>
      <c r="AG1818" s="28">
        <f t="shared" si="1040"/>
        <v>0</v>
      </c>
      <c r="AH1818" s="28">
        <f t="shared" si="1041"/>
        <v>4870.0118812499986</v>
      </c>
      <c r="AI1818" s="28">
        <f t="shared" si="1042"/>
        <v>4939.4620517500007</v>
      </c>
      <c r="AJ1818" s="29" t="str">
        <f t="shared" si="1043"/>
        <v>N</v>
      </c>
      <c r="AK1818" s="30">
        <f t="shared" si="1008"/>
        <v>0</v>
      </c>
      <c r="AL1818" s="31">
        <f t="shared" si="1009"/>
        <v>20500</v>
      </c>
      <c r="AM1818" s="31">
        <f t="shared" si="1010"/>
        <v>100000</v>
      </c>
      <c r="AN1818" s="31">
        <f t="shared" si="1011"/>
        <v>257500</v>
      </c>
      <c r="AO1818" s="31">
        <f t="shared" si="1012"/>
        <v>0</v>
      </c>
      <c r="AP1818" s="31">
        <f t="shared" si="1013"/>
        <v>0</v>
      </c>
      <c r="AQ1818" s="31">
        <f t="shared" si="1014"/>
        <v>0</v>
      </c>
      <c r="AR1818" s="31">
        <f t="shared" si="1015"/>
        <v>0</v>
      </c>
      <c r="AS1818" s="32">
        <f t="shared" si="1016"/>
        <v>0</v>
      </c>
      <c r="AT1818" s="33">
        <f t="shared" si="1017"/>
        <v>20500</v>
      </c>
      <c r="AU1818" s="33">
        <f t="shared" si="1018"/>
        <v>100000</v>
      </c>
      <c r="AV1818" s="33">
        <v>258316</v>
      </c>
      <c r="AW1818" s="33">
        <f t="shared" si="1019"/>
        <v>0</v>
      </c>
      <c r="AX1818" s="33">
        <f t="shared" si="1020"/>
        <v>0</v>
      </c>
      <c r="AY1818" s="34">
        <f t="shared" si="1021"/>
        <v>7320.4023267500006</v>
      </c>
    </row>
    <row r="1819" spans="1:51" ht="15" customHeight="1" x14ac:dyDescent="0.3">
      <c r="A1819" s="166" t="s">
        <v>3023</v>
      </c>
      <c r="B1819" s="99">
        <v>5644.34</v>
      </c>
      <c r="C1819" s="99">
        <v>20864.349999999999</v>
      </c>
      <c r="D1819" s="99">
        <v>87198.23</v>
      </c>
      <c r="E1819" s="99">
        <v>78631.69</v>
      </c>
      <c r="F1819" s="157">
        <v>66000</v>
      </c>
      <c r="G1819" s="160">
        <v>0</v>
      </c>
      <c r="H1819" s="182">
        <v>46462</v>
      </c>
      <c r="I1819" s="182">
        <v>46475</v>
      </c>
      <c r="J1819" s="166">
        <v>4</v>
      </c>
      <c r="K1819" s="166">
        <v>0.7</v>
      </c>
      <c r="L1819" s="167" t="s">
        <v>1206</v>
      </c>
      <c r="M1819" s="168" t="s">
        <v>1205</v>
      </c>
      <c r="N1819" s="169">
        <v>3.3000000000000002E-2</v>
      </c>
      <c r="O1819" s="21">
        <f t="shared" si="1022"/>
        <v>3.3</v>
      </c>
      <c r="P1819" s="21" t="str">
        <f t="shared" si="1023"/>
        <v>N</v>
      </c>
      <c r="Q1819" s="22">
        <f t="shared" si="1024"/>
        <v>26508.69</v>
      </c>
      <c r="R1819" s="8" t="str">
        <f t="shared" si="1025"/>
        <v>N</v>
      </c>
      <c r="S1819" s="23">
        <f t="shared" si="1026"/>
        <v>3.3</v>
      </c>
      <c r="T1819" s="24">
        <f t="shared" si="1027"/>
        <v>20500</v>
      </c>
      <c r="U1819" s="24">
        <f t="shared" si="1028"/>
        <v>100000</v>
      </c>
      <c r="V1819" s="24">
        <f t="shared" si="1029"/>
        <v>257500</v>
      </c>
      <c r="W1819" s="24">
        <f t="shared" si="1030"/>
        <v>12801.770000000004</v>
      </c>
      <c r="X1819" s="24">
        <f t="shared" si="1031"/>
        <v>0</v>
      </c>
      <c r="Y1819" s="24">
        <f t="shared" si="1032"/>
        <v>12801.770000000004</v>
      </c>
      <c r="Z1819" s="24">
        <f t="shared" si="1033"/>
        <v>14581.706769999993</v>
      </c>
      <c r="AA1819" s="25" t="str">
        <f t="shared" si="1034"/>
        <v>N</v>
      </c>
      <c r="AB1819" s="26">
        <f t="shared" si="1035"/>
        <v>2.2999999999999998</v>
      </c>
      <c r="AC1819" s="27">
        <f t="shared" si="1036"/>
        <v>20500</v>
      </c>
      <c r="AD1819" s="28">
        <f t="shared" si="1037"/>
        <v>100000</v>
      </c>
      <c r="AE1819" s="28">
        <f t="shared" si="1038"/>
        <v>257500</v>
      </c>
      <c r="AF1819" s="28">
        <f t="shared" si="1039"/>
        <v>0</v>
      </c>
      <c r="AG1819" s="28">
        <f t="shared" si="1040"/>
        <v>0</v>
      </c>
      <c r="AH1819" s="28">
        <f t="shared" si="1041"/>
        <v>0</v>
      </c>
      <c r="AI1819" s="28">
        <f t="shared" si="1042"/>
        <v>28287.131503409993</v>
      </c>
      <c r="AJ1819" s="29" t="str">
        <f t="shared" si="1043"/>
        <v>N</v>
      </c>
      <c r="AK1819" s="30">
        <f t="shared" si="1008"/>
        <v>1.2999999999999998</v>
      </c>
      <c r="AL1819" s="31">
        <f t="shared" si="1009"/>
        <v>20500</v>
      </c>
      <c r="AM1819" s="31">
        <f t="shared" si="1010"/>
        <v>100000</v>
      </c>
      <c r="AN1819" s="31">
        <f t="shared" si="1011"/>
        <v>257500</v>
      </c>
      <c r="AO1819" s="31">
        <f t="shared" si="1012"/>
        <v>0</v>
      </c>
      <c r="AP1819" s="31">
        <f t="shared" si="1013"/>
        <v>0</v>
      </c>
      <c r="AQ1819" s="31">
        <f t="shared" si="1014"/>
        <v>0</v>
      </c>
      <c r="AR1819" s="31">
        <f t="shared" si="1015"/>
        <v>29220.60684302252</v>
      </c>
      <c r="AS1819" s="32">
        <f t="shared" si="1016"/>
        <v>0.29999999999999982</v>
      </c>
      <c r="AT1819" s="33">
        <f t="shared" si="1017"/>
        <v>20500</v>
      </c>
      <c r="AU1819" s="33">
        <f t="shared" si="1018"/>
        <v>100000</v>
      </c>
      <c r="AV1819" s="33">
        <v>258317</v>
      </c>
      <c r="AW1819" s="33">
        <f t="shared" si="1019"/>
        <v>0</v>
      </c>
      <c r="AX1819" s="33">
        <f t="shared" si="1020"/>
        <v>30184.886868842263</v>
      </c>
      <c r="AY1819" s="34">
        <f t="shared" si="1021"/>
        <v>102274.33198527477</v>
      </c>
    </row>
    <row r="1820" spans="1:51" ht="15" customHeight="1" x14ac:dyDescent="0.3">
      <c r="A1820" s="166" t="s">
        <v>3024</v>
      </c>
      <c r="B1820" s="99">
        <v>12816.35</v>
      </c>
      <c r="C1820" s="99">
        <v>33475.19</v>
      </c>
      <c r="D1820" s="99">
        <v>69031.58</v>
      </c>
      <c r="E1820" s="99">
        <v>68536.94</v>
      </c>
      <c r="F1820" s="157">
        <v>190000</v>
      </c>
      <c r="G1820" s="160">
        <v>0</v>
      </c>
      <c r="H1820" s="182">
        <v>46479</v>
      </c>
      <c r="I1820" s="182">
        <v>46558</v>
      </c>
      <c r="J1820" s="166">
        <v>2.6</v>
      </c>
      <c r="K1820" s="166">
        <v>1.3</v>
      </c>
      <c r="L1820" s="167" t="s">
        <v>1206</v>
      </c>
      <c r="M1820" s="168" t="s">
        <v>1204</v>
      </c>
      <c r="N1820" s="169">
        <v>5.0000000000000001E-3</v>
      </c>
      <c r="O1820" s="21">
        <f t="shared" si="1022"/>
        <v>1.3</v>
      </c>
      <c r="P1820" s="21" t="str">
        <f t="shared" si="1023"/>
        <v>N</v>
      </c>
      <c r="Q1820" s="22">
        <f t="shared" si="1024"/>
        <v>46291.54</v>
      </c>
      <c r="R1820" s="8" t="str">
        <f t="shared" si="1025"/>
        <v>N</v>
      </c>
      <c r="S1820" s="23">
        <f t="shared" si="1026"/>
        <v>2.6</v>
      </c>
      <c r="T1820" s="24">
        <f t="shared" si="1027"/>
        <v>20500</v>
      </c>
      <c r="U1820" s="24">
        <f t="shared" si="1028"/>
        <v>100000</v>
      </c>
      <c r="V1820" s="24">
        <f t="shared" si="1029"/>
        <v>257500</v>
      </c>
      <c r="W1820" s="24">
        <f t="shared" si="1030"/>
        <v>10250</v>
      </c>
      <c r="X1820" s="24">
        <f t="shared" si="1031"/>
        <v>0</v>
      </c>
      <c r="Y1820" s="24">
        <f t="shared" si="1032"/>
        <v>10250</v>
      </c>
      <c r="Z1820" s="24">
        <f t="shared" si="1033"/>
        <v>36272.997699999993</v>
      </c>
      <c r="AA1820" s="25" t="str">
        <f t="shared" si="1034"/>
        <v>N</v>
      </c>
      <c r="AB1820" s="26">
        <f t="shared" si="1035"/>
        <v>1.6</v>
      </c>
      <c r="AC1820" s="27">
        <f t="shared" si="1036"/>
        <v>20500</v>
      </c>
      <c r="AD1820" s="28">
        <f t="shared" si="1037"/>
        <v>100000</v>
      </c>
      <c r="AE1820" s="28">
        <f t="shared" si="1038"/>
        <v>257500</v>
      </c>
      <c r="AF1820" s="28">
        <f t="shared" si="1039"/>
        <v>10250</v>
      </c>
      <c r="AG1820" s="28">
        <f t="shared" si="1040"/>
        <v>0</v>
      </c>
      <c r="AH1820" s="28">
        <f t="shared" si="1041"/>
        <v>10250</v>
      </c>
      <c r="AI1820" s="28">
        <f t="shared" si="1042"/>
        <v>36505.61268849999</v>
      </c>
      <c r="AJ1820" s="29" t="str">
        <f t="shared" si="1043"/>
        <v>N</v>
      </c>
      <c r="AK1820" s="30">
        <f t="shared" si="1008"/>
        <v>0.60000000000000009</v>
      </c>
      <c r="AL1820" s="31">
        <f t="shared" si="1009"/>
        <v>20500</v>
      </c>
      <c r="AM1820" s="31">
        <f t="shared" si="1010"/>
        <v>100000</v>
      </c>
      <c r="AN1820" s="31">
        <f t="shared" si="1011"/>
        <v>257500</v>
      </c>
      <c r="AO1820" s="31">
        <f t="shared" si="1012"/>
        <v>10250</v>
      </c>
      <c r="AP1820" s="31">
        <f t="shared" si="1013"/>
        <v>0</v>
      </c>
      <c r="AQ1820" s="31">
        <f t="shared" si="1014"/>
        <v>10250</v>
      </c>
      <c r="AR1820" s="31">
        <f t="shared" si="1015"/>
        <v>36739.390751942483</v>
      </c>
      <c r="AS1820" s="32">
        <f t="shared" si="1016"/>
        <v>0</v>
      </c>
      <c r="AT1820" s="33">
        <f t="shared" si="1017"/>
        <v>20500</v>
      </c>
      <c r="AU1820" s="33">
        <f t="shared" si="1018"/>
        <v>100000</v>
      </c>
      <c r="AV1820" s="33">
        <v>258318</v>
      </c>
      <c r="AW1820" s="33">
        <f t="shared" si="1019"/>
        <v>0</v>
      </c>
      <c r="AX1820" s="33">
        <f t="shared" si="1020"/>
        <v>0</v>
      </c>
      <c r="AY1820" s="34">
        <f t="shared" si="1021"/>
        <v>109518.00114044246</v>
      </c>
    </row>
    <row r="1821" spans="1:51" ht="15" customHeight="1" x14ac:dyDescent="0.3">
      <c r="A1821" s="166" t="s">
        <v>3025</v>
      </c>
      <c r="B1821" s="99">
        <v>10237.969999999999</v>
      </c>
      <c r="C1821" s="99">
        <v>20064.61</v>
      </c>
      <c r="D1821" s="99">
        <v>63153.25</v>
      </c>
      <c r="E1821" s="99">
        <v>51777.3</v>
      </c>
      <c r="F1821" s="157">
        <v>15000</v>
      </c>
      <c r="G1821" s="160">
        <v>0</v>
      </c>
      <c r="H1821" s="182">
        <v>46461</v>
      </c>
      <c r="I1821" s="182">
        <v>46478</v>
      </c>
      <c r="J1821" s="166">
        <v>4</v>
      </c>
      <c r="K1821" s="166">
        <v>0.9</v>
      </c>
      <c r="L1821" s="167" t="s">
        <v>1206</v>
      </c>
      <c r="M1821" s="168" t="s">
        <v>1204</v>
      </c>
      <c r="N1821" s="169">
        <v>2E-3</v>
      </c>
      <c r="O1821" s="21">
        <f t="shared" si="1022"/>
        <v>3.1</v>
      </c>
      <c r="P1821" s="21" t="str">
        <f t="shared" si="1023"/>
        <v>N</v>
      </c>
      <c r="Q1821" s="22">
        <f t="shared" si="1024"/>
        <v>30302.58</v>
      </c>
      <c r="R1821" s="8" t="str">
        <f t="shared" si="1025"/>
        <v>N</v>
      </c>
      <c r="S1821" s="23">
        <f t="shared" si="1026"/>
        <v>6.2</v>
      </c>
      <c r="T1821" s="24">
        <f t="shared" si="1027"/>
        <v>20500</v>
      </c>
      <c r="U1821" s="24">
        <f t="shared" si="1028"/>
        <v>100000</v>
      </c>
      <c r="V1821" s="24">
        <f t="shared" si="1029"/>
        <v>257500</v>
      </c>
      <c r="W1821" s="24">
        <f t="shared" si="1030"/>
        <v>10250</v>
      </c>
      <c r="X1821" s="24">
        <f t="shared" si="1031"/>
        <v>0</v>
      </c>
      <c r="Y1821" s="24">
        <f t="shared" si="1032"/>
        <v>10250</v>
      </c>
      <c r="Z1821" s="24">
        <f t="shared" si="1033"/>
        <v>20113.185160000001</v>
      </c>
      <c r="AA1821" s="25" t="str">
        <f t="shared" si="1034"/>
        <v>N</v>
      </c>
      <c r="AB1821" s="26">
        <f t="shared" si="1035"/>
        <v>5.2</v>
      </c>
      <c r="AC1821" s="27">
        <f t="shared" si="1036"/>
        <v>20500</v>
      </c>
      <c r="AD1821" s="28">
        <f t="shared" si="1037"/>
        <v>100000</v>
      </c>
      <c r="AE1821" s="28">
        <f t="shared" si="1038"/>
        <v>257500</v>
      </c>
      <c r="AF1821" s="28">
        <f t="shared" si="1039"/>
        <v>10250</v>
      </c>
      <c r="AG1821" s="28">
        <f t="shared" si="1040"/>
        <v>0</v>
      </c>
      <c r="AH1821" s="28">
        <f t="shared" si="1041"/>
        <v>10250</v>
      </c>
      <c r="AI1821" s="28">
        <f t="shared" si="1042"/>
        <v>20173.911530320001</v>
      </c>
      <c r="AJ1821" s="29" t="str">
        <f t="shared" si="1043"/>
        <v>N</v>
      </c>
      <c r="AK1821" s="30">
        <f t="shared" si="1008"/>
        <v>4.2</v>
      </c>
      <c r="AL1821" s="31">
        <f t="shared" si="1009"/>
        <v>20500</v>
      </c>
      <c r="AM1821" s="31">
        <f t="shared" si="1010"/>
        <v>100000</v>
      </c>
      <c r="AN1821" s="31">
        <f t="shared" si="1011"/>
        <v>257500</v>
      </c>
      <c r="AO1821" s="31">
        <f t="shared" si="1012"/>
        <v>10250</v>
      </c>
      <c r="AP1821" s="31">
        <f t="shared" si="1013"/>
        <v>0</v>
      </c>
      <c r="AQ1821" s="31">
        <f t="shared" si="1014"/>
        <v>10250</v>
      </c>
      <c r="AR1821" s="31">
        <f t="shared" si="1015"/>
        <v>20234.759353380643</v>
      </c>
      <c r="AS1821" s="32">
        <f t="shared" si="1016"/>
        <v>3.2</v>
      </c>
      <c r="AT1821" s="33">
        <f t="shared" si="1017"/>
        <v>20500</v>
      </c>
      <c r="AU1821" s="33">
        <f t="shared" si="1018"/>
        <v>100000</v>
      </c>
      <c r="AV1821" s="33">
        <v>258319</v>
      </c>
      <c r="AW1821" s="33">
        <f t="shared" si="1019"/>
        <v>3048.375</v>
      </c>
      <c r="AX1821" s="33">
        <f t="shared" si="1020"/>
        <v>27497.353872087406</v>
      </c>
      <c r="AY1821" s="34">
        <f t="shared" si="1021"/>
        <v>88019.209915788058</v>
      </c>
    </row>
    <row r="1822" spans="1:51" ht="15" customHeight="1" x14ac:dyDescent="0.3">
      <c r="A1822" s="166" t="s">
        <v>3026</v>
      </c>
      <c r="B1822" s="99">
        <v>17373.87</v>
      </c>
      <c r="C1822" s="99">
        <v>25568.959999999999</v>
      </c>
      <c r="D1822" s="99">
        <v>91046.6</v>
      </c>
      <c r="E1822" s="99">
        <v>78384.22</v>
      </c>
      <c r="F1822" s="157">
        <v>111000</v>
      </c>
      <c r="G1822" s="160">
        <v>0</v>
      </c>
      <c r="H1822" s="182">
        <v>46372</v>
      </c>
      <c r="I1822" s="182">
        <v>46425</v>
      </c>
      <c r="J1822" s="166">
        <v>3.1</v>
      </c>
      <c r="K1822" s="166">
        <v>2</v>
      </c>
      <c r="L1822" s="167" t="s">
        <v>1206</v>
      </c>
      <c r="M1822" s="168" t="s">
        <v>1203</v>
      </c>
      <c r="N1822" s="169">
        <v>0.04</v>
      </c>
      <c r="O1822" s="21">
        <f t="shared" si="1022"/>
        <v>1.1000000000000001</v>
      </c>
      <c r="P1822" s="21" t="str">
        <f t="shared" si="1023"/>
        <v>N</v>
      </c>
      <c r="Q1822" s="22">
        <f t="shared" si="1024"/>
        <v>42942.83</v>
      </c>
      <c r="R1822" s="8" t="str">
        <f t="shared" si="1025"/>
        <v>N</v>
      </c>
      <c r="S1822" s="23">
        <f t="shared" si="1026"/>
        <v>1.4666666666666668</v>
      </c>
      <c r="T1822" s="24">
        <f t="shared" si="1027"/>
        <v>20500</v>
      </c>
      <c r="U1822" s="24">
        <f t="shared" si="1028"/>
        <v>100000</v>
      </c>
      <c r="V1822" s="24">
        <f t="shared" si="1029"/>
        <v>257500</v>
      </c>
      <c r="W1822" s="24">
        <f t="shared" si="1030"/>
        <v>6715.0499999999956</v>
      </c>
      <c r="X1822" s="24">
        <f t="shared" si="1031"/>
        <v>0</v>
      </c>
      <c r="Y1822" s="24">
        <f t="shared" si="1032"/>
        <v>6715.0499999999956</v>
      </c>
      <c r="Z1822" s="24">
        <f t="shared" si="1033"/>
        <v>37945.493200000004</v>
      </c>
      <c r="AA1822" s="25" t="str">
        <f t="shared" si="1034"/>
        <v>N</v>
      </c>
      <c r="AB1822" s="26">
        <f t="shared" si="1035"/>
        <v>0.46666666666666679</v>
      </c>
      <c r="AC1822" s="27">
        <f t="shared" si="1036"/>
        <v>20500</v>
      </c>
      <c r="AD1822" s="28">
        <f t="shared" si="1037"/>
        <v>100000</v>
      </c>
      <c r="AE1822" s="28">
        <f t="shared" si="1038"/>
        <v>257500</v>
      </c>
      <c r="AF1822" s="28">
        <f t="shared" si="1039"/>
        <v>1678.7624999999989</v>
      </c>
      <c r="AG1822" s="28">
        <f t="shared" si="1040"/>
        <v>0</v>
      </c>
      <c r="AH1822" s="28">
        <f t="shared" si="1041"/>
        <v>1678.7624999999989</v>
      </c>
      <c r="AI1822" s="28">
        <f t="shared" si="1042"/>
        <v>44768.202428000004</v>
      </c>
      <c r="AJ1822" s="29" t="str">
        <f t="shared" si="1043"/>
        <v>N</v>
      </c>
      <c r="AK1822" s="30">
        <f t="shared" si="1008"/>
        <v>0</v>
      </c>
      <c r="AL1822" s="31">
        <f t="shared" si="1009"/>
        <v>20500</v>
      </c>
      <c r="AM1822" s="31">
        <f t="shared" si="1010"/>
        <v>100000</v>
      </c>
      <c r="AN1822" s="31">
        <f t="shared" si="1011"/>
        <v>257500</v>
      </c>
      <c r="AO1822" s="31">
        <f t="shared" si="1012"/>
        <v>0</v>
      </c>
      <c r="AP1822" s="31">
        <f t="shared" si="1013"/>
        <v>0</v>
      </c>
      <c r="AQ1822" s="31">
        <f t="shared" si="1014"/>
        <v>0</v>
      </c>
      <c r="AR1822" s="31">
        <f t="shared" si="1015"/>
        <v>0</v>
      </c>
      <c r="AS1822" s="32">
        <f t="shared" si="1016"/>
        <v>0</v>
      </c>
      <c r="AT1822" s="33">
        <f t="shared" si="1017"/>
        <v>20500</v>
      </c>
      <c r="AU1822" s="33">
        <f t="shared" si="1018"/>
        <v>100000</v>
      </c>
      <c r="AV1822" s="33">
        <v>258320</v>
      </c>
      <c r="AW1822" s="33">
        <f t="shared" si="1019"/>
        <v>0</v>
      </c>
      <c r="AX1822" s="33">
        <f t="shared" si="1020"/>
        <v>0</v>
      </c>
      <c r="AY1822" s="34">
        <f t="shared" si="1021"/>
        <v>82713.695628000016</v>
      </c>
    </row>
    <row r="1823" spans="1:51" ht="15" customHeight="1" x14ac:dyDescent="0.3">
      <c r="A1823" s="166" t="s">
        <v>3027</v>
      </c>
      <c r="B1823" s="99">
        <v>11224.28</v>
      </c>
      <c r="C1823" s="99">
        <v>22437.86</v>
      </c>
      <c r="D1823" s="99">
        <v>52402.66</v>
      </c>
      <c r="E1823" s="99">
        <v>44895.49</v>
      </c>
      <c r="F1823" s="157">
        <v>100000</v>
      </c>
      <c r="G1823" s="160">
        <v>0</v>
      </c>
      <c r="H1823" s="182">
        <v>46259</v>
      </c>
      <c r="I1823" s="182">
        <v>46337</v>
      </c>
      <c r="J1823" s="166">
        <v>2.2000000000000002</v>
      </c>
      <c r="K1823" s="166">
        <v>2.1</v>
      </c>
      <c r="L1823" s="167" t="s">
        <v>1206</v>
      </c>
      <c r="M1823" s="168" t="s">
        <v>1203</v>
      </c>
      <c r="N1823" s="169">
        <v>0.01</v>
      </c>
      <c r="O1823" s="21">
        <f t="shared" si="1022"/>
        <v>0.10000000000000009</v>
      </c>
      <c r="P1823" s="21" t="str">
        <f t="shared" si="1023"/>
        <v>N</v>
      </c>
      <c r="Q1823" s="22">
        <f t="shared" si="1024"/>
        <v>33662.14</v>
      </c>
      <c r="R1823" s="8" t="str">
        <f t="shared" si="1025"/>
        <v>N</v>
      </c>
      <c r="S1823" s="23">
        <f t="shared" si="1026"/>
        <v>0.13333333333333344</v>
      </c>
      <c r="T1823" s="24">
        <f t="shared" si="1027"/>
        <v>20500</v>
      </c>
      <c r="U1823" s="24">
        <f t="shared" si="1028"/>
        <v>100000</v>
      </c>
      <c r="V1823" s="24">
        <f t="shared" si="1029"/>
        <v>257500</v>
      </c>
      <c r="W1823" s="24">
        <f t="shared" si="1030"/>
        <v>15375</v>
      </c>
      <c r="X1823" s="24">
        <f t="shared" si="1031"/>
        <v>0</v>
      </c>
      <c r="Y1823" s="24">
        <f t="shared" si="1032"/>
        <v>15375</v>
      </c>
      <c r="Z1823" s="24">
        <f t="shared" si="1033"/>
        <v>18623.761400000003</v>
      </c>
      <c r="AA1823" s="25" t="str">
        <f t="shared" si="1034"/>
        <v>N</v>
      </c>
      <c r="AB1823" s="26">
        <f t="shared" si="1035"/>
        <v>0</v>
      </c>
      <c r="AC1823" s="27">
        <f t="shared" si="1036"/>
        <v>20500</v>
      </c>
      <c r="AD1823" s="28">
        <f t="shared" si="1037"/>
        <v>100000</v>
      </c>
      <c r="AE1823" s="28">
        <f t="shared" si="1038"/>
        <v>257500</v>
      </c>
      <c r="AF1823" s="28">
        <f t="shared" si="1039"/>
        <v>0</v>
      </c>
      <c r="AG1823" s="28">
        <f t="shared" si="1040"/>
        <v>0</v>
      </c>
      <c r="AH1823" s="28">
        <f t="shared" si="1041"/>
        <v>0</v>
      </c>
      <c r="AI1823" s="28">
        <f t="shared" si="1042"/>
        <v>0</v>
      </c>
      <c r="AJ1823" s="29" t="str">
        <f t="shared" si="1043"/>
        <v>N</v>
      </c>
      <c r="AK1823" s="30">
        <f t="shared" si="1008"/>
        <v>0</v>
      </c>
      <c r="AL1823" s="31">
        <f t="shared" si="1009"/>
        <v>20500</v>
      </c>
      <c r="AM1823" s="31">
        <f t="shared" si="1010"/>
        <v>100000</v>
      </c>
      <c r="AN1823" s="31">
        <f t="shared" si="1011"/>
        <v>257500</v>
      </c>
      <c r="AO1823" s="31">
        <f t="shared" si="1012"/>
        <v>0</v>
      </c>
      <c r="AP1823" s="31">
        <f t="shared" si="1013"/>
        <v>0</v>
      </c>
      <c r="AQ1823" s="31">
        <f t="shared" si="1014"/>
        <v>0</v>
      </c>
      <c r="AR1823" s="31">
        <f t="shared" si="1015"/>
        <v>0</v>
      </c>
      <c r="AS1823" s="32">
        <f t="shared" si="1016"/>
        <v>0</v>
      </c>
      <c r="AT1823" s="33">
        <f t="shared" si="1017"/>
        <v>20500</v>
      </c>
      <c r="AU1823" s="33">
        <f t="shared" si="1018"/>
        <v>100000</v>
      </c>
      <c r="AV1823" s="33">
        <v>258321</v>
      </c>
      <c r="AW1823" s="33">
        <f t="shared" si="1019"/>
        <v>0</v>
      </c>
      <c r="AX1823" s="33">
        <f t="shared" si="1020"/>
        <v>0</v>
      </c>
      <c r="AY1823" s="34">
        <f t="shared" si="1021"/>
        <v>18623.761400000003</v>
      </c>
    </row>
    <row r="1824" spans="1:51" ht="15" customHeight="1" x14ac:dyDescent="0.3">
      <c r="A1824" s="166" t="s">
        <v>3028</v>
      </c>
      <c r="B1824" s="99">
        <v>15835.73</v>
      </c>
      <c r="C1824" s="99">
        <v>7296.21</v>
      </c>
      <c r="D1824" s="99">
        <v>96283.18</v>
      </c>
      <c r="E1824" s="99">
        <v>90083.73</v>
      </c>
      <c r="F1824" s="157">
        <v>0</v>
      </c>
      <c r="G1824" s="160">
        <v>0</v>
      </c>
      <c r="H1824" s="182">
        <v>46459</v>
      </c>
      <c r="I1824" s="182">
        <v>46549</v>
      </c>
      <c r="J1824" s="166">
        <v>2.1</v>
      </c>
      <c r="K1824" s="166">
        <v>0.5</v>
      </c>
      <c r="L1824" s="167" t="s">
        <v>1207</v>
      </c>
      <c r="M1824" s="168" t="s">
        <v>1204</v>
      </c>
      <c r="N1824" s="169">
        <v>0.02</v>
      </c>
      <c r="O1824" s="21">
        <f t="shared" si="1022"/>
        <v>1.6</v>
      </c>
      <c r="P1824" s="21" t="str">
        <f t="shared" si="1023"/>
        <v>N</v>
      </c>
      <c r="Q1824" s="22">
        <f t="shared" si="1024"/>
        <v>23131.94</v>
      </c>
      <c r="R1824" s="8" t="str">
        <f t="shared" si="1025"/>
        <v>N</v>
      </c>
      <c r="S1824" s="23">
        <f t="shared" si="1026"/>
        <v>3.2</v>
      </c>
      <c r="T1824" s="24">
        <f t="shared" si="1027"/>
        <v>50000</v>
      </c>
      <c r="U1824" s="24">
        <f t="shared" si="1028"/>
        <v>200000</v>
      </c>
      <c r="V1824" s="24">
        <f t="shared" si="1029"/>
        <v>257500</v>
      </c>
      <c r="W1824" s="24">
        <f t="shared" si="1030"/>
        <v>11797.2894</v>
      </c>
      <c r="X1824" s="24">
        <f t="shared" si="1031"/>
        <v>0</v>
      </c>
      <c r="Y1824" s="24">
        <f t="shared" si="1032"/>
        <v>11797.2894</v>
      </c>
      <c r="Z1824" s="24">
        <f t="shared" si="1033"/>
        <v>11797.2894</v>
      </c>
      <c r="AA1824" s="25" t="str">
        <f t="shared" si="1034"/>
        <v>N</v>
      </c>
      <c r="AB1824" s="26">
        <f t="shared" si="1035"/>
        <v>2.2000000000000002</v>
      </c>
      <c r="AC1824" s="27">
        <f t="shared" si="1036"/>
        <v>50000</v>
      </c>
      <c r="AD1824" s="28">
        <f t="shared" si="1037"/>
        <v>200000</v>
      </c>
      <c r="AE1824" s="28">
        <f t="shared" si="1038"/>
        <v>257500</v>
      </c>
      <c r="AF1824" s="28">
        <f t="shared" si="1039"/>
        <v>12033.235188000001</v>
      </c>
      <c r="AG1824" s="28">
        <f t="shared" si="1040"/>
        <v>0</v>
      </c>
      <c r="AH1824" s="28">
        <f t="shared" si="1041"/>
        <v>12033.235188000001</v>
      </c>
      <c r="AI1824" s="28">
        <f t="shared" si="1042"/>
        <v>12033.235188000001</v>
      </c>
      <c r="AJ1824" s="29" t="str">
        <f t="shared" si="1043"/>
        <v>N</v>
      </c>
      <c r="AK1824" s="30">
        <f t="shared" si="1008"/>
        <v>1.2000000000000002</v>
      </c>
      <c r="AL1824" s="31">
        <f t="shared" si="1009"/>
        <v>50000</v>
      </c>
      <c r="AM1824" s="31">
        <f t="shared" si="1010"/>
        <v>200000</v>
      </c>
      <c r="AN1824" s="31">
        <f t="shared" si="1011"/>
        <v>257500</v>
      </c>
      <c r="AO1824" s="31">
        <f t="shared" si="1012"/>
        <v>12273.89989176</v>
      </c>
      <c r="AP1824" s="31">
        <f t="shared" si="1013"/>
        <v>0</v>
      </c>
      <c r="AQ1824" s="31">
        <f t="shared" si="1014"/>
        <v>12273.89989176</v>
      </c>
      <c r="AR1824" s="31">
        <f t="shared" si="1015"/>
        <v>12273.89989176</v>
      </c>
      <c r="AS1824" s="32">
        <f t="shared" si="1016"/>
        <v>0.20000000000000018</v>
      </c>
      <c r="AT1824" s="33">
        <f t="shared" si="1017"/>
        <v>50000</v>
      </c>
      <c r="AU1824" s="33">
        <f t="shared" si="1018"/>
        <v>200000</v>
      </c>
      <c r="AV1824" s="33">
        <v>258322</v>
      </c>
      <c r="AW1824" s="33">
        <f t="shared" si="1019"/>
        <v>12519.3778895952</v>
      </c>
      <c r="AX1824" s="33">
        <f t="shared" si="1020"/>
        <v>12519.3778895952</v>
      </c>
      <c r="AY1824" s="34">
        <f t="shared" si="1021"/>
        <v>48623.802369355195</v>
      </c>
    </row>
    <row r="1825" spans="1:51" ht="15" customHeight="1" x14ac:dyDescent="0.3">
      <c r="A1825" s="166" t="s">
        <v>3029</v>
      </c>
      <c r="B1825" s="99">
        <v>15919.9</v>
      </c>
      <c r="C1825" s="99">
        <v>20576.52</v>
      </c>
      <c r="D1825" s="99">
        <v>60326.02</v>
      </c>
      <c r="E1825" s="99">
        <v>48927.95</v>
      </c>
      <c r="F1825" s="161">
        <v>51000</v>
      </c>
      <c r="G1825" s="160">
        <v>0</v>
      </c>
      <c r="H1825" s="182">
        <v>46523</v>
      </c>
      <c r="I1825" s="182">
        <v>46555</v>
      </c>
      <c r="J1825" s="166">
        <v>2.2999999999999998</v>
      </c>
      <c r="K1825" s="166">
        <v>0.7</v>
      </c>
      <c r="L1825" s="167" t="s">
        <v>1207</v>
      </c>
      <c r="M1825" s="168" t="s">
        <v>1203</v>
      </c>
      <c r="N1825" s="169">
        <v>0</v>
      </c>
      <c r="O1825" s="21">
        <f t="shared" si="1022"/>
        <v>1.5999999999999999</v>
      </c>
      <c r="P1825" s="21" t="str">
        <f t="shared" si="1023"/>
        <v>N</v>
      </c>
      <c r="Q1825" s="22">
        <f t="shared" si="1024"/>
        <v>36496.42</v>
      </c>
      <c r="R1825" s="8" t="str">
        <f t="shared" si="1025"/>
        <v>N</v>
      </c>
      <c r="S1825" s="23">
        <f t="shared" si="1026"/>
        <v>2.1333333333333333</v>
      </c>
      <c r="T1825" s="24">
        <f t="shared" si="1027"/>
        <v>50000</v>
      </c>
      <c r="U1825" s="24">
        <f t="shared" si="1028"/>
        <v>200000</v>
      </c>
      <c r="V1825" s="24">
        <f t="shared" si="1029"/>
        <v>257500</v>
      </c>
      <c r="W1825" s="24">
        <f t="shared" si="1030"/>
        <v>27372.314999999999</v>
      </c>
      <c r="X1825" s="24">
        <f t="shared" si="1031"/>
        <v>0</v>
      </c>
      <c r="Y1825" s="24">
        <f t="shared" si="1032"/>
        <v>27372.314999999999</v>
      </c>
      <c r="Z1825" s="24">
        <f t="shared" si="1033"/>
        <v>9124.1049999999996</v>
      </c>
      <c r="AA1825" s="25" t="str">
        <f t="shared" si="1034"/>
        <v>N</v>
      </c>
      <c r="AB1825" s="26">
        <f t="shared" si="1035"/>
        <v>1.1333333333333333</v>
      </c>
      <c r="AC1825" s="27">
        <f t="shared" si="1036"/>
        <v>50000</v>
      </c>
      <c r="AD1825" s="28">
        <f t="shared" si="1037"/>
        <v>200000</v>
      </c>
      <c r="AE1825" s="28">
        <f t="shared" si="1038"/>
        <v>257500</v>
      </c>
      <c r="AF1825" s="28">
        <f t="shared" si="1039"/>
        <v>27372.314999999999</v>
      </c>
      <c r="AG1825" s="28">
        <f t="shared" si="1040"/>
        <v>0</v>
      </c>
      <c r="AH1825" s="28">
        <f t="shared" si="1041"/>
        <v>27372.314999999999</v>
      </c>
      <c r="AI1825" s="28">
        <f t="shared" si="1042"/>
        <v>9124.1049999999996</v>
      </c>
      <c r="AJ1825" s="29" t="str">
        <f t="shared" si="1043"/>
        <v>N</v>
      </c>
      <c r="AK1825" s="30">
        <f t="shared" si="1008"/>
        <v>0.1333333333333333</v>
      </c>
      <c r="AL1825" s="31">
        <f t="shared" si="1009"/>
        <v>50000</v>
      </c>
      <c r="AM1825" s="31">
        <f t="shared" si="1010"/>
        <v>200000</v>
      </c>
      <c r="AN1825" s="31">
        <f t="shared" si="1011"/>
        <v>257500</v>
      </c>
      <c r="AO1825" s="31">
        <f t="shared" si="1012"/>
        <v>27372.314999999999</v>
      </c>
      <c r="AP1825" s="31">
        <f t="shared" si="1013"/>
        <v>0</v>
      </c>
      <c r="AQ1825" s="31">
        <f t="shared" si="1014"/>
        <v>27372.314999999999</v>
      </c>
      <c r="AR1825" s="31">
        <f t="shared" si="1015"/>
        <v>9124.1049999999996</v>
      </c>
      <c r="AS1825" s="32">
        <f t="shared" si="1016"/>
        <v>0</v>
      </c>
      <c r="AT1825" s="33">
        <f t="shared" si="1017"/>
        <v>50000</v>
      </c>
      <c r="AU1825" s="33">
        <f t="shared" si="1018"/>
        <v>200000</v>
      </c>
      <c r="AV1825" s="33">
        <v>258323</v>
      </c>
      <c r="AW1825" s="33">
        <f t="shared" si="1019"/>
        <v>0</v>
      </c>
      <c r="AX1825" s="33">
        <f t="shared" si="1020"/>
        <v>0</v>
      </c>
      <c r="AY1825" s="34">
        <f t="shared" si="1021"/>
        <v>27372.314999999999</v>
      </c>
    </row>
    <row r="1826" spans="1:51" ht="15" customHeight="1" x14ac:dyDescent="0.3">
      <c r="A1826" s="166" t="s">
        <v>3030</v>
      </c>
      <c r="B1826" s="99">
        <v>14767.32</v>
      </c>
      <c r="C1826" s="99">
        <v>10715.47</v>
      </c>
      <c r="D1826" s="99">
        <v>78150.460000000006</v>
      </c>
      <c r="E1826" s="99">
        <v>71149.259999999995</v>
      </c>
      <c r="F1826" s="161">
        <v>95000</v>
      </c>
      <c r="G1826" s="160">
        <v>0</v>
      </c>
      <c r="H1826" s="182">
        <v>46274</v>
      </c>
      <c r="I1826" s="182">
        <v>46350</v>
      </c>
      <c r="J1826" s="166">
        <v>3</v>
      </c>
      <c r="K1826" s="166">
        <v>2.7</v>
      </c>
      <c r="L1826" s="167" t="s">
        <v>1207</v>
      </c>
      <c r="M1826" s="168" t="s">
        <v>1205</v>
      </c>
      <c r="N1826" s="169">
        <v>0</v>
      </c>
      <c r="O1826" s="21">
        <f t="shared" si="1022"/>
        <v>0.29999999999999982</v>
      </c>
      <c r="P1826" s="21" t="str">
        <f t="shared" si="1023"/>
        <v>N</v>
      </c>
      <c r="Q1826" s="22">
        <f t="shared" si="1024"/>
        <v>25482.79</v>
      </c>
      <c r="R1826" s="8" t="str">
        <f t="shared" si="1025"/>
        <v>N</v>
      </c>
      <c r="S1826" s="23">
        <f t="shared" si="1026"/>
        <v>0.29999999999999982</v>
      </c>
      <c r="T1826" s="24">
        <f t="shared" si="1027"/>
        <v>50000</v>
      </c>
      <c r="U1826" s="24">
        <f t="shared" si="1028"/>
        <v>200000</v>
      </c>
      <c r="V1826" s="24">
        <f t="shared" si="1029"/>
        <v>257500</v>
      </c>
      <c r="W1826" s="24">
        <f t="shared" si="1030"/>
        <v>25482.79</v>
      </c>
      <c r="X1826" s="24">
        <f t="shared" si="1031"/>
        <v>0</v>
      </c>
      <c r="Y1826" s="24">
        <f t="shared" si="1032"/>
        <v>25482.79</v>
      </c>
      <c r="Z1826" s="24">
        <f t="shared" si="1033"/>
        <v>0</v>
      </c>
      <c r="AA1826" s="25" t="str">
        <f t="shared" si="1034"/>
        <v>N</v>
      </c>
      <c r="AB1826" s="26">
        <f t="shared" si="1035"/>
        <v>0</v>
      </c>
      <c r="AC1826" s="27">
        <f t="shared" si="1036"/>
        <v>50000</v>
      </c>
      <c r="AD1826" s="28">
        <f t="shared" si="1037"/>
        <v>200000</v>
      </c>
      <c r="AE1826" s="28">
        <f t="shared" si="1038"/>
        <v>257500</v>
      </c>
      <c r="AF1826" s="28">
        <f t="shared" si="1039"/>
        <v>0</v>
      </c>
      <c r="AG1826" s="28">
        <f t="shared" si="1040"/>
        <v>0</v>
      </c>
      <c r="AH1826" s="28">
        <f t="shared" si="1041"/>
        <v>0</v>
      </c>
      <c r="AI1826" s="28">
        <f t="shared" si="1042"/>
        <v>0</v>
      </c>
      <c r="AJ1826" s="29" t="str">
        <f t="shared" si="1043"/>
        <v>N</v>
      </c>
      <c r="AK1826" s="30">
        <f t="shared" si="1008"/>
        <v>0</v>
      </c>
      <c r="AL1826" s="31">
        <f t="shared" si="1009"/>
        <v>50000</v>
      </c>
      <c r="AM1826" s="31">
        <f t="shared" si="1010"/>
        <v>200000</v>
      </c>
      <c r="AN1826" s="31">
        <f t="shared" si="1011"/>
        <v>257500</v>
      </c>
      <c r="AO1826" s="31">
        <f t="shared" si="1012"/>
        <v>0</v>
      </c>
      <c r="AP1826" s="31">
        <f t="shared" si="1013"/>
        <v>0</v>
      </c>
      <c r="AQ1826" s="31">
        <f t="shared" si="1014"/>
        <v>0</v>
      </c>
      <c r="AR1826" s="31">
        <f t="shared" si="1015"/>
        <v>0</v>
      </c>
      <c r="AS1826" s="32">
        <f t="shared" si="1016"/>
        <v>0</v>
      </c>
      <c r="AT1826" s="33">
        <f t="shared" si="1017"/>
        <v>50000</v>
      </c>
      <c r="AU1826" s="33">
        <f t="shared" si="1018"/>
        <v>200000</v>
      </c>
      <c r="AV1826" s="33">
        <v>258324</v>
      </c>
      <c r="AW1826" s="33">
        <f t="shared" si="1019"/>
        <v>0</v>
      </c>
      <c r="AX1826" s="33">
        <f t="shared" si="1020"/>
        <v>0</v>
      </c>
      <c r="AY1826" s="34">
        <f t="shared" si="1021"/>
        <v>0</v>
      </c>
    </row>
    <row r="1827" spans="1:51" ht="15" customHeight="1" x14ac:dyDescent="0.3">
      <c r="A1827" s="166" t="s">
        <v>3031</v>
      </c>
      <c r="B1827" s="99">
        <v>12962.79</v>
      </c>
      <c r="C1827" s="99">
        <v>968.5</v>
      </c>
      <c r="D1827" s="99">
        <v>27447.48</v>
      </c>
      <c r="E1827" s="99">
        <v>13921.58</v>
      </c>
      <c r="F1827" s="161">
        <v>121000</v>
      </c>
      <c r="G1827" s="160">
        <v>0</v>
      </c>
      <c r="H1827" s="182">
        <v>46338</v>
      </c>
      <c r="I1827" s="182">
        <v>46380</v>
      </c>
      <c r="J1827" s="166">
        <v>4.9000000000000004</v>
      </c>
      <c r="K1827" s="166">
        <v>0.9</v>
      </c>
      <c r="L1827" s="167" t="s">
        <v>1207</v>
      </c>
      <c r="M1827" s="168" t="s">
        <v>1205</v>
      </c>
      <c r="N1827" s="169">
        <v>0</v>
      </c>
      <c r="O1827" s="21">
        <f t="shared" si="1022"/>
        <v>4</v>
      </c>
      <c r="P1827" s="21" t="str">
        <f t="shared" si="1023"/>
        <v>N</v>
      </c>
      <c r="Q1827" s="22">
        <f t="shared" si="1024"/>
        <v>13931.29</v>
      </c>
      <c r="R1827" s="8" t="str">
        <f t="shared" si="1025"/>
        <v>N</v>
      </c>
      <c r="S1827" s="23">
        <f t="shared" si="1026"/>
        <v>4</v>
      </c>
      <c r="T1827" s="24">
        <f t="shared" si="1027"/>
        <v>50000</v>
      </c>
      <c r="U1827" s="24">
        <f t="shared" si="1028"/>
        <v>200000</v>
      </c>
      <c r="V1827" s="24">
        <f t="shared" si="1029"/>
        <v>257500</v>
      </c>
      <c r="W1827" s="24">
        <f t="shared" si="1030"/>
        <v>13931.29</v>
      </c>
      <c r="X1827" s="24">
        <f t="shared" si="1031"/>
        <v>0</v>
      </c>
      <c r="Y1827" s="24">
        <f t="shared" si="1032"/>
        <v>13931.29</v>
      </c>
      <c r="Z1827" s="24">
        <f t="shared" si="1033"/>
        <v>0</v>
      </c>
      <c r="AA1827" s="25" t="str">
        <f t="shared" si="1034"/>
        <v>N</v>
      </c>
      <c r="AB1827" s="26">
        <f t="shared" si="1035"/>
        <v>3</v>
      </c>
      <c r="AC1827" s="27">
        <f t="shared" si="1036"/>
        <v>50000</v>
      </c>
      <c r="AD1827" s="28">
        <f t="shared" si="1037"/>
        <v>200000</v>
      </c>
      <c r="AE1827" s="28">
        <f t="shared" si="1038"/>
        <v>257500</v>
      </c>
      <c r="AF1827" s="28">
        <f t="shared" si="1039"/>
        <v>13931.29</v>
      </c>
      <c r="AG1827" s="28">
        <f t="shared" si="1040"/>
        <v>0</v>
      </c>
      <c r="AH1827" s="28">
        <f t="shared" si="1041"/>
        <v>13931.29</v>
      </c>
      <c r="AI1827" s="28">
        <f t="shared" si="1042"/>
        <v>0</v>
      </c>
      <c r="AJ1827" s="29" t="str">
        <f t="shared" si="1043"/>
        <v>N</v>
      </c>
      <c r="AK1827" s="30">
        <f t="shared" si="1008"/>
        <v>2</v>
      </c>
      <c r="AL1827" s="31">
        <f t="shared" si="1009"/>
        <v>50000</v>
      </c>
      <c r="AM1827" s="31">
        <f t="shared" si="1010"/>
        <v>200000</v>
      </c>
      <c r="AN1827" s="31">
        <f t="shared" si="1011"/>
        <v>257500</v>
      </c>
      <c r="AO1827" s="31">
        <f t="shared" si="1012"/>
        <v>13931.29</v>
      </c>
      <c r="AP1827" s="31">
        <f t="shared" si="1013"/>
        <v>0</v>
      </c>
      <c r="AQ1827" s="31">
        <f t="shared" si="1014"/>
        <v>13931.29</v>
      </c>
      <c r="AR1827" s="31">
        <f t="shared" si="1015"/>
        <v>0</v>
      </c>
      <c r="AS1827" s="32">
        <f t="shared" si="1016"/>
        <v>1</v>
      </c>
      <c r="AT1827" s="33">
        <f t="shared" si="1017"/>
        <v>50000</v>
      </c>
      <c r="AU1827" s="33">
        <f t="shared" si="1018"/>
        <v>200000</v>
      </c>
      <c r="AV1827" s="33">
        <v>258325</v>
      </c>
      <c r="AW1827" s="33">
        <f t="shared" si="1019"/>
        <v>13931.29</v>
      </c>
      <c r="AX1827" s="33">
        <f t="shared" si="1020"/>
        <v>0</v>
      </c>
      <c r="AY1827" s="34">
        <f t="shared" si="1021"/>
        <v>0</v>
      </c>
    </row>
    <row r="1828" spans="1:51" ht="15" customHeight="1" x14ac:dyDescent="0.3">
      <c r="A1828" s="166" t="s">
        <v>3032</v>
      </c>
      <c r="B1828" s="99">
        <v>14692.99</v>
      </c>
      <c r="C1828" s="99">
        <v>29928.69</v>
      </c>
      <c r="D1828" s="99">
        <v>74154.600000000006</v>
      </c>
      <c r="E1828" s="99">
        <v>72255.78</v>
      </c>
      <c r="F1828" s="161">
        <v>126000</v>
      </c>
      <c r="G1828" s="160">
        <v>0</v>
      </c>
      <c r="H1828" s="182">
        <v>46249</v>
      </c>
      <c r="I1828" s="182">
        <v>46260</v>
      </c>
      <c r="J1828" s="166">
        <v>4.7</v>
      </c>
      <c r="K1828" s="166">
        <v>2.2999999999999998</v>
      </c>
      <c r="L1828" s="167" t="s">
        <v>1206</v>
      </c>
      <c r="M1828" s="168" t="s">
        <v>1205</v>
      </c>
      <c r="N1828" s="169">
        <v>0.01</v>
      </c>
      <c r="O1828" s="21">
        <f t="shared" si="1022"/>
        <v>2.4000000000000004</v>
      </c>
      <c r="P1828" s="21" t="str">
        <f t="shared" si="1023"/>
        <v>N</v>
      </c>
      <c r="Q1828" s="22">
        <f t="shared" si="1024"/>
        <v>44621.68</v>
      </c>
      <c r="R1828" s="8" t="str">
        <f t="shared" si="1025"/>
        <v>N</v>
      </c>
      <c r="S1828" s="23">
        <f t="shared" si="1026"/>
        <v>2.4000000000000004</v>
      </c>
      <c r="T1828" s="24">
        <f t="shared" si="1027"/>
        <v>20500</v>
      </c>
      <c r="U1828" s="24">
        <f t="shared" si="1028"/>
        <v>100000</v>
      </c>
      <c r="V1828" s="24">
        <f t="shared" si="1029"/>
        <v>257500</v>
      </c>
      <c r="W1828" s="24">
        <f t="shared" si="1030"/>
        <v>20500</v>
      </c>
      <c r="X1828" s="24">
        <f t="shared" si="1031"/>
        <v>0</v>
      </c>
      <c r="Y1828" s="24">
        <f t="shared" si="1032"/>
        <v>20500</v>
      </c>
      <c r="Z1828" s="24">
        <f t="shared" si="1033"/>
        <v>24567.896800000002</v>
      </c>
      <c r="AA1828" s="25" t="str">
        <f t="shared" si="1034"/>
        <v>N</v>
      </c>
      <c r="AB1828" s="26">
        <f t="shared" si="1035"/>
        <v>1.4000000000000004</v>
      </c>
      <c r="AC1828" s="27">
        <f t="shared" si="1036"/>
        <v>20500</v>
      </c>
      <c r="AD1828" s="28">
        <f t="shared" si="1037"/>
        <v>100000</v>
      </c>
      <c r="AE1828" s="28">
        <f t="shared" si="1038"/>
        <v>257500</v>
      </c>
      <c r="AF1828" s="28">
        <f t="shared" si="1039"/>
        <v>5345.3999999999942</v>
      </c>
      <c r="AG1828" s="28">
        <f t="shared" si="1040"/>
        <v>0</v>
      </c>
      <c r="AH1828" s="28">
        <f t="shared" si="1041"/>
        <v>5345.3999999999942</v>
      </c>
      <c r="AI1828" s="28">
        <f t="shared" si="1042"/>
        <v>40173.175768000008</v>
      </c>
      <c r="AJ1828" s="29" t="str">
        <f t="shared" si="1043"/>
        <v>N</v>
      </c>
      <c r="AK1828" s="30">
        <f t="shared" si="1008"/>
        <v>0.40000000000000036</v>
      </c>
      <c r="AL1828" s="31">
        <f t="shared" si="1009"/>
        <v>20500</v>
      </c>
      <c r="AM1828" s="31">
        <f t="shared" si="1010"/>
        <v>100000</v>
      </c>
      <c r="AN1828" s="31">
        <f t="shared" si="1011"/>
        <v>257500</v>
      </c>
      <c r="AO1828" s="31">
        <f t="shared" si="1012"/>
        <v>5345.3999999999942</v>
      </c>
      <c r="AP1828" s="31">
        <f t="shared" si="1013"/>
        <v>0</v>
      </c>
      <c r="AQ1828" s="31">
        <f t="shared" si="1014"/>
        <v>5345.3999999999942</v>
      </c>
      <c r="AR1828" s="31">
        <f t="shared" si="1015"/>
        <v>40628.361525680011</v>
      </c>
      <c r="AS1828" s="32">
        <f t="shared" si="1016"/>
        <v>0</v>
      </c>
      <c r="AT1828" s="33">
        <f t="shared" si="1017"/>
        <v>20500</v>
      </c>
      <c r="AU1828" s="33">
        <f t="shared" si="1018"/>
        <v>100000</v>
      </c>
      <c r="AV1828" s="33">
        <v>258326</v>
      </c>
      <c r="AW1828" s="33">
        <f t="shared" si="1019"/>
        <v>0</v>
      </c>
      <c r="AX1828" s="33">
        <f t="shared" si="1020"/>
        <v>0</v>
      </c>
      <c r="AY1828" s="34">
        <f t="shared" si="1021"/>
        <v>105369.43409368003</v>
      </c>
    </row>
    <row r="1829" spans="1:51" ht="15" customHeight="1" x14ac:dyDescent="0.3">
      <c r="A1829" s="166" t="s">
        <v>3033</v>
      </c>
      <c r="B1829" s="99">
        <v>19811.22</v>
      </c>
      <c r="C1829" s="99">
        <v>27836.35</v>
      </c>
      <c r="D1829" s="99">
        <v>125736.07</v>
      </c>
      <c r="E1829" s="99">
        <v>114950.15</v>
      </c>
      <c r="F1829" s="161">
        <v>152000</v>
      </c>
      <c r="G1829" s="160">
        <v>0</v>
      </c>
      <c r="H1829" s="182">
        <v>46428</v>
      </c>
      <c r="I1829" s="182">
        <v>46504</v>
      </c>
      <c r="J1829" s="166">
        <v>4</v>
      </c>
      <c r="K1829" s="166">
        <v>3.9</v>
      </c>
      <c r="L1829" s="167" t="s">
        <v>1206</v>
      </c>
      <c r="M1829" s="168" t="s">
        <v>1203</v>
      </c>
      <c r="N1829" s="169">
        <v>0.03</v>
      </c>
      <c r="O1829" s="21">
        <f t="shared" si="1022"/>
        <v>0.10000000000000009</v>
      </c>
      <c r="P1829" s="21" t="str">
        <f t="shared" si="1023"/>
        <v>N</v>
      </c>
      <c r="Q1829" s="22">
        <f t="shared" si="1024"/>
        <v>47647.57</v>
      </c>
      <c r="R1829" s="8" t="str">
        <f t="shared" si="1025"/>
        <v>N</v>
      </c>
      <c r="S1829" s="23">
        <f t="shared" si="1026"/>
        <v>0.13333333333333344</v>
      </c>
      <c r="T1829" s="24">
        <f t="shared" si="1027"/>
        <v>20500</v>
      </c>
      <c r="U1829" s="24">
        <f t="shared" si="1028"/>
        <v>100000</v>
      </c>
      <c r="V1829" s="24">
        <f t="shared" si="1029"/>
        <v>257500</v>
      </c>
      <c r="W1829" s="24">
        <f t="shared" si="1030"/>
        <v>0</v>
      </c>
      <c r="X1829" s="24">
        <f t="shared" si="1031"/>
        <v>0</v>
      </c>
      <c r="Y1829" s="24">
        <f t="shared" si="1032"/>
        <v>0</v>
      </c>
      <c r="Z1829" s="24">
        <f t="shared" si="1033"/>
        <v>49076.997100000001</v>
      </c>
      <c r="AA1829" s="25" t="str">
        <f t="shared" si="1034"/>
        <v>N</v>
      </c>
      <c r="AB1829" s="26">
        <f t="shared" si="1035"/>
        <v>0</v>
      </c>
      <c r="AC1829" s="27">
        <f t="shared" si="1036"/>
        <v>20500</v>
      </c>
      <c r="AD1829" s="28">
        <f t="shared" si="1037"/>
        <v>100000</v>
      </c>
      <c r="AE1829" s="28">
        <f t="shared" si="1038"/>
        <v>257500</v>
      </c>
      <c r="AF1829" s="28">
        <f t="shared" si="1039"/>
        <v>0</v>
      </c>
      <c r="AG1829" s="28">
        <f t="shared" si="1040"/>
        <v>0</v>
      </c>
      <c r="AH1829" s="28">
        <f t="shared" si="1041"/>
        <v>0</v>
      </c>
      <c r="AI1829" s="28">
        <f t="shared" si="1042"/>
        <v>0</v>
      </c>
      <c r="AJ1829" s="29" t="str">
        <f t="shared" si="1043"/>
        <v>N</v>
      </c>
      <c r="AK1829" s="30">
        <f t="shared" si="1008"/>
        <v>0</v>
      </c>
      <c r="AL1829" s="31">
        <f t="shared" si="1009"/>
        <v>20500</v>
      </c>
      <c r="AM1829" s="31">
        <f t="shared" si="1010"/>
        <v>100000</v>
      </c>
      <c r="AN1829" s="31">
        <f t="shared" si="1011"/>
        <v>257500</v>
      </c>
      <c r="AO1829" s="31">
        <f t="shared" si="1012"/>
        <v>0</v>
      </c>
      <c r="AP1829" s="31">
        <f t="shared" si="1013"/>
        <v>0</v>
      </c>
      <c r="AQ1829" s="31">
        <f t="shared" si="1014"/>
        <v>0</v>
      </c>
      <c r="AR1829" s="31">
        <f t="shared" si="1015"/>
        <v>0</v>
      </c>
      <c r="AS1829" s="32">
        <f t="shared" si="1016"/>
        <v>0</v>
      </c>
      <c r="AT1829" s="33">
        <f t="shared" si="1017"/>
        <v>20500</v>
      </c>
      <c r="AU1829" s="33">
        <f t="shared" si="1018"/>
        <v>100000</v>
      </c>
      <c r="AV1829" s="33">
        <v>258327</v>
      </c>
      <c r="AW1829" s="33">
        <f t="shared" si="1019"/>
        <v>0</v>
      </c>
      <c r="AX1829" s="33">
        <f t="shared" si="1020"/>
        <v>0</v>
      </c>
      <c r="AY1829" s="34">
        <f t="shared" si="1021"/>
        <v>49076.997100000001</v>
      </c>
    </row>
    <row r="1830" spans="1:51" ht="15" customHeight="1" x14ac:dyDescent="0.3">
      <c r="A1830" s="166" t="s">
        <v>3034</v>
      </c>
      <c r="B1830" s="99">
        <v>6862.68</v>
      </c>
      <c r="C1830" s="99">
        <v>31412.32</v>
      </c>
      <c r="D1830" s="99">
        <v>92608.4</v>
      </c>
      <c r="E1830" s="99">
        <v>88906.31</v>
      </c>
      <c r="F1830" s="161">
        <v>122000</v>
      </c>
      <c r="G1830" s="160">
        <v>12500</v>
      </c>
      <c r="H1830" s="182">
        <v>46476</v>
      </c>
      <c r="I1830" s="182">
        <v>46502</v>
      </c>
      <c r="J1830" s="166">
        <v>1.6</v>
      </c>
      <c r="K1830" s="166">
        <v>0.3</v>
      </c>
      <c r="L1830" s="167" t="s">
        <v>1206</v>
      </c>
      <c r="M1830" s="168" t="s">
        <v>1204</v>
      </c>
      <c r="N1830" s="169">
        <v>2.7E-2</v>
      </c>
      <c r="O1830" s="21">
        <f t="shared" si="1022"/>
        <v>1.3</v>
      </c>
      <c r="P1830" s="21" t="str">
        <f t="shared" si="1023"/>
        <v>N</v>
      </c>
      <c r="Q1830" s="22">
        <f t="shared" si="1024"/>
        <v>38275</v>
      </c>
      <c r="R1830" s="8" t="str">
        <f t="shared" si="1025"/>
        <v>N</v>
      </c>
      <c r="S1830" s="23">
        <f t="shared" si="1026"/>
        <v>2.6</v>
      </c>
      <c r="T1830" s="24">
        <f t="shared" si="1027"/>
        <v>20500</v>
      </c>
      <c r="U1830" s="24">
        <f t="shared" si="1028"/>
        <v>100000</v>
      </c>
      <c r="V1830" s="24">
        <f t="shared" si="1029"/>
        <v>257500</v>
      </c>
      <c r="W1830" s="24">
        <f t="shared" si="1030"/>
        <v>3695.8000000000029</v>
      </c>
      <c r="X1830" s="24">
        <f t="shared" si="1031"/>
        <v>0</v>
      </c>
      <c r="Y1830" s="24">
        <f t="shared" si="1032"/>
        <v>3695.8000000000029</v>
      </c>
      <c r="Z1830" s="24">
        <f t="shared" si="1033"/>
        <v>35612.624999999993</v>
      </c>
      <c r="AA1830" s="25" t="str">
        <f t="shared" si="1034"/>
        <v>N</v>
      </c>
      <c r="AB1830" s="26">
        <f t="shared" si="1035"/>
        <v>1.6</v>
      </c>
      <c r="AC1830" s="27">
        <f t="shared" si="1036"/>
        <v>20500</v>
      </c>
      <c r="AD1830" s="28">
        <f t="shared" si="1037"/>
        <v>100000</v>
      </c>
      <c r="AE1830" s="28">
        <f t="shared" si="1038"/>
        <v>257500</v>
      </c>
      <c r="AF1830" s="28">
        <f t="shared" si="1039"/>
        <v>1847.9000000000015</v>
      </c>
      <c r="AG1830" s="28">
        <f t="shared" si="1040"/>
        <v>0</v>
      </c>
      <c r="AH1830" s="28">
        <f t="shared" si="1041"/>
        <v>1847.9000000000015</v>
      </c>
      <c r="AI1830" s="28">
        <f t="shared" si="1042"/>
        <v>38521.852474999992</v>
      </c>
      <c r="AJ1830" s="29" t="str">
        <f t="shared" si="1043"/>
        <v>N</v>
      </c>
      <c r="AK1830" s="30">
        <f t="shared" si="1008"/>
        <v>0.60000000000000009</v>
      </c>
      <c r="AL1830" s="31">
        <f t="shared" si="1009"/>
        <v>20500</v>
      </c>
      <c r="AM1830" s="31">
        <f t="shared" si="1010"/>
        <v>100000</v>
      </c>
      <c r="AN1830" s="31">
        <f t="shared" si="1011"/>
        <v>257500</v>
      </c>
      <c r="AO1830" s="31">
        <f t="shared" si="1012"/>
        <v>1847.9000000000015</v>
      </c>
      <c r="AP1830" s="31">
        <f t="shared" si="1013"/>
        <v>0</v>
      </c>
      <c r="AQ1830" s="31">
        <f t="shared" si="1014"/>
        <v>1847.9000000000015</v>
      </c>
      <c r="AR1830" s="31">
        <f t="shared" si="1015"/>
        <v>39611.835791824989</v>
      </c>
      <c r="AS1830" s="32">
        <f t="shared" si="1016"/>
        <v>0</v>
      </c>
      <c r="AT1830" s="33">
        <f t="shared" si="1017"/>
        <v>20500</v>
      </c>
      <c r="AU1830" s="33">
        <f t="shared" si="1018"/>
        <v>100000</v>
      </c>
      <c r="AV1830" s="33">
        <v>258328</v>
      </c>
      <c r="AW1830" s="33">
        <f t="shared" si="1019"/>
        <v>0</v>
      </c>
      <c r="AX1830" s="33">
        <f t="shared" si="1020"/>
        <v>0</v>
      </c>
      <c r="AY1830" s="34">
        <f t="shared" si="1021"/>
        <v>113746.31326682499</v>
      </c>
    </row>
    <row r="1831" spans="1:51" ht="15" customHeight="1" x14ac:dyDescent="0.3">
      <c r="A1831" s="166" t="s">
        <v>3035</v>
      </c>
      <c r="B1831" s="99">
        <v>19201.96</v>
      </c>
      <c r="C1831" s="99">
        <v>27636.78</v>
      </c>
      <c r="D1831" s="99">
        <v>103208.19</v>
      </c>
      <c r="E1831" s="99">
        <v>102489.24</v>
      </c>
      <c r="F1831" s="161">
        <v>120000</v>
      </c>
      <c r="G1831" s="160">
        <v>12500</v>
      </c>
      <c r="H1831" s="182">
        <v>46478</v>
      </c>
      <c r="I1831" s="182">
        <v>46532</v>
      </c>
      <c r="J1831" s="166">
        <v>3</v>
      </c>
      <c r="K1831" s="166">
        <v>1.7</v>
      </c>
      <c r="L1831" s="167" t="s">
        <v>1206</v>
      </c>
      <c r="M1831" s="168" t="s">
        <v>1203</v>
      </c>
      <c r="N1831" s="169">
        <v>0.06</v>
      </c>
      <c r="O1831" s="21">
        <f t="shared" si="1022"/>
        <v>1.3</v>
      </c>
      <c r="P1831" s="21" t="str">
        <f t="shared" si="1023"/>
        <v>N</v>
      </c>
      <c r="Q1831" s="22">
        <f t="shared" si="1024"/>
        <v>46838.74</v>
      </c>
      <c r="R1831" s="8" t="str">
        <f t="shared" si="1025"/>
        <v>N</v>
      </c>
      <c r="S1831" s="23">
        <f t="shared" si="1026"/>
        <v>1.7333333333333334</v>
      </c>
      <c r="T1831" s="24">
        <f t="shared" si="1027"/>
        <v>20500</v>
      </c>
      <c r="U1831" s="24">
        <f t="shared" si="1028"/>
        <v>100000</v>
      </c>
      <c r="V1831" s="24">
        <f t="shared" si="1029"/>
        <v>257500</v>
      </c>
      <c r="W1831" s="24">
        <f t="shared" si="1030"/>
        <v>0</v>
      </c>
      <c r="X1831" s="24">
        <f t="shared" si="1031"/>
        <v>0</v>
      </c>
      <c r="Y1831" s="24">
        <f t="shared" si="1032"/>
        <v>0</v>
      </c>
      <c r="Z1831" s="24">
        <f t="shared" si="1033"/>
        <v>49649.064400000003</v>
      </c>
      <c r="AA1831" s="25" t="str">
        <f t="shared" si="1034"/>
        <v>N</v>
      </c>
      <c r="AB1831" s="26">
        <f t="shared" si="1035"/>
        <v>0.73333333333333339</v>
      </c>
      <c r="AC1831" s="27">
        <f t="shared" si="1036"/>
        <v>20500</v>
      </c>
      <c r="AD1831" s="28">
        <f t="shared" si="1037"/>
        <v>100000</v>
      </c>
      <c r="AE1831" s="28">
        <f t="shared" si="1038"/>
        <v>257500</v>
      </c>
      <c r="AF1831" s="28">
        <f t="shared" si="1039"/>
        <v>0</v>
      </c>
      <c r="AG1831" s="28">
        <f t="shared" si="1040"/>
        <v>0</v>
      </c>
      <c r="AH1831" s="28">
        <f t="shared" si="1041"/>
        <v>0</v>
      </c>
      <c r="AI1831" s="28">
        <f t="shared" si="1042"/>
        <v>52628.008264000004</v>
      </c>
      <c r="AJ1831" s="29" t="str">
        <f t="shared" si="1043"/>
        <v>N</v>
      </c>
      <c r="AK1831" s="30">
        <f t="shared" si="1008"/>
        <v>0</v>
      </c>
      <c r="AL1831" s="31">
        <f t="shared" si="1009"/>
        <v>20500</v>
      </c>
      <c r="AM1831" s="31">
        <f t="shared" si="1010"/>
        <v>100000</v>
      </c>
      <c r="AN1831" s="31">
        <f t="shared" si="1011"/>
        <v>257500</v>
      </c>
      <c r="AO1831" s="31">
        <f t="shared" si="1012"/>
        <v>0</v>
      </c>
      <c r="AP1831" s="31">
        <f t="shared" si="1013"/>
        <v>0</v>
      </c>
      <c r="AQ1831" s="31">
        <f t="shared" si="1014"/>
        <v>0</v>
      </c>
      <c r="AR1831" s="31">
        <f t="shared" si="1015"/>
        <v>0</v>
      </c>
      <c r="AS1831" s="32">
        <f t="shared" si="1016"/>
        <v>0</v>
      </c>
      <c r="AT1831" s="33">
        <f t="shared" si="1017"/>
        <v>20500</v>
      </c>
      <c r="AU1831" s="33">
        <f t="shared" si="1018"/>
        <v>100000</v>
      </c>
      <c r="AV1831" s="33">
        <v>258329</v>
      </c>
      <c r="AW1831" s="33">
        <f t="shared" si="1019"/>
        <v>0</v>
      </c>
      <c r="AX1831" s="33">
        <f t="shared" si="1020"/>
        <v>0</v>
      </c>
      <c r="AY1831" s="34">
        <f t="shared" si="1021"/>
        <v>102277.07266400001</v>
      </c>
    </row>
    <row r="1832" spans="1:51" ht="15" customHeight="1" x14ac:dyDescent="0.3">
      <c r="A1832" s="166" t="s">
        <v>3036</v>
      </c>
      <c r="B1832" s="99">
        <v>8064.18</v>
      </c>
      <c r="C1832" s="99">
        <v>31791.03</v>
      </c>
      <c r="D1832" s="99">
        <v>115658.76</v>
      </c>
      <c r="E1832" s="99">
        <v>102720.98</v>
      </c>
      <c r="F1832" s="161">
        <v>221000</v>
      </c>
      <c r="G1832" s="160">
        <v>12500</v>
      </c>
      <c r="H1832" s="182">
        <v>46241</v>
      </c>
      <c r="I1832" s="182">
        <v>46311</v>
      </c>
      <c r="J1832" s="166">
        <v>1.6</v>
      </c>
      <c r="K1832" s="166">
        <v>1.3</v>
      </c>
      <c r="L1832" s="167" t="s">
        <v>1207</v>
      </c>
      <c r="M1832" s="168" t="s">
        <v>1204</v>
      </c>
      <c r="N1832" s="169">
        <v>0.01</v>
      </c>
      <c r="O1832" s="21">
        <f t="shared" si="1022"/>
        <v>0.30000000000000004</v>
      </c>
      <c r="P1832" s="21" t="str">
        <f t="shared" si="1023"/>
        <v>N</v>
      </c>
      <c r="Q1832" s="22">
        <f t="shared" si="1024"/>
        <v>39855.21</v>
      </c>
      <c r="R1832" s="8" t="str">
        <f t="shared" si="1025"/>
        <v>N</v>
      </c>
      <c r="S1832" s="23">
        <f t="shared" si="1026"/>
        <v>0.60000000000000009</v>
      </c>
      <c r="T1832" s="24">
        <f t="shared" si="1027"/>
        <v>50000</v>
      </c>
      <c r="U1832" s="24">
        <f t="shared" si="1028"/>
        <v>200000</v>
      </c>
      <c r="V1832" s="24">
        <f t="shared" si="1029"/>
        <v>257500</v>
      </c>
      <c r="W1832" s="24">
        <f t="shared" si="1030"/>
        <v>18250</v>
      </c>
      <c r="X1832" s="24">
        <f t="shared" si="1031"/>
        <v>0</v>
      </c>
      <c r="Y1832" s="24">
        <f t="shared" si="1032"/>
        <v>18250</v>
      </c>
      <c r="Z1832" s="24">
        <f t="shared" si="1033"/>
        <v>22003.7621</v>
      </c>
      <c r="AA1832" s="25" t="str">
        <f t="shared" si="1034"/>
        <v>N</v>
      </c>
      <c r="AB1832" s="26">
        <f t="shared" si="1035"/>
        <v>0</v>
      </c>
      <c r="AC1832" s="27">
        <f t="shared" si="1036"/>
        <v>50000</v>
      </c>
      <c r="AD1832" s="28">
        <f t="shared" si="1037"/>
        <v>200000</v>
      </c>
      <c r="AE1832" s="28">
        <f t="shared" si="1038"/>
        <v>257500</v>
      </c>
      <c r="AF1832" s="28">
        <f t="shared" si="1039"/>
        <v>0</v>
      </c>
      <c r="AG1832" s="28">
        <f t="shared" si="1040"/>
        <v>0</v>
      </c>
      <c r="AH1832" s="28">
        <f t="shared" si="1041"/>
        <v>0</v>
      </c>
      <c r="AI1832" s="28">
        <f t="shared" si="1042"/>
        <v>0</v>
      </c>
      <c r="AJ1832" s="29" t="str">
        <f t="shared" si="1043"/>
        <v>N</v>
      </c>
      <c r="AK1832" s="30">
        <f t="shared" si="1008"/>
        <v>0</v>
      </c>
      <c r="AL1832" s="31">
        <f t="shared" si="1009"/>
        <v>50000</v>
      </c>
      <c r="AM1832" s="31">
        <f t="shared" si="1010"/>
        <v>200000</v>
      </c>
      <c r="AN1832" s="31">
        <f t="shared" si="1011"/>
        <v>257500</v>
      </c>
      <c r="AO1832" s="31">
        <f t="shared" si="1012"/>
        <v>0</v>
      </c>
      <c r="AP1832" s="31">
        <f t="shared" si="1013"/>
        <v>0</v>
      </c>
      <c r="AQ1832" s="31">
        <f t="shared" si="1014"/>
        <v>0</v>
      </c>
      <c r="AR1832" s="31">
        <f t="shared" si="1015"/>
        <v>0</v>
      </c>
      <c r="AS1832" s="32">
        <f t="shared" si="1016"/>
        <v>0</v>
      </c>
      <c r="AT1832" s="33">
        <f t="shared" si="1017"/>
        <v>50000</v>
      </c>
      <c r="AU1832" s="33">
        <f t="shared" si="1018"/>
        <v>200000</v>
      </c>
      <c r="AV1832" s="33">
        <v>258330</v>
      </c>
      <c r="AW1832" s="33">
        <f t="shared" si="1019"/>
        <v>0</v>
      </c>
      <c r="AX1832" s="33">
        <f t="shared" si="1020"/>
        <v>0</v>
      </c>
      <c r="AY1832" s="34">
        <f t="shared" si="1021"/>
        <v>22003.7621</v>
      </c>
    </row>
    <row r="1833" spans="1:51" ht="15" customHeight="1" x14ac:dyDescent="0.3">
      <c r="A1833" s="166" t="s">
        <v>3037</v>
      </c>
      <c r="B1833" s="99">
        <v>7757.2</v>
      </c>
      <c r="C1833" s="99">
        <v>33254.67</v>
      </c>
      <c r="D1833" s="99">
        <v>101124</v>
      </c>
      <c r="E1833" s="99">
        <v>98717.86</v>
      </c>
      <c r="F1833" s="161">
        <v>150000</v>
      </c>
      <c r="G1833" s="158">
        <v>12500</v>
      </c>
      <c r="H1833" s="182">
        <v>46413</v>
      </c>
      <c r="I1833" s="182">
        <v>46490</v>
      </c>
      <c r="J1833" s="166">
        <v>4</v>
      </c>
      <c r="K1833" s="166">
        <v>3.1</v>
      </c>
      <c r="L1833" s="167" t="s">
        <v>1207</v>
      </c>
      <c r="M1833" s="168" t="s">
        <v>1203</v>
      </c>
      <c r="N1833" s="169">
        <v>0.02</v>
      </c>
      <c r="O1833" s="21">
        <f t="shared" si="1022"/>
        <v>0.89999999999999991</v>
      </c>
      <c r="P1833" s="21" t="str">
        <f t="shared" si="1023"/>
        <v>N</v>
      </c>
      <c r="Q1833" s="22">
        <f t="shared" si="1024"/>
        <v>41011.869999999995</v>
      </c>
      <c r="R1833" s="8" t="str">
        <f t="shared" si="1025"/>
        <v>N</v>
      </c>
      <c r="S1833" s="23">
        <f t="shared" si="1026"/>
        <v>1.2</v>
      </c>
      <c r="T1833" s="24">
        <f t="shared" si="1027"/>
        <v>50000</v>
      </c>
      <c r="U1833" s="24">
        <f t="shared" si="1028"/>
        <v>200000</v>
      </c>
      <c r="V1833" s="24">
        <f t="shared" si="1029"/>
        <v>257500</v>
      </c>
      <c r="W1833" s="24">
        <f t="shared" si="1030"/>
        <v>31374.080549999995</v>
      </c>
      <c r="X1833" s="24">
        <f t="shared" si="1031"/>
        <v>0</v>
      </c>
      <c r="Y1833" s="24">
        <f t="shared" si="1032"/>
        <v>31374.080549999995</v>
      </c>
      <c r="Z1833" s="24">
        <f t="shared" si="1033"/>
        <v>10458.026849999998</v>
      </c>
      <c r="AA1833" s="25" t="str">
        <f t="shared" si="1034"/>
        <v>N</v>
      </c>
      <c r="AB1833" s="26">
        <f t="shared" si="1035"/>
        <v>0.19999999999999996</v>
      </c>
      <c r="AC1833" s="27">
        <f t="shared" si="1036"/>
        <v>50000</v>
      </c>
      <c r="AD1833" s="28">
        <f t="shared" si="1037"/>
        <v>200000</v>
      </c>
      <c r="AE1833" s="28">
        <f t="shared" si="1038"/>
        <v>257500</v>
      </c>
      <c r="AF1833" s="28">
        <f t="shared" si="1039"/>
        <v>32001.562160999994</v>
      </c>
      <c r="AG1833" s="28">
        <f t="shared" si="1040"/>
        <v>0</v>
      </c>
      <c r="AH1833" s="28">
        <f t="shared" si="1041"/>
        <v>32001.562160999994</v>
      </c>
      <c r="AI1833" s="28">
        <f t="shared" si="1042"/>
        <v>10667.187386999998</v>
      </c>
      <c r="AJ1833" s="29" t="str">
        <f t="shared" si="1043"/>
        <v>N</v>
      </c>
      <c r="AK1833" s="30">
        <f t="shared" si="1008"/>
        <v>0</v>
      </c>
      <c r="AL1833" s="31">
        <f t="shared" si="1009"/>
        <v>50000</v>
      </c>
      <c r="AM1833" s="31">
        <f t="shared" si="1010"/>
        <v>200000</v>
      </c>
      <c r="AN1833" s="31">
        <f t="shared" si="1011"/>
        <v>257500</v>
      </c>
      <c r="AO1833" s="31">
        <f t="shared" si="1012"/>
        <v>0</v>
      </c>
      <c r="AP1833" s="31">
        <f t="shared" si="1013"/>
        <v>0</v>
      </c>
      <c r="AQ1833" s="31">
        <f t="shared" si="1014"/>
        <v>0</v>
      </c>
      <c r="AR1833" s="31">
        <f t="shared" si="1015"/>
        <v>0</v>
      </c>
      <c r="AS1833" s="32">
        <f t="shared" si="1016"/>
        <v>0</v>
      </c>
      <c r="AT1833" s="33">
        <f t="shared" si="1017"/>
        <v>50000</v>
      </c>
      <c r="AU1833" s="33">
        <f t="shared" si="1018"/>
        <v>200000</v>
      </c>
      <c r="AV1833" s="33">
        <v>258331</v>
      </c>
      <c r="AW1833" s="33">
        <f t="shared" si="1019"/>
        <v>0</v>
      </c>
      <c r="AX1833" s="33">
        <f t="shared" si="1020"/>
        <v>0</v>
      </c>
      <c r="AY1833" s="34">
        <f t="shared" si="1021"/>
        <v>21125.214236999997</v>
      </c>
    </row>
    <row r="1834" spans="1:51" ht="15" customHeight="1" x14ac:dyDescent="0.3">
      <c r="A1834" s="166" t="s">
        <v>3038</v>
      </c>
      <c r="B1834" s="99">
        <v>17353.27</v>
      </c>
      <c r="C1834" s="99">
        <v>21673.200000000001</v>
      </c>
      <c r="D1834" s="99">
        <v>75952.3</v>
      </c>
      <c r="E1834" s="99">
        <v>61818.5</v>
      </c>
      <c r="F1834" s="161">
        <v>70000</v>
      </c>
      <c r="G1834" s="158">
        <v>0</v>
      </c>
      <c r="H1834" s="182">
        <v>46214</v>
      </c>
      <c r="I1834" s="182">
        <v>46277</v>
      </c>
      <c r="J1834" s="166">
        <v>1.7</v>
      </c>
      <c r="K1834" s="166">
        <v>0.7</v>
      </c>
      <c r="L1834" s="167" t="s">
        <v>1207</v>
      </c>
      <c r="M1834" s="168" t="s">
        <v>1203</v>
      </c>
      <c r="N1834" s="169">
        <v>0.02</v>
      </c>
      <c r="O1834" s="21">
        <f t="shared" si="1022"/>
        <v>1</v>
      </c>
      <c r="P1834" s="21" t="str">
        <f t="shared" si="1023"/>
        <v>N</v>
      </c>
      <c r="Q1834" s="22">
        <f t="shared" si="1024"/>
        <v>39026.47</v>
      </c>
      <c r="R1834" s="8" t="str">
        <f t="shared" si="1025"/>
        <v>N</v>
      </c>
      <c r="S1834" s="23">
        <f t="shared" si="1026"/>
        <v>1.3333333333333333</v>
      </c>
      <c r="T1834" s="24">
        <f t="shared" si="1027"/>
        <v>50000</v>
      </c>
      <c r="U1834" s="24">
        <f t="shared" si="1028"/>
        <v>200000</v>
      </c>
      <c r="V1834" s="24">
        <f t="shared" si="1029"/>
        <v>257500</v>
      </c>
      <c r="W1834" s="24">
        <f t="shared" si="1030"/>
        <v>29855.24955</v>
      </c>
      <c r="X1834" s="24">
        <f t="shared" si="1031"/>
        <v>0</v>
      </c>
      <c r="Y1834" s="24">
        <f t="shared" si="1032"/>
        <v>29855.24955</v>
      </c>
      <c r="Z1834" s="24">
        <f t="shared" si="1033"/>
        <v>9951.7498500000002</v>
      </c>
      <c r="AA1834" s="25" t="str">
        <f t="shared" si="1034"/>
        <v>N</v>
      </c>
      <c r="AB1834" s="26">
        <f t="shared" si="1035"/>
        <v>0.33333333333333326</v>
      </c>
      <c r="AC1834" s="27">
        <f t="shared" si="1036"/>
        <v>50000</v>
      </c>
      <c r="AD1834" s="28">
        <f t="shared" si="1037"/>
        <v>200000</v>
      </c>
      <c r="AE1834" s="28">
        <f t="shared" si="1038"/>
        <v>257500</v>
      </c>
      <c r="AF1834" s="28">
        <f t="shared" si="1039"/>
        <v>30452.354541000001</v>
      </c>
      <c r="AG1834" s="28">
        <f t="shared" si="1040"/>
        <v>0</v>
      </c>
      <c r="AH1834" s="28">
        <f t="shared" si="1041"/>
        <v>30452.354541000001</v>
      </c>
      <c r="AI1834" s="28">
        <f t="shared" si="1042"/>
        <v>10150.784847000003</v>
      </c>
      <c r="AJ1834" s="29" t="str">
        <f t="shared" si="1043"/>
        <v>N</v>
      </c>
      <c r="AK1834" s="30">
        <f t="shared" si="1008"/>
        <v>0</v>
      </c>
      <c r="AL1834" s="31">
        <f t="shared" si="1009"/>
        <v>50000</v>
      </c>
      <c r="AM1834" s="31">
        <f t="shared" si="1010"/>
        <v>200000</v>
      </c>
      <c r="AN1834" s="31">
        <f t="shared" si="1011"/>
        <v>257500</v>
      </c>
      <c r="AO1834" s="31">
        <f t="shared" si="1012"/>
        <v>0</v>
      </c>
      <c r="AP1834" s="31">
        <f t="shared" si="1013"/>
        <v>0</v>
      </c>
      <c r="AQ1834" s="31">
        <f t="shared" si="1014"/>
        <v>0</v>
      </c>
      <c r="AR1834" s="31">
        <f t="shared" si="1015"/>
        <v>0</v>
      </c>
      <c r="AS1834" s="32">
        <f t="shared" si="1016"/>
        <v>0</v>
      </c>
      <c r="AT1834" s="33">
        <f t="shared" si="1017"/>
        <v>50000</v>
      </c>
      <c r="AU1834" s="33">
        <f t="shared" si="1018"/>
        <v>200000</v>
      </c>
      <c r="AV1834" s="33">
        <v>258332</v>
      </c>
      <c r="AW1834" s="33">
        <f t="shared" si="1019"/>
        <v>0</v>
      </c>
      <c r="AX1834" s="33">
        <f t="shared" si="1020"/>
        <v>0</v>
      </c>
      <c r="AY1834" s="34">
        <f t="shared" si="1021"/>
        <v>20102.534697000003</v>
      </c>
    </row>
    <row r="1835" spans="1:51" ht="15" customHeight="1" x14ac:dyDescent="0.3">
      <c r="A1835" s="166" t="s">
        <v>3039</v>
      </c>
      <c r="B1835" s="99">
        <v>14563.3</v>
      </c>
      <c r="C1835" s="99">
        <v>8696.4500000000007</v>
      </c>
      <c r="D1835" s="99">
        <v>99861.93</v>
      </c>
      <c r="E1835" s="99">
        <v>92540.24</v>
      </c>
      <c r="F1835" s="161">
        <v>80000</v>
      </c>
      <c r="G1835" s="158">
        <v>12500</v>
      </c>
      <c r="H1835" s="182">
        <v>46293</v>
      </c>
      <c r="I1835" s="182">
        <v>46364</v>
      </c>
      <c r="J1835" s="166">
        <v>4.5</v>
      </c>
      <c r="K1835" s="166">
        <v>1.4</v>
      </c>
      <c r="L1835" s="167" t="s">
        <v>1207</v>
      </c>
      <c r="M1835" s="168" t="s">
        <v>1205</v>
      </c>
      <c r="N1835" s="169">
        <v>0.02</v>
      </c>
      <c r="O1835" s="21">
        <f t="shared" si="1022"/>
        <v>3.1</v>
      </c>
      <c r="P1835" s="21" t="str">
        <f t="shared" si="1023"/>
        <v>N</v>
      </c>
      <c r="Q1835" s="22">
        <f t="shared" si="1024"/>
        <v>23259.75</v>
      </c>
      <c r="R1835" s="8" t="str">
        <f t="shared" si="1025"/>
        <v>N</v>
      </c>
      <c r="S1835" s="23">
        <f t="shared" si="1026"/>
        <v>3.1</v>
      </c>
      <c r="T1835" s="24">
        <f t="shared" si="1027"/>
        <v>50000</v>
      </c>
      <c r="U1835" s="24">
        <f t="shared" si="1028"/>
        <v>200000</v>
      </c>
      <c r="V1835" s="24">
        <f t="shared" si="1029"/>
        <v>257500</v>
      </c>
      <c r="W1835" s="24">
        <f t="shared" si="1030"/>
        <v>23724.945</v>
      </c>
      <c r="X1835" s="24">
        <f t="shared" si="1031"/>
        <v>0</v>
      </c>
      <c r="Y1835" s="24">
        <f t="shared" si="1032"/>
        <v>23724.945</v>
      </c>
      <c r="Z1835" s="24">
        <f t="shared" si="1033"/>
        <v>0</v>
      </c>
      <c r="AA1835" s="25" t="str">
        <f t="shared" si="1034"/>
        <v>N</v>
      </c>
      <c r="AB1835" s="26">
        <f t="shared" si="1035"/>
        <v>2.1</v>
      </c>
      <c r="AC1835" s="27">
        <f t="shared" si="1036"/>
        <v>50000</v>
      </c>
      <c r="AD1835" s="28">
        <f t="shared" si="1037"/>
        <v>200000</v>
      </c>
      <c r="AE1835" s="28">
        <f t="shared" si="1038"/>
        <v>257500</v>
      </c>
      <c r="AF1835" s="28">
        <f t="shared" si="1039"/>
        <v>24199.443899999998</v>
      </c>
      <c r="AG1835" s="28">
        <f t="shared" si="1040"/>
        <v>0</v>
      </c>
      <c r="AH1835" s="28">
        <f t="shared" si="1041"/>
        <v>24199.443899999998</v>
      </c>
      <c r="AI1835" s="28">
        <f t="shared" si="1042"/>
        <v>0</v>
      </c>
      <c r="AJ1835" s="29" t="str">
        <f t="shared" si="1043"/>
        <v>N</v>
      </c>
      <c r="AK1835" s="30">
        <f t="shared" ref="AK1835:AK1898" si="1044">MAX(0,(AB1835-1))</f>
        <v>1.1000000000000001</v>
      </c>
      <c r="AL1835" s="31">
        <f t="shared" ref="AL1835:AL1898" si="1045">IF(AJ1835="Y",(20500+G1835),IF(AND(AJ1835="N",L1835="G"),20500,IF(AND(AJ1835="N",L1835="P"),50000,IF(AND(AJ1835="",L1835="G"),20500,IF(AND(AJ1835="",L1835="P"),50000,"")))))</f>
        <v>50000</v>
      </c>
      <c r="AM1835" s="31">
        <f t="shared" ref="AM1835:AM1898" si="1046">IF(AND(AJ1835="Y",G1835&gt;0),224000,IF(AND(AJ1835="Y",G1835=0),138500,IF(AND(AJ1835="N",L1835="G"),100000,IF(AND(AJ1835="N",L1835=""),100000,IF(AND(AJ1835="N",L1835="P"),200000,"")))))</f>
        <v>200000</v>
      </c>
      <c r="AN1835" s="31">
        <f t="shared" ref="AN1835:AN1898" si="1047">IF(AJ1835="Y",AM1835,IF(AJ1835="N",257500,IF(AJ1835="",257500,)))</f>
        <v>257500</v>
      </c>
      <c r="AO1835" s="31">
        <f t="shared" ref="AO1835:AO1898" si="1048">IF(
  M1835&lt;0.5,
  0,
  MAX(
    0,
    IF(
      AK1835=0,
      0,
      IF(
        AJ1835="Y",
        MIN(Q1835*(1+N1835)*(1+N1835)*(1+N1835), AL1835, AM1835-E1835-W1835-AF1899, AN1835-E1835-W1835-AF1835),
        MIN(Q1835*(1+N1835)*(1+N1835)*(1+N1835), AL1835, AM1835-D1835-W1835-AF1899, AN1835-F1835-W1835-AF1835)
      )
    )
  ) * M1835
)</f>
        <v>24683.432777999999</v>
      </c>
      <c r="AP1835" s="31">
        <f t="shared" ref="AP1835:AP1898" si="1049">IF(
  M1835&lt;0.5,
  0,
  MAX(
    0,
    IF(
      AK1835=0,
      0,
      IF(
        AJ1835="Y",
        (Q1835*(1+N1835)*(1+N1835)*(1+N1835)-AO1835),
        0
      )
    )
  ) * M1835
)</f>
        <v>0</v>
      </c>
      <c r="AQ1835" s="31">
        <f t="shared" ref="AQ1835:AQ1898" si="1050">AO1835+AP1835</f>
        <v>24683.432777999999</v>
      </c>
      <c r="AR1835" s="31">
        <f t="shared" ref="AR1835:AR1898" si="1051">IF(AK1835=0, 0, MAX(0, (Q1835*(1+N1835)*(1+N1835)*(1+N1835)) - AQ1835))</f>
        <v>0</v>
      </c>
      <c r="AS1835" s="32">
        <f t="shared" ref="AS1835:AS1898" si="1052">MAX(0,(AK1835-1))</f>
        <v>0.10000000000000009</v>
      </c>
      <c r="AT1835" s="33">
        <f t="shared" ref="AT1835:AT1898" si="1053">IF(L1835="G", 20500, IF(L1835="P", 50000, 0))</f>
        <v>50000</v>
      </c>
      <c r="AU1835" s="33">
        <f t="shared" ref="AU1835:AU1898" si="1054">IF(L1835="G",100000,IF(L1835="P",200000,""))</f>
        <v>200000</v>
      </c>
      <c r="AV1835" s="33">
        <v>258333</v>
      </c>
      <c r="AW1835" s="33">
        <f t="shared" ref="AW1835:AW1898" si="1055">IF(
  M1835&lt;0.5,
  0,
  MAX(
    0,
    IF(
      AS1835=0,
      0,
      MIN(
        Q1835*(1+N1835)*(1+N1835)*(1+N1835)*(1+N1835),
        AT1835,
        AU1835-D1835-W1835-AF1835-AO1835,
        AV1835-F1835-W1835-AF1835-AO1835
      )
    )
  ) * M1835
)</f>
        <v>25177.101433559998</v>
      </c>
      <c r="AX1835" s="33">
        <f t="shared" ref="AX1835:AX1898" si="1056">IF(AS1835=0, 0, MAX(0, (Q1835*(1+N1835)*(1+N1835)*(1+N1835)*(1+N1835)) - AW1835))</f>
        <v>0</v>
      </c>
      <c r="AY1835" s="34">
        <f t="shared" ref="AY1835:AY1898" si="1057">Z1835+AI1835+AR1835+AX1835</f>
        <v>0</v>
      </c>
    </row>
    <row r="1836" spans="1:51" ht="15" customHeight="1" x14ac:dyDescent="0.3">
      <c r="A1836" s="166" t="s">
        <v>3040</v>
      </c>
      <c r="B1836" s="99">
        <v>10692.1</v>
      </c>
      <c r="C1836" s="99">
        <v>28886.9</v>
      </c>
      <c r="D1836" s="99">
        <v>84903.74</v>
      </c>
      <c r="E1836" s="99">
        <v>79288.23</v>
      </c>
      <c r="F1836" s="161">
        <v>250000</v>
      </c>
      <c r="G1836" s="158">
        <v>0</v>
      </c>
      <c r="H1836" s="182">
        <v>46453</v>
      </c>
      <c r="I1836" s="182">
        <v>46486</v>
      </c>
      <c r="J1836" s="166">
        <v>4.8</v>
      </c>
      <c r="K1836" s="166">
        <v>4.5999999999999996</v>
      </c>
      <c r="L1836" s="167" t="s">
        <v>1206</v>
      </c>
      <c r="M1836" s="168" t="s">
        <v>1205</v>
      </c>
      <c r="N1836" s="169">
        <v>0.04</v>
      </c>
      <c r="O1836" s="21">
        <f t="shared" si="1022"/>
        <v>0.20000000000000018</v>
      </c>
      <c r="P1836" s="21" t="str">
        <f t="shared" si="1023"/>
        <v>N</v>
      </c>
      <c r="Q1836" s="22">
        <f t="shared" si="1024"/>
        <v>39579</v>
      </c>
      <c r="R1836" s="8" t="str">
        <f t="shared" si="1025"/>
        <v>N</v>
      </c>
      <c r="S1836" s="23">
        <f t="shared" si="1026"/>
        <v>0.20000000000000018</v>
      </c>
      <c r="T1836" s="24">
        <f t="shared" si="1027"/>
        <v>20500</v>
      </c>
      <c r="U1836" s="24">
        <f t="shared" si="1028"/>
        <v>100000</v>
      </c>
      <c r="V1836" s="24">
        <f t="shared" si="1029"/>
        <v>257500</v>
      </c>
      <c r="W1836" s="24">
        <f t="shared" si="1030"/>
        <v>7500</v>
      </c>
      <c r="X1836" s="24">
        <f t="shared" si="1031"/>
        <v>0</v>
      </c>
      <c r="Y1836" s="24">
        <f t="shared" si="1032"/>
        <v>7500</v>
      </c>
      <c r="Z1836" s="24">
        <f t="shared" si="1033"/>
        <v>33662.160000000003</v>
      </c>
      <c r="AA1836" s="25" t="str">
        <f t="shared" si="1034"/>
        <v>N</v>
      </c>
      <c r="AB1836" s="26">
        <f t="shared" si="1035"/>
        <v>0</v>
      </c>
      <c r="AC1836" s="27">
        <f t="shared" si="1036"/>
        <v>20500</v>
      </c>
      <c r="AD1836" s="28">
        <f t="shared" si="1037"/>
        <v>100000</v>
      </c>
      <c r="AE1836" s="28">
        <f t="shared" si="1038"/>
        <v>257500</v>
      </c>
      <c r="AF1836" s="28">
        <f t="shared" si="1039"/>
        <v>0</v>
      </c>
      <c r="AG1836" s="28">
        <f t="shared" si="1040"/>
        <v>0</v>
      </c>
      <c r="AH1836" s="28">
        <f t="shared" si="1041"/>
        <v>0</v>
      </c>
      <c r="AI1836" s="28">
        <f t="shared" si="1042"/>
        <v>0</v>
      </c>
      <c r="AJ1836" s="29" t="str">
        <f t="shared" si="1043"/>
        <v>N</v>
      </c>
      <c r="AK1836" s="30">
        <f t="shared" si="1044"/>
        <v>0</v>
      </c>
      <c r="AL1836" s="31">
        <f t="shared" si="1045"/>
        <v>20500</v>
      </c>
      <c r="AM1836" s="31">
        <f t="shared" si="1046"/>
        <v>100000</v>
      </c>
      <c r="AN1836" s="31">
        <f t="shared" si="1047"/>
        <v>257500</v>
      </c>
      <c r="AO1836" s="31">
        <f t="shared" si="1048"/>
        <v>0</v>
      </c>
      <c r="AP1836" s="31">
        <f t="shared" si="1049"/>
        <v>0</v>
      </c>
      <c r="AQ1836" s="31">
        <f t="shared" si="1050"/>
        <v>0</v>
      </c>
      <c r="AR1836" s="31">
        <f t="shared" si="1051"/>
        <v>0</v>
      </c>
      <c r="AS1836" s="32">
        <f t="shared" si="1052"/>
        <v>0</v>
      </c>
      <c r="AT1836" s="33">
        <f t="shared" si="1053"/>
        <v>20500</v>
      </c>
      <c r="AU1836" s="33">
        <f t="shared" si="1054"/>
        <v>100000</v>
      </c>
      <c r="AV1836" s="33">
        <v>258334</v>
      </c>
      <c r="AW1836" s="33">
        <f t="shared" si="1055"/>
        <v>0</v>
      </c>
      <c r="AX1836" s="33">
        <f t="shared" si="1056"/>
        <v>0</v>
      </c>
      <c r="AY1836" s="34">
        <f t="shared" si="1057"/>
        <v>33662.160000000003</v>
      </c>
    </row>
    <row r="1837" spans="1:51" ht="15" customHeight="1" x14ac:dyDescent="0.3">
      <c r="A1837" s="166" t="s">
        <v>3041</v>
      </c>
      <c r="B1837" s="99">
        <v>18155.87</v>
      </c>
      <c r="C1837" s="99">
        <v>7900.44</v>
      </c>
      <c r="D1837" s="99">
        <v>70681.259999999995</v>
      </c>
      <c r="E1837" s="99">
        <v>61200.1</v>
      </c>
      <c r="F1837" s="161">
        <v>189000</v>
      </c>
      <c r="G1837" s="162">
        <v>12500</v>
      </c>
      <c r="H1837" s="182">
        <v>46240</v>
      </c>
      <c r="I1837" s="182">
        <v>46326</v>
      </c>
      <c r="J1837" s="166">
        <v>3.3</v>
      </c>
      <c r="K1837" s="166">
        <v>1.2</v>
      </c>
      <c r="L1837" s="167" t="s">
        <v>1206</v>
      </c>
      <c r="M1837" s="168" t="s">
        <v>1205</v>
      </c>
      <c r="N1837" s="169">
        <v>0.05</v>
      </c>
      <c r="O1837" s="21">
        <f t="shared" si="1022"/>
        <v>2.0999999999999996</v>
      </c>
      <c r="P1837" s="21" t="str">
        <f t="shared" si="1023"/>
        <v>N</v>
      </c>
      <c r="Q1837" s="22">
        <f t="shared" si="1024"/>
        <v>26056.309999999998</v>
      </c>
      <c r="R1837" s="8" t="str">
        <f t="shared" si="1025"/>
        <v>N</v>
      </c>
      <c r="S1837" s="23">
        <f t="shared" si="1026"/>
        <v>2.0999999999999996</v>
      </c>
      <c r="T1837" s="24">
        <f t="shared" si="1027"/>
        <v>20500</v>
      </c>
      <c r="U1837" s="24">
        <f t="shared" si="1028"/>
        <v>100000</v>
      </c>
      <c r="V1837" s="24">
        <f t="shared" si="1029"/>
        <v>257500</v>
      </c>
      <c r="W1837" s="24">
        <f t="shared" si="1030"/>
        <v>20500</v>
      </c>
      <c r="X1837" s="24">
        <f t="shared" si="1031"/>
        <v>0</v>
      </c>
      <c r="Y1837" s="24">
        <f t="shared" si="1032"/>
        <v>20500</v>
      </c>
      <c r="Z1837" s="24">
        <f t="shared" si="1033"/>
        <v>6859.1254999999983</v>
      </c>
      <c r="AA1837" s="25" t="str">
        <f t="shared" si="1034"/>
        <v>N</v>
      </c>
      <c r="AB1837" s="26">
        <f t="shared" si="1035"/>
        <v>1.0999999999999996</v>
      </c>
      <c r="AC1837" s="27">
        <f t="shared" si="1036"/>
        <v>20500</v>
      </c>
      <c r="AD1837" s="28">
        <f t="shared" si="1037"/>
        <v>100000</v>
      </c>
      <c r="AE1837" s="28">
        <f t="shared" si="1038"/>
        <v>257500</v>
      </c>
      <c r="AF1837" s="28">
        <f t="shared" si="1039"/>
        <v>8818.7400000000052</v>
      </c>
      <c r="AG1837" s="28">
        <f t="shared" si="1040"/>
        <v>0</v>
      </c>
      <c r="AH1837" s="28">
        <f t="shared" si="1041"/>
        <v>8818.7400000000052</v>
      </c>
      <c r="AI1837" s="28">
        <f t="shared" si="1042"/>
        <v>19908.341774999994</v>
      </c>
      <c r="AJ1837" s="29" t="str">
        <f t="shared" si="1043"/>
        <v>N</v>
      </c>
      <c r="AK1837" s="30">
        <f t="shared" si="1044"/>
        <v>9.9999999999999645E-2</v>
      </c>
      <c r="AL1837" s="31">
        <f t="shared" si="1045"/>
        <v>20500</v>
      </c>
      <c r="AM1837" s="31">
        <f t="shared" si="1046"/>
        <v>100000</v>
      </c>
      <c r="AN1837" s="31">
        <f t="shared" si="1047"/>
        <v>257500</v>
      </c>
      <c r="AO1837" s="31">
        <f t="shared" si="1048"/>
        <v>0</v>
      </c>
      <c r="AP1837" s="31">
        <f t="shared" si="1049"/>
        <v>0</v>
      </c>
      <c r="AQ1837" s="31">
        <f t="shared" si="1050"/>
        <v>0</v>
      </c>
      <c r="AR1837" s="31">
        <f t="shared" si="1051"/>
        <v>30163.435863750001</v>
      </c>
      <c r="AS1837" s="32">
        <f t="shared" si="1052"/>
        <v>0</v>
      </c>
      <c r="AT1837" s="33">
        <f t="shared" si="1053"/>
        <v>20500</v>
      </c>
      <c r="AU1837" s="33">
        <f t="shared" si="1054"/>
        <v>100000</v>
      </c>
      <c r="AV1837" s="33">
        <v>258335</v>
      </c>
      <c r="AW1837" s="33">
        <f t="shared" si="1055"/>
        <v>0</v>
      </c>
      <c r="AX1837" s="33">
        <f t="shared" si="1056"/>
        <v>0</v>
      </c>
      <c r="AY1837" s="34">
        <f t="shared" si="1057"/>
        <v>56930.903138749993</v>
      </c>
    </row>
    <row r="1838" spans="1:51" ht="15" customHeight="1" x14ac:dyDescent="0.3">
      <c r="A1838" s="166" t="s">
        <v>3042</v>
      </c>
      <c r="B1838" s="99">
        <v>10722.68</v>
      </c>
      <c r="C1838" s="99">
        <v>18852.71</v>
      </c>
      <c r="D1838" s="99">
        <v>97836.67</v>
      </c>
      <c r="E1838" s="99">
        <v>89297.21</v>
      </c>
      <c r="F1838" s="161">
        <v>175000</v>
      </c>
      <c r="G1838" s="162">
        <v>12500</v>
      </c>
      <c r="H1838" s="182">
        <v>46448</v>
      </c>
      <c r="I1838" s="182">
        <v>46493</v>
      </c>
      <c r="J1838" s="166">
        <v>2.1</v>
      </c>
      <c r="K1838" s="166">
        <v>1.5</v>
      </c>
      <c r="L1838" s="167" t="s">
        <v>1206</v>
      </c>
      <c r="M1838" s="168" t="s">
        <v>1205</v>
      </c>
      <c r="N1838" s="169">
        <v>5.1999999999999998E-2</v>
      </c>
      <c r="O1838" s="21">
        <f t="shared" si="1022"/>
        <v>0.60000000000000009</v>
      </c>
      <c r="P1838" s="21" t="str">
        <f t="shared" si="1023"/>
        <v>N</v>
      </c>
      <c r="Q1838" s="22">
        <f t="shared" si="1024"/>
        <v>29575.39</v>
      </c>
      <c r="R1838" s="8" t="str">
        <f t="shared" si="1025"/>
        <v>N</v>
      </c>
      <c r="S1838" s="23">
        <f t="shared" si="1026"/>
        <v>0.60000000000000009</v>
      </c>
      <c r="T1838" s="24">
        <f t="shared" si="1027"/>
        <v>20500</v>
      </c>
      <c r="U1838" s="24">
        <f t="shared" si="1028"/>
        <v>100000</v>
      </c>
      <c r="V1838" s="24">
        <f t="shared" si="1029"/>
        <v>257500</v>
      </c>
      <c r="W1838" s="24">
        <f t="shared" si="1030"/>
        <v>2163.3300000000017</v>
      </c>
      <c r="X1838" s="24">
        <f t="shared" si="1031"/>
        <v>0</v>
      </c>
      <c r="Y1838" s="24">
        <f t="shared" si="1032"/>
        <v>2163.3300000000017</v>
      </c>
      <c r="Z1838" s="24">
        <f t="shared" si="1033"/>
        <v>28949.98028</v>
      </c>
      <c r="AA1838" s="25" t="str">
        <f t="shared" si="1034"/>
        <v>N</v>
      </c>
      <c r="AB1838" s="26">
        <f t="shared" si="1035"/>
        <v>0</v>
      </c>
      <c r="AC1838" s="27">
        <f t="shared" si="1036"/>
        <v>20500</v>
      </c>
      <c r="AD1838" s="28">
        <f t="shared" si="1037"/>
        <v>100000</v>
      </c>
      <c r="AE1838" s="28">
        <f t="shared" si="1038"/>
        <v>257500</v>
      </c>
      <c r="AF1838" s="28">
        <f t="shared" si="1039"/>
        <v>0</v>
      </c>
      <c r="AG1838" s="28">
        <f t="shared" si="1040"/>
        <v>0</v>
      </c>
      <c r="AH1838" s="28">
        <f t="shared" si="1041"/>
        <v>0</v>
      </c>
      <c r="AI1838" s="28">
        <f t="shared" si="1042"/>
        <v>0</v>
      </c>
      <c r="AJ1838" s="29" t="str">
        <f t="shared" si="1043"/>
        <v>N</v>
      </c>
      <c r="AK1838" s="30">
        <f t="shared" si="1044"/>
        <v>0</v>
      </c>
      <c r="AL1838" s="31">
        <f t="shared" si="1045"/>
        <v>20500</v>
      </c>
      <c r="AM1838" s="31">
        <f t="shared" si="1046"/>
        <v>100000</v>
      </c>
      <c r="AN1838" s="31">
        <f t="shared" si="1047"/>
        <v>257500</v>
      </c>
      <c r="AO1838" s="31">
        <f t="shared" si="1048"/>
        <v>0</v>
      </c>
      <c r="AP1838" s="31">
        <f t="shared" si="1049"/>
        <v>0</v>
      </c>
      <c r="AQ1838" s="31">
        <f t="shared" si="1050"/>
        <v>0</v>
      </c>
      <c r="AR1838" s="31">
        <f t="shared" si="1051"/>
        <v>0</v>
      </c>
      <c r="AS1838" s="32">
        <f t="shared" si="1052"/>
        <v>0</v>
      </c>
      <c r="AT1838" s="33">
        <f t="shared" si="1053"/>
        <v>20500</v>
      </c>
      <c r="AU1838" s="33">
        <f t="shared" si="1054"/>
        <v>100000</v>
      </c>
      <c r="AV1838" s="33">
        <v>258336</v>
      </c>
      <c r="AW1838" s="33">
        <f t="shared" si="1055"/>
        <v>0</v>
      </c>
      <c r="AX1838" s="33">
        <f t="shared" si="1056"/>
        <v>0</v>
      </c>
      <c r="AY1838" s="34">
        <f t="shared" si="1057"/>
        <v>28949.98028</v>
      </c>
    </row>
    <row r="1839" spans="1:51" ht="15" customHeight="1" x14ac:dyDescent="0.3">
      <c r="A1839" s="166" t="s">
        <v>3043</v>
      </c>
      <c r="B1839" s="99">
        <v>14030.95</v>
      </c>
      <c r="C1839" s="99">
        <v>27952.32</v>
      </c>
      <c r="D1839" s="99">
        <v>71532.38</v>
      </c>
      <c r="E1839" s="99">
        <v>61707.39</v>
      </c>
      <c r="F1839" s="161">
        <v>65000</v>
      </c>
      <c r="G1839" s="162">
        <v>12500</v>
      </c>
      <c r="H1839" s="182">
        <v>46463</v>
      </c>
      <c r="I1839" s="182">
        <v>46478</v>
      </c>
      <c r="J1839" s="166">
        <v>2.8</v>
      </c>
      <c r="K1839" s="166">
        <v>1.8</v>
      </c>
      <c r="L1839" s="167" t="s">
        <v>1206</v>
      </c>
      <c r="M1839" s="168" t="s">
        <v>1203</v>
      </c>
      <c r="N1839" s="169">
        <v>0.04</v>
      </c>
      <c r="O1839" s="21">
        <f t="shared" si="1022"/>
        <v>0.99999999999999978</v>
      </c>
      <c r="P1839" s="21" t="str">
        <f t="shared" si="1023"/>
        <v>N</v>
      </c>
      <c r="Q1839" s="22">
        <f t="shared" si="1024"/>
        <v>41983.270000000004</v>
      </c>
      <c r="R1839" s="8" t="str">
        <f t="shared" si="1025"/>
        <v>N</v>
      </c>
      <c r="S1839" s="23">
        <f t="shared" si="1026"/>
        <v>1.333333333333333</v>
      </c>
      <c r="T1839" s="24">
        <f t="shared" si="1027"/>
        <v>20500</v>
      </c>
      <c r="U1839" s="24">
        <f t="shared" si="1028"/>
        <v>100000</v>
      </c>
      <c r="V1839" s="24">
        <f t="shared" si="1029"/>
        <v>257500</v>
      </c>
      <c r="W1839" s="24">
        <f t="shared" si="1030"/>
        <v>15375</v>
      </c>
      <c r="X1839" s="24">
        <f t="shared" si="1031"/>
        <v>0</v>
      </c>
      <c r="Y1839" s="24">
        <f t="shared" si="1032"/>
        <v>15375</v>
      </c>
      <c r="Z1839" s="24">
        <f t="shared" si="1033"/>
        <v>28287.600800000007</v>
      </c>
      <c r="AA1839" s="25" t="str">
        <f t="shared" si="1034"/>
        <v>N</v>
      </c>
      <c r="AB1839" s="26">
        <f t="shared" si="1035"/>
        <v>0.33333333333333304</v>
      </c>
      <c r="AC1839" s="27">
        <f t="shared" si="1036"/>
        <v>20500</v>
      </c>
      <c r="AD1839" s="28">
        <f t="shared" si="1037"/>
        <v>100000</v>
      </c>
      <c r="AE1839" s="28">
        <f t="shared" si="1038"/>
        <v>257500</v>
      </c>
      <c r="AF1839" s="28">
        <f t="shared" si="1039"/>
        <v>9819.4649999999965</v>
      </c>
      <c r="AG1839" s="28">
        <f t="shared" si="1040"/>
        <v>0</v>
      </c>
      <c r="AH1839" s="28">
        <f t="shared" si="1041"/>
        <v>9819.4649999999965</v>
      </c>
      <c r="AI1839" s="28">
        <f t="shared" si="1042"/>
        <v>35589.639832000015</v>
      </c>
      <c r="AJ1839" s="29" t="str">
        <f t="shared" si="1043"/>
        <v>N</v>
      </c>
      <c r="AK1839" s="30">
        <f t="shared" si="1044"/>
        <v>0</v>
      </c>
      <c r="AL1839" s="31">
        <f t="shared" si="1045"/>
        <v>20500</v>
      </c>
      <c r="AM1839" s="31">
        <f t="shared" si="1046"/>
        <v>100000</v>
      </c>
      <c r="AN1839" s="31">
        <f t="shared" si="1047"/>
        <v>257500</v>
      </c>
      <c r="AO1839" s="31">
        <f t="shared" si="1048"/>
        <v>0</v>
      </c>
      <c r="AP1839" s="31">
        <f t="shared" si="1049"/>
        <v>0</v>
      </c>
      <c r="AQ1839" s="31">
        <f t="shared" si="1050"/>
        <v>0</v>
      </c>
      <c r="AR1839" s="31">
        <f t="shared" si="1051"/>
        <v>0</v>
      </c>
      <c r="AS1839" s="32">
        <f t="shared" si="1052"/>
        <v>0</v>
      </c>
      <c r="AT1839" s="33">
        <f t="shared" si="1053"/>
        <v>20500</v>
      </c>
      <c r="AU1839" s="33">
        <f t="shared" si="1054"/>
        <v>100000</v>
      </c>
      <c r="AV1839" s="33">
        <v>258337</v>
      </c>
      <c r="AW1839" s="33">
        <f t="shared" si="1055"/>
        <v>0</v>
      </c>
      <c r="AX1839" s="33">
        <f t="shared" si="1056"/>
        <v>0</v>
      </c>
      <c r="AY1839" s="34">
        <f t="shared" si="1057"/>
        <v>63877.240632000023</v>
      </c>
    </row>
    <row r="1840" spans="1:51" ht="15" customHeight="1" x14ac:dyDescent="0.3">
      <c r="A1840" s="166" t="s">
        <v>3044</v>
      </c>
      <c r="B1840" s="99">
        <v>9737.64</v>
      </c>
      <c r="C1840" s="99">
        <v>15637.66</v>
      </c>
      <c r="D1840" s="99">
        <v>75999.259999999995</v>
      </c>
      <c r="E1840" s="99">
        <v>74619.360000000001</v>
      </c>
      <c r="F1840" s="161">
        <v>35000</v>
      </c>
      <c r="G1840" s="162">
        <v>12500</v>
      </c>
      <c r="H1840" s="182">
        <v>46425</v>
      </c>
      <c r="I1840" s="182">
        <v>46500</v>
      </c>
      <c r="J1840" s="166">
        <v>4.7</v>
      </c>
      <c r="K1840" s="166">
        <v>4.2</v>
      </c>
      <c r="L1840" s="167" t="s">
        <v>1207</v>
      </c>
      <c r="M1840" s="168" t="s">
        <v>1204</v>
      </c>
      <c r="N1840" s="169">
        <v>1.6E-2</v>
      </c>
      <c r="O1840" s="21">
        <f t="shared" si="1022"/>
        <v>0.5</v>
      </c>
      <c r="P1840" s="21" t="str">
        <f t="shared" si="1023"/>
        <v>N</v>
      </c>
      <c r="Q1840" s="22">
        <f t="shared" si="1024"/>
        <v>25375.3</v>
      </c>
      <c r="R1840" s="8" t="str">
        <f t="shared" si="1025"/>
        <v>N</v>
      </c>
      <c r="S1840" s="23">
        <f t="shared" si="1026"/>
        <v>1</v>
      </c>
      <c r="T1840" s="24">
        <f t="shared" si="1027"/>
        <v>50000</v>
      </c>
      <c r="U1840" s="24">
        <f t="shared" si="1028"/>
        <v>200000</v>
      </c>
      <c r="V1840" s="24">
        <f t="shared" si="1029"/>
        <v>257500</v>
      </c>
      <c r="W1840" s="24">
        <f t="shared" si="1030"/>
        <v>12890.652399999999</v>
      </c>
      <c r="X1840" s="24">
        <f t="shared" si="1031"/>
        <v>0</v>
      </c>
      <c r="Y1840" s="24">
        <f t="shared" si="1032"/>
        <v>12890.652399999999</v>
      </c>
      <c r="Z1840" s="24">
        <f t="shared" si="1033"/>
        <v>12890.652399999999</v>
      </c>
      <c r="AA1840" s="25" t="str">
        <f t="shared" si="1034"/>
        <v>N</v>
      </c>
      <c r="AB1840" s="26">
        <f t="shared" si="1035"/>
        <v>0</v>
      </c>
      <c r="AC1840" s="27">
        <f t="shared" si="1036"/>
        <v>50000</v>
      </c>
      <c r="AD1840" s="28">
        <f t="shared" si="1037"/>
        <v>200000</v>
      </c>
      <c r="AE1840" s="28">
        <f t="shared" si="1038"/>
        <v>257500</v>
      </c>
      <c r="AF1840" s="28">
        <f t="shared" si="1039"/>
        <v>0</v>
      </c>
      <c r="AG1840" s="28">
        <f t="shared" si="1040"/>
        <v>0</v>
      </c>
      <c r="AH1840" s="28">
        <f t="shared" si="1041"/>
        <v>0</v>
      </c>
      <c r="AI1840" s="28">
        <f t="shared" si="1042"/>
        <v>0</v>
      </c>
      <c r="AJ1840" s="29" t="str">
        <f t="shared" si="1043"/>
        <v>N</v>
      </c>
      <c r="AK1840" s="30">
        <f t="shared" si="1044"/>
        <v>0</v>
      </c>
      <c r="AL1840" s="31">
        <f t="shared" si="1045"/>
        <v>50000</v>
      </c>
      <c r="AM1840" s="31">
        <f t="shared" si="1046"/>
        <v>200000</v>
      </c>
      <c r="AN1840" s="31">
        <f t="shared" si="1047"/>
        <v>257500</v>
      </c>
      <c r="AO1840" s="31">
        <f t="shared" si="1048"/>
        <v>0</v>
      </c>
      <c r="AP1840" s="31">
        <f t="shared" si="1049"/>
        <v>0</v>
      </c>
      <c r="AQ1840" s="31">
        <f t="shared" si="1050"/>
        <v>0</v>
      </c>
      <c r="AR1840" s="31">
        <f t="shared" si="1051"/>
        <v>0</v>
      </c>
      <c r="AS1840" s="32">
        <f t="shared" si="1052"/>
        <v>0</v>
      </c>
      <c r="AT1840" s="33">
        <f t="shared" si="1053"/>
        <v>50000</v>
      </c>
      <c r="AU1840" s="33">
        <f t="shared" si="1054"/>
        <v>200000</v>
      </c>
      <c r="AV1840" s="33">
        <v>258338</v>
      </c>
      <c r="AW1840" s="33">
        <f t="shared" si="1055"/>
        <v>0</v>
      </c>
      <c r="AX1840" s="33">
        <f t="shared" si="1056"/>
        <v>0</v>
      </c>
      <c r="AY1840" s="34">
        <f t="shared" si="1057"/>
        <v>12890.652399999999</v>
      </c>
    </row>
    <row r="1841" spans="1:51" ht="15" customHeight="1" x14ac:dyDescent="0.3">
      <c r="A1841" s="166" t="s">
        <v>3045</v>
      </c>
      <c r="B1841" s="99">
        <v>19159.650000000001</v>
      </c>
      <c r="C1841" s="99">
        <v>3285.9</v>
      </c>
      <c r="D1841" s="99">
        <v>40851.050000000003</v>
      </c>
      <c r="E1841" s="99">
        <v>36476.620000000003</v>
      </c>
      <c r="F1841" s="161">
        <v>88000</v>
      </c>
      <c r="G1841" s="162">
        <v>12500</v>
      </c>
      <c r="H1841" s="182">
        <v>46482</v>
      </c>
      <c r="I1841" s="182">
        <v>46506</v>
      </c>
      <c r="J1841" s="166">
        <v>4.3</v>
      </c>
      <c r="K1841" s="166">
        <v>3.8</v>
      </c>
      <c r="L1841" s="167" t="s">
        <v>1207</v>
      </c>
      <c r="M1841" s="168" t="s">
        <v>1205</v>
      </c>
      <c r="N1841" s="169">
        <v>0.03</v>
      </c>
      <c r="O1841" s="21">
        <f t="shared" si="1022"/>
        <v>0.5</v>
      </c>
      <c r="P1841" s="21" t="str">
        <f t="shared" si="1023"/>
        <v>N</v>
      </c>
      <c r="Q1841" s="22">
        <f t="shared" si="1024"/>
        <v>22445.550000000003</v>
      </c>
      <c r="R1841" s="8" t="str">
        <f t="shared" si="1025"/>
        <v>N</v>
      </c>
      <c r="S1841" s="23">
        <f t="shared" si="1026"/>
        <v>0.5</v>
      </c>
      <c r="T1841" s="24">
        <f t="shared" si="1027"/>
        <v>50000</v>
      </c>
      <c r="U1841" s="24">
        <f t="shared" si="1028"/>
        <v>200000</v>
      </c>
      <c r="V1841" s="24">
        <f t="shared" si="1029"/>
        <v>257500</v>
      </c>
      <c r="W1841" s="24">
        <f t="shared" si="1030"/>
        <v>23118.916500000003</v>
      </c>
      <c r="X1841" s="24">
        <f t="shared" si="1031"/>
        <v>0</v>
      </c>
      <c r="Y1841" s="24">
        <f t="shared" si="1032"/>
        <v>23118.916500000003</v>
      </c>
      <c r="Z1841" s="24">
        <f t="shared" si="1033"/>
        <v>0</v>
      </c>
      <c r="AA1841" s="25" t="str">
        <f t="shared" si="1034"/>
        <v>N</v>
      </c>
      <c r="AB1841" s="26">
        <f t="shared" si="1035"/>
        <v>0</v>
      </c>
      <c r="AC1841" s="27">
        <f t="shared" si="1036"/>
        <v>50000</v>
      </c>
      <c r="AD1841" s="28">
        <f t="shared" si="1037"/>
        <v>200000</v>
      </c>
      <c r="AE1841" s="28">
        <f t="shared" si="1038"/>
        <v>257500</v>
      </c>
      <c r="AF1841" s="28">
        <f t="shared" si="1039"/>
        <v>0</v>
      </c>
      <c r="AG1841" s="28">
        <f t="shared" si="1040"/>
        <v>0</v>
      </c>
      <c r="AH1841" s="28">
        <f t="shared" si="1041"/>
        <v>0</v>
      </c>
      <c r="AI1841" s="28">
        <f t="shared" si="1042"/>
        <v>0</v>
      </c>
      <c r="AJ1841" s="29" t="str">
        <f t="shared" si="1043"/>
        <v>N</v>
      </c>
      <c r="AK1841" s="30">
        <f t="shared" si="1044"/>
        <v>0</v>
      </c>
      <c r="AL1841" s="31">
        <f t="shared" si="1045"/>
        <v>50000</v>
      </c>
      <c r="AM1841" s="31">
        <f t="shared" si="1046"/>
        <v>200000</v>
      </c>
      <c r="AN1841" s="31">
        <f t="shared" si="1047"/>
        <v>257500</v>
      </c>
      <c r="AO1841" s="31">
        <f t="shared" si="1048"/>
        <v>0</v>
      </c>
      <c r="AP1841" s="31">
        <f t="shared" si="1049"/>
        <v>0</v>
      </c>
      <c r="AQ1841" s="31">
        <f t="shared" si="1050"/>
        <v>0</v>
      </c>
      <c r="AR1841" s="31">
        <f t="shared" si="1051"/>
        <v>0</v>
      </c>
      <c r="AS1841" s="32">
        <f t="shared" si="1052"/>
        <v>0</v>
      </c>
      <c r="AT1841" s="33">
        <f t="shared" si="1053"/>
        <v>50000</v>
      </c>
      <c r="AU1841" s="33">
        <f t="shared" si="1054"/>
        <v>200000</v>
      </c>
      <c r="AV1841" s="33">
        <v>258339</v>
      </c>
      <c r="AW1841" s="33">
        <f t="shared" si="1055"/>
        <v>0</v>
      </c>
      <c r="AX1841" s="33">
        <f t="shared" si="1056"/>
        <v>0</v>
      </c>
      <c r="AY1841" s="34">
        <f t="shared" si="1057"/>
        <v>0</v>
      </c>
    </row>
    <row r="1842" spans="1:51" ht="15" customHeight="1" x14ac:dyDescent="0.3">
      <c r="A1842" s="166" t="s">
        <v>3046</v>
      </c>
      <c r="B1842" s="99">
        <v>7360.29</v>
      </c>
      <c r="C1842" s="99">
        <v>12176.84</v>
      </c>
      <c r="D1842" s="99">
        <v>43780.83</v>
      </c>
      <c r="E1842" s="99">
        <v>34404.65</v>
      </c>
      <c r="F1842" s="161">
        <v>72000</v>
      </c>
      <c r="G1842" s="162">
        <v>12500</v>
      </c>
      <c r="H1842" s="182">
        <v>46452</v>
      </c>
      <c r="I1842" s="182">
        <v>46532</v>
      </c>
      <c r="J1842" s="166">
        <v>3.1</v>
      </c>
      <c r="K1842" s="166">
        <v>2.6</v>
      </c>
      <c r="L1842" s="167" t="s">
        <v>1207</v>
      </c>
      <c r="M1842" s="168" t="s">
        <v>1203</v>
      </c>
      <c r="N1842" s="169">
        <v>0.04</v>
      </c>
      <c r="O1842" s="21">
        <f t="shared" si="1022"/>
        <v>0.5</v>
      </c>
      <c r="P1842" s="21" t="str">
        <f t="shared" si="1023"/>
        <v>N</v>
      </c>
      <c r="Q1842" s="22">
        <f t="shared" si="1024"/>
        <v>19537.13</v>
      </c>
      <c r="R1842" s="8" t="str">
        <f t="shared" si="1025"/>
        <v>N</v>
      </c>
      <c r="S1842" s="23">
        <f t="shared" si="1026"/>
        <v>0.66666666666666663</v>
      </c>
      <c r="T1842" s="24">
        <f t="shared" si="1027"/>
        <v>50000</v>
      </c>
      <c r="U1842" s="24">
        <f t="shared" si="1028"/>
        <v>200000</v>
      </c>
      <c r="V1842" s="24">
        <f t="shared" si="1029"/>
        <v>257500</v>
      </c>
      <c r="W1842" s="24">
        <f t="shared" si="1030"/>
        <v>15238.9614</v>
      </c>
      <c r="X1842" s="24">
        <f t="shared" si="1031"/>
        <v>0</v>
      </c>
      <c r="Y1842" s="24">
        <f t="shared" si="1032"/>
        <v>15238.9614</v>
      </c>
      <c r="Z1842" s="24">
        <f t="shared" si="1033"/>
        <v>5079.6538</v>
      </c>
      <c r="AA1842" s="25" t="str">
        <f t="shared" si="1034"/>
        <v>N</v>
      </c>
      <c r="AB1842" s="26">
        <f t="shared" si="1035"/>
        <v>0</v>
      </c>
      <c r="AC1842" s="27">
        <f t="shared" si="1036"/>
        <v>50000</v>
      </c>
      <c r="AD1842" s="28">
        <f t="shared" si="1037"/>
        <v>200000</v>
      </c>
      <c r="AE1842" s="28">
        <f t="shared" si="1038"/>
        <v>257500</v>
      </c>
      <c r="AF1842" s="28">
        <f t="shared" si="1039"/>
        <v>0</v>
      </c>
      <c r="AG1842" s="28">
        <f t="shared" si="1040"/>
        <v>0</v>
      </c>
      <c r="AH1842" s="28">
        <f t="shared" si="1041"/>
        <v>0</v>
      </c>
      <c r="AI1842" s="28">
        <f t="shared" si="1042"/>
        <v>0</v>
      </c>
      <c r="AJ1842" s="29" t="str">
        <f t="shared" si="1043"/>
        <v>N</v>
      </c>
      <c r="AK1842" s="30">
        <f t="shared" si="1044"/>
        <v>0</v>
      </c>
      <c r="AL1842" s="31">
        <f t="shared" si="1045"/>
        <v>50000</v>
      </c>
      <c r="AM1842" s="31">
        <f t="shared" si="1046"/>
        <v>200000</v>
      </c>
      <c r="AN1842" s="31">
        <f t="shared" si="1047"/>
        <v>257500</v>
      </c>
      <c r="AO1842" s="31">
        <f t="shared" si="1048"/>
        <v>0</v>
      </c>
      <c r="AP1842" s="31">
        <f t="shared" si="1049"/>
        <v>0</v>
      </c>
      <c r="AQ1842" s="31">
        <f t="shared" si="1050"/>
        <v>0</v>
      </c>
      <c r="AR1842" s="31">
        <f t="shared" si="1051"/>
        <v>0</v>
      </c>
      <c r="AS1842" s="32">
        <f t="shared" si="1052"/>
        <v>0</v>
      </c>
      <c r="AT1842" s="33">
        <f t="shared" si="1053"/>
        <v>50000</v>
      </c>
      <c r="AU1842" s="33">
        <f t="shared" si="1054"/>
        <v>200000</v>
      </c>
      <c r="AV1842" s="33">
        <v>258340</v>
      </c>
      <c r="AW1842" s="33">
        <f t="shared" si="1055"/>
        <v>0</v>
      </c>
      <c r="AX1842" s="33">
        <f t="shared" si="1056"/>
        <v>0</v>
      </c>
      <c r="AY1842" s="34">
        <f t="shared" si="1057"/>
        <v>5079.6538</v>
      </c>
    </row>
    <row r="1843" spans="1:51" ht="15" customHeight="1" x14ac:dyDescent="0.3">
      <c r="A1843" s="166" t="s">
        <v>3047</v>
      </c>
      <c r="B1843" s="99">
        <v>10149.200000000001</v>
      </c>
      <c r="C1843" s="99">
        <v>27786.05</v>
      </c>
      <c r="D1843" s="99">
        <v>58370.27</v>
      </c>
      <c r="E1843" s="99">
        <v>58132.08</v>
      </c>
      <c r="F1843" s="161">
        <v>66000</v>
      </c>
      <c r="G1843" s="162">
        <v>12500</v>
      </c>
      <c r="H1843" s="182">
        <v>46208</v>
      </c>
      <c r="I1843" s="182">
        <v>46234</v>
      </c>
      <c r="J1843" s="166">
        <v>1.8</v>
      </c>
      <c r="K1843" s="166">
        <v>0.1</v>
      </c>
      <c r="L1843" s="167" t="s">
        <v>1207</v>
      </c>
      <c r="M1843" s="168" t="s">
        <v>1203</v>
      </c>
      <c r="N1843" s="169">
        <v>0.01</v>
      </c>
      <c r="O1843" s="21">
        <f t="shared" si="1022"/>
        <v>1.7</v>
      </c>
      <c r="P1843" s="21" t="str">
        <f t="shared" si="1023"/>
        <v>N</v>
      </c>
      <c r="Q1843" s="22">
        <f t="shared" si="1024"/>
        <v>37935.25</v>
      </c>
      <c r="R1843" s="8" t="str">
        <f t="shared" si="1025"/>
        <v>N</v>
      </c>
      <c r="S1843" s="23">
        <f t="shared" si="1026"/>
        <v>2.2666666666666666</v>
      </c>
      <c r="T1843" s="24">
        <f t="shared" si="1027"/>
        <v>50000</v>
      </c>
      <c r="U1843" s="24">
        <f t="shared" si="1028"/>
        <v>200000</v>
      </c>
      <c r="V1843" s="24">
        <f t="shared" si="1029"/>
        <v>257500</v>
      </c>
      <c r="W1843" s="24">
        <f t="shared" si="1030"/>
        <v>28735.951874999999</v>
      </c>
      <c r="X1843" s="24">
        <f t="shared" si="1031"/>
        <v>0</v>
      </c>
      <c r="Y1843" s="24">
        <f t="shared" si="1032"/>
        <v>28735.951874999999</v>
      </c>
      <c r="Z1843" s="24">
        <f t="shared" si="1033"/>
        <v>9578.650625000002</v>
      </c>
      <c r="AA1843" s="25" t="str">
        <f t="shared" si="1034"/>
        <v>N</v>
      </c>
      <c r="AB1843" s="26">
        <f t="shared" si="1035"/>
        <v>1.2666666666666666</v>
      </c>
      <c r="AC1843" s="27">
        <f t="shared" si="1036"/>
        <v>50000</v>
      </c>
      <c r="AD1843" s="28">
        <f t="shared" si="1037"/>
        <v>200000</v>
      </c>
      <c r="AE1843" s="28">
        <f t="shared" si="1038"/>
        <v>257500</v>
      </c>
      <c r="AF1843" s="28">
        <f t="shared" si="1039"/>
        <v>29023.311393750002</v>
      </c>
      <c r="AG1843" s="28">
        <f t="shared" si="1040"/>
        <v>0</v>
      </c>
      <c r="AH1843" s="28">
        <f t="shared" si="1041"/>
        <v>29023.311393750002</v>
      </c>
      <c r="AI1843" s="28">
        <f t="shared" si="1042"/>
        <v>9674.4371312500007</v>
      </c>
      <c r="AJ1843" s="29" t="str">
        <f t="shared" si="1043"/>
        <v>N</v>
      </c>
      <c r="AK1843" s="30">
        <f t="shared" si="1044"/>
        <v>0.26666666666666661</v>
      </c>
      <c r="AL1843" s="31">
        <f t="shared" si="1045"/>
        <v>50000</v>
      </c>
      <c r="AM1843" s="31">
        <f t="shared" si="1046"/>
        <v>200000</v>
      </c>
      <c r="AN1843" s="31">
        <f t="shared" si="1047"/>
        <v>257500</v>
      </c>
      <c r="AO1843" s="31">
        <f t="shared" si="1048"/>
        <v>29313.5445076875</v>
      </c>
      <c r="AP1843" s="31">
        <f t="shared" si="1049"/>
        <v>0</v>
      </c>
      <c r="AQ1843" s="31">
        <f t="shared" si="1050"/>
        <v>29313.5445076875</v>
      </c>
      <c r="AR1843" s="31">
        <f t="shared" si="1051"/>
        <v>9771.1815025625001</v>
      </c>
      <c r="AS1843" s="32">
        <f t="shared" si="1052"/>
        <v>0</v>
      </c>
      <c r="AT1843" s="33">
        <f t="shared" si="1053"/>
        <v>50000</v>
      </c>
      <c r="AU1843" s="33">
        <f t="shared" si="1054"/>
        <v>200000</v>
      </c>
      <c r="AV1843" s="33">
        <v>258341</v>
      </c>
      <c r="AW1843" s="33">
        <f t="shared" si="1055"/>
        <v>0</v>
      </c>
      <c r="AX1843" s="33">
        <f t="shared" si="1056"/>
        <v>0</v>
      </c>
      <c r="AY1843" s="34">
        <f t="shared" si="1057"/>
        <v>29024.269258812503</v>
      </c>
    </row>
    <row r="1844" spans="1:51" ht="15" customHeight="1" x14ac:dyDescent="0.3">
      <c r="A1844" s="166" t="s">
        <v>3048</v>
      </c>
      <c r="B1844" s="99">
        <v>12857.69</v>
      </c>
      <c r="C1844" s="99">
        <v>34649.51</v>
      </c>
      <c r="D1844" s="99">
        <v>124582.18</v>
      </c>
      <c r="E1844" s="99">
        <v>111248.43</v>
      </c>
      <c r="F1844" s="161">
        <v>190000</v>
      </c>
      <c r="G1844" s="162">
        <v>12500</v>
      </c>
      <c r="H1844" s="182">
        <v>46470</v>
      </c>
      <c r="I1844" s="182">
        <v>46517</v>
      </c>
      <c r="J1844" s="166">
        <v>3.1</v>
      </c>
      <c r="K1844" s="166">
        <v>1.8</v>
      </c>
      <c r="L1844" s="167" t="s">
        <v>1206</v>
      </c>
      <c r="M1844" s="168" t="s">
        <v>1203</v>
      </c>
      <c r="N1844" s="169">
        <v>0.02</v>
      </c>
      <c r="O1844" s="21">
        <f t="shared" si="1022"/>
        <v>1.3</v>
      </c>
      <c r="P1844" s="21" t="str">
        <f t="shared" si="1023"/>
        <v>N</v>
      </c>
      <c r="Q1844" s="22">
        <f t="shared" si="1024"/>
        <v>47507.200000000004</v>
      </c>
      <c r="R1844" s="8" t="str">
        <f t="shared" si="1025"/>
        <v>N</v>
      </c>
      <c r="S1844" s="23">
        <f t="shared" si="1026"/>
        <v>1.7333333333333334</v>
      </c>
      <c r="T1844" s="24">
        <f t="shared" si="1027"/>
        <v>20500</v>
      </c>
      <c r="U1844" s="24">
        <f t="shared" si="1028"/>
        <v>100000</v>
      </c>
      <c r="V1844" s="24">
        <f t="shared" si="1029"/>
        <v>257500</v>
      </c>
      <c r="W1844" s="24">
        <f t="shared" si="1030"/>
        <v>0</v>
      </c>
      <c r="X1844" s="24">
        <f t="shared" si="1031"/>
        <v>0</v>
      </c>
      <c r="Y1844" s="24">
        <f t="shared" si="1032"/>
        <v>0</v>
      </c>
      <c r="Z1844" s="24">
        <f t="shared" si="1033"/>
        <v>48457.344000000005</v>
      </c>
      <c r="AA1844" s="25" t="str">
        <f t="shared" si="1034"/>
        <v>N</v>
      </c>
      <c r="AB1844" s="26">
        <f t="shared" si="1035"/>
        <v>0.73333333333333339</v>
      </c>
      <c r="AC1844" s="27">
        <f t="shared" si="1036"/>
        <v>20500</v>
      </c>
      <c r="AD1844" s="28">
        <f t="shared" si="1037"/>
        <v>100000</v>
      </c>
      <c r="AE1844" s="28">
        <f t="shared" si="1038"/>
        <v>257500</v>
      </c>
      <c r="AF1844" s="28">
        <f t="shared" si="1039"/>
        <v>0</v>
      </c>
      <c r="AG1844" s="28">
        <f t="shared" si="1040"/>
        <v>0</v>
      </c>
      <c r="AH1844" s="28">
        <f t="shared" si="1041"/>
        <v>0</v>
      </c>
      <c r="AI1844" s="28">
        <f t="shared" si="1042"/>
        <v>49426.490880000005</v>
      </c>
      <c r="AJ1844" s="29" t="str">
        <f t="shared" si="1043"/>
        <v>N</v>
      </c>
      <c r="AK1844" s="30">
        <f t="shared" si="1044"/>
        <v>0</v>
      </c>
      <c r="AL1844" s="31">
        <f t="shared" si="1045"/>
        <v>20500</v>
      </c>
      <c r="AM1844" s="31">
        <f t="shared" si="1046"/>
        <v>100000</v>
      </c>
      <c r="AN1844" s="31">
        <f t="shared" si="1047"/>
        <v>257500</v>
      </c>
      <c r="AO1844" s="31">
        <f t="shared" si="1048"/>
        <v>0</v>
      </c>
      <c r="AP1844" s="31">
        <f t="shared" si="1049"/>
        <v>0</v>
      </c>
      <c r="AQ1844" s="31">
        <f t="shared" si="1050"/>
        <v>0</v>
      </c>
      <c r="AR1844" s="31">
        <f t="shared" si="1051"/>
        <v>0</v>
      </c>
      <c r="AS1844" s="32">
        <f t="shared" si="1052"/>
        <v>0</v>
      </c>
      <c r="AT1844" s="33">
        <f t="shared" si="1053"/>
        <v>20500</v>
      </c>
      <c r="AU1844" s="33">
        <f t="shared" si="1054"/>
        <v>100000</v>
      </c>
      <c r="AV1844" s="33">
        <v>258342</v>
      </c>
      <c r="AW1844" s="33">
        <f t="shared" si="1055"/>
        <v>0</v>
      </c>
      <c r="AX1844" s="33">
        <f t="shared" si="1056"/>
        <v>0</v>
      </c>
      <c r="AY1844" s="34">
        <f t="shared" si="1057"/>
        <v>97883.834880000009</v>
      </c>
    </row>
    <row r="1845" spans="1:51" ht="15" customHeight="1" x14ac:dyDescent="0.3">
      <c r="A1845" s="166" t="s">
        <v>3049</v>
      </c>
      <c r="B1845" s="99">
        <v>16575.52</v>
      </c>
      <c r="C1845" s="99">
        <v>11621.67</v>
      </c>
      <c r="D1845" s="99">
        <v>57864.45</v>
      </c>
      <c r="E1845" s="99">
        <v>48223.839999999997</v>
      </c>
      <c r="F1845" s="161">
        <v>15000</v>
      </c>
      <c r="G1845" s="162">
        <v>0</v>
      </c>
      <c r="H1845" s="182">
        <v>46287</v>
      </c>
      <c r="I1845" s="182">
        <v>46315</v>
      </c>
      <c r="J1845" s="166">
        <v>3.6</v>
      </c>
      <c r="K1845" s="166">
        <v>0.4</v>
      </c>
      <c r="L1845" s="167" t="s">
        <v>1206</v>
      </c>
      <c r="M1845" s="168" t="s">
        <v>1205</v>
      </c>
      <c r="N1845" s="169">
        <v>0</v>
      </c>
      <c r="O1845" s="21">
        <f t="shared" si="1022"/>
        <v>3.2</v>
      </c>
      <c r="P1845" s="21" t="str">
        <f t="shared" si="1023"/>
        <v>N</v>
      </c>
      <c r="Q1845" s="22">
        <f t="shared" si="1024"/>
        <v>28197.190000000002</v>
      </c>
      <c r="R1845" s="8" t="str">
        <f t="shared" si="1025"/>
        <v>N</v>
      </c>
      <c r="S1845" s="23">
        <f t="shared" si="1026"/>
        <v>3.2</v>
      </c>
      <c r="T1845" s="24">
        <f t="shared" si="1027"/>
        <v>20500</v>
      </c>
      <c r="U1845" s="24">
        <f t="shared" si="1028"/>
        <v>100000</v>
      </c>
      <c r="V1845" s="24">
        <f t="shared" si="1029"/>
        <v>257500</v>
      </c>
      <c r="W1845" s="24">
        <f t="shared" si="1030"/>
        <v>20500</v>
      </c>
      <c r="X1845" s="24">
        <f t="shared" si="1031"/>
        <v>0</v>
      </c>
      <c r="Y1845" s="24">
        <f t="shared" si="1032"/>
        <v>20500</v>
      </c>
      <c r="Z1845" s="24">
        <f t="shared" si="1033"/>
        <v>7697.1900000000023</v>
      </c>
      <c r="AA1845" s="25" t="str">
        <f t="shared" si="1034"/>
        <v>N</v>
      </c>
      <c r="AB1845" s="26">
        <f t="shared" si="1035"/>
        <v>2.2000000000000002</v>
      </c>
      <c r="AC1845" s="27">
        <f t="shared" si="1036"/>
        <v>20500</v>
      </c>
      <c r="AD1845" s="28">
        <f t="shared" si="1037"/>
        <v>100000</v>
      </c>
      <c r="AE1845" s="28">
        <f t="shared" si="1038"/>
        <v>257500</v>
      </c>
      <c r="AF1845" s="28">
        <f t="shared" si="1039"/>
        <v>20500</v>
      </c>
      <c r="AG1845" s="28">
        <f t="shared" si="1040"/>
        <v>0</v>
      </c>
      <c r="AH1845" s="28">
        <f t="shared" si="1041"/>
        <v>20500</v>
      </c>
      <c r="AI1845" s="28">
        <f t="shared" si="1042"/>
        <v>7697.1900000000023</v>
      </c>
      <c r="AJ1845" s="29" t="str">
        <f t="shared" si="1043"/>
        <v>N</v>
      </c>
      <c r="AK1845" s="30">
        <f t="shared" si="1044"/>
        <v>1.2000000000000002</v>
      </c>
      <c r="AL1845" s="31">
        <f t="shared" si="1045"/>
        <v>20500</v>
      </c>
      <c r="AM1845" s="31">
        <f t="shared" si="1046"/>
        <v>100000</v>
      </c>
      <c r="AN1845" s="31">
        <f t="shared" si="1047"/>
        <v>257500</v>
      </c>
      <c r="AO1845" s="31">
        <f t="shared" si="1048"/>
        <v>11385.550000000003</v>
      </c>
      <c r="AP1845" s="31">
        <f t="shared" si="1049"/>
        <v>0</v>
      </c>
      <c r="AQ1845" s="31">
        <f t="shared" si="1050"/>
        <v>11385.550000000003</v>
      </c>
      <c r="AR1845" s="31">
        <f t="shared" si="1051"/>
        <v>16811.64</v>
      </c>
      <c r="AS1845" s="32">
        <f t="shared" si="1052"/>
        <v>0.20000000000000018</v>
      </c>
      <c r="AT1845" s="33">
        <f t="shared" si="1053"/>
        <v>20500</v>
      </c>
      <c r="AU1845" s="33">
        <f t="shared" si="1054"/>
        <v>100000</v>
      </c>
      <c r="AV1845" s="33">
        <v>258343</v>
      </c>
      <c r="AW1845" s="33">
        <f t="shared" si="1055"/>
        <v>0</v>
      </c>
      <c r="AX1845" s="33">
        <f t="shared" si="1056"/>
        <v>28197.190000000002</v>
      </c>
      <c r="AY1845" s="34">
        <f t="shared" si="1057"/>
        <v>60403.210000000006</v>
      </c>
    </row>
    <row r="1846" spans="1:51" ht="15" customHeight="1" x14ac:dyDescent="0.3">
      <c r="A1846" s="166" t="s">
        <v>3050</v>
      </c>
      <c r="B1846" s="99">
        <v>11994.17</v>
      </c>
      <c r="C1846" s="99">
        <v>25224.04</v>
      </c>
      <c r="D1846" s="99">
        <v>105200.45</v>
      </c>
      <c r="E1846" s="99">
        <v>101996.97</v>
      </c>
      <c r="F1846" s="161">
        <v>111000</v>
      </c>
      <c r="G1846" s="162">
        <v>12500</v>
      </c>
      <c r="H1846" s="182">
        <v>46335</v>
      </c>
      <c r="I1846" s="182">
        <v>46386</v>
      </c>
      <c r="J1846" s="166">
        <v>4.7</v>
      </c>
      <c r="K1846" s="166">
        <v>1.7</v>
      </c>
      <c r="L1846" s="167" t="s">
        <v>1207</v>
      </c>
      <c r="M1846" s="168" t="s">
        <v>1204</v>
      </c>
      <c r="N1846" s="169">
        <v>0</v>
      </c>
      <c r="O1846" s="21">
        <f t="shared" si="1022"/>
        <v>3</v>
      </c>
      <c r="P1846" s="21" t="str">
        <f t="shared" si="1023"/>
        <v>N</v>
      </c>
      <c r="Q1846" s="22">
        <f t="shared" si="1024"/>
        <v>37218.21</v>
      </c>
      <c r="R1846" s="8" t="str">
        <f t="shared" si="1025"/>
        <v>N</v>
      </c>
      <c r="S1846" s="23">
        <f t="shared" si="1026"/>
        <v>6</v>
      </c>
      <c r="T1846" s="24">
        <f t="shared" si="1027"/>
        <v>50000</v>
      </c>
      <c r="U1846" s="24">
        <f t="shared" si="1028"/>
        <v>200000</v>
      </c>
      <c r="V1846" s="24">
        <f t="shared" si="1029"/>
        <v>257500</v>
      </c>
      <c r="W1846" s="24">
        <f t="shared" si="1030"/>
        <v>18609.105</v>
      </c>
      <c r="X1846" s="24">
        <f t="shared" si="1031"/>
        <v>0</v>
      </c>
      <c r="Y1846" s="24">
        <f t="shared" si="1032"/>
        <v>18609.105</v>
      </c>
      <c r="Z1846" s="24">
        <f t="shared" si="1033"/>
        <v>18609.105</v>
      </c>
      <c r="AA1846" s="25" t="str">
        <f t="shared" si="1034"/>
        <v>N</v>
      </c>
      <c r="AB1846" s="26">
        <f t="shared" si="1035"/>
        <v>5</v>
      </c>
      <c r="AC1846" s="27">
        <f t="shared" si="1036"/>
        <v>50000</v>
      </c>
      <c r="AD1846" s="28">
        <f t="shared" si="1037"/>
        <v>200000</v>
      </c>
      <c r="AE1846" s="28">
        <f t="shared" si="1038"/>
        <v>257500</v>
      </c>
      <c r="AF1846" s="28">
        <f t="shared" si="1039"/>
        <v>18609.105</v>
      </c>
      <c r="AG1846" s="28">
        <f t="shared" si="1040"/>
        <v>0</v>
      </c>
      <c r="AH1846" s="28">
        <f t="shared" si="1041"/>
        <v>18609.105</v>
      </c>
      <c r="AI1846" s="28">
        <f t="shared" si="1042"/>
        <v>18609.105</v>
      </c>
      <c r="AJ1846" s="29" t="str">
        <f t="shared" si="1043"/>
        <v>N</v>
      </c>
      <c r="AK1846" s="30">
        <f t="shared" si="1044"/>
        <v>4</v>
      </c>
      <c r="AL1846" s="31">
        <f t="shared" si="1045"/>
        <v>50000</v>
      </c>
      <c r="AM1846" s="31">
        <f t="shared" si="1046"/>
        <v>200000</v>
      </c>
      <c r="AN1846" s="31">
        <f t="shared" si="1047"/>
        <v>257500</v>
      </c>
      <c r="AO1846" s="31">
        <f t="shared" si="1048"/>
        <v>18609.105</v>
      </c>
      <c r="AP1846" s="31">
        <f t="shared" si="1049"/>
        <v>0</v>
      </c>
      <c r="AQ1846" s="31">
        <f t="shared" si="1050"/>
        <v>18609.105</v>
      </c>
      <c r="AR1846" s="31">
        <f t="shared" si="1051"/>
        <v>18609.105</v>
      </c>
      <c r="AS1846" s="32">
        <f t="shared" si="1052"/>
        <v>3</v>
      </c>
      <c r="AT1846" s="33">
        <f t="shared" si="1053"/>
        <v>50000</v>
      </c>
      <c r="AU1846" s="33">
        <f t="shared" si="1054"/>
        <v>200000</v>
      </c>
      <c r="AV1846" s="33">
        <v>258344</v>
      </c>
      <c r="AW1846" s="33">
        <f t="shared" si="1055"/>
        <v>18609.105</v>
      </c>
      <c r="AX1846" s="33">
        <f t="shared" si="1056"/>
        <v>18609.105</v>
      </c>
      <c r="AY1846" s="34">
        <f t="shared" si="1057"/>
        <v>74436.42</v>
      </c>
    </row>
    <row r="1847" spans="1:51" ht="15" customHeight="1" x14ac:dyDescent="0.3">
      <c r="A1847" s="166" t="s">
        <v>3051</v>
      </c>
      <c r="B1847" s="99">
        <v>19260.669999999998</v>
      </c>
      <c r="C1847" s="99">
        <v>16201.14</v>
      </c>
      <c r="D1847" s="99">
        <v>55807.62</v>
      </c>
      <c r="E1847" s="99">
        <v>54724.01</v>
      </c>
      <c r="F1847" s="161">
        <v>100000</v>
      </c>
      <c r="G1847" s="162">
        <v>0</v>
      </c>
      <c r="H1847" s="182">
        <v>46391</v>
      </c>
      <c r="I1847" s="182">
        <v>46453</v>
      </c>
      <c r="J1847" s="166">
        <v>3</v>
      </c>
      <c r="K1847" s="166">
        <v>0</v>
      </c>
      <c r="L1847" s="167" t="s">
        <v>1207</v>
      </c>
      <c r="M1847" s="168" t="s">
        <v>1203</v>
      </c>
      <c r="N1847" s="169">
        <v>0</v>
      </c>
      <c r="O1847" s="21">
        <f t="shared" si="1022"/>
        <v>3</v>
      </c>
      <c r="P1847" s="21" t="str">
        <f t="shared" si="1023"/>
        <v>N</v>
      </c>
      <c r="Q1847" s="22">
        <f t="shared" si="1024"/>
        <v>35461.81</v>
      </c>
      <c r="R1847" s="8" t="str">
        <f t="shared" si="1025"/>
        <v>N</v>
      </c>
      <c r="S1847" s="23">
        <f t="shared" si="1026"/>
        <v>4</v>
      </c>
      <c r="T1847" s="24">
        <f t="shared" si="1027"/>
        <v>50000</v>
      </c>
      <c r="U1847" s="24">
        <f t="shared" si="1028"/>
        <v>200000</v>
      </c>
      <c r="V1847" s="24">
        <f t="shared" si="1029"/>
        <v>257500</v>
      </c>
      <c r="W1847" s="24">
        <f t="shared" si="1030"/>
        <v>26596.357499999998</v>
      </c>
      <c r="X1847" s="24">
        <f t="shared" si="1031"/>
        <v>0</v>
      </c>
      <c r="Y1847" s="24">
        <f t="shared" si="1032"/>
        <v>26596.357499999998</v>
      </c>
      <c r="Z1847" s="24">
        <f t="shared" si="1033"/>
        <v>8865.4524999999994</v>
      </c>
      <c r="AA1847" s="25" t="str">
        <f t="shared" si="1034"/>
        <v>N</v>
      </c>
      <c r="AB1847" s="26">
        <f t="shared" si="1035"/>
        <v>3</v>
      </c>
      <c r="AC1847" s="27">
        <f t="shared" si="1036"/>
        <v>50000</v>
      </c>
      <c r="AD1847" s="28">
        <f t="shared" si="1037"/>
        <v>200000</v>
      </c>
      <c r="AE1847" s="28">
        <f t="shared" si="1038"/>
        <v>257500</v>
      </c>
      <c r="AF1847" s="28">
        <f t="shared" si="1039"/>
        <v>26596.357499999998</v>
      </c>
      <c r="AG1847" s="28">
        <f t="shared" si="1040"/>
        <v>0</v>
      </c>
      <c r="AH1847" s="28">
        <f t="shared" si="1041"/>
        <v>26596.357499999998</v>
      </c>
      <c r="AI1847" s="28">
        <f t="shared" si="1042"/>
        <v>8865.4524999999994</v>
      </c>
      <c r="AJ1847" s="29" t="str">
        <f t="shared" si="1043"/>
        <v>N</v>
      </c>
      <c r="AK1847" s="30">
        <f t="shared" si="1044"/>
        <v>2</v>
      </c>
      <c r="AL1847" s="31">
        <f t="shared" si="1045"/>
        <v>50000</v>
      </c>
      <c r="AM1847" s="31">
        <f t="shared" si="1046"/>
        <v>200000</v>
      </c>
      <c r="AN1847" s="31">
        <f t="shared" si="1047"/>
        <v>257500</v>
      </c>
      <c r="AO1847" s="31">
        <f t="shared" si="1048"/>
        <v>26596.357499999998</v>
      </c>
      <c r="AP1847" s="31">
        <f t="shared" si="1049"/>
        <v>0</v>
      </c>
      <c r="AQ1847" s="31">
        <f t="shared" si="1050"/>
        <v>26596.357499999998</v>
      </c>
      <c r="AR1847" s="31">
        <f t="shared" si="1051"/>
        <v>8865.4524999999994</v>
      </c>
      <c r="AS1847" s="32">
        <f t="shared" si="1052"/>
        <v>1</v>
      </c>
      <c r="AT1847" s="33">
        <f t="shared" si="1053"/>
        <v>50000</v>
      </c>
      <c r="AU1847" s="33">
        <f t="shared" si="1054"/>
        <v>200000</v>
      </c>
      <c r="AV1847" s="33">
        <v>258345</v>
      </c>
      <c r="AW1847" s="33">
        <f t="shared" si="1055"/>
        <v>26596.357499999998</v>
      </c>
      <c r="AX1847" s="33">
        <f t="shared" si="1056"/>
        <v>8865.4524999999994</v>
      </c>
      <c r="AY1847" s="34">
        <f t="shared" si="1057"/>
        <v>35461.81</v>
      </c>
    </row>
    <row r="1848" spans="1:51" ht="15" customHeight="1" x14ac:dyDescent="0.3">
      <c r="A1848" s="166" t="s">
        <v>3052</v>
      </c>
      <c r="B1848" s="99">
        <v>18846.86</v>
      </c>
      <c r="C1848" s="99">
        <v>27749.759999999998</v>
      </c>
      <c r="D1848" s="99">
        <v>65250.74</v>
      </c>
      <c r="E1848" s="99">
        <v>62967.51</v>
      </c>
      <c r="F1848" s="161">
        <v>68000</v>
      </c>
      <c r="G1848" s="162">
        <v>26667</v>
      </c>
      <c r="H1848" s="182">
        <v>46339</v>
      </c>
      <c r="I1848" s="182">
        <v>46384</v>
      </c>
      <c r="J1848" s="166">
        <v>4.4000000000000004</v>
      </c>
      <c r="K1848" s="166">
        <v>4.3</v>
      </c>
      <c r="L1848" s="167" t="s">
        <v>1206</v>
      </c>
      <c r="M1848" s="168" t="s">
        <v>1205</v>
      </c>
      <c r="N1848" s="169">
        <v>0.01</v>
      </c>
      <c r="O1848" s="21">
        <f t="shared" si="1022"/>
        <v>0.10000000000000053</v>
      </c>
      <c r="P1848" s="21" t="str">
        <f t="shared" si="1023"/>
        <v>N</v>
      </c>
      <c r="Q1848" s="22">
        <f t="shared" si="1024"/>
        <v>46596.619999999995</v>
      </c>
      <c r="R1848" s="8" t="str">
        <f t="shared" si="1025"/>
        <v>N</v>
      </c>
      <c r="S1848" s="23">
        <f t="shared" si="1026"/>
        <v>0.10000000000000053</v>
      </c>
      <c r="T1848" s="24">
        <f t="shared" si="1027"/>
        <v>20500</v>
      </c>
      <c r="U1848" s="24">
        <f t="shared" si="1028"/>
        <v>100000</v>
      </c>
      <c r="V1848" s="24">
        <f t="shared" si="1029"/>
        <v>257500</v>
      </c>
      <c r="W1848" s="24">
        <f t="shared" si="1030"/>
        <v>20500</v>
      </c>
      <c r="X1848" s="24">
        <f t="shared" si="1031"/>
        <v>0</v>
      </c>
      <c r="Y1848" s="24">
        <f t="shared" si="1032"/>
        <v>20500</v>
      </c>
      <c r="Z1848" s="24">
        <f t="shared" si="1033"/>
        <v>26562.586199999998</v>
      </c>
      <c r="AA1848" s="25" t="str">
        <f t="shared" si="1034"/>
        <v>N</v>
      </c>
      <c r="AB1848" s="26">
        <f t="shared" si="1035"/>
        <v>0</v>
      </c>
      <c r="AC1848" s="27">
        <f t="shared" si="1036"/>
        <v>20500</v>
      </c>
      <c r="AD1848" s="28">
        <f t="shared" si="1037"/>
        <v>100000</v>
      </c>
      <c r="AE1848" s="28">
        <f t="shared" si="1038"/>
        <v>257500</v>
      </c>
      <c r="AF1848" s="28">
        <f t="shared" si="1039"/>
        <v>0</v>
      </c>
      <c r="AG1848" s="28">
        <f t="shared" si="1040"/>
        <v>0</v>
      </c>
      <c r="AH1848" s="28">
        <f t="shared" si="1041"/>
        <v>0</v>
      </c>
      <c r="AI1848" s="28">
        <f t="shared" si="1042"/>
        <v>0</v>
      </c>
      <c r="AJ1848" s="29" t="str">
        <f t="shared" si="1043"/>
        <v>N</v>
      </c>
      <c r="AK1848" s="30">
        <f t="shared" si="1044"/>
        <v>0</v>
      </c>
      <c r="AL1848" s="31">
        <f t="shared" si="1045"/>
        <v>20500</v>
      </c>
      <c r="AM1848" s="31">
        <f t="shared" si="1046"/>
        <v>100000</v>
      </c>
      <c r="AN1848" s="31">
        <f t="shared" si="1047"/>
        <v>257500</v>
      </c>
      <c r="AO1848" s="31">
        <f t="shared" si="1048"/>
        <v>0</v>
      </c>
      <c r="AP1848" s="31">
        <f t="shared" si="1049"/>
        <v>0</v>
      </c>
      <c r="AQ1848" s="31">
        <f t="shared" si="1050"/>
        <v>0</v>
      </c>
      <c r="AR1848" s="31">
        <f t="shared" si="1051"/>
        <v>0</v>
      </c>
      <c r="AS1848" s="32">
        <f t="shared" si="1052"/>
        <v>0</v>
      </c>
      <c r="AT1848" s="33">
        <f t="shared" si="1053"/>
        <v>20500</v>
      </c>
      <c r="AU1848" s="33">
        <f t="shared" si="1054"/>
        <v>100000</v>
      </c>
      <c r="AV1848" s="33">
        <v>258346</v>
      </c>
      <c r="AW1848" s="33">
        <f t="shared" si="1055"/>
        <v>0</v>
      </c>
      <c r="AX1848" s="33">
        <f t="shared" si="1056"/>
        <v>0</v>
      </c>
      <c r="AY1848" s="34">
        <f t="shared" si="1057"/>
        <v>26562.586199999998</v>
      </c>
    </row>
    <row r="1849" spans="1:51" ht="15" customHeight="1" x14ac:dyDescent="0.3">
      <c r="A1849" s="166" t="s">
        <v>3053</v>
      </c>
      <c r="B1849" s="99">
        <v>14795.54</v>
      </c>
      <c r="C1849" s="99">
        <v>28783.75</v>
      </c>
      <c r="D1849" s="99">
        <v>83167.210000000006</v>
      </c>
      <c r="E1849" s="99">
        <v>76047.25</v>
      </c>
      <c r="F1849" s="161">
        <v>44000</v>
      </c>
      <c r="G1849" s="162">
        <v>0</v>
      </c>
      <c r="H1849" s="182">
        <v>46215</v>
      </c>
      <c r="I1849" s="182">
        <v>46245</v>
      </c>
      <c r="J1849" s="166">
        <v>1.9</v>
      </c>
      <c r="K1849" s="166">
        <v>1.8</v>
      </c>
      <c r="L1849" s="167" t="s">
        <v>1206</v>
      </c>
      <c r="M1849" s="168" t="s">
        <v>1204</v>
      </c>
      <c r="N1849" s="169">
        <v>0.03</v>
      </c>
      <c r="O1849" s="21">
        <f t="shared" si="1022"/>
        <v>9.9999999999999867E-2</v>
      </c>
      <c r="P1849" s="21" t="str">
        <f t="shared" si="1023"/>
        <v>N</v>
      </c>
      <c r="Q1849" s="22">
        <f t="shared" si="1024"/>
        <v>43579.29</v>
      </c>
      <c r="R1849" s="8" t="str">
        <f t="shared" si="1025"/>
        <v>N</v>
      </c>
      <c r="S1849" s="23">
        <f t="shared" si="1026"/>
        <v>0.19999999999999973</v>
      </c>
      <c r="T1849" s="24">
        <f t="shared" si="1027"/>
        <v>20500</v>
      </c>
      <c r="U1849" s="24">
        <f t="shared" si="1028"/>
        <v>100000</v>
      </c>
      <c r="V1849" s="24">
        <f t="shared" si="1029"/>
        <v>257500</v>
      </c>
      <c r="W1849" s="24">
        <f t="shared" si="1030"/>
        <v>8416.3949999999968</v>
      </c>
      <c r="X1849" s="24">
        <f t="shared" si="1031"/>
        <v>0</v>
      </c>
      <c r="Y1849" s="24">
        <f t="shared" si="1032"/>
        <v>8416.3949999999968</v>
      </c>
      <c r="Z1849" s="24">
        <f t="shared" si="1033"/>
        <v>36470.273700000005</v>
      </c>
      <c r="AA1849" s="25" t="str">
        <f t="shared" si="1034"/>
        <v>N</v>
      </c>
      <c r="AB1849" s="26">
        <f t="shared" si="1035"/>
        <v>0</v>
      </c>
      <c r="AC1849" s="27">
        <f t="shared" si="1036"/>
        <v>20500</v>
      </c>
      <c r="AD1849" s="28">
        <f t="shared" si="1037"/>
        <v>100000</v>
      </c>
      <c r="AE1849" s="28">
        <f t="shared" si="1038"/>
        <v>257500</v>
      </c>
      <c r="AF1849" s="28">
        <f t="shared" si="1039"/>
        <v>0</v>
      </c>
      <c r="AG1849" s="28">
        <f t="shared" si="1040"/>
        <v>0</v>
      </c>
      <c r="AH1849" s="28">
        <f t="shared" si="1041"/>
        <v>0</v>
      </c>
      <c r="AI1849" s="28">
        <f t="shared" si="1042"/>
        <v>0</v>
      </c>
      <c r="AJ1849" s="29" t="str">
        <f t="shared" si="1043"/>
        <v>N</v>
      </c>
      <c r="AK1849" s="30">
        <f t="shared" si="1044"/>
        <v>0</v>
      </c>
      <c r="AL1849" s="31">
        <f t="shared" si="1045"/>
        <v>20500</v>
      </c>
      <c r="AM1849" s="31">
        <f t="shared" si="1046"/>
        <v>100000</v>
      </c>
      <c r="AN1849" s="31">
        <f t="shared" si="1047"/>
        <v>257500</v>
      </c>
      <c r="AO1849" s="31">
        <f t="shared" si="1048"/>
        <v>0</v>
      </c>
      <c r="AP1849" s="31">
        <f t="shared" si="1049"/>
        <v>0</v>
      </c>
      <c r="AQ1849" s="31">
        <f t="shared" si="1050"/>
        <v>0</v>
      </c>
      <c r="AR1849" s="31">
        <f t="shared" si="1051"/>
        <v>0</v>
      </c>
      <c r="AS1849" s="32">
        <f t="shared" si="1052"/>
        <v>0</v>
      </c>
      <c r="AT1849" s="33">
        <f t="shared" si="1053"/>
        <v>20500</v>
      </c>
      <c r="AU1849" s="33">
        <f t="shared" si="1054"/>
        <v>100000</v>
      </c>
      <c r="AV1849" s="33">
        <v>258347</v>
      </c>
      <c r="AW1849" s="33">
        <f t="shared" si="1055"/>
        <v>0</v>
      </c>
      <c r="AX1849" s="33">
        <f t="shared" si="1056"/>
        <v>0</v>
      </c>
      <c r="AY1849" s="34">
        <f t="shared" si="1057"/>
        <v>36470.273700000005</v>
      </c>
    </row>
    <row r="1850" spans="1:51" ht="15" customHeight="1" x14ac:dyDescent="0.3">
      <c r="A1850" s="166" t="s">
        <v>3054</v>
      </c>
      <c r="B1850" s="99">
        <v>6885.66</v>
      </c>
      <c r="C1850" s="99">
        <v>15707.43</v>
      </c>
      <c r="D1850" s="99">
        <v>53547.98</v>
      </c>
      <c r="E1850" s="99">
        <v>39109.94</v>
      </c>
      <c r="F1850" s="161">
        <v>60000</v>
      </c>
      <c r="G1850" s="162">
        <v>12500</v>
      </c>
      <c r="H1850" s="182">
        <v>46508</v>
      </c>
      <c r="I1850" s="182">
        <v>46561</v>
      </c>
      <c r="J1850" s="166">
        <v>3.7</v>
      </c>
      <c r="K1850" s="166">
        <v>3.3</v>
      </c>
      <c r="L1850" s="167" t="s">
        <v>1207</v>
      </c>
      <c r="M1850" s="168" t="s">
        <v>1204</v>
      </c>
      <c r="N1850" s="169">
        <v>2.7E-2</v>
      </c>
      <c r="O1850" s="21">
        <f t="shared" si="1022"/>
        <v>0.40000000000000036</v>
      </c>
      <c r="P1850" s="21" t="str">
        <f t="shared" si="1023"/>
        <v>N</v>
      </c>
      <c r="Q1850" s="22">
        <f t="shared" si="1024"/>
        <v>22593.09</v>
      </c>
      <c r="R1850" s="8" t="str">
        <f t="shared" si="1025"/>
        <v>N</v>
      </c>
      <c r="S1850" s="23">
        <f t="shared" si="1026"/>
        <v>0.80000000000000071</v>
      </c>
      <c r="T1850" s="24">
        <f t="shared" si="1027"/>
        <v>50000</v>
      </c>
      <c r="U1850" s="24">
        <f t="shared" si="1028"/>
        <v>200000</v>
      </c>
      <c r="V1850" s="24">
        <f t="shared" si="1029"/>
        <v>257500</v>
      </c>
      <c r="W1850" s="24">
        <f t="shared" si="1030"/>
        <v>11601.551715</v>
      </c>
      <c r="X1850" s="24">
        <f t="shared" si="1031"/>
        <v>0</v>
      </c>
      <c r="Y1850" s="24">
        <f t="shared" si="1032"/>
        <v>11601.551715</v>
      </c>
      <c r="Z1850" s="24">
        <f t="shared" si="1033"/>
        <v>11601.551715</v>
      </c>
      <c r="AA1850" s="25" t="str">
        <f t="shared" si="1034"/>
        <v>N</v>
      </c>
      <c r="AB1850" s="26">
        <f t="shared" si="1035"/>
        <v>0</v>
      </c>
      <c r="AC1850" s="27">
        <f t="shared" si="1036"/>
        <v>50000</v>
      </c>
      <c r="AD1850" s="28">
        <f t="shared" si="1037"/>
        <v>200000</v>
      </c>
      <c r="AE1850" s="28">
        <f t="shared" si="1038"/>
        <v>257500</v>
      </c>
      <c r="AF1850" s="28">
        <f t="shared" si="1039"/>
        <v>0</v>
      </c>
      <c r="AG1850" s="28">
        <f t="shared" si="1040"/>
        <v>0</v>
      </c>
      <c r="AH1850" s="28">
        <f t="shared" si="1041"/>
        <v>0</v>
      </c>
      <c r="AI1850" s="28">
        <f t="shared" si="1042"/>
        <v>0</v>
      </c>
      <c r="AJ1850" s="29" t="str">
        <f t="shared" si="1043"/>
        <v>N</v>
      </c>
      <c r="AK1850" s="30">
        <f t="shared" si="1044"/>
        <v>0</v>
      </c>
      <c r="AL1850" s="31">
        <f t="shared" si="1045"/>
        <v>50000</v>
      </c>
      <c r="AM1850" s="31">
        <f t="shared" si="1046"/>
        <v>200000</v>
      </c>
      <c r="AN1850" s="31">
        <f t="shared" si="1047"/>
        <v>257500</v>
      </c>
      <c r="AO1850" s="31">
        <f t="shared" si="1048"/>
        <v>0</v>
      </c>
      <c r="AP1850" s="31">
        <f t="shared" si="1049"/>
        <v>0</v>
      </c>
      <c r="AQ1850" s="31">
        <f t="shared" si="1050"/>
        <v>0</v>
      </c>
      <c r="AR1850" s="31">
        <f t="shared" si="1051"/>
        <v>0</v>
      </c>
      <c r="AS1850" s="32">
        <f t="shared" si="1052"/>
        <v>0</v>
      </c>
      <c r="AT1850" s="33">
        <f t="shared" si="1053"/>
        <v>50000</v>
      </c>
      <c r="AU1850" s="33">
        <f t="shared" si="1054"/>
        <v>200000</v>
      </c>
      <c r="AV1850" s="33">
        <v>258348</v>
      </c>
      <c r="AW1850" s="33">
        <f t="shared" si="1055"/>
        <v>0</v>
      </c>
      <c r="AX1850" s="33">
        <f t="shared" si="1056"/>
        <v>0</v>
      </c>
      <c r="AY1850" s="34">
        <f t="shared" si="1057"/>
        <v>11601.551715</v>
      </c>
    </row>
    <row r="1851" spans="1:51" ht="15" customHeight="1" x14ac:dyDescent="0.3">
      <c r="A1851" s="166" t="s">
        <v>3055</v>
      </c>
      <c r="B1851" s="99">
        <v>18803.759999999998</v>
      </c>
      <c r="C1851" s="99">
        <v>9361.61</v>
      </c>
      <c r="D1851" s="99">
        <v>42045.73</v>
      </c>
      <c r="E1851" s="99">
        <v>39683.81</v>
      </c>
      <c r="F1851" s="161">
        <v>45000</v>
      </c>
      <c r="G1851" s="162">
        <v>0</v>
      </c>
      <c r="H1851" s="182">
        <v>46522</v>
      </c>
      <c r="I1851" s="182">
        <v>46545</v>
      </c>
      <c r="J1851" s="166">
        <v>3.9</v>
      </c>
      <c r="K1851" s="166">
        <v>3</v>
      </c>
      <c r="L1851" s="167" t="s">
        <v>1207</v>
      </c>
      <c r="M1851" s="168" t="s">
        <v>1203</v>
      </c>
      <c r="N1851" s="169">
        <v>0.06</v>
      </c>
      <c r="O1851" s="21">
        <f t="shared" si="1022"/>
        <v>0.89999999999999991</v>
      </c>
      <c r="P1851" s="21" t="str">
        <f t="shared" si="1023"/>
        <v>N</v>
      </c>
      <c r="Q1851" s="22">
        <f t="shared" si="1024"/>
        <v>28165.37</v>
      </c>
      <c r="R1851" s="8" t="str">
        <f t="shared" si="1025"/>
        <v>N</v>
      </c>
      <c r="S1851" s="23">
        <f t="shared" si="1026"/>
        <v>1.2</v>
      </c>
      <c r="T1851" s="24">
        <f t="shared" si="1027"/>
        <v>50000</v>
      </c>
      <c r="U1851" s="24">
        <f t="shared" si="1028"/>
        <v>200000</v>
      </c>
      <c r="V1851" s="24">
        <f t="shared" si="1029"/>
        <v>257500</v>
      </c>
      <c r="W1851" s="24">
        <f t="shared" si="1030"/>
        <v>22391.469150000001</v>
      </c>
      <c r="X1851" s="24">
        <f t="shared" si="1031"/>
        <v>0</v>
      </c>
      <c r="Y1851" s="24">
        <f t="shared" si="1032"/>
        <v>22391.469150000001</v>
      </c>
      <c r="Z1851" s="24">
        <f t="shared" si="1033"/>
        <v>7463.8230499999991</v>
      </c>
      <c r="AA1851" s="25" t="str">
        <f t="shared" si="1034"/>
        <v>N</v>
      </c>
      <c r="AB1851" s="26">
        <f t="shared" si="1035"/>
        <v>0.19999999999999996</v>
      </c>
      <c r="AC1851" s="27">
        <f t="shared" si="1036"/>
        <v>50000</v>
      </c>
      <c r="AD1851" s="28">
        <f t="shared" si="1037"/>
        <v>200000</v>
      </c>
      <c r="AE1851" s="28">
        <f t="shared" si="1038"/>
        <v>257500</v>
      </c>
      <c r="AF1851" s="28">
        <f t="shared" si="1039"/>
        <v>23734.957299000002</v>
      </c>
      <c r="AG1851" s="28">
        <f t="shared" si="1040"/>
        <v>0</v>
      </c>
      <c r="AH1851" s="28">
        <f t="shared" si="1041"/>
        <v>23734.957299000002</v>
      </c>
      <c r="AI1851" s="28">
        <f t="shared" si="1042"/>
        <v>7911.6524329999993</v>
      </c>
      <c r="AJ1851" s="29" t="str">
        <f t="shared" si="1043"/>
        <v>N</v>
      </c>
      <c r="AK1851" s="30">
        <f t="shared" si="1044"/>
        <v>0</v>
      </c>
      <c r="AL1851" s="31">
        <f t="shared" si="1045"/>
        <v>50000</v>
      </c>
      <c r="AM1851" s="31">
        <f t="shared" si="1046"/>
        <v>200000</v>
      </c>
      <c r="AN1851" s="31">
        <f t="shared" si="1047"/>
        <v>257500</v>
      </c>
      <c r="AO1851" s="31">
        <f t="shared" si="1048"/>
        <v>0</v>
      </c>
      <c r="AP1851" s="31">
        <f t="shared" si="1049"/>
        <v>0</v>
      </c>
      <c r="AQ1851" s="31">
        <f t="shared" si="1050"/>
        <v>0</v>
      </c>
      <c r="AR1851" s="31">
        <f t="shared" si="1051"/>
        <v>0</v>
      </c>
      <c r="AS1851" s="32">
        <f t="shared" si="1052"/>
        <v>0</v>
      </c>
      <c r="AT1851" s="33">
        <f t="shared" si="1053"/>
        <v>50000</v>
      </c>
      <c r="AU1851" s="33">
        <f t="shared" si="1054"/>
        <v>200000</v>
      </c>
      <c r="AV1851" s="33">
        <v>258349</v>
      </c>
      <c r="AW1851" s="33">
        <f t="shared" si="1055"/>
        <v>0</v>
      </c>
      <c r="AX1851" s="33">
        <f t="shared" si="1056"/>
        <v>0</v>
      </c>
      <c r="AY1851" s="34">
        <f t="shared" si="1057"/>
        <v>15375.475482999998</v>
      </c>
    </row>
    <row r="1852" spans="1:51" ht="15" customHeight="1" x14ac:dyDescent="0.3">
      <c r="A1852" s="166" t="s">
        <v>3056</v>
      </c>
      <c r="B1852" s="99">
        <v>8798.2999999999993</v>
      </c>
      <c r="C1852" s="99">
        <v>33351.31</v>
      </c>
      <c r="D1852" s="99">
        <v>66231.77</v>
      </c>
      <c r="E1852" s="99">
        <v>59704.12</v>
      </c>
      <c r="F1852" s="161">
        <v>42000</v>
      </c>
      <c r="G1852" s="162">
        <v>12500</v>
      </c>
      <c r="H1852" s="182">
        <v>46340</v>
      </c>
      <c r="I1852" s="182">
        <v>46360</v>
      </c>
      <c r="J1852" s="166">
        <v>3.5</v>
      </c>
      <c r="K1852" s="166">
        <v>2.2000000000000002</v>
      </c>
      <c r="L1852" s="167" t="s">
        <v>1206</v>
      </c>
      <c r="M1852" s="168" t="s">
        <v>1203</v>
      </c>
      <c r="N1852" s="169">
        <v>0.01</v>
      </c>
      <c r="O1852" s="21">
        <f t="shared" si="1022"/>
        <v>1.2999999999999998</v>
      </c>
      <c r="P1852" s="21" t="str">
        <f t="shared" si="1023"/>
        <v>N</v>
      </c>
      <c r="Q1852" s="22">
        <f t="shared" si="1024"/>
        <v>42149.61</v>
      </c>
      <c r="R1852" s="8" t="str">
        <f t="shared" si="1025"/>
        <v>N</v>
      </c>
      <c r="S1852" s="23">
        <f t="shared" si="1026"/>
        <v>1.7333333333333332</v>
      </c>
      <c r="T1852" s="24">
        <f t="shared" si="1027"/>
        <v>20500</v>
      </c>
      <c r="U1852" s="24">
        <f t="shared" si="1028"/>
        <v>100000</v>
      </c>
      <c r="V1852" s="24">
        <f t="shared" si="1029"/>
        <v>257500</v>
      </c>
      <c r="W1852" s="24">
        <f t="shared" si="1030"/>
        <v>15375</v>
      </c>
      <c r="X1852" s="24">
        <f t="shared" si="1031"/>
        <v>0</v>
      </c>
      <c r="Y1852" s="24">
        <f t="shared" si="1032"/>
        <v>15375</v>
      </c>
      <c r="Z1852" s="24">
        <f t="shared" si="1033"/>
        <v>27196.106100000005</v>
      </c>
      <c r="AA1852" s="25" t="str">
        <f t="shared" si="1034"/>
        <v>N</v>
      </c>
      <c r="AB1852" s="26">
        <f t="shared" si="1035"/>
        <v>0.73333333333333317</v>
      </c>
      <c r="AC1852" s="27">
        <f t="shared" si="1036"/>
        <v>20500</v>
      </c>
      <c r="AD1852" s="28">
        <f t="shared" si="1037"/>
        <v>100000</v>
      </c>
      <c r="AE1852" s="28">
        <f t="shared" si="1038"/>
        <v>257500</v>
      </c>
      <c r="AF1852" s="28">
        <f t="shared" si="1039"/>
        <v>13794.922499999997</v>
      </c>
      <c r="AG1852" s="28">
        <f t="shared" si="1040"/>
        <v>0</v>
      </c>
      <c r="AH1852" s="28">
        <f t="shared" si="1041"/>
        <v>13794.922499999997</v>
      </c>
      <c r="AI1852" s="28">
        <f t="shared" si="1042"/>
        <v>29201.894661000009</v>
      </c>
      <c r="AJ1852" s="29" t="str">
        <f t="shared" si="1043"/>
        <v>N</v>
      </c>
      <c r="AK1852" s="30">
        <f t="shared" si="1044"/>
        <v>0</v>
      </c>
      <c r="AL1852" s="31">
        <f t="shared" si="1045"/>
        <v>20500</v>
      </c>
      <c r="AM1852" s="31">
        <f t="shared" si="1046"/>
        <v>100000</v>
      </c>
      <c r="AN1852" s="31">
        <f t="shared" si="1047"/>
        <v>257500</v>
      </c>
      <c r="AO1852" s="31">
        <f t="shared" si="1048"/>
        <v>0</v>
      </c>
      <c r="AP1852" s="31">
        <f t="shared" si="1049"/>
        <v>0</v>
      </c>
      <c r="AQ1852" s="31">
        <f t="shared" si="1050"/>
        <v>0</v>
      </c>
      <c r="AR1852" s="31">
        <f t="shared" si="1051"/>
        <v>0</v>
      </c>
      <c r="AS1852" s="32">
        <f t="shared" si="1052"/>
        <v>0</v>
      </c>
      <c r="AT1852" s="33">
        <f t="shared" si="1053"/>
        <v>20500</v>
      </c>
      <c r="AU1852" s="33">
        <f t="shared" si="1054"/>
        <v>100000</v>
      </c>
      <c r="AV1852" s="33">
        <v>258350</v>
      </c>
      <c r="AW1852" s="33">
        <f t="shared" si="1055"/>
        <v>0</v>
      </c>
      <c r="AX1852" s="33">
        <f t="shared" si="1056"/>
        <v>0</v>
      </c>
      <c r="AY1852" s="34">
        <f t="shared" si="1057"/>
        <v>56398.000761000018</v>
      </c>
    </row>
    <row r="1853" spans="1:51" ht="15" customHeight="1" x14ac:dyDescent="0.3">
      <c r="A1853" s="166" t="s">
        <v>3057</v>
      </c>
      <c r="B1853" s="99">
        <v>17642.009999999998</v>
      </c>
      <c r="C1853" s="99">
        <v>24410.68</v>
      </c>
      <c r="D1853" s="99">
        <v>116495.59</v>
      </c>
      <c r="E1853" s="99">
        <v>115798.61</v>
      </c>
      <c r="F1853" s="161">
        <v>167000</v>
      </c>
      <c r="G1853" s="162">
        <v>0</v>
      </c>
      <c r="H1853" s="182">
        <v>46357</v>
      </c>
      <c r="I1853" s="182">
        <v>46440</v>
      </c>
      <c r="J1853" s="166">
        <v>3.1</v>
      </c>
      <c r="K1853" s="166">
        <v>2.6</v>
      </c>
      <c r="L1853" s="167" t="s">
        <v>1206</v>
      </c>
      <c r="M1853" s="168" t="s">
        <v>1203</v>
      </c>
      <c r="N1853" s="169">
        <v>0.02</v>
      </c>
      <c r="O1853" s="21">
        <f t="shared" si="1022"/>
        <v>0.5</v>
      </c>
      <c r="P1853" s="21" t="str">
        <f t="shared" si="1023"/>
        <v>N</v>
      </c>
      <c r="Q1853" s="22">
        <f t="shared" si="1024"/>
        <v>42052.69</v>
      </c>
      <c r="R1853" s="8" t="str">
        <f t="shared" si="1025"/>
        <v>N</v>
      </c>
      <c r="S1853" s="23">
        <f t="shared" si="1026"/>
        <v>0.66666666666666663</v>
      </c>
      <c r="T1853" s="24">
        <f t="shared" si="1027"/>
        <v>20500</v>
      </c>
      <c r="U1853" s="24">
        <f t="shared" si="1028"/>
        <v>100000</v>
      </c>
      <c r="V1853" s="24">
        <f t="shared" si="1029"/>
        <v>257500</v>
      </c>
      <c r="W1853" s="24">
        <f t="shared" si="1030"/>
        <v>0</v>
      </c>
      <c r="X1853" s="24">
        <f t="shared" si="1031"/>
        <v>0</v>
      </c>
      <c r="Y1853" s="24">
        <f t="shared" si="1032"/>
        <v>0</v>
      </c>
      <c r="Z1853" s="24">
        <f t="shared" si="1033"/>
        <v>42893.743800000004</v>
      </c>
      <c r="AA1853" s="25" t="str">
        <f t="shared" si="1034"/>
        <v>N</v>
      </c>
      <c r="AB1853" s="26">
        <f t="shared" si="1035"/>
        <v>0</v>
      </c>
      <c r="AC1853" s="27">
        <f t="shared" si="1036"/>
        <v>20500</v>
      </c>
      <c r="AD1853" s="28">
        <f t="shared" si="1037"/>
        <v>100000</v>
      </c>
      <c r="AE1853" s="28">
        <f t="shared" si="1038"/>
        <v>257500</v>
      </c>
      <c r="AF1853" s="28">
        <f t="shared" si="1039"/>
        <v>0</v>
      </c>
      <c r="AG1853" s="28">
        <f t="shared" si="1040"/>
        <v>0</v>
      </c>
      <c r="AH1853" s="28">
        <f t="shared" si="1041"/>
        <v>0</v>
      </c>
      <c r="AI1853" s="28">
        <f t="shared" si="1042"/>
        <v>0</v>
      </c>
      <c r="AJ1853" s="29" t="str">
        <f t="shared" si="1043"/>
        <v>N</v>
      </c>
      <c r="AK1853" s="30">
        <f t="shared" si="1044"/>
        <v>0</v>
      </c>
      <c r="AL1853" s="31">
        <f t="shared" si="1045"/>
        <v>20500</v>
      </c>
      <c r="AM1853" s="31">
        <f t="shared" si="1046"/>
        <v>100000</v>
      </c>
      <c r="AN1853" s="31">
        <f t="shared" si="1047"/>
        <v>257500</v>
      </c>
      <c r="AO1853" s="31">
        <f t="shared" si="1048"/>
        <v>0</v>
      </c>
      <c r="AP1853" s="31">
        <f t="shared" si="1049"/>
        <v>0</v>
      </c>
      <c r="AQ1853" s="31">
        <f t="shared" si="1050"/>
        <v>0</v>
      </c>
      <c r="AR1853" s="31">
        <f t="shared" si="1051"/>
        <v>0</v>
      </c>
      <c r="AS1853" s="32">
        <f t="shared" si="1052"/>
        <v>0</v>
      </c>
      <c r="AT1853" s="33">
        <f t="shared" si="1053"/>
        <v>20500</v>
      </c>
      <c r="AU1853" s="33">
        <f t="shared" si="1054"/>
        <v>100000</v>
      </c>
      <c r="AV1853" s="33">
        <v>258351</v>
      </c>
      <c r="AW1853" s="33">
        <f t="shared" si="1055"/>
        <v>0</v>
      </c>
      <c r="AX1853" s="33">
        <f t="shared" si="1056"/>
        <v>0</v>
      </c>
      <c r="AY1853" s="34">
        <f t="shared" si="1057"/>
        <v>42893.743800000004</v>
      </c>
    </row>
    <row r="1854" spans="1:51" ht="15" customHeight="1" x14ac:dyDescent="0.3">
      <c r="A1854" s="166" t="s">
        <v>3058</v>
      </c>
      <c r="B1854" s="99">
        <v>5164.41</v>
      </c>
      <c r="C1854" s="99">
        <v>27775.13</v>
      </c>
      <c r="D1854" s="99">
        <v>52075.58</v>
      </c>
      <c r="E1854" s="99">
        <v>44978.239999999998</v>
      </c>
      <c r="F1854" s="161">
        <v>92000</v>
      </c>
      <c r="G1854" s="162">
        <v>12500</v>
      </c>
      <c r="H1854" s="182">
        <v>46413</v>
      </c>
      <c r="I1854" s="182">
        <v>46427</v>
      </c>
      <c r="J1854" s="166">
        <v>4.5</v>
      </c>
      <c r="K1854" s="166">
        <v>0.2</v>
      </c>
      <c r="L1854" s="167" t="s">
        <v>1207</v>
      </c>
      <c r="M1854" s="168" t="s">
        <v>1204</v>
      </c>
      <c r="N1854" s="169">
        <v>0.02</v>
      </c>
      <c r="O1854" s="21">
        <f t="shared" si="1022"/>
        <v>4.3</v>
      </c>
      <c r="P1854" s="21" t="str">
        <f t="shared" si="1023"/>
        <v>N</v>
      </c>
      <c r="Q1854" s="22">
        <f t="shared" si="1024"/>
        <v>32939.54</v>
      </c>
      <c r="R1854" s="8" t="str">
        <f t="shared" si="1025"/>
        <v>N</v>
      </c>
      <c r="S1854" s="23">
        <f t="shared" si="1026"/>
        <v>8.6</v>
      </c>
      <c r="T1854" s="24">
        <f t="shared" si="1027"/>
        <v>50000</v>
      </c>
      <c r="U1854" s="24">
        <f t="shared" si="1028"/>
        <v>200000</v>
      </c>
      <c r="V1854" s="24">
        <f t="shared" si="1029"/>
        <v>257500</v>
      </c>
      <c r="W1854" s="24">
        <f t="shared" si="1030"/>
        <v>16799.165400000002</v>
      </c>
      <c r="X1854" s="24">
        <f t="shared" si="1031"/>
        <v>0</v>
      </c>
      <c r="Y1854" s="24">
        <f t="shared" si="1032"/>
        <v>16799.165400000002</v>
      </c>
      <c r="Z1854" s="24">
        <f t="shared" si="1033"/>
        <v>16799.165400000002</v>
      </c>
      <c r="AA1854" s="25" t="str">
        <f t="shared" si="1034"/>
        <v>N</v>
      </c>
      <c r="AB1854" s="26">
        <f t="shared" si="1035"/>
        <v>7.6</v>
      </c>
      <c r="AC1854" s="27">
        <f t="shared" si="1036"/>
        <v>50000</v>
      </c>
      <c r="AD1854" s="28">
        <f t="shared" si="1037"/>
        <v>200000</v>
      </c>
      <c r="AE1854" s="28">
        <f t="shared" si="1038"/>
        <v>257500</v>
      </c>
      <c r="AF1854" s="28">
        <f t="shared" si="1039"/>
        <v>17135.148708000001</v>
      </c>
      <c r="AG1854" s="28">
        <f t="shared" si="1040"/>
        <v>0</v>
      </c>
      <c r="AH1854" s="28">
        <f t="shared" si="1041"/>
        <v>17135.148708000001</v>
      </c>
      <c r="AI1854" s="28">
        <f t="shared" si="1042"/>
        <v>17135.148708000001</v>
      </c>
      <c r="AJ1854" s="29" t="str">
        <f t="shared" si="1043"/>
        <v>N</v>
      </c>
      <c r="AK1854" s="30">
        <f t="shared" si="1044"/>
        <v>6.6</v>
      </c>
      <c r="AL1854" s="31">
        <f t="shared" si="1045"/>
        <v>50000</v>
      </c>
      <c r="AM1854" s="31">
        <f t="shared" si="1046"/>
        <v>200000</v>
      </c>
      <c r="AN1854" s="31">
        <f t="shared" si="1047"/>
        <v>257500</v>
      </c>
      <c r="AO1854" s="31">
        <f t="shared" si="1048"/>
        <v>17477.851682160002</v>
      </c>
      <c r="AP1854" s="31">
        <f t="shared" si="1049"/>
        <v>0</v>
      </c>
      <c r="AQ1854" s="31">
        <f t="shared" si="1050"/>
        <v>17477.851682160002</v>
      </c>
      <c r="AR1854" s="31">
        <f t="shared" si="1051"/>
        <v>17477.851682160002</v>
      </c>
      <c r="AS1854" s="32">
        <f t="shared" si="1052"/>
        <v>5.6</v>
      </c>
      <c r="AT1854" s="33">
        <f t="shared" si="1053"/>
        <v>50000</v>
      </c>
      <c r="AU1854" s="33">
        <f t="shared" si="1054"/>
        <v>200000</v>
      </c>
      <c r="AV1854" s="33">
        <v>258352</v>
      </c>
      <c r="AW1854" s="33">
        <f t="shared" si="1055"/>
        <v>17827.408715803202</v>
      </c>
      <c r="AX1854" s="33">
        <f t="shared" si="1056"/>
        <v>17827.408715803202</v>
      </c>
      <c r="AY1854" s="34">
        <f t="shared" si="1057"/>
        <v>69239.574505963217</v>
      </c>
    </row>
    <row r="1855" spans="1:51" ht="15" customHeight="1" x14ac:dyDescent="0.3">
      <c r="A1855" s="166" t="s">
        <v>3059</v>
      </c>
      <c r="B1855" s="99">
        <v>14082.04</v>
      </c>
      <c r="C1855" s="99">
        <v>17440.54</v>
      </c>
      <c r="D1855" s="99">
        <v>111091.53</v>
      </c>
      <c r="E1855" s="99">
        <v>105755.93</v>
      </c>
      <c r="F1855" s="161">
        <v>100000</v>
      </c>
      <c r="G1855" s="162">
        <v>0</v>
      </c>
      <c r="H1855" s="182">
        <v>46235</v>
      </c>
      <c r="I1855" s="182">
        <v>46251</v>
      </c>
      <c r="J1855" s="166">
        <v>3.3</v>
      </c>
      <c r="K1855" s="166">
        <v>1.8</v>
      </c>
      <c r="L1855" s="167" t="s">
        <v>1207</v>
      </c>
      <c r="M1855" s="168" t="s">
        <v>1205</v>
      </c>
      <c r="N1855" s="169">
        <v>0.02</v>
      </c>
      <c r="O1855" s="21">
        <f t="shared" si="1022"/>
        <v>1.4999999999999998</v>
      </c>
      <c r="P1855" s="21" t="str">
        <f t="shared" si="1023"/>
        <v>N</v>
      </c>
      <c r="Q1855" s="22">
        <f t="shared" si="1024"/>
        <v>31522.58</v>
      </c>
      <c r="R1855" s="8" t="str">
        <f t="shared" si="1025"/>
        <v>N</v>
      </c>
      <c r="S1855" s="23">
        <f t="shared" si="1026"/>
        <v>1.4999999999999998</v>
      </c>
      <c r="T1855" s="24">
        <f t="shared" si="1027"/>
        <v>50000</v>
      </c>
      <c r="U1855" s="24">
        <f t="shared" si="1028"/>
        <v>200000</v>
      </c>
      <c r="V1855" s="24">
        <f t="shared" si="1029"/>
        <v>257500</v>
      </c>
      <c r="W1855" s="24">
        <f t="shared" si="1030"/>
        <v>32153.031600000002</v>
      </c>
      <c r="X1855" s="24">
        <f t="shared" si="1031"/>
        <v>0</v>
      </c>
      <c r="Y1855" s="24">
        <f t="shared" si="1032"/>
        <v>32153.031600000002</v>
      </c>
      <c r="Z1855" s="24">
        <f t="shared" si="1033"/>
        <v>0</v>
      </c>
      <c r="AA1855" s="25" t="str">
        <f t="shared" si="1034"/>
        <v>N</v>
      </c>
      <c r="AB1855" s="26">
        <f t="shared" si="1035"/>
        <v>0.49999999999999978</v>
      </c>
      <c r="AC1855" s="27">
        <f t="shared" si="1036"/>
        <v>50000</v>
      </c>
      <c r="AD1855" s="28">
        <f t="shared" si="1037"/>
        <v>200000</v>
      </c>
      <c r="AE1855" s="28">
        <f t="shared" si="1038"/>
        <v>257500</v>
      </c>
      <c r="AF1855" s="28">
        <f t="shared" si="1039"/>
        <v>32796.092232000003</v>
      </c>
      <c r="AG1855" s="28">
        <f t="shared" si="1040"/>
        <v>0</v>
      </c>
      <c r="AH1855" s="28">
        <f t="shared" si="1041"/>
        <v>32796.092232000003</v>
      </c>
      <c r="AI1855" s="28">
        <f t="shared" si="1042"/>
        <v>0</v>
      </c>
      <c r="AJ1855" s="29" t="str">
        <f t="shared" si="1043"/>
        <v>N</v>
      </c>
      <c r="AK1855" s="30">
        <f t="shared" si="1044"/>
        <v>0</v>
      </c>
      <c r="AL1855" s="31">
        <f t="shared" si="1045"/>
        <v>50000</v>
      </c>
      <c r="AM1855" s="31">
        <f t="shared" si="1046"/>
        <v>200000</v>
      </c>
      <c r="AN1855" s="31">
        <f t="shared" si="1047"/>
        <v>257500</v>
      </c>
      <c r="AO1855" s="31">
        <f t="shared" si="1048"/>
        <v>0</v>
      </c>
      <c r="AP1855" s="31">
        <f t="shared" si="1049"/>
        <v>0</v>
      </c>
      <c r="AQ1855" s="31">
        <f t="shared" si="1050"/>
        <v>0</v>
      </c>
      <c r="AR1855" s="31">
        <f t="shared" si="1051"/>
        <v>0</v>
      </c>
      <c r="AS1855" s="32">
        <f t="shared" si="1052"/>
        <v>0</v>
      </c>
      <c r="AT1855" s="33">
        <f t="shared" si="1053"/>
        <v>50000</v>
      </c>
      <c r="AU1855" s="33">
        <f t="shared" si="1054"/>
        <v>200000</v>
      </c>
      <c r="AV1855" s="33">
        <v>258353</v>
      </c>
      <c r="AW1855" s="33">
        <f t="shared" si="1055"/>
        <v>0</v>
      </c>
      <c r="AX1855" s="33">
        <f t="shared" si="1056"/>
        <v>0</v>
      </c>
      <c r="AY1855" s="34">
        <f t="shared" si="1057"/>
        <v>0</v>
      </c>
    </row>
    <row r="1856" spans="1:51" ht="15" customHeight="1" x14ac:dyDescent="0.3">
      <c r="A1856" s="166" t="s">
        <v>3060</v>
      </c>
      <c r="B1856" s="99">
        <v>19821.38</v>
      </c>
      <c r="C1856" s="99">
        <v>304.3</v>
      </c>
      <c r="D1856" s="99">
        <v>88724.43</v>
      </c>
      <c r="E1856" s="99">
        <v>83028.039999999994</v>
      </c>
      <c r="F1856" s="163">
        <v>129000</v>
      </c>
      <c r="G1856" s="162">
        <v>24444</v>
      </c>
      <c r="H1856" s="182">
        <v>46399</v>
      </c>
      <c r="I1856" s="182">
        <v>46443</v>
      </c>
      <c r="J1856" s="166">
        <v>3.2</v>
      </c>
      <c r="K1856" s="166">
        <v>0.1</v>
      </c>
      <c r="L1856" s="167" t="s">
        <v>1206</v>
      </c>
      <c r="M1856" s="168" t="s">
        <v>1205</v>
      </c>
      <c r="N1856" s="169">
        <v>0.04</v>
      </c>
      <c r="O1856" s="21">
        <f t="shared" si="1022"/>
        <v>3.1</v>
      </c>
      <c r="P1856" s="21" t="str">
        <f t="shared" si="1023"/>
        <v>N</v>
      </c>
      <c r="Q1856" s="22">
        <f t="shared" si="1024"/>
        <v>20125.68</v>
      </c>
      <c r="R1856" s="8" t="str">
        <f t="shared" si="1025"/>
        <v>N</v>
      </c>
      <c r="S1856" s="23">
        <f t="shared" si="1026"/>
        <v>3.1</v>
      </c>
      <c r="T1856" s="24">
        <f t="shared" si="1027"/>
        <v>20500</v>
      </c>
      <c r="U1856" s="24">
        <f t="shared" si="1028"/>
        <v>100000</v>
      </c>
      <c r="V1856" s="24">
        <f t="shared" si="1029"/>
        <v>257500</v>
      </c>
      <c r="W1856" s="24">
        <f t="shared" si="1030"/>
        <v>11275.570000000007</v>
      </c>
      <c r="X1856" s="24">
        <f t="shared" si="1031"/>
        <v>0</v>
      </c>
      <c r="Y1856" s="24">
        <f t="shared" si="1032"/>
        <v>11275.570000000007</v>
      </c>
      <c r="Z1856" s="24">
        <f t="shared" si="1033"/>
        <v>9655.1371999999938</v>
      </c>
      <c r="AA1856" s="25" t="str">
        <f t="shared" si="1034"/>
        <v>N</v>
      </c>
      <c r="AB1856" s="26">
        <f t="shared" si="1035"/>
        <v>2.1</v>
      </c>
      <c r="AC1856" s="27">
        <f t="shared" si="1036"/>
        <v>20500</v>
      </c>
      <c r="AD1856" s="28">
        <f t="shared" si="1037"/>
        <v>100000</v>
      </c>
      <c r="AE1856" s="28">
        <f t="shared" si="1038"/>
        <v>257500</v>
      </c>
      <c r="AF1856" s="28">
        <f t="shared" si="1039"/>
        <v>0</v>
      </c>
      <c r="AG1856" s="28">
        <f t="shared" si="1040"/>
        <v>0</v>
      </c>
      <c r="AH1856" s="28">
        <f t="shared" si="1041"/>
        <v>0</v>
      </c>
      <c r="AI1856" s="28">
        <f t="shared" si="1042"/>
        <v>21767.935488000003</v>
      </c>
      <c r="AJ1856" s="29" t="str">
        <f t="shared" si="1043"/>
        <v>N</v>
      </c>
      <c r="AK1856" s="30">
        <f t="shared" si="1044"/>
        <v>1.1000000000000001</v>
      </c>
      <c r="AL1856" s="31">
        <f t="shared" si="1045"/>
        <v>20500</v>
      </c>
      <c r="AM1856" s="31">
        <f t="shared" si="1046"/>
        <v>100000</v>
      </c>
      <c r="AN1856" s="31">
        <f t="shared" si="1047"/>
        <v>257500</v>
      </c>
      <c r="AO1856" s="31">
        <f t="shared" si="1048"/>
        <v>0</v>
      </c>
      <c r="AP1856" s="31">
        <f t="shared" si="1049"/>
        <v>0</v>
      </c>
      <c r="AQ1856" s="31">
        <f t="shared" si="1050"/>
        <v>0</v>
      </c>
      <c r="AR1856" s="31">
        <f t="shared" si="1051"/>
        <v>22638.652907520005</v>
      </c>
      <c r="AS1856" s="32">
        <f t="shared" si="1052"/>
        <v>0.10000000000000009</v>
      </c>
      <c r="AT1856" s="33">
        <f t="shared" si="1053"/>
        <v>20500</v>
      </c>
      <c r="AU1856" s="33">
        <f t="shared" si="1054"/>
        <v>100000</v>
      </c>
      <c r="AV1856" s="33">
        <v>258354</v>
      </c>
      <c r="AW1856" s="33">
        <f t="shared" si="1055"/>
        <v>0</v>
      </c>
      <c r="AX1856" s="33">
        <f t="shared" si="1056"/>
        <v>23544.199023820805</v>
      </c>
      <c r="AY1856" s="34">
        <f t="shared" si="1057"/>
        <v>77605.924619340803</v>
      </c>
    </row>
    <row r="1857" spans="1:51" ht="15" customHeight="1" x14ac:dyDescent="0.3">
      <c r="A1857" s="166" t="s">
        <v>3061</v>
      </c>
      <c r="B1857" s="99">
        <v>9017.44</v>
      </c>
      <c r="C1857" s="99">
        <v>5151.3500000000004</v>
      </c>
      <c r="D1857" s="99">
        <v>59739.7</v>
      </c>
      <c r="E1857" s="99">
        <v>46134.91</v>
      </c>
      <c r="F1857" s="163">
        <v>77000</v>
      </c>
      <c r="G1857" s="162">
        <v>0</v>
      </c>
      <c r="H1857" s="182">
        <v>46395</v>
      </c>
      <c r="I1857" s="182">
        <v>46449</v>
      </c>
      <c r="J1857" s="166">
        <v>2.4</v>
      </c>
      <c r="K1857" s="166">
        <v>2</v>
      </c>
      <c r="L1857" s="167" t="s">
        <v>1206</v>
      </c>
      <c r="M1857" s="168" t="s">
        <v>1204</v>
      </c>
      <c r="N1857" s="169">
        <v>0.05</v>
      </c>
      <c r="O1857" s="21">
        <f t="shared" si="1022"/>
        <v>0.39999999999999991</v>
      </c>
      <c r="P1857" s="21" t="str">
        <f t="shared" si="1023"/>
        <v>N</v>
      </c>
      <c r="Q1857" s="22">
        <f t="shared" si="1024"/>
        <v>14168.79</v>
      </c>
      <c r="R1857" s="8" t="str">
        <f t="shared" si="1025"/>
        <v>N</v>
      </c>
      <c r="S1857" s="23">
        <f t="shared" si="1026"/>
        <v>0.79999999999999982</v>
      </c>
      <c r="T1857" s="24">
        <f t="shared" si="1027"/>
        <v>20500</v>
      </c>
      <c r="U1857" s="24">
        <f t="shared" si="1028"/>
        <v>100000</v>
      </c>
      <c r="V1857" s="24">
        <f t="shared" si="1029"/>
        <v>257500</v>
      </c>
      <c r="W1857" s="24">
        <f t="shared" si="1030"/>
        <v>7438.6147500000006</v>
      </c>
      <c r="X1857" s="24">
        <f t="shared" si="1031"/>
        <v>0</v>
      </c>
      <c r="Y1857" s="24">
        <f t="shared" si="1032"/>
        <v>7438.6147500000006</v>
      </c>
      <c r="Z1857" s="24">
        <f t="shared" si="1033"/>
        <v>7438.6147500000006</v>
      </c>
      <c r="AA1857" s="25" t="str">
        <f t="shared" si="1034"/>
        <v>N</v>
      </c>
      <c r="AB1857" s="26">
        <f t="shared" si="1035"/>
        <v>0</v>
      </c>
      <c r="AC1857" s="27">
        <f t="shared" si="1036"/>
        <v>20500</v>
      </c>
      <c r="AD1857" s="28">
        <f t="shared" si="1037"/>
        <v>100000</v>
      </c>
      <c r="AE1857" s="28">
        <f t="shared" si="1038"/>
        <v>257500</v>
      </c>
      <c r="AF1857" s="28">
        <f t="shared" si="1039"/>
        <v>0</v>
      </c>
      <c r="AG1857" s="28">
        <f t="shared" si="1040"/>
        <v>0</v>
      </c>
      <c r="AH1857" s="28">
        <f t="shared" si="1041"/>
        <v>0</v>
      </c>
      <c r="AI1857" s="28">
        <f t="shared" si="1042"/>
        <v>0</v>
      </c>
      <c r="AJ1857" s="29" t="str">
        <f t="shared" si="1043"/>
        <v>N</v>
      </c>
      <c r="AK1857" s="30">
        <f t="shared" si="1044"/>
        <v>0</v>
      </c>
      <c r="AL1857" s="31">
        <f t="shared" si="1045"/>
        <v>20500</v>
      </c>
      <c r="AM1857" s="31">
        <f t="shared" si="1046"/>
        <v>100000</v>
      </c>
      <c r="AN1857" s="31">
        <f t="shared" si="1047"/>
        <v>257500</v>
      </c>
      <c r="AO1857" s="31">
        <f t="shared" si="1048"/>
        <v>0</v>
      </c>
      <c r="AP1857" s="31">
        <f t="shared" si="1049"/>
        <v>0</v>
      </c>
      <c r="AQ1857" s="31">
        <f t="shared" si="1050"/>
        <v>0</v>
      </c>
      <c r="AR1857" s="31">
        <f t="shared" si="1051"/>
        <v>0</v>
      </c>
      <c r="AS1857" s="32">
        <f t="shared" si="1052"/>
        <v>0</v>
      </c>
      <c r="AT1857" s="33">
        <f t="shared" si="1053"/>
        <v>20500</v>
      </c>
      <c r="AU1857" s="33">
        <f t="shared" si="1054"/>
        <v>100000</v>
      </c>
      <c r="AV1857" s="33">
        <v>258355</v>
      </c>
      <c r="AW1857" s="33">
        <f t="shared" si="1055"/>
        <v>0</v>
      </c>
      <c r="AX1857" s="33">
        <f t="shared" si="1056"/>
        <v>0</v>
      </c>
      <c r="AY1857" s="34">
        <f t="shared" si="1057"/>
        <v>7438.6147500000006</v>
      </c>
    </row>
    <row r="1858" spans="1:51" ht="15" customHeight="1" x14ac:dyDescent="0.3">
      <c r="A1858" s="166" t="s">
        <v>3062</v>
      </c>
      <c r="B1858" s="99">
        <v>8613.14</v>
      </c>
      <c r="C1858" s="99">
        <v>15602.97</v>
      </c>
      <c r="D1858" s="99">
        <v>87482.31</v>
      </c>
      <c r="E1858" s="99">
        <v>73771.5</v>
      </c>
      <c r="F1858" s="163">
        <v>150000</v>
      </c>
      <c r="G1858" s="162">
        <v>12500</v>
      </c>
      <c r="H1858" s="182">
        <v>46329</v>
      </c>
      <c r="I1858" s="182">
        <v>46359</v>
      </c>
      <c r="J1858" s="166">
        <v>1.6</v>
      </c>
      <c r="K1858" s="166">
        <v>1.6</v>
      </c>
      <c r="L1858" s="167" t="s">
        <v>1206</v>
      </c>
      <c r="M1858" s="168" t="s">
        <v>1204</v>
      </c>
      <c r="N1858" s="169">
        <v>5.1999999999999998E-2</v>
      </c>
      <c r="O1858" s="21">
        <f t="shared" si="1022"/>
        <v>0</v>
      </c>
      <c r="P1858" s="21" t="str">
        <f t="shared" si="1023"/>
        <v>N</v>
      </c>
      <c r="Q1858" s="22">
        <f t="shared" si="1024"/>
        <v>24216.11</v>
      </c>
      <c r="R1858" s="8" t="str">
        <f t="shared" si="1025"/>
        <v>N</v>
      </c>
      <c r="S1858" s="23">
        <f t="shared" si="1026"/>
        <v>0</v>
      </c>
      <c r="T1858" s="24">
        <f t="shared" si="1027"/>
        <v>20500</v>
      </c>
      <c r="U1858" s="24">
        <f t="shared" si="1028"/>
        <v>100000</v>
      </c>
      <c r="V1858" s="24">
        <f t="shared" si="1029"/>
        <v>257500</v>
      </c>
      <c r="W1858" s="24">
        <f t="shared" si="1030"/>
        <v>0</v>
      </c>
      <c r="X1858" s="24">
        <f t="shared" si="1031"/>
        <v>0</v>
      </c>
      <c r="Y1858" s="24">
        <f t="shared" si="1032"/>
        <v>0</v>
      </c>
      <c r="Z1858" s="24">
        <f t="shared" si="1033"/>
        <v>0</v>
      </c>
      <c r="AA1858" s="25" t="str">
        <f t="shared" si="1034"/>
        <v>N</v>
      </c>
      <c r="AB1858" s="26">
        <f t="shared" si="1035"/>
        <v>0</v>
      </c>
      <c r="AC1858" s="27">
        <f t="shared" si="1036"/>
        <v>20500</v>
      </c>
      <c r="AD1858" s="28">
        <f t="shared" si="1037"/>
        <v>100000</v>
      </c>
      <c r="AE1858" s="28">
        <f t="shared" si="1038"/>
        <v>257500</v>
      </c>
      <c r="AF1858" s="28">
        <f t="shared" si="1039"/>
        <v>0</v>
      </c>
      <c r="AG1858" s="28">
        <f t="shared" si="1040"/>
        <v>0</v>
      </c>
      <c r="AH1858" s="28">
        <f t="shared" si="1041"/>
        <v>0</v>
      </c>
      <c r="AI1858" s="28">
        <f t="shared" si="1042"/>
        <v>0</v>
      </c>
      <c r="AJ1858" s="29" t="str">
        <f t="shared" si="1043"/>
        <v>N</v>
      </c>
      <c r="AK1858" s="30">
        <f t="shared" si="1044"/>
        <v>0</v>
      </c>
      <c r="AL1858" s="31">
        <f t="shared" si="1045"/>
        <v>20500</v>
      </c>
      <c r="AM1858" s="31">
        <f t="shared" si="1046"/>
        <v>100000</v>
      </c>
      <c r="AN1858" s="31">
        <f t="shared" si="1047"/>
        <v>257500</v>
      </c>
      <c r="AO1858" s="31">
        <f t="shared" si="1048"/>
        <v>0</v>
      </c>
      <c r="AP1858" s="31">
        <f t="shared" si="1049"/>
        <v>0</v>
      </c>
      <c r="AQ1858" s="31">
        <f t="shared" si="1050"/>
        <v>0</v>
      </c>
      <c r="AR1858" s="31">
        <f t="shared" si="1051"/>
        <v>0</v>
      </c>
      <c r="AS1858" s="32">
        <f t="shared" si="1052"/>
        <v>0</v>
      </c>
      <c r="AT1858" s="33">
        <f t="shared" si="1053"/>
        <v>20500</v>
      </c>
      <c r="AU1858" s="33">
        <f t="shared" si="1054"/>
        <v>100000</v>
      </c>
      <c r="AV1858" s="33">
        <v>258356</v>
      </c>
      <c r="AW1858" s="33">
        <f t="shared" si="1055"/>
        <v>0</v>
      </c>
      <c r="AX1858" s="33">
        <f t="shared" si="1056"/>
        <v>0</v>
      </c>
      <c r="AY1858" s="34">
        <f t="shared" si="1057"/>
        <v>0</v>
      </c>
    </row>
    <row r="1859" spans="1:51" ht="15" customHeight="1" x14ac:dyDescent="0.3">
      <c r="A1859" s="166" t="s">
        <v>3063</v>
      </c>
      <c r="B1859" s="99">
        <v>14793.33</v>
      </c>
      <c r="C1859" s="99">
        <v>24833.33</v>
      </c>
      <c r="D1859" s="99">
        <v>70209.94</v>
      </c>
      <c r="E1859" s="99">
        <v>69746.149999999994</v>
      </c>
      <c r="F1859" s="163">
        <v>66000</v>
      </c>
      <c r="G1859" s="162">
        <v>0</v>
      </c>
      <c r="H1859" s="182">
        <v>46287</v>
      </c>
      <c r="I1859" s="182">
        <v>46320</v>
      </c>
      <c r="J1859" s="166">
        <v>2.7</v>
      </c>
      <c r="K1859" s="166">
        <v>2.7</v>
      </c>
      <c r="L1859" s="167" t="s">
        <v>1206</v>
      </c>
      <c r="M1859" s="168" t="s">
        <v>1204</v>
      </c>
      <c r="N1859" s="169">
        <v>0.04</v>
      </c>
      <c r="O1859" s="21">
        <f t="shared" si="1022"/>
        <v>0</v>
      </c>
      <c r="P1859" s="21" t="str">
        <f t="shared" si="1023"/>
        <v>N</v>
      </c>
      <c r="Q1859" s="22">
        <f t="shared" si="1024"/>
        <v>39626.660000000003</v>
      </c>
      <c r="R1859" s="8" t="str">
        <f t="shared" si="1025"/>
        <v>N</v>
      </c>
      <c r="S1859" s="23">
        <f t="shared" si="1026"/>
        <v>0</v>
      </c>
      <c r="T1859" s="24">
        <f t="shared" si="1027"/>
        <v>20500</v>
      </c>
      <c r="U1859" s="24">
        <f t="shared" si="1028"/>
        <v>100000</v>
      </c>
      <c r="V1859" s="24">
        <f t="shared" si="1029"/>
        <v>257500</v>
      </c>
      <c r="W1859" s="24">
        <f t="shared" si="1030"/>
        <v>0</v>
      </c>
      <c r="X1859" s="24">
        <f t="shared" si="1031"/>
        <v>0</v>
      </c>
      <c r="Y1859" s="24">
        <f t="shared" si="1032"/>
        <v>0</v>
      </c>
      <c r="Z1859" s="24">
        <f t="shared" si="1033"/>
        <v>0</v>
      </c>
      <c r="AA1859" s="25" t="str">
        <f t="shared" si="1034"/>
        <v>N</v>
      </c>
      <c r="AB1859" s="26">
        <f t="shared" si="1035"/>
        <v>0</v>
      </c>
      <c r="AC1859" s="27">
        <f t="shared" si="1036"/>
        <v>20500</v>
      </c>
      <c r="AD1859" s="28">
        <f t="shared" si="1037"/>
        <v>100000</v>
      </c>
      <c r="AE1859" s="28">
        <f t="shared" si="1038"/>
        <v>257500</v>
      </c>
      <c r="AF1859" s="28">
        <f t="shared" si="1039"/>
        <v>0</v>
      </c>
      <c r="AG1859" s="28">
        <f t="shared" si="1040"/>
        <v>0</v>
      </c>
      <c r="AH1859" s="28">
        <f t="shared" si="1041"/>
        <v>0</v>
      </c>
      <c r="AI1859" s="28">
        <f t="shared" si="1042"/>
        <v>0</v>
      </c>
      <c r="AJ1859" s="29" t="str">
        <f t="shared" si="1043"/>
        <v>N</v>
      </c>
      <c r="AK1859" s="30">
        <f t="shared" si="1044"/>
        <v>0</v>
      </c>
      <c r="AL1859" s="31">
        <f t="shared" si="1045"/>
        <v>20500</v>
      </c>
      <c r="AM1859" s="31">
        <f t="shared" si="1046"/>
        <v>100000</v>
      </c>
      <c r="AN1859" s="31">
        <f t="shared" si="1047"/>
        <v>257500</v>
      </c>
      <c r="AO1859" s="31">
        <f t="shared" si="1048"/>
        <v>0</v>
      </c>
      <c r="AP1859" s="31">
        <f t="shared" si="1049"/>
        <v>0</v>
      </c>
      <c r="AQ1859" s="31">
        <f t="shared" si="1050"/>
        <v>0</v>
      </c>
      <c r="AR1859" s="31">
        <f t="shared" si="1051"/>
        <v>0</v>
      </c>
      <c r="AS1859" s="32">
        <f t="shared" si="1052"/>
        <v>0</v>
      </c>
      <c r="AT1859" s="33">
        <f t="shared" si="1053"/>
        <v>20500</v>
      </c>
      <c r="AU1859" s="33">
        <f t="shared" si="1054"/>
        <v>100000</v>
      </c>
      <c r="AV1859" s="33">
        <v>258357</v>
      </c>
      <c r="AW1859" s="33">
        <f t="shared" si="1055"/>
        <v>0</v>
      </c>
      <c r="AX1859" s="33">
        <f t="shared" si="1056"/>
        <v>0</v>
      </c>
      <c r="AY1859" s="34">
        <f t="shared" si="1057"/>
        <v>0</v>
      </c>
    </row>
    <row r="1860" spans="1:51" ht="15" customHeight="1" x14ac:dyDescent="0.3">
      <c r="A1860" s="166" t="s">
        <v>3064</v>
      </c>
      <c r="B1860" s="99">
        <v>8318.9699999999993</v>
      </c>
      <c r="C1860" s="99">
        <v>2942.38</v>
      </c>
      <c r="D1860" s="99">
        <v>66121.440000000002</v>
      </c>
      <c r="E1860" s="99">
        <v>54781.58</v>
      </c>
      <c r="F1860" s="163">
        <v>90000</v>
      </c>
      <c r="G1860" s="162">
        <v>12500</v>
      </c>
      <c r="H1860" s="182">
        <v>46387</v>
      </c>
      <c r="I1860" s="182">
        <v>46475</v>
      </c>
      <c r="J1860" s="166">
        <v>1.6</v>
      </c>
      <c r="K1860" s="166">
        <v>1</v>
      </c>
      <c r="L1860" s="167" t="s">
        <v>1206</v>
      </c>
      <c r="M1860" s="168" t="s">
        <v>1203</v>
      </c>
      <c r="N1860" s="169">
        <v>1.6E-2</v>
      </c>
      <c r="O1860" s="21">
        <f t="shared" si="1022"/>
        <v>0.60000000000000009</v>
      </c>
      <c r="P1860" s="21" t="str">
        <f t="shared" si="1023"/>
        <v>N</v>
      </c>
      <c r="Q1860" s="22">
        <f t="shared" si="1024"/>
        <v>11261.349999999999</v>
      </c>
      <c r="R1860" s="8" t="str">
        <f t="shared" si="1025"/>
        <v>N</v>
      </c>
      <c r="S1860" s="23">
        <f t="shared" si="1026"/>
        <v>0.80000000000000016</v>
      </c>
      <c r="T1860" s="24">
        <f t="shared" si="1027"/>
        <v>20500</v>
      </c>
      <c r="U1860" s="24">
        <f t="shared" si="1028"/>
        <v>100000</v>
      </c>
      <c r="V1860" s="24">
        <f t="shared" si="1029"/>
        <v>257500</v>
      </c>
      <c r="W1860" s="24">
        <f t="shared" si="1030"/>
        <v>8581.1486999999979</v>
      </c>
      <c r="X1860" s="24">
        <f t="shared" si="1031"/>
        <v>0</v>
      </c>
      <c r="Y1860" s="24">
        <f t="shared" si="1032"/>
        <v>8581.1486999999979</v>
      </c>
      <c r="Z1860" s="24">
        <f t="shared" si="1033"/>
        <v>2860.3829000000005</v>
      </c>
      <c r="AA1860" s="25" t="str">
        <f t="shared" si="1034"/>
        <v>N</v>
      </c>
      <c r="AB1860" s="26">
        <f t="shared" si="1035"/>
        <v>0</v>
      </c>
      <c r="AC1860" s="27">
        <f t="shared" si="1036"/>
        <v>20500</v>
      </c>
      <c r="AD1860" s="28">
        <f t="shared" si="1037"/>
        <v>100000</v>
      </c>
      <c r="AE1860" s="28">
        <f t="shared" si="1038"/>
        <v>257500</v>
      </c>
      <c r="AF1860" s="28">
        <f t="shared" si="1039"/>
        <v>0</v>
      </c>
      <c r="AG1860" s="28">
        <f t="shared" si="1040"/>
        <v>0</v>
      </c>
      <c r="AH1860" s="28">
        <f t="shared" si="1041"/>
        <v>0</v>
      </c>
      <c r="AI1860" s="28">
        <f t="shared" si="1042"/>
        <v>0</v>
      </c>
      <c r="AJ1860" s="29" t="str">
        <f t="shared" si="1043"/>
        <v>N</v>
      </c>
      <c r="AK1860" s="30">
        <f t="shared" si="1044"/>
        <v>0</v>
      </c>
      <c r="AL1860" s="31">
        <f t="shared" si="1045"/>
        <v>20500</v>
      </c>
      <c r="AM1860" s="31">
        <f t="shared" si="1046"/>
        <v>100000</v>
      </c>
      <c r="AN1860" s="31">
        <f t="shared" si="1047"/>
        <v>257500</v>
      </c>
      <c r="AO1860" s="31">
        <f t="shared" si="1048"/>
        <v>0</v>
      </c>
      <c r="AP1860" s="31">
        <f t="shared" si="1049"/>
        <v>0</v>
      </c>
      <c r="AQ1860" s="31">
        <f t="shared" si="1050"/>
        <v>0</v>
      </c>
      <c r="AR1860" s="31">
        <f t="shared" si="1051"/>
        <v>0</v>
      </c>
      <c r="AS1860" s="32">
        <f t="shared" si="1052"/>
        <v>0</v>
      </c>
      <c r="AT1860" s="33">
        <f t="shared" si="1053"/>
        <v>20500</v>
      </c>
      <c r="AU1860" s="33">
        <f t="shared" si="1054"/>
        <v>100000</v>
      </c>
      <c r="AV1860" s="33">
        <v>258358</v>
      </c>
      <c r="AW1860" s="33">
        <f t="shared" si="1055"/>
        <v>0</v>
      </c>
      <c r="AX1860" s="33">
        <f t="shared" si="1056"/>
        <v>0</v>
      </c>
      <c r="AY1860" s="34">
        <f t="shared" si="1057"/>
        <v>2860.3829000000005</v>
      </c>
    </row>
    <row r="1861" spans="1:51" ht="15" customHeight="1" x14ac:dyDescent="0.3">
      <c r="A1861" s="166" t="s">
        <v>3065</v>
      </c>
      <c r="B1861" s="99">
        <v>18407.439999999999</v>
      </c>
      <c r="C1861" s="99">
        <v>21518.11</v>
      </c>
      <c r="D1861" s="99">
        <v>110229.86</v>
      </c>
      <c r="E1861" s="99">
        <v>106044.31</v>
      </c>
      <c r="F1861" s="163">
        <v>90000</v>
      </c>
      <c r="G1861" s="162">
        <v>0</v>
      </c>
      <c r="H1861" s="182">
        <v>46335</v>
      </c>
      <c r="I1861" s="182">
        <v>46369</v>
      </c>
      <c r="J1861" s="166">
        <v>3.2</v>
      </c>
      <c r="K1861" s="166">
        <v>1</v>
      </c>
      <c r="L1861" s="167" t="s">
        <v>1206</v>
      </c>
      <c r="M1861" s="168" t="s">
        <v>1203</v>
      </c>
      <c r="N1861" s="169">
        <v>0.03</v>
      </c>
      <c r="O1861" s="21">
        <f t="shared" ref="O1861:O1924" si="1058">MAX(0, J1861-K1861)</f>
        <v>2.2000000000000002</v>
      </c>
      <c r="P1861" s="21" t="str">
        <f t="shared" ref="P1861:P1924" si="1059">IF(
  AND(
    I1861 &gt;= H1861 - 10,
    I1861 &lt;= DATE(2026,6,30),
    O1861 &gt; 0
  ),
  "Y",
  "N"
)</f>
        <v>N</v>
      </c>
      <c r="Q1861" s="22">
        <f t="shared" ref="Q1861:Q1924" si="1060">B1861+C1861</f>
        <v>39925.550000000003</v>
      </c>
      <c r="R1861" s="8" t="str">
        <f t="shared" ref="R1861:R1924" si="1061">IF(AND(P1861="Y",O1861&gt;0),"Y","N")</f>
        <v>N</v>
      </c>
      <c r="S1861" s="23">
        <f t="shared" ref="S1861:S1924" si="1062">MAX(0,(O1861/M1861))</f>
        <v>2.9333333333333336</v>
      </c>
      <c r="T1861" s="24">
        <f t="shared" ref="T1861:T1924" si="1063">IF(R1861="Y",(20500+G1861),IF(AND(R1861="N",L1861="G"),20500,IF(AND(R1861="N",L1861="P"),50000,IF(AND(R1861="",L1861="G"),20500,IF(AND(R1861="",L1861="P"),50000,"")))))</f>
        <v>20500</v>
      </c>
      <c r="U1861" s="24">
        <f t="shared" ref="U1861:U1924" si="1064">IF(AND(R1861="Y",G1861&gt;0),224000,IF(AND(R1861="Y",G1861=0),138500,IF(AND(R1861="N",L1861="G"),100000,IF(AND(R1861="N",L1861=""),100000,IF(AND(R1861="N",L1861="P"),200000,"")))))</f>
        <v>100000</v>
      </c>
      <c r="V1861" s="24">
        <f t="shared" ref="V1861:V1924" si="1065">IF(R1861="Y",U1861,IF(R1861="N",257500,IF(R1861="",257500,)))</f>
        <v>257500</v>
      </c>
      <c r="W1861" s="24">
        <f t="shared" ref="W1861:W1924" si="1066">IF(
  M1861&lt;0.5,
  0,
  MAX(
    0,
    IF(
      S1861=0,
      0,
      IF(
        R1861="Y",
        MIN(Q1861*(1+N1861), T1861, U1861-E1861, V1861-E1861),
        MIN(Q1861*(1+N1861), T1861, U1861-D1861, V1861-F1861)
      )
    )
  ) * M1861
)</f>
        <v>0</v>
      </c>
      <c r="X1861" s="24">
        <f t="shared" ref="X1861:X1924" si="1067">IF(
  M1861&lt;0.5,
  0,
  MAX(
    0,
    IF(
      S1861=0,
      0,
      IF(
        R1861="Y",
        (Q1861*(1+N1861)-W1861),
        0
      )
    )
  ) * M1861
)</f>
        <v>0</v>
      </c>
      <c r="Y1861" s="24">
        <f t="shared" ref="Y1861:Y1924" si="1068">W1861+X1861</f>
        <v>0</v>
      </c>
      <c r="Z1861" s="24">
        <f t="shared" ref="Z1861:Z1924" si="1069">IF(S1861=0, 0, MAX(0, (Q1861*(1+N1861))-Y1861))</f>
        <v>41123.316500000001</v>
      </c>
      <c r="AA1861" s="25" t="str">
        <f t="shared" ref="AA1861:AA1924" si="1070">IF(AND(P1861="Y",O1861&gt;1),"Y","N")</f>
        <v>N</v>
      </c>
      <c r="AB1861" s="26">
        <f t="shared" ref="AB1861:AB1924" si="1071">MAX(0,(S1861-1))</f>
        <v>1.9333333333333336</v>
      </c>
      <c r="AC1861" s="27">
        <f t="shared" ref="AC1861:AC1924" si="1072">IF(AA1861="Y",(20500+G1861),IF(AND(AA1861="N",L1861="G"),20500,IF(AND(AA1861="N",L1861="P"),50000,IF(AND(AA1861="",L1861="G"),20500,IF(AND(AA1861="",L1861="P"),50000,"")))))</f>
        <v>20500</v>
      </c>
      <c r="AD1861" s="28">
        <f t="shared" ref="AD1861:AD1924" si="1073">IF(AND(AA1861="Y",G1861&gt;0),224000,IF(AND(AA1861="Y",G1861=0),138500,IF(AND(AA1861="N",L1861="G"),100000,IF(AND(AA1861="N",L1861=""),100000,IF(AND(AA1861="N",L1861="P"),200000,"")))))</f>
        <v>100000</v>
      </c>
      <c r="AE1861" s="28">
        <f t="shared" ref="AE1861:AE1924" si="1074">IF(AA1861="Y",AD1861,IF(AA1861="N",257500,IF(AA1861="",257500,)))</f>
        <v>257500</v>
      </c>
      <c r="AF1861" s="28">
        <f t="shared" ref="AF1861:AF1924" si="1075">IF(
  M1861&lt;0.5,
  0,
  MAX(
    0,
    IF(
      AB1861=0,
      0,
      IF(
        AA1861="Y",
        MIN(Q1861*(1+N1861)*(1+N1861), AC1861, AD1861-E1861-W1861, AE1861-E1861-W1861),
        MIN(Q1861*(1+N1861)*(1+N1861), AC1861, AD1861-D1861-W1861, AE1861-F1861-W1861)
      )
    )
  ) * M1861
)</f>
        <v>0</v>
      </c>
      <c r="AG1861" s="28">
        <f t="shared" ref="AG1861:AG1924" si="1076">IF(
  M1861&lt;0.5,
  0,
  MAX(
    0,
    IF(
      AB1861=0,
      0,
      IF(
        AA1861="Y",
        (Q1861*(1+N1861)*(1+N1861)-AF1861),
        0
      )
    )
  ) * M1861
)</f>
        <v>0</v>
      </c>
      <c r="AH1861" s="28">
        <f t="shared" ref="AH1861:AH1924" si="1077">AF1861+AG1861</f>
        <v>0</v>
      </c>
      <c r="AI1861" s="28">
        <f t="shared" ref="AI1861:AI1924" si="1078">IF(AB1861=0, 0, MAX(0, (Q1861*(1+N1861)*(1+N1861)) - AH1861))</f>
        <v>42357.015995000002</v>
      </c>
      <c r="AJ1861" s="29" t="str">
        <f t="shared" ref="AJ1861:AJ1924" si="1079">IF(AND(P1861="Y",O1861&gt;2),"Y","N")</f>
        <v>N</v>
      </c>
      <c r="AK1861" s="30">
        <f t="shared" si="1044"/>
        <v>0.93333333333333357</v>
      </c>
      <c r="AL1861" s="31">
        <f t="shared" si="1045"/>
        <v>20500</v>
      </c>
      <c r="AM1861" s="31">
        <f t="shared" si="1046"/>
        <v>100000</v>
      </c>
      <c r="AN1861" s="31">
        <f t="shared" si="1047"/>
        <v>257500</v>
      </c>
      <c r="AO1861" s="31">
        <f t="shared" si="1048"/>
        <v>0</v>
      </c>
      <c r="AP1861" s="31">
        <f t="shared" si="1049"/>
        <v>0</v>
      </c>
      <c r="AQ1861" s="31">
        <f t="shared" si="1050"/>
        <v>0</v>
      </c>
      <c r="AR1861" s="31">
        <f t="shared" si="1051"/>
        <v>43627.726474850002</v>
      </c>
      <c r="AS1861" s="32">
        <f t="shared" si="1052"/>
        <v>0</v>
      </c>
      <c r="AT1861" s="33">
        <f t="shared" si="1053"/>
        <v>20500</v>
      </c>
      <c r="AU1861" s="33">
        <f t="shared" si="1054"/>
        <v>100000</v>
      </c>
      <c r="AV1861" s="33">
        <v>258359</v>
      </c>
      <c r="AW1861" s="33">
        <f t="shared" si="1055"/>
        <v>0</v>
      </c>
      <c r="AX1861" s="33">
        <f t="shared" si="1056"/>
        <v>0</v>
      </c>
      <c r="AY1861" s="34">
        <f t="shared" si="1057"/>
        <v>127108.05896985001</v>
      </c>
    </row>
    <row r="1862" spans="1:51" ht="15" customHeight="1" x14ac:dyDescent="0.3">
      <c r="A1862" s="166" t="s">
        <v>3066</v>
      </c>
      <c r="B1862" s="99">
        <v>16776.669999999998</v>
      </c>
      <c r="C1862" s="99">
        <v>14915.18</v>
      </c>
      <c r="D1862" s="99">
        <v>76353.97</v>
      </c>
      <c r="E1862" s="99">
        <v>75724.44</v>
      </c>
      <c r="F1862" s="163">
        <v>105000</v>
      </c>
      <c r="G1862" s="162">
        <v>12500</v>
      </c>
      <c r="H1862" s="182">
        <v>46376</v>
      </c>
      <c r="I1862" s="182">
        <v>46455</v>
      </c>
      <c r="J1862" s="166">
        <v>3.1</v>
      </c>
      <c r="K1862" s="166">
        <v>1.1000000000000001</v>
      </c>
      <c r="L1862" s="167" t="s">
        <v>1206</v>
      </c>
      <c r="M1862" s="168" t="s">
        <v>1205</v>
      </c>
      <c r="N1862" s="169">
        <v>3.3000000000000002E-2</v>
      </c>
      <c r="O1862" s="21">
        <f t="shared" si="1058"/>
        <v>2</v>
      </c>
      <c r="P1862" s="21" t="str">
        <f t="shared" si="1059"/>
        <v>N</v>
      </c>
      <c r="Q1862" s="22">
        <f t="shared" si="1060"/>
        <v>31691.85</v>
      </c>
      <c r="R1862" s="8" t="str">
        <f t="shared" si="1061"/>
        <v>N</v>
      </c>
      <c r="S1862" s="23">
        <f t="shared" si="1062"/>
        <v>2</v>
      </c>
      <c r="T1862" s="24">
        <f t="shared" si="1063"/>
        <v>20500</v>
      </c>
      <c r="U1862" s="24">
        <f t="shared" si="1064"/>
        <v>100000</v>
      </c>
      <c r="V1862" s="24">
        <f t="shared" si="1065"/>
        <v>257500</v>
      </c>
      <c r="W1862" s="24">
        <f t="shared" si="1066"/>
        <v>20500</v>
      </c>
      <c r="X1862" s="24">
        <f t="shared" si="1067"/>
        <v>0</v>
      </c>
      <c r="Y1862" s="24">
        <f t="shared" si="1068"/>
        <v>20500</v>
      </c>
      <c r="Z1862" s="24">
        <f t="shared" si="1069"/>
        <v>12237.681049999996</v>
      </c>
      <c r="AA1862" s="25" t="str">
        <f t="shared" si="1070"/>
        <v>N</v>
      </c>
      <c r="AB1862" s="26">
        <f t="shared" si="1071"/>
        <v>1</v>
      </c>
      <c r="AC1862" s="27">
        <f t="shared" si="1072"/>
        <v>20500</v>
      </c>
      <c r="AD1862" s="28">
        <f t="shared" si="1073"/>
        <v>100000</v>
      </c>
      <c r="AE1862" s="28">
        <f t="shared" si="1074"/>
        <v>257500</v>
      </c>
      <c r="AF1862" s="28">
        <f t="shared" si="1075"/>
        <v>3146.0299999999988</v>
      </c>
      <c r="AG1862" s="28">
        <f t="shared" si="1076"/>
        <v>0</v>
      </c>
      <c r="AH1862" s="28">
        <f t="shared" si="1077"/>
        <v>3146.0299999999988</v>
      </c>
      <c r="AI1862" s="28">
        <f t="shared" si="1078"/>
        <v>30671.994524649992</v>
      </c>
      <c r="AJ1862" s="29" t="str">
        <f t="shared" si="1079"/>
        <v>N</v>
      </c>
      <c r="AK1862" s="30">
        <f t="shared" si="1044"/>
        <v>0</v>
      </c>
      <c r="AL1862" s="31">
        <f t="shared" si="1045"/>
        <v>20500</v>
      </c>
      <c r="AM1862" s="31">
        <f t="shared" si="1046"/>
        <v>100000</v>
      </c>
      <c r="AN1862" s="31">
        <f t="shared" si="1047"/>
        <v>257500</v>
      </c>
      <c r="AO1862" s="31">
        <f t="shared" si="1048"/>
        <v>0</v>
      </c>
      <c r="AP1862" s="31">
        <f t="shared" si="1049"/>
        <v>0</v>
      </c>
      <c r="AQ1862" s="31">
        <f t="shared" si="1050"/>
        <v>0</v>
      </c>
      <c r="AR1862" s="31">
        <f t="shared" si="1051"/>
        <v>0</v>
      </c>
      <c r="AS1862" s="32">
        <f t="shared" si="1052"/>
        <v>0</v>
      </c>
      <c r="AT1862" s="33">
        <f t="shared" si="1053"/>
        <v>20500</v>
      </c>
      <c r="AU1862" s="33">
        <f t="shared" si="1054"/>
        <v>100000</v>
      </c>
      <c r="AV1862" s="33">
        <v>258360</v>
      </c>
      <c r="AW1862" s="33">
        <f t="shared" si="1055"/>
        <v>0</v>
      </c>
      <c r="AX1862" s="33">
        <f t="shared" si="1056"/>
        <v>0</v>
      </c>
      <c r="AY1862" s="34">
        <f t="shared" si="1057"/>
        <v>42909.675574649984</v>
      </c>
    </row>
    <row r="1863" spans="1:51" ht="15" customHeight="1" x14ac:dyDescent="0.3">
      <c r="A1863" s="166" t="s">
        <v>3067</v>
      </c>
      <c r="B1863" s="99">
        <v>13171.92</v>
      </c>
      <c r="C1863" s="99">
        <v>3160.56</v>
      </c>
      <c r="D1863" s="99">
        <v>89327.61</v>
      </c>
      <c r="E1863" s="99">
        <v>82133.36</v>
      </c>
      <c r="F1863" s="163">
        <v>90000</v>
      </c>
      <c r="G1863" s="162">
        <v>0</v>
      </c>
      <c r="H1863" s="182">
        <v>46233</v>
      </c>
      <c r="I1863" s="182">
        <v>46260</v>
      </c>
      <c r="J1863" s="166">
        <v>4.3</v>
      </c>
      <c r="K1863" s="166">
        <v>1.5</v>
      </c>
      <c r="L1863" s="167" t="s">
        <v>1206</v>
      </c>
      <c r="M1863" s="168" t="s">
        <v>1203</v>
      </c>
      <c r="N1863" s="169">
        <v>0.04</v>
      </c>
      <c r="O1863" s="21">
        <f t="shared" si="1058"/>
        <v>2.8</v>
      </c>
      <c r="P1863" s="21" t="str">
        <f t="shared" si="1059"/>
        <v>N</v>
      </c>
      <c r="Q1863" s="22">
        <f t="shared" si="1060"/>
        <v>16332.48</v>
      </c>
      <c r="R1863" s="8" t="str">
        <f t="shared" si="1061"/>
        <v>N</v>
      </c>
      <c r="S1863" s="23">
        <f t="shared" si="1062"/>
        <v>3.7333333333333329</v>
      </c>
      <c r="T1863" s="24">
        <f t="shared" si="1063"/>
        <v>20500</v>
      </c>
      <c r="U1863" s="24">
        <f t="shared" si="1064"/>
        <v>100000</v>
      </c>
      <c r="V1863" s="24">
        <f t="shared" si="1065"/>
        <v>257500</v>
      </c>
      <c r="W1863" s="24">
        <f t="shared" si="1066"/>
        <v>8004.2924999999996</v>
      </c>
      <c r="X1863" s="24">
        <f t="shared" si="1067"/>
        <v>0</v>
      </c>
      <c r="Y1863" s="24">
        <f t="shared" si="1068"/>
        <v>8004.2924999999996</v>
      </c>
      <c r="Z1863" s="24">
        <f t="shared" si="1069"/>
        <v>8981.4867000000013</v>
      </c>
      <c r="AA1863" s="25" t="str">
        <f t="shared" si="1070"/>
        <v>N</v>
      </c>
      <c r="AB1863" s="26">
        <f t="shared" si="1071"/>
        <v>2.7333333333333329</v>
      </c>
      <c r="AC1863" s="27">
        <f t="shared" si="1072"/>
        <v>20500</v>
      </c>
      <c r="AD1863" s="28">
        <f t="shared" si="1073"/>
        <v>100000</v>
      </c>
      <c r="AE1863" s="28">
        <f t="shared" si="1074"/>
        <v>257500</v>
      </c>
      <c r="AF1863" s="28">
        <f t="shared" si="1075"/>
        <v>2001.0731249999999</v>
      </c>
      <c r="AG1863" s="28">
        <f t="shared" si="1076"/>
        <v>0</v>
      </c>
      <c r="AH1863" s="28">
        <f t="shared" si="1077"/>
        <v>2001.0731249999999</v>
      </c>
      <c r="AI1863" s="28">
        <f t="shared" si="1078"/>
        <v>15664.137243000001</v>
      </c>
      <c r="AJ1863" s="29" t="str">
        <f t="shared" si="1079"/>
        <v>N</v>
      </c>
      <c r="AK1863" s="30">
        <f t="shared" si="1044"/>
        <v>1.7333333333333329</v>
      </c>
      <c r="AL1863" s="31">
        <f t="shared" si="1045"/>
        <v>20500</v>
      </c>
      <c r="AM1863" s="31">
        <f t="shared" si="1046"/>
        <v>100000</v>
      </c>
      <c r="AN1863" s="31">
        <f t="shared" si="1047"/>
        <v>257500</v>
      </c>
      <c r="AO1863" s="31">
        <f t="shared" si="1048"/>
        <v>0</v>
      </c>
      <c r="AP1863" s="31">
        <f t="shared" si="1049"/>
        <v>0</v>
      </c>
      <c r="AQ1863" s="31">
        <f t="shared" si="1050"/>
        <v>0</v>
      </c>
      <c r="AR1863" s="31">
        <f t="shared" si="1051"/>
        <v>18371.818782720002</v>
      </c>
      <c r="AS1863" s="32">
        <f t="shared" si="1052"/>
        <v>0.73333333333333295</v>
      </c>
      <c r="AT1863" s="33">
        <f t="shared" si="1053"/>
        <v>20500</v>
      </c>
      <c r="AU1863" s="33">
        <f t="shared" si="1054"/>
        <v>100000</v>
      </c>
      <c r="AV1863" s="33">
        <v>258361</v>
      </c>
      <c r="AW1863" s="33">
        <f t="shared" si="1055"/>
        <v>500.26828124999997</v>
      </c>
      <c r="AX1863" s="33">
        <f t="shared" si="1056"/>
        <v>18606.423252778804</v>
      </c>
      <c r="AY1863" s="34">
        <f t="shared" si="1057"/>
        <v>61623.865978498805</v>
      </c>
    </row>
    <row r="1864" spans="1:51" ht="15" customHeight="1" x14ac:dyDescent="0.3">
      <c r="A1864" s="166" t="s">
        <v>3068</v>
      </c>
      <c r="B1864" s="99">
        <v>14717.23</v>
      </c>
      <c r="C1864" s="99">
        <v>23087.85</v>
      </c>
      <c r="D1864" s="99">
        <v>113365.57</v>
      </c>
      <c r="E1864" s="99">
        <v>102612.61</v>
      </c>
      <c r="F1864" s="163">
        <v>206000</v>
      </c>
      <c r="G1864" s="162">
        <v>12500</v>
      </c>
      <c r="H1864" s="182">
        <v>46401</v>
      </c>
      <c r="I1864" s="182">
        <v>46456</v>
      </c>
      <c r="J1864" s="166">
        <v>4.4000000000000004</v>
      </c>
      <c r="K1864" s="166">
        <v>3.2</v>
      </c>
      <c r="L1864" s="167" t="s">
        <v>1206</v>
      </c>
      <c r="M1864" s="168" t="s">
        <v>1204</v>
      </c>
      <c r="N1864" s="169">
        <v>0.01</v>
      </c>
      <c r="O1864" s="21">
        <f t="shared" si="1058"/>
        <v>1.2000000000000002</v>
      </c>
      <c r="P1864" s="21" t="str">
        <f t="shared" si="1059"/>
        <v>N</v>
      </c>
      <c r="Q1864" s="22">
        <f t="shared" si="1060"/>
        <v>37805.08</v>
      </c>
      <c r="R1864" s="8" t="str">
        <f t="shared" si="1061"/>
        <v>N</v>
      </c>
      <c r="S1864" s="23">
        <f t="shared" si="1062"/>
        <v>2.4000000000000004</v>
      </c>
      <c r="T1864" s="24">
        <f t="shared" si="1063"/>
        <v>20500</v>
      </c>
      <c r="U1864" s="24">
        <f t="shared" si="1064"/>
        <v>100000</v>
      </c>
      <c r="V1864" s="24">
        <f t="shared" si="1065"/>
        <v>257500</v>
      </c>
      <c r="W1864" s="24">
        <f t="shared" si="1066"/>
        <v>0</v>
      </c>
      <c r="X1864" s="24">
        <f t="shared" si="1067"/>
        <v>0</v>
      </c>
      <c r="Y1864" s="24">
        <f t="shared" si="1068"/>
        <v>0</v>
      </c>
      <c r="Z1864" s="24">
        <f t="shared" si="1069"/>
        <v>38183.130799999999</v>
      </c>
      <c r="AA1864" s="25" t="str">
        <f t="shared" si="1070"/>
        <v>N</v>
      </c>
      <c r="AB1864" s="26">
        <f t="shared" si="1071"/>
        <v>1.4000000000000004</v>
      </c>
      <c r="AC1864" s="27">
        <f t="shared" si="1072"/>
        <v>20500</v>
      </c>
      <c r="AD1864" s="28">
        <f t="shared" si="1073"/>
        <v>100000</v>
      </c>
      <c r="AE1864" s="28">
        <f t="shared" si="1074"/>
        <v>257500</v>
      </c>
      <c r="AF1864" s="28">
        <f t="shared" si="1075"/>
        <v>0</v>
      </c>
      <c r="AG1864" s="28">
        <f t="shared" si="1076"/>
        <v>0</v>
      </c>
      <c r="AH1864" s="28">
        <f t="shared" si="1077"/>
        <v>0</v>
      </c>
      <c r="AI1864" s="28">
        <f t="shared" si="1078"/>
        <v>38564.962108</v>
      </c>
      <c r="AJ1864" s="29" t="str">
        <f t="shared" si="1079"/>
        <v>N</v>
      </c>
      <c r="AK1864" s="30">
        <f t="shared" si="1044"/>
        <v>0.40000000000000036</v>
      </c>
      <c r="AL1864" s="31">
        <f t="shared" si="1045"/>
        <v>20500</v>
      </c>
      <c r="AM1864" s="31">
        <f t="shared" si="1046"/>
        <v>100000</v>
      </c>
      <c r="AN1864" s="31">
        <f t="shared" si="1047"/>
        <v>257500</v>
      </c>
      <c r="AO1864" s="31">
        <f t="shared" si="1048"/>
        <v>0</v>
      </c>
      <c r="AP1864" s="31">
        <f t="shared" si="1049"/>
        <v>0</v>
      </c>
      <c r="AQ1864" s="31">
        <f t="shared" si="1050"/>
        <v>0</v>
      </c>
      <c r="AR1864" s="31">
        <f t="shared" si="1051"/>
        <v>38950.611729080003</v>
      </c>
      <c r="AS1864" s="32">
        <f t="shared" si="1052"/>
        <v>0</v>
      </c>
      <c r="AT1864" s="33">
        <f t="shared" si="1053"/>
        <v>20500</v>
      </c>
      <c r="AU1864" s="33">
        <f t="shared" si="1054"/>
        <v>100000</v>
      </c>
      <c r="AV1864" s="33">
        <v>258362</v>
      </c>
      <c r="AW1864" s="33">
        <f t="shared" si="1055"/>
        <v>0</v>
      </c>
      <c r="AX1864" s="33">
        <f t="shared" si="1056"/>
        <v>0</v>
      </c>
      <c r="AY1864" s="34">
        <f t="shared" si="1057"/>
        <v>115698.70463707999</v>
      </c>
    </row>
    <row r="1865" spans="1:51" ht="15" customHeight="1" x14ac:dyDescent="0.3">
      <c r="A1865" s="166" t="s">
        <v>3069</v>
      </c>
      <c r="B1865" s="99">
        <v>17834.37</v>
      </c>
      <c r="C1865" s="99">
        <v>24809.07</v>
      </c>
      <c r="D1865" s="99">
        <v>105066.44</v>
      </c>
      <c r="E1865" s="99">
        <v>90779.95</v>
      </c>
      <c r="F1865" s="163">
        <v>49000</v>
      </c>
      <c r="G1865" s="162">
        <v>0</v>
      </c>
      <c r="H1865" s="182">
        <v>46346</v>
      </c>
      <c r="I1865" s="182">
        <v>46424</v>
      </c>
      <c r="J1865" s="166">
        <v>4.9000000000000004</v>
      </c>
      <c r="K1865" s="166">
        <v>0.4</v>
      </c>
      <c r="L1865" s="167" t="s">
        <v>1206</v>
      </c>
      <c r="M1865" s="168" t="s">
        <v>1204</v>
      </c>
      <c r="N1865" s="169">
        <v>0.02</v>
      </c>
      <c r="O1865" s="21">
        <f t="shared" si="1058"/>
        <v>4.5</v>
      </c>
      <c r="P1865" s="21" t="str">
        <f t="shared" si="1059"/>
        <v>N</v>
      </c>
      <c r="Q1865" s="22">
        <f t="shared" si="1060"/>
        <v>42643.44</v>
      </c>
      <c r="R1865" s="8" t="str">
        <f t="shared" si="1061"/>
        <v>N</v>
      </c>
      <c r="S1865" s="23">
        <f t="shared" si="1062"/>
        <v>9</v>
      </c>
      <c r="T1865" s="24">
        <f t="shared" si="1063"/>
        <v>20500</v>
      </c>
      <c r="U1865" s="24">
        <f t="shared" si="1064"/>
        <v>100000</v>
      </c>
      <c r="V1865" s="24">
        <f t="shared" si="1065"/>
        <v>257500</v>
      </c>
      <c r="W1865" s="24">
        <f t="shared" si="1066"/>
        <v>0</v>
      </c>
      <c r="X1865" s="24">
        <f t="shared" si="1067"/>
        <v>0</v>
      </c>
      <c r="Y1865" s="24">
        <f t="shared" si="1068"/>
        <v>0</v>
      </c>
      <c r="Z1865" s="24">
        <f t="shared" si="1069"/>
        <v>43496.308800000006</v>
      </c>
      <c r="AA1865" s="25" t="str">
        <f t="shared" si="1070"/>
        <v>N</v>
      </c>
      <c r="AB1865" s="26">
        <f t="shared" si="1071"/>
        <v>8</v>
      </c>
      <c r="AC1865" s="27">
        <f t="shared" si="1072"/>
        <v>20500</v>
      </c>
      <c r="AD1865" s="28">
        <f t="shared" si="1073"/>
        <v>100000</v>
      </c>
      <c r="AE1865" s="28">
        <f t="shared" si="1074"/>
        <v>257500</v>
      </c>
      <c r="AF1865" s="28">
        <f t="shared" si="1075"/>
        <v>0</v>
      </c>
      <c r="AG1865" s="28">
        <f t="shared" si="1076"/>
        <v>0</v>
      </c>
      <c r="AH1865" s="28">
        <f t="shared" si="1077"/>
        <v>0</v>
      </c>
      <c r="AI1865" s="28">
        <f t="shared" si="1078"/>
        <v>44366.234976000007</v>
      </c>
      <c r="AJ1865" s="29" t="str">
        <f t="shared" si="1079"/>
        <v>N</v>
      </c>
      <c r="AK1865" s="30">
        <f t="shared" si="1044"/>
        <v>7</v>
      </c>
      <c r="AL1865" s="31">
        <f t="shared" si="1045"/>
        <v>20500</v>
      </c>
      <c r="AM1865" s="31">
        <f t="shared" si="1046"/>
        <v>100000</v>
      </c>
      <c r="AN1865" s="31">
        <f t="shared" si="1047"/>
        <v>257500</v>
      </c>
      <c r="AO1865" s="31">
        <f t="shared" si="1048"/>
        <v>0</v>
      </c>
      <c r="AP1865" s="31">
        <f t="shared" si="1049"/>
        <v>0</v>
      </c>
      <c r="AQ1865" s="31">
        <f t="shared" si="1050"/>
        <v>0</v>
      </c>
      <c r="AR1865" s="31">
        <f t="shared" si="1051"/>
        <v>45253.559675520009</v>
      </c>
      <c r="AS1865" s="32">
        <f t="shared" si="1052"/>
        <v>6</v>
      </c>
      <c r="AT1865" s="33">
        <f t="shared" si="1053"/>
        <v>20500</v>
      </c>
      <c r="AU1865" s="33">
        <f t="shared" si="1054"/>
        <v>100000</v>
      </c>
      <c r="AV1865" s="33">
        <v>258363</v>
      </c>
      <c r="AW1865" s="33">
        <f t="shared" si="1055"/>
        <v>0</v>
      </c>
      <c r="AX1865" s="33">
        <f t="shared" si="1056"/>
        <v>46158.630869030414</v>
      </c>
      <c r="AY1865" s="34">
        <f t="shared" si="1057"/>
        <v>179274.73432055046</v>
      </c>
    </row>
    <row r="1866" spans="1:51" ht="15" customHeight="1" x14ac:dyDescent="0.3">
      <c r="A1866" s="166" t="s">
        <v>3070</v>
      </c>
      <c r="B1866" s="99">
        <v>5010.21</v>
      </c>
      <c r="C1866" s="99">
        <v>16632.03</v>
      </c>
      <c r="D1866" s="99">
        <v>32621.35</v>
      </c>
      <c r="E1866" s="99">
        <v>26856.57</v>
      </c>
      <c r="F1866" s="163">
        <v>112000</v>
      </c>
      <c r="G1866" s="162">
        <v>12500</v>
      </c>
      <c r="H1866" s="182">
        <v>46560</v>
      </c>
      <c r="I1866" s="182">
        <v>46603</v>
      </c>
      <c r="J1866" s="166">
        <v>3.4</v>
      </c>
      <c r="K1866" s="166">
        <v>2.9</v>
      </c>
      <c r="L1866" s="167" t="s">
        <v>1206</v>
      </c>
      <c r="M1866" s="168" t="s">
        <v>1203</v>
      </c>
      <c r="N1866" s="169">
        <v>0</v>
      </c>
      <c r="O1866" s="21">
        <f t="shared" si="1058"/>
        <v>0.5</v>
      </c>
      <c r="P1866" s="21" t="str">
        <f t="shared" si="1059"/>
        <v>N</v>
      </c>
      <c r="Q1866" s="22">
        <f t="shared" si="1060"/>
        <v>21642.239999999998</v>
      </c>
      <c r="R1866" s="8" t="str">
        <f t="shared" si="1061"/>
        <v>N</v>
      </c>
      <c r="S1866" s="23">
        <f t="shared" si="1062"/>
        <v>0.66666666666666663</v>
      </c>
      <c r="T1866" s="24">
        <f t="shared" si="1063"/>
        <v>20500</v>
      </c>
      <c r="U1866" s="24">
        <f t="shared" si="1064"/>
        <v>100000</v>
      </c>
      <c r="V1866" s="24">
        <f t="shared" si="1065"/>
        <v>257500</v>
      </c>
      <c r="W1866" s="24">
        <f t="shared" si="1066"/>
        <v>15375</v>
      </c>
      <c r="X1866" s="24">
        <f t="shared" si="1067"/>
        <v>0</v>
      </c>
      <c r="Y1866" s="24">
        <f t="shared" si="1068"/>
        <v>15375</v>
      </c>
      <c r="Z1866" s="24">
        <f t="shared" si="1069"/>
        <v>6267.239999999998</v>
      </c>
      <c r="AA1866" s="25" t="str">
        <f t="shared" si="1070"/>
        <v>N</v>
      </c>
      <c r="AB1866" s="26">
        <f t="shared" si="1071"/>
        <v>0</v>
      </c>
      <c r="AC1866" s="27">
        <f t="shared" si="1072"/>
        <v>20500</v>
      </c>
      <c r="AD1866" s="28">
        <f t="shared" si="1073"/>
        <v>100000</v>
      </c>
      <c r="AE1866" s="28">
        <f t="shared" si="1074"/>
        <v>257500</v>
      </c>
      <c r="AF1866" s="28">
        <f t="shared" si="1075"/>
        <v>0</v>
      </c>
      <c r="AG1866" s="28">
        <f t="shared" si="1076"/>
        <v>0</v>
      </c>
      <c r="AH1866" s="28">
        <f t="shared" si="1077"/>
        <v>0</v>
      </c>
      <c r="AI1866" s="28">
        <f t="shared" si="1078"/>
        <v>0</v>
      </c>
      <c r="AJ1866" s="29" t="str">
        <f t="shared" si="1079"/>
        <v>N</v>
      </c>
      <c r="AK1866" s="30">
        <f t="shared" si="1044"/>
        <v>0</v>
      </c>
      <c r="AL1866" s="31">
        <f t="shared" si="1045"/>
        <v>20500</v>
      </c>
      <c r="AM1866" s="31">
        <f t="shared" si="1046"/>
        <v>100000</v>
      </c>
      <c r="AN1866" s="31">
        <f t="shared" si="1047"/>
        <v>257500</v>
      </c>
      <c r="AO1866" s="31">
        <f t="shared" si="1048"/>
        <v>0</v>
      </c>
      <c r="AP1866" s="31">
        <f t="shared" si="1049"/>
        <v>0</v>
      </c>
      <c r="AQ1866" s="31">
        <f t="shared" si="1050"/>
        <v>0</v>
      </c>
      <c r="AR1866" s="31">
        <f t="shared" si="1051"/>
        <v>0</v>
      </c>
      <c r="AS1866" s="32">
        <f t="shared" si="1052"/>
        <v>0</v>
      </c>
      <c r="AT1866" s="33">
        <f t="shared" si="1053"/>
        <v>20500</v>
      </c>
      <c r="AU1866" s="33">
        <f t="shared" si="1054"/>
        <v>100000</v>
      </c>
      <c r="AV1866" s="33">
        <v>258364</v>
      </c>
      <c r="AW1866" s="33">
        <f t="shared" si="1055"/>
        <v>0</v>
      </c>
      <c r="AX1866" s="33">
        <f t="shared" si="1056"/>
        <v>0</v>
      </c>
      <c r="AY1866" s="34">
        <f t="shared" si="1057"/>
        <v>6267.239999999998</v>
      </c>
    </row>
    <row r="1867" spans="1:51" ht="15" customHeight="1" x14ac:dyDescent="0.3">
      <c r="A1867" s="166" t="s">
        <v>3071</v>
      </c>
      <c r="B1867" s="99">
        <v>5693.2</v>
      </c>
      <c r="C1867" s="99">
        <v>18971.759999999998</v>
      </c>
      <c r="D1867" s="99">
        <v>37766.11</v>
      </c>
      <c r="E1867" s="99">
        <v>27794.61</v>
      </c>
      <c r="F1867" s="163">
        <v>30000</v>
      </c>
      <c r="G1867" s="162">
        <v>0</v>
      </c>
      <c r="H1867" s="182">
        <v>46219</v>
      </c>
      <c r="I1867" s="182">
        <v>46233</v>
      </c>
      <c r="J1867" s="166">
        <v>2</v>
      </c>
      <c r="K1867" s="166">
        <v>0.6</v>
      </c>
      <c r="L1867" s="167" t="s">
        <v>1206</v>
      </c>
      <c r="M1867" s="168" t="s">
        <v>1205</v>
      </c>
      <c r="N1867" s="169">
        <v>0</v>
      </c>
      <c r="O1867" s="21">
        <f t="shared" si="1058"/>
        <v>1.4</v>
      </c>
      <c r="P1867" s="21" t="str">
        <f t="shared" si="1059"/>
        <v>N</v>
      </c>
      <c r="Q1867" s="22">
        <f t="shared" si="1060"/>
        <v>24664.959999999999</v>
      </c>
      <c r="R1867" s="8" t="str">
        <f t="shared" si="1061"/>
        <v>N</v>
      </c>
      <c r="S1867" s="23">
        <f t="shared" si="1062"/>
        <v>1.4</v>
      </c>
      <c r="T1867" s="24">
        <f t="shared" si="1063"/>
        <v>20500</v>
      </c>
      <c r="U1867" s="24">
        <f t="shared" si="1064"/>
        <v>100000</v>
      </c>
      <c r="V1867" s="24">
        <f t="shared" si="1065"/>
        <v>257500</v>
      </c>
      <c r="W1867" s="24">
        <f t="shared" si="1066"/>
        <v>20500</v>
      </c>
      <c r="X1867" s="24">
        <f t="shared" si="1067"/>
        <v>0</v>
      </c>
      <c r="Y1867" s="24">
        <f t="shared" si="1068"/>
        <v>20500</v>
      </c>
      <c r="Z1867" s="24">
        <f t="shared" si="1069"/>
        <v>4164.9599999999991</v>
      </c>
      <c r="AA1867" s="25" t="str">
        <f t="shared" si="1070"/>
        <v>N</v>
      </c>
      <c r="AB1867" s="26">
        <f t="shared" si="1071"/>
        <v>0.39999999999999991</v>
      </c>
      <c r="AC1867" s="27">
        <f t="shared" si="1072"/>
        <v>20500</v>
      </c>
      <c r="AD1867" s="28">
        <f t="shared" si="1073"/>
        <v>100000</v>
      </c>
      <c r="AE1867" s="28">
        <f t="shared" si="1074"/>
        <v>257500</v>
      </c>
      <c r="AF1867" s="28">
        <f t="shared" si="1075"/>
        <v>20500</v>
      </c>
      <c r="AG1867" s="28">
        <f t="shared" si="1076"/>
        <v>0</v>
      </c>
      <c r="AH1867" s="28">
        <f t="shared" si="1077"/>
        <v>20500</v>
      </c>
      <c r="AI1867" s="28">
        <f t="shared" si="1078"/>
        <v>4164.9599999999991</v>
      </c>
      <c r="AJ1867" s="29" t="str">
        <f t="shared" si="1079"/>
        <v>N</v>
      </c>
      <c r="AK1867" s="30">
        <f t="shared" si="1044"/>
        <v>0</v>
      </c>
      <c r="AL1867" s="31">
        <f t="shared" si="1045"/>
        <v>20500</v>
      </c>
      <c r="AM1867" s="31">
        <f t="shared" si="1046"/>
        <v>100000</v>
      </c>
      <c r="AN1867" s="31">
        <f t="shared" si="1047"/>
        <v>257500</v>
      </c>
      <c r="AO1867" s="31">
        <f t="shared" si="1048"/>
        <v>0</v>
      </c>
      <c r="AP1867" s="31">
        <f t="shared" si="1049"/>
        <v>0</v>
      </c>
      <c r="AQ1867" s="31">
        <f t="shared" si="1050"/>
        <v>0</v>
      </c>
      <c r="AR1867" s="31">
        <f t="shared" si="1051"/>
        <v>0</v>
      </c>
      <c r="AS1867" s="32">
        <f t="shared" si="1052"/>
        <v>0</v>
      </c>
      <c r="AT1867" s="33">
        <f t="shared" si="1053"/>
        <v>20500</v>
      </c>
      <c r="AU1867" s="33">
        <f t="shared" si="1054"/>
        <v>100000</v>
      </c>
      <c r="AV1867" s="33">
        <v>258365</v>
      </c>
      <c r="AW1867" s="33">
        <f t="shared" si="1055"/>
        <v>0</v>
      </c>
      <c r="AX1867" s="33">
        <f t="shared" si="1056"/>
        <v>0</v>
      </c>
      <c r="AY1867" s="34">
        <f t="shared" si="1057"/>
        <v>8329.9199999999983</v>
      </c>
    </row>
    <row r="1868" spans="1:51" ht="15" customHeight="1" x14ac:dyDescent="0.3">
      <c r="A1868" s="166" t="s">
        <v>3072</v>
      </c>
      <c r="B1868" s="99">
        <v>12118.39</v>
      </c>
      <c r="C1868" s="99">
        <v>17198.7</v>
      </c>
      <c r="D1868" s="99">
        <v>69346.62</v>
      </c>
      <c r="E1868" s="99">
        <v>64801.91</v>
      </c>
      <c r="F1868" s="163">
        <v>72000</v>
      </c>
      <c r="G1868" s="164">
        <v>12500</v>
      </c>
      <c r="H1868" s="182">
        <v>46410</v>
      </c>
      <c r="I1868" s="182">
        <v>46441</v>
      </c>
      <c r="J1868" s="166">
        <v>2.6</v>
      </c>
      <c r="K1868" s="166">
        <v>1.6</v>
      </c>
      <c r="L1868" s="167" t="s">
        <v>1206</v>
      </c>
      <c r="M1868" s="168" t="s">
        <v>1205</v>
      </c>
      <c r="N1868" s="169">
        <v>0</v>
      </c>
      <c r="O1868" s="21">
        <f t="shared" si="1058"/>
        <v>1</v>
      </c>
      <c r="P1868" s="21" t="str">
        <f t="shared" si="1059"/>
        <v>N</v>
      </c>
      <c r="Q1868" s="22">
        <f t="shared" si="1060"/>
        <v>29317.09</v>
      </c>
      <c r="R1868" s="8" t="str">
        <f t="shared" si="1061"/>
        <v>N</v>
      </c>
      <c r="S1868" s="23">
        <f t="shared" si="1062"/>
        <v>1</v>
      </c>
      <c r="T1868" s="24">
        <f t="shared" si="1063"/>
        <v>20500</v>
      </c>
      <c r="U1868" s="24">
        <f t="shared" si="1064"/>
        <v>100000</v>
      </c>
      <c r="V1868" s="24">
        <f t="shared" si="1065"/>
        <v>257500</v>
      </c>
      <c r="W1868" s="24">
        <f t="shared" si="1066"/>
        <v>20500</v>
      </c>
      <c r="X1868" s="24">
        <f t="shared" si="1067"/>
        <v>0</v>
      </c>
      <c r="Y1868" s="24">
        <f t="shared" si="1068"/>
        <v>20500</v>
      </c>
      <c r="Z1868" s="24">
        <f t="shared" si="1069"/>
        <v>8817.09</v>
      </c>
      <c r="AA1868" s="25" t="str">
        <f t="shared" si="1070"/>
        <v>N</v>
      </c>
      <c r="AB1868" s="26">
        <f t="shared" si="1071"/>
        <v>0</v>
      </c>
      <c r="AC1868" s="27">
        <f t="shared" si="1072"/>
        <v>20500</v>
      </c>
      <c r="AD1868" s="28">
        <f t="shared" si="1073"/>
        <v>100000</v>
      </c>
      <c r="AE1868" s="28">
        <f t="shared" si="1074"/>
        <v>257500</v>
      </c>
      <c r="AF1868" s="28">
        <f t="shared" si="1075"/>
        <v>0</v>
      </c>
      <c r="AG1868" s="28">
        <f t="shared" si="1076"/>
        <v>0</v>
      </c>
      <c r="AH1868" s="28">
        <f t="shared" si="1077"/>
        <v>0</v>
      </c>
      <c r="AI1868" s="28">
        <f t="shared" si="1078"/>
        <v>0</v>
      </c>
      <c r="AJ1868" s="29" t="str">
        <f t="shared" si="1079"/>
        <v>N</v>
      </c>
      <c r="AK1868" s="30">
        <f t="shared" si="1044"/>
        <v>0</v>
      </c>
      <c r="AL1868" s="31">
        <f t="shared" si="1045"/>
        <v>20500</v>
      </c>
      <c r="AM1868" s="31">
        <f t="shared" si="1046"/>
        <v>100000</v>
      </c>
      <c r="AN1868" s="31">
        <f t="shared" si="1047"/>
        <v>257500</v>
      </c>
      <c r="AO1868" s="31">
        <f t="shared" si="1048"/>
        <v>0</v>
      </c>
      <c r="AP1868" s="31">
        <f t="shared" si="1049"/>
        <v>0</v>
      </c>
      <c r="AQ1868" s="31">
        <f t="shared" si="1050"/>
        <v>0</v>
      </c>
      <c r="AR1868" s="31">
        <f t="shared" si="1051"/>
        <v>0</v>
      </c>
      <c r="AS1868" s="32">
        <f t="shared" si="1052"/>
        <v>0</v>
      </c>
      <c r="AT1868" s="33">
        <f t="shared" si="1053"/>
        <v>20500</v>
      </c>
      <c r="AU1868" s="33">
        <f t="shared" si="1054"/>
        <v>100000</v>
      </c>
      <c r="AV1868" s="33">
        <v>258366</v>
      </c>
      <c r="AW1868" s="33">
        <f t="shared" si="1055"/>
        <v>0</v>
      </c>
      <c r="AX1868" s="33">
        <f t="shared" si="1056"/>
        <v>0</v>
      </c>
      <c r="AY1868" s="34">
        <f t="shared" si="1057"/>
        <v>8817.09</v>
      </c>
    </row>
    <row r="1869" spans="1:51" ht="15" customHeight="1" x14ac:dyDescent="0.3">
      <c r="A1869" s="166" t="s">
        <v>3073</v>
      </c>
      <c r="B1869" s="99">
        <v>15647.51</v>
      </c>
      <c r="C1869" s="99">
        <v>34197.620000000003</v>
      </c>
      <c r="D1869" s="99">
        <v>79689.41</v>
      </c>
      <c r="E1869" s="99">
        <v>68807.820000000007</v>
      </c>
      <c r="F1869" s="163">
        <v>101000</v>
      </c>
      <c r="G1869" s="164">
        <v>12500</v>
      </c>
      <c r="H1869" s="182">
        <v>46261</v>
      </c>
      <c r="I1869" s="182">
        <v>46271</v>
      </c>
      <c r="J1869" s="166">
        <v>2.6</v>
      </c>
      <c r="K1869" s="166">
        <v>0.2</v>
      </c>
      <c r="L1869" s="167" t="s">
        <v>1206</v>
      </c>
      <c r="M1869" s="168" t="s">
        <v>1205</v>
      </c>
      <c r="N1869" s="169">
        <v>0.01</v>
      </c>
      <c r="O1869" s="21">
        <f t="shared" si="1058"/>
        <v>2.4</v>
      </c>
      <c r="P1869" s="21" t="str">
        <f t="shared" si="1059"/>
        <v>N</v>
      </c>
      <c r="Q1869" s="22">
        <f t="shared" si="1060"/>
        <v>49845.130000000005</v>
      </c>
      <c r="R1869" s="8" t="str">
        <f t="shared" si="1061"/>
        <v>N</v>
      </c>
      <c r="S1869" s="23">
        <f t="shared" si="1062"/>
        <v>2.4</v>
      </c>
      <c r="T1869" s="24">
        <f t="shared" si="1063"/>
        <v>20500</v>
      </c>
      <c r="U1869" s="24">
        <f t="shared" si="1064"/>
        <v>100000</v>
      </c>
      <c r="V1869" s="24">
        <f t="shared" si="1065"/>
        <v>257500</v>
      </c>
      <c r="W1869" s="24">
        <f t="shared" si="1066"/>
        <v>20310.589999999997</v>
      </c>
      <c r="X1869" s="24">
        <f t="shared" si="1067"/>
        <v>0</v>
      </c>
      <c r="Y1869" s="24">
        <f t="shared" si="1068"/>
        <v>20310.589999999997</v>
      </c>
      <c r="Z1869" s="24">
        <f t="shared" si="1069"/>
        <v>30032.991300000009</v>
      </c>
      <c r="AA1869" s="25" t="str">
        <f t="shared" si="1070"/>
        <v>N</v>
      </c>
      <c r="AB1869" s="26">
        <f t="shared" si="1071"/>
        <v>1.4</v>
      </c>
      <c r="AC1869" s="27">
        <f t="shared" si="1072"/>
        <v>20500</v>
      </c>
      <c r="AD1869" s="28">
        <f t="shared" si="1073"/>
        <v>100000</v>
      </c>
      <c r="AE1869" s="28">
        <f t="shared" si="1074"/>
        <v>257500</v>
      </c>
      <c r="AF1869" s="28">
        <f t="shared" si="1075"/>
        <v>0</v>
      </c>
      <c r="AG1869" s="28">
        <f t="shared" si="1076"/>
        <v>0</v>
      </c>
      <c r="AH1869" s="28">
        <f t="shared" si="1077"/>
        <v>0</v>
      </c>
      <c r="AI1869" s="28">
        <f t="shared" si="1078"/>
        <v>50847.017113000009</v>
      </c>
      <c r="AJ1869" s="29" t="str">
        <f t="shared" si="1079"/>
        <v>N</v>
      </c>
      <c r="AK1869" s="30">
        <f t="shared" si="1044"/>
        <v>0.39999999999999991</v>
      </c>
      <c r="AL1869" s="31">
        <f t="shared" si="1045"/>
        <v>20500</v>
      </c>
      <c r="AM1869" s="31">
        <f t="shared" si="1046"/>
        <v>100000</v>
      </c>
      <c r="AN1869" s="31">
        <f t="shared" si="1047"/>
        <v>257500</v>
      </c>
      <c r="AO1869" s="31">
        <f t="shared" si="1048"/>
        <v>0</v>
      </c>
      <c r="AP1869" s="31">
        <f t="shared" si="1049"/>
        <v>0</v>
      </c>
      <c r="AQ1869" s="31">
        <f t="shared" si="1050"/>
        <v>0</v>
      </c>
      <c r="AR1869" s="31">
        <f t="shared" si="1051"/>
        <v>51355.487284130009</v>
      </c>
      <c r="AS1869" s="32">
        <f t="shared" si="1052"/>
        <v>0</v>
      </c>
      <c r="AT1869" s="33">
        <f t="shared" si="1053"/>
        <v>20500</v>
      </c>
      <c r="AU1869" s="33">
        <f t="shared" si="1054"/>
        <v>100000</v>
      </c>
      <c r="AV1869" s="33">
        <v>258367</v>
      </c>
      <c r="AW1869" s="33">
        <f t="shared" si="1055"/>
        <v>0</v>
      </c>
      <c r="AX1869" s="33">
        <f t="shared" si="1056"/>
        <v>0</v>
      </c>
      <c r="AY1869" s="34">
        <f t="shared" si="1057"/>
        <v>132235.49569713004</v>
      </c>
    </row>
    <row r="1870" spans="1:51" ht="15" customHeight="1" x14ac:dyDescent="0.3">
      <c r="A1870" s="166" t="s">
        <v>3074</v>
      </c>
      <c r="B1870" s="99">
        <v>15462.73</v>
      </c>
      <c r="C1870" s="99">
        <v>24054.25</v>
      </c>
      <c r="D1870" s="99">
        <v>113095.59</v>
      </c>
      <c r="E1870" s="99">
        <v>111879.95</v>
      </c>
      <c r="F1870" s="163">
        <v>120000</v>
      </c>
      <c r="G1870" s="164">
        <v>0</v>
      </c>
      <c r="H1870" s="182">
        <v>46294</v>
      </c>
      <c r="I1870" s="182">
        <v>46345</v>
      </c>
      <c r="J1870" s="166">
        <v>2.2999999999999998</v>
      </c>
      <c r="K1870" s="166">
        <v>2.2000000000000002</v>
      </c>
      <c r="L1870" s="167" t="s">
        <v>1206</v>
      </c>
      <c r="M1870" s="168" t="s">
        <v>1204</v>
      </c>
      <c r="N1870" s="169">
        <v>0.03</v>
      </c>
      <c r="O1870" s="21">
        <f t="shared" si="1058"/>
        <v>9.9999999999999645E-2</v>
      </c>
      <c r="P1870" s="21" t="str">
        <f t="shared" si="1059"/>
        <v>N</v>
      </c>
      <c r="Q1870" s="22">
        <f t="shared" si="1060"/>
        <v>39516.979999999996</v>
      </c>
      <c r="R1870" s="8" t="str">
        <f t="shared" si="1061"/>
        <v>N</v>
      </c>
      <c r="S1870" s="23">
        <f t="shared" si="1062"/>
        <v>0.19999999999999929</v>
      </c>
      <c r="T1870" s="24">
        <f t="shared" si="1063"/>
        <v>20500</v>
      </c>
      <c r="U1870" s="24">
        <f t="shared" si="1064"/>
        <v>100000</v>
      </c>
      <c r="V1870" s="24">
        <f t="shared" si="1065"/>
        <v>257500</v>
      </c>
      <c r="W1870" s="24">
        <f t="shared" si="1066"/>
        <v>0</v>
      </c>
      <c r="X1870" s="24">
        <f t="shared" si="1067"/>
        <v>0</v>
      </c>
      <c r="Y1870" s="24">
        <f t="shared" si="1068"/>
        <v>0</v>
      </c>
      <c r="Z1870" s="24">
        <f t="shared" si="1069"/>
        <v>40702.489399999999</v>
      </c>
      <c r="AA1870" s="25" t="str">
        <f t="shared" si="1070"/>
        <v>N</v>
      </c>
      <c r="AB1870" s="26">
        <f t="shared" si="1071"/>
        <v>0</v>
      </c>
      <c r="AC1870" s="27">
        <f t="shared" si="1072"/>
        <v>20500</v>
      </c>
      <c r="AD1870" s="28">
        <f t="shared" si="1073"/>
        <v>100000</v>
      </c>
      <c r="AE1870" s="28">
        <f t="shared" si="1074"/>
        <v>257500</v>
      </c>
      <c r="AF1870" s="28">
        <f t="shared" si="1075"/>
        <v>0</v>
      </c>
      <c r="AG1870" s="28">
        <f t="shared" si="1076"/>
        <v>0</v>
      </c>
      <c r="AH1870" s="28">
        <f t="shared" si="1077"/>
        <v>0</v>
      </c>
      <c r="AI1870" s="28">
        <f t="shared" si="1078"/>
        <v>0</v>
      </c>
      <c r="AJ1870" s="29" t="str">
        <f t="shared" si="1079"/>
        <v>N</v>
      </c>
      <c r="AK1870" s="30">
        <f t="shared" si="1044"/>
        <v>0</v>
      </c>
      <c r="AL1870" s="31">
        <f t="shared" si="1045"/>
        <v>20500</v>
      </c>
      <c r="AM1870" s="31">
        <f t="shared" si="1046"/>
        <v>100000</v>
      </c>
      <c r="AN1870" s="31">
        <f t="shared" si="1047"/>
        <v>257500</v>
      </c>
      <c r="AO1870" s="31">
        <f t="shared" si="1048"/>
        <v>0</v>
      </c>
      <c r="AP1870" s="31">
        <f t="shared" si="1049"/>
        <v>0</v>
      </c>
      <c r="AQ1870" s="31">
        <f t="shared" si="1050"/>
        <v>0</v>
      </c>
      <c r="AR1870" s="31">
        <f t="shared" si="1051"/>
        <v>0</v>
      </c>
      <c r="AS1870" s="32">
        <f t="shared" si="1052"/>
        <v>0</v>
      </c>
      <c r="AT1870" s="33">
        <f t="shared" si="1053"/>
        <v>20500</v>
      </c>
      <c r="AU1870" s="33">
        <f t="shared" si="1054"/>
        <v>100000</v>
      </c>
      <c r="AV1870" s="33">
        <v>258368</v>
      </c>
      <c r="AW1870" s="33">
        <f t="shared" si="1055"/>
        <v>0</v>
      </c>
      <c r="AX1870" s="33">
        <f t="shared" si="1056"/>
        <v>0</v>
      </c>
      <c r="AY1870" s="34">
        <f t="shared" si="1057"/>
        <v>40702.489399999999</v>
      </c>
    </row>
    <row r="1871" spans="1:51" ht="15" customHeight="1" x14ac:dyDescent="0.3">
      <c r="A1871" s="166" t="s">
        <v>3075</v>
      </c>
      <c r="B1871" s="99">
        <v>16718.490000000002</v>
      </c>
      <c r="C1871" s="99">
        <v>2113.64</v>
      </c>
      <c r="D1871" s="99">
        <v>57136.69</v>
      </c>
      <c r="E1871" s="99">
        <v>42204.95</v>
      </c>
      <c r="F1871" s="163">
        <v>72000</v>
      </c>
      <c r="G1871" s="164">
        <v>12500</v>
      </c>
      <c r="H1871" s="182">
        <v>46525</v>
      </c>
      <c r="I1871" s="182">
        <v>46603</v>
      </c>
      <c r="J1871" s="166">
        <v>4.8</v>
      </c>
      <c r="K1871" s="166">
        <v>0.1</v>
      </c>
      <c r="L1871" s="167" t="s">
        <v>1206</v>
      </c>
      <c r="M1871" s="168" t="s">
        <v>1205</v>
      </c>
      <c r="N1871" s="169">
        <v>2.7E-2</v>
      </c>
      <c r="O1871" s="21">
        <f t="shared" si="1058"/>
        <v>4.7</v>
      </c>
      <c r="P1871" s="21" t="str">
        <f t="shared" si="1059"/>
        <v>N</v>
      </c>
      <c r="Q1871" s="22">
        <f t="shared" si="1060"/>
        <v>18832.13</v>
      </c>
      <c r="R1871" s="8" t="str">
        <f t="shared" si="1061"/>
        <v>N</v>
      </c>
      <c r="S1871" s="23">
        <f t="shared" si="1062"/>
        <v>4.7</v>
      </c>
      <c r="T1871" s="24">
        <f t="shared" si="1063"/>
        <v>20500</v>
      </c>
      <c r="U1871" s="24">
        <f t="shared" si="1064"/>
        <v>100000</v>
      </c>
      <c r="V1871" s="24">
        <f t="shared" si="1065"/>
        <v>257500</v>
      </c>
      <c r="W1871" s="24">
        <f t="shared" si="1066"/>
        <v>19340.59751</v>
      </c>
      <c r="X1871" s="24">
        <f t="shared" si="1067"/>
        <v>0</v>
      </c>
      <c r="Y1871" s="24">
        <f t="shared" si="1068"/>
        <v>19340.59751</v>
      </c>
      <c r="Z1871" s="24">
        <f t="shared" si="1069"/>
        <v>0</v>
      </c>
      <c r="AA1871" s="25" t="str">
        <f t="shared" si="1070"/>
        <v>N</v>
      </c>
      <c r="AB1871" s="26">
        <f t="shared" si="1071"/>
        <v>3.7</v>
      </c>
      <c r="AC1871" s="27">
        <f t="shared" si="1072"/>
        <v>20500</v>
      </c>
      <c r="AD1871" s="28">
        <f t="shared" si="1073"/>
        <v>100000</v>
      </c>
      <c r="AE1871" s="28">
        <f t="shared" si="1074"/>
        <v>257500</v>
      </c>
      <c r="AF1871" s="28">
        <f t="shared" si="1075"/>
        <v>19862.793642769997</v>
      </c>
      <c r="AG1871" s="28">
        <f t="shared" si="1076"/>
        <v>0</v>
      </c>
      <c r="AH1871" s="28">
        <f t="shared" si="1077"/>
        <v>19862.793642769997</v>
      </c>
      <c r="AI1871" s="28">
        <f t="shared" si="1078"/>
        <v>0</v>
      </c>
      <c r="AJ1871" s="29" t="str">
        <f t="shared" si="1079"/>
        <v>N</v>
      </c>
      <c r="AK1871" s="30">
        <f t="shared" si="1044"/>
        <v>2.7</v>
      </c>
      <c r="AL1871" s="31">
        <f t="shared" si="1045"/>
        <v>20500</v>
      </c>
      <c r="AM1871" s="31">
        <f t="shared" si="1046"/>
        <v>100000</v>
      </c>
      <c r="AN1871" s="31">
        <f t="shared" si="1047"/>
        <v>257500</v>
      </c>
      <c r="AO1871" s="31">
        <f t="shared" si="1048"/>
        <v>3246.0837399999982</v>
      </c>
      <c r="AP1871" s="31">
        <f t="shared" si="1049"/>
        <v>0</v>
      </c>
      <c r="AQ1871" s="31">
        <f t="shared" si="1050"/>
        <v>3246.0837399999982</v>
      </c>
      <c r="AR1871" s="31">
        <f t="shared" si="1051"/>
        <v>17153.005331124787</v>
      </c>
      <c r="AS1871" s="32">
        <f t="shared" si="1052"/>
        <v>1.7000000000000002</v>
      </c>
      <c r="AT1871" s="33">
        <f t="shared" si="1053"/>
        <v>20500</v>
      </c>
      <c r="AU1871" s="33">
        <f t="shared" si="1054"/>
        <v>100000</v>
      </c>
      <c r="AV1871" s="33">
        <v>258369</v>
      </c>
      <c r="AW1871" s="33">
        <f t="shared" si="1055"/>
        <v>413.8351072300029</v>
      </c>
      <c r="AX1871" s="33">
        <f t="shared" si="1056"/>
        <v>20536.029368815151</v>
      </c>
      <c r="AY1871" s="34">
        <f t="shared" si="1057"/>
        <v>37689.034699939933</v>
      </c>
    </row>
    <row r="1872" spans="1:51" ht="15" customHeight="1" x14ac:dyDescent="0.3">
      <c r="A1872" s="166" t="s">
        <v>3076</v>
      </c>
      <c r="B1872" s="99">
        <v>11011.19</v>
      </c>
      <c r="C1872" s="99">
        <v>10830.42</v>
      </c>
      <c r="D1872" s="99">
        <v>92118.720000000001</v>
      </c>
      <c r="E1872" s="99">
        <v>90084.96</v>
      </c>
      <c r="F1872" s="163">
        <v>101000</v>
      </c>
      <c r="G1872" s="164">
        <v>0</v>
      </c>
      <c r="H1872" s="182">
        <v>46301</v>
      </c>
      <c r="I1872" s="182">
        <v>46327</v>
      </c>
      <c r="J1872" s="166">
        <v>4.7</v>
      </c>
      <c r="K1872" s="166">
        <v>2.4</v>
      </c>
      <c r="L1872" s="167" t="s">
        <v>1206</v>
      </c>
      <c r="M1872" s="168" t="s">
        <v>1205</v>
      </c>
      <c r="N1872" s="169">
        <v>0.06</v>
      </c>
      <c r="O1872" s="21">
        <f t="shared" si="1058"/>
        <v>2.3000000000000003</v>
      </c>
      <c r="P1872" s="21" t="str">
        <f t="shared" si="1059"/>
        <v>N</v>
      </c>
      <c r="Q1872" s="22">
        <f t="shared" si="1060"/>
        <v>21841.61</v>
      </c>
      <c r="R1872" s="8" t="str">
        <f t="shared" si="1061"/>
        <v>N</v>
      </c>
      <c r="S1872" s="23">
        <f t="shared" si="1062"/>
        <v>2.3000000000000003</v>
      </c>
      <c r="T1872" s="24">
        <f t="shared" si="1063"/>
        <v>20500</v>
      </c>
      <c r="U1872" s="24">
        <f t="shared" si="1064"/>
        <v>100000</v>
      </c>
      <c r="V1872" s="24">
        <f t="shared" si="1065"/>
        <v>257500</v>
      </c>
      <c r="W1872" s="24">
        <f t="shared" si="1066"/>
        <v>7881.2799999999988</v>
      </c>
      <c r="X1872" s="24">
        <f t="shared" si="1067"/>
        <v>0</v>
      </c>
      <c r="Y1872" s="24">
        <f t="shared" si="1068"/>
        <v>7881.2799999999988</v>
      </c>
      <c r="Z1872" s="24">
        <f t="shared" si="1069"/>
        <v>15270.826600000004</v>
      </c>
      <c r="AA1872" s="25" t="str">
        <f t="shared" si="1070"/>
        <v>N</v>
      </c>
      <c r="AB1872" s="26">
        <f t="shared" si="1071"/>
        <v>1.3000000000000003</v>
      </c>
      <c r="AC1872" s="27">
        <f t="shared" si="1072"/>
        <v>20500</v>
      </c>
      <c r="AD1872" s="28">
        <f t="shared" si="1073"/>
        <v>100000</v>
      </c>
      <c r="AE1872" s="28">
        <f t="shared" si="1074"/>
        <v>257500</v>
      </c>
      <c r="AF1872" s="28">
        <f t="shared" si="1075"/>
        <v>0</v>
      </c>
      <c r="AG1872" s="28">
        <f t="shared" si="1076"/>
        <v>0</v>
      </c>
      <c r="AH1872" s="28">
        <f t="shared" si="1077"/>
        <v>0</v>
      </c>
      <c r="AI1872" s="28">
        <f t="shared" si="1078"/>
        <v>24541.232996000002</v>
      </c>
      <c r="AJ1872" s="29" t="str">
        <f t="shared" si="1079"/>
        <v>N</v>
      </c>
      <c r="AK1872" s="30">
        <f t="shared" si="1044"/>
        <v>0.30000000000000027</v>
      </c>
      <c r="AL1872" s="31">
        <f t="shared" si="1045"/>
        <v>20500</v>
      </c>
      <c r="AM1872" s="31">
        <f t="shared" si="1046"/>
        <v>100000</v>
      </c>
      <c r="AN1872" s="31">
        <f t="shared" si="1047"/>
        <v>257500</v>
      </c>
      <c r="AO1872" s="31">
        <f t="shared" si="1048"/>
        <v>0</v>
      </c>
      <c r="AP1872" s="31">
        <f t="shared" si="1049"/>
        <v>0</v>
      </c>
      <c r="AQ1872" s="31">
        <f t="shared" si="1050"/>
        <v>0</v>
      </c>
      <c r="AR1872" s="31">
        <f t="shared" si="1051"/>
        <v>26013.706975760004</v>
      </c>
      <c r="AS1872" s="32">
        <f t="shared" si="1052"/>
        <v>0</v>
      </c>
      <c r="AT1872" s="33">
        <f t="shared" si="1053"/>
        <v>20500</v>
      </c>
      <c r="AU1872" s="33">
        <f t="shared" si="1054"/>
        <v>100000</v>
      </c>
      <c r="AV1872" s="33">
        <v>258370</v>
      </c>
      <c r="AW1872" s="33">
        <f t="shared" si="1055"/>
        <v>0</v>
      </c>
      <c r="AX1872" s="33">
        <f t="shared" si="1056"/>
        <v>0</v>
      </c>
      <c r="AY1872" s="34">
        <f t="shared" si="1057"/>
        <v>65825.766571760003</v>
      </c>
    </row>
    <row r="1873" spans="1:51" ht="15" customHeight="1" x14ac:dyDescent="0.3">
      <c r="A1873" s="166" t="s">
        <v>3077</v>
      </c>
      <c r="B1873" s="99">
        <v>15238.95</v>
      </c>
      <c r="C1873" s="99">
        <v>15949.02</v>
      </c>
      <c r="D1873" s="99">
        <v>53218.41</v>
      </c>
      <c r="E1873" s="99">
        <v>51058.3</v>
      </c>
      <c r="F1873" s="163">
        <v>120000</v>
      </c>
      <c r="G1873" s="164">
        <v>0</v>
      </c>
      <c r="H1873" s="182">
        <v>46224</v>
      </c>
      <c r="I1873" s="182">
        <v>46300</v>
      </c>
      <c r="J1873" s="166">
        <v>4.4000000000000004</v>
      </c>
      <c r="K1873" s="166">
        <v>1.2</v>
      </c>
      <c r="L1873" s="167" t="s">
        <v>1207</v>
      </c>
      <c r="M1873" s="168" t="s">
        <v>1204</v>
      </c>
      <c r="N1873" s="169">
        <v>0.01</v>
      </c>
      <c r="O1873" s="21">
        <f t="shared" si="1058"/>
        <v>3.2</v>
      </c>
      <c r="P1873" s="21" t="str">
        <f t="shared" si="1059"/>
        <v>N</v>
      </c>
      <c r="Q1873" s="22">
        <f t="shared" si="1060"/>
        <v>31187.97</v>
      </c>
      <c r="R1873" s="8" t="str">
        <f t="shared" si="1061"/>
        <v>N</v>
      </c>
      <c r="S1873" s="23">
        <f t="shared" si="1062"/>
        <v>6.4</v>
      </c>
      <c r="T1873" s="24">
        <f t="shared" si="1063"/>
        <v>50000</v>
      </c>
      <c r="U1873" s="24">
        <f t="shared" si="1064"/>
        <v>200000</v>
      </c>
      <c r="V1873" s="24">
        <f t="shared" si="1065"/>
        <v>257500</v>
      </c>
      <c r="W1873" s="24">
        <f t="shared" si="1066"/>
        <v>15749.924850000001</v>
      </c>
      <c r="X1873" s="24">
        <f t="shared" si="1067"/>
        <v>0</v>
      </c>
      <c r="Y1873" s="24">
        <f t="shared" si="1068"/>
        <v>15749.924850000001</v>
      </c>
      <c r="Z1873" s="24">
        <f t="shared" si="1069"/>
        <v>15749.924850000001</v>
      </c>
      <c r="AA1873" s="25" t="str">
        <f t="shared" si="1070"/>
        <v>N</v>
      </c>
      <c r="AB1873" s="26">
        <f t="shared" si="1071"/>
        <v>5.4</v>
      </c>
      <c r="AC1873" s="27">
        <f t="shared" si="1072"/>
        <v>50000</v>
      </c>
      <c r="AD1873" s="28">
        <f t="shared" si="1073"/>
        <v>200000</v>
      </c>
      <c r="AE1873" s="28">
        <f t="shared" si="1074"/>
        <v>257500</v>
      </c>
      <c r="AF1873" s="28">
        <f t="shared" si="1075"/>
        <v>15907.424098500001</v>
      </c>
      <c r="AG1873" s="28">
        <f t="shared" si="1076"/>
        <v>0</v>
      </c>
      <c r="AH1873" s="28">
        <f t="shared" si="1077"/>
        <v>15907.424098500001</v>
      </c>
      <c r="AI1873" s="28">
        <f t="shared" si="1078"/>
        <v>15907.424098500001</v>
      </c>
      <c r="AJ1873" s="29" t="str">
        <f t="shared" si="1079"/>
        <v>N</v>
      </c>
      <c r="AK1873" s="30">
        <f t="shared" si="1044"/>
        <v>4.4000000000000004</v>
      </c>
      <c r="AL1873" s="31">
        <f t="shared" si="1045"/>
        <v>50000</v>
      </c>
      <c r="AM1873" s="31">
        <f t="shared" si="1046"/>
        <v>200000</v>
      </c>
      <c r="AN1873" s="31">
        <f t="shared" si="1047"/>
        <v>257500</v>
      </c>
      <c r="AO1873" s="31">
        <f t="shared" si="1048"/>
        <v>16066.498339485002</v>
      </c>
      <c r="AP1873" s="31">
        <f t="shared" si="1049"/>
        <v>0</v>
      </c>
      <c r="AQ1873" s="31">
        <f t="shared" si="1050"/>
        <v>16066.498339485002</v>
      </c>
      <c r="AR1873" s="31">
        <f t="shared" si="1051"/>
        <v>16066.498339485002</v>
      </c>
      <c r="AS1873" s="32">
        <f t="shared" si="1052"/>
        <v>3.4000000000000004</v>
      </c>
      <c r="AT1873" s="33">
        <f t="shared" si="1053"/>
        <v>50000</v>
      </c>
      <c r="AU1873" s="33">
        <f t="shared" si="1054"/>
        <v>200000</v>
      </c>
      <c r="AV1873" s="33">
        <v>258371</v>
      </c>
      <c r="AW1873" s="33">
        <f t="shared" si="1055"/>
        <v>16227.163322879853</v>
      </c>
      <c r="AX1873" s="33">
        <f t="shared" si="1056"/>
        <v>16227.163322879853</v>
      </c>
      <c r="AY1873" s="34">
        <f t="shared" si="1057"/>
        <v>63951.010610864854</v>
      </c>
    </row>
    <row r="1874" spans="1:51" ht="15" customHeight="1" x14ac:dyDescent="0.3">
      <c r="A1874" s="166" t="s">
        <v>3078</v>
      </c>
      <c r="B1874" s="99">
        <v>10218.1</v>
      </c>
      <c r="C1874" s="99">
        <v>23836.99</v>
      </c>
      <c r="D1874" s="99">
        <v>107385.39</v>
      </c>
      <c r="E1874" s="99">
        <v>99273.1</v>
      </c>
      <c r="F1874" s="163">
        <v>300000</v>
      </c>
      <c r="G1874" s="164">
        <v>0</v>
      </c>
      <c r="H1874" s="182">
        <v>46479</v>
      </c>
      <c r="I1874" s="182">
        <v>46560</v>
      </c>
      <c r="J1874" s="166">
        <v>3.4</v>
      </c>
      <c r="K1874" s="166">
        <v>1.1000000000000001</v>
      </c>
      <c r="L1874" s="167" t="s">
        <v>1207</v>
      </c>
      <c r="M1874" s="168" t="s">
        <v>1204</v>
      </c>
      <c r="N1874" s="169">
        <v>0.02</v>
      </c>
      <c r="O1874" s="21">
        <f t="shared" si="1058"/>
        <v>2.2999999999999998</v>
      </c>
      <c r="P1874" s="21" t="str">
        <f t="shared" si="1059"/>
        <v>N</v>
      </c>
      <c r="Q1874" s="22">
        <f t="shared" si="1060"/>
        <v>34055.090000000004</v>
      </c>
      <c r="R1874" s="8" t="str">
        <f t="shared" si="1061"/>
        <v>N</v>
      </c>
      <c r="S1874" s="23">
        <f t="shared" si="1062"/>
        <v>4.5999999999999996</v>
      </c>
      <c r="T1874" s="24">
        <f t="shared" si="1063"/>
        <v>50000</v>
      </c>
      <c r="U1874" s="24">
        <f t="shared" si="1064"/>
        <v>200000</v>
      </c>
      <c r="V1874" s="24">
        <f t="shared" si="1065"/>
        <v>257500</v>
      </c>
      <c r="W1874" s="24">
        <f t="shared" si="1066"/>
        <v>0</v>
      </c>
      <c r="X1874" s="24">
        <f t="shared" si="1067"/>
        <v>0</v>
      </c>
      <c r="Y1874" s="24">
        <f t="shared" si="1068"/>
        <v>0</v>
      </c>
      <c r="Z1874" s="24">
        <f t="shared" si="1069"/>
        <v>34736.191800000008</v>
      </c>
      <c r="AA1874" s="25" t="str">
        <f t="shared" si="1070"/>
        <v>N</v>
      </c>
      <c r="AB1874" s="26">
        <f t="shared" si="1071"/>
        <v>3.5999999999999996</v>
      </c>
      <c r="AC1874" s="27">
        <f t="shared" si="1072"/>
        <v>50000</v>
      </c>
      <c r="AD1874" s="28">
        <f t="shared" si="1073"/>
        <v>200000</v>
      </c>
      <c r="AE1874" s="28">
        <f t="shared" si="1074"/>
        <v>257500</v>
      </c>
      <c r="AF1874" s="28">
        <f t="shared" si="1075"/>
        <v>0</v>
      </c>
      <c r="AG1874" s="28">
        <f t="shared" si="1076"/>
        <v>0</v>
      </c>
      <c r="AH1874" s="28">
        <f t="shared" si="1077"/>
        <v>0</v>
      </c>
      <c r="AI1874" s="28">
        <f t="shared" si="1078"/>
        <v>35430.915636000005</v>
      </c>
      <c r="AJ1874" s="29" t="str">
        <f t="shared" si="1079"/>
        <v>N</v>
      </c>
      <c r="AK1874" s="30">
        <f t="shared" si="1044"/>
        <v>2.5999999999999996</v>
      </c>
      <c r="AL1874" s="31">
        <f t="shared" si="1045"/>
        <v>50000</v>
      </c>
      <c r="AM1874" s="31">
        <f t="shared" si="1046"/>
        <v>200000</v>
      </c>
      <c r="AN1874" s="31">
        <f t="shared" si="1047"/>
        <v>257500</v>
      </c>
      <c r="AO1874" s="31">
        <f t="shared" si="1048"/>
        <v>0</v>
      </c>
      <c r="AP1874" s="31">
        <f t="shared" si="1049"/>
        <v>0</v>
      </c>
      <c r="AQ1874" s="31">
        <f t="shared" si="1050"/>
        <v>0</v>
      </c>
      <c r="AR1874" s="31">
        <f t="shared" si="1051"/>
        <v>36139.533948720004</v>
      </c>
      <c r="AS1874" s="32">
        <f t="shared" si="1052"/>
        <v>1.5999999999999996</v>
      </c>
      <c r="AT1874" s="33">
        <f t="shared" si="1053"/>
        <v>50000</v>
      </c>
      <c r="AU1874" s="33">
        <f t="shared" si="1054"/>
        <v>200000</v>
      </c>
      <c r="AV1874" s="33">
        <v>258372</v>
      </c>
      <c r="AW1874" s="33">
        <f t="shared" si="1055"/>
        <v>0</v>
      </c>
      <c r="AX1874" s="33">
        <f t="shared" si="1056"/>
        <v>36862.324627694405</v>
      </c>
      <c r="AY1874" s="34">
        <f t="shared" si="1057"/>
        <v>143168.96601241443</v>
      </c>
    </row>
    <row r="1875" spans="1:51" ht="15" customHeight="1" x14ac:dyDescent="0.3">
      <c r="A1875" s="166" t="s">
        <v>3079</v>
      </c>
      <c r="B1875" s="99">
        <v>10141.94</v>
      </c>
      <c r="C1875" s="99">
        <v>31692.25</v>
      </c>
      <c r="D1875" s="99">
        <v>57608.07</v>
      </c>
      <c r="E1875" s="99">
        <v>57129.03</v>
      </c>
      <c r="F1875" s="163">
        <v>60000</v>
      </c>
      <c r="G1875" s="164">
        <v>0</v>
      </c>
      <c r="H1875" s="182">
        <v>46304</v>
      </c>
      <c r="I1875" s="182">
        <v>46355</v>
      </c>
      <c r="J1875" s="166">
        <v>4.4000000000000004</v>
      </c>
      <c r="K1875" s="166">
        <v>1.7</v>
      </c>
      <c r="L1875" s="167" t="s">
        <v>1206</v>
      </c>
      <c r="M1875" s="168" t="s">
        <v>1203</v>
      </c>
      <c r="N1875" s="169">
        <v>0.02</v>
      </c>
      <c r="O1875" s="21">
        <f t="shared" si="1058"/>
        <v>2.7</v>
      </c>
      <c r="P1875" s="21" t="str">
        <f t="shared" si="1059"/>
        <v>N</v>
      </c>
      <c r="Q1875" s="22">
        <f t="shared" si="1060"/>
        <v>41834.19</v>
      </c>
      <c r="R1875" s="8" t="str">
        <f t="shared" si="1061"/>
        <v>N</v>
      </c>
      <c r="S1875" s="23">
        <f t="shared" si="1062"/>
        <v>3.6</v>
      </c>
      <c r="T1875" s="24">
        <f t="shared" si="1063"/>
        <v>20500</v>
      </c>
      <c r="U1875" s="24">
        <f t="shared" si="1064"/>
        <v>100000</v>
      </c>
      <c r="V1875" s="24">
        <f t="shared" si="1065"/>
        <v>257500</v>
      </c>
      <c r="W1875" s="24">
        <f t="shared" si="1066"/>
        <v>15375</v>
      </c>
      <c r="X1875" s="24">
        <f t="shared" si="1067"/>
        <v>0</v>
      </c>
      <c r="Y1875" s="24">
        <f t="shared" si="1068"/>
        <v>15375</v>
      </c>
      <c r="Z1875" s="24">
        <f t="shared" si="1069"/>
        <v>27295.873800000001</v>
      </c>
      <c r="AA1875" s="25" t="str">
        <f t="shared" si="1070"/>
        <v>N</v>
      </c>
      <c r="AB1875" s="26">
        <f t="shared" si="1071"/>
        <v>2.6</v>
      </c>
      <c r="AC1875" s="27">
        <f t="shared" si="1072"/>
        <v>20500</v>
      </c>
      <c r="AD1875" s="28">
        <f t="shared" si="1073"/>
        <v>100000</v>
      </c>
      <c r="AE1875" s="28">
        <f t="shared" si="1074"/>
        <v>257500</v>
      </c>
      <c r="AF1875" s="28">
        <f t="shared" si="1075"/>
        <v>15375</v>
      </c>
      <c r="AG1875" s="28">
        <f t="shared" si="1076"/>
        <v>0</v>
      </c>
      <c r="AH1875" s="28">
        <f t="shared" si="1077"/>
        <v>15375</v>
      </c>
      <c r="AI1875" s="28">
        <f t="shared" si="1078"/>
        <v>28149.291276000004</v>
      </c>
      <c r="AJ1875" s="29" t="str">
        <f t="shared" si="1079"/>
        <v>N</v>
      </c>
      <c r="AK1875" s="30">
        <f t="shared" si="1044"/>
        <v>1.6</v>
      </c>
      <c r="AL1875" s="31">
        <f t="shared" si="1045"/>
        <v>20500</v>
      </c>
      <c r="AM1875" s="31">
        <f t="shared" si="1046"/>
        <v>100000</v>
      </c>
      <c r="AN1875" s="31">
        <f t="shared" si="1047"/>
        <v>257500</v>
      </c>
      <c r="AO1875" s="31">
        <f t="shared" si="1048"/>
        <v>15375</v>
      </c>
      <c r="AP1875" s="31">
        <f t="shared" si="1049"/>
        <v>0</v>
      </c>
      <c r="AQ1875" s="31">
        <f t="shared" si="1050"/>
        <v>15375</v>
      </c>
      <c r="AR1875" s="31">
        <f t="shared" si="1051"/>
        <v>29019.777101520005</v>
      </c>
      <c r="AS1875" s="32">
        <f t="shared" si="1052"/>
        <v>0.60000000000000009</v>
      </c>
      <c r="AT1875" s="33">
        <f t="shared" si="1053"/>
        <v>20500</v>
      </c>
      <c r="AU1875" s="33">
        <f t="shared" si="1054"/>
        <v>100000</v>
      </c>
      <c r="AV1875" s="33">
        <v>258373</v>
      </c>
      <c r="AW1875" s="33">
        <f t="shared" si="1055"/>
        <v>0</v>
      </c>
      <c r="AX1875" s="33">
        <f t="shared" si="1056"/>
        <v>45282.672643550402</v>
      </c>
      <c r="AY1875" s="34">
        <f t="shared" si="1057"/>
        <v>129747.61482107043</v>
      </c>
    </row>
    <row r="1876" spans="1:51" ht="15" customHeight="1" x14ac:dyDescent="0.3">
      <c r="A1876" s="166" t="s">
        <v>3080</v>
      </c>
      <c r="B1876" s="99">
        <v>7276.97</v>
      </c>
      <c r="C1876" s="99">
        <v>7062.69</v>
      </c>
      <c r="D1876" s="99">
        <v>38647.9</v>
      </c>
      <c r="E1876" s="99">
        <v>26957.83</v>
      </c>
      <c r="F1876" s="163">
        <v>80000</v>
      </c>
      <c r="G1876" s="164">
        <v>12500</v>
      </c>
      <c r="H1876" s="182">
        <v>46318</v>
      </c>
      <c r="I1876" s="182">
        <v>46338</v>
      </c>
      <c r="J1876" s="166">
        <v>4.4000000000000004</v>
      </c>
      <c r="K1876" s="166">
        <v>3</v>
      </c>
      <c r="L1876" s="167" t="s">
        <v>1207</v>
      </c>
      <c r="M1876" s="168" t="s">
        <v>1203</v>
      </c>
      <c r="N1876" s="169">
        <v>0.02</v>
      </c>
      <c r="O1876" s="21">
        <f t="shared" si="1058"/>
        <v>1.4000000000000004</v>
      </c>
      <c r="P1876" s="21" t="str">
        <f t="shared" si="1059"/>
        <v>N</v>
      </c>
      <c r="Q1876" s="22">
        <f t="shared" si="1060"/>
        <v>14339.66</v>
      </c>
      <c r="R1876" s="8" t="str">
        <f t="shared" si="1061"/>
        <v>N</v>
      </c>
      <c r="S1876" s="23">
        <f t="shared" si="1062"/>
        <v>1.8666666666666671</v>
      </c>
      <c r="T1876" s="24">
        <f t="shared" si="1063"/>
        <v>50000</v>
      </c>
      <c r="U1876" s="24">
        <f t="shared" si="1064"/>
        <v>200000</v>
      </c>
      <c r="V1876" s="24">
        <f t="shared" si="1065"/>
        <v>257500</v>
      </c>
      <c r="W1876" s="24">
        <f t="shared" si="1066"/>
        <v>10969.839899999999</v>
      </c>
      <c r="X1876" s="24">
        <f t="shared" si="1067"/>
        <v>0</v>
      </c>
      <c r="Y1876" s="24">
        <f t="shared" si="1068"/>
        <v>10969.839899999999</v>
      </c>
      <c r="Z1876" s="24">
        <f t="shared" si="1069"/>
        <v>3656.6133000000009</v>
      </c>
      <c r="AA1876" s="25" t="str">
        <f t="shared" si="1070"/>
        <v>N</v>
      </c>
      <c r="AB1876" s="26">
        <f t="shared" si="1071"/>
        <v>0.86666666666666714</v>
      </c>
      <c r="AC1876" s="27">
        <f t="shared" si="1072"/>
        <v>50000</v>
      </c>
      <c r="AD1876" s="28">
        <f t="shared" si="1073"/>
        <v>200000</v>
      </c>
      <c r="AE1876" s="28">
        <f t="shared" si="1074"/>
        <v>257500</v>
      </c>
      <c r="AF1876" s="28">
        <f t="shared" si="1075"/>
        <v>11189.236698000001</v>
      </c>
      <c r="AG1876" s="28">
        <f t="shared" si="1076"/>
        <v>0</v>
      </c>
      <c r="AH1876" s="28">
        <f t="shared" si="1077"/>
        <v>11189.236698000001</v>
      </c>
      <c r="AI1876" s="28">
        <f t="shared" si="1078"/>
        <v>3729.7455659999996</v>
      </c>
      <c r="AJ1876" s="29" t="str">
        <f t="shared" si="1079"/>
        <v>N</v>
      </c>
      <c r="AK1876" s="30">
        <f t="shared" si="1044"/>
        <v>0</v>
      </c>
      <c r="AL1876" s="31">
        <f t="shared" si="1045"/>
        <v>50000</v>
      </c>
      <c r="AM1876" s="31">
        <f t="shared" si="1046"/>
        <v>200000</v>
      </c>
      <c r="AN1876" s="31">
        <f t="shared" si="1047"/>
        <v>257500</v>
      </c>
      <c r="AO1876" s="31">
        <f t="shared" si="1048"/>
        <v>0</v>
      </c>
      <c r="AP1876" s="31">
        <f t="shared" si="1049"/>
        <v>0</v>
      </c>
      <c r="AQ1876" s="31">
        <f t="shared" si="1050"/>
        <v>0</v>
      </c>
      <c r="AR1876" s="31">
        <f t="shared" si="1051"/>
        <v>0</v>
      </c>
      <c r="AS1876" s="32">
        <f t="shared" si="1052"/>
        <v>0</v>
      </c>
      <c r="AT1876" s="33">
        <f t="shared" si="1053"/>
        <v>50000</v>
      </c>
      <c r="AU1876" s="33">
        <f t="shared" si="1054"/>
        <v>200000</v>
      </c>
      <c r="AV1876" s="33">
        <v>258374</v>
      </c>
      <c r="AW1876" s="33">
        <f t="shared" si="1055"/>
        <v>0</v>
      </c>
      <c r="AX1876" s="33">
        <f t="shared" si="1056"/>
        <v>0</v>
      </c>
      <c r="AY1876" s="34">
        <f t="shared" si="1057"/>
        <v>7386.3588660000005</v>
      </c>
    </row>
    <row r="1877" spans="1:51" ht="15" customHeight="1" x14ac:dyDescent="0.3">
      <c r="A1877" s="166" t="s">
        <v>3081</v>
      </c>
      <c r="B1877" s="99">
        <v>8862.5499999999993</v>
      </c>
      <c r="C1877" s="99">
        <v>6733.06</v>
      </c>
      <c r="D1877" s="99">
        <v>70636.53</v>
      </c>
      <c r="E1877" s="99">
        <v>68984.960000000006</v>
      </c>
      <c r="F1877" s="163">
        <v>46000</v>
      </c>
      <c r="G1877" s="164">
        <v>12500</v>
      </c>
      <c r="H1877" s="182">
        <v>46262</v>
      </c>
      <c r="I1877" s="182">
        <v>46350</v>
      </c>
      <c r="J1877" s="166">
        <v>3.8</v>
      </c>
      <c r="K1877" s="166">
        <v>1.5</v>
      </c>
      <c r="L1877" s="167" t="s">
        <v>1207</v>
      </c>
      <c r="M1877" s="168" t="s">
        <v>1205</v>
      </c>
      <c r="N1877" s="169">
        <v>0.04</v>
      </c>
      <c r="O1877" s="21">
        <f t="shared" si="1058"/>
        <v>2.2999999999999998</v>
      </c>
      <c r="P1877" s="21" t="str">
        <f t="shared" si="1059"/>
        <v>N</v>
      </c>
      <c r="Q1877" s="22">
        <f t="shared" si="1060"/>
        <v>15595.61</v>
      </c>
      <c r="R1877" s="8" t="str">
        <f t="shared" si="1061"/>
        <v>N</v>
      </c>
      <c r="S1877" s="23">
        <f t="shared" si="1062"/>
        <v>2.2999999999999998</v>
      </c>
      <c r="T1877" s="24">
        <f t="shared" si="1063"/>
        <v>50000</v>
      </c>
      <c r="U1877" s="24">
        <f t="shared" si="1064"/>
        <v>200000</v>
      </c>
      <c r="V1877" s="24">
        <f t="shared" si="1065"/>
        <v>257500</v>
      </c>
      <c r="W1877" s="24">
        <f t="shared" si="1066"/>
        <v>16219.434400000002</v>
      </c>
      <c r="X1877" s="24">
        <f t="shared" si="1067"/>
        <v>0</v>
      </c>
      <c r="Y1877" s="24">
        <f t="shared" si="1068"/>
        <v>16219.434400000002</v>
      </c>
      <c r="Z1877" s="24">
        <f t="shared" si="1069"/>
        <v>0</v>
      </c>
      <c r="AA1877" s="25" t="str">
        <f t="shared" si="1070"/>
        <v>N</v>
      </c>
      <c r="AB1877" s="26">
        <f t="shared" si="1071"/>
        <v>1.2999999999999998</v>
      </c>
      <c r="AC1877" s="27">
        <f t="shared" si="1072"/>
        <v>50000</v>
      </c>
      <c r="AD1877" s="28">
        <f t="shared" si="1073"/>
        <v>200000</v>
      </c>
      <c r="AE1877" s="28">
        <f t="shared" si="1074"/>
        <v>257500</v>
      </c>
      <c r="AF1877" s="28">
        <f t="shared" si="1075"/>
        <v>16868.211776000004</v>
      </c>
      <c r="AG1877" s="28">
        <f t="shared" si="1076"/>
        <v>0</v>
      </c>
      <c r="AH1877" s="28">
        <f t="shared" si="1077"/>
        <v>16868.211776000004</v>
      </c>
      <c r="AI1877" s="28">
        <f t="shared" si="1078"/>
        <v>0</v>
      </c>
      <c r="AJ1877" s="29" t="str">
        <f t="shared" si="1079"/>
        <v>N</v>
      </c>
      <c r="AK1877" s="30">
        <f t="shared" si="1044"/>
        <v>0.29999999999999982</v>
      </c>
      <c r="AL1877" s="31">
        <f t="shared" si="1045"/>
        <v>50000</v>
      </c>
      <c r="AM1877" s="31">
        <f t="shared" si="1046"/>
        <v>200000</v>
      </c>
      <c r="AN1877" s="31">
        <f t="shared" si="1047"/>
        <v>257500</v>
      </c>
      <c r="AO1877" s="31">
        <f t="shared" si="1048"/>
        <v>17542.940247040005</v>
      </c>
      <c r="AP1877" s="31">
        <f t="shared" si="1049"/>
        <v>0</v>
      </c>
      <c r="AQ1877" s="31">
        <f t="shared" si="1050"/>
        <v>17542.940247040005</v>
      </c>
      <c r="AR1877" s="31">
        <f t="shared" si="1051"/>
        <v>0</v>
      </c>
      <c r="AS1877" s="32">
        <f t="shared" si="1052"/>
        <v>0</v>
      </c>
      <c r="AT1877" s="33">
        <f t="shared" si="1053"/>
        <v>50000</v>
      </c>
      <c r="AU1877" s="33">
        <f t="shared" si="1054"/>
        <v>200000</v>
      </c>
      <c r="AV1877" s="33">
        <v>258375</v>
      </c>
      <c r="AW1877" s="33">
        <f t="shared" si="1055"/>
        <v>0</v>
      </c>
      <c r="AX1877" s="33">
        <f t="shared" si="1056"/>
        <v>0</v>
      </c>
      <c r="AY1877" s="34">
        <f t="shared" si="1057"/>
        <v>0</v>
      </c>
    </row>
    <row r="1878" spans="1:51" ht="15" customHeight="1" x14ac:dyDescent="0.3">
      <c r="A1878" s="166" t="s">
        <v>3082</v>
      </c>
      <c r="B1878" s="99">
        <v>8394.7099999999991</v>
      </c>
      <c r="C1878" s="99">
        <v>5575.93</v>
      </c>
      <c r="D1878" s="99">
        <v>35198.720000000001</v>
      </c>
      <c r="E1878" s="99">
        <v>34377.18</v>
      </c>
      <c r="F1878" s="163">
        <v>80000</v>
      </c>
      <c r="G1878" s="164">
        <v>0</v>
      </c>
      <c r="H1878" s="182">
        <v>46358</v>
      </c>
      <c r="I1878" s="182">
        <v>46424</v>
      </c>
      <c r="J1878" s="166">
        <v>2</v>
      </c>
      <c r="K1878" s="166">
        <v>0.1</v>
      </c>
      <c r="L1878" s="167" t="s">
        <v>1206</v>
      </c>
      <c r="M1878" s="168" t="s">
        <v>1205</v>
      </c>
      <c r="N1878" s="169">
        <v>0.05</v>
      </c>
      <c r="O1878" s="21">
        <f t="shared" si="1058"/>
        <v>1.9</v>
      </c>
      <c r="P1878" s="21" t="str">
        <f t="shared" si="1059"/>
        <v>N</v>
      </c>
      <c r="Q1878" s="22">
        <f t="shared" si="1060"/>
        <v>13970.64</v>
      </c>
      <c r="R1878" s="8" t="str">
        <f t="shared" si="1061"/>
        <v>N</v>
      </c>
      <c r="S1878" s="23">
        <f t="shared" si="1062"/>
        <v>1.9</v>
      </c>
      <c r="T1878" s="24">
        <f t="shared" si="1063"/>
        <v>20500</v>
      </c>
      <c r="U1878" s="24">
        <f t="shared" si="1064"/>
        <v>100000</v>
      </c>
      <c r="V1878" s="24">
        <f t="shared" si="1065"/>
        <v>257500</v>
      </c>
      <c r="W1878" s="24">
        <f t="shared" si="1066"/>
        <v>14669.172</v>
      </c>
      <c r="X1878" s="24">
        <f t="shared" si="1067"/>
        <v>0</v>
      </c>
      <c r="Y1878" s="24">
        <f t="shared" si="1068"/>
        <v>14669.172</v>
      </c>
      <c r="Z1878" s="24">
        <f t="shared" si="1069"/>
        <v>0</v>
      </c>
      <c r="AA1878" s="25" t="str">
        <f t="shared" si="1070"/>
        <v>N</v>
      </c>
      <c r="AB1878" s="26">
        <f t="shared" si="1071"/>
        <v>0.89999999999999991</v>
      </c>
      <c r="AC1878" s="27">
        <f t="shared" si="1072"/>
        <v>20500</v>
      </c>
      <c r="AD1878" s="28">
        <f t="shared" si="1073"/>
        <v>100000</v>
      </c>
      <c r="AE1878" s="28">
        <f t="shared" si="1074"/>
        <v>257500</v>
      </c>
      <c r="AF1878" s="28">
        <f t="shared" si="1075"/>
        <v>15402.6306</v>
      </c>
      <c r="AG1878" s="28">
        <f t="shared" si="1076"/>
        <v>0</v>
      </c>
      <c r="AH1878" s="28">
        <f t="shared" si="1077"/>
        <v>15402.6306</v>
      </c>
      <c r="AI1878" s="28">
        <f t="shared" si="1078"/>
        <v>0</v>
      </c>
      <c r="AJ1878" s="29" t="str">
        <f t="shared" si="1079"/>
        <v>N</v>
      </c>
      <c r="AK1878" s="30">
        <f t="shared" si="1044"/>
        <v>0</v>
      </c>
      <c r="AL1878" s="31">
        <f t="shared" si="1045"/>
        <v>20500</v>
      </c>
      <c r="AM1878" s="31">
        <f t="shared" si="1046"/>
        <v>100000</v>
      </c>
      <c r="AN1878" s="31">
        <f t="shared" si="1047"/>
        <v>257500</v>
      </c>
      <c r="AO1878" s="31">
        <f t="shared" si="1048"/>
        <v>0</v>
      </c>
      <c r="AP1878" s="31">
        <f t="shared" si="1049"/>
        <v>0</v>
      </c>
      <c r="AQ1878" s="31">
        <f t="shared" si="1050"/>
        <v>0</v>
      </c>
      <c r="AR1878" s="31">
        <f t="shared" si="1051"/>
        <v>0</v>
      </c>
      <c r="AS1878" s="32">
        <f t="shared" si="1052"/>
        <v>0</v>
      </c>
      <c r="AT1878" s="33">
        <f t="shared" si="1053"/>
        <v>20500</v>
      </c>
      <c r="AU1878" s="33">
        <f t="shared" si="1054"/>
        <v>100000</v>
      </c>
      <c r="AV1878" s="33">
        <v>258376</v>
      </c>
      <c r="AW1878" s="33">
        <f t="shared" si="1055"/>
        <v>0</v>
      </c>
      <c r="AX1878" s="33">
        <f t="shared" si="1056"/>
        <v>0</v>
      </c>
      <c r="AY1878" s="34">
        <f t="shared" si="1057"/>
        <v>0</v>
      </c>
    </row>
    <row r="1879" spans="1:51" ht="15" customHeight="1" x14ac:dyDescent="0.3">
      <c r="A1879" s="166" t="s">
        <v>3083</v>
      </c>
      <c r="B1879" s="99">
        <v>14123.57</v>
      </c>
      <c r="C1879" s="99">
        <v>12571.86</v>
      </c>
      <c r="D1879" s="99">
        <v>66104.03</v>
      </c>
      <c r="E1879" s="99">
        <v>51884.42</v>
      </c>
      <c r="F1879" s="163">
        <v>150000</v>
      </c>
      <c r="G1879" s="164">
        <v>0</v>
      </c>
      <c r="H1879" s="182">
        <v>46235</v>
      </c>
      <c r="I1879" s="182">
        <v>46249</v>
      </c>
      <c r="J1879" s="166">
        <v>4.5999999999999996</v>
      </c>
      <c r="K1879" s="166">
        <v>0.7</v>
      </c>
      <c r="L1879" s="167" t="s">
        <v>1206</v>
      </c>
      <c r="M1879" s="168" t="s">
        <v>1203</v>
      </c>
      <c r="N1879" s="169">
        <v>5.1999999999999998E-2</v>
      </c>
      <c r="O1879" s="21">
        <f t="shared" si="1058"/>
        <v>3.8999999999999995</v>
      </c>
      <c r="P1879" s="21" t="str">
        <f t="shared" si="1059"/>
        <v>N</v>
      </c>
      <c r="Q1879" s="22">
        <f t="shared" si="1060"/>
        <v>26695.43</v>
      </c>
      <c r="R1879" s="8" t="str">
        <f t="shared" si="1061"/>
        <v>N</v>
      </c>
      <c r="S1879" s="23">
        <f t="shared" si="1062"/>
        <v>5.1999999999999993</v>
      </c>
      <c r="T1879" s="24">
        <f t="shared" si="1063"/>
        <v>20500</v>
      </c>
      <c r="U1879" s="24">
        <f t="shared" si="1064"/>
        <v>100000</v>
      </c>
      <c r="V1879" s="24">
        <f t="shared" si="1065"/>
        <v>257500</v>
      </c>
      <c r="W1879" s="24">
        <f t="shared" si="1066"/>
        <v>15375</v>
      </c>
      <c r="X1879" s="24">
        <f t="shared" si="1067"/>
        <v>0</v>
      </c>
      <c r="Y1879" s="24">
        <f t="shared" si="1068"/>
        <v>15375</v>
      </c>
      <c r="Z1879" s="24">
        <f t="shared" si="1069"/>
        <v>12708.592360000002</v>
      </c>
      <c r="AA1879" s="25" t="str">
        <f t="shared" si="1070"/>
        <v>N</v>
      </c>
      <c r="AB1879" s="26">
        <f t="shared" si="1071"/>
        <v>4.1999999999999993</v>
      </c>
      <c r="AC1879" s="27">
        <f t="shared" si="1072"/>
        <v>20500</v>
      </c>
      <c r="AD1879" s="28">
        <f t="shared" si="1073"/>
        <v>100000</v>
      </c>
      <c r="AE1879" s="28">
        <f t="shared" si="1074"/>
        <v>257500</v>
      </c>
      <c r="AF1879" s="28">
        <f t="shared" si="1075"/>
        <v>13890.727500000001</v>
      </c>
      <c r="AG1879" s="28">
        <f t="shared" si="1076"/>
        <v>0</v>
      </c>
      <c r="AH1879" s="28">
        <f t="shared" si="1077"/>
        <v>13890.727500000001</v>
      </c>
      <c r="AI1879" s="28">
        <f t="shared" si="1078"/>
        <v>15653.211662720001</v>
      </c>
      <c r="AJ1879" s="29" t="str">
        <f t="shared" si="1079"/>
        <v>N</v>
      </c>
      <c r="AK1879" s="30">
        <f t="shared" si="1044"/>
        <v>3.1999999999999993</v>
      </c>
      <c r="AL1879" s="31">
        <f t="shared" si="1045"/>
        <v>20500</v>
      </c>
      <c r="AM1879" s="31">
        <f t="shared" si="1046"/>
        <v>100000</v>
      </c>
      <c r="AN1879" s="31">
        <f t="shared" si="1047"/>
        <v>257500</v>
      </c>
      <c r="AO1879" s="31">
        <f t="shared" si="1048"/>
        <v>6203.2275000000009</v>
      </c>
      <c r="AP1879" s="31">
        <f t="shared" si="1049"/>
        <v>0</v>
      </c>
      <c r="AQ1879" s="31">
        <f t="shared" si="1050"/>
        <v>6203.2275000000009</v>
      </c>
      <c r="AR1879" s="31">
        <f t="shared" si="1051"/>
        <v>24876.996499181441</v>
      </c>
      <c r="AS1879" s="32">
        <f t="shared" si="1052"/>
        <v>2.1999999999999993</v>
      </c>
      <c r="AT1879" s="33">
        <f t="shared" si="1053"/>
        <v>20500</v>
      </c>
      <c r="AU1879" s="33">
        <f t="shared" si="1054"/>
        <v>100000</v>
      </c>
      <c r="AV1879" s="33">
        <v>258377</v>
      </c>
      <c r="AW1879" s="33">
        <f t="shared" si="1055"/>
        <v>0</v>
      </c>
      <c r="AX1879" s="33">
        <f t="shared" si="1056"/>
        <v>32696.395647138877</v>
      </c>
      <c r="AY1879" s="34">
        <f t="shared" si="1057"/>
        <v>85935.196169040326</v>
      </c>
    </row>
    <row r="1880" spans="1:51" ht="15" customHeight="1" x14ac:dyDescent="0.3">
      <c r="A1880" s="166" t="s">
        <v>3084</v>
      </c>
      <c r="B1880" s="99">
        <v>14093.89</v>
      </c>
      <c r="C1880" s="99">
        <v>22624.98</v>
      </c>
      <c r="D1880" s="99">
        <v>82834.98</v>
      </c>
      <c r="E1880" s="99">
        <v>81683.58</v>
      </c>
      <c r="F1880" s="163">
        <v>80000</v>
      </c>
      <c r="G1880" s="164">
        <v>0</v>
      </c>
      <c r="H1880" s="182">
        <v>46421</v>
      </c>
      <c r="I1880" s="182">
        <v>46444</v>
      </c>
      <c r="J1880" s="166">
        <v>4.5999999999999996</v>
      </c>
      <c r="K1880" s="166">
        <v>2.2000000000000002</v>
      </c>
      <c r="L1880" s="167" t="s">
        <v>1206</v>
      </c>
      <c r="M1880" s="168" t="s">
        <v>1205</v>
      </c>
      <c r="N1880" s="169">
        <v>0.04</v>
      </c>
      <c r="O1880" s="21">
        <f t="shared" si="1058"/>
        <v>2.3999999999999995</v>
      </c>
      <c r="P1880" s="21" t="str">
        <f t="shared" si="1059"/>
        <v>N</v>
      </c>
      <c r="Q1880" s="22">
        <f t="shared" si="1060"/>
        <v>36718.869999999995</v>
      </c>
      <c r="R1880" s="8" t="str">
        <f t="shared" si="1061"/>
        <v>N</v>
      </c>
      <c r="S1880" s="23">
        <f t="shared" si="1062"/>
        <v>2.3999999999999995</v>
      </c>
      <c r="T1880" s="24">
        <f t="shared" si="1063"/>
        <v>20500</v>
      </c>
      <c r="U1880" s="24">
        <f t="shared" si="1064"/>
        <v>100000</v>
      </c>
      <c r="V1880" s="24">
        <f t="shared" si="1065"/>
        <v>257500</v>
      </c>
      <c r="W1880" s="24">
        <f t="shared" si="1066"/>
        <v>17165.020000000004</v>
      </c>
      <c r="X1880" s="24">
        <f t="shared" si="1067"/>
        <v>0</v>
      </c>
      <c r="Y1880" s="24">
        <f t="shared" si="1068"/>
        <v>17165.020000000004</v>
      </c>
      <c r="Z1880" s="24">
        <f t="shared" si="1069"/>
        <v>21022.604799999994</v>
      </c>
      <c r="AA1880" s="25" t="str">
        <f t="shared" si="1070"/>
        <v>N</v>
      </c>
      <c r="AB1880" s="26">
        <f t="shared" si="1071"/>
        <v>1.3999999999999995</v>
      </c>
      <c r="AC1880" s="27">
        <f t="shared" si="1072"/>
        <v>20500</v>
      </c>
      <c r="AD1880" s="28">
        <f t="shared" si="1073"/>
        <v>100000</v>
      </c>
      <c r="AE1880" s="28">
        <f t="shared" si="1074"/>
        <v>257500</v>
      </c>
      <c r="AF1880" s="28">
        <f t="shared" si="1075"/>
        <v>0</v>
      </c>
      <c r="AG1880" s="28">
        <f t="shared" si="1076"/>
        <v>0</v>
      </c>
      <c r="AH1880" s="28">
        <f t="shared" si="1077"/>
        <v>0</v>
      </c>
      <c r="AI1880" s="28">
        <f t="shared" si="1078"/>
        <v>39715.129792</v>
      </c>
      <c r="AJ1880" s="29" t="str">
        <f t="shared" si="1079"/>
        <v>N</v>
      </c>
      <c r="AK1880" s="30">
        <f t="shared" si="1044"/>
        <v>0.39999999999999947</v>
      </c>
      <c r="AL1880" s="31">
        <f t="shared" si="1045"/>
        <v>20500</v>
      </c>
      <c r="AM1880" s="31">
        <f t="shared" si="1046"/>
        <v>100000</v>
      </c>
      <c r="AN1880" s="31">
        <f t="shared" si="1047"/>
        <v>257500</v>
      </c>
      <c r="AO1880" s="31">
        <f t="shared" si="1048"/>
        <v>0</v>
      </c>
      <c r="AP1880" s="31">
        <f t="shared" si="1049"/>
        <v>0</v>
      </c>
      <c r="AQ1880" s="31">
        <f t="shared" si="1050"/>
        <v>0</v>
      </c>
      <c r="AR1880" s="31">
        <f t="shared" si="1051"/>
        <v>41303.734983679999</v>
      </c>
      <c r="AS1880" s="32">
        <f t="shared" si="1052"/>
        <v>0</v>
      </c>
      <c r="AT1880" s="33">
        <f t="shared" si="1053"/>
        <v>20500</v>
      </c>
      <c r="AU1880" s="33">
        <f t="shared" si="1054"/>
        <v>100000</v>
      </c>
      <c r="AV1880" s="33">
        <v>258378</v>
      </c>
      <c r="AW1880" s="33">
        <f t="shared" si="1055"/>
        <v>0</v>
      </c>
      <c r="AX1880" s="33">
        <f t="shared" si="1056"/>
        <v>0</v>
      </c>
      <c r="AY1880" s="34">
        <f t="shared" si="1057"/>
        <v>102041.46957567999</v>
      </c>
    </row>
    <row r="1881" spans="1:51" ht="15" customHeight="1" x14ac:dyDescent="0.3">
      <c r="A1881" s="166" t="s">
        <v>3085</v>
      </c>
      <c r="B1881" s="99">
        <v>9017.44</v>
      </c>
      <c r="C1881" s="99">
        <v>5151.3500000000004</v>
      </c>
      <c r="D1881" s="99">
        <v>59739.7</v>
      </c>
      <c r="E1881" s="99">
        <v>46134.91</v>
      </c>
      <c r="F1881" s="163">
        <v>77000</v>
      </c>
      <c r="G1881" s="162">
        <v>0</v>
      </c>
      <c r="H1881" s="182">
        <v>46395</v>
      </c>
      <c r="I1881" s="182">
        <v>46449</v>
      </c>
      <c r="J1881" s="166">
        <v>2.4</v>
      </c>
      <c r="K1881" s="166">
        <v>2</v>
      </c>
      <c r="L1881" s="167" t="s">
        <v>1206</v>
      </c>
      <c r="M1881" s="168" t="s">
        <v>1204</v>
      </c>
      <c r="N1881" s="169">
        <v>0.05</v>
      </c>
      <c r="O1881" s="21">
        <f t="shared" si="1058"/>
        <v>0.39999999999999991</v>
      </c>
      <c r="P1881" s="21" t="str">
        <f t="shared" si="1059"/>
        <v>N</v>
      </c>
      <c r="Q1881" s="22">
        <f t="shared" si="1060"/>
        <v>14168.79</v>
      </c>
      <c r="R1881" s="8" t="str">
        <f t="shared" si="1061"/>
        <v>N</v>
      </c>
      <c r="S1881" s="23">
        <f t="shared" si="1062"/>
        <v>0.79999999999999982</v>
      </c>
      <c r="T1881" s="24">
        <f t="shared" si="1063"/>
        <v>20500</v>
      </c>
      <c r="U1881" s="24">
        <f t="shared" si="1064"/>
        <v>100000</v>
      </c>
      <c r="V1881" s="24">
        <f t="shared" si="1065"/>
        <v>257500</v>
      </c>
      <c r="W1881" s="24">
        <f t="shared" si="1066"/>
        <v>7438.6147500000006</v>
      </c>
      <c r="X1881" s="24">
        <f t="shared" si="1067"/>
        <v>0</v>
      </c>
      <c r="Y1881" s="24">
        <f t="shared" si="1068"/>
        <v>7438.6147500000006</v>
      </c>
      <c r="Z1881" s="24">
        <f t="shared" si="1069"/>
        <v>7438.6147500000006</v>
      </c>
      <c r="AA1881" s="25" t="str">
        <f t="shared" si="1070"/>
        <v>N</v>
      </c>
      <c r="AB1881" s="26">
        <f t="shared" si="1071"/>
        <v>0</v>
      </c>
      <c r="AC1881" s="27">
        <f t="shared" si="1072"/>
        <v>20500</v>
      </c>
      <c r="AD1881" s="28">
        <f t="shared" si="1073"/>
        <v>100000</v>
      </c>
      <c r="AE1881" s="28">
        <f t="shared" si="1074"/>
        <v>257500</v>
      </c>
      <c r="AF1881" s="28">
        <f t="shared" si="1075"/>
        <v>0</v>
      </c>
      <c r="AG1881" s="28">
        <f t="shared" si="1076"/>
        <v>0</v>
      </c>
      <c r="AH1881" s="28">
        <f t="shared" si="1077"/>
        <v>0</v>
      </c>
      <c r="AI1881" s="28">
        <f t="shared" si="1078"/>
        <v>0</v>
      </c>
      <c r="AJ1881" s="29" t="str">
        <f t="shared" si="1079"/>
        <v>N</v>
      </c>
      <c r="AK1881" s="30">
        <f t="shared" si="1044"/>
        <v>0</v>
      </c>
      <c r="AL1881" s="31">
        <f t="shared" si="1045"/>
        <v>20500</v>
      </c>
      <c r="AM1881" s="31">
        <f t="shared" si="1046"/>
        <v>100000</v>
      </c>
      <c r="AN1881" s="31">
        <f t="shared" si="1047"/>
        <v>257500</v>
      </c>
      <c r="AO1881" s="31">
        <f t="shared" si="1048"/>
        <v>0</v>
      </c>
      <c r="AP1881" s="31">
        <f t="shared" si="1049"/>
        <v>0</v>
      </c>
      <c r="AQ1881" s="31">
        <f t="shared" si="1050"/>
        <v>0</v>
      </c>
      <c r="AR1881" s="31">
        <f t="shared" si="1051"/>
        <v>0</v>
      </c>
      <c r="AS1881" s="32">
        <f t="shared" si="1052"/>
        <v>0</v>
      </c>
      <c r="AT1881" s="33">
        <f t="shared" si="1053"/>
        <v>20500</v>
      </c>
      <c r="AU1881" s="33">
        <f t="shared" si="1054"/>
        <v>100000</v>
      </c>
      <c r="AV1881" s="33">
        <v>258379</v>
      </c>
      <c r="AW1881" s="33">
        <f t="shared" si="1055"/>
        <v>0</v>
      </c>
      <c r="AX1881" s="33">
        <f t="shared" si="1056"/>
        <v>0</v>
      </c>
      <c r="AY1881" s="34">
        <f t="shared" si="1057"/>
        <v>7438.6147500000006</v>
      </c>
    </row>
    <row r="1882" spans="1:51" ht="15" customHeight="1" x14ac:dyDescent="0.3">
      <c r="A1882" s="166" t="s">
        <v>3086</v>
      </c>
      <c r="B1882" s="99">
        <v>8613.14</v>
      </c>
      <c r="C1882" s="99">
        <v>15602.97</v>
      </c>
      <c r="D1882" s="99">
        <v>87482.31</v>
      </c>
      <c r="E1882" s="99">
        <v>73771.5</v>
      </c>
      <c r="F1882" s="163">
        <v>150000</v>
      </c>
      <c r="G1882" s="162">
        <v>12500</v>
      </c>
      <c r="H1882" s="182">
        <v>46329</v>
      </c>
      <c r="I1882" s="182">
        <v>46359</v>
      </c>
      <c r="J1882" s="166">
        <v>1.6</v>
      </c>
      <c r="K1882" s="166">
        <v>1.6</v>
      </c>
      <c r="L1882" s="167" t="s">
        <v>1206</v>
      </c>
      <c r="M1882" s="168" t="s">
        <v>1204</v>
      </c>
      <c r="N1882" s="169">
        <v>5.1999999999999998E-2</v>
      </c>
      <c r="O1882" s="21">
        <f t="shared" si="1058"/>
        <v>0</v>
      </c>
      <c r="P1882" s="21" t="str">
        <f t="shared" si="1059"/>
        <v>N</v>
      </c>
      <c r="Q1882" s="22">
        <f t="shared" si="1060"/>
        <v>24216.11</v>
      </c>
      <c r="R1882" s="8" t="str">
        <f t="shared" si="1061"/>
        <v>N</v>
      </c>
      <c r="S1882" s="23">
        <f t="shared" si="1062"/>
        <v>0</v>
      </c>
      <c r="T1882" s="24">
        <f t="shared" si="1063"/>
        <v>20500</v>
      </c>
      <c r="U1882" s="24">
        <f t="shared" si="1064"/>
        <v>100000</v>
      </c>
      <c r="V1882" s="24">
        <f t="shared" si="1065"/>
        <v>257500</v>
      </c>
      <c r="W1882" s="24">
        <f t="shared" si="1066"/>
        <v>0</v>
      </c>
      <c r="X1882" s="24">
        <f t="shared" si="1067"/>
        <v>0</v>
      </c>
      <c r="Y1882" s="24">
        <f t="shared" si="1068"/>
        <v>0</v>
      </c>
      <c r="Z1882" s="24">
        <f t="shared" si="1069"/>
        <v>0</v>
      </c>
      <c r="AA1882" s="25" t="str">
        <f t="shared" si="1070"/>
        <v>N</v>
      </c>
      <c r="AB1882" s="26">
        <f t="shared" si="1071"/>
        <v>0</v>
      </c>
      <c r="AC1882" s="27">
        <f t="shared" si="1072"/>
        <v>20500</v>
      </c>
      <c r="AD1882" s="28">
        <f t="shared" si="1073"/>
        <v>100000</v>
      </c>
      <c r="AE1882" s="28">
        <f t="shared" si="1074"/>
        <v>257500</v>
      </c>
      <c r="AF1882" s="28">
        <f t="shared" si="1075"/>
        <v>0</v>
      </c>
      <c r="AG1882" s="28">
        <f t="shared" si="1076"/>
        <v>0</v>
      </c>
      <c r="AH1882" s="28">
        <f t="shared" si="1077"/>
        <v>0</v>
      </c>
      <c r="AI1882" s="28">
        <f t="shared" si="1078"/>
        <v>0</v>
      </c>
      <c r="AJ1882" s="29" t="str">
        <f t="shared" si="1079"/>
        <v>N</v>
      </c>
      <c r="AK1882" s="30">
        <f t="shared" si="1044"/>
        <v>0</v>
      </c>
      <c r="AL1882" s="31">
        <f t="shared" si="1045"/>
        <v>20500</v>
      </c>
      <c r="AM1882" s="31">
        <f t="shared" si="1046"/>
        <v>100000</v>
      </c>
      <c r="AN1882" s="31">
        <f t="shared" si="1047"/>
        <v>257500</v>
      </c>
      <c r="AO1882" s="31">
        <f t="shared" si="1048"/>
        <v>0</v>
      </c>
      <c r="AP1882" s="31">
        <f t="shared" si="1049"/>
        <v>0</v>
      </c>
      <c r="AQ1882" s="31">
        <f t="shared" si="1050"/>
        <v>0</v>
      </c>
      <c r="AR1882" s="31">
        <f t="shared" si="1051"/>
        <v>0</v>
      </c>
      <c r="AS1882" s="32">
        <f t="shared" si="1052"/>
        <v>0</v>
      </c>
      <c r="AT1882" s="33">
        <f t="shared" si="1053"/>
        <v>20500</v>
      </c>
      <c r="AU1882" s="33">
        <f t="shared" si="1054"/>
        <v>100000</v>
      </c>
      <c r="AV1882" s="33">
        <v>258380</v>
      </c>
      <c r="AW1882" s="33">
        <f t="shared" si="1055"/>
        <v>0</v>
      </c>
      <c r="AX1882" s="33">
        <f t="shared" si="1056"/>
        <v>0</v>
      </c>
      <c r="AY1882" s="34">
        <f t="shared" si="1057"/>
        <v>0</v>
      </c>
    </row>
    <row r="1883" spans="1:51" ht="15" customHeight="1" x14ac:dyDescent="0.3">
      <c r="A1883" s="166" t="s">
        <v>3087</v>
      </c>
      <c r="B1883" s="99">
        <v>14793.33</v>
      </c>
      <c r="C1883" s="99">
        <v>24833.33</v>
      </c>
      <c r="D1883" s="99">
        <v>70209.94</v>
      </c>
      <c r="E1883" s="99">
        <v>69746.149999999994</v>
      </c>
      <c r="F1883" s="163">
        <v>66000</v>
      </c>
      <c r="G1883" s="162">
        <v>0</v>
      </c>
      <c r="H1883" s="182">
        <v>46287</v>
      </c>
      <c r="I1883" s="182">
        <v>46320</v>
      </c>
      <c r="J1883" s="166">
        <v>2.7</v>
      </c>
      <c r="K1883" s="166">
        <v>2.7</v>
      </c>
      <c r="L1883" s="167" t="s">
        <v>1206</v>
      </c>
      <c r="M1883" s="168" t="s">
        <v>1204</v>
      </c>
      <c r="N1883" s="169">
        <v>0.04</v>
      </c>
      <c r="O1883" s="21">
        <f t="shared" si="1058"/>
        <v>0</v>
      </c>
      <c r="P1883" s="21" t="str">
        <f t="shared" si="1059"/>
        <v>N</v>
      </c>
      <c r="Q1883" s="22">
        <f t="shared" si="1060"/>
        <v>39626.660000000003</v>
      </c>
      <c r="R1883" s="8" t="str">
        <f t="shared" si="1061"/>
        <v>N</v>
      </c>
      <c r="S1883" s="23">
        <f t="shared" si="1062"/>
        <v>0</v>
      </c>
      <c r="T1883" s="24">
        <f t="shared" si="1063"/>
        <v>20500</v>
      </c>
      <c r="U1883" s="24">
        <f t="shared" si="1064"/>
        <v>100000</v>
      </c>
      <c r="V1883" s="24">
        <f t="shared" si="1065"/>
        <v>257500</v>
      </c>
      <c r="W1883" s="24">
        <f t="shared" si="1066"/>
        <v>0</v>
      </c>
      <c r="X1883" s="24">
        <f t="shared" si="1067"/>
        <v>0</v>
      </c>
      <c r="Y1883" s="24">
        <f t="shared" si="1068"/>
        <v>0</v>
      </c>
      <c r="Z1883" s="24">
        <f t="shared" si="1069"/>
        <v>0</v>
      </c>
      <c r="AA1883" s="25" t="str">
        <f t="shared" si="1070"/>
        <v>N</v>
      </c>
      <c r="AB1883" s="26">
        <f t="shared" si="1071"/>
        <v>0</v>
      </c>
      <c r="AC1883" s="27">
        <f t="shared" si="1072"/>
        <v>20500</v>
      </c>
      <c r="AD1883" s="28">
        <f t="shared" si="1073"/>
        <v>100000</v>
      </c>
      <c r="AE1883" s="28">
        <f t="shared" si="1074"/>
        <v>257500</v>
      </c>
      <c r="AF1883" s="28">
        <f t="shared" si="1075"/>
        <v>0</v>
      </c>
      <c r="AG1883" s="28">
        <f t="shared" si="1076"/>
        <v>0</v>
      </c>
      <c r="AH1883" s="28">
        <f t="shared" si="1077"/>
        <v>0</v>
      </c>
      <c r="AI1883" s="28">
        <f t="shared" si="1078"/>
        <v>0</v>
      </c>
      <c r="AJ1883" s="29" t="str">
        <f t="shared" si="1079"/>
        <v>N</v>
      </c>
      <c r="AK1883" s="30">
        <f t="shared" si="1044"/>
        <v>0</v>
      </c>
      <c r="AL1883" s="31">
        <f t="shared" si="1045"/>
        <v>20500</v>
      </c>
      <c r="AM1883" s="31">
        <f t="shared" si="1046"/>
        <v>100000</v>
      </c>
      <c r="AN1883" s="31">
        <f t="shared" si="1047"/>
        <v>257500</v>
      </c>
      <c r="AO1883" s="31">
        <f t="shared" si="1048"/>
        <v>0</v>
      </c>
      <c r="AP1883" s="31">
        <f t="shared" si="1049"/>
        <v>0</v>
      </c>
      <c r="AQ1883" s="31">
        <f t="shared" si="1050"/>
        <v>0</v>
      </c>
      <c r="AR1883" s="31">
        <f t="shared" si="1051"/>
        <v>0</v>
      </c>
      <c r="AS1883" s="32">
        <f t="shared" si="1052"/>
        <v>0</v>
      </c>
      <c r="AT1883" s="33">
        <f t="shared" si="1053"/>
        <v>20500</v>
      </c>
      <c r="AU1883" s="33">
        <f t="shared" si="1054"/>
        <v>100000</v>
      </c>
      <c r="AV1883" s="33">
        <v>258381</v>
      </c>
      <c r="AW1883" s="33">
        <f t="shared" si="1055"/>
        <v>0</v>
      </c>
      <c r="AX1883" s="33">
        <f t="shared" si="1056"/>
        <v>0</v>
      </c>
      <c r="AY1883" s="34">
        <f t="shared" si="1057"/>
        <v>0</v>
      </c>
    </row>
    <row r="1884" spans="1:51" ht="15" customHeight="1" x14ac:dyDescent="0.3">
      <c r="A1884" s="166" t="s">
        <v>3088</v>
      </c>
      <c r="B1884" s="99">
        <v>8318.9699999999993</v>
      </c>
      <c r="C1884" s="99">
        <v>2942.38</v>
      </c>
      <c r="D1884" s="99">
        <v>66121.440000000002</v>
      </c>
      <c r="E1884" s="99">
        <v>54781.58</v>
      </c>
      <c r="F1884" s="163">
        <v>90000</v>
      </c>
      <c r="G1884" s="162">
        <v>12500</v>
      </c>
      <c r="H1884" s="182">
        <v>46387</v>
      </c>
      <c r="I1884" s="182">
        <v>46475</v>
      </c>
      <c r="J1884" s="166">
        <v>1.6</v>
      </c>
      <c r="K1884" s="166">
        <v>1</v>
      </c>
      <c r="L1884" s="167" t="s">
        <v>1206</v>
      </c>
      <c r="M1884" s="168" t="s">
        <v>1203</v>
      </c>
      <c r="N1884" s="169">
        <v>1.6E-2</v>
      </c>
      <c r="O1884" s="21">
        <f t="shared" si="1058"/>
        <v>0.60000000000000009</v>
      </c>
      <c r="P1884" s="21" t="str">
        <f t="shared" si="1059"/>
        <v>N</v>
      </c>
      <c r="Q1884" s="22">
        <f t="shared" si="1060"/>
        <v>11261.349999999999</v>
      </c>
      <c r="R1884" s="8" t="str">
        <f t="shared" si="1061"/>
        <v>N</v>
      </c>
      <c r="S1884" s="23">
        <f t="shared" si="1062"/>
        <v>0.80000000000000016</v>
      </c>
      <c r="T1884" s="24">
        <f t="shared" si="1063"/>
        <v>20500</v>
      </c>
      <c r="U1884" s="24">
        <f t="shared" si="1064"/>
        <v>100000</v>
      </c>
      <c r="V1884" s="24">
        <f t="shared" si="1065"/>
        <v>257500</v>
      </c>
      <c r="W1884" s="24">
        <f t="shared" si="1066"/>
        <v>8581.1486999999979</v>
      </c>
      <c r="X1884" s="24">
        <f t="shared" si="1067"/>
        <v>0</v>
      </c>
      <c r="Y1884" s="24">
        <f t="shared" si="1068"/>
        <v>8581.1486999999979</v>
      </c>
      <c r="Z1884" s="24">
        <f t="shared" si="1069"/>
        <v>2860.3829000000005</v>
      </c>
      <c r="AA1884" s="25" t="str">
        <f t="shared" si="1070"/>
        <v>N</v>
      </c>
      <c r="AB1884" s="26">
        <f t="shared" si="1071"/>
        <v>0</v>
      </c>
      <c r="AC1884" s="27">
        <f t="shared" si="1072"/>
        <v>20500</v>
      </c>
      <c r="AD1884" s="28">
        <f t="shared" si="1073"/>
        <v>100000</v>
      </c>
      <c r="AE1884" s="28">
        <f t="shared" si="1074"/>
        <v>257500</v>
      </c>
      <c r="AF1884" s="28">
        <f t="shared" si="1075"/>
        <v>0</v>
      </c>
      <c r="AG1884" s="28">
        <f t="shared" si="1076"/>
        <v>0</v>
      </c>
      <c r="AH1884" s="28">
        <f t="shared" si="1077"/>
        <v>0</v>
      </c>
      <c r="AI1884" s="28">
        <f t="shared" si="1078"/>
        <v>0</v>
      </c>
      <c r="AJ1884" s="29" t="str">
        <f t="shared" si="1079"/>
        <v>N</v>
      </c>
      <c r="AK1884" s="30">
        <f t="shared" si="1044"/>
        <v>0</v>
      </c>
      <c r="AL1884" s="31">
        <f t="shared" si="1045"/>
        <v>20500</v>
      </c>
      <c r="AM1884" s="31">
        <f t="shared" si="1046"/>
        <v>100000</v>
      </c>
      <c r="AN1884" s="31">
        <f t="shared" si="1047"/>
        <v>257500</v>
      </c>
      <c r="AO1884" s="31">
        <f t="shared" si="1048"/>
        <v>0</v>
      </c>
      <c r="AP1884" s="31">
        <f t="shared" si="1049"/>
        <v>0</v>
      </c>
      <c r="AQ1884" s="31">
        <f t="shared" si="1050"/>
        <v>0</v>
      </c>
      <c r="AR1884" s="31">
        <f t="shared" si="1051"/>
        <v>0</v>
      </c>
      <c r="AS1884" s="32">
        <f t="shared" si="1052"/>
        <v>0</v>
      </c>
      <c r="AT1884" s="33">
        <f t="shared" si="1053"/>
        <v>20500</v>
      </c>
      <c r="AU1884" s="33">
        <f t="shared" si="1054"/>
        <v>100000</v>
      </c>
      <c r="AV1884" s="33">
        <v>258382</v>
      </c>
      <c r="AW1884" s="33">
        <f t="shared" si="1055"/>
        <v>0</v>
      </c>
      <c r="AX1884" s="33">
        <f t="shared" si="1056"/>
        <v>0</v>
      </c>
      <c r="AY1884" s="34">
        <f t="shared" si="1057"/>
        <v>2860.3829000000005</v>
      </c>
    </row>
    <row r="1885" spans="1:51" ht="15" customHeight="1" x14ac:dyDescent="0.3">
      <c r="A1885" s="166" t="s">
        <v>3089</v>
      </c>
      <c r="B1885" s="99">
        <v>18407.439999999999</v>
      </c>
      <c r="C1885" s="99">
        <v>21518.11</v>
      </c>
      <c r="D1885" s="99">
        <v>110229.86</v>
      </c>
      <c r="E1885" s="99">
        <v>106044.31</v>
      </c>
      <c r="F1885" s="163">
        <v>90000</v>
      </c>
      <c r="G1885" s="162">
        <v>0</v>
      </c>
      <c r="H1885" s="182">
        <v>46335</v>
      </c>
      <c r="I1885" s="182">
        <v>46369</v>
      </c>
      <c r="J1885" s="166">
        <v>3.2</v>
      </c>
      <c r="K1885" s="166">
        <v>1</v>
      </c>
      <c r="L1885" s="167" t="s">
        <v>1206</v>
      </c>
      <c r="M1885" s="168" t="s">
        <v>1203</v>
      </c>
      <c r="N1885" s="169">
        <v>0.03</v>
      </c>
      <c r="O1885" s="21">
        <f t="shared" si="1058"/>
        <v>2.2000000000000002</v>
      </c>
      <c r="P1885" s="21" t="str">
        <f t="shared" si="1059"/>
        <v>N</v>
      </c>
      <c r="Q1885" s="22">
        <f t="shared" si="1060"/>
        <v>39925.550000000003</v>
      </c>
      <c r="R1885" s="8" t="str">
        <f t="shared" si="1061"/>
        <v>N</v>
      </c>
      <c r="S1885" s="23">
        <f t="shared" si="1062"/>
        <v>2.9333333333333336</v>
      </c>
      <c r="T1885" s="24">
        <f t="shared" si="1063"/>
        <v>20500</v>
      </c>
      <c r="U1885" s="24">
        <f t="shared" si="1064"/>
        <v>100000</v>
      </c>
      <c r="V1885" s="24">
        <f t="shared" si="1065"/>
        <v>257500</v>
      </c>
      <c r="W1885" s="24">
        <f t="shared" si="1066"/>
        <v>0</v>
      </c>
      <c r="X1885" s="24">
        <f t="shared" si="1067"/>
        <v>0</v>
      </c>
      <c r="Y1885" s="24">
        <f t="shared" si="1068"/>
        <v>0</v>
      </c>
      <c r="Z1885" s="24">
        <f t="shared" si="1069"/>
        <v>41123.316500000001</v>
      </c>
      <c r="AA1885" s="25" t="str">
        <f t="shared" si="1070"/>
        <v>N</v>
      </c>
      <c r="AB1885" s="26">
        <f t="shared" si="1071"/>
        <v>1.9333333333333336</v>
      </c>
      <c r="AC1885" s="27">
        <f t="shared" si="1072"/>
        <v>20500</v>
      </c>
      <c r="AD1885" s="28">
        <f t="shared" si="1073"/>
        <v>100000</v>
      </c>
      <c r="AE1885" s="28">
        <f t="shared" si="1074"/>
        <v>257500</v>
      </c>
      <c r="AF1885" s="28">
        <f t="shared" si="1075"/>
        <v>0</v>
      </c>
      <c r="AG1885" s="28">
        <f t="shared" si="1076"/>
        <v>0</v>
      </c>
      <c r="AH1885" s="28">
        <f t="shared" si="1077"/>
        <v>0</v>
      </c>
      <c r="AI1885" s="28">
        <f t="shared" si="1078"/>
        <v>42357.015995000002</v>
      </c>
      <c r="AJ1885" s="29" t="str">
        <f t="shared" si="1079"/>
        <v>N</v>
      </c>
      <c r="AK1885" s="30">
        <f t="shared" si="1044"/>
        <v>0.93333333333333357</v>
      </c>
      <c r="AL1885" s="31">
        <f t="shared" si="1045"/>
        <v>20500</v>
      </c>
      <c r="AM1885" s="31">
        <f t="shared" si="1046"/>
        <v>100000</v>
      </c>
      <c r="AN1885" s="31">
        <f t="shared" si="1047"/>
        <v>257500</v>
      </c>
      <c r="AO1885" s="31">
        <f t="shared" si="1048"/>
        <v>0</v>
      </c>
      <c r="AP1885" s="31">
        <f t="shared" si="1049"/>
        <v>0</v>
      </c>
      <c r="AQ1885" s="31">
        <f t="shared" si="1050"/>
        <v>0</v>
      </c>
      <c r="AR1885" s="31">
        <f t="shared" si="1051"/>
        <v>43627.726474850002</v>
      </c>
      <c r="AS1885" s="32">
        <f t="shared" si="1052"/>
        <v>0</v>
      </c>
      <c r="AT1885" s="33">
        <f t="shared" si="1053"/>
        <v>20500</v>
      </c>
      <c r="AU1885" s="33">
        <f t="shared" si="1054"/>
        <v>100000</v>
      </c>
      <c r="AV1885" s="33">
        <v>258383</v>
      </c>
      <c r="AW1885" s="33">
        <f t="shared" si="1055"/>
        <v>0</v>
      </c>
      <c r="AX1885" s="33">
        <f t="shared" si="1056"/>
        <v>0</v>
      </c>
      <c r="AY1885" s="34">
        <f t="shared" si="1057"/>
        <v>127108.05896985001</v>
      </c>
    </row>
    <row r="1886" spans="1:51" ht="15" customHeight="1" x14ac:dyDescent="0.3">
      <c r="A1886" s="166" t="s">
        <v>3090</v>
      </c>
      <c r="B1886" s="99">
        <v>16776.669999999998</v>
      </c>
      <c r="C1886" s="99">
        <v>14915.18</v>
      </c>
      <c r="D1886" s="99">
        <v>76353.97</v>
      </c>
      <c r="E1886" s="99">
        <v>75724.44</v>
      </c>
      <c r="F1886" s="163">
        <v>105000</v>
      </c>
      <c r="G1886" s="162">
        <v>12500</v>
      </c>
      <c r="H1886" s="182">
        <v>46376</v>
      </c>
      <c r="I1886" s="182">
        <v>46455</v>
      </c>
      <c r="J1886" s="166">
        <v>3.1</v>
      </c>
      <c r="K1886" s="166">
        <v>1.1000000000000001</v>
      </c>
      <c r="L1886" s="167" t="s">
        <v>1206</v>
      </c>
      <c r="M1886" s="168" t="s">
        <v>1205</v>
      </c>
      <c r="N1886" s="169">
        <v>3.3000000000000002E-2</v>
      </c>
      <c r="O1886" s="21">
        <f t="shared" si="1058"/>
        <v>2</v>
      </c>
      <c r="P1886" s="21" t="str">
        <f t="shared" si="1059"/>
        <v>N</v>
      </c>
      <c r="Q1886" s="22">
        <f t="shared" si="1060"/>
        <v>31691.85</v>
      </c>
      <c r="R1886" s="8" t="str">
        <f t="shared" si="1061"/>
        <v>N</v>
      </c>
      <c r="S1886" s="23">
        <f t="shared" si="1062"/>
        <v>2</v>
      </c>
      <c r="T1886" s="24">
        <f t="shared" si="1063"/>
        <v>20500</v>
      </c>
      <c r="U1886" s="24">
        <f t="shared" si="1064"/>
        <v>100000</v>
      </c>
      <c r="V1886" s="24">
        <f t="shared" si="1065"/>
        <v>257500</v>
      </c>
      <c r="W1886" s="24">
        <f t="shared" si="1066"/>
        <v>20500</v>
      </c>
      <c r="X1886" s="24">
        <f t="shared" si="1067"/>
        <v>0</v>
      </c>
      <c r="Y1886" s="24">
        <f t="shared" si="1068"/>
        <v>20500</v>
      </c>
      <c r="Z1886" s="24">
        <f t="shared" si="1069"/>
        <v>12237.681049999996</v>
      </c>
      <c r="AA1886" s="25" t="str">
        <f t="shared" si="1070"/>
        <v>N</v>
      </c>
      <c r="AB1886" s="26">
        <f t="shared" si="1071"/>
        <v>1</v>
      </c>
      <c r="AC1886" s="27">
        <f t="shared" si="1072"/>
        <v>20500</v>
      </c>
      <c r="AD1886" s="28">
        <f t="shared" si="1073"/>
        <v>100000</v>
      </c>
      <c r="AE1886" s="28">
        <f t="shared" si="1074"/>
        <v>257500</v>
      </c>
      <c r="AF1886" s="28">
        <f t="shared" si="1075"/>
        <v>3146.0299999999988</v>
      </c>
      <c r="AG1886" s="28">
        <f t="shared" si="1076"/>
        <v>0</v>
      </c>
      <c r="AH1886" s="28">
        <f t="shared" si="1077"/>
        <v>3146.0299999999988</v>
      </c>
      <c r="AI1886" s="28">
        <f t="shared" si="1078"/>
        <v>30671.994524649992</v>
      </c>
      <c r="AJ1886" s="29" t="str">
        <f t="shared" si="1079"/>
        <v>N</v>
      </c>
      <c r="AK1886" s="30">
        <f t="shared" si="1044"/>
        <v>0</v>
      </c>
      <c r="AL1886" s="31">
        <f t="shared" si="1045"/>
        <v>20500</v>
      </c>
      <c r="AM1886" s="31">
        <f t="shared" si="1046"/>
        <v>100000</v>
      </c>
      <c r="AN1886" s="31">
        <f t="shared" si="1047"/>
        <v>257500</v>
      </c>
      <c r="AO1886" s="31">
        <f t="shared" si="1048"/>
        <v>0</v>
      </c>
      <c r="AP1886" s="31">
        <f t="shared" si="1049"/>
        <v>0</v>
      </c>
      <c r="AQ1886" s="31">
        <f t="shared" si="1050"/>
        <v>0</v>
      </c>
      <c r="AR1886" s="31">
        <f t="shared" si="1051"/>
        <v>0</v>
      </c>
      <c r="AS1886" s="32">
        <f t="shared" si="1052"/>
        <v>0</v>
      </c>
      <c r="AT1886" s="33">
        <f t="shared" si="1053"/>
        <v>20500</v>
      </c>
      <c r="AU1886" s="33">
        <f t="shared" si="1054"/>
        <v>100000</v>
      </c>
      <c r="AV1886" s="33">
        <v>258384</v>
      </c>
      <c r="AW1886" s="33">
        <f t="shared" si="1055"/>
        <v>0</v>
      </c>
      <c r="AX1886" s="33">
        <f t="shared" si="1056"/>
        <v>0</v>
      </c>
      <c r="AY1886" s="34">
        <f t="shared" si="1057"/>
        <v>42909.675574649984</v>
      </c>
    </row>
    <row r="1887" spans="1:51" ht="15" customHeight="1" x14ac:dyDescent="0.3">
      <c r="A1887" s="166" t="s">
        <v>3091</v>
      </c>
      <c r="B1887" s="99">
        <v>13171.92</v>
      </c>
      <c r="C1887" s="99">
        <v>3160.56</v>
      </c>
      <c r="D1887" s="99">
        <v>89327.61</v>
      </c>
      <c r="E1887" s="99">
        <v>82133.36</v>
      </c>
      <c r="F1887" s="163">
        <v>90000</v>
      </c>
      <c r="G1887" s="162">
        <v>0</v>
      </c>
      <c r="H1887" s="182">
        <v>46233</v>
      </c>
      <c r="I1887" s="182">
        <v>46260</v>
      </c>
      <c r="J1887" s="166">
        <v>4.3</v>
      </c>
      <c r="K1887" s="166">
        <v>1.5</v>
      </c>
      <c r="L1887" s="167" t="s">
        <v>1206</v>
      </c>
      <c r="M1887" s="168" t="s">
        <v>1203</v>
      </c>
      <c r="N1887" s="169">
        <v>0.04</v>
      </c>
      <c r="O1887" s="21">
        <f t="shared" si="1058"/>
        <v>2.8</v>
      </c>
      <c r="P1887" s="21" t="str">
        <f t="shared" si="1059"/>
        <v>N</v>
      </c>
      <c r="Q1887" s="22">
        <f t="shared" si="1060"/>
        <v>16332.48</v>
      </c>
      <c r="R1887" s="8" t="str">
        <f t="shared" si="1061"/>
        <v>N</v>
      </c>
      <c r="S1887" s="23">
        <f t="shared" si="1062"/>
        <v>3.7333333333333329</v>
      </c>
      <c r="T1887" s="24">
        <f t="shared" si="1063"/>
        <v>20500</v>
      </c>
      <c r="U1887" s="24">
        <f t="shared" si="1064"/>
        <v>100000</v>
      </c>
      <c r="V1887" s="24">
        <f t="shared" si="1065"/>
        <v>257500</v>
      </c>
      <c r="W1887" s="24">
        <f t="shared" si="1066"/>
        <v>8004.2924999999996</v>
      </c>
      <c r="X1887" s="24">
        <f t="shared" si="1067"/>
        <v>0</v>
      </c>
      <c r="Y1887" s="24">
        <f t="shared" si="1068"/>
        <v>8004.2924999999996</v>
      </c>
      <c r="Z1887" s="24">
        <f t="shared" si="1069"/>
        <v>8981.4867000000013</v>
      </c>
      <c r="AA1887" s="25" t="str">
        <f t="shared" si="1070"/>
        <v>N</v>
      </c>
      <c r="AB1887" s="26">
        <f t="shared" si="1071"/>
        <v>2.7333333333333329</v>
      </c>
      <c r="AC1887" s="27">
        <f t="shared" si="1072"/>
        <v>20500</v>
      </c>
      <c r="AD1887" s="28">
        <f t="shared" si="1073"/>
        <v>100000</v>
      </c>
      <c r="AE1887" s="28">
        <f t="shared" si="1074"/>
        <v>257500</v>
      </c>
      <c r="AF1887" s="28">
        <f t="shared" si="1075"/>
        <v>2001.0731249999999</v>
      </c>
      <c r="AG1887" s="28">
        <f t="shared" si="1076"/>
        <v>0</v>
      </c>
      <c r="AH1887" s="28">
        <f t="shared" si="1077"/>
        <v>2001.0731249999999</v>
      </c>
      <c r="AI1887" s="28">
        <f t="shared" si="1078"/>
        <v>15664.137243000001</v>
      </c>
      <c r="AJ1887" s="29" t="str">
        <f t="shared" si="1079"/>
        <v>N</v>
      </c>
      <c r="AK1887" s="30">
        <f t="shared" si="1044"/>
        <v>1.7333333333333329</v>
      </c>
      <c r="AL1887" s="31">
        <f t="shared" si="1045"/>
        <v>20500</v>
      </c>
      <c r="AM1887" s="31">
        <f t="shared" si="1046"/>
        <v>100000</v>
      </c>
      <c r="AN1887" s="31">
        <f t="shared" si="1047"/>
        <v>257500</v>
      </c>
      <c r="AO1887" s="31">
        <f t="shared" si="1048"/>
        <v>0</v>
      </c>
      <c r="AP1887" s="31">
        <f t="shared" si="1049"/>
        <v>0</v>
      </c>
      <c r="AQ1887" s="31">
        <f t="shared" si="1050"/>
        <v>0</v>
      </c>
      <c r="AR1887" s="31">
        <f t="shared" si="1051"/>
        <v>18371.818782720002</v>
      </c>
      <c r="AS1887" s="32">
        <f t="shared" si="1052"/>
        <v>0.73333333333333295</v>
      </c>
      <c r="AT1887" s="33">
        <f t="shared" si="1053"/>
        <v>20500</v>
      </c>
      <c r="AU1887" s="33">
        <f t="shared" si="1054"/>
        <v>100000</v>
      </c>
      <c r="AV1887" s="33">
        <v>258385</v>
      </c>
      <c r="AW1887" s="33">
        <f t="shared" si="1055"/>
        <v>500.26828124999997</v>
      </c>
      <c r="AX1887" s="33">
        <f t="shared" si="1056"/>
        <v>18606.423252778804</v>
      </c>
      <c r="AY1887" s="34">
        <f t="shared" si="1057"/>
        <v>61623.865978498805</v>
      </c>
    </row>
    <row r="1888" spans="1:51" ht="15" customHeight="1" x14ac:dyDescent="0.3">
      <c r="A1888" s="166" t="s">
        <v>3092</v>
      </c>
      <c r="B1888" s="99">
        <v>14717.23</v>
      </c>
      <c r="C1888" s="99">
        <v>23087.85</v>
      </c>
      <c r="D1888" s="99">
        <v>113365.57</v>
      </c>
      <c r="E1888" s="99">
        <v>102612.61</v>
      </c>
      <c r="F1888" s="163">
        <v>206000</v>
      </c>
      <c r="G1888" s="162">
        <v>12500</v>
      </c>
      <c r="H1888" s="182">
        <v>46401</v>
      </c>
      <c r="I1888" s="182">
        <v>46456</v>
      </c>
      <c r="J1888" s="166">
        <v>4.4000000000000004</v>
      </c>
      <c r="K1888" s="166">
        <v>3.2</v>
      </c>
      <c r="L1888" s="167" t="s">
        <v>1206</v>
      </c>
      <c r="M1888" s="168" t="s">
        <v>1204</v>
      </c>
      <c r="N1888" s="169">
        <v>0.01</v>
      </c>
      <c r="O1888" s="21">
        <f t="shared" si="1058"/>
        <v>1.2000000000000002</v>
      </c>
      <c r="P1888" s="21" t="str">
        <f t="shared" si="1059"/>
        <v>N</v>
      </c>
      <c r="Q1888" s="22">
        <f t="shared" si="1060"/>
        <v>37805.08</v>
      </c>
      <c r="R1888" s="8" t="str">
        <f t="shared" si="1061"/>
        <v>N</v>
      </c>
      <c r="S1888" s="23">
        <f t="shared" si="1062"/>
        <v>2.4000000000000004</v>
      </c>
      <c r="T1888" s="24">
        <f t="shared" si="1063"/>
        <v>20500</v>
      </c>
      <c r="U1888" s="24">
        <f t="shared" si="1064"/>
        <v>100000</v>
      </c>
      <c r="V1888" s="24">
        <f t="shared" si="1065"/>
        <v>257500</v>
      </c>
      <c r="W1888" s="24">
        <f t="shared" si="1066"/>
        <v>0</v>
      </c>
      <c r="X1888" s="24">
        <f t="shared" si="1067"/>
        <v>0</v>
      </c>
      <c r="Y1888" s="24">
        <f t="shared" si="1068"/>
        <v>0</v>
      </c>
      <c r="Z1888" s="24">
        <f t="shared" si="1069"/>
        <v>38183.130799999999</v>
      </c>
      <c r="AA1888" s="25" t="str">
        <f t="shared" si="1070"/>
        <v>N</v>
      </c>
      <c r="AB1888" s="26">
        <f t="shared" si="1071"/>
        <v>1.4000000000000004</v>
      </c>
      <c r="AC1888" s="27">
        <f t="shared" si="1072"/>
        <v>20500</v>
      </c>
      <c r="AD1888" s="28">
        <f t="shared" si="1073"/>
        <v>100000</v>
      </c>
      <c r="AE1888" s="28">
        <f t="shared" si="1074"/>
        <v>257500</v>
      </c>
      <c r="AF1888" s="28">
        <f t="shared" si="1075"/>
        <v>0</v>
      </c>
      <c r="AG1888" s="28">
        <f t="shared" si="1076"/>
        <v>0</v>
      </c>
      <c r="AH1888" s="28">
        <f t="shared" si="1077"/>
        <v>0</v>
      </c>
      <c r="AI1888" s="28">
        <f t="shared" si="1078"/>
        <v>38564.962108</v>
      </c>
      <c r="AJ1888" s="29" t="str">
        <f t="shared" si="1079"/>
        <v>N</v>
      </c>
      <c r="AK1888" s="30">
        <f t="shared" si="1044"/>
        <v>0.40000000000000036</v>
      </c>
      <c r="AL1888" s="31">
        <f t="shared" si="1045"/>
        <v>20500</v>
      </c>
      <c r="AM1888" s="31">
        <f t="shared" si="1046"/>
        <v>100000</v>
      </c>
      <c r="AN1888" s="31">
        <f t="shared" si="1047"/>
        <v>257500</v>
      </c>
      <c r="AO1888" s="31">
        <f t="shared" si="1048"/>
        <v>0</v>
      </c>
      <c r="AP1888" s="31">
        <f t="shared" si="1049"/>
        <v>0</v>
      </c>
      <c r="AQ1888" s="31">
        <f t="shared" si="1050"/>
        <v>0</v>
      </c>
      <c r="AR1888" s="31">
        <f t="shared" si="1051"/>
        <v>38950.611729080003</v>
      </c>
      <c r="AS1888" s="32">
        <f t="shared" si="1052"/>
        <v>0</v>
      </c>
      <c r="AT1888" s="33">
        <f t="shared" si="1053"/>
        <v>20500</v>
      </c>
      <c r="AU1888" s="33">
        <f t="shared" si="1054"/>
        <v>100000</v>
      </c>
      <c r="AV1888" s="33">
        <v>258386</v>
      </c>
      <c r="AW1888" s="33">
        <f t="shared" si="1055"/>
        <v>0</v>
      </c>
      <c r="AX1888" s="33">
        <f t="shared" si="1056"/>
        <v>0</v>
      </c>
      <c r="AY1888" s="34">
        <f t="shared" si="1057"/>
        <v>115698.70463707999</v>
      </c>
    </row>
    <row r="1889" spans="1:51" ht="15" customHeight="1" x14ac:dyDescent="0.3">
      <c r="A1889" s="166" t="s">
        <v>3093</v>
      </c>
      <c r="B1889" s="99">
        <v>17834.37</v>
      </c>
      <c r="C1889" s="99">
        <v>24809.07</v>
      </c>
      <c r="D1889" s="99">
        <v>105066.44</v>
      </c>
      <c r="E1889" s="99">
        <v>90779.95</v>
      </c>
      <c r="F1889" s="163">
        <v>49000</v>
      </c>
      <c r="G1889" s="162">
        <v>0</v>
      </c>
      <c r="H1889" s="182">
        <v>46346</v>
      </c>
      <c r="I1889" s="182">
        <v>46424</v>
      </c>
      <c r="J1889" s="166">
        <v>4.9000000000000004</v>
      </c>
      <c r="K1889" s="166">
        <v>0.4</v>
      </c>
      <c r="L1889" s="167" t="s">
        <v>1206</v>
      </c>
      <c r="M1889" s="168" t="s">
        <v>1204</v>
      </c>
      <c r="N1889" s="169">
        <v>0.02</v>
      </c>
      <c r="O1889" s="21">
        <f t="shared" si="1058"/>
        <v>4.5</v>
      </c>
      <c r="P1889" s="21" t="str">
        <f t="shared" si="1059"/>
        <v>N</v>
      </c>
      <c r="Q1889" s="22">
        <f t="shared" si="1060"/>
        <v>42643.44</v>
      </c>
      <c r="R1889" s="8" t="str">
        <f t="shared" si="1061"/>
        <v>N</v>
      </c>
      <c r="S1889" s="23">
        <f t="shared" si="1062"/>
        <v>9</v>
      </c>
      <c r="T1889" s="24">
        <f t="shared" si="1063"/>
        <v>20500</v>
      </c>
      <c r="U1889" s="24">
        <f t="shared" si="1064"/>
        <v>100000</v>
      </c>
      <c r="V1889" s="24">
        <f t="shared" si="1065"/>
        <v>257500</v>
      </c>
      <c r="W1889" s="24">
        <f t="shared" si="1066"/>
        <v>0</v>
      </c>
      <c r="X1889" s="24">
        <f t="shared" si="1067"/>
        <v>0</v>
      </c>
      <c r="Y1889" s="24">
        <f t="shared" si="1068"/>
        <v>0</v>
      </c>
      <c r="Z1889" s="24">
        <f t="shared" si="1069"/>
        <v>43496.308800000006</v>
      </c>
      <c r="AA1889" s="25" t="str">
        <f t="shared" si="1070"/>
        <v>N</v>
      </c>
      <c r="AB1889" s="26">
        <f t="shared" si="1071"/>
        <v>8</v>
      </c>
      <c r="AC1889" s="27">
        <f t="shared" si="1072"/>
        <v>20500</v>
      </c>
      <c r="AD1889" s="28">
        <f t="shared" si="1073"/>
        <v>100000</v>
      </c>
      <c r="AE1889" s="28">
        <f t="shared" si="1074"/>
        <v>257500</v>
      </c>
      <c r="AF1889" s="28">
        <f t="shared" si="1075"/>
        <v>0</v>
      </c>
      <c r="AG1889" s="28">
        <f t="shared" si="1076"/>
        <v>0</v>
      </c>
      <c r="AH1889" s="28">
        <f t="shared" si="1077"/>
        <v>0</v>
      </c>
      <c r="AI1889" s="28">
        <f t="shared" si="1078"/>
        <v>44366.234976000007</v>
      </c>
      <c r="AJ1889" s="29" t="str">
        <f t="shared" si="1079"/>
        <v>N</v>
      </c>
      <c r="AK1889" s="30">
        <f t="shared" si="1044"/>
        <v>7</v>
      </c>
      <c r="AL1889" s="31">
        <f t="shared" si="1045"/>
        <v>20500</v>
      </c>
      <c r="AM1889" s="31">
        <f t="shared" si="1046"/>
        <v>100000</v>
      </c>
      <c r="AN1889" s="31">
        <f t="shared" si="1047"/>
        <v>257500</v>
      </c>
      <c r="AO1889" s="31">
        <f t="shared" si="1048"/>
        <v>0</v>
      </c>
      <c r="AP1889" s="31">
        <f t="shared" si="1049"/>
        <v>0</v>
      </c>
      <c r="AQ1889" s="31">
        <f t="shared" si="1050"/>
        <v>0</v>
      </c>
      <c r="AR1889" s="31">
        <f t="shared" si="1051"/>
        <v>45253.559675520009</v>
      </c>
      <c r="AS1889" s="32">
        <f t="shared" si="1052"/>
        <v>6</v>
      </c>
      <c r="AT1889" s="33">
        <f t="shared" si="1053"/>
        <v>20500</v>
      </c>
      <c r="AU1889" s="33">
        <f t="shared" si="1054"/>
        <v>100000</v>
      </c>
      <c r="AV1889" s="33">
        <v>258387</v>
      </c>
      <c r="AW1889" s="33">
        <f t="shared" si="1055"/>
        <v>0</v>
      </c>
      <c r="AX1889" s="33">
        <f t="shared" si="1056"/>
        <v>46158.630869030414</v>
      </c>
      <c r="AY1889" s="34">
        <f t="shared" si="1057"/>
        <v>179274.73432055046</v>
      </c>
    </row>
    <row r="1890" spans="1:51" ht="15" customHeight="1" x14ac:dyDescent="0.3">
      <c r="A1890" s="166" t="s">
        <v>3094</v>
      </c>
      <c r="B1890" s="99">
        <v>5010.21</v>
      </c>
      <c r="C1890" s="99">
        <v>16632.03</v>
      </c>
      <c r="D1890" s="99">
        <v>32621.35</v>
      </c>
      <c r="E1890" s="99">
        <v>26856.57</v>
      </c>
      <c r="F1890" s="163">
        <v>112000</v>
      </c>
      <c r="G1890" s="162">
        <v>12500</v>
      </c>
      <c r="H1890" s="182">
        <v>46560</v>
      </c>
      <c r="I1890" s="182">
        <v>46603</v>
      </c>
      <c r="J1890" s="166">
        <v>3.4</v>
      </c>
      <c r="K1890" s="166">
        <v>2.9</v>
      </c>
      <c r="L1890" s="167" t="s">
        <v>1206</v>
      </c>
      <c r="M1890" s="168" t="s">
        <v>1203</v>
      </c>
      <c r="N1890" s="169">
        <v>0</v>
      </c>
      <c r="O1890" s="21">
        <f t="shared" si="1058"/>
        <v>0.5</v>
      </c>
      <c r="P1890" s="21" t="str">
        <f t="shared" si="1059"/>
        <v>N</v>
      </c>
      <c r="Q1890" s="22">
        <f t="shared" si="1060"/>
        <v>21642.239999999998</v>
      </c>
      <c r="R1890" s="8" t="str">
        <f t="shared" si="1061"/>
        <v>N</v>
      </c>
      <c r="S1890" s="23">
        <f t="shared" si="1062"/>
        <v>0.66666666666666663</v>
      </c>
      <c r="T1890" s="24">
        <f t="shared" si="1063"/>
        <v>20500</v>
      </c>
      <c r="U1890" s="24">
        <f t="shared" si="1064"/>
        <v>100000</v>
      </c>
      <c r="V1890" s="24">
        <f t="shared" si="1065"/>
        <v>257500</v>
      </c>
      <c r="W1890" s="24">
        <f t="shared" si="1066"/>
        <v>15375</v>
      </c>
      <c r="X1890" s="24">
        <f t="shared" si="1067"/>
        <v>0</v>
      </c>
      <c r="Y1890" s="24">
        <f t="shared" si="1068"/>
        <v>15375</v>
      </c>
      <c r="Z1890" s="24">
        <f t="shared" si="1069"/>
        <v>6267.239999999998</v>
      </c>
      <c r="AA1890" s="25" t="str">
        <f t="shared" si="1070"/>
        <v>N</v>
      </c>
      <c r="AB1890" s="26">
        <f t="shared" si="1071"/>
        <v>0</v>
      </c>
      <c r="AC1890" s="27">
        <f t="shared" si="1072"/>
        <v>20500</v>
      </c>
      <c r="AD1890" s="28">
        <f t="shared" si="1073"/>
        <v>100000</v>
      </c>
      <c r="AE1890" s="28">
        <f t="shared" si="1074"/>
        <v>257500</v>
      </c>
      <c r="AF1890" s="28">
        <f t="shared" si="1075"/>
        <v>0</v>
      </c>
      <c r="AG1890" s="28">
        <f t="shared" si="1076"/>
        <v>0</v>
      </c>
      <c r="AH1890" s="28">
        <f t="shared" si="1077"/>
        <v>0</v>
      </c>
      <c r="AI1890" s="28">
        <f t="shared" si="1078"/>
        <v>0</v>
      </c>
      <c r="AJ1890" s="29" t="str">
        <f t="shared" si="1079"/>
        <v>N</v>
      </c>
      <c r="AK1890" s="30">
        <f t="shared" si="1044"/>
        <v>0</v>
      </c>
      <c r="AL1890" s="31">
        <f t="shared" si="1045"/>
        <v>20500</v>
      </c>
      <c r="AM1890" s="31">
        <f t="shared" si="1046"/>
        <v>100000</v>
      </c>
      <c r="AN1890" s="31">
        <f t="shared" si="1047"/>
        <v>257500</v>
      </c>
      <c r="AO1890" s="31">
        <f t="shared" si="1048"/>
        <v>0</v>
      </c>
      <c r="AP1890" s="31">
        <f t="shared" si="1049"/>
        <v>0</v>
      </c>
      <c r="AQ1890" s="31">
        <f t="shared" si="1050"/>
        <v>0</v>
      </c>
      <c r="AR1890" s="31">
        <f t="shared" si="1051"/>
        <v>0</v>
      </c>
      <c r="AS1890" s="32">
        <f t="shared" si="1052"/>
        <v>0</v>
      </c>
      <c r="AT1890" s="33">
        <f t="shared" si="1053"/>
        <v>20500</v>
      </c>
      <c r="AU1890" s="33">
        <f t="shared" si="1054"/>
        <v>100000</v>
      </c>
      <c r="AV1890" s="33">
        <v>258388</v>
      </c>
      <c r="AW1890" s="33">
        <f t="shared" si="1055"/>
        <v>0</v>
      </c>
      <c r="AX1890" s="33">
        <f t="shared" si="1056"/>
        <v>0</v>
      </c>
      <c r="AY1890" s="34">
        <f t="shared" si="1057"/>
        <v>6267.239999999998</v>
      </c>
    </row>
    <row r="1891" spans="1:51" ht="15" customHeight="1" x14ac:dyDescent="0.3">
      <c r="A1891" s="166" t="s">
        <v>3095</v>
      </c>
      <c r="B1891" s="99">
        <v>5693.2</v>
      </c>
      <c r="C1891" s="99">
        <v>18971.759999999998</v>
      </c>
      <c r="D1891" s="99">
        <v>37766.11</v>
      </c>
      <c r="E1891" s="99">
        <v>27794.61</v>
      </c>
      <c r="F1891" s="163">
        <v>30000</v>
      </c>
      <c r="G1891" s="162">
        <v>0</v>
      </c>
      <c r="H1891" s="182">
        <v>46219</v>
      </c>
      <c r="I1891" s="182">
        <v>46233</v>
      </c>
      <c r="J1891" s="166">
        <v>2</v>
      </c>
      <c r="K1891" s="166">
        <v>0.6</v>
      </c>
      <c r="L1891" s="167" t="s">
        <v>1206</v>
      </c>
      <c r="M1891" s="168" t="s">
        <v>1205</v>
      </c>
      <c r="N1891" s="169">
        <v>0</v>
      </c>
      <c r="O1891" s="21">
        <f t="shared" si="1058"/>
        <v>1.4</v>
      </c>
      <c r="P1891" s="21" t="str">
        <f t="shared" si="1059"/>
        <v>N</v>
      </c>
      <c r="Q1891" s="22">
        <f t="shared" si="1060"/>
        <v>24664.959999999999</v>
      </c>
      <c r="R1891" s="8" t="str">
        <f t="shared" si="1061"/>
        <v>N</v>
      </c>
      <c r="S1891" s="23">
        <f t="shared" si="1062"/>
        <v>1.4</v>
      </c>
      <c r="T1891" s="24">
        <f t="shared" si="1063"/>
        <v>20500</v>
      </c>
      <c r="U1891" s="24">
        <f t="shared" si="1064"/>
        <v>100000</v>
      </c>
      <c r="V1891" s="24">
        <f t="shared" si="1065"/>
        <v>257500</v>
      </c>
      <c r="W1891" s="24">
        <f t="shared" si="1066"/>
        <v>20500</v>
      </c>
      <c r="X1891" s="24">
        <f t="shared" si="1067"/>
        <v>0</v>
      </c>
      <c r="Y1891" s="24">
        <f t="shared" si="1068"/>
        <v>20500</v>
      </c>
      <c r="Z1891" s="24">
        <f t="shared" si="1069"/>
        <v>4164.9599999999991</v>
      </c>
      <c r="AA1891" s="25" t="str">
        <f t="shared" si="1070"/>
        <v>N</v>
      </c>
      <c r="AB1891" s="26">
        <f t="shared" si="1071"/>
        <v>0.39999999999999991</v>
      </c>
      <c r="AC1891" s="27">
        <f t="shared" si="1072"/>
        <v>20500</v>
      </c>
      <c r="AD1891" s="28">
        <f t="shared" si="1073"/>
        <v>100000</v>
      </c>
      <c r="AE1891" s="28">
        <f t="shared" si="1074"/>
        <v>257500</v>
      </c>
      <c r="AF1891" s="28">
        <f t="shared" si="1075"/>
        <v>20500</v>
      </c>
      <c r="AG1891" s="28">
        <f t="shared" si="1076"/>
        <v>0</v>
      </c>
      <c r="AH1891" s="28">
        <f t="shared" si="1077"/>
        <v>20500</v>
      </c>
      <c r="AI1891" s="28">
        <f t="shared" si="1078"/>
        <v>4164.9599999999991</v>
      </c>
      <c r="AJ1891" s="29" t="str">
        <f t="shared" si="1079"/>
        <v>N</v>
      </c>
      <c r="AK1891" s="30">
        <f t="shared" si="1044"/>
        <v>0</v>
      </c>
      <c r="AL1891" s="31">
        <f t="shared" si="1045"/>
        <v>20500</v>
      </c>
      <c r="AM1891" s="31">
        <f t="shared" si="1046"/>
        <v>100000</v>
      </c>
      <c r="AN1891" s="31">
        <f t="shared" si="1047"/>
        <v>257500</v>
      </c>
      <c r="AO1891" s="31">
        <f t="shared" si="1048"/>
        <v>0</v>
      </c>
      <c r="AP1891" s="31">
        <f t="shared" si="1049"/>
        <v>0</v>
      </c>
      <c r="AQ1891" s="31">
        <f t="shared" si="1050"/>
        <v>0</v>
      </c>
      <c r="AR1891" s="31">
        <f t="shared" si="1051"/>
        <v>0</v>
      </c>
      <c r="AS1891" s="32">
        <f t="shared" si="1052"/>
        <v>0</v>
      </c>
      <c r="AT1891" s="33">
        <f t="shared" si="1053"/>
        <v>20500</v>
      </c>
      <c r="AU1891" s="33">
        <f t="shared" si="1054"/>
        <v>100000</v>
      </c>
      <c r="AV1891" s="33">
        <v>258389</v>
      </c>
      <c r="AW1891" s="33">
        <f t="shared" si="1055"/>
        <v>0</v>
      </c>
      <c r="AX1891" s="33">
        <f t="shared" si="1056"/>
        <v>0</v>
      </c>
      <c r="AY1891" s="34">
        <f t="shared" si="1057"/>
        <v>8329.9199999999983</v>
      </c>
    </row>
    <row r="1892" spans="1:51" ht="15" customHeight="1" x14ac:dyDescent="0.3">
      <c r="A1892" s="166" t="s">
        <v>3096</v>
      </c>
      <c r="B1892" s="99">
        <v>12118.39</v>
      </c>
      <c r="C1892" s="99">
        <v>17198.7</v>
      </c>
      <c r="D1892" s="99">
        <v>69346.62</v>
      </c>
      <c r="E1892" s="99">
        <v>64801.91</v>
      </c>
      <c r="F1892" s="163">
        <v>72000</v>
      </c>
      <c r="G1892" s="164">
        <v>12500</v>
      </c>
      <c r="H1892" s="182">
        <v>46410</v>
      </c>
      <c r="I1892" s="182">
        <v>46441</v>
      </c>
      <c r="J1892" s="166">
        <v>2.6</v>
      </c>
      <c r="K1892" s="166">
        <v>1.6</v>
      </c>
      <c r="L1892" s="167" t="s">
        <v>1206</v>
      </c>
      <c r="M1892" s="168" t="s">
        <v>1205</v>
      </c>
      <c r="N1892" s="169">
        <v>0</v>
      </c>
      <c r="O1892" s="21">
        <f t="shared" si="1058"/>
        <v>1</v>
      </c>
      <c r="P1892" s="21" t="str">
        <f t="shared" si="1059"/>
        <v>N</v>
      </c>
      <c r="Q1892" s="22">
        <f t="shared" si="1060"/>
        <v>29317.09</v>
      </c>
      <c r="R1892" s="8" t="str">
        <f t="shared" si="1061"/>
        <v>N</v>
      </c>
      <c r="S1892" s="23">
        <f t="shared" si="1062"/>
        <v>1</v>
      </c>
      <c r="T1892" s="24">
        <f t="shared" si="1063"/>
        <v>20500</v>
      </c>
      <c r="U1892" s="24">
        <f t="shared" si="1064"/>
        <v>100000</v>
      </c>
      <c r="V1892" s="24">
        <f t="shared" si="1065"/>
        <v>257500</v>
      </c>
      <c r="W1892" s="24">
        <f t="shared" si="1066"/>
        <v>20500</v>
      </c>
      <c r="X1892" s="24">
        <f t="shared" si="1067"/>
        <v>0</v>
      </c>
      <c r="Y1892" s="24">
        <f t="shared" si="1068"/>
        <v>20500</v>
      </c>
      <c r="Z1892" s="24">
        <f t="shared" si="1069"/>
        <v>8817.09</v>
      </c>
      <c r="AA1892" s="25" t="str">
        <f t="shared" si="1070"/>
        <v>N</v>
      </c>
      <c r="AB1892" s="26">
        <f t="shared" si="1071"/>
        <v>0</v>
      </c>
      <c r="AC1892" s="27">
        <f t="shared" si="1072"/>
        <v>20500</v>
      </c>
      <c r="AD1892" s="28">
        <f t="shared" si="1073"/>
        <v>100000</v>
      </c>
      <c r="AE1892" s="28">
        <f t="shared" si="1074"/>
        <v>257500</v>
      </c>
      <c r="AF1892" s="28">
        <f t="shared" si="1075"/>
        <v>0</v>
      </c>
      <c r="AG1892" s="28">
        <f t="shared" si="1076"/>
        <v>0</v>
      </c>
      <c r="AH1892" s="28">
        <f t="shared" si="1077"/>
        <v>0</v>
      </c>
      <c r="AI1892" s="28">
        <f t="shared" si="1078"/>
        <v>0</v>
      </c>
      <c r="AJ1892" s="29" t="str">
        <f t="shared" si="1079"/>
        <v>N</v>
      </c>
      <c r="AK1892" s="30">
        <f t="shared" si="1044"/>
        <v>0</v>
      </c>
      <c r="AL1892" s="31">
        <f t="shared" si="1045"/>
        <v>20500</v>
      </c>
      <c r="AM1892" s="31">
        <f t="shared" si="1046"/>
        <v>100000</v>
      </c>
      <c r="AN1892" s="31">
        <f t="shared" si="1047"/>
        <v>257500</v>
      </c>
      <c r="AO1892" s="31">
        <f t="shared" si="1048"/>
        <v>0</v>
      </c>
      <c r="AP1892" s="31">
        <f t="shared" si="1049"/>
        <v>0</v>
      </c>
      <c r="AQ1892" s="31">
        <f t="shared" si="1050"/>
        <v>0</v>
      </c>
      <c r="AR1892" s="31">
        <f t="shared" si="1051"/>
        <v>0</v>
      </c>
      <c r="AS1892" s="32">
        <f t="shared" si="1052"/>
        <v>0</v>
      </c>
      <c r="AT1892" s="33">
        <f t="shared" si="1053"/>
        <v>20500</v>
      </c>
      <c r="AU1892" s="33">
        <f t="shared" si="1054"/>
        <v>100000</v>
      </c>
      <c r="AV1892" s="33">
        <v>258390</v>
      </c>
      <c r="AW1892" s="33">
        <f t="shared" si="1055"/>
        <v>0</v>
      </c>
      <c r="AX1892" s="33">
        <f t="shared" si="1056"/>
        <v>0</v>
      </c>
      <c r="AY1892" s="34">
        <f t="shared" si="1057"/>
        <v>8817.09</v>
      </c>
    </row>
    <row r="1893" spans="1:51" ht="15" customHeight="1" x14ac:dyDescent="0.3">
      <c r="A1893" s="166" t="s">
        <v>3097</v>
      </c>
      <c r="B1893" s="99">
        <v>15647.51</v>
      </c>
      <c r="C1893" s="99">
        <v>34197.620000000003</v>
      </c>
      <c r="D1893" s="99">
        <v>79689.41</v>
      </c>
      <c r="E1893" s="99">
        <v>68807.820000000007</v>
      </c>
      <c r="F1893" s="163">
        <v>101000</v>
      </c>
      <c r="G1893" s="164">
        <v>12500</v>
      </c>
      <c r="H1893" s="182">
        <v>46261</v>
      </c>
      <c r="I1893" s="182">
        <v>46271</v>
      </c>
      <c r="J1893" s="166">
        <v>2.6</v>
      </c>
      <c r="K1893" s="166">
        <v>0.2</v>
      </c>
      <c r="L1893" s="167" t="s">
        <v>1206</v>
      </c>
      <c r="M1893" s="168" t="s">
        <v>1205</v>
      </c>
      <c r="N1893" s="169">
        <v>0.01</v>
      </c>
      <c r="O1893" s="21">
        <f t="shared" si="1058"/>
        <v>2.4</v>
      </c>
      <c r="P1893" s="21" t="str">
        <f t="shared" si="1059"/>
        <v>N</v>
      </c>
      <c r="Q1893" s="22">
        <f t="shared" si="1060"/>
        <v>49845.130000000005</v>
      </c>
      <c r="R1893" s="8" t="str">
        <f t="shared" si="1061"/>
        <v>N</v>
      </c>
      <c r="S1893" s="23">
        <f t="shared" si="1062"/>
        <v>2.4</v>
      </c>
      <c r="T1893" s="24">
        <f t="shared" si="1063"/>
        <v>20500</v>
      </c>
      <c r="U1893" s="24">
        <f t="shared" si="1064"/>
        <v>100000</v>
      </c>
      <c r="V1893" s="24">
        <f t="shared" si="1065"/>
        <v>257500</v>
      </c>
      <c r="W1893" s="24">
        <f t="shared" si="1066"/>
        <v>20310.589999999997</v>
      </c>
      <c r="X1893" s="24">
        <f t="shared" si="1067"/>
        <v>0</v>
      </c>
      <c r="Y1893" s="24">
        <f t="shared" si="1068"/>
        <v>20310.589999999997</v>
      </c>
      <c r="Z1893" s="24">
        <f t="shared" si="1069"/>
        <v>30032.991300000009</v>
      </c>
      <c r="AA1893" s="25" t="str">
        <f t="shared" si="1070"/>
        <v>N</v>
      </c>
      <c r="AB1893" s="26">
        <f t="shared" si="1071"/>
        <v>1.4</v>
      </c>
      <c r="AC1893" s="27">
        <f t="shared" si="1072"/>
        <v>20500</v>
      </c>
      <c r="AD1893" s="28">
        <f t="shared" si="1073"/>
        <v>100000</v>
      </c>
      <c r="AE1893" s="28">
        <f t="shared" si="1074"/>
        <v>257500</v>
      </c>
      <c r="AF1893" s="28">
        <f t="shared" si="1075"/>
        <v>0</v>
      </c>
      <c r="AG1893" s="28">
        <f t="shared" si="1076"/>
        <v>0</v>
      </c>
      <c r="AH1893" s="28">
        <f t="shared" si="1077"/>
        <v>0</v>
      </c>
      <c r="AI1893" s="28">
        <f t="shared" si="1078"/>
        <v>50847.017113000009</v>
      </c>
      <c r="AJ1893" s="29" t="str">
        <f t="shared" si="1079"/>
        <v>N</v>
      </c>
      <c r="AK1893" s="30">
        <f t="shared" si="1044"/>
        <v>0.39999999999999991</v>
      </c>
      <c r="AL1893" s="31">
        <f t="shared" si="1045"/>
        <v>20500</v>
      </c>
      <c r="AM1893" s="31">
        <f t="shared" si="1046"/>
        <v>100000</v>
      </c>
      <c r="AN1893" s="31">
        <f t="shared" si="1047"/>
        <v>257500</v>
      </c>
      <c r="AO1893" s="31">
        <f t="shared" si="1048"/>
        <v>0</v>
      </c>
      <c r="AP1893" s="31">
        <f t="shared" si="1049"/>
        <v>0</v>
      </c>
      <c r="AQ1893" s="31">
        <f t="shared" si="1050"/>
        <v>0</v>
      </c>
      <c r="AR1893" s="31">
        <f t="shared" si="1051"/>
        <v>51355.487284130009</v>
      </c>
      <c r="AS1893" s="32">
        <f t="shared" si="1052"/>
        <v>0</v>
      </c>
      <c r="AT1893" s="33">
        <f t="shared" si="1053"/>
        <v>20500</v>
      </c>
      <c r="AU1893" s="33">
        <f t="shared" si="1054"/>
        <v>100000</v>
      </c>
      <c r="AV1893" s="33">
        <v>258391</v>
      </c>
      <c r="AW1893" s="33">
        <f t="shared" si="1055"/>
        <v>0</v>
      </c>
      <c r="AX1893" s="33">
        <f t="shared" si="1056"/>
        <v>0</v>
      </c>
      <c r="AY1893" s="34">
        <f t="shared" si="1057"/>
        <v>132235.49569713004</v>
      </c>
    </row>
    <row r="1894" spans="1:51" ht="15" customHeight="1" x14ac:dyDescent="0.3">
      <c r="A1894" s="166" t="s">
        <v>3098</v>
      </c>
      <c r="B1894" s="99">
        <v>15462.73</v>
      </c>
      <c r="C1894" s="99">
        <v>24054.25</v>
      </c>
      <c r="D1894" s="99">
        <v>113095.59</v>
      </c>
      <c r="E1894" s="99">
        <v>111879.95</v>
      </c>
      <c r="F1894" s="163">
        <v>120000</v>
      </c>
      <c r="G1894" s="164">
        <v>0</v>
      </c>
      <c r="H1894" s="182">
        <v>46294</v>
      </c>
      <c r="I1894" s="182">
        <v>46345</v>
      </c>
      <c r="J1894" s="166">
        <v>2.2999999999999998</v>
      </c>
      <c r="K1894" s="166">
        <v>2.2000000000000002</v>
      </c>
      <c r="L1894" s="167" t="s">
        <v>1206</v>
      </c>
      <c r="M1894" s="168" t="s">
        <v>1204</v>
      </c>
      <c r="N1894" s="169">
        <v>0.03</v>
      </c>
      <c r="O1894" s="21">
        <f t="shared" si="1058"/>
        <v>9.9999999999999645E-2</v>
      </c>
      <c r="P1894" s="21" t="str">
        <f t="shared" si="1059"/>
        <v>N</v>
      </c>
      <c r="Q1894" s="22">
        <f t="shared" si="1060"/>
        <v>39516.979999999996</v>
      </c>
      <c r="R1894" s="8" t="str">
        <f t="shared" si="1061"/>
        <v>N</v>
      </c>
      <c r="S1894" s="23">
        <f t="shared" si="1062"/>
        <v>0.19999999999999929</v>
      </c>
      <c r="T1894" s="24">
        <f t="shared" si="1063"/>
        <v>20500</v>
      </c>
      <c r="U1894" s="24">
        <f t="shared" si="1064"/>
        <v>100000</v>
      </c>
      <c r="V1894" s="24">
        <f t="shared" si="1065"/>
        <v>257500</v>
      </c>
      <c r="W1894" s="24">
        <f t="shared" si="1066"/>
        <v>0</v>
      </c>
      <c r="X1894" s="24">
        <f t="shared" si="1067"/>
        <v>0</v>
      </c>
      <c r="Y1894" s="24">
        <f t="shared" si="1068"/>
        <v>0</v>
      </c>
      <c r="Z1894" s="24">
        <f t="shared" si="1069"/>
        <v>40702.489399999999</v>
      </c>
      <c r="AA1894" s="25" t="str">
        <f t="shared" si="1070"/>
        <v>N</v>
      </c>
      <c r="AB1894" s="26">
        <f t="shared" si="1071"/>
        <v>0</v>
      </c>
      <c r="AC1894" s="27">
        <f t="shared" si="1072"/>
        <v>20500</v>
      </c>
      <c r="AD1894" s="28">
        <f t="shared" si="1073"/>
        <v>100000</v>
      </c>
      <c r="AE1894" s="28">
        <f t="shared" si="1074"/>
        <v>257500</v>
      </c>
      <c r="AF1894" s="28">
        <f t="shared" si="1075"/>
        <v>0</v>
      </c>
      <c r="AG1894" s="28">
        <f t="shared" si="1076"/>
        <v>0</v>
      </c>
      <c r="AH1894" s="28">
        <f t="shared" si="1077"/>
        <v>0</v>
      </c>
      <c r="AI1894" s="28">
        <f t="shared" si="1078"/>
        <v>0</v>
      </c>
      <c r="AJ1894" s="29" t="str">
        <f t="shared" si="1079"/>
        <v>N</v>
      </c>
      <c r="AK1894" s="30">
        <f t="shared" si="1044"/>
        <v>0</v>
      </c>
      <c r="AL1894" s="31">
        <f t="shared" si="1045"/>
        <v>20500</v>
      </c>
      <c r="AM1894" s="31">
        <f t="shared" si="1046"/>
        <v>100000</v>
      </c>
      <c r="AN1894" s="31">
        <f t="shared" si="1047"/>
        <v>257500</v>
      </c>
      <c r="AO1894" s="31">
        <f t="shared" si="1048"/>
        <v>0</v>
      </c>
      <c r="AP1894" s="31">
        <f t="shared" si="1049"/>
        <v>0</v>
      </c>
      <c r="AQ1894" s="31">
        <f t="shared" si="1050"/>
        <v>0</v>
      </c>
      <c r="AR1894" s="31">
        <f t="shared" si="1051"/>
        <v>0</v>
      </c>
      <c r="AS1894" s="32">
        <f t="shared" si="1052"/>
        <v>0</v>
      </c>
      <c r="AT1894" s="33">
        <f t="shared" si="1053"/>
        <v>20500</v>
      </c>
      <c r="AU1894" s="33">
        <f t="shared" si="1054"/>
        <v>100000</v>
      </c>
      <c r="AV1894" s="33">
        <v>258392</v>
      </c>
      <c r="AW1894" s="33">
        <f t="shared" si="1055"/>
        <v>0</v>
      </c>
      <c r="AX1894" s="33">
        <f t="shared" si="1056"/>
        <v>0</v>
      </c>
      <c r="AY1894" s="34">
        <f t="shared" si="1057"/>
        <v>40702.489399999999</v>
      </c>
    </row>
    <row r="1895" spans="1:51" ht="15" customHeight="1" x14ac:dyDescent="0.3">
      <c r="A1895" s="166" t="s">
        <v>3099</v>
      </c>
      <c r="B1895" s="99">
        <v>16718.490000000002</v>
      </c>
      <c r="C1895" s="99">
        <v>2113.64</v>
      </c>
      <c r="D1895" s="99">
        <v>57136.69</v>
      </c>
      <c r="E1895" s="99">
        <v>42204.95</v>
      </c>
      <c r="F1895" s="163">
        <v>72000</v>
      </c>
      <c r="G1895" s="164">
        <v>12500</v>
      </c>
      <c r="H1895" s="182">
        <v>46525</v>
      </c>
      <c r="I1895" s="182">
        <v>46603</v>
      </c>
      <c r="J1895" s="166">
        <v>4.8</v>
      </c>
      <c r="K1895" s="166">
        <v>0.1</v>
      </c>
      <c r="L1895" s="167" t="s">
        <v>1206</v>
      </c>
      <c r="M1895" s="168" t="s">
        <v>1205</v>
      </c>
      <c r="N1895" s="169">
        <v>2.7E-2</v>
      </c>
      <c r="O1895" s="21">
        <f t="shared" si="1058"/>
        <v>4.7</v>
      </c>
      <c r="P1895" s="21" t="str">
        <f t="shared" si="1059"/>
        <v>N</v>
      </c>
      <c r="Q1895" s="22">
        <f t="shared" si="1060"/>
        <v>18832.13</v>
      </c>
      <c r="R1895" s="8" t="str">
        <f t="shared" si="1061"/>
        <v>N</v>
      </c>
      <c r="S1895" s="23">
        <f t="shared" si="1062"/>
        <v>4.7</v>
      </c>
      <c r="T1895" s="24">
        <f t="shared" si="1063"/>
        <v>20500</v>
      </c>
      <c r="U1895" s="24">
        <f t="shared" si="1064"/>
        <v>100000</v>
      </c>
      <c r="V1895" s="24">
        <f t="shared" si="1065"/>
        <v>257500</v>
      </c>
      <c r="W1895" s="24">
        <f t="shared" si="1066"/>
        <v>19340.59751</v>
      </c>
      <c r="X1895" s="24">
        <f t="shared" si="1067"/>
        <v>0</v>
      </c>
      <c r="Y1895" s="24">
        <f t="shared" si="1068"/>
        <v>19340.59751</v>
      </c>
      <c r="Z1895" s="24">
        <f t="shared" si="1069"/>
        <v>0</v>
      </c>
      <c r="AA1895" s="25" t="str">
        <f t="shared" si="1070"/>
        <v>N</v>
      </c>
      <c r="AB1895" s="26">
        <f t="shared" si="1071"/>
        <v>3.7</v>
      </c>
      <c r="AC1895" s="27">
        <f t="shared" si="1072"/>
        <v>20500</v>
      </c>
      <c r="AD1895" s="28">
        <f t="shared" si="1073"/>
        <v>100000</v>
      </c>
      <c r="AE1895" s="28">
        <f t="shared" si="1074"/>
        <v>257500</v>
      </c>
      <c r="AF1895" s="28">
        <f t="shared" si="1075"/>
        <v>19862.793642769997</v>
      </c>
      <c r="AG1895" s="28">
        <f t="shared" si="1076"/>
        <v>0</v>
      </c>
      <c r="AH1895" s="28">
        <f t="shared" si="1077"/>
        <v>19862.793642769997</v>
      </c>
      <c r="AI1895" s="28">
        <f t="shared" si="1078"/>
        <v>0</v>
      </c>
      <c r="AJ1895" s="29" t="str">
        <f t="shared" si="1079"/>
        <v>N</v>
      </c>
      <c r="AK1895" s="30">
        <f t="shared" si="1044"/>
        <v>2.7</v>
      </c>
      <c r="AL1895" s="31">
        <f t="shared" si="1045"/>
        <v>20500</v>
      </c>
      <c r="AM1895" s="31">
        <f t="shared" si="1046"/>
        <v>100000</v>
      </c>
      <c r="AN1895" s="31">
        <f t="shared" si="1047"/>
        <v>257500</v>
      </c>
      <c r="AO1895" s="31">
        <f t="shared" si="1048"/>
        <v>20399.089071124785</v>
      </c>
      <c r="AP1895" s="31">
        <f t="shared" si="1049"/>
        <v>0</v>
      </c>
      <c r="AQ1895" s="31">
        <f t="shared" si="1050"/>
        <v>20399.089071124785</v>
      </c>
      <c r="AR1895" s="31">
        <f t="shared" si="1051"/>
        <v>0</v>
      </c>
      <c r="AS1895" s="32">
        <f t="shared" si="1052"/>
        <v>1.7000000000000002</v>
      </c>
      <c r="AT1895" s="33">
        <f t="shared" si="1053"/>
        <v>20500</v>
      </c>
      <c r="AU1895" s="33">
        <f t="shared" si="1054"/>
        <v>100000</v>
      </c>
      <c r="AV1895" s="33">
        <v>258393</v>
      </c>
      <c r="AW1895" s="33">
        <f t="shared" si="1055"/>
        <v>0</v>
      </c>
      <c r="AX1895" s="33">
        <f t="shared" si="1056"/>
        <v>20949.864476045153</v>
      </c>
      <c r="AY1895" s="34">
        <f t="shared" si="1057"/>
        <v>20949.864476045153</v>
      </c>
    </row>
    <row r="1896" spans="1:51" ht="15" customHeight="1" x14ac:dyDescent="0.3">
      <c r="A1896" s="166" t="s">
        <v>3100</v>
      </c>
      <c r="B1896" s="99">
        <v>11011.19</v>
      </c>
      <c r="C1896" s="99">
        <v>10830.42</v>
      </c>
      <c r="D1896" s="99">
        <v>92118.720000000001</v>
      </c>
      <c r="E1896" s="99">
        <v>90084.96</v>
      </c>
      <c r="F1896" s="163">
        <v>101000</v>
      </c>
      <c r="G1896" s="164">
        <v>0</v>
      </c>
      <c r="H1896" s="182">
        <v>46301</v>
      </c>
      <c r="I1896" s="182">
        <v>46327</v>
      </c>
      <c r="J1896" s="166">
        <v>4.7</v>
      </c>
      <c r="K1896" s="166">
        <v>2.4</v>
      </c>
      <c r="L1896" s="167" t="s">
        <v>1206</v>
      </c>
      <c r="M1896" s="168" t="s">
        <v>1205</v>
      </c>
      <c r="N1896" s="169">
        <v>0.06</v>
      </c>
      <c r="O1896" s="21">
        <f t="shared" si="1058"/>
        <v>2.3000000000000003</v>
      </c>
      <c r="P1896" s="21" t="str">
        <f t="shared" si="1059"/>
        <v>N</v>
      </c>
      <c r="Q1896" s="22">
        <f t="shared" si="1060"/>
        <v>21841.61</v>
      </c>
      <c r="R1896" s="8" t="str">
        <f t="shared" si="1061"/>
        <v>N</v>
      </c>
      <c r="S1896" s="23">
        <f t="shared" si="1062"/>
        <v>2.3000000000000003</v>
      </c>
      <c r="T1896" s="24">
        <f t="shared" si="1063"/>
        <v>20500</v>
      </c>
      <c r="U1896" s="24">
        <f t="shared" si="1064"/>
        <v>100000</v>
      </c>
      <c r="V1896" s="24">
        <f t="shared" si="1065"/>
        <v>257500</v>
      </c>
      <c r="W1896" s="24">
        <f t="shared" si="1066"/>
        <v>7881.2799999999988</v>
      </c>
      <c r="X1896" s="24">
        <f t="shared" si="1067"/>
        <v>0</v>
      </c>
      <c r="Y1896" s="24">
        <f t="shared" si="1068"/>
        <v>7881.2799999999988</v>
      </c>
      <c r="Z1896" s="24">
        <f t="shared" si="1069"/>
        <v>15270.826600000004</v>
      </c>
      <c r="AA1896" s="25" t="str">
        <f t="shared" si="1070"/>
        <v>N</v>
      </c>
      <c r="AB1896" s="26">
        <f t="shared" si="1071"/>
        <v>1.3000000000000003</v>
      </c>
      <c r="AC1896" s="27">
        <f t="shared" si="1072"/>
        <v>20500</v>
      </c>
      <c r="AD1896" s="28">
        <f t="shared" si="1073"/>
        <v>100000</v>
      </c>
      <c r="AE1896" s="28">
        <f t="shared" si="1074"/>
        <v>257500</v>
      </c>
      <c r="AF1896" s="28">
        <f t="shared" si="1075"/>
        <v>0</v>
      </c>
      <c r="AG1896" s="28">
        <f t="shared" si="1076"/>
        <v>0</v>
      </c>
      <c r="AH1896" s="28">
        <f t="shared" si="1077"/>
        <v>0</v>
      </c>
      <c r="AI1896" s="28">
        <f t="shared" si="1078"/>
        <v>24541.232996000002</v>
      </c>
      <c r="AJ1896" s="29" t="str">
        <f t="shared" si="1079"/>
        <v>N</v>
      </c>
      <c r="AK1896" s="30">
        <f t="shared" si="1044"/>
        <v>0.30000000000000027</v>
      </c>
      <c r="AL1896" s="31">
        <f t="shared" si="1045"/>
        <v>20500</v>
      </c>
      <c r="AM1896" s="31">
        <f t="shared" si="1046"/>
        <v>100000</v>
      </c>
      <c r="AN1896" s="31">
        <f t="shared" si="1047"/>
        <v>257500</v>
      </c>
      <c r="AO1896" s="31">
        <f t="shared" si="1048"/>
        <v>0</v>
      </c>
      <c r="AP1896" s="31">
        <f t="shared" si="1049"/>
        <v>0</v>
      </c>
      <c r="AQ1896" s="31">
        <f t="shared" si="1050"/>
        <v>0</v>
      </c>
      <c r="AR1896" s="31">
        <f t="shared" si="1051"/>
        <v>26013.706975760004</v>
      </c>
      <c r="AS1896" s="32">
        <f t="shared" si="1052"/>
        <v>0</v>
      </c>
      <c r="AT1896" s="33">
        <f t="shared" si="1053"/>
        <v>20500</v>
      </c>
      <c r="AU1896" s="33">
        <f t="shared" si="1054"/>
        <v>100000</v>
      </c>
      <c r="AV1896" s="33">
        <v>258394</v>
      </c>
      <c r="AW1896" s="33">
        <f t="shared" si="1055"/>
        <v>0</v>
      </c>
      <c r="AX1896" s="33">
        <f t="shared" si="1056"/>
        <v>0</v>
      </c>
      <c r="AY1896" s="34">
        <f t="shared" si="1057"/>
        <v>65825.766571760003</v>
      </c>
    </row>
    <row r="1897" spans="1:51" ht="15" customHeight="1" x14ac:dyDescent="0.3">
      <c r="A1897" s="166" t="s">
        <v>3101</v>
      </c>
      <c r="B1897" s="99">
        <v>15238.95</v>
      </c>
      <c r="C1897" s="99">
        <v>15949.02</v>
      </c>
      <c r="D1897" s="99">
        <v>53218.41</v>
      </c>
      <c r="E1897" s="99">
        <v>51058.3</v>
      </c>
      <c r="F1897" s="163">
        <v>120000</v>
      </c>
      <c r="G1897" s="164">
        <v>0</v>
      </c>
      <c r="H1897" s="182">
        <v>46224</v>
      </c>
      <c r="I1897" s="182">
        <v>46300</v>
      </c>
      <c r="J1897" s="166">
        <v>4.4000000000000004</v>
      </c>
      <c r="K1897" s="166">
        <v>1.2</v>
      </c>
      <c r="L1897" s="167" t="s">
        <v>1207</v>
      </c>
      <c r="M1897" s="168" t="s">
        <v>1204</v>
      </c>
      <c r="N1897" s="169">
        <v>0.01</v>
      </c>
      <c r="O1897" s="21">
        <f t="shared" si="1058"/>
        <v>3.2</v>
      </c>
      <c r="P1897" s="21" t="str">
        <f t="shared" si="1059"/>
        <v>N</v>
      </c>
      <c r="Q1897" s="22">
        <f t="shared" si="1060"/>
        <v>31187.97</v>
      </c>
      <c r="R1897" s="8" t="str">
        <f t="shared" si="1061"/>
        <v>N</v>
      </c>
      <c r="S1897" s="23">
        <f t="shared" si="1062"/>
        <v>6.4</v>
      </c>
      <c r="T1897" s="24">
        <f t="shared" si="1063"/>
        <v>50000</v>
      </c>
      <c r="U1897" s="24">
        <f t="shared" si="1064"/>
        <v>200000</v>
      </c>
      <c r="V1897" s="24">
        <f t="shared" si="1065"/>
        <v>257500</v>
      </c>
      <c r="W1897" s="24">
        <f t="shared" si="1066"/>
        <v>15749.924850000001</v>
      </c>
      <c r="X1897" s="24">
        <f t="shared" si="1067"/>
        <v>0</v>
      </c>
      <c r="Y1897" s="24">
        <f t="shared" si="1068"/>
        <v>15749.924850000001</v>
      </c>
      <c r="Z1897" s="24">
        <f t="shared" si="1069"/>
        <v>15749.924850000001</v>
      </c>
      <c r="AA1897" s="25" t="str">
        <f t="shared" si="1070"/>
        <v>N</v>
      </c>
      <c r="AB1897" s="26">
        <f t="shared" si="1071"/>
        <v>5.4</v>
      </c>
      <c r="AC1897" s="27">
        <f t="shared" si="1072"/>
        <v>50000</v>
      </c>
      <c r="AD1897" s="28">
        <f t="shared" si="1073"/>
        <v>200000</v>
      </c>
      <c r="AE1897" s="28">
        <f t="shared" si="1074"/>
        <v>257500</v>
      </c>
      <c r="AF1897" s="28">
        <f t="shared" si="1075"/>
        <v>15907.424098500001</v>
      </c>
      <c r="AG1897" s="28">
        <f t="shared" si="1076"/>
        <v>0</v>
      </c>
      <c r="AH1897" s="28">
        <f t="shared" si="1077"/>
        <v>15907.424098500001</v>
      </c>
      <c r="AI1897" s="28">
        <f t="shared" si="1078"/>
        <v>15907.424098500001</v>
      </c>
      <c r="AJ1897" s="29" t="str">
        <f t="shared" si="1079"/>
        <v>N</v>
      </c>
      <c r="AK1897" s="30">
        <f t="shared" si="1044"/>
        <v>4.4000000000000004</v>
      </c>
      <c r="AL1897" s="31">
        <f t="shared" si="1045"/>
        <v>50000</v>
      </c>
      <c r="AM1897" s="31">
        <f t="shared" si="1046"/>
        <v>200000</v>
      </c>
      <c r="AN1897" s="31">
        <f t="shared" si="1047"/>
        <v>257500</v>
      </c>
      <c r="AO1897" s="31">
        <f t="shared" si="1048"/>
        <v>16066.498339485002</v>
      </c>
      <c r="AP1897" s="31">
        <f t="shared" si="1049"/>
        <v>0</v>
      </c>
      <c r="AQ1897" s="31">
        <f t="shared" si="1050"/>
        <v>16066.498339485002</v>
      </c>
      <c r="AR1897" s="31">
        <f t="shared" si="1051"/>
        <v>16066.498339485002</v>
      </c>
      <c r="AS1897" s="32">
        <f t="shared" si="1052"/>
        <v>3.4000000000000004</v>
      </c>
      <c r="AT1897" s="33">
        <f t="shared" si="1053"/>
        <v>50000</v>
      </c>
      <c r="AU1897" s="33">
        <f t="shared" si="1054"/>
        <v>200000</v>
      </c>
      <c r="AV1897" s="33">
        <v>258395</v>
      </c>
      <c r="AW1897" s="33">
        <f t="shared" si="1055"/>
        <v>16227.163322879853</v>
      </c>
      <c r="AX1897" s="33">
        <f t="shared" si="1056"/>
        <v>16227.163322879853</v>
      </c>
      <c r="AY1897" s="34">
        <f t="shared" si="1057"/>
        <v>63951.010610864854</v>
      </c>
    </row>
    <row r="1898" spans="1:51" ht="15" customHeight="1" x14ac:dyDescent="0.3">
      <c r="A1898" s="166" t="s">
        <v>3102</v>
      </c>
      <c r="B1898" s="99">
        <v>10218.1</v>
      </c>
      <c r="C1898" s="99">
        <v>23836.99</v>
      </c>
      <c r="D1898" s="99">
        <v>107385.39</v>
      </c>
      <c r="E1898" s="99">
        <v>99273.1</v>
      </c>
      <c r="F1898" s="163">
        <v>300000</v>
      </c>
      <c r="G1898" s="164">
        <v>0</v>
      </c>
      <c r="H1898" s="182">
        <v>46479</v>
      </c>
      <c r="I1898" s="182">
        <v>46560</v>
      </c>
      <c r="J1898" s="166">
        <v>3.4</v>
      </c>
      <c r="K1898" s="166">
        <v>1.1000000000000001</v>
      </c>
      <c r="L1898" s="167" t="s">
        <v>1207</v>
      </c>
      <c r="M1898" s="168" t="s">
        <v>1204</v>
      </c>
      <c r="N1898" s="169">
        <v>0.02</v>
      </c>
      <c r="O1898" s="21">
        <f t="shared" si="1058"/>
        <v>2.2999999999999998</v>
      </c>
      <c r="P1898" s="21" t="str">
        <f t="shared" si="1059"/>
        <v>N</v>
      </c>
      <c r="Q1898" s="22">
        <f t="shared" si="1060"/>
        <v>34055.090000000004</v>
      </c>
      <c r="R1898" s="8" t="str">
        <f t="shared" si="1061"/>
        <v>N</v>
      </c>
      <c r="S1898" s="23">
        <f t="shared" si="1062"/>
        <v>4.5999999999999996</v>
      </c>
      <c r="T1898" s="24">
        <f t="shared" si="1063"/>
        <v>50000</v>
      </c>
      <c r="U1898" s="24">
        <f t="shared" si="1064"/>
        <v>200000</v>
      </c>
      <c r="V1898" s="24">
        <f t="shared" si="1065"/>
        <v>257500</v>
      </c>
      <c r="W1898" s="24">
        <f t="shared" si="1066"/>
        <v>0</v>
      </c>
      <c r="X1898" s="24">
        <f t="shared" si="1067"/>
        <v>0</v>
      </c>
      <c r="Y1898" s="24">
        <f t="shared" si="1068"/>
        <v>0</v>
      </c>
      <c r="Z1898" s="24">
        <f t="shared" si="1069"/>
        <v>34736.191800000008</v>
      </c>
      <c r="AA1898" s="25" t="str">
        <f t="shared" si="1070"/>
        <v>N</v>
      </c>
      <c r="AB1898" s="26">
        <f t="shared" si="1071"/>
        <v>3.5999999999999996</v>
      </c>
      <c r="AC1898" s="27">
        <f t="shared" si="1072"/>
        <v>50000</v>
      </c>
      <c r="AD1898" s="28">
        <f t="shared" si="1073"/>
        <v>200000</v>
      </c>
      <c r="AE1898" s="28">
        <f t="shared" si="1074"/>
        <v>257500</v>
      </c>
      <c r="AF1898" s="28">
        <f t="shared" si="1075"/>
        <v>0</v>
      </c>
      <c r="AG1898" s="28">
        <f t="shared" si="1076"/>
        <v>0</v>
      </c>
      <c r="AH1898" s="28">
        <f t="shared" si="1077"/>
        <v>0</v>
      </c>
      <c r="AI1898" s="28">
        <f t="shared" si="1078"/>
        <v>35430.915636000005</v>
      </c>
      <c r="AJ1898" s="29" t="str">
        <f t="shared" si="1079"/>
        <v>N</v>
      </c>
      <c r="AK1898" s="30">
        <f t="shared" si="1044"/>
        <v>2.5999999999999996</v>
      </c>
      <c r="AL1898" s="31">
        <f t="shared" si="1045"/>
        <v>50000</v>
      </c>
      <c r="AM1898" s="31">
        <f t="shared" si="1046"/>
        <v>200000</v>
      </c>
      <c r="AN1898" s="31">
        <f t="shared" si="1047"/>
        <v>257500</v>
      </c>
      <c r="AO1898" s="31">
        <f t="shared" si="1048"/>
        <v>0</v>
      </c>
      <c r="AP1898" s="31">
        <f t="shared" si="1049"/>
        <v>0</v>
      </c>
      <c r="AQ1898" s="31">
        <f t="shared" si="1050"/>
        <v>0</v>
      </c>
      <c r="AR1898" s="31">
        <f t="shared" si="1051"/>
        <v>36139.533948720004</v>
      </c>
      <c r="AS1898" s="32">
        <f t="shared" si="1052"/>
        <v>1.5999999999999996</v>
      </c>
      <c r="AT1898" s="33">
        <f t="shared" si="1053"/>
        <v>50000</v>
      </c>
      <c r="AU1898" s="33">
        <f t="shared" si="1054"/>
        <v>200000</v>
      </c>
      <c r="AV1898" s="33">
        <v>258396</v>
      </c>
      <c r="AW1898" s="33">
        <f t="shared" si="1055"/>
        <v>0</v>
      </c>
      <c r="AX1898" s="33">
        <f t="shared" si="1056"/>
        <v>36862.324627694405</v>
      </c>
      <c r="AY1898" s="34">
        <f t="shared" si="1057"/>
        <v>143168.96601241443</v>
      </c>
    </row>
    <row r="1899" spans="1:51" ht="15" customHeight="1" x14ac:dyDescent="0.3">
      <c r="A1899" s="166" t="s">
        <v>3103</v>
      </c>
      <c r="B1899" s="99">
        <v>10141.94</v>
      </c>
      <c r="C1899" s="99">
        <v>31692.25</v>
      </c>
      <c r="D1899" s="99">
        <v>57608.07</v>
      </c>
      <c r="E1899" s="99">
        <v>57129.03</v>
      </c>
      <c r="F1899" s="163">
        <v>60000</v>
      </c>
      <c r="G1899" s="164">
        <v>0</v>
      </c>
      <c r="H1899" s="182">
        <v>46304</v>
      </c>
      <c r="I1899" s="182">
        <v>46355</v>
      </c>
      <c r="J1899" s="166">
        <v>4.4000000000000004</v>
      </c>
      <c r="K1899" s="166">
        <v>1.7</v>
      </c>
      <c r="L1899" s="167" t="s">
        <v>1206</v>
      </c>
      <c r="M1899" s="168" t="s">
        <v>1203</v>
      </c>
      <c r="N1899" s="169">
        <v>0.02</v>
      </c>
      <c r="O1899" s="21">
        <f t="shared" si="1058"/>
        <v>2.7</v>
      </c>
      <c r="P1899" s="21" t="str">
        <f t="shared" si="1059"/>
        <v>N</v>
      </c>
      <c r="Q1899" s="22">
        <f t="shared" si="1060"/>
        <v>41834.19</v>
      </c>
      <c r="R1899" s="8" t="str">
        <f t="shared" si="1061"/>
        <v>N</v>
      </c>
      <c r="S1899" s="23">
        <f t="shared" si="1062"/>
        <v>3.6</v>
      </c>
      <c r="T1899" s="24">
        <f t="shared" si="1063"/>
        <v>20500</v>
      </c>
      <c r="U1899" s="24">
        <f t="shared" si="1064"/>
        <v>100000</v>
      </c>
      <c r="V1899" s="24">
        <f t="shared" si="1065"/>
        <v>257500</v>
      </c>
      <c r="W1899" s="24">
        <f t="shared" si="1066"/>
        <v>15375</v>
      </c>
      <c r="X1899" s="24">
        <f t="shared" si="1067"/>
        <v>0</v>
      </c>
      <c r="Y1899" s="24">
        <f t="shared" si="1068"/>
        <v>15375</v>
      </c>
      <c r="Z1899" s="24">
        <f t="shared" si="1069"/>
        <v>27295.873800000001</v>
      </c>
      <c r="AA1899" s="25" t="str">
        <f t="shared" si="1070"/>
        <v>N</v>
      </c>
      <c r="AB1899" s="26">
        <f t="shared" si="1071"/>
        <v>2.6</v>
      </c>
      <c r="AC1899" s="27">
        <f t="shared" si="1072"/>
        <v>20500</v>
      </c>
      <c r="AD1899" s="28">
        <f t="shared" si="1073"/>
        <v>100000</v>
      </c>
      <c r="AE1899" s="28">
        <f t="shared" si="1074"/>
        <v>257500</v>
      </c>
      <c r="AF1899" s="28">
        <f t="shared" si="1075"/>
        <v>15375</v>
      </c>
      <c r="AG1899" s="28">
        <f t="shared" si="1076"/>
        <v>0</v>
      </c>
      <c r="AH1899" s="28">
        <f t="shared" si="1077"/>
        <v>15375</v>
      </c>
      <c r="AI1899" s="28">
        <f t="shared" si="1078"/>
        <v>28149.291276000004</v>
      </c>
      <c r="AJ1899" s="29" t="str">
        <f t="shared" si="1079"/>
        <v>N</v>
      </c>
      <c r="AK1899" s="30">
        <f t="shared" ref="AK1899:AK1962" si="1080">MAX(0,(AB1899-1))</f>
        <v>1.6</v>
      </c>
      <c r="AL1899" s="31">
        <f t="shared" ref="AL1899:AL1962" si="1081">IF(AJ1899="Y",(20500+G1899),IF(AND(AJ1899="N",L1899="G"),20500,IF(AND(AJ1899="N",L1899="P"),50000,IF(AND(AJ1899="",L1899="G"),20500,IF(AND(AJ1899="",L1899="P"),50000,"")))))</f>
        <v>20500</v>
      </c>
      <c r="AM1899" s="31">
        <f t="shared" ref="AM1899:AM1962" si="1082">IF(AND(AJ1899="Y",G1899&gt;0),224000,IF(AND(AJ1899="Y",G1899=0),138500,IF(AND(AJ1899="N",L1899="G"),100000,IF(AND(AJ1899="N",L1899=""),100000,IF(AND(AJ1899="N",L1899="P"),200000,"")))))</f>
        <v>100000</v>
      </c>
      <c r="AN1899" s="31">
        <f t="shared" ref="AN1899:AN1962" si="1083">IF(AJ1899="Y",AM1899,IF(AJ1899="N",257500,IF(AJ1899="",257500,)))</f>
        <v>257500</v>
      </c>
      <c r="AO1899" s="31">
        <f t="shared" ref="AO1899:AO1962" si="1084">IF(
  M1899&lt;0.5,
  0,
  MAX(
    0,
    IF(
      AK1899=0,
      0,
      IF(
        AJ1899="Y",
        MIN(Q1899*(1+N1899)*(1+N1899)*(1+N1899), AL1899, AM1899-E1899-W1899-AF1963, AN1899-E1899-W1899-AF1899),
        MIN(Q1899*(1+N1899)*(1+N1899)*(1+N1899), AL1899, AM1899-D1899-W1899-AF1963, AN1899-F1899-W1899-AF1899)
      )
    )
  ) * M1899
)</f>
        <v>15375</v>
      </c>
      <c r="AP1899" s="31">
        <f t="shared" ref="AP1899:AP1962" si="1085">IF(
  M1899&lt;0.5,
  0,
  MAX(
    0,
    IF(
      AK1899=0,
      0,
      IF(
        AJ1899="Y",
        (Q1899*(1+N1899)*(1+N1899)*(1+N1899)-AO1899),
        0
      )
    )
  ) * M1899
)</f>
        <v>0</v>
      </c>
      <c r="AQ1899" s="31">
        <f t="shared" ref="AQ1899:AQ1962" si="1086">AO1899+AP1899</f>
        <v>15375</v>
      </c>
      <c r="AR1899" s="31">
        <f t="shared" ref="AR1899:AR1962" si="1087">IF(AK1899=0, 0, MAX(0, (Q1899*(1+N1899)*(1+N1899)*(1+N1899)) - AQ1899))</f>
        <v>29019.777101520005</v>
      </c>
      <c r="AS1899" s="32">
        <f t="shared" ref="AS1899:AS1962" si="1088">MAX(0,(AK1899-1))</f>
        <v>0.60000000000000009</v>
      </c>
      <c r="AT1899" s="33">
        <f t="shared" ref="AT1899:AT1962" si="1089">IF(L1899="G", 20500, IF(L1899="P", 50000, 0))</f>
        <v>20500</v>
      </c>
      <c r="AU1899" s="33">
        <f t="shared" ref="AU1899:AU1962" si="1090">IF(L1899="G",100000,IF(L1899="P",200000,""))</f>
        <v>100000</v>
      </c>
      <c r="AV1899" s="33">
        <v>258397</v>
      </c>
      <c r="AW1899" s="33">
        <f t="shared" ref="AW1899:AW1962" si="1091">IF(
  M1899&lt;0.5,
  0,
  MAX(
    0,
    IF(
      AS1899=0,
      0,
      MIN(
        Q1899*(1+N1899)*(1+N1899)*(1+N1899)*(1+N1899),
        AT1899,
        AU1899-D1899-W1899-AF1899-AO1899,
        AV1899-F1899-W1899-AF1899-AO1899
      )
    )
  ) * M1899
)</f>
        <v>0</v>
      </c>
      <c r="AX1899" s="33">
        <f t="shared" ref="AX1899:AX1962" si="1092">IF(AS1899=0, 0, MAX(0, (Q1899*(1+N1899)*(1+N1899)*(1+N1899)*(1+N1899)) - AW1899))</f>
        <v>45282.672643550402</v>
      </c>
      <c r="AY1899" s="34">
        <f t="shared" ref="AY1899:AY1962" si="1093">Z1899+AI1899+AR1899+AX1899</f>
        <v>129747.61482107043</v>
      </c>
    </row>
    <row r="1900" spans="1:51" ht="15" customHeight="1" x14ac:dyDescent="0.3">
      <c r="A1900" s="166" t="s">
        <v>3104</v>
      </c>
      <c r="B1900" s="99">
        <v>7276.97</v>
      </c>
      <c r="C1900" s="99">
        <v>7062.69</v>
      </c>
      <c r="D1900" s="99">
        <v>38647.9</v>
      </c>
      <c r="E1900" s="99">
        <v>26957.83</v>
      </c>
      <c r="F1900" s="163">
        <v>80000</v>
      </c>
      <c r="G1900" s="164">
        <v>12500</v>
      </c>
      <c r="H1900" s="182">
        <v>46318</v>
      </c>
      <c r="I1900" s="182">
        <v>46338</v>
      </c>
      <c r="J1900" s="166">
        <v>4.4000000000000004</v>
      </c>
      <c r="K1900" s="166">
        <v>3</v>
      </c>
      <c r="L1900" s="167" t="s">
        <v>1207</v>
      </c>
      <c r="M1900" s="168" t="s">
        <v>1203</v>
      </c>
      <c r="N1900" s="169">
        <v>0.02</v>
      </c>
      <c r="O1900" s="21">
        <f t="shared" si="1058"/>
        <v>1.4000000000000004</v>
      </c>
      <c r="P1900" s="21" t="str">
        <f t="shared" si="1059"/>
        <v>N</v>
      </c>
      <c r="Q1900" s="22">
        <f t="shared" si="1060"/>
        <v>14339.66</v>
      </c>
      <c r="R1900" s="8" t="str">
        <f t="shared" si="1061"/>
        <v>N</v>
      </c>
      <c r="S1900" s="23">
        <f t="shared" si="1062"/>
        <v>1.8666666666666671</v>
      </c>
      <c r="T1900" s="24">
        <f t="shared" si="1063"/>
        <v>50000</v>
      </c>
      <c r="U1900" s="24">
        <f t="shared" si="1064"/>
        <v>200000</v>
      </c>
      <c r="V1900" s="24">
        <f t="shared" si="1065"/>
        <v>257500</v>
      </c>
      <c r="W1900" s="24">
        <f t="shared" si="1066"/>
        <v>10969.839899999999</v>
      </c>
      <c r="X1900" s="24">
        <f t="shared" si="1067"/>
        <v>0</v>
      </c>
      <c r="Y1900" s="24">
        <f t="shared" si="1068"/>
        <v>10969.839899999999</v>
      </c>
      <c r="Z1900" s="24">
        <f t="shared" si="1069"/>
        <v>3656.6133000000009</v>
      </c>
      <c r="AA1900" s="25" t="str">
        <f t="shared" si="1070"/>
        <v>N</v>
      </c>
      <c r="AB1900" s="26">
        <f t="shared" si="1071"/>
        <v>0.86666666666666714</v>
      </c>
      <c r="AC1900" s="27">
        <f t="shared" si="1072"/>
        <v>50000</v>
      </c>
      <c r="AD1900" s="28">
        <f t="shared" si="1073"/>
        <v>200000</v>
      </c>
      <c r="AE1900" s="28">
        <f t="shared" si="1074"/>
        <v>257500</v>
      </c>
      <c r="AF1900" s="28">
        <f t="shared" si="1075"/>
        <v>11189.236698000001</v>
      </c>
      <c r="AG1900" s="28">
        <f t="shared" si="1076"/>
        <v>0</v>
      </c>
      <c r="AH1900" s="28">
        <f t="shared" si="1077"/>
        <v>11189.236698000001</v>
      </c>
      <c r="AI1900" s="28">
        <f t="shared" si="1078"/>
        <v>3729.7455659999996</v>
      </c>
      <c r="AJ1900" s="29" t="str">
        <f t="shared" si="1079"/>
        <v>N</v>
      </c>
      <c r="AK1900" s="30">
        <f t="shared" si="1080"/>
        <v>0</v>
      </c>
      <c r="AL1900" s="31">
        <f t="shared" si="1081"/>
        <v>50000</v>
      </c>
      <c r="AM1900" s="31">
        <f t="shared" si="1082"/>
        <v>200000</v>
      </c>
      <c r="AN1900" s="31">
        <f t="shared" si="1083"/>
        <v>257500</v>
      </c>
      <c r="AO1900" s="31">
        <f t="shared" si="1084"/>
        <v>0</v>
      </c>
      <c r="AP1900" s="31">
        <f t="shared" si="1085"/>
        <v>0</v>
      </c>
      <c r="AQ1900" s="31">
        <f t="shared" si="1086"/>
        <v>0</v>
      </c>
      <c r="AR1900" s="31">
        <f t="shared" si="1087"/>
        <v>0</v>
      </c>
      <c r="AS1900" s="32">
        <f t="shared" si="1088"/>
        <v>0</v>
      </c>
      <c r="AT1900" s="33">
        <f t="shared" si="1089"/>
        <v>50000</v>
      </c>
      <c r="AU1900" s="33">
        <f t="shared" si="1090"/>
        <v>200000</v>
      </c>
      <c r="AV1900" s="33">
        <v>258398</v>
      </c>
      <c r="AW1900" s="33">
        <f t="shared" si="1091"/>
        <v>0</v>
      </c>
      <c r="AX1900" s="33">
        <f t="shared" si="1092"/>
        <v>0</v>
      </c>
      <c r="AY1900" s="34">
        <f t="shared" si="1093"/>
        <v>7386.3588660000005</v>
      </c>
    </row>
    <row r="1901" spans="1:51" ht="15" customHeight="1" x14ac:dyDescent="0.3">
      <c r="A1901" s="166" t="s">
        <v>3105</v>
      </c>
      <c r="B1901" s="99">
        <v>8862.5499999999993</v>
      </c>
      <c r="C1901" s="99">
        <v>6733.06</v>
      </c>
      <c r="D1901" s="99">
        <v>70636.53</v>
      </c>
      <c r="E1901" s="99">
        <v>68984.960000000006</v>
      </c>
      <c r="F1901" s="163">
        <v>46000</v>
      </c>
      <c r="G1901" s="164">
        <v>12500</v>
      </c>
      <c r="H1901" s="182">
        <v>46262</v>
      </c>
      <c r="I1901" s="182">
        <v>46350</v>
      </c>
      <c r="J1901" s="166">
        <v>3.8</v>
      </c>
      <c r="K1901" s="166">
        <v>1.5</v>
      </c>
      <c r="L1901" s="167" t="s">
        <v>1207</v>
      </c>
      <c r="M1901" s="168" t="s">
        <v>1205</v>
      </c>
      <c r="N1901" s="169">
        <v>0.04</v>
      </c>
      <c r="O1901" s="21">
        <f t="shared" si="1058"/>
        <v>2.2999999999999998</v>
      </c>
      <c r="P1901" s="21" t="str">
        <f t="shared" si="1059"/>
        <v>N</v>
      </c>
      <c r="Q1901" s="22">
        <f t="shared" si="1060"/>
        <v>15595.61</v>
      </c>
      <c r="R1901" s="8" t="str">
        <f t="shared" si="1061"/>
        <v>N</v>
      </c>
      <c r="S1901" s="23">
        <f t="shared" si="1062"/>
        <v>2.2999999999999998</v>
      </c>
      <c r="T1901" s="24">
        <f t="shared" si="1063"/>
        <v>50000</v>
      </c>
      <c r="U1901" s="24">
        <f t="shared" si="1064"/>
        <v>200000</v>
      </c>
      <c r="V1901" s="24">
        <f t="shared" si="1065"/>
        <v>257500</v>
      </c>
      <c r="W1901" s="24">
        <f t="shared" si="1066"/>
        <v>16219.434400000002</v>
      </c>
      <c r="X1901" s="24">
        <f t="shared" si="1067"/>
        <v>0</v>
      </c>
      <c r="Y1901" s="24">
        <f t="shared" si="1068"/>
        <v>16219.434400000002</v>
      </c>
      <c r="Z1901" s="24">
        <f t="shared" si="1069"/>
        <v>0</v>
      </c>
      <c r="AA1901" s="25" t="str">
        <f t="shared" si="1070"/>
        <v>N</v>
      </c>
      <c r="AB1901" s="26">
        <f t="shared" si="1071"/>
        <v>1.2999999999999998</v>
      </c>
      <c r="AC1901" s="27">
        <f t="shared" si="1072"/>
        <v>50000</v>
      </c>
      <c r="AD1901" s="28">
        <f t="shared" si="1073"/>
        <v>200000</v>
      </c>
      <c r="AE1901" s="28">
        <f t="shared" si="1074"/>
        <v>257500</v>
      </c>
      <c r="AF1901" s="28">
        <f t="shared" si="1075"/>
        <v>16868.211776000004</v>
      </c>
      <c r="AG1901" s="28">
        <f t="shared" si="1076"/>
        <v>0</v>
      </c>
      <c r="AH1901" s="28">
        <f t="shared" si="1077"/>
        <v>16868.211776000004</v>
      </c>
      <c r="AI1901" s="28">
        <f t="shared" si="1078"/>
        <v>0</v>
      </c>
      <c r="AJ1901" s="29" t="str">
        <f t="shared" si="1079"/>
        <v>N</v>
      </c>
      <c r="AK1901" s="30">
        <f t="shared" si="1080"/>
        <v>0.29999999999999982</v>
      </c>
      <c r="AL1901" s="31">
        <f t="shared" si="1081"/>
        <v>50000</v>
      </c>
      <c r="AM1901" s="31">
        <f t="shared" si="1082"/>
        <v>200000</v>
      </c>
      <c r="AN1901" s="31">
        <f t="shared" si="1083"/>
        <v>257500</v>
      </c>
      <c r="AO1901" s="31">
        <f t="shared" si="1084"/>
        <v>17542.940247040005</v>
      </c>
      <c r="AP1901" s="31">
        <f t="shared" si="1085"/>
        <v>0</v>
      </c>
      <c r="AQ1901" s="31">
        <f t="shared" si="1086"/>
        <v>17542.940247040005</v>
      </c>
      <c r="AR1901" s="31">
        <f t="shared" si="1087"/>
        <v>0</v>
      </c>
      <c r="AS1901" s="32">
        <f t="shared" si="1088"/>
        <v>0</v>
      </c>
      <c r="AT1901" s="33">
        <f t="shared" si="1089"/>
        <v>50000</v>
      </c>
      <c r="AU1901" s="33">
        <f t="shared" si="1090"/>
        <v>200000</v>
      </c>
      <c r="AV1901" s="33">
        <v>258399</v>
      </c>
      <c r="AW1901" s="33">
        <f t="shared" si="1091"/>
        <v>0</v>
      </c>
      <c r="AX1901" s="33">
        <f t="shared" si="1092"/>
        <v>0</v>
      </c>
      <c r="AY1901" s="34">
        <f t="shared" si="1093"/>
        <v>0</v>
      </c>
    </row>
    <row r="1902" spans="1:51" ht="15" customHeight="1" x14ac:dyDescent="0.3">
      <c r="A1902" s="166" t="s">
        <v>3106</v>
      </c>
      <c r="B1902" s="99">
        <v>8394.7099999999991</v>
      </c>
      <c r="C1902" s="99">
        <v>5575.93</v>
      </c>
      <c r="D1902" s="99">
        <v>35198.720000000001</v>
      </c>
      <c r="E1902" s="99">
        <v>34377.18</v>
      </c>
      <c r="F1902" s="163">
        <v>80000</v>
      </c>
      <c r="G1902" s="164">
        <v>0</v>
      </c>
      <c r="H1902" s="182">
        <v>46358</v>
      </c>
      <c r="I1902" s="182">
        <v>46424</v>
      </c>
      <c r="J1902" s="166">
        <v>2</v>
      </c>
      <c r="K1902" s="166">
        <v>0.1</v>
      </c>
      <c r="L1902" s="167" t="s">
        <v>1206</v>
      </c>
      <c r="M1902" s="168" t="s">
        <v>1205</v>
      </c>
      <c r="N1902" s="169">
        <v>0.05</v>
      </c>
      <c r="O1902" s="21">
        <f t="shared" si="1058"/>
        <v>1.9</v>
      </c>
      <c r="P1902" s="21" t="str">
        <f t="shared" si="1059"/>
        <v>N</v>
      </c>
      <c r="Q1902" s="22">
        <f t="shared" si="1060"/>
        <v>13970.64</v>
      </c>
      <c r="R1902" s="8" t="str">
        <f t="shared" si="1061"/>
        <v>N</v>
      </c>
      <c r="S1902" s="23">
        <f t="shared" si="1062"/>
        <v>1.9</v>
      </c>
      <c r="T1902" s="24">
        <f t="shared" si="1063"/>
        <v>20500</v>
      </c>
      <c r="U1902" s="24">
        <f t="shared" si="1064"/>
        <v>100000</v>
      </c>
      <c r="V1902" s="24">
        <f t="shared" si="1065"/>
        <v>257500</v>
      </c>
      <c r="W1902" s="24">
        <f t="shared" si="1066"/>
        <v>14669.172</v>
      </c>
      <c r="X1902" s="24">
        <f t="shared" si="1067"/>
        <v>0</v>
      </c>
      <c r="Y1902" s="24">
        <f t="shared" si="1068"/>
        <v>14669.172</v>
      </c>
      <c r="Z1902" s="24">
        <f t="shared" si="1069"/>
        <v>0</v>
      </c>
      <c r="AA1902" s="25" t="str">
        <f t="shared" si="1070"/>
        <v>N</v>
      </c>
      <c r="AB1902" s="26">
        <f t="shared" si="1071"/>
        <v>0.89999999999999991</v>
      </c>
      <c r="AC1902" s="27">
        <f t="shared" si="1072"/>
        <v>20500</v>
      </c>
      <c r="AD1902" s="28">
        <f t="shared" si="1073"/>
        <v>100000</v>
      </c>
      <c r="AE1902" s="28">
        <f t="shared" si="1074"/>
        <v>257500</v>
      </c>
      <c r="AF1902" s="28">
        <f t="shared" si="1075"/>
        <v>15402.6306</v>
      </c>
      <c r="AG1902" s="28">
        <f t="shared" si="1076"/>
        <v>0</v>
      </c>
      <c r="AH1902" s="28">
        <f t="shared" si="1077"/>
        <v>15402.6306</v>
      </c>
      <c r="AI1902" s="28">
        <f t="shared" si="1078"/>
        <v>0</v>
      </c>
      <c r="AJ1902" s="29" t="str">
        <f t="shared" si="1079"/>
        <v>N</v>
      </c>
      <c r="AK1902" s="30">
        <f t="shared" si="1080"/>
        <v>0</v>
      </c>
      <c r="AL1902" s="31">
        <f t="shared" si="1081"/>
        <v>20500</v>
      </c>
      <c r="AM1902" s="31">
        <f t="shared" si="1082"/>
        <v>100000</v>
      </c>
      <c r="AN1902" s="31">
        <f t="shared" si="1083"/>
        <v>257500</v>
      </c>
      <c r="AO1902" s="31">
        <f t="shared" si="1084"/>
        <v>0</v>
      </c>
      <c r="AP1902" s="31">
        <f t="shared" si="1085"/>
        <v>0</v>
      </c>
      <c r="AQ1902" s="31">
        <f t="shared" si="1086"/>
        <v>0</v>
      </c>
      <c r="AR1902" s="31">
        <f t="shared" si="1087"/>
        <v>0</v>
      </c>
      <c r="AS1902" s="32">
        <f t="shared" si="1088"/>
        <v>0</v>
      </c>
      <c r="AT1902" s="33">
        <f t="shared" si="1089"/>
        <v>20500</v>
      </c>
      <c r="AU1902" s="33">
        <f t="shared" si="1090"/>
        <v>100000</v>
      </c>
      <c r="AV1902" s="33">
        <v>258400</v>
      </c>
      <c r="AW1902" s="33">
        <f t="shared" si="1091"/>
        <v>0</v>
      </c>
      <c r="AX1902" s="33">
        <f t="shared" si="1092"/>
        <v>0</v>
      </c>
      <c r="AY1902" s="34">
        <f t="shared" si="1093"/>
        <v>0</v>
      </c>
    </row>
    <row r="1903" spans="1:51" ht="15" customHeight="1" x14ac:dyDescent="0.3">
      <c r="A1903" s="166" t="s">
        <v>3107</v>
      </c>
      <c r="B1903" s="99">
        <v>14123.57</v>
      </c>
      <c r="C1903" s="99">
        <v>12571.86</v>
      </c>
      <c r="D1903" s="99">
        <v>66104.03</v>
      </c>
      <c r="E1903" s="99">
        <v>51884.42</v>
      </c>
      <c r="F1903" s="163">
        <v>150000</v>
      </c>
      <c r="G1903" s="164">
        <v>0</v>
      </c>
      <c r="H1903" s="182">
        <v>46235</v>
      </c>
      <c r="I1903" s="182">
        <v>46249</v>
      </c>
      <c r="J1903" s="166">
        <v>4.5999999999999996</v>
      </c>
      <c r="K1903" s="166">
        <v>0.7</v>
      </c>
      <c r="L1903" s="167" t="s">
        <v>1206</v>
      </c>
      <c r="M1903" s="168" t="s">
        <v>1203</v>
      </c>
      <c r="N1903" s="169">
        <v>5.1999999999999998E-2</v>
      </c>
      <c r="O1903" s="21">
        <f t="shared" si="1058"/>
        <v>3.8999999999999995</v>
      </c>
      <c r="P1903" s="21" t="str">
        <f t="shared" si="1059"/>
        <v>N</v>
      </c>
      <c r="Q1903" s="22">
        <f t="shared" si="1060"/>
        <v>26695.43</v>
      </c>
      <c r="R1903" s="8" t="str">
        <f t="shared" si="1061"/>
        <v>N</v>
      </c>
      <c r="S1903" s="23">
        <f t="shared" si="1062"/>
        <v>5.1999999999999993</v>
      </c>
      <c r="T1903" s="24">
        <f t="shared" si="1063"/>
        <v>20500</v>
      </c>
      <c r="U1903" s="24">
        <f t="shared" si="1064"/>
        <v>100000</v>
      </c>
      <c r="V1903" s="24">
        <f t="shared" si="1065"/>
        <v>257500</v>
      </c>
      <c r="W1903" s="24">
        <f t="shared" si="1066"/>
        <v>15375</v>
      </c>
      <c r="X1903" s="24">
        <f t="shared" si="1067"/>
        <v>0</v>
      </c>
      <c r="Y1903" s="24">
        <f t="shared" si="1068"/>
        <v>15375</v>
      </c>
      <c r="Z1903" s="24">
        <f t="shared" si="1069"/>
        <v>12708.592360000002</v>
      </c>
      <c r="AA1903" s="25" t="str">
        <f t="shared" si="1070"/>
        <v>N</v>
      </c>
      <c r="AB1903" s="26">
        <f t="shared" si="1071"/>
        <v>4.1999999999999993</v>
      </c>
      <c r="AC1903" s="27">
        <f t="shared" si="1072"/>
        <v>20500</v>
      </c>
      <c r="AD1903" s="28">
        <f t="shared" si="1073"/>
        <v>100000</v>
      </c>
      <c r="AE1903" s="28">
        <f t="shared" si="1074"/>
        <v>257500</v>
      </c>
      <c r="AF1903" s="28">
        <f t="shared" si="1075"/>
        <v>13890.727500000001</v>
      </c>
      <c r="AG1903" s="28">
        <f t="shared" si="1076"/>
        <v>0</v>
      </c>
      <c r="AH1903" s="28">
        <f t="shared" si="1077"/>
        <v>13890.727500000001</v>
      </c>
      <c r="AI1903" s="28">
        <f t="shared" si="1078"/>
        <v>15653.211662720001</v>
      </c>
      <c r="AJ1903" s="29" t="str">
        <f t="shared" si="1079"/>
        <v>N</v>
      </c>
      <c r="AK1903" s="30">
        <f t="shared" si="1080"/>
        <v>3.1999999999999993</v>
      </c>
      <c r="AL1903" s="31">
        <f t="shared" si="1081"/>
        <v>20500</v>
      </c>
      <c r="AM1903" s="31">
        <f t="shared" si="1082"/>
        <v>100000</v>
      </c>
      <c r="AN1903" s="31">
        <f t="shared" si="1083"/>
        <v>257500</v>
      </c>
      <c r="AO1903" s="31">
        <f t="shared" si="1084"/>
        <v>0</v>
      </c>
      <c r="AP1903" s="31">
        <f t="shared" si="1085"/>
        <v>0</v>
      </c>
      <c r="AQ1903" s="31">
        <f t="shared" si="1086"/>
        <v>0</v>
      </c>
      <c r="AR1903" s="31">
        <f t="shared" si="1087"/>
        <v>31080.223999181442</v>
      </c>
      <c r="AS1903" s="32">
        <f t="shared" si="1088"/>
        <v>2.1999999999999993</v>
      </c>
      <c r="AT1903" s="33">
        <f t="shared" si="1089"/>
        <v>20500</v>
      </c>
      <c r="AU1903" s="33">
        <f t="shared" si="1090"/>
        <v>100000</v>
      </c>
      <c r="AV1903" s="33">
        <v>258401</v>
      </c>
      <c r="AW1903" s="33">
        <f t="shared" si="1091"/>
        <v>3472.6818750000002</v>
      </c>
      <c r="AX1903" s="33">
        <f t="shared" si="1092"/>
        <v>29223.713772138879</v>
      </c>
      <c r="AY1903" s="34">
        <f t="shared" si="1093"/>
        <v>88665.741794040325</v>
      </c>
    </row>
    <row r="1904" spans="1:51" ht="15" customHeight="1" x14ac:dyDescent="0.3">
      <c r="A1904" s="166" t="s">
        <v>3108</v>
      </c>
      <c r="B1904" s="99">
        <v>15938</v>
      </c>
      <c r="C1904" s="99">
        <v>16992.72</v>
      </c>
      <c r="D1904" s="99">
        <v>75407.78</v>
      </c>
      <c r="E1904" s="99">
        <v>68314.960000000006</v>
      </c>
      <c r="F1904" s="121">
        <v>72000</v>
      </c>
      <c r="G1904" s="120">
        <v>24444</v>
      </c>
      <c r="H1904" s="182">
        <v>46294</v>
      </c>
      <c r="I1904" s="182">
        <v>46317</v>
      </c>
      <c r="J1904" s="166">
        <v>2</v>
      </c>
      <c r="K1904" s="166">
        <v>0.7</v>
      </c>
      <c r="L1904" s="167" t="s">
        <v>1207</v>
      </c>
      <c r="M1904" s="168" t="s">
        <v>1203</v>
      </c>
      <c r="N1904" s="169">
        <v>0.04</v>
      </c>
      <c r="O1904" s="21">
        <f t="shared" si="1058"/>
        <v>1.3</v>
      </c>
      <c r="P1904" s="21" t="str">
        <f t="shared" si="1059"/>
        <v>N</v>
      </c>
      <c r="Q1904" s="22">
        <f t="shared" si="1060"/>
        <v>32930.720000000001</v>
      </c>
      <c r="R1904" s="8" t="str">
        <f t="shared" si="1061"/>
        <v>N</v>
      </c>
      <c r="S1904" s="23">
        <f t="shared" si="1062"/>
        <v>1.7333333333333334</v>
      </c>
      <c r="T1904" s="24">
        <f t="shared" si="1063"/>
        <v>50000</v>
      </c>
      <c r="U1904" s="24">
        <f t="shared" si="1064"/>
        <v>200000</v>
      </c>
      <c r="V1904" s="24">
        <f t="shared" si="1065"/>
        <v>257500</v>
      </c>
      <c r="W1904" s="24">
        <f t="shared" si="1066"/>
        <v>25685.961600000002</v>
      </c>
      <c r="X1904" s="24">
        <f t="shared" si="1067"/>
        <v>0</v>
      </c>
      <c r="Y1904" s="24">
        <f t="shared" si="1068"/>
        <v>25685.961600000002</v>
      </c>
      <c r="Z1904" s="24">
        <f t="shared" si="1069"/>
        <v>8561.9872000000032</v>
      </c>
      <c r="AA1904" s="25" t="str">
        <f t="shared" si="1070"/>
        <v>N</v>
      </c>
      <c r="AB1904" s="26">
        <f t="shared" si="1071"/>
        <v>0.73333333333333339</v>
      </c>
      <c r="AC1904" s="27">
        <f t="shared" si="1072"/>
        <v>50000</v>
      </c>
      <c r="AD1904" s="28">
        <f t="shared" si="1073"/>
        <v>200000</v>
      </c>
      <c r="AE1904" s="28">
        <f t="shared" si="1074"/>
        <v>257500</v>
      </c>
      <c r="AF1904" s="28">
        <f t="shared" si="1075"/>
        <v>26713.400064000009</v>
      </c>
      <c r="AG1904" s="28">
        <f t="shared" si="1076"/>
        <v>0</v>
      </c>
      <c r="AH1904" s="28">
        <f t="shared" si="1077"/>
        <v>26713.400064000009</v>
      </c>
      <c r="AI1904" s="28">
        <f t="shared" si="1078"/>
        <v>8904.4666880000004</v>
      </c>
      <c r="AJ1904" s="29" t="str">
        <f t="shared" si="1079"/>
        <v>N</v>
      </c>
      <c r="AK1904" s="30">
        <f t="shared" si="1080"/>
        <v>0</v>
      </c>
      <c r="AL1904" s="31">
        <f t="shared" si="1081"/>
        <v>50000</v>
      </c>
      <c r="AM1904" s="31">
        <f t="shared" si="1082"/>
        <v>200000</v>
      </c>
      <c r="AN1904" s="31">
        <f t="shared" si="1083"/>
        <v>257500</v>
      </c>
      <c r="AO1904" s="31">
        <f t="shared" si="1084"/>
        <v>0</v>
      </c>
      <c r="AP1904" s="31">
        <f t="shared" si="1085"/>
        <v>0</v>
      </c>
      <c r="AQ1904" s="31">
        <f t="shared" si="1086"/>
        <v>0</v>
      </c>
      <c r="AR1904" s="31">
        <f t="shared" si="1087"/>
        <v>0</v>
      </c>
      <c r="AS1904" s="32">
        <f t="shared" si="1088"/>
        <v>0</v>
      </c>
      <c r="AT1904" s="33">
        <f t="shared" si="1089"/>
        <v>50000</v>
      </c>
      <c r="AU1904" s="33">
        <f t="shared" si="1090"/>
        <v>200000</v>
      </c>
      <c r="AV1904" s="33">
        <v>258402</v>
      </c>
      <c r="AW1904" s="33">
        <f t="shared" si="1091"/>
        <v>0</v>
      </c>
      <c r="AX1904" s="33">
        <f t="shared" si="1092"/>
        <v>0</v>
      </c>
      <c r="AY1904" s="34">
        <f t="shared" si="1093"/>
        <v>17466.453888000004</v>
      </c>
    </row>
    <row r="1905" spans="1:51" ht="15" customHeight="1" x14ac:dyDescent="0.3">
      <c r="A1905" s="166" t="s">
        <v>3109</v>
      </c>
      <c r="B1905" s="99">
        <v>14843.83</v>
      </c>
      <c r="C1905" s="99">
        <v>22000.2</v>
      </c>
      <c r="D1905" s="99">
        <v>58506.17</v>
      </c>
      <c r="E1905" s="99">
        <v>55259.76</v>
      </c>
      <c r="F1905" s="121">
        <v>66000</v>
      </c>
      <c r="G1905" s="120">
        <v>0</v>
      </c>
      <c r="H1905" s="182">
        <v>46451</v>
      </c>
      <c r="I1905" s="182">
        <v>46520</v>
      </c>
      <c r="J1905" s="166">
        <v>4.9000000000000004</v>
      </c>
      <c r="K1905" s="166">
        <v>4.7</v>
      </c>
      <c r="L1905" s="167" t="s">
        <v>1207</v>
      </c>
      <c r="M1905" s="168" t="s">
        <v>1204</v>
      </c>
      <c r="N1905" s="169">
        <v>0.04</v>
      </c>
      <c r="O1905" s="21">
        <f t="shared" si="1058"/>
        <v>0.20000000000000018</v>
      </c>
      <c r="P1905" s="21" t="str">
        <f t="shared" si="1059"/>
        <v>N</v>
      </c>
      <c r="Q1905" s="22">
        <f t="shared" si="1060"/>
        <v>36844.03</v>
      </c>
      <c r="R1905" s="8" t="str">
        <f t="shared" si="1061"/>
        <v>N</v>
      </c>
      <c r="S1905" s="23">
        <f t="shared" si="1062"/>
        <v>0.40000000000000036</v>
      </c>
      <c r="T1905" s="24">
        <f t="shared" si="1063"/>
        <v>50000</v>
      </c>
      <c r="U1905" s="24">
        <f t="shared" si="1064"/>
        <v>200000</v>
      </c>
      <c r="V1905" s="24">
        <f t="shared" si="1065"/>
        <v>257500</v>
      </c>
      <c r="W1905" s="24">
        <f t="shared" si="1066"/>
        <v>19158.8956</v>
      </c>
      <c r="X1905" s="24">
        <f t="shared" si="1067"/>
        <v>0</v>
      </c>
      <c r="Y1905" s="24">
        <f t="shared" si="1068"/>
        <v>19158.8956</v>
      </c>
      <c r="Z1905" s="24">
        <f t="shared" si="1069"/>
        <v>19158.8956</v>
      </c>
      <c r="AA1905" s="25" t="str">
        <f t="shared" si="1070"/>
        <v>N</v>
      </c>
      <c r="AB1905" s="26">
        <f t="shared" si="1071"/>
        <v>0</v>
      </c>
      <c r="AC1905" s="27">
        <f t="shared" si="1072"/>
        <v>50000</v>
      </c>
      <c r="AD1905" s="28">
        <f t="shared" si="1073"/>
        <v>200000</v>
      </c>
      <c r="AE1905" s="28">
        <f t="shared" si="1074"/>
        <v>257500</v>
      </c>
      <c r="AF1905" s="28">
        <f t="shared" si="1075"/>
        <v>0</v>
      </c>
      <c r="AG1905" s="28">
        <f t="shared" si="1076"/>
        <v>0</v>
      </c>
      <c r="AH1905" s="28">
        <f t="shared" si="1077"/>
        <v>0</v>
      </c>
      <c r="AI1905" s="28">
        <f t="shared" si="1078"/>
        <v>0</v>
      </c>
      <c r="AJ1905" s="29" t="str">
        <f t="shared" si="1079"/>
        <v>N</v>
      </c>
      <c r="AK1905" s="30">
        <f t="shared" si="1080"/>
        <v>0</v>
      </c>
      <c r="AL1905" s="31">
        <f t="shared" si="1081"/>
        <v>50000</v>
      </c>
      <c r="AM1905" s="31">
        <f t="shared" si="1082"/>
        <v>200000</v>
      </c>
      <c r="AN1905" s="31">
        <f t="shared" si="1083"/>
        <v>257500</v>
      </c>
      <c r="AO1905" s="31">
        <f t="shared" si="1084"/>
        <v>0</v>
      </c>
      <c r="AP1905" s="31">
        <f t="shared" si="1085"/>
        <v>0</v>
      </c>
      <c r="AQ1905" s="31">
        <f t="shared" si="1086"/>
        <v>0</v>
      </c>
      <c r="AR1905" s="31">
        <f t="shared" si="1087"/>
        <v>0</v>
      </c>
      <c r="AS1905" s="32">
        <f t="shared" si="1088"/>
        <v>0</v>
      </c>
      <c r="AT1905" s="33">
        <f t="shared" si="1089"/>
        <v>50000</v>
      </c>
      <c r="AU1905" s="33">
        <f t="shared" si="1090"/>
        <v>200000</v>
      </c>
      <c r="AV1905" s="33">
        <v>258403</v>
      </c>
      <c r="AW1905" s="33">
        <f t="shared" si="1091"/>
        <v>0</v>
      </c>
      <c r="AX1905" s="33">
        <f t="shared" si="1092"/>
        <v>0</v>
      </c>
      <c r="AY1905" s="34">
        <f t="shared" si="1093"/>
        <v>19158.8956</v>
      </c>
    </row>
    <row r="1906" spans="1:51" ht="15" customHeight="1" x14ac:dyDescent="0.3">
      <c r="A1906" s="166" t="s">
        <v>3110</v>
      </c>
      <c r="B1906" s="99">
        <v>10286.629999999999</v>
      </c>
      <c r="C1906" s="99">
        <v>28826.41</v>
      </c>
      <c r="D1906" s="99">
        <v>97892.61</v>
      </c>
      <c r="E1906" s="99">
        <v>85739.09</v>
      </c>
      <c r="F1906" s="121">
        <v>190000</v>
      </c>
      <c r="G1906" s="120">
        <v>12500</v>
      </c>
      <c r="H1906" s="182">
        <v>46394</v>
      </c>
      <c r="I1906" s="182">
        <v>46423</v>
      </c>
      <c r="J1906" s="166">
        <v>3.4</v>
      </c>
      <c r="K1906" s="166">
        <v>1.5</v>
      </c>
      <c r="L1906" s="167" t="s">
        <v>1207</v>
      </c>
      <c r="M1906" s="168" t="s">
        <v>1203</v>
      </c>
      <c r="N1906" s="169">
        <v>0.01</v>
      </c>
      <c r="O1906" s="21">
        <f t="shared" si="1058"/>
        <v>1.9</v>
      </c>
      <c r="P1906" s="21" t="str">
        <f t="shared" si="1059"/>
        <v>N</v>
      </c>
      <c r="Q1906" s="22">
        <f t="shared" si="1060"/>
        <v>39113.040000000001</v>
      </c>
      <c r="R1906" s="8" t="str">
        <f t="shared" si="1061"/>
        <v>N</v>
      </c>
      <c r="S1906" s="23">
        <f t="shared" si="1062"/>
        <v>2.5333333333333332</v>
      </c>
      <c r="T1906" s="24">
        <f t="shared" si="1063"/>
        <v>50000</v>
      </c>
      <c r="U1906" s="24">
        <f t="shared" si="1064"/>
        <v>200000</v>
      </c>
      <c r="V1906" s="24">
        <f t="shared" si="1065"/>
        <v>257500</v>
      </c>
      <c r="W1906" s="24">
        <f t="shared" si="1066"/>
        <v>29628.127800000002</v>
      </c>
      <c r="X1906" s="24">
        <f t="shared" si="1067"/>
        <v>0</v>
      </c>
      <c r="Y1906" s="24">
        <f t="shared" si="1068"/>
        <v>29628.127800000002</v>
      </c>
      <c r="Z1906" s="24">
        <f t="shared" si="1069"/>
        <v>9876.0426000000007</v>
      </c>
      <c r="AA1906" s="25" t="str">
        <f t="shared" si="1070"/>
        <v>N</v>
      </c>
      <c r="AB1906" s="26">
        <f t="shared" si="1071"/>
        <v>1.5333333333333332</v>
      </c>
      <c r="AC1906" s="27">
        <f t="shared" si="1072"/>
        <v>50000</v>
      </c>
      <c r="AD1906" s="28">
        <f t="shared" si="1073"/>
        <v>200000</v>
      </c>
      <c r="AE1906" s="28">
        <f t="shared" si="1074"/>
        <v>257500</v>
      </c>
      <c r="AF1906" s="28">
        <f t="shared" si="1075"/>
        <v>28403.904149999998</v>
      </c>
      <c r="AG1906" s="28">
        <f t="shared" si="1076"/>
        <v>0</v>
      </c>
      <c r="AH1906" s="28">
        <f t="shared" si="1077"/>
        <v>28403.904149999998</v>
      </c>
      <c r="AI1906" s="28">
        <f t="shared" si="1078"/>
        <v>11495.307954000007</v>
      </c>
      <c r="AJ1906" s="29" t="str">
        <f t="shared" si="1079"/>
        <v>N</v>
      </c>
      <c r="AK1906" s="30">
        <f t="shared" si="1080"/>
        <v>0.53333333333333321</v>
      </c>
      <c r="AL1906" s="31">
        <f t="shared" si="1081"/>
        <v>50000</v>
      </c>
      <c r="AM1906" s="31">
        <f t="shared" si="1082"/>
        <v>200000</v>
      </c>
      <c r="AN1906" s="31">
        <f t="shared" si="1083"/>
        <v>257500</v>
      </c>
      <c r="AO1906" s="31">
        <f t="shared" si="1084"/>
        <v>7100.9760374999996</v>
      </c>
      <c r="AP1906" s="31">
        <f t="shared" si="1085"/>
        <v>0</v>
      </c>
      <c r="AQ1906" s="31">
        <f t="shared" si="1086"/>
        <v>7100.9760374999996</v>
      </c>
      <c r="AR1906" s="31">
        <f t="shared" si="1087"/>
        <v>33197.228187540008</v>
      </c>
      <c r="AS1906" s="32">
        <f t="shared" si="1088"/>
        <v>0</v>
      </c>
      <c r="AT1906" s="33">
        <f t="shared" si="1089"/>
        <v>50000</v>
      </c>
      <c r="AU1906" s="33">
        <f t="shared" si="1090"/>
        <v>200000</v>
      </c>
      <c r="AV1906" s="33">
        <v>258404</v>
      </c>
      <c r="AW1906" s="33">
        <f t="shared" si="1091"/>
        <v>0</v>
      </c>
      <c r="AX1906" s="33">
        <f t="shared" si="1092"/>
        <v>0</v>
      </c>
      <c r="AY1906" s="34">
        <f t="shared" si="1093"/>
        <v>54568.578741540012</v>
      </c>
    </row>
    <row r="1907" spans="1:51" ht="15" customHeight="1" x14ac:dyDescent="0.3">
      <c r="A1907" s="166" t="s">
        <v>3111</v>
      </c>
      <c r="B1907" s="99">
        <v>7716.16</v>
      </c>
      <c r="C1907" s="99">
        <v>30354.44</v>
      </c>
      <c r="D1907" s="99">
        <v>50289.46</v>
      </c>
      <c r="E1907" s="99">
        <v>43488.58</v>
      </c>
      <c r="F1907" s="121">
        <v>15000</v>
      </c>
      <c r="G1907" s="120">
        <v>0</v>
      </c>
      <c r="H1907" s="182">
        <v>46257</v>
      </c>
      <c r="I1907" s="182">
        <v>46347</v>
      </c>
      <c r="J1907" s="166">
        <v>4.0999999999999996</v>
      </c>
      <c r="K1907" s="166">
        <v>3.1</v>
      </c>
      <c r="L1907" s="167" t="s">
        <v>1206</v>
      </c>
      <c r="M1907" s="168" t="s">
        <v>1204</v>
      </c>
      <c r="N1907" s="169">
        <v>0.02</v>
      </c>
      <c r="O1907" s="21">
        <f t="shared" si="1058"/>
        <v>0.99999999999999956</v>
      </c>
      <c r="P1907" s="21" t="str">
        <f t="shared" si="1059"/>
        <v>N</v>
      </c>
      <c r="Q1907" s="22">
        <f t="shared" si="1060"/>
        <v>38070.6</v>
      </c>
      <c r="R1907" s="8" t="str">
        <f t="shared" si="1061"/>
        <v>N</v>
      </c>
      <c r="S1907" s="23">
        <f t="shared" si="1062"/>
        <v>1.9999999999999991</v>
      </c>
      <c r="T1907" s="24">
        <f t="shared" si="1063"/>
        <v>20500</v>
      </c>
      <c r="U1907" s="24">
        <f t="shared" si="1064"/>
        <v>100000</v>
      </c>
      <c r="V1907" s="24">
        <f t="shared" si="1065"/>
        <v>257500</v>
      </c>
      <c r="W1907" s="24">
        <f t="shared" si="1066"/>
        <v>10250</v>
      </c>
      <c r="X1907" s="24">
        <f t="shared" si="1067"/>
        <v>0</v>
      </c>
      <c r="Y1907" s="24">
        <f t="shared" si="1068"/>
        <v>10250</v>
      </c>
      <c r="Z1907" s="24">
        <f t="shared" si="1069"/>
        <v>28582.012000000002</v>
      </c>
      <c r="AA1907" s="25" t="str">
        <f t="shared" si="1070"/>
        <v>N</v>
      </c>
      <c r="AB1907" s="26">
        <f t="shared" si="1071"/>
        <v>0.99999999999999911</v>
      </c>
      <c r="AC1907" s="27">
        <f t="shared" si="1072"/>
        <v>20500</v>
      </c>
      <c r="AD1907" s="28">
        <f t="shared" si="1073"/>
        <v>100000</v>
      </c>
      <c r="AE1907" s="28">
        <f t="shared" si="1074"/>
        <v>257500</v>
      </c>
      <c r="AF1907" s="28">
        <f t="shared" si="1075"/>
        <v>10250</v>
      </c>
      <c r="AG1907" s="28">
        <f t="shared" si="1076"/>
        <v>0</v>
      </c>
      <c r="AH1907" s="28">
        <f t="shared" si="1077"/>
        <v>10250</v>
      </c>
      <c r="AI1907" s="28">
        <f t="shared" si="1078"/>
        <v>29358.652240000003</v>
      </c>
      <c r="AJ1907" s="29" t="str">
        <f t="shared" si="1079"/>
        <v>N</v>
      </c>
      <c r="AK1907" s="30">
        <f t="shared" si="1080"/>
        <v>0</v>
      </c>
      <c r="AL1907" s="31">
        <f t="shared" si="1081"/>
        <v>20500</v>
      </c>
      <c r="AM1907" s="31">
        <f t="shared" si="1082"/>
        <v>100000</v>
      </c>
      <c r="AN1907" s="31">
        <f t="shared" si="1083"/>
        <v>257500</v>
      </c>
      <c r="AO1907" s="31">
        <f t="shared" si="1084"/>
        <v>0</v>
      </c>
      <c r="AP1907" s="31">
        <f t="shared" si="1085"/>
        <v>0</v>
      </c>
      <c r="AQ1907" s="31">
        <f t="shared" si="1086"/>
        <v>0</v>
      </c>
      <c r="AR1907" s="31">
        <f t="shared" si="1087"/>
        <v>0</v>
      </c>
      <c r="AS1907" s="32">
        <f t="shared" si="1088"/>
        <v>0</v>
      </c>
      <c r="AT1907" s="33">
        <f t="shared" si="1089"/>
        <v>20500</v>
      </c>
      <c r="AU1907" s="33">
        <f t="shared" si="1090"/>
        <v>100000</v>
      </c>
      <c r="AV1907" s="33">
        <v>258405</v>
      </c>
      <c r="AW1907" s="33">
        <f t="shared" si="1091"/>
        <v>0</v>
      </c>
      <c r="AX1907" s="33">
        <f t="shared" si="1092"/>
        <v>0</v>
      </c>
      <c r="AY1907" s="34">
        <f t="shared" si="1093"/>
        <v>57940.664240000006</v>
      </c>
    </row>
    <row r="1908" spans="1:51" ht="15" customHeight="1" x14ac:dyDescent="0.3">
      <c r="A1908" s="166" t="s">
        <v>3112</v>
      </c>
      <c r="B1908" s="99">
        <v>17366.62</v>
      </c>
      <c r="C1908" s="99">
        <v>13261.85</v>
      </c>
      <c r="D1908" s="99">
        <v>82414.17</v>
      </c>
      <c r="E1908" s="99">
        <v>70672.7</v>
      </c>
      <c r="F1908" s="121">
        <v>111000</v>
      </c>
      <c r="G1908" s="124">
        <v>12500</v>
      </c>
      <c r="H1908" s="182">
        <v>46241</v>
      </c>
      <c r="I1908" s="182">
        <v>46280</v>
      </c>
      <c r="J1908" s="166">
        <v>3.9</v>
      </c>
      <c r="K1908" s="166">
        <v>0.5</v>
      </c>
      <c r="L1908" s="167" t="s">
        <v>1206</v>
      </c>
      <c r="M1908" s="168" t="s">
        <v>1205</v>
      </c>
      <c r="N1908" s="169">
        <v>0</v>
      </c>
      <c r="O1908" s="21">
        <f t="shared" si="1058"/>
        <v>3.4</v>
      </c>
      <c r="P1908" s="21" t="str">
        <f t="shared" si="1059"/>
        <v>N</v>
      </c>
      <c r="Q1908" s="22">
        <f t="shared" si="1060"/>
        <v>30628.47</v>
      </c>
      <c r="R1908" s="8" t="str">
        <f t="shared" si="1061"/>
        <v>N</v>
      </c>
      <c r="S1908" s="23">
        <f t="shared" si="1062"/>
        <v>3.4</v>
      </c>
      <c r="T1908" s="24">
        <f t="shared" si="1063"/>
        <v>20500</v>
      </c>
      <c r="U1908" s="24">
        <f t="shared" si="1064"/>
        <v>100000</v>
      </c>
      <c r="V1908" s="24">
        <f t="shared" si="1065"/>
        <v>257500</v>
      </c>
      <c r="W1908" s="24">
        <f t="shared" si="1066"/>
        <v>17585.830000000002</v>
      </c>
      <c r="X1908" s="24">
        <f t="shared" si="1067"/>
        <v>0</v>
      </c>
      <c r="Y1908" s="24">
        <f t="shared" si="1068"/>
        <v>17585.830000000002</v>
      </c>
      <c r="Z1908" s="24">
        <f t="shared" si="1069"/>
        <v>13042.64</v>
      </c>
      <c r="AA1908" s="25" t="str">
        <f t="shared" si="1070"/>
        <v>N</v>
      </c>
      <c r="AB1908" s="26">
        <f t="shared" si="1071"/>
        <v>2.4</v>
      </c>
      <c r="AC1908" s="27">
        <f t="shared" si="1072"/>
        <v>20500</v>
      </c>
      <c r="AD1908" s="28">
        <f t="shared" si="1073"/>
        <v>100000</v>
      </c>
      <c r="AE1908" s="28">
        <f t="shared" si="1074"/>
        <v>257500</v>
      </c>
      <c r="AF1908" s="28">
        <f t="shared" si="1075"/>
        <v>0</v>
      </c>
      <c r="AG1908" s="28">
        <f t="shared" si="1076"/>
        <v>0</v>
      </c>
      <c r="AH1908" s="28">
        <f t="shared" si="1077"/>
        <v>0</v>
      </c>
      <c r="AI1908" s="28">
        <f t="shared" si="1078"/>
        <v>30628.47</v>
      </c>
      <c r="AJ1908" s="29" t="str">
        <f t="shared" si="1079"/>
        <v>N</v>
      </c>
      <c r="AK1908" s="30">
        <f t="shared" si="1080"/>
        <v>1.4</v>
      </c>
      <c r="AL1908" s="31">
        <f t="shared" si="1081"/>
        <v>20500</v>
      </c>
      <c r="AM1908" s="31">
        <f t="shared" si="1082"/>
        <v>100000</v>
      </c>
      <c r="AN1908" s="31">
        <f t="shared" si="1083"/>
        <v>257500</v>
      </c>
      <c r="AO1908" s="31">
        <f t="shared" si="1084"/>
        <v>0</v>
      </c>
      <c r="AP1908" s="31">
        <f t="shared" si="1085"/>
        <v>0</v>
      </c>
      <c r="AQ1908" s="31">
        <f t="shared" si="1086"/>
        <v>0</v>
      </c>
      <c r="AR1908" s="31">
        <f t="shared" si="1087"/>
        <v>30628.47</v>
      </c>
      <c r="AS1908" s="32">
        <f t="shared" si="1088"/>
        <v>0.39999999999999991</v>
      </c>
      <c r="AT1908" s="33">
        <f t="shared" si="1089"/>
        <v>20500</v>
      </c>
      <c r="AU1908" s="33">
        <f t="shared" si="1090"/>
        <v>100000</v>
      </c>
      <c r="AV1908" s="33">
        <v>258406</v>
      </c>
      <c r="AW1908" s="33">
        <f t="shared" si="1091"/>
        <v>0</v>
      </c>
      <c r="AX1908" s="33">
        <f t="shared" si="1092"/>
        <v>30628.47</v>
      </c>
      <c r="AY1908" s="34">
        <f t="shared" si="1093"/>
        <v>104928.05</v>
      </c>
    </row>
    <row r="1909" spans="1:51" ht="15" customHeight="1" x14ac:dyDescent="0.3">
      <c r="A1909" s="166" t="s">
        <v>3113</v>
      </c>
      <c r="B1909" s="99">
        <v>18743.259999999998</v>
      </c>
      <c r="C1909" s="99">
        <v>4825.4799999999996</v>
      </c>
      <c r="D1909" s="99">
        <v>65846.289999999994</v>
      </c>
      <c r="E1909" s="99">
        <v>54322.64</v>
      </c>
      <c r="F1909" s="121">
        <v>100000</v>
      </c>
      <c r="G1909" s="124">
        <v>12500</v>
      </c>
      <c r="H1909" s="182">
        <v>46398</v>
      </c>
      <c r="I1909" s="182">
        <v>46429</v>
      </c>
      <c r="J1909" s="166">
        <v>4.8</v>
      </c>
      <c r="K1909" s="166">
        <v>3.1</v>
      </c>
      <c r="L1909" s="167" t="s">
        <v>1206</v>
      </c>
      <c r="M1909" s="168" t="s">
        <v>1204</v>
      </c>
      <c r="N1909" s="169">
        <v>0</v>
      </c>
      <c r="O1909" s="21">
        <f t="shared" si="1058"/>
        <v>1.6999999999999997</v>
      </c>
      <c r="P1909" s="21" t="str">
        <f t="shared" si="1059"/>
        <v>N</v>
      </c>
      <c r="Q1909" s="22">
        <f t="shared" si="1060"/>
        <v>23568.739999999998</v>
      </c>
      <c r="R1909" s="8" t="str">
        <f t="shared" si="1061"/>
        <v>N</v>
      </c>
      <c r="S1909" s="23">
        <f t="shared" si="1062"/>
        <v>3.3999999999999995</v>
      </c>
      <c r="T1909" s="24">
        <f t="shared" si="1063"/>
        <v>20500</v>
      </c>
      <c r="U1909" s="24">
        <f t="shared" si="1064"/>
        <v>100000</v>
      </c>
      <c r="V1909" s="24">
        <f t="shared" si="1065"/>
        <v>257500</v>
      </c>
      <c r="W1909" s="24">
        <f t="shared" si="1066"/>
        <v>10250</v>
      </c>
      <c r="X1909" s="24">
        <f t="shared" si="1067"/>
        <v>0</v>
      </c>
      <c r="Y1909" s="24">
        <f t="shared" si="1068"/>
        <v>10250</v>
      </c>
      <c r="Z1909" s="24">
        <f t="shared" si="1069"/>
        <v>13318.739999999998</v>
      </c>
      <c r="AA1909" s="25" t="str">
        <f t="shared" si="1070"/>
        <v>N</v>
      </c>
      <c r="AB1909" s="26">
        <f t="shared" si="1071"/>
        <v>2.3999999999999995</v>
      </c>
      <c r="AC1909" s="27">
        <f t="shared" si="1072"/>
        <v>20500</v>
      </c>
      <c r="AD1909" s="28">
        <f t="shared" si="1073"/>
        <v>100000</v>
      </c>
      <c r="AE1909" s="28">
        <f t="shared" si="1074"/>
        <v>257500</v>
      </c>
      <c r="AF1909" s="28">
        <f t="shared" si="1075"/>
        <v>10250</v>
      </c>
      <c r="AG1909" s="28">
        <f t="shared" si="1076"/>
        <v>0</v>
      </c>
      <c r="AH1909" s="28">
        <f t="shared" si="1077"/>
        <v>10250</v>
      </c>
      <c r="AI1909" s="28">
        <f t="shared" si="1078"/>
        <v>13318.739999999998</v>
      </c>
      <c r="AJ1909" s="29" t="str">
        <f t="shared" si="1079"/>
        <v>N</v>
      </c>
      <c r="AK1909" s="30">
        <f t="shared" si="1080"/>
        <v>1.3999999999999995</v>
      </c>
      <c r="AL1909" s="31">
        <f t="shared" si="1081"/>
        <v>20500</v>
      </c>
      <c r="AM1909" s="31">
        <f t="shared" si="1082"/>
        <v>100000</v>
      </c>
      <c r="AN1909" s="31">
        <f t="shared" si="1083"/>
        <v>257500</v>
      </c>
      <c r="AO1909" s="31">
        <f t="shared" si="1084"/>
        <v>1701.8550000000032</v>
      </c>
      <c r="AP1909" s="31">
        <f t="shared" si="1085"/>
        <v>0</v>
      </c>
      <c r="AQ1909" s="31">
        <f t="shared" si="1086"/>
        <v>1701.8550000000032</v>
      </c>
      <c r="AR1909" s="31">
        <f t="shared" si="1087"/>
        <v>21866.884999999995</v>
      </c>
      <c r="AS1909" s="32">
        <f t="shared" si="1088"/>
        <v>0.39999999999999947</v>
      </c>
      <c r="AT1909" s="33">
        <f t="shared" si="1089"/>
        <v>20500</v>
      </c>
      <c r="AU1909" s="33">
        <f t="shared" si="1090"/>
        <v>100000</v>
      </c>
      <c r="AV1909" s="33">
        <v>258407</v>
      </c>
      <c r="AW1909" s="33">
        <f t="shared" si="1091"/>
        <v>5975.9275000000016</v>
      </c>
      <c r="AX1909" s="33">
        <f t="shared" si="1092"/>
        <v>17592.812499999996</v>
      </c>
      <c r="AY1909" s="34">
        <f t="shared" si="1093"/>
        <v>66097.177499999991</v>
      </c>
    </row>
    <row r="1910" spans="1:51" ht="15" customHeight="1" x14ac:dyDescent="0.3">
      <c r="A1910" s="166" t="s">
        <v>3114</v>
      </c>
      <c r="B1910" s="99">
        <v>13087.28</v>
      </c>
      <c r="C1910" s="99">
        <v>3695.51</v>
      </c>
      <c r="D1910" s="99">
        <v>80923.91</v>
      </c>
      <c r="E1910" s="99">
        <v>68317.86</v>
      </c>
      <c r="F1910" s="125">
        <v>51000</v>
      </c>
      <c r="G1910" s="124">
        <v>12500</v>
      </c>
      <c r="H1910" s="182">
        <v>46537</v>
      </c>
      <c r="I1910" s="182">
        <v>46588</v>
      </c>
      <c r="J1910" s="166">
        <v>2.1</v>
      </c>
      <c r="K1910" s="166">
        <v>1.7</v>
      </c>
      <c r="L1910" s="167" t="s">
        <v>1206</v>
      </c>
      <c r="M1910" s="168" t="s">
        <v>1204</v>
      </c>
      <c r="N1910" s="169">
        <v>0</v>
      </c>
      <c r="O1910" s="21">
        <f t="shared" si="1058"/>
        <v>0.40000000000000013</v>
      </c>
      <c r="P1910" s="21" t="str">
        <f t="shared" si="1059"/>
        <v>N</v>
      </c>
      <c r="Q1910" s="22">
        <f t="shared" si="1060"/>
        <v>16782.79</v>
      </c>
      <c r="R1910" s="8" t="str">
        <f t="shared" si="1061"/>
        <v>N</v>
      </c>
      <c r="S1910" s="23">
        <f t="shared" si="1062"/>
        <v>0.80000000000000027</v>
      </c>
      <c r="T1910" s="24">
        <f t="shared" si="1063"/>
        <v>20500</v>
      </c>
      <c r="U1910" s="24">
        <f t="shared" si="1064"/>
        <v>100000</v>
      </c>
      <c r="V1910" s="24">
        <f t="shared" si="1065"/>
        <v>257500</v>
      </c>
      <c r="W1910" s="24">
        <f t="shared" si="1066"/>
        <v>8391.3950000000004</v>
      </c>
      <c r="X1910" s="24">
        <f t="shared" si="1067"/>
        <v>0</v>
      </c>
      <c r="Y1910" s="24">
        <f t="shared" si="1068"/>
        <v>8391.3950000000004</v>
      </c>
      <c r="Z1910" s="24">
        <f t="shared" si="1069"/>
        <v>8391.3950000000004</v>
      </c>
      <c r="AA1910" s="25" t="str">
        <f t="shared" si="1070"/>
        <v>N</v>
      </c>
      <c r="AB1910" s="26">
        <f t="shared" si="1071"/>
        <v>0</v>
      </c>
      <c r="AC1910" s="27">
        <f t="shared" si="1072"/>
        <v>20500</v>
      </c>
      <c r="AD1910" s="28">
        <f t="shared" si="1073"/>
        <v>100000</v>
      </c>
      <c r="AE1910" s="28">
        <f t="shared" si="1074"/>
        <v>257500</v>
      </c>
      <c r="AF1910" s="28">
        <f t="shared" si="1075"/>
        <v>0</v>
      </c>
      <c r="AG1910" s="28">
        <f t="shared" si="1076"/>
        <v>0</v>
      </c>
      <c r="AH1910" s="28">
        <f t="shared" si="1077"/>
        <v>0</v>
      </c>
      <c r="AI1910" s="28">
        <f t="shared" si="1078"/>
        <v>0</v>
      </c>
      <c r="AJ1910" s="29" t="str">
        <f t="shared" si="1079"/>
        <v>N</v>
      </c>
      <c r="AK1910" s="30">
        <f t="shared" si="1080"/>
        <v>0</v>
      </c>
      <c r="AL1910" s="31">
        <f t="shared" si="1081"/>
        <v>20500</v>
      </c>
      <c r="AM1910" s="31">
        <f t="shared" si="1082"/>
        <v>100000</v>
      </c>
      <c r="AN1910" s="31">
        <f t="shared" si="1083"/>
        <v>257500</v>
      </c>
      <c r="AO1910" s="31">
        <f t="shared" si="1084"/>
        <v>0</v>
      </c>
      <c r="AP1910" s="31">
        <f t="shared" si="1085"/>
        <v>0</v>
      </c>
      <c r="AQ1910" s="31">
        <f t="shared" si="1086"/>
        <v>0</v>
      </c>
      <c r="AR1910" s="31">
        <f t="shared" si="1087"/>
        <v>0</v>
      </c>
      <c r="AS1910" s="32">
        <f t="shared" si="1088"/>
        <v>0</v>
      </c>
      <c r="AT1910" s="33">
        <f t="shared" si="1089"/>
        <v>20500</v>
      </c>
      <c r="AU1910" s="33">
        <f t="shared" si="1090"/>
        <v>100000</v>
      </c>
      <c r="AV1910" s="33">
        <v>258408</v>
      </c>
      <c r="AW1910" s="33">
        <f t="shared" si="1091"/>
        <v>0</v>
      </c>
      <c r="AX1910" s="33">
        <f t="shared" si="1092"/>
        <v>0</v>
      </c>
      <c r="AY1910" s="34">
        <f t="shared" si="1093"/>
        <v>8391.3950000000004</v>
      </c>
    </row>
    <row r="1911" spans="1:51" ht="15" customHeight="1" x14ac:dyDescent="0.3">
      <c r="A1911" s="166" t="s">
        <v>3115</v>
      </c>
      <c r="B1911" s="99">
        <v>16159.98</v>
      </c>
      <c r="C1911" s="99">
        <v>32028.68</v>
      </c>
      <c r="D1911" s="99">
        <v>115488.62</v>
      </c>
      <c r="E1911" s="99">
        <v>105834.65</v>
      </c>
      <c r="F1911" s="125">
        <v>95000</v>
      </c>
      <c r="G1911" s="124">
        <v>12500</v>
      </c>
      <c r="H1911" s="182">
        <v>46255</v>
      </c>
      <c r="I1911" s="182">
        <v>46284</v>
      </c>
      <c r="J1911" s="166">
        <v>2.9</v>
      </c>
      <c r="K1911" s="166">
        <v>1.6</v>
      </c>
      <c r="L1911" s="167" t="s">
        <v>1206</v>
      </c>
      <c r="M1911" s="168" t="s">
        <v>1205</v>
      </c>
      <c r="N1911" s="169">
        <v>0.01</v>
      </c>
      <c r="O1911" s="21">
        <f t="shared" si="1058"/>
        <v>1.2999999999999998</v>
      </c>
      <c r="P1911" s="21" t="str">
        <f t="shared" si="1059"/>
        <v>N</v>
      </c>
      <c r="Q1911" s="22">
        <f t="shared" si="1060"/>
        <v>48188.66</v>
      </c>
      <c r="R1911" s="8" t="str">
        <f t="shared" si="1061"/>
        <v>N</v>
      </c>
      <c r="S1911" s="23">
        <f t="shared" si="1062"/>
        <v>1.2999999999999998</v>
      </c>
      <c r="T1911" s="24">
        <f t="shared" si="1063"/>
        <v>20500</v>
      </c>
      <c r="U1911" s="24">
        <f t="shared" si="1064"/>
        <v>100000</v>
      </c>
      <c r="V1911" s="24">
        <f t="shared" si="1065"/>
        <v>257500</v>
      </c>
      <c r="W1911" s="24">
        <f t="shared" si="1066"/>
        <v>0</v>
      </c>
      <c r="X1911" s="24">
        <f t="shared" si="1067"/>
        <v>0</v>
      </c>
      <c r="Y1911" s="24">
        <f t="shared" si="1068"/>
        <v>0</v>
      </c>
      <c r="Z1911" s="24">
        <f t="shared" si="1069"/>
        <v>48670.546600000001</v>
      </c>
      <c r="AA1911" s="25" t="str">
        <f t="shared" si="1070"/>
        <v>N</v>
      </c>
      <c r="AB1911" s="26">
        <f t="shared" si="1071"/>
        <v>0.29999999999999982</v>
      </c>
      <c r="AC1911" s="27">
        <f t="shared" si="1072"/>
        <v>20500</v>
      </c>
      <c r="AD1911" s="28">
        <f t="shared" si="1073"/>
        <v>100000</v>
      </c>
      <c r="AE1911" s="28">
        <f t="shared" si="1074"/>
        <v>257500</v>
      </c>
      <c r="AF1911" s="28">
        <f t="shared" si="1075"/>
        <v>0</v>
      </c>
      <c r="AG1911" s="28">
        <f t="shared" si="1076"/>
        <v>0</v>
      </c>
      <c r="AH1911" s="28">
        <f t="shared" si="1077"/>
        <v>0</v>
      </c>
      <c r="AI1911" s="28">
        <f t="shared" si="1078"/>
        <v>49157.252066000001</v>
      </c>
      <c r="AJ1911" s="29" t="str">
        <f t="shared" si="1079"/>
        <v>N</v>
      </c>
      <c r="AK1911" s="30">
        <f t="shared" si="1080"/>
        <v>0</v>
      </c>
      <c r="AL1911" s="31">
        <f t="shared" si="1081"/>
        <v>20500</v>
      </c>
      <c r="AM1911" s="31">
        <f t="shared" si="1082"/>
        <v>100000</v>
      </c>
      <c r="AN1911" s="31">
        <f t="shared" si="1083"/>
        <v>257500</v>
      </c>
      <c r="AO1911" s="31">
        <f t="shared" si="1084"/>
        <v>0</v>
      </c>
      <c r="AP1911" s="31">
        <f t="shared" si="1085"/>
        <v>0</v>
      </c>
      <c r="AQ1911" s="31">
        <f t="shared" si="1086"/>
        <v>0</v>
      </c>
      <c r="AR1911" s="31">
        <f t="shared" si="1087"/>
        <v>0</v>
      </c>
      <c r="AS1911" s="32">
        <f t="shared" si="1088"/>
        <v>0</v>
      </c>
      <c r="AT1911" s="33">
        <f t="shared" si="1089"/>
        <v>20500</v>
      </c>
      <c r="AU1911" s="33">
        <f t="shared" si="1090"/>
        <v>100000</v>
      </c>
      <c r="AV1911" s="33">
        <v>258409</v>
      </c>
      <c r="AW1911" s="33">
        <f t="shared" si="1091"/>
        <v>0</v>
      </c>
      <c r="AX1911" s="33">
        <f t="shared" si="1092"/>
        <v>0</v>
      </c>
      <c r="AY1911" s="34">
        <f t="shared" si="1093"/>
        <v>97827.798666000002</v>
      </c>
    </row>
    <row r="1912" spans="1:51" ht="15" customHeight="1" x14ac:dyDescent="0.3">
      <c r="A1912" s="166" t="s">
        <v>3116</v>
      </c>
      <c r="B1912" s="99">
        <v>20248.419999999998</v>
      </c>
      <c r="C1912" s="99">
        <v>9972.23</v>
      </c>
      <c r="D1912" s="99">
        <v>60283.24</v>
      </c>
      <c r="E1912" s="99">
        <v>54408.480000000003</v>
      </c>
      <c r="F1912" s="125">
        <v>121000</v>
      </c>
      <c r="G1912" s="124">
        <v>12500</v>
      </c>
      <c r="H1912" s="182">
        <v>46211</v>
      </c>
      <c r="I1912" s="182">
        <v>46296</v>
      </c>
      <c r="J1912" s="166">
        <v>4.2</v>
      </c>
      <c r="K1912" s="166">
        <v>1.4</v>
      </c>
      <c r="L1912" s="167" t="s">
        <v>1206</v>
      </c>
      <c r="M1912" s="168" t="s">
        <v>1204</v>
      </c>
      <c r="N1912" s="169">
        <v>0.03</v>
      </c>
      <c r="O1912" s="21">
        <f t="shared" si="1058"/>
        <v>2.8000000000000003</v>
      </c>
      <c r="P1912" s="21" t="str">
        <f t="shared" si="1059"/>
        <v>N</v>
      </c>
      <c r="Q1912" s="22">
        <f t="shared" si="1060"/>
        <v>30220.649999999998</v>
      </c>
      <c r="R1912" s="8" t="str">
        <f t="shared" si="1061"/>
        <v>N</v>
      </c>
      <c r="S1912" s="23">
        <f t="shared" si="1062"/>
        <v>5.6000000000000005</v>
      </c>
      <c r="T1912" s="24">
        <f t="shared" si="1063"/>
        <v>20500</v>
      </c>
      <c r="U1912" s="24">
        <f t="shared" si="1064"/>
        <v>100000</v>
      </c>
      <c r="V1912" s="24">
        <f t="shared" si="1065"/>
        <v>257500</v>
      </c>
      <c r="W1912" s="24">
        <f t="shared" si="1066"/>
        <v>10250</v>
      </c>
      <c r="X1912" s="24">
        <f t="shared" si="1067"/>
        <v>0</v>
      </c>
      <c r="Y1912" s="24">
        <f t="shared" si="1068"/>
        <v>10250</v>
      </c>
      <c r="Z1912" s="24">
        <f t="shared" si="1069"/>
        <v>20877.269499999999</v>
      </c>
      <c r="AA1912" s="25" t="str">
        <f t="shared" si="1070"/>
        <v>N</v>
      </c>
      <c r="AB1912" s="26">
        <f t="shared" si="1071"/>
        <v>4.6000000000000005</v>
      </c>
      <c r="AC1912" s="27">
        <f t="shared" si="1072"/>
        <v>20500</v>
      </c>
      <c r="AD1912" s="28">
        <f t="shared" si="1073"/>
        <v>100000</v>
      </c>
      <c r="AE1912" s="28">
        <f t="shared" si="1074"/>
        <v>257500</v>
      </c>
      <c r="AF1912" s="28">
        <f t="shared" si="1075"/>
        <v>10250</v>
      </c>
      <c r="AG1912" s="28">
        <f t="shared" si="1076"/>
        <v>0</v>
      </c>
      <c r="AH1912" s="28">
        <f t="shared" si="1077"/>
        <v>10250</v>
      </c>
      <c r="AI1912" s="28">
        <f t="shared" si="1078"/>
        <v>21811.087584999997</v>
      </c>
      <c r="AJ1912" s="29" t="str">
        <f t="shared" si="1079"/>
        <v>N</v>
      </c>
      <c r="AK1912" s="30">
        <f t="shared" si="1080"/>
        <v>3.6000000000000005</v>
      </c>
      <c r="AL1912" s="31">
        <f t="shared" si="1081"/>
        <v>20500</v>
      </c>
      <c r="AM1912" s="31">
        <f t="shared" si="1082"/>
        <v>100000</v>
      </c>
      <c r="AN1912" s="31">
        <f t="shared" si="1083"/>
        <v>257500</v>
      </c>
      <c r="AO1912" s="31">
        <f t="shared" si="1084"/>
        <v>10250</v>
      </c>
      <c r="AP1912" s="31">
        <f t="shared" si="1085"/>
        <v>0</v>
      </c>
      <c r="AQ1912" s="31">
        <f t="shared" si="1086"/>
        <v>10250</v>
      </c>
      <c r="AR1912" s="31">
        <f t="shared" si="1087"/>
        <v>22772.920212550001</v>
      </c>
      <c r="AS1912" s="32">
        <f t="shared" si="1088"/>
        <v>2.6000000000000005</v>
      </c>
      <c r="AT1912" s="33">
        <f t="shared" si="1089"/>
        <v>20500</v>
      </c>
      <c r="AU1912" s="33">
        <f t="shared" si="1090"/>
        <v>100000</v>
      </c>
      <c r="AV1912" s="33">
        <v>258410</v>
      </c>
      <c r="AW1912" s="33">
        <f t="shared" si="1091"/>
        <v>4483.380000000001</v>
      </c>
      <c r="AX1912" s="33">
        <f t="shared" si="1092"/>
        <v>29530.227818926502</v>
      </c>
      <c r="AY1912" s="34">
        <f t="shared" si="1093"/>
        <v>94991.505116476503</v>
      </c>
    </row>
    <row r="1913" spans="1:51" ht="15" customHeight="1" x14ac:dyDescent="0.3">
      <c r="A1913" s="166" t="s">
        <v>3117</v>
      </c>
      <c r="B1913" s="99">
        <v>6911.48</v>
      </c>
      <c r="C1913" s="99">
        <v>6030.59</v>
      </c>
      <c r="D1913" s="99">
        <v>61936.52</v>
      </c>
      <c r="E1913" s="99">
        <v>47557.67</v>
      </c>
      <c r="F1913" s="125">
        <v>126000</v>
      </c>
      <c r="G1913" s="124">
        <v>12500</v>
      </c>
      <c r="H1913" s="182">
        <v>46436</v>
      </c>
      <c r="I1913" s="182">
        <v>46456</v>
      </c>
      <c r="J1913" s="166">
        <v>1.6</v>
      </c>
      <c r="K1913" s="166">
        <v>1.3</v>
      </c>
      <c r="L1913" s="167" t="s">
        <v>1206</v>
      </c>
      <c r="M1913" s="168" t="s">
        <v>1203</v>
      </c>
      <c r="N1913" s="169">
        <v>2.7E-2</v>
      </c>
      <c r="O1913" s="21">
        <f t="shared" si="1058"/>
        <v>0.30000000000000004</v>
      </c>
      <c r="P1913" s="21" t="str">
        <f t="shared" si="1059"/>
        <v>N</v>
      </c>
      <c r="Q1913" s="22">
        <f t="shared" si="1060"/>
        <v>12942.07</v>
      </c>
      <c r="R1913" s="8" t="str">
        <f t="shared" si="1061"/>
        <v>N</v>
      </c>
      <c r="S1913" s="23">
        <f t="shared" si="1062"/>
        <v>0.40000000000000008</v>
      </c>
      <c r="T1913" s="24">
        <f t="shared" si="1063"/>
        <v>20500</v>
      </c>
      <c r="U1913" s="24">
        <f t="shared" si="1064"/>
        <v>100000</v>
      </c>
      <c r="V1913" s="24">
        <f t="shared" si="1065"/>
        <v>257500</v>
      </c>
      <c r="W1913" s="24">
        <f t="shared" si="1066"/>
        <v>9968.6294174999985</v>
      </c>
      <c r="X1913" s="24">
        <f t="shared" si="1067"/>
        <v>0</v>
      </c>
      <c r="Y1913" s="24">
        <f t="shared" si="1068"/>
        <v>9968.6294174999985</v>
      </c>
      <c r="Z1913" s="24">
        <f t="shared" si="1069"/>
        <v>3322.8764725000001</v>
      </c>
      <c r="AA1913" s="25" t="str">
        <f t="shared" si="1070"/>
        <v>N</v>
      </c>
      <c r="AB1913" s="26">
        <f t="shared" si="1071"/>
        <v>0</v>
      </c>
      <c r="AC1913" s="27">
        <f t="shared" si="1072"/>
        <v>20500</v>
      </c>
      <c r="AD1913" s="28">
        <f t="shared" si="1073"/>
        <v>100000</v>
      </c>
      <c r="AE1913" s="28">
        <f t="shared" si="1074"/>
        <v>257500</v>
      </c>
      <c r="AF1913" s="28">
        <f t="shared" si="1075"/>
        <v>0</v>
      </c>
      <c r="AG1913" s="28">
        <f t="shared" si="1076"/>
        <v>0</v>
      </c>
      <c r="AH1913" s="28">
        <f t="shared" si="1077"/>
        <v>0</v>
      </c>
      <c r="AI1913" s="28">
        <f t="shared" si="1078"/>
        <v>0</v>
      </c>
      <c r="AJ1913" s="29" t="str">
        <f t="shared" si="1079"/>
        <v>N</v>
      </c>
      <c r="AK1913" s="30">
        <f t="shared" si="1080"/>
        <v>0</v>
      </c>
      <c r="AL1913" s="31">
        <f t="shared" si="1081"/>
        <v>20500</v>
      </c>
      <c r="AM1913" s="31">
        <f t="shared" si="1082"/>
        <v>100000</v>
      </c>
      <c r="AN1913" s="31">
        <f t="shared" si="1083"/>
        <v>257500</v>
      </c>
      <c r="AO1913" s="31">
        <f t="shared" si="1084"/>
        <v>0</v>
      </c>
      <c r="AP1913" s="31">
        <f t="shared" si="1085"/>
        <v>0</v>
      </c>
      <c r="AQ1913" s="31">
        <f t="shared" si="1086"/>
        <v>0</v>
      </c>
      <c r="AR1913" s="31">
        <f t="shared" si="1087"/>
        <v>0</v>
      </c>
      <c r="AS1913" s="32">
        <f t="shared" si="1088"/>
        <v>0</v>
      </c>
      <c r="AT1913" s="33">
        <f t="shared" si="1089"/>
        <v>20500</v>
      </c>
      <c r="AU1913" s="33">
        <f t="shared" si="1090"/>
        <v>100000</v>
      </c>
      <c r="AV1913" s="33">
        <v>258411</v>
      </c>
      <c r="AW1913" s="33">
        <f t="shared" si="1091"/>
        <v>0</v>
      </c>
      <c r="AX1913" s="33">
        <f t="shared" si="1092"/>
        <v>0</v>
      </c>
      <c r="AY1913" s="34">
        <f t="shared" si="1093"/>
        <v>3322.8764725000001</v>
      </c>
    </row>
    <row r="1914" spans="1:51" ht="15" customHeight="1" x14ac:dyDescent="0.3">
      <c r="A1914" s="166" t="s">
        <v>3118</v>
      </c>
      <c r="B1914" s="99">
        <v>6972.47</v>
      </c>
      <c r="C1914" s="99">
        <v>18453.02</v>
      </c>
      <c r="D1914" s="99">
        <v>81307.520000000004</v>
      </c>
      <c r="E1914" s="99">
        <v>72827.28</v>
      </c>
      <c r="F1914" s="125">
        <v>152000</v>
      </c>
      <c r="G1914" s="124">
        <v>12500</v>
      </c>
      <c r="H1914" s="182">
        <v>46409</v>
      </c>
      <c r="I1914" s="182">
        <v>46476</v>
      </c>
      <c r="J1914" s="166">
        <v>3.2</v>
      </c>
      <c r="K1914" s="166">
        <v>2.7</v>
      </c>
      <c r="L1914" s="167" t="s">
        <v>1206</v>
      </c>
      <c r="M1914" s="168" t="s">
        <v>1204</v>
      </c>
      <c r="N1914" s="169">
        <v>0.06</v>
      </c>
      <c r="O1914" s="21">
        <f t="shared" si="1058"/>
        <v>0.5</v>
      </c>
      <c r="P1914" s="21" t="str">
        <f t="shared" si="1059"/>
        <v>N</v>
      </c>
      <c r="Q1914" s="22">
        <f t="shared" si="1060"/>
        <v>25425.49</v>
      </c>
      <c r="R1914" s="8" t="str">
        <f t="shared" si="1061"/>
        <v>N</v>
      </c>
      <c r="S1914" s="23">
        <f t="shared" si="1062"/>
        <v>1</v>
      </c>
      <c r="T1914" s="24">
        <f t="shared" si="1063"/>
        <v>20500</v>
      </c>
      <c r="U1914" s="24">
        <f t="shared" si="1064"/>
        <v>100000</v>
      </c>
      <c r="V1914" s="24">
        <f t="shared" si="1065"/>
        <v>257500</v>
      </c>
      <c r="W1914" s="24">
        <f t="shared" si="1066"/>
        <v>9346.239999999998</v>
      </c>
      <c r="X1914" s="24">
        <f t="shared" si="1067"/>
        <v>0</v>
      </c>
      <c r="Y1914" s="24">
        <f t="shared" si="1068"/>
        <v>9346.239999999998</v>
      </c>
      <c r="Z1914" s="24">
        <f t="shared" si="1069"/>
        <v>17604.779400000007</v>
      </c>
      <c r="AA1914" s="25" t="str">
        <f t="shared" si="1070"/>
        <v>N</v>
      </c>
      <c r="AB1914" s="26">
        <f t="shared" si="1071"/>
        <v>0</v>
      </c>
      <c r="AC1914" s="27">
        <f t="shared" si="1072"/>
        <v>20500</v>
      </c>
      <c r="AD1914" s="28">
        <f t="shared" si="1073"/>
        <v>100000</v>
      </c>
      <c r="AE1914" s="28">
        <f t="shared" si="1074"/>
        <v>257500</v>
      </c>
      <c r="AF1914" s="28">
        <f t="shared" si="1075"/>
        <v>0</v>
      </c>
      <c r="AG1914" s="28">
        <f t="shared" si="1076"/>
        <v>0</v>
      </c>
      <c r="AH1914" s="28">
        <f t="shared" si="1077"/>
        <v>0</v>
      </c>
      <c r="AI1914" s="28">
        <f t="shared" si="1078"/>
        <v>0</v>
      </c>
      <c r="AJ1914" s="29" t="str">
        <f t="shared" si="1079"/>
        <v>N</v>
      </c>
      <c r="AK1914" s="30">
        <f t="shared" si="1080"/>
        <v>0</v>
      </c>
      <c r="AL1914" s="31">
        <f t="shared" si="1081"/>
        <v>20500</v>
      </c>
      <c r="AM1914" s="31">
        <f t="shared" si="1082"/>
        <v>100000</v>
      </c>
      <c r="AN1914" s="31">
        <f t="shared" si="1083"/>
        <v>257500</v>
      </c>
      <c r="AO1914" s="31">
        <f t="shared" si="1084"/>
        <v>0</v>
      </c>
      <c r="AP1914" s="31">
        <f t="shared" si="1085"/>
        <v>0</v>
      </c>
      <c r="AQ1914" s="31">
        <f t="shared" si="1086"/>
        <v>0</v>
      </c>
      <c r="AR1914" s="31">
        <f t="shared" si="1087"/>
        <v>0</v>
      </c>
      <c r="AS1914" s="32">
        <f t="shared" si="1088"/>
        <v>0</v>
      </c>
      <c r="AT1914" s="33">
        <f t="shared" si="1089"/>
        <v>20500</v>
      </c>
      <c r="AU1914" s="33">
        <f t="shared" si="1090"/>
        <v>100000</v>
      </c>
      <c r="AV1914" s="33">
        <v>258412</v>
      </c>
      <c r="AW1914" s="33">
        <f t="shared" si="1091"/>
        <v>0</v>
      </c>
      <c r="AX1914" s="33">
        <f t="shared" si="1092"/>
        <v>0</v>
      </c>
      <c r="AY1914" s="34">
        <f t="shared" si="1093"/>
        <v>17604.779400000007</v>
      </c>
    </row>
    <row r="1915" spans="1:51" ht="15" customHeight="1" x14ac:dyDescent="0.3">
      <c r="A1915" s="166" t="s">
        <v>3119</v>
      </c>
      <c r="B1915" s="99">
        <v>17442.39</v>
      </c>
      <c r="C1915" s="99">
        <v>33291.120000000003</v>
      </c>
      <c r="D1915" s="99">
        <v>124225.1</v>
      </c>
      <c r="E1915" s="99">
        <v>121742.69</v>
      </c>
      <c r="F1915" s="125">
        <v>122000</v>
      </c>
      <c r="G1915" s="124">
        <v>12500</v>
      </c>
      <c r="H1915" s="182">
        <v>46431</v>
      </c>
      <c r="I1915" s="182">
        <v>46509</v>
      </c>
      <c r="J1915" s="166">
        <v>1.8</v>
      </c>
      <c r="K1915" s="166">
        <v>1.4</v>
      </c>
      <c r="L1915" s="167" t="s">
        <v>1206</v>
      </c>
      <c r="M1915" s="168" t="s">
        <v>1203</v>
      </c>
      <c r="N1915" s="169">
        <v>0.01</v>
      </c>
      <c r="O1915" s="21">
        <f t="shared" si="1058"/>
        <v>0.40000000000000013</v>
      </c>
      <c r="P1915" s="21" t="str">
        <f t="shared" si="1059"/>
        <v>N</v>
      </c>
      <c r="Q1915" s="22">
        <f t="shared" si="1060"/>
        <v>50733.51</v>
      </c>
      <c r="R1915" s="8" t="str">
        <f t="shared" si="1061"/>
        <v>N</v>
      </c>
      <c r="S1915" s="23">
        <f t="shared" si="1062"/>
        <v>0.53333333333333355</v>
      </c>
      <c r="T1915" s="24">
        <f t="shared" si="1063"/>
        <v>20500</v>
      </c>
      <c r="U1915" s="24">
        <f t="shared" si="1064"/>
        <v>100000</v>
      </c>
      <c r="V1915" s="24">
        <f t="shared" si="1065"/>
        <v>257500</v>
      </c>
      <c r="W1915" s="24">
        <f t="shared" si="1066"/>
        <v>0</v>
      </c>
      <c r="X1915" s="24">
        <f t="shared" si="1067"/>
        <v>0</v>
      </c>
      <c r="Y1915" s="24">
        <f t="shared" si="1068"/>
        <v>0</v>
      </c>
      <c r="Z1915" s="24">
        <f t="shared" si="1069"/>
        <v>51240.845100000006</v>
      </c>
      <c r="AA1915" s="25" t="str">
        <f t="shared" si="1070"/>
        <v>N</v>
      </c>
      <c r="AB1915" s="26">
        <f t="shared" si="1071"/>
        <v>0</v>
      </c>
      <c r="AC1915" s="27">
        <f t="shared" si="1072"/>
        <v>20500</v>
      </c>
      <c r="AD1915" s="28">
        <f t="shared" si="1073"/>
        <v>100000</v>
      </c>
      <c r="AE1915" s="28">
        <f t="shared" si="1074"/>
        <v>257500</v>
      </c>
      <c r="AF1915" s="28">
        <f t="shared" si="1075"/>
        <v>0</v>
      </c>
      <c r="AG1915" s="28">
        <f t="shared" si="1076"/>
        <v>0</v>
      </c>
      <c r="AH1915" s="28">
        <f t="shared" si="1077"/>
        <v>0</v>
      </c>
      <c r="AI1915" s="28">
        <f t="shared" si="1078"/>
        <v>0</v>
      </c>
      <c r="AJ1915" s="29" t="str">
        <f t="shared" si="1079"/>
        <v>N</v>
      </c>
      <c r="AK1915" s="30">
        <f t="shared" si="1080"/>
        <v>0</v>
      </c>
      <c r="AL1915" s="31">
        <f t="shared" si="1081"/>
        <v>20500</v>
      </c>
      <c r="AM1915" s="31">
        <f t="shared" si="1082"/>
        <v>100000</v>
      </c>
      <c r="AN1915" s="31">
        <f t="shared" si="1083"/>
        <v>257500</v>
      </c>
      <c r="AO1915" s="31">
        <f t="shared" si="1084"/>
        <v>0</v>
      </c>
      <c r="AP1915" s="31">
        <f t="shared" si="1085"/>
        <v>0</v>
      </c>
      <c r="AQ1915" s="31">
        <f t="shared" si="1086"/>
        <v>0</v>
      </c>
      <c r="AR1915" s="31">
        <f t="shared" si="1087"/>
        <v>0</v>
      </c>
      <c r="AS1915" s="32">
        <f t="shared" si="1088"/>
        <v>0</v>
      </c>
      <c r="AT1915" s="33">
        <f t="shared" si="1089"/>
        <v>20500</v>
      </c>
      <c r="AU1915" s="33">
        <f t="shared" si="1090"/>
        <v>100000</v>
      </c>
      <c r="AV1915" s="33">
        <v>258413</v>
      </c>
      <c r="AW1915" s="33">
        <f t="shared" si="1091"/>
        <v>0</v>
      </c>
      <c r="AX1915" s="33">
        <f t="shared" si="1092"/>
        <v>0</v>
      </c>
      <c r="AY1915" s="34">
        <f t="shared" si="1093"/>
        <v>51240.845100000006</v>
      </c>
    </row>
    <row r="1916" spans="1:51" ht="15" customHeight="1" x14ac:dyDescent="0.3">
      <c r="A1916" s="166" t="s">
        <v>3120</v>
      </c>
      <c r="B1916" s="99">
        <v>18003.88</v>
      </c>
      <c r="C1916" s="99">
        <v>24433.41</v>
      </c>
      <c r="D1916" s="99">
        <v>111737.02</v>
      </c>
      <c r="E1916" s="99">
        <v>106036.04</v>
      </c>
      <c r="F1916" s="125">
        <v>120000</v>
      </c>
      <c r="G1916" s="124">
        <v>0</v>
      </c>
      <c r="H1916" s="182">
        <v>46508</v>
      </c>
      <c r="I1916" s="182">
        <v>46548</v>
      </c>
      <c r="J1916" s="166">
        <v>1.6</v>
      </c>
      <c r="K1916" s="166">
        <v>0.6</v>
      </c>
      <c r="L1916" s="167" t="s">
        <v>1206</v>
      </c>
      <c r="M1916" s="168" t="s">
        <v>1204</v>
      </c>
      <c r="N1916" s="169">
        <v>0.02</v>
      </c>
      <c r="O1916" s="21">
        <f t="shared" si="1058"/>
        <v>1</v>
      </c>
      <c r="P1916" s="21" t="str">
        <f t="shared" si="1059"/>
        <v>N</v>
      </c>
      <c r="Q1916" s="22">
        <f t="shared" si="1060"/>
        <v>42437.29</v>
      </c>
      <c r="R1916" s="8" t="str">
        <f t="shared" si="1061"/>
        <v>N</v>
      </c>
      <c r="S1916" s="23">
        <f t="shared" si="1062"/>
        <v>2</v>
      </c>
      <c r="T1916" s="24">
        <f t="shared" si="1063"/>
        <v>20500</v>
      </c>
      <c r="U1916" s="24">
        <f t="shared" si="1064"/>
        <v>100000</v>
      </c>
      <c r="V1916" s="24">
        <f t="shared" si="1065"/>
        <v>257500</v>
      </c>
      <c r="W1916" s="24">
        <f t="shared" si="1066"/>
        <v>0</v>
      </c>
      <c r="X1916" s="24">
        <f t="shared" si="1067"/>
        <v>0</v>
      </c>
      <c r="Y1916" s="24">
        <f t="shared" si="1068"/>
        <v>0</v>
      </c>
      <c r="Z1916" s="24">
        <f t="shared" si="1069"/>
        <v>43286.035800000005</v>
      </c>
      <c r="AA1916" s="25" t="str">
        <f t="shared" si="1070"/>
        <v>N</v>
      </c>
      <c r="AB1916" s="26">
        <f t="shared" si="1071"/>
        <v>1</v>
      </c>
      <c r="AC1916" s="27">
        <f t="shared" si="1072"/>
        <v>20500</v>
      </c>
      <c r="AD1916" s="28">
        <f t="shared" si="1073"/>
        <v>100000</v>
      </c>
      <c r="AE1916" s="28">
        <f t="shared" si="1074"/>
        <v>257500</v>
      </c>
      <c r="AF1916" s="28">
        <f t="shared" si="1075"/>
        <v>0</v>
      </c>
      <c r="AG1916" s="28">
        <f t="shared" si="1076"/>
        <v>0</v>
      </c>
      <c r="AH1916" s="28">
        <f t="shared" si="1077"/>
        <v>0</v>
      </c>
      <c r="AI1916" s="28">
        <f t="shared" si="1078"/>
        <v>44151.756516000009</v>
      </c>
      <c r="AJ1916" s="29" t="str">
        <f t="shared" si="1079"/>
        <v>N</v>
      </c>
      <c r="AK1916" s="30">
        <f t="shared" si="1080"/>
        <v>0</v>
      </c>
      <c r="AL1916" s="31">
        <f t="shared" si="1081"/>
        <v>20500</v>
      </c>
      <c r="AM1916" s="31">
        <f t="shared" si="1082"/>
        <v>100000</v>
      </c>
      <c r="AN1916" s="31">
        <f t="shared" si="1083"/>
        <v>257500</v>
      </c>
      <c r="AO1916" s="31">
        <f t="shared" si="1084"/>
        <v>0</v>
      </c>
      <c r="AP1916" s="31">
        <f t="shared" si="1085"/>
        <v>0</v>
      </c>
      <c r="AQ1916" s="31">
        <f t="shared" si="1086"/>
        <v>0</v>
      </c>
      <c r="AR1916" s="31">
        <f t="shared" si="1087"/>
        <v>0</v>
      </c>
      <c r="AS1916" s="32">
        <f t="shared" si="1088"/>
        <v>0</v>
      </c>
      <c r="AT1916" s="33">
        <f t="shared" si="1089"/>
        <v>20500</v>
      </c>
      <c r="AU1916" s="33">
        <f t="shared" si="1090"/>
        <v>100000</v>
      </c>
      <c r="AV1916" s="33">
        <v>258414</v>
      </c>
      <c r="AW1916" s="33">
        <f t="shared" si="1091"/>
        <v>0</v>
      </c>
      <c r="AX1916" s="33">
        <f t="shared" si="1092"/>
        <v>0</v>
      </c>
      <c r="AY1916" s="34">
        <f t="shared" si="1093"/>
        <v>87437.792316000006</v>
      </c>
    </row>
    <row r="1917" spans="1:51" ht="15" customHeight="1" x14ac:dyDescent="0.3">
      <c r="A1917" s="166" t="s">
        <v>3121</v>
      </c>
      <c r="B1917" s="99">
        <v>20292.77</v>
      </c>
      <c r="C1917" s="99">
        <v>6905.77</v>
      </c>
      <c r="D1917" s="99">
        <v>97572.78</v>
      </c>
      <c r="E1917" s="99">
        <v>92656.21</v>
      </c>
      <c r="F1917" s="125">
        <v>221000</v>
      </c>
      <c r="G1917" s="124">
        <v>12500</v>
      </c>
      <c r="H1917" s="182">
        <v>46530</v>
      </c>
      <c r="I1917" s="182">
        <v>46592</v>
      </c>
      <c r="J1917" s="166">
        <v>2.5</v>
      </c>
      <c r="K1917" s="166">
        <v>0.3</v>
      </c>
      <c r="L1917" s="167" t="s">
        <v>1206</v>
      </c>
      <c r="M1917" s="168" t="s">
        <v>1203</v>
      </c>
      <c r="N1917" s="169">
        <v>0.02</v>
      </c>
      <c r="O1917" s="21">
        <f t="shared" si="1058"/>
        <v>2.2000000000000002</v>
      </c>
      <c r="P1917" s="21" t="str">
        <f t="shared" si="1059"/>
        <v>N</v>
      </c>
      <c r="Q1917" s="22">
        <f t="shared" si="1060"/>
        <v>27198.54</v>
      </c>
      <c r="R1917" s="8" t="str">
        <f t="shared" si="1061"/>
        <v>N</v>
      </c>
      <c r="S1917" s="23">
        <f t="shared" si="1062"/>
        <v>2.9333333333333336</v>
      </c>
      <c r="T1917" s="24">
        <f t="shared" si="1063"/>
        <v>20500</v>
      </c>
      <c r="U1917" s="24">
        <f t="shared" si="1064"/>
        <v>100000</v>
      </c>
      <c r="V1917" s="24">
        <f t="shared" si="1065"/>
        <v>257500</v>
      </c>
      <c r="W1917" s="24">
        <f t="shared" si="1066"/>
        <v>1820.4150000000009</v>
      </c>
      <c r="X1917" s="24">
        <f t="shared" si="1067"/>
        <v>0</v>
      </c>
      <c r="Y1917" s="24">
        <f t="shared" si="1068"/>
        <v>1820.4150000000009</v>
      </c>
      <c r="Z1917" s="24">
        <f t="shared" si="1069"/>
        <v>25922.095799999999</v>
      </c>
      <c r="AA1917" s="25" t="str">
        <f t="shared" si="1070"/>
        <v>N</v>
      </c>
      <c r="AB1917" s="26">
        <f t="shared" si="1071"/>
        <v>1.9333333333333336</v>
      </c>
      <c r="AC1917" s="27">
        <f t="shared" si="1072"/>
        <v>20500</v>
      </c>
      <c r="AD1917" s="28">
        <f t="shared" si="1073"/>
        <v>100000</v>
      </c>
      <c r="AE1917" s="28">
        <f t="shared" si="1074"/>
        <v>257500</v>
      </c>
      <c r="AF1917" s="28">
        <f t="shared" si="1075"/>
        <v>455.10375000000022</v>
      </c>
      <c r="AG1917" s="28">
        <f t="shared" si="1076"/>
        <v>0</v>
      </c>
      <c r="AH1917" s="28">
        <f t="shared" si="1077"/>
        <v>455.10375000000022</v>
      </c>
      <c r="AI1917" s="28">
        <f t="shared" si="1078"/>
        <v>27842.257266000001</v>
      </c>
      <c r="AJ1917" s="29" t="str">
        <f t="shared" si="1079"/>
        <v>N</v>
      </c>
      <c r="AK1917" s="30">
        <f t="shared" si="1080"/>
        <v>0.93333333333333357</v>
      </c>
      <c r="AL1917" s="31">
        <f t="shared" si="1081"/>
        <v>20500</v>
      </c>
      <c r="AM1917" s="31">
        <f t="shared" si="1082"/>
        <v>100000</v>
      </c>
      <c r="AN1917" s="31">
        <f t="shared" si="1083"/>
        <v>257500</v>
      </c>
      <c r="AO1917" s="31">
        <f t="shared" si="1084"/>
        <v>0</v>
      </c>
      <c r="AP1917" s="31">
        <f t="shared" si="1085"/>
        <v>0</v>
      </c>
      <c r="AQ1917" s="31">
        <f t="shared" si="1086"/>
        <v>0</v>
      </c>
      <c r="AR1917" s="31">
        <f t="shared" si="1087"/>
        <v>28863.308236320001</v>
      </c>
      <c r="AS1917" s="32">
        <f t="shared" si="1088"/>
        <v>0</v>
      </c>
      <c r="AT1917" s="33">
        <f t="shared" si="1089"/>
        <v>20500</v>
      </c>
      <c r="AU1917" s="33">
        <f t="shared" si="1090"/>
        <v>100000</v>
      </c>
      <c r="AV1917" s="33">
        <v>258415</v>
      </c>
      <c r="AW1917" s="33">
        <f t="shared" si="1091"/>
        <v>0</v>
      </c>
      <c r="AX1917" s="33">
        <f t="shared" si="1092"/>
        <v>0</v>
      </c>
      <c r="AY1917" s="34">
        <f t="shared" si="1093"/>
        <v>82627.66130231999</v>
      </c>
    </row>
    <row r="1918" spans="1:51" ht="15" customHeight="1" x14ac:dyDescent="0.3">
      <c r="A1918" s="166" t="s">
        <v>3122</v>
      </c>
      <c r="B1918" s="99">
        <v>20253.3</v>
      </c>
      <c r="C1918" s="99">
        <v>7352.79</v>
      </c>
      <c r="D1918" s="99">
        <v>86399.679999999993</v>
      </c>
      <c r="E1918" s="99">
        <v>74119.649999999994</v>
      </c>
      <c r="F1918" s="125">
        <v>150000</v>
      </c>
      <c r="G1918" s="124">
        <v>0</v>
      </c>
      <c r="H1918" s="182">
        <v>46567</v>
      </c>
      <c r="I1918" s="182">
        <v>46627</v>
      </c>
      <c r="J1918" s="166">
        <v>3.1</v>
      </c>
      <c r="K1918" s="166">
        <v>1.6</v>
      </c>
      <c r="L1918" s="167" t="s">
        <v>1207</v>
      </c>
      <c r="M1918" s="168" t="s">
        <v>1205</v>
      </c>
      <c r="N1918" s="169">
        <v>0.02</v>
      </c>
      <c r="O1918" s="21">
        <f t="shared" si="1058"/>
        <v>1.5</v>
      </c>
      <c r="P1918" s="21" t="str">
        <f t="shared" si="1059"/>
        <v>N</v>
      </c>
      <c r="Q1918" s="22">
        <f t="shared" si="1060"/>
        <v>27606.09</v>
      </c>
      <c r="R1918" s="8" t="str">
        <f t="shared" si="1061"/>
        <v>N</v>
      </c>
      <c r="S1918" s="23">
        <f t="shared" si="1062"/>
        <v>1.5</v>
      </c>
      <c r="T1918" s="24">
        <f t="shared" si="1063"/>
        <v>50000</v>
      </c>
      <c r="U1918" s="24">
        <f t="shared" si="1064"/>
        <v>200000</v>
      </c>
      <c r="V1918" s="24">
        <f t="shared" si="1065"/>
        <v>257500</v>
      </c>
      <c r="W1918" s="24">
        <f t="shared" si="1066"/>
        <v>28158.211800000001</v>
      </c>
      <c r="X1918" s="24">
        <f t="shared" si="1067"/>
        <v>0</v>
      </c>
      <c r="Y1918" s="24">
        <f t="shared" si="1068"/>
        <v>28158.211800000001</v>
      </c>
      <c r="Z1918" s="24">
        <f t="shared" si="1069"/>
        <v>0</v>
      </c>
      <c r="AA1918" s="25" t="str">
        <f t="shared" si="1070"/>
        <v>N</v>
      </c>
      <c r="AB1918" s="26">
        <f t="shared" si="1071"/>
        <v>0.5</v>
      </c>
      <c r="AC1918" s="27">
        <f t="shared" si="1072"/>
        <v>50000</v>
      </c>
      <c r="AD1918" s="28">
        <f t="shared" si="1073"/>
        <v>200000</v>
      </c>
      <c r="AE1918" s="28">
        <f t="shared" si="1074"/>
        <v>257500</v>
      </c>
      <c r="AF1918" s="28">
        <f t="shared" si="1075"/>
        <v>28721.376036000001</v>
      </c>
      <c r="AG1918" s="28">
        <f t="shared" si="1076"/>
        <v>0</v>
      </c>
      <c r="AH1918" s="28">
        <f t="shared" si="1077"/>
        <v>28721.376036000001</v>
      </c>
      <c r="AI1918" s="28">
        <f t="shared" si="1078"/>
        <v>0</v>
      </c>
      <c r="AJ1918" s="29" t="str">
        <f t="shared" si="1079"/>
        <v>N</v>
      </c>
      <c r="AK1918" s="30">
        <f t="shared" si="1080"/>
        <v>0</v>
      </c>
      <c r="AL1918" s="31">
        <f t="shared" si="1081"/>
        <v>50000</v>
      </c>
      <c r="AM1918" s="31">
        <f t="shared" si="1082"/>
        <v>200000</v>
      </c>
      <c r="AN1918" s="31">
        <f t="shared" si="1083"/>
        <v>257500</v>
      </c>
      <c r="AO1918" s="31">
        <f t="shared" si="1084"/>
        <v>0</v>
      </c>
      <c r="AP1918" s="31">
        <f t="shared" si="1085"/>
        <v>0</v>
      </c>
      <c r="AQ1918" s="31">
        <f t="shared" si="1086"/>
        <v>0</v>
      </c>
      <c r="AR1918" s="31">
        <f t="shared" si="1087"/>
        <v>0</v>
      </c>
      <c r="AS1918" s="32">
        <f t="shared" si="1088"/>
        <v>0</v>
      </c>
      <c r="AT1918" s="33">
        <f t="shared" si="1089"/>
        <v>50000</v>
      </c>
      <c r="AU1918" s="33">
        <f t="shared" si="1090"/>
        <v>200000</v>
      </c>
      <c r="AV1918" s="33">
        <v>258416</v>
      </c>
      <c r="AW1918" s="33">
        <f t="shared" si="1091"/>
        <v>0</v>
      </c>
      <c r="AX1918" s="33">
        <f t="shared" si="1092"/>
        <v>0</v>
      </c>
      <c r="AY1918" s="34">
        <f t="shared" si="1093"/>
        <v>0</v>
      </c>
    </row>
    <row r="1919" spans="1:51" ht="15" customHeight="1" x14ac:dyDescent="0.3">
      <c r="A1919" s="166" t="s">
        <v>3123</v>
      </c>
      <c r="B1919" s="99">
        <v>15133.2</v>
      </c>
      <c r="C1919" s="99">
        <v>3411.53</v>
      </c>
      <c r="D1919" s="99">
        <v>29930.23</v>
      </c>
      <c r="E1919" s="99">
        <v>23783.32</v>
      </c>
      <c r="F1919" s="125">
        <v>70000</v>
      </c>
      <c r="G1919" s="124">
        <v>26667</v>
      </c>
      <c r="H1919" s="182">
        <v>46452</v>
      </c>
      <c r="I1919" s="182">
        <v>46466</v>
      </c>
      <c r="J1919" s="166">
        <v>2.7</v>
      </c>
      <c r="K1919" s="166">
        <v>2.5</v>
      </c>
      <c r="L1919" s="167" t="s">
        <v>1207</v>
      </c>
      <c r="M1919" s="168" t="s">
        <v>1205</v>
      </c>
      <c r="N1919" s="169">
        <v>0.04</v>
      </c>
      <c r="O1919" s="21">
        <f t="shared" si="1058"/>
        <v>0.20000000000000018</v>
      </c>
      <c r="P1919" s="21" t="str">
        <f t="shared" si="1059"/>
        <v>N</v>
      </c>
      <c r="Q1919" s="22">
        <f t="shared" si="1060"/>
        <v>18544.73</v>
      </c>
      <c r="R1919" s="8" t="str">
        <f t="shared" si="1061"/>
        <v>N</v>
      </c>
      <c r="S1919" s="23">
        <f t="shared" si="1062"/>
        <v>0.20000000000000018</v>
      </c>
      <c r="T1919" s="24">
        <f t="shared" si="1063"/>
        <v>50000</v>
      </c>
      <c r="U1919" s="24">
        <f t="shared" si="1064"/>
        <v>200000</v>
      </c>
      <c r="V1919" s="24">
        <f t="shared" si="1065"/>
        <v>257500</v>
      </c>
      <c r="W1919" s="24">
        <f t="shared" si="1066"/>
        <v>19286.519199999999</v>
      </c>
      <c r="X1919" s="24">
        <f t="shared" si="1067"/>
        <v>0</v>
      </c>
      <c r="Y1919" s="24">
        <f t="shared" si="1068"/>
        <v>19286.519199999999</v>
      </c>
      <c r="Z1919" s="24">
        <f t="shared" si="1069"/>
        <v>0</v>
      </c>
      <c r="AA1919" s="25" t="str">
        <f t="shared" si="1070"/>
        <v>N</v>
      </c>
      <c r="AB1919" s="26">
        <f t="shared" si="1071"/>
        <v>0</v>
      </c>
      <c r="AC1919" s="27">
        <f t="shared" si="1072"/>
        <v>50000</v>
      </c>
      <c r="AD1919" s="28">
        <f t="shared" si="1073"/>
        <v>200000</v>
      </c>
      <c r="AE1919" s="28">
        <f t="shared" si="1074"/>
        <v>257500</v>
      </c>
      <c r="AF1919" s="28">
        <f t="shared" si="1075"/>
        <v>0</v>
      </c>
      <c r="AG1919" s="28">
        <f t="shared" si="1076"/>
        <v>0</v>
      </c>
      <c r="AH1919" s="28">
        <f t="shared" si="1077"/>
        <v>0</v>
      </c>
      <c r="AI1919" s="28">
        <f t="shared" si="1078"/>
        <v>0</v>
      </c>
      <c r="AJ1919" s="29" t="str">
        <f t="shared" si="1079"/>
        <v>N</v>
      </c>
      <c r="AK1919" s="30">
        <f t="shared" si="1080"/>
        <v>0</v>
      </c>
      <c r="AL1919" s="31">
        <f t="shared" si="1081"/>
        <v>50000</v>
      </c>
      <c r="AM1919" s="31">
        <f t="shared" si="1082"/>
        <v>200000</v>
      </c>
      <c r="AN1919" s="31">
        <f t="shared" si="1083"/>
        <v>257500</v>
      </c>
      <c r="AO1919" s="31">
        <f t="shared" si="1084"/>
        <v>0</v>
      </c>
      <c r="AP1919" s="31">
        <f t="shared" si="1085"/>
        <v>0</v>
      </c>
      <c r="AQ1919" s="31">
        <f t="shared" si="1086"/>
        <v>0</v>
      </c>
      <c r="AR1919" s="31">
        <f t="shared" si="1087"/>
        <v>0</v>
      </c>
      <c r="AS1919" s="32">
        <f t="shared" si="1088"/>
        <v>0</v>
      </c>
      <c r="AT1919" s="33">
        <f t="shared" si="1089"/>
        <v>50000</v>
      </c>
      <c r="AU1919" s="33">
        <f t="shared" si="1090"/>
        <v>200000</v>
      </c>
      <c r="AV1919" s="33">
        <v>258417</v>
      </c>
      <c r="AW1919" s="33">
        <f t="shared" si="1091"/>
        <v>0</v>
      </c>
      <c r="AX1919" s="33">
        <f t="shared" si="1092"/>
        <v>0</v>
      </c>
      <c r="AY1919" s="34">
        <f t="shared" si="1093"/>
        <v>0</v>
      </c>
    </row>
    <row r="1920" spans="1:51" ht="15" customHeight="1" x14ac:dyDescent="0.3">
      <c r="A1920" s="166" t="s">
        <v>3124</v>
      </c>
      <c r="B1920" s="99">
        <v>8617.26</v>
      </c>
      <c r="C1920" s="99">
        <v>21171</v>
      </c>
      <c r="D1920" s="99">
        <v>88984.06</v>
      </c>
      <c r="E1920" s="99">
        <v>76644.78</v>
      </c>
      <c r="F1920" s="125">
        <v>80000</v>
      </c>
      <c r="G1920" s="124">
        <v>0</v>
      </c>
      <c r="H1920" s="182">
        <v>46319</v>
      </c>
      <c r="I1920" s="182">
        <v>46392</v>
      </c>
      <c r="J1920" s="166">
        <v>2.2999999999999998</v>
      </c>
      <c r="K1920" s="166">
        <v>1.6</v>
      </c>
      <c r="L1920" s="167" t="s">
        <v>1207</v>
      </c>
      <c r="M1920" s="168" t="s">
        <v>1203</v>
      </c>
      <c r="N1920" s="169">
        <v>0.04</v>
      </c>
      <c r="O1920" s="21">
        <f t="shared" si="1058"/>
        <v>0.69999999999999973</v>
      </c>
      <c r="P1920" s="21" t="str">
        <f t="shared" si="1059"/>
        <v>N</v>
      </c>
      <c r="Q1920" s="22">
        <f t="shared" si="1060"/>
        <v>29788.260000000002</v>
      </c>
      <c r="R1920" s="8" t="str">
        <f t="shared" si="1061"/>
        <v>N</v>
      </c>
      <c r="S1920" s="23">
        <f t="shared" si="1062"/>
        <v>0.93333333333333302</v>
      </c>
      <c r="T1920" s="24">
        <f t="shared" si="1063"/>
        <v>50000</v>
      </c>
      <c r="U1920" s="24">
        <f t="shared" si="1064"/>
        <v>200000</v>
      </c>
      <c r="V1920" s="24">
        <f t="shared" si="1065"/>
        <v>257500</v>
      </c>
      <c r="W1920" s="24">
        <f t="shared" si="1066"/>
        <v>23234.842800000002</v>
      </c>
      <c r="X1920" s="24">
        <f t="shared" si="1067"/>
        <v>0</v>
      </c>
      <c r="Y1920" s="24">
        <f t="shared" si="1068"/>
        <v>23234.842800000002</v>
      </c>
      <c r="Z1920" s="24">
        <f t="shared" si="1069"/>
        <v>7744.9475999999995</v>
      </c>
      <c r="AA1920" s="25" t="str">
        <f t="shared" si="1070"/>
        <v>N</v>
      </c>
      <c r="AB1920" s="26">
        <f t="shared" si="1071"/>
        <v>0</v>
      </c>
      <c r="AC1920" s="27">
        <f t="shared" si="1072"/>
        <v>50000</v>
      </c>
      <c r="AD1920" s="28">
        <f t="shared" si="1073"/>
        <v>200000</v>
      </c>
      <c r="AE1920" s="28">
        <f t="shared" si="1074"/>
        <v>257500</v>
      </c>
      <c r="AF1920" s="28">
        <f t="shared" si="1075"/>
        <v>0</v>
      </c>
      <c r="AG1920" s="28">
        <f t="shared" si="1076"/>
        <v>0</v>
      </c>
      <c r="AH1920" s="28">
        <f t="shared" si="1077"/>
        <v>0</v>
      </c>
      <c r="AI1920" s="28">
        <f t="shared" si="1078"/>
        <v>0</v>
      </c>
      <c r="AJ1920" s="29" t="str">
        <f t="shared" si="1079"/>
        <v>N</v>
      </c>
      <c r="AK1920" s="30">
        <f t="shared" si="1080"/>
        <v>0</v>
      </c>
      <c r="AL1920" s="31">
        <f t="shared" si="1081"/>
        <v>50000</v>
      </c>
      <c r="AM1920" s="31">
        <f t="shared" si="1082"/>
        <v>200000</v>
      </c>
      <c r="AN1920" s="31">
        <f t="shared" si="1083"/>
        <v>257500</v>
      </c>
      <c r="AO1920" s="31">
        <f t="shared" si="1084"/>
        <v>0</v>
      </c>
      <c r="AP1920" s="31">
        <f t="shared" si="1085"/>
        <v>0</v>
      </c>
      <c r="AQ1920" s="31">
        <f t="shared" si="1086"/>
        <v>0</v>
      </c>
      <c r="AR1920" s="31">
        <f t="shared" si="1087"/>
        <v>0</v>
      </c>
      <c r="AS1920" s="32">
        <f t="shared" si="1088"/>
        <v>0</v>
      </c>
      <c r="AT1920" s="33">
        <f t="shared" si="1089"/>
        <v>50000</v>
      </c>
      <c r="AU1920" s="33">
        <f t="shared" si="1090"/>
        <v>200000</v>
      </c>
      <c r="AV1920" s="33">
        <v>258418</v>
      </c>
      <c r="AW1920" s="33">
        <f t="shared" si="1091"/>
        <v>0</v>
      </c>
      <c r="AX1920" s="33">
        <f t="shared" si="1092"/>
        <v>0</v>
      </c>
      <c r="AY1920" s="34">
        <f t="shared" si="1093"/>
        <v>7744.9475999999995</v>
      </c>
    </row>
    <row r="1921" spans="1:51" ht="15" customHeight="1" x14ac:dyDescent="0.3">
      <c r="A1921" s="166" t="s">
        <v>3125</v>
      </c>
      <c r="B1921" s="99">
        <v>19277.330000000002</v>
      </c>
      <c r="C1921" s="99">
        <v>34001.54</v>
      </c>
      <c r="D1921" s="99">
        <v>102613.5</v>
      </c>
      <c r="E1921" s="99">
        <v>98616.03</v>
      </c>
      <c r="F1921" s="125">
        <v>250000</v>
      </c>
      <c r="G1921" s="124">
        <v>12500</v>
      </c>
      <c r="H1921" s="182">
        <v>46416</v>
      </c>
      <c r="I1921" s="182">
        <v>46489</v>
      </c>
      <c r="J1921" s="166">
        <v>1.8</v>
      </c>
      <c r="K1921" s="166">
        <v>0.8</v>
      </c>
      <c r="L1921" s="167" t="s">
        <v>1207</v>
      </c>
      <c r="M1921" s="168" t="s">
        <v>1204</v>
      </c>
      <c r="N1921" s="169">
        <v>0.01</v>
      </c>
      <c r="O1921" s="21">
        <f t="shared" si="1058"/>
        <v>1</v>
      </c>
      <c r="P1921" s="21" t="str">
        <f t="shared" si="1059"/>
        <v>N</v>
      </c>
      <c r="Q1921" s="22">
        <f t="shared" si="1060"/>
        <v>53278.87</v>
      </c>
      <c r="R1921" s="8" t="str">
        <f t="shared" si="1061"/>
        <v>N</v>
      </c>
      <c r="S1921" s="23">
        <f t="shared" si="1062"/>
        <v>2</v>
      </c>
      <c r="T1921" s="24">
        <f t="shared" si="1063"/>
        <v>50000</v>
      </c>
      <c r="U1921" s="24">
        <f t="shared" si="1064"/>
        <v>200000</v>
      </c>
      <c r="V1921" s="24">
        <f t="shared" si="1065"/>
        <v>257500</v>
      </c>
      <c r="W1921" s="24">
        <f t="shared" si="1066"/>
        <v>3750</v>
      </c>
      <c r="X1921" s="24">
        <f t="shared" si="1067"/>
        <v>0</v>
      </c>
      <c r="Y1921" s="24">
        <f t="shared" si="1068"/>
        <v>3750</v>
      </c>
      <c r="Z1921" s="24">
        <f t="shared" si="1069"/>
        <v>50061.6587</v>
      </c>
      <c r="AA1921" s="25" t="str">
        <f t="shared" si="1070"/>
        <v>N</v>
      </c>
      <c r="AB1921" s="26">
        <f t="shared" si="1071"/>
        <v>1</v>
      </c>
      <c r="AC1921" s="27">
        <f t="shared" si="1072"/>
        <v>50000</v>
      </c>
      <c r="AD1921" s="28">
        <f t="shared" si="1073"/>
        <v>200000</v>
      </c>
      <c r="AE1921" s="28">
        <f t="shared" si="1074"/>
        <v>257500</v>
      </c>
      <c r="AF1921" s="28">
        <f t="shared" si="1075"/>
        <v>1875</v>
      </c>
      <c r="AG1921" s="28">
        <f t="shared" si="1076"/>
        <v>0</v>
      </c>
      <c r="AH1921" s="28">
        <f t="shared" si="1077"/>
        <v>1875</v>
      </c>
      <c r="AI1921" s="28">
        <f t="shared" si="1078"/>
        <v>52474.775287000004</v>
      </c>
      <c r="AJ1921" s="29" t="str">
        <f t="shared" si="1079"/>
        <v>N</v>
      </c>
      <c r="AK1921" s="30">
        <f t="shared" si="1080"/>
        <v>0</v>
      </c>
      <c r="AL1921" s="31">
        <f t="shared" si="1081"/>
        <v>50000</v>
      </c>
      <c r="AM1921" s="31">
        <f t="shared" si="1082"/>
        <v>200000</v>
      </c>
      <c r="AN1921" s="31">
        <f t="shared" si="1083"/>
        <v>257500</v>
      </c>
      <c r="AO1921" s="31">
        <f t="shared" si="1084"/>
        <v>0</v>
      </c>
      <c r="AP1921" s="31">
        <f t="shared" si="1085"/>
        <v>0</v>
      </c>
      <c r="AQ1921" s="31">
        <f t="shared" si="1086"/>
        <v>0</v>
      </c>
      <c r="AR1921" s="31">
        <f t="shared" si="1087"/>
        <v>0</v>
      </c>
      <c r="AS1921" s="32">
        <f t="shared" si="1088"/>
        <v>0</v>
      </c>
      <c r="AT1921" s="33">
        <f t="shared" si="1089"/>
        <v>50000</v>
      </c>
      <c r="AU1921" s="33">
        <f t="shared" si="1090"/>
        <v>200000</v>
      </c>
      <c r="AV1921" s="33">
        <v>258419</v>
      </c>
      <c r="AW1921" s="33">
        <f t="shared" si="1091"/>
        <v>0</v>
      </c>
      <c r="AX1921" s="33">
        <f t="shared" si="1092"/>
        <v>0</v>
      </c>
      <c r="AY1921" s="34">
        <f t="shared" si="1093"/>
        <v>102536.433987</v>
      </c>
    </row>
    <row r="1922" spans="1:51" ht="15" customHeight="1" x14ac:dyDescent="0.3">
      <c r="A1922" s="166" t="s">
        <v>3126</v>
      </c>
      <c r="B1922" s="99">
        <v>11486.88</v>
      </c>
      <c r="C1922" s="99">
        <v>12596.79</v>
      </c>
      <c r="D1922" s="99">
        <v>49937.07</v>
      </c>
      <c r="E1922" s="99">
        <v>38540.68</v>
      </c>
      <c r="F1922" s="125">
        <v>189000</v>
      </c>
      <c r="G1922" s="124">
        <v>0</v>
      </c>
      <c r="H1922" s="182">
        <v>46355</v>
      </c>
      <c r="I1922" s="182">
        <v>46409</v>
      </c>
      <c r="J1922" s="166">
        <v>2.1</v>
      </c>
      <c r="K1922" s="166">
        <v>1.6</v>
      </c>
      <c r="L1922" s="167" t="s">
        <v>1206</v>
      </c>
      <c r="M1922" s="168" t="s">
        <v>1203</v>
      </c>
      <c r="N1922" s="169">
        <v>0.02</v>
      </c>
      <c r="O1922" s="21">
        <f t="shared" si="1058"/>
        <v>0.5</v>
      </c>
      <c r="P1922" s="21" t="str">
        <f t="shared" si="1059"/>
        <v>N</v>
      </c>
      <c r="Q1922" s="22">
        <f t="shared" si="1060"/>
        <v>24083.67</v>
      </c>
      <c r="R1922" s="8" t="str">
        <f t="shared" si="1061"/>
        <v>N</v>
      </c>
      <c r="S1922" s="23">
        <f t="shared" si="1062"/>
        <v>0.66666666666666663</v>
      </c>
      <c r="T1922" s="24">
        <f t="shared" si="1063"/>
        <v>20500</v>
      </c>
      <c r="U1922" s="24">
        <f t="shared" si="1064"/>
        <v>100000</v>
      </c>
      <c r="V1922" s="24">
        <f t="shared" si="1065"/>
        <v>257500</v>
      </c>
      <c r="W1922" s="24">
        <f t="shared" si="1066"/>
        <v>15375</v>
      </c>
      <c r="X1922" s="24">
        <f t="shared" si="1067"/>
        <v>0</v>
      </c>
      <c r="Y1922" s="24">
        <f t="shared" si="1068"/>
        <v>15375</v>
      </c>
      <c r="Z1922" s="24">
        <f t="shared" si="1069"/>
        <v>9190.3433999999979</v>
      </c>
      <c r="AA1922" s="25" t="str">
        <f t="shared" si="1070"/>
        <v>N</v>
      </c>
      <c r="AB1922" s="26">
        <f t="shared" si="1071"/>
        <v>0</v>
      </c>
      <c r="AC1922" s="27">
        <f t="shared" si="1072"/>
        <v>20500</v>
      </c>
      <c r="AD1922" s="28">
        <f t="shared" si="1073"/>
        <v>100000</v>
      </c>
      <c r="AE1922" s="28">
        <f t="shared" si="1074"/>
        <v>257500</v>
      </c>
      <c r="AF1922" s="28">
        <f t="shared" si="1075"/>
        <v>0</v>
      </c>
      <c r="AG1922" s="28">
        <f t="shared" si="1076"/>
        <v>0</v>
      </c>
      <c r="AH1922" s="28">
        <f t="shared" si="1077"/>
        <v>0</v>
      </c>
      <c r="AI1922" s="28">
        <f t="shared" si="1078"/>
        <v>0</v>
      </c>
      <c r="AJ1922" s="29" t="str">
        <f t="shared" si="1079"/>
        <v>N</v>
      </c>
      <c r="AK1922" s="30">
        <f t="shared" si="1080"/>
        <v>0</v>
      </c>
      <c r="AL1922" s="31">
        <f t="shared" si="1081"/>
        <v>20500</v>
      </c>
      <c r="AM1922" s="31">
        <f t="shared" si="1082"/>
        <v>100000</v>
      </c>
      <c r="AN1922" s="31">
        <f t="shared" si="1083"/>
        <v>257500</v>
      </c>
      <c r="AO1922" s="31">
        <f t="shared" si="1084"/>
        <v>0</v>
      </c>
      <c r="AP1922" s="31">
        <f t="shared" si="1085"/>
        <v>0</v>
      </c>
      <c r="AQ1922" s="31">
        <f t="shared" si="1086"/>
        <v>0</v>
      </c>
      <c r="AR1922" s="31">
        <f t="shared" si="1087"/>
        <v>0</v>
      </c>
      <c r="AS1922" s="32">
        <f t="shared" si="1088"/>
        <v>0</v>
      </c>
      <c r="AT1922" s="33">
        <f t="shared" si="1089"/>
        <v>20500</v>
      </c>
      <c r="AU1922" s="33">
        <f t="shared" si="1090"/>
        <v>100000</v>
      </c>
      <c r="AV1922" s="33">
        <v>258420</v>
      </c>
      <c r="AW1922" s="33">
        <f t="shared" si="1091"/>
        <v>0</v>
      </c>
      <c r="AX1922" s="33">
        <f t="shared" si="1092"/>
        <v>0</v>
      </c>
      <c r="AY1922" s="34">
        <f t="shared" si="1093"/>
        <v>9190.3433999999979</v>
      </c>
    </row>
    <row r="1923" spans="1:51" ht="15" customHeight="1" x14ac:dyDescent="0.3">
      <c r="A1923" s="166" t="s">
        <v>3127</v>
      </c>
      <c r="B1923" s="99">
        <v>8401.5</v>
      </c>
      <c r="C1923" s="99">
        <v>15025</v>
      </c>
      <c r="D1923" s="99">
        <v>59363.58</v>
      </c>
      <c r="E1923" s="99">
        <v>49199.92</v>
      </c>
      <c r="F1923" s="125">
        <v>175000</v>
      </c>
      <c r="G1923" s="124">
        <v>12500</v>
      </c>
      <c r="H1923" s="182">
        <v>46225</v>
      </c>
      <c r="I1923" s="182">
        <v>46297</v>
      </c>
      <c r="J1923" s="166">
        <v>4.7</v>
      </c>
      <c r="K1923" s="166">
        <v>1.9</v>
      </c>
      <c r="L1923" s="167" t="s">
        <v>1206</v>
      </c>
      <c r="M1923" s="168" t="s">
        <v>1203</v>
      </c>
      <c r="N1923" s="169">
        <v>0</v>
      </c>
      <c r="O1923" s="21">
        <f t="shared" si="1058"/>
        <v>2.8000000000000003</v>
      </c>
      <c r="P1923" s="21" t="str">
        <f t="shared" si="1059"/>
        <v>N</v>
      </c>
      <c r="Q1923" s="22">
        <f t="shared" si="1060"/>
        <v>23426.5</v>
      </c>
      <c r="R1923" s="8" t="str">
        <f t="shared" si="1061"/>
        <v>N</v>
      </c>
      <c r="S1923" s="23">
        <f t="shared" si="1062"/>
        <v>3.7333333333333338</v>
      </c>
      <c r="T1923" s="24">
        <f t="shared" si="1063"/>
        <v>20500</v>
      </c>
      <c r="U1923" s="24">
        <f t="shared" si="1064"/>
        <v>100000</v>
      </c>
      <c r="V1923" s="24">
        <f t="shared" si="1065"/>
        <v>257500</v>
      </c>
      <c r="W1923" s="24">
        <f t="shared" si="1066"/>
        <v>15375</v>
      </c>
      <c r="X1923" s="24">
        <f t="shared" si="1067"/>
        <v>0</v>
      </c>
      <c r="Y1923" s="24">
        <f t="shared" si="1068"/>
        <v>15375</v>
      </c>
      <c r="Z1923" s="24">
        <f t="shared" si="1069"/>
        <v>8051.5</v>
      </c>
      <c r="AA1923" s="25" t="str">
        <f t="shared" si="1070"/>
        <v>N</v>
      </c>
      <c r="AB1923" s="26">
        <f t="shared" si="1071"/>
        <v>2.7333333333333338</v>
      </c>
      <c r="AC1923" s="27">
        <f t="shared" si="1072"/>
        <v>20500</v>
      </c>
      <c r="AD1923" s="28">
        <f t="shared" si="1073"/>
        <v>100000</v>
      </c>
      <c r="AE1923" s="28">
        <f t="shared" si="1074"/>
        <v>257500</v>
      </c>
      <c r="AF1923" s="28">
        <f t="shared" si="1075"/>
        <v>15375</v>
      </c>
      <c r="AG1923" s="28">
        <f t="shared" si="1076"/>
        <v>0</v>
      </c>
      <c r="AH1923" s="28">
        <f t="shared" si="1077"/>
        <v>15375</v>
      </c>
      <c r="AI1923" s="28">
        <f t="shared" si="1078"/>
        <v>8051.5</v>
      </c>
      <c r="AJ1923" s="29" t="str">
        <f t="shared" si="1079"/>
        <v>N</v>
      </c>
      <c r="AK1923" s="30">
        <f t="shared" si="1080"/>
        <v>1.7333333333333338</v>
      </c>
      <c r="AL1923" s="31">
        <f t="shared" si="1081"/>
        <v>20500</v>
      </c>
      <c r="AM1923" s="31">
        <f t="shared" si="1082"/>
        <v>100000</v>
      </c>
      <c r="AN1923" s="31">
        <f t="shared" si="1083"/>
        <v>257500</v>
      </c>
      <c r="AO1923" s="31">
        <f t="shared" si="1084"/>
        <v>15375</v>
      </c>
      <c r="AP1923" s="31">
        <f t="shared" si="1085"/>
        <v>0</v>
      </c>
      <c r="AQ1923" s="31">
        <f t="shared" si="1086"/>
        <v>15375</v>
      </c>
      <c r="AR1923" s="31">
        <f t="shared" si="1087"/>
        <v>8051.5</v>
      </c>
      <c r="AS1923" s="32">
        <f t="shared" si="1088"/>
        <v>0.73333333333333384</v>
      </c>
      <c r="AT1923" s="33">
        <f t="shared" si="1089"/>
        <v>20500</v>
      </c>
      <c r="AU1923" s="33">
        <f t="shared" si="1090"/>
        <v>100000</v>
      </c>
      <c r="AV1923" s="33">
        <v>258421</v>
      </c>
      <c r="AW1923" s="33">
        <f t="shared" si="1091"/>
        <v>0</v>
      </c>
      <c r="AX1923" s="33">
        <f t="shared" si="1092"/>
        <v>23426.5</v>
      </c>
      <c r="AY1923" s="34">
        <f t="shared" si="1093"/>
        <v>47581</v>
      </c>
    </row>
    <row r="1924" spans="1:51" ht="15" customHeight="1" x14ac:dyDescent="0.3">
      <c r="A1924" s="166" t="s">
        <v>3128</v>
      </c>
      <c r="B1924" s="99">
        <v>12106.06</v>
      </c>
      <c r="C1924" s="99">
        <v>33057.300000000003</v>
      </c>
      <c r="D1924" s="99">
        <v>107611.77</v>
      </c>
      <c r="E1924" s="99">
        <v>96648.12</v>
      </c>
      <c r="F1924" s="125">
        <v>65000</v>
      </c>
      <c r="G1924" s="124">
        <v>0</v>
      </c>
      <c r="H1924" s="182">
        <v>46263</v>
      </c>
      <c r="I1924" s="182">
        <v>46348</v>
      </c>
      <c r="J1924" s="166">
        <v>2.1</v>
      </c>
      <c r="K1924" s="166">
        <v>1.8</v>
      </c>
      <c r="L1924" s="167" t="s">
        <v>1206</v>
      </c>
      <c r="M1924" s="168" t="s">
        <v>1205</v>
      </c>
      <c r="N1924" s="169">
        <v>0</v>
      </c>
      <c r="O1924" s="21">
        <f t="shared" si="1058"/>
        <v>0.30000000000000004</v>
      </c>
      <c r="P1924" s="21" t="str">
        <f t="shared" si="1059"/>
        <v>N</v>
      </c>
      <c r="Q1924" s="22">
        <f t="shared" si="1060"/>
        <v>45163.360000000001</v>
      </c>
      <c r="R1924" s="8" t="str">
        <f t="shared" si="1061"/>
        <v>N</v>
      </c>
      <c r="S1924" s="23">
        <f t="shared" si="1062"/>
        <v>0.30000000000000004</v>
      </c>
      <c r="T1924" s="24">
        <f t="shared" si="1063"/>
        <v>20500</v>
      </c>
      <c r="U1924" s="24">
        <f t="shared" si="1064"/>
        <v>100000</v>
      </c>
      <c r="V1924" s="24">
        <f t="shared" si="1065"/>
        <v>257500</v>
      </c>
      <c r="W1924" s="24">
        <f t="shared" si="1066"/>
        <v>0</v>
      </c>
      <c r="X1924" s="24">
        <f t="shared" si="1067"/>
        <v>0</v>
      </c>
      <c r="Y1924" s="24">
        <f t="shared" si="1068"/>
        <v>0</v>
      </c>
      <c r="Z1924" s="24">
        <f t="shared" si="1069"/>
        <v>45163.360000000001</v>
      </c>
      <c r="AA1924" s="25" t="str">
        <f t="shared" si="1070"/>
        <v>N</v>
      </c>
      <c r="AB1924" s="26">
        <f t="shared" si="1071"/>
        <v>0</v>
      </c>
      <c r="AC1924" s="27">
        <f t="shared" si="1072"/>
        <v>20500</v>
      </c>
      <c r="AD1924" s="28">
        <f t="shared" si="1073"/>
        <v>100000</v>
      </c>
      <c r="AE1924" s="28">
        <f t="shared" si="1074"/>
        <v>257500</v>
      </c>
      <c r="AF1924" s="28">
        <f t="shared" si="1075"/>
        <v>0</v>
      </c>
      <c r="AG1924" s="28">
        <f t="shared" si="1076"/>
        <v>0</v>
      </c>
      <c r="AH1924" s="28">
        <f t="shared" si="1077"/>
        <v>0</v>
      </c>
      <c r="AI1924" s="28">
        <f t="shared" si="1078"/>
        <v>0</v>
      </c>
      <c r="AJ1924" s="29" t="str">
        <f t="shared" si="1079"/>
        <v>N</v>
      </c>
      <c r="AK1924" s="30">
        <f t="shared" si="1080"/>
        <v>0</v>
      </c>
      <c r="AL1924" s="31">
        <f t="shared" si="1081"/>
        <v>20500</v>
      </c>
      <c r="AM1924" s="31">
        <f t="shared" si="1082"/>
        <v>100000</v>
      </c>
      <c r="AN1924" s="31">
        <f t="shared" si="1083"/>
        <v>257500</v>
      </c>
      <c r="AO1924" s="31">
        <f t="shared" si="1084"/>
        <v>0</v>
      </c>
      <c r="AP1924" s="31">
        <f t="shared" si="1085"/>
        <v>0</v>
      </c>
      <c r="AQ1924" s="31">
        <f t="shared" si="1086"/>
        <v>0</v>
      </c>
      <c r="AR1924" s="31">
        <f t="shared" si="1087"/>
        <v>0</v>
      </c>
      <c r="AS1924" s="32">
        <f t="shared" si="1088"/>
        <v>0</v>
      </c>
      <c r="AT1924" s="33">
        <f t="shared" si="1089"/>
        <v>20500</v>
      </c>
      <c r="AU1924" s="33">
        <f t="shared" si="1090"/>
        <v>100000</v>
      </c>
      <c r="AV1924" s="33">
        <v>258422</v>
      </c>
      <c r="AW1924" s="33">
        <f t="shared" si="1091"/>
        <v>0</v>
      </c>
      <c r="AX1924" s="33">
        <f t="shared" si="1092"/>
        <v>0</v>
      </c>
      <c r="AY1924" s="34">
        <f t="shared" si="1093"/>
        <v>45163.360000000001</v>
      </c>
    </row>
    <row r="1925" spans="1:51" ht="15" customHeight="1" x14ac:dyDescent="0.3">
      <c r="A1925" s="166" t="s">
        <v>3129</v>
      </c>
      <c r="B1925" s="99">
        <v>9434.77</v>
      </c>
      <c r="C1925" s="99">
        <v>19268.669999999998</v>
      </c>
      <c r="D1925" s="99">
        <v>87744.39</v>
      </c>
      <c r="E1925" s="99">
        <v>87428.94</v>
      </c>
      <c r="F1925" s="125">
        <v>35000</v>
      </c>
      <c r="G1925" s="124">
        <v>12500</v>
      </c>
      <c r="H1925" s="182">
        <v>46403</v>
      </c>
      <c r="I1925" s="182">
        <v>46469</v>
      </c>
      <c r="J1925" s="166">
        <v>3.3</v>
      </c>
      <c r="K1925" s="166">
        <v>2.2999999999999998</v>
      </c>
      <c r="L1925" s="167" t="s">
        <v>1206</v>
      </c>
      <c r="M1925" s="168" t="s">
        <v>1204</v>
      </c>
      <c r="N1925" s="169">
        <v>0</v>
      </c>
      <c r="O1925" s="21">
        <f t="shared" ref="O1925:O1988" si="1094">MAX(0, J1925-K1925)</f>
        <v>1</v>
      </c>
      <c r="P1925" s="21" t="str">
        <f t="shared" ref="P1925:P1988" si="1095">IF(
  AND(
    I1925 &gt;= H1925 - 10,
    I1925 &lt;= DATE(2026,6,30),
    O1925 &gt; 0
  ),
  "Y",
  "N"
)</f>
        <v>N</v>
      </c>
      <c r="Q1925" s="22">
        <f t="shared" ref="Q1925:Q1988" si="1096">B1925+C1925</f>
        <v>28703.439999999999</v>
      </c>
      <c r="R1925" s="8" t="str">
        <f t="shared" ref="R1925:R1988" si="1097">IF(AND(P1925="Y",O1925&gt;0),"Y","N")</f>
        <v>N</v>
      </c>
      <c r="S1925" s="23">
        <f t="shared" ref="S1925:S1988" si="1098">MAX(0,(O1925/M1925))</f>
        <v>2</v>
      </c>
      <c r="T1925" s="24">
        <f t="shared" ref="T1925:T1988" si="1099">IF(R1925="Y",(20500+G1925),IF(AND(R1925="N",L1925="G"),20500,IF(AND(R1925="N",L1925="P"),50000,IF(AND(R1925="",L1925="G"),20500,IF(AND(R1925="",L1925="P"),50000,"")))))</f>
        <v>20500</v>
      </c>
      <c r="U1925" s="24">
        <f t="shared" ref="U1925:U1988" si="1100">IF(AND(R1925="Y",G1925&gt;0),224000,IF(AND(R1925="Y",G1925=0),138500,IF(AND(R1925="N",L1925="G"),100000,IF(AND(R1925="N",L1925=""),100000,IF(AND(R1925="N",L1925="P"),200000,"")))))</f>
        <v>100000</v>
      </c>
      <c r="V1925" s="24">
        <f t="shared" ref="V1925:V1988" si="1101">IF(R1925="Y",U1925,IF(R1925="N",257500,IF(R1925="",257500,)))</f>
        <v>257500</v>
      </c>
      <c r="W1925" s="24">
        <f t="shared" ref="W1925:W1988" si="1102">IF(
  M1925&lt;0.5,
  0,
  MAX(
    0,
    IF(
      S1925=0,
      0,
      IF(
        R1925="Y",
        MIN(Q1925*(1+N1925), T1925, U1925-E1925, V1925-E1925),
        MIN(Q1925*(1+N1925), T1925, U1925-D1925, V1925-F1925)
      )
    )
  ) * M1925
)</f>
        <v>6127.8050000000003</v>
      </c>
      <c r="X1925" s="24">
        <f t="shared" ref="X1925:X1988" si="1103">IF(
  M1925&lt;0.5,
  0,
  MAX(
    0,
    IF(
      S1925=0,
      0,
      IF(
        R1925="Y",
        (Q1925*(1+N1925)-W1925),
        0
      )
    )
  ) * M1925
)</f>
        <v>0</v>
      </c>
      <c r="Y1925" s="24">
        <f t="shared" ref="Y1925:Y1988" si="1104">W1925+X1925</f>
        <v>6127.8050000000003</v>
      </c>
      <c r="Z1925" s="24">
        <f t="shared" ref="Z1925:Z1988" si="1105">IF(S1925=0, 0, MAX(0, (Q1925*(1+N1925))-Y1925))</f>
        <v>22575.634999999998</v>
      </c>
      <c r="AA1925" s="25" t="str">
        <f t="shared" ref="AA1925:AA1988" si="1106">IF(AND(P1925="Y",O1925&gt;1),"Y","N")</f>
        <v>N</v>
      </c>
      <c r="AB1925" s="26">
        <f t="shared" ref="AB1925:AB1988" si="1107">MAX(0,(S1925-1))</f>
        <v>1</v>
      </c>
      <c r="AC1925" s="27">
        <f t="shared" ref="AC1925:AC1988" si="1108">IF(AA1925="Y",(20500+G1925),IF(AND(AA1925="N",L1925="G"),20500,IF(AND(AA1925="N",L1925="P"),50000,IF(AND(AA1925="",L1925="G"),20500,IF(AND(AA1925="",L1925="P"),50000,"")))))</f>
        <v>20500</v>
      </c>
      <c r="AD1925" s="28">
        <f t="shared" ref="AD1925:AD1988" si="1109">IF(AND(AA1925="Y",G1925&gt;0),224000,IF(AND(AA1925="Y",G1925=0),138500,IF(AND(AA1925="N",L1925="G"),100000,IF(AND(AA1925="N",L1925=""),100000,IF(AND(AA1925="N",L1925="P"),200000,"")))))</f>
        <v>100000</v>
      </c>
      <c r="AE1925" s="28">
        <f t="shared" ref="AE1925:AE1988" si="1110">IF(AA1925="Y",AD1925,IF(AA1925="N",257500,IF(AA1925="",257500,)))</f>
        <v>257500</v>
      </c>
      <c r="AF1925" s="28">
        <f t="shared" ref="AF1925:AF1988" si="1111">IF(
  M1925&lt;0.5,
  0,
  MAX(
    0,
    IF(
      AB1925=0,
      0,
      IF(
        AA1925="Y",
        MIN(Q1925*(1+N1925)*(1+N1925), AC1925, AD1925-E1925-W1925, AE1925-E1925-W1925),
        MIN(Q1925*(1+N1925)*(1+N1925), AC1925, AD1925-D1925-W1925, AE1925-F1925-W1925)
      )
    )
  ) * M1925
)</f>
        <v>3063.9025000000001</v>
      </c>
      <c r="AG1925" s="28">
        <f t="shared" ref="AG1925:AG1988" si="1112">IF(
  M1925&lt;0.5,
  0,
  MAX(
    0,
    IF(
      AB1925=0,
      0,
      IF(
        AA1925="Y",
        (Q1925*(1+N1925)*(1+N1925)-AF1925),
        0
      )
    )
  ) * M1925
)</f>
        <v>0</v>
      </c>
      <c r="AH1925" s="28">
        <f t="shared" ref="AH1925:AH1988" si="1113">AF1925+AG1925</f>
        <v>3063.9025000000001</v>
      </c>
      <c r="AI1925" s="28">
        <f t="shared" ref="AI1925:AI1988" si="1114">IF(AB1925=0, 0, MAX(0, (Q1925*(1+N1925)*(1+N1925)) - AH1925))</f>
        <v>25639.537499999999</v>
      </c>
      <c r="AJ1925" s="29" t="str">
        <f t="shared" ref="AJ1925:AJ1988" si="1115">IF(AND(P1925="Y",O1925&gt;2),"Y","N")</f>
        <v>N</v>
      </c>
      <c r="AK1925" s="30">
        <f t="shared" si="1080"/>
        <v>0</v>
      </c>
      <c r="AL1925" s="31">
        <f t="shared" si="1081"/>
        <v>20500</v>
      </c>
      <c r="AM1925" s="31">
        <f t="shared" si="1082"/>
        <v>100000</v>
      </c>
      <c r="AN1925" s="31">
        <f t="shared" si="1083"/>
        <v>257500</v>
      </c>
      <c r="AO1925" s="31">
        <f t="shared" si="1084"/>
        <v>0</v>
      </c>
      <c r="AP1925" s="31">
        <f t="shared" si="1085"/>
        <v>0</v>
      </c>
      <c r="AQ1925" s="31">
        <f t="shared" si="1086"/>
        <v>0</v>
      </c>
      <c r="AR1925" s="31">
        <f t="shared" si="1087"/>
        <v>0</v>
      </c>
      <c r="AS1925" s="32">
        <f t="shared" si="1088"/>
        <v>0</v>
      </c>
      <c r="AT1925" s="33">
        <f t="shared" si="1089"/>
        <v>20500</v>
      </c>
      <c r="AU1925" s="33">
        <f t="shared" si="1090"/>
        <v>100000</v>
      </c>
      <c r="AV1925" s="33">
        <v>258423</v>
      </c>
      <c r="AW1925" s="33">
        <f t="shared" si="1091"/>
        <v>0</v>
      </c>
      <c r="AX1925" s="33">
        <f t="shared" si="1092"/>
        <v>0</v>
      </c>
      <c r="AY1925" s="34">
        <f t="shared" si="1093"/>
        <v>48215.172500000001</v>
      </c>
    </row>
    <row r="1926" spans="1:51" ht="15" customHeight="1" x14ac:dyDescent="0.3">
      <c r="A1926" s="166" t="s">
        <v>3130</v>
      </c>
      <c r="B1926" s="99">
        <v>13541.38</v>
      </c>
      <c r="C1926" s="99">
        <v>23919.93</v>
      </c>
      <c r="D1926" s="99">
        <v>57110.19</v>
      </c>
      <c r="E1926" s="99">
        <v>56679.89</v>
      </c>
      <c r="F1926" s="125">
        <v>88000</v>
      </c>
      <c r="G1926" s="124">
        <v>0</v>
      </c>
      <c r="H1926" s="182">
        <v>46440</v>
      </c>
      <c r="I1926" s="182">
        <v>46472</v>
      </c>
      <c r="J1926" s="166">
        <v>4.7</v>
      </c>
      <c r="K1926" s="166">
        <v>4.0999999999999996</v>
      </c>
      <c r="L1926" s="167" t="s">
        <v>1207</v>
      </c>
      <c r="M1926" s="168" t="s">
        <v>1204</v>
      </c>
      <c r="N1926" s="169">
        <v>0.01</v>
      </c>
      <c r="O1926" s="21">
        <f t="shared" si="1094"/>
        <v>0.60000000000000053</v>
      </c>
      <c r="P1926" s="21" t="str">
        <f t="shared" si="1095"/>
        <v>N</v>
      </c>
      <c r="Q1926" s="22">
        <f t="shared" si="1096"/>
        <v>37461.31</v>
      </c>
      <c r="R1926" s="8" t="str">
        <f t="shared" si="1097"/>
        <v>N</v>
      </c>
      <c r="S1926" s="23">
        <f t="shared" si="1098"/>
        <v>1.2000000000000011</v>
      </c>
      <c r="T1926" s="24">
        <f t="shared" si="1099"/>
        <v>50000</v>
      </c>
      <c r="U1926" s="24">
        <f t="shared" si="1100"/>
        <v>200000</v>
      </c>
      <c r="V1926" s="24">
        <f t="shared" si="1101"/>
        <v>257500</v>
      </c>
      <c r="W1926" s="24">
        <f t="shared" si="1102"/>
        <v>18917.96155</v>
      </c>
      <c r="X1926" s="24">
        <f t="shared" si="1103"/>
        <v>0</v>
      </c>
      <c r="Y1926" s="24">
        <f t="shared" si="1104"/>
        <v>18917.96155</v>
      </c>
      <c r="Z1926" s="24">
        <f t="shared" si="1105"/>
        <v>18917.96155</v>
      </c>
      <c r="AA1926" s="25" t="str">
        <f t="shared" si="1106"/>
        <v>N</v>
      </c>
      <c r="AB1926" s="26">
        <f t="shared" si="1107"/>
        <v>0.20000000000000107</v>
      </c>
      <c r="AC1926" s="27">
        <f t="shared" si="1108"/>
        <v>50000</v>
      </c>
      <c r="AD1926" s="28">
        <f t="shared" si="1109"/>
        <v>200000</v>
      </c>
      <c r="AE1926" s="28">
        <f t="shared" si="1110"/>
        <v>257500</v>
      </c>
      <c r="AF1926" s="28">
        <f t="shared" si="1111"/>
        <v>19107.141165500001</v>
      </c>
      <c r="AG1926" s="28">
        <f t="shared" si="1112"/>
        <v>0</v>
      </c>
      <c r="AH1926" s="28">
        <f t="shared" si="1113"/>
        <v>19107.141165500001</v>
      </c>
      <c r="AI1926" s="28">
        <f t="shared" si="1114"/>
        <v>19107.141165500001</v>
      </c>
      <c r="AJ1926" s="29" t="str">
        <f t="shared" si="1115"/>
        <v>N</v>
      </c>
      <c r="AK1926" s="30">
        <f t="shared" si="1080"/>
        <v>0</v>
      </c>
      <c r="AL1926" s="31">
        <f t="shared" si="1081"/>
        <v>50000</v>
      </c>
      <c r="AM1926" s="31">
        <f t="shared" si="1082"/>
        <v>200000</v>
      </c>
      <c r="AN1926" s="31">
        <f t="shared" si="1083"/>
        <v>257500</v>
      </c>
      <c r="AO1926" s="31">
        <f t="shared" si="1084"/>
        <v>0</v>
      </c>
      <c r="AP1926" s="31">
        <f t="shared" si="1085"/>
        <v>0</v>
      </c>
      <c r="AQ1926" s="31">
        <f t="shared" si="1086"/>
        <v>0</v>
      </c>
      <c r="AR1926" s="31">
        <f t="shared" si="1087"/>
        <v>0</v>
      </c>
      <c r="AS1926" s="32">
        <f t="shared" si="1088"/>
        <v>0</v>
      </c>
      <c r="AT1926" s="33">
        <f t="shared" si="1089"/>
        <v>50000</v>
      </c>
      <c r="AU1926" s="33">
        <f t="shared" si="1090"/>
        <v>200000</v>
      </c>
      <c r="AV1926" s="33">
        <v>258424</v>
      </c>
      <c r="AW1926" s="33">
        <f t="shared" si="1091"/>
        <v>0</v>
      </c>
      <c r="AX1926" s="33">
        <f t="shared" si="1092"/>
        <v>0</v>
      </c>
      <c r="AY1926" s="34">
        <f t="shared" si="1093"/>
        <v>38025.102715500005</v>
      </c>
    </row>
    <row r="1927" spans="1:51" ht="15" customHeight="1" x14ac:dyDescent="0.3">
      <c r="A1927" s="166" t="s">
        <v>3131</v>
      </c>
      <c r="B1927" s="99">
        <v>15628.99</v>
      </c>
      <c r="C1927" s="99">
        <v>4633.93</v>
      </c>
      <c r="D1927" s="99">
        <v>38784.53</v>
      </c>
      <c r="E1927" s="99">
        <v>26745.52</v>
      </c>
      <c r="F1927" s="125">
        <v>72000</v>
      </c>
      <c r="G1927" s="124">
        <v>24444</v>
      </c>
      <c r="H1927" s="182">
        <v>46310</v>
      </c>
      <c r="I1927" s="182">
        <v>46394</v>
      </c>
      <c r="J1927" s="166">
        <v>3.2</v>
      </c>
      <c r="K1927" s="166">
        <v>0.8</v>
      </c>
      <c r="L1927" s="167" t="s">
        <v>1207</v>
      </c>
      <c r="M1927" s="168" t="s">
        <v>1204</v>
      </c>
      <c r="N1927" s="169">
        <v>0.03</v>
      </c>
      <c r="O1927" s="21">
        <f t="shared" si="1094"/>
        <v>2.4000000000000004</v>
      </c>
      <c r="P1927" s="21" t="str">
        <f t="shared" si="1095"/>
        <v>N</v>
      </c>
      <c r="Q1927" s="22">
        <f t="shared" si="1096"/>
        <v>20262.919999999998</v>
      </c>
      <c r="R1927" s="8" t="str">
        <f t="shared" si="1097"/>
        <v>N</v>
      </c>
      <c r="S1927" s="23">
        <f t="shared" si="1098"/>
        <v>4.8000000000000007</v>
      </c>
      <c r="T1927" s="24">
        <f t="shared" si="1099"/>
        <v>50000</v>
      </c>
      <c r="U1927" s="24">
        <f t="shared" si="1100"/>
        <v>200000</v>
      </c>
      <c r="V1927" s="24">
        <f t="shared" si="1101"/>
        <v>257500</v>
      </c>
      <c r="W1927" s="24">
        <f t="shared" si="1102"/>
        <v>10435.4038</v>
      </c>
      <c r="X1927" s="24">
        <f t="shared" si="1103"/>
        <v>0</v>
      </c>
      <c r="Y1927" s="24">
        <f t="shared" si="1104"/>
        <v>10435.4038</v>
      </c>
      <c r="Z1927" s="24">
        <f t="shared" si="1105"/>
        <v>10435.4038</v>
      </c>
      <c r="AA1927" s="25" t="str">
        <f t="shared" si="1106"/>
        <v>N</v>
      </c>
      <c r="AB1927" s="26">
        <f t="shared" si="1107"/>
        <v>3.8000000000000007</v>
      </c>
      <c r="AC1927" s="27">
        <f t="shared" si="1108"/>
        <v>50000</v>
      </c>
      <c r="AD1927" s="28">
        <f t="shared" si="1109"/>
        <v>200000</v>
      </c>
      <c r="AE1927" s="28">
        <f t="shared" si="1110"/>
        <v>257500</v>
      </c>
      <c r="AF1927" s="28">
        <f t="shared" si="1111"/>
        <v>10748.465914</v>
      </c>
      <c r="AG1927" s="28">
        <f t="shared" si="1112"/>
        <v>0</v>
      </c>
      <c r="AH1927" s="28">
        <f t="shared" si="1113"/>
        <v>10748.465914</v>
      </c>
      <c r="AI1927" s="28">
        <f t="shared" si="1114"/>
        <v>10748.465914</v>
      </c>
      <c r="AJ1927" s="29" t="str">
        <f t="shared" si="1115"/>
        <v>N</v>
      </c>
      <c r="AK1927" s="30">
        <f t="shared" si="1080"/>
        <v>2.8000000000000007</v>
      </c>
      <c r="AL1927" s="31">
        <f t="shared" si="1081"/>
        <v>50000</v>
      </c>
      <c r="AM1927" s="31">
        <f t="shared" si="1082"/>
        <v>200000</v>
      </c>
      <c r="AN1927" s="31">
        <f t="shared" si="1083"/>
        <v>257500</v>
      </c>
      <c r="AO1927" s="31">
        <f t="shared" si="1084"/>
        <v>11070.919891420001</v>
      </c>
      <c r="AP1927" s="31">
        <f t="shared" si="1085"/>
        <v>0</v>
      </c>
      <c r="AQ1927" s="31">
        <f t="shared" si="1086"/>
        <v>11070.919891420001</v>
      </c>
      <c r="AR1927" s="31">
        <f t="shared" si="1087"/>
        <v>11070.919891420001</v>
      </c>
      <c r="AS1927" s="32">
        <f t="shared" si="1088"/>
        <v>1.8000000000000007</v>
      </c>
      <c r="AT1927" s="33">
        <f t="shared" si="1089"/>
        <v>50000</v>
      </c>
      <c r="AU1927" s="33">
        <f t="shared" si="1090"/>
        <v>200000</v>
      </c>
      <c r="AV1927" s="33">
        <v>258425</v>
      </c>
      <c r="AW1927" s="33">
        <f t="shared" si="1091"/>
        <v>11403.047488162601</v>
      </c>
      <c r="AX1927" s="33">
        <f t="shared" si="1092"/>
        <v>11403.047488162601</v>
      </c>
      <c r="AY1927" s="34">
        <f t="shared" si="1093"/>
        <v>43657.837093582602</v>
      </c>
    </row>
    <row r="1928" spans="1:51" ht="15" customHeight="1" x14ac:dyDescent="0.3">
      <c r="A1928" s="166" t="s">
        <v>3132</v>
      </c>
      <c r="B1928" s="99">
        <v>13371.11</v>
      </c>
      <c r="C1928" s="99">
        <v>11735.03</v>
      </c>
      <c r="D1928" s="99">
        <v>93146.86</v>
      </c>
      <c r="E1928" s="99">
        <v>84804.78</v>
      </c>
      <c r="F1928" s="125">
        <v>66000</v>
      </c>
      <c r="G1928" s="124">
        <v>0</v>
      </c>
      <c r="H1928" s="182">
        <v>46527</v>
      </c>
      <c r="I1928" s="182">
        <v>46566</v>
      </c>
      <c r="J1928" s="166">
        <v>3.7</v>
      </c>
      <c r="K1928" s="166">
        <v>3.3</v>
      </c>
      <c r="L1928" s="167" t="s">
        <v>1207</v>
      </c>
      <c r="M1928" s="168" t="s">
        <v>1205</v>
      </c>
      <c r="N1928" s="169">
        <v>2.7E-2</v>
      </c>
      <c r="O1928" s="21">
        <f t="shared" si="1094"/>
        <v>0.40000000000000036</v>
      </c>
      <c r="P1928" s="21" t="str">
        <f t="shared" si="1095"/>
        <v>N</v>
      </c>
      <c r="Q1928" s="22">
        <f t="shared" si="1096"/>
        <v>25106.14</v>
      </c>
      <c r="R1928" s="8" t="str">
        <f t="shared" si="1097"/>
        <v>N</v>
      </c>
      <c r="S1928" s="23">
        <f t="shared" si="1098"/>
        <v>0.40000000000000036</v>
      </c>
      <c r="T1928" s="24">
        <f t="shared" si="1099"/>
        <v>50000</v>
      </c>
      <c r="U1928" s="24">
        <f t="shared" si="1100"/>
        <v>200000</v>
      </c>
      <c r="V1928" s="24">
        <f t="shared" si="1101"/>
        <v>257500</v>
      </c>
      <c r="W1928" s="24">
        <f t="shared" si="1102"/>
        <v>25784.005779999996</v>
      </c>
      <c r="X1928" s="24">
        <f t="shared" si="1103"/>
        <v>0</v>
      </c>
      <c r="Y1928" s="24">
        <f t="shared" si="1104"/>
        <v>25784.005779999996</v>
      </c>
      <c r="Z1928" s="24">
        <f t="shared" si="1105"/>
        <v>0</v>
      </c>
      <c r="AA1928" s="25" t="str">
        <f t="shared" si="1106"/>
        <v>N</v>
      </c>
      <c r="AB1928" s="26">
        <f t="shared" si="1107"/>
        <v>0</v>
      </c>
      <c r="AC1928" s="27">
        <f t="shared" si="1108"/>
        <v>50000</v>
      </c>
      <c r="AD1928" s="28">
        <f t="shared" si="1109"/>
        <v>200000</v>
      </c>
      <c r="AE1928" s="28">
        <f t="shared" si="1110"/>
        <v>257500</v>
      </c>
      <c r="AF1928" s="28">
        <f t="shared" si="1111"/>
        <v>0</v>
      </c>
      <c r="AG1928" s="28">
        <f t="shared" si="1112"/>
        <v>0</v>
      </c>
      <c r="AH1928" s="28">
        <f t="shared" si="1113"/>
        <v>0</v>
      </c>
      <c r="AI1928" s="28">
        <f t="shared" si="1114"/>
        <v>0</v>
      </c>
      <c r="AJ1928" s="29" t="str">
        <f t="shared" si="1115"/>
        <v>N</v>
      </c>
      <c r="AK1928" s="30">
        <f t="shared" si="1080"/>
        <v>0</v>
      </c>
      <c r="AL1928" s="31">
        <f t="shared" si="1081"/>
        <v>50000</v>
      </c>
      <c r="AM1928" s="31">
        <f t="shared" si="1082"/>
        <v>200000</v>
      </c>
      <c r="AN1928" s="31">
        <f t="shared" si="1083"/>
        <v>257500</v>
      </c>
      <c r="AO1928" s="31">
        <f t="shared" si="1084"/>
        <v>0</v>
      </c>
      <c r="AP1928" s="31">
        <f t="shared" si="1085"/>
        <v>0</v>
      </c>
      <c r="AQ1928" s="31">
        <f t="shared" si="1086"/>
        <v>0</v>
      </c>
      <c r="AR1928" s="31">
        <f t="shared" si="1087"/>
        <v>0</v>
      </c>
      <c r="AS1928" s="32">
        <f t="shared" si="1088"/>
        <v>0</v>
      </c>
      <c r="AT1928" s="33">
        <f t="shared" si="1089"/>
        <v>50000</v>
      </c>
      <c r="AU1928" s="33">
        <f t="shared" si="1090"/>
        <v>200000</v>
      </c>
      <c r="AV1928" s="33">
        <v>258426</v>
      </c>
      <c r="AW1928" s="33">
        <f t="shared" si="1091"/>
        <v>0</v>
      </c>
      <c r="AX1928" s="33">
        <f t="shared" si="1092"/>
        <v>0</v>
      </c>
      <c r="AY1928" s="34">
        <f t="shared" si="1093"/>
        <v>0</v>
      </c>
    </row>
    <row r="1929" spans="1:51" ht="15" customHeight="1" x14ac:dyDescent="0.3">
      <c r="A1929" s="166" t="s">
        <v>3133</v>
      </c>
      <c r="B1929" s="99">
        <v>18204.23</v>
      </c>
      <c r="C1929" s="99">
        <v>727.37</v>
      </c>
      <c r="D1929" s="99">
        <v>46002.19</v>
      </c>
      <c r="E1929" s="99">
        <v>40649.269999999997</v>
      </c>
      <c r="F1929" s="125">
        <v>190000</v>
      </c>
      <c r="G1929" s="124">
        <v>12500</v>
      </c>
      <c r="H1929" s="182">
        <v>46529</v>
      </c>
      <c r="I1929" s="182">
        <v>46602</v>
      </c>
      <c r="J1929" s="166">
        <v>2.2999999999999998</v>
      </c>
      <c r="K1929" s="166">
        <v>1.3</v>
      </c>
      <c r="L1929" s="167" t="s">
        <v>1207</v>
      </c>
      <c r="M1929" s="168" t="s">
        <v>1203</v>
      </c>
      <c r="N1929" s="169">
        <v>0.06</v>
      </c>
      <c r="O1929" s="21">
        <f t="shared" si="1094"/>
        <v>0.99999999999999978</v>
      </c>
      <c r="P1929" s="21" t="str">
        <f t="shared" si="1095"/>
        <v>N</v>
      </c>
      <c r="Q1929" s="22">
        <f t="shared" si="1096"/>
        <v>18931.599999999999</v>
      </c>
      <c r="R1929" s="8" t="str">
        <f t="shared" si="1097"/>
        <v>N</v>
      </c>
      <c r="S1929" s="23">
        <f t="shared" si="1098"/>
        <v>1.333333333333333</v>
      </c>
      <c r="T1929" s="24">
        <f t="shared" si="1099"/>
        <v>50000</v>
      </c>
      <c r="U1929" s="24">
        <f t="shared" si="1100"/>
        <v>200000</v>
      </c>
      <c r="V1929" s="24">
        <f t="shared" si="1101"/>
        <v>257500</v>
      </c>
      <c r="W1929" s="24">
        <f t="shared" si="1102"/>
        <v>15050.621999999999</v>
      </c>
      <c r="X1929" s="24">
        <f t="shared" si="1103"/>
        <v>0</v>
      </c>
      <c r="Y1929" s="24">
        <f t="shared" si="1104"/>
        <v>15050.621999999999</v>
      </c>
      <c r="Z1929" s="24">
        <f t="shared" si="1105"/>
        <v>5016.8739999999998</v>
      </c>
      <c r="AA1929" s="25" t="str">
        <f t="shared" si="1106"/>
        <v>N</v>
      </c>
      <c r="AB1929" s="26">
        <f t="shared" si="1107"/>
        <v>0.33333333333333304</v>
      </c>
      <c r="AC1929" s="27">
        <f t="shared" si="1108"/>
        <v>50000</v>
      </c>
      <c r="AD1929" s="28">
        <f t="shared" si="1109"/>
        <v>200000</v>
      </c>
      <c r="AE1929" s="28">
        <f t="shared" si="1110"/>
        <v>257500</v>
      </c>
      <c r="AF1929" s="28">
        <f t="shared" si="1111"/>
        <v>15953.659320000001</v>
      </c>
      <c r="AG1929" s="28">
        <f t="shared" si="1112"/>
        <v>0</v>
      </c>
      <c r="AH1929" s="28">
        <f t="shared" si="1113"/>
        <v>15953.659320000001</v>
      </c>
      <c r="AI1929" s="28">
        <f t="shared" si="1114"/>
        <v>5317.8864400000002</v>
      </c>
      <c r="AJ1929" s="29" t="str">
        <f t="shared" si="1115"/>
        <v>N</v>
      </c>
      <c r="AK1929" s="30">
        <f t="shared" si="1080"/>
        <v>0</v>
      </c>
      <c r="AL1929" s="31">
        <f t="shared" si="1081"/>
        <v>50000</v>
      </c>
      <c r="AM1929" s="31">
        <f t="shared" si="1082"/>
        <v>200000</v>
      </c>
      <c r="AN1929" s="31">
        <f t="shared" si="1083"/>
        <v>257500</v>
      </c>
      <c r="AO1929" s="31">
        <f t="shared" si="1084"/>
        <v>0</v>
      </c>
      <c r="AP1929" s="31">
        <f t="shared" si="1085"/>
        <v>0</v>
      </c>
      <c r="AQ1929" s="31">
        <f t="shared" si="1086"/>
        <v>0</v>
      </c>
      <c r="AR1929" s="31">
        <f t="shared" si="1087"/>
        <v>0</v>
      </c>
      <c r="AS1929" s="32">
        <f t="shared" si="1088"/>
        <v>0</v>
      </c>
      <c r="AT1929" s="33">
        <f t="shared" si="1089"/>
        <v>50000</v>
      </c>
      <c r="AU1929" s="33">
        <f t="shared" si="1090"/>
        <v>200000</v>
      </c>
      <c r="AV1929" s="33">
        <v>258427</v>
      </c>
      <c r="AW1929" s="33">
        <f t="shared" si="1091"/>
        <v>0</v>
      </c>
      <c r="AX1929" s="33">
        <f t="shared" si="1092"/>
        <v>0</v>
      </c>
      <c r="AY1929" s="34">
        <f t="shared" si="1093"/>
        <v>10334.76044</v>
      </c>
    </row>
    <row r="1930" spans="1:51" ht="15" customHeight="1" x14ac:dyDescent="0.3">
      <c r="A1930" s="166" t="s">
        <v>3134</v>
      </c>
      <c r="B1930" s="99">
        <v>7816.88</v>
      </c>
      <c r="C1930" s="99">
        <v>28051.8</v>
      </c>
      <c r="D1930" s="99">
        <v>86750.48</v>
      </c>
      <c r="E1930" s="99">
        <v>79464.789999999994</v>
      </c>
      <c r="F1930" s="125">
        <v>15000</v>
      </c>
      <c r="G1930" s="124">
        <v>0</v>
      </c>
      <c r="H1930" s="182">
        <v>46371</v>
      </c>
      <c r="I1930" s="182">
        <v>46447</v>
      </c>
      <c r="J1930" s="166">
        <v>3.9</v>
      </c>
      <c r="K1930" s="166">
        <v>3.6</v>
      </c>
      <c r="L1930" s="167" t="s">
        <v>1206</v>
      </c>
      <c r="M1930" s="168" t="s">
        <v>1205</v>
      </c>
      <c r="N1930" s="169">
        <v>0.01</v>
      </c>
      <c r="O1930" s="21">
        <f t="shared" si="1094"/>
        <v>0.29999999999999982</v>
      </c>
      <c r="P1930" s="21" t="str">
        <f t="shared" si="1095"/>
        <v>N</v>
      </c>
      <c r="Q1930" s="22">
        <f t="shared" si="1096"/>
        <v>35868.68</v>
      </c>
      <c r="R1930" s="8" t="str">
        <f t="shared" si="1097"/>
        <v>N</v>
      </c>
      <c r="S1930" s="23">
        <f t="shared" si="1098"/>
        <v>0.29999999999999982</v>
      </c>
      <c r="T1930" s="24">
        <f t="shared" si="1099"/>
        <v>20500</v>
      </c>
      <c r="U1930" s="24">
        <f t="shared" si="1100"/>
        <v>100000</v>
      </c>
      <c r="V1930" s="24">
        <f t="shared" si="1101"/>
        <v>257500</v>
      </c>
      <c r="W1930" s="24">
        <f t="shared" si="1102"/>
        <v>13249.520000000004</v>
      </c>
      <c r="X1930" s="24">
        <f t="shared" si="1103"/>
        <v>0</v>
      </c>
      <c r="Y1930" s="24">
        <f t="shared" si="1104"/>
        <v>13249.520000000004</v>
      </c>
      <c r="Z1930" s="24">
        <f t="shared" si="1105"/>
        <v>22977.846799999999</v>
      </c>
      <c r="AA1930" s="25" t="str">
        <f t="shared" si="1106"/>
        <v>N</v>
      </c>
      <c r="AB1930" s="26">
        <f t="shared" si="1107"/>
        <v>0</v>
      </c>
      <c r="AC1930" s="27">
        <f t="shared" si="1108"/>
        <v>20500</v>
      </c>
      <c r="AD1930" s="28">
        <f t="shared" si="1109"/>
        <v>100000</v>
      </c>
      <c r="AE1930" s="28">
        <f t="shared" si="1110"/>
        <v>257500</v>
      </c>
      <c r="AF1930" s="28">
        <f t="shared" si="1111"/>
        <v>0</v>
      </c>
      <c r="AG1930" s="28">
        <f t="shared" si="1112"/>
        <v>0</v>
      </c>
      <c r="AH1930" s="28">
        <f t="shared" si="1113"/>
        <v>0</v>
      </c>
      <c r="AI1930" s="28">
        <f t="shared" si="1114"/>
        <v>0</v>
      </c>
      <c r="AJ1930" s="29" t="str">
        <f t="shared" si="1115"/>
        <v>N</v>
      </c>
      <c r="AK1930" s="30">
        <f t="shared" si="1080"/>
        <v>0</v>
      </c>
      <c r="AL1930" s="31">
        <f t="shared" si="1081"/>
        <v>20500</v>
      </c>
      <c r="AM1930" s="31">
        <f t="shared" si="1082"/>
        <v>100000</v>
      </c>
      <c r="AN1930" s="31">
        <f t="shared" si="1083"/>
        <v>257500</v>
      </c>
      <c r="AO1930" s="31">
        <f t="shared" si="1084"/>
        <v>0</v>
      </c>
      <c r="AP1930" s="31">
        <f t="shared" si="1085"/>
        <v>0</v>
      </c>
      <c r="AQ1930" s="31">
        <f t="shared" si="1086"/>
        <v>0</v>
      </c>
      <c r="AR1930" s="31">
        <f t="shared" si="1087"/>
        <v>0</v>
      </c>
      <c r="AS1930" s="32">
        <f t="shared" si="1088"/>
        <v>0</v>
      </c>
      <c r="AT1930" s="33">
        <f t="shared" si="1089"/>
        <v>20500</v>
      </c>
      <c r="AU1930" s="33">
        <f t="shared" si="1090"/>
        <v>100000</v>
      </c>
      <c r="AV1930" s="33">
        <v>258428</v>
      </c>
      <c r="AW1930" s="33">
        <f t="shared" si="1091"/>
        <v>0</v>
      </c>
      <c r="AX1930" s="33">
        <f t="shared" si="1092"/>
        <v>0</v>
      </c>
      <c r="AY1930" s="34">
        <f t="shared" si="1093"/>
        <v>22977.846799999999</v>
      </c>
    </row>
    <row r="1931" spans="1:51" ht="15" customHeight="1" x14ac:dyDescent="0.3">
      <c r="A1931" s="166" t="s">
        <v>3135</v>
      </c>
      <c r="B1931" s="99">
        <v>8083.18</v>
      </c>
      <c r="C1931" s="99">
        <v>13511.77</v>
      </c>
      <c r="D1931" s="99">
        <v>52468.04</v>
      </c>
      <c r="E1931" s="99">
        <v>52429.33</v>
      </c>
      <c r="F1931" s="125">
        <v>111000</v>
      </c>
      <c r="G1931" s="124">
        <v>12500</v>
      </c>
      <c r="H1931" s="182">
        <v>46217</v>
      </c>
      <c r="I1931" s="182">
        <v>46260</v>
      </c>
      <c r="J1931" s="166">
        <v>3.8</v>
      </c>
      <c r="K1931" s="166">
        <v>1.2</v>
      </c>
      <c r="L1931" s="167" t="s">
        <v>1206</v>
      </c>
      <c r="M1931" s="168" t="s">
        <v>1205</v>
      </c>
      <c r="N1931" s="169">
        <v>0.02</v>
      </c>
      <c r="O1931" s="21">
        <f t="shared" si="1094"/>
        <v>2.5999999999999996</v>
      </c>
      <c r="P1931" s="21" t="str">
        <f t="shared" si="1095"/>
        <v>N</v>
      </c>
      <c r="Q1931" s="22">
        <f t="shared" si="1096"/>
        <v>21594.95</v>
      </c>
      <c r="R1931" s="8" t="str">
        <f t="shared" si="1097"/>
        <v>N</v>
      </c>
      <c r="S1931" s="23">
        <f t="shared" si="1098"/>
        <v>2.5999999999999996</v>
      </c>
      <c r="T1931" s="24">
        <f t="shared" si="1099"/>
        <v>20500</v>
      </c>
      <c r="U1931" s="24">
        <f t="shared" si="1100"/>
        <v>100000</v>
      </c>
      <c r="V1931" s="24">
        <f t="shared" si="1101"/>
        <v>257500</v>
      </c>
      <c r="W1931" s="24">
        <f t="shared" si="1102"/>
        <v>20500</v>
      </c>
      <c r="X1931" s="24">
        <f t="shared" si="1103"/>
        <v>0</v>
      </c>
      <c r="Y1931" s="24">
        <f t="shared" si="1104"/>
        <v>20500</v>
      </c>
      <c r="Z1931" s="24">
        <f t="shared" si="1105"/>
        <v>1526.849000000002</v>
      </c>
      <c r="AA1931" s="25" t="str">
        <f t="shared" si="1106"/>
        <v>N</v>
      </c>
      <c r="AB1931" s="26">
        <f t="shared" si="1107"/>
        <v>1.5999999999999996</v>
      </c>
      <c r="AC1931" s="27">
        <f t="shared" si="1108"/>
        <v>20500</v>
      </c>
      <c r="AD1931" s="28">
        <f t="shared" si="1109"/>
        <v>100000</v>
      </c>
      <c r="AE1931" s="28">
        <f t="shared" si="1110"/>
        <v>257500</v>
      </c>
      <c r="AF1931" s="28">
        <f t="shared" si="1111"/>
        <v>20500</v>
      </c>
      <c r="AG1931" s="28">
        <f t="shared" si="1112"/>
        <v>0</v>
      </c>
      <c r="AH1931" s="28">
        <f t="shared" si="1113"/>
        <v>20500</v>
      </c>
      <c r="AI1931" s="28">
        <f t="shared" si="1114"/>
        <v>1967.3859800000027</v>
      </c>
      <c r="AJ1931" s="29" t="str">
        <f t="shared" si="1115"/>
        <v>N</v>
      </c>
      <c r="AK1931" s="30">
        <f t="shared" si="1080"/>
        <v>0.59999999999999964</v>
      </c>
      <c r="AL1931" s="31">
        <f t="shared" si="1081"/>
        <v>20500</v>
      </c>
      <c r="AM1931" s="31">
        <f t="shared" si="1082"/>
        <v>100000</v>
      </c>
      <c r="AN1931" s="31">
        <f t="shared" si="1083"/>
        <v>257500</v>
      </c>
      <c r="AO1931" s="31">
        <f t="shared" si="1084"/>
        <v>8723.6901379999981</v>
      </c>
      <c r="AP1931" s="31">
        <f t="shared" si="1085"/>
        <v>0</v>
      </c>
      <c r="AQ1931" s="31">
        <f t="shared" si="1086"/>
        <v>8723.6901379999981</v>
      </c>
      <c r="AR1931" s="31">
        <f t="shared" si="1087"/>
        <v>14193.043561600007</v>
      </c>
      <c r="AS1931" s="32">
        <f t="shared" si="1088"/>
        <v>0</v>
      </c>
      <c r="AT1931" s="33">
        <f t="shared" si="1089"/>
        <v>20500</v>
      </c>
      <c r="AU1931" s="33">
        <f t="shared" si="1090"/>
        <v>100000</v>
      </c>
      <c r="AV1931" s="33">
        <v>258429</v>
      </c>
      <c r="AW1931" s="33">
        <f t="shared" si="1091"/>
        <v>0</v>
      </c>
      <c r="AX1931" s="33">
        <f t="shared" si="1092"/>
        <v>0</v>
      </c>
      <c r="AY1931" s="34">
        <f t="shared" si="1093"/>
        <v>17687.278541600012</v>
      </c>
    </row>
    <row r="1932" spans="1:51" ht="15" customHeight="1" x14ac:dyDescent="0.3">
      <c r="A1932" s="166" t="s">
        <v>3136</v>
      </c>
      <c r="B1932" s="99">
        <v>13576.22</v>
      </c>
      <c r="C1932" s="99">
        <v>4853.51</v>
      </c>
      <c r="D1932" s="99">
        <v>75737.33</v>
      </c>
      <c r="E1932" s="99">
        <v>67750.83</v>
      </c>
      <c r="F1932" s="125">
        <v>100000</v>
      </c>
      <c r="G1932" s="124">
        <v>0</v>
      </c>
      <c r="H1932" s="182">
        <v>46403</v>
      </c>
      <c r="I1932" s="182">
        <v>46484</v>
      </c>
      <c r="J1932" s="166">
        <v>3.5</v>
      </c>
      <c r="K1932" s="166">
        <v>1.1000000000000001</v>
      </c>
      <c r="L1932" s="167" t="s">
        <v>1206</v>
      </c>
      <c r="M1932" s="168" t="s">
        <v>1204</v>
      </c>
      <c r="N1932" s="169">
        <v>0.02</v>
      </c>
      <c r="O1932" s="21">
        <f t="shared" si="1094"/>
        <v>2.4</v>
      </c>
      <c r="P1932" s="21" t="str">
        <f t="shared" si="1095"/>
        <v>N</v>
      </c>
      <c r="Q1932" s="22">
        <f t="shared" si="1096"/>
        <v>18429.73</v>
      </c>
      <c r="R1932" s="8" t="str">
        <f t="shared" si="1097"/>
        <v>N</v>
      </c>
      <c r="S1932" s="23">
        <f t="shared" si="1098"/>
        <v>4.8</v>
      </c>
      <c r="T1932" s="24">
        <f t="shared" si="1099"/>
        <v>20500</v>
      </c>
      <c r="U1932" s="24">
        <f t="shared" si="1100"/>
        <v>100000</v>
      </c>
      <c r="V1932" s="24">
        <f t="shared" si="1101"/>
        <v>257500</v>
      </c>
      <c r="W1932" s="24">
        <f t="shared" si="1102"/>
        <v>9399.1623</v>
      </c>
      <c r="X1932" s="24">
        <f t="shared" si="1103"/>
        <v>0</v>
      </c>
      <c r="Y1932" s="24">
        <f t="shared" si="1104"/>
        <v>9399.1623</v>
      </c>
      <c r="Z1932" s="24">
        <f t="shared" si="1105"/>
        <v>9399.1623</v>
      </c>
      <c r="AA1932" s="25" t="str">
        <f t="shared" si="1106"/>
        <v>N</v>
      </c>
      <c r="AB1932" s="26">
        <f t="shared" si="1107"/>
        <v>3.8</v>
      </c>
      <c r="AC1932" s="27">
        <f t="shared" si="1108"/>
        <v>20500</v>
      </c>
      <c r="AD1932" s="28">
        <f t="shared" si="1109"/>
        <v>100000</v>
      </c>
      <c r="AE1932" s="28">
        <f t="shared" si="1110"/>
        <v>257500</v>
      </c>
      <c r="AF1932" s="28">
        <f t="shared" si="1111"/>
        <v>7431.7538499999991</v>
      </c>
      <c r="AG1932" s="28">
        <f t="shared" si="1112"/>
        <v>0</v>
      </c>
      <c r="AH1932" s="28">
        <f t="shared" si="1113"/>
        <v>7431.7538499999991</v>
      </c>
      <c r="AI1932" s="28">
        <f t="shared" si="1114"/>
        <v>11742.537242</v>
      </c>
      <c r="AJ1932" s="29" t="str">
        <f t="shared" si="1115"/>
        <v>N</v>
      </c>
      <c r="AK1932" s="30">
        <f t="shared" si="1080"/>
        <v>2.8</v>
      </c>
      <c r="AL1932" s="31">
        <f t="shared" si="1081"/>
        <v>20500</v>
      </c>
      <c r="AM1932" s="31">
        <f t="shared" si="1082"/>
        <v>100000</v>
      </c>
      <c r="AN1932" s="31">
        <f t="shared" si="1083"/>
        <v>257500</v>
      </c>
      <c r="AO1932" s="31">
        <f t="shared" si="1084"/>
        <v>0</v>
      </c>
      <c r="AP1932" s="31">
        <f t="shared" si="1085"/>
        <v>0</v>
      </c>
      <c r="AQ1932" s="31">
        <f t="shared" si="1086"/>
        <v>0</v>
      </c>
      <c r="AR1932" s="31">
        <f t="shared" si="1087"/>
        <v>19557.77691384</v>
      </c>
      <c r="AS1932" s="32">
        <f t="shared" si="1088"/>
        <v>1.7999999999999998</v>
      </c>
      <c r="AT1932" s="33">
        <f t="shared" si="1089"/>
        <v>20500</v>
      </c>
      <c r="AU1932" s="33">
        <f t="shared" si="1090"/>
        <v>100000</v>
      </c>
      <c r="AV1932" s="33">
        <v>258430</v>
      </c>
      <c r="AW1932" s="33">
        <f t="shared" si="1091"/>
        <v>3715.8769249999996</v>
      </c>
      <c r="AX1932" s="33">
        <f t="shared" si="1092"/>
        <v>16233.055527116801</v>
      </c>
      <c r="AY1932" s="34">
        <f t="shared" si="1093"/>
        <v>56932.531982956803</v>
      </c>
    </row>
    <row r="1933" spans="1:51" ht="15" customHeight="1" x14ac:dyDescent="0.3">
      <c r="A1933" s="166" t="s">
        <v>3137</v>
      </c>
      <c r="B1933" s="99">
        <v>10792.93</v>
      </c>
      <c r="C1933" s="99">
        <v>27553.39</v>
      </c>
      <c r="D1933" s="99">
        <v>72610.64</v>
      </c>
      <c r="E1933" s="99">
        <v>60199.14</v>
      </c>
      <c r="F1933" s="125">
        <v>68000</v>
      </c>
      <c r="G1933" s="124">
        <v>12500</v>
      </c>
      <c r="H1933" s="182">
        <v>46295</v>
      </c>
      <c r="I1933" s="182">
        <v>46361</v>
      </c>
      <c r="J1933" s="166">
        <v>2.2000000000000002</v>
      </c>
      <c r="K1933" s="166">
        <v>1</v>
      </c>
      <c r="L1933" s="167" t="s">
        <v>1206</v>
      </c>
      <c r="M1933" s="168" t="s">
        <v>1204</v>
      </c>
      <c r="N1933" s="169">
        <v>0.02</v>
      </c>
      <c r="O1933" s="21">
        <f t="shared" si="1094"/>
        <v>1.2000000000000002</v>
      </c>
      <c r="P1933" s="21" t="str">
        <f t="shared" si="1095"/>
        <v>N</v>
      </c>
      <c r="Q1933" s="22">
        <f t="shared" si="1096"/>
        <v>38346.32</v>
      </c>
      <c r="R1933" s="8" t="str">
        <f t="shared" si="1097"/>
        <v>N</v>
      </c>
      <c r="S1933" s="23">
        <f t="shared" si="1098"/>
        <v>2.4000000000000004</v>
      </c>
      <c r="T1933" s="24">
        <f t="shared" si="1099"/>
        <v>20500</v>
      </c>
      <c r="U1933" s="24">
        <f t="shared" si="1100"/>
        <v>100000</v>
      </c>
      <c r="V1933" s="24">
        <f t="shared" si="1101"/>
        <v>257500</v>
      </c>
      <c r="W1933" s="24">
        <f t="shared" si="1102"/>
        <v>10250</v>
      </c>
      <c r="X1933" s="24">
        <f t="shared" si="1103"/>
        <v>0</v>
      </c>
      <c r="Y1933" s="24">
        <f t="shared" si="1104"/>
        <v>10250</v>
      </c>
      <c r="Z1933" s="24">
        <f t="shared" si="1105"/>
        <v>28863.246400000004</v>
      </c>
      <c r="AA1933" s="25" t="str">
        <f t="shared" si="1106"/>
        <v>N</v>
      </c>
      <c r="AB1933" s="26">
        <f t="shared" si="1107"/>
        <v>1.4000000000000004</v>
      </c>
      <c r="AC1933" s="27">
        <f t="shared" si="1108"/>
        <v>20500</v>
      </c>
      <c r="AD1933" s="28">
        <f t="shared" si="1109"/>
        <v>100000</v>
      </c>
      <c r="AE1933" s="28">
        <f t="shared" si="1110"/>
        <v>257500</v>
      </c>
      <c r="AF1933" s="28">
        <f t="shared" si="1111"/>
        <v>8569.68</v>
      </c>
      <c r="AG1933" s="28">
        <f t="shared" si="1112"/>
        <v>0</v>
      </c>
      <c r="AH1933" s="28">
        <f t="shared" si="1113"/>
        <v>8569.68</v>
      </c>
      <c r="AI1933" s="28">
        <f t="shared" si="1114"/>
        <v>31325.831328000007</v>
      </c>
      <c r="AJ1933" s="29" t="str">
        <f t="shared" si="1115"/>
        <v>N</v>
      </c>
      <c r="AK1933" s="30">
        <f t="shared" si="1080"/>
        <v>0.40000000000000036</v>
      </c>
      <c r="AL1933" s="31">
        <f t="shared" si="1081"/>
        <v>20500</v>
      </c>
      <c r="AM1933" s="31">
        <f t="shared" si="1082"/>
        <v>100000</v>
      </c>
      <c r="AN1933" s="31">
        <f t="shared" si="1083"/>
        <v>257500</v>
      </c>
      <c r="AO1933" s="31">
        <f t="shared" si="1084"/>
        <v>0</v>
      </c>
      <c r="AP1933" s="31">
        <f t="shared" si="1085"/>
        <v>0</v>
      </c>
      <c r="AQ1933" s="31">
        <f t="shared" si="1086"/>
        <v>0</v>
      </c>
      <c r="AR1933" s="31">
        <f t="shared" si="1087"/>
        <v>40693.421554560009</v>
      </c>
      <c r="AS1933" s="32">
        <f t="shared" si="1088"/>
        <v>0</v>
      </c>
      <c r="AT1933" s="33">
        <f t="shared" si="1089"/>
        <v>20500</v>
      </c>
      <c r="AU1933" s="33">
        <f t="shared" si="1090"/>
        <v>100000</v>
      </c>
      <c r="AV1933" s="33">
        <v>258431</v>
      </c>
      <c r="AW1933" s="33">
        <f t="shared" si="1091"/>
        <v>0</v>
      </c>
      <c r="AX1933" s="33">
        <f t="shared" si="1092"/>
        <v>0</v>
      </c>
      <c r="AY1933" s="34">
        <f t="shared" si="1093"/>
        <v>100882.49928256002</v>
      </c>
    </row>
    <row r="1934" spans="1:51" ht="15" customHeight="1" x14ac:dyDescent="0.3">
      <c r="A1934" s="166" t="s">
        <v>3138</v>
      </c>
      <c r="B1934" s="99">
        <v>13436.63</v>
      </c>
      <c r="C1934" s="99">
        <v>26707.26</v>
      </c>
      <c r="D1934" s="99">
        <v>90464.95</v>
      </c>
      <c r="E1934" s="99">
        <v>80237.25</v>
      </c>
      <c r="F1934" s="125">
        <v>44000</v>
      </c>
      <c r="G1934" s="124">
        <v>0</v>
      </c>
      <c r="H1934" s="182">
        <v>46468</v>
      </c>
      <c r="I1934" s="182">
        <v>46489</v>
      </c>
      <c r="J1934" s="166">
        <v>1.9</v>
      </c>
      <c r="K1934" s="166">
        <v>0.2</v>
      </c>
      <c r="L1934" s="167" t="s">
        <v>1207</v>
      </c>
      <c r="M1934" s="168" t="s">
        <v>1205</v>
      </c>
      <c r="N1934" s="169">
        <v>0.04</v>
      </c>
      <c r="O1934" s="21">
        <f t="shared" si="1094"/>
        <v>1.7</v>
      </c>
      <c r="P1934" s="21" t="str">
        <f t="shared" si="1095"/>
        <v>N</v>
      </c>
      <c r="Q1934" s="22">
        <f t="shared" si="1096"/>
        <v>40143.89</v>
      </c>
      <c r="R1934" s="8" t="str">
        <f t="shared" si="1097"/>
        <v>N</v>
      </c>
      <c r="S1934" s="23">
        <f t="shared" si="1098"/>
        <v>1.7</v>
      </c>
      <c r="T1934" s="24">
        <f t="shared" si="1099"/>
        <v>50000</v>
      </c>
      <c r="U1934" s="24">
        <f t="shared" si="1100"/>
        <v>200000</v>
      </c>
      <c r="V1934" s="24">
        <f t="shared" si="1101"/>
        <v>257500</v>
      </c>
      <c r="W1934" s="24">
        <f t="shared" si="1102"/>
        <v>41749.645600000003</v>
      </c>
      <c r="X1934" s="24">
        <f t="shared" si="1103"/>
        <v>0</v>
      </c>
      <c r="Y1934" s="24">
        <f t="shared" si="1104"/>
        <v>41749.645600000003</v>
      </c>
      <c r="Z1934" s="24">
        <f t="shared" si="1105"/>
        <v>0</v>
      </c>
      <c r="AA1934" s="25" t="str">
        <f t="shared" si="1106"/>
        <v>N</v>
      </c>
      <c r="AB1934" s="26">
        <f t="shared" si="1107"/>
        <v>0.7</v>
      </c>
      <c r="AC1934" s="27">
        <f t="shared" si="1108"/>
        <v>50000</v>
      </c>
      <c r="AD1934" s="28">
        <f t="shared" si="1109"/>
        <v>200000</v>
      </c>
      <c r="AE1934" s="28">
        <f t="shared" si="1110"/>
        <v>257500</v>
      </c>
      <c r="AF1934" s="28">
        <f t="shared" si="1111"/>
        <v>43419.631424000007</v>
      </c>
      <c r="AG1934" s="28">
        <f t="shared" si="1112"/>
        <v>0</v>
      </c>
      <c r="AH1934" s="28">
        <f t="shared" si="1113"/>
        <v>43419.631424000007</v>
      </c>
      <c r="AI1934" s="28">
        <f t="shared" si="1114"/>
        <v>0</v>
      </c>
      <c r="AJ1934" s="29" t="str">
        <f t="shared" si="1115"/>
        <v>N</v>
      </c>
      <c r="AK1934" s="30">
        <f t="shared" si="1080"/>
        <v>0</v>
      </c>
      <c r="AL1934" s="31">
        <f t="shared" si="1081"/>
        <v>50000</v>
      </c>
      <c r="AM1934" s="31">
        <f t="shared" si="1082"/>
        <v>200000</v>
      </c>
      <c r="AN1934" s="31">
        <f t="shared" si="1083"/>
        <v>257500</v>
      </c>
      <c r="AO1934" s="31">
        <f t="shared" si="1084"/>
        <v>0</v>
      </c>
      <c r="AP1934" s="31">
        <f t="shared" si="1085"/>
        <v>0</v>
      </c>
      <c r="AQ1934" s="31">
        <f t="shared" si="1086"/>
        <v>0</v>
      </c>
      <c r="AR1934" s="31">
        <f t="shared" si="1087"/>
        <v>0</v>
      </c>
      <c r="AS1934" s="32">
        <f t="shared" si="1088"/>
        <v>0</v>
      </c>
      <c r="AT1934" s="33">
        <f t="shared" si="1089"/>
        <v>50000</v>
      </c>
      <c r="AU1934" s="33">
        <f t="shared" si="1090"/>
        <v>200000</v>
      </c>
      <c r="AV1934" s="33">
        <v>258432</v>
      </c>
      <c r="AW1934" s="33">
        <f t="shared" si="1091"/>
        <v>0</v>
      </c>
      <c r="AX1934" s="33">
        <f t="shared" si="1092"/>
        <v>0</v>
      </c>
      <c r="AY1934" s="34">
        <f t="shared" si="1093"/>
        <v>0</v>
      </c>
    </row>
    <row r="1935" spans="1:51" ht="15" customHeight="1" x14ac:dyDescent="0.3">
      <c r="A1935" s="166" t="s">
        <v>3139</v>
      </c>
      <c r="B1935" s="99">
        <v>9794.66</v>
      </c>
      <c r="C1935" s="99">
        <v>8596.84</v>
      </c>
      <c r="D1935" s="99">
        <v>69413.41</v>
      </c>
      <c r="E1935" s="99">
        <v>69214.81</v>
      </c>
      <c r="F1935" s="125">
        <v>60000</v>
      </c>
      <c r="G1935" s="124">
        <v>12500</v>
      </c>
      <c r="H1935" s="182">
        <v>46239</v>
      </c>
      <c r="I1935" s="182">
        <v>46288</v>
      </c>
      <c r="J1935" s="166">
        <v>1.8</v>
      </c>
      <c r="K1935" s="166">
        <v>0.7</v>
      </c>
      <c r="L1935" s="167" t="s">
        <v>1207</v>
      </c>
      <c r="M1935" s="168" t="s">
        <v>1205</v>
      </c>
      <c r="N1935" s="169">
        <v>0.05</v>
      </c>
      <c r="O1935" s="21">
        <f t="shared" si="1094"/>
        <v>1.1000000000000001</v>
      </c>
      <c r="P1935" s="21" t="str">
        <f t="shared" si="1095"/>
        <v>N</v>
      </c>
      <c r="Q1935" s="22">
        <f t="shared" si="1096"/>
        <v>18391.5</v>
      </c>
      <c r="R1935" s="8" t="str">
        <f t="shared" si="1097"/>
        <v>N</v>
      </c>
      <c r="S1935" s="23">
        <f t="shared" si="1098"/>
        <v>1.1000000000000001</v>
      </c>
      <c r="T1935" s="24">
        <f t="shared" si="1099"/>
        <v>50000</v>
      </c>
      <c r="U1935" s="24">
        <f t="shared" si="1100"/>
        <v>200000</v>
      </c>
      <c r="V1935" s="24">
        <f t="shared" si="1101"/>
        <v>257500</v>
      </c>
      <c r="W1935" s="24">
        <f t="shared" si="1102"/>
        <v>19311.075000000001</v>
      </c>
      <c r="X1935" s="24">
        <f t="shared" si="1103"/>
        <v>0</v>
      </c>
      <c r="Y1935" s="24">
        <f t="shared" si="1104"/>
        <v>19311.075000000001</v>
      </c>
      <c r="Z1935" s="24">
        <f t="shared" si="1105"/>
        <v>0</v>
      </c>
      <c r="AA1935" s="25" t="str">
        <f t="shared" si="1106"/>
        <v>N</v>
      </c>
      <c r="AB1935" s="26">
        <f t="shared" si="1107"/>
        <v>0.10000000000000009</v>
      </c>
      <c r="AC1935" s="27">
        <f t="shared" si="1108"/>
        <v>50000</v>
      </c>
      <c r="AD1935" s="28">
        <f t="shared" si="1109"/>
        <v>200000</v>
      </c>
      <c r="AE1935" s="28">
        <f t="shared" si="1110"/>
        <v>257500</v>
      </c>
      <c r="AF1935" s="28">
        <f t="shared" si="1111"/>
        <v>20276.62875</v>
      </c>
      <c r="AG1935" s="28">
        <f t="shared" si="1112"/>
        <v>0</v>
      </c>
      <c r="AH1935" s="28">
        <f t="shared" si="1113"/>
        <v>20276.62875</v>
      </c>
      <c r="AI1935" s="28">
        <f t="shared" si="1114"/>
        <v>0</v>
      </c>
      <c r="AJ1935" s="29" t="str">
        <f t="shared" si="1115"/>
        <v>N</v>
      </c>
      <c r="AK1935" s="30">
        <f t="shared" si="1080"/>
        <v>0</v>
      </c>
      <c r="AL1935" s="31">
        <f t="shared" si="1081"/>
        <v>50000</v>
      </c>
      <c r="AM1935" s="31">
        <f t="shared" si="1082"/>
        <v>200000</v>
      </c>
      <c r="AN1935" s="31">
        <f t="shared" si="1083"/>
        <v>257500</v>
      </c>
      <c r="AO1935" s="31">
        <f t="shared" si="1084"/>
        <v>0</v>
      </c>
      <c r="AP1935" s="31">
        <f t="shared" si="1085"/>
        <v>0</v>
      </c>
      <c r="AQ1935" s="31">
        <f t="shared" si="1086"/>
        <v>0</v>
      </c>
      <c r="AR1935" s="31">
        <f t="shared" si="1087"/>
        <v>0</v>
      </c>
      <c r="AS1935" s="32">
        <f t="shared" si="1088"/>
        <v>0</v>
      </c>
      <c r="AT1935" s="33">
        <f t="shared" si="1089"/>
        <v>50000</v>
      </c>
      <c r="AU1935" s="33">
        <f t="shared" si="1090"/>
        <v>200000</v>
      </c>
      <c r="AV1935" s="33">
        <v>258433</v>
      </c>
      <c r="AW1935" s="33">
        <f t="shared" si="1091"/>
        <v>0</v>
      </c>
      <c r="AX1935" s="33">
        <f t="shared" si="1092"/>
        <v>0</v>
      </c>
      <c r="AY1935" s="34">
        <f t="shared" si="1093"/>
        <v>0</v>
      </c>
    </row>
    <row r="1936" spans="1:51" ht="15" customHeight="1" x14ac:dyDescent="0.3">
      <c r="A1936" s="166" t="s">
        <v>3140</v>
      </c>
      <c r="B1936" s="99">
        <v>15695.34</v>
      </c>
      <c r="C1936" s="99">
        <v>6684.59</v>
      </c>
      <c r="D1936" s="99">
        <v>65336.84</v>
      </c>
      <c r="E1936" s="99">
        <v>65210.04</v>
      </c>
      <c r="F1936" s="125">
        <v>45000</v>
      </c>
      <c r="G1936" s="124">
        <v>0</v>
      </c>
      <c r="H1936" s="182">
        <v>46410</v>
      </c>
      <c r="I1936" s="182">
        <v>46431</v>
      </c>
      <c r="J1936" s="166">
        <v>3</v>
      </c>
      <c r="K1936" s="166">
        <v>1.2</v>
      </c>
      <c r="L1936" s="167" t="s">
        <v>1207</v>
      </c>
      <c r="M1936" s="168" t="s">
        <v>1204</v>
      </c>
      <c r="N1936" s="169">
        <v>5.1999999999999998E-2</v>
      </c>
      <c r="O1936" s="21">
        <f t="shared" si="1094"/>
        <v>1.8</v>
      </c>
      <c r="P1936" s="21" t="str">
        <f t="shared" si="1095"/>
        <v>N</v>
      </c>
      <c r="Q1936" s="22">
        <f t="shared" si="1096"/>
        <v>22379.93</v>
      </c>
      <c r="R1936" s="8" t="str">
        <f t="shared" si="1097"/>
        <v>N</v>
      </c>
      <c r="S1936" s="23">
        <f t="shared" si="1098"/>
        <v>3.6</v>
      </c>
      <c r="T1936" s="24">
        <f t="shared" si="1099"/>
        <v>50000</v>
      </c>
      <c r="U1936" s="24">
        <f t="shared" si="1100"/>
        <v>200000</v>
      </c>
      <c r="V1936" s="24">
        <f t="shared" si="1101"/>
        <v>257500</v>
      </c>
      <c r="W1936" s="24">
        <f t="shared" si="1102"/>
        <v>11771.84318</v>
      </c>
      <c r="X1936" s="24">
        <f t="shared" si="1103"/>
        <v>0</v>
      </c>
      <c r="Y1936" s="24">
        <f t="shared" si="1104"/>
        <v>11771.84318</v>
      </c>
      <c r="Z1936" s="24">
        <f t="shared" si="1105"/>
        <v>11771.84318</v>
      </c>
      <c r="AA1936" s="25" t="str">
        <f t="shared" si="1106"/>
        <v>N</v>
      </c>
      <c r="AB1936" s="26">
        <f t="shared" si="1107"/>
        <v>2.6</v>
      </c>
      <c r="AC1936" s="27">
        <f t="shared" si="1108"/>
        <v>50000</v>
      </c>
      <c r="AD1936" s="28">
        <f t="shared" si="1109"/>
        <v>200000</v>
      </c>
      <c r="AE1936" s="28">
        <f t="shared" si="1110"/>
        <v>257500</v>
      </c>
      <c r="AF1936" s="28">
        <f t="shared" si="1111"/>
        <v>12383.97902536</v>
      </c>
      <c r="AG1936" s="28">
        <f t="shared" si="1112"/>
        <v>0</v>
      </c>
      <c r="AH1936" s="28">
        <f t="shared" si="1113"/>
        <v>12383.97902536</v>
      </c>
      <c r="AI1936" s="28">
        <f t="shared" si="1114"/>
        <v>12383.97902536</v>
      </c>
      <c r="AJ1936" s="29" t="str">
        <f t="shared" si="1115"/>
        <v>N</v>
      </c>
      <c r="AK1936" s="30">
        <f t="shared" si="1080"/>
        <v>1.6</v>
      </c>
      <c r="AL1936" s="31">
        <f t="shared" si="1081"/>
        <v>50000</v>
      </c>
      <c r="AM1936" s="31">
        <f t="shared" si="1082"/>
        <v>200000</v>
      </c>
      <c r="AN1936" s="31">
        <f t="shared" si="1083"/>
        <v>257500</v>
      </c>
      <c r="AO1936" s="31">
        <f t="shared" si="1084"/>
        <v>13027.945934678721</v>
      </c>
      <c r="AP1936" s="31">
        <f t="shared" si="1085"/>
        <v>0</v>
      </c>
      <c r="AQ1936" s="31">
        <f t="shared" si="1086"/>
        <v>13027.945934678721</v>
      </c>
      <c r="AR1936" s="31">
        <f t="shared" si="1087"/>
        <v>13027.945934678721</v>
      </c>
      <c r="AS1936" s="32">
        <f t="shared" si="1088"/>
        <v>0.60000000000000009</v>
      </c>
      <c r="AT1936" s="33">
        <f t="shared" si="1089"/>
        <v>50000</v>
      </c>
      <c r="AU1936" s="33">
        <f t="shared" si="1090"/>
        <v>200000</v>
      </c>
      <c r="AV1936" s="33">
        <v>258434</v>
      </c>
      <c r="AW1936" s="33">
        <f t="shared" si="1091"/>
        <v>13705.399123282015</v>
      </c>
      <c r="AX1936" s="33">
        <f t="shared" si="1092"/>
        <v>13705.399123282015</v>
      </c>
      <c r="AY1936" s="34">
        <f t="shared" si="1093"/>
        <v>50889.167263320734</v>
      </c>
    </row>
    <row r="1937" spans="1:51" ht="15" customHeight="1" x14ac:dyDescent="0.3">
      <c r="A1937" s="166" t="s">
        <v>3141</v>
      </c>
      <c r="B1937" s="99">
        <v>5002.21</v>
      </c>
      <c r="C1937" s="99">
        <v>10951.94</v>
      </c>
      <c r="D1937" s="99">
        <v>58584</v>
      </c>
      <c r="E1937" s="99">
        <v>54909.42</v>
      </c>
      <c r="F1937" s="125">
        <v>42000</v>
      </c>
      <c r="G1937" s="124">
        <v>12500</v>
      </c>
      <c r="H1937" s="182">
        <v>46543</v>
      </c>
      <c r="I1937" s="182">
        <v>46599</v>
      </c>
      <c r="J1937" s="166">
        <v>3.1</v>
      </c>
      <c r="K1937" s="166">
        <v>2.2999999999999998</v>
      </c>
      <c r="L1937" s="167" t="s">
        <v>1207</v>
      </c>
      <c r="M1937" s="168" t="s">
        <v>1203</v>
      </c>
      <c r="N1937" s="169">
        <v>0.04</v>
      </c>
      <c r="O1937" s="21">
        <f t="shared" si="1094"/>
        <v>0.80000000000000027</v>
      </c>
      <c r="P1937" s="21" t="str">
        <f t="shared" si="1095"/>
        <v>N</v>
      </c>
      <c r="Q1937" s="22">
        <f t="shared" si="1096"/>
        <v>15954.150000000001</v>
      </c>
      <c r="R1937" s="8" t="str">
        <f t="shared" si="1097"/>
        <v>N</v>
      </c>
      <c r="S1937" s="23">
        <f t="shared" si="1098"/>
        <v>1.0666666666666671</v>
      </c>
      <c r="T1937" s="24">
        <f t="shared" si="1099"/>
        <v>50000</v>
      </c>
      <c r="U1937" s="24">
        <f t="shared" si="1100"/>
        <v>200000</v>
      </c>
      <c r="V1937" s="24">
        <f t="shared" si="1101"/>
        <v>257500</v>
      </c>
      <c r="W1937" s="24">
        <f t="shared" si="1102"/>
        <v>12444.237000000001</v>
      </c>
      <c r="X1937" s="24">
        <f t="shared" si="1103"/>
        <v>0</v>
      </c>
      <c r="Y1937" s="24">
        <f t="shared" si="1104"/>
        <v>12444.237000000001</v>
      </c>
      <c r="Z1937" s="24">
        <f t="shared" si="1105"/>
        <v>4148.0790000000015</v>
      </c>
      <c r="AA1937" s="25" t="str">
        <f t="shared" si="1106"/>
        <v>N</v>
      </c>
      <c r="AB1937" s="26">
        <f t="shared" si="1107"/>
        <v>6.6666666666667096E-2</v>
      </c>
      <c r="AC1937" s="27">
        <f t="shared" si="1108"/>
        <v>50000</v>
      </c>
      <c r="AD1937" s="28">
        <f t="shared" si="1109"/>
        <v>200000</v>
      </c>
      <c r="AE1937" s="28">
        <f t="shared" si="1110"/>
        <v>257500</v>
      </c>
      <c r="AF1937" s="28">
        <f t="shared" si="1111"/>
        <v>12942.006480000004</v>
      </c>
      <c r="AG1937" s="28">
        <f t="shared" si="1112"/>
        <v>0</v>
      </c>
      <c r="AH1937" s="28">
        <f t="shared" si="1113"/>
        <v>12942.006480000004</v>
      </c>
      <c r="AI1937" s="28">
        <f t="shared" si="1114"/>
        <v>4314.00216</v>
      </c>
      <c r="AJ1937" s="29" t="str">
        <f t="shared" si="1115"/>
        <v>N</v>
      </c>
      <c r="AK1937" s="30">
        <f t="shared" si="1080"/>
        <v>0</v>
      </c>
      <c r="AL1937" s="31">
        <f t="shared" si="1081"/>
        <v>50000</v>
      </c>
      <c r="AM1937" s="31">
        <f t="shared" si="1082"/>
        <v>200000</v>
      </c>
      <c r="AN1937" s="31">
        <f t="shared" si="1083"/>
        <v>257500</v>
      </c>
      <c r="AO1937" s="31">
        <f t="shared" si="1084"/>
        <v>0</v>
      </c>
      <c r="AP1937" s="31">
        <f t="shared" si="1085"/>
        <v>0</v>
      </c>
      <c r="AQ1937" s="31">
        <f t="shared" si="1086"/>
        <v>0</v>
      </c>
      <c r="AR1937" s="31">
        <f t="shared" si="1087"/>
        <v>0</v>
      </c>
      <c r="AS1937" s="32">
        <f t="shared" si="1088"/>
        <v>0</v>
      </c>
      <c r="AT1937" s="33">
        <f t="shared" si="1089"/>
        <v>50000</v>
      </c>
      <c r="AU1937" s="33">
        <f t="shared" si="1090"/>
        <v>200000</v>
      </c>
      <c r="AV1937" s="33">
        <v>258435</v>
      </c>
      <c r="AW1937" s="33">
        <f t="shared" si="1091"/>
        <v>0</v>
      </c>
      <c r="AX1937" s="33">
        <f t="shared" si="1092"/>
        <v>0</v>
      </c>
      <c r="AY1937" s="34">
        <f t="shared" si="1093"/>
        <v>8462.0811600000015</v>
      </c>
    </row>
    <row r="1938" spans="1:51" ht="15" customHeight="1" x14ac:dyDescent="0.3">
      <c r="A1938" s="166" t="s">
        <v>3142</v>
      </c>
      <c r="B1938" s="99">
        <v>5532.77</v>
      </c>
      <c r="C1938" s="99">
        <v>21321.71</v>
      </c>
      <c r="D1938" s="99">
        <v>97966.78</v>
      </c>
      <c r="E1938" s="99">
        <v>96611.81</v>
      </c>
      <c r="F1938" s="125">
        <v>167000</v>
      </c>
      <c r="G1938" s="124">
        <v>0</v>
      </c>
      <c r="H1938" s="182">
        <v>46496</v>
      </c>
      <c r="I1938" s="182">
        <v>46582</v>
      </c>
      <c r="J1938" s="166">
        <v>4.7</v>
      </c>
      <c r="K1938" s="166">
        <v>0.8</v>
      </c>
      <c r="L1938" s="167" t="s">
        <v>1206</v>
      </c>
      <c r="M1938" s="168" t="s">
        <v>1203</v>
      </c>
      <c r="N1938" s="169">
        <v>0.04</v>
      </c>
      <c r="O1938" s="21">
        <f t="shared" si="1094"/>
        <v>3.9000000000000004</v>
      </c>
      <c r="P1938" s="21" t="str">
        <f t="shared" si="1095"/>
        <v>N</v>
      </c>
      <c r="Q1938" s="22">
        <f t="shared" si="1096"/>
        <v>26854.48</v>
      </c>
      <c r="R1938" s="8" t="str">
        <f t="shared" si="1097"/>
        <v>N</v>
      </c>
      <c r="S1938" s="23">
        <f t="shared" si="1098"/>
        <v>5.2</v>
      </c>
      <c r="T1938" s="24">
        <f t="shared" si="1099"/>
        <v>20500</v>
      </c>
      <c r="U1938" s="24">
        <f t="shared" si="1100"/>
        <v>100000</v>
      </c>
      <c r="V1938" s="24">
        <f t="shared" si="1101"/>
        <v>257500</v>
      </c>
      <c r="W1938" s="24">
        <f t="shared" si="1102"/>
        <v>1524.9150000000009</v>
      </c>
      <c r="X1938" s="24">
        <f t="shared" si="1103"/>
        <v>0</v>
      </c>
      <c r="Y1938" s="24">
        <f t="shared" si="1104"/>
        <v>1524.9150000000009</v>
      </c>
      <c r="Z1938" s="24">
        <f t="shared" si="1105"/>
        <v>26403.744200000001</v>
      </c>
      <c r="AA1938" s="25" t="str">
        <f t="shared" si="1106"/>
        <v>N</v>
      </c>
      <c r="AB1938" s="26">
        <f t="shared" si="1107"/>
        <v>4.2</v>
      </c>
      <c r="AC1938" s="27">
        <f t="shared" si="1108"/>
        <v>20500</v>
      </c>
      <c r="AD1938" s="28">
        <f t="shared" si="1109"/>
        <v>100000</v>
      </c>
      <c r="AE1938" s="28">
        <f t="shared" si="1110"/>
        <v>257500</v>
      </c>
      <c r="AF1938" s="28">
        <f t="shared" si="1111"/>
        <v>381.22875000000022</v>
      </c>
      <c r="AG1938" s="28">
        <f t="shared" si="1112"/>
        <v>0</v>
      </c>
      <c r="AH1938" s="28">
        <f t="shared" si="1113"/>
        <v>381.22875000000022</v>
      </c>
      <c r="AI1938" s="28">
        <f t="shared" si="1114"/>
        <v>28664.576818000001</v>
      </c>
      <c r="AJ1938" s="29" t="str">
        <f t="shared" si="1115"/>
        <v>N</v>
      </c>
      <c r="AK1938" s="30">
        <f t="shared" si="1080"/>
        <v>3.2</v>
      </c>
      <c r="AL1938" s="31">
        <f t="shared" si="1081"/>
        <v>20500</v>
      </c>
      <c r="AM1938" s="31">
        <f t="shared" si="1082"/>
        <v>100000</v>
      </c>
      <c r="AN1938" s="31">
        <f t="shared" si="1083"/>
        <v>257500</v>
      </c>
      <c r="AO1938" s="31">
        <f t="shared" si="1084"/>
        <v>381.22875000000022</v>
      </c>
      <c r="AP1938" s="31">
        <f t="shared" si="1085"/>
        <v>0</v>
      </c>
      <c r="AQ1938" s="31">
        <f t="shared" si="1086"/>
        <v>381.22875000000022</v>
      </c>
      <c r="AR1938" s="31">
        <f t="shared" si="1087"/>
        <v>29826.409040720006</v>
      </c>
      <c r="AS1938" s="32">
        <f t="shared" si="1088"/>
        <v>2.2000000000000002</v>
      </c>
      <c r="AT1938" s="33">
        <f t="shared" si="1089"/>
        <v>20500</v>
      </c>
      <c r="AU1938" s="33">
        <f t="shared" si="1090"/>
        <v>100000</v>
      </c>
      <c r="AV1938" s="33">
        <v>258436</v>
      </c>
      <c r="AW1938" s="33">
        <f t="shared" si="1091"/>
        <v>0</v>
      </c>
      <c r="AX1938" s="33">
        <f t="shared" si="1092"/>
        <v>31415.943302348805</v>
      </c>
      <c r="AY1938" s="34">
        <f t="shared" si="1093"/>
        <v>116310.67336106882</v>
      </c>
    </row>
    <row r="1939" spans="1:51" ht="15" customHeight="1" x14ac:dyDescent="0.3">
      <c r="A1939" s="166" t="s">
        <v>3143</v>
      </c>
      <c r="B1939" s="99">
        <v>10364.85</v>
      </c>
      <c r="C1939" s="99">
        <v>16730.759999999998</v>
      </c>
      <c r="D1939" s="99">
        <v>105707.96</v>
      </c>
      <c r="E1939" s="99">
        <v>104326.67</v>
      </c>
      <c r="F1939" s="125">
        <v>92000</v>
      </c>
      <c r="G1939" s="126">
        <v>12500</v>
      </c>
      <c r="H1939" s="182">
        <v>46541</v>
      </c>
      <c r="I1939" s="182">
        <v>46631</v>
      </c>
      <c r="J1939" s="166">
        <v>2.1</v>
      </c>
      <c r="K1939" s="166">
        <v>0.5</v>
      </c>
      <c r="L1939" s="167" t="s">
        <v>1206</v>
      </c>
      <c r="M1939" s="168" t="s">
        <v>1205</v>
      </c>
      <c r="N1939" s="169">
        <v>0.01</v>
      </c>
      <c r="O1939" s="21">
        <f t="shared" si="1094"/>
        <v>1.6</v>
      </c>
      <c r="P1939" s="21" t="str">
        <f t="shared" si="1095"/>
        <v>N</v>
      </c>
      <c r="Q1939" s="22">
        <f t="shared" si="1096"/>
        <v>27095.61</v>
      </c>
      <c r="R1939" s="8" t="str">
        <f t="shared" si="1097"/>
        <v>N</v>
      </c>
      <c r="S1939" s="23">
        <f t="shared" si="1098"/>
        <v>1.6</v>
      </c>
      <c r="T1939" s="24">
        <f t="shared" si="1099"/>
        <v>20500</v>
      </c>
      <c r="U1939" s="24">
        <f t="shared" si="1100"/>
        <v>100000</v>
      </c>
      <c r="V1939" s="24">
        <f t="shared" si="1101"/>
        <v>257500</v>
      </c>
      <c r="W1939" s="24">
        <f t="shared" si="1102"/>
        <v>0</v>
      </c>
      <c r="X1939" s="24">
        <f t="shared" si="1103"/>
        <v>0</v>
      </c>
      <c r="Y1939" s="24">
        <f t="shared" si="1104"/>
        <v>0</v>
      </c>
      <c r="Z1939" s="24">
        <f t="shared" si="1105"/>
        <v>27366.5661</v>
      </c>
      <c r="AA1939" s="25" t="str">
        <f t="shared" si="1106"/>
        <v>N</v>
      </c>
      <c r="AB1939" s="26">
        <f t="shared" si="1107"/>
        <v>0.60000000000000009</v>
      </c>
      <c r="AC1939" s="27">
        <f t="shared" si="1108"/>
        <v>20500</v>
      </c>
      <c r="AD1939" s="28">
        <f t="shared" si="1109"/>
        <v>100000</v>
      </c>
      <c r="AE1939" s="28">
        <f t="shared" si="1110"/>
        <v>257500</v>
      </c>
      <c r="AF1939" s="28">
        <f t="shared" si="1111"/>
        <v>0</v>
      </c>
      <c r="AG1939" s="28">
        <f t="shared" si="1112"/>
        <v>0</v>
      </c>
      <c r="AH1939" s="28">
        <f t="shared" si="1113"/>
        <v>0</v>
      </c>
      <c r="AI1939" s="28">
        <f t="shared" si="1114"/>
        <v>27640.231760999999</v>
      </c>
      <c r="AJ1939" s="29" t="str">
        <f t="shared" si="1115"/>
        <v>N</v>
      </c>
      <c r="AK1939" s="30">
        <f t="shared" si="1080"/>
        <v>0</v>
      </c>
      <c r="AL1939" s="31">
        <f t="shared" si="1081"/>
        <v>20500</v>
      </c>
      <c r="AM1939" s="31">
        <f t="shared" si="1082"/>
        <v>100000</v>
      </c>
      <c r="AN1939" s="31">
        <f t="shared" si="1083"/>
        <v>257500</v>
      </c>
      <c r="AO1939" s="31">
        <f t="shared" si="1084"/>
        <v>0</v>
      </c>
      <c r="AP1939" s="31">
        <f t="shared" si="1085"/>
        <v>0</v>
      </c>
      <c r="AQ1939" s="31">
        <f t="shared" si="1086"/>
        <v>0</v>
      </c>
      <c r="AR1939" s="31">
        <f t="shared" si="1087"/>
        <v>0</v>
      </c>
      <c r="AS1939" s="32">
        <f t="shared" si="1088"/>
        <v>0</v>
      </c>
      <c r="AT1939" s="33">
        <f t="shared" si="1089"/>
        <v>20500</v>
      </c>
      <c r="AU1939" s="33">
        <f t="shared" si="1090"/>
        <v>100000</v>
      </c>
      <c r="AV1939" s="33">
        <v>258437</v>
      </c>
      <c r="AW1939" s="33">
        <f t="shared" si="1091"/>
        <v>0</v>
      </c>
      <c r="AX1939" s="33">
        <f t="shared" si="1092"/>
        <v>0</v>
      </c>
      <c r="AY1939" s="34">
        <f t="shared" si="1093"/>
        <v>55006.797860999999</v>
      </c>
    </row>
    <row r="1940" spans="1:51" ht="15" customHeight="1" x14ac:dyDescent="0.3">
      <c r="A1940" s="166" t="s">
        <v>3144</v>
      </c>
      <c r="B1940" s="99">
        <v>7331.29</v>
      </c>
      <c r="C1940" s="99">
        <v>21039.78</v>
      </c>
      <c r="D1940" s="99">
        <v>97689.77</v>
      </c>
      <c r="E1940" s="99">
        <v>95098.07</v>
      </c>
      <c r="F1940" s="125">
        <v>100000</v>
      </c>
      <c r="G1940" s="126">
        <v>12500</v>
      </c>
      <c r="H1940" s="182">
        <v>46541</v>
      </c>
      <c r="I1940" s="182">
        <v>46567</v>
      </c>
      <c r="J1940" s="166">
        <v>4.5</v>
      </c>
      <c r="K1940" s="166">
        <v>1.3</v>
      </c>
      <c r="L1940" s="167" t="s">
        <v>1207</v>
      </c>
      <c r="M1940" s="168" t="s">
        <v>1204</v>
      </c>
      <c r="N1940" s="169">
        <v>0.02</v>
      </c>
      <c r="O1940" s="21">
        <f t="shared" si="1094"/>
        <v>3.2</v>
      </c>
      <c r="P1940" s="21" t="str">
        <f t="shared" si="1095"/>
        <v>N</v>
      </c>
      <c r="Q1940" s="22">
        <f t="shared" si="1096"/>
        <v>28371.07</v>
      </c>
      <c r="R1940" s="8" t="str">
        <f t="shared" si="1097"/>
        <v>N</v>
      </c>
      <c r="S1940" s="23">
        <f t="shared" si="1098"/>
        <v>6.4</v>
      </c>
      <c r="T1940" s="24">
        <f t="shared" si="1099"/>
        <v>50000</v>
      </c>
      <c r="U1940" s="24">
        <f t="shared" si="1100"/>
        <v>200000</v>
      </c>
      <c r="V1940" s="24">
        <f t="shared" si="1101"/>
        <v>257500</v>
      </c>
      <c r="W1940" s="24">
        <f t="shared" si="1102"/>
        <v>14469.245699999999</v>
      </c>
      <c r="X1940" s="24">
        <f t="shared" si="1103"/>
        <v>0</v>
      </c>
      <c r="Y1940" s="24">
        <f t="shared" si="1104"/>
        <v>14469.245699999999</v>
      </c>
      <c r="Z1940" s="24">
        <f t="shared" si="1105"/>
        <v>14469.245699999999</v>
      </c>
      <c r="AA1940" s="25" t="str">
        <f t="shared" si="1106"/>
        <v>N</v>
      </c>
      <c r="AB1940" s="26">
        <f t="shared" si="1107"/>
        <v>5.4</v>
      </c>
      <c r="AC1940" s="27">
        <f t="shared" si="1108"/>
        <v>50000</v>
      </c>
      <c r="AD1940" s="28">
        <f t="shared" si="1109"/>
        <v>200000</v>
      </c>
      <c r="AE1940" s="28">
        <f t="shared" si="1110"/>
        <v>257500</v>
      </c>
      <c r="AF1940" s="28">
        <f t="shared" si="1111"/>
        <v>14758.630614</v>
      </c>
      <c r="AG1940" s="28">
        <f t="shared" si="1112"/>
        <v>0</v>
      </c>
      <c r="AH1940" s="28">
        <f t="shared" si="1113"/>
        <v>14758.630614</v>
      </c>
      <c r="AI1940" s="28">
        <f t="shared" si="1114"/>
        <v>14758.630614</v>
      </c>
      <c r="AJ1940" s="29" t="str">
        <f t="shared" si="1115"/>
        <v>N</v>
      </c>
      <c r="AK1940" s="30">
        <f t="shared" si="1080"/>
        <v>4.4000000000000004</v>
      </c>
      <c r="AL1940" s="31">
        <f t="shared" si="1081"/>
        <v>50000</v>
      </c>
      <c r="AM1940" s="31">
        <f t="shared" si="1082"/>
        <v>200000</v>
      </c>
      <c r="AN1940" s="31">
        <f t="shared" si="1083"/>
        <v>257500</v>
      </c>
      <c r="AO1940" s="31">
        <f t="shared" si="1084"/>
        <v>15053.803226280001</v>
      </c>
      <c r="AP1940" s="31">
        <f t="shared" si="1085"/>
        <v>0</v>
      </c>
      <c r="AQ1940" s="31">
        <f t="shared" si="1086"/>
        <v>15053.803226280001</v>
      </c>
      <c r="AR1940" s="31">
        <f t="shared" si="1087"/>
        <v>15053.803226280001</v>
      </c>
      <c r="AS1940" s="32">
        <f t="shared" si="1088"/>
        <v>3.4000000000000004</v>
      </c>
      <c r="AT1940" s="33">
        <f t="shared" si="1089"/>
        <v>50000</v>
      </c>
      <c r="AU1940" s="33">
        <f t="shared" si="1090"/>
        <v>200000</v>
      </c>
      <c r="AV1940" s="33">
        <v>258438</v>
      </c>
      <c r="AW1940" s="33">
        <f t="shared" si="1091"/>
        <v>15354.8792908056</v>
      </c>
      <c r="AX1940" s="33">
        <f t="shared" si="1092"/>
        <v>15354.8792908056</v>
      </c>
      <c r="AY1940" s="34">
        <f t="shared" si="1093"/>
        <v>59636.558831085604</v>
      </c>
    </row>
    <row r="1941" spans="1:51" ht="15" customHeight="1" x14ac:dyDescent="0.3">
      <c r="A1941" s="166" t="s">
        <v>3145</v>
      </c>
      <c r="B1941" s="99">
        <v>13900.13</v>
      </c>
      <c r="C1941" s="99">
        <v>33197.82</v>
      </c>
      <c r="D1941" s="99">
        <v>108865.96</v>
      </c>
      <c r="E1941" s="99">
        <v>101959.44</v>
      </c>
      <c r="F1941" s="127">
        <v>129000</v>
      </c>
      <c r="G1941" s="126">
        <v>0</v>
      </c>
      <c r="H1941" s="182">
        <v>46318</v>
      </c>
      <c r="I1941" s="182">
        <v>46343</v>
      </c>
      <c r="J1941" s="166">
        <v>2.8</v>
      </c>
      <c r="K1941" s="166">
        <v>0.9</v>
      </c>
      <c r="L1941" s="167" t="s">
        <v>1207</v>
      </c>
      <c r="M1941" s="168" t="s">
        <v>1205</v>
      </c>
      <c r="N1941" s="169">
        <v>0</v>
      </c>
      <c r="O1941" s="21">
        <f t="shared" si="1094"/>
        <v>1.9</v>
      </c>
      <c r="P1941" s="21" t="str">
        <f t="shared" si="1095"/>
        <v>N</v>
      </c>
      <c r="Q1941" s="22">
        <f t="shared" si="1096"/>
        <v>47097.95</v>
      </c>
      <c r="R1941" s="8" t="str">
        <f t="shared" si="1097"/>
        <v>N</v>
      </c>
      <c r="S1941" s="23">
        <f t="shared" si="1098"/>
        <v>1.9</v>
      </c>
      <c r="T1941" s="24">
        <f t="shared" si="1099"/>
        <v>50000</v>
      </c>
      <c r="U1941" s="24">
        <f t="shared" si="1100"/>
        <v>200000</v>
      </c>
      <c r="V1941" s="24">
        <f t="shared" si="1101"/>
        <v>257500</v>
      </c>
      <c r="W1941" s="24">
        <f t="shared" si="1102"/>
        <v>47097.95</v>
      </c>
      <c r="X1941" s="24">
        <f t="shared" si="1103"/>
        <v>0</v>
      </c>
      <c r="Y1941" s="24">
        <f t="shared" si="1104"/>
        <v>47097.95</v>
      </c>
      <c r="Z1941" s="24">
        <f t="shared" si="1105"/>
        <v>0</v>
      </c>
      <c r="AA1941" s="25" t="str">
        <f t="shared" si="1106"/>
        <v>N</v>
      </c>
      <c r="AB1941" s="26">
        <f t="shared" si="1107"/>
        <v>0.89999999999999991</v>
      </c>
      <c r="AC1941" s="27">
        <f t="shared" si="1108"/>
        <v>50000</v>
      </c>
      <c r="AD1941" s="28">
        <f t="shared" si="1109"/>
        <v>200000</v>
      </c>
      <c r="AE1941" s="28">
        <f t="shared" si="1110"/>
        <v>257500</v>
      </c>
      <c r="AF1941" s="28">
        <f t="shared" si="1111"/>
        <v>44036.09</v>
      </c>
      <c r="AG1941" s="28">
        <f t="shared" si="1112"/>
        <v>0</v>
      </c>
      <c r="AH1941" s="28">
        <f t="shared" si="1113"/>
        <v>44036.09</v>
      </c>
      <c r="AI1941" s="28">
        <f t="shared" si="1114"/>
        <v>3061.8600000000006</v>
      </c>
      <c r="AJ1941" s="29" t="str">
        <f t="shared" si="1115"/>
        <v>N</v>
      </c>
      <c r="AK1941" s="30">
        <f t="shared" si="1080"/>
        <v>0</v>
      </c>
      <c r="AL1941" s="31">
        <f t="shared" si="1081"/>
        <v>50000</v>
      </c>
      <c r="AM1941" s="31">
        <f t="shared" si="1082"/>
        <v>200000</v>
      </c>
      <c r="AN1941" s="31">
        <f t="shared" si="1083"/>
        <v>257500</v>
      </c>
      <c r="AO1941" s="31">
        <f t="shared" si="1084"/>
        <v>0</v>
      </c>
      <c r="AP1941" s="31">
        <f t="shared" si="1085"/>
        <v>0</v>
      </c>
      <c r="AQ1941" s="31">
        <f t="shared" si="1086"/>
        <v>0</v>
      </c>
      <c r="AR1941" s="31">
        <f t="shared" si="1087"/>
        <v>0</v>
      </c>
      <c r="AS1941" s="32">
        <f t="shared" si="1088"/>
        <v>0</v>
      </c>
      <c r="AT1941" s="33">
        <f t="shared" si="1089"/>
        <v>50000</v>
      </c>
      <c r="AU1941" s="33">
        <f t="shared" si="1090"/>
        <v>200000</v>
      </c>
      <c r="AV1941" s="33">
        <v>258439</v>
      </c>
      <c r="AW1941" s="33">
        <f t="shared" si="1091"/>
        <v>0</v>
      </c>
      <c r="AX1941" s="33">
        <f t="shared" si="1092"/>
        <v>0</v>
      </c>
      <c r="AY1941" s="34">
        <f t="shared" si="1093"/>
        <v>3061.8600000000006</v>
      </c>
    </row>
    <row r="1942" spans="1:51" ht="15" customHeight="1" x14ac:dyDescent="0.3">
      <c r="A1942" s="166" t="s">
        <v>3146</v>
      </c>
      <c r="B1942" s="99">
        <v>15046.27</v>
      </c>
      <c r="C1942" s="99">
        <v>12606.85</v>
      </c>
      <c r="D1942" s="99">
        <v>85492.05</v>
      </c>
      <c r="E1942" s="99">
        <v>82593.45</v>
      </c>
      <c r="F1942" s="127">
        <v>77000</v>
      </c>
      <c r="G1942" s="126">
        <v>12500</v>
      </c>
      <c r="H1942" s="182">
        <v>46289</v>
      </c>
      <c r="I1942" s="182">
        <v>46377</v>
      </c>
      <c r="J1942" s="166">
        <v>4.9000000000000004</v>
      </c>
      <c r="K1942" s="166">
        <v>3.6</v>
      </c>
      <c r="L1942" s="167" t="s">
        <v>1206</v>
      </c>
      <c r="M1942" s="168" t="s">
        <v>1203</v>
      </c>
      <c r="N1942" s="169">
        <v>0</v>
      </c>
      <c r="O1942" s="21">
        <f t="shared" si="1094"/>
        <v>1.3000000000000003</v>
      </c>
      <c r="P1942" s="21" t="str">
        <f t="shared" si="1095"/>
        <v>N</v>
      </c>
      <c r="Q1942" s="22">
        <f t="shared" si="1096"/>
        <v>27653.120000000003</v>
      </c>
      <c r="R1942" s="8" t="str">
        <f t="shared" si="1097"/>
        <v>N</v>
      </c>
      <c r="S1942" s="23">
        <f t="shared" si="1098"/>
        <v>1.7333333333333336</v>
      </c>
      <c r="T1942" s="24">
        <f t="shared" si="1099"/>
        <v>20500</v>
      </c>
      <c r="U1942" s="24">
        <f t="shared" si="1100"/>
        <v>100000</v>
      </c>
      <c r="V1942" s="24">
        <f t="shared" si="1101"/>
        <v>257500</v>
      </c>
      <c r="W1942" s="24">
        <f t="shared" si="1102"/>
        <v>10880.962499999998</v>
      </c>
      <c r="X1942" s="24">
        <f t="shared" si="1103"/>
        <v>0</v>
      </c>
      <c r="Y1942" s="24">
        <f t="shared" si="1104"/>
        <v>10880.962499999998</v>
      </c>
      <c r="Z1942" s="24">
        <f t="shared" si="1105"/>
        <v>16772.157500000005</v>
      </c>
      <c r="AA1942" s="25" t="str">
        <f t="shared" si="1106"/>
        <v>N</v>
      </c>
      <c r="AB1942" s="26">
        <f t="shared" si="1107"/>
        <v>0.73333333333333361</v>
      </c>
      <c r="AC1942" s="27">
        <f t="shared" si="1108"/>
        <v>20500</v>
      </c>
      <c r="AD1942" s="28">
        <f t="shared" si="1109"/>
        <v>100000</v>
      </c>
      <c r="AE1942" s="28">
        <f t="shared" si="1110"/>
        <v>257500</v>
      </c>
      <c r="AF1942" s="28">
        <f t="shared" si="1111"/>
        <v>2720.2406249999995</v>
      </c>
      <c r="AG1942" s="28">
        <f t="shared" si="1112"/>
        <v>0</v>
      </c>
      <c r="AH1942" s="28">
        <f t="shared" si="1113"/>
        <v>2720.2406249999995</v>
      </c>
      <c r="AI1942" s="28">
        <f t="shared" si="1114"/>
        <v>24932.879375000004</v>
      </c>
      <c r="AJ1942" s="29" t="str">
        <f t="shared" si="1115"/>
        <v>N</v>
      </c>
      <c r="AK1942" s="30">
        <f t="shared" si="1080"/>
        <v>0</v>
      </c>
      <c r="AL1942" s="31">
        <f t="shared" si="1081"/>
        <v>20500</v>
      </c>
      <c r="AM1942" s="31">
        <f t="shared" si="1082"/>
        <v>100000</v>
      </c>
      <c r="AN1942" s="31">
        <f t="shared" si="1083"/>
        <v>257500</v>
      </c>
      <c r="AO1942" s="31">
        <f t="shared" si="1084"/>
        <v>0</v>
      </c>
      <c r="AP1942" s="31">
        <f t="shared" si="1085"/>
        <v>0</v>
      </c>
      <c r="AQ1942" s="31">
        <f t="shared" si="1086"/>
        <v>0</v>
      </c>
      <c r="AR1942" s="31">
        <f t="shared" si="1087"/>
        <v>0</v>
      </c>
      <c r="AS1942" s="32">
        <f t="shared" si="1088"/>
        <v>0</v>
      </c>
      <c r="AT1942" s="33">
        <f t="shared" si="1089"/>
        <v>20500</v>
      </c>
      <c r="AU1942" s="33">
        <f t="shared" si="1090"/>
        <v>100000</v>
      </c>
      <c r="AV1942" s="33">
        <v>258440</v>
      </c>
      <c r="AW1942" s="33">
        <f t="shared" si="1091"/>
        <v>0</v>
      </c>
      <c r="AX1942" s="33">
        <f t="shared" si="1092"/>
        <v>0</v>
      </c>
      <c r="AY1942" s="34">
        <f t="shared" si="1093"/>
        <v>41705.036875000005</v>
      </c>
    </row>
    <row r="1943" spans="1:51" ht="15" customHeight="1" x14ac:dyDescent="0.3">
      <c r="A1943" s="166" t="s">
        <v>3147</v>
      </c>
      <c r="B1943" s="99">
        <v>9714.2900000000009</v>
      </c>
      <c r="C1943" s="99">
        <v>18246.04</v>
      </c>
      <c r="D1943" s="99">
        <v>38621.040000000001</v>
      </c>
      <c r="E1943" s="99">
        <v>31170.02</v>
      </c>
      <c r="F1943" s="127">
        <v>150000</v>
      </c>
      <c r="G1943" s="126">
        <v>0</v>
      </c>
      <c r="H1943" s="182">
        <v>46530</v>
      </c>
      <c r="I1943" s="182">
        <v>46591</v>
      </c>
      <c r="J1943" s="166">
        <v>4.0999999999999996</v>
      </c>
      <c r="K1943" s="166">
        <v>0.5</v>
      </c>
      <c r="L1943" s="167" t="s">
        <v>1206</v>
      </c>
      <c r="M1943" s="168" t="s">
        <v>1204</v>
      </c>
      <c r="N1943" s="169">
        <v>0</v>
      </c>
      <c r="O1943" s="21">
        <f t="shared" si="1094"/>
        <v>3.5999999999999996</v>
      </c>
      <c r="P1943" s="21" t="str">
        <f t="shared" si="1095"/>
        <v>N</v>
      </c>
      <c r="Q1943" s="22">
        <f t="shared" si="1096"/>
        <v>27960.33</v>
      </c>
      <c r="R1943" s="8" t="str">
        <f t="shared" si="1097"/>
        <v>N</v>
      </c>
      <c r="S1943" s="23">
        <f t="shared" si="1098"/>
        <v>7.1999999999999993</v>
      </c>
      <c r="T1943" s="24">
        <f t="shared" si="1099"/>
        <v>20500</v>
      </c>
      <c r="U1943" s="24">
        <f t="shared" si="1100"/>
        <v>100000</v>
      </c>
      <c r="V1943" s="24">
        <f t="shared" si="1101"/>
        <v>257500</v>
      </c>
      <c r="W1943" s="24">
        <f t="shared" si="1102"/>
        <v>10250</v>
      </c>
      <c r="X1943" s="24">
        <f t="shared" si="1103"/>
        <v>0</v>
      </c>
      <c r="Y1943" s="24">
        <f t="shared" si="1104"/>
        <v>10250</v>
      </c>
      <c r="Z1943" s="24">
        <f t="shared" si="1105"/>
        <v>17710.330000000002</v>
      </c>
      <c r="AA1943" s="25" t="str">
        <f t="shared" si="1106"/>
        <v>N</v>
      </c>
      <c r="AB1943" s="26">
        <f t="shared" si="1107"/>
        <v>6.1999999999999993</v>
      </c>
      <c r="AC1943" s="27">
        <f t="shared" si="1108"/>
        <v>20500</v>
      </c>
      <c r="AD1943" s="28">
        <f t="shared" si="1109"/>
        <v>100000</v>
      </c>
      <c r="AE1943" s="28">
        <f t="shared" si="1110"/>
        <v>257500</v>
      </c>
      <c r="AF1943" s="28">
        <f t="shared" si="1111"/>
        <v>10250</v>
      </c>
      <c r="AG1943" s="28">
        <f t="shared" si="1112"/>
        <v>0</v>
      </c>
      <c r="AH1943" s="28">
        <f t="shared" si="1113"/>
        <v>10250</v>
      </c>
      <c r="AI1943" s="28">
        <f t="shared" si="1114"/>
        <v>17710.330000000002</v>
      </c>
      <c r="AJ1943" s="29" t="str">
        <f t="shared" si="1115"/>
        <v>N</v>
      </c>
      <c r="AK1943" s="30">
        <f t="shared" si="1080"/>
        <v>5.1999999999999993</v>
      </c>
      <c r="AL1943" s="31">
        <f t="shared" si="1081"/>
        <v>20500</v>
      </c>
      <c r="AM1943" s="31">
        <f t="shared" si="1082"/>
        <v>100000</v>
      </c>
      <c r="AN1943" s="31">
        <f t="shared" si="1083"/>
        <v>257500</v>
      </c>
      <c r="AO1943" s="31">
        <f t="shared" si="1084"/>
        <v>10250</v>
      </c>
      <c r="AP1943" s="31">
        <f t="shared" si="1085"/>
        <v>0</v>
      </c>
      <c r="AQ1943" s="31">
        <f t="shared" si="1086"/>
        <v>10250</v>
      </c>
      <c r="AR1943" s="31">
        <f t="shared" si="1087"/>
        <v>17710.330000000002</v>
      </c>
      <c r="AS1943" s="32">
        <f t="shared" si="1088"/>
        <v>4.1999999999999993</v>
      </c>
      <c r="AT1943" s="33">
        <f t="shared" si="1089"/>
        <v>20500</v>
      </c>
      <c r="AU1943" s="33">
        <f t="shared" si="1090"/>
        <v>100000</v>
      </c>
      <c r="AV1943" s="33">
        <v>258441</v>
      </c>
      <c r="AW1943" s="33">
        <f t="shared" si="1091"/>
        <v>10250</v>
      </c>
      <c r="AX1943" s="33">
        <f t="shared" si="1092"/>
        <v>17710.330000000002</v>
      </c>
      <c r="AY1943" s="34">
        <f t="shared" si="1093"/>
        <v>70841.320000000007</v>
      </c>
    </row>
    <row r="1944" spans="1:51" ht="15" customHeight="1" x14ac:dyDescent="0.3">
      <c r="A1944" s="166" t="s">
        <v>3148</v>
      </c>
      <c r="B1944" s="99">
        <v>13336.03</v>
      </c>
      <c r="C1944" s="99">
        <v>13007.85</v>
      </c>
      <c r="D1944" s="99">
        <v>41374.92</v>
      </c>
      <c r="E1944" s="99">
        <v>34126.19</v>
      </c>
      <c r="F1944" s="127">
        <v>66000</v>
      </c>
      <c r="G1944" s="126">
        <v>0</v>
      </c>
      <c r="H1944" s="182">
        <v>46409</v>
      </c>
      <c r="I1944" s="182">
        <v>46422</v>
      </c>
      <c r="J1944" s="166">
        <v>2.5</v>
      </c>
      <c r="K1944" s="166">
        <v>1.5</v>
      </c>
      <c r="L1944" s="167" t="s">
        <v>1207</v>
      </c>
      <c r="M1944" s="168" t="s">
        <v>1203</v>
      </c>
      <c r="N1944" s="169">
        <v>0.01</v>
      </c>
      <c r="O1944" s="21">
        <f t="shared" si="1094"/>
        <v>1</v>
      </c>
      <c r="P1944" s="21" t="str">
        <f t="shared" si="1095"/>
        <v>N</v>
      </c>
      <c r="Q1944" s="22">
        <f t="shared" si="1096"/>
        <v>26343.88</v>
      </c>
      <c r="R1944" s="8" t="str">
        <f t="shared" si="1097"/>
        <v>N</v>
      </c>
      <c r="S1944" s="23">
        <f t="shared" si="1098"/>
        <v>1.3333333333333333</v>
      </c>
      <c r="T1944" s="24">
        <f t="shared" si="1099"/>
        <v>50000</v>
      </c>
      <c r="U1944" s="24">
        <f t="shared" si="1100"/>
        <v>200000</v>
      </c>
      <c r="V1944" s="24">
        <f t="shared" si="1101"/>
        <v>257500</v>
      </c>
      <c r="W1944" s="24">
        <f t="shared" si="1102"/>
        <v>19955.489099999999</v>
      </c>
      <c r="X1944" s="24">
        <f t="shared" si="1103"/>
        <v>0</v>
      </c>
      <c r="Y1944" s="24">
        <f t="shared" si="1104"/>
        <v>19955.489099999999</v>
      </c>
      <c r="Z1944" s="24">
        <f t="shared" si="1105"/>
        <v>6651.829700000002</v>
      </c>
      <c r="AA1944" s="25" t="str">
        <f t="shared" si="1106"/>
        <v>N</v>
      </c>
      <c r="AB1944" s="26">
        <f t="shared" si="1107"/>
        <v>0.33333333333333326</v>
      </c>
      <c r="AC1944" s="27">
        <f t="shared" si="1108"/>
        <v>50000</v>
      </c>
      <c r="AD1944" s="28">
        <f t="shared" si="1109"/>
        <v>200000</v>
      </c>
      <c r="AE1944" s="28">
        <f t="shared" si="1110"/>
        <v>257500</v>
      </c>
      <c r="AF1944" s="28">
        <f t="shared" si="1111"/>
        <v>20155.043990999999</v>
      </c>
      <c r="AG1944" s="28">
        <f t="shared" si="1112"/>
        <v>0</v>
      </c>
      <c r="AH1944" s="28">
        <f t="shared" si="1113"/>
        <v>20155.043990999999</v>
      </c>
      <c r="AI1944" s="28">
        <f t="shared" si="1114"/>
        <v>6718.3479970000008</v>
      </c>
      <c r="AJ1944" s="29" t="str">
        <f t="shared" si="1115"/>
        <v>N</v>
      </c>
      <c r="AK1944" s="30">
        <f t="shared" si="1080"/>
        <v>0</v>
      </c>
      <c r="AL1944" s="31">
        <f t="shared" si="1081"/>
        <v>50000</v>
      </c>
      <c r="AM1944" s="31">
        <f t="shared" si="1082"/>
        <v>200000</v>
      </c>
      <c r="AN1944" s="31">
        <f t="shared" si="1083"/>
        <v>257500</v>
      </c>
      <c r="AO1944" s="31">
        <f t="shared" si="1084"/>
        <v>0</v>
      </c>
      <c r="AP1944" s="31">
        <f t="shared" si="1085"/>
        <v>0</v>
      </c>
      <c r="AQ1944" s="31">
        <f t="shared" si="1086"/>
        <v>0</v>
      </c>
      <c r="AR1944" s="31">
        <f t="shared" si="1087"/>
        <v>0</v>
      </c>
      <c r="AS1944" s="32">
        <f t="shared" si="1088"/>
        <v>0</v>
      </c>
      <c r="AT1944" s="33">
        <f t="shared" si="1089"/>
        <v>50000</v>
      </c>
      <c r="AU1944" s="33">
        <f t="shared" si="1090"/>
        <v>200000</v>
      </c>
      <c r="AV1944" s="33">
        <v>258442</v>
      </c>
      <c r="AW1944" s="33">
        <f t="shared" si="1091"/>
        <v>0</v>
      </c>
      <c r="AX1944" s="33">
        <f t="shared" si="1092"/>
        <v>0</v>
      </c>
      <c r="AY1944" s="34">
        <f t="shared" si="1093"/>
        <v>13370.177697000003</v>
      </c>
    </row>
    <row r="1945" spans="1:51" ht="15" customHeight="1" x14ac:dyDescent="0.3">
      <c r="A1945" s="166" t="s">
        <v>3149</v>
      </c>
      <c r="B1945" s="99">
        <v>15053.89</v>
      </c>
      <c r="C1945" s="99">
        <v>12957.25</v>
      </c>
      <c r="D1945" s="99">
        <v>81734.41</v>
      </c>
      <c r="E1945" s="99">
        <v>77118.740000000005</v>
      </c>
      <c r="F1945" s="127">
        <v>90000</v>
      </c>
      <c r="G1945" s="126">
        <v>0</v>
      </c>
      <c r="H1945" s="182">
        <v>46512</v>
      </c>
      <c r="I1945" s="182">
        <v>46533</v>
      </c>
      <c r="J1945" s="166">
        <v>3.9</v>
      </c>
      <c r="K1945" s="166">
        <v>2.1</v>
      </c>
      <c r="L1945" s="167" t="s">
        <v>1207</v>
      </c>
      <c r="M1945" s="168" t="s">
        <v>1204</v>
      </c>
      <c r="N1945" s="169">
        <v>0.03</v>
      </c>
      <c r="O1945" s="21">
        <f t="shared" si="1094"/>
        <v>1.7999999999999998</v>
      </c>
      <c r="P1945" s="21" t="str">
        <f t="shared" si="1095"/>
        <v>N</v>
      </c>
      <c r="Q1945" s="22">
        <f t="shared" si="1096"/>
        <v>28011.14</v>
      </c>
      <c r="R1945" s="8" t="str">
        <f t="shared" si="1097"/>
        <v>N</v>
      </c>
      <c r="S1945" s="23">
        <f t="shared" si="1098"/>
        <v>3.5999999999999996</v>
      </c>
      <c r="T1945" s="24">
        <f t="shared" si="1099"/>
        <v>50000</v>
      </c>
      <c r="U1945" s="24">
        <f t="shared" si="1100"/>
        <v>200000</v>
      </c>
      <c r="V1945" s="24">
        <f t="shared" si="1101"/>
        <v>257500</v>
      </c>
      <c r="W1945" s="24">
        <f t="shared" si="1102"/>
        <v>14425.7371</v>
      </c>
      <c r="X1945" s="24">
        <f t="shared" si="1103"/>
        <v>0</v>
      </c>
      <c r="Y1945" s="24">
        <f t="shared" si="1104"/>
        <v>14425.7371</v>
      </c>
      <c r="Z1945" s="24">
        <f t="shared" si="1105"/>
        <v>14425.7371</v>
      </c>
      <c r="AA1945" s="25" t="str">
        <f t="shared" si="1106"/>
        <v>N</v>
      </c>
      <c r="AB1945" s="26">
        <f t="shared" si="1107"/>
        <v>2.5999999999999996</v>
      </c>
      <c r="AC1945" s="27">
        <f t="shared" si="1108"/>
        <v>50000</v>
      </c>
      <c r="AD1945" s="28">
        <f t="shared" si="1109"/>
        <v>200000</v>
      </c>
      <c r="AE1945" s="28">
        <f t="shared" si="1110"/>
        <v>257500</v>
      </c>
      <c r="AF1945" s="28">
        <f t="shared" si="1111"/>
        <v>14858.509213000001</v>
      </c>
      <c r="AG1945" s="28">
        <f t="shared" si="1112"/>
        <v>0</v>
      </c>
      <c r="AH1945" s="28">
        <f t="shared" si="1113"/>
        <v>14858.509213000001</v>
      </c>
      <c r="AI1945" s="28">
        <f t="shared" si="1114"/>
        <v>14858.509213000001</v>
      </c>
      <c r="AJ1945" s="29" t="str">
        <f t="shared" si="1115"/>
        <v>N</v>
      </c>
      <c r="AK1945" s="30">
        <f t="shared" si="1080"/>
        <v>1.5999999999999996</v>
      </c>
      <c r="AL1945" s="31">
        <f t="shared" si="1081"/>
        <v>50000</v>
      </c>
      <c r="AM1945" s="31">
        <f t="shared" si="1082"/>
        <v>200000</v>
      </c>
      <c r="AN1945" s="31">
        <f t="shared" si="1083"/>
        <v>257500</v>
      </c>
      <c r="AO1945" s="31">
        <f t="shared" si="1084"/>
        <v>15304.264489390001</v>
      </c>
      <c r="AP1945" s="31">
        <f t="shared" si="1085"/>
        <v>0</v>
      </c>
      <c r="AQ1945" s="31">
        <f t="shared" si="1086"/>
        <v>15304.264489390001</v>
      </c>
      <c r="AR1945" s="31">
        <f t="shared" si="1087"/>
        <v>15304.264489390001</v>
      </c>
      <c r="AS1945" s="32">
        <f t="shared" si="1088"/>
        <v>0.59999999999999964</v>
      </c>
      <c r="AT1945" s="33">
        <f t="shared" si="1089"/>
        <v>50000</v>
      </c>
      <c r="AU1945" s="33">
        <f t="shared" si="1090"/>
        <v>200000</v>
      </c>
      <c r="AV1945" s="33">
        <v>258443</v>
      </c>
      <c r="AW1945" s="33">
        <f t="shared" si="1091"/>
        <v>15763.392424071702</v>
      </c>
      <c r="AX1945" s="33">
        <f t="shared" si="1092"/>
        <v>15763.392424071702</v>
      </c>
      <c r="AY1945" s="34">
        <f t="shared" si="1093"/>
        <v>60351.903226461705</v>
      </c>
    </row>
    <row r="1946" spans="1:51" ht="15" customHeight="1" x14ac:dyDescent="0.3">
      <c r="A1946" s="166" t="s">
        <v>3150</v>
      </c>
      <c r="B1946" s="99">
        <v>14149.62</v>
      </c>
      <c r="C1946" s="99">
        <v>9960.76</v>
      </c>
      <c r="D1946" s="99">
        <v>86499.22</v>
      </c>
      <c r="E1946" s="99">
        <v>78492.850000000006</v>
      </c>
      <c r="F1946" s="127">
        <v>90000</v>
      </c>
      <c r="G1946" s="126">
        <v>0</v>
      </c>
      <c r="H1946" s="182">
        <v>46562</v>
      </c>
      <c r="I1946" s="182">
        <v>46575</v>
      </c>
      <c r="J1946" s="166">
        <v>4.7</v>
      </c>
      <c r="K1946" s="166">
        <v>1.9</v>
      </c>
      <c r="L1946" s="167" t="s">
        <v>1206</v>
      </c>
      <c r="M1946" s="168" t="s">
        <v>1205</v>
      </c>
      <c r="N1946" s="169">
        <v>2.7E-2</v>
      </c>
      <c r="O1946" s="21">
        <f t="shared" si="1094"/>
        <v>2.8000000000000003</v>
      </c>
      <c r="P1946" s="21" t="str">
        <f t="shared" si="1095"/>
        <v>N</v>
      </c>
      <c r="Q1946" s="22">
        <f t="shared" si="1096"/>
        <v>24110.38</v>
      </c>
      <c r="R1946" s="8" t="str">
        <f t="shared" si="1097"/>
        <v>N</v>
      </c>
      <c r="S1946" s="23">
        <f t="shared" si="1098"/>
        <v>2.8000000000000003</v>
      </c>
      <c r="T1946" s="24">
        <f t="shared" si="1099"/>
        <v>20500</v>
      </c>
      <c r="U1946" s="24">
        <f t="shared" si="1100"/>
        <v>100000</v>
      </c>
      <c r="V1946" s="24">
        <f t="shared" si="1101"/>
        <v>257500</v>
      </c>
      <c r="W1946" s="24">
        <f t="shared" si="1102"/>
        <v>13500.779999999999</v>
      </c>
      <c r="X1946" s="24">
        <f t="shared" si="1103"/>
        <v>0</v>
      </c>
      <c r="Y1946" s="24">
        <f t="shared" si="1104"/>
        <v>13500.779999999999</v>
      </c>
      <c r="Z1946" s="24">
        <f t="shared" si="1105"/>
        <v>11260.580259999999</v>
      </c>
      <c r="AA1946" s="25" t="str">
        <f t="shared" si="1106"/>
        <v>N</v>
      </c>
      <c r="AB1946" s="26">
        <f t="shared" si="1107"/>
        <v>1.8000000000000003</v>
      </c>
      <c r="AC1946" s="27">
        <f t="shared" si="1108"/>
        <v>20500</v>
      </c>
      <c r="AD1946" s="28">
        <f t="shared" si="1109"/>
        <v>100000</v>
      </c>
      <c r="AE1946" s="28">
        <f t="shared" si="1110"/>
        <v>257500</v>
      </c>
      <c r="AF1946" s="28">
        <f t="shared" si="1111"/>
        <v>0</v>
      </c>
      <c r="AG1946" s="28">
        <f t="shared" si="1112"/>
        <v>0</v>
      </c>
      <c r="AH1946" s="28">
        <f t="shared" si="1113"/>
        <v>0</v>
      </c>
      <c r="AI1946" s="28">
        <f t="shared" si="1114"/>
        <v>25429.916987019995</v>
      </c>
      <c r="AJ1946" s="29" t="str">
        <f t="shared" si="1115"/>
        <v>N</v>
      </c>
      <c r="AK1946" s="30">
        <f t="shared" si="1080"/>
        <v>0.80000000000000027</v>
      </c>
      <c r="AL1946" s="31">
        <f t="shared" si="1081"/>
        <v>20500</v>
      </c>
      <c r="AM1946" s="31">
        <f t="shared" si="1082"/>
        <v>100000</v>
      </c>
      <c r="AN1946" s="31">
        <f t="shared" si="1083"/>
        <v>257500</v>
      </c>
      <c r="AO1946" s="31">
        <f t="shared" si="1084"/>
        <v>0</v>
      </c>
      <c r="AP1946" s="31">
        <f t="shared" si="1085"/>
        <v>0</v>
      </c>
      <c r="AQ1946" s="31">
        <f t="shared" si="1086"/>
        <v>0</v>
      </c>
      <c r="AR1946" s="31">
        <f t="shared" si="1087"/>
        <v>26116.524745669532</v>
      </c>
      <c r="AS1946" s="32">
        <f t="shared" si="1088"/>
        <v>0</v>
      </c>
      <c r="AT1946" s="33">
        <f t="shared" si="1089"/>
        <v>20500</v>
      </c>
      <c r="AU1946" s="33">
        <f t="shared" si="1090"/>
        <v>100000</v>
      </c>
      <c r="AV1946" s="33">
        <v>258444</v>
      </c>
      <c r="AW1946" s="33">
        <f t="shared" si="1091"/>
        <v>0</v>
      </c>
      <c r="AX1946" s="33">
        <f t="shared" si="1092"/>
        <v>0</v>
      </c>
      <c r="AY1946" s="34">
        <f t="shared" si="1093"/>
        <v>62807.021992689522</v>
      </c>
    </row>
    <row r="1947" spans="1:51" ht="15" customHeight="1" x14ac:dyDescent="0.3">
      <c r="A1947" s="166" t="s">
        <v>3151</v>
      </c>
      <c r="B1947" s="99">
        <v>17957.5</v>
      </c>
      <c r="C1947" s="99">
        <v>26991.41</v>
      </c>
      <c r="D1947" s="99">
        <v>109809.41</v>
      </c>
      <c r="E1947" s="99">
        <v>101014.02</v>
      </c>
      <c r="F1947" s="127">
        <v>105000</v>
      </c>
      <c r="G1947" s="126">
        <v>12500</v>
      </c>
      <c r="H1947" s="182">
        <v>46335</v>
      </c>
      <c r="I1947" s="182">
        <v>46404</v>
      </c>
      <c r="J1947" s="166">
        <v>2.1</v>
      </c>
      <c r="K1947" s="166">
        <v>1.8</v>
      </c>
      <c r="L1947" s="167" t="s">
        <v>1206</v>
      </c>
      <c r="M1947" s="168" t="s">
        <v>1205</v>
      </c>
      <c r="N1947" s="169">
        <v>0.06</v>
      </c>
      <c r="O1947" s="21">
        <f t="shared" si="1094"/>
        <v>0.30000000000000004</v>
      </c>
      <c r="P1947" s="21" t="str">
        <f t="shared" si="1095"/>
        <v>N</v>
      </c>
      <c r="Q1947" s="22">
        <f t="shared" si="1096"/>
        <v>44948.91</v>
      </c>
      <c r="R1947" s="8" t="str">
        <f t="shared" si="1097"/>
        <v>N</v>
      </c>
      <c r="S1947" s="23">
        <f t="shared" si="1098"/>
        <v>0.30000000000000004</v>
      </c>
      <c r="T1947" s="24">
        <f t="shared" si="1099"/>
        <v>20500</v>
      </c>
      <c r="U1947" s="24">
        <f t="shared" si="1100"/>
        <v>100000</v>
      </c>
      <c r="V1947" s="24">
        <f t="shared" si="1101"/>
        <v>257500</v>
      </c>
      <c r="W1947" s="24">
        <f t="shared" si="1102"/>
        <v>0</v>
      </c>
      <c r="X1947" s="24">
        <f t="shared" si="1103"/>
        <v>0</v>
      </c>
      <c r="Y1947" s="24">
        <f t="shared" si="1104"/>
        <v>0</v>
      </c>
      <c r="Z1947" s="24">
        <f t="shared" si="1105"/>
        <v>47645.844600000004</v>
      </c>
      <c r="AA1947" s="25" t="str">
        <f t="shared" si="1106"/>
        <v>N</v>
      </c>
      <c r="AB1947" s="26">
        <f t="shared" si="1107"/>
        <v>0</v>
      </c>
      <c r="AC1947" s="27">
        <f t="shared" si="1108"/>
        <v>20500</v>
      </c>
      <c r="AD1947" s="28">
        <f t="shared" si="1109"/>
        <v>100000</v>
      </c>
      <c r="AE1947" s="28">
        <f t="shared" si="1110"/>
        <v>257500</v>
      </c>
      <c r="AF1947" s="28">
        <f t="shared" si="1111"/>
        <v>0</v>
      </c>
      <c r="AG1947" s="28">
        <f t="shared" si="1112"/>
        <v>0</v>
      </c>
      <c r="AH1947" s="28">
        <f t="shared" si="1113"/>
        <v>0</v>
      </c>
      <c r="AI1947" s="28">
        <f t="shared" si="1114"/>
        <v>0</v>
      </c>
      <c r="AJ1947" s="29" t="str">
        <f t="shared" si="1115"/>
        <v>N</v>
      </c>
      <c r="AK1947" s="30">
        <f t="shared" si="1080"/>
        <v>0</v>
      </c>
      <c r="AL1947" s="31">
        <f t="shared" si="1081"/>
        <v>20500</v>
      </c>
      <c r="AM1947" s="31">
        <f t="shared" si="1082"/>
        <v>100000</v>
      </c>
      <c r="AN1947" s="31">
        <f t="shared" si="1083"/>
        <v>257500</v>
      </c>
      <c r="AO1947" s="31">
        <f t="shared" si="1084"/>
        <v>0</v>
      </c>
      <c r="AP1947" s="31">
        <f t="shared" si="1085"/>
        <v>0</v>
      </c>
      <c r="AQ1947" s="31">
        <f t="shared" si="1086"/>
        <v>0</v>
      </c>
      <c r="AR1947" s="31">
        <f t="shared" si="1087"/>
        <v>0</v>
      </c>
      <c r="AS1947" s="32">
        <f t="shared" si="1088"/>
        <v>0</v>
      </c>
      <c r="AT1947" s="33">
        <f t="shared" si="1089"/>
        <v>20500</v>
      </c>
      <c r="AU1947" s="33">
        <f t="shared" si="1090"/>
        <v>100000</v>
      </c>
      <c r="AV1947" s="33">
        <v>258445</v>
      </c>
      <c r="AW1947" s="33">
        <f t="shared" si="1091"/>
        <v>0</v>
      </c>
      <c r="AX1947" s="33">
        <f t="shared" si="1092"/>
        <v>0</v>
      </c>
      <c r="AY1947" s="34">
        <f t="shared" si="1093"/>
        <v>47645.844600000004</v>
      </c>
    </row>
    <row r="1948" spans="1:51" ht="15" customHeight="1" x14ac:dyDescent="0.3">
      <c r="A1948" s="166" t="s">
        <v>3152</v>
      </c>
      <c r="B1948" s="99">
        <v>10057.6</v>
      </c>
      <c r="C1948" s="99">
        <v>25833.759999999998</v>
      </c>
      <c r="D1948" s="99">
        <v>76376.91</v>
      </c>
      <c r="E1948" s="99">
        <v>69448.92</v>
      </c>
      <c r="F1948" s="127">
        <v>90000</v>
      </c>
      <c r="G1948" s="126">
        <v>12500</v>
      </c>
      <c r="H1948" s="182">
        <v>46562</v>
      </c>
      <c r="I1948" s="182">
        <v>46603</v>
      </c>
      <c r="J1948" s="166">
        <v>4.2</v>
      </c>
      <c r="K1948" s="166">
        <v>0</v>
      </c>
      <c r="L1948" s="167" t="s">
        <v>1207</v>
      </c>
      <c r="M1948" s="168" t="s">
        <v>1204</v>
      </c>
      <c r="N1948" s="169">
        <v>0.01</v>
      </c>
      <c r="O1948" s="21">
        <f t="shared" si="1094"/>
        <v>4.2</v>
      </c>
      <c r="P1948" s="21" t="str">
        <f t="shared" si="1095"/>
        <v>N</v>
      </c>
      <c r="Q1948" s="22">
        <f t="shared" si="1096"/>
        <v>35891.360000000001</v>
      </c>
      <c r="R1948" s="8" t="str">
        <f t="shared" si="1097"/>
        <v>N</v>
      </c>
      <c r="S1948" s="23">
        <f t="shared" si="1098"/>
        <v>8.4</v>
      </c>
      <c r="T1948" s="24">
        <f t="shared" si="1099"/>
        <v>50000</v>
      </c>
      <c r="U1948" s="24">
        <f t="shared" si="1100"/>
        <v>200000</v>
      </c>
      <c r="V1948" s="24">
        <f t="shared" si="1101"/>
        <v>257500</v>
      </c>
      <c r="W1948" s="24">
        <f t="shared" si="1102"/>
        <v>18125.1368</v>
      </c>
      <c r="X1948" s="24">
        <f t="shared" si="1103"/>
        <v>0</v>
      </c>
      <c r="Y1948" s="24">
        <f t="shared" si="1104"/>
        <v>18125.1368</v>
      </c>
      <c r="Z1948" s="24">
        <f t="shared" si="1105"/>
        <v>18125.1368</v>
      </c>
      <c r="AA1948" s="25" t="str">
        <f t="shared" si="1106"/>
        <v>N</v>
      </c>
      <c r="AB1948" s="26">
        <f t="shared" si="1107"/>
        <v>7.4</v>
      </c>
      <c r="AC1948" s="27">
        <f t="shared" si="1108"/>
        <v>50000</v>
      </c>
      <c r="AD1948" s="28">
        <f t="shared" si="1109"/>
        <v>200000</v>
      </c>
      <c r="AE1948" s="28">
        <f t="shared" si="1110"/>
        <v>257500</v>
      </c>
      <c r="AF1948" s="28">
        <f t="shared" si="1111"/>
        <v>18306.388168000001</v>
      </c>
      <c r="AG1948" s="28">
        <f t="shared" si="1112"/>
        <v>0</v>
      </c>
      <c r="AH1948" s="28">
        <f t="shared" si="1113"/>
        <v>18306.388168000001</v>
      </c>
      <c r="AI1948" s="28">
        <f t="shared" si="1114"/>
        <v>18306.388168000001</v>
      </c>
      <c r="AJ1948" s="29" t="str">
        <f t="shared" si="1115"/>
        <v>N</v>
      </c>
      <c r="AK1948" s="30">
        <f t="shared" si="1080"/>
        <v>6.4</v>
      </c>
      <c r="AL1948" s="31">
        <f t="shared" si="1081"/>
        <v>50000</v>
      </c>
      <c r="AM1948" s="31">
        <f t="shared" si="1082"/>
        <v>200000</v>
      </c>
      <c r="AN1948" s="31">
        <f t="shared" si="1083"/>
        <v>257500</v>
      </c>
      <c r="AO1948" s="31">
        <f t="shared" si="1084"/>
        <v>18489.452049680003</v>
      </c>
      <c r="AP1948" s="31">
        <f t="shared" si="1085"/>
        <v>0</v>
      </c>
      <c r="AQ1948" s="31">
        <f t="shared" si="1086"/>
        <v>18489.452049680003</v>
      </c>
      <c r="AR1948" s="31">
        <f t="shared" si="1087"/>
        <v>18489.452049680003</v>
      </c>
      <c r="AS1948" s="32">
        <f t="shared" si="1088"/>
        <v>5.4</v>
      </c>
      <c r="AT1948" s="33">
        <f t="shared" si="1089"/>
        <v>50000</v>
      </c>
      <c r="AU1948" s="33">
        <f t="shared" si="1090"/>
        <v>200000</v>
      </c>
      <c r="AV1948" s="33">
        <v>258446</v>
      </c>
      <c r="AW1948" s="33">
        <f t="shared" si="1091"/>
        <v>18674.346570176804</v>
      </c>
      <c r="AX1948" s="33">
        <f t="shared" si="1092"/>
        <v>18674.346570176804</v>
      </c>
      <c r="AY1948" s="34">
        <f t="shared" si="1093"/>
        <v>73595.323587856808</v>
      </c>
    </row>
    <row r="1949" spans="1:51" ht="15" customHeight="1" x14ac:dyDescent="0.3">
      <c r="A1949" s="166" t="s">
        <v>3153</v>
      </c>
      <c r="B1949" s="99">
        <v>16403.82</v>
      </c>
      <c r="C1949" s="99">
        <v>23295.55</v>
      </c>
      <c r="D1949" s="99">
        <v>88617.65</v>
      </c>
      <c r="E1949" s="99">
        <v>78705.539999999994</v>
      </c>
      <c r="F1949" s="127">
        <v>206000</v>
      </c>
      <c r="G1949" s="126">
        <v>0</v>
      </c>
      <c r="H1949" s="182">
        <v>46220</v>
      </c>
      <c r="I1949" s="182">
        <v>46282</v>
      </c>
      <c r="J1949" s="166">
        <v>1.6</v>
      </c>
      <c r="K1949" s="166">
        <v>1.4</v>
      </c>
      <c r="L1949" s="167" t="s">
        <v>1207</v>
      </c>
      <c r="M1949" s="168" t="s">
        <v>1203</v>
      </c>
      <c r="N1949" s="169">
        <v>0.02</v>
      </c>
      <c r="O1949" s="21">
        <f t="shared" si="1094"/>
        <v>0.20000000000000018</v>
      </c>
      <c r="P1949" s="21" t="str">
        <f t="shared" si="1095"/>
        <v>N</v>
      </c>
      <c r="Q1949" s="22">
        <f t="shared" si="1096"/>
        <v>39699.369999999995</v>
      </c>
      <c r="R1949" s="8" t="str">
        <f t="shared" si="1097"/>
        <v>N</v>
      </c>
      <c r="S1949" s="23">
        <f t="shared" si="1098"/>
        <v>0.26666666666666689</v>
      </c>
      <c r="T1949" s="24">
        <f t="shared" si="1099"/>
        <v>50000</v>
      </c>
      <c r="U1949" s="24">
        <f t="shared" si="1100"/>
        <v>200000</v>
      </c>
      <c r="V1949" s="24">
        <f t="shared" si="1101"/>
        <v>257500</v>
      </c>
      <c r="W1949" s="24">
        <f t="shared" si="1102"/>
        <v>30370.018049999995</v>
      </c>
      <c r="X1949" s="24">
        <f t="shared" si="1103"/>
        <v>0</v>
      </c>
      <c r="Y1949" s="24">
        <f t="shared" si="1104"/>
        <v>30370.018049999995</v>
      </c>
      <c r="Z1949" s="24">
        <f t="shared" si="1105"/>
        <v>10123.339349999998</v>
      </c>
      <c r="AA1949" s="25" t="str">
        <f t="shared" si="1106"/>
        <v>N</v>
      </c>
      <c r="AB1949" s="26">
        <f t="shared" si="1107"/>
        <v>0</v>
      </c>
      <c r="AC1949" s="27">
        <f t="shared" si="1108"/>
        <v>50000</v>
      </c>
      <c r="AD1949" s="28">
        <f t="shared" si="1109"/>
        <v>200000</v>
      </c>
      <c r="AE1949" s="28">
        <f t="shared" si="1110"/>
        <v>257500</v>
      </c>
      <c r="AF1949" s="28">
        <f t="shared" si="1111"/>
        <v>0</v>
      </c>
      <c r="AG1949" s="28">
        <f t="shared" si="1112"/>
        <v>0</v>
      </c>
      <c r="AH1949" s="28">
        <f t="shared" si="1113"/>
        <v>0</v>
      </c>
      <c r="AI1949" s="28">
        <f t="shared" si="1114"/>
        <v>0</v>
      </c>
      <c r="AJ1949" s="29" t="str">
        <f t="shared" si="1115"/>
        <v>N</v>
      </c>
      <c r="AK1949" s="30">
        <f t="shared" si="1080"/>
        <v>0</v>
      </c>
      <c r="AL1949" s="31">
        <f t="shared" si="1081"/>
        <v>50000</v>
      </c>
      <c r="AM1949" s="31">
        <f t="shared" si="1082"/>
        <v>200000</v>
      </c>
      <c r="AN1949" s="31">
        <f t="shared" si="1083"/>
        <v>257500</v>
      </c>
      <c r="AO1949" s="31">
        <f t="shared" si="1084"/>
        <v>0</v>
      </c>
      <c r="AP1949" s="31">
        <f t="shared" si="1085"/>
        <v>0</v>
      </c>
      <c r="AQ1949" s="31">
        <f t="shared" si="1086"/>
        <v>0</v>
      </c>
      <c r="AR1949" s="31">
        <f t="shared" si="1087"/>
        <v>0</v>
      </c>
      <c r="AS1949" s="32">
        <f t="shared" si="1088"/>
        <v>0</v>
      </c>
      <c r="AT1949" s="33">
        <f t="shared" si="1089"/>
        <v>50000</v>
      </c>
      <c r="AU1949" s="33">
        <f t="shared" si="1090"/>
        <v>200000</v>
      </c>
      <c r="AV1949" s="33">
        <v>258447</v>
      </c>
      <c r="AW1949" s="33">
        <f t="shared" si="1091"/>
        <v>0</v>
      </c>
      <c r="AX1949" s="33">
        <f t="shared" si="1092"/>
        <v>0</v>
      </c>
      <c r="AY1949" s="34">
        <f t="shared" si="1093"/>
        <v>10123.339349999998</v>
      </c>
    </row>
    <row r="1950" spans="1:51" ht="15" customHeight="1" x14ac:dyDescent="0.3">
      <c r="A1950" s="166" t="s">
        <v>3154</v>
      </c>
      <c r="B1950" s="99">
        <v>11967.9</v>
      </c>
      <c r="C1950" s="99">
        <v>19484.349999999999</v>
      </c>
      <c r="D1950" s="99">
        <v>106913.97</v>
      </c>
      <c r="E1950" s="99">
        <v>95769.73</v>
      </c>
      <c r="F1950" s="127">
        <v>49000</v>
      </c>
      <c r="G1950" s="126">
        <v>0</v>
      </c>
      <c r="H1950" s="182">
        <v>46301</v>
      </c>
      <c r="I1950" s="182">
        <v>46313</v>
      </c>
      <c r="J1950" s="166">
        <v>3.9</v>
      </c>
      <c r="K1950" s="166">
        <v>0.1</v>
      </c>
      <c r="L1950" s="167" t="s">
        <v>1206</v>
      </c>
      <c r="M1950" s="168" t="s">
        <v>1204</v>
      </c>
      <c r="N1950" s="169">
        <v>0.02</v>
      </c>
      <c r="O1950" s="21">
        <f t="shared" si="1094"/>
        <v>3.8</v>
      </c>
      <c r="P1950" s="21" t="str">
        <f t="shared" si="1095"/>
        <v>N</v>
      </c>
      <c r="Q1950" s="22">
        <f t="shared" si="1096"/>
        <v>31452.25</v>
      </c>
      <c r="R1950" s="8" t="str">
        <f t="shared" si="1097"/>
        <v>N</v>
      </c>
      <c r="S1950" s="23">
        <f t="shared" si="1098"/>
        <v>7.6</v>
      </c>
      <c r="T1950" s="24">
        <f t="shared" si="1099"/>
        <v>20500</v>
      </c>
      <c r="U1950" s="24">
        <f t="shared" si="1100"/>
        <v>100000</v>
      </c>
      <c r="V1950" s="24">
        <f t="shared" si="1101"/>
        <v>257500</v>
      </c>
      <c r="W1950" s="24">
        <f t="shared" si="1102"/>
        <v>0</v>
      </c>
      <c r="X1950" s="24">
        <f t="shared" si="1103"/>
        <v>0</v>
      </c>
      <c r="Y1950" s="24">
        <f t="shared" si="1104"/>
        <v>0</v>
      </c>
      <c r="Z1950" s="24">
        <f t="shared" si="1105"/>
        <v>32081.295000000002</v>
      </c>
      <c r="AA1950" s="25" t="str">
        <f t="shared" si="1106"/>
        <v>N</v>
      </c>
      <c r="AB1950" s="26">
        <f t="shared" si="1107"/>
        <v>6.6</v>
      </c>
      <c r="AC1950" s="27">
        <f t="shared" si="1108"/>
        <v>20500</v>
      </c>
      <c r="AD1950" s="28">
        <f t="shared" si="1109"/>
        <v>100000</v>
      </c>
      <c r="AE1950" s="28">
        <f t="shared" si="1110"/>
        <v>257500</v>
      </c>
      <c r="AF1950" s="28">
        <f t="shared" si="1111"/>
        <v>0</v>
      </c>
      <c r="AG1950" s="28">
        <f t="shared" si="1112"/>
        <v>0</v>
      </c>
      <c r="AH1950" s="28">
        <f t="shared" si="1113"/>
        <v>0</v>
      </c>
      <c r="AI1950" s="28">
        <f t="shared" si="1114"/>
        <v>32722.920900000001</v>
      </c>
      <c r="AJ1950" s="29" t="str">
        <f t="shared" si="1115"/>
        <v>N</v>
      </c>
      <c r="AK1950" s="30">
        <f t="shared" si="1080"/>
        <v>5.6</v>
      </c>
      <c r="AL1950" s="31">
        <f t="shared" si="1081"/>
        <v>20500</v>
      </c>
      <c r="AM1950" s="31">
        <f t="shared" si="1082"/>
        <v>100000</v>
      </c>
      <c r="AN1950" s="31">
        <f t="shared" si="1083"/>
        <v>257500</v>
      </c>
      <c r="AO1950" s="31">
        <f t="shared" si="1084"/>
        <v>0</v>
      </c>
      <c r="AP1950" s="31">
        <f t="shared" si="1085"/>
        <v>0</v>
      </c>
      <c r="AQ1950" s="31">
        <f t="shared" si="1086"/>
        <v>0</v>
      </c>
      <c r="AR1950" s="31">
        <f t="shared" si="1087"/>
        <v>33377.379317999999</v>
      </c>
      <c r="AS1950" s="32">
        <f t="shared" si="1088"/>
        <v>4.5999999999999996</v>
      </c>
      <c r="AT1950" s="33">
        <f t="shared" si="1089"/>
        <v>20500</v>
      </c>
      <c r="AU1950" s="33">
        <f t="shared" si="1090"/>
        <v>100000</v>
      </c>
      <c r="AV1950" s="33">
        <v>258448</v>
      </c>
      <c r="AW1950" s="33">
        <f t="shared" si="1091"/>
        <v>0</v>
      </c>
      <c r="AX1950" s="33">
        <f t="shared" si="1092"/>
        <v>34044.92690436</v>
      </c>
      <c r="AY1950" s="34">
        <f t="shared" si="1093"/>
        <v>132226.52212236001</v>
      </c>
    </row>
    <row r="1951" spans="1:51" ht="15" customHeight="1" x14ac:dyDescent="0.3">
      <c r="A1951" s="166" t="s">
        <v>3155</v>
      </c>
      <c r="B1951" s="99">
        <v>15354.78</v>
      </c>
      <c r="C1951" s="99">
        <v>24360.52</v>
      </c>
      <c r="D1951" s="99">
        <v>82880.179999999993</v>
      </c>
      <c r="E1951" s="99">
        <v>76805.66</v>
      </c>
      <c r="F1951" s="127">
        <v>112000</v>
      </c>
      <c r="G1951" s="126">
        <v>0</v>
      </c>
      <c r="H1951" s="182">
        <v>46259</v>
      </c>
      <c r="I1951" s="182">
        <v>46335</v>
      </c>
      <c r="J1951" s="166">
        <v>1.9</v>
      </c>
      <c r="K1951" s="166">
        <v>1.1000000000000001</v>
      </c>
      <c r="L1951" s="167" t="s">
        <v>1206</v>
      </c>
      <c r="M1951" s="168" t="s">
        <v>1204</v>
      </c>
      <c r="N1951" s="169">
        <v>0.02</v>
      </c>
      <c r="O1951" s="21">
        <f t="shared" si="1094"/>
        <v>0.79999999999999982</v>
      </c>
      <c r="P1951" s="21" t="str">
        <f t="shared" si="1095"/>
        <v>N</v>
      </c>
      <c r="Q1951" s="22">
        <f t="shared" si="1096"/>
        <v>39715.300000000003</v>
      </c>
      <c r="R1951" s="8" t="str">
        <f t="shared" si="1097"/>
        <v>N</v>
      </c>
      <c r="S1951" s="23">
        <f t="shared" si="1098"/>
        <v>1.5999999999999996</v>
      </c>
      <c r="T1951" s="24">
        <f t="shared" si="1099"/>
        <v>20500</v>
      </c>
      <c r="U1951" s="24">
        <f t="shared" si="1100"/>
        <v>100000</v>
      </c>
      <c r="V1951" s="24">
        <f t="shared" si="1101"/>
        <v>257500</v>
      </c>
      <c r="W1951" s="24">
        <f t="shared" si="1102"/>
        <v>8559.9100000000035</v>
      </c>
      <c r="X1951" s="24">
        <f t="shared" si="1103"/>
        <v>0</v>
      </c>
      <c r="Y1951" s="24">
        <f t="shared" si="1104"/>
        <v>8559.9100000000035</v>
      </c>
      <c r="Z1951" s="24">
        <f t="shared" si="1105"/>
        <v>31949.696000000004</v>
      </c>
      <c r="AA1951" s="25" t="str">
        <f t="shared" si="1106"/>
        <v>N</v>
      </c>
      <c r="AB1951" s="26">
        <f t="shared" si="1107"/>
        <v>0.59999999999999964</v>
      </c>
      <c r="AC1951" s="27">
        <f t="shared" si="1108"/>
        <v>20500</v>
      </c>
      <c r="AD1951" s="28">
        <f t="shared" si="1109"/>
        <v>100000</v>
      </c>
      <c r="AE1951" s="28">
        <f t="shared" si="1110"/>
        <v>257500</v>
      </c>
      <c r="AF1951" s="28">
        <f t="shared" si="1111"/>
        <v>4279.9550000000017</v>
      </c>
      <c r="AG1951" s="28">
        <f t="shared" si="1112"/>
        <v>0</v>
      </c>
      <c r="AH1951" s="28">
        <f t="shared" si="1113"/>
        <v>4279.9550000000017</v>
      </c>
      <c r="AI1951" s="28">
        <f t="shared" si="1114"/>
        <v>37039.843120000005</v>
      </c>
      <c r="AJ1951" s="29" t="str">
        <f t="shared" si="1115"/>
        <v>N</v>
      </c>
      <c r="AK1951" s="30">
        <f t="shared" si="1080"/>
        <v>0</v>
      </c>
      <c r="AL1951" s="31">
        <f t="shared" si="1081"/>
        <v>20500</v>
      </c>
      <c r="AM1951" s="31">
        <f t="shared" si="1082"/>
        <v>100000</v>
      </c>
      <c r="AN1951" s="31">
        <f t="shared" si="1083"/>
        <v>257500</v>
      </c>
      <c r="AO1951" s="31">
        <f t="shared" si="1084"/>
        <v>0</v>
      </c>
      <c r="AP1951" s="31">
        <f t="shared" si="1085"/>
        <v>0</v>
      </c>
      <c r="AQ1951" s="31">
        <f t="shared" si="1086"/>
        <v>0</v>
      </c>
      <c r="AR1951" s="31">
        <f t="shared" si="1087"/>
        <v>0</v>
      </c>
      <c r="AS1951" s="32">
        <f t="shared" si="1088"/>
        <v>0</v>
      </c>
      <c r="AT1951" s="33">
        <f t="shared" si="1089"/>
        <v>20500</v>
      </c>
      <c r="AU1951" s="33">
        <f t="shared" si="1090"/>
        <v>100000</v>
      </c>
      <c r="AV1951" s="33">
        <v>258449</v>
      </c>
      <c r="AW1951" s="33">
        <f t="shared" si="1091"/>
        <v>0</v>
      </c>
      <c r="AX1951" s="33">
        <f t="shared" si="1092"/>
        <v>0</v>
      </c>
      <c r="AY1951" s="34">
        <f t="shared" si="1093"/>
        <v>68989.539120000001</v>
      </c>
    </row>
    <row r="1952" spans="1:51" ht="15" customHeight="1" x14ac:dyDescent="0.3">
      <c r="A1952" s="166" t="s">
        <v>3156</v>
      </c>
      <c r="B1952" s="99">
        <v>11097.02</v>
      </c>
      <c r="C1952" s="99">
        <v>6713.68</v>
      </c>
      <c r="D1952" s="99">
        <v>62881.94</v>
      </c>
      <c r="E1952" s="99">
        <v>54204.74</v>
      </c>
      <c r="F1952" s="127">
        <v>30000</v>
      </c>
      <c r="G1952" s="126">
        <v>0</v>
      </c>
      <c r="H1952" s="182">
        <v>46275</v>
      </c>
      <c r="I1952" s="182">
        <v>46303</v>
      </c>
      <c r="J1952" s="166">
        <v>3.5</v>
      </c>
      <c r="K1952" s="166">
        <v>0.2</v>
      </c>
      <c r="L1952" s="167" t="s">
        <v>1206</v>
      </c>
      <c r="M1952" s="168" t="s">
        <v>1205</v>
      </c>
      <c r="N1952" s="169">
        <v>0.04</v>
      </c>
      <c r="O1952" s="21">
        <f t="shared" si="1094"/>
        <v>3.3</v>
      </c>
      <c r="P1952" s="21" t="str">
        <f t="shared" si="1095"/>
        <v>N</v>
      </c>
      <c r="Q1952" s="22">
        <f t="shared" si="1096"/>
        <v>17810.7</v>
      </c>
      <c r="R1952" s="8" t="str">
        <f t="shared" si="1097"/>
        <v>N</v>
      </c>
      <c r="S1952" s="23">
        <f t="shared" si="1098"/>
        <v>3.3</v>
      </c>
      <c r="T1952" s="24">
        <f t="shared" si="1099"/>
        <v>20500</v>
      </c>
      <c r="U1952" s="24">
        <f t="shared" si="1100"/>
        <v>100000</v>
      </c>
      <c r="V1952" s="24">
        <f t="shared" si="1101"/>
        <v>257500</v>
      </c>
      <c r="W1952" s="24">
        <f t="shared" si="1102"/>
        <v>18523.128000000001</v>
      </c>
      <c r="X1952" s="24">
        <f t="shared" si="1103"/>
        <v>0</v>
      </c>
      <c r="Y1952" s="24">
        <f t="shared" si="1104"/>
        <v>18523.128000000001</v>
      </c>
      <c r="Z1952" s="24">
        <f t="shared" si="1105"/>
        <v>0</v>
      </c>
      <c r="AA1952" s="25" t="str">
        <f t="shared" si="1106"/>
        <v>N</v>
      </c>
      <c r="AB1952" s="26">
        <f t="shared" si="1107"/>
        <v>2.2999999999999998</v>
      </c>
      <c r="AC1952" s="27">
        <f t="shared" si="1108"/>
        <v>20500</v>
      </c>
      <c r="AD1952" s="28">
        <f t="shared" si="1109"/>
        <v>100000</v>
      </c>
      <c r="AE1952" s="28">
        <f t="shared" si="1110"/>
        <v>257500</v>
      </c>
      <c r="AF1952" s="28">
        <f t="shared" si="1111"/>
        <v>18594.931999999997</v>
      </c>
      <c r="AG1952" s="28">
        <f t="shared" si="1112"/>
        <v>0</v>
      </c>
      <c r="AH1952" s="28">
        <f t="shared" si="1113"/>
        <v>18594.931999999997</v>
      </c>
      <c r="AI1952" s="28">
        <f t="shared" si="1114"/>
        <v>669.12112000000343</v>
      </c>
      <c r="AJ1952" s="29" t="str">
        <f t="shared" si="1115"/>
        <v>N</v>
      </c>
      <c r="AK1952" s="30">
        <f t="shared" si="1080"/>
        <v>1.2999999999999998</v>
      </c>
      <c r="AL1952" s="31">
        <f t="shared" si="1081"/>
        <v>20500</v>
      </c>
      <c r="AM1952" s="31">
        <f t="shared" si="1082"/>
        <v>100000</v>
      </c>
      <c r="AN1952" s="31">
        <f t="shared" si="1083"/>
        <v>257500</v>
      </c>
      <c r="AO1952" s="31">
        <f t="shared" si="1084"/>
        <v>18594.931999999997</v>
      </c>
      <c r="AP1952" s="31">
        <f t="shared" si="1085"/>
        <v>0</v>
      </c>
      <c r="AQ1952" s="31">
        <f t="shared" si="1086"/>
        <v>18594.931999999997</v>
      </c>
      <c r="AR1952" s="31">
        <f t="shared" si="1087"/>
        <v>1439.6832448000059</v>
      </c>
      <c r="AS1952" s="32">
        <f t="shared" si="1088"/>
        <v>0.29999999999999982</v>
      </c>
      <c r="AT1952" s="33">
        <f t="shared" si="1089"/>
        <v>20500</v>
      </c>
      <c r="AU1952" s="33">
        <f t="shared" si="1090"/>
        <v>100000</v>
      </c>
      <c r="AV1952" s="33">
        <v>258450</v>
      </c>
      <c r="AW1952" s="33">
        <f t="shared" si="1091"/>
        <v>0</v>
      </c>
      <c r="AX1952" s="33">
        <f t="shared" si="1092"/>
        <v>20835.999854592003</v>
      </c>
      <c r="AY1952" s="34">
        <f t="shared" si="1093"/>
        <v>22944.804219392012</v>
      </c>
    </row>
    <row r="1953" spans="1:51" ht="15" customHeight="1" x14ac:dyDescent="0.3">
      <c r="A1953" s="166" t="s">
        <v>3157</v>
      </c>
      <c r="B1953" s="99">
        <v>17281.27</v>
      </c>
      <c r="C1953" s="99">
        <v>4595.76</v>
      </c>
      <c r="D1953" s="99">
        <v>75351.09</v>
      </c>
      <c r="E1953" s="99">
        <v>66323.72</v>
      </c>
      <c r="F1953" s="127">
        <v>72000</v>
      </c>
      <c r="G1953" s="126">
        <v>0</v>
      </c>
      <c r="H1953" s="182">
        <v>46381</v>
      </c>
      <c r="I1953" s="182">
        <v>46452</v>
      </c>
      <c r="J1953" s="166">
        <v>1.6</v>
      </c>
      <c r="K1953" s="166">
        <v>0.8</v>
      </c>
      <c r="L1953" s="167" t="s">
        <v>1206</v>
      </c>
      <c r="M1953" s="168" t="s">
        <v>1203</v>
      </c>
      <c r="N1953" s="169">
        <v>0.04</v>
      </c>
      <c r="O1953" s="21">
        <f t="shared" si="1094"/>
        <v>0.8</v>
      </c>
      <c r="P1953" s="21" t="str">
        <f t="shared" si="1095"/>
        <v>N</v>
      </c>
      <c r="Q1953" s="22">
        <f t="shared" si="1096"/>
        <v>21877.03</v>
      </c>
      <c r="R1953" s="8" t="str">
        <f t="shared" si="1097"/>
        <v>N</v>
      </c>
      <c r="S1953" s="23">
        <f t="shared" si="1098"/>
        <v>1.0666666666666667</v>
      </c>
      <c r="T1953" s="24">
        <f t="shared" si="1099"/>
        <v>20500</v>
      </c>
      <c r="U1953" s="24">
        <f t="shared" si="1100"/>
        <v>100000</v>
      </c>
      <c r="V1953" s="24">
        <f t="shared" si="1101"/>
        <v>257500</v>
      </c>
      <c r="W1953" s="24">
        <f t="shared" si="1102"/>
        <v>15375</v>
      </c>
      <c r="X1953" s="24">
        <f t="shared" si="1103"/>
        <v>0</v>
      </c>
      <c r="Y1953" s="24">
        <f t="shared" si="1104"/>
        <v>15375</v>
      </c>
      <c r="Z1953" s="24">
        <f t="shared" si="1105"/>
        <v>7377.1111999999994</v>
      </c>
      <c r="AA1953" s="25" t="str">
        <f t="shared" si="1106"/>
        <v>N</v>
      </c>
      <c r="AB1953" s="26">
        <f t="shared" si="1107"/>
        <v>6.6666666666666652E-2</v>
      </c>
      <c r="AC1953" s="27">
        <f t="shared" si="1108"/>
        <v>20500</v>
      </c>
      <c r="AD1953" s="28">
        <f t="shared" si="1109"/>
        <v>100000</v>
      </c>
      <c r="AE1953" s="28">
        <f t="shared" si="1110"/>
        <v>257500</v>
      </c>
      <c r="AF1953" s="28">
        <f t="shared" si="1111"/>
        <v>6955.4325000000026</v>
      </c>
      <c r="AG1953" s="28">
        <f t="shared" si="1112"/>
        <v>0</v>
      </c>
      <c r="AH1953" s="28">
        <f t="shared" si="1113"/>
        <v>6955.4325000000026</v>
      </c>
      <c r="AI1953" s="28">
        <f t="shared" si="1114"/>
        <v>16706.763147999998</v>
      </c>
      <c r="AJ1953" s="29" t="str">
        <f t="shared" si="1115"/>
        <v>N</v>
      </c>
      <c r="AK1953" s="30">
        <f t="shared" si="1080"/>
        <v>0</v>
      </c>
      <c r="AL1953" s="31">
        <f t="shared" si="1081"/>
        <v>20500</v>
      </c>
      <c r="AM1953" s="31">
        <f t="shared" si="1082"/>
        <v>100000</v>
      </c>
      <c r="AN1953" s="31">
        <f t="shared" si="1083"/>
        <v>257500</v>
      </c>
      <c r="AO1953" s="31">
        <f t="shared" si="1084"/>
        <v>0</v>
      </c>
      <c r="AP1953" s="31">
        <f t="shared" si="1085"/>
        <v>0</v>
      </c>
      <c r="AQ1953" s="31">
        <f t="shared" si="1086"/>
        <v>0</v>
      </c>
      <c r="AR1953" s="31">
        <f t="shared" si="1087"/>
        <v>0</v>
      </c>
      <c r="AS1953" s="32">
        <f t="shared" si="1088"/>
        <v>0</v>
      </c>
      <c r="AT1953" s="33">
        <f t="shared" si="1089"/>
        <v>20500</v>
      </c>
      <c r="AU1953" s="33">
        <f t="shared" si="1090"/>
        <v>100000</v>
      </c>
      <c r="AV1953" s="33">
        <v>258451</v>
      </c>
      <c r="AW1953" s="33">
        <f t="shared" si="1091"/>
        <v>0</v>
      </c>
      <c r="AX1953" s="33">
        <f t="shared" si="1092"/>
        <v>0</v>
      </c>
      <c r="AY1953" s="34">
        <f t="shared" si="1093"/>
        <v>24083.874347999998</v>
      </c>
    </row>
    <row r="1954" spans="1:51" ht="15" customHeight="1" x14ac:dyDescent="0.3">
      <c r="A1954" s="166" t="s">
        <v>3158</v>
      </c>
      <c r="B1954" s="99">
        <v>14617.37</v>
      </c>
      <c r="C1954" s="99">
        <v>33512.47</v>
      </c>
      <c r="D1954" s="99">
        <v>125137.34</v>
      </c>
      <c r="E1954" s="99">
        <v>123054.06</v>
      </c>
      <c r="F1954" s="127">
        <v>101000</v>
      </c>
      <c r="G1954" s="126">
        <v>0</v>
      </c>
      <c r="H1954" s="182">
        <v>46232</v>
      </c>
      <c r="I1954" s="182">
        <v>46314</v>
      </c>
      <c r="J1954" s="166">
        <v>2.8</v>
      </c>
      <c r="K1954" s="166">
        <v>0.5</v>
      </c>
      <c r="L1954" s="167" t="s">
        <v>1206</v>
      </c>
      <c r="M1954" s="168" t="s">
        <v>1203</v>
      </c>
      <c r="N1954" s="169">
        <v>0.01</v>
      </c>
      <c r="O1954" s="21">
        <f t="shared" si="1094"/>
        <v>2.2999999999999998</v>
      </c>
      <c r="P1954" s="21" t="str">
        <f t="shared" si="1095"/>
        <v>N</v>
      </c>
      <c r="Q1954" s="22">
        <f t="shared" si="1096"/>
        <v>48129.840000000004</v>
      </c>
      <c r="R1954" s="8" t="str">
        <f t="shared" si="1097"/>
        <v>N</v>
      </c>
      <c r="S1954" s="23">
        <f t="shared" si="1098"/>
        <v>3.0666666666666664</v>
      </c>
      <c r="T1954" s="24">
        <f t="shared" si="1099"/>
        <v>20500</v>
      </c>
      <c r="U1954" s="24">
        <f t="shared" si="1100"/>
        <v>100000</v>
      </c>
      <c r="V1954" s="24">
        <f t="shared" si="1101"/>
        <v>257500</v>
      </c>
      <c r="W1954" s="24">
        <f t="shared" si="1102"/>
        <v>0</v>
      </c>
      <c r="X1954" s="24">
        <f t="shared" si="1103"/>
        <v>0</v>
      </c>
      <c r="Y1954" s="24">
        <f t="shared" si="1104"/>
        <v>0</v>
      </c>
      <c r="Z1954" s="24">
        <f t="shared" si="1105"/>
        <v>48611.138400000003</v>
      </c>
      <c r="AA1954" s="25" t="str">
        <f t="shared" si="1106"/>
        <v>N</v>
      </c>
      <c r="AB1954" s="26">
        <f t="shared" si="1107"/>
        <v>2.0666666666666664</v>
      </c>
      <c r="AC1954" s="27">
        <f t="shared" si="1108"/>
        <v>20500</v>
      </c>
      <c r="AD1954" s="28">
        <f t="shared" si="1109"/>
        <v>100000</v>
      </c>
      <c r="AE1954" s="28">
        <f t="shared" si="1110"/>
        <v>257500</v>
      </c>
      <c r="AF1954" s="28">
        <f t="shared" si="1111"/>
        <v>0</v>
      </c>
      <c r="AG1954" s="28">
        <f t="shared" si="1112"/>
        <v>0</v>
      </c>
      <c r="AH1954" s="28">
        <f t="shared" si="1113"/>
        <v>0</v>
      </c>
      <c r="AI1954" s="28">
        <f t="shared" si="1114"/>
        <v>49097.249784000007</v>
      </c>
      <c r="AJ1954" s="29" t="str">
        <f t="shared" si="1115"/>
        <v>N</v>
      </c>
      <c r="AK1954" s="30">
        <f t="shared" si="1080"/>
        <v>1.0666666666666664</v>
      </c>
      <c r="AL1954" s="31">
        <f t="shared" si="1081"/>
        <v>20500</v>
      </c>
      <c r="AM1954" s="31">
        <f t="shared" si="1082"/>
        <v>100000</v>
      </c>
      <c r="AN1954" s="31">
        <f t="shared" si="1083"/>
        <v>257500</v>
      </c>
      <c r="AO1954" s="31">
        <f t="shared" si="1084"/>
        <v>0</v>
      </c>
      <c r="AP1954" s="31">
        <f t="shared" si="1085"/>
        <v>0</v>
      </c>
      <c r="AQ1954" s="31">
        <f t="shared" si="1086"/>
        <v>0</v>
      </c>
      <c r="AR1954" s="31">
        <f t="shared" si="1087"/>
        <v>49588.222281840004</v>
      </c>
      <c r="AS1954" s="32">
        <f t="shared" si="1088"/>
        <v>6.666666666666643E-2</v>
      </c>
      <c r="AT1954" s="33">
        <f t="shared" si="1089"/>
        <v>20500</v>
      </c>
      <c r="AU1954" s="33">
        <f t="shared" si="1090"/>
        <v>100000</v>
      </c>
      <c r="AV1954" s="33">
        <v>258452</v>
      </c>
      <c r="AW1954" s="33">
        <f t="shared" si="1091"/>
        <v>0</v>
      </c>
      <c r="AX1954" s="33">
        <f t="shared" si="1092"/>
        <v>50084.104504658404</v>
      </c>
      <c r="AY1954" s="34">
        <f t="shared" si="1093"/>
        <v>197380.71497049843</v>
      </c>
    </row>
    <row r="1955" spans="1:51" ht="15" customHeight="1" x14ac:dyDescent="0.3">
      <c r="A1955" s="166" t="s">
        <v>3159</v>
      </c>
      <c r="B1955" s="99">
        <v>20275.490000000002</v>
      </c>
      <c r="C1955" s="99">
        <v>27164.36</v>
      </c>
      <c r="D1955" s="99">
        <v>58182.52</v>
      </c>
      <c r="E1955" s="99">
        <v>50661.18</v>
      </c>
      <c r="F1955" s="127">
        <v>120000</v>
      </c>
      <c r="G1955" s="126">
        <v>0</v>
      </c>
      <c r="H1955" s="182">
        <v>46400</v>
      </c>
      <c r="I1955" s="182">
        <v>46454</v>
      </c>
      <c r="J1955" s="166">
        <v>4.8</v>
      </c>
      <c r="K1955" s="166">
        <v>4.2</v>
      </c>
      <c r="L1955" s="167" t="s">
        <v>1206</v>
      </c>
      <c r="M1955" s="168" t="s">
        <v>1203</v>
      </c>
      <c r="N1955" s="169">
        <v>0.02</v>
      </c>
      <c r="O1955" s="21">
        <f t="shared" si="1094"/>
        <v>0.59999999999999964</v>
      </c>
      <c r="P1955" s="21" t="str">
        <f t="shared" si="1095"/>
        <v>N</v>
      </c>
      <c r="Q1955" s="22">
        <f t="shared" si="1096"/>
        <v>47439.850000000006</v>
      </c>
      <c r="R1955" s="8" t="str">
        <f t="shared" si="1097"/>
        <v>N</v>
      </c>
      <c r="S1955" s="23">
        <f t="shared" si="1098"/>
        <v>0.79999999999999949</v>
      </c>
      <c r="T1955" s="24">
        <f t="shared" si="1099"/>
        <v>20500</v>
      </c>
      <c r="U1955" s="24">
        <f t="shared" si="1100"/>
        <v>100000</v>
      </c>
      <c r="V1955" s="24">
        <f t="shared" si="1101"/>
        <v>257500</v>
      </c>
      <c r="W1955" s="24">
        <f t="shared" si="1102"/>
        <v>15375</v>
      </c>
      <c r="X1955" s="24">
        <f t="shared" si="1103"/>
        <v>0</v>
      </c>
      <c r="Y1955" s="24">
        <f t="shared" si="1104"/>
        <v>15375</v>
      </c>
      <c r="Z1955" s="24">
        <f t="shared" si="1105"/>
        <v>33013.647000000004</v>
      </c>
      <c r="AA1955" s="25" t="str">
        <f t="shared" si="1106"/>
        <v>N</v>
      </c>
      <c r="AB1955" s="26">
        <f t="shared" si="1107"/>
        <v>0</v>
      </c>
      <c r="AC1955" s="27">
        <f t="shared" si="1108"/>
        <v>20500</v>
      </c>
      <c r="AD1955" s="28">
        <f t="shared" si="1109"/>
        <v>100000</v>
      </c>
      <c r="AE1955" s="28">
        <f t="shared" si="1110"/>
        <v>257500</v>
      </c>
      <c r="AF1955" s="28">
        <f t="shared" si="1111"/>
        <v>0</v>
      </c>
      <c r="AG1955" s="28">
        <f t="shared" si="1112"/>
        <v>0</v>
      </c>
      <c r="AH1955" s="28">
        <f t="shared" si="1113"/>
        <v>0</v>
      </c>
      <c r="AI1955" s="28">
        <f t="shared" si="1114"/>
        <v>0</v>
      </c>
      <c r="AJ1955" s="29" t="str">
        <f t="shared" si="1115"/>
        <v>N</v>
      </c>
      <c r="AK1955" s="30">
        <f t="shared" si="1080"/>
        <v>0</v>
      </c>
      <c r="AL1955" s="31">
        <f t="shared" si="1081"/>
        <v>20500</v>
      </c>
      <c r="AM1955" s="31">
        <f t="shared" si="1082"/>
        <v>100000</v>
      </c>
      <c r="AN1955" s="31">
        <f t="shared" si="1083"/>
        <v>257500</v>
      </c>
      <c r="AO1955" s="31">
        <f t="shared" si="1084"/>
        <v>0</v>
      </c>
      <c r="AP1955" s="31">
        <f t="shared" si="1085"/>
        <v>0</v>
      </c>
      <c r="AQ1955" s="31">
        <f t="shared" si="1086"/>
        <v>0</v>
      </c>
      <c r="AR1955" s="31">
        <f t="shared" si="1087"/>
        <v>0</v>
      </c>
      <c r="AS1955" s="32">
        <f t="shared" si="1088"/>
        <v>0</v>
      </c>
      <c r="AT1955" s="33">
        <f t="shared" si="1089"/>
        <v>20500</v>
      </c>
      <c r="AU1955" s="33">
        <f t="shared" si="1090"/>
        <v>100000</v>
      </c>
      <c r="AV1955" s="33">
        <v>258453</v>
      </c>
      <c r="AW1955" s="33">
        <f t="shared" si="1091"/>
        <v>0</v>
      </c>
      <c r="AX1955" s="33">
        <f t="shared" si="1092"/>
        <v>0</v>
      </c>
      <c r="AY1955" s="34">
        <f t="shared" si="1093"/>
        <v>33013.647000000004</v>
      </c>
    </row>
    <row r="1956" spans="1:51" ht="15" customHeight="1" x14ac:dyDescent="0.3">
      <c r="A1956" s="166" t="s">
        <v>3160</v>
      </c>
      <c r="B1956" s="99">
        <v>18836.689999999999</v>
      </c>
      <c r="C1956" s="99">
        <v>7266.47</v>
      </c>
      <c r="D1956" s="99">
        <v>74435.460000000006</v>
      </c>
      <c r="E1956" s="99">
        <v>74151.98</v>
      </c>
      <c r="F1956" s="127">
        <v>72000</v>
      </c>
      <c r="G1956" s="126">
        <v>0</v>
      </c>
      <c r="H1956" s="182">
        <v>46444</v>
      </c>
      <c r="I1956" s="182">
        <v>46509</v>
      </c>
      <c r="J1956" s="166">
        <v>3.3</v>
      </c>
      <c r="K1956" s="166">
        <v>1.2</v>
      </c>
      <c r="L1956" s="167" t="s">
        <v>1206</v>
      </c>
      <c r="M1956" s="168" t="s">
        <v>1203</v>
      </c>
      <c r="N1956" s="169">
        <v>0</v>
      </c>
      <c r="O1956" s="21">
        <f t="shared" si="1094"/>
        <v>2.0999999999999996</v>
      </c>
      <c r="P1956" s="21" t="str">
        <f t="shared" si="1095"/>
        <v>N</v>
      </c>
      <c r="Q1956" s="22">
        <f t="shared" si="1096"/>
        <v>26103.16</v>
      </c>
      <c r="R1956" s="8" t="str">
        <f t="shared" si="1097"/>
        <v>N</v>
      </c>
      <c r="S1956" s="23">
        <f t="shared" si="1098"/>
        <v>2.7999999999999994</v>
      </c>
      <c r="T1956" s="24">
        <f t="shared" si="1099"/>
        <v>20500</v>
      </c>
      <c r="U1956" s="24">
        <f t="shared" si="1100"/>
        <v>100000</v>
      </c>
      <c r="V1956" s="24">
        <f t="shared" si="1101"/>
        <v>257500</v>
      </c>
      <c r="W1956" s="24">
        <f t="shared" si="1102"/>
        <v>15375</v>
      </c>
      <c r="X1956" s="24">
        <f t="shared" si="1103"/>
        <v>0</v>
      </c>
      <c r="Y1956" s="24">
        <f t="shared" si="1104"/>
        <v>15375</v>
      </c>
      <c r="Z1956" s="24">
        <f t="shared" si="1105"/>
        <v>10728.16</v>
      </c>
      <c r="AA1956" s="25" t="str">
        <f t="shared" si="1106"/>
        <v>N</v>
      </c>
      <c r="AB1956" s="26">
        <f t="shared" si="1107"/>
        <v>1.7999999999999994</v>
      </c>
      <c r="AC1956" s="27">
        <f t="shared" si="1108"/>
        <v>20500</v>
      </c>
      <c r="AD1956" s="28">
        <f t="shared" si="1109"/>
        <v>100000</v>
      </c>
      <c r="AE1956" s="28">
        <f t="shared" si="1110"/>
        <v>257500</v>
      </c>
      <c r="AF1956" s="28">
        <f t="shared" si="1111"/>
        <v>7642.1549999999952</v>
      </c>
      <c r="AG1956" s="28">
        <f t="shared" si="1112"/>
        <v>0</v>
      </c>
      <c r="AH1956" s="28">
        <f t="shared" si="1113"/>
        <v>7642.1549999999952</v>
      </c>
      <c r="AI1956" s="28">
        <f t="shared" si="1114"/>
        <v>18461.005000000005</v>
      </c>
      <c r="AJ1956" s="29" t="str">
        <f t="shared" si="1115"/>
        <v>N</v>
      </c>
      <c r="AK1956" s="30">
        <f t="shared" si="1080"/>
        <v>0.79999999999999938</v>
      </c>
      <c r="AL1956" s="31">
        <f t="shared" si="1081"/>
        <v>20500</v>
      </c>
      <c r="AM1956" s="31">
        <f t="shared" si="1082"/>
        <v>100000</v>
      </c>
      <c r="AN1956" s="31">
        <f t="shared" si="1083"/>
        <v>257500</v>
      </c>
      <c r="AO1956" s="31">
        <f t="shared" si="1084"/>
        <v>5711.2598437499955</v>
      </c>
      <c r="AP1956" s="31">
        <f t="shared" si="1085"/>
        <v>0</v>
      </c>
      <c r="AQ1956" s="31">
        <f t="shared" si="1086"/>
        <v>5711.2598437499955</v>
      </c>
      <c r="AR1956" s="31">
        <f t="shared" si="1087"/>
        <v>20391.900156250005</v>
      </c>
      <c r="AS1956" s="32">
        <f t="shared" si="1088"/>
        <v>0</v>
      </c>
      <c r="AT1956" s="33">
        <f t="shared" si="1089"/>
        <v>20500</v>
      </c>
      <c r="AU1956" s="33">
        <f t="shared" si="1090"/>
        <v>100000</v>
      </c>
      <c r="AV1956" s="33">
        <v>258454</v>
      </c>
      <c r="AW1956" s="33">
        <f t="shared" si="1091"/>
        <v>0</v>
      </c>
      <c r="AX1956" s="33">
        <f t="shared" si="1092"/>
        <v>0</v>
      </c>
      <c r="AY1956" s="34">
        <f t="shared" si="1093"/>
        <v>49581.065156250013</v>
      </c>
    </row>
    <row r="1957" spans="1:51" ht="15" customHeight="1" x14ac:dyDescent="0.3">
      <c r="A1957" s="166" t="s">
        <v>3161</v>
      </c>
      <c r="B1957" s="99">
        <v>17221.759999999998</v>
      </c>
      <c r="C1957" s="99">
        <v>3548.26</v>
      </c>
      <c r="D1957" s="99">
        <v>86348.44</v>
      </c>
      <c r="E1957" s="99">
        <v>76917.820000000007</v>
      </c>
      <c r="F1957" s="127">
        <v>101000</v>
      </c>
      <c r="G1957" s="126">
        <v>0</v>
      </c>
      <c r="H1957" s="182">
        <v>46389</v>
      </c>
      <c r="I1957" s="182">
        <v>46478</v>
      </c>
      <c r="J1957" s="166">
        <v>2.2999999999999998</v>
      </c>
      <c r="K1957" s="166">
        <v>1.7</v>
      </c>
      <c r="L1957" s="167" t="s">
        <v>1206</v>
      </c>
      <c r="M1957" s="168" t="s">
        <v>1203</v>
      </c>
      <c r="N1957" s="169">
        <v>0</v>
      </c>
      <c r="O1957" s="21">
        <f t="shared" si="1094"/>
        <v>0.59999999999999987</v>
      </c>
      <c r="P1957" s="21" t="str">
        <f t="shared" si="1095"/>
        <v>N</v>
      </c>
      <c r="Q1957" s="22">
        <f t="shared" si="1096"/>
        <v>20770.019999999997</v>
      </c>
      <c r="R1957" s="8" t="str">
        <f t="shared" si="1097"/>
        <v>N</v>
      </c>
      <c r="S1957" s="23">
        <f t="shared" si="1098"/>
        <v>0.79999999999999982</v>
      </c>
      <c r="T1957" s="24">
        <f t="shared" si="1099"/>
        <v>20500</v>
      </c>
      <c r="U1957" s="24">
        <f t="shared" si="1100"/>
        <v>100000</v>
      </c>
      <c r="V1957" s="24">
        <f t="shared" si="1101"/>
        <v>257500</v>
      </c>
      <c r="W1957" s="24">
        <f t="shared" si="1102"/>
        <v>10238.669999999998</v>
      </c>
      <c r="X1957" s="24">
        <f t="shared" si="1103"/>
        <v>0</v>
      </c>
      <c r="Y1957" s="24">
        <f t="shared" si="1104"/>
        <v>10238.669999999998</v>
      </c>
      <c r="Z1957" s="24">
        <f t="shared" si="1105"/>
        <v>10531.349999999999</v>
      </c>
      <c r="AA1957" s="25" t="str">
        <f t="shared" si="1106"/>
        <v>N</v>
      </c>
      <c r="AB1957" s="26">
        <f t="shared" si="1107"/>
        <v>0</v>
      </c>
      <c r="AC1957" s="27">
        <f t="shared" si="1108"/>
        <v>20500</v>
      </c>
      <c r="AD1957" s="28">
        <f t="shared" si="1109"/>
        <v>100000</v>
      </c>
      <c r="AE1957" s="28">
        <f t="shared" si="1110"/>
        <v>257500</v>
      </c>
      <c r="AF1957" s="28">
        <f t="shared" si="1111"/>
        <v>0</v>
      </c>
      <c r="AG1957" s="28">
        <f t="shared" si="1112"/>
        <v>0</v>
      </c>
      <c r="AH1957" s="28">
        <f t="shared" si="1113"/>
        <v>0</v>
      </c>
      <c r="AI1957" s="28">
        <f t="shared" si="1114"/>
        <v>0</v>
      </c>
      <c r="AJ1957" s="29" t="str">
        <f t="shared" si="1115"/>
        <v>N</v>
      </c>
      <c r="AK1957" s="30">
        <f t="shared" si="1080"/>
        <v>0</v>
      </c>
      <c r="AL1957" s="31">
        <f t="shared" si="1081"/>
        <v>20500</v>
      </c>
      <c r="AM1957" s="31">
        <f t="shared" si="1082"/>
        <v>100000</v>
      </c>
      <c r="AN1957" s="31">
        <f t="shared" si="1083"/>
        <v>257500</v>
      </c>
      <c r="AO1957" s="31">
        <f t="shared" si="1084"/>
        <v>0</v>
      </c>
      <c r="AP1957" s="31">
        <f t="shared" si="1085"/>
        <v>0</v>
      </c>
      <c r="AQ1957" s="31">
        <f t="shared" si="1086"/>
        <v>0</v>
      </c>
      <c r="AR1957" s="31">
        <f t="shared" si="1087"/>
        <v>0</v>
      </c>
      <c r="AS1957" s="32">
        <f t="shared" si="1088"/>
        <v>0</v>
      </c>
      <c r="AT1957" s="33">
        <f t="shared" si="1089"/>
        <v>20500</v>
      </c>
      <c r="AU1957" s="33">
        <f t="shared" si="1090"/>
        <v>100000</v>
      </c>
      <c r="AV1957" s="33">
        <v>258455</v>
      </c>
      <c r="AW1957" s="33">
        <f t="shared" si="1091"/>
        <v>0</v>
      </c>
      <c r="AX1957" s="33">
        <f t="shared" si="1092"/>
        <v>0</v>
      </c>
      <c r="AY1957" s="34">
        <f t="shared" si="1093"/>
        <v>10531.349999999999</v>
      </c>
    </row>
    <row r="1958" spans="1:51" ht="15" customHeight="1" x14ac:dyDescent="0.3">
      <c r="A1958" s="166" t="s">
        <v>3162</v>
      </c>
      <c r="B1958" s="99">
        <v>9560.4599999999991</v>
      </c>
      <c r="C1958" s="99">
        <v>3991.73</v>
      </c>
      <c r="D1958" s="99">
        <v>73124.91</v>
      </c>
      <c r="E1958" s="99">
        <v>67197.09</v>
      </c>
      <c r="F1958" s="127">
        <v>120000</v>
      </c>
      <c r="G1958" s="126">
        <v>0</v>
      </c>
      <c r="H1958" s="182">
        <v>46408</v>
      </c>
      <c r="I1958" s="182">
        <v>46485</v>
      </c>
      <c r="J1958" s="166">
        <v>1.8</v>
      </c>
      <c r="K1958" s="166">
        <v>1.2</v>
      </c>
      <c r="L1958" s="167" t="s">
        <v>1206</v>
      </c>
      <c r="M1958" s="168" t="s">
        <v>1204</v>
      </c>
      <c r="N1958" s="169">
        <v>0</v>
      </c>
      <c r="O1958" s="21">
        <f t="shared" si="1094"/>
        <v>0.60000000000000009</v>
      </c>
      <c r="P1958" s="21" t="str">
        <f t="shared" si="1095"/>
        <v>N</v>
      </c>
      <c r="Q1958" s="22">
        <f t="shared" si="1096"/>
        <v>13552.189999999999</v>
      </c>
      <c r="R1958" s="8" t="str">
        <f t="shared" si="1097"/>
        <v>N</v>
      </c>
      <c r="S1958" s="23">
        <f t="shared" si="1098"/>
        <v>1.2000000000000002</v>
      </c>
      <c r="T1958" s="24">
        <f t="shared" si="1099"/>
        <v>20500</v>
      </c>
      <c r="U1958" s="24">
        <f t="shared" si="1100"/>
        <v>100000</v>
      </c>
      <c r="V1958" s="24">
        <f t="shared" si="1101"/>
        <v>257500</v>
      </c>
      <c r="W1958" s="24">
        <f t="shared" si="1102"/>
        <v>6776.0949999999993</v>
      </c>
      <c r="X1958" s="24">
        <f t="shared" si="1103"/>
        <v>0</v>
      </c>
      <c r="Y1958" s="24">
        <f t="shared" si="1104"/>
        <v>6776.0949999999993</v>
      </c>
      <c r="Z1958" s="24">
        <f t="shared" si="1105"/>
        <v>6776.0949999999993</v>
      </c>
      <c r="AA1958" s="25" t="str">
        <f t="shared" si="1106"/>
        <v>N</v>
      </c>
      <c r="AB1958" s="26">
        <f t="shared" si="1107"/>
        <v>0.20000000000000018</v>
      </c>
      <c r="AC1958" s="27">
        <f t="shared" si="1108"/>
        <v>20500</v>
      </c>
      <c r="AD1958" s="28">
        <f t="shared" si="1109"/>
        <v>100000</v>
      </c>
      <c r="AE1958" s="28">
        <f t="shared" si="1110"/>
        <v>257500</v>
      </c>
      <c r="AF1958" s="28">
        <f t="shared" si="1111"/>
        <v>6776.0949999999993</v>
      </c>
      <c r="AG1958" s="28">
        <f t="shared" si="1112"/>
        <v>0</v>
      </c>
      <c r="AH1958" s="28">
        <f t="shared" si="1113"/>
        <v>6776.0949999999993</v>
      </c>
      <c r="AI1958" s="28">
        <f t="shared" si="1114"/>
        <v>6776.0949999999993</v>
      </c>
      <c r="AJ1958" s="29" t="str">
        <f t="shared" si="1115"/>
        <v>N</v>
      </c>
      <c r="AK1958" s="30">
        <f t="shared" si="1080"/>
        <v>0</v>
      </c>
      <c r="AL1958" s="31">
        <f t="shared" si="1081"/>
        <v>20500</v>
      </c>
      <c r="AM1958" s="31">
        <f t="shared" si="1082"/>
        <v>100000</v>
      </c>
      <c r="AN1958" s="31">
        <f t="shared" si="1083"/>
        <v>257500</v>
      </c>
      <c r="AO1958" s="31">
        <f t="shared" si="1084"/>
        <v>0</v>
      </c>
      <c r="AP1958" s="31">
        <f t="shared" si="1085"/>
        <v>0</v>
      </c>
      <c r="AQ1958" s="31">
        <f t="shared" si="1086"/>
        <v>0</v>
      </c>
      <c r="AR1958" s="31">
        <f t="shared" si="1087"/>
        <v>0</v>
      </c>
      <c r="AS1958" s="32">
        <f t="shared" si="1088"/>
        <v>0</v>
      </c>
      <c r="AT1958" s="33">
        <f t="shared" si="1089"/>
        <v>20500</v>
      </c>
      <c r="AU1958" s="33">
        <f t="shared" si="1090"/>
        <v>100000</v>
      </c>
      <c r="AV1958" s="33">
        <v>258456</v>
      </c>
      <c r="AW1958" s="33">
        <f t="shared" si="1091"/>
        <v>0</v>
      </c>
      <c r="AX1958" s="33">
        <f t="shared" si="1092"/>
        <v>0</v>
      </c>
      <c r="AY1958" s="34">
        <f t="shared" si="1093"/>
        <v>13552.189999999999</v>
      </c>
    </row>
    <row r="1959" spans="1:51" ht="15" customHeight="1" x14ac:dyDescent="0.3">
      <c r="A1959" s="166" t="s">
        <v>3163</v>
      </c>
      <c r="B1959" s="99">
        <v>15220.41</v>
      </c>
      <c r="C1959" s="99">
        <v>30577.54</v>
      </c>
      <c r="D1959" s="99">
        <v>79041.91</v>
      </c>
      <c r="E1959" s="99">
        <v>71832.95</v>
      </c>
      <c r="F1959" s="127">
        <v>300000</v>
      </c>
      <c r="G1959" s="126">
        <v>0</v>
      </c>
      <c r="H1959" s="182">
        <v>46261</v>
      </c>
      <c r="I1959" s="182">
        <v>46283</v>
      </c>
      <c r="J1959" s="166">
        <v>2.8</v>
      </c>
      <c r="K1959" s="166">
        <v>2</v>
      </c>
      <c r="L1959" s="167" t="s">
        <v>1206</v>
      </c>
      <c r="M1959" s="168" t="s">
        <v>1205</v>
      </c>
      <c r="N1959" s="169">
        <v>0.01</v>
      </c>
      <c r="O1959" s="21">
        <f t="shared" si="1094"/>
        <v>0.79999999999999982</v>
      </c>
      <c r="P1959" s="21" t="str">
        <f t="shared" si="1095"/>
        <v>N</v>
      </c>
      <c r="Q1959" s="22">
        <f t="shared" si="1096"/>
        <v>45797.95</v>
      </c>
      <c r="R1959" s="8" t="str">
        <f t="shared" si="1097"/>
        <v>N</v>
      </c>
      <c r="S1959" s="23">
        <f t="shared" si="1098"/>
        <v>0.79999999999999982</v>
      </c>
      <c r="T1959" s="24">
        <f t="shared" si="1099"/>
        <v>20500</v>
      </c>
      <c r="U1959" s="24">
        <f t="shared" si="1100"/>
        <v>100000</v>
      </c>
      <c r="V1959" s="24">
        <f t="shared" si="1101"/>
        <v>257500</v>
      </c>
      <c r="W1959" s="24">
        <f t="shared" si="1102"/>
        <v>0</v>
      </c>
      <c r="X1959" s="24">
        <f t="shared" si="1103"/>
        <v>0</v>
      </c>
      <c r="Y1959" s="24">
        <f t="shared" si="1104"/>
        <v>0</v>
      </c>
      <c r="Z1959" s="24">
        <f t="shared" si="1105"/>
        <v>46255.929499999998</v>
      </c>
      <c r="AA1959" s="25" t="str">
        <f t="shared" si="1106"/>
        <v>N</v>
      </c>
      <c r="AB1959" s="26">
        <f t="shared" si="1107"/>
        <v>0</v>
      </c>
      <c r="AC1959" s="27">
        <f t="shared" si="1108"/>
        <v>20500</v>
      </c>
      <c r="AD1959" s="28">
        <f t="shared" si="1109"/>
        <v>100000</v>
      </c>
      <c r="AE1959" s="28">
        <f t="shared" si="1110"/>
        <v>257500</v>
      </c>
      <c r="AF1959" s="28">
        <f t="shared" si="1111"/>
        <v>0</v>
      </c>
      <c r="AG1959" s="28">
        <f t="shared" si="1112"/>
        <v>0</v>
      </c>
      <c r="AH1959" s="28">
        <f t="shared" si="1113"/>
        <v>0</v>
      </c>
      <c r="AI1959" s="28">
        <f t="shared" si="1114"/>
        <v>0</v>
      </c>
      <c r="AJ1959" s="29" t="str">
        <f t="shared" si="1115"/>
        <v>N</v>
      </c>
      <c r="AK1959" s="30">
        <f t="shared" si="1080"/>
        <v>0</v>
      </c>
      <c r="AL1959" s="31">
        <f t="shared" si="1081"/>
        <v>20500</v>
      </c>
      <c r="AM1959" s="31">
        <f t="shared" si="1082"/>
        <v>100000</v>
      </c>
      <c r="AN1959" s="31">
        <f t="shared" si="1083"/>
        <v>257500</v>
      </c>
      <c r="AO1959" s="31">
        <f t="shared" si="1084"/>
        <v>0</v>
      </c>
      <c r="AP1959" s="31">
        <f t="shared" si="1085"/>
        <v>0</v>
      </c>
      <c r="AQ1959" s="31">
        <f t="shared" si="1086"/>
        <v>0</v>
      </c>
      <c r="AR1959" s="31">
        <f t="shared" si="1087"/>
        <v>0</v>
      </c>
      <c r="AS1959" s="32">
        <f t="shared" si="1088"/>
        <v>0</v>
      </c>
      <c r="AT1959" s="33">
        <f t="shared" si="1089"/>
        <v>20500</v>
      </c>
      <c r="AU1959" s="33">
        <f t="shared" si="1090"/>
        <v>100000</v>
      </c>
      <c r="AV1959" s="33">
        <v>258457</v>
      </c>
      <c r="AW1959" s="33">
        <f t="shared" si="1091"/>
        <v>0</v>
      </c>
      <c r="AX1959" s="33">
        <f t="shared" si="1092"/>
        <v>0</v>
      </c>
      <c r="AY1959" s="34">
        <f t="shared" si="1093"/>
        <v>46255.929499999998</v>
      </c>
    </row>
    <row r="1960" spans="1:51" ht="15" customHeight="1" x14ac:dyDescent="0.3">
      <c r="A1960" s="166" t="s">
        <v>3164</v>
      </c>
      <c r="B1960" s="99">
        <v>13876.47</v>
      </c>
      <c r="C1960" s="99">
        <v>31972.46</v>
      </c>
      <c r="D1960" s="99">
        <v>93451.73</v>
      </c>
      <c r="E1960" s="99">
        <v>84347.42</v>
      </c>
      <c r="F1960" s="127">
        <v>60000</v>
      </c>
      <c r="G1960" s="126">
        <v>0</v>
      </c>
      <c r="H1960" s="182">
        <v>46299</v>
      </c>
      <c r="I1960" s="182">
        <v>46360</v>
      </c>
      <c r="J1960" s="166">
        <v>4</v>
      </c>
      <c r="K1960" s="166">
        <v>3.1</v>
      </c>
      <c r="L1960" s="167" t="s">
        <v>1206</v>
      </c>
      <c r="M1960" s="168" t="s">
        <v>1205</v>
      </c>
      <c r="N1960" s="169">
        <v>0.03</v>
      </c>
      <c r="O1960" s="21">
        <f t="shared" si="1094"/>
        <v>0.89999999999999991</v>
      </c>
      <c r="P1960" s="21" t="str">
        <f t="shared" si="1095"/>
        <v>N</v>
      </c>
      <c r="Q1960" s="22">
        <f t="shared" si="1096"/>
        <v>45848.93</v>
      </c>
      <c r="R1960" s="8" t="str">
        <f t="shared" si="1097"/>
        <v>N</v>
      </c>
      <c r="S1960" s="23">
        <f t="shared" si="1098"/>
        <v>0.89999999999999991</v>
      </c>
      <c r="T1960" s="24">
        <f t="shared" si="1099"/>
        <v>20500</v>
      </c>
      <c r="U1960" s="24">
        <f t="shared" si="1100"/>
        <v>100000</v>
      </c>
      <c r="V1960" s="24">
        <f t="shared" si="1101"/>
        <v>257500</v>
      </c>
      <c r="W1960" s="24">
        <f t="shared" si="1102"/>
        <v>6548.2700000000041</v>
      </c>
      <c r="X1960" s="24">
        <f t="shared" si="1103"/>
        <v>0</v>
      </c>
      <c r="Y1960" s="24">
        <f t="shared" si="1104"/>
        <v>6548.2700000000041</v>
      </c>
      <c r="Z1960" s="24">
        <f t="shared" si="1105"/>
        <v>40676.127899999999</v>
      </c>
      <c r="AA1960" s="25" t="str">
        <f t="shared" si="1106"/>
        <v>N</v>
      </c>
      <c r="AB1960" s="26">
        <f t="shared" si="1107"/>
        <v>0</v>
      </c>
      <c r="AC1960" s="27">
        <f t="shared" si="1108"/>
        <v>20500</v>
      </c>
      <c r="AD1960" s="28">
        <f t="shared" si="1109"/>
        <v>100000</v>
      </c>
      <c r="AE1960" s="28">
        <f t="shared" si="1110"/>
        <v>257500</v>
      </c>
      <c r="AF1960" s="28">
        <f t="shared" si="1111"/>
        <v>0</v>
      </c>
      <c r="AG1960" s="28">
        <f t="shared" si="1112"/>
        <v>0</v>
      </c>
      <c r="AH1960" s="28">
        <f t="shared" si="1113"/>
        <v>0</v>
      </c>
      <c r="AI1960" s="28">
        <f t="shared" si="1114"/>
        <v>0</v>
      </c>
      <c r="AJ1960" s="29" t="str">
        <f t="shared" si="1115"/>
        <v>N</v>
      </c>
      <c r="AK1960" s="30">
        <f t="shared" si="1080"/>
        <v>0</v>
      </c>
      <c r="AL1960" s="31">
        <f t="shared" si="1081"/>
        <v>20500</v>
      </c>
      <c r="AM1960" s="31">
        <f t="shared" si="1082"/>
        <v>100000</v>
      </c>
      <c r="AN1960" s="31">
        <f t="shared" si="1083"/>
        <v>257500</v>
      </c>
      <c r="AO1960" s="31">
        <f t="shared" si="1084"/>
        <v>0</v>
      </c>
      <c r="AP1960" s="31">
        <f t="shared" si="1085"/>
        <v>0</v>
      </c>
      <c r="AQ1960" s="31">
        <f t="shared" si="1086"/>
        <v>0</v>
      </c>
      <c r="AR1960" s="31">
        <f t="shared" si="1087"/>
        <v>0</v>
      </c>
      <c r="AS1960" s="32">
        <f t="shared" si="1088"/>
        <v>0</v>
      </c>
      <c r="AT1960" s="33">
        <f t="shared" si="1089"/>
        <v>20500</v>
      </c>
      <c r="AU1960" s="33">
        <f t="shared" si="1090"/>
        <v>100000</v>
      </c>
      <c r="AV1960" s="33">
        <v>258458</v>
      </c>
      <c r="AW1960" s="33">
        <f t="shared" si="1091"/>
        <v>0</v>
      </c>
      <c r="AX1960" s="33">
        <f t="shared" si="1092"/>
        <v>0</v>
      </c>
      <c r="AY1960" s="34">
        <f t="shared" si="1093"/>
        <v>40676.127899999999</v>
      </c>
    </row>
    <row r="1961" spans="1:51" ht="15" customHeight="1" x14ac:dyDescent="0.3">
      <c r="A1961" s="166" t="s">
        <v>3165</v>
      </c>
      <c r="B1961" s="99">
        <v>17178.64</v>
      </c>
      <c r="C1961" s="99">
        <v>934.69</v>
      </c>
      <c r="D1961" s="99">
        <v>97745.47</v>
      </c>
      <c r="E1961" s="99">
        <v>88815.47</v>
      </c>
      <c r="F1961" s="127">
        <v>80000</v>
      </c>
      <c r="G1961" s="126">
        <v>12500</v>
      </c>
      <c r="H1961" s="182">
        <v>46394</v>
      </c>
      <c r="I1961" s="182">
        <v>46445</v>
      </c>
      <c r="J1961" s="166">
        <v>4</v>
      </c>
      <c r="K1961" s="166">
        <v>2.7</v>
      </c>
      <c r="L1961" s="167" t="s">
        <v>1206</v>
      </c>
      <c r="M1961" s="168" t="s">
        <v>1204</v>
      </c>
      <c r="N1961" s="169">
        <v>2.7E-2</v>
      </c>
      <c r="O1961" s="21">
        <f t="shared" si="1094"/>
        <v>1.2999999999999998</v>
      </c>
      <c r="P1961" s="21" t="str">
        <f t="shared" si="1095"/>
        <v>N</v>
      </c>
      <c r="Q1961" s="22">
        <f t="shared" si="1096"/>
        <v>18113.329999999998</v>
      </c>
      <c r="R1961" s="8" t="str">
        <f t="shared" si="1097"/>
        <v>N</v>
      </c>
      <c r="S1961" s="23">
        <f t="shared" si="1098"/>
        <v>2.5999999999999996</v>
      </c>
      <c r="T1961" s="24">
        <f t="shared" si="1099"/>
        <v>20500</v>
      </c>
      <c r="U1961" s="24">
        <f t="shared" si="1100"/>
        <v>100000</v>
      </c>
      <c r="V1961" s="24">
        <f t="shared" si="1101"/>
        <v>257500</v>
      </c>
      <c r="W1961" s="24">
        <f t="shared" si="1102"/>
        <v>1127.2649999999994</v>
      </c>
      <c r="X1961" s="24">
        <f t="shared" si="1103"/>
        <v>0</v>
      </c>
      <c r="Y1961" s="24">
        <f t="shared" si="1104"/>
        <v>1127.2649999999994</v>
      </c>
      <c r="Z1961" s="24">
        <f t="shared" si="1105"/>
        <v>17475.124909999999</v>
      </c>
      <c r="AA1961" s="25" t="str">
        <f t="shared" si="1106"/>
        <v>N</v>
      </c>
      <c r="AB1961" s="26">
        <f t="shared" si="1107"/>
        <v>1.5999999999999996</v>
      </c>
      <c r="AC1961" s="27">
        <f t="shared" si="1108"/>
        <v>20500</v>
      </c>
      <c r="AD1961" s="28">
        <f t="shared" si="1109"/>
        <v>100000</v>
      </c>
      <c r="AE1961" s="28">
        <f t="shared" si="1110"/>
        <v>257500</v>
      </c>
      <c r="AF1961" s="28">
        <f t="shared" si="1111"/>
        <v>563.63249999999971</v>
      </c>
      <c r="AG1961" s="28">
        <f t="shared" si="1112"/>
        <v>0</v>
      </c>
      <c r="AH1961" s="28">
        <f t="shared" si="1113"/>
        <v>563.63249999999971</v>
      </c>
      <c r="AI1961" s="28">
        <f t="shared" si="1114"/>
        <v>18541.021937569996</v>
      </c>
      <c r="AJ1961" s="29" t="str">
        <f t="shared" si="1115"/>
        <v>N</v>
      </c>
      <c r="AK1961" s="30">
        <f t="shared" si="1080"/>
        <v>0.59999999999999964</v>
      </c>
      <c r="AL1961" s="31">
        <f t="shared" si="1081"/>
        <v>20500</v>
      </c>
      <c r="AM1961" s="31">
        <f t="shared" si="1082"/>
        <v>100000</v>
      </c>
      <c r="AN1961" s="31">
        <f t="shared" si="1083"/>
        <v>257500</v>
      </c>
      <c r="AO1961" s="31">
        <f t="shared" si="1084"/>
        <v>0</v>
      </c>
      <c r="AP1961" s="31">
        <f t="shared" si="1085"/>
        <v>0</v>
      </c>
      <c r="AQ1961" s="31">
        <f t="shared" si="1086"/>
        <v>0</v>
      </c>
      <c r="AR1961" s="31">
        <f t="shared" si="1087"/>
        <v>19620.480107384385</v>
      </c>
      <c r="AS1961" s="32">
        <f t="shared" si="1088"/>
        <v>0</v>
      </c>
      <c r="AT1961" s="33">
        <f t="shared" si="1089"/>
        <v>20500</v>
      </c>
      <c r="AU1961" s="33">
        <f t="shared" si="1090"/>
        <v>100000</v>
      </c>
      <c r="AV1961" s="33">
        <v>258459</v>
      </c>
      <c r="AW1961" s="33">
        <f t="shared" si="1091"/>
        <v>0</v>
      </c>
      <c r="AX1961" s="33">
        <f t="shared" si="1092"/>
        <v>0</v>
      </c>
      <c r="AY1961" s="34">
        <f t="shared" si="1093"/>
        <v>55636.626954954379</v>
      </c>
    </row>
    <row r="1962" spans="1:51" ht="15" customHeight="1" x14ac:dyDescent="0.3">
      <c r="A1962" s="166" t="s">
        <v>3166</v>
      </c>
      <c r="B1962" s="99">
        <v>19999.14</v>
      </c>
      <c r="C1962" s="99">
        <v>15544.03</v>
      </c>
      <c r="D1962" s="99">
        <v>82220.179999999993</v>
      </c>
      <c r="E1962" s="99">
        <v>70208.02</v>
      </c>
      <c r="F1962" s="127">
        <v>46000</v>
      </c>
      <c r="G1962" s="126">
        <v>12500</v>
      </c>
      <c r="H1962" s="182">
        <v>46285</v>
      </c>
      <c r="I1962" s="182">
        <v>46344</v>
      </c>
      <c r="J1962" s="166">
        <v>1.8</v>
      </c>
      <c r="K1962" s="166">
        <v>0.5</v>
      </c>
      <c r="L1962" s="167" t="s">
        <v>1206</v>
      </c>
      <c r="M1962" s="168" t="s">
        <v>1205</v>
      </c>
      <c r="N1962" s="169">
        <v>0.06</v>
      </c>
      <c r="O1962" s="21">
        <f t="shared" si="1094"/>
        <v>1.3</v>
      </c>
      <c r="P1962" s="21" t="str">
        <f t="shared" si="1095"/>
        <v>N</v>
      </c>
      <c r="Q1962" s="22">
        <f t="shared" si="1096"/>
        <v>35543.17</v>
      </c>
      <c r="R1962" s="8" t="str">
        <f t="shared" si="1097"/>
        <v>N</v>
      </c>
      <c r="S1962" s="23">
        <f t="shared" si="1098"/>
        <v>1.3</v>
      </c>
      <c r="T1962" s="24">
        <f t="shared" si="1099"/>
        <v>20500</v>
      </c>
      <c r="U1962" s="24">
        <f t="shared" si="1100"/>
        <v>100000</v>
      </c>
      <c r="V1962" s="24">
        <f t="shared" si="1101"/>
        <v>257500</v>
      </c>
      <c r="W1962" s="24">
        <f t="shared" si="1102"/>
        <v>17779.820000000007</v>
      </c>
      <c r="X1962" s="24">
        <f t="shared" si="1103"/>
        <v>0</v>
      </c>
      <c r="Y1962" s="24">
        <f t="shared" si="1104"/>
        <v>17779.820000000007</v>
      </c>
      <c r="Z1962" s="24">
        <f t="shared" si="1105"/>
        <v>19895.94019999999</v>
      </c>
      <c r="AA1962" s="25" t="str">
        <f t="shared" si="1106"/>
        <v>N</v>
      </c>
      <c r="AB1962" s="26">
        <f t="shared" si="1107"/>
        <v>0.30000000000000004</v>
      </c>
      <c r="AC1962" s="27">
        <f t="shared" si="1108"/>
        <v>20500</v>
      </c>
      <c r="AD1962" s="28">
        <f t="shared" si="1109"/>
        <v>100000</v>
      </c>
      <c r="AE1962" s="28">
        <f t="shared" si="1110"/>
        <v>257500</v>
      </c>
      <c r="AF1962" s="28">
        <f t="shared" si="1111"/>
        <v>0</v>
      </c>
      <c r="AG1962" s="28">
        <f t="shared" si="1112"/>
        <v>0</v>
      </c>
      <c r="AH1962" s="28">
        <f t="shared" si="1113"/>
        <v>0</v>
      </c>
      <c r="AI1962" s="28">
        <f t="shared" si="1114"/>
        <v>39936.305811999999</v>
      </c>
      <c r="AJ1962" s="29" t="str">
        <f t="shared" si="1115"/>
        <v>N</v>
      </c>
      <c r="AK1962" s="30">
        <f t="shared" si="1080"/>
        <v>0</v>
      </c>
      <c r="AL1962" s="31">
        <f t="shared" si="1081"/>
        <v>20500</v>
      </c>
      <c r="AM1962" s="31">
        <f t="shared" si="1082"/>
        <v>100000</v>
      </c>
      <c r="AN1962" s="31">
        <f t="shared" si="1083"/>
        <v>257500</v>
      </c>
      <c r="AO1962" s="31">
        <f t="shared" si="1084"/>
        <v>0</v>
      </c>
      <c r="AP1962" s="31">
        <f t="shared" si="1085"/>
        <v>0</v>
      </c>
      <c r="AQ1962" s="31">
        <f t="shared" si="1086"/>
        <v>0</v>
      </c>
      <c r="AR1962" s="31">
        <f t="shared" si="1087"/>
        <v>0</v>
      </c>
      <c r="AS1962" s="32">
        <f t="shared" si="1088"/>
        <v>0</v>
      </c>
      <c r="AT1962" s="33">
        <f t="shared" si="1089"/>
        <v>20500</v>
      </c>
      <c r="AU1962" s="33">
        <f t="shared" si="1090"/>
        <v>100000</v>
      </c>
      <c r="AV1962" s="33">
        <v>258460</v>
      </c>
      <c r="AW1962" s="33">
        <f t="shared" si="1091"/>
        <v>0</v>
      </c>
      <c r="AX1962" s="33">
        <f t="shared" si="1092"/>
        <v>0</v>
      </c>
      <c r="AY1962" s="34">
        <f t="shared" si="1093"/>
        <v>59832.246011999989</v>
      </c>
    </row>
    <row r="1963" spans="1:51" ht="15" customHeight="1" x14ac:dyDescent="0.3">
      <c r="A1963" s="166" t="s">
        <v>3167</v>
      </c>
      <c r="B1963" s="99">
        <v>8992.3700000000008</v>
      </c>
      <c r="C1963" s="99">
        <v>9869.2999999999993</v>
      </c>
      <c r="D1963" s="99">
        <v>87030.67</v>
      </c>
      <c r="E1963" s="99">
        <v>74005.34</v>
      </c>
      <c r="F1963" s="127">
        <v>80000</v>
      </c>
      <c r="G1963" s="126">
        <v>12500</v>
      </c>
      <c r="H1963" s="182">
        <v>46385</v>
      </c>
      <c r="I1963" s="182">
        <v>46416</v>
      </c>
      <c r="J1963" s="166">
        <v>2.5</v>
      </c>
      <c r="K1963" s="166">
        <v>2.5</v>
      </c>
      <c r="L1963" s="167" t="s">
        <v>1206</v>
      </c>
      <c r="M1963" s="168" t="s">
        <v>1203</v>
      </c>
      <c r="N1963" s="169">
        <v>0.01</v>
      </c>
      <c r="O1963" s="21">
        <f t="shared" si="1094"/>
        <v>0</v>
      </c>
      <c r="P1963" s="21" t="str">
        <f t="shared" si="1095"/>
        <v>N</v>
      </c>
      <c r="Q1963" s="22">
        <f t="shared" si="1096"/>
        <v>18861.669999999998</v>
      </c>
      <c r="R1963" s="8" t="str">
        <f t="shared" si="1097"/>
        <v>N</v>
      </c>
      <c r="S1963" s="23">
        <f t="shared" si="1098"/>
        <v>0</v>
      </c>
      <c r="T1963" s="24">
        <f t="shared" si="1099"/>
        <v>20500</v>
      </c>
      <c r="U1963" s="24">
        <f t="shared" si="1100"/>
        <v>100000</v>
      </c>
      <c r="V1963" s="24">
        <f t="shared" si="1101"/>
        <v>257500</v>
      </c>
      <c r="W1963" s="24">
        <f t="shared" si="1102"/>
        <v>0</v>
      </c>
      <c r="X1963" s="24">
        <f t="shared" si="1103"/>
        <v>0</v>
      </c>
      <c r="Y1963" s="24">
        <f t="shared" si="1104"/>
        <v>0</v>
      </c>
      <c r="Z1963" s="24">
        <f t="shared" si="1105"/>
        <v>0</v>
      </c>
      <c r="AA1963" s="25" t="str">
        <f t="shared" si="1106"/>
        <v>N</v>
      </c>
      <c r="AB1963" s="26">
        <f t="shared" si="1107"/>
        <v>0</v>
      </c>
      <c r="AC1963" s="27">
        <f t="shared" si="1108"/>
        <v>20500</v>
      </c>
      <c r="AD1963" s="28">
        <f t="shared" si="1109"/>
        <v>100000</v>
      </c>
      <c r="AE1963" s="28">
        <f t="shared" si="1110"/>
        <v>257500</v>
      </c>
      <c r="AF1963" s="28">
        <f t="shared" si="1111"/>
        <v>0</v>
      </c>
      <c r="AG1963" s="28">
        <f t="shared" si="1112"/>
        <v>0</v>
      </c>
      <c r="AH1963" s="28">
        <f t="shared" si="1113"/>
        <v>0</v>
      </c>
      <c r="AI1963" s="28">
        <f t="shared" si="1114"/>
        <v>0</v>
      </c>
      <c r="AJ1963" s="29" t="str">
        <f t="shared" si="1115"/>
        <v>N</v>
      </c>
      <c r="AK1963" s="30">
        <f t="shared" ref="AK1963:AK2026" si="1116">MAX(0,(AB1963-1))</f>
        <v>0</v>
      </c>
      <c r="AL1963" s="31">
        <f t="shared" ref="AL1963:AL2026" si="1117">IF(AJ1963="Y",(20500+G1963),IF(AND(AJ1963="N",L1963="G"),20500,IF(AND(AJ1963="N",L1963="P"),50000,IF(AND(AJ1963="",L1963="G"),20500,IF(AND(AJ1963="",L1963="P"),50000,"")))))</f>
        <v>20500</v>
      </c>
      <c r="AM1963" s="31">
        <f t="shared" ref="AM1963:AM2026" si="1118">IF(AND(AJ1963="Y",G1963&gt;0),224000,IF(AND(AJ1963="Y",G1963=0),138500,IF(AND(AJ1963="N",L1963="G"),100000,IF(AND(AJ1963="N",L1963=""),100000,IF(AND(AJ1963="N",L1963="P"),200000,"")))))</f>
        <v>100000</v>
      </c>
      <c r="AN1963" s="31">
        <f t="shared" ref="AN1963:AN2026" si="1119">IF(AJ1963="Y",AM1963,IF(AJ1963="N",257500,IF(AJ1963="",257500,)))</f>
        <v>257500</v>
      </c>
      <c r="AO1963" s="31">
        <f t="shared" ref="AO1963:AO2026" si="1120">IF(
  M1963&lt;0.5,
  0,
  MAX(
    0,
    IF(
      AK1963=0,
      0,
      IF(
        AJ1963="Y",
        MIN(Q1963*(1+N1963)*(1+N1963)*(1+N1963), AL1963, AM1963-E1963-W1963-AF2027, AN1963-E1963-W1963-AF1963),
        MIN(Q1963*(1+N1963)*(1+N1963)*(1+N1963), AL1963, AM1963-D1963-W1963-AF2027, AN1963-F1963-W1963-AF1963)
      )
    )
  ) * M1963
)</f>
        <v>0</v>
      </c>
      <c r="AP1963" s="31">
        <f t="shared" ref="AP1963:AP2026" si="1121">IF(
  M1963&lt;0.5,
  0,
  MAX(
    0,
    IF(
      AK1963=0,
      0,
      IF(
        AJ1963="Y",
        (Q1963*(1+N1963)*(1+N1963)*(1+N1963)-AO1963),
        0
      )
    )
  ) * M1963
)</f>
        <v>0</v>
      </c>
      <c r="AQ1963" s="31">
        <f t="shared" ref="AQ1963:AQ2026" si="1122">AO1963+AP1963</f>
        <v>0</v>
      </c>
      <c r="AR1963" s="31">
        <f t="shared" ref="AR1963:AR2026" si="1123">IF(AK1963=0, 0, MAX(0, (Q1963*(1+N1963)*(1+N1963)*(1+N1963)) - AQ1963))</f>
        <v>0</v>
      </c>
      <c r="AS1963" s="32">
        <f t="shared" ref="AS1963:AS2026" si="1124">MAX(0,(AK1963-1))</f>
        <v>0</v>
      </c>
      <c r="AT1963" s="33">
        <f t="shared" ref="AT1963:AT2026" si="1125">IF(L1963="G", 20500, IF(L1963="P", 50000, 0))</f>
        <v>20500</v>
      </c>
      <c r="AU1963" s="33">
        <f t="shared" ref="AU1963:AU2026" si="1126">IF(L1963="G",100000,IF(L1963="P",200000,""))</f>
        <v>100000</v>
      </c>
      <c r="AV1963" s="33">
        <v>258461</v>
      </c>
      <c r="AW1963" s="33">
        <f t="shared" ref="AW1963:AW2026" si="1127">IF(
  M1963&lt;0.5,
  0,
  MAX(
    0,
    IF(
      AS1963=0,
      0,
      MIN(
        Q1963*(1+N1963)*(1+N1963)*(1+N1963)*(1+N1963),
        AT1963,
        AU1963-D1963-W1963-AF1963-AO1963,
        AV1963-F1963-W1963-AF1963-AO1963
      )
    )
  ) * M1963
)</f>
        <v>0</v>
      </c>
      <c r="AX1963" s="33">
        <f t="shared" ref="AX1963:AX2026" si="1128">IF(AS1963=0, 0, MAX(0, (Q1963*(1+N1963)*(1+N1963)*(1+N1963)*(1+N1963)) - AW1963))</f>
        <v>0</v>
      </c>
      <c r="AY1963" s="34">
        <f t="shared" ref="AY1963:AY2026" si="1129">Z1963+AI1963+AR1963+AX1963</f>
        <v>0</v>
      </c>
    </row>
    <row r="1964" spans="1:51" ht="15" customHeight="1" x14ac:dyDescent="0.3">
      <c r="A1964" s="166" t="s">
        <v>3168</v>
      </c>
      <c r="B1964" s="99">
        <v>20283.689999999999</v>
      </c>
      <c r="C1964" s="99">
        <v>3945.29</v>
      </c>
      <c r="D1964" s="99">
        <v>102924.19</v>
      </c>
      <c r="E1964" s="99">
        <v>92695.99</v>
      </c>
      <c r="F1964" s="127">
        <v>150000</v>
      </c>
      <c r="G1964" s="124">
        <v>12500</v>
      </c>
      <c r="H1964" s="182">
        <v>46458</v>
      </c>
      <c r="I1964" s="182">
        <v>46518</v>
      </c>
      <c r="J1964" s="166">
        <v>3</v>
      </c>
      <c r="K1964" s="166">
        <v>2.1</v>
      </c>
      <c r="L1964" s="167" t="s">
        <v>1206</v>
      </c>
      <c r="M1964" s="168" t="s">
        <v>1205</v>
      </c>
      <c r="N1964" s="169">
        <v>0.02</v>
      </c>
      <c r="O1964" s="21">
        <f t="shared" si="1094"/>
        <v>0.89999999999999991</v>
      </c>
      <c r="P1964" s="21" t="str">
        <f t="shared" si="1095"/>
        <v>N</v>
      </c>
      <c r="Q1964" s="22">
        <f t="shared" si="1096"/>
        <v>24228.98</v>
      </c>
      <c r="R1964" s="8" t="str">
        <f t="shared" si="1097"/>
        <v>N</v>
      </c>
      <c r="S1964" s="23">
        <f t="shared" si="1098"/>
        <v>0.89999999999999991</v>
      </c>
      <c r="T1964" s="24">
        <f t="shared" si="1099"/>
        <v>20500</v>
      </c>
      <c r="U1964" s="24">
        <f t="shared" si="1100"/>
        <v>100000</v>
      </c>
      <c r="V1964" s="24">
        <f t="shared" si="1101"/>
        <v>257500</v>
      </c>
      <c r="W1964" s="24">
        <f t="shared" si="1102"/>
        <v>0</v>
      </c>
      <c r="X1964" s="24">
        <f t="shared" si="1103"/>
        <v>0</v>
      </c>
      <c r="Y1964" s="24">
        <f t="shared" si="1104"/>
        <v>0</v>
      </c>
      <c r="Z1964" s="24">
        <f t="shared" si="1105"/>
        <v>24713.559600000001</v>
      </c>
      <c r="AA1964" s="25" t="str">
        <f t="shared" si="1106"/>
        <v>N</v>
      </c>
      <c r="AB1964" s="26">
        <f t="shared" si="1107"/>
        <v>0</v>
      </c>
      <c r="AC1964" s="27">
        <f t="shared" si="1108"/>
        <v>20500</v>
      </c>
      <c r="AD1964" s="28">
        <f t="shared" si="1109"/>
        <v>100000</v>
      </c>
      <c r="AE1964" s="28">
        <f t="shared" si="1110"/>
        <v>257500</v>
      </c>
      <c r="AF1964" s="28">
        <f t="shared" si="1111"/>
        <v>0</v>
      </c>
      <c r="AG1964" s="28">
        <f t="shared" si="1112"/>
        <v>0</v>
      </c>
      <c r="AH1964" s="28">
        <f t="shared" si="1113"/>
        <v>0</v>
      </c>
      <c r="AI1964" s="28">
        <f t="shared" si="1114"/>
        <v>0</v>
      </c>
      <c r="AJ1964" s="29" t="str">
        <f t="shared" si="1115"/>
        <v>N</v>
      </c>
      <c r="AK1964" s="30">
        <f t="shared" si="1116"/>
        <v>0</v>
      </c>
      <c r="AL1964" s="31">
        <f t="shared" si="1117"/>
        <v>20500</v>
      </c>
      <c r="AM1964" s="31">
        <f t="shared" si="1118"/>
        <v>100000</v>
      </c>
      <c r="AN1964" s="31">
        <f t="shared" si="1119"/>
        <v>257500</v>
      </c>
      <c r="AO1964" s="31">
        <f t="shared" si="1120"/>
        <v>0</v>
      </c>
      <c r="AP1964" s="31">
        <f t="shared" si="1121"/>
        <v>0</v>
      </c>
      <c r="AQ1964" s="31">
        <f t="shared" si="1122"/>
        <v>0</v>
      </c>
      <c r="AR1964" s="31">
        <f t="shared" si="1123"/>
        <v>0</v>
      </c>
      <c r="AS1964" s="32">
        <f t="shared" si="1124"/>
        <v>0</v>
      </c>
      <c r="AT1964" s="33">
        <f t="shared" si="1125"/>
        <v>20500</v>
      </c>
      <c r="AU1964" s="33">
        <f t="shared" si="1126"/>
        <v>100000</v>
      </c>
      <c r="AV1964" s="33">
        <v>258462</v>
      </c>
      <c r="AW1964" s="33">
        <f t="shared" si="1127"/>
        <v>0</v>
      </c>
      <c r="AX1964" s="33">
        <f t="shared" si="1128"/>
        <v>0</v>
      </c>
      <c r="AY1964" s="34">
        <f t="shared" si="1129"/>
        <v>24713.559600000001</v>
      </c>
    </row>
    <row r="1965" spans="1:51" ht="15" customHeight="1" x14ac:dyDescent="0.3">
      <c r="A1965" s="166" t="s">
        <v>3169</v>
      </c>
      <c r="B1965" s="99">
        <v>20147.740000000002</v>
      </c>
      <c r="C1965" s="99">
        <v>33783.01</v>
      </c>
      <c r="D1965" s="99">
        <v>77582.77</v>
      </c>
      <c r="E1965" s="99">
        <v>65771.740000000005</v>
      </c>
      <c r="F1965" s="127">
        <v>80000</v>
      </c>
      <c r="G1965" s="124">
        <v>0</v>
      </c>
      <c r="H1965" s="182">
        <v>46273</v>
      </c>
      <c r="I1965" s="182">
        <v>46346</v>
      </c>
      <c r="J1965" s="166">
        <v>3.4</v>
      </c>
      <c r="K1965" s="166">
        <v>2.6</v>
      </c>
      <c r="L1965" s="167" t="s">
        <v>1206</v>
      </c>
      <c r="M1965" s="168" t="s">
        <v>1204</v>
      </c>
      <c r="N1965" s="169">
        <v>0.02</v>
      </c>
      <c r="O1965" s="21">
        <f t="shared" si="1094"/>
        <v>0.79999999999999982</v>
      </c>
      <c r="P1965" s="21" t="str">
        <f t="shared" si="1095"/>
        <v>N</v>
      </c>
      <c r="Q1965" s="22">
        <f t="shared" si="1096"/>
        <v>53930.75</v>
      </c>
      <c r="R1965" s="8" t="str">
        <f t="shared" si="1097"/>
        <v>N</v>
      </c>
      <c r="S1965" s="23">
        <f t="shared" si="1098"/>
        <v>1.5999999999999996</v>
      </c>
      <c r="T1965" s="24">
        <f t="shared" si="1099"/>
        <v>20500</v>
      </c>
      <c r="U1965" s="24">
        <f t="shared" si="1100"/>
        <v>100000</v>
      </c>
      <c r="V1965" s="24">
        <f t="shared" si="1101"/>
        <v>257500</v>
      </c>
      <c r="W1965" s="24">
        <f t="shared" si="1102"/>
        <v>10250</v>
      </c>
      <c r="X1965" s="24">
        <f t="shared" si="1103"/>
        <v>0</v>
      </c>
      <c r="Y1965" s="24">
        <f t="shared" si="1104"/>
        <v>10250</v>
      </c>
      <c r="Z1965" s="24">
        <f t="shared" si="1105"/>
        <v>44759.364999999998</v>
      </c>
      <c r="AA1965" s="25" t="str">
        <f t="shared" si="1106"/>
        <v>N</v>
      </c>
      <c r="AB1965" s="26">
        <f t="shared" si="1107"/>
        <v>0.59999999999999964</v>
      </c>
      <c r="AC1965" s="27">
        <f t="shared" si="1108"/>
        <v>20500</v>
      </c>
      <c r="AD1965" s="28">
        <f t="shared" si="1109"/>
        <v>100000</v>
      </c>
      <c r="AE1965" s="28">
        <f t="shared" si="1110"/>
        <v>257500</v>
      </c>
      <c r="AF1965" s="28">
        <f t="shared" si="1111"/>
        <v>6083.614999999998</v>
      </c>
      <c r="AG1965" s="28">
        <f t="shared" si="1112"/>
        <v>0</v>
      </c>
      <c r="AH1965" s="28">
        <f t="shared" si="1113"/>
        <v>6083.614999999998</v>
      </c>
      <c r="AI1965" s="28">
        <f t="shared" si="1114"/>
        <v>50025.937299999998</v>
      </c>
      <c r="AJ1965" s="29" t="str">
        <f t="shared" si="1115"/>
        <v>N</v>
      </c>
      <c r="AK1965" s="30">
        <f t="shared" si="1116"/>
        <v>0</v>
      </c>
      <c r="AL1965" s="31">
        <f t="shared" si="1117"/>
        <v>20500</v>
      </c>
      <c r="AM1965" s="31">
        <f t="shared" si="1118"/>
        <v>100000</v>
      </c>
      <c r="AN1965" s="31">
        <f t="shared" si="1119"/>
        <v>257500</v>
      </c>
      <c r="AO1965" s="31">
        <f t="shared" si="1120"/>
        <v>0</v>
      </c>
      <c r="AP1965" s="31">
        <f t="shared" si="1121"/>
        <v>0</v>
      </c>
      <c r="AQ1965" s="31">
        <f t="shared" si="1122"/>
        <v>0</v>
      </c>
      <c r="AR1965" s="31">
        <f t="shared" si="1123"/>
        <v>0</v>
      </c>
      <c r="AS1965" s="32">
        <f t="shared" si="1124"/>
        <v>0</v>
      </c>
      <c r="AT1965" s="33">
        <f t="shared" si="1125"/>
        <v>20500</v>
      </c>
      <c r="AU1965" s="33">
        <f t="shared" si="1126"/>
        <v>100000</v>
      </c>
      <c r="AV1965" s="33">
        <v>258463</v>
      </c>
      <c r="AW1965" s="33">
        <f t="shared" si="1127"/>
        <v>0</v>
      </c>
      <c r="AX1965" s="33">
        <f t="shared" si="1128"/>
        <v>0</v>
      </c>
      <c r="AY1965" s="34">
        <f t="shared" si="1129"/>
        <v>94785.302299999996</v>
      </c>
    </row>
    <row r="1966" spans="1:51" ht="15" customHeight="1" x14ac:dyDescent="0.3">
      <c r="A1966" s="166" t="s">
        <v>3170</v>
      </c>
      <c r="B1966" s="99">
        <v>14640.48</v>
      </c>
      <c r="C1966" s="99">
        <v>5337.16</v>
      </c>
      <c r="D1966" s="99">
        <v>63302.02</v>
      </c>
      <c r="E1966" s="99">
        <v>50473.96</v>
      </c>
      <c r="F1966" s="125">
        <v>35000</v>
      </c>
      <c r="G1966" s="124">
        <v>12500</v>
      </c>
      <c r="H1966" s="182">
        <v>46455</v>
      </c>
      <c r="I1966" s="182">
        <v>46527</v>
      </c>
      <c r="J1966" s="166">
        <v>1.9</v>
      </c>
      <c r="K1966" s="166">
        <v>1.6</v>
      </c>
      <c r="L1966" s="167" t="s">
        <v>1206</v>
      </c>
      <c r="M1966" s="168" t="s">
        <v>1204</v>
      </c>
      <c r="N1966" s="169">
        <v>0.02</v>
      </c>
      <c r="O1966" s="21">
        <f t="shared" si="1094"/>
        <v>0.29999999999999982</v>
      </c>
      <c r="P1966" s="21" t="str">
        <f t="shared" si="1095"/>
        <v>N</v>
      </c>
      <c r="Q1966" s="22">
        <f t="shared" si="1096"/>
        <v>19977.64</v>
      </c>
      <c r="R1966" s="8" t="str">
        <f t="shared" si="1097"/>
        <v>N</v>
      </c>
      <c r="S1966" s="23">
        <f t="shared" si="1098"/>
        <v>0.59999999999999964</v>
      </c>
      <c r="T1966" s="24">
        <f t="shared" si="1099"/>
        <v>20500</v>
      </c>
      <c r="U1966" s="24">
        <f t="shared" si="1100"/>
        <v>100000</v>
      </c>
      <c r="V1966" s="24">
        <f t="shared" si="1101"/>
        <v>257500</v>
      </c>
      <c r="W1966" s="24">
        <f t="shared" si="1102"/>
        <v>10188.5964</v>
      </c>
      <c r="X1966" s="24">
        <f t="shared" si="1103"/>
        <v>0</v>
      </c>
      <c r="Y1966" s="24">
        <f t="shared" si="1104"/>
        <v>10188.5964</v>
      </c>
      <c r="Z1966" s="24">
        <f t="shared" si="1105"/>
        <v>10188.5964</v>
      </c>
      <c r="AA1966" s="25" t="str">
        <f t="shared" si="1106"/>
        <v>N</v>
      </c>
      <c r="AB1966" s="26">
        <f t="shared" si="1107"/>
        <v>0</v>
      </c>
      <c r="AC1966" s="27">
        <f t="shared" si="1108"/>
        <v>20500</v>
      </c>
      <c r="AD1966" s="28">
        <f t="shared" si="1109"/>
        <v>100000</v>
      </c>
      <c r="AE1966" s="28">
        <f t="shared" si="1110"/>
        <v>257500</v>
      </c>
      <c r="AF1966" s="28">
        <f t="shared" si="1111"/>
        <v>0</v>
      </c>
      <c r="AG1966" s="28">
        <f t="shared" si="1112"/>
        <v>0</v>
      </c>
      <c r="AH1966" s="28">
        <f t="shared" si="1113"/>
        <v>0</v>
      </c>
      <c r="AI1966" s="28">
        <f t="shared" si="1114"/>
        <v>0</v>
      </c>
      <c r="AJ1966" s="29" t="str">
        <f t="shared" si="1115"/>
        <v>N</v>
      </c>
      <c r="AK1966" s="30">
        <f t="shared" si="1116"/>
        <v>0</v>
      </c>
      <c r="AL1966" s="31">
        <f t="shared" si="1117"/>
        <v>20500</v>
      </c>
      <c r="AM1966" s="31">
        <f t="shared" si="1118"/>
        <v>100000</v>
      </c>
      <c r="AN1966" s="31">
        <f t="shared" si="1119"/>
        <v>257500</v>
      </c>
      <c r="AO1966" s="31">
        <f t="shared" si="1120"/>
        <v>0</v>
      </c>
      <c r="AP1966" s="31">
        <f t="shared" si="1121"/>
        <v>0</v>
      </c>
      <c r="AQ1966" s="31">
        <f t="shared" si="1122"/>
        <v>0</v>
      </c>
      <c r="AR1966" s="31">
        <f t="shared" si="1123"/>
        <v>0</v>
      </c>
      <c r="AS1966" s="32">
        <f t="shared" si="1124"/>
        <v>0</v>
      </c>
      <c r="AT1966" s="33">
        <f t="shared" si="1125"/>
        <v>20500</v>
      </c>
      <c r="AU1966" s="33">
        <f t="shared" si="1126"/>
        <v>100000</v>
      </c>
      <c r="AV1966" s="33">
        <v>258464</v>
      </c>
      <c r="AW1966" s="33">
        <f t="shared" si="1127"/>
        <v>0</v>
      </c>
      <c r="AX1966" s="33">
        <f t="shared" si="1128"/>
        <v>0</v>
      </c>
      <c r="AY1966" s="34">
        <f t="shared" si="1129"/>
        <v>10188.5964</v>
      </c>
    </row>
    <row r="1967" spans="1:51" ht="15" customHeight="1" x14ac:dyDescent="0.3">
      <c r="A1967" s="166" t="s">
        <v>3171</v>
      </c>
      <c r="B1967" s="99">
        <v>17250.13</v>
      </c>
      <c r="C1967" s="99">
        <v>5430.84</v>
      </c>
      <c r="D1967" s="99">
        <v>69243.16</v>
      </c>
      <c r="E1967" s="99">
        <v>68812.399999999994</v>
      </c>
      <c r="F1967" s="125">
        <v>88000</v>
      </c>
      <c r="G1967" s="124">
        <v>0</v>
      </c>
      <c r="H1967" s="182">
        <v>46214</v>
      </c>
      <c r="I1967" s="182">
        <v>46227</v>
      </c>
      <c r="J1967" s="166">
        <v>3</v>
      </c>
      <c r="K1967" s="166">
        <v>1.4</v>
      </c>
      <c r="L1967" s="167" t="s">
        <v>1207</v>
      </c>
      <c r="M1967" s="168" t="s">
        <v>1205</v>
      </c>
      <c r="N1967" s="169">
        <v>0.04</v>
      </c>
      <c r="O1967" s="21">
        <f t="shared" si="1094"/>
        <v>1.6</v>
      </c>
      <c r="P1967" s="21" t="str">
        <f t="shared" si="1095"/>
        <v>N</v>
      </c>
      <c r="Q1967" s="22">
        <f t="shared" si="1096"/>
        <v>22680.97</v>
      </c>
      <c r="R1967" s="8" t="str">
        <f t="shared" si="1097"/>
        <v>N</v>
      </c>
      <c r="S1967" s="23">
        <f t="shared" si="1098"/>
        <v>1.6</v>
      </c>
      <c r="T1967" s="24">
        <f t="shared" si="1099"/>
        <v>50000</v>
      </c>
      <c r="U1967" s="24">
        <f t="shared" si="1100"/>
        <v>200000</v>
      </c>
      <c r="V1967" s="24">
        <f t="shared" si="1101"/>
        <v>257500</v>
      </c>
      <c r="W1967" s="24">
        <f t="shared" si="1102"/>
        <v>23588.2088</v>
      </c>
      <c r="X1967" s="24">
        <f t="shared" si="1103"/>
        <v>0</v>
      </c>
      <c r="Y1967" s="24">
        <f t="shared" si="1104"/>
        <v>23588.2088</v>
      </c>
      <c r="Z1967" s="24">
        <f t="shared" si="1105"/>
        <v>0</v>
      </c>
      <c r="AA1967" s="25" t="str">
        <f t="shared" si="1106"/>
        <v>N</v>
      </c>
      <c r="AB1967" s="26">
        <f t="shared" si="1107"/>
        <v>0.60000000000000009</v>
      </c>
      <c r="AC1967" s="27">
        <f t="shared" si="1108"/>
        <v>50000</v>
      </c>
      <c r="AD1967" s="28">
        <f t="shared" si="1109"/>
        <v>200000</v>
      </c>
      <c r="AE1967" s="28">
        <f t="shared" si="1110"/>
        <v>257500</v>
      </c>
      <c r="AF1967" s="28">
        <f t="shared" si="1111"/>
        <v>24531.737152000002</v>
      </c>
      <c r="AG1967" s="28">
        <f t="shared" si="1112"/>
        <v>0</v>
      </c>
      <c r="AH1967" s="28">
        <f t="shared" si="1113"/>
        <v>24531.737152000002</v>
      </c>
      <c r="AI1967" s="28">
        <f t="shared" si="1114"/>
        <v>0</v>
      </c>
      <c r="AJ1967" s="29" t="str">
        <f t="shared" si="1115"/>
        <v>N</v>
      </c>
      <c r="AK1967" s="30">
        <f t="shared" si="1116"/>
        <v>0</v>
      </c>
      <c r="AL1967" s="31">
        <f t="shared" si="1117"/>
        <v>50000</v>
      </c>
      <c r="AM1967" s="31">
        <f t="shared" si="1118"/>
        <v>200000</v>
      </c>
      <c r="AN1967" s="31">
        <f t="shared" si="1119"/>
        <v>257500</v>
      </c>
      <c r="AO1967" s="31">
        <f t="shared" si="1120"/>
        <v>0</v>
      </c>
      <c r="AP1967" s="31">
        <f t="shared" si="1121"/>
        <v>0</v>
      </c>
      <c r="AQ1967" s="31">
        <f t="shared" si="1122"/>
        <v>0</v>
      </c>
      <c r="AR1967" s="31">
        <f t="shared" si="1123"/>
        <v>0</v>
      </c>
      <c r="AS1967" s="32">
        <f t="shared" si="1124"/>
        <v>0</v>
      </c>
      <c r="AT1967" s="33">
        <f t="shared" si="1125"/>
        <v>50000</v>
      </c>
      <c r="AU1967" s="33">
        <f t="shared" si="1126"/>
        <v>200000</v>
      </c>
      <c r="AV1967" s="33">
        <v>258465</v>
      </c>
      <c r="AW1967" s="33">
        <f t="shared" si="1127"/>
        <v>0</v>
      </c>
      <c r="AX1967" s="33">
        <f t="shared" si="1128"/>
        <v>0</v>
      </c>
      <c r="AY1967" s="34">
        <f t="shared" si="1129"/>
        <v>0</v>
      </c>
    </row>
    <row r="1968" spans="1:51" ht="15" customHeight="1" x14ac:dyDescent="0.3">
      <c r="A1968" s="166" t="s">
        <v>3172</v>
      </c>
      <c r="B1968" s="99">
        <v>19009.96</v>
      </c>
      <c r="C1968" s="99">
        <v>25760.47</v>
      </c>
      <c r="D1968" s="99">
        <v>97885.54</v>
      </c>
      <c r="E1968" s="99">
        <v>84210.97</v>
      </c>
      <c r="F1968" s="125">
        <v>72000</v>
      </c>
      <c r="G1968" s="124">
        <v>24444</v>
      </c>
      <c r="H1968" s="182">
        <v>46482</v>
      </c>
      <c r="I1968" s="182">
        <v>46492</v>
      </c>
      <c r="J1968" s="166">
        <v>4.0999999999999996</v>
      </c>
      <c r="K1968" s="166">
        <v>1</v>
      </c>
      <c r="L1968" s="167" t="s">
        <v>1206</v>
      </c>
      <c r="M1968" s="168" t="s">
        <v>1204</v>
      </c>
      <c r="N1968" s="169">
        <v>0.05</v>
      </c>
      <c r="O1968" s="21">
        <f t="shared" si="1094"/>
        <v>3.0999999999999996</v>
      </c>
      <c r="P1968" s="21" t="str">
        <f t="shared" si="1095"/>
        <v>N</v>
      </c>
      <c r="Q1968" s="22">
        <f t="shared" si="1096"/>
        <v>44770.43</v>
      </c>
      <c r="R1968" s="8" t="str">
        <f t="shared" si="1097"/>
        <v>N</v>
      </c>
      <c r="S1968" s="23">
        <f t="shared" si="1098"/>
        <v>6.1999999999999993</v>
      </c>
      <c r="T1968" s="24">
        <f t="shared" si="1099"/>
        <v>20500</v>
      </c>
      <c r="U1968" s="24">
        <f t="shared" si="1100"/>
        <v>100000</v>
      </c>
      <c r="V1968" s="24">
        <f t="shared" si="1101"/>
        <v>257500</v>
      </c>
      <c r="W1968" s="24">
        <f t="shared" si="1102"/>
        <v>1057.2300000000032</v>
      </c>
      <c r="X1968" s="24">
        <f t="shared" si="1103"/>
        <v>0</v>
      </c>
      <c r="Y1968" s="24">
        <f t="shared" si="1104"/>
        <v>1057.2300000000032</v>
      </c>
      <c r="Z1968" s="24">
        <f t="shared" si="1105"/>
        <v>45951.7215</v>
      </c>
      <c r="AA1968" s="25" t="str">
        <f t="shared" si="1106"/>
        <v>N</v>
      </c>
      <c r="AB1968" s="26">
        <f t="shared" si="1107"/>
        <v>5.1999999999999993</v>
      </c>
      <c r="AC1968" s="27">
        <f t="shared" si="1108"/>
        <v>20500</v>
      </c>
      <c r="AD1968" s="28">
        <f t="shared" si="1109"/>
        <v>100000</v>
      </c>
      <c r="AE1968" s="28">
        <f t="shared" si="1110"/>
        <v>257500</v>
      </c>
      <c r="AF1968" s="28">
        <f t="shared" si="1111"/>
        <v>528.6150000000016</v>
      </c>
      <c r="AG1968" s="28">
        <f t="shared" si="1112"/>
        <v>0</v>
      </c>
      <c r="AH1968" s="28">
        <f t="shared" si="1113"/>
        <v>528.6150000000016</v>
      </c>
      <c r="AI1968" s="28">
        <f t="shared" si="1114"/>
        <v>48830.784075000003</v>
      </c>
      <c r="AJ1968" s="29" t="str">
        <f t="shared" si="1115"/>
        <v>N</v>
      </c>
      <c r="AK1968" s="30">
        <f t="shared" si="1116"/>
        <v>4.1999999999999993</v>
      </c>
      <c r="AL1968" s="31">
        <f t="shared" si="1117"/>
        <v>20500</v>
      </c>
      <c r="AM1968" s="31">
        <f t="shared" si="1118"/>
        <v>100000</v>
      </c>
      <c r="AN1968" s="31">
        <f t="shared" si="1119"/>
        <v>257500</v>
      </c>
      <c r="AO1968" s="31">
        <f t="shared" si="1120"/>
        <v>121.43418000000202</v>
      </c>
      <c r="AP1968" s="31">
        <f t="shared" si="1121"/>
        <v>0</v>
      </c>
      <c r="AQ1968" s="31">
        <f t="shared" si="1122"/>
        <v>121.43418000000202</v>
      </c>
      <c r="AR1968" s="31">
        <f t="shared" si="1123"/>
        <v>51705.93484875001</v>
      </c>
      <c r="AS1968" s="32">
        <f t="shared" si="1124"/>
        <v>3.1999999999999993</v>
      </c>
      <c r="AT1968" s="33">
        <f t="shared" si="1125"/>
        <v>20500</v>
      </c>
      <c r="AU1968" s="33">
        <f t="shared" si="1126"/>
        <v>100000</v>
      </c>
      <c r="AV1968" s="33">
        <v>258466</v>
      </c>
      <c r="AW1968" s="33">
        <f t="shared" si="1127"/>
        <v>203.59040999999979</v>
      </c>
      <c r="AX1968" s="33">
        <f t="shared" si="1128"/>
        <v>54215.147070187522</v>
      </c>
      <c r="AY1968" s="34">
        <f t="shared" si="1129"/>
        <v>200703.58749393755</v>
      </c>
    </row>
    <row r="1969" spans="1:51" ht="15" customHeight="1" x14ac:dyDescent="0.3">
      <c r="A1969" s="166" t="s">
        <v>3173</v>
      </c>
      <c r="B1969" s="99">
        <v>13972.47</v>
      </c>
      <c r="C1969" s="99">
        <v>21416.080000000002</v>
      </c>
      <c r="D1969" s="99">
        <v>77026.720000000001</v>
      </c>
      <c r="E1969" s="99">
        <v>68871.320000000007</v>
      </c>
      <c r="F1969" s="125">
        <v>66000</v>
      </c>
      <c r="G1969" s="124">
        <v>0</v>
      </c>
      <c r="H1969" s="182">
        <v>46484</v>
      </c>
      <c r="I1969" s="182">
        <v>46503</v>
      </c>
      <c r="J1969" s="166">
        <v>3.7</v>
      </c>
      <c r="K1969" s="166">
        <v>0.7</v>
      </c>
      <c r="L1969" s="167" t="s">
        <v>1206</v>
      </c>
      <c r="M1969" s="168" t="s">
        <v>1204</v>
      </c>
      <c r="N1969" s="169">
        <v>5.1999999999999998E-2</v>
      </c>
      <c r="O1969" s="21">
        <f t="shared" si="1094"/>
        <v>3</v>
      </c>
      <c r="P1969" s="21" t="str">
        <f t="shared" si="1095"/>
        <v>N</v>
      </c>
      <c r="Q1969" s="22">
        <f t="shared" si="1096"/>
        <v>35388.550000000003</v>
      </c>
      <c r="R1969" s="8" t="str">
        <f t="shared" si="1097"/>
        <v>N</v>
      </c>
      <c r="S1969" s="23">
        <f t="shared" si="1098"/>
        <v>6</v>
      </c>
      <c r="T1969" s="24">
        <f t="shared" si="1099"/>
        <v>20500</v>
      </c>
      <c r="U1969" s="24">
        <f t="shared" si="1100"/>
        <v>100000</v>
      </c>
      <c r="V1969" s="24">
        <f t="shared" si="1101"/>
        <v>257500</v>
      </c>
      <c r="W1969" s="24">
        <f t="shared" si="1102"/>
        <v>10250</v>
      </c>
      <c r="X1969" s="24">
        <f t="shared" si="1103"/>
        <v>0</v>
      </c>
      <c r="Y1969" s="24">
        <f t="shared" si="1104"/>
        <v>10250</v>
      </c>
      <c r="Z1969" s="24">
        <f t="shared" si="1105"/>
        <v>26978.754600000007</v>
      </c>
      <c r="AA1969" s="25" t="str">
        <f t="shared" si="1106"/>
        <v>N</v>
      </c>
      <c r="AB1969" s="26">
        <f t="shared" si="1107"/>
        <v>5</v>
      </c>
      <c r="AC1969" s="27">
        <f t="shared" si="1108"/>
        <v>20500</v>
      </c>
      <c r="AD1969" s="28">
        <f t="shared" si="1109"/>
        <v>100000</v>
      </c>
      <c r="AE1969" s="28">
        <f t="shared" si="1110"/>
        <v>257500</v>
      </c>
      <c r="AF1969" s="28">
        <f t="shared" si="1111"/>
        <v>6361.6399999999994</v>
      </c>
      <c r="AG1969" s="28">
        <f t="shared" si="1112"/>
        <v>0</v>
      </c>
      <c r="AH1969" s="28">
        <f t="shared" si="1113"/>
        <v>6361.6399999999994</v>
      </c>
      <c r="AI1969" s="28">
        <f t="shared" si="1114"/>
        <v>32803.009839200007</v>
      </c>
      <c r="AJ1969" s="29" t="str">
        <f t="shared" si="1115"/>
        <v>N</v>
      </c>
      <c r="AK1969" s="30">
        <f t="shared" si="1116"/>
        <v>4</v>
      </c>
      <c r="AL1969" s="31">
        <f t="shared" si="1117"/>
        <v>20500</v>
      </c>
      <c r="AM1969" s="31">
        <f t="shared" si="1118"/>
        <v>100000</v>
      </c>
      <c r="AN1969" s="31">
        <f t="shared" si="1119"/>
        <v>257500</v>
      </c>
      <c r="AO1969" s="31">
        <f t="shared" si="1120"/>
        <v>6361.6399999999994</v>
      </c>
      <c r="AP1969" s="31">
        <f t="shared" si="1121"/>
        <v>0</v>
      </c>
      <c r="AQ1969" s="31">
        <f t="shared" si="1122"/>
        <v>6361.6399999999994</v>
      </c>
      <c r="AR1969" s="31">
        <f t="shared" si="1123"/>
        <v>34839.571630838407</v>
      </c>
      <c r="AS1969" s="32">
        <f t="shared" si="1124"/>
        <v>3</v>
      </c>
      <c r="AT1969" s="33">
        <f t="shared" si="1125"/>
        <v>20500</v>
      </c>
      <c r="AU1969" s="33">
        <f t="shared" si="1126"/>
        <v>100000</v>
      </c>
      <c r="AV1969" s="33">
        <v>258467</v>
      </c>
      <c r="AW1969" s="33">
        <f t="shared" si="1127"/>
        <v>0</v>
      </c>
      <c r="AX1969" s="33">
        <f t="shared" si="1128"/>
        <v>43343.674635642004</v>
      </c>
      <c r="AY1969" s="34">
        <f t="shared" si="1129"/>
        <v>137965.01070568041</v>
      </c>
    </row>
    <row r="1970" spans="1:51" ht="15" customHeight="1" x14ac:dyDescent="0.3">
      <c r="A1970" s="166" t="s">
        <v>3174</v>
      </c>
      <c r="B1970" s="99">
        <v>5478.22</v>
      </c>
      <c r="C1970" s="99">
        <v>445.48</v>
      </c>
      <c r="D1970" s="99">
        <v>46405.66</v>
      </c>
      <c r="E1970" s="99">
        <v>44072.63</v>
      </c>
      <c r="F1970" s="125">
        <v>190000</v>
      </c>
      <c r="G1970" s="124">
        <v>12500</v>
      </c>
      <c r="H1970" s="182">
        <v>46431</v>
      </c>
      <c r="I1970" s="182">
        <v>46499</v>
      </c>
      <c r="J1970" s="166">
        <v>1.8</v>
      </c>
      <c r="K1970" s="166">
        <v>0.4</v>
      </c>
      <c r="L1970" s="167" t="s">
        <v>1206</v>
      </c>
      <c r="M1970" s="168" t="s">
        <v>1203</v>
      </c>
      <c r="N1970" s="169">
        <v>0.04</v>
      </c>
      <c r="O1970" s="21">
        <f t="shared" si="1094"/>
        <v>1.4</v>
      </c>
      <c r="P1970" s="21" t="str">
        <f t="shared" si="1095"/>
        <v>N</v>
      </c>
      <c r="Q1970" s="22">
        <f t="shared" si="1096"/>
        <v>5923.7000000000007</v>
      </c>
      <c r="R1970" s="8" t="str">
        <f t="shared" si="1097"/>
        <v>N</v>
      </c>
      <c r="S1970" s="23">
        <f t="shared" si="1098"/>
        <v>1.8666666666666665</v>
      </c>
      <c r="T1970" s="24">
        <f t="shared" si="1099"/>
        <v>20500</v>
      </c>
      <c r="U1970" s="24">
        <f t="shared" si="1100"/>
        <v>100000</v>
      </c>
      <c r="V1970" s="24">
        <f t="shared" si="1101"/>
        <v>257500</v>
      </c>
      <c r="W1970" s="24">
        <f t="shared" si="1102"/>
        <v>4620.4860000000008</v>
      </c>
      <c r="X1970" s="24">
        <f t="shared" si="1103"/>
        <v>0</v>
      </c>
      <c r="Y1970" s="24">
        <f t="shared" si="1104"/>
        <v>4620.4860000000008</v>
      </c>
      <c r="Z1970" s="24">
        <f t="shared" si="1105"/>
        <v>1540.1620000000003</v>
      </c>
      <c r="AA1970" s="25" t="str">
        <f t="shared" si="1106"/>
        <v>N</v>
      </c>
      <c r="AB1970" s="26">
        <f t="shared" si="1107"/>
        <v>0.86666666666666647</v>
      </c>
      <c r="AC1970" s="27">
        <f t="shared" si="1108"/>
        <v>20500</v>
      </c>
      <c r="AD1970" s="28">
        <f t="shared" si="1109"/>
        <v>100000</v>
      </c>
      <c r="AE1970" s="28">
        <f t="shared" si="1110"/>
        <v>257500</v>
      </c>
      <c r="AF1970" s="28">
        <f t="shared" si="1111"/>
        <v>4805.305440000001</v>
      </c>
      <c r="AG1970" s="28">
        <f t="shared" si="1112"/>
        <v>0</v>
      </c>
      <c r="AH1970" s="28">
        <f t="shared" si="1113"/>
        <v>4805.305440000001</v>
      </c>
      <c r="AI1970" s="28">
        <f t="shared" si="1114"/>
        <v>1601.7684800000006</v>
      </c>
      <c r="AJ1970" s="29" t="str">
        <f t="shared" si="1115"/>
        <v>N</v>
      </c>
      <c r="AK1970" s="30">
        <f t="shared" si="1116"/>
        <v>0</v>
      </c>
      <c r="AL1970" s="31">
        <f t="shared" si="1117"/>
        <v>20500</v>
      </c>
      <c r="AM1970" s="31">
        <f t="shared" si="1118"/>
        <v>100000</v>
      </c>
      <c r="AN1970" s="31">
        <f t="shared" si="1119"/>
        <v>257500</v>
      </c>
      <c r="AO1970" s="31">
        <f t="shared" si="1120"/>
        <v>0</v>
      </c>
      <c r="AP1970" s="31">
        <f t="shared" si="1121"/>
        <v>0</v>
      </c>
      <c r="AQ1970" s="31">
        <f t="shared" si="1122"/>
        <v>0</v>
      </c>
      <c r="AR1970" s="31">
        <f t="shared" si="1123"/>
        <v>0</v>
      </c>
      <c r="AS1970" s="32">
        <f t="shared" si="1124"/>
        <v>0</v>
      </c>
      <c r="AT1970" s="33">
        <f t="shared" si="1125"/>
        <v>20500</v>
      </c>
      <c r="AU1970" s="33">
        <f t="shared" si="1126"/>
        <v>100000</v>
      </c>
      <c r="AV1970" s="33">
        <v>258468</v>
      </c>
      <c r="AW1970" s="33">
        <f t="shared" si="1127"/>
        <v>0</v>
      </c>
      <c r="AX1970" s="33">
        <f t="shared" si="1128"/>
        <v>0</v>
      </c>
      <c r="AY1970" s="34">
        <f t="shared" si="1129"/>
        <v>3141.9304800000009</v>
      </c>
    </row>
    <row r="1971" spans="1:51" ht="15" customHeight="1" x14ac:dyDescent="0.3">
      <c r="A1971" s="166" t="s">
        <v>3175</v>
      </c>
      <c r="B1971" s="99">
        <v>14146.55</v>
      </c>
      <c r="C1971" s="99">
        <v>10179.27</v>
      </c>
      <c r="D1971" s="99">
        <v>97198.77</v>
      </c>
      <c r="E1971" s="99">
        <v>89960.56</v>
      </c>
      <c r="F1971" s="125">
        <v>15000</v>
      </c>
      <c r="G1971" s="124">
        <v>0</v>
      </c>
      <c r="H1971" s="182">
        <v>46287</v>
      </c>
      <c r="I1971" s="182">
        <v>46347</v>
      </c>
      <c r="J1971" s="166">
        <v>2.5</v>
      </c>
      <c r="K1971" s="166">
        <v>0</v>
      </c>
      <c r="L1971" s="167" t="s">
        <v>1206</v>
      </c>
      <c r="M1971" s="168" t="s">
        <v>1205</v>
      </c>
      <c r="N1971" s="169">
        <v>0.04</v>
      </c>
      <c r="O1971" s="21">
        <f t="shared" si="1094"/>
        <v>2.5</v>
      </c>
      <c r="P1971" s="21" t="str">
        <f t="shared" si="1095"/>
        <v>N</v>
      </c>
      <c r="Q1971" s="22">
        <f t="shared" si="1096"/>
        <v>24325.82</v>
      </c>
      <c r="R1971" s="8" t="str">
        <f t="shared" si="1097"/>
        <v>N</v>
      </c>
      <c r="S1971" s="23">
        <f t="shared" si="1098"/>
        <v>2.5</v>
      </c>
      <c r="T1971" s="24">
        <f t="shared" si="1099"/>
        <v>20500</v>
      </c>
      <c r="U1971" s="24">
        <f t="shared" si="1100"/>
        <v>100000</v>
      </c>
      <c r="V1971" s="24">
        <f t="shared" si="1101"/>
        <v>257500</v>
      </c>
      <c r="W1971" s="24">
        <f t="shared" si="1102"/>
        <v>2801.2299999999959</v>
      </c>
      <c r="X1971" s="24">
        <f t="shared" si="1103"/>
        <v>0</v>
      </c>
      <c r="Y1971" s="24">
        <f t="shared" si="1104"/>
        <v>2801.2299999999959</v>
      </c>
      <c r="Z1971" s="24">
        <f t="shared" si="1105"/>
        <v>22497.622800000005</v>
      </c>
      <c r="AA1971" s="25" t="str">
        <f t="shared" si="1106"/>
        <v>N</v>
      </c>
      <c r="AB1971" s="26">
        <f t="shared" si="1107"/>
        <v>1.5</v>
      </c>
      <c r="AC1971" s="27">
        <f t="shared" si="1108"/>
        <v>20500</v>
      </c>
      <c r="AD1971" s="28">
        <f t="shared" si="1109"/>
        <v>100000</v>
      </c>
      <c r="AE1971" s="28">
        <f t="shared" si="1110"/>
        <v>257500</v>
      </c>
      <c r="AF1971" s="28">
        <f t="shared" si="1111"/>
        <v>0</v>
      </c>
      <c r="AG1971" s="28">
        <f t="shared" si="1112"/>
        <v>0</v>
      </c>
      <c r="AH1971" s="28">
        <f t="shared" si="1113"/>
        <v>0</v>
      </c>
      <c r="AI1971" s="28">
        <f t="shared" si="1114"/>
        <v>26310.806912</v>
      </c>
      <c r="AJ1971" s="29" t="str">
        <f t="shared" si="1115"/>
        <v>N</v>
      </c>
      <c r="AK1971" s="30">
        <f t="shared" si="1116"/>
        <v>0.5</v>
      </c>
      <c r="AL1971" s="31">
        <f t="shared" si="1117"/>
        <v>20500</v>
      </c>
      <c r="AM1971" s="31">
        <f t="shared" si="1118"/>
        <v>100000</v>
      </c>
      <c r="AN1971" s="31">
        <f t="shared" si="1119"/>
        <v>257500</v>
      </c>
      <c r="AO1971" s="31">
        <f t="shared" si="1120"/>
        <v>0</v>
      </c>
      <c r="AP1971" s="31">
        <f t="shared" si="1121"/>
        <v>0</v>
      </c>
      <c r="AQ1971" s="31">
        <f t="shared" si="1122"/>
        <v>0</v>
      </c>
      <c r="AR1971" s="31">
        <f t="shared" si="1123"/>
        <v>27363.239188480002</v>
      </c>
      <c r="AS1971" s="32">
        <f t="shared" si="1124"/>
        <v>0</v>
      </c>
      <c r="AT1971" s="33">
        <f t="shared" si="1125"/>
        <v>20500</v>
      </c>
      <c r="AU1971" s="33">
        <f t="shared" si="1126"/>
        <v>100000</v>
      </c>
      <c r="AV1971" s="33">
        <v>258469</v>
      </c>
      <c r="AW1971" s="33">
        <f t="shared" si="1127"/>
        <v>0</v>
      </c>
      <c r="AX1971" s="33">
        <f t="shared" si="1128"/>
        <v>0</v>
      </c>
      <c r="AY1971" s="34">
        <f t="shared" si="1129"/>
        <v>76171.668900479999</v>
      </c>
    </row>
    <row r="1972" spans="1:51" ht="15" customHeight="1" x14ac:dyDescent="0.3">
      <c r="A1972" s="166" t="s">
        <v>3176</v>
      </c>
      <c r="B1972" s="99">
        <v>20281</v>
      </c>
      <c r="C1972" s="99">
        <v>18771.21</v>
      </c>
      <c r="D1972" s="99">
        <v>50868.639999999999</v>
      </c>
      <c r="E1972" s="99">
        <v>43228.81</v>
      </c>
      <c r="F1972" s="125">
        <v>111000</v>
      </c>
      <c r="G1972" s="128">
        <v>12500</v>
      </c>
      <c r="H1972" s="182">
        <v>46409</v>
      </c>
      <c r="I1972" s="182">
        <v>46466</v>
      </c>
      <c r="J1972" s="166">
        <v>3.3</v>
      </c>
      <c r="K1972" s="166">
        <v>0.2</v>
      </c>
      <c r="L1972" s="167" t="s">
        <v>1206</v>
      </c>
      <c r="M1972" s="168" t="s">
        <v>1205</v>
      </c>
      <c r="N1972" s="169">
        <v>0.01</v>
      </c>
      <c r="O1972" s="21">
        <f t="shared" si="1094"/>
        <v>3.0999999999999996</v>
      </c>
      <c r="P1972" s="21" t="str">
        <f t="shared" si="1095"/>
        <v>N</v>
      </c>
      <c r="Q1972" s="22">
        <f t="shared" si="1096"/>
        <v>39052.21</v>
      </c>
      <c r="R1972" s="8" t="str">
        <f t="shared" si="1097"/>
        <v>N</v>
      </c>
      <c r="S1972" s="23">
        <f t="shared" si="1098"/>
        <v>3.0999999999999996</v>
      </c>
      <c r="T1972" s="24">
        <f t="shared" si="1099"/>
        <v>20500</v>
      </c>
      <c r="U1972" s="24">
        <f t="shared" si="1100"/>
        <v>100000</v>
      </c>
      <c r="V1972" s="24">
        <f t="shared" si="1101"/>
        <v>257500</v>
      </c>
      <c r="W1972" s="24">
        <f t="shared" si="1102"/>
        <v>20500</v>
      </c>
      <c r="X1972" s="24">
        <f t="shared" si="1103"/>
        <v>0</v>
      </c>
      <c r="Y1972" s="24">
        <f t="shared" si="1104"/>
        <v>20500</v>
      </c>
      <c r="Z1972" s="24">
        <f t="shared" si="1105"/>
        <v>18942.732100000001</v>
      </c>
      <c r="AA1972" s="25" t="str">
        <f t="shared" si="1106"/>
        <v>N</v>
      </c>
      <c r="AB1972" s="26">
        <f t="shared" si="1107"/>
        <v>2.0999999999999996</v>
      </c>
      <c r="AC1972" s="27">
        <f t="shared" si="1108"/>
        <v>20500</v>
      </c>
      <c r="AD1972" s="28">
        <f t="shared" si="1109"/>
        <v>100000</v>
      </c>
      <c r="AE1972" s="28">
        <f t="shared" si="1110"/>
        <v>257500</v>
      </c>
      <c r="AF1972" s="28">
        <f t="shared" si="1111"/>
        <v>20500</v>
      </c>
      <c r="AG1972" s="28">
        <f t="shared" si="1112"/>
        <v>0</v>
      </c>
      <c r="AH1972" s="28">
        <f t="shared" si="1113"/>
        <v>20500</v>
      </c>
      <c r="AI1972" s="28">
        <f t="shared" si="1114"/>
        <v>19337.159421000004</v>
      </c>
      <c r="AJ1972" s="29" t="str">
        <f t="shared" si="1115"/>
        <v>N</v>
      </c>
      <c r="AK1972" s="30">
        <f t="shared" si="1116"/>
        <v>1.0999999999999996</v>
      </c>
      <c r="AL1972" s="31">
        <f t="shared" si="1117"/>
        <v>20500</v>
      </c>
      <c r="AM1972" s="31">
        <f t="shared" si="1118"/>
        <v>100000</v>
      </c>
      <c r="AN1972" s="31">
        <f t="shared" si="1119"/>
        <v>257500</v>
      </c>
      <c r="AO1972" s="31">
        <f t="shared" si="1120"/>
        <v>20260.980455000001</v>
      </c>
      <c r="AP1972" s="31">
        <f t="shared" si="1121"/>
        <v>0</v>
      </c>
      <c r="AQ1972" s="31">
        <f t="shared" si="1122"/>
        <v>20260.980455000001</v>
      </c>
      <c r="AR1972" s="31">
        <f t="shared" si="1123"/>
        <v>19974.550560210006</v>
      </c>
      <c r="AS1972" s="32">
        <f t="shared" si="1124"/>
        <v>9.9999999999999645E-2</v>
      </c>
      <c r="AT1972" s="33">
        <f t="shared" si="1125"/>
        <v>20500</v>
      </c>
      <c r="AU1972" s="33">
        <f t="shared" si="1126"/>
        <v>100000</v>
      </c>
      <c r="AV1972" s="33">
        <v>258470</v>
      </c>
      <c r="AW1972" s="33">
        <f t="shared" si="1127"/>
        <v>0</v>
      </c>
      <c r="AX1972" s="33">
        <f t="shared" si="1128"/>
        <v>40637.886325362109</v>
      </c>
      <c r="AY1972" s="34">
        <f t="shared" si="1129"/>
        <v>98892.328406572124</v>
      </c>
    </row>
    <row r="1973" spans="1:51" ht="15" customHeight="1" x14ac:dyDescent="0.3">
      <c r="A1973" s="166" t="s">
        <v>3177</v>
      </c>
      <c r="B1973" s="99">
        <v>15395.06</v>
      </c>
      <c r="C1973" s="99">
        <v>15484.74</v>
      </c>
      <c r="D1973" s="99">
        <v>55845.599999999999</v>
      </c>
      <c r="E1973" s="99">
        <v>41472.29</v>
      </c>
      <c r="F1973" s="125">
        <v>100000</v>
      </c>
      <c r="G1973" s="128">
        <v>12500</v>
      </c>
      <c r="H1973" s="182">
        <v>46263</v>
      </c>
      <c r="I1973" s="182">
        <v>46334</v>
      </c>
      <c r="J1973" s="166">
        <v>2.4</v>
      </c>
      <c r="K1973" s="166">
        <v>0.8</v>
      </c>
      <c r="L1973" s="167" t="s">
        <v>1206</v>
      </c>
      <c r="M1973" s="168" t="s">
        <v>1205</v>
      </c>
      <c r="N1973" s="169">
        <v>0.02</v>
      </c>
      <c r="O1973" s="21">
        <f t="shared" si="1094"/>
        <v>1.5999999999999999</v>
      </c>
      <c r="P1973" s="21" t="str">
        <f t="shared" si="1095"/>
        <v>N</v>
      </c>
      <c r="Q1973" s="22">
        <f t="shared" si="1096"/>
        <v>30879.8</v>
      </c>
      <c r="R1973" s="8" t="str">
        <f t="shared" si="1097"/>
        <v>N</v>
      </c>
      <c r="S1973" s="23">
        <f t="shared" si="1098"/>
        <v>1.5999999999999999</v>
      </c>
      <c r="T1973" s="24">
        <f t="shared" si="1099"/>
        <v>20500</v>
      </c>
      <c r="U1973" s="24">
        <f t="shared" si="1100"/>
        <v>100000</v>
      </c>
      <c r="V1973" s="24">
        <f t="shared" si="1101"/>
        <v>257500</v>
      </c>
      <c r="W1973" s="24">
        <f t="shared" si="1102"/>
        <v>20500</v>
      </c>
      <c r="X1973" s="24">
        <f t="shared" si="1103"/>
        <v>0</v>
      </c>
      <c r="Y1973" s="24">
        <f t="shared" si="1104"/>
        <v>20500</v>
      </c>
      <c r="Z1973" s="24">
        <f t="shared" si="1105"/>
        <v>10997.396000000001</v>
      </c>
      <c r="AA1973" s="25" t="str">
        <f t="shared" si="1106"/>
        <v>N</v>
      </c>
      <c r="AB1973" s="26">
        <f t="shared" si="1107"/>
        <v>0.59999999999999987</v>
      </c>
      <c r="AC1973" s="27">
        <f t="shared" si="1108"/>
        <v>20500</v>
      </c>
      <c r="AD1973" s="28">
        <f t="shared" si="1109"/>
        <v>100000</v>
      </c>
      <c r="AE1973" s="28">
        <f t="shared" si="1110"/>
        <v>257500</v>
      </c>
      <c r="AF1973" s="28">
        <f t="shared" si="1111"/>
        <v>20500</v>
      </c>
      <c r="AG1973" s="28">
        <f t="shared" si="1112"/>
        <v>0</v>
      </c>
      <c r="AH1973" s="28">
        <f t="shared" si="1113"/>
        <v>20500</v>
      </c>
      <c r="AI1973" s="28">
        <f t="shared" si="1114"/>
        <v>11627.343920000003</v>
      </c>
      <c r="AJ1973" s="29" t="str">
        <f t="shared" si="1115"/>
        <v>N</v>
      </c>
      <c r="AK1973" s="30">
        <f t="shared" si="1116"/>
        <v>0</v>
      </c>
      <c r="AL1973" s="31">
        <f t="shared" si="1117"/>
        <v>20500</v>
      </c>
      <c r="AM1973" s="31">
        <f t="shared" si="1118"/>
        <v>100000</v>
      </c>
      <c r="AN1973" s="31">
        <f t="shared" si="1119"/>
        <v>257500</v>
      </c>
      <c r="AO1973" s="31">
        <f t="shared" si="1120"/>
        <v>0</v>
      </c>
      <c r="AP1973" s="31">
        <f t="shared" si="1121"/>
        <v>0</v>
      </c>
      <c r="AQ1973" s="31">
        <f t="shared" si="1122"/>
        <v>0</v>
      </c>
      <c r="AR1973" s="31">
        <f t="shared" si="1123"/>
        <v>0</v>
      </c>
      <c r="AS1973" s="32">
        <f t="shared" si="1124"/>
        <v>0</v>
      </c>
      <c r="AT1973" s="33">
        <f t="shared" si="1125"/>
        <v>20500</v>
      </c>
      <c r="AU1973" s="33">
        <f t="shared" si="1126"/>
        <v>100000</v>
      </c>
      <c r="AV1973" s="33">
        <v>258471</v>
      </c>
      <c r="AW1973" s="33">
        <f t="shared" si="1127"/>
        <v>0</v>
      </c>
      <c r="AX1973" s="33">
        <f t="shared" si="1128"/>
        <v>0</v>
      </c>
      <c r="AY1973" s="34">
        <f t="shared" si="1129"/>
        <v>22624.739920000004</v>
      </c>
    </row>
    <row r="1974" spans="1:51" ht="15" customHeight="1" x14ac:dyDescent="0.3">
      <c r="A1974" s="166" t="s">
        <v>3178</v>
      </c>
      <c r="B1974" s="99">
        <v>16636.580000000002</v>
      </c>
      <c r="C1974" s="99">
        <v>29799.56</v>
      </c>
      <c r="D1974" s="99">
        <v>78915.69</v>
      </c>
      <c r="E1974" s="99">
        <v>65148.87</v>
      </c>
      <c r="F1974" s="125">
        <v>0</v>
      </c>
      <c r="G1974" s="128">
        <v>12500</v>
      </c>
      <c r="H1974" s="182">
        <v>46428</v>
      </c>
      <c r="I1974" s="182">
        <v>46499</v>
      </c>
      <c r="J1974" s="166">
        <v>4.3</v>
      </c>
      <c r="K1974" s="166">
        <v>2.4</v>
      </c>
      <c r="L1974" s="167" t="s">
        <v>1206</v>
      </c>
      <c r="M1974" s="168" t="s">
        <v>1203</v>
      </c>
      <c r="N1974" s="169">
        <v>0</v>
      </c>
      <c r="O1974" s="21">
        <f t="shared" si="1094"/>
        <v>1.9</v>
      </c>
      <c r="P1974" s="21" t="str">
        <f t="shared" si="1095"/>
        <v>N</v>
      </c>
      <c r="Q1974" s="22">
        <f t="shared" si="1096"/>
        <v>46436.14</v>
      </c>
      <c r="R1974" s="8" t="str">
        <f t="shared" si="1097"/>
        <v>N</v>
      </c>
      <c r="S1974" s="23">
        <f t="shared" si="1098"/>
        <v>2.5333333333333332</v>
      </c>
      <c r="T1974" s="24">
        <f t="shared" si="1099"/>
        <v>20500</v>
      </c>
      <c r="U1974" s="24">
        <f t="shared" si="1100"/>
        <v>100000</v>
      </c>
      <c r="V1974" s="24">
        <f t="shared" si="1101"/>
        <v>257500</v>
      </c>
      <c r="W1974" s="24">
        <f t="shared" si="1102"/>
        <v>15375</v>
      </c>
      <c r="X1974" s="24">
        <f t="shared" si="1103"/>
        <v>0</v>
      </c>
      <c r="Y1974" s="24">
        <f t="shared" si="1104"/>
        <v>15375</v>
      </c>
      <c r="Z1974" s="24">
        <f t="shared" si="1105"/>
        <v>31061.14</v>
      </c>
      <c r="AA1974" s="25" t="str">
        <f t="shared" si="1106"/>
        <v>N</v>
      </c>
      <c r="AB1974" s="26">
        <f t="shared" si="1107"/>
        <v>1.5333333333333332</v>
      </c>
      <c r="AC1974" s="27">
        <f t="shared" si="1108"/>
        <v>20500</v>
      </c>
      <c r="AD1974" s="28">
        <f t="shared" si="1109"/>
        <v>100000</v>
      </c>
      <c r="AE1974" s="28">
        <f t="shared" si="1110"/>
        <v>257500</v>
      </c>
      <c r="AF1974" s="28">
        <f t="shared" si="1111"/>
        <v>4281.9824999999983</v>
      </c>
      <c r="AG1974" s="28">
        <f t="shared" si="1112"/>
        <v>0</v>
      </c>
      <c r="AH1974" s="28">
        <f t="shared" si="1113"/>
        <v>4281.9824999999983</v>
      </c>
      <c r="AI1974" s="28">
        <f t="shared" si="1114"/>
        <v>42154.157500000001</v>
      </c>
      <c r="AJ1974" s="29" t="str">
        <f t="shared" si="1115"/>
        <v>N</v>
      </c>
      <c r="AK1974" s="30">
        <f t="shared" si="1116"/>
        <v>0.53333333333333321</v>
      </c>
      <c r="AL1974" s="31">
        <f t="shared" si="1117"/>
        <v>20500</v>
      </c>
      <c r="AM1974" s="31">
        <f t="shared" si="1118"/>
        <v>100000</v>
      </c>
      <c r="AN1974" s="31">
        <f t="shared" si="1119"/>
        <v>257500</v>
      </c>
      <c r="AO1974" s="31">
        <f t="shared" si="1120"/>
        <v>4281.9824999999983</v>
      </c>
      <c r="AP1974" s="31">
        <f t="shared" si="1121"/>
        <v>0</v>
      </c>
      <c r="AQ1974" s="31">
        <f t="shared" si="1122"/>
        <v>4281.9824999999983</v>
      </c>
      <c r="AR1974" s="31">
        <f t="shared" si="1123"/>
        <v>42154.157500000001</v>
      </c>
      <c r="AS1974" s="32">
        <f t="shared" si="1124"/>
        <v>0</v>
      </c>
      <c r="AT1974" s="33">
        <f t="shared" si="1125"/>
        <v>20500</v>
      </c>
      <c r="AU1974" s="33">
        <f t="shared" si="1126"/>
        <v>100000</v>
      </c>
      <c r="AV1974" s="33">
        <v>258472</v>
      </c>
      <c r="AW1974" s="33">
        <f t="shared" si="1127"/>
        <v>0</v>
      </c>
      <c r="AX1974" s="33">
        <f t="shared" si="1128"/>
        <v>0</v>
      </c>
      <c r="AY1974" s="34">
        <f t="shared" si="1129"/>
        <v>115369.455</v>
      </c>
    </row>
    <row r="1975" spans="1:51" ht="15" customHeight="1" x14ac:dyDescent="0.3">
      <c r="A1975" s="166" t="s">
        <v>3179</v>
      </c>
      <c r="B1975" s="99">
        <v>11173.2</v>
      </c>
      <c r="C1975" s="99">
        <v>14039.28</v>
      </c>
      <c r="D1975" s="99">
        <v>52451.15</v>
      </c>
      <c r="E1975" s="99">
        <v>40425.67</v>
      </c>
      <c r="F1975" s="129">
        <v>51000</v>
      </c>
      <c r="G1975" s="128">
        <v>12500</v>
      </c>
      <c r="H1975" s="182">
        <v>46562</v>
      </c>
      <c r="I1975" s="182">
        <v>46645</v>
      </c>
      <c r="J1975" s="166">
        <v>4.4000000000000004</v>
      </c>
      <c r="K1975" s="166">
        <v>0.1</v>
      </c>
      <c r="L1975" s="167" t="s">
        <v>1206</v>
      </c>
      <c r="M1975" s="168" t="s">
        <v>1205</v>
      </c>
      <c r="N1975" s="169">
        <v>0</v>
      </c>
      <c r="O1975" s="21">
        <f t="shared" si="1094"/>
        <v>4.3000000000000007</v>
      </c>
      <c r="P1975" s="21" t="str">
        <f t="shared" si="1095"/>
        <v>N</v>
      </c>
      <c r="Q1975" s="22">
        <f t="shared" si="1096"/>
        <v>25212.480000000003</v>
      </c>
      <c r="R1975" s="8" t="str">
        <f t="shared" si="1097"/>
        <v>N</v>
      </c>
      <c r="S1975" s="23">
        <f t="shared" si="1098"/>
        <v>4.3000000000000007</v>
      </c>
      <c r="T1975" s="24">
        <f t="shared" si="1099"/>
        <v>20500</v>
      </c>
      <c r="U1975" s="24">
        <f t="shared" si="1100"/>
        <v>100000</v>
      </c>
      <c r="V1975" s="24">
        <f t="shared" si="1101"/>
        <v>257500</v>
      </c>
      <c r="W1975" s="24">
        <f t="shared" si="1102"/>
        <v>20500</v>
      </c>
      <c r="X1975" s="24">
        <f t="shared" si="1103"/>
        <v>0</v>
      </c>
      <c r="Y1975" s="24">
        <f t="shared" si="1104"/>
        <v>20500</v>
      </c>
      <c r="Z1975" s="24">
        <f t="shared" si="1105"/>
        <v>4712.4800000000032</v>
      </c>
      <c r="AA1975" s="25" t="str">
        <f t="shared" si="1106"/>
        <v>N</v>
      </c>
      <c r="AB1975" s="26">
        <f t="shared" si="1107"/>
        <v>3.3000000000000007</v>
      </c>
      <c r="AC1975" s="27">
        <f t="shared" si="1108"/>
        <v>20500</v>
      </c>
      <c r="AD1975" s="28">
        <f t="shared" si="1109"/>
        <v>100000</v>
      </c>
      <c r="AE1975" s="28">
        <f t="shared" si="1110"/>
        <v>257500</v>
      </c>
      <c r="AF1975" s="28">
        <f t="shared" si="1111"/>
        <v>20500</v>
      </c>
      <c r="AG1975" s="28">
        <f t="shared" si="1112"/>
        <v>0</v>
      </c>
      <c r="AH1975" s="28">
        <f t="shared" si="1113"/>
        <v>20500</v>
      </c>
      <c r="AI1975" s="28">
        <f t="shared" si="1114"/>
        <v>4712.4800000000032</v>
      </c>
      <c r="AJ1975" s="29" t="str">
        <f t="shared" si="1115"/>
        <v>N</v>
      </c>
      <c r="AK1975" s="30">
        <f t="shared" si="1116"/>
        <v>2.3000000000000007</v>
      </c>
      <c r="AL1975" s="31">
        <f t="shared" si="1117"/>
        <v>20500</v>
      </c>
      <c r="AM1975" s="31">
        <f t="shared" si="1118"/>
        <v>100000</v>
      </c>
      <c r="AN1975" s="31">
        <f t="shared" si="1119"/>
        <v>257500</v>
      </c>
      <c r="AO1975" s="31">
        <f t="shared" si="1120"/>
        <v>16798.849999999999</v>
      </c>
      <c r="AP1975" s="31">
        <f t="shared" si="1121"/>
        <v>0</v>
      </c>
      <c r="AQ1975" s="31">
        <f t="shared" si="1122"/>
        <v>16798.849999999999</v>
      </c>
      <c r="AR1975" s="31">
        <f t="shared" si="1123"/>
        <v>8413.6300000000047</v>
      </c>
      <c r="AS1975" s="32">
        <f t="shared" si="1124"/>
        <v>1.3000000000000007</v>
      </c>
      <c r="AT1975" s="33">
        <f t="shared" si="1125"/>
        <v>20500</v>
      </c>
      <c r="AU1975" s="33">
        <f t="shared" si="1126"/>
        <v>100000</v>
      </c>
      <c r="AV1975" s="33">
        <v>258473</v>
      </c>
      <c r="AW1975" s="33">
        <f t="shared" si="1127"/>
        <v>0</v>
      </c>
      <c r="AX1975" s="33">
        <f t="shared" si="1128"/>
        <v>25212.480000000003</v>
      </c>
      <c r="AY1975" s="34">
        <f t="shared" si="1129"/>
        <v>43051.070000000014</v>
      </c>
    </row>
    <row r="1976" spans="1:51" ht="15" customHeight="1" x14ac:dyDescent="0.3">
      <c r="A1976" s="166" t="s">
        <v>3180</v>
      </c>
      <c r="B1976" s="99">
        <v>13961.71</v>
      </c>
      <c r="C1976" s="99">
        <v>18544.96</v>
      </c>
      <c r="D1976" s="99">
        <v>75726.48</v>
      </c>
      <c r="E1976" s="99">
        <v>64126.53</v>
      </c>
      <c r="F1976" s="129">
        <v>95000</v>
      </c>
      <c r="G1976" s="128">
        <v>12500</v>
      </c>
      <c r="H1976" s="182">
        <v>46543</v>
      </c>
      <c r="I1976" s="182">
        <v>46621</v>
      </c>
      <c r="J1976" s="166">
        <v>3.1</v>
      </c>
      <c r="K1976" s="166">
        <v>2.5</v>
      </c>
      <c r="L1976" s="167" t="s">
        <v>1206</v>
      </c>
      <c r="M1976" s="168" t="s">
        <v>1204</v>
      </c>
      <c r="N1976" s="169">
        <v>0</v>
      </c>
      <c r="O1976" s="21">
        <f t="shared" si="1094"/>
        <v>0.60000000000000009</v>
      </c>
      <c r="P1976" s="21" t="str">
        <f t="shared" si="1095"/>
        <v>N</v>
      </c>
      <c r="Q1976" s="22">
        <f t="shared" si="1096"/>
        <v>32506.67</v>
      </c>
      <c r="R1976" s="8" t="str">
        <f t="shared" si="1097"/>
        <v>N</v>
      </c>
      <c r="S1976" s="23">
        <f t="shared" si="1098"/>
        <v>1.2000000000000002</v>
      </c>
      <c r="T1976" s="24">
        <f t="shared" si="1099"/>
        <v>20500</v>
      </c>
      <c r="U1976" s="24">
        <f t="shared" si="1100"/>
        <v>100000</v>
      </c>
      <c r="V1976" s="24">
        <f t="shared" si="1101"/>
        <v>257500</v>
      </c>
      <c r="W1976" s="24">
        <f t="shared" si="1102"/>
        <v>10250</v>
      </c>
      <c r="X1976" s="24">
        <f t="shared" si="1103"/>
        <v>0</v>
      </c>
      <c r="Y1976" s="24">
        <f t="shared" si="1104"/>
        <v>10250</v>
      </c>
      <c r="Z1976" s="24">
        <f t="shared" si="1105"/>
        <v>22256.67</v>
      </c>
      <c r="AA1976" s="25" t="str">
        <f t="shared" si="1106"/>
        <v>N</v>
      </c>
      <c r="AB1976" s="26">
        <f t="shared" si="1107"/>
        <v>0.20000000000000018</v>
      </c>
      <c r="AC1976" s="27">
        <f t="shared" si="1108"/>
        <v>20500</v>
      </c>
      <c r="AD1976" s="28">
        <f t="shared" si="1109"/>
        <v>100000</v>
      </c>
      <c r="AE1976" s="28">
        <f t="shared" si="1110"/>
        <v>257500</v>
      </c>
      <c r="AF1976" s="28">
        <f t="shared" si="1111"/>
        <v>7011.760000000002</v>
      </c>
      <c r="AG1976" s="28">
        <f t="shared" si="1112"/>
        <v>0</v>
      </c>
      <c r="AH1976" s="28">
        <f t="shared" si="1113"/>
        <v>7011.760000000002</v>
      </c>
      <c r="AI1976" s="28">
        <f t="shared" si="1114"/>
        <v>25494.909999999996</v>
      </c>
      <c r="AJ1976" s="29" t="str">
        <f t="shared" si="1115"/>
        <v>N</v>
      </c>
      <c r="AK1976" s="30">
        <f t="shared" si="1116"/>
        <v>0</v>
      </c>
      <c r="AL1976" s="31">
        <f t="shared" si="1117"/>
        <v>20500</v>
      </c>
      <c r="AM1976" s="31">
        <f t="shared" si="1118"/>
        <v>100000</v>
      </c>
      <c r="AN1976" s="31">
        <f t="shared" si="1119"/>
        <v>257500</v>
      </c>
      <c r="AO1976" s="31">
        <f t="shared" si="1120"/>
        <v>0</v>
      </c>
      <c r="AP1976" s="31">
        <f t="shared" si="1121"/>
        <v>0</v>
      </c>
      <c r="AQ1976" s="31">
        <f t="shared" si="1122"/>
        <v>0</v>
      </c>
      <c r="AR1976" s="31">
        <f t="shared" si="1123"/>
        <v>0</v>
      </c>
      <c r="AS1976" s="32">
        <f t="shared" si="1124"/>
        <v>0</v>
      </c>
      <c r="AT1976" s="33">
        <f t="shared" si="1125"/>
        <v>20500</v>
      </c>
      <c r="AU1976" s="33">
        <f t="shared" si="1126"/>
        <v>100000</v>
      </c>
      <c r="AV1976" s="33">
        <v>258474</v>
      </c>
      <c r="AW1976" s="33">
        <f t="shared" si="1127"/>
        <v>0</v>
      </c>
      <c r="AX1976" s="33">
        <f t="shared" si="1128"/>
        <v>0</v>
      </c>
      <c r="AY1976" s="34">
        <f t="shared" si="1129"/>
        <v>47751.579999999994</v>
      </c>
    </row>
    <row r="1977" spans="1:51" ht="15" customHeight="1" x14ac:dyDescent="0.3">
      <c r="A1977" s="166" t="s">
        <v>3181</v>
      </c>
      <c r="B1977" s="99">
        <v>11583.9</v>
      </c>
      <c r="C1977" s="99">
        <v>1449.17</v>
      </c>
      <c r="D1977" s="99">
        <v>87502.96</v>
      </c>
      <c r="E1977" s="99">
        <v>84522.67</v>
      </c>
      <c r="F1977" s="129">
        <v>121000</v>
      </c>
      <c r="G1977" s="128">
        <v>12500</v>
      </c>
      <c r="H1977" s="182">
        <v>46250</v>
      </c>
      <c r="I1977" s="182">
        <v>46309</v>
      </c>
      <c r="J1977" s="166">
        <v>3.1</v>
      </c>
      <c r="K1977" s="166">
        <v>0.4</v>
      </c>
      <c r="L1977" s="167" t="s">
        <v>1206</v>
      </c>
      <c r="M1977" s="168" t="s">
        <v>1204</v>
      </c>
      <c r="N1977" s="169">
        <v>0.01</v>
      </c>
      <c r="O1977" s="21">
        <f t="shared" si="1094"/>
        <v>2.7</v>
      </c>
      <c r="P1977" s="21" t="str">
        <f t="shared" si="1095"/>
        <v>N</v>
      </c>
      <c r="Q1977" s="22">
        <f t="shared" si="1096"/>
        <v>13033.07</v>
      </c>
      <c r="R1977" s="8" t="str">
        <f t="shared" si="1097"/>
        <v>N</v>
      </c>
      <c r="S1977" s="23">
        <f t="shared" si="1098"/>
        <v>5.4</v>
      </c>
      <c r="T1977" s="24">
        <f t="shared" si="1099"/>
        <v>20500</v>
      </c>
      <c r="U1977" s="24">
        <f t="shared" si="1100"/>
        <v>100000</v>
      </c>
      <c r="V1977" s="24">
        <f t="shared" si="1101"/>
        <v>257500</v>
      </c>
      <c r="W1977" s="24">
        <f t="shared" si="1102"/>
        <v>6248.5199999999968</v>
      </c>
      <c r="X1977" s="24">
        <f t="shared" si="1103"/>
        <v>0</v>
      </c>
      <c r="Y1977" s="24">
        <f t="shared" si="1104"/>
        <v>6248.5199999999968</v>
      </c>
      <c r="Z1977" s="24">
        <f t="shared" si="1105"/>
        <v>6914.8807000000033</v>
      </c>
      <c r="AA1977" s="25" t="str">
        <f t="shared" si="1106"/>
        <v>N</v>
      </c>
      <c r="AB1977" s="26">
        <f t="shared" si="1107"/>
        <v>4.4000000000000004</v>
      </c>
      <c r="AC1977" s="27">
        <f t="shared" si="1108"/>
        <v>20500</v>
      </c>
      <c r="AD1977" s="28">
        <f t="shared" si="1109"/>
        <v>100000</v>
      </c>
      <c r="AE1977" s="28">
        <f t="shared" si="1110"/>
        <v>257500</v>
      </c>
      <c r="AF1977" s="28">
        <f t="shared" si="1111"/>
        <v>3124.2599999999984</v>
      </c>
      <c r="AG1977" s="28">
        <f t="shared" si="1112"/>
        <v>0</v>
      </c>
      <c r="AH1977" s="28">
        <f t="shared" si="1113"/>
        <v>3124.2599999999984</v>
      </c>
      <c r="AI1977" s="28">
        <f t="shared" si="1114"/>
        <v>10170.774707000002</v>
      </c>
      <c r="AJ1977" s="29" t="str">
        <f t="shared" si="1115"/>
        <v>N</v>
      </c>
      <c r="AK1977" s="30">
        <f t="shared" si="1116"/>
        <v>3.4000000000000004</v>
      </c>
      <c r="AL1977" s="31">
        <f t="shared" si="1117"/>
        <v>20500</v>
      </c>
      <c r="AM1977" s="31">
        <f t="shared" si="1118"/>
        <v>100000</v>
      </c>
      <c r="AN1977" s="31">
        <f t="shared" si="1119"/>
        <v>257500</v>
      </c>
      <c r="AO1977" s="31">
        <f t="shared" si="1120"/>
        <v>2783.0462499999976</v>
      </c>
      <c r="AP1977" s="31">
        <f t="shared" si="1121"/>
        <v>0</v>
      </c>
      <c r="AQ1977" s="31">
        <f t="shared" si="1122"/>
        <v>2783.0462499999976</v>
      </c>
      <c r="AR1977" s="31">
        <f t="shared" si="1123"/>
        <v>10644.938804070003</v>
      </c>
      <c r="AS1977" s="32">
        <f t="shared" si="1124"/>
        <v>2.4000000000000004</v>
      </c>
      <c r="AT1977" s="33">
        <f t="shared" si="1125"/>
        <v>20500</v>
      </c>
      <c r="AU1977" s="33">
        <f t="shared" si="1126"/>
        <v>100000</v>
      </c>
      <c r="AV1977" s="33">
        <v>258475</v>
      </c>
      <c r="AW1977" s="33">
        <f t="shared" si="1127"/>
        <v>170.6068750000004</v>
      </c>
      <c r="AX1977" s="33">
        <f t="shared" si="1128"/>
        <v>13391.658029610702</v>
      </c>
      <c r="AY1977" s="34">
        <f t="shared" si="1129"/>
        <v>41122.252240680711</v>
      </c>
    </row>
    <row r="1978" spans="1:51" ht="15" customHeight="1" x14ac:dyDescent="0.3">
      <c r="A1978" s="166" t="s">
        <v>3182</v>
      </c>
      <c r="B1978" s="99">
        <v>15287.74</v>
      </c>
      <c r="C1978" s="99">
        <v>3458.19</v>
      </c>
      <c r="D1978" s="99">
        <v>81901.539999999994</v>
      </c>
      <c r="E1978" s="99">
        <v>68868.97</v>
      </c>
      <c r="F1978" s="129">
        <v>126000</v>
      </c>
      <c r="G1978" s="128">
        <v>12500</v>
      </c>
      <c r="H1978" s="182">
        <v>46337</v>
      </c>
      <c r="I1978" s="182">
        <v>46348</v>
      </c>
      <c r="J1978" s="166">
        <v>4.4000000000000004</v>
      </c>
      <c r="K1978" s="166">
        <v>1.8</v>
      </c>
      <c r="L1978" s="167" t="s">
        <v>1206</v>
      </c>
      <c r="M1978" s="168" t="s">
        <v>1204</v>
      </c>
      <c r="N1978" s="169">
        <v>0.03</v>
      </c>
      <c r="O1978" s="21">
        <f t="shared" si="1094"/>
        <v>2.6000000000000005</v>
      </c>
      <c r="P1978" s="21" t="str">
        <f t="shared" si="1095"/>
        <v>N</v>
      </c>
      <c r="Q1978" s="22">
        <f t="shared" si="1096"/>
        <v>18745.93</v>
      </c>
      <c r="R1978" s="8" t="str">
        <f t="shared" si="1097"/>
        <v>N</v>
      </c>
      <c r="S1978" s="23">
        <f t="shared" si="1098"/>
        <v>5.2000000000000011</v>
      </c>
      <c r="T1978" s="24">
        <f t="shared" si="1099"/>
        <v>20500</v>
      </c>
      <c r="U1978" s="24">
        <f t="shared" si="1100"/>
        <v>100000</v>
      </c>
      <c r="V1978" s="24">
        <f t="shared" si="1101"/>
        <v>257500</v>
      </c>
      <c r="W1978" s="24">
        <f t="shared" si="1102"/>
        <v>9049.2300000000032</v>
      </c>
      <c r="X1978" s="24">
        <f t="shared" si="1103"/>
        <v>0</v>
      </c>
      <c r="Y1978" s="24">
        <f t="shared" si="1104"/>
        <v>9049.2300000000032</v>
      </c>
      <c r="Z1978" s="24">
        <f t="shared" si="1105"/>
        <v>10259.077899999997</v>
      </c>
      <c r="AA1978" s="25" t="str">
        <f t="shared" si="1106"/>
        <v>N</v>
      </c>
      <c r="AB1978" s="26">
        <f t="shared" si="1107"/>
        <v>4.2000000000000011</v>
      </c>
      <c r="AC1978" s="27">
        <f t="shared" si="1108"/>
        <v>20500</v>
      </c>
      <c r="AD1978" s="28">
        <f t="shared" si="1109"/>
        <v>100000</v>
      </c>
      <c r="AE1978" s="28">
        <f t="shared" si="1110"/>
        <v>257500</v>
      </c>
      <c r="AF1978" s="28">
        <f t="shared" si="1111"/>
        <v>4524.6150000000016</v>
      </c>
      <c r="AG1978" s="28">
        <f t="shared" si="1112"/>
        <v>0</v>
      </c>
      <c r="AH1978" s="28">
        <f t="shared" si="1113"/>
        <v>4524.6150000000016</v>
      </c>
      <c r="AI1978" s="28">
        <f t="shared" si="1114"/>
        <v>15362.942136999998</v>
      </c>
      <c r="AJ1978" s="29" t="str">
        <f t="shared" si="1115"/>
        <v>N</v>
      </c>
      <c r="AK1978" s="30">
        <f t="shared" si="1116"/>
        <v>3.2000000000000011</v>
      </c>
      <c r="AL1978" s="31">
        <f t="shared" si="1117"/>
        <v>20500</v>
      </c>
      <c r="AM1978" s="31">
        <f t="shared" si="1118"/>
        <v>100000</v>
      </c>
      <c r="AN1978" s="31">
        <f t="shared" si="1119"/>
        <v>257500</v>
      </c>
      <c r="AO1978" s="31">
        <f t="shared" si="1120"/>
        <v>0</v>
      </c>
      <c r="AP1978" s="31">
        <f t="shared" si="1121"/>
        <v>0</v>
      </c>
      <c r="AQ1978" s="31">
        <f t="shared" si="1122"/>
        <v>0</v>
      </c>
      <c r="AR1978" s="31">
        <f t="shared" si="1123"/>
        <v>20484.18385111</v>
      </c>
      <c r="AS1978" s="32">
        <f t="shared" si="1124"/>
        <v>2.2000000000000011</v>
      </c>
      <c r="AT1978" s="33">
        <f t="shared" si="1125"/>
        <v>20500</v>
      </c>
      <c r="AU1978" s="33">
        <f t="shared" si="1126"/>
        <v>100000</v>
      </c>
      <c r="AV1978" s="33">
        <v>258476</v>
      </c>
      <c r="AW1978" s="33">
        <f t="shared" si="1127"/>
        <v>2262.3075000000008</v>
      </c>
      <c r="AX1978" s="33">
        <f t="shared" si="1128"/>
        <v>18836.401866643297</v>
      </c>
      <c r="AY1978" s="34">
        <f t="shared" si="1129"/>
        <v>64942.605754753291</v>
      </c>
    </row>
    <row r="1979" spans="1:51" ht="15" customHeight="1" x14ac:dyDescent="0.3">
      <c r="A1979" s="166" t="s">
        <v>3183</v>
      </c>
      <c r="B1979" s="99">
        <v>18022.45</v>
      </c>
      <c r="C1979" s="99">
        <v>3124.59</v>
      </c>
      <c r="D1979" s="99">
        <v>70271.05</v>
      </c>
      <c r="E1979" s="99">
        <v>67819.19</v>
      </c>
      <c r="F1979" s="129">
        <v>152000</v>
      </c>
      <c r="G1979" s="128">
        <v>12500</v>
      </c>
      <c r="H1979" s="182">
        <v>46390</v>
      </c>
      <c r="I1979" s="182">
        <v>46479</v>
      </c>
      <c r="J1979" s="166">
        <v>3.2</v>
      </c>
      <c r="K1979" s="166">
        <v>2.4</v>
      </c>
      <c r="L1979" s="167" t="s">
        <v>1207</v>
      </c>
      <c r="M1979" s="168" t="s">
        <v>1205</v>
      </c>
      <c r="N1979" s="169">
        <v>2.7E-2</v>
      </c>
      <c r="O1979" s="21">
        <f t="shared" si="1094"/>
        <v>0.80000000000000027</v>
      </c>
      <c r="P1979" s="21" t="str">
        <f t="shared" si="1095"/>
        <v>N</v>
      </c>
      <c r="Q1979" s="22">
        <f t="shared" si="1096"/>
        <v>21147.040000000001</v>
      </c>
      <c r="R1979" s="8" t="str">
        <f t="shared" si="1097"/>
        <v>N</v>
      </c>
      <c r="S1979" s="23">
        <f t="shared" si="1098"/>
        <v>0.80000000000000027</v>
      </c>
      <c r="T1979" s="24">
        <f t="shared" si="1099"/>
        <v>50000</v>
      </c>
      <c r="U1979" s="24">
        <f t="shared" si="1100"/>
        <v>200000</v>
      </c>
      <c r="V1979" s="24">
        <f t="shared" si="1101"/>
        <v>257500</v>
      </c>
      <c r="W1979" s="24">
        <f t="shared" si="1102"/>
        <v>21718.01008</v>
      </c>
      <c r="X1979" s="24">
        <f t="shared" si="1103"/>
        <v>0</v>
      </c>
      <c r="Y1979" s="24">
        <f t="shared" si="1104"/>
        <v>21718.01008</v>
      </c>
      <c r="Z1979" s="24">
        <f t="shared" si="1105"/>
        <v>0</v>
      </c>
      <c r="AA1979" s="25" t="str">
        <f t="shared" si="1106"/>
        <v>N</v>
      </c>
      <c r="AB1979" s="26">
        <f t="shared" si="1107"/>
        <v>0</v>
      </c>
      <c r="AC1979" s="27">
        <f t="shared" si="1108"/>
        <v>50000</v>
      </c>
      <c r="AD1979" s="28">
        <f t="shared" si="1109"/>
        <v>200000</v>
      </c>
      <c r="AE1979" s="28">
        <f t="shared" si="1110"/>
        <v>257500</v>
      </c>
      <c r="AF1979" s="28">
        <f t="shared" si="1111"/>
        <v>0</v>
      </c>
      <c r="AG1979" s="28">
        <f t="shared" si="1112"/>
        <v>0</v>
      </c>
      <c r="AH1979" s="28">
        <f t="shared" si="1113"/>
        <v>0</v>
      </c>
      <c r="AI1979" s="28">
        <f t="shared" si="1114"/>
        <v>0</v>
      </c>
      <c r="AJ1979" s="29" t="str">
        <f t="shared" si="1115"/>
        <v>N</v>
      </c>
      <c r="AK1979" s="30">
        <f t="shared" si="1116"/>
        <v>0</v>
      </c>
      <c r="AL1979" s="31">
        <f t="shared" si="1117"/>
        <v>50000</v>
      </c>
      <c r="AM1979" s="31">
        <f t="shared" si="1118"/>
        <v>200000</v>
      </c>
      <c r="AN1979" s="31">
        <f t="shared" si="1119"/>
        <v>257500</v>
      </c>
      <c r="AO1979" s="31">
        <f t="shared" si="1120"/>
        <v>0</v>
      </c>
      <c r="AP1979" s="31">
        <f t="shared" si="1121"/>
        <v>0</v>
      </c>
      <c r="AQ1979" s="31">
        <f t="shared" si="1122"/>
        <v>0</v>
      </c>
      <c r="AR1979" s="31">
        <f t="shared" si="1123"/>
        <v>0</v>
      </c>
      <c r="AS1979" s="32">
        <f t="shared" si="1124"/>
        <v>0</v>
      </c>
      <c r="AT1979" s="33">
        <f t="shared" si="1125"/>
        <v>50000</v>
      </c>
      <c r="AU1979" s="33">
        <f t="shared" si="1126"/>
        <v>200000</v>
      </c>
      <c r="AV1979" s="33">
        <v>258477</v>
      </c>
      <c r="AW1979" s="33">
        <f t="shared" si="1127"/>
        <v>0</v>
      </c>
      <c r="AX1979" s="33">
        <f t="shared" si="1128"/>
        <v>0</v>
      </c>
      <c r="AY1979" s="34">
        <f t="shared" si="1129"/>
        <v>0</v>
      </c>
    </row>
    <row r="1980" spans="1:51" ht="15" customHeight="1" x14ac:dyDescent="0.3">
      <c r="A1980" s="166" t="s">
        <v>3184</v>
      </c>
      <c r="B1980" s="99">
        <v>13515.41</v>
      </c>
      <c r="C1980" s="99">
        <v>34520.239999999998</v>
      </c>
      <c r="D1980" s="99">
        <v>108840.96000000001</v>
      </c>
      <c r="E1980" s="99">
        <v>96380.85</v>
      </c>
      <c r="F1980" s="129">
        <v>122000</v>
      </c>
      <c r="G1980" s="128">
        <v>0</v>
      </c>
      <c r="H1980" s="182">
        <v>46350</v>
      </c>
      <c r="I1980" s="182">
        <v>46402</v>
      </c>
      <c r="J1980" s="166">
        <v>4.7</v>
      </c>
      <c r="K1980" s="166">
        <v>1.9</v>
      </c>
      <c r="L1980" s="167" t="s">
        <v>1207</v>
      </c>
      <c r="M1980" s="168" t="s">
        <v>1203</v>
      </c>
      <c r="N1980" s="169">
        <v>0.06</v>
      </c>
      <c r="O1980" s="21">
        <f t="shared" si="1094"/>
        <v>2.8000000000000003</v>
      </c>
      <c r="P1980" s="21" t="str">
        <f t="shared" si="1095"/>
        <v>N</v>
      </c>
      <c r="Q1980" s="22">
        <f t="shared" si="1096"/>
        <v>48035.649999999994</v>
      </c>
      <c r="R1980" s="8" t="str">
        <f t="shared" si="1097"/>
        <v>N</v>
      </c>
      <c r="S1980" s="23">
        <f t="shared" si="1098"/>
        <v>3.7333333333333338</v>
      </c>
      <c r="T1980" s="24">
        <f t="shared" si="1099"/>
        <v>50000</v>
      </c>
      <c r="U1980" s="24">
        <f t="shared" si="1100"/>
        <v>200000</v>
      </c>
      <c r="V1980" s="24">
        <f t="shared" si="1101"/>
        <v>257500</v>
      </c>
      <c r="W1980" s="24">
        <f t="shared" si="1102"/>
        <v>37500</v>
      </c>
      <c r="X1980" s="24">
        <f t="shared" si="1103"/>
        <v>0</v>
      </c>
      <c r="Y1980" s="24">
        <f t="shared" si="1104"/>
        <v>37500</v>
      </c>
      <c r="Z1980" s="24">
        <f t="shared" si="1105"/>
        <v>13417.788999999997</v>
      </c>
      <c r="AA1980" s="25" t="str">
        <f t="shared" si="1106"/>
        <v>N</v>
      </c>
      <c r="AB1980" s="26">
        <f t="shared" si="1107"/>
        <v>2.7333333333333338</v>
      </c>
      <c r="AC1980" s="27">
        <f t="shared" si="1108"/>
        <v>50000</v>
      </c>
      <c r="AD1980" s="28">
        <f t="shared" si="1109"/>
        <v>200000</v>
      </c>
      <c r="AE1980" s="28">
        <f t="shared" si="1110"/>
        <v>257500</v>
      </c>
      <c r="AF1980" s="28">
        <f t="shared" si="1111"/>
        <v>37500</v>
      </c>
      <c r="AG1980" s="28">
        <f t="shared" si="1112"/>
        <v>0</v>
      </c>
      <c r="AH1980" s="28">
        <f t="shared" si="1113"/>
        <v>37500</v>
      </c>
      <c r="AI1980" s="28">
        <f t="shared" si="1114"/>
        <v>16472.856339999998</v>
      </c>
      <c r="AJ1980" s="29" t="str">
        <f t="shared" si="1115"/>
        <v>N</v>
      </c>
      <c r="AK1980" s="30">
        <f t="shared" si="1116"/>
        <v>1.7333333333333338</v>
      </c>
      <c r="AL1980" s="31">
        <f t="shared" si="1117"/>
        <v>50000</v>
      </c>
      <c r="AM1980" s="31">
        <f t="shared" si="1118"/>
        <v>200000</v>
      </c>
      <c r="AN1980" s="31">
        <f t="shared" si="1119"/>
        <v>257500</v>
      </c>
      <c r="AO1980" s="31">
        <f t="shared" si="1120"/>
        <v>12693.408560999989</v>
      </c>
      <c r="AP1980" s="31">
        <f t="shared" si="1121"/>
        <v>0</v>
      </c>
      <c r="AQ1980" s="31">
        <f t="shared" si="1122"/>
        <v>12693.408560999989</v>
      </c>
      <c r="AR1980" s="31">
        <f t="shared" si="1123"/>
        <v>44517.819159400009</v>
      </c>
      <c r="AS1980" s="32">
        <f t="shared" si="1124"/>
        <v>0.73333333333333384</v>
      </c>
      <c r="AT1980" s="33">
        <f t="shared" si="1125"/>
        <v>50000</v>
      </c>
      <c r="AU1980" s="33">
        <f t="shared" si="1126"/>
        <v>200000</v>
      </c>
      <c r="AV1980" s="33">
        <v>258478</v>
      </c>
      <c r="AW1980" s="33">
        <f t="shared" si="1127"/>
        <v>2599.2235792500032</v>
      </c>
      <c r="AX1980" s="33">
        <f t="shared" si="1128"/>
        <v>58044.677804374005</v>
      </c>
      <c r="AY1980" s="34">
        <f t="shared" si="1129"/>
        <v>132453.14230377402</v>
      </c>
    </row>
    <row r="1981" spans="1:51" ht="15" customHeight="1" x14ac:dyDescent="0.3">
      <c r="A1981" s="166" t="s">
        <v>3185</v>
      </c>
      <c r="B1981" s="99">
        <v>19816.169999999998</v>
      </c>
      <c r="C1981" s="99">
        <v>13866.75</v>
      </c>
      <c r="D1981" s="99">
        <v>74996.820000000007</v>
      </c>
      <c r="E1981" s="99">
        <v>60589.24</v>
      </c>
      <c r="F1981" s="129">
        <v>120000</v>
      </c>
      <c r="G1981" s="128">
        <v>12500</v>
      </c>
      <c r="H1981" s="182">
        <v>46485</v>
      </c>
      <c r="I1981" s="182">
        <v>46550</v>
      </c>
      <c r="J1981" s="166">
        <v>3.2</v>
      </c>
      <c r="K1981" s="166">
        <v>1.5</v>
      </c>
      <c r="L1981" s="167" t="s">
        <v>1207</v>
      </c>
      <c r="M1981" s="168" t="s">
        <v>1204</v>
      </c>
      <c r="N1981" s="169">
        <v>0.01</v>
      </c>
      <c r="O1981" s="21">
        <f t="shared" si="1094"/>
        <v>1.7000000000000002</v>
      </c>
      <c r="P1981" s="21" t="str">
        <f t="shared" si="1095"/>
        <v>N</v>
      </c>
      <c r="Q1981" s="22">
        <f t="shared" si="1096"/>
        <v>33682.92</v>
      </c>
      <c r="R1981" s="8" t="str">
        <f t="shared" si="1097"/>
        <v>N</v>
      </c>
      <c r="S1981" s="23">
        <f t="shared" si="1098"/>
        <v>3.4000000000000004</v>
      </c>
      <c r="T1981" s="24">
        <f t="shared" si="1099"/>
        <v>50000</v>
      </c>
      <c r="U1981" s="24">
        <f t="shared" si="1100"/>
        <v>200000</v>
      </c>
      <c r="V1981" s="24">
        <f t="shared" si="1101"/>
        <v>257500</v>
      </c>
      <c r="W1981" s="24">
        <f t="shared" si="1102"/>
        <v>17009.874599999999</v>
      </c>
      <c r="X1981" s="24">
        <f t="shared" si="1103"/>
        <v>0</v>
      </c>
      <c r="Y1981" s="24">
        <f t="shared" si="1104"/>
        <v>17009.874599999999</v>
      </c>
      <c r="Z1981" s="24">
        <f t="shared" si="1105"/>
        <v>17009.874599999999</v>
      </c>
      <c r="AA1981" s="25" t="str">
        <f t="shared" si="1106"/>
        <v>N</v>
      </c>
      <c r="AB1981" s="26">
        <f t="shared" si="1107"/>
        <v>2.4000000000000004</v>
      </c>
      <c r="AC1981" s="27">
        <f t="shared" si="1108"/>
        <v>50000</v>
      </c>
      <c r="AD1981" s="28">
        <f t="shared" si="1109"/>
        <v>200000</v>
      </c>
      <c r="AE1981" s="28">
        <f t="shared" si="1110"/>
        <v>257500</v>
      </c>
      <c r="AF1981" s="28">
        <f t="shared" si="1111"/>
        <v>17179.973345999999</v>
      </c>
      <c r="AG1981" s="28">
        <f t="shared" si="1112"/>
        <v>0</v>
      </c>
      <c r="AH1981" s="28">
        <f t="shared" si="1113"/>
        <v>17179.973345999999</v>
      </c>
      <c r="AI1981" s="28">
        <f t="shared" si="1114"/>
        <v>17179.973345999999</v>
      </c>
      <c r="AJ1981" s="29" t="str">
        <f t="shared" si="1115"/>
        <v>N</v>
      </c>
      <c r="AK1981" s="30">
        <f t="shared" si="1116"/>
        <v>1.4000000000000004</v>
      </c>
      <c r="AL1981" s="31">
        <f t="shared" si="1117"/>
        <v>50000</v>
      </c>
      <c r="AM1981" s="31">
        <f t="shared" si="1118"/>
        <v>200000</v>
      </c>
      <c r="AN1981" s="31">
        <f t="shared" si="1119"/>
        <v>257500</v>
      </c>
      <c r="AO1981" s="31">
        <f t="shared" si="1120"/>
        <v>17351.773079459999</v>
      </c>
      <c r="AP1981" s="31">
        <f t="shared" si="1121"/>
        <v>0</v>
      </c>
      <c r="AQ1981" s="31">
        <f t="shared" si="1122"/>
        <v>17351.773079459999</v>
      </c>
      <c r="AR1981" s="31">
        <f t="shared" si="1123"/>
        <v>17351.773079459999</v>
      </c>
      <c r="AS1981" s="32">
        <f t="shared" si="1124"/>
        <v>0.40000000000000036</v>
      </c>
      <c r="AT1981" s="33">
        <f t="shared" si="1125"/>
        <v>50000</v>
      </c>
      <c r="AU1981" s="33">
        <f t="shared" si="1126"/>
        <v>200000</v>
      </c>
      <c r="AV1981" s="33">
        <v>258479</v>
      </c>
      <c r="AW1981" s="33">
        <f t="shared" si="1127"/>
        <v>17525.290810254599</v>
      </c>
      <c r="AX1981" s="33">
        <f t="shared" si="1128"/>
        <v>17525.290810254599</v>
      </c>
      <c r="AY1981" s="34">
        <f t="shared" si="1129"/>
        <v>69066.911835714593</v>
      </c>
    </row>
    <row r="1982" spans="1:51" ht="15" customHeight="1" x14ac:dyDescent="0.3">
      <c r="A1982" s="166" t="s">
        <v>3186</v>
      </c>
      <c r="B1982" s="99">
        <v>10189.469999999999</v>
      </c>
      <c r="C1982" s="99">
        <v>2809.47</v>
      </c>
      <c r="D1982" s="99">
        <v>53251.42</v>
      </c>
      <c r="E1982" s="99">
        <v>51447.32</v>
      </c>
      <c r="F1982" s="129">
        <v>221000</v>
      </c>
      <c r="G1982" s="128">
        <v>0</v>
      </c>
      <c r="H1982" s="182">
        <v>46403</v>
      </c>
      <c r="I1982" s="182">
        <v>46491</v>
      </c>
      <c r="J1982" s="166">
        <v>2.8</v>
      </c>
      <c r="K1982" s="166">
        <v>2.2000000000000002</v>
      </c>
      <c r="L1982" s="167" t="s">
        <v>1207</v>
      </c>
      <c r="M1982" s="168" t="s">
        <v>1204</v>
      </c>
      <c r="N1982" s="169">
        <v>0.02</v>
      </c>
      <c r="O1982" s="21">
        <f t="shared" si="1094"/>
        <v>0.59999999999999964</v>
      </c>
      <c r="P1982" s="21" t="str">
        <f t="shared" si="1095"/>
        <v>N</v>
      </c>
      <c r="Q1982" s="22">
        <f t="shared" si="1096"/>
        <v>12998.939999999999</v>
      </c>
      <c r="R1982" s="8" t="str">
        <f t="shared" si="1097"/>
        <v>N</v>
      </c>
      <c r="S1982" s="23">
        <f t="shared" si="1098"/>
        <v>1.1999999999999993</v>
      </c>
      <c r="T1982" s="24">
        <f t="shared" si="1099"/>
        <v>50000</v>
      </c>
      <c r="U1982" s="24">
        <f t="shared" si="1100"/>
        <v>200000</v>
      </c>
      <c r="V1982" s="24">
        <f t="shared" si="1101"/>
        <v>257500</v>
      </c>
      <c r="W1982" s="24">
        <f t="shared" si="1102"/>
        <v>6629.4593999999997</v>
      </c>
      <c r="X1982" s="24">
        <f t="shared" si="1103"/>
        <v>0</v>
      </c>
      <c r="Y1982" s="24">
        <f t="shared" si="1104"/>
        <v>6629.4593999999997</v>
      </c>
      <c r="Z1982" s="24">
        <f t="shared" si="1105"/>
        <v>6629.4593999999997</v>
      </c>
      <c r="AA1982" s="25" t="str">
        <f t="shared" si="1106"/>
        <v>N</v>
      </c>
      <c r="AB1982" s="26">
        <f t="shared" si="1107"/>
        <v>0.19999999999999929</v>
      </c>
      <c r="AC1982" s="27">
        <f t="shared" si="1108"/>
        <v>50000</v>
      </c>
      <c r="AD1982" s="28">
        <f t="shared" si="1109"/>
        <v>200000</v>
      </c>
      <c r="AE1982" s="28">
        <f t="shared" si="1110"/>
        <v>257500</v>
      </c>
      <c r="AF1982" s="28">
        <f t="shared" si="1111"/>
        <v>6762.0485879999997</v>
      </c>
      <c r="AG1982" s="28">
        <f t="shared" si="1112"/>
        <v>0</v>
      </c>
      <c r="AH1982" s="28">
        <f t="shared" si="1113"/>
        <v>6762.0485879999997</v>
      </c>
      <c r="AI1982" s="28">
        <f t="shared" si="1114"/>
        <v>6762.0485879999997</v>
      </c>
      <c r="AJ1982" s="29" t="str">
        <f t="shared" si="1115"/>
        <v>N</v>
      </c>
      <c r="AK1982" s="30">
        <f t="shared" si="1116"/>
        <v>0</v>
      </c>
      <c r="AL1982" s="31">
        <f t="shared" si="1117"/>
        <v>50000</v>
      </c>
      <c r="AM1982" s="31">
        <f t="shared" si="1118"/>
        <v>200000</v>
      </c>
      <c r="AN1982" s="31">
        <f t="shared" si="1119"/>
        <v>257500</v>
      </c>
      <c r="AO1982" s="31">
        <f t="shared" si="1120"/>
        <v>0</v>
      </c>
      <c r="AP1982" s="31">
        <f t="shared" si="1121"/>
        <v>0</v>
      </c>
      <c r="AQ1982" s="31">
        <f t="shared" si="1122"/>
        <v>0</v>
      </c>
      <c r="AR1982" s="31">
        <f t="shared" si="1123"/>
        <v>0</v>
      </c>
      <c r="AS1982" s="32">
        <f t="shared" si="1124"/>
        <v>0</v>
      </c>
      <c r="AT1982" s="33">
        <f t="shared" si="1125"/>
        <v>50000</v>
      </c>
      <c r="AU1982" s="33">
        <f t="shared" si="1126"/>
        <v>200000</v>
      </c>
      <c r="AV1982" s="33">
        <v>258480</v>
      </c>
      <c r="AW1982" s="33">
        <f t="shared" si="1127"/>
        <v>0</v>
      </c>
      <c r="AX1982" s="33">
        <f t="shared" si="1128"/>
        <v>0</v>
      </c>
      <c r="AY1982" s="34">
        <f t="shared" si="1129"/>
        <v>13391.507987999999</v>
      </c>
    </row>
    <row r="1983" spans="1:51" ht="15" customHeight="1" x14ac:dyDescent="0.3">
      <c r="A1983" s="166" t="s">
        <v>3187</v>
      </c>
      <c r="B1983" s="99">
        <v>14844.32</v>
      </c>
      <c r="C1983" s="99">
        <v>8254.5499999999993</v>
      </c>
      <c r="D1983" s="99">
        <v>56106.76</v>
      </c>
      <c r="E1983" s="99">
        <v>46167.78</v>
      </c>
      <c r="F1983" s="129">
        <v>150000</v>
      </c>
      <c r="G1983" s="128">
        <v>26667</v>
      </c>
      <c r="H1983" s="182">
        <v>46295</v>
      </c>
      <c r="I1983" s="182">
        <v>46361</v>
      </c>
      <c r="J1983" s="166">
        <v>2.4</v>
      </c>
      <c r="K1983" s="166">
        <v>0.8</v>
      </c>
      <c r="L1983" s="167" t="s">
        <v>1206</v>
      </c>
      <c r="M1983" s="168" t="s">
        <v>1204</v>
      </c>
      <c r="N1983" s="169">
        <v>0.02</v>
      </c>
      <c r="O1983" s="21">
        <f t="shared" si="1094"/>
        <v>1.5999999999999999</v>
      </c>
      <c r="P1983" s="21" t="str">
        <f t="shared" si="1095"/>
        <v>N</v>
      </c>
      <c r="Q1983" s="22">
        <f t="shared" si="1096"/>
        <v>23098.87</v>
      </c>
      <c r="R1983" s="8" t="str">
        <f t="shared" si="1097"/>
        <v>N</v>
      </c>
      <c r="S1983" s="23">
        <f t="shared" si="1098"/>
        <v>3.1999999999999997</v>
      </c>
      <c r="T1983" s="24">
        <f t="shared" si="1099"/>
        <v>20500</v>
      </c>
      <c r="U1983" s="24">
        <f t="shared" si="1100"/>
        <v>100000</v>
      </c>
      <c r="V1983" s="24">
        <f t="shared" si="1101"/>
        <v>257500</v>
      </c>
      <c r="W1983" s="24">
        <f t="shared" si="1102"/>
        <v>10250</v>
      </c>
      <c r="X1983" s="24">
        <f t="shared" si="1103"/>
        <v>0</v>
      </c>
      <c r="Y1983" s="24">
        <f t="shared" si="1104"/>
        <v>10250</v>
      </c>
      <c r="Z1983" s="24">
        <f t="shared" si="1105"/>
        <v>13310.847399999999</v>
      </c>
      <c r="AA1983" s="25" t="str">
        <f t="shared" si="1106"/>
        <v>N</v>
      </c>
      <c r="AB1983" s="26">
        <f t="shared" si="1107"/>
        <v>2.1999999999999997</v>
      </c>
      <c r="AC1983" s="27">
        <f t="shared" si="1108"/>
        <v>20500</v>
      </c>
      <c r="AD1983" s="28">
        <f t="shared" si="1109"/>
        <v>100000</v>
      </c>
      <c r="AE1983" s="28">
        <f t="shared" si="1110"/>
        <v>257500</v>
      </c>
      <c r="AF1983" s="28">
        <f t="shared" si="1111"/>
        <v>10250</v>
      </c>
      <c r="AG1983" s="28">
        <f t="shared" si="1112"/>
        <v>0</v>
      </c>
      <c r="AH1983" s="28">
        <f t="shared" si="1113"/>
        <v>10250</v>
      </c>
      <c r="AI1983" s="28">
        <f t="shared" si="1114"/>
        <v>13782.064348</v>
      </c>
      <c r="AJ1983" s="29" t="str">
        <f t="shared" si="1115"/>
        <v>N</v>
      </c>
      <c r="AK1983" s="30">
        <f t="shared" si="1116"/>
        <v>1.1999999999999997</v>
      </c>
      <c r="AL1983" s="31">
        <f t="shared" si="1117"/>
        <v>20500</v>
      </c>
      <c r="AM1983" s="31">
        <f t="shared" si="1118"/>
        <v>100000</v>
      </c>
      <c r="AN1983" s="31">
        <f t="shared" si="1119"/>
        <v>257500</v>
      </c>
      <c r="AO1983" s="31">
        <f t="shared" si="1120"/>
        <v>10250</v>
      </c>
      <c r="AP1983" s="31">
        <f t="shared" si="1121"/>
        <v>0</v>
      </c>
      <c r="AQ1983" s="31">
        <f t="shared" si="1122"/>
        <v>10250</v>
      </c>
      <c r="AR1983" s="31">
        <f t="shared" si="1123"/>
        <v>14262.705634959999</v>
      </c>
      <c r="AS1983" s="32">
        <f t="shared" si="1124"/>
        <v>0.19999999999999973</v>
      </c>
      <c r="AT1983" s="33">
        <f t="shared" si="1125"/>
        <v>20500</v>
      </c>
      <c r="AU1983" s="33">
        <f t="shared" si="1126"/>
        <v>100000</v>
      </c>
      <c r="AV1983" s="33">
        <v>258481</v>
      </c>
      <c r="AW1983" s="33">
        <f t="shared" si="1127"/>
        <v>6571.619999999999</v>
      </c>
      <c r="AX1983" s="33">
        <f t="shared" si="1128"/>
        <v>18431.3397476592</v>
      </c>
      <c r="AY1983" s="34">
        <f t="shared" si="1129"/>
        <v>59786.957130619201</v>
      </c>
    </row>
    <row r="1984" spans="1:51" ht="15" customHeight="1" x14ac:dyDescent="0.3">
      <c r="A1984" s="166" t="s">
        <v>3188</v>
      </c>
      <c r="B1984" s="99">
        <v>12063.96</v>
      </c>
      <c r="C1984" s="99">
        <v>25833.7</v>
      </c>
      <c r="D1984" s="99">
        <v>76157.440000000002</v>
      </c>
      <c r="E1984" s="99">
        <v>64606.75</v>
      </c>
      <c r="F1984" s="129">
        <v>70000</v>
      </c>
      <c r="G1984" s="128">
        <v>0</v>
      </c>
      <c r="H1984" s="182">
        <v>46265</v>
      </c>
      <c r="I1984" s="182">
        <v>46353</v>
      </c>
      <c r="J1984" s="166">
        <v>2.7</v>
      </c>
      <c r="K1984" s="166">
        <v>1.4</v>
      </c>
      <c r="L1984" s="167" t="s">
        <v>1206</v>
      </c>
      <c r="M1984" s="168" t="s">
        <v>1203</v>
      </c>
      <c r="N1984" s="169">
        <v>0.02</v>
      </c>
      <c r="O1984" s="21">
        <f t="shared" si="1094"/>
        <v>1.3000000000000003</v>
      </c>
      <c r="P1984" s="21" t="str">
        <f t="shared" si="1095"/>
        <v>N</v>
      </c>
      <c r="Q1984" s="22">
        <f t="shared" si="1096"/>
        <v>37897.660000000003</v>
      </c>
      <c r="R1984" s="8" t="str">
        <f t="shared" si="1097"/>
        <v>N</v>
      </c>
      <c r="S1984" s="23">
        <f t="shared" si="1098"/>
        <v>1.7333333333333336</v>
      </c>
      <c r="T1984" s="24">
        <f t="shared" si="1099"/>
        <v>20500</v>
      </c>
      <c r="U1984" s="24">
        <f t="shared" si="1100"/>
        <v>100000</v>
      </c>
      <c r="V1984" s="24">
        <f t="shared" si="1101"/>
        <v>257500</v>
      </c>
      <c r="W1984" s="24">
        <f t="shared" si="1102"/>
        <v>15375</v>
      </c>
      <c r="X1984" s="24">
        <f t="shared" si="1103"/>
        <v>0</v>
      </c>
      <c r="Y1984" s="24">
        <f t="shared" si="1104"/>
        <v>15375</v>
      </c>
      <c r="Z1984" s="24">
        <f t="shared" si="1105"/>
        <v>23280.613200000007</v>
      </c>
      <c r="AA1984" s="25" t="str">
        <f t="shared" si="1106"/>
        <v>N</v>
      </c>
      <c r="AB1984" s="26">
        <f t="shared" si="1107"/>
        <v>0.73333333333333361</v>
      </c>
      <c r="AC1984" s="27">
        <f t="shared" si="1108"/>
        <v>20500</v>
      </c>
      <c r="AD1984" s="28">
        <f t="shared" si="1109"/>
        <v>100000</v>
      </c>
      <c r="AE1984" s="28">
        <f t="shared" si="1110"/>
        <v>257500</v>
      </c>
      <c r="AF1984" s="28">
        <f t="shared" si="1111"/>
        <v>6350.6699999999983</v>
      </c>
      <c r="AG1984" s="28">
        <f t="shared" si="1112"/>
        <v>0</v>
      </c>
      <c r="AH1984" s="28">
        <f t="shared" si="1113"/>
        <v>6350.6699999999983</v>
      </c>
      <c r="AI1984" s="28">
        <f t="shared" si="1114"/>
        <v>33078.055464000012</v>
      </c>
      <c r="AJ1984" s="29" t="str">
        <f t="shared" si="1115"/>
        <v>N</v>
      </c>
      <c r="AK1984" s="30">
        <f t="shared" si="1116"/>
        <v>0</v>
      </c>
      <c r="AL1984" s="31">
        <f t="shared" si="1117"/>
        <v>20500</v>
      </c>
      <c r="AM1984" s="31">
        <f t="shared" si="1118"/>
        <v>100000</v>
      </c>
      <c r="AN1984" s="31">
        <f t="shared" si="1119"/>
        <v>257500</v>
      </c>
      <c r="AO1984" s="31">
        <f t="shared" si="1120"/>
        <v>0</v>
      </c>
      <c r="AP1984" s="31">
        <f t="shared" si="1121"/>
        <v>0</v>
      </c>
      <c r="AQ1984" s="31">
        <f t="shared" si="1122"/>
        <v>0</v>
      </c>
      <c r="AR1984" s="31">
        <f t="shared" si="1123"/>
        <v>0</v>
      </c>
      <c r="AS1984" s="32">
        <f t="shared" si="1124"/>
        <v>0</v>
      </c>
      <c r="AT1984" s="33">
        <f t="shared" si="1125"/>
        <v>20500</v>
      </c>
      <c r="AU1984" s="33">
        <f t="shared" si="1126"/>
        <v>100000</v>
      </c>
      <c r="AV1984" s="33">
        <v>258482</v>
      </c>
      <c r="AW1984" s="33">
        <f t="shared" si="1127"/>
        <v>0</v>
      </c>
      <c r="AX1984" s="33">
        <f t="shared" si="1128"/>
        <v>0</v>
      </c>
      <c r="AY1984" s="34">
        <f t="shared" si="1129"/>
        <v>56358.668664000019</v>
      </c>
    </row>
    <row r="1985" spans="1:51" ht="15" customHeight="1" x14ac:dyDescent="0.3">
      <c r="A1985" s="166" t="s">
        <v>3189</v>
      </c>
      <c r="B1985" s="99">
        <v>20442.740000000002</v>
      </c>
      <c r="C1985" s="99">
        <v>11644.15</v>
      </c>
      <c r="D1985" s="99">
        <v>72979.990000000005</v>
      </c>
      <c r="E1985" s="99">
        <v>71327.75</v>
      </c>
      <c r="F1985" s="129">
        <v>80000</v>
      </c>
      <c r="G1985" s="128">
        <v>12500</v>
      </c>
      <c r="H1985" s="182">
        <v>46391</v>
      </c>
      <c r="I1985" s="182">
        <v>46423</v>
      </c>
      <c r="J1985" s="166">
        <v>2.2999999999999998</v>
      </c>
      <c r="K1985" s="166">
        <v>1.1000000000000001</v>
      </c>
      <c r="L1985" s="167" t="s">
        <v>1206</v>
      </c>
      <c r="M1985" s="168" t="s">
        <v>1204</v>
      </c>
      <c r="N1985" s="169">
        <v>0.04</v>
      </c>
      <c r="O1985" s="21">
        <f t="shared" si="1094"/>
        <v>1.1999999999999997</v>
      </c>
      <c r="P1985" s="21" t="str">
        <f t="shared" si="1095"/>
        <v>N</v>
      </c>
      <c r="Q1985" s="22">
        <f t="shared" si="1096"/>
        <v>32086.89</v>
      </c>
      <c r="R1985" s="8" t="str">
        <f t="shared" si="1097"/>
        <v>N</v>
      </c>
      <c r="S1985" s="23">
        <f t="shared" si="1098"/>
        <v>2.3999999999999995</v>
      </c>
      <c r="T1985" s="24">
        <f t="shared" si="1099"/>
        <v>20500</v>
      </c>
      <c r="U1985" s="24">
        <f t="shared" si="1100"/>
        <v>100000</v>
      </c>
      <c r="V1985" s="24">
        <f t="shared" si="1101"/>
        <v>257500</v>
      </c>
      <c r="W1985" s="24">
        <f t="shared" si="1102"/>
        <v>10250</v>
      </c>
      <c r="X1985" s="24">
        <f t="shared" si="1103"/>
        <v>0</v>
      </c>
      <c r="Y1985" s="24">
        <f t="shared" si="1104"/>
        <v>10250</v>
      </c>
      <c r="Z1985" s="24">
        <f t="shared" si="1105"/>
        <v>23120.365599999997</v>
      </c>
      <c r="AA1985" s="25" t="str">
        <f t="shared" si="1106"/>
        <v>N</v>
      </c>
      <c r="AB1985" s="26">
        <f t="shared" si="1107"/>
        <v>1.3999999999999995</v>
      </c>
      <c r="AC1985" s="27">
        <f t="shared" si="1108"/>
        <v>20500</v>
      </c>
      <c r="AD1985" s="28">
        <f t="shared" si="1109"/>
        <v>100000</v>
      </c>
      <c r="AE1985" s="28">
        <f t="shared" si="1110"/>
        <v>257500</v>
      </c>
      <c r="AF1985" s="28">
        <f t="shared" si="1111"/>
        <v>8385.0049999999974</v>
      </c>
      <c r="AG1985" s="28">
        <f t="shared" si="1112"/>
        <v>0</v>
      </c>
      <c r="AH1985" s="28">
        <f t="shared" si="1113"/>
        <v>8385.0049999999974</v>
      </c>
      <c r="AI1985" s="28">
        <f t="shared" si="1114"/>
        <v>26320.175223999999</v>
      </c>
      <c r="AJ1985" s="29" t="str">
        <f t="shared" si="1115"/>
        <v>N</v>
      </c>
      <c r="AK1985" s="30">
        <f t="shared" si="1116"/>
        <v>0.39999999999999947</v>
      </c>
      <c r="AL1985" s="31">
        <f t="shared" si="1117"/>
        <v>20500</v>
      </c>
      <c r="AM1985" s="31">
        <f t="shared" si="1118"/>
        <v>100000</v>
      </c>
      <c r="AN1985" s="31">
        <f t="shared" si="1119"/>
        <v>257500</v>
      </c>
      <c r="AO1985" s="31">
        <f t="shared" si="1120"/>
        <v>8385.0049999999974</v>
      </c>
      <c r="AP1985" s="31">
        <f t="shared" si="1121"/>
        <v>0</v>
      </c>
      <c r="AQ1985" s="31">
        <f t="shared" si="1122"/>
        <v>8385.0049999999974</v>
      </c>
      <c r="AR1985" s="31">
        <f t="shared" si="1123"/>
        <v>27708.382432960003</v>
      </c>
      <c r="AS1985" s="32">
        <f t="shared" si="1124"/>
        <v>0</v>
      </c>
      <c r="AT1985" s="33">
        <f t="shared" si="1125"/>
        <v>20500</v>
      </c>
      <c r="AU1985" s="33">
        <f t="shared" si="1126"/>
        <v>100000</v>
      </c>
      <c r="AV1985" s="33">
        <v>258483</v>
      </c>
      <c r="AW1985" s="33">
        <f t="shared" si="1127"/>
        <v>0</v>
      </c>
      <c r="AX1985" s="33">
        <f t="shared" si="1128"/>
        <v>0</v>
      </c>
      <c r="AY1985" s="34">
        <f t="shared" si="1129"/>
        <v>77148.923256959999</v>
      </c>
    </row>
    <row r="1986" spans="1:51" ht="15" customHeight="1" x14ac:dyDescent="0.3">
      <c r="A1986" s="166" t="s">
        <v>3190</v>
      </c>
      <c r="B1986" s="99">
        <v>7419.04</v>
      </c>
      <c r="C1986" s="99">
        <v>24201.91</v>
      </c>
      <c r="D1986" s="99">
        <v>70274.289999999994</v>
      </c>
      <c r="E1986" s="99">
        <v>56041.01</v>
      </c>
      <c r="F1986" s="129">
        <v>250000</v>
      </c>
      <c r="G1986" s="128">
        <v>0</v>
      </c>
      <c r="H1986" s="182">
        <v>46247</v>
      </c>
      <c r="I1986" s="182">
        <v>46307</v>
      </c>
      <c r="J1986" s="166">
        <v>1.8</v>
      </c>
      <c r="K1986" s="166">
        <v>0.6</v>
      </c>
      <c r="L1986" s="167" t="s">
        <v>1206</v>
      </c>
      <c r="M1986" s="168" t="s">
        <v>1203</v>
      </c>
      <c r="N1986" s="169">
        <v>0.04</v>
      </c>
      <c r="O1986" s="21">
        <f t="shared" si="1094"/>
        <v>1.2000000000000002</v>
      </c>
      <c r="P1986" s="21" t="str">
        <f t="shared" si="1095"/>
        <v>N</v>
      </c>
      <c r="Q1986" s="22">
        <f t="shared" si="1096"/>
        <v>31620.95</v>
      </c>
      <c r="R1986" s="8" t="str">
        <f t="shared" si="1097"/>
        <v>N</v>
      </c>
      <c r="S1986" s="23">
        <f t="shared" si="1098"/>
        <v>1.6000000000000003</v>
      </c>
      <c r="T1986" s="24">
        <f t="shared" si="1099"/>
        <v>20500</v>
      </c>
      <c r="U1986" s="24">
        <f t="shared" si="1100"/>
        <v>100000</v>
      </c>
      <c r="V1986" s="24">
        <f t="shared" si="1101"/>
        <v>257500</v>
      </c>
      <c r="W1986" s="24">
        <f t="shared" si="1102"/>
        <v>5625</v>
      </c>
      <c r="X1986" s="24">
        <f t="shared" si="1103"/>
        <v>0</v>
      </c>
      <c r="Y1986" s="24">
        <f t="shared" si="1104"/>
        <v>5625</v>
      </c>
      <c r="Z1986" s="24">
        <f t="shared" si="1105"/>
        <v>27260.788</v>
      </c>
      <c r="AA1986" s="25" t="str">
        <f t="shared" si="1106"/>
        <v>N</v>
      </c>
      <c r="AB1986" s="26">
        <f t="shared" si="1107"/>
        <v>0.60000000000000031</v>
      </c>
      <c r="AC1986" s="27">
        <f t="shared" si="1108"/>
        <v>20500</v>
      </c>
      <c r="AD1986" s="28">
        <f t="shared" si="1109"/>
        <v>100000</v>
      </c>
      <c r="AE1986" s="28">
        <f t="shared" si="1110"/>
        <v>257500</v>
      </c>
      <c r="AF1986" s="28">
        <f t="shared" si="1111"/>
        <v>1406.25</v>
      </c>
      <c r="AG1986" s="28">
        <f t="shared" si="1112"/>
        <v>0</v>
      </c>
      <c r="AH1986" s="28">
        <f t="shared" si="1113"/>
        <v>1406.25</v>
      </c>
      <c r="AI1986" s="28">
        <f t="shared" si="1114"/>
        <v>32794.969519999999</v>
      </c>
      <c r="AJ1986" s="29" t="str">
        <f t="shared" si="1115"/>
        <v>N</v>
      </c>
      <c r="AK1986" s="30">
        <f t="shared" si="1116"/>
        <v>0</v>
      </c>
      <c r="AL1986" s="31">
        <f t="shared" si="1117"/>
        <v>20500</v>
      </c>
      <c r="AM1986" s="31">
        <f t="shared" si="1118"/>
        <v>100000</v>
      </c>
      <c r="AN1986" s="31">
        <f t="shared" si="1119"/>
        <v>257500</v>
      </c>
      <c r="AO1986" s="31">
        <f t="shared" si="1120"/>
        <v>0</v>
      </c>
      <c r="AP1986" s="31">
        <f t="shared" si="1121"/>
        <v>0</v>
      </c>
      <c r="AQ1986" s="31">
        <f t="shared" si="1122"/>
        <v>0</v>
      </c>
      <c r="AR1986" s="31">
        <f t="shared" si="1123"/>
        <v>0</v>
      </c>
      <c r="AS1986" s="32">
        <f t="shared" si="1124"/>
        <v>0</v>
      </c>
      <c r="AT1986" s="33">
        <f t="shared" si="1125"/>
        <v>20500</v>
      </c>
      <c r="AU1986" s="33">
        <f t="shared" si="1126"/>
        <v>100000</v>
      </c>
      <c r="AV1986" s="33">
        <v>258484</v>
      </c>
      <c r="AW1986" s="33">
        <f t="shared" si="1127"/>
        <v>0</v>
      </c>
      <c r="AX1986" s="33">
        <f t="shared" si="1128"/>
        <v>0</v>
      </c>
      <c r="AY1986" s="34">
        <f t="shared" si="1129"/>
        <v>60055.757519999999</v>
      </c>
    </row>
    <row r="1987" spans="1:51" ht="15" customHeight="1" x14ac:dyDescent="0.3">
      <c r="A1987" s="166" t="s">
        <v>3191</v>
      </c>
      <c r="B1987" s="99">
        <v>10385.790000000001</v>
      </c>
      <c r="C1987" s="99">
        <v>11786.58</v>
      </c>
      <c r="D1987" s="99">
        <v>96238.21</v>
      </c>
      <c r="E1987" s="99">
        <v>86892.71</v>
      </c>
      <c r="F1987" s="129">
        <v>189000</v>
      </c>
      <c r="G1987" s="128">
        <v>12500</v>
      </c>
      <c r="H1987" s="182">
        <v>46464</v>
      </c>
      <c r="I1987" s="182">
        <v>46481</v>
      </c>
      <c r="J1987" s="166">
        <v>2.8</v>
      </c>
      <c r="K1987" s="166">
        <v>2.5</v>
      </c>
      <c r="L1987" s="167" t="s">
        <v>1207</v>
      </c>
      <c r="M1987" s="168" t="s">
        <v>1204</v>
      </c>
      <c r="N1987" s="169">
        <v>0.01</v>
      </c>
      <c r="O1987" s="21">
        <f t="shared" si="1094"/>
        <v>0.29999999999999982</v>
      </c>
      <c r="P1987" s="21" t="str">
        <f t="shared" si="1095"/>
        <v>N</v>
      </c>
      <c r="Q1987" s="22">
        <f t="shared" si="1096"/>
        <v>22172.370000000003</v>
      </c>
      <c r="R1987" s="8" t="str">
        <f t="shared" si="1097"/>
        <v>N</v>
      </c>
      <c r="S1987" s="23">
        <f t="shared" si="1098"/>
        <v>0.59999999999999964</v>
      </c>
      <c r="T1987" s="24">
        <f t="shared" si="1099"/>
        <v>50000</v>
      </c>
      <c r="U1987" s="24">
        <f t="shared" si="1100"/>
        <v>200000</v>
      </c>
      <c r="V1987" s="24">
        <f t="shared" si="1101"/>
        <v>257500</v>
      </c>
      <c r="W1987" s="24">
        <f t="shared" si="1102"/>
        <v>11197.046850000001</v>
      </c>
      <c r="X1987" s="24">
        <f t="shared" si="1103"/>
        <v>0</v>
      </c>
      <c r="Y1987" s="24">
        <f t="shared" si="1104"/>
        <v>11197.046850000001</v>
      </c>
      <c r="Z1987" s="24">
        <f t="shared" si="1105"/>
        <v>11197.046850000001</v>
      </c>
      <c r="AA1987" s="25" t="str">
        <f t="shared" si="1106"/>
        <v>N</v>
      </c>
      <c r="AB1987" s="26">
        <f t="shared" si="1107"/>
        <v>0</v>
      </c>
      <c r="AC1987" s="27">
        <f t="shared" si="1108"/>
        <v>50000</v>
      </c>
      <c r="AD1987" s="28">
        <f t="shared" si="1109"/>
        <v>200000</v>
      </c>
      <c r="AE1987" s="28">
        <f t="shared" si="1110"/>
        <v>257500</v>
      </c>
      <c r="AF1987" s="28">
        <f t="shared" si="1111"/>
        <v>0</v>
      </c>
      <c r="AG1987" s="28">
        <f t="shared" si="1112"/>
        <v>0</v>
      </c>
      <c r="AH1987" s="28">
        <f t="shared" si="1113"/>
        <v>0</v>
      </c>
      <c r="AI1987" s="28">
        <f t="shared" si="1114"/>
        <v>0</v>
      </c>
      <c r="AJ1987" s="29" t="str">
        <f t="shared" si="1115"/>
        <v>N</v>
      </c>
      <c r="AK1987" s="30">
        <f t="shared" si="1116"/>
        <v>0</v>
      </c>
      <c r="AL1987" s="31">
        <f t="shared" si="1117"/>
        <v>50000</v>
      </c>
      <c r="AM1987" s="31">
        <f t="shared" si="1118"/>
        <v>200000</v>
      </c>
      <c r="AN1987" s="31">
        <f t="shared" si="1119"/>
        <v>257500</v>
      </c>
      <c r="AO1987" s="31">
        <f t="shared" si="1120"/>
        <v>0</v>
      </c>
      <c r="AP1987" s="31">
        <f t="shared" si="1121"/>
        <v>0</v>
      </c>
      <c r="AQ1987" s="31">
        <f t="shared" si="1122"/>
        <v>0</v>
      </c>
      <c r="AR1987" s="31">
        <f t="shared" si="1123"/>
        <v>0</v>
      </c>
      <c r="AS1987" s="32">
        <f t="shared" si="1124"/>
        <v>0</v>
      </c>
      <c r="AT1987" s="33">
        <f t="shared" si="1125"/>
        <v>50000</v>
      </c>
      <c r="AU1987" s="33">
        <f t="shared" si="1126"/>
        <v>200000</v>
      </c>
      <c r="AV1987" s="33">
        <v>258485</v>
      </c>
      <c r="AW1987" s="33">
        <f t="shared" si="1127"/>
        <v>0</v>
      </c>
      <c r="AX1987" s="33">
        <f t="shared" si="1128"/>
        <v>0</v>
      </c>
      <c r="AY1987" s="34">
        <f t="shared" si="1129"/>
        <v>11197.046850000001</v>
      </c>
    </row>
    <row r="1988" spans="1:51" ht="15" customHeight="1" x14ac:dyDescent="0.3">
      <c r="A1988" s="166" t="s">
        <v>3192</v>
      </c>
      <c r="B1988" s="99">
        <v>17600.93</v>
      </c>
      <c r="C1988" s="99">
        <v>7340.88</v>
      </c>
      <c r="D1988" s="99">
        <v>47246.59</v>
      </c>
      <c r="E1988" s="99">
        <v>43128.53</v>
      </c>
      <c r="F1988" s="129">
        <v>175000</v>
      </c>
      <c r="G1988" s="128">
        <v>0</v>
      </c>
      <c r="H1988" s="182">
        <v>46338</v>
      </c>
      <c r="I1988" s="182">
        <v>46408</v>
      </c>
      <c r="J1988" s="166">
        <v>3.8</v>
      </c>
      <c r="K1988" s="166">
        <v>1.1000000000000001</v>
      </c>
      <c r="L1988" s="167" t="s">
        <v>1207</v>
      </c>
      <c r="M1988" s="168" t="s">
        <v>1205</v>
      </c>
      <c r="N1988" s="169">
        <v>0.02</v>
      </c>
      <c r="O1988" s="21">
        <f t="shared" si="1094"/>
        <v>2.6999999999999997</v>
      </c>
      <c r="P1988" s="21" t="str">
        <f t="shared" si="1095"/>
        <v>N</v>
      </c>
      <c r="Q1988" s="22">
        <f t="shared" si="1096"/>
        <v>24941.81</v>
      </c>
      <c r="R1988" s="8" t="str">
        <f t="shared" si="1097"/>
        <v>N</v>
      </c>
      <c r="S1988" s="23">
        <f t="shared" si="1098"/>
        <v>2.6999999999999997</v>
      </c>
      <c r="T1988" s="24">
        <f t="shared" si="1099"/>
        <v>50000</v>
      </c>
      <c r="U1988" s="24">
        <f t="shared" si="1100"/>
        <v>200000</v>
      </c>
      <c r="V1988" s="24">
        <f t="shared" si="1101"/>
        <v>257500</v>
      </c>
      <c r="W1988" s="24">
        <f t="shared" si="1102"/>
        <v>25440.646200000003</v>
      </c>
      <c r="X1988" s="24">
        <f t="shared" si="1103"/>
        <v>0</v>
      </c>
      <c r="Y1988" s="24">
        <f t="shared" si="1104"/>
        <v>25440.646200000003</v>
      </c>
      <c r="Z1988" s="24">
        <f t="shared" si="1105"/>
        <v>0</v>
      </c>
      <c r="AA1988" s="25" t="str">
        <f t="shared" si="1106"/>
        <v>N</v>
      </c>
      <c r="AB1988" s="26">
        <f t="shared" si="1107"/>
        <v>1.6999999999999997</v>
      </c>
      <c r="AC1988" s="27">
        <f t="shared" si="1108"/>
        <v>50000</v>
      </c>
      <c r="AD1988" s="28">
        <f t="shared" si="1109"/>
        <v>200000</v>
      </c>
      <c r="AE1988" s="28">
        <f t="shared" si="1110"/>
        <v>257500</v>
      </c>
      <c r="AF1988" s="28">
        <f t="shared" si="1111"/>
        <v>25949.459124000005</v>
      </c>
      <c r="AG1988" s="28">
        <f t="shared" si="1112"/>
        <v>0</v>
      </c>
      <c r="AH1988" s="28">
        <f t="shared" si="1113"/>
        <v>25949.459124000005</v>
      </c>
      <c r="AI1988" s="28">
        <f t="shared" si="1114"/>
        <v>0</v>
      </c>
      <c r="AJ1988" s="29" t="str">
        <f t="shared" si="1115"/>
        <v>N</v>
      </c>
      <c r="AK1988" s="30">
        <f t="shared" si="1116"/>
        <v>0.69999999999999973</v>
      </c>
      <c r="AL1988" s="31">
        <f t="shared" si="1117"/>
        <v>50000</v>
      </c>
      <c r="AM1988" s="31">
        <f t="shared" si="1118"/>
        <v>200000</v>
      </c>
      <c r="AN1988" s="31">
        <f t="shared" si="1119"/>
        <v>257500</v>
      </c>
      <c r="AO1988" s="31">
        <f t="shared" si="1120"/>
        <v>26468.448306480004</v>
      </c>
      <c r="AP1988" s="31">
        <f t="shared" si="1121"/>
        <v>0</v>
      </c>
      <c r="AQ1988" s="31">
        <f t="shared" si="1122"/>
        <v>26468.448306480004</v>
      </c>
      <c r="AR1988" s="31">
        <f t="shared" si="1123"/>
        <v>0</v>
      </c>
      <c r="AS1988" s="32">
        <f t="shared" si="1124"/>
        <v>0</v>
      </c>
      <c r="AT1988" s="33">
        <f t="shared" si="1125"/>
        <v>50000</v>
      </c>
      <c r="AU1988" s="33">
        <f t="shared" si="1126"/>
        <v>200000</v>
      </c>
      <c r="AV1988" s="33">
        <v>258486</v>
      </c>
      <c r="AW1988" s="33">
        <f t="shared" si="1127"/>
        <v>0</v>
      </c>
      <c r="AX1988" s="33">
        <f t="shared" si="1128"/>
        <v>0</v>
      </c>
      <c r="AY1988" s="34">
        <f t="shared" si="1129"/>
        <v>0</v>
      </c>
    </row>
    <row r="1989" spans="1:51" ht="15" customHeight="1" x14ac:dyDescent="0.3">
      <c r="A1989" s="166" t="s">
        <v>3193</v>
      </c>
      <c r="B1989" s="99">
        <v>6560.74</v>
      </c>
      <c r="C1989" s="99">
        <v>13828.47</v>
      </c>
      <c r="D1989" s="99">
        <v>93941.93</v>
      </c>
      <c r="E1989" s="99">
        <v>86883.91</v>
      </c>
      <c r="F1989" s="129">
        <v>65000</v>
      </c>
      <c r="G1989" s="128">
        <v>12500</v>
      </c>
      <c r="H1989" s="182">
        <v>46211</v>
      </c>
      <c r="I1989" s="182">
        <v>46281</v>
      </c>
      <c r="J1989" s="166">
        <v>1.7</v>
      </c>
      <c r="K1989" s="166">
        <v>0.4</v>
      </c>
      <c r="L1989" s="167" t="s">
        <v>1207</v>
      </c>
      <c r="M1989" s="168" t="s">
        <v>1204</v>
      </c>
      <c r="N1989" s="169">
        <v>0</v>
      </c>
      <c r="O1989" s="21">
        <f t="shared" ref="O1989:O2052" si="1130">MAX(0, J1989-K1989)</f>
        <v>1.2999999999999998</v>
      </c>
      <c r="P1989" s="21" t="str">
        <f t="shared" ref="P1989:P2052" si="1131">IF(
  AND(
    I1989 &gt;= H1989 - 10,
    I1989 &lt;= DATE(2026,6,30),
    O1989 &gt; 0
  ),
  "Y",
  "N"
)</f>
        <v>N</v>
      </c>
      <c r="Q1989" s="22">
        <f t="shared" ref="Q1989:Q2052" si="1132">B1989+C1989</f>
        <v>20389.21</v>
      </c>
      <c r="R1989" s="8" t="str">
        <f t="shared" ref="R1989:R2052" si="1133">IF(AND(P1989="Y",O1989&gt;0),"Y","N")</f>
        <v>N</v>
      </c>
      <c r="S1989" s="23">
        <f t="shared" ref="S1989:S2052" si="1134">MAX(0,(O1989/M1989))</f>
        <v>2.5999999999999996</v>
      </c>
      <c r="T1989" s="24">
        <f t="shared" ref="T1989:T2052" si="1135">IF(R1989="Y",(20500+G1989),IF(AND(R1989="N",L1989="G"),20500,IF(AND(R1989="N",L1989="P"),50000,IF(AND(R1989="",L1989="G"),20500,IF(AND(R1989="",L1989="P"),50000,"")))))</f>
        <v>50000</v>
      </c>
      <c r="U1989" s="24">
        <f t="shared" ref="U1989:U2052" si="1136">IF(AND(R1989="Y",G1989&gt;0),224000,IF(AND(R1989="Y",G1989=0),138500,IF(AND(R1989="N",L1989="G"),100000,IF(AND(R1989="N",L1989=""),100000,IF(AND(R1989="N",L1989="P"),200000,"")))))</f>
        <v>200000</v>
      </c>
      <c r="V1989" s="24">
        <f t="shared" ref="V1989:V2052" si="1137">IF(R1989="Y",U1989,IF(R1989="N",257500,IF(R1989="",257500,)))</f>
        <v>257500</v>
      </c>
      <c r="W1989" s="24">
        <f t="shared" ref="W1989:W2052" si="1138">IF(
  M1989&lt;0.5,
  0,
  MAX(
    0,
    IF(
      S1989=0,
      0,
      IF(
        R1989="Y",
        MIN(Q1989*(1+N1989), T1989, U1989-E1989, V1989-E1989),
        MIN(Q1989*(1+N1989), T1989, U1989-D1989, V1989-F1989)
      )
    )
  ) * M1989
)</f>
        <v>10194.605</v>
      </c>
      <c r="X1989" s="24">
        <f t="shared" ref="X1989:X2052" si="1139">IF(
  M1989&lt;0.5,
  0,
  MAX(
    0,
    IF(
      S1989=0,
      0,
      IF(
        R1989="Y",
        (Q1989*(1+N1989)-W1989),
        0
      )
    )
  ) * M1989
)</f>
        <v>0</v>
      </c>
      <c r="Y1989" s="24">
        <f t="shared" ref="Y1989:Y2052" si="1140">W1989+X1989</f>
        <v>10194.605</v>
      </c>
      <c r="Z1989" s="24">
        <f t="shared" ref="Z1989:Z2052" si="1141">IF(S1989=0, 0, MAX(0, (Q1989*(1+N1989))-Y1989))</f>
        <v>10194.605</v>
      </c>
      <c r="AA1989" s="25" t="str">
        <f t="shared" ref="AA1989:AA2052" si="1142">IF(AND(P1989="Y",O1989&gt;1),"Y","N")</f>
        <v>N</v>
      </c>
      <c r="AB1989" s="26">
        <f t="shared" ref="AB1989:AB2052" si="1143">MAX(0,(S1989-1))</f>
        <v>1.5999999999999996</v>
      </c>
      <c r="AC1989" s="27">
        <f t="shared" ref="AC1989:AC2052" si="1144">IF(AA1989="Y",(20500+G1989),IF(AND(AA1989="N",L1989="G"),20500,IF(AND(AA1989="N",L1989="P"),50000,IF(AND(AA1989="",L1989="G"),20500,IF(AND(AA1989="",L1989="P"),50000,"")))))</f>
        <v>50000</v>
      </c>
      <c r="AD1989" s="28">
        <f t="shared" ref="AD1989:AD2052" si="1145">IF(AND(AA1989="Y",G1989&gt;0),224000,IF(AND(AA1989="Y",G1989=0),138500,IF(AND(AA1989="N",L1989="G"),100000,IF(AND(AA1989="N",L1989=""),100000,IF(AND(AA1989="N",L1989="P"),200000,"")))))</f>
        <v>200000</v>
      </c>
      <c r="AE1989" s="28">
        <f t="shared" ref="AE1989:AE2052" si="1146">IF(AA1989="Y",AD1989,IF(AA1989="N",257500,IF(AA1989="",257500,)))</f>
        <v>257500</v>
      </c>
      <c r="AF1989" s="28">
        <f t="shared" ref="AF1989:AF2052" si="1147">IF(
  M1989&lt;0.5,
  0,
  MAX(
    0,
    IF(
      AB1989=0,
      0,
      IF(
        AA1989="Y",
        MIN(Q1989*(1+N1989)*(1+N1989), AC1989, AD1989-E1989-W1989, AE1989-E1989-W1989),
        MIN(Q1989*(1+N1989)*(1+N1989), AC1989, AD1989-D1989-W1989, AE1989-F1989-W1989)
      )
    )
  ) * M1989
)</f>
        <v>10194.605</v>
      </c>
      <c r="AG1989" s="28">
        <f t="shared" ref="AG1989:AG2052" si="1148">IF(
  M1989&lt;0.5,
  0,
  MAX(
    0,
    IF(
      AB1989=0,
      0,
      IF(
        AA1989="Y",
        (Q1989*(1+N1989)*(1+N1989)-AF1989),
        0
      )
    )
  ) * M1989
)</f>
        <v>0</v>
      </c>
      <c r="AH1989" s="28">
        <f t="shared" ref="AH1989:AH2052" si="1149">AF1989+AG1989</f>
        <v>10194.605</v>
      </c>
      <c r="AI1989" s="28">
        <f t="shared" ref="AI1989:AI2052" si="1150">IF(AB1989=0, 0, MAX(0, (Q1989*(1+N1989)*(1+N1989)) - AH1989))</f>
        <v>10194.605</v>
      </c>
      <c r="AJ1989" s="29" t="str">
        <f t="shared" ref="AJ1989:AJ2052" si="1151">IF(AND(P1989="Y",O1989&gt;2),"Y","N")</f>
        <v>N</v>
      </c>
      <c r="AK1989" s="30">
        <f t="shared" si="1116"/>
        <v>0.59999999999999964</v>
      </c>
      <c r="AL1989" s="31">
        <f t="shared" si="1117"/>
        <v>50000</v>
      </c>
      <c r="AM1989" s="31">
        <f t="shared" si="1118"/>
        <v>200000</v>
      </c>
      <c r="AN1989" s="31">
        <f t="shared" si="1119"/>
        <v>257500</v>
      </c>
      <c r="AO1989" s="31">
        <f t="shared" si="1120"/>
        <v>10194.605</v>
      </c>
      <c r="AP1989" s="31">
        <f t="shared" si="1121"/>
        <v>0</v>
      </c>
      <c r="AQ1989" s="31">
        <f t="shared" si="1122"/>
        <v>10194.605</v>
      </c>
      <c r="AR1989" s="31">
        <f t="shared" si="1123"/>
        <v>10194.605</v>
      </c>
      <c r="AS1989" s="32">
        <f t="shared" si="1124"/>
        <v>0</v>
      </c>
      <c r="AT1989" s="33">
        <f t="shared" si="1125"/>
        <v>50000</v>
      </c>
      <c r="AU1989" s="33">
        <f t="shared" si="1126"/>
        <v>200000</v>
      </c>
      <c r="AV1989" s="33">
        <v>258487</v>
      </c>
      <c r="AW1989" s="33">
        <f t="shared" si="1127"/>
        <v>0</v>
      </c>
      <c r="AX1989" s="33">
        <f t="shared" si="1128"/>
        <v>0</v>
      </c>
      <c r="AY1989" s="34">
        <f t="shared" si="1129"/>
        <v>30583.814999999999</v>
      </c>
    </row>
    <row r="1990" spans="1:51" ht="15" customHeight="1" x14ac:dyDescent="0.3">
      <c r="A1990" s="166" t="s">
        <v>3194</v>
      </c>
      <c r="B1990" s="99">
        <v>9082.1299999999992</v>
      </c>
      <c r="C1990" s="99">
        <v>24861.599999999999</v>
      </c>
      <c r="D1990" s="99">
        <v>89953.71</v>
      </c>
      <c r="E1990" s="99">
        <v>86383.88</v>
      </c>
      <c r="F1990" s="129">
        <v>35000</v>
      </c>
      <c r="G1990" s="128">
        <v>0</v>
      </c>
      <c r="H1990" s="182">
        <v>46489</v>
      </c>
      <c r="I1990" s="182">
        <v>46510</v>
      </c>
      <c r="J1990" s="166">
        <v>3.7</v>
      </c>
      <c r="K1990" s="166">
        <v>0.3</v>
      </c>
      <c r="L1990" s="167" t="s">
        <v>1207</v>
      </c>
      <c r="M1990" s="168" t="s">
        <v>1205</v>
      </c>
      <c r="N1990" s="169">
        <v>0</v>
      </c>
      <c r="O1990" s="21">
        <f t="shared" si="1130"/>
        <v>3.4000000000000004</v>
      </c>
      <c r="P1990" s="21" t="str">
        <f t="shared" si="1131"/>
        <v>N</v>
      </c>
      <c r="Q1990" s="22">
        <f t="shared" si="1132"/>
        <v>33943.729999999996</v>
      </c>
      <c r="R1990" s="8" t="str">
        <f t="shared" si="1133"/>
        <v>N</v>
      </c>
      <c r="S1990" s="23">
        <f t="shared" si="1134"/>
        <v>3.4000000000000004</v>
      </c>
      <c r="T1990" s="24">
        <f t="shared" si="1135"/>
        <v>50000</v>
      </c>
      <c r="U1990" s="24">
        <f t="shared" si="1136"/>
        <v>200000</v>
      </c>
      <c r="V1990" s="24">
        <f t="shared" si="1137"/>
        <v>257500</v>
      </c>
      <c r="W1990" s="24">
        <f t="shared" si="1138"/>
        <v>33943.729999999996</v>
      </c>
      <c r="X1990" s="24">
        <f t="shared" si="1139"/>
        <v>0</v>
      </c>
      <c r="Y1990" s="24">
        <f t="shared" si="1140"/>
        <v>33943.729999999996</v>
      </c>
      <c r="Z1990" s="24">
        <f t="shared" si="1141"/>
        <v>0</v>
      </c>
      <c r="AA1990" s="25" t="str">
        <f t="shared" si="1142"/>
        <v>N</v>
      </c>
      <c r="AB1990" s="26">
        <f t="shared" si="1143"/>
        <v>2.4000000000000004</v>
      </c>
      <c r="AC1990" s="27">
        <f t="shared" si="1144"/>
        <v>50000</v>
      </c>
      <c r="AD1990" s="28">
        <f t="shared" si="1145"/>
        <v>200000</v>
      </c>
      <c r="AE1990" s="28">
        <f t="shared" si="1146"/>
        <v>257500</v>
      </c>
      <c r="AF1990" s="28">
        <f t="shared" si="1147"/>
        <v>33943.729999999996</v>
      </c>
      <c r="AG1990" s="28">
        <f t="shared" si="1148"/>
        <v>0</v>
      </c>
      <c r="AH1990" s="28">
        <f t="shared" si="1149"/>
        <v>33943.729999999996</v>
      </c>
      <c r="AI1990" s="28">
        <f t="shared" si="1150"/>
        <v>0</v>
      </c>
      <c r="AJ1990" s="29" t="str">
        <f t="shared" si="1151"/>
        <v>N</v>
      </c>
      <c r="AK1990" s="30">
        <f t="shared" si="1116"/>
        <v>1.4000000000000004</v>
      </c>
      <c r="AL1990" s="31">
        <f t="shared" si="1117"/>
        <v>50000</v>
      </c>
      <c r="AM1990" s="31">
        <f t="shared" si="1118"/>
        <v>200000</v>
      </c>
      <c r="AN1990" s="31">
        <f t="shared" si="1119"/>
        <v>257500</v>
      </c>
      <c r="AO1990" s="31">
        <f t="shared" si="1120"/>
        <v>33943.729999999996</v>
      </c>
      <c r="AP1990" s="31">
        <f t="shared" si="1121"/>
        <v>0</v>
      </c>
      <c r="AQ1990" s="31">
        <f t="shared" si="1122"/>
        <v>33943.729999999996</v>
      </c>
      <c r="AR1990" s="31">
        <f t="shared" si="1123"/>
        <v>0</v>
      </c>
      <c r="AS1990" s="32">
        <f t="shared" si="1124"/>
        <v>0.40000000000000036</v>
      </c>
      <c r="AT1990" s="33">
        <f t="shared" si="1125"/>
        <v>50000</v>
      </c>
      <c r="AU1990" s="33">
        <f t="shared" si="1126"/>
        <v>200000</v>
      </c>
      <c r="AV1990" s="33">
        <v>258488</v>
      </c>
      <c r="AW1990" s="33">
        <f t="shared" si="1127"/>
        <v>8215.1000000000058</v>
      </c>
      <c r="AX1990" s="33">
        <f t="shared" si="1128"/>
        <v>25728.62999999999</v>
      </c>
      <c r="AY1990" s="34">
        <f t="shared" si="1129"/>
        <v>25728.62999999999</v>
      </c>
    </row>
    <row r="1991" spans="1:51" ht="15" customHeight="1" x14ac:dyDescent="0.3">
      <c r="A1991" s="166" t="s">
        <v>3195</v>
      </c>
      <c r="B1991" s="99">
        <v>18297.34</v>
      </c>
      <c r="C1991" s="99">
        <v>33410.769999999997</v>
      </c>
      <c r="D1991" s="99">
        <v>90990.36</v>
      </c>
      <c r="E1991" s="99">
        <v>79274.67</v>
      </c>
      <c r="F1991" s="129">
        <v>88000</v>
      </c>
      <c r="G1991" s="128">
        <v>24444</v>
      </c>
      <c r="H1991" s="182">
        <v>46475</v>
      </c>
      <c r="I1991" s="182">
        <v>46492</v>
      </c>
      <c r="J1991" s="166">
        <v>4.0999999999999996</v>
      </c>
      <c r="K1991" s="166">
        <v>2.8</v>
      </c>
      <c r="L1991" s="167" t="s">
        <v>1206</v>
      </c>
      <c r="M1991" s="168" t="s">
        <v>1204</v>
      </c>
      <c r="N1991" s="169">
        <v>0</v>
      </c>
      <c r="O1991" s="21">
        <f t="shared" si="1130"/>
        <v>1.2999999999999998</v>
      </c>
      <c r="P1991" s="21" t="str">
        <f t="shared" si="1131"/>
        <v>N</v>
      </c>
      <c r="Q1991" s="22">
        <f t="shared" si="1132"/>
        <v>51708.11</v>
      </c>
      <c r="R1991" s="8" t="str">
        <f t="shared" si="1133"/>
        <v>N</v>
      </c>
      <c r="S1991" s="23">
        <f t="shared" si="1134"/>
        <v>2.5999999999999996</v>
      </c>
      <c r="T1991" s="24">
        <f t="shared" si="1135"/>
        <v>20500</v>
      </c>
      <c r="U1991" s="24">
        <f t="shared" si="1136"/>
        <v>100000</v>
      </c>
      <c r="V1991" s="24">
        <f t="shared" si="1137"/>
        <v>257500</v>
      </c>
      <c r="W1991" s="24">
        <f t="shared" si="1138"/>
        <v>4504.82</v>
      </c>
      <c r="X1991" s="24">
        <f t="shared" si="1139"/>
        <v>0</v>
      </c>
      <c r="Y1991" s="24">
        <f t="shared" si="1140"/>
        <v>4504.82</v>
      </c>
      <c r="Z1991" s="24">
        <f t="shared" si="1141"/>
        <v>47203.29</v>
      </c>
      <c r="AA1991" s="25" t="str">
        <f t="shared" si="1142"/>
        <v>N</v>
      </c>
      <c r="AB1991" s="26">
        <f t="shared" si="1143"/>
        <v>1.5999999999999996</v>
      </c>
      <c r="AC1991" s="27">
        <f t="shared" si="1144"/>
        <v>20500</v>
      </c>
      <c r="AD1991" s="28">
        <f t="shared" si="1145"/>
        <v>100000</v>
      </c>
      <c r="AE1991" s="28">
        <f t="shared" si="1146"/>
        <v>257500</v>
      </c>
      <c r="AF1991" s="28">
        <f t="shared" si="1147"/>
        <v>2252.41</v>
      </c>
      <c r="AG1991" s="28">
        <f t="shared" si="1148"/>
        <v>0</v>
      </c>
      <c r="AH1991" s="28">
        <f t="shared" si="1149"/>
        <v>2252.41</v>
      </c>
      <c r="AI1991" s="28">
        <f t="shared" si="1150"/>
        <v>49455.7</v>
      </c>
      <c r="AJ1991" s="29" t="str">
        <f t="shared" si="1151"/>
        <v>N</v>
      </c>
      <c r="AK1991" s="30">
        <f t="shared" si="1116"/>
        <v>0.59999999999999964</v>
      </c>
      <c r="AL1991" s="31">
        <f t="shared" si="1117"/>
        <v>20500</v>
      </c>
      <c r="AM1991" s="31">
        <f t="shared" si="1118"/>
        <v>100000</v>
      </c>
      <c r="AN1991" s="31">
        <f t="shared" si="1119"/>
        <v>257500</v>
      </c>
      <c r="AO1991" s="31">
        <f t="shared" si="1120"/>
        <v>2252.41</v>
      </c>
      <c r="AP1991" s="31">
        <f t="shared" si="1121"/>
        <v>0</v>
      </c>
      <c r="AQ1991" s="31">
        <f t="shared" si="1122"/>
        <v>2252.41</v>
      </c>
      <c r="AR1991" s="31">
        <f t="shared" si="1123"/>
        <v>49455.7</v>
      </c>
      <c r="AS1991" s="32">
        <f t="shared" si="1124"/>
        <v>0</v>
      </c>
      <c r="AT1991" s="33">
        <f t="shared" si="1125"/>
        <v>20500</v>
      </c>
      <c r="AU1991" s="33">
        <f t="shared" si="1126"/>
        <v>100000</v>
      </c>
      <c r="AV1991" s="33">
        <v>258489</v>
      </c>
      <c r="AW1991" s="33">
        <f t="shared" si="1127"/>
        <v>0</v>
      </c>
      <c r="AX1991" s="33">
        <f t="shared" si="1128"/>
        <v>0</v>
      </c>
      <c r="AY1991" s="34">
        <f t="shared" si="1129"/>
        <v>146114.69</v>
      </c>
    </row>
    <row r="1992" spans="1:51" ht="15" customHeight="1" x14ac:dyDescent="0.3">
      <c r="A1992" s="166" t="s">
        <v>3196</v>
      </c>
      <c r="B1992" s="99">
        <v>13564.04</v>
      </c>
      <c r="C1992" s="99">
        <v>4678.3900000000003</v>
      </c>
      <c r="D1992" s="99">
        <v>57065.06</v>
      </c>
      <c r="E1992" s="99">
        <v>52687.38</v>
      </c>
      <c r="F1992" s="129">
        <v>72000</v>
      </c>
      <c r="G1992" s="128">
        <v>0</v>
      </c>
      <c r="H1992" s="182">
        <v>46243</v>
      </c>
      <c r="I1992" s="182">
        <v>46288</v>
      </c>
      <c r="J1992" s="166">
        <v>4.9000000000000004</v>
      </c>
      <c r="K1992" s="166">
        <v>2.2999999999999998</v>
      </c>
      <c r="L1992" s="167" t="s">
        <v>1206</v>
      </c>
      <c r="M1992" s="168" t="s">
        <v>1204</v>
      </c>
      <c r="N1992" s="169">
        <v>0.01</v>
      </c>
      <c r="O1992" s="21">
        <f t="shared" si="1130"/>
        <v>2.6000000000000005</v>
      </c>
      <c r="P1992" s="21" t="str">
        <f t="shared" si="1131"/>
        <v>N</v>
      </c>
      <c r="Q1992" s="22">
        <f t="shared" si="1132"/>
        <v>18242.43</v>
      </c>
      <c r="R1992" s="8" t="str">
        <f t="shared" si="1133"/>
        <v>N</v>
      </c>
      <c r="S1992" s="23">
        <f t="shared" si="1134"/>
        <v>5.2000000000000011</v>
      </c>
      <c r="T1992" s="24">
        <f t="shared" si="1135"/>
        <v>20500</v>
      </c>
      <c r="U1992" s="24">
        <f t="shared" si="1136"/>
        <v>100000</v>
      </c>
      <c r="V1992" s="24">
        <f t="shared" si="1137"/>
        <v>257500</v>
      </c>
      <c r="W1992" s="24">
        <f t="shared" si="1138"/>
        <v>9212.4271499999995</v>
      </c>
      <c r="X1992" s="24">
        <f t="shared" si="1139"/>
        <v>0</v>
      </c>
      <c r="Y1992" s="24">
        <f t="shared" si="1140"/>
        <v>9212.4271499999995</v>
      </c>
      <c r="Z1992" s="24">
        <f t="shared" si="1141"/>
        <v>9212.4271499999995</v>
      </c>
      <c r="AA1992" s="25" t="str">
        <f t="shared" si="1142"/>
        <v>N</v>
      </c>
      <c r="AB1992" s="26">
        <f t="shared" si="1143"/>
        <v>4.2000000000000011</v>
      </c>
      <c r="AC1992" s="27">
        <f t="shared" si="1144"/>
        <v>20500</v>
      </c>
      <c r="AD1992" s="28">
        <f t="shared" si="1145"/>
        <v>100000</v>
      </c>
      <c r="AE1992" s="28">
        <f t="shared" si="1146"/>
        <v>257500</v>
      </c>
      <c r="AF1992" s="28">
        <f t="shared" si="1147"/>
        <v>9304.5514215000003</v>
      </c>
      <c r="AG1992" s="28">
        <f t="shared" si="1148"/>
        <v>0</v>
      </c>
      <c r="AH1992" s="28">
        <f t="shared" si="1149"/>
        <v>9304.5514215000003</v>
      </c>
      <c r="AI1992" s="28">
        <f t="shared" si="1150"/>
        <v>9304.5514215000003</v>
      </c>
      <c r="AJ1992" s="29" t="str">
        <f t="shared" si="1151"/>
        <v>N</v>
      </c>
      <c r="AK1992" s="30">
        <f t="shared" si="1116"/>
        <v>3.2000000000000011</v>
      </c>
      <c r="AL1992" s="31">
        <f t="shared" si="1117"/>
        <v>20500</v>
      </c>
      <c r="AM1992" s="31">
        <f t="shared" si="1118"/>
        <v>100000</v>
      </c>
      <c r="AN1992" s="31">
        <f t="shared" si="1119"/>
        <v>257500</v>
      </c>
      <c r="AO1992" s="31">
        <f t="shared" si="1120"/>
        <v>9397.5969357150007</v>
      </c>
      <c r="AP1992" s="31">
        <f t="shared" si="1121"/>
        <v>0</v>
      </c>
      <c r="AQ1992" s="31">
        <f t="shared" si="1122"/>
        <v>9397.5969357150007</v>
      </c>
      <c r="AR1992" s="31">
        <f t="shared" si="1123"/>
        <v>9397.5969357150007</v>
      </c>
      <c r="AS1992" s="32">
        <f t="shared" si="1124"/>
        <v>2.2000000000000011</v>
      </c>
      <c r="AT1992" s="33">
        <f t="shared" si="1125"/>
        <v>20500</v>
      </c>
      <c r="AU1992" s="33">
        <f t="shared" si="1126"/>
        <v>100000</v>
      </c>
      <c r="AV1992" s="33">
        <v>258490</v>
      </c>
      <c r="AW1992" s="33">
        <f t="shared" si="1127"/>
        <v>7510.1822463924991</v>
      </c>
      <c r="AX1992" s="33">
        <f t="shared" si="1128"/>
        <v>11472.963563751804</v>
      </c>
      <c r="AY1992" s="34">
        <f t="shared" si="1129"/>
        <v>39387.539070966799</v>
      </c>
    </row>
    <row r="1993" spans="1:51" ht="15" customHeight="1" x14ac:dyDescent="0.3">
      <c r="A1993" s="166" t="s">
        <v>3197</v>
      </c>
      <c r="B1993" s="99">
        <v>8687.82</v>
      </c>
      <c r="C1993" s="99">
        <v>5509.66</v>
      </c>
      <c r="D1993" s="99">
        <v>38324.29</v>
      </c>
      <c r="E1993" s="99">
        <v>38285.589999999997</v>
      </c>
      <c r="F1993" s="129">
        <v>66000</v>
      </c>
      <c r="G1993" s="128">
        <v>12500</v>
      </c>
      <c r="H1993" s="182">
        <v>46520</v>
      </c>
      <c r="I1993" s="182">
        <v>46573</v>
      </c>
      <c r="J1993" s="166">
        <v>2.4</v>
      </c>
      <c r="K1993" s="166">
        <v>1.8</v>
      </c>
      <c r="L1993" s="167" t="s">
        <v>1206</v>
      </c>
      <c r="M1993" s="168" t="s">
        <v>1205</v>
      </c>
      <c r="N1993" s="169">
        <v>0.03</v>
      </c>
      <c r="O1993" s="21">
        <f t="shared" si="1130"/>
        <v>0.59999999999999987</v>
      </c>
      <c r="P1993" s="21" t="str">
        <f t="shared" si="1131"/>
        <v>N</v>
      </c>
      <c r="Q1993" s="22">
        <f t="shared" si="1132"/>
        <v>14197.48</v>
      </c>
      <c r="R1993" s="8" t="str">
        <f t="shared" si="1133"/>
        <v>N</v>
      </c>
      <c r="S1993" s="23">
        <f t="shared" si="1134"/>
        <v>0.59999999999999987</v>
      </c>
      <c r="T1993" s="24">
        <f t="shared" si="1135"/>
        <v>20500</v>
      </c>
      <c r="U1993" s="24">
        <f t="shared" si="1136"/>
        <v>100000</v>
      </c>
      <c r="V1993" s="24">
        <f t="shared" si="1137"/>
        <v>257500</v>
      </c>
      <c r="W1993" s="24">
        <f t="shared" si="1138"/>
        <v>14623.404399999999</v>
      </c>
      <c r="X1993" s="24">
        <f t="shared" si="1139"/>
        <v>0</v>
      </c>
      <c r="Y1993" s="24">
        <f t="shared" si="1140"/>
        <v>14623.404399999999</v>
      </c>
      <c r="Z1993" s="24">
        <f t="shared" si="1141"/>
        <v>0</v>
      </c>
      <c r="AA1993" s="25" t="str">
        <f t="shared" si="1142"/>
        <v>N</v>
      </c>
      <c r="AB1993" s="26">
        <f t="shared" si="1143"/>
        <v>0</v>
      </c>
      <c r="AC1993" s="27">
        <f t="shared" si="1144"/>
        <v>20500</v>
      </c>
      <c r="AD1993" s="28">
        <f t="shared" si="1145"/>
        <v>100000</v>
      </c>
      <c r="AE1993" s="28">
        <f t="shared" si="1146"/>
        <v>257500</v>
      </c>
      <c r="AF1993" s="28">
        <f t="shared" si="1147"/>
        <v>0</v>
      </c>
      <c r="AG1993" s="28">
        <f t="shared" si="1148"/>
        <v>0</v>
      </c>
      <c r="AH1993" s="28">
        <f t="shared" si="1149"/>
        <v>0</v>
      </c>
      <c r="AI1993" s="28">
        <f t="shared" si="1150"/>
        <v>0</v>
      </c>
      <c r="AJ1993" s="29" t="str">
        <f t="shared" si="1151"/>
        <v>N</v>
      </c>
      <c r="AK1993" s="30">
        <f t="shared" si="1116"/>
        <v>0</v>
      </c>
      <c r="AL1993" s="31">
        <f t="shared" si="1117"/>
        <v>20500</v>
      </c>
      <c r="AM1993" s="31">
        <f t="shared" si="1118"/>
        <v>100000</v>
      </c>
      <c r="AN1993" s="31">
        <f t="shared" si="1119"/>
        <v>257500</v>
      </c>
      <c r="AO1993" s="31">
        <f t="shared" si="1120"/>
        <v>0</v>
      </c>
      <c r="AP1993" s="31">
        <f t="shared" si="1121"/>
        <v>0</v>
      </c>
      <c r="AQ1993" s="31">
        <f t="shared" si="1122"/>
        <v>0</v>
      </c>
      <c r="AR1993" s="31">
        <f t="shared" si="1123"/>
        <v>0</v>
      </c>
      <c r="AS1993" s="32">
        <f t="shared" si="1124"/>
        <v>0</v>
      </c>
      <c r="AT1993" s="33">
        <f t="shared" si="1125"/>
        <v>20500</v>
      </c>
      <c r="AU1993" s="33">
        <f t="shared" si="1126"/>
        <v>100000</v>
      </c>
      <c r="AV1993" s="33">
        <v>258491</v>
      </c>
      <c r="AW1993" s="33">
        <f t="shared" si="1127"/>
        <v>0</v>
      </c>
      <c r="AX1993" s="33">
        <f t="shared" si="1128"/>
        <v>0</v>
      </c>
      <c r="AY1993" s="34">
        <f t="shared" si="1129"/>
        <v>0</v>
      </c>
    </row>
    <row r="1994" spans="1:51" ht="15" customHeight="1" x14ac:dyDescent="0.3">
      <c r="A1994" s="166" t="s">
        <v>3198</v>
      </c>
      <c r="B1994" s="99">
        <v>7238.25</v>
      </c>
      <c r="C1994" s="99">
        <v>3224.64</v>
      </c>
      <c r="D1994" s="99">
        <v>62930.93</v>
      </c>
      <c r="E1994" s="99">
        <v>48410.15</v>
      </c>
      <c r="F1994" s="129">
        <v>190000</v>
      </c>
      <c r="G1994" s="128">
        <v>0</v>
      </c>
      <c r="H1994" s="182">
        <v>46422</v>
      </c>
      <c r="I1994" s="182">
        <v>46496</v>
      </c>
      <c r="J1994" s="166">
        <v>2.6</v>
      </c>
      <c r="K1994" s="166">
        <v>0.5</v>
      </c>
      <c r="L1994" s="167" t="s">
        <v>1206</v>
      </c>
      <c r="M1994" s="168" t="s">
        <v>1204</v>
      </c>
      <c r="N1994" s="169">
        <v>2.7E-2</v>
      </c>
      <c r="O1994" s="21">
        <f t="shared" si="1130"/>
        <v>2.1</v>
      </c>
      <c r="P1994" s="21" t="str">
        <f t="shared" si="1131"/>
        <v>N</v>
      </c>
      <c r="Q1994" s="22">
        <f t="shared" si="1132"/>
        <v>10462.89</v>
      </c>
      <c r="R1994" s="8" t="str">
        <f t="shared" si="1133"/>
        <v>N</v>
      </c>
      <c r="S1994" s="23">
        <f t="shared" si="1134"/>
        <v>4.2</v>
      </c>
      <c r="T1994" s="24">
        <f t="shared" si="1135"/>
        <v>20500</v>
      </c>
      <c r="U1994" s="24">
        <f t="shared" si="1136"/>
        <v>100000</v>
      </c>
      <c r="V1994" s="24">
        <f t="shared" si="1137"/>
        <v>257500</v>
      </c>
      <c r="W1994" s="24">
        <f t="shared" si="1138"/>
        <v>5372.6940149999991</v>
      </c>
      <c r="X1994" s="24">
        <f t="shared" si="1139"/>
        <v>0</v>
      </c>
      <c r="Y1994" s="24">
        <f t="shared" si="1140"/>
        <v>5372.6940149999991</v>
      </c>
      <c r="Z1994" s="24">
        <f t="shared" si="1141"/>
        <v>5372.6940149999991</v>
      </c>
      <c r="AA1994" s="25" t="str">
        <f t="shared" si="1142"/>
        <v>N</v>
      </c>
      <c r="AB1994" s="26">
        <f t="shared" si="1143"/>
        <v>3.2</v>
      </c>
      <c r="AC1994" s="27">
        <f t="shared" si="1144"/>
        <v>20500</v>
      </c>
      <c r="AD1994" s="28">
        <f t="shared" si="1145"/>
        <v>100000</v>
      </c>
      <c r="AE1994" s="28">
        <f t="shared" si="1146"/>
        <v>257500</v>
      </c>
      <c r="AF1994" s="28">
        <f t="shared" si="1147"/>
        <v>5517.7567534049986</v>
      </c>
      <c r="AG1994" s="28">
        <f t="shared" si="1148"/>
        <v>0</v>
      </c>
      <c r="AH1994" s="28">
        <f t="shared" si="1149"/>
        <v>5517.7567534049986</v>
      </c>
      <c r="AI1994" s="28">
        <f t="shared" si="1150"/>
        <v>5517.7567534049986</v>
      </c>
      <c r="AJ1994" s="29" t="str">
        <f t="shared" si="1151"/>
        <v>N</v>
      </c>
      <c r="AK1994" s="30">
        <f t="shared" si="1116"/>
        <v>2.2000000000000002</v>
      </c>
      <c r="AL1994" s="31">
        <f t="shared" si="1117"/>
        <v>20500</v>
      </c>
      <c r="AM1994" s="31">
        <f t="shared" si="1118"/>
        <v>100000</v>
      </c>
      <c r="AN1994" s="31">
        <f t="shared" si="1119"/>
        <v>257500</v>
      </c>
      <c r="AO1994" s="31">
        <f t="shared" si="1120"/>
        <v>5666.7361857469332</v>
      </c>
      <c r="AP1994" s="31">
        <f t="shared" si="1121"/>
        <v>0</v>
      </c>
      <c r="AQ1994" s="31">
        <f t="shared" si="1122"/>
        <v>5666.7361857469332</v>
      </c>
      <c r="AR1994" s="31">
        <f t="shared" si="1123"/>
        <v>5666.7361857469332</v>
      </c>
      <c r="AS1994" s="32">
        <f t="shared" si="1124"/>
        <v>1.2000000000000002</v>
      </c>
      <c r="AT1994" s="33">
        <f t="shared" si="1125"/>
        <v>20500</v>
      </c>
      <c r="AU1994" s="33">
        <f t="shared" si="1126"/>
        <v>100000</v>
      </c>
      <c r="AV1994" s="33">
        <v>258492</v>
      </c>
      <c r="AW1994" s="33">
        <f t="shared" si="1127"/>
        <v>5819.7380627620996</v>
      </c>
      <c r="AX1994" s="33">
        <f t="shared" si="1128"/>
        <v>5819.7380627620996</v>
      </c>
      <c r="AY1994" s="34">
        <f t="shared" si="1129"/>
        <v>22376.925016914029</v>
      </c>
    </row>
    <row r="1995" spans="1:51" ht="15" customHeight="1" x14ac:dyDescent="0.3">
      <c r="A1995" s="166" t="s">
        <v>3199</v>
      </c>
      <c r="B1995" s="99">
        <v>7755.39</v>
      </c>
      <c r="C1995" s="99">
        <v>24833.200000000001</v>
      </c>
      <c r="D1995" s="99">
        <v>65062.04</v>
      </c>
      <c r="E1995" s="99">
        <v>63546.49</v>
      </c>
      <c r="F1995" s="129">
        <v>15000</v>
      </c>
      <c r="G1995" s="128">
        <v>12500</v>
      </c>
      <c r="H1995" s="182">
        <v>46508</v>
      </c>
      <c r="I1995" s="182">
        <v>46524</v>
      </c>
      <c r="J1995" s="166">
        <v>4.2</v>
      </c>
      <c r="K1995" s="166">
        <v>1.9</v>
      </c>
      <c r="L1995" s="167" t="s">
        <v>1207</v>
      </c>
      <c r="M1995" s="168" t="s">
        <v>1204</v>
      </c>
      <c r="N1995" s="169">
        <v>0.06</v>
      </c>
      <c r="O1995" s="21">
        <f t="shared" si="1130"/>
        <v>2.3000000000000003</v>
      </c>
      <c r="P1995" s="21" t="str">
        <f t="shared" si="1131"/>
        <v>N</v>
      </c>
      <c r="Q1995" s="22">
        <f t="shared" si="1132"/>
        <v>32588.59</v>
      </c>
      <c r="R1995" s="8" t="str">
        <f t="shared" si="1133"/>
        <v>N</v>
      </c>
      <c r="S1995" s="23">
        <f t="shared" si="1134"/>
        <v>4.6000000000000005</v>
      </c>
      <c r="T1995" s="24">
        <f t="shared" si="1135"/>
        <v>50000</v>
      </c>
      <c r="U1995" s="24">
        <f t="shared" si="1136"/>
        <v>200000</v>
      </c>
      <c r="V1995" s="24">
        <f t="shared" si="1137"/>
        <v>257500</v>
      </c>
      <c r="W1995" s="24">
        <f t="shared" si="1138"/>
        <v>17271.952700000002</v>
      </c>
      <c r="X1995" s="24">
        <f t="shared" si="1139"/>
        <v>0</v>
      </c>
      <c r="Y1995" s="24">
        <f t="shared" si="1140"/>
        <v>17271.952700000002</v>
      </c>
      <c r="Z1995" s="24">
        <f t="shared" si="1141"/>
        <v>17271.952700000002</v>
      </c>
      <c r="AA1995" s="25" t="str">
        <f t="shared" si="1142"/>
        <v>N</v>
      </c>
      <c r="AB1995" s="26">
        <f t="shared" si="1143"/>
        <v>3.6000000000000005</v>
      </c>
      <c r="AC1995" s="27">
        <f t="shared" si="1144"/>
        <v>50000</v>
      </c>
      <c r="AD1995" s="28">
        <f t="shared" si="1145"/>
        <v>200000</v>
      </c>
      <c r="AE1995" s="28">
        <f t="shared" si="1146"/>
        <v>257500</v>
      </c>
      <c r="AF1995" s="28">
        <f t="shared" si="1147"/>
        <v>18308.269862000001</v>
      </c>
      <c r="AG1995" s="28">
        <f t="shared" si="1148"/>
        <v>0</v>
      </c>
      <c r="AH1995" s="28">
        <f t="shared" si="1149"/>
        <v>18308.269862000001</v>
      </c>
      <c r="AI1995" s="28">
        <f t="shared" si="1150"/>
        <v>18308.269862000001</v>
      </c>
      <c r="AJ1995" s="29" t="str">
        <f t="shared" si="1151"/>
        <v>N</v>
      </c>
      <c r="AK1995" s="30">
        <f t="shared" si="1116"/>
        <v>2.6000000000000005</v>
      </c>
      <c r="AL1995" s="31">
        <f t="shared" si="1117"/>
        <v>50000</v>
      </c>
      <c r="AM1995" s="31">
        <f t="shared" si="1118"/>
        <v>200000</v>
      </c>
      <c r="AN1995" s="31">
        <f t="shared" si="1119"/>
        <v>257500</v>
      </c>
      <c r="AO1995" s="31">
        <f t="shared" si="1120"/>
        <v>19406.766053720003</v>
      </c>
      <c r="AP1995" s="31">
        <f t="shared" si="1121"/>
        <v>0</v>
      </c>
      <c r="AQ1995" s="31">
        <f t="shared" si="1122"/>
        <v>19406.766053720003</v>
      </c>
      <c r="AR1995" s="31">
        <f t="shared" si="1123"/>
        <v>19406.766053720003</v>
      </c>
      <c r="AS1995" s="32">
        <f t="shared" si="1124"/>
        <v>1.6000000000000005</v>
      </c>
      <c r="AT1995" s="33">
        <f t="shared" si="1125"/>
        <v>50000</v>
      </c>
      <c r="AU1995" s="33">
        <f t="shared" si="1126"/>
        <v>200000</v>
      </c>
      <c r="AV1995" s="33">
        <v>258493</v>
      </c>
      <c r="AW1995" s="33">
        <f t="shared" si="1127"/>
        <v>20571.172016943205</v>
      </c>
      <c r="AX1995" s="33">
        <f t="shared" si="1128"/>
        <v>20571.172016943205</v>
      </c>
      <c r="AY1995" s="34">
        <f t="shared" si="1129"/>
        <v>75558.160632663217</v>
      </c>
    </row>
    <row r="1996" spans="1:51" ht="15" customHeight="1" x14ac:dyDescent="0.3">
      <c r="A1996" s="166" t="s">
        <v>3200</v>
      </c>
      <c r="B1996" s="99">
        <v>5234.5600000000004</v>
      </c>
      <c r="C1996" s="99">
        <v>26622.06</v>
      </c>
      <c r="D1996" s="99">
        <v>111714.73</v>
      </c>
      <c r="E1996" s="99">
        <v>98675.34</v>
      </c>
      <c r="F1996" s="129">
        <v>111000</v>
      </c>
      <c r="G1996" s="128">
        <v>0</v>
      </c>
      <c r="H1996" s="182">
        <v>46214</v>
      </c>
      <c r="I1996" s="182">
        <v>46297</v>
      </c>
      <c r="J1996" s="166">
        <v>3.8</v>
      </c>
      <c r="K1996" s="166">
        <v>1</v>
      </c>
      <c r="L1996" s="167" t="s">
        <v>1207</v>
      </c>
      <c r="M1996" s="168" t="s">
        <v>1205</v>
      </c>
      <c r="N1996" s="169">
        <v>0.01</v>
      </c>
      <c r="O1996" s="21">
        <f t="shared" si="1130"/>
        <v>2.8</v>
      </c>
      <c r="P1996" s="21" t="str">
        <f t="shared" si="1131"/>
        <v>N</v>
      </c>
      <c r="Q1996" s="22">
        <f t="shared" si="1132"/>
        <v>31856.620000000003</v>
      </c>
      <c r="R1996" s="8" t="str">
        <f t="shared" si="1133"/>
        <v>N</v>
      </c>
      <c r="S1996" s="23">
        <f t="shared" si="1134"/>
        <v>2.8</v>
      </c>
      <c r="T1996" s="24">
        <f t="shared" si="1135"/>
        <v>50000</v>
      </c>
      <c r="U1996" s="24">
        <f t="shared" si="1136"/>
        <v>200000</v>
      </c>
      <c r="V1996" s="24">
        <f t="shared" si="1137"/>
        <v>257500</v>
      </c>
      <c r="W1996" s="24">
        <f t="shared" si="1138"/>
        <v>32175.186200000004</v>
      </c>
      <c r="X1996" s="24">
        <f t="shared" si="1139"/>
        <v>0</v>
      </c>
      <c r="Y1996" s="24">
        <f t="shared" si="1140"/>
        <v>32175.186200000004</v>
      </c>
      <c r="Z1996" s="24">
        <f t="shared" si="1141"/>
        <v>0</v>
      </c>
      <c r="AA1996" s="25" t="str">
        <f t="shared" si="1142"/>
        <v>N</v>
      </c>
      <c r="AB1996" s="26">
        <f t="shared" si="1143"/>
        <v>1.7999999999999998</v>
      </c>
      <c r="AC1996" s="27">
        <f t="shared" si="1144"/>
        <v>50000</v>
      </c>
      <c r="AD1996" s="28">
        <f t="shared" si="1145"/>
        <v>200000</v>
      </c>
      <c r="AE1996" s="28">
        <f t="shared" si="1146"/>
        <v>257500</v>
      </c>
      <c r="AF1996" s="28">
        <f t="shared" si="1147"/>
        <v>32496.938062000005</v>
      </c>
      <c r="AG1996" s="28">
        <f t="shared" si="1148"/>
        <v>0</v>
      </c>
      <c r="AH1996" s="28">
        <f t="shared" si="1149"/>
        <v>32496.938062000005</v>
      </c>
      <c r="AI1996" s="28">
        <f t="shared" si="1150"/>
        <v>0</v>
      </c>
      <c r="AJ1996" s="29" t="str">
        <f t="shared" si="1151"/>
        <v>N</v>
      </c>
      <c r="AK1996" s="30">
        <f t="shared" si="1116"/>
        <v>0.79999999999999982</v>
      </c>
      <c r="AL1996" s="31">
        <f t="shared" si="1117"/>
        <v>50000</v>
      </c>
      <c r="AM1996" s="31">
        <f t="shared" si="1118"/>
        <v>200000</v>
      </c>
      <c r="AN1996" s="31">
        <f t="shared" si="1119"/>
        <v>257500</v>
      </c>
      <c r="AO1996" s="31">
        <f t="shared" si="1120"/>
        <v>32821.907442620002</v>
      </c>
      <c r="AP1996" s="31">
        <f t="shared" si="1121"/>
        <v>0</v>
      </c>
      <c r="AQ1996" s="31">
        <f t="shared" si="1122"/>
        <v>32821.907442620002</v>
      </c>
      <c r="AR1996" s="31">
        <f t="shared" si="1123"/>
        <v>0</v>
      </c>
      <c r="AS1996" s="32">
        <f t="shared" si="1124"/>
        <v>0</v>
      </c>
      <c r="AT1996" s="33">
        <f t="shared" si="1125"/>
        <v>50000</v>
      </c>
      <c r="AU1996" s="33">
        <f t="shared" si="1126"/>
        <v>200000</v>
      </c>
      <c r="AV1996" s="33">
        <v>258494</v>
      </c>
      <c r="AW1996" s="33">
        <f t="shared" si="1127"/>
        <v>0</v>
      </c>
      <c r="AX1996" s="33">
        <f t="shared" si="1128"/>
        <v>0</v>
      </c>
      <c r="AY1996" s="34">
        <f t="shared" si="1129"/>
        <v>0</v>
      </c>
    </row>
    <row r="1997" spans="1:51" ht="15" customHeight="1" x14ac:dyDescent="0.3">
      <c r="A1997" s="166" t="s">
        <v>3201</v>
      </c>
      <c r="B1997" s="99">
        <v>15601.99</v>
      </c>
      <c r="C1997" s="99">
        <v>34179.25</v>
      </c>
      <c r="D1997" s="99">
        <v>112905.18</v>
      </c>
      <c r="E1997" s="99">
        <v>107203.58</v>
      </c>
      <c r="F1997" s="129">
        <v>100000</v>
      </c>
      <c r="G1997" s="128">
        <v>12500</v>
      </c>
      <c r="H1997" s="182">
        <v>46430</v>
      </c>
      <c r="I1997" s="182">
        <v>46494</v>
      </c>
      <c r="J1997" s="166">
        <v>2.2999999999999998</v>
      </c>
      <c r="K1997" s="166">
        <v>1.5</v>
      </c>
      <c r="L1997" s="167" t="s">
        <v>1207</v>
      </c>
      <c r="M1997" s="168" t="s">
        <v>1204</v>
      </c>
      <c r="N1997" s="169">
        <v>0.02</v>
      </c>
      <c r="O1997" s="21">
        <f t="shared" si="1130"/>
        <v>0.79999999999999982</v>
      </c>
      <c r="P1997" s="21" t="str">
        <f t="shared" si="1131"/>
        <v>N</v>
      </c>
      <c r="Q1997" s="22">
        <f t="shared" si="1132"/>
        <v>49781.24</v>
      </c>
      <c r="R1997" s="8" t="str">
        <f t="shared" si="1133"/>
        <v>N</v>
      </c>
      <c r="S1997" s="23">
        <f t="shared" si="1134"/>
        <v>1.5999999999999996</v>
      </c>
      <c r="T1997" s="24">
        <f t="shared" si="1135"/>
        <v>50000</v>
      </c>
      <c r="U1997" s="24">
        <f t="shared" si="1136"/>
        <v>200000</v>
      </c>
      <c r="V1997" s="24">
        <f t="shared" si="1137"/>
        <v>257500</v>
      </c>
      <c r="W1997" s="24">
        <f t="shared" si="1138"/>
        <v>25000</v>
      </c>
      <c r="X1997" s="24">
        <f t="shared" si="1139"/>
        <v>0</v>
      </c>
      <c r="Y1997" s="24">
        <f t="shared" si="1140"/>
        <v>25000</v>
      </c>
      <c r="Z1997" s="24">
        <f t="shared" si="1141"/>
        <v>25776.864799999996</v>
      </c>
      <c r="AA1997" s="25" t="str">
        <f t="shared" si="1142"/>
        <v>N</v>
      </c>
      <c r="AB1997" s="26">
        <f t="shared" si="1143"/>
        <v>0.59999999999999964</v>
      </c>
      <c r="AC1997" s="27">
        <f t="shared" si="1144"/>
        <v>50000</v>
      </c>
      <c r="AD1997" s="28">
        <f t="shared" si="1145"/>
        <v>200000</v>
      </c>
      <c r="AE1997" s="28">
        <f t="shared" si="1146"/>
        <v>257500</v>
      </c>
      <c r="AF1997" s="28">
        <f t="shared" si="1147"/>
        <v>25000</v>
      </c>
      <c r="AG1997" s="28">
        <f t="shared" si="1148"/>
        <v>0</v>
      </c>
      <c r="AH1997" s="28">
        <f t="shared" si="1149"/>
        <v>25000</v>
      </c>
      <c r="AI1997" s="28">
        <f t="shared" si="1150"/>
        <v>26792.402095999998</v>
      </c>
      <c r="AJ1997" s="29" t="str">
        <f t="shared" si="1151"/>
        <v>N</v>
      </c>
      <c r="AK1997" s="30">
        <f t="shared" si="1116"/>
        <v>0</v>
      </c>
      <c r="AL1997" s="31">
        <f t="shared" si="1117"/>
        <v>50000</v>
      </c>
      <c r="AM1997" s="31">
        <f t="shared" si="1118"/>
        <v>200000</v>
      </c>
      <c r="AN1997" s="31">
        <f t="shared" si="1119"/>
        <v>257500</v>
      </c>
      <c r="AO1997" s="31">
        <f t="shared" si="1120"/>
        <v>0</v>
      </c>
      <c r="AP1997" s="31">
        <f t="shared" si="1121"/>
        <v>0</v>
      </c>
      <c r="AQ1997" s="31">
        <f t="shared" si="1122"/>
        <v>0</v>
      </c>
      <c r="AR1997" s="31">
        <f t="shared" si="1123"/>
        <v>0</v>
      </c>
      <c r="AS1997" s="32">
        <f t="shared" si="1124"/>
        <v>0</v>
      </c>
      <c r="AT1997" s="33">
        <f t="shared" si="1125"/>
        <v>50000</v>
      </c>
      <c r="AU1997" s="33">
        <f t="shared" si="1126"/>
        <v>200000</v>
      </c>
      <c r="AV1997" s="33">
        <v>258495</v>
      </c>
      <c r="AW1997" s="33">
        <f t="shared" si="1127"/>
        <v>0</v>
      </c>
      <c r="AX1997" s="33">
        <f t="shared" si="1128"/>
        <v>0</v>
      </c>
      <c r="AY1997" s="34">
        <f t="shared" si="1129"/>
        <v>52569.266895999994</v>
      </c>
    </row>
    <row r="1998" spans="1:51" ht="15" customHeight="1" x14ac:dyDescent="0.3">
      <c r="A1998" s="166" t="s">
        <v>3202</v>
      </c>
      <c r="B1998" s="99">
        <v>12155.67</v>
      </c>
      <c r="C1998" s="99">
        <v>16671.759999999998</v>
      </c>
      <c r="D1998" s="99">
        <v>100329.98</v>
      </c>
      <c r="E1998" s="99">
        <v>87926.67</v>
      </c>
      <c r="F1998" s="129">
        <v>68000</v>
      </c>
      <c r="G1998" s="128">
        <v>0</v>
      </c>
      <c r="H1998" s="182">
        <v>46441</v>
      </c>
      <c r="I1998" s="182">
        <v>46494</v>
      </c>
      <c r="J1998" s="166">
        <v>3.4</v>
      </c>
      <c r="K1998" s="166">
        <v>0.4</v>
      </c>
      <c r="L1998" s="167" t="s">
        <v>1207</v>
      </c>
      <c r="M1998" s="168" t="s">
        <v>1204</v>
      </c>
      <c r="N1998" s="169">
        <v>0.02</v>
      </c>
      <c r="O1998" s="21">
        <f t="shared" si="1130"/>
        <v>3</v>
      </c>
      <c r="P1998" s="21" t="str">
        <f t="shared" si="1131"/>
        <v>N</v>
      </c>
      <c r="Q1998" s="22">
        <f t="shared" si="1132"/>
        <v>28827.43</v>
      </c>
      <c r="R1998" s="8" t="str">
        <f t="shared" si="1133"/>
        <v>N</v>
      </c>
      <c r="S1998" s="23">
        <f t="shared" si="1134"/>
        <v>6</v>
      </c>
      <c r="T1998" s="24">
        <f t="shared" si="1135"/>
        <v>50000</v>
      </c>
      <c r="U1998" s="24">
        <f t="shared" si="1136"/>
        <v>200000</v>
      </c>
      <c r="V1998" s="24">
        <f t="shared" si="1137"/>
        <v>257500</v>
      </c>
      <c r="W1998" s="24">
        <f t="shared" si="1138"/>
        <v>14701.989300000001</v>
      </c>
      <c r="X1998" s="24">
        <f t="shared" si="1139"/>
        <v>0</v>
      </c>
      <c r="Y1998" s="24">
        <f t="shared" si="1140"/>
        <v>14701.989300000001</v>
      </c>
      <c r="Z1998" s="24">
        <f t="shared" si="1141"/>
        <v>14701.989300000001</v>
      </c>
      <c r="AA1998" s="25" t="str">
        <f t="shared" si="1142"/>
        <v>N</v>
      </c>
      <c r="AB1998" s="26">
        <f t="shared" si="1143"/>
        <v>5</v>
      </c>
      <c r="AC1998" s="27">
        <f t="shared" si="1144"/>
        <v>50000</v>
      </c>
      <c r="AD1998" s="28">
        <f t="shared" si="1145"/>
        <v>200000</v>
      </c>
      <c r="AE1998" s="28">
        <f t="shared" si="1146"/>
        <v>257500</v>
      </c>
      <c r="AF1998" s="28">
        <f t="shared" si="1147"/>
        <v>14996.029086000002</v>
      </c>
      <c r="AG1998" s="28">
        <f t="shared" si="1148"/>
        <v>0</v>
      </c>
      <c r="AH1998" s="28">
        <f t="shared" si="1149"/>
        <v>14996.029086000002</v>
      </c>
      <c r="AI1998" s="28">
        <f t="shared" si="1150"/>
        <v>14996.029086000002</v>
      </c>
      <c r="AJ1998" s="29" t="str">
        <f t="shared" si="1151"/>
        <v>N</v>
      </c>
      <c r="AK1998" s="30">
        <f t="shared" si="1116"/>
        <v>4</v>
      </c>
      <c r="AL1998" s="31">
        <f t="shared" si="1117"/>
        <v>50000</v>
      </c>
      <c r="AM1998" s="31">
        <f t="shared" si="1118"/>
        <v>200000</v>
      </c>
      <c r="AN1998" s="31">
        <f t="shared" si="1119"/>
        <v>257500</v>
      </c>
      <c r="AO1998" s="31">
        <f t="shared" si="1120"/>
        <v>15295.949667720002</v>
      </c>
      <c r="AP1998" s="31">
        <f t="shared" si="1121"/>
        <v>0</v>
      </c>
      <c r="AQ1998" s="31">
        <f t="shared" si="1122"/>
        <v>15295.949667720002</v>
      </c>
      <c r="AR1998" s="31">
        <f t="shared" si="1123"/>
        <v>15295.949667720002</v>
      </c>
      <c r="AS1998" s="32">
        <f t="shared" si="1124"/>
        <v>3</v>
      </c>
      <c r="AT1998" s="33">
        <f t="shared" si="1125"/>
        <v>50000</v>
      </c>
      <c r="AU1998" s="33">
        <f t="shared" si="1126"/>
        <v>200000</v>
      </c>
      <c r="AV1998" s="33">
        <v>258496</v>
      </c>
      <c r="AW1998" s="33">
        <f t="shared" si="1127"/>
        <v>15601.868661074403</v>
      </c>
      <c r="AX1998" s="33">
        <f t="shared" si="1128"/>
        <v>15601.868661074403</v>
      </c>
      <c r="AY1998" s="34">
        <f t="shared" si="1129"/>
        <v>60595.836714794408</v>
      </c>
    </row>
    <row r="1999" spans="1:51" ht="15" customHeight="1" x14ac:dyDescent="0.3">
      <c r="A1999" s="166" t="s">
        <v>3203</v>
      </c>
      <c r="B1999" s="99">
        <v>20252.18</v>
      </c>
      <c r="C1999" s="99">
        <v>1918.98</v>
      </c>
      <c r="D1999" s="99">
        <v>71061</v>
      </c>
      <c r="E1999" s="99">
        <v>67468.22</v>
      </c>
      <c r="F1999" s="129">
        <v>44000</v>
      </c>
      <c r="G1999" s="128">
        <v>12500</v>
      </c>
      <c r="H1999" s="182">
        <v>46334</v>
      </c>
      <c r="I1999" s="182">
        <v>46387</v>
      </c>
      <c r="J1999" s="166">
        <v>3.7</v>
      </c>
      <c r="K1999" s="166">
        <v>2.9</v>
      </c>
      <c r="L1999" s="167" t="s">
        <v>1206</v>
      </c>
      <c r="M1999" s="168" t="s">
        <v>1204</v>
      </c>
      <c r="N1999" s="169">
        <v>0.02</v>
      </c>
      <c r="O1999" s="21">
        <f t="shared" si="1130"/>
        <v>0.80000000000000027</v>
      </c>
      <c r="P1999" s="21" t="str">
        <f t="shared" si="1131"/>
        <v>N</v>
      </c>
      <c r="Q1999" s="22">
        <f t="shared" si="1132"/>
        <v>22171.16</v>
      </c>
      <c r="R1999" s="8" t="str">
        <f t="shared" si="1133"/>
        <v>N</v>
      </c>
      <c r="S1999" s="23">
        <f t="shared" si="1134"/>
        <v>1.6000000000000005</v>
      </c>
      <c r="T1999" s="24">
        <f t="shared" si="1135"/>
        <v>20500</v>
      </c>
      <c r="U1999" s="24">
        <f t="shared" si="1136"/>
        <v>100000</v>
      </c>
      <c r="V1999" s="24">
        <f t="shared" si="1137"/>
        <v>257500</v>
      </c>
      <c r="W1999" s="24">
        <f t="shared" si="1138"/>
        <v>10250</v>
      </c>
      <c r="X1999" s="24">
        <f t="shared" si="1139"/>
        <v>0</v>
      </c>
      <c r="Y1999" s="24">
        <f t="shared" si="1140"/>
        <v>10250</v>
      </c>
      <c r="Z1999" s="24">
        <f t="shared" si="1141"/>
        <v>12364.583200000001</v>
      </c>
      <c r="AA1999" s="25" t="str">
        <f t="shared" si="1142"/>
        <v>N</v>
      </c>
      <c r="AB1999" s="26">
        <f t="shared" si="1143"/>
        <v>0.60000000000000053</v>
      </c>
      <c r="AC1999" s="27">
        <f t="shared" si="1144"/>
        <v>20500</v>
      </c>
      <c r="AD1999" s="28">
        <f t="shared" si="1145"/>
        <v>100000</v>
      </c>
      <c r="AE1999" s="28">
        <f t="shared" si="1146"/>
        <v>257500</v>
      </c>
      <c r="AF1999" s="28">
        <f t="shared" si="1147"/>
        <v>9344.5</v>
      </c>
      <c r="AG1999" s="28">
        <f t="shared" si="1148"/>
        <v>0</v>
      </c>
      <c r="AH1999" s="28">
        <f t="shared" si="1149"/>
        <v>9344.5</v>
      </c>
      <c r="AI1999" s="28">
        <f t="shared" si="1150"/>
        <v>13722.374864000001</v>
      </c>
      <c r="AJ1999" s="29" t="str">
        <f t="shared" si="1151"/>
        <v>N</v>
      </c>
      <c r="AK1999" s="30">
        <f t="shared" si="1116"/>
        <v>0</v>
      </c>
      <c r="AL1999" s="31">
        <f t="shared" si="1117"/>
        <v>20500</v>
      </c>
      <c r="AM1999" s="31">
        <f t="shared" si="1118"/>
        <v>100000</v>
      </c>
      <c r="AN1999" s="31">
        <f t="shared" si="1119"/>
        <v>257500</v>
      </c>
      <c r="AO1999" s="31">
        <f t="shared" si="1120"/>
        <v>0</v>
      </c>
      <c r="AP1999" s="31">
        <f t="shared" si="1121"/>
        <v>0</v>
      </c>
      <c r="AQ1999" s="31">
        <f t="shared" si="1122"/>
        <v>0</v>
      </c>
      <c r="AR1999" s="31">
        <f t="shared" si="1123"/>
        <v>0</v>
      </c>
      <c r="AS1999" s="32">
        <f t="shared" si="1124"/>
        <v>0</v>
      </c>
      <c r="AT1999" s="33">
        <f t="shared" si="1125"/>
        <v>20500</v>
      </c>
      <c r="AU1999" s="33">
        <f t="shared" si="1126"/>
        <v>100000</v>
      </c>
      <c r="AV1999" s="33">
        <v>258497</v>
      </c>
      <c r="AW1999" s="33">
        <f t="shared" si="1127"/>
        <v>0</v>
      </c>
      <c r="AX1999" s="33">
        <f t="shared" si="1128"/>
        <v>0</v>
      </c>
      <c r="AY1999" s="34">
        <f t="shared" si="1129"/>
        <v>26086.958064000002</v>
      </c>
    </row>
    <row r="2000" spans="1:51" ht="15" customHeight="1" x14ac:dyDescent="0.3">
      <c r="A2000" s="166" t="s">
        <v>3204</v>
      </c>
      <c r="B2000" s="99">
        <v>18863.8</v>
      </c>
      <c r="C2000" s="99">
        <v>29831.58</v>
      </c>
      <c r="D2000" s="99">
        <v>62585.53</v>
      </c>
      <c r="E2000" s="99">
        <v>55089.05</v>
      </c>
      <c r="F2000" s="129">
        <v>60000</v>
      </c>
      <c r="G2000" s="128">
        <v>0</v>
      </c>
      <c r="H2000" s="182">
        <v>46552</v>
      </c>
      <c r="I2000" s="182">
        <v>46564</v>
      </c>
      <c r="J2000" s="166">
        <v>3</v>
      </c>
      <c r="K2000" s="166">
        <v>1.5</v>
      </c>
      <c r="L2000" s="167" t="s">
        <v>1206</v>
      </c>
      <c r="M2000" s="168" t="s">
        <v>1204</v>
      </c>
      <c r="N2000" s="169">
        <v>0.04</v>
      </c>
      <c r="O2000" s="21">
        <f t="shared" si="1130"/>
        <v>1.5</v>
      </c>
      <c r="P2000" s="21" t="str">
        <f t="shared" si="1131"/>
        <v>N</v>
      </c>
      <c r="Q2000" s="22">
        <f t="shared" si="1132"/>
        <v>48695.380000000005</v>
      </c>
      <c r="R2000" s="8" t="str">
        <f t="shared" si="1133"/>
        <v>N</v>
      </c>
      <c r="S2000" s="23">
        <f t="shared" si="1134"/>
        <v>3</v>
      </c>
      <c r="T2000" s="24">
        <f t="shared" si="1135"/>
        <v>20500</v>
      </c>
      <c r="U2000" s="24">
        <f t="shared" si="1136"/>
        <v>100000</v>
      </c>
      <c r="V2000" s="24">
        <f t="shared" si="1137"/>
        <v>257500</v>
      </c>
      <c r="W2000" s="24">
        <f t="shared" si="1138"/>
        <v>10250</v>
      </c>
      <c r="X2000" s="24">
        <f t="shared" si="1139"/>
        <v>0</v>
      </c>
      <c r="Y2000" s="24">
        <f t="shared" si="1140"/>
        <v>10250</v>
      </c>
      <c r="Z2000" s="24">
        <f t="shared" si="1141"/>
        <v>40393.195200000009</v>
      </c>
      <c r="AA2000" s="25" t="str">
        <f t="shared" si="1142"/>
        <v>N</v>
      </c>
      <c r="AB2000" s="26">
        <f t="shared" si="1143"/>
        <v>2</v>
      </c>
      <c r="AC2000" s="27">
        <f t="shared" si="1144"/>
        <v>20500</v>
      </c>
      <c r="AD2000" s="28">
        <f t="shared" si="1145"/>
        <v>100000</v>
      </c>
      <c r="AE2000" s="28">
        <f t="shared" si="1146"/>
        <v>257500</v>
      </c>
      <c r="AF2000" s="28">
        <f t="shared" si="1147"/>
        <v>10250</v>
      </c>
      <c r="AG2000" s="28">
        <f t="shared" si="1148"/>
        <v>0</v>
      </c>
      <c r="AH2000" s="28">
        <f t="shared" si="1149"/>
        <v>10250</v>
      </c>
      <c r="AI2000" s="28">
        <f t="shared" si="1150"/>
        <v>42418.923008000012</v>
      </c>
      <c r="AJ2000" s="29" t="str">
        <f t="shared" si="1151"/>
        <v>N</v>
      </c>
      <c r="AK2000" s="30">
        <f t="shared" si="1116"/>
        <v>1</v>
      </c>
      <c r="AL2000" s="31">
        <f t="shared" si="1117"/>
        <v>20500</v>
      </c>
      <c r="AM2000" s="31">
        <f t="shared" si="1118"/>
        <v>100000</v>
      </c>
      <c r="AN2000" s="31">
        <f t="shared" si="1119"/>
        <v>257500</v>
      </c>
      <c r="AO2000" s="31">
        <f t="shared" si="1120"/>
        <v>10250</v>
      </c>
      <c r="AP2000" s="31">
        <f t="shared" si="1121"/>
        <v>0</v>
      </c>
      <c r="AQ2000" s="31">
        <f t="shared" si="1122"/>
        <v>10250</v>
      </c>
      <c r="AR2000" s="31">
        <f t="shared" si="1123"/>
        <v>44525.679928320016</v>
      </c>
      <c r="AS2000" s="32">
        <f t="shared" si="1124"/>
        <v>0</v>
      </c>
      <c r="AT2000" s="33">
        <f t="shared" si="1125"/>
        <v>20500</v>
      </c>
      <c r="AU2000" s="33">
        <f t="shared" si="1126"/>
        <v>100000</v>
      </c>
      <c r="AV2000" s="33">
        <v>258498</v>
      </c>
      <c r="AW2000" s="33">
        <f t="shared" si="1127"/>
        <v>0</v>
      </c>
      <c r="AX2000" s="33">
        <f t="shared" si="1128"/>
        <v>0</v>
      </c>
      <c r="AY2000" s="34">
        <f t="shared" si="1129"/>
        <v>127337.79813632005</v>
      </c>
    </row>
    <row r="2001" spans="1:51" ht="15" customHeight="1" x14ac:dyDescent="0.3">
      <c r="A2001" s="166" t="s">
        <v>3205</v>
      </c>
      <c r="B2001" s="99">
        <v>19183.509999999998</v>
      </c>
      <c r="C2001" s="99">
        <v>9448.48</v>
      </c>
      <c r="D2001" s="99">
        <v>41283.75</v>
      </c>
      <c r="E2001" s="99">
        <v>38339.79</v>
      </c>
      <c r="F2001" s="129">
        <v>45000</v>
      </c>
      <c r="G2001" s="128">
        <v>12500</v>
      </c>
      <c r="H2001" s="182">
        <v>46338</v>
      </c>
      <c r="I2001" s="182">
        <v>46405</v>
      </c>
      <c r="J2001" s="166">
        <v>4.5</v>
      </c>
      <c r="K2001" s="166">
        <v>0.7</v>
      </c>
      <c r="L2001" s="167" t="s">
        <v>1207</v>
      </c>
      <c r="M2001" s="168" t="s">
        <v>1203</v>
      </c>
      <c r="N2001" s="169">
        <v>0.05</v>
      </c>
      <c r="O2001" s="21">
        <f t="shared" si="1130"/>
        <v>3.8</v>
      </c>
      <c r="P2001" s="21" t="str">
        <f t="shared" si="1131"/>
        <v>N</v>
      </c>
      <c r="Q2001" s="22">
        <f t="shared" si="1132"/>
        <v>28631.989999999998</v>
      </c>
      <c r="R2001" s="8" t="str">
        <f t="shared" si="1133"/>
        <v>N</v>
      </c>
      <c r="S2001" s="23">
        <f t="shared" si="1134"/>
        <v>5.0666666666666664</v>
      </c>
      <c r="T2001" s="24">
        <f t="shared" si="1135"/>
        <v>50000</v>
      </c>
      <c r="U2001" s="24">
        <f t="shared" si="1136"/>
        <v>200000</v>
      </c>
      <c r="V2001" s="24">
        <f t="shared" si="1137"/>
        <v>257500</v>
      </c>
      <c r="W2001" s="24">
        <f t="shared" si="1138"/>
        <v>22547.692124999998</v>
      </c>
      <c r="X2001" s="24">
        <f t="shared" si="1139"/>
        <v>0</v>
      </c>
      <c r="Y2001" s="24">
        <f t="shared" si="1140"/>
        <v>22547.692124999998</v>
      </c>
      <c r="Z2001" s="24">
        <f t="shared" si="1141"/>
        <v>7515.8973750000005</v>
      </c>
      <c r="AA2001" s="25" t="str">
        <f t="shared" si="1142"/>
        <v>N</v>
      </c>
      <c r="AB2001" s="26">
        <f t="shared" si="1143"/>
        <v>4.0666666666666664</v>
      </c>
      <c r="AC2001" s="27">
        <f t="shared" si="1144"/>
        <v>50000</v>
      </c>
      <c r="AD2001" s="28">
        <f t="shared" si="1145"/>
        <v>200000</v>
      </c>
      <c r="AE2001" s="28">
        <f t="shared" si="1146"/>
        <v>257500</v>
      </c>
      <c r="AF2001" s="28">
        <f t="shared" si="1147"/>
        <v>23675.076731249999</v>
      </c>
      <c r="AG2001" s="28">
        <f t="shared" si="1148"/>
        <v>0</v>
      </c>
      <c r="AH2001" s="28">
        <f t="shared" si="1149"/>
        <v>23675.076731249999</v>
      </c>
      <c r="AI2001" s="28">
        <f t="shared" si="1150"/>
        <v>7891.6922437499998</v>
      </c>
      <c r="AJ2001" s="29" t="str">
        <f t="shared" si="1151"/>
        <v>N</v>
      </c>
      <c r="AK2001" s="30">
        <f t="shared" si="1116"/>
        <v>3.0666666666666664</v>
      </c>
      <c r="AL2001" s="31">
        <f t="shared" si="1117"/>
        <v>50000</v>
      </c>
      <c r="AM2001" s="31">
        <f t="shared" si="1118"/>
        <v>200000</v>
      </c>
      <c r="AN2001" s="31">
        <f t="shared" si="1119"/>
        <v>257500</v>
      </c>
      <c r="AO2001" s="31">
        <f t="shared" si="1120"/>
        <v>24858.8305678125</v>
      </c>
      <c r="AP2001" s="31">
        <f t="shared" si="1121"/>
        <v>0</v>
      </c>
      <c r="AQ2001" s="31">
        <f t="shared" si="1122"/>
        <v>24858.8305678125</v>
      </c>
      <c r="AR2001" s="31">
        <f t="shared" si="1123"/>
        <v>8286.2768559374999</v>
      </c>
      <c r="AS2001" s="32">
        <f t="shared" si="1124"/>
        <v>2.0666666666666664</v>
      </c>
      <c r="AT2001" s="33">
        <f t="shared" si="1125"/>
        <v>50000</v>
      </c>
      <c r="AU2001" s="33">
        <f t="shared" si="1126"/>
        <v>200000</v>
      </c>
      <c r="AV2001" s="33">
        <v>258499</v>
      </c>
      <c r="AW2001" s="33">
        <f t="shared" si="1127"/>
        <v>26101.772096203124</v>
      </c>
      <c r="AX2001" s="33">
        <f t="shared" si="1128"/>
        <v>8700.5906987343769</v>
      </c>
      <c r="AY2001" s="34">
        <f t="shared" si="1129"/>
        <v>32394.457173421877</v>
      </c>
    </row>
    <row r="2002" spans="1:51" ht="15" customHeight="1" x14ac:dyDescent="0.3">
      <c r="A2002" s="166" t="s">
        <v>3206</v>
      </c>
      <c r="B2002" s="99">
        <v>5112.78</v>
      </c>
      <c r="C2002" s="99">
        <v>15923.07</v>
      </c>
      <c r="D2002" s="99">
        <v>85190.399999999994</v>
      </c>
      <c r="E2002" s="99">
        <v>77532.06</v>
      </c>
      <c r="F2002" s="129">
        <v>42000</v>
      </c>
      <c r="G2002" s="128">
        <v>0</v>
      </c>
      <c r="H2002" s="182">
        <v>46554</v>
      </c>
      <c r="I2002" s="182">
        <v>46607</v>
      </c>
      <c r="J2002" s="166">
        <v>3.4</v>
      </c>
      <c r="K2002" s="166">
        <v>3.1</v>
      </c>
      <c r="L2002" s="167" t="s">
        <v>1207</v>
      </c>
      <c r="M2002" s="168" t="s">
        <v>1203</v>
      </c>
      <c r="N2002" s="169">
        <v>5.1999999999999998E-2</v>
      </c>
      <c r="O2002" s="21">
        <f t="shared" si="1130"/>
        <v>0.29999999999999982</v>
      </c>
      <c r="P2002" s="21" t="str">
        <f t="shared" si="1131"/>
        <v>N</v>
      </c>
      <c r="Q2002" s="22">
        <f t="shared" si="1132"/>
        <v>21035.85</v>
      </c>
      <c r="R2002" s="8" t="str">
        <f t="shared" si="1133"/>
        <v>N</v>
      </c>
      <c r="S2002" s="23">
        <f t="shared" si="1134"/>
        <v>0.39999999999999974</v>
      </c>
      <c r="T2002" s="24">
        <f t="shared" si="1135"/>
        <v>50000</v>
      </c>
      <c r="U2002" s="24">
        <f t="shared" si="1136"/>
        <v>200000</v>
      </c>
      <c r="V2002" s="24">
        <f t="shared" si="1137"/>
        <v>257500</v>
      </c>
      <c r="W2002" s="24">
        <f t="shared" si="1138"/>
        <v>16597.285649999998</v>
      </c>
      <c r="X2002" s="24">
        <f t="shared" si="1139"/>
        <v>0</v>
      </c>
      <c r="Y2002" s="24">
        <f t="shared" si="1140"/>
        <v>16597.285649999998</v>
      </c>
      <c r="Z2002" s="24">
        <f t="shared" si="1141"/>
        <v>5532.4285500000005</v>
      </c>
      <c r="AA2002" s="25" t="str">
        <f t="shared" si="1142"/>
        <v>N</v>
      </c>
      <c r="AB2002" s="26">
        <f t="shared" si="1143"/>
        <v>0</v>
      </c>
      <c r="AC2002" s="27">
        <f t="shared" si="1144"/>
        <v>50000</v>
      </c>
      <c r="AD2002" s="28">
        <f t="shared" si="1145"/>
        <v>200000</v>
      </c>
      <c r="AE2002" s="28">
        <f t="shared" si="1146"/>
        <v>257500</v>
      </c>
      <c r="AF2002" s="28">
        <f t="shared" si="1147"/>
        <v>0</v>
      </c>
      <c r="AG2002" s="28">
        <f t="shared" si="1148"/>
        <v>0</v>
      </c>
      <c r="AH2002" s="28">
        <f t="shared" si="1149"/>
        <v>0</v>
      </c>
      <c r="AI2002" s="28">
        <f t="shared" si="1150"/>
        <v>0</v>
      </c>
      <c r="AJ2002" s="29" t="str">
        <f t="shared" si="1151"/>
        <v>N</v>
      </c>
      <c r="AK2002" s="30">
        <f t="shared" si="1116"/>
        <v>0</v>
      </c>
      <c r="AL2002" s="31">
        <f t="shared" si="1117"/>
        <v>50000</v>
      </c>
      <c r="AM2002" s="31">
        <f t="shared" si="1118"/>
        <v>200000</v>
      </c>
      <c r="AN2002" s="31">
        <f t="shared" si="1119"/>
        <v>257500</v>
      </c>
      <c r="AO2002" s="31">
        <f t="shared" si="1120"/>
        <v>0</v>
      </c>
      <c r="AP2002" s="31">
        <f t="shared" si="1121"/>
        <v>0</v>
      </c>
      <c r="AQ2002" s="31">
        <f t="shared" si="1122"/>
        <v>0</v>
      </c>
      <c r="AR2002" s="31">
        <f t="shared" si="1123"/>
        <v>0</v>
      </c>
      <c r="AS2002" s="32">
        <f t="shared" si="1124"/>
        <v>0</v>
      </c>
      <c r="AT2002" s="33">
        <f t="shared" si="1125"/>
        <v>50000</v>
      </c>
      <c r="AU2002" s="33">
        <f t="shared" si="1126"/>
        <v>200000</v>
      </c>
      <c r="AV2002" s="33">
        <v>258500</v>
      </c>
      <c r="AW2002" s="33">
        <f t="shared" si="1127"/>
        <v>0</v>
      </c>
      <c r="AX2002" s="33">
        <f t="shared" si="1128"/>
        <v>0</v>
      </c>
      <c r="AY2002" s="34">
        <f t="shared" si="1129"/>
        <v>5532.4285500000005</v>
      </c>
    </row>
    <row r="2003" spans="1:51" ht="15" customHeight="1" x14ac:dyDescent="0.3">
      <c r="A2003" s="166" t="s">
        <v>3207</v>
      </c>
      <c r="B2003" s="99">
        <v>5722.94</v>
      </c>
      <c r="C2003" s="99">
        <v>3563.82</v>
      </c>
      <c r="D2003" s="99">
        <v>66869.56</v>
      </c>
      <c r="E2003" s="99">
        <v>53822.27</v>
      </c>
      <c r="F2003" s="129">
        <v>167000</v>
      </c>
      <c r="G2003" s="130">
        <v>12500</v>
      </c>
      <c r="H2003" s="182">
        <v>46301</v>
      </c>
      <c r="I2003" s="182">
        <v>46371</v>
      </c>
      <c r="J2003" s="166">
        <v>3.7</v>
      </c>
      <c r="K2003" s="166">
        <v>3.2</v>
      </c>
      <c r="L2003" s="167" t="s">
        <v>1206</v>
      </c>
      <c r="M2003" s="168" t="s">
        <v>1204</v>
      </c>
      <c r="N2003" s="169">
        <v>0.04</v>
      </c>
      <c r="O2003" s="21">
        <f t="shared" si="1130"/>
        <v>0.5</v>
      </c>
      <c r="P2003" s="21" t="str">
        <f t="shared" si="1131"/>
        <v>N</v>
      </c>
      <c r="Q2003" s="22">
        <f t="shared" si="1132"/>
        <v>9286.76</v>
      </c>
      <c r="R2003" s="8" t="str">
        <f t="shared" si="1133"/>
        <v>N</v>
      </c>
      <c r="S2003" s="23">
        <f t="shared" si="1134"/>
        <v>1</v>
      </c>
      <c r="T2003" s="24">
        <f t="shared" si="1135"/>
        <v>20500</v>
      </c>
      <c r="U2003" s="24">
        <f t="shared" si="1136"/>
        <v>100000</v>
      </c>
      <c r="V2003" s="24">
        <f t="shared" si="1137"/>
        <v>257500</v>
      </c>
      <c r="W2003" s="24">
        <f t="shared" si="1138"/>
        <v>4829.1152000000002</v>
      </c>
      <c r="X2003" s="24">
        <f t="shared" si="1139"/>
        <v>0</v>
      </c>
      <c r="Y2003" s="24">
        <f t="shared" si="1140"/>
        <v>4829.1152000000002</v>
      </c>
      <c r="Z2003" s="24">
        <f t="shared" si="1141"/>
        <v>4829.1152000000002</v>
      </c>
      <c r="AA2003" s="25" t="str">
        <f t="shared" si="1142"/>
        <v>N</v>
      </c>
      <c r="AB2003" s="26">
        <f t="shared" si="1143"/>
        <v>0</v>
      </c>
      <c r="AC2003" s="27">
        <f t="shared" si="1144"/>
        <v>20500</v>
      </c>
      <c r="AD2003" s="28">
        <f t="shared" si="1145"/>
        <v>100000</v>
      </c>
      <c r="AE2003" s="28">
        <f t="shared" si="1146"/>
        <v>257500</v>
      </c>
      <c r="AF2003" s="28">
        <f t="shared" si="1147"/>
        <v>0</v>
      </c>
      <c r="AG2003" s="28">
        <f t="shared" si="1148"/>
        <v>0</v>
      </c>
      <c r="AH2003" s="28">
        <f t="shared" si="1149"/>
        <v>0</v>
      </c>
      <c r="AI2003" s="28">
        <f t="shared" si="1150"/>
        <v>0</v>
      </c>
      <c r="AJ2003" s="29" t="str">
        <f t="shared" si="1151"/>
        <v>N</v>
      </c>
      <c r="AK2003" s="30">
        <f t="shared" si="1116"/>
        <v>0</v>
      </c>
      <c r="AL2003" s="31">
        <f t="shared" si="1117"/>
        <v>20500</v>
      </c>
      <c r="AM2003" s="31">
        <f t="shared" si="1118"/>
        <v>100000</v>
      </c>
      <c r="AN2003" s="31">
        <f t="shared" si="1119"/>
        <v>257500</v>
      </c>
      <c r="AO2003" s="31">
        <f t="shared" si="1120"/>
        <v>0</v>
      </c>
      <c r="AP2003" s="31">
        <f t="shared" si="1121"/>
        <v>0</v>
      </c>
      <c r="AQ2003" s="31">
        <f t="shared" si="1122"/>
        <v>0</v>
      </c>
      <c r="AR2003" s="31">
        <f t="shared" si="1123"/>
        <v>0</v>
      </c>
      <c r="AS2003" s="32">
        <f t="shared" si="1124"/>
        <v>0</v>
      </c>
      <c r="AT2003" s="33">
        <f t="shared" si="1125"/>
        <v>20500</v>
      </c>
      <c r="AU2003" s="33">
        <f t="shared" si="1126"/>
        <v>100000</v>
      </c>
      <c r="AV2003" s="33">
        <v>258501</v>
      </c>
      <c r="AW2003" s="33">
        <f t="shared" si="1127"/>
        <v>0</v>
      </c>
      <c r="AX2003" s="33">
        <f t="shared" si="1128"/>
        <v>0</v>
      </c>
      <c r="AY2003" s="34">
        <f t="shared" si="1129"/>
        <v>4829.1152000000002</v>
      </c>
    </row>
    <row r="2004" spans="1:51" ht="15" customHeight="1" x14ac:dyDescent="0.3">
      <c r="A2004" s="166" t="s">
        <v>3208</v>
      </c>
      <c r="B2004" s="99">
        <v>19913.830000000002</v>
      </c>
      <c r="C2004" s="99">
        <v>11609.11</v>
      </c>
      <c r="D2004" s="99">
        <v>59838.48</v>
      </c>
      <c r="E2004" s="99">
        <v>57519.45</v>
      </c>
      <c r="F2004" s="129">
        <v>92000</v>
      </c>
      <c r="G2004" s="130">
        <v>12500</v>
      </c>
      <c r="H2004" s="182">
        <v>46421</v>
      </c>
      <c r="I2004" s="182">
        <v>46506</v>
      </c>
      <c r="J2004" s="166">
        <v>2</v>
      </c>
      <c r="K2004" s="166">
        <v>0.9</v>
      </c>
      <c r="L2004" s="167" t="s">
        <v>1206</v>
      </c>
      <c r="M2004" s="168" t="s">
        <v>1203</v>
      </c>
      <c r="N2004" s="169">
        <v>1.6E-2</v>
      </c>
      <c r="O2004" s="21">
        <f t="shared" si="1130"/>
        <v>1.1000000000000001</v>
      </c>
      <c r="P2004" s="21" t="str">
        <f t="shared" si="1131"/>
        <v>N</v>
      </c>
      <c r="Q2004" s="22">
        <f t="shared" si="1132"/>
        <v>31522.940000000002</v>
      </c>
      <c r="R2004" s="8" t="str">
        <f t="shared" si="1133"/>
        <v>N</v>
      </c>
      <c r="S2004" s="23">
        <f t="shared" si="1134"/>
        <v>1.4666666666666668</v>
      </c>
      <c r="T2004" s="24">
        <f t="shared" si="1135"/>
        <v>20500</v>
      </c>
      <c r="U2004" s="24">
        <f t="shared" si="1136"/>
        <v>100000</v>
      </c>
      <c r="V2004" s="24">
        <f t="shared" si="1137"/>
        <v>257500</v>
      </c>
      <c r="W2004" s="24">
        <f t="shared" si="1138"/>
        <v>15375</v>
      </c>
      <c r="X2004" s="24">
        <f t="shared" si="1139"/>
        <v>0</v>
      </c>
      <c r="Y2004" s="24">
        <f t="shared" si="1140"/>
        <v>15375</v>
      </c>
      <c r="Z2004" s="24">
        <f t="shared" si="1141"/>
        <v>16652.307040000003</v>
      </c>
      <c r="AA2004" s="25" t="str">
        <f t="shared" si="1142"/>
        <v>N</v>
      </c>
      <c r="AB2004" s="26">
        <f t="shared" si="1143"/>
        <v>0.46666666666666679</v>
      </c>
      <c r="AC2004" s="27">
        <f t="shared" si="1144"/>
        <v>20500</v>
      </c>
      <c r="AD2004" s="28">
        <f t="shared" si="1145"/>
        <v>100000</v>
      </c>
      <c r="AE2004" s="28">
        <f t="shared" si="1146"/>
        <v>257500</v>
      </c>
      <c r="AF2004" s="28">
        <f t="shared" si="1147"/>
        <v>15375</v>
      </c>
      <c r="AG2004" s="28">
        <f t="shared" si="1148"/>
        <v>0</v>
      </c>
      <c r="AH2004" s="28">
        <f t="shared" si="1149"/>
        <v>15375</v>
      </c>
      <c r="AI2004" s="28">
        <f t="shared" si="1150"/>
        <v>17164.743952640005</v>
      </c>
      <c r="AJ2004" s="29" t="str">
        <f t="shared" si="1151"/>
        <v>N</v>
      </c>
      <c r="AK2004" s="30">
        <f t="shared" si="1116"/>
        <v>0</v>
      </c>
      <c r="AL2004" s="31">
        <f t="shared" si="1117"/>
        <v>20500</v>
      </c>
      <c r="AM2004" s="31">
        <f t="shared" si="1118"/>
        <v>100000</v>
      </c>
      <c r="AN2004" s="31">
        <f t="shared" si="1119"/>
        <v>257500</v>
      </c>
      <c r="AO2004" s="31">
        <f t="shared" si="1120"/>
        <v>0</v>
      </c>
      <c r="AP2004" s="31">
        <f t="shared" si="1121"/>
        <v>0</v>
      </c>
      <c r="AQ2004" s="31">
        <f t="shared" si="1122"/>
        <v>0</v>
      </c>
      <c r="AR2004" s="31">
        <f t="shared" si="1123"/>
        <v>0</v>
      </c>
      <c r="AS2004" s="32">
        <f t="shared" si="1124"/>
        <v>0</v>
      </c>
      <c r="AT2004" s="33">
        <f t="shared" si="1125"/>
        <v>20500</v>
      </c>
      <c r="AU2004" s="33">
        <f t="shared" si="1126"/>
        <v>100000</v>
      </c>
      <c r="AV2004" s="33">
        <v>258502</v>
      </c>
      <c r="AW2004" s="33">
        <f t="shared" si="1127"/>
        <v>0</v>
      </c>
      <c r="AX2004" s="33">
        <f t="shared" si="1128"/>
        <v>0</v>
      </c>
      <c r="AY2004" s="34">
        <f t="shared" si="1129"/>
        <v>33817.050992640012</v>
      </c>
    </row>
    <row r="2005" spans="1:51" ht="15" customHeight="1" x14ac:dyDescent="0.3">
      <c r="A2005" s="166" t="s">
        <v>3209</v>
      </c>
      <c r="B2005" s="99">
        <v>6918.26</v>
      </c>
      <c r="C2005" s="99">
        <v>31463.24</v>
      </c>
      <c r="D2005" s="99">
        <v>70730.080000000002</v>
      </c>
      <c r="E2005" s="99">
        <v>66747.710000000006</v>
      </c>
      <c r="F2005" s="129">
        <v>100000</v>
      </c>
      <c r="G2005" s="130">
        <v>0</v>
      </c>
      <c r="H2005" s="182">
        <v>46266</v>
      </c>
      <c r="I2005" s="182">
        <v>46291</v>
      </c>
      <c r="J2005" s="166">
        <v>2.9</v>
      </c>
      <c r="K2005" s="166">
        <v>0.5</v>
      </c>
      <c r="L2005" s="167" t="s">
        <v>1207</v>
      </c>
      <c r="M2005" s="168" t="s">
        <v>1203</v>
      </c>
      <c r="N2005" s="169">
        <v>0.03</v>
      </c>
      <c r="O2005" s="21">
        <f t="shared" si="1130"/>
        <v>2.4</v>
      </c>
      <c r="P2005" s="21" t="str">
        <f t="shared" si="1131"/>
        <v>N</v>
      </c>
      <c r="Q2005" s="22">
        <f t="shared" si="1132"/>
        <v>38381.5</v>
      </c>
      <c r="R2005" s="8" t="str">
        <f t="shared" si="1133"/>
        <v>N</v>
      </c>
      <c r="S2005" s="23">
        <f t="shared" si="1134"/>
        <v>3.1999999999999997</v>
      </c>
      <c r="T2005" s="24">
        <f t="shared" si="1135"/>
        <v>50000</v>
      </c>
      <c r="U2005" s="24">
        <f t="shared" si="1136"/>
        <v>200000</v>
      </c>
      <c r="V2005" s="24">
        <f t="shared" si="1137"/>
        <v>257500</v>
      </c>
      <c r="W2005" s="24">
        <f t="shared" si="1138"/>
        <v>29649.708749999998</v>
      </c>
      <c r="X2005" s="24">
        <f t="shared" si="1139"/>
        <v>0</v>
      </c>
      <c r="Y2005" s="24">
        <f t="shared" si="1140"/>
        <v>29649.708749999998</v>
      </c>
      <c r="Z2005" s="24">
        <f t="shared" si="1141"/>
        <v>9883.2362500000017</v>
      </c>
      <c r="AA2005" s="25" t="str">
        <f t="shared" si="1142"/>
        <v>N</v>
      </c>
      <c r="AB2005" s="26">
        <f t="shared" si="1143"/>
        <v>2.1999999999999997</v>
      </c>
      <c r="AC2005" s="27">
        <f t="shared" si="1144"/>
        <v>50000</v>
      </c>
      <c r="AD2005" s="28">
        <f t="shared" si="1145"/>
        <v>200000</v>
      </c>
      <c r="AE2005" s="28">
        <f t="shared" si="1146"/>
        <v>257500</v>
      </c>
      <c r="AF2005" s="28">
        <f t="shared" si="1147"/>
        <v>30539.200012499998</v>
      </c>
      <c r="AG2005" s="28">
        <f t="shared" si="1148"/>
        <v>0</v>
      </c>
      <c r="AH2005" s="28">
        <f t="shared" si="1149"/>
        <v>30539.200012499998</v>
      </c>
      <c r="AI2005" s="28">
        <f t="shared" si="1150"/>
        <v>10179.733337500002</v>
      </c>
      <c r="AJ2005" s="29" t="str">
        <f t="shared" si="1151"/>
        <v>N</v>
      </c>
      <c r="AK2005" s="30">
        <f t="shared" si="1116"/>
        <v>1.1999999999999997</v>
      </c>
      <c r="AL2005" s="31">
        <f t="shared" si="1117"/>
        <v>50000</v>
      </c>
      <c r="AM2005" s="31">
        <f t="shared" si="1118"/>
        <v>200000</v>
      </c>
      <c r="AN2005" s="31">
        <f t="shared" si="1119"/>
        <v>257500</v>
      </c>
      <c r="AO2005" s="31">
        <f t="shared" si="1120"/>
        <v>31455.376012875</v>
      </c>
      <c r="AP2005" s="31">
        <f t="shared" si="1121"/>
        <v>0</v>
      </c>
      <c r="AQ2005" s="31">
        <f t="shared" si="1122"/>
        <v>31455.376012875</v>
      </c>
      <c r="AR2005" s="31">
        <f t="shared" si="1123"/>
        <v>10485.125337625002</v>
      </c>
      <c r="AS2005" s="32">
        <f t="shared" si="1124"/>
        <v>0.19999999999999973</v>
      </c>
      <c r="AT2005" s="33">
        <f t="shared" si="1125"/>
        <v>50000</v>
      </c>
      <c r="AU2005" s="33">
        <f t="shared" si="1126"/>
        <v>200000</v>
      </c>
      <c r="AV2005" s="33">
        <v>258503</v>
      </c>
      <c r="AW2005" s="33">
        <f t="shared" si="1127"/>
        <v>28219.226418468752</v>
      </c>
      <c r="AX2005" s="33">
        <f t="shared" si="1128"/>
        <v>14979.489972546253</v>
      </c>
      <c r="AY2005" s="34">
        <f t="shared" si="1129"/>
        <v>45527.584897671259</v>
      </c>
    </row>
    <row r="2006" spans="1:51" ht="15" customHeight="1" x14ac:dyDescent="0.3">
      <c r="A2006" s="166" t="s">
        <v>3210</v>
      </c>
      <c r="B2006" s="99">
        <v>7239.14</v>
      </c>
      <c r="C2006" s="99">
        <v>28283.78</v>
      </c>
      <c r="D2006" s="99">
        <v>108472.21</v>
      </c>
      <c r="E2006" s="99">
        <v>96295.41</v>
      </c>
      <c r="F2006" s="131">
        <v>129000</v>
      </c>
      <c r="G2006" s="130">
        <v>12500</v>
      </c>
      <c r="H2006" s="182">
        <v>46227</v>
      </c>
      <c r="I2006" s="182">
        <v>46303</v>
      </c>
      <c r="J2006" s="166">
        <v>4.0999999999999996</v>
      </c>
      <c r="K2006" s="166">
        <v>3.5</v>
      </c>
      <c r="L2006" s="167" t="s">
        <v>1207</v>
      </c>
      <c r="M2006" s="168" t="s">
        <v>1205</v>
      </c>
      <c r="N2006" s="169">
        <v>3.3000000000000002E-2</v>
      </c>
      <c r="O2006" s="21">
        <f t="shared" si="1130"/>
        <v>0.59999999999999964</v>
      </c>
      <c r="P2006" s="21" t="str">
        <f t="shared" si="1131"/>
        <v>N</v>
      </c>
      <c r="Q2006" s="22">
        <f t="shared" si="1132"/>
        <v>35522.92</v>
      </c>
      <c r="R2006" s="8" t="str">
        <f t="shared" si="1133"/>
        <v>N</v>
      </c>
      <c r="S2006" s="23">
        <f t="shared" si="1134"/>
        <v>0.59999999999999964</v>
      </c>
      <c r="T2006" s="24">
        <f t="shared" si="1135"/>
        <v>50000</v>
      </c>
      <c r="U2006" s="24">
        <f t="shared" si="1136"/>
        <v>200000</v>
      </c>
      <c r="V2006" s="24">
        <f t="shared" si="1137"/>
        <v>257500</v>
      </c>
      <c r="W2006" s="24">
        <f t="shared" si="1138"/>
        <v>36695.176359999998</v>
      </c>
      <c r="X2006" s="24">
        <f t="shared" si="1139"/>
        <v>0</v>
      </c>
      <c r="Y2006" s="24">
        <f t="shared" si="1140"/>
        <v>36695.176359999998</v>
      </c>
      <c r="Z2006" s="24">
        <f t="shared" si="1141"/>
        <v>0</v>
      </c>
      <c r="AA2006" s="25" t="str">
        <f t="shared" si="1142"/>
        <v>N</v>
      </c>
      <c r="AB2006" s="26">
        <f t="shared" si="1143"/>
        <v>0</v>
      </c>
      <c r="AC2006" s="27">
        <f t="shared" si="1144"/>
        <v>50000</v>
      </c>
      <c r="AD2006" s="28">
        <f t="shared" si="1145"/>
        <v>200000</v>
      </c>
      <c r="AE2006" s="28">
        <f t="shared" si="1146"/>
        <v>257500</v>
      </c>
      <c r="AF2006" s="28">
        <f t="shared" si="1147"/>
        <v>0</v>
      </c>
      <c r="AG2006" s="28">
        <f t="shared" si="1148"/>
        <v>0</v>
      </c>
      <c r="AH2006" s="28">
        <f t="shared" si="1149"/>
        <v>0</v>
      </c>
      <c r="AI2006" s="28">
        <f t="shared" si="1150"/>
        <v>0</v>
      </c>
      <c r="AJ2006" s="29" t="str">
        <f t="shared" si="1151"/>
        <v>N</v>
      </c>
      <c r="AK2006" s="30">
        <f t="shared" si="1116"/>
        <v>0</v>
      </c>
      <c r="AL2006" s="31">
        <f t="shared" si="1117"/>
        <v>50000</v>
      </c>
      <c r="AM2006" s="31">
        <f t="shared" si="1118"/>
        <v>200000</v>
      </c>
      <c r="AN2006" s="31">
        <f t="shared" si="1119"/>
        <v>257500</v>
      </c>
      <c r="AO2006" s="31">
        <f t="shared" si="1120"/>
        <v>0</v>
      </c>
      <c r="AP2006" s="31">
        <f t="shared" si="1121"/>
        <v>0</v>
      </c>
      <c r="AQ2006" s="31">
        <f t="shared" si="1122"/>
        <v>0</v>
      </c>
      <c r="AR2006" s="31">
        <f t="shared" si="1123"/>
        <v>0</v>
      </c>
      <c r="AS2006" s="32">
        <f t="shared" si="1124"/>
        <v>0</v>
      </c>
      <c r="AT2006" s="33">
        <f t="shared" si="1125"/>
        <v>50000</v>
      </c>
      <c r="AU2006" s="33">
        <f t="shared" si="1126"/>
        <v>200000</v>
      </c>
      <c r="AV2006" s="33">
        <v>258504</v>
      </c>
      <c r="AW2006" s="33">
        <f t="shared" si="1127"/>
        <v>0</v>
      </c>
      <c r="AX2006" s="33">
        <f t="shared" si="1128"/>
        <v>0</v>
      </c>
      <c r="AY2006" s="34">
        <f t="shared" si="1129"/>
        <v>0</v>
      </c>
    </row>
    <row r="2007" spans="1:51" ht="15" customHeight="1" x14ac:dyDescent="0.3">
      <c r="A2007" s="166" t="s">
        <v>3211</v>
      </c>
      <c r="B2007" s="99">
        <v>16425.38</v>
      </c>
      <c r="C2007" s="99">
        <v>10157.44</v>
      </c>
      <c r="D2007" s="99">
        <v>76103.11</v>
      </c>
      <c r="E2007" s="99">
        <v>73149.84</v>
      </c>
      <c r="F2007" s="131">
        <v>77000</v>
      </c>
      <c r="G2007" s="130">
        <v>0</v>
      </c>
      <c r="H2007" s="182">
        <v>46409</v>
      </c>
      <c r="I2007" s="182">
        <v>46446</v>
      </c>
      <c r="J2007" s="166">
        <v>2.6</v>
      </c>
      <c r="K2007" s="166">
        <v>1</v>
      </c>
      <c r="L2007" s="167" t="s">
        <v>1206</v>
      </c>
      <c r="M2007" s="168" t="s">
        <v>1205</v>
      </c>
      <c r="N2007" s="169">
        <v>5.0000000000000001E-3</v>
      </c>
      <c r="O2007" s="21">
        <f t="shared" si="1130"/>
        <v>1.6</v>
      </c>
      <c r="P2007" s="21" t="str">
        <f t="shared" si="1131"/>
        <v>N</v>
      </c>
      <c r="Q2007" s="22">
        <f t="shared" si="1132"/>
        <v>26582.82</v>
      </c>
      <c r="R2007" s="8" t="str">
        <f t="shared" si="1133"/>
        <v>N</v>
      </c>
      <c r="S2007" s="23">
        <f t="shared" si="1134"/>
        <v>1.6</v>
      </c>
      <c r="T2007" s="24">
        <f t="shared" si="1135"/>
        <v>20500</v>
      </c>
      <c r="U2007" s="24">
        <f t="shared" si="1136"/>
        <v>100000</v>
      </c>
      <c r="V2007" s="24">
        <f t="shared" si="1137"/>
        <v>257500</v>
      </c>
      <c r="W2007" s="24">
        <f t="shared" si="1138"/>
        <v>20500</v>
      </c>
      <c r="X2007" s="24">
        <f t="shared" si="1139"/>
        <v>0</v>
      </c>
      <c r="Y2007" s="24">
        <f t="shared" si="1140"/>
        <v>20500</v>
      </c>
      <c r="Z2007" s="24">
        <f t="shared" si="1141"/>
        <v>6215.7340999999979</v>
      </c>
      <c r="AA2007" s="25" t="str">
        <f t="shared" si="1142"/>
        <v>N</v>
      </c>
      <c r="AB2007" s="26">
        <f t="shared" si="1143"/>
        <v>0.60000000000000009</v>
      </c>
      <c r="AC2007" s="27">
        <f t="shared" si="1144"/>
        <v>20500</v>
      </c>
      <c r="AD2007" s="28">
        <f t="shared" si="1145"/>
        <v>100000</v>
      </c>
      <c r="AE2007" s="28">
        <f t="shared" si="1146"/>
        <v>257500</v>
      </c>
      <c r="AF2007" s="28">
        <f t="shared" si="1147"/>
        <v>3396.8899999999994</v>
      </c>
      <c r="AG2007" s="28">
        <f t="shared" si="1148"/>
        <v>0</v>
      </c>
      <c r="AH2007" s="28">
        <f t="shared" si="1149"/>
        <v>3396.8899999999994</v>
      </c>
      <c r="AI2007" s="28">
        <f t="shared" si="1150"/>
        <v>23452.422770499994</v>
      </c>
      <c r="AJ2007" s="29" t="str">
        <f t="shared" si="1151"/>
        <v>N</v>
      </c>
      <c r="AK2007" s="30">
        <f t="shared" si="1116"/>
        <v>0</v>
      </c>
      <c r="AL2007" s="31">
        <f t="shared" si="1117"/>
        <v>20500</v>
      </c>
      <c r="AM2007" s="31">
        <f t="shared" si="1118"/>
        <v>100000</v>
      </c>
      <c r="AN2007" s="31">
        <f t="shared" si="1119"/>
        <v>257500</v>
      </c>
      <c r="AO2007" s="31">
        <f t="shared" si="1120"/>
        <v>0</v>
      </c>
      <c r="AP2007" s="31">
        <f t="shared" si="1121"/>
        <v>0</v>
      </c>
      <c r="AQ2007" s="31">
        <f t="shared" si="1122"/>
        <v>0</v>
      </c>
      <c r="AR2007" s="31">
        <f t="shared" si="1123"/>
        <v>0</v>
      </c>
      <c r="AS2007" s="32">
        <f t="shared" si="1124"/>
        <v>0</v>
      </c>
      <c r="AT2007" s="33">
        <f t="shared" si="1125"/>
        <v>20500</v>
      </c>
      <c r="AU2007" s="33">
        <f t="shared" si="1126"/>
        <v>100000</v>
      </c>
      <c r="AV2007" s="33">
        <v>258505</v>
      </c>
      <c r="AW2007" s="33">
        <f t="shared" si="1127"/>
        <v>0</v>
      </c>
      <c r="AX2007" s="33">
        <f t="shared" si="1128"/>
        <v>0</v>
      </c>
      <c r="AY2007" s="34">
        <f t="shared" si="1129"/>
        <v>29668.156870499992</v>
      </c>
    </row>
    <row r="2008" spans="1:51" ht="15" customHeight="1" x14ac:dyDescent="0.3">
      <c r="A2008" s="166" t="s">
        <v>3212</v>
      </c>
      <c r="B2008" s="99">
        <v>12010.58</v>
      </c>
      <c r="C2008" s="99">
        <v>28789.59</v>
      </c>
      <c r="D2008" s="99">
        <v>96723.62</v>
      </c>
      <c r="E2008" s="99">
        <v>95160.99</v>
      </c>
      <c r="F2008" s="131">
        <v>150000</v>
      </c>
      <c r="G2008" s="130">
        <v>0</v>
      </c>
      <c r="H2008" s="182">
        <v>46436</v>
      </c>
      <c r="I2008" s="182">
        <v>46516</v>
      </c>
      <c r="J2008" s="166">
        <v>1.7</v>
      </c>
      <c r="K2008" s="166">
        <v>1</v>
      </c>
      <c r="L2008" s="167" t="s">
        <v>1206</v>
      </c>
      <c r="M2008" s="168" t="s">
        <v>1204</v>
      </c>
      <c r="N2008" s="169">
        <v>2E-3</v>
      </c>
      <c r="O2008" s="21">
        <f t="shared" si="1130"/>
        <v>0.7</v>
      </c>
      <c r="P2008" s="21" t="str">
        <f t="shared" si="1131"/>
        <v>N</v>
      </c>
      <c r="Q2008" s="22">
        <f t="shared" si="1132"/>
        <v>40800.17</v>
      </c>
      <c r="R2008" s="8" t="str">
        <f t="shared" si="1133"/>
        <v>N</v>
      </c>
      <c r="S2008" s="23">
        <f t="shared" si="1134"/>
        <v>1.4</v>
      </c>
      <c r="T2008" s="24">
        <f t="shared" si="1135"/>
        <v>20500</v>
      </c>
      <c r="U2008" s="24">
        <f t="shared" si="1136"/>
        <v>100000</v>
      </c>
      <c r="V2008" s="24">
        <f t="shared" si="1137"/>
        <v>257500</v>
      </c>
      <c r="W2008" s="24">
        <f t="shared" si="1138"/>
        <v>1638.1900000000023</v>
      </c>
      <c r="X2008" s="24">
        <f t="shared" si="1139"/>
        <v>0</v>
      </c>
      <c r="Y2008" s="24">
        <f t="shared" si="1140"/>
        <v>1638.1900000000023</v>
      </c>
      <c r="Z2008" s="24">
        <f t="shared" si="1141"/>
        <v>39243.580339999993</v>
      </c>
      <c r="AA2008" s="25" t="str">
        <f t="shared" si="1142"/>
        <v>N</v>
      </c>
      <c r="AB2008" s="26">
        <f t="shared" si="1143"/>
        <v>0.39999999999999991</v>
      </c>
      <c r="AC2008" s="27">
        <f t="shared" si="1144"/>
        <v>20500</v>
      </c>
      <c r="AD2008" s="28">
        <f t="shared" si="1145"/>
        <v>100000</v>
      </c>
      <c r="AE2008" s="28">
        <f t="shared" si="1146"/>
        <v>257500</v>
      </c>
      <c r="AF2008" s="28">
        <f t="shared" si="1147"/>
        <v>819.09500000000116</v>
      </c>
      <c r="AG2008" s="28">
        <f t="shared" si="1148"/>
        <v>0</v>
      </c>
      <c r="AH2008" s="28">
        <f t="shared" si="1149"/>
        <v>819.09500000000116</v>
      </c>
      <c r="AI2008" s="28">
        <f t="shared" si="1150"/>
        <v>40144.438880679998</v>
      </c>
      <c r="AJ2008" s="29" t="str">
        <f t="shared" si="1151"/>
        <v>N</v>
      </c>
      <c r="AK2008" s="30">
        <f t="shared" si="1116"/>
        <v>0</v>
      </c>
      <c r="AL2008" s="31">
        <f t="shared" si="1117"/>
        <v>20500</v>
      </c>
      <c r="AM2008" s="31">
        <f t="shared" si="1118"/>
        <v>100000</v>
      </c>
      <c r="AN2008" s="31">
        <f t="shared" si="1119"/>
        <v>257500</v>
      </c>
      <c r="AO2008" s="31">
        <f t="shared" si="1120"/>
        <v>0</v>
      </c>
      <c r="AP2008" s="31">
        <f t="shared" si="1121"/>
        <v>0</v>
      </c>
      <c r="AQ2008" s="31">
        <f t="shared" si="1122"/>
        <v>0</v>
      </c>
      <c r="AR2008" s="31">
        <f t="shared" si="1123"/>
        <v>0</v>
      </c>
      <c r="AS2008" s="32">
        <f t="shared" si="1124"/>
        <v>0</v>
      </c>
      <c r="AT2008" s="33">
        <f t="shared" si="1125"/>
        <v>20500</v>
      </c>
      <c r="AU2008" s="33">
        <f t="shared" si="1126"/>
        <v>100000</v>
      </c>
      <c r="AV2008" s="33">
        <v>258506</v>
      </c>
      <c r="AW2008" s="33">
        <f t="shared" si="1127"/>
        <v>0</v>
      </c>
      <c r="AX2008" s="33">
        <f t="shared" si="1128"/>
        <v>0</v>
      </c>
      <c r="AY2008" s="34">
        <f t="shared" si="1129"/>
        <v>79388.019220679998</v>
      </c>
    </row>
    <row r="2009" spans="1:51" ht="15" customHeight="1" x14ac:dyDescent="0.3">
      <c r="A2009" s="166" t="s">
        <v>3213</v>
      </c>
      <c r="B2009" s="99">
        <v>7645.35</v>
      </c>
      <c r="C2009" s="99">
        <v>32100.33</v>
      </c>
      <c r="D2009" s="99">
        <v>79529.649999999994</v>
      </c>
      <c r="E2009" s="99">
        <v>74638.600000000006</v>
      </c>
      <c r="F2009" s="131">
        <v>66000</v>
      </c>
      <c r="G2009" s="130">
        <v>0</v>
      </c>
      <c r="H2009" s="182">
        <v>46323</v>
      </c>
      <c r="I2009" s="182">
        <v>46400</v>
      </c>
      <c r="J2009" s="166">
        <v>2.5</v>
      </c>
      <c r="K2009" s="166">
        <v>1.8</v>
      </c>
      <c r="L2009" s="167" t="s">
        <v>1207</v>
      </c>
      <c r="M2009" s="168" t="s">
        <v>1204</v>
      </c>
      <c r="N2009" s="169">
        <v>0</v>
      </c>
      <c r="O2009" s="21">
        <f t="shared" si="1130"/>
        <v>0.7</v>
      </c>
      <c r="P2009" s="21" t="str">
        <f t="shared" si="1131"/>
        <v>N</v>
      </c>
      <c r="Q2009" s="22">
        <f t="shared" si="1132"/>
        <v>39745.68</v>
      </c>
      <c r="R2009" s="8" t="str">
        <f t="shared" si="1133"/>
        <v>N</v>
      </c>
      <c r="S2009" s="23">
        <f t="shared" si="1134"/>
        <v>1.4</v>
      </c>
      <c r="T2009" s="24">
        <f t="shared" si="1135"/>
        <v>50000</v>
      </c>
      <c r="U2009" s="24">
        <f t="shared" si="1136"/>
        <v>200000</v>
      </c>
      <c r="V2009" s="24">
        <f t="shared" si="1137"/>
        <v>257500</v>
      </c>
      <c r="W2009" s="24">
        <f t="shared" si="1138"/>
        <v>19872.84</v>
      </c>
      <c r="X2009" s="24">
        <f t="shared" si="1139"/>
        <v>0</v>
      </c>
      <c r="Y2009" s="24">
        <f t="shared" si="1140"/>
        <v>19872.84</v>
      </c>
      <c r="Z2009" s="24">
        <f t="shared" si="1141"/>
        <v>19872.84</v>
      </c>
      <c r="AA2009" s="25" t="str">
        <f t="shared" si="1142"/>
        <v>N</v>
      </c>
      <c r="AB2009" s="26">
        <f t="shared" si="1143"/>
        <v>0.39999999999999991</v>
      </c>
      <c r="AC2009" s="27">
        <f t="shared" si="1144"/>
        <v>50000</v>
      </c>
      <c r="AD2009" s="28">
        <f t="shared" si="1145"/>
        <v>200000</v>
      </c>
      <c r="AE2009" s="28">
        <f t="shared" si="1146"/>
        <v>257500</v>
      </c>
      <c r="AF2009" s="28">
        <f t="shared" si="1147"/>
        <v>19872.84</v>
      </c>
      <c r="AG2009" s="28">
        <f t="shared" si="1148"/>
        <v>0</v>
      </c>
      <c r="AH2009" s="28">
        <f t="shared" si="1149"/>
        <v>19872.84</v>
      </c>
      <c r="AI2009" s="28">
        <f t="shared" si="1150"/>
        <v>19872.84</v>
      </c>
      <c r="AJ2009" s="29" t="str">
        <f t="shared" si="1151"/>
        <v>N</v>
      </c>
      <c r="AK2009" s="30">
        <f t="shared" si="1116"/>
        <v>0</v>
      </c>
      <c r="AL2009" s="31">
        <f t="shared" si="1117"/>
        <v>50000</v>
      </c>
      <c r="AM2009" s="31">
        <f t="shared" si="1118"/>
        <v>200000</v>
      </c>
      <c r="AN2009" s="31">
        <f t="shared" si="1119"/>
        <v>257500</v>
      </c>
      <c r="AO2009" s="31">
        <f t="shared" si="1120"/>
        <v>0</v>
      </c>
      <c r="AP2009" s="31">
        <f t="shared" si="1121"/>
        <v>0</v>
      </c>
      <c r="AQ2009" s="31">
        <f t="shared" si="1122"/>
        <v>0</v>
      </c>
      <c r="AR2009" s="31">
        <f t="shared" si="1123"/>
        <v>0</v>
      </c>
      <c r="AS2009" s="32">
        <f t="shared" si="1124"/>
        <v>0</v>
      </c>
      <c r="AT2009" s="33">
        <f t="shared" si="1125"/>
        <v>50000</v>
      </c>
      <c r="AU2009" s="33">
        <f t="shared" si="1126"/>
        <v>200000</v>
      </c>
      <c r="AV2009" s="33">
        <v>258507</v>
      </c>
      <c r="AW2009" s="33">
        <f t="shared" si="1127"/>
        <v>0</v>
      </c>
      <c r="AX2009" s="33">
        <f t="shared" si="1128"/>
        <v>0</v>
      </c>
      <c r="AY2009" s="34">
        <f t="shared" si="1129"/>
        <v>39745.68</v>
      </c>
    </row>
    <row r="2010" spans="1:51" ht="15" customHeight="1" x14ac:dyDescent="0.3">
      <c r="A2010" s="166" t="s">
        <v>3214</v>
      </c>
      <c r="B2010" s="99">
        <v>15979.84</v>
      </c>
      <c r="C2010" s="99">
        <v>6707.93</v>
      </c>
      <c r="D2010" s="99">
        <v>43097.41</v>
      </c>
      <c r="E2010" s="99">
        <v>32148.53</v>
      </c>
      <c r="F2010" s="131">
        <v>90000</v>
      </c>
      <c r="G2010" s="130">
        <v>0</v>
      </c>
      <c r="H2010" s="182">
        <v>46485</v>
      </c>
      <c r="I2010" s="182">
        <v>46515</v>
      </c>
      <c r="J2010" s="166">
        <v>3</v>
      </c>
      <c r="K2010" s="166">
        <v>2.4</v>
      </c>
      <c r="L2010" s="167" t="s">
        <v>1207</v>
      </c>
      <c r="M2010" s="168" t="s">
        <v>1203</v>
      </c>
      <c r="N2010" s="169">
        <v>0.04</v>
      </c>
      <c r="O2010" s="21">
        <f t="shared" si="1130"/>
        <v>0.60000000000000009</v>
      </c>
      <c r="P2010" s="21" t="str">
        <f t="shared" si="1131"/>
        <v>N</v>
      </c>
      <c r="Q2010" s="22">
        <f t="shared" si="1132"/>
        <v>22687.77</v>
      </c>
      <c r="R2010" s="8" t="str">
        <f t="shared" si="1133"/>
        <v>N</v>
      </c>
      <c r="S2010" s="23">
        <f t="shared" si="1134"/>
        <v>0.80000000000000016</v>
      </c>
      <c r="T2010" s="24">
        <f t="shared" si="1135"/>
        <v>50000</v>
      </c>
      <c r="U2010" s="24">
        <f t="shared" si="1136"/>
        <v>200000</v>
      </c>
      <c r="V2010" s="24">
        <f t="shared" si="1137"/>
        <v>257500</v>
      </c>
      <c r="W2010" s="24">
        <f t="shared" si="1138"/>
        <v>17696.460599999999</v>
      </c>
      <c r="X2010" s="24">
        <f t="shared" si="1139"/>
        <v>0</v>
      </c>
      <c r="Y2010" s="24">
        <f t="shared" si="1140"/>
        <v>17696.460599999999</v>
      </c>
      <c r="Z2010" s="24">
        <f t="shared" si="1141"/>
        <v>5898.8202000000019</v>
      </c>
      <c r="AA2010" s="25" t="str">
        <f t="shared" si="1142"/>
        <v>N</v>
      </c>
      <c r="AB2010" s="26">
        <f t="shared" si="1143"/>
        <v>0</v>
      </c>
      <c r="AC2010" s="27">
        <f t="shared" si="1144"/>
        <v>50000</v>
      </c>
      <c r="AD2010" s="28">
        <f t="shared" si="1145"/>
        <v>200000</v>
      </c>
      <c r="AE2010" s="28">
        <f t="shared" si="1146"/>
        <v>257500</v>
      </c>
      <c r="AF2010" s="28">
        <f t="shared" si="1147"/>
        <v>0</v>
      </c>
      <c r="AG2010" s="28">
        <f t="shared" si="1148"/>
        <v>0</v>
      </c>
      <c r="AH2010" s="28">
        <f t="shared" si="1149"/>
        <v>0</v>
      </c>
      <c r="AI2010" s="28">
        <f t="shared" si="1150"/>
        <v>0</v>
      </c>
      <c r="AJ2010" s="29" t="str">
        <f t="shared" si="1151"/>
        <v>N</v>
      </c>
      <c r="AK2010" s="30">
        <f t="shared" si="1116"/>
        <v>0</v>
      </c>
      <c r="AL2010" s="31">
        <f t="shared" si="1117"/>
        <v>50000</v>
      </c>
      <c r="AM2010" s="31">
        <f t="shared" si="1118"/>
        <v>200000</v>
      </c>
      <c r="AN2010" s="31">
        <f t="shared" si="1119"/>
        <v>257500</v>
      </c>
      <c r="AO2010" s="31">
        <f t="shared" si="1120"/>
        <v>0</v>
      </c>
      <c r="AP2010" s="31">
        <f t="shared" si="1121"/>
        <v>0</v>
      </c>
      <c r="AQ2010" s="31">
        <f t="shared" si="1122"/>
        <v>0</v>
      </c>
      <c r="AR2010" s="31">
        <f t="shared" si="1123"/>
        <v>0</v>
      </c>
      <c r="AS2010" s="32">
        <f t="shared" si="1124"/>
        <v>0</v>
      </c>
      <c r="AT2010" s="33">
        <f t="shared" si="1125"/>
        <v>50000</v>
      </c>
      <c r="AU2010" s="33">
        <f t="shared" si="1126"/>
        <v>200000</v>
      </c>
      <c r="AV2010" s="33">
        <v>258508</v>
      </c>
      <c r="AW2010" s="33">
        <f t="shared" si="1127"/>
        <v>0</v>
      </c>
      <c r="AX2010" s="33">
        <f t="shared" si="1128"/>
        <v>0</v>
      </c>
      <c r="AY2010" s="34">
        <f t="shared" si="1129"/>
        <v>5898.8202000000019</v>
      </c>
    </row>
    <row r="2011" spans="1:51" ht="15" customHeight="1" x14ac:dyDescent="0.3">
      <c r="A2011" s="166" t="s">
        <v>3215</v>
      </c>
      <c r="B2011" s="99">
        <v>10106.89</v>
      </c>
      <c r="C2011" s="99">
        <v>7432.39</v>
      </c>
      <c r="D2011" s="99">
        <v>87745.17</v>
      </c>
      <c r="E2011" s="99">
        <v>87504.37</v>
      </c>
      <c r="F2011" s="131">
        <v>90000</v>
      </c>
      <c r="G2011" s="130">
        <v>12500</v>
      </c>
      <c r="H2011" s="182">
        <v>46470</v>
      </c>
      <c r="I2011" s="182">
        <v>46499</v>
      </c>
      <c r="J2011" s="166">
        <v>2.2999999999999998</v>
      </c>
      <c r="K2011" s="166">
        <v>0.3</v>
      </c>
      <c r="L2011" s="167" t="s">
        <v>1206</v>
      </c>
      <c r="M2011" s="168" t="s">
        <v>1203</v>
      </c>
      <c r="N2011" s="169">
        <v>0.01</v>
      </c>
      <c r="O2011" s="21">
        <f t="shared" si="1130"/>
        <v>1.9999999999999998</v>
      </c>
      <c r="P2011" s="21" t="str">
        <f t="shared" si="1131"/>
        <v>N</v>
      </c>
      <c r="Q2011" s="22">
        <f t="shared" si="1132"/>
        <v>17539.28</v>
      </c>
      <c r="R2011" s="8" t="str">
        <f t="shared" si="1133"/>
        <v>N</v>
      </c>
      <c r="S2011" s="23">
        <f t="shared" si="1134"/>
        <v>2.6666666666666665</v>
      </c>
      <c r="T2011" s="24">
        <f t="shared" si="1135"/>
        <v>20500</v>
      </c>
      <c r="U2011" s="24">
        <f t="shared" si="1136"/>
        <v>100000</v>
      </c>
      <c r="V2011" s="24">
        <f t="shared" si="1137"/>
        <v>257500</v>
      </c>
      <c r="W2011" s="24">
        <f t="shared" si="1138"/>
        <v>9191.1225000000013</v>
      </c>
      <c r="X2011" s="24">
        <f t="shared" si="1139"/>
        <v>0</v>
      </c>
      <c r="Y2011" s="24">
        <f t="shared" si="1140"/>
        <v>9191.1225000000013</v>
      </c>
      <c r="Z2011" s="24">
        <f t="shared" si="1141"/>
        <v>8523.550299999999</v>
      </c>
      <c r="AA2011" s="25" t="str">
        <f t="shared" si="1142"/>
        <v>N</v>
      </c>
      <c r="AB2011" s="26">
        <f t="shared" si="1143"/>
        <v>1.6666666666666665</v>
      </c>
      <c r="AC2011" s="27">
        <f t="shared" si="1144"/>
        <v>20500</v>
      </c>
      <c r="AD2011" s="28">
        <f t="shared" si="1145"/>
        <v>100000</v>
      </c>
      <c r="AE2011" s="28">
        <f t="shared" si="1146"/>
        <v>257500</v>
      </c>
      <c r="AF2011" s="28">
        <f t="shared" si="1147"/>
        <v>2297.7806250000003</v>
      </c>
      <c r="AG2011" s="28">
        <f t="shared" si="1148"/>
        <v>0</v>
      </c>
      <c r="AH2011" s="28">
        <f t="shared" si="1149"/>
        <v>2297.7806250000003</v>
      </c>
      <c r="AI2011" s="28">
        <f t="shared" si="1150"/>
        <v>15594.038903000001</v>
      </c>
      <c r="AJ2011" s="29" t="str">
        <f t="shared" si="1151"/>
        <v>N</v>
      </c>
      <c r="AK2011" s="30">
        <f t="shared" si="1116"/>
        <v>0.66666666666666652</v>
      </c>
      <c r="AL2011" s="31">
        <f t="shared" si="1117"/>
        <v>20500</v>
      </c>
      <c r="AM2011" s="31">
        <f t="shared" si="1118"/>
        <v>100000</v>
      </c>
      <c r="AN2011" s="31">
        <f t="shared" si="1119"/>
        <v>257500</v>
      </c>
      <c r="AO2011" s="31">
        <f t="shared" si="1120"/>
        <v>2297.7806250000003</v>
      </c>
      <c r="AP2011" s="31">
        <f t="shared" si="1121"/>
        <v>0</v>
      </c>
      <c r="AQ2011" s="31">
        <f t="shared" si="1122"/>
        <v>2297.7806250000003</v>
      </c>
      <c r="AR2011" s="31">
        <f t="shared" si="1123"/>
        <v>15772.95709828</v>
      </c>
      <c r="AS2011" s="32">
        <f t="shared" si="1124"/>
        <v>0</v>
      </c>
      <c r="AT2011" s="33">
        <f t="shared" si="1125"/>
        <v>20500</v>
      </c>
      <c r="AU2011" s="33">
        <f t="shared" si="1126"/>
        <v>100000</v>
      </c>
      <c r="AV2011" s="33">
        <v>258509</v>
      </c>
      <c r="AW2011" s="33">
        <f t="shared" si="1127"/>
        <v>0</v>
      </c>
      <c r="AX2011" s="33">
        <f t="shared" si="1128"/>
        <v>0</v>
      </c>
      <c r="AY2011" s="34">
        <f t="shared" si="1129"/>
        <v>39890.546301280003</v>
      </c>
    </row>
    <row r="2012" spans="1:51" ht="15" customHeight="1" x14ac:dyDescent="0.3">
      <c r="A2012" s="166" t="s">
        <v>3216</v>
      </c>
      <c r="B2012" s="99">
        <v>18680.849999999999</v>
      </c>
      <c r="C2012" s="99">
        <v>21276.5</v>
      </c>
      <c r="D2012" s="99">
        <v>88019.15</v>
      </c>
      <c r="E2012" s="99">
        <v>85480.94</v>
      </c>
      <c r="F2012" s="131">
        <v>105000</v>
      </c>
      <c r="G2012" s="130">
        <v>12500</v>
      </c>
      <c r="H2012" s="182">
        <v>46496</v>
      </c>
      <c r="I2012" s="182">
        <v>46554</v>
      </c>
      <c r="J2012" s="166">
        <v>1.8</v>
      </c>
      <c r="K2012" s="166">
        <v>1.3</v>
      </c>
      <c r="L2012" s="167" t="s">
        <v>1206</v>
      </c>
      <c r="M2012" s="168" t="s">
        <v>1204</v>
      </c>
      <c r="N2012" s="169">
        <v>0.02</v>
      </c>
      <c r="O2012" s="21">
        <f t="shared" si="1130"/>
        <v>0.5</v>
      </c>
      <c r="P2012" s="21" t="str">
        <f t="shared" si="1131"/>
        <v>N</v>
      </c>
      <c r="Q2012" s="22">
        <f t="shared" si="1132"/>
        <v>39957.35</v>
      </c>
      <c r="R2012" s="8" t="str">
        <f t="shared" si="1133"/>
        <v>N</v>
      </c>
      <c r="S2012" s="23">
        <f t="shared" si="1134"/>
        <v>1</v>
      </c>
      <c r="T2012" s="24">
        <f t="shared" si="1135"/>
        <v>20500</v>
      </c>
      <c r="U2012" s="24">
        <f t="shared" si="1136"/>
        <v>100000</v>
      </c>
      <c r="V2012" s="24">
        <f t="shared" si="1137"/>
        <v>257500</v>
      </c>
      <c r="W2012" s="24">
        <f t="shared" si="1138"/>
        <v>5990.4250000000029</v>
      </c>
      <c r="X2012" s="24">
        <f t="shared" si="1139"/>
        <v>0</v>
      </c>
      <c r="Y2012" s="24">
        <f t="shared" si="1140"/>
        <v>5990.4250000000029</v>
      </c>
      <c r="Z2012" s="24">
        <f t="shared" si="1141"/>
        <v>34766.071999999993</v>
      </c>
      <c r="AA2012" s="25" t="str">
        <f t="shared" si="1142"/>
        <v>N</v>
      </c>
      <c r="AB2012" s="26">
        <f t="shared" si="1143"/>
        <v>0</v>
      </c>
      <c r="AC2012" s="27">
        <f t="shared" si="1144"/>
        <v>20500</v>
      </c>
      <c r="AD2012" s="28">
        <f t="shared" si="1145"/>
        <v>100000</v>
      </c>
      <c r="AE2012" s="28">
        <f t="shared" si="1146"/>
        <v>257500</v>
      </c>
      <c r="AF2012" s="28">
        <f t="shared" si="1147"/>
        <v>0</v>
      </c>
      <c r="AG2012" s="28">
        <f t="shared" si="1148"/>
        <v>0</v>
      </c>
      <c r="AH2012" s="28">
        <f t="shared" si="1149"/>
        <v>0</v>
      </c>
      <c r="AI2012" s="28">
        <f t="shared" si="1150"/>
        <v>0</v>
      </c>
      <c r="AJ2012" s="29" t="str">
        <f t="shared" si="1151"/>
        <v>N</v>
      </c>
      <c r="AK2012" s="30">
        <f t="shared" si="1116"/>
        <v>0</v>
      </c>
      <c r="AL2012" s="31">
        <f t="shared" si="1117"/>
        <v>20500</v>
      </c>
      <c r="AM2012" s="31">
        <f t="shared" si="1118"/>
        <v>100000</v>
      </c>
      <c r="AN2012" s="31">
        <f t="shared" si="1119"/>
        <v>257500</v>
      </c>
      <c r="AO2012" s="31">
        <f t="shared" si="1120"/>
        <v>0</v>
      </c>
      <c r="AP2012" s="31">
        <f t="shared" si="1121"/>
        <v>0</v>
      </c>
      <c r="AQ2012" s="31">
        <f t="shared" si="1122"/>
        <v>0</v>
      </c>
      <c r="AR2012" s="31">
        <f t="shared" si="1123"/>
        <v>0</v>
      </c>
      <c r="AS2012" s="32">
        <f t="shared" si="1124"/>
        <v>0</v>
      </c>
      <c r="AT2012" s="33">
        <f t="shared" si="1125"/>
        <v>20500</v>
      </c>
      <c r="AU2012" s="33">
        <f t="shared" si="1126"/>
        <v>100000</v>
      </c>
      <c r="AV2012" s="33">
        <v>258510</v>
      </c>
      <c r="AW2012" s="33">
        <f t="shared" si="1127"/>
        <v>0</v>
      </c>
      <c r="AX2012" s="33">
        <f t="shared" si="1128"/>
        <v>0</v>
      </c>
      <c r="AY2012" s="34">
        <f t="shared" si="1129"/>
        <v>34766.071999999993</v>
      </c>
    </row>
    <row r="2013" spans="1:51" ht="15" customHeight="1" x14ac:dyDescent="0.3">
      <c r="A2013" s="166" t="s">
        <v>3217</v>
      </c>
      <c r="B2013" s="99">
        <v>17509.82</v>
      </c>
      <c r="C2013" s="99">
        <v>26562.11</v>
      </c>
      <c r="D2013" s="99">
        <v>104485.72</v>
      </c>
      <c r="E2013" s="99">
        <v>99645.52</v>
      </c>
      <c r="F2013" s="131">
        <v>90000</v>
      </c>
      <c r="G2013" s="130">
        <v>0</v>
      </c>
      <c r="H2013" s="182">
        <v>46518</v>
      </c>
      <c r="I2013" s="182">
        <v>46607</v>
      </c>
      <c r="J2013" s="166">
        <v>4.5</v>
      </c>
      <c r="K2013" s="166">
        <v>0.8</v>
      </c>
      <c r="L2013" s="167" t="s">
        <v>1206</v>
      </c>
      <c r="M2013" s="168" t="s">
        <v>1205</v>
      </c>
      <c r="N2013" s="169">
        <v>0</v>
      </c>
      <c r="O2013" s="21">
        <f t="shared" si="1130"/>
        <v>3.7</v>
      </c>
      <c r="P2013" s="21" t="str">
        <f t="shared" si="1131"/>
        <v>N</v>
      </c>
      <c r="Q2013" s="22">
        <f t="shared" si="1132"/>
        <v>44071.93</v>
      </c>
      <c r="R2013" s="8" t="str">
        <f t="shared" si="1133"/>
        <v>N</v>
      </c>
      <c r="S2013" s="23">
        <f t="shared" si="1134"/>
        <v>3.7</v>
      </c>
      <c r="T2013" s="24">
        <f t="shared" si="1135"/>
        <v>20500</v>
      </c>
      <c r="U2013" s="24">
        <f t="shared" si="1136"/>
        <v>100000</v>
      </c>
      <c r="V2013" s="24">
        <f t="shared" si="1137"/>
        <v>257500</v>
      </c>
      <c r="W2013" s="24">
        <f t="shared" si="1138"/>
        <v>0</v>
      </c>
      <c r="X2013" s="24">
        <f t="shared" si="1139"/>
        <v>0</v>
      </c>
      <c r="Y2013" s="24">
        <f t="shared" si="1140"/>
        <v>0</v>
      </c>
      <c r="Z2013" s="24">
        <f t="shared" si="1141"/>
        <v>44071.93</v>
      </c>
      <c r="AA2013" s="25" t="str">
        <f t="shared" si="1142"/>
        <v>N</v>
      </c>
      <c r="AB2013" s="26">
        <f t="shared" si="1143"/>
        <v>2.7</v>
      </c>
      <c r="AC2013" s="27">
        <f t="shared" si="1144"/>
        <v>20500</v>
      </c>
      <c r="AD2013" s="28">
        <f t="shared" si="1145"/>
        <v>100000</v>
      </c>
      <c r="AE2013" s="28">
        <f t="shared" si="1146"/>
        <v>257500</v>
      </c>
      <c r="AF2013" s="28">
        <f t="shared" si="1147"/>
        <v>0</v>
      </c>
      <c r="AG2013" s="28">
        <f t="shared" si="1148"/>
        <v>0</v>
      </c>
      <c r="AH2013" s="28">
        <f t="shared" si="1149"/>
        <v>0</v>
      </c>
      <c r="AI2013" s="28">
        <f t="shared" si="1150"/>
        <v>44071.93</v>
      </c>
      <c r="AJ2013" s="29" t="str">
        <f t="shared" si="1151"/>
        <v>N</v>
      </c>
      <c r="AK2013" s="30">
        <f t="shared" si="1116"/>
        <v>1.7000000000000002</v>
      </c>
      <c r="AL2013" s="31">
        <f t="shared" si="1117"/>
        <v>20500</v>
      </c>
      <c r="AM2013" s="31">
        <f t="shared" si="1118"/>
        <v>100000</v>
      </c>
      <c r="AN2013" s="31">
        <f t="shared" si="1119"/>
        <v>257500</v>
      </c>
      <c r="AO2013" s="31">
        <f t="shared" si="1120"/>
        <v>0</v>
      </c>
      <c r="AP2013" s="31">
        <f t="shared" si="1121"/>
        <v>0</v>
      </c>
      <c r="AQ2013" s="31">
        <f t="shared" si="1122"/>
        <v>0</v>
      </c>
      <c r="AR2013" s="31">
        <f t="shared" si="1123"/>
        <v>44071.93</v>
      </c>
      <c r="AS2013" s="32">
        <f t="shared" si="1124"/>
        <v>0.70000000000000018</v>
      </c>
      <c r="AT2013" s="33">
        <f t="shared" si="1125"/>
        <v>20500</v>
      </c>
      <c r="AU2013" s="33">
        <f t="shared" si="1126"/>
        <v>100000</v>
      </c>
      <c r="AV2013" s="33">
        <v>258511</v>
      </c>
      <c r="AW2013" s="33">
        <f t="shared" si="1127"/>
        <v>0</v>
      </c>
      <c r="AX2013" s="33">
        <f t="shared" si="1128"/>
        <v>44071.93</v>
      </c>
      <c r="AY2013" s="34">
        <f t="shared" si="1129"/>
        <v>176287.72</v>
      </c>
    </row>
    <row r="2014" spans="1:51" ht="15" customHeight="1" x14ac:dyDescent="0.3">
      <c r="A2014" s="166" t="s">
        <v>3218</v>
      </c>
      <c r="B2014" s="99">
        <v>7003.59</v>
      </c>
      <c r="C2014" s="99">
        <v>14837.92</v>
      </c>
      <c r="D2014" s="99">
        <v>81243.350000000006</v>
      </c>
      <c r="E2014" s="99">
        <v>69210.16</v>
      </c>
      <c r="F2014" s="131">
        <v>206000</v>
      </c>
      <c r="G2014" s="130">
        <v>0</v>
      </c>
      <c r="H2014" s="182">
        <v>46262</v>
      </c>
      <c r="I2014" s="182">
        <v>46299</v>
      </c>
      <c r="J2014" s="166">
        <v>3.7</v>
      </c>
      <c r="K2014" s="166">
        <v>0.2</v>
      </c>
      <c r="L2014" s="167" t="s">
        <v>1206</v>
      </c>
      <c r="M2014" s="168" t="s">
        <v>1203</v>
      </c>
      <c r="N2014" s="169">
        <v>0</v>
      </c>
      <c r="O2014" s="21">
        <f t="shared" si="1130"/>
        <v>3.5</v>
      </c>
      <c r="P2014" s="21" t="str">
        <f t="shared" si="1131"/>
        <v>N</v>
      </c>
      <c r="Q2014" s="22">
        <f t="shared" si="1132"/>
        <v>21841.510000000002</v>
      </c>
      <c r="R2014" s="8" t="str">
        <f t="shared" si="1133"/>
        <v>N</v>
      </c>
      <c r="S2014" s="23">
        <f t="shared" si="1134"/>
        <v>4.666666666666667</v>
      </c>
      <c r="T2014" s="24">
        <f t="shared" si="1135"/>
        <v>20500</v>
      </c>
      <c r="U2014" s="24">
        <f t="shared" si="1136"/>
        <v>100000</v>
      </c>
      <c r="V2014" s="24">
        <f t="shared" si="1137"/>
        <v>257500</v>
      </c>
      <c r="W2014" s="24">
        <f t="shared" si="1138"/>
        <v>14067.487499999996</v>
      </c>
      <c r="X2014" s="24">
        <f t="shared" si="1139"/>
        <v>0</v>
      </c>
      <c r="Y2014" s="24">
        <f t="shared" si="1140"/>
        <v>14067.487499999996</v>
      </c>
      <c r="Z2014" s="24">
        <f t="shared" si="1141"/>
        <v>7774.0225000000064</v>
      </c>
      <c r="AA2014" s="25" t="str">
        <f t="shared" si="1142"/>
        <v>N</v>
      </c>
      <c r="AB2014" s="26">
        <f t="shared" si="1143"/>
        <v>3.666666666666667</v>
      </c>
      <c r="AC2014" s="27">
        <f t="shared" si="1144"/>
        <v>20500</v>
      </c>
      <c r="AD2014" s="28">
        <f t="shared" si="1145"/>
        <v>100000</v>
      </c>
      <c r="AE2014" s="28">
        <f t="shared" si="1146"/>
        <v>257500</v>
      </c>
      <c r="AF2014" s="28">
        <f t="shared" si="1147"/>
        <v>3516.8718749999989</v>
      </c>
      <c r="AG2014" s="28">
        <f t="shared" si="1148"/>
        <v>0</v>
      </c>
      <c r="AH2014" s="28">
        <f t="shared" si="1149"/>
        <v>3516.8718749999989</v>
      </c>
      <c r="AI2014" s="28">
        <f t="shared" si="1150"/>
        <v>18324.638125000005</v>
      </c>
      <c r="AJ2014" s="29" t="str">
        <f t="shared" si="1151"/>
        <v>N</v>
      </c>
      <c r="AK2014" s="30">
        <f t="shared" si="1116"/>
        <v>2.666666666666667</v>
      </c>
      <c r="AL2014" s="31">
        <f t="shared" si="1117"/>
        <v>20500</v>
      </c>
      <c r="AM2014" s="31">
        <f t="shared" si="1118"/>
        <v>100000</v>
      </c>
      <c r="AN2014" s="31">
        <f t="shared" si="1119"/>
        <v>257500</v>
      </c>
      <c r="AO2014" s="31">
        <f t="shared" si="1120"/>
        <v>0</v>
      </c>
      <c r="AP2014" s="31">
        <f t="shared" si="1121"/>
        <v>0</v>
      </c>
      <c r="AQ2014" s="31">
        <f t="shared" si="1122"/>
        <v>0</v>
      </c>
      <c r="AR2014" s="31">
        <f t="shared" si="1123"/>
        <v>21841.510000000002</v>
      </c>
      <c r="AS2014" s="32">
        <f t="shared" si="1124"/>
        <v>1.666666666666667</v>
      </c>
      <c r="AT2014" s="33">
        <f t="shared" si="1125"/>
        <v>20500</v>
      </c>
      <c r="AU2014" s="33">
        <f t="shared" si="1126"/>
        <v>100000</v>
      </c>
      <c r="AV2014" s="33">
        <v>258512</v>
      </c>
      <c r="AW2014" s="33">
        <f t="shared" si="1127"/>
        <v>879.21796874999973</v>
      </c>
      <c r="AX2014" s="33">
        <f t="shared" si="1128"/>
        <v>20962.292031250003</v>
      </c>
      <c r="AY2014" s="34">
        <f t="shared" si="1129"/>
        <v>68902.46265625002</v>
      </c>
    </row>
    <row r="2015" spans="1:51" ht="15" customHeight="1" x14ac:dyDescent="0.3">
      <c r="A2015" s="166" t="s">
        <v>3219</v>
      </c>
      <c r="B2015" s="99">
        <v>17616.37</v>
      </c>
      <c r="C2015" s="99">
        <v>21949.72</v>
      </c>
      <c r="D2015" s="99">
        <v>87987.56</v>
      </c>
      <c r="E2015" s="99">
        <v>78509.72</v>
      </c>
      <c r="F2015" s="131">
        <v>49000</v>
      </c>
      <c r="G2015" s="130">
        <v>0</v>
      </c>
      <c r="H2015" s="182">
        <v>46314</v>
      </c>
      <c r="I2015" s="182">
        <v>46385</v>
      </c>
      <c r="J2015" s="166">
        <v>3.8</v>
      </c>
      <c r="K2015" s="166">
        <v>1.5</v>
      </c>
      <c r="L2015" s="167" t="s">
        <v>1206</v>
      </c>
      <c r="M2015" s="168" t="s">
        <v>1203</v>
      </c>
      <c r="N2015" s="169">
        <v>0</v>
      </c>
      <c r="O2015" s="21">
        <f t="shared" si="1130"/>
        <v>2.2999999999999998</v>
      </c>
      <c r="P2015" s="21" t="str">
        <f t="shared" si="1131"/>
        <v>N</v>
      </c>
      <c r="Q2015" s="22">
        <f t="shared" si="1132"/>
        <v>39566.089999999997</v>
      </c>
      <c r="R2015" s="8" t="str">
        <f t="shared" si="1133"/>
        <v>N</v>
      </c>
      <c r="S2015" s="23">
        <f t="shared" si="1134"/>
        <v>3.0666666666666664</v>
      </c>
      <c r="T2015" s="24">
        <f t="shared" si="1135"/>
        <v>20500</v>
      </c>
      <c r="U2015" s="24">
        <f t="shared" si="1136"/>
        <v>100000</v>
      </c>
      <c r="V2015" s="24">
        <f t="shared" si="1137"/>
        <v>257500</v>
      </c>
      <c r="W2015" s="24">
        <f t="shared" si="1138"/>
        <v>9009.3300000000017</v>
      </c>
      <c r="X2015" s="24">
        <f t="shared" si="1139"/>
        <v>0</v>
      </c>
      <c r="Y2015" s="24">
        <f t="shared" si="1140"/>
        <v>9009.3300000000017</v>
      </c>
      <c r="Z2015" s="24">
        <f t="shared" si="1141"/>
        <v>30556.759999999995</v>
      </c>
      <c r="AA2015" s="25" t="str">
        <f t="shared" si="1142"/>
        <v>N</v>
      </c>
      <c r="AB2015" s="26">
        <f t="shared" si="1143"/>
        <v>2.0666666666666664</v>
      </c>
      <c r="AC2015" s="27">
        <f t="shared" si="1144"/>
        <v>20500</v>
      </c>
      <c r="AD2015" s="28">
        <f t="shared" si="1145"/>
        <v>100000</v>
      </c>
      <c r="AE2015" s="28">
        <f t="shared" si="1146"/>
        <v>257500</v>
      </c>
      <c r="AF2015" s="28">
        <f t="shared" si="1147"/>
        <v>2252.3325000000004</v>
      </c>
      <c r="AG2015" s="28">
        <f t="shared" si="1148"/>
        <v>0</v>
      </c>
      <c r="AH2015" s="28">
        <f t="shared" si="1149"/>
        <v>2252.3325000000004</v>
      </c>
      <c r="AI2015" s="28">
        <f t="shared" si="1150"/>
        <v>37313.757499999992</v>
      </c>
      <c r="AJ2015" s="29" t="str">
        <f t="shared" si="1151"/>
        <v>N</v>
      </c>
      <c r="AK2015" s="30">
        <f t="shared" si="1116"/>
        <v>1.0666666666666664</v>
      </c>
      <c r="AL2015" s="31">
        <f t="shared" si="1117"/>
        <v>20500</v>
      </c>
      <c r="AM2015" s="31">
        <f t="shared" si="1118"/>
        <v>100000</v>
      </c>
      <c r="AN2015" s="31">
        <f t="shared" si="1119"/>
        <v>257500</v>
      </c>
      <c r="AO2015" s="31">
        <f t="shared" si="1120"/>
        <v>0</v>
      </c>
      <c r="AP2015" s="31">
        <f t="shared" si="1121"/>
        <v>0</v>
      </c>
      <c r="AQ2015" s="31">
        <f t="shared" si="1122"/>
        <v>0</v>
      </c>
      <c r="AR2015" s="31">
        <f t="shared" si="1123"/>
        <v>39566.089999999997</v>
      </c>
      <c r="AS2015" s="32">
        <f t="shared" si="1124"/>
        <v>6.666666666666643E-2</v>
      </c>
      <c r="AT2015" s="33">
        <f t="shared" si="1125"/>
        <v>20500</v>
      </c>
      <c r="AU2015" s="33">
        <f t="shared" si="1126"/>
        <v>100000</v>
      </c>
      <c r="AV2015" s="33">
        <v>258513</v>
      </c>
      <c r="AW2015" s="33">
        <f t="shared" si="1127"/>
        <v>563.08312500000011</v>
      </c>
      <c r="AX2015" s="33">
        <f t="shared" si="1128"/>
        <v>39003.006874999999</v>
      </c>
      <c r="AY2015" s="34">
        <f t="shared" si="1129"/>
        <v>146439.61437499998</v>
      </c>
    </row>
    <row r="2016" spans="1:51" ht="15" customHeight="1" x14ac:dyDescent="0.3">
      <c r="A2016" s="166" t="s">
        <v>3220</v>
      </c>
      <c r="B2016" s="99">
        <v>13421.33</v>
      </c>
      <c r="C2016" s="99">
        <v>19288.63</v>
      </c>
      <c r="D2016" s="99">
        <v>65501.43</v>
      </c>
      <c r="E2016" s="99">
        <v>61046.7</v>
      </c>
      <c r="F2016" s="131">
        <v>112000</v>
      </c>
      <c r="G2016" s="130">
        <v>0</v>
      </c>
      <c r="H2016" s="182">
        <v>46404</v>
      </c>
      <c r="I2016" s="182">
        <v>46445</v>
      </c>
      <c r="J2016" s="166">
        <v>2.2000000000000002</v>
      </c>
      <c r="K2016" s="166">
        <v>1.6</v>
      </c>
      <c r="L2016" s="167" t="s">
        <v>1206</v>
      </c>
      <c r="M2016" s="168" t="s">
        <v>1203</v>
      </c>
      <c r="N2016" s="169">
        <v>0.01</v>
      </c>
      <c r="O2016" s="21">
        <f t="shared" si="1130"/>
        <v>0.60000000000000009</v>
      </c>
      <c r="P2016" s="21" t="str">
        <f t="shared" si="1131"/>
        <v>N</v>
      </c>
      <c r="Q2016" s="22">
        <f t="shared" si="1132"/>
        <v>32709.96</v>
      </c>
      <c r="R2016" s="8" t="str">
        <f t="shared" si="1133"/>
        <v>N</v>
      </c>
      <c r="S2016" s="23">
        <f t="shared" si="1134"/>
        <v>0.80000000000000016</v>
      </c>
      <c r="T2016" s="24">
        <f t="shared" si="1135"/>
        <v>20500</v>
      </c>
      <c r="U2016" s="24">
        <f t="shared" si="1136"/>
        <v>100000</v>
      </c>
      <c r="V2016" s="24">
        <f t="shared" si="1137"/>
        <v>257500</v>
      </c>
      <c r="W2016" s="24">
        <f t="shared" si="1138"/>
        <v>15375</v>
      </c>
      <c r="X2016" s="24">
        <f t="shared" si="1139"/>
        <v>0</v>
      </c>
      <c r="Y2016" s="24">
        <f t="shared" si="1140"/>
        <v>15375</v>
      </c>
      <c r="Z2016" s="24">
        <f t="shared" si="1141"/>
        <v>17662.059600000001</v>
      </c>
      <c r="AA2016" s="25" t="str">
        <f t="shared" si="1142"/>
        <v>N</v>
      </c>
      <c r="AB2016" s="26">
        <f t="shared" si="1143"/>
        <v>0</v>
      </c>
      <c r="AC2016" s="27">
        <f t="shared" si="1144"/>
        <v>20500</v>
      </c>
      <c r="AD2016" s="28">
        <f t="shared" si="1145"/>
        <v>100000</v>
      </c>
      <c r="AE2016" s="28">
        <f t="shared" si="1146"/>
        <v>257500</v>
      </c>
      <c r="AF2016" s="28">
        <f t="shared" si="1147"/>
        <v>0</v>
      </c>
      <c r="AG2016" s="28">
        <f t="shared" si="1148"/>
        <v>0</v>
      </c>
      <c r="AH2016" s="28">
        <f t="shared" si="1149"/>
        <v>0</v>
      </c>
      <c r="AI2016" s="28">
        <f t="shared" si="1150"/>
        <v>0</v>
      </c>
      <c r="AJ2016" s="29" t="str">
        <f t="shared" si="1151"/>
        <v>N</v>
      </c>
      <c r="AK2016" s="30">
        <f t="shared" si="1116"/>
        <v>0</v>
      </c>
      <c r="AL2016" s="31">
        <f t="shared" si="1117"/>
        <v>20500</v>
      </c>
      <c r="AM2016" s="31">
        <f t="shared" si="1118"/>
        <v>100000</v>
      </c>
      <c r="AN2016" s="31">
        <f t="shared" si="1119"/>
        <v>257500</v>
      </c>
      <c r="AO2016" s="31">
        <f t="shared" si="1120"/>
        <v>0</v>
      </c>
      <c r="AP2016" s="31">
        <f t="shared" si="1121"/>
        <v>0</v>
      </c>
      <c r="AQ2016" s="31">
        <f t="shared" si="1122"/>
        <v>0</v>
      </c>
      <c r="AR2016" s="31">
        <f t="shared" si="1123"/>
        <v>0</v>
      </c>
      <c r="AS2016" s="32">
        <f t="shared" si="1124"/>
        <v>0</v>
      </c>
      <c r="AT2016" s="33">
        <f t="shared" si="1125"/>
        <v>20500</v>
      </c>
      <c r="AU2016" s="33">
        <f t="shared" si="1126"/>
        <v>100000</v>
      </c>
      <c r="AV2016" s="33">
        <v>258514</v>
      </c>
      <c r="AW2016" s="33">
        <f t="shared" si="1127"/>
        <v>0</v>
      </c>
      <c r="AX2016" s="33">
        <f t="shared" si="1128"/>
        <v>0</v>
      </c>
      <c r="AY2016" s="34">
        <f t="shared" si="1129"/>
        <v>17662.059600000001</v>
      </c>
    </row>
    <row r="2017" spans="1:51" ht="15" customHeight="1" x14ac:dyDescent="0.3">
      <c r="A2017" s="166" t="s">
        <v>3221</v>
      </c>
      <c r="B2017" s="99">
        <v>8304.93</v>
      </c>
      <c r="C2017" s="99">
        <v>10167.65</v>
      </c>
      <c r="D2017" s="99">
        <v>88134.32</v>
      </c>
      <c r="E2017" s="99">
        <v>73954.850000000006</v>
      </c>
      <c r="F2017" s="131">
        <v>30000</v>
      </c>
      <c r="G2017" s="130">
        <v>0</v>
      </c>
      <c r="H2017" s="182">
        <v>46452</v>
      </c>
      <c r="I2017" s="182">
        <v>46478</v>
      </c>
      <c r="J2017" s="166">
        <v>1.9</v>
      </c>
      <c r="K2017" s="166">
        <v>0.5</v>
      </c>
      <c r="L2017" s="167" t="s">
        <v>1206</v>
      </c>
      <c r="M2017" s="168" t="s">
        <v>1205</v>
      </c>
      <c r="N2017" s="169">
        <v>0.03</v>
      </c>
      <c r="O2017" s="21">
        <f t="shared" si="1130"/>
        <v>1.4</v>
      </c>
      <c r="P2017" s="21" t="str">
        <f t="shared" si="1131"/>
        <v>N</v>
      </c>
      <c r="Q2017" s="22">
        <f t="shared" si="1132"/>
        <v>18472.580000000002</v>
      </c>
      <c r="R2017" s="8" t="str">
        <f t="shared" si="1133"/>
        <v>N</v>
      </c>
      <c r="S2017" s="23">
        <f t="shared" si="1134"/>
        <v>1.4</v>
      </c>
      <c r="T2017" s="24">
        <f t="shared" si="1135"/>
        <v>20500</v>
      </c>
      <c r="U2017" s="24">
        <f t="shared" si="1136"/>
        <v>100000</v>
      </c>
      <c r="V2017" s="24">
        <f t="shared" si="1137"/>
        <v>257500</v>
      </c>
      <c r="W2017" s="24">
        <f t="shared" si="1138"/>
        <v>11865.679999999993</v>
      </c>
      <c r="X2017" s="24">
        <f t="shared" si="1139"/>
        <v>0</v>
      </c>
      <c r="Y2017" s="24">
        <f t="shared" si="1140"/>
        <v>11865.679999999993</v>
      </c>
      <c r="Z2017" s="24">
        <f t="shared" si="1141"/>
        <v>7161.0774000000092</v>
      </c>
      <c r="AA2017" s="25" t="str">
        <f t="shared" si="1142"/>
        <v>N</v>
      </c>
      <c r="AB2017" s="26">
        <f t="shared" si="1143"/>
        <v>0.39999999999999991</v>
      </c>
      <c r="AC2017" s="27">
        <f t="shared" si="1144"/>
        <v>20500</v>
      </c>
      <c r="AD2017" s="28">
        <f t="shared" si="1145"/>
        <v>100000</v>
      </c>
      <c r="AE2017" s="28">
        <f t="shared" si="1146"/>
        <v>257500</v>
      </c>
      <c r="AF2017" s="28">
        <f t="shared" si="1147"/>
        <v>0</v>
      </c>
      <c r="AG2017" s="28">
        <f t="shared" si="1148"/>
        <v>0</v>
      </c>
      <c r="AH2017" s="28">
        <f t="shared" si="1149"/>
        <v>0</v>
      </c>
      <c r="AI2017" s="28">
        <f t="shared" si="1150"/>
        <v>19597.560122000003</v>
      </c>
      <c r="AJ2017" s="29" t="str">
        <f t="shared" si="1151"/>
        <v>N</v>
      </c>
      <c r="AK2017" s="30">
        <f t="shared" si="1116"/>
        <v>0</v>
      </c>
      <c r="AL2017" s="31">
        <f t="shared" si="1117"/>
        <v>20500</v>
      </c>
      <c r="AM2017" s="31">
        <f t="shared" si="1118"/>
        <v>100000</v>
      </c>
      <c r="AN2017" s="31">
        <f t="shared" si="1119"/>
        <v>257500</v>
      </c>
      <c r="AO2017" s="31">
        <f t="shared" si="1120"/>
        <v>0</v>
      </c>
      <c r="AP2017" s="31">
        <f t="shared" si="1121"/>
        <v>0</v>
      </c>
      <c r="AQ2017" s="31">
        <f t="shared" si="1122"/>
        <v>0</v>
      </c>
      <c r="AR2017" s="31">
        <f t="shared" si="1123"/>
        <v>0</v>
      </c>
      <c r="AS2017" s="32">
        <f t="shared" si="1124"/>
        <v>0</v>
      </c>
      <c r="AT2017" s="33">
        <f t="shared" si="1125"/>
        <v>20500</v>
      </c>
      <c r="AU2017" s="33">
        <f t="shared" si="1126"/>
        <v>100000</v>
      </c>
      <c r="AV2017" s="33">
        <v>258515</v>
      </c>
      <c r="AW2017" s="33">
        <f t="shared" si="1127"/>
        <v>0</v>
      </c>
      <c r="AX2017" s="33">
        <f t="shared" si="1128"/>
        <v>0</v>
      </c>
      <c r="AY2017" s="34">
        <f t="shared" si="1129"/>
        <v>26758.637522000012</v>
      </c>
    </row>
    <row r="2018" spans="1:51" ht="15" customHeight="1" x14ac:dyDescent="0.3">
      <c r="A2018" s="166" t="s">
        <v>3222</v>
      </c>
      <c r="B2018" s="99">
        <v>12541.52</v>
      </c>
      <c r="C2018" s="99">
        <v>27229.040000000001</v>
      </c>
      <c r="D2018" s="99">
        <v>111652.2</v>
      </c>
      <c r="E2018" s="99">
        <v>101768.29</v>
      </c>
      <c r="F2018" s="131">
        <v>72000</v>
      </c>
      <c r="G2018" s="130">
        <v>0</v>
      </c>
      <c r="H2018" s="182">
        <v>46486</v>
      </c>
      <c r="I2018" s="182">
        <v>46556</v>
      </c>
      <c r="J2018" s="166">
        <v>1.6</v>
      </c>
      <c r="K2018" s="166">
        <v>0.9</v>
      </c>
      <c r="L2018" s="167" t="s">
        <v>1206</v>
      </c>
      <c r="M2018" s="168" t="s">
        <v>1204</v>
      </c>
      <c r="N2018" s="169">
        <v>2.7E-2</v>
      </c>
      <c r="O2018" s="21">
        <f t="shared" si="1130"/>
        <v>0.70000000000000007</v>
      </c>
      <c r="P2018" s="21" t="str">
        <f t="shared" si="1131"/>
        <v>N</v>
      </c>
      <c r="Q2018" s="22">
        <f t="shared" si="1132"/>
        <v>39770.559999999998</v>
      </c>
      <c r="R2018" s="8" t="str">
        <f t="shared" si="1133"/>
        <v>N</v>
      </c>
      <c r="S2018" s="23">
        <f t="shared" si="1134"/>
        <v>1.4000000000000001</v>
      </c>
      <c r="T2018" s="24">
        <f t="shared" si="1135"/>
        <v>20500</v>
      </c>
      <c r="U2018" s="24">
        <f t="shared" si="1136"/>
        <v>100000</v>
      </c>
      <c r="V2018" s="24">
        <f t="shared" si="1137"/>
        <v>257500</v>
      </c>
      <c r="W2018" s="24">
        <f t="shared" si="1138"/>
        <v>0</v>
      </c>
      <c r="X2018" s="24">
        <f t="shared" si="1139"/>
        <v>0</v>
      </c>
      <c r="Y2018" s="24">
        <f t="shared" si="1140"/>
        <v>0</v>
      </c>
      <c r="Z2018" s="24">
        <f t="shared" si="1141"/>
        <v>40844.365119999995</v>
      </c>
      <c r="AA2018" s="25" t="str">
        <f t="shared" si="1142"/>
        <v>N</v>
      </c>
      <c r="AB2018" s="26">
        <f t="shared" si="1143"/>
        <v>0.40000000000000013</v>
      </c>
      <c r="AC2018" s="27">
        <f t="shared" si="1144"/>
        <v>20500</v>
      </c>
      <c r="AD2018" s="28">
        <f t="shared" si="1145"/>
        <v>100000</v>
      </c>
      <c r="AE2018" s="28">
        <f t="shared" si="1146"/>
        <v>257500</v>
      </c>
      <c r="AF2018" s="28">
        <f t="shared" si="1147"/>
        <v>0</v>
      </c>
      <c r="AG2018" s="28">
        <f t="shared" si="1148"/>
        <v>0</v>
      </c>
      <c r="AH2018" s="28">
        <f t="shared" si="1149"/>
        <v>0</v>
      </c>
      <c r="AI2018" s="28">
        <f t="shared" si="1150"/>
        <v>41947.16297823999</v>
      </c>
      <c r="AJ2018" s="29" t="str">
        <f t="shared" si="1151"/>
        <v>N</v>
      </c>
      <c r="AK2018" s="30">
        <f t="shared" si="1116"/>
        <v>0</v>
      </c>
      <c r="AL2018" s="31">
        <f t="shared" si="1117"/>
        <v>20500</v>
      </c>
      <c r="AM2018" s="31">
        <f t="shared" si="1118"/>
        <v>100000</v>
      </c>
      <c r="AN2018" s="31">
        <f t="shared" si="1119"/>
        <v>257500</v>
      </c>
      <c r="AO2018" s="31">
        <f t="shared" si="1120"/>
        <v>0</v>
      </c>
      <c r="AP2018" s="31">
        <f t="shared" si="1121"/>
        <v>0</v>
      </c>
      <c r="AQ2018" s="31">
        <f t="shared" si="1122"/>
        <v>0</v>
      </c>
      <c r="AR2018" s="31">
        <f t="shared" si="1123"/>
        <v>0</v>
      </c>
      <c r="AS2018" s="32">
        <f t="shared" si="1124"/>
        <v>0</v>
      </c>
      <c r="AT2018" s="33">
        <f t="shared" si="1125"/>
        <v>20500</v>
      </c>
      <c r="AU2018" s="33">
        <f t="shared" si="1126"/>
        <v>100000</v>
      </c>
      <c r="AV2018" s="33">
        <v>258516</v>
      </c>
      <c r="AW2018" s="33">
        <f t="shared" si="1127"/>
        <v>0</v>
      </c>
      <c r="AX2018" s="33">
        <f t="shared" si="1128"/>
        <v>0</v>
      </c>
      <c r="AY2018" s="34">
        <f t="shared" si="1129"/>
        <v>82791.528098239985</v>
      </c>
    </row>
    <row r="2019" spans="1:51" ht="15" customHeight="1" x14ac:dyDescent="0.3">
      <c r="A2019" s="166" t="s">
        <v>3223</v>
      </c>
      <c r="B2019" s="99">
        <v>15085.94</v>
      </c>
      <c r="C2019" s="99">
        <v>1418.89</v>
      </c>
      <c r="D2019" s="99">
        <v>53162.77</v>
      </c>
      <c r="E2019" s="99">
        <v>49131.26</v>
      </c>
      <c r="F2019" s="131">
        <v>101000</v>
      </c>
      <c r="G2019" s="130">
        <v>0</v>
      </c>
      <c r="H2019" s="182">
        <v>46364</v>
      </c>
      <c r="I2019" s="182">
        <v>46392</v>
      </c>
      <c r="J2019" s="166">
        <v>1.7</v>
      </c>
      <c r="K2019" s="166">
        <v>0.4</v>
      </c>
      <c r="L2019" s="167" t="s">
        <v>1206</v>
      </c>
      <c r="M2019" s="168" t="s">
        <v>1204</v>
      </c>
      <c r="N2019" s="169">
        <v>0.06</v>
      </c>
      <c r="O2019" s="21">
        <f t="shared" si="1130"/>
        <v>1.2999999999999998</v>
      </c>
      <c r="P2019" s="21" t="str">
        <f t="shared" si="1131"/>
        <v>N</v>
      </c>
      <c r="Q2019" s="22">
        <f t="shared" si="1132"/>
        <v>16504.830000000002</v>
      </c>
      <c r="R2019" s="8" t="str">
        <f t="shared" si="1133"/>
        <v>N</v>
      </c>
      <c r="S2019" s="23">
        <f t="shared" si="1134"/>
        <v>2.5999999999999996</v>
      </c>
      <c r="T2019" s="24">
        <f t="shared" si="1135"/>
        <v>20500</v>
      </c>
      <c r="U2019" s="24">
        <f t="shared" si="1136"/>
        <v>100000</v>
      </c>
      <c r="V2019" s="24">
        <f t="shared" si="1137"/>
        <v>257500</v>
      </c>
      <c r="W2019" s="24">
        <f t="shared" si="1138"/>
        <v>8747.559900000002</v>
      </c>
      <c r="X2019" s="24">
        <f t="shared" si="1139"/>
        <v>0</v>
      </c>
      <c r="Y2019" s="24">
        <f t="shared" si="1140"/>
        <v>8747.559900000002</v>
      </c>
      <c r="Z2019" s="24">
        <f t="shared" si="1141"/>
        <v>8747.559900000002</v>
      </c>
      <c r="AA2019" s="25" t="str">
        <f t="shared" si="1142"/>
        <v>N</v>
      </c>
      <c r="AB2019" s="26">
        <f t="shared" si="1143"/>
        <v>1.5999999999999996</v>
      </c>
      <c r="AC2019" s="27">
        <f t="shared" si="1144"/>
        <v>20500</v>
      </c>
      <c r="AD2019" s="28">
        <f t="shared" si="1145"/>
        <v>100000</v>
      </c>
      <c r="AE2019" s="28">
        <f t="shared" si="1146"/>
        <v>257500</v>
      </c>
      <c r="AF2019" s="28">
        <f t="shared" si="1147"/>
        <v>9272.4134940000022</v>
      </c>
      <c r="AG2019" s="28">
        <f t="shared" si="1148"/>
        <v>0</v>
      </c>
      <c r="AH2019" s="28">
        <f t="shared" si="1149"/>
        <v>9272.4134940000022</v>
      </c>
      <c r="AI2019" s="28">
        <f t="shared" si="1150"/>
        <v>9272.4134940000022</v>
      </c>
      <c r="AJ2019" s="29" t="str">
        <f t="shared" si="1151"/>
        <v>N</v>
      </c>
      <c r="AK2019" s="30">
        <f t="shared" si="1116"/>
        <v>0.59999999999999964</v>
      </c>
      <c r="AL2019" s="31">
        <f t="shared" si="1117"/>
        <v>20500</v>
      </c>
      <c r="AM2019" s="31">
        <f t="shared" si="1118"/>
        <v>100000</v>
      </c>
      <c r="AN2019" s="31">
        <f t="shared" si="1119"/>
        <v>257500</v>
      </c>
      <c r="AO2019" s="31">
        <f t="shared" si="1120"/>
        <v>9828.7583036400029</v>
      </c>
      <c r="AP2019" s="31">
        <f t="shared" si="1121"/>
        <v>0</v>
      </c>
      <c r="AQ2019" s="31">
        <f t="shared" si="1122"/>
        <v>9828.7583036400029</v>
      </c>
      <c r="AR2019" s="31">
        <f t="shared" si="1123"/>
        <v>9828.7583036400029</v>
      </c>
      <c r="AS2019" s="32">
        <f t="shared" si="1124"/>
        <v>0</v>
      </c>
      <c r="AT2019" s="33">
        <f t="shared" si="1125"/>
        <v>20500</v>
      </c>
      <c r="AU2019" s="33">
        <f t="shared" si="1126"/>
        <v>100000</v>
      </c>
      <c r="AV2019" s="33">
        <v>258517</v>
      </c>
      <c r="AW2019" s="33">
        <f t="shared" si="1127"/>
        <v>0</v>
      </c>
      <c r="AX2019" s="33">
        <f t="shared" si="1128"/>
        <v>0</v>
      </c>
      <c r="AY2019" s="34">
        <f t="shared" si="1129"/>
        <v>27848.731697640007</v>
      </c>
    </row>
    <row r="2020" spans="1:51" ht="15" customHeight="1" x14ac:dyDescent="0.3">
      <c r="A2020" s="166" t="s">
        <v>3224</v>
      </c>
      <c r="B2020" s="99">
        <v>8162.49</v>
      </c>
      <c r="C2020" s="99">
        <v>18650.59</v>
      </c>
      <c r="D2020" s="99">
        <v>86269.19</v>
      </c>
      <c r="E2020" s="99">
        <v>74125.17</v>
      </c>
      <c r="F2020" s="131">
        <v>120000</v>
      </c>
      <c r="G2020" s="130">
        <v>0</v>
      </c>
      <c r="H2020" s="182">
        <v>46361</v>
      </c>
      <c r="I2020" s="182">
        <v>46432</v>
      </c>
      <c r="J2020" s="166">
        <v>2.9</v>
      </c>
      <c r="K2020" s="166">
        <v>1.1000000000000001</v>
      </c>
      <c r="L2020" s="167" t="s">
        <v>1206</v>
      </c>
      <c r="M2020" s="168" t="s">
        <v>1203</v>
      </c>
      <c r="N2020" s="169">
        <v>0.01</v>
      </c>
      <c r="O2020" s="21">
        <f t="shared" si="1130"/>
        <v>1.7999999999999998</v>
      </c>
      <c r="P2020" s="21" t="str">
        <f t="shared" si="1131"/>
        <v>N</v>
      </c>
      <c r="Q2020" s="22">
        <f t="shared" si="1132"/>
        <v>26813.08</v>
      </c>
      <c r="R2020" s="8" t="str">
        <f t="shared" si="1133"/>
        <v>N</v>
      </c>
      <c r="S2020" s="23">
        <f t="shared" si="1134"/>
        <v>2.4</v>
      </c>
      <c r="T2020" s="24">
        <f t="shared" si="1135"/>
        <v>20500</v>
      </c>
      <c r="U2020" s="24">
        <f t="shared" si="1136"/>
        <v>100000</v>
      </c>
      <c r="V2020" s="24">
        <f t="shared" si="1137"/>
        <v>257500</v>
      </c>
      <c r="W2020" s="24">
        <f t="shared" si="1138"/>
        <v>10298.107499999998</v>
      </c>
      <c r="X2020" s="24">
        <f t="shared" si="1139"/>
        <v>0</v>
      </c>
      <c r="Y2020" s="24">
        <f t="shared" si="1140"/>
        <v>10298.107499999998</v>
      </c>
      <c r="Z2020" s="24">
        <f t="shared" si="1141"/>
        <v>16783.103300000002</v>
      </c>
      <c r="AA2020" s="25" t="str">
        <f t="shared" si="1142"/>
        <v>N</v>
      </c>
      <c r="AB2020" s="26">
        <f t="shared" si="1143"/>
        <v>1.4</v>
      </c>
      <c r="AC2020" s="27">
        <f t="shared" si="1144"/>
        <v>20500</v>
      </c>
      <c r="AD2020" s="28">
        <f t="shared" si="1145"/>
        <v>100000</v>
      </c>
      <c r="AE2020" s="28">
        <f t="shared" si="1146"/>
        <v>257500</v>
      </c>
      <c r="AF2020" s="28">
        <f t="shared" si="1147"/>
        <v>2574.5268749999996</v>
      </c>
      <c r="AG2020" s="28">
        <f t="shared" si="1148"/>
        <v>0</v>
      </c>
      <c r="AH2020" s="28">
        <f t="shared" si="1149"/>
        <v>2574.5268749999996</v>
      </c>
      <c r="AI2020" s="28">
        <f t="shared" si="1150"/>
        <v>24777.496033000003</v>
      </c>
      <c r="AJ2020" s="29" t="str">
        <f t="shared" si="1151"/>
        <v>N</v>
      </c>
      <c r="AK2020" s="30">
        <f t="shared" si="1116"/>
        <v>0.39999999999999991</v>
      </c>
      <c r="AL2020" s="31">
        <f t="shared" si="1117"/>
        <v>20500</v>
      </c>
      <c r="AM2020" s="31">
        <f t="shared" si="1118"/>
        <v>100000</v>
      </c>
      <c r="AN2020" s="31">
        <f t="shared" si="1119"/>
        <v>257500</v>
      </c>
      <c r="AO2020" s="31">
        <f t="shared" si="1120"/>
        <v>0</v>
      </c>
      <c r="AP2020" s="31">
        <f t="shared" si="1121"/>
        <v>0</v>
      </c>
      <c r="AQ2020" s="31">
        <f t="shared" si="1122"/>
        <v>0</v>
      </c>
      <c r="AR2020" s="31">
        <f t="shared" si="1123"/>
        <v>27625.543137080003</v>
      </c>
      <c r="AS2020" s="32">
        <f t="shared" si="1124"/>
        <v>0</v>
      </c>
      <c r="AT2020" s="33">
        <f t="shared" si="1125"/>
        <v>20500</v>
      </c>
      <c r="AU2020" s="33">
        <f t="shared" si="1126"/>
        <v>100000</v>
      </c>
      <c r="AV2020" s="33">
        <v>258518</v>
      </c>
      <c r="AW2020" s="33">
        <f t="shared" si="1127"/>
        <v>0</v>
      </c>
      <c r="AX2020" s="33">
        <f t="shared" si="1128"/>
        <v>0</v>
      </c>
      <c r="AY2020" s="34">
        <f t="shared" si="1129"/>
        <v>69186.142470080013</v>
      </c>
    </row>
    <row r="2021" spans="1:51" ht="15" customHeight="1" x14ac:dyDescent="0.3">
      <c r="A2021" s="166" t="s">
        <v>3225</v>
      </c>
      <c r="B2021" s="99">
        <v>15459.5</v>
      </c>
      <c r="C2021" s="99">
        <v>26809.14</v>
      </c>
      <c r="D2021" s="99">
        <v>91392.91</v>
      </c>
      <c r="E2021" s="99">
        <v>82060.600000000006</v>
      </c>
      <c r="F2021" s="131">
        <v>72000</v>
      </c>
      <c r="G2021" s="130">
        <v>0</v>
      </c>
      <c r="H2021" s="182">
        <v>46215</v>
      </c>
      <c r="I2021" s="182">
        <v>46286</v>
      </c>
      <c r="J2021" s="166">
        <v>2</v>
      </c>
      <c r="K2021" s="166">
        <v>1</v>
      </c>
      <c r="L2021" s="167" t="s">
        <v>1206</v>
      </c>
      <c r="M2021" s="168" t="s">
        <v>1204</v>
      </c>
      <c r="N2021" s="169">
        <v>0.02</v>
      </c>
      <c r="O2021" s="21">
        <f t="shared" si="1130"/>
        <v>1</v>
      </c>
      <c r="P2021" s="21" t="str">
        <f t="shared" si="1131"/>
        <v>N</v>
      </c>
      <c r="Q2021" s="22">
        <f t="shared" si="1132"/>
        <v>42268.639999999999</v>
      </c>
      <c r="R2021" s="8" t="str">
        <f t="shared" si="1133"/>
        <v>N</v>
      </c>
      <c r="S2021" s="23">
        <f t="shared" si="1134"/>
        <v>2</v>
      </c>
      <c r="T2021" s="24">
        <f t="shared" si="1135"/>
        <v>20500</v>
      </c>
      <c r="U2021" s="24">
        <f t="shared" si="1136"/>
        <v>100000</v>
      </c>
      <c r="V2021" s="24">
        <f t="shared" si="1137"/>
        <v>257500</v>
      </c>
      <c r="W2021" s="24">
        <f t="shared" si="1138"/>
        <v>4303.5449999999983</v>
      </c>
      <c r="X2021" s="24">
        <f t="shared" si="1139"/>
        <v>0</v>
      </c>
      <c r="Y2021" s="24">
        <f t="shared" si="1140"/>
        <v>4303.5449999999983</v>
      </c>
      <c r="Z2021" s="24">
        <f t="shared" si="1141"/>
        <v>38810.467799999999</v>
      </c>
      <c r="AA2021" s="25" t="str">
        <f t="shared" si="1142"/>
        <v>N</v>
      </c>
      <c r="AB2021" s="26">
        <f t="shared" si="1143"/>
        <v>1</v>
      </c>
      <c r="AC2021" s="27">
        <f t="shared" si="1144"/>
        <v>20500</v>
      </c>
      <c r="AD2021" s="28">
        <f t="shared" si="1145"/>
        <v>100000</v>
      </c>
      <c r="AE2021" s="28">
        <f t="shared" si="1146"/>
        <v>257500</v>
      </c>
      <c r="AF2021" s="28">
        <f t="shared" si="1147"/>
        <v>2151.7724999999991</v>
      </c>
      <c r="AG2021" s="28">
        <f t="shared" si="1148"/>
        <v>0</v>
      </c>
      <c r="AH2021" s="28">
        <f t="shared" si="1149"/>
        <v>2151.7724999999991</v>
      </c>
      <c r="AI2021" s="28">
        <f t="shared" si="1150"/>
        <v>41824.520555999996</v>
      </c>
      <c r="AJ2021" s="29" t="str">
        <f t="shared" si="1151"/>
        <v>N</v>
      </c>
      <c r="AK2021" s="30">
        <f t="shared" si="1116"/>
        <v>0</v>
      </c>
      <c r="AL2021" s="31">
        <f t="shared" si="1117"/>
        <v>20500</v>
      </c>
      <c r="AM2021" s="31">
        <f t="shared" si="1118"/>
        <v>100000</v>
      </c>
      <c r="AN2021" s="31">
        <f t="shared" si="1119"/>
        <v>257500</v>
      </c>
      <c r="AO2021" s="31">
        <f t="shared" si="1120"/>
        <v>0</v>
      </c>
      <c r="AP2021" s="31">
        <f t="shared" si="1121"/>
        <v>0</v>
      </c>
      <c r="AQ2021" s="31">
        <f t="shared" si="1122"/>
        <v>0</v>
      </c>
      <c r="AR2021" s="31">
        <f t="shared" si="1123"/>
        <v>0</v>
      </c>
      <c r="AS2021" s="32">
        <f t="shared" si="1124"/>
        <v>0</v>
      </c>
      <c r="AT2021" s="33">
        <f t="shared" si="1125"/>
        <v>20500</v>
      </c>
      <c r="AU2021" s="33">
        <f t="shared" si="1126"/>
        <v>100000</v>
      </c>
      <c r="AV2021" s="33">
        <v>258519</v>
      </c>
      <c r="AW2021" s="33">
        <f t="shared" si="1127"/>
        <v>0</v>
      </c>
      <c r="AX2021" s="33">
        <f t="shared" si="1128"/>
        <v>0</v>
      </c>
      <c r="AY2021" s="34">
        <f t="shared" si="1129"/>
        <v>80634.988355999987</v>
      </c>
    </row>
    <row r="2022" spans="1:51" ht="15" customHeight="1" x14ac:dyDescent="0.3">
      <c r="A2022" s="166" t="s">
        <v>3226</v>
      </c>
      <c r="B2022" s="99">
        <v>13728.9</v>
      </c>
      <c r="C2022" s="99">
        <v>19421.93</v>
      </c>
      <c r="D2022" s="99">
        <v>55382.14</v>
      </c>
      <c r="E2022" s="99">
        <v>40684.25</v>
      </c>
      <c r="F2022" s="131">
        <v>101000</v>
      </c>
      <c r="G2022" s="130">
        <v>0</v>
      </c>
      <c r="H2022" s="182">
        <v>46337</v>
      </c>
      <c r="I2022" s="182">
        <v>46377</v>
      </c>
      <c r="J2022" s="166">
        <v>2.7</v>
      </c>
      <c r="K2022" s="166">
        <v>2.4</v>
      </c>
      <c r="L2022" s="167" t="s">
        <v>1206</v>
      </c>
      <c r="M2022" s="168" t="s">
        <v>1205</v>
      </c>
      <c r="N2022" s="169">
        <v>0.02</v>
      </c>
      <c r="O2022" s="21">
        <f t="shared" si="1130"/>
        <v>0.30000000000000027</v>
      </c>
      <c r="P2022" s="21" t="str">
        <f t="shared" si="1131"/>
        <v>N</v>
      </c>
      <c r="Q2022" s="22">
        <f t="shared" si="1132"/>
        <v>33150.83</v>
      </c>
      <c r="R2022" s="8" t="str">
        <f t="shared" si="1133"/>
        <v>N</v>
      </c>
      <c r="S2022" s="23">
        <f t="shared" si="1134"/>
        <v>0.30000000000000027</v>
      </c>
      <c r="T2022" s="24">
        <f t="shared" si="1135"/>
        <v>20500</v>
      </c>
      <c r="U2022" s="24">
        <f t="shared" si="1136"/>
        <v>100000</v>
      </c>
      <c r="V2022" s="24">
        <f t="shared" si="1137"/>
        <v>257500</v>
      </c>
      <c r="W2022" s="24">
        <f t="shared" si="1138"/>
        <v>20500</v>
      </c>
      <c r="X2022" s="24">
        <f t="shared" si="1139"/>
        <v>0</v>
      </c>
      <c r="Y2022" s="24">
        <f t="shared" si="1140"/>
        <v>20500</v>
      </c>
      <c r="Z2022" s="24">
        <f t="shared" si="1141"/>
        <v>13313.846600000004</v>
      </c>
      <c r="AA2022" s="25" t="str">
        <f t="shared" si="1142"/>
        <v>N</v>
      </c>
      <c r="AB2022" s="26">
        <f t="shared" si="1143"/>
        <v>0</v>
      </c>
      <c r="AC2022" s="27">
        <f t="shared" si="1144"/>
        <v>20500</v>
      </c>
      <c r="AD2022" s="28">
        <f t="shared" si="1145"/>
        <v>100000</v>
      </c>
      <c r="AE2022" s="28">
        <f t="shared" si="1146"/>
        <v>257500</v>
      </c>
      <c r="AF2022" s="28">
        <f t="shared" si="1147"/>
        <v>0</v>
      </c>
      <c r="AG2022" s="28">
        <f t="shared" si="1148"/>
        <v>0</v>
      </c>
      <c r="AH2022" s="28">
        <f t="shared" si="1149"/>
        <v>0</v>
      </c>
      <c r="AI2022" s="28">
        <f t="shared" si="1150"/>
        <v>0</v>
      </c>
      <c r="AJ2022" s="29" t="str">
        <f t="shared" si="1151"/>
        <v>N</v>
      </c>
      <c r="AK2022" s="30">
        <f t="shared" si="1116"/>
        <v>0</v>
      </c>
      <c r="AL2022" s="31">
        <f t="shared" si="1117"/>
        <v>20500</v>
      </c>
      <c r="AM2022" s="31">
        <f t="shared" si="1118"/>
        <v>100000</v>
      </c>
      <c r="AN2022" s="31">
        <f t="shared" si="1119"/>
        <v>257500</v>
      </c>
      <c r="AO2022" s="31">
        <f t="shared" si="1120"/>
        <v>0</v>
      </c>
      <c r="AP2022" s="31">
        <f t="shared" si="1121"/>
        <v>0</v>
      </c>
      <c r="AQ2022" s="31">
        <f t="shared" si="1122"/>
        <v>0</v>
      </c>
      <c r="AR2022" s="31">
        <f t="shared" si="1123"/>
        <v>0</v>
      </c>
      <c r="AS2022" s="32">
        <f t="shared" si="1124"/>
        <v>0</v>
      </c>
      <c r="AT2022" s="33">
        <f t="shared" si="1125"/>
        <v>20500</v>
      </c>
      <c r="AU2022" s="33">
        <f t="shared" si="1126"/>
        <v>100000</v>
      </c>
      <c r="AV2022" s="33">
        <v>258520</v>
      </c>
      <c r="AW2022" s="33">
        <f t="shared" si="1127"/>
        <v>0</v>
      </c>
      <c r="AX2022" s="33">
        <f t="shared" si="1128"/>
        <v>0</v>
      </c>
      <c r="AY2022" s="34">
        <f t="shared" si="1129"/>
        <v>13313.846600000004</v>
      </c>
    </row>
    <row r="2023" spans="1:51" ht="15" customHeight="1" x14ac:dyDescent="0.3">
      <c r="A2023" s="166" t="s">
        <v>3227</v>
      </c>
      <c r="B2023" s="99">
        <v>8568.7099999999991</v>
      </c>
      <c r="C2023" s="99">
        <v>5849.24</v>
      </c>
      <c r="D2023" s="99">
        <v>75189.64</v>
      </c>
      <c r="E2023" s="99">
        <v>62807.4</v>
      </c>
      <c r="F2023" s="131">
        <v>120000</v>
      </c>
      <c r="G2023" s="130">
        <v>0</v>
      </c>
      <c r="H2023" s="182">
        <v>46416</v>
      </c>
      <c r="I2023" s="182">
        <v>46506</v>
      </c>
      <c r="J2023" s="166">
        <v>3.5</v>
      </c>
      <c r="K2023" s="166">
        <v>1.6</v>
      </c>
      <c r="L2023" s="167" t="s">
        <v>1206</v>
      </c>
      <c r="M2023" s="168" t="s">
        <v>1205</v>
      </c>
      <c r="N2023" s="169">
        <v>0.02</v>
      </c>
      <c r="O2023" s="21">
        <f t="shared" si="1130"/>
        <v>1.9</v>
      </c>
      <c r="P2023" s="21" t="str">
        <f t="shared" si="1131"/>
        <v>N</v>
      </c>
      <c r="Q2023" s="22">
        <f t="shared" si="1132"/>
        <v>14417.949999999999</v>
      </c>
      <c r="R2023" s="8" t="str">
        <f t="shared" si="1133"/>
        <v>N</v>
      </c>
      <c r="S2023" s="23">
        <f t="shared" si="1134"/>
        <v>1.9</v>
      </c>
      <c r="T2023" s="24">
        <f t="shared" si="1135"/>
        <v>20500</v>
      </c>
      <c r="U2023" s="24">
        <f t="shared" si="1136"/>
        <v>100000</v>
      </c>
      <c r="V2023" s="24">
        <f t="shared" si="1137"/>
        <v>257500</v>
      </c>
      <c r="W2023" s="24">
        <f t="shared" si="1138"/>
        <v>14706.308999999999</v>
      </c>
      <c r="X2023" s="24">
        <f t="shared" si="1139"/>
        <v>0</v>
      </c>
      <c r="Y2023" s="24">
        <f t="shared" si="1140"/>
        <v>14706.308999999999</v>
      </c>
      <c r="Z2023" s="24">
        <f t="shared" si="1141"/>
        <v>0</v>
      </c>
      <c r="AA2023" s="25" t="str">
        <f t="shared" si="1142"/>
        <v>N</v>
      </c>
      <c r="AB2023" s="26">
        <f t="shared" si="1143"/>
        <v>0.89999999999999991</v>
      </c>
      <c r="AC2023" s="27">
        <f t="shared" si="1144"/>
        <v>20500</v>
      </c>
      <c r="AD2023" s="28">
        <f t="shared" si="1145"/>
        <v>100000</v>
      </c>
      <c r="AE2023" s="28">
        <f t="shared" si="1146"/>
        <v>257500</v>
      </c>
      <c r="AF2023" s="28">
        <f t="shared" si="1147"/>
        <v>10104.051000000001</v>
      </c>
      <c r="AG2023" s="28">
        <f t="shared" si="1148"/>
        <v>0</v>
      </c>
      <c r="AH2023" s="28">
        <f t="shared" si="1149"/>
        <v>10104.051000000001</v>
      </c>
      <c r="AI2023" s="28">
        <f t="shared" si="1150"/>
        <v>4896.3841799999991</v>
      </c>
      <c r="AJ2023" s="29" t="str">
        <f t="shared" si="1151"/>
        <v>N</v>
      </c>
      <c r="AK2023" s="30">
        <f t="shared" si="1116"/>
        <v>0</v>
      </c>
      <c r="AL2023" s="31">
        <f t="shared" si="1117"/>
        <v>20500</v>
      </c>
      <c r="AM2023" s="31">
        <f t="shared" si="1118"/>
        <v>100000</v>
      </c>
      <c r="AN2023" s="31">
        <f t="shared" si="1119"/>
        <v>257500</v>
      </c>
      <c r="AO2023" s="31">
        <f t="shared" si="1120"/>
        <v>0</v>
      </c>
      <c r="AP2023" s="31">
        <f t="shared" si="1121"/>
        <v>0</v>
      </c>
      <c r="AQ2023" s="31">
        <f t="shared" si="1122"/>
        <v>0</v>
      </c>
      <c r="AR2023" s="31">
        <f t="shared" si="1123"/>
        <v>0</v>
      </c>
      <c r="AS2023" s="32">
        <f t="shared" si="1124"/>
        <v>0</v>
      </c>
      <c r="AT2023" s="33">
        <f t="shared" si="1125"/>
        <v>20500</v>
      </c>
      <c r="AU2023" s="33">
        <f t="shared" si="1126"/>
        <v>100000</v>
      </c>
      <c r="AV2023" s="33">
        <v>258521</v>
      </c>
      <c r="AW2023" s="33">
        <f t="shared" si="1127"/>
        <v>0</v>
      </c>
      <c r="AX2023" s="33">
        <f t="shared" si="1128"/>
        <v>0</v>
      </c>
      <c r="AY2023" s="34">
        <f t="shared" si="1129"/>
        <v>4896.3841799999991</v>
      </c>
    </row>
    <row r="2024" spans="1:51" ht="15" customHeight="1" x14ac:dyDescent="0.3">
      <c r="A2024" s="166" t="s">
        <v>3228</v>
      </c>
      <c r="B2024" s="99">
        <v>7680.58</v>
      </c>
      <c r="C2024" s="99">
        <v>32617.37</v>
      </c>
      <c r="D2024" s="99">
        <v>114064.98</v>
      </c>
      <c r="E2024" s="99">
        <v>112440.36</v>
      </c>
      <c r="F2024" s="131">
        <v>300000</v>
      </c>
      <c r="G2024" s="130">
        <v>0</v>
      </c>
      <c r="H2024" s="182">
        <v>46499</v>
      </c>
      <c r="I2024" s="182">
        <v>46545</v>
      </c>
      <c r="J2024" s="166">
        <v>2.8</v>
      </c>
      <c r="K2024" s="166">
        <v>2.2000000000000002</v>
      </c>
      <c r="L2024" s="167" t="s">
        <v>1206</v>
      </c>
      <c r="M2024" s="168" t="s">
        <v>1203</v>
      </c>
      <c r="N2024" s="169">
        <v>0.04</v>
      </c>
      <c r="O2024" s="21">
        <f t="shared" si="1130"/>
        <v>0.59999999999999964</v>
      </c>
      <c r="P2024" s="21" t="str">
        <f t="shared" si="1131"/>
        <v>N</v>
      </c>
      <c r="Q2024" s="22">
        <f t="shared" si="1132"/>
        <v>40297.949999999997</v>
      </c>
      <c r="R2024" s="8" t="str">
        <f t="shared" si="1133"/>
        <v>N</v>
      </c>
      <c r="S2024" s="23">
        <f t="shared" si="1134"/>
        <v>0.79999999999999949</v>
      </c>
      <c r="T2024" s="24">
        <f t="shared" si="1135"/>
        <v>20500</v>
      </c>
      <c r="U2024" s="24">
        <f t="shared" si="1136"/>
        <v>100000</v>
      </c>
      <c r="V2024" s="24">
        <f t="shared" si="1137"/>
        <v>257500</v>
      </c>
      <c r="W2024" s="24">
        <f t="shared" si="1138"/>
        <v>0</v>
      </c>
      <c r="X2024" s="24">
        <f t="shared" si="1139"/>
        <v>0</v>
      </c>
      <c r="Y2024" s="24">
        <f t="shared" si="1140"/>
        <v>0</v>
      </c>
      <c r="Z2024" s="24">
        <f t="shared" si="1141"/>
        <v>41909.867999999995</v>
      </c>
      <c r="AA2024" s="25" t="str">
        <f t="shared" si="1142"/>
        <v>N</v>
      </c>
      <c r="AB2024" s="26">
        <f t="shared" si="1143"/>
        <v>0</v>
      </c>
      <c r="AC2024" s="27">
        <f t="shared" si="1144"/>
        <v>20500</v>
      </c>
      <c r="AD2024" s="28">
        <f t="shared" si="1145"/>
        <v>100000</v>
      </c>
      <c r="AE2024" s="28">
        <f t="shared" si="1146"/>
        <v>257500</v>
      </c>
      <c r="AF2024" s="28">
        <f t="shared" si="1147"/>
        <v>0</v>
      </c>
      <c r="AG2024" s="28">
        <f t="shared" si="1148"/>
        <v>0</v>
      </c>
      <c r="AH2024" s="28">
        <f t="shared" si="1149"/>
        <v>0</v>
      </c>
      <c r="AI2024" s="28">
        <f t="shared" si="1150"/>
        <v>0</v>
      </c>
      <c r="AJ2024" s="29" t="str">
        <f t="shared" si="1151"/>
        <v>N</v>
      </c>
      <c r="AK2024" s="30">
        <f t="shared" si="1116"/>
        <v>0</v>
      </c>
      <c r="AL2024" s="31">
        <f t="shared" si="1117"/>
        <v>20500</v>
      </c>
      <c r="AM2024" s="31">
        <f t="shared" si="1118"/>
        <v>100000</v>
      </c>
      <c r="AN2024" s="31">
        <f t="shared" si="1119"/>
        <v>257500</v>
      </c>
      <c r="AO2024" s="31">
        <f t="shared" si="1120"/>
        <v>0</v>
      </c>
      <c r="AP2024" s="31">
        <f t="shared" si="1121"/>
        <v>0</v>
      </c>
      <c r="AQ2024" s="31">
        <f t="shared" si="1122"/>
        <v>0</v>
      </c>
      <c r="AR2024" s="31">
        <f t="shared" si="1123"/>
        <v>0</v>
      </c>
      <c r="AS2024" s="32">
        <f t="shared" si="1124"/>
        <v>0</v>
      </c>
      <c r="AT2024" s="33">
        <f t="shared" si="1125"/>
        <v>20500</v>
      </c>
      <c r="AU2024" s="33">
        <f t="shared" si="1126"/>
        <v>100000</v>
      </c>
      <c r="AV2024" s="33">
        <v>258522</v>
      </c>
      <c r="AW2024" s="33">
        <f t="shared" si="1127"/>
        <v>0</v>
      </c>
      <c r="AX2024" s="33">
        <f t="shared" si="1128"/>
        <v>0</v>
      </c>
      <c r="AY2024" s="34">
        <f t="shared" si="1129"/>
        <v>41909.867999999995</v>
      </c>
    </row>
    <row r="2025" spans="1:51" ht="15" customHeight="1" x14ac:dyDescent="0.3">
      <c r="A2025" s="166" t="s">
        <v>3229</v>
      </c>
      <c r="B2025" s="99">
        <v>15061.51</v>
      </c>
      <c r="C2025" s="99">
        <v>34308.620000000003</v>
      </c>
      <c r="D2025" s="99">
        <v>70731.14</v>
      </c>
      <c r="E2025" s="99">
        <v>61418.8</v>
      </c>
      <c r="F2025" s="131">
        <v>60000</v>
      </c>
      <c r="G2025" s="130">
        <v>12500</v>
      </c>
      <c r="H2025" s="182">
        <v>46272</v>
      </c>
      <c r="I2025" s="182">
        <v>46289</v>
      </c>
      <c r="J2025" s="166">
        <v>3.7</v>
      </c>
      <c r="K2025" s="166">
        <v>1.3</v>
      </c>
      <c r="L2025" s="167" t="s">
        <v>1206</v>
      </c>
      <c r="M2025" s="168" t="s">
        <v>1203</v>
      </c>
      <c r="N2025" s="169">
        <v>0.05</v>
      </c>
      <c r="O2025" s="21">
        <f t="shared" si="1130"/>
        <v>2.4000000000000004</v>
      </c>
      <c r="P2025" s="21" t="str">
        <f t="shared" si="1131"/>
        <v>N</v>
      </c>
      <c r="Q2025" s="22">
        <f t="shared" si="1132"/>
        <v>49370.130000000005</v>
      </c>
      <c r="R2025" s="8" t="str">
        <f t="shared" si="1133"/>
        <v>N</v>
      </c>
      <c r="S2025" s="23">
        <f t="shared" si="1134"/>
        <v>3.2000000000000006</v>
      </c>
      <c r="T2025" s="24">
        <f t="shared" si="1135"/>
        <v>20500</v>
      </c>
      <c r="U2025" s="24">
        <f t="shared" si="1136"/>
        <v>100000</v>
      </c>
      <c r="V2025" s="24">
        <f t="shared" si="1137"/>
        <v>257500</v>
      </c>
      <c r="W2025" s="24">
        <f t="shared" si="1138"/>
        <v>15375</v>
      </c>
      <c r="X2025" s="24">
        <f t="shared" si="1139"/>
        <v>0</v>
      </c>
      <c r="Y2025" s="24">
        <f t="shared" si="1140"/>
        <v>15375</v>
      </c>
      <c r="Z2025" s="24">
        <f t="shared" si="1141"/>
        <v>36463.636500000008</v>
      </c>
      <c r="AA2025" s="25" t="str">
        <f t="shared" si="1142"/>
        <v>N</v>
      </c>
      <c r="AB2025" s="26">
        <f t="shared" si="1143"/>
        <v>2.2000000000000006</v>
      </c>
      <c r="AC2025" s="27">
        <f t="shared" si="1144"/>
        <v>20500</v>
      </c>
      <c r="AD2025" s="28">
        <f t="shared" si="1145"/>
        <v>100000</v>
      </c>
      <c r="AE2025" s="28">
        <f t="shared" si="1146"/>
        <v>257500</v>
      </c>
      <c r="AF2025" s="28">
        <f t="shared" si="1147"/>
        <v>10420.395</v>
      </c>
      <c r="AG2025" s="28">
        <f t="shared" si="1148"/>
        <v>0</v>
      </c>
      <c r="AH2025" s="28">
        <f t="shared" si="1149"/>
        <v>10420.395</v>
      </c>
      <c r="AI2025" s="28">
        <f t="shared" si="1150"/>
        <v>44010.173325000011</v>
      </c>
      <c r="AJ2025" s="29" t="str">
        <f t="shared" si="1151"/>
        <v>N</v>
      </c>
      <c r="AK2025" s="30">
        <f t="shared" si="1116"/>
        <v>1.2000000000000006</v>
      </c>
      <c r="AL2025" s="31">
        <f t="shared" si="1117"/>
        <v>20500</v>
      </c>
      <c r="AM2025" s="31">
        <f t="shared" si="1118"/>
        <v>100000</v>
      </c>
      <c r="AN2025" s="31">
        <f t="shared" si="1119"/>
        <v>257500</v>
      </c>
      <c r="AO2025" s="31">
        <f t="shared" si="1120"/>
        <v>4959.0074999999961</v>
      </c>
      <c r="AP2025" s="31">
        <f t="shared" si="1121"/>
        <v>0</v>
      </c>
      <c r="AQ2025" s="31">
        <f t="shared" si="1122"/>
        <v>4959.0074999999961</v>
      </c>
      <c r="AR2025" s="31">
        <f t="shared" si="1123"/>
        <v>52193.089241250011</v>
      </c>
      <c r="AS2025" s="32">
        <f t="shared" si="1124"/>
        <v>0.20000000000000062</v>
      </c>
      <c r="AT2025" s="33">
        <f t="shared" si="1125"/>
        <v>20500</v>
      </c>
      <c r="AU2025" s="33">
        <f t="shared" si="1126"/>
        <v>100000</v>
      </c>
      <c r="AV2025" s="33">
        <v>258523</v>
      </c>
      <c r="AW2025" s="33">
        <f t="shared" si="1127"/>
        <v>0</v>
      </c>
      <c r="AX2025" s="33">
        <f t="shared" si="1128"/>
        <v>60009.70157831251</v>
      </c>
      <c r="AY2025" s="34">
        <f t="shared" si="1129"/>
        <v>192676.60064456251</v>
      </c>
    </row>
    <row r="2026" spans="1:51" ht="15" customHeight="1" x14ac:dyDescent="0.3">
      <c r="A2026" s="166" t="s">
        <v>3230</v>
      </c>
      <c r="B2026" s="99">
        <v>12784.96</v>
      </c>
      <c r="C2026" s="99">
        <v>30940.560000000001</v>
      </c>
      <c r="D2026" s="99">
        <v>81374.509999999995</v>
      </c>
      <c r="E2026" s="99">
        <v>66384.929999999993</v>
      </c>
      <c r="F2026" s="131">
        <v>80000</v>
      </c>
      <c r="G2026" s="130">
        <v>12500</v>
      </c>
      <c r="H2026" s="182">
        <v>46307</v>
      </c>
      <c r="I2026" s="182">
        <v>46396</v>
      </c>
      <c r="J2026" s="166">
        <v>4.2</v>
      </c>
      <c r="K2026" s="166">
        <v>4</v>
      </c>
      <c r="L2026" s="167" t="s">
        <v>1206</v>
      </c>
      <c r="M2026" s="168" t="s">
        <v>1203</v>
      </c>
      <c r="N2026" s="169">
        <v>5.1999999999999998E-2</v>
      </c>
      <c r="O2026" s="21">
        <f t="shared" si="1130"/>
        <v>0.20000000000000018</v>
      </c>
      <c r="P2026" s="21" t="str">
        <f t="shared" si="1131"/>
        <v>N</v>
      </c>
      <c r="Q2026" s="22">
        <f t="shared" si="1132"/>
        <v>43725.520000000004</v>
      </c>
      <c r="R2026" s="8" t="str">
        <f t="shared" si="1133"/>
        <v>N</v>
      </c>
      <c r="S2026" s="23">
        <f t="shared" si="1134"/>
        <v>0.26666666666666689</v>
      </c>
      <c r="T2026" s="24">
        <f t="shared" si="1135"/>
        <v>20500</v>
      </c>
      <c r="U2026" s="24">
        <f t="shared" si="1136"/>
        <v>100000</v>
      </c>
      <c r="V2026" s="24">
        <f t="shared" si="1137"/>
        <v>257500</v>
      </c>
      <c r="W2026" s="24">
        <f t="shared" si="1138"/>
        <v>13969.117500000004</v>
      </c>
      <c r="X2026" s="24">
        <f t="shared" si="1139"/>
        <v>0</v>
      </c>
      <c r="Y2026" s="24">
        <f t="shared" si="1140"/>
        <v>13969.117500000004</v>
      </c>
      <c r="Z2026" s="24">
        <f t="shared" si="1141"/>
        <v>32030.129540000005</v>
      </c>
      <c r="AA2026" s="25" t="str">
        <f t="shared" si="1142"/>
        <v>N</v>
      </c>
      <c r="AB2026" s="26">
        <f t="shared" si="1143"/>
        <v>0</v>
      </c>
      <c r="AC2026" s="27">
        <f t="shared" si="1144"/>
        <v>20500</v>
      </c>
      <c r="AD2026" s="28">
        <f t="shared" si="1145"/>
        <v>100000</v>
      </c>
      <c r="AE2026" s="28">
        <f t="shared" si="1146"/>
        <v>257500</v>
      </c>
      <c r="AF2026" s="28">
        <f t="shared" si="1147"/>
        <v>0</v>
      </c>
      <c r="AG2026" s="28">
        <f t="shared" si="1148"/>
        <v>0</v>
      </c>
      <c r="AH2026" s="28">
        <f t="shared" si="1149"/>
        <v>0</v>
      </c>
      <c r="AI2026" s="28">
        <f t="shared" si="1150"/>
        <v>0</v>
      </c>
      <c r="AJ2026" s="29" t="str">
        <f t="shared" si="1151"/>
        <v>N</v>
      </c>
      <c r="AK2026" s="30">
        <f t="shared" si="1116"/>
        <v>0</v>
      </c>
      <c r="AL2026" s="31">
        <f t="shared" si="1117"/>
        <v>20500</v>
      </c>
      <c r="AM2026" s="31">
        <f t="shared" si="1118"/>
        <v>100000</v>
      </c>
      <c r="AN2026" s="31">
        <f t="shared" si="1119"/>
        <v>257500</v>
      </c>
      <c r="AO2026" s="31">
        <f t="shared" si="1120"/>
        <v>0</v>
      </c>
      <c r="AP2026" s="31">
        <f t="shared" si="1121"/>
        <v>0</v>
      </c>
      <c r="AQ2026" s="31">
        <f t="shared" si="1122"/>
        <v>0</v>
      </c>
      <c r="AR2026" s="31">
        <f t="shared" si="1123"/>
        <v>0</v>
      </c>
      <c r="AS2026" s="32">
        <f t="shared" si="1124"/>
        <v>0</v>
      </c>
      <c r="AT2026" s="33">
        <f t="shared" si="1125"/>
        <v>20500</v>
      </c>
      <c r="AU2026" s="33">
        <f t="shared" si="1126"/>
        <v>100000</v>
      </c>
      <c r="AV2026" s="33">
        <v>258524</v>
      </c>
      <c r="AW2026" s="33">
        <f t="shared" si="1127"/>
        <v>0</v>
      </c>
      <c r="AX2026" s="33">
        <f t="shared" si="1128"/>
        <v>0</v>
      </c>
      <c r="AY2026" s="34">
        <f t="shared" si="1129"/>
        <v>32030.129540000005</v>
      </c>
    </row>
    <row r="2027" spans="1:51" ht="15" customHeight="1" x14ac:dyDescent="0.3">
      <c r="A2027" s="166" t="s">
        <v>3231</v>
      </c>
      <c r="B2027" s="99">
        <v>8021.73</v>
      </c>
      <c r="C2027" s="99">
        <v>20843.310000000001</v>
      </c>
      <c r="D2027" s="99">
        <v>86470.53</v>
      </c>
      <c r="E2027" s="99">
        <v>83130.399999999994</v>
      </c>
      <c r="F2027" s="131">
        <v>46000</v>
      </c>
      <c r="G2027" s="130">
        <v>12500</v>
      </c>
      <c r="H2027" s="182">
        <v>46496</v>
      </c>
      <c r="I2027" s="182">
        <v>46561</v>
      </c>
      <c r="J2027" s="166">
        <v>4.5</v>
      </c>
      <c r="K2027" s="166">
        <v>1.9</v>
      </c>
      <c r="L2027" s="167" t="s">
        <v>1206</v>
      </c>
      <c r="M2027" s="168" t="s">
        <v>1203</v>
      </c>
      <c r="N2027" s="169">
        <v>0.04</v>
      </c>
      <c r="O2027" s="21">
        <f t="shared" si="1130"/>
        <v>2.6</v>
      </c>
      <c r="P2027" s="21" t="str">
        <f t="shared" si="1131"/>
        <v>N</v>
      </c>
      <c r="Q2027" s="22">
        <f t="shared" si="1132"/>
        <v>28865.040000000001</v>
      </c>
      <c r="R2027" s="8" t="str">
        <f t="shared" si="1133"/>
        <v>N</v>
      </c>
      <c r="S2027" s="23">
        <f t="shared" si="1134"/>
        <v>3.4666666666666668</v>
      </c>
      <c r="T2027" s="24">
        <f t="shared" si="1135"/>
        <v>20500</v>
      </c>
      <c r="U2027" s="24">
        <f t="shared" si="1136"/>
        <v>100000</v>
      </c>
      <c r="V2027" s="24">
        <f t="shared" si="1137"/>
        <v>257500</v>
      </c>
      <c r="W2027" s="24">
        <f t="shared" si="1138"/>
        <v>10147.102500000001</v>
      </c>
      <c r="X2027" s="24">
        <f t="shared" si="1139"/>
        <v>0</v>
      </c>
      <c r="Y2027" s="24">
        <f t="shared" si="1140"/>
        <v>10147.102500000001</v>
      </c>
      <c r="Z2027" s="24">
        <f t="shared" si="1141"/>
        <v>19872.539100000002</v>
      </c>
      <c r="AA2027" s="25" t="str">
        <f t="shared" si="1142"/>
        <v>N</v>
      </c>
      <c r="AB2027" s="26">
        <f t="shared" si="1143"/>
        <v>2.4666666666666668</v>
      </c>
      <c r="AC2027" s="27">
        <f t="shared" si="1144"/>
        <v>20500</v>
      </c>
      <c r="AD2027" s="28">
        <f t="shared" si="1145"/>
        <v>100000</v>
      </c>
      <c r="AE2027" s="28">
        <f t="shared" si="1146"/>
        <v>257500</v>
      </c>
      <c r="AF2027" s="28">
        <f t="shared" si="1147"/>
        <v>2536.7756250000002</v>
      </c>
      <c r="AG2027" s="28">
        <f t="shared" si="1148"/>
        <v>0</v>
      </c>
      <c r="AH2027" s="28">
        <f t="shared" si="1149"/>
        <v>2536.7756250000002</v>
      </c>
      <c r="AI2027" s="28">
        <f t="shared" si="1150"/>
        <v>28683.651639000003</v>
      </c>
      <c r="AJ2027" s="29" t="str">
        <f t="shared" si="1151"/>
        <v>N</v>
      </c>
      <c r="AK2027" s="30">
        <f t="shared" ref="AK2027:AK2090" si="1152">MAX(0,(AB2027-1))</f>
        <v>1.4666666666666668</v>
      </c>
      <c r="AL2027" s="31">
        <f t="shared" ref="AL2027:AL2090" si="1153">IF(AJ2027="Y",(20500+G2027),IF(AND(AJ2027="N",L2027="G"),20500,IF(AND(AJ2027="N",L2027="P"),50000,IF(AND(AJ2027="",L2027="G"),20500,IF(AND(AJ2027="",L2027="P"),50000,"")))))</f>
        <v>20500</v>
      </c>
      <c r="AM2027" s="31">
        <f t="shared" ref="AM2027:AM2090" si="1154">IF(AND(AJ2027="Y",G2027&gt;0),224000,IF(AND(AJ2027="Y",G2027=0),138500,IF(AND(AJ2027="N",L2027="G"),100000,IF(AND(AJ2027="N",L2027=""),100000,IF(AND(AJ2027="N",L2027="P"),200000,"")))))</f>
        <v>100000</v>
      </c>
      <c r="AN2027" s="31">
        <f t="shared" ref="AN2027:AN2090" si="1155">IF(AJ2027="Y",AM2027,IF(AJ2027="N",257500,IF(AJ2027="",257500,)))</f>
        <v>257500</v>
      </c>
      <c r="AO2027" s="31">
        <f t="shared" ref="AO2027:AO2090" si="1156">IF(
  M2027&lt;0.5,
  0,
  MAX(
    0,
    IF(
      AK2027=0,
      0,
      IF(
        AJ2027="Y",
        MIN(Q2027*(1+N2027)*(1+N2027)*(1+N2027), AL2027, AM2027-E2027-W2027-AF2091, AN2027-E2027-W2027-AF2027),
        MIN(Q2027*(1+N2027)*(1+N2027)*(1+N2027), AL2027, AM2027-D2027-W2027-AF2091, AN2027-F2027-W2027-AF2027)
      )
    )
  ) * M2027
)</f>
        <v>2536.7756250000002</v>
      </c>
      <c r="AP2027" s="31">
        <f t="shared" ref="AP2027:AP2090" si="1157">IF(
  M2027&lt;0.5,
  0,
  MAX(
    0,
    IF(
      AK2027=0,
      0,
      IF(
        AJ2027="Y",
        (Q2027*(1+N2027)*(1+N2027)*(1+N2027)-AO2027),
        0
      )
    )
  ) * M2027
)</f>
        <v>0</v>
      </c>
      <c r="AQ2027" s="31">
        <f t="shared" ref="AQ2027:AQ2090" si="1158">AO2027+AP2027</f>
        <v>2536.7756250000002</v>
      </c>
      <c r="AR2027" s="31">
        <f t="shared" ref="AR2027:AR2090" si="1159">IF(AK2027=0, 0, MAX(0, (Q2027*(1+N2027)*(1+N2027)*(1+N2027)) - AQ2027))</f>
        <v>29932.468729560009</v>
      </c>
      <c r="AS2027" s="32">
        <f t="shared" ref="AS2027:AS2090" si="1160">MAX(0,(AK2027-1))</f>
        <v>0.46666666666666679</v>
      </c>
      <c r="AT2027" s="33">
        <f t="shared" ref="AT2027:AT2090" si="1161">IF(L2027="G", 20500, IF(L2027="P", 50000, 0))</f>
        <v>20500</v>
      </c>
      <c r="AU2027" s="33">
        <f t="shared" ref="AU2027:AU2090" si="1162">IF(L2027="G",100000,IF(L2027="P",200000,""))</f>
        <v>100000</v>
      </c>
      <c r="AV2027" s="33">
        <v>258525</v>
      </c>
      <c r="AW2027" s="33">
        <f t="shared" ref="AW2027:AW2090" si="1163">IF(
  M2027&lt;0.5,
  0,
  MAX(
    0,
    IF(
      AS2027=0,
      0,
      MIN(
        Q2027*(1+N2027)*(1+N2027)*(1+N2027)*(1+N2027),
        AT2027,
        AU2027-D2027-W2027-AF2027-AO2027,
        AV2027-F2027-W2027-AF2027-AO2027
      )
    )
  ) * M2027
)</f>
        <v>0</v>
      </c>
      <c r="AX2027" s="33">
        <f t="shared" ref="AX2027:AX2090" si="1164">IF(AS2027=0, 0, MAX(0, (Q2027*(1+N2027)*(1+N2027)*(1+N2027)*(1+N2027)) - AW2027))</f>
        <v>33768.014128742412</v>
      </c>
      <c r="AY2027" s="34">
        <f t="shared" ref="AY2027:AY2090" si="1165">Z2027+AI2027+AR2027+AX2027</f>
        <v>112256.67359730243</v>
      </c>
    </row>
    <row r="2028" spans="1:51" ht="15" customHeight="1" x14ac:dyDescent="0.3">
      <c r="A2028" s="166" t="s">
        <v>3232</v>
      </c>
      <c r="B2028" s="99">
        <v>9958.91</v>
      </c>
      <c r="C2028" s="99">
        <v>33439.800000000003</v>
      </c>
      <c r="D2028" s="99">
        <v>120920.79</v>
      </c>
      <c r="E2028" s="99">
        <v>117402.69</v>
      </c>
      <c r="F2028" s="131">
        <v>80000</v>
      </c>
      <c r="G2028" s="128">
        <v>12500</v>
      </c>
      <c r="H2028" s="182">
        <v>46427</v>
      </c>
      <c r="I2028" s="182">
        <v>46492</v>
      </c>
      <c r="J2028" s="166">
        <v>3.3</v>
      </c>
      <c r="K2028" s="166">
        <v>0</v>
      </c>
      <c r="L2028" s="167" t="s">
        <v>1207</v>
      </c>
      <c r="M2028" s="168" t="s">
        <v>1205</v>
      </c>
      <c r="N2028" s="169">
        <v>1.6E-2</v>
      </c>
      <c r="O2028" s="21">
        <f t="shared" si="1130"/>
        <v>3.3</v>
      </c>
      <c r="P2028" s="21" t="str">
        <f t="shared" si="1131"/>
        <v>N</v>
      </c>
      <c r="Q2028" s="22">
        <f t="shared" si="1132"/>
        <v>43398.710000000006</v>
      </c>
      <c r="R2028" s="8" t="str">
        <f t="shared" si="1133"/>
        <v>N</v>
      </c>
      <c r="S2028" s="23">
        <f t="shared" si="1134"/>
        <v>3.3</v>
      </c>
      <c r="T2028" s="24">
        <f t="shared" si="1135"/>
        <v>50000</v>
      </c>
      <c r="U2028" s="24">
        <f t="shared" si="1136"/>
        <v>200000</v>
      </c>
      <c r="V2028" s="24">
        <f t="shared" si="1137"/>
        <v>257500</v>
      </c>
      <c r="W2028" s="24">
        <f t="shared" si="1138"/>
        <v>44093.089360000005</v>
      </c>
      <c r="X2028" s="24">
        <f t="shared" si="1139"/>
        <v>0</v>
      </c>
      <c r="Y2028" s="24">
        <f t="shared" si="1140"/>
        <v>44093.089360000005</v>
      </c>
      <c r="Z2028" s="24">
        <f t="shared" si="1141"/>
        <v>0</v>
      </c>
      <c r="AA2028" s="25" t="str">
        <f t="shared" si="1142"/>
        <v>N</v>
      </c>
      <c r="AB2028" s="26">
        <f t="shared" si="1143"/>
        <v>2.2999999999999998</v>
      </c>
      <c r="AC2028" s="27">
        <f t="shared" si="1144"/>
        <v>50000</v>
      </c>
      <c r="AD2028" s="28">
        <f t="shared" si="1145"/>
        <v>200000</v>
      </c>
      <c r="AE2028" s="28">
        <f t="shared" si="1146"/>
        <v>257500</v>
      </c>
      <c r="AF2028" s="28">
        <f t="shared" si="1147"/>
        <v>34986.120640000001</v>
      </c>
      <c r="AG2028" s="28">
        <f t="shared" si="1148"/>
        <v>0</v>
      </c>
      <c r="AH2028" s="28">
        <f t="shared" si="1149"/>
        <v>34986.120640000001</v>
      </c>
      <c r="AI2028" s="28">
        <f t="shared" si="1150"/>
        <v>9812.4581497600084</v>
      </c>
      <c r="AJ2028" s="29" t="str">
        <f t="shared" si="1151"/>
        <v>N</v>
      </c>
      <c r="AK2028" s="30">
        <f t="shared" si="1152"/>
        <v>1.2999999999999998</v>
      </c>
      <c r="AL2028" s="31">
        <f t="shared" si="1153"/>
        <v>50000</v>
      </c>
      <c r="AM2028" s="31">
        <f t="shared" si="1154"/>
        <v>200000</v>
      </c>
      <c r="AN2028" s="31">
        <f t="shared" si="1155"/>
        <v>257500</v>
      </c>
      <c r="AO2028" s="31">
        <f t="shared" si="1156"/>
        <v>32185.705015</v>
      </c>
      <c r="AP2028" s="31">
        <f t="shared" si="1157"/>
        <v>0</v>
      </c>
      <c r="AQ2028" s="31">
        <f t="shared" si="1158"/>
        <v>32185.705015</v>
      </c>
      <c r="AR2028" s="31">
        <f t="shared" si="1159"/>
        <v>13329.651035396171</v>
      </c>
      <c r="AS2028" s="32">
        <f t="shared" si="1160"/>
        <v>0.29999999999999982</v>
      </c>
      <c r="AT2028" s="33">
        <f t="shared" si="1161"/>
        <v>50000</v>
      </c>
      <c r="AU2028" s="33">
        <f t="shared" si="1162"/>
        <v>200000</v>
      </c>
      <c r="AV2028" s="33">
        <v>258526</v>
      </c>
      <c r="AW2028" s="33">
        <f t="shared" si="1163"/>
        <v>0</v>
      </c>
      <c r="AX2028" s="33">
        <f t="shared" si="1164"/>
        <v>46243.601747202512</v>
      </c>
      <c r="AY2028" s="34">
        <f t="shared" si="1165"/>
        <v>69385.710932358692</v>
      </c>
    </row>
    <row r="2029" spans="1:51" ht="15" customHeight="1" x14ac:dyDescent="0.3">
      <c r="A2029" s="166" t="s">
        <v>3233</v>
      </c>
      <c r="B2029" s="99">
        <v>8709.69</v>
      </c>
      <c r="C2029" s="99">
        <v>6479.06</v>
      </c>
      <c r="D2029" s="99">
        <v>90446.19</v>
      </c>
      <c r="E2029" s="99">
        <v>81775.75</v>
      </c>
      <c r="F2029" s="131">
        <v>150000</v>
      </c>
      <c r="G2029" s="128">
        <v>0</v>
      </c>
      <c r="H2029" s="182">
        <v>46461</v>
      </c>
      <c r="I2029" s="182">
        <v>46550</v>
      </c>
      <c r="J2029" s="166">
        <v>1.8</v>
      </c>
      <c r="K2029" s="166">
        <v>1.5</v>
      </c>
      <c r="L2029" s="167" t="s">
        <v>1207</v>
      </c>
      <c r="M2029" s="168" t="s">
        <v>1205</v>
      </c>
      <c r="N2029" s="169">
        <v>0.03</v>
      </c>
      <c r="O2029" s="21">
        <f t="shared" si="1130"/>
        <v>0.30000000000000004</v>
      </c>
      <c r="P2029" s="21" t="str">
        <f t="shared" si="1131"/>
        <v>N</v>
      </c>
      <c r="Q2029" s="22">
        <f t="shared" si="1132"/>
        <v>15188.75</v>
      </c>
      <c r="R2029" s="8" t="str">
        <f t="shared" si="1133"/>
        <v>N</v>
      </c>
      <c r="S2029" s="23">
        <f t="shared" si="1134"/>
        <v>0.30000000000000004</v>
      </c>
      <c r="T2029" s="24">
        <f t="shared" si="1135"/>
        <v>50000</v>
      </c>
      <c r="U2029" s="24">
        <f t="shared" si="1136"/>
        <v>200000</v>
      </c>
      <c r="V2029" s="24">
        <f t="shared" si="1137"/>
        <v>257500</v>
      </c>
      <c r="W2029" s="24">
        <f t="shared" si="1138"/>
        <v>15644.4125</v>
      </c>
      <c r="X2029" s="24">
        <f t="shared" si="1139"/>
        <v>0</v>
      </c>
      <c r="Y2029" s="24">
        <f t="shared" si="1140"/>
        <v>15644.4125</v>
      </c>
      <c r="Z2029" s="24">
        <f t="shared" si="1141"/>
        <v>0</v>
      </c>
      <c r="AA2029" s="25" t="str">
        <f t="shared" si="1142"/>
        <v>N</v>
      </c>
      <c r="AB2029" s="26">
        <f t="shared" si="1143"/>
        <v>0</v>
      </c>
      <c r="AC2029" s="27">
        <f t="shared" si="1144"/>
        <v>50000</v>
      </c>
      <c r="AD2029" s="28">
        <f t="shared" si="1145"/>
        <v>200000</v>
      </c>
      <c r="AE2029" s="28">
        <f t="shared" si="1146"/>
        <v>257500</v>
      </c>
      <c r="AF2029" s="28">
        <f t="shared" si="1147"/>
        <v>0</v>
      </c>
      <c r="AG2029" s="28">
        <f t="shared" si="1148"/>
        <v>0</v>
      </c>
      <c r="AH2029" s="28">
        <f t="shared" si="1149"/>
        <v>0</v>
      </c>
      <c r="AI2029" s="28">
        <f t="shared" si="1150"/>
        <v>0</v>
      </c>
      <c r="AJ2029" s="29" t="str">
        <f t="shared" si="1151"/>
        <v>N</v>
      </c>
      <c r="AK2029" s="30">
        <f t="shared" si="1152"/>
        <v>0</v>
      </c>
      <c r="AL2029" s="31">
        <f t="shared" si="1153"/>
        <v>50000</v>
      </c>
      <c r="AM2029" s="31">
        <f t="shared" si="1154"/>
        <v>200000</v>
      </c>
      <c r="AN2029" s="31">
        <f t="shared" si="1155"/>
        <v>257500</v>
      </c>
      <c r="AO2029" s="31">
        <f t="shared" si="1156"/>
        <v>0</v>
      </c>
      <c r="AP2029" s="31">
        <f t="shared" si="1157"/>
        <v>0</v>
      </c>
      <c r="AQ2029" s="31">
        <f t="shared" si="1158"/>
        <v>0</v>
      </c>
      <c r="AR2029" s="31">
        <f t="shared" si="1159"/>
        <v>0</v>
      </c>
      <c r="AS2029" s="32">
        <f t="shared" si="1160"/>
        <v>0</v>
      </c>
      <c r="AT2029" s="33">
        <f t="shared" si="1161"/>
        <v>50000</v>
      </c>
      <c r="AU2029" s="33">
        <f t="shared" si="1162"/>
        <v>200000</v>
      </c>
      <c r="AV2029" s="33">
        <v>258527</v>
      </c>
      <c r="AW2029" s="33">
        <f t="shared" si="1163"/>
        <v>0</v>
      </c>
      <c r="AX2029" s="33">
        <f t="shared" si="1164"/>
        <v>0</v>
      </c>
      <c r="AY2029" s="34">
        <f t="shared" si="1165"/>
        <v>0</v>
      </c>
    </row>
    <row r="2030" spans="1:51" ht="15" customHeight="1" x14ac:dyDescent="0.3">
      <c r="A2030" s="166" t="s">
        <v>3234</v>
      </c>
      <c r="B2030" s="99">
        <v>19250.43</v>
      </c>
      <c r="C2030" s="99">
        <v>8083.79</v>
      </c>
      <c r="D2030" s="99">
        <v>96968.05</v>
      </c>
      <c r="E2030" s="99">
        <v>92075.24</v>
      </c>
      <c r="F2030" s="131">
        <v>80000</v>
      </c>
      <c r="G2030" s="128">
        <v>12500</v>
      </c>
      <c r="H2030" s="182">
        <v>46505</v>
      </c>
      <c r="I2030" s="182">
        <v>46522</v>
      </c>
      <c r="J2030" s="166">
        <v>2.1</v>
      </c>
      <c r="K2030" s="166">
        <v>1.5</v>
      </c>
      <c r="L2030" s="167" t="s">
        <v>1207</v>
      </c>
      <c r="M2030" s="168" t="s">
        <v>1204</v>
      </c>
      <c r="N2030" s="169">
        <v>3.3000000000000002E-2</v>
      </c>
      <c r="O2030" s="21">
        <f t="shared" si="1130"/>
        <v>0.60000000000000009</v>
      </c>
      <c r="P2030" s="21" t="str">
        <f t="shared" si="1131"/>
        <v>N</v>
      </c>
      <c r="Q2030" s="22">
        <f t="shared" si="1132"/>
        <v>27334.22</v>
      </c>
      <c r="R2030" s="8" t="str">
        <f t="shared" si="1133"/>
        <v>N</v>
      </c>
      <c r="S2030" s="23">
        <f t="shared" si="1134"/>
        <v>1.2000000000000002</v>
      </c>
      <c r="T2030" s="24">
        <f t="shared" si="1135"/>
        <v>50000</v>
      </c>
      <c r="U2030" s="24">
        <f t="shared" si="1136"/>
        <v>200000</v>
      </c>
      <c r="V2030" s="24">
        <f t="shared" si="1137"/>
        <v>257500</v>
      </c>
      <c r="W2030" s="24">
        <f t="shared" si="1138"/>
        <v>14118.12463</v>
      </c>
      <c r="X2030" s="24">
        <f t="shared" si="1139"/>
        <v>0</v>
      </c>
      <c r="Y2030" s="24">
        <f t="shared" si="1140"/>
        <v>14118.12463</v>
      </c>
      <c r="Z2030" s="24">
        <f t="shared" si="1141"/>
        <v>14118.12463</v>
      </c>
      <c r="AA2030" s="25" t="str">
        <f t="shared" si="1142"/>
        <v>N</v>
      </c>
      <c r="AB2030" s="26">
        <f t="shared" si="1143"/>
        <v>0.20000000000000018</v>
      </c>
      <c r="AC2030" s="27">
        <f t="shared" si="1144"/>
        <v>50000</v>
      </c>
      <c r="AD2030" s="28">
        <f t="shared" si="1145"/>
        <v>200000</v>
      </c>
      <c r="AE2030" s="28">
        <f t="shared" si="1146"/>
        <v>257500</v>
      </c>
      <c r="AF2030" s="28">
        <f t="shared" si="1147"/>
        <v>14584.022742789999</v>
      </c>
      <c r="AG2030" s="28">
        <f t="shared" si="1148"/>
        <v>0</v>
      </c>
      <c r="AH2030" s="28">
        <f t="shared" si="1149"/>
        <v>14584.022742789999</v>
      </c>
      <c r="AI2030" s="28">
        <f t="shared" si="1150"/>
        <v>14584.022742789999</v>
      </c>
      <c r="AJ2030" s="29" t="str">
        <f t="shared" si="1151"/>
        <v>N</v>
      </c>
      <c r="AK2030" s="30">
        <f t="shared" si="1152"/>
        <v>0</v>
      </c>
      <c r="AL2030" s="31">
        <f t="shared" si="1153"/>
        <v>50000</v>
      </c>
      <c r="AM2030" s="31">
        <f t="shared" si="1154"/>
        <v>200000</v>
      </c>
      <c r="AN2030" s="31">
        <f t="shared" si="1155"/>
        <v>257500</v>
      </c>
      <c r="AO2030" s="31">
        <f t="shared" si="1156"/>
        <v>0</v>
      </c>
      <c r="AP2030" s="31">
        <f t="shared" si="1157"/>
        <v>0</v>
      </c>
      <c r="AQ2030" s="31">
        <f t="shared" si="1158"/>
        <v>0</v>
      </c>
      <c r="AR2030" s="31">
        <f t="shared" si="1159"/>
        <v>0</v>
      </c>
      <c r="AS2030" s="32">
        <f t="shared" si="1160"/>
        <v>0</v>
      </c>
      <c r="AT2030" s="33">
        <f t="shared" si="1161"/>
        <v>50000</v>
      </c>
      <c r="AU2030" s="33">
        <f t="shared" si="1162"/>
        <v>200000</v>
      </c>
      <c r="AV2030" s="33">
        <v>258528</v>
      </c>
      <c r="AW2030" s="33">
        <f t="shared" si="1163"/>
        <v>0</v>
      </c>
      <c r="AX2030" s="33">
        <f t="shared" si="1164"/>
        <v>0</v>
      </c>
      <c r="AY2030" s="34">
        <f t="shared" si="1165"/>
        <v>28702.147372790001</v>
      </c>
    </row>
    <row r="2031" spans="1:51" ht="15" customHeight="1" x14ac:dyDescent="0.3">
      <c r="A2031" s="166" t="s">
        <v>3235</v>
      </c>
      <c r="B2031" s="99">
        <v>6769.52</v>
      </c>
      <c r="C2031" s="99">
        <v>24033.48</v>
      </c>
      <c r="D2031" s="99">
        <v>103175.2</v>
      </c>
      <c r="E2031" s="99">
        <v>97017.64</v>
      </c>
      <c r="F2031" s="129">
        <v>35000</v>
      </c>
      <c r="G2031" s="128">
        <v>0</v>
      </c>
      <c r="H2031" s="182">
        <v>46283</v>
      </c>
      <c r="I2031" s="182">
        <v>46323</v>
      </c>
      <c r="J2031" s="166">
        <v>3.2</v>
      </c>
      <c r="K2031" s="166">
        <v>1.3</v>
      </c>
      <c r="L2031" s="167" t="s">
        <v>1206</v>
      </c>
      <c r="M2031" s="168" t="s">
        <v>1203</v>
      </c>
      <c r="N2031" s="169">
        <v>5.0000000000000001E-3</v>
      </c>
      <c r="O2031" s="21">
        <f t="shared" si="1130"/>
        <v>1.9000000000000001</v>
      </c>
      <c r="P2031" s="21" t="str">
        <f t="shared" si="1131"/>
        <v>N</v>
      </c>
      <c r="Q2031" s="22">
        <f t="shared" si="1132"/>
        <v>30803</v>
      </c>
      <c r="R2031" s="8" t="str">
        <f t="shared" si="1133"/>
        <v>N</v>
      </c>
      <c r="S2031" s="23">
        <f t="shared" si="1134"/>
        <v>2.5333333333333337</v>
      </c>
      <c r="T2031" s="24">
        <f t="shared" si="1135"/>
        <v>20500</v>
      </c>
      <c r="U2031" s="24">
        <f t="shared" si="1136"/>
        <v>100000</v>
      </c>
      <c r="V2031" s="24">
        <f t="shared" si="1137"/>
        <v>257500</v>
      </c>
      <c r="W2031" s="24">
        <f t="shared" si="1138"/>
        <v>0</v>
      </c>
      <c r="X2031" s="24">
        <f t="shared" si="1139"/>
        <v>0</v>
      </c>
      <c r="Y2031" s="24">
        <f t="shared" si="1140"/>
        <v>0</v>
      </c>
      <c r="Z2031" s="24">
        <f t="shared" si="1141"/>
        <v>30957.014999999996</v>
      </c>
      <c r="AA2031" s="25" t="str">
        <f t="shared" si="1142"/>
        <v>N</v>
      </c>
      <c r="AB2031" s="26">
        <f t="shared" si="1143"/>
        <v>1.5333333333333337</v>
      </c>
      <c r="AC2031" s="27">
        <f t="shared" si="1144"/>
        <v>20500</v>
      </c>
      <c r="AD2031" s="28">
        <f t="shared" si="1145"/>
        <v>100000</v>
      </c>
      <c r="AE2031" s="28">
        <f t="shared" si="1146"/>
        <v>257500</v>
      </c>
      <c r="AF2031" s="28">
        <f t="shared" si="1147"/>
        <v>0</v>
      </c>
      <c r="AG2031" s="28">
        <f t="shared" si="1148"/>
        <v>0</v>
      </c>
      <c r="AH2031" s="28">
        <f t="shared" si="1149"/>
        <v>0</v>
      </c>
      <c r="AI2031" s="28">
        <f t="shared" si="1150"/>
        <v>31111.800074999992</v>
      </c>
      <c r="AJ2031" s="29" t="str">
        <f t="shared" si="1151"/>
        <v>N</v>
      </c>
      <c r="AK2031" s="30">
        <f t="shared" si="1152"/>
        <v>0.53333333333333366</v>
      </c>
      <c r="AL2031" s="31">
        <f t="shared" si="1153"/>
        <v>20500</v>
      </c>
      <c r="AM2031" s="31">
        <f t="shared" si="1154"/>
        <v>100000</v>
      </c>
      <c r="AN2031" s="31">
        <f t="shared" si="1155"/>
        <v>257500</v>
      </c>
      <c r="AO2031" s="31">
        <f t="shared" si="1156"/>
        <v>0</v>
      </c>
      <c r="AP2031" s="31">
        <f t="shared" si="1157"/>
        <v>0</v>
      </c>
      <c r="AQ2031" s="31">
        <f t="shared" si="1158"/>
        <v>0</v>
      </c>
      <c r="AR2031" s="31">
        <f t="shared" si="1159"/>
        <v>31267.359075374989</v>
      </c>
      <c r="AS2031" s="32">
        <f t="shared" si="1160"/>
        <v>0</v>
      </c>
      <c r="AT2031" s="33">
        <f t="shared" si="1161"/>
        <v>20500</v>
      </c>
      <c r="AU2031" s="33">
        <f t="shared" si="1162"/>
        <v>100000</v>
      </c>
      <c r="AV2031" s="33">
        <v>258529</v>
      </c>
      <c r="AW2031" s="33">
        <f t="shared" si="1163"/>
        <v>0</v>
      </c>
      <c r="AX2031" s="33">
        <f t="shared" si="1164"/>
        <v>0</v>
      </c>
      <c r="AY2031" s="34">
        <f t="shared" si="1165"/>
        <v>93336.17415037498</v>
      </c>
    </row>
    <row r="2032" spans="1:51" ht="15" customHeight="1" x14ac:dyDescent="0.3">
      <c r="A2032" s="166" t="s">
        <v>3236</v>
      </c>
      <c r="B2032" s="99">
        <v>15421.98</v>
      </c>
      <c r="C2032" s="99">
        <v>2792.2</v>
      </c>
      <c r="D2032" s="99">
        <v>80935.03</v>
      </c>
      <c r="E2032" s="99">
        <v>74148.429999999993</v>
      </c>
      <c r="F2032" s="129">
        <v>88000</v>
      </c>
      <c r="G2032" s="128">
        <v>24444</v>
      </c>
      <c r="H2032" s="182">
        <v>46504</v>
      </c>
      <c r="I2032" s="182">
        <v>46593</v>
      </c>
      <c r="J2032" s="166">
        <v>3</v>
      </c>
      <c r="K2032" s="166">
        <v>1.8</v>
      </c>
      <c r="L2032" s="167" t="s">
        <v>1206</v>
      </c>
      <c r="M2032" s="168" t="s">
        <v>1205</v>
      </c>
      <c r="N2032" s="169">
        <v>2E-3</v>
      </c>
      <c r="O2032" s="21">
        <f t="shared" si="1130"/>
        <v>1.2</v>
      </c>
      <c r="P2032" s="21" t="str">
        <f t="shared" si="1131"/>
        <v>N</v>
      </c>
      <c r="Q2032" s="22">
        <f t="shared" si="1132"/>
        <v>18214.18</v>
      </c>
      <c r="R2032" s="8" t="str">
        <f t="shared" si="1133"/>
        <v>N</v>
      </c>
      <c r="S2032" s="23">
        <f t="shared" si="1134"/>
        <v>1.2</v>
      </c>
      <c r="T2032" s="24">
        <f t="shared" si="1135"/>
        <v>20500</v>
      </c>
      <c r="U2032" s="24">
        <f t="shared" si="1136"/>
        <v>100000</v>
      </c>
      <c r="V2032" s="24">
        <f t="shared" si="1137"/>
        <v>257500</v>
      </c>
      <c r="W2032" s="24">
        <f t="shared" si="1138"/>
        <v>18250.608360000002</v>
      </c>
      <c r="X2032" s="24">
        <f t="shared" si="1139"/>
        <v>0</v>
      </c>
      <c r="Y2032" s="24">
        <f t="shared" si="1140"/>
        <v>18250.608360000002</v>
      </c>
      <c r="Z2032" s="24">
        <f t="shared" si="1141"/>
        <v>0</v>
      </c>
      <c r="AA2032" s="25" t="str">
        <f t="shared" si="1142"/>
        <v>N</v>
      </c>
      <c r="AB2032" s="26">
        <f t="shared" si="1143"/>
        <v>0.19999999999999996</v>
      </c>
      <c r="AC2032" s="27">
        <f t="shared" si="1144"/>
        <v>20500</v>
      </c>
      <c r="AD2032" s="28">
        <f t="shared" si="1145"/>
        <v>100000</v>
      </c>
      <c r="AE2032" s="28">
        <f t="shared" si="1146"/>
        <v>257500</v>
      </c>
      <c r="AF2032" s="28">
        <f t="shared" si="1147"/>
        <v>814.36163999999917</v>
      </c>
      <c r="AG2032" s="28">
        <f t="shared" si="1148"/>
        <v>0</v>
      </c>
      <c r="AH2032" s="28">
        <f t="shared" si="1149"/>
        <v>814.36163999999917</v>
      </c>
      <c r="AI2032" s="28">
        <f t="shared" si="1150"/>
        <v>17472.747936720003</v>
      </c>
      <c r="AJ2032" s="29" t="str">
        <f t="shared" si="1151"/>
        <v>N</v>
      </c>
      <c r="AK2032" s="30">
        <f t="shared" si="1152"/>
        <v>0</v>
      </c>
      <c r="AL2032" s="31">
        <f t="shared" si="1153"/>
        <v>20500</v>
      </c>
      <c r="AM2032" s="31">
        <f t="shared" si="1154"/>
        <v>100000</v>
      </c>
      <c r="AN2032" s="31">
        <f t="shared" si="1155"/>
        <v>257500</v>
      </c>
      <c r="AO2032" s="31">
        <f t="shared" si="1156"/>
        <v>0</v>
      </c>
      <c r="AP2032" s="31">
        <f t="shared" si="1157"/>
        <v>0</v>
      </c>
      <c r="AQ2032" s="31">
        <f t="shared" si="1158"/>
        <v>0</v>
      </c>
      <c r="AR2032" s="31">
        <f t="shared" si="1159"/>
        <v>0</v>
      </c>
      <c r="AS2032" s="32">
        <f t="shared" si="1160"/>
        <v>0</v>
      </c>
      <c r="AT2032" s="33">
        <f t="shared" si="1161"/>
        <v>20500</v>
      </c>
      <c r="AU2032" s="33">
        <f t="shared" si="1162"/>
        <v>100000</v>
      </c>
      <c r="AV2032" s="33">
        <v>258530</v>
      </c>
      <c r="AW2032" s="33">
        <f t="shared" si="1163"/>
        <v>0</v>
      </c>
      <c r="AX2032" s="33">
        <f t="shared" si="1164"/>
        <v>0</v>
      </c>
      <c r="AY2032" s="34">
        <f t="shared" si="1165"/>
        <v>17472.747936720003</v>
      </c>
    </row>
    <row r="2033" spans="1:51" ht="15" customHeight="1" x14ac:dyDescent="0.3">
      <c r="A2033" s="166" t="s">
        <v>3237</v>
      </c>
      <c r="B2033" s="99">
        <v>16919.98</v>
      </c>
      <c r="C2033" s="99">
        <v>17272.990000000002</v>
      </c>
      <c r="D2033" s="99">
        <v>104337.33</v>
      </c>
      <c r="E2033" s="99">
        <v>90070.28</v>
      </c>
      <c r="F2033" s="129">
        <v>72000</v>
      </c>
      <c r="G2033" s="128">
        <v>0</v>
      </c>
      <c r="H2033" s="182">
        <v>46461</v>
      </c>
      <c r="I2033" s="182">
        <v>46500</v>
      </c>
      <c r="J2033" s="166">
        <v>3.4</v>
      </c>
      <c r="K2033" s="166">
        <v>0.8</v>
      </c>
      <c r="L2033" s="167" t="s">
        <v>1206</v>
      </c>
      <c r="M2033" s="168" t="s">
        <v>1205</v>
      </c>
      <c r="N2033" s="169">
        <v>0</v>
      </c>
      <c r="O2033" s="21">
        <f t="shared" si="1130"/>
        <v>2.5999999999999996</v>
      </c>
      <c r="P2033" s="21" t="str">
        <f t="shared" si="1131"/>
        <v>N</v>
      </c>
      <c r="Q2033" s="22">
        <f t="shared" si="1132"/>
        <v>34192.97</v>
      </c>
      <c r="R2033" s="8" t="str">
        <f t="shared" si="1133"/>
        <v>N</v>
      </c>
      <c r="S2033" s="23">
        <f t="shared" si="1134"/>
        <v>2.5999999999999996</v>
      </c>
      <c r="T2033" s="24">
        <f t="shared" si="1135"/>
        <v>20500</v>
      </c>
      <c r="U2033" s="24">
        <f t="shared" si="1136"/>
        <v>100000</v>
      </c>
      <c r="V2033" s="24">
        <f t="shared" si="1137"/>
        <v>257500</v>
      </c>
      <c r="W2033" s="24">
        <f t="shared" si="1138"/>
        <v>0</v>
      </c>
      <c r="X2033" s="24">
        <f t="shared" si="1139"/>
        <v>0</v>
      </c>
      <c r="Y2033" s="24">
        <f t="shared" si="1140"/>
        <v>0</v>
      </c>
      <c r="Z2033" s="24">
        <f t="shared" si="1141"/>
        <v>34192.97</v>
      </c>
      <c r="AA2033" s="25" t="str">
        <f t="shared" si="1142"/>
        <v>N</v>
      </c>
      <c r="AB2033" s="26">
        <f t="shared" si="1143"/>
        <v>1.5999999999999996</v>
      </c>
      <c r="AC2033" s="27">
        <f t="shared" si="1144"/>
        <v>20500</v>
      </c>
      <c r="AD2033" s="28">
        <f t="shared" si="1145"/>
        <v>100000</v>
      </c>
      <c r="AE2033" s="28">
        <f t="shared" si="1146"/>
        <v>257500</v>
      </c>
      <c r="AF2033" s="28">
        <f t="shared" si="1147"/>
        <v>0</v>
      </c>
      <c r="AG2033" s="28">
        <f t="shared" si="1148"/>
        <v>0</v>
      </c>
      <c r="AH2033" s="28">
        <f t="shared" si="1149"/>
        <v>0</v>
      </c>
      <c r="AI2033" s="28">
        <f t="shared" si="1150"/>
        <v>34192.97</v>
      </c>
      <c r="AJ2033" s="29" t="str">
        <f t="shared" si="1151"/>
        <v>N</v>
      </c>
      <c r="AK2033" s="30">
        <f t="shared" si="1152"/>
        <v>0.59999999999999964</v>
      </c>
      <c r="AL2033" s="31">
        <f t="shared" si="1153"/>
        <v>20500</v>
      </c>
      <c r="AM2033" s="31">
        <f t="shared" si="1154"/>
        <v>100000</v>
      </c>
      <c r="AN2033" s="31">
        <f t="shared" si="1155"/>
        <v>257500</v>
      </c>
      <c r="AO2033" s="31">
        <f t="shared" si="1156"/>
        <v>0</v>
      </c>
      <c r="AP2033" s="31">
        <f t="shared" si="1157"/>
        <v>0</v>
      </c>
      <c r="AQ2033" s="31">
        <f t="shared" si="1158"/>
        <v>0</v>
      </c>
      <c r="AR2033" s="31">
        <f t="shared" si="1159"/>
        <v>34192.97</v>
      </c>
      <c r="AS2033" s="32">
        <f t="shared" si="1160"/>
        <v>0</v>
      </c>
      <c r="AT2033" s="33">
        <f t="shared" si="1161"/>
        <v>20500</v>
      </c>
      <c r="AU2033" s="33">
        <f t="shared" si="1162"/>
        <v>100000</v>
      </c>
      <c r="AV2033" s="33">
        <v>258531</v>
      </c>
      <c r="AW2033" s="33">
        <f t="shared" si="1163"/>
        <v>0</v>
      </c>
      <c r="AX2033" s="33">
        <f t="shared" si="1164"/>
        <v>0</v>
      </c>
      <c r="AY2033" s="34">
        <f t="shared" si="1165"/>
        <v>102578.91</v>
      </c>
    </row>
    <row r="2034" spans="1:51" ht="15" customHeight="1" x14ac:dyDescent="0.3">
      <c r="A2034" s="166" t="s">
        <v>3238</v>
      </c>
      <c r="B2034" s="99">
        <v>19912.12</v>
      </c>
      <c r="C2034" s="99">
        <v>3682.71</v>
      </c>
      <c r="D2034" s="99">
        <v>76767.34</v>
      </c>
      <c r="E2034" s="99">
        <v>62041.46</v>
      </c>
      <c r="F2034" s="129">
        <v>66000</v>
      </c>
      <c r="G2034" s="128">
        <v>12500</v>
      </c>
      <c r="H2034" s="182">
        <v>46507</v>
      </c>
      <c r="I2034" s="182">
        <v>46566</v>
      </c>
      <c r="J2034" s="166">
        <v>1.9</v>
      </c>
      <c r="K2034" s="166">
        <v>1.8</v>
      </c>
      <c r="L2034" s="167" t="s">
        <v>1206</v>
      </c>
      <c r="M2034" s="168" t="s">
        <v>1205</v>
      </c>
      <c r="N2034" s="169">
        <v>0</v>
      </c>
      <c r="O2034" s="21">
        <f t="shared" si="1130"/>
        <v>9.9999999999999867E-2</v>
      </c>
      <c r="P2034" s="21" t="str">
        <f t="shared" si="1131"/>
        <v>N</v>
      </c>
      <c r="Q2034" s="22">
        <f t="shared" si="1132"/>
        <v>23594.829999999998</v>
      </c>
      <c r="R2034" s="8" t="str">
        <f t="shared" si="1133"/>
        <v>N</v>
      </c>
      <c r="S2034" s="23">
        <f t="shared" si="1134"/>
        <v>9.9999999999999867E-2</v>
      </c>
      <c r="T2034" s="24">
        <f t="shared" si="1135"/>
        <v>20500</v>
      </c>
      <c r="U2034" s="24">
        <f t="shared" si="1136"/>
        <v>100000</v>
      </c>
      <c r="V2034" s="24">
        <f t="shared" si="1137"/>
        <v>257500</v>
      </c>
      <c r="W2034" s="24">
        <f t="shared" si="1138"/>
        <v>20500</v>
      </c>
      <c r="X2034" s="24">
        <f t="shared" si="1139"/>
        <v>0</v>
      </c>
      <c r="Y2034" s="24">
        <f t="shared" si="1140"/>
        <v>20500</v>
      </c>
      <c r="Z2034" s="24">
        <f t="shared" si="1141"/>
        <v>3094.8299999999981</v>
      </c>
      <c r="AA2034" s="25" t="str">
        <f t="shared" si="1142"/>
        <v>N</v>
      </c>
      <c r="AB2034" s="26">
        <f t="shared" si="1143"/>
        <v>0</v>
      </c>
      <c r="AC2034" s="27">
        <f t="shared" si="1144"/>
        <v>20500</v>
      </c>
      <c r="AD2034" s="28">
        <f t="shared" si="1145"/>
        <v>100000</v>
      </c>
      <c r="AE2034" s="28">
        <f t="shared" si="1146"/>
        <v>257500</v>
      </c>
      <c r="AF2034" s="28">
        <f t="shared" si="1147"/>
        <v>0</v>
      </c>
      <c r="AG2034" s="28">
        <f t="shared" si="1148"/>
        <v>0</v>
      </c>
      <c r="AH2034" s="28">
        <f t="shared" si="1149"/>
        <v>0</v>
      </c>
      <c r="AI2034" s="28">
        <f t="shared" si="1150"/>
        <v>0</v>
      </c>
      <c r="AJ2034" s="29" t="str">
        <f t="shared" si="1151"/>
        <v>N</v>
      </c>
      <c r="AK2034" s="30">
        <f t="shared" si="1152"/>
        <v>0</v>
      </c>
      <c r="AL2034" s="31">
        <f t="shared" si="1153"/>
        <v>20500</v>
      </c>
      <c r="AM2034" s="31">
        <f t="shared" si="1154"/>
        <v>100000</v>
      </c>
      <c r="AN2034" s="31">
        <f t="shared" si="1155"/>
        <v>257500</v>
      </c>
      <c r="AO2034" s="31">
        <f t="shared" si="1156"/>
        <v>0</v>
      </c>
      <c r="AP2034" s="31">
        <f t="shared" si="1157"/>
        <v>0</v>
      </c>
      <c r="AQ2034" s="31">
        <f t="shared" si="1158"/>
        <v>0</v>
      </c>
      <c r="AR2034" s="31">
        <f t="shared" si="1159"/>
        <v>0</v>
      </c>
      <c r="AS2034" s="32">
        <f t="shared" si="1160"/>
        <v>0</v>
      </c>
      <c r="AT2034" s="33">
        <f t="shared" si="1161"/>
        <v>20500</v>
      </c>
      <c r="AU2034" s="33">
        <f t="shared" si="1162"/>
        <v>100000</v>
      </c>
      <c r="AV2034" s="33">
        <v>258532</v>
      </c>
      <c r="AW2034" s="33">
        <f t="shared" si="1163"/>
        <v>0</v>
      </c>
      <c r="AX2034" s="33">
        <f t="shared" si="1164"/>
        <v>0</v>
      </c>
      <c r="AY2034" s="34">
        <f t="shared" si="1165"/>
        <v>3094.8299999999981</v>
      </c>
    </row>
    <row r="2035" spans="1:51" ht="15" customHeight="1" x14ac:dyDescent="0.3">
      <c r="A2035" s="166" t="s">
        <v>3239</v>
      </c>
      <c r="B2035" s="99">
        <v>8942.36</v>
      </c>
      <c r="C2035" s="99">
        <v>21532.43</v>
      </c>
      <c r="D2035" s="99">
        <v>85578.7</v>
      </c>
      <c r="E2035" s="99">
        <v>76343.19</v>
      </c>
      <c r="F2035" s="129">
        <v>190000</v>
      </c>
      <c r="G2035" s="128">
        <v>0</v>
      </c>
      <c r="H2035" s="182">
        <v>46204</v>
      </c>
      <c r="I2035" s="182">
        <v>46220</v>
      </c>
      <c r="J2035" s="166">
        <v>3.1</v>
      </c>
      <c r="K2035" s="166">
        <v>2.9</v>
      </c>
      <c r="L2035" s="167" t="s">
        <v>1206</v>
      </c>
      <c r="M2035" s="168" t="s">
        <v>1205</v>
      </c>
      <c r="N2035" s="169">
        <v>0.04</v>
      </c>
      <c r="O2035" s="21">
        <f t="shared" si="1130"/>
        <v>0.20000000000000018</v>
      </c>
      <c r="P2035" s="21" t="str">
        <f t="shared" si="1131"/>
        <v>N</v>
      </c>
      <c r="Q2035" s="22">
        <f t="shared" si="1132"/>
        <v>30474.79</v>
      </c>
      <c r="R2035" s="8" t="str">
        <f t="shared" si="1133"/>
        <v>N</v>
      </c>
      <c r="S2035" s="23">
        <f t="shared" si="1134"/>
        <v>0.20000000000000018</v>
      </c>
      <c r="T2035" s="24">
        <f t="shared" si="1135"/>
        <v>20500</v>
      </c>
      <c r="U2035" s="24">
        <f t="shared" si="1136"/>
        <v>100000</v>
      </c>
      <c r="V2035" s="24">
        <f t="shared" si="1137"/>
        <v>257500</v>
      </c>
      <c r="W2035" s="24">
        <f t="shared" si="1138"/>
        <v>14421.300000000003</v>
      </c>
      <c r="X2035" s="24">
        <f t="shared" si="1139"/>
        <v>0</v>
      </c>
      <c r="Y2035" s="24">
        <f t="shared" si="1140"/>
        <v>14421.300000000003</v>
      </c>
      <c r="Z2035" s="24">
        <f t="shared" si="1141"/>
        <v>17272.481599999999</v>
      </c>
      <c r="AA2035" s="25" t="str">
        <f t="shared" si="1142"/>
        <v>N</v>
      </c>
      <c r="AB2035" s="26">
        <f t="shared" si="1143"/>
        <v>0</v>
      </c>
      <c r="AC2035" s="27">
        <f t="shared" si="1144"/>
        <v>20500</v>
      </c>
      <c r="AD2035" s="28">
        <f t="shared" si="1145"/>
        <v>100000</v>
      </c>
      <c r="AE2035" s="28">
        <f t="shared" si="1146"/>
        <v>257500</v>
      </c>
      <c r="AF2035" s="28">
        <f t="shared" si="1147"/>
        <v>0</v>
      </c>
      <c r="AG2035" s="28">
        <f t="shared" si="1148"/>
        <v>0</v>
      </c>
      <c r="AH2035" s="28">
        <f t="shared" si="1149"/>
        <v>0</v>
      </c>
      <c r="AI2035" s="28">
        <f t="shared" si="1150"/>
        <v>0</v>
      </c>
      <c r="AJ2035" s="29" t="str">
        <f t="shared" si="1151"/>
        <v>N</v>
      </c>
      <c r="AK2035" s="30">
        <f t="shared" si="1152"/>
        <v>0</v>
      </c>
      <c r="AL2035" s="31">
        <f t="shared" si="1153"/>
        <v>20500</v>
      </c>
      <c r="AM2035" s="31">
        <f t="shared" si="1154"/>
        <v>100000</v>
      </c>
      <c r="AN2035" s="31">
        <f t="shared" si="1155"/>
        <v>257500</v>
      </c>
      <c r="AO2035" s="31">
        <f t="shared" si="1156"/>
        <v>0</v>
      </c>
      <c r="AP2035" s="31">
        <f t="shared" si="1157"/>
        <v>0</v>
      </c>
      <c r="AQ2035" s="31">
        <f t="shared" si="1158"/>
        <v>0</v>
      </c>
      <c r="AR2035" s="31">
        <f t="shared" si="1159"/>
        <v>0</v>
      </c>
      <c r="AS2035" s="32">
        <f t="shared" si="1160"/>
        <v>0</v>
      </c>
      <c r="AT2035" s="33">
        <f t="shared" si="1161"/>
        <v>20500</v>
      </c>
      <c r="AU2035" s="33">
        <f t="shared" si="1162"/>
        <v>100000</v>
      </c>
      <c r="AV2035" s="33">
        <v>258533</v>
      </c>
      <c r="AW2035" s="33">
        <f t="shared" si="1163"/>
        <v>0</v>
      </c>
      <c r="AX2035" s="33">
        <f t="shared" si="1164"/>
        <v>0</v>
      </c>
      <c r="AY2035" s="34">
        <f t="shared" si="1165"/>
        <v>17272.481599999999</v>
      </c>
    </row>
    <row r="2036" spans="1:51" ht="15" customHeight="1" x14ac:dyDescent="0.3">
      <c r="A2036" s="166" t="s">
        <v>3240</v>
      </c>
      <c r="B2036" s="99">
        <v>7465.94</v>
      </c>
      <c r="C2036" s="99">
        <v>3474.66</v>
      </c>
      <c r="D2036" s="99">
        <v>38819.230000000003</v>
      </c>
      <c r="E2036" s="99">
        <v>26212.2</v>
      </c>
      <c r="F2036" s="129">
        <v>15000</v>
      </c>
      <c r="G2036" s="132">
        <v>12500</v>
      </c>
      <c r="H2036" s="182">
        <v>46546</v>
      </c>
      <c r="I2036" s="182">
        <v>46586</v>
      </c>
      <c r="J2036" s="166">
        <v>2.5</v>
      </c>
      <c r="K2036" s="166">
        <v>0.9</v>
      </c>
      <c r="L2036" s="167" t="s">
        <v>1206</v>
      </c>
      <c r="M2036" s="168" t="s">
        <v>1203</v>
      </c>
      <c r="N2036" s="169">
        <v>0.01</v>
      </c>
      <c r="O2036" s="21">
        <f t="shared" si="1130"/>
        <v>1.6</v>
      </c>
      <c r="P2036" s="21" t="str">
        <f t="shared" si="1131"/>
        <v>N</v>
      </c>
      <c r="Q2036" s="22">
        <f t="shared" si="1132"/>
        <v>10940.599999999999</v>
      </c>
      <c r="R2036" s="8" t="str">
        <f t="shared" si="1133"/>
        <v>N</v>
      </c>
      <c r="S2036" s="23">
        <f t="shared" si="1134"/>
        <v>2.1333333333333333</v>
      </c>
      <c r="T2036" s="24">
        <f t="shared" si="1135"/>
        <v>20500</v>
      </c>
      <c r="U2036" s="24">
        <f t="shared" si="1136"/>
        <v>100000</v>
      </c>
      <c r="V2036" s="24">
        <f t="shared" si="1137"/>
        <v>257500</v>
      </c>
      <c r="W2036" s="24">
        <f t="shared" si="1138"/>
        <v>8287.5044999999991</v>
      </c>
      <c r="X2036" s="24">
        <f t="shared" si="1139"/>
        <v>0</v>
      </c>
      <c r="Y2036" s="24">
        <f t="shared" si="1140"/>
        <v>8287.5044999999991</v>
      </c>
      <c r="Z2036" s="24">
        <f t="shared" si="1141"/>
        <v>2762.5015000000003</v>
      </c>
      <c r="AA2036" s="25" t="str">
        <f t="shared" si="1142"/>
        <v>N</v>
      </c>
      <c r="AB2036" s="26">
        <f t="shared" si="1143"/>
        <v>1.1333333333333333</v>
      </c>
      <c r="AC2036" s="27">
        <f t="shared" si="1144"/>
        <v>20500</v>
      </c>
      <c r="AD2036" s="28">
        <f t="shared" si="1145"/>
        <v>100000</v>
      </c>
      <c r="AE2036" s="28">
        <f t="shared" si="1146"/>
        <v>257500</v>
      </c>
      <c r="AF2036" s="28">
        <f t="shared" si="1147"/>
        <v>8370.3795449999998</v>
      </c>
      <c r="AG2036" s="28">
        <f t="shared" si="1148"/>
        <v>0</v>
      </c>
      <c r="AH2036" s="28">
        <f t="shared" si="1149"/>
        <v>8370.3795449999998</v>
      </c>
      <c r="AI2036" s="28">
        <f t="shared" si="1150"/>
        <v>2790.1265149999999</v>
      </c>
      <c r="AJ2036" s="29" t="str">
        <f t="shared" si="1151"/>
        <v>N</v>
      </c>
      <c r="AK2036" s="30">
        <f t="shared" si="1152"/>
        <v>0.1333333333333333</v>
      </c>
      <c r="AL2036" s="31">
        <f t="shared" si="1153"/>
        <v>20500</v>
      </c>
      <c r="AM2036" s="31">
        <f t="shared" si="1154"/>
        <v>100000</v>
      </c>
      <c r="AN2036" s="31">
        <f t="shared" si="1155"/>
        <v>257500</v>
      </c>
      <c r="AO2036" s="31">
        <f t="shared" si="1156"/>
        <v>8454.0833404500008</v>
      </c>
      <c r="AP2036" s="31">
        <f t="shared" si="1157"/>
        <v>0</v>
      </c>
      <c r="AQ2036" s="31">
        <f t="shared" si="1158"/>
        <v>8454.0833404500008</v>
      </c>
      <c r="AR2036" s="31">
        <f t="shared" si="1159"/>
        <v>2818.0277801499997</v>
      </c>
      <c r="AS2036" s="32">
        <f t="shared" si="1160"/>
        <v>0</v>
      </c>
      <c r="AT2036" s="33">
        <f t="shared" si="1161"/>
        <v>20500</v>
      </c>
      <c r="AU2036" s="33">
        <f t="shared" si="1162"/>
        <v>100000</v>
      </c>
      <c r="AV2036" s="33">
        <v>258534</v>
      </c>
      <c r="AW2036" s="33">
        <f t="shared" si="1163"/>
        <v>0</v>
      </c>
      <c r="AX2036" s="33">
        <f t="shared" si="1164"/>
        <v>0</v>
      </c>
      <c r="AY2036" s="34">
        <f t="shared" si="1165"/>
        <v>8370.6557951499999</v>
      </c>
    </row>
    <row r="2037" spans="1:51" ht="15" customHeight="1" x14ac:dyDescent="0.3">
      <c r="A2037" s="166" t="s">
        <v>3241</v>
      </c>
      <c r="B2037" s="99">
        <v>14790.78</v>
      </c>
      <c r="C2037" s="99">
        <v>31002.7</v>
      </c>
      <c r="D2037" s="99">
        <v>58537.7</v>
      </c>
      <c r="E2037" s="99">
        <v>48099.47</v>
      </c>
      <c r="F2037" s="129">
        <v>111000</v>
      </c>
      <c r="G2037" s="132">
        <v>12500</v>
      </c>
      <c r="H2037" s="182">
        <v>46426</v>
      </c>
      <c r="I2037" s="182">
        <v>46478</v>
      </c>
      <c r="J2037" s="166">
        <v>4.8</v>
      </c>
      <c r="K2037" s="166">
        <v>4.5999999999999996</v>
      </c>
      <c r="L2037" s="167" t="s">
        <v>1206</v>
      </c>
      <c r="M2037" s="168" t="s">
        <v>1203</v>
      </c>
      <c r="N2037" s="169">
        <v>0.02</v>
      </c>
      <c r="O2037" s="21">
        <f t="shared" si="1130"/>
        <v>0.20000000000000018</v>
      </c>
      <c r="P2037" s="21" t="str">
        <f t="shared" si="1131"/>
        <v>N</v>
      </c>
      <c r="Q2037" s="22">
        <f t="shared" si="1132"/>
        <v>45793.48</v>
      </c>
      <c r="R2037" s="8" t="str">
        <f t="shared" si="1133"/>
        <v>N</v>
      </c>
      <c r="S2037" s="23">
        <f t="shared" si="1134"/>
        <v>0.26666666666666689</v>
      </c>
      <c r="T2037" s="24">
        <f t="shared" si="1135"/>
        <v>20500</v>
      </c>
      <c r="U2037" s="24">
        <f t="shared" si="1136"/>
        <v>100000</v>
      </c>
      <c r="V2037" s="24">
        <f t="shared" si="1137"/>
        <v>257500</v>
      </c>
      <c r="W2037" s="24">
        <f t="shared" si="1138"/>
        <v>15375</v>
      </c>
      <c r="X2037" s="24">
        <f t="shared" si="1139"/>
        <v>0</v>
      </c>
      <c r="Y2037" s="24">
        <f t="shared" si="1140"/>
        <v>15375</v>
      </c>
      <c r="Z2037" s="24">
        <f t="shared" si="1141"/>
        <v>31334.349600000001</v>
      </c>
      <c r="AA2037" s="25" t="str">
        <f t="shared" si="1142"/>
        <v>N</v>
      </c>
      <c r="AB2037" s="26">
        <f t="shared" si="1143"/>
        <v>0</v>
      </c>
      <c r="AC2037" s="27">
        <f t="shared" si="1144"/>
        <v>20500</v>
      </c>
      <c r="AD2037" s="28">
        <f t="shared" si="1145"/>
        <v>100000</v>
      </c>
      <c r="AE2037" s="28">
        <f t="shared" si="1146"/>
        <v>257500</v>
      </c>
      <c r="AF2037" s="28">
        <f t="shared" si="1147"/>
        <v>0</v>
      </c>
      <c r="AG2037" s="28">
        <f t="shared" si="1148"/>
        <v>0</v>
      </c>
      <c r="AH2037" s="28">
        <f t="shared" si="1149"/>
        <v>0</v>
      </c>
      <c r="AI2037" s="28">
        <f t="shared" si="1150"/>
        <v>0</v>
      </c>
      <c r="AJ2037" s="29" t="str">
        <f t="shared" si="1151"/>
        <v>N</v>
      </c>
      <c r="AK2037" s="30">
        <f t="shared" si="1152"/>
        <v>0</v>
      </c>
      <c r="AL2037" s="31">
        <f t="shared" si="1153"/>
        <v>20500</v>
      </c>
      <c r="AM2037" s="31">
        <f t="shared" si="1154"/>
        <v>100000</v>
      </c>
      <c r="AN2037" s="31">
        <f t="shared" si="1155"/>
        <v>257500</v>
      </c>
      <c r="AO2037" s="31">
        <f t="shared" si="1156"/>
        <v>0</v>
      </c>
      <c r="AP2037" s="31">
        <f t="shared" si="1157"/>
        <v>0</v>
      </c>
      <c r="AQ2037" s="31">
        <f t="shared" si="1158"/>
        <v>0</v>
      </c>
      <c r="AR2037" s="31">
        <f t="shared" si="1159"/>
        <v>0</v>
      </c>
      <c r="AS2037" s="32">
        <f t="shared" si="1160"/>
        <v>0</v>
      </c>
      <c r="AT2037" s="33">
        <f t="shared" si="1161"/>
        <v>20500</v>
      </c>
      <c r="AU2037" s="33">
        <f t="shared" si="1162"/>
        <v>100000</v>
      </c>
      <c r="AV2037" s="33">
        <v>258535</v>
      </c>
      <c r="AW2037" s="33">
        <f t="shared" si="1163"/>
        <v>0</v>
      </c>
      <c r="AX2037" s="33">
        <f t="shared" si="1164"/>
        <v>0</v>
      </c>
      <c r="AY2037" s="34">
        <f t="shared" si="1165"/>
        <v>31334.349600000001</v>
      </c>
    </row>
    <row r="2038" spans="1:51" ht="15" customHeight="1" x14ac:dyDescent="0.3">
      <c r="A2038" s="166" t="s">
        <v>3242</v>
      </c>
      <c r="B2038" s="99">
        <v>10151.17</v>
      </c>
      <c r="C2038" s="99">
        <v>25921.86</v>
      </c>
      <c r="D2038" s="99">
        <v>104800.76</v>
      </c>
      <c r="E2038" s="99">
        <v>104587.23</v>
      </c>
      <c r="F2038" s="129">
        <v>100000</v>
      </c>
      <c r="G2038" s="132">
        <v>12500</v>
      </c>
      <c r="H2038" s="182">
        <v>46374</v>
      </c>
      <c r="I2038" s="182">
        <v>46444</v>
      </c>
      <c r="J2038" s="166">
        <v>3.7</v>
      </c>
      <c r="K2038" s="166">
        <v>2.2999999999999998</v>
      </c>
      <c r="L2038" s="167" t="s">
        <v>1206</v>
      </c>
      <c r="M2038" s="168" t="s">
        <v>1204</v>
      </c>
      <c r="N2038" s="169">
        <v>0</v>
      </c>
      <c r="O2038" s="21">
        <f t="shared" si="1130"/>
        <v>1.4000000000000004</v>
      </c>
      <c r="P2038" s="21" t="str">
        <f t="shared" si="1131"/>
        <v>N</v>
      </c>
      <c r="Q2038" s="22">
        <f t="shared" si="1132"/>
        <v>36073.03</v>
      </c>
      <c r="R2038" s="8" t="str">
        <f t="shared" si="1133"/>
        <v>N</v>
      </c>
      <c r="S2038" s="23">
        <f t="shared" si="1134"/>
        <v>2.8000000000000007</v>
      </c>
      <c r="T2038" s="24">
        <f t="shared" si="1135"/>
        <v>20500</v>
      </c>
      <c r="U2038" s="24">
        <f t="shared" si="1136"/>
        <v>100000</v>
      </c>
      <c r="V2038" s="24">
        <f t="shared" si="1137"/>
        <v>257500</v>
      </c>
      <c r="W2038" s="24">
        <f t="shared" si="1138"/>
        <v>0</v>
      </c>
      <c r="X2038" s="24">
        <f t="shared" si="1139"/>
        <v>0</v>
      </c>
      <c r="Y2038" s="24">
        <f t="shared" si="1140"/>
        <v>0</v>
      </c>
      <c r="Z2038" s="24">
        <f t="shared" si="1141"/>
        <v>36073.03</v>
      </c>
      <c r="AA2038" s="25" t="str">
        <f t="shared" si="1142"/>
        <v>N</v>
      </c>
      <c r="AB2038" s="26">
        <f t="shared" si="1143"/>
        <v>1.8000000000000007</v>
      </c>
      <c r="AC2038" s="27">
        <f t="shared" si="1144"/>
        <v>20500</v>
      </c>
      <c r="AD2038" s="28">
        <f t="shared" si="1145"/>
        <v>100000</v>
      </c>
      <c r="AE2038" s="28">
        <f t="shared" si="1146"/>
        <v>257500</v>
      </c>
      <c r="AF2038" s="28">
        <f t="shared" si="1147"/>
        <v>0</v>
      </c>
      <c r="AG2038" s="28">
        <f t="shared" si="1148"/>
        <v>0</v>
      </c>
      <c r="AH2038" s="28">
        <f t="shared" si="1149"/>
        <v>0</v>
      </c>
      <c r="AI2038" s="28">
        <f t="shared" si="1150"/>
        <v>36073.03</v>
      </c>
      <c r="AJ2038" s="29" t="str">
        <f t="shared" si="1151"/>
        <v>N</v>
      </c>
      <c r="AK2038" s="30">
        <f t="shared" si="1152"/>
        <v>0.80000000000000071</v>
      </c>
      <c r="AL2038" s="31">
        <f t="shared" si="1153"/>
        <v>20500</v>
      </c>
      <c r="AM2038" s="31">
        <f t="shared" si="1154"/>
        <v>100000</v>
      </c>
      <c r="AN2038" s="31">
        <f t="shared" si="1155"/>
        <v>257500</v>
      </c>
      <c r="AO2038" s="31">
        <f t="shared" si="1156"/>
        <v>0</v>
      </c>
      <c r="AP2038" s="31">
        <f t="shared" si="1157"/>
        <v>0</v>
      </c>
      <c r="AQ2038" s="31">
        <f t="shared" si="1158"/>
        <v>0</v>
      </c>
      <c r="AR2038" s="31">
        <f t="shared" si="1159"/>
        <v>36073.03</v>
      </c>
      <c r="AS2038" s="32">
        <f t="shared" si="1160"/>
        <v>0</v>
      </c>
      <c r="AT2038" s="33">
        <f t="shared" si="1161"/>
        <v>20500</v>
      </c>
      <c r="AU2038" s="33">
        <f t="shared" si="1162"/>
        <v>100000</v>
      </c>
      <c r="AV2038" s="33">
        <v>258536</v>
      </c>
      <c r="AW2038" s="33">
        <f t="shared" si="1163"/>
        <v>0</v>
      </c>
      <c r="AX2038" s="33">
        <f t="shared" si="1164"/>
        <v>0</v>
      </c>
      <c r="AY2038" s="34">
        <f t="shared" si="1165"/>
        <v>108219.09</v>
      </c>
    </row>
    <row r="2039" spans="1:51" ht="15" customHeight="1" x14ac:dyDescent="0.3">
      <c r="A2039" s="166" t="s">
        <v>3243</v>
      </c>
      <c r="B2039" s="99">
        <v>15054.49</v>
      </c>
      <c r="C2039" s="99">
        <v>7282.92</v>
      </c>
      <c r="D2039" s="99">
        <v>41220.11</v>
      </c>
      <c r="E2039" s="99">
        <v>27970.78</v>
      </c>
      <c r="F2039" s="129">
        <v>0</v>
      </c>
      <c r="G2039" s="132">
        <v>12500</v>
      </c>
      <c r="H2039" s="182">
        <v>46266</v>
      </c>
      <c r="I2039" s="182">
        <v>46315</v>
      </c>
      <c r="J2039" s="166">
        <v>3.4</v>
      </c>
      <c r="K2039" s="166">
        <v>2.2000000000000002</v>
      </c>
      <c r="L2039" s="167" t="s">
        <v>1206</v>
      </c>
      <c r="M2039" s="168" t="s">
        <v>1204</v>
      </c>
      <c r="N2039" s="169">
        <v>0</v>
      </c>
      <c r="O2039" s="21">
        <f t="shared" si="1130"/>
        <v>1.1999999999999997</v>
      </c>
      <c r="P2039" s="21" t="str">
        <f t="shared" si="1131"/>
        <v>N</v>
      </c>
      <c r="Q2039" s="22">
        <f t="shared" si="1132"/>
        <v>22337.41</v>
      </c>
      <c r="R2039" s="8" t="str">
        <f t="shared" si="1133"/>
        <v>N</v>
      </c>
      <c r="S2039" s="23">
        <f t="shared" si="1134"/>
        <v>2.3999999999999995</v>
      </c>
      <c r="T2039" s="24">
        <f t="shared" si="1135"/>
        <v>20500</v>
      </c>
      <c r="U2039" s="24">
        <f t="shared" si="1136"/>
        <v>100000</v>
      </c>
      <c r="V2039" s="24">
        <f t="shared" si="1137"/>
        <v>257500</v>
      </c>
      <c r="W2039" s="24">
        <f t="shared" si="1138"/>
        <v>10250</v>
      </c>
      <c r="X2039" s="24">
        <f t="shared" si="1139"/>
        <v>0</v>
      </c>
      <c r="Y2039" s="24">
        <f t="shared" si="1140"/>
        <v>10250</v>
      </c>
      <c r="Z2039" s="24">
        <f t="shared" si="1141"/>
        <v>12087.41</v>
      </c>
      <c r="AA2039" s="25" t="str">
        <f t="shared" si="1142"/>
        <v>N</v>
      </c>
      <c r="AB2039" s="26">
        <f t="shared" si="1143"/>
        <v>1.3999999999999995</v>
      </c>
      <c r="AC2039" s="27">
        <f t="shared" si="1144"/>
        <v>20500</v>
      </c>
      <c r="AD2039" s="28">
        <f t="shared" si="1145"/>
        <v>100000</v>
      </c>
      <c r="AE2039" s="28">
        <f t="shared" si="1146"/>
        <v>257500</v>
      </c>
      <c r="AF2039" s="28">
        <f t="shared" si="1147"/>
        <v>10250</v>
      </c>
      <c r="AG2039" s="28">
        <f t="shared" si="1148"/>
        <v>0</v>
      </c>
      <c r="AH2039" s="28">
        <f t="shared" si="1149"/>
        <v>10250</v>
      </c>
      <c r="AI2039" s="28">
        <f t="shared" si="1150"/>
        <v>12087.41</v>
      </c>
      <c r="AJ2039" s="29" t="str">
        <f t="shared" si="1151"/>
        <v>N</v>
      </c>
      <c r="AK2039" s="30">
        <f t="shared" si="1152"/>
        <v>0.39999999999999947</v>
      </c>
      <c r="AL2039" s="31">
        <f t="shared" si="1153"/>
        <v>20500</v>
      </c>
      <c r="AM2039" s="31">
        <f t="shared" si="1154"/>
        <v>100000</v>
      </c>
      <c r="AN2039" s="31">
        <f t="shared" si="1155"/>
        <v>257500</v>
      </c>
      <c r="AO2039" s="31">
        <f t="shared" si="1156"/>
        <v>10250</v>
      </c>
      <c r="AP2039" s="31">
        <f t="shared" si="1157"/>
        <v>0</v>
      </c>
      <c r="AQ2039" s="31">
        <f t="shared" si="1158"/>
        <v>10250</v>
      </c>
      <c r="AR2039" s="31">
        <f t="shared" si="1159"/>
        <v>12087.41</v>
      </c>
      <c r="AS2039" s="32">
        <f t="shared" si="1160"/>
        <v>0</v>
      </c>
      <c r="AT2039" s="33">
        <f t="shared" si="1161"/>
        <v>20500</v>
      </c>
      <c r="AU2039" s="33">
        <f t="shared" si="1162"/>
        <v>100000</v>
      </c>
      <c r="AV2039" s="33">
        <v>258537</v>
      </c>
      <c r="AW2039" s="33">
        <f t="shared" si="1163"/>
        <v>0</v>
      </c>
      <c r="AX2039" s="33">
        <f t="shared" si="1164"/>
        <v>0</v>
      </c>
      <c r="AY2039" s="34">
        <f t="shared" si="1165"/>
        <v>36262.229999999996</v>
      </c>
    </row>
    <row r="2040" spans="1:51" ht="15" customHeight="1" x14ac:dyDescent="0.3">
      <c r="A2040" s="166" t="s">
        <v>3244</v>
      </c>
      <c r="B2040" s="99">
        <v>20432.79</v>
      </c>
      <c r="C2040" s="99">
        <v>31111.59</v>
      </c>
      <c r="D2040" s="99">
        <v>78794.39</v>
      </c>
      <c r="E2040" s="99">
        <v>76074.47</v>
      </c>
      <c r="F2040" s="133">
        <v>51000</v>
      </c>
      <c r="G2040" s="132">
        <v>12500</v>
      </c>
      <c r="H2040" s="182">
        <v>46397</v>
      </c>
      <c r="I2040" s="182">
        <v>46441</v>
      </c>
      <c r="J2040" s="166">
        <v>5</v>
      </c>
      <c r="K2040" s="166">
        <v>0.4</v>
      </c>
      <c r="L2040" s="167" t="s">
        <v>1206</v>
      </c>
      <c r="M2040" s="168" t="s">
        <v>1204</v>
      </c>
      <c r="N2040" s="169">
        <v>0</v>
      </c>
      <c r="O2040" s="21">
        <f t="shared" si="1130"/>
        <v>4.5999999999999996</v>
      </c>
      <c r="P2040" s="21" t="str">
        <f t="shared" si="1131"/>
        <v>N</v>
      </c>
      <c r="Q2040" s="22">
        <f t="shared" si="1132"/>
        <v>51544.380000000005</v>
      </c>
      <c r="R2040" s="8" t="str">
        <f t="shared" si="1133"/>
        <v>N</v>
      </c>
      <c r="S2040" s="23">
        <f t="shared" si="1134"/>
        <v>9.1999999999999993</v>
      </c>
      <c r="T2040" s="24">
        <f t="shared" si="1135"/>
        <v>20500</v>
      </c>
      <c r="U2040" s="24">
        <f t="shared" si="1136"/>
        <v>100000</v>
      </c>
      <c r="V2040" s="24">
        <f t="shared" si="1137"/>
        <v>257500</v>
      </c>
      <c r="W2040" s="24">
        <f t="shared" si="1138"/>
        <v>10250</v>
      </c>
      <c r="X2040" s="24">
        <f t="shared" si="1139"/>
        <v>0</v>
      </c>
      <c r="Y2040" s="24">
        <f t="shared" si="1140"/>
        <v>10250</v>
      </c>
      <c r="Z2040" s="24">
        <f t="shared" si="1141"/>
        <v>41294.380000000005</v>
      </c>
      <c r="AA2040" s="25" t="str">
        <f t="shared" si="1142"/>
        <v>N</v>
      </c>
      <c r="AB2040" s="26">
        <f t="shared" si="1143"/>
        <v>8.1999999999999993</v>
      </c>
      <c r="AC2040" s="27">
        <f t="shared" si="1144"/>
        <v>20500</v>
      </c>
      <c r="AD2040" s="28">
        <f t="shared" si="1145"/>
        <v>100000</v>
      </c>
      <c r="AE2040" s="28">
        <f t="shared" si="1146"/>
        <v>257500</v>
      </c>
      <c r="AF2040" s="28">
        <f t="shared" si="1147"/>
        <v>5477.8050000000003</v>
      </c>
      <c r="AG2040" s="28">
        <f t="shared" si="1148"/>
        <v>0</v>
      </c>
      <c r="AH2040" s="28">
        <f t="shared" si="1149"/>
        <v>5477.8050000000003</v>
      </c>
      <c r="AI2040" s="28">
        <f t="shared" si="1150"/>
        <v>46066.575000000004</v>
      </c>
      <c r="AJ2040" s="29" t="str">
        <f t="shared" si="1151"/>
        <v>N</v>
      </c>
      <c r="AK2040" s="30">
        <f t="shared" si="1152"/>
        <v>7.1999999999999993</v>
      </c>
      <c r="AL2040" s="31">
        <f t="shared" si="1153"/>
        <v>20500</v>
      </c>
      <c r="AM2040" s="31">
        <f t="shared" si="1154"/>
        <v>100000</v>
      </c>
      <c r="AN2040" s="31">
        <f t="shared" si="1155"/>
        <v>257500</v>
      </c>
      <c r="AO2040" s="31">
        <f t="shared" si="1156"/>
        <v>5477.8050000000003</v>
      </c>
      <c r="AP2040" s="31">
        <f t="shared" si="1157"/>
        <v>0</v>
      </c>
      <c r="AQ2040" s="31">
        <f t="shared" si="1158"/>
        <v>5477.8050000000003</v>
      </c>
      <c r="AR2040" s="31">
        <f t="shared" si="1159"/>
        <v>46066.575000000004</v>
      </c>
      <c r="AS2040" s="32">
        <f t="shared" si="1160"/>
        <v>6.1999999999999993</v>
      </c>
      <c r="AT2040" s="33">
        <f t="shared" si="1161"/>
        <v>20500</v>
      </c>
      <c r="AU2040" s="33">
        <f t="shared" si="1162"/>
        <v>100000</v>
      </c>
      <c r="AV2040" s="33">
        <v>258538</v>
      </c>
      <c r="AW2040" s="33">
        <f t="shared" si="1163"/>
        <v>0</v>
      </c>
      <c r="AX2040" s="33">
        <f t="shared" si="1164"/>
        <v>51544.380000000005</v>
      </c>
      <c r="AY2040" s="34">
        <f t="shared" si="1165"/>
        <v>184971.91000000003</v>
      </c>
    </row>
    <row r="2041" spans="1:51" ht="15" customHeight="1" x14ac:dyDescent="0.3">
      <c r="A2041" s="166" t="s">
        <v>3245</v>
      </c>
      <c r="B2041" s="99">
        <v>19626</v>
      </c>
      <c r="C2041" s="99">
        <v>28565.4</v>
      </c>
      <c r="D2041" s="99">
        <v>97270.29</v>
      </c>
      <c r="E2041" s="99">
        <v>91930.25</v>
      </c>
      <c r="F2041" s="133">
        <v>95000</v>
      </c>
      <c r="G2041" s="132">
        <v>12500</v>
      </c>
      <c r="H2041" s="182">
        <v>46324</v>
      </c>
      <c r="I2041" s="182">
        <v>46405</v>
      </c>
      <c r="J2041" s="166">
        <v>4.7</v>
      </c>
      <c r="K2041" s="166">
        <v>1.8</v>
      </c>
      <c r="L2041" s="167" t="s">
        <v>1206</v>
      </c>
      <c r="M2041" s="168" t="s">
        <v>1204</v>
      </c>
      <c r="N2041" s="169">
        <v>0.01</v>
      </c>
      <c r="O2041" s="21">
        <f t="shared" si="1130"/>
        <v>2.9000000000000004</v>
      </c>
      <c r="P2041" s="21" t="str">
        <f t="shared" si="1131"/>
        <v>N</v>
      </c>
      <c r="Q2041" s="22">
        <f t="shared" si="1132"/>
        <v>48191.4</v>
      </c>
      <c r="R2041" s="8" t="str">
        <f t="shared" si="1133"/>
        <v>N</v>
      </c>
      <c r="S2041" s="23">
        <f t="shared" si="1134"/>
        <v>5.8000000000000007</v>
      </c>
      <c r="T2041" s="24">
        <f t="shared" si="1135"/>
        <v>20500</v>
      </c>
      <c r="U2041" s="24">
        <f t="shared" si="1136"/>
        <v>100000</v>
      </c>
      <c r="V2041" s="24">
        <f t="shared" si="1137"/>
        <v>257500</v>
      </c>
      <c r="W2041" s="24">
        <f t="shared" si="1138"/>
        <v>1364.8550000000032</v>
      </c>
      <c r="X2041" s="24">
        <f t="shared" si="1139"/>
        <v>0</v>
      </c>
      <c r="Y2041" s="24">
        <f t="shared" si="1140"/>
        <v>1364.8550000000032</v>
      </c>
      <c r="Z2041" s="24">
        <f t="shared" si="1141"/>
        <v>47308.458999999995</v>
      </c>
      <c r="AA2041" s="25" t="str">
        <f t="shared" si="1142"/>
        <v>N</v>
      </c>
      <c r="AB2041" s="26">
        <f t="shared" si="1143"/>
        <v>4.8000000000000007</v>
      </c>
      <c r="AC2041" s="27">
        <f t="shared" si="1144"/>
        <v>20500</v>
      </c>
      <c r="AD2041" s="28">
        <f t="shared" si="1145"/>
        <v>100000</v>
      </c>
      <c r="AE2041" s="28">
        <f t="shared" si="1146"/>
        <v>257500</v>
      </c>
      <c r="AF2041" s="28">
        <f t="shared" si="1147"/>
        <v>682.4275000000016</v>
      </c>
      <c r="AG2041" s="28">
        <f t="shared" si="1148"/>
        <v>0</v>
      </c>
      <c r="AH2041" s="28">
        <f t="shared" si="1149"/>
        <v>682.4275000000016</v>
      </c>
      <c r="AI2041" s="28">
        <f t="shared" si="1150"/>
        <v>48477.619640000004</v>
      </c>
      <c r="AJ2041" s="29" t="str">
        <f t="shared" si="1151"/>
        <v>N</v>
      </c>
      <c r="AK2041" s="30">
        <f t="shared" si="1152"/>
        <v>3.8000000000000007</v>
      </c>
      <c r="AL2041" s="31">
        <f t="shared" si="1153"/>
        <v>20500</v>
      </c>
      <c r="AM2041" s="31">
        <f t="shared" si="1154"/>
        <v>100000</v>
      </c>
      <c r="AN2041" s="31">
        <f t="shared" si="1155"/>
        <v>257500</v>
      </c>
      <c r="AO2041" s="31">
        <f t="shared" si="1156"/>
        <v>0</v>
      </c>
      <c r="AP2041" s="31">
        <f t="shared" si="1157"/>
        <v>0</v>
      </c>
      <c r="AQ2041" s="31">
        <f t="shared" si="1158"/>
        <v>0</v>
      </c>
      <c r="AR2041" s="31">
        <f t="shared" si="1159"/>
        <v>49651.647611400003</v>
      </c>
      <c r="AS2041" s="32">
        <f t="shared" si="1160"/>
        <v>2.8000000000000007</v>
      </c>
      <c r="AT2041" s="33">
        <f t="shared" si="1161"/>
        <v>20500</v>
      </c>
      <c r="AU2041" s="33">
        <f t="shared" si="1162"/>
        <v>100000</v>
      </c>
      <c r="AV2041" s="33">
        <v>258539</v>
      </c>
      <c r="AW2041" s="33">
        <f t="shared" si="1163"/>
        <v>341.2137500000008</v>
      </c>
      <c r="AX2041" s="33">
        <f t="shared" si="1164"/>
        <v>49806.950337514005</v>
      </c>
      <c r="AY2041" s="34">
        <f t="shared" si="1165"/>
        <v>195244.67658891401</v>
      </c>
    </row>
    <row r="2042" spans="1:51" ht="15" customHeight="1" x14ac:dyDescent="0.3">
      <c r="A2042" s="166" t="s">
        <v>3246</v>
      </c>
      <c r="B2042" s="99">
        <v>13802.77</v>
      </c>
      <c r="C2042" s="99">
        <v>22569.93</v>
      </c>
      <c r="D2042" s="99">
        <v>83793.070000000007</v>
      </c>
      <c r="E2042" s="99">
        <v>77257.899999999994</v>
      </c>
      <c r="F2042" s="134">
        <v>51000</v>
      </c>
      <c r="G2042" s="132">
        <v>12500</v>
      </c>
      <c r="H2042" s="182">
        <v>46536</v>
      </c>
      <c r="I2042" s="182">
        <v>46616</v>
      </c>
      <c r="J2042" s="166">
        <v>1.8</v>
      </c>
      <c r="K2042" s="166">
        <v>0.1</v>
      </c>
      <c r="L2042" s="167" t="s">
        <v>1207</v>
      </c>
      <c r="M2042" s="168" t="s">
        <v>1205</v>
      </c>
      <c r="N2042" s="169">
        <v>0.03</v>
      </c>
      <c r="O2042" s="21">
        <f t="shared" si="1130"/>
        <v>1.7</v>
      </c>
      <c r="P2042" s="21" t="str">
        <f t="shared" si="1131"/>
        <v>N</v>
      </c>
      <c r="Q2042" s="22">
        <f t="shared" si="1132"/>
        <v>36372.699999999997</v>
      </c>
      <c r="R2042" s="8" t="str">
        <f t="shared" si="1133"/>
        <v>N</v>
      </c>
      <c r="S2042" s="23">
        <f t="shared" si="1134"/>
        <v>1.7</v>
      </c>
      <c r="T2042" s="24">
        <f t="shared" si="1135"/>
        <v>50000</v>
      </c>
      <c r="U2042" s="24">
        <f t="shared" si="1136"/>
        <v>200000</v>
      </c>
      <c r="V2042" s="24">
        <f t="shared" si="1137"/>
        <v>257500</v>
      </c>
      <c r="W2042" s="24">
        <f t="shared" si="1138"/>
        <v>37463.881000000001</v>
      </c>
      <c r="X2042" s="24">
        <f t="shared" si="1139"/>
        <v>0</v>
      </c>
      <c r="Y2042" s="24">
        <f t="shared" si="1140"/>
        <v>37463.881000000001</v>
      </c>
      <c r="Z2042" s="24">
        <f t="shared" si="1141"/>
        <v>0</v>
      </c>
      <c r="AA2042" s="25" t="str">
        <f t="shared" si="1142"/>
        <v>N</v>
      </c>
      <c r="AB2042" s="26">
        <f t="shared" si="1143"/>
        <v>0.7</v>
      </c>
      <c r="AC2042" s="27">
        <f t="shared" si="1144"/>
        <v>50000</v>
      </c>
      <c r="AD2042" s="28">
        <f t="shared" si="1145"/>
        <v>200000</v>
      </c>
      <c r="AE2042" s="28">
        <f t="shared" si="1146"/>
        <v>257500</v>
      </c>
      <c r="AF2042" s="28">
        <f t="shared" si="1147"/>
        <v>38587.797429999999</v>
      </c>
      <c r="AG2042" s="28">
        <f t="shared" si="1148"/>
        <v>0</v>
      </c>
      <c r="AH2042" s="28">
        <f t="shared" si="1149"/>
        <v>38587.797429999999</v>
      </c>
      <c r="AI2042" s="28">
        <f t="shared" si="1150"/>
        <v>0</v>
      </c>
      <c r="AJ2042" s="29" t="str">
        <f t="shared" si="1151"/>
        <v>N</v>
      </c>
      <c r="AK2042" s="30">
        <f t="shared" si="1152"/>
        <v>0</v>
      </c>
      <c r="AL2042" s="31">
        <f t="shared" si="1153"/>
        <v>50000</v>
      </c>
      <c r="AM2042" s="31">
        <f t="shared" si="1154"/>
        <v>200000</v>
      </c>
      <c r="AN2042" s="31">
        <f t="shared" si="1155"/>
        <v>257500</v>
      </c>
      <c r="AO2042" s="31">
        <f t="shared" si="1156"/>
        <v>0</v>
      </c>
      <c r="AP2042" s="31">
        <f t="shared" si="1157"/>
        <v>0</v>
      </c>
      <c r="AQ2042" s="31">
        <f t="shared" si="1158"/>
        <v>0</v>
      </c>
      <c r="AR2042" s="31">
        <f t="shared" si="1159"/>
        <v>0</v>
      </c>
      <c r="AS2042" s="32">
        <f t="shared" si="1160"/>
        <v>0</v>
      </c>
      <c r="AT2042" s="33">
        <f t="shared" si="1161"/>
        <v>50000</v>
      </c>
      <c r="AU2042" s="33">
        <f t="shared" si="1162"/>
        <v>200000</v>
      </c>
      <c r="AV2042" s="33">
        <v>258540</v>
      </c>
      <c r="AW2042" s="33">
        <f t="shared" si="1163"/>
        <v>0</v>
      </c>
      <c r="AX2042" s="33">
        <f t="shared" si="1164"/>
        <v>0</v>
      </c>
      <c r="AY2042" s="34">
        <f t="shared" si="1165"/>
        <v>0</v>
      </c>
    </row>
    <row r="2043" spans="1:51" ht="15" customHeight="1" x14ac:dyDescent="0.3">
      <c r="A2043" s="166" t="s">
        <v>3247</v>
      </c>
      <c r="B2043" s="99">
        <v>17307.900000000001</v>
      </c>
      <c r="C2043" s="99">
        <v>28655.67</v>
      </c>
      <c r="D2043" s="99">
        <v>108190.83</v>
      </c>
      <c r="E2043" s="99">
        <v>107840.77</v>
      </c>
      <c r="F2043" s="134">
        <v>95000</v>
      </c>
      <c r="G2043" s="132">
        <v>12500</v>
      </c>
      <c r="H2043" s="182">
        <v>46446</v>
      </c>
      <c r="I2043" s="182">
        <v>46462</v>
      </c>
      <c r="J2043" s="166">
        <v>1.6</v>
      </c>
      <c r="K2043" s="166">
        <v>1</v>
      </c>
      <c r="L2043" s="167" t="s">
        <v>1207</v>
      </c>
      <c r="M2043" s="168" t="s">
        <v>1203</v>
      </c>
      <c r="N2043" s="169">
        <v>2.7E-2</v>
      </c>
      <c r="O2043" s="21">
        <f t="shared" si="1130"/>
        <v>0.60000000000000009</v>
      </c>
      <c r="P2043" s="21" t="str">
        <f t="shared" si="1131"/>
        <v>N</v>
      </c>
      <c r="Q2043" s="22">
        <f t="shared" si="1132"/>
        <v>45963.57</v>
      </c>
      <c r="R2043" s="8" t="str">
        <f t="shared" si="1133"/>
        <v>N</v>
      </c>
      <c r="S2043" s="23">
        <f t="shared" si="1134"/>
        <v>0.80000000000000016</v>
      </c>
      <c r="T2043" s="24">
        <f t="shared" si="1135"/>
        <v>50000</v>
      </c>
      <c r="U2043" s="24">
        <f t="shared" si="1136"/>
        <v>200000</v>
      </c>
      <c r="V2043" s="24">
        <f t="shared" si="1137"/>
        <v>257500</v>
      </c>
      <c r="W2043" s="24">
        <f t="shared" si="1138"/>
        <v>35403.439792499994</v>
      </c>
      <c r="X2043" s="24">
        <f t="shared" si="1139"/>
        <v>0</v>
      </c>
      <c r="Y2043" s="24">
        <f t="shared" si="1140"/>
        <v>35403.439792499994</v>
      </c>
      <c r="Z2043" s="24">
        <f t="shared" si="1141"/>
        <v>11801.146597500003</v>
      </c>
      <c r="AA2043" s="25" t="str">
        <f t="shared" si="1142"/>
        <v>N</v>
      </c>
      <c r="AB2043" s="26">
        <f t="shared" si="1143"/>
        <v>0</v>
      </c>
      <c r="AC2043" s="27">
        <f t="shared" si="1144"/>
        <v>50000</v>
      </c>
      <c r="AD2043" s="28">
        <f t="shared" si="1145"/>
        <v>200000</v>
      </c>
      <c r="AE2043" s="28">
        <f t="shared" si="1146"/>
        <v>257500</v>
      </c>
      <c r="AF2043" s="28">
        <f t="shared" si="1147"/>
        <v>0</v>
      </c>
      <c r="AG2043" s="28">
        <f t="shared" si="1148"/>
        <v>0</v>
      </c>
      <c r="AH2043" s="28">
        <f t="shared" si="1149"/>
        <v>0</v>
      </c>
      <c r="AI2043" s="28">
        <f t="shared" si="1150"/>
        <v>0</v>
      </c>
      <c r="AJ2043" s="29" t="str">
        <f t="shared" si="1151"/>
        <v>N</v>
      </c>
      <c r="AK2043" s="30">
        <f t="shared" si="1152"/>
        <v>0</v>
      </c>
      <c r="AL2043" s="31">
        <f t="shared" si="1153"/>
        <v>50000</v>
      </c>
      <c r="AM2043" s="31">
        <f t="shared" si="1154"/>
        <v>200000</v>
      </c>
      <c r="AN2043" s="31">
        <f t="shared" si="1155"/>
        <v>257500</v>
      </c>
      <c r="AO2043" s="31">
        <f t="shared" si="1156"/>
        <v>0</v>
      </c>
      <c r="AP2043" s="31">
        <f t="shared" si="1157"/>
        <v>0</v>
      </c>
      <c r="AQ2043" s="31">
        <f t="shared" si="1158"/>
        <v>0</v>
      </c>
      <c r="AR2043" s="31">
        <f t="shared" si="1159"/>
        <v>0</v>
      </c>
      <c r="AS2043" s="32">
        <f t="shared" si="1160"/>
        <v>0</v>
      </c>
      <c r="AT2043" s="33">
        <f t="shared" si="1161"/>
        <v>50000</v>
      </c>
      <c r="AU2043" s="33">
        <f t="shared" si="1162"/>
        <v>200000</v>
      </c>
      <c r="AV2043" s="33">
        <v>258541</v>
      </c>
      <c r="AW2043" s="33">
        <f t="shared" si="1163"/>
        <v>0</v>
      </c>
      <c r="AX2043" s="33">
        <f t="shared" si="1164"/>
        <v>0</v>
      </c>
      <c r="AY2043" s="34">
        <f t="shared" si="1165"/>
        <v>11801.146597500003</v>
      </c>
    </row>
    <row r="2044" spans="1:51" ht="15" customHeight="1" x14ac:dyDescent="0.3">
      <c r="A2044" s="166" t="s">
        <v>3248</v>
      </c>
      <c r="B2044" s="99">
        <v>17549.89</v>
      </c>
      <c r="C2044" s="99">
        <v>15143.68</v>
      </c>
      <c r="D2044" s="99">
        <v>70176.09</v>
      </c>
      <c r="E2044" s="99">
        <v>61167.69</v>
      </c>
      <c r="F2044" s="134">
        <v>121000</v>
      </c>
      <c r="G2044" s="132">
        <v>0</v>
      </c>
      <c r="H2044" s="182">
        <v>46507</v>
      </c>
      <c r="I2044" s="182">
        <v>46545</v>
      </c>
      <c r="J2044" s="166">
        <v>2.9</v>
      </c>
      <c r="K2044" s="166">
        <v>1.7</v>
      </c>
      <c r="L2044" s="167" t="s">
        <v>1207</v>
      </c>
      <c r="M2044" s="168" t="s">
        <v>1205</v>
      </c>
      <c r="N2044" s="169">
        <v>0.06</v>
      </c>
      <c r="O2044" s="21">
        <f t="shared" si="1130"/>
        <v>1.2</v>
      </c>
      <c r="P2044" s="21" t="str">
        <f t="shared" si="1131"/>
        <v>N</v>
      </c>
      <c r="Q2044" s="22">
        <f t="shared" si="1132"/>
        <v>32693.57</v>
      </c>
      <c r="R2044" s="8" t="str">
        <f t="shared" si="1133"/>
        <v>N</v>
      </c>
      <c r="S2044" s="23">
        <f t="shared" si="1134"/>
        <v>1.2</v>
      </c>
      <c r="T2044" s="24">
        <f t="shared" si="1135"/>
        <v>50000</v>
      </c>
      <c r="U2044" s="24">
        <f t="shared" si="1136"/>
        <v>200000</v>
      </c>
      <c r="V2044" s="24">
        <f t="shared" si="1137"/>
        <v>257500</v>
      </c>
      <c r="W2044" s="24">
        <f t="shared" si="1138"/>
        <v>34655.184200000003</v>
      </c>
      <c r="X2044" s="24">
        <f t="shared" si="1139"/>
        <v>0</v>
      </c>
      <c r="Y2044" s="24">
        <f t="shared" si="1140"/>
        <v>34655.184200000003</v>
      </c>
      <c r="Z2044" s="24">
        <f t="shared" si="1141"/>
        <v>0</v>
      </c>
      <c r="AA2044" s="25" t="str">
        <f t="shared" si="1142"/>
        <v>N</v>
      </c>
      <c r="AB2044" s="26">
        <f t="shared" si="1143"/>
        <v>0.19999999999999996</v>
      </c>
      <c r="AC2044" s="27">
        <f t="shared" si="1144"/>
        <v>50000</v>
      </c>
      <c r="AD2044" s="28">
        <f t="shared" si="1145"/>
        <v>200000</v>
      </c>
      <c r="AE2044" s="28">
        <f t="shared" si="1146"/>
        <v>257500</v>
      </c>
      <c r="AF2044" s="28">
        <f t="shared" si="1147"/>
        <v>36734.495252000008</v>
      </c>
      <c r="AG2044" s="28">
        <f t="shared" si="1148"/>
        <v>0</v>
      </c>
      <c r="AH2044" s="28">
        <f t="shared" si="1149"/>
        <v>36734.495252000008</v>
      </c>
      <c r="AI2044" s="28">
        <f t="shared" si="1150"/>
        <v>0</v>
      </c>
      <c r="AJ2044" s="29" t="str">
        <f t="shared" si="1151"/>
        <v>N</v>
      </c>
      <c r="AK2044" s="30">
        <f t="shared" si="1152"/>
        <v>0</v>
      </c>
      <c r="AL2044" s="31">
        <f t="shared" si="1153"/>
        <v>50000</v>
      </c>
      <c r="AM2044" s="31">
        <f t="shared" si="1154"/>
        <v>200000</v>
      </c>
      <c r="AN2044" s="31">
        <f t="shared" si="1155"/>
        <v>257500</v>
      </c>
      <c r="AO2044" s="31">
        <f t="shared" si="1156"/>
        <v>0</v>
      </c>
      <c r="AP2044" s="31">
        <f t="shared" si="1157"/>
        <v>0</v>
      </c>
      <c r="AQ2044" s="31">
        <f t="shared" si="1158"/>
        <v>0</v>
      </c>
      <c r="AR2044" s="31">
        <f t="shared" si="1159"/>
        <v>0</v>
      </c>
      <c r="AS2044" s="32">
        <f t="shared" si="1160"/>
        <v>0</v>
      </c>
      <c r="AT2044" s="33">
        <f t="shared" si="1161"/>
        <v>50000</v>
      </c>
      <c r="AU2044" s="33">
        <f t="shared" si="1162"/>
        <v>200000</v>
      </c>
      <c r="AV2044" s="33">
        <v>258542</v>
      </c>
      <c r="AW2044" s="33">
        <f t="shared" si="1163"/>
        <v>0</v>
      </c>
      <c r="AX2044" s="33">
        <f t="shared" si="1164"/>
        <v>0</v>
      </c>
      <c r="AY2044" s="34">
        <f t="shared" si="1165"/>
        <v>0</v>
      </c>
    </row>
    <row r="2045" spans="1:51" ht="15" customHeight="1" x14ac:dyDescent="0.3">
      <c r="A2045" s="166" t="s">
        <v>3249</v>
      </c>
      <c r="B2045" s="99">
        <v>8042.02</v>
      </c>
      <c r="C2045" s="99">
        <v>13868.75</v>
      </c>
      <c r="D2045" s="99">
        <v>62901.53</v>
      </c>
      <c r="E2045" s="99">
        <v>54918.89</v>
      </c>
      <c r="F2045" s="134">
        <v>126000</v>
      </c>
      <c r="G2045" s="132">
        <v>12500</v>
      </c>
      <c r="H2045" s="182">
        <v>46432</v>
      </c>
      <c r="I2045" s="182">
        <v>46444</v>
      </c>
      <c r="J2045" s="166">
        <v>2.6</v>
      </c>
      <c r="K2045" s="166">
        <v>1.3</v>
      </c>
      <c r="L2045" s="167" t="s">
        <v>1207</v>
      </c>
      <c r="M2045" s="168" t="s">
        <v>1204</v>
      </c>
      <c r="N2045" s="169">
        <v>0.01</v>
      </c>
      <c r="O2045" s="21">
        <f t="shared" si="1130"/>
        <v>1.3</v>
      </c>
      <c r="P2045" s="21" t="str">
        <f t="shared" si="1131"/>
        <v>N</v>
      </c>
      <c r="Q2045" s="22">
        <f t="shared" si="1132"/>
        <v>21910.77</v>
      </c>
      <c r="R2045" s="8" t="str">
        <f t="shared" si="1133"/>
        <v>N</v>
      </c>
      <c r="S2045" s="23">
        <f t="shared" si="1134"/>
        <v>2.6</v>
      </c>
      <c r="T2045" s="24">
        <f t="shared" si="1135"/>
        <v>50000</v>
      </c>
      <c r="U2045" s="24">
        <f t="shared" si="1136"/>
        <v>200000</v>
      </c>
      <c r="V2045" s="24">
        <f t="shared" si="1137"/>
        <v>257500</v>
      </c>
      <c r="W2045" s="24">
        <f t="shared" si="1138"/>
        <v>11064.93885</v>
      </c>
      <c r="X2045" s="24">
        <f t="shared" si="1139"/>
        <v>0</v>
      </c>
      <c r="Y2045" s="24">
        <f t="shared" si="1140"/>
        <v>11064.93885</v>
      </c>
      <c r="Z2045" s="24">
        <f t="shared" si="1141"/>
        <v>11064.93885</v>
      </c>
      <c r="AA2045" s="25" t="str">
        <f t="shared" si="1142"/>
        <v>N</v>
      </c>
      <c r="AB2045" s="26">
        <f t="shared" si="1143"/>
        <v>1.6</v>
      </c>
      <c r="AC2045" s="27">
        <f t="shared" si="1144"/>
        <v>50000</v>
      </c>
      <c r="AD2045" s="28">
        <f t="shared" si="1145"/>
        <v>200000</v>
      </c>
      <c r="AE2045" s="28">
        <f t="shared" si="1146"/>
        <v>257500</v>
      </c>
      <c r="AF2045" s="28">
        <f t="shared" si="1147"/>
        <v>11175.5882385</v>
      </c>
      <c r="AG2045" s="28">
        <f t="shared" si="1148"/>
        <v>0</v>
      </c>
      <c r="AH2045" s="28">
        <f t="shared" si="1149"/>
        <v>11175.5882385</v>
      </c>
      <c r="AI2045" s="28">
        <f t="shared" si="1150"/>
        <v>11175.5882385</v>
      </c>
      <c r="AJ2045" s="29" t="str">
        <f t="shared" si="1151"/>
        <v>N</v>
      </c>
      <c r="AK2045" s="30">
        <f t="shared" si="1152"/>
        <v>0.60000000000000009</v>
      </c>
      <c r="AL2045" s="31">
        <f t="shared" si="1153"/>
        <v>50000</v>
      </c>
      <c r="AM2045" s="31">
        <f t="shared" si="1154"/>
        <v>200000</v>
      </c>
      <c r="AN2045" s="31">
        <f t="shared" si="1155"/>
        <v>257500</v>
      </c>
      <c r="AO2045" s="31">
        <f t="shared" si="1156"/>
        <v>11287.344120885</v>
      </c>
      <c r="AP2045" s="31">
        <f t="shared" si="1157"/>
        <v>0</v>
      </c>
      <c r="AQ2045" s="31">
        <f t="shared" si="1158"/>
        <v>11287.344120885</v>
      </c>
      <c r="AR2045" s="31">
        <f t="shared" si="1159"/>
        <v>11287.344120885</v>
      </c>
      <c r="AS2045" s="32">
        <f t="shared" si="1160"/>
        <v>0</v>
      </c>
      <c r="AT2045" s="33">
        <f t="shared" si="1161"/>
        <v>50000</v>
      </c>
      <c r="AU2045" s="33">
        <f t="shared" si="1162"/>
        <v>200000</v>
      </c>
      <c r="AV2045" s="33">
        <v>258543</v>
      </c>
      <c r="AW2045" s="33">
        <f t="shared" si="1163"/>
        <v>0</v>
      </c>
      <c r="AX2045" s="33">
        <f t="shared" si="1164"/>
        <v>0</v>
      </c>
      <c r="AY2045" s="34">
        <f t="shared" si="1165"/>
        <v>33527.871209384997</v>
      </c>
    </row>
    <row r="2046" spans="1:51" ht="15" customHeight="1" x14ac:dyDescent="0.3">
      <c r="A2046" s="166" t="s">
        <v>3250</v>
      </c>
      <c r="B2046" s="99">
        <v>5774.56</v>
      </c>
      <c r="C2046" s="99">
        <v>32080.29</v>
      </c>
      <c r="D2046" s="99">
        <v>112651.39</v>
      </c>
      <c r="E2046" s="99">
        <v>107865.92</v>
      </c>
      <c r="F2046" s="134">
        <v>152000</v>
      </c>
      <c r="G2046" s="132">
        <v>0</v>
      </c>
      <c r="H2046" s="182">
        <v>46428</v>
      </c>
      <c r="I2046" s="182">
        <v>46491</v>
      </c>
      <c r="J2046" s="166">
        <v>4.2</v>
      </c>
      <c r="K2046" s="166">
        <v>3.4</v>
      </c>
      <c r="L2046" s="167" t="s">
        <v>1206</v>
      </c>
      <c r="M2046" s="168" t="s">
        <v>1203</v>
      </c>
      <c r="N2046" s="169">
        <v>0.02</v>
      </c>
      <c r="O2046" s="21">
        <f t="shared" si="1130"/>
        <v>0.80000000000000027</v>
      </c>
      <c r="P2046" s="21" t="str">
        <f t="shared" si="1131"/>
        <v>N</v>
      </c>
      <c r="Q2046" s="22">
        <f t="shared" si="1132"/>
        <v>37854.85</v>
      </c>
      <c r="R2046" s="8" t="str">
        <f t="shared" si="1133"/>
        <v>N</v>
      </c>
      <c r="S2046" s="23">
        <f t="shared" si="1134"/>
        <v>1.0666666666666671</v>
      </c>
      <c r="T2046" s="24">
        <f t="shared" si="1135"/>
        <v>20500</v>
      </c>
      <c r="U2046" s="24">
        <f t="shared" si="1136"/>
        <v>100000</v>
      </c>
      <c r="V2046" s="24">
        <f t="shared" si="1137"/>
        <v>257500</v>
      </c>
      <c r="W2046" s="24">
        <f t="shared" si="1138"/>
        <v>0</v>
      </c>
      <c r="X2046" s="24">
        <f t="shared" si="1139"/>
        <v>0</v>
      </c>
      <c r="Y2046" s="24">
        <f t="shared" si="1140"/>
        <v>0</v>
      </c>
      <c r="Z2046" s="24">
        <f t="shared" si="1141"/>
        <v>38611.947</v>
      </c>
      <c r="AA2046" s="25" t="str">
        <f t="shared" si="1142"/>
        <v>N</v>
      </c>
      <c r="AB2046" s="26">
        <f t="shared" si="1143"/>
        <v>6.6666666666667096E-2</v>
      </c>
      <c r="AC2046" s="27">
        <f t="shared" si="1144"/>
        <v>20500</v>
      </c>
      <c r="AD2046" s="28">
        <f t="shared" si="1145"/>
        <v>100000</v>
      </c>
      <c r="AE2046" s="28">
        <f t="shared" si="1146"/>
        <v>257500</v>
      </c>
      <c r="AF2046" s="28">
        <f t="shared" si="1147"/>
        <v>0</v>
      </c>
      <c r="AG2046" s="28">
        <f t="shared" si="1148"/>
        <v>0</v>
      </c>
      <c r="AH2046" s="28">
        <f t="shared" si="1149"/>
        <v>0</v>
      </c>
      <c r="AI2046" s="28">
        <f t="shared" si="1150"/>
        <v>39384.185940000003</v>
      </c>
      <c r="AJ2046" s="29" t="str">
        <f t="shared" si="1151"/>
        <v>N</v>
      </c>
      <c r="AK2046" s="30">
        <f t="shared" si="1152"/>
        <v>0</v>
      </c>
      <c r="AL2046" s="31">
        <f t="shared" si="1153"/>
        <v>20500</v>
      </c>
      <c r="AM2046" s="31">
        <f t="shared" si="1154"/>
        <v>100000</v>
      </c>
      <c r="AN2046" s="31">
        <f t="shared" si="1155"/>
        <v>257500</v>
      </c>
      <c r="AO2046" s="31">
        <f t="shared" si="1156"/>
        <v>0</v>
      </c>
      <c r="AP2046" s="31">
        <f t="shared" si="1157"/>
        <v>0</v>
      </c>
      <c r="AQ2046" s="31">
        <f t="shared" si="1158"/>
        <v>0</v>
      </c>
      <c r="AR2046" s="31">
        <f t="shared" si="1159"/>
        <v>0</v>
      </c>
      <c r="AS2046" s="32">
        <f t="shared" si="1160"/>
        <v>0</v>
      </c>
      <c r="AT2046" s="33">
        <f t="shared" si="1161"/>
        <v>20500</v>
      </c>
      <c r="AU2046" s="33">
        <f t="shared" si="1162"/>
        <v>100000</v>
      </c>
      <c r="AV2046" s="33">
        <v>258544</v>
      </c>
      <c r="AW2046" s="33">
        <f t="shared" si="1163"/>
        <v>0</v>
      </c>
      <c r="AX2046" s="33">
        <f t="shared" si="1164"/>
        <v>0</v>
      </c>
      <c r="AY2046" s="34">
        <f t="shared" si="1165"/>
        <v>77996.13294000001</v>
      </c>
    </row>
    <row r="2047" spans="1:51" ht="15" customHeight="1" x14ac:dyDescent="0.3">
      <c r="A2047" s="166" t="s">
        <v>3251</v>
      </c>
      <c r="B2047" s="99">
        <v>16143.43</v>
      </c>
      <c r="C2047" s="99">
        <v>20624.330000000002</v>
      </c>
      <c r="D2047" s="99">
        <v>69994.289999999994</v>
      </c>
      <c r="E2047" s="99">
        <v>68479.97</v>
      </c>
      <c r="F2047" s="134">
        <v>122000</v>
      </c>
      <c r="G2047" s="132">
        <v>26667</v>
      </c>
      <c r="H2047" s="182">
        <v>46438</v>
      </c>
      <c r="I2047" s="182">
        <v>46498</v>
      </c>
      <c r="J2047" s="166">
        <v>3.8</v>
      </c>
      <c r="K2047" s="166">
        <v>0.5</v>
      </c>
      <c r="L2047" s="167" t="s">
        <v>1206</v>
      </c>
      <c r="M2047" s="168" t="s">
        <v>1204</v>
      </c>
      <c r="N2047" s="169">
        <v>0.02</v>
      </c>
      <c r="O2047" s="21">
        <f t="shared" si="1130"/>
        <v>3.3</v>
      </c>
      <c r="P2047" s="21" t="str">
        <f t="shared" si="1131"/>
        <v>N</v>
      </c>
      <c r="Q2047" s="22">
        <f t="shared" si="1132"/>
        <v>36767.760000000002</v>
      </c>
      <c r="R2047" s="8" t="str">
        <f t="shared" si="1133"/>
        <v>N</v>
      </c>
      <c r="S2047" s="23">
        <f t="shared" si="1134"/>
        <v>6.6</v>
      </c>
      <c r="T2047" s="24">
        <f t="shared" si="1135"/>
        <v>20500</v>
      </c>
      <c r="U2047" s="24">
        <f t="shared" si="1136"/>
        <v>100000</v>
      </c>
      <c r="V2047" s="24">
        <f t="shared" si="1137"/>
        <v>257500</v>
      </c>
      <c r="W2047" s="24">
        <f t="shared" si="1138"/>
        <v>10250</v>
      </c>
      <c r="X2047" s="24">
        <f t="shared" si="1139"/>
        <v>0</v>
      </c>
      <c r="Y2047" s="24">
        <f t="shared" si="1140"/>
        <v>10250</v>
      </c>
      <c r="Z2047" s="24">
        <f t="shared" si="1141"/>
        <v>27253.1152</v>
      </c>
      <c r="AA2047" s="25" t="str">
        <f t="shared" si="1142"/>
        <v>N</v>
      </c>
      <c r="AB2047" s="26">
        <f t="shared" si="1143"/>
        <v>5.6</v>
      </c>
      <c r="AC2047" s="27">
        <f t="shared" si="1144"/>
        <v>20500</v>
      </c>
      <c r="AD2047" s="28">
        <f t="shared" si="1145"/>
        <v>100000</v>
      </c>
      <c r="AE2047" s="28">
        <f t="shared" si="1146"/>
        <v>257500</v>
      </c>
      <c r="AF2047" s="28">
        <f t="shared" si="1147"/>
        <v>9877.8550000000032</v>
      </c>
      <c r="AG2047" s="28">
        <f t="shared" si="1148"/>
        <v>0</v>
      </c>
      <c r="AH2047" s="28">
        <f t="shared" si="1149"/>
        <v>9877.8550000000032</v>
      </c>
      <c r="AI2047" s="28">
        <f t="shared" si="1150"/>
        <v>28375.322503999996</v>
      </c>
      <c r="AJ2047" s="29" t="str">
        <f t="shared" si="1151"/>
        <v>N</v>
      </c>
      <c r="AK2047" s="30">
        <f t="shared" si="1152"/>
        <v>4.5999999999999996</v>
      </c>
      <c r="AL2047" s="31">
        <f t="shared" si="1153"/>
        <v>20500</v>
      </c>
      <c r="AM2047" s="31">
        <f t="shared" si="1154"/>
        <v>100000</v>
      </c>
      <c r="AN2047" s="31">
        <f t="shared" si="1155"/>
        <v>257500</v>
      </c>
      <c r="AO2047" s="31">
        <f t="shared" si="1156"/>
        <v>9877.8550000000032</v>
      </c>
      <c r="AP2047" s="31">
        <f t="shared" si="1157"/>
        <v>0</v>
      </c>
      <c r="AQ2047" s="31">
        <f t="shared" si="1158"/>
        <v>9877.8550000000032</v>
      </c>
      <c r="AR2047" s="31">
        <f t="shared" si="1159"/>
        <v>29140.386054079994</v>
      </c>
      <c r="AS2047" s="32">
        <f t="shared" si="1160"/>
        <v>3.5999999999999996</v>
      </c>
      <c r="AT2047" s="33">
        <f t="shared" si="1161"/>
        <v>20500</v>
      </c>
      <c r="AU2047" s="33">
        <f t="shared" si="1162"/>
        <v>100000</v>
      </c>
      <c r="AV2047" s="33">
        <v>258545</v>
      </c>
      <c r="AW2047" s="33">
        <f t="shared" si="1163"/>
        <v>0</v>
      </c>
      <c r="AX2047" s="33">
        <f t="shared" si="1164"/>
        <v>39798.6058751616</v>
      </c>
      <c r="AY2047" s="34">
        <f t="shared" si="1165"/>
        <v>124567.42963324158</v>
      </c>
    </row>
    <row r="2048" spans="1:51" ht="15" customHeight="1" x14ac:dyDescent="0.3">
      <c r="A2048" s="166" t="s">
        <v>3252</v>
      </c>
      <c r="B2048" s="99">
        <v>13662.89</v>
      </c>
      <c r="C2048" s="99">
        <v>2687.68</v>
      </c>
      <c r="D2048" s="99">
        <v>42323.79</v>
      </c>
      <c r="E2048" s="99">
        <v>29821.74</v>
      </c>
      <c r="F2048" s="134">
        <v>120000</v>
      </c>
      <c r="G2048" s="132">
        <v>0</v>
      </c>
      <c r="H2048" s="182">
        <v>46524</v>
      </c>
      <c r="I2048" s="182">
        <v>46541</v>
      </c>
      <c r="J2048" s="166">
        <v>3.6</v>
      </c>
      <c r="K2048" s="166">
        <v>2.5</v>
      </c>
      <c r="L2048" s="167" t="s">
        <v>1206</v>
      </c>
      <c r="M2048" s="168" t="s">
        <v>1204</v>
      </c>
      <c r="N2048" s="169">
        <v>0.02</v>
      </c>
      <c r="O2048" s="21">
        <f t="shared" si="1130"/>
        <v>1.1000000000000001</v>
      </c>
      <c r="P2048" s="21" t="str">
        <f t="shared" si="1131"/>
        <v>N</v>
      </c>
      <c r="Q2048" s="22">
        <f t="shared" si="1132"/>
        <v>16350.57</v>
      </c>
      <c r="R2048" s="8" t="str">
        <f t="shared" si="1133"/>
        <v>N</v>
      </c>
      <c r="S2048" s="23">
        <f t="shared" si="1134"/>
        <v>2.2000000000000002</v>
      </c>
      <c r="T2048" s="24">
        <f t="shared" si="1135"/>
        <v>20500</v>
      </c>
      <c r="U2048" s="24">
        <f t="shared" si="1136"/>
        <v>100000</v>
      </c>
      <c r="V2048" s="24">
        <f t="shared" si="1137"/>
        <v>257500</v>
      </c>
      <c r="W2048" s="24">
        <f t="shared" si="1138"/>
        <v>8338.7906999999996</v>
      </c>
      <c r="X2048" s="24">
        <f t="shared" si="1139"/>
        <v>0</v>
      </c>
      <c r="Y2048" s="24">
        <f t="shared" si="1140"/>
        <v>8338.7906999999996</v>
      </c>
      <c r="Z2048" s="24">
        <f t="shared" si="1141"/>
        <v>8338.7906999999996</v>
      </c>
      <c r="AA2048" s="25" t="str">
        <f t="shared" si="1142"/>
        <v>N</v>
      </c>
      <c r="AB2048" s="26">
        <f t="shared" si="1143"/>
        <v>1.2000000000000002</v>
      </c>
      <c r="AC2048" s="27">
        <f t="shared" si="1144"/>
        <v>20500</v>
      </c>
      <c r="AD2048" s="28">
        <f t="shared" si="1145"/>
        <v>100000</v>
      </c>
      <c r="AE2048" s="28">
        <f t="shared" si="1146"/>
        <v>257500</v>
      </c>
      <c r="AF2048" s="28">
        <f t="shared" si="1147"/>
        <v>8505.5665140000001</v>
      </c>
      <c r="AG2048" s="28">
        <f t="shared" si="1148"/>
        <v>0</v>
      </c>
      <c r="AH2048" s="28">
        <f t="shared" si="1149"/>
        <v>8505.5665140000001</v>
      </c>
      <c r="AI2048" s="28">
        <f t="shared" si="1150"/>
        <v>8505.5665140000001</v>
      </c>
      <c r="AJ2048" s="29" t="str">
        <f t="shared" si="1151"/>
        <v>N</v>
      </c>
      <c r="AK2048" s="30">
        <f t="shared" si="1152"/>
        <v>0.20000000000000018</v>
      </c>
      <c r="AL2048" s="31">
        <f t="shared" si="1153"/>
        <v>20500</v>
      </c>
      <c r="AM2048" s="31">
        <f t="shared" si="1154"/>
        <v>100000</v>
      </c>
      <c r="AN2048" s="31">
        <f t="shared" si="1155"/>
        <v>257500</v>
      </c>
      <c r="AO2048" s="31">
        <f t="shared" si="1156"/>
        <v>8675.6778442800005</v>
      </c>
      <c r="AP2048" s="31">
        <f t="shared" si="1157"/>
        <v>0</v>
      </c>
      <c r="AQ2048" s="31">
        <f t="shared" si="1158"/>
        <v>8675.6778442800005</v>
      </c>
      <c r="AR2048" s="31">
        <f t="shared" si="1159"/>
        <v>8675.6778442800005</v>
      </c>
      <c r="AS2048" s="32">
        <f t="shared" si="1160"/>
        <v>0</v>
      </c>
      <c r="AT2048" s="33">
        <f t="shared" si="1161"/>
        <v>20500</v>
      </c>
      <c r="AU2048" s="33">
        <f t="shared" si="1162"/>
        <v>100000</v>
      </c>
      <c r="AV2048" s="33">
        <v>258546</v>
      </c>
      <c r="AW2048" s="33">
        <f t="shared" si="1163"/>
        <v>0</v>
      </c>
      <c r="AX2048" s="33">
        <f t="shared" si="1164"/>
        <v>0</v>
      </c>
      <c r="AY2048" s="34">
        <f t="shared" si="1165"/>
        <v>25520.035058280002</v>
      </c>
    </row>
    <row r="2049" spans="1:51" ht="15" customHeight="1" x14ac:dyDescent="0.3">
      <c r="A2049" s="166" t="s">
        <v>3253</v>
      </c>
      <c r="B2049" s="99">
        <v>18636.900000000001</v>
      </c>
      <c r="C2049" s="99">
        <v>28921.15</v>
      </c>
      <c r="D2049" s="99">
        <v>101505.64</v>
      </c>
      <c r="E2049" s="99">
        <v>91330.37</v>
      </c>
      <c r="F2049" s="134">
        <v>221000</v>
      </c>
      <c r="G2049" s="132">
        <v>12500</v>
      </c>
      <c r="H2049" s="182">
        <v>46224</v>
      </c>
      <c r="I2049" s="182">
        <v>46306</v>
      </c>
      <c r="J2049" s="166">
        <v>4.9000000000000004</v>
      </c>
      <c r="K2049" s="166">
        <v>3.5</v>
      </c>
      <c r="L2049" s="167" t="s">
        <v>1206</v>
      </c>
      <c r="M2049" s="168" t="s">
        <v>1204</v>
      </c>
      <c r="N2049" s="169">
        <v>0.04</v>
      </c>
      <c r="O2049" s="21">
        <f t="shared" si="1130"/>
        <v>1.4000000000000004</v>
      </c>
      <c r="P2049" s="21" t="str">
        <f t="shared" si="1131"/>
        <v>N</v>
      </c>
      <c r="Q2049" s="22">
        <f t="shared" si="1132"/>
        <v>47558.05</v>
      </c>
      <c r="R2049" s="8" t="str">
        <f t="shared" si="1133"/>
        <v>N</v>
      </c>
      <c r="S2049" s="23">
        <f t="shared" si="1134"/>
        <v>2.8000000000000007</v>
      </c>
      <c r="T2049" s="24">
        <f t="shared" si="1135"/>
        <v>20500</v>
      </c>
      <c r="U2049" s="24">
        <f t="shared" si="1136"/>
        <v>100000</v>
      </c>
      <c r="V2049" s="24">
        <f t="shared" si="1137"/>
        <v>257500</v>
      </c>
      <c r="W2049" s="24">
        <f t="shared" si="1138"/>
        <v>0</v>
      </c>
      <c r="X2049" s="24">
        <f t="shared" si="1139"/>
        <v>0</v>
      </c>
      <c r="Y2049" s="24">
        <f t="shared" si="1140"/>
        <v>0</v>
      </c>
      <c r="Z2049" s="24">
        <f t="shared" si="1141"/>
        <v>49460.372000000003</v>
      </c>
      <c r="AA2049" s="25" t="str">
        <f t="shared" si="1142"/>
        <v>N</v>
      </c>
      <c r="AB2049" s="26">
        <f t="shared" si="1143"/>
        <v>1.8000000000000007</v>
      </c>
      <c r="AC2049" s="27">
        <f t="shared" si="1144"/>
        <v>20500</v>
      </c>
      <c r="AD2049" s="28">
        <f t="shared" si="1145"/>
        <v>100000</v>
      </c>
      <c r="AE2049" s="28">
        <f t="shared" si="1146"/>
        <v>257500</v>
      </c>
      <c r="AF2049" s="28">
        <f t="shared" si="1147"/>
        <v>0</v>
      </c>
      <c r="AG2049" s="28">
        <f t="shared" si="1148"/>
        <v>0</v>
      </c>
      <c r="AH2049" s="28">
        <f t="shared" si="1149"/>
        <v>0</v>
      </c>
      <c r="AI2049" s="28">
        <f t="shared" si="1150"/>
        <v>51438.786880000007</v>
      </c>
      <c r="AJ2049" s="29" t="str">
        <f t="shared" si="1151"/>
        <v>N</v>
      </c>
      <c r="AK2049" s="30">
        <f t="shared" si="1152"/>
        <v>0.80000000000000071</v>
      </c>
      <c r="AL2049" s="31">
        <f t="shared" si="1153"/>
        <v>20500</v>
      </c>
      <c r="AM2049" s="31">
        <f t="shared" si="1154"/>
        <v>100000</v>
      </c>
      <c r="AN2049" s="31">
        <f t="shared" si="1155"/>
        <v>257500</v>
      </c>
      <c r="AO2049" s="31">
        <f t="shared" si="1156"/>
        <v>0</v>
      </c>
      <c r="AP2049" s="31">
        <f t="shared" si="1157"/>
        <v>0</v>
      </c>
      <c r="AQ2049" s="31">
        <f t="shared" si="1158"/>
        <v>0</v>
      </c>
      <c r="AR2049" s="31">
        <f t="shared" si="1159"/>
        <v>53496.338355200009</v>
      </c>
      <c r="AS2049" s="32">
        <f t="shared" si="1160"/>
        <v>0</v>
      </c>
      <c r="AT2049" s="33">
        <f t="shared" si="1161"/>
        <v>20500</v>
      </c>
      <c r="AU2049" s="33">
        <f t="shared" si="1162"/>
        <v>100000</v>
      </c>
      <c r="AV2049" s="33">
        <v>258547</v>
      </c>
      <c r="AW2049" s="33">
        <f t="shared" si="1163"/>
        <v>0</v>
      </c>
      <c r="AX2049" s="33">
        <f t="shared" si="1164"/>
        <v>0</v>
      </c>
      <c r="AY2049" s="34">
        <f t="shared" si="1165"/>
        <v>154395.49723520002</v>
      </c>
    </row>
    <row r="2050" spans="1:51" ht="15" customHeight="1" x14ac:dyDescent="0.3">
      <c r="A2050" s="166" t="s">
        <v>3254</v>
      </c>
      <c r="B2050" s="99">
        <v>8835.2999999999993</v>
      </c>
      <c r="C2050" s="99">
        <v>23851.61</v>
      </c>
      <c r="D2050" s="99">
        <v>85803.6</v>
      </c>
      <c r="E2050" s="99">
        <v>82843.210000000006</v>
      </c>
      <c r="F2050" s="134">
        <v>150000</v>
      </c>
      <c r="G2050" s="132">
        <v>0</v>
      </c>
      <c r="H2050" s="182">
        <v>46342</v>
      </c>
      <c r="I2050" s="182">
        <v>46396</v>
      </c>
      <c r="J2050" s="166">
        <v>2.4</v>
      </c>
      <c r="K2050" s="166">
        <v>1.5</v>
      </c>
      <c r="L2050" s="167" t="s">
        <v>1207</v>
      </c>
      <c r="M2050" s="168" t="s">
        <v>1205</v>
      </c>
      <c r="N2050" s="169">
        <v>0.05</v>
      </c>
      <c r="O2050" s="21">
        <f t="shared" si="1130"/>
        <v>0.89999999999999991</v>
      </c>
      <c r="P2050" s="21" t="str">
        <f t="shared" si="1131"/>
        <v>N</v>
      </c>
      <c r="Q2050" s="22">
        <f t="shared" si="1132"/>
        <v>32686.91</v>
      </c>
      <c r="R2050" s="8" t="str">
        <f t="shared" si="1133"/>
        <v>N</v>
      </c>
      <c r="S2050" s="23">
        <f t="shared" si="1134"/>
        <v>0.89999999999999991</v>
      </c>
      <c r="T2050" s="24">
        <f t="shared" si="1135"/>
        <v>50000</v>
      </c>
      <c r="U2050" s="24">
        <f t="shared" si="1136"/>
        <v>200000</v>
      </c>
      <c r="V2050" s="24">
        <f t="shared" si="1137"/>
        <v>257500</v>
      </c>
      <c r="W2050" s="24">
        <f t="shared" si="1138"/>
        <v>34321.255499999999</v>
      </c>
      <c r="X2050" s="24">
        <f t="shared" si="1139"/>
        <v>0</v>
      </c>
      <c r="Y2050" s="24">
        <f t="shared" si="1140"/>
        <v>34321.255499999999</v>
      </c>
      <c r="Z2050" s="24">
        <f t="shared" si="1141"/>
        <v>0</v>
      </c>
      <c r="AA2050" s="25" t="str">
        <f t="shared" si="1142"/>
        <v>N</v>
      </c>
      <c r="AB2050" s="26">
        <f t="shared" si="1143"/>
        <v>0</v>
      </c>
      <c r="AC2050" s="27">
        <f t="shared" si="1144"/>
        <v>50000</v>
      </c>
      <c r="AD2050" s="28">
        <f t="shared" si="1145"/>
        <v>200000</v>
      </c>
      <c r="AE2050" s="28">
        <f t="shared" si="1146"/>
        <v>257500</v>
      </c>
      <c r="AF2050" s="28">
        <f t="shared" si="1147"/>
        <v>0</v>
      </c>
      <c r="AG2050" s="28">
        <f t="shared" si="1148"/>
        <v>0</v>
      </c>
      <c r="AH2050" s="28">
        <f t="shared" si="1149"/>
        <v>0</v>
      </c>
      <c r="AI2050" s="28">
        <f t="shared" si="1150"/>
        <v>0</v>
      </c>
      <c r="AJ2050" s="29" t="str">
        <f t="shared" si="1151"/>
        <v>N</v>
      </c>
      <c r="AK2050" s="30">
        <f t="shared" si="1152"/>
        <v>0</v>
      </c>
      <c r="AL2050" s="31">
        <f t="shared" si="1153"/>
        <v>50000</v>
      </c>
      <c r="AM2050" s="31">
        <f t="shared" si="1154"/>
        <v>200000</v>
      </c>
      <c r="AN2050" s="31">
        <f t="shared" si="1155"/>
        <v>257500</v>
      </c>
      <c r="AO2050" s="31">
        <f t="shared" si="1156"/>
        <v>0</v>
      </c>
      <c r="AP2050" s="31">
        <f t="shared" si="1157"/>
        <v>0</v>
      </c>
      <c r="AQ2050" s="31">
        <f t="shared" si="1158"/>
        <v>0</v>
      </c>
      <c r="AR2050" s="31">
        <f t="shared" si="1159"/>
        <v>0</v>
      </c>
      <c r="AS2050" s="32">
        <f t="shared" si="1160"/>
        <v>0</v>
      </c>
      <c r="AT2050" s="33">
        <f t="shared" si="1161"/>
        <v>50000</v>
      </c>
      <c r="AU2050" s="33">
        <f t="shared" si="1162"/>
        <v>200000</v>
      </c>
      <c r="AV2050" s="33">
        <v>258548</v>
      </c>
      <c r="AW2050" s="33">
        <f t="shared" si="1163"/>
        <v>0</v>
      </c>
      <c r="AX2050" s="33">
        <f t="shared" si="1164"/>
        <v>0</v>
      </c>
      <c r="AY2050" s="34">
        <f t="shared" si="1165"/>
        <v>0</v>
      </c>
    </row>
    <row r="2051" spans="1:51" ht="15" customHeight="1" x14ac:dyDescent="0.3">
      <c r="A2051" s="166" t="s">
        <v>3255</v>
      </c>
      <c r="B2051" s="99">
        <v>11072.69</v>
      </c>
      <c r="C2051" s="99">
        <v>31930.62</v>
      </c>
      <c r="D2051" s="99">
        <v>113901.75</v>
      </c>
      <c r="E2051" s="99">
        <v>111460.78</v>
      </c>
      <c r="F2051" s="134">
        <v>70000</v>
      </c>
      <c r="G2051" s="132">
        <v>12500</v>
      </c>
      <c r="H2051" s="182">
        <v>46519</v>
      </c>
      <c r="I2051" s="182">
        <v>46531</v>
      </c>
      <c r="J2051" s="166">
        <v>3.9</v>
      </c>
      <c r="K2051" s="166">
        <v>1.6</v>
      </c>
      <c r="L2051" s="167" t="s">
        <v>1207</v>
      </c>
      <c r="M2051" s="168" t="s">
        <v>1204</v>
      </c>
      <c r="N2051" s="169">
        <v>5.1999999999999998E-2</v>
      </c>
      <c r="O2051" s="21">
        <f t="shared" si="1130"/>
        <v>2.2999999999999998</v>
      </c>
      <c r="P2051" s="21" t="str">
        <f t="shared" si="1131"/>
        <v>N</v>
      </c>
      <c r="Q2051" s="22">
        <f t="shared" si="1132"/>
        <v>43003.31</v>
      </c>
      <c r="R2051" s="8" t="str">
        <f t="shared" si="1133"/>
        <v>N</v>
      </c>
      <c r="S2051" s="23">
        <f t="shared" si="1134"/>
        <v>4.5999999999999996</v>
      </c>
      <c r="T2051" s="24">
        <f t="shared" si="1135"/>
        <v>50000</v>
      </c>
      <c r="U2051" s="24">
        <f t="shared" si="1136"/>
        <v>200000</v>
      </c>
      <c r="V2051" s="24">
        <f t="shared" si="1137"/>
        <v>257500</v>
      </c>
      <c r="W2051" s="24">
        <f t="shared" si="1138"/>
        <v>22619.74106</v>
      </c>
      <c r="X2051" s="24">
        <f t="shared" si="1139"/>
        <v>0</v>
      </c>
      <c r="Y2051" s="24">
        <f t="shared" si="1140"/>
        <v>22619.74106</v>
      </c>
      <c r="Z2051" s="24">
        <f t="shared" si="1141"/>
        <v>22619.74106</v>
      </c>
      <c r="AA2051" s="25" t="str">
        <f t="shared" si="1142"/>
        <v>N</v>
      </c>
      <c r="AB2051" s="26">
        <f t="shared" si="1143"/>
        <v>3.5999999999999996</v>
      </c>
      <c r="AC2051" s="27">
        <f t="shared" si="1144"/>
        <v>50000</v>
      </c>
      <c r="AD2051" s="28">
        <f t="shared" si="1145"/>
        <v>200000</v>
      </c>
      <c r="AE2051" s="28">
        <f t="shared" si="1146"/>
        <v>257500</v>
      </c>
      <c r="AF2051" s="28">
        <f t="shared" si="1147"/>
        <v>23795.967595120001</v>
      </c>
      <c r="AG2051" s="28">
        <f t="shared" si="1148"/>
        <v>0</v>
      </c>
      <c r="AH2051" s="28">
        <f t="shared" si="1149"/>
        <v>23795.967595120001</v>
      </c>
      <c r="AI2051" s="28">
        <f t="shared" si="1150"/>
        <v>23795.967595120001</v>
      </c>
      <c r="AJ2051" s="29" t="str">
        <f t="shared" si="1151"/>
        <v>N</v>
      </c>
      <c r="AK2051" s="30">
        <f t="shared" si="1152"/>
        <v>2.5999999999999996</v>
      </c>
      <c r="AL2051" s="31">
        <f t="shared" si="1153"/>
        <v>50000</v>
      </c>
      <c r="AM2051" s="31">
        <f t="shared" si="1154"/>
        <v>200000</v>
      </c>
      <c r="AN2051" s="31">
        <f t="shared" si="1155"/>
        <v>257500</v>
      </c>
      <c r="AO2051" s="31">
        <f t="shared" si="1156"/>
        <v>25000</v>
      </c>
      <c r="AP2051" s="31">
        <f t="shared" si="1157"/>
        <v>0</v>
      </c>
      <c r="AQ2051" s="31">
        <f t="shared" si="1158"/>
        <v>25000</v>
      </c>
      <c r="AR2051" s="31">
        <f t="shared" si="1159"/>
        <v>25066.715820132486</v>
      </c>
      <c r="AS2051" s="32">
        <f t="shared" si="1160"/>
        <v>1.5999999999999996</v>
      </c>
      <c r="AT2051" s="33">
        <f t="shared" si="1161"/>
        <v>50000</v>
      </c>
      <c r="AU2051" s="33">
        <f t="shared" si="1162"/>
        <v>200000</v>
      </c>
      <c r="AV2051" s="33">
        <v>258549</v>
      </c>
      <c r="AW2051" s="33">
        <f t="shared" si="1163"/>
        <v>7341.2706724399977</v>
      </c>
      <c r="AX2051" s="33">
        <f t="shared" si="1164"/>
        <v>45328.914370339378</v>
      </c>
      <c r="AY2051" s="34">
        <f t="shared" si="1165"/>
        <v>116811.33884559186</v>
      </c>
    </row>
    <row r="2052" spans="1:51" ht="15" customHeight="1" x14ac:dyDescent="0.3">
      <c r="A2052" s="166" t="s">
        <v>3256</v>
      </c>
      <c r="B2052" s="99">
        <v>11269.66</v>
      </c>
      <c r="C2052" s="99">
        <v>31269.69</v>
      </c>
      <c r="D2052" s="99">
        <v>121599.8</v>
      </c>
      <c r="E2052" s="99">
        <v>107227.54</v>
      </c>
      <c r="F2052" s="134">
        <v>80000</v>
      </c>
      <c r="G2052" s="132">
        <v>0</v>
      </c>
      <c r="H2052" s="182">
        <v>46450</v>
      </c>
      <c r="I2052" s="182">
        <v>46500</v>
      </c>
      <c r="J2052" s="166">
        <v>5</v>
      </c>
      <c r="K2052" s="166">
        <v>0.5</v>
      </c>
      <c r="L2052" s="167" t="s">
        <v>1207</v>
      </c>
      <c r="M2052" s="168" t="s">
        <v>1203</v>
      </c>
      <c r="N2052" s="169">
        <v>0.04</v>
      </c>
      <c r="O2052" s="21">
        <f t="shared" si="1130"/>
        <v>4.5</v>
      </c>
      <c r="P2052" s="21" t="str">
        <f t="shared" si="1131"/>
        <v>N</v>
      </c>
      <c r="Q2052" s="22">
        <f t="shared" si="1132"/>
        <v>42539.35</v>
      </c>
      <c r="R2052" s="8" t="str">
        <f t="shared" si="1133"/>
        <v>N</v>
      </c>
      <c r="S2052" s="23">
        <f t="shared" si="1134"/>
        <v>6</v>
      </c>
      <c r="T2052" s="24">
        <f t="shared" si="1135"/>
        <v>50000</v>
      </c>
      <c r="U2052" s="24">
        <f t="shared" si="1136"/>
        <v>200000</v>
      </c>
      <c r="V2052" s="24">
        <f t="shared" si="1137"/>
        <v>257500</v>
      </c>
      <c r="W2052" s="24">
        <f t="shared" si="1138"/>
        <v>33180.692999999999</v>
      </c>
      <c r="X2052" s="24">
        <f t="shared" si="1139"/>
        <v>0</v>
      </c>
      <c r="Y2052" s="24">
        <f t="shared" si="1140"/>
        <v>33180.692999999999</v>
      </c>
      <c r="Z2052" s="24">
        <f t="shared" si="1141"/>
        <v>11060.231</v>
      </c>
      <c r="AA2052" s="25" t="str">
        <f t="shared" si="1142"/>
        <v>N</v>
      </c>
      <c r="AB2052" s="26">
        <f t="shared" si="1143"/>
        <v>5</v>
      </c>
      <c r="AC2052" s="27">
        <f t="shared" si="1144"/>
        <v>50000</v>
      </c>
      <c r="AD2052" s="28">
        <f t="shared" si="1145"/>
        <v>200000</v>
      </c>
      <c r="AE2052" s="28">
        <f t="shared" si="1146"/>
        <v>257500</v>
      </c>
      <c r="AF2052" s="28">
        <f t="shared" si="1147"/>
        <v>33914.630250000002</v>
      </c>
      <c r="AG2052" s="28">
        <f t="shared" si="1148"/>
        <v>0</v>
      </c>
      <c r="AH2052" s="28">
        <f t="shared" si="1149"/>
        <v>33914.630250000002</v>
      </c>
      <c r="AI2052" s="28">
        <f t="shared" si="1150"/>
        <v>12095.930710000001</v>
      </c>
      <c r="AJ2052" s="29" t="str">
        <f t="shared" si="1151"/>
        <v>N</v>
      </c>
      <c r="AK2052" s="30">
        <f t="shared" si="1152"/>
        <v>4</v>
      </c>
      <c r="AL2052" s="31">
        <f t="shared" si="1153"/>
        <v>50000</v>
      </c>
      <c r="AM2052" s="31">
        <f t="shared" si="1154"/>
        <v>200000</v>
      </c>
      <c r="AN2052" s="31">
        <f t="shared" si="1155"/>
        <v>257500</v>
      </c>
      <c r="AO2052" s="31">
        <f t="shared" si="1156"/>
        <v>26896.475349701246</v>
      </c>
      <c r="AP2052" s="31">
        <f t="shared" si="1157"/>
        <v>0</v>
      </c>
      <c r="AQ2052" s="31">
        <f t="shared" si="1158"/>
        <v>26896.475349701246</v>
      </c>
      <c r="AR2052" s="31">
        <f t="shared" si="1159"/>
        <v>20954.508048698761</v>
      </c>
      <c r="AS2052" s="32">
        <f t="shared" si="1160"/>
        <v>3</v>
      </c>
      <c r="AT2052" s="33">
        <f t="shared" si="1161"/>
        <v>50000</v>
      </c>
      <c r="AU2052" s="33">
        <f t="shared" si="1162"/>
        <v>200000</v>
      </c>
      <c r="AV2052" s="33">
        <v>258550</v>
      </c>
      <c r="AW2052" s="33">
        <f t="shared" si="1163"/>
        <v>0</v>
      </c>
      <c r="AX2052" s="33">
        <f t="shared" si="1164"/>
        <v>49765.022734336009</v>
      </c>
      <c r="AY2052" s="34">
        <f t="shared" si="1165"/>
        <v>93875.69249303476</v>
      </c>
    </row>
    <row r="2053" spans="1:51" ht="15" customHeight="1" x14ac:dyDescent="0.3">
      <c r="A2053" s="166" t="s">
        <v>3257</v>
      </c>
      <c r="B2053" s="99">
        <v>17133.54</v>
      </c>
      <c r="C2053" s="99">
        <v>24176.65</v>
      </c>
      <c r="D2053" s="99">
        <v>74647.5</v>
      </c>
      <c r="E2053" s="99">
        <v>60407.05</v>
      </c>
      <c r="F2053" s="134">
        <v>250000</v>
      </c>
      <c r="G2053" s="132">
        <v>12500</v>
      </c>
      <c r="H2053" s="182">
        <v>46225</v>
      </c>
      <c r="I2053" s="182">
        <v>46242</v>
      </c>
      <c r="J2053" s="166">
        <v>4.8</v>
      </c>
      <c r="K2053" s="166">
        <v>3.5</v>
      </c>
      <c r="L2053" s="167" t="s">
        <v>1207</v>
      </c>
      <c r="M2053" s="168" t="s">
        <v>1203</v>
      </c>
      <c r="N2053" s="169">
        <v>1.6E-2</v>
      </c>
      <c r="O2053" s="21">
        <f t="shared" ref="O2053:O2116" si="1166">MAX(0, J2053-K2053)</f>
        <v>1.2999999999999998</v>
      </c>
      <c r="P2053" s="21" t="str">
        <f t="shared" ref="P2053:P2116" si="1167">IF(
  AND(
    I2053 &gt;= H2053 - 10,
    I2053 &lt;= DATE(2026,6,30),
    O2053 &gt; 0
  ),
  "Y",
  "N"
)</f>
        <v>N</v>
      </c>
      <c r="Q2053" s="22">
        <f t="shared" ref="Q2053:Q2116" si="1168">B2053+C2053</f>
        <v>41310.19</v>
      </c>
      <c r="R2053" s="8" t="str">
        <f t="shared" ref="R2053:R2116" si="1169">IF(AND(P2053="Y",O2053&gt;0),"Y","N")</f>
        <v>N</v>
      </c>
      <c r="S2053" s="23">
        <f t="shared" ref="S2053:S2116" si="1170">MAX(0,(O2053/M2053))</f>
        <v>1.7333333333333332</v>
      </c>
      <c r="T2053" s="24">
        <f t="shared" ref="T2053:T2116" si="1171">IF(R2053="Y",(20500+G2053),IF(AND(R2053="N",L2053="G"),20500,IF(AND(R2053="N",L2053="P"),50000,IF(AND(R2053="",L2053="G"),20500,IF(AND(R2053="",L2053="P"),50000,"")))))</f>
        <v>50000</v>
      </c>
      <c r="U2053" s="24">
        <f t="shared" ref="U2053:U2116" si="1172">IF(AND(R2053="Y",G2053&gt;0),224000,IF(AND(R2053="Y",G2053=0),138500,IF(AND(R2053="N",L2053="G"),100000,IF(AND(R2053="N",L2053=""),100000,IF(AND(R2053="N",L2053="P"),200000,"")))))</f>
        <v>200000</v>
      </c>
      <c r="V2053" s="24">
        <f t="shared" ref="V2053:V2116" si="1173">IF(R2053="Y",U2053,IF(R2053="N",257500,IF(R2053="",257500,)))</f>
        <v>257500</v>
      </c>
      <c r="W2053" s="24">
        <f t="shared" ref="W2053:W2116" si="1174">IF(
  M2053&lt;0.5,
  0,
  MAX(
    0,
    IF(
      S2053=0,
      0,
      IF(
        R2053="Y",
        MIN(Q2053*(1+N2053), T2053, U2053-E2053, V2053-E2053),
        MIN(Q2053*(1+N2053), T2053, U2053-D2053, V2053-F2053)
      )
    )
  ) * M2053
)</f>
        <v>5625</v>
      </c>
      <c r="X2053" s="24">
        <f t="shared" ref="X2053:X2116" si="1175">IF(
  M2053&lt;0.5,
  0,
  MAX(
    0,
    IF(
      S2053=0,
      0,
      IF(
        R2053="Y",
        (Q2053*(1+N2053)-W2053),
        0
      )
    )
  ) * M2053
)</f>
        <v>0</v>
      </c>
      <c r="Y2053" s="24">
        <f t="shared" ref="Y2053:Y2116" si="1176">W2053+X2053</f>
        <v>5625</v>
      </c>
      <c r="Z2053" s="24">
        <f t="shared" ref="Z2053:Z2116" si="1177">IF(S2053=0, 0, MAX(0, (Q2053*(1+N2053))-Y2053))</f>
        <v>36346.153040000005</v>
      </c>
      <c r="AA2053" s="25" t="str">
        <f t="shared" ref="AA2053:AA2116" si="1178">IF(AND(P2053="Y",O2053&gt;1),"Y","N")</f>
        <v>N</v>
      </c>
      <c r="AB2053" s="26">
        <f t="shared" ref="AB2053:AB2116" si="1179">MAX(0,(S2053-1))</f>
        <v>0.73333333333333317</v>
      </c>
      <c r="AC2053" s="27">
        <f t="shared" ref="AC2053:AC2116" si="1180">IF(AA2053="Y",(20500+G2053),IF(AND(AA2053="N",L2053="G"),20500,IF(AND(AA2053="N",L2053="P"),50000,IF(AND(AA2053="",L2053="G"),20500,IF(AND(AA2053="",L2053="P"),50000,"")))))</f>
        <v>50000</v>
      </c>
      <c r="AD2053" s="28">
        <f t="shared" ref="AD2053:AD2116" si="1181">IF(AND(AA2053="Y",G2053&gt;0),224000,IF(AND(AA2053="Y",G2053=0),138500,IF(AND(AA2053="N",L2053="G"),100000,IF(AND(AA2053="N",L2053=""),100000,IF(AND(AA2053="N",L2053="P"),200000,"")))))</f>
        <v>200000</v>
      </c>
      <c r="AE2053" s="28">
        <f t="shared" ref="AE2053:AE2116" si="1182">IF(AA2053="Y",AD2053,IF(AA2053="N",257500,IF(AA2053="",257500,)))</f>
        <v>257500</v>
      </c>
      <c r="AF2053" s="28">
        <f t="shared" ref="AF2053:AF2116" si="1183">IF(
  M2053&lt;0.5,
  0,
  MAX(
    0,
    IF(
      AB2053=0,
      0,
      IF(
        AA2053="Y",
        MIN(Q2053*(1+N2053)*(1+N2053), AC2053, AD2053-E2053-W2053, AE2053-E2053-W2053),
        MIN(Q2053*(1+N2053)*(1+N2053), AC2053, AD2053-D2053-W2053, AE2053-F2053-W2053)
      )
    )
  ) * M2053
)</f>
        <v>1406.25</v>
      </c>
      <c r="AG2053" s="28">
        <f t="shared" ref="AG2053:AG2116" si="1184">IF(
  M2053&lt;0.5,
  0,
  MAX(
    0,
    IF(
      AB2053=0,
      0,
      IF(
        AA2053="Y",
        (Q2053*(1+N2053)*(1+N2053)-AF2053),
        0
      )
    )
  ) * M2053
)</f>
        <v>0</v>
      </c>
      <c r="AH2053" s="28">
        <f t="shared" ref="AH2053:AH2116" si="1185">AF2053+AG2053</f>
        <v>1406.25</v>
      </c>
      <c r="AI2053" s="28">
        <f t="shared" ref="AI2053:AI2116" si="1186">IF(AB2053=0, 0, MAX(0, (Q2053*(1+N2053)*(1+N2053)) - AH2053))</f>
        <v>41236.441488640005</v>
      </c>
      <c r="AJ2053" s="29" t="str">
        <f t="shared" ref="AJ2053:AJ2116" si="1187">IF(AND(P2053="Y",O2053&gt;2),"Y","N")</f>
        <v>N</v>
      </c>
      <c r="AK2053" s="30">
        <f t="shared" si="1152"/>
        <v>0</v>
      </c>
      <c r="AL2053" s="31">
        <f t="shared" si="1153"/>
        <v>50000</v>
      </c>
      <c r="AM2053" s="31">
        <f t="shared" si="1154"/>
        <v>200000</v>
      </c>
      <c r="AN2053" s="31">
        <f t="shared" si="1155"/>
        <v>257500</v>
      </c>
      <c r="AO2053" s="31">
        <f t="shared" si="1156"/>
        <v>0</v>
      </c>
      <c r="AP2053" s="31">
        <f t="shared" si="1157"/>
        <v>0</v>
      </c>
      <c r="AQ2053" s="31">
        <f t="shared" si="1158"/>
        <v>0</v>
      </c>
      <c r="AR2053" s="31">
        <f t="shared" si="1159"/>
        <v>0</v>
      </c>
      <c r="AS2053" s="32">
        <f t="shared" si="1160"/>
        <v>0</v>
      </c>
      <c r="AT2053" s="33">
        <f t="shared" si="1161"/>
        <v>50000</v>
      </c>
      <c r="AU2053" s="33">
        <f t="shared" si="1162"/>
        <v>200000</v>
      </c>
      <c r="AV2053" s="33">
        <v>258551</v>
      </c>
      <c r="AW2053" s="33">
        <f t="shared" si="1163"/>
        <v>0</v>
      </c>
      <c r="AX2053" s="33">
        <f t="shared" si="1164"/>
        <v>0</v>
      </c>
      <c r="AY2053" s="34">
        <f t="shared" si="1165"/>
        <v>77582.594528640009</v>
      </c>
    </row>
    <row r="2054" spans="1:51" ht="15" customHeight="1" x14ac:dyDescent="0.3">
      <c r="A2054" s="166" t="s">
        <v>3258</v>
      </c>
      <c r="B2054" s="99">
        <v>19340.080000000002</v>
      </c>
      <c r="C2054" s="99">
        <v>22805.46</v>
      </c>
      <c r="D2054" s="99">
        <v>77838.55</v>
      </c>
      <c r="E2054" s="99">
        <v>72159.570000000007</v>
      </c>
      <c r="F2054" s="134">
        <v>189000</v>
      </c>
      <c r="G2054" s="132">
        <v>0</v>
      </c>
      <c r="H2054" s="182">
        <v>46439</v>
      </c>
      <c r="I2054" s="182">
        <v>46518</v>
      </c>
      <c r="J2054" s="166">
        <v>4.7</v>
      </c>
      <c r="K2054" s="166">
        <v>1.3</v>
      </c>
      <c r="L2054" s="167" t="s">
        <v>1206</v>
      </c>
      <c r="M2054" s="168" t="s">
        <v>1203</v>
      </c>
      <c r="N2054" s="169">
        <v>0.03</v>
      </c>
      <c r="O2054" s="21">
        <f t="shared" si="1166"/>
        <v>3.4000000000000004</v>
      </c>
      <c r="P2054" s="21" t="str">
        <f t="shared" si="1167"/>
        <v>N</v>
      </c>
      <c r="Q2054" s="22">
        <f t="shared" si="1168"/>
        <v>42145.54</v>
      </c>
      <c r="R2054" s="8" t="str">
        <f t="shared" si="1169"/>
        <v>N</v>
      </c>
      <c r="S2054" s="23">
        <f t="shared" si="1170"/>
        <v>4.5333333333333341</v>
      </c>
      <c r="T2054" s="24">
        <f t="shared" si="1171"/>
        <v>20500</v>
      </c>
      <c r="U2054" s="24">
        <f t="shared" si="1172"/>
        <v>100000</v>
      </c>
      <c r="V2054" s="24">
        <f t="shared" si="1173"/>
        <v>257500</v>
      </c>
      <c r="W2054" s="24">
        <f t="shared" si="1174"/>
        <v>15375</v>
      </c>
      <c r="X2054" s="24">
        <f t="shared" si="1175"/>
        <v>0</v>
      </c>
      <c r="Y2054" s="24">
        <f t="shared" si="1176"/>
        <v>15375</v>
      </c>
      <c r="Z2054" s="24">
        <f t="shared" si="1177"/>
        <v>28034.906200000005</v>
      </c>
      <c r="AA2054" s="25" t="str">
        <f t="shared" si="1178"/>
        <v>N</v>
      </c>
      <c r="AB2054" s="26">
        <f t="shared" si="1179"/>
        <v>3.5333333333333341</v>
      </c>
      <c r="AC2054" s="27">
        <f t="shared" si="1180"/>
        <v>20500</v>
      </c>
      <c r="AD2054" s="28">
        <f t="shared" si="1181"/>
        <v>100000</v>
      </c>
      <c r="AE2054" s="28">
        <f t="shared" si="1182"/>
        <v>257500</v>
      </c>
      <c r="AF2054" s="28">
        <f t="shared" si="1183"/>
        <v>5089.8374999999978</v>
      </c>
      <c r="AG2054" s="28">
        <f t="shared" si="1184"/>
        <v>0</v>
      </c>
      <c r="AH2054" s="28">
        <f t="shared" si="1185"/>
        <v>5089.8374999999978</v>
      </c>
      <c r="AI2054" s="28">
        <f t="shared" si="1186"/>
        <v>39622.365886000014</v>
      </c>
      <c r="AJ2054" s="29" t="str">
        <f t="shared" si="1187"/>
        <v>N</v>
      </c>
      <c r="AK2054" s="30">
        <f t="shared" si="1152"/>
        <v>2.5333333333333341</v>
      </c>
      <c r="AL2054" s="31">
        <f t="shared" si="1153"/>
        <v>20500</v>
      </c>
      <c r="AM2054" s="31">
        <f t="shared" si="1154"/>
        <v>100000</v>
      </c>
      <c r="AN2054" s="31">
        <f t="shared" si="1155"/>
        <v>257500</v>
      </c>
      <c r="AO2054" s="31">
        <f t="shared" si="1156"/>
        <v>2351.0043749999977</v>
      </c>
      <c r="AP2054" s="31">
        <f t="shared" si="1157"/>
        <v>0</v>
      </c>
      <c r="AQ2054" s="31">
        <f t="shared" si="1158"/>
        <v>2351.0043749999977</v>
      </c>
      <c r="AR2054" s="31">
        <f t="shared" si="1159"/>
        <v>43702.565112580014</v>
      </c>
      <c r="AS2054" s="32">
        <f t="shared" si="1160"/>
        <v>1.5333333333333341</v>
      </c>
      <c r="AT2054" s="33">
        <f t="shared" si="1161"/>
        <v>20500</v>
      </c>
      <c r="AU2054" s="33">
        <f t="shared" si="1162"/>
        <v>100000</v>
      </c>
      <c r="AV2054" s="33">
        <v>258552</v>
      </c>
      <c r="AW2054" s="33">
        <f t="shared" si="1163"/>
        <v>0</v>
      </c>
      <c r="AX2054" s="33">
        <f t="shared" si="1164"/>
        <v>47435.176572207412</v>
      </c>
      <c r="AY2054" s="34">
        <f t="shared" si="1165"/>
        <v>158795.01377078745</v>
      </c>
    </row>
    <row r="2055" spans="1:51" ht="15" customHeight="1" x14ac:dyDescent="0.3">
      <c r="A2055" s="166" t="s">
        <v>3259</v>
      </c>
      <c r="B2055" s="99">
        <v>17758.03</v>
      </c>
      <c r="C2055" s="99">
        <v>346.75</v>
      </c>
      <c r="D2055" s="99">
        <v>43495.82</v>
      </c>
      <c r="E2055" s="99">
        <v>38340.89</v>
      </c>
      <c r="F2055" s="134">
        <v>175000</v>
      </c>
      <c r="G2055" s="132">
        <v>24444</v>
      </c>
      <c r="H2055" s="182">
        <v>46236</v>
      </c>
      <c r="I2055" s="182">
        <v>46312</v>
      </c>
      <c r="J2055" s="166">
        <v>1.7</v>
      </c>
      <c r="K2055" s="166">
        <v>1.5</v>
      </c>
      <c r="L2055" s="167" t="s">
        <v>1206</v>
      </c>
      <c r="M2055" s="168" t="s">
        <v>1205</v>
      </c>
      <c r="N2055" s="169">
        <v>3.3000000000000002E-2</v>
      </c>
      <c r="O2055" s="21">
        <f t="shared" si="1166"/>
        <v>0.19999999999999996</v>
      </c>
      <c r="P2055" s="21" t="str">
        <f t="shared" si="1167"/>
        <v>N</v>
      </c>
      <c r="Q2055" s="22">
        <f t="shared" si="1168"/>
        <v>18104.78</v>
      </c>
      <c r="R2055" s="8" t="str">
        <f t="shared" si="1169"/>
        <v>N</v>
      </c>
      <c r="S2055" s="23">
        <f t="shared" si="1170"/>
        <v>0.19999999999999996</v>
      </c>
      <c r="T2055" s="24">
        <f t="shared" si="1171"/>
        <v>20500</v>
      </c>
      <c r="U2055" s="24">
        <f t="shared" si="1172"/>
        <v>100000</v>
      </c>
      <c r="V2055" s="24">
        <f t="shared" si="1173"/>
        <v>257500</v>
      </c>
      <c r="W2055" s="24">
        <f t="shared" si="1174"/>
        <v>18702.237739999997</v>
      </c>
      <c r="X2055" s="24">
        <f t="shared" si="1175"/>
        <v>0</v>
      </c>
      <c r="Y2055" s="24">
        <f t="shared" si="1176"/>
        <v>18702.237739999997</v>
      </c>
      <c r="Z2055" s="24">
        <f t="shared" si="1177"/>
        <v>0</v>
      </c>
      <c r="AA2055" s="25" t="str">
        <f t="shared" si="1178"/>
        <v>N</v>
      </c>
      <c r="AB2055" s="26">
        <f t="shared" si="1179"/>
        <v>0</v>
      </c>
      <c r="AC2055" s="27">
        <f t="shared" si="1180"/>
        <v>20500</v>
      </c>
      <c r="AD2055" s="28">
        <f t="shared" si="1181"/>
        <v>100000</v>
      </c>
      <c r="AE2055" s="28">
        <f t="shared" si="1182"/>
        <v>257500</v>
      </c>
      <c r="AF2055" s="28">
        <f t="shared" si="1183"/>
        <v>0</v>
      </c>
      <c r="AG2055" s="28">
        <f t="shared" si="1184"/>
        <v>0</v>
      </c>
      <c r="AH2055" s="28">
        <f t="shared" si="1185"/>
        <v>0</v>
      </c>
      <c r="AI2055" s="28">
        <f t="shared" si="1186"/>
        <v>0</v>
      </c>
      <c r="AJ2055" s="29" t="str">
        <f t="shared" si="1187"/>
        <v>N</v>
      </c>
      <c r="AK2055" s="30">
        <f t="shared" si="1152"/>
        <v>0</v>
      </c>
      <c r="AL2055" s="31">
        <f t="shared" si="1153"/>
        <v>20500</v>
      </c>
      <c r="AM2055" s="31">
        <f t="shared" si="1154"/>
        <v>100000</v>
      </c>
      <c r="AN2055" s="31">
        <f t="shared" si="1155"/>
        <v>257500</v>
      </c>
      <c r="AO2055" s="31">
        <f t="shared" si="1156"/>
        <v>0</v>
      </c>
      <c r="AP2055" s="31">
        <f t="shared" si="1157"/>
        <v>0</v>
      </c>
      <c r="AQ2055" s="31">
        <f t="shared" si="1158"/>
        <v>0</v>
      </c>
      <c r="AR2055" s="31">
        <f t="shared" si="1159"/>
        <v>0</v>
      </c>
      <c r="AS2055" s="32">
        <f t="shared" si="1160"/>
        <v>0</v>
      </c>
      <c r="AT2055" s="33">
        <f t="shared" si="1161"/>
        <v>20500</v>
      </c>
      <c r="AU2055" s="33">
        <f t="shared" si="1162"/>
        <v>100000</v>
      </c>
      <c r="AV2055" s="33">
        <v>258553</v>
      </c>
      <c r="AW2055" s="33">
        <f t="shared" si="1163"/>
        <v>0</v>
      </c>
      <c r="AX2055" s="33">
        <f t="shared" si="1164"/>
        <v>0</v>
      </c>
      <c r="AY2055" s="34">
        <f t="shared" si="1165"/>
        <v>0</v>
      </c>
    </row>
    <row r="2056" spans="1:51" ht="15" customHeight="1" x14ac:dyDescent="0.3">
      <c r="A2056" s="166" t="s">
        <v>3260</v>
      </c>
      <c r="B2056" s="99">
        <v>16085.76</v>
      </c>
      <c r="C2056" s="99">
        <v>3603.9</v>
      </c>
      <c r="D2056" s="99">
        <v>35332.769999999997</v>
      </c>
      <c r="E2056" s="99">
        <v>33923.730000000003</v>
      </c>
      <c r="F2056" s="134">
        <v>65000</v>
      </c>
      <c r="G2056" s="132">
        <v>0</v>
      </c>
      <c r="H2056" s="182">
        <v>46391</v>
      </c>
      <c r="I2056" s="182">
        <v>46448</v>
      </c>
      <c r="J2056" s="166">
        <v>4.5</v>
      </c>
      <c r="K2056" s="166">
        <v>1.2</v>
      </c>
      <c r="L2056" s="167" t="s">
        <v>1206</v>
      </c>
      <c r="M2056" s="168" t="s">
        <v>1204</v>
      </c>
      <c r="N2056" s="169">
        <v>5.0000000000000001E-3</v>
      </c>
      <c r="O2056" s="21">
        <f t="shared" si="1166"/>
        <v>3.3</v>
      </c>
      <c r="P2056" s="21" t="str">
        <f t="shared" si="1167"/>
        <v>N</v>
      </c>
      <c r="Q2056" s="22">
        <f t="shared" si="1168"/>
        <v>19689.66</v>
      </c>
      <c r="R2056" s="8" t="str">
        <f t="shared" si="1169"/>
        <v>N</v>
      </c>
      <c r="S2056" s="23">
        <f t="shared" si="1170"/>
        <v>6.6</v>
      </c>
      <c r="T2056" s="24">
        <f t="shared" si="1171"/>
        <v>20500</v>
      </c>
      <c r="U2056" s="24">
        <f t="shared" si="1172"/>
        <v>100000</v>
      </c>
      <c r="V2056" s="24">
        <f t="shared" si="1173"/>
        <v>257500</v>
      </c>
      <c r="W2056" s="24">
        <f t="shared" si="1174"/>
        <v>9894.0541499999981</v>
      </c>
      <c r="X2056" s="24">
        <f t="shared" si="1175"/>
        <v>0</v>
      </c>
      <c r="Y2056" s="24">
        <f t="shared" si="1176"/>
        <v>9894.0541499999981</v>
      </c>
      <c r="Z2056" s="24">
        <f t="shared" si="1177"/>
        <v>9894.0541499999981</v>
      </c>
      <c r="AA2056" s="25" t="str">
        <f t="shared" si="1178"/>
        <v>N</v>
      </c>
      <c r="AB2056" s="26">
        <f t="shared" si="1179"/>
        <v>5.6</v>
      </c>
      <c r="AC2056" s="27">
        <f t="shared" si="1180"/>
        <v>20500</v>
      </c>
      <c r="AD2056" s="28">
        <f t="shared" si="1181"/>
        <v>100000</v>
      </c>
      <c r="AE2056" s="28">
        <f t="shared" si="1182"/>
        <v>257500</v>
      </c>
      <c r="AF2056" s="28">
        <f t="shared" si="1183"/>
        <v>9943.5244207499964</v>
      </c>
      <c r="AG2056" s="28">
        <f t="shared" si="1184"/>
        <v>0</v>
      </c>
      <c r="AH2056" s="28">
        <f t="shared" si="1185"/>
        <v>9943.5244207499964</v>
      </c>
      <c r="AI2056" s="28">
        <f t="shared" si="1186"/>
        <v>9943.5244207499964</v>
      </c>
      <c r="AJ2056" s="29" t="str">
        <f t="shared" si="1187"/>
        <v>N</v>
      </c>
      <c r="AK2056" s="30">
        <f t="shared" si="1152"/>
        <v>4.5999999999999996</v>
      </c>
      <c r="AL2056" s="31">
        <f t="shared" si="1153"/>
        <v>20500</v>
      </c>
      <c r="AM2056" s="31">
        <f t="shared" si="1154"/>
        <v>100000</v>
      </c>
      <c r="AN2056" s="31">
        <f t="shared" si="1155"/>
        <v>257500</v>
      </c>
      <c r="AO2056" s="31">
        <f t="shared" si="1156"/>
        <v>9993.2420428537462</v>
      </c>
      <c r="AP2056" s="31">
        <f t="shared" si="1157"/>
        <v>0</v>
      </c>
      <c r="AQ2056" s="31">
        <f t="shared" si="1158"/>
        <v>9993.2420428537462</v>
      </c>
      <c r="AR2056" s="31">
        <f t="shared" si="1159"/>
        <v>9993.2420428537462</v>
      </c>
      <c r="AS2056" s="32">
        <f t="shared" si="1160"/>
        <v>3.5999999999999996</v>
      </c>
      <c r="AT2056" s="33">
        <f t="shared" si="1161"/>
        <v>20500</v>
      </c>
      <c r="AU2056" s="33">
        <f t="shared" si="1162"/>
        <v>100000</v>
      </c>
      <c r="AV2056" s="33">
        <v>258554</v>
      </c>
      <c r="AW2056" s="33">
        <f t="shared" si="1163"/>
        <v>10043.208253068015</v>
      </c>
      <c r="AX2056" s="33">
        <f t="shared" si="1164"/>
        <v>10043.208253068015</v>
      </c>
      <c r="AY2056" s="34">
        <f t="shared" si="1165"/>
        <v>39874.028866671753</v>
      </c>
    </row>
    <row r="2057" spans="1:51" ht="15" customHeight="1" x14ac:dyDescent="0.3">
      <c r="A2057" s="166" t="s">
        <v>3261</v>
      </c>
      <c r="B2057" s="99">
        <v>19666.259999999998</v>
      </c>
      <c r="C2057" s="99">
        <v>9446</v>
      </c>
      <c r="D2057" s="99">
        <v>52255.91</v>
      </c>
      <c r="E2057" s="99">
        <v>51066.89</v>
      </c>
      <c r="F2057" s="134">
        <v>35000</v>
      </c>
      <c r="G2057" s="132">
        <v>12500</v>
      </c>
      <c r="H2057" s="182">
        <v>46313</v>
      </c>
      <c r="I2057" s="182">
        <v>46325</v>
      </c>
      <c r="J2057" s="166">
        <v>4.4000000000000004</v>
      </c>
      <c r="K2057" s="166">
        <v>3.7</v>
      </c>
      <c r="L2057" s="167" t="s">
        <v>1206</v>
      </c>
      <c r="M2057" s="168" t="s">
        <v>1203</v>
      </c>
      <c r="N2057" s="169">
        <v>2E-3</v>
      </c>
      <c r="O2057" s="21">
        <f t="shared" si="1166"/>
        <v>0.70000000000000018</v>
      </c>
      <c r="P2057" s="21" t="str">
        <f t="shared" si="1167"/>
        <v>N</v>
      </c>
      <c r="Q2057" s="22">
        <f t="shared" si="1168"/>
        <v>29112.26</v>
      </c>
      <c r="R2057" s="8" t="str">
        <f t="shared" si="1169"/>
        <v>N</v>
      </c>
      <c r="S2057" s="23">
        <f t="shared" si="1170"/>
        <v>0.93333333333333357</v>
      </c>
      <c r="T2057" s="24">
        <f t="shared" si="1171"/>
        <v>20500</v>
      </c>
      <c r="U2057" s="24">
        <f t="shared" si="1172"/>
        <v>100000</v>
      </c>
      <c r="V2057" s="24">
        <f t="shared" si="1173"/>
        <v>257500</v>
      </c>
      <c r="W2057" s="24">
        <f t="shared" si="1174"/>
        <v>15375</v>
      </c>
      <c r="X2057" s="24">
        <f t="shared" si="1175"/>
        <v>0</v>
      </c>
      <c r="Y2057" s="24">
        <f t="shared" si="1176"/>
        <v>15375</v>
      </c>
      <c r="Z2057" s="24">
        <f t="shared" si="1177"/>
        <v>13795.484519999998</v>
      </c>
      <c r="AA2057" s="25" t="str">
        <f t="shared" si="1178"/>
        <v>N</v>
      </c>
      <c r="AB2057" s="26">
        <f t="shared" si="1179"/>
        <v>0</v>
      </c>
      <c r="AC2057" s="27">
        <f t="shared" si="1180"/>
        <v>20500</v>
      </c>
      <c r="AD2057" s="28">
        <f t="shared" si="1181"/>
        <v>100000</v>
      </c>
      <c r="AE2057" s="28">
        <f t="shared" si="1182"/>
        <v>257500</v>
      </c>
      <c r="AF2057" s="28">
        <f t="shared" si="1183"/>
        <v>0</v>
      </c>
      <c r="AG2057" s="28">
        <f t="shared" si="1184"/>
        <v>0</v>
      </c>
      <c r="AH2057" s="28">
        <f t="shared" si="1185"/>
        <v>0</v>
      </c>
      <c r="AI2057" s="28">
        <f t="shared" si="1186"/>
        <v>0</v>
      </c>
      <c r="AJ2057" s="29" t="str">
        <f t="shared" si="1187"/>
        <v>N</v>
      </c>
      <c r="AK2057" s="30">
        <f t="shared" si="1152"/>
        <v>0</v>
      </c>
      <c r="AL2057" s="31">
        <f t="shared" si="1153"/>
        <v>20500</v>
      </c>
      <c r="AM2057" s="31">
        <f t="shared" si="1154"/>
        <v>100000</v>
      </c>
      <c r="AN2057" s="31">
        <f t="shared" si="1155"/>
        <v>257500</v>
      </c>
      <c r="AO2057" s="31">
        <f t="shared" si="1156"/>
        <v>0</v>
      </c>
      <c r="AP2057" s="31">
        <f t="shared" si="1157"/>
        <v>0</v>
      </c>
      <c r="AQ2057" s="31">
        <f t="shared" si="1158"/>
        <v>0</v>
      </c>
      <c r="AR2057" s="31">
        <f t="shared" si="1159"/>
        <v>0</v>
      </c>
      <c r="AS2057" s="32">
        <f t="shared" si="1160"/>
        <v>0</v>
      </c>
      <c r="AT2057" s="33">
        <f t="shared" si="1161"/>
        <v>20500</v>
      </c>
      <c r="AU2057" s="33">
        <f t="shared" si="1162"/>
        <v>100000</v>
      </c>
      <c r="AV2057" s="33">
        <v>258555</v>
      </c>
      <c r="AW2057" s="33">
        <f t="shared" si="1163"/>
        <v>0</v>
      </c>
      <c r="AX2057" s="33">
        <f t="shared" si="1164"/>
        <v>0</v>
      </c>
      <c r="AY2057" s="34">
        <f t="shared" si="1165"/>
        <v>13795.484519999998</v>
      </c>
    </row>
    <row r="2058" spans="1:51" ht="15" customHeight="1" x14ac:dyDescent="0.3">
      <c r="A2058" s="166" t="s">
        <v>3262</v>
      </c>
      <c r="B2058" s="99">
        <v>5749.49</v>
      </c>
      <c r="C2058" s="99">
        <v>6118.03</v>
      </c>
      <c r="D2058" s="99">
        <v>47026.93</v>
      </c>
      <c r="E2058" s="99">
        <v>39803.24</v>
      </c>
      <c r="F2058" s="134">
        <v>88000</v>
      </c>
      <c r="G2058" s="132">
        <v>0</v>
      </c>
      <c r="H2058" s="182">
        <v>46212</v>
      </c>
      <c r="I2058" s="182">
        <v>46248</v>
      </c>
      <c r="J2058" s="166">
        <v>4.0999999999999996</v>
      </c>
      <c r="K2058" s="166">
        <v>0.3</v>
      </c>
      <c r="L2058" s="167" t="s">
        <v>1207</v>
      </c>
      <c r="M2058" s="168" t="s">
        <v>1205</v>
      </c>
      <c r="N2058" s="169">
        <v>0</v>
      </c>
      <c r="O2058" s="21">
        <f t="shared" si="1166"/>
        <v>3.8</v>
      </c>
      <c r="P2058" s="21" t="str">
        <f t="shared" si="1167"/>
        <v>N</v>
      </c>
      <c r="Q2058" s="22">
        <f t="shared" si="1168"/>
        <v>11867.52</v>
      </c>
      <c r="R2058" s="8" t="str">
        <f t="shared" si="1169"/>
        <v>N</v>
      </c>
      <c r="S2058" s="23">
        <f t="shared" si="1170"/>
        <v>3.8</v>
      </c>
      <c r="T2058" s="24">
        <f t="shared" si="1171"/>
        <v>50000</v>
      </c>
      <c r="U2058" s="24">
        <f t="shared" si="1172"/>
        <v>200000</v>
      </c>
      <c r="V2058" s="24">
        <f t="shared" si="1173"/>
        <v>257500</v>
      </c>
      <c r="W2058" s="24">
        <f t="shared" si="1174"/>
        <v>11867.52</v>
      </c>
      <c r="X2058" s="24">
        <f t="shared" si="1175"/>
        <v>0</v>
      </c>
      <c r="Y2058" s="24">
        <f t="shared" si="1176"/>
        <v>11867.52</v>
      </c>
      <c r="Z2058" s="24">
        <f t="shared" si="1177"/>
        <v>0</v>
      </c>
      <c r="AA2058" s="25" t="str">
        <f t="shared" si="1178"/>
        <v>N</v>
      </c>
      <c r="AB2058" s="26">
        <f t="shared" si="1179"/>
        <v>2.8</v>
      </c>
      <c r="AC2058" s="27">
        <f t="shared" si="1180"/>
        <v>50000</v>
      </c>
      <c r="AD2058" s="28">
        <f t="shared" si="1181"/>
        <v>200000</v>
      </c>
      <c r="AE2058" s="28">
        <f t="shared" si="1182"/>
        <v>257500</v>
      </c>
      <c r="AF2058" s="28">
        <f t="shared" si="1183"/>
        <v>11867.52</v>
      </c>
      <c r="AG2058" s="28">
        <f t="shared" si="1184"/>
        <v>0</v>
      </c>
      <c r="AH2058" s="28">
        <f t="shared" si="1185"/>
        <v>11867.52</v>
      </c>
      <c r="AI2058" s="28">
        <f t="shared" si="1186"/>
        <v>0</v>
      </c>
      <c r="AJ2058" s="29" t="str">
        <f t="shared" si="1187"/>
        <v>N</v>
      </c>
      <c r="AK2058" s="30">
        <f t="shared" si="1152"/>
        <v>1.7999999999999998</v>
      </c>
      <c r="AL2058" s="31">
        <f t="shared" si="1153"/>
        <v>50000</v>
      </c>
      <c r="AM2058" s="31">
        <f t="shared" si="1154"/>
        <v>200000</v>
      </c>
      <c r="AN2058" s="31">
        <f t="shared" si="1155"/>
        <v>257500</v>
      </c>
      <c r="AO2058" s="31">
        <f t="shared" si="1156"/>
        <v>11867.52</v>
      </c>
      <c r="AP2058" s="31">
        <f t="shared" si="1157"/>
        <v>0</v>
      </c>
      <c r="AQ2058" s="31">
        <f t="shared" si="1158"/>
        <v>11867.52</v>
      </c>
      <c r="AR2058" s="31">
        <f t="shared" si="1159"/>
        <v>0</v>
      </c>
      <c r="AS2058" s="32">
        <f t="shared" si="1160"/>
        <v>0.79999999999999982</v>
      </c>
      <c r="AT2058" s="33">
        <f t="shared" si="1161"/>
        <v>50000</v>
      </c>
      <c r="AU2058" s="33">
        <f t="shared" si="1162"/>
        <v>200000</v>
      </c>
      <c r="AV2058" s="33">
        <v>258556</v>
      </c>
      <c r="AW2058" s="33">
        <f t="shared" si="1163"/>
        <v>11867.52</v>
      </c>
      <c r="AX2058" s="33">
        <f t="shared" si="1164"/>
        <v>0</v>
      </c>
      <c r="AY2058" s="34">
        <f t="shared" si="1165"/>
        <v>0</v>
      </c>
    </row>
    <row r="2059" spans="1:51" ht="15" customHeight="1" x14ac:dyDescent="0.3">
      <c r="A2059" s="166" t="s">
        <v>3263</v>
      </c>
      <c r="B2059" s="99">
        <v>16977.490000000002</v>
      </c>
      <c r="C2059" s="99">
        <v>11771.36</v>
      </c>
      <c r="D2059" s="99">
        <v>53915.199999999997</v>
      </c>
      <c r="E2059" s="99">
        <v>43373.93</v>
      </c>
      <c r="F2059" s="134">
        <v>72000</v>
      </c>
      <c r="G2059" s="132">
        <v>12500</v>
      </c>
      <c r="H2059" s="182">
        <v>46392</v>
      </c>
      <c r="I2059" s="182">
        <v>46465</v>
      </c>
      <c r="J2059" s="166">
        <v>4.5999999999999996</v>
      </c>
      <c r="K2059" s="166">
        <v>3.1</v>
      </c>
      <c r="L2059" s="167" t="s">
        <v>1207</v>
      </c>
      <c r="M2059" s="168" t="s">
        <v>1203</v>
      </c>
      <c r="N2059" s="169">
        <v>0</v>
      </c>
      <c r="O2059" s="21">
        <f t="shared" si="1166"/>
        <v>1.4999999999999996</v>
      </c>
      <c r="P2059" s="21" t="str">
        <f t="shared" si="1167"/>
        <v>N</v>
      </c>
      <c r="Q2059" s="22">
        <f t="shared" si="1168"/>
        <v>28748.850000000002</v>
      </c>
      <c r="R2059" s="8" t="str">
        <f t="shared" si="1169"/>
        <v>N</v>
      </c>
      <c r="S2059" s="23">
        <f t="shared" si="1170"/>
        <v>1.9999999999999993</v>
      </c>
      <c r="T2059" s="24">
        <f t="shared" si="1171"/>
        <v>50000</v>
      </c>
      <c r="U2059" s="24">
        <f t="shared" si="1172"/>
        <v>200000</v>
      </c>
      <c r="V2059" s="24">
        <f t="shared" si="1173"/>
        <v>257500</v>
      </c>
      <c r="W2059" s="24">
        <f t="shared" si="1174"/>
        <v>21561.637500000001</v>
      </c>
      <c r="X2059" s="24">
        <f t="shared" si="1175"/>
        <v>0</v>
      </c>
      <c r="Y2059" s="24">
        <f t="shared" si="1176"/>
        <v>21561.637500000001</v>
      </c>
      <c r="Z2059" s="24">
        <f t="shared" si="1177"/>
        <v>7187.2125000000015</v>
      </c>
      <c r="AA2059" s="25" t="str">
        <f t="shared" si="1178"/>
        <v>N</v>
      </c>
      <c r="AB2059" s="26">
        <f t="shared" si="1179"/>
        <v>0.99999999999999933</v>
      </c>
      <c r="AC2059" s="27">
        <f t="shared" si="1180"/>
        <v>50000</v>
      </c>
      <c r="AD2059" s="28">
        <f t="shared" si="1181"/>
        <v>200000</v>
      </c>
      <c r="AE2059" s="28">
        <f t="shared" si="1182"/>
        <v>257500</v>
      </c>
      <c r="AF2059" s="28">
        <f t="shared" si="1183"/>
        <v>21561.637500000001</v>
      </c>
      <c r="AG2059" s="28">
        <f t="shared" si="1184"/>
        <v>0</v>
      </c>
      <c r="AH2059" s="28">
        <f t="shared" si="1185"/>
        <v>21561.637500000001</v>
      </c>
      <c r="AI2059" s="28">
        <f t="shared" si="1186"/>
        <v>7187.2125000000015</v>
      </c>
      <c r="AJ2059" s="29" t="str">
        <f t="shared" si="1187"/>
        <v>N</v>
      </c>
      <c r="AK2059" s="30">
        <f t="shared" si="1152"/>
        <v>0</v>
      </c>
      <c r="AL2059" s="31">
        <f t="shared" si="1153"/>
        <v>50000</v>
      </c>
      <c r="AM2059" s="31">
        <f t="shared" si="1154"/>
        <v>200000</v>
      </c>
      <c r="AN2059" s="31">
        <f t="shared" si="1155"/>
        <v>257500</v>
      </c>
      <c r="AO2059" s="31">
        <f t="shared" si="1156"/>
        <v>0</v>
      </c>
      <c r="AP2059" s="31">
        <f t="shared" si="1157"/>
        <v>0</v>
      </c>
      <c r="AQ2059" s="31">
        <f t="shared" si="1158"/>
        <v>0</v>
      </c>
      <c r="AR2059" s="31">
        <f t="shared" si="1159"/>
        <v>0</v>
      </c>
      <c r="AS2059" s="32">
        <f t="shared" si="1160"/>
        <v>0</v>
      </c>
      <c r="AT2059" s="33">
        <f t="shared" si="1161"/>
        <v>50000</v>
      </c>
      <c r="AU2059" s="33">
        <f t="shared" si="1162"/>
        <v>200000</v>
      </c>
      <c r="AV2059" s="33">
        <v>258557</v>
      </c>
      <c r="AW2059" s="33">
        <f t="shared" si="1163"/>
        <v>0</v>
      </c>
      <c r="AX2059" s="33">
        <f t="shared" si="1164"/>
        <v>0</v>
      </c>
      <c r="AY2059" s="34">
        <f t="shared" si="1165"/>
        <v>14374.425000000003</v>
      </c>
    </row>
    <row r="2060" spans="1:51" ht="15" customHeight="1" x14ac:dyDescent="0.3">
      <c r="A2060" s="166" t="s">
        <v>3264</v>
      </c>
      <c r="B2060" s="99">
        <v>12416.58</v>
      </c>
      <c r="C2060" s="99">
        <v>21218.71</v>
      </c>
      <c r="D2060" s="99">
        <v>69356.740000000005</v>
      </c>
      <c r="E2060" s="99">
        <v>65565.64</v>
      </c>
      <c r="F2060" s="134">
        <v>66000</v>
      </c>
      <c r="G2060" s="132">
        <v>0</v>
      </c>
      <c r="H2060" s="182">
        <v>46358</v>
      </c>
      <c r="I2060" s="182">
        <v>46392</v>
      </c>
      <c r="J2060" s="166">
        <v>1.8</v>
      </c>
      <c r="K2060" s="166">
        <v>1.6</v>
      </c>
      <c r="L2060" s="167" t="s">
        <v>1207</v>
      </c>
      <c r="M2060" s="168" t="s">
        <v>1203</v>
      </c>
      <c r="N2060" s="169">
        <v>0.04</v>
      </c>
      <c r="O2060" s="21">
        <f t="shared" si="1166"/>
        <v>0.19999999999999996</v>
      </c>
      <c r="P2060" s="21" t="str">
        <f t="shared" si="1167"/>
        <v>N</v>
      </c>
      <c r="Q2060" s="22">
        <f t="shared" si="1168"/>
        <v>33635.29</v>
      </c>
      <c r="R2060" s="8" t="str">
        <f t="shared" si="1169"/>
        <v>N</v>
      </c>
      <c r="S2060" s="23">
        <f t="shared" si="1170"/>
        <v>0.26666666666666661</v>
      </c>
      <c r="T2060" s="24">
        <f t="shared" si="1171"/>
        <v>50000</v>
      </c>
      <c r="U2060" s="24">
        <f t="shared" si="1172"/>
        <v>200000</v>
      </c>
      <c r="V2060" s="24">
        <f t="shared" si="1173"/>
        <v>257500</v>
      </c>
      <c r="W2060" s="24">
        <f t="shared" si="1174"/>
        <v>26235.5262</v>
      </c>
      <c r="X2060" s="24">
        <f t="shared" si="1175"/>
        <v>0</v>
      </c>
      <c r="Y2060" s="24">
        <f t="shared" si="1176"/>
        <v>26235.5262</v>
      </c>
      <c r="Z2060" s="24">
        <f t="shared" si="1177"/>
        <v>8745.1754000000001</v>
      </c>
      <c r="AA2060" s="25" t="str">
        <f t="shared" si="1178"/>
        <v>N</v>
      </c>
      <c r="AB2060" s="26">
        <f t="shared" si="1179"/>
        <v>0</v>
      </c>
      <c r="AC2060" s="27">
        <f t="shared" si="1180"/>
        <v>50000</v>
      </c>
      <c r="AD2060" s="28">
        <f t="shared" si="1181"/>
        <v>200000</v>
      </c>
      <c r="AE2060" s="28">
        <f t="shared" si="1182"/>
        <v>257500</v>
      </c>
      <c r="AF2060" s="28">
        <f t="shared" si="1183"/>
        <v>0</v>
      </c>
      <c r="AG2060" s="28">
        <f t="shared" si="1184"/>
        <v>0</v>
      </c>
      <c r="AH2060" s="28">
        <f t="shared" si="1185"/>
        <v>0</v>
      </c>
      <c r="AI2060" s="28">
        <f t="shared" si="1186"/>
        <v>0</v>
      </c>
      <c r="AJ2060" s="29" t="str">
        <f t="shared" si="1187"/>
        <v>N</v>
      </c>
      <c r="AK2060" s="30">
        <f t="shared" si="1152"/>
        <v>0</v>
      </c>
      <c r="AL2060" s="31">
        <f t="shared" si="1153"/>
        <v>50000</v>
      </c>
      <c r="AM2060" s="31">
        <f t="shared" si="1154"/>
        <v>200000</v>
      </c>
      <c r="AN2060" s="31">
        <f t="shared" si="1155"/>
        <v>257500</v>
      </c>
      <c r="AO2060" s="31">
        <f t="shared" si="1156"/>
        <v>0</v>
      </c>
      <c r="AP2060" s="31">
        <f t="shared" si="1157"/>
        <v>0</v>
      </c>
      <c r="AQ2060" s="31">
        <f t="shared" si="1158"/>
        <v>0</v>
      </c>
      <c r="AR2060" s="31">
        <f t="shared" si="1159"/>
        <v>0</v>
      </c>
      <c r="AS2060" s="32">
        <f t="shared" si="1160"/>
        <v>0</v>
      </c>
      <c r="AT2060" s="33">
        <f t="shared" si="1161"/>
        <v>50000</v>
      </c>
      <c r="AU2060" s="33">
        <f t="shared" si="1162"/>
        <v>200000</v>
      </c>
      <c r="AV2060" s="33">
        <v>258558</v>
      </c>
      <c r="AW2060" s="33">
        <f t="shared" si="1163"/>
        <v>0</v>
      </c>
      <c r="AX2060" s="33">
        <f t="shared" si="1164"/>
        <v>0</v>
      </c>
      <c r="AY2060" s="34">
        <f t="shared" si="1165"/>
        <v>8745.1754000000001</v>
      </c>
    </row>
    <row r="2061" spans="1:51" ht="15" customHeight="1" x14ac:dyDescent="0.3">
      <c r="A2061" s="166" t="s">
        <v>3265</v>
      </c>
      <c r="B2061" s="99">
        <v>11784.8</v>
      </c>
      <c r="C2061" s="99">
        <v>20806.52</v>
      </c>
      <c r="D2061" s="99">
        <v>51755.92</v>
      </c>
      <c r="E2061" s="99">
        <v>37713.14</v>
      </c>
      <c r="F2061" s="134">
        <v>190000</v>
      </c>
      <c r="G2061" s="132">
        <v>12500</v>
      </c>
      <c r="H2061" s="182">
        <v>46239</v>
      </c>
      <c r="I2061" s="182">
        <v>46285</v>
      </c>
      <c r="J2061" s="166">
        <v>3.3</v>
      </c>
      <c r="K2061" s="166">
        <v>2.9</v>
      </c>
      <c r="L2061" s="167" t="s">
        <v>1207</v>
      </c>
      <c r="M2061" s="168" t="s">
        <v>1203</v>
      </c>
      <c r="N2061" s="169">
        <v>0.01</v>
      </c>
      <c r="O2061" s="21">
        <f t="shared" si="1166"/>
        <v>0.39999999999999991</v>
      </c>
      <c r="P2061" s="21" t="str">
        <f t="shared" si="1167"/>
        <v>N</v>
      </c>
      <c r="Q2061" s="22">
        <f t="shared" si="1168"/>
        <v>32591.32</v>
      </c>
      <c r="R2061" s="8" t="str">
        <f t="shared" si="1169"/>
        <v>N</v>
      </c>
      <c r="S2061" s="23">
        <f t="shared" si="1170"/>
        <v>0.53333333333333321</v>
      </c>
      <c r="T2061" s="24">
        <f t="shared" si="1171"/>
        <v>50000</v>
      </c>
      <c r="U2061" s="24">
        <f t="shared" si="1172"/>
        <v>200000</v>
      </c>
      <c r="V2061" s="24">
        <f t="shared" si="1173"/>
        <v>257500</v>
      </c>
      <c r="W2061" s="24">
        <f t="shared" si="1174"/>
        <v>24687.924900000002</v>
      </c>
      <c r="X2061" s="24">
        <f t="shared" si="1175"/>
        <v>0</v>
      </c>
      <c r="Y2061" s="24">
        <f t="shared" si="1176"/>
        <v>24687.924900000002</v>
      </c>
      <c r="Z2061" s="24">
        <f t="shared" si="1177"/>
        <v>8229.3083000000006</v>
      </c>
      <c r="AA2061" s="25" t="str">
        <f t="shared" si="1178"/>
        <v>N</v>
      </c>
      <c r="AB2061" s="26">
        <f t="shared" si="1179"/>
        <v>0</v>
      </c>
      <c r="AC2061" s="27">
        <f t="shared" si="1180"/>
        <v>50000</v>
      </c>
      <c r="AD2061" s="28">
        <f t="shared" si="1181"/>
        <v>200000</v>
      </c>
      <c r="AE2061" s="28">
        <f t="shared" si="1182"/>
        <v>257500</v>
      </c>
      <c r="AF2061" s="28">
        <f t="shared" si="1183"/>
        <v>0</v>
      </c>
      <c r="AG2061" s="28">
        <f t="shared" si="1184"/>
        <v>0</v>
      </c>
      <c r="AH2061" s="28">
        <f t="shared" si="1185"/>
        <v>0</v>
      </c>
      <c r="AI2061" s="28">
        <f t="shared" si="1186"/>
        <v>0</v>
      </c>
      <c r="AJ2061" s="29" t="str">
        <f t="shared" si="1187"/>
        <v>N</v>
      </c>
      <c r="AK2061" s="30">
        <f t="shared" si="1152"/>
        <v>0</v>
      </c>
      <c r="AL2061" s="31">
        <f t="shared" si="1153"/>
        <v>50000</v>
      </c>
      <c r="AM2061" s="31">
        <f t="shared" si="1154"/>
        <v>200000</v>
      </c>
      <c r="AN2061" s="31">
        <f t="shared" si="1155"/>
        <v>257500</v>
      </c>
      <c r="AO2061" s="31">
        <f t="shared" si="1156"/>
        <v>0</v>
      </c>
      <c r="AP2061" s="31">
        <f t="shared" si="1157"/>
        <v>0</v>
      </c>
      <c r="AQ2061" s="31">
        <f t="shared" si="1158"/>
        <v>0</v>
      </c>
      <c r="AR2061" s="31">
        <f t="shared" si="1159"/>
        <v>0</v>
      </c>
      <c r="AS2061" s="32">
        <f t="shared" si="1160"/>
        <v>0</v>
      </c>
      <c r="AT2061" s="33">
        <f t="shared" si="1161"/>
        <v>50000</v>
      </c>
      <c r="AU2061" s="33">
        <f t="shared" si="1162"/>
        <v>200000</v>
      </c>
      <c r="AV2061" s="33">
        <v>258559</v>
      </c>
      <c r="AW2061" s="33">
        <f t="shared" si="1163"/>
        <v>0</v>
      </c>
      <c r="AX2061" s="33">
        <f t="shared" si="1164"/>
        <v>0</v>
      </c>
      <c r="AY2061" s="34">
        <f t="shared" si="1165"/>
        <v>8229.3083000000006</v>
      </c>
    </row>
    <row r="2062" spans="1:51" ht="15" customHeight="1" x14ac:dyDescent="0.3">
      <c r="A2062" s="166" t="s">
        <v>3266</v>
      </c>
      <c r="B2062" s="99">
        <v>11527.86</v>
      </c>
      <c r="C2062" s="99">
        <v>13796.8</v>
      </c>
      <c r="D2062" s="99">
        <v>100123.28</v>
      </c>
      <c r="E2062" s="99">
        <v>87601.04</v>
      </c>
      <c r="F2062" s="134">
        <v>15000</v>
      </c>
      <c r="G2062" s="132">
        <v>0</v>
      </c>
      <c r="H2062" s="182">
        <v>46431</v>
      </c>
      <c r="I2062" s="182">
        <v>46473</v>
      </c>
      <c r="J2062" s="166">
        <v>2.2999999999999998</v>
      </c>
      <c r="K2062" s="166">
        <v>1.3</v>
      </c>
      <c r="L2062" s="167" t="s">
        <v>1206</v>
      </c>
      <c r="M2062" s="168" t="s">
        <v>1204</v>
      </c>
      <c r="N2062" s="169">
        <v>0.02</v>
      </c>
      <c r="O2062" s="21">
        <f t="shared" si="1166"/>
        <v>0.99999999999999978</v>
      </c>
      <c r="P2062" s="21" t="str">
        <f t="shared" si="1167"/>
        <v>N</v>
      </c>
      <c r="Q2062" s="22">
        <f t="shared" si="1168"/>
        <v>25324.66</v>
      </c>
      <c r="R2062" s="8" t="str">
        <f t="shared" si="1169"/>
        <v>N</v>
      </c>
      <c r="S2062" s="23">
        <f t="shared" si="1170"/>
        <v>1.9999999999999996</v>
      </c>
      <c r="T2062" s="24">
        <f t="shared" si="1171"/>
        <v>20500</v>
      </c>
      <c r="U2062" s="24">
        <f t="shared" si="1172"/>
        <v>100000</v>
      </c>
      <c r="V2062" s="24">
        <f t="shared" si="1173"/>
        <v>257500</v>
      </c>
      <c r="W2062" s="24">
        <f t="shared" si="1174"/>
        <v>0</v>
      </c>
      <c r="X2062" s="24">
        <f t="shared" si="1175"/>
        <v>0</v>
      </c>
      <c r="Y2062" s="24">
        <f t="shared" si="1176"/>
        <v>0</v>
      </c>
      <c r="Z2062" s="24">
        <f t="shared" si="1177"/>
        <v>25831.153200000001</v>
      </c>
      <c r="AA2062" s="25" t="str">
        <f t="shared" si="1178"/>
        <v>N</v>
      </c>
      <c r="AB2062" s="26">
        <f t="shared" si="1179"/>
        <v>0.99999999999999956</v>
      </c>
      <c r="AC2062" s="27">
        <f t="shared" si="1180"/>
        <v>20500</v>
      </c>
      <c r="AD2062" s="28">
        <f t="shared" si="1181"/>
        <v>100000</v>
      </c>
      <c r="AE2062" s="28">
        <f t="shared" si="1182"/>
        <v>257500</v>
      </c>
      <c r="AF2062" s="28">
        <f t="shared" si="1183"/>
        <v>0</v>
      </c>
      <c r="AG2062" s="28">
        <f t="shared" si="1184"/>
        <v>0</v>
      </c>
      <c r="AH2062" s="28">
        <f t="shared" si="1185"/>
        <v>0</v>
      </c>
      <c r="AI2062" s="28">
        <f t="shared" si="1186"/>
        <v>26347.776264</v>
      </c>
      <c r="AJ2062" s="29" t="str">
        <f t="shared" si="1187"/>
        <v>N</v>
      </c>
      <c r="AK2062" s="30">
        <f t="shared" si="1152"/>
        <v>0</v>
      </c>
      <c r="AL2062" s="31">
        <f t="shared" si="1153"/>
        <v>20500</v>
      </c>
      <c r="AM2062" s="31">
        <f t="shared" si="1154"/>
        <v>100000</v>
      </c>
      <c r="AN2062" s="31">
        <f t="shared" si="1155"/>
        <v>257500</v>
      </c>
      <c r="AO2062" s="31">
        <f t="shared" si="1156"/>
        <v>0</v>
      </c>
      <c r="AP2062" s="31">
        <f t="shared" si="1157"/>
        <v>0</v>
      </c>
      <c r="AQ2062" s="31">
        <f t="shared" si="1158"/>
        <v>0</v>
      </c>
      <c r="AR2062" s="31">
        <f t="shared" si="1159"/>
        <v>0</v>
      </c>
      <c r="AS2062" s="32">
        <f t="shared" si="1160"/>
        <v>0</v>
      </c>
      <c r="AT2062" s="33">
        <f t="shared" si="1161"/>
        <v>20500</v>
      </c>
      <c r="AU2062" s="33">
        <f t="shared" si="1162"/>
        <v>100000</v>
      </c>
      <c r="AV2062" s="33">
        <v>258560</v>
      </c>
      <c r="AW2062" s="33">
        <f t="shared" si="1163"/>
        <v>0</v>
      </c>
      <c r="AX2062" s="33">
        <f t="shared" si="1164"/>
        <v>0</v>
      </c>
      <c r="AY2062" s="34">
        <f t="shared" si="1165"/>
        <v>52178.929464000001</v>
      </c>
    </row>
    <row r="2063" spans="1:51" ht="15" customHeight="1" x14ac:dyDescent="0.3">
      <c r="A2063" s="166" t="s">
        <v>3267</v>
      </c>
      <c r="B2063" s="99">
        <v>19871.03</v>
      </c>
      <c r="C2063" s="99">
        <v>1399.93</v>
      </c>
      <c r="D2063" s="99">
        <v>86700.84</v>
      </c>
      <c r="E2063" s="99">
        <v>85028.86</v>
      </c>
      <c r="F2063" s="134">
        <v>111000</v>
      </c>
      <c r="G2063" s="132">
        <v>12500</v>
      </c>
      <c r="H2063" s="182">
        <v>46270</v>
      </c>
      <c r="I2063" s="182">
        <v>46317</v>
      </c>
      <c r="J2063" s="166">
        <v>3.2</v>
      </c>
      <c r="K2063" s="166">
        <v>0.2</v>
      </c>
      <c r="L2063" s="167" t="s">
        <v>1206</v>
      </c>
      <c r="M2063" s="168" t="s">
        <v>1203</v>
      </c>
      <c r="N2063" s="169">
        <v>0</v>
      </c>
      <c r="O2063" s="21">
        <f t="shared" si="1166"/>
        <v>3</v>
      </c>
      <c r="P2063" s="21" t="str">
        <f t="shared" si="1167"/>
        <v>N</v>
      </c>
      <c r="Q2063" s="22">
        <f t="shared" si="1168"/>
        <v>21270.959999999999</v>
      </c>
      <c r="R2063" s="8" t="str">
        <f t="shared" si="1169"/>
        <v>N</v>
      </c>
      <c r="S2063" s="23">
        <f t="shared" si="1170"/>
        <v>4</v>
      </c>
      <c r="T2063" s="24">
        <f t="shared" si="1171"/>
        <v>20500</v>
      </c>
      <c r="U2063" s="24">
        <f t="shared" si="1172"/>
        <v>100000</v>
      </c>
      <c r="V2063" s="24">
        <f t="shared" si="1173"/>
        <v>257500</v>
      </c>
      <c r="W2063" s="24">
        <f t="shared" si="1174"/>
        <v>9974.3700000000026</v>
      </c>
      <c r="X2063" s="24">
        <f t="shared" si="1175"/>
        <v>0</v>
      </c>
      <c r="Y2063" s="24">
        <f t="shared" si="1176"/>
        <v>9974.3700000000026</v>
      </c>
      <c r="Z2063" s="24">
        <f t="shared" si="1177"/>
        <v>11296.589999999997</v>
      </c>
      <c r="AA2063" s="25" t="str">
        <f t="shared" si="1178"/>
        <v>N</v>
      </c>
      <c r="AB2063" s="26">
        <f t="shared" si="1179"/>
        <v>3</v>
      </c>
      <c r="AC2063" s="27">
        <f t="shared" si="1180"/>
        <v>20500</v>
      </c>
      <c r="AD2063" s="28">
        <f t="shared" si="1181"/>
        <v>100000</v>
      </c>
      <c r="AE2063" s="28">
        <f t="shared" si="1182"/>
        <v>257500</v>
      </c>
      <c r="AF2063" s="28">
        <f t="shared" si="1183"/>
        <v>2493.5925000000007</v>
      </c>
      <c r="AG2063" s="28">
        <f t="shared" si="1184"/>
        <v>0</v>
      </c>
      <c r="AH2063" s="28">
        <f t="shared" si="1185"/>
        <v>2493.5925000000007</v>
      </c>
      <c r="AI2063" s="28">
        <f t="shared" si="1186"/>
        <v>18777.3675</v>
      </c>
      <c r="AJ2063" s="29" t="str">
        <f t="shared" si="1187"/>
        <v>N</v>
      </c>
      <c r="AK2063" s="30">
        <f t="shared" si="1152"/>
        <v>2</v>
      </c>
      <c r="AL2063" s="31">
        <f t="shared" si="1153"/>
        <v>20500</v>
      </c>
      <c r="AM2063" s="31">
        <f t="shared" si="1154"/>
        <v>100000</v>
      </c>
      <c r="AN2063" s="31">
        <f t="shared" si="1155"/>
        <v>257500</v>
      </c>
      <c r="AO2063" s="31">
        <f t="shared" si="1156"/>
        <v>0</v>
      </c>
      <c r="AP2063" s="31">
        <f t="shared" si="1157"/>
        <v>0</v>
      </c>
      <c r="AQ2063" s="31">
        <f t="shared" si="1158"/>
        <v>0</v>
      </c>
      <c r="AR2063" s="31">
        <f t="shared" si="1159"/>
        <v>21270.959999999999</v>
      </c>
      <c r="AS2063" s="32">
        <f t="shared" si="1160"/>
        <v>1</v>
      </c>
      <c r="AT2063" s="33">
        <f t="shared" si="1161"/>
        <v>20500</v>
      </c>
      <c r="AU2063" s="33">
        <f t="shared" si="1162"/>
        <v>100000</v>
      </c>
      <c r="AV2063" s="33">
        <v>258561</v>
      </c>
      <c r="AW2063" s="33">
        <f t="shared" si="1163"/>
        <v>623.39812500000016</v>
      </c>
      <c r="AX2063" s="33">
        <f t="shared" si="1164"/>
        <v>20647.561874999999</v>
      </c>
      <c r="AY2063" s="34">
        <f t="shared" si="1165"/>
        <v>71992.479374999995</v>
      </c>
    </row>
    <row r="2064" spans="1:51" ht="15" customHeight="1" x14ac:dyDescent="0.3">
      <c r="A2064" s="166" t="s">
        <v>3268</v>
      </c>
      <c r="B2064" s="99">
        <v>19936.61</v>
      </c>
      <c r="C2064" s="99">
        <v>12424</v>
      </c>
      <c r="D2064" s="99">
        <v>82633.98</v>
      </c>
      <c r="E2064" s="99">
        <v>79836.38</v>
      </c>
      <c r="F2064" s="134">
        <v>100000</v>
      </c>
      <c r="G2064" s="132">
        <v>0</v>
      </c>
      <c r="H2064" s="182">
        <v>46498</v>
      </c>
      <c r="I2064" s="182">
        <v>46587</v>
      </c>
      <c r="J2064" s="166">
        <v>3.9</v>
      </c>
      <c r="K2064" s="166">
        <v>3.1</v>
      </c>
      <c r="L2064" s="167" t="s">
        <v>1207</v>
      </c>
      <c r="M2064" s="168" t="s">
        <v>1205</v>
      </c>
      <c r="N2064" s="169">
        <v>0</v>
      </c>
      <c r="O2064" s="21">
        <f t="shared" si="1166"/>
        <v>0.79999999999999982</v>
      </c>
      <c r="P2064" s="21" t="str">
        <f t="shared" si="1167"/>
        <v>N</v>
      </c>
      <c r="Q2064" s="22">
        <f t="shared" si="1168"/>
        <v>32360.61</v>
      </c>
      <c r="R2064" s="8" t="str">
        <f t="shared" si="1169"/>
        <v>N</v>
      </c>
      <c r="S2064" s="23">
        <f t="shared" si="1170"/>
        <v>0.79999999999999982</v>
      </c>
      <c r="T2064" s="24">
        <f t="shared" si="1171"/>
        <v>50000</v>
      </c>
      <c r="U2064" s="24">
        <f t="shared" si="1172"/>
        <v>200000</v>
      </c>
      <c r="V2064" s="24">
        <f t="shared" si="1173"/>
        <v>257500</v>
      </c>
      <c r="W2064" s="24">
        <f t="shared" si="1174"/>
        <v>32360.61</v>
      </c>
      <c r="X2064" s="24">
        <f t="shared" si="1175"/>
        <v>0</v>
      </c>
      <c r="Y2064" s="24">
        <f t="shared" si="1176"/>
        <v>32360.61</v>
      </c>
      <c r="Z2064" s="24">
        <f t="shared" si="1177"/>
        <v>0</v>
      </c>
      <c r="AA2064" s="25" t="str">
        <f t="shared" si="1178"/>
        <v>N</v>
      </c>
      <c r="AB2064" s="26">
        <f t="shared" si="1179"/>
        <v>0</v>
      </c>
      <c r="AC2064" s="27">
        <f t="shared" si="1180"/>
        <v>50000</v>
      </c>
      <c r="AD2064" s="28">
        <f t="shared" si="1181"/>
        <v>200000</v>
      </c>
      <c r="AE2064" s="28">
        <f t="shared" si="1182"/>
        <v>257500</v>
      </c>
      <c r="AF2064" s="28">
        <f t="shared" si="1183"/>
        <v>0</v>
      </c>
      <c r="AG2064" s="28">
        <f t="shared" si="1184"/>
        <v>0</v>
      </c>
      <c r="AH2064" s="28">
        <f t="shared" si="1185"/>
        <v>0</v>
      </c>
      <c r="AI2064" s="28">
        <f t="shared" si="1186"/>
        <v>0</v>
      </c>
      <c r="AJ2064" s="29" t="str">
        <f t="shared" si="1187"/>
        <v>N</v>
      </c>
      <c r="AK2064" s="30">
        <f t="shared" si="1152"/>
        <v>0</v>
      </c>
      <c r="AL2064" s="31">
        <f t="shared" si="1153"/>
        <v>50000</v>
      </c>
      <c r="AM2064" s="31">
        <f t="shared" si="1154"/>
        <v>200000</v>
      </c>
      <c r="AN2064" s="31">
        <f t="shared" si="1155"/>
        <v>257500</v>
      </c>
      <c r="AO2064" s="31">
        <f t="shared" si="1156"/>
        <v>0</v>
      </c>
      <c r="AP2064" s="31">
        <f t="shared" si="1157"/>
        <v>0</v>
      </c>
      <c r="AQ2064" s="31">
        <f t="shared" si="1158"/>
        <v>0</v>
      </c>
      <c r="AR2064" s="31">
        <f t="shared" si="1159"/>
        <v>0</v>
      </c>
      <c r="AS2064" s="32">
        <f t="shared" si="1160"/>
        <v>0</v>
      </c>
      <c r="AT2064" s="33">
        <f t="shared" si="1161"/>
        <v>50000</v>
      </c>
      <c r="AU2064" s="33">
        <f t="shared" si="1162"/>
        <v>200000</v>
      </c>
      <c r="AV2064" s="33">
        <v>258562</v>
      </c>
      <c r="AW2064" s="33">
        <f t="shared" si="1163"/>
        <v>0</v>
      </c>
      <c r="AX2064" s="33">
        <f t="shared" si="1164"/>
        <v>0</v>
      </c>
      <c r="AY2064" s="34">
        <f t="shared" si="1165"/>
        <v>0</v>
      </c>
    </row>
    <row r="2065" spans="1:51" ht="15" customHeight="1" x14ac:dyDescent="0.3">
      <c r="A2065" s="166" t="s">
        <v>3269</v>
      </c>
      <c r="B2065" s="99">
        <v>16518.439999999999</v>
      </c>
      <c r="C2065" s="99">
        <v>33508.6</v>
      </c>
      <c r="D2065" s="99">
        <v>95889.23</v>
      </c>
      <c r="E2065" s="99">
        <v>84967.8</v>
      </c>
      <c r="F2065" s="134">
        <v>68000</v>
      </c>
      <c r="G2065" s="132">
        <v>12500</v>
      </c>
      <c r="H2065" s="182">
        <v>46554</v>
      </c>
      <c r="I2065" s="182">
        <v>46618</v>
      </c>
      <c r="J2065" s="166">
        <v>4.7</v>
      </c>
      <c r="K2065" s="166">
        <v>1.1000000000000001</v>
      </c>
      <c r="L2065" s="167" t="s">
        <v>1207</v>
      </c>
      <c r="M2065" s="168" t="s">
        <v>1203</v>
      </c>
      <c r="N2065" s="169">
        <v>0</v>
      </c>
      <c r="O2065" s="21">
        <f t="shared" si="1166"/>
        <v>3.6</v>
      </c>
      <c r="P2065" s="21" t="str">
        <f t="shared" si="1167"/>
        <v>N</v>
      </c>
      <c r="Q2065" s="22">
        <f t="shared" si="1168"/>
        <v>50027.039999999994</v>
      </c>
      <c r="R2065" s="8" t="str">
        <f t="shared" si="1169"/>
        <v>N</v>
      </c>
      <c r="S2065" s="23">
        <f t="shared" si="1170"/>
        <v>4.8</v>
      </c>
      <c r="T2065" s="24">
        <f t="shared" si="1171"/>
        <v>50000</v>
      </c>
      <c r="U2065" s="24">
        <f t="shared" si="1172"/>
        <v>200000</v>
      </c>
      <c r="V2065" s="24">
        <f t="shared" si="1173"/>
        <v>257500</v>
      </c>
      <c r="W2065" s="24">
        <f t="shared" si="1174"/>
        <v>37500</v>
      </c>
      <c r="X2065" s="24">
        <f t="shared" si="1175"/>
        <v>0</v>
      </c>
      <c r="Y2065" s="24">
        <f t="shared" si="1176"/>
        <v>37500</v>
      </c>
      <c r="Z2065" s="24">
        <f t="shared" si="1177"/>
        <v>12527.039999999994</v>
      </c>
      <c r="AA2065" s="25" t="str">
        <f t="shared" si="1178"/>
        <v>N</v>
      </c>
      <c r="AB2065" s="26">
        <f t="shared" si="1179"/>
        <v>3.8</v>
      </c>
      <c r="AC2065" s="27">
        <f t="shared" si="1180"/>
        <v>50000</v>
      </c>
      <c r="AD2065" s="28">
        <f t="shared" si="1181"/>
        <v>200000</v>
      </c>
      <c r="AE2065" s="28">
        <f t="shared" si="1182"/>
        <v>257500</v>
      </c>
      <c r="AF2065" s="28">
        <f t="shared" si="1183"/>
        <v>37500</v>
      </c>
      <c r="AG2065" s="28">
        <f t="shared" si="1184"/>
        <v>0</v>
      </c>
      <c r="AH2065" s="28">
        <f t="shared" si="1185"/>
        <v>37500</v>
      </c>
      <c r="AI2065" s="28">
        <f t="shared" si="1186"/>
        <v>12527.039999999994</v>
      </c>
      <c r="AJ2065" s="29" t="str">
        <f t="shared" si="1187"/>
        <v>N</v>
      </c>
      <c r="AK2065" s="30">
        <f t="shared" si="1152"/>
        <v>2.8</v>
      </c>
      <c r="AL2065" s="31">
        <f t="shared" si="1153"/>
        <v>50000</v>
      </c>
      <c r="AM2065" s="31">
        <f t="shared" si="1154"/>
        <v>200000</v>
      </c>
      <c r="AN2065" s="31">
        <f t="shared" si="1155"/>
        <v>257500</v>
      </c>
      <c r="AO2065" s="31">
        <f t="shared" si="1156"/>
        <v>14221.675957500011</v>
      </c>
      <c r="AP2065" s="31">
        <f t="shared" si="1157"/>
        <v>0</v>
      </c>
      <c r="AQ2065" s="31">
        <f t="shared" si="1158"/>
        <v>14221.675957500011</v>
      </c>
      <c r="AR2065" s="31">
        <f t="shared" si="1159"/>
        <v>35805.364042499983</v>
      </c>
      <c r="AS2065" s="32">
        <f t="shared" si="1160"/>
        <v>1.7999999999999998</v>
      </c>
      <c r="AT2065" s="33">
        <f t="shared" si="1161"/>
        <v>50000</v>
      </c>
      <c r="AU2065" s="33">
        <f t="shared" si="1162"/>
        <v>200000</v>
      </c>
      <c r="AV2065" s="33">
        <v>258563</v>
      </c>
      <c r="AW2065" s="33">
        <f t="shared" si="1163"/>
        <v>11166.820531874995</v>
      </c>
      <c r="AX2065" s="33">
        <f t="shared" si="1164"/>
        <v>38860.219468124997</v>
      </c>
      <c r="AY2065" s="34">
        <f t="shared" si="1165"/>
        <v>99719.66351062496</v>
      </c>
    </row>
    <row r="2066" spans="1:51" ht="15" customHeight="1" x14ac:dyDescent="0.3">
      <c r="A2066" s="166" t="s">
        <v>3270</v>
      </c>
      <c r="B2066" s="99">
        <v>9984.33</v>
      </c>
      <c r="C2066" s="99">
        <v>19915.04</v>
      </c>
      <c r="D2066" s="99">
        <v>53253.19</v>
      </c>
      <c r="E2066" s="99">
        <v>43379.06</v>
      </c>
      <c r="F2066" s="134">
        <v>44000</v>
      </c>
      <c r="G2066" s="132">
        <v>0</v>
      </c>
      <c r="H2066" s="182">
        <v>46443</v>
      </c>
      <c r="I2066" s="182">
        <v>46526</v>
      </c>
      <c r="J2066" s="166">
        <v>2.5</v>
      </c>
      <c r="K2066" s="166">
        <v>1.6</v>
      </c>
      <c r="L2066" s="167" t="s">
        <v>1206</v>
      </c>
      <c r="M2066" s="168" t="s">
        <v>1203</v>
      </c>
      <c r="N2066" s="169">
        <v>0.01</v>
      </c>
      <c r="O2066" s="21">
        <f t="shared" si="1166"/>
        <v>0.89999999999999991</v>
      </c>
      <c r="P2066" s="21" t="str">
        <f t="shared" si="1167"/>
        <v>N</v>
      </c>
      <c r="Q2066" s="22">
        <f t="shared" si="1168"/>
        <v>29899.370000000003</v>
      </c>
      <c r="R2066" s="8" t="str">
        <f t="shared" si="1169"/>
        <v>N</v>
      </c>
      <c r="S2066" s="23">
        <f t="shared" si="1170"/>
        <v>1.2</v>
      </c>
      <c r="T2066" s="24">
        <f t="shared" si="1171"/>
        <v>20500</v>
      </c>
      <c r="U2066" s="24">
        <f t="shared" si="1172"/>
        <v>100000</v>
      </c>
      <c r="V2066" s="24">
        <f t="shared" si="1173"/>
        <v>257500</v>
      </c>
      <c r="W2066" s="24">
        <f t="shared" si="1174"/>
        <v>15375</v>
      </c>
      <c r="X2066" s="24">
        <f t="shared" si="1175"/>
        <v>0</v>
      </c>
      <c r="Y2066" s="24">
        <f t="shared" si="1176"/>
        <v>15375</v>
      </c>
      <c r="Z2066" s="24">
        <f t="shared" si="1177"/>
        <v>14823.363700000002</v>
      </c>
      <c r="AA2066" s="25" t="str">
        <f t="shared" si="1178"/>
        <v>N</v>
      </c>
      <c r="AB2066" s="26">
        <f t="shared" si="1179"/>
        <v>0.19999999999999996</v>
      </c>
      <c r="AC2066" s="27">
        <f t="shared" si="1180"/>
        <v>20500</v>
      </c>
      <c r="AD2066" s="28">
        <f t="shared" si="1181"/>
        <v>100000</v>
      </c>
      <c r="AE2066" s="28">
        <f t="shared" si="1182"/>
        <v>257500</v>
      </c>
      <c r="AF2066" s="28">
        <f t="shared" si="1183"/>
        <v>15375</v>
      </c>
      <c r="AG2066" s="28">
        <f t="shared" si="1184"/>
        <v>0</v>
      </c>
      <c r="AH2066" s="28">
        <f t="shared" si="1185"/>
        <v>15375</v>
      </c>
      <c r="AI2066" s="28">
        <f t="shared" si="1186"/>
        <v>15125.347337000003</v>
      </c>
      <c r="AJ2066" s="29" t="str">
        <f t="shared" si="1187"/>
        <v>N</v>
      </c>
      <c r="AK2066" s="30">
        <f t="shared" si="1152"/>
        <v>0</v>
      </c>
      <c r="AL2066" s="31">
        <f t="shared" si="1153"/>
        <v>20500</v>
      </c>
      <c r="AM2066" s="31">
        <f t="shared" si="1154"/>
        <v>100000</v>
      </c>
      <c r="AN2066" s="31">
        <f t="shared" si="1155"/>
        <v>257500</v>
      </c>
      <c r="AO2066" s="31">
        <f t="shared" si="1156"/>
        <v>0</v>
      </c>
      <c r="AP2066" s="31">
        <f t="shared" si="1157"/>
        <v>0</v>
      </c>
      <c r="AQ2066" s="31">
        <f t="shared" si="1158"/>
        <v>0</v>
      </c>
      <c r="AR2066" s="31">
        <f t="shared" si="1159"/>
        <v>0</v>
      </c>
      <c r="AS2066" s="32">
        <f t="shared" si="1160"/>
        <v>0</v>
      </c>
      <c r="AT2066" s="33">
        <f t="shared" si="1161"/>
        <v>20500</v>
      </c>
      <c r="AU2066" s="33">
        <f t="shared" si="1162"/>
        <v>100000</v>
      </c>
      <c r="AV2066" s="33">
        <v>258564</v>
      </c>
      <c r="AW2066" s="33">
        <f t="shared" si="1163"/>
        <v>0</v>
      </c>
      <c r="AX2066" s="33">
        <f t="shared" si="1164"/>
        <v>0</v>
      </c>
      <c r="AY2066" s="34">
        <f t="shared" si="1165"/>
        <v>29948.711037000005</v>
      </c>
    </row>
    <row r="2067" spans="1:51" ht="15" customHeight="1" x14ac:dyDescent="0.3">
      <c r="A2067" s="166" t="s">
        <v>3271</v>
      </c>
      <c r="B2067" s="99">
        <v>11386.52</v>
      </c>
      <c r="C2067" s="99">
        <v>34347.22</v>
      </c>
      <c r="D2067" s="99">
        <v>125716.01</v>
      </c>
      <c r="E2067" s="99">
        <v>121407.74</v>
      </c>
      <c r="F2067" s="134">
        <v>60000</v>
      </c>
      <c r="G2067" s="135">
        <v>12500</v>
      </c>
      <c r="H2067" s="182">
        <v>46549</v>
      </c>
      <c r="I2067" s="182">
        <v>46561</v>
      </c>
      <c r="J2067" s="166">
        <v>4.3</v>
      </c>
      <c r="K2067" s="166">
        <v>2.7</v>
      </c>
      <c r="L2067" s="167" t="s">
        <v>1206</v>
      </c>
      <c r="M2067" s="168" t="s">
        <v>1203</v>
      </c>
      <c r="N2067" s="169">
        <v>0.03</v>
      </c>
      <c r="O2067" s="21">
        <f t="shared" si="1166"/>
        <v>1.5999999999999996</v>
      </c>
      <c r="P2067" s="21" t="str">
        <f t="shared" si="1167"/>
        <v>N</v>
      </c>
      <c r="Q2067" s="22">
        <f t="shared" si="1168"/>
        <v>45733.740000000005</v>
      </c>
      <c r="R2067" s="8" t="str">
        <f t="shared" si="1169"/>
        <v>N</v>
      </c>
      <c r="S2067" s="23">
        <f t="shared" si="1170"/>
        <v>2.1333333333333329</v>
      </c>
      <c r="T2067" s="24">
        <f t="shared" si="1171"/>
        <v>20500</v>
      </c>
      <c r="U2067" s="24">
        <f t="shared" si="1172"/>
        <v>100000</v>
      </c>
      <c r="V2067" s="24">
        <f t="shared" si="1173"/>
        <v>257500</v>
      </c>
      <c r="W2067" s="24">
        <f t="shared" si="1174"/>
        <v>0</v>
      </c>
      <c r="X2067" s="24">
        <f t="shared" si="1175"/>
        <v>0</v>
      </c>
      <c r="Y2067" s="24">
        <f t="shared" si="1176"/>
        <v>0</v>
      </c>
      <c r="Z2067" s="24">
        <f t="shared" si="1177"/>
        <v>47105.75220000001</v>
      </c>
      <c r="AA2067" s="25" t="str">
        <f t="shared" si="1178"/>
        <v>N</v>
      </c>
      <c r="AB2067" s="26">
        <f t="shared" si="1179"/>
        <v>1.1333333333333329</v>
      </c>
      <c r="AC2067" s="27">
        <f t="shared" si="1180"/>
        <v>20500</v>
      </c>
      <c r="AD2067" s="28">
        <f t="shared" si="1181"/>
        <v>100000</v>
      </c>
      <c r="AE2067" s="28">
        <f t="shared" si="1182"/>
        <v>257500</v>
      </c>
      <c r="AF2067" s="28">
        <f t="shared" si="1183"/>
        <v>0</v>
      </c>
      <c r="AG2067" s="28">
        <f t="shared" si="1184"/>
        <v>0</v>
      </c>
      <c r="AH2067" s="28">
        <f t="shared" si="1185"/>
        <v>0</v>
      </c>
      <c r="AI2067" s="28">
        <f t="shared" si="1186"/>
        <v>48518.924766000011</v>
      </c>
      <c r="AJ2067" s="29" t="str">
        <f t="shared" si="1187"/>
        <v>N</v>
      </c>
      <c r="AK2067" s="30">
        <f t="shared" si="1152"/>
        <v>0.13333333333333286</v>
      </c>
      <c r="AL2067" s="31">
        <f t="shared" si="1153"/>
        <v>20500</v>
      </c>
      <c r="AM2067" s="31">
        <f t="shared" si="1154"/>
        <v>100000</v>
      </c>
      <c r="AN2067" s="31">
        <f t="shared" si="1155"/>
        <v>257500</v>
      </c>
      <c r="AO2067" s="31">
        <f t="shared" si="1156"/>
        <v>0</v>
      </c>
      <c r="AP2067" s="31">
        <f t="shared" si="1157"/>
        <v>0</v>
      </c>
      <c r="AQ2067" s="31">
        <f t="shared" si="1158"/>
        <v>0</v>
      </c>
      <c r="AR2067" s="31">
        <f t="shared" si="1159"/>
        <v>49974.492508980009</v>
      </c>
      <c r="AS2067" s="32">
        <f t="shared" si="1160"/>
        <v>0</v>
      </c>
      <c r="AT2067" s="33">
        <f t="shared" si="1161"/>
        <v>20500</v>
      </c>
      <c r="AU2067" s="33">
        <f t="shared" si="1162"/>
        <v>100000</v>
      </c>
      <c r="AV2067" s="33">
        <v>258565</v>
      </c>
      <c r="AW2067" s="33">
        <f t="shared" si="1163"/>
        <v>0</v>
      </c>
      <c r="AX2067" s="33">
        <f t="shared" si="1164"/>
        <v>0</v>
      </c>
      <c r="AY2067" s="34">
        <f t="shared" si="1165"/>
        <v>145599.16947498004</v>
      </c>
    </row>
    <row r="2068" spans="1:51" ht="15" customHeight="1" x14ac:dyDescent="0.3">
      <c r="A2068" s="166" t="s">
        <v>3272</v>
      </c>
      <c r="B2068" s="99">
        <v>19911.38</v>
      </c>
      <c r="C2068" s="99">
        <v>9275.17</v>
      </c>
      <c r="D2068" s="99">
        <v>71185.149999999994</v>
      </c>
      <c r="E2068" s="99">
        <v>56843.94</v>
      </c>
      <c r="F2068" s="134">
        <v>45000</v>
      </c>
      <c r="G2068" s="135">
        <v>12500</v>
      </c>
      <c r="H2068" s="182">
        <v>46283</v>
      </c>
      <c r="I2068" s="182">
        <v>46361</v>
      </c>
      <c r="J2068" s="166">
        <v>4</v>
      </c>
      <c r="K2068" s="166">
        <v>0.7</v>
      </c>
      <c r="L2068" s="167" t="s">
        <v>1207</v>
      </c>
      <c r="M2068" s="168" t="s">
        <v>1203</v>
      </c>
      <c r="N2068" s="169">
        <v>2.7E-2</v>
      </c>
      <c r="O2068" s="21">
        <f t="shared" si="1166"/>
        <v>3.3</v>
      </c>
      <c r="P2068" s="21" t="str">
        <f t="shared" si="1167"/>
        <v>N</v>
      </c>
      <c r="Q2068" s="22">
        <f t="shared" si="1168"/>
        <v>29186.550000000003</v>
      </c>
      <c r="R2068" s="8" t="str">
        <f t="shared" si="1169"/>
        <v>N</v>
      </c>
      <c r="S2068" s="23">
        <f t="shared" si="1170"/>
        <v>4.3999999999999995</v>
      </c>
      <c r="T2068" s="24">
        <f t="shared" si="1171"/>
        <v>50000</v>
      </c>
      <c r="U2068" s="24">
        <f t="shared" si="1172"/>
        <v>200000</v>
      </c>
      <c r="V2068" s="24">
        <f t="shared" si="1173"/>
        <v>257500</v>
      </c>
      <c r="W2068" s="24">
        <f t="shared" si="1174"/>
        <v>22480.940137500002</v>
      </c>
      <c r="X2068" s="24">
        <f t="shared" si="1175"/>
        <v>0</v>
      </c>
      <c r="Y2068" s="24">
        <f t="shared" si="1176"/>
        <v>22480.940137500002</v>
      </c>
      <c r="Z2068" s="24">
        <f t="shared" si="1177"/>
        <v>7493.6467124999981</v>
      </c>
      <c r="AA2068" s="25" t="str">
        <f t="shared" si="1178"/>
        <v>N</v>
      </c>
      <c r="AB2068" s="26">
        <f t="shared" si="1179"/>
        <v>3.3999999999999995</v>
      </c>
      <c r="AC2068" s="27">
        <f t="shared" si="1180"/>
        <v>50000</v>
      </c>
      <c r="AD2068" s="28">
        <f t="shared" si="1181"/>
        <v>200000</v>
      </c>
      <c r="AE2068" s="28">
        <f t="shared" si="1182"/>
        <v>257500</v>
      </c>
      <c r="AF2068" s="28">
        <f t="shared" si="1183"/>
        <v>23087.925521212499</v>
      </c>
      <c r="AG2068" s="28">
        <f t="shared" si="1184"/>
        <v>0</v>
      </c>
      <c r="AH2068" s="28">
        <f t="shared" si="1185"/>
        <v>23087.925521212499</v>
      </c>
      <c r="AI2068" s="28">
        <f t="shared" si="1186"/>
        <v>7695.9751737374972</v>
      </c>
      <c r="AJ2068" s="29" t="str">
        <f t="shared" si="1187"/>
        <v>N</v>
      </c>
      <c r="AK2068" s="30">
        <f t="shared" si="1152"/>
        <v>2.3999999999999995</v>
      </c>
      <c r="AL2068" s="31">
        <f t="shared" si="1153"/>
        <v>50000</v>
      </c>
      <c r="AM2068" s="31">
        <f t="shared" si="1154"/>
        <v>200000</v>
      </c>
      <c r="AN2068" s="31">
        <f t="shared" si="1155"/>
        <v>257500</v>
      </c>
      <c r="AO2068" s="31">
        <f t="shared" si="1156"/>
        <v>23711.299510285233</v>
      </c>
      <c r="AP2068" s="31">
        <f t="shared" si="1157"/>
        <v>0</v>
      </c>
      <c r="AQ2068" s="31">
        <f t="shared" si="1158"/>
        <v>23711.299510285233</v>
      </c>
      <c r="AR2068" s="31">
        <f t="shared" si="1159"/>
        <v>7903.7665034284109</v>
      </c>
      <c r="AS2068" s="32">
        <f t="shared" si="1160"/>
        <v>1.3999999999999995</v>
      </c>
      <c r="AT2068" s="33">
        <f t="shared" si="1161"/>
        <v>50000</v>
      </c>
      <c r="AU2068" s="33">
        <f t="shared" si="1162"/>
        <v>200000</v>
      </c>
      <c r="AV2068" s="33">
        <v>258566</v>
      </c>
      <c r="AW2068" s="33">
        <f t="shared" si="1163"/>
        <v>24351.504597062933</v>
      </c>
      <c r="AX2068" s="33">
        <f t="shared" si="1164"/>
        <v>8117.1681990209763</v>
      </c>
      <c r="AY2068" s="34">
        <f t="shared" si="1165"/>
        <v>31210.556588686883</v>
      </c>
    </row>
    <row r="2069" spans="1:51" ht="15" customHeight="1" x14ac:dyDescent="0.3">
      <c r="A2069" s="166" t="s">
        <v>3273</v>
      </c>
      <c r="B2069" s="99">
        <v>14378.67</v>
      </c>
      <c r="C2069" s="99">
        <v>28039.66</v>
      </c>
      <c r="D2069" s="99">
        <v>114734.59</v>
      </c>
      <c r="E2069" s="99">
        <v>111647.47</v>
      </c>
      <c r="F2069" s="134">
        <v>42000</v>
      </c>
      <c r="G2069" s="135">
        <v>0</v>
      </c>
      <c r="H2069" s="182">
        <v>46356</v>
      </c>
      <c r="I2069" s="182">
        <v>46421</v>
      </c>
      <c r="J2069" s="166">
        <v>2.5</v>
      </c>
      <c r="K2069" s="166">
        <v>1.1000000000000001</v>
      </c>
      <c r="L2069" s="167" t="s">
        <v>1207</v>
      </c>
      <c r="M2069" s="168" t="s">
        <v>1205</v>
      </c>
      <c r="N2069" s="169">
        <v>0.06</v>
      </c>
      <c r="O2069" s="21">
        <f t="shared" si="1166"/>
        <v>1.4</v>
      </c>
      <c r="P2069" s="21" t="str">
        <f t="shared" si="1167"/>
        <v>N</v>
      </c>
      <c r="Q2069" s="22">
        <f t="shared" si="1168"/>
        <v>42418.33</v>
      </c>
      <c r="R2069" s="8" t="str">
        <f t="shared" si="1169"/>
        <v>N</v>
      </c>
      <c r="S2069" s="23">
        <f t="shared" si="1170"/>
        <v>1.4</v>
      </c>
      <c r="T2069" s="24">
        <f t="shared" si="1171"/>
        <v>50000</v>
      </c>
      <c r="U2069" s="24">
        <f t="shared" si="1172"/>
        <v>200000</v>
      </c>
      <c r="V2069" s="24">
        <f t="shared" si="1173"/>
        <v>257500</v>
      </c>
      <c r="W2069" s="24">
        <f t="shared" si="1174"/>
        <v>44963.429800000005</v>
      </c>
      <c r="X2069" s="24">
        <f t="shared" si="1175"/>
        <v>0</v>
      </c>
      <c r="Y2069" s="24">
        <f t="shared" si="1176"/>
        <v>44963.429800000005</v>
      </c>
      <c r="Z2069" s="24">
        <f t="shared" si="1177"/>
        <v>0</v>
      </c>
      <c r="AA2069" s="25" t="str">
        <f t="shared" si="1178"/>
        <v>N</v>
      </c>
      <c r="AB2069" s="26">
        <f t="shared" si="1179"/>
        <v>0.39999999999999991</v>
      </c>
      <c r="AC2069" s="27">
        <f t="shared" si="1180"/>
        <v>50000</v>
      </c>
      <c r="AD2069" s="28">
        <f t="shared" si="1181"/>
        <v>200000</v>
      </c>
      <c r="AE2069" s="28">
        <f t="shared" si="1182"/>
        <v>257500</v>
      </c>
      <c r="AF2069" s="28">
        <f t="shared" si="1183"/>
        <v>40301.980199999998</v>
      </c>
      <c r="AG2069" s="28">
        <f t="shared" si="1184"/>
        <v>0</v>
      </c>
      <c r="AH2069" s="28">
        <f t="shared" si="1185"/>
        <v>40301.980199999998</v>
      </c>
      <c r="AI2069" s="28">
        <f t="shared" si="1186"/>
        <v>7359.2553880000123</v>
      </c>
      <c r="AJ2069" s="29" t="str">
        <f t="shared" si="1187"/>
        <v>N</v>
      </c>
      <c r="AK2069" s="30">
        <f t="shared" si="1152"/>
        <v>0</v>
      </c>
      <c r="AL2069" s="31">
        <f t="shared" si="1153"/>
        <v>50000</v>
      </c>
      <c r="AM2069" s="31">
        <f t="shared" si="1154"/>
        <v>200000</v>
      </c>
      <c r="AN2069" s="31">
        <f t="shared" si="1155"/>
        <v>257500</v>
      </c>
      <c r="AO2069" s="31">
        <f t="shared" si="1156"/>
        <v>0</v>
      </c>
      <c r="AP2069" s="31">
        <f t="shared" si="1157"/>
        <v>0</v>
      </c>
      <c r="AQ2069" s="31">
        <f t="shared" si="1158"/>
        <v>0</v>
      </c>
      <c r="AR2069" s="31">
        <f t="shared" si="1159"/>
        <v>0</v>
      </c>
      <c r="AS2069" s="32">
        <f t="shared" si="1160"/>
        <v>0</v>
      </c>
      <c r="AT2069" s="33">
        <f t="shared" si="1161"/>
        <v>50000</v>
      </c>
      <c r="AU2069" s="33">
        <f t="shared" si="1162"/>
        <v>200000</v>
      </c>
      <c r="AV2069" s="33">
        <v>258567</v>
      </c>
      <c r="AW2069" s="33">
        <f t="shared" si="1163"/>
        <v>0</v>
      </c>
      <c r="AX2069" s="33">
        <f t="shared" si="1164"/>
        <v>0</v>
      </c>
      <c r="AY2069" s="34">
        <f t="shared" si="1165"/>
        <v>7359.2553880000123</v>
      </c>
    </row>
    <row r="2070" spans="1:51" ht="15" customHeight="1" x14ac:dyDescent="0.3">
      <c r="A2070" s="166" t="s">
        <v>3274</v>
      </c>
      <c r="B2070" s="99">
        <v>18073.59</v>
      </c>
      <c r="C2070" s="99">
        <v>22187.57</v>
      </c>
      <c r="D2070" s="99">
        <v>56181.03</v>
      </c>
      <c r="E2070" s="99">
        <v>48015.17</v>
      </c>
      <c r="F2070" s="134">
        <v>167000</v>
      </c>
      <c r="G2070" s="135">
        <v>12500</v>
      </c>
      <c r="H2070" s="182">
        <v>46479</v>
      </c>
      <c r="I2070" s="182">
        <v>46546</v>
      </c>
      <c r="J2070" s="166">
        <v>2</v>
      </c>
      <c r="K2070" s="166">
        <v>1.1000000000000001</v>
      </c>
      <c r="L2070" s="167" t="s">
        <v>1206</v>
      </c>
      <c r="M2070" s="168" t="s">
        <v>1205</v>
      </c>
      <c r="N2070" s="169">
        <v>0.01</v>
      </c>
      <c r="O2070" s="21">
        <f t="shared" si="1166"/>
        <v>0.89999999999999991</v>
      </c>
      <c r="P2070" s="21" t="str">
        <f t="shared" si="1167"/>
        <v>N</v>
      </c>
      <c r="Q2070" s="22">
        <f t="shared" si="1168"/>
        <v>40261.160000000003</v>
      </c>
      <c r="R2070" s="8" t="str">
        <f t="shared" si="1169"/>
        <v>N</v>
      </c>
      <c r="S2070" s="23">
        <f t="shared" si="1170"/>
        <v>0.89999999999999991</v>
      </c>
      <c r="T2070" s="24">
        <f t="shared" si="1171"/>
        <v>20500</v>
      </c>
      <c r="U2070" s="24">
        <f t="shared" si="1172"/>
        <v>100000</v>
      </c>
      <c r="V2070" s="24">
        <f t="shared" si="1173"/>
        <v>257500</v>
      </c>
      <c r="W2070" s="24">
        <f t="shared" si="1174"/>
        <v>20500</v>
      </c>
      <c r="X2070" s="24">
        <f t="shared" si="1175"/>
        <v>0</v>
      </c>
      <c r="Y2070" s="24">
        <f t="shared" si="1176"/>
        <v>20500</v>
      </c>
      <c r="Z2070" s="24">
        <f t="shared" si="1177"/>
        <v>20163.771600000007</v>
      </c>
      <c r="AA2070" s="25" t="str">
        <f t="shared" si="1178"/>
        <v>N</v>
      </c>
      <c r="AB2070" s="26">
        <f t="shared" si="1179"/>
        <v>0</v>
      </c>
      <c r="AC2070" s="27">
        <f t="shared" si="1180"/>
        <v>20500</v>
      </c>
      <c r="AD2070" s="28">
        <f t="shared" si="1181"/>
        <v>100000</v>
      </c>
      <c r="AE2070" s="28">
        <f t="shared" si="1182"/>
        <v>257500</v>
      </c>
      <c r="AF2070" s="28">
        <f t="shared" si="1183"/>
        <v>0</v>
      </c>
      <c r="AG2070" s="28">
        <f t="shared" si="1184"/>
        <v>0</v>
      </c>
      <c r="AH2070" s="28">
        <f t="shared" si="1185"/>
        <v>0</v>
      </c>
      <c r="AI2070" s="28">
        <f t="shared" si="1186"/>
        <v>0</v>
      </c>
      <c r="AJ2070" s="29" t="str">
        <f t="shared" si="1187"/>
        <v>N</v>
      </c>
      <c r="AK2070" s="30">
        <f t="shared" si="1152"/>
        <v>0</v>
      </c>
      <c r="AL2070" s="31">
        <f t="shared" si="1153"/>
        <v>20500</v>
      </c>
      <c r="AM2070" s="31">
        <f t="shared" si="1154"/>
        <v>100000</v>
      </c>
      <c r="AN2070" s="31">
        <f t="shared" si="1155"/>
        <v>257500</v>
      </c>
      <c r="AO2070" s="31">
        <f t="shared" si="1156"/>
        <v>0</v>
      </c>
      <c r="AP2070" s="31">
        <f t="shared" si="1157"/>
        <v>0</v>
      </c>
      <c r="AQ2070" s="31">
        <f t="shared" si="1158"/>
        <v>0</v>
      </c>
      <c r="AR2070" s="31">
        <f t="shared" si="1159"/>
        <v>0</v>
      </c>
      <c r="AS2070" s="32">
        <f t="shared" si="1160"/>
        <v>0</v>
      </c>
      <c r="AT2070" s="33">
        <f t="shared" si="1161"/>
        <v>20500</v>
      </c>
      <c r="AU2070" s="33">
        <f t="shared" si="1162"/>
        <v>100000</v>
      </c>
      <c r="AV2070" s="33">
        <v>258568</v>
      </c>
      <c r="AW2070" s="33">
        <f t="shared" si="1163"/>
        <v>0</v>
      </c>
      <c r="AX2070" s="33">
        <f t="shared" si="1164"/>
        <v>0</v>
      </c>
      <c r="AY2070" s="34">
        <f t="shared" si="1165"/>
        <v>20163.771600000007</v>
      </c>
    </row>
    <row r="2071" spans="1:51" ht="15" customHeight="1" x14ac:dyDescent="0.3">
      <c r="A2071" s="166" t="s">
        <v>3275</v>
      </c>
      <c r="B2071" s="99">
        <v>16621.57</v>
      </c>
      <c r="C2071" s="99">
        <v>6193.15</v>
      </c>
      <c r="D2071" s="99">
        <v>35518</v>
      </c>
      <c r="E2071" s="99">
        <v>33362.78</v>
      </c>
      <c r="F2071" s="134">
        <v>92000</v>
      </c>
      <c r="G2071" s="135">
        <v>0</v>
      </c>
      <c r="H2071" s="182">
        <v>46229</v>
      </c>
      <c r="I2071" s="182">
        <v>46252</v>
      </c>
      <c r="J2071" s="166">
        <v>4.5999999999999996</v>
      </c>
      <c r="K2071" s="166">
        <v>4.2</v>
      </c>
      <c r="L2071" s="167" t="s">
        <v>1206</v>
      </c>
      <c r="M2071" s="168" t="s">
        <v>1205</v>
      </c>
      <c r="N2071" s="169">
        <v>0.02</v>
      </c>
      <c r="O2071" s="21">
        <f t="shared" si="1166"/>
        <v>0.39999999999999947</v>
      </c>
      <c r="P2071" s="21" t="str">
        <f t="shared" si="1167"/>
        <v>N</v>
      </c>
      <c r="Q2071" s="22">
        <f t="shared" si="1168"/>
        <v>22814.720000000001</v>
      </c>
      <c r="R2071" s="8" t="str">
        <f t="shared" si="1169"/>
        <v>N</v>
      </c>
      <c r="S2071" s="23">
        <f t="shared" si="1170"/>
        <v>0.39999999999999947</v>
      </c>
      <c r="T2071" s="24">
        <f t="shared" si="1171"/>
        <v>20500</v>
      </c>
      <c r="U2071" s="24">
        <f t="shared" si="1172"/>
        <v>100000</v>
      </c>
      <c r="V2071" s="24">
        <f t="shared" si="1173"/>
        <v>257500</v>
      </c>
      <c r="W2071" s="24">
        <f t="shared" si="1174"/>
        <v>20500</v>
      </c>
      <c r="X2071" s="24">
        <f t="shared" si="1175"/>
        <v>0</v>
      </c>
      <c r="Y2071" s="24">
        <f t="shared" si="1176"/>
        <v>20500</v>
      </c>
      <c r="Z2071" s="24">
        <f t="shared" si="1177"/>
        <v>2771.0144</v>
      </c>
      <c r="AA2071" s="25" t="str">
        <f t="shared" si="1178"/>
        <v>N</v>
      </c>
      <c r="AB2071" s="26">
        <f t="shared" si="1179"/>
        <v>0</v>
      </c>
      <c r="AC2071" s="27">
        <f t="shared" si="1180"/>
        <v>20500</v>
      </c>
      <c r="AD2071" s="28">
        <f t="shared" si="1181"/>
        <v>100000</v>
      </c>
      <c r="AE2071" s="28">
        <f t="shared" si="1182"/>
        <v>257500</v>
      </c>
      <c r="AF2071" s="28">
        <f t="shared" si="1183"/>
        <v>0</v>
      </c>
      <c r="AG2071" s="28">
        <f t="shared" si="1184"/>
        <v>0</v>
      </c>
      <c r="AH2071" s="28">
        <f t="shared" si="1185"/>
        <v>0</v>
      </c>
      <c r="AI2071" s="28">
        <f t="shared" si="1186"/>
        <v>0</v>
      </c>
      <c r="AJ2071" s="29" t="str">
        <f t="shared" si="1187"/>
        <v>N</v>
      </c>
      <c r="AK2071" s="30">
        <f t="shared" si="1152"/>
        <v>0</v>
      </c>
      <c r="AL2071" s="31">
        <f t="shared" si="1153"/>
        <v>20500</v>
      </c>
      <c r="AM2071" s="31">
        <f t="shared" si="1154"/>
        <v>100000</v>
      </c>
      <c r="AN2071" s="31">
        <f t="shared" si="1155"/>
        <v>257500</v>
      </c>
      <c r="AO2071" s="31">
        <f t="shared" si="1156"/>
        <v>0</v>
      </c>
      <c r="AP2071" s="31">
        <f t="shared" si="1157"/>
        <v>0</v>
      </c>
      <c r="AQ2071" s="31">
        <f t="shared" si="1158"/>
        <v>0</v>
      </c>
      <c r="AR2071" s="31">
        <f t="shared" si="1159"/>
        <v>0</v>
      </c>
      <c r="AS2071" s="32">
        <f t="shared" si="1160"/>
        <v>0</v>
      </c>
      <c r="AT2071" s="33">
        <f t="shared" si="1161"/>
        <v>20500</v>
      </c>
      <c r="AU2071" s="33">
        <f t="shared" si="1162"/>
        <v>100000</v>
      </c>
      <c r="AV2071" s="33">
        <v>258569</v>
      </c>
      <c r="AW2071" s="33">
        <f t="shared" si="1163"/>
        <v>0</v>
      </c>
      <c r="AX2071" s="33">
        <f t="shared" si="1164"/>
        <v>0</v>
      </c>
      <c r="AY2071" s="34">
        <f t="shared" si="1165"/>
        <v>2771.0144</v>
      </c>
    </row>
    <row r="2072" spans="1:51" ht="15" customHeight="1" x14ac:dyDescent="0.3">
      <c r="A2072" s="166" t="s">
        <v>3276</v>
      </c>
      <c r="B2072" s="99">
        <v>16731.849999999999</v>
      </c>
      <c r="C2072" s="99">
        <v>5089.82</v>
      </c>
      <c r="D2072" s="99">
        <v>98142.22</v>
      </c>
      <c r="E2072" s="99">
        <v>97335.27</v>
      </c>
      <c r="F2072" s="134">
        <v>100000</v>
      </c>
      <c r="G2072" s="135">
        <v>0</v>
      </c>
      <c r="H2072" s="182">
        <v>46363</v>
      </c>
      <c r="I2072" s="182">
        <v>46385</v>
      </c>
      <c r="J2072" s="166">
        <v>2.2000000000000002</v>
      </c>
      <c r="K2072" s="166">
        <v>0.1</v>
      </c>
      <c r="L2072" s="167" t="s">
        <v>1207</v>
      </c>
      <c r="M2072" s="168" t="s">
        <v>1205</v>
      </c>
      <c r="N2072" s="169">
        <v>0.02</v>
      </c>
      <c r="O2072" s="21">
        <f t="shared" si="1166"/>
        <v>2.1</v>
      </c>
      <c r="P2072" s="21" t="str">
        <f t="shared" si="1167"/>
        <v>N</v>
      </c>
      <c r="Q2072" s="22">
        <f t="shared" si="1168"/>
        <v>21821.67</v>
      </c>
      <c r="R2072" s="8" t="str">
        <f t="shared" si="1169"/>
        <v>N</v>
      </c>
      <c r="S2072" s="23">
        <f t="shared" si="1170"/>
        <v>2.1</v>
      </c>
      <c r="T2072" s="24">
        <f t="shared" si="1171"/>
        <v>50000</v>
      </c>
      <c r="U2072" s="24">
        <f t="shared" si="1172"/>
        <v>200000</v>
      </c>
      <c r="V2072" s="24">
        <f t="shared" si="1173"/>
        <v>257500</v>
      </c>
      <c r="W2072" s="24">
        <f t="shared" si="1174"/>
        <v>22258.1034</v>
      </c>
      <c r="X2072" s="24">
        <f t="shared" si="1175"/>
        <v>0</v>
      </c>
      <c r="Y2072" s="24">
        <f t="shared" si="1176"/>
        <v>22258.1034</v>
      </c>
      <c r="Z2072" s="24">
        <f t="shared" si="1177"/>
        <v>0</v>
      </c>
      <c r="AA2072" s="25" t="str">
        <f t="shared" si="1178"/>
        <v>N</v>
      </c>
      <c r="AB2072" s="26">
        <f t="shared" si="1179"/>
        <v>1.1000000000000001</v>
      </c>
      <c r="AC2072" s="27">
        <f t="shared" si="1180"/>
        <v>50000</v>
      </c>
      <c r="AD2072" s="28">
        <f t="shared" si="1181"/>
        <v>200000</v>
      </c>
      <c r="AE2072" s="28">
        <f t="shared" si="1182"/>
        <v>257500</v>
      </c>
      <c r="AF2072" s="28">
        <f t="shared" si="1183"/>
        <v>22703.265468000001</v>
      </c>
      <c r="AG2072" s="28">
        <f t="shared" si="1184"/>
        <v>0</v>
      </c>
      <c r="AH2072" s="28">
        <f t="shared" si="1185"/>
        <v>22703.265468000001</v>
      </c>
      <c r="AI2072" s="28">
        <f t="shared" si="1186"/>
        <v>0</v>
      </c>
      <c r="AJ2072" s="29" t="str">
        <f t="shared" si="1187"/>
        <v>N</v>
      </c>
      <c r="AK2072" s="30">
        <f t="shared" si="1152"/>
        <v>0.10000000000000009</v>
      </c>
      <c r="AL2072" s="31">
        <f t="shared" si="1153"/>
        <v>50000</v>
      </c>
      <c r="AM2072" s="31">
        <f t="shared" si="1154"/>
        <v>200000</v>
      </c>
      <c r="AN2072" s="31">
        <f t="shared" si="1155"/>
        <v>257500</v>
      </c>
      <c r="AO2072" s="31">
        <f t="shared" si="1156"/>
        <v>23157.330777360003</v>
      </c>
      <c r="AP2072" s="31">
        <f t="shared" si="1157"/>
        <v>0</v>
      </c>
      <c r="AQ2072" s="31">
        <f t="shared" si="1158"/>
        <v>23157.330777360003</v>
      </c>
      <c r="AR2072" s="31">
        <f t="shared" si="1159"/>
        <v>0</v>
      </c>
      <c r="AS2072" s="32">
        <f t="shared" si="1160"/>
        <v>0</v>
      </c>
      <c r="AT2072" s="33">
        <f t="shared" si="1161"/>
        <v>50000</v>
      </c>
      <c r="AU2072" s="33">
        <f t="shared" si="1162"/>
        <v>200000</v>
      </c>
      <c r="AV2072" s="33">
        <v>258570</v>
      </c>
      <c r="AW2072" s="33">
        <f t="shared" si="1163"/>
        <v>0</v>
      </c>
      <c r="AX2072" s="33">
        <f t="shared" si="1164"/>
        <v>0</v>
      </c>
      <c r="AY2072" s="34">
        <f t="shared" si="1165"/>
        <v>0</v>
      </c>
    </row>
    <row r="2073" spans="1:51" ht="15" customHeight="1" x14ac:dyDescent="0.3">
      <c r="A2073" s="166" t="s">
        <v>3277</v>
      </c>
      <c r="B2073" s="99">
        <v>8247.01</v>
      </c>
      <c r="C2073" s="99">
        <v>17697.3</v>
      </c>
      <c r="D2073" s="99">
        <v>71532.850000000006</v>
      </c>
      <c r="E2073" s="99">
        <v>63418.17</v>
      </c>
      <c r="F2073" s="136">
        <v>129000</v>
      </c>
      <c r="G2073" s="135">
        <v>0</v>
      </c>
      <c r="H2073" s="182">
        <v>46331</v>
      </c>
      <c r="I2073" s="182">
        <v>46387</v>
      </c>
      <c r="J2073" s="166">
        <v>3.9</v>
      </c>
      <c r="K2073" s="166">
        <v>3.1</v>
      </c>
      <c r="L2073" s="167" t="s">
        <v>1207</v>
      </c>
      <c r="M2073" s="168" t="s">
        <v>1204</v>
      </c>
      <c r="N2073" s="169">
        <v>0.02</v>
      </c>
      <c r="O2073" s="21">
        <f t="shared" si="1166"/>
        <v>0.79999999999999982</v>
      </c>
      <c r="P2073" s="21" t="str">
        <f t="shared" si="1167"/>
        <v>N</v>
      </c>
      <c r="Q2073" s="22">
        <f t="shared" si="1168"/>
        <v>25944.309999999998</v>
      </c>
      <c r="R2073" s="8" t="str">
        <f t="shared" si="1169"/>
        <v>N</v>
      </c>
      <c r="S2073" s="23">
        <f t="shared" si="1170"/>
        <v>1.5999999999999996</v>
      </c>
      <c r="T2073" s="24">
        <f t="shared" si="1171"/>
        <v>50000</v>
      </c>
      <c r="U2073" s="24">
        <f t="shared" si="1172"/>
        <v>200000</v>
      </c>
      <c r="V2073" s="24">
        <f t="shared" si="1173"/>
        <v>257500</v>
      </c>
      <c r="W2073" s="24">
        <f t="shared" si="1174"/>
        <v>13231.598099999999</v>
      </c>
      <c r="X2073" s="24">
        <f t="shared" si="1175"/>
        <v>0</v>
      </c>
      <c r="Y2073" s="24">
        <f t="shared" si="1176"/>
        <v>13231.598099999999</v>
      </c>
      <c r="Z2073" s="24">
        <f t="shared" si="1177"/>
        <v>13231.598099999999</v>
      </c>
      <c r="AA2073" s="25" t="str">
        <f t="shared" si="1178"/>
        <v>N</v>
      </c>
      <c r="AB2073" s="26">
        <f t="shared" si="1179"/>
        <v>0.59999999999999964</v>
      </c>
      <c r="AC2073" s="27">
        <f t="shared" si="1180"/>
        <v>50000</v>
      </c>
      <c r="AD2073" s="28">
        <f t="shared" si="1181"/>
        <v>200000</v>
      </c>
      <c r="AE2073" s="28">
        <f t="shared" si="1182"/>
        <v>257500</v>
      </c>
      <c r="AF2073" s="28">
        <f t="shared" si="1183"/>
        <v>13496.230061999999</v>
      </c>
      <c r="AG2073" s="28">
        <f t="shared" si="1184"/>
        <v>0</v>
      </c>
      <c r="AH2073" s="28">
        <f t="shared" si="1185"/>
        <v>13496.230061999999</v>
      </c>
      <c r="AI2073" s="28">
        <f t="shared" si="1186"/>
        <v>13496.230061999999</v>
      </c>
      <c r="AJ2073" s="29" t="str">
        <f t="shared" si="1187"/>
        <v>N</v>
      </c>
      <c r="AK2073" s="30">
        <f t="shared" si="1152"/>
        <v>0</v>
      </c>
      <c r="AL2073" s="31">
        <f t="shared" si="1153"/>
        <v>50000</v>
      </c>
      <c r="AM2073" s="31">
        <f t="shared" si="1154"/>
        <v>200000</v>
      </c>
      <c r="AN2073" s="31">
        <f t="shared" si="1155"/>
        <v>257500</v>
      </c>
      <c r="AO2073" s="31">
        <f t="shared" si="1156"/>
        <v>0</v>
      </c>
      <c r="AP2073" s="31">
        <f t="shared" si="1157"/>
        <v>0</v>
      </c>
      <c r="AQ2073" s="31">
        <f t="shared" si="1158"/>
        <v>0</v>
      </c>
      <c r="AR2073" s="31">
        <f t="shared" si="1159"/>
        <v>0</v>
      </c>
      <c r="AS2073" s="32">
        <f t="shared" si="1160"/>
        <v>0</v>
      </c>
      <c r="AT2073" s="33">
        <f t="shared" si="1161"/>
        <v>50000</v>
      </c>
      <c r="AU2073" s="33">
        <f t="shared" si="1162"/>
        <v>200000</v>
      </c>
      <c r="AV2073" s="33">
        <v>258571</v>
      </c>
      <c r="AW2073" s="33">
        <f t="shared" si="1163"/>
        <v>0</v>
      </c>
      <c r="AX2073" s="33">
        <f t="shared" si="1164"/>
        <v>0</v>
      </c>
      <c r="AY2073" s="34">
        <f t="shared" si="1165"/>
        <v>26727.828161999998</v>
      </c>
    </row>
    <row r="2074" spans="1:51" ht="15" customHeight="1" x14ac:dyDescent="0.3">
      <c r="A2074" s="166" t="s">
        <v>3278</v>
      </c>
      <c r="B2074" s="99">
        <v>9726.7199999999993</v>
      </c>
      <c r="C2074" s="99">
        <v>7806.86</v>
      </c>
      <c r="D2074" s="99">
        <v>37035.620000000003</v>
      </c>
      <c r="E2074" s="99">
        <v>35321.03</v>
      </c>
      <c r="F2074" s="136">
        <v>77000</v>
      </c>
      <c r="G2074" s="135">
        <v>0</v>
      </c>
      <c r="H2074" s="182">
        <v>46325</v>
      </c>
      <c r="I2074" s="182">
        <v>46396</v>
      </c>
      <c r="J2074" s="166">
        <v>3.7</v>
      </c>
      <c r="K2074" s="166">
        <v>1.3</v>
      </c>
      <c r="L2074" s="167" t="s">
        <v>1206</v>
      </c>
      <c r="M2074" s="168" t="s">
        <v>1205</v>
      </c>
      <c r="N2074" s="169">
        <v>0.04</v>
      </c>
      <c r="O2074" s="21">
        <f t="shared" si="1166"/>
        <v>2.4000000000000004</v>
      </c>
      <c r="P2074" s="21" t="str">
        <f t="shared" si="1167"/>
        <v>N</v>
      </c>
      <c r="Q2074" s="22">
        <f t="shared" si="1168"/>
        <v>17533.579999999998</v>
      </c>
      <c r="R2074" s="8" t="str">
        <f t="shared" si="1169"/>
        <v>N</v>
      </c>
      <c r="S2074" s="23">
        <f t="shared" si="1170"/>
        <v>2.4000000000000004</v>
      </c>
      <c r="T2074" s="24">
        <f t="shared" si="1171"/>
        <v>20500</v>
      </c>
      <c r="U2074" s="24">
        <f t="shared" si="1172"/>
        <v>100000</v>
      </c>
      <c r="V2074" s="24">
        <f t="shared" si="1173"/>
        <v>257500</v>
      </c>
      <c r="W2074" s="24">
        <f t="shared" si="1174"/>
        <v>18234.923199999997</v>
      </c>
      <c r="X2074" s="24">
        <f t="shared" si="1175"/>
        <v>0</v>
      </c>
      <c r="Y2074" s="24">
        <f t="shared" si="1176"/>
        <v>18234.923199999997</v>
      </c>
      <c r="Z2074" s="24">
        <f t="shared" si="1177"/>
        <v>0</v>
      </c>
      <c r="AA2074" s="25" t="str">
        <f t="shared" si="1178"/>
        <v>N</v>
      </c>
      <c r="AB2074" s="26">
        <f t="shared" si="1179"/>
        <v>1.4000000000000004</v>
      </c>
      <c r="AC2074" s="27">
        <f t="shared" si="1180"/>
        <v>20500</v>
      </c>
      <c r="AD2074" s="28">
        <f t="shared" si="1181"/>
        <v>100000</v>
      </c>
      <c r="AE2074" s="28">
        <f t="shared" si="1182"/>
        <v>257500</v>
      </c>
      <c r="AF2074" s="28">
        <f t="shared" si="1183"/>
        <v>18964.320127999999</v>
      </c>
      <c r="AG2074" s="28">
        <f t="shared" si="1184"/>
        <v>0</v>
      </c>
      <c r="AH2074" s="28">
        <f t="shared" si="1185"/>
        <v>18964.320127999999</v>
      </c>
      <c r="AI2074" s="28">
        <f t="shared" si="1186"/>
        <v>0</v>
      </c>
      <c r="AJ2074" s="29" t="str">
        <f t="shared" si="1187"/>
        <v>N</v>
      </c>
      <c r="AK2074" s="30">
        <f t="shared" si="1152"/>
        <v>0.40000000000000036</v>
      </c>
      <c r="AL2074" s="31">
        <f t="shared" si="1153"/>
        <v>20500</v>
      </c>
      <c r="AM2074" s="31">
        <f t="shared" si="1154"/>
        <v>100000</v>
      </c>
      <c r="AN2074" s="31">
        <f t="shared" si="1155"/>
        <v>257500</v>
      </c>
      <c r="AO2074" s="31">
        <f t="shared" si="1156"/>
        <v>19722.892933120002</v>
      </c>
      <c r="AP2074" s="31">
        <f t="shared" si="1157"/>
        <v>0</v>
      </c>
      <c r="AQ2074" s="31">
        <f t="shared" si="1158"/>
        <v>19722.892933120002</v>
      </c>
      <c r="AR2074" s="31">
        <f t="shared" si="1159"/>
        <v>0</v>
      </c>
      <c r="AS2074" s="32">
        <f t="shared" si="1160"/>
        <v>0</v>
      </c>
      <c r="AT2074" s="33">
        <f t="shared" si="1161"/>
        <v>20500</v>
      </c>
      <c r="AU2074" s="33">
        <f t="shared" si="1162"/>
        <v>100000</v>
      </c>
      <c r="AV2074" s="33">
        <v>258572</v>
      </c>
      <c r="AW2074" s="33">
        <f t="shared" si="1163"/>
        <v>0</v>
      </c>
      <c r="AX2074" s="33">
        <f t="shared" si="1164"/>
        <v>0</v>
      </c>
      <c r="AY2074" s="34">
        <f t="shared" si="1165"/>
        <v>0</v>
      </c>
    </row>
    <row r="2075" spans="1:51" ht="15" customHeight="1" x14ac:dyDescent="0.3">
      <c r="A2075" s="166" t="s">
        <v>3279</v>
      </c>
      <c r="B2075" s="99">
        <v>16527.14</v>
      </c>
      <c r="C2075" s="99">
        <v>18167.47</v>
      </c>
      <c r="D2075" s="99">
        <v>93438.46</v>
      </c>
      <c r="E2075" s="99">
        <v>91488.45</v>
      </c>
      <c r="F2075" s="136">
        <v>150000</v>
      </c>
      <c r="G2075" s="135">
        <v>12500</v>
      </c>
      <c r="H2075" s="182">
        <v>46232</v>
      </c>
      <c r="I2075" s="182">
        <v>46307</v>
      </c>
      <c r="J2075" s="166">
        <v>2.5</v>
      </c>
      <c r="K2075" s="166">
        <v>0.8</v>
      </c>
      <c r="L2075" s="167" t="s">
        <v>1206</v>
      </c>
      <c r="M2075" s="168" t="s">
        <v>1205</v>
      </c>
      <c r="N2075" s="169">
        <v>0.05</v>
      </c>
      <c r="O2075" s="21">
        <f t="shared" si="1166"/>
        <v>1.7</v>
      </c>
      <c r="P2075" s="21" t="str">
        <f t="shared" si="1167"/>
        <v>N</v>
      </c>
      <c r="Q2075" s="22">
        <f t="shared" si="1168"/>
        <v>34694.61</v>
      </c>
      <c r="R2075" s="8" t="str">
        <f t="shared" si="1169"/>
        <v>N</v>
      </c>
      <c r="S2075" s="23">
        <f t="shared" si="1170"/>
        <v>1.7</v>
      </c>
      <c r="T2075" s="24">
        <f t="shared" si="1171"/>
        <v>20500</v>
      </c>
      <c r="U2075" s="24">
        <f t="shared" si="1172"/>
        <v>100000</v>
      </c>
      <c r="V2075" s="24">
        <f t="shared" si="1173"/>
        <v>257500</v>
      </c>
      <c r="W2075" s="24">
        <f t="shared" si="1174"/>
        <v>6561.5399999999936</v>
      </c>
      <c r="X2075" s="24">
        <f t="shared" si="1175"/>
        <v>0</v>
      </c>
      <c r="Y2075" s="24">
        <f t="shared" si="1176"/>
        <v>6561.5399999999936</v>
      </c>
      <c r="Z2075" s="24">
        <f t="shared" si="1177"/>
        <v>29867.800500000012</v>
      </c>
      <c r="AA2075" s="25" t="str">
        <f t="shared" si="1178"/>
        <v>N</v>
      </c>
      <c r="AB2075" s="26">
        <f t="shared" si="1179"/>
        <v>0.7</v>
      </c>
      <c r="AC2075" s="27">
        <f t="shared" si="1180"/>
        <v>20500</v>
      </c>
      <c r="AD2075" s="28">
        <f t="shared" si="1181"/>
        <v>100000</v>
      </c>
      <c r="AE2075" s="28">
        <f t="shared" si="1182"/>
        <v>257500</v>
      </c>
      <c r="AF2075" s="28">
        <f t="shared" si="1183"/>
        <v>0</v>
      </c>
      <c r="AG2075" s="28">
        <f t="shared" si="1184"/>
        <v>0</v>
      </c>
      <c r="AH2075" s="28">
        <f t="shared" si="1185"/>
        <v>0</v>
      </c>
      <c r="AI2075" s="28">
        <f t="shared" si="1186"/>
        <v>38250.807525000011</v>
      </c>
      <c r="AJ2075" s="29" t="str">
        <f t="shared" si="1187"/>
        <v>N</v>
      </c>
      <c r="AK2075" s="30">
        <f t="shared" si="1152"/>
        <v>0</v>
      </c>
      <c r="AL2075" s="31">
        <f t="shared" si="1153"/>
        <v>20500</v>
      </c>
      <c r="AM2075" s="31">
        <f t="shared" si="1154"/>
        <v>100000</v>
      </c>
      <c r="AN2075" s="31">
        <f t="shared" si="1155"/>
        <v>257500</v>
      </c>
      <c r="AO2075" s="31">
        <f t="shared" si="1156"/>
        <v>0</v>
      </c>
      <c r="AP2075" s="31">
        <f t="shared" si="1157"/>
        <v>0</v>
      </c>
      <c r="AQ2075" s="31">
        <f t="shared" si="1158"/>
        <v>0</v>
      </c>
      <c r="AR2075" s="31">
        <f t="shared" si="1159"/>
        <v>0</v>
      </c>
      <c r="AS2075" s="32">
        <f t="shared" si="1160"/>
        <v>0</v>
      </c>
      <c r="AT2075" s="33">
        <f t="shared" si="1161"/>
        <v>20500</v>
      </c>
      <c r="AU2075" s="33">
        <f t="shared" si="1162"/>
        <v>100000</v>
      </c>
      <c r="AV2075" s="33">
        <v>258573</v>
      </c>
      <c r="AW2075" s="33">
        <f t="shared" si="1163"/>
        <v>0</v>
      </c>
      <c r="AX2075" s="33">
        <f t="shared" si="1164"/>
        <v>0</v>
      </c>
      <c r="AY2075" s="34">
        <f t="shared" si="1165"/>
        <v>68118.608025000023</v>
      </c>
    </row>
    <row r="2076" spans="1:51" ht="15" customHeight="1" x14ac:dyDescent="0.3">
      <c r="A2076" s="166" t="s">
        <v>3280</v>
      </c>
      <c r="B2076" s="99">
        <v>9627.5</v>
      </c>
      <c r="C2076" s="99">
        <v>19080</v>
      </c>
      <c r="D2076" s="99">
        <v>65062.89</v>
      </c>
      <c r="E2076" s="99">
        <v>63844.22</v>
      </c>
      <c r="F2076" s="136">
        <v>66000</v>
      </c>
      <c r="G2076" s="135">
        <v>12500</v>
      </c>
      <c r="H2076" s="182">
        <v>46514</v>
      </c>
      <c r="I2076" s="182">
        <v>46579</v>
      </c>
      <c r="J2076" s="166">
        <v>4.9000000000000004</v>
      </c>
      <c r="K2076" s="166">
        <v>1</v>
      </c>
      <c r="L2076" s="167" t="s">
        <v>1206</v>
      </c>
      <c r="M2076" s="168" t="s">
        <v>1205</v>
      </c>
      <c r="N2076" s="169">
        <v>5.1999999999999998E-2</v>
      </c>
      <c r="O2076" s="21">
        <f t="shared" si="1166"/>
        <v>3.9000000000000004</v>
      </c>
      <c r="P2076" s="21" t="str">
        <f t="shared" si="1167"/>
        <v>N</v>
      </c>
      <c r="Q2076" s="22">
        <f t="shared" si="1168"/>
        <v>28707.5</v>
      </c>
      <c r="R2076" s="8" t="str">
        <f t="shared" si="1169"/>
        <v>N</v>
      </c>
      <c r="S2076" s="23">
        <f t="shared" si="1170"/>
        <v>3.9000000000000004</v>
      </c>
      <c r="T2076" s="24">
        <f t="shared" si="1171"/>
        <v>20500</v>
      </c>
      <c r="U2076" s="24">
        <f t="shared" si="1172"/>
        <v>100000</v>
      </c>
      <c r="V2076" s="24">
        <f t="shared" si="1173"/>
        <v>257500</v>
      </c>
      <c r="W2076" s="24">
        <f t="shared" si="1174"/>
        <v>20500</v>
      </c>
      <c r="X2076" s="24">
        <f t="shared" si="1175"/>
        <v>0</v>
      </c>
      <c r="Y2076" s="24">
        <f t="shared" si="1176"/>
        <v>20500</v>
      </c>
      <c r="Z2076" s="24">
        <f t="shared" si="1177"/>
        <v>9700.2900000000009</v>
      </c>
      <c r="AA2076" s="25" t="str">
        <f t="shared" si="1178"/>
        <v>N</v>
      </c>
      <c r="AB2076" s="26">
        <f t="shared" si="1179"/>
        <v>2.9000000000000004</v>
      </c>
      <c r="AC2076" s="27">
        <f t="shared" si="1180"/>
        <v>20500</v>
      </c>
      <c r="AD2076" s="28">
        <f t="shared" si="1181"/>
        <v>100000</v>
      </c>
      <c r="AE2076" s="28">
        <f t="shared" si="1182"/>
        <v>257500</v>
      </c>
      <c r="AF2076" s="28">
        <f t="shared" si="1183"/>
        <v>14437.11</v>
      </c>
      <c r="AG2076" s="28">
        <f t="shared" si="1184"/>
        <v>0</v>
      </c>
      <c r="AH2076" s="28">
        <f t="shared" si="1185"/>
        <v>14437.11</v>
      </c>
      <c r="AI2076" s="28">
        <f t="shared" si="1186"/>
        <v>17333.595080000003</v>
      </c>
      <c r="AJ2076" s="29" t="str">
        <f t="shared" si="1187"/>
        <v>N</v>
      </c>
      <c r="AK2076" s="30">
        <f t="shared" si="1152"/>
        <v>1.9000000000000004</v>
      </c>
      <c r="AL2076" s="31">
        <f t="shared" si="1153"/>
        <v>20500</v>
      </c>
      <c r="AM2076" s="31">
        <f t="shared" si="1154"/>
        <v>100000</v>
      </c>
      <c r="AN2076" s="31">
        <f t="shared" si="1155"/>
        <v>257500</v>
      </c>
      <c r="AO2076" s="31">
        <f t="shared" si="1156"/>
        <v>8622.7998095000003</v>
      </c>
      <c r="AP2076" s="31">
        <f t="shared" si="1157"/>
        <v>0</v>
      </c>
      <c r="AQ2076" s="31">
        <f t="shared" si="1158"/>
        <v>8622.7998095000003</v>
      </c>
      <c r="AR2076" s="31">
        <f t="shared" si="1159"/>
        <v>24799.981934660005</v>
      </c>
      <c r="AS2076" s="32">
        <f t="shared" si="1160"/>
        <v>0.90000000000000036</v>
      </c>
      <c r="AT2076" s="33">
        <f t="shared" si="1161"/>
        <v>20500</v>
      </c>
      <c r="AU2076" s="33">
        <f t="shared" si="1162"/>
        <v>100000</v>
      </c>
      <c r="AV2076" s="33">
        <v>258574</v>
      </c>
      <c r="AW2076" s="33">
        <f t="shared" si="1163"/>
        <v>0</v>
      </c>
      <c r="AX2076" s="33">
        <f t="shared" si="1164"/>
        <v>35160.766394856328</v>
      </c>
      <c r="AY2076" s="34">
        <f t="shared" si="1165"/>
        <v>86994.633409516333</v>
      </c>
    </row>
    <row r="2077" spans="1:51" ht="15" customHeight="1" x14ac:dyDescent="0.3">
      <c r="A2077" s="166" t="s">
        <v>3281</v>
      </c>
      <c r="B2077" s="99">
        <v>7244.72</v>
      </c>
      <c r="C2077" s="99">
        <v>3325.35</v>
      </c>
      <c r="D2077" s="99">
        <v>41562.65</v>
      </c>
      <c r="E2077" s="99">
        <v>38149.870000000003</v>
      </c>
      <c r="F2077" s="136">
        <v>90000</v>
      </c>
      <c r="G2077" s="135">
        <v>0</v>
      </c>
      <c r="H2077" s="182">
        <v>46410</v>
      </c>
      <c r="I2077" s="182">
        <v>46427</v>
      </c>
      <c r="J2077" s="166">
        <v>2.8</v>
      </c>
      <c r="K2077" s="166">
        <v>1.2</v>
      </c>
      <c r="L2077" s="167" t="s">
        <v>1206</v>
      </c>
      <c r="M2077" s="168" t="s">
        <v>1205</v>
      </c>
      <c r="N2077" s="169">
        <v>0.04</v>
      </c>
      <c r="O2077" s="21">
        <f t="shared" si="1166"/>
        <v>1.5999999999999999</v>
      </c>
      <c r="P2077" s="21" t="str">
        <f t="shared" si="1167"/>
        <v>N</v>
      </c>
      <c r="Q2077" s="22">
        <f t="shared" si="1168"/>
        <v>10570.07</v>
      </c>
      <c r="R2077" s="8" t="str">
        <f t="shared" si="1169"/>
        <v>N</v>
      </c>
      <c r="S2077" s="23">
        <f t="shared" si="1170"/>
        <v>1.5999999999999999</v>
      </c>
      <c r="T2077" s="24">
        <f t="shared" si="1171"/>
        <v>20500</v>
      </c>
      <c r="U2077" s="24">
        <f t="shared" si="1172"/>
        <v>100000</v>
      </c>
      <c r="V2077" s="24">
        <f t="shared" si="1173"/>
        <v>257500</v>
      </c>
      <c r="W2077" s="24">
        <f t="shared" si="1174"/>
        <v>10992.872799999999</v>
      </c>
      <c r="X2077" s="24">
        <f t="shared" si="1175"/>
        <v>0</v>
      </c>
      <c r="Y2077" s="24">
        <f t="shared" si="1176"/>
        <v>10992.872799999999</v>
      </c>
      <c r="Z2077" s="24">
        <f t="shared" si="1177"/>
        <v>0</v>
      </c>
      <c r="AA2077" s="25" t="str">
        <f t="shared" si="1178"/>
        <v>N</v>
      </c>
      <c r="AB2077" s="26">
        <f t="shared" si="1179"/>
        <v>0.59999999999999987</v>
      </c>
      <c r="AC2077" s="27">
        <f t="shared" si="1180"/>
        <v>20500</v>
      </c>
      <c r="AD2077" s="28">
        <f t="shared" si="1181"/>
        <v>100000</v>
      </c>
      <c r="AE2077" s="28">
        <f t="shared" si="1182"/>
        <v>257500</v>
      </c>
      <c r="AF2077" s="28">
        <f t="shared" si="1183"/>
        <v>11432.587711999999</v>
      </c>
      <c r="AG2077" s="28">
        <f t="shared" si="1184"/>
        <v>0</v>
      </c>
      <c r="AH2077" s="28">
        <f t="shared" si="1185"/>
        <v>11432.587711999999</v>
      </c>
      <c r="AI2077" s="28">
        <f t="shared" si="1186"/>
        <v>0</v>
      </c>
      <c r="AJ2077" s="29" t="str">
        <f t="shared" si="1187"/>
        <v>N</v>
      </c>
      <c r="AK2077" s="30">
        <f t="shared" si="1152"/>
        <v>0</v>
      </c>
      <c r="AL2077" s="31">
        <f t="shared" si="1153"/>
        <v>20500</v>
      </c>
      <c r="AM2077" s="31">
        <f t="shared" si="1154"/>
        <v>100000</v>
      </c>
      <c r="AN2077" s="31">
        <f t="shared" si="1155"/>
        <v>257500</v>
      </c>
      <c r="AO2077" s="31">
        <f t="shared" si="1156"/>
        <v>0</v>
      </c>
      <c r="AP2077" s="31">
        <f t="shared" si="1157"/>
        <v>0</v>
      </c>
      <c r="AQ2077" s="31">
        <f t="shared" si="1158"/>
        <v>0</v>
      </c>
      <c r="AR2077" s="31">
        <f t="shared" si="1159"/>
        <v>0</v>
      </c>
      <c r="AS2077" s="32">
        <f t="shared" si="1160"/>
        <v>0</v>
      </c>
      <c r="AT2077" s="33">
        <f t="shared" si="1161"/>
        <v>20500</v>
      </c>
      <c r="AU2077" s="33">
        <f t="shared" si="1162"/>
        <v>100000</v>
      </c>
      <c r="AV2077" s="33">
        <v>258575</v>
      </c>
      <c r="AW2077" s="33">
        <f t="shared" si="1163"/>
        <v>0</v>
      </c>
      <c r="AX2077" s="33">
        <f t="shared" si="1164"/>
        <v>0</v>
      </c>
      <c r="AY2077" s="34">
        <f t="shared" si="1165"/>
        <v>0</v>
      </c>
    </row>
    <row r="2078" spans="1:51" ht="15" customHeight="1" x14ac:dyDescent="0.3">
      <c r="A2078" s="166" t="s">
        <v>3282</v>
      </c>
      <c r="B2078" s="99">
        <v>11578.14</v>
      </c>
      <c r="C2078" s="99">
        <v>32664.73</v>
      </c>
      <c r="D2078" s="99">
        <v>77148.100000000006</v>
      </c>
      <c r="E2078" s="99">
        <v>76648.429999999993</v>
      </c>
      <c r="F2078" s="136">
        <v>90000</v>
      </c>
      <c r="G2078" s="135">
        <v>0</v>
      </c>
      <c r="H2078" s="182">
        <v>46434</v>
      </c>
      <c r="I2078" s="182">
        <v>46490</v>
      </c>
      <c r="J2078" s="166">
        <v>4.2</v>
      </c>
      <c r="K2078" s="166">
        <v>3.2</v>
      </c>
      <c r="L2078" s="167" t="s">
        <v>1206</v>
      </c>
      <c r="M2078" s="168" t="s">
        <v>1204</v>
      </c>
      <c r="N2078" s="169">
        <v>1.6E-2</v>
      </c>
      <c r="O2078" s="21">
        <f t="shared" si="1166"/>
        <v>1</v>
      </c>
      <c r="P2078" s="21" t="str">
        <f t="shared" si="1167"/>
        <v>N</v>
      </c>
      <c r="Q2078" s="22">
        <f t="shared" si="1168"/>
        <v>44242.869999999995</v>
      </c>
      <c r="R2078" s="8" t="str">
        <f t="shared" si="1169"/>
        <v>N</v>
      </c>
      <c r="S2078" s="23">
        <f t="shared" si="1170"/>
        <v>2</v>
      </c>
      <c r="T2078" s="24">
        <f t="shared" si="1171"/>
        <v>20500</v>
      </c>
      <c r="U2078" s="24">
        <f t="shared" si="1172"/>
        <v>100000</v>
      </c>
      <c r="V2078" s="24">
        <f t="shared" si="1173"/>
        <v>257500</v>
      </c>
      <c r="W2078" s="24">
        <f t="shared" si="1174"/>
        <v>10250</v>
      </c>
      <c r="X2078" s="24">
        <f t="shared" si="1175"/>
        <v>0</v>
      </c>
      <c r="Y2078" s="24">
        <f t="shared" si="1176"/>
        <v>10250</v>
      </c>
      <c r="Z2078" s="24">
        <f t="shared" si="1177"/>
        <v>34700.755919999996</v>
      </c>
      <c r="AA2078" s="25" t="str">
        <f t="shared" si="1178"/>
        <v>N</v>
      </c>
      <c r="AB2078" s="26">
        <f t="shared" si="1179"/>
        <v>1</v>
      </c>
      <c r="AC2078" s="27">
        <f t="shared" si="1180"/>
        <v>20500</v>
      </c>
      <c r="AD2078" s="28">
        <f t="shared" si="1181"/>
        <v>100000</v>
      </c>
      <c r="AE2078" s="28">
        <f t="shared" si="1182"/>
        <v>257500</v>
      </c>
      <c r="AF2078" s="28">
        <f t="shared" si="1183"/>
        <v>6300.9499999999971</v>
      </c>
      <c r="AG2078" s="28">
        <f t="shared" si="1184"/>
        <v>0</v>
      </c>
      <c r="AH2078" s="28">
        <f t="shared" si="1185"/>
        <v>6300.9499999999971</v>
      </c>
      <c r="AI2078" s="28">
        <f t="shared" si="1186"/>
        <v>39369.018014720001</v>
      </c>
      <c r="AJ2078" s="29" t="str">
        <f t="shared" si="1187"/>
        <v>N</v>
      </c>
      <c r="AK2078" s="30">
        <f t="shared" si="1152"/>
        <v>0</v>
      </c>
      <c r="AL2078" s="31">
        <f t="shared" si="1153"/>
        <v>20500</v>
      </c>
      <c r="AM2078" s="31">
        <f t="shared" si="1154"/>
        <v>100000</v>
      </c>
      <c r="AN2078" s="31">
        <f t="shared" si="1155"/>
        <v>257500</v>
      </c>
      <c r="AO2078" s="31">
        <f t="shared" si="1156"/>
        <v>0</v>
      </c>
      <c r="AP2078" s="31">
        <f t="shared" si="1157"/>
        <v>0</v>
      </c>
      <c r="AQ2078" s="31">
        <f t="shared" si="1158"/>
        <v>0</v>
      </c>
      <c r="AR2078" s="31">
        <f t="shared" si="1159"/>
        <v>0</v>
      </c>
      <c r="AS2078" s="32">
        <f t="shared" si="1160"/>
        <v>0</v>
      </c>
      <c r="AT2078" s="33">
        <f t="shared" si="1161"/>
        <v>20500</v>
      </c>
      <c r="AU2078" s="33">
        <f t="shared" si="1162"/>
        <v>100000</v>
      </c>
      <c r="AV2078" s="33">
        <v>258576</v>
      </c>
      <c r="AW2078" s="33">
        <f t="shared" si="1163"/>
        <v>0</v>
      </c>
      <c r="AX2078" s="33">
        <f t="shared" si="1164"/>
        <v>0</v>
      </c>
      <c r="AY2078" s="34">
        <f t="shared" si="1165"/>
        <v>74069.773934719997</v>
      </c>
    </row>
    <row r="2079" spans="1:51" ht="15" customHeight="1" x14ac:dyDescent="0.3">
      <c r="A2079" s="166" t="s">
        <v>3283</v>
      </c>
      <c r="B2079" s="99">
        <v>16218.43</v>
      </c>
      <c r="C2079" s="99">
        <v>6393.74</v>
      </c>
      <c r="D2079" s="99">
        <v>87562.49</v>
      </c>
      <c r="E2079" s="99">
        <v>84624.13</v>
      </c>
      <c r="F2079" s="136">
        <v>105000</v>
      </c>
      <c r="G2079" s="135">
        <v>0</v>
      </c>
      <c r="H2079" s="182">
        <v>46532</v>
      </c>
      <c r="I2079" s="182">
        <v>46604</v>
      </c>
      <c r="J2079" s="166">
        <v>3</v>
      </c>
      <c r="K2079" s="166">
        <v>1.1000000000000001</v>
      </c>
      <c r="L2079" s="167" t="s">
        <v>1206</v>
      </c>
      <c r="M2079" s="168" t="s">
        <v>1204</v>
      </c>
      <c r="N2079" s="169">
        <v>0.03</v>
      </c>
      <c r="O2079" s="21">
        <f t="shared" si="1166"/>
        <v>1.9</v>
      </c>
      <c r="P2079" s="21" t="str">
        <f t="shared" si="1167"/>
        <v>N</v>
      </c>
      <c r="Q2079" s="22">
        <f t="shared" si="1168"/>
        <v>22612.17</v>
      </c>
      <c r="R2079" s="8" t="str">
        <f t="shared" si="1169"/>
        <v>N</v>
      </c>
      <c r="S2079" s="23">
        <f t="shared" si="1170"/>
        <v>3.8</v>
      </c>
      <c r="T2079" s="24">
        <f t="shared" si="1171"/>
        <v>20500</v>
      </c>
      <c r="U2079" s="24">
        <f t="shared" si="1172"/>
        <v>100000</v>
      </c>
      <c r="V2079" s="24">
        <f t="shared" si="1173"/>
        <v>257500</v>
      </c>
      <c r="W2079" s="24">
        <f t="shared" si="1174"/>
        <v>6218.7549999999974</v>
      </c>
      <c r="X2079" s="24">
        <f t="shared" si="1175"/>
        <v>0</v>
      </c>
      <c r="Y2079" s="24">
        <f t="shared" si="1176"/>
        <v>6218.7549999999974</v>
      </c>
      <c r="Z2079" s="24">
        <f t="shared" si="1177"/>
        <v>17071.7801</v>
      </c>
      <c r="AA2079" s="25" t="str">
        <f t="shared" si="1178"/>
        <v>N</v>
      </c>
      <c r="AB2079" s="26">
        <f t="shared" si="1179"/>
        <v>2.8</v>
      </c>
      <c r="AC2079" s="27">
        <f t="shared" si="1180"/>
        <v>20500</v>
      </c>
      <c r="AD2079" s="28">
        <f t="shared" si="1181"/>
        <v>100000</v>
      </c>
      <c r="AE2079" s="28">
        <f t="shared" si="1182"/>
        <v>257500</v>
      </c>
      <c r="AF2079" s="28">
        <f t="shared" si="1183"/>
        <v>3109.3774999999987</v>
      </c>
      <c r="AG2079" s="28">
        <f t="shared" si="1184"/>
        <v>0</v>
      </c>
      <c r="AH2079" s="28">
        <f t="shared" si="1185"/>
        <v>3109.3774999999987</v>
      </c>
      <c r="AI2079" s="28">
        <f t="shared" si="1186"/>
        <v>20879.873652999999</v>
      </c>
      <c r="AJ2079" s="29" t="str">
        <f t="shared" si="1187"/>
        <v>N</v>
      </c>
      <c r="AK2079" s="30">
        <f t="shared" si="1152"/>
        <v>1.7999999999999998</v>
      </c>
      <c r="AL2079" s="31">
        <f t="shared" si="1153"/>
        <v>20500</v>
      </c>
      <c r="AM2079" s="31">
        <f t="shared" si="1154"/>
        <v>100000</v>
      </c>
      <c r="AN2079" s="31">
        <f t="shared" si="1155"/>
        <v>257500</v>
      </c>
      <c r="AO2079" s="31">
        <f t="shared" si="1156"/>
        <v>622.77749999999833</v>
      </c>
      <c r="AP2079" s="31">
        <f t="shared" si="1157"/>
        <v>0</v>
      </c>
      <c r="AQ2079" s="31">
        <f t="shared" si="1158"/>
        <v>622.77749999999833</v>
      </c>
      <c r="AR2079" s="31">
        <f t="shared" si="1159"/>
        <v>24086.151187590003</v>
      </c>
      <c r="AS2079" s="32">
        <f t="shared" si="1160"/>
        <v>0.79999999999999982</v>
      </c>
      <c r="AT2079" s="33">
        <f t="shared" si="1161"/>
        <v>20500</v>
      </c>
      <c r="AU2079" s="33">
        <f t="shared" si="1162"/>
        <v>100000</v>
      </c>
      <c r="AV2079" s="33">
        <v>258577</v>
      </c>
      <c r="AW2079" s="33">
        <f t="shared" si="1163"/>
        <v>1243.3000000000002</v>
      </c>
      <c r="AX2079" s="33">
        <f t="shared" si="1164"/>
        <v>24206.896548217701</v>
      </c>
      <c r="AY2079" s="34">
        <f t="shared" si="1165"/>
        <v>86244.70148880771</v>
      </c>
    </row>
    <row r="2080" spans="1:51" ht="15" customHeight="1" x14ac:dyDescent="0.3">
      <c r="A2080" s="166" t="s">
        <v>3284</v>
      </c>
      <c r="B2080" s="99">
        <v>10481.700000000001</v>
      </c>
      <c r="C2080" s="99">
        <v>2586.9899999999998</v>
      </c>
      <c r="D2080" s="99">
        <v>46802.42</v>
      </c>
      <c r="E2080" s="99">
        <v>42108.21</v>
      </c>
      <c r="F2080" s="136">
        <v>90000</v>
      </c>
      <c r="G2080" s="135">
        <v>0</v>
      </c>
      <c r="H2080" s="182">
        <v>46376</v>
      </c>
      <c r="I2080" s="182">
        <v>46400</v>
      </c>
      <c r="J2080" s="166">
        <v>2.6</v>
      </c>
      <c r="K2080" s="166">
        <v>1.7</v>
      </c>
      <c r="L2080" s="167" t="s">
        <v>1206</v>
      </c>
      <c r="M2080" s="168" t="s">
        <v>1203</v>
      </c>
      <c r="N2080" s="169">
        <v>3.3000000000000002E-2</v>
      </c>
      <c r="O2080" s="21">
        <f t="shared" si="1166"/>
        <v>0.90000000000000013</v>
      </c>
      <c r="P2080" s="21" t="str">
        <f t="shared" si="1167"/>
        <v>N</v>
      </c>
      <c r="Q2080" s="22">
        <f t="shared" si="1168"/>
        <v>13068.69</v>
      </c>
      <c r="R2080" s="8" t="str">
        <f t="shared" si="1169"/>
        <v>N</v>
      </c>
      <c r="S2080" s="23">
        <f t="shared" si="1170"/>
        <v>1.2000000000000002</v>
      </c>
      <c r="T2080" s="24">
        <f t="shared" si="1171"/>
        <v>20500</v>
      </c>
      <c r="U2080" s="24">
        <f t="shared" si="1172"/>
        <v>100000</v>
      </c>
      <c r="V2080" s="24">
        <f t="shared" si="1173"/>
        <v>257500</v>
      </c>
      <c r="W2080" s="24">
        <f t="shared" si="1174"/>
        <v>10124.9675775</v>
      </c>
      <c r="X2080" s="24">
        <f t="shared" si="1175"/>
        <v>0</v>
      </c>
      <c r="Y2080" s="24">
        <f t="shared" si="1176"/>
        <v>10124.9675775</v>
      </c>
      <c r="Z2080" s="24">
        <f t="shared" si="1177"/>
        <v>3374.9891924999993</v>
      </c>
      <c r="AA2080" s="25" t="str">
        <f t="shared" si="1178"/>
        <v>N</v>
      </c>
      <c r="AB2080" s="26">
        <f t="shared" si="1179"/>
        <v>0.20000000000000018</v>
      </c>
      <c r="AC2080" s="27">
        <f t="shared" si="1180"/>
        <v>20500</v>
      </c>
      <c r="AD2080" s="28">
        <f t="shared" si="1181"/>
        <v>100000</v>
      </c>
      <c r="AE2080" s="28">
        <f t="shared" si="1182"/>
        <v>257500</v>
      </c>
      <c r="AF2080" s="28">
        <f t="shared" si="1183"/>
        <v>10459.091507557499</v>
      </c>
      <c r="AG2080" s="28">
        <f t="shared" si="1184"/>
        <v>0</v>
      </c>
      <c r="AH2080" s="28">
        <f t="shared" si="1185"/>
        <v>10459.091507557499</v>
      </c>
      <c r="AI2080" s="28">
        <f t="shared" si="1186"/>
        <v>3486.3638358524986</v>
      </c>
      <c r="AJ2080" s="29" t="str">
        <f t="shared" si="1187"/>
        <v>N</v>
      </c>
      <c r="AK2080" s="30">
        <f t="shared" si="1152"/>
        <v>0</v>
      </c>
      <c r="AL2080" s="31">
        <f t="shared" si="1153"/>
        <v>20500</v>
      </c>
      <c r="AM2080" s="31">
        <f t="shared" si="1154"/>
        <v>100000</v>
      </c>
      <c r="AN2080" s="31">
        <f t="shared" si="1155"/>
        <v>257500</v>
      </c>
      <c r="AO2080" s="31">
        <f t="shared" si="1156"/>
        <v>0</v>
      </c>
      <c r="AP2080" s="31">
        <f t="shared" si="1157"/>
        <v>0</v>
      </c>
      <c r="AQ2080" s="31">
        <f t="shared" si="1158"/>
        <v>0</v>
      </c>
      <c r="AR2080" s="31">
        <f t="shared" si="1159"/>
        <v>0</v>
      </c>
      <c r="AS2080" s="32">
        <f t="shared" si="1160"/>
        <v>0</v>
      </c>
      <c r="AT2080" s="33">
        <f t="shared" si="1161"/>
        <v>20500</v>
      </c>
      <c r="AU2080" s="33">
        <f t="shared" si="1162"/>
        <v>100000</v>
      </c>
      <c r="AV2080" s="33">
        <v>258578</v>
      </c>
      <c r="AW2080" s="33">
        <f t="shared" si="1163"/>
        <v>0</v>
      </c>
      <c r="AX2080" s="33">
        <f t="shared" si="1164"/>
        <v>0</v>
      </c>
      <c r="AY2080" s="34">
        <f t="shared" si="1165"/>
        <v>6861.3530283524979</v>
      </c>
    </row>
    <row r="2081" spans="1:51" ht="15" customHeight="1" x14ac:dyDescent="0.3">
      <c r="A2081" s="166" t="s">
        <v>3285</v>
      </c>
      <c r="B2081" s="99">
        <v>19371.25</v>
      </c>
      <c r="C2081" s="99">
        <v>24183.3</v>
      </c>
      <c r="D2081" s="99">
        <v>106906.53</v>
      </c>
      <c r="E2081" s="99">
        <v>91925</v>
      </c>
      <c r="F2081" s="136">
        <v>206000</v>
      </c>
      <c r="G2081" s="135">
        <v>0</v>
      </c>
      <c r="H2081" s="182">
        <v>46510</v>
      </c>
      <c r="I2081" s="182">
        <v>46593</v>
      </c>
      <c r="J2081" s="166">
        <v>2.1</v>
      </c>
      <c r="K2081" s="166">
        <v>0.4</v>
      </c>
      <c r="L2081" s="167" t="s">
        <v>1206</v>
      </c>
      <c r="M2081" s="168" t="s">
        <v>1204</v>
      </c>
      <c r="N2081" s="169">
        <v>5.0000000000000001E-3</v>
      </c>
      <c r="O2081" s="21">
        <f t="shared" si="1166"/>
        <v>1.7000000000000002</v>
      </c>
      <c r="P2081" s="21" t="str">
        <f t="shared" si="1167"/>
        <v>N</v>
      </c>
      <c r="Q2081" s="22">
        <f t="shared" si="1168"/>
        <v>43554.55</v>
      </c>
      <c r="R2081" s="8" t="str">
        <f t="shared" si="1169"/>
        <v>N</v>
      </c>
      <c r="S2081" s="23">
        <f t="shared" si="1170"/>
        <v>3.4000000000000004</v>
      </c>
      <c r="T2081" s="24">
        <f t="shared" si="1171"/>
        <v>20500</v>
      </c>
      <c r="U2081" s="24">
        <f t="shared" si="1172"/>
        <v>100000</v>
      </c>
      <c r="V2081" s="24">
        <f t="shared" si="1173"/>
        <v>257500</v>
      </c>
      <c r="W2081" s="24">
        <f t="shared" si="1174"/>
        <v>0</v>
      </c>
      <c r="X2081" s="24">
        <f t="shared" si="1175"/>
        <v>0</v>
      </c>
      <c r="Y2081" s="24">
        <f t="shared" si="1176"/>
        <v>0</v>
      </c>
      <c r="Z2081" s="24">
        <f t="shared" si="1177"/>
        <v>43772.322749999999</v>
      </c>
      <c r="AA2081" s="25" t="str">
        <f t="shared" si="1178"/>
        <v>N</v>
      </c>
      <c r="AB2081" s="26">
        <f t="shared" si="1179"/>
        <v>2.4000000000000004</v>
      </c>
      <c r="AC2081" s="27">
        <f t="shared" si="1180"/>
        <v>20500</v>
      </c>
      <c r="AD2081" s="28">
        <f t="shared" si="1181"/>
        <v>100000</v>
      </c>
      <c r="AE2081" s="28">
        <f t="shared" si="1182"/>
        <v>257500</v>
      </c>
      <c r="AF2081" s="28">
        <f t="shared" si="1183"/>
        <v>0</v>
      </c>
      <c r="AG2081" s="28">
        <f t="shared" si="1184"/>
        <v>0</v>
      </c>
      <c r="AH2081" s="28">
        <f t="shared" si="1185"/>
        <v>0</v>
      </c>
      <c r="AI2081" s="28">
        <f t="shared" si="1186"/>
        <v>43991.184363749991</v>
      </c>
      <c r="AJ2081" s="29" t="str">
        <f t="shared" si="1187"/>
        <v>N</v>
      </c>
      <c r="AK2081" s="30">
        <f t="shared" si="1152"/>
        <v>1.4000000000000004</v>
      </c>
      <c r="AL2081" s="31">
        <f t="shared" si="1153"/>
        <v>20500</v>
      </c>
      <c r="AM2081" s="31">
        <f t="shared" si="1154"/>
        <v>100000</v>
      </c>
      <c r="AN2081" s="31">
        <f t="shared" si="1155"/>
        <v>257500</v>
      </c>
      <c r="AO2081" s="31">
        <f t="shared" si="1156"/>
        <v>0</v>
      </c>
      <c r="AP2081" s="31">
        <f t="shared" si="1157"/>
        <v>0</v>
      </c>
      <c r="AQ2081" s="31">
        <f t="shared" si="1158"/>
        <v>0</v>
      </c>
      <c r="AR2081" s="31">
        <f t="shared" si="1159"/>
        <v>44211.140285568734</v>
      </c>
      <c r="AS2081" s="32">
        <f t="shared" si="1160"/>
        <v>0.40000000000000036</v>
      </c>
      <c r="AT2081" s="33">
        <f t="shared" si="1161"/>
        <v>20500</v>
      </c>
      <c r="AU2081" s="33">
        <f t="shared" si="1162"/>
        <v>100000</v>
      </c>
      <c r="AV2081" s="33">
        <v>258579</v>
      </c>
      <c r="AW2081" s="33">
        <f t="shared" si="1163"/>
        <v>0</v>
      </c>
      <c r="AX2081" s="33">
        <f t="shared" si="1164"/>
        <v>44432.195986996572</v>
      </c>
      <c r="AY2081" s="34">
        <f t="shared" si="1165"/>
        <v>176406.8433863153</v>
      </c>
    </row>
    <row r="2082" spans="1:51" ht="15" customHeight="1" x14ac:dyDescent="0.3">
      <c r="A2082" s="166" t="s">
        <v>3286</v>
      </c>
      <c r="B2082" s="99">
        <v>19308.04</v>
      </c>
      <c r="C2082" s="99">
        <v>27677.65</v>
      </c>
      <c r="D2082" s="99">
        <v>80754.19</v>
      </c>
      <c r="E2082" s="99">
        <v>76536.800000000003</v>
      </c>
      <c r="F2082" s="136">
        <v>49000</v>
      </c>
      <c r="G2082" s="135">
        <v>0</v>
      </c>
      <c r="H2082" s="182">
        <v>46559</v>
      </c>
      <c r="I2082" s="182">
        <v>46573</v>
      </c>
      <c r="J2082" s="166">
        <v>3.9</v>
      </c>
      <c r="K2082" s="166">
        <v>1.7</v>
      </c>
      <c r="L2082" s="167" t="s">
        <v>1206</v>
      </c>
      <c r="M2082" s="168" t="s">
        <v>1203</v>
      </c>
      <c r="N2082" s="169">
        <v>2E-3</v>
      </c>
      <c r="O2082" s="21">
        <f t="shared" si="1166"/>
        <v>2.2000000000000002</v>
      </c>
      <c r="P2082" s="21" t="str">
        <f t="shared" si="1167"/>
        <v>N</v>
      </c>
      <c r="Q2082" s="22">
        <f t="shared" si="1168"/>
        <v>46985.69</v>
      </c>
      <c r="R2082" s="8" t="str">
        <f t="shared" si="1169"/>
        <v>N</v>
      </c>
      <c r="S2082" s="23">
        <f t="shared" si="1170"/>
        <v>2.9333333333333336</v>
      </c>
      <c r="T2082" s="24">
        <f t="shared" si="1171"/>
        <v>20500</v>
      </c>
      <c r="U2082" s="24">
        <f t="shared" si="1172"/>
        <v>100000</v>
      </c>
      <c r="V2082" s="24">
        <f t="shared" si="1173"/>
        <v>257500</v>
      </c>
      <c r="W2082" s="24">
        <f t="shared" si="1174"/>
        <v>14434.357499999998</v>
      </c>
      <c r="X2082" s="24">
        <f t="shared" si="1175"/>
        <v>0</v>
      </c>
      <c r="Y2082" s="24">
        <f t="shared" si="1176"/>
        <v>14434.357499999998</v>
      </c>
      <c r="Z2082" s="24">
        <f t="shared" si="1177"/>
        <v>32645.303880000007</v>
      </c>
      <c r="AA2082" s="25" t="str">
        <f t="shared" si="1178"/>
        <v>N</v>
      </c>
      <c r="AB2082" s="26">
        <f t="shared" si="1179"/>
        <v>1.9333333333333336</v>
      </c>
      <c r="AC2082" s="27">
        <f t="shared" si="1180"/>
        <v>20500</v>
      </c>
      <c r="AD2082" s="28">
        <f t="shared" si="1181"/>
        <v>100000</v>
      </c>
      <c r="AE2082" s="28">
        <f t="shared" si="1182"/>
        <v>257500</v>
      </c>
      <c r="AF2082" s="28">
        <f t="shared" si="1183"/>
        <v>3608.5893749999996</v>
      </c>
      <c r="AG2082" s="28">
        <f t="shared" si="1184"/>
        <v>0</v>
      </c>
      <c r="AH2082" s="28">
        <f t="shared" si="1185"/>
        <v>3608.5893749999996</v>
      </c>
      <c r="AI2082" s="28">
        <f t="shared" si="1186"/>
        <v>43565.231327760004</v>
      </c>
      <c r="AJ2082" s="29" t="str">
        <f t="shared" si="1187"/>
        <v>N</v>
      </c>
      <c r="AK2082" s="30">
        <f t="shared" si="1152"/>
        <v>0.93333333333333357</v>
      </c>
      <c r="AL2082" s="31">
        <f t="shared" si="1153"/>
        <v>20500</v>
      </c>
      <c r="AM2082" s="31">
        <f t="shared" si="1154"/>
        <v>100000</v>
      </c>
      <c r="AN2082" s="31">
        <f t="shared" si="1155"/>
        <v>257500</v>
      </c>
      <c r="AO2082" s="31">
        <f t="shared" si="1156"/>
        <v>0</v>
      </c>
      <c r="AP2082" s="31">
        <f t="shared" si="1157"/>
        <v>0</v>
      </c>
      <c r="AQ2082" s="31">
        <f t="shared" si="1158"/>
        <v>0</v>
      </c>
      <c r="AR2082" s="31">
        <f t="shared" si="1159"/>
        <v>47268.168344165526</v>
      </c>
      <c r="AS2082" s="32">
        <f t="shared" si="1160"/>
        <v>0</v>
      </c>
      <c r="AT2082" s="33">
        <f t="shared" si="1161"/>
        <v>20500</v>
      </c>
      <c r="AU2082" s="33">
        <f t="shared" si="1162"/>
        <v>100000</v>
      </c>
      <c r="AV2082" s="33">
        <v>258580</v>
      </c>
      <c r="AW2082" s="33">
        <f t="shared" si="1163"/>
        <v>0</v>
      </c>
      <c r="AX2082" s="33">
        <f t="shared" si="1164"/>
        <v>0</v>
      </c>
      <c r="AY2082" s="34">
        <f t="shared" si="1165"/>
        <v>123478.70355192554</v>
      </c>
    </row>
    <row r="2083" spans="1:51" ht="15" customHeight="1" x14ac:dyDescent="0.3">
      <c r="A2083" s="166" t="s">
        <v>3287</v>
      </c>
      <c r="B2083" s="99">
        <v>10001.700000000001</v>
      </c>
      <c r="C2083" s="99">
        <v>2595.9899999999998</v>
      </c>
      <c r="D2083" s="99">
        <v>46980.51</v>
      </c>
      <c r="E2083" s="99">
        <v>41795.379999999997</v>
      </c>
      <c r="F2083" s="136">
        <v>112000</v>
      </c>
      <c r="G2083" s="135">
        <v>0</v>
      </c>
      <c r="H2083" s="182">
        <v>46440</v>
      </c>
      <c r="I2083" s="182">
        <v>46522</v>
      </c>
      <c r="J2083" s="166">
        <v>3</v>
      </c>
      <c r="K2083" s="166">
        <v>3</v>
      </c>
      <c r="L2083" s="167" t="s">
        <v>1206</v>
      </c>
      <c r="M2083" s="168" t="s">
        <v>1205</v>
      </c>
      <c r="N2083" s="169">
        <v>0</v>
      </c>
      <c r="O2083" s="21">
        <f t="shared" si="1166"/>
        <v>0</v>
      </c>
      <c r="P2083" s="21" t="str">
        <f t="shared" si="1167"/>
        <v>N</v>
      </c>
      <c r="Q2083" s="22">
        <f t="shared" si="1168"/>
        <v>12597.69</v>
      </c>
      <c r="R2083" s="8" t="str">
        <f t="shared" si="1169"/>
        <v>N</v>
      </c>
      <c r="S2083" s="23">
        <f t="shared" si="1170"/>
        <v>0</v>
      </c>
      <c r="T2083" s="24">
        <f t="shared" si="1171"/>
        <v>20500</v>
      </c>
      <c r="U2083" s="24">
        <f t="shared" si="1172"/>
        <v>100000</v>
      </c>
      <c r="V2083" s="24">
        <f t="shared" si="1173"/>
        <v>257500</v>
      </c>
      <c r="W2083" s="24">
        <f t="shared" si="1174"/>
        <v>0</v>
      </c>
      <c r="X2083" s="24">
        <f t="shared" si="1175"/>
        <v>0</v>
      </c>
      <c r="Y2083" s="24">
        <f t="shared" si="1176"/>
        <v>0</v>
      </c>
      <c r="Z2083" s="24">
        <f t="shared" si="1177"/>
        <v>0</v>
      </c>
      <c r="AA2083" s="25" t="str">
        <f t="shared" si="1178"/>
        <v>N</v>
      </c>
      <c r="AB2083" s="26">
        <f t="shared" si="1179"/>
        <v>0</v>
      </c>
      <c r="AC2083" s="27">
        <f t="shared" si="1180"/>
        <v>20500</v>
      </c>
      <c r="AD2083" s="28">
        <f t="shared" si="1181"/>
        <v>100000</v>
      </c>
      <c r="AE2083" s="28">
        <f t="shared" si="1182"/>
        <v>257500</v>
      </c>
      <c r="AF2083" s="28">
        <f t="shared" si="1183"/>
        <v>0</v>
      </c>
      <c r="AG2083" s="28">
        <f t="shared" si="1184"/>
        <v>0</v>
      </c>
      <c r="AH2083" s="28">
        <f t="shared" si="1185"/>
        <v>0</v>
      </c>
      <c r="AI2083" s="28">
        <f t="shared" si="1186"/>
        <v>0</v>
      </c>
      <c r="AJ2083" s="29" t="str">
        <f t="shared" si="1187"/>
        <v>N</v>
      </c>
      <c r="AK2083" s="30">
        <f t="shared" si="1152"/>
        <v>0</v>
      </c>
      <c r="AL2083" s="31">
        <f t="shared" si="1153"/>
        <v>20500</v>
      </c>
      <c r="AM2083" s="31">
        <f t="shared" si="1154"/>
        <v>100000</v>
      </c>
      <c r="AN2083" s="31">
        <f t="shared" si="1155"/>
        <v>257500</v>
      </c>
      <c r="AO2083" s="31">
        <f t="shared" si="1156"/>
        <v>0</v>
      </c>
      <c r="AP2083" s="31">
        <f t="shared" si="1157"/>
        <v>0</v>
      </c>
      <c r="AQ2083" s="31">
        <f t="shared" si="1158"/>
        <v>0</v>
      </c>
      <c r="AR2083" s="31">
        <f t="shared" si="1159"/>
        <v>0</v>
      </c>
      <c r="AS2083" s="32">
        <f t="shared" si="1160"/>
        <v>0</v>
      </c>
      <c r="AT2083" s="33">
        <f t="shared" si="1161"/>
        <v>20500</v>
      </c>
      <c r="AU2083" s="33">
        <f t="shared" si="1162"/>
        <v>100000</v>
      </c>
      <c r="AV2083" s="33">
        <v>258581</v>
      </c>
      <c r="AW2083" s="33">
        <f t="shared" si="1163"/>
        <v>0</v>
      </c>
      <c r="AX2083" s="33">
        <f t="shared" si="1164"/>
        <v>0</v>
      </c>
      <c r="AY2083" s="34">
        <f t="shared" si="1165"/>
        <v>0</v>
      </c>
    </row>
    <row r="2084" spans="1:51" ht="15" customHeight="1" x14ac:dyDescent="0.3">
      <c r="A2084" s="166" t="s">
        <v>3288</v>
      </c>
      <c r="B2084" s="99">
        <v>6868.24</v>
      </c>
      <c r="C2084" s="99">
        <v>3263.5</v>
      </c>
      <c r="D2084" s="99">
        <v>29941.360000000001</v>
      </c>
      <c r="E2084" s="99">
        <v>17287.12</v>
      </c>
      <c r="F2084" s="137">
        <v>51000</v>
      </c>
      <c r="G2084" s="135">
        <v>0</v>
      </c>
      <c r="H2084" s="182">
        <v>46379</v>
      </c>
      <c r="I2084" s="182">
        <v>46429</v>
      </c>
      <c r="J2084" s="166">
        <v>4.5</v>
      </c>
      <c r="K2084" s="166">
        <v>2.8</v>
      </c>
      <c r="L2084" s="167" t="s">
        <v>1206</v>
      </c>
      <c r="M2084" s="168" t="s">
        <v>1203</v>
      </c>
      <c r="N2084" s="169">
        <v>0.04</v>
      </c>
      <c r="O2084" s="21">
        <f t="shared" si="1166"/>
        <v>1.7000000000000002</v>
      </c>
      <c r="P2084" s="21" t="str">
        <f t="shared" si="1167"/>
        <v>N</v>
      </c>
      <c r="Q2084" s="22">
        <f t="shared" si="1168"/>
        <v>10131.74</v>
      </c>
      <c r="R2084" s="8" t="str">
        <f t="shared" si="1169"/>
        <v>N</v>
      </c>
      <c r="S2084" s="23">
        <f t="shared" si="1170"/>
        <v>2.2666666666666671</v>
      </c>
      <c r="T2084" s="24">
        <f t="shared" si="1171"/>
        <v>20500</v>
      </c>
      <c r="U2084" s="24">
        <f t="shared" si="1172"/>
        <v>100000</v>
      </c>
      <c r="V2084" s="24">
        <f t="shared" si="1173"/>
        <v>257500</v>
      </c>
      <c r="W2084" s="24">
        <f t="shared" si="1174"/>
        <v>7902.7572</v>
      </c>
      <c r="X2084" s="24">
        <f t="shared" si="1175"/>
        <v>0</v>
      </c>
      <c r="Y2084" s="24">
        <f t="shared" si="1176"/>
        <v>7902.7572</v>
      </c>
      <c r="Z2084" s="24">
        <f t="shared" si="1177"/>
        <v>2634.2523999999994</v>
      </c>
      <c r="AA2084" s="25" t="str">
        <f t="shared" si="1178"/>
        <v>N</v>
      </c>
      <c r="AB2084" s="26">
        <f t="shared" si="1179"/>
        <v>1.2666666666666671</v>
      </c>
      <c r="AC2084" s="27">
        <f t="shared" si="1180"/>
        <v>20500</v>
      </c>
      <c r="AD2084" s="28">
        <f t="shared" si="1181"/>
        <v>100000</v>
      </c>
      <c r="AE2084" s="28">
        <f t="shared" si="1182"/>
        <v>257500</v>
      </c>
      <c r="AF2084" s="28">
        <f t="shared" si="1183"/>
        <v>8218.8674879999999</v>
      </c>
      <c r="AG2084" s="28">
        <f t="shared" si="1184"/>
        <v>0</v>
      </c>
      <c r="AH2084" s="28">
        <f t="shared" si="1185"/>
        <v>8218.8674879999999</v>
      </c>
      <c r="AI2084" s="28">
        <f t="shared" si="1186"/>
        <v>2739.622496</v>
      </c>
      <c r="AJ2084" s="29" t="str">
        <f t="shared" si="1187"/>
        <v>N</v>
      </c>
      <c r="AK2084" s="30">
        <f t="shared" si="1152"/>
        <v>0.26666666666666705</v>
      </c>
      <c r="AL2084" s="31">
        <f t="shared" si="1153"/>
        <v>20500</v>
      </c>
      <c r="AM2084" s="31">
        <f t="shared" si="1154"/>
        <v>100000</v>
      </c>
      <c r="AN2084" s="31">
        <f t="shared" si="1155"/>
        <v>257500</v>
      </c>
      <c r="AO2084" s="31">
        <f t="shared" si="1156"/>
        <v>8547.6221875200008</v>
      </c>
      <c r="AP2084" s="31">
        <f t="shared" si="1157"/>
        <v>0</v>
      </c>
      <c r="AQ2084" s="31">
        <f t="shared" si="1158"/>
        <v>8547.6221875200008</v>
      </c>
      <c r="AR2084" s="31">
        <f t="shared" si="1159"/>
        <v>2849.2073958399997</v>
      </c>
      <c r="AS2084" s="32">
        <f t="shared" si="1160"/>
        <v>0</v>
      </c>
      <c r="AT2084" s="33">
        <f t="shared" si="1161"/>
        <v>20500</v>
      </c>
      <c r="AU2084" s="33">
        <f t="shared" si="1162"/>
        <v>100000</v>
      </c>
      <c r="AV2084" s="33">
        <v>258582</v>
      </c>
      <c r="AW2084" s="33">
        <f t="shared" si="1163"/>
        <v>0</v>
      </c>
      <c r="AX2084" s="33">
        <f t="shared" si="1164"/>
        <v>0</v>
      </c>
      <c r="AY2084" s="34">
        <f t="shared" si="1165"/>
        <v>8223.082291839999</v>
      </c>
    </row>
    <row r="2085" spans="1:51" ht="15" customHeight="1" x14ac:dyDescent="0.3">
      <c r="A2085" s="166" t="s">
        <v>3289</v>
      </c>
      <c r="B2085" s="99">
        <v>18880.28</v>
      </c>
      <c r="C2085" s="99">
        <v>16372.6</v>
      </c>
      <c r="D2085" s="99">
        <v>55173.07</v>
      </c>
      <c r="E2085" s="99">
        <v>49888.23</v>
      </c>
      <c r="F2085" s="137">
        <v>95000</v>
      </c>
      <c r="G2085" s="135">
        <v>0</v>
      </c>
      <c r="H2085" s="182">
        <v>46274</v>
      </c>
      <c r="I2085" s="182">
        <v>46352</v>
      </c>
      <c r="J2085" s="166">
        <v>2.4</v>
      </c>
      <c r="K2085" s="166">
        <v>1.5</v>
      </c>
      <c r="L2085" s="167" t="s">
        <v>1206</v>
      </c>
      <c r="M2085" s="168" t="s">
        <v>1204</v>
      </c>
      <c r="N2085" s="169">
        <v>0.01</v>
      </c>
      <c r="O2085" s="21">
        <f t="shared" si="1166"/>
        <v>0.89999999999999991</v>
      </c>
      <c r="P2085" s="21" t="str">
        <f t="shared" si="1167"/>
        <v>N</v>
      </c>
      <c r="Q2085" s="22">
        <f t="shared" si="1168"/>
        <v>35252.879999999997</v>
      </c>
      <c r="R2085" s="8" t="str">
        <f t="shared" si="1169"/>
        <v>N</v>
      </c>
      <c r="S2085" s="23">
        <f t="shared" si="1170"/>
        <v>1.7999999999999998</v>
      </c>
      <c r="T2085" s="24">
        <f t="shared" si="1171"/>
        <v>20500</v>
      </c>
      <c r="U2085" s="24">
        <f t="shared" si="1172"/>
        <v>100000</v>
      </c>
      <c r="V2085" s="24">
        <f t="shared" si="1173"/>
        <v>257500</v>
      </c>
      <c r="W2085" s="24">
        <f t="shared" si="1174"/>
        <v>10250</v>
      </c>
      <c r="X2085" s="24">
        <f t="shared" si="1175"/>
        <v>0</v>
      </c>
      <c r="Y2085" s="24">
        <f t="shared" si="1176"/>
        <v>10250</v>
      </c>
      <c r="Z2085" s="24">
        <f t="shared" si="1177"/>
        <v>25355.408799999997</v>
      </c>
      <c r="AA2085" s="25" t="str">
        <f t="shared" si="1178"/>
        <v>N</v>
      </c>
      <c r="AB2085" s="26">
        <f t="shared" si="1179"/>
        <v>0.79999999999999982</v>
      </c>
      <c r="AC2085" s="27">
        <f t="shared" si="1180"/>
        <v>20500</v>
      </c>
      <c r="AD2085" s="28">
        <f t="shared" si="1181"/>
        <v>100000</v>
      </c>
      <c r="AE2085" s="28">
        <f t="shared" si="1182"/>
        <v>257500</v>
      </c>
      <c r="AF2085" s="28">
        <f t="shared" si="1183"/>
        <v>10250</v>
      </c>
      <c r="AG2085" s="28">
        <f t="shared" si="1184"/>
        <v>0</v>
      </c>
      <c r="AH2085" s="28">
        <f t="shared" si="1185"/>
        <v>10250</v>
      </c>
      <c r="AI2085" s="28">
        <f t="shared" si="1186"/>
        <v>25711.462887999995</v>
      </c>
      <c r="AJ2085" s="29" t="str">
        <f t="shared" si="1187"/>
        <v>N</v>
      </c>
      <c r="AK2085" s="30">
        <f t="shared" si="1152"/>
        <v>0</v>
      </c>
      <c r="AL2085" s="31">
        <f t="shared" si="1153"/>
        <v>20500</v>
      </c>
      <c r="AM2085" s="31">
        <f t="shared" si="1154"/>
        <v>100000</v>
      </c>
      <c r="AN2085" s="31">
        <f t="shared" si="1155"/>
        <v>257500</v>
      </c>
      <c r="AO2085" s="31">
        <f t="shared" si="1156"/>
        <v>0</v>
      </c>
      <c r="AP2085" s="31">
        <f t="shared" si="1157"/>
        <v>0</v>
      </c>
      <c r="AQ2085" s="31">
        <f t="shared" si="1158"/>
        <v>0</v>
      </c>
      <c r="AR2085" s="31">
        <f t="shared" si="1159"/>
        <v>0</v>
      </c>
      <c r="AS2085" s="32">
        <f t="shared" si="1160"/>
        <v>0</v>
      </c>
      <c r="AT2085" s="33">
        <f t="shared" si="1161"/>
        <v>20500</v>
      </c>
      <c r="AU2085" s="33">
        <f t="shared" si="1162"/>
        <v>100000</v>
      </c>
      <c r="AV2085" s="33">
        <v>258583</v>
      </c>
      <c r="AW2085" s="33">
        <f t="shared" si="1163"/>
        <v>0</v>
      </c>
      <c r="AX2085" s="33">
        <f t="shared" si="1164"/>
        <v>0</v>
      </c>
      <c r="AY2085" s="34">
        <f t="shared" si="1165"/>
        <v>51066.871687999992</v>
      </c>
    </row>
    <row r="2086" spans="1:51" ht="15" customHeight="1" x14ac:dyDescent="0.3">
      <c r="A2086" s="166" t="s">
        <v>3290</v>
      </c>
      <c r="B2086" s="99">
        <v>9019.84</v>
      </c>
      <c r="C2086" s="99">
        <v>22477.34</v>
      </c>
      <c r="D2086" s="99">
        <v>55279.65</v>
      </c>
      <c r="E2086" s="99">
        <v>40562.07</v>
      </c>
      <c r="F2086" s="137">
        <v>121000</v>
      </c>
      <c r="G2086" s="135">
        <v>0</v>
      </c>
      <c r="H2086" s="182">
        <v>46518</v>
      </c>
      <c r="I2086" s="182">
        <v>46573</v>
      </c>
      <c r="J2086" s="166">
        <v>2.2999999999999998</v>
      </c>
      <c r="K2086" s="166">
        <v>1</v>
      </c>
      <c r="L2086" s="167" t="s">
        <v>1206</v>
      </c>
      <c r="M2086" s="168" t="s">
        <v>1204</v>
      </c>
      <c r="N2086" s="169">
        <v>0.02</v>
      </c>
      <c r="O2086" s="21">
        <f t="shared" si="1166"/>
        <v>1.2999999999999998</v>
      </c>
      <c r="P2086" s="21" t="str">
        <f t="shared" si="1167"/>
        <v>N</v>
      </c>
      <c r="Q2086" s="22">
        <f t="shared" si="1168"/>
        <v>31497.18</v>
      </c>
      <c r="R2086" s="8" t="str">
        <f t="shared" si="1169"/>
        <v>N</v>
      </c>
      <c r="S2086" s="23">
        <f t="shared" si="1170"/>
        <v>2.5999999999999996</v>
      </c>
      <c r="T2086" s="24">
        <f t="shared" si="1171"/>
        <v>20500</v>
      </c>
      <c r="U2086" s="24">
        <f t="shared" si="1172"/>
        <v>100000</v>
      </c>
      <c r="V2086" s="24">
        <f t="shared" si="1173"/>
        <v>257500</v>
      </c>
      <c r="W2086" s="24">
        <f t="shared" si="1174"/>
        <v>10250</v>
      </c>
      <c r="X2086" s="24">
        <f t="shared" si="1175"/>
        <v>0</v>
      </c>
      <c r="Y2086" s="24">
        <f t="shared" si="1176"/>
        <v>10250</v>
      </c>
      <c r="Z2086" s="24">
        <f t="shared" si="1177"/>
        <v>21877.123600000003</v>
      </c>
      <c r="AA2086" s="25" t="str">
        <f t="shared" si="1178"/>
        <v>N</v>
      </c>
      <c r="AB2086" s="26">
        <f t="shared" si="1179"/>
        <v>1.5999999999999996</v>
      </c>
      <c r="AC2086" s="27">
        <f t="shared" si="1180"/>
        <v>20500</v>
      </c>
      <c r="AD2086" s="28">
        <f t="shared" si="1181"/>
        <v>100000</v>
      </c>
      <c r="AE2086" s="28">
        <f t="shared" si="1182"/>
        <v>257500</v>
      </c>
      <c r="AF2086" s="28">
        <f t="shared" si="1183"/>
        <v>10250</v>
      </c>
      <c r="AG2086" s="28">
        <f t="shared" si="1184"/>
        <v>0</v>
      </c>
      <c r="AH2086" s="28">
        <f t="shared" si="1185"/>
        <v>10250</v>
      </c>
      <c r="AI2086" s="28">
        <f t="shared" si="1186"/>
        <v>22519.666072</v>
      </c>
      <c r="AJ2086" s="29" t="str">
        <f t="shared" si="1187"/>
        <v>N</v>
      </c>
      <c r="AK2086" s="30">
        <f t="shared" si="1152"/>
        <v>0.59999999999999964</v>
      </c>
      <c r="AL2086" s="31">
        <f t="shared" si="1153"/>
        <v>20500</v>
      </c>
      <c r="AM2086" s="31">
        <f t="shared" si="1154"/>
        <v>100000</v>
      </c>
      <c r="AN2086" s="31">
        <f t="shared" si="1155"/>
        <v>257500</v>
      </c>
      <c r="AO2086" s="31">
        <f t="shared" si="1156"/>
        <v>10250</v>
      </c>
      <c r="AP2086" s="31">
        <f t="shared" si="1157"/>
        <v>0</v>
      </c>
      <c r="AQ2086" s="31">
        <f t="shared" si="1158"/>
        <v>10250</v>
      </c>
      <c r="AR2086" s="31">
        <f t="shared" si="1159"/>
        <v>23175.059393440002</v>
      </c>
      <c r="AS2086" s="32">
        <f t="shared" si="1160"/>
        <v>0</v>
      </c>
      <c r="AT2086" s="33">
        <f t="shared" si="1161"/>
        <v>20500</v>
      </c>
      <c r="AU2086" s="33">
        <f t="shared" si="1162"/>
        <v>100000</v>
      </c>
      <c r="AV2086" s="33">
        <v>258584</v>
      </c>
      <c r="AW2086" s="33">
        <f t="shared" si="1163"/>
        <v>0</v>
      </c>
      <c r="AX2086" s="33">
        <f t="shared" si="1164"/>
        <v>0</v>
      </c>
      <c r="AY2086" s="34">
        <f t="shared" si="1165"/>
        <v>67571.849065440008</v>
      </c>
    </row>
    <row r="2087" spans="1:51" ht="15" customHeight="1" x14ac:dyDescent="0.3">
      <c r="A2087" s="166" t="s">
        <v>3291</v>
      </c>
      <c r="B2087" s="99">
        <v>15154.51</v>
      </c>
      <c r="C2087" s="99">
        <v>6343.17</v>
      </c>
      <c r="D2087" s="99">
        <v>93649.27</v>
      </c>
      <c r="E2087" s="99">
        <v>89581.93</v>
      </c>
      <c r="F2087" s="137">
        <v>126000</v>
      </c>
      <c r="G2087" s="135">
        <v>0</v>
      </c>
      <c r="H2087" s="182">
        <v>46549</v>
      </c>
      <c r="I2087" s="182">
        <v>46565</v>
      </c>
      <c r="J2087" s="166">
        <v>4.7</v>
      </c>
      <c r="K2087" s="166">
        <v>0.5</v>
      </c>
      <c r="L2087" s="167" t="s">
        <v>1206</v>
      </c>
      <c r="M2087" s="168" t="s">
        <v>1205</v>
      </c>
      <c r="N2087" s="169">
        <v>0</v>
      </c>
      <c r="O2087" s="21">
        <f t="shared" si="1166"/>
        <v>4.2</v>
      </c>
      <c r="P2087" s="21" t="str">
        <f t="shared" si="1167"/>
        <v>N</v>
      </c>
      <c r="Q2087" s="22">
        <f t="shared" si="1168"/>
        <v>21497.68</v>
      </c>
      <c r="R2087" s="8" t="str">
        <f t="shared" si="1169"/>
        <v>N</v>
      </c>
      <c r="S2087" s="23">
        <f t="shared" si="1170"/>
        <v>4.2</v>
      </c>
      <c r="T2087" s="24">
        <f t="shared" si="1171"/>
        <v>20500</v>
      </c>
      <c r="U2087" s="24">
        <f t="shared" si="1172"/>
        <v>100000</v>
      </c>
      <c r="V2087" s="24">
        <f t="shared" si="1173"/>
        <v>257500</v>
      </c>
      <c r="W2087" s="24">
        <f t="shared" si="1174"/>
        <v>6350.7299999999959</v>
      </c>
      <c r="X2087" s="24">
        <f t="shared" si="1175"/>
        <v>0</v>
      </c>
      <c r="Y2087" s="24">
        <f t="shared" si="1176"/>
        <v>6350.7299999999959</v>
      </c>
      <c r="Z2087" s="24">
        <f t="shared" si="1177"/>
        <v>15146.950000000004</v>
      </c>
      <c r="AA2087" s="25" t="str">
        <f t="shared" si="1178"/>
        <v>N</v>
      </c>
      <c r="AB2087" s="26">
        <f t="shared" si="1179"/>
        <v>3.2</v>
      </c>
      <c r="AC2087" s="27">
        <f t="shared" si="1180"/>
        <v>20500</v>
      </c>
      <c r="AD2087" s="28">
        <f t="shared" si="1181"/>
        <v>100000</v>
      </c>
      <c r="AE2087" s="28">
        <f t="shared" si="1182"/>
        <v>257500</v>
      </c>
      <c r="AF2087" s="28">
        <f t="shared" si="1183"/>
        <v>0</v>
      </c>
      <c r="AG2087" s="28">
        <f t="shared" si="1184"/>
        <v>0</v>
      </c>
      <c r="AH2087" s="28">
        <f t="shared" si="1185"/>
        <v>0</v>
      </c>
      <c r="AI2087" s="28">
        <f t="shared" si="1186"/>
        <v>21497.68</v>
      </c>
      <c r="AJ2087" s="29" t="str">
        <f t="shared" si="1187"/>
        <v>N</v>
      </c>
      <c r="AK2087" s="30">
        <f t="shared" si="1152"/>
        <v>2.2000000000000002</v>
      </c>
      <c r="AL2087" s="31">
        <f t="shared" si="1153"/>
        <v>20500</v>
      </c>
      <c r="AM2087" s="31">
        <f t="shared" si="1154"/>
        <v>100000</v>
      </c>
      <c r="AN2087" s="31">
        <f t="shared" si="1155"/>
        <v>257500</v>
      </c>
      <c r="AO2087" s="31">
        <f t="shared" si="1156"/>
        <v>0</v>
      </c>
      <c r="AP2087" s="31">
        <f t="shared" si="1157"/>
        <v>0</v>
      </c>
      <c r="AQ2087" s="31">
        <f t="shared" si="1158"/>
        <v>0</v>
      </c>
      <c r="AR2087" s="31">
        <f t="shared" si="1159"/>
        <v>21497.68</v>
      </c>
      <c r="AS2087" s="32">
        <f t="shared" si="1160"/>
        <v>1.2000000000000002</v>
      </c>
      <c r="AT2087" s="33">
        <f t="shared" si="1161"/>
        <v>20500</v>
      </c>
      <c r="AU2087" s="33">
        <f t="shared" si="1162"/>
        <v>100000</v>
      </c>
      <c r="AV2087" s="33">
        <v>258585</v>
      </c>
      <c r="AW2087" s="33">
        <f t="shared" si="1163"/>
        <v>0</v>
      </c>
      <c r="AX2087" s="33">
        <f t="shared" si="1164"/>
        <v>21497.68</v>
      </c>
      <c r="AY2087" s="34">
        <f t="shared" si="1165"/>
        <v>79639.990000000005</v>
      </c>
    </row>
    <row r="2088" spans="1:51" ht="15" customHeight="1" x14ac:dyDescent="0.3">
      <c r="A2088" s="166" t="s">
        <v>3292</v>
      </c>
      <c r="B2088" s="99">
        <v>9291.8799999999992</v>
      </c>
      <c r="C2088" s="99">
        <v>19446.84</v>
      </c>
      <c r="D2088" s="99">
        <v>40470.97</v>
      </c>
      <c r="E2088" s="99">
        <v>39001.35</v>
      </c>
      <c r="F2088" s="137">
        <v>152000</v>
      </c>
      <c r="G2088" s="135">
        <v>0</v>
      </c>
      <c r="H2088" s="182">
        <v>46205</v>
      </c>
      <c r="I2088" s="182">
        <v>46268</v>
      </c>
      <c r="J2088" s="166">
        <v>2</v>
      </c>
      <c r="K2088" s="166">
        <v>1.5</v>
      </c>
      <c r="L2088" s="167" t="s">
        <v>1206</v>
      </c>
      <c r="M2088" s="168" t="s">
        <v>1204</v>
      </c>
      <c r="N2088" s="169">
        <v>0</v>
      </c>
      <c r="O2088" s="21">
        <f t="shared" si="1166"/>
        <v>0.5</v>
      </c>
      <c r="P2088" s="21" t="str">
        <f t="shared" si="1167"/>
        <v>N</v>
      </c>
      <c r="Q2088" s="22">
        <f t="shared" si="1168"/>
        <v>28738.720000000001</v>
      </c>
      <c r="R2088" s="8" t="str">
        <f t="shared" si="1169"/>
        <v>N</v>
      </c>
      <c r="S2088" s="23">
        <f t="shared" si="1170"/>
        <v>1</v>
      </c>
      <c r="T2088" s="24">
        <f t="shared" si="1171"/>
        <v>20500</v>
      </c>
      <c r="U2088" s="24">
        <f t="shared" si="1172"/>
        <v>100000</v>
      </c>
      <c r="V2088" s="24">
        <f t="shared" si="1173"/>
        <v>257500</v>
      </c>
      <c r="W2088" s="24">
        <f t="shared" si="1174"/>
        <v>10250</v>
      </c>
      <c r="X2088" s="24">
        <f t="shared" si="1175"/>
        <v>0</v>
      </c>
      <c r="Y2088" s="24">
        <f t="shared" si="1176"/>
        <v>10250</v>
      </c>
      <c r="Z2088" s="24">
        <f t="shared" si="1177"/>
        <v>18488.72</v>
      </c>
      <c r="AA2088" s="25" t="str">
        <f t="shared" si="1178"/>
        <v>N</v>
      </c>
      <c r="AB2088" s="26">
        <f t="shared" si="1179"/>
        <v>0</v>
      </c>
      <c r="AC2088" s="27">
        <f t="shared" si="1180"/>
        <v>20500</v>
      </c>
      <c r="AD2088" s="28">
        <f t="shared" si="1181"/>
        <v>100000</v>
      </c>
      <c r="AE2088" s="28">
        <f t="shared" si="1182"/>
        <v>257500</v>
      </c>
      <c r="AF2088" s="28">
        <f t="shared" si="1183"/>
        <v>0</v>
      </c>
      <c r="AG2088" s="28">
        <f t="shared" si="1184"/>
        <v>0</v>
      </c>
      <c r="AH2088" s="28">
        <f t="shared" si="1185"/>
        <v>0</v>
      </c>
      <c r="AI2088" s="28">
        <f t="shared" si="1186"/>
        <v>0</v>
      </c>
      <c r="AJ2088" s="29" t="str">
        <f t="shared" si="1187"/>
        <v>N</v>
      </c>
      <c r="AK2088" s="30">
        <f t="shared" si="1152"/>
        <v>0</v>
      </c>
      <c r="AL2088" s="31">
        <f t="shared" si="1153"/>
        <v>20500</v>
      </c>
      <c r="AM2088" s="31">
        <f t="shared" si="1154"/>
        <v>100000</v>
      </c>
      <c r="AN2088" s="31">
        <f t="shared" si="1155"/>
        <v>257500</v>
      </c>
      <c r="AO2088" s="31">
        <f t="shared" si="1156"/>
        <v>0</v>
      </c>
      <c r="AP2088" s="31">
        <f t="shared" si="1157"/>
        <v>0</v>
      </c>
      <c r="AQ2088" s="31">
        <f t="shared" si="1158"/>
        <v>0</v>
      </c>
      <c r="AR2088" s="31">
        <f t="shared" si="1159"/>
        <v>0</v>
      </c>
      <c r="AS2088" s="32">
        <f t="shared" si="1160"/>
        <v>0</v>
      </c>
      <c r="AT2088" s="33">
        <f t="shared" si="1161"/>
        <v>20500</v>
      </c>
      <c r="AU2088" s="33">
        <f t="shared" si="1162"/>
        <v>100000</v>
      </c>
      <c r="AV2088" s="33">
        <v>258586</v>
      </c>
      <c r="AW2088" s="33">
        <f t="shared" si="1163"/>
        <v>0</v>
      </c>
      <c r="AX2088" s="33">
        <f t="shared" si="1164"/>
        <v>0</v>
      </c>
      <c r="AY2088" s="34">
        <f t="shared" si="1165"/>
        <v>18488.72</v>
      </c>
    </row>
    <row r="2089" spans="1:51" ht="15" customHeight="1" x14ac:dyDescent="0.3">
      <c r="A2089" s="166" t="s">
        <v>3293</v>
      </c>
      <c r="B2089" s="99">
        <v>15978.23</v>
      </c>
      <c r="C2089" s="99">
        <v>18061.34</v>
      </c>
      <c r="D2089" s="99">
        <v>72218.149999999994</v>
      </c>
      <c r="E2089" s="99">
        <v>59794.71</v>
      </c>
      <c r="F2089" s="137">
        <v>122000</v>
      </c>
      <c r="G2089" s="135">
        <v>12500</v>
      </c>
      <c r="H2089" s="182">
        <v>46406</v>
      </c>
      <c r="I2089" s="182">
        <v>46466</v>
      </c>
      <c r="J2089" s="166">
        <v>3.6</v>
      </c>
      <c r="K2089" s="166">
        <v>1.1000000000000001</v>
      </c>
      <c r="L2089" s="167" t="s">
        <v>1206</v>
      </c>
      <c r="M2089" s="168" t="s">
        <v>1205</v>
      </c>
      <c r="N2089" s="169">
        <v>0</v>
      </c>
      <c r="O2089" s="21">
        <f t="shared" si="1166"/>
        <v>2.5</v>
      </c>
      <c r="P2089" s="21" t="str">
        <f t="shared" si="1167"/>
        <v>N</v>
      </c>
      <c r="Q2089" s="22">
        <f t="shared" si="1168"/>
        <v>34039.57</v>
      </c>
      <c r="R2089" s="8" t="str">
        <f t="shared" si="1169"/>
        <v>N</v>
      </c>
      <c r="S2089" s="23">
        <f t="shared" si="1170"/>
        <v>2.5</v>
      </c>
      <c r="T2089" s="24">
        <f t="shared" si="1171"/>
        <v>20500</v>
      </c>
      <c r="U2089" s="24">
        <f t="shared" si="1172"/>
        <v>100000</v>
      </c>
      <c r="V2089" s="24">
        <f t="shared" si="1173"/>
        <v>257500</v>
      </c>
      <c r="W2089" s="24">
        <f t="shared" si="1174"/>
        <v>20500</v>
      </c>
      <c r="X2089" s="24">
        <f t="shared" si="1175"/>
        <v>0</v>
      </c>
      <c r="Y2089" s="24">
        <f t="shared" si="1176"/>
        <v>20500</v>
      </c>
      <c r="Z2089" s="24">
        <f t="shared" si="1177"/>
        <v>13539.57</v>
      </c>
      <c r="AA2089" s="25" t="str">
        <f t="shared" si="1178"/>
        <v>N</v>
      </c>
      <c r="AB2089" s="26">
        <f t="shared" si="1179"/>
        <v>1.5</v>
      </c>
      <c r="AC2089" s="27">
        <f t="shared" si="1180"/>
        <v>20500</v>
      </c>
      <c r="AD2089" s="28">
        <f t="shared" si="1181"/>
        <v>100000</v>
      </c>
      <c r="AE2089" s="28">
        <f t="shared" si="1182"/>
        <v>257500</v>
      </c>
      <c r="AF2089" s="28">
        <f t="shared" si="1183"/>
        <v>7281.8500000000058</v>
      </c>
      <c r="AG2089" s="28">
        <f t="shared" si="1184"/>
        <v>0</v>
      </c>
      <c r="AH2089" s="28">
        <f t="shared" si="1185"/>
        <v>7281.8500000000058</v>
      </c>
      <c r="AI2089" s="28">
        <f t="shared" si="1186"/>
        <v>26757.719999999994</v>
      </c>
      <c r="AJ2089" s="29" t="str">
        <f t="shared" si="1187"/>
        <v>N</v>
      </c>
      <c r="AK2089" s="30">
        <f t="shared" si="1152"/>
        <v>0.5</v>
      </c>
      <c r="AL2089" s="31">
        <f t="shared" si="1153"/>
        <v>20500</v>
      </c>
      <c r="AM2089" s="31">
        <f t="shared" si="1154"/>
        <v>100000</v>
      </c>
      <c r="AN2089" s="31">
        <f t="shared" si="1155"/>
        <v>257500</v>
      </c>
      <c r="AO2089" s="31">
        <f t="shared" si="1156"/>
        <v>0</v>
      </c>
      <c r="AP2089" s="31">
        <f t="shared" si="1157"/>
        <v>0</v>
      </c>
      <c r="AQ2089" s="31">
        <f t="shared" si="1158"/>
        <v>0</v>
      </c>
      <c r="AR2089" s="31">
        <f t="shared" si="1159"/>
        <v>34039.57</v>
      </c>
      <c r="AS2089" s="32">
        <f t="shared" si="1160"/>
        <v>0</v>
      </c>
      <c r="AT2089" s="33">
        <f t="shared" si="1161"/>
        <v>20500</v>
      </c>
      <c r="AU2089" s="33">
        <f t="shared" si="1162"/>
        <v>100000</v>
      </c>
      <c r="AV2089" s="33">
        <v>258587</v>
      </c>
      <c r="AW2089" s="33">
        <f t="shared" si="1163"/>
        <v>0</v>
      </c>
      <c r="AX2089" s="33">
        <f t="shared" si="1164"/>
        <v>0</v>
      </c>
      <c r="AY2089" s="34">
        <f t="shared" si="1165"/>
        <v>74336.859999999986</v>
      </c>
    </row>
    <row r="2090" spans="1:51" ht="15" customHeight="1" x14ac:dyDescent="0.3">
      <c r="A2090" s="166" t="s">
        <v>3294</v>
      </c>
      <c r="B2090" s="99">
        <v>16822.53</v>
      </c>
      <c r="C2090" s="99">
        <v>22312.25</v>
      </c>
      <c r="D2090" s="99">
        <v>95550.89</v>
      </c>
      <c r="E2090" s="99">
        <v>92179.16</v>
      </c>
      <c r="F2090" s="137">
        <v>120000</v>
      </c>
      <c r="G2090" s="135">
        <v>12500</v>
      </c>
      <c r="H2090" s="182">
        <v>46401</v>
      </c>
      <c r="I2090" s="182">
        <v>46431</v>
      </c>
      <c r="J2090" s="166">
        <v>4.9000000000000004</v>
      </c>
      <c r="K2090" s="166">
        <v>3.7</v>
      </c>
      <c r="L2090" s="167" t="s">
        <v>1206</v>
      </c>
      <c r="M2090" s="168" t="s">
        <v>1203</v>
      </c>
      <c r="N2090" s="169">
        <v>0.01</v>
      </c>
      <c r="O2090" s="21">
        <f t="shared" si="1166"/>
        <v>1.2000000000000002</v>
      </c>
      <c r="P2090" s="21" t="str">
        <f t="shared" si="1167"/>
        <v>N</v>
      </c>
      <c r="Q2090" s="22">
        <f t="shared" si="1168"/>
        <v>39134.78</v>
      </c>
      <c r="R2090" s="8" t="str">
        <f t="shared" si="1169"/>
        <v>N</v>
      </c>
      <c r="S2090" s="23">
        <f t="shared" si="1170"/>
        <v>1.6000000000000003</v>
      </c>
      <c r="T2090" s="24">
        <f t="shared" si="1171"/>
        <v>20500</v>
      </c>
      <c r="U2090" s="24">
        <f t="shared" si="1172"/>
        <v>100000</v>
      </c>
      <c r="V2090" s="24">
        <f t="shared" si="1173"/>
        <v>257500</v>
      </c>
      <c r="W2090" s="24">
        <f t="shared" si="1174"/>
        <v>3336.8325000000004</v>
      </c>
      <c r="X2090" s="24">
        <f t="shared" si="1175"/>
        <v>0</v>
      </c>
      <c r="Y2090" s="24">
        <f t="shared" si="1176"/>
        <v>3336.8325000000004</v>
      </c>
      <c r="Z2090" s="24">
        <f t="shared" si="1177"/>
        <v>36189.295299999998</v>
      </c>
      <c r="AA2090" s="25" t="str">
        <f t="shared" si="1178"/>
        <v>N</v>
      </c>
      <c r="AB2090" s="26">
        <f t="shared" si="1179"/>
        <v>0.60000000000000031</v>
      </c>
      <c r="AC2090" s="27">
        <f t="shared" si="1180"/>
        <v>20500</v>
      </c>
      <c r="AD2090" s="28">
        <f t="shared" si="1181"/>
        <v>100000</v>
      </c>
      <c r="AE2090" s="28">
        <f t="shared" si="1182"/>
        <v>257500</v>
      </c>
      <c r="AF2090" s="28">
        <f t="shared" si="1183"/>
        <v>834.20812500000011</v>
      </c>
      <c r="AG2090" s="28">
        <f t="shared" si="1184"/>
        <v>0</v>
      </c>
      <c r="AH2090" s="28">
        <f t="shared" si="1185"/>
        <v>834.20812500000011</v>
      </c>
      <c r="AI2090" s="28">
        <f t="shared" si="1186"/>
        <v>39087.180953000003</v>
      </c>
      <c r="AJ2090" s="29" t="str">
        <f t="shared" si="1187"/>
        <v>N</v>
      </c>
      <c r="AK2090" s="30">
        <f t="shared" si="1152"/>
        <v>0</v>
      </c>
      <c r="AL2090" s="31">
        <f t="shared" si="1153"/>
        <v>20500</v>
      </c>
      <c r="AM2090" s="31">
        <f t="shared" si="1154"/>
        <v>100000</v>
      </c>
      <c r="AN2090" s="31">
        <f t="shared" si="1155"/>
        <v>257500</v>
      </c>
      <c r="AO2090" s="31">
        <f t="shared" si="1156"/>
        <v>0</v>
      </c>
      <c r="AP2090" s="31">
        <f t="shared" si="1157"/>
        <v>0</v>
      </c>
      <c r="AQ2090" s="31">
        <f t="shared" si="1158"/>
        <v>0</v>
      </c>
      <c r="AR2090" s="31">
        <f t="shared" si="1159"/>
        <v>0</v>
      </c>
      <c r="AS2090" s="32">
        <f t="shared" si="1160"/>
        <v>0</v>
      </c>
      <c r="AT2090" s="33">
        <f t="shared" si="1161"/>
        <v>20500</v>
      </c>
      <c r="AU2090" s="33">
        <f t="shared" si="1162"/>
        <v>100000</v>
      </c>
      <c r="AV2090" s="33">
        <v>258588</v>
      </c>
      <c r="AW2090" s="33">
        <f t="shared" si="1163"/>
        <v>0</v>
      </c>
      <c r="AX2090" s="33">
        <f t="shared" si="1164"/>
        <v>0</v>
      </c>
      <c r="AY2090" s="34">
        <f t="shared" si="1165"/>
        <v>75276.476253000001</v>
      </c>
    </row>
    <row r="2091" spans="1:51" ht="15" customHeight="1" x14ac:dyDescent="0.3">
      <c r="A2091" s="166" t="s">
        <v>3295</v>
      </c>
      <c r="B2091" s="99">
        <v>13939.87</v>
      </c>
      <c r="C2091" s="99">
        <v>16334.23</v>
      </c>
      <c r="D2091" s="99">
        <v>56974.29</v>
      </c>
      <c r="E2091" s="99">
        <v>49713.7</v>
      </c>
      <c r="F2091" s="137">
        <v>221000</v>
      </c>
      <c r="G2091" s="135">
        <v>12500</v>
      </c>
      <c r="H2091" s="182">
        <v>46369</v>
      </c>
      <c r="I2091" s="182">
        <v>46388</v>
      </c>
      <c r="J2091" s="166">
        <v>1.9</v>
      </c>
      <c r="K2091" s="166">
        <v>1.4</v>
      </c>
      <c r="L2091" s="167" t="s">
        <v>1207</v>
      </c>
      <c r="M2091" s="168" t="s">
        <v>1203</v>
      </c>
      <c r="N2091" s="169">
        <v>0.03</v>
      </c>
      <c r="O2091" s="21">
        <f t="shared" si="1166"/>
        <v>0.5</v>
      </c>
      <c r="P2091" s="21" t="str">
        <f t="shared" si="1167"/>
        <v>N</v>
      </c>
      <c r="Q2091" s="22">
        <f t="shared" si="1168"/>
        <v>30274.1</v>
      </c>
      <c r="R2091" s="8" t="str">
        <f t="shared" si="1169"/>
        <v>N</v>
      </c>
      <c r="S2091" s="23">
        <f t="shared" si="1170"/>
        <v>0.66666666666666663</v>
      </c>
      <c r="T2091" s="24">
        <f t="shared" si="1171"/>
        <v>50000</v>
      </c>
      <c r="U2091" s="24">
        <f t="shared" si="1172"/>
        <v>200000</v>
      </c>
      <c r="V2091" s="24">
        <f t="shared" si="1173"/>
        <v>257500</v>
      </c>
      <c r="W2091" s="24">
        <f t="shared" si="1174"/>
        <v>23386.742249999999</v>
      </c>
      <c r="X2091" s="24">
        <f t="shared" si="1175"/>
        <v>0</v>
      </c>
      <c r="Y2091" s="24">
        <f t="shared" si="1176"/>
        <v>23386.742249999999</v>
      </c>
      <c r="Z2091" s="24">
        <f t="shared" si="1177"/>
        <v>7795.580750000001</v>
      </c>
      <c r="AA2091" s="25" t="str">
        <f t="shared" si="1178"/>
        <v>N</v>
      </c>
      <c r="AB2091" s="26">
        <f t="shared" si="1179"/>
        <v>0</v>
      </c>
      <c r="AC2091" s="27">
        <f t="shared" si="1180"/>
        <v>50000</v>
      </c>
      <c r="AD2091" s="28">
        <f t="shared" si="1181"/>
        <v>200000</v>
      </c>
      <c r="AE2091" s="28">
        <f t="shared" si="1182"/>
        <v>257500</v>
      </c>
      <c r="AF2091" s="28">
        <f t="shared" si="1183"/>
        <v>0</v>
      </c>
      <c r="AG2091" s="28">
        <f t="shared" si="1184"/>
        <v>0</v>
      </c>
      <c r="AH2091" s="28">
        <f t="shared" si="1185"/>
        <v>0</v>
      </c>
      <c r="AI2091" s="28">
        <f t="shared" si="1186"/>
        <v>0</v>
      </c>
      <c r="AJ2091" s="29" t="str">
        <f t="shared" si="1187"/>
        <v>N</v>
      </c>
      <c r="AK2091" s="30">
        <f t="shared" ref="AK2091:AK2154" si="1188">MAX(0,(AB2091-1))</f>
        <v>0</v>
      </c>
      <c r="AL2091" s="31">
        <f t="shared" ref="AL2091:AL2154" si="1189">IF(AJ2091="Y",(20500+G2091),IF(AND(AJ2091="N",L2091="G"),20500,IF(AND(AJ2091="N",L2091="P"),50000,IF(AND(AJ2091="",L2091="G"),20500,IF(AND(AJ2091="",L2091="P"),50000,"")))))</f>
        <v>50000</v>
      </c>
      <c r="AM2091" s="31">
        <f t="shared" ref="AM2091:AM2154" si="1190">IF(AND(AJ2091="Y",G2091&gt;0),224000,IF(AND(AJ2091="Y",G2091=0),138500,IF(AND(AJ2091="N",L2091="G"),100000,IF(AND(AJ2091="N",L2091=""),100000,IF(AND(AJ2091="N",L2091="P"),200000,"")))))</f>
        <v>200000</v>
      </c>
      <c r="AN2091" s="31">
        <f t="shared" ref="AN2091:AN2154" si="1191">IF(AJ2091="Y",AM2091,IF(AJ2091="N",257500,IF(AJ2091="",257500,)))</f>
        <v>257500</v>
      </c>
      <c r="AO2091" s="31">
        <f t="shared" ref="AO2091:AO2154" si="1192">IF(
  M2091&lt;0.5,
  0,
  MAX(
    0,
    IF(
      AK2091=0,
      0,
      IF(
        AJ2091="Y",
        MIN(Q2091*(1+N2091)*(1+N2091)*(1+N2091), AL2091, AM2091-E2091-W2091-AF2155, AN2091-E2091-W2091-AF2091),
        MIN(Q2091*(1+N2091)*(1+N2091)*(1+N2091), AL2091, AM2091-D2091-W2091-AF2155, AN2091-F2091-W2091-AF2091)
      )
    )
  ) * M2091
)</f>
        <v>0</v>
      </c>
      <c r="AP2091" s="31">
        <f t="shared" ref="AP2091:AP2154" si="1193">IF(
  M2091&lt;0.5,
  0,
  MAX(
    0,
    IF(
      AK2091=0,
      0,
      IF(
        AJ2091="Y",
        (Q2091*(1+N2091)*(1+N2091)*(1+N2091)-AO2091),
        0
      )
    )
  ) * M2091
)</f>
        <v>0</v>
      </c>
      <c r="AQ2091" s="31">
        <f t="shared" ref="AQ2091:AQ2154" si="1194">AO2091+AP2091</f>
        <v>0</v>
      </c>
      <c r="AR2091" s="31">
        <f t="shared" ref="AR2091:AR2154" si="1195">IF(AK2091=0, 0, MAX(0, (Q2091*(1+N2091)*(1+N2091)*(1+N2091)) - AQ2091))</f>
        <v>0</v>
      </c>
      <c r="AS2091" s="32">
        <f t="shared" ref="AS2091:AS2154" si="1196">MAX(0,(AK2091-1))</f>
        <v>0</v>
      </c>
      <c r="AT2091" s="33">
        <f t="shared" ref="AT2091:AT2154" si="1197">IF(L2091="G", 20500, IF(L2091="P", 50000, 0))</f>
        <v>50000</v>
      </c>
      <c r="AU2091" s="33">
        <f t="shared" ref="AU2091:AU2154" si="1198">IF(L2091="G",100000,IF(L2091="P",200000,""))</f>
        <v>200000</v>
      </c>
      <c r="AV2091" s="33">
        <v>258589</v>
      </c>
      <c r="AW2091" s="33">
        <f t="shared" ref="AW2091:AW2154" si="1199">IF(
  M2091&lt;0.5,
  0,
  MAX(
    0,
    IF(
      AS2091=0,
      0,
      MIN(
        Q2091*(1+N2091)*(1+N2091)*(1+N2091)*(1+N2091),
        AT2091,
        AU2091-D2091-W2091-AF2091-AO2091,
        AV2091-F2091-W2091-AF2091-AO2091
      )
    )
  ) * M2091
)</f>
        <v>0</v>
      </c>
      <c r="AX2091" s="33">
        <f t="shared" ref="AX2091:AX2154" si="1200">IF(AS2091=0, 0, MAX(0, (Q2091*(1+N2091)*(1+N2091)*(1+N2091)*(1+N2091)) - AW2091))</f>
        <v>0</v>
      </c>
      <c r="AY2091" s="34">
        <f t="shared" ref="AY2091:AY2154" si="1201">Z2091+AI2091+AR2091+AX2091</f>
        <v>7795.580750000001</v>
      </c>
    </row>
    <row r="2092" spans="1:51" ht="15" customHeight="1" x14ac:dyDescent="0.3">
      <c r="A2092" s="166" t="s">
        <v>3296</v>
      </c>
      <c r="B2092" s="99">
        <v>20285.95</v>
      </c>
      <c r="C2092" s="99">
        <v>24393.47</v>
      </c>
      <c r="D2092" s="99">
        <v>85064.45</v>
      </c>
      <c r="E2092" s="99">
        <v>70124.73</v>
      </c>
      <c r="F2092" s="137">
        <v>150000</v>
      </c>
      <c r="G2092" s="132">
        <v>12500</v>
      </c>
      <c r="H2092" s="182">
        <v>46343</v>
      </c>
      <c r="I2092" s="182">
        <v>46375</v>
      </c>
      <c r="J2092" s="166">
        <v>3.7</v>
      </c>
      <c r="K2092" s="166">
        <v>2.5</v>
      </c>
      <c r="L2092" s="167" t="s">
        <v>1206</v>
      </c>
      <c r="M2092" s="168" t="s">
        <v>1203</v>
      </c>
      <c r="N2092" s="169">
        <v>2.7E-2</v>
      </c>
      <c r="O2092" s="21">
        <f t="shared" si="1166"/>
        <v>1.2000000000000002</v>
      </c>
      <c r="P2092" s="21" t="str">
        <f t="shared" si="1167"/>
        <v>N</v>
      </c>
      <c r="Q2092" s="22">
        <f t="shared" si="1168"/>
        <v>44679.42</v>
      </c>
      <c r="R2092" s="8" t="str">
        <f t="shared" si="1169"/>
        <v>N</v>
      </c>
      <c r="S2092" s="23">
        <f t="shared" si="1170"/>
        <v>1.6000000000000003</v>
      </c>
      <c r="T2092" s="24">
        <f t="shared" si="1171"/>
        <v>20500</v>
      </c>
      <c r="U2092" s="24">
        <f t="shared" si="1172"/>
        <v>100000</v>
      </c>
      <c r="V2092" s="24">
        <f t="shared" si="1173"/>
        <v>257500</v>
      </c>
      <c r="W2092" s="24">
        <f t="shared" si="1174"/>
        <v>11201.662500000002</v>
      </c>
      <c r="X2092" s="24">
        <f t="shared" si="1175"/>
        <v>0</v>
      </c>
      <c r="Y2092" s="24">
        <f t="shared" si="1176"/>
        <v>11201.662500000002</v>
      </c>
      <c r="Z2092" s="24">
        <f t="shared" si="1177"/>
        <v>34684.101839999988</v>
      </c>
      <c r="AA2092" s="25" t="str">
        <f t="shared" si="1178"/>
        <v>N</v>
      </c>
      <c r="AB2092" s="26">
        <f t="shared" si="1179"/>
        <v>0.60000000000000031</v>
      </c>
      <c r="AC2092" s="27">
        <f t="shared" si="1180"/>
        <v>20500</v>
      </c>
      <c r="AD2092" s="28">
        <f t="shared" si="1181"/>
        <v>100000</v>
      </c>
      <c r="AE2092" s="28">
        <f t="shared" si="1182"/>
        <v>257500</v>
      </c>
      <c r="AF2092" s="28">
        <f t="shared" si="1183"/>
        <v>2800.4156250000005</v>
      </c>
      <c r="AG2092" s="28">
        <f t="shared" si="1184"/>
        <v>0</v>
      </c>
      <c r="AH2092" s="28">
        <f t="shared" si="1185"/>
        <v>2800.4156250000005</v>
      </c>
      <c r="AI2092" s="28">
        <f t="shared" si="1186"/>
        <v>44324.264352179991</v>
      </c>
      <c r="AJ2092" s="29" t="str">
        <f t="shared" si="1187"/>
        <v>N</v>
      </c>
      <c r="AK2092" s="30">
        <f t="shared" si="1188"/>
        <v>0</v>
      </c>
      <c r="AL2092" s="31">
        <f t="shared" si="1189"/>
        <v>20500</v>
      </c>
      <c r="AM2092" s="31">
        <f t="shared" si="1190"/>
        <v>100000</v>
      </c>
      <c r="AN2092" s="31">
        <f t="shared" si="1191"/>
        <v>257500</v>
      </c>
      <c r="AO2092" s="31">
        <f t="shared" si="1192"/>
        <v>0</v>
      </c>
      <c r="AP2092" s="31">
        <f t="shared" si="1193"/>
        <v>0</v>
      </c>
      <c r="AQ2092" s="31">
        <f t="shared" si="1194"/>
        <v>0</v>
      </c>
      <c r="AR2092" s="31">
        <f t="shared" si="1195"/>
        <v>0</v>
      </c>
      <c r="AS2092" s="32">
        <f t="shared" si="1196"/>
        <v>0</v>
      </c>
      <c r="AT2092" s="33">
        <f t="shared" si="1197"/>
        <v>20500</v>
      </c>
      <c r="AU2092" s="33">
        <f t="shared" si="1198"/>
        <v>100000</v>
      </c>
      <c r="AV2092" s="33">
        <v>258590</v>
      </c>
      <c r="AW2092" s="33">
        <f t="shared" si="1199"/>
        <v>0</v>
      </c>
      <c r="AX2092" s="33">
        <f t="shared" si="1200"/>
        <v>0</v>
      </c>
      <c r="AY2092" s="34">
        <f t="shared" si="1201"/>
        <v>79008.366192179979</v>
      </c>
    </row>
    <row r="2093" spans="1:51" ht="15" customHeight="1" x14ac:dyDescent="0.3">
      <c r="A2093" s="166" t="s">
        <v>3297</v>
      </c>
      <c r="B2093" s="99">
        <v>17385.12</v>
      </c>
      <c r="C2093" s="99">
        <v>13894.62</v>
      </c>
      <c r="D2093" s="99">
        <v>101737.65</v>
      </c>
      <c r="E2093" s="99">
        <v>99836.45</v>
      </c>
      <c r="F2093" s="137">
        <v>70000</v>
      </c>
      <c r="G2093" s="132">
        <v>0</v>
      </c>
      <c r="H2093" s="182">
        <v>46210</v>
      </c>
      <c r="I2093" s="182">
        <v>46226</v>
      </c>
      <c r="J2093" s="166">
        <v>3.2</v>
      </c>
      <c r="K2093" s="166">
        <v>2.7</v>
      </c>
      <c r="L2093" s="167" t="s">
        <v>1206</v>
      </c>
      <c r="M2093" s="168" t="s">
        <v>1204</v>
      </c>
      <c r="N2093" s="169">
        <v>0.06</v>
      </c>
      <c r="O2093" s="21">
        <f t="shared" si="1166"/>
        <v>0.5</v>
      </c>
      <c r="P2093" s="21" t="str">
        <f t="shared" si="1167"/>
        <v>N</v>
      </c>
      <c r="Q2093" s="22">
        <f t="shared" si="1168"/>
        <v>31279.739999999998</v>
      </c>
      <c r="R2093" s="8" t="str">
        <f t="shared" si="1169"/>
        <v>N</v>
      </c>
      <c r="S2093" s="23">
        <f t="shared" si="1170"/>
        <v>1</v>
      </c>
      <c r="T2093" s="24">
        <f t="shared" si="1171"/>
        <v>20500</v>
      </c>
      <c r="U2093" s="24">
        <f t="shared" si="1172"/>
        <v>100000</v>
      </c>
      <c r="V2093" s="24">
        <f t="shared" si="1173"/>
        <v>257500</v>
      </c>
      <c r="W2093" s="24">
        <f t="shared" si="1174"/>
        <v>0</v>
      </c>
      <c r="X2093" s="24">
        <f t="shared" si="1175"/>
        <v>0</v>
      </c>
      <c r="Y2093" s="24">
        <f t="shared" si="1176"/>
        <v>0</v>
      </c>
      <c r="Z2093" s="24">
        <f t="shared" si="1177"/>
        <v>33156.524400000002</v>
      </c>
      <c r="AA2093" s="25" t="str">
        <f t="shared" si="1178"/>
        <v>N</v>
      </c>
      <c r="AB2093" s="26">
        <f t="shared" si="1179"/>
        <v>0</v>
      </c>
      <c r="AC2093" s="27">
        <f t="shared" si="1180"/>
        <v>20500</v>
      </c>
      <c r="AD2093" s="28">
        <f t="shared" si="1181"/>
        <v>100000</v>
      </c>
      <c r="AE2093" s="28">
        <f t="shared" si="1182"/>
        <v>257500</v>
      </c>
      <c r="AF2093" s="28">
        <f t="shared" si="1183"/>
        <v>0</v>
      </c>
      <c r="AG2093" s="28">
        <f t="shared" si="1184"/>
        <v>0</v>
      </c>
      <c r="AH2093" s="28">
        <f t="shared" si="1185"/>
        <v>0</v>
      </c>
      <c r="AI2093" s="28">
        <f t="shared" si="1186"/>
        <v>0</v>
      </c>
      <c r="AJ2093" s="29" t="str">
        <f t="shared" si="1187"/>
        <v>N</v>
      </c>
      <c r="AK2093" s="30">
        <f t="shared" si="1188"/>
        <v>0</v>
      </c>
      <c r="AL2093" s="31">
        <f t="shared" si="1189"/>
        <v>20500</v>
      </c>
      <c r="AM2093" s="31">
        <f t="shared" si="1190"/>
        <v>100000</v>
      </c>
      <c r="AN2093" s="31">
        <f t="shared" si="1191"/>
        <v>257500</v>
      </c>
      <c r="AO2093" s="31">
        <f t="shared" si="1192"/>
        <v>0</v>
      </c>
      <c r="AP2093" s="31">
        <f t="shared" si="1193"/>
        <v>0</v>
      </c>
      <c r="AQ2093" s="31">
        <f t="shared" si="1194"/>
        <v>0</v>
      </c>
      <c r="AR2093" s="31">
        <f t="shared" si="1195"/>
        <v>0</v>
      </c>
      <c r="AS2093" s="32">
        <f t="shared" si="1196"/>
        <v>0</v>
      </c>
      <c r="AT2093" s="33">
        <f t="shared" si="1197"/>
        <v>20500</v>
      </c>
      <c r="AU2093" s="33">
        <f t="shared" si="1198"/>
        <v>100000</v>
      </c>
      <c r="AV2093" s="33">
        <v>258591</v>
      </c>
      <c r="AW2093" s="33">
        <f t="shared" si="1199"/>
        <v>0</v>
      </c>
      <c r="AX2093" s="33">
        <f t="shared" si="1200"/>
        <v>0</v>
      </c>
      <c r="AY2093" s="34">
        <f t="shared" si="1201"/>
        <v>33156.524400000002</v>
      </c>
    </row>
    <row r="2094" spans="1:51" ht="15" customHeight="1" x14ac:dyDescent="0.3">
      <c r="A2094" s="166" t="s">
        <v>3298</v>
      </c>
      <c r="B2094" s="99">
        <v>17930.330000000002</v>
      </c>
      <c r="C2094" s="99">
        <v>17916.7</v>
      </c>
      <c r="D2094" s="99">
        <v>109356.05</v>
      </c>
      <c r="E2094" s="99">
        <v>103083.03</v>
      </c>
      <c r="F2094" s="137">
        <v>80000</v>
      </c>
      <c r="G2094" s="132">
        <v>12500</v>
      </c>
      <c r="H2094" s="182">
        <v>46444</v>
      </c>
      <c r="I2094" s="182">
        <v>46477</v>
      </c>
      <c r="J2094" s="166">
        <v>4</v>
      </c>
      <c r="K2094" s="166">
        <v>1.1000000000000001</v>
      </c>
      <c r="L2094" s="167" t="s">
        <v>1206</v>
      </c>
      <c r="M2094" s="168" t="s">
        <v>1205</v>
      </c>
      <c r="N2094" s="169">
        <v>0.01</v>
      </c>
      <c r="O2094" s="21">
        <f t="shared" si="1166"/>
        <v>2.9</v>
      </c>
      <c r="P2094" s="21" t="str">
        <f t="shared" si="1167"/>
        <v>N</v>
      </c>
      <c r="Q2094" s="22">
        <f t="shared" si="1168"/>
        <v>35847.03</v>
      </c>
      <c r="R2094" s="8" t="str">
        <f t="shared" si="1169"/>
        <v>N</v>
      </c>
      <c r="S2094" s="23">
        <f t="shared" si="1170"/>
        <v>2.9</v>
      </c>
      <c r="T2094" s="24">
        <f t="shared" si="1171"/>
        <v>20500</v>
      </c>
      <c r="U2094" s="24">
        <f t="shared" si="1172"/>
        <v>100000</v>
      </c>
      <c r="V2094" s="24">
        <f t="shared" si="1173"/>
        <v>257500</v>
      </c>
      <c r="W2094" s="24">
        <f t="shared" si="1174"/>
        <v>0</v>
      </c>
      <c r="X2094" s="24">
        <f t="shared" si="1175"/>
        <v>0</v>
      </c>
      <c r="Y2094" s="24">
        <f t="shared" si="1176"/>
        <v>0</v>
      </c>
      <c r="Z2094" s="24">
        <f t="shared" si="1177"/>
        <v>36205.5003</v>
      </c>
      <c r="AA2094" s="25" t="str">
        <f t="shared" si="1178"/>
        <v>N</v>
      </c>
      <c r="AB2094" s="26">
        <f t="shared" si="1179"/>
        <v>1.9</v>
      </c>
      <c r="AC2094" s="27">
        <f t="shared" si="1180"/>
        <v>20500</v>
      </c>
      <c r="AD2094" s="28">
        <f t="shared" si="1181"/>
        <v>100000</v>
      </c>
      <c r="AE2094" s="28">
        <f t="shared" si="1182"/>
        <v>257500</v>
      </c>
      <c r="AF2094" s="28">
        <f t="shared" si="1183"/>
        <v>0</v>
      </c>
      <c r="AG2094" s="28">
        <f t="shared" si="1184"/>
        <v>0</v>
      </c>
      <c r="AH2094" s="28">
        <f t="shared" si="1185"/>
        <v>0</v>
      </c>
      <c r="AI2094" s="28">
        <f t="shared" si="1186"/>
        <v>36567.555303000001</v>
      </c>
      <c r="AJ2094" s="29" t="str">
        <f t="shared" si="1187"/>
        <v>N</v>
      </c>
      <c r="AK2094" s="30">
        <f t="shared" si="1188"/>
        <v>0.89999999999999991</v>
      </c>
      <c r="AL2094" s="31">
        <f t="shared" si="1189"/>
        <v>20500</v>
      </c>
      <c r="AM2094" s="31">
        <f t="shared" si="1190"/>
        <v>100000</v>
      </c>
      <c r="AN2094" s="31">
        <f t="shared" si="1191"/>
        <v>257500</v>
      </c>
      <c r="AO2094" s="31">
        <f t="shared" si="1192"/>
        <v>0</v>
      </c>
      <c r="AP2094" s="31">
        <f t="shared" si="1193"/>
        <v>0</v>
      </c>
      <c r="AQ2094" s="31">
        <f t="shared" si="1194"/>
        <v>0</v>
      </c>
      <c r="AR2094" s="31">
        <f t="shared" si="1195"/>
        <v>36933.230856030001</v>
      </c>
      <c r="AS2094" s="32">
        <f t="shared" si="1196"/>
        <v>0</v>
      </c>
      <c r="AT2094" s="33">
        <f t="shared" si="1197"/>
        <v>20500</v>
      </c>
      <c r="AU2094" s="33">
        <f t="shared" si="1198"/>
        <v>100000</v>
      </c>
      <c r="AV2094" s="33">
        <v>258592</v>
      </c>
      <c r="AW2094" s="33">
        <f t="shared" si="1199"/>
        <v>0</v>
      </c>
      <c r="AX2094" s="33">
        <f t="shared" si="1200"/>
        <v>0</v>
      </c>
      <c r="AY2094" s="34">
        <f t="shared" si="1201"/>
        <v>109706.28645903</v>
      </c>
    </row>
    <row r="2095" spans="1:51" ht="15" customHeight="1" x14ac:dyDescent="0.3">
      <c r="A2095" s="166" t="s">
        <v>3299</v>
      </c>
      <c r="B2095" s="99">
        <v>5287.7</v>
      </c>
      <c r="C2095" s="99">
        <v>26322.04</v>
      </c>
      <c r="D2095" s="99">
        <v>52627.67</v>
      </c>
      <c r="E2095" s="99">
        <v>52617.760000000002</v>
      </c>
      <c r="F2095" s="137">
        <v>250000</v>
      </c>
      <c r="G2095" s="132">
        <v>0</v>
      </c>
      <c r="H2095" s="182">
        <v>46476</v>
      </c>
      <c r="I2095" s="182">
        <v>46528</v>
      </c>
      <c r="J2095" s="166">
        <v>2.9</v>
      </c>
      <c r="K2095" s="166">
        <v>1</v>
      </c>
      <c r="L2095" s="167" t="s">
        <v>1206</v>
      </c>
      <c r="M2095" s="168" t="s">
        <v>1204</v>
      </c>
      <c r="N2095" s="169">
        <v>0.02</v>
      </c>
      <c r="O2095" s="21">
        <f t="shared" si="1166"/>
        <v>1.9</v>
      </c>
      <c r="P2095" s="21" t="str">
        <f t="shared" si="1167"/>
        <v>N</v>
      </c>
      <c r="Q2095" s="22">
        <f t="shared" si="1168"/>
        <v>31609.74</v>
      </c>
      <c r="R2095" s="8" t="str">
        <f t="shared" si="1169"/>
        <v>N</v>
      </c>
      <c r="S2095" s="23">
        <f t="shared" si="1170"/>
        <v>3.8</v>
      </c>
      <c r="T2095" s="24">
        <f t="shared" si="1171"/>
        <v>20500</v>
      </c>
      <c r="U2095" s="24">
        <f t="shared" si="1172"/>
        <v>100000</v>
      </c>
      <c r="V2095" s="24">
        <f t="shared" si="1173"/>
        <v>257500</v>
      </c>
      <c r="W2095" s="24">
        <f t="shared" si="1174"/>
        <v>3750</v>
      </c>
      <c r="X2095" s="24">
        <f t="shared" si="1175"/>
        <v>0</v>
      </c>
      <c r="Y2095" s="24">
        <f t="shared" si="1176"/>
        <v>3750</v>
      </c>
      <c r="Z2095" s="24">
        <f t="shared" si="1177"/>
        <v>28491.934800000003</v>
      </c>
      <c r="AA2095" s="25" t="str">
        <f t="shared" si="1178"/>
        <v>N</v>
      </c>
      <c r="AB2095" s="26">
        <f t="shared" si="1179"/>
        <v>2.8</v>
      </c>
      <c r="AC2095" s="27">
        <f t="shared" si="1180"/>
        <v>20500</v>
      </c>
      <c r="AD2095" s="28">
        <f t="shared" si="1181"/>
        <v>100000</v>
      </c>
      <c r="AE2095" s="28">
        <f t="shared" si="1182"/>
        <v>257500</v>
      </c>
      <c r="AF2095" s="28">
        <f t="shared" si="1183"/>
        <v>1875</v>
      </c>
      <c r="AG2095" s="28">
        <f t="shared" si="1184"/>
        <v>0</v>
      </c>
      <c r="AH2095" s="28">
        <f t="shared" si="1185"/>
        <v>1875</v>
      </c>
      <c r="AI2095" s="28">
        <f t="shared" si="1186"/>
        <v>31011.773496000002</v>
      </c>
      <c r="AJ2095" s="29" t="str">
        <f t="shared" si="1187"/>
        <v>N</v>
      </c>
      <c r="AK2095" s="30">
        <f t="shared" si="1188"/>
        <v>1.7999999999999998</v>
      </c>
      <c r="AL2095" s="31">
        <f t="shared" si="1189"/>
        <v>20500</v>
      </c>
      <c r="AM2095" s="31">
        <f t="shared" si="1190"/>
        <v>100000</v>
      </c>
      <c r="AN2095" s="31">
        <f t="shared" si="1191"/>
        <v>257500</v>
      </c>
      <c r="AO2095" s="31">
        <f t="shared" si="1192"/>
        <v>937.5</v>
      </c>
      <c r="AP2095" s="31">
        <f t="shared" si="1193"/>
        <v>0</v>
      </c>
      <c r="AQ2095" s="31">
        <f t="shared" si="1194"/>
        <v>937.5</v>
      </c>
      <c r="AR2095" s="31">
        <f t="shared" si="1195"/>
        <v>32607.008965920002</v>
      </c>
      <c r="AS2095" s="32">
        <f t="shared" si="1196"/>
        <v>0.79999999999999982</v>
      </c>
      <c r="AT2095" s="33">
        <f t="shared" si="1197"/>
        <v>20500</v>
      </c>
      <c r="AU2095" s="33">
        <f t="shared" si="1198"/>
        <v>100000</v>
      </c>
      <c r="AV2095" s="33">
        <v>258593</v>
      </c>
      <c r="AW2095" s="33">
        <f t="shared" si="1199"/>
        <v>1015.25</v>
      </c>
      <c r="AX2095" s="33">
        <f t="shared" si="1200"/>
        <v>33200.1491452384</v>
      </c>
      <c r="AY2095" s="34">
        <f t="shared" si="1201"/>
        <v>125310.86640715841</v>
      </c>
    </row>
    <row r="2096" spans="1:51" ht="15" customHeight="1" x14ac:dyDescent="0.3">
      <c r="A2096" s="166" t="s">
        <v>3300</v>
      </c>
      <c r="B2096" s="99">
        <v>17714.07</v>
      </c>
      <c r="C2096" s="99">
        <v>15218.99</v>
      </c>
      <c r="D2096" s="99">
        <v>77289.66</v>
      </c>
      <c r="E2096" s="99">
        <v>75110.710000000006</v>
      </c>
      <c r="F2096" s="137">
        <v>189000</v>
      </c>
      <c r="G2096" s="132">
        <v>24444</v>
      </c>
      <c r="H2096" s="182">
        <v>46367</v>
      </c>
      <c r="I2096" s="182">
        <v>46431</v>
      </c>
      <c r="J2096" s="166">
        <v>1.5</v>
      </c>
      <c r="K2096" s="166">
        <v>1.4</v>
      </c>
      <c r="L2096" s="167" t="s">
        <v>1206</v>
      </c>
      <c r="M2096" s="168" t="s">
        <v>1203</v>
      </c>
      <c r="N2096" s="169">
        <v>0.02</v>
      </c>
      <c r="O2096" s="21">
        <f t="shared" si="1166"/>
        <v>0.10000000000000009</v>
      </c>
      <c r="P2096" s="21" t="str">
        <f t="shared" si="1167"/>
        <v>N</v>
      </c>
      <c r="Q2096" s="22">
        <f t="shared" si="1168"/>
        <v>32933.06</v>
      </c>
      <c r="R2096" s="8" t="str">
        <f t="shared" si="1169"/>
        <v>N</v>
      </c>
      <c r="S2096" s="23">
        <f t="shared" si="1170"/>
        <v>0.13333333333333344</v>
      </c>
      <c r="T2096" s="24">
        <f t="shared" si="1171"/>
        <v>20500</v>
      </c>
      <c r="U2096" s="24">
        <f t="shared" si="1172"/>
        <v>100000</v>
      </c>
      <c r="V2096" s="24">
        <f t="shared" si="1173"/>
        <v>257500</v>
      </c>
      <c r="W2096" s="24">
        <f t="shared" si="1174"/>
        <v>15375</v>
      </c>
      <c r="X2096" s="24">
        <f t="shared" si="1175"/>
        <v>0</v>
      </c>
      <c r="Y2096" s="24">
        <f t="shared" si="1176"/>
        <v>15375</v>
      </c>
      <c r="Z2096" s="24">
        <f t="shared" si="1177"/>
        <v>18216.7212</v>
      </c>
      <c r="AA2096" s="25" t="str">
        <f t="shared" si="1178"/>
        <v>N</v>
      </c>
      <c r="AB2096" s="26">
        <f t="shared" si="1179"/>
        <v>0</v>
      </c>
      <c r="AC2096" s="27">
        <f t="shared" si="1180"/>
        <v>20500</v>
      </c>
      <c r="AD2096" s="28">
        <f t="shared" si="1181"/>
        <v>100000</v>
      </c>
      <c r="AE2096" s="28">
        <f t="shared" si="1182"/>
        <v>257500</v>
      </c>
      <c r="AF2096" s="28">
        <f t="shared" si="1183"/>
        <v>0</v>
      </c>
      <c r="AG2096" s="28">
        <f t="shared" si="1184"/>
        <v>0</v>
      </c>
      <c r="AH2096" s="28">
        <f t="shared" si="1185"/>
        <v>0</v>
      </c>
      <c r="AI2096" s="28">
        <f t="shared" si="1186"/>
        <v>0</v>
      </c>
      <c r="AJ2096" s="29" t="str">
        <f t="shared" si="1187"/>
        <v>N</v>
      </c>
      <c r="AK2096" s="30">
        <f t="shared" si="1188"/>
        <v>0</v>
      </c>
      <c r="AL2096" s="31">
        <f t="shared" si="1189"/>
        <v>20500</v>
      </c>
      <c r="AM2096" s="31">
        <f t="shared" si="1190"/>
        <v>100000</v>
      </c>
      <c r="AN2096" s="31">
        <f t="shared" si="1191"/>
        <v>257500</v>
      </c>
      <c r="AO2096" s="31">
        <f t="shared" si="1192"/>
        <v>0</v>
      </c>
      <c r="AP2096" s="31">
        <f t="shared" si="1193"/>
        <v>0</v>
      </c>
      <c r="AQ2096" s="31">
        <f t="shared" si="1194"/>
        <v>0</v>
      </c>
      <c r="AR2096" s="31">
        <f t="shared" si="1195"/>
        <v>0</v>
      </c>
      <c r="AS2096" s="32">
        <f t="shared" si="1196"/>
        <v>0</v>
      </c>
      <c r="AT2096" s="33">
        <f t="shared" si="1197"/>
        <v>20500</v>
      </c>
      <c r="AU2096" s="33">
        <f t="shared" si="1198"/>
        <v>100000</v>
      </c>
      <c r="AV2096" s="33">
        <v>258594</v>
      </c>
      <c r="AW2096" s="33">
        <f t="shared" si="1199"/>
        <v>0</v>
      </c>
      <c r="AX2096" s="33">
        <f t="shared" si="1200"/>
        <v>0</v>
      </c>
      <c r="AY2096" s="34">
        <f t="shared" si="1201"/>
        <v>18216.7212</v>
      </c>
    </row>
    <row r="2097" spans="1:51" ht="15" customHeight="1" x14ac:dyDescent="0.3">
      <c r="A2097" s="166" t="s">
        <v>3301</v>
      </c>
      <c r="B2097" s="99">
        <v>6550.45</v>
      </c>
      <c r="C2097" s="99">
        <v>30648.59</v>
      </c>
      <c r="D2097" s="99">
        <v>86389.63</v>
      </c>
      <c r="E2097" s="99">
        <v>77020.3</v>
      </c>
      <c r="F2097" s="137">
        <v>175000</v>
      </c>
      <c r="G2097" s="132">
        <v>0</v>
      </c>
      <c r="H2097" s="182">
        <v>46372</v>
      </c>
      <c r="I2097" s="182">
        <v>46443</v>
      </c>
      <c r="J2097" s="166">
        <v>4.3</v>
      </c>
      <c r="K2097" s="166">
        <v>3.1</v>
      </c>
      <c r="L2097" s="167" t="s">
        <v>1206</v>
      </c>
      <c r="M2097" s="168" t="s">
        <v>1203</v>
      </c>
      <c r="N2097" s="169">
        <v>0.02</v>
      </c>
      <c r="O2097" s="21">
        <f t="shared" si="1166"/>
        <v>1.1999999999999997</v>
      </c>
      <c r="P2097" s="21" t="str">
        <f t="shared" si="1167"/>
        <v>N</v>
      </c>
      <c r="Q2097" s="22">
        <f t="shared" si="1168"/>
        <v>37199.040000000001</v>
      </c>
      <c r="R2097" s="8" t="str">
        <f t="shared" si="1169"/>
        <v>N</v>
      </c>
      <c r="S2097" s="23">
        <f t="shared" si="1170"/>
        <v>1.5999999999999996</v>
      </c>
      <c r="T2097" s="24">
        <f t="shared" si="1171"/>
        <v>20500</v>
      </c>
      <c r="U2097" s="24">
        <f t="shared" si="1172"/>
        <v>100000</v>
      </c>
      <c r="V2097" s="24">
        <f t="shared" si="1173"/>
        <v>257500</v>
      </c>
      <c r="W2097" s="24">
        <f t="shared" si="1174"/>
        <v>10207.777499999997</v>
      </c>
      <c r="X2097" s="24">
        <f t="shared" si="1175"/>
        <v>0</v>
      </c>
      <c r="Y2097" s="24">
        <f t="shared" si="1176"/>
        <v>10207.777499999997</v>
      </c>
      <c r="Z2097" s="24">
        <f t="shared" si="1177"/>
        <v>27735.243300000002</v>
      </c>
      <c r="AA2097" s="25" t="str">
        <f t="shared" si="1178"/>
        <v>N</v>
      </c>
      <c r="AB2097" s="26">
        <f t="shared" si="1179"/>
        <v>0.59999999999999964</v>
      </c>
      <c r="AC2097" s="27">
        <f t="shared" si="1180"/>
        <v>20500</v>
      </c>
      <c r="AD2097" s="28">
        <f t="shared" si="1181"/>
        <v>100000</v>
      </c>
      <c r="AE2097" s="28">
        <f t="shared" si="1182"/>
        <v>257500</v>
      </c>
      <c r="AF2097" s="28">
        <f t="shared" si="1183"/>
        <v>2551.9443749999991</v>
      </c>
      <c r="AG2097" s="28">
        <f t="shared" si="1184"/>
        <v>0</v>
      </c>
      <c r="AH2097" s="28">
        <f t="shared" si="1185"/>
        <v>2551.9443749999991</v>
      </c>
      <c r="AI2097" s="28">
        <f t="shared" si="1186"/>
        <v>36149.936841000002</v>
      </c>
      <c r="AJ2097" s="29" t="str">
        <f t="shared" si="1187"/>
        <v>N</v>
      </c>
      <c r="AK2097" s="30">
        <f t="shared" si="1188"/>
        <v>0</v>
      </c>
      <c r="AL2097" s="31">
        <f t="shared" si="1189"/>
        <v>20500</v>
      </c>
      <c r="AM2097" s="31">
        <f t="shared" si="1190"/>
        <v>100000</v>
      </c>
      <c r="AN2097" s="31">
        <f t="shared" si="1191"/>
        <v>257500</v>
      </c>
      <c r="AO2097" s="31">
        <f t="shared" si="1192"/>
        <v>0</v>
      </c>
      <c r="AP2097" s="31">
        <f t="shared" si="1193"/>
        <v>0</v>
      </c>
      <c r="AQ2097" s="31">
        <f t="shared" si="1194"/>
        <v>0</v>
      </c>
      <c r="AR2097" s="31">
        <f t="shared" si="1195"/>
        <v>0</v>
      </c>
      <c r="AS2097" s="32">
        <f t="shared" si="1196"/>
        <v>0</v>
      </c>
      <c r="AT2097" s="33">
        <f t="shared" si="1197"/>
        <v>20500</v>
      </c>
      <c r="AU2097" s="33">
        <f t="shared" si="1198"/>
        <v>100000</v>
      </c>
      <c r="AV2097" s="33">
        <v>258595</v>
      </c>
      <c r="AW2097" s="33">
        <f t="shared" si="1199"/>
        <v>0</v>
      </c>
      <c r="AX2097" s="33">
        <f t="shared" si="1200"/>
        <v>0</v>
      </c>
      <c r="AY2097" s="34">
        <f t="shared" si="1201"/>
        <v>63885.180141000004</v>
      </c>
    </row>
    <row r="2098" spans="1:51" ht="15" customHeight="1" x14ac:dyDescent="0.3">
      <c r="A2098" s="166" t="s">
        <v>3302</v>
      </c>
      <c r="B2098" s="99">
        <v>8245.19</v>
      </c>
      <c r="C2098" s="99">
        <v>3854.87</v>
      </c>
      <c r="D2098" s="99">
        <v>62949.3</v>
      </c>
      <c r="E2098" s="99">
        <v>57795.8</v>
      </c>
      <c r="F2098" s="137">
        <v>65000</v>
      </c>
      <c r="G2098" s="132">
        <v>12500</v>
      </c>
      <c r="H2098" s="182">
        <v>46291</v>
      </c>
      <c r="I2098" s="182">
        <v>46357</v>
      </c>
      <c r="J2098" s="166">
        <v>1.6</v>
      </c>
      <c r="K2098" s="166">
        <v>0</v>
      </c>
      <c r="L2098" s="167" t="s">
        <v>1206</v>
      </c>
      <c r="M2098" s="168" t="s">
        <v>1203</v>
      </c>
      <c r="N2098" s="169">
        <v>0.04</v>
      </c>
      <c r="O2098" s="21">
        <f t="shared" si="1166"/>
        <v>1.6</v>
      </c>
      <c r="P2098" s="21" t="str">
        <f t="shared" si="1167"/>
        <v>N</v>
      </c>
      <c r="Q2098" s="22">
        <f t="shared" si="1168"/>
        <v>12100.060000000001</v>
      </c>
      <c r="R2098" s="8" t="str">
        <f t="shared" si="1169"/>
        <v>N</v>
      </c>
      <c r="S2098" s="23">
        <f t="shared" si="1170"/>
        <v>2.1333333333333333</v>
      </c>
      <c r="T2098" s="24">
        <f t="shared" si="1171"/>
        <v>20500</v>
      </c>
      <c r="U2098" s="24">
        <f t="shared" si="1172"/>
        <v>100000</v>
      </c>
      <c r="V2098" s="24">
        <f t="shared" si="1173"/>
        <v>257500</v>
      </c>
      <c r="W2098" s="24">
        <f t="shared" si="1174"/>
        <v>9438.0468000000019</v>
      </c>
      <c r="X2098" s="24">
        <f t="shared" si="1175"/>
        <v>0</v>
      </c>
      <c r="Y2098" s="24">
        <f t="shared" si="1176"/>
        <v>9438.0468000000019</v>
      </c>
      <c r="Z2098" s="24">
        <f t="shared" si="1177"/>
        <v>3146.0156000000006</v>
      </c>
      <c r="AA2098" s="25" t="str">
        <f t="shared" si="1178"/>
        <v>N</v>
      </c>
      <c r="AB2098" s="26">
        <f t="shared" si="1179"/>
        <v>1.1333333333333333</v>
      </c>
      <c r="AC2098" s="27">
        <f t="shared" si="1180"/>
        <v>20500</v>
      </c>
      <c r="AD2098" s="28">
        <f t="shared" si="1181"/>
        <v>100000</v>
      </c>
      <c r="AE2098" s="28">
        <f t="shared" si="1182"/>
        <v>257500</v>
      </c>
      <c r="AF2098" s="28">
        <f t="shared" si="1183"/>
        <v>9815.5686720000012</v>
      </c>
      <c r="AG2098" s="28">
        <f t="shared" si="1184"/>
        <v>0</v>
      </c>
      <c r="AH2098" s="28">
        <f t="shared" si="1185"/>
        <v>9815.5686720000012</v>
      </c>
      <c r="AI2098" s="28">
        <f t="shared" si="1186"/>
        <v>3271.856224000001</v>
      </c>
      <c r="AJ2098" s="29" t="str">
        <f t="shared" si="1187"/>
        <v>N</v>
      </c>
      <c r="AK2098" s="30">
        <f t="shared" si="1188"/>
        <v>0.1333333333333333</v>
      </c>
      <c r="AL2098" s="31">
        <f t="shared" si="1189"/>
        <v>20500</v>
      </c>
      <c r="AM2098" s="31">
        <f t="shared" si="1190"/>
        <v>100000</v>
      </c>
      <c r="AN2098" s="31">
        <f t="shared" si="1191"/>
        <v>257500</v>
      </c>
      <c r="AO2098" s="31">
        <f t="shared" si="1192"/>
        <v>9178.239899999995</v>
      </c>
      <c r="AP2098" s="31">
        <f t="shared" si="1193"/>
        <v>0</v>
      </c>
      <c r="AQ2098" s="31">
        <f t="shared" si="1194"/>
        <v>9178.239899999995</v>
      </c>
      <c r="AR2098" s="31">
        <f t="shared" si="1195"/>
        <v>4432.681991840007</v>
      </c>
      <c r="AS2098" s="32">
        <f t="shared" si="1196"/>
        <v>0</v>
      </c>
      <c r="AT2098" s="33">
        <f t="shared" si="1197"/>
        <v>20500</v>
      </c>
      <c r="AU2098" s="33">
        <f t="shared" si="1198"/>
        <v>100000</v>
      </c>
      <c r="AV2098" s="33">
        <v>258596</v>
      </c>
      <c r="AW2098" s="33">
        <f t="shared" si="1199"/>
        <v>0</v>
      </c>
      <c r="AX2098" s="33">
        <f t="shared" si="1200"/>
        <v>0</v>
      </c>
      <c r="AY2098" s="34">
        <f t="shared" si="1201"/>
        <v>10850.553815840009</v>
      </c>
    </row>
    <row r="2099" spans="1:51" ht="15" customHeight="1" x14ac:dyDescent="0.3">
      <c r="A2099" s="166" t="s">
        <v>3303</v>
      </c>
      <c r="B2099" s="99">
        <v>9297.1200000000008</v>
      </c>
      <c r="C2099" s="99">
        <v>2180.29</v>
      </c>
      <c r="D2099" s="99">
        <v>36162.71</v>
      </c>
      <c r="E2099" s="99">
        <v>35760.21</v>
      </c>
      <c r="F2099" s="137">
        <v>35000</v>
      </c>
      <c r="G2099" s="132">
        <v>0</v>
      </c>
      <c r="H2099" s="182">
        <v>46353</v>
      </c>
      <c r="I2099" s="182">
        <v>46443</v>
      </c>
      <c r="J2099" s="166">
        <v>2.4</v>
      </c>
      <c r="K2099" s="166">
        <v>0.3</v>
      </c>
      <c r="L2099" s="167" t="s">
        <v>1206</v>
      </c>
      <c r="M2099" s="168" t="s">
        <v>1205</v>
      </c>
      <c r="N2099" s="169">
        <v>0.05</v>
      </c>
      <c r="O2099" s="21">
        <f t="shared" si="1166"/>
        <v>2.1</v>
      </c>
      <c r="P2099" s="21" t="str">
        <f t="shared" si="1167"/>
        <v>N</v>
      </c>
      <c r="Q2099" s="22">
        <f t="shared" si="1168"/>
        <v>11477.41</v>
      </c>
      <c r="R2099" s="8" t="str">
        <f t="shared" si="1169"/>
        <v>N</v>
      </c>
      <c r="S2099" s="23">
        <f t="shared" si="1170"/>
        <v>2.1</v>
      </c>
      <c r="T2099" s="24">
        <f t="shared" si="1171"/>
        <v>20500</v>
      </c>
      <c r="U2099" s="24">
        <f t="shared" si="1172"/>
        <v>100000</v>
      </c>
      <c r="V2099" s="24">
        <f t="shared" si="1173"/>
        <v>257500</v>
      </c>
      <c r="W2099" s="24">
        <f t="shared" si="1174"/>
        <v>12051.280500000001</v>
      </c>
      <c r="X2099" s="24">
        <f t="shared" si="1175"/>
        <v>0</v>
      </c>
      <c r="Y2099" s="24">
        <f t="shared" si="1176"/>
        <v>12051.280500000001</v>
      </c>
      <c r="Z2099" s="24">
        <f t="shared" si="1177"/>
        <v>0</v>
      </c>
      <c r="AA2099" s="25" t="str">
        <f t="shared" si="1178"/>
        <v>N</v>
      </c>
      <c r="AB2099" s="26">
        <f t="shared" si="1179"/>
        <v>1.1000000000000001</v>
      </c>
      <c r="AC2099" s="27">
        <f t="shared" si="1180"/>
        <v>20500</v>
      </c>
      <c r="AD2099" s="28">
        <f t="shared" si="1181"/>
        <v>100000</v>
      </c>
      <c r="AE2099" s="28">
        <f t="shared" si="1182"/>
        <v>257500</v>
      </c>
      <c r="AF2099" s="28">
        <f t="shared" si="1183"/>
        <v>12653.844525</v>
      </c>
      <c r="AG2099" s="28">
        <f t="shared" si="1184"/>
        <v>0</v>
      </c>
      <c r="AH2099" s="28">
        <f t="shared" si="1185"/>
        <v>12653.844525</v>
      </c>
      <c r="AI2099" s="28">
        <f t="shared" si="1186"/>
        <v>0</v>
      </c>
      <c r="AJ2099" s="29" t="str">
        <f t="shared" si="1187"/>
        <v>N</v>
      </c>
      <c r="AK2099" s="30">
        <f t="shared" si="1188"/>
        <v>0.10000000000000009</v>
      </c>
      <c r="AL2099" s="31">
        <f t="shared" si="1189"/>
        <v>20500</v>
      </c>
      <c r="AM2099" s="31">
        <f t="shared" si="1190"/>
        <v>100000</v>
      </c>
      <c r="AN2099" s="31">
        <f t="shared" si="1191"/>
        <v>257500</v>
      </c>
      <c r="AO2099" s="31">
        <f t="shared" si="1192"/>
        <v>13286.536751250002</v>
      </c>
      <c r="AP2099" s="31">
        <f t="shared" si="1193"/>
        <v>0</v>
      </c>
      <c r="AQ2099" s="31">
        <f t="shared" si="1194"/>
        <v>13286.536751250002</v>
      </c>
      <c r="AR2099" s="31">
        <f t="shared" si="1195"/>
        <v>0</v>
      </c>
      <c r="AS2099" s="32">
        <f t="shared" si="1196"/>
        <v>0</v>
      </c>
      <c r="AT2099" s="33">
        <f t="shared" si="1197"/>
        <v>20500</v>
      </c>
      <c r="AU2099" s="33">
        <f t="shared" si="1198"/>
        <v>100000</v>
      </c>
      <c r="AV2099" s="33">
        <v>258597</v>
      </c>
      <c r="AW2099" s="33">
        <f t="shared" si="1199"/>
        <v>0</v>
      </c>
      <c r="AX2099" s="33">
        <f t="shared" si="1200"/>
        <v>0</v>
      </c>
      <c r="AY2099" s="34">
        <f t="shared" si="1201"/>
        <v>0</v>
      </c>
    </row>
    <row r="2100" spans="1:51" ht="15" customHeight="1" x14ac:dyDescent="0.3">
      <c r="A2100" s="166" t="s">
        <v>3304</v>
      </c>
      <c r="B2100" s="99">
        <v>9700.1299999999992</v>
      </c>
      <c r="C2100" s="99">
        <v>34286.480000000003</v>
      </c>
      <c r="D2100" s="99">
        <v>70133.17</v>
      </c>
      <c r="E2100" s="99">
        <v>60915.76</v>
      </c>
      <c r="F2100" s="137">
        <v>88000</v>
      </c>
      <c r="G2100" s="138">
        <v>12500</v>
      </c>
      <c r="H2100" s="182">
        <v>46509</v>
      </c>
      <c r="I2100" s="182">
        <v>46585</v>
      </c>
      <c r="J2100" s="166">
        <v>1.6</v>
      </c>
      <c r="K2100" s="166">
        <v>0.5</v>
      </c>
      <c r="L2100" s="167" t="s">
        <v>1206</v>
      </c>
      <c r="M2100" s="168" t="s">
        <v>1205</v>
      </c>
      <c r="N2100" s="169">
        <v>5.1999999999999998E-2</v>
      </c>
      <c r="O2100" s="21">
        <f t="shared" si="1166"/>
        <v>1.1000000000000001</v>
      </c>
      <c r="P2100" s="21" t="str">
        <f t="shared" si="1167"/>
        <v>N</v>
      </c>
      <c r="Q2100" s="22">
        <f t="shared" si="1168"/>
        <v>43986.61</v>
      </c>
      <c r="R2100" s="8" t="str">
        <f t="shared" si="1169"/>
        <v>N</v>
      </c>
      <c r="S2100" s="23">
        <f t="shared" si="1170"/>
        <v>1.1000000000000001</v>
      </c>
      <c r="T2100" s="24">
        <f t="shared" si="1171"/>
        <v>20500</v>
      </c>
      <c r="U2100" s="24">
        <f t="shared" si="1172"/>
        <v>100000</v>
      </c>
      <c r="V2100" s="24">
        <f t="shared" si="1173"/>
        <v>257500</v>
      </c>
      <c r="W2100" s="24">
        <f t="shared" si="1174"/>
        <v>20500</v>
      </c>
      <c r="X2100" s="24">
        <f t="shared" si="1175"/>
        <v>0</v>
      </c>
      <c r="Y2100" s="24">
        <f t="shared" si="1176"/>
        <v>20500</v>
      </c>
      <c r="Z2100" s="24">
        <f t="shared" si="1177"/>
        <v>25773.913720000004</v>
      </c>
      <c r="AA2100" s="25" t="str">
        <f t="shared" si="1178"/>
        <v>N</v>
      </c>
      <c r="AB2100" s="26">
        <f t="shared" si="1179"/>
        <v>0.10000000000000009</v>
      </c>
      <c r="AC2100" s="27">
        <f t="shared" si="1180"/>
        <v>20500</v>
      </c>
      <c r="AD2100" s="28">
        <f t="shared" si="1181"/>
        <v>100000</v>
      </c>
      <c r="AE2100" s="28">
        <f t="shared" si="1182"/>
        <v>257500</v>
      </c>
      <c r="AF2100" s="28">
        <f t="shared" si="1183"/>
        <v>9366.8300000000017</v>
      </c>
      <c r="AG2100" s="28">
        <f t="shared" si="1184"/>
        <v>0</v>
      </c>
      <c r="AH2100" s="28">
        <f t="shared" si="1185"/>
        <v>9366.8300000000017</v>
      </c>
      <c r="AI2100" s="28">
        <f t="shared" si="1186"/>
        <v>39313.327233440003</v>
      </c>
      <c r="AJ2100" s="29" t="str">
        <f t="shared" si="1187"/>
        <v>N</v>
      </c>
      <c r="AK2100" s="30">
        <f t="shared" si="1188"/>
        <v>0</v>
      </c>
      <c r="AL2100" s="31">
        <f t="shared" si="1189"/>
        <v>20500</v>
      </c>
      <c r="AM2100" s="31">
        <f t="shared" si="1190"/>
        <v>100000</v>
      </c>
      <c r="AN2100" s="31">
        <f t="shared" si="1191"/>
        <v>257500</v>
      </c>
      <c r="AO2100" s="31">
        <f t="shared" si="1192"/>
        <v>0</v>
      </c>
      <c r="AP2100" s="31">
        <f t="shared" si="1193"/>
        <v>0</v>
      </c>
      <c r="AQ2100" s="31">
        <f t="shared" si="1194"/>
        <v>0</v>
      </c>
      <c r="AR2100" s="31">
        <f t="shared" si="1195"/>
        <v>0</v>
      </c>
      <c r="AS2100" s="32">
        <f t="shared" si="1196"/>
        <v>0</v>
      </c>
      <c r="AT2100" s="33">
        <f t="shared" si="1197"/>
        <v>20500</v>
      </c>
      <c r="AU2100" s="33">
        <f t="shared" si="1198"/>
        <v>100000</v>
      </c>
      <c r="AV2100" s="33">
        <v>258598</v>
      </c>
      <c r="AW2100" s="33">
        <f t="shared" si="1199"/>
        <v>0</v>
      </c>
      <c r="AX2100" s="33">
        <f t="shared" si="1200"/>
        <v>0</v>
      </c>
      <c r="AY2100" s="34">
        <f t="shared" si="1201"/>
        <v>65087.240953440007</v>
      </c>
    </row>
    <row r="2101" spans="1:51" ht="15" customHeight="1" x14ac:dyDescent="0.3">
      <c r="A2101" s="166" t="s">
        <v>3305</v>
      </c>
      <c r="B2101" s="99">
        <v>15028.94</v>
      </c>
      <c r="C2101" s="99">
        <v>5190.54</v>
      </c>
      <c r="D2101" s="99">
        <v>34741.550000000003</v>
      </c>
      <c r="E2101" s="99">
        <v>26146.92</v>
      </c>
      <c r="F2101" s="137">
        <v>72000</v>
      </c>
      <c r="G2101" s="138">
        <v>12500</v>
      </c>
      <c r="H2101" s="182">
        <v>46373</v>
      </c>
      <c r="I2101" s="182">
        <v>46386</v>
      </c>
      <c r="J2101" s="166">
        <v>4.5</v>
      </c>
      <c r="K2101" s="166">
        <v>0.4</v>
      </c>
      <c r="L2101" s="167" t="s">
        <v>1206</v>
      </c>
      <c r="M2101" s="168" t="s">
        <v>1205</v>
      </c>
      <c r="N2101" s="169">
        <v>0.04</v>
      </c>
      <c r="O2101" s="21">
        <f t="shared" si="1166"/>
        <v>4.0999999999999996</v>
      </c>
      <c r="P2101" s="21" t="str">
        <f t="shared" si="1167"/>
        <v>N</v>
      </c>
      <c r="Q2101" s="22">
        <f t="shared" si="1168"/>
        <v>20219.48</v>
      </c>
      <c r="R2101" s="8" t="str">
        <f t="shared" si="1169"/>
        <v>N</v>
      </c>
      <c r="S2101" s="23">
        <f t="shared" si="1170"/>
        <v>4.0999999999999996</v>
      </c>
      <c r="T2101" s="24">
        <f t="shared" si="1171"/>
        <v>20500</v>
      </c>
      <c r="U2101" s="24">
        <f t="shared" si="1172"/>
        <v>100000</v>
      </c>
      <c r="V2101" s="24">
        <f t="shared" si="1173"/>
        <v>257500</v>
      </c>
      <c r="W2101" s="24">
        <f t="shared" si="1174"/>
        <v>20500</v>
      </c>
      <c r="X2101" s="24">
        <f t="shared" si="1175"/>
        <v>0</v>
      </c>
      <c r="Y2101" s="24">
        <f t="shared" si="1176"/>
        <v>20500</v>
      </c>
      <c r="Z2101" s="24">
        <f t="shared" si="1177"/>
        <v>528.25920000000042</v>
      </c>
      <c r="AA2101" s="25" t="str">
        <f t="shared" si="1178"/>
        <v>N</v>
      </c>
      <c r="AB2101" s="26">
        <f t="shared" si="1179"/>
        <v>3.0999999999999996</v>
      </c>
      <c r="AC2101" s="27">
        <f t="shared" si="1180"/>
        <v>20500</v>
      </c>
      <c r="AD2101" s="28">
        <f t="shared" si="1181"/>
        <v>100000</v>
      </c>
      <c r="AE2101" s="28">
        <f t="shared" si="1182"/>
        <v>257500</v>
      </c>
      <c r="AF2101" s="28">
        <f t="shared" si="1183"/>
        <v>20500</v>
      </c>
      <c r="AG2101" s="28">
        <f t="shared" si="1184"/>
        <v>0</v>
      </c>
      <c r="AH2101" s="28">
        <f t="shared" si="1185"/>
        <v>20500</v>
      </c>
      <c r="AI2101" s="28">
        <f t="shared" si="1186"/>
        <v>1369.3895680000023</v>
      </c>
      <c r="AJ2101" s="29" t="str">
        <f t="shared" si="1187"/>
        <v>N</v>
      </c>
      <c r="AK2101" s="30">
        <f t="shared" si="1188"/>
        <v>2.0999999999999996</v>
      </c>
      <c r="AL2101" s="31">
        <f t="shared" si="1189"/>
        <v>20500</v>
      </c>
      <c r="AM2101" s="31">
        <f t="shared" si="1190"/>
        <v>100000</v>
      </c>
      <c r="AN2101" s="31">
        <f t="shared" si="1191"/>
        <v>257500</v>
      </c>
      <c r="AO2101" s="31">
        <f t="shared" si="1192"/>
        <v>20500</v>
      </c>
      <c r="AP2101" s="31">
        <f t="shared" si="1193"/>
        <v>0</v>
      </c>
      <c r="AQ2101" s="31">
        <f t="shared" si="1194"/>
        <v>20500</v>
      </c>
      <c r="AR2101" s="31">
        <f t="shared" si="1195"/>
        <v>2244.165150720004</v>
      </c>
      <c r="AS2101" s="32">
        <f t="shared" si="1196"/>
        <v>1.0999999999999996</v>
      </c>
      <c r="AT2101" s="33">
        <f t="shared" si="1197"/>
        <v>20500</v>
      </c>
      <c r="AU2101" s="33">
        <f t="shared" si="1198"/>
        <v>100000</v>
      </c>
      <c r="AV2101" s="33">
        <v>258599</v>
      </c>
      <c r="AW2101" s="33">
        <f t="shared" si="1199"/>
        <v>3758.4499999999971</v>
      </c>
      <c r="AX2101" s="33">
        <f t="shared" si="1200"/>
        <v>19895.481756748806</v>
      </c>
      <c r="AY2101" s="34">
        <f t="shared" si="1201"/>
        <v>24037.295675468813</v>
      </c>
    </row>
    <row r="2102" spans="1:51" ht="15" customHeight="1" x14ac:dyDescent="0.3">
      <c r="A2102" s="166" t="s">
        <v>3306</v>
      </c>
      <c r="B2102" s="99">
        <v>13929.81</v>
      </c>
      <c r="C2102" s="99">
        <v>34054.160000000003</v>
      </c>
      <c r="D2102" s="99">
        <v>85309.62</v>
      </c>
      <c r="E2102" s="99">
        <v>70430.259999999995</v>
      </c>
      <c r="F2102" s="137">
        <v>66000</v>
      </c>
      <c r="G2102" s="138">
        <v>12500</v>
      </c>
      <c r="H2102" s="182">
        <v>46504</v>
      </c>
      <c r="I2102" s="182">
        <v>46593</v>
      </c>
      <c r="J2102" s="166">
        <v>4.8</v>
      </c>
      <c r="K2102" s="166">
        <v>2.5</v>
      </c>
      <c r="L2102" s="167" t="s">
        <v>1206</v>
      </c>
      <c r="M2102" s="168" t="s">
        <v>1204</v>
      </c>
      <c r="N2102" s="169">
        <v>1.6E-2</v>
      </c>
      <c r="O2102" s="21">
        <f t="shared" si="1166"/>
        <v>2.2999999999999998</v>
      </c>
      <c r="P2102" s="21" t="str">
        <f t="shared" si="1167"/>
        <v>N</v>
      </c>
      <c r="Q2102" s="22">
        <f t="shared" si="1168"/>
        <v>47983.97</v>
      </c>
      <c r="R2102" s="8" t="str">
        <f t="shared" si="1169"/>
        <v>N</v>
      </c>
      <c r="S2102" s="23">
        <f t="shared" si="1170"/>
        <v>4.5999999999999996</v>
      </c>
      <c r="T2102" s="24">
        <f t="shared" si="1171"/>
        <v>20500</v>
      </c>
      <c r="U2102" s="24">
        <f t="shared" si="1172"/>
        <v>100000</v>
      </c>
      <c r="V2102" s="24">
        <f t="shared" si="1173"/>
        <v>257500</v>
      </c>
      <c r="W2102" s="24">
        <f t="shared" si="1174"/>
        <v>7345.1900000000023</v>
      </c>
      <c r="X2102" s="24">
        <f t="shared" si="1175"/>
        <v>0</v>
      </c>
      <c r="Y2102" s="24">
        <f t="shared" si="1176"/>
        <v>7345.1900000000023</v>
      </c>
      <c r="Z2102" s="24">
        <f t="shared" si="1177"/>
        <v>41406.523520000002</v>
      </c>
      <c r="AA2102" s="25" t="str">
        <f t="shared" si="1178"/>
        <v>N</v>
      </c>
      <c r="AB2102" s="26">
        <f t="shared" si="1179"/>
        <v>3.5999999999999996</v>
      </c>
      <c r="AC2102" s="27">
        <f t="shared" si="1180"/>
        <v>20500</v>
      </c>
      <c r="AD2102" s="28">
        <f t="shared" si="1181"/>
        <v>100000</v>
      </c>
      <c r="AE2102" s="28">
        <f t="shared" si="1182"/>
        <v>257500</v>
      </c>
      <c r="AF2102" s="28">
        <f t="shared" si="1183"/>
        <v>3672.5950000000012</v>
      </c>
      <c r="AG2102" s="28">
        <f t="shared" si="1184"/>
        <v>0</v>
      </c>
      <c r="AH2102" s="28">
        <f t="shared" si="1185"/>
        <v>3672.5950000000012</v>
      </c>
      <c r="AI2102" s="28">
        <f t="shared" si="1186"/>
        <v>45859.145936320005</v>
      </c>
      <c r="AJ2102" s="29" t="str">
        <f t="shared" si="1187"/>
        <v>N</v>
      </c>
      <c r="AK2102" s="30">
        <f t="shared" si="1188"/>
        <v>2.5999999999999996</v>
      </c>
      <c r="AL2102" s="31">
        <f t="shared" si="1189"/>
        <v>20500</v>
      </c>
      <c r="AM2102" s="31">
        <f t="shared" si="1190"/>
        <v>100000</v>
      </c>
      <c r="AN2102" s="31">
        <f t="shared" si="1191"/>
        <v>257500</v>
      </c>
      <c r="AO2102" s="31">
        <f t="shared" si="1192"/>
        <v>3672.5950000000012</v>
      </c>
      <c r="AP2102" s="31">
        <f t="shared" si="1193"/>
        <v>0</v>
      </c>
      <c r="AQ2102" s="31">
        <f t="shared" si="1194"/>
        <v>3672.5950000000012</v>
      </c>
      <c r="AR2102" s="31">
        <f t="shared" si="1195"/>
        <v>46651.653791301127</v>
      </c>
      <c r="AS2102" s="32">
        <f t="shared" si="1196"/>
        <v>1.5999999999999996</v>
      </c>
      <c r="AT2102" s="33">
        <f t="shared" si="1197"/>
        <v>20500</v>
      </c>
      <c r="AU2102" s="33">
        <f t="shared" si="1198"/>
        <v>100000</v>
      </c>
      <c r="AV2102" s="33">
        <v>258600</v>
      </c>
      <c r="AW2102" s="33">
        <f t="shared" si="1199"/>
        <v>0</v>
      </c>
      <c r="AX2102" s="33">
        <f t="shared" si="1200"/>
        <v>51129.436771961948</v>
      </c>
      <c r="AY2102" s="34">
        <f t="shared" si="1201"/>
        <v>185046.76001958307</v>
      </c>
    </row>
    <row r="2103" spans="1:51" ht="15" customHeight="1" x14ac:dyDescent="0.3">
      <c r="A2103" s="166" t="s">
        <v>3307</v>
      </c>
      <c r="B2103" s="99">
        <v>15864.69</v>
      </c>
      <c r="C2103" s="99">
        <v>32201.37</v>
      </c>
      <c r="D2103" s="99">
        <v>112555.22</v>
      </c>
      <c r="E2103" s="99">
        <v>101599.66</v>
      </c>
      <c r="F2103" s="137">
        <v>190000</v>
      </c>
      <c r="G2103" s="138">
        <v>12500</v>
      </c>
      <c r="H2103" s="182">
        <v>46382</v>
      </c>
      <c r="I2103" s="182">
        <v>46404</v>
      </c>
      <c r="J2103" s="166">
        <v>2.5</v>
      </c>
      <c r="K2103" s="166">
        <v>2.2999999999999998</v>
      </c>
      <c r="L2103" s="167" t="s">
        <v>1207</v>
      </c>
      <c r="M2103" s="168" t="s">
        <v>1205</v>
      </c>
      <c r="N2103" s="169">
        <v>0.03</v>
      </c>
      <c r="O2103" s="21">
        <f t="shared" si="1166"/>
        <v>0.20000000000000018</v>
      </c>
      <c r="P2103" s="21" t="str">
        <f t="shared" si="1167"/>
        <v>N</v>
      </c>
      <c r="Q2103" s="22">
        <f t="shared" si="1168"/>
        <v>48066.06</v>
      </c>
      <c r="R2103" s="8" t="str">
        <f t="shared" si="1169"/>
        <v>N</v>
      </c>
      <c r="S2103" s="23">
        <f t="shared" si="1170"/>
        <v>0.20000000000000018</v>
      </c>
      <c r="T2103" s="24">
        <f t="shared" si="1171"/>
        <v>50000</v>
      </c>
      <c r="U2103" s="24">
        <f t="shared" si="1172"/>
        <v>200000</v>
      </c>
      <c r="V2103" s="24">
        <f t="shared" si="1173"/>
        <v>257500</v>
      </c>
      <c r="W2103" s="24">
        <f t="shared" si="1174"/>
        <v>49508.041799999999</v>
      </c>
      <c r="X2103" s="24">
        <f t="shared" si="1175"/>
        <v>0</v>
      </c>
      <c r="Y2103" s="24">
        <f t="shared" si="1176"/>
        <v>49508.041799999999</v>
      </c>
      <c r="Z2103" s="24">
        <f t="shared" si="1177"/>
        <v>0</v>
      </c>
      <c r="AA2103" s="25" t="str">
        <f t="shared" si="1178"/>
        <v>N</v>
      </c>
      <c r="AB2103" s="26">
        <f t="shared" si="1179"/>
        <v>0</v>
      </c>
      <c r="AC2103" s="27">
        <f t="shared" si="1180"/>
        <v>50000</v>
      </c>
      <c r="AD2103" s="28">
        <f t="shared" si="1181"/>
        <v>200000</v>
      </c>
      <c r="AE2103" s="28">
        <f t="shared" si="1182"/>
        <v>257500</v>
      </c>
      <c r="AF2103" s="28">
        <f t="shared" si="1183"/>
        <v>0</v>
      </c>
      <c r="AG2103" s="28">
        <f t="shared" si="1184"/>
        <v>0</v>
      </c>
      <c r="AH2103" s="28">
        <f t="shared" si="1185"/>
        <v>0</v>
      </c>
      <c r="AI2103" s="28">
        <f t="shared" si="1186"/>
        <v>0</v>
      </c>
      <c r="AJ2103" s="29" t="str">
        <f t="shared" si="1187"/>
        <v>N</v>
      </c>
      <c r="AK2103" s="30">
        <f t="shared" si="1188"/>
        <v>0</v>
      </c>
      <c r="AL2103" s="31">
        <f t="shared" si="1189"/>
        <v>50000</v>
      </c>
      <c r="AM2103" s="31">
        <f t="shared" si="1190"/>
        <v>200000</v>
      </c>
      <c r="AN2103" s="31">
        <f t="shared" si="1191"/>
        <v>257500</v>
      </c>
      <c r="AO2103" s="31">
        <f t="shared" si="1192"/>
        <v>0</v>
      </c>
      <c r="AP2103" s="31">
        <f t="shared" si="1193"/>
        <v>0</v>
      </c>
      <c r="AQ2103" s="31">
        <f t="shared" si="1194"/>
        <v>0</v>
      </c>
      <c r="AR2103" s="31">
        <f t="shared" si="1195"/>
        <v>0</v>
      </c>
      <c r="AS2103" s="32">
        <f t="shared" si="1196"/>
        <v>0</v>
      </c>
      <c r="AT2103" s="33">
        <f t="shared" si="1197"/>
        <v>50000</v>
      </c>
      <c r="AU2103" s="33">
        <f t="shared" si="1198"/>
        <v>200000</v>
      </c>
      <c r="AV2103" s="33">
        <v>258601</v>
      </c>
      <c r="AW2103" s="33">
        <f t="shared" si="1199"/>
        <v>0</v>
      </c>
      <c r="AX2103" s="33">
        <f t="shared" si="1200"/>
        <v>0</v>
      </c>
      <c r="AY2103" s="34">
        <f t="shared" si="1201"/>
        <v>0</v>
      </c>
    </row>
    <row r="2104" spans="1:51" ht="15" customHeight="1" x14ac:dyDescent="0.3">
      <c r="A2104" s="166" t="s">
        <v>3308</v>
      </c>
      <c r="B2104" s="99">
        <v>12261.31</v>
      </c>
      <c r="C2104" s="99">
        <v>29157.59</v>
      </c>
      <c r="D2104" s="99">
        <v>54482.73</v>
      </c>
      <c r="E2104" s="99">
        <v>47582.9</v>
      </c>
      <c r="F2104" s="137">
        <v>15000</v>
      </c>
      <c r="G2104" s="138">
        <v>12500</v>
      </c>
      <c r="H2104" s="182">
        <v>46344</v>
      </c>
      <c r="I2104" s="182">
        <v>46388</v>
      </c>
      <c r="J2104" s="166">
        <v>4.8</v>
      </c>
      <c r="K2104" s="166">
        <v>4.2</v>
      </c>
      <c r="L2104" s="167" t="s">
        <v>1207</v>
      </c>
      <c r="M2104" s="168" t="s">
        <v>1203</v>
      </c>
      <c r="N2104" s="169">
        <v>3.3000000000000002E-2</v>
      </c>
      <c r="O2104" s="21">
        <f t="shared" si="1166"/>
        <v>0.59999999999999964</v>
      </c>
      <c r="P2104" s="21" t="str">
        <f t="shared" si="1167"/>
        <v>N</v>
      </c>
      <c r="Q2104" s="22">
        <f t="shared" si="1168"/>
        <v>41418.9</v>
      </c>
      <c r="R2104" s="8" t="str">
        <f t="shared" si="1169"/>
        <v>N</v>
      </c>
      <c r="S2104" s="23">
        <f t="shared" si="1170"/>
        <v>0.79999999999999949</v>
      </c>
      <c r="T2104" s="24">
        <f t="shared" si="1171"/>
        <v>50000</v>
      </c>
      <c r="U2104" s="24">
        <f t="shared" si="1172"/>
        <v>200000</v>
      </c>
      <c r="V2104" s="24">
        <f t="shared" si="1173"/>
        <v>257500</v>
      </c>
      <c r="W2104" s="24">
        <f t="shared" si="1174"/>
        <v>32089.292774999994</v>
      </c>
      <c r="X2104" s="24">
        <f t="shared" si="1175"/>
        <v>0</v>
      </c>
      <c r="Y2104" s="24">
        <f t="shared" si="1176"/>
        <v>32089.292774999994</v>
      </c>
      <c r="Z2104" s="24">
        <f t="shared" si="1177"/>
        <v>10696.430925000001</v>
      </c>
      <c r="AA2104" s="25" t="str">
        <f t="shared" si="1178"/>
        <v>N</v>
      </c>
      <c r="AB2104" s="26">
        <f t="shared" si="1179"/>
        <v>0</v>
      </c>
      <c r="AC2104" s="27">
        <f t="shared" si="1180"/>
        <v>50000</v>
      </c>
      <c r="AD2104" s="28">
        <f t="shared" si="1181"/>
        <v>200000</v>
      </c>
      <c r="AE2104" s="28">
        <f t="shared" si="1182"/>
        <v>257500</v>
      </c>
      <c r="AF2104" s="28">
        <f t="shared" si="1183"/>
        <v>0</v>
      </c>
      <c r="AG2104" s="28">
        <f t="shared" si="1184"/>
        <v>0</v>
      </c>
      <c r="AH2104" s="28">
        <f t="shared" si="1185"/>
        <v>0</v>
      </c>
      <c r="AI2104" s="28">
        <f t="shared" si="1186"/>
        <v>0</v>
      </c>
      <c r="AJ2104" s="29" t="str">
        <f t="shared" si="1187"/>
        <v>N</v>
      </c>
      <c r="AK2104" s="30">
        <f t="shared" si="1188"/>
        <v>0</v>
      </c>
      <c r="AL2104" s="31">
        <f t="shared" si="1189"/>
        <v>50000</v>
      </c>
      <c r="AM2104" s="31">
        <f t="shared" si="1190"/>
        <v>200000</v>
      </c>
      <c r="AN2104" s="31">
        <f t="shared" si="1191"/>
        <v>257500</v>
      </c>
      <c r="AO2104" s="31">
        <f t="shared" si="1192"/>
        <v>0</v>
      </c>
      <c r="AP2104" s="31">
        <f t="shared" si="1193"/>
        <v>0</v>
      </c>
      <c r="AQ2104" s="31">
        <f t="shared" si="1194"/>
        <v>0</v>
      </c>
      <c r="AR2104" s="31">
        <f t="shared" si="1195"/>
        <v>0</v>
      </c>
      <c r="AS2104" s="32">
        <f t="shared" si="1196"/>
        <v>0</v>
      </c>
      <c r="AT2104" s="33">
        <f t="shared" si="1197"/>
        <v>50000</v>
      </c>
      <c r="AU2104" s="33">
        <f t="shared" si="1198"/>
        <v>200000</v>
      </c>
      <c r="AV2104" s="33">
        <v>258602</v>
      </c>
      <c r="AW2104" s="33">
        <f t="shared" si="1199"/>
        <v>0</v>
      </c>
      <c r="AX2104" s="33">
        <f t="shared" si="1200"/>
        <v>0</v>
      </c>
      <c r="AY2104" s="34">
        <f t="shared" si="1201"/>
        <v>10696.430925000001</v>
      </c>
    </row>
    <row r="2105" spans="1:51" ht="15" customHeight="1" x14ac:dyDescent="0.3">
      <c r="A2105" s="166" t="s">
        <v>3309</v>
      </c>
      <c r="B2105" s="99">
        <v>13937.31</v>
      </c>
      <c r="C2105" s="99">
        <v>21295.93</v>
      </c>
      <c r="D2105" s="99">
        <v>76429.52</v>
      </c>
      <c r="E2105" s="99">
        <v>61649.16</v>
      </c>
      <c r="F2105" s="137">
        <v>111000</v>
      </c>
      <c r="G2105" s="138">
        <v>12500</v>
      </c>
      <c r="H2105" s="182">
        <v>46496</v>
      </c>
      <c r="I2105" s="182">
        <v>46511</v>
      </c>
      <c r="J2105" s="166">
        <v>3.3</v>
      </c>
      <c r="K2105" s="166">
        <v>0.1</v>
      </c>
      <c r="L2105" s="167" t="s">
        <v>1207</v>
      </c>
      <c r="M2105" s="168" t="s">
        <v>1204</v>
      </c>
      <c r="N2105" s="169">
        <v>5.0000000000000001E-3</v>
      </c>
      <c r="O2105" s="21">
        <f t="shared" si="1166"/>
        <v>3.1999999999999997</v>
      </c>
      <c r="P2105" s="21" t="str">
        <f t="shared" si="1167"/>
        <v>N</v>
      </c>
      <c r="Q2105" s="22">
        <f t="shared" si="1168"/>
        <v>35233.24</v>
      </c>
      <c r="R2105" s="8" t="str">
        <f t="shared" si="1169"/>
        <v>N</v>
      </c>
      <c r="S2105" s="23">
        <f t="shared" si="1170"/>
        <v>6.3999999999999995</v>
      </c>
      <c r="T2105" s="24">
        <f t="shared" si="1171"/>
        <v>50000</v>
      </c>
      <c r="U2105" s="24">
        <f t="shared" si="1172"/>
        <v>200000</v>
      </c>
      <c r="V2105" s="24">
        <f t="shared" si="1173"/>
        <v>257500</v>
      </c>
      <c r="W2105" s="24">
        <f t="shared" si="1174"/>
        <v>17704.703099999999</v>
      </c>
      <c r="X2105" s="24">
        <f t="shared" si="1175"/>
        <v>0</v>
      </c>
      <c r="Y2105" s="24">
        <f t="shared" si="1176"/>
        <v>17704.703099999999</v>
      </c>
      <c r="Z2105" s="24">
        <f t="shared" si="1177"/>
        <v>17704.703099999999</v>
      </c>
      <c r="AA2105" s="25" t="str">
        <f t="shared" si="1178"/>
        <v>N</v>
      </c>
      <c r="AB2105" s="26">
        <f t="shared" si="1179"/>
        <v>5.3999999999999995</v>
      </c>
      <c r="AC2105" s="27">
        <f t="shared" si="1180"/>
        <v>50000</v>
      </c>
      <c r="AD2105" s="28">
        <f t="shared" si="1181"/>
        <v>200000</v>
      </c>
      <c r="AE2105" s="28">
        <f t="shared" si="1182"/>
        <v>257500</v>
      </c>
      <c r="AF2105" s="28">
        <f t="shared" si="1183"/>
        <v>17793.226615499996</v>
      </c>
      <c r="AG2105" s="28">
        <f t="shared" si="1184"/>
        <v>0</v>
      </c>
      <c r="AH2105" s="28">
        <f t="shared" si="1185"/>
        <v>17793.226615499996</v>
      </c>
      <c r="AI2105" s="28">
        <f t="shared" si="1186"/>
        <v>17793.226615499996</v>
      </c>
      <c r="AJ2105" s="29" t="str">
        <f t="shared" si="1187"/>
        <v>N</v>
      </c>
      <c r="AK2105" s="30">
        <f t="shared" si="1188"/>
        <v>4.3999999999999995</v>
      </c>
      <c r="AL2105" s="31">
        <f t="shared" si="1189"/>
        <v>50000</v>
      </c>
      <c r="AM2105" s="31">
        <f t="shared" si="1190"/>
        <v>200000</v>
      </c>
      <c r="AN2105" s="31">
        <f t="shared" si="1191"/>
        <v>257500</v>
      </c>
      <c r="AO2105" s="31">
        <f t="shared" si="1192"/>
        <v>17882.192748577494</v>
      </c>
      <c r="AP2105" s="31">
        <f t="shared" si="1193"/>
        <v>0</v>
      </c>
      <c r="AQ2105" s="31">
        <f t="shared" si="1194"/>
        <v>17882.192748577494</v>
      </c>
      <c r="AR2105" s="31">
        <f t="shared" si="1195"/>
        <v>17882.192748577494</v>
      </c>
      <c r="AS2105" s="32">
        <f t="shared" si="1196"/>
        <v>3.3999999999999995</v>
      </c>
      <c r="AT2105" s="33">
        <f t="shared" si="1197"/>
        <v>50000</v>
      </c>
      <c r="AU2105" s="33">
        <f t="shared" si="1198"/>
        <v>200000</v>
      </c>
      <c r="AV2105" s="33">
        <v>258603</v>
      </c>
      <c r="AW2105" s="33">
        <f t="shared" si="1199"/>
        <v>17971.603712320379</v>
      </c>
      <c r="AX2105" s="33">
        <f t="shared" si="1200"/>
        <v>17971.603712320379</v>
      </c>
      <c r="AY2105" s="34">
        <f t="shared" si="1201"/>
        <v>71351.726176397875</v>
      </c>
    </row>
    <row r="2106" spans="1:51" ht="15" customHeight="1" x14ac:dyDescent="0.3">
      <c r="A2106" s="166" t="s">
        <v>3310</v>
      </c>
      <c r="B2106" s="99">
        <v>7241.26</v>
      </c>
      <c r="C2106" s="99">
        <v>30172.01</v>
      </c>
      <c r="D2106" s="99">
        <v>55015.33</v>
      </c>
      <c r="E2106" s="99">
        <v>49144.32</v>
      </c>
      <c r="F2106" s="137">
        <v>100000</v>
      </c>
      <c r="G2106" s="138">
        <v>12500</v>
      </c>
      <c r="H2106" s="182">
        <v>46227</v>
      </c>
      <c r="I2106" s="182">
        <v>46305</v>
      </c>
      <c r="J2106" s="166">
        <v>2.5</v>
      </c>
      <c r="K2106" s="166">
        <v>2</v>
      </c>
      <c r="L2106" s="167" t="s">
        <v>1207</v>
      </c>
      <c r="M2106" s="168" t="s">
        <v>1204</v>
      </c>
      <c r="N2106" s="169">
        <v>2E-3</v>
      </c>
      <c r="O2106" s="21">
        <f t="shared" si="1166"/>
        <v>0.5</v>
      </c>
      <c r="P2106" s="21" t="str">
        <f t="shared" si="1167"/>
        <v>N</v>
      </c>
      <c r="Q2106" s="22">
        <f t="shared" si="1168"/>
        <v>37413.269999999997</v>
      </c>
      <c r="R2106" s="8" t="str">
        <f t="shared" si="1169"/>
        <v>N</v>
      </c>
      <c r="S2106" s="23">
        <f t="shared" si="1170"/>
        <v>1</v>
      </c>
      <c r="T2106" s="24">
        <f t="shared" si="1171"/>
        <v>50000</v>
      </c>
      <c r="U2106" s="24">
        <f t="shared" si="1172"/>
        <v>200000</v>
      </c>
      <c r="V2106" s="24">
        <f t="shared" si="1173"/>
        <v>257500</v>
      </c>
      <c r="W2106" s="24">
        <f t="shared" si="1174"/>
        <v>18744.048269999999</v>
      </c>
      <c r="X2106" s="24">
        <f t="shared" si="1175"/>
        <v>0</v>
      </c>
      <c r="Y2106" s="24">
        <f t="shared" si="1176"/>
        <v>18744.048269999999</v>
      </c>
      <c r="Z2106" s="24">
        <f t="shared" si="1177"/>
        <v>18744.048269999999</v>
      </c>
      <c r="AA2106" s="25" t="str">
        <f t="shared" si="1178"/>
        <v>N</v>
      </c>
      <c r="AB2106" s="26">
        <f t="shared" si="1179"/>
        <v>0</v>
      </c>
      <c r="AC2106" s="27">
        <f t="shared" si="1180"/>
        <v>50000</v>
      </c>
      <c r="AD2106" s="28">
        <f t="shared" si="1181"/>
        <v>200000</v>
      </c>
      <c r="AE2106" s="28">
        <f t="shared" si="1182"/>
        <v>257500</v>
      </c>
      <c r="AF2106" s="28">
        <f t="shared" si="1183"/>
        <v>0</v>
      </c>
      <c r="AG2106" s="28">
        <f t="shared" si="1184"/>
        <v>0</v>
      </c>
      <c r="AH2106" s="28">
        <f t="shared" si="1185"/>
        <v>0</v>
      </c>
      <c r="AI2106" s="28">
        <f t="shared" si="1186"/>
        <v>0</v>
      </c>
      <c r="AJ2106" s="29" t="str">
        <f t="shared" si="1187"/>
        <v>N</v>
      </c>
      <c r="AK2106" s="30">
        <f t="shared" si="1188"/>
        <v>0</v>
      </c>
      <c r="AL2106" s="31">
        <f t="shared" si="1189"/>
        <v>50000</v>
      </c>
      <c r="AM2106" s="31">
        <f t="shared" si="1190"/>
        <v>200000</v>
      </c>
      <c r="AN2106" s="31">
        <f t="shared" si="1191"/>
        <v>257500</v>
      </c>
      <c r="AO2106" s="31">
        <f t="shared" si="1192"/>
        <v>0</v>
      </c>
      <c r="AP2106" s="31">
        <f t="shared" si="1193"/>
        <v>0</v>
      </c>
      <c r="AQ2106" s="31">
        <f t="shared" si="1194"/>
        <v>0</v>
      </c>
      <c r="AR2106" s="31">
        <f t="shared" si="1195"/>
        <v>0</v>
      </c>
      <c r="AS2106" s="32">
        <f t="shared" si="1196"/>
        <v>0</v>
      </c>
      <c r="AT2106" s="33">
        <f t="shared" si="1197"/>
        <v>50000</v>
      </c>
      <c r="AU2106" s="33">
        <f t="shared" si="1198"/>
        <v>200000</v>
      </c>
      <c r="AV2106" s="33">
        <v>258604</v>
      </c>
      <c r="AW2106" s="33">
        <f t="shared" si="1199"/>
        <v>0</v>
      </c>
      <c r="AX2106" s="33">
        <f t="shared" si="1200"/>
        <v>0</v>
      </c>
      <c r="AY2106" s="34">
        <f t="shared" si="1201"/>
        <v>18744.048269999999</v>
      </c>
    </row>
    <row r="2107" spans="1:51" ht="15" customHeight="1" x14ac:dyDescent="0.3">
      <c r="A2107" s="166" t="s">
        <v>3311</v>
      </c>
      <c r="B2107" s="99">
        <v>7080.69</v>
      </c>
      <c r="C2107" s="99">
        <v>1879.61</v>
      </c>
      <c r="D2107" s="99">
        <v>52106.17</v>
      </c>
      <c r="E2107" s="99">
        <v>39241.71</v>
      </c>
      <c r="F2107" s="137">
        <v>68000</v>
      </c>
      <c r="G2107" s="138">
        <v>12500</v>
      </c>
      <c r="H2107" s="182">
        <v>46563</v>
      </c>
      <c r="I2107" s="182">
        <v>46636</v>
      </c>
      <c r="J2107" s="166">
        <v>4.4000000000000004</v>
      </c>
      <c r="K2107" s="166">
        <v>1.1000000000000001</v>
      </c>
      <c r="L2107" s="167" t="s">
        <v>1206</v>
      </c>
      <c r="M2107" s="168" t="s">
        <v>1203</v>
      </c>
      <c r="N2107" s="169">
        <v>0</v>
      </c>
      <c r="O2107" s="21">
        <f t="shared" si="1166"/>
        <v>3.3000000000000003</v>
      </c>
      <c r="P2107" s="21" t="str">
        <f t="shared" si="1167"/>
        <v>N</v>
      </c>
      <c r="Q2107" s="22">
        <f t="shared" si="1168"/>
        <v>8960.2999999999993</v>
      </c>
      <c r="R2107" s="8" t="str">
        <f t="shared" si="1169"/>
        <v>N</v>
      </c>
      <c r="S2107" s="23">
        <f t="shared" si="1170"/>
        <v>4.4000000000000004</v>
      </c>
      <c r="T2107" s="24">
        <f t="shared" si="1171"/>
        <v>20500</v>
      </c>
      <c r="U2107" s="24">
        <f t="shared" si="1172"/>
        <v>100000</v>
      </c>
      <c r="V2107" s="24">
        <f t="shared" si="1173"/>
        <v>257500</v>
      </c>
      <c r="W2107" s="24">
        <f t="shared" si="1174"/>
        <v>6720.2249999999995</v>
      </c>
      <c r="X2107" s="24">
        <f t="shared" si="1175"/>
        <v>0</v>
      </c>
      <c r="Y2107" s="24">
        <f t="shared" si="1176"/>
        <v>6720.2249999999995</v>
      </c>
      <c r="Z2107" s="24">
        <f t="shared" si="1177"/>
        <v>2240.0749999999998</v>
      </c>
      <c r="AA2107" s="25" t="str">
        <f t="shared" si="1178"/>
        <v>N</v>
      </c>
      <c r="AB2107" s="26">
        <f t="shared" si="1179"/>
        <v>3.4000000000000004</v>
      </c>
      <c r="AC2107" s="27">
        <f t="shared" si="1180"/>
        <v>20500</v>
      </c>
      <c r="AD2107" s="28">
        <f t="shared" si="1181"/>
        <v>100000</v>
      </c>
      <c r="AE2107" s="28">
        <f t="shared" si="1182"/>
        <v>257500</v>
      </c>
      <c r="AF2107" s="28">
        <f t="shared" si="1183"/>
        <v>6720.2249999999995</v>
      </c>
      <c r="AG2107" s="28">
        <f t="shared" si="1184"/>
        <v>0</v>
      </c>
      <c r="AH2107" s="28">
        <f t="shared" si="1185"/>
        <v>6720.2249999999995</v>
      </c>
      <c r="AI2107" s="28">
        <f t="shared" si="1186"/>
        <v>2240.0749999999998</v>
      </c>
      <c r="AJ2107" s="29" t="str">
        <f t="shared" si="1187"/>
        <v>N</v>
      </c>
      <c r="AK2107" s="30">
        <f t="shared" si="1188"/>
        <v>2.4000000000000004</v>
      </c>
      <c r="AL2107" s="31">
        <f t="shared" si="1189"/>
        <v>20500</v>
      </c>
      <c r="AM2107" s="31">
        <f t="shared" si="1190"/>
        <v>100000</v>
      </c>
      <c r="AN2107" s="31">
        <f t="shared" si="1191"/>
        <v>257500</v>
      </c>
      <c r="AO2107" s="31">
        <f t="shared" si="1192"/>
        <v>6720.2249999999995</v>
      </c>
      <c r="AP2107" s="31">
        <f t="shared" si="1193"/>
        <v>0</v>
      </c>
      <c r="AQ2107" s="31">
        <f t="shared" si="1194"/>
        <v>6720.2249999999995</v>
      </c>
      <c r="AR2107" s="31">
        <f t="shared" si="1195"/>
        <v>2240.0749999999998</v>
      </c>
      <c r="AS2107" s="32">
        <f t="shared" si="1196"/>
        <v>1.4000000000000004</v>
      </c>
      <c r="AT2107" s="33">
        <f t="shared" si="1197"/>
        <v>20500</v>
      </c>
      <c r="AU2107" s="33">
        <f t="shared" si="1198"/>
        <v>100000</v>
      </c>
      <c r="AV2107" s="33">
        <v>258605</v>
      </c>
      <c r="AW2107" s="33">
        <f t="shared" si="1199"/>
        <v>6720.2249999999995</v>
      </c>
      <c r="AX2107" s="33">
        <f t="shared" si="1200"/>
        <v>2240.0749999999998</v>
      </c>
      <c r="AY2107" s="34">
        <f t="shared" si="1201"/>
        <v>8960.2999999999993</v>
      </c>
    </row>
    <row r="2108" spans="1:51" ht="15" customHeight="1" x14ac:dyDescent="0.3">
      <c r="A2108" s="166" t="s">
        <v>3312</v>
      </c>
      <c r="B2108" s="99">
        <v>11398.05</v>
      </c>
      <c r="C2108" s="99">
        <v>19800.29</v>
      </c>
      <c r="D2108" s="99">
        <v>105679.94</v>
      </c>
      <c r="E2108" s="99">
        <v>95225.18</v>
      </c>
      <c r="F2108" s="137">
        <v>44000</v>
      </c>
      <c r="G2108" s="138">
        <v>0</v>
      </c>
      <c r="H2108" s="182">
        <v>46282</v>
      </c>
      <c r="I2108" s="182">
        <v>46329</v>
      </c>
      <c r="J2108" s="166">
        <v>1.8</v>
      </c>
      <c r="K2108" s="166">
        <v>1.8</v>
      </c>
      <c r="L2108" s="167" t="s">
        <v>1206</v>
      </c>
      <c r="M2108" s="168" t="s">
        <v>1204</v>
      </c>
      <c r="N2108" s="169">
        <v>0.04</v>
      </c>
      <c r="O2108" s="21">
        <f t="shared" si="1166"/>
        <v>0</v>
      </c>
      <c r="P2108" s="21" t="str">
        <f t="shared" si="1167"/>
        <v>N</v>
      </c>
      <c r="Q2108" s="22">
        <f t="shared" si="1168"/>
        <v>31198.34</v>
      </c>
      <c r="R2108" s="8" t="str">
        <f t="shared" si="1169"/>
        <v>N</v>
      </c>
      <c r="S2108" s="23">
        <f t="shared" si="1170"/>
        <v>0</v>
      </c>
      <c r="T2108" s="24">
        <f t="shared" si="1171"/>
        <v>20500</v>
      </c>
      <c r="U2108" s="24">
        <f t="shared" si="1172"/>
        <v>100000</v>
      </c>
      <c r="V2108" s="24">
        <f t="shared" si="1173"/>
        <v>257500</v>
      </c>
      <c r="W2108" s="24">
        <f t="shared" si="1174"/>
        <v>0</v>
      </c>
      <c r="X2108" s="24">
        <f t="shared" si="1175"/>
        <v>0</v>
      </c>
      <c r="Y2108" s="24">
        <f t="shared" si="1176"/>
        <v>0</v>
      </c>
      <c r="Z2108" s="24">
        <f t="shared" si="1177"/>
        <v>0</v>
      </c>
      <c r="AA2108" s="25" t="str">
        <f t="shared" si="1178"/>
        <v>N</v>
      </c>
      <c r="AB2108" s="26">
        <f t="shared" si="1179"/>
        <v>0</v>
      </c>
      <c r="AC2108" s="27">
        <f t="shared" si="1180"/>
        <v>20500</v>
      </c>
      <c r="AD2108" s="28">
        <f t="shared" si="1181"/>
        <v>100000</v>
      </c>
      <c r="AE2108" s="28">
        <f t="shared" si="1182"/>
        <v>257500</v>
      </c>
      <c r="AF2108" s="28">
        <f t="shared" si="1183"/>
        <v>0</v>
      </c>
      <c r="AG2108" s="28">
        <f t="shared" si="1184"/>
        <v>0</v>
      </c>
      <c r="AH2108" s="28">
        <f t="shared" si="1185"/>
        <v>0</v>
      </c>
      <c r="AI2108" s="28">
        <f t="shared" si="1186"/>
        <v>0</v>
      </c>
      <c r="AJ2108" s="29" t="str">
        <f t="shared" si="1187"/>
        <v>N</v>
      </c>
      <c r="AK2108" s="30">
        <f t="shared" si="1188"/>
        <v>0</v>
      </c>
      <c r="AL2108" s="31">
        <f t="shared" si="1189"/>
        <v>20500</v>
      </c>
      <c r="AM2108" s="31">
        <f t="shared" si="1190"/>
        <v>100000</v>
      </c>
      <c r="AN2108" s="31">
        <f t="shared" si="1191"/>
        <v>257500</v>
      </c>
      <c r="AO2108" s="31">
        <f t="shared" si="1192"/>
        <v>0</v>
      </c>
      <c r="AP2108" s="31">
        <f t="shared" si="1193"/>
        <v>0</v>
      </c>
      <c r="AQ2108" s="31">
        <f t="shared" si="1194"/>
        <v>0</v>
      </c>
      <c r="AR2108" s="31">
        <f t="shared" si="1195"/>
        <v>0</v>
      </c>
      <c r="AS2108" s="32">
        <f t="shared" si="1196"/>
        <v>0</v>
      </c>
      <c r="AT2108" s="33">
        <f t="shared" si="1197"/>
        <v>20500</v>
      </c>
      <c r="AU2108" s="33">
        <f t="shared" si="1198"/>
        <v>100000</v>
      </c>
      <c r="AV2108" s="33">
        <v>258606</v>
      </c>
      <c r="AW2108" s="33">
        <f t="shared" si="1199"/>
        <v>0</v>
      </c>
      <c r="AX2108" s="33">
        <f t="shared" si="1200"/>
        <v>0</v>
      </c>
      <c r="AY2108" s="34">
        <f t="shared" si="1201"/>
        <v>0</v>
      </c>
    </row>
    <row r="2109" spans="1:51" ht="15" customHeight="1" x14ac:dyDescent="0.3">
      <c r="A2109" s="166" t="s">
        <v>3313</v>
      </c>
      <c r="B2109" s="99">
        <v>14282.06</v>
      </c>
      <c r="C2109" s="99">
        <v>16904.75</v>
      </c>
      <c r="D2109" s="99">
        <v>89315.19</v>
      </c>
      <c r="E2109" s="99">
        <v>81496.37</v>
      </c>
      <c r="F2109" s="137">
        <v>60000</v>
      </c>
      <c r="G2109" s="138">
        <v>12500</v>
      </c>
      <c r="H2109" s="182">
        <v>46403</v>
      </c>
      <c r="I2109" s="182">
        <v>46447</v>
      </c>
      <c r="J2109" s="166">
        <v>4.5999999999999996</v>
      </c>
      <c r="K2109" s="166">
        <v>1.5</v>
      </c>
      <c r="L2109" s="167" t="s">
        <v>1206</v>
      </c>
      <c r="M2109" s="168" t="s">
        <v>1204</v>
      </c>
      <c r="N2109" s="169">
        <v>0.01</v>
      </c>
      <c r="O2109" s="21">
        <f t="shared" si="1166"/>
        <v>3.0999999999999996</v>
      </c>
      <c r="P2109" s="21" t="str">
        <f t="shared" si="1167"/>
        <v>N</v>
      </c>
      <c r="Q2109" s="22">
        <f t="shared" si="1168"/>
        <v>31186.809999999998</v>
      </c>
      <c r="R2109" s="8" t="str">
        <f t="shared" si="1169"/>
        <v>N</v>
      </c>
      <c r="S2109" s="23">
        <f t="shared" si="1170"/>
        <v>6.1999999999999993</v>
      </c>
      <c r="T2109" s="24">
        <f t="shared" si="1171"/>
        <v>20500</v>
      </c>
      <c r="U2109" s="24">
        <f t="shared" si="1172"/>
        <v>100000</v>
      </c>
      <c r="V2109" s="24">
        <f t="shared" si="1173"/>
        <v>257500</v>
      </c>
      <c r="W2109" s="24">
        <f t="shared" si="1174"/>
        <v>5342.4049999999988</v>
      </c>
      <c r="X2109" s="24">
        <f t="shared" si="1175"/>
        <v>0</v>
      </c>
      <c r="Y2109" s="24">
        <f t="shared" si="1176"/>
        <v>5342.4049999999988</v>
      </c>
      <c r="Z2109" s="24">
        <f t="shared" si="1177"/>
        <v>26156.273099999999</v>
      </c>
      <c r="AA2109" s="25" t="str">
        <f t="shared" si="1178"/>
        <v>N</v>
      </c>
      <c r="AB2109" s="26">
        <f t="shared" si="1179"/>
        <v>5.1999999999999993</v>
      </c>
      <c r="AC2109" s="27">
        <f t="shared" si="1180"/>
        <v>20500</v>
      </c>
      <c r="AD2109" s="28">
        <f t="shared" si="1181"/>
        <v>100000</v>
      </c>
      <c r="AE2109" s="28">
        <f t="shared" si="1182"/>
        <v>257500</v>
      </c>
      <c r="AF2109" s="28">
        <f t="shared" si="1183"/>
        <v>2671.2024999999994</v>
      </c>
      <c r="AG2109" s="28">
        <f t="shared" si="1184"/>
        <v>0</v>
      </c>
      <c r="AH2109" s="28">
        <f t="shared" si="1185"/>
        <v>2671.2024999999994</v>
      </c>
      <c r="AI2109" s="28">
        <f t="shared" si="1186"/>
        <v>29142.462380999998</v>
      </c>
      <c r="AJ2109" s="29" t="str">
        <f t="shared" si="1187"/>
        <v>N</v>
      </c>
      <c r="AK2109" s="30">
        <f t="shared" si="1188"/>
        <v>4.1999999999999993</v>
      </c>
      <c r="AL2109" s="31">
        <f t="shared" si="1189"/>
        <v>20500</v>
      </c>
      <c r="AM2109" s="31">
        <f t="shared" si="1190"/>
        <v>100000</v>
      </c>
      <c r="AN2109" s="31">
        <f t="shared" si="1191"/>
        <v>257500</v>
      </c>
      <c r="AO2109" s="31">
        <f t="shared" si="1192"/>
        <v>2671.2024999999994</v>
      </c>
      <c r="AP2109" s="31">
        <f t="shared" si="1193"/>
        <v>0</v>
      </c>
      <c r="AQ2109" s="31">
        <f t="shared" si="1194"/>
        <v>2671.2024999999994</v>
      </c>
      <c r="AR2109" s="31">
        <f t="shared" si="1195"/>
        <v>29460.599029809997</v>
      </c>
      <c r="AS2109" s="32">
        <f t="shared" si="1196"/>
        <v>3.1999999999999993</v>
      </c>
      <c r="AT2109" s="33">
        <f t="shared" si="1197"/>
        <v>20500</v>
      </c>
      <c r="AU2109" s="33">
        <f t="shared" si="1198"/>
        <v>100000</v>
      </c>
      <c r="AV2109" s="33">
        <v>258607</v>
      </c>
      <c r="AW2109" s="33">
        <f t="shared" si="1199"/>
        <v>0</v>
      </c>
      <c r="AX2109" s="33">
        <f t="shared" si="1200"/>
        <v>32453.119545108097</v>
      </c>
      <c r="AY2109" s="34">
        <f t="shared" si="1201"/>
        <v>117212.45405591809</v>
      </c>
    </row>
    <row r="2110" spans="1:51" ht="15" customHeight="1" x14ac:dyDescent="0.3">
      <c r="A2110" s="166" t="s">
        <v>3314</v>
      </c>
      <c r="B2110" s="99">
        <v>7722.11</v>
      </c>
      <c r="C2110" s="99">
        <v>23029.21</v>
      </c>
      <c r="D2110" s="99">
        <v>109509.3</v>
      </c>
      <c r="E2110" s="99">
        <v>95136.81</v>
      </c>
      <c r="F2110" s="137">
        <v>45000</v>
      </c>
      <c r="G2110" s="138">
        <v>0</v>
      </c>
      <c r="H2110" s="182">
        <v>46251</v>
      </c>
      <c r="I2110" s="182">
        <v>46275</v>
      </c>
      <c r="J2110" s="166">
        <v>2.9</v>
      </c>
      <c r="K2110" s="166">
        <v>2.9</v>
      </c>
      <c r="L2110" s="167" t="s">
        <v>1206</v>
      </c>
      <c r="M2110" s="168" t="s">
        <v>1205</v>
      </c>
      <c r="N2110" s="169">
        <v>0.02</v>
      </c>
      <c r="O2110" s="21">
        <f t="shared" si="1166"/>
        <v>0</v>
      </c>
      <c r="P2110" s="21" t="str">
        <f t="shared" si="1167"/>
        <v>N</v>
      </c>
      <c r="Q2110" s="22">
        <f t="shared" si="1168"/>
        <v>30751.32</v>
      </c>
      <c r="R2110" s="8" t="str">
        <f t="shared" si="1169"/>
        <v>N</v>
      </c>
      <c r="S2110" s="23">
        <f t="shared" si="1170"/>
        <v>0</v>
      </c>
      <c r="T2110" s="24">
        <f t="shared" si="1171"/>
        <v>20500</v>
      </c>
      <c r="U2110" s="24">
        <f t="shared" si="1172"/>
        <v>100000</v>
      </c>
      <c r="V2110" s="24">
        <f t="shared" si="1173"/>
        <v>257500</v>
      </c>
      <c r="W2110" s="24">
        <f t="shared" si="1174"/>
        <v>0</v>
      </c>
      <c r="X2110" s="24">
        <f t="shared" si="1175"/>
        <v>0</v>
      </c>
      <c r="Y2110" s="24">
        <f t="shared" si="1176"/>
        <v>0</v>
      </c>
      <c r="Z2110" s="24">
        <f t="shared" si="1177"/>
        <v>0</v>
      </c>
      <c r="AA2110" s="25" t="str">
        <f t="shared" si="1178"/>
        <v>N</v>
      </c>
      <c r="AB2110" s="26">
        <f t="shared" si="1179"/>
        <v>0</v>
      </c>
      <c r="AC2110" s="27">
        <f t="shared" si="1180"/>
        <v>20500</v>
      </c>
      <c r="AD2110" s="28">
        <f t="shared" si="1181"/>
        <v>100000</v>
      </c>
      <c r="AE2110" s="28">
        <f t="shared" si="1182"/>
        <v>257500</v>
      </c>
      <c r="AF2110" s="28">
        <f t="shared" si="1183"/>
        <v>0</v>
      </c>
      <c r="AG2110" s="28">
        <f t="shared" si="1184"/>
        <v>0</v>
      </c>
      <c r="AH2110" s="28">
        <f t="shared" si="1185"/>
        <v>0</v>
      </c>
      <c r="AI2110" s="28">
        <f t="shared" si="1186"/>
        <v>0</v>
      </c>
      <c r="AJ2110" s="29" t="str">
        <f t="shared" si="1187"/>
        <v>N</v>
      </c>
      <c r="AK2110" s="30">
        <f t="shared" si="1188"/>
        <v>0</v>
      </c>
      <c r="AL2110" s="31">
        <f t="shared" si="1189"/>
        <v>20500</v>
      </c>
      <c r="AM2110" s="31">
        <f t="shared" si="1190"/>
        <v>100000</v>
      </c>
      <c r="AN2110" s="31">
        <f t="shared" si="1191"/>
        <v>257500</v>
      </c>
      <c r="AO2110" s="31">
        <f t="shared" si="1192"/>
        <v>0</v>
      </c>
      <c r="AP2110" s="31">
        <f t="shared" si="1193"/>
        <v>0</v>
      </c>
      <c r="AQ2110" s="31">
        <f t="shared" si="1194"/>
        <v>0</v>
      </c>
      <c r="AR2110" s="31">
        <f t="shared" si="1195"/>
        <v>0</v>
      </c>
      <c r="AS2110" s="32">
        <f t="shared" si="1196"/>
        <v>0</v>
      </c>
      <c r="AT2110" s="33">
        <f t="shared" si="1197"/>
        <v>20500</v>
      </c>
      <c r="AU2110" s="33">
        <f t="shared" si="1198"/>
        <v>100000</v>
      </c>
      <c r="AV2110" s="33">
        <v>258608</v>
      </c>
      <c r="AW2110" s="33">
        <f t="shared" si="1199"/>
        <v>0</v>
      </c>
      <c r="AX2110" s="33">
        <f t="shared" si="1200"/>
        <v>0</v>
      </c>
      <c r="AY2110" s="34">
        <f t="shared" si="1201"/>
        <v>0</v>
      </c>
    </row>
    <row r="2111" spans="1:51" ht="15" customHeight="1" x14ac:dyDescent="0.3">
      <c r="A2111" s="166" t="s">
        <v>3315</v>
      </c>
      <c r="B2111" s="99">
        <v>11615.18</v>
      </c>
      <c r="C2111" s="99">
        <v>28005.91</v>
      </c>
      <c r="D2111" s="99">
        <v>70605.56</v>
      </c>
      <c r="E2111" s="99">
        <v>57976.160000000003</v>
      </c>
      <c r="F2111" s="137">
        <v>42000</v>
      </c>
      <c r="G2111" s="138">
        <v>26667</v>
      </c>
      <c r="H2111" s="182">
        <v>46506</v>
      </c>
      <c r="I2111" s="182">
        <v>46538</v>
      </c>
      <c r="J2111" s="166">
        <v>4.7</v>
      </c>
      <c r="K2111" s="166">
        <v>4</v>
      </c>
      <c r="L2111" s="167" t="s">
        <v>1207</v>
      </c>
      <c r="M2111" s="168" t="s">
        <v>1205</v>
      </c>
      <c r="N2111" s="169">
        <v>0</v>
      </c>
      <c r="O2111" s="21">
        <f t="shared" si="1166"/>
        <v>0.70000000000000018</v>
      </c>
      <c r="P2111" s="21" t="str">
        <f t="shared" si="1167"/>
        <v>N</v>
      </c>
      <c r="Q2111" s="22">
        <f t="shared" si="1168"/>
        <v>39621.089999999997</v>
      </c>
      <c r="R2111" s="8" t="str">
        <f t="shared" si="1169"/>
        <v>N</v>
      </c>
      <c r="S2111" s="23">
        <f t="shared" si="1170"/>
        <v>0.70000000000000018</v>
      </c>
      <c r="T2111" s="24">
        <f t="shared" si="1171"/>
        <v>50000</v>
      </c>
      <c r="U2111" s="24">
        <f t="shared" si="1172"/>
        <v>200000</v>
      </c>
      <c r="V2111" s="24">
        <f t="shared" si="1173"/>
        <v>257500</v>
      </c>
      <c r="W2111" s="24">
        <f t="shared" si="1174"/>
        <v>39621.089999999997</v>
      </c>
      <c r="X2111" s="24">
        <f t="shared" si="1175"/>
        <v>0</v>
      </c>
      <c r="Y2111" s="24">
        <f t="shared" si="1176"/>
        <v>39621.089999999997</v>
      </c>
      <c r="Z2111" s="24">
        <f t="shared" si="1177"/>
        <v>0</v>
      </c>
      <c r="AA2111" s="25" t="str">
        <f t="shared" si="1178"/>
        <v>N</v>
      </c>
      <c r="AB2111" s="26">
        <f t="shared" si="1179"/>
        <v>0</v>
      </c>
      <c r="AC2111" s="27">
        <f t="shared" si="1180"/>
        <v>50000</v>
      </c>
      <c r="AD2111" s="28">
        <f t="shared" si="1181"/>
        <v>200000</v>
      </c>
      <c r="AE2111" s="28">
        <f t="shared" si="1182"/>
        <v>257500</v>
      </c>
      <c r="AF2111" s="28">
        <f t="shared" si="1183"/>
        <v>0</v>
      </c>
      <c r="AG2111" s="28">
        <f t="shared" si="1184"/>
        <v>0</v>
      </c>
      <c r="AH2111" s="28">
        <f t="shared" si="1185"/>
        <v>0</v>
      </c>
      <c r="AI2111" s="28">
        <f t="shared" si="1186"/>
        <v>0</v>
      </c>
      <c r="AJ2111" s="29" t="str">
        <f t="shared" si="1187"/>
        <v>N</v>
      </c>
      <c r="AK2111" s="30">
        <f t="shared" si="1188"/>
        <v>0</v>
      </c>
      <c r="AL2111" s="31">
        <f t="shared" si="1189"/>
        <v>50000</v>
      </c>
      <c r="AM2111" s="31">
        <f t="shared" si="1190"/>
        <v>200000</v>
      </c>
      <c r="AN2111" s="31">
        <f t="shared" si="1191"/>
        <v>257500</v>
      </c>
      <c r="AO2111" s="31">
        <f t="shared" si="1192"/>
        <v>0</v>
      </c>
      <c r="AP2111" s="31">
        <f t="shared" si="1193"/>
        <v>0</v>
      </c>
      <c r="AQ2111" s="31">
        <f t="shared" si="1194"/>
        <v>0</v>
      </c>
      <c r="AR2111" s="31">
        <f t="shared" si="1195"/>
        <v>0</v>
      </c>
      <c r="AS2111" s="32">
        <f t="shared" si="1196"/>
        <v>0</v>
      </c>
      <c r="AT2111" s="33">
        <f t="shared" si="1197"/>
        <v>50000</v>
      </c>
      <c r="AU2111" s="33">
        <f t="shared" si="1198"/>
        <v>200000</v>
      </c>
      <c r="AV2111" s="33">
        <v>258609</v>
      </c>
      <c r="AW2111" s="33">
        <f t="shared" si="1199"/>
        <v>0</v>
      </c>
      <c r="AX2111" s="33">
        <f t="shared" si="1200"/>
        <v>0</v>
      </c>
      <c r="AY2111" s="34">
        <f t="shared" si="1201"/>
        <v>0</v>
      </c>
    </row>
    <row r="2112" spans="1:51" ht="15" customHeight="1" x14ac:dyDescent="0.3">
      <c r="A2112" s="166" t="s">
        <v>3316</v>
      </c>
      <c r="B2112" s="99">
        <v>5721.1</v>
      </c>
      <c r="C2112" s="99">
        <v>8998.5300000000007</v>
      </c>
      <c r="D2112" s="99">
        <v>38994.22</v>
      </c>
      <c r="E2112" s="99">
        <v>28186.2</v>
      </c>
      <c r="F2112" s="137">
        <v>167000</v>
      </c>
      <c r="G2112" s="138">
        <v>0</v>
      </c>
      <c r="H2112" s="182">
        <v>46286</v>
      </c>
      <c r="I2112" s="182">
        <v>46308</v>
      </c>
      <c r="J2112" s="166">
        <v>4.8</v>
      </c>
      <c r="K2112" s="166">
        <v>3.6</v>
      </c>
      <c r="L2112" s="167" t="s">
        <v>1207</v>
      </c>
      <c r="M2112" s="168" t="s">
        <v>1203</v>
      </c>
      <c r="N2112" s="169">
        <v>0</v>
      </c>
      <c r="O2112" s="21">
        <f t="shared" si="1166"/>
        <v>1.1999999999999997</v>
      </c>
      <c r="P2112" s="21" t="str">
        <f t="shared" si="1167"/>
        <v>N</v>
      </c>
      <c r="Q2112" s="22">
        <f t="shared" si="1168"/>
        <v>14719.630000000001</v>
      </c>
      <c r="R2112" s="8" t="str">
        <f t="shared" si="1169"/>
        <v>N</v>
      </c>
      <c r="S2112" s="23">
        <f t="shared" si="1170"/>
        <v>1.5999999999999996</v>
      </c>
      <c r="T2112" s="24">
        <f t="shared" si="1171"/>
        <v>50000</v>
      </c>
      <c r="U2112" s="24">
        <f t="shared" si="1172"/>
        <v>200000</v>
      </c>
      <c r="V2112" s="24">
        <f t="shared" si="1173"/>
        <v>257500</v>
      </c>
      <c r="W2112" s="24">
        <f t="shared" si="1174"/>
        <v>11039.7225</v>
      </c>
      <c r="X2112" s="24">
        <f t="shared" si="1175"/>
        <v>0</v>
      </c>
      <c r="Y2112" s="24">
        <f t="shared" si="1176"/>
        <v>11039.7225</v>
      </c>
      <c r="Z2112" s="24">
        <f t="shared" si="1177"/>
        <v>3679.9075000000012</v>
      </c>
      <c r="AA2112" s="25" t="str">
        <f t="shared" si="1178"/>
        <v>N</v>
      </c>
      <c r="AB2112" s="26">
        <f t="shared" si="1179"/>
        <v>0.59999999999999964</v>
      </c>
      <c r="AC2112" s="27">
        <f t="shared" si="1180"/>
        <v>50000</v>
      </c>
      <c r="AD2112" s="28">
        <f t="shared" si="1181"/>
        <v>200000</v>
      </c>
      <c r="AE2112" s="28">
        <f t="shared" si="1182"/>
        <v>257500</v>
      </c>
      <c r="AF2112" s="28">
        <f t="shared" si="1183"/>
        <v>11039.7225</v>
      </c>
      <c r="AG2112" s="28">
        <f t="shared" si="1184"/>
        <v>0</v>
      </c>
      <c r="AH2112" s="28">
        <f t="shared" si="1185"/>
        <v>11039.7225</v>
      </c>
      <c r="AI2112" s="28">
        <f t="shared" si="1186"/>
        <v>3679.9075000000012</v>
      </c>
      <c r="AJ2112" s="29" t="str">
        <f t="shared" si="1187"/>
        <v>N</v>
      </c>
      <c r="AK2112" s="30">
        <f t="shared" si="1188"/>
        <v>0</v>
      </c>
      <c r="AL2112" s="31">
        <f t="shared" si="1189"/>
        <v>50000</v>
      </c>
      <c r="AM2112" s="31">
        <f t="shared" si="1190"/>
        <v>200000</v>
      </c>
      <c r="AN2112" s="31">
        <f t="shared" si="1191"/>
        <v>257500</v>
      </c>
      <c r="AO2112" s="31">
        <f t="shared" si="1192"/>
        <v>0</v>
      </c>
      <c r="AP2112" s="31">
        <f t="shared" si="1193"/>
        <v>0</v>
      </c>
      <c r="AQ2112" s="31">
        <f t="shared" si="1194"/>
        <v>0</v>
      </c>
      <c r="AR2112" s="31">
        <f t="shared" si="1195"/>
        <v>0</v>
      </c>
      <c r="AS2112" s="32">
        <f t="shared" si="1196"/>
        <v>0</v>
      </c>
      <c r="AT2112" s="33">
        <f t="shared" si="1197"/>
        <v>50000</v>
      </c>
      <c r="AU2112" s="33">
        <f t="shared" si="1198"/>
        <v>200000</v>
      </c>
      <c r="AV2112" s="33">
        <v>258610</v>
      </c>
      <c r="AW2112" s="33">
        <f t="shared" si="1199"/>
        <v>0</v>
      </c>
      <c r="AX2112" s="33">
        <f t="shared" si="1200"/>
        <v>0</v>
      </c>
      <c r="AY2112" s="34">
        <f t="shared" si="1201"/>
        <v>7359.8150000000023</v>
      </c>
    </row>
    <row r="2113" spans="1:51" ht="15" customHeight="1" x14ac:dyDescent="0.3">
      <c r="A2113" s="166" t="s">
        <v>3317</v>
      </c>
      <c r="B2113" s="99">
        <v>11436.52</v>
      </c>
      <c r="C2113" s="99">
        <v>13496.24</v>
      </c>
      <c r="D2113" s="99">
        <v>71728.479999999996</v>
      </c>
      <c r="E2113" s="99">
        <v>69795.490000000005</v>
      </c>
      <c r="F2113" s="137">
        <v>92000</v>
      </c>
      <c r="G2113" s="138">
        <v>12500</v>
      </c>
      <c r="H2113" s="182">
        <v>46561</v>
      </c>
      <c r="I2113" s="182">
        <v>46594</v>
      </c>
      <c r="J2113" s="166">
        <v>1.9</v>
      </c>
      <c r="K2113" s="166">
        <v>0.3</v>
      </c>
      <c r="L2113" s="167" t="s">
        <v>1207</v>
      </c>
      <c r="M2113" s="168" t="s">
        <v>1205</v>
      </c>
      <c r="N2113" s="169">
        <v>0</v>
      </c>
      <c r="O2113" s="21">
        <f t="shared" si="1166"/>
        <v>1.5999999999999999</v>
      </c>
      <c r="P2113" s="21" t="str">
        <f t="shared" si="1167"/>
        <v>N</v>
      </c>
      <c r="Q2113" s="22">
        <f t="shared" si="1168"/>
        <v>24932.760000000002</v>
      </c>
      <c r="R2113" s="8" t="str">
        <f t="shared" si="1169"/>
        <v>N</v>
      </c>
      <c r="S2113" s="23">
        <f t="shared" si="1170"/>
        <v>1.5999999999999999</v>
      </c>
      <c r="T2113" s="24">
        <f t="shared" si="1171"/>
        <v>50000</v>
      </c>
      <c r="U2113" s="24">
        <f t="shared" si="1172"/>
        <v>200000</v>
      </c>
      <c r="V2113" s="24">
        <f t="shared" si="1173"/>
        <v>257500</v>
      </c>
      <c r="W2113" s="24">
        <f t="shared" si="1174"/>
        <v>24932.760000000002</v>
      </c>
      <c r="X2113" s="24">
        <f t="shared" si="1175"/>
        <v>0</v>
      </c>
      <c r="Y2113" s="24">
        <f t="shared" si="1176"/>
        <v>24932.760000000002</v>
      </c>
      <c r="Z2113" s="24">
        <f t="shared" si="1177"/>
        <v>0</v>
      </c>
      <c r="AA2113" s="25" t="str">
        <f t="shared" si="1178"/>
        <v>N</v>
      </c>
      <c r="AB2113" s="26">
        <f t="shared" si="1179"/>
        <v>0.59999999999999987</v>
      </c>
      <c r="AC2113" s="27">
        <f t="shared" si="1180"/>
        <v>50000</v>
      </c>
      <c r="AD2113" s="28">
        <f t="shared" si="1181"/>
        <v>200000</v>
      </c>
      <c r="AE2113" s="28">
        <f t="shared" si="1182"/>
        <v>257500</v>
      </c>
      <c r="AF2113" s="28">
        <f t="shared" si="1183"/>
        <v>24932.760000000002</v>
      </c>
      <c r="AG2113" s="28">
        <f t="shared" si="1184"/>
        <v>0</v>
      </c>
      <c r="AH2113" s="28">
        <f t="shared" si="1185"/>
        <v>24932.760000000002</v>
      </c>
      <c r="AI2113" s="28">
        <f t="shared" si="1186"/>
        <v>0</v>
      </c>
      <c r="AJ2113" s="29" t="str">
        <f t="shared" si="1187"/>
        <v>N</v>
      </c>
      <c r="AK2113" s="30">
        <f t="shared" si="1188"/>
        <v>0</v>
      </c>
      <c r="AL2113" s="31">
        <f t="shared" si="1189"/>
        <v>50000</v>
      </c>
      <c r="AM2113" s="31">
        <f t="shared" si="1190"/>
        <v>200000</v>
      </c>
      <c r="AN2113" s="31">
        <f t="shared" si="1191"/>
        <v>257500</v>
      </c>
      <c r="AO2113" s="31">
        <f t="shared" si="1192"/>
        <v>0</v>
      </c>
      <c r="AP2113" s="31">
        <f t="shared" si="1193"/>
        <v>0</v>
      </c>
      <c r="AQ2113" s="31">
        <f t="shared" si="1194"/>
        <v>0</v>
      </c>
      <c r="AR2113" s="31">
        <f t="shared" si="1195"/>
        <v>0</v>
      </c>
      <c r="AS2113" s="32">
        <f t="shared" si="1196"/>
        <v>0</v>
      </c>
      <c r="AT2113" s="33">
        <f t="shared" si="1197"/>
        <v>50000</v>
      </c>
      <c r="AU2113" s="33">
        <f t="shared" si="1198"/>
        <v>200000</v>
      </c>
      <c r="AV2113" s="33">
        <v>258611</v>
      </c>
      <c r="AW2113" s="33">
        <f t="shared" si="1199"/>
        <v>0</v>
      </c>
      <c r="AX2113" s="33">
        <f t="shared" si="1200"/>
        <v>0</v>
      </c>
      <c r="AY2113" s="34">
        <f t="shared" si="1201"/>
        <v>0</v>
      </c>
    </row>
    <row r="2114" spans="1:51" ht="15" customHeight="1" x14ac:dyDescent="0.3">
      <c r="A2114" s="166" t="s">
        <v>3318</v>
      </c>
      <c r="B2114" s="99">
        <v>12170.05</v>
      </c>
      <c r="C2114" s="99">
        <v>15563.91</v>
      </c>
      <c r="D2114" s="99">
        <v>75793.919999999998</v>
      </c>
      <c r="E2114" s="99">
        <v>74082.34</v>
      </c>
      <c r="F2114" s="137">
        <v>100000</v>
      </c>
      <c r="G2114" s="138">
        <v>0</v>
      </c>
      <c r="H2114" s="182">
        <v>46234</v>
      </c>
      <c r="I2114" s="182">
        <v>46296</v>
      </c>
      <c r="J2114" s="166">
        <v>2.7</v>
      </c>
      <c r="K2114" s="166">
        <v>1.5</v>
      </c>
      <c r="L2114" s="167" t="s">
        <v>1207</v>
      </c>
      <c r="M2114" s="168" t="s">
        <v>1203</v>
      </c>
      <c r="N2114" s="169">
        <v>0.01</v>
      </c>
      <c r="O2114" s="21">
        <f t="shared" si="1166"/>
        <v>1.2000000000000002</v>
      </c>
      <c r="P2114" s="21" t="str">
        <f t="shared" si="1167"/>
        <v>N</v>
      </c>
      <c r="Q2114" s="22">
        <f t="shared" si="1168"/>
        <v>27733.96</v>
      </c>
      <c r="R2114" s="8" t="str">
        <f t="shared" si="1169"/>
        <v>N</v>
      </c>
      <c r="S2114" s="23">
        <f t="shared" si="1170"/>
        <v>1.6000000000000003</v>
      </c>
      <c r="T2114" s="24">
        <f t="shared" si="1171"/>
        <v>50000</v>
      </c>
      <c r="U2114" s="24">
        <f t="shared" si="1172"/>
        <v>200000</v>
      </c>
      <c r="V2114" s="24">
        <f t="shared" si="1173"/>
        <v>257500</v>
      </c>
      <c r="W2114" s="24">
        <f t="shared" si="1174"/>
        <v>21008.474699999999</v>
      </c>
      <c r="X2114" s="24">
        <f t="shared" si="1175"/>
        <v>0</v>
      </c>
      <c r="Y2114" s="24">
        <f t="shared" si="1176"/>
        <v>21008.474699999999</v>
      </c>
      <c r="Z2114" s="24">
        <f t="shared" si="1177"/>
        <v>7002.8248999999996</v>
      </c>
      <c r="AA2114" s="25" t="str">
        <f t="shared" si="1178"/>
        <v>N</v>
      </c>
      <c r="AB2114" s="26">
        <f t="shared" si="1179"/>
        <v>0.60000000000000031</v>
      </c>
      <c r="AC2114" s="27">
        <f t="shared" si="1180"/>
        <v>50000</v>
      </c>
      <c r="AD2114" s="28">
        <f t="shared" si="1181"/>
        <v>200000</v>
      </c>
      <c r="AE2114" s="28">
        <f t="shared" si="1182"/>
        <v>257500</v>
      </c>
      <c r="AF2114" s="28">
        <f t="shared" si="1183"/>
        <v>21218.559447</v>
      </c>
      <c r="AG2114" s="28">
        <f t="shared" si="1184"/>
        <v>0</v>
      </c>
      <c r="AH2114" s="28">
        <f t="shared" si="1185"/>
        <v>21218.559447</v>
      </c>
      <c r="AI2114" s="28">
        <f t="shared" si="1186"/>
        <v>7072.8531489999987</v>
      </c>
      <c r="AJ2114" s="29" t="str">
        <f t="shared" si="1187"/>
        <v>N</v>
      </c>
      <c r="AK2114" s="30">
        <f t="shared" si="1188"/>
        <v>0</v>
      </c>
      <c r="AL2114" s="31">
        <f t="shared" si="1189"/>
        <v>50000</v>
      </c>
      <c r="AM2114" s="31">
        <f t="shared" si="1190"/>
        <v>200000</v>
      </c>
      <c r="AN2114" s="31">
        <f t="shared" si="1191"/>
        <v>257500</v>
      </c>
      <c r="AO2114" s="31">
        <f t="shared" si="1192"/>
        <v>0</v>
      </c>
      <c r="AP2114" s="31">
        <f t="shared" si="1193"/>
        <v>0</v>
      </c>
      <c r="AQ2114" s="31">
        <f t="shared" si="1194"/>
        <v>0</v>
      </c>
      <c r="AR2114" s="31">
        <f t="shared" si="1195"/>
        <v>0</v>
      </c>
      <c r="AS2114" s="32">
        <f t="shared" si="1196"/>
        <v>0</v>
      </c>
      <c r="AT2114" s="33">
        <f t="shared" si="1197"/>
        <v>50000</v>
      </c>
      <c r="AU2114" s="33">
        <f t="shared" si="1198"/>
        <v>200000</v>
      </c>
      <c r="AV2114" s="33">
        <v>258612</v>
      </c>
      <c r="AW2114" s="33">
        <f t="shared" si="1199"/>
        <v>0</v>
      </c>
      <c r="AX2114" s="33">
        <f t="shared" si="1200"/>
        <v>0</v>
      </c>
      <c r="AY2114" s="34">
        <f t="shared" si="1201"/>
        <v>14075.678048999998</v>
      </c>
    </row>
    <row r="2115" spans="1:51" ht="15" customHeight="1" x14ac:dyDescent="0.3">
      <c r="A2115" s="166" t="s">
        <v>3319</v>
      </c>
      <c r="B2115" s="99">
        <v>6755.41</v>
      </c>
      <c r="C2115" s="99">
        <v>1108</v>
      </c>
      <c r="D2115" s="99">
        <v>33566.980000000003</v>
      </c>
      <c r="E2115" s="99">
        <v>29836.9</v>
      </c>
      <c r="F2115" s="139">
        <v>129000</v>
      </c>
      <c r="G2115" s="138">
        <v>12500</v>
      </c>
      <c r="H2115" s="182">
        <v>46434</v>
      </c>
      <c r="I2115" s="182">
        <v>46524</v>
      </c>
      <c r="J2115" s="166">
        <v>1.7</v>
      </c>
      <c r="K2115" s="166">
        <v>1.1000000000000001</v>
      </c>
      <c r="L2115" s="167" t="s">
        <v>1206</v>
      </c>
      <c r="M2115" s="168" t="s">
        <v>1204</v>
      </c>
      <c r="N2115" s="169">
        <v>0.03</v>
      </c>
      <c r="O2115" s="21">
        <f t="shared" si="1166"/>
        <v>0.59999999999999987</v>
      </c>
      <c r="P2115" s="21" t="str">
        <f t="shared" si="1167"/>
        <v>N</v>
      </c>
      <c r="Q2115" s="22">
        <f t="shared" si="1168"/>
        <v>7863.41</v>
      </c>
      <c r="R2115" s="8" t="str">
        <f t="shared" si="1169"/>
        <v>N</v>
      </c>
      <c r="S2115" s="23">
        <f t="shared" si="1170"/>
        <v>1.1999999999999997</v>
      </c>
      <c r="T2115" s="24">
        <f t="shared" si="1171"/>
        <v>20500</v>
      </c>
      <c r="U2115" s="24">
        <f t="shared" si="1172"/>
        <v>100000</v>
      </c>
      <c r="V2115" s="24">
        <f t="shared" si="1173"/>
        <v>257500</v>
      </c>
      <c r="W2115" s="24">
        <f t="shared" si="1174"/>
        <v>4049.6561500000003</v>
      </c>
      <c r="X2115" s="24">
        <f t="shared" si="1175"/>
        <v>0</v>
      </c>
      <c r="Y2115" s="24">
        <f t="shared" si="1176"/>
        <v>4049.6561500000003</v>
      </c>
      <c r="Z2115" s="24">
        <f t="shared" si="1177"/>
        <v>4049.6561500000003</v>
      </c>
      <c r="AA2115" s="25" t="str">
        <f t="shared" si="1178"/>
        <v>N</v>
      </c>
      <c r="AB2115" s="26">
        <f t="shared" si="1179"/>
        <v>0.19999999999999973</v>
      </c>
      <c r="AC2115" s="27">
        <f t="shared" si="1180"/>
        <v>20500</v>
      </c>
      <c r="AD2115" s="28">
        <f t="shared" si="1181"/>
        <v>100000</v>
      </c>
      <c r="AE2115" s="28">
        <f t="shared" si="1182"/>
        <v>257500</v>
      </c>
      <c r="AF2115" s="28">
        <f t="shared" si="1183"/>
        <v>4171.1458345000001</v>
      </c>
      <c r="AG2115" s="28">
        <f t="shared" si="1184"/>
        <v>0</v>
      </c>
      <c r="AH2115" s="28">
        <f t="shared" si="1185"/>
        <v>4171.1458345000001</v>
      </c>
      <c r="AI2115" s="28">
        <f t="shared" si="1186"/>
        <v>4171.1458345000001</v>
      </c>
      <c r="AJ2115" s="29" t="str">
        <f t="shared" si="1187"/>
        <v>N</v>
      </c>
      <c r="AK2115" s="30">
        <f t="shared" si="1188"/>
        <v>0</v>
      </c>
      <c r="AL2115" s="31">
        <f t="shared" si="1189"/>
        <v>20500</v>
      </c>
      <c r="AM2115" s="31">
        <f t="shared" si="1190"/>
        <v>100000</v>
      </c>
      <c r="AN2115" s="31">
        <f t="shared" si="1191"/>
        <v>257500</v>
      </c>
      <c r="AO2115" s="31">
        <f t="shared" si="1192"/>
        <v>0</v>
      </c>
      <c r="AP2115" s="31">
        <f t="shared" si="1193"/>
        <v>0</v>
      </c>
      <c r="AQ2115" s="31">
        <f t="shared" si="1194"/>
        <v>0</v>
      </c>
      <c r="AR2115" s="31">
        <f t="shared" si="1195"/>
        <v>0</v>
      </c>
      <c r="AS2115" s="32">
        <f t="shared" si="1196"/>
        <v>0</v>
      </c>
      <c r="AT2115" s="33">
        <f t="shared" si="1197"/>
        <v>20500</v>
      </c>
      <c r="AU2115" s="33">
        <f t="shared" si="1198"/>
        <v>100000</v>
      </c>
      <c r="AV2115" s="33">
        <v>258613</v>
      </c>
      <c r="AW2115" s="33">
        <f t="shared" si="1199"/>
        <v>0</v>
      </c>
      <c r="AX2115" s="33">
        <f t="shared" si="1200"/>
        <v>0</v>
      </c>
      <c r="AY2115" s="34">
        <f t="shared" si="1201"/>
        <v>8220.8019844999999</v>
      </c>
    </row>
    <row r="2116" spans="1:51" ht="15" customHeight="1" x14ac:dyDescent="0.3">
      <c r="A2116" s="166" t="s">
        <v>3320</v>
      </c>
      <c r="B2116" s="99">
        <v>8556.94</v>
      </c>
      <c r="C2116" s="99">
        <v>9187.0300000000007</v>
      </c>
      <c r="D2116" s="99">
        <v>49611.88</v>
      </c>
      <c r="E2116" s="99">
        <v>48719.16</v>
      </c>
      <c r="F2116" s="139">
        <v>77000</v>
      </c>
      <c r="G2116" s="138">
        <v>0</v>
      </c>
      <c r="H2116" s="182">
        <v>46225</v>
      </c>
      <c r="I2116" s="182">
        <v>46241</v>
      </c>
      <c r="J2116" s="166">
        <v>4</v>
      </c>
      <c r="K2116" s="166">
        <v>0.8</v>
      </c>
      <c r="L2116" s="167" t="s">
        <v>1206</v>
      </c>
      <c r="M2116" s="168" t="s">
        <v>1204</v>
      </c>
      <c r="N2116" s="169">
        <v>2.7E-2</v>
      </c>
      <c r="O2116" s="21">
        <f t="shared" si="1166"/>
        <v>3.2</v>
      </c>
      <c r="P2116" s="21" t="str">
        <f t="shared" si="1167"/>
        <v>N</v>
      </c>
      <c r="Q2116" s="22">
        <f t="shared" si="1168"/>
        <v>17743.97</v>
      </c>
      <c r="R2116" s="8" t="str">
        <f t="shared" si="1169"/>
        <v>N</v>
      </c>
      <c r="S2116" s="23">
        <f t="shared" si="1170"/>
        <v>6.4</v>
      </c>
      <c r="T2116" s="24">
        <f t="shared" si="1171"/>
        <v>20500</v>
      </c>
      <c r="U2116" s="24">
        <f t="shared" si="1172"/>
        <v>100000</v>
      </c>
      <c r="V2116" s="24">
        <f t="shared" si="1173"/>
        <v>257500</v>
      </c>
      <c r="W2116" s="24">
        <f t="shared" si="1174"/>
        <v>9111.5285949999998</v>
      </c>
      <c r="X2116" s="24">
        <f t="shared" si="1175"/>
        <v>0</v>
      </c>
      <c r="Y2116" s="24">
        <f t="shared" si="1176"/>
        <v>9111.5285949999998</v>
      </c>
      <c r="Z2116" s="24">
        <f t="shared" si="1177"/>
        <v>9111.5285949999998</v>
      </c>
      <c r="AA2116" s="25" t="str">
        <f t="shared" si="1178"/>
        <v>N</v>
      </c>
      <c r="AB2116" s="26">
        <f t="shared" si="1179"/>
        <v>5.4</v>
      </c>
      <c r="AC2116" s="27">
        <f t="shared" si="1180"/>
        <v>20500</v>
      </c>
      <c r="AD2116" s="28">
        <f t="shared" si="1181"/>
        <v>100000</v>
      </c>
      <c r="AE2116" s="28">
        <f t="shared" si="1182"/>
        <v>257500</v>
      </c>
      <c r="AF2116" s="28">
        <f t="shared" si="1183"/>
        <v>9357.5398670649993</v>
      </c>
      <c r="AG2116" s="28">
        <f t="shared" si="1184"/>
        <v>0</v>
      </c>
      <c r="AH2116" s="28">
        <f t="shared" si="1185"/>
        <v>9357.5398670649993</v>
      </c>
      <c r="AI2116" s="28">
        <f t="shared" si="1186"/>
        <v>9357.5398670649993</v>
      </c>
      <c r="AJ2116" s="29" t="str">
        <f t="shared" si="1187"/>
        <v>N</v>
      </c>
      <c r="AK2116" s="30">
        <f t="shared" si="1188"/>
        <v>4.4000000000000004</v>
      </c>
      <c r="AL2116" s="31">
        <f t="shared" si="1189"/>
        <v>20500</v>
      </c>
      <c r="AM2116" s="31">
        <f t="shared" si="1190"/>
        <v>100000</v>
      </c>
      <c r="AN2116" s="31">
        <f t="shared" si="1191"/>
        <v>257500</v>
      </c>
      <c r="AO2116" s="31">
        <f t="shared" si="1192"/>
        <v>9610.1934434757532</v>
      </c>
      <c r="AP2116" s="31">
        <f t="shared" si="1193"/>
        <v>0</v>
      </c>
      <c r="AQ2116" s="31">
        <f t="shared" si="1194"/>
        <v>9610.1934434757532</v>
      </c>
      <c r="AR2116" s="31">
        <f t="shared" si="1195"/>
        <v>9610.1934434757532</v>
      </c>
      <c r="AS2116" s="32">
        <f t="shared" si="1196"/>
        <v>3.4000000000000004</v>
      </c>
      <c r="AT2116" s="33">
        <f t="shared" si="1197"/>
        <v>20500</v>
      </c>
      <c r="AU2116" s="33">
        <f t="shared" si="1198"/>
        <v>100000</v>
      </c>
      <c r="AV2116" s="33">
        <v>258614</v>
      </c>
      <c r="AW2116" s="33">
        <f t="shared" si="1199"/>
        <v>9869.6686664495974</v>
      </c>
      <c r="AX2116" s="33">
        <f t="shared" si="1200"/>
        <v>9869.6686664495974</v>
      </c>
      <c r="AY2116" s="34">
        <f t="shared" si="1201"/>
        <v>37948.93057199035</v>
      </c>
    </row>
    <row r="2117" spans="1:51" ht="15" customHeight="1" x14ac:dyDescent="0.3">
      <c r="A2117" s="166" t="s">
        <v>3321</v>
      </c>
      <c r="B2117" s="99">
        <v>11818.45</v>
      </c>
      <c r="C2117" s="99">
        <v>1785.91</v>
      </c>
      <c r="D2117" s="99">
        <v>32065.200000000001</v>
      </c>
      <c r="E2117" s="99">
        <v>28974.52</v>
      </c>
      <c r="F2117" s="139">
        <v>150000</v>
      </c>
      <c r="G2117" s="138">
        <v>12500</v>
      </c>
      <c r="H2117" s="182">
        <v>46556</v>
      </c>
      <c r="I2117" s="182">
        <v>46601</v>
      </c>
      <c r="J2117" s="166">
        <v>2.6</v>
      </c>
      <c r="K2117" s="166">
        <v>2</v>
      </c>
      <c r="L2117" s="167" t="s">
        <v>1206</v>
      </c>
      <c r="M2117" s="168" t="s">
        <v>1205</v>
      </c>
      <c r="N2117" s="169">
        <v>0.06</v>
      </c>
      <c r="O2117" s="21">
        <f t="shared" ref="O2117:O2180" si="1202">MAX(0, J2117-K2117)</f>
        <v>0.60000000000000009</v>
      </c>
      <c r="P2117" s="21" t="str">
        <f t="shared" ref="P2117:P2180" si="1203">IF(
  AND(
    I2117 &gt;= H2117 - 10,
    I2117 &lt;= DATE(2026,6,30),
    O2117 &gt; 0
  ),
  "Y",
  "N"
)</f>
        <v>N</v>
      </c>
      <c r="Q2117" s="22">
        <f t="shared" ref="Q2117:Q2180" si="1204">B2117+C2117</f>
        <v>13604.36</v>
      </c>
      <c r="R2117" s="8" t="str">
        <f t="shared" ref="R2117:R2180" si="1205">IF(AND(P2117="Y",O2117&gt;0),"Y","N")</f>
        <v>N</v>
      </c>
      <c r="S2117" s="23">
        <f t="shared" ref="S2117:S2180" si="1206">MAX(0,(O2117/M2117))</f>
        <v>0.60000000000000009</v>
      </c>
      <c r="T2117" s="24">
        <f t="shared" ref="T2117:T2180" si="1207">IF(R2117="Y",(20500+G2117),IF(AND(R2117="N",L2117="G"),20500,IF(AND(R2117="N",L2117="P"),50000,IF(AND(R2117="",L2117="G"),20500,IF(AND(R2117="",L2117="P"),50000,"")))))</f>
        <v>20500</v>
      </c>
      <c r="U2117" s="24">
        <f t="shared" ref="U2117:U2180" si="1208">IF(AND(R2117="Y",G2117&gt;0),224000,IF(AND(R2117="Y",G2117=0),138500,IF(AND(R2117="N",L2117="G"),100000,IF(AND(R2117="N",L2117=""),100000,IF(AND(R2117="N",L2117="P"),200000,"")))))</f>
        <v>100000</v>
      </c>
      <c r="V2117" s="24">
        <f t="shared" ref="V2117:V2180" si="1209">IF(R2117="Y",U2117,IF(R2117="N",257500,IF(R2117="",257500,)))</f>
        <v>257500</v>
      </c>
      <c r="W2117" s="24">
        <f t="shared" ref="W2117:W2180" si="1210">IF(
  M2117&lt;0.5,
  0,
  MAX(
    0,
    IF(
      S2117=0,
      0,
      IF(
        R2117="Y",
        MIN(Q2117*(1+N2117), T2117, U2117-E2117, V2117-E2117),
        MIN(Q2117*(1+N2117), T2117, U2117-D2117, V2117-F2117)
      )
    )
  ) * M2117
)</f>
        <v>14420.621600000002</v>
      </c>
      <c r="X2117" s="24">
        <f t="shared" ref="X2117:X2180" si="1211">IF(
  M2117&lt;0.5,
  0,
  MAX(
    0,
    IF(
      S2117=0,
      0,
      IF(
        R2117="Y",
        (Q2117*(1+N2117)-W2117),
        0
      )
    )
  ) * M2117
)</f>
        <v>0</v>
      </c>
      <c r="Y2117" s="24">
        <f t="shared" ref="Y2117:Y2180" si="1212">W2117+X2117</f>
        <v>14420.621600000002</v>
      </c>
      <c r="Z2117" s="24">
        <f t="shared" ref="Z2117:Z2180" si="1213">IF(S2117=0, 0, MAX(0, (Q2117*(1+N2117))-Y2117))</f>
        <v>0</v>
      </c>
      <c r="AA2117" s="25" t="str">
        <f t="shared" ref="AA2117:AA2180" si="1214">IF(AND(P2117="Y",O2117&gt;1),"Y","N")</f>
        <v>N</v>
      </c>
      <c r="AB2117" s="26">
        <f t="shared" ref="AB2117:AB2180" si="1215">MAX(0,(S2117-1))</f>
        <v>0</v>
      </c>
      <c r="AC2117" s="27">
        <f t="shared" ref="AC2117:AC2180" si="1216">IF(AA2117="Y",(20500+G2117),IF(AND(AA2117="N",L2117="G"),20500,IF(AND(AA2117="N",L2117="P"),50000,IF(AND(AA2117="",L2117="G"),20500,IF(AND(AA2117="",L2117="P"),50000,"")))))</f>
        <v>20500</v>
      </c>
      <c r="AD2117" s="28">
        <f t="shared" ref="AD2117:AD2180" si="1217">IF(AND(AA2117="Y",G2117&gt;0),224000,IF(AND(AA2117="Y",G2117=0),138500,IF(AND(AA2117="N",L2117="G"),100000,IF(AND(AA2117="N",L2117=""),100000,IF(AND(AA2117="N",L2117="P"),200000,"")))))</f>
        <v>100000</v>
      </c>
      <c r="AE2117" s="28">
        <f t="shared" ref="AE2117:AE2180" si="1218">IF(AA2117="Y",AD2117,IF(AA2117="N",257500,IF(AA2117="",257500,)))</f>
        <v>257500</v>
      </c>
      <c r="AF2117" s="28">
        <f t="shared" ref="AF2117:AF2180" si="1219">IF(
  M2117&lt;0.5,
  0,
  MAX(
    0,
    IF(
      AB2117=0,
      0,
      IF(
        AA2117="Y",
        MIN(Q2117*(1+N2117)*(1+N2117), AC2117, AD2117-E2117-W2117, AE2117-E2117-W2117),
        MIN(Q2117*(1+N2117)*(1+N2117), AC2117, AD2117-D2117-W2117, AE2117-F2117-W2117)
      )
    )
  ) * M2117
)</f>
        <v>0</v>
      </c>
      <c r="AG2117" s="28">
        <f t="shared" ref="AG2117:AG2180" si="1220">IF(
  M2117&lt;0.5,
  0,
  MAX(
    0,
    IF(
      AB2117=0,
      0,
      IF(
        AA2117="Y",
        (Q2117*(1+N2117)*(1+N2117)-AF2117),
        0
      )
    )
  ) * M2117
)</f>
        <v>0</v>
      </c>
      <c r="AH2117" s="28">
        <f t="shared" ref="AH2117:AH2180" si="1221">AF2117+AG2117</f>
        <v>0</v>
      </c>
      <c r="AI2117" s="28">
        <f t="shared" ref="AI2117:AI2180" si="1222">IF(AB2117=0, 0, MAX(0, (Q2117*(1+N2117)*(1+N2117)) - AH2117))</f>
        <v>0</v>
      </c>
      <c r="AJ2117" s="29" t="str">
        <f t="shared" ref="AJ2117:AJ2180" si="1223">IF(AND(P2117="Y",O2117&gt;2),"Y","N")</f>
        <v>N</v>
      </c>
      <c r="AK2117" s="30">
        <f t="shared" si="1188"/>
        <v>0</v>
      </c>
      <c r="AL2117" s="31">
        <f t="shared" si="1189"/>
        <v>20500</v>
      </c>
      <c r="AM2117" s="31">
        <f t="shared" si="1190"/>
        <v>100000</v>
      </c>
      <c r="AN2117" s="31">
        <f t="shared" si="1191"/>
        <v>257500</v>
      </c>
      <c r="AO2117" s="31">
        <f t="shared" si="1192"/>
        <v>0</v>
      </c>
      <c r="AP2117" s="31">
        <f t="shared" si="1193"/>
        <v>0</v>
      </c>
      <c r="AQ2117" s="31">
        <f t="shared" si="1194"/>
        <v>0</v>
      </c>
      <c r="AR2117" s="31">
        <f t="shared" si="1195"/>
        <v>0</v>
      </c>
      <c r="AS2117" s="32">
        <f t="shared" si="1196"/>
        <v>0</v>
      </c>
      <c r="AT2117" s="33">
        <f t="shared" si="1197"/>
        <v>20500</v>
      </c>
      <c r="AU2117" s="33">
        <f t="shared" si="1198"/>
        <v>100000</v>
      </c>
      <c r="AV2117" s="33">
        <v>258615</v>
      </c>
      <c r="AW2117" s="33">
        <f t="shared" si="1199"/>
        <v>0</v>
      </c>
      <c r="AX2117" s="33">
        <f t="shared" si="1200"/>
        <v>0</v>
      </c>
      <c r="AY2117" s="34">
        <f t="shared" si="1201"/>
        <v>0</v>
      </c>
    </row>
    <row r="2118" spans="1:51" ht="15" customHeight="1" x14ac:dyDescent="0.3">
      <c r="A2118" s="166" t="s">
        <v>3322</v>
      </c>
      <c r="B2118" s="99">
        <v>16023.28</v>
      </c>
      <c r="C2118" s="99">
        <v>31849.08</v>
      </c>
      <c r="D2118" s="99">
        <v>85392.89</v>
      </c>
      <c r="E2118" s="99">
        <v>83584.649999999994</v>
      </c>
      <c r="F2118" s="139">
        <v>66000</v>
      </c>
      <c r="G2118" s="138">
        <v>0</v>
      </c>
      <c r="H2118" s="182">
        <v>46219</v>
      </c>
      <c r="I2118" s="182">
        <v>46237</v>
      </c>
      <c r="J2118" s="166">
        <v>3.7</v>
      </c>
      <c r="K2118" s="166">
        <v>1.6</v>
      </c>
      <c r="L2118" s="167" t="s">
        <v>1206</v>
      </c>
      <c r="M2118" s="168" t="s">
        <v>1204</v>
      </c>
      <c r="N2118" s="169">
        <v>0.01</v>
      </c>
      <c r="O2118" s="21">
        <f t="shared" si="1202"/>
        <v>2.1</v>
      </c>
      <c r="P2118" s="21" t="str">
        <f t="shared" si="1203"/>
        <v>N</v>
      </c>
      <c r="Q2118" s="22">
        <f t="shared" si="1204"/>
        <v>47872.36</v>
      </c>
      <c r="R2118" s="8" t="str">
        <f t="shared" si="1205"/>
        <v>N</v>
      </c>
      <c r="S2118" s="23">
        <f t="shared" si="1206"/>
        <v>4.2</v>
      </c>
      <c r="T2118" s="24">
        <f t="shared" si="1207"/>
        <v>20500</v>
      </c>
      <c r="U2118" s="24">
        <f t="shared" si="1208"/>
        <v>100000</v>
      </c>
      <c r="V2118" s="24">
        <f t="shared" si="1209"/>
        <v>257500</v>
      </c>
      <c r="W2118" s="24">
        <f t="shared" si="1210"/>
        <v>7303.5550000000003</v>
      </c>
      <c r="X2118" s="24">
        <f t="shared" si="1211"/>
        <v>0</v>
      </c>
      <c r="Y2118" s="24">
        <f t="shared" si="1212"/>
        <v>7303.5550000000003</v>
      </c>
      <c r="Z2118" s="24">
        <f t="shared" si="1213"/>
        <v>41047.528599999998</v>
      </c>
      <c r="AA2118" s="25" t="str">
        <f t="shared" si="1214"/>
        <v>N</v>
      </c>
      <c r="AB2118" s="26">
        <f t="shared" si="1215"/>
        <v>3.2</v>
      </c>
      <c r="AC2118" s="27">
        <f t="shared" si="1216"/>
        <v>20500</v>
      </c>
      <c r="AD2118" s="28">
        <f t="shared" si="1217"/>
        <v>100000</v>
      </c>
      <c r="AE2118" s="28">
        <f t="shared" si="1218"/>
        <v>257500</v>
      </c>
      <c r="AF2118" s="28">
        <f t="shared" si="1219"/>
        <v>3651.7775000000001</v>
      </c>
      <c r="AG2118" s="28">
        <f t="shared" si="1220"/>
        <v>0</v>
      </c>
      <c r="AH2118" s="28">
        <f t="shared" si="1221"/>
        <v>3651.7775000000001</v>
      </c>
      <c r="AI2118" s="28">
        <f t="shared" si="1222"/>
        <v>45182.816936000003</v>
      </c>
      <c r="AJ2118" s="29" t="str">
        <f t="shared" si="1223"/>
        <v>N</v>
      </c>
      <c r="AK2118" s="30">
        <f t="shared" si="1188"/>
        <v>2.2000000000000002</v>
      </c>
      <c r="AL2118" s="31">
        <f t="shared" si="1189"/>
        <v>20500</v>
      </c>
      <c r="AM2118" s="31">
        <f t="shared" si="1190"/>
        <v>100000</v>
      </c>
      <c r="AN2118" s="31">
        <f t="shared" si="1191"/>
        <v>257500</v>
      </c>
      <c r="AO2118" s="31">
        <f t="shared" si="1192"/>
        <v>0</v>
      </c>
      <c r="AP2118" s="31">
        <f t="shared" si="1193"/>
        <v>0</v>
      </c>
      <c r="AQ2118" s="31">
        <f t="shared" si="1194"/>
        <v>0</v>
      </c>
      <c r="AR2118" s="31">
        <f t="shared" si="1195"/>
        <v>49322.94038036</v>
      </c>
      <c r="AS2118" s="32">
        <f t="shared" si="1196"/>
        <v>1.2000000000000002</v>
      </c>
      <c r="AT2118" s="33">
        <f t="shared" si="1197"/>
        <v>20500</v>
      </c>
      <c r="AU2118" s="33">
        <f t="shared" si="1198"/>
        <v>100000</v>
      </c>
      <c r="AV2118" s="33">
        <v>258616</v>
      </c>
      <c r="AW2118" s="33">
        <f t="shared" si="1199"/>
        <v>1825.8887500000001</v>
      </c>
      <c r="AX2118" s="33">
        <f t="shared" si="1200"/>
        <v>47990.2810341636</v>
      </c>
      <c r="AY2118" s="34">
        <f t="shared" si="1201"/>
        <v>183543.56695052361</v>
      </c>
    </row>
    <row r="2119" spans="1:51" ht="15" customHeight="1" x14ac:dyDescent="0.3">
      <c r="A2119" s="166" t="s">
        <v>3323</v>
      </c>
      <c r="B2119" s="99">
        <v>10925.86</v>
      </c>
      <c r="C2119" s="99">
        <v>25487.03</v>
      </c>
      <c r="D2119" s="99">
        <v>107931.65</v>
      </c>
      <c r="E2119" s="99">
        <v>103199.37</v>
      </c>
      <c r="F2119" s="139">
        <v>90000</v>
      </c>
      <c r="G2119" s="138">
        <v>24444</v>
      </c>
      <c r="H2119" s="182">
        <v>46272</v>
      </c>
      <c r="I2119" s="182">
        <v>46311</v>
      </c>
      <c r="J2119" s="166">
        <v>2.8</v>
      </c>
      <c r="K2119" s="166">
        <v>0.4</v>
      </c>
      <c r="L2119" s="167" t="s">
        <v>1207</v>
      </c>
      <c r="M2119" s="168" t="s">
        <v>1205</v>
      </c>
      <c r="N2119" s="169">
        <v>0.02</v>
      </c>
      <c r="O2119" s="21">
        <f t="shared" si="1202"/>
        <v>2.4</v>
      </c>
      <c r="P2119" s="21" t="str">
        <f t="shared" si="1203"/>
        <v>N</v>
      </c>
      <c r="Q2119" s="22">
        <f t="shared" si="1204"/>
        <v>36412.89</v>
      </c>
      <c r="R2119" s="8" t="str">
        <f t="shared" si="1205"/>
        <v>N</v>
      </c>
      <c r="S2119" s="23">
        <f t="shared" si="1206"/>
        <v>2.4</v>
      </c>
      <c r="T2119" s="24">
        <f t="shared" si="1207"/>
        <v>50000</v>
      </c>
      <c r="U2119" s="24">
        <f t="shared" si="1208"/>
        <v>200000</v>
      </c>
      <c r="V2119" s="24">
        <f t="shared" si="1209"/>
        <v>257500</v>
      </c>
      <c r="W2119" s="24">
        <f t="shared" si="1210"/>
        <v>37141.147799999999</v>
      </c>
      <c r="X2119" s="24">
        <f t="shared" si="1211"/>
        <v>0</v>
      </c>
      <c r="Y2119" s="24">
        <f t="shared" si="1212"/>
        <v>37141.147799999999</v>
      </c>
      <c r="Z2119" s="24">
        <f t="shared" si="1213"/>
        <v>0</v>
      </c>
      <c r="AA2119" s="25" t="str">
        <f t="shared" si="1214"/>
        <v>N</v>
      </c>
      <c r="AB2119" s="26">
        <f t="shared" si="1215"/>
        <v>1.4</v>
      </c>
      <c r="AC2119" s="27">
        <f t="shared" si="1216"/>
        <v>50000</v>
      </c>
      <c r="AD2119" s="28">
        <f t="shared" si="1217"/>
        <v>200000</v>
      </c>
      <c r="AE2119" s="28">
        <f t="shared" si="1218"/>
        <v>257500</v>
      </c>
      <c r="AF2119" s="28">
        <f t="shared" si="1219"/>
        <v>37883.970756000002</v>
      </c>
      <c r="AG2119" s="28">
        <f t="shared" si="1220"/>
        <v>0</v>
      </c>
      <c r="AH2119" s="28">
        <f t="shared" si="1221"/>
        <v>37883.970756000002</v>
      </c>
      <c r="AI2119" s="28">
        <f t="shared" si="1222"/>
        <v>0</v>
      </c>
      <c r="AJ2119" s="29" t="str">
        <f t="shared" si="1223"/>
        <v>N</v>
      </c>
      <c r="AK2119" s="30">
        <f t="shared" si="1188"/>
        <v>0.39999999999999991</v>
      </c>
      <c r="AL2119" s="31">
        <f t="shared" si="1189"/>
        <v>50000</v>
      </c>
      <c r="AM2119" s="31">
        <f t="shared" si="1190"/>
        <v>200000</v>
      </c>
      <c r="AN2119" s="31">
        <f t="shared" si="1191"/>
        <v>257500</v>
      </c>
      <c r="AO2119" s="31">
        <f t="shared" si="1192"/>
        <v>38641.650171120004</v>
      </c>
      <c r="AP2119" s="31">
        <f t="shared" si="1193"/>
        <v>0</v>
      </c>
      <c r="AQ2119" s="31">
        <f t="shared" si="1194"/>
        <v>38641.650171120004</v>
      </c>
      <c r="AR2119" s="31">
        <f t="shared" si="1195"/>
        <v>0</v>
      </c>
      <c r="AS2119" s="32">
        <f t="shared" si="1196"/>
        <v>0</v>
      </c>
      <c r="AT2119" s="33">
        <f t="shared" si="1197"/>
        <v>50000</v>
      </c>
      <c r="AU2119" s="33">
        <f t="shared" si="1198"/>
        <v>200000</v>
      </c>
      <c r="AV2119" s="33">
        <v>258617</v>
      </c>
      <c r="AW2119" s="33">
        <f t="shared" si="1199"/>
        <v>0</v>
      </c>
      <c r="AX2119" s="33">
        <f t="shared" si="1200"/>
        <v>0</v>
      </c>
      <c r="AY2119" s="34">
        <f t="shared" si="1201"/>
        <v>0</v>
      </c>
    </row>
    <row r="2120" spans="1:51" ht="15" customHeight="1" x14ac:dyDescent="0.3">
      <c r="A2120" s="166" t="s">
        <v>3324</v>
      </c>
      <c r="B2120" s="99">
        <v>16221.2</v>
      </c>
      <c r="C2120" s="99">
        <v>12372.42</v>
      </c>
      <c r="D2120" s="99">
        <v>95072.7</v>
      </c>
      <c r="E2120" s="99">
        <v>90764.18</v>
      </c>
      <c r="F2120" s="139">
        <v>90000</v>
      </c>
      <c r="G2120" s="138">
        <v>0</v>
      </c>
      <c r="H2120" s="182">
        <v>46298</v>
      </c>
      <c r="I2120" s="182">
        <v>46364</v>
      </c>
      <c r="J2120" s="166">
        <v>3.5</v>
      </c>
      <c r="K2120" s="166">
        <v>3.4</v>
      </c>
      <c r="L2120" s="167" t="s">
        <v>1207</v>
      </c>
      <c r="M2120" s="168" t="s">
        <v>1203</v>
      </c>
      <c r="N2120" s="169">
        <v>0.02</v>
      </c>
      <c r="O2120" s="21">
        <f t="shared" si="1202"/>
        <v>0.10000000000000009</v>
      </c>
      <c r="P2120" s="21" t="str">
        <f t="shared" si="1203"/>
        <v>N</v>
      </c>
      <c r="Q2120" s="22">
        <f t="shared" si="1204"/>
        <v>28593.620000000003</v>
      </c>
      <c r="R2120" s="8" t="str">
        <f t="shared" si="1205"/>
        <v>N</v>
      </c>
      <c r="S2120" s="23">
        <f t="shared" si="1206"/>
        <v>0.13333333333333344</v>
      </c>
      <c r="T2120" s="24">
        <f t="shared" si="1207"/>
        <v>50000</v>
      </c>
      <c r="U2120" s="24">
        <f t="shared" si="1208"/>
        <v>200000</v>
      </c>
      <c r="V2120" s="24">
        <f t="shared" si="1209"/>
        <v>257500</v>
      </c>
      <c r="W2120" s="24">
        <f t="shared" si="1210"/>
        <v>21874.119300000002</v>
      </c>
      <c r="X2120" s="24">
        <f t="shared" si="1211"/>
        <v>0</v>
      </c>
      <c r="Y2120" s="24">
        <f t="shared" si="1212"/>
        <v>21874.119300000002</v>
      </c>
      <c r="Z2120" s="24">
        <f t="shared" si="1213"/>
        <v>7291.3731000000007</v>
      </c>
      <c r="AA2120" s="25" t="str">
        <f t="shared" si="1214"/>
        <v>N</v>
      </c>
      <c r="AB2120" s="26">
        <f t="shared" si="1215"/>
        <v>0</v>
      </c>
      <c r="AC2120" s="27">
        <f t="shared" si="1216"/>
        <v>50000</v>
      </c>
      <c r="AD2120" s="28">
        <f t="shared" si="1217"/>
        <v>200000</v>
      </c>
      <c r="AE2120" s="28">
        <f t="shared" si="1218"/>
        <v>257500</v>
      </c>
      <c r="AF2120" s="28">
        <f t="shared" si="1219"/>
        <v>0</v>
      </c>
      <c r="AG2120" s="28">
        <f t="shared" si="1220"/>
        <v>0</v>
      </c>
      <c r="AH2120" s="28">
        <f t="shared" si="1221"/>
        <v>0</v>
      </c>
      <c r="AI2120" s="28">
        <f t="shared" si="1222"/>
        <v>0</v>
      </c>
      <c r="AJ2120" s="29" t="str">
        <f t="shared" si="1223"/>
        <v>N</v>
      </c>
      <c r="AK2120" s="30">
        <f t="shared" si="1188"/>
        <v>0</v>
      </c>
      <c r="AL2120" s="31">
        <f t="shared" si="1189"/>
        <v>50000</v>
      </c>
      <c r="AM2120" s="31">
        <f t="shared" si="1190"/>
        <v>200000</v>
      </c>
      <c r="AN2120" s="31">
        <f t="shared" si="1191"/>
        <v>257500</v>
      </c>
      <c r="AO2120" s="31">
        <f t="shared" si="1192"/>
        <v>0</v>
      </c>
      <c r="AP2120" s="31">
        <f t="shared" si="1193"/>
        <v>0</v>
      </c>
      <c r="AQ2120" s="31">
        <f t="shared" si="1194"/>
        <v>0</v>
      </c>
      <c r="AR2120" s="31">
        <f t="shared" si="1195"/>
        <v>0</v>
      </c>
      <c r="AS2120" s="32">
        <f t="shared" si="1196"/>
        <v>0</v>
      </c>
      <c r="AT2120" s="33">
        <f t="shared" si="1197"/>
        <v>50000</v>
      </c>
      <c r="AU2120" s="33">
        <f t="shared" si="1198"/>
        <v>200000</v>
      </c>
      <c r="AV2120" s="33">
        <v>258618</v>
      </c>
      <c r="AW2120" s="33">
        <f t="shared" si="1199"/>
        <v>0</v>
      </c>
      <c r="AX2120" s="33">
        <f t="shared" si="1200"/>
        <v>0</v>
      </c>
      <c r="AY2120" s="34">
        <f t="shared" si="1201"/>
        <v>7291.3731000000007</v>
      </c>
    </row>
    <row r="2121" spans="1:51" ht="15" customHeight="1" x14ac:dyDescent="0.3">
      <c r="A2121" s="166" t="s">
        <v>3325</v>
      </c>
      <c r="B2121" s="99">
        <v>6592.64</v>
      </c>
      <c r="C2121" s="99">
        <v>6997.24</v>
      </c>
      <c r="D2121" s="99">
        <v>63548.63</v>
      </c>
      <c r="E2121" s="99">
        <v>60291.54</v>
      </c>
      <c r="F2121" s="139">
        <v>105000</v>
      </c>
      <c r="G2121" s="138">
        <v>12500</v>
      </c>
      <c r="H2121" s="182">
        <v>46294</v>
      </c>
      <c r="I2121" s="182">
        <v>46369</v>
      </c>
      <c r="J2121" s="166">
        <v>3.4</v>
      </c>
      <c r="K2121" s="166">
        <v>1.6</v>
      </c>
      <c r="L2121" s="167" t="s">
        <v>1207</v>
      </c>
      <c r="M2121" s="168" t="s">
        <v>1204</v>
      </c>
      <c r="N2121" s="169">
        <v>0.02</v>
      </c>
      <c r="O2121" s="21">
        <f t="shared" si="1202"/>
        <v>1.7999999999999998</v>
      </c>
      <c r="P2121" s="21" t="str">
        <f t="shared" si="1203"/>
        <v>N</v>
      </c>
      <c r="Q2121" s="22">
        <f t="shared" si="1204"/>
        <v>13589.880000000001</v>
      </c>
      <c r="R2121" s="8" t="str">
        <f t="shared" si="1205"/>
        <v>N</v>
      </c>
      <c r="S2121" s="23">
        <f t="shared" si="1206"/>
        <v>3.5999999999999996</v>
      </c>
      <c r="T2121" s="24">
        <f t="shared" si="1207"/>
        <v>50000</v>
      </c>
      <c r="U2121" s="24">
        <f t="shared" si="1208"/>
        <v>200000</v>
      </c>
      <c r="V2121" s="24">
        <f t="shared" si="1209"/>
        <v>257500</v>
      </c>
      <c r="W2121" s="24">
        <f t="shared" si="1210"/>
        <v>6930.8388000000004</v>
      </c>
      <c r="X2121" s="24">
        <f t="shared" si="1211"/>
        <v>0</v>
      </c>
      <c r="Y2121" s="24">
        <f t="shared" si="1212"/>
        <v>6930.8388000000004</v>
      </c>
      <c r="Z2121" s="24">
        <f t="shared" si="1213"/>
        <v>6930.8388000000004</v>
      </c>
      <c r="AA2121" s="25" t="str">
        <f t="shared" si="1214"/>
        <v>N</v>
      </c>
      <c r="AB2121" s="26">
        <f t="shared" si="1215"/>
        <v>2.5999999999999996</v>
      </c>
      <c r="AC2121" s="27">
        <f t="shared" si="1216"/>
        <v>50000</v>
      </c>
      <c r="AD2121" s="28">
        <f t="shared" si="1217"/>
        <v>200000</v>
      </c>
      <c r="AE2121" s="28">
        <f t="shared" si="1218"/>
        <v>257500</v>
      </c>
      <c r="AF2121" s="28">
        <f t="shared" si="1219"/>
        <v>7069.4555760000003</v>
      </c>
      <c r="AG2121" s="28">
        <f t="shared" si="1220"/>
        <v>0</v>
      </c>
      <c r="AH2121" s="28">
        <f t="shared" si="1221"/>
        <v>7069.4555760000003</v>
      </c>
      <c r="AI2121" s="28">
        <f t="shared" si="1222"/>
        <v>7069.4555760000003</v>
      </c>
      <c r="AJ2121" s="29" t="str">
        <f t="shared" si="1223"/>
        <v>N</v>
      </c>
      <c r="AK2121" s="30">
        <f t="shared" si="1188"/>
        <v>1.5999999999999996</v>
      </c>
      <c r="AL2121" s="31">
        <f t="shared" si="1189"/>
        <v>50000</v>
      </c>
      <c r="AM2121" s="31">
        <f t="shared" si="1190"/>
        <v>200000</v>
      </c>
      <c r="AN2121" s="31">
        <f t="shared" si="1191"/>
        <v>257500</v>
      </c>
      <c r="AO2121" s="31">
        <f t="shared" si="1192"/>
        <v>7210.8446875200007</v>
      </c>
      <c r="AP2121" s="31">
        <f t="shared" si="1193"/>
        <v>0</v>
      </c>
      <c r="AQ2121" s="31">
        <f t="shared" si="1194"/>
        <v>7210.8446875200007</v>
      </c>
      <c r="AR2121" s="31">
        <f t="shared" si="1195"/>
        <v>7210.8446875200007</v>
      </c>
      <c r="AS2121" s="32">
        <f t="shared" si="1196"/>
        <v>0.59999999999999964</v>
      </c>
      <c r="AT2121" s="33">
        <f t="shared" si="1197"/>
        <v>50000</v>
      </c>
      <c r="AU2121" s="33">
        <f t="shared" si="1198"/>
        <v>200000</v>
      </c>
      <c r="AV2121" s="33">
        <v>258619</v>
      </c>
      <c r="AW2121" s="33">
        <f t="shared" si="1199"/>
        <v>7355.0615812704009</v>
      </c>
      <c r="AX2121" s="33">
        <f t="shared" si="1200"/>
        <v>7355.0615812704009</v>
      </c>
      <c r="AY2121" s="34">
        <f t="shared" si="1201"/>
        <v>28566.200644790402</v>
      </c>
    </row>
    <row r="2122" spans="1:51" ht="15" customHeight="1" x14ac:dyDescent="0.3">
      <c r="A2122" s="166" t="s">
        <v>3326</v>
      </c>
      <c r="B2122" s="99">
        <v>10289.89</v>
      </c>
      <c r="C2122" s="99">
        <v>29930.46</v>
      </c>
      <c r="D2122" s="99">
        <v>102046.28</v>
      </c>
      <c r="E2122" s="99">
        <v>87496.54</v>
      </c>
      <c r="F2122" s="139">
        <v>90000</v>
      </c>
      <c r="G2122" s="138">
        <v>0</v>
      </c>
      <c r="H2122" s="182">
        <v>46455</v>
      </c>
      <c r="I2122" s="182">
        <v>46476</v>
      </c>
      <c r="J2122" s="166">
        <v>4.7</v>
      </c>
      <c r="K2122" s="166">
        <v>2.5</v>
      </c>
      <c r="L2122" s="167" t="s">
        <v>1207</v>
      </c>
      <c r="M2122" s="168" t="s">
        <v>1205</v>
      </c>
      <c r="N2122" s="169">
        <v>0.04</v>
      </c>
      <c r="O2122" s="21">
        <f t="shared" si="1202"/>
        <v>2.2000000000000002</v>
      </c>
      <c r="P2122" s="21" t="str">
        <f t="shared" si="1203"/>
        <v>N</v>
      </c>
      <c r="Q2122" s="22">
        <f t="shared" si="1204"/>
        <v>40220.35</v>
      </c>
      <c r="R2122" s="8" t="str">
        <f t="shared" si="1205"/>
        <v>N</v>
      </c>
      <c r="S2122" s="23">
        <f t="shared" si="1206"/>
        <v>2.2000000000000002</v>
      </c>
      <c r="T2122" s="24">
        <f t="shared" si="1207"/>
        <v>50000</v>
      </c>
      <c r="U2122" s="24">
        <f t="shared" si="1208"/>
        <v>200000</v>
      </c>
      <c r="V2122" s="24">
        <f t="shared" si="1209"/>
        <v>257500</v>
      </c>
      <c r="W2122" s="24">
        <f t="shared" si="1210"/>
        <v>41829.163999999997</v>
      </c>
      <c r="X2122" s="24">
        <f t="shared" si="1211"/>
        <v>0</v>
      </c>
      <c r="Y2122" s="24">
        <f t="shared" si="1212"/>
        <v>41829.163999999997</v>
      </c>
      <c r="Z2122" s="24">
        <f t="shared" si="1213"/>
        <v>0</v>
      </c>
      <c r="AA2122" s="25" t="str">
        <f t="shared" si="1214"/>
        <v>N</v>
      </c>
      <c r="AB2122" s="26">
        <f t="shared" si="1215"/>
        <v>1.2000000000000002</v>
      </c>
      <c r="AC2122" s="27">
        <f t="shared" si="1216"/>
        <v>50000</v>
      </c>
      <c r="AD2122" s="28">
        <f t="shared" si="1217"/>
        <v>200000</v>
      </c>
      <c r="AE2122" s="28">
        <f t="shared" si="1218"/>
        <v>257500</v>
      </c>
      <c r="AF2122" s="28">
        <f t="shared" si="1219"/>
        <v>43502.330559999995</v>
      </c>
      <c r="AG2122" s="28">
        <f t="shared" si="1220"/>
        <v>0</v>
      </c>
      <c r="AH2122" s="28">
        <f t="shared" si="1221"/>
        <v>43502.330559999995</v>
      </c>
      <c r="AI2122" s="28">
        <f t="shared" si="1222"/>
        <v>0</v>
      </c>
      <c r="AJ2122" s="29" t="str">
        <f t="shared" si="1223"/>
        <v>N</v>
      </c>
      <c r="AK2122" s="30">
        <f t="shared" si="1188"/>
        <v>0.20000000000000018</v>
      </c>
      <c r="AL2122" s="31">
        <f t="shared" si="1189"/>
        <v>50000</v>
      </c>
      <c r="AM2122" s="31">
        <f t="shared" si="1190"/>
        <v>200000</v>
      </c>
      <c r="AN2122" s="31">
        <f t="shared" si="1191"/>
        <v>257500</v>
      </c>
      <c r="AO2122" s="31">
        <f t="shared" si="1192"/>
        <v>45242.423782399994</v>
      </c>
      <c r="AP2122" s="31">
        <f t="shared" si="1193"/>
        <v>0</v>
      </c>
      <c r="AQ2122" s="31">
        <f t="shared" si="1194"/>
        <v>45242.423782399994</v>
      </c>
      <c r="AR2122" s="31">
        <f t="shared" si="1195"/>
        <v>0</v>
      </c>
      <c r="AS2122" s="32">
        <f t="shared" si="1196"/>
        <v>0</v>
      </c>
      <c r="AT2122" s="33">
        <f t="shared" si="1197"/>
        <v>50000</v>
      </c>
      <c r="AU2122" s="33">
        <f t="shared" si="1198"/>
        <v>200000</v>
      </c>
      <c r="AV2122" s="33">
        <v>258620</v>
      </c>
      <c r="AW2122" s="33">
        <f t="shared" si="1199"/>
        <v>0</v>
      </c>
      <c r="AX2122" s="33">
        <f t="shared" si="1200"/>
        <v>0</v>
      </c>
      <c r="AY2122" s="34">
        <f t="shared" si="1201"/>
        <v>0</v>
      </c>
    </row>
    <row r="2123" spans="1:51" ht="15" customHeight="1" x14ac:dyDescent="0.3">
      <c r="A2123" s="166" t="s">
        <v>3327</v>
      </c>
      <c r="B2123" s="99">
        <v>7468.72</v>
      </c>
      <c r="C2123" s="99">
        <v>26807.3</v>
      </c>
      <c r="D2123" s="99">
        <v>98652.99</v>
      </c>
      <c r="E2123" s="99">
        <v>95777.81</v>
      </c>
      <c r="F2123" s="139">
        <v>206000</v>
      </c>
      <c r="G2123" s="138">
        <v>12500</v>
      </c>
      <c r="H2123" s="182">
        <v>46309</v>
      </c>
      <c r="I2123" s="182">
        <v>46384</v>
      </c>
      <c r="J2123" s="166">
        <v>2</v>
      </c>
      <c r="K2123" s="166">
        <v>1.8</v>
      </c>
      <c r="L2123" s="167" t="s">
        <v>1206</v>
      </c>
      <c r="M2123" s="168" t="s">
        <v>1204</v>
      </c>
      <c r="N2123" s="169">
        <v>0.05</v>
      </c>
      <c r="O2123" s="21">
        <f t="shared" si="1202"/>
        <v>0.19999999999999996</v>
      </c>
      <c r="P2123" s="21" t="str">
        <f t="shared" si="1203"/>
        <v>N</v>
      </c>
      <c r="Q2123" s="22">
        <f t="shared" si="1204"/>
        <v>34276.019999999997</v>
      </c>
      <c r="R2123" s="8" t="str">
        <f t="shared" si="1205"/>
        <v>N</v>
      </c>
      <c r="S2123" s="23">
        <f t="shared" si="1206"/>
        <v>0.39999999999999991</v>
      </c>
      <c r="T2123" s="24">
        <f t="shared" si="1207"/>
        <v>20500</v>
      </c>
      <c r="U2123" s="24">
        <f t="shared" si="1208"/>
        <v>100000</v>
      </c>
      <c r="V2123" s="24">
        <f t="shared" si="1209"/>
        <v>257500</v>
      </c>
      <c r="W2123" s="24">
        <f t="shared" si="1210"/>
        <v>673.50499999999738</v>
      </c>
      <c r="X2123" s="24">
        <f t="shared" si="1211"/>
        <v>0</v>
      </c>
      <c r="Y2123" s="24">
        <f t="shared" si="1212"/>
        <v>673.50499999999738</v>
      </c>
      <c r="Z2123" s="24">
        <f t="shared" si="1213"/>
        <v>35316.315999999999</v>
      </c>
      <c r="AA2123" s="25" t="str">
        <f t="shared" si="1214"/>
        <v>N</v>
      </c>
      <c r="AB2123" s="26">
        <f t="shared" si="1215"/>
        <v>0</v>
      </c>
      <c r="AC2123" s="27">
        <f t="shared" si="1216"/>
        <v>20500</v>
      </c>
      <c r="AD2123" s="28">
        <f t="shared" si="1217"/>
        <v>100000</v>
      </c>
      <c r="AE2123" s="28">
        <f t="shared" si="1218"/>
        <v>257500</v>
      </c>
      <c r="AF2123" s="28">
        <f t="shared" si="1219"/>
        <v>0</v>
      </c>
      <c r="AG2123" s="28">
        <f t="shared" si="1220"/>
        <v>0</v>
      </c>
      <c r="AH2123" s="28">
        <f t="shared" si="1221"/>
        <v>0</v>
      </c>
      <c r="AI2123" s="28">
        <f t="shared" si="1222"/>
        <v>0</v>
      </c>
      <c r="AJ2123" s="29" t="str">
        <f t="shared" si="1223"/>
        <v>N</v>
      </c>
      <c r="AK2123" s="30">
        <f t="shared" si="1188"/>
        <v>0</v>
      </c>
      <c r="AL2123" s="31">
        <f t="shared" si="1189"/>
        <v>20500</v>
      </c>
      <c r="AM2123" s="31">
        <f t="shared" si="1190"/>
        <v>100000</v>
      </c>
      <c r="AN2123" s="31">
        <f t="shared" si="1191"/>
        <v>257500</v>
      </c>
      <c r="AO2123" s="31">
        <f t="shared" si="1192"/>
        <v>0</v>
      </c>
      <c r="AP2123" s="31">
        <f t="shared" si="1193"/>
        <v>0</v>
      </c>
      <c r="AQ2123" s="31">
        <f t="shared" si="1194"/>
        <v>0</v>
      </c>
      <c r="AR2123" s="31">
        <f t="shared" si="1195"/>
        <v>0</v>
      </c>
      <c r="AS2123" s="32">
        <f t="shared" si="1196"/>
        <v>0</v>
      </c>
      <c r="AT2123" s="33">
        <f t="shared" si="1197"/>
        <v>20500</v>
      </c>
      <c r="AU2123" s="33">
        <f t="shared" si="1198"/>
        <v>100000</v>
      </c>
      <c r="AV2123" s="33">
        <v>258621</v>
      </c>
      <c r="AW2123" s="33">
        <f t="shared" si="1199"/>
        <v>0</v>
      </c>
      <c r="AX2123" s="33">
        <f t="shared" si="1200"/>
        <v>0</v>
      </c>
      <c r="AY2123" s="34">
        <f t="shared" si="1201"/>
        <v>35316.315999999999</v>
      </c>
    </row>
    <row r="2124" spans="1:51" ht="15" customHeight="1" x14ac:dyDescent="0.3">
      <c r="A2124" s="166" t="s">
        <v>3328</v>
      </c>
      <c r="B2124" s="99">
        <v>10203.25</v>
      </c>
      <c r="C2124" s="99">
        <v>25366.78</v>
      </c>
      <c r="D2124" s="99">
        <v>111852.06</v>
      </c>
      <c r="E2124" s="99">
        <v>99255.8</v>
      </c>
      <c r="F2124" s="139">
        <v>49000</v>
      </c>
      <c r="G2124" s="138">
        <v>0</v>
      </c>
      <c r="H2124" s="182">
        <v>46324</v>
      </c>
      <c r="I2124" s="182">
        <v>46388</v>
      </c>
      <c r="J2124" s="166">
        <v>3.4</v>
      </c>
      <c r="K2124" s="166">
        <v>2.2999999999999998</v>
      </c>
      <c r="L2124" s="167" t="s">
        <v>1206</v>
      </c>
      <c r="M2124" s="168" t="s">
        <v>1205</v>
      </c>
      <c r="N2124" s="169">
        <v>5.1999999999999998E-2</v>
      </c>
      <c r="O2124" s="21">
        <f t="shared" si="1202"/>
        <v>1.1000000000000001</v>
      </c>
      <c r="P2124" s="21" t="str">
        <f t="shared" si="1203"/>
        <v>N</v>
      </c>
      <c r="Q2124" s="22">
        <f t="shared" si="1204"/>
        <v>35570.03</v>
      </c>
      <c r="R2124" s="8" t="str">
        <f t="shared" si="1205"/>
        <v>N</v>
      </c>
      <c r="S2124" s="23">
        <f t="shared" si="1206"/>
        <v>1.1000000000000001</v>
      </c>
      <c r="T2124" s="24">
        <f t="shared" si="1207"/>
        <v>20500</v>
      </c>
      <c r="U2124" s="24">
        <f t="shared" si="1208"/>
        <v>100000</v>
      </c>
      <c r="V2124" s="24">
        <f t="shared" si="1209"/>
        <v>257500</v>
      </c>
      <c r="W2124" s="24">
        <f t="shared" si="1210"/>
        <v>0</v>
      </c>
      <c r="X2124" s="24">
        <f t="shared" si="1211"/>
        <v>0</v>
      </c>
      <c r="Y2124" s="24">
        <f t="shared" si="1212"/>
        <v>0</v>
      </c>
      <c r="Z2124" s="24">
        <f t="shared" si="1213"/>
        <v>37419.671560000003</v>
      </c>
      <c r="AA2124" s="25" t="str">
        <f t="shared" si="1214"/>
        <v>N</v>
      </c>
      <c r="AB2124" s="26">
        <f t="shared" si="1215"/>
        <v>0.10000000000000009</v>
      </c>
      <c r="AC2124" s="27">
        <f t="shared" si="1216"/>
        <v>20500</v>
      </c>
      <c r="AD2124" s="28">
        <f t="shared" si="1217"/>
        <v>100000</v>
      </c>
      <c r="AE2124" s="28">
        <f t="shared" si="1218"/>
        <v>257500</v>
      </c>
      <c r="AF2124" s="28">
        <f t="shared" si="1219"/>
        <v>0</v>
      </c>
      <c r="AG2124" s="28">
        <f t="shared" si="1220"/>
        <v>0</v>
      </c>
      <c r="AH2124" s="28">
        <f t="shared" si="1221"/>
        <v>0</v>
      </c>
      <c r="AI2124" s="28">
        <f t="shared" si="1222"/>
        <v>39365.494481120004</v>
      </c>
      <c r="AJ2124" s="29" t="str">
        <f t="shared" si="1223"/>
        <v>N</v>
      </c>
      <c r="AK2124" s="30">
        <f t="shared" si="1188"/>
        <v>0</v>
      </c>
      <c r="AL2124" s="31">
        <f t="shared" si="1189"/>
        <v>20500</v>
      </c>
      <c r="AM2124" s="31">
        <f t="shared" si="1190"/>
        <v>100000</v>
      </c>
      <c r="AN2124" s="31">
        <f t="shared" si="1191"/>
        <v>257500</v>
      </c>
      <c r="AO2124" s="31">
        <f t="shared" si="1192"/>
        <v>0</v>
      </c>
      <c r="AP2124" s="31">
        <f t="shared" si="1193"/>
        <v>0</v>
      </c>
      <c r="AQ2124" s="31">
        <f t="shared" si="1194"/>
        <v>0</v>
      </c>
      <c r="AR2124" s="31">
        <f t="shared" si="1195"/>
        <v>0</v>
      </c>
      <c r="AS2124" s="32">
        <f t="shared" si="1196"/>
        <v>0</v>
      </c>
      <c r="AT2124" s="33">
        <f t="shared" si="1197"/>
        <v>20500</v>
      </c>
      <c r="AU2124" s="33">
        <f t="shared" si="1198"/>
        <v>100000</v>
      </c>
      <c r="AV2124" s="33">
        <v>258622</v>
      </c>
      <c r="AW2124" s="33">
        <f t="shared" si="1199"/>
        <v>0</v>
      </c>
      <c r="AX2124" s="33">
        <f t="shared" si="1200"/>
        <v>0</v>
      </c>
      <c r="AY2124" s="34">
        <f t="shared" si="1201"/>
        <v>76785.166041120014</v>
      </c>
    </row>
    <row r="2125" spans="1:51" ht="15" customHeight="1" x14ac:dyDescent="0.3">
      <c r="A2125" s="166" t="s">
        <v>3329</v>
      </c>
      <c r="B2125" s="99">
        <v>5503.8</v>
      </c>
      <c r="C2125" s="99">
        <v>15074.96</v>
      </c>
      <c r="D2125" s="99">
        <v>65944.69</v>
      </c>
      <c r="E2125" s="99">
        <v>51808.91</v>
      </c>
      <c r="F2125" s="139">
        <v>112000</v>
      </c>
      <c r="G2125" s="138">
        <v>12500</v>
      </c>
      <c r="H2125" s="182">
        <v>46363</v>
      </c>
      <c r="I2125" s="182">
        <v>46408</v>
      </c>
      <c r="J2125" s="166">
        <v>2.1</v>
      </c>
      <c r="K2125" s="166">
        <v>0.3</v>
      </c>
      <c r="L2125" s="167" t="s">
        <v>1207</v>
      </c>
      <c r="M2125" s="168" t="s">
        <v>1203</v>
      </c>
      <c r="N2125" s="169">
        <v>0.04</v>
      </c>
      <c r="O2125" s="21">
        <f t="shared" si="1202"/>
        <v>1.8</v>
      </c>
      <c r="P2125" s="21" t="str">
        <f t="shared" si="1203"/>
        <v>N</v>
      </c>
      <c r="Q2125" s="22">
        <f t="shared" si="1204"/>
        <v>20578.759999999998</v>
      </c>
      <c r="R2125" s="8" t="str">
        <f t="shared" si="1205"/>
        <v>N</v>
      </c>
      <c r="S2125" s="23">
        <f t="shared" si="1206"/>
        <v>2.4</v>
      </c>
      <c r="T2125" s="24">
        <f t="shared" si="1207"/>
        <v>50000</v>
      </c>
      <c r="U2125" s="24">
        <f t="shared" si="1208"/>
        <v>200000</v>
      </c>
      <c r="V2125" s="24">
        <f t="shared" si="1209"/>
        <v>257500</v>
      </c>
      <c r="W2125" s="24">
        <f t="shared" si="1210"/>
        <v>16051.4328</v>
      </c>
      <c r="X2125" s="24">
        <f t="shared" si="1211"/>
        <v>0</v>
      </c>
      <c r="Y2125" s="24">
        <f t="shared" si="1212"/>
        <v>16051.4328</v>
      </c>
      <c r="Z2125" s="24">
        <f t="shared" si="1213"/>
        <v>5350.4776000000002</v>
      </c>
      <c r="AA2125" s="25" t="str">
        <f t="shared" si="1214"/>
        <v>N</v>
      </c>
      <c r="AB2125" s="26">
        <f t="shared" si="1215"/>
        <v>1.4</v>
      </c>
      <c r="AC2125" s="27">
        <f t="shared" si="1216"/>
        <v>50000</v>
      </c>
      <c r="AD2125" s="28">
        <f t="shared" si="1217"/>
        <v>200000</v>
      </c>
      <c r="AE2125" s="28">
        <f t="shared" si="1218"/>
        <v>257500</v>
      </c>
      <c r="AF2125" s="28">
        <f t="shared" si="1219"/>
        <v>16693.490111999999</v>
      </c>
      <c r="AG2125" s="28">
        <f t="shared" si="1220"/>
        <v>0</v>
      </c>
      <c r="AH2125" s="28">
        <f t="shared" si="1221"/>
        <v>16693.490111999999</v>
      </c>
      <c r="AI2125" s="28">
        <f t="shared" si="1222"/>
        <v>5564.496704000001</v>
      </c>
      <c r="AJ2125" s="29" t="str">
        <f t="shared" si="1223"/>
        <v>N</v>
      </c>
      <c r="AK2125" s="30">
        <f t="shared" si="1188"/>
        <v>0.39999999999999991</v>
      </c>
      <c r="AL2125" s="31">
        <f t="shared" si="1189"/>
        <v>50000</v>
      </c>
      <c r="AM2125" s="31">
        <f t="shared" si="1190"/>
        <v>200000</v>
      </c>
      <c r="AN2125" s="31">
        <f t="shared" si="1191"/>
        <v>257500</v>
      </c>
      <c r="AO2125" s="31">
        <f t="shared" si="1192"/>
        <v>17361.22971648</v>
      </c>
      <c r="AP2125" s="31">
        <f t="shared" si="1193"/>
        <v>0</v>
      </c>
      <c r="AQ2125" s="31">
        <f t="shared" si="1194"/>
        <v>17361.22971648</v>
      </c>
      <c r="AR2125" s="31">
        <f t="shared" si="1195"/>
        <v>5787.0765721600001</v>
      </c>
      <c r="AS2125" s="32">
        <f t="shared" si="1196"/>
        <v>0</v>
      </c>
      <c r="AT2125" s="33">
        <f t="shared" si="1197"/>
        <v>50000</v>
      </c>
      <c r="AU2125" s="33">
        <f t="shared" si="1198"/>
        <v>200000</v>
      </c>
      <c r="AV2125" s="33">
        <v>258623</v>
      </c>
      <c r="AW2125" s="33">
        <f t="shared" si="1199"/>
        <v>0</v>
      </c>
      <c r="AX2125" s="33">
        <f t="shared" si="1200"/>
        <v>0</v>
      </c>
      <c r="AY2125" s="34">
        <f t="shared" si="1201"/>
        <v>16702.050876159999</v>
      </c>
    </row>
    <row r="2126" spans="1:51" ht="15" customHeight="1" x14ac:dyDescent="0.3">
      <c r="A2126" s="166" t="s">
        <v>3330</v>
      </c>
      <c r="B2126" s="99">
        <v>9849.94</v>
      </c>
      <c r="C2126" s="99">
        <v>14770.67</v>
      </c>
      <c r="D2126" s="99">
        <v>44974.81</v>
      </c>
      <c r="E2126" s="99">
        <v>37344.03</v>
      </c>
      <c r="F2126" s="139">
        <v>30000</v>
      </c>
      <c r="G2126" s="138">
        <v>0</v>
      </c>
      <c r="H2126" s="182">
        <v>46550</v>
      </c>
      <c r="I2126" s="182">
        <v>46628</v>
      </c>
      <c r="J2126" s="166">
        <v>4.2</v>
      </c>
      <c r="K2126" s="166">
        <v>1.9</v>
      </c>
      <c r="L2126" s="167" t="s">
        <v>1207</v>
      </c>
      <c r="M2126" s="168" t="s">
        <v>1205</v>
      </c>
      <c r="N2126" s="169">
        <v>1.6E-2</v>
      </c>
      <c r="O2126" s="21">
        <f t="shared" si="1202"/>
        <v>2.3000000000000003</v>
      </c>
      <c r="P2126" s="21" t="str">
        <f t="shared" si="1203"/>
        <v>N</v>
      </c>
      <c r="Q2126" s="22">
        <f t="shared" si="1204"/>
        <v>24620.61</v>
      </c>
      <c r="R2126" s="8" t="str">
        <f t="shared" si="1205"/>
        <v>N</v>
      </c>
      <c r="S2126" s="23">
        <f t="shared" si="1206"/>
        <v>2.3000000000000003</v>
      </c>
      <c r="T2126" s="24">
        <f t="shared" si="1207"/>
        <v>50000</v>
      </c>
      <c r="U2126" s="24">
        <f t="shared" si="1208"/>
        <v>200000</v>
      </c>
      <c r="V2126" s="24">
        <f t="shared" si="1209"/>
        <v>257500</v>
      </c>
      <c r="W2126" s="24">
        <f t="shared" si="1210"/>
        <v>25014.53976</v>
      </c>
      <c r="X2126" s="24">
        <f t="shared" si="1211"/>
        <v>0</v>
      </c>
      <c r="Y2126" s="24">
        <f t="shared" si="1212"/>
        <v>25014.53976</v>
      </c>
      <c r="Z2126" s="24">
        <f t="shared" si="1213"/>
        <v>0</v>
      </c>
      <c r="AA2126" s="25" t="str">
        <f t="shared" si="1214"/>
        <v>N</v>
      </c>
      <c r="AB2126" s="26">
        <f t="shared" si="1215"/>
        <v>1.3000000000000003</v>
      </c>
      <c r="AC2126" s="27">
        <f t="shared" si="1216"/>
        <v>50000</v>
      </c>
      <c r="AD2126" s="28">
        <f t="shared" si="1217"/>
        <v>200000</v>
      </c>
      <c r="AE2126" s="28">
        <f t="shared" si="1218"/>
        <v>257500</v>
      </c>
      <c r="AF2126" s="28">
        <f t="shared" si="1219"/>
        <v>25414.772396159999</v>
      </c>
      <c r="AG2126" s="28">
        <f t="shared" si="1220"/>
        <v>0</v>
      </c>
      <c r="AH2126" s="28">
        <f t="shared" si="1221"/>
        <v>25414.772396159999</v>
      </c>
      <c r="AI2126" s="28">
        <f t="shared" si="1222"/>
        <v>0</v>
      </c>
      <c r="AJ2126" s="29" t="str">
        <f t="shared" si="1223"/>
        <v>N</v>
      </c>
      <c r="AK2126" s="30">
        <f t="shared" si="1188"/>
        <v>0.30000000000000027</v>
      </c>
      <c r="AL2126" s="31">
        <f t="shared" si="1189"/>
        <v>50000</v>
      </c>
      <c r="AM2126" s="31">
        <f t="shared" si="1190"/>
        <v>200000</v>
      </c>
      <c r="AN2126" s="31">
        <f t="shared" si="1191"/>
        <v>257500</v>
      </c>
      <c r="AO2126" s="31">
        <f t="shared" si="1192"/>
        <v>25821.40875449856</v>
      </c>
      <c r="AP2126" s="31">
        <f t="shared" si="1193"/>
        <v>0</v>
      </c>
      <c r="AQ2126" s="31">
        <f t="shared" si="1194"/>
        <v>25821.40875449856</v>
      </c>
      <c r="AR2126" s="31">
        <f t="shared" si="1195"/>
        <v>0</v>
      </c>
      <c r="AS2126" s="32">
        <f t="shared" si="1196"/>
        <v>0</v>
      </c>
      <c r="AT2126" s="33">
        <f t="shared" si="1197"/>
        <v>50000</v>
      </c>
      <c r="AU2126" s="33">
        <f t="shared" si="1198"/>
        <v>200000</v>
      </c>
      <c r="AV2126" s="33">
        <v>258624</v>
      </c>
      <c r="AW2126" s="33">
        <f t="shared" si="1199"/>
        <v>0</v>
      </c>
      <c r="AX2126" s="33">
        <f t="shared" si="1200"/>
        <v>0</v>
      </c>
      <c r="AY2126" s="34">
        <f t="shared" si="1201"/>
        <v>0</v>
      </c>
    </row>
    <row r="2127" spans="1:51" ht="15" customHeight="1" x14ac:dyDescent="0.3">
      <c r="A2127" s="166" t="s">
        <v>3331</v>
      </c>
      <c r="B2127" s="99">
        <v>19110.400000000001</v>
      </c>
      <c r="C2127" s="99">
        <v>23251.27</v>
      </c>
      <c r="D2127" s="99">
        <v>61956.41</v>
      </c>
      <c r="E2127" s="99">
        <v>47593.87</v>
      </c>
      <c r="F2127" s="139">
        <v>72000</v>
      </c>
      <c r="G2127" s="138">
        <v>12500</v>
      </c>
      <c r="H2127" s="182">
        <v>46305</v>
      </c>
      <c r="I2127" s="182">
        <v>46376</v>
      </c>
      <c r="J2127" s="166">
        <v>4.2</v>
      </c>
      <c r="K2127" s="166">
        <v>3.1</v>
      </c>
      <c r="L2127" s="167" t="s">
        <v>1206</v>
      </c>
      <c r="M2127" s="168" t="s">
        <v>1204</v>
      </c>
      <c r="N2127" s="169">
        <v>0.03</v>
      </c>
      <c r="O2127" s="21">
        <f t="shared" si="1202"/>
        <v>1.1000000000000001</v>
      </c>
      <c r="P2127" s="21" t="str">
        <f t="shared" si="1203"/>
        <v>N</v>
      </c>
      <c r="Q2127" s="22">
        <f t="shared" si="1204"/>
        <v>42361.67</v>
      </c>
      <c r="R2127" s="8" t="str">
        <f t="shared" si="1205"/>
        <v>N</v>
      </c>
      <c r="S2127" s="23">
        <f t="shared" si="1206"/>
        <v>2.2000000000000002</v>
      </c>
      <c r="T2127" s="24">
        <f t="shared" si="1207"/>
        <v>20500</v>
      </c>
      <c r="U2127" s="24">
        <f t="shared" si="1208"/>
        <v>100000</v>
      </c>
      <c r="V2127" s="24">
        <f t="shared" si="1209"/>
        <v>257500</v>
      </c>
      <c r="W2127" s="24">
        <f t="shared" si="1210"/>
        <v>10250</v>
      </c>
      <c r="X2127" s="24">
        <f t="shared" si="1211"/>
        <v>0</v>
      </c>
      <c r="Y2127" s="24">
        <f t="shared" si="1212"/>
        <v>10250</v>
      </c>
      <c r="Z2127" s="24">
        <f t="shared" si="1213"/>
        <v>33382.520100000002</v>
      </c>
      <c r="AA2127" s="25" t="str">
        <f t="shared" si="1214"/>
        <v>N</v>
      </c>
      <c r="AB2127" s="26">
        <f t="shared" si="1215"/>
        <v>1.2000000000000002</v>
      </c>
      <c r="AC2127" s="27">
        <f t="shared" si="1216"/>
        <v>20500</v>
      </c>
      <c r="AD2127" s="28">
        <f t="shared" si="1217"/>
        <v>100000</v>
      </c>
      <c r="AE2127" s="28">
        <f t="shared" si="1218"/>
        <v>257500</v>
      </c>
      <c r="AF2127" s="28">
        <f t="shared" si="1219"/>
        <v>10250</v>
      </c>
      <c r="AG2127" s="28">
        <f t="shared" si="1220"/>
        <v>0</v>
      </c>
      <c r="AH2127" s="28">
        <f t="shared" si="1221"/>
        <v>10250</v>
      </c>
      <c r="AI2127" s="28">
        <f t="shared" si="1222"/>
        <v>34691.495703000001</v>
      </c>
      <c r="AJ2127" s="29" t="str">
        <f t="shared" si="1223"/>
        <v>N</v>
      </c>
      <c r="AK2127" s="30">
        <f t="shared" si="1188"/>
        <v>0.20000000000000018</v>
      </c>
      <c r="AL2127" s="31">
        <f t="shared" si="1189"/>
        <v>20500</v>
      </c>
      <c r="AM2127" s="31">
        <f t="shared" si="1190"/>
        <v>100000</v>
      </c>
      <c r="AN2127" s="31">
        <f t="shared" si="1191"/>
        <v>257500</v>
      </c>
      <c r="AO2127" s="31">
        <f t="shared" si="1192"/>
        <v>10250</v>
      </c>
      <c r="AP2127" s="31">
        <f t="shared" si="1193"/>
        <v>0</v>
      </c>
      <c r="AQ2127" s="31">
        <f t="shared" si="1194"/>
        <v>10250</v>
      </c>
      <c r="AR2127" s="31">
        <f t="shared" si="1195"/>
        <v>36039.740574089999</v>
      </c>
      <c r="AS2127" s="32">
        <f t="shared" si="1196"/>
        <v>0</v>
      </c>
      <c r="AT2127" s="33">
        <f t="shared" si="1197"/>
        <v>20500</v>
      </c>
      <c r="AU2127" s="33">
        <f t="shared" si="1198"/>
        <v>100000</v>
      </c>
      <c r="AV2127" s="33">
        <v>258625</v>
      </c>
      <c r="AW2127" s="33">
        <f t="shared" si="1199"/>
        <v>0</v>
      </c>
      <c r="AX2127" s="33">
        <f t="shared" si="1200"/>
        <v>0</v>
      </c>
      <c r="AY2127" s="34">
        <f t="shared" si="1201"/>
        <v>104113.75637709</v>
      </c>
    </row>
    <row r="2128" spans="1:51" ht="15" customHeight="1" x14ac:dyDescent="0.3">
      <c r="A2128" s="166" t="s">
        <v>3332</v>
      </c>
      <c r="B2128" s="99">
        <v>15911.98</v>
      </c>
      <c r="C2128" s="99">
        <v>12846.94</v>
      </c>
      <c r="D2128" s="99">
        <v>47175.48</v>
      </c>
      <c r="E2128" s="99">
        <v>46455.35</v>
      </c>
      <c r="F2128" s="139">
        <v>101000</v>
      </c>
      <c r="G2128" s="138">
        <v>0</v>
      </c>
      <c r="H2128" s="182">
        <v>46285</v>
      </c>
      <c r="I2128" s="182">
        <v>46325</v>
      </c>
      <c r="J2128" s="166">
        <v>4.5</v>
      </c>
      <c r="K2128" s="166">
        <v>4.3</v>
      </c>
      <c r="L2128" s="167" t="s">
        <v>1206</v>
      </c>
      <c r="M2128" s="168" t="s">
        <v>1203</v>
      </c>
      <c r="N2128" s="169">
        <v>3.3000000000000002E-2</v>
      </c>
      <c r="O2128" s="21">
        <f t="shared" si="1202"/>
        <v>0.20000000000000018</v>
      </c>
      <c r="P2128" s="21" t="str">
        <f t="shared" si="1203"/>
        <v>N</v>
      </c>
      <c r="Q2128" s="22">
        <f t="shared" si="1204"/>
        <v>28758.92</v>
      </c>
      <c r="R2128" s="8" t="str">
        <f t="shared" si="1205"/>
        <v>N</v>
      </c>
      <c r="S2128" s="23">
        <f t="shared" si="1206"/>
        <v>0.26666666666666689</v>
      </c>
      <c r="T2128" s="24">
        <f t="shared" si="1207"/>
        <v>20500</v>
      </c>
      <c r="U2128" s="24">
        <f t="shared" si="1208"/>
        <v>100000</v>
      </c>
      <c r="V2128" s="24">
        <f t="shared" si="1209"/>
        <v>257500</v>
      </c>
      <c r="W2128" s="24">
        <f t="shared" si="1210"/>
        <v>15375</v>
      </c>
      <c r="X2128" s="24">
        <f t="shared" si="1211"/>
        <v>0</v>
      </c>
      <c r="Y2128" s="24">
        <f t="shared" si="1212"/>
        <v>15375</v>
      </c>
      <c r="Z2128" s="24">
        <f t="shared" si="1213"/>
        <v>14332.964359999994</v>
      </c>
      <c r="AA2128" s="25" t="str">
        <f t="shared" si="1214"/>
        <v>N</v>
      </c>
      <c r="AB2128" s="26">
        <f t="shared" si="1215"/>
        <v>0</v>
      </c>
      <c r="AC2128" s="27">
        <f t="shared" si="1216"/>
        <v>20500</v>
      </c>
      <c r="AD2128" s="28">
        <f t="shared" si="1217"/>
        <v>100000</v>
      </c>
      <c r="AE2128" s="28">
        <f t="shared" si="1218"/>
        <v>257500</v>
      </c>
      <c r="AF2128" s="28">
        <f t="shared" si="1219"/>
        <v>0</v>
      </c>
      <c r="AG2128" s="28">
        <f t="shared" si="1220"/>
        <v>0</v>
      </c>
      <c r="AH2128" s="28">
        <f t="shared" si="1221"/>
        <v>0</v>
      </c>
      <c r="AI2128" s="28">
        <f t="shared" si="1222"/>
        <v>0</v>
      </c>
      <c r="AJ2128" s="29" t="str">
        <f t="shared" si="1223"/>
        <v>N</v>
      </c>
      <c r="AK2128" s="30">
        <f t="shared" si="1188"/>
        <v>0</v>
      </c>
      <c r="AL2128" s="31">
        <f t="shared" si="1189"/>
        <v>20500</v>
      </c>
      <c r="AM2128" s="31">
        <f t="shared" si="1190"/>
        <v>100000</v>
      </c>
      <c r="AN2128" s="31">
        <f t="shared" si="1191"/>
        <v>257500</v>
      </c>
      <c r="AO2128" s="31">
        <f t="shared" si="1192"/>
        <v>0</v>
      </c>
      <c r="AP2128" s="31">
        <f t="shared" si="1193"/>
        <v>0</v>
      </c>
      <c r="AQ2128" s="31">
        <f t="shared" si="1194"/>
        <v>0</v>
      </c>
      <c r="AR2128" s="31">
        <f t="shared" si="1195"/>
        <v>0</v>
      </c>
      <c r="AS2128" s="32">
        <f t="shared" si="1196"/>
        <v>0</v>
      </c>
      <c r="AT2128" s="33">
        <f t="shared" si="1197"/>
        <v>20500</v>
      </c>
      <c r="AU2128" s="33">
        <f t="shared" si="1198"/>
        <v>100000</v>
      </c>
      <c r="AV2128" s="33">
        <v>258626</v>
      </c>
      <c r="AW2128" s="33">
        <f t="shared" si="1199"/>
        <v>0</v>
      </c>
      <c r="AX2128" s="33">
        <f t="shared" si="1200"/>
        <v>0</v>
      </c>
      <c r="AY2128" s="34">
        <f t="shared" si="1201"/>
        <v>14332.964359999994</v>
      </c>
    </row>
    <row r="2129" spans="1:51" ht="15" customHeight="1" x14ac:dyDescent="0.3">
      <c r="A2129" s="166" t="s">
        <v>3333</v>
      </c>
      <c r="B2129" s="99">
        <v>17146.82</v>
      </c>
      <c r="C2129" s="99">
        <v>30028.78</v>
      </c>
      <c r="D2129" s="99">
        <v>84427.56</v>
      </c>
      <c r="E2129" s="99">
        <v>75238.37</v>
      </c>
      <c r="F2129" s="139">
        <v>120000</v>
      </c>
      <c r="G2129" s="138">
        <v>12500</v>
      </c>
      <c r="H2129" s="182">
        <v>46348</v>
      </c>
      <c r="I2129" s="182">
        <v>46379</v>
      </c>
      <c r="J2129" s="166">
        <v>1.5</v>
      </c>
      <c r="K2129" s="166">
        <v>0.3</v>
      </c>
      <c r="L2129" s="167" t="s">
        <v>1207</v>
      </c>
      <c r="M2129" s="168" t="s">
        <v>1205</v>
      </c>
      <c r="N2129" s="169">
        <v>5.0000000000000001E-3</v>
      </c>
      <c r="O2129" s="21">
        <f t="shared" si="1202"/>
        <v>1.2</v>
      </c>
      <c r="P2129" s="21" t="str">
        <f t="shared" si="1203"/>
        <v>N</v>
      </c>
      <c r="Q2129" s="22">
        <f t="shared" si="1204"/>
        <v>47175.6</v>
      </c>
      <c r="R2129" s="8" t="str">
        <f t="shared" si="1205"/>
        <v>N</v>
      </c>
      <c r="S2129" s="23">
        <f t="shared" si="1206"/>
        <v>1.2</v>
      </c>
      <c r="T2129" s="24">
        <f t="shared" si="1207"/>
        <v>50000</v>
      </c>
      <c r="U2129" s="24">
        <f t="shared" si="1208"/>
        <v>200000</v>
      </c>
      <c r="V2129" s="24">
        <f t="shared" si="1209"/>
        <v>257500</v>
      </c>
      <c r="W2129" s="24">
        <f t="shared" si="1210"/>
        <v>47411.477999999996</v>
      </c>
      <c r="X2129" s="24">
        <f t="shared" si="1211"/>
        <v>0</v>
      </c>
      <c r="Y2129" s="24">
        <f t="shared" si="1212"/>
        <v>47411.477999999996</v>
      </c>
      <c r="Z2129" s="24">
        <f t="shared" si="1213"/>
        <v>0</v>
      </c>
      <c r="AA2129" s="25" t="str">
        <f t="shared" si="1214"/>
        <v>N</v>
      </c>
      <c r="AB2129" s="26">
        <f t="shared" si="1215"/>
        <v>0.19999999999999996</v>
      </c>
      <c r="AC2129" s="27">
        <f t="shared" si="1216"/>
        <v>50000</v>
      </c>
      <c r="AD2129" s="28">
        <f t="shared" si="1217"/>
        <v>200000</v>
      </c>
      <c r="AE2129" s="28">
        <f t="shared" si="1218"/>
        <v>257500</v>
      </c>
      <c r="AF2129" s="28">
        <f t="shared" si="1219"/>
        <v>47648.53538999999</v>
      </c>
      <c r="AG2129" s="28">
        <f t="shared" si="1220"/>
        <v>0</v>
      </c>
      <c r="AH2129" s="28">
        <f t="shared" si="1221"/>
        <v>47648.53538999999</v>
      </c>
      <c r="AI2129" s="28">
        <f t="shared" si="1222"/>
        <v>0</v>
      </c>
      <c r="AJ2129" s="29" t="str">
        <f t="shared" si="1223"/>
        <v>N</v>
      </c>
      <c r="AK2129" s="30">
        <f t="shared" si="1188"/>
        <v>0</v>
      </c>
      <c r="AL2129" s="31">
        <f t="shared" si="1189"/>
        <v>50000</v>
      </c>
      <c r="AM2129" s="31">
        <f t="shared" si="1190"/>
        <v>200000</v>
      </c>
      <c r="AN2129" s="31">
        <f t="shared" si="1191"/>
        <v>257500</v>
      </c>
      <c r="AO2129" s="31">
        <f t="shared" si="1192"/>
        <v>0</v>
      </c>
      <c r="AP2129" s="31">
        <f t="shared" si="1193"/>
        <v>0</v>
      </c>
      <c r="AQ2129" s="31">
        <f t="shared" si="1194"/>
        <v>0</v>
      </c>
      <c r="AR2129" s="31">
        <f t="shared" si="1195"/>
        <v>0</v>
      </c>
      <c r="AS2129" s="32">
        <f t="shared" si="1196"/>
        <v>0</v>
      </c>
      <c r="AT2129" s="33">
        <f t="shared" si="1197"/>
        <v>50000</v>
      </c>
      <c r="AU2129" s="33">
        <f t="shared" si="1198"/>
        <v>200000</v>
      </c>
      <c r="AV2129" s="33">
        <v>258627</v>
      </c>
      <c r="AW2129" s="33">
        <f t="shared" si="1199"/>
        <v>0</v>
      </c>
      <c r="AX2129" s="33">
        <f t="shared" si="1200"/>
        <v>0</v>
      </c>
      <c r="AY2129" s="34">
        <f t="shared" si="1201"/>
        <v>0</v>
      </c>
    </row>
    <row r="2130" spans="1:51" ht="15" customHeight="1" x14ac:dyDescent="0.3">
      <c r="A2130" s="166" t="s">
        <v>3334</v>
      </c>
      <c r="B2130" s="99">
        <v>14645.78</v>
      </c>
      <c r="C2130" s="99">
        <v>13944.42</v>
      </c>
      <c r="D2130" s="99">
        <v>73913.13</v>
      </c>
      <c r="E2130" s="99">
        <v>73500.97</v>
      </c>
      <c r="F2130" s="139">
        <v>72000</v>
      </c>
      <c r="G2130" s="138">
        <v>0</v>
      </c>
      <c r="H2130" s="182">
        <v>46412</v>
      </c>
      <c r="I2130" s="182">
        <v>46427</v>
      </c>
      <c r="J2130" s="166">
        <v>3.3</v>
      </c>
      <c r="K2130" s="166">
        <v>3</v>
      </c>
      <c r="L2130" s="167" t="s">
        <v>1207</v>
      </c>
      <c r="M2130" s="168" t="s">
        <v>1205</v>
      </c>
      <c r="N2130" s="169">
        <v>2E-3</v>
      </c>
      <c r="O2130" s="21">
        <f t="shared" si="1202"/>
        <v>0.29999999999999982</v>
      </c>
      <c r="P2130" s="21" t="str">
        <f t="shared" si="1203"/>
        <v>N</v>
      </c>
      <c r="Q2130" s="22">
        <f t="shared" si="1204"/>
        <v>28590.2</v>
      </c>
      <c r="R2130" s="8" t="str">
        <f t="shared" si="1205"/>
        <v>N</v>
      </c>
      <c r="S2130" s="23">
        <f t="shared" si="1206"/>
        <v>0.29999999999999982</v>
      </c>
      <c r="T2130" s="24">
        <f t="shared" si="1207"/>
        <v>50000</v>
      </c>
      <c r="U2130" s="24">
        <f t="shared" si="1208"/>
        <v>200000</v>
      </c>
      <c r="V2130" s="24">
        <f t="shared" si="1209"/>
        <v>257500</v>
      </c>
      <c r="W2130" s="24">
        <f t="shared" si="1210"/>
        <v>28647.380400000002</v>
      </c>
      <c r="X2130" s="24">
        <f t="shared" si="1211"/>
        <v>0</v>
      </c>
      <c r="Y2130" s="24">
        <f t="shared" si="1212"/>
        <v>28647.380400000002</v>
      </c>
      <c r="Z2130" s="24">
        <f t="shared" si="1213"/>
        <v>0</v>
      </c>
      <c r="AA2130" s="25" t="str">
        <f t="shared" si="1214"/>
        <v>N</v>
      </c>
      <c r="AB2130" s="26">
        <f t="shared" si="1215"/>
        <v>0</v>
      </c>
      <c r="AC2130" s="27">
        <f t="shared" si="1216"/>
        <v>50000</v>
      </c>
      <c r="AD2130" s="28">
        <f t="shared" si="1217"/>
        <v>200000</v>
      </c>
      <c r="AE2130" s="28">
        <f t="shared" si="1218"/>
        <v>257500</v>
      </c>
      <c r="AF2130" s="28">
        <f t="shared" si="1219"/>
        <v>0</v>
      </c>
      <c r="AG2130" s="28">
        <f t="shared" si="1220"/>
        <v>0</v>
      </c>
      <c r="AH2130" s="28">
        <f t="shared" si="1221"/>
        <v>0</v>
      </c>
      <c r="AI2130" s="28">
        <f t="shared" si="1222"/>
        <v>0</v>
      </c>
      <c r="AJ2130" s="29" t="str">
        <f t="shared" si="1223"/>
        <v>N</v>
      </c>
      <c r="AK2130" s="30">
        <f t="shared" si="1188"/>
        <v>0</v>
      </c>
      <c r="AL2130" s="31">
        <f t="shared" si="1189"/>
        <v>50000</v>
      </c>
      <c r="AM2130" s="31">
        <f t="shared" si="1190"/>
        <v>200000</v>
      </c>
      <c r="AN2130" s="31">
        <f t="shared" si="1191"/>
        <v>257500</v>
      </c>
      <c r="AO2130" s="31">
        <f t="shared" si="1192"/>
        <v>0</v>
      </c>
      <c r="AP2130" s="31">
        <f t="shared" si="1193"/>
        <v>0</v>
      </c>
      <c r="AQ2130" s="31">
        <f t="shared" si="1194"/>
        <v>0</v>
      </c>
      <c r="AR2130" s="31">
        <f t="shared" si="1195"/>
        <v>0</v>
      </c>
      <c r="AS2130" s="32">
        <f t="shared" si="1196"/>
        <v>0</v>
      </c>
      <c r="AT2130" s="33">
        <f t="shared" si="1197"/>
        <v>50000</v>
      </c>
      <c r="AU2130" s="33">
        <f t="shared" si="1198"/>
        <v>200000</v>
      </c>
      <c r="AV2130" s="33">
        <v>258628</v>
      </c>
      <c r="AW2130" s="33">
        <f t="shared" si="1199"/>
        <v>0</v>
      </c>
      <c r="AX2130" s="33">
        <f t="shared" si="1200"/>
        <v>0</v>
      </c>
      <c r="AY2130" s="34">
        <f t="shared" si="1201"/>
        <v>0</v>
      </c>
    </row>
    <row r="2131" spans="1:51" ht="15" customHeight="1" x14ac:dyDescent="0.3">
      <c r="A2131" s="166" t="s">
        <v>3335</v>
      </c>
      <c r="B2131" s="99">
        <v>7004.58</v>
      </c>
      <c r="C2131" s="99">
        <v>13070.66</v>
      </c>
      <c r="D2131" s="99">
        <v>33857.120000000003</v>
      </c>
      <c r="E2131" s="99">
        <v>19989.05</v>
      </c>
      <c r="F2131" s="139">
        <v>101000</v>
      </c>
      <c r="G2131" s="140">
        <v>12500</v>
      </c>
      <c r="H2131" s="182">
        <v>46489</v>
      </c>
      <c r="I2131" s="182">
        <v>46577</v>
      </c>
      <c r="J2131" s="166">
        <v>2.4</v>
      </c>
      <c r="K2131" s="166">
        <v>0.8</v>
      </c>
      <c r="L2131" s="167" t="s">
        <v>1206</v>
      </c>
      <c r="M2131" s="168" t="s">
        <v>1204</v>
      </c>
      <c r="N2131" s="169">
        <v>0</v>
      </c>
      <c r="O2131" s="21">
        <f t="shared" si="1202"/>
        <v>1.5999999999999999</v>
      </c>
      <c r="P2131" s="21" t="str">
        <f t="shared" si="1203"/>
        <v>N</v>
      </c>
      <c r="Q2131" s="22">
        <f t="shared" si="1204"/>
        <v>20075.239999999998</v>
      </c>
      <c r="R2131" s="8" t="str">
        <f t="shared" si="1205"/>
        <v>N</v>
      </c>
      <c r="S2131" s="23">
        <f t="shared" si="1206"/>
        <v>3.1999999999999997</v>
      </c>
      <c r="T2131" s="24">
        <f t="shared" si="1207"/>
        <v>20500</v>
      </c>
      <c r="U2131" s="24">
        <f t="shared" si="1208"/>
        <v>100000</v>
      </c>
      <c r="V2131" s="24">
        <f t="shared" si="1209"/>
        <v>257500</v>
      </c>
      <c r="W2131" s="24">
        <f t="shared" si="1210"/>
        <v>10037.619999999999</v>
      </c>
      <c r="X2131" s="24">
        <f t="shared" si="1211"/>
        <v>0</v>
      </c>
      <c r="Y2131" s="24">
        <f t="shared" si="1212"/>
        <v>10037.619999999999</v>
      </c>
      <c r="Z2131" s="24">
        <f t="shared" si="1213"/>
        <v>10037.619999999999</v>
      </c>
      <c r="AA2131" s="25" t="str">
        <f t="shared" si="1214"/>
        <v>N</v>
      </c>
      <c r="AB2131" s="26">
        <f t="shared" si="1215"/>
        <v>2.1999999999999997</v>
      </c>
      <c r="AC2131" s="27">
        <f t="shared" si="1216"/>
        <v>20500</v>
      </c>
      <c r="AD2131" s="28">
        <f t="shared" si="1217"/>
        <v>100000</v>
      </c>
      <c r="AE2131" s="28">
        <f t="shared" si="1218"/>
        <v>257500</v>
      </c>
      <c r="AF2131" s="28">
        <f t="shared" si="1219"/>
        <v>10037.619999999999</v>
      </c>
      <c r="AG2131" s="28">
        <f t="shared" si="1220"/>
        <v>0</v>
      </c>
      <c r="AH2131" s="28">
        <f t="shared" si="1221"/>
        <v>10037.619999999999</v>
      </c>
      <c r="AI2131" s="28">
        <f t="shared" si="1222"/>
        <v>10037.619999999999</v>
      </c>
      <c r="AJ2131" s="29" t="str">
        <f t="shared" si="1223"/>
        <v>N</v>
      </c>
      <c r="AK2131" s="30">
        <f t="shared" si="1188"/>
        <v>1.1999999999999997</v>
      </c>
      <c r="AL2131" s="31">
        <f t="shared" si="1189"/>
        <v>20500</v>
      </c>
      <c r="AM2131" s="31">
        <f t="shared" si="1190"/>
        <v>100000</v>
      </c>
      <c r="AN2131" s="31">
        <f t="shared" si="1191"/>
        <v>257500</v>
      </c>
      <c r="AO2131" s="31">
        <f t="shared" si="1192"/>
        <v>10037.619999999999</v>
      </c>
      <c r="AP2131" s="31">
        <f t="shared" si="1193"/>
        <v>0</v>
      </c>
      <c r="AQ2131" s="31">
        <f t="shared" si="1194"/>
        <v>10037.619999999999</v>
      </c>
      <c r="AR2131" s="31">
        <f t="shared" si="1195"/>
        <v>10037.619999999999</v>
      </c>
      <c r="AS2131" s="32">
        <f t="shared" si="1196"/>
        <v>0.19999999999999973</v>
      </c>
      <c r="AT2131" s="33">
        <f t="shared" si="1197"/>
        <v>20500</v>
      </c>
      <c r="AU2131" s="33">
        <f t="shared" si="1198"/>
        <v>100000</v>
      </c>
      <c r="AV2131" s="33">
        <v>258629</v>
      </c>
      <c r="AW2131" s="33">
        <f t="shared" si="1199"/>
        <v>10037.619999999999</v>
      </c>
      <c r="AX2131" s="33">
        <f t="shared" si="1200"/>
        <v>10037.619999999999</v>
      </c>
      <c r="AY2131" s="34">
        <f t="shared" si="1201"/>
        <v>40150.479999999996</v>
      </c>
    </row>
    <row r="2132" spans="1:51" ht="15" customHeight="1" x14ac:dyDescent="0.3">
      <c r="A2132" s="166" t="s">
        <v>3336</v>
      </c>
      <c r="B2132" s="99">
        <v>15115.34</v>
      </c>
      <c r="C2132" s="99">
        <v>3263.93</v>
      </c>
      <c r="D2132" s="99">
        <v>63357.32</v>
      </c>
      <c r="E2132" s="99">
        <v>54437.11</v>
      </c>
      <c r="F2132" s="139">
        <v>120000</v>
      </c>
      <c r="G2132" s="140">
        <v>12500</v>
      </c>
      <c r="H2132" s="182">
        <v>46520</v>
      </c>
      <c r="I2132" s="182">
        <v>46586</v>
      </c>
      <c r="J2132" s="166">
        <v>4.4000000000000004</v>
      </c>
      <c r="K2132" s="166">
        <v>3.5</v>
      </c>
      <c r="L2132" s="167" t="s">
        <v>1206</v>
      </c>
      <c r="M2132" s="168" t="s">
        <v>1204</v>
      </c>
      <c r="N2132" s="169">
        <v>0</v>
      </c>
      <c r="O2132" s="21">
        <f t="shared" si="1202"/>
        <v>0.90000000000000036</v>
      </c>
      <c r="P2132" s="21" t="str">
        <f t="shared" si="1203"/>
        <v>N</v>
      </c>
      <c r="Q2132" s="22">
        <f t="shared" si="1204"/>
        <v>18379.27</v>
      </c>
      <c r="R2132" s="8" t="str">
        <f t="shared" si="1205"/>
        <v>N</v>
      </c>
      <c r="S2132" s="23">
        <f t="shared" si="1206"/>
        <v>1.8000000000000007</v>
      </c>
      <c r="T2132" s="24">
        <f t="shared" si="1207"/>
        <v>20500</v>
      </c>
      <c r="U2132" s="24">
        <f t="shared" si="1208"/>
        <v>100000</v>
      </c>
      <c r="V2132" s="24">
        <f t="shared" si="1209"/>
        <v>257500</v>
      </c>
      <c r="W2132" s="24">
        <f t="shared" si="1210"/>
        <v>9189.6350000000002</v>
      </c>
      <c r="X2132" s="24">
        <f t="shared" si="1211"/>
        <v>0</v>
      </c>
      <c r="Y2132" s="24">
        <f t="shared" si="1212"/>
        <v>9189.6350000000002</v>
      </c>
      <c r="Z2132" s="24">
        <f t="shared" si="1213"/>
        <v>9189.6350000000002</v>
      </c>
      <c r="AA2132" s="25" t="str">
        <f t="shared" si="1214"/>
        <v>N</v>
      </c>
      <c r="AB2132" s="26">
        <f t="shared" si="1215"/>
        <v>0.80000000000000071</v>
      </c>
      <c r="AC2132" s="27">
        <f t="shared" si="1216"/>
        <v>20500</v>
      </c>
      <c r="AD2132" s="28">
        <f t="shared" si="1217"/>
        <v>100000</v>
      </c>
      <c r="AE2132" s="28">
        <f t="shared" si="1218"/>
        <v>257500</v>
      </c>
      <c r="AF2132" s="28">
        <f t="shared" si="1219"/>
        <v>9189.6350000000002</v>
      </c>
      <c r="AG2132" s="28">
        <f t="shared" si="1220"/>
        <v>0</v>
      </c>
      <c r="AH2132" s="28">
        <f t="shared" si="1221"/>
        <v>9189.6350000000002</v>
      </c>
      <c r="AI2132" s="28">
        <f t="shared" si="1222"/>
        <v>9189.6350000000002</v>
      </c>
      <c r="AJ2132" s="29" t="str">
        <f t="shared" si="1223"/>
        <v>N</v>
      </c>
      <c r="AK2132" s="30">
        <f t="shared" si="1188"/>
        <v>0</v>
      </c>
      <c r="AL2132" s="31">
        <f t="shared" si="1189"/>
        <v>20500</v>
      </c>
      <c r="AM2132" s="31">
        <f t="shared" si="1190"/>
        <v>100000</v>
      </c>
      <c r="AN2132" s="31">
        <f t="shared" si="1191"/>
        <v>257500</v>
      </c>
      <c r="AO2132" s="31">
        <f t="shared" si="1192"/>
        <v>0</v>
      </c>
      <c r="AP2132" s="31">
        <f t="shared" si="1193"/>
        <v>0</v>
      </c>
      <c r="AQ2132" s="31">
        <f t="shared" si="1194"/>
        <v>0</v>
      </c>
      <c r="AR2132" s="31">
        <f t="shared" si="1195"/>
        <v>0</v>
      </c>
      <c r="AS2132" s="32">
        <f t="shared" si="1196"/>
        <v>0</v>
      </c>
      <c r="AT2132" s="33">
        <f t="shared" si="1197"/>
        <v>20500</v>
      </c>
      <c r="AU2132" s="33">
        <f t="shared" si="1198"/>
        <v>100000</v>
      </c>
      <c r="AV2132" s="33">
        <v>258630</v>
      </c>
      <c r="AW2132" s="33">
        <f t="shared" si="1199"/>
        <v>0</v>
      </c>
      <c r="AX2132" s="33">
        <f t="shared" si="1200"/>
        <v>0</v>
      </c>
      <c r="AY2132" s="34">
        <f t="shared" si="1201"/>
        <v>18379.27</v>
      </c>
    </row>
    <row r="2133" spans="1:51" ht="15" customHeight="1" x14ac:dyDescent="0.3">
      <c r="A2133" s="166" t="s">
        <v>3337</v>
      </c>
      <c r="B2133" s="99">
        <v>5601.37</v>
      </c>
      <c r="C2133" s="99">
        <v>30008.99</v>
      </c>
      <c r="D2133" s="99">
        <v>51677.15</v>
      </c>
      <c r="E2133" s="99">
        <v>38291.129999999997</v>
      </c>
      <c r="F2133" s="139">
        <v>300000</v>
      </c>
      <c r="G2133" s="140">
        <v>0</v>
      </c>
      <c r="H2133" s="182">
        <v>46218</v>
      </c>
      <c r="I2133" s="182">
        <v>46308</v>
      </c>
      <c r="J2133" s="166">
        <v>5</v>
      </c>
      <c r="K2133" s="166">
        <v>1.9</v>
      </c>
      <c r="L2133" s="167" t="s">
        <v>1207</v>
      </c>
      <c r="M2133" s="168" t="s">
        <v>1203</v>
      </c>
      <c r="N2133" s="169">
        <v>0.04</v>
      </c>
      <c r="O2133" s="21">
        <f t="shared" si="1202"/>
        <v>3.1</v>
      </c>
      <c r="P2133" s="21" t="str">
        <f t="shared" si="1203"/>
        <v>N</v>
      </c>
      <c r="Q2133" s="22">
        <f t="shared" si="1204"/>
        <v>35610.36</v>
      </c>
      <c r="R2133" s="8" t="str">
        <f t="shared" si="1205"/>
        <v>N</v>
      </c>
      <c r="S2133" s="23">
        <f t="shared" si="1206"/>
        <v>4.1333333333333337</v>
      </c>
      <c r="T2133" s="24">
        <f t="shared" si="1207"/>
        <v>50000</v>
      </c>
      <c r="U2133" s="24">
        <f t="shared" si="1208"/>
        <v>200000</v>
      </c>
      <c r="V2133" s="24">
        <f t="shared" si="1209"/>
        <v>257500</v>
      </c>
      <c r="W2133" s="24">
        <f t="shared" si="1210"/>
        <v>0</v>
      </c>
      <c r="X2133" s="24">
        <f t="shared" si="1211"/>
        <v>0</v>
      </c>
      <c r="Y2133" s="24">
        <f t="shared" si="1212"/>
        <v>0</v>
      </c>
      <c r="Z2133" s="24">
        <f t="shared" si="1213"/>
        <v>37034.774400000002</v>
      </c>
      <c r="AA2133" s="25" t="str">
        <f t="shared" si="1214"/>
        <v>N</v>
      </c>
      <c r="AB2133" s="26">
        <f t="shared" si="1215"/>
        <v>3.1333333333333337</v>
      </c>
      <c r="AC2133" s="27">
        <f t="shared" si="1216"/>
        <v>50000</v>
      </c>
      <c r="AD2133" s="28">
        <f t="shared" si="1217"/>
        <v>200000</v>
      </c>
      <c r="AE2133" s="28">
        <f t="shared" si="1218"/>
        <v>257500</v>
      </c>
      <c r="AF2133" s="28">
        <f t="shared" si="1219"/>
        <v>0</v>
      </c>
      <c r="AG2133" s="28">
        <f t="shared" si="1220"/>
        <v>0</v>
      </c>
      <c r="AH2133" s="28">
        <f t="shared" si="1221"/>
        <v>0</v>
      </c>
      <c r="AI2133" s="28">
        <f t="shared" si="1222"/>
        <v>38516.165376000004</v>
      </c>
      <c r="AJ2133" s="29" t="str">
        <f t="shared" si="1223"/>
        <v>N</v>
      </c>
      <c r="AK2133" s="30">
        <f t="shared" si="1188"/>
        <v>2.1333333333333337</v>
      </c>
      <c r="AL2133" s="31">
        <f t="shared" si="1189"/>
        <v>50000</v>
      </c>
      <c r="AM2133" s="31">
        <f t="shared" si="1190"/>
        <v>200000</v>
      </c>
      <c r="AN2133" s="31">
        <f t="shared" si="1191"/>
        <v>257500</v>
      </c>
      <c r="AO2133" s="31">
        <f t="shared" si="1192"/>
        <v>0</v>
      </c>
      <c r="AP2133" s="31">
        <f t="shared" si="1193"/>
        <v>0</v>
      </c>
      <c r="AQ2133" s="31">
        <f t="shared" si="1194"/>
        <v>0</v>
      </c>
      <c r="AR2133" s="31">
        <f t="shared" si="1195"/>
        <v>40056.811991040006</v>
      </c>
      <c r="AS2133" s="32">
        <f t="shared" si="1196"/>
        <v>1.1333333333333337</v>
      </c>
      <c r="AT2133" s="33">
        <f t="shared" si="1197"/>
        <v>50000</v>
      </c>
      <c r="AU2133" s="33">
        <f t="shared" si="1198"/>
        <v>200000</v>
      </c>
      <c r="AV2133" s="33">
        <v>258631</v>
      </c>
      <c r="AW2133" s="33">
        <f t="shared" si="1199"/>
        <v>0</v>
      </c>
      <c r="AX2133" s="33">
        <f t="shared" si="1200"/>
        <v>41659.084470681606</v>
      </c>
      <c r="AY2133" s="34">
        <f t="shared" si="1201"/>
        <v>157266.83623772164</v>
      </c>
    </row>
    <row r="2134" spans="1:51" ht="15" customHeight="1" x14ac:dyDescent="0.3">
      <c r="A2134" s="166" t="s">
        <v>3338</v>
      </c>
      <c r="B2134" s="99">
        <v>18444.45</v>
      </c>
      <c r="C2134" s="99">
        <v>18109.900000000001</v>
      </c>
      <c r="D2134" s="99">
        <v>80687.740000000005</v>
      </c>
      <c r="E2134" s="99">
        <v>68854.460000000006</v>
      </c>
      <c r="F2134" s="139">
        <v>60000</v>
      </c>
      <c r="G2134" s="140">
        <v>12500</v>
      </c>
      <c r="H2134" s="182">
        <v>46428</v>
      </c>
      <c r="I2134" s="182">
        <v>46482</v>
      </c>
      <c r="J2134" s="166">
        <v>3.7</v>
      </c>
      <c r="K2134" s="166">
        <v>1.1000000000000001</v>
      </c>
      <c r="L2134" s="167" t="s">
        <v>1207</v>
      </c>
      <c r="M2134" s="168" t="s">
        <v>1205</v>
      </c>
      <c r="N2134" s="169">
        <v>0.01</v>
      </c>
      <c r="O2134" s="21">
        <f t="shared" si="1202"/>
        <v>2.6</v>
      </c>
      <c r="P2134" s="21" t="str">
        <f t="shared" si="1203"/>
        <v>N</v>
      </c>
      <c r="Q2134" s="22">
        <f t="shared" si="1204"/>
        <v>36554.350000000006</v>
      </c>
      <c r="R2134" s="8" t="str">
        <f t="shared" si="1205"/>
        <v>N</v>
      </c>
      <c r="S2134" s="23">
        <f t="shared" si="1206"/>
        <v>2.6</v>
      </c>
      <c r="T2134" s="24">
        <f t="shared" si="1207"/>
        <v>50000</v>
      </c>
      <c r="U2134" s="24">
        <f t="shared" si="1208"/>
        <v>200000</v>
      </c>
      <c r="V2134" s="24">
        <f t="shared" si="1209"/>
        <v>257500</v>
      </c>
      <c r="W2134" s="24">
        <f t="shared" si="1210"/>
        <v>36919.893500000006</v>
      </c>
      <c r="X2134" s="24">
        <f t="shared" si="1211"/>
        <v>0</v>
      </c>
      <c r="Y2134" s="24">
        <f t="shared" si="1212"/>
        <v>36919.893500000006</v>
      </c>
      <c r="Z2134" s="24">
        <f t="shared" si="1213"/>
        <v>0</v>
      </c>
      <c r="AA2134" s="25" t="str">
        <f t="shared" si="1214"/>
        <v>N</v>
      </c>
      <c r="AB2134" s="26">
        <f t="shared" si="1215"/>
        <v>1.6</v>
      </c>
      <c r="AC2134" s="27">
        <f t="shared" si="1216"/>
        <v>50000</v>
      </c>
      <c r="AD2134" s="28">
        <f t="shared" si="1217"/>
        <v>200000</v>
      </c>
      <c r="AE2134" s="28">
        <f t="shared" si="1218"/>
        <v>257500</v>
      </c>
      <c r="AF2134" s="28">
        <f t="shared" si="1219"/>
        <v>37289.092435000006</v>
      </c>
      <c r="AG2134" s="28">
        <f t="shared" si="1220"/>
        <v>0</v>
      </c>
      <c r="AH2134" s="28">
        <f t="shared" si="1221"/>
        <v>37289.092435000006</v>
      </c>
      <c r="AI2134" s="28">
        <f t="shared" si="1222"/>
        <v>0</v>
      </c>
      <c r="AJ2134" s="29" t="str">
        <f t="shared" si="1223"/>
        <v>N</v>
      </c>
      <c r="AK2134" s="30">
        <f t="shared" si="1188"/>
        <v>0.60000000000000009</v>
      </c>
      <c r="AL2134" s="31">
        <f t="shared" si="1189"/>
        <v>50000</v>
      </c>
      <c r="AM2134" s="31">
        <f t="shared" si="1190"/>
        <v>200000</v>
      </c>
      <c r="AN2134" s="31">
        <f t="shared" si="1191"/>
        <v>257500</v>
      </c>
      <c r="AO2134" s="31">
        <f t="shared" si="1192"/>
        <v>37661.983359350008</v>
      </c>
      <c r="AP2134" s="31">
        <f t="shared" si="1193"/>
        <v>0</v>
      </c>
      <c r="AQ2134" s="31">
        <f t="shared" si="1194"/>
        <v>37661.983359350008</v>
      </c>
      <c r="AR2134" s="31">
        <f t="shared" si="1195"/>
        <v>0</v>
      </c>
      <c r="AS2134" s="32">
        <f t="shared" si="1196"/>
        <v>0</v>
      </c>
      <c r="AT2134" s="33">
        <f t="shared" si="1197"/>
        <v>50000</v>
      </c>
      <c r="AU2134" s="33">
        <f t="shared" si="1198"/>
        <v>200000</v>
      </c>
      <c r="AV2134" s="33">
        <v>258632</v>
      </c>
      <c r="AW2134" s="33">
        <f t="shared" si="1199"/>
        <v>0</v>
      </c>
      <c r="AX2134" s="33">
        <f t="shared" si="1200"/>
        <v>0</v>
      </c>
      <c r="AY2134" s="34">
        <f t="shared" si="1201"/>
        <v>0</v>
      </c>
    </row>
    <row r="2135" spans="1:51" ht="15" customHeight="1" x14ac:dyDescent="0.3">
      <c r="A2135" s="166" t="s">
        <v>3339</v>
      </c>
      <c r="B2135" s="99">
        <v>16319.97</v>
      </c>
      <c r="C2135" s="99">
        <v>34846.28</v>
      </c>
      <c r="D2135" s="99">
        <v>102514.46</v>
      </c>
      <c r="E2135" s="99">
        <v>93708.49</v>
      </c>
      <c r="F2135" s="139">
        <v>80000</v>
      </c>
      <c r="G2135" s="140">
        <v>0</v>
      </c>
      <c r="H2135" s="182">
        <v>46559</v>
      </c>
      <c r="I2135" s="182">
        <v>46589</v>
      </c>
      <c r="J2135" s="166">
        <v>4.0999999999999996</v>
      </c>
      <c r="K2135" s="166">
        <v>0</v>
      </c>
      <c r="L2135" s="167" t="s">
        <v>1206</v>
      </c>
      <c r="M2135" s="168" t="s">
        <v>1205</v>
      </c>
      <c r="N2135" s="169">
        <v>0.02</v>
      </c>
      <c r="O2135" s="21">
        <f t="shared" si="1202"/>
        <v>4.0999999999999996</v>
      </c>
      <c r="P2135" s="21" t="str">
        <f t="shared" si="1203"/>
        <v>N</v>
      </c>
      <c r="Q2135" s="22">
        <f t="shared" si="1204"/>
        <v>51166.25</v>
      </c>
      <c r="R2135" s="8" t="str">
        <f t="shared" si="1205"/>
        <v>N</v>
      </c>
      <c r="S2135" s="23">
        <f t="shared" si="1206"/>
        <v>4.0999999999999996</v>
      </c>
      <c r="T2135" s="24">
        <f t="shared" si="1207"/>
        <v>20500</v>
      </c>
      <c r="U2135" s="24">
        <f t="shared" si="1208"/>
        <v>100000</v>
      </c>
      <c r="V2135" s="24">
        <f t="shared" si="1209"/>
        <v>257500</v>
      </c>
      <c r="W2135" s="24">
        <f t="shared" si="1210"/>
        <v>0</v>
      </c>
      <c r="X2135" s="24">
        <f t="shared" si="1211"/>
        <v>0</v>
      </c>
      <c r="Y2135" s="24">
        <f t="shared" si="1212"/>
        <v>0</v>
      </c>
      <c r="Z2135" s="24">
        <f t="shared" si="1213"/>
        <v>52189.575000000004</v>
      </c>
      <c r="AA2135" s="25" t="str">
        <f t="shared" si="1214"/>
        <v>N</v>
      </c>
      <c r="AB2135" s="26">
        <f t="shared" si="1215"/>
        <v>3.0999999999999996</v>
      </c>
      <c r="AC2135" s="27">
        <f t="shared" si="1216"/>
        <v>20500</v>
      </c>
      <c r="AD2135" s="28">
        <f t="shared" si="1217"/>
        <v>100000</v>
      </c>
      <c r="AE2135" s="28">
        <f t="shared" si="1218"/>
        <v>257500</v>
      </c>
      <c r="AF2135" s="28">
        <f t="shared" si="1219"/>
        <v>0</v>
      </c>
      <c r="AG2135" s="28">
        <f t="shared" si="1220"/>
        <v>0</v>
      </c>
      <c r="AH2135" s="28">
        <f t="shared" si="1221"/>
        <v>0</v>
      </c>
      <c r="AI2135" s="28">
        <f t="shared" si="1222"/>
        <v>53233.366500000004</v>
      </c>
      <c r="AJ2135" s="29" t="str">
        <f t="shared" si="1223"/>
        <v>N</v>
      </c>
      <c r="AK2135" s="30">
        <f t="shared" si="1188"/>
        <v>2.0999999999999996</v>
      </c>
      <c r="AL2135" s="31">
        <f t="shared" si="1189"/>
        <v>20500</v>
      </c>
      <c r="AM2135" s="31">
        <f t="shared" si="1190"/>
        <v>100000</v>
      </c>
      <c r="AN2135" s="31">
        <f t="shared" si="1191"/>
        <v>257500</v>
      </c>
      <c r="AO2135" s="31">
        <f t="shared" si="1192"/>
        <v>0</v>
      </c>
      <c r="AP2135" s="31">
        <f t="shared" si="1193"/>
        <v>0</v>
      </c>
      <c r="AQ2135" s="31">
        <f t="shared" si="1194"/>
        <v>0</v>
      </c>
      <c r="AR2135" s="31">
        <f t="shared" si="1195"/>
        <v>54298.033830000008</v>
      </c>
      <c r="AS2135" s="32">
        <f t="shared" si="1196"/>
        <v>1.0999999999999996</v>
      </c>
      <c r="AT2135" s="33">
        <f t="shared" si="1197"/>
        <v>20500</v>
      </c>
      <c r="AU2135" s="33">
        <f t="shared" si="1198"/>
        <v>100000</v>
      </c>
      <c r="AV2135" s="33">
        <v>258633</v>
      </c>
      <c r="AW2135" s="33">
        <f t="shared" si="1199"/>
        <v>0</v>
      </c>
      <c r="AX2135" s="33">
        <f t="shared" si="1200"/>
        <v>55383.994506600007</v>
      </c>
      <c r="AY2135" s="34">
        <f t="shared" si="1201"/>
        <v>215104.96983660001</v>
      </c>
    </row>
    <row r="2136" spans="1:51" ht="15" customHeight="1" x14ac:dyDescent="0.3">
      <c r="A2136" s="166" t="s">
        <v>3340</v>
      </c>
      <c r="B2136" s="99">
        <v>10272.98</v>
      </c>
      <c r="C2136" s="99">
        <v>27876.16</v>
      </c>
      <c r="D2136" s="99">
        <v>87280.960000000006</v>
      </c>
      <c r="E2136" s="99">
        <v>78004.94</v>
      </c>
      <c r="F2136" s="139">
        <v>46000</v>
      </c>
      <c r="G2136" s="140">
        <v>0</v>
      </c>
      <c r="H2136" s="182">
        <v>46408</v>
      </c>
      <c r="I2136" s="182">
        <v>46442</v>
      </c>
      <c r="J2136" s="166">
        <v>4.0999999999999996</v>
      </c>
      <c r="K2136" s="166">
        <v>0.3</v>
      </c>
      <c r="L2136" s="167" t="s">
        <v>1206</v>
      </c>
      <c r="M2136" s="168" t="s">
        <v>1204</v>
      </c>
      <c r="N2136" s="169">
        <v>0</v>
      </c>
      <c r="O2136" s="21">
        <f t="shared" si="1202"/>
        <v>3.8</v>
      </c>
      <c r="P2136" s="21" t="str">
        <f t="shared" si="1203"/>
        <v>N</v>
      </c>
      <c r="Q2136" s="22">
        <f t="shared" si="1204"/>
        <v>38149.14</v>
      </c>
      <c r="R2136" s="8" t="str">
        <f t="shared" si="1205"/>
        <v>N</v>
      </c>
      <c r="S2136" s="23">
        <f t="shared" si="1206"/>
        <v>7.6</v>
      </c>
      <c r="T2136" s="24">
        <f t="shared" si="1207"/>
        <v>20500</v>
      </c>
      <c r="U2136" s="24">
        <f t="shared" si="1208"/>
        <v>100000</v>
      </c>
      <c r="V2136" s="24">
        <f t="shared" si="1209"/>
        <v>257500</v>
      </c>
      <c r="W2136" s="24">
        <f t="shared" si="1210"/>
        <v>6359.5199999999968</v>
      </c>
      <c r="X2136" s="24">
        <f t="shared" si="1211"/>
        <v>0</v>
      </c>
      <c r="Y2136" s="24">
        <f t="shared" si="1212"/>
        <v>6359.5199999999968</v>
      </c>
      <c r="Z2136" s="24">
        <f t="shared" si="1213"/>
        <v>31789.620000000003</v>
      </c>
      <c r="AA2136" s="25" t="str">
        <f t="shared" si="1214"/>
        <v>N</v>
      </c>
      <c r="AB2136" s="26">
        <f t="shared" si="1215"/>
        <v>6.6</v>
      </c>
      <c r="AC2136" s="27">
        <f t="shared" si="1216"/>
        <v>20500</v>
      </c>
      <c r="AD2136" s="28">
        <f t="shared" si="1217"/>
        <v>100000</v>
      </c>
      <c r="AE2136" s="28">
        <f t="shared" si="1218"/>
        <v>257500</v>
      </c>
      <c r="AF2136" s="28">
        <f t="shared" si="1219"/>
        <v>3179.7599999999984</v>
      </c>
      <c r="AG2136" s="28">
        <f t="shared" si="1220"/>
        <v>0</v>
      </c>
      <c r="AH2136" s="28">
        <f t="shared" si="1221"/>
        <v>3179.7599999999984</v>
      </c>
      <c r="AI2136" s="28">
        <f t="shared" si="1222"/>
        <v>34969.380000000005</v>
      </c>
      <c r="AJ2136" s="29" t="str">
        <f t="shared" si="1223"/>
        <v>N</v>
      </c>
      <c r="AK2136" s="30">
        <f t="shared" si="1188"/>
        <v>5.6</v>
      </c>
      <c r="AL2136" s="31">
        <f t="shared" si="1189"/>
        <v>20500</v>
      </c>
      <c r="AM2136" s="31">
        <f t="shared" si="1190"/>
        <v>100000</v>
      </c>
      <c r="AN2136" s="31">
        <f t="shared" si="1191"/>
        <v>257500</v>
      </c>
      <c r="AO2136" s="31">
        <f t="shared" si="1192"/>
        <v>1234.8887499999983</v>
      </c>
      <c r="AP2136" s="31">
        <f t="shared" si="1193"/>
        <v>0</v>
      </c>
      <c r="AQ2136" s="31">
        <f t="shared" si="1194"/>
        <v>1234.8887499999983</v>
      </c>
      <c r="AR2136" s="31">
        <f t="shared" si="1195"/>
        <v>36914.251250000001</v>
      </c>
      <c r="AS2136" s="32">
        <f t="shared" si="1196"/>
        <v>4.5999999999999996</v>
      </c>
      <c r="AT2136" s="33">
        <f t="shared" si="1197"/>
        <v>20500</v>
      </c>
      <c r="AU2136" s="33">
        <f t="shared" si="1198"/>
        <v>100000</v>
      </c>
      <c r="AV2136" s="33">
        <v>258634</v>
      </c>
      <c r="AW2136" s="33">
        <f t="shared" si="1199"/>
        <v>972.43562500000007</v>
      </c>
      <c r="AX2136" s="33">
        <f t="shared" si="1200"/>
        <v>37176.704375000001</v>
      </c>
      <c r="AY2136" s="34">
        <f t="shared" si="1201"/>
        <v>140849.955625</v>
      </c>
    </row>
    <row r="2137" spans="1:51" ht="15" customHeight="1" x14ac:dyDescent="0.3">
      <c r="A2137" s="166" t="s">
        <v>3341</v>
      </c>
      <c r="B2137" s="99">
        <v>17132.73</v>
      </c>
      <c r="C2137" s="99">
        <v>13876.12</v>
      </c>
      <c r="D2137" s="99">
        <v>88319.66</v>
      </c>
      <c r="E2137" s="99">
        <v>77922.02</v>
      </c>
      <c r="F2137" s="139">
        <v>80000</v>
      </c>
      <c r="G2137" s="140">
        <v>0</v>
      </c>
      <c r="H2137" s="182">
        <v>46554</v>
      </c>
      <c r="I2137" s="182">
        <v>46643</v>
      </c>
      <c r="J2137" s="166">
        <v>1.9</v>
      </c>
      <c r="K2137" s="166">
        <v>0</v>
      </c>
      <c r="L2137" s="167" t="s">
        <v>1206</v>
      </c>
      <c r="M2137" s="168" t="s">
        <v>1203</v>
      </c>
      <c r="N2137" s="169">
        <v>0</v>
      </c>
      <c r="O2137" s="21">
        <f t="shared" si="1202"/>
        <v>1.9</v>
      </c>
      <c r="P2137" s="21" t="str">
        <f t="shared" si="1203"/>
        <v>N</v>
      </c>
      <c r="Q2137" s="22">
        <f t="shared" si="1204"/>
        <v>31008.85</v>
      </c>
      <c r="R2137" s="8" t="str">
        <f t="shared" si="1205"/>
        <v>N</v>
      </c>
      <c r="S2137" s="23">
        <f t="shared" si="1206"/>
        <v>2.5333333333333332</v>
      </c>
      <c r="T2137" s="24">
        <f t="shared" si="1207"/>
        <v>20500</v>
      </c>
      <c r="U2137" s="24">
        <f t="shared" si="1208"/>
        <v>100000</v>
      </c>
      <c r="V2137" s="24">
        <f t="shared" si="1209"/>
        <v>257500</v>
      </c>
      <c r="W2137" s="24">
        <f t="shared" si="1210"/>
        <v>8760.2549999999974</v>
      </c>
      <c r="X2137" s="24">
        <f t="shared" si="1211"/>
        <v>0</v>
      </c>
      <c r="Y2137" s="24">
        <f t="shared" si="1212"/>
        <v>8760.2549999999974</v>
      </c>
      <c r="Z2137" s="24">
        <f t="shared" si="1213"/>
        <v>22248.595000000001</v>
      </c>
      <c r="AA2137" s="25" t="str">
        <f t="shared" si="1214"/>
        <v>N</v>
      </c>
      <c r="AB2137" s="26">
        <f t="shared" si="1215"/>
        <v>1.5333333333333332</v>
      </c>
      <c r="AC2137" s="27">
        <f t="shared" si="1216"/>
        <v>20500</v>
      </c>
      <c r="AD2137" s="28">
        <f t="shared" si="1217"/>
        <v>100000</v>
      </c>
      <c r="AE2137" s="28">
        <f t="shared" si="1218"/>
        <v>257500</v>
      </c>
      <c r="AF2137" s="28">
        <f t="shared" si="1219"/>
        <v>2190.0637499999993</v>
      </c>
      <c r="AG2137" s="28">
        <f t="shared" si="1220"/>
        <v>0</v>
      </c>
      <c r="AH2137" s="28">
        <f t="shared" si="1221"/>
        <v>2190.0637499999993</v>
      </c>
      <c r="AI2137" s="28">
        <f t="shared" si="1222"/>
        <v>28818.786249999997</v>
      </c>
      <c r="AJ2137" s="29" t="str">
        <f t="shared" si="1223"/>
        <v>N</v>
      </c>
      <c r="AK2137" s="30">
        <f t="shared" si="1188"/>
        <v>0.53333333333333321</v>
      </c>
      <c r="AL2137" s="31">
        <f t="shared" si="1189"/>
        <v>20500</v>
      </c>
      <c r="AM2137" s="31">
        <f t="shared" si="1190"/>
        <v>100000</v>
      </c>
      <c r="AN2137" s="31">
        <f t="shared" si="1191"/>
        <v>257500</v>
      </c>
      <c r="AO2137" s="31">
        <f t="shared" si="1192"/>
        <v>1051.6724999999997</v>
      </c>
      <c r="AP2137" s="31">
        <f t="shared" si="1193"/>
        <v>0</v>
      </c>
      <c r="AQ2137" s="31">
        <f t="shared" si="1194"/>
        <v>1051.6724999999997</v>
      </c>
      <c r="AR2137" s="31">
        <f t="shared" si="1195"/>
        <v>29957.177499999998</v>
      </c>
      <c r="AS2137" s="32">
        <f t="shared" si="1196"/>
        <v>0</v>
      </c>
      <c r="AT2137" s="33">
        <f t="shared" si="1197"/>
        <v>20500</v>
      </c>
      <c r="AU2137" s="33">
        <f t="shared" si="1198"/>
        <v>100000</v>
      </c>
      <c r="AV2137" s="33">
        <v>258635</v>
      </c>
      <c r="AW2137" s="33">
        <f t="shared" si="1199"/>
        <v>0</v>
      </c>
      <c r="AX2137" s="33">
        <f t="shared" si="1200"/>
        <v>0</v>
      </c>
      <c r="AY2137" s="34">
        <f t="shared" si="1201"/>
        <v>81024.558749999997</v>
      </c>
    </row>
    <row r="2138" spans="1:51" ht="15" customHeight="1" x14ac:dyDescent="0.3">
      <c r="A2138" s="166" t="s">
        <v>3342</v>
      </c>
      <c r="B2138" s="99">
        <v>5275.4</v>
      </c>
      <c r="C2138" s="99">
        <v>4614.72</v>
      </c>
      <c r="D2138" s="99">
        <v>55001.71</v>
      </c>
      <c r="E2138" s="99">
        <v>41528.32</v>
      </c>
      <c r="F2138" s="139">
        <v>150000</v>
      </c>
      <c r="G2138" s="140">
        <v>0</v>
      </c>
      <c r="H2138" s="182">
        <v>46510</v>
      </c>
      <c r="I2138" s="182">
        <v>46541</v>
      </c>
      <c r="J2138" s="166">
        <v>4.7</v>
      </c>
      <c r="K2138" s="166">
        <v>1.7</v>
      </c>
      <c r="L2138" s="167" t="s">
        <v>1206</v>
      </c>
      <c r="M2138" s="168" t="s">
        <v>1204</v>
      </c>
      <c r="N2138" s="169">
        <v>0</v>
      </c>
      <c r="O2138" s="21">
        <f t="shared" si="1202"/>
        <v>3</v>
      </c>
      <c r="P2138" s="21" t="str">
        <f t="shared" si="1203"/>
        <v>N</v>
      </c>
      <c r="Q2138" s="22">
        <f t="shared" si="1204"/>
        <v>9890.119999999999</v>
      </c>
      <c r="R2138" s="8" t="str">
        <f t="shared" si="1205"/>
        <v>N</v>
      </c>
      <c r="S2138" s="23">
        <f t="shared" si="1206"/>
        <v>6</v>
      </c>
      <c r="T2138" s="24">
        <f t="shared" si="1207"/>
        <v>20500</v>
      </c>
      <c r="U2138" s="24">
        <f t="shared" si="1208"/>
        <v>100000</v>
      </c>
      <c r="V2138" s="24">
        <f t="shared" si="1209"/>
        <v>257500</v>
      </c>
      <c r="W2138" s="24">
        <f t="shared" si="1210"/>
        <v>4945.0599999999995</v>
      </c>
      <c r="X2138" s="24">
        <f t="shared" si="1211"/>
        <v>0</v>
      </c>
      <c r="Y2138" s="24">
        <f t="shared" si="1212"/>
        <v>4945.0599999999995</v>
      </c>
      <c r="Z2138" s="24">
        <f t="shared" si="1213"/>
        <v>4945.0599999999995</v>
      </c>
      <c r="AA2138" s="25" t="str">
        <f t="shared" si="1214"/>
        <v>N</v>
      </c>
      <c r="AB2138" s="26">
        <f t="shared" si="1215"/>
        <v>5</v>
      </c>
      <c r="AC2138" s="27">
        <f t="shared" si="1216"/>
        <v>20500</v>
      </c>
      <c r="AD2138" s="28">
        <f t="shared" si="1217"/>
        <v>100000</v>
      </c>
      <c r="AE2138" s="28">
        <f t="shared" si="1218"/>
        <v>257500</v>
      </c>
      <c r="AF2138" s="28">
        <f t="shared" si="1219"/>
        <v>4945.0599999999995</v>
      </c>
      <c r="AG2138" s="28">
        <f t="shared" si="1220"/>
        <v>0</v>
      </c>
      <c r="AH2138" s="28">
        <f t="shared" si="1221"/>
        <v>4945.0599999999995</v>
      </c>
      <c r="AI2138" s="28">
        <f t="shared" si="1222"/>
        <v>4945.0599999999995</v>
      </c>
      <c r="AJ2138" s="29" t="str">
        <f t="shared" si="1223"/>
        <v>N</v>
      </c>
      <c r="AK2138" s="30">
        <f t="shared" si="1188"/>
        <v>4</v>
      </c>
      <c r="AL2138" s="31">
        <f t="shared" si="1189"/>
        <v>20500</v>
      </c>
      <c r="AM2138" s="31">
        <f t="shared" si="1190"/>
        <v>100000</v>
      </c>
      <c r="AN2138" s="31">
        <f t="shared" si="1191"/>
        <v>257500</v>
      </c>
      <c r="AO2138" s="31">
        <f t="shared" si="1192"/>
        <v>4945.0599999999995</v>
      </c>
      <c r="AP2138" s="31">
        <f t="shared" si="1193"/>
        <v>0</v>
      </c>
      <c r="AQ2138" s="31">
        <f t="shared" si="1194"/>
        <v>4945.0599999999995</v>
      </c>
      <c r="AR2138" s="31">
        <f t="shared" si="1195"/>
        <v>4945.0599999999995</v>
      </c>
      <c r="AS2138" s="32">
        <f t="shared" si="1196"/>
        <v>3</v>
      </c>
      <c r="AT2138" s="33">
        <f t="shared" si="1197"/>
        <v>20500</v>
      </c>
      <c r="AU2138" s="33">
        <f t="shared" si="1198"/>
        <v>100000</v>
      </c>
      <c r="AV2138" s="33">
        <v>258636</v>
      </c>
      <c r="AW2138" s="33">
        <f t="shared" si="1199"/>
        <v>4945.0599999999995</v>
      </c>
      <c r="AX2138" s="33">
        <f t="shared" si="1200"/>
        <v>4945.0599999999995</v>
      </c>
      <c r="AY2138" s="34">
        <f t="shared" si="1201"/>
        <v>19780.239999999998</v>
      </c>
    </row>
    <row r="2139" spans="1:51" ht="15" customHeight="1" x14ac:dyDescent="0.3">
      <c r="A2139" s="166" t="s">
        <v>3343</v>
      </c>
      <c r="B2139" s="99">
        <v>20287.509999999998</v>
      </c>
      <c r="C2139" s="99">
        <v>10474.629999999999</v>
      </c>
      <c r="D2139" s="99">
        <v>84712.33</v>
      </c>
      <c r="E2139" s="99">
        <v>76690</v>
      </c>
      <c r="F2139" s="139">
        <v>80000</v>
      </c>
      <c r="G2139" s="140">
        <v>12500</v>
      </c>
      <c r="H2139" s="182">
        <v>46267</v>
      </c>
      <c r="I2139" s="182">
        <v>46288</v>
      </c>
      <c r="J2139" s="166">
        <v>1.6</v>
      </c>
      <c r="K2139" s="166">
        <v>0.7</v>
      </c>
      <c r="L2139" s="167" t="s">
        <v>1206</v>
      </c>
      <c r="M2139" s="168" t="s">
        <v>1203</v>
      </c>
      <c r="N2139" s="169">
        <v>0.01</v>
      </c>
      <c r="O2139" s="21">
        <f t="shared" si="1202"/>
        <v>0.90000000000000013</v>
      </c>
      <c r="P2139" s="21" t="str">
        <f t="shared" si="1203"/>
        <v>N</v>
      </c>
      <c r="Q2139" s="22">
        <f t="shared" si="1204"/>
        <v>30762.14</v>
      </c>
      <c r="R2139" s="8" t="str">
        <f t="shared" si="1205"/>
        <v>N</v>
      </c>
      <c r="S2139" s="23">
        <f t="shared" si="1206"/>
        <v>1.2000000000000002</v>
      </c>
      <c r="T2139" s="24">
        <f t="shared" si="1207"/>
        <v>20500</v>
      </c>
      <c r="U2139" s="24">
        <f t="shared" si="1208"/>
        <v>100000</v>
      </c>
      <c r="V2139" s="24">
        <f t="shared" si="1209"/>
        <v>257500</v>
      </c>
      <c r="W2139" s="24">
        <f t="shared" si="1210"/>
        <v>11465.752499999999</v>
      </c>
      <c r="X2139" s="24">
        <f t="shared" si="1211"/>
        <v>0</v>
      </c>
      <c r="Y2139" s="24">
        <f t="shared" si="1212"/>
        <v>11465.752499999999</v>
      </c>
      <c r="Z2139" s="24">
        <f t="shared" si="1213"/>
        <v>19604.008900000001</v>
      </c>
      <c r="AA2139" s="25" t="str">
        <f t="shared" si="1214"/>
        <v>N</v>
      </c>
      <c r="AB2139" s="26">
        <f t="shared" si="1215"/>
        <v>0.20000000000000018</v>
      </c>
      <c r="AC2139" s="27">
        <f t="shared" si="1216"/>
        <v>20500</v>
      </c>
      <c r="AD2139" s="28">
        <f t="shared" si="1217"/>
        <v>100000</v>
      </c>
      <c r="AE2139" s="28">
        <f t="shared" si="1218"/>
        <v>257500</v>
      </c>
      <c r="AF2139" s="28">
        <f t="shared" si="1219"/>
        <v>2866.4381249999997</v>
      </c>
      <c r="AG2139" s="28">
        <f t="shared" si="1220"/>
        <v>0</v>
      </c>
      <c r="AH2139" s="28">
        <f t="shared" si="1221"/>
        <v>2866.4381249999997</v>
      </c>
      <c r="AI2139" s="28">
        <f t="shared" si="1222"/>
        <v>28514.020888999999</v>
      </c>
      <c r="AJ2139" s="29" t="str">
        <f t="shared" si="1223"/>
        <v>N</v>
      </c>
      <c r="AK2139" s="30">
        <f t="shared" si="1188"/>
        <v>0</v>
      </c>
      <c r="AL2139" s="31">
        <f t="shared" si="1189"/>
        <v>20500</v>
      </c>
      <c r="AM2139" s="31">
        <f t="shared" si="1190"/>
        <v>100000</v>
      </c>
      <c r="AN2139" s="31">
        <f t="shared" si="1191"/>
        <v>257500</v>
      </c>
      <c r="AO2139" s="31">
        <f t="shared" si="1192"/>
        <v>0</v>
      </c>
      <c r="AP2139" s="31">
        <f t="shared" si="1193"/>
        <v>0</v>
      </c>
      <c r="AQ2139" s="31">
        <f t="shared" si="1194"/>
        <v>0</v>
      </c>
      <c r="AR2139" s="31">
        <f t="shared" si="1195"/>
        <v>0</v>
      </c>
      <c r="AS2139" s="32">
        <f t="shared" si="1196"/>
        <v>0</v>
      </c>
      <c r="AT2139" s="33">
        <f t="shared" si="1197"/>
        <v>20500</v>
      </c>
      <c r="AU2139" s="33">
        <f t="shared" si="1198"/>
        <v>100000</v>
      </c>
      <c r="AV2139" s="33">
        <v>258637</v>
      </c>
      <c r="AW2139" s="33">
        <f t="shared" si="1199"/>
        <v>0</v>
      </c>
      <c r="AX2139" s="33">
        <f t="shared" si="1200"/>
        <v>0</v>
      </c>
      <c r="AY2139" s="34">
        <f t="shared" si="1201"/>
        <v>48118.029789</v>
      </c>
    </row>
    <row r="2140" spans="1:51" ht="15" customHeight="1" x14ac:dyDescent="0.3">
      <c r="A2140" s="166" t="s">
        <v>3344</v>
      </c>
      <c r="B2140" s="99">
        <v>10565.96</v>
      </c>
      <c r="C2140" s="99">
        <v>395.13</v>
      </c>
      <c r="D2140" s="99">
        <v>53660.92</v>
      </c>
      <c r="E2140" s="99">
        <v>52969.48</v>
      </c>
      <c r="F2140" s="137">
        <v>35000</v>
      </c>
      <c r="G2140" s="140">
        <v>12500</v>
      </c>
      <c r="H2140" s="182">
        <v>46521</v>
      </c>
      <c r="I2140" s="182">
        <v>46560</v>
      </c>
      <c r="J2140" s="166">
        <v>1.8</v>
      </c>
      <c r="K2140" s="166">
        <v>0.2</v>
      </c>
      <c r="L2140" s="167" t="s">
        <v>1206</v>
      </c>
      <c r="M2140" s="168" t="s">
        <v>1204</v>
      </c>
      <c r="N2140" s="169">
        <v>0.03</v>
      </c>
      <c r="O2140" s="21">
        <f t="shared" si="1202"/>
        <v>1.6</v>
      </c>
      <c r="P2140" s="21" t="str">
        <f t="shared" si="1203"/>
        <v>N</v>
      </c>
      <c r="Q2140" s="22">
        <f t="shared" si="1204"/>
        <v>10961.089999999998</v>
      </c>
      <c r="R2140" s="8" t="str">
        <f t="shared" si="1205"/>
        <v>N</v>
      </c>
      <c r="S2140" s="23">
        <f t="shared" si="1206"/>
        <v>3.2</v>
      </c>
      <c r="T2140" s="24">
        <f t="shared" si="1207"/>
        <v>20500</v>
      </c>
      <c r="U2140" s="24">
        <f t="shared" si="1208"/>
        <v>100000</v>
      </c>
      <c r="V2140" s="24">
        <f t="shared" si="1209"/>
        <v>257500</v>
      </c>
      <c r="W2140" s="24">
        <f t="shared" si="1210"/>
        <v>5644.9613499999996</v>
      </c>
      <c r="X2140" s="24">
        <f t="shared" si="1211"/>
        <v>0</v>
      </c>
      <c r="Y2140" s="24">
        <f t="shared" si="1212"/>
        <v>5644.9613499999996</v>
      </c>
      <c r="Z2140" s="24">
        <f t="shared" si="1213"/>
        <v>5644.9613499999996</v>
      </c>
      <c r="AA2140" s="25" t="str">
        <f t="shared" si="1214"/>
        <v>N</v>
      </c>
      <c r="AB2140" s="26">
        <f t="shared" si="1215"/>
        <v>2.2000000000000002</v>
      </c>
      <c r="AC2140" s="27">
        <f t="shared" si="1216"/>
        <v>20500</v>
      </c>
      <c r="AD2140" s="28">
        <f t="shared" si="1217"/>
        <v>100000</v>
      </c>
      <c r="AE2140" s="28">
        <f t="shared" si="1218"/>
        <v>257500</v>
      </c>
      <c r="AF2140" s="28">
        <f t="shared" si="1219"/>
        <v>5814.3101904999994</v>
      </c>
      <c r="AG2140" s="28">
        <f t="shared" si="1220"/>
        <v>0</v>
      </c>
      <c r="AH2140" s="28">
        <f t="shared" si="1221"/>
        <v>5814.3101904999994</v>
      </c>
      <c r="AI2140" s="28">
        <f t="shared" si="1222"/>
        <v>5814.3101904999994</v>
      </c>
      <c r="AJ2140" s="29" t="str">
        <f t="shared" si="1223"/>
        <v>N</v>
      </c>
      <c r="AK2140" s="30">
        <f t="shared" si="1188"/>
        <v>1.2000000000000002</v>
      </c>
      <c r="AL2140" s="31">
        <f t="shared" si="1189"/>
        <v>20500</v>
      </c>
      <c r="AM2140" s="31">
        <f t="shared" si="1190"/>
        <v>100000</v>
      </c>
      <c r="AN2140" s="31">
        <f t="shared" si="1191"/>
        <v>257500</v>
      </c>
      <c r="AO2140" s="31">
        <f t="shared" si="1192"/>
        <v>5988.7394962149992</v>
      </c>
      <c r="AP2140" s="31">
        <f t="shared" si="1193"/>
        <v>0</v>
      </c>
      <c r="AQ2140" s="31">
        <f t="shared" si="1194"/>
        <v>5988.7394962149992</v>
      </c>
      <c r="AR2140" s="31">
        <f t="shared" si="1195"/>
        <v>5988.7394962149992</v>
      </c>
      <c r="AS2140" s="32">
        <f t="shared" si="1196"/>
        <v>0.20000000000000018</v>
      </c>
      <c r="AT2140" s="33">
        <f t="shared" si="1197"/>
        <v>20500</v>
      </c>
      <c r="AU2140" s="33">
        <f t="shared" si="1198"/>
        <v>100000</v>
      </c>
      <c r="AV2140" s="33">
        <v>258638</v>
      </c>
      <c r="AW2140" s="33">
        <f t="shared" si="1199"/>
        <v>6168.401681101449</v>
      </c>
      <c r="AX2140" s="33">
        <f t="shared" si="1200"/>
        <v>6168.401681101449</v>
      </c>
      <c r="AY2140" s="34">
        <f t="shared" si="1201"/>
        <v>23616.412717816445</v>
      </c>
    </row>
    <row r="2141" spans="1:51" ht="15" customHeight="1" x14ac:dyDescent="0.3">
      <c r="A2141" s="166" t="s">
        <v>3345</v>
      </c>
      <c r="B2141" s="99">
        <v>10274.34</v>
      </c>
      <c r="C2141" s="99">
        <v>34987.81</v>
      </c>
      <c r="D2141" s="99">
        <v>123805.36</v>
      </c>
      <c r="E2141" s="99">
        <v>114339.68</v>
      </c>
      <c r="F2141" s="137">
        <v>88000</v>
      </c>
      <c r="G2141" s="140">
        <v>0</v>
      </c>
      <c r="H2141" s="182">
        <v>46289</v>
      </c>
      <c r="I2141" s="182">
        <v>46300</v>
      </c>
      <c r="J2141" s="166">
        <v>2.4</v>
      </c>
      <c r="K2141" s="166">
        <v>2.1</v>
      </c>
      <c r="L2141" s="167" t="s">
        <v>1206</v>
      </c>
      <c r="M2141" s="168" t="s">
        <v>1203</v>
      </c>
      <c r="N2141" s="169">
        <v>2.7E-2</v>
      </c>
      <c r="O2141" s="21">
        <f t="shared" si="1202"/>
        <v>0.29999999999999982</v>
      </c>
      <c r="P2141" s="21" t="str">
        <f t="shared" si="1203"/>
        <v>N</v>
      </c>
      <c r="Q2141" s="22">
        <f t="shared" si="1204"/>
        <v>45262.149999999994</v>
      </c>
      <c r="R2141" s="8" t="str">
        <f t="shared" si="1205"/>
        <v>N</v>
      </c>
      <c r="S2141" s="23">
        <f t="shared" si="1206"/>
        <v>0.39999999999999974</v>
      </c>
      <c r="T2141" s="24">
        <f t="shared" si="1207"/>
        <v>20500</v>
      </c>
      <c r="U2141" s="24">
        <f t="shared" si="1208"/>
        <v>100000</v>
      </c>
      <c r="V2141" s="24">
        <f t="shared" si="1209"/>
        <v>257500</v>
      </c>
      <c r="W2141" s="24">
        <f t="shared" si="1210"/>
        <v>0</v>
      </c>
      <c r="X2141" s="24">
        <f t="shared" si="1211"/>
        <v>0</v>
      </c>
      <c r="Y2141" s="24">
        <f t="shared" si="1212"/>
        <v>0</v>
      </c>
      <c r="Z2141" s="24">
        <f t="shared" si="1213"/>
        <v>46484.228049999991</v>
      </c>
      <c r="AA2141" s="25" t="str">
        <f t="shared" si="1214"/>
        <v>N</v>
      </c>
      <c r="AB2141" s="26">
        <f t="shared" si="1215"/>
        <v>0</v>
      </c>
      <c r="AC2141" s="27">
        <f t="shared" si="1216"/>
        <v>20500</v>
      </c>
      <c r="AD2141" s="28">
        <f t="shared" si="1217"/>
        <v>100000</v>
      </c>
      <c r="AE2141" s="28">
        <f t="shared" si="1218"/>
        <v>257500</v>
      </c>
      <c r="AF2141" s="28">
        <f t="shared" si="1219"/>
        <v>0</v>
      </c>
      <c r="AG2141" s="28">
        <f t="shared" si="1220"/>
        <v>0</v>
      </c>
      <c r="AH2141" s="28">
        <f t="shared" si="1221"/>
        <v>0</v>
      </c>
      <c r="AI2141" s="28">
        <f t="shared" si="1222"/>
        <v>0</v>
      </c>
      <c r="AJ2141" s="29" t="str">
        <f t="shared" si="1223"/>
        <v>N</v>
      </c>
      <c r="AK2141" s="30">
        <f t="shared" si="1188"/>
        <v>0</v>
      </c>
      <c r="AL2141" s="31">
        <f t="shared" si="1189"/>
        <v>20500</v>
      </c>
      <c r="AM2141" s="31">
        <f t="shared" si="1190"/>
        <v>100000</v>
      </c>
      <c r="AN2141" s="31">
        <f t="shared" si="1191"/>
        <v>257500</v>
      </c>
      <c r="AO2141" s="31">
        <f t="shared" si="1192"/>
        <v>0</v>
      </c>
      <c r="AP2141" s="31">
        <f t="shared" si="1193"/>
        <v>0</v>
      </c>
      <c r="AQ2141" s="31">
        <f t="shared" si="1194"/>
        <v>0</v>
      </c>
      <c r="AR2141" s="31">
        <f t="shared" si="1195"/>
        <v>0</v>
      </c>
      <c r="AS2141" s="32">
        <f t="shared" si="1196"/>
        <v>0</v>
      </c>
      <c r="AT2141" s="33">
        <f t="shared" si="1197"/>
        <v>20500</v>
      </c>
      <c r="AU2141" s="33">
        <f t="shared" si="1198"/>
        <v>100000</v>
      </c>
      <c r="AV2141" s="33">
        <v>258639</v>
      </c>
      <c r="AW2141" s="33">
        <f t="shared" si="1199"/>
        <v>0</v>
      </c>
      <c r="AX2141" s="33">
        <f t="shared" si="1200"/>
        <v>0</v>
      </c>
      <c r="AY2141" s="34">
        <f t="shared" si="1201"/>
        <v>46484.228049999991</v>
      </c>
    </row>
    <row r="2142" spans="1:51" ht="15" customHeight="1" x14ac:dyDescent="0.3">
      <c r="A2142" s="166" t="s">
        <v>3346</v>
      </c>
      <c r="B2142" s="99">
        <v>12681.39</v>
      </c>
      <c r="C2142" s="99">
        <v>19198.89</v>
      </c>
      <c r="D2142" s="99">
        <v>46757.54</v>
      </c>
      <c r="E2142" s="99">
        <v>35060.400000000001</v>
      </c>
      <c r="F2142" s="137">
        <v>72000</v>
      </c>
      <c r="G2142" s="140">
        <v>0</v>
      </c>
      <c r="H2142" s="182">
        <v>46262</v>
      </c>
      <c r="I2142" s="182">
        <v>46328</v>
      </c>
      <c r="J2142" s="166">
        <v>4.5</v>
      </c>
      <c r="K2142" s="166">
        <v>2.7</v>
      </c>
      <c r="L2142" s="167" t="s">
        <v>1206</v>
      </c>
      <c r="M2142" s="168" t="s">
        <v>1204</v>
      </c>
      <c r="N2142" s="169">
        <v>0.06</v>
      </c>
      <c r="O2142" s="21">
        <f t="shared" si="1202"/>
        <v>1.7999999999999998</v>
      </c>
      <c r="P2142" s="21" t="str">
        <f t="shared" si="1203"/>
        <v>N</v>
      </c>
      <c r="Q2142" s="22">
        <f t="shared" si="1204"/>
        <v>31880.28</v>
      </c>
      <c r="R2142" s="8" t="str">
        <f t="shared" si="1205"/>
        <v>N</v>
      </c>
      <c r="S2142" s="23">
        <f t="shared" si="1206"/>
        <v>3.5999999999999996</v>
      </c>
      <c r="T2142" s="24">
        <f t="shared" si="1207"/>
        <v>20500</v>
      </c>
      <c r="U2142" s="24">
        <f t="shared" si="1208"/>
        <v>100000</v>
      </c>
      <c r="V2142" s="24">
        <f t="shared" si="1209"/>
        <v>257500</v>
      </c>
      <c r="W2142" s="24">
        <f t="shared" si="1210"/>
        <v>10250</v>
      </c>
      <c r="X2142" s="24">
        <f t="shared" si="1211"/>
        <v>0</v>
      </c>
      <c r="Y2142" s="24">
        <f t="shared" si="1212"/>
        <v>10250</v>
      </c>
      <c r="Z2142" s="24">
        <f t="shared" si="1213"/>
        <v>23543.096799999999</v>
      </c>
      <c r="AA2142" s="25" t="str">
        <f t="shared" si="1214"/>
        <v>N</v>
      </c>
      <c r="AB2142" s="26">
        <f t="shared" si="1215"/>
        <v>2.5999999999999996</v>
      </c>
      <c r="AC2142" s="27">
        <f t="shared" si="1216"/>
        <v>20500</v>
      </c>
      <c r="AD2142" s="28">
        <f t="shared" si="1217"/>
        <v>100000</v>
      </c>
      <c r="AE2142" s="28">
        <f t="shared" si="1218"/>
        <v>257500</v>
      </c>
      <c r="AF2142" s="28">
        <f t="shared" si="1219"/>
        <v>10250</v>
      </c>
      <c r="AG2142" s="28">
        <f t="shared" si="1220"/>
        <v>0</v>
      </c>
      <c r="AH2142" s="28">
        <f t="shared" si="1221"/>
        <v>10250</v>
      </c>
      <c r="AI2142" s="28">
        <f t="shared" si="1222"/>
        <v>25570.682608000003</v>
      </c>
      <c r="AJ2142" s="29" t="str">
        <f t="shared" si="1223"/>
        <v>N</v>
      </c>
      <c r="AK2142" s="30">
        <f t="shared" si="1188"/>
        <v>1.5999999999999996</v>
      </c>
      <c r="AL2142" s="31">
        <f t="shared" si="1189"/>
        <v>20500</v>
      </c>
      <c r="AM2142" s="31">
        <f t="shared" si="1190"/>
        <v>100000</v>
      </c>
      <c r="AN2142" s="31">
        <f t="shared" si="1191"/>
        <v>257500</v>
      </c>
      <c r="AO2142" s="31">
        <f t="shared" si="1192"/>
        <v>10250</v>
      </c>
      <c r="AP2142" s="31">
        <f t="shared" si="1193"/>
        <v>0</v>
      </c>
      <c r="AQ2142" s="31">
        <f t="shared" si="1194"/>
        <v>10250</v>
      </c>
      <c r="AR2142" s="31">
        <f t="shared" si="1195"/>
        <v>27719.923564480006</v>
      </c>
      <c r="AS2142" s="32">
        <f t="shared" si="1196"/>
        <v>0.59999999999999964</v>
      </c>
      <c r="AT2142" s="33">
        <f t="shared" si="1197"/>
        <v>20500</v>
      </c>
      <c r="AU2142" s="33">
        <f t="shared" si="1198"/>
        <v>100000</v>
      </c>
      <c r="AV2142" s="33">
        <v>258640</v>
      </c>
      <c r="AW2142" s="33">
        <f t="shared" si="1199"/>
        <v>10250</v>
      </c>
      <c r="AX2142" s="33">
        <f t="shared" si="1200"/>
        <v>29998.118978348808</v>
      </c>
      <c r="AY2142" s="34">
        <f t="shared" si="1201"/>
        <v>106831.82195082882</v>
      </c>
    </row>
    <row r="2143" spans="1:51" ht="15" customHeight="1" x14ac:dyDescent="0.3">
      <c r="A2143" s="166" t="s">
        <v>3347</v>
      </c>
      <c r="B2143" s="99">
        <v>13945.5</v>
      </c>
      <c r="C2143" s="99">
        <v>23026.22</v>
      </c>
      <c r="D2143" s="99">
        <v>80107.199999999997</v>
      </c>
      <c r="E2143" s="99">
        <v>66045.52</v>
      </c>
      <c r="F2143" s="137">
        <v>66000</v>
      </c>
      <c r="G2143" s="140">
        <v>0</v>
      </c>
      <c r="H2143" s="182">
        <v>46563</v>
      </c>
      <c r="I2143" s="182">
        <v>46620</v>
      </c>
      <c r="J2143" s="166">
        <v>3.4</v>
      </c>
      <c r="K2143" s="166">
        <v>1.1000000000000001</v>
      </c>
      <c r="L2143" s="167" t="s">
        <v>1206</v>
      </c>
      <c r="M2143" s="168" t="s">
        <v>1204</v>
      </c>
      <c r="N2143" s="169">
        <v>0.01</v>
      </c>
      <c r="O2143" s="21">
        <f t="shared" si="1202"/>
        <v>2.2999999999999998</v>
      </c>
      <c r="P2143" s="21" t="str">
        <f t="shared" si="1203"/>
        <v>N</v>
      </c>
      <c r="Q2143" s="22">
        <f t="shared" si="1204"/>
        <v>36971.72</v>
      </c>
      <c r="R2143" s="8" t="str">
        <f t="shared" si="1205"/>
        <v>N</v>
      </c>
      <c r="S2143" s="23">
        <f t="shared" si="1206"/>
        <v>4.5999999999999996</v>
      </c>
      <c r="T2143" s="24">
        <f t="shared" si="1207"/>
        <v>20500</v>
      </c>
      <c r="U2143" s="24">
        <f t="shared" si="1208"/>
        <v>100000</v>
      </c>
      <c r="V2143" s="24">
        <f t="shared" si="1209"/>
        <v>257500</v>
      </c>
      <c r="W2143" s="24">
        <f t="shared" si="1210"/>
        <v>9946.4000000000015</v>
      </c>
      <c r="X2143" s="24">
        <f t="shared" si="1211"/>
        <v>0</v>
      </c>
      <c r="Y2143" s="24">
        <f t="shared" si="1212"/>
        <v>9946.4000000000015</v>
      </c>
      <c r="Z2143" s="24">
        <f t="shared" si="1213"/>
        <v>27395.037199999999</v>
      </c>
      <c r="AA2143" s="25" t="str">
        <f t="shared" si="1214"/>
        <v>N</v>
      </c>
      <c r="AB2143" s="26">
        <f t="shared" si="1215"/>
        <v>3.5999999999999996</v>
      </c>
      <c r="AC2143" s="27">
        <f t="shared" si="1216"/>
        <v>20500</v>
      </c>
      <c r="AD2143" s="28">
        <f t="shared" si="1217"/>
        <v>100000</v>
      </c>
      <c r="AE2143" s="28">
        <f t="shared" si="1218"/>
        <v>257500</v>
      </c>
      <c r="AF2143" s="28">
        <f t="shared" si="1219"/>
        <v>4973.2000000000007</v>
      </c>
      <c r="AG2143" s="28">
        <f t="shared" si="1220"/>
        <v>0</v>
      </c>
      <c r="AH2143" s="28">
        <f t="shared" si="1221"/>
        <v>4973.2000000000007</v>
      </c>
      <c r="AI2143" s="28">
        <f t="shared" si="1222"/>
        <v>32741.651571999999</v>
      </c>
      <c r="AJ2143" s="29" t="str">
        <f t="shared" si="1223"/>
        <v>N</v>
      </c>
      <c r="AK2143" s="30">
        <f t="shared" si="1188"/>
        <v>2.5999999999999996</v>
      </c>
      <c r="AL2143" s="31">
        <f t="shared" si="1189"/>
        <v>20500</v>
      </c>
      <c r="AM2143" s="31">
        <f t="shared" si="1190"/>
        <v>100000</v>
      </c>
      <c r="AN2143" s="31">
        <f t="shared" si="1191"/>
        <v>257500</v>
      </c>
      <c r="AO2143" s="31">
        <f t="shared" si="1192"/>
        <v>4614.1159375000007</v>
      </c>
      <c r="AP2143" s="31">
        <f t="shared" si="1193"/>
        <v>0</v>
      </c>
      <c r="AQ2143" s="31">
        <f t="shared" si="1194"/>
        <v>4614.1159375000007</v>
      </c>
      <c r="AR2143" s="31">
        <f t="shared" si="1195"/>
        <v>33477.884150220001</v>
      </c>
      <c r="AS2143" s="32">
        <f t="shared" si="1196"/>
        <v>1.5999999999999996</v>
      </c>
      <c r="AT2143" s="33">
        <f t="shared" si="1197"/>
        <v>20500</v>
      </c>
      <c r="AU2143" s="33">
        <f t="shared" si="1198"/>
        <v>100000</v>
      </c>
      <c r="AV2143" s="33">
        <v>258641</v>
      </c>
      <c r="AW2143" s="33">
        <f t="shared" si="1199"/>
        <v>179.54203125000004</v>
      </c>
      <c r="AX2143" s="33">
        <f t="shared" si="1200"/>
        <v>38293.378057347203</v>
      </c>
      <c r="AY2143" s="34">
        <f t="shared" si="1201"/>
        <v>131907.95097956719</v>
      </c>
    </row>
    <row r="2144" spans="1:51" ht="15" customHeight="1" x14ac:dyDescent="0.3">
      <c r="A2144" s="166" t="s">
        <v>3348</v>
      </c>
      <c r="B2144" s="99">
        <v>9223.56</v>
      </c>
      <c r="C2144" s="99">
        <v>29601.279999999999</v>
      </c>
      <c r="D2144" s="99">
        <v>49158</v>
      </c>
      <c r="E2144" s="99">
        <v>37379.29</v>
      </c>
      <c r="F2144" s="137">
        <v>190000</v>
      </c>
      <c r="G2144" s="140">
        <v>0</v>
      </c>
      <c r="H2144" s="182">
        <v>46359</v>
      </c>
      <c r="I2144" s="182">
        <v>46426</v>
      </c>
      <c r="J2144" s="166">
        <v>2.6</v>
      </c>
      <c r="K2144" s="166">
        <v>2.2000000000000002</v>
      </c>
      <c r="L2144" s="167" t="s">
        <v>1206</v>
      </c>
      <c r="M2144" s="168" t="s">
        <v>1204</v>
      </c>
      <c r="N2144" s="169">
        <v>0.02</v>
      </c>
      <c r="O2144" s="21">
        <f t="shared" si="1202"/>
        <v>0.39999999999999991</v>
      </c>
      <c r="P2144" s="21" t="str">
        <f t="shared" si="1203"/>
        <v>N</v>
      </c>
      <c r="Q2144" s="22">
        <f t="shared" si="1204"/>
        <v>38824.839999999997</v>
      </c>
      <c r="R2144" s="8" t="str">
        <f t="shared" si="1205"/>
        <v>N</v>
      </c>
      <c r="S2144" s="23">
        <f t="shared" si="1206"/>
        <v>0.79999999999999982</v>
      </c>
      <c r="T2144" s="24">
        <f t="shared" si="1207"/>
        <v>20500</v>
      </c>
      <c r="U2144" s="24">
        <f t="shared" si="1208"/>
        <v>100000</v>
      </c>
      <c r="V2144" s="24">
        <f t="shared" si="1209"/>
        <v>257500</v>
      </c>
      <c r="W2144" s="24">
        <f t="shared" si="1210"/>
        <v>10250</v>
      </c>
      <c r="X2144" s="24">
        <f t="shared" si="1211"/>
        <v>0</v>
      </c>
      <c r="Y2144" s="24">
        <f t="shared" si="1212"/>
        <v>10250</v>
      </c>
      <c r="Z2144" s="24">
        <f t="shared" si="1213"/>
        <v>29351.336799999997</v>
      </c>
      <c r="AA2144" s="25" t="str">
        <f t="shared" si="1214"/>
        <v>N</v>
      </c>
      <c r="AB2144" s="26">
        <f t="shared" si="1215"/>
        <v>0</v>
      </c>
      <c r="AC2144" s="27">
        <f t="shared" si="1216"/>
        <v>20500</v>
      </c>
      <c r="AD2144" s="28">
        <f t="shared" si="1217"/>
        <v>100000</v>
      </c>
      <c r="AE2144" s="28">
        <f t="shared" si="1218"/>
        <v>257500</v>
      </c>
      <c r="AF2144" s="28">
        <f t="shared" si="1219"/>
        <v>0</v>
      </c>
      <c r="AG2144" s="28">
        <f t="shared" si="1220"/>
        <v>0</v>
      </c>
      <c r="AH2144" s="28">
        <f t="shared" si="1221"/>
        <v>0</v>
      </c>
      <c r="AI2144" s="28">
        <f t="shared" si="1222"/>
        <v>0</v>
      </c>
      <c r="AJ2144" s="29" t="str">
        <f t="shared" si="1223"/>
        <v>N</v>
      </c>
      <c r="AK2144" s="30">
        <f t="shared" si="1188"/>
        <v>0</v>
      </c>
      <c r="AL2144" s="31">
        <f t="shared" si="1189"/>
        <v>20500</v>
      </c>
      <c r="AM2144" s="31">
        <f t="shared" si="1190"/>
        <v>100000</v>
      </c>
      <c r="AN2144" s="31">
        <f t="shared" si="1191"/>
        <v>257500</v>
      </c>
      <c r="AO2144" s="31">
        <f t="shared" si="1192"/>
        <v>0</v>
      </c>
      <c r="AP2144" s="31">
        <f t="shared" si="1193"/>
        <v>0</v>
      </c>
      <c r="AQ2144" s="31">
        <f t="shared" si="1194"/>
        <v>0</v>
      </c>
      <c r="AR2144" s="31">
        <f t="shared" si="1195"/>
        <v>0</v>
      </c>
      <c r="AS2144" s="32">
        <f t="shared" si="1196"/>
        <v>0</v>
      </c>
      <c r="AT2144" s="33">
        <f t="shared" si="1197"/>
        <v>20500</v>
      </c>
      <c r="AU2144" s="33">
        <f t="shared" si="1198"/>
        <v>100000</v>
      </c>
      <c r="AV2144" s="33">
        <v>258642</v>
      </c>
      <c r="AW2144" s="33">
        <f t="shared" si="1199"/>
        <v>0</v>
      </c>
      <c r="AX2144" s="33">
        <f t="shared" si="1200"/>
        <v>0</v>
      </c>
      <c r="AY2144" s="34">
        <f t="shared" si="1201"/>
        <v>29351.336799999997</v>
      </c>
    </row>
    <row r="2145" spans="1:51" ht="15" customHeight="1" x14ac:dyDescent="0.3">
      <c r="A2145" s="166" t="s">
        <v>3349</v>
      </c>
      <c r="B2145" s="99">
        <v>19890.490000000002</v>
      </c>
      <c r="C2145" s="99">
        <v>16790.53</v>
      </c>
      <c r="D2145" s="99">
        <v>98974.75</v>
      </c>
      <c r="E2145" s="99">
        <v>90983.5</v>
      </c>
      <c r="F2145" s="141">
        <v>51000</v>
      </c>
      <c r="G2145" s="140">
        <v>0</v>
      </c>
      <c r="H2145" s="182">
        <v>46261</v>
      </c>
      <c r="I2145" s="182">
        <v>46289</v>
      </c>
      <c r="J2145" s="166">
        <v>1.9</v>
      </c>
      <c r="K2145" s="166">
        <v>0.4</v>
      </c>
      <c r="L2145" s="167" t="s">
        <v>1206</v>
      </c>
      <c r="M2145" s="168" t="s">
        <v>1203</v>
      </c>
      <c r="N2145" s="169">
        <v>0.02</v>
      </c>
      <c r="O2145" s="21">
        <f t="shared" si="1202"/>
        <v>1.5</v>
      </c>
      <c r="P2145" s="21" t="str">
        <f t="shared" si="1203"/>
        <v>N</v>
      </c>
      <c r="Q2145" s="22">
        <f t="shared" si="1204"/>
        <v>36681.020000000004</v>
      </c>
      <c r="R2145" s="8" t="str">
        <f t="shared" si="1205"/>
        <v>N</v>
      </c>
      <c r="S2145" s="23">
        <f t="shared" si="1206"/>
        <v>2</v>
      </c>
      <c r="T2145" s="24">
        <f t="shared" si="1207"/>
        <v>20500</v>
      </c>
      <c r="U2145" s="24">
        <f t="shared" si="1208"/>
        <v>100000</v>
      </c>
      <c r="V2145" s="24">
        <f t="shared" si="1209"/>
        <v>257500</v>
      </c>
      <c r="W2145" s="24">
        <f t="shared" si="1210"/>
        <v>768.9375</v>
      </c>
      <c r="X2145" s="24">
        <f t="shared" si="1211"/>
        <v>0</v>
      </c>
      <c r="Y2145" s="24">
        <f t="shared" si="1212"/>
        <v>768.9375</v>
      </c>
      <c r="Z2145" s="24">
        <f t="shared" si="1213"/>
        <v>36645.702900000004</v>
      </c>
      <c r="AA2145" s="25" t="str">
        <f t="shared" si="1214"/>
        <v>N</v>
      </c>
      <c r="AB2145" s="26">
        <f t="shared" si="1215"/>
        <v>1</v>
      </c>
      <c r="AC2145" s="27">
        <f t="shared" si="1216"/>
        <v>20500</v>
      </c>
      <c r="AD2145" s="28">
        <f t="shared" si="1217"/>
        <v>100000</v>
      </c>
      <c r="AE2145" s="28">
        <f t="shared" si="1218"/>
        <v>257500</v>
      </c>
      <c r="AF2145" s="28">
        <f t="shared" si="1219"/>
        <v>192.234375</v>
      </c>
      <c r="AG2145" s="28">
        <f t="shared" si="1220"/>
        <v>0</v>
      </c>
      <c r="AH2145" s="28">
        <f t="shared" si="1221"/>
        <v>192.234375</v>
      </c>
      <c r="AI2145" s="28">
        <f t="shared" si="1222"/>
        <v>37970.698833000002</v>
      </c>
      <c r="AJ2145" s="29" t="str">
        <f t="shared" si="1223"/>
        <v>N</v>
      </c>
      <c r="AK2145" s="30">
        <f t="shared" si="1188"/>
        <v>0</v>
      </c>
      <c r="AL2145" s="31">
        <f t="shared" si="1189"/>
        <v>20500</v>
      </c>
      <c r="AM2145" s="31">
        <f t="shared" si="1190"/>
        <v>100000</v>
      </c>
      <c r="AN2145" s="31">
        <f t="shared" si="1191"/>
        <v>257500</v>
      </c>
      <c r="AO2145" s="31">
        <f t="shared" si="1192"/>
        <v>0</v>
      </c>
      <c r="AP2145" s="31">
        <f t="shared" si="1193"/>
        <v>0</v>
      </c>
      <c r="AQ2145" s="31">
        <f t="shared" si="1194"/>
        <v>0</v>
      </c>
      <c r="AR2145" s="31">
        <f t="shared" si="1195"/>
        <v>0</v>
      </c>
      <c r="AS2145" s="32">
        <f t="shared" si="1196"/>
        <v>0</v>
      </c>
      <c r="AT2145" s="33">
        <f t="shared" si="1197"/>
        <v>20500</v>
      </c>
      <c r="AU2145" s="33">
        <f t="shared" si="1198"/>
        <v>100000</v>
      </c>
      <c r="AV2145" s="33">
        <v>258643</v>
      </c>
      <c r="AW2145" s="33">
        <f t="shared" si="1199"/>
        <v>0</v>
      </c>
      <c r="AX2145" s="33">
        <f t="shared" si="1200"/>
        <v>0</v>
      </c>
      <c r="AY2145" s="34">
        <f t="shared" si="1201"/>
        <v>74616.401733000006</v>
      </c>
    </row>
    <row r="2146" spans="1:51" ht="15" customHeight="1" x14ac:dyDescent="0.3">
      <c r="A2146" s="166" t="s">
        <v>3350</v>
      </c>
      <c r="B2146" s="99">
        <v>13179.32</v>
      </c>
      <c r="C2146" s="99">
        <v>12663.9</v>
      </c>
      <c r="D2146" s="99">
        <v>49850.85</v>
      </c>
      <c r="E2146" s="99">
        <v>44073.5</v>
      </c>
      <c r="F2146" s="141">
        <v>95000</v>
      </c>
      <c r="G2146" s="140">
        <v>0</v>
      </c>
      <c r="H2146" s="182">
        <v>46537</v>
      </c>
      <c r="I2146" s="182">
        <v>46597</v>
      </c>
      <c r="J2146" s="166">
        <v>2</v>
      </c>
      <c r="K2146" s="166">
        <v>0.8</v>
      </c>
      <c r="L2146" s="167" t="s">
        <v>1206</v>
      </c>
      <c r="M2146" s="168" t="s">
        <v>1205</v>
      </c>
      <c r="N2146" s="169">
        <v>0.02</v>
      </c>
      <c r="O2146" s="21">
        <f t="shared" si="1202"/>
        <v>1.2</v>
      </c>
      <c r="P2146" s="21" t="str">
        <f t="shared" si="1203"/>
        <v>N</v>
      </c>
      <c r="Q2146" s="22">
        <f t="shared" si="1204"/>
        <v>25843.22</v>
      </c>
      <c r="R2146" s="8" t="str">
        <f t="shared" si="1205"/>
        <v>N</v>
      </c>
      <c r="S2146" s="23">
        <f t="shared" si="1206"/>
        <v>1.2</v>
      </c>
      <c r="T2146" s="24">
        <f t="shared" si="1207"/>
        <v>20500</v>
      </c>
      <c r="U2146" s="24">
        <f t="shared" si="1208"/>
        <v>100000</v>
      </c>
      <c r="V2146" s="24">
        <f t="shared" si="1209"/>
        <v>257500</v>
      </c>
      <c r="W2146" s="24">
        <f t="shared" si="1210"/>
        <v>20500</v>
      </c>
      <c r="X2146" s="24">
        <f t="shared" si="1211"/>
        <v>0</v>
      </c>
      <c r="Y2146" s="24">
        <f t="shared" si="1212"/>
        <v>20500</v>
      </c>
      <c r="Z2146" s="24">
        <f t="shared" si="1213"/>
        <v>5860.0844000000034</v>
      </c>
      <c r="AA2146" s="25" t="str">
        <f t="shared" si="1214"/>
        <v>N</v>
      </c>
      <c r="AB2146" s="26">
        <f t="shared" si="1215"/>
        <v>0.19999999999999996</v>
      </c>
      <c r="AC2146" s="27">
        <f t="shared" si="1216"/>
        <v>20500</v>
      </c>
      <c r="AD2146" s="28">
        <f t="shared" si="1217"/>
        <v>100000</v>
      </c>
      <c r="AE2146" s="28">
        <f t="shared" si="1218"/>
        <v>257500</v>
      </c>
      <c r="AF2146" s="28">
        <f t="shared" si="1219"/>
        <v>20500</v>
      </c>
      <c r="AG2146" s="28">
        <f t="shared" si="1220"/>
        <v>0</v>
      </c>
      <c r="AH2146" s="28">
        <f t="shared" si="1221"/>
        <v>20500</v>
      </c>
      <c r="AI2146" s="28">
        <f t="shared" si="1222"/>
        <v>6387.2860880000044</v>
      </c>
      <c r="AJ2146" s="29" t="str">
        <f t="shared" si="1223"/>
        <v>N</v>
      </c>
      <c r="AK2146" s="30">
        <f t="shared" si="1188"/>
        <v>0</v>
      </c>
      <c r="AL2146" s="31">
        <f t="shared" si="1189"/>
        <v>20500</v>
      </c>
      <c r="AM2146" s="31">
        <f t="shared" si="1190"/>
        <v>100000</v>
      </c>
      <c r="AN2146" s="31">
        <f t="shared" si="1191"/>
        <v>257500</v>
      </c>
      <c r="AO2146" s="31">
        <f t="shared" si="1192"/>
        <v>0</v>
      </c>
      <c r="AP2146" s="31">
        <f t="shared" si="1193"/>
        <v>0</v>
      </c>
      <c r="AQ2146" s="31">
        <f t="shared" si="1194"/>
        <v>0</v>
      </c>
      <c r="AR2146" s="31">
        <f t="shared" si="1195"/>
        <v>0</v>
      </c>
      <c r="AS2146" s="32">
        <f t="shared" si="1196"/>
        <v>0</v>
      </c>
      <c r="AT2146" s="33">
        <f t="shared" si="1197"/>
        <v>20500</v>
      </c>
      <c r="AU2146" s="33">
        <f t="shared" si="1198"/>
        <v>100000</v>
      </c>
      <c r="AV2146" s="33">
        <v>258644</v>
      </c>
      <c r="AW2146" s="33">
        <f t="shared" si="1199"/>
        <v>0</v>
      </c>
      <c r="AX2146" s="33">
        <f t="shared" si="1200"/>
        <v>0</v>
      </c>
      <c r="AY2146" s="34">
        <f t="shared" si="1201"/>
        <v>12247.370488000008</v>
      </c>
    </row>
    <row r="2147" spans="1:51" ht="15" customHeight="1" x14ac:dyDescent="0.3">
      <c r="A2147" s="166" t="s">
        <v>3351</v>
      </c>
      <c r="B2147" s="99">
        <v>13000.2</v>
      </c>
      <c r="C2147" s="99">
        <v>21110.82</v>
      </c>
      <c r="D2147" s="99">
        <v>63958.86</v>
      </c>
      <c r="E2147" s="99">
        <v>49622.98</v>
      </c>
      <c r="F2147" s="141">
        <v>121000</v>
      </c>
      <c r="G2147" s="140">
        <v>0</v>
      </c>
      <c r="H2147" s="182">
        <v>46401</v>
      </c>
      <c r="I2147" s="182">
        <v>46440</v>
      </c>
      <c r="J2147" s="166">
        <v>3.8</v>
      </c>
      <c r="K2147" s="166">
        <v>1</v>
      </c>
      <c r="L2147" s="167" t="s">
        <v>1206</v>
      </c>
      <c r="M2147" s="168" t="s">
        <v>1204</v>
      </c>
      <c r="N2147" s="169">
        <v>0.04</v>
      </c>
      <c r="O2147" s="21">
        <f t="shared" si="1202"/>
        <v>2.8</v>
      </c>
      <c r="P2147" s="21" t="str">
        <f t="shared" si="1203"/>
        <v>N</v>
      </c>
      <c r="Q2147" s="22">
        <f t="shared" si="1204"/>
        <v>34111.020000000004</v>
      </c>
      <c r="R2147" s="8" t="str">
        <f t="shared" si="1205"/>
        <v>N</v>
      </c>
      <c r="S2147" s="23">
        <f t="shared" si="1206"/>
        <v>5.6</v>
      </c>
      <c r="T2147" s="24">
        <f t="shared" si="1207"/>
        <v>20500</v>
      </c>
      <c r="U2147" s="24">
        <f t="shared" si="1208"/>
        <v>100000</v>
      </c>
      <c r="V2147" s="24">
        <f t="shared" si="1209"/>
        <v>257500</v>
      </c>
      <c r="W2147" s="24">
        <f t="shared" si="1210"/>
        <v>10250</v>
      </c>
      <c r="X2147" s="24">
        <f t="shared" si="1211"/>
        <v>0</v>
      </c>
      <c r="Y2147" s="24">
        <f t="shared" si="1212"/>
        <v>10250</v>
      </c>
      <c r="Z2147" s="24">
        <f t="shared" si="1213"/>
        <v>25225.460800000008</v>
      </c>
      <c r="AA2147" s="25" t="str">
        <f t="shared" si="1214"/>
        <v>N</v>
      </c>
      <c r="AB2147" s="26">
        <f t="shared" si="1215"/>
        <v>4.5999999999999996</v>
      </c>
      <c r="AC2147" s="27">
        <f t="shared" si="1216"/>
        <v>20500</v>
      </c>
      <c r="AD2147" s="28">
        <f t="shared" si="1217"/>
        <v>100000</v>
      </c>
      <c r="AE2147" s="28">
        <f t="shared" si="1218"/>
        <v>257500</v>
      </c>
      <c r="AF2147" s="28">
        <f t="shared" si="1219"/>
        <v>10250</v>
      </c>
      <c r="AG2147" s="28">
        <f t="shared" si="1220"/>
        <v>0</v>
      </c>
      <c r="AH2147" s="28">
        <f t="shared" si="1221"/>
        <v>10250</v>
      </c>
      <c r="AI2147" s="28">
        <f t="shared" si="1222"/>
        <v>26644.479232000012</v>
      </c>
      <c r="AJ2147" s="29" t="str">
        <f t="shared" si="1223"/>
        <v>N</v>
      </c>
      <c r="AK2147" s="30">
        <f t="shared" si="1188"/>
        <v>3.5999999999999996</v>
      </c>
      <c r="AL2147" s="31">
        <f t="shared" si="1189"/>
        <v>20500</v>
      </c>
      <c r="AM2147" s="31">
        <f t="shared" si="1190"/>
        <v>100000</v>
      </c>
      <c r="AN2147" s="31">
        <f t="shared" si="1191"/>
        <v>257500</v>
      </c>
      <c r="AO2147" s="31">
        <f t="shared" si="1192"/>
        <v>7770.57</v>
      </c>
      <c r="AP2147" s="31">
        <f t="shared" si="1193"/>
        <v>0</v>
      </c>
      <c r="AQ2147" s="31">
        <f t="shared" si="1194"/>
        <v>7770.57</v>
      </c>
      <c r="AR2147" s="31">
        <f t="shared" si="1195"/>
        <v>30599.688401280015</v>
      </c>
      <c r="AS2147" s="32">
        <f t="shared" si="1196"/>
        <v>2.5999999999999996</v>
      </c>
      <c r="AT2147" s="33">
        <f t="shared" si="1197"/>
        <v>20500</v>
      </c>
      <c r="AU2147" s="33">
        <f t="shared" si="1198"/>
        <v>100000</v>
      </c>
      <c r="AV2147" s="33">
        <v>258645</v>
      </c>
      <c r="AW2147" s="33">
        <f t="shared" si="1199"/>
        <v>3885.2849999999999</v>
      </c>
      <c r="AX2147" s="33">
        <f t="shared" si="1200"/>
        <v>36019.783737331221</v>
      </c>
      <c r="AY2147" s="34">
        <f t="shared" si="1201"/>
        <v>118489.41217061126</v>
      </c>
    </row>
    <row r="2148" spans="1:51" ht="15" customHeight="1" x14ac:dyDescent="0.3">
      <c r="A2148" s="166" t="s">
        <v>3352</v>
      </c>
      <c r="B2148" s="99">
        <v>8216.92</v>
      </c>
      <c r="C2148" s="99">
        <v>22093.14</v>
      </c>
      <c r="D2148" s="99">
        <v>99634.71</v>
      </c>
      <c r="E2148" s="99">
        <v>91669.62</v>
      </c>
      <c r="F2148" s="141">
        <v>126000</v>
      </c>
      <c r="G2148" s="140">
        <v>0</v>
      </c>
      <c r="H2148" s="182">
        <v>46531</v>
      </c>
      <c r="I2148" s="182">
        <v>46571</v>
      </c>
      <c r="J2148" s="166">
        <v>3.8</v>
      </c>
      <c r="K2148" s="166">
        <v>3.7</v>
      </c>
      <c r="L2148" s="167" t="s">
        <v>1206</v>
      </c>
      <c r="M2148" s="168" t="s">
        <v>1205</v>
      </c>
      <c r="N2148" s="169">
        <v>0.05</v>
      </c>
      <c r="O2148" s="21">
        <f t="shared" si="1202"/>
        <v>9.9999999999999645E-2</v>
      </c>
      <c r="P2148" s="21" t="str">
        <f t="shared" si="1203"/>
        <v>N</v>
      </c>
      <c r="Q2148" s="22">
        <f t="shared" si="1204"/>
        <v>30310.059999999998</v>
      </c>
      <c r="R2148" s="8" t="str">
        <f t="shared" si="1205"/>
        <v>N</v>
      </c>
      <c r="S2148" s="23">
        <f t="shared" si="1206"/>
        <v>9.9999999999999645E-2</v>
      </c>
      <c r="T2148" s="24">
        <f t="shared" si="1207"/>
        <v>20500</v>
      </c>
      <c r="U2148" s="24">
        <f t="shared" si="1208"/>
        <v>100000</v>
      </c>
      <c r="V2148" s="24">
        <f t="shared" si="1209"/>
        <v>257500</v>
      </c>
      <c r="W2148" s="24">
        <f t="shared" si="1210"/>
        <v>365.2899999999936</v>
      </c>
      <c r="X2148" s="24">
        <f t="shared" si="1211"/>
        <v>0</v>
      </c>
      <c r="Y2148" s="24">
        <f t="shared" si="1212"/>
        <v>365.2899999999936</v>
      </c>
      <c r="Z2148" s="24">
        <f t="shared" si="1213"/>
        <v>31460.273000000005</v>
      </c>
      <c r="AA2148" s="25" t="str">
        <f t="shared" si="1214"/>
        <v>N</v>
      </c>
      <c r="AB2148" s="26">
        <f t="shared" si="1215"/>
        <v>0</v>
      </c>
      <c r="AC2148" s="27">
        <f t="shared" si="1216"/>
        <v>20500</v>
      </c>
      <c r="AD2148" s="28">
        <f t="shared" si="1217"/>
        <v>100000</v>
      </c>
      <c r="AE2148" s="28">
        <f t="shared" si="1218"/>
        <v>257500</v>
      </c>
      <c r="AF2148" s="28">
        <f t="shared" si="1219"/>
        <v>0</v>
      </c>
      <c r="AG2148" s="28">
        <f t="shared" si="1220"/>
        <v>0</v>
      </c>
      <c r="AH2148" s="28">
        <f t="shared" si="1221"/>
        <v>0</v>
      </c>
      <c r="AI2148" s="28">
        <f t="shared" si="1222"/>
        <v>0</v>
      </c>
      <c r="AJ2148" s="29" t="str">
        <f t="shared" si="1223"/>
        <v>N</v>
      </c>
      <c r="AK2148" s="30">
        <f t="shared" si="1188"/>
        <v>0</v>
      </c>
      <c r="AL2148" s="31">
        <f t="shared" si="1189"/>
        <v>20500</v>
      </c>
      <c r="AM2148" s="31">
        <f t="shared" si="1190"/>
        <v>100000</v>
      </c>
      <c r="AN2148" s="31">
        <f t="shared" si="1191"/>
        <v>257500</v>
      </c>
      <c r="AO2148" s="31">
        <f t="shared" si="1192"/>
        <v>0</v>
      </c>
      <c r="AP2148" s="31">
        <f t="shared" si="1193"/>
        <v>0</v>
      </c>
      <c r="AQ2148" s="31">
        <f t="shared" si="1194"/>
        <v>0</v>
      </c>
      <c r="AR2148" s="31">
        <f t="shared" si="1195"/>
        <v>0</v>
      </c>
      <c r="AS2148" s="32">
        <f t="shared" si="1196"/>
        <v>0</v>
      </c>
      <c r="AT2148" s="33">
        <f t="shared" si="1197"/>
        <v>20500</v>
      </c>
      <c r="AU2148" s="33">
        <f t="shared" si="1198"/>
        <v>100000</v>
      </c>
      <c r="AV2148" s="33">
        <v>258646</v>
      </c>
      <c r="AW2148" s="33">
        <f t="shared" si="1199"/>
        <v>0</v>
      </c>
      <c r="AX2148" s="33">
        <f t="shared" si="1200"/>
        <v>0</v>
      </c>
      <c r="AY2148" s="34">
        <f t="shared" si="1201"/>
        <v>31460.273000000005</v>
      </c>
    </row>
    <row r="2149" spans="1:51" ht="15" customHeight="1" x14ac:dyDescent="0.3">
      <c r="A2149" s="166" t="s">
        <v>3353</v>
      </c>
      <c r="B2149" s="99">
        <v>20077.57</v>
      </c>
      <c r="C2149" s="99">
        <v>70.81</v>
      </c>
      <c r="D2149" s="99">
        <v>59255.839999999997</v>
      </c>
      <c r="E2149" s="99">
        <v>51314.23</v>
      </c>
      <c r="F2149" s="141">
        <v>152000</v>
      </c>
      <c r="G2149" s="140">
        <v>0</v>
      </c>
      <c r="H2149" s="182">
        <v>46278</v>
      </c>
      <c r="I2149" s="182">
        <v>46328</v>
      </c>
      <c r="J2149" s="166">
        <v>2.2999999999999998</v>
      </c>
      <c r="K2149" s="166">
        <v>0.1</v>
      </c>
      <c r="L2149" s="167" t="s">
        <v>1206</v>
      </c>
      <c r="M2149" s="168" t="s">
        <v>1205</v>
      </c>
      <c r="N2149" s="169">
        <v>5.1999999999999998E-2</v>
      </c>
      <c r="O2149" s="21">
        <f t="shared" si="1202"/>
        <v>2.1999999999999997</v>
      </c>
      <c r="P2149" s="21" t="str">
        <f t="shared" si="1203"/>
        <v>N</v>
      </c>
      <c r="Q2149" s="22">
        <f t="shared" si="1204"/>
        <v>20148.38</v>
      </c>
      <c r="R2149" s="8" t="str">
        <f t="shared" si="1205"/>
        <v>N</v>
      </c>
      <c r="S2149" s="23">
        <f t="shared" si="1206"/>
        <v>2.1999999999999997</v>
      </c>
      <c r="T2149" s="24">
        <f t="shared" si="1207"/>
        <v>20500</v>
      </c>
      <c r="U2149" s="24">
        <f t="shared" si="1208"/>
        <v>100000</v>
      </c>
      <c r="V2149" s="24">
        <f t="shared" si="1209"/>
        <v>257500</v>
      </c>
      <c r="W2149" s="24">
        <f t="shared" si="1210"/>
        <v>20500</v>
      </c>
      <c r="X2149" s="24">
        <f t="shared" si="1211"/>
        <v>0</v>
      </c>
      <c r="Y2149" s="24">
        <f t="shared" si="1212"/>
        <v>20500</v>
      </c>
      <c r="Z2149" s="24">
        <f t="shared" si="1213"/>
        <v>696.09576000000379</v>
      </c>
      <c r="AA2149" s="25" t="str">
        <f t="shared" si="1214"/>
        <v>N</v>
      </c>
      <c r="AB2149" s="26">
        <f t="shared" si="1215"/>
        <v>1.1999999999999997</v>
      </c>
      <c r="AC2149" s="27">
        <f t="shared" si="1216"/>
        <v>20500</v>
      </c>
      <c r="AD2149" s="28">
        <f t="shared" si="1217"/>
        <v>100000</v>
      </c>
      <c r="AE2149" s="28">
        <f t="shared" si="1218"/>
        <v>257500</v>
      </c>
      <c r="AF2149" s="28">
        <f t="shared" si="1219"/>
        <v>20244.160000000003</v>
      </c>
      <c r="AG2149" s="28">
        <f t="shared" si="1220"/>
        <v>0</v>
      </c>
      <c r="AH2149" s="28">
        <f t="shared" si="1221"/>
        <v>20244.160000000003</v>
      </c>
      <c r="AI2149" s="28">
        <f t="shared" si="1222"/>
        <v>2054.1327395200024</v>
      </c>
      <c r="AJ2149" s="29" t="str">
        <f t="shared" si="1223"/>
        <v>N</v>
      </c>
      <c r="AK2149" s="30">
        <f t="shared" si="1188"/>
        <v>0.19999999999999973</v>
      </c>
      <c r="AL2149" s="31">
        <f t="shared" si="1189"/>
        <v>20500</v>
      </c>
      <c r="AM2149" s="31">
        <f t="shared" si="1190"/>
        <v>100000</v>
      </c>
      <c r="AN2149" s="31">
        <f t="shared" si="1191"/>
        <v>257500</v>
      </c>
      <c r="AO2149" s="31">
        <f t="shared" si="1192"/>
        <v>20244.160000000003</v>
      </c>
      <c r="AP2149" s="31">
        <f t="shared" si="1193"/>
        <v>0</v>
      </c>
      <c r="AQ2149" s="31">
        <f t="shared" si="1194"/>
        <v>20244.160000000003</v>
      </c>
      <c r="AR2149" s="31">
        <f t="shared" si="1195"/>
        <v>3213.6439619750454</v>
      </c>
      <c r="AS2149" s="32">
        <f t="shared" si="1196"/>
        <v>0</v>
      </c>
      <c r="AT2149" s="33">
        <f t="shared" si="1197"/>
        <v>20500</v>
      </c>
      <c r="AU2149" s="33">
        <f t="shared" si="1198"/>
        <v>100000</v>
      </c>
      <c r="AV2149" s="33">
        <v>258647</v>
      </c>
      <c r="AW2149" s="33">
        <f t="shared" si="1199"/>
        <v>0</v>
      </c>
      <c r="AX2149" s="33">
        <f t="shared" si="1200"/>
        <v>0</v>
      </c>
      <c r="AY2149" s="34">
        <f t="shared" si="1201"/>
        <v>5963.8724614950515</v>
      </c>
    </row>
    <row r="2150" spans="1:51" ht="15" customHeight="1" x14ac:dyDescent="0.3">
      <c r="A2150" s="166" t="s">
        <v>3354</v>
      </c>
      <c r="B2150" s="99">
        <v>7113.73</v>
      </c>
      <c r="C2150" s="99">
        <v>5200.82</v>
      </c>
      <c r="D2150" s="99">
        <v>59191.38</v>
      </c>
      <c r="E2150" s="99">
        <v>48085.77</v>
      </c>
      <c r="F2150" s="141">
        <v>122000</v>
      </c>
      <c r="G2150" s="140">
        <v>0</v>
      </c>
      <c r="H2150" s="182">
        <v>46294</v>
      </c>
      <c r="I2150" s="182">
        <v>46335</v>
      </c>
      <c r="J2150" s="166">
        <v>4.8</v>
      </c>
      <c r="K2150" s="166">
        <v>0.3</v>
      </c>
      <c r="L2150" s="167" t="s">
        <v>1206</v>
      </c>
      <c r="M2150" s="168" t="s">
        <v>1204</v>
      </c>
      <c r="N2150" s="169">
        <v>0.04</v>
      </c>
      <c r="O2150" s="21">
        <f t="shared" si="1202"/>
        <v>4.5</v>
      </c>
      <c r="P2150" s="21" t="str">
        <f t="shared" si="1203"/>
        <v>N</v>
      </c>
      <c r="Q2150" s="22">
        <f t="shared" si="1204"/>
        <v>12314.55</v>
      </c>
      <c r="R2150" s="8" t="str">
        <f t="shared" si="1205"/>
        <v>N</v>
      </c>
      <c r="S2150" s="23">
        <f t="shared" si="1206"/>
        <v>9</v>
      </c>
      <c r="T2150" s="24">
        <f t="shared" si="1207"/>
        <v>20500</v>
      </c>
      <c r="U2150" s="24">
        <f t="shared" si="1208"/>
        <v>100000</v>
      </c>
      <c r="V2150" s="24">
        <f t="shared" si="1209"/>
        <v>257500</v>
      </c>
      <c r="W2150" s="24">
        <f t="shared" si="1210"/>
        <v>6403.5659999999998</v>
      </c>
      <c r="X2150" s="24">
        <f t="shared" si="1211"/>
        <v>0</v>
      </c>
      <c r="Y2150" s="24">
        <f t="shared" si="1212"/>
        <v>6403.5659999999998</v>
      </c>
      <c r="Z2150" s="24">
        <f t="shared" si="1213"/>
        <v>6403.5659999999998</v>
      </c>
      <c r="AA2150" s="25" t="str">
        <f t="shared" si="1214"/>
        <v>N</v>
      </c>
      <c r="AB2150" s="26">
        <f t="shared" si="1215"/>
        <v>8</v>
      </c>
      <c r="AC2150" s="27">
        <f t="shared" si="1216"/>
        <v>20500</v>
      </c>
      <c r="AD2150" s="28">
        <f t="shared" si="1217"/>
        <v>100000</v>
      </c>
      <c r="AE2150" s="28">
        <f t="shared" si="1218"/>
        <v>257500</v>
      </c>
      <c r="AF2150" s="28">
        <f t="shared" si="1219"/>
        <v>6659.7086399999998</v>
      </c>
      <c r="AG2150" s="28">
        <f t="shared" si="1220"/>
        <v>0</v>
      </c>
      <c r="AH2150" s="28">
        <f t="shared" si="1221"/>
        <v>6659.7086399999998</v>
      </c>
      <c r="AI2150" s="28">
        <f t="shared" si="1222"/>
        <v>6659.7086399999998</v>
      </c>
      <c r="AJ2150" s="29" t="str">
        <f t="shared" si="1223"/>
        <v>N</v>
      </c>
      <c r="AK2150" s="30">
        <f t="shared" si="1188"/>
        <v>7</v>
      </c>
      <c r="AL2150" s="31">
        <f t="shared" si="1189"/>
        <v>20500</v>
      </c>
      <c r="AM2150" s="31">
        <f t="shared" si="1190"/>
        <v>100000</v>
      </c>
      <c r="AN2150" s="31">
        <f t="shared" si="1191"/>
        <v>257500</v>
      </c>
      <c r="AO2150" s="31">
        <f t="shared" si="1192"/>
        <v>6926.0969856000002</v>
      </c>
      <c r="AP2150" s="31">
        <f t="shared" si="1193"/>
        <v>0</v>
      </c>
      <c r="AQ2150" s="31">
        <f t="shared" si="1194"/>
        <v>6926.0969856000002</v>
      </c>
      <c r="AR2150" s="31">
        <f t="shared" si="1195"/>
        <v>6926.0969856000002</v>
      </c>
      <c r="AS2150" s="32">
        <f t="shared" si="1196"/>
        <v>6</v>
      </c>
      <c r="AT2150" s="33">
        <f t="shared" si="1197"/>
        <v>20500</v>
      </c>
      <c r="AU2150" s="33">
        <f t="shared" si="1198"/>
        <v>100000</v>
      </c>
      <c r="AV2150" s="33">
        <v>258648</v>
      </c>
      <c r="AW2150" s="33">
        <f t="shared" si="1199"/>
        <v>7203.140865024</v>
      </c>
      <c r="AX2150" s="33">
        <f t="shared" si="1200"/>
        <v>7203.140865024</v>
      </c>
      <c r="AY2150" s="34">
        <f t="shared" si="1201"/>
        <v>27192.512490624002</v>
      </c>
    </row>
    <row r="2151" spans="1:51" ht="15" customHeight="1" x14ac:dyDescent="0.3">
      <c r="A2151" s="166" t="s">
        <v>3355</v>
      </c>
      <c r="B2151" s="99">
        <v>6498.4</v>
      </c>
      <c r="C2151" s="99">
        <v>5799.03</v>
      </c>
      <c r="D2151" s="99">
        <v>59440.28</v>
      </c>
      <c r="E2151" s="99">
        <v>46133.14</v>
      </c>
      <c r="F2151" s="141">
        <v>120000</v>
      </c>
      <c r="G2151" s="140">
        <v>0</v>
      </c>
      <c r="H2151" s="182">
        <v>46317</v>
      </c>
      <c r="I2151" s="182">
        <v>46399</v>
      </c>
      <c r="J2151" s="166">
        <v>1.7</v>
      </c>
      <c r="K2151" s="166">
        <v>0.5</v>
      </c>
      <c r="L2151" s="167" t="s">
        <v>1206</v>
      </c>
      <c r="M2151" s="168" t="s">
        <v>1204</v>
      </c>
      <c r="N2151" s="169">
        <v>1.6E-2</v>
      </c>
      <c r="O2151" s="21">
        <f t="shared" si="1202"/>
        <v>1.2</v>
      </c>
      <c r="P2151" s="21" t="str">
        <f t="shared" si="1203"/>
        <v>N</v>
      </c>
      <c r="Q2151" s="22">
        <f t="shared" si="1204"/>
        <v>12297.43</v>
      </c>
      <c r="R2151" s="8" t="str">
        <f t="shared" si="1205"/>
        <v>N</v>
      </c>
      <c r="S2151" s="23">
        <f t="shared" si="1206"/>
        <v>2.4</v>
      </c>
      <c r="T2151" s="24">
        <f t="shared" si="1207"/>
        <v>20500</v>
      </c>
      <c r="U2151" s="24">
        <f t="shared" si="1208"/>
        <v>100000</v>
      </c>
      <c r="V2151" s="24">
        <f t="shared" si="1209"/>
        <v>257500</v>
      </c>
      <c r="W2151" s="24">
        <f t="shared" si="1210"/>
        <v>6247.0944399999998</v>
      </c>
      <c r="X2151" s="24">
        <f t="shared" si="1211"/>
        <v>0</v>
      </c>
      <c r="Y2151" s="24">
        <f t="shared" si="1212"/>
        <v>6247.0944399999998</v>
      </c>
      <c r="Z2151" s="24">
        <f t="shared" si="1213"/>
        <v>6247.0944399999998</v>
      </c>
      <c r="AA2151" s="25" t="str">
        <f t="shared" si="1214"/>
        <v>N</v>
      </c>
      <c r="AB2151" s="26">
        <f t="shared" si="1215"/>
        <v>1.4</v>
      </c>
      <c r="AC2151" s="27">
        <f t="shared" si="1216"/>
        <v>20500</v>
      </c>
      <c r="AD2151" s="28">
        <f t="shared" si="1217"/>
        <v>100000</v>
      </c>
      <c r="AE2151" s="28">
        <f t="shared" si="1218"/>
        <v>257500</v>
      </c>
      <c r="AF2151" s="28">
        <f t="shared" si="1219"/>
        <v>6347.04795104</v>
      </c>
      <c r="AG2151" s="28">
        <f t="shared" si="1220"/>
        <v>0</v>
      </c>
      <c r="AH2151" s="28">
        <f t="shared" si="1221"/>
        <v>6347.04795104</v>
      </c>
      <c r="AI2151" s="28">
        <f t="shared" si="1222"/>
        <v>6347.04795104</v>
      </c>
      <c r="AJ2151" s="29" t="str">
        <f t="shared" si="1223"/>
        <v>N</v>
      </c>
      <c r="AK2151" s="30">
        <f t="shared" si="1188"/>
        <v>0.39999999999999991</v>
      </c>
      <c r="AL2151" s="31">
        <f t="shared" si="1189"/>
        <v>20500</v>
      </c>
      <c r="AM2151" s="31">
        <f t="shared" si="1190"/>
        <v>100000</v>
      </c>
      <c r="AN2151" s="31">
        <f t="shared" si="1191"/>
        <v>257500</v>
      </c>
      <c r="AO2151" s="31">
        <f t="shared" si="1192"/>
        <v>6448.60071825664</v>
      </c>
      <c r="AP2151" s="31">
        <f t="shared" si="1193"/>
        <v>0</v>
      </c>
      <c r="AQ2151" s="31">
        <f t="shared" si="1194"/>
        <v>6448.60071825664</v>
      </c>
      <c r="AR2151" s="31">
        <f t="shared" si="1195"/>
        <v>6448.60071825664</v>
      </c>
      <c r="AS2151" s="32">
        <f t="shared" si="1196"/>
        <v>0</v>
      </c>
      <c r="AT2151" s="33">
        <f t="shared" si="1197"/>
        <v>20500</v>
      </c>
      <c r="AU2151" s="33">
        <f t="shared" si="1198"/>
        <v>100000</v>
      </c>
      <c r="AV2151" s="33">
        <v>258649</v>
      </c>
      <c r="AW2151" s="33">
        <f t="shared" si="1199"/>
        <v>0</v>
      </c>
      <c r="AX2151" s="33">
        <f t="shared" si="1200"/>
        <v>0</v>
      </c>
      <c r="AY2151" s="34">
        <f t="shared" si="1201"/>
        <v>19042.74310929664</v>
      </c>
    </row>
    <row r="2152" spans="1:51" ht="15" customHeight="1" x14ac:dyDescent="0.3">
      <c r="A2152" s="166" t="s">
        <v>3356</v>
      </c>
      <c r="B2152" s="99">
        <v>12924.79</v>
      </c>
      <c r="C2152" s="99">
        <v>30823.69</v>
      </c>
      <c r="D2152" s="99">
        <v>65768.789999999994</v>
      </c>
      <c r="E2152" s="99">
        <v>51930.55</v>
      </c>
      <c r="F2152" s="141">
        <v>221000</v>
      </c>
      <c r="G2152" s="140">
        <v>0</v>
      </c>
      <c r="H2152" s="182">
        <v>46402</v>
      </c>
      <c r="I2152" s="182">
        <v>46415</v>
      </c>
      <c r="J2152" s="166">
        <v>4.0999999999999996</v>
      </c>
      <c r="K2152" s="166">
        <v>0</v>
      </c>
      <c r="L2152" s="167" t="s">
        <v>1207</v>
      </c>
      <c r="M2152" s="168" t="s">
        <v>1204</v>
      </c>
      <c r="N2152" s="169">
        <v>0.03</v>
      </c>
      <c r="O2152" s="21">
        <f t="shared" si="1202"/>
        <v>4.0999999999999996</v>
      </c>
      <c r="P2152" s="21" t="str">
        <f t="shared" si="1203"/>
        <v>N</v>
      </c>
      <c r="Q2152" s="22">
        <f t="shared" si="1204"/>
        <v>43748.479999999996</v>
      </c>
      <c r="R2152" s="8" t="str">
        <f t="shared" si="1205"/>
        <v>N</v>
      </c>
      <c r="S2152" s="23">
        <f t="shared" si="1206"/>
        <v>8.1999999999999993</v>
      </c>
      <c r="T2152" s="24">
        <f t="shared" si="1207"/>
        <v>50000</v>
      </c>
      <c r="U2152" s="24">
        <f t="shared" si="1208"/>
        <v>200000</v>
      </c>
      <c r="V2152" s="24">
        <f t="shared" si="1209"/>
        <v>257500</v>
      </c>
      <c r="W2152" s="24">
        <f t="shared" si="1210"/>
        <v>18250</v>
      </c>
      <c r="X2152" s="24">
        <f t="shared" si="1211"/>
        <v>0</v>
      </c>
      <c r="Y2152" s="24">
        <f t="shared" si="1212"/>
        <v>18250</v>
      </c>
      <c r="Z2152" s="24">
        <f t="shared" si="1213"/>
        <v>26810.934399999998</v>
      </c>
      <c r="AA2152" s="25" t="str">
        <f t="shared" si="1214"/>
        <v>N</v>
      </c>
      <c r="AB2152" s="26">
        <f t="shared" si="1215"/>
        <v>7.1999999999999993</v>
      </c>
      <c r="AC2152" s="27">
        <f t="shared" si="1216"/>
        <v>50000</v>
      </c>
      <c r="AD2152" s="28">
        <f t="shared" si="1217"/>
        <v>200000</v>
      </c>
      <c r="AE2152" s="28">
        <f t="shared" si="1218"/>
        <v>257500</v>
      </c>
      <c r="AF2152" s="28">
        <f t="shared" si="1219"/>
        <v>9125</v>
      </c>
      <c r="AG2152" s="28">
        <f t="shared" si="1220"/>
        <v>0</v>
      </c>
      <c r="AH2152" s="28">
        <f t="shared" si="1221"/>
        <v>9125</v>
      </c>
      <c r="AI2152" s="28">
        <f t="shared" si="1222"/>
        <v>37287.762431999996</v>
      </c>
      <c r="AJ2152" s="29" t="str">
        <f t="shared" si="1223"/>
        <v>N</v>
      </c>
      <c r="AK2152" s="30">
        <f t="shared" si="1188"/>
        <v>6.1999999999999993</v>
      </c>
      <c r="AL2152" s="31">
        <f t="shared" si="1189"/>
        <v>50000</v>
      </c>
      <c r="AM2152" s="31">
        <f t="shared" si="1190"/>
        <v>200000</v>
      </c>
      <c r="AN2152" s="31">
        <f t="shared" si="1191"/>
        <v>257500</v>
      </c>
      <c r="AO2152" s="31">
        <f t="shared" si="1192"/>
        <v>4562.5</v>
      </c>
      <c r="AP2152" s="31">
        <f t="shared" si="1193"/>
        <v>0</v>
      </c>
      <c r="AQ2152" s="31">
        <f t="shared" si="1194"/>
        <v>4562.5</v>
      </c>
      <c r="AR2152" s="31">
        <f t="shared" si="1195"/>
        <v>43242.645304959995</v>
      </c>
      <c r="AS2152" s="32">
        <f t="shared" si="1196"/>
        <v>5.1999999999999993</v>
      </c>
      <c r="AT2152" s="33">
        <f t="shared" si="1197"/>
        <v>50000</v>
      </c>
      <c r="AU2152" s="33">
        <f t="shared" si="1198"/>
        <v>200000</v>
      </c>
      <c r="AV2152" s="33">
        <v>258650</v>
      </c>
      <c r="AW2152" s="33">
        <f t="shared" si="1199"/>
        <v>2856.25</v>
      </c>
      <c r="AX2152" s="33">
        <f t="shared" si="1200"/>
        <v>46383.049664108796</v>
      </c>
      <c r="AY2152" s="34">
        <f t="shared" si="1201"/>
        <v>153724.39180106879</v>
      </c>
    </row>
    <row r="2153" spans="1:51" ht="15" customHeight="1" x14ac:dyDescent="0.3">
      <c r="A2153" s="166" t="s">
        <v>3357</v>
      </c>
      <c r="B2153" s="99">
        <v>14271.08</v>
      </c>
      <c r="C2153" s="99">
        <v>20768.330000000002</v>
      </c>
      <c r="D2153" s="99">
        <v>92376.69</v>
      </c>
      <c r="E2153" s="99">
        <v>78228.820000000007</v>
      </c>
      <c r="F2153" s="141">
        <v>150000</v>
      </c>
      <c r="G2153" s="140">
        <v>12500</v>
      </c>
      <c r="H2153" s="182">
        <v>46216</v>
      </c>
      <c r="I2153" s="182">
        <v>46293</v>
      </c>
      <c r="J2153" s="166">
        <v>3.6</v>
      </c>
      <c r="K2153" s="166">
        <v>1</v>
      </c>
      <c r="L2153" s="167" t="s">
        <v>1207</v>
      </c>
      <c r="M2153" s="168" t="s">
        <v>1204</v>
      </c>
      <c r="N2153" s="169">
        <v>3.3000000000000002E-2</v>
      </c>
      <c r="O2153" s="21">
        <f t="shared" si="1202"/>
        <v>2.6</v>
      </c>
      <c r="P2153" s="21" t="str">
        <f t="shared" si="1203"/>
        <v>N</v>
      </c>
      <c r="Q2153" s="22">
        <f t="shared" si="1204"/>
        <v>35039.410000000003</v>
      </c>
      <c r="R2153" s="8" t="str">
        <f t="shared" si="1205"/>
        <v>N</v>
      </c>
      <c r="S2153" s="23">
        <f t="shared" si="1206"/>
        <v>5.2</v>
      </c>
      <c r="T2153" s="24">
        <f t="shared" si="1207"/>
        <v>50000</v>
      </c>
      <c r="U2153" s="24">
        <f t="shared" si="1208"/>
        <v>200000</v>
      </c>
      <c r="V2153" s="24">
        <f t="shared" si="1209"/>
        <v>257500</v>
      </c>
      <c r="W2153" s="24">
        <f t="shared" si="1210"/>
        <v>18097.855265000002</v>
      </c>
      <c r="X2153" s="24">
        <f t="shared" si="1211"/>
        <v>0</v>
      </c>
      <c r="Y2153" s="24">
        <f t="shared" si="1212"/>
        <v>18097.855265000002</v>
      </c>
      <c r="Z2153" s="24">
        <f t="shared" si="1213"/>
        <v>18097.855265000002</v>
      </c>
      <c r="AA2153" s="25" t="str">
        <f t="shared" si="1214"/>
        <v>N</v>
      </c>
      <c r="AB2153" s="26">
        <f t="shared" si="1215"/>
        <v>4.2</v>
      </c>
      <c r="AC2153" s="27">
        <f t="shared" si="1216"/>
        <v>50000</v>
      </c>
      <c r="AD2153" s="28">
        <f t="shared" si="1217"/>
        <v>200000</v>
      </c>
      <c r="AE2153" s="28">
        <f t="shared" si="1218"/>
        <v>257500</v>
      </c>
      <c r="AF2153" s="28">
        <f t="shared" si="1219"/>
        <v>18695.084488745</v>
      </c>
      <c r="AG2153" s="28">
        <f t="shared" si="1220"/>
        <v>0</v>
      </c>
      <c r="AH2153" s="28">
        <f t="shared" si="1221"/>
        <v>18695.084488745</v>
      </c>
      <c r="AI2153" s="28">
        <f t="shared" si="1222"/>
        <v>18695.084488745</v>
      </c>
      <c r="AJ2153" s="29" t="str">
        <f t="shared" si="1223"/>
        <v>N</v>
      </c>
      <c r="AK2153" s="30">
        <f t="shared" si="1188"/>
        <v>3.2</v>
      </c>
      <c r="AL2153" s="31">
        <f t="shared" si="1189"/>
        <v>50000</v>
      </c>
      <c r="AM2153" s="31">
        <f t="shared" si="1190"/>
        <v>200000</v>
      </c>
      <c r="AN2153" s="31">
        <f t="shared" si="1191"/>
        <v>257500</v>
      </c>
      <c r="AO2153" s="31">
        <f t="shared" si="1192"/>
        <v>19312.022276873584</v>
      </c>
      <c r="AP2153" s="31">
        <f t="shared" si="1193"/>
        <v>0</v>
      </c>
      <c r="AQ2153" s="31">
        <f t="shared" si="1194"/>
        <v>19312.022276873584</v>
      </c>
      <c r="AR2153" s="31">
        <f t="shared" si="1195"/>
        <v>19312.022276873584</v>
      </c>
      <c r="AS2153" s="32">
        <f t="shared" si="1196"/>
        <v>2.2000000000000002</v>
      </c>
      <c r="AT2153" s="33">
        <f t="shared" si="1197"/>
        <v>50000</v>
      </c>
      <c r="AU2153" s="33">
        <f t="shared" si="1198"/>
        <v>200000</v>
      </c>
      <c r="AV2153" s="33">
        <v>258651</v>
      </c>
      <c r="AW2153" s="33">
        <f t="shared" si="1199"/>
        <v>19949.319012010412</v>
      </c>
      <c r="AX2153" s="33">
        <f t="shared" si="1200"/>
        <v>19949.319012010412</v>
      </c>
      <c r="AY2153" s="34">
        <f t="shared" si="1201"/>
        <v>76054.281042628994</v>
      </c>
    </row>
    <row r="2154" spans="1:51" ht="15" customHeight="1" x14ac:dyDescent="0.3">
      <c r="A2154" s="166" t="s">
        <v>3358</v>
      </c>
      <c r="B2154" s="99">
        <v>6265.98</v>
      </c>
      <c r="C2154" s="99">
        <v>4306.3100000000004</v>
      </c>
      <c r="D2154" s="99">
        <v>80237.179999999993</v>
      </c>
      <c r="E2154" s="99">
        <v>74192.67</v>
      </c>
      <c r="F2154" s="141">
        <v>70000</v>
      </c>
      <c r="G2154" s="140">
        <v>12500</v>
      </c>
      <c r="H2154" s="182">
        <v>46358</v>
      </c>
      <c r="I2154" s="182">
        <v>46424</v>
      </c>
      <c r="J2154" s="166">
        <v>4.9000000000000004</v>
      </c>
      <c r="K2154" s="166">
        <v>1.1000000000000001</v>
      </c>
      <c r="L2154" s="167" t="s">
        <v>1207</v>
      </c>
      <c r="M2154" s="168" t="s">
        <v>1203</v>
      </c>
      <c r="N2154" s="169">
        <v>5.0000000000000001E-3</v>
      </c>
      <c r="O2154" s="21">
        <f t="shared" si="1202"/>
        <v>3.8000000000000003</v>
      </c>
      <c r="P2154" s="21" t="str">
        <f t="shared" si="1203"/>
        <v>N</v>
      </c>
      <c r="Q2154" s="22">
        <f t="shared" si="1204"/>
        <v>10572.29</v>
      </c>
      <c r="R2154" s="8" t="str">
        <f t="shared" si="1205"/>
        <v>N</v>
      </c>
      <c r="S2154" s="23">
        <f t="shared" si="1206"/>
        <v>5.0666666666666673</v>
      </c>
      <c r="T2154" s="24">
        <f t="shared" si="1207"/>
        <v>50000</v>
      </c>
      <c r="U2154" s="24">
        <f t="shared" si="1208"/>
        <v>200000</v>
      </c>
      <c r="V2154" s="24">
        <f t="shared" si="1209"/>
        <v>257500</v>
      </c>
      <c r="W2154" s="24">
        <f t="shared" si="1210"/>
        <v>7968.8635875</v>
      </c>
      <c r="X2154" s="24">
        <f t="shared" si="1211"/>
        <v>0</v>
      </c>
      <c r="Y2154" s="24">
        <f t="shared" si="1212"/>
        <v>7968.8635875</v>
      </c>
      <c r="Z2154" s="24">
        <f t="shared" si="1213"/>
        <v>2656.2878624999994</v>
      </c>
      <c r="AA2154" s="25" t="str">
        <f t="shared" si="1214"/>
        <v>N</v>
      </c>
      <c r="AB2154" s="26">
        <f t="shared" si="1215"/>
        <v>4.0666666666666673</v>
      </c>
      <c r="AC2154" s="27">
        <f t="shared" si="1216"/>
        <v>50000</v>
      </c>
      <c r="AD2154" s="28">
        <f t="shared" si="1217"/>
        <v>200000</v>
      </c>
      <c r="AE2154" s="28">
        <f t="shared" si="1218"/>
        <v>257500</v>
      </c>
      <c r="AF2154" s="28">
        <f t="shared" si="1219"/>
        <v>8008.7079054374981</v>
      </c>
      <c r="AG2154" s="28">
        <f t="shared" si="1220"/>
        <v>0</v>
      </c>
      <c r="AH2154" s="28">
        <f t="shared" si="1221"/>
        <v>8008.7079054374981</v>
      </c>
      <c r="AI2154" s="28">
        <f t="shared" si="1222"/>
        <v>2669.5693018124994</v>
      </c>
      <c r="AJ2154" s="29" t="str">
        <f t="shared" si="1223"/>
        <v>N</v>
      </c>
      <c r="AK2154" s="30">
        <f t="shared" si="1188"/>
        <v>3.0666666666666673</v>
      </c>
      <c r="AL2154" s="31">
        <f t="shared" si="1189"/>
        <v>50000</v>
      </c>
      <c r="AM2154" s="31">
        <f t="shared" si="1190"/>
        <v>200000</v>
      </c>
      <c r="AN2154" s="31">
        <f t="shared" si="1191"/>
        <v>257500</v>
      </c>
      <c r="AO2154" s="31">
        <f t="shared" si="1192"/>
        <v>8048.7514449646842</v>
      </c>
      <c r="AP2154" s="31">
        <f t="shared" si="1193"/>
        <v>0</v>
      </c>
      <c r="AQ2154" s="31">
        <f t="shared" si="1194"/>
        <v>8048.7514449646842</v>
      </c>
      <c r="AR2154" s="31">
        <f t="shared" si="1195"/>
        <v>2682.9171483215614</v>
      </c>
      <c r="AS2154" s="32">
        <f t="shared" si="1196"/>
        <v>2.0666666666666673</v>
      </c>
      <c r="AT2154" s="33">
        <f t="shared" si="1197"/>
        <v>50000</v>
      </c>
      <c r="AU2154" s="33">
        <f t="shared" si="1198"/>
        <v>200000</v>
      </c>
      <c r="AV2154" s="33">
        <v>258652</v>
      </c>
      <c r="AW2154" s="33">
        <f t="shared" si="1199"/>
        <v>8088.995202189506</v>
      </c>
      <c r="AX2154" s="33">
        <f t="shared" si="1200"/>
        <v>2696.3317340631693</v>
      </c>
      <c r="AY2154" s="34">
        <f t="shared" si="1201"/>
        <v>10705.10604669723</v>
      </c>
    </row>
    <row r="2155" spans="1:51" ht="15" customHeight="1" x14ac:dyDescent="0.3">
      <c r="A2155" s="166" t="s">
        <v>3359</v>
      </c>
      <c r="B2155" s="99">
        <v>9154.3700000000008</v>
      </c>
      <c r="C2155" s="99">
        <v>27920.880000000001</v>
      </c>
      <c r="D2155" s="99">
        <v>105404.09</v>
      </c>
      <c r="E2155" s="99">
        <v>93354.38</v>
      </c>
      <c r="F2155" s="141">
        <v>80000</v>
      </c>
      <c r="G2155" s="140">
        <v>12500</v>
      </c>
      <c r="H2155" s="182">
        <v>46563</v>
      </c>
      <c r="I2155" s="182">
        <v>46625</v>
      </c>
      <c r="J2155" s="166">
        <v>2.7</v>
      </c>
      <c r="K2155" s="166">
        <v>2.7</v>
      </c>
      <c r="L2155" s="167" t="s">
        <v>1206</v>
      </c>
      <c r="M2155" s="168" t="s">
        <v>1205</v>
      </c>
      <c r="N2155" s="169">
        <v>2E-3</v>
      </c>
      <c r="O2155" s="21">
        <f t="shared" si="1202"/>
        <v>0</v>
      </c>
      <c r="P2155" s="21" t="str">
        <f t="shared" si="1203"/>
        <v>N</v>
      </c>
      <c r="Q2155" s="22">
        <f t="shared" si="1204"/>
        <v>37075.25</v>
      </c>
      <c r="R2155" s="8" t="str">
        <f t="shared" si="1205"/>
        <v>N</v>
      </c>
      <c r="S2155" s="23">
        <f t="shared" si="1206"/>
        <v>0</v>
      </c>
      <c r="T2155" s="24">
        <f t="shared" si="1207"/>
        <v>20500</v>
      </c>
      <c r="U2155" s="24">
        <f t="shared" si="1208"/>
        <v>100000</v>
      </c>
      <c r="V2155" s="24">
        <f t="shared" si="1209"/>
        <v>257500</v>
      </c>
      <c r="W2155" s="24">
        <f t="shared" si="1210"/>
        <v>0</v>
      </c>
      <c r="X2155" s="24">
        <f t="shared" si="1211"/>
        <v>0</v>
      </c>
      <c r="Y2155" s="24">
        <f t="shared" si="1212"/>
        <v>0</v>
      </c>
      <c r="Z2155" s="24">
        <f t="shared" si="1213"/>
        <v>0</v>
      </c>
      <c r="AA2155" s="25" t="str">
        <f t="shared" si="1214"/>
        <v>N</v>
      </c>
      <c r="AB2155" s="26">
        <f t="shared" si="1215"/>
        <v>0</v>
      </c>
      <c r="AC2155" s="27">
        <f t="shared" si="1216"/>
        <v>20500</v>
      </c>
      <c r="AD2155" s="28">
        <f t="shared" si="1217"/>
        <v>100000</v>
      </c>
      <c r="AE2155" s="28">
        <f t="shared" si="1218"/>
        <v>257500</v>
      </c>
      <c r="AF2155" s="28">
        <f t="shared" si="1219"/>
        <v>0</v>
      </c>
      <c r="AG2155" s="28">
        <f t="shared" si="1220"/>
        <v>0</v>
      </c>
      <c r="AH2155" s="28">
        <f t="shared" si="1221"/>
        <v>0</v>
      </c>
      <c r="AI2155" s="28">
        <f t="shared" si="1222"/>
        <v>0</v>
      </c>
      <c r="AJ2155" s="29" t="str">
        <f t="shared" si="1223"/>
        <v>N</v>
      </c>
      <c r="AK2155" s="30">
        <f t="shared" ref="AK2155:AK2218" si="1224">MAX(0,(AB2155-1))</f>
        <v>0</v>
      </c>
      <c r="AL2155" s="31">
        <f t="shared" ref="AL2155:AL2218" si="1225">IF(AJ2155="Y",(20500+G2155),IF(AND(AJ2155="N",L2155="G"),20500,IF(AND(AJ2155="N",L2155="P"),50000,IF(AND(AJ2155="",L2155="G"),20500,IF(AND(AJ2155="",L2155="P"),50000,"")))))</f>
        <v>20500</v>
      </c>
      <c r="AM2155" s="31">
        <f t="shared" ref="AM2155:AM2218" si="1226">IF(AND(AJ2155="Y",G2155&gt;0),224000,IF(AND(AJ2155="Y",G2155=0),138500,IF(AND(AJ2155="N",L2155="G"),100000,IF(AND(AJ2155="N",L2155=""),100000,IF(AND(AJ2155="N",L2155="P"),200000,"")))))</f>
        <v>100000</v>
      </c>
      <c r="AN2155" s="31">
        <f t="shared" ref="AN2155:AN2218" si="1227">IF(AJ2155="Y",AM2155,IF(AJ2155="N",257500,IF(AJ2155="",257500,)))</f>
        <v>257500</v>
      </c>
      <c r="AO2155" s="31">
        <f t="shared" ref="AO2155:AO2218" si="1228">IF(
  M2155&lt;0.5,
  0,
  MAX(
    0,
    IF(
      AK2155=0,
      0,
      IF(
        AJ2155="Y",
        MIN(Q2155*(1+N2155)*(1+N2155)*(1+N2155), AL2155, AM2155-E2155-W2155-AF2219, AN2155-E2155-W2155-AF2155),
        MIN(Q2155*(1+N2155)*(1+N2155)*(1+N2155), AL2155, AM2155-D2155-W2155-AF2219, AN2155-F2155-W2155-AF2155)
      )
    )
  ) * M2155
)</f>
        <v>0</v>
      </c>
      <c r="AP2155" s="31">
        <f t="shared" ref="AP2155:AP2218" si="1229">IF(
  M2155&lt;0.5,
  0,
  MAX(
    0,
    IF(
      AK2155=0,
      0,
      IF(
        AJ2155="Y",
        (Q2155*(1+N2155)*(1+N2155)*(1+N2155)-AO2155),
        0
      )
    )
  ) * M2155
)</f>
        <v>0</v>
      </c>
      <c r="AQ2155" s="31">
        <f t="shared" ref="AQ2155:AQ2218" si="1230">AO2155+AP2155</f>
        <v>0</v>
      </c>
      <c r="AR2155" s="31">
        <f t="shared" ref="AR2155:AR2218" si="1231">IF(AK2155=0, 0, MAX(0, (Q2155*(1+N2155)*(1+N2155)*(1+N2155)) - AQ2155))</f>
        <v>0</v>
      </c>
      <c r="AS2155" s="32">
        <f t="shared" ref="AS2155:AS2218" si="1232">MAX(0,(AK2155-1))</f>
        <v>0</v>
      </c>
      <c r="AT2155" s="33">
        <f t="shared" ref="AT2155:AT2218" si="1233">IF(L2155="G", 20500, IF(L2155="P", 50000, 0))</f>
        <v>20500</v>
      </c>
      <c r="AU2155" s="33">
        <f t="shared" ref="AU2155:AU2218" si="1234">IF(L2155="G",100000,IF(L2155="P",200000,""))</f>
        <v>100000</v>
      </c>
      <c r="AV2155" s="33">
        <v>258653</v>
      </c>
      <c r="AW2155" s="33">
        <f t="shared" ref="AW2155:AW2218" si="1235">IF(
  M2155&lt;0.5,
  0,
  MAX(
    0,
    IF(
      AS2155=0,
      0,
      MIN(
        Q2155*(1+N2155)*(1+N2155)*(1+N2155)*(1+N2155),
        AT2155,
        AU2155-D2155-W2155-AF2155-AO2155,
        AV2155-F2155-W2155-AF2155-AO2155
      )
    )
  ) * M2155
)</f>
        <v>0</v>
      </c>
      <c r="AX2155" s="33">
        <f t="shared" ref="AX2155:AX2218" si="1236">IF(AS2155=0, 0, MAX(0, (Q2155*(1+N2155)*(1+N2155)*(1+N2155)*(1+N2155)) - AW2155))</f>
        <v>0</v>
      </c>
      <c r="AY2155" s="34">
        <f t="shared" ref="AY2155:AY2218" si="1237">Z2155+AI2155+AR2155+AX2155</f>
        <v>0</v>
      </c>
    </row>
    <row r="2156" spans="1:51" ht="15" customHeight="1" x14ac:dyDescent="0.3">
      <c r="A2156" s="166" t="s">
        <v>3360</v>
      </c>
      <c r="B2156" s="99">
        <v>5279.89</v>
      </c>
      <c r="C2156" s="99">
        <v>29610.36</v>
      </c>
      <c r="D2156" s="99">
        <v>79560.02</v>
      </c>
      <c r="E2156" s="99">
        <v>79377.05</v>
      </c>
      <c r="F2156" s="141">
        <v>250000</v>
      </c>
      <c r="G2156" s="138">
        <v>12500</v>
      </c>
      <c r="H2156" s="182">
        <v>46319</v>
      </c>
      <c r="I2156" s="182">
        <v>46384</v>
      </c>
      <c r="J2156" s="166">
        <v>5</v>
      </c>
      <c r="K2156" s="166">
        <v>4.0999999999999996</v>
      </c>
      <c r="L2156" s="167" t="s">
        <v>1206</v>
      </c>
      <c r="M2156" s="168" t="s">
        <v>1204</v>
      </c>
      <c r="N2156" s="169">
        <v>0</v>
      </c>
      <c r="O2156" s="21">
        <f t="shared" si="1202"/>
        <v>0.90000000000000036</v>
      </c>
      <c r="P2156" s="21" t="str">
        <f t="shared" si="1203"/>
        <v>N</v>
      </c>
      <c r="Q2156" s="22">
        <f t="shared" si="1204"/>
        <v>34890.25</v>
      </c>
      <c r="R2156" s="8" t="str">
        <f t="shared" si="1205"/>
        <v>N</v>
      </c>
      <c r="S2156" s="23">
        <f t="shared" si="1206"/>
        <v>1.8000000000000007</v>
      </c>
      <c r="T2156" s="24">
        <f t="shared" si="1207"/>
        <v>20500</v>
      </c>
      <c r="U2156" s="24">
        <f t="shared" si="1208"/>
        <v>100000</v>
      </c>
      <c r="V2156" s="24">
        <f t="shared" si="1209"/>
        <v>257500</v>
      </c>
      <c r="W2156" s="24">
        <f t="shared" si="1210"/>
        <v>3750</v>
      </c>
      <c r="X2156" s="24">
        <f t="shared" si="1211"/>
        <v>0</v>
      </c>
      <c r="Y2156" s="24">
        <f t="shared" si="1212"/>
        <v>3750</v>
      </c>
      <c r="Z2156" s="24">
        <f t="shared" si="1213"/>
        <v>31140.25</v>
      </c>
      <c r="AA2156" s="25" t="str">
        <f t="shared" si="1214"/>
        <v>N</v>
      </c>
      <c r="AB2156" s="26">
        <f t="shared" si="1215"/>
        <v>0.80000000000000071</v>
      </c>
      <c r="AC2156" s="27">
        <f t="shared" si="1216"/>
        <v>20500</v>
      </c>
      <c r="AD2156" s="28">
        <f t="shared" si="1217"/>
        <v>100000</v>
      </c>
      <c r="AE2156" s="28">
        <f t="shared" si="1218"/>
        <v>257500</v>
      </c>
      <c r="AF2156" s="28">
        <f t="shared" si="1219"/>
        <v>1875</v>
      </c>
      <c r="AG2156" s="28">
        <f t="shared" si="1220"/>
        <v>0</v>
      </c>
      <c r="AH2156" s="28">
        <f t="shared" si="1221"/>
        <v>1875</v>
      </c>
      <c r="AI2156" s="28">
        <f t="shared" si="1222"/>
        <v>33015.25</v>
      </c>
      <c r="AJ2156" s="29" t="str">
        <f t="shared" si="1223"/>
        <v>N</v>
      </c>
      <c r="AK2156" s="30">
        <f t="shared" si="1224"/>
        <v>0</v>
      </c>
      <c r="AL2156" s="31">
        <f t="shared" si="1225"/>
        <v>20500</v>
      </c>
      <c r="AM2156" s="31">
        <f t="shared" si="1226"/>
        <v>100000</v>
      </c>
      <c r="AN2156" s="31">
        <f t="shared" si="1227"/>
        <v>257500</v>
      </c>
      <c r="AO2156" s="31">
        <f t="shared" si="1228"/>
        <v>0</v>
      </c>
      <c r="AP2156" s="31">
        <f t="shared" si="1229"/>
        <v>0</v>
      </c>
      <c r="AQ2156" s="31">
        <f t="shared" si="1230"/>
        <v>0</v>
      </c>
      <c r="AR2156" s="31">
        <f t="shared" si="1231"/>
        <v>0</v>
      </c>
      <c r="AS2156" s="32">
        <f t="shared" si="1232"/>
        <v>0</v>
      </c>
      <c r="AT2156" s="33">
        <f t="shared" si="1233"/>
        <v>20500</v>
      </c>
      <c r="AU2156" s="33">
        <f t="shared" si="1234"/>
        <v>100000</v>
      </c>
      <c r="AV2156" s="33">
        <v>258654</v>
      </c>
      <c r="AW2156" s="33">
        <f t="shared" si="1235"/>
        <v>0</v>
      </c>
      <c r="AX2156" s="33">
        <f t="shared" si="1236"/>
        <v>0</v>
      </c>
      <c r="AY2156" s="34">
        <f t="shared" si="1237"/>
        <v>64155.5</v>
      </c>
    </row>
    <row r="2157" spans="1:51" ht="15" customHeight="1" x14ac:dyDescent="0.3">
      <c r="A2157" s="166" t="s">
        <v>3361</v>
      </c>
      <c r="B2157" s="99">
        <v>20051.740000000002</v>
      </c>
      <c r="C2157" s="99">
        <v>3708.48</v>
      </c>
      <c r="D2157" s="99">
        <v>37483.370000000003</v>
      </c>
      <c r="E2157" s="99">
        <v>31673.15</v>
      </c>
      <c r="F2157" s="141">
        <v>189000</v>
      </c>
      <c r="G2157" s="138">
        <v>0</v>
      </c>
      <c r="H2157" s="182">
        <v>46542</v>
      </c>
      <c r="I2157" s="182">
        <v>46591</v>
      </c>
      <c r="J2157" s="166">
        <v>4.9000000000000004</v>
      </c>
      <c r="K2157" s="166">
        <v>0.9</v>
      </c>
      <c r="L2157" s="167" t="s">
        <v>1206</v>
      </c>
      <c r="M2157" s="168" t="s">
        <v>1205</v>
      </c>
      <c r="N2157" s="169">
        <v>0.04</v>
      </c>
      <c r="O2157" s="21">
        <f t="shared" si="1202"/>
        <v>4</v>
      </c>
      <c r="P2157" s="21" t="str">
        <f t="shared" si="1203"/>
        <v>N</v>
      </c>
      <c r="Q2157" s="22">
        <f t="shared" si="1204"/>
        <v>23760.22</v>
      </c>
      <c r="R2157" s="8" t="str">
        <f t="shared" si="1205"/>
        <v>N</v>
      </c>
      <c r="S2157" s="23">
        <f t="shared" si="1206"/>
        <v>4</v>
      </c>
      <c r="T2157" s="24">
        <f t="shared" si="1207"/>
        <v>20500</v>
      </c>
      <c r="U2157" s="24">
        <f t="shared" si="1208"/>
        <v>100000</v>
      </c>
      <c r="V2157" s="24">
        <f t="shared" si="1209"/>
        <v>257500</v>
      </c>
      <c r="W2157" s="24">
        <f t="shared" si="1210"/>
        <v>20500</v>
      </c>
      <c r="X2157" s="24">
        <f t="shared" si="1211"/>
        <v>0</v>
      </c>
      <c r="Y2157" s="24">
        <f t="shared" si="1212"/>
        <v>20500</v>
      </c>
      <c r="Z2157" s="24">
        <f t="shared" si="1213"/>
        <v>4210.6288000000022</v>
      </c>
      <c r="AA2157" s="25" t="str">
        <f t="shared" si="1214"/>
        <v>N</v>
      </c>
      <c r="AB2157" s="26">
        <f t="shared" si="1215"/>
        <v>3</v>
      </c>
      <c r="AC2157" s="27">
        <f t="shared" si="1216"/>
        <v>20500</v>
      </c>
      <c r="AD2157" s="28">
        <f t="shared" si="1217"/>
        <v>100000</v>
      </c>
      <c r="AE2157" s="28">
        <f t="shared" si="1218"/>
        <v>257500</v>
      </c>
      <c r="AF2157" s="28">
        <f t="shared" si="1219"/>
        <v>20500</v>
      </c>
      <c r="AG2157" s="28">
        <f t="shared" si="1220"/>
        <v>0</v>
      </c>
      <c r="AH2157" s="28">
        <f t="shared" si="1221"/>
        <v>20500</v>
      </c>
      <c r="AI2157" s="28">
        <f t="shared" si="1222"/>
        <v>5199.053952000002</v>
      </c>
      <c r="AJ2157" s="29" t="str">
        <f t="shared" si="1223"/>
        <v>N</v>
      </c>
      <c r="AK2157" s="30">
        <f t="shared" si="1224"/>
        <v>2</v>
      </c>
      <c r="AL2157" s="31">
        <f t="shared" si="1225"/>
        <v>20500</v>
      </c>
      <c r="AM2157" s="31">
        <f t="shared" si="1226"/>
        <v>100000</v>
      </c>
      <c r="AN2157" s="31">
        <f t="shared" si="1227"/>
        <v>257500</v>
      </c>
      <c r="AO2157" s="31">
        <f t="shared" si="1228"/>
        <v>20500</v>
      </c>
      <c r="AP2157" s="31">
        <f t="shared" si="1229"/>
        <v>0</v>
      </c>
      <c r="AQ2157" s="31">
        <f t="shared" si="1230"/>
        <v>20500</v>
      </c>
      <c r="AR2157" s="31">
        <f t="shared" si="1231"/>
        <v>6227.0161100800033</v>
      </c>
      <c r="AS2157" s="32">
        <f t="shared" si="1232"/>
        <v>1</v>
      </c>
      <c r="AT2157" s="33">
        <f t="shared" si="1233"/>
        <v>20500</v>
      </c>
      <c r="AU2157" s="33">
        <f t="shared" si="1234"/>
        <v>100000</v>
      </c>
      <c r="AV2157" s="33">
        <v>258655</v>
      </c>
      <c r="AW2157" s="33">
        <f t="shared" si="1235"/>
        <v>1016.6299999999974</v>
      </c>
      <c r="AX2157" s="33">
        <f t="shared" si="1236"/>
        <v>26779.466754483208</v>
      </c>
      <c r="AY2157" s="34">
        <f t="shared" si="1237"/>
        <v>42416.165616563216</v>
      </c>
    </row>
    <row r="2158" spans="1:51" ht="15" customHeight="1" x14ac:dyDescent="0.3">
      <c r="A2158" s="166" t="s">
        <v>3362</v>
      </c>
      <c r="B2158" s="99">
        <v>18046.39</v>
      </c>
      <c r="C2158" s="99">
        <v>22653.17</v>
      </c>
      <c r="D2158" s="99">
        <v>77837.41</v>
      </c>
      <c r="E2158" s="99">
        <v>77115.27</v>
      </c>
      <c r="F2158" s="141">
        <v>175000</v>
      </c>
      <c r="G2158" s="138">
        <v>12500</v>
      </c>
      <c r="H2158" s="182">
        <v>46466</v>
      </c>
      <c r="I2158" s="182">
        <v>46554</v>
      </c>
      <c r="J2158" s="166">
        <v>1.7</v>
      </c>
      <c r="K2158" s="166">
        <v>0</v>
      </c>
      <c r="L2158" s="167" t="s">
        <v>1206</v>
      </c>
      <c r="M2158" s="168" t="s">
        <v>1205</v>
      </c>
      <c r="N2158" s="169">
        <v>0.01</v>
      </c>
      <c r="O2158" s="21">
        <f t="shared" si="1202"/>
        <v>1.7</v>
      </c>
      <c r="P2158" s="21" t="str">
        <f t="shared" si="1203"/>
        <v>N</v>
      </c>
      <c r="Q2158" s="22">
        <f t="shared" si="1204"/>
        <v>40699.56</v>
      </c>
      <c r="R2158" s="8" t="str">
        <f t="shared" si="1205"/>
        <v>N</v>
      </c>
      <c r="S2158" s="23">
        <f t="shared" si="1206"/>
        <v>1.7</v>
      </c>
      <c r="T2158" s="24">
        <f t="shared" si="1207"/>
        <v>20500</v>
      </c>
      <c r="U2158" s="24">
        <f t="shared" si="1208"/>
        <v>100000</v>
      </c>
      <c r="V2158" s="24">
        <f t="shared" si="1209"/>
        <v>257500</v>
      </c>
      <c r="W2158" s="24">
        <f t="shared" si="1210"/>
        <v>20500</v>
      </c>
      <c r="X2158" s="24">
        <f t="shared" si="1211"/>
        <v>0</v>
      </c>
      <c r="Y2158" s="24">
        <f t="shared" si="1212"/>
        <v>20500</v>
      </c>
      <c r="Z2158" s="24">
        <f t="shared" si="1213"/>
        <v>20606.5556</v>
      </c>
      <c r="AA2158" s="25" t="str">
        <f t="shared" si="1214"/>
        <v>N</v>
      </c>
      <c r="AB2158" s="26">
        <f t="shared" si="1215"/>
        <v>0.7</v>
      </c>
      <c r="AC2158" s="27">
        <f t="shared" si="1216"/>
        <v>20500</v>
      </c>
      <c r="AD2158" s="28">
        <f t="shared" si="1217"/>
        <v>100000</v>
      </c>
      <c r="AE2158" s="28">
        <f t="shared" si="1218"/>
        <v>257500</v>
      </c>
      <c r="AF2158" s="28">
        <f t="shared" si="1219"/>
        <v>1662.5899999999965</v>
      </c>
      <c r="AG2158" s="28">
        <f t="shared" si="1220"/>
        <v>0</v>
      </c>
      <c r="AH2158" s="28">
        <f t="shared" si="1221"/>
        <v>1662.5899999999965</v>
      </c>
      <c r="AI2158" s="28">
        <f t="shared" si="1222"/>
        <v>39855.031156000005</v>
      </c>
      <c r="AJ2158" s="29" t="str">
        <f t="shared" si="1223"/>
        <v>N</v>
      </c>
      <c r="AK2158" s="30">
        <f t="shared" si="1224"/>
        <v>0</v>
      </c>
      <c r="AL2158" s="31">
        <f t="shared" si="1225"/>
        <v>20500</v>
      </c>
      <c r="AM2158" s="31">
        <f t="shared" si="1226"/>
        <v>100000</v>
      </c>
      <c r="AN2158" s="31">
        <f t="shared" si="1227"/>
        <v>257500</v>
      </c>
      <c r="AO2158" s="31">
        <f t="shared" si="1228"/>
        <v>0</v>
      </c>
      <c r="AP2158" s="31">
        <f t="shared" si="1229"/>
        <v>0</v>
      </c>
      <c r="AQ2158" s="31">
        <f t="shared" si="1230"/>
        <v>0</v>
      </c>
      <c r="AR2158" s="31">
        <f t="shared" si="1231"/>
        <v>0</v>
      </c>
      <c r="AS2158" s="32">
        <f t="shared" si="1232"/>
        <v>0</v>
      </c>
      <c r="AT2158" s="33">
        <f t="shared" si="1233"/>
        <v>20500</v>
      </c>
      <c r="AU2158" s="33">
        <f t="shared" si="1234"/>
        <v>100000</v>
      </c>
      <c r="AV2158" s="33">
        <v>258656</v>
      </c>
      <c r="AW2158" s="33">
        <f t="shared" si="1235"/>
        <v>0</v>
      </c>
      <c r="AX2158" s="33">
        <f t="shared" si="1236"/>
        <v>0</v>
      </c>
      <c r="AY2158" s="34">
        <f t="shared" si="1237"/>
        <v>60461.586756000004</v>
      </c>
    </row>
    <row r="2159" spans="1:51" ht="15" customHeight="1" x14ac:dyDescent="0.3">
      <c r="A2159" s="166" t="s">
        <v>3363</v>
      </c>
      <c r="B2159" s="99">
        <v>6816.73</v>
      </c>
      <c r="C2159" s="99">
        <v>591.84</v>
      </c>
      <c r="D2159" s="99">
        <v>51516.85</v>
      </c>
      <c r="E2159" s="99">
        <v>50330.91</v>
      </c>
      <c r="F2159" s="141">
        <v>65000</v>
      </c>
      <c r="G2159" s="138">
        <v>0</v>
      </c>
      <c r="H2159" s="182">
        <v>46560</v>
      </c>
      <c r="I2159" s="182">
        <v>46599</v>
      </c>
      <c r="J2159" s="166">
        <v>3</v>
      </c>
      <c r="K2159" s="166">
        <v>1.4</v>
      </c>
      <c r="L2159" s="167" t="s">
        <v>1206</v>
      </c>
      <c r="M2159" s="168" t="s">
        <v>1203</v>
      </c>
      <c r="N2159" s="169">
        <v>0.02</v>
      </c>
      <c r="O2159" s="21">
        <f t="shared" si="1202"/>
        <v>1.6</v>
      </c>
      <c r="P2159" s="21" t="str">
        <f t="shared" si="1203"/>
        <v>N</v>
      </c>
      <c r="Q2159" s="22">
        <f t="shared" si="1204"/>
        <v>7408.57</v>
      </c>
      <c r="R2159" s="8" t="str">
        <f t="shared" si="1205"/>
        <v>N</v>
      </c>
      <c r="S2159" s="23">
        <f t="shared" si="1206"/>
        <v>2.1333333333333333</v>
      </c>
      <c r="T2159" s="24">
        <f t="shared" si="1207"/>
        <v>20500</v>
      </c>
      <c r="U2159" s="24">
        <f t="shared" si="1208"/>
        <v>100000</v>
      </c>
      <c r="V2159" s="24">
        <f t="shared" si="1209"/>
        <v>257500</v>
      </c>
      <c r="W2159" s="24">
        <f t="shared" si="1210"/>
        <v>5667.5560500000001</v>
      </c>
      <c r="X2159" s="24">
        <f t="shared" si="1211"/>
        <v>0</v>
      </c>
      <c r="Y2159" s="24">
        <f t="shared" si="1212"/>
        <v>5667.5560500000001</v>
      </c>
      <c r="Z2159" s="24">
        <f t="shared" si="1213"/>
        <v>1889.1853499999997</v>
      </c>
      <c r="AA2159" s="25" t="str">
        <f t="shared" si="1214"/>
        <v>N</v>
      </c>
      <c r="AB2159" s="26">
        <f t="shared" si="1215"/>
        <v>1.1333333333333333</v>
      </c>
      <c r="AC2159" s="27">
        <f t="shared" si="1216"/>
        <v>20500</v>
      </c>
      <c r="AD2159" s="28">
        <f t="shared" si="1217"/>
        <v>100000</v>
      </c>
      <c r="AE2159" s="28">
        <f t="shared" si="1218"/>
        <v>257500</v>
      </c>
      <c r="AF2159" s="28">
        <f t="shared" si="1219"/>
        <v>5780.9071709999998</v>
      </c>
      <c r="AG2159" s="28">
        <f t="shared" si="1220"/>
        <v>0</v>
      </c>
      <c r="AH2159" s="28">
        <f t="shared" si="1221"/>
        <v>5780.9071709999998</v>
      </c>
      <c r="AI2159" s="28">
        <f t="shared" si="1222"/>
        <v>1926.9690570000002</v>
      </c>
      <c r="AJ2159" s="29" t="str">
        <f t="shared" si="1223"/>
        <v>N</v>
      </c>
      <c r="AK2159" s="30">
        <f t="shared" si="1224"/>
        <v>0.1333333333333333</v>
      </c>
      <c r="AL2159" s="31">
        <f t="shared" si="1225"/>
        <v>20500</v>
      </c>
      <c r="AM2159" s="31">
        <f t="shared" si="1226"/>
        <v>100000</v>
      </c>
      <c r="AN2159" s="31">
        <f t="shared" si="1227"/>
        <v>257500</v>
      </c>
      <c r="AO2159" s="31">
        <f t="shared" si="1228"/>
        <v>5896.5253144199996</v>
      </c>
      <c r="AP2159" s="31">
        <f t="shared" si="1229"/>
        <v>0</v>
      </c>
      <c r="AQ2159" s="31">
        <f t="shared" si="1230"/>
        <v>5896.5253144199996</v>
      </c>
      <c r="AR2159" s="31">
        <f t="shared" si="1231"/>
        <v>1965.5084381400002</v>
      </c>
      <c r="AS2159" s="32">
        <f t="shared" si="1232"/>
        <v>0</v>
      </c>
      <c r="AT2159" s="33">
        <f t="shared" si="1233"/>
        <v>20500</v>
      </c>
      <c r="AU2159" s="33">
        <f t="shared" si="1234"/>
        <v>100000</v>
      </c>
      <c r="AV2159" s="33">
        <v>258657</v>
      </c>
      <c r="AW2159" s="33">
        <f t="shared" si="1235"/>
        <v>0</v>
      </c>
      <c r="AX2159" s="33">
        <f t="shared" si="1236"/>
        <v>0</v>
      </c>
      <c r="AY2159" s="34">
        <f t="shared" si="1237"/>
        <v>5781.6628451400002</v>
      </c>
    </row>
    <row r="2160" spans="1:51" ht="15" customHeight="1" x14ac:dyDescent="0.3">
      <c r="A2160" s="166" t="s">
        <v>3364</v>
      </c>
      <c r="B2160" s="99">
        <v>5252.1</v>
      </c>
      <c r="C2160" s="99">
        <v>3339.84</v>
      </c>
      <c r="D2160" s="99">
        <v>82273.03</v>
      </c>
      <c r="E2160" s="99">
        <v>73790.97</v>
      </c>
      <c r="F2160" s="141">
        <v>35000</v>
      </c>
      <c r="G2160" s="138">
        <v>24444</v>
      </c>
      <c r="H2160" s="182">
        <v>46456</v>
      </c>
      <c r="I2160" s="182">
        <v>46508</v>
      </c>
      <c r="J2160" s="166">
        <v>4.5</v>
      </c>
      <c r="K2160" s="166">
        <v>3.3</v>
      </c>
      <c r="L2160" s="167" t="s">
        <v>1206</v>
      </c>
      <c r="M2160" s="168" t="s">
        <v>1204</v>
      </c>
      <c r="N2160" s="169">
        <v>0</v>
      </c>
      <c r="O2160" s="21">
        <f t="shared" si="1202"/>
        <v>1.2000000000000002</v>
      </c>
      <c r="P2160" s="21" t="str">
        <f t="shared" si="1203"/>
        <v>N</v>
      </c>
      <c r="Q2160" s="22">
        <f t="shared" si="1204"/>
        <v>8591.94</v>
      </c>
      <c r="R2160" s="8" t="str">
        <f t="shared" si="1205"/>
        <v>N</v>
      </c>
      <c r="S2160" s="23">
        <f t="shared" si="1206"/>
        <v>2.4000000000000004</v>
      </c>
      <c r="T2160" s="24">
        <f t="shared" si="1207"/>
        <v>20500</v>
      </c>
      <c r="U2160" s="24">
        <f t="shared" si="1208"/>
        <v>100000</v>
      </c>
      <c r="V2160" s="24">
        <f t="shared" si="1209"/>
        <v>257500</v>
      </c>
      <c r="W2160" s="24">
        <f t="shared" si="1210"/>
        <v>4295.97</v>
      </c>
      <c r="X2160" s="24">
        <f t="shared" si="1211"/>
        <v>0</v>
      </c>
      <c r="Y2160" s="24">
        <f t="shared" si="1212"/>
        <v>4295.97</v>
      </c>
      <c r="Z2160" s="24">
        <f t="shared" si="1213"/>
        <v>4295.97</v>
      </c>
      <c r="AA2160" s="25" t="str">
        <f t="shared" si="1214"/>
        <v>N</v>
      </c>
      <c r="AB2160" s="26">
        <f t="shared" si="1215"/>
        <v>1.4000000000000004</v>
      </c>
      <c r="AC2160" s="27">
        <f t="shared" si="1216"/>
        <v>20500</v>
      </c>
      <c r="AD2160" s="28">
        <f t="shared" si="1217"/>
        <v>100000</v>
      </c>
      <c r="AE2160" s="28">
        <f t="shared" si="1218"/>
        <v>257500</v>
      </c>
      <c r="AF2160" s="28">
        <f t="shared" si="1219"/>
        <v>4295.97</v>
      </c>
      <c r="AG2160" s="28">
        <f t="shared" si="1220"/>
        <v>0</v>
      </c>
      <c r="AH2160" s="28">
        <f t="shared" si="1221"/>
        <v>4295.97</v>
      </c>
      <c r="AI2160" s="28">
        <f t="shared" si="1222"/>
        <v>4295.97</v>
      </c>
      <c r="AJ2160" s="29" t="str">
        <f t="shared" si="1223"/>
        <v>N</v>
      </c>
      <c r="AK2160" s="30">
        <f t="shared" si="1224"/>
        <v>0.40000000000000036</v>
      </c>
      <c r="AL2160" s="31">
        <f t="shared" si="1225"/>
        <v>20500</v>
      </c>
      <c r="AM2160" s="31">
        <f t="shared" si="1226"/>
        <v>100000</v>
      </c>
      <c r="AN2160" s="31">
        <f t="shared" si="1227"/>
        <v>257500</v>
      </c>
      <c r="AO2160" s="31">
        <f t="shared" si="1228"/>
        <v>4295.97</v>
      </c>
      <c r="AP2160" s="31">
        <f t="shared" si="1229"/>
        <v>0</v>
      </c>
      <c r="AQ2160" s="31">
        <f t="shared" si="1230"/>
        <v>4295.97</v>
      </c>
      <c r="AR2160" s="31">
        <f t="shared" si="1231"/>
        <v>4295.97</v>
      </c>
      <c r="AS2160" s="32">
        <f t="shared" si="1232"/>
        <v>0</v>
      </c>
      <c r="AT2160" s="33">
        <f t="shared" si="1233"/>
        <v>20500</v>
      </c>
      <c r="AU2160" s="33">
        <f t="shared" si="1234"/>
        <v>100000</v>
      </c>
      <c r="AV2160" s="33">
        <v>258658</v>
      </c>
      <c r="AW2160" s="33">
        <f t="shared" si="1235"/>
        <v>0</v>
      </c>
      <c r="AX2160" s="33">
        <f t="shared" si="1236"/>
        <v>0</v>
      </c>
      <c r="AY2160" s="34">
        <f t="shared" si="1237"/>
        <v>12887.91</v>
      </c>
    </row>
    <row r="2161" spans="1:51" ht="15" customHeight="1" x14ac:dyDescent="0.3">
      <c r="A2161" s="166" t="s">
        <v>3365</v>
      </c>
      <c r="B2161" s="99">
        <v>8776.11</v>
      </c>
      <c r="C2161" s="99">
        <v>9185.0400000000009</v>
      </c>
      <c r="D2161" s="99">
        <v>80808.83</v>
      </c>
      <c r="E2161" s="99">
        <v>68920.639999999999</v>
      </c>
      <c r="F2161" s="141">
        <v>88000</v>
      </c>
      <c r="G2161" s="138">
        <v>0</v>
      </c>
      <c r="H2161" s="182">
        <v>46321</v>
      </c>
      <c r="I2161" s="182">
        <v>46346</v>
      </c>
      <c r="J2161" s="166">
        <v>2</v>
      </c>
      <c r="K2161" s="166">
        <v>1.8</v>
      </c>
      <c r="L2161" s="167" t="s">
        <v>1206</v>
      </c>
      <c r="M2161" s="168" t="s">
        <v>1203</v>
      </c>
      <c r="N2161" s="169">
        <v>0</v>
      </c>
      <c r="O2161" s="21">
        <f t="shared" si="1202"/>
        <v>0.19999999999999996</v>
      </c>
      <c r="P2161" s="21" t="str">
        <f t="shared" si="1203"/>
        <v>N</v>
      </c>
      <c r="Q2161" s="22">
        <f t="shared" si="1204"/>
        <v>17961.150000000001</v>
      </c>
      <c r="R2161" s="8" t="str">
        <f t="shared" si="1205"/>
        <v>N</v>
      </c>
      <c r="S2161" s="23">
        <f t="shared" si="1206"/>
        <v>0.26666666666666661</v>
      </c>
      <c r="T2161" s="24">
        <f t="shared" si="1207"/>
        <v>20500</v>
      </c>
      <c r="U2161" s="24">
        <f t="shared" si="1208"/>
        <v>100000</v>
      </c>
      <c r="V2161" s="24">
        <f t="shared" si="1209"/>
        <v>257500</v>
      </c>
      <c r="W2161" s="24">
        <f t="shared" si="1210"/>
        <v>13470.862500000001</v>
      </c>
      <c r="X2161" s="24">
        <f t="shared" si="1211"/>
        <v>0</v>
      </c>
      <c r="Y2161" s="24">
        <f t="shared" si="1212"/>
        <v>13470.862500000001</v>
      </c>
      <c r="Z2161" s="24">
        <f t="shared" si="1213"/>
        <v>4490.2875000000004</v>
      </c>
      <c r="AA2161" s="25" t="str">
        <f t="shared" si="1214"/>
        <v>N</v>
      </c>
      <c r="AB2161" s="26">
        <f t="shared" si="1215"/>
        <v>0</v>
      </c>
      <c r="AC2161" s="27">
        <f t="shared" si="1216"/>
        <v>20500</v>
      </c>
      <c r="AD2161" s="28">
        <f t="shared" si="1217"/>
        <v>100000</v>
      </c>
      <c r="AE2161" s="28">
        <f t="shared" si="1218"/>
        <v>257500</v>
      </c>
      <c r="AF2161" s="28">
        <f t="shared" si="1219"/>
        <v>0</v>
      </c>
      <c r="AG2161" s="28">
        <f t="shared" si="1220"/>
        <v>0</v>
      </c>
      <c r="AH2161" s="28">
        <f t="shared" si="1221"/>
        <v>0</v>
      </c>
      <c r="AI2161" s="28">
        <f t="shared" si="1222"/>
        <v>0</v>
      </c>
      <c r="AJ2161" s="29" t="str">
        <f t="shared" si="1223"/>
        <v>N</v>
      </c>
      <c r="AK2161" s="30">
        <f t="shared" si="1224"/>
        <v>0</v>
      </c>
      <c r="AL2161" s="31">
        <f t="shared" si="1225"/>
        <v>20500</v>
      </c>
      <c r="AM2161" s="31">
        <f t="shared" si="1226"/>
        <v>100000</v>
      </c>
      <c r="AN2161" s="31">
        <f t="shared" si="1227"/>
        <v>257500</v>
      </c>
      <c r="AO2161" s="31">
        <f t="shared" si="1228"/>
        <v>0</v>
      </c>
      <c r="AP2161" s="31">
        <f t="shared" si="1229"/>
        <v>0</v>
      </c>
      <c r="AQ2161" s="31">
        <f t="shared" si="1230"/>
        <v>0</v>
      </c>
      <c r="AR2161" s="31">
        <f t="shared" si="1231"/>
        <v>0</v>
      </c>
      <c r="AS2161" s="32">
        <f t="shared" si="1232"/>
        <v>0</v>
      </c>
      <c r="AT2161" s="33">
        <f t="shared" si="1233"/>
        <v>20500</v>
      </c>
      <c r="AU2161" s="33">
        <f t="shared" si="1234"/>
        <v>100000</v>
      </c>
      <c r="AV2161" s="33">
        <v>258659</v>
      </c>
      <c r="AW2161" s="33">
        <f t="shared" si="1235"/>
        <v>0</v>
      </c>
      <c r="AX2161" s="33">
        <f t="shared" si="1236"/>
        <v>0</v>
      </c>
      <c r="AY2161" s="34">
        <f t="shared" si="1237"/>
        <v>4490.2875000000004</v>
      </c>
    </row>
    <row r="2162" spans="1:51" ht="15" customHeight="1" x14ac:dyDescent="0.3">
      <c r="A2162" s="166" t="s">
        <v>3366</v>
      </c>
      <c r="B2162" s="99">
        <v>16346.81</v>
      </c>
      <c r="C2162" s="99">
        <v>25870</v>
      </c>
      <c r="D2162" s="99">
        <v>62680.639999999999</v>
      </c>
      <c r="E2162" s="99">
        <v>53887.25</v>
      </c>
      <c r="F2162" s="141">
        <v>72000</v>
      </c>
      <c r="G2162" s="138">
        <v>12500</v>
      </c>
      <c r="H2162" s="182">
        <v>46477</v>
      </c>
      <c r="I2162" s="182">
        <v>46490</v>
      </c>
      <c r="J2162" s="166">
        <v>1.5</v>
      </c>
      <c r="K2162" s="166">
        <v>0.1</v>
      </c>
      <c r="L2162" s="167" t="s">
        <v>1206</v>
      </c>
      <c r="M2162" s="168" t="s">
        <v>1203</v>
      </c>
      <c r="N2162" s="169">
        <v>0</v>
      </c>
      <c r="O2162" s="21">
        <f t="shared" si="1202"/>
        <v>1.4</v>
      </c>
      <c r="P2162" s="21" t="str">
        <f t="shared" si="1203"/>
        <v>N</v>
      </c>
      <c r="Q2162" s="22">
        <f t="shared" si="1204"/>
        <v>42216.81</v>
      </c>
      <c r="R2162" s="8" t="str">
        <f t="shared" si="1205"/>
        <v>N</v>
      </c>
      <c r="S2162" s="23">
        <f t="shared" si="1206"/>
        <v>1.8666666666666665</v>
      </c>
      <c r="T2162" s="24">
        <f t="shared" si="1207"/>
        <v>20500</v>
      </c>
      <c r="U2162" s="24">
        <f t="shared" si="1208"/>
        <v>100000</v>
      </c>
      <c r="V2162" s="24">
        <f t="shared" si="1209"/>
        <v>257500</v>
      </c>
      <c r="W2162" s="24">
        <f t="shared" si="1210"/>
        <v>15375</v>
      </c>
      <c r="X2162" s="24">
        <f t="shared" si="1211"/>
        <v>0</v>
      </c>
      <c r="Y2162" s="24">
        <f t="shared" si="1212"/>
        <v>15375</v>
      </c>
      <c r="Z2162" s="24">
        <f t="shared" si="1213"/>
        <v>26841.809999999998</v>
      </c>
      <c r="AA2162" s="25" t="str">
        <f t="shared" si="1214"/>
        <v>N</v>
      </c>
      <c r="AB2162" s="26">
        <f t="shared" si="1215"/>
        <v>0.86666666666666647</v>
      </c>
      <c r="AC2162" s="27">
        <f t="shared" si="1216"/>
        <v>20500</v>
      </c>
      <c r="AD2162" s="28">
        <f t="shared" si="1217"/>
        <v>100000</v>
      </c>
      <c r="AE2162" s="28">
        <f t="shared" si="1218"/>
        <v>257500</v>
      </c>
      <c r="AF2162" s="28">
        <f t="shared" si="1219"/>
        <v>15375</v>
      </c>
      <c r="AG2162" s="28">
        <f t="shared" si="1220"/>
        <v>0</v>
      </c>
      <c r="AH2162" s="28">
        <f t="shared" si="1221"/>
        <v>15375</v>
      </c>
      <c r="AI2162" s="28">
        <f t="shared" si="1222"/>
        <v>26841.809999999998</v>
      </c>
      <c r="AJ2162" s="29" t="str">
        <f t="shared" si="1223"/>
        <v>N</v>
      </c>
      <c r="AK2162" s="30">
        <f t="shared" si="1224"/>
        <v>0</v>
      </c>
      <c r="AL2162" s="31">
        <f t="shared" si="1225"/>
        <v>20500</v>
      </c>
      <c r="AM2162" s="31">
        <f t="shared" si="1226"/>
        <v>100000</v>
      </c>
      <c r="AN2162" s="31">
        <f t="shared" si="1227"/>
        <v>257500</v>
      </c>
      <c r="AO2162" s="31">
        <f t="shared" si="1228"/>
        <v>0</v>
      </c>
      <c r="AP2162" s="31">
        <f t="shared" si="1229"/>
        <v>0</v>
      </c>
      <c r="AQ2162" s="31">
        <f t="shared" si="1230"/>
        <v>0</v>
      </c>
      <c r="AR2162" s="31">
        <f t="shared" si="1231"/>
        <v>0</v>
      </c>
      <c r="AS2162" s="32">
        <f t="shared" si="1232"/>
        <v>0</v>
      </c>
      <c r="AT2162" s="33">
        <f t="shared" si="1233"/>
        <v>20500</v>
      </c>
      <c r="AU2162" s="33">
        <f t="shared" si="1234"/>
        <v>100000</v>
      </c>
      <c r="AV2162" s="33">
        <v>258660</v>
      </c>
      <c r="AW2162" s="33">
        <f t="shared" si="1235"/>
        <v>0</v>
      </c>
      <c r="AX2162" s="33">
        <f t="shared" si="1236"/>
        <v>0</v>
      </c>
      <c r="AY2162" s="34">
        <f t="shared" si="1237"/>
        <v>53683.619999999995</v>
      </c>
    </row>
    <row r="2163" spans="1:51" ht="15" customHeight="1" x14ac:dyDescent="0.3">
      <c r="A2163" s="166" t="s">
        <v>3367</v>
      </c>
      <c r="B2163" s="99">
        <v>12113.71</v>
      </c>
      <c r="C2163" s="99">
        <v>5231.34</v>
      </c>
      <c r="D2163" s="99">
        <v>52132.65</v>
      </c>
      <c r="E2163" s="99">
        <v>51868.49</v>
      </c>
      <c r="F2163" s="141">
        <v>66000</v>
      </c>
      <c r="G2163" s="138">
        <v>0</v>
      </c>
      <c r="H2163" s="182">
        <v>46290</v>
      </c>
      <c r="I2163" s="182">
        <v>46304</v>
      </c>
      <c r="J2163" s="166">
        <v>5</v>
      </c>
      <c r="K2163" s="166">
        <v>1.8</v>
      </c>
      <c r="L2163" s="167" t="s">
        <v>1206</v>
      </c>
      <c r="M2163" s="168" t="s">
        <v>1204</v>
      </c>
      <c r="N2163" s="169">
        <v>0.01</v>
      </c>
      <c r="O2163" s="21">
        <f t="shared" si="1202"/>
        <v>3.2</v>
      </c>
      <c r="P2163" s="21" t="str">
        <f t="shared" si="1203"/>
        <v>N</v>
      </c>
      <c r="Q2163" s="22">
        <f t="shared" si="1204"/>
        <v>17345.05</v>
      </c>
      <c r="R2163" s="8" t="str">
        <f t="shared" si="1205"/>
        <v>N</v>
      </c>
      <c r="S2163" s="23">
        <f t="shared" si="1206"/>
        <v>6.4</v>
      </c>
      <c r="T2163" s="24">
        <f t="shared" si="1207"/>
        <v>20500</v>
      </c>
      <c r="U2163" s="24">
        <f t="shared" si="1208"/>
        <v>100000</v>
      </c>
      <c r="V2163" s="24">
        <f t="shared" si="1209"/>
        <v>257500</v>
      </c>
      <c r="W2163" s="24">
        <f t="shared" si="1210"/>
        <v>8759.2502499999991</v>
      </c>
      <c r="X2163" s="24">
        <f t="shared" si="1211"/>
        <v>0</v>
      </c>
      <c r="Y2163" s="24">
        <f t="shared" si="1212"/>
        <v>8759.2502499999991</v>
      </c>
      <c r="Z2163" s="24">
        <f t="shared" si="1213"/>
        <v>8759.2502499999991</v>
      </c>
      <c r="AA2163" s="25" t="str">
        <f t="shared" si="1214"/>
        <v>N</v>
      </c>
      <c r="AB2163" s="26">
        <f t="shared" si="1215"/>
        <v>5.4</v>
      </c>
      <c r="AC2163" s="27">
        <f t="shared" si="1216"/>
        <v>20500</v>
      </c>
      <c r="AD2163" s="28">
        <f t="shared" si="1217"/>
        <v>100000</v>
      </c>
      <c r="AE2163" s="28">
        <f t="shared" si="1218"/>
        <v>257500</v>
      </c>
      <c r="AF2163" s="28">
        <f t="shared" si="1219"/>
        <v>8846.8427524999988</v>
      </c>
      <c r="AG2163" s="28">
        <f t="shared" si="1220"/>
        <v>0</v>
      </c>
      <c r="AH2163" s="28">
        <f t="shared" si="1221"/>
        <v>8846.8427524999988</v>
      </c>
      <c r="AI2163" s="28">
        <f t="shared" si="1222"/>
        <v>8846.8427524999988</v>
      </c>
      <c r="AJ2163" s="29" t="str">
        <f t="shared" si="1223"/>
        <v>N</v>
      </c>
      <c r="AK2163" s="30">
        <f t="shared" si="1224"/>
        <v>4.4000000000000004</v>
      </c>
      <c r="AL2163" s="31">
        <f t="shared" si="1225"/>
        <v>20500</v>
      </c>
      <c r="AM2163" s="31">
        <f t="shared" si="1226"/>
        <v>100000</v>
      </c>
      <c r="AN2163" s="31">
        <f t="shared" si="1227"/>
        <v>257500</v>
      </c>
      <c r="AO2163" s="31">
        <f t="shared" si="1228"/>
        <v>8935.311180024999</v>
      </c>
      <c r="AP2163" s="31">
        <f t="shared" si="1229"/>
        <v>0</v>
      </c>
      <c r="AQ2163" s="31">
        <f t="shared" si="1230"/>
        <v>8935.311180024999</v>
      </c>
      <c r="AR2163" s="31">
        <f t="shared" si="1231"/>
        <v>8935.311180024999</v>
      </c>
      <c r="AS2163" s="32">
        <f t="shared" si="1232"/>
        <v>3.4000000000000004</v>
      </c>
      <c r="AT2163" s="33">
        <f t="shared" si="1233"/>
        <v>20500</v>
      </c>
      <c r="AU2163" s="33">
        <f t="shared" si="1234"/>
        <v>100000</v>
      </c>
      <c r="AV2163" s="33">
        <v>258661</v>
      </c>
      <c r="AW2163" s="33">
        <f t="shared" si="1235"/>
        <v>9024.6642918252492</v>
      </c>
      <c r="AX2163" s="33">
        <f t="shared" si="1236"/>
        <v>9024.6642918252492</v>
      </c>
      <c r="AY2163" s="34">
        <f t="shared" si="1237"/>
        <v>35566.068474350242</v>
      </c>
    </row>
    <row r="2164" spans="1:51" ht="15" customHeight="1" x14ac:dyDescent="0.3">
      <c r="A2164" s="166" t="s">
        <v>3368</v>
      </c>
      <c r="B2164" s="99">
        <v>12209.66</v>
      </c>
      <c r="C2164" s="99">
        <v>19823.740000000002</v>
      </c>
      <c r="D2164" s="99">
        <v>106386.13</v>
      </c>
      <c r="E2164" s="99">
        <v>105285.77</v>
      </c>
      <c r="F2164" s="141">
        <v>190000</v>
      </c>
      <c r="G2164" s="142">
        <v>12500</v>
      </c>
      <c r="H2164" s="182">
        <v>46256</v>
      </c>
      <c r="I2164" s="182">
        <v>46311</v>
      </c>
      <c r="J2164" s="166">
        <v>4.5999999999999996</v>
      </c>
      <c r="K2164" s="166">
        <v>3.9</v>
      </c>
      <c r="L2164" s="167" t="s">
        <v>1206</v>
      </c>
      <c r="M2164" s="168" t="s">
        <v>1203</v>
      </c>
      <c r="N2164" s="169">
        <v>0.03</v>
      </c>
      <c r="O2164" s="21">
        <f t="shared" si="1202"/>
        <v>0.69999999999999973</v>
      </c>
      <c r="P2164" s="21" t="str">
        <f t="shared" si="1203"/>
        <v>N</v>
      </c>
      <c r="Q2164" s="22">
        <f t="shared" si="1204"/>
        <v>32033.4</v>
      </c>
      <c r="R2164" s="8" t="str">
        <f t="shared" si="1205"/>
        <v>N</v>
      </c>
      <c r="S2164" s="23">
        <f t="shared" si="1206"/>
        <v>0.93333333333333302</v>
      </c>
      <c r="T2164" s="24">
        <f t="shared" si="1207"/>
        <v>20500</v>
      </c>
      <c r="U2164" s="24">
        <f t="shared" si="1208"/>
        <v>100000</v>
      </c>
      <c r="V2164" s="24">
        <f t="shared" si="1209"/>
        <v>257500</v>
      </c>
      <c r="W2164" s="24">
        <f t="shared" si="1210"/>
        <v>0</v>
      </c>
      <c r="X2164" s="24">
        <f t="shared" si="1211"/>
        <v>0</v>
      </c>
      <c r="Y2164" s="24">
        <f t="shared" si="1212"/>
        <v>0</v>
      </c>
      <c r="Z2164" s="24">
        <f t="shared" si="1213"/>
        <v>32994.402000000002</v>
      </c>
      <c r="AA2164" s="25" t="str">
        <f t="shared" si="1214"/>
        <v>N</v>
      </c>
      <c r="AB2164" s="26">
        <f t="shared" si="1215"/>
        <v>0</v>
      </c>
      <c r="AC2164" s="27">
        <f t="shared" si="1216"/>
        <v>20500</v>
      </c>
      <c r="AD2164" s="28">
        <f t="shared" si="1217"/>
        <v>100000</v>
      </c>
      <c r="AE2164" s="28">
        <f t="shared" si="1218"/>
        <v>257500</v>
      </c>
      <c r="AF2164" s="28">
        <f t="shared" si="1219"/>
        <v>0</v>
      </c>
      <c r="AG2164" s="28">
        <f t="shared" si="1220"/>
        <v>0</v>
      </c>
      <c r="AH2164" s="28">
        <f t="shared" si="1221"/>
        <v>0</v>
      </c>
      <c r="AI2164" s="28">
        <f t="shared" si="1222"/>
        <v>0</v>
      </c>
      <c r="AJ2164" s="29" t="str">
        <f t="shared" si="1223"/>
        <v>N</v>
      </c>
      <c r="AK2164" s="30">
        <f t="shared" si="1224"/>
        <v>0</v>
      </c>
      <c r="AL2164" s="31">
        <f t="shared" si="1225"/>
        <v>20500</v>
      </c>
      <c r="AM2164" s="31">
        <f t="shared" si="1226"/>
        <v>100000</v>
      </c>
      <c r="AN2164" s="31">
        <f t="shared" si="1227"/>
        <v>257500</v>
      </c>
      <c r="AO2164" s="31">
        <f t="shared" si="1228"/>
        <v>0</v>
      </c>
      <c r="AP2164" s="31">
        <f t="shared" si="1229"/>
        <v>0</v>
      </c>
      <c r="AQ2164" s="31">
        <f t="shared" si="1230"/>
        <v>0</v>
      </c>
      <c r="AR2164" s="31">
        <f t="shared" si="1231"/>
        <v>0</v>
      </c>
      <c r="AS2164" s="32">
        <f t="shared" si="1232"/>
        <v>0</v>
      </c>
      <c r="AT2164" s="33">
        <f t="shared" si="1233"/>
        <v>20500</v>
      </c>
      <c r="AU2164" s="33">
        <f t="shared" si="1234"/>
        <v>100000</v>
      </c>
      <c r="AV2164" s="33">
        <v>258662</v>
      </c>
      <c r="AW2164" s="33">
        <f t="shared" si="1235"/>
        <v>0</v>
      </c>
      <c r="AX2164" s="33">
        <f t="shared" si="1236"/>
        <v>0</v>
      </c>
      <c r="AY2164" s="34">
        <f t="shared" si="1237"/>
        <v>32994.402000000002</v>
      </c>
    </row>
    <row r="2165" spans="1:51" ht="15" customHeight="1" x14ac:dyDescent="0.3">
      <c r="A2165" s="166" t="s">
        <v>3369</v>
      </c>
      <c r="B2165" s="99">
        <v>18085.95</v>
      </c>
      <c r="C2165" s="99">
        <v>17259.62</v>
      </c>
      <c r="D2165" s="99">
        <v>88238.13</v>
      </c>
      <c r="E2165" s="99">
        <v>78294.740000000005</v>
      </c>
      <c r="F2165" s="141">
        <v>15000</v>
      </c>
      <c r="G2165" s="142">
        <v>12500</v>
      </c>
      <c r="H2165" s="182">
        <v>46349</v>
      </c>
      <c r="I2165" s="182">
        <v>46391</v>
      </c>
      <c r="J2165" s="166">
        <v>4.7</v>
      </c>
      <c r="K2165" s="166">
        <v>1.9</v>
      </c>
      <c r="L2165" s="167" t="s">
        <v>1206</v>
      </c>
      <c r="M2165" s="168" t="s">
        <v>1203</v>
      </c>
      <c r="N2165" s="169">
        <v>2.7E-2</v>
      </c>
      <c r="O2165" s="21">
        <f t="shared" si="1202"/>
        <v>2.8000000000000003</v>
      </c>
      <c r="P2165" s="21" t="str">
        <f t="shared" si="1203"/>
        <v>N</v>
      </c>
      <c r="Q2165" s="22">
        <f t="shared" si="1204"/>
        <v>35345.57</v>
      </c>
      <c r="R2165" s="8" t="str">
        <f t="shared" si="1205"/>
        <v>N</v>
      </c>
      <c r="S2165" s="23">
        <f t="shared" si="1206"/>
        <v>3.7333333333333338</v>
      </c>
      <c r="T2165" s="24">
        <f t="shared" si="1207"/>
        <v>20500</v>
      </c>
      <c r="U2165" s="24">
        <f t="shared" si="1208"/>
        <v>100000</v>
      </c>
      <c r="V2165" s="24">
        <f t="shared" si="1209"/>
        <v>257500</v>
      </c>
      <c r="W2165" s="24">
        <f t="shared" si="1210"/>
        <v>8821.4024999999965</v>
      </c>
      <c r="X2165" s="24">
        <f t="shared" si="1211"/>
        <v>0</v>
      </c>
      <c r="Y2165" s="24">
        <f t="shared" si="1212"/>
        <v>8821.4024999999965</v>
      </c>
      <c r="Z2165" s="24">
        <f t="shared" si="1213"/>
        <v>27478.497889999999</v>
      </c>
      <c r="AA2165" s="25" t="str">
        <f t="shared" si="1214"/>
        <v>N</v>
      </c>
      <c r="AB2165" s="26">
        <f t="shared" si="1215"/>
        <v>2.7333333333333338</v>
      </c>
      <c r="AC2165" s="27">
        <f t="shared" si="1216"/>
        <v>20500</v>
      </c>
      <c r="AD2165" s="28">
        <f t="shared" si="1217"/>
        <v>100000</v>
      </c>
      <c r="AE2165" s="28">
        <f t="shared" si="1218"/>
        <v>257500</v>
      </c>
      <c r="AF2165" s="28">
        <f t="shared" si="1219"/>
        <v>2205.3506249999991</v>
      </c>
      <c r="AG2165" s="28">
        <f t="shared" si="1220"/>
        <v>0</v>
      </c>
      <c r="AH2165" s="28">
        <f t="shared" si="1221"/>
        <v>2205.3506249999991</v>
      </c>
      <c r="AI2165" s="28">
        <f t="shared" si="1222"/>
        <v>35074.647075529996</v>
      </c>
      <c r="AJ2165" s="29" t="str">
        <f t="shared" si="1223"/>
        <v>N</v>
      </c>
      <c r="AK2165" s="30">
        <f t="shared" si="1224"/>
        <v>1.7333333333333338</v>
      </c>
      <c r="AL2165" s="31">
        <f t="shared" si="1225"/>
        <v>20500</v>
      </c>
      <c r="AM2165" s="31">
        <f t="shared" si="1226"/>
        <v>100000</v>
      </c>
      <c r="AN2165" s="31">
        <f t="shared" si="1227"/>
        <v>257500</v>
      </c>
      <c r="AO2165" s="31">
        <f t="shared" si="1228"/>
        <v>0</v>
      </c>
      <c r="AP2165" s="31">
        <f t="shared" si="1229"/>
        <v>0</v>
      </c>
      <c r="AQ2165" s="31">
        <f t="shared" si="1230"/>
        <v>0</v>
      </c>
      <c r="AR2165" s="31">
        <f t="shared" si="1231"/>
        <v>38286.557638444305</v>
      </c>
      <c r="AS2165" s="32">
        <f t="shared" si="1232"/>
        <v>0.73333333333333384</v>
      </c>
      <c r="AT2165" s="33">
        <f t="shared" si="1233"/>
        <v>20500</v>
      </c>
      <c r="AU2165" s="33">
        <f t="shared" si="1234"/>
        <v>100000</v>
      </c>
      <c r="AV2165" s="33">
        <v>258663</v>
      </c>
      <c r="AW2165" s="33">
        <f t="shared" si="1235"/>
        <v>551.33765624999978</v>
      </c>
      <c r="AX2165" s="33">
        <f t="shared" si="1236"/>
        <v>38768.957038432301</v>
      </c>
      <c r="AY2165" s="34">
        <f t="shared" si="1237"/>
        <v>139608.65964240659</v>
      </c>
    </row>
    <row r="2166" spans="1:51" ht="15" customHeight="1" x14ac:dyDescent="0.3">
      <c r="A2166" s="166" t="s">
        <v>3370</v>
      </c>
      <c r="B2166" s="99">
        <v>16729.53</v>
      </c>
      <c r="C2166" s="99">
        <v>13380.31</v>
      </c>
      <c r="D2166" s="99">
        <v>62311.92</v>
      </c>
      <c r="E2166" s="99">
        <v>58797.22</v>
      </c>
      <c r="F2166" s="141">
        <v>111000</v>
      </c>
      <c r="G2166" s="142">
        <v>12500</v>
      </c>
      <c r="H2166" s="182">
        <v>46304</v>
      </c>
      <c r="I2166" s="182">
        <v>46376</v>
      </c>
      <c r="J2166" s="166">
        <v>2.2999999999999998</v>
      </c>
      <c r="K2166" s="166">
        <v>2.1</v>
      </c>
      <c r="L2166" s="167" t="s">
        <v>1207</v>
      </c>
      <c r="M2166" s="168" t="s">
        <v>1203</v>
      </c>
      <c r="N2166" s="169">
        <v>0.06</v>
      </c>
      <c r="O2166" s="21">
        <f t="shared" si="1202"/>
        <v>0.19999999999999973</v>
      </c>
      <c r="P2166" s="21" t="str">
        <f t="shared" si="1203"/>
        <v>N</v>
      </c>
      <c r="Q2166" s="22">
        <f t="shared" si="1204"/>
        <v>30109.839999999997</v>
      </c>
      <c r="R2166" s="8" t="str">
        <f t="shared" si="1205"/>
        <v>N</v>
      </c>
      <c r="S2166" s="23">
        <f t="shared" si="1206"/>
        <v>0.26666666666666633</v>
      </c>
      <c r="T2166" s="24">
        <f t="shared" si="1207"/>
        <v>50000</v>
      </c>
      <c r="U2166" s="24">
        <f t="shared" si="1208"/>
        <v>200000</v>
      </c>
      <c r="V2166" s="24">
        <f t="shared" si="1209"/>
        <v>257500</v>
      </c>
      <c r="W2166" s="24">
        <f t="shared" si="1210"/>
        <v>23937.322799999998</v>
      </c>
      <c r="X2166" s="24">
        <f t="shared" si="1211"/>
        <v>0</v>
      </c>
      <c r="Y2166" s="24">
        <f t="shared" si="1212"/>
        <v>23937.322799999998</v>
      </c>
      <c r="Z2166" s="24">
        <f t="shared" si="1213"/>
        <v>7979.1075999999994</v>
      </c>
      <c r="AA2166" s="25" t="str">
        <f t="shared" si="1214"/>
        <v>N</v>
      </c>
      <c r="AB2166" s="26">
        <f t="shared" si="1215"/>
        <v>0</v>
      </c>
      <c r="AC2166" s="27">
        <f t="shared" si="1216"/>
        <v>50000</v>
      </c>
      <c r="AD2166" s="28">
        <f t="shared" si="1217"/>
        <v>200000</v>
      </c>
      <c r="AE2166" s="28">
        <f t="shared" si="1218"/>
        <v>257500</v>
      </c>
      <c r="AF2166" s="28">
        <f t="shared" si="1219"/>
        <v>0</v>
      </c>
      <c r="AG2166" s="28">
        <f t="shared" si="1220"/>
        <v>0</v>
      </c>
      <c r="AH2166" s="28">
        <f t="shared" si="1221"/>
        <v>0</v>
      </c>
      <c r="AI2166" s="28">
        <f t="shared" si="1222"/>
        <v>0</v>
      </c>
      <c r="AJ2166" s="29" t="str">
        <f t="shared" si="1223"/>
        <v>N</v>
      </c>
      <c r="AK2166" s="30">
        <f t="shared" si="1224"/>
        <v>0</v>
      </c>
      <c r="AL2166" s="31">
        <f t="shared" si="1225"/>
        <v>50000</v>
      </c>
      <c r="AM2166" s="31">
        <f t="shared" si="1226"/>
        <v>200000</v>
      </c>
      <c r="AN2166" s="31">
        <f t="shared" si="1227"/>
        <v>257500</v>
      </c>
      <c r="AO2166" s="31">
        <f t="shared" si="1228"/>
        <v>0</v>
      </c>
      <c r="AP2166" s="31">
        <f t="shared" si="1229"/>
        <v>0</v>
      </c>
      <c r="AQ2166" s="31">
        <f t="shared" si="1230"/>
        <v>0</v>
      </c>
      <c r="AR2166" s="31">
        <f t="shared" si="1231"/>
        <v>0</v>
      </c>
      <c r="AS2166" s="32">
        <f t="shared" si="1232"/>
        <v>0</v>
      </c>
      <c r="AT2166" s="33">
        <f t="shared" si="1233"/>
        <v>50000</v>
      </c>
      <c r="AU2166" s="33">
        <f t="shared" si="1234"/>
        <v>200000</v>
      </c>
      <c r="AV2166" s="33">
        <v>258664</v>
      </c>
      <c r="AW2166" s="33">
        <f t="shared" si="1235"/>
        <v>0</v>
      </c>
      <c r="AX2166" s="33">
        <f t="shared" si="1236"/>
        <v>0</v>
      </c>
      <c r="AY2166" s="34">
        <f t="shared" si="1237"/>
        <v>7979.1075999999994</v>
      </c>
    </row>
    <row r="2167" spans="1:51" ht="15" customHeight="1" x14ac:dyDescent="0.3">
      <c r="A2167" s="166" t="s">
        <v>3371</v>
      </c>
      <c r="B2167" s="99">
        <v>7691.6</v>
      </c>
      <c r="C2167" s="99">
        <v>26031.78</v>
      </c>
      <c r="D2167" s="99">
        <v>46294.58</v>
      </c>
      <c r="E2167" s="99">
        <v>32429.7</v>
      </c>
      <c r="F2167" s="141">
        <v>100000</v>
      </c>
      <c r="G2167" s="142">
        <v>12500</v>
      </c>
      <c r="H2167" s="182">
        <v>46341</v>
      </c>
      <c r="I2167" s="182">
        <v>46385</v>
      </c>
      <c r="J2167" s="166">
        <v>3.1</v>
      </c>
      <c r="K2167" s="166">
        <v>0.7</v>
      </c>
      <c r="L2167" s="167" t="s">
        <v>1207</v>
      </c>
      <c r="M2167" s="168" t="s">
        <v>1203</v>
      </c>
      <c r="N2167" s="169">
        <v>0.01</v>
      </c>
      <c r="O2167" s="21">
        <f t="shared" si="1202"/>
        <v>2.4000000000000004</v>
      </c>
      <c r="P2167" s="21" t="str">
        <f t="shared" si="1203"/>
        <v>N</v>
      </c>
      <c r="Q2167" s="22">
        <f t="shared" si="1204"/>
        <v>33723.379999999997</v>
      </c>
      <c r="R2167" s="8" t="str">
        <f t="shared" si="1205"/>
        <v>N</v>
      </c>
      <c r="S2167" s="23">
        <f t="shared" si="1206"/>
        <v>3.2000000000000006</v>
      </c>
      <c r="T2167" s="24">
        <f t="shared" si="1207"/>
        <v>50000</v>
      </c>
      <c r="U2167" s="24">
        <f t="shared" si="1208"/>
        <v>200000</v>
      </c>
      <c r="V2167" s="24">
        <f t="shared" si="1209"/>
        <v>257500</v>
      </c>
      <c r="W2167" s="24">
        <f t="shared" si="1210"/>
        <v>25545.460350000001</v>
      </c>
      <c r="X2167" s="24">
        <f t="shared" si="1211"/>
        <v>0</v>
      </c>
      <c r="Y2167" s="24">
        <f t="shared" si="1212"/>
        <v>25545.460350000001</v>
      </c>
      <c r="Z2167" s="24">
        <f t="shared" si="1213"/>
        <v>8515.153449999998</v>
      </c>
      <c r="AA2167" s="25" t="str">
        <f t="shared" si="1214"/>
        <v>N</v>
      </c>
      <c r="AB2167" s="26">
        <f t="shared" si="1215"/>
        <v>2.2000000000000006</v>
      </c>
      <c r="AC2167" s="27">
        <f t="shared" si="1216"/>
        <v>50000</v>
      </c>
      <c r="AD2167" s="28">
        <f t="shared" si="1217"/>
        <v>200000</v>
      </c>
      <c r="AE2167" s="28">
        <f t="shared" si="1218"/>
        <v>257500</v>
      </c>
      <c r="AF2167" s="28">
        <f t="shared" si="1219"/>
        <v>25800.914953500003</v>
      </c>
      <c r="AG2167" s="28">
        <f t="shared" si="1220"/>
        <v>0</v>
      </c>
      <c r="AH2167" s="28">
        <f t="shared" si="1221"/>
        <v>25800.914953500003</v>
      </c>
      <c r="AI2167" s="28">
        <f t="shared" si="1222"/>
        <v>8600.3049844999987</v>
      </c>
      <c r="AJ2167" s="29" t="str">
        <f t="shared" si="1223"/>
        <v>N</v>
      </c>
      <c r="AK2167" s="30">
        <f t="shared" si="1224"/>
        <v>1.2000000000000006</v>
      </c>
      <c r="AL2167" s="31">
        <f t="shared" si="1225"/>
        <v>50000</v>
      </c>
      <c r="AM2167" s="31">
        <f t="shared" si="1226"/>
        <v>200000</v>
      </c>
      <c r="AN2167" s="31">
        <f t="shared" si="1227"/>
        <v>257500</v>
      </c>
      <c r="AO2167" s="31">
        <f t="shared" si="1228"/>
        <v>26058.924103035002</v>
      </c>
      <c r="AP2167" s="31">
        <f t="shared" si="1229"/>
        <v>0</v>
      </c>
      <c r="AQ2167" s="31">
        <f t="shared" si="1230"/>
        <v>26058.924103035002</v>
      </c>
      <c r="AR2167" s="31">
        <f t="shared" si="1231"/>
        <v>8686.3080343449983</v>
      </c>
      <c r="AS2167" s="32">
        <f t="shared" si="1232"/>
        <v>0.20000000000000062</v>
      </c>
      <c r="AT2167" s="33">
        <f t="shared" si="1233"/>
        <v>50000</v>
      </c>
      <c r="AU2167" s="33">
        <f t="shared" si="1234"/>
        <v>200000</v>
      </c>
      <c r="AV2167" s="33">
        <v>258665</v>
      </c>
      <c r="AW2167" s="33">
        <f t="shared" si="1235"/>
        <v>26319.513344065352</v>
      </c>
      <c r="AX2167" s="33">
        <f t="shared" si="1236"/>
        <v>8773.1711146884481</v>
      </c>
      <c r="AY2167" s="34">
        <f t="shared" si="1237"/>
        <v>34574.937583533443</v>
      </c>
    </row>
    <row r="2168" spans="1:51" ht="15" customHeight="1" x14ac:dyDescent="0.3">
      <c r="A2168" s="166" t="s">
        <v>3372</v>
      </c>
      <c r="B2168" s="99">
        <v>5261.72</v>
      </c>
      <c r="C2168" s="99">
        <v>34316.199999999997</v>
      </c>
      <c r="D2168" s="99">
        <v>91543.39</v>
      </c>
      <c r="E2168" s="99">
        <v>78143.539999999994</v>
      </c>
      <c r="F2168" s="141">
        <v>68000</v>
      </c>
      <c r="G2168" s="142">
        <v>12500</v>
      </c>
      <c r="H2168" s="182">
        <v>46390</v>
      </c>
      <c r="I2168" s="182">
        <v>46438</v>
      </c>
      <c r="J2168" s="166">
        <v>4.5999999999999996</v>
      </c>
      <c r="K2168" s="166">
        <v>1</v>
      </c>
      <c r="L2168" s="167" t="s">
        <v>1207</v>
      </c>
      <c r="M2168" s="168" t="s">
        <v>1203</v>
      </c>
      <c r="N2168" s="169">
        <v>0.02</v>
      </c>
      <c r="O2168" s="21">
        <f t="shared" si="1202"/>
        <v>3.5999999999999996</v>
      </c>
      <c r="P2168" s="21" t="str">
        <f t="shared" si="1203"/>
        <v>N</v>
      </c>
      <c r="Q2168" s="22">
        <f t="shared" si="1204"/>
        <v>39577.919999999998</v>
      </c>
      <c r="R2168" s="8" t="str">
        <f t="shared" si="1205"/>
        <v>N</v>
      </c>
      <c r="S2168" s="23">
        <f t="shared" si="1206"/>
        <v>4.8</v>
      </c>
      <c r="T2168" s="24">
        <f t="shared" si="1207"/>
        <v>50000</v>
      </c>
      <c r="U2168" s="24">
        <f t="shared" si="1208"/>
        <v>200000</v>
      </c>
      <c r="V2168" s="24">
        <f t="shared" si="1209"/>
        <v>257500</v>
      </c>
      <c r="W2168" s="24">
        <f t="shared" si="1210"/>
        <v>30277.108800000002</v>
      </c>
      <c r="X2168" s="24">
        <f t="shared" si="1211"/>
        <v>0</v>
      </c>
      <c r="Y2168" s="24">
        <f t="shared" si="1212"/>
        <v>30277.108800000002</v>
      </c>
      <c r="Z2168" s="24">
        <f t="shared" si="1213"/>
        <v>10092.369599999998</v>
      </c>
      <c r="AA2168" s="25" t="str">
        <f t="shared" si="1214"/>
        <v>N</v>
      </c>
      <c r="AB2168" s="26">
        <f t="shared" si="1215"/>
        <v>3.8</v>
      </c>
      <c r="AC2168" s="27">
        <f t="shared" si="1216"/>
        <v>50000</v>
      </c>
      <c r="AD2168" s="28">
        <f t="shared" si="1217"/>
        <v>200000</v>
      </c>
      <c r="AE2168" s="28">
        <f t="shared" si="1218"/>
        <v>257500</v>
      </c>
      <c r="AF2168" s="28">
        <f t="shared" si="1219"/>
        <v>30882.650975999997</v>
      </c>
      <c r="AG2168" s="28">
        <f t="shared" si="1220"/>
        <v>0</v>
      </c>
      <c r="AH2168" s="28">
        <f t="shared" si="1221"/>
        <v>30882.650975999997</v>
      </c>
      <c r="AI2168" s="28">
        <f t="shared" si="1222"/>
        <v>10294.216992000001</v>
      </c>
      <c r="AJ2168" s="29" t="str">
        <f t="shared" si="1223"/>
        <v>N</v>
      </c>
      <c r="AK2168" s="30">
        <f t="shared" si="1224"/>
        <v>2.8</v>
      </c>
      <c r="AL2168" s="31">
        <f t="shared" si="1225"/>
        <v>50000</v>
      </c>
      <c r="AM2168" s="31">
        <f t="shared" si="1226"/>
        <v>200000</v>
      </c>
      <c r="AN2168" s="31">
        <f t="shared" si="1227"/>
        <v>257500</v>
      </c>
      <c r="AO2168" s="31">
        <f t="shared" si="1228"/>
        <v>31500.30399552</v>
      </c>
      <c r="AP2168" s="31">
        <f t="shared" si="1229"/>
        <v>0</v>
      </c>
      <c r="AQ2168" s="31">
        <f t="shared" si="1230"/>
        <v>31500.30399552</v>
      </c>
      <c r="AR2168" s="31">
        <f t="shared" si="1231"/>
        <v>10500.10133184</v>
      </c>
      <c r="AS2168" s="32">
        <f t="shared" si="1232"/>
        <v>1.7999999999999998</v>
      </c>
      <c r="AT2168" s="33">
        <f t="shared" si="1233"/>
        <v>50000</v>
      </c>
      <c r="AU2168" s="33">
        <f t="shared" si="1234"/>
        <v>200000</v>
      </c>
      <c r="AV2168" s="33">
        <v>258666</v>
      </c>
      <c r="AW2168" s="33">
        <f t="shared" si="1235"/>
        <v>11847.409671360001</v>
      </c>
      <c r="AX2168" s="33">
        <f t="shared" si="1236"/>
        <v>30993.003762547203</v>
      </c>
      <c r="AY2168" s="34">
        <f t="shared" si="1237"/>
        <v>61879.691686387203</v>
      </c>
    </row>
    <row r="2169" spans="1:51" ht="15" customHeight="1" x14ac:dyDescent="0.3">
      <c r="A2169" s="166" t="s">
        <v>3373</v>
      </c>
      <c r="B2169" s="99">
        <v>9033.2800000000007</v>
      </c>
      <c r="C2169" s="99">
        <v>3937.97</v>
      </c>
      <c r="D2169" s="99">
        <v>27985.64</v>
      </c>
      <c r="E2169" s="99">
        <v>16179.44</v>
      </c>
      <c r="F2169" s="141">
        <v>44000</v>
      </c>
      <c r="G2169" s="142">
        <v>12500</v>
      </c>
      <c r="H2169" s="182">
        <v>46350</v>
      </c>
      <c r="I2169" s="182">
        <v>46362</v>
      </c>
      <c r="J2169" s="166">
        <v>4.9000000000000004</v>
      </c>
      <c r="K2169" s="166">
        <v>3.2</v>
      </c>
      <c r="L2169" s="167" t="s">
        <v>1207</v>
      </c>
      <c r="M2169" s="168" t="s">
        <v>1203</v>
      </c>
      <c r="N2169" s="169">
        <v>0.02</v>
      </c>
      <c r="O2169" s="21">
        <f t="shared" si="1202"/>
        <v>1.7000000000000002</v>
      </c>
      <c r="P2169" s="21" t="str">
        <f t="shared" si="1203"/>
        <v>N</v>
      </c>
      <c r="Q2169" s="22">
        <f t="shared" si="1204"/>
        <v>12971.25</v>
      </c>
      <c r="R2169" s="8" t="str">
        <f t="shared" si="1205"/>
        <v>N</v>
      </c>
      <c r="S2169" s="23">
        <f t="shared" si="1206"/>
        <v>2.2666666666666671</v>
      </c>
      <c r="T2169" s="24">
        <f t="shared" si="1207"/>
        <v>50000</v>
      </c>
      <c r="U2169" s="24">
        <f t="shared" si="1208"/>
        <v>200000</v>
      </c>
      <c r="V2169" s="24">
        <f t="shared" si="1209"/>
        <v>257500</v>
      </c>
      <c r="W2169" s="24">
        <f t="shared" si="1210"/>
        <v>9923.0062500000004</v>
      </c>
      <c r="X2169" s="24">
        <f t="shared" si="1211"/>
        <v>0</v>
      </c>
      <c r="Y2169" s="24">
        <f t="shared" si="1212"/>
        <v>9923.0062500000004</v>
      </c>
      <c r="Z2169" s="24">
        <f t="shared" si="1213"/>
        <v>3307.6687500000007</v>
      </c>
      <c r="AA2169" s="25" t="str">
        <f t="shared" si="1214"/>
        <v>N</v>
      </c>
      <c r="AB2169" s="26">
        <f t="shared" si="1215"/>
        <v>1.2666666666666671</v>
      </c>
      <c r="AC2169" s="27">
        <f t="shared" si="1216"/>
        <v>50000</v>
      </c>
      <c r="AD2169" s="28">
        <f t="shared" si="1217"/>
        <v>200000</v>
      </c>
      <c r="AE2169" s="28">
        <f t="shared" si="1218"/>
        <v>257500</v>
      </c>
      <c r="AF2169" s="28">
        <f t="shared" si="1219"/>
        <v>10121.466375</v>
      </c>
      <c r="AG2169" s="28">
        <f t="shared" si="1220"/>
        <v>0</v>
      </c>
      <c r="AH2169" s="28">
        <f t="shared" si="1221"/>
        <v>10121.466375</v>
      </c>
      <c r="AI2169" s="28">
        <f t="shared" si="1222"/>
        <v>3373.8221250000006</v>
      </c>
      <c r="AJ2169" s="29" t="str">
        <f t="shared" si="1223"/>
        <v>N</v>
      </c>
      <c r="AK2169" s="30">
        <f t="shared" si="1224"/>
        <v>0.26666666666666705</v>
      </c>
      <c r="AL2169" s="31">
        <f t="shared" si="1225"/>
        <v>50000</v>
      </c>
      <c r="AM2169" s="31">
        <f t="shared" si="1226"/>
        <v>200000</v>
      </c>
      <c r="AN2169" s="31">
        <f t="shared" si="1227"/>
        <v>257500</v>
      </c>
      <c r="AO2169" s="31">
        <f t="shared" si="1228"/>
        <v>10323.8957025</v>
      </c>
      <c r="AP2169" s="31">
        <f t="shared" si="1229"/>
        <v>0</v>
      </c>
      <c r="AQ2169" s="31">
        <f t="shared" si="1230"/>
        <v>10323.8957025</v>
      </c>
      <c r="AR2169" s="31">
        <f t="shared" si="1231"/>
        <v>3441.2985675</v>
      </c>
      <c r="AS2169" s="32">
        <f t="shared" si="1232"/>
        <v>0</v>
      </c>
      <c r="AT2169" s="33">
        <f t="shared" si="1233"/>
        <v>50000</v>
      </c>
      <c r="AU2169" s="33">
        <f t="shared" si="1234"/>
        <v>200000</v>
      </c>
      <c r="AV2169" s="33">
        <v>258667</v>
      </c>
      <c r="AW2169" s="33">
        <f t="shared" si="1235"/>
        <v>0</v>
      </c>
      <c r="AX2169" s="33">
        <f t="shared" si="1236"/>
        <v>0</v>
      </c>
      <c r="AY2169" s="34">
        <f t="shared" si="1237"/>
        <v>10122.789442500001</v>
      </c>
    </row>
    <row r="2170" spans="1:51" ht="15" customHeight="1" x14ac:dyDescent="0.3">
      <c r="A2170" s="166" t="s">
        <v>3374</v>
      </c>
      <c r="B2170" s="99">
        <v>19863.419999999998</v>
      </c>
      <c r="C2170" s="99">
        <v>18040.28</v>
      </c>
      <c r="D2170" s="99">
        <v>63732.88</v>
      </c>
      <c r="E2170" s="99">
        <v>60973.3</v>
      </c>
      <c r="F2170" s="141">
        <v>60000</v>
      </c>
      <c r="G2170" s="142">
        <v>12500</v>
      </c>
      <c r="H2170" s="182">
        <v>46440</v>
      </c>
      <c r="I2170" s="182">
        <v>46488</v>
      </c>
      <c r="J2170" s="166">
        <v>2.4</v>
      </c>
      <c r="K2170" s="166">
        <v>0.3</v>
      </c>
      <c r="L2170" s="167" t="s">
        <v>1206</v>
      </c>
      <c r="M2170" s="168" t="s">
        <v>1205</v>
      </c>
      <c r="N2170" s="169">
        <v>0.02</v>
      </c>
      <c r="O2170" s="21">
        <f t="shared" si="1202"/>
        <v>2.1</v>
      </c>
      <c r="P2170" s="21" t="str">
        <f t="shared" si="1203"/>
        <v>N</v>
      </c>
      <c r="Q2170" s="22">
        <f t="shared" si="1204"/>
        <v>37903.699999999997</v>
      </c>
      <c r="R2170" s="8" t="str">
        <f t="shared" si="1205"/>
        <v>N</v>
      </c>
      <c r="S2170" s="23">
        <f t="shared" si="1206"/>
        <v>2.1</v>
      </c>
      <c r="T2170" s="24">
        <f t="shared" si="1207"/>
        <v>20500</v>
      </c>
      <c r="U2170" s="24">
        <f t="shared" si="1208"/>
        <v>100000</v>
      </c>
      <c r="V2170" s="24">
        <f t="shared" si="1209"/>
        <v>257500</v>
      </c>
      <c r="W2170" s="24">
        <f t="shared" si="1210"/>
        <v>20500</v>
      </c>
      <c r="X2170" s="24">
        <f t="shared" si="1211"/>
        <v>0</v>
      </c>
      <c r="Y2170" s="24">
        <f t="shared" si="1212"/>
        <v>20500</v>
      </c>
      <c r="Z2170" s="24">
        <f t="shared" si="1213"/>
        <v>18161.773999999998</v>
      </c>
      <c r="AA2170" s="25" t="str">
        <f t="shared" si="1214"/>
        <v>N</v>
      </c>
      <c r="AB2170" s="26">
        <f t="shared" si="1215"/>
        <v>1.1000000000000001</v>
      </c>
      <c r="AC2170" s="27">
        <f t="shared" si="1216"/>
        <v>20500</v>
      </c>
      <c r="AD2170" s="28">
        <f t="shared" si="1217"/>
        <v>100000</v>
      </c>
      <c r="AE2170" s="28">
        <f t="shared" si="1218"/>
        <v>257500</v>
      </c>
      <c r="AF2170" s="28">
        <f t="shared" si="1219"/>
        <v>15767.120000000003</v>
      </c>
      <c r="AG2170" s="28">
        <f t="shared" si="1220"/>
        <v>0</v>
      </c>
      <c r="AH2170" s="28">
        <f t="shared" si="1221"/>
        <v>15767.120000000003</v>
      </c>
      <c r="AI2170" s="28">
        <f t="shared" si="1222"/>
        <v>23667.889479999998</v>
      </c>
      <c r="AJ2170" s="29" t="str">
        <f t="shared" si="1223"/>
        <v>N</v>
      </c>
      <c r="AK2170" s="30">
        <f t="shared" si="1224"/>
        <v>0.10000000000000009</v>
      </c>
      <c r="AL2170" s="31">
        <f t="shared" si="1225"/>
        <v>20500</v>
      </c>
      <c r="AM2170" s="31">
        <f t="shared" si="1226"/>
        <v>100000</v>
      </c>
      <c r="AN2170" s="31">
        <f t="shared" si="1227"/>
        <v>257500</v>
      </c>
      <c r="AO2170" s="31">
        <f t="shared" si="1228"/>
        <v>15767.120000000003</v>
      </c>
      <c r="AP2170" s="31">
        <f t="shared" si="1229"/>
        <v>0</v>
      </c>
      <c r="AQ2170" s="31">
        <f t="shared" si="1230"/>
        <v>15767.120000000003</v>
      </c>
      <c r="AR2170" s="31">
        <f t="shared" si="1231"/>
        <v>24456.589669599998</v>
      </c>
      <c r="AS2170" s="32">
        <f t="shared" si="1232"/>
        <v>0</v>
      </c>
      <c r="AT2170" s="33">
        <f t="shared" si="1233"/>
        <v>20500</v>
      </c>
      <c r="AU2170" s="33">
        <f t="shared" si="1234"/>
        <v>100000</v>
      </c>
      <c r="AV2170" s="33">
        <v>258668</v>
      </c>
      <c r="AW2170" s="33">
        <f t="shared" si="1235"/>
        <v>0</v>
      </c>
      <c r="AX2170" s="33">
        <f t="shared" si="1236"/>
        <v>0</v>
      </c>
      <c r="AY2170" s="34">
        <f t="shared" si="1237"/>
        <v>66286.253149600001</v>
      </c>
    </row>
    <row r="2171" spans="1:51" ht="15" customHeight="1" x14ac:dyDescent="0.3">
      <c r="A2171" s="166" t="s">
        <v>3375</v>
      </c>
      <c r="B2171" s="99">
        <v>18967.07</v>
      </c>
      <c r="C2171" s="99">
        <v>27163.69</v>
      </c>
      <c r="D2171" s="99">
        <v>111345.51</v>
      </c>
      <c r="E2171" s="99">
        <v>111298.56</v>
      </c>
      <c r="F2171" s="141">
        <v>45000</v>
      </c>
      <c r="G2171" s="142">
        <v>12500</v>
      </c>
      <c r="H2171" s="182">
        <v>46344</v>
      </c>
      <c r="I2171" s="182">
        <v>46402</v>
      </c>
      <c r="J2171" s="166">
        <v>2.7</v>
      </c>
      <c r="K2171" s="166">
        <v>1.1000000000000001</v>
      </c>
      <c r="L2171" s="167" t="s">
        <v>1206</v>
      </c>
      <c r="M2171" s="168" t="s">
        <v>1204</v>
      </c>
      <c r="N2171" s="169">
        <v>0.04</v>
      </c>
      <c r="O2171" s="21">
        <f t="shared" si="1202"/>
        <v>1.6</v>
      </c>
      <c r="P2171" s="21" t="str">
        <f t="shared" si="1203"/>
        <v>N</v>
      </c>
      <c r="Q2171" s="22">
        <f t="shared" si="1204"/>
        <v>46130.759999999995</v>
      </c>
      <c r="R2171" s="8" t="str">
        <f t="shared" si="1205"/>
        <v>N</v>
      </c>
      <c r="S2171" s="23">
        <f t="shared" si="1206"/>
        <v>3.2</v>
      </c>
      <c r="T2171" s="24">
        <f t="shared" si="1207"/>
        <v>20500</v>
      </c>
      <c r="U2171" s="24">
        <f t="shared" si="1208"/>
        <v>100000</v>
      </c>
      <c r="V2171" s="24">
        <f t="shared" si="1209"/>
        <v>257500</v>
      </c>
      <c r="W2171" s="24">
        <f t="shared" si="1210"/>
        <v>0</v>
      </c>
      <c r="X2171" s="24">
        <f t="shared" si="1211"/>
        <v>0</v>
      </c>
      <c r="Y2171" s="24">
        <f t="shared" si="1212"/>
        <v>0</v>
      </c>
      <c r="Z2171" s="24">
        <f t="shared" si="1213"/>
        <v>47975.990399999995</v>
      </c>
      <c r="AA2171" s="25" t="str">
        <f t="shared" si="1214"/>
        <v>N</v>
      </c>
      <c r="AB2171" s="26">
        <f t="shared" si="1215"/>
        <v>2.2000000000000002</v>
      </c>
      <c r="AC2171" s="27">
        <f t="shared" si="1216"/>
        <v>20500</v>
      </c>
      <c r="AD2171" s="28">
        <f t="shared" si="1217"/>
        <v>100000</v>
      </c>
      <c r="AE2171" s="28">
        <f t="shared" si="1218"/>
        <v>257500</v>
      </c>
      <c r="AF2171" s="28">
        <f t="shared" si="1219"/>
        <v>0</v>
      </c>
      <c r="AG2171" s="28">
        <f t="shared" si="1220"/>
        <v>0</v>
      </c>
      <c r="AH2171" s="28">
        <f t="shared" si="1221"/>
        <v>0</v>
      </c>
      <c r="AI2171" s="28">
        <f t="shared" si="1222"/>
        <v>49895.030015999997</v>
      </c>
      <c r="AJ2171" s="29" t="str">
        <f t="shared" si="1223"/>
        <v>N</v>
      </c>
      <c r="AK2171" s="30">
        <f t="shared" si="1224"/>
        <v>1.2000000000000002</v>
      </c>
      <c r="AL2171" s="31">
        <f t="shared" si="1225"/>
        <v>20500</v>
      </c>
      <c r="AM2171" s="31">
        <f t="shared" si="1226"/>
        <v>100000</v>
      </c>
      <c r="AN2171" s="31">
        <f t="shared" si="1227"/>
        <v>257500</v>
      </c>
      <c r="AO2171" s="31">
        <f t="shared" si="1228"/>
        <v>0</v>
      </c>
      <c r="AP2171" s="31">
        <f t="shared" si="1229"/>
        <v>0</v>
      </c>
      <c r="AQ2171" s="31">
        <f t="shared" si="1230"/>
        <v>0</v>
      </c>
      <c r="AR2171" s="31">
        <f t="shared" si="1231"/>
        <v>51890.831216639999</v>
      </c>
      <c r="AS2171" s="32">
        <f t="shared" si="1232"/>
        <v>0.20000000000000018</v>
      </c>
      <c r="AT2171" s="33">
        <f t="shared" si="1233"/>
        <v>20500</v>
      </c>
      <c r="AU2171" s="33">
        <f t="shared" si="1234"/>
        <v>100000</v>
      </c>
      <c r="AV2171" s="33">
        <v>258669</v>
      </c>
      <c r="AW2171" s="33">
        <f t="shared" si="1235"/>
        <v>0</v>
      </c>
      <c r="AX2171" s="33">
        <f t="shared" si="1236"/>
        <v>53966.464465305602</v>
      </c>
      <c r="AY2171" s="34">
        <f t="shared" si="1237"/>
        <v>203728.31609794562</v>
      </c>
    </row>
    <row r="2172" spans="1:51" ht="15" customHeight="1" x14ac:dyDescent="0.3">
      <c r="A2172" s="166" t="s">
        <v>3376</v>
      </c>
      <c r="B2172" s="99">
        <v>15222.53</v>
      </c>
      <c r="C2172" s="99">
        <v>28769.83</v>
      </c>
      <c r="D2172" s="99">
        <v>98335.2</v>
      </c>
      <c r="E2172" s="99">
        <v>92255.09</v>
      </c>
      <c r="F2172" s="141">
        <v>42000</v>
      </c>
      <c r="G2172" s="142">
        <v>0</v>
      </c>
      <c r="H2172" s="182">
        <v>46454</v>
      </c>
      <c r="I2172" s="182">
        <v>46516</v>
      </c>
      <c r="J2172" s="166">
        <v>2.2999999999999998</v>
      </c>
      <c r="K2172" s="166">
        <v>1.9</v>
      </c>
      <c r="L2172" s="167" t="s">
        <v>1206</v>
      </c>
      <c r="M2172" s="168" t="s">
        <v>1204</v>
      </c>
      <c r="N2172" s="169">
        <v>0.05</v>
      </c>
      <c r="O2172" s="21">
        <f t="shared" si="1202"/>
        <v>0.39999999999999991</v>
      </c>
      <c r="P2172" s="21" t="str">
        <f t="shared" si="1203"/>
        <v>N</v>
      </c>
      <c r="Q2172" s="22">
        <f t="shared" si="1204"/>
        <v>43992.36</v>
      </c>
      <c r="R2172" s="8" t="str">
        <f t="shared" si="1205"/>
        <v>N</v>
      </c>
      <c r="S2172" s="23">
        <f t="shared" si="1206"/>
        <v>0.79999999999999982</v>
      </c>
      <c r="T2172" s="24">
        <f t="shared" si="1207"/>
        <v>20500</v>
      </c>
      <c r="U2172" s="24">
        <f t="shared" si="1208"/>
        <v>100000</v>
      </c>
      <c r="V2172" s="24">
        <f t="shared" si="1209"/>
        <v>257500</v>
      </c>
      <c r="W2172" s="24">
        <f t="shared" si="1210"/>
        <v>832.40000000000146</v>
      </c>
      <c r="X2172" s="24">
        <f t="shared" si="1211"/>
        <v>0</v>
      </c>
      <c r="Y2172" s="24">
        <f t="shared" si="1212"/>
        <v>832.40000000000146</v>
      </c>
      <c r="Z2172" s="24">
        <f t="shared" si="1213"/>
        <v>45359.578000000001</v>
      </c>
      <c r="AA2172" s="25" t="str">
        <f t="shared" si="1214"/>
        <v>N</v>
      </c>
      <c r="AB2172" s="26">
        <f t="shared" si="1215"/>
        <v>0</v>
      </c>
      <c r="AC2172" s="27">
        <f t="shared" si="1216"/>
        <v>20500</v>
      </c>
      <c r="AD2172" s="28">
        <f t="shared" si="1217"/>
        <v>100000</v>
      </c>
      <c r="AE2172" s="28">
        <f t="shared" si="1218"/>
        <v>257500</v>
      </c>
      <c r="AF2172" s="28">
        <f t="shared" si="1219"/>
        <v>0</v>
      </c>
      <c r="AG2172" s="28">
        <f t="shared" si="1220"/>
        <v>0</v>
      </c>
      <c r="AH2172" s="28">
        <f t="shared" si="1221"/>
        <v>0</v>
      </c>
      <c r="AI2172" s="28">
        <f t="shared" si="1222"/>
        <v>0</v>
      </c>
      <c r="AJ2172" s="29" t="str">
        <f t="shared" si="1223"/>
        <v>N</v>
      </c>
      <c r="AK2172" s="30">
        <f t="shared" si="1224"/>
        <v>0</v>
      </c>
      <c r="AL2172" s="31">
        <f t="shared" si="1225"/>
        <v>20500</v>
      </c>
      <c r="AM2172" s="31">
        <f t="shared" si="1226"/>
        <v>100000</v>
      </c>
      <c r="AN2172" s="31">
        <f t="shared" si="1227"/>
        <v>257500</v>
      </c>
      <c r="AO2172" s="31">
        <f t="shared" si="1228"/>
        <v>0</v>
      </c>
      <c r="AP2172" s="31">
        <f t="shared" si="1229"/>
        <v>0</v>
      </c>
      <c r="AQ2172" s="31">
        <f t="shared" si="1230"/>
        <v>0</v>
      </c>
      <c r="AR2172" s="31">
        <f t="shared" si="1231"/>
        <v>0</v>
      </c>
      <c r="AS2172" s="32">
        <f t="shared" si="1232"/>
        <v>0</v>
      </c>
      <c r="AT2172" s="33">
        <f t="shared" si="1233"/>
        <v>20500</v>
      </c>
      <c r="AU2172" s="33">
        <f t="shared" si="1234"/>
        <v>100000</v>
      </c>
      <c r="AV2172" s="33">
        <v>258670</v>
      </c>
      <c r="AW2172" s="33">
        <f t="shared" si="1235"/>
        <v>0</v>
      </c>
      <c r="AX2172" s="33">
        <f t="shared" si="1236"/>
        <v>0</v>
      </c>
      <c r="AY2172" s="34">
        <f t="shared" si="1237"/>
        <v>45359.578000000001</v>
      </c>
    </row>
    <row r="2173" spans="1:51" ht="15" customHeight="1" x14ac:dyDescent="0.3">
      <c r="A2173" s="166" t="s">
        <v>3377</v>
      </c>
      <c r="B2173" s="99">
        <v>13060.29</v>
      </c>
      <c r="C2173" s="99">
        <v>31126.6</v>
      </c>
      <c r="D2173" s="99">
        <v>100977.97</v>
      </c>
      <c r="E2173" s="99">
        <v>92895.08</v>
      </c>
      <c r="F2173" s="141">
        <v>167000</v>
      </c>
      <c r="G2173" s="142">
        <v>12500</v>
      </c>
      <c r="H2173" s="182">
        <v>46406</v>
      </c>
      <c r="I2173" s="182">
        <v>46420</v>
      </c>
      <c r="J2173" s="166">
        <v>1.7</v>
      </c>
      <c r="K2173" s="166">
        <v>1.6</v>
      </c>
      <c r="L2173" s="167" t="s">
        <v>1206</v>
      </c>
      <c r="M2173" s="168" t="s">
        <v>1203</v>
      </c>
      <c r="N2173" s="169">
        <v>5.1999999999999998E-2</v>
      </c>
      <c r="O2173" s="21">
        <f t="shared" si="1202"/>
        <v>9.9999999999999867E-2</v>
      </c>
      <c r="P2173" s="21" t="str">
        <f t="shared" si="1203"/>
        <v>N</v>
      </c>
      <c r="Q2173" s="22">
        <f t="shared" si="1204"/>
        <v>44186.89</v>
      </c>
      <c r="R2173" s="8" t="str">
        <f t="shared" si="1205"/>
        <v>N</v>
      </c>
      <c r="S2173" s="23">
        <f t="shared" si="1206"/>
        <v>0.13333333333333316</v>
      </c>
      <c r="T2173" s="24">
        <f t="shared" si="1207"/>
        <v>20500</v>
      </c>
      <c r="U2173" s="24">
        <f t="shared" si="1208"/>
        <v>100000</v>
      </c>
      <c r="V2173" s="24">
        <f t="shared" si="1209"/>
        <v>257500</v>
      </c>
      <c r="W2173" s="24">
        <f t="shared" si="1210"/>
        <v>0</v>
      </c>
      <c r="X2173" s="24">
        <f t="shared" si="1211"/>
        <v>0</v>
      </c>
      <c r="Y2173" s="24">
        <f t="shared" si="1212"/>
        <v>0</v>
      </c>
      <c r="Z2173" s="24">
        <f t="shared" si="1213"/>
        <v>46484.60828</v>
      </c>
      <c r="AA2173" s="25" t="str">
        <f t="shared" si="1214"/>
        <v>N</v>
      </c>
      <c r="AB2173" s="26">
        <f t="shared" si="1215"/>
        <v>0</v>
      </c>
      <c r="AC2173" s="27">
        <f t="shared" si="1216"/>
        <v>20500</v>
      </c>
      <c r="AD2173" s="28">
        <f t="shared" si="1217"/>
        <v>100000</v>
      </c>
      <c r="AE2173" s="28">
        <f t="shared" si="1218"/>
        <v>257500</v>
      </c>
      <c r="AF2173" s="28">
        <f t="shared" si="1219"/>
        <v>0</v>
      </c>
      <c r="AG2173" s="28">
        <f t="shared" si="1220"/>
        <v>0</v>
      </c>
      <c r="AH2173" s="28">
        <f t="shared" si="1221"/>
        <v>0</v>
      </c>
      <c r="AI2173" s="28">
        <f t="shared" si="1222"/>
        <v>0</v>
      </c>
      <c r="AJ2173" s="29" t="str">
        <f t="shared" si="1223"/>
        <v>N</v>
      </c>
      <c r="AK2173" s="30">
        <f t="shared" si="1224"/>
        <v>0</v>
      </c>
      <c r="AL2173" s="31">
        <f t="shared" si="1225"/>
        <v>20500</v>
      </c>
      <c r="AM2173" s="31">
        <f t="shared" si="1226"/>
        <v>100000</v>
      </c>
      <c r="AN2173" s="31">
        <f t="shared" si="1227"/>
        <v>257500</v>
      </c>
      <c r="AO2173" s="31">
        <f t="shared" si="1228"/>
        <v>0</v>
      </c>
      <c r="AP2173" s="31">
        <f t="shared" si="1229"/>
        <v>0</v>
      </c>
      <c r="AQ2173" s="31">
        <f t="shared" si="1230"/>
        <v>0</v>
      </c>
      <c r="AR2173" s="31">
        <f t="shared" si="1231"/>
        <v>0</v>
      </c>
      <c r="AS2173" s="32">
        <f t="shared" si="1232"/>
        <v>0</v>
      </c>
      <c r="AT2173" s="33">
        <f t="shared" si="1233"/>
        <v>20500</v>
      </c>
      <c r="AU2173" s="33">
        <f t="shared" si="1234"/>
        <v>100000</v>
      </c>
      <c r="AV2173" s="33">
        <v>258671</v>
      </c>
      <c r="AW2173" s="33">
        <f t="shared" si="1235"/>
        <v>0</v>
      </c>
      <c r="AX2173" s="33">
        <f t="shared" si="1236"/>
        <v>0</v>
      </c>
      <c r="AY2173" s="34">
        <f t="shared" si="1237"/>
        <v>46484.60828</v>
      </c>
    </row>
    <row r="2174" spans="1:51" ht="15" customHeight="1" x14ac:dyDescent="0.3">
      <c r="A2174" s="166" t="s">
        <v>3378</v>
      </c>
      <c r="B2174" s="99">
        <v>10828.24</v>
      </c>
      <c r="C2174" s="99">
        <v>2754.01</v>
      </c>
      <c r="D2174" s="99">
        <v>36292.6</v>
      </c>
      <c r="E2174" s="99">
        <v>26521.53</v>
      </c>
      <c r="F2174" s="141">
        <v>92000</v>
      </c>
      <c r="G2174" s="142">
        <v>0</v>
      </c>
      <c r="H2174" s="182">
        <v>46262</v>
      </c>
      <c r="I2174" s="182">
        <v>46320</v>
      </c>
      <c r="J2174" s="166">
        <v>3.3</v>
      </c>
      <c r="K2174" s="166">
        <v>0.1</v>
      </c>
      <c r="L2174" s="167" t="s">
        <v>1207</v>
      </c>
      <c r="M2174" s="168" t="s">
        <v>1203</v>
      </c>
      <c r="N2174" s="169">
        <v>0.04</v>
      </c>
      <c r="O2174" s="21">
        <f t="shared" si="1202"/>
        <v>3.1999999999999997</v>
      </c>
      <c r="P2174" s="21" t="str">
        <f t="shared" si="1203"/>
        <v>N</v>
      </c>
      <c r="Q2174" s="22">
        <f t="shared" si="1204"/>
        <v>13582.25</v>
      </c>
      <c r="R2174" s="8" t="str">
        <f t="shared" si="1205"/>
        <v>N</v>
      </c>
      <c r="S2174" s="23">
        <f t="shared" si="1206"/>
        <v>4.2666666666666666</v>
      </c>
      <c r="T2174" s="24">
        <f t="shared" si="1207"/>
        <v>50000</v>
      </c>
      <c r="U2174" s="24">
        <f t="shared" si="1208"/>
        <v>200000</v>
      </c>
      <c r="V2174" s="24">
        <f t="shared" si="1209"/>
        <v>257500</v>
      </c>
      <c r="W2174" s="24">
        <f t="shared" si="1210"/>
        <v>10594.155000000001</v>
      </c>
      <c r="X2174" s="24">
        <f t="shared" si="1211"/>
        <v>0</v>
      </c>
      <c r="Y2174" s="24">
        <f t="shared" si="1212"/>
        <v>10594.155000000001</v>
      </c>
      <c r="Z2174" s="24">
        <f t="shared" si="1213"/>
        <v>3531.3850000000002</v>
      </c>
      <c r="AA2174" s="25" t="str">
        <f t="shared" si="1214"/>
        <v>N</v>
      </c>
      <c r="AB2174" s="26">
        <f t="shared" si="1215"/>
        <v>3.2666666666666666</v>
      </c>
      <c r="AC2174" s="27">
        <f t="shared" si="1216"/>
        <v>50000</v>
      </c>
      <c r="AD2174" s="28">
        <f t="shared" si="1217"/>
        <v>200000</v>
      </c>
      <c r="AE2174" s="28">
        <f t="shared" si="1218"/>
        <v>257500</v>
      </c>
      <c r="AF2174" s="28">
        <f t="shared" si="1219"/>
        <v>11017.921200000001</v>
      </c>
      <c r="AG2174" s="28">
        <f t="shared" si="1220"/>
        <v>0</v>
      </c>
      <c r="AH2174" s="28">
        <f t="shared" si="1221"/>
        <v>11017.921200000001</v>
      </c>
      <c r="AI2174" s="28">
        <f t="shared" si="1222"/>
        <v>3672.6404000000002</v>
      </c>
      <c r="AJ2174" s="29" t="str">
        <f t="shared" si="1223"/>
        <v>N</v>
      </c>
      <c r="AK2174" s="30">
        <f t="shared" si="1224"/>
        <v>2.2666666666666666</v>
      </c>
      <c r="AL2174" s="31">
        <f t="shared" si="1225"/>
        <v>50000</v>
      </c>
      <c r="AM2174" s="31">
        <f t="shared" si="1226"/>
        <v>200000</v>
      </c>
      <c r="AN2174" s="31">
        <f t="shared" si="1227"/>
        <v>257500</v>
      </c>
      <c r="AO2174" s="31">
        <f t="shared" si="1228"/>
        <v>11458.638048000001</v>
      </c>
      <c r="AP2174" s="31">
        <f t="shared" si="1229"/>
        <v>0</v>
      </c>
      <c r="AQ2174" s="31">
        <f t="shared" si="1230"/>
        <v>11458.638048000001</v>
      </c>
      <c r="AR2174" s="31">
        <f t="shared" si="1231"/>
        <v>3819.5460160000002</v>
      </c>
      <c r="AS2174" s="32">
        <f t="shared" si="1232"/>
        <v>1.2666666666666666</v>
      </c>
      <c r="AT2174" s="33">
        <f t="shared" si="1233"/>
        <v>50000</v>
      </c>
      <c r="AU2174" s="33">
        <f t="shared" si="1234"/>
        <v>200000</v>
      </c>
      <c r="AV2174" s="33">
        <v>258672</v>
      </c>
      <c r="AW2174" s="33">
        <f t="shared" si="1235"/>
        <v>11916.983569920001</v>
      </c>
      <c r="AX2174" s="33">
        <f t="shared" si="1236"/>
        <v>3972.3278566400004</v>
      </c>
      <c r="AY2174" s="34">
        <f t="shared" si="1237"/>
        <v>14995.899272640001</v>
      </c>
    </row>
    <row r="2175" spans="1:51" ht="15" customHeight="1" x14ac:dyDescent="0.3">
      <c r="A2175" s="166" t="s">
        <v>3379</v>
      </c>
      <c r="B2175" s="99">
        <v>16647.16</v>
      </c>
      <c r="C2175" s="99">
        <v>27139.14</v>
      </c>
      <c r="D2175" s="99">
        <v>61852.27</v>
      </c>
      <c r="E2175" s="99">
        <v>47893.22</v>
      </c>
      <c r="F2175" s="141">
        <v>100000</v>
      </c>
      <c r="G2175" s="142">
        <v>26667</v>
      </c>
      <c r="H2175" s="182">
        <v>46393</v>
      </c>
      <c r="I2175" s="182">
        <v>46410</v>
      </c>
      <c r="J2175" s="166">
        <v>3.5</v>
      </c>
      <c r="K2175" s="166">
        <v>0.5</v>
      </c>
      <c r="L2175" s="167" t="s">
        <v>1207</v>
      </c>
      <c r="M2175" s="168" t="s">
        <v>1205</v>
      </c>
      <c r="N2175" s="169">
        <v>1.6E-2</v>
      </c>
      <c r="O2175" s="21">
        <f t="shared" si="1202"/>
        <v>3</v>
      </c>
      <c r="P2175" s="21" t="str">
        <f t="shared" si="1203"/>
        <v>N</v>
      </c>
      <c r="Q2175" s="22">
        <f t="shared" si="1204"/>
        <v>43786.3</v>
      </c>
      <c r="R2175" s="8" t="str">
        <f t="shared" si="1205"/>
        <v>N</v>
      </c>
      <c r="S2175" s="23">
        <f t="shared" si="1206"/>
        <v>3</v>
      </c>
      <c r="T2175" s="24">
        <f t="shared" si="1207"/>
        <v>50000</v>
      </c>
      <c r="U2175" s="24">
        <f t="shared" si="1208"/>
        <v>200000</v>
      </c>
      <c r="V2175" s="24">
        <f t="shared" si="1209"/>
        <v>257500</v>
      </c>
      <c r="W2175" s="24">
        <f t="shared" si="1210"/>
        <v>44486.880800000006</v>
      </c>
      <c r="X2175" s="24">
        <f t="shared" si="1211"/>
        <v>0</v>
      </c>
      <c r="Y2175" s="24">
        <f t="shared" si="1212"/>
        <v>44486.880800000006</v>
      </c>
      <c r="Z2175" s="24">
        <f t="shared" si="1213"/>
        <v>0</v>
      </c>
      <c r="AA2175" s="25" t="str">
        <f t="shared" si="1214"/>
        <v>N</v>
      </c>
      <c r="AB2175" s="26">
        <f t="shared" si="1215"/>
        <v>2</v>
      </c>
      <c r="AC2175" s="27">
        <f t="shared" si="1216"/>
        <v>50000</v>
      </c>
      <c r="AD2175" s="28">
        <f t="shared" si="1217"/>
        <v>200000</v>
      </c>
      <c r="AE2175" s="28">
        <f t="shared" si="1218"/>
        <v>257500</v>
      </c>
      <c r="AF2175" s="28">
        <f t="shared" si="1219"/>
        <v>45198.670892800008</v>
      </c>
      <c r="AG2175" s="28">
        <f t="shared" si="1220"/>
        <v>0</v>
      </c>
      <c r="AH2175" s="28">
        <f t="shared" si="1221"/>
        <v>45198.670892800008</v>
      </c>
      <c r="AI2175" s="28">
        <f t="shared" si="1222"/>
        <v>0</v>
      </c>
      <c r="AJ2175" s="29" t="str">
        <f t="shared" si="1223"/>
        <v>N</v>
      </c>
      <c r="AK2175" s="30">
        <f t="shared" si="1224"/>
        <v>1</v>
      </c>
      <c r="AL2175" s="31">
        <f t="shared" si="1225"/>
        <v>50000</v>
      </c>
      <c r="AM2175" s="31">
        <f t="shared" si="1226"/>
        <v>200000</v>
      </c>
      <c r="AN2175" s="31">
        <f t="shared" si="1227"/>
        <v>257500</v>
      </c>
      <c r="AO2175" s="31">
        <f t="shared" si="1228"/>
        <v>45921.849627084812</v>
      </c>
      <c r="AP2175" s="31">
        <f t="shared" si="1229"/>
        <v>0</v>
      </c>
      <c r="AQ2175" s="31">
        <f t="shared" si="1230"/>
        <v>45921.849627084812</v>
      </c>
      <c r="AR2175" s="31">
        <f t="shared" si="1231"/>
        <v>0</v>
      </c>
      <c r="AS2175" s="32">
        <f t="shared" si="1232"/>
        <v>0</v>
      </c>
      <c r="AT2175" s="33">
        <f t="shared" si="1233"/>
        <v>50000</v>
      </c>
      <c r="AU2175" s="33">
        <f t="shared" si="1234"/>
        <v>200000</v>
      </c>
      <c r="AV2175" s="33">
        <v>258673</v>
      </c>
      <c r="AW2175" s="33">
        <f t="shared" si="1235"/>
        <v>0</v>
      </c>
      <c r="AX2175" s="33">
        <f t="shared" si="1236"/>
        <v>0</v>
      </c>
      <c r="AY2175" s="34">
        <f t="shared" si="1237"/>
        <v>0</v>
      </c>
    </row>
    <row r="2176" spans="1:51" ht="15" customHeight="1" x14ac:dyDescent="0.3">
      <c r="A2176" s="166" t="s">
        <v>3380</v>
      </c>
      <c r="B2176" s="99">
        <v>15561.34</v>
      </c>
      <c r="C2176" s="99">
        <v>18650.55</v>
      </c>
      <c r="D2176" s="99">
        <v>105105.86</v>
      </c>
      <c r="E2176" s="99">
        <v>94828.38</v>
      </c>
      <c r="F2176" s="143">
        <v>129000</v>
      </c>
      <c r="G2176" s="142">
        <v>0</v>
      </c>
      <c r="H2176" s="182">
        <v>46557</v>
      </c>
      <c r="I2176" s="182">
        <v>46608</v>
      </c>
      <c r="J2176" s="166">
        <v>2</v>
      </c>
      <c r="K2176" s="166">
        <v>1.7</v>
      </c>
      <c r="L2176" s="167" t="s">
        <v>1207</v>
      </c>
      <c r="M2176" s="168" t="s">
        <v>1204</v>
      </c>
      <c r="N2176" s="169">
        <v>0.03</v>
      </c>
      <c r="O2176" s="21">
        <f t="shared" si="1202"/>
        <v>0.30000000000000004</v>
      </c>
      <c r="P2176" s="21" t="str">
        <f t="shared" si="1203"/>
        <v>N</v>
      </c>
      <c r="Q2176" s="22">
        <f t="shared" si="1204"/>
        <v>34211.89</v>
      </c>
      <c r="R2176" s="8" t="str">
        <f t="shared" si="1205"/>
        <v>N</v>
      </c>
      <c r="S2176" s="23">
        <f t="shared" si="1206"/>
        <v>0.60000000000000009</v>
      </c>
      <c r="T2176" s="24">
        <f t="shared" si="1207"/>
        <v>50000</v>
      </c>
      <c r="U2176" s="24">
        <f t="shared" si="1208"/>
        <v>200000</v>
      </c>
      <c r="V2176" s="24">
        <f t="shared" si="1209"/>
        <v>257500</v>
      </c>
      <c r="W2176" s="24">
        <f t="shared" si="1210"/>
        <v>17619.123350000002</v>
      </c>
      <c r="X2176" s="24">
        <f t="shared" si="1211"/>
        <v>0</v>
      </c>
      <c r="Y2176" s="24">
        <f t="shared" si="1212"/>
        <v>17619.123350000002</v>
      </c>
      <c r="Z2176" s="24">
        <f t="shared" si="1213"/>
        <v>17619.123350000002</v>
      </c>
      <c r="AA2176" s="25" t="str">
        <f t="shared" si="1214"/>
        <v>N</v>
      </c>
      <c r="AB2176" s="26">
        <f t="shared" si="1215"/>
        <v>0</v>
      </c>
      <c r="AC2176" s="27">
        <f t="shared" si="1216"/>
        <v>50000</v>
      </c>
      <c r="AD2176" s="28">
        <f t="shared" si="1217"/>
        <v>200000</v>
      </c>
      <c r="AE2176" s="28">
        <f t="shared" si="1218"/>
        <v>257500</v>
      </c>
      <c r="AF2176" s="28">
        <f t="shared" si="1219"/>
        <v>0</v>
      </c>
      <c r="AG2176" s="28">
        <f t="shared" si="1220"/>
        <v>0</v>
      </c>
      <c r="AH2176" s="28">
        <f t="shared" si="1221"/>
        <v>0</v>
      </c>
      <c r="AI2176" s="28">
        <f t="shared" si="1222"/>
        <v>0</v>
      </c>
      <c r="AJ2176" s="29" t="str">
        <f t="shared" si="1223"/>
        <v>N</v>
      </c>
      <c r="AK2176" s="30">
        <f t="shared" si="1224"/>
        <v>0</v>
      </c>
      <c r="AL2176" s="31">
        <f t="shared" si="1225"/>
        <v>50000</v>
      </c>
      <c r="AM2176" s="31">
        <f t="shared" si="1226"/>
        <v>200000</v>
      </c>
      <c r="AN2176" s="31">
        <f t="shared" si="1227"/>
        <v>257500</v>
      </c>
      <c r="AO2176" s="31">
        <f t="shared" si="1228"/>
        <v>0</v>
      </c>
      <c r="AP2176" s="31">
        <f t="shared" si="1229"/>
        <v>0</v>
      </c>
      <c r="AQ2176" s="31">
        <f t="shared" si="1230"/>
        <v>0</v>
      </c>
      <c r="AR2176" s="31">
        <f t="shared" si="1231"/>
        <v>0</v>
      </c>
      <c r="AS2176" s="32">
        <f t="shared" si="1232"/>
        <v>0</v>
      </c>
      <c r="AT2176" s="33">
        <f t="shared" si="1233"/>
        <v>50000</v>
      </c>
      <c r="AU2176" s="33">
        <f t="shared" si="1234"/>
        <v>200000</v>
      </c>
      <c r="AV2176" s="33">
        <v>258674</v>
      </c>
      <c r="AW2176" s="33">
        <f t="shared" si="1235"/>
        <v>0</v>
      </c>
      <c r="AX2176" s="33">
        <f t="shared" si="1236"/>
        <v>0</v>
      </c>
      <c r="AY2176" s="34">
        <f t="shared" si="1237"/>
        <v>17619.123350000002</v>
      </c>
    </row>
    <row r="2177" spans="1:51" ht="15" customHeight="1" x14ac:dyDescent="0.3">
      <c r="A2177" s="166" t="s">
        <v>3381</v>
      </c>
      <c r="B2177" s="99">
        <v>13853.85</v>
      </c>
      <c r="C2177" s="99">
        <v>20106.98</v>
      </c>
      <c r="D2177" s="99">
        <v>93938.81</v>
      </c>
      <c r="E2177" s="99">
        <v>92649.74</v>
      </c>
      <c r="F2177" s="143">
        <v>77000</v>
      </c>
      <c r="G2177" s="142">
        <v>12500</v>
      </c>
      <c r="H2177" s="182">
        <v>46506</v>
      </c>
      <c r="I2177" s="182">
        <v>46589</v>
      </c>
      <c r="J2177" s="166">
        <v>4.5</v>
      </c>
      <c r="K2177" s="166">
        <v>2.5</v>
      </c>
      <c r="L2177" s="167" t="s">
        <v>1207</v>
      </c>
      <c r="M2177" s="168" t="s">
        <v>1205</v>
      </c>
      <c r="N2177" s="169">
        <v>3.3000000000000002E-2</v>
      </c>
      <c r="O2177" s="21">
        <f t="shared" si="1202"/>
        <v>2</v>
      </c>
      <c r="P2177" s="21" t="str">
        <f t="shared" si="1203"/>
        <v>N</v>
      </c>
      <c r="Q2177" s="22">
        <f t="shared" si="1204"/>
        <v>33960.83</v>
      </c>
      <c r="R2177" s="8" t="str">
        <f t="shared" si="1205"/>
        <v>N</v>
      </c>
      <c r="S2177" s="23">
        <f t="shared" si="1206"/>
        <v>2</v>
      </c>
      <c r="T2177" s="24">
        <f t="shared" si="1207"/>
        <v>50000</v>
      </c>
      <c r="U2177" s="24">
        <f t="shared" si="1208"/>
        <v>200000</v>
      </c>
      <c r="V2177" s="24">
        <f t="shared" si="1209"/>
        <v>257500</v>
      </c>
      <c r="W2177" s="24">
        <f t="shared" si="1210"/>
        <v>35081.537389999998</v>
      </c>
      <c r="X2177" s="24">
        <f t="shared" si="1211"/>
        <v>0</v>
      </c>
      <c r="Y2177" s="24">
        <f t="shared" si="1212"/>
        <v>35081.537389999998</v>
      </c>
      <c r="Z2177" s="24">
        <f t="shared" si="1213"/>
        <v>0</v>
      </c>
      <c r="AA2177" s="25" t="str">
        <f t="shared" si="1214"/>
        <v>N</v>
      </c>
      <c r="AB2177" s="26">
        <f t="shared" si="1215"/>
        <v>1</v>
      </c>
      <c r="AC2177" s="27">
        <f t="shared" si="1216"/>
        <v>50000</v>
      </c>
      <c r="AD2177" s="28">
        <f t="shared" si="1217"/>
        <v>200000</v>
      </c>
      <c r="AE2177" s="28">
        <f t="shared" si="1218"/>
        <v>257500</v>
      </c>
      <c r="AF2177" s="28">
        <f t="shared" si="1219"/>
        <v>36239.228123869994</v>
      </c>
      <c r="AG2177" s="28">
        <f t="shared" si="1220"/>
        <v>0</v>
      </c>
      <c r="AH2177" s="28">
        <f t="shared" si="1221"/>
        <v>36239.228123869994</v>
      </c>
      <c r="AI2177" s="28">
        <f t="shared" si="1222"/>
        <v>0</v>
      </c>
      <c r="AJ2177" s="29" t="str">
        <f t="shared" si="1223"/>
        <v>N</v>
      </c>
      <c r="AK2177" s="30">
        <f t="shared" si="1224"/>
        <v>0</v>
      </c>
      <c r="AL2177" s="31">
        <f t="shared" si="1225"/>
        <v>50000</v>
      </c>
      <c r="AM2177" s="31">
        <f t="shared" si="1226"/>
        <v>200000</v>
      </c>
      <c r="AN2177" s="31">
        <f t="shared" si="1227"/>
        <v>257500</v>
      </c>
      <c r="AO2177" s="31">
        <f t="shared" si="1228"/>
        <v>0</v>
      </c>
      <c r="AP2177" s="31">
        <f t="shared" si="1229"/>
        <v>0</v>
      </c>
      <c r="AQ2177" s="31">
        <f t="shared" si="1230"/>
        <v>0</v>
      </c>
      <c r="AR2177" s="31">
        <f t="shared" si="1231"/>
        <v>0</v>
      </c>
      <c r="AS2177" s="32">
        <f t="shared" si="1232"/>
        <v>0</v>
      </c>
      <c r="AT2177" s="33">
        <f t="shared" si="1233"/>
        <v>50000</v>
      </c>
      <c r="AU2177" s="33">
        <f t="shared" si="1234"/>
        <v>200000</v>
      </c>
      <c r="AV2177" s="33">
        <v>258675</v>
      </c>
      <c r="AW2177" s="33">
        <f t="shared" si="1235"/>
        <v>0</v>
      </c>
      <c r="AX2177" s="33">
        <f t="shared" si="1236"/>
        <v>0</v>
      </c>
      <c r="AY2177" s="34">
        <f t="shared" si="1237"/>
        <v>0</v>
      </c>
    </row>
    <row r="2178" spans="1:51" ht="15" customHeight="1" x14ac:dyDescent="0.3">
      <c r="A2178" s="166" t="s">
        <v>3382</v>
      </c>
      <c r="B2178" s="99">
        <v>13180</v>
      </c>
      <c r="C2178" s="99">
        <v>5499.73</v>
      </c>
      <c r="D2178" s="99">
        <v>90047.98</v>
      </c>
      <c r="E2178" s="99">
        <v>85520.62</v>
      </c>
      <c r="F2178" s="143">
        <v>150000</v>
      </c>
      <c r="G2178" s="142">
        <v>0</v>
      </c>
      <c r="H2178" s="182">
        <v>46507</v>
      </c>
      <c r="I2178" s="182">
        <v>46545</v>
      </c>
      <c r="J2178" s="166">
        <v>4.5</v>
      </c>
      <c r="K2178" s="166">
        <v>0.9</v>
      </c>
      <c r="L2178" s="167" t="s">
        <v>1206</v>
      </c>
      <c r="M2178" s="168" t="s">
        <v>1203</v>
      </c>
      <c r="N2178" s="169">
        <v>5.0000000000000001E-3</v>
      </c>
      <c r="O2178" s="21">
        <f t="shared" si="1202"/>
        <v>3.6</v>
      </c>
      <c r="P2178" s="21" t="str">
        <f t="shared" si="1203"/>
        <v>N</v>
      </c>
      <c r="Q2178" s="22">
        <f t="shared" si="1204"/>
        <v>18679.73</v>
      </c>
      <c r="R2178" s="8" t="str">
        <f t="shared" si="1205"/>
        <v>N</v>
      </c>
      <c r="S2178" s="23">
        <f t="shared" si="1206"/>
        <v>4.8</v>
      </c>
      <c r="T2178" s="24">
        <f t="shared" si="1207"/>
        <v>20500</v>
      </c>
      <c r="U2178" s="24">
        <f t="shared" si="1208"/>
        <v>100000</v>
      </c>
      <c r="V2178" s="24">
        <f t="shared" si="1209"/>
        <v>257500</v>
      </c>
      <c r="W2178" s="24">
        <f t="shared" si="1210"/>
        <v>7464.0150000000031</v>
      </c>
      <c r="X2178" s="24">
        <f t="shared" si="1211"/>
        <v>0</v>
      </c>
      <c r="Y2178" s="24">
        <f t="shared" si="1212"/>
        <v>7464.0150000000031</v>
      </c>
      <c r="Z2178" s="24">
        <f t="shared" si="1213"/>
        <v>11309.113649999996</v>
      </c>
      <c r="AA2178" s="25" t="str">
        <f t="shared" si="1214"/>
        <v>N</v>
      </c>
      <c r="AB2178" s="26">
        <f t="shared" si="1215"/>
        <v>3.8</v>
      </c>
      <c r="AC2178" s="27">
        <f t="shared" si="1216"/>
        <v>20500</v>
      </c>
      <c r="AD2178" s="28">
        <f t="shared" si="1217"/>
        <v>100000</v>
      </c>
      <c r="AE2178" s="28">
        <f t="shared" si="1218"/>
        <v>257500</v>
      </c>
      <c r="AF2178" s="28">
        <f t="shared" si="1219"/>
        <v>1866.0037500000008</v>
      </c>
      <c r="AG2178" s="28">
        <f t="shared" si="1220"/>
        <v>0</v>
      </c>
      <c r="AH2178" s="28">
        <f t="shared" si="1221"/>
        <v>1866.0037500000008</v>
      </c>
      <c r="AI2178" s="28">
        <f t="shared" si="1222"/>
        <v>17000.990543249998</v>
      </c>
      <c r="AJ2178" s="29" t="str">
        <f t="shared" si="1223"/>
        <v>N</v>
      </c>
      <c r="AK2178" s="30">
        <f t="shared" si="1224"/>
        <v>2.8</v>
      </c>
      <c r="AL2178" s="31">
        <f t="shared" si="1225"/>
        <v>20500</v>
      </c>
      <c r="AM2178" s="31">
        <f t="shared" si="1226"/>
        <v>100000</v>
      </c>
      <c r="AN2178" s="31">
        <f t="shared" si="1227"/>
        <v>257500</v>
      </c>
      <c r="AO2178" s="31">
        <f t="shared" si="1228"/>
        <v>1866.0037500000008</v>
      </c>
      <c r="AP2178" s="31">
        <f t="shared" si="1229"/>
        <v>0</v>
      </c>
      <c r="AQ2178" s="31">
        <f t="shared" si="1230"/>
        <v>1866.0037500000008</v>
      </c>
      <c r="AR2178" s="31">
        <f t="shared" si="1231"/>
        <v>17095.325514716245</v>
      </c>
      <c r="AS2178" s="32">
        <f t="shared" si="1232"/>
        <v>1.7999999999999998</v>
      </c>
      <c r="AT2178" s="33">
        <f t="shared" si="1233"/>
        <v>20500</v>
      </c>
      <c r="AU2178" s="33">
        <f t="shared" si="1234"/>
        <v>100000</v>
      </c>
      <c r="AV2178" s="33">
        <v>258676</v>
      </c>
      <c r="AW2178" s="33">
        <f t="shared" si="1235"/>
        <v>0</v>
      </c>
      <c r="AX2178" s="33">
        <f t="shared" si="1236"/>
        <v>19056.135911039826</v>
      </c>
      <c r="AY2178" s="34">
        <f t="shared" si="1237"/>
        <v>64461.565619006062</v>
      </c>
    </row>
    <row r="2179" spans="1:51" ht="15" customHeight="1" x14ac:dyDescent="0.3">
      <c r="A2179" s="166" t="s">
        <v>3383</v>
      </c>
      <c r="B2179" s="99">
        <v>17823.509999999998</v>
      </c>
      <c r="C2179" s="99">
        <v>9024.26</v>
      </c>
      <c r="D2179" s="99">
        <v>85705.37</v>
      </c>
      <c r="E2179" s="99">
        <v>81511.47</v>
      </c>
      <c r="F2179" s="143">
        <v>66000</v>
      </c>
      <c r="G2179" s="142">
        <v>12500</v>
      </c>
      <c r="H2179" s="182">
        <v>46499</v>
      </c>
      <c r="I2179" s="182">
        <v>46586</v>
      </c>
      <c r="J2179" s="166">
        <v>2.4</v>
      </c>
      <c r="K2179" s="166">
        <v>1.8</v>
      </c>
      <c r="L2179" s="167" t="s">
        <v>1206</v>
      </c>
      <c r="M2179" s="168" t="s">
        <v>1204</v>
      </c>
      <c r="N2179" s="169">
        <v>2E-3</v>
      </c>
      <c r="O2179" s="21">
        <f t="shared" si="1202"/>
        <v>0.59999999999999987</v>
      </c>
      <c r="P2179" s="21" t="str">
        <f t="shared" si="1203"/>
        <v>N</v>
      </c>
      <c r="Q2179" s="22">
        <f t="shared" si="1204"/>
        <v>26847.769999999997</v>
      </c>
      <c r="R2179" s="8" t="str">
        <f t="shared" si="1205"/>
        <v>N</v>
      </c>
      <c r="S2179" s="23">
        <f t="shared" si="1206"/>
        <v>1.1999999999999997</v>
      </c>
      <c r="T2179" s="24">
        <f t="shared" si="1207"/>
        <v>20500</v>
      </c>
      <c r="U2179" s="24">
        <f t="shared" si="1208"/>
        <v>100000</v>
      </c>
      <c r="V2179" s="24">
        <f t="shared" si="1209"/>
        <v>257500</v>
      </c>
      <c r="W2179" s="24">
        <f t="shared" si="1210"/>
        <v>7147.3150000000023</v>
      </c>
      <c r="X2179" s="24">
        <f t="shared" si="1211"/>
        <v>0</v>
      </c>
      <c r="Y2179" s="24">
        <f t="shared" si="1212"/>
        <v>7147.3150000000023</v>
      </c>
      <c r="Z2179" s="24">
        <f t="shared" si="1213"/>
        <v>19754.150539999995</v>
      </c>
      <c r="AA2179" s="25" t="str">
        <f t="shared" si="1214"/>
        <v>N</v>
      </c>
      <c r="AB2179" s="26">
        <f t="shared" si="1215"/>
        <v>0.19999999999999973</v>
      </c>
      <c r="AC2179" s="27">
        <f t="shared" si="1216"/>
        <v>20500</v>
      </c>
      <c r="AD2179" s="28">
        <f t="shared" si="1217"/>
        <v>100000</v>
      </c>
      <c r="AE2179" s="28">
        <f t="shared" si="1218"/>
        <v>257500</v>
      </c>
      <c r="AF2179" s="28">
        <f t="shared" si="1219"/>
        <v>3573.6575000000012</v>
      </c>
      <c r="AG2179" s="28">
        <f t="shared" si="1220"/>
        <v>0</v>
      </c>
      <c r="AH2179" s="28">
        <f t="shared" si="1221"/>
        <v>3573.6575000000012</v>
      </c>
      <c r="AI2179" s="28">
        <f t="shared" si="1222"/>
        <v>23381.610971079997</v>
      </c>
      <c r="AJ2179" s="29" t="str">
        <f t="shared" si="1223"/>
        <v>N</v>
      </c>
      <c r="AK2179" s="30">
        <f t="shared" si="1224"/>
        <v>0</v>
      </c>
      <c r="AL2179" s="31">
        <f t="shared" si="1225"/>
        <v>20500</v>
      </c>
      <c r="AM2179" s="31">
        <f t="shared" si="1226"/>
        <v>100000</v>
      </c>
      <c r="AN2179" s="31">
        <f t="shared" si="1227"/>
        <v>257500</v>
      </c>
      <c r="AO2179" s="31">
        <f t="shared" si="1228"/>
        <v>0</v>
      </c>
      <c r="AP2179" s="31">
        <f t="shared" si="1229"/>
        <v>0</v>
      </c>
      <c r="AQ2179" s="31">
        <f t="shared" si="1230"/>
        <v>0</v>
      </c>
      <c r="AR2179" s="31">
        <f t="shared" si="1231"/>
        <v>0</v>
      </c>
      <c r="AS2179" s="32">
        <f t="shared" si="1232"/>
        <v>0</v>
      </c>
      <c r="AT2179" s="33">
        <f t="shared" si="1233"/>
        <v>20500</v>
      </c>
      <c r="AU2179" s="33">
        <f t="shared" si="1234"/>
        <v>100000</v>
      </c>
      <c r="AV2179" s="33">
        <v>258677</v>
      </c>
      <c r="AW2179" s="33">
        <f t="shared" si="1235"/>
        <v>0</v>
      </c>
      <c r="AX2179" s="33">
        <f t="shared" si="1236"/>
        <v>0</v>
      </c>
      <c r="AY2179" s="34">
        <f t="shared" si="1237"/>
        <v>43135.761511079996</v>
      </c>
    </row>
    <row r="2180" spans="1:51" ht="15" customHeight="1" x14ac:dyDescent="0.3">
      <c r="A2180" s="166" t="s">
        <v>3384</v>
      </c>
      <c r="B2180" s="99">
        <v>7007.24</v>
      </c>
      <c r="C2180" s="99">
        <v>20765.18</v>
      </c>
      <c r="D2180" s="99">
        <v>79886.81</v>
      </c>
      <c r="E2180" s="99">
        <v>78519.570000000007</v>
      </c>
      <c r="F2180" s="143">
        <v>90000</v>
      </c>
      <c r="G2180" s="142">
        <v>0</v>
      </c>
      <c r="H2180" s="182">
        <v>46346</v>
      </c>
      <c r="I2180" s="182">
        <v>46428</v>
      </c>
      <c r="J2180" s="166">
        <v>5</v>
      </c>
      <c r="K2180" s="166">
        <v>2.6</v>
      </c>
      <c r="L2180" s="167" t="s">
        <v>1206</v>
      </c>
      <c r="M2180" s="168" t="s">
        <v>1204</v>
      </c>
      <c r="N2180" s="169">
        <v>0</v>
      </c>
      <c r="O2180" s="21">
        <f t="shared" si="1202"/>
        <v>2.4</v>
      </c>
      <c r="P2180" s="21" t="str">
        <f t="shared" si="1203"/>
        <v>N</v>
      </c>
      <c r="Q2180" s="22">
        <f t="shared" si="1204"/>
        <v>27772.42</v>
      </c>
      <c r="R2180" s="8" t="str">
        <f t="shared" si="1205"/>
        <v>N</v>
      </c>
      <c r="S2180" s="23">
        <f t="shared" si="1206"/>
        <v>4.8</v>
      </c>
      <c r="T2180" s="24">
        <f t="shared" si="1207"/>
        <v>20500</v>
      </c>
      <c r="U2180" s="24">
        <f t="shared" si="1208"/>
        <v>100000</v>
      </c>
      <c r="V2180" s="24">
        <f t="shared" si="1209"/>
        <v>257500</v>
      </c>
      <c r="W2180" s="24">
        <f t="shared" si="1210"/>
        <v>10056.595000000001</v>
      </c>
      <c r="X2180" s="24">
        <f t="shared" si="1211"/>
        <v>0</v>
      </c>
      <c r="Y2180" s="24">
        <f t="shared" si="1212"/>
        <v>10056.595000000001</v>
      </c>
      <c r="Z2180" s="24">
        <f t="shared" si="1213"/>
        <v>17715.824999999997</v>
      </c>
      <c r="AA2180" s="25" t="str">
        <f t="shared" si="1214"/>
        <v>N</v>
      </c>
      <c r="AB2180" s="26">
        <f t="shared" si="1215"/>
        <v>3.8</v>
      </c>
      <c r="AC2180" s="27">
        <f t="shared" si="1216"/>
        <v>20500</v>
      </c>
      <c r="AD2180" s="28">
        <f t="shared" si="1217"/>
        <v>100000</v>
      </c>
      <c r="AE2180" s="28">
        <f t="shared" si="1218"/>
        <v>257500</v>
      </c>
      <c r="AF2180" s="28">
        <f t="shared" si="1219"/>
        <v>5028.2975000000006</v>
      </c>
      <c r="AG2180" s="28">
        <f t="shared" si="1220"/>
        <v>0</v>
      </c>
      <c r="AH2180" s="28">
        <f t="shared" si="1221"/>
        <v>5028.2975000000006</v>
      </c>
      <c r="AI2180" s="28">
        <f t="shared" si="1222"/>
        <v>22744.122499999998</v>
      </c>
      <c r="AJ2180" s="29" t="str">
        <f t="shared" si="1223"/>
        <v>N</v>
      </c>
      <c r="AK2180" s="30">
        <f t="shared" si="1224"/>
        <v>2.8</v>
      </c>
      <c r="AL2180" s="31">
        <f t="shared" si="1225"/>
        <v>20500</v>
      </c>
      <c r="AM2180" s="31">
        <f t="shared" si="1226"/>
        <v>100000</v>
      </c>
      <c r="AN2180" s="31">
        <f t="shared" si="1227"/>
        <v>257500</v>
      </c>
      <c r="AO2180" s="31">
        <f t="shared" si="1228"/>
        <v>5028.2975000000006</v>
      </c>
      <c r="AP2180" s="31">
        <f t="shared" si="1229"/>
        <v>0</v>
      </c>
      <c r="AQ2180" s="31">
        <f t="shared" si="1230"/>
        <v>5028.2975000000006</v>
      </c>
      <c r="AR2180" s="31">
        <f t="shared" si="1231"/>
        <v>22744.122499999998</v>
      </c>
      <c r="AS2180" s="32">
        <f t="shared" si="1232"/>
        <v>1.7999999999999998</v>
      </c>
      <c r="AT2180" s="33">
        <f t="shared" si="1233"/>
        <v>20500</v>
      </c>
      <c r="AU2180" s="33">
        <f t="shared" si="1234"/>
        <v>100000</v>
      </c>
      <c r="AV2180" s="33">
        <v>258678</v>
      </c>
      <c r="AW2180" s="33">
        <f t="shared" si="1235"/>
        <v>0</v>
      </c>
      <c r="AX2180" s="33">
        <f t="shared" si="1236"/>
        <v>27772.42</v>
      </c>
      <c r="AY2180" s="34">
        <f t="shared" si="1237"/>
        <v>90976.489999999991</v>
      </c>
    </row>
    <row r="2181" spans="1:51" ht="15" customHeight="1" x14ac:dyDescent="0.3">
      <c r="A2181" s="166" t="s">
        <v>3385</v>
      </c>
      <c r="B2181" s="99">
        <v>14360.46</v>
      </c>
      <c r="C2181" s="99">
        <v>26939.06</v>
      </c>
      <c r="D2181" s="99">
        <v>107440.4</v>
      </c>
      <c r="E2181" s="99">
        <v>98775.47</v>
      </c>
      <c r="F2181" s="143">
        <v>90000</v>
      </c>
      <c r="G2181" s="142">
        <v>12500</v>
      </c>
      <c r="H2181" s="182">
        <v>46363</v>
      </c>
      <c r="I2181" s="182">
        <v>46414</v>
      </c>
      <c r="J2181" s="166">
        <v>3.9</v>
      </c>
      <c r="K2181" s="166">
        <v>0.1</v>
      </c>
      <c r="L2181" s="167" t="s">
        <v>1206</v>
      </c>
      <c r="M2181" s="168" t="s">
        <v>1204</v>
      </c>
      <c r="N2181" s="169">
        <v>0.04</v>
      </c>
      <c r="O2181" s="21">
        <f t="shared" ref="O2181:O2232" si="1238">MAX(0, J2181-K2181)</f>
        <v>3.8</v>
      </c>
      <c r="P2181" s="21" t="str">
        <f t="shared" ref="P2181:P2232" si="1239">IF(
  AND(
    I2181 &gt;= H2181 - 10,
    I2181 &lt;= DATE(2026,6,30),
    O2181 &gt; 0
  ),
  "Y",
  "N"
)</f>
        <v>N</v>
      </c>
      <c r="Q2181" s="22">
        <f t="shared" ref="Q2181:Q2232" si="1240">B2181+C2181</f>
        <v>41299.520000000004</v>
      </c>
      <c r="R2181" s="8" t="str">
        <f t="shared" ref="R2181:R2232" si="1241">IF(AND(P2181="Y",O2181&gt;0),"Y","N")</f>
        <v>N</v>
      </c>
      <c r="S2181" s="23">
        <f t="shared" ref="S2181:S2232" si="1242">MAX(0,(O2181/M2181))</f>
        <v>7.6</v>
      </c>
      <c r="T2181" s="24">
        <f t="shared" ref="T2181:T2232" si="1243">IF(R2181="Y",(20500+G2181),IF(AND(R2181="N",L2181="G"),20500,IF(AND(R2181="N",L2181="P"),50000,IF(AND(R2181="",L2181="G"),20500,IF(AND(R2181="",L2181="P"),50000,"")))))</f>
        <v>20500</v>
      </c>
      <c r="U2181" s="24">
        <f t="shared" ref="U2181:U2232" si="1244">IF(AND(R2181="Y",G2181&gt;0),224000,IF(AND(R2181="Y",G2181=0),138500,IF(AND(R2181="N",L2181="G"),100000,IF(AND(R2181="N",L2181=""),100000,IF(AND(R2181="N",L2181="P"),200000,"")))))</f>
        <v>100000</v>
      </c>
      <c r="V2181" s="24">
        <f t="shared" ref="V2181:V2232" si="1245">IF(R2181="Y",U2181,IF(R2181="N",257500,IF(R2181="",257500,)))</f>
        <v>257500</v>
      </c>
      <c r="W2181" s="24">
        <f t="shared" ref="W2181:W2232" si="1246">IF(
  M2181&lt;0.5,
  0,
  MAX(
    0,
    IF(
      S2181=0,
      0,
      IF(
        R2181="Y",
        MIN(Q2181*(1+N2181), T2181, U2181-E2181, V2181-E2181),
        MIN(Q2181*(1+N2181), T2181, U2181-D2181, V2181-F2181)
      )
    )
  ) * M2181
)</f>
        <v>0</v>
      </c>
      <c r="X2181" s="24">
        <f t="shared" ref="X2181:X2232" si="1247">IF(
  M2181&lt;0.5,
  0,
  MAX(
    0,
    IF(
      S2181=0,
      0,
      IF(
        R2181="Y",
        (Q2181*(1+N2181)-W2181),
        0
      )
    )
  ) * M2181
)</f>
        <v>0</v>
      </c>
      <c r="Y2181" s="24">
        <f t="shared" ref="Y2181:Y2232" si="1248">W2181+X2181</f>
        <v>0</v>
      </c>
      <c r="Z2181" s="24">
        <f t="shared" ref="Z2181:Z2232" si="1249">IF(S2181=0, 0, MAX(0, (Q2181*(1+N2181))-Y2181))</f>
        <v>42951.500800000009</v>
      </c>
      <c r="AA2181" s="25" t="str">
        <f t="shared" ref="AA2181:AA2232" si="1250">IF(AND(P2181="Y",O2181&gt;1),"Y","N")</f>
        <v>N</v>
      </c>
      <c r="AB2181" s="26">
        <f t="shared" ref="AB2181:AB2232" si="1251">MAX(0,(S2181-1))</f>
        <v>6.6</v>
      </c>
      <c r="AC2181" s="27">
        <f t="shared" ref="AC2181:AC2232" si="1252">IF(AA2181="Y",(20500+G2181),IF(AND(AA2181="N",L2181="G"),20500,IF(AND(AA2181="N",L2181="P"),50000,IF(AND(AA2181="",L2181="G"),20500,IF(AND(AA2181="",L2181="P"),50000,"")))))</f>
        <v>20500</v>
      </c>
      <c r="AD2181" s="28">
        <f t="shared" ref="AD2181:AD2232" si="1253">IF(AND(AA2181="Y",G2181&gt;0),224000,IF(AND(AA2181="Y",G2181=0),138500,IF(AND(AA2181="N",L2181="G"),100000,IF(AND(AA2181="N",L2181=""),100000,IF(AND(AA2181="N",L2181="P"),200000,"")))))</f>
        <v>100000</v>
      </c>
      <c r="AE2181" s="28">
        <f t="shared" ref="AE2181:AE2232" si="1254">IF(AA2181="Y",AD2181,IF(AA2181="N",257500,IF(AA2181="",257500,)))</f>
        <v>257500</v>
      </c>
      <c r="AF2181" s="28">
        <f t="shared" ref="AF2181:AF2232" si="1255">IF(
  M2181&lt;0.5,
  0,
  MAX(
    0,
    IF(
      AB2181=0,
      0,
      IF(
        AA2181="Y",
        MIN(Q2181*(1+N2181)*(1+N2181), AC2181, AD2181-E2181-W2181, AE2181-E2181-W2181),
        MIN(Q2181*(1+N2181)*(1+N2181), AC2181, AD2181-D2181-W2181, AE2181-F2181-W2181)
      )
    )
  ) * M2181
)</f>
        <v>0</v>
      </c>
      <c r="AG2181" s="28">
        <f t="shared" ref="AG2181:AG2232" si="1256">IF(
  M2181&lt;0.5,
  0,
  MAX(
    0,
    IF(
      AB2181=0,
      0,
      IF(
        AA2181="Y",
        (Q2181*(1+N2181)*(1+N2181)-AF2181),
        0
      )
    )
  ) * M2181
)</f>
        <v>0</v>
      </c>
      <c r="AH2181" s="28">
        <f t="shared" ref="AH2181:AH2232" si="1257">AF2181+AG2181</f>
        <v>0</v>
      </c>
      <c r="AI2181" s="28">
        <f t="shared" ref="AI2181:AI2232" si="1258">IF(AB2181=0, 0, MAX(0, (Q2181*(1+N2181)*(1+N2181)) - AH2181))</f>
        <v>44669.56083200001</v>
      </c>
      <c r="AJ2181" s="29" t="str">
        <f t="shared" ref="AJ2181:AJ2232" si="1259">IF(AND(P2181="Y",O2181&gt;2),"Y","N")</f>
        <v>N</v>
      </c>
      <c r="AK2181" s="30">
        <f t="shared" si="1224"/>
        <v>5.6</v>
      </c>
      <c r="AL2181" s="31">
        <f t="shared" si="1225"/>
        <v>20500</v>
      </c>
      <c r="AM2181" s="31">
        <f t="shared" si="1226"/>
        <v>100000</v>
      </c>
      <c r="AN2181" s="31">
        <f t="shared" si="1227"/>
        <v>257500</v>
      </c>
      <c r="AO2181" s="31">
        <f t="shared" si="1228"/>
        <v>0</v>
      </c>
      <c r="AP2181" s="31">
        <f t="shared" si="1229"/>
        <v>0</v>
      </c>
      <c r="AQ2181" s="31">
        <f t="shared" si="1230"/>
        <v>0</v>
      </c>
      <c r="AR2181" s="31">
        <f t="shared" si="1231"/>
        <v>46456.343265280011</v>
      </c>
      <c r="AS2181" s="32">
        <f t="shared" si="1232"/>
        <v>4.5999999999999996</v>
      </c>
      <c r="AT2181" s="33">
        <f t="shared" si="1233"/>
        <v>20500</v>
      </c>
      <c r="AU2181" s="33">
        <f t="shared" si="1234"/>
        <v>100000</v>
      </c>
      <c r="AV2181" s="33">
        <v>258679</v>
      </c>
      <c r="AW2181" s="33">
        <f t="shared" si="1235"/>
        <v>0</v>
      </c>
      <c r="AX2181" s="33">
        <f t="shared" si="1236"/>
        <v>48314.59699589121</v>
      </c>
      <c r="AY2181" s="34">
        <f t="shared" si="1237"/>
        <v>182392.00189317125</v>
      </c>
    </row>
    <row r="2182" spans="1:51" ht="15" customHeight="1" x14ac:dyDescent="0.3">
      <c r="A2182" s="166" t="s">
        <v>3386</v>
      </c>
      <c r="B2182" s="99">
        <v>5724.84</v>
      </c>
      <c r="C2182" s="99">
        <v>10550.45</v>
      </c>
      <c r="D2182" s="99">
        <v>26804.1</v>
      </c>
      <c r="E2182" s="99">
        <v>14218.59</v>
      </c>
      <c r="F2182" s="143">
        <v>105000</v>
      </c>
      <c r="G2182" s="142">
        <v>0</v>
      </c>
      <c r="H2182" s="182">
        <v>46272</v>
      </c>
      <c r="I2182" s="182">
        <v>46360</v>
      </c>
      <c r="J2182" s="166">
        <v>4.8</v>
      </c>
      <c r="K2182" s="166">
        <v>0.2</v>
      </c>
      <c r="L2182" s="167" t="s">
        <v>1207</v>
      </c>
      <c r="M2182" s="168" t="s">
        <v>1205</v>
      </c>
      <c r="N2182" s="169">
        <v>0.01</v>
      </c>
      <c r="O2182" s="21">
        <f t="shared" si="1238"/>
        <v>4.5999999999999996</v>
      </c>
      <c r="P2182" s="21" t="str">
        <f t="shared" si="1239"/>
        <v>N</v>
      </c>
      <c r="Q2182" s="22">
        <f t="shared" si="1240"/>
        <v>16275.29</v>
      </c>
      <c r="R2182" s="8" t="str">
        <f t="shared" si="1241"/>
        <v>N</v>
      </c>
      <c r="S2182" s="23">
        <f t="shared" si="1242"/>
        <v>4.5999999999999996</v>
      </c>
      <c r="T2182" s="24">
        <f t="shared" si="1243"/>
        <v>50000</v>
      </c>
      <c r="U2182" s="24">
        <f t="shared" si="1244"/>
        <v>200000</v>
      </c>
      <c r="V2182" s="24">
        <f t="shared" si="1245"/>
        <v>257500</v>
      </c>
      <c r="W2182" s="24">
        <f t="shared" si="1246"/>
        <v>16438.0429</v>
      </c>
      <c r="X2182" s="24">
        <f t="shared" si="1247"/>
        <v>0</v>
      </c>
      <c r="Y2182" s="24">
        <f t="shared" si="1248"/>
        <v>16438.0429</v>
      </c>
      <c r="Z2182" s="24">
        <f t="shared" si="1249"/>
        <v>0</v>
      </c>
      <c r="AA2182" s="25" t="str">
        <f t="shared" si="1250"/>
        <v>N</v>
      </c>
      <c r="AB2182" s="26">
        <f t="shared" si="1251"/>
        <v>3.5999999999999996</v>
      </c>
      <c r="AC2182" s="27">
        <f t="shared" si="1252"/>
        <v>50000</v>
      </c>
      <c r="AD2182" s="28">
        <f t="shared" si="1253"/>
        <v>200000</v>
      </c>
      <c r="AE2182" s="28">
        <f t="shared" si="1254"/>
        <v>257500</v>
      </c>
      <c r="AF2182" s="28">
        <f t="shared" si="1255"/>
        <v>16602.423329000001</v>
      </c>
      <c r="AG2182" s="28">
        <f t="shared" si="1256"/>
        <v>0</v>
      </c>
      <c r="AH2182" s="28">
        <f t="shared" si="1257"/>
        <v>16602.423329000001</v>
      </c>
      <c r="AI2182" s="28">
        <f t="shared" si="1258"/>
        <v>0</v>
      </c>
      <c r="AJ2182" s="29" t="str">
        <f t="shared" si="1259"/>
        <v>N</v>
      </c>
      <c r="AK2182" s="30">
        <f t="shared" si="1224"/>
        <v>2.5999999999999996</v>
      </c>
      <c r="AL2182" s="31">
        <f t="shared" si="1225"/>
        <v>50000</v>
      </c>
      <c r="AM2182" s="31">
        <f t="shared" si="1226"/>
        <v>200000</v>
      </c>
      <c r="AN2182" s="31">
        <f t="shared" si="1227"/>
        <v>257500</v>
      </c>
      <c r="AO2182" s="31">
        <f t="shared" si="1228"/>
        <v>16768.447562290003</v>
      </c>
      <c r="AP2182" s="31">
        <f t="shared" si="1229"/>
        <v>0</v>
      </c>
      <c r="AQ2182" s="31">
        <f t="shared" si="1230"/>
        <v>16768.447562290003</v>
      </c>
      <c r="AR2182" s="31">
        <f t="shared" si="1231"/>
        <v>0</v>
      </c>
      <c r="AS2182" s="32">
        <f t="shared" si="1232"/>
        <v>1.5999999999999996</v>
      </c>
      <c r="AT2182" s="33">
        <f t="shared" si="1233"/>
        <v>50000</v>
      </c>
      <c r="AU2182" s="33">
        <f t="shared" si="1234"/>
        <v>200000</v>
      </c>
      <c r="AV2182" s="33">
        <v>258680</v>
      </c>
      <c r="AW2182" s="33">
        <f t="shared" si="1235"/>
        <v>16936.132037912903</v>
      </c>
      <c r="AX2182" s="33">
        <f t="shared" si="1236"/>
        <v>0</v>
      </c>
      <c r="AY2182" s="34">
        <f t="shared" si="1237"/>
        <v>0</v>
      </c>
    </row>
    <row r="2183" spans="1:51" ht="15" customHeight="1" x14ac:dyDescent="0.3">
      <c r="A2183" s="166" t="s">
        <v>3387</v>
      </c>
      <c r="B2183" s="99">
        <v>17922.47</v>
      </c>
      <c r="C2183" s="99">
        <v>21331.71</v>
      </c>
      <c r="D2183" s="99">
        <v>51021.58</v>
      </c>
      <c r="E2183" s="99">
        <v>47745.66</v>
      </c>
      <c r="F2183" s="143">
        <v>90000</v>
      </c>
      <c r="G2183" s="142">
        <v>24444</v>
      </c>
      <c r="H2183" s="182">
        <v>46382</v>
      </c>
      <c r="I2183" s="182">
        <v>46439</v>
      </c>
      <c r="J2183" s="166">
        <v>1.9</v>
      </c>
      <c r="K2183" s="166">
        <v>1.7</v>
      </c>
      <c r="L2183" s="167" t="s">
        <v>1207</v>
      </c>
      <c r="M2183" s="168" t="s">
        <v>1205</v>
      </c>
      <c r="N2183" s="169">
        <v>0.02</v>
      </c>
      <c r="O2183" s="21">
        <f t="shared" si="1238"/>
        <v>0.19999999999999996</v>
      </c>
      <c r="P2183" s="21" t="str">
        <f t="shared" si="1239"/>
        <v>N</v>
      </c>
      <c r="Q2183" s="22">
        <f t="shared" si="1240"/>
        <v>39254.18</v>
      </c>
      <c r="R2183" s="8" t="str">
        <f t="shared" si="1241"/>
        <v>N</v>
      </c>
      <c r="S2183" s="23">
        <f t="shared" si="1242"/>
        <v>0.19999999999999996</v>
      </c>
      <c r="T2183" s="24">
        <f t="shared" si="1243"/>
        <v>50000</v>
      </c>
      <c r="U2183" s="24">
        <f t="shared" si="1244"/>
        <v>200000</v>
      </c>
      <c r="V2183" s="24">
        <f t="shared" si="1245"/>
        <v>257500</v>
      </c>
      <c r="W2183" s="24">
        <f t="shared" si="1246"/>
        <v>40039.263599999998</v>
      </c>
      <c r="X2183" s="24">
        <f t="shared" si="1247"/>
        <v>0</v>
      </c>
      <c r="Y2183" s="24">
        <f t="shared" si="1248"/>
        <v>40039.263599999998</v>
      </c>
      <c r="Z2183" s="24">
        <f t="shared" si="1249"/>
        <v>0</v>
      </c>
      <c r="AA2183" s="25" t="str">
        <f t="shared" si="1250"/>
        <v>N</v>
      </c>
      <c r="AB2183" s="26">
        <f t="shared" si="1251"/>
        <v>0</v>
      </c>
      <c r="AC2183" s="27">
        <f t="shared" si="1252"/>
        <v>50000</v>
      </c>
      <c r="AD2183" s="28">
        <f t="shared" si="1253"/>
        <v>200000</v>
      </c>
      <c r="AE2183" s="28">
        <f t="shared" si="1254"/>
        <v>257500</v>
      </c>
      <c r="AF2183" s="28">
        <f t="shared" si="1255"/>
        <v>0</v>
      </c>
      <c r="AG2183" s="28">
        <f t="shared" si="1256"/>
        <v>0</v>
      </c>
      <c r="AH2183" s="28">
        <f t="shared" si="1257"/>
        <v>0</v>
      </c>
      <c r="AI2183" s="28">
        <f t="shared" si="1258"/>
        <v>0</v>
      </c>
      <c r="AJ2183" s="29" t="str">
        <f t="shared" si="1259"/>
        <v>N</v>
      </c>
      <c r="AK2183" s="30">
        <f t="shared" si="1224"/>
        <v>0</v>
      </c>
      <c r="AL2183" s="31">
        <f t="shared" si="1225"/>
        <v>50000</v>
      </c>
      <c r="AM2183" s="31">
        <f t="shared" si="1226"/>
        <v>200000</v>
      </c>
      <c r="AN2183" s="31">
        <f t="shared" si="1227"/>
        <v>257500</v>
      </c>
      <c r="AO2183" s="31">
        <f t="shared" si="1228"/>
        <v>0</v>
      </c>
      <c r="AP2183" s="31">
        <f t="shared" si="1229"/>
        <v>0</v>
      </c>
      <c r="AQ2183" s="31">
        <f t="shared" si="1230"/>
        <v>0</v>
      </c>
      <c r="AR2183" s="31">
        <f t="shared" si="1231"/>
        <v>0</v>
      </c>
      <c r="AS2183" s="32">
        <f t="shared" si="1232"/>
        <v>0</v>
      </c>
      <c r="AT2183" s="33">
        <f t="shared" si="1233"/>
        <v>50000</v>
      </c>
      <c r="AU2183" s="33">
        <f t="shared" si="1234"/>
        <v>200000</v>
      </c>
      <c r="AV2183" s="33">
        <v>258681</v>
      </c>
      <c r="AW2183" s="33">
        <f t="shared" si="1235"/>
        <v>0</v>
      </c>
      <c r="AX2183" s="33">
        <f t="shared" si="1236"/>
        <v>0</v>
      </c>
      <c r="AY2183" s="34">
        <f t="shared" si="1237"/>
        <v>0</v>
      </c>
    </row>
    <row r="2184" spans="1:51" ht="15" customHeight="1" x14ac:dyDescent="0.3">
      <c r="A2184" s="166" t="s">
        <v>3388</v>
      </c>
      <c r="B2184" s="99">
        <v>5276.25</v>
      </c>
      <c r="C2184" s="99">
        <v>7231.33</v>
      </c>
      <c r="D2184" s="99">
        <v>85734.17</v>
      </c>
      <c r="E2184" s="99">
        <v>75293.740000000005</v>
      </c>
      <c r="F2184" s="143">
        <v>206000</v>
      </c>
      <c r="G2184" s="142">
        <v>0</v>
      </c>
      <c r="H2184" s="182">
        <v>46295</v>
      </c>
      <c r="I2184" s="182">
        <v>46380</v>
      </c>
      <c r="J2184" s="166">
        <v>4</v>
      </c>
      <c r="K2184" s="166">
        <v>1.4</v>
      </c>
      <c r="L2184" s="167" t="s">
        <v>1207</v>
      </c>
      <c r="M2184" s="168" t="s">
        <v>1205</v>
      </c>
      <c r="N2184" s="169">
        <v>0</v>
      </c>
      <c r="O2184" s="21">
        <f t="shared" si="1238"/>
        <v>2.6</v>
      </c>
      <c r="P2184" s="21" t="str">
        <f t="shared" si="1239"/>
        <v>N</v>
      </c>
      <c r="Q2184" s="22">
        <f t="shared" si="1240"/>
        <v>12507.58</v>
      </c>
      <c r="R2184" s="8" t="str">
        <f t="shared" si="1241"/>
        <v>N</v>
      </c>
      <c r="S2184" s="23">
        <f t="shared" si="1242"/>
        <v>2.6</v>
      </c>
      <c r="T2184" s="24">
        <f t="shared" si="1243"/>
        <v>50000</v>
      </c>
      <c r="U2184" s="24">
        <f t="shared" si="1244"/>
        <v>200000</v>
      </c>
      <c r="V2184" s="24">
        <f t="shared" si="1245"/>
        <v>257500</v>
      </c>
      <c r="W2184" s="24">
        <f t="shared" si="1246"/>
        <v>12507.58</v>
      </c>
      <c r="X2184" s="24">
        <f t="shared" si="1247"/>
        <v>0</v>
      </c>
      <c r="Y2184" s="24">
        <f t="shared" si="1248"/>
        <v>12507.58</v>
      </c>
      <c r="Z2184" s="24">
        <f t="shared" si="1249"/>
        <v>0</v>
      </c>
      <c r="AA2184" s="25" t="str">
        <f t="shared" si="1250"/>
        <v>N</v>
      </c>
      <c r="AB2184" s="26">
        <f t="shared" si="1251"/>
        <v>1.6</v>
      </c>
      <c r="AC2184" s="27">
        <f t="shared" si="1252"/>
        <v>50000</v>
      </c>
      <c r="AD2184" s="28">
        <f t="shared" si="1253"/>
        <v>200000</v>
      </c>
      <c r="AE2184" s="28">
        <f t="shared" si="1254"/>
        <v>257500</v>
      </c>
      <c r="AF2184" s="28">
        <f t="shared" si="1255"/>
        <v>12507.58</v>
      </c>
      <c r="AG2184" s="28">
        <f t="shared" si="1256"/>
        <v>0</v>
      </c>
      <c r="AH2184" s="28">
        <f t="shared" si="1257"/>
        <v>12507.58</v>
      </c>
      <c r="AI2184" s="28">
        <f t="shared" si="1258"/>
        <v>0</v>
      </c>
      <c r="AJ2184" s="29" t="str">
        <f t="shared" si="1259"/>
        <v>N</v>
      </c>
      <c r="AK2184" s="30">
        <f t="shared" si="1224"/>
        <v>0.60000000000000009</v>
      </c>
      <c r="AL2184" s="31">
        <f t="shared" si="1225"/>
        <v>50000</v>
      </c>
      <c r="AM2184" s="31">
        <f t="shared" si="1226"/>
        <v>200000</v>
      </c>
      <c r="AN2184" s="31">
        <f t="shared" si="1227"/>
        <v>257500</v>
      </c>
      <c r="AO2184" s="31">
        <f t="shared" si="1228"/>
        <v>12507.58</v>
      </c>
      <c r="AP2184" s="31">
        <f t="shared" si="1229"/>
        <v>0</v>
      </c>
      <c r="AQ2184" s="31">
        <f t="shared" si="1230"/>
        <v>12507.58</v>
      </c>
      <c r="AR2184" s="31">
        <f t="shared" si="1231"/>
        <v>0</v>
      </c>
      <c r="AS2184" s="32">
        <f t="shared" si="1232"/>
        <v>0</v>
      </c>
      <c r="AT2184" s="33">
        <f t="shared" si="1233"/>
        <v>50000</v>
      </c>
      <c r="AU2184" s="33">
        <f t="shared" si="1234"/>
        <v>200000</v>
      </c>
      <c r="AV2184" s="33">
        <v>258682</v>
      </c>
      <c r="AW2184" s="33">
        <f t="shared" si="1235"/>
        <v>0</v>
      </c>
      <c r="AX2184" s="33">
        <f t="shared" si="1236"/>
        <v>0</v>
      </c>
      <c r="AY2184" s="34">
        <f t="shared" si="1237"/>
        <v>0</v>
      </c>
    </row>
    <row r="2185" spans="1:51" ht="15" customHeight="1" x14ac:dyDescent="0.3">
      <c r="A2185" s="166" t="s">
        <v>3389</v>
      </c>
      <c r="B2185" s="99">
        <v>16366.69</v>
      </c>
      <c r="C2185" s="99">
        <v>21329.439999999999</v>
      </c>
      <c r="D2185" s="99">
        <v>85270.6</v>
      </c>
      <c r="E2185" s="99">
        <v>77845.55</v>
      </c>
      <c r="F2185" s="143">
        <v>49000</v>
      </c>
      <c r="G2185" s="142">
        <v>12500</v>
      </c>
      <c r="H2185" s="182">
        <v>46373</v>
      </c>
      <c r="I2185" s="182">
        <v>46435</v>
      </c>
      <c r="J2185" s="166">
        <v>2.1</v>
      </c>
      <c r="K2185" s="166">
        <v>0.4</v>
      </c>
      <c r="L2185" s="167" t="s">
        <v>1207</v>
      </c>
      <c r="M2185" s="168" t="s">
        <v>1203</v>
      </c>
      <c r="N2185" s="169">
        <v>0</v>
      </c>
      <c r="O2185" s="21">
        <f t="shared" si="1238"/>
        <v>1.7000000000000002</v>
      </c>
      <c r="P2185" s="21" t="str">
        <f t="shared" si="1239"/>
        <v>N</v>
      </c>
      <c r="Q2185" s="22">
        <f t="shared" si="1240"/>
        <v>37696.129999999997</v>
      </c>
      <c r="R2185" s="8" t="str">
        <f t="shared" si="1241"/>
        <v>N</v>
      </c>
      <c r="S2185" s="23">
        <f t="shared" si="1242"/>
        <v>2.2666666666666671</v>
      </c>
      <c r="T2185" s="24">
        <f t="shared" si="1243"/>
        <v>50000</v>
      </c>
      <c r="U2185" s="24">
        <f t="shared" si="1244"/>
        <v>200000</v>
      </c>
      <c r="V2185" s="24">
        <f t="shared" si="1245"/>
        <v>257500</v>
      </c>
      <c r="W2185" s="24">
        <f t="shared" si="1246"/>
        <v>28272.097499999996</v>
      </c>
      <c r="X2185" s="24">
        <f t="shared" si="1247"/>
        <v>0</v>
      </c>
      <c r="Y2185" s="24">
        <f t="shared" si="1248"/>
        <v>28272.097499999996</v>
      </c>
      <c r="Z2185" s="24">
        <f t="shared" si="1249"/>
        <v>9424.0325000000012</v>
      </c>
      <c r="AA2185" s="25" t="str">
        <f t="shared" si="1250"/>
        <v>N</v>
      </c>
      <c r="AB2185" s="26">
        <f t="shared" si="1251"/>
        <v>1.2666666666666671</v>
      </c>
      <c r="AC2185" s="27">
        <f t="shared" si="1252"/>
        <v>50000</v>
      </c>
      <c r="AD2185" s="28">
        <f t="shared" si="1253"/>
        <v>200000</v>
      </c>
      <c r="AE2185" s="28">
        <f t="shared" si="1254"/>
        <v>257500</v>
      </c>
      <c r="AF2185" s="28">
        <f t="shared" si="1255"/>
        <v>28272.097499999996</v>
      </c>
      <c r="AG2185" s="28">
        <f t="shared" si="1256"/>
        <v>0</v>
      </c>
      <c r="AH2185" s="28">
        <f t="shared" si="1257"/>
        <v>28272.097499999996</v>
      </c>
      <c r="AI2185" s="28">
        <f t="shared" si="1258"/>
        <v>9424.0325000000012</v>
      </c>
      <c r="AJ2185" s="29" t="str">
        <f t="shared" si="1259"/>
        <v>N</v>
      </c>
      <c r="AK2185" s="30">
        <f t="shared" si="1224"/>
        <v>0.26666666666666705</v>
      </c>
      <c r="AL2185" s="31">
        <f t="shared" si="1225"/>
        <v>50000</v>
      </c>
      <c r="AM2185" s="31">
        <f t="shared" si="1226"/>
        <v>200000</v>
      </c>
      <c r="AN2185" s="31">
        <f t="shared" si="1227"/>
        <v>257500</v>
      </c>
      <c r="AO2185" s="31">
        <f t="shared" si="1228"/>
        <v>28272.097499999996</v>
      </c>
      <c r="AP2185" s="31">
        <f t="shared" si="1229"/>
        <v>0</v>
      </c>
      <c r="AQ2185" s="31">
        <f t="shared" si="1230"/>
        <v>28272.097499999996</v>
      </c>
      <c r="AR2185" s="31">
        <f t="shared" si="1231"/>
        <v>9424.0325000000012</v>
      </c>
      <c r="AS2185" s="32">
        <f t="shared" si="1232"/>
        <v>0</v>
      </c>
      <c r="AT2185" s="33">
        <f t="shared" si="1233"/>
        <v>50000</v>
      </c>
      <c r="AU2185" s="33">
        <f t="shared" si="1234"/>
        <v>200000</v>
      </c>
      <c r="AV2185" s="33">
        <v>258683</v>
      </c>
      <c r="AW2185" s="33">
        <f t="shared" si="1235"/>
        <v>0</v>
      </c>
      <c r="AX2185" s="33">
        <f t="shared" si="1236"/>
        <v>0</v>
      </c>
      <c r="AY2185" s="34">
        <f t="shared" si="1237"/>
        <v>28272.097500000003</v>
      </c>
    </row>
    <row r="2186" spans="1:51" ht="15" customHeight="1" x14ac:dyDescent="0.3">
      <c r="A2186" s="166" t="s">
        <v>3390</v>
      </c>
      <c r="B2186" s="99">
        <v>7612.23</v>
      </c>
      <c r="C2186" s="99">
        <v>22089.07</v>
      </c>
      <c r="D2186" s="99">
        <v>105654.1</v>
      </c>
      <c r="E2186" s="99">
        <v>94055.66</v>
      </c>
      <c r="F2186" s="143">
        <v>112000</v>
      </c>
      <c r="G2186" s="142">
        <v>0</v>
      </c>
      <c r="H2186" s="182">
        <v>46207</v>
      </c>
      <c r="I2186" s="182">
        <v>46229</v>
      </c>
      <c r="J2186" s="166">
        <v>3.9</v>
      </c>
      <c r="K2186" s="166">
        <v>0.9</v>
      </c>
      <c r="L2186" s="167" t="s">
        <v>1206</v>
      </c>
      <c r="M2186" s="168" t="s">
        <v>1204</v>
      </c>
      <c r="N2186" s="169">
        <v>0</v>
      </c>
      <c r="O2186" s="21">
        <f t="shared" si="1238"/>
        <v>3</v>
      </c>
      <c r="P2186" s="21" t="str">
        <f t="shared" si="1239"/>
        <v>N</v>
      </c>
      <c r="Q2186" s="22">
        <f t="shared" si="1240"/>
        <v>29701.3</v>
      </c>
      <c r="R2186" s="8" t="str">
        <f t="shared" si="1241"/>
        <v>N</v>
      </c>
      <c r="S2186" s="23">
        <f t="shared" si="1242"/>
        <v>6</v>
      </c>
      <c r="T2186" s="24">
        <f t="shared" si="1243"/>
        <v>20500</v>
      </c>
      <c r="U2186" s="24">
        <f t="shared" si="1244"/>
        <v>100000</v>
      </c>
      <c r="V2186" s="24">
        <f t="shared" si="1245"/>
        <v>257500</v>
      </c>
      <c r="W2186" s="24">
        <f t="shared" si="1246"/>
        <v>0</v>
      </c>
      <c r="X2186" s="24">
        <f t="shared" si="1247"/>
        <v>0</v>
      </c>
      <c r="Y2186" s="24">
        <f t="shared" si="1248"/>
        <v>0</v>
      </c>
      <c r="Z2186" s="24">
        <f t="shared" si="1249"/>
        <v>29701.3</v>
      </c>
      <c r="AA2186" s="25" t="str">
        <f t="shared" si="1250"/>
        <v>N</v>
      </c>
      <c r="AB2186" s="26">
        <f t="shared" si="1251"/>
        <v>5</v>
      </c>
      <c r="AC2186" s="27">
        <f t="shared" si="1252"/>
        <v>20500</v>
      </c>
      <c r="AD2186" s="28">
        <f t="shared" si="1253"/>
        <v>100000</v>
      </c>
      <c r="AE2186" s="28">
        <f t="shared" si="1254"/>
        <v>257500</v>
      </c>
      <c r="AF2186" s="28">
        <f t="shared" si="1255"/>
        <v>0</v>
      </c>
      <c r="AG2186" s="28">
        <f t="shared" si="1256"/>
        <v>0</v>
      </c>
      <c r="AH2186" s="28">
        <f t="shared" si="1257"/>
        <v>0</v>
      </c>
      <c r="AI2186" s="28">
        <f t="shared" si="1258"/>
        <v>29701.3</v>
      </c>
      <c r="AJ2186" s="29" t="str">
        <f t="shared" si="1259"/>
        <v>N</v>
      </c>
      <c r="AK2186" s="30">
        <f t="shared" si="1224"/>
        <v>4</v>
      </c>
      <c r="AL2186" s="31">
        <f t="shared" si="1225"/>
        <v>20500</v>
      </c>
      <c r="AM2186" s="31">
        <f t="shared" si="1226"/>
        <v>100000</v>
      </c>
      <c r="AN2186" s="31">
        <f t="shared" si="1227"/>
        <v>257500</v>
      </c>
      <c r="AO2186" s="31">
        <f t="shared" si="1228"/>
        <v>0</v>
      </c>
      <c r="AP2186" s="31">
        <f t="shared" si="1229"/>
        <v>0</v>
      </c>
      <c r="AQ2186" s="31">
        <f t="shared" si="1230"/>
        <v>0</v>
      </c>
      <c r="AR2186" s="31">
        <f t="shared" si="1231"/>
        <v>29701.3</v>
      </c>
      <c r="AS2186" s="32">
        <f t="shared" si="1232"/>
        <v>3</v>
      </c>
      <c r="AT2186" s="33">
        <f t="shared" si="1233"/>
        <v>20500</v>
      </c>
      <c r="AU2186" s="33">
        <f t="shared" si="1234"/>
        <v>100000</v>
      </c>
      <c r="AV2186" s="33">
        <v>258684</v>
      </c>
      <c r="AW2186" s="33">
        <f t="shared" si="1235"/>
        <v>0</v>
      </c>
      <c r="AX2186" s="33">
        <f t="shared" si="1236"/>
        <v>29701.3</v>
      </c>
      <c r="AY2186" s="34">
        <f t="shared" si="1237"/>
        <v>118805.2</v>
      </c>
    </row>
    <row r="2187" spans="1:51" ht="15" customHeight="1" x14ac:dyDescent="0.3">
      <c r="A2187" s="166" t="s">
        <v>3391</v>
      </c>
      <c r="B2187" s="99">
        <v>13311.08</v>
      </c>
      <c r="C2187" s="99">
        <v>2832.31</v>
      </c>
      <c r="D2187" s="99">
        <v>71777.649999999994</v>
      </c>
      <c r="E2187" s="99">
        <v>67275.89</v>
      </c>
      <c r="F2187" s="143">
        <v>30000</v>
      </c>
      <c r="G2187" s="142">
        <v>12500</v>
      </c>
      <c r="H2187" s="182">
        <v>46562</v>
      </c>
      <c r="I2187" s="182">
        <v>46607</v>
      </c>
      <c r="J2187" s="166">
        <v>4.0999999999999996</v>
      </c>
      <c r="K2187" s="166">
        <v>2.8</v>
      </c>
      <c r="L2187" s="167" t="s">
        <v>1206</v>
      </c>
      <c r="M2187" s="168" t="s">
        <v>1203</v>
      </c>
      <c r="N2187" s="169">
        <v>0.01</v>
      </c>
      <c r="O2187" s="21">
        <f t="shared" si="1238"/>
        <v>1.2999999999999998</v>
      </c>
      <c r="P2187" s="21" t="str">
        <f t="shared" si="1239"/>
        <v>N</v>
      </c>
      <c r="Q2187" s="22">
        <f t="shared" si="1240"/>
        <v>16143.39</v>
      </c>
      <c r="R2187" s="8" t="str">
        <f t="shared" si="1241"/>
        <v>N</v>
      </c>
      <c r="S2187" s="23">
        <f t="shared" si="1242"/>
        <v>1.7333333333333332</v>
      </c>
      <c r="T2187" s="24">
        <f t="shared" si="1243"/>
        <v>20500</v>
      </c>
      <c r="U2187" s="24">
        <f t="shared" si="1244"/>
        <v>100000</v>
      </c>
      <c r="V2187" s="24">
        <f t="shared" si="1245"/>
        <v>257500</v>
      </c>
      <c r="W2187" s="24">
        <f t="shared" si="1246"/>
        <v>12228.617924999999</v>
      </c>
      <c r="X2187" s="24">
        <f t="shared" si="1247"/>
        <v>0</v>
      </c>
      <c r="Y2187" s="24">
        <f t="shared" si="1248"/>
        <v>12228.617924999999</v>
      </c>
      <c r="Z2187" s="24">
        <f t="shared" si="1249"/>
        <v>4076.2059750000008</v>
      </c>
      <c r="AA2187" s="25" t="str">
        <f t="shared" si="1250"/>
        <v>N</v>
      </c>
      <c r="AB2187" s="26">
        <f t="shared" si="1251"/>
        <v>0.73333333333333317</v>
      </c>
      <c r="AC2187" s="27">
        <f t="shared" si="1252"/>
        <v>20500</v>
      </c>
      <c r="AD2187" s="28">
        <f t="shared" si="1253"/>
        <v>100000</v>
      </c>
      <c r="AE2187" s="28">
        <f t="shared" si="1254"/>
        <v>257500</v>
      </c>
      <c r="AF2187" s="28">
        <f t="shared" si="1255"/>
        <v>11995.299056250005</v>
      </c>
      <c r="AG2187" s="28">
        <f t="shared" si="1256"/>
        <v>0</v>
      </c>
      <c r="AH2187" s="28">
        <f t="shared" si="1257"/>
        <v>11995.299056250005</v>
      </c>
      <c r="AI2187" s="28">
        <f t="shared" si="1258"/>
        <v>4472.5730827499938</v>
      </c>
      <c r="AJ2187" s="29" t="str">
        <f t="shared" si="1259"/>
        <v>N</v>
      </c>
      <c r="AK2187" s="30">
        <f t="shared" si="1224"/>
        <v>0</v>
      </c>
      <c r="AL2187" s="31">
        <f t="shared" si="1225"/>
        <v>20500</v>
      </c>
      <c r="AM2187" s="31">
        <f t="shared" si="1226"/>
        <v>100000</v>
      </c>
      <c r="AN2187" s="31">
        <f t="shared" si="1227"/>
        <v>257500</v>
      </c>
      <c r="AO2187" s="31">
        <f t="shared" si="1228"/>
        <v>0</v>
      </c>
      <c r="AP2187" s="31">
        <f t="shared" si="1229"/>
        <v>0</v>
      </c>
      <c r="AQ2187" s="31">
        <f t="shared" si="1230"/>
        <v>0</v>
      </c>
      <c r="AR2187" s="31">
        <f t="shared" si="1231"/>
        <v>0</v>
      </c>
      <c r="AS2187" s="32">
        <f t="shared" si="1232"/>
        <v>0</v>
      </c>
      <c r="AT2187" s="33">
        <f t="shared" si="1233"/>
        <v>20500</v>
      </c>
      <c r="AU2187" s="33">
        <f t="shared" si="1234"/>
        <v>100000</v>
      </c>
      <c r="AV2187" s="33">
        <v>258685</v>
      </c>
      <c r="AW2187" s="33">
        <f t="shared" si="1235"/>
        <v>0</v>
      </c>
      <c r="AX2187" s="33">
        <f t="shared" si="1236"/>
        <v>0</v>
      </c>
      <c r="AY2187" s="34">
        <f t="shared" si="1237"/>
        <v>8548.7790577499945</v>
      </c>
    </row>
    <row r="2188" spans="1:51" ht="15" customHeight="1" x14ac:dyDescent="0.3">
      <c r="A2188" s="166" t="s">
        <v>3392</v>
      </c>
      <c r="B2188" s="99">
        <v>5832.1</v>
      </c>
      <c r="C2188" s="99">
        <v>20457.599999999999</v>
      </c>
      <c r="D2188" s="99">
        <v>59154.48</v>
      </c>
      <c r="E2188" s="99">
        <v>55808.2</v>
      </c>
      <c r="F2188" s="143">
        <v>72000</v>
      </c>
      <c r="G2188" s="142">
        <v>0</v>
      </c>
      <c r="H2188" s="182">
        <v>46459</v>
      </c>
      <c r="I2188" s="182">
        <v>46540</v>
      </c>
      <c r="J2188" s="166">
        <v>2.4</v>
      </c>
      <c r="K2188" s="166">
        <v>0.9</v>
      </c>
      <c r="L2188" s="167" t="s">
        <v>1207</v>
      </c>
      <c r="M2188" s="168" t="s">
        <v>1205</v>
      </c>
      <c r="N2188" s="169">
        <v>0.03</v>
      </c>
      <c r="O2188" s="21">
        <f t="shared" si="1238"/>
        <v>1.5</v>
      </c>
      <c r="P2188" s="21" t="str">
        <f t="shared" si="1239"/>
        <v>N</v>
      </c>
      <c r="Q2188" s="22">
        <f t="shared" si="1240"/>
        <v>26289.699999999997</v>
      </c>
      <c r="R2188" s="8" t="str">
        <f t="shared" si="1241"/>
        <v>N</v>
      </c>
      <c r="S2188" s="23">
        <f t="shared" si="1242"/>
        <v>1.5</v>
      </c>
      <c r="T2188" s="24">
        <f t="shared" si="1243"/>
        <v>50000</v>
      </c>
      <c r="U2188" s="24">
        <f t="shared" si="1244"/>
        <v>200000</v>
      </c>
      <c r="V2188" s="24">
        <f t="shared" si="1245"/>
        <v>257500</v>
      </c>
      <c r="W2188" s="24">
        <f t="shared" si="1246"/>
        <v>27078.390999999996</v>
      </c>
      <c r="X2188" s="24">
        <f t="shared" si="1247"/>
        <v>0</v>
      </c>
      <c r="Y2188" s="24">
        <f t="shared" si="1248"/>
        <v>27078.390999999996</v>
      </c>
      <c r="Z2188" s="24">
        <f t="shared" si="1249"/>
        <v>0</v>
      </c>
      <c r="AA2188" s="25" t="str">
        <f t="shared" si="1250"/>
        <v>N</v>
      </c>
      <c r="AB2188" s="26">
        <f t="shared" si="1251"/>
        <v>0.5</v>
      </c>
      <c r="AC2188" s="27">
        <f t="shared" si="1252"/>
        <v>50000</v>
      </c>
      <c r="AD2188" s="28">
        <f t="shared" si="1253"/>
        <v>200000</v>
      </c>
      <c r="AE2188" s="28">
        <f t="shared" si="1254"/>
        <v>257500</v>
      </c>
      <c r="AF2188" s="28">
        <f t="shared" si="1255"/>
        <v>27890.742729999998</v>
      </c>
      <c r="AG2188" s="28">
        <f t="shared" si="1256"/>
        <v>0</v>
      </c>
      <c r="AH2188" s="28">
        <f t="shared" si="1257"/>
        <v>27890.742729999998</v>
      </c>
      <c r="AI2188" s="28">
        <f t="shared" si="1258"/>
        <v>0</v>
      </c>
      <c r="AJ2188" s="29" t="str">
        <f t="shared" si="1259"/>
        <v>N</v>
      </c>
      <c r="AK2188" s="30">
        <f t="shared" si="1224"/>
        <v>0</v>
      </c>
      <c r="AL2188" s="31">
        <f t="shared" si="1225"/>
        <v>50000</v>
      </c>
      <c r="AM2188" s="31">
        <f t="shared" si="1226"/>
        <v>200000</v>
      </c>
      <c r="AN2188" s="31">
        <f t="shared" si="1227"/>
        <v>257500</v>
      </c>
      <c r="AO2188" s="31">
        <f t="shared" si="1228"/>
        <v>0</v>
      </c>
      <c r="AP2188" s="31">
        <f t="shared" si="1229"/>
        <v>0</v>
      </c>
      <c r="AQ2188" s="31">
        <f t="shared" si="1230"/>
        <v>0</v>
      </c>
      <c r="AR2188" s="31">
        <f t="shared" si="1231"/>
        <v>0</v>
      </c>
      <c r="AS2188" s="32">
        <f t="shared" si="1232"/>
        <v>0</v>
      </c>
      <c r="AT2188" s="33">
        <f t="shared" si="1233"/>
        <v>50000</v>
      </c>
      <c r="AU2188" s="33">
        <f t="shared" si="1234"/>
        <v>200000</v>
      </c>
      <c r="AV2188" s="33">
        <v>258686</v>
      </c>
      <c r="AW2188" s="33">
        <f t="shared" si="1235"/>
        <v>0</v>
      </c>
      <c r="AX2188" s="33">
        <f t="shared" si="1236"/>
        <v>0</v>
      </c>
      <c r="AY2188" s="34">
        <f t="shared" si="1237"/>
        <v>0</v>
      </c>
    </row>
    <row r="2189" spans="1:51" ht="15" customHeight="1" x14ac:dyDescent="0.3">
      <c r="A2189" s="166" t="s">
        <v>3393</v>
      </c>
      <c r="B2189" s="99">
        <v>17346.34</v>
      </c>
      <c r="C2189" s="99">
        <v>1124.2</v>
      </c>
      <c r="D2189" s="99">
        <v>96784.02</v>
      </c>
      <c r="E2189" s="99">
        <v>89656.1</v>
      </c>
      <c r="F2189" s="143">
        <v>101000</v>
      </c>
      <c r="G2189" s="142">
        <v>12500</v>
      </c>
      <c r="H2189" s="182">
        <v>46498</v>
      </c>
      <c r="I2189" s="182">
        <v>46587</v>
      </c>
      <c r="J2189" s="166">
        <v>1.9</v>
      </c>
      <c r="K2189" s="166">
        <v>0.4</v>
      </c>
      <c r="L2189" s="167" t="s">
        <v>1207</v>
      </c>
      <c r="M2189" s="168" t="s">
        <v>1203</v>
      </c>
      <c r="N2189" s="169">
        <v>2.7E-2</v>
      </c>
      <c r="O2189" s="21">
        <f t="shared" si="1238"/>
        <v>1.5</v>
      </c>
      <c r="P2189" s="21" t="str">
        <f t="shared" si="1239"/>
        <v>N</v>
      </c>
      <c r="Q2189" s="22">
        <f t="shared" si="1240"/>
        <v>18470.54</v>
      </c>
      <c r="R2189" s="8" t="str">
        <f t="shared" si="1241"/>
        <v>N</v>
      </c>
      <c r="S2189" s="23">
        <f t="shared" si="1242"/>
        <v>2</v>
      </c>
      <c r="T2189" s="24">
        <f t="shared" si="1243"/>
        <v>50000</v>
      </c>
      <c r="U2189" s="24">
        <f t="shared" si="1244"/>
        <v>200000</v>
      </c>
      <c r="V2189" s="24">
        <f t="shared" si="1245"/>
        <v>257500</v>
      </c>
      <c r="W2189" s="24">
        <f t="shared" si="1246"/>
        <v>14226.933434999999</v>
      </c>
      <c r="X2189" s="24">
        <f t="shared" si="1247"/>
        <v>0</v>
      </c>
      <c r="Y2189" s="24">
        <f t="shared" si="1248"/>
        <v>14226.933434999999</v>
      </c>
      <c r="Z2189" s="24">
        <f t="shared" si="1249"/>
        <v>4742.3111449999997</v>
      </c>
      <c r="AA2189" s="25" t="str">
        <f t="shared" si="1250"/>
        <v>N</v>
      </c>
      <c r="AB2189" s="26">
        <f t="shared" si="1251"/>
        <v>1</v>
      </c>
      <c r="AC2189" s="27">
        <f t="shared" si="1252"/>
        <v>50000</v>
      </c>
      <c r="AD2189" s="28">
        <f t="shared" si="1253"/>
        <v>200000</v>
      </c>
      <c r="AE2189" s="28">
        <f t="shared" si="1254"/>
        <v>257500</v>
      </c>
      <c r="AF2189" s="28">
        <f t="shared" si="1255"/>
        <v>14611.060637744997</v>
      </c>
      <c r="AG2189" s="28">
        <f t="shared" si="1256"/>
        <v>0</v>
      </c>
      <c r="AH2189" s="28">
        <f t="shared" si="1257"/>
        <v>14611.060637744997</v>
      </c>
      <c r="AI2189" s="28">
        <f t="shared" si="1258"/>
        <v>4870.3535459149989</v>
      </c>
      <c r="AJ2189" s="29" t="str">
        <f t="shared" si="1259"/>
        <v>N</v>
      </c>
      <c r="AK2189" s="30">
        <f t="shared" si="1224"/>
        <v>0</v>
      </c>
      <c r="AL2189" s="31">
        <f t="shared" si="1225"/>
        <v>50000</v>
      </c>
      <c r="AM2189" s="31">
        <f t="shared" si="1226"/>
        <v>200000</v>
      </c>
      <c r="AN2189" s="31">
        <f t="shared" si="1227"/>
        <v>257500</v>
      </c>
      <c r="AO2189" s="31">
        <f t="shared" si="1228"/>
        <v>0</v>
      </c>
      <c r="AP2189" s="31">
        <f t="shared" si="1229"/>
        <v>0</v>
      </c>
      <c r="AQ2189" s="31">
        <f t="shared" si="1230"/>
        <v>0</v>
      </c>
      <c r="AR2189" s="31">
        <f t="shared" si="1231"/>
        <v>0</v>
      </c>
      <c r="AS2189" s="32">
        <f t="shared" si="1232"/>
        <v>0</v>
      </c>
      <c r="AT2189" s="33">
        <f t="shared" si="1233"/>
        <v>50000</v>
      </c>
      <c r="AU2189" s="33">
        <f t="shared" si="1234"/>
        <v>200000</v>
      </c>
      <c r="AV2189" s="33">
        <v>258687</v>
      </c>
      <c r="AW2189" s="33">
        <f t="shared" si="1235"/>
        <v>0</v>
      </c>
      <c r="AX2189" s="33">
        <f t="shared" si="1236"/>
        <v>0</v>
      </c>
      <c r="AY2189" s="34">
        <f t="shared" si="1237"/>
        <v>9612.6646909149986</v>
      </c>
    </row>
    <row r="2190" spans="1:51" ht="15" customHeight="1" x14ac:dyDescent="0.3">
      <c r="A2190" s="166" t="s">
        <v>3394</v>
      </c>
      <c r="B2190" s="99">
        <v>5332.9</v>
      </c>
      <c r="C2190" s="99">
        <v>29507.82</v>
      </c>
      <c r="D2190" s="99">
        <v>51947.5</v>
      </c>
      <c r="E2190" s="99">
        <v>51903.98</v>
      </c>
      <c r="F2190" s="143">
        <v>120000</v>
      </c>
      <c r="G2190" s="142">
        <v>0</v>
      </c>
      <c r="H2190" s="182">
        <v>46329</v>
      </c>
      <c r="I2190" s="182">
        <v>46412</v>
      </c>
      <c r="J2190" s="166">
        <v>1.9</v>
      </c>
      <c r="K2190" s="166">
        <v>0.6</v>
      </c>
      <c r="L2190" s="167" t="s">
        <v>1206</v>
      </c>
      <c r="M2190" s="168" t="s">
        <v>1204</v>
      </c>
      <c r="N2190" s="169">
        <v>0.06</v>
      </c>
      <c r="O2190" s="21">
        <f t="shared" si="1238"/>
        <v>1.2999999999999998</v>
      </c>
      <c r="P2190" s="21" t="str">
        <f t="shared" si="1239"/>
        <v>N</v>
      </c>
      <c r="Q2190" s="22">
        <f t="shared" si="1240"/>
        <v>34840.720000000001</v>
      </c>
      <c r="R2190" s="8" t="str">
        <f t="shared" si="1241"/>
        <v>N</v>
      </c>
      <c r="S2190" s="23">
        <f t="shared" si="1242"/>
        <v>2.5999999999999996</v>
      </c>
      <c r="T2190" s="24">
        <f t="shared" si="1243"/>
        <v>20500</v>
      </c>
      <c r="U2190" s="24">
        <f t="shared" si="1244"/>
        <v>100000</v>
      </c>
      <c r="V2190" s="24">
        <f t="shared" si="1245"/>
        <v>257500</v>
      </c>
      <c r="W2190" s="24">
        <f t="shared" si="1246"/>
        <v>10250</v>
      </c>
      <c r="X2190" s="24">
        <f t="shared" si="1247"/>
        <v>0</v>
      </c>
      <c r="Y2190" s="24">
        <f t="shared" si="1248"/>
        <v>10250</v>
      </c>
      <c r="Z2190" s="24">
        <f t="shared" si="1249"/>
        <v>26681.163200000003</v>
      </c>
      <c r="AA2190" s="25" t="str">
        <f t="shared" si="1250"/>
        <v>N</v>
      </c>
      <c r="AB2190" s="26">
        <f t="shared" si="1251"/>
        <v>1.5999999999999996</v>
      </c>
      <c r="AC2190" s="27">
        <f t="shared" si="1252"/>
        <v>20500</v>
      </c>
      <c r="AD2190" s="28">
        <f t="shared" si="1253"/>
        <v>100000</v>
      </c>
      <c r="AE2190" s="28">
        <f t="shared" si="1254"/>
        <v>257500</v>
      </c>
      <c r="AF2190" s="28">
        <f t="shared" si="1255"/>
        <v>10250</v>
      </c>
      <c r="AG2190" s="28">
        <f t="shared" si="1256"/>
        <v>0</v>
      </c>
      <c r="AH2190" s="28">
        <f t="shared" si="1257"/>
        <v>10250</v>
      </c>
      <c r="AI2190" s="28">
        <f t="shared" si="1258"/>
        <v>28897.032992000008</v>
      </c>
      <c r="AJ2190" s="29" t="str">
        <f t="shared" si="1259"/>
        <v>N</v>
      </c>
      <c r="AK2190" s="30">
        <f t="shared" si="1224"/>
        <v>0.59999999999999964</v>
      </c>
      <c r="AL2190" s="31">
        <f t="shared" si="1225"/>
        <v>20500</v>
      </c>
      <c r="AM2190" s="31">
        <f t="shared" si="1226"/>
        <v>100000</v>
      </c>
      <c r="AN2190" s="31">
        <f t="shared" si="1227"/>
        <v>257500</v>
      </c>
      <c r="AO2190" s="31">
        <f t="shared" si="1228"/>
        <v>10250</v>
      </c>
      <c r="AP2190" s="31">
        <f t="shared" si="1229"/>
        <v>0</v>
      </c>
      <c r="AQ2190" s="31">
        <f t="shared" si="1230"/>
        <v>10250</v>
      </c>
      <c r="AR2190" s="31">
        <f t="shared" si="1231"/>
        <v>31245.854971520013</v>
      </c>
      <c r="AS2190" s="32">
        <f t="shared" si="1232"/>
        <v>0</v>
      </c>
      <c r="AT2190" s="33">
        <f t="shared" si="1233"/>
        <v>20500</v>
      </c>
      <c r="AU2190" s="33">
        <f t="shared" si="1234"/>
        <v>100000</v>
      </c>
      <c r="AV2190" s="33">
        <v>258688</v>
      </c>
      <c r="AW2190" s="33">
        <f t="shared" si="1235"/>
        <v>0</v>
      </c>
      <c r="AX2190" s="33">
        <f t="shared" si="1236"/>
        <v>0</v>
      </c>
      <c r="AY2190" s="34">
        <f t="shared" si="1237"/>
        <v>86824.051163520024</v>
      </c>
    </row>
    <row r="2191" spans="1:51" ht="15" customHeight="1" x14ac:dyDescent="0.3">
      <c r="A2191" s="166" t="s">
        <v>3395</v>
      </c>
      <c r="B2191" s="99">
        <v>17415.330000000002</v>
      </c>
      <c r="C2191" s="99">
        <v>13897.63</v>
      </c>
      <c r="D2191" s="99">
        <v>93152.24</v>
      </c>
      <c r="E2191" s="99">
        <v>85619.07</v>
      </c>
      <c r="F2191" s="143">
        <v>72000</v>
      </c>
      <c r="G2191" s="142">
        <v>12500</v>
      </c>
      <c r="H2191" s="182">
        <v>46393</v>
      </c>
      <c r="I2191" s="182">
        <v>46471</v>
      </c>
      <c r="J2191" s="166">
        <v>4.7</v>
      </c>
      <c r="K2191" s="166">
        <v>0.1</v>
      </c>
      <c r="L2191" s="167" t="s">
        <v>1206</v>
      </c>
      <c r="M2191" s="168" t="s">
        <v>1204</v>
      </c>
      <c r="N2191" s="169">
        <v>0.01</v>
      </c>
      <c r="O2191" s="21">
        <f t="shared" si="1238"/>
        <v>4.6000000000000005</v>
      </c>
      <c r="P2191" s="21" t="str">
        <f t="shared" si="1239"/>
        <v>N</v>
      </c>
      <c r="Q2191" s="22">
        <f t="shared" si="1240"/>
        <v>31312.959999999999</v>
      </c>
      <c r="R2191" s="8" t="str">
        <f t="shared" si="1241"/>
        <v>N</v>
      </c>
      <c r="S2191" s="23">
        <f t="shared" si="1242"/>
        <v>9.2000000000000011</v>
      </c>
      <c r="T2191" s="24">
        <f t="shared" si="1243"/>
        <v>20500</v>
      </c>
      <c r="U2191" s="24">
        <f t="shared" si="1244"/>
        <v>100000</v>
      </c>
      <c r="V2191" s="24">
        <f t="shared" si="1245"/>
        <v>257500</v>
      </c>
      <c r="W2191" s="24">
        <f t="shared" si="1246"/>
        <v>3423.8799999999974</v>
      </c>
      <c r="X2191" s="24">
        <f t="shared" si="1247"/>
        <v>0</v>
      </c>
      <c r="Y2191" s="24">
        <f t="shared" si="1248"/>
        <v>3423.8799999999974</v>
      </c>
      <c r="Z2191" s="24">
        <f t="shared" si="1249"/>
        <v>28202.209600000002</v>
      </c>
      <c r="AA2191" s="25" t="str">
        <f t="shared" si="1250"/>
        <v>N</v>
      </c>
      <c r="AB2191" s="26">
        <f t="shared" si="1251"/>
        <v>8.2000000000000011</v>
      </c>
      <c r="AC2191" s="27">
        <f t="shared" si="1252"/>
        <v>20500</v>
      </c>
      <c r="AD2191" s="28">
        <f t="shared" si="1253"/>
        <v>100000</v>
      </c>
      <c r="AE2191" s="28">
        <f t="shared" si="1254"/>
        <v>257500</v>
      </c>
      <c r="AF2191" s="28">
        <f t="shared" si="1255"/>
        <v>1711.9399999999987</v>
      </c>
      <c r="AG2191" s="28">
        <f t="shared" si="1256"/>
        <v>0</v>
      </c>
      <c r="AH2191" s="28">
        <f t="shared" si="1257"/>
        <v>1711.9399999999987</v>
      </c>
      <c r="AI2191" s="28">
        <f t="shared" si="1258"/>
        <v>30230.410496</v>
      </c>
      <c r="AJ2191" s="29" t="str">
        <f t="shared" si="1259"/>
        <v>N</v>
      </c>
      <c r="AK2191" s="30">
        <f t="shared" si="1224"/>
        <v>7.2000000000000011</v>
      </c>
      <c r="AL2191" s="31">
        <f t="shared" si="1225"/>
        <v>20500</v>
      </c>
      <c r="AM2191" s="31">
        <f t="shared" si="1226"/>
        <v>100000</v>
      </c>
      <c r="AN2191" s="31">
        <f t="shared" si="1227"/>
        <v>257500</v>
      </c>
      <c r="AO2191" s="31">
        <f t="shared" si="1228"/>
        <v>1711.9399999999987</v>
      </c>
      <c r="AP2191" s="31">
        <f t="shared" si="1229"/>
        <v>0</v>
      </c>
      <c r="AQ2191" s="31">
        <f t="shared" si="1230"/>
        <v>1711.9399999999987</v>
      </c>
      <c r="AR2191" s="31">
        <f t="shared" si="1231"/>
        <v>30549.83400096</v>
      </c>
      <c r="AS2191" s="32">
        <f t="shared" si="1232"/>
        <v>6.2000000000000011</v>
      </c>
      <c r="AT2191" s="33">
        <f t="shared" si="1233"/>
        <v>20500</v>
      </c>
      <c r="AU2191" s="33">
        <f t="shared" si="1234"/>
        <v>100000</v>
      </c>
      <c r="AV2191" s="33">
        <v>258689</v>
      </c>
      <c r="AW2191" s="33">
        <f t="shared" si="1235"/>
        <v>0</v>
      </c>
      <c r="AX2191" s="33">
        <f t="shared" si="1236"/>
        <v>32584.391740969597</v>
      </c>
      <c r="AY2191" s="34">
        <f t="shared" si="1237"/>
        <v>121566.84583792959</v>
      </c>
    </row>
    <row r="2192" spans="1:51" ht="15" customHeight="1" x14ac:dyDescent="0.3">
      <c r="A2192" s="166" t="s">
        <v>3396</v>
      </c>
      <c r="B2192" s="99">
        <v>8165.46</v>
      </c>
      <c r="C2192" s="99">
        <v>8040</v>
      </c>
      <c r="D2192" s="99">
        <v>42166.06</v>
      </c>
      <c r="E2192" s="99">
        <v>28037.200000000001</v>
      </c>
      <c r="F2192" s="143">
        <v>101000</v>
      </c>
      <c r="G2192" s="142">
        <v>0</v>
      </c>
      <c r="H2192" s="182">
        <v>46264</v>
      </c>
      <c r="I2192" s="182">
        <v>46303</v>
      </c>
      <c r="J2192" s="166">
        <v>3.5</v>
      </c>
      <c r="K2192" s="166">
        <v>0.6</v>
      </c>
      <c r="L2192" s="167" t="s">
        <v>1207</v>
      </c>
      <c r="M2192" s="168" t="s">
        <v>1203</v>
      </c>
      <c r="N2192" s="169">
        <v>0.02</v>
      </c>
      <c r="O2192" s="21">
        <f t="shared" si="1238"/>
        <v>2.9</v>
      </c>
      <c r="P2192" s="21" t="str">
        <f t="shared" si="1239"/>
        <v>N</v>
      </c>
      <c r="Q2192" s="22">
        <f t="shared" si="1240"/>
        <v>16205.46</v>
      </c>
      <c r="R2192" s="8" t="str">
        <f t="shared" si="1241"/>
        <v>N</v>
      </c>
      <c r="S2192" s="23">
        <f t="shared" si="1242"/>
        <v>3.8666666666666667</v>
      </c>
      <c r="T2192" s="24">
        <f t="shared" si="1243"/>
        <v>50000</v>
      </c>
      <c r="U2192" s="24">
        <f t="shared" si="1244"/>
        <v>200000</v>
      </c>
      <c r="V2192" s="24">
        <f t="shared" si="1245"/>
        <v>257500</v>
      </c>
      <c r="W2192" s="24">
        <f t="shared" si="1246"/>
        <v>12397.176899999999</v>
      </c>
      <c r="X2192" s="24">
        <f t="shared" si="1247"/>
        <v>0</v>
      </c>
      <c r="Y2192" s="24">
        <f t="shared" si="1248"/>
        <v>12397.176899999999</v>
      </c>
      <c r="Z2192" s="24">
        <f t="shared" si="1249"/>
        <v>4132.3922999999995</v>
      </c>
      <c r="AA2192" s="25" t="str">
        <f t="shared" si="1250"/>
        <v>N</v>
      </c>
      <c r="AB2192" s="26">
        <f t="shared" si="1251"/>
        <v>2.8666666666666667</v>
      </c>
      <c r="AC2192" s="27">
        <f t="shared" si="1252"/>
        <v>50000</v>
      </c>
      <c r="AD2192" s="28">
        <f t="shared" si="1253"/>
        <v>200000</v>
      </c>
      <c r="AE2192" s="28">
        <f t="shared" si="1254"/>
        <v>257500</v>
      </c>
      <c r="AF2192" s="28">
        <f t="shared" si="1255"/>
        <v>12645.120437999998</v>
      </c>
      <c r="AG2192" s="28">
        <f t="shared" si="1256"/>
        <v>0</v>
      </c>
      <c r="AH2192" s="28">
        <f t="shared" si="1257"/>
        <v>12645.120437999998</v>
      </c>
      <c r="AI2192" s="28">
        <f t="shared" si="1258"/>
        <v>4215.0401459999994</v>
      </c>
      <c r="AJ2192" s="29" t="str">
        <f t="shared" si="1259"/>
        <v>N</v>
      </c>
      <c r="AK2192" s="30">
        <f t="shared" si="1224"/>
        <v>1.8666666666666667</v>
      </c>
      <c r="AL2192" s="31">
        <f t="shared" si="1225"/>
        <v>50000</v>
      </c>
      <c r="AM2192" s="31">
        <f t="shared" si="1226"/>
        <v>200000</v>
      </c>
      <c r="AN2192" s="31">
        <f t="shared" si="1227"/>
        <v>257500</v>
      </c>
      <c r="AO2192" s="31">
        <f t="shared" si="1228"/>
        <v>12898.022846759999</v>
      </c>
      <c r="AP2192" s="31">
        <f t="shared" si="1229"/>
        <v>0</v>
      </c>
      <c r="AQ2192" s="31">
        <f t="shared" si="1230"/>
        <v>12898.022846759999</v>
      </c>
      <c r="AR2192" s="31">
        <f t="shared" si="1231"/>
        <v>4299.3409489199985</v>
      </c>
      <c r="AS2192" s="32">
        <f t="shared" si="1232"/>
        <v>0.8666666666666667</v>
      </c>
      <c r="AT2192" s="33">
        <f t="shared" si="1233"/>
        <v>50000</v>
      </c>
      <c r="AU2192" s="33">
        <f t="shared" si="1234"/>
        <v>200000</v>
      </c>
      <c r="AV2192" s="33">
        <v>258690</v>
      </c>
      <c r="AW2192" s="33">
        <f t="shared" si="1235"/>
        <v>13155.983303695199</v>
      </c>
      <c r="AX2192" s="33">
        <f t="shared" si="1236"/>
        <v>4385.3277678983995</v>
      </c>
      <c r="AY2192" s="34">
        <f t="shared" si="1237"/>
        <v>17032.101162818399</v>
      </c>
    </row>
    <row r="2193" spans="1:51" ht="15" customHeight="1" x14ac:dyDescent="0.3">
      <c r="A2193" s="166" t="s">
        <v>3397</v>
      </c>
      <c r="B2193" s="99">
        <v>16291.17</v>
      </c>
      <c r="C2193" s="99">
        <v>32161.27</v>
      </c>
      <c r="D2193" s="99">
        <v>96846.25</v>
      </c>
      <c r="E2193" s="99">
        <v>82265.240000000005</v>
      </c>
      <c r="F2193" s="143">
        <v>120000</v>
      </c>
      <c r="G2193" s="142">
        <v>12500</v>
      </c>
      <c r="H2193" s="182">
        <v>46288</v>
      </c>
      <c r="I2193" s="182">
        <v>46345</v>
      </c>
      <c r="J2193" s="166">
        <v>3.1</v>
      </c>
      <c r="K2193" s="166">
        <v>1</v>
      </c>
      <c r="L2193" s="167" t="s">
        <v>1207</v>
      </c>
      <c r="M2193" s="168" t="s">
        <v>1205</v>
      </c>
      <c r="N2193" s="169">
        <v>0.02</v>
      </c>
      <c r="O2193" s="21">
        <f t="shared" si="1238"/>
        <v>2.1</v>
      </c>
      <c r="P2193" s="21" t="str">
        <f t="shared" si="1239"/>
        <v>N</v>
      </c>
      <c r="Q2193" s="22">
        <f t="shared" si="1240"/>
        <v>48452.44</v>
      </c>
      <c r="R2193" s="8" t="str">
        <f t="shared" si="1241"/>
        <v>N</v>
      </c>
      <c r="S2193" s="23">
        <f t="shared" si="1242"/>
        <v>2.1</v>
      </c>
      <c r="T2193" s="24">
        <f t="shared" si="1243"/>
        <v>50000</v>
      </c>
      <c r="U2193" s="24">
        <f t="shared" si="1244"/>
        <v>200000</v>
      </c>
      <c r="V2193" s="24">
        <f t="shared" si="1245"/>
        <v>257500</v>
      </c>
      <c r="W2193" s="24">
        <f t="shared" si="1246"/>
        <v>49421.488800000006</v>
      </c>
      <c r="X2193" s="24">
        <f t="shared" si="1247"/>
        <v>0</v>
      </c>
      <c r="Y2193" s="24">
        <f t="shared" si="1248"/>
        <v>49421.488800000006</v>
      </c>
      <c r="Z2193" s="24">
        <f t="shared" si="1249"/>
        <v>0</v>
      </c>
      <c r="AA2193" s="25" t="str">
        <f t="shared" si="1250"/>
        <v>N</v>
      </c>
      <c r="AB2193" s="26">
        <f t="shared" si="1251"/>
        <v>1.1000000000000001</v>
      </c>
      <c r="AC2193" s="27">
        <f t="shared" si="1252"/>
        <v>50000</v>
      </c>
      <c r="AD2193" s="28">
        <f t="shared" si="1253"/>
        <v>200000</v>
      </c>
      <c r="AE2193" s="28">
        <f t="shared" si="1254"/>
        <v>257500</v>
      </c>
      <c r="AF2193" s="28">
        <f t="shared" si="1255"/>
        <v>50000</v>
      </c>
      <c r="AG2193" s="28">
        <f t="shared" si="1256"/>
        <v>0</v>
      </c>
      <c r="AH2193" s="28">
        <f t="shared" si="1257"/>
        <v>50000</v>
      </c>
      <c r="AI2193" s="28">
        <f t="shared" si="1258"/>
        <v>409.91857600001094</v>
      </c>
      <c r="AJ2193" s="29" t="str">
        <f t="shared" si="1259"/>
        <v>N</v>
      </c>
      <c r="AK2193" s="30">
        <f t="shared" si="1224"/>
        <v>0.10000000000000009</v>
      </c>
      <c r="AL2193" s="31">
        <f t="shared" si="1225"/>
        <v>50000</v>
      </c>
      <c r="AM2193" s="31">
        <f t="shared" si="1226"/>
        <v>200000</v>
      </c>
      <c r="AN2193" s="31">
        <f t="shared" si="1227"/>
        <v>257500</v>
      </c>
      <c r="AO2193" s="31">
        <f t="shared" si="1228"/>
        <v>38078.511199999994</v>
      </c>
      <c r="AP2193" s="31">
        <f t="shared" si="1229"/>
        <v>0</v>
      </c>
      <c r="AQ2193" s="31">
        <f t="shared" si="1230"/>
        <v>38078.511199999994</v>
      </c>
      <c r="AR2193" s="31">
        <f t="shared" si="1231"/>
        <v>13339.605747520021</v>
      </c>
      <c r="AS2193" s="32">
        <f t="shared" si="1232"/>
        <v>0</v>
      </c>
      <c r="AT2193" s="33">
        <f t="shared" si="1233"/>
        <v>50000</v>
      </c>
      <c r="AU2193" s="33">
        <f t="shared" si="1234"/>
        <v>200000</v>
      </c>
      <c r="AV2193" s="33">
        <v>258691</v>
      </c>
      <c r="AW2193" s="33">
        <f t="shared" si="1235"/>
        <v>0</v>
      </c>
      <c r="AX2193" s="33">
        <f t="shared" si="1236"/>
        <v>0</v>
      </c>
      <c r="AY2193" s="34">
        <f t="shared" si="1237"/>
        <v>13749.524323520032</v>
      </c>
    </row>
    <row r="2194" spans="1:51" ht="15" customHeight="1" x14ac:dyDescent="0.3">
      <c r="A2194" s="166" t="s">
        <v>3398</v>
      </c>
      <c r="B2194" s="99">
        <v>20420.07</v>
      </c>
      <c r="C2194" s="99">
        <v>4057.28</v>
      </c>
      <c r="D2194" s="99">
        <v>74988.23</v>
      </c>
      <c r="E2194" s="99">
        <v>60311.82</v>
      </c>
      <c r="F2194" s="143">
        <v>300000</v>
      </c>
      <c r="G2194" s="142">
        <v>0</v>
      </c>
      <c r="H2194" s="182">
        <v>46545</v>
      </c>
      <c r="I2194" s="182">
        <v>46596</v>
      </c>
      <c r="J2194" s="166">
        <v>3.7</v>
      </c>
      <c r="K2194" s="166">
        <v>1.7</v>
      </c>
      <c r="L2194" s="167" t="s">
        <v>1206</v>
      </c>
      <c r="M2194" s="168" t="s">
        <v>1204</v>
      </c>
      <c r="N2194" s="169">
        <v>0.02</v>
      </c>
      <c r="O2194" s="21">
        <f t="shared" si="1238"/>
        <v>2</v>
      </c>
      <c r="P2194" s="21" t="str">
        <f t="shared" si="1239"/>
        <v>N</v>
      </c>
      <c r="Q2194" s="22">
        <f t="shared" si="1240"/>
        <v>24477.35</v>
      </c>
      <c r="R2194" s="8" t="str">
        <f t="shared" si="1241"/>
        <v>N</v>
      </c>
      <c r="S2194" s="23">
        <f t="shared" si="1242"/>
        <v>4</v>
      </c>
      <c r="T2194" s="24">
        <f t="shared" si="1243"/>
        <v>20500</v>
      </c>
      <c r="U2194" s="24">
        <f t="shared" si="1244"/>
        <v>100000</v>
      </c>
      <c r="V2194" s="24">
        <f t="shared" si="1245"/>
        <v>257500</v>
      </c>
      <c r="W2194" s="24">
        <f t="shared" si="1246"/>
        <v>0</v>
      </c>
      <c r="X2194" s="24">
        <f t="shared" si="1247"/>
        <v>0</v>
      </c>
      <c r="Y2194" s="24">
        <f t="shared" si="1248"/>
        <v>0</v>
      </c>
      <c r="Z2194" s="24">
        <f t="shared" si="1249"/>
        <v>24966.896999999997</v>
      </c>
      <c r="AA2194" s="25" t="str">
        <f t="shared" si="1250"/>
        <v>N</v>
      </c>
      <c r="AB2194" s="26">
        <f t="shared" si="1251"/>
        <v>3</v>
      </c>
      <c r="AC2194" s="27">
        <f t="shared" si="1252"/>
        <v>20500</v>
      </c>
      <c r="AD2194" s="28">
        <f t="shared" si="1253"/>
        <v>100000</v>
      </c>
      <c r="AE2194" s="28">
        <f t="shared" si="1254"/>
        <v>257500</v>
      </c>
      <c r="AF2194" s="28">
        <f t="shared" si="1255"/>
        <v>0</v>
      </c>
      <c r="AG2194" s="28">
        <f t="shared" si="1256"/>
        <v>0</v>
      </c>
      <c r="AH2194" s="28">
        <f t="shared" si="1257"/>
        <v>0</v>
      </c>
      <c r="AI2194" s="28">
        <f t="shared" si="1258"/>
        <v>25466.234939999998</v>
      </c>
      <c r="AJ2194" s="29" t="str">
        <f t="shared" si="1259"/>
        <v>N</v>
      </c>
      <c r="AK2194" s="30">
        <f t="shared" si="1224"/>
        <v>2</v>
      </c>
      <c r="AL2194" s="31">
        <f t="shared" si="1225"/>
        <v>20500</v>
      </c>
      <c r="AM2194" s="31">
        <f t="shared" si="1226"/>
        <v>100000</v>
      </c>
      <c r="AN2194" s="31">
        <f t="shared" si="1227"/>
        <v>257500</v>
      </c>
      <c r="AO2194" s="31">
        <f t="shared" si="1228"/>
        <v>0</v>
      </c>
      <c r="AP2194" s="31">
        <f t="shared" si="1229"/>
        <v>0</v>
      </c>
      <c r="AQ2194" s="31">
        <f t="shared" si="1230"/>
        <v>0</v>
      </c>
      <c r="AR2194" s="31">
        <f t="shared" si="1231"/>
        <v>25975.559638799998</v>
      </c>
      <c r="AS2194" s="32">
        <f t="shared" si="1232"/>
        <v>1</v>
      </c>
      <c r="AT2194" s="33">
        <f t="shared" si="1233"/>
        <v>20500</v>
      </c>
      <c r="AU2194" s="33">
        <f t="shared" si="1234"/>
        <v>100000</v>
      </c>
      <c r="AV2194" s="33">
        <v>258692</v>
      </c>
      <c r="AW2194" s="33">
        <f t="shared" si="1235"/>
        <v>0</v>
      </c>
      <c r="AX2194" s="33">
        <f t="shared" si="1236"/>
        <v>26495.070831575998</v>
      </c>
      <c r="AY2194" s="34">
        <f t="shared" si="1237"/>
        <v>102903.76241037599</v>
      </c>
    </row>
    <row r="2195" spans="1:51" ht="15" customHeight="1" x14ac:dyDescent="0.3">
      <c r="A2195" s="166" t="s">
        <v>3399</v>
      </c>
      <c r="B2195" s="99">
        <v>14963.11</v>
      </c>
      <c r="C2195" s="99">
        <v>18412.18</v>
      </c>
      <c r="D2195" s="99">
        <v>93664.08</v>
      </c>
      <c r="E2195" s="99">
        <v>87775.59</v>
      </c>
      <c r="F2195" s="143">
        <v>60000</v>
      </c>
      <c r="G2195" s="144">
        <v>12500</v>
      </c>
      <c r="H2195" s="182">
        <v>46560</v>
      </c>
      <c r="I2195" s="182">
        <v>46616</v>
      </c>
      <c r="J2195" s="166">
        <v>2.6</v>
      </c>
      <c r="K2195" s="166">
        <v>0.6</v>
      </c>
      <c r="L2195" s="167" t="s">
        <v>1206</v>
      </c>
      <c r="M2195" s="168" t="s">
        <v>1205</v>
      </c>
      <c r="N2195" s="169">
        <v>0.04</v>
      </c>
      <c r="O2195" s="21">
        <f t="shared" si="1238"/>
        <v>2</v>
      </c>
      <c r="P2195" s="21" t="str">
        <f t="shared" si="1239"/>
        <v>N</v>
      </c>
      <c r="Q2195" s="22">
        <f t="shared" si="1240"/>
        <v>33375.29</v>
      </c>
      <c r="R2195" s="8" t="str">
        <f t="shared" si="1241"/>
        <v>N</v>
      </c>
      <c r="S2195" s="23">
        <f t="shared" si="1242"/>
        <v>2</v>
      </c>
      <c r="T2195" s="24">
        <f t="shared" si="1243"/>
        <v>20500</v>
      </c>
      <c r="U2195" s="24">
        <f t="shared" si="1244"/>
        <v>100000</v>
      </c>
      <c r="V2195" s="24">
        <f t="shared" si="1245"/>
        <v>257500</v>
      </c>
      <c r="W2195" s="24">
        <f t="shared" si="1246"/>
        <v>6335.9199999999983</v>
      </c>
      <c r="X2195" s="24">
        <f t="shared" si="1247"/>
        <v>0</v>
      </c>
      <c r="Y2195" s="24">
        <f t="shared" si="1248"/>
        <v>6335.9199999999983</v>
      </c>
      <c r="Z2195" s="24">
        <f t="shared" si="1249"/>
        <v>28374.381600000001</v>
      </c>
      <c r="AA2195" s="25" t="str">
        <f t="shared" si="1250"/>
        <v>N</v>
      </c>
      <c r="AB2195" s="26">
        <f t="shared" si="1251"/>
        <v>1</v>
      </c>
      <c r="AC2195" s="27">
        <f t="shared" si="1252"/>
        <v>20500</v>
      </c>
      <c r="AD2195" s="28">
        <f t="shared" si="1253"/>
        <v>100000</v>
      </c>
      <c r="AE2195" s="28">
        <f t="shared" si="1254"/>
        <v>257500</v>
      </c>
      <c r="AF2195" s="28">
        <f t="shared" si="1255"/>
        <v>0</v>
      </c>
      <c r="AG2195" s="28">
        <f t="shared" si="1256"/>
        <v>0</v>
      </c>
      <c r="AH2195" s="28">
        <f t="shared" si="1257"/>
        <v>0</v>
      </c>
      <c r="AI2195" s="28">
        <f t="shared" si="1258"/>
        <v>36098.713664000003</v>
      </c>
      <c r="AJ2195" s="29" t="str">
        <f t="shared" si="1259"/>
        <v>N</v>
      </c>
      <c r="AK2195" s="30">
        <f t="shared" si="1224"/>
        <v>0</v>
      </c>
      <c r="AL2195" s="31">
        <f t="shared" si="1225"/>
        <v>20500</v>
      </c>
      <c r="AM2195" s="31">
        <f t="shared" si="1226"/>
        <v>100000</v>
      </c>
      <c r="AN2195" s="31">
        <f t="shared" si="1227"/>
        <v>257500</v>
      </c>
      <c r="AO2195" s="31">
        <f t="shared" si="1228"/>
        <v>0</v>
      </c>
      <c r="AP2195" s="31">
        <f t="shared" si="1229"/>
        <v>0</v>
      </c>
      <c r="AQ2195" s="31">
        <f t="shared" si="1230"/>
        <v>0</v>
      </c>
      <c r="AR2195" s="31">
        <f t="shared" si="1231"/>
        <v>0</v>
      </c>
      <c r="AS2195" s="32">
        <f t="shared" si="1232"/>
        <v>0</v>
      </c>
      <c r="AT2195" s="33">
        <f t="shared" si="1233"/>
        <v>20500</v>
      </c>
      <c r="AU2195" s="33">
        <f t="shared" si="1234"/>
        <v>100000</v>
      </c>
      <c r="AV2195" s="33">
        <v>258693</v>
      </c>
      <c r="AW2195" s="33">
        <f t="shared" si="1235"/>
        <v>0</v>
      </c>
      <c r="AX2195" s="33">
        <f t="shared" si="1236"/>
        <v>0</v>
      </c>
      <c r="AY2195" s="34">
        <f t="shared" si="1237"/>
        <v>64473.095264000003</v>
      </c>
    </row>
    <row r="2196" spans="1:51" ht="15" customHeight="1" x14ac:dyDescent="0.3">
      <c r="A2196" s="166" t="s">
        <v>3400</v>
      </c>
      <c r="B2196" s="99">
        <v>11081.02</v>
      </c>
      <c r="C2196" s="99">
        <v>18707.650000000001</v>
      </c>
      <c r="D2196" s="99">
        <v>71169.73</v>
      </c>
      <c r="E2196" s="99">
        <v>61614.89</v>
      </c>
      <c r="F2196" s="143">
        <v>80000</v>
      </c>
      <c r="G2196" s="144">
        <v>12500</v>
      </c>
      <c r="H2196" s="182">
        <v>46269</v>
      </c>
      <c r="I2196" s="182">
        <v>46336</v>
      </c>
      <c r="J2196" s="166">
        <v>3.3</v>
      </c>
      <c r="K2196" s="166">
        <v>0.6</v>
      </c>
      <c r="L2196" s="167" t="s">
        <v>1207</v>
      </c>
      <c r="M2196" s="168" t="s">
        <v>1203</v>
      </c>
      <c r="N2196" s="169">
        <v>0.05</v>
      </c>
      <c r="O2196" s="21">
        <f t="shared" si="1238"/>
        <v>2.6999999999999997</v>
      </c>
      <c r="P2196" s="21" t="str">
        <f t="shared" si="1239"/>
        <v>N</v>
      </c>
      <c r="Q2196" s="22">
        <f t="shared" si="1240"/>
        <v>29788.670000000002</v>
      </c>
      <c r="R2196" s="8" t="str">
        <f t="shared" si="1241"/>
        <v>N</v>
      </c>
      <c r="S2196" s="23">
        <f t="shared" si="1242"/>
        <v>3.5999999999999996</v>
      </c>
      <c r="T2196" s="24">
        <f t="shared" si="1243"/>
        <v>50000</v>
      </c>
      <c r="U2196" s="24">
        <f t="shared" si="1244"/>
        <v>200000</v>
      </c>
      <c r="V2196" s="24">
        <f t="shared" si="1245"/>
        <v>257500</v>
      </c>
      <c r="W2196" s="24">
        <f t="shared" si="1246"/>
        <v>23458.577625000005</v>
      </c>
      <c r="X2196" s="24">
        <f t="shared" si="1247"/>
        <v>0</v>
      </c>
      <c r="Y2196" s="24">
        <f t="shared" si="1248"/>
        <v>23458.577625000005</v>
      </c>
      <c r="Z2196" s="24">
        <f t="shared" si="1249"/>
        <v>7819.5258749999994</v>
      </c>
      <c r="AA2196" s="25" t="str">
        <f t="shared" si="1250"/>
        <v>N</v>
      </c>
      <c r="AB2196" s="26">
        <f t="shared" si="1251"/>
        <v>2.5999999999999996</v>
      </c>
      <c r="AC2196" s="27">
        <f t="shared" si="1252"/>
        <v>50000</v>
      </c>
      <c r="AD2196" s="28">
        <f t="shared" si="1253"/>
        <v>200000</v>
      </c>
      <c r="AE2196" s="28">
        <f t="shared" si="1254"/>
        <v>257500</v>
      </c>
      <c r="AF2196" s="28">
        <f t="shared" si="1255"/>
        <v>24631.506506250003</v>
      </c>
      <c r="AG2196" s="28">
        <f t="shared" si="1256"/>
        <v>0</v>
      </c>
      <c r="AH2196" s="28">
        <f t="shared" si="1257"/>
        <v>24631.506506250003</v>
      </c>
      <c r="AI2196" s="28">
        <f t="shared" si="1258"/>
        <v>8210.5021687500011</v>
      </c>
      <c r="AJ2196" s="29" t="str">
        <f t="shared" si="1259"/>
        <v>N</v>
      </c>
      <c r="AK2196" s="30">
        <f t="shared" si="1224"/>
        <v>1.5999999999999996</v>
      </c>
      <c r="AL2196" s="31">
        <f t="shared" si="1225"/>
        <v>50000</v>
      </c>
      <c r="AM2196" s="31">
        <f t="shared" si="1226"/>
        <v>200000</v>
      </c>
      <c r="AN2196" s="31">
        <f t="shared" si="1227"/>
        <v>257500</v>
      </c>
      <c r="AO2196" s="31">
        <f t="shared" si="1228"/>
        <v>25863.081831562507</v>
      </c>
      <c r="AP2196" s="31">
        <f t="shared" si="1229"/>
        <v>0</v>
      </c>
      <c r="AQ2196" s="31">
        <f t="shared" si="1230"/>
        <v>25863.081831562507</v>
      </c>
      <c r="AR2196" s="31">
        <f t="shared" si="1231"/>
        <v>8621.0272771875025</v>
      </c>
      <c r="AS2196" s="32">
        <f t="shared" si="1232"/>
        <v>0.59999999999999964</v>
      </c>
      <c r="AT2196" s="33">
        <f t="shared" si="1233"/>
        <v>50000</v>
      </c>
      <c r="AU2196" s="33">
        <f t="shared" si="1234"/>
        <v>200000</v>
      </c>
      <c r="AV2196" s="33">
        <v>258694</v>
      </c>
      <c r="AW2196" s="33">
        <f t="shared" si="1235"/>
        <v>27156.23592314063</v>
      </c>
      <c r="AX2196" s="33">
        <f t="shared" si="1236"/>
        <v>9052.0786410468791</v>
      </c>
      <c r="AY2196" s="34">
        <f t="shared" si="1237"/>
        <v>33703.133961984378</v>
      </c>
    </row>
    <row r="2197" spans="1:51" ht="15" customHeight="1" x14ac:dyDescent="0.3">
      <c r="A2197" s="166" t="s">
        <v>3401</v>
      </c>
      <c r="B2197" s="99">
        <v>17775.23</v>
      </c>
      <c r="C2197" s="99">
        <v>3000.5</v>
      </c>
      <c r="D2197" s="99">
        <v>41673.83</v>
      </c>
      <c r="E2197" s="99">
        <v>31106.52</v>
      </c>
      <c r="F2197" s="143">
        <v>46000</v>
      </c>
      <c r="G2197" s="144">
        <v>0</v>
      </c>
      <c r="H2197" s="182">
        <v>46431</v>
      </c>
      <c r="I2197" s="182">
        <v>46461</v>
      </c>
      <c r="J2197" s="166">
        <v>4.4000000000000004</v>
      </c>
      <c r="K2197" s="166">
        <v>0.1</v>
      </c>
      <c r="L2197" s="167" t="s">
        <v>1207</v>
      </c>
      <c r="M2197" s="168" t="s">
        <v>1203</v>
      </c>
      <c r="N2197" s="169">
        <v>5.1999999999999998E-2</v>
      </c>
      <c r="O2197" s="21">
        <f t="shared" si="1238"/>
        <v>4.3000000000000007</v>
      </c>
      <c r="P2197" s="21" t="str">
        <f t="shared" si="1239"/>
        <v>N</v>
      </c>
      <c r="Q2197" s="22">
        <f t="shared" si="1240"/>
        <v>20775.73</v>
      </c>
      <c r="R2197" s="8" t="str">
        <f t="shared" si="1241"/>
        <v>N</v>
      </c>
      <c r="S2197" s="23">
        <f t="shared" si="1242"/>
        <v>5.7333333333333343</v>
      </c>
      <c r="T2197" s="24">
        <f t="shared" si="1243"/>
        <v>50000</v>
      </c>
      <c r="U2197" s="24">
        <f t="shared" si="1244"/>
        <v>200000</v>
      </c>
      <c r="V2197" s="24">
        <f t="shared" si="1245"/>
        <v>257500</v>
      </c>
      <c r="W2197" s="24">
        <f t="shared" si="1246"/>
        <v>16392.05097</v>
      </c>
      <c r="X2197" s="24">
        <f t="shared" si="1247"/>
        <v>0</v>
      </c>
      <c r="Y2197" s="24">
        <f t="shared" si="1248"/>
        <v>16392.05097</v>
      </c>
      <c r="Z2197" s="24">
        <f t="shared" si="1249"/>
        <v>5464.0169900000001</v>
      </c>
      <c r="AA2197" s="25" t="str">
        <f t="shared" si="1250"/>
        <v>N</v>
      </c>
      <c r="AB2197" s="26">
        <f t="shared" si="1251"/>
        <v>4.7333333333333343</v>
      </c>
      <c r="AC2197" s="27">
        <f t="shared" si="1252"/>
        <v>50000</v>
      </c>
      <c r="AD2197" s="28">
        <f t="shared" si="1253"/>
        <v>200000</v>
      </c>
      <c r="AE2197" s="28">
        <f t="shared" si="1254"/>
        <v>257500</v>
      </c>
      <c r="AF2197" s="28">
        <f t="shared" si="1255"/>
        <v>17244.437620440003</v>
      </c>
      <c r="AG2197" s="28">
        <f t="shared" si="1256"/>
        <v>0</v>
      </c>
      <c r="AH2197" s="28">
        <f t="shared" si="1257"/>
        <v>17244.437620440003</v>
      </c>
      <c r="AI2197" s="28">
        <f t="shared" si="1258"/>
        <v>5748.1458734799999</v>
      </c>
      <c r="AJ2197" s="29" t="str">
        <f t="shared" si="1259"/>
        <v>N</v>
      </c>
      <c r="AK2197" s="30">
        <f t="shared" si="1224"/>
        <v>3.7333333333333343</v>
      </c>
      <c r="AL2197" s="31">
        <f t="shared" si="1225"/>
        <v>50000</v>
      </c>
      <c r="AM2197" s="31">
        <f t="shared" si="1226"/>
        <v>200000</v>
      </c>
      <c r="AN2197" s="31">
        <f t="shared" si="1227"/>
        <v>257500</v>
      </c>
      <c r="AO2197" s="31">
        <f t="shared" si="1228"/>
        <v>18141.148376702884</v>
      </c>
      <c r="AP2197" s="31">
        <f t="shared" si="1229"/>
        <v>0</v>
      </c>
      <c r="AQ2197" s="31">
        <f t="shared" si="1230"/>
        <v>18141.148376702884</v>
      </c>
      <c r="AR2197" s="31">
        <f t="shared" si="1231"/>
        <v>6047.0494589009613</v>
      </c>
      <c r="AS2197" s="32">
        <f t="shared" si="1232"/>
        <v>2.7333333333333343</v>
      </c>
      <c r="AT2197" s="33">
        <f t="shared" si="1233"/>
        <v>50000</v>
      </c>
      <c r="AU2197" s="33">
        <f t="shared" si="1234"/>
        <v>200000</v>
      </c>
      <c r="AV2197" s="33">
        <v>258695</v>
      </c>
      <c r="AW2197" s="33">
        <f t="shared" si="1235"/>
        <v>19084.488092291434</v>
      </c>
      <c r="AX2197" s="33">
        <f t="shared" si="1236"/>
        <v>6361.4960307638103</v>
      </c>
      <c r="AY2197" s="34">
        <f t="shared" si="1237"/>
        <v>23620.708353144772</v>
      </c>
    </row>
    <row r="2198" spans="1:51" ht="15" customHeight="1" x14ac:dyDescent="0.3">
      <c r="A2198" s="166" t="s">
        <v>3402</v>
      </c>
      <c r="B2198" s="99">
        <v>19696.8</v>
      </c>
      <c r="C2198" s="99">
        <v>2285.8000000000002</v>
      </c>
      <c r="D2198" s="99">
        <v>83156.81</v>
      </c>
      <c r="E2198" s="99">
        <v>70301.100000000006</v>
      </c>
      <c r="F2198" s="143">
        <v>80000</v>
      </c>
      <c r="G2198" s="144">
        <v>12500</v>
      </c>
      <c r="H2198" s="182">
        <v>46214</v>
      </c>
      <c r="I2198" s="182">
        <v>46280</v>
      </c>
      <c r="J2198" s="166">
        <v>4.5999999999999996</v>
      </c>
      <c r="K2198" s="166">
        <v>3.5</v>
      </c>
      <c r="L2198" s="167" t="s">
        <v>1206</v>
      </c>
      <c r="M2198" s="168" t="s">
        <v>1203</v>
      </c>
      <c r="N2198" s="169">
        <v>0.04</v>
      </c>
      <c r="O2198" s="21">
        <f t="shared" si="1238"/>
        <v>1.0999999999999996</v>
      </c>
      <c r="P2198" s="21" t="str">
        <f t="shared" si="1239"/>
        <v>N</v>
      </c>
      <c r="Q2198" s="22">
        <f t="shared" si="1240"/>
        <v>21982.6</v>
      </c>
      <c r="R2198" s="8" t="str">
        <f t="shared" si="1241"/>
        <v>N</v>
      </c>
      <c r="S2198" s="23">
        <f t="shared" si="1242"/>
        <v>1.4666666666666661</v>
      </c>
      <c r="T2198" s="24">
        <f t="shared" si="1243"/>
        <v>20500</v>
      </c>
      <c r="U2198" s="24">
        <f t="shared" si="1244"/>
        <v>100000</v>
      </c>
      <c r="V2198" s="24">
        <f t="shared" si="1245"/>
        <v>257500</v>
      </c>
      <c r="W2198" s="24">
        <f t="shared" si="1246"/>
        <v>12632.392500000002</v>
      </c>
      <c r="X2198" s="24">
        <f t="shared" si="1247"/>
        <v>0</v>
      </c>
      <c r="Y2198" s="24">
        <f t="shared" si="1248"/>
        <v>12632.392500000002</v>
      </c>
      <c r="Z2198" s="24">
        <f t="shared" si="1249"/>
        <v>10229.511499999997</v>
      </c>
      <c r="AA2198" s="25" t="str">
        <f t="shared" si="1250"/>
        <v>N</v>
      </c>
      <c r="AB2198" s="26">
        <f t="shared" si="1251"/>
        <v>0.46666666666666612</v>
      </c>
      <c r="AC2198" s="27">
        <f t="shared" si="1252"/>
        <v>20500</v>
      </c>
      <c r="AD2198" s="28">
        <f t="shared" si="1253"/>
        <v>100000</v>
      </c>
      <c r="AE2198" s="28">
        <f t="shared" si="1254"/>
        <v>257500</v>
      </c>
      <c r="AF2198" s="28">
        <f t="shared" si="1255"/>
        <v>3158.0981250000004</v>
      </c>
      <c r="AG2198" s="28">
        <f t="shared" si="1256"/>
        <v>0</v>
      </c>
      <c r="AH2198" s="28">
        <f t="shared" si="1257"/>
        <v>3158.0981250000004</v>
      </c>
      <c r="AI2198" s="28">
        <f t="shared" si="1258"/>
        <v>20618.282035</v>
      </c>
      <c r="AJ2198" s="29" t="str">
        <f t="shared" si="1259"/>
        <v>N</v>
      </c>
      <c r="AK2198" s="30">
        <f t="shared" si="1224"/>
        <v>0</v>
      </c>
      <c r="AL2198" s="31">
        <f t="shared" si="1225"/>
        <v>20500</v>
      </c>
      <c r="AM2198" s="31">
        <f t="shared" si="1226"/>
        <v>100000</v>
      </c>
      <c r="AN2198" s="31">
        <f t="shared" si="1227"/>
        <v>257500</v>
      </c>
      <c r="AO2198" s="31">
        <f t="shared" si="1228"/>
        <v>0</v>
      </c>
      <c r="AP2198" s="31">
        <f t="shared" si="1229"/>
        <v>0</v>
      </c>
      <c r="AQ2198" s="31">
        <f t="shared" si="1230"/>
        <v>0</v>
      </c>
      <c r="AR2198" s="31">
        <f t="shared" si="1231"/>
        <v>0</v>
      </c>
      <c r="AS2198" s="32">
        <f t="shared" si="1232"/>
        <v>0</v>
      </c>
      <c r="AT2198" s="33">
        <f t="shared" si="1233"/>
        <v>20500</v>
      </c>
      <c r="AU2198" s="33">
        <f t="shared" si="1234"/>
        <v>100000</v>
      </c>
      <c r="AV2198" s="33">
        <v>258696</v>
      </c>
      <c r="AW2198" s="33">
        <f t="shared" si="1235"/>
        <v>0</v>
      </c>
      <c r="AX2198" s="33">
        <f t="shared" si="1236"/>
        <v>0</v>
      </c>
      <c r="AY2198" s="34">
        <f t="shared" si="1237"/>
        <v>30847.793534999997</v>
      </c>
    </row>
    <row r="2199" spans="1:51" ht="15" customHeight="1" x14ac:dyDescent="0.3">
      <c r="A2199" s="166" t="s">
        <v>3403</v>
      </c>
      <c r="B2199" s="99">
        <v>15775.84</v>
      </c>
      <c r="C2199" s="99">
        <v>30283.62</v>
      </c>
      <c r="D2199" s="99">
        <v>69395.03</v>
      </c>
      <c r="E2199" s="99">
        <v>62911.14</v>
      </c>
      <c r="F2199" s="143">
        <v>150000</v>
      </c>
      <c r="G2199" s="144">
        <v>0</v>
      </c>
      <c r="H2199" s="182">
        <v>46314</v>
      </c>
      <c r="I2199" s="182">
        <v>46335</v>
      </c>
      <c r="J2199" s="166">
        <v>4.7</v>
      </c>
      <c r="K2199" s="166">
        <v>0.6</v>
      </c>
      <c r="L2199" s="167" t="s">
        <v>1206</v>
      </c>
      <c r="M2199" s="168" t="s">
        <v>1204</v>
      </c>
      <c r="N2199" s="169">
        <v>1.6E-2</v>
      </c>
      <c r="O2199" s="21">
        <f t="shared" si="1238"/>
        <v>4.1000000000000005</v>
      </c>
      <c r="P2199" s="21" t="str">
        <f t="shared" si="1239"/>
        <v>N</v>
      </c>
      <c r="Q2199" s="22">
        <f t="shared" si="1240"/>
        <v>46059.46</v>
      </c>
      <c r="R2199" s="8" t="str">
        <f t="shared" si="1241"/>
        <v>N</v>
      </c>
      <c r="S2199" s="23">
        <f t="shared" si="1242"/>
        <v>8.2000000000000011</v>
      </c>
      <c r="T2199" s="24">
        <f t="shared" si="1243"/>
        <v>20500</v>
      </c>
      <c r="U2199" s="24">
        <f t="shared" si="1244"/>
        <v>100000</v>
      </c>
      <c r="V2199" s="24">
        <f t="shared" si="1245"/>
        <v>257500</v>
      </c>
      <c r="W2199" s="24">
        <f t="shared" si="1246"/>
        <v>10250</v>
      </c>
      <c r="X2199" s="24">
        <f t="shared" si="1247"/>
        <v>0</v>
      </c>
      <c r="Y2199" s="24">
        <f t="shared" si="1248"/>
        <v>10250</v>
      </c>
      <c r="Z2199" s="24">
        <f t="shared" si="1249"/>
        <v>36546.411359999998</v>
      </c>
      <c r="AA2199" s="25" t="str">
        <f t="shared" si="1250"/>
        <v>N</v>
      </c>
      <c r="AB2199" s="26">
        <f t="shared" si="1251"/>
        <v>7.2000000000000011</v>
      </c>
      <c r="AC2199" s="27">
        <f t="shared" si="1252"/>
        <v>20500</v>
      </c>
      <c r="AD2199" s="28">
        <f t="shared" si="1253"/>
        <v>100000</v>
      </c>
      <c r="AE2199" s="28">
        <f t="shared" si="1254"/>
        <v>257500</v>
      </c>
      <c r="AF2199" s="28">
        <f t="shared" si="1255"/>
        <v>10177.485000000001</v>
      </c>
      <c r="AG2199" s="28">
        <f t="shared" si="1256"/>
        <v>0</v>
      </c>
      <c r="AH2199" s="28">
        <f t="shared" si="1257"/>
        <v>10177.485000000001</v>
      </c>
      <c r="AI2199" s="28">
        <f t="shared" si="1258"/>
        <v>37367.668941759999</v>
      </c>
      <c r="AJ2199" s="29" t="str">
        <f t="shared" si="1259"/>
        <v>N</v>
      </c>
      <c r="AK2199" s="30">
        <f t="shared" si="1224"/>
        <v>6.2000000000000011</v>
      </c>
      <c r="AL2199" s="31">
        <f t="shared" si="1225"/>
        <v>20500</v>
      </c>
      <c r="AM2199" s="31">
        <f t="shared" si="1226"/>
        <v>100000</v>
      </c>
      <c r="AN2199" s="31">
        <f t="shared" si="1227"/>
        <v>257500</v>
      </c>
      <c r="AO2199" s="31">
        <f t="shared" si="1228"/>
        <v>10177.485000000001</v>
      </c>
      <c r="AP2199" s="31">
        <f t="shared" si="1229"/>
        <v>0</v>
      </c>
      <c r="AQ2199" s="31">
        <f t="shared" si="1230"/>
        <v>10177.485000000001</v>
      </c>
      <c r="AR2199" s="31">
        <f t="shared" si="1231"/>
        <v>38128.391404828159</v>
      </c>
      <c r="AS2199" s="32">
        <f t="shared" si="1232"/>
        <v>5.2000000000000011</v>
      </c>
      <c r="AT2199" s="33">
        <f t="shared" si="1233"/>
        <v>20500</v>
      </c>
      <c r="AU2199" s="33">
        <f t="shared" si="1234"/>
        <v>100000</v>
      </c>
      <c r="AV2199" s="33">
        <v>258697</v>
      </c>
      <c r="AW2199" s="33">
        <f t="shared" si="1235"/>
        <v>0</v>
      </c>
      <c r="AX2199" s="33">
        <f t="shared" si="1236"/>
        <v>49078.770427305411</v>
      </c>
      <c r="AY2199" s="34">
        <f t="shared" si="1237"/>
        <v>161121.24213389357</v>
      </c>
    </row>
    <row r="2200" spans="1:51" ht="15" customHeight="1" x14ac:dyDescent="0.3">
      <c r="A2200" s="166" t="s">
        <v>3404</v>
      </c>
      <c r="B2200" s="99">
        <v>14575.49</v>
      </c>
      <c r="C2200" s="99">
        <v>32026.7</v>
      </c>
      <c r="D2200" s="99">
        <v>84441.03</v>
      </c>
      <c r="E2200" s="99">
        <v>81947.42</v>
      </c>
      <c r="F2200" s="143">
        <v>80000</v>
      </c>
      <c r="G2200" s="144">
        <v>0</v>
      </c>
      <c r="H2200" s="182">
        <v>46243</v>
      </c>
      <c r="I2200" s="182">
        <v>46266</v>
      </c>
      <c r="J2200" s="166">
        <v>4.3</v>
      </c>
      <c r="K2200" s="166">
        <v>2.6</v>
      </c>
      <c r="L2200" s="167" t="s">
        <v>1206</v>
      </c>
      <c r="M2200" s="168" t="s">
        <v>1204</v>
      </c>
      <c r="N2200" s="169">
        <v>0.03</v>
      </c>
      <c r="O2200" s="21">
        <f t="shared" si="1238"/>
        <v>1.6999999999999997</v>
      </c>
      <c r="P2200" s="21" t="str">
        <f t="shared" si="1239"/>
        <v>N</v>
      </c>
      <c r="Q2200" s="22">
        <f t="shared" si="1240"/>
        <v>46602.19</v>
      </c>
      <c r="R2200" s="8" t="str">
        <f t="shared" si="1241"/>
        <v>N</v>
      </c>
      <c r="S2200" s="23">
        <f t="shared" si="1242"/>
        <v>3.3999999999999995</v>
      </c>
      <c r="T2200" s="24">
        <f t="shared" si="1243"/>
        <v>20500</v>
      </c>
      <c r="U2200" s="24">
        <f t="shared" si="1244"/>
        <v>100000</v>
      </c>
      <c r="V2200" s="24">
        <f t="shared" si="1245"/>
        <v>257500</v>
      </c>
      <c r="W2200" s="24">
        <f t="shared" si="1246"/>
        <v>7779.4850000000006</v>
      </c>
      <c r="X2200" s="24">
        <f t="shared" si="1247"/>
        <v>0</v>
      </c>
      <c r="Y2200" s="24">
        <f t="shared" si="1248"/>
        <v>7779.4850000000006</v>
      </c>
      <c r="Z2200" s="24">
        <f t="shared" si="1249"/>
        <v>40220.770700000001</v>
      </c>
      <c r="AA2200" s="25" t="str">
        <f t="shared" si="1250"/>
        <v>N</v>
      </c>
      <c r="AB2200" s="26">
        <f t="shared" si="1251"/>
        <v>2.3999999999999995</v>
      </c>
      <c r="AC2200" s="27">
        <f t="shared" si="1252"/>
        <v>20500</v>
      </c>
      <c r="AD2200" s="28">
        <f t="shared" si="1253"/>
        <v>100000</v>
      </c>
      <c r="AE2200" s="28">
        <f t="shared" si="1254"/>
        <v>257500</v>
      </c>
      <c r="AF2200" s="28">
        <f t="shared" si="1255"/>
        <v>3889.7425000000003</v>
      </c>
      <c r="AG2200" s="28">
        <f t="shared" si="1256"/>
        <v>0</v>
      </c>
      <c r="AH2200" s="28">
        <f t="shared" si="1257"/>
        <v>3889.7425000000003</v>
      </c>
      <c r="AI2200" s="28">
        <f t="shared" si="1258"/>
        <v>45550.520871000001</v>
      </c>
      <c r="AJ2200" s="29" t="str">
        <f t="shared" si="1259"/>
        <v>N</v>
      </c>
      <c r="AK2200" s="30">
        <f t="shared" si="1224"/>
        <v>1.3999999999999995</v>
      </c>
      <c r="AL2200" s="31">
        <f t="shared" si="1225"/>
        <v>20500</v>
      </c>
      <c r="AM2200" s="31">
        <f t="shared" si="1226"/>
        <v>100000</v>
      </c>
      <c r="AN2200" s="31">
        <f t="shared" si="1227"/>
        <v>257500</v>
      </c>
      <c r="AO2200" s="31">
        <f t="shared" si="1228"/>
        <v>3889.7425000000003</v>
      </c>
      <c r="AP2200" s="31">
        <f t="shared" si="1229"/>
        <v>0</v>
      </c>
      <c r="AQ2200" s="31">
        <f t="shared" si="1230"/>
        <v>3889.7425000000003</v>
      </c>
      <c r="AR2200" s="31">
        <f t="shared" si="1231"/>
        <v>47033.728772130002</v>
      </c>
      <c r="AS2200" s="32">
        <f t="shared" si="1232"/>
        <v>0.39999999999999947</v>
      </c>
      <c r="AT2200" s="33">
        <f t="shared" si="1233"/>
        <v>20500</v>
      </c>
      <c r="AU2200" s="33">
        <f t="shared" si="1234"/>
        <v>100000</v>
      </c>
      <c r="AV2200" s="33">
        <v>258698</v>
      </c>
      <c r="AW2200" s="33">
        <f t="shared" si="1235"/>
        <v>0</v>
      </c>
      <c r="AX2200" s="33">
        <f t="shared" si="1236"/>
        <v>52451.175410293901</v>
      </c>
      <c r="AY2200" s="34">
        <f t="shared" si="1237"/>
        <v>185256.1957534239</v>
      </c>
    </row>
    <row r="2201" spans="1:51" ht="15" customHeight="1" x14ac:dyDescent="0.3">
      <c r="A2201" s="166" t="s">
        <v>3405</v>
      </c>
      <c r="B2201" s="99">
        <v>8762.8700000000008</v>
      </c>
      <c r="C2201" s="99">
        <v>22027.97</v>
      </c>
      <c r="D2201" s="99">
        <v>93928.58</v>
      </c>
      <c r="E2201" s="99">
        <v>88598.6</v>
      </c>
      <c r="F2201" s="141">
        <v>35000</v>
      </c>
      <c r="G2201" s="144">
        <v>0</v>
      </c>
      <c r="H2201" s="182">
        <v>46542</v>
      </c>
      <c r="I2201" s="182">
        <v>46617</v>
      </c>
      <c r="J2201" s="166">
        <v>4.5</v>
      </c>
      <c r="K2201" s="166">
        <v>2.2999999999999998</v>
      </c>
      <c r="L2201" s="167" t="s">
        <v>1206</v>
      </c>
      <c r="M2201" s="168" t="s">
        <v>1204</v>
      </c>
      <c r="N2201" s="169">
        <v>3.3000000000000002E-2</v>
      </c>
      <c r="O2201" s="21">
        <f t="shared" si="1238"/>
        <v>2.2000000000000002</v>
      </c>
      <c r="P2201" s="21" t="str">
        <f t="shared" si="1239"/>
        <v>N</v>
      </c>
      <c r="Q2201" s="22">
        <f t="shared" si="1240"/>
        <v>30790.840000000004</v>
      </c>
      <c r="R2201" s="8" t="str">
        <f t="shared" si="1241"/>
        <v>N</v>
      </c>
      <c r="S2201" s="23">
        <f t="shared" si="1242"/>
        <v>4.4000000000000004</v>
      </c>
      <c r="T2201" s="24">
        <f t="shared" si="1243"/>
        <v>20500</v>
      </c>
      <c r="U2201" s="24">
        <f t="shared" si="1244"/>
        <v>100000</v>
      </c>
      <c r="V2201" s="24">
        <f t="shared" si="1245"/>
        <v>257500</v>
      </c>
      <c r="W2201" s="24">
        <f t="shared" si="1246"/>
        <v>3035.7099999999991</v>
      </c>
      <c r="X2201" s="24">
        <f t="shared" si="1247"/>
        <v>0</v>
      </c>
      <c r="Y2201" s="24">
        <f t="shared" si="1248"/>
        <v>3035.7099999999991</v>
      </c>
      <c r="Z2201" s="24">
        <f t="shared" si="1249"/>
        <v>28771.227720000003</v>
      </c>
      <c r="AA2201" s="25" t="str">
        <f t="shared" si="1250"/>
        <v>N</v>
      </c>
      <c r="AB2201" s="26">
        <f t="shared" si="1251"/>
        <v>3.4000000000000004</v>
      </c>
      <c r="AC2201" s="27">
        <f t="shared" si="1252"/>
        <v>20500</v>
      </c>
      <c r="AD2201" s="28">
        <f t="shared" si="1253"/>
        <v>100000</v>
      </c>
      <c r="AE2201" s="28">
        <f t="shared" si="1254"/>
        <v>257500</v>
      </c>
      <c r="AF2201" s="28">
        <f t="shared" si="1255"/>
        <v>1517.8549999999996</v>
      </c>
      <c r="AG2201" s="28">
        <f t="shared" si="1256"/>
        <v>0</v>
      </c>
      <c r="AH2201" s="28">
        <f t="shared" si="1257"/>
        <v>1517.8549999999996</v>
      </c>
      <c r="AI2201" s="28">
        <f t="shared" si="1258"/>
        <v>31338.711664760001</v>
      </c>
      <c r="AJ2201" s="29" t="str">
        <f t="shared" si="1259"/>
        <v>N</v>
      </c>
      <c r="AK2201" s="30">
        <f t="shared" si="1224"/>
        <v>2.4000000000000004</v>
      </c>
      <c r="AL2201" s="31">
        <f t="shared" si="1225"/>
        <v>20500</v>
      </c>
      <c r="AM2201" s="31">
        <f t="shared" si="1226"/>
        <v>100000</v>
      </c>
      <c r="AN2201" s="31">
        <f t="shared" si="1227"/>
        <v>257500</v>
      </c>
      <c r="AO2201" s="31">
        <f t="shared" si="1228"/>
        <v>1517.8549999999996</v>
      </c>
      <c r="AP2201" s="31">
        <f t="shared" si="1229"/>
        <v>0</v>
      </c>
      <c r="AQ2201" s="31">
        <f t="shared" si="1230"/>
        <v>1517.8549999999996</v>
      </c>
      <c r="AR2201" s="31">
        <f t="shared" si="1231"/>
        <v>32422.978364697079</v>
      </c>
      <c r="AS2201" s="32">
        <f t="shared" si="1232"/>
        <v>1.4000000000000004</v>
      </c>
      <c r="AT2201" s="33">
        <f t="shared" si="1233"/>
        <v>20500</v>
      </c>
      <c r="AU2201" s="33">
        <f t="shared" si="1234"/>
        <v>100000</v>
      </c>
      <c r="AV2201" s="33">
        <v>258699</v>
      </c>
      <c r="AW2201" s="33">
        <f t="shared" si="1235"/>
        <v>0</v>
      </c>
      <c r="AX2201" s="33">
        <f t="shared" si="1236"/>
        <v>35060.880865732077</v>
      </c>
      <c r="AY2201" s="34">
        <f t="shared" si="1237"/>
        <v>127593.79861518915</v>
      </c>
    </row>
    <row r="2202" spans="1:51" ht="15" customHeight="1" x14ac:dyDescent="0.3">
      <c r="A2202" s="166" t="s">
        <v>3406</v>
      </c>
      <c r="B2202" s="99">
        <v>15282.19</v>
      </c>
      <c r="C2202" s="99">
        <v>28634.75</v>
      </c>
      <c r="D2202" s="99">
        <v>101852.62</v>
      </c>
      <c r="E2202" s="99">
        <v>96997.62</v>
      </c>
      <c r="F2202" s="141">
        <v>88000</v>
      </c>
      <c r="G2202" s="144">
        <v>0</v>
      </c>
      <c r="H2202" s="182">
        <v>46524</v>
      </c>
      <c r="I2202" s="182">
        <v>46540</v>
      </c>
      <c r="J2202" s="166">
        <v>1.5</v>
      </c>
      <c r="K2202" s="166">
        <v>0.1</v>
      </c>
      <c r="L2202" s="167" t="s">
        <v>1206</v>
      </c>
      <c r="M2202" s="168" t="s">
        <v>1205</v>
      </c>
      <c r="N2202" s="169">
        <v>5.0000000000000001E-3</v>
      </c>
      <c r="O2202" s="21">
        <f t="shared" si="1238"/>
        <v>1.4</v>
      </c>
      <c r="P2202" s="21" t="str">
        <f t="shared" si="1239"/>
        <v>N</v>
      </c>
      <c r="Q2202" s="22">
        <f t="shared" si="1240"/>
        <v>43916.94</v>
      </c>
      <c r="R2202" s="8" t="str">
        <f t="shared" si="1241"/>
        <v>N</v>
      </c>
      <c r="S2202" s="23">
        <f t="shared" si="1242"/>
        <v>1.4</v>
      </c>
      <c r="T2202" s="24">
        <f t="shared" si="1243"/>
        <v>20500</v>
      </c>
      <c r="U2202" s="24">
        <f t="shared" si="1244"/>
        <v>100000</v>
      </c>
      <c r="V2202" s="24">
        <f t="shared" si="1245"/>
        <v>257500</v>
      </c>
      <c r="W2202" s="24">
        <f t="shared" si="1246"/>
        <v>0</v>
      </c>
      <c r="X2202" s="24">
        <f t="shared" si="1247"/>
        <v>0</v>
      </c>
      <c r="Y2202" s="24">
        <f t="shared" si="1248"/>
        <v>0</v>
      </c>
      <c r="Z2202" s="24">
        <f t="shared" si="1249"/>
        <v>44136.524699999994</v>
      </c>
      <c r="AA2202" s="25" t="str">
        <f t="shared" si="1250"/>
        <v>N</v>
      </c>
      <c r="AB2202" s="26">
        <f t="shared" si="1251"/>
        <v>0.39999999999999991</v>
      </c>
      <c r="AC2202" s="27">
        <f t="shared" si="1252"/>
        <v>20500</v>
      </c>
      <c r="AD2202" s="28">
        <f t="shared" si="1253"/>
        <v>100000</v>
      </c>
      <c r="AE2202" s="28">
        <f t="shared" si="1254"/>
        <v>257500</v>
      </c>
      <c r="AF2202" s="28">
        <f t="shared" si="1255"/>
        <v>0</v>
      </c>
      <c r="AG2202" s="28">
        <f t="shared" si="1256"/>
        <v>0</v>
      </c>
      <c r="AH2202" s="28">
        <f t="shared" si="1257"/>
        <v>0</v>
      </c>
      <c r="AI2202" s="28">
        <f t="shared" si="1258"/>
        <v>44357.207323499992</v>
      </c>
      <c r="AJ2202" s="29" t="str">
        <f t="shared" si="1259"/>
        <v>N</v>
      </c>
      <c r="AK2202" s="30">
        <f t="shared" si="1224"/>
        <v>0</v>
      </c>
      <c r="AL2202" s="31">
        <f t="shared" si="1225"/>
        <v>20500</v>
      </c>
      <c r="AM2202" s="31">
        <f t="shared" si="1226"/>
        <v>100000</v>
      </c>
      <c r="AN2202" s="31">
        <f t="shared" si="1227"/>
        <v>257500</v>
      </c>
      <c r="AO2202" s="31">
        <f t="shared" si="1228"/>
        <v>0</v>
      </c>
      <c r="AP2202" s="31">
        <f t="shared" si="1229"/>
        <v>0</v>
      </c>
      <c r="AQ2202" s="31">
        <f t="shared" si="1230"/>
        <v>0</v>
      </c>
      <c r="AR2202" s="31">
        <f t="shared" si="1231"/>
        <v>0</v>
      </c>
      <c r="AS2202" s="32">
        <f t="shared" si="1232"/>
        <v>0</v>
      </c>
      <c r="AT2202" s="33">
        <f t="shared" si="1233"/>
        <v>20500</v>
      </c>
      <c r="AU2202" s="33">
        <f t="shared" si="1234"/>
        <v>100000</v>
      </c>
      <c r="AV2202" s="33">
        <v>258700</v>
      </c>
      <c r="AW2202" s="33">
        <f t="shared" si="1235"/>
        <v>0</v>
      </c>
      <c r="AX2202" s="33">
        <f t="shared" si="1236"/>
        <v>0</v>
      </c>
      <c r="AY2202" s="34">
        <f t="shared" si="1237"/>
        <v>88493.732023499993</v>
      </c>
    </row>
    <row r="2203" spans="1:51" ht="15" customHeight="1" x14ac:dyDescent="0.3">
      <c r="A2203" s="166" t="s">
        <v>3407</v>
      </c>
      <c r="B2203" s="99">
        <v>6379.42</v>
      </c>
      <c r="C2203" s="99">
        <v>15988.49</v>
      </c>
      <c r="D2203" s="99">
        <v>100501.47</v>
      </c>
      <c r="E2203" s="99">
        <v>95383.66</v>
      </c>
      <c r="F2203" s="141">
        <v>72000</v>
      </c>
      <c r="G2203" s="144">
        <v>12500</v>
      </c>
      <c r="H2203" s="182">
        <v>46433</v>
      </c>
      <c r="I2203" s="182">
        <v>46513</v>
      </c>
      <c r="J2203" s="166">
        <v>3.2</v>
      </c>
      <c r="K2203" s="166">
        <v>0.3</v>
      </c>
      <c r="L2203" s="167" t="s">
        <v>1206</v>
      </c>
      <c r="M2203" s="168" t="s">
        <v>1203</v>
      </c>
      <c r="N2203" s="169">
        <v>2E-3</v>
      </c>
      <c r="O2203" s="21">
        <f t="shared" si="1238"/>
        <v>2.9000000000000004</v>
      </c>
      <c r="P2203" s="21" t="str">
        <f t="shared" si="1239"/>
        <v>N</v>
      </c>
      <c r="Q2203" s="22">
        <f t="shared" si="1240"/>
        <v>22367.91</v>
      </c>
      <c r="R2203" s="8" t="str">
        <f t="shared" si="1241"/>
        <v>N</v>
      </c>
      <c r="S2203" s="23">
        <f t="shared" si="1242"/>
        <v>3.8666666666666671</v>
      </c>
      <c r="T2203" s="24">
        <f t="shared" si="1243"/>
        <v>20500</v>
      </c>
      <c r="U2203" s="24">
        <f t="shared" si="1244"/>
        <v>100000</v>
      </c>
      <c r="V2203" s="24">
        <f t="shared" si="1245"/>
        <v>257500</v>
      </c>
      <c r="W2203" s="24">
        <f t="shared" si="1246"/>
        <v>0</v>
      </c>
      <c r="X2203" s="24">
        <f t="shared" si="1247"/>
        <v>0</v>
      </c>
      <c r="Y2203" s="24">
        <f t="shared" si="1248"/>
        <v>0</v>
      </c>
      <c r="Z2203" s="24">
        <f t="shared" si="1249"/>
        <v>22412.645820000002</v>
      </c>
      <c r="AA2203" s="25" t="str">
        <f t="shared" si="1250"/>
        <v>N</v>
      </c>
      <c r="AB2203" s="26">
        <f t="shared" si="1251"/>
        <v>2.8666666666666671</v>
      </c>
      <c r="AC2203" s="27">
        <f t="shared" si="1252"/>
        <v>20500</v>
      </c>
      <c r="AD2203" s="28">
        <f t="shared" si="1253"/>
        <v>100000</v>
      </c>
      <c r="AE2203" s="28">
        <f t="shared" si="1254"/>
        <v>257500</v>
      </c>
      <c r="AF2203" s="28">
        <f t="shared" si="1255"/>
        <v>0</v>
      </c>
      <c r="AG2203" s="28">
        <f t="shared" si="1256"/>
        <v>0</v>
      </c>
      <c r="AH2203" s="28">
        <f t="shared" si="1257"/>
        <v>0</v>
      </c>
      <c r="AI2203" s="28">
        <f t="shared" si="1258"/>
        <v>22457.471111640003</v>
      </c>
      <c r="AJ2203" s="29" t="str">
        <f t="shared" si="1259"/>
        <v>N</v>
      </c>
      <c r="AK2203" s="30">
        <f t="shared" si="1224"/>
        <v>1.8666666666666671</v>
      </c>
      <c r="AL2203" s="31">
        <f t="shared" si="1225"/>
        <v>20500</v>
      </c>
      <c r="AM2203" s="31">
        <f t="shared" si="1226"/>
        <v>100000</v>
      </c>
      <c r="AN2203" s="31">
        <f t="shared" si="1227"/>
        <v>257500</v>
      </c>
      <c r="AO2203" s="31">
        <f t="shared" si="1228"/>
        <v>0</v>
      </c>
      <c r="AP2203" s="31">
        <f t="shared" si="1229"/>
        <v>0</v>
      </c>
      <c r="AQ2203" s="31">
        <f t="shared" si="1230"/>
        <v>0</v>
      </c>
      <c r="AR2203" s="31">
        <f t="shared" si="1231"/>
        <v>22502.386053863283</v>
      </c>
      <c r="AS2203" s="32">
        <f t="shared" si="1232"/>
        <v>0.86666666666666714</v>
      </c>
      <c r="AT2203" s="33">
        <f t="shared" si="1233"/>
        <v>20500</v>
      </c>
      <c r="AU2203" s="33">
        <f t="shared" si="1234"/>
        <v>100000</v>
      </c>
      <c r="AV2203" s="33">
        <v>258701</v>
      </c>
      <c r="AW2203" s="33">
        <f t="shared" si="1235"/>
        <v>0</v>
      </c>
      <c r="AX2203" s="33">
        <f t="shared" si="1236"/>
        <v>22547.390825971012</v>
      </c>
      <c r="AY2203" s="34">
        <f t="shared" si="1237"/>
        <v>89919.893811474307</v>
      </c>
    </row>
    <row r="2204" spans="1:51" ht="15" customHeight="1" x14ac:dyDescent="0.3">
      <c r="A2204" s="166" t="s">
        <v>3408</v>
      </c>
      <c r="B2204" s="99">
        <v>14971.61</v>
      </c>
      <c r="C2204" s="99">
        <v>23211.09</v>
      </c>
      <c r="D2204" s="99">
        <v>76556.429999999993</v>
      </c>
      <c r="E2204" s="99">
        <v>66389.98</v>
      </c>
      <c r="F2204" s="141">
        <v>66000</v>
      </c>
      <c r="G2204" s="144">
        <v>12500</v>
      </c>
      <c r="H2204" s="182">
        <v>46534</v>
      </c>
      <c r="I2204" s="182">
        <v>46589</v>
      </c>
      <c r="J2204" s="166">
        <v>1.8</v>
      </c>
      <c r="K2204" s="166">
        <v>0.1</v>
      </c>
      <c r="L2204" s="167" t="s">
        <v>1206</v>
      </c>
      <c r="M2204" s="168" t="s">
        <v>1203</v>
      </c>
      <c r="N2204" s="169">
        <v>0</v>
      </c>
      <c r="O2204" s="21">
        <f t="shared" si="1238"/>
        <v>1.7</v>
      </c>
      <c r="P2204" s="21" t="str">
        <f t="shared" si="1239"/>
        <v>N</v>
      </c>
      <c r="Q2204" s="22">
        <f t="shared" si="1240"/>
        <v>38182.699999999997</v>
      </c>
      <c r="R2204" s="8" t="str">
        <f t="shared" si="1241"/>
        <v>N</v>
      </c>
      <c r="S2204" s="23">
        <f t="shared" si="1242"/>
        <v>2.2666666666666666</v>
      </c>
      <c r="T2204" s="24">
        <f t="shared" si="1243"/>
        <v>20500</v>
      </c>
      <c r="U2204" s="24">
        <f t="shared" si="1244"/>
        <v>100000</v>
      </c>
      <c r="V2204" s="24">
        <f t="shared" si="1245"/>
        <v>257500</v>
      </c>
      <c r="W2204" s="24">
        <f t="shared" si="1246"/>
        <v>15375</v>
      </c>
      <c r="X2204" s="24">
        <f t="shared" si="1247"/>
        <v>0</v>
      </c>
      <c r="Y2204" s="24">
        <f t="shared" si="1248"/>
        <v>15375</v>
      </c>
      <c r="Z2204" s="24">
        <f t="shared" si="1249"/>
        <v>22807.699999999997</v>
      </c>
      <c r="AA2204" s="25" t="str">
        <f t="shared" si="1250"/>
        <v>N</v>
      </c>
      <c r="AB2204" s="26">
        <f t="shared" si="1251"/>
        <v>1.2666666666666666</v>
      </c>
      <c r="AC2204" s="27">
        <f t="shared" si="1252"/>
        <v>20500</v>
      </c>
      <c r="AD2204" s="28">
        <f t="shared" si="1253"/>
        <v>100000</v>
      </c>
      <c r="AE2204" s="28">
        <f t="shared" si="1254"/>
        <v>257500</v>
      </c>
      <c r="AF2204" s="28">
        <f t="shared" si="1255"/>
        <v>6051.4275000000052</v>
      </c>
      <c r="AG2204" s="28">
        <f t="shared" si="1256"/>
        <v>0</v>
      </c>
      <c r="AH2204" s="28">
        <f t="shared" si="1257"/>
        <v>6051.4275000000052</v>
      </c>
      <c r="AI2204" s="28">
        <f t="shared" si="1258"/>
        <v>32131.272499999992</v>
      </c>
      <c r="AJ2204" s="29" t="str">
        <f t="shared" si="1259"/>
        <v>N</v>
      </c>
      <c r="AK2204" s="30">
        <f t="shared" si="1224"/>
        <v>0.26666666666666661</v>
      </c>
      <c r="AL2204" s="31">
        <f t="shared" si="1225"/>
        <v>20500</v>
      </c>
      <c r="AM2204" s="31">
        <f t="shared" si="1226"/>
        <v>100000</v>
      </c>
      <c r="AN2204" s="31">
        <f t="shared" si="1227"/>
        <v>257500</v>
      </c>
      <c r="AO2204" s="31">
        <f t="shared" si="1228"/>
        <v>6051.4275000000052</v>
      </c>
      <c r="AP2204" s="31">
        <f t="shared" si="1229"/>
        <v>0</v>
      </c>
      <c r="AQ2204" s="31">
        <f t="shared" si="1230"/>
        <v>6051.4275000000052</v>
      </c>
      <c r="AR2204" s="31">
        <f t="shared" si="1231"/>
        <v>32131.272499999992</v>
      </c>
      <c r="AS2204" s="32">
        <f t="shared" si="1232"/>
        <v>0</v>
      </c>
      <c r="AT2204" s="33">
        <f t="shared" si="1233"/>
        <v>20500</v>
      </c>
      <c r="AU2204" s="33">
        <f t="shared" si="1234"/>
        <v>100000</v>
      </c>
      <c r="AV2204" s="33">
        <v>258702</v>
      </c>
      <c r="AW2204" s="33">
        <f t="shared" si="1235"/>
        <v>0</v>
      </c>
      <c r="AX2204" s="33">
        <f t="shared" si="1236"/>
        <v>0</v>
      </c>
      <c r="AY2204" s="34">
        <f t="shared" si="1237"/>
        <v>87070.244999999981</v>
      </c>
    </row>
    <row r="2205" spans="1:51" ht="15" customHeight="1" x14ac:dyDescent="0.3">
      <c r="A2205" s="166" t="s">
        <v>3409</v>
      </c>
      <c r="B2205" s="99">
        <v>8866.1</v>
      </c>
      <c r="C2205" s="99">
        <v>18465.14</v>
      </c>
      <c r="D2205" s="99">
        <v>55315.49</v>
      </c>
      <c r="E2205" s="99">
        <v>41243</v>
      </c>
      <c r="F2205" s="141">
        <v>190000</v>
      </c>
      <c r="G2205" s="144">
        <v>0</v>
      </c>
      <c r="H2205" s="182">
        <v>46205</v>
      </c>
      <c r="I2205" s="182">
        <v>46246</v>
      </c>
      <c r="J2205" s="166">
        <v>2.8</v>
      </c>
      <c r="K2205" s="166">
        <v>0.9</v>
      </c>
      <c r="L2205" s="167" t="s">
        <v>1206</v>
      </c>
      <c r="M2205" s="168" t="s">
        <v>1203</v>
      </c>
      <c r="N2205" s="169">
        <v>0.04</v>
      </c>
      <c r="O2205" s="21">
        <f t="shared" si="1238"/>
        <v>1.9</v>
      </c>
      <c r="P2205" s="21" t="str">
        <f t="shared" si="1239"/>
        <v>N</v>
      </c>
      <c r="Q2205" s="22">
        <f t="shared" si="1240"/>
        <v>27331.239999999998</v>
      </c>
      <c r="R2205" s="8" t="str">
        <f t="shared" si="1241"/>
        <v>N</v>
      </c>
      <c r="S2205" s="23">
        <f t="shared" si="1242"/>
        <v>2.5333333333333332</v>
      </c>
      <c r="T2205" s="24">
        <f t="shared" si="1243"/>
        <v>20500</v>
      </c>
      <c r="U2205" s="24">
        <f t="shared" si="1244"/>
        <v>100000</v>
      </c>
      <c r="V2205" s="24">
        <f t="shared" si="1245"/>
        <v>257500</v>
      </c>
      <c r="W2205" s="24">
        <f t="shared" si="1246"/>
        <v>15375</v>
      </c>
      <c r="X2205" s="24">
        <f t="shared" si="1247"/>
        <v>0</v>
      </c>
      <c r="Y2205" s="24">
        <f t="shared" si="1248"/>
        <v>15375</v>
      </c>
      <c r="Z2205" s="24">
        <f t="shared" si="1249"/>
        <v>13049.489599999997</v>
      </c>
      <c r="AA2205" s="25" t="str">
        <f t="shared" si="1250"/>
        <v>N</v>
      </c>
      <c r="AB2205" s="26">
        <f t="shared" si="1251"/>
        <v>1.5333333333333332</v>
      </c>
      <c r="AC2205" s="27">
        <f t="shared" si="1252"/>
        <v>20500</v>
      </c>
      <c r="AD2205" s="28">
        <f t="shared" si="1253"/>
        <v>100000</v>
      </c>
      <c r="AE2205" s="28">
        <f t="shared" si="1254"/>
        <v>257500</v>
      </c>
      <c r="AF2205" s="28">
        <f t="shared" si="1255"/>
        <v>15375</v>
      </c>
      <c r="AG2205" s="28">
        <f t="shared" si="1256"/>
        <v>0</v>
      </c>
      <c r="AH2205" s="28">
        <f t="shared" si="1257"/>
        <v>15375</v>
      </c>
      <c r="AI2205" s="28">
        <f t="shared" si="1258"/>
        <v>14186.469183999998</v>
      </c>
      <c r="AJ2205" s="29" t="str">
        <f t="shared" si="1259"/>
        <v>N</v>
      </c>
      <c r="AK2205" s="30">
        <f t="shared" si="1224"/>
        <v>0.53333333333333321</v>
      </c>
      <c r="AL2205" s="31">
        <f t="shared" si="1225"/>
        <v>20500</v>
      </c>
      <c r="AM2205" s="31">
        <f t="shared" si="1226"/>
        <v>100000</v>
      </c>
      <c r="AN2205" s="31">
        <f t="shared" si="1227"/>
        <v>257500</v>
      </c>
      <c r="AO2205" s="31">
        <f t="shared" si="1228"/>
        <v>15375</v>
      </c>
      <c r="AP2205" s="31">
        <f t="shared" si="1229"/>
        <v>0</v>
      </c>
      <c r="AQ2205" s="31">
        <f t="shared" si="1230"/>
        <v>15375</v>
      </c>
      <c r="AR2205" s="31">
        <f t="shared" si="1231"/>
        <v>15368.927951359998</v>
      </c>
      <c r="AS2205" s="32">
        <f t="shared" si="1232"/>
        <v>0</v>
      </c>
      <c r="AT2205" s="33">
        <f t="shared" si="1233"/>
        <v>20500</v>
      </c>
      <c r="AU2205" s="33">
        <f t="shared" si="1234"/>
        <v>100000</v>
      </c>
      <c r="AV2205" s="33">
        <v>258703</v>
      </c>
      <c r="AW2205" s="33">
        <f t="shared" si="1235"/>
        <v>0</v>
      </c>
      <c r="AX2205" s="33">
        <f t="shared" si="1236"/>
        <v>0</v>
      </c>
      <c r="AY2205" s="34">
        <f t="shared" si="1237"/>
        <v>42604.886735359993</v>
      </c>
    </row>
    <row r="2206" spans="1:51" ht="15" customHeight="1" x14ac:dyDescent="0.3">
      <c r="A2206" s="166" t="s">
        <v>3410</v>
      </c>
      <c r="B2206" s="99">
        <v>7413.27</v>
      </c>
      <c r="C2206" s="99">
        <v>14810.09</v>
      </c>
      <c r="D2206" s="99">
        <v>100021.59</v>
      </c>
      <c r="E2206" s="99">
        <v>88708.36</v>
      </c>
      <c r="F2206" s="141">
        <v>15000</v>
      </c>
      <c r="G2206" s="144">
        <v>0</v>
      </c>
      <c r="H2206" s="182">
        <v>46359</v>
      </c>
      <c r="I2206" s="182">
        <v>46378</v>
      </c>
      <c r="J2206" s="166">
        <v>3.4</v>
      </c>
      <c r="K2206" s="166">
        <v>0.5</v>
      </c>
      <c r="L2206" s="167" t="s">
        <v>1206</v>
      </c>
      <c r="M2206" s="168" t="s">
        <v>1204</v>
      </c>
      <c r="N2206" s="169">
        <v>0.01</v>
      </c>
      <c r="O2206" s="21">
        <f t="shared" si="1238"/>
        <v>2.9</v>
      </c>
      <c r="P2206" s="21" t="str">
        <f t="shared" si="1239"/>
        <v>N</v>
      </c>
      <c r="Q2206" s="22">
        <f t="shared" si="1240"/>
        <v>22223.360000000001</v>
      </c>
      <c r="R2206" s="8" t="str">
        <f t="shared" si="1241"/>
        <v>N</v>
      </c>
      <c r="S2206" s="23">
        <f t="shared" si="1242"/>
        <v>5.8</v>
      </c>
      <c r="T2206" s="24">
        <f t="shared" si="1243"/>
        <v>20500</v>
      </c>
      <c r="U2206" s="24">
        <f t="shared" si="1244"/>
        <v>100000</v>
      </c>
      <c r="V2206" s="24">
        <f t="shared" si="1245"/>
        <v>257500</v>
      </c>
      <c r="W2206" s="24">
        <f t="shared" si="1246"/>
        <v>0</v>
      </c>
      <c r="X2206" s="24">
        <f t="shared" si="1247"/>
        <v>0</v>
      </c>
      <c r="Y2206" s="24">
        <f t="shared" si="1248"/>
        <v>0</v>
      </c>
      <c r="Z2206" s="24">
        <f t="shared" si="1249"/>
        <v>22445.5936</v>
      </c>
      <c r="AA2206" s="25" t="str">
        <f t="shared" si="1250"/>
        <v>N</v>
      </c>
      <c r="AB2206" s="26">
        <f t="shared" si="1251"/>
        <v>4.8</v>
      </c>
      <c r="AC2206" s="27">
        <f t="shared" si="1252"/>
        <v>20500</v>
      </c>
      <c r="AD2206" s="28">
        <f t="shared" si="1253"/>
        <v>100000</v>
      </c>
      <c r="AE2206" s="28">
        <f t="shared" si="1254"/>
        <v>257500</v>
      </c>
      <c r="AF2206" s="28">
        <f t="shared" si="1255"/>
        <v>0</v>
      </c>
      <c r="AG2206" s="28">
        <f t="shared" si="1256"/>
        <v>0</v>
      </c>
      <c r="AH2206" s="28">
        <f t="shared" si="1257"/>
        <v>0</v>
      </c>
      <c r="AI2206" s="28">
        <f t="shared" si="1258"/>
        <v>22670.049535999999</v>
      </c>
      <c r="AJ2206" s="29" t="str">
        <f t="shared" si="1259"/>
        <v>N</v>
      </c>
      <c r="AK2206" s="30">
        <f t="shared" si="1224"/>
        <v>3.8</v>
      </c>
      <c r="AL2206" s="31">
        <f t="shared" si="1225"/>
        <v>20500</v>
      </c>
      <c r="AM2206" s="31">
        <f t="shared" si="1226"/>
        <v>100000</v>
      </c>
      <c r="AN2206" s="31">
        <f t="shared" si="1227"/>
        <v>257500</v>
      </c>
      <c r="AO2206" s="31">
        <f t="shared" si="1228"/>
        <v>0</v>
      </c>
      <c r="AP2206" s="31">
        <f t="shared" si="1229"/>
        <v>0</v>
      </c>
      <c r="AQ2206" s="31">
        <f t="shared" si="1230"/>
        <v>0</v>
      </c>
      <c r="AR2206" s="31">
        <f t="shared" si="1231"/>
        <v>22896.750031359999</v>
      </c>
      <c r="AS2206" s="32">
        <f t="shared" si="1232"/>
        <v>2.8</v>
      </c>
      <c r="AT2206" s="33">
        <f t="shared" si="1233"/>
        <v>20500</v>
      </c>
      <c r="AU2206" s="33">
        <f t="shared" si="1234"/>
        <v>100000</v>
      </c>
      <c r="AV2206" s="33">
        <v>258704</v>
      </c>
      <c r="AW2206" s="33">
        <f t="shared" si="1235"/>
        <v>0</v>
      </c>
      <c r="AX2206" s="33">
        <f t="shared" si="1236"/>
        <v>23125.717531673599</v>
      </c>
      <c r="AY2206" s="34">
        <f t="shared" si="1237"/>
        <v>91138.110699033597</v>
      </c>
    </row>
    <row r="2207" spans="1:51" ht="15" customHeight="1" x14ac:dyDescent="0.3">
      <c r="A2207" s="166" t="s">
        <v>3411</v>
      </c>
      <c r="B2207" s="99">
        <v>8107.27</v>
      </c>
      <c r="C2207" s="99">
        <v>14903.92</v>
      </c>
      <c r="D2207" s="99">
        <v>96169.77</v>
      </c>
      <c r="E2207" s="99">
        <v>89311.26</v>
      </c>
      <c r="F2207" s="141">
        <v>111000</v>
      </c>
      <c r="G2207" s="144">
        <v>0</v>
      </c>
      <c r="H2207" s="182">
        <v>46568</v>
      </c>
      <c r="I2207" s="182">
        <v>46600</v>
      </c>
      <c r="J2207" s="166">
        <v>1.6</v>
      </c>
      <c r="K2207" s="166">
        <v>0.8</v>
      </c>
      <c r="L2207" s="167" t="s">
        <v>1206</v>
      </c>
      <c r="M2207" s="168" t="s">
        <v>1203</v>
      </c>
      <c r="N2207" s="169">
        <v>0.02</v>
      </c>
      <c r="O2207" s="21">
        <f t="shared" si="1238"/>
        <v>0.8</v>
      </c>
      <c r="P2207" s="21" t="str">
        <f t="shared" si="1239"/>
        <v>N</v>
      </c>
      <c r="Q2207" s="22">
        <f t="shared" si="1240"/>
        <v>23011.190000000002</v>
      </c>
      <c r="R2207" s="8" t="str">
        <f t="shared" si="1241"/>
        <v>N</v>
      </c>
      <c r="S2207" s="23">
        <f t="shared" si="1242"/>
        <v>1.0666666666666667</v>
      </c>
      <c r="T2207" s="24">
        <f t="shared" si="1243"/>
        <v>20500</v>
      </c>
      <c r="U2207" s="24">
        <f t="shared" si="1244"/>
        <v>100000</v>
      </c>
      <c r="V2207" s="24">
        <f t="shared" si="1245"/>
        <v>257500</v>
      </c>
      <c r="W2207" s="24">
        <f t="shared" si="1246"/>
        <v>2872.6724999999969</v>
      </c>
      <c r="X2207" s="24">
        <f t="shared" si="1247"/>
        <v>0</v>
      </c>
      <c r="Y2207" s="24">
        <f t="shared" si="1248"/>
        <v>2872.6724999999969</v>
      </c>
      <c r="Z2207" s="24">
        <f t="shared" si="1249"/>
        <v>20598.741300000005</v>
      </c>
      <c r="AA2207" s="25" t="str">
        <f t="shared" si="1250"/>
        <v>N</v>
      </c>
      <c r="AB2207" s="26">
        <f t="shared" si="1251"/>
        <v>6.6666666666666652E-2</v>
      </c>
      <c r="AC2207" s="27">
        <f t="shared" si="1252"/>
        <v>20500</v>
      </c>
      <c r="AD2207" s="28">
        <f t="shared" si="1253"/>
        <v>100000</v>
      </c>
      <c r="AE2207" s="28">
        <f t="shared" si="1254"/>
        <v>257500</v>
      </c>
      <c r="AF2207" s="28">
        <f t="shared" si="1255"/>
        <v>718.16812499999924</v>
      </c>
      <c r="AG2207" s="28">
        <f t="shared" si="1256"/>
        <v>0</v>
      </c>
      <c r="AH2207" s="28">
        <f t="shared" si="1257"/>
        <v>718.16812499999924</v>
      </c>
      <c r="AI2207" s="28">
        <f t="shared" si="1258"/>
        <v>23222.673951000001</v>
      </c>
      <c r="AJ2207" s="29" t="str">
        <f t="shared" si="1259"/>
        <v>N</v>
      </c>
      <c r="AK2207" s="30">
        <f t="shared" si="1224"/>
        <v>0</v>
      </c>
      <c r="AL2207" s="31">
        <f t="shared" si="1225"/>
        <v>20500</v>
      </c>
      <c r="AM2207" s="31">
        <f t="shared" si="1226"/>
        <v>100000</v>
      </c>
      <c r="AN2207" s="31">
        <f t="shared" si="1227"/>
        <v>257500</v>
      </c>
      <c r="AO2207" s="31">
        <f t="shared" si="1228"/>
        <v>0</v>
      </c>
      <c r="AP2207" s="31">
        <f t="shared" si="1229"/>
        <v>0</v>
      </c>
      <c r="AQ2207" s="31">
        <f t="shared" si="1230"/>
        <v>0</v>
      </c>
      <c r="AR2207" s="31">
        <f t="shared" si="1231"/>
        <v>0</v>
      </c>
      <c r="AS2207" s="32">
        <f t="shared" si="1232"/>
        <v>0</v>
      </c>
      <c r="AT2207" s="33">
        <f t="shared" si="1233"/>
        <v>20500</v>
      </c>
      <c r="AU2207" s="33">
        <f t="shared" si="1234"/>
        <v>100000</v>
      </c>
      <c r="AV2207" s="33">
        <v>258705</v>
      </c>
      <c r="AW2207" s="33">
        <f t="shared" si="1235"/>
        <v>0</v>
      </c>
      <c r="AX2207" s="33">
        <f t="shared" si="1236"/>
        <v>0</v>
      </c>
      <c r="AY2207" s="34">
        <f t="shared" si="1237"/>
        <v>43821.415251000006</v>
      </c>
    </row>
    <row r="2208" spans="1:51" ht="15" customHeight="1" x14ac:dyDescent="0.3">
      <c r="A2208" s="166" t="s">
        <v>3412</v>
      </c>
      <c r="B2208" s="99">
        <v>9139.8700000000008</v>
      </c>
      <c r="C2208" s="99">
        <v>34415.949999999997</v>
      </c>
      <c r="D2208" s="99">
        <v>79414.02</v>
      </c>
      <c r="E2208" s="99">
        <v>72909.05</v>
      </c>
      <c r="F2208" s="145">
        <v>51000</v>
      </c>
      <c r="G2208" s="144">
        <v>0</v>
      </c>
      <c r="H2208" s="182">
        <v>46536</v>
      </c>
      <c r="I2208" s="182">
        <v>46609</v>
      </c>
      <c r="J2208" s="166">
        <v>2.8</v>
      </c>
      <c r="K2208" s="166">
        <v>2.1</v>
      </c>
      <c r="L2208" s="167" t="s">
        <v>1206</v>
      </c>
      <c r="M2208" s="168" t="s">
        <v>1204</v>
      </c>
      <c r="N2208" s="169">
        <v>0</v>
      </c>
      <c r="O2208" s="21">
        <f t="shared" si="1238"/>
        <v>0.69999999999999973</v>
      </c>
      <c r="P2208" s="21" t="str">
        <f t="shared" si="1239"/>
        <v>N</v>
      </c>
      <c r="Q2208" s="22">
        <f t="shared" si="1240"/>
        <v>43555.82</v>
      </c>
      <c r="R2208" s="8" t="str">
        <f t="shared" si="1241"/>
        <v>N</v>
      </c>
      <c r="S2208" s="23">
        <f t="shared" si="1242"/>
        <v>1.3999999999999995</v>
      </c>
      <c r="T2208" s="24">
        <f t="shared" si="1243"/>
        <v>20500</v>
      </c>
      <c r="U2208" s="24">
        <f t="shared" si="1244"/>
        <v>100000</v>
      </c>
      <c r="V2208" s="24">
        <f t="shared" si="1245"/>
        <v>257500</v>
      </c>
      <c r="W2208" s="24">
        <f t="shared" si="1246"/>
        <v>10250</v>
      </c>
      <c r="X2208" s="24">
        <f t="shared" si="1247"/>
        <v>0</v>
      </c>
      <c r="Y2208" s="24">
        <f t="shared" si="1248"/>
        <v>10250</v>
      </c>
      <c r="Z2208" s="24">
        <f t="shared" si="1249"/>
        <v>33305.82</v>
      </c>
      <c r="AA2208" s="25" t="str">
        <f t="shared" si="1250"/>
        <v>N</v>
      </c>
      <c r="AB2208" s="26">
        <f t="shared" si="1251"/>
        <v>0.39999999999999947</v>
      </c>
      <c r="AC2208" s="27">
        <f t="shared" si="1252"/>
        <v>20500</v>
      </c>
      <c r="AD2208" s="28">
        <f t="shared" si="1253"/>
        <v>100000</v>
      </c>
      <c r="AE2208" s="28">
        <f t="shared" si="1254"/>
        <v>257500</v>
      </c>
      <c r="AF2208" s="28">
        <f t="shared" si="1255"/>
        <v>5167.989999999998</v>
      </c>
      <c r="AG2208" s="28">
        <f t="shared" si="1256"/>
        <v>0</v>
      </c>
      <c r="AH2208" s="28">
        <f t="shared" si="1257"/>
        <v>5167.989999999998</v>
      </c>
      <c r="AI2208" s="28">
        <f t="shared" si="1258"/>
        <v>38387.83</v>
      </c>
      <c r="AJ2208" s="29" t="str">
        <f t="shared" si="1259"/>
        <v>N</v>
      </c>
      <c r="AK2208" s="30">
        <f t="shared" si="1224"/>
        <v>0</v>
      </c>
      <c r="AL2208" s="31">
        <f t="shared" si="1225"/>
        <v>20500</v>
      </c>
      <c r="AM2208" s="31">
        <f t="shared" si="1226"/>
        <v>100000</v>
      </c>
      <c r="AN2208" s="31">
        <f t="shared" si="1227"/>
        <v>257500</v>
      </c>
      <c r="AO2208" s="31">
        <f t="shared" si="1228"/>
        <v>0</v>
      </c>
      <c r="AP2208" s="31">
        <f t="shared" si="1229"/>
        <v>0</v>
      </c>
      <c r="AQ2208" s="31">
        <f t="shared" si="1230"/>
        <v>0</v>
      </c>
      <c r="AR2208" s="31">
        <f t="shared" si="1231"/>
        <v>0</v>
      </c>
      <c r="AS2208" s="32">
        <f t="shared" si="1232"/>
        <v>0</v>
      </c>
      <c r="AT2208" s="33">
        <f t="shared" si="1233"/>
        <v>20500</v>
      </c>
      <c r="AU2208" s="33">
        <f t="shared" si="1234"/>
        <v>100000</v>
      </c>
      <c r="AV2208" s="33">
        <v>258706</v>
      </c>
      <c r="AW2208" s="33">
        <f t="shared" si="1235"/>
        <v>0</v>
      </c>
      <c r="AX2208" s="33">
        <f t="shared" si="1236"/>
        <v>0</v>
      </c>
      <c r="AY2208" s="34">
        <f t="shared" si="1237"/>
        <v>71693.649999999994</v>
      </c>
    </row>
    <row r="2209" spans="1:51" ht="15" customHeight="1" x14ac:dyDescent="0.3">
      <c r="A2209" s="166" t="s">
        <v>3413</v>
      </c>
      <c r="B2209" s="99">
        <v>13619.96</v>
      </c>
      <c r="C2209" s="99">
        <v>27430.28</v>
      </c>
      <c r="D2209" s="99">
        <v>71457.37</v>
      </c>
      <c r="E2209" s="99">
        <v>64597.79</v>
      </c>
      <c r="F2209" s="145">
        <v>95000</v>
      </c>
      <c r="G2209" s="144">
        <v>0</v>
      </c>
      <c r="H2209" s="182">
        <v>46278</v>
      </c>
      <c r="I2209" s="182">
        <v>46334</v>
      </c>
      <c r="J2209" s="166">
        <v>4.5</v>
      </c>
      <c r="K2209" s="166">
        <v>1.2</v>
      </c>
      <c r="L2209" s="167" t="s">
        <v>1206</v>
      </c>
      <c r="M2209" s="168" t="s">
        <v>1205</v>
      </c>
      <c r="N2209" s="169">
        <v>0</v>
      </c>
      <c r="O2209" s="21">
        <f t="shared" si="1238"/>
        <v>3.3</v>
      </c>
      <c r="P2209" s="21" t="str">
        <f t="shared" si="1239"/>
        <v>N</v>
      </c>
      <c r="Q2209" s="22">
        <f t="shared" si="1240"/>
        <v>41050.239999999998</v>
      </c>
      <c r="R2209" s="8" t="str">
        <f t="shared" si="1241"/>
        <v>N</v>
      </c>
      <c r="S2209" s="23">
        <f t="shared" si="1242"/>
        <v>3.3</v>
      </c>
      <c r="T2209" s="24">
        <f t="shared" si="1243"/>
        <v>20500</v>
      </c>
      <c r="U2209" s="24">
        <f t="shared" si="1244"/>
        <v>100000</v>
      </c>
      <c r="V2209" s="24">
        <f t="shared" si="1245"/>
        <v>257500</v>
      </c>
      <c r="W2209" s="24">
        <f t="shared" si="1246"/>
        <v>20500</v>
      </c>
      <c r="X2209" s="24">
        <f t="shared" si="1247"/>
        <v>0</v>
      </c>
      <c r="Y2209" s="24">
        <f t="shared" si="1248"/>
        <v>20500</v>
      </c>
      <c r="Z2209" s="24">
        <f t="shared" si="1249"/>
        <v>20550.239999999998</v>
      </c>
      <c r="AA2209" s="25" t="str">
        <f t="shared" si="1250"/>
        <v>N</v>
      </c>
      <c r="AB2209" s="26">
        <f t="shared" si="1251"/>
        <v>2.2999999999999998</v>
      </c>
      <c r="AC2209" s="27">
        <f t="shared" si="1252"/>
        <v>20500</v>
      </c>
      <c r="AD2209" s="28">
        <f t="shared" si="1253"/>
        <v>100000</v>
      </c>
      <c r="AE2209" s="28">
        <f t="shared" si="1254"/>
        <v>257500</v>
      </c>
      <c r="AF2209" s="28">
        <f t="shared" si="1255"/>
        <v>8042.6300000000047</v>
      </c>
      <c r="AG2209" s="28">
        <f t="shared" si="1256"/>
        <v>0</v>
      </c>
      <c r="AH2209" s="28">
        <f t="shared" si="1257"/>
        <v>8042.6300000000047</v>
      </c>
      <c r="AI2209" s="28">
        <f t="shared" si="1258"/>
        <v>33007.609999999993</v>
      </c>
      <c r="AJ2209" s="29" t="str">
        <f t="shared" si="1259"/>
        <v>N</v>
      </c>
      <c r="AK2209" s="30">
        <f t="shared" si="1224"/>
        <v>1.2999999999999998</v>
      </c>
      <c r="AL2209" s="31">
        <f t="shared" si="1225"/>
        <v>20500</v>
      </c>
      <c r="AM2209" s="31">
        <f t="shared" si="1226"/>
        <v>100000</v>
      </c>
      <c r="AN2209" s="31">
        <f t="shared" si="1227"/>
        <v>257500</v>
      </c>
      <c r="AO2209" s="31">
        <f t="shared" si="1228"/>
        <v>8042.6300000000047</v>
      </c>
      <c r="AP2209" s="31">
        <f t="shared" si="1229"/>
        <v>0</v>
      </c>
      <c r="AQ2209" s="31">
        <f t="shared" si="1230"/>
        <v>8042.6300000000047</v>
      </c>
      <c r="AR2209" s="31">
        <f t="shared" si="1231"/>
        <v>33007.609999999993</v>
      </c>
      <c r="AS2209" s="32">
        <f t="shared" si="1232"/>
        <v>0.29999999999999982</v>
      </c>
      <c r="AT2209" s="33">
        <f t="shared" si="1233"/>
        <v>20500</v>
      </c>
      <c r="AU2209" s="33">
        <f t="shared" si="1234"/>
        <v>100000</v>
      </c>
      <c r="AV2209" s="33">
        <v>258707</v>
      </c>
      <c r="AW2209" s="33">
        <f t="shared" si="1235"/>
        <v>0</v>
      </c>
      <c r="AX2209" s="33">
        <f t="shared" si="1236"/>
        <v>41050.239999999998</v>
      </c>
      <c r="AY2209" s="34">
        <f t="shared" si="1237"/>
        <v>127615.69999999998</v>
      </c>
    </row>
    <row r="2210" spans="1:51" ht="15" customHeight="1" x14ac:dyDescent="0.3">
      <c r="A2210" s="166" t="s">
        <v>3414</v>
      </c>
      <c r="B2210" s="99">
        <v>11819.45</v>
      </c>
      <c r="C2210" s="99">
        <v>12120.53</v>
      </c>
      <c r="D2210" s="99">
        <v>95542.81</v>
      </c>
      <c r="E2210" s="99">
        <v>85256.92</v>
      </c>
      <c r="F2210" s="145">
        <v>121000</v>
      </c>
      <c r="G2210" s="144">
        <v>0</v>
      </c>
      <c r="H2210" s="182">
        <v>46225</v>
      </c>
      <c r="I2210" s="182">
        <v>46254</v>
      </c>
      <c r="J2210" s="166">
        <v>3.9</v>
      </c>
      <c r="K2210" s="166">
        <v>3.2</v>
      </c>
      <c r="L2210" s="167" t="s">
        <v>1206</v>
      </c>
      <c r="M2210" s="168" t="s">
        <v>1204</v>
      </c>
      <c r="N2210" s="169">
        <v>0</v>
      </c>
      <c r="O2210" s="21">
        <f t="shared" si="1238"/>
        <v>0.69999999999999973</v>
      </c>
      <c r="P2210" s="21" t="str">
        <f t="shared" si="1239"/>
        <v>N</v>
      </c>
      <c r="Q2210" s="22">
        <f t="shared" si="1240"/>
        <v>23939.980000000003</v>
      </c>
      <c r="R2210" s="8" t="str">
        <f t="shared" si="1241"/>
        <v>N</v>
      </c>
      <c r="S2210" s="23">
        <f t="shared" si="1242"/>
        <v>1.3999999999999995</v>
      </c>
      <c r="T2210" s="24">
        <f t="shared" si="1243"/>
        <v>20500</v>
      </c>
      <c r="U2210" s="24">
        <f t="shared" si="1244"/>
        <v>100000</v>
      </c>
      <c r="V2210" s="24">
        <f t="shared" si="1245"/>
        <v>257500</v>
      </c>
      <c r="W2210" s="24">
        <f t="shared" si="1246"/>
        <v>2228.5950000000012</v>
      </c>
      <c r="X2210" s="24">
        <f t="shared" si="1247"/>
        <v>0</v>
      </c>
      <c r="Y2210" s="24">
        <f t="shared" si="1248"/>
        <v>2228.5950000000012</v>
      </c>
      <c r="Z2210" s="24">
        <f t="shared" si="1249"/>
        <v>21711.385000000002</v>
      </c>
      <c r="AA2210" s="25" t="str">
        <f t="shared" si="1250"/>
        <v>N</v>
      </c>
      <c r="AB2210" s="26">
        <f t="shared" si="1251"/>
        <v>0.39999999999999947</v>
      </c>
      <c r="AC2210" s="27">
        <f t="shared" si="1252"/>
        <v>20500</v>
      </c>
      <c r="AD2210" s="28">
        <f t="shared" si="1253"/>
        <v>100000</v>
      </c>
      <c r="AE2210" s="28">
        <f t="shared" si="1254"/>
        <v>257500</v>
      </c>
      <c r="AF2210" s="28">
        <f t="shared" si="1255"/>
        <v>1114.2975000000006</v>
      </c>
      <c r="AG2210" s="28">
        <f t="shared" si="1256"/>
        <v>0</v>
      </c>
      <c r="AH2210" s="28">
        <f t="shared" si="1257"/>
        <v>1114.2975000000006</v>
      </c>
      <c r="AI2210" s="28">
        <f t="shared" si="1258"/>
        <v>22825.682500000003</v>
      </c>
      <c r="AJ2210" s="29" t="str">
        <f t="shared" si="1259"/>
        <v>N</v>
      </c>
      <c r="AK2210" s="30">
        <f t="shared" si="1224"/>
        <v>0</v>
      </c>
      <c r="AL2210" s="31">
        <f t="shared" si="1225"/>
        <v>20500</v>
      </c>
      <c r="AM2210" s="31">
        <f t="shared" si="1226"/>
        <v>100000</v>
      </c>
      <c r="AN2210" s="31">
        <f t="shared" si="1227"/>
        <v>257500</v>
      </c>
      <c r="AO2210" s="31">
        <f t="shared" si="1228"/>
        <v>0</v>
      </c>
      <c r="AP2210" s="31">
        <f t="shared" si="1229"/>
        <v>0</v>
      </c>
      <c r="AQ2210" s="31">
        <f t="shared" si="1230"/>
        <v>0</v>
      </c>
      <c r="AR2210" s="31">
        <f t="shared" si="1231"/>
        <v>0</v>
      </c>
      <c r="AS2210" s="32">
        <f t="shared" si="1232"/>
        <v>0</v>
      </c>
      <c r="AT2210" s="33">
        <f t="shared" si="1233"/>
        <v>20500</v>
      </c>
      <c r="AU2210" s="33">
        <f t="shared" si="1234"/>
        <v>100000</v>
      </c>
      <c r="AV2210" s="33">
        <v>258708</v>
      </c>
      <c r="AW2210" s="33">
        <f t="shared" si="1235"/>
        <v>0</v>
      </c>
      <c r="AX2210" s="33">
        <f t="shared" si="1236"/>
        <v>0</v>
      </c>
      <c r="AY2210" s="34">
        <f t="shared" si="1237"/>
        <v>44537.067500000005</v>
      </c>
    </row>
    <row r="2211" spans="1:51" ht="15" customHeight="1" x14ac:dyDescent="0.3">
      <c r="A2211" s="166" t="s">
        <v>3415</v>
      </c>
      <c r="B2211" s="99">
        <v>15704.47</v>
      </c>
      <c r="C2211" s="99">
        <v>18450.189999999999</v>
      </c>
      <c r="D2211" s="99">
        <v>49919.199999999997</v>
      </c>
      <c r="E2211" s="99">
        <v>48708.37</v>
      </c>
      <c r="F2211" s="145">
        <v>126000</v>
      </c>
      <c r="G2211" s="144">
        <v>0</v>
      </c>
      <c r="H2211" s="182">
        <v>46510</v>
      </c>
      <c r="I2211" s="182">
        <v>46548</v>
      </c>
      <c r="J2211" s="166">
        <v>4.8</v>
      </c>
      <c r="K2211" s="166">
        <v>0.4</v>
      </c>
      <c r="L2211" s="167" t="s">
        <v>1206</v>
      </c>
      <c r="M2211" s="168" t="s">
        <v>1204</v>
      </c>
      <c r="N2211" s="169">
        <v>0.01</v>
      </c>
      <c r="O2211" s="21">
        <f t="shared" si="1238"/>
        <v>4.3999999999999995</v>
      </c>
      <c r="P2211" s="21" t="str">
        <f t="shared" si="1239"/>
        <v>N</v>
      </c>
      <c r="Q2211" s="22">
        <f t="shared" si="1240"/>
        <v>34154.659999999996</v>
      </c>
      <c r="R2211" s="8" t="str">
        <f t="shared" si="1241"/>
        <v>N</v>
      </c>
      <c r="S2211" s="23">
        <f t="shared" si="1242"/>
        <v>8.7999999999999989</v>
      </c>
      <c r="T2211" s="24">
        <f t="shared" si="1243"/>
        <v>20500</v>
      </c>
      <c r="U2211" s="24">
        <f t="shared" si="1244"/>
        <v>100000</v>
      </c>
      <c r="V2211" s="24">
        <f t="shared" si="1245"/>
        <v>257500</v>
      </c>
      <c r="W2211" s="24">
        <f t="shared" si="1246"/>
        <v>10250</v>
      </c>
      <c r="X2211" s="24">
        <f t="shared" si="1247"/>
        <v>0</v>
      </c>
      <c r="Y2211" s="24">
        <f t="shared" si="1248"/>
        <v>10250</v>
      </c>
      <c r="Z2211" s="24">
        <f t="shared" si="1249"/>
        <v>24246.206599999998</v>
      </c>
      <c r="AA2211" s="25" t="str">
        <f t="shared" si="1250"/>
        <v>N</v>
      </c>
      <c r="AB2211" s="26">
        <f t="shared" si="1251"/>
        <v>7.7999999999999989</v>
      </c>
      <c r="AC2211" s="27">
        <f t="shared" si="1252"/>
        <v>20500</v>
      </c>
      <c r="AD2211" s="28">
        <f t="shared" si="1253"/>
        <v>100000</v>
      </c>
      <c r="AE2211" s="28">
        <f t="shared" si="1254"/>
        <v>257500</v>
      </c>
      <c r="AF2211" s="28">
        <f t="shared" si="1255"/>
        <v>10250</v>
      </c>
      <c r="AG2211" s="28">
        <f t="shared" si="1256"/>
        <v>0</v>
      </c>
      <c r="AH2211" s="28">
        <f t="shared" si="1257"/>
        <v>10250</v>
      </c>
      <c r="AI2211" s="28">
        <f t="shared" si="1258"/>
        <v>24591.168665999998</v>
      </c>
      <c r="AJ2211" s="29" t="str">
        <f t="shared" si="1259"/>
        <v>N</v>
      </c>
      <c r="AK2211" s="30">
        <f t="shared" si="1224"/>
        <v>6.7999999999999989</v>
      </c>
      <c r="AL2211" s="31">
        <f t="shared" si="1225"/>
        <v>20500</v>
      </c>
      <c r="AM2211" s="31">
        <f t="shared" si="1226"/>
        <v>100000</v>
      </c>
      <c r="AN2211" s="31">
        <f t="shared" si="1227"/>
        <v>257500</v>
      </c>
      <c r="AO2211" s="31">
        <f t="shared" si="1228"/>
        <v>10250</v>
      </c>
      <c r="AP2211" s="31">
        <f t="shared" si="1229"/>
        <v>0</v>
      </c>
      <c r="AQ2211" s="31">
        <f t="shared" si="1230"/>
        <v>10250</v>
      </c>
      <c r="AR2211" s="31">
        <f t="shared" si="1231"/>
        <v>24939.580352659999</v>
      </c>
      <c r="AS2211" s="32">
        <f t="shared" si="1232"/>
        <v>5.7999999999999989</v>
      </c>
      <c r="AT2211" s="33">
        <f t="shared" si="1233"/>
        <v>20500</v>
      </c>
      <c r="AU2211" s="33">
        <f t="shared" si="1234"/>
        <v>100000</v>
      </c>
      <c r="AV2211" s="33">
        <v>258709</v>
      </c>
      <c r="AW2211" s="33">
        <f t="shared" si="1235"/>
        <v>9665.4000000000015</v>
      </c>
      <c r="AX2211" s="33">
        <f t="shared" si="1236"/>
        <v>25876.076156186595</v>
      </c>
      <c r="AY2211" s="34">
        <f t="shared" si="1237"/>
        <v>99653.03177484659</v>
      </c>
    </row>
    <row r="2212" spans="1:51" ht="15" customHeight="1" x14ac:dyDescent="0.3">
      <c r="A2212" s="166" t="s">
        <v>3416</v>
      </c>
      <c r="B2212" s="99">
        <v>16356.84</v>
      </c>
      <c r="C2212" s="99">
        <v>14079.67</v>
      </c>
      <c r="D2212" s="99">
        <v>78007.070000000007</v>
      </c>
      <c r="E2212" s="99">
        <v>69629.08</v>
      </c>
      <c r="F2212" s="145">
        <v>152000</v>
      </c>
      <c r="G2212" s="144">
        <v>0</v>
      </c>
      <c r="H2212" s="182">
        <v>46492</v>
      </c>
      <c r="I2212" s="182">
        <v>46566</v>
      </c>
      <c r="J2212" s="166">
        <v>3.5</v>
      </c>
      <c r="K2212" s="166">
        <v>3</v>
      </c>
      <c r="L2212" s="167" t="s">
        <v>1206</v>
      </c>
      <c r="M2212" s="168" t="s">
        <v>1205</v>
      </c>
      <c r="N2212" s="169">
        <v>0.03</v>
      </c>
      <c r="O2212" s="21">
        <f t="shared" si="1238"/>
        <v>0.5</v>
      </c>
      <c r="P2212" s="21" t="str">
        <f t="shared" si="1239"/>
        <v>N</v>
      </c>
      <c r="Q2212" s="22">
        <f t="shared" si="1240"/>
        <v>30436.510000000002</v>
      </c>
      <c r="R2212" s="8" t="str">
        <f t="shared" si="1241"/>
        <v>N</v>
      </c>
      <c r="S2212" s="23">
        <f t="shared" si="1242"/>
        <v>0.5</v>
      </c>
      <c r="T2212" s="24">
        <f t="shared" si="1243"/>
        <v>20500</v>
      </c>
      <c r="U2212" s="24">
        <f t="shared" si="1244"/>
        <v>100000</v>
      </c>
      <c r="V2212" s="24">
        <f t="shared" si="1245"/>
        <v>257500</v>
      </c>
      <c r="W2212" s="24">
        <f t="shared" si="1246"/>
        <v>20500</v>
      </c>
      <c r="X2212" s="24">
        <f t="shared" si="1247"/>
        <v>0</v>
      </c>
      <c r="Y2212" s="24">
        <f t="shared" si="1248"/>
        <v>20500</v>
      </c>
      <c r="Z2212" s="24">
        <f t="shared" si="1249"/>
        <v>10849.605300000003</v>
      </c>
      <c r="AA2212" s="25" t="str">
        <f t="shared" si="1250"/>
        <v>N</v>
      </c>
      <c r="AB2212" s="26">
        <f t="shared" si="1251"/>
        <v>0</v>
      </c>
      <c r="AC2212" s="27">
        <f t="shared" si="1252"/>
        <v>20500</v>
      </c>
      <c r="AD2212" s="28">
        <f t="shared" si="1253"/>
        <v>100000</v>
      </c>
      <c r="AE2212" s="28">
        <f t="shared" si="1254"/>
        <v>257500</v>
      </c>
      <c r="AF2212" s="28">
        <f t="shared" si="1255"/>
        <v>0</v>
      </c>
      <c r="AG2212" s="28">
        <f t="shared" si="1256"/>
        <v>0</v>
      </c>
      <c r="AH2212" s="28">
        <f t="shared" si="1257"/>
        <v>0</v>
      </c>
      <c r="AI2212" s="28">
        <f t="shared" si="1258"/>
        <v>0</v>
      </c>
      <c r="AJ2212" s="29" t="str">
        <f t="shared" si="1259"/>
        <v>N</v>
      </c>
      <c r="AK2212" s="30">
        <f t="shared" si="1224"/>
        <v>0</v>
      </c>
      <c r="AL2212" s="31">
        <f t="shared" si="1225"/>
        <v>20500</v>
      </c>
      <c r="AM2212" s="31">
        <f t="shared" si="1226"/>
        <v>100000</v>
      </c>
      <c r="AN2212" s="31">
        <f t="shared" si="1227"/>
        <v>257500</v>
      </c>
      <c r="AO2212" s="31">
        <f t="shared" si="1228"/>
        <v>0</v>
      </c>
      <c r="AP2212" s="31">
        <f t="shared" si="1229"/>
        <v>0</v>
      </c>
      <c r="AQ2212" s="31">
        <f t="shared" si="1230"/>
        <v>0</v>
      </c>
      <c r="AR2212" s="31">
        <f t="shared" si="1231"/>
        <v>0</v>
      </c>
      <c r="AS2212" s="32">
        <f t="shared" si="1232"/>
        <v>0</v>
      </c>
      <c r="AT2212" s="33">
        <f t="shared" si="1233"/>
        <v>20500</v>
      </c>
      <c r="AU2212" s="33">
        <f t="shared" si="1234"/>
        <v>100000</v>
      </c>
      <c r="AV2212" s="33">
        <v>258710</v>
      </c>
      <c r="AW2212" s="33">
        <f t="shared" si="1235"/>
        <v>0</v>
      </c>
      <c r="AX2212" s="33">
        <f t="shared" si="1236"/>
        <v>0</v>
      </c>
      <c r="AY2212" s="34">
        <f t="shared" si="1237"/>
        <v>10849.605300000003</v>
      </c>
    </row>
    <row r="2213" spans="1:51" ht="15" customHeight="1" x14ac:dyDescent="0.3">
      <c r="A2213" s="166" t="s">
        <v>3417</v>
      </c>
      <c r="B2213" s="99">
        <v>16067.49</v>
      </c>
      <c r="C2213" s="99">
        <v>28982.36</v>
      </c>
      <c r="D2213" s="99">
        <v>80650.490000000005</v>
      </c>
      <c r="E2213" s="99">
        <v>72206.789999999994</v>
      </c>
      <c r="F2213" s="145">
        <v>122000</v>
      </c>
      <c r="G2213" s="144">
        <v>0</v>
      </c>
      <c r="H2213" s="182">
        <v>46432</v>
      </c>
      <c r="I2213" s="182">
        <v>46456</v>
      </c>
      <c r="J2213" s="166">
        <v>2.6</v>
      </c>
      <c r="K2213" s="166">
        <v>2</v>
      </c>
      <c r="L2213" s="167" t="s">
        <v>1206</v>
      </c>
      <c r="M2213" s="168" t="s">
        <v>1203</v>
      </c>
      <c r="N2213" s="169">
        <v>2.7E-2</v>
      </c>
      <c r="O2213" s="21">
        <f t="shared" si="1238"/>
        <v>0.60000000000000009</v>
      </c>
      <c r="P2213" s="21" t="str">
        <f t="shared" si="1239"/>
        <v>N</v>
      </c>
      <c r="Q2213" s="22">
        <f t="shared" si="1240"/>
        <v>45049.85</v>
      </c>
      <c r="R2213" s="8" t="str">
        <f t="shared" si="1241"/>
        <v>N</v>
      </c>
      <c r="S2213" s="23">
        <f t="shared" si="1242"/>
        <v>0.80000000000000016</v>
      </c>
      <c r="T2213" s="24">
        <f t="shared" si="1243"/>
        <v>20500</v>
      </c>
      <c r="U2213" s="24">
        <f t="shared" si="1244"/>
        <v>100000</v>
      </c>
      <c r="V2213" s="24">
        <f t="shared" si="1245"/>
        <v>257500</v>
      </c>
      <c r="W2213" s="24">
        <f t="shared" si="1246"/>
        <v>14512.132499999996</v>
      </c>
      <c r="X2213" s="24">
        <f t="shared" si="1247"/>
        <v>0</v>
      </c>
      <c r="Y2213" s="24">
        <f t="shared" si="1248"/>
        <v>14512.132499999996</v>
      </c>
      <c r="Z2213" s="24">
        <f t="shared" si="1249"/>
        <v>31754.063449999998</v>
      </c>
      <c r="AA2213" s="25" t="str">
        <f t="shared" si="1250"/>
        <v>N</v>
      </c>
      <c r="AB2213" s="26">
        <f t="shared" si="1251"/>
        <v>0</v>
      </c>
      <c r="AC2213" s="27">
        <f t="shared" si="1252"/>
        <v>20500</v>
      </c>
      <c r="AD2213" s="28">
        <f t="shared" si="1253"/>
        <v>100000</v>
      </c>
      <c r="AE2213" s="28">
        <f t="shared" si="1254"/>
        <v>257500</v>
      </c>
      <c r="AF2213" s="28">
        <f t="shared" si="1255"/>
        <v>0</v>
      </c>
      <c r="AG2213" s="28">
        <f t="shared" si="1256"/>
        <v>0</v>
      </c>
      <c r="AH2213" s="28">
        <f t="shared" si="1257"/>
        <v>0</v>
      </c>
      <c r="AI2213" s="28">
        <f t="shared" si="1258"/>
        <v>0</v>
      </c>
      <c r="AJ2213" s="29" t="str">
        <f t="shared" si="1259"/>
        <v>N</v>
      </c>
      <c r="AK2213" s="30">
        <f t="shared" si="1224"/>
        <v>0</v>
      </c>
      <c r="AL2213" s="31">
        <f t="shared" si="1225"/>
        <v>20500</v>
      </c>
      <c r="AM2213" s="31">
        <f t="shared" si="1226"/>
        <v>100000</v>
      </c>
      <c r="AN2213" s="31">
        <f t="shared" si="1227"/>
        <v>257500</v>
      </c>
      <c r="AO2213" s="31">
        <f t="shared" si="1228"/>
        <v>0</v>
      </c>
      <c r="AP2213" s="31">
        <f t="shared" si="1229"/>
        <v>0</v>
      </c>
      <c r="AQ2213" s="31">
        <f t="shared" si="1230"/>
        <v>0</v>
      </c>
      <c r="AR2213" s="31">
        <f t="shared" si="1231"/>
        <v>0</v>
      </c>
      <c r="AS2213" s="32">
        <f t="shared" si="1232"/>
        <v>0</v>
      </c>
      <c r="AT2213" s="33">
        <f t="shared" si="1233"/>
        <v>20500</v>
      </c>
      <c r="AU2213" s="33">
        <f t="shared" si="1234"/>
        <v>100000</v>
      </c>
      <c r="AV2213" s="33">
        <v>258711</v>
      </c>
      <c r="AW2213" s="33">
        <f t="shared" si="1235"/>
        <v>0</v>
      </c>
      <c r="AX2213" s="33">
        <f t="shared" si="1236"/>
        <v>0</v>
      </c>
      <c r="AY2213" s="34">
        <f t="shared" si="1237"/>
        <v>31754.063449999998</v>
      </c>
    </row>
    <row r="2214" spans="1:51" ht="15" customHeight="1" x14ac:dyDescent="0.3">
      <c r="A2214" s="166" t="s">
        <v>3418</v>
      </c>
      <c r="B2214" s="99">
        <v>14235.67</v>
      </c>
      <c r="C2214" s="99">
        <v>3327.93</v>
      </c>
      <c r="D2214" s="99">
        <v>95157.83</v>
      </c>
      <c r="E2214" s="99">
        <v>82972.789999999994</v>
      </c>
      <c r="F2214" s="145">
        <v>120000</v>
      </c>
      <c r="G2214" s="144">
        <v>0</v>
      </c>
      <c r="H2214" s="182">
        <v>46341</v>
      </c>
      <c r="I2214" s="182">
        <v>46399</v>
      </c>
      <c r="J2214" s="166">
        <v>1.6</v>
      </c>
      <c r="K2214" s="166">
        <v>0.5</v>
      </c>
      <c r="L2214" s="167" t="s">
        <v>1206</v>
      </c>
      <c r="M2214" s="168" t="s">
        <v>1204</v>
      </c>
      <c r="N2214" s="169">
        <v>0.06</v>
      </c>
      <c r="O2214" s="21">
        <f t="shared" si="1238"/>
        <v>1.1000000000000001</v>
      </c>
      <c r="P2214" s="21" t="str">
        <f t="shared" si="1239"/>
        <v>N</v>
      </c>
      <c r="Q2214" s="22">
        <f t="shared" si="1240"/>
        <v>17563.599999999999</v>
      </c>
      <c r="R2214" s="8" t="str">
        <f t="shared" si="1241"/>
        <v>N</v>
      </c>
      <c r="S2214" s="23">
        <f t="shared" si="1242"/>
        <v>2.2000000000000002</v>
      </c>
      <c r="T2214" s="24">
        <f t="shared" si="1243"/>
        <v>20500</v>
      </c>
      <c r="U2214" s="24">
        <f t="shared" si="1244"/>
        <v>100000</v>
      </c>
      <c r="V2214" s="24">
        <f t="shared" si="1245"/>
        <v>257500</v>
      </c>
      <c r="W2214" s="24">
        <f t="shared" si="1246"/>
        <v>2421.0849999999991</v>
      </c>
      <c r="X2214" s="24">
        <f t="shared" si="1247"/>
        <v>0</v>
      </c>
      <c r="Y2214" s="24">
        <f t="shared" si="1248"/>
        <v>2421.0849999999991</v>
      </c>
      <c r="Z2214" s="24">
        <f t="shared" si="1249"/>
        <v>16196.331000000002</v>
      </c>
      <c r="AA2214" s="25" t="str">
        <f t="shared" si="1250"/>
        <v>N</v>
      </c>
      <c r="AB2214" s="26">
        <f t="shared" si="1251"/>
        <v>1.2000000000000002</v>
      </c>
      <c r="AC2214" s="27">
        <f t="shared" si="1252"/>
        <v>20500</v>
      </c>
      <c r="AD2214" s="28">
        <f t="shared" si="1253"/>
        <v>100000</v>
      </c>
      <c r="AE2214" s="28">
        <f t="shared" si="1254"/>
        <v>257500</v>
      </c>
      <c r="AF2214" s="28">
        <f t="shared" si="1255"/>
        <v>1210.5424999999996</v>
      </c>
      <c r="AG2214" s="28">
        <f t="shared" si="1256"/>
        <v>0</v>
      </c>
      <c r="AH2214" s="28">
        <f t="shared" si="1257"/>
        <v>1210.5424999999996</v>
      </c>
      <c r="AI2214" s="28">
        <f t="shared" si="1258"/>
        <v>18523.918460000001</v>
      </c>
      <c r="AJ2214" s="29" t="str">
        <f t="shared" si="1259"/>
        <v>N</v>
      </c>
      <c r="AK2214" s="30">
        <f t="shared" si="1224"/>
        <v>0.20000000000000018</v>
      </c>
      <c r="AL2214" s="31">
        <f t="shared" si="1225"/>
        <v>20500</v>
      </c>
      <c r="AM2214" s="31">
        <f t="shared" si="1226"/>
        <v>100000</v>
      </c>
      <c r="AN2214" s="31">
        <f t="shared" si="1227"/>
        <v>257500</v>
      </c>
      <c r="AO2214" s="31">
        <f t="shared" si="1228"/>
        <v>1210.5424999999996</v>
      </c>
      <c r="AP2214" s="31">
        <f t="shared" si="1229"/>
        <v>0</v>
      </c>
      <c r="AQ2214" s="31">
        <f t="shared" si="1230"/>
        <v>1210.5424999999996</v>
      </c>
      <c r="AR2214" s="31">
        <f t="shared" si="1231"/>
        <v>19707.986117600001</v>
      </c>
      <c r="AS2214" s="32">
        <f t="shared" si="1232"/>
        <v>0</v>
      </c>
      <c r="AT2214" s="33">
        <f t="shared" si="1233"/>
        <v>20500</v>
      </c>
      <c r="AU2214" s="33">
        <f t="shared" si="1234"/>
        <v>100000</v>
      </c>
      <c r="AV2214" s="33">
        <v>258712</v>
      </c>
      <c r="AW2214" s="33">
        <f t="shared" si="1235"/>
        <v>0</v>
      </c>
      <c r="AX2214" s="33">
        <f t="shared" si="1236"/>
        <v>0</v>
      </c>
      <c r="AY2214" s="34">
        <f t="shared" si="1237"/>
        <v>54428.235577600004</v>
      </c>
    </row>
    <row r="2215" spans="1:51" ht="15" customHeight="1" x14ac:dyDescent="0.3">
      <c r="A2215" s="166" t="s">
        <v>3419</v>
      </c>
      <c r="B2215" s="99">
        <v>9656.15</v>
      </c>
      <c r="C2215" s="99">
        <v>32414.9</v>
      </c>
      <c r="D2215" s="99">
        <v>106566.29</v>
      </c>
      <c r="E2215" s="99">
        <v>95260.98</v>
      </c>
      <c r="F2215" s="145">
        <v>221000</v>
      </c>
      <c r="G2215" s="144">
        <v>0</v>
      </c>
      <c r="H2215" s="182">
        <v>46430</v>
      </c>
      <c r="I2215" s="182">
        <v>46513</v>
      </c>
      <c r="J2215" s="166">
        <v>3.8</v>
      </c>
      <c r="K2215" s="166">
        <v>3.3</v>
      </c>
      <c r="L2215" s="167" t="s">
        <v>1207</v>
      </c>
      <c r="M2215" s="168" t="s">
        <v>1205</v>
      </c>
      <c r="N2215" s="169">
        <v>0.01</v>
      </c>
      <c r="O2215" s="21">
        <f t="shared" si="1238"/>
        <v>0.5</v>
      </c>
      <c r="P2215" s="21" t="str">
        <f t="shared" si="1239"/>
        <v>N</v>
      </c>
      <c r="Q2215" s="22">
        <f t="shared" si="1240"/>
        <v>42071.05</v>
      </c>
      <c r="R2215" s="8" t="str">
        <f t="shared" si="1241"/>
        <v>N</v>
      </c>
      <c r="S2215" s="23">
        <f t="shared" si="1242"/>
        <v>0.5</v>
      </c>
      <c r="T2215" s="24">
        <f t="shared" si="1243"/>
        <v>50000</v>
      </c>
      <c r="U2215" s="24">
        <f t="shared" si="1244"/>
        <v>200000</v>
      </c>
      <c r="V2215" s="24">
        <f t="shared" si="1245"/>
        <v>257500</v>
      </c>
      <c r="W2215" s="24">
        <f t="shared" si="1246"/>
        <v>36500</v>
      </c>
      <c r="X2215" s="24">
        <f t="shared" si="1247"/>
        <v>0</v>
      </c>
      <c r="Y2215" s="24">
        <f t="shared" si="1248"/>
        <v>36500</v>
      </c>
      <c r="Z2215" s="24">
        <f t="shared" si="1249"/>
        <v>5991.760500000004</v>
      </c>
      <c r="AA2215" s="25" t="str">
        <f t="shared" si="1250"/>
        <v>N</v>
      </c>
      <c r="AB2215" s="26">
        <f t="shared" si="1251"/>
        <v>0</v>
      </c>
      <c r="AC2215" s="27">
        <f t="shared" si="1252"/>
        <v>50000</v>
      </c>
      <c r="AD2215" s="28">
        <f t="shared" si="1253"/>
        <v>200000</v>
      </c>
      <c r="AE2215" s="28">
        <f t="shared" si="1254"/>
        <v>257500</v>
      </c>
      <c r="AF2215" s="28">
        <f t="shared" si="1255"/>
        <v>0</v>
      </c>
      <c r="AG2215" s="28">
        <f t="shared" si="1256"/>
        <v>0</v>
      </c>
      <c r="AH2215" s="28">
        <f t="shared" si="1257"/>
        <v>0</v>
      </c>
      <c r="AI2215" s="28">
        <f t="shared" si="1258"/>
        <v>0</v>
      </c>
      <c r="AJ2215" s="29" t="str">
        <f t="shared" si="1259"/>
        <v>N</v>
      </c>
      <c r="AK2215" s="30">
        <f t="shared" si="1224"/>
        <v>0</v>
      </c>
      <c r="AL2215" s="31">
        <f t="shared" si="1225"/>
        <v>50000</v>
      </c>
      <c r="AM2215" s="31">
        <f t="shared" si="1226"/>
        <v>200000</v>
      </c>
      <c r="AN2215" s="31">
        <f t="shared" si="1227"/>
        <v>257500</v>
      </c>
      <c r="AO2215" s="31">
        <f t="shared" si="1228"/>
        <v>0</v>
      </c>
      <c r="AP2215" s="31">
        <f t="shared" si="1229"/>
        <v>0</v>
      </c>
      <c r="AQ2215" s="31">
        <f t="shared" si="1230"/>
        <v>0</v>
      </c>
      <c r="AR2215" s="31">
        <f t="shared" si="1231"/>
        <v>0</v>
      </c>
      <c r="AS2215" s="32">
        <f t="shared" si="1232"/>
        <v>0</v>
      </c>
      <c r="AT2215" s="33">
        <f t="shared" si="1233"/>
        <v>50000</v>
      </c>
      <c r="AU2215" s="33">
        <f t="shared" si="1234"/>
        <v>200000</v>
      </c>
      <c r="AV2215" s="33">
        <v>258713</v>
      </c>
      <c r="AW2215" s="33">
        <f t="shared" si="1235"/>
        <v>0</v>
      </c>
      <c r="AX2215" s="33">
        <f t="shared" si="1236"/>
        <v>0</v>
      </c>
      <c r="AY2215" s="34">
        <f t="shared" si="1237"/>
        <v>5991.760500000004</v>
      </c>
    </row>
    <row r="2216" spans="1:51" ht="15" customHeight="1" x14ac:dyDescent="0.3">
      <c r="A2216" s="166" t="s">
        <v>3420</v>
      </c>
      <c r="B2216" s="99">
        <v>12605.19</v>
      </c>
      <c r="C2216" s="99">
        <v>22472.639999999999</v>
      </c>
      <c r="D2216" s="99">
        <v>95437.119999999995</v>
      </c>
      <c r="E2216" s="99">
        <v>83816.850000000006</v>
      </c>
      <c r="F2216" s="145">
        <v>150000</v>
      </c>
      <c r="G2216" s="144">
        <v>0</v>
      </c>
      <c r="H2216" s="182">
        <v>46561</v>
      </c>
      <c r="I2216" s="182">
        <v>46648</v>
      </c>
      <c r="J2216" s="166">
        <v>3.9</v>
      </c>
      <c r="K2216" s="166">
        <v>3.6</v>
      </c>
      <c r="L2216" s="167" t="s">
        <v>1207</v>
      </c>
      <c r="M2216" s="168" t="s">
        <v>1205</v>
      </c>
      <c r="N2216" s="169">
        <v>0.02</v>
      </c>
      <c r="O2216" s="21">
        <f t="shared" si="1238"/>
        <v>0.29999999999999982</v>
      </c>
      <c r="P2216" s="21" t="str">
        <f t="shared" si="1239"/>
        <v>N</v>
      </c>
      <c r="Q2216" s="22">
        <f t="shared" si="1240"/>
        <v>35077.83</v>
      </c>
      <c r="R2216" s="8" t="str">
        <f t="shared" si="1241"/>
        <v>N</v>
      </c>
      <c r="S2216" s="23">
        <f t="shared" si="1242"/>
        <v>0.29999999999999982</v>
      </c>
      <c r="T2216" s="24">
        <f t="shared" si="1243"/>
        <v>50000</v>
      </c>
      <c r="U2216" s="24">
        <f t="shared" si="1244"/>
        <v>200000</v>
      </c>
      <c r="V2216" s="24">
        <f t="shared" si="1245"/>
        <v>257500</v>
      </c>
      <c r="W2216" s="24">
        <f t="shared" si="1246"/>
        <v>35779.386600000005</v>
      </c>
      <c r="X2216" s="24">
        <f t="shared" si="1247"/>
        <v>0</v>
      </c>
      <c r="Y2216" s="24">
        <f t="shared" si="1248"/>
        <v>35779.386600000005</v>
      </c>
      <c r="Z2216" s="24">
        <f t="shared" si="1249"/>
        <v>0</v>
      </c>
      <c r="AA2216" s="25" t="str">
        <f t="shared" si="1250"/>
        <v>N</v>
      </c>
      <c r="AB2216" s="26">
        <f t="shared" si="1251"/>
        <v>0</v>
      </c>
      <c r="AC2216" s="27">
        <f t="shared" si="1252"/>
        <v>50000</v>
      </c>
      <c r="AD2216" s="28">
        <f t="shared" si="1253"/>
        <v>200000</v>
      </c>
      <c r="AE2216" s="28">
        <f t="shared" si="1254"/>
        <v>257500</v>
      </c>
      <c r="AF2216" s="28">
        <f t="shared" si="1255"/>
        <v>0</v>
      </c>
      <c r="AG2216" s="28">
        <f t="shared" si="1256"/>
        <v>0</v>
      </c>
      <c r="AH2216" s="28">
        <f t="shared" si="1257"/>
        <v>0</v>
      </c>
      <c r="AI2216" s="28">
        <f t="shared" si="1258"/>
        <v>0</v>
      </c>
      <c r="AJ2216" s="29" t="str">
        <f t="shared" si="1259"/>
        <v>N</v>
      </c>
      <c r="AK2216" s="30">
        <f t="shared" si="1224"/>
        <v>0</v>
      </c>
      <c r="AL2216" s="31">
        <f t="shared" si="1225"/>
        <v>50000</v>
      </c>
      <c r="AM2216" s="31">
        <f t="shared" si="1226"/>
        <v>200000</v>
      </c>
      <c r="AN2216" s="31">
        <f t="shared" si="1227"/>
        <v>257500</v>
      </c>
      <c r="AO2216" s="31">
        <f t="shared" si="1228"/>
        <v>0</v>
      </c>
      <c r="AP2216" s="31">
        <f t="shared" si="1229"/>
        <v>0</v>
      </c>
      <c r="AQ2216" s="31">
        <f t="shared" si="1230"/>
        <v>0</v>
      </c>
      <c r="AR2216" s="31">
        <f t="shared" si="1231"/>
        <v>0</v>
      </c>
      <c r="AS2216" s="32">
        <f t="shared" si="1232"/>
        <v>0</v>
      </c>
      <c r="AT2216" s="33">
        <f t="shared" si="1233"/>
        <v>50000</v>
      </c>
      <c r="AU2216" s="33">
        <f t="shared" si="1234"/>
        <v>200000</v>
      </c>
      <c r="AV2216" s="33">
        <v>258714</v>
      </c>
      <c r="AW2216" s="33">
        <f t="shared" si="1235"/>
        <v>0</v>
      </c>
      <c r="AX2216" s="33">
        <f t="shared" si="1236"/>
        <v>0</v>
      </c>
      <c r="AY2216" s="34">
        <f t="shared" si="1237"/>
        <v>0</v>
      </c>
    </row>
    <row r="2217" spans="1:51" ht="15" customHeight="1" x14ac:dyDescent="0.3">
      <c r="A2217" s="166" t="s">
        <v>3421</v>
      </c>
      <c r="B2217" s="99">
        <v>5471.09</v>
      </c>
      <c r="C2217" s="99">
        <v>24093.599999999999</v>
      </c>
      <c r="D2217" s="99">
        <v>76162.820000000007</v>
      </c>
      <c r="E2217" s="99">
        <v>65609.19</v>
      </c>
      <c r="F2217" s="145">
        <v>70000</v>
      </c>
      <c r="G2217" s="144">
        <v>12500</v>
      </c>
      <c r="H2217" s="182">
        <v>46299</v>
      </c>
      <c r="I2217" s="182">
        <v>46340</v>
      </c>
      <c r="J2217" s="166">
        <v>3.1</v>
      </c>
      <c r="K2217" s="166">
        <v>0.1</v>
      </c>
      <c r="L2217" s="167" t="s">
        <v>1206</v>
      </c>
      <c r="M2217" s="168" t="s">
        <v>1203</v>
      </c>
      <c r="N2217" s="169">
        <v>0.02</v>
      </c>
      <c r="O2217" s="21">
        <f t="shared" si="1238"/>
        <v>3</v>
      </c>
      <c r="P2217" s="21" t="str">
        <f t="shared" si="1239"/>
        <v>N</v>
      </c>
      <c r="Q2217" s="22">
        <f t="shared" si="1240"/>
        <v>29564.69</v>
      </c>
      <c r="R2217" s="8" t="str">
        <f t="shared" si="1241"/>
        <v>N</v>
      </c>
      <c r="S2217" s="23">
        <f t="shared" si="1242"/>
        <v>4</v>
      </c>
      <c r="T2217" s="24">
        <f t="shared" si="1243"/>
        <v>20500</v>
      </c>
      <c r="U2217" s="24">
        <f t="shared" si="1244"/>
        <v>100000</v>
      </c>
      <c r="V2217" s="24">
        <f t="shared" si="1245"/>
        <v>257500</v>
      </c>
      <c r="W2217" s="24">
        <f t="shared" si="1246"/>
        <v>15375</v>
      </c>
      <c r="X2217" s="24">
        <f t="shared" si="1247"/>
        <v>0</v>
      </c>
      <c r="Y2217" s="24">
        <f t="shared" si="1248"/>
        <v>15375</v>
      </c>
      <c r="Z2217" s="24">
        <f t="shared" si="1249"/>
        <v>14780.983799999998</v>
      </c>
      <c r="AA2217" s="25" t="str">
        <f t="shared" si="1250"/>
        <v>N</v>
      </c>
      <c r="AB2217" s="26">
        <f t="shared" si="1251"/>
        <v>3</v>
      </c>
      <c r="AC2217" s="27">
        <f t="shared" si="1252"/>
        <v>20500</v>
      </c>
      <c r="AD2217" s="28">
        <f t="shared" si="1253"/>
        <v>100000</v>
      </c>
      <c r="AE2217" s="28">
        <f t="shared" si="1254"/>
        <v>257500</v>
      </c>
      <c r="AF2217" s="28">
        <f t="shared" si="1255"/>
        <v>6346.6349999999948</v>
      </c>
      <c r="AG2217" s="28">
        <f t="shared" si="1256"/>
        <v>0</v>
      </c>
      <c r="AH2217" s="28">
        <f t="shared" si="1257"/>
        <v>6346.6349999999948</v>
      </c>
      <c r="AI2217" s="28">
        <f t="shared" si="1258"/>
        <v>24412.468476000005</v>
      </c>
      <c r="AJ2217" s="29" t="str">
        <f t="shared" si="1259"/>
        <v>N</v>
      </c>
      <c r="AK2217" s="30">
        <f t="shared" si="1224"/>
        <v>2</v>
      </c>
      <c r="AL2217" s="31">
        <f t="shared" si="1225"/>
        <v>20500</v>
      </c>
      <c r="AM2217" s="31">
        <f t="shared" si="1226"/>
        <v>100000</v>
      </c>
      <c r="AN2217" s="31">
        <f t="shared" si="1227"/>
        <v>257500</v>
      </c>
      <c r="AO2217" s="31">
        <f t="shared" si="1228"/>
        <v>6346.6349999999948</v>
      </c>
      <c r="AP2217" s="31">
        <f t="shared" si="1229"/>
        <v>0</v>
      </c>
      <c r="AQ2217" s="31">
        <f t="shared" si="1230"/>
        <v>6346.6349999999948</v>
      </c>
      <c r="AR2217" s="31">
        <f t="shared" si="1231"/>
        <v>25027.650545520006</v>
      </c>
      <c r="AS2217" s="32">
        <f t="shared" si="1232"/>
        <v>1</v>
      </c>
      <c r="AT2217" s="33">
        <f t="shared" si="1233"/>
        <v>20500</v>
      </c>
      <c r="AU2217" s="33">
        <f t="shared" si="1234"/>
        <v>100000</v>
      </c>
      <c r="AV2217" s="33">
        <v>258715</v>
      </c>
      <c r="AW2217" s="33">
        <f t="shared" si="1235"/>
        <v>0</v>
      </c>
      <c r="AX2217" s="33">
        <f t="shared" si="1236"/>
        <v>32001.771256430402</v>
      </c>
      <c r="AY2217" s="34">
        <f t="shared" si="1237"/>
        <v>96222.874077950401</v>
      </c>
    </row>
    <row r="2218" spans="1:51" ht="15" customHeight="1" x14ac:dyDescent="0.3">
      <c r="A2218" s="166" t="s">
        <v>3422</v>
      </c>
      <c r="B2218" s="99">
        <v>19089.87</v>
      </c>
      <c r="C2218" s="99">
        <v>12619.57</v>
      </c>
      <c r="D2218" s="99">
        <v>103619.15</v>
      </c>
      <c r="E2218" s="99">
        <v>92890.37</v>
      </c>
      <c r="F2218" s="145">
        <v>80000</v>
      </c>
      <c r="G2218" s="144">
        <v>12500</v>
      </c>
      <c r="H2218" s="182">
        <v>46359</v>
      </c>
      <c r="I2218" s="182">
        <v>46434</v>
      </c>
      <c r="J2218" s="166">
        <v>3</v>
      </c>
      <c r="K2218" s="166">
        <v>2.7</v>
      </c>
      <c r="L2218" s="167" t="s">
        <v>1206</v>
      </c>
      <c r="M2218" s="168" t="s">
        <v>1203</v>
      </c>
      <c r="N2218" s="169">
        <v>0.02</v>
      </c>
      <c r="O2218" s="21">
        <f t="shared" si="1238"/>
        <v>0.29999999999999982</v>
      </c>
      <c r="P2218" s="21" t="str">
        <f t="shared" si="1239"/>
        <v>N</v>
      </c>
      <c r="Q2218" s="22">
        <f t="shared" si="1240"/>
        <v>31709.439999999999</v>
      </c>
      <c r="R2218" s="8" t="str">
        <f t="shared" si="1241"/>
        <v>N</v>
      </c>
      <c r="S2218" s="23">
        <f t="shared" si="1242"/>
        <v>0.39999999999999974</v>
      </c>
      <c r="T2218" s="24">
        <f t="shared" si="1243"/>
        <v>20500</v>
      </c>
      <c r="U2218" s="24">
        <f t="shared" si="1244"/>
        <v>100000</v>
      </c>
      <c r="V2218" s="24">
        <f t="shared" si="1245"/>
        <v>257500</v>
      </c>
      <c r="W2218" s="24">
        <f t="shared" si="1246"/>
        <v>0</v>
      </c>
      <c r="X2218" s="24">
        <f t="shared" si="1247"/>
        <v>0</v>
      </c>
      <c r="Y2218" s="24">
        <f t="shared" si="1248"/>
        <v>0</v>
      </c>
      <c r="Z2218" s="24">
        <f t="shared" si="1249"/>
        <v>32343.628799999999</v>
      </c>
      <c r="AA2218" s="25" t="str">
        <f t="shared" si="1250"/>
        <v>N</v>
      </c>
      <c r="AB2218" s="26">
        <f t="shared" si="1251"/>
        <v>0</v>
      </c>
      <c r="AC2218" s="27">
        <f t="shared" si="1252"/>
        <v>20500</v>
      </c>
      <c r="AD2218" s="28">
        <f t="shared" si="1253"/>
        <v>100000</v>
      </c>
      <c r="AE2218" s="28">
        <f t="shared" si="1254"/>
        <v>257500</v>
      </c>
      <c r="AF2218" s="28">
        <f t="shared" si="1255"/>
        <v>0</v>
      </c>
      <c r="AG2218" s="28">
        <f t="shared" si="1256"/>
        <v>0</v>
      </c>
      <c r="AH2218" s="28">
        <f t="shared" si="1257"/>
        <v>0</v>
      </c>
      <c r="AI2218" s="28">
        <f t="shared" si="1258"/>
        <v>0</v>
      </c>
      <c r="AJ2218" s="29" t="str">
        <f t="shared" si="1259"/>
        <v>N</v>
      </c>
      <c r="AK2218" s="30">
        <f t="shared" si="1224"/>
        <v>0</v>
      </c>
      <c r="AL2218" s="31">
        <f t="shared" si="1225"/>
        <v>20500</v>
      </c>
      <c r="AM2218" s="31">
        <f t="shared" si="1226"/>
        <v>100000</v>
      </c>
      <c r="AN2218" s="31">
        <f t="shared" si="1227"/>
        <v>257500</v>
      </c>
      <c r="AO2218" s="31">
        <f t="shared" si="1228"/>
        <v>0</v>
      </c>
      <c r="AP2218" s="31">
        <f t="shared" si="1229"/>
        <v>0</v>
      </c>
      <c r="AQ2218" s="31">
        <f t="shared" si="1230"/>
        <v>0</v>
      </c>
      <c r="AR2218" s="31">
        <f t="shared" si="1231"/>
        <v>0</v>
      </c>
      <c r="AS2218" s="32">
        <f t="shared" si="1232"/>
        <v>0</v>
      </c>
      <c r="AT2218" s="33">
        <f t="shared" si="1233"/>
        <v>20500</v>
      </c>
      <c r="AU2218" s="33">
        <f t="shared" si="1234"/>
        <v>100000</v>
      </c>
      <c r="AV2218" s="33">
        <v>258716</v>
      </c>
      <c r="AW2218" s="33">
        <f t="shared" si="1235"/>
        <v>0</v>
      </c>
      <c r="AX2218" s="33">
        <f t="shared" si="1236"/>
        <v>0</v>
      </c>
      <c r="AY2218" s="34">
        <f t="shared" si="1237"/>
        <v>32343.628799999999</v>
      </c>
    </row>
    <row r="2219" spans="1:51" ht="15" customHeight="1" x14ac:dyDescent="0.3">
      <c r="A2219" s="166" t="s">
        <v>3423</v>
      </c>
      <c r="B2219" s="99">
        <v>14579.6</v>
      </c>
      <c r="C2219" s="99">
        <v>13752.78</v>
      </c>
      <c r="D2219" s="99">
        <v>38945</v>
      </c>
      <c r="E2219" s="99">
        <v>34959.629999999997</v>
      </c>
      <c r="F2219" s="145">
        <v>250000</v>
      </c>
      <c r="G2219" s="144">
        <v>12500</v>
      </c>
      <c r="H2219" s="182">
        <v>46207</v>
      </c>
      <c r="I2219" s="182">
        <v>46238</v>
      </c>
      <c r="J2219" s="166">
        <v>3.4</v>
      </c>
      <c r="K2219" s="166">
        <v>3.2</v>
      </c>
      <c r="L2219" s="167" t="s">
        <v>1206</v>
      </c>
      <c r="M2219" s="168" t="s">
        <v>1204</v>
      </c>
      <c r="N2219" s="169">
        <v>0.04</v>
      </c>
      <c r="O2219" s="21">
        <f t="shared" si="1238"/>
        <v>0.19999999999999973</v>
      </c>
      <c r="P2219" s="21" t="str">
        <f t="shared" si="1239"/>
        <v>N</v>
      </c>
      <c r="Q2219" s="22">
        <f t="shared" si="1240"/>
        <v>28332.38</v>
      </c>
      <c r="R2219" s="8" t="str">
        <f t="shared" si="1241"/>
        <v>N</v>
      </c>
      <c r="S2219" s="23">
        <f t="shared" si="1242"/>
        <v>0.39999999999999947</v>
      </c>
      <c r="T2219" s="24">
        <f t="shared" si="1243"/>
        <v>20500</v>
      </c>
      <c r="U2219" s="24">
        <f t="shared" si="1244"/>
        <v>100000</v>
      </c>
      <c r="V2219" s="24">
        <f t="shared" si="1245"/>
        <v>257500</v>
      </c>
      <c r="W2219" s="24">
        <f t="shared" si="1246"/>
        <v>3750</v>
      </c>
      <c r="X2219" s="24">
        <f t="shared" si="1247"/>
        <v>0</v>
      </c>
      <c r="Y2219" s="24">
        <f t="shared" si="1248"/>
        <v>3750</v>
      </c>
      <c r="Z2219" s="24">
        <f t="shared" si="1249"/>
        <v>25715.675200000001</v>
      </c>
      <c r="AA2219" s="25" t="str">
        <f t="shared" si="1250"/>
        <v>N</v>
      </c>
      <c r="AB2219" s="26">
        <f t="shared" si="1251"/>
        <v>0</v>
      </c>
      <c r="AC2219" s="27">
        <f t="shared" si="1252"/>
        <v>20500</v>
      </c>
      <c r="AD2219" s="28">
        <f t="shared" si="1253"/>
        <v>100000</v>
      </c>
      <c r="AE2219" s="28">
        <f t="shared" si="1254"/>
        <v>257500</v>
      </c>
      <c r="AF2219" s="28">
        <f t="shared" si="1255"/>
        <v>0</v>
      </c>
      <c r="AG2219" s="28">
        <f t="shared" si="1256"/>
        <v>0</v>
      </c>
      <c r="AH2219" s="28">
        <f t="shared" si="1257"/>
        <v>0</v>
      </c>
      <c r="AI2219" s="28">
        <f t="shared" si="1258"/>
        <v>0</v>
      </c>
      <c r="AJ2219" s="29" t="str">
        <f t="shared" si="1259"/>
        <v>N</v>
      </c>
      <c r="AK2219" s="30">
        <f t="shared" ref="AK2219:AK2232" si="1260">MAX(0,(AB2219-1))</f>
        <v>0</v>
      </c>
      <c r="AL2219" s="31">
        <f t="shared" ref="AL2219:AL2232" si="1261">IF(AJ2219="Y",(20500+G2219),IF(AND(AJ2219="N",L2219="G"),20500,IF(AND(AJ2219="N",L2219="P"),50000,IF(AND(AJ2219="",L2219="G"),20500,IF(AND(AJ2219="",L2219="P"),50000,"")))))</f>
        <v>20500</v>
      </c>
      <c r="AM2219" s="31">
        <f t="shared" ref="AM2219:AM2232" si="1262">IF(AND(AJ2219="Y",G2219&gt;0),224000,IF(AND(AJ2219="Y",G2219=0),138500,IF(AND(AJ2219="N",L2219="G"),100000,IF(AND(AJ2219="N",L2219=""),100000,IF(AND(AJ2219="N",L2219="P"),200000,"")))))</f>
        <v>100000</v>
      </c>
      <c r="AN2219" s="31">
        <f t="shared" ref="AN2219:AN2232" si="1263">IF(AJ2219="Y",AM2219,IF(AJ2219="N",257500,IF(AJ2219="",257500,)))</f>
        <v>257500</v>
      </c>
      <c r="AO2219" s="31">
        <f t="shared" ref="AO2219:AO2232" si="1264">IF(
  M2219&lt;0.5,
  0,
  MAX(
    0,
    IF(
      AK2219=0,
      0,
      IF(
        AJ2219="Y",
        MIN(Q2219*(1+N2219)*(1+N2219)*(1+N2219), AL2219, AM2219-E2219-W2219-AF2283, AN2219-E2219-W2219-AF2219),
        MIN(Q2219*(1+N2219)*(1+N2219)*(1+N2219), AL2219, AM2219-D2219-W2219-AF2283, AN2219-F2219-W2219-AF2219)
      )
    )
  ) * M2219
)</f>
        <v>0</v>
      </c>
      <c r="AP2219" s="31">
        <f t="shared" ref="AP2219:AP2232" si="1265">IF(
  M2219&lt;0.5,
  0,
  MAX(
    0,
    IF(
      AK2219=0,
      0,
      IF(
        AJ2219="Y",
        (Q2219*(1+N2219)*(1+N2219)*(1+N2219)-AO2219),
        0
      )
    )
  ) * M2219
)</f>
        <v>0</v>
      </c>
      <c r="AQ2219" s="31">
        <f t="shared" ref="AQ2219:AQ2232" si="1266">AO2219+AP2219</f>
        <v>0</v>
      </c>
      <c r="AR2219" s="31">
        <f t="shared" ref="AR2219:AR2232" si="1267">IF(AK2219=0, 0, MAX(0, (Q2219*(1+N2219)*(1+N2219)*(1+N2219)) - AQ2219))</f>
        <v>0</v>
      </c>
      <c r="AS2219" s="32">
        <f t="shared" ref="AS2219:AS2232" si="1268">MAX(0,(AK2219-1))</f>
        <v>0</v>
      </c>
      <c r="AT2219" s="33">
        <f t="shared" ref="AT2219:AT2232" si="1269">IF(L2219="G", 20500, IF(L2219="P", 50000, 0))</f>
        <v>20500</v>
      </c>
      <c r="AU2219" s="33">
        <f t="shared" ref="AU2219:AU2232" si="1270">IF(L2219="G",100000,IF(L2219="P",200000,""))</f>
        <v>100000</v>
      </c>
      <c r="AV2219" s="33">
        <v>258717</v>
      </c>
      <c r="AW2219" s="33">
        <f t="shared" ref="AW2219:AW2232" si="1271">IF(
  M2219&lt;0.5,
  0,
  MAX(
    0,
    IF(
      AS2219=0,
      0,
      MIN(
        Q2219*(1+N2219)*(1+N2219)*(1+N2219)*(1+N2219),
        AT2219,
        AU2219-D2219-W2219-AF2219-AO2219,
        AV2219-F2219-W2219-AF2219-AO2219
      )
    )
  ) * M2219
)</f>
        <v>0</v>
      </c>
      <c r="AX2219" s="33">
        <f t="shared" ref="AX2219:AX2232" si="1272">IF(AS2219=0, 0, MAX(0, (Q2219*(1+N2219)*(1+N2219)*(1+N2219)*(1+N2219)) - AW2219))</f>
        <v>0</v>
      </c>
      <c r="AY2219" s="34">
        <f t="shared" ref="AY2219:AY2232" si="1273">Z2219+AI2219+AR2219+AX2219</f>
        <v>25715.675200000001</v>
      </c>
    </row>
    <row r="2220" spans="1:51" ht="15" customHeight="1" x14ac:dyDescent="0.3">
      <c r="A2220" s="166" t="s">
        <v>3424</v>
      </c>
      <c r="B2220" s="99">
        <v>5504.3</v>
      </c>
      <c r="C2220" s="99">
        <v>15131.08</v>
      </c>
      <c r="D2220" s="99">
        <v>94890.79</v>
      </c>
      <c r="E2220" s="99">
        <v>92330.16</v>
      </c>
      <c r="F2220" s="145">
        <v>189000</v>
      </c>
      <c r="G2220" s="142">
        <v>12500</v>
      </c>
      <c r="H2220" s="182">
        <v>46433</v>
      </c>
      <c r="I2220" s="182">
        <v>46452</v>
      </c>
      <c r="J2220" s="166">
        <v>4.8</v>
      </c>
      <c r="K2220" s="166">
        <v>2</v>
      </c>
      <c r="L2220" s="167" t="s">
        <v>1206</v>
      </c>
      <c r="M2220" s="168" t="s">
        <v>1203</v>
      </c>
      <c r="N2220" s="169">
        <v>0.05</v>
      </c>
      <c r="O2220" s="21">
        <f t="shared" si="1238"/>
        <v>2.8</v>
      </c>
      <c r="P2220" s="21" t="str">
        <f t="shared" si="1239"/>
        <v>N</v>
      </c>
      <c r="Q2220" s="22">
        <f t="shared" si="1240"/>
        <v>20635.38</v>
      </c>
      <c r="R2220" s="8" t="str">
        <f t="shared" si="1241"/>
        <v>N</v>
      </c>
      <c r="S2220" s="23">
        <f t="shared" si="1242"/>
        <v>3.7333333333333329</v>
      </c>
      <c r="T2220" s="24">
        <f t="shared" si="1243"/>
        <v>20500</v>
      </c>
      <c r="U2220" s="24">
        <f t="shared" si="1244"/>
        <v>100000</v>
      </c>
      <c r="V2220" s="24">
        <f t="shared" si="1245"/>
        <v>257500</v>
      </c>
      <c r="W2220" s="24">
        <f t="shared" si="1246"/>
        <v>3831.9075000000048</v>
      </c>
      <c r="X2220" s="24">
        <f t="shared" si="1247"/>
        <v>0</v>
      </c>
      <c r="Y2220" s="24">
        <f t="shared" si="1248"/>
        <v>3831.9075000000048</v>
      </c>
      <c r="Z2220" s="24">
        <f t="shared" si="1249"/>
        <v>17835.241499999996</v>
      </c>
      <c r="AA2220" s="25" t="str">
        <f t="shared" si="1250"/>
        <v>N</v>
      </c>
      <c r="AB2220" s="26">
        <f t="shared" si="1251"/>
        <v>2.7333333333333329</v>
      </c>
      <c r="AC2220" s="27">
        <f t="shared" si="1252"/>
        <v>20500</v>
      </c>
      <c r="AD2220" s="28">
        <f t="shared" si="1253"/>
        <v>100000</v>
      </c>
      <c r="AE2220" s="28">
        <f t="shared" si="1254"/>
        <v>257500</v>
      </c>
      <c r="AF2220" s="28">
        <f t="shared" si="1255"/>
        <v>957.9768750000012</v>
      </c>
      <c r="AG2220" s="28">
        <f t="shared" si="1256"/>
        <v>0</v>
      </c>
      <c r="AH2220" s="28">
        <f t="shared" si="1257"/>
        <v>957.9768750000012</v>
      </c>
      <c r="AI2220" s="28">
        <f t="shared" si="1258"/>
        <v>21792.529575</v>
      </c>
      <c r="AJ2220" s="29" t="str">
        <f t="shared" si="1259"/>
        <v>N</v>
      </c>
      <c r="AK2220" s="30">
        <f t="shared" si="1260"/>
        <v>1.7333333333333329</v>
      </c>
      <c r="AL2220" s="31">
        <f t="shared" si="1261"/>
        <v>20500</v>
      </c>
      <c r="AM2220" s="31">
        <f t="shared" si="1262"/>
        <v>100000</v>
      </c>
      <c r="AN2220" s="31">
        <f t="shared" si="1263"/>
        <v>257500</v>
      </c>
      <c r="AO2220" s="31">
        <f t="shared" si="1264"/>
        <v>957.9768750000012</v>
      </c>
      <c r="AP2220" s="31">
        <f t="shared" si="1265"/>
        <v>0</v>
      </c>
      <c r="AQ2220" s="31">
        <f t="shared" si="1266"/>
        <v>957.9768750000012</v>
      </c>
      <c r="AR2220" s="31">
        <f t="shared" si="1267"/>
        <v>22930.054897500002</v>
      </c>
      <c r="AS2220" s="32">
        <f t="shared" si="1268"/>
        <v>0.73333333333333295</v>
      </c>
      <c r="AT2220" s="33">
        <f t="shared" si="1269"/>
        <v>20500</v>
      </c>
      <c r="AU2220" s="33">
        <f t="shared" si="1270"/>
        <v>100000</v>
      </c>
      <c r="AV2220" s="33">
        <v>258718</v>
      </c>
      <c r="AW2220" s="33">
        <f t="shared" si="1271"/>
        <v>0</v>
      </c>
      <c r="AX2220" s="33">
        <f t="shared" si="1272"/>
        <v>25082.433361125004</v>
      </c>
      <c r="AY2220" s="34">
        <f t="shared" si="1273"/>
        <v>87640.259333624999</v>
      </c>
    </row>
    <row r="2221" spans="1:51" ht="15" customHeight="1" x14ac:dyDescent="0.3">
      <c r="A2221" s="166" t="s">
        <v>3425</v>
      </c>
      <c r="B2221" s="99">
        <v>18976.89</v>
      </c>
      <c r="C2221" s="99">
        <v>30271.439999999999</v>
      </c>
      <c r="D2221" s="99">
        <v>62265.3</v>
      </c>
      <c r="E2221" s="99">
        <v>54773.38</v>
      </c>
      <c r="F2221" s="145">
        <v>175000</v>
      </c>
      <c r="G2221" s="142">
        <v>0</v>
      </c>
      <c r="H2221" s="182">
        <v>46401</v>
      </c>
      <c r="I2221" s="182">
        <v>46418</v>
      </c>
      <c r="J2221" s="166">
        <v>3.2</v>
      </c>
      <c r="K2221" s="166">
        <v>0.8</v>
      </c>
      <c r="L2221" s="167" t="s">
        <v>1206</v>
      </c>
      <c r="M2221" s="168" t="s">
        <v>1204</v>
      </c>
      <c r="N2221" s="169">
        <v>5.1999999999999998E-2</v>
      </c>
      <c r="O2221" s="21">
        <f t="shared" si="1238"/>
        <v>2.4000000000000004</v>
      </c>
      <c r="P2221" s="21" t="str">
        <f t="shared" si="1239"/>
        <v>N</v>
      </c>
      <c r="Q2221" s="22">
        <f t="shared" si="1240"/>
        <v>49248.33</v>
      </c>
      <c r="R2221" s="8" t="str">
        <f t="shared" si="1241"/>
        <v>N</v>
      </c>
      <c r="S2221" s="23">
        <f t="shared" si="1242"/>
        <v>4.8000000000000007</v>
      </c>
      <c r="T2221" s="24">
        <f t="shared" si="1243"/>
        <v>20500</v>
      </c>
      <c r="U2221" s="24">
        <f t="shared" si="1244"/>
        <v>100000</v>
      </c>
      <c r="V2221" s="24">
        <f t="shared" si="1245"/>
        <v>257500</v>
      </c>
      <c r="W2221" s="24">
        <f t="shared" si="1246"/>
        <v>10250</v>
      </c>
      <c r="X2221" s="24">
        <f t="shared" si="1247"/>
        <v>0</v>
      </c>
      <c r="Y2221" s="24">
        <f t="shared" si="1248"/>
        <v>10250</v>
      </c>
      <c r="Z2221" s="24">
        <f t="shared" si="1249"/>
        <v>41559.243160000005</v>
      </c>
      <c r="AA2221" s="25" t="str">
        <f t="shared" si="1250"/>
        <v>N</v>
      </c>
      <c r="AB2221" s="26">
        <f t="shared" si="1251"/>
        <v>3.8000000000000007</v>
      </c>
      <c r="AC2221" s="27">
        <f t="shared" si="1252"/>
        <v>20500</v>
      </c>
      <c r="AD2221" s="28">
        <f t="shared" si="1253"/>
        <v>100000</v>
      </c>
      <c r="AE2221" s="28">
        <f t="shared" si="1254"/>
        <v>257500</v>
      </c>
      <c r="AF2221" s="28">
        <f t="shared" si="1255"/>
        <v>10250</v>
      </c>
      <c r="AG2221" s="28">
        <f t="shared" si="1256"/>
        <v>0</v>
      </c>
      <c r="AH2221" s="28">
        <f t="shared" si="1257"/>
        <v>10250</v>
      </c>
      <c r="AI2221" s="28">
        <f t="shared" si="1258"/>
        <v>44253.323804320011</v>
      </c>
      <c r="AJ2221" s="29" t="str">
        <f t="shared" si="1259"/>
        <v>N</v>
      </c>
      <c r="AK2221" s="30">
        <f t="shared" si="1260"/>
        <v>2.8000000000000007</v>
      </c>
      <c r="AL2221" s="31">
        <f t="shared" si="1261"/>
        <v>20500</v>
      </c>
      <c r="AM2221" s="31">
        <f t="shared" si="1262"/>
        <v>100000</v>
      </c>
      <c r="AN2221" s="31">
        <f t="shared" si="1263"/>
        <v>257500</v>
      </c>
      <c r="AO2221" s="31">
        <f t="shared" si="1264"/>
        <v>10250</v>
      </c>
      <c r="AP2221" s="31">
        <f t="shared" si="1265"/>
        <v>0</v>
      </c>
      <c r="AQ2221" s="31">
        <f t="shared" si="1266"/>
        <v>10250</v>
      </c>
      <c r="AR2221" s="31">
        <f t="shared" si="1267"/>
        <v>47087.496642144652</v>
      </c>
      <c r="AS2221" s="32">
        <f t="shared" si="1268"/>
        <v>1.8000000000000007</v>
      </c>
      <c r="AT2221" s="33">
        <f t="shared" si="1269"/>
        <v>20500</v>
      </c>
      <c r="AU2221" s="33">
        <f t="shared" si="1270"/>
        <v>100000</v>
      </c>
      <c r="AV2221" s="33">
        <v>258719</v>
      </c>
      <c r="AW2221" s="33">
        <f t="shared" si="1271"/>
        <v>3492.3499999999985</v>
      </c>
      <c r="AX2221" s="33">
        <f t="shared" si="1272"/>
        <v>56826.696467536174</v>
      </c>
      <c r="AY2221" s="34">
        <f t="shared" si="1273"/>
        <v>189726.76007400086</v>
      </c>
    </row>
    <row r="2222" spans="1:51" ht="15" customHeight="1" x14ac:dyDescent="0.3">
      <c r="A2222" s="166" t="s">
        <v>3426</v>
      </c>
      <c r="B2222" s="99">
        <v>12325.51</v>
      </c>
      <c r="C2222" s="99">
        <v>17732.62</v>
      </c>
      <c r="D2222" s="99">
        <v>63717.56</v>
      </c>
      <c r="E2222" s="99">
        <v>48822.66</v>
      </c>
      <c r="F2222" s="145">
        <v>65000</v>
      </c>
      <c r="G2222" s="142">
        <v>12500</v>
      </c>
      <c r="H2222" s="182">
        <v>46357</v>
      </c>
      <c r="I2222" s="182">
        <v>46392</v>
      </c>
      <c r="J2222" s="166">
        <v>4.4000000000000004</v>
      </c>
      <c r="K2222" s="166">
        <v>2.1</v>
      </c>
      <c r="L2222" s="167" t="s">
        <v>1206</v>
      </c>
      <c r="M2222" s="168" t="s">
        <v>1203</v>
      </c>
      <c r="N2222" s="169">
        <v>0.04</v>
      </c>
      <c r="O2222" s="21">
        <f t="shared" si="1238"/>
        <v>2.3000000000000003</v>
      </c>
      <c r="P2222" s="21" t="str">
        <f t="shared" si="1239"/>
        <v>N</v>
      </c>
      <c r="Q2222" s="22">
        <f t="shared" si="1240"/>
        <v>30058.129999999997</v>
      </c>
      <c r="R2222" s="8" t="str">
        <f t="shared" si="1241"/>
        <v>N</v>
      </c>
      <c r="S2222" s="23">
        <f t="shared" si="1242"/>
        <v>3.0666666666666669</v>
      </c>
      <c r="T2222" s="24">
        <f t="shared" si="1243"/>
        <v>20500</v>
      </c>
      <c r="U2222" s="24">
        <f t="shared" si="1244"/>
        <v>100000</v>
      </c>
      <c r="V2222" s="24">
        <f t="shared" si="1245"/>
        <v>257500</v>
      </c>
      <c r="W2222" s="24">
        <f t="shared" si="1246"/>
        <v>15375</v>
      </c>
      <c r="X2222" s="24">
        <f t="shared" si="1247"/>
        <v>0</v>
      </c>
      <c r="Y2222" s="24">
        <f t="shared" si="1248"/>
        <v>15375</v>
      </c>
      <c r="Z2222" s="24">
        <f t="shared" si="1249"/>
        <v>15885.455199999997</v>
      </c>
      <c r="AA2222" s="25" t="str">
        <f t="shared" si="1250"/>
        <v>N</v>
      </c>
      <c r="AB2222" s="26">
        <f t="shared" si="1251"/>
        <v>2.0666666666666669</v>
      </c>
      <c r="AC2222" s="27">
        <f t="shared" si="1252"/>
        <v>20500</v>
      </c>
      <c r="AD2222" s="28">
        <f t="shared" si="1253"/>
        <v>100000</v>
      </c>
      <c r="AE2222" s="28">
        <f t="shared" si="1254"/>
        <v>257500</v>
      </c>
      <c r="AF2222" s="28">
        <f t="shared" si="1255"/>
        <v>15375</v>
      </c>
      <c r="AG2222" s="28">
        <f t="shared" si="1256"/>
        <v>0</v>
      </c>
      <c r="AH2222" s="28">
        <f t="shared" si="1257"/>
        <v>15375</v>
      </c>
      <c r="AI2222" s="28">
        <f t="shared" si="1258"/>
        <v>17135.873407999999</v>
      </c>
      <c r="AJ2222" s="29" t="str">
        <f t="shared" si="1259"/>
        <v>N</v>
      </c>
      <c r="AK2222" s="30">
        <f t="shared" si="1260"/>
        <v>1.0666666666666669</v>
      </c>
      <c r="AL2222" s="31">
        <f t="shared" si="1261"/>
        <v>20500</v>
      </c>
      <c r="AM2222" s="31">
        <f t="shared" si="1262"/>
        <v>100000</v>
      </c>
      <c r="AN2222" s="31">
        <f t="shared" si="1263"/>
        <v>257500</v>
      </c>
      <c r="AO2222" s="31">
        <f t="shared" si="1264"/>
        <v>15375</v>
      </c>
      <c r="AP2222" s="31">
        <f t="shared" si="1265"/>
        <v>0</v>
      </c>
      <c r="AQ2222" s="31">
        <f t="shared" si="1266"/>
        <v>15375</v>
      </c>
      <c r="AR2222" s="31">
        <f t="shared" si="1267"/>
        <v>18436.308344320001</v>
      </c>
      <c r="AS2222" s="32">
        <f t="shared" si="1268"/>
        <v>6.6666666666666874E-2</v>
      </c>
      <c r="AT2222" s="33">
        <f t="shared" si="1269"/>
        <v>20500</v>
      </c>
      <c r="AU2222" s="33">
        <f t="shared" si="1270"/>
        <v>100000</v>
      </c>
      <c r="AV2222" s="33">
        <v>258720</v>
      </c>
      <c r="AW2222" s="33">
        <f t="shared" si="1271"/>
        <v>0</v>
      </c>
      <c r="AX2222" s="33">
        <f t="shared" si="1272"/>
        <v>35163.760678092804</v>
      </c>
      <c r="AY2222" s="34">
        <f t="shared" si="1273"/>
        <v>86621.397630412801</v>
      </c>
    </row>
    <row r="2223" spans="1:51" ht="15" customHeight="1" x14ac:dyDescent="0.3">
      <c r="A2223" s="166" t="s">
        <v>3427</v>
      </c>
      <c r="B2223" s="99">
        <v>14944.69</v>
      </c>
      <c r="C2223" s="99">
        <v>29239.61</v>
      </c>
      <c r="D2223" s="99">
        <v>98124.3</v>
      </c>
      <c r="E2223" s="99">
        <v>96883.35</v>
      </c>
      <c r="F2223" s="145">
        <v>35000</v>
      </c>
      <c r="G2223" s="142">
        <v>0</v>
      </c>
      <c r="H2223" s="182">
        <v>46516</v>
      </c>
      <c r="I2223" s="182">
        <v>46550</v>
      </c>
      <c r="J2223" s="166">
        <v>3</v>
      </c>
      <c r="K2223" s="166">
        <v>0.4</v>
      </c>
      <c r="L2223" s="167" t="s">
        <v>1206</v>
      </c>
      <c r="M2223" s="168" t="s">
        <v>1205</v>
      </c>
      <c r="N2223" s="169">
        <v>1.6E-2</v>
      </c>
      <c r="O2223" s="21">
        <f t="shared" si="1238"/>
        <v>2.6</v>
      </c>
      <c r="P2223" s="21" t="str">
        <f t="shared" si="1239"/>
        <v>N</v>
      </c>
      <c r="Q2223" s="22">
        <f t="shared" si="1240"/>
        <v>44184.3</v>
      </c>
      <c r="R2223" s="8" t="str">
        <f t="shared" si="1241"/>
        <v>N</v>
      </c>
      <c r="S2223" s="23">
        <f t="shared" si="1242"/>
        <v>2.6</v>
      </c>
      <c r="T2223" s="24">
        <f t="shared" si="1243"/>
        <v>20500</v>
      </c>
      <c r="U2223" s="24">
        <f t="shared" si="1244"/>
        <v>100000</v>
      </c>
      <c r="V2223" s="24">
        <f t="shared" si="1245"/>
        <v>257500</v>
      </c>
      <c r="W2223" s="24">
        <f t="shared" si="1246"/>
        <v>1875.6999999999971</v>
      </c>
      <c r="X2223" s="24">
        <f t="shared" si="1247"/>
        <v>0</v>
      </c>
      <c r="Y2223" s="24">
        <f t="shared" si="1248"/>
        <v>1875.6999999999971</v>
      </c>
      <c r="Z2223" s="24">
        <f t="shared" si="1249"/>
        <v>43015.548800000004</v>
      </c>
      <c r="AA2223" s="25" t="str">
        <f t="shared" si="1250"/>
        <v>N</v>
      </c>
      <c r="AB2223" s="26">
        <f t="shared" si="1251"/>
        <v>1.6</v>
      </c>
      <c r="AC2223" s="27">
        <f t="shared" si="1252"/>
        <v>20500</v>
      </c>
      <c r="AD2223" s="28">
        <f t="shared" si="1253"/>
        <v>100000</v>
      </c>
      <c r="AE2223" s="28">
        <f t="shared" si="1254"/>
        <v>257500</v>
      </c>
      <c r="AF2223" s="28">
        <f t="shared" si="1255"/>
        <v>0</v>
      </c>
      <c r="AG2223" s="28">
        <f t="shared" si="1256"/>
        <v>0</v>
      </c>
      <c r="AH2223" s="28">
        <f t="shared" si="1257"/>
        <v>0</v>
      </c>
      <c r="AI2223" s="28">
        <f t="shared" si="1258"/>
        <v>45609.508780800003</v>
      </c>
      <c r="AJ2223" s="29" t="str">
        <f t="shared" si="1259"/>
        <v>N</v>
      </c>
      <c r="AK2223" s="30">
        <f t="shared" si="1260"/>
        <v>0.60000000000000009</v>
      </c>
      <c r="AL2223" s="31">
        <f t="shared" si="1261"/>
        <v>20500</v>
      </c>
      <c r="AM2223" s="31">
        <f t="shared" si="1262"/>
        <v>100000</v>
      </c>
      <c r="AN2223" s="31">
        <f t="shared" si="1263"/>
        <v>257500</v>
      </c>
      <c r="AO2223" s="31">
        <f t="shared" si="1264"/>
        <v>0</v>
      </c>
      <c r="AP2223" s="31">
        <f t="shared" si="1265"/>
        <v>0</v>
      </c>
      <c r="AQ2223" s="31">
        <f t="shared" si="1266"/>
        <v>0</v>
      </c>
      <c r="AR2223" s="31">
        <f t="shared" si="1267"/>
        <v>46339.2609212928</v>
      </c>
      <c r="AS2223" s="32">
        <f t="shared" si="1268"/>
        <v>0</v>
      </c>
      <c r="AT2223" s="33">
        <f t="shared" si="1269"/>
        <v>20500</v>
      </c>
      <c r="AU2223" s="33">
        <f t="shared" si="1270"/>
        <v>100000</v>
      </c>
      <c r="AV2223" s="33">
        <v>258721</v>
      </c>
      <c r="AW2223" s="33">
        <f t="shared" si="1271"/>
        <v>0</v>
      </c>
      <c r="AX2223" s="33">
        <f t="shared" si="1272"/>
        <v>0</v>
      </c>
      <c r="AY2223" s="34">
        <f t="shared" si="1273"/>
        <v>134964.31850209279</v>
      </c>
    </row>
    <row r="2224" spans="1:51" ht="15" customHeight="1" x14ac:dyDescent="0.3">
      <c r="A2224" s="166" t="s">
        <v>3428</v>
      </c>
      <c r="B2224" s="99">
        <v>11472.04</v>
      </c>
      <c r="C2224" s="99">
        <v>19916.91</v>
      </c>
      <c r="D2224" s="99">
        <v>103395.96</v>
      </c>
      <c r="E2224" s="99">
        <v>102701.84</v>
      </c>
      <c r="F2224" s="145">
        <v>88000</v>
      </c>
      <c r="G2224" s="142">
        <v>24444</v>
      </c>
      <c r="H2224" s="182">
        <v>46533</v>
      </c>
      <c r="I2224" s="182">
        <v>46587</v>
      </c>
      <c r="J2224" s="166">
        <v>1.6</v>
      </c>
      <c r="K2224" s="166">
        <v>0.9</v>
      </c>
      <c r="L2224" s="167" t="s">
        <v>1206</v>
      </c>
      <c r="M2224" s="168" t="s">
        <v>1205</v>
      </c>
      <c r="N2224" s="169">
        <v>0.03</v>
      </c>
      <c r="O2224" s="21">
        <f t="shared" si="1238"/>
        <v>0.70000000000000007</v>
      </c>
      <c r="P2224" s="21" t="str">
        <f t="shared" si="1239"/>
        <v>N</v>
      </c>
      <c r="Q2224" s="22">
        <f t="shared" si="1240"/>
        <v>31388.95</v>
      </c>
      <c r="R2224" s="8" t="str">
        <f t="shared" si="1241"/>
        <v>N</v>
      </c>
      <c r="S2224" s="23">
        <f t="shared" si="1242"/>
        <v>0.70000000000000007</v>
      </c>
      <c r="T2224" s="24">
        <f t="shared" si="1243"/>
        <v>20500</v>
      </c>
      <c r="U2224" s="24">
        <f t="shared" si="1244"/>
        <v>100000</v>
      </c>
      <c r="V2224" s="24">
        <f t="shared" si="1245"/>
        <v>257500</v>
      </c>
      <c r="W2224" s="24">
        <f t="shared" si="1246"/>
        <v>0</v>
      </c>
      <c r="X2224" s="24">
        <f t="shared" si="1247"/>
        <v>0</v>
      </c>
      <c r="Y2224" s="24">
        <f t="shared" si="1248"/>
        <v>0</v>
      </c>
      <c r="Z2224" s="24">
        <f t="shared" si="1249"/>
        <v>32330.6185</v>
      </c>
      <c r="AA2224" s="25" t="str">
        <f t="shared" si="1250"/>
        <v>N</v>
      </c>
      <c r="AB2224" s="26">
        <f t="shared" si="1251"/>
        <v>0</v>
      </c>
      <c r="AC2224" s="27">
        <f t="shared" si="1252"/>
        <v>20500</v>
      </c>
      <c r="AD2224" s="28">
        <f t="shared" si="1253"/>
        <v>100000</v>
      </c>
      <c r="AE2224" s="28">
        <f t="shared" si="1254"/>
        <v>257500</v>
      </c>
      <c r="AF2224" s="28">
        <f t="shared" si="1255"/>
        <v>0</v>
      </c>
      <c r="AG2224" s="28">
        <f t="shared" si="1256"/>
        <v>0</v>
      </c>
      <c r="AH2224" s="28">
        <f t="shared" si="1257"/>
        <v>0</v>
      </c>
      <c r="AI2224" s="28">
        <f t="shared" si="1258"/>
        <v>0</v>
      </c>
      <c r="AJ2224" s="29" t="str">
        <f t="shared" si="1259"/>
        <v>N</v>
      </c>
      <c r="AK2224" s="30">
        <f t="shared" si="1260"/>
        <v>0</v>
      </c>
      <c r="AL2224" s="31">
        <f t="shared" si="1261"/>
        <v>20500</v>
      </c>
      <c r="AM2224" s="31">
        <f t="shared" si="1262"/>
        <v>100000</v>
      </c>
      <c r="AN2224" s="31">
        <f t="shared" si="1263"/>
        <v>257500</v>
      </c>
      <c r="AO2224" s="31">
        <f t="shared" si="1264"/>
        <v>0</v>
      </c>
      <c r="AP2224" s="31">
        <f t="shared" si="1265"/>
        <v>0</v>
      </c>
      <c r="AQ2224" s="31">
        <f t="shared" si="1266"/>
        <v>0</v>
      </c>
      <c r="AR2224" s="31">
        <f t="shared" si="1267"/>
        <v>0</v>
      </c>
      <c r="AS2224" s="32">
        <f t="shared" si="1268"/>
        <v>0</v>
      </c>
      <c r="AT2224" s="33">
        <f t="shared" si="1269"/>
        <v>20500</v>
      </c>
      <c r="AU2224" s="33">
        <f t="shared" si="1270"/>
        <v>100000</v>
      </c>
      <c r="AV2224" s="33">
        <v>258722</v>
      </c>
      <c r="AW2224" s="33">
        <f t="shared" si="1271"/>
        <v>0</v>
      </c>
      <c r="AX2224" s="33">
        <f t="shared" si="1272"/>
        <v>0</v>
      </c>
      <c r="AY2224" s="34">
        <f t="shared" si="1273"/>
        <v>32330.6185</v>
      </c>
    </row>
    <row r="2225" spans="1:51" ht="15" customHeight="1" x14ac:dyDescent="0.3">
      <c r="A2225" s="166" t="s">
        <v>3429</v>
      </c>
      <c r="B2225" s="99">
        <v>15636.18</v>
      </c>
      <c r="C2225" s="99">
        <v>22253.4</v>
      </c>
      <c r="D2225" s="99">
        <v>67002.83</v>
      </c>
      <c r="E2225" s="99">
        <v>52428.21</v>
      </c>
      <c r="F2225" s="145">
        <v>72000</v>
      </c>
      <c r="G2225" s="142">
        <v>0</v>
      </c>
      <c r="H2225" s="182">
        <v>46416</v>
      </c>
      <c r="I2225" s="182">
        <v>46444</v>
      </c>
      <c r="J2225" s="166">
        <v>1.9</v>
      </c>
      <c r="K2225" s="166">
        <v>1.3</v>
      </c>
      <c r="L2225" s="167" t="s">
        <v>1206</v>
      </c>
      <c r="M2225" s="168" t="s">
        <v>1204</v>
      </c>
      <c r="N2225" s="169">
        <v>3.3000000000000002E-2</v>
      </c>
      <c r="O2225" s="21">
        <f t="shared" si="1238"/>
        <v>0.59999999999999987</v>
      </c>
      <c r="P2225" s="21" t="str">
        <f t="shared" si="1239"/>
        <v>N</v>
      </c>
      <c r="Q2225" s="22">
        <f t="shared" si="1240"/>
        <v>37889.58</v>
      </c>
      <c r="R2225" s="8" t="str">
        <f t="shared" si="1241"/>
        <v>N</v>
      </c>
      <c r="S2225" s="23">
        <f t="shared" si="1242"/>
        <v>1.1999999999999997</v>
      </c>
      <c r="T2225" s="24">
        <f t="shared" si="1243"/>
        <v>20500</v>
      </c>
      <c r="U2225" s="24">
        <f t="shared" si="1244"/>
        <v>100000</v>
      </c>
      <c r="V2225" s="24">
        <f t="shared" si="1245"/>
        <v>257500</v>
      </c>
      <c r="W2225" s="24">
        <f t="shared" si="1246"/>
        <v>10250</v>
      </c>
      <c r="X2225" s="24">
        <f t="shared" si="1247"/>
        <v>0</v>
      </c>
      <c r="Y2225" s="24">
        <f t="shared" si="1248"/>
        <v>10250</v>
      </c>
      <c r="Z2225" s="24">
        <f t="shared" si="1249"/>
        <v>28889.936139999998</v>
      </c>
      <c r="AA2225" s="25" t="str">
        <f t="shared" si="1250"/>
        <v>N</v>
      </c>
      <c r="AB2225" s="26">
        <f t="shared" si="1251"/>
        <v>0.19999999999999973</v>
      </c>
      <c r="AC2225" s="27">
        <f t="shared" si="1252"/>
        <v>20500</v>
      </c>
      <c r="AD2225" s="28">
        <f t="shared" si="1253"/>
        <v>100000</v>
      </c>
      <c r="AE2225" s="28">
        <f t="shared" si="1254"/>
        <v>257500</v>
      </c>
      <c r="AF2225" s="28">
        <f t="shared" si="1255"/>
        <v>10250</v>
      </c>
      <c r="AG2225" s="28">
        <f t="shared" si="1256"/>
        <v>0</v>
      </c>
      <c r="AH2225" s="28">
        <f t="shared" si="1257"/>
        <v>10250</v>
      </c>
      <c r="AI2225" s="28">
        <f t="shared" si="1258"/>
        <v>30181.554032619992</v>
      </c>
      <c r="AJ2225" s="29" t="str">
        <f t="shared" si="1259"/>
        <v>N</v>
      </c>
      <c r="AK2225" s="30">
        <f t="shared" si="1260"/>
        <v>0</v>
      </c>
      <c r="AL2225" s="31">
        <f t="shared" si="1261"/>
        <v>20500</v>
      </c>
      <c r="AM2225" s="31">
        <f t="shared" si="1262"/>
        <v>100000</v>
      </c>
      <c r="AN2225" s="31">
        <f t="shared" si="1263"/>
        <v>257500</v>
      </c>
      <c r="AO2225" s="31">
        <f t="shared" si="1264"/>
        <v>0</v>
      </c>
      <c r="AP2225" s="31">
        <f t="shared" si="1265"/>
        <v>0</v>
      </c>
      <c r="AQ2225" s="31">
        <f t="shared" si="1266"/>
        <v>0</v>
      </c>
      <c r="AR2225" s="31">
        <f t="shared" si="1267"/>
        <v>0</v>
      </c>
      <c r="AS2225" s="32">
        <f t="shared" si="1268"/>
        <v>0</v>
      </c>
      <c r="AT2225" s="33">
        <f t="shared" si="1269"/>
        <v>20500</v>
      </c>
      <c r="AU2225" s="33">
        <f t="shared" si="1270"/>
        <v>100000</v>
      </c>
      <c r="AV2225" s="33">
        <v>258723</v>
      </c>
      <c r="AW2225" s="33">
        <f t="shared" si="1271"/>
        <v>0</v>
      </c>
      <c r="AX2225" s="33">
        <f t="shared" si="1272"/>
        <v>0</v>
      </c>
      <c r="AY2225" s="34">
        <f t="shared" si="1273"/>
        <v>59071.49017261999</v>
      </c>
    </row>
    <row r="2226" spans="1:51" ht="15" customHeight="1" x14ac:dyDescent="0.3">
      <c r="A2226" s="166" t="s">
        <v>3430</v>
      </c>
      <c r="B2226" s="99">
        <v>19417.03</v>
      </c>
      <c r="C2226" s="99">
        <v>7696.36</v>
      </c>
      <c r="D2226" s="99">
        <v>96567.55</v>
      </c>
      <c r="E2226" s="99">
        <v>82606.23</v>
      </c>
      <c r="F2226" s="145">
        <v>66000</v>
      </c>
      <c r="G2226" s="142">
        <v>12500</v>
      </c>
      <c r="H2226" s="182">
        <v>46384</v>
      </c>
      <c r="I2226" s="182">
        <v>46466</v>
      </c>
      <c r="J2226" s="166">
        <v>4.2</v>
      </c>
      <c r="K2226" s="166">
        <v>2.8</v>
      </c>
      <c r="L2226" s="167" t="s">
        <v>1206</v>
      </c>
      <c r="M2226" s="168" t="s">
        <v>1203</v>
      </c>
      <c r="N2226" s="169">
        <v>5.0000000000000001E-3</v>
      </c>
      <c r="O2226" s="21">
        <f t="shared" si="1238"/>
        <v>1.4000000000000004</v>
      </c>
      <c r="P2226" s="21" t="str">
        <f t="shared" si="1239"/>
        <v>N</v>
      </c>
      <c r="Q2226" s="22">
        <f t="shared" si="1240"/>
        <v>27113.39</v>
      </c>
      <c r="R2226" s="8" t="str">
        <f t="shared" si="1241"/>
        <v>N</v>
      </c>
      <c r="S2226" s="23">
        <f t="shared" si="1242"/>
        <v>1.8666666666666671</v>
      </c>
      <c r="T2226" s="24">
        <f t="shared" si="1243"/>
        <v>20500</v>
      </c>
      <c r="U2226" s="24">
        <f t="shared" si="1244"/>
        <v>100000</v>
      </c>
      <c r="V2226" s="24">
        <f t="shared" si="1245"/>
        <v>257500</v>
      </c>
      <c r="W2226" s="24">
        <f t="shared" si="1246"/>
        <v>2574.3374999999978</v>
      </c>
      <c r="X2226" s="24">
        <f t="shared" si="1247"/>
        <v>0</v>
      </c>
      <c r="Y2226" s="24">
        <f t="shared" si="1248"/>
        <v>2574.3374999999978</v>
      </c>
      <c r="Z2226" s="24">
        <f t="shared" si="1249"/>
        <v>24674.619449999998</v>
      </c>
      <c r="AA2226" s="25" t="str">
        <f t="shared" si="1250"/>
        <v>N</v>
      </c>
      <c r="AB2226" s="26">
        <f t="shared" si="1251"/>
        <v>0.86666666666666714</v>
      </c>
      <c r="AC2226" s="27">
        <f t="shared" si="1252"/>
        <v>20500</v>
      </c>
      <c r="AD2226" s="28">
        <f t="shared" si="1253"/>
        <v>100000</v>
      </c>
      <c r="AE2226" s="28">
        <f t="shared" si="1254"/>
        <v>257500</v>
      </c>
      <c r="AF2226" s="28">
        <f t="shared" si="1255"/>
        <v>643.58437499999945</v>
      </c>
      <c r="AG2226" s="28">
        <f t="shared" si="1256"/>
        <v>0</v>
      </c>
      <c r="AH2226" s="28">
        <f t="shared" si="1257"/>
        <v>643.58437499999945</v>
      </c>
      <c r="AI2226" s="28">
        <f t="shared" si="1258"/>
        <v>26741.617359749995</v>
      </c>
      <c r="AJ2226" s="29" t="str">
        <f t="shared" si="1259"/>
        <v>N</v>
      </c>
      <c r="AK2226" s="30">
        <f t="shared" si="1260"/>
        <v>0</v>
      </c>
      <c r="AL2226" s="31">
        <f t="shared" si="1261"/>
        <v>20500</v>
      </c>
      <c r="AM2226" s="31">
        <f t="shared" si="1262"/>
        <v>100000</v>
      </c>
      <c r="AN2226" s="31">
        <f t="shared" si="1263"/>
        <v>257500</v>
      </c>
      <c r="AO2226" s="31">
        <f t="shared" si="1264"/>
        <v>0</v>
      </c>
      <c r="AP2226" s="31">
        <f t="shared" si="1265"/>
        <v>0</v>
      </c>
      <c r="AQ2226" s="31">
        <f t="shared" si="1266"/>
        <v>0</v>
      </c>
      <c r="AR2226" s="31">
        <f t="shared" si="1267"/>
        <v>0</v>
      </c>
      <c r="AS2226" s="32">
        <f t="shared" si="1268"/>
        <v>0</v>
      </c>
      <c r="AT2226" s="33">
        <f t="shared" si="1269"/>
        <v>20500</v>
      </c>
      <c r="AU2226" s="33">
        <f t="shared" si="1270"/>
        <v>100000</v>
      </c>
      <c r="AV2226" s="33">
        <v>258724</v>
      </c>
      <c r="AW2226" s="33">
        <f t="shared" si="1271"/>
        <v>0</v>
      </c>
      <c r="AX2226" s="33">
        <f t="shared" si="1272"/>
        <v>0</v>
      </c>
      <c r="AY2226" s="34">
        <f t="shared" si="1273"/>
        <v>51416.236809749993</v>
      </c>
    </row>
    <row r="2227" spans="1:51" ht="15" customHeight="1" x14ac:dyDescent="0.3">
      <c r="A2227" s="166" t="s">
        <v>3431</v>
      </c>
      <c r="B2227" s="99">
        <v>11248.21</v>
      </c>
      <c r="C2227" s="99">
        <v>25075.09</v>
      </c>
      <c r="D2227" s="99">
        <v>48286.23</v>
      </c>
      <c r="E2227" s="99">
        <v>43912.65</v>
      </c>
      <c r="F2227" s="145">
        <v>190000</v>
      </c>
      <c r="G2227" s="142">
        <v>0</v>
      </c>
      <c r="H2227" s="182">
        <v>46466</v>
      </c>
      <c r="I2227" s="182">
        <v>46481</v>
      </c>
      <c r="J2227" s="166">
        <v>2.1</v>
      </c>
      <c r="K2227" s="166">
        <v>1.3</v>
      </c>
      <c r="L2227" s="167" t="s">
        <v>1206</v>
      </c>
      <c r="M2227" s="168" t="s">
        <v>1204</v>
      </c>
      <c r="N2227" s="169">
        <v>2E-3</v>
      </c>
      <c r="O2227" s="21">
        <f t="shared" si="1238"/>
        <v>0.8</v>
      </c>
      <c r="P2227" s="21" t="str">
        <f t="shared" si="1239"/>
        <v>N</v>
      </c>
      <c r="Q2227" s="22">
        <f t="shared" si="1240"/>
        <v>36323.300000000003</v>
      </c>
      <c r="R2227" s="8" t="str">
        <f t="shared" si="1241"/>
        <v>N</v>
      </c>
      <c r="S2227" s="23">
        <f t="shared" si="1242"/>
        <v>1.6</v>
      </c>
      <c r="T2227" s="24">
        <f t="shared" si="1243"/>
        <v>20500</v>
      </c>
      <c r="U2227" s="24">
        <f t="shared" si="1244"/>
        <v>100000</v>
      </c>
      <c r="V2227" s="24">
        <f t="shared" si="1245"/>
        <v>257500</v>
      </c>
      <c r="W2227" s="24">
        <f t="shared" si="1246"/>
        <v>10250</v>
      </c>
      <c r="X2227" s="24">
        <f t="shared" si="1247"/>
        <v>0</v>
      </c>
      <c r="Y2227" s="24">
        <f t="shared" si="1248"/>
        <v>10250</v>
      </c>
      <c r="Z2227" s="24">
        <f t="shared" si="1249"/>
        <v>26145.946600000003</v>
      </c>
      <c r="AA2227" s="25" t="str">
        <f t="shared" si="1250"/>
        <v>N</v>
      </c>
      <c r="AB2227" s="26">
        <f t="shared" si="1251"/>
        <v>0.60000000000000009</v>
      </c>
      <c r="AC2227" s="27">
        <f t="shared" si="1252"/>
        <v>20500</v>
      </c>
      <c r="AD2227" s="28">
        <f t="shared" si="1253"/>
        <v>100000</v>
      </c>
      <c r="AE2227" s="28">
        <f t="shared" si="1254"/>
        <v>257500</v>
      </c>
      <c r="AF2227" s="28">
        <f t="shared" si="1255"/>
        <v>10250</v>
      </c>
      <c r="AG2227" s="28">
        <f t="shared" si="1256"/>
        <v>0</v>
      </c>
      <c r="AH2227" s="28">
        <f t="shared" si="1257"/>
        <v>10250</v>
      </c>
      <c r="AI2227" s="28">
        <f t="shared" si="1258"/>
        <v>26218.738493200006</v>
      </c>
      <c r="AJ2227" s="29" t="str">
        <f t="shared" si="1259"/>
        <v>N</v>
      </c>
      <c r="AK2227" s="30">
        <f t="shared" si="1260"/>
        <v>0</v>
      </c>
      <c r="AL2227" s="31">
        <f t="shared" si="1261"/>
        <v>20500</v>
      </c>
      <c r="AM2227" s="31">
        <f t="shared" si="1262"/>
        <v>100000</v>
      </c>
      <c r="AN2227" s="31">
        <f t="shared" si="1263"/>
        <v>257500</v>
      </c>
      <c r="AO2227" s="31">
        <f t="shared" si="1264"/>
        <v>0</v>
      </c>
      <c r="AP2227" s="31">
        <f t="shared" si="1265"/>
        <v>0</v>
      </c>
      <c r="AQ2227" s="31">
        <f t="shared" si="1266"/>
        <v>0</v>
      </c>
      <c r="AR2227" s="31">
        <f t="shared" si="1267"/>
        <v>0</v>
      </c>
      <c r="AS2227" s="32">
        <f t="shared" si="1268"/>
        <v>0</v>
      </c>
      <c r="AT2227" s="33">
        <f t="shared" si="1269"/>
        <v>20500</v>
      </c>
      <c r="AU2227" s="33">
        <f t="shared" si="1270"/>
        <v>100000</v>
      </c>
      <c r="AV2227" s="33">
        <v>258725</v>
      </c>
      <c r="AW2227" s="33">
        <f t="shared" si="1271"/>
        <v>0</v>
      </c>
      <c r="AX2227" s="33">
        <f t="shared" si="1272"/>
        <v>0</v>
      </c>
      <c r="AY2227" s="34">
        <f t="shared" si="1273"/>
        <v>52364.685093200009</v>
      </c>
    </row>
    <row r="2228" spans="1:51" ht="15" customHeight="1" x14ac:dyDescent="0.3">
      <c r="A2228" s="166" t="s">
        <v>3432</v>
      </c>
      <c r="B2228" s="99">
        <v>16303.11</v>
      </c>
      <c r="C2228" s="99">
        <v>27191.63</v>
      </c>
      <c r="D2228" s="99">
        <v>111423.7</v>
      </c>
      <c r="E2228" s="99">
        <v>109627.77</v>
      </c>
      <c r="F2228" s="145">
        <v>15000</v>
      </c>
      <c r="G2228" s="146">
        <v>12500</v>
      </c>
      <c r="H2228" s="182">
        <v>46280</v>
      </c>
      <c r="I2228" s="182">
        <v>46312</v>
      </c>
      <c r="J2228" s="166">
        <v>4.7</v>
      </c>
      <c r="K2228" s="166">
        <v>3.6</v>
      </c>
      <c r="L2228" s="167" t="s">
        <v>1207</v>
      </c>
      <c r="M2228" s="168" t="s">
        <v>1203</v>
      </c>
      <c r="N2228" s="169">
        <v>0</v>
      </c>
      <c r="O2228" s="21">
        <f t="shared" si="1238"/>
        <v>1.1000000000000001</v>
      </c>
      <c r="P2228" s="21" t="str">
        <f t="shared" si="1239"/>
        <v>N</v>
      </c>
      <c r="Q2228" s="22">
        <f t="shared" si="1240"/>
        <v>43494.740000000005</v>
      </c>
      <c r="R2228" s="8" t="str">
        <f t="shared" si="1241"/>
        <v>N</v>
      </c>
      <c r="S2228" s="23">
        <f t="shared" si="1242"/>
        <v>1.4666666666666668</v>
      </c>
      <c r="T2228" s="24">
        <f t="shared" si="1243"/>
        <v>50000</v>
      </c>
      <c r="U2228" s="24">
        <f t="shared" si="1244"/>
        <v>200000</v>
      </c>
      <c r="V2228" s="24">
        <f t="shared" si="1245"/>
        <v>257500</v>
      </c>
      <c r="W2228" s="24">
        <f t="shared" si="1246"/>
        <v>32621.055000000004</v>
      </c>
      <c r="X2228" s="24">
        <f t="shared" si="1247"/>
        <v>0</v>
      </c>
      <c r="Y2228" s="24">
        <f t="shared" si="1248"/>
        <v>32621.055000000004</v>
      </c>
      <c r="Z2228" s="24">
        <f t="shared" si="1249"/>
        <v>10873.685000000001</v>
      </c>
      <c r="AA2228" s="25" t="str">
        <f t="shared" si="1250"/>
        <v>N</v>
      </c>
      <c r="AB2228" s="26">
        <f t="shared" si="1251"/>
        <v>0.46666666666666679</v>
      </c>
      <c r="AC2228" s="27">
        <f t="shared" si="1252"/>
        <v>50000</v>
      </c>
      <c r="AD2228" s="28">
        <f t="shared" si="1253"/>
        <v>200000</v>
      </c>
      <c r="AE2228" s="28">
        <f t="shared" si="1254"/>
        <v>257500</v>
      </c>
      <c r="AF2228" s="28">
        <f t="shared" si="1255"/>
        <v>32621.055000000004</v>
      </c>
      <c r="AG2228" s="28">
        <f t="shared" si="1256"/>
        <v>0</v>
      </c>
      <c r="AH2228" s="28">
        <f t="shared" si="1257"/>
        <v>32621.055000000004</v>
      </c>
      <c r="AI2228" s="28">
        <f t="shared" si="1258"/>
        <v>10873.685000000001</v>
      </c>
      <c r="AJ2228" s="29" t="str">
        <f t="shared" si="1259"/>
        <v>N</v>
      </c>
      <c r="AK2228" s="30">
        <f t="shared" si="1260"/>
        <v>0</v>
      </c>
      <c r="AL2228" s="31">
        <f t="shared" si="1261"/>
        <v>50000</v>
      </c>
      <c r="AM2228" s="31">
        <f t="shared" si="1262"/>
        <v>200000</v>
      </c>
      <c r="AN2228" s="31">
        <f t="shared" si="1263"/>
        <v>257500</v>
      </c>
      <c r="AO2228" s="31">
        <f t="shared" si="1264"/>
        <v>0</v>
      </c>
      <c r="AP2228" s="31">
        <f t="shared" si="1265"/>
        <v>0</v>
      </c>
      <c r="AQ2228" s="31">
        <f t="shared" si="1266"/>
        <v>0</v>
      </c>
      <c r="AR2228" s="31">
        <f t="shared" si="1267"/>
        <v>0</v>
      </c>
      <c r="AS2228" s="32">
        <f t="shared" si="1268"/>
        <v>0</v>
      </c>
      <c r="AT2228" s="33">
        <f t="shared" si="1269"/>
        <v>50000</v>
      </c>
      <c r="AU2228" s="33">
        <f t="shared" si="1270"/>
        <v>200000</v>
      </c>
      <c r="AV2228" s="33">
        <v>258726</v>
      </c>
      <c r="AW2228" s="33">
        <f t="shared" si="1271"/>
        <v>0</v>
      </c>
      <c r="AX2228" s="33">
        <f t="shared" si="1272"/>
        <v>0</v>
      </c>
      <c r="AY2228" s="34">
        <f t="shared" si="1273"/>
        <v>21747.370000000003</v>
      </c>
    </row>
    <row r="2229" spans="1:51" ht="15" customHeight="1" x14ac:dyDescent="0.3">
      <c r="A2229" s="166" t="s">
        <v>3433</v>
      </c>
      <c r="B2229" s="99">
        <v>7020.37</v>
      </c>
      <c r="C2229" s="99">
        <v>23285.35</v>
      </c>
      <c r="D2229" s="99">
        <v>107789.99</v>
      </c>
      <c r="E2229" s="99">
        <v>95143.27</v>
      </c>
      <c r="F2229" s="145">
        <v>111000</v>
      </c>
      <c r="G2229" s="146">
        <v>12500</v>
      </c>
      <c r="H2229" s="182">
        <v>46221</v>
      </c>
      <c r="I2229" s="182">
        <v>46262</v>
      </c>
      <c r="J2229" s="166">
        <v>4.7</v>
      </c>
      <c r="K2229" s="166">
        <v>3.2</v>
      </c>
      <c r="L2229" s="167" t="s">
        <v>1207</v>
      </c>
      <c r="M2229" s="168" t="s">
        <v>1205</v>
      </c>
      <c r="N2229" s="169">
        <v>0.04</v>
      </c>
      <c r="O2229" s="21">
        <f t="shared" si="1238"/>
        <v>1.5</v>
      </c>
      <c r="P2229" s="21" t="str">
        <f t="shared" si="1239"/>
        <v>N</v>
      </c>
      <c r="Q2229" s="22">
        <f t="shared" si="1240"/>
        <v>30305.719999999998</v>
      </c>
      <c r="R2229" s="8" t="str">
        <f t="shared" si="1241"/>
        <v>N</v>
      </c>
      <c r="S2229" s="23">
        <f t="shared" si="1242"/>
        <v>1.5</v>
      </c>
      <c r="T2229" s="24">
        <f t="shared" si="1243"/>
        <v>50000</v>
      </c>
      <c r="U2229" s="24">
        <f t="shared" si="1244"/>
        <v>200000</v>
      </c>
      <c r="V2229" s="24">
        <f t="shared" si="1245"/>
        <v>257500</v>
      </c>
      <c r="W2229" s="24">
        <f t="shared" si="1246"/>
        <v>31517.948799999998</v>
      </c>
      <c r="X2229" s="24">
        <f t="shared" si="1247"/>
        <v>0</v>
      </c>
      <c r="Y2229" s="24">
        <f t="shared" si="1248"/>
        <v>31517.948799999998</v>
      </c>
      <c r="Z2229" s="24">
        <f t="shared" si="1249"/>
        <v>0</v>
      </c>
      <c r="AA2229" s="25" t="str">
        <f t="shared" si="1250"/>
        <v>N</v>
      </c>
      <c r="AB2229" s="26">
        <f t="shared" si="1251"/>
        <v>0.5</v>
      </c>
      <c r="AC2229" s="27">
        <f t="shared" si="1252"/>
        <v>50000</v>
      </c>
      <c r="AD2229" s="28">
        <f t="shared" si="1253"/>
        <v>200000</v>
      </c>
      <c r="AE2229" s="28">
        <f t="shared" si="1254"/>
        <v>257500</v>
      </c>
      <c r="AF2229" s="28">
        <f t="shared" si="1255"/>
        <v>32778.666751999997</v>
      </c>
      <c r="AG2229" s="28">
        <f t="shared" si="1256"/>
        <v>0</v>
      </c>
      <c r="AH2229" s="28">
        <f t="shared" si="1257"/>
        <v>32778.666751999997</v>
      </c>
      <c r="AI2229" s="28">
        <f t="shared" si="1258"/>
        <v>0</v>
      </c>
      <c r="AJ2229" s="29" t="str">
        <f t="shared" si="1259"/>
        <v>N</v>
      </c>
      <c r="AK2229" s="30">
        <f t="shared" si="1260"/>
        <v>0</v>
      </c>
      <c r="AL2229" s="31">
        <f t="shared" si="1261"/>
        <v>50000</v>
      </c>
      <c r="AM2229" s="31">
        <f t="shared" si="1262"/>
        <v>200000</v>
      </c>
      <c r="AN2229" s="31">
        <f t="shared" si="1263"/>
        <v>257500</v>
      </c>
      <c r="AO2229" s="31">
        <f t="shared" si="1264"/>
        <v>0</v>
      </c>
      <c r="AP2229" s="31">
        <f t="shared" si="1265"/>
        <v>0</v>
      </c>
      <c r="AQ2229" s="31">
        <f t="shared" si="1266"/>
        <v>0</v>
      </c>
      <c r="AR2229" s="31">
        <f t="shared" si="1267"/>
        <v>0</v>
      </c>
      <c r="AS2229" s="32">
        <f t="shared" si="1268"/>
        <v>0</v>
      </c>
      <c r="AT2229" s="33">
        <f t="shared" si="1269"/>
        <v>50000</v>
      </c>
      <c r="AU2229" s="33">
        <f t="shared" si="1270"/>
        <v>200000</v>
      </c>
      <c r="AV2229" s="33">
        <v>258727</v>
      </c>
      <c r="AW2229" s="33">
        <f t="shared" si="1271"/>
        <v>0</v>
      </c>
      <c r="AX2229" s="33">
        <f t="shared" si="1272"/>
        <v>0</v>
      </c>
      <c r="AY2229" s="34">
        <f t="shared" si="1273"/>
        <v>0</v>
      </c>
    </row>
    <row r="2230" spans="1:51" ht="15" customHeight="1" x14ac:dyDescent="0.3">
      <c r="A2230" s="166" t="s">
        <v>3434</v>
      </c>
      <c r="B2230" s="99">
        <v>6058.52</v>
      </c>
      <c r="C2230" s="99">
        <v>20911.12</v>
      </c>
      <c r="D2230" s="99">
        <v>50753.67</v>
      </c>
      <c r="E2230" s="99">
        <v>38742.5</v>
      </c>
      <c r="F2230" s="145">
        <v>100000</v>
      </c>
      <c r="G2230" s="146">
        <v>12500</v>
      </c>
      <c r="H2230" s="182">
        <v>46359</v>
      </c>
      <c r="I2230" s="182">
        <v>46400</v>
      </c>
      <c r="J2230" s="166">
        <v>4</v>
      </c>
      <c r="K2230" s="166">
        <v>1.3</v>
      </c>
      <c r="L2230" s="167" t="s">
        <v>1207</v>
      </c>
      <c r="M2230" s="168" t="s">
        <v>1204</v>
      </c>
      <c r="N2230" s="169">
        <v>0.01</v>
      </c>
      <c r="O2230" s="21">
        <f t="shared" si="1238"/>
        <v>2.7</v>
      </c>
      <c r="P2230" s="21" t="str">
        <f t="shared" si="1239"/>
        <v>N</v>
      </c>
      <c r="Q2230" s="22">
        <f t="shared" si="1240"/>
        <v>26969.64</v>
      </c>
      <c r="R2230" s="8" t="str">
        <f t="shared" si="1241"/>
        <v>N</v>
      </c>
      <c r="S2230" s="23">
        <f t="shared" si="1242"/>
        <v>5.4</v>
      </c>
      <c r="T2230" s="24">
        <f t="shared" si="1243"/>
        <v>50000</v>
      </c>
      <c r="U2230" s="24">
        <f t="shared" si="1244"/>
        <v>200000</v>
      </c>
      <c r="V2230" s="24">
        <f t="shared" si="1245"/>
        <v>257500</v>
      </c>
      <c r="W2230" s="24">
        <f t="shared" si="1246"/>
        <v>13619.6682</v>
      </c>
      <c r="X2230" s="24">
        <f t="shared" si="1247"/>
        <v>0</v>
      </c>
      <c r="Y2230" s="24">
        <f t="shared" si="1248"/>
        <v>13619.6682</v>
      </c>
      <c r="Z2230" s="24">
        <f t="shared" si="1249"/>
        <v>13619.6682</v>
      </c>
      <c r="AA2230" s="25" t="str">
        <f t="shared" si="1250"/>
        <v>N</v>
      </c>
      <c r="AB2230" s="26">
        <f t="shared" si="1251"/>
        <v>4.4000000000000004</v>
      </c>
      <c r="AC2230" s="27">
        <f t="shared" si="1252"/>
        <v>50000</v>
      </c>
      <c r="AD2230" s="28">
        <f t="shared" si="1253"/>
        <v>200000</v>
      </c>
      <c r="AE2230" s="28">
        <f t="shared" si="1254"/>
        <v>257500</v>
      </c>
      <c r="AF2230" s="28">
        <f t="shared" si="1255"/>
        <v>13755.864882</v>
      </c>
      <c r="AG2230" s="28">
        <f t="shared" si="1256"/>
        <v>0</v>
      </c>
      <c r="AH2230" s="28">
        <f t="shared" si="1257"/>
        <v>13755.864882</v>
      </c>
      <c r="AI2230" s="28">
        <f t="shared" si="1258"/>
        <v>13755.864882</v>
      </c>
      <c r="AJ2230" s="29" t="str">
        <f t="shared" si="1259"/>
        <v>N</v>
      </c>
      <c r="AK2230" s="30">
        <f t="shared" si="1260"/>
        <v>3.4000000000000004</v>
      </c>
      <c r="AL2230" s="31">
        <f t="shared" si="1261"/>
        <v>50000</v>
      </c>
      <c r="AM2230" s="31">
        <f t="shared" si="1262"/>
        <v>200000</v>
      </c>
      <c r="AN2230" s="31">
        <f t="shared" si="1263"/>
        <v>257500</v>
      </c>
      <c r="AO2230" s="31">
        <f t="shared" si="1264"/>
        <v>13893.42353082</v>
      </c>
      <c r="AP2230" s="31">
        <f t="shared" si="1265"/>
        <v>0</v>
      </c>
      <c r="AQ2230" s="31">
        <f t="shared" si="1266"/>
        <v>13893.42353082</v>
      </c>
      <c r="AR2230" s="31">
        <f t="shared" si="1267"/>
        <v>13893.42353082</v>
      </c>
      <c r="AS2230" s="32">
        <f t="shared" si="1268"/>
        <v>2.4000000000000004</v>
      </c>
      <c r="AT2230" s="33">
        <f t="shared" si="1269"/>
        <v>50000</v>
      </c>
      <c r="AU2230" s="33">
        <f t="shared" si="1270"/>
        <v>200000</v>
      </c>
      <c r="AV2230" s="33">
        <v>258728</v>
      </c>
      <c r="AW2230" s="33">
        <f t="shared" si="1271"/>
        <v>14032.3577661282</v>
      </c>
      <c r="AX2230" s="33">
        <f t="shared" si="1272"/>
        <v>14032.3577661282</v>
      </c>
      <c r="AY2230" s="34">
        <f t="shared" si="1273"/>
        <v>55301.314378948198</v>
      </c>
    </row>
    <row r="2231" spans="1:51" ht="15" customHeight="1" x14ac:dyDescent="0.3">
      <c r="A2231" s="166" t="s">
        <v>3435</v>
      </c>
      <c r="B2231" s="99">
        <v>17997.18</v>
      </c>
      <c r="C2231" s="99">
        <v>16583.080000000002</v>
      </c>
      <c r="D2231" s="99">
        <v>92142.35</v>
      </c>
      <c r="E2231" s="99">
        <v>89706.25</v>
      </c>
      <c r="F2231" s="145">
        <v>68000</v>
      </c>
      <c r="G2231" s="146">
        <v>12500</v>
      </c>
      <c r="H2231" s="182">
        <v>46505</v>
      </c>
      <c r="I2231" s="182">
        <v>46546</v>
      </c>
      <c r="J2231" s="166">
        <v>2.2000000000000002</v>
      </c>
      <c r="K2231" s="166">
        <v>1.3</v>
      </c>
      <c r="L2231" s="167" t="s">
        <v>1207</v>
      </c>
      <c r="M2231" s="168" t="s">
        <v>1203</v>
      </c>
      <c r="N2231" s="169">
        <v>0.02</v>
      </c>
      <c r="O2231" s="21">
        <f t="shared" si="1238"/>
        <v>0.90000000000000013</v>
      </c>
      <c r="P2231" s="21" t="str">
        <f t="shared" si="1239"/>
        <v>N</v>
      </c>
      <c r="Q2231" s="22">
        <f t="shared" si="1240"/>
        <v>34580.26</v>
      </c>
      <c r="R2231" s="8" t="str">
        <f t="shared" si="1241"/>
        <v>N</v>
      </c>
      <c r="S2231" s="23">
        <f t="shared" si="1242"/>
        <v>1.2000000000000002</v>
      </c>
      <c r="T2231" s="24">
        <f t="shared" si="1243"/>
        <v>50000</v>
      </c>
      <c r="U2231" s="24">
        <f t="shared" si="1244"/>
        <v>200000</v>
      </c>
      <c r="V2231" s="24">
        <f t="shared" si="1245"/>
        <v>257500</v>
      </c>
      <c r="W2231" s="24">
        <f t="shared" si="1246"/>
        <v>26453.8989</v>
      </c>
      <c r="X2231" s="24">
        <f t="shared" si="1247"/>
        <v>0</v>
      </c>
      <c r="Y2231" s="24">
        <f t="shared" si="1248"/>
        <v>26453.8989</v>
      </c>
      <c r="Z2231" s="24">
        <f t="shared" si="1249"/>
        <v>8817.9663</v>
      </c>
      <c r="AA2231" s="25" t="str">
        <f t="shared" si="1250"/>
        <v>N</v>
      </c>
      <c r="AB2231" s="26">
        <f t="shared" si="1251"/>
        <v>0.20000000000000018</v>
      </c>
      <c r="AC2231" s="27">
        <f t="shared" si="1252"/>
        <v>50000</v>
      </c>
      <c r="AD2231" s="28">
        <f t="shared" si="1253"/>
        <v>200000</v>
      </c>
      <c r="AE2231" s="28">
        <f t="shared" si="1254"/>
        <v>257500</v>
      </c>
      <c r="AF2231" s="28">
        <f t="shared" si="1255"/>
        <v>26982.976878000001</v>
      </c>
      <c r="AG2231" s="28">
        <f t="shared" si="1256"/>
        <v>0</v>
      </c>
      <c r="AH2231" s="28">
        <f t="shared" si="1257"/>
        <v>26982.976878000001</v>
      </c>
      <c r="AI2231" s="28">
        <f t="shared" si="1258"/>
        <v>8994.325625999998</v>
      </c>
      <c r="AJ2231" s="29" t="str">
        <f t="shared" si="1259"/>
        <v>N</v>
      </c>
      <c r="AK2231" s="30">
        <f t="shared" si="1260"/>
        <v>0</v>
      </c>
      <c r="AL2231" s="31">
        <f t="shared" si="1261"/>
        <v>50000</v>
      </c>
      <c r="AM2231" s="31">
        <f t="shared" si="1262"/>
        <v>200000</v>
      </c>
      <c r="AN2231" s="31">
        <f t="shared" si="1263"/>
        <v>257500</v>
      </c>
      <c r="AO2231" s="31">
        <f t="shared" si="1264"/>
        <v>0</v>
      </c>
      <c r="AP2231" s="31">
        <f t="shared" si="1265"/>
        <v>0</v>
      </c>
      <c r="AQ2231" s="31">
        <f t="shared" si="1266"/>
        <v>0</v>
      </c>
      <c r="AR2231" s="31">
        <f t="shared" si="1267"/>
        <v>0</v>
      </c>
      <c r="AS2231" s="32">
        <f t="shared" si="1268"/>
        <v>0</v>
      </c>
      <c r="AT2231" s="33">
        <f t="shared" si="1269"/>
        <v>50000</v>
      </c>
      <c r="AU2231" s="33">
        <f t="shared" si="1270"/>
        <v>200000</v>
      </c>
      <c r="AV2231" s="33">
        <v>258729</v>
      </c>
      <c r="AW2231" s="33">
        <f t="shared" si="1271"/>
        <v>0</v>
      </c>
      <c r="AX2231" s="33">
        <f t="shared" si="1272"/>
        <v>0</v>
      </c>
      <c r="AY2231" s="34">
        <f t="shared" si="1273"/>
        <v>17812.291925999998</v>
      </c>
    </row>
    <row r="2232" spans="1:51" ht="15" customHeight="1" x14ac:dyDescent="0.3">
      <c r="A2232" s="166" t="s">
        <v>3436</v>
      </c>
      <c r="B2232" s="99">
        <v>7246.9</v>
      </c>
      <c r="C2232" s="99">
        <v>34478.82</v>
      </c>
      <c r="D2232" s="99">
        <v>51923.76</v>
      </c>
      <c r="E2232" s="99">
        <v>46429.03</v>
      </c>
      <c r="F2232" s="145">
        <v>44000</v>
      </c>
      <c r="G2232" s="146">
        <v>12500</v>
      </c>
      <c r="H2232" s="182">
        <v>46547</v>
      </c>
      <c r="I2232" s="182">
        <v>46633</v>
      </c>
      <c r="J2232" s="166">
        <v>3.1</v>
      </c>
      <c r="K2232" s="166">
        <v>2.2000000000000002</v>
      </c>
      <c r="L2232" s="167" t="s">
        <v>1206</v>
      </c>
      <c r="M2232" s="168" t="s">
        <v>1203</v>
      </c>
      <c r="N2232" s="169">
        <v>0</v>
      </c>
      <c r="O2232" s="21">
        <f t="shared" si="1238"/>
        <v>0.89999999999999991</v>
      </c>
      <c r="P2232" s="21" t="str">
        <f t="shared" si="1239"/>
        <v>N</v>
      </c>
      <c r="Q2232" s="22">
        <f t="shared" si="1240"/>
        <v>41725.72</v>
      </c>
      <c r="R2232" s="8" t="str">
        <f t="shared" si="1241"/>
        <v>N</v>
      </c>
      <c r="S2232" s="23">
        <f t="shared" si="1242"/>
        <v>1.2</v>
      </c>
      <c r="T2232" s="24">
        <f t="shared" si="1243"/>
        <v>20500</v>
      </c>
      <c r="U2232" s="24">
        <f t="shared" si="1244"/>
        <v>100000</v>
      </c>
      <c r="V2232" s="24">
        <f t="shared" si="1245"/>
        <v>257500</v>
      </c>
      <c r="W2232" s="24">
        <f t="shared" si="1246"/>
        <v>15375</v>
      </c>
      <c r="X2232" s="24">
        <f t="shared" si="1247"/>
        <v>0</v>
      </c>
      <c r="Y2232" s="24">
        <f t="shared" si="1248"/>
        <v>15375</v>
      </c>
      <c r="Z2232" s="24">
        <f t="shared" si="1249"/>
        <v>26350.720000000001</v>
      </c>
      <c r="AA2232" s="25" t="str">
        <f t="shared" si="1250"/>
        <v>N</v>
      </c>
      <c r="AB2232" s="26">
        <f t="shared" si="1251"/>
        <v>0.19999999999999996</v>
      </c>
      <c r="AC2232" s="27">
        <f t="shared" si="1252"/>
        <v>20500</v>
      </c>
      <c r="AD2232" s="28">
        <f t="shared" si="1253"/>
        <v>100000</v>
      </c>
      <c r="AE2232" s="28">
        <f t="shared" si="1254"/>
        <v>257500</v>
      </c>
      <c r="AF2232" s="28">
        <f t="shared" si="1255"/>
        <v>15375</v>
      </c>
      <c r="AG2232" s="28">
        <f t="shared" si="1256"/>
        <v>0</v>
      </c>
      <c r="AH2232" s="28">
        <f t="shared" si="1257"/>
        <v>15375</v>
      </c>
      <c r="AI2232" s="28">
        <f t="shared" si="1258"/>
        <v>26350.720000000001</v>
      </c>
      <c r="AJ2232" s="29" t="str">
        <f t="shared" si="1259"/>
        <v>N</v>
      </c>
      <c r="AK2232" s="30">
        <f t="shared" si="1260"/>
        <v>0</v>
      </c>
      <c r="AL2232" s="31">
        <f t="shared" si="1261"/>
        <v>20500</v>
      </c>
      <c r="AM2232" s="31">
        <f t="shared" si="1262"/>
        <v>100000</v>
      </c>
      <c r="AN2232" s="31">
        <f t="shared" si="1263"/>
        <v>257500</v>
      </c>
      <c r="AO2232" s="31">
        <f t="shared" si="1264"/>
        <v>0</v>
      </c>
      <c r="AP2232" s="31">
        <f t="shared" si="1265"/>
        <v>0</v>
      </c>
      <c r="AQ2232" s="31">
        <f t="shared" si="1266"/>
        <v>0</v>
      </c>
      <c r="AR2232" s="31">
        <f t="shared" si="1267"/>
        <v>0</v>
      </c>
      <c r="AS2232" s="32">
        <f t="shared" si="1268"/>
        <v>0</v>
      </c>
      <c r="AT2232" s="33">
        <f t="shared" si="1269"/>
        <v>20500</v>
      </c>
      <c r="AU2232" s="33">
        <f t="shared" si="1270"/>
        <v>100000</v>
      </c>
      <c r="AV2232" s="33">
        <v>258730</v>
      </c>
      <c r="AW2232" s="33">
        <f t="shared" si="1271"/>
        <v>0</v>
      </c>
      <c r="AX2232" s="33">
        <f t="shared" si="1272"/>
        <v>0</v>
      </c>
      <c r="AY2232" s="34">
        <f t="shared" si="1273"/>
        <v>52701.440000000002</v>
      </c>
    </row>
    <row r="2233" spans="1:51" ht="15" customHeight="1" x14ac:dyDescent="0.25">
      <c r="N2233"/>
    </row>
    <row r="2234" spans="1:51" ht="15" customHeight="1" x14ac:dyDescent="0.25">
      <c r="N2234"/>
    </row>
    <row r="2235" spans="1:51" ht="15" customHeight="1" x14ac:dyDescent="0.25">
      <c r="N2235"/>
    </row>
    <row r="2236" spans="1:51" ht="15" customHeight="1" x14ac:dyDescent="0.25">
      <c r="N2236"/>
    </row>
    <row r="2237" spans="1:51" ht="15" customHeight="1" x14ac:dyDescent="0.25">
      <c r="N2237"/>
    </row>
    <row r="2238" spans="1:51" ht="15" customHeight="1" x14ac:dyDescent="0.25">
      <c r="N2238"/>
    </row>
    <row r="2239" spans="1:51" ht="15" customHeight="1" x14ac:dyDescent="0.25">
      <c r="N2239"/>
    </row>
    <row r="2240" spans="1:51" ht="15" customHeight="1" x14ac:dyDescent="0.25">
      <c r="N2240"/>
    </row>
    <row r="2241" spans="14:14" ht="15" customHeight="1" x14ac:dyDescent="0.25">
      <c r="N2241"/>
    </row>
    <row r="2242" spans="14:14" ht="15" customHeight="1" x14ac:dyDescent="0.25">
      <c r="N2242"/>
    </row>
    <row r="2243" spans="14:14" ht="15" customHeight="1" x14ac:dyDescent="0.25">
      <c r="N2243"/>
    </row>
    <row r="2244" spans="14:14" ht="15" customHeight="1" x14ac:dyDescent="0.25">
      <c r="N2244"/>
    </row>
    <row r="2245" spans="14:14" ht="15" customHeight="1" x14ac:dyDescent="0.25">
      <c r="N2245"/>
    </row>
    <row r="2246" spans="14:14" ht="15" customHeight="1" x14ac:dyDescent="0.25">
      <c r="N2246"/>
    </row>
    <row r="2247" spans="14:14" ht="15" customHeight="1" x14ac:dyDescent="0.25">
      <c r="N2247"/>
    </row>
    <row r="2248" spans="14:14" ht="15" customHeight="1" x14ac:dyDescent="0.25">
      <c r="N2248"/>
    </row>
    <row r="2249" spans="14:14" ht="15" customHeight="1" x14ac:dyDescent="0.25">
      <c r="N2249"/>
    </row>
    <row r="2250" spans="14:14" ht="15" customHeight="1" x14ac:dyDescent="0.25">
      <c r="N2250"/>
    </row>
    <row r="2251" spans="14:14" ht="15" customHeight="1" x14ac:dyDescent="0.25">
      <c r="N2251"/>
    </row>
    <row r="2252" spans="14:14" ht="15" customHeight="1" x14ac:dyDescent="0.25">
      <c r="N2252"/>
    </row>
    <row r="2253" spans="14:14" ht="15" customHeight="1" x14ac:dyDescent="0.25">
      <c r="N2253"/>
    </row>
    <row r="2254" spans="14:14" ht="15" customHeight="1" x14ac:dyDescent="0.25">
      <c r="N2254"/>
    </row>
    <row r="2255" spans="14:14" ht="15" customHeight="1" x14ac:dyDescent="0.25">
      <c r="N2255"/>
    </row>
    <row r="2256" spans="14:14" ht="15" customHeight="1" x14ac:dyDescent="0.25">
      <c r="N2256"/>
    </row>
    <row r="2257" spans="14:14" ht="15" customHeight="1" x14ac:dyDescent="0.25">
      <c r="N2257"/>
    </row>
    <row r="2258" spans="14:14" ht="15" customHeight="1" x14ac:dyDescent="0.25">
      <c r="N2258"/>
    </row>
    <row r="2259" spans="14:14" ht="15" customHeight="1" x14ac:dyDescent="0.25">
      <c r="N2259"/>
    </row>
    <row r="2260" spans="14:14" ht="15" customHeight="1" x14ac:dyDescent="0.25">
      <c r="N2260"/>
    </row>
    <row r="2261" spans="14:14" ht="15" customHeight="1" x14ac:dyDescent="0.25">
      <c r="N2261"/>
    </row>
    <row r="2262" spans="14:14" ht="15" customHeight="1" x14ac:dyDescent="0.25">
      <c r="N2262"/>
    </row>
    <row r="2263" spans="14:14" ht="15" customHeight="1" x14ac:dyDescent="0.25">
      <c r="N2263"/>
    </row>
    <row r="2264" spans="14:14" ht="15" customHeight="1" x14ac:dyDescent="0.25">
      <c r="N2264"/>
    </row>
    <row r="2265" spans="14:14" ht="15" customHeight="1" x14ac:dyDescent="0.25">
      <c r="N2265"/>
    </row>
    <row r="2266" spans="14:14" ht="15" customHeight="1" x14ac:dyDescent="0.25">
      <c r="N2266"/>
    </row>
    <row r="2267" spans="14:14" ht="15" customHeight="1" x14ac:dyDescent="0.25">
      <c r="N2267"/>
    </row>
    <row r="2268" spans="14:14" ht="15" customHeight="1" x14ac:dyDescent="0.25">
      <c r="N2268"/>
    </row>
    <row r="2269" spans="14:14" ht="15" customHeight="1" x14ac:dyDescent="0.25">
      <c r="N2269"/>
    </row>
    <row r="2270" spans="14:14" ht="15" customHeight="1" x14ac:dyDescent="0.25">
      <c r="N2270"/>
    </row>
    <row r="2271" spans="14:14" ht="15" customHeight="1" x14ac:dyDescent="0.25">
      <c r="N2271"/>
    </row>
    <row r="2272" spans="14:14" ht="15" customHeight="1" x14ac:dyDescent="0.25">
      <c r="N2272"/>
    </row>
    <row r="2273" spans="14:14" ht="15" customHeight="1" x14ac:dyDescent="0.25">
      <c r="N2273"/>
    </row>
    <row r="2274" spans="14:14" ht="15" customHeight="1" x14ac:dyDescent="0.25">
      <c r="N2274"/>
    </row>
    <row r="2275" spans="14:14" ht="15" customHeight="1" x14ac:dyDescent="0.25">
      <c r="N2275"/>
    </row>
    <row r="2276" spans="14:14" ht="15" customHeight="1" x14ac:dyDescent="0.25">
      <c r="N2276"/>
    </row>
    <row r="2277" spans="14:14" ht="15" customHeight="1" x14ac:dyDescent="0.25">
      <c r="N2277"/>
    </row>
    <row r="2278" spans="14:14" ht="15" customHeight="1" x14ac:dyDescent="0.25">
      <c r="N2278"/>
    </row>
    <row r="2279" spans="14:14" ht="15" customHeight="1" x14ac:dyDescent="0.25">
      <c r="N2279"/>
    </row>
    <row r="2280" spans="14:14" ht="15" customHeight="1" x14ac:dyDescent="0.25">
      <c r="N2280"/>
    </row>
    <row r="2281" spans="14:14" ht="15" customHeight="1" x14ac:dyDescent="0.25">
      <c r="N2281"/>
    </row>
    <row r="2282" spans="14:14" ht="15" customHeight="1" x14ac:dyDescent="0.25">
      <c r="N2282"/>
    </row>
    <row r="2283" spans="14:14" ht="15" customHeight="1" x14ac:dyDescent="0.25">
      <c r="N2283"/>
    </row>
    <row r="2284" spans="14:14" ht="15" customHeight="1" x14ac:dyDescent="0.25">
      <c r="N2284"/>
    </row>
    <row r="2285" spans="14:14" ht="15" customHeight="1" x14ac:dyDescent="0.25">
      <c r="N2285"/>
    </row>
    <row r="2286" spans="14:14" ht="15" customHeight="1" x14ac:dyDescent="0.25">
      <c r="N2286"/>
    </row>
    <row r="2287" spans="14:14" ht="15" customHeight="1" x14ac:dyDescent="0.25">
      <c r="N2287"/>
    </row>
    <row r="2288" spans="14:14" ht="15" customHeight="1" x14ac:dyDescent="0.25">
      <c r="N2288"/>
    </row>
    <row r="2289" spans="14:14" ht="15" customHeight="1" x14ac:dyDescent="0.25">
      <c r="N2289"/>
    </row>
    <row r="2290" spans="14:14" ht="15" customHeight="1" x14ac:dyDescent="0.25">
      <c r="N2290"/>
    </row>
    <row r="2291" spans="14:14" ht="15" customHeight="1" x14ac:dyDescent="0.25">
      <c r="N2291"/>
    </row>
    <row r="2292" spans="14:14" ht="15" customHeight="1" x14ac:dyDescent="0.25">
      <c r="N2292"/>
    </row>
    <row r="2293" spans="14:14" ht="15" customHeight="1" x14ac:dyDescent="0.25">
      <c r="N2293"/>
    </row>
    <row r="2294" spans="14:14" ht="15" customHeight="1" x14ac:dyDescent="0.25">
      <c r="N2294"/>
    </row>
    <row r="2295" spans="14:14" ht="15" customHeight="1" x14ac:dyDescent="0.25">
      <c r="N2295"/>
    </row>
    <row r="2296" spans="14:14" ht="15" customHeight="1" x14ac:dyDescent="0.25">
      <c r="N2296"/>
    </row>
    <row r="2297" spans="14:14" ht="15" customHeight="1" x14ac:dyDescent="0.25">
      <c r="N2297"/>
    </row>
    <row r="2298" spans="14:14" ht="15" customHeight="1" x14ac:dyDescent="0.25">
      <c r="N2298"/>
    </row>
    <row r="2299" spans="14:14" ht="15" customHeight="1" x14ac:dyDescent="0.25">
      <c r="N2299"/>
    </row>
    <row r="2300" spans="14:14" ht="15" customHeight="1" x14ac:dyDescent="0.25">
      <c r="N2300"/>
    </row>
    <row r="2301" spans="14:14" ht="15" customHeight="1" x14ac:dyDescent="0.25">
      <c r="N2301"/>
    </row>
    <row r="2302" spans="14:14" ht="15" customHeight="1" x14ac:dyDescent="0.25">
      <c r="N2302"/>
    </row>
    <row r="2303" spans="14:14" ht="15" customHeight="1" x14ac:dyDescent="0.25">
      <c r="N2303"/>
    </row>
    <row r="2304" spans="14:14" ht="15" customHeight="1" x14ac:dyDescent="0.25">
      <c r="N2304"/>
    </row>
    <row r="2305" spans="14:14" ht="15" customHeight="1" x14ac:dyDescent="0.25">
      <c r="N2305"/>
    </row>
    <row r="2306" spans="14:14" ht="15" customHeight="1" x14ac:dyDescent="0.25">
      <c r="N2306"/>
    </row>
    <row r="2307" spans="14:14" ht="15" customHeight="1" x14ac:dyDescent="0.25">
      <c r="N2307"/>
    </row>
    <row r="2308" spans="14:14" ht="15" customHeight="1" x14ac:dyDescent="0.25">
      <c r="N2308"/>
    </row>
    <row r="2309" spans="14:14" ht="15" customHeight="1" x14ac:dyDescent="0.25">
      <c r="N2309"/>
    </row>
    <row r="2310" spans="14:14" ht="15" customHeight="1" x14ac:dyDescent="0.25">
      <c r="N2310"/>
    </row>
    <row r="2311" spans="14:14" ht="15" customHeight="1" x14ac:dyDescent="0.25">
      <c r="N2311"/>
    </row>
    <row r="2312" spans="14:14" ht="15" customHeight="1" x14ac:dyDescent="0.25">
      <c r="N2312"/>
    </row>
    <row r="2313" spans="14:14" ht="15" customHeight="1" x14ac:dyDescent="0.25">
      <c r="N2313"/>
    </row>
    <row r="2314" spans="14:14" ht="15" customHeight="1" x14ac:dyDescent="0.25">
      <c r="N2314"/>
    </row>
    <row r="2315" spans="14:14" ht="15" customHeight="1" x14ac:dyDescent="0.25">
      <c r="N2315"/>
    </row>
    <row r="2316" spans="14:14" ht="15" customHeight="1" x14ac:dyDescent="0.25">
      <c r="N2316"/>
    </row>
    <row r="2317" spans="14:14" ht="15" customHeight="1" x14ac:dyDescent="0.25">
      <c r="N2317"/>
    </row>
    <row r="2318" spans="14:14" ht="15" customHeight="1" x14ac:dyDescent="0.25">
      <c r="N2318"/>
    </row>
    <row r="2319" spans="14:14" ht="15" customHeight="1" x14ac:dyDescent="0.25">
      <c r="N2319"/>
    </row>
    <row r="2320" spans="14:14" ht="15" customHeight="1" x14ac:dyDescent="0.25">
      <c r="N2320"/>
    </row>
    <row r="2321" spans="14:14" ht="15" customHeight="1" x14ac:dyDescent="0.25">
      <c r="N2321"/>
    </row>
    <row r="2322" spans="14:14" ht="15" customHeight="1" x14ac:dyDescent="0.25">
      <c r="N2322"/>
    </row>
    <row r="2323" spans="14:14" ht="15" customHeight="1" x14ac:dyDescent="0.25">
      <c r="N2323"/>
    </row>
    <row r="2324" spans="14:14" ht="15" customHeight="1" x14ac:dyDescent="0.25">
      <c r="N2324"/>
    </row>
    <row r="2325" spans="14:14" ht="15" customHeight="1" x14ac:dyDescent="0.25">
      <c r="N2325"/>
    </row>
    <row r="2326" spans="14:14" ht="15" customHeight="1" x14ac:dyDescent="0.25">
      <c r="N2326"/>
    </row>
    <row r="2327" spans="14:14" ht="15" customHeight="1" x14ac:dyDescent="0.25">
      <c r="N2327"/>
    </row>
    <row r="2328" spans="14:14" ht="15" customHeight="1" x14ac:dyDescent="0.25">
      <c r="N2328"/>
    </row>
    <row r="2329" spans="14:14" ht="15" customHeight="1" x14ac:dyDescent="0.25">
      <c r="N2329"/>
    </row>
    <row r="2330" spans="14:14" ht="15" customHeight="1" x14ac:dyDescent="0.25">
      <c r="N2330"/>
    </row>
    <row r="2331" spans="14:14" ht="15" customHeight="1" x14ac:dyDescent="0.25">
      <c r="N2331"/>
    </row>
    <row r="2332" spans="14:14" ht="15" customHeight="1" x14ac:dyDescent="0.25">
      <c r="N2332"/>
    </row>
    <row r="2333" spans="14:14" ht="15" customHeight="1" x14ac:dyDescent="0.25">
      <c r="N2333"/>
    </row>
    <row r="2334" spans="14:14" ht="15" customHeight="1" x14ac:dyDescent="0.25">
      <c r="N2334"/>
    </row>
    <row r="2335" spans="14:14" ht="15" customHeight="1" x14ac:dyDescent="0.25">
      <c r="N2335"/>
    </row>
    <row r="2336" spans="14:14" ht="15" customHeight="1" x14ac:dyDescent="0.25">
      <c r="N2336"/>
    </row>
    <row r="2337" spans="14:14" ht="15" customHeight="1" x14ac:dyDescent="0.25">
      <c r="N2337"/>
    </row>
    <row r="2338" spans="14:14" ht="15" customHeight="1" x14ac:dyDescent="0.25">
      <c r="N2338"/>
    </row>
    <row r="2339" spans="14:14" ht="15" customHeight="1" x14ac:dyDescent="0.25">
      <c r="N2339"/>
    </row>
    <row r="2340" spans="14:14" ht="15" customHeight="1" x14ac:dyDescent="0.25">
      <c r="N2340"/>
    </row>
    <row r="2341" spans="14:14" ht="15" customHeight="1" x14ac:dyDescent="0.25">
      <c r="N2341"/>
    </row>
    <row r="2342" spans="14:14" ht="15" customHeight="1" x14ac:dyDescent="0.25">
      <c r="N2342"/>
    </row>
    <row r="2343" spans="14:14" ht="15" customHeight="1" x14ac:dyDescent="0.25">
      <c r="N2343"/>
    </row>
    <row r="2344" spans="14:14" ht="15" customHeight="1" x14ac:dyDescent="0.25">
      <c r="N2344"/>
    </row>
    <row r="2345" spans="14:14" ht="15" customHeight="1" x14ac:dyDescent="0.25">
      <c r="N2345"/>
    </row>
    <row r="2346" spans="14:14" ht="15" customHeight="1" x14ac:dyDescent="0.25">
      <c r="N2346"/>
    </row>
    <row r="2347" spans="14:14" ht="15" customHeight="1" x14ac:dyDescent="0.25">
      <c r="N2347"/>
    </row>
    <row r="2348" spans="14:14" ht="15" customHeight="1" x14ac:dyDescent="0.25">
      <c r="N2348"/>
    </row>
    <row r="2349" spans="14:14" ht="15" customHeight="1" x14ac:dyDescent="0.25">
      <c r="N2349"/>
    </row>
    <row r="2350" spans="14:14" ht="15" customHeight="1" x14ac:dyDescent="0.25">
      <c r="N2350"/>
    </row>
    <row r="2351" spans="14:14" ht="15" customHeight="1" x14ac:dyDescent="0.25">
      <c r="N2351"/>
    </row>
    <row r="2352" spans="14:14" ht="15" customHeight="1" x14ac:dyDescent="0.25">
      <c r="N2352"/>
    </row>
    <row r="2353" spans="14:14" ht="15" customHeight="1" x14ac:dyDescent="0.25">
      <c r="N2353"/>
    </row>
    <row r="2354" spans="14:14" ht="15" customHeight="1" x14ac:dyDescent="0.25">
      <c r="N2354"/>
    </row>
    <row r="2355" spans="14:14" ht="15" customHeight="1" x14ac:dyDescent="0.25">
      <c r="N2355"/>
    </row>
    <row r="2356" spans="14:14" ht="15" customHeight="1" x14ac:dyDescent="0.25">
      <c r="N2356"/>
    </row>
    <row r="2357" spans="14:14" ht="15" customHeight="1" x14ac:dyDescent="0.25">
      <c r="N2357"/>
    </row>
    <row r="2358" spans="14:14" ht="15" customHeight="1" x14ac:dyDescent="0.25">
      <c r="N2358"/>
    </row>
    <row r="2359" spans="14:14" ht="15" customHeight="1" x14ac:dyDescent="0.25">
      <c r="N2359"/>
    </row>
    <row r="2360" spans="14:14" ht="15" customHeight="1" x14ac:dyDescent="0.25">
      <c r="N2360"/>
    </row>
    <row r="2361" spans="14:14" ht="15" customHeight="1" x14ac:dyDescent="0.25">
      <c r="N2361"/>
    </row>
    <row r="2362" spans="14:14" ht="15" customHeight="1" x14ac:dyDescent="0.25">
      <c r="N2362"/>
    </row>
    <row r="2363" spans="14:14" ht="15" customHeight="1" x14ac:dyDescent="0.25">
      <c r="N2363"/>
    </row>
    <row r="2364" spans="14:14" ht="15" customHeight="1" x14ac:dyDescent="0.25">
      <c r="N2364"/>
    </row>
    <row r="2365" spans="14:14" ht="15" customHeight="1" x14ac:dyDescent="0.25">
      <c r="N2365"/>
    </row>
    <row r="2366" spans="14:14" ht="15" customHeight="1" x14ac:dyDescent="0.25">
      <c r="N2366"/>
    </row>
    <row r="2367" spans="14:14" ht="15" customHeight="1" x14ac:dyDescent="0.25">
      <c r="N2367"/>
    </row>
    <row r="2368" spans="14:14" ht="15" customHeight="1" x14ac:dyDescent="0.25">
      <c r="N2368"/>
    </row>
    <row r="2369" spans="14:14" ht="15" customHeight="1" x14ac:dyDescent="0.25">
      <c r="N2369"/>
    </row>
    <row r="2370" spans="14:14" ht="15" customHeight="1" x14ac:dyDescent="0.25">
      <c r="N2370"/>
    </row>
    <row r="2371" spans="14:14" ht="15" customHeight="1" x14ac:dyDescent="0.25">
      <c r="N2371"/>
    </row>
    <row r="2372" spans="14:14" ht="15" customHeight="1" x14ac:dyDescent="0.25">
      <c r="N2372"/>
    </row>
    <row r="2373" spans="14:14" ht="15" customHeight="1" x14ac:dyDescent="0.25">
      <c r="N2373"/>
    </row>
    <row r="2374" spans="14:14" ht="15" customHeight="1" x14ac:dyDescent="0.25">
      <c r="N2374"/>
    </row>
    <row r="2375" spans="14:14" ht="15" customHeight="1" x14ac:dyDescent="0.25">
      <c r="N2375"/>
    </row>
    <row r="2376" spans="14:14" ht="15" customHeight="1" x14ac:dyDescent="0.25">
      <c r="N2376"/>
    </row>
    <row r="2377" spans="14:14" ht="15" customHeight="1" x14ac:dyDescent="0.25">
      <c r="N2377"/>
    </row>
    <row r="2378" spans="14:14" ht="15" customHeight="1" x14ac:dyDescent="0.25">
      <c r="N2378"/>
    </row>
    <row r="2379" spans="14:14" ht="15" customHeight="1" x14ac:dyDescent="0.25">
      <c r="N2379"/>
    </row>
    <row r="2380" spans="14:14" ht="15" customHeight="1" x14ac:dyDescent="0.25">
      <c r="N2380"/>
    </row>
    <row r="2381" spans="14:14" ht="15" customHeight="1" x14ac:dyDescent="0.25">
      <c r="N2381"/>
    </row>
    <row r="2382" spans="14:14" ht="15" customHeight="1" x14ac:dyDescent="0.25">
      <c r="N2382"/>
    </row>
    <row r="2383" spans="14:14" ht="15" customHeight="1" x14ac:dyDescent="0.25">
      <c r="N2383"/>
    </row>
    <row r="2384" spans="14:14" ht="15" customHeight="1" x14ac:dyDescent="0.25">
      <c r="N2384"/>
    </row>
    <row r="2385" spans="14:14" ht="15" customHeight="1" x14ac:dyDescent="0.25">
      <c r="N2385"/>
    </row>
    <row r="2386" spans="14:14" ht="15" customHeight="1" x14ac:dyDescent="0.25">
      <c r="N2386"/>
    </row>
    <row r="2387" spans="14:14" ht="15" customHeight="1" x14ac:dyDescent="0.25">
      <c r="N2387"/>
    </row>
    <row r="2388" spans="14:14" ht="15" customHeight="1" x14ac:dyDescent="0.25">
      <c r="N2388"/>
    </row>
    <row r="2389" spans="14:14" ht="15" customHeight="1" x14ac:dyDescent="0.25">
      <c r="N2389"/>
    </row>
    <row r="2390" spans="14:14" ht="15" customHeight="1" x14ac:dyDescent="0.25">
      <c r="N2390"/>
    </row>
    <row r="2391" spans="14:14" ht="15" customHeight="1" x14ac:dyDescent="0.25">
      <c r="N2391"/>
    </row>
    <row r="2392" spans="14:14" ht="15" customHeight="1" x14ac:dyDescent="0.25">
      <c r="N2392"/>
    </row>
    <row r="2393" spans="14:14" ht="15" customHeight="1" x14ac:dyDescent="0.25">
      <c r="N2393"/>
    </row>
    <row r="2394" spans="14:14" ht="15" customHeight="1" x14ac:dyDescent="0.25">
      <c r="N2394"/>
    </row>
    <row r="2395" spans="14:14" ht="15" customHeight="1" x14ac:dyDescent="0.25">
      <c r="N2395"/>
    </row>
    <row r="2396" spans="14:14" ht="15" customHeight="1" x14ac:dyDescent="0.25">
      <c r="N2396"/>
    </row>
    <row r="2397" spans="14:14" ht="15" customHeight="1" x14ac:dyDescent="0.25">
      <c r="N2397"/>
    </row>
    <row r="2398" spans="14:14" ht="15" customHeight="1" x14ac:dyDescent="0.25">
      <c r="N2398"/>
    </row>
    <row r="2399" spans="14:14" ht="15" customHeight="1" x14ac:dyDescent="0.25">
      <c r="N2399"/>
    </row>
    <row r="2400" spans="14:14" ht="15" customHeight="1" x14ac:dyDescent="0.25">
      <c r="N2400"/>
    </row>
    <row r="2401" spans="14:14" ht="15" customHeight="1" x14ac:dyDescent="0.25">
      <c r="N2401"/>
    </row>
    <row r="2402" spans="14:14" ht="15" customHeight="1" x14ac:dyDescent="0.25">
      <c r="N2402"/>
    </row>
    <row r="2403" spans="14:14" ht="15" customHeight="1" x14ac:dyDescent="0.25">
      <c r="N2403"/>
    </row>
    <row r="2404" spans="14:14" ht="15" customHeight="1" x14ac:dyDescent="0.25">
      <c r="N2404"/>
    </row>
    <row r="2405" spans="14:14" ht="15" customHeight="1" x14ac:dyDescent="0.25">
      <c r="N2405"/>
    </row>
    <row r="2406" spans="14:14" ht="15" customHeight="1" x14ac:dyDescent="0.25">
      <c r="N2406"/>
    </row>
    <row r="2407" spans="14:14" ht="15" customHeight="1" x14ac:dyDescent="0.25">
      <c r="N2407"/>
    </row>
    <row r="2408" spans="14:14" ht="15" customHeight="1" x14ac:dyDescent="0.25">
      <c r="N2408"/>
    </row>
    <row r="2409" spans="14:14" ht="15" customHeight="1" x14ac:dyDescent="0.25">
      <c r="N2409"/>
    </row>
    <row r="2410" spans="14:14" ht="15" customHeight="1" x14ac:dyDescent="0.25">
      <c r="N2410"/>
    </row>
    <row r="2411" spans="14:14" ht="15" customHeight="1" x14ac:dyDescent="0.25">
      <c r="N2411"/>
    </row>
    <row r="2412" spans="14:14" ht="15" customHeight="1" x14ac:dyDescent="0.25">
      <c r="N2412"/>
    </row>
    <row r="2413" spans="14:14" ht="15" customHeight="1" x14ac:dyDescent="0.25">
      <c r="N2413"/>
    </row>
    <row r="2414" spans="14:14" ht="15" customHeight="1" x14ac:dyDescent="0.25">
      <c r="N2414"/>
    </row>
    <row r="2415" spans="14:14" ht="15" customHeight="1" x14ac:dyDescent="0.25">
      <c r="N2415"/>
    </row>
    <row r="2416" spans="14:14" ht="15" customHeight="1" x14ac:dyDescent="0.25">
      <c r="N2416"/>
    </row>
    <row r="2417" spans="14:14" ht="15" customHeight="1" x14ac:dyDescent="0.25">
      <c r="N2417"/>
    </row>
    <row r="2418" spans="14:14" ht="15" customHeight="1" x14ac:dyDescent="0.25">
      <c r="N2418"/>
    </row>
    <row r="2419" spans="14:14" ht="15" customHeight="1" x14ac:dyDescent="0.25">
      <c r="N2419"/>
    </row>
    <row r="2420" spans="14:14" ht="15" customHeight="1" x14ac:dyDescent="0.25">
      <c r="N2420"/>
    </row>
    <row r="2421" spans="14:14" ht="15" customHeight="1" x14ac:dyDescent="0.25">
      <c r="N2421"/>
    </row>
    <row r="2422" spans="14:14" ht="15" customHeight="1" x14ac:dyDescent="0.25">
      <c r="N2422"/>
    </row>
    <row r="2423" spans="14:14" ht="15" customHeight="1" x14ac:dyDescent="0.25">
      <c r="N2423"/>
    </row>
    <row r="2424" spans="14:14" ht="15" customHeight="1" x14ac:dyDescent="0.25">
      <c r="N2424"/>
    </row>
    <row r="2425" spans="14:14" ht="15" customHeight="1" x14ac:dyDescent="0.25">
      <c r="N2425"/>
    </row>
    <row r="2426" spans="14:14" ht="15" customHeight="1" x14ac:dyDescent="0.25">
      <c r="N2426"/>
    </row>
    <row r="2427" spans="14:14" ht="15" customHeight="1" x14ac:dyDescent="0.25">
      <c r="N2427"/>
    </row>
    <row r="2428" spans="14:14" ht="15" customHeight="1" x14ac:dyDescent="0.25">
      <c r="N2428"/>
    </row>
    <row r="2429" spans="14:14" ht="15" customHeight="1" x14ac:dyDescent="0.25">
      <c r="N2429"/>
    </row>
    <row r="2430" spans="14:14" ht="15" customHeight="1" x14ac:dyDescent="0.25">
      <c r="N2430"/>
    </row>
    <row r="2431" spans="14:14" ht="15" customHeight="1" x14ac:dyDescent="0.25">
      <c r="N2431"/>
    </row>
    <row r="2432" spans="14:14" ht="15" customHeight="1" x14ac:dyDescent="0.25">
      <c r="N2432"/>
    </row>
    <row r="2433" spans="14:14" ht="15" customHeight="1" x14ac:dyDescent="0.25">
      <c r="N2433"/>
    </row>
    <row r="2434" spans="14:14" ht="15" customHeight="1" x14ac:dyDescent="0.25">
      <c r="N2434"/>
    </row>
    <row r="2435" spans="14:14" ht="15" customHeight="1" x14ac:dyDescent="0.25">
      <c r="N2435"/>
    </row>
    <row r="2436" spans="14:14" ht="15" customHeight="1" x14ac:dyDescent="0.25">
      <c r="N2436"/>
    </row>
    <row r="2437" spans="14:14" ht="15" customHeight="1" x14ac:dyDescent="0.25">
      <c r="N2437"/>
    </row>
    <row r="2438" spans="14:14" ht="15" customHeight="1" x14ac:dyDescent="0.25">
      <c r="N2438"/>
    </row>
    <row r="2439" spans="14:14" ht="15" customHeight="1" x14ac:dyDescent="0.25">
      <c r="N2439"/>
    </row>
    <row r="2440" spans="14:14" ht="15" customHeight="1" x14ac:dyDescent="0.25">
      <c r="N2440"/>
    </row>
    <row r="2441" spans="14:14" ht="15" customHeight="1" x14ac:dyDescent="0.25">
      <c r="N2441"/>
    </row>
    <row r="2442" spans="14:14" ht="15" customHeight="1" x14ac:dyDescent="0.25">
      <c r="N2442"/>
    </row>
    <row r="2443" spans="14:14" ht="15" customHeight="1" x14ac:dyDescent="0.25">
      <c r="N2443"/>
    </row>
    <row r="2444" spans="14:14" ht="15" customHeight="1" x14ac:dyDescent="0.25">
      <c r="N2444"/>
    </row>
    <row r="2445" spans="14:14" ht="15" customHeight="1" x14ac:dyDescent="0.25">
      <c r="N2445"/>
    </row>
    <row r="2446" spans="14:14" ht="15" customHeight="1" x14ac:dyDescent="0.25">
      <c r="N2446"/>
    </row>
    <row r="2447" spans="14:14" ht="15" customHeight="1" x14ac:dyDescent="0.25">
      <c r="N2447"/>
    </row>
    <row r="2448" spans="14:14" ht="15" customHeight="1" x14ac:dyDescent="0.25">
      <c r="N2448"/>
    </row>
    <row r="2449" spans="14:14" ht="15" customHeight="1" x14ac:dyDescent="0.25">
      <c r="N2449"/>
    </row>
    <row r="2450" spans="14:14" ht="15" customHeight="1" x14ac:dyDescent="0.25">
      <c r="N2450"/>
    </row>
    <row r="2451" spans="14:14" ht="15" customHeight="1" x14ac:dyDescent="0.25">
      <c r="N2451"/>
    </row>
    <row r="2452" spans="14:14" ht="15" customHeight="1" x14ac:dyDescent="0.25">
      <c r="N2452"/>
    </row>
    <row r="2453" spans="14:14" ht="15" customHeight="1" x14ac:dyDescent="0.25">
      <c r="N2453"/>
    </row>
    <row r="2454" spans="14:14" ht="15" customHeight="1" x14ac:dyDescent="0.25">
      <c r="N2454"/>
    </row>
    <row r="2455" spans="14:14" ht="15" customHeight="1" x14ac:dyDescent="0.25">
      <c r="N2455"/>
    </row>
    <row r="2456" spans="14:14" ht="15" customHeight="1" x14ac:dyDescent="0.25">
      <c r="N2456"/>
    </row>
    <row r="2457" spans="14:14" ht="15" customHeight="1" x14ac:dyDescent="0.25">
      <c r="N2457"/>
    </row>
    <row r="2458" spans="14:14" ht="15" customHeight="1" x14ac:dyDescent="0.25">
      <c r="N2458"/>
    </row>
    <row r="2459" spans="14:14" ht="15" customHeight="1" x14ac:dyDescent="0.25">
      <c r="N2459"/>
    </row>
    <row r="2460" spans="14:14" ht="15" customHeight="1" x14ac:dyDescent="0.25">
      <c r="N2460"/>
    </row>
    <row r="2461" spans="14:14" ht="15" customHeight="1" x14ac:dyDescent="0.25">
      <c r="N2461"/>
    </row>
    <row r="2462" spans="14:14" ht="15" customHeight="1" x14ac:dyDescent="0.25">
      <c r="N2462"/>
    </row>
    <row r="2463" spans="14:14" ht="15" customHeight="1" x14ac:dyDescent="0.25">
      <c r="N2463"/>
    </row>
    <row r="2464" spans="14:14" ht="15" customHeight="1" x14ac:dyDescent="0.25">
      <c r="N2464"/>
    </row>
    <row r="2465" spans="14:14" ht="15" customHeight="1" x14ac:dyDescent="0.25">
      <c r="N2465"/>
    </row>
    <row r="2466" spans="14:14" ht="15" customHeight="1" x14ac:dyDescent="0.25">
      <c r="N2466"/>
    </row>
    <row r="2467" spans="14:14" ht="15" customHeight="1" x14ac:dyDescent="0.25">
      <c r="N2467"/>
    </row>
    <row r="2468" spans="14:14" ht="15" customHeight="1" x14ac:dyDescent="0.25">
      <c r="N2468"/>
    </row>
    <row r="2469" spans="14:14" ht="15" customHeight="1" x14ac:dyDescent="0.25">
      <c r="N2469"/>
    </row>
    <row r="2470" spans="14:14" ht="15" customHeight="1" x14ac:dyDescent="0.25">
      <c r="N2470"/>
    </row>
    <row r="2471" spans="14:14" ht="15" customHeight="1" x14ac:dyDescent="0.25">
      <c r="N2471"/>
    </row>
  </sheetData>
  <mergeCells count="5">
    <mergeCell ref="B1:N1"/>
    <mergeCell ref="R1:Z1"/>
    <mergeCell ref="AA1:AI1"/>
    <mergeCell ref="AJ1:AR1"/>
    <mergeCell ref="AS1:AX1"/>
  </mergeCells>
  <phoneticPr fontId="12" type="noConversion"/>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E3556"/>
  <sheetViews>
    <sheetView tabSelected="1" zoomScale="70" zoomScaleNormal="70" workbookViewId="0">
      <pane ySplit="2" topLeftCell="A3347" activePane="bottomLeft" state="frozen"/>
      <selection pane="bottomLeft" activeCell="A3361" sqref="A3361"/>
    </sheetView>
  </sheetViews>
  <sheetFormatPr defaultColWidth="12.6328125" defaultRowHeight="15" customHeight="1" x14ac:dyDescent="0.25"/>
  <cols>
    <col min="1" max="1" width="12.453125" customWidth="1"/>
    <col min="2" max="2" width="12.6328125" style="184"/>
    <col min="3" max="3" width="17" customWidth="1"/>
    <col min="4" max="4" width="16.1796875" customWidth="1"/>
    <col min="6" max="6" width="10" customWidth="1"/>
    <col min="7" max="7" width="11.36328125" customWidth="1"/>
    <col min="8" max="8" width="12.1796875" customWidth="1"/>
    <col min="11" max="11" width="12.36328125" customWidth="1"/>
    <col min="12" max="13" width="11.6328125" customWidth="1"/>
    <col min="14" max="14" width="9.1796875" customWidth="1"/>
    <col min="15" max="17" width="12.1796875" customWidth="1"/>
    <col min="20" max="20" width="15.6328125" customWidth="1"/>
    <col min="21" max="24" width="12.1796875" customWidth="1"/>
    <col min="28" max="31" width="11.6328125" customWidth="1"/>
    <col min="34" max="35" width="11.6328125" customWidth="1"/>
  </cols>
  <sheetData>
    <row r="1" spans="1:57" ht="15.75" customHeight="1" x14ac:dyDescent="0.3">
      <c r="A1" s="174"/>
      <c r="B1" s="175" t="s">
        <v>0</v>
      </c>
      <c r="C1" s="176"/>
      <c r="D1" s="176"/>
      <c r="E1" s="176"/>
      <c r="F1" s="176"/>
      <c r="G1" s="176"/>
      <c r="H1" s="176"/>
      <c r="I1" s="176"/>
      <c r="J1" s="89" t="s">
        <v>1</v>
      </c>
      <c r="K1" s="83"/>
      <c r="L1" s="83"/>
      <c r="M1" s="84" t="s">
        <v>2</v>
      </c>
      <c r="N1" s="83"/>
      <c r="O1" s="83"/>
      <c r="P1" s="83"/>
      <c r="Q1" s="83"/>
      <c r="R1" s="83"/>
      <c r="S1" s="83"/>
      <c r="T1" s="85" t="s">
        <v>3</v>
      </c>
      <c r="U1" s="83"/>
      <c r="V1" s="83"/>
      <c r="W1" s="83"/>
      <c r="X1" s="83"/>
      <c r="Y1" s="83"/>
      <c r="Z1" s="83"/>
      <c r="AA1" s="86" t="s">
        <v>4</v>
      </c>
      <c r="AB1" s="83"/>
      <c r="AC1" s="83"/>
      <c r="AD1" s="83"/>
      <c r="AE1" s="83"/>
      <c r="AF1" s="83"/>
      <c r="AG1" s="83"/>
      <c r="AH1" s="88" t="s">
        <v>51</v>
      </c>
      <c r="AI1" s="83"/>
      <c r="AJ1" s="83"/>
      <c r="AK1" s="83"/>
      <c r="AL1" s="83"/>
      <c r="AM1" s="3" t="s">
        <v>6</v>
      </c>
    </row>
    <row r="2" spans="1:57" ht="121.5" customHeight="1" x14ac:dyDescent="0.25">
      <c r="A2" s="174" t="s">
        <v>7</v>
      </c>
      <c r="B2" s="183" t="s">
        <v>52</v>
      </c>
      <c r="C2" s="170" t="s">
        <v>53</v>
      </c>
      <c r="D2" s="171" t="s">
        <v>54</v>
      </c>
      <c r="E2" s="171" t="s">
        <v>14</v>
      </c>
      <c r="F2" s="171" t="s">
        <v>15</v>
      </c>
      <c r="G2" s="171" t="s">
        <v>16</v>
      </c>
      <c r="H2" s="171" t="s">
        <v>18</v>
      </c>
      <c r="I2" s="177" t="s">
        <v>19</v>
      </c>
      <c r="J2" s="7" t="s">
        <v>55</v>
      </c>
      <c r="K2" s="7" t="s">
        <v>56</v>
      </c>
      <c r="L2" s="37" t="s">
        <v>57</v>
      </c>
      <c r="M2" s="8" t="s">
        <v>23</v>
      </c>
      <c r="N2" s="38" t="s">
        <v>58</v>
      </c>
      <c r="O2" s="10" t="s">
        <v>59</v>
      </c>
      <c r="P2" s="8" t="s">
        <v>60</v>
      </c>
      <c r="Q2" s="8" t="s">
        <v>61</v>
      </c>
      <c r="R2" s="10" t="s">
        <v>62</v>
      </c>
      <c r="S2" s="10" t="s">
        <v>63</v>
      </c>
      <c r="T2" s="11" t="s">
        <v>32</v>
      </c>
      <c r="U2" s="13" t="s">
        <v>58</v>
      </c>
      <c r="V2" s="11" t="s">
        <v>64</v>
      </c>
      <c r="W2" s="11" t="s">
        <v>65</v>
      </c>
      <c r="X2" s="11" t="s">
        <v>66</v>
      </c>
      <c r="Y2" s="13" t="s">
        <v>67</v>
      </c>
      <c r="Z2" s="13" t="s">
        <v>68</v>
      </c>
      <c r="AA2" s="14" t="s">
        <v>39</v>
      </c>
      <c r="AB2" s="39" t="s">
        <v>58</v>
      </c>
      <c r="AC2" s="14" t="s">
        <v>69</v>
      </c>
      <c r="AD2" s="14" t="s">
        <v>70</v>
      </c>
      <c r="AE2" s="14" t="s">
        <v>71</v>
      </c>
      <c r="AF2" s="16" t="s">
        <v>72</v>
      </c>
      <c r="AG2" s="14" t="s">
        <v>73</v>
      </c>
      <c r="AH2" s="40" t="s">
        <v>58</v>
      </c>
      <c r="AI2" s="18" t="s">
        <v>69</v>
      </c>
      <c r="AJ2" s="18" t="s">
        <v>74</v>
      </c>
      <c r="AK2" s="18" t="s">
        <v>75</v>
      </c>
      <c r="AL2" s="19" t="s">
        <v>72</v>
      </c>
      <c r="AM2" s="41" t="s">
        <v>76</v>
      </c>
    </row>
    <row r="3" spans="1:57" ht="15.75" customHeight="1" x14ac:dyDescent="0.3">
      <c r="A3" s="166" t="s">
        <v>1208</v>
      </c>
      <c r="B3" s="99">
        <v>14012</v>
      </c>
      <c r="C3" s="99">
        <v>56110</v>
      </c>
      <c r="D3" s="165">
        <v>45747</v>
      </c>
      <c r="E3" s="165">
        <v>45848</v>
      </c>
      <c r="F3" s="166">
        <v>2</v>
      </c>
      <c r="G3" s="178">
        <v>1.39</v>
      </c>
      <c r="H3" s="181">
        <v>0.25</v>
      </c>
      <c r="I3" s="179">
        <v>5.6300000000000003E-2</v>
      </c>
      <c r="J3" s="21">
        <f t="shared" ref="J3:J58" si="0">MAX(0, F3-G3)</f>
        <v>0.6100000000000001</v>
      </c>
      <c r="K3" s="21" t="str">
        <f t="shared" ref="K3:K58" si="1">IF(
  AND(
    E3 &gt;= D3-10,
    E3 &lt;= DATE(2028,6,30),
    J3 &gt; 0
  ),
  "Y",
  "N"
)</f>
        <v>Y</v>
      </c>
      <c r="L3" s="37" t="str">
        <f t="shared" ref="L3:L58" si="2">IF(
  J3=0,
  0,
  IF(
    K3="Y",
    "NA",
    MAX(0, 65000-C3)
  )
)</f>
        <v>NA</v>
      </c>
      <c r="M3" s="8" t="str">
        <f t="shared" ref="M3:M58" si="3">IF(AND(K3="Y",J3&gt;0),"Y","N")</f>
        <v>Y</v>
      </c>
      <c r="N3" s="42">
        <f t="shared" ref="N3:N58" si="4">ROUNDUP(J3/H3, 0)</f>
        <v>3</v>
      </c>
      <c r="O3" s="43">
        <f t="shared" ref="O3:O58" si="5">IF(
  N3=0,
  0,
  IF(
    M3="Y",
    200000,
    20000
  )
)</f>
        <v>200000</v>
      </c>
      <c r="P3" s="43" t="str">
        <f t="shared" ref="P3:P58" si="6">IF(
  N3=0,
  0,
  IF(
    M3="Y",
    "NA",
    MAX(0, 65000)
  )
)</f>
        <v>NA</v>
      </c>
      <c r="Q3" s="24">
        <f t="shared" ref="Q3:Q58" si="7">IF(
  N3=0,
  0,
  MAX(0, MIN(B3*(1+I3), O3, L3))
)</f>
        <v>14800.875599999999</v>
      </c>
      <c r="R3" s="43">
        <f t="shared" ref="R3:R58" si="8">IF(
  N3=0,
  0,
  MAX(0, (B3*(1+I3))-Q3)
)</f>
        <v>0</v>
      </c>
      <c r="S3" s="24">
        <f t="shared" ref="S3:S58" si="9">IF(
    M3="Y",
    1000000,
    MAX(0, 65000-C3-Q3)
  )</f>
        <v>1000000</v>
      </c>
      <c r="T3" s="25" t="str">
        <f t="shared" ref="T3:T58" si="10">IF(AND(K3="Y",J3&gt;1),"Y","N")</f>
        <v>N</v>
      </c>
      <c r="U3" s="44">
        <f t="shared" ref="U3:U58" si="11">MAX(0,(N3-1))</f>
        <v>2</v>
      </c>
      <c r="V3" s="45">
        <f t="shared" ref="V3:V58" si="12">IF(
  U3=0,
  0,
  IF(
    T3="Y",
    200000,
    20000
  )
)</f>
        <v>20000</v>
      </c>
      <c r="W3" s="45">
        <f t="shared" ref="W3:W58" si="13">IF(
  U3=0,
  0,
  IF(
    T3="Y",
    1000000,
    MAX(0, 65000)
  )
)</f>
        <v>65000</v>
      </c>
      <c r="X3" s="28">
        <f t="shared" ref="X3:X58" si="14">IF(
  U3=0,
  0,
  MAX(0, MIN(B3*(1+I3)*(1+I3), V3, S3, (W3-C3))
)
)</f>
        <v>8890</v>
      </c>
      <c r="Y3" s="28">
        <f t="shared" ref="Y3:Y58" si="15">IF(
  U3=0,
  0,
  MAX(0, (B3*(1+I3)*(1+I3)-X3)
)
)</f>
        <v>6744.1648962799991</v>
      </c>
      <c r="Z3" s="45">
        <f t="shared" ref="Z3:Z58" si="16">IF(
    T3="Y",
    "NA",
    MAX(0, W3-C3-Q3-X3)
  )</f>
        <v>0</v>
      </c>
      <c r="AA3" s="29" t="str">
        <f t="shared" ref="AA3:AA58" si="17">IF(AND(K3="Y",J3&gt;2),"Y","N")</f>
        <v>N</v>
      </c>
      <c r="AB3" s="46">
        <f t="shared" ref="AB3:AB58" si="18">MAX(0,(U3-1))</f>
        <v>1</v>
      </c>
      <c r="AC3" s="31">
        <f t="shared" ref="AC3:AC58" si="19">IF(
  AB3=0,
  0,
  IF(
    AA3="Y",
    200000,
    20000
  )
)</f>
        <v>20000</v>
      </c>
      <c r="AD3" s="31">
        <f t="shared" ref="AD3:AD58" si="20">IF(
  AB3=0,
  0,
  IF(
    AA3="Y",
    1000000,
    MAX(0, 65000)
  )
)</f>
        <v>65000</v>
      </c>
      <c r="AE3" s="31">
        <f t="shared" ref="AE3:AE58" si="21">IF(
  AB3=0,
  0,
  MAX(0, MIN(B3*(1+I3)*(1+I3)*(1+I3), AC3, Z3))
)</f>
        <v>0</v>
      </c>
      <c r="AF3" s="47">
        <f t="shared" ref="AF3:AF58" si="22">IF(
  AB3=0,
  0,
  MAX(0, (B3*(1+I3)*(1+I3)*(1+I3)-AE3)
)
)</f>
        <v>16514.368379940563</v>
      </c>
      <c r="AG3" s="31">
        <f t="shared" ref="AG3:AG58" si="23">IF(
    AA3="Y",
    "NA",
    MAX(0, AD3-C3-Q3-X3-AE3)
  )</f>
        <v>0</v>
      </c>
      <c r="AH3" s="48">
        <f t="shared" ref="AH3:AH58" si="24">MAX(0,(AB3-1))</f>
        <v>0</v>
      </c>
      <c r="AI3" s="33">
        <f t="shared" ref="AI3:AI58" si="25">IF(
  AH3=0,
  0,
     20000
  )</f>
        <v>0</v>
      </c>
      <c r="AJ3" s="33">
        <f t="shared" ref="AJ3:AJ67" si="26">IF(
  AH3=0,
  0,
    MAX(0, 65000)
  )</f>
        <v>0</v>
      </c>
      <c r="AK3" s="33">
        <f t="shared" ref="AK3:AK58" si="27">IF(
  AH3=0,
  0,
  MAX(0, MIN(B3*(1+I3)*(1+I3)*(1+I3)*(1+I3), AI3, AG3))
)</f>
        <v>0</v>
      </c>
      <c r="AL3" s="33">
        <f t="shared" ref="AL3:AL58" si="28">IF(
  AH3=0,
  0,
  MAX(0, (B3*(1+I3)*(1+I3)*(1+I3)*(1+I3)-AK3)
)
)</f>
        <v>0</v>
      </c>
      <c r="AM3" s="34">
        <f t="shared" ref="AM3:AM66" si="29">R3+Y3+AF3+AL3</f>
        <v>23258.533276220562</v>
      </c>
    </row>
    <row r="4" spans="1:57" ht="18.75" customHeight="1" x14ac:dyDescent="0.3">
      <c r="A4" s="166" t="s">
        <v>1209</v>
      </c>
      <c r="B4" s="99">
        <v>8070</v>
      </c>
      <c r="C4" s="99">
        <v>46727</v>
      </c>
      <c r="D4" s="165">
        <v>45728</v>
      </c>
      <c r="E4" s="165">
        <v>46016</v>
      </c>
      <c r="F4" s="166">
        <v>2</v>
      </c>
      <c r="G4" s="178">
        <v>1.17</v>
      </c>
      <c r="H4" s="181">
        <v>1</v>
      </c>
      <c r="I4" s="180">
        <v>3.04E-2</v>
      </c>
      <c r="J4" s="21">
        <f t="shared" si="0"/>
        <v>0.83000000000000007</v>
      </c>
      <c r="K4" s="21" t="str">
        <f t="shared" si="1"/>
        <v>Y</v>
      </c>
      <c r="L4" s="37" t="str">
        <f t="shared" si="2"/>
        <v>NA</v>
      </c>
      <c r="M4" s="8" t="str">
        <f t="shared" si="3"/>
        <v>Y</v>
      </c>
      <c r="N4" s="42">
        <f t="shared" si="4"/>
        <v>1</v>
      </c>
      <c r="O4" s="43">
        <f t="shared" si="5"/>
        <v>200000</v>
      </c>
      <c r="P4" s="43" t="str">
        <f t="shared" si="6"/>
        <v>NA</v>
      </c>
      <c r="Q4" s="24">
        <f t="shared" si="7"/>
        <v>8315.3279999999995</v>
      </c>
      <c r="R4" s="43">
        <f t="shared" si="8"/>
        <v>0</v>
      </c>
      <c r="S4" s="24">
        <f t="shared" si="9"/>
        <v>1000000</v>
      </c>
      <c r="T4" s="25" t="str">
        <f t="shared" si="10"/>
        <v>N</v>
      </c>
      <c r="U4" s="44">
        <f t="shared" si="11"/>
        <v>0</v>
      </c>
      <c r="V4" s="45">
        <f t="shared" si="12"/>
        <v>0</v>
      </c>
      <c r="W4" s="45">
        <f t="shared" si="13"/>
        <v>0</v>
      </c>
      <c r="X4" s="28">
        <f t="shared" si="14"/>
        <v>0</v>
      </c>
      <c r="Y4" s="28">
        <f t="shared" si="15"/>
        <v>0</v>
      </c>
      <c r="Z4" s="45">
        <f t="shared" si="16"/>
        <v>0</v>
      </c>
      <c r="AA4" s="29" t="str">
        <f t="shared" si="17"/>
        <v>N</v>
      </c>
      <c r="AB4" s="46">
        <f t="shared" si="18"/>
        <v>0</v>
      </c>
      <c r="AC4" s="31">
        <f t="shared" si="19"/>
        <v>0</v>
      </c>
      <c r="AD4" s="31">
        <f t="shared" si="20"/>
        <v>0</v>
      </c>
      <c r="AE4" s="31">
        <f t="shared" si="21"/>
        <v>0</v>
      </c>
      <c r="AF4" s="47">
        <f t="shared" si="22"/>
        <v>0</v>
      </c>
      <c r="AG4" s="31">
        <f t="shared" si="23"/>
        <v>0</v>
      </c>
      <c r="AH4" s="48">
        <f t="shared" si="24"/>
        <v>0</v>
      </c>
      <c r="AI4" s="33">
        <f t="shared" si="25"/>
        <v>0</v>
      </c>
      <c r="AJ4" s="33">
        <f t="shared" si="26"/>
        <v>0</v>
      </c>
      <c r="AK4" s="33">
        <f t="shared" si="27"/>
        <v>0</v>
      </c>
      <c r="AL4" s="33">
        <f t="shared" si="28"/>
        <v>0</v>
      </c>
      <c r="AM4" s="34">
        <f t="shared" si="29"/>
        <v>0</v>
      </c>
    </row>
    <row r="5" spans="1:57" ht="15.75" customHeight="1" x14ac:dyDescent="0.3">
      <c r="A5" s="166" t="s">
        <v>1210</v>
      </c>
      <c r="B5" s="99">
        <v>5212</v>
      </c>
      <c r="C5" s="99">
        <v>36138</v>
      </c>
      <c r="D5" s="165">
        <v>44775</v>
      </c>
      <c r="E5" s="165">
        <v>45021</v>
      </c>
      <c r="F5" s="166">
        <v>4</v>
      </c>
      <c r="G5" s="178">
        <v>1.18</v>
      </c>
      <c r="H5" s="181">
        <v>0.5</v>
      </c>
      <c r="I5" s="180">
        <v>8.2000000000000003E-2</v>
      </c>
      <c r="J5" s="21">
        <f t="shared" si="0"/>
        <v>2.8200000000000003</v>
      </c>
      <c r="K5" s="21" t="str">
        <f t="shared" si="1"/>
        <v>Y</v>
      </c>
      <c r="L5" s="37" t="str">
        <f t="shared" si="2"/>
        <v>NA</v>
      </c>
      <c r="M5" s="8" t="str">
        <f t="shared" si="3"/>
        <v>Y</v>
      </c>
      <c r="N5" s="42">
        <f t="shared" si="4"/>
        <v>6</v>
      </c>
      <c r="O5" s="43">
        <f t="shared" si="5"/>
        <v>200000</v>
      </c>
      <c r="P5" s="43" t="str">
        <f t="shared" si="6"/>
        <v>NA</v>
      </c>
      <c r="Q5" s="24">
        <f t="shared" si="7"/>
        <v>5639.384</v>
      </c>
      <c r="R5" s="43">
        <f t="shared" si="8"/>
        <v>0</v>
      </c>
      <c r="S5" s="24">
        <f t="shared" si="9"/>
        <v>1000000</v>
      </c>
      <c r="T5" s="25" t="str">
        <f t="shared" si="10"/>
        <v>Y</v>
      </c>
      <c r="U5" s="44">
        <f t="shared" si="11"/>
        <v>5</v>
      </c>
      <c r="V5" s="45">
        <f t="shared" si="12"/>
        <v>200000</v>
      </c>
      <c r="W5" s="45">
        <f t="shared" si="13"/>
        <v>1000000</v>
      </c>
      <c r="X5" s="28">
        <f t="shared" si="14"/>
        <v>6101.8134880000007</v>
      </c>
      <c r="Y5" s="28">
        <f t="shared" si="15"/>
        <v>0</v>
      </c>
      <c r="Z5" s="45" t="str">
        <f t="shared" si="16"/>
        <v>NA</v>
      </c>
      <c r="AA5" s="29" t="str">
        <f t="shared" si="17"/>
        <v>Y</v>
      </c>
      <c r="AB5" s="46">
        <f t="shared" si="18"/>
        <v>4</v>
      </c>
      <c r="AC5" s="31">
        <f t="shared" si="19"/>
        <v>200000</v>
      </c>
      <c r="AD5" s="31">
        <f t="shared" si="20"/>
        <v>1000000</v>
      </c>
      <c r="AE5" s="31">
        <f t="shared" si="21"/>
        <v>6602.1621940160012</v>
      </c>
      <c r="AF5" s="47">
        <f t="shared" si="22"/>
        <v>0</v>
      </c>
      <c r="AG5" s="31" t="str">
        <f t="shared" si="23"/>
        <v>NA</v>
      </c>
      <c r="AH5" s="48">
        <f t="shared" si="24"/>
        <v>3</v>
      </c>
      <c r="AI5" s="33">
        <f t="shared" si="25"/>
        <v>20000</v>
      </c>
      <c r="AJ5" s="33">
        <f t="shared" si="26"/>
        <v>65000</v>
      </c>
      <c r="AK5" s="33">
        <f t="shared" si="27"/>
        <v>7143.5394939253138</v>
      </c>
      <c r="AL5" s="33">
        <f t="shared" si="28"/>
        <v>0</v>
      </c>
      <c r="AM5" s="34">
        <f t="shared" si="29"/>
        <v>0</v>
      </c>
    </row>
    <row r="6" spans="1:57" ht="15.75" customHeight="1" x14ac:dyDescent="0.3">
      <c r="A6" s="166" t="s">
        <v>1211</v>
      </c>
      <c r="B6" s="99">
        <v>8039</v>
      </c>
      <c r="C6" s="99">
        <v>67836</v>
      </c>
      <c r="D6" s="165">
        <v>46006</v>
      </c>
      <c r="E6" s="165">
        <v>46219</v>
      </c>
      <c r="F6" s="166">
        <v>4</v>
      </c>
      <c r="G6" s="178">
        <v>2.4500000000000002</v>
      </c>
      <c r="H6" s="181">
        <v>0.25</v>
      </c>
      <c r="I6" s="180">
        <v>6.6100000000000006E-2</v>
      </c>
      <c r="J6" s="21">
        <f t="shared" si="0"/>
        <v>1.5499999999999998</v>
      </c>
      <c r="K6" s="21" t="str">
        <f t="shared" si="1"/>
        <v>Y</v>
      </c>
      <c r="L6" s="37" t="str">
        <f t="shared" si="2"/>
        <v>NA</v>
      </c>
      <c r="M6" s="8" t="str">
        <f t="shared" si="3"/>
        <v>Y</v>
      </c>
      <c r="N6" s="42">
        <f t="shared" si="4"/>
        <v>7</v>
      </c>
      <c r="O6" s="43">
        <f t="shared" si="5"/>
        <v>200000</v>
      </c>
      <c r="P6" s="43" t="str">
        <f t="shared" si="6"/>
        <v>NA</v>
      </c>
      <c r="Q6" s="24">
        <f t="shared" si="7"/>
        <v>8570.3778999999995</v>
      </c>
      <c r="R6" s="43">
        <f t="shared" si="8"/>
        <v>0</v>
      </c>
      <c r="S6" s="24">
        <f t="shared" si="9"/>
        <v>1000000</v>
      </c>
      <c r="T6" s="25" t="str">
        <f t="shared" si="10"/>
        <v>Y</v>
      </c>
      <c r="U6" s="44">
        <f t="shared" si="11"/>
        <v>6</v>
      </c>
      <c r="V6" s="45">
        <f t="shared" si="12"/>
        <v>200000</v>
      </c>
      <c r="W6" s="45">
        <f t="shared" si="13"/>
        <v>1000000</v>
      </c>
      <c r="X6" s="28">
        <f t="shared" si="14"/>
        <v>9136.879879189999</v>
      </c>
      <c r="Y6" s="28">
        <f t="shared" si="15"/>
        <v>0</v>
      </c>
      <c r="Z6" s="45" t="str">
        <f t="shared" si="16"/>
        <v>NA</v>
      </c>
      <c r="AA6" s="29" t="str">
        <f t="shared" si="17"/>
        <v>N</v>
      </c>
      <c r="AB6" s="46">
        <f t="shared" si="18"/>
        <v>5</v>
      </c>
      <c r="AC6" s="31">
        <f t="shared" si="19"/>
        <v>20000</v>
      </c>
      <c r="AD6" s="31">
        <f t="shared" si="20"/>
        <v>65000</v>
      </c>
      <c r="AE6" s="31">
        <f t="shared" si="21"/>
        <v>9740.827639204459</v>
      </c>
      <c r="AF6" s="47">
        <f t="shared" si="22"/>
        <v>0</v>
      </c>
      <c r="AG6" s="31">
        <f t="shared" si="23"/>
        <v>0</v>
      </c>
      <c r="AH6" s="48">
        <f t="shared" si="24"/>
        <v>4</v>
      </c>
      <c r="AI6" s="33">
        <f t="shared" si="25"/>
        <v>20000</v>
      </c>
      <c r="AJ6" s="33">
        <f t="shared" si="26"/>
        <v>65000</v>
      </c>
      <c r="AK6" s="33">
        <f t="shared" si="27"/>
        <v>0</v>
      </c>
      <c r="AL6" s="33">
        <f t="shared" si="28"/>
        <v>10384.696346155873</v>
      </c>
      <c r="AM6" s="34">
        <f t="shared" si="29"/>
        <v>10384.696346155873</v>
      </c>
    </row>
    <row r="7" spans="1:57" ht="18.75" customHeight="1" x14ac:dyDescent="0.3">
      <c r="A7" s="166" t="s">
        <v>1212</v>
      </c>
      <c r="B7" s="99">
        <v>17403</v>
      </c>
      <c r="C7" s="99">
        <v>37731</v>
      </c>
      <c r="D7" s="165">
        <v>45074</v>
      </c>
      <c r="E7" s="165">
        <v>45254</v>
      </c>
      <c r="F7" s="166">
        <v>4</v>
      </c>
      <c r="G7" s="178">
        <v>2.35</v>
      </c>
      <c r="H7" s="181">
        <v>0.25</v>
      </c>
      <c r="I7" s="180">
        <v>1.8200000000000001E-2</v>
      </c>
      <c r="J7" s="21">
        <f t="shared" si="0"/>
        <v>1.65</v>
      </c>
      <c r="K7" s="21" t="str">
        <f t="shared" si="1"/>
        <v>Y</v>
      </c>
      <c r="L7" s="37" t="str">
        <f t="shared" si="2"/>
        <v>NA</v>
      </c>
      <c r="M7" s="8" t="str">
        <f t="shared" si="3"/>
        <v>Y</v>
      </c>
      <c r="N7" s="42">
        <f t="shared" si="4"/>
        <v>7</v>
      </c>
      <c r="O7" s="43">
        <f t="shared" si="5"/>
        <v>200000</v>
      </c>
      <c r="P7" s="43" t="str">
        <f t="shared" si="6"/>
        <v>NA</v>
      </c>
      <c r="Q7" s="24">
        <f t="shared" si="7"/>
        <v>17719.7346</v>
      </c>
      <c r="R7" s="43">
        <f t="shared" si="8"/>
        <v>0</v>
      </c>
      <c r="S7" s="24">
        <f t="shared" si="9"/>
        <v>1000000</v>
      </c>
      <c r="T7" s="25" t="str">
        <f t="shared" si="10"/>
        <v>Y</v>
      </c>
      <c r="U7" s="44">
        <f t="shared" si="11"/>
        <v>6</v>
      </c>
      <c r="V7" s="45">
        <f t="shared" si="12"/>
        <v>200000</v>
      </c>
      <c r="W7" s="45">
        <f t="shared" si="13"/>
        <v>1000000</v>
      </c>
      <c r="X7" s="28">
        <f t="shared" si="14"/>
        <v>18042.233769719998</v>
      </c>
      <c r="Y7" s="28">
        <f t="shared" si="15"/>
        <v>0</v>
      </c>
      <c r="Z7" s="45" t="str">
        <f t="shared" si="16"/>
        <v>NA</v>
      </c>
      <c r="AA7" s="29" t="str">
        <f t="shared" si="17"/>
        <v>N</v>
      </c>
      <c r="AB7" s="46">
        <f t="shared" si="18"/>
        <v>5</v>
      </c>
      <c r="AC7" s="31">
        <f t="shared" si="19"/>
        <v>20000</v>
      </c>
      <c r="AD7" s="31">
        <f t="shared" si="20"/>
        <v>65000</v>
      </c>
      <c r="AE7" s="31">
        <f t="shared" si="21"/>
        <v>18370.602424328903</v>
      </c>
      <c r="AF7" s="47">
        <f t="shared" si="22"/>
        <v>0</v>
      </c>
      <c r="AG7" s="31">
        <f t="shared" si="23"/>
        <v>0</v>
      </c>
      <c r="AH7" s="48">
        <f t="shared" si="24"/>
        <v>4</v>
      </c>
      <c r="AI7" s="33">
        <f t="shared" si="25"/>
        <v>20000</v>
      </c>
      <c r="AJ7" s="33">
        <f t="shared" si="26"/>
        <v>65000</v>
      </c>
      <c r="AK7" s="33">
        <f t="shared" si="27"/>
        <v>0</v>
      </c>
      <c r="AL7" s="33">
        <f t="shared" si="28"/>
        <v>18704.947388451688</v>
      </c>
      <c r="AM7" s="34">
        <f t="shared" si="29"/>
        <v>18704.947388451688</v>
      </c>
    </row>
    <row r="8" spans="1:57" ht="15.75" customHeight="1" x14ac:dyDescent="0.3">
      <c r="A8" s="166" t="s">
        <v>1213</v>
      </c>
      <c r="B8" s="99">
        <v>7614</v>
      </c>
      <c r="C8" s="99">
        <v>48126</v>
      </c>
      <c r="D8" s="165">
        <v>44430</v>
      </c>
      <c r="E8" s="165">
        <v>44511</v>
      </c>
      <c r="F8" s="166">
        <v>4</v>
      </c>
      <c r="G8" s="178">
        <v>1.18</v>
      </c>
      <c r="H8" s="181">
        <v>0.75</v>
      </c>
      <c r="I8" s="180">
        <v>2.64E-2</v>
      </c>
      <c r="J8" s="21">
        <f t="shared" si="0"/>
        <v>2.8200000000000003</v>
      </c>
      <c r="K8" s="21" t="str">
        <f t="shared" si="1"/>
        <v>Y</v>
      </c>
      <c r="L8" s="37" t="str">
        <f t="shared" si="2"/>
        <v>NA</v>
      </c>
      <c r="M8" s="8" t="str">
        <f t="shared" si="3"/>
        <v>Y</v>
      </c>
      <c r="N8" s="42">
        <f t="shared" si="4"/>
        <v>4</v>
      </c>
      <c r="O8" s="43">
        <f t="shared" si="5"/>
        <v>200000</v>
      </c>
      <c r="P8" s="43" t="str">
        <f t="shared" si="6"/>
        <v>NA</v>
      </c>
      <c r="Q8" s="24">
        <f t="shared" si="7"/>
        <v>7815.0095999999994</v>
      </c>
      <c r="R8" s="43">
        <f t="shared" si="8"/>
        <v>0</v>
      </c>
      <c r="S8" s="24">
        <f t="shared" si="9"/>
        <v>1000000</v>
      </c>
      <c r="T8" s="25" t="str">
        <f t="shared" si="10"/>
        <v>Y</v>
      </c>
      <c r="U8" s="44">
        <f t="shared" si="11"/>
        <v>3</v>
      </c>
      <c r="V8" s="45">
        <f t="shared" si="12"/>
        <v>200000</v>
      </c>
      <c r="W8" s="45">
        <f t="shared" si="13"/>
        <v>1000000</v>
      </c>
      <c r="X8" s="28">
        <f t="shared" si="14"/>
        <v>8021.3258534399993</v>
      </c>
      <c r="Y8" s="28">
        <f t="shared" si="15"/>
        <v>0</v>
      </c>
      <c r="Z8" s="45" t="str">
        <f t="shared" si="16"/>
        <v>NA</v>
      </c>
      <c r="AA8" s="29" t="str">
        <f t="shared" si="17"/>
        <v>Y</v>
      </c>
      <c r="AB8" s="46">
        <f t="shared" si="18"/>
        <v>2</v>
      </c>
      <c r="AC8" s="31">
        <f t="shared" si="19"/>
        <v>200000</v>
      </c>
      <c r="AD8" s="31">
        <f t="shared" si="20"/>
        <v>1000000</v>
      </c>
      <c r="AE8" s="31">
        <f t="shared" si="21"/>
        <v>8233.0888559708146</v>
      </c>
      <c r="AF8" s="47">
        <f t="shared" si="22"/>
        <v>0</v>
      </c>
      <c r="AG8" s="31" t="str">
        <f t="shared" si="23"/>
        <v>NA</v>
      </c>
      <c r="AH8" s="48">
        <f t="shared" si="24"/>
        <v>1</v>
      </c>
      <c r="AI8" s="33">
        <f t="shared" si="25"/>
        <v>20000</v>
      </c>
      <c r="AJ8" s="33">
        <f t="shared" si="26"/>
        <v>65000</v>
      </c>
      <c r="AK8" s="33">
        <f t="shared" si="27"/>
        <v>8450.4424017684432</v>
      </c>
      <c r="AL8" s="33">
        <f t="shared" si="28"/>
        <v>0</v>
      </c>
      <c r="AM8" s="34">
        <f t="shared" si="29"/>
        <v>0</v>
      </c>
    </row>
    <row r="9" spans="1:57" ht="15.75" customHeight="1" x14ac:dyDescent="0.3">
      <c r="A9" s="166" t="s">
        <v>1214</v>
      </c>
      <c r="B9" s="99">
        <v>13748</v>
      </c>
      <c r="C9" s="99">
        <v>33106</v>
      </c>
      <c r="D9" s="165">
        <v>44957</v>
      </c>
      <c r="E9" s="165">
        <v>45312</v>
      </c>
      <c r="F9" s="166">
        <v>2</v>
      </c>
      <c r="G9" s="178">
        <v>1.1100000000000001</v>
      </c>
      <c r="H9" s="181">
        <v>0.5</v>
      </c>
      <c r="I9" s="180">
        <v>2.64E-2</v>
      </c>
      <c r="J9" s="21">
        <f t="shared" si="0"/>
        <v>0.8899999999999999</v>
      </c>
      <c r="K9" s="21" t="str">
        <f t="shared" si="1"/>
        <v>Y</v>
      </c>
      <c r="L9" s="37" t="str">
        <f t="shared" si="2"/>
        <v>NA</v>
      </c>
      <c r="M9" s="8" t="str">
        <f t="shared" si="3"/>
        <v>Y</v>
      </c>
      <c r="N9" s="42">
        <f t="shared" si="4"/>
        <v>2</v>
      </c>
      <c r="O9" s="43">
        <f t="shared" si="5"/>
        <v>200000</v>
      </c>
      <c r="P9" s="43" t="str">
        <f t="shared" si="6"/>
        <v>NA</v>
      </c>
      <c r="Q9" s="24">
        <f t="shared" si="7"/>
        <v>14110.947200000001</v>
      </c>
      <c r="R9" s="43">
        <f t="shared" si="8"/>
        <v>0</v>
      </c>
      <c r="S9" s="24">
        <f t="shared" si="9"/>
        <v>1000000</v>
      </c>
      <c r="T9" s="25" t="str">
        <f t="shared" si="10"/>
        <v>N</v>
      </c>
      <c r="U9" s="44">
        <f t="shared" si="11"/>
        <v>1</v>
      </c>
      <c r="V9" s="45">
        <f t="shared" si="12"/>
        <v>20000</v>
      </c>
      <c r="W9" s="45">
        <f t="shared" si="13"/>
        <v>65000</v>
      </c>
      <c r="X9" s="28">
        <f t="shared" si="14"/>
        <v>14483.47620608</v>
      </c>
      <c r="Y9" s="28">
        <f t="shared" si="15"/>
        <v>0</v>
      </c>
      <c r="Z9" s="45">
        <f t="shared" si="16"/>
        <v>3299.5765939199973</v>
      </c>
      <c r="AA9" s="29" t="str">
        <f t="shared" si="17"/>
        <v>N</v>
      </c>
      <c r="AB9" s="46">
        <f t="shared" si="18"/>
        <v>0</v>
      </c>
      <c r="AC9" s="31">
        <f t="shared" si="19"/>
        <v>0</v>
      </c>
      <c r="AD9" s="31">
        <f t="shared" si="20"/>
        <v>0</v>
      </c>
      <c r="AE9" s="31">
        <f t="shared" si="21"/>
        <v>0</v>
      </c>
      <c r="AF9" s="47">
        <f t="shared" si="22"/>
        <v>0</v>
      </c>
      <c r="AG9" s="31">
        <f t="shared" si="23"/>
        <v>0</v>
      </c>
      <c r="AH9" s="48">
        <f t="shared" si="24"/>
        <v>0</v>
      </c>
      <c r="AI9" s="33">
        <f t="shared" si="25"/>
        <v>0</v>
      </c>
      <c r="AJ9" s="33">
        <f t="shared" si="26"/>
        <v>0</v>
      </c>
      <c r="AK9" s="33">
        <f t="shared" si="27"/>
        <v>0</v>
      </c>
      <c r="AL9" s="33">
        <f t="shared" si="28"/>
        <v>0</v>
      </c>
      <c r="AM9" s="34">
        <f t="shared" si="29"/>
        <v>0</v>
      </c>
    </row>
    <row r="10" spans="1:57" ht="15.75" customHeight="1" x14ac:dyDescent="0.3">
      <c r="A10" s="166" t="s">
        <v>1215</v>
      </c>
      <c r="B10" s="99">
        <v>23250</v>
      </c>
      <c r="C10" s="99">
        <v>62035</v>
      </c>
      <c r="D10" s="165">
        <v>44802</v>
      </c>
      <c r="E10" s="165">
        <v>44998</v>
      </c>
      <c r="F10" s="166">
        <v>2</v>
      </c>
      <c r="G10" s="178">
        <v>0.54</v>
      </c>
      <c r="H10" s="181">
        <v>0.25</v>
      </c>
      <c r="I10" s="180">
        <v>7.1400000000000005E-2</v>
      </c>
      <c r="J10" s="21">
        <f t="shared" si="0"/>
        <v>1.46</v>
      </c>
      <c r="K10" s="21" t="str">
        <f t="shared" si="1"/>
        <v>Y</v>
      </c>
      <c r="L10" s="37" t="str">
        <f t="shared" si="2"/>
        <v>NA</v>
      </c>
      <c r="M10" s="8" t="str">
        <f t="shared" si="3"/>
        <v>Y</v>
      </c>
      <c r="N10" s="42">
        <f t="shared" si="4"/>
        <v>6</v>
      </c>
      <c r="O10" s="43">
        <f t="shared" si="5"/>
        <v>200000</v>
      </c>
      <c r="P10" s="43" t="str">
        <f t="shared" si="6"/>
        <v>NA</v>
      </c>
      <c r="Q10" s="24">
        <f t="shared" si="7"/>
        <v>24910.05</v>
      </c>
      <c r="R10" s="43">
        <f t="shared" si="8"/>
        <v>0</v>
      </c>
      <c r="S10" s="24">
        <f t="shared" si="9"/>
        <v>1000000</v>
      </c>
      <c r="T10" s="25" t="str">
        <f t="shared" si="10"/>
        <v>Y</v>
      </c>
      <c r="U10" s="44">
        <f t="shared" si="11"/>
        <v>5</v>
      </c>
      <c r="V10" s="45">
        <f t="shared" si="12"/>
        <v>200000</v>
      </c>
      <c r="W10" s="45">
        <f t="shared" si="13"/>
        <v>1000000</v>
      </c>
      <c r="X10" s="28">
        <f t="shared" si="14"/>
        <v>26688.627569999997</v>
      </c>
      <c r="Y10" s="28">
        <f t="shared" si="15"/>
        <v>0</v>
      </c>
      <c r="Z10" s="45" t="str">
        <f t="shared" si="16"/>
        <v>NA</v>
      </c>
      <c r="AA10" s="29" t="str">
        <f t="shared" si="17"/>
        <v>N</v>
      </c>
      <c r="AB10" s="46">
        <f t="shared" si="18"/>
        <v>4</v>
      </c>
      <c r="AC10" s="31">
        <f t="shared" si="19"/>
        <v>20000</v>
      </c>
      <c r="AD10" s="31">
        <f t="shared" si="20"/>
        <v>65000</v>
      </c>
      <c r="AE10" s="31">
        <f t="shared" si="21"/>
        <v>20000</v>
      </c>
      <c r="AF10" s="47">
        <f t="shared" si="22"/>
        <v>8594.1955784979946</v>
      </c>
      <c r="AG10" s="31">
        <f t="shared" si="23"/>
        <v>0</v>
      </c>
      <c r="AH10" s="48">
        <f t="shared" si="24"/>
        <v>3</v>
      </c>
      <c r="AI10" s="33">
        <f t="shared" si="25"/>
        <v>20000</v>
      </c>
      <c r="AJ10" s="33">
        <f t="shared" si="26"/>
        <v>65000</v>
      </c>
      <c r="AK10" s="33">
        <f t="shared" si="27"/>
        <v>0</v>
      </c>
      <c r="AL10" s="33">
        <f t="shared" si="28"/>
        <v>30635.82114280275</v>
      </c>
      <c r="AM10" s="34">
        <f t="shared" si="29"/>
        <v>39230.016721300744</v>
      </c>
      <c r="AN10" s="49"/>
      <c r="AO10" s="49"/>
      <c r="AP10" s="49"/>
      <c r="AQ10" s="49"/>
      <c r="AR10" s="49"/>
      <c r="AS10" s="49"/>
      <c r="AT10" s="49"/>
      <c r="AU10" s="49"/>
      <c r="AV10" s="49"/>
      <c r="AW10" s="49"/>
      <c r="AX10" s="49"/>
      <c r="AY10" s="49"/>
      <c r="AZ10" s="49"/>
      <c r="BA10" s="49"/>
      <c r="BB10" s="49"/>
      <c r="BC10" s="49"/>
      <c r="BD10" s="49"/>
      <c r="BE10" s="49"/>
    </row>
    <row r="11" spans="1:57" ht="15.75" customHeight="1" x14ac:dyDescent="0.3">
      <c r="A11" s="166" t="s">
        <v>1216</v>
      </c>
      <c r="B11" s="99">
        <v>7168</v>
      </c>
      <c r="C11" s="99">
        <v>44821</v>
      </c>
      <c r="D11" s="165">
        <v>45043</v>
      </c>
      <c r="E11" s="165">
        <v>45234</v>
      </c>
      <c r="F11" s="166">
        <v>2</v>
      </c>
      <c r="G11" s="178">
        <v>1.35</v>
      </c>
      <c r="H11" s="181">
        <v>1</v>
      </c>
      <c r="I11" s="180">
        <v>7.6899999999999996E-2</v>
      </c>
      <c r="J11" s="21">
        <f t="shared" si="0"/>
        <v>0.64999999999999991</v>
      </c>
      <c r="K11" s="21" t="str">
        <f t="shared" si="1"/>
        <v>Y</v>
      </c>
      <c r="L11" s="37" t="str">
        <f t="shared" si="2"/>
        <v>NA</v>
      </c>
      <c r="M11" s="8" t="str">
        <f t="shared" si="3"/>
        <v>Y</v>
      </c>
      <c r="N11" s="42">
        <f t="shared" si="4"/>
        <v>1</v>
      </c>
      <c r="O11" s="43">
        <f t="shared" si="5"/>
        <v>200000</v>
      </c>
      <c r="P11" s="43" t="str">
        <f t="shared" si="6"/>
        <v>NA</v>
      </c>
      <c r="Q11" s="24">
        <f t="shared" si="7"/>
        <v>7719.2191999999995</v>
      </c>
      <c r="R11" s="43">
        <f t="shared" si="8"/>
        <v>0</v>
      </c>
      <c r="S11" s="24">
        <f t="shared" si="9"/>
        <v>1000000</v>
      </c>
      <c r="T11" s="25" t="str">
        <f t="shared" si="10"/>
        <v>N</v>
      </c>
      <c r="U11" s="44">
        <f t="shared" si="11"/>
        <v>0</v>
      </c>
      <c r="V11" s="45">
        <f t="shared" si="12"/>
        <v>0</v>
      </c>
      <c r="W11" s="45">
        <f t="shared" si="13"/>
        <v>0</v>
      </c>
      <c r="X11" s="28">
        <f t="shared" si="14"/>
        <v>0</v>
      </c>
      <c r="Y11" s="28">
        <f t="shared" si="15"/>
        <v>0</v>
      </c>
      <c r="Z11" s="45">
        <f t="shared" si="16"/>
        <v>0</v>
      </c>
      <c r="AA11" s="29" t="str">
        <f t="shared" si="17"/>
        <v>N</v>
      </c>
      <c r="AB11" s="46">
        <f t="shared" si="18"/>
        <v>0</v>
      </c>
      <c r="AC11" s="31">
        <f t="shared" si="19"/>
        <v>0</v>
      </c>
      <c r="AD11" s="31">
        <f t="shared" si="20"/>
        <v>0</v>
      </c>
      <c r="AE11" s="31">
        <f t="shared" si="21"/>
        <v>0</v>
      </c>
      <c r="AF11" s="47">
        <f t="shared" si="22"/>
        <v>0</v>
      </c>
      <c r="AG11" s="31">
        <f t="shared" si="23"/>
        <v>0</v>
      </c>
      <c r="AH11" s="48">
        <f t="shared" si="24"/>
        <v>0</v>
      </c>
      <c r="AI11" s="33">
        <f t="shared" si="25"/>
        <v>0</v>
      </c>
      <c r="AJ11" s="33">
        <f t="shared" si="26"/>
        <v>0</v>
      </c>
      <c r="AK11" s="33">
        <f t="shared" si="27"/>
        <v>0</v>
      </c>
      <c r="AL11" s="33">
        <f t="shared" si="28"/>
        <v>0</v>
      </c>
      <c r="AM11" s="34">
        <f t="shared" si="29"/>
        <v>0</v>
      </c>
    </row>
    <row r="12" spans="1:57" ht="15.75" customHeight="1" x14ac:dyDescent="0.3">
      <c r="A12" s="166" t="s">
        <v>1217</v>
      </c>
      <c r="B12" s="99">
        <v>13679</v>
      </c>
      <c r="C12" s="99">
        <v>41980</v>
      </c>
      <c r="D12" s="165">
        <v>45699</v>
      </c>
      <c r="E12" s="165">
        <v>46016</v>
      </c>
      <c r="F12" s="166">
        <v>4</v>
      </c>
      <c r="G12" s="178">
        <v>3.01</v>
      </c>
      <c r="H12" s="181">
        <v>1</v>
      </c>
      <c r="I12" s="180">
        <v>7.7799999999999994E-2</v>
      </c>
      <c r="J12" s="21">
        <f t="shared" si="0"/>
        <v>0.99000000000000021</v>
      </c>
      <c r="K12" s="21" t="str">
        <f t="shared" si="1"/>
        <v>Y</v>
      </c>
      <c r="L12" s="37" t="str">
        <f t="shared" si="2"/>
        <v>NA</v>
      </c>
      <c r="M12" s="8" t="str">
        <f t="shared" si="3"/>
        <v>Y</v>
      </c>
      <c r="N12" s="42">
        <f t="shared" si="4"/>
        <v>1</v>
      </c>
      <c r="O12" s="43">
        <f t="shared" si="5"/>
        <v>200000</v>
      </c>
      <c r="P12" s="43" t="str">
        <f t="shared" si="6"/>
        <v>NA</v>
      </c>
      <c r="Q12" s="24">
        <f t="shared" si="7"/>
        <v>14743.226200000001</v>
      </c>
      <c r="R12" s="43">
        <f t="shared" si="8"/>
        <v>0</v>
      </c>
      <c r="S12" s="24">
        <f t="shared" si="9"/>
        <v>1000000</v>
      </c>
      <c r="T12" s="25" t="str">
        <f t="shared" si="10"/>
        <v>N</v>
      </c>
      <c r="U12" s="44">
        <f t="shared" si="11"/>
        <v>0</v>
      </c>
      <c r="V12" s="45">
        <f t="shared" si="12"/>
        <v>0</v>
      </c>
      <c r="W12" s="45">
        <f t="shared" si="13"/>
        <v>0</v>
      </c>
      <c r="X12" s="28">
        <f t="shared" si="14"/>
        <v>0</v>
      </c>
      <c r="Y12" s="28">
        <f t="shared" si="15"/>
        <v>0</v>
      </c>
      <c r="Z12" s="45">
        <f t="shared" si="16"/>
        <v>0</v>
      </c>
      <c r="AA12" s="29" t="str">
        <f t="shared" si="17"/>
        <v>N</v>
      </c>
      <c r="AB12" s="46">
        <f t="shared" si="18"/>
        <v>0</v>
      </c>
      <c r="AC12" s="31">
        <f t="shared" si="19"/>
        <v>0</v>
      </c>
      <c r="AD12" s="31">
        <f t="shared" si="20"/>
        <v>0</v>
      </c>
      <c r="AE12" s="31">
        <f t="shared" si="21"/>
        <v>0</v>
      </c>
      <c r="AF12" s="47">
        <f t="shared" si="22"/>
        <v>0</v>
      </c>
      <c r="AG12" s="31">
        <f t="shared" si="23"/>
        <v>0</v>
      </c>
      <c r="AH12" s="48">
        <f t="shared" si="24"/>
        <v>0</v>
      </c>
      <c r="AI12" s="33">
        <f t="shared" si="25"/>
        <v>0</v>
      </c>
      <c r="AJ12" s="33">
        <f t="shared" si="26"/>
        <v>0</v>
      </c>
      <c r="AK12" s="33">
        <f t="shared" si="27"/>
        <v>0</v>
      </c>
      <c r="AL12" s="33">
        <f t="shared" si="28"/>
        <v>0</v>
      </c>
      <c r="AM12" s="34">
        <f t="shared" si="29"/>
        <v>0</v>
      </c>
    </row>
    <row r="13" spans="1:57" ht="15.75" customHeight="1" x14ac:dyDescent="0.3">
      <c r="A13" s="166" t="s">
        <v>1218</v>
      </c>
      <c r="B13" s="99">
        <v>12186</v>
      </c>
      <c r="C13" s="99">
        <v>40317</v>
      </c>
      <c r="D13" s="165">
        <v>45161</v>
      </c>
      <c r="E13" s="165">
        <v>45443</v>
      </c>
      <c r="F13" s="166">
        <v>2</v>
      </c>
      <c r="G13" s="178">
        <v>1.54</v>
      </c>
      <c r="H13" s="181">
        <v>0.25</v>
      </c>
      <c r="I13" s="180">
        <v>2.5700000000000001E-2</v>
      </c>
      <c r="J13" s="21">
        <f t="shared" si="0"/>
        <v>0.45999999999999996</v>
      </c>
      <c r="K13" s="21" t="str">
        <f t="shared" si="1"/>
        <v>Y</v>
      </c>
      <c r="L13" s="37" t="str">
        <f t="shared" si="2"/>
        <v>NA</v>
      </c>
      <c r="M13" s="8" t="str">
        <f t="shared" si="3"/>
        <v>Y</v>
      </c>
      <c r="N13" s="42">
        <f t="shared" si="4"/>
        <v>2</v>
      </c>
      <c r="O13" s="43">
        <f t="shared" si="5"/>
        <v>200000</v>
      </c>
      <c r="P13" s="43" t="str">
        <f t="shared" si="6"/>
        <v>NA</v>
      </c>
      <c r="Q13" s="24">
        <f t="shared" si="7"/>
        <v>12499.180200000001</v>
      </c>
      <c r="R13" s="43">
        <f t="shared" si="8"/>
        <v>0</v>
      </c>
      <c r="S13" s="24">
        <f t="shared" si="9"/>
        <v>1000000</v>
      </c>
      <c r="T13" s="25" t="str">
        <f t="shared" si="10"/>
        <v>N</v>
      </c>
      <c r="U13" s="44">
        <f t="shared" si="11"/>
        <v>1</v>
      </c>
      <c r="V13" s="45">
        <f t="shared" si="12"/>
        <v>20000</v>
      </c>
      <c r="W13" s="45">
        <f t="shared" si="13"/>
        <v>65000</v>
      </c>
      <c r="X13" s="28">
        <f t="shared" si="14"/>
        <v>12820.409131140001</v>
      </c>
      <c r="Y13" s="28">
        <f t="shared" si="15"/>
        <v>0</v>
      </c>
      <c r="Z13" s="45">
        <f t="shared" si="16"/>
        <v>0</v>
      </c>
      <c r="AA13" s="29" t="str">
        <f t="shared" si="17"/>
        <v>N</v>
      </c>
      <c r="AB13" s="46">
        <f t="shared" si="18"/>
        <v>0</v>
      </c>
      <c r="AC13" s="31">
        <f t="shared" si="19"/>
        <v>0</v>
      </c>
      <c r="AD13" s="31">
        <f t="shared" si="20"/>
        <v>0</v>
      </c>
      <c r="AE13" s="31">
        <f t="shared" si="21"/>
        <v>0</v>
      </c>
      <c r="AF13" s="47">
        <f t="shared" si="22"/>
        <v>0</v>
      </c>
      <c r="AG13" s="31">
        <f t="shared" si="23"/>
        <v>0</v>
      </c>
      <c r="AH13" s="48">
        <f t="shared" si="24"/>
        <v>0</v>
      </c>
      <c r="AI13" s="33">
        <f t="shared" si="25"/>
        <v>0</v>
      </c>
      <c r="AJ13" s="33">
        <f t="shared" si="26"/>
        <v>0</v>
      </c>
      <c r="AK13" s="33">
        <f t="shared" si="27"/>
        <v>0</v>
      </c>
      <c r="AL13" s="33">
        <f t="shared" si="28"/>
        <v>0</v>
      </c>
      <c r="AM13" s="34">
        <f t="shared" si="29"/>
        <v>0</v>
      </c>
    </row>
    <row r="14" spans="1:57" ht="15.75" customHeight="1" x14ac:dyDescent="0.3">
      <c r="A14" s="166" t="s">
        <v>1219</v>
      </c>
      <c r="B14" s="99">
        <v>24543</v>
      </c>
      <c r="C14" s="99">
        <v>42869</v>
      </c>
      <c r="D14" s="165">
        <v>45416</v>
      </c>
      <c r="E14" s="165">
        <v>45641</v>
      </c>
      <c r="F14" s="166">
        <v>4</v>
      </c>
      <c r="G14" s="178">
        <v>2.16</v>
      </c>
      <c r="H14" s="181">
        <v>0.25</v>
      </c>
      <c r="I14" s="180">
        <v>6.2600000000000003E-2</v>
      </c>
      <c r="J14" s="21">
        <f t="shared" si="0"/>
        <v>1.8399999999999999</v>
      </c>
      <c r="K14" s="21" t="str">
        <f t="shared" si="1"/>
        <v>Y</v>
      </c>
      <c r="L14" s="37" t="str">
        <f t="shared" si="2"/>
        <v>NA</v>
      </c>
      <c r="M14" s="8" t="str">
        <f t="shared" si="3"/>
        <v>Y</v>
      </c>
      <c r="N14" s="42">
        <f t="shared" si="4"/>
        <v>8</v>
      </c>
      <c r="O14" s="43">
        <f t="shared" si="5"/>
        <v>200000</v>
      </c>
      <c r="P14" s="43" t="str">
        <f t="shared" si="6"/>
        <v>NA</v>
      </c>
      <c r="Q14" s="24">
        <f t="shared" si="7"/>
        <v>26079.391800000001</v>
      </c>
      <c r="R14" s="43">
        <f t="shared" si="8"/>
        <v>0</v>
      </c>
      <c r="S14" s="24">
        <f t="shared" si="9"/>
        <v>1000000</v>
      </c>
      <c r="T14" s="25" t="str">
        <f t="shared" si="10"/>
        <v>Y</v>
      </c>
      <c r="U14" s="44">
        <f t="shared" si="11"/>
        <v>7</v>
      </c>
      <c r="V14" s="45">
        <f t="shared" si="12"/>
        <v>200000</v>
      </c>
      <c r="W14" s="45">
        <f t="shared" si="13"/>
        <v>1000000</v>
      </c>
      <c r="X14" s="28">
        <f t="shared" si="14"/>
        <v>27711.961726680001</v>
      </c>
      <c r="Y14" s="28">
        <f t="shared" si="15"/>
        <v>0</v>
      </c>
      <c r="Z14" s="45" t="str">
        <f t="shared" si="16"/>
        <v>NA</v>
      </c>
      <c r="AA14" s="29" t="str">
        <f t="shared" si="17"/>
        <v>N</v>
      </c>
      <c r="AB14" s="46">
        <f t="shared" si="18"/>
        <v>6</v>
      </c>
      <c r="AC14" s="31">
        <f t="shared" si="19"/>
        <v>20000</v>
      </c>
      <c r="AD14" s="31">
        <f t="shared" si="20"/>
        <v>65000</v>
      </c>
      <c r="AE14" s="31">
        <f t="shared" si="21"/>
        <v>20000</v>
      </c>
      <c r="AF14" s="47">
        <f t="shared" si="22"/>
        <v>9446.7305307701681</v>
      </c>
      <c r="AG14" s="31">
        <f t="shared" si="23"/>
        <v>0</v>
      </c>
      <c r="AH14" s="48">
        <f t="shared" si="24"/>
        <v>5</v>
      </c>
      <c r="AI14" s="33">
        <f t="shared" si="25"/>
        <v>20000</v>
      </c>
      <c r="AJ14" s="33">
        <f t="shared" si="26"/>
        <v>65000</v>
      </c>
      <c r="AK14" s="33">
        <f t="shared" si="27"/>
        <v>0</v>
      </c>
      <c r="AL14" s="33">
        <f t="shared" si="28"/>
        <v>31290.095861996379</v>
      </c>
      <c r="AM14" s="34">
        <f t="shared" si="29"/>
        <v>40736.826392766547</v>
      </c>
    </row>
    <row r="15" spans="1:57" ht="15.75" customHeight="1" x14ac:dyDescent="0.3">
      <c r="A15" s="166" t="s">
        <v>1220</v>
      </c>
      <c r="B15" s="99">
        <v>13743</v>
      </c>
      <c r="C15" s="99">
        <v>68330</v>
      </c>
      <c r="D15" s="165">
        <v>45976</v>
      </c>
      <c r="E15" s="165">
        <v>46156</v>
      </c>
      <c r="F15" s="166">
        <v>4</v>
      </c>
      <c r="G15" s="178">
        <v>0.72</v>
      </c>
      <c r="H15" s="181">
        <v>0.25</v>
      </c>
      <c r="I15" s="180">
        <v>8.1799999999999998E-2</v>
      </c>
      <c r="J15" s="21">
        <f t="shared" si="0"/>
        <v>3.2800000000000002</v>
      </c>
      <c r="K15" s="21" t="str">
        <f t="shared" si="1"/>
        <v>Y</v>
      </c>
      <c r="L15" s="37" t="str">
        <f t="shared" si="2"/>
        <v>NA</v>
      </c>
      <c r="M15" s="8" t="str">
        <f t="shared" si="3"/>
        <v>Y</v>
      </c>
      <c r="N15" s="42">
        <f t="shared" si="4"/>
        <v>14</v>
      </c>
      <c r="O15" s="43">
        <f t="shared" si="5"/>
        <v>200000</v>
      </c>
      <c r="P15" s="43" t="str">
        <f t="shared" si="6"/>
        <v>NA</v>
      </c>
      <c r="Q15" s="24">
        <f t="shared" si="7"/>
        <v>14867.1774</v>
      </c>
      <c r="R15" s="43">
        <f t="shared" si="8"/>
        <v>0</v>
      </c>
      <c r="S15" s="24">
        <f t="shared" si="9"/>
        <v>1000000</v>
      </c>
      <c r="T15" s="25" t="str">
        <f t="shared" si="10"/>
        <v>Y</v>
      </c>
      <c r="U15" s="44">
        <f t="shared" si="11"/>
        <v>13</v>
      </c>
      <c r="V15" s="45">
        <f t="shared" si="12"/>
        <v>200000</v>
      </c>
      <c r="W15" s="45">
        <f t="shared" si="13"/>
        <v>1000000</v>
      </c>
      <c r="X15" s="28">
        <f t="shared" si="14"/>
        <v>16083.312511320002</v>
      </c>
      <c r="Y15" s="28">
        <f t="shared" si="15"/>
        <v>0</v>
      </c>
      <c r="Z15" s="45" t="str">
        <f t="shared" si="16"/>
        <v>NA</v>
      </c>
      <c r="AA15" s="29" t="str">
        <f t="shared" si="17"/>
        <v>Y</v>
      </c>
      <c r="AB15" s="46">
        <f t="shared" si="18"/>
        <v>12</v>
      </c>
      <c r="AC15" s="31">
        <f t="shared" si="19"/>
        <v>200000</v>
      </c>
      <c r="AD15" s="31">
        <f t="shared" si="20"/>
        <v>1000000</v>
      </c>
      <c r="AE15" s="31">
        <f t="shared" si="21"/>
        <v>17398.927474745979</v>
      </c>
      <c r="AF15" s="47">
        <f t="shared" si="22"/>
        <v>0</v>
      </c>
      <c r="AG15" s="31" t="str">
        <f t="shared" si="23"/>
        <v>NA</v>
      </c>
      <c r="AH15" s="48">
        <f t="shared" si="24"/>
        <v>11</v>
      </c>
      <c r="AI15" s="33">
        <f t="shared" si="25"/>
        <v>20000</v>
      </c>
      <c r="AJ15" s="33">
        <f t="shared" si="26"/>
        <v>65000</v>
      </c>
      <c r="AK15" s="33">
        <f t="shared" si="27"/>
        <v>18822.1597421802</v>
      </c>
      <c r="AL15" s="33">
        <f t="shared" si="28"/>
        <v>0</v>
      </c>
      <c r="AM15" s="34">
        <f t="shared" si="29"/>
        <v>0</v>
      </c>
    </row>
    <row r="16" spans="1:57" ht="15.75" customHeight="1" x14ac:dyDescent="0.3">
      <c r="A16" s="166" t="s">
        <v>1221</v>
      </c>
      <c r="B16" s="99">
        <v>10854</v>
      </c>
      <c r="C16" s="99">
        <v>87396</v>
      </c>
      <c r="D16" s="165">
        <v>45987</v>
      </c>
      <c r="E16" s="165">
        <v>46337</v>
      </c>
      <c r="F16" s="166">
        <v>4</v>
      </c>
      <c r="G16" s="178">
        <v>3.38</v>
      </c>
      <c r="H16" s="181">
        <v>0.5</v>
      </c>
      <c r="I16" s="180">
        <v>2.5700000000000001E-2</v>
      </c>
      <c r="J16" s="21">
        <f t="shared" si="0"/>
        <v>0.62000000000000011</v>
      </c>
      <c r="K16" s="21" t="str">
        <f t="shared" si="1"/>
        <v>Y</v>
      </c>
      <c r="L16" s="37" t="str">
        <f t="shared" si="2"/>
        <v>NA</v>
      </c>
      <c r="M16" s="8" t="str">
        <f t="shared" si="3"/>
        <v>Y</v>
      </c>
      <c r="N16" s="42">
        <f t="shared" si="4"/>
        <v>2</v>
      </c>
      <c r="O16" s="43">
        <f t="shared" si="5"/>
        <v>200000</v>
      </c>
      <c r="P16" s="43" t="str">
        <f t="shared" si="6"/>
        <v>NA</v>
      </c>
      <c r="Q16" s="24">
        <f t="shared" si="7"/>
        <v>11132.9478</v>
      </c>
      <c r="R16" s="43">
        <f t="shared" si="8"/>
        <v>0</v>
      </c>
      <c r="S16" s="24">
        <f t="shared" si="9"/>
        <v>1000000</v>
      </c>
      <c r="T16" s="25" t="str">
        <f t="shared" si="10"/>
        <v>N</v>
      </c>
      <c r="U16" s="44">
        <f t="shared" si="11"/>
        <v>1</v>
      </c>
      <c r="V16" s="45">
        <f t="shared" si="12"/>
        <v>20000</v>
      </c>
      <c r="W16" s="45">
        <f t="shared" si="13"/>
        <v>65000</v>
      </c>
      <c r="X16" s="28">
        <f t="shared" si="14"/>
        <v>0</v>
      </c>
      <c r="Y16" s="28">
        <f t="shared" si="15"/>
        <v>11419.064558460001</v>
      </c>
      <c r="Z16" s="45">
        <f t="shared" si="16"/>
        <v>0</v>
      </c>
      <c r="AA16" s="29" t="str">
        <f t="shared" si="17"/>
        <v>N</v>
      </c>
      <c r="AB16" s="46">
        <f t="shared" si="18"/>
        <v>0</v>
      </c>
      <c r="AC16" s="31">
        <f t="shared" si="19"/>
        <v>0</v>
      </c>
      <c r="AD16" s="31">
        <f t="shared" si="20"/>
        <v>0</v>
      </c>
      <c r="AE16" s="31">
        <f t="shared" si="21"/>
        <v>0</v>
      </c>
      <c r="AF16" s="47">
        <f t="shared" si="22"/>
        <v>0</v>
      </c>
      <c r="AG16" s="31">
        <f t="shared" si="23"/>
        <v>0</v>
      </c>
      <c r="AH16" s="48">
        <f t="shared" si="24"/>
        <v>0</v>
      </c>
      <c r="AI16" s="33">
        <f t="shared" si="25"/>
        <v>0</v>
      </c>
      <c r="AJ16" s="33">
        <f t="shared" si="26"/>
        <v>0</v>
      </c>
      <c r="AK16" s="33">
        <f t="shared" si="27"/>
        <v>0</v>
      </c>
      <c r="AL16" s="33">
        <f t="shared" si="28"/>
        <v>0</v>
      </c>
      <c r="AM16" s="34">
        <f t="shared" si="29"/>
        <v>11419.064558460001</v>
      </c>
    </row>
    <row r="17" spans="1:39" ht="15.75" customHeight="1" x14ac:dyDescent="0.3">
      <c r="A17" s="166" t="s">
        <v>1222</v>
      </c>
      <c r="B17" s="99">
        <v>22378</v>
      </c>
      <c r="C17" s="99">
        <v>32452</v>
      </c>
      <c r="D17" s="165">
        <v>44978</v>
      </c>
      <c r="E17" s="165">
        <v>45173</v>
      </c>
      <c r="F17" s="166">
        <v>4</v>
      </c>
      <c r="G17" s="178">
        <v>0.18</v>
      </c>
      <c r="H17" s="181">
        <v>0.75</v>
      </c>
      <c r="I17" s="180">
        <v>7.6499999999999999E-2</v>
      </c>
      <c r="J17" s="21">
        <f t="shared" si="0"/>
        <v>3.82</v>
      </c>
      <c r="K17" s="21" t="str">
        <f t="shared" si="1"/>
        <v>Y</v>
      </c>
      <c r="L17" s="37" t="str">
        <f t="shared" si="2"/>
        <v>NA</v>
      </c>
      <c r="M17" s="8" t="str">
        <f t="shared" si="3"/>
        <v>Y</v>
      </c>
      <c r="N17" s="42">
        <f t="shared" si="4"/>
        <v>6</v>
      </c>
      <c r="O17" s="43">
        <f t="shared" si="5"/>
        <v>200000</v>
      </c>
      <c r="P17" s="43" t="str">
        <f t="shared" si="6"/>
        <v>NA</v>
      </c>
      <c r="Q17" s="24">
        <f t="shared" si="7"/>
        <v>24089.917000000001</v>
      </c>
      <c r="R17" s="43">
        <f t="shared" si="8"/>
        <v>0</v>
      </c>
      <c r="S17" s="24">
        <f t="shared" si="9"/>
        <v>1000000</v>
      </c>
      <c r="T17" s="25" t="str">
        <f t="shared" si="10"/>
        <v>Y</v>
      </c>
      <c r="U17" s="44">
        <f t="shared" si="11"/>
        <v>5</v>
      </c>
      <c r="V17" s="45">
        <f t="shared" si="12"/>
        <v>200000</v>
      </c>
      <c r="W17" s="45">
        <f t="shared" si="13"/>
        <v>1000000</v>
      </c>
      <c r="X17" s="28">
        <f t="shared" si="14"/>
        <v>25932.7956505</v>
      </c>
      <c r="Y17" s="28">
        <f t="shared" si="15"/>
        <v>0</v>
      </c>
      <c r="Z17" s="45" t="str">
        <f t="shared" si="16"/>
        <v>NA</v>
      </c>
      <c r="AA17" s="29" t="str">
        <f t="shared" si="17"/>
        <v>Y</v>
      </c>
      <c r="AB17" s="46">
        <f t="shared" si="18"/>
        <v>4</v>
      </c>
      <c r="AC17" s="31">
        <f t="shared" si="19"/>
        <v>200000</v>
      </c>
      <c r="AD17" s="31">
        <f t="shared" si="20"/>
        <v>1000000</v>
      </c>
      <c r="AE17" s="31">
        <f t="shared" si="21"/>
        <v>27916.654517763251</v>
      </c>
      <c r="AF17" s="47">
        <f t="shared" si="22"/>
        <v>0</v>
      </c>
      <c r="AG17" s="31" t="str">
        <f t="shared" si="23"/>
        <v>NA</v>
      </c>
      <c r="AH17" s="48">
        <f t="shared" si="24"/>
        <v>3</v>
      </c>
      <c r="AI17" s="33">
        <f t="shared" si="25"/>
        <v>20000</v>
      </c>
      <c r="AJ17" s="33">
        <f t="shared" si="26"/>
        <v>65000</v>
      </c>
      <c r="AK17" s="33">
        <f t="shared" si="27"/>
        <v>20000</v>
      </c>
      <c r="AL17" s="33">
        <f t="shared" si="28"/>
        <v>10052.278588372141</v>
      </c>
      <c r="AM17" s="34">
        <f t="shared" si="29"/>
        <v>10052.278588372141</v>
      </c>
    </row>
    <row r="18" spans="1:39" ht="15.75" customHeight="1" x14ac:dyDescent="0.3">
      <c r="A18" s="166" t="s">
        <v>1223</v>
      </c>
      <c r="B18" s="99">
        <v>6898</v>
      </c>
      <c r="C18" s="99">
        <v>48469</v>
      </c>
      <c r="D18" s="165">
        <v>44406</v>
      </c>
      <c r="E18" s="165">
        <v>44726</v>
      </c>
      <c r="F18" s="166">
        <v>2</v>
      </c>
      <c r="G18" s="178">
        <v>0.26</v>
      </c>
      <c r="H18" s="181">
        <v>1</v>
      </c>
      <c r="I18" s="180">
        <v>7.2099999999999997E-2</v>
      </c>
      <c r="J18" s="21">
        <f t="shared" si="0"/>
        <v>1.74</v>
      </c>
      <c r="K18" s="21" t="str">
        <f t="shared" si="1"/>
        <v>Y</v>
      </c>
      <c r="L18" s="37" t="str">
        <f t="shared" si="2"/>
        <v>NA</v>
      </c>
      <c r="M18" s="8" t="str">
        <f t="shared" si="3"/>
        <v>Y</v>
      </c>
      <c r="N18" s="42">
        <f t="shared" si="4"/>
        <v>2</v>
      </c>
      <c r="O18" s="43">
        <f t="shared" si="5"/>
        <v>200000</v>
      </c>
      <c r="P18" s="43" t="str">
        <f t="shared" si="6"/>
        <v>NA</v>
      </c>
      <c r="Q18" s="24">
        <f t="shared" si="7"/>
        <v>7395.3458000000001</v>
      </c>
      <c r="R18" s="43">
        <f t="shared" si="8"/>
        <v>0</v>
      </c>
      <c r="S18" s="24">
        <f t="shared" si="9"/>
        <v>1000000</v>
      </c>
      <c r="T18" s="25" t="str">
        <f t="shared" si="10"/>
        <v>Y</v>
      </c>
      <c r="U18" s="44">
        <f t="shared" si="11"/>
        <v>1</v>
      </c>
      <c r="V18" s="45">
        <f t="shared" si="12"/>
        <v>200000</v>
      </c>
      <c r="W18" s="45">
        <f t="shared" si="13"/>
        <v>1000000</v>
      </c>
      <c r="X18" s="28">
        <f t="shared" si="14"/>
        <v>7928.5502321800004</v>
      </c>
      <c r="Y18" s="28">
        <f t="shared" si="15"/>
        <v>0</v>
      </c>
      <c r="Z18" s="45" t="str">
        <f t="shared" si="16"/>
        <v>NA</v>
      </c>
      <c r="AA18" s="29" t="str">
        <f t="shared" si="17"/>
        <v>N</v>
      </c>
      <c r="AB18" s="46">
        <f t="shared" si="18"/>
        <v>0</v>
      </c>
      <c r="AC18" s="31">
        <f t="shared" si="19"/>
        <v>0</v>
      </c>
      <c r="AD18" s="31">
        <f t="shared" si="20"/>
        <v>0</v>
      </c>
      <c r="AE18" s="31">
        <f t="shared" si="21"/>
        <v>0</v>
      </c>
      <c r="AF18" s="47">
        <f t="shared" si="22"/>
        <v>0</v>
      </c>
      <c r="AG18" s="31">
        <f t="shared" si="23"/>
        <v>0</v>
      </c>
      <c r="AH18" s="48">
        <f t="shared" si="24"/>
        <v>0</v>
      </c>
      <c r="AI18" s="33">
        <f t="shared" si="25"/>
        <v>0</v>
      </c>
      <c r="AJ18" s="33">
        <f t="shared" si="26"/>
        <v>0</v>
      </c>
      <c r="AK18" s="33">
        <f t="shared" si="27"/>
        <v>0</v>
      </c>
      <c r="AL18" s="33">
        <f t="shared" si="28"/>
        <v>0</v>
      </c>
      <c r="AM18" s="34">
        <f t="shared" si="29"/>
        <v>0</v>
      </c>
    </row>
    <row r="19" spans="1:39" ht="15.75" customHeight="1" x14ac:dyDescent="0.3">
      <c r="A19" s="166" t="s">
        <v>1224</v>
      </c>
      <c r="B19" s="99">
        <v>9207</v>
      </c>
      <c r="C19" s="99">
        <v>81503</v>
      </c>
      <c r="D19" s="165">
        <v>45079</v>
      </c>
      <c r="E19" s="165">
        <v>45193</v>
      </c>
      <c r="F19" s="166">
        <v>4</v>
      </c>
      <c r="G19" s="178">
        <v>2.16</v>
      </c>
      <c r="H19" s="181">
        <v>1</v>
      </c>
      <c r="I19" s="180">
        <v>8.2500000000000004E-2</v>
      </c>
      <c r="J19" s="21">
        <f t="shared" si="0"/>
        <v>1.8399999999999999</v>
      </c>
      <c r="K19" s="21" t="str">
        <f t="shared" si="1"/>
        <v>Y</v>
      </c>
      <c r="L19" s="37" t="str">
        <f t="shared" si="2"/>
        <v>NA</v>
      </c>
      <c r="M19" s="8" t="str">
        <f t="shared" si="3"/>
        <v>Y</v>
      </c>
      <c r="N19" s="42">
        <f t="shared" si="4"/>
        <v>2</v>
      </c>
      <c r="O19" s="43">
        <f t="shared" si="5"/>
        <v>200000</v>
      </c>
      <c r="P19" s="43" t="str">
        <f t="shared" si="6"/>
        <v>NA</v>
      </c>
      <c r="Q19" s="24">
        <f t="shared" si="7"/>
        <v>9966.5774999999994</v>
      </c>
      <c r="R19" s="43">
        <f t="shared" si="8"/>
        <v>0</v>
      </c>
      <c r="S19" s="24">
        <f t="shared" si="9"/>
        <v>1000000</v>
      </c>
      <c r="T19" s="25" t="str">
        <f t="shared" si="10"/>
        <v>Y</v>
      </c>
      <c r="U19" s="44">
        <f t="shared" si="11"/>
        <v>1</v>
      </c>
      <c r="V19" s="45">
        <f t="shared" si="12"/>
        <v>200000</v>
      </c>
      <c r="W19" s="45">
        <f t="shared" si="13"/>
        <v>1000000</v>
      </c>
      <c r="X19" s="28">
        <f t="shared" si="14"/>
        <v>10788.820143749999</v>
      </c>
      <c r="Y19" s="28">
        <f t="shared" si="15"/>
        <v>0</v>
      </c>
      <c r="Z19" s="45" t="str">
        <f t="shared" si="16"/>
        <v>NA</v>
      </c>
      <c r="AA19" s="29" t="str">
        <f t="shared" si="17"/>
        <v>N</v>
      </c>
      <c r="AB19" s="46">
        <f t="shared" si="18"/>
        <v>0</v>
      </c>
      <c r="AC19" s="31">
        <f t="shared" si="19"/>
        <v>0</v>
      </c>
      <c r="AD19" s="31">
        <f t="shared" si="20"/>
        <v>0</v>
      </c>
      <c r="AE19" s="31">
        <f t="shared" si="21"/>
        <v>0</v>
      </c>
      <c r="AF19" s="47">
        <f t="shared" si="22"/>
        <v>0</v>
      </c>
      <c r="AG19" s="31">
        <f t="shared" si="23"/>
        <v>0</v>
      </c>
      <c r="AH19" s="48">
        <f t="shared" si="24"/>
        <v>0</v>
      </c>
      <c r="AI19" s="33">
        <f t="shared" si="25"/>
        <v>0</v>
      </c>
      <c r="AJ19" s="33">
        <f t="shared" si="26"/>
        <v>0</v>
      </c>
      <c r="AK19" s="33">
        <f t="shared" si="27"/>
        <v>0</v>
      </c>
      <c r="AL19" s="33">
        <f t="shared" si="28"/>
        <v>0</v>
      </c>
      <c r="AM19" s="34">
        <f t="shared" si="29"/>
        <v>0</v>
      </c>
    </row>
    <row r="20" spans="1:39" ht="15.75" customHeight="1" x14ac:dyDescent="0.3">
      <c r="A20" s="166" t="s">
        <v>1225</v>
      </c>
      <c r="B20" s="99">
        <v>15214</v>
      </c>
      <c r="C20" s="99">
        <v>77510</v>
      </c>
      <c r="D20" s="165">
        <v>44829</v>
      </c>
      <c r="E20" s="165">
        <v>45191</v>
      </c>
      <c r="F20" s="166">
        <v>4</v>
      </c>
      <c r="G20" s="178">
        <v>1.81</v>
      </c>
      <c r="H20" s="181">
        <v>1</v>
      </c>
      <c r="I20" s="180">
        <v>2.35E-2</v>
      </c>
      <c r="J20" s="21">
        <f t="shared" si="0"/>
        <v>2.19</v>
      </c>
      <c r="K20" s="21" t="str">
        <f t="shared" si="1"/>
        <v>Y</v>
      </c>
      <c r="L20" s="37" t="str">
        <f t="shared" si="2"/>
        <v>NA</v>
      </c>
      <c r="M20" s="8" t="str">
        <f t="shared" si="3"/>
        <v>Y</v>
      </c>
      <c r="N20" s="42">
        <f t="shared" si="4"/>
        <v>3</v>
      </c>
      <c r="O20" s="43">
        <f t="shared" si="5"/>
        <v>200000</v>
      </c>
      <c r="P20" s="43" t="str">
        <f t="shared" si="6"/>
        <v>NA</v>
      </c>
      <c r="Q20" s="24">
        <f t="shared" si="7"/>
        <v>15571.529</v>
      </c>
      <c r="R20" s="43">
        <f t="shared" si="8"/>
        <v>0</v>
      </c>
      <c r="S20" s="24">
        <f t="shared" si="9"/>
        <v>1000000</v>
      </c>
      <c r="T20" s="25" t="str">
        <f t="shared" si="10"/>
        <v>Y</v>
      </c>
      <c r="U20" s="44">
        <f t="shared" si="11"/>
        <v>2</v>
      </c>
      <c r="V20" s="45">
        <f t="shared" si="12"/>
        <v>200000</v>
      </c>
      <c r="W20" s="45">
        <f t="shared" si="13"/>
        <v>1000000</v>
      </c>
      <c r="X20" s="28">
        <f t="shared" si="14"/>
        <v>15937.459931500001</v>
      </c>
      <c r="Y20" s="28">
        <f t="shared" si="15"/>
        <v>0</v>
      </c>
      <c r="Z20" s="45" t="str">
        <f t="shared" si="16"/>
        <v>NA</v>
      </c>
      <c r="AA20" s="29" t="str">
        <f t="shared" si="17"/>
        <v>Y</v>
      </c>
      <c r="AB20" s="46">
        <f t="shared" si="18"/>
        <v>1</v>
      </c>
      <c r="AC20" s="31">
        <f t="shared" si="19"/>
        <v>200000</v>
      </c>
      <c r="AD20" s="31">
        <f t="shared" si="20"/>
        <v>1000000</v>
      </c>
      <c r="AE20" s="31">
        <f t="shared" si="21"/>
        <v>16311.990239890252</v>
      </c>
      <c r="AF20" s="47">
        <f t="shared" si="22"/>
        <v>0</v>
      </c>
      <c r="AG20" s="31" t="str">
        <f t="shared" si="23"/>
        <v>NA</v>
      </c>
      <c r="AH20" s="48">
        <f t="shared" si="24"/>
        <v>0</v>
      </c>
      <c r="AI20" s="33">
        <f t="shared" si="25"/>
        <v>0</v>
      </c>
      <c r="AJ20" s="33">
        <f t="shared" si="26"/>
        <v>0</v>
      </c>
      <c r="AK20" s="33">
        <f t="shared" si="27"/>
        <v>0</v>
      </c>
      <c r="AL20" s="33">
        <f t="shared" si="28"/>
        <v>0</v>
      </c>
      <c r="AM20" s="34">
        <f t="shared" si="29"/>
        <v>0</v>
      </c>
    </row>
    <row r="21" spans="1:39" ht="15.75" customHeight="1" x14ac:dyDescent="0.3">
      <c r="A21" s="166" t="s">
        <v>1226</v>
      </c>
      <c r="B21" s="99">
        <v>16078</v>
      </c>
      <c r="C21" s="99">
        <v>28835</v>
      </c>
      <c r="D21" s="165">
        <v>45000</v>
      </c>
      <c r="E21" s="165">
        <v>45313</v>
      </c>
      <c r="F21" s="166">
        <v>2</v>
      </c>
      <c r="G21" s="178">
        <v>1.22</v>
      </c>
      <c r="H21" s="181">
        <v>0.25</v>
      </c>
      <c r="I21" s="180">
        <v>0.02</v>
      </c>
      <c r="J21" s="21">
        <f t="shared" si="0"/>
        <v>0.78</v>
      </c>
      <c r="K21" s="21" t="str">
        <f t="shared" si="1"/>
        <v>Y</v>
      </c>
      <c r="L21" s="37" t="str">
        <f t="shared" si="2"/>
        <v>NA</v>
      </c>
      <c r="M21" s="8" t="str">
        <f t="shared" si="3"/>
        <v>Y</v>
      </c>
      <c r="N21" s="42">
        <f t="shared" si="4"/>
        <v>4</v>
      </c>
      <c r="O21" s="43">
        <f t="shared" si="5"/>
        <v>200000</v>
      </c>
      <c r="P21" s="43" t="str">
        <f t="shared" si="6"/>
        <v>NA</v>
      </c>
      <c r="Q21" s="24">
        <f t="shared" si="7"/>
        <v>16399.560000000001</v>
      </c>
      <c r="R21" s="43">
        <f t="shared" si="8"/>
        <v>0</v>
      </c>
      <c r="S21" s="24">
        <f t="shared" si="9"/>
        <v>1000000</v>
      </c>
      <c r="T21" s="25" t="str">
        <f t="shared" si="10"/>
        <v>N</v>
      </c>
      <c r="U21" s="44">
        <f t="shared" si="11"/>
        <v>3</v>
      </c>
      <c r="V21" s="45">
        <f t="shared" si="12"/>
        <v>20000</v>
      </c>
      <c r="W21" s="45">
        <f t="shared" si="13"/>
        <v>65000</v>
      </c>
      <c r="X21" s="28">
        <f t="shared" si="14"/>
        <v>16727.551200000002</v>
      </c>
      <c r="Y21" s="28">
        <f t="shared" si="15"/>
        <v>0</v>
      </c>
      <c r="Z21" s="45">
        <f t="shared" si="16"/>
        <v>3037.888799999997</v>
      </c>
      <c r="AA21" s="29" t="str">
        <f t="shared" si="17"/>
        <v>N</v>
      </c>
      <c r="AB21" s="46">
        <f t="shared" si="18"/>
        <v>2</v>
      </c>
      <c r="AC21" s="31">
        <f t="shared" si="19"/>
        <v>20000</v>
      </c>
      <c r="AD21" s="31">
        <f t="shared" si="20"/>
        <v>65000</v>
      </c>
      <c r="AE21" s="31">
        <f t="shared" si="21"/>
        <v>3037.888799999997</v>
      </c>
      <c r="AF21" s="47">
        <f t="shared" si="22"/>
        <v>14024.213424000005</v>
      </c>
      <c r="AG21" s="31">
        <f t="shared" si="23"/>
        <v>0</v>
      </c>
      <c r="AH21" s="48">
        <f t="shared" si="24"/>
        <v>1</v>
      </c>
      <c r="AI21" s="33">
        <f t="shared" si="25"/>
        <v>20000</v>
      </c>
      <c r="AJ21" s="33">
        <f t="shared" si="26"/>
        <v>65000</v>
      </c>
      <c r="AK21" s="33">
        <f t="shared" si="27"/>
        <v>0</v>
      </c>
      <c r="AL21" s="33">
        <f t="shared" si="28"/>
        <v>17403.344268480003</v>
      </c>
      <c r="AM21" s="34">
        <f t="shared" si="29"/>
        <v>31427.557692480008</v>
      </c>
    </row>
    <row r="22" spans="1:39" ht="15.75" customHeight="1" x14ac:dyDescent="0.3">
      <c r="A22" s="166" t="s">
        <v>1227</v>
      </c>
      <c r="B22" s="99">
        <v>7208</v>
      </c>
      <c r="C22" s="99">
        <v>21325</v>
      </c>
      <c r="D22" s="165">
        <v>44444</v>
      </c>
      <c r="E22" s="165">
        <v>44643</v>
      </c>
      <c r="F22" s="166">
        <v>2</v>
      </c>
      <c r="G22" s="178">
        <v>1.08</v>
      </c>
      <c r="H22" s="181">
        <v>0.75</v>
      </c>
      <c r="I22" s="180">
        <v>6.1800000000000001E-2</v>
      </c>
      <c r="J22" s="21">
        <f t="shared" si="0"/>
        <v>0.91999999999999993</v>
      </c>
      <c r="K22" s="21" t="str">
        <f t="shared" si="1"/>
        <v>Y</v>
      </c>
      <c r="L22" s="37" t="str">
        <f t="shared" si="2"/>
        <v>NA</v>
      </c>
      <c r="M22" s="8" t="str">
        <f t="shared" si="3"/>
        <v>Y</v>
      </c>
      <c r="N22" s="42">
        <f t="shared" si="4"/>
        <v>2</v>
      </c>
      <c r="O22" s="43">
        <f t="shared" si="5"/>
        <v>200000</v>
      </c>
      <c r="P22" s="43" t="str">
        <f t="shared" si="6"/>
        <v>NA</v>
      </c>
      <c r="Q22" s="24">
        <f t="shared" si="7"/>
        <v>7653.4544000000005</v>
      </c>
      <c r="R22" s="43">
        <f t="shared" si="8"/>
        <v>0</v>
      </c>
      <c r="S22" s="24">
        <f t="shared" si="9"/>
        <v>1000000</v>
      </c>
      <c r="T22" s="25" t="str">
        <f t="shared" si="10"/>
        <v>N</v>
      </c>
      <c r="U22" s="44">
        <f t="shared" si="11"/>
        <v>1</v>
      </c>
      <c r="V22" s="45">
        <f t="shared" si="12"/>
        <v>20000</v>
      </c>
      <c r="W22" s="45">
        <f t="shared" si="13"/>
        <v>65000</v>
      </c>
      <c r="X22" s="28">
        <f t="shared" si="14"/>
        <v>8126.437881920001</v>
      </c>
      <c r="Y22" s="28">
        <f t="shared" si="15"/>
        <v>0</v>
      </c>
      <c r="Z22" s="45">
        <f t="shared" si="16"/>
        <v>27895.107718079998</v>
      </c>
      <c r="AA22" s="29" t="str">
        <f t="shared" si="17"/>
        <v>N</v>
      </c>
      <c r="AB22" s="46">
        <f t="shared" si="18"/>
        <v>0</v>
      </c>
      <c r="AC22" s="31">
        <f t="shared" si="19"/>
        <v>0</v>
      </c>
      <c r="AD22" s="31">
        <f t="shared" si="20"/>
        <v>0</v>
      </c>
      <c r="AE22" s="31">
        <f t="shared" si="21"/>
        <v>0</v>
      </c>
      <c r="AF22" s="47">
        <f t="shared" si="22"/>
        <v>0</v>
      </c>
      <c r="AG22" s="31">
        <f t="shared" si="23"/>
        <v>0</v>
      </c>
      <c r="AH22" s="48">
        <f t="shared" si="24"/>
        <v>0</v>
      </c>
      <c r="AI22" s="33">
        <f t="shared" si="25"/>
        <v>0</v>
      </c>
      <c r="AJ22" s="33">
        <f t="shared" si="26"/>
        <v>0</v>
      </c>
      <c r="AK22" s="33">
        <f t="shared" si="27"/>
        <v>0</v>
      </c>
      <c r="AL22" s="33">
        <f t="shared" si="28"/>
        <v>0</v>
      </c>
      <c r="AM22" s="34">
        <f t="shared" si="29"/>
        <v>0</v>
      </c>
    </row>
    <row r="23" spans="1:39" ht="15.75" customHeight="1" x14ac:dyDescent="0.3">
      <c r="A23" s="166" t="s">
        <v>1228</v>
      </c>
      <c r="B23" s="99">
        <v>9335</v>
      </c>
      <c r="C23" s="99">
        <v>94182</v>
      </c>
      <c r="D23" s="165">
        <v>45024</v>
      </c>
      <c r="E23" s="165">
        <v>45296</v>
      </c>
      <c r="F23" s="166">
        <v>2</v>
      </c>
      <c r="G23" s="178">
        <v>1.59</v>
      </c>
      <c r="H23" s="181">
        <v>1</v>
      </c>
      <c r="I23" s="180">
        <v>2.8299999999999999E-2</v>
      </c>
      <c r="J23" s="21">
        <f t="shared" si="0"/>
        <v>0.40999999999999992</v>
      </c>
      <c r="K23" s="21" t="str">
        <f t="shared" si="1"/>
        <v>Y</v>
      </c>
      <c r="L23" s="37" t="str">
        <f t="shared" si="2"/>
        <v>NA</v>
      </c>
      <c r="M23" s="8" t="str">
        <f t="shared" si="3"/>
        <v>Y</v>
      </c>
      <c r="N23" s="42">
        <f t="shared" si="4"/>
        <v>1</v>
      </c>
      <c r="O23" s="43">
        <f t="shared" si="5"/>
        <v>200000</v>
      </c>
      <c r="P23" s="43" t="str">
        <f t="shared" si="6"/>
        <v>NA</v>
      </c>
      <c r="Q23" s="24">
        <f t="shared" si="7"/>
        <v>9599.1805000000004</v>
      </c>
      <c r="R23" s="43">
        <f t="shared" si="8"/>
        <v>0</v>
      </c>
      <c r="S23" s="24">
        <f t="shared" si="9"/>
        <v>1000000</v>
      </c>
      <c r="T23" s="25" t="str">
        <f t="shared" si="10"/>
        <v>N</v>
      </c>
      <c r="U23" s="44">
        <f t="shared" si="11"/>
        <v>0</v>
      </c>
      <c r="V23" s="45">
        <f t="shared" si="12"/>
        <v>0</v>
      </c>
      <c r="W23" s="45">
        <f t="shared" si="13"/>
        <v>0</v>
      </c>
      <c r="X23" s="28">
        <f t="shared" si="14"/>
        <v>0</v>
      </c>
      <c r="Y23" s="28">
        <f t="shared" si="15"/>
        <v>0</v>
      </c>
      <c r="Z23" s="45">
        <f t="shared" si="16"/>
        <v>0</v>
      </c>
      <c r="AA23" s="29" t="str">
        <f t="shared" si="17"/>
        <v>N</v>
      </c>
      <c r="AB23" s="46">
        <f t="shared" si="18"/>
        <v>0</v>
      </c>
      <c r="AC23" s="31">
        <f t="shared" si="19"/>
        <v>0</v>
      </c>
      <c r="AD23" s="31">
        <f t="shared" si="20"/>
        <v>0</v>
      </c>
      <c r="AE23" s="31">
        <f t="shared" si="21"/>
        <v>0</v>
      </c>
      <c r="AF23" s="47">
        <f t="shared" si="22"/>
        <v>0</v>
      </c>
      <c r="AG23" s="31">
        <f t="shared" si="23"/>
        <v>0</v>
      </c>
      <c r="AH23" s="48">
        <f t="shared" si="24"/>
        <v>0</v>
      </c>
      <c r="AI23" s="33">
        <f t="shared" si="25"/>
        <v>0</v>
      </c>
      <c r="AJ23" s="33">
        <f t="shared" si="26"/>
        <v>0</v>
      </c>
      <c r="AK23" s="33">
        <f t="shared" si="27"/>
        <v>0</v>
      </c>
      <c r="AL23" s="33">
        <f t="shared" si="28"/>
        <v>0</v>
      </c>
      <c r="AM23" s="34">
        <f t="shared" si="29"/>
        <v>0</v>
      </c>
    </row>
    <row r="24" spans="1:39" ht="15.75" customHeight="1" x14ac:dyDescent="0.3">
      <c r="A24" s="166" t="s">
        <v>1229</v>
      </c>
      <c r="B24" s="99">
        <v>16609</v>
      </c>
      <c r="C24" s="99">
        <v>82128</v>
      </c>
      <c r="D24" s="165">
        <v>45363</v>
      </c>
      <c r="E24" s="165">
        <v>45632</v>
      </c>
      <c r="F24" s="166">
        <v>2</v>
      </c>
      <c r="G24" s="178">
        <v>1.38</v>
      </c>
      <c r="H24" s="181">
        <v>0.25</v>
      </c>
      <c r="I24" s="180">
        <v>1.9199999999999998E-2</v>
      </c>
      <c r="J24" s="21">
        <f t="shared" si="0"/>
        <v>0.62000000000000011</v>
      </c>
      <c r="K24" s="21" t="str">
        <f t="shared" si="1"/>
        <v>Y</v>
      </c>
      <c r="L24" s="37" t="str">
        <f t="shared" si="2"/>
        <v>NA</v>
      </c>
      <c r="M24" s="8" t="str">
        <f t="shared" si="3"/>
        <v>Y</v>
      </c>
      <c r="N24" s="42">
        <f t="shared" si="4"/>
        <v>3</v>
      </c>
      <c r="O24" s="43">
        <f t="shared" si="5"/>
        <v>200000</v>
      </c>
      <c r="P24" s="43" t="str">
        <f t="shared" si="6"/>
        <v>NA</v>
      </c>
      <c r="Q24" s="24">
        <f t="shared" si="7"/>
        <v>16927.892800000001</v>
      </c>
      <c r="R24" s="43">
        <f t="shared" si="8"/>
        <v>0</v>
      </c>
      <c r="S24" s="24">
        <f t="shared" si="9"/>
        <v>1000000</v>
      </c>
      <c r="T24" s="25" t="str">
        <f t="shared" si="10"/>
        <v>N</v>
      </c>
      <c r="U24" s="44">
        <f t="shared" si="11"/>
        <v>2</v>
      </c>
      <c r="V24" s="45">
        <f t="shared" si="12"/>
        <v>20000</v>
      </c>
      <c r="W24" s="45">
        <f t="shared" si="13"/>
        <v>65000</v>
      </c>
      <c r="X24" s="28">
        <f t="shared" si="14"/>
        <v>0</v>
      </c>
      <c r="Y24" s="28">
        <f t="shared" si="15"/>
        <v>17252.908341760005</v>
      </c>
      <c r="Z24" s="45">
        <f t="shared" si="16"/>
        <v>0</v>
      </c>
      <c r="AA24" s="29" t="str">
        <f t="shared" si="17"/>
        <v>N</v>
      </c>
      <c r="AB24" s="46">
        <f t="shared" si="18"/>
        <v>1</v>
      </c>
      <c r="AC24" s="31">
        <f t="shared" si="19"/>
        <v>20000</v>
      </c>
      <c r="AD24" s="31">
        <f t="shared" si="20"/>
        <v>65000</v>
      </c>
      <c r="AE24" s="31">
        <f t="shared" si="21"/>
        <v>0</v>
      </c>
      <c r="AF24" s="47">
        <f t="shared" si="22"/>
        <v>17584.164181921798</v>
      </c>
      <c r="AG24" s="31">
        <f t="shared" si="23"/>
        <v>0</v>
      </c>
      <c r="AH24" s="48">
        <f t="shared" si="24"/>
        <v>0</v>
      </c>
      <c r="AI24" s="33">
        <f t="shared" si="25"/>
        <v>0</v>
      </c>
      <c r="AJ24" s="33">
        <f t="shared" si="26"/>
        <v>0</v>
      </c>
      <c r="AK24" s="33">
        <f t="shared" si="27"/>
        <v>0</v>
      </c>
      <c r="AL24" s="33">
        <f t="shared" si="28"/>
        <v>0</v>
      </c>
      <c r="AM24" s="34">
        <f t="shared" si="29"/>
        <v>34837.072523681803</v>
      </c>
    </row>
    <row r="25" spans="1:39" ht="15.75" customHeight="1" x14ac:dyDescent="0.3">
      <c r="A25" s="166" t="s">
        <v>1230</v>
      </c>
      <c r="B25" s="99">
        <v>13147</v>
      </c>
      <c r="C25" s="99">
        <v>48259</v>
      </c>
      <c r="D25" s="165">
        <v>45815</v>
      </c>
      <c r="E25" s="165">
        <v>46119</v>
      </c>
      <c r="F25" s="166">
        <v>4</v>
      </c>
      <c r="G25" s="178">
        <v>0.65</v>
      </c>
      <c r="H25" s="181">
        <v>0.5</v>
      </c>
      <c r="I25" s="180">
        <v>3.4500000000000003E-2</v>
      </c>
      <c r="J25" s="21">
        <f t="shared" si="0"/>
        <v>3.35</v>
      </c>
      <c r="K25" s="21" t="str">
        <f t="shared" si="1"/>
        <v>Y</v>
      </c>
      <c r="L25" s="37" t="str">
        <f t="shared" si="2"/>
        <v>NA</v>
      </c>
      <c r="M25" s="8" t="str">
        <f t="shared" si="3"/>
        <v>Y</v>
      </c>
      <c r="N25" s="42">
        <f t="shared" si="4"/>
        <v>7</v>
      </c>
      <c r="O25" s="43">
        <f t="shared" si="5"/>
        <v>200000</v>
      </c>
      <c r="P25" s="43" t="str">
        <f t="shared" si="6"/>
        <v>NA</v>
      </c>
      <c r="Q25" s="24">
        <f t="shared" si="7"/>
        <v>13600.5715</v>
      </c>
      <c r="R25" s="43">
        <f t="shared" si="8"/>
        <v>0</v>
      </c>
      <c r="S25" s="24">
        <f t="shared" si="9"/>
        <v>1000000</v>
      </c>
      <c r="T25" s="25" t="str">
        <f t="shared" si="10"/>
        <v>Y</v>
      </c>
      <c r="U25" s="44">
        <f t="shared" si="11"/>
        <v>6</v>
      </c>
      <c r="V25" s="45">
        <f t="shared" si="12"/>
        <v>200000</v>
      </c>
      <c r="W25" s="45">
        <f t="shared" si="13"/>
        <v>1000000</v>
      </c>
      <c r="X25" s="28">
        <f t="shared" si="14"/>
        <v>14069.79121675</v>
      </c>
      <c r="Y25" s="28">
        <f t="shared" si="15"/>
        <v>0</v>
      </c>
      <c r="Z25" s="45" t="str">
        <f t="shared" si="16"/>
        <v>NA</v>
      </c>
      <c r="AA25" s="29" t="str">
        <f t="shared" si="17"/>
        <v>Y</v>
      </c>
      <c r="AB25" s="46">
        <f t="shared" si="18"/>
        <v>5</v>
      </c>
      <c r="AC25" s="31">
        <f t="shared" si="19"/>
        <v>200000</v>
      </c>
      <c r="AD25" s="31">
        <f t="shared" si="20"/>
        <v>1000000</v>
      </c>
      <c r="AE25" s="31">
        <f t="shared" si="21"/>
        <v>14555.199013727875</v>
      </c>
      <c r="AF25" s="47">
        <f t="shared" si="22"/>
        <v>0</v>
      </c>
      <c r="AG25" s="31" t="str">
        <f t="shared" si="23"/>
        <v>NA</v>
      </c>
      <c r="AH25" s="48">
        <f t="shared" si="24"/>
        <v>4</v>
      </c>
      <c r="AI25" s="33">
        <f t="shared" si="25"/>
        <v>20000</v>
      </c>
      <c r="AJ25" s="33">
        <f t="shared" si="26"/>
        <v>65000</v>
      </c>
      <c r="AK25" s="33">
        <f t="shared" si="27"/>
        <v>15057.353379701486</v>
      </c>
      <c r="AL25" s="33">
        <f t="shared" si="28"/>
        <v>0</v>
      </c>
      <c r="AM25" s="34">
        <f t="shared" si="29"/>
        <v>0</v>
      </c>
    </row>
    <row r="26" spans="1:39" ht="15.75" customHeight="1" x14ac:dyDescent="0.3">
      <c r="A26" s="166" t="s">
        <v>1231</v>
      </c>
      <c r="B26" s="99">
        <v>19520</v>
      </c>
      <c r="C26" s="99">
        <v>101652</v>
      </c>
      <c r="D26" s="165">
        <v>46004</v>
      </c>
      <c r="E26" s="165">
        <v>46059</v>
      </c>
      <c r="F26" s="166">
        <v>2</v>
      </c>
      <c r="G26" s="178">
        <v>1.94</v>
      </c>
      <c r="H26" s="181">
        <v>0.5</v>
      </c>
      <c r="I26" s="180">
        <v>2.6599999999999999E-2</v>
      </c>
      <c r="J26" s="21">
        <f t="shared" si="0"/>
        <v>6.0000000000000053E-2</v>
      </c>
      <c r="K26" s="21" t="str">
        <f t="shared" si="1"/>
        <v>Y</v>
      </c>
      <c r="L26" s="37" t="str">
        <f t="shared" si="2"/>
        <v>NA</v>
      </c>
      <c r="M26" s="8" t="str">
        <f t="shared" si="3"/>
        <v>Y</v>
      </c>
      <c r="N26" s="42">
        <f t="shared" si="4"/>
        <v>1</v>
      </c>
      <c r="O26" s="43">
        <f t="shared" si="5"/>
        <v>200000</v>
      </c>
      <c r="P26" s="43" t="str">
        <f t="shared" si="6"/>
        <v>NA</v>
      </c>
      <c r="Q26" s="24">
        <f t="shared" si="7"/>
        <v>20039.232</v>
      </c>
      <c r="R26" s="43">
        <f t="shared" si="8"/>
        <v>0</v>
      </c>
      <c r="S26" s="24">
        <f t="shared" si="9"/>
        <v>1000000</v>
      </c>
      <c r="T26" s="25" t="str">
        <f t="shared" si="10"/>
        <v>N</v>
      </c>
      <c r="U26" s="44">
        <f t="shared" si="11"/>
        <v>0</v>
      </c>
      <c r="V26" s="45">
        <f t="shared" si="12"/>
        <v>0</v>
      </c>
      <c r="W26" s="45">
        <f t="shared" si="13"/>
        <v>0</v>
      </c>
      <c r="X26" s="28">
        <f t="shared" si="14"/>
        <v>0</v>
      </c>
      <c r="Y26" s="28">
        <f t="shared" si="15"/>
        <v>0</v>
      </c>
      <c r="Z26" s="45">
        <f t="shared" si="16"/>
        <v>0</v>
      </c>
      <c r="AA26" s="29" t="str">
        <f t="shared" si="17"/>
        <v>N</v>
      </c>
      <c r="AB26" s="46">
        <f t="shared" si="18"/>
        <v>0</v>
      </c>
      <c r="AC26" s="31">
        <f t="shared" si="19"/>
        <v>0</v>
      </c>
      <c r="AD26" s="31">
        <f t="shared" si="20"/>
        <v>0</v>
      </c>
      <c r="AE26" s="31">
        <f t="shared" si="21"/>
        <v>0</v>
      </c>
      <c r="AF26" s="47">
        <f t="shared" si="22"/>
        <v>0</v>
      </c>
      <c r="AG26" s="31">
        <f t="shared" si="23"/>
        <v>0</v>
      </c>
      <c r="AH26" s="48">
        <f t="shared" si="24"/>
        <v>0</v>
      </c>
      <c r="AI26" s="33">
        <f t="shared" si="25"/>
        <v>0</v>
      </c>
      <c r="AJ26" s="33">
        <f t="shared" si="26"/>
        <v>0</v>
      </c>
      <c r="AK26" s="33">
        <f t="shared" si="27"/>
        <v>0</v>
      </c>
      <c r="AL26" s="33">
        <f t="shared" si="28"/>
        <v>0</v>
      </c>
      <c r="AM26" s="34">
        <f t="shared" si="29"/>
        <v>0</v>
      </c>
    </row>
    <row r="27" spans="1:39" ht="15.75" customHeight="1" x14ac:dyDescent="0.3">
      <c r="A27" s="166" t="s">
        <v>1232</v>
      </c>
      <c r="B27" s="99">
        <v>12004</v>
      </c>
      <c r="C27" s="99">
        <v>74569</v>
      </c>
      <c r="D27" s="165">
        <v>46084</v>
      </c>
      <c r="E27" s="165">
        <v>46198</v>
      </c>
      <c r="F27" s="166">
        <v>4</v>
      </c>
      <c r="G27" s="178">
        <v>0.11</v>
      </c>
      <c r="H27" s="181">
        <v>1</v>
      </c>
      <c r="I27" s="180">
        <v>3.3599999999999998E-2</v>
      </c>
      <c r="J27" s="21">
        <f t="shared" si="0"/>
        <v>3.89</v>
      </c>
      <c r="K27" s="21" t="str">
        <f t="shared" si="1"/>
        <v>Y</v>
      </c>
      <c r="L27" s="37" t="str">
        <f t="shared" si="2"/>
        <v>NA</v>
      </c>
      <c r="M27" s="8" t="str">
        <f t="shared" si="3"/>
        <v>Y</v>
      </c>
      <c r="N27" s="42">
        <f t="shared" si="4"/>
        <v>4</v>
      </c>
      <c r="O27" s="43">
        <f t="shared" si="5"/>
        <v>200000</v>
      </c>
      <c r="P27" s="43" t="str">
        <f t="shared" si="6"/>
        <v>NA</v>
      </c>
      <c r="Q27" s="24">
        <f t="shared" si="7"/>
        <v>12407.334400000002</v>
      </c>
      <c r="R27" s="43">
        <f t="shared" si="8"/>
        <v>0</v>
      </c>
      <c r="S27" s="24">
        <f t="shared" si="9"/>
        <v>1000000</v>
      </c>
      <c r="T27" s="25" t="str">
        <f t="shared" si="10"/>
        <v>Y</v>
      </c>
      <c r="U27" s="44">
        <f t="shared" si="11"/>
        <v>3</v>
      </c>
      <c r="V27" s="45">
        <f t="shared" si="12"/>
        <v>200000</v>
      </c>
      <c r="W27" s="45">
        <f t="shared" si="13"/>
        <v>1000000</v>
      </c>
      <c r="X27" s="28">
        <f t="shared" si="14"/>
        <v>12824.220835840002</v>
      </c>
      <c r="Y27" s="28">
        <f t="shared" si="15"/>
        <v>0</v>
      </c>
      <c r="Z27" s="45" t="str">
        <f t="shared" si="16"/>
        <v>NA</v>
      </c>
      <c r="AA27" s="29" t="str">
        <f t="shared" si="17"/>
        <v>Y</v>
      </c>
      <c r="AB27" s="46">
        <f t="shared" si="18"/>
        <v>2</v>
      </c>
      <c r="AC27" s="31">
        <f t="shared" si="19"/>
        <v>200000</v>
      </c>
      <c r="AD27" s="31">
        <f t="shared" si="20"/>
        <v>1000000</v>
      </c>
      <c r="AE27" s="31">
        <f t="shared" si="21"/>
        <v>13255.114655924228</v>
      </c>
      <c r="AF27" s="47">
        <f t="shared" si="22"/>
        <v>0</v>
      </c>
      <c r="AG27" s="31" t="str">
        <f t="shared" si="23"/>
        <v>NA</v>
      </c>
      <c r="AH27" s="48">
        <f t="shared" si="24"/>
        <v>1</v>
      </c>
      <c r="AI27" s="33">
        <f t="shared" si="25"/>
        <v>20000</v>
      </c>
      <c r="AJ27" s="33">
        <f t="shared" si="26"/>
        <v>65000</v>
      </c>
      <c r="AK27" s="33">
        <f t="shared" si="27"/>
        <v>13700.486508363283</v>
      </c>
      <c r="AL27" s="33">
        <f t="shared" si="28"/>
        <v>0</v>
      </c>
      <c r="AM27" s="34">
        <f t="shared" si="29"/>
        <v>0</v>
      </c>
    </row>
    <row r="28" spans="1:39" ht="15.75" customHeight="1" x14ac:dyDescent="0.3">
      <c r="A28" s="166" t="s">
        <v>1233</v>
      </c>
      <c r="B28" s="99">
        <v>18861</v>
      </c>
      <c r="C28" s="99">
        <v>101706</v>
      </c>
      <c r="D28" s="165">
        <v>44849</v>
      </c>
      <c r="E28" s="165">
        <v>45128</v>
      </c>
      <c r="F28" s="166">
        <v>2</v>
      </c>
      <c r="G28" s="178">
        <v>0.46</v>
      </c>
      <c r="H28" s="181">
        <v>0.5</v>
      </c>
      <c r="I28" s="180">
        <v>8.2799999999999999E-2</v>
      </c>
      <c r="J28" s="21">
        <f t="shared" si="0"/>
        <v>1.54</v>
      </c>
      <c r="K28" s="21" t="str">
        <f t="shared" si="1"/>
        <v>Y</v>
      </c>
      <c r="L28" s="37" t="str">
        <f t="shared" si="2"/>
        <v>NA</v>
      </c>
      <c r="M28" s="8" t="str">
        <f t="shared" si="3"/>
        <v>Y</v>
      </c>
      <c r="N28" s="42">
        <f t="shared" si="4"/>
        <v>4</v>
      </c>
      <c r="O28" s="43">
        <f t="shared" si="5"/>
        <v>200000</v>
      </c>
      <c r="P28" s="43" t="str">
        <f t="shared" si="6"/>
        <v>NA</v>
      </c>
      <c r="Q28" s="24">
        <f t="shared" si="7"/>
        <v>20422.6908</v>
      </c>
      <c r="R28" s="43">
        <f t="shared" si="8"/>
        <v>0</v>
      </c>
      <c r="S28" s="24">
        <f t="shared" si="9"/>
        <v>1000000</v>
      </c>
      <c r="T28" s="25" t="str">
        <f t="shared" si="10"/>
        <v>Y</v>
      </c>
      <c r="U28" s="44">
        <f t="shared" si="11"/>
        <v>3</v>
      </c>
      <c r="V28" s="45">
        <f t="shared" si="12"/>
        <v>200000</v>
      </c>
      <c r="W28" s="45">
        <f t="shared" si="13"/>
        <v>1000000</v>
      </c>
      <c r="X28" s="28">
        <f t="shared" si="14"/>
        <v>22113.689598239998</v>
      </c>
      <c r="Y28" s="28">
        <f t="shared" si="15"/>
        <v>0</v>
      </c>
      <c r="Z28" s="45" t="str">
        <f t="shared" si="16"/>
        <v>NA</v>
      </c>
      <c r="AA28" s="29" t="str">
        <f t="shared" si="17"/>
        <v>N</v>
      </c>
      <c r="AB28" s="46">
        <f t="shared" si="18"/>
        <v>2</v>
      </c>
      <c r="AC28" s="31">
        <f t="shared" si="19"/>
        <v>20000</v>
      </c>
      <c r="AD28" s="31">
        <f t="shared" si="20"/>
        <v>65000</v>
      </c>
      <c r="AE28" s="31">
        <f t="shared" si="21"/>
        <v>20000</v>
      </c>
      <c r="AF28" s="47">
        <f t="shared" si="22"/>
        <v>3944.70309697427</v>
      </c>
      <c r="AG28" s="31">
        <f t="shared" si="23"/>
        <v>0</v>
      </c>
      <c r="AH28" s="48">
        <f t="shared" si="24"/>
        <v>1</v>
      </c>
      <c r="AI28" s="33">
        <f t="shared" si="25"/>
        <v>20000</v>
      </c>
      <c r="AJ28" s="33">
        <f t="shared" si="26"/>
        <v>65000</v>
      </c>
      <c r="AK28" s="33">
        <f t="shared" si="27"/>
        <v>0</v>
      </c>
      <c r="AL28" s="33">
        <f t="shared" si="28"/>
        <v>25927.324513403739</v>
      </c>
      <c r="AM28" s="34">
        <f t="shared" si="29"/>
        <v>29872.027610378009</v>
      </c>
    </row>
    <row r="29" spans="1:39" ht="15.75" customHeight="1" x14ac:dyDescent="0.3">
      <c r="A29" s="166" t="s">
        <v>1234</v>
      </c>
      <c r="B29" s="99">
        <v>6997</v>
      </c>
      <c r="C29" s="99">
        <v>58101</v>
      </c>
      <c r="D29" s="165">
        <v>46087</v>
      </c>
      <c r="E29" s="165">
        <v>46142</v>
      </c>
      <c r="F29" s="166">
        <v>4</v>
      </c>
      <c r="G29" s="178">
        <v>2.06</v>
      </c>
      <c r="H29" s="181">
        <v>0.5</v>
      </c>
      <c r="I29" s="180">
        <v>1.9E-2</v>
      </c>
      <c r="J29" s="21">
        <f t="shared" si="0"/>
        <v>1.94</v>
      </c>
      <c r="K29" s="21" t="str">
        <f t="shared" si="1"/>
        <v>Y</v>
      </c>
      <c r="L29" s="37" t="str">
        <f t="shared" si="2"/>
        <v>NA</v>
      </c>
      <c r="M29" s="8" t="str">
        <f t="shared" si="3"/>
        <v>Y</v>
      </c>
      <c r="N29" s="42">
        <f t="shared" si="4"/>
        <v>4</v>
      </c>
      <c r="O29" s="43">
        <f t="shared" si="5"/>
        <v>200000</v>
      </c>
      <c r="P29" s="43" t="str">
        <f t="shared" si="6"/>
        <v>NA</v>
      </c>
      <c r="Q29" s="24">
        <f t="shared" si="7"/>
        <v>7129.9429999999993</v>
      </c>
      <c r="R29" s="43">
        <f t="shared" si="8"/>
        <v>0</v>
      </c>
      <c r="S29" s="24">
        <f t="shared" si="9"/>
        <v>1000000</v>
      </c>
      <c r="T29" s="25" t="str">
        <f t="shared" si="10"/>
        <v>Y</v>
      </c>
      <c r="U29" s="44">
        <f t="shared" si="11"/>
        <v>3</v>
      </c>
      <c r="V29" s="45">
        <f t="shared" si="12"/>
        <v>200000</v>
      </c>
      <c r="W29" s="45">
        <f t="shared" si="13"/>
        <v>1000000</v>
      </c>
      <c r="X29" s="28">
        <f t="shared" si="14"/>
        <v>7265.4119169999985</v>
      </c>
      <c r="Y29" s="28">
        <f t="shared" si="15"/>
        <v>0</v>
      </c>
      <c r="Z29" s="45" t="str">
        <f t="shared" si="16"/>
        <v>NA</v>
      </c>
      <c r="AA29" s="29" t="str">
        <f t="shared" si="17"/>
        <v>N</v>
      </c>
      <c r="AB29" s="46">
        <f t="shared" si="18"/>
        <v>2</v>
      </c>
      <c r="AC29" s="31">
        <f t="shared" si="19"/>
        <v>20000</v>
      </c>
      <c r="AD29" s="31">
        <f t="shared" si="20"/>
        <v>65000</v>
      </c>
      <c r="AE29" s="31">
        <f t="shared" si="21"/>
        <v>7403.454743422998</v>
      </c>
      <c r="AF29" s="47">
        <f t="shared" si="22"/>
        <v>0</v>
      </c>
      <c r="AG29" s="31">
        <f t="shared" si="23"/>
        <v>0</v>
      </c>
      <c r="AH29" s="48">
        <f t="shared" si="24"/>
        <v>1</v>
      </c>
      <c r="AI29" s="33">
        <f t="shared" si="25"/>
        <v>20000</v>
      </c>
      <c r="AJ29" s="33">
        <f t="shared" si="26"/>
        <v>65000</v>
      </c>
      <c r="AK29" s="33">
        <f t="shared" si="27"/>
        <v>0</v>
      </c>
      <c r="AL29" s="33">
        <f t="shared" si="28"/>
        <v>7544.1203835480346</v>
      </c>
      <c r="AM29" s="34">
        <f t="shared" si="29"/>
        <v>7544.1203835480346</v>
      </c>
    </row>
    <row r="30" spans="1:39" ht="15.75" customHeight="1" x14ac:dyDescent="0.3">
      <c r="A30" s="166" t="s">
        <v>1235</v>
      </c>
      <c r="B30" s="99">
        <v>11089</v>
      </c>
      <c r="C30" s="99">
        <v>30070</v>
      </c>
      <c r="D30" s="165">
        <v>44986</v>
      </c>
      <c r="E30" s="165">
        <v>45050</v>
      </c>
      <c r="F30" s="166">
        <v>2</v>
      </c>
      <c r="G30" s="178">
        <v>0.87</v>
      </c>
      <c r="H30" s="181">
        <v>0.5</v>
      </c>
      <c r="I30" s="180">
        <v>5.5500000000000001E-2</v>
      </c>
      <c r="J30" s="21">
        <f t="shared" si="0"/>
        <v>1.1299999999999999</v>
      </c>
      <c r="K30" s="21" t="str">
        <f t="shared" si="1"/>
        <v>Y</v>
      </c>
      <c r="L30" s="37" t="str">
        <f t="shared" si="2"/>
        <v>NA</v>
      </c>
      <c r="M30" s="8" t="str">
        <f t="shared" si="3"/>
        <v>Y</v>
      </c>
      <c r="N30" s="42">
        <f t="shared" si="4"/>
        <v>3</v>
      </c>
      <c r="O30" s="43">
        <f t="shared" si="5"/>
        <v>200000</v>
      </c>
      <c r="P30" s="43" t="str">
        <f t="shared" si="6"/>
        <v>NA</v>
      </c>
      <c r="Q30" s="24">
        <f t="shared" si="7"/>
        <v>11704.4395</v>
      </c>
      <c r="R30" s="43">
        <f t="shared" si="8"/>
        <v>0</v>
      </c>
      <c r="S30" s="24">
        <f t="shared" si="9"/>
        <v>1000000</v>
      </c>
      <c r="T30" s="25" t="str">
        <f t="shared" si="10"/>
        <v>Y</v>
      </c>
      <c r="U30" s="44">
        <f t="shared" si="11"/>
        <v>2</v>
      </c>
      <c r="V30" s="45">
        <f t="shared" si="12"/>
        <v>200000</v>
      </c>
      <c r="W30" s="45">
        <f t="shared" si="13"/>
        <v>1000000</v>
      </c>
      <c r="X30" s="28">
        <f t="shared" si="14"/>
        <v>12354.035892250002</v>
      </c>
      <c r="Y30" s="28">
        <f t="shared" si="15"/>
        <v>0</v>
      </c>
      <c r="Z30" s="45" t="str">
        <f t="shared" si="16"/>
        <v>NA</v>
      </c>
      <c r="AA30" s="29" t="str">
        <f t="shared" si="17"/>
        <v>N</v>
      </c>
      <c r="AB30" s="46">
        <f t="shared" si="18"/>
        <v>1</v>
      </c>
      <c r="AC30" s="31">
        <f t="shared" si="19"/>
        <v>20000</v>
      </c>
      <c r="AD30" s="31">
        <f t="shared" si="20"/>
        <v>65000</v>
      </c>
      <c r="AE30" s="31">
        <f t="shared" si="21"/>
        <v>13039.684884269878</v>
      </c>
      <c r="AF30" s="47">
        <f t="shared" si="22"/>
        <v>0</v>
      </c>
      <c r="AG30" s="31">
        <f t="shared" si="23"/>
        <v>0</v>
      </c>
      <c r="AH30" s="48">
        <f t="shared" si="24"/>
        <v>0</v>
      </c>
      <c r="AI30" s="33">
        <f t="shared" si="25"/>
        <v>0</v>
      </c>
      <c r="AJ30" s="33">
        <f t="shared" si="26"/>
        <v>0</v>
      </c>
      <c r="AK30" s="33">
        <f t="shared" si="27"/>
        <v>0</v>
      </c>
      <c r="AL30" s="33">
        <f t="shared" si="28"/>
        <v>0</v>
      </c>
      <c r="AM30" s="34">
        <f t="shared" si="29"/>
        <v>0</v>
      </c>
    </row>
    <row r="31" spans="1:39" ht="15.75" customHeight="1" x14ac:dyDescent="0.3">
      <c r="A31" s="166" t="s">
        <v>1236</v>
      </c>
      <c r="B31" s="99">
        <v>7686</v>
      </c>
      <c r="C31" s="99">
        <v>72634</v>
      </c>
      <c r="D31" s="165">
        <v>44858</v>
      </c>
      <c r="E31" s="165">
        <v>45186</v>
      </c>
      <c r="F31" s="166">
        <v>4</v>
      </c>
      <c r="G31" s="178">
        <v>3.75</v>
      </c>
      <c r="H31" s="181">
        <v>0.5</v>
      </c>
      <c r="I31" s="180">
        <v>6.1899999999999997E-2</v>
      </c>
      <c r="J31" s="21">
        <f t="shared" si="0"/>
        <v>0.25</v>
      </c>
      <c r="K31" s="21" t="str">
        <f t="shared" si="1"/>
        <v>Y</v>
      </c>
      <c r="L31" s="37" t="str">
        <f t="shared" si="2"/>
        <v>NA</v>
      </c>
      <c r="M31" s="8" t="str">
        <f t="shared" si="3"/>
        <v>Y</v>
      </c>
      <c r="N31" s="42">
        <f t="shared" si="4"/>
        <v>1</v>
      </c>
      <c r="O31" s="43">
        <f t="shared" si="5"/>
        <v>200000</v>
      </c>
      <c r="P31" s="43" t="str">
        <f t="shared" si="6"/>
        <v>NA</v>
      </c>
      <c r="Q31" s="24">
        <f t="shared" si="7"/>
        <v>8161.7634000000007</v>
      </c>
      <c r="R31" s="43">
        <f t="shared" si="8"/>
        <v>0</v>
      </c>
      <c r="S31" s="24">
        <f t="shared" si="9"/>
        <v>1000000</v>
      </c>
      <c r="T31" s="25" t="str">
        <f t="shared" si="10"/>
        <v>N</v>
      </c>
      <c r="U31" s="44">
        <f t="shared" si="11"/>
        <v>0</v>
      </c>
      <c r="V31" s="45">
        <f t="shared" si="12"/>
        <v>0</v>
      </c>
      <c r="W31" s="45">
        <f t="shared" si="13"/>
        <v>0</v>
      </c>
      <c r="X31" s="28">
        <f t="shared" si="14"/>
        <v>0</v>
      </c>
      <c r="Y31" s="28">
        <f t="shared" si="15"/>
        <v>0</v>
      </c>
      <c r="Z31" s="45">
        <f t="shared" si="16"/>
        <v>0</v>
      </c>
      <c r="AA31" s="29" t="str">
        <f t="shared" si="17"/>
        <v>N</v>
      </c>
      <c r="AB31" s="46">
        <f t="shared" si="18"/>
        <v>0</v>
      </c>
      <c r="AC31" s="31">
        <f t="shared" si="19"/>
        <v>0</v>
      </c>
      <c r="AD31" s="31">
        <f t="shared" si="20"/>
        <v>0</v>
      </c>
      <c r="AE31" s="31">
        <f t="shared" si="21"/>
        <v>0</v>
      </c>
      <c r="AF31" s="47">
        <f t="shared" si="22"/>
        <v>0</v>
      </c>
      <c r="AG31" s="31">
        <f t="shared" si="23"/>
        <v>0</v>
      </c>
      <c r="AH31" s="48">
        <f t="shared" si="24"/>
        <v>0</v>
      </c>
      <c r="AI31" s="33">
        <f t="shared" si="25"/>
        <v>0</v>
      </c>
      <c r="AJ31" s="33">
        <f t="shared" si="26"/>
        <v>0</v>
      </c>
      <c r="AK31" s="33">
        <f t="shared" si="27"/>
        <v>0</v>
      </c>
      <c r="AL31" s="33">
        <f t="shared" si="28"/>
        <v>0</v>
      </c>
      <c r="AM31" s="34">
        <f t="shared" si="29"/>
        <v>0</v>
      </c>
    </row>
    <row r="32" spans="1:39" ht="15.75" customHeight="1" x14ac:dyDescent="0.3">
      <c r="A32" s="166" t="s">
        <v>1237</v>
      </c>
      <c r="B32" s="99">
        <v>13703</v>
      </c>
      <c r="C32" s="99">
        <v>75579</v>
      </c>
      <c r="D32" s="165">
        <v>45936</v>
      </c>
      <c r="E32" s="165">
        <v>46296</v>
      </c>
      <c r="F32" s="166">
        <v>4</v>
      </c>
      <c r="G32" s="178">
        <v>1.88</v>
      </c>
      <c r="H32" s="181">
        <v>0.25</v>
      </c>
      <c r="I32" s="180">
        <v>1.5699999999999999E-2</v>
      </c>
      <c r="J32" s="21">
        <f t="shared" si="0"/>
        <v>2.12</v>
      </c>
      <c r="K32" s="21" t="str">
        <f t="shared" si="1"/>
        <v>Y</v>
      </c>
      <c r="L32" s="37" t="str">
        <f t="shared" si="2"/>
        <v>NA</v>
      </c>
      <c r="M32" s="8" t="str">
        <f t="shared" si="3"/>
        <v>Y</v>
      </c>
      <c r="N32" s="42">
        <f t="shared" si="4"/>
        <v>9</v>
      </c>
      <c r="O32" s="43">
        <f t="shared" si="5"/>
        <v>200000</v>
      </c>
      <c r="P32" s="43" t="str">
        <f t="shared" si="6"/>
        <v>NA</v>
      </c>
      <c r="Q32" s="24">
        <f t="shared" si="7"/>
        <v>13918.1371</v>
      </c>
      <c r="R32" s="43">
        <f t="shared" si="8"/>
        <v>0</v>
      </c>
      <c r="S32" s="24">
        <f t="shared" si="9"/>
        <v>1000000</v>
      </c>
      <c r="T32" s="25" t="str">
        <f t="shared" si="10"/>
        <v>Y</v>
      </c>
      <c r="U32" s="44">
        <f t="shared" si="11"/>
        <v>8</v>
      </c>
      <c r="V32" s="45">
        <f t="shared" si="12"/>
        <v>200000</v>
      </c>
      <c r="W32" s="45">
        <f t="shared" si="13"/>
        <v>1000000</v>
      </c>
      <c r="X32" s="28">
        <f t="shared" si="14"/>
        <v>14136.65185247</v>
      </c>
      <c r="Y32" s="28">
        <f t="shared" si="15"/>
        <v>0</v>
      </c>
      <c r="Z32" s="45" t="str">
        <f t="shared" si="16"/>
        <v>NA</v>
      </c>
      <c r="AA32" s="29" t="str">
        <f t="shared" si="17"/>
        <v>Y</v>
      </c>
      <c r="AB32" s="46">
        <f t="shared" si="18"/>
        <v>7</v>
      </c>
      <c r="AC32" s="31">
        <f t="shared" si="19"/>
        <v>200000</v>
      </c>
      <c r="AD32" s="31">
        <f t="shared" si="20"/>
        <v>1000000</v>
      </c>
      <c r="AE32" s="31">
        <f t="shared" si="21"/>
        <v>14358.597286553781</v>
      </c>
      <c r="AF32" s="47">
        <f t="shared" si="22"/>
        <v>0</v>
      </c>
      <c r="AG32" s="31" t="str">
        <f t="shared" si="23"/>
        <v>NA</v>
      </c>
      <c r="AH32" s="48">
        <f t="shared" si="24"/>
        <v>6</v>
      </c>
      <c r="AI32" s="33">
        <f t="shared" si="25"/>
        <v>20000</v>
      </c>
      <c r="AJ32" s="33">
        <f t="shared" si="26"/>
        <v>65000</v>
      </c>
      <c r="AK32" s="33">
        <f t="shared" si="27"/>
        <v>14584.027263952676</v>
      </c>
      <c r="AL32" s="33">
        <f t="shared" si="28"/>
        <v>0</v>
      </c>
      <c r="AM32" s="34">
        <f t="shared" si="29"/>
        <v>0</v>
      </c>
    </row>
    <row r="33" spans="1:39" ht="15.75" customHeight="1" x14ac:dyDescent="0.3">
      <c r="A33" s="166" t="s">
        <v>1238</v>
      </c>
      <c r="B33" s="99">
        <v>8276</v>
      </c>
      <c r="C33" s="99">
        <v>27878</v>
      </c>
      <c r="D33" s="165">
        <v>45103</v>
      </c>
      <c r="E33" s="165">
        <v>45242</v>
      </c>
      <c r="F33" s="166">
        <v>4</v>
      </c>
      <c r="G33" s="178">
        <v>0.62</v>
      </c>
      <c r="H33" s="181">
        <v>0.75</v>
      </c>
      <c r="I33" s="180">
        <v>7.6700000000000004E-2</v>
      </c>
      <c r="J33" s="21">
        <f t="shared" si="0"/>
        <v>3.38</v>
      </c>
      <c r="K33" s="21" t="str">
        <f t="shared" si="1"/>
        <v>Y</v>
      </c>
      <c r="L33" s="37" t="str">
        <f t="shared" si="2"/>
        <v>NA</v>
      </c>
      <c r="M33" s="8" t="str">
        <f t="shared" si="3"/>
        <v>Y</v>
      </c>
      <c r="N33" s="42">
        <f t="shared" si="4"/>
        <v>5</v>
      </c>
      <c r="O33" s="43">
        <f t="shared" si="5"/>
        <v>200000</v>
      </c>
      <c r="P33" s="43" t="str">
        <f t="shared" si="6"/>
        <v>NA</v>
      </c>
      <c r="Q33" s="24">
        <f t="shared" si="7"/>
        <v>8910.7692000000006</v>
      </c>
      <c r="R33" s="43">
        <f t="shared" si="8"/>
        <v>0</v>
      </c>
      <c r="S33" s="24">
        <f t="shared" si="9"/>
        <v>1000000</v>
      </c>
      <c r="T33" s="25" t="str">
        <f t="shared" si="10"/>
        <v>Y</v>
      </c>
      <c r="U33" s="44">
        <f t="shared" si="11"/>
        <v>4</v>
      </c>
      <c r="V33" s="45">
        <f t="shared" si="12"/>
        <v>200000</v>
      </c>
      <c r="W33" s="45">
        <f t="shared" si="13"/>
        <v>1000000</v>
      </c>
      <c r="X33" s="28">
        <f t="shared" si="14"/>
        <v>9594.2251976400003</v>
      </c>
      <c r="Y33" s="28">
        <f t="shared" si="15"/>
        <v>0</v>
      </c>
      <c r="Z33" s="45" t="str">
        <f t="shared" si="16"/>
        <v>NA</v>
      </c>
      <c r="AA33" s="29" t="str">
        <f t="shared" si="17"/>
        <v>Y</v>
      </c>
      <c r="AB33" s="46">
        <f t="shared" si="18"/>
        <v>3</v>
      </c>
      <c r="AC33" s="31">
        <f t="shared" si="19"/>
        <v>200000</v>
      </c>
      <c r="AD33" s="31">
        <f t="shared" si="20"/>
        <v>1000000</v>
      </c>
      <c r="AE33" s="31">
        <f t="shared" si="21"/>
        <v>10330.102270298989</v>
      </c>
      <c r="AF33" s="47">
        <f t="shared" si="22"/>
        <v>0</v>
      </c>
      <c r="AG33" s="31" t="str">
        <f t="shared" si="23"/>
        <v>NA</v>
      </c>
      <c r="AH33" s="48">
        <f t="shared" si="24"/>
        <v>2</v>
      </c>
      <c r="AI33" s="33">
        <f t="shared" si="25"/>
        <v>20000</v>
      </c>
      <c r="AJ33" s="33">
        <f t="shared" si="26"/>
        <v>65000</v>
      </c>
      <c r="AK33" s="33">
        <f t="shared" si="27"/>
        <v>11122.421114430921</v>
      </c>
      <c r="AL33" s="33">
        <f t="shared" si="28"/>
        <v>0</v>
      </c>
      <c r="AM33" s="34">
        <f t="shared" si="29"/>
        <v>0</v>
      </c>
    </row>
    <row r="34" spans="1:39" ht="15.75" customHeight="1" x14ac:dyDescent="0.3">
      <c r="A34" s="166" t="s">
        <v>1239</v>
      </c>
      <c r="B34" s="99">
        <v>14338</v>
      </c>
      <c r="C34" s="99">
        <v>45014</v>
      </c>
      <c r="D34" s="165">
        <v>45307</v>
      </c>
      <c r="E34" s="165">
        <v>45615</v>
      </c>
      <c r="F34" s="166">
        <v>4</v>
      </c>
      <c r="G34" s="178">
        <v>2.4900000000000002</v>
      </c>
      <c r="H34" s="181">
        <v>0.25</v>
      </c>
      <c r="I34" s="180">
        <v>6.1800000000000001E-2</v>
      </c>
      <c r="J34" s="21">
        <f t="shared" si="0"/>
        <v>1.5099999999999998</v>
      </c>
      <c r="K34" s="21" t="str">
        <f t="shared" si="1"/>
        <v>Y</v>
      </c>
      <c r="L34" s="37" t="str">
        <f t="shared" si="2"/>
        <v>NA</v>
      </c>
      <c r="M34" s="8" t="str">
        <f t="shared" si="3"/>
        <v>Y</v>
      </c>
      <c r="N34" s="42">
        <f t="shared" si="4"/>
        <v>7</v>
      </c>
      <c r="O34" s="43">
        <f t="shared" si="5"/>
        <v>200000</v>
      </c>
      <c r="P34" s="43" t="str">
        <f t="shared" si="6"/>
        <v>NA</v>
      </c>
      <c r="Q34" s="24">
        <f t="shared" si="7"/>
        <v>15224.088400000001</v>
      </c>
      <c r="R34" s="43">
        <f t="shared" si="8"/>
        <v>0</v>
      </c>
      <c r="S34" s="24">
        <f t="shared" si="9"/>
        <v>1000000</v>
      </c>
      <c r="T34" s="25" t="str">
        <f t="shared" si="10"/>
        <v>Y</v>
      </c>
      <c r="U34" s="44">
        <f t="shared" si="11"/>
        <v>6</v>
      </c>
      <c r="V34" s="45">
        <f t="shared" si="12"/>
        <v>200000</v>
      </c>
      <c r="W34" s="45">
        <f t="shared" si="13"/>
        <v>1000000</v>
      </c>
      <c r="X34" s="28">
        <f t="shared" si="14"/>
        <v>16164.937063120002</v>
      </c>
      <c r="Y34" s="28">
        <f t="shared" si="15"/>
        <v>0</v>
      </c>
      <c r="Z34" s="45" t="str">
        <f t="shared" si="16"/>
        <v>NA</v>
      </c>
      <c r="AA34" s="29" t="str">
        <f t="shared" si="17"/>
        <v>N</v>
      </c>
      <c r="AB34" s="46">
        <f t="shared" si="18"/>
        <v>5</v>
      </c>
      <c r="AC34" s="31">
        <f t="shared" si="19"/>
        <v>20000</v>
      </c>
      <c r="AD34" s="31">
        <f t="shared" si="20"/>
        <v>65000</v>
      </c>
      <c r="AE34" s="31">
        <f t="shared" si="21"/>
        <v>17163.930173620818</v>
      </c>
      <c r="AF34" s="47">
        <f t="shared" si="22"/>
        <v>0</v>
      </c>
      <c r="AG34" s="31">
        <f t="shared" si="23"/>
        <v>0</v>
      </c>
      <c r="AH34" s="48">
        <f t="shared" si="24"/>
        <v>4</v>
      </c>
      <c r="AI34" s="33">
        <f t="shared" si="25"/>
        <v>20000</v>
      </c>
      <c r="AJ34" s="33">
        <f t="shared" si="26"/>
        <v>65000</v>
      </c>
      <c r="AK34" s="33">
        <f t="shared" si="27"/>
        <v>0</v>
      </c>
      <c r="AL34" s="33">
        <f t="shared" si="28"/>
        <v>18224.661058350586</v>
      </c>
      <c r="AM34" s="34">
        <f t="shared" si="29"/>
        <v>18224.661058350586</v>
      </c>
    </row>
    <row r="35" spans="1:39" ht="15.75" customHeight="1" x14ac:dyDescent="0.3">
      <c r="A35" s="166" t="s">
        <v>1240</v>
      </c>
      <c r="B35" s="99">
        <v>8394</v>
      </c>
      <c r="C35" s="99">
        <v>35995</v>
      </c>
      <c r="D35" s="165">
        <v>45663</v>
      </c>
      <c r="E35" s="165">
        <v>45752</v>
      </c>
      <c r="F35" s="166">
        <v>2</v>
      </c>
      <c r="G35" s="178">
        <v>1.51</v>
      </c>
      <c r="H35" s="181">
        <v>0.5</v>
      </c>
      <c r="I35" s="180">
        <v>3.4099999999999998E-2</v>
      </c>
      <c r="J35" s="21">
        <f t="shared" si="0"/>
        <v>0.49</v>
      </c>
      <c r="K35" s="21" t="str">
        <f t="shared" si="1"/>
        <v>Y</v>
      </c>
      <c r="L35" s="37" t="str">
        <f t="shared" si="2"/>
        <v>NA</v>
      </c>
      <c r="M35" s="8" t="str">
        <f t="shared" si="3"/>
        <v>Y</v>
      </c>
      <c r="N35" s="42">
        <f t="shared" si="4"/>
        <v>1</v>
      </c>
      <c r="O35" s="43">
        <f t="shared" si="5"/>
        <v>200000</v>
      </c>
      <c r="P35" s="43" t="str">
        <f t="shared" si="6"/>
        <v>NA</v>
      </c>
      <c r="Q35" s="24">
        <f t="shared" si="7"/>
        <v>8680.2353999999996</v>
      </c>
      <c r="R35" s="43">
        <f t="shared" si="8"/>
        <v>0</v>
      </c>
      <c r="S35" s="24">
        <f t="shared" si="9"/>
        <v>1000000</v>
      </c>
      <c r="T35" s="25" t="str">
        <f t="shared" si="10"/>
        <v>N</v>
      </c>
      <c r="U35" s="44">
        <f t="shared" si="11"/>
        <v>0</v>
      </c>
      <c r="V35" s="45">
        <f t="shared" si="12"/>
        <v>0</v>
      </c>
      <c r="W35" s="45">
        <f t="shared" si="13"/>
        <v>0</v>
      </c>
      <c r="X35" s="28">
        <f t="shared" si="14"/>
        <v>0</v>
      </c>
      <c r="Y35" s="28">
        <f t="shared" si="15"/>
        <v>0</v>
      </c>
      <c r="Z35" s="45">
        <f t="shared" si="16"/>
        <v>0</v>
      </c>
      <c r="AA35" s="29" t="str">
        <f t="shared" si="17"/>
        <v>N</v>
      </c>
      <c r="AB35" s="46">
        <f t="shared" si="18"/>
        <v>0</v>
      </c>
      <c r="AC35" s="31">
        <f t="shared" si="19"/>
        <v>0</v>
      </c>
      <c r="AD35" s="31">
        <f t="shared" si="20"/>
        <v>0</v>
      </c>
      <c r="AE35" s="31">
        <f t="shared" si="21"/>
        <v>0</v>
      </c>
      <c r="AF35" s="47">
        <f t="shared" si="22"/>
        <v>0</v>
      </c>
      <c r="AG35" s="31">
        <f t="shared" si="23"/>
        <v>0</v>
      </c>
      <c r="AH35" s="48">
        <f t="shared" si="24"/>
        <v>0</v>
      </c>
      <c r="AI35" s="33">
        <f t="shared" si="25"/>
        <v>0</v>
      </c>
      <c r="AJ35" s="33">
        <f t="shared" si="26"/>
        <v>0</v>
      </c>
      <c r="AK35" s="33">
        <f t="shared" si="27"/>
        <v>0</v>
      </c>
      <c r="AL35" s="33">
        <f t="shared" si="28"/>
        <v>0</v>
      </c>
      <c r="AM35" s="34">
        <f t="shared" si="29"/>
        <v>0</v>
      </c>
    </row>
    <row r="36" spans="1:39" ht="15.75" customHeight="1" x14ac:dyDescent="0.3">
      <c r="A36" s="166" t="s">
        <v>1241</v>
      </c>
      <c r="B36" s="99">
        <v>16235</v>
      </c>
      <c r="C36" s="99">
        <v>52920</v>
      </c>
      <c r="D36" s="165">
        <v>44797</v>
      </c>
      <c r="E36" s="165">
        <v>45151</v>
      </c>
      <c r="F36" s="166">
        <v>4</v>
      </c>
      <c r="G36" s="178">
        <v>2.0699999999999998</v>
      </c>
      <c r="H36" s="181">
        <v>0.75</v>
      </c>
      <c r="I36" s="180">
        <v>7.8399999999999997E-2</v>
      </c>
      <c r="J36" s="21">
        <f t="shared" si="0"/>
        <v>1.9300000000000002</v>
      </c>
      <c r="K36" s="21" t="str">
        <f t="shared" si="1"/>
        <v>Y</v>
      </c>
      <c r="L36" s="37" t="str">
        <f t="shared" si="2"/>
        <v>NA</v>
      </c>
      <c r="M36" s="8" t="str">
        <f t="shared" si="3"/>
        <v>Y</v>
      </c>
      <c r="N36" s="42">
        <f t="shared" si="4"/>
        <v>3</v>
      </c>
      <c r="O36" s="43">
        <f t="shared" si="5"/>
        <v>200000</v>
      </c>
      <c r="P36" s="43" t="str">
        <f t="shared" si="6"/>
        <v>NA</v>
      </c>
      <c r="Q36" s="24">
        <f t="shared" si="7"/>
        <v>17507.824000000001</v>
      </c>
      <c r="R36" s="43">
        <f t="shared" si="8"/>
        <v>0</v>
      </c>
      <c r="S36" s="24">
        <f t="shared" si="9"/>
        <v>1000000</v>
      </c>
      <c r="T36" s="25" t="str">
        <f t="shared" si="10"/>
        <v>Y</v>
      </c>
      <c r="U36" s="44">
        <f t="shared" si="11"/>
        <v>2</v>
      </c>
      <c r="V36" s="45">
        <f t="shared" si="12"/>
        <v>200000</v>
      </c>
      <c r="W36" s="45">
        <f t="shared" si="13"/>
        <v>1000000</v>
      </c>
      <c r="X36" s="28">
        <f t="shared" si="14"/>
        <v>18880.4374016</v>
      </c>
      <c r="Y36" s="28">
        <f t="shared" si="15"/>
        <v>0</v>
      </c>
      <c r="Z36" s="45" t="str">
        <f t="shared" si="16"/>
        <v>NA</v>
      </c>
      <c r="AA36" s="29" t="str">
        <f t="shared" si="17"/>
        <v>N</v>
      </c>
      <c r="AB36" s="46">
        <f t="shared" si="18"/>
        <v>1</v>
      </c>
      <c r="AC36" s="31">
        <f t="shared" si="19"/>
        <v>20000</v>
      </c>
      <c r="AD36" s="31">
        <f t="shared" si="20"/>
        <v>65000</v>
      </c>
      <c r="AE36" s="31">
        <f t="shared" si="21"/>
        <v>20000</v>
      </c>
      <c r="AF36" s="47">
        <f t="shared" si="22"/>
        <v>360.66369388543899</v>
      </c>
      <c r="AG36" s="31">
        <f t="shared" si="23"/>
        <v>0</v>
      </c>
      <c r="AH36" s="48">
        <f t="shared" si="24"/>
        <v>0</v>
      </c>
      <c r="AI36" s="33">
        <f t="shared" si="25"/>
        <v>0</v>
      </c>
      <c r="AJ36" s="33">
        <f t="shared" si="26"/>
        <v>0</v>
      </c>
      <c r="AK36" s="33">
        <f t="shared" si="27"/>
        <v>0</v>
      </c>
      <c r="AL36" s="33">
        <f t="shared" si="28"/>
        <v>0</v>
      </c>
      <c r="AM36" s="34">
        <f t="shared" si="29"/>
        <v>360.66369388543899</v>
      </c>
    </row>
    <row r="37" spans="1:39" ht="15.75" customHeight="1" x14ac:dyDescent="0.3">
      <c r="A37" s="166" t="s">
        <v>1242</v>
      </c>
      <c r="B37" s="99">
        <v>18879</v>
      </c>
      <c r="C37" s="99">
        <v>65144</v>
      </c>
      <c r="D37" s="165">
        <v>46114</v>
      </c>
      <c r="E37" s="165">
        <v>46145</v>
      </c>
      <c r="F37" s="166">
        <v>4</v>
      </c>
      <c r="G37" s="178">
        <v>3.11</v>
      </c>
      <c r="H37" s="181">
        <v>0.75</v>
      </c>
      <c r="I37" s="180">
        <v>2.63E-2</v>
      </c>
      <c r="J37" s="21">
        <f t="shared" si="0"/>
        <v>0.89000000000000012</v>
      </c>
      <c r="K37" s="21" t="str">
        <f t="shared" si="1"/>
        <v>Y</v>
      </c>
      <c r="L37" s="37" t="str">
        <f t="shared" si="2"/>
        <v>NA</v>
      </c>
      <c r="M37" s="8" t="str">
        <f t="shared" si="3"/>
        <v>Y</v>
      </c>
      <c r="N37" s="42">
        <f t="shared" si="4"/>
        <v>2</v>
      </c>
      <c r="O37" s="43">
        <f t="shared" si="5"/>
        <v>200000</v>
      </c>
      <c r="P37" s="43" t="str">
        <f t="shared" si="6"/>
        <v>NA</v>
      </c>
      <c r="Q37" s="24">
        <f t="shared" si="7"/>
        <v>19375.5177</v>
      </c>
      <c r="R37" s="43">
        <f t="shared" si="8"/>
        <v>0</v>
      </c>
      <c r="S37" s="24">
        <f t="shared" si="9"/>
        <v>1000000</v>
      </c>
      <c r="T37" s="25" t="str">
        <f t="shared" si="10"/>
        <v>N</v>
      </c>
      <c r="U37" s="44">
        <f t="shared" si="11"/>
        <v>1</v>
      </c>
      <c r="V37" s="45">
        <f t="shared" si="12"/>
        <v>20000</v>
      </c>
      <c r="W37" s="45">
        <f t="shared" si="13"/>
        <v>65000</v>
      </c>
      <c r="X37" s="28">
        <f t="shared" si="14"/>
        <v>0</v>
      </c>
      <c r="Y37" s="28">
        <f t="shared" si="15"/>
        <v>19885.093815510001</v>
      </c>
      <c r="Z37" s="45">
        <f t="shared" si="16"/>
        <v>0</v>
      </c>
      <c r="AA37" s="29" t="str">
        <f t="shared" si="17"/>
        <v>N</v>
      </c>
      <c r="AB37" s="46">
        <f t="shared" si="18"/>
        <v>0</v>
      </c>
      <c r="AC37" s="31">
        <f t="shared" si="19"/>
        <v>0</v>
      </c>
      <c r="AD37" s="31">
        <f t="shared" si="20"/>
        <v>0</v>
      </c>
      <c r="AE37" s="31">
        <f t="shared" si="21"/>
        <v>0</v>
      </c>
      <c r="AF37" s="47">
        <f t="shared" si="22"/>
        <v>0</v>
      </c>
      <c r="AG37" s="31">
        <f t="shared" si="23"/>
        <v>0</v>
      </c>
      <c r="AH37" s="48">
        <f t="shared" si="24"/>
        <v>0</v>
      </c>
      <c r="AI37" s="33">
        <f t="shared" si="25"/>
        <v>0</v>
      </c>
      <c r="AJ37" s="33">
        <f t="shared" si="26"/>
        <v>0</v>
      </c>
      <c r="AK37" s="33">
        <f t="shared" si="27"/>
        <v>0</v>
      </c>
      <c r="AL37" s="33">
        <f t="shared" si="28"/>
        <v>0</v>
      </c>
      <c r="AM37" s="34">
        <f t="shared" si="29"/>
        <v>19885.093815510001</v>
      </c>
    </row>
    <row r="38" spans="1:39" ht="15.75" customHeight="1" x14ac:dyDescent="0.3">
      <c r="A38" s="166" t="s">
        <v>1243</v>
      </c>
      <c r="B38" s="99">
        <v>19014</v>
      </c>
      <c r="C38" s="99">
        <v>102533</v>
      </c>
      <c r="D38" s="165">
        <v>46185</v>
      </c>
      <c r="E38" s="165">
        <v>46272</v>
      </c>
      <c r="F38" s="166">
        <v>2</v>
      </c>
      <c r="G38" s="178">
        <v>1.9</v>
      </c>
      <c r="H38" s="181">
        <v>0.5</v>
      </c>
      <c r="I38" s="180">
        <v>5.3199999999999997E-2</v>
      </c>
      <c r="J38" s="21">
        <f t="shared" si="0"/>
        <v>0.10000000000000009</v>
      </c>
      <c r="K38" s="21" t="str">
        <f t="shared" si="1"/>
        <v>Y</v>
      </c>
      <c r="L38" s="37" t="str">
        <f t="shared" si="2"/>
        <v>NA</v>
      </c>
      <c r="M38" s="8" t="str">
        <f t="shared" si="3"/>
        <v>Y</v>
      </c>
      <c r="N38" s="42">
        <f t="shared" si="4"/>
        <v>1</v>
      </c>
      <c r="O38" s="43">
        <f t="shared" si="5"/>
        <v>200000</v>
      </c>
      <c r="P38" s="43" t="str">
        <f t="shared" si="6"/>
        <v>NA</v>
      </c>
      <c r="Q38" s="24">
        <f t="shared" si="7"/>
        <v>20025.5448</v>
      </c>
      <c r="R38" s="43">
        <f t="shared" si="8"/>
        <v>0</v>
      </c>
      <c r="S38" s="24">
        <f t="shared" si="9"/>
        <v>1000000</v>
      </c>
      <c r="T38" s="25" t="str">
        <f t="shared" si="10"/>
        <v>N</v>
      </c>
      <c r="U38" s="44">
        <f t="shared" si="11"/>
        <v>0</v>
      </c>
      <c r="V38" s="45">
        <f t="shared" si="12"/>
        <v>0</v>
      </c>
      <c r="W38" s="45">
        <f t="shared" si="13"/>
        <v>0</v>
      </c>
      <c r="X38" s="28">
        <f t="shared" si="14"/>
        <v>0</v>
      </c>
      <c r="Y38" s="28">
        <f t="shared" si="15"/>
        <v>0</v>
      </c>
      <c r="Z38" s="45">
        <f t="shared" si="16"/>
        <v>0</v>
      </c>
      <c r="AA38" s="29" t="str">
        <f t="shared" si="17"/>
        <v>N</v>
      </c>
      <c r="AB38" s="46">
        <f t="shared" si="18"/>
        <v>0</v>
      </c>
      <c r="AC38" s="31">
        <f t="shared" si="19"/>
        <v>0</v>
      </c>
      <c r="AD38" s="31">
        <f t="shared" si="20"/>
        <v>0</v>
      </c>
      <c r="AE38" s="31">
        <f t="shared" si="21"/>
        <v>0</v>
      </c>
      <c r="AF38" s="47">
        <f t="shared" si="22"/>
        <v>0</v>
      </c>
      <c r="AG38" s="31">
        <f t="shared" si="23"/>
        <v>0</v>
      </c>
      <c r="AH38" s="48">
        <f t="shared" si="24"/>
        <v>0</v>
      </c>
      <c r="AI38" s="33">
        <f t="shared" si="25"/>
        <v>0</v>
      </c>
      <c r="AJ38" s="33">
        <f t="shared" si="26"/>
        <v>0</v>
      </c>
      <c r="AK38" s="33">
        <f t="shared" si="27"/>
        <v>0</v>
      </c>
      <c r="AL38" s="33">
        <f t="shared" si="28"/>
        <v>0</v>
      </c>
      <c r="AM38" s="34">
        <f t="shared" si="29"/>
        <v>0</v>
      </c>
    </row>
    <row r="39" spans="1:39" ht="15.75" customHeight="1" x14ac:dyDescent="0.3">
      <c r="A39" s="166" t="s">
        <v>1244</v>
      </c>
      <c r="B39" s="99">
        <v>23105</v>
      </c>
      <c r="C39" s="99">
        <v>52515</v>
      </c>
      <c r="D39" s="165">
        <v>45324</v>
      </c>
      <c r="E39" s="165">
        <v>45419</v>
      </c>
      <c r="F39" s="166">
        <v>2</v>
      </c>
      <c r="G39" s="178">
        <v>0.69</v>
      </c>
      <c r="H39" s="181">
        <v>0.25</v>
      </c>
      <c r="I39" s="180">
        <v>7.7899999999999997E-2</v>
      </c>
      <c r="J39" s="21">
        <f t="shared" si="0"/>
        <v>1.31</v>
      </c>
      <c r="K39" s="21" t="str">
        <f t="shared" si="1"/>
        <v>Y</v>
      </c>
      <c r="L39" s="37" t="str">
        <f t="shared" si="2"/>
        <v>NA</v>
      </c>
      <c r="M39" s="8" t="str">
        <f t="shared" si="3"/>
        <v>Y</v>
      </c>
      <c r="N39" s="42">
        <f t="shared" si="4"/>
        <v>6</v>
      </c>
      <c r="O39" s="43">
        <f t="shared" si="5"/>
        <v>200000</v>
      </c>
      <c r="P39" s="43" t="str">
        <f t="shared" si="6"/>
        <v>NA</v>
      </c>
      <c r="Q39" s="24">
        <f t="shared" si="7"/>
        <v>24904.879500000003</v>
      </c>
      <c r="R39" s="43">
        <f t="shared" si="8"/>
        <v>0</v>
      </c>
      <c r="S39" s="24">
        <f t="shared" si="9"/>
        <v>1000000</v>
      </c>
      <c r="T39" s="25" t="str">
        <f t="shared" si="10"/>
        <v>Y</v>
      </c>
      <c r="U39" s="44">
        <f t="shared" si="11"/>
        <v>5</v>
      </c>
      <c r="V39" s="45">
        <f t="shared" si="12"/>
        <v>200000</v>
      </c>
      <c r="W39" s="45">
        <f t="shared" si="13"/>
        <v>1000000</v>
      </c>
      <c r="X39" s="28">
        <f t="shared" si="14"/>
        <v>26844.969613050005</v>
      </c>
      <c r="Y39" s="28">
        <f t="shared" si="15"/>
        <v>0</v>
      </c>
      <c r="Z39" s="45" t="str">
        <f t="shared" si="16"/>
        <v>NA</v>
      </c>
      <c r="AA39" s="29" t="str">
        <f t="shared" si="17"/>
        <v>N</v>
      </c>
      <c r="AB39" s="46">
        <f t="shared" si="18"/>
        <v>4</v>
      </c>
      <c r="AC39" s="31">
        <f t="shared" si="19"/>
        <v>20000</v>
      </c>
      <c r="AD39" s="31">
        <f t="shared" si="20"/>
        <v>65000</v>
      </c>
      <c r="AE39" s="31">
        <f t="shared" si="21"/>
        <v>20000</v>
      </c>
      <c r="AF39" s="47">
        <f t="shared" si="22"/>
        <v>8936.1927459066028</v>
      </c>
      <c r="AG39" s="31">
        <f t="shared" si="23"/>
        <v>0</v>
      </c>
      <c r="AH39" s="48">
        <f t="shared" si="24"/>
        <v>3</v>
      </c>
      <c r="AI39" s="33">
        <f t="shared" si="25"/>
        <v>20000</v>
      </c>
      <c r="AJ39" s="33">
        <f t="shared" si="26"/>
        <v>65000</v>
      </c>
      <c r="AK39" s="33">
        <f t="shared" si="27"/>
        <v>0</v>
      </c>
      <c r="AL39" s="33">
        <f t="shared" si="28"/>
        <v>31190.322160812728</v>
      </c>
      <c r="AM39" s="34">
        <f t="shared" si="29"/>
        <v>40126.514906719327</v>
      </c>
    </row>
    <row r="40" spans="1:39" ht="15.75" customHeight="1" x14ac:dyDescent="0.3">
      <c r="A40" s="166" t="s">
        <v>1245</v>
      </c>
      <c r="B40" s="99">
        <v>8368</v>
      </c>
      <c r="C40" s="99">
        <v>64725</v>
      </c>
      <c r="D40" s="165">
        <v>44607</v>
      </c>
      <c r="E40" s="165">
        <v>44923</v>
      </c>
      <c r="F40" s="166">
        <v>4</v>
      </c>
      <c r="G40" s="178">
        <v>3.9</v>
      </c>
      <c r="H40" s="181">
        <v>0.5</v>
      </c>
      <c r="I40" s="180">
        <v>7.9799999999999996E-2</v>
      </c>
      <c r="J40" s="21">
        <f t="shared" si="0"/>
        <v>0.10000000000000009</v>
      </c>
      <c r="K40" s="21" t="str">
        <f t="shared" si="1"/>
        <v>Y</v>
      </c>
      <c r="L40" s="37" t="str">
        <f t="shared" si="2"/>
        <v>NA</v>
      </c>
      <c r="M40" s="8" t="str">
        <f t="shared" si="3"/>
        <v>Y</v>
      </c>
      <c r="N40" s="42">
        <f t="shared" si="4"/>
        <v>1</v>
      </c>
      <c r="O40" s="43">
        <f t="shared" si="5"/>
        <v>200000</v>
      </c>
      <c r="P40" s="43" t="str">
        <f t="shared" si="6"/>
        <v>NA</v>
      </c>
      <c r="Q40" s="24">
        <f t="shared" si="7"/>
        <v>9035.7664000000004</v>
      </c>
      <c r="R40" s="43">
        <f t="shared" si="8"/>
        <v>0</v>
      </c>
      <c r="S40" s="24">
        <f t="shared" si="9"/>
        <v>1000000</v>
      </c>
      <c r="T40" s="25" t="str">
        <f t="shared" si="10"/>
        <v>N</v>
      </c>
      <c r="U40" s="44">
        <f t="shared" si="11"/>
        <v>0</v>
      </c>
      <c r="V40" s="45">
        <f t="shared" si="12"/>
        <v>0</v>
      </c>
      <c r="W40" s="45">
        <f t="shared" si="13"/>
        <v>0</v>
      </c>
      <c r="X40" s="28">
        <f t="shared" si="14"/>
        <v>0</v>
      </c>
      <c r="Y40" s="28">
        <f t="shared" si="15"/>
        <v>0</v>
      </c>
      <c r="Z40" s="45">
        <f t="shared" si="16"/>
        <v>0</v>
      </c>
      <c r="AA40" s="29" t="str">
        <f t="shared" si="17"/>
        <v>N</v>
      </c>
      <c r="AB40" s="46">
        <f t="shared" si="18"/>
        <v>0</v>
      </c>
      <c r="AC40" s="31">
        <f t="shared" si="19"/>
        <v>0</v>
      </c>
      <c r="AD40" s="31">
        <f t="shared" si="20"/>
        <v>0</v>
      </c>
      <c r="AE40" s="31">
        <f t="shared" si="21"/>
        <v>0</v>
      </c>
      <c r="AF40" s="47">
        <f t="shared" si="22"/>
        <v>0</v>
      </c>
      <c r="AG40" s="31">
        <f t="shared" si="23"/>
        <v>0</v>
      </c>
      <c r="AH40" s="48">
        <f t="shared" si="24"/>
        <v>0</v>
      </c>
      <c r="AI40" s="33">
        <f t="shared" si="25"/>
        <v>0</v>
      </c>
      <c r="AJ40" s="33">
        <f t="shared" si="26"/>
        <v>0</v>
      </c>
      <c r="AK40" s="33">
        <f t="shared" si="27"/>
        <v>0</v>
      </c>
      <c r="AL40" s="33">
        <f t="shared" si="28"/>
        <v>0</v>
      </c>
      <c r="AM40" s="34">
        <f t="shared" si="29"/>
        <v>0</v>
      </c>
    </row>
    <row r="41" spans="1:39" ht="15.75" customHeight="1" x14ac:dyDescent="0.3">
      <c r="A41" s="166" t="s">
        <v>1246</v>
      </c>
      <c r="B41" s="99">
        <v>10801</v>
      </c>
      <c r="C41" s="99">
        <v>74841</v>
      </c>
      <c r="D41" s="165">
        <v>46154</v>
      </c>
      <c r="E41" s="165">
        <v>46275</v>
      </c>
      <c r="F41" s="166">
        <v>4</v>
      </c>
      <c r="G41" s="178">
        <v>3.15</v>
      </c>
      <c r="H41" s="181">
        <v>1</v>
      </c>
      <c r="I41" s="180">
        <v>7.1199999999999999E-2</v>
      </c>
      <c r="J41" s="21">
        <f t="shared" si="0"/>
        <v>0.85000000000000009</v>
      </c>
      <c r="K41" s="21" t="str">
        <f t="shared" si="1"/>
        <v>Y</v>
      </c>
      <c r="L41" s="37" t="str">
        <f t="shared" si="2"/>
        <v>NA</v>
      </c>
      <c r="M41" s="8" t="str">
        <f t="shared" si="3"/>
        <v>Y</v>
      </c>
      <c r="N41" s="42">
        <f t="shared" si="4"/>
        <v>1</v>
      </c>
      <c r="O41" s="43">
        <f t="shared" si="5"/>
        <v>200000</v>
      </c>
      <c r="P41" s="43" t="str">
        <f t="shared" si="6"/>
        <v>NA</v>
      </c>
      <c r="Q41" s="24">
        <f t="shared" si="7"/>
        <v>11570.031199999999</v>
      </c>
      <c r="R41" s="43">
        <f t="shared" si="8"/>
        <v>0</v>
      </c>
      <c r="S41" s="24">
        <f t="shared" si="9"/>
        <v>1000000</v>
      </c>
      <c r="T41" s="25" t="str">
        <f t="shared" si="10"/>
        <v>N</v>
      </c>
      <c r="U41" s="44">
        <f t="shared" si="11"/>
        <v>0</v>
      </c>
      <c r="V41" s="45">
        <f t="shared" si="12"/>
        <v>0</v>
      </c>
      <c r="W41" s="45">
        <f t="shared" si="13"/>
        <v>0</v>
      </c>
      <c r="X41" s="28">
        <f t="shared" si="14"/>
        <v>0</v>
      </c>
      <c r="Y41" s="28">
        <f t="shared" si="15"/>
        <v>0</v>
      </c>
      <c r="Z41" s="45">
        <f t="shared" si="16"/>
        <v>0</v>
      </c>
      <c r="AA41" s="29" t="str">
        <f t="shared" si="17"/>
        <v>N</v>
      </c>
      <c r="AB41" s="46">
        <f t="shared" si="18"/>
        <v>0</v>
      </c>
      <c r="AC41" s="31">
        <f t="shared" si="19"/>
        <v>0</v>
      </c>
      <c r="AD41" s="31">
        <f t="shared" si="20"/>
        <v>0</v>
      </c>
      <c r="AE41" s="31">
        <f t="shared" si="21"/>
        <v>0</v>
      </c>
      <c r="AF41" s="47">
        <f t="shared" si="22"/>
        <v>0</v>
      </c>
      <c r="AG41" s="31">
        <f t="shared" si="23"/>
        <v>0</v>
      </c>
      <c r="AH41" s="48">
        <f t="shared" si="24"/>
        <v>0</v>
      </c>
      <c r="AI41" s="33">
        <f t="shared" si="25"/>
        <v>0</v>
      </c>
      <c r="AJ41" s="33">
        <f t="shared" si="26"/>
        <v>0</v>
      </c>
      <c r="AK41" s="33">
        <f t="shared" si="27"/>
        <v>0</v>
      </c>
      <c r="AL41" s="33">
        <f t="shared" si="28"/>
        <v>0</v>
      </c>
      <c r="AM41" s="34">
        <f t="shared" si="29"/>
        <v>0</v>
      </c>
    </row>
    <row r="42" spans="1:39" ht="15.75" customHeight="1" x14ac:dyDescent="0.3">
      <c r="A42" s="166" t="s">
        <v>1247</v>
      </c>
      <c r="B42" s="99">
        <v>10216</v>
      </c>
      <c r="C42" s="99">
        <v>34384</v>
      </c>
      <c r="D42" s="165">
        <v>45421</v>
      </c>
      <c r="E42" s="165">
        <v>45470</v>
      </c>
      <c r="F42" s="166">
        <v>4</v>
      </c>
      <c r="G42" s="178">
        <v>0.97</v>
      </c>
      <c r="H42" s="181">
        <v>1</v>
      </c>
      <c r="I42" s="180">
        <v>3.95E-2</v>
      </c>
      <c r="J42" s="21">
        <f t="shared" si="0"/>
        <v>3.0300000000000002</v>
      </c>
      <c r="K42" s="21" t="str">
        <f t="shared" si="1"/>
        <v>Y</v>
      </c>
      <c r="L42" s="37" t="str">
        <f t="shared" si="2"/>
        <v>NA</v>
      </c>
      <c r="M42" s="8" t="str">
        <f t="shared" si="3"/>
        <v>Y</v>
      </c>
      <c r="N42" s="42">
        <f t="shared" si="4"/>
        <v>4</v>
      </c>
      <c r="O42" s="43">
        <f t="shared" si="5"/>
        <v>200000</v>
      </c>
      <c r="P42" s="43" t="str">
        <f t="shared" si="6"/>
        <v>NA</v>
      </c>
      <c r="Q42" s="24">
        <f t="shared" si="7"/>
        <v>10619.532000000001</v>
      </c>
      <c r="R42" s="43">
        <f t="shared" si="8"/>
        <v>0</v>
      </c>
      <c r="S42" s="24">
        <f t="shared" si="9"/>
        <v>1000000</v>
      </c>
      <c r="T42" s="25" t="str">
        <f t="shared" si="10"/>
        <v>Y</v>
      </c>
      <c r="U42" s="44">
        <f t="shared" si="11"/>
        <v>3</v>
      </c>
      <c r="V42" s="45">
        <f t="shared" si="12"/>
        <v>200000</v>
      </c>
      <c r="W42" s="45">
        <f t="shared" si="13"/>
        <v>1000000</v>
      </c>
      <c r="X42" s="28">
        <f t="shared" si="14"/>
        <v>11039.003514000002</v>
      </c>
      <c r="Y42" s="28">
        <f t="shared" si="15"/>
        <v>0</v>
      </c>
      <c r="Z42" s="45" t="str">
        <f t="shared" si="16"/>
        <v>NA</v>
      </c>
      <c r="AA42" s="29" t="str">
        <f t="shared" si="17"/>
        <v>Y</v>
      </c>
      <c r="AB42" s="46">
        <f t="shared" si="18"/>
        <v>2</v>
      </c>
      <c r="AC42" s="31">
        <f t="shared" si="19"/>
        <v>200000</v>
      </c>
      <c r="AD42" s="31">
        <f t="shared" si="20"/>
        <v>1000000</v>
      </c>
      <c r="AE42" s="31">
        <f t="shared" si="21"/>
        <v>11475.044152803002</v>
      </c>
      <c r="AF42" s="47">
        <f t="shared" si="22"/>
        <v>0</v>
      </c>
      <c r="AG42" s="31" t="str">
        <f t="shared" si="23"/>
        <v>NA</v>
      </c>
      <c r="AH42" s="48">
        <f t="shared" si="24"/>
        <v>1</v>
      </c>
      <c r="AI42" s="33">
        <f t="shared" si="25"/>
        <v>20000</v>
      </c>
      <c r="AJ42" s="33">
        <f t="shared" si="26"/>
        <v>65000</v>
      </c>
      <c r="AK42" s="33">
        <f t="shared" si="27"/>
        <v>11928.308396838722</v>
      </c>
      <c r="AL42" s="33">
        <f t="shared" si="28"/>
        <v>0</v>
      </c>
      <c r="AM42" s="34">
        <f t="shared" si="29"/>
        <v>0</v>
      </c>
    </row>
    <row r="43" spans="1:39" ht="15.75" customHeight="1" x14ac:dyDescent="0.3">
      <c r="A43" s="166" t="s">
        <v>1248</v>
      </c>
      <c r="B43" s="99">
        <v>5775</v>
      </c>
      <c r="C43" s="99">
        <v>41088</v>
      </c>
      <c r="D43" s="165">
        <v>45388</v>
      </c>
      <c r="E43" s="165">
        <v>45586</v>
      </c>
      <c r="F43" s="166">
        <v>4</v>
      </c>
      <c r="G43" s="178">
        <v>3.47</v>
      </c>
      <c r="H43" s="181">
        <v>0.75</v>
      </c>
      <c r="I43" s="180">
        <v>3.9600000000000003E-2</v>
      </c>
      <c r="J43" s="21">
        <f t="shared" si="0"/>
        <v>0.5299999999999998</v>
      </c>
      <c r="K43" s="21" t="str">
        <f t="shared" si="1"/>
        <v>Y</v>
      </c>
      <c r="L43" s="37" t="str">
        <f t="shared" si="2"/>
        <v>NA</v>
      </c>
      <c r="M43" s="8" t="str">
        <f t="shared" si="3"/>
        <v>Y</v>
      </c>
      <c r="N43" s="42">
        <f t="shared" si="4"/>
        <v>1</v>
      </c>
      <c r="O43" s="43">
        <f t="shared" si="5"/>
        <v>200000</v>
      </c>
      <c r="P43" s="43" t="str">
        <f t="shared" si="6"/>
        <v>NA</v>
      </c>
      <c r="Q43" s="24">
        <f t="shared" si="7"/>
        <v>6003.6900000000005</v>
      </c>
      <c r="R43" s="43">
        <f t="shared" si="8"/>
        <v>0</v>
      </c>
      <c r="S43" s="24">
        <f t="shared" si="9"/>
        <v>1000000</v>
      </c>
      <c r="T43" s="25" t="str">
        <f t="shared" si="10"/>
        <v>N</v>
      </c>
      <c r="U43" s="44">
        <f t="shared" si="11"/>
        <v>0</v>
      </c>
      <c r="V43" s="45">
        <f t="shared" si="12"/>
        <v>0</v>
      </c>
      <c r="W43" s="45">
        <f t="shared" si="13"/>
        <v>0</v>
      </c>
      <c r="X43" s="28">
        <f t="shared" si="14"/>
        <v>0</v>
      </c>
      <c r="Y43" s="28">
        <f t="shared" si="15"/>
        <v>0</v>
      </c>
      <c r="Z43" s="45">
        <f t="shared" si="16"/>
        <v>0</v>
      </c>
      <c r="AA43" s="29" t="str">
        <f t="shared" si="17"/>
        <v>N</v>
      </c>
      <c r="AB43" s="46">
        <f t="shared" si="18"/>
        <v>0</v>
      </c>
      <c r="AC43" s="31">
        <f t="shared" si="19"/>
        <v>0</v>
      </c>
      <c r="AD43" s="31">
        <f t="shared" si="20"/>
        <v>0</v>
      </c>
      <c r="AE43" s="31">
        <f t="shared" si="21"/>
        <v>0</v>
      </c>
      <c r="AF43" s="47">
        <f t="shared" si="22"/>
        <v>0</v>
      </c>
      <c r="AG43" s="31">
        <f t="shared" si="23"/>
        <v>0</v>
      </c>
      <c r="AH43" s="48">
        <f t="shared" si="24"/>
        <v>0</v>
      </c>
      <c r="AI43" s="33">
        <f t="shared" si="25"/>
        <v>0</v>
      </c>
      <c r="AJ43" s="33">
        <f t="shared" si="26"/>
        <v>0</v>
      </c>
      <c r="AK43" s="33">
        <f t="shared" si="27"/>
        <v>0</v>
      </c>
      <c r="AL43" s="33">
        <f t="shared" si="28"/>
        <v>0</v>
      </c>
      <c r="AM43" s="34">
        <f t="shared" si="29"/>
        <v>0</v>
      </c>
    </row>
    <row r="44" spans="1:39" ht="15.75" customHeight="1" x14ac:dyDescent="0.3">
      <c r="A44" s="166" t="s">
        <v>1249</v>
      </c>
      <c r="B44" s="99">
        <v>22570</v>
      </c>
      <c r="C44" s="99">
        <v>75974</v>
      </c>
      <c r="D44" s="165">
        <v>46148</v>
      </c>
      <c r="E44" s="165">
        <v>46237</v>
      </c>
      <c r="F44" s="166">
        <v>4</v>
      </c>
      <c r="G44" s="178">
        <v>0.8</v>
      </c>
      <c r="H44" s="181">
        <v>0.75</v>
      </c>
      <c r="I44" s="180">
        <v>1.77E-2</v>
      </c>
      <c r="J44" s="21">
        <f t="shared" si="0"/>
        <v>3.2</v>
      </c>
      <c r="K44" s="21" t="str">
        <f t="shared" si="1"/>
        <v>Y</v>
      </c>
      <c r="L44" s="37" t="str">
        <f t="shared" si="2"/>
        <v>NA</v>
      </c>
      <c r="M44" s="8" t="str">
        <f t="shared" si="3"/>
        <v>Y</v>
      </c>
      <c r="N44" s="42">
        <f t="shared" si="4"/>
        <v>5</v>
      </c>
      <c r="O44" s="43">
        <f t="shared" si="5"/>
        <v>200000</v>
      </c>
      <c r="P44" s="43" t="str">
        <f t="shared" si="6"/>
        <v>NA</v>
      </c>
      <c r="Q44" s="24">
        <f t="shared" si="7"/>
        <v>22969.489000000001</v>
      </c>
      <c r="R44" s="43">
        <f t="shared" si="8"/>
        <v>0</v>
      </c>
      <c r="S44" s="24">
        <f t="shared" si="9"/>
        <v>1000000</v>
      </c>
      <c r="T44" s="25" t="str">
        <f t="shared" si="10"/>
        <v>Y</v>
      </c>
      <c r="U44" s="44">
        <f t="shared" si="11"/>
        <v>4</v>
      </c>
      <c r="V44" s="45">
        <f t="shared" si="12"/>
        <v>200000</v>
      </c>
      <c r="W44" s="45">
        <f t="shared" si="13"/>
        <v>1000000</v>
      </c>
      <c r="X44" s="28">
        <f t="shared" si="14"/>
        <v>23376.048955300004</v>
      </c>
      <c r="Y44" s="28">
        <f t="shared" si="15"/>
        <v>0</v>
      </c>
      <c r="Z44" s="45" t="str">
        <f t="shared" si="16"/>
        <v>NA</v>
      </c>
      <c r="AA44" s="29" t="str">
        <f t="shared" si="17"/>
        <v>Y</v>
      </c>
      <c r="AB44" s="46">
        <f t="shared" si="18"/>
        <v>3</v>
      </c>
      <c r="AC44" s="31">
        <f t="shared" si="19"/>
        <v>200000</v>
      </c>
      <c r="AD44" s="31">
        <f t="shared" si="20"/>
        <v>1000000</v>
      </c>
      <c r="AE44" s="31">
        <f t="shared" si="21"/>
        <v>23789.805021808814</v>
      </c>
      <c r="AF44" s="47">
        <f t="shared" si="22"/>
        <v>0</v>
      </c>
      <c r="AG44" s="31" t="str">
        <f t="shared" si="23"/>
        <v>NA</v>
      </c>
      <c r="AH44" s="48">
        <f t="shared" si="24"/>
        <v>2</v>
      </c>
      <c r="AI44" s="33">
        <f t="shared" si="25"/>
        <v>20000</v>
      </c>
      <c r="AJ44" s="33">
        <f t="shared" si="26"/>
        <v>65000</v>
      </c>
      <c r="AK44" s="33">
        <f t="shared" si="27"/>
        <v>20000</v>
      </c>
      <c r="AL44" s="33">
        <f t="shared" si="28"/>
        <v>4210.8845706948305</v>
      </c>
      <c r="AM44" s="34">
        <f t="shared" si="29"/>
        <v>4210.8845706948305</v>
      </c>
    </row>
    <row r="45" spans="1:39" ht="15.75" customHeight="1" x14ac:dyDescent="0.3">
      <c r="A45" s="166" t="s">
        <v>1250</v>
      </c>
      <c r="B45" s="99">
        <v>16327</v>
      </c>
      <c r="C45" s="99">
        <v>67441</v>
      </c>
      <c r="D45" s="165">
        <v>45311</v>
      </c>
      <c r="E45" s="165">
        <v>45651</v>
      </c>
      <c r="F45" s="166">
        <v>2</v>
      </c>
      <c r="G45" s="178">
        <v>0.83</v>
      </c>
      <c r="H45" s="181">
        <v>0.5</v>
      </c>
      <c r="I45" s="180">
        <v>3.2800000000000003E-2</v>
      </c>
      <c r="J45" s="21">
        <f t="shared" si="0"/>
        <v>1.17</v>
      </c>
      <c r="K45" s="21" t="str">
        <f t="shared" si="1"/>
        <v>Y</v>
      </c>
      <c r="L45" s="37" t="str">
        <f t="shared" si="2"/>
        <v>NA</v>
      </c>
      <c r="M45" s="8" t="str">
        <f t="shared" si="3"/>
        <v>Y</v>
      </c>
      <c r="N45" s="42">
        <f t="shared" si="4"/>
        <v>3</v>
      </c>
      <c r="O45" s="43">
        <f t="shared" si="5"/>
        <v>200000</v>
      </c>
      <c r="P45" s="43" t="str">
        <f t="shared" si="6"/>
        <v>NA</v>
      </c>
      <c r="Q45" s="24">
        <f t="shared" si="7"/>
        <v>16862.525599999997</v>
      </c>
      <c r="R45" s="43">
        <f t="shared" si="8"/>
        <v>0</v>
      </c>
      <c r="S45" s="24">
        <f t="shared" si="9"/>
        <v>1000000</v>
      </c>
      <c r="T45" s="25" t="str">
        <f t="shared" si="10"/>
        <v>Y</v>
      </c>
      <c r="U45" s="44">
        <f t="shared" si="11"/>
        <v>2</v>
      </c>
      <c r="V45" s="45">
        <f t="shared" si="12"/>
        <v>200000</v>
      </c>
      <c r="W45" s="45">
        <f t="shared" si="13"/>
        <v>1000000</v>
      </c>
      <c r="X45" s="28">
        <f t="shared" si="14"/>
        <v>17415.616439679998</v>
      </c>
      <c r="Y45" s="28">
        <f t="shared" si="15"/>
        <v>0</v>
      </c>
      <c r="Z45" s="45" t="str">
        <f t="shared" si="16"/>
        <v>NA</v>
      </c>
      <c r="AA45" s="29" t="str">
        <f t="shared" si="17"/>
        <v>N</v>
      </c>
      <c r="AB45" s="46">
        <f t="shared" si="18"/>
        <v>1</v>
      </c>
      <c r="AC45" s="31">
        <f t="shared" si="19"/>
        <v>20000</v>
      </c>
      <c r="AD45" s="31">
        <f t="shared" si="20"/>
        <v>65000</v>
      </c>
      <c r="AE45" s="31">
        <f t="shared" si="21"/>
        <v>17986.848658901501</v>
      </c>
      <c r="AF45" s="47">
        <f t="shared" si="22"/>
        <v>0</v>
      </c>
      <c r="AG45" s="31">
        <f t="shared" si="23"/>
        <v>0</v>
      </c>
      <c r="AH45" s="48">
        <f t="shared" si="24"/>
        <v>0</v>
      </c>
      <c r="AI45" s="33">
        <f t="shared" si="25"/>
        <v>0</v>
      </c>
      <c r="AJ45" s="33">
        <f t="shared" si="26"/>
        <v>0</v>
      </c>
      <c r="AK45" s="33">
        <f t="shared" si="27"/>
        <v>0</v>
      </c>
      <c r="AL45" s="33">
        <f t="shared" si="28"/>
        <v>0</v>
      </c>
      <c r="AM45" s="34">
        <f t="shared" si="29"/>
        <v>0</v>
      </c>
    </row>
    <row r="46" spans="1:39" ht="15.75" customHeight="1" x14ac:dyDescent="0.3">
      <c r="A46" s="166" t="s">
        <v>1251</v>
      </c>
      <c r="B46" s="99">
        <v>22036</v>
      </c>
      <c r="C46" s="99">
        <v>102611</v>
      </c>
      <c r="D46" s="165">
        <v>44798</v>
      </c>
      <c r="E46" s="165">
        <v>44928</v>
      </c>
      <c r="F46" s="166">
        <v>4</v>
      </c>
      <c r="G46" s="178">
        <v>1.78</v>
      </c>
      <c r="H46" s="181">
        <v>0.75</v>
      </c>
      <c r="I46" s="180">
        <v>5.8599999999999999E-2</v>
      </c>
      <c r="J46" s="21">
        <f t="shared" si="0"/>
        <v>2.2199999999999998</v>
      </c>
      <c r="K46" s="21" t="str">
        <f t="shared" si="1"/>
        <v>Y</v>
      </c>
      <c r="L46" s="37" t="str">
        <f t="shared" si="2"/>
        <v>NA</v>
      </c>
      <c r="M46" s="8" t="str">
        <f t="shared" si="3"/>
        <v>Y</v>
      </c>
      <c r="N46" s="42">
        <f t="shared" si="4"/>
        <v>3</v>
      </c>
      <c r="O46" s="43">
        <f t="shared" si="5"/>
        <v>200000</v>
      </c>
      <c r="P46" s="43" t="str">
        <f t="shared" si="6"/>
        <v>NA</v>
      </c>
      <c r="Q46" s="24">
        <f t="shared" si="7"/>
        <v>23327.309600000001</v>
      </c>
      <c r="R46" s="43">
        <f t="shared" si="8"/>
        <v>0</v>
      </c>
      <c r="S46" s="24">
        <f t="shared" si="9"/>
        <v>1000000</v>
      </c>
      <c r="T46" s="25" t="str">
        <f t="shared" si="10"/>
        <v>Y</v>
      </c>
      <c r="U46" s="44">
        <f t="shared" si="11"/>
        <v>2</v>
      </c>
      <c r="V46" s="45">
        <f t="shared" si="12"/>
        <v>200000</v>
      </c>
      <c r="W46" s="45">
        <f t="shared" si="13"/>
        <v>1000000</v>
      </c>
      <c r="X46" s="28">
        <f t="shared" si="14"/>
        <v>24694.289942560001</v>
      </c>
      <c r="Y46" s="28">
        <f t="shared" si="15"/>
        <v>0</v>
      </c>
      <c r="Z46" s="45" t="str">
        <f t="shared" si="16"/>
        <v>NA</v>
      </c>
      <c r="AA46" s="29" t="str">
        <f t="shared" si="17"/>
        <v>Y</v>
      </c>
      <c r="AB46" s="46">
        <f t="shared" si="18"/>
        <v>1</v>
      </c>
      <c r="AC46" s="31">
        <f t="shared" si="19"/>
        <v>200000</v>
      </c>
      <c r="AD46" s="31">
        <f t="shared" si="20"/>
        <v>1000000</v>
      </c>
      <c r="AE46" s="31">
        <f t="shared" si="21"/>
        <v>26141.375333194017</v>
      </c>
      <c r="AF46" s="47">
        <f t="shared" si="22"/>
        <v>0</v>
      </c>
      <c r="AG46" s="31" t="str">
        <f t="shared" si="23"/>
        <v>NA</v>
      </c>
      <c r="AH46" s="48">
        <f t="shared" si="24"/>
        <v>0</v>
      </c>
      <c r="AI46" s="33">
        <f t="shared" si="25"/>
        <v>0</v>
      </c>
      <c r="AJ46" s="33">
        <f t="shared" si="26"/>
        <v>0</v>
      </c>
      <c r="AK46" s="33">
        <f t="shared" si="27"/>
        <v>0</v>
      </c>
      <c r="AL46" s="33">
        <f t="shared" si="28"/>
        <v>0</v>
      </c>
      <c r="AM46" s="34">
        <f t="shared" si="29"/>
        <v>0</v>
      </c>
    </row>
    <row r="47" spans="1:39" ht="15.75" customHeight="1" x14ac:dyDescent="0.3">
      <c r="A47" s="166" t="s">
        <v>1252</v>
      </c>
      <c r="B47" s="99">
        <v>21617</v>
      </c>
      <c r="C47" s="99">
        <v>72155</v>
      </c>
      <c r="D47" s="165">
        <v>44839</v>
      </c>
      <c r="E47" s="165">
        <v>45078</v>
      </c>
      <c r="F47" s="166">
        <v>4</v>
      </c>
      <c r="G47" s="178">
        <v>1.67</v>
      </c>
      <c r="H47" s="181">
        <v>0.75</v>
      </c>
      <c r="I47" s="180">
        <v>5.3800000000000001E-2</v>
      </c>
      <c r="J47" s="21">
        <f t="shared" si="0"/>
        <v>2.33</v>
      </c>
      <c r="K47" s="21" t="str">
        <f t="shared" si="1"/>
        <v>Y</v>
      </c>
      <c r="L47" s="37" t="str">
        <f t="shared" si="2"/>
        <v>NA</v>
      </c>
      <c r="M47" s="8" t="str">
        <f t="shared" si="3"/>
        <v>Y</v>
      </c>
      <c r="N47" s="42">
        <f t="shared" si="4"/>
        <v>4</v>
      </c>
      <c r="O47" s="43">
        <f t="shared" si="5"/>
        <v>200000</v>
      </c>
      <c r="P47" s="43" t="str">
        <f t="shared" si="6"/>
        <v>NA</v>
      </c>
      <c r="Q47" s="24">
        <f t="shared" si="7"/>
        <v>22779.994600000002</v>
      </c>
      <c r="R47" s="43">
        <f t="shared" si="8"/>
        <v>0</v>
      </c>
      <c r="S47" s="24">
        <f t="shared" si="9"/>
        <v>1000000</v>
      </c>
      <c r="T47" s="25" t="str">
        <f t="shared" si="10"/>
        <v>Y</v>
      </c>
      <c r="U47" s="44">
        <f t="shared" si="11"/>
        <v>3</v>
      </c>
      <c r="V47" s="45">
        <f t="shared" si="12"/>
        <v>200000</v>
      </c>
      <c r="W47" s="45">
        <f t="shared" si="13"/>
        <v>1000000</v>
      </c>
      <c r="X47" s="28">
        <f t="shared" si="14"/>
        <v>24005.558309480002</v>
      </c>
      <c r="Y47" s="28">
        <f t="shared" si="15"/>
        <v>0</v>
      </c>
      <c r="Z47" s="45" t="str">
        <f t="shared" si="16"/>
        <v>NA</v>
      </c>
      <c r="AA47" s="29" t="str">
        <f t="shared" si="17"/>
        <v>Y</v>
      </c>
      <c r="AB47" s="46">
        <f t="shared" si="18"/>
        <v>2</v>
      </c>
      <c r="AC47" s="31">
        <f t="shared" si="19"/>
        <v>200000</v>
      </c>
      <c r="AD47" s="31">
        <f t="shared" si="20"/>
        <v>1000000</v>
      </c>
      <c r="AE47" s="31">
        <f t="shared" si="21"/>
        <v>25297.057346530029</v>
      </c>
      <c r="AF47" s="47">
        <f t="shared" si="22"/>
        <v>0</v>
      </c>
      <c r="AG47" s="31" t="str">
        <f t="shared" si="23"/>
        <v>NA</v>
      </c>
      <c r="AH47" s="48">
        <f t="shared" si="24"/>
        <v>1</v>
      </c>
      <c r="AI47" s="33">
        <f t="shared" si="25"/>
        <v>20000</v>
      </c>
      <c r="AJ47" s="33">
        <f t="shared" si="26"/>
        <v>65000</v>
      </c>
      <c r="AK47" s="33">
        <f t="shared" si="27"/>
        <v>20000</v>
      </c>
      <c r="AL47" s="33">
        <f t="shared" si="28"/>
        <v>6658.0390317733472</v>
      </c>
      <c r="AM47" s="34">
        <f t="shared" si="29"/>
        <v>6658.0390317733472</v>
      </c>
    </row>
    <row r="48" spans="1:39" ht="15.75" customHeight="1" x14ac:dyDescent="0.3">
      <c r="A48" s="166" t="s">
        <v>1253</v>
      </c>
      <c r="B48" s="99">
        <v>17423</v>
      </c>
      <c r="C48" s="99">
        <v>50233</v>
      </c>
      <c r="D48" s="165">
        <v>44944</v>
      </c>
      <c r="E48" s="165">
        <v>45265</v>
      </c>
      <c r="F48" s="166">
        <v>4</v>
      </c>
      <c r="G48" s="178">
        <v>1.68</v>
      </c>
      <c r="H48" s="181">
        <v>0.25</v>
      </c>
      <c r="I48" s="180">
        <v>3.6299999999999999E-2</v>
      </c>
      <c r="J48" s="21">
        <f t="shared" si="0"/>
        <v>2.3200000000000003</v>
      </c>
      <c r="K48" s="21" t="str">
        <f t="shared" si="1"/>
        <v>Y</v>
      </c>
      <c r="L48" s="37" t="str">
        <f t="shared" si="2"/>
        <v>NA</v>
      </c>
      <c r="M48" s="8" t="str">
        <f t="shared" si="3"/>
        <v>Y</v>
      </c>
      <c r="N48" s="42">
        <f t="shared" si="4"/>
        <v>10</v>
      </c>
      <c r="O48" s="43">
        <f t="shared" si="5"/>
        <v>200000</v>
      </c>
      <c r="P48" s="43" t="str">
        <f t="shared" si="6"/>
        <v>NA</v>
      </c>
      <c r="Q48" s="24">
        <f t="shared" si="7"/>
        <v>18055.454900000001</v>
      </c>
      <c r="R48" s="43">
        <f t="shared" si="8"/>
        <v>0</v>
      </c>
      <c r="S48" s="24">
        <f t="shared" si="9"/>
        <v>1000000</v>
      </c>
      <c r="T48" s="25" t="str">
        <f t="shared" si="10"/>
        <v>Y</v>
      </c>
      <c r="U48" s="44">
        <f t="shared" si="11"/>
        <v>9</v>
      </c>
      <c r="V48" s="45">
        <f t="shared" si="12"/>
        <v>200000</v>
      </c>
      <c r="W48" s="45">
        <f t="shared" si="13"/>
        <v>1000000</v>
      </c>
      <c r="X48" s="28">
        <f t="shared" si="14"/>
        <v>18710.867912870002</v>
      </c>
      <c r="Y48" s="28">
        <f t="shared" si="15"/>
        <v>0</v>
      </c>
      <c r="Z48" s="45" t="str">
        <f t="shared" si="16"/>
        <v>NA</v>
      </c>
      <c r="AA48" s="29" t="str">
        <f t="shared" si="17"/>
        <v>Y</v>
      </c>
      <c r="AB48" s="46">
        <f t="shared" si="18"/>
        <v>8</v>
      </c>
      <c r="AC48" s="31">
        <f t="shared" si="19"/>
        <v>200000</v>
      </c>
      <c r="AD48" s="31">
        <f t="shared" si="20"/>
        <v>1000000</v>
      </c>
      <c r="AE48" s="31">
        <f t="shared" si="21"/>
        <v>19390.072418107182</v>
      </c>
      <c r="AF48" s="47">
        <f t="shared" si="22"/>
        <v>0</v>
      </c>
      <c r="AG48" s="31" t="str">
        <f t="shared" si="23"/>
        <v>NA</v>
      </c>
      <c r="AH48" s="48">
        <f t="shared" si="24"/>
        <v>7</v>
      </c>
      <c r="AI48" s="33">
        <f t="shared" si="25"/>
        <v>20000</v>
      </c>
      <c r="AJ48" s="33">
        <f t="shared" si="26"/>
        <v>65000</v>
      </c>
      <c r="AK48" s="33">
        <f t="shared" si="27"/>
        <v>20000</v>
      </c>
      <c r="AL48" s="33">
        <f t="shared" si="28"/>
        <v>93.932046884470765</v>
      </c>
      <c r="AM48" s="34">
        <f t="shared" si="29"/>
        <v>93.932046884470765</v>
      </c>
    </row>
    <row r="49" spans="1:39" ht="15.75" customHeight="1" x14ac:dyDescent="0.3">
      <c r="A49" s="166" t="s">
        <v>1254</v>
      </c>
      <c r="B49" s="99">
        <v>24004</v>
      </c>
      <c r="C49" s="99">
        <v>113520</v>
      </c>
      <c r="D49" s="165">
        <v>44864</v>
      </c>
      <c r="E49" s="165">
        <v>45058</v>
      </c>
      <c r="F49" s="166">
        <v>4</v>
      </c>
      <c r="G49" s="178">
        <v>1.82</v>
      </c>
      <c r="H49" s="181">
        <v>0.5</v>
      </c>
      <c r="I49" s="180">
        <v>5.0799999999999998E-2</v>
      </c>
      <c r="J49" s="21">
        <f t="shared" si="0"/>
        <v>2.1799999999999997</v>
      </c>
      <c r="K49" s="21" t="str">
        <f t="shared" si="1"/>
        <v>Y</v>
      </c>
      <c r="L49" s="37" t="str">
        <f t="shared" si="2"/>
        <v>NA</v>
      </c>
      <c r="M49" s="8" t="str">
        <f t="shared" si="3"/>
        <v>Y</v>
      </c>
      <c r="N49" s="42">
        <f t="shared" si="4"/>
        <v>5</v>
      </c>
      <c r="O49" s="43">
        <f t="shared" si="5"/>
        <v>200000</v>
      </c>
      <c r="P49" s="43" t="str">
        <f t="shared" si="6"/>
        <v>NA</v>
      </c>
      <c r="Q49" s="24">
        <f t="shared" si="7"/>
        <v>25223.403200000001</v>
      </c>
      <c r="R49" s="43">
        <f t="shared" si="8"/>
        <v>0</v>
      </c>
      <c r="S49" s="24">
        <f t="shared" si="9"/>
        <v>1000000</v>
      </c>
      <c r="T49" s="25" t="str">
        <f t="shared" si="10"/>
        <v>Y</v>
      </c>
      <c r="U49" s="44">
        <f t="shared" si="11"/>
        <v>4</v>
      </c>
      <c r="V49" s="45">
        <f t="shared" si="12"/>
        <v>200000</v>
      </c>
      <c r="W49" s="45">
        <f t="shared" si="13"/>
        <v>1000000</v>
      </c>
      <c r="X49" s="28">
        <f t="shared" si="14"/>
        <v>26504.75208256</v>
      </c>
      <c r="Y49" s="28">
        <f t="shared" si="15"/>
        <v>0</v>
      </c>
      <c r="Z49" s="45" t="str">
        <f t="shared" si="16"/>
        <v>NA</v>
      </c>
      <c r="AA49" s="29" t="str">
        <f t="shared" si="17"/>
        <v>Y</v>
      </c>
      <c r="AB49" s="46">
        <f t="shared" si="18"/>
        <v>3</v>
      </c>
      <c r="AC49" s="31">
        <f t="shared" si="19"/>
        <v>200000</v>
      </c>
      <c r="AD49" s="31">
        <f t="shared" si="20"/>
        <v>1000000</v>
      </c>
      <c r="AE49" s="31">
        <f t="shared" si="21"/>
        <v>27851.193488354049</v>
      </c>
      <c r="AF49" s="47">
        <f t="shared" si="22"/>
        <v>0</v>
      </c>
      <c r="AG49" s="31" t="str">
        <f t="shared" si="23"/>
        <v>NA</v>
      </c>
      <c r="AH49" s="48">
        <f t="shared" si="24"/>
        <v>2</v>
      </c>
      <c r="AI49" s="33">
        <f t="shared" si="25"/>
        <v>20000</v>
      </c>
      <c r="AJ49" s="33">
        <f t="shared" si="26"/>
        <v>65000</v>
      </c>
      <c r="AK49" s="33">
        <f t="shared" si="27"/>
        <v>20000</v>
      </c>
      <c r="AL49" s="33">
        <f t="shared" si="28"/>
        <v>9266.0341175624344</v>
      </c>
      <c r="AM49" s="34">
        <f t="shared" si="29"/>
        <v>9266.0341175624344</v>
      </c>
    </row>
    <row r="50" spans="1:39" ht="15.75" customHeight="1" x14ac:dyDescent="0.3">
      <c r="A50" s="166" t="s">
        <v>1255</v>
      </c>
      <c r="B50" s="99">
        <v>14299</v>
      </c>
      <c r="C50" s="99">
        <v>91860</v>
      </c>
      <c r="D50" s="165">
        <v>44845</v>
      </c>
      <c r="E50" s="165">
        <v>45199</v>
      </c>
      <c r="F50" s="166">
        <v>4</v>
      </c>
      <c r="G50" s="178">
        <v>0.46</v>
      </c>
      <c r="H50" s="181">
        <v>0.5</v>
      </c>
      <c r="I50" s="180">
        <v>6.2100000000000002E-2</v>
      </c>
      <c r="J50" s="21">
        <f t="shared" si="0"/>
        <v>3.54</v>
      </c>
      <c r="K50" s="21" t="str">
        <f t="shared" si="1"/>
        <v>Y</v>
      </c>
      <c r="L50" s="37" t="str">
        <f t="shared" si="2"/>
        <v>NA</v>
      </c>
      <c r="M50" s="8" t="str">
        <f t="shared" si="3"/>
        <v>Y</v>
      </c>
      <c r="N50" s="42">
        <f t="shared" si="4"/>
        <v>8</v>
      </c>
      <c r="O50" s="43">
        <f t="shared" si="5"/>
        <v>200000</v>
      </c>
      <c r="P50" s="43" t="str">
        <f t="shared" si="6"/>
        <v>NA</v>
      </c>
      <c r="Q50" s="24">
        <f t="shared" si="7"/>
        <v>15186.967900000001</v>
      </c>
      <c r="R50" s="43">
        <f t="shared" si="8"/>
        <v>0</v>
      </c>
      <c r="S50" s="24">
        <f t="shared" si="9"/>
        <v>1000000</v>
      </c>
      <c r="T50" s="25" t="str">
        <f t="shared" si="10"/>
        <v>Y</v>
      </c>
      <c r="U50" s="44">
        <f t="shared" si="11"/>
        <v>7</v>
      </c>
      <c r="V50" s="45">
        <f t="shared" si="12"/>
        <v>200000</v>
      </c>
      <c r="W50" s="45">
        <f t="shared" si="13"/>
        <v>1000000</v>
      </c>
      <c r="X50" s="28">
        <f t="shared" si="14"/>
        <v>16130.078606590003</v>
      </c>
      <c r="Y50" s="28">
        <f t="shared" si="15"/>
        <v>0</v>
      </c>
      <c r="Z50" s="45" t="str">
        <f t="shared" si="16"/>
        <v>NA</v>
      </c>
      <c r="AA50" s="29" t="str">
        <f t="shared" si="17"/>
        <v>Y</v>
      </c>
      <c r="AB50" s="46">
        <f t="shared" si="18"/>
        <v>6</v>
      </c>
      <c r="AC50" s="31">
        <f t="shared" si="19"/>
        <v>200000</v>
      </c>
      <c r="AD50" s="31">
        <f t="shared" si="20"/>
        <v>1000000</v>
      </c>
      <c r="AE50" s="31">
        <f t="shared" si="21"/>
        <v>17131.756488059244</v>
      </c>
      <c r="AF50" s="47">
        <f t="shared" si="22"/>
        <v>0</v>
      </c>
      <c r="AG50" s="31" t="str">
        <f t="shared" si="23"/>
        <v>NA</v>
      </c>
      <c r="AH50" s="48">
        <f t="shared" si="24"/>
        <v>5</v>
      </c>
      <c r="AI50" s="33">
        <f t="shared" si="25"/>
        <v>20000</v>
      </c>
      <c r="AJ50" s="33">
        <f t="shared" si="26"/>
        <v>65000</v>
      </c>
      <c r="AK50" s="33">
        <f t="shared" si="27"/>
        <v>18195.638565967722</v>
      </c>
      <c r="AL50" s="33">
        <f t="shared" si="28"/>
        <v>0</v>
      </c>
      <c r="AM50" s="34">
        <f t="shared" si="29"/>
        <v>0</v>
      </c>
    </row>
    <row r="51" spans="1:39" ht="15.75" customHeight="1" x14ac:dyDescent="0.3">
      <c r="A51" s="166" t="s">
        <v>1256</v>
      </c>
      <c r="B51" s="99">
        <v>9828</v>
      </c>
      <c r="C51" s="99">
        <v>23029</v>
      </c>
      <c r="D51" s="165">
        <v>46110</v>
      </c>
      <c r="E51" s="165">
        <v>46265</v>
      </c>
      <c r="F51" s="166">
        <v>4</v>
      </c>
      <c r="G51" s="178">
        <v>2.48</v>
      </c>
      <c r="H51" s="181">
        <v>0.25</v>
      </c>
      <c r="I51" s="180">
        <v>4.6899999999999997E-2</v>
      </c>
      <c r="J51" s="21">
        <f t="shared" si="0"/>
        <v>1.52</v>
      </c>
      <c r="K51" s="21" t="str">
        <f t="shared" si="1"/>
        <v>Y</v>
      </c>
      <c r="L51" s="37" t="str">
        <f t="shared" si="2"/>
        <v>NA</v>
      </c>
      <c r="M51" s="8" t="str">
        <f t="shared" si="3"/>
        <v>Y</v>
      </c>
      <c r="N51" s="42">
        <f t="shared" si="4"/>
        <v>7</v>
      </c>
      <c r="O51" s="43">
        <f t="shared" si="5"/>
        <v>200000</v>
      </c>
      <c r="P51" s="43" t="str">
        <f t="shared" si="6"/>
        <v>NA</v>
      </c>
      <c r="Q51" s="24">
        <f t="shared" si="7"/>
        <v>10288.933199999999</v>
      </c>
      <c r="R51" s="43">
        <f t="shared" si="8"/>
        <v>0</v>
      </c>
      <c r="S51" s="24">
        <f t="shared" si="9"/>
        <v>1000000</v>
      </c>
      <c r="T51" s="25" t="str">
        <f t="shared" si="10"/>
        <v>Y</v>
      </c>
      <c r="U51" s="44">
        <f t="shared" si="11"/>
        <v>6</v>
      </c>
      <c r="V51" s="45">
        <f t="shared" si="12"/>
        <v>200000</v>
      </c>
      <c r="W51" s="45">
        <f t="shared" si="13"/>
        <v>1000000</v>
      </c>
      <c r="X51" s="28">
        <f t="shared" si="14"/>
        <v>10771.48416708</v>
      </c>
      <c r="Y51" s="28">
        <f t="shared" si="15"/>
        <v>0</v>
      </c>
      <c r="Z51" s="45" t="str">
        <f t="shared" si="16"/>
        <v>NA</v>
      </c>
      <c r="AA51" s="29" t="str">
        <f t="shared" si="17"/>
        <v>N</v>
      </c>
      <c r="AB51" s="46">
        <f t="shared" si="18"/>
        <v>5</v>
      </c>
      <c r="AC51" s="31">
        <f t="shared" si="19"/>
        <v>20000</v>
      </c>
      <c r="AD51" s="31">
        <f t="shared" si="20"/>
        <v>65000</v>
      </c>
      <c r="AE51" s="31">
        <f t="shared" si="21"/>
        <v>11276.66677451605</v>
      </c>
      <c r="AF51" s="47">
        <f t="shared" si="22"/>
        <v>0</v>
      </c>
      <c r="AG51" s="31">
        <f t="shared" si="23"/>
        <v>9633.9158584039487</v>
      </c>
      <c r="AH51" s="48">
        <f t="shared" si="24"/>
        <v>4</v>
      </c>
      <c r="AI51" s="33">
        <f t="shared" si="25"/>
        <v>20000</v>
      </c>
      <c r="AJ51" s="33">
        <f t="shared" si="26"/>
        <v>65000</v>
      </c>
      <c r="AK51" s="33">
        <f t="shared" si="27"/>
        <v>9633.9158584039487</v>
      </c>
      <c r="AL51" s="33">
        <f t="shared" si="28"/>
        <v>2171.6265878369031</v>
      </c>
      <c r="AM51" s="34">
        <f t="shared" si="29"/>
        <v>2171.6265878369031</v>
      </c>
    </row>
    <row r="52" spans="1:39" ht="15.75" customHeight="1" x14ac:dyDescent="0.3">
      <c r="A52" s="166" t="s">
        <v>1257</v>
      </c>
      <c r="B52" s="99">
        <v>17582</v>
      </c>
      <c r="C52" s="99">
        <v>92381</v>
      </c>
      <c r="D52" s="165">
        <v>45386</v>
      </c>
      <c r="E52" s="165">
        <v>45540</v>
      </c>
      <c r="F52" s="166">
        <v>2</v>
      </c>
      <c r="G52" s="178">
        <v>1.35</v>
      </c>
      <c r="H52" s="181">
        <v>0.25</v>
      </c>
      <c r="I52" s="180">
        <v>7.7499999999999999E-2</v>
      </c>
      <c r="J52" s="21">
        <f t="shared" si="0"/>
        <v>0.64999999999999991</v>
      </c>
      <c r="K52" s="21" t="str">
        <f t="shared" si="1"/>
        <v>Y</v>
      </c>
      <c r="L52" s="37" t="str">
        <f t="shared" si="2"/>
        <v>NA</v>
      </c>
      <c r="M52" s="8" t="str">
        <f t="shared" si="3"/>
        <v>Y</v>
      </c>
      <c r="N52" s="42">
        <f t="shared" si="4"/>
        <v>3</v>
      </c>
      <c r="O52" s="43">
        <f t="shared" si="5"/>
        <v>200000</v>
      </c>
      <c r="P52" s="43" t="str">
        <f t="shared" si="6"/>
        <v>NA</v>
      </c>
      <c r="Q52" s="24">
        <f t="shared" si="7"/>
        <v>18944.605</v>
      </c>
      <c r="R52" s="43">
        <f t="shared" si="8"/>
        <v>0</v>
      </c>
      <c r="S52" s="24">
        <f t="shared" si="9"/>
        <v>1000000</v>
      </c>
      <c r="T52" s="25" t="str">
        <f t="shared" si="10"/>
        <v>N</v>
      </c>
      <c r="U52" s="44">
        <f t="shared" si="11"/>
        <v>2</v>
      </c>
      <c r="V52" s="45">
        <f t="shared" si="12"/>
        <v>20000</v>
      </c>
      <c r="W52" s="45">
        <f t="shared" si="13"/>
        <v>65000</v>
      </c>
      <c r="X52" s="28">
        <f t="shared" si="14"/>
        <v>0</v>
      </c>
      <c r="Y52" s="28">
        <f t="shared" si="15"/>
        <v>20412.811887499996</v>
      </c>
      <c r="Z52" s="45">
        <f t="shared" si="16"/>
        <v>0</v>
      </c>
      <c r="AA52" s="29" t="str">
        <f t="shared" si="17"/>
        <v>N</v>
      </c>
      <c r="AB52" s="46">
        <f t="shared" si="18"/>
        <v>1</v>
      </c>
      <c r="AC52" s="31">
        <f t="shared" si="19"/>
        <v>20000</v>
      </c>
      <c r="AD52" s="31">
        <f t="shared" si="20"/>
        <v>65000</v>
      </c>
      <c r="AE52" s="31">
        <f t="shared" si="21"/>
        <v>0</v>
      </c>
      <c r="AF52" s="47">
        <f t="shared" si="22"/>
        <v>21994.804808781246</v>
      </c>
      <c r="AG52" s="31">
        <f t="shared" si="23"/>
        <v>0</v>
      </c>
      <c r="AH52" s="48">
        <f t="shared" si="24"/>
        <v>0</v>
      </c>
      <c r="AI52" s="33">
        <f t="shared" si="25"/>
        <v>0</v>
      </c>
      <c r="AJ52" s="33">
        <f t="shared" si="26"/>
        <v>0</v>
      </c>
      <c r="AK52" s="33">
        <f t="shared" si="27"/>
        <v>0</v>
      </c>
      <c r="AL52" s="33">
        <f t="shared" si="28"/>
        <v>0</v>
      </c>
      <c r="AM52" s="34">
        <f t="shared" si="29"/>
        <v>42407.616696281242</v>
      </c>
    </row>
    <row r="53" spans="1:39" ht="15.75" customHeight="1" x14ac:dyDescent="0.3">
      <c r="A53" s="166" t="s">
        <v>1258</v>
      </c>
      <c r="B53" s="99">
        <v>12170</v>
      </c>
      <c r="C53" s="99">
        <v>45223</v>
      </c>
      <c r="D53" s="165">
        <v>44558</v>
      </c>
      <c r="E53" s="165">
        <v>44853</v>
      </c>
      <c r="F53" s="166">
        <v>4</v>
      </c>
      <c r="G53" s="178">
        <v>0.3</v>
      </c>
      <c r="H53" s="181">
        <v>0.5</v>
      </c>
      <c r="I53" s="180">
        <v>7.9200000000000007E-2</v>
      </c>
      <c r="J53" s="21">
        <f t="shared" si="0"/>
        <v>3.7</v>
      </c>
      <c r="K53" s="21" t="str">
        <f t="shared" si="1"/>
        <v>Y</v>
      </c>
      <c r="L53" s="37" t="str">
        <f t="shared" si="2"/>
        <v>NA</v>
      </c>
      <c r="M53" s="8" t="str">
        <f t="shared" si="3"/>
        <v>Y</v>
      </c>
      <c r="N53" s="42">
        <f t="shared" si="4"/>
        <v>8</v>
      </c>
      <c r="O53" s="43">
        <f t="shared" si="5"/>
        <v>200000</v>
      </c>
      <c r="P53" s="43" t="str">
        <f t="shared" si="6"/>
        <v>NA</v>
      </c>
      <c r="Q53" s="24">
        <f t="shared" si="7"/>
        <v>13133.864</v>
      </c>
      <c r="R53" s="43">
        <f t="shared" si="8"/>
        <v>0</v>
      </c>
      <c r="S53" s="24">
        <f t="shared" si="9"/>
        <v>1000000</v>
      </c>
      <c r="T53" s="25" t="str">
        <f t="shared" si="10"/>
        <v>Y</v>
      </c>
      <c r="U53" s="44">
        <f t="shared" si="11"/>
        <v>7</v>
      </c>
      <c r="V53" s="45">
        <f t="shared" si="12"/>
        <v>200000</v>
      </c>
      <c r="W53" s="45">
        <f t="shared" si="13"/>
        <v>1000000</v>
      </c>
      <c r="X53" s="28">
        <f t="shared" si="14"/>
        <v>14174.066028799998</v>
      </c>
      <c r="Y53" s="28">
        <f t="shared" si="15"/>
        <v>0</v>
      </c>
      <c r="Z53" s="45" t="str">
        <f t="shared" si="16"/>
        <v>NA</v>
      </c>
      <c r="AA53" s="29" t="str">
        <f t="shared" si="17"/>
        <v>Y</v>
      </c>
      <c r="AB53" s="46">
        <f t="shared" si="18"/>
        <v>6</v>
      </c>
      <c r="AC53" s="31">
        <f t="shared" si="19"/>
        <v>200000</v>
      </c>
      <c r="AD53" s="31">
        <f t="shared" si="20"/>
        <v>1000000</v>
      </c>
      <c r="AE53" s="31">
        <f t="shared" si="21"/>
        <v>15296.652058280957</v>
      </c>
      <c r="AF53" s="47">
        <f t="shared" si="22"/>
        <v>0</v>
      </c>
      <c r="AG53" s="31" t="str">
        <f t="shared" si="23"/>
        <v>NA</v>
      </c>
      <c r="AH53" s="48">
        <f t="shared" si="24"/>
        <v>5</v>
      </c>
      <c r="AI53" s="33">
        <f t="shared" si="25"/>
        <v>20000</v>
      </c>
      <c r="AJ53" s="33">
        <f t="shared" si="26"/>
        <v>65000</v>
      </c>
      <c r="AK53" s="33">
        <f t="shared" si="27"/>
        <v>16508.146901296808</v>
      </c>
      <c r="AL53" s="33">
        <f t="shared" si="28"/>
        <v>0</v>
      </c>
      <c r="AM53" s="34">
        <f t="shared" si="29"/>
        <v>0</v>
      </c>
    </row>
    <row r="54" spans="1:39" ht="15.75" customHeight="1" x14ac:dyDescent="0.3">
      <c r="A54" s="166" t="s">
        <v>1259</v>
      </c>
      <c r="B54" s="99">
        <v>9369</v>
      </c>
      <c r="C54" s="99">
        <v>80270</v>
      </c>
      <c r="D54" s="165">
        <v>44837</v>
      </c>
      <c r="E54" s="165">
        <v>45138</v>
      </c>
      <c r="F54" s="166">
        <v>4</v>
      </c>
      <c r="G54" s="178">
        <v>3.81</v>
      </c>
      <c r="H54" s="181">
        <v>1</v>
      </c>
      <c r="I54" s="180">
        <v>5.79E-2</v>
      </c>
      <c r="J54" s="21">
        <f t="shared" si="0"/>
        <v>0.18999999999999995</v>
      </c>
      <c r="K54" s="21" t="str">
        <f t="shared" si="1"/>
        <v>Y</v>
      </c>
      <c r="L54" s="37" t="str">
        <f t="shared" si="2"/>
        <v>NA</v>
      </c>
      <c r="M54" s="8" t="str">
        <f t="shared" si="3"/>
        <v>Y</v>
      </c>
      <c r="N54" s="42">
        <f t="shared" si="4"/>
        <v>1</v>
      </c>
      <c r="O54" s="43">
        <f t="shared" si="5"/>
        <v>200000</v>
      </c>
      <c r="P54" s="43" t="str">
        <f t="shared" si="6"/>
        <v>NA</v>
      </c>
      <c r="Q54" s="24">
        <f t="shared" si="7"/>
        <v>9911.4651000000013</v>
      </c>
      <c r="R54" s="43">
        <f t="shared" si="8"/>
        <v>0</v>
      </c>
      <c r="S54" s="24">
        <f t="shared" si="9"/>
        <v>1000000</v>
      </c>
      <c r="T54" s="25" t="str">
        <f t="shared" si="10"/>
        <v>N</v>
      </c>
      <c r="U54" s="44">
        <f t="shared" si="11"/>
        <v>0</v>
      </c>
      <c r="V54" s="45">
        <f t="shared" si="12"/>
        <v>0</v>
      </c>
      <c r="W54" s="45">
        <f t="shared" si="13"/>
        <v>0</v>
      </c>
      <c r="X54" s="28">
        <f t="shared" si="14"/>
        <v>0</v>
      </c>
      <c r="Y54" s="28">
        <f t="shared" si="15"/>
        <v>0</v>
      </c>
      <c r="Z54" s="45">
        <f t="shared" si="16"/>
        <v>0</v>
      </c>
      <c r="AA54" s="29" t="str">
        <f t="shared" si="17"/>
        <v>N</v>
      </c>
      <c r="AB54" s="46">
        <f t="shared" si="18"/>
        <v>0</v>
      </c>
      <c r="AC54" s="31">
        <f t="shared" si="19"/>
        <v>0</v>
      </c>
      <c r="AD54" s="31">
        <f t="shared" si="20"/>
        <v>0</v>
      </c>
      <c r="AE54" s="31">
        <f t="shared" si="21"/>
        <v>0</v>
      </c>
      <c r="AF54" s="47">
        <f t="shared" si="22"/>
        <v>0</v>
      </c>
      <c r="AG54" s="31">
        <f t="shared" si="23"/>
        <v>0</v>
      </c>
      <c r="AH54" s="48">
        <f t="shared" si="24"/>
        <v>0</v>
      </c>
      <c r="AI54" s="33">
        <f t="shared" si="25"/>
        <v>0</v>
      </c>
      <c r="AJ54" s="33">
        <f t="shared" si="26"/>
        <v>0</v>
      </c>
      <c r="AK54" s="33">
        <f t="shared" si="27"/>
        <v>0</v>
      </c>
      <c r="AL54" s="33">
        <f t="shared" si="28"/>
        <v>0</v>
      </c>
      <c r="AM54" s="34">
        <f t="shared" si="29"/>
        <v>0</v>
      </c>
    </row>
    <row r="55" spans="1:39" ht="15.75" customHeight="1" x14ac:dyDescent="0.3">
      <c r="A55" s="166" t="s">
        <v>1260</v>
      </c>
      <c r="B55" s="99">
        <v>22952</v>
      </c>
      <c r="C55" s="99">
        <v>91398</v>
      </c>
      <c r="D55" s="165">
        <v>45879</v>
      </c>
      <c r="E55" s="165">
        <v>46152</v>
      </c>
      <c r="F55" s="166">
        <v>4</v>
      </c>
      <c r="G55" s="178">
        <v>1.1100000000000001</v>
      </c>
      <c r="H55" s="181">
        <v>0.5</v>
      </c>
      <c r="I55" s="180">
        <v>7.3800000000000004E-2</v>
      </c>
      <c r="J55" s="21">
        <f t="shared" si="0"/>
        <v>2.8899999999999997</v>
      </c>
      <c r="K55" s="21" t="str">
        <f t="shared" si="1"/>
        <v>Y</v>
      </c>
      <c r="L55" s="37" t="str">
        <f t="shared" si="2"/>
        <v>NA</v>
      </c>
      <c r="M55" s="8" t="str">
        <f t="shared" si="3"/>
        <v>Y</v>
      </c>
      <c r="N55" s="42">
        <f t="shared" si="4"/>
        <v>6</v>
      </c>
      <c r="O55" s="43">
        <f t="shared" si="5"/>
        <v>200000</v>
      </c>
      <c r="P55" s="43" t="str">
        <f t="shared" si="6"/>
        <v>NA</v>
      </c>
      <c r="Q55" s="24">
        <f t="shared" si="7"/>
        <v>24645.857600000003</v>
      </c>
      <c r="R55" s="43">
        <f t="shared" si="8"/>
        <v>0</v>
      </c>
      <c r="S55" s="24">
        <f t="shared" si="9"/>
        <v>1000000</v>
      </c>
      <c r="T55" s="25" t="str">
        <f t="shared" si="10"/>
        <v>Y</v>
      </c>
      <c r="U55" s="44">
        <f t="shared" si="11"/>
        <v>5</v>
      </c>
      <c r="V55" s="45">
        <f t="shared" si="12"/>
        <v>200000</v>
      </c>
      <c r="W55" s="45">
        <f t="shared" si="13"/>
        <v>1000000</v>
      </c>
      <c r="X55" s="28">
        <f t="shared" si="14"/>
        <v>26464.721890880006</v>
      </c>
      <c r="Y55" s="28">
        <f t="shared" si="15"/>
        <v>0</v>
      </c>
      <c r="Z55" s="45" t="str">
        <f t="shared" si="16"/>
        <v>NA</v>
      </c>
      <c r="AA55" s="29" t="str">
        <f t="shared" si="17"/>
        <v>Y</v>
      </c>
      <c r="AB55" s="46">
        <f t="shared" si="18"/>
        <v>4</v>
      </c>
      <c r="AC55" s="31">
        <f t="shared" si="19"/>
        <v>200000</v>
      </c>
      <c r="AD55" s="31">
        <f t="shared" si="20"/>
        <v>1000000</v>
      </c>
      <c r="AE55" s="31">
        <f t="shared" si="21"/>
        <v>28417.818366426953</v>
      </c>
      <c r="AF55" s="47">
        <f t="shared" si="22"/>
        <v>0</v>
      </c>
      <c r="AG55" s="31" t="str">
        <f t="shared" si="23"/>
        <v>NA</v>
      </c>
      <c r="AH55" s="48">
        <f t="shared" si="24"/>
        <v>3</v>
      </c>
      <c r="AI55" s="33">
        <f t="shared" si="25"/>
        <v>20000</v>
      </c>
      <c r="AJ55" s="33">
        <f t="shared" si="26"/>
        <v>65000</v>
      </c>
      <c r="AK55" s="33">
        <f t="shared" si="27"/>
        <v>20000</v>
      </c>
      <c r="AL55" s="33">
        <f t="shared" si="28"/>
        <v>10515.053361869264</v>
      </c>
      <c r="AM55" s="34">
        <f t="shared" si="29"/>
        <v>10515.053361869264</v>
      </c>
    </row>
    <row r="56" spans="1:39" ht="15.75" customHeight="1" x14ac:dyDescent="0.3">
      <c r="A56" s="166" t="s">
        <v>1261</v>
      </c>
      <c r="B56" s="99">
        <v>20879</v>
      </c>
      <c r="C56" s="99">
        <v>62237</v>
      </c>
      <c r="D56" s="165">
        <v>45642</v>
      </c>
      <c r="E56" s="165">
        <v>45897</v>
      </c>
      <c r="F56" s="166">
        <v>2</v>
      </c>
      <c r="G56" s="178">
        <v>1.46</v>
      </c>
      <c r="H56" s="181">
        <v>0.5</v>
      </c>
      <c r="I56" s="180">
        <v>3.4000000000000002E-2</v>
      </c>
      <c r="J56" s="21">
        <f t="shared" si="0"/>
        <v>0.54</v>
      </c>
      <c r="K56" s="21" t="str">
        <f t="shared" si="1"/>
        <v>Y</v>
      </c>
      <c r="L56" s="37" t="str">
        <f t="shared" si="2"/>
        <v>NA</v>
      </c>
      <c r="M56" s="8" t="str">
        <f t="shared" si="3"/>
        <v>Y</v>
      </c>
      <c r="N56" s="42">
        <f t="shared" si="4"/>
        <v>2</v>
      </c>
      <c r="O56" s="43">
        <f t="shared" si="5"/>
        <v>200000</v>
      </c>
      <c r="P56" s="43" t="str">
        <f t="shared" si="6"/>
        <v>NA</v>
      </c>
      <c r="Q56" s="24">
        <f t="shared" si="7"/>
        <v>21588.886000000002</v>
      </c>
      <c r="R56" s="43">
        <f t="shared" si="8"/>
        <v>0</v>
      </c>
      <c r="S56" s="24">
        <f t="shared" si="9"/>
        <v>1000000</v>
      </c>
      <c r="T56" s="25" t="str">
        <f t="shared" si="10"/>
        <v>N</v>
      </c>
      <c r="U56" s="44">
        <f t="shared" si="11"/>
        <v>1</v>
      </c>
      <c r="V56" s="45">
        <f t="shared" si="12"/>
        <v>20000</v>
      </c>
      <c r="W56" s="45">
        <f t="shared" si="13"/>
        <v>65000</v>
      </c>
      <c r="X56" s="28">
        <f t="shared" si="14"/>
        <v>2763</v>
      </c>
      <c r="Y56" s="28">
        <f t="shared" si="15"/>
        <v>19559.908124000001</v>
      </c>
      <c r="Z56" s="45">
        <f t="shared" si="16"/>
        <v>0</v>
      </c>
      <c r="AA56" s="29" t="str">
        <f t="shared" si="17"/>
        <v>N</v>
      </c>
      <c r="AB56" s="46">
        <f t="shared" si="18"/>
        <v>0</v>
      </c>
      <c r="AC56" s="31">
        <f t="shared" si="19"/>
        <v>0</v>
      </c>
      <c r="AD56" s="31">
        <f t="shared" si="20"/>
        <v>0</v>
      </c>
      <c r="AE56" s="31">
        <f t="shared" si="21"/>
        <v>0</v>
      </c>
      <c r="AF56" s="47">
        <f t="shared" si="22"/>
        <v>0</v>
      </c>
      <c r="AG56" s="31">
        <f t="shared" si="23"/>
        <v>0</v>
      </c>
      <c r="AH56" s="48">
        <f t="shared" si="24"/>
        <v>0</v>
      </c>
      <c r="AI56" s="33">
        <f t="shared" si="25"/>
        <v>0</v>
      </c>
      <c r="AJ56" s="33">
        <f t="shared" si="26"/>
        <v>0</v>
      </c>
      <c r="AK56" s="33">
        <f t="shared" si="27"/>
        <v>0</v>
      </c>
      <c r="AL56" s="33">
        <f t="shared" si="28"/>
        <v>0</v>
      </c>
      <c r="AM56" s="34">
        <f t="shared" si="29"/>
        <v>19559.908124000001</v>
      </c>
    </row>
    <row r="57" spans="1:39" ht="15.75" customHeight="1" x14ac:dyDescent="0.3">
      <c r="A57" s="166" t="s">
        <v>1262</v>
      </c>
      <c r="B57" s="99">
        <v>7640</v>
      </c>
      <c r="C57" s="99">
        <v>35776</v>
      </c>
      <c r="D57" s="165">
        <v>45896</v>
      </c>
      <c r="E57" s="165">
        <v>46044</v>
      </c>
      <c r="F57" s="166">
        <v>4</v>
      </c>
      <c r="G57" s="178">
        <v>2.81</v>
      </c>
      <c r="H57" s="181">
        <v>0.5</v>
      </c>
      <c r="I57" s="180">
        <v>1.95E-2</v>
      </c>
      <c r="J57" s="21">
        <f t="shared" si="0"/>
        <v>1.19</v>
      </c>
      <c r="K57" s="21" t="str">
        <f t="shared" si="1"/>
        <v>Y</v>
      </c>
      <c r="L57" s="37" t="str">
        <f t="shared" si="2"/>
        <v>NA</v>
      </c>
      <c r="M57" s="8" t="str">
        <f t="shared" si="3"/>
        <v>Y</v>
      </c>
      <c r="N57" s="42">
        <f t="shared" si="4"/>
        <v>3</v>
      </c>
      <c r="O57" s="43">
        <f t="shared" si="5"/>
        <v>200000</v>
      </c>
      <c r="P57" s="43" t="str">
        <f t="shared" si="6"/>
        <v>NA</v>
      </c>
      <c r="Q57" s="24">
        <f t="shared" si="7"/>
        <v>7788.9800000000005</v>
      </c>
      <c r="R57" s="43">
        <f t="shared" si="8"/>
        <v>0</v>
      </c>
      <c r="S57" s="24">
        <f t="shared" si="9"/>
        <v>1000000</v>
      </c>
      <c r="T57" s="25" t="str">
        <f t="shared" si="10"/>
        <v>Y</v>
      </c>
      <c r="U57" s="44">
        <f t="shared" si="11"/>
        <v>2</v>
      </c>
      <c r="V57" s="45">
        <f t="shared" si="12"/>
        <v>200000</v>
      </c>
      <c r="W57" s="45">
        <f t="shared" si="13"/>
        <v>1000000</v>
      </c>
      <c r="X57" s="28">
        <f t="shared" si="14"/>
        <v>7940.8651100000006</v>
      </c>
      <c r="Y57" s="28">
        <f t="shared" si="15"/>
        <v>0</v>
      </c>
      <c r="Z57" s="45" t="str">
        <f t="shared" si="16"/>
        <v>NA</v>
      </c>
      <c r="AA57" s="29" t="str">
        <f t="shared" si="17"/>
        <v>N</v>
      </c>
      <c r="AB57" s="46">
        <f t="shared" si="18"/>
        <v>1</v>
      </c>
      <c r="AC57" s="31">
        <f t="shared" si="19"/>
        <v>20000</v>
      </c>
      <c r="AD57" s="31">
        <f t="shared" si="20"/>
        <v>65000</v>
      </c>
      <c r="AE57" s="31">
        <f t="shared" si="21"/>
        <v>8095.7119796450015</v>
      </c>
      <c r="AF57" s="47">
        <f t="shared" si="22"/>
        <v>0</v>
      </c>
      <c r="AG57" s="31">
        <f t="shared" si="23"/>
        <v>5398.4429103549983</v>
      </c>
      <c r="AH57" s="48">
        <f t="shared" si="24"/>
        <v>0</v>
      </c>
      <c r="AI57" s="33">
        <f t="shared" si="25"/>
        <v>0</v>
      </c>
      <c r="AJ57" s="33">
        <f t="shared" si="26"/>
        <v>0</v>
      </c>
      <c r="AK57" s="33">
        <f t="shared" si="27"/>
        <v>0</v>
      </c>
      <c r="AL57" s="33">
        <f t="shared" si="28"/>
        <v>0</v>
      </c>
      <c r="AM57" s="34">
        <f t="shared" si="29"/>
        <v>0</v>
      </c>
    </row>
    <row r="58" spans="1:39" ht="15.75" customHeight="1" x14ac:dyDescent="0.3">
      <c r="A58" s="166" t="s">
        <v>1263</v>
      </c>
      <c r="B58" s="99">
        <v>22780</v>
      </c>
      <c r="C58" s="99">
        <v>93849</v>
      </c>
      <c r="D58" s="165">
        <v>45353</v>
      </c>
      <c r="E58" s="165">
        <v>45414</v>
      </c>
      <c r="F58" s="166">
        <v>2</v>
      </c>
      <c r="G58" s="178">
        <v>1.68</v>
      </c>
      <c r="H58" s="181">
        <v>1</v>
      </c>
      <c r="I58" s="180">
        <v>7.8299999999999995E-2</v>
      </c>
      <c r="J58" s="21">
        <f t="shared" si="0"/>
        <v>0.32000000000000006</v>
      </c>
      <c r="K58" s="21" t="str">
        <f t="shared" si="1"/>
        <v>Y</v>
      </c>
      <c r="L58" s="37" t="str">
        <f t="shared" si="2"/>
        <v>NA</v>
      </c>
      <c r="M58" s="8" t="str">
        <f t="shared" si="3"/>
        <v>Y</v>
      </c>
      <c r="N58" s="42">
        <f t="shared" si="4"/>
        <v>1</v>
      </c>
      <c r="O58" s="43">
        <f t="shared" si="5"/>
        <v>200000</v>
      </c>
      <c r="P58" s="43" t="str">
        <f t="shared" si="6"/>
        <v>NA</v>
      </c>
      <c r="Q58" s="24">
        <f t="shared" si="7"/>
        <v>24563.673999999999</v>
      </c>
      <c r="R58" s="43">
        <f t="shared" si="8"/>
        <v>0</v>
      </c>
      <c r="S58" s="24">
        <f t="shared" si="9"/>
        <v>1000000</v>
      </c>
      <c r="T58" s="25" t="str">
        <f t="shared" si="10"/>
        <v>N</v>
      </c>
      <c r="U58" s="44">
        <f t="shared" si="11"/>
        <v>0</v>
      </c>
      <c r="V58" s="45">
        <f t="shared" si="12"/>
        <v>0</v>
      </c>
      <c r="W58" s="45">
        <f t="shared" si="13"/>
        <v>0</v>
      </c>
      <c r="X58" s="28">
        <f t="shared" si="14"/>
        <v>0</v>
      </c>
      <c r="Y58" s="28">
        <f t="shared" si="15"/>
        <v>0</v>
      </c>
      <c r="Z58" s="45">
        <f t="shared" si="16"/>
        <v>0</v>
      </c>
      <c r="AA58" s="29" t="str">
        <f t="shared" si="17"/>
        <v>N</v>
      </c>
      <c r="AB58" s="46">
        <f t="shared" si="18"/>
        <v>0</v>
      </c>
      <c r="AC58" s="31">
        <f t="shared" si="19"/>
        <v>0</v>
      </c>
      <c r="AD58" s="31">
        <f t="shared" si="20"/>
        <v>0</v>
      </c>
      <c r="AE58" s="31">
        <f t="shared" si="21"/>
        <v>0</v>
      </c>
      <c r="AF58" s="47">
        <f t="shared" si="22"/>
        <v>0</v>
      </c>
      <c r="AG58" s="31">
        <f t="shared" si="23"/>
        <v>0</v>
      </c>
      <c r="AH58" s="48">
        <f t="shared" si="24"/>
        <v>0</v>
      </c>
      <c r="AI58" s="33">
        <f t="shared" si="25"/>
        <v>0</v>
      </c>
      <c r="AJ58" s="33">
        <f t="shared" si="26"/>
        <v>0</v>
      </c>
      <c r="AK58" s="33">
        <f t="shared" si="27"/>
        <v>0</v>
      </c>
      <c r="AL58" s="33">
        <f t="shared" si="28"/>
        <v>0</v>
      </c>
      <c r="AM58" s="34">
        <f t="shared" si="29"/>
        <v>0</v>
      </c>
    </row>
    <row r="59" spans="1:39" ht="15.75" customHeight="1" x14ac:dyDescent="0.3">
      <c r="A59" s="166" t="s">
        <v>1264</v>
      </c>
      <c r="B59" s="99">
        <v>23864</v>
      </c>
      <c r="C59" s="99">
        <v>83721</v>
      </c>
      <c r="D59" s="165">
        <v>45228</v>
      </c>
      <c r="E59" s="165">
        <v>45261</v>
      </c>
      <c r="F59" s="166">
        <v>4</v>
      </c>
      <c r="G59" s="178">
        <v>1.26</v>
      </c>
      <c r="H59" s="181">
        <v>1</v>
      </c>
      <c r="I59" s="180">
        <v>7.4700000000000003E-2</v>
      </c>
      <c r="J59" s="21">
        <f t="shared" ref="J59:J122" si="30">MAX(0, F59-G59)</f>
        <v>2.74</v>
      </c>
      <c r="K59" s="21" t="str">
        <f t="shared" ref="K59:K122" si="31">IF(
  AND(
    E59 &gt;= D59-10,
    E59 &lt;= DATE(2028,6,30),
    J59 &gt; 0
  ),
  "Y",
  "N"
)</f>
        <v>Y</v>
      </c>
      <c r="L59" s="37" t="str">
        <f t="shared" ref="L59:L122" si="32">IF(
  J59=0,
  0,
  IF(
    K59="Y",
    "NA",
    MAX(0, 65000-C59)
  )
)</f>
        <v>NA</v>
      </c>
      <c r="M59" s="8" t="str">
        <f t="shared" ref="M59:M122" si="33">IF(AND(K59="Y",J59&gt;0),"Y","N")</f>
        <v>Y</v>
      </c>
      <c r="N59" s="42">
        <f t="shared" ref="N59:N122" si="34">ROUNDUP(J59/H59, 0)</f>
        <v>3</v>
      </c>
      <c r="O59" s="43">
        <f t="shared" ref="O59:O122" si="35">IF(
  N59=0,
  0,
  IF(
    M59="Y",
    200000,
    20000
  )
)</f>
        <v>200000</v>
      </c>
      <c r="P59" s="43" t="str">
        <f t="shared" ref="P59:P122" si="36">IF(
  N59=0,
  0,
  IF(
    M59="Y",
    "NA",
    MAX(0, 65000)
  )
)</f>
        <v>NA</v>
      </c>
      <c r="Q59" s="24">
        <f t="shared" ref="Q59:Q122" si="37">IF(
  N59=0,
  0,
  MAX(0, MIN(B59*(1+I59), O59, L59))
)</f>
        <v>25646.640800000001</v>
      </c>
      <c r="R59" s="43">
        <f t="shared" ref="R59:R122" si="38">IF(
  N59=0,
  0,
  MAX(0, (B59*(1+I59))-Q59)
)</f>
        <v>0</v>
      </c>
      <c r="S59" s="24">
        <f t="shared" ref="S59:S122" si="39">IF(
    M59="Y",
    1000000,
    MAX(0, 65000-C59-Q59)
  )</f>
        <v>1000000</v>
      </c>
      <c r="T59" s="25" t="str">
        <f t="shared" ref="T59:T122" si="40">IF(AND(K59="Y",J59&gt;1),"Y","N")</f>
        <v>Y</v>
      </c>
      <c r="U59" s="44">
        <f t="shared" ref="U59:U122" si="41">MAX(0,(N59-1))</f>
        <v>2</v>
      </c>
      <c r="V59" s="45">
        <f t="shared" ref="V59:V122" si="42">IF(
  U59=0,
  0,
  IF(
    T59="Y",
    200000,
    20000
  )
)</f>
        <v>200000</v>
      </c>
      <c r="W59" s="45">
        <f t="shared" ref="W59:W122" si="43">IF(
  U59=0,
  0,
  IF(
    T59="Y",
    1000000,
    MAX(0, 65000)
  )
)</f>
        <v>1000000</v>
      </c>
      <c r="X59" s="28">
        <f t="shared" ref="X59:X122" si="44">IF(
  U59=0,
  0,
  MAX(0, MIN(B59*(1+I59)*(1+I59), V59, S59, (W59-C59))
)
)</f>
        <v>27562.444867760001</v>
      </c>
      <c r="Y59" s="28">
        <f t="shared" ref="Y59:Y122" si="45">IF(
  U59=0,
  0,
  MAX(0, (B59*(1+I59)*(1+I59)-X59)
)
)</f>
        <v>0</v>
      </c>
      <c r="Z59" s="45" t="str">
        <f t="shared" ref="Z59:Z122" si="46">IF(
    T59="Y",
    "NA",
    MAX(0, W59-C59-Q59-X59)
  )</f>
        <v>NA</v>
      </c>
      <c r="AA59" s="29" t="str">
        <f t="shared" ref="AA59:AA122" si="47">IF(AND(K59="Y",J59&gt;2),"Y","N")</f>
        <v>Y</v>
      </c>
      <c r="AB59" s="46">
        <f t="shared" ref="AB59:AB122" si="48">MAX(0,(U59-1))</f>
        <v>1</v>
      </c>
      <c r="AC59" s="31">
        <f t="shared" ref="AC59:AC122" si="49">IF(
  AB59=0,
  0,
  IF(
    AA59="Y",
    200000,
    20000
  )
)</f>
        <v>200000</v>
      </c>
      <c r="AD59" s="31">
        <f t="shared" ref="AD59:AD122" si="50">IF(
  AB59=0,
  0,
  IF(
    AA59="Y",
    1000000,
    MAX(0, 65000)
  )
)</f>
        <v>1000000</v>
      </c>
      <c r="AE59" s="31">
        <f t="shared" ref="AE59:AE122" si="51">IF(
  AB59=0,
  0,
  MAX(0, MIN(B59*(1+I59)*(1+I59)*(1+I59), AC59, Z59))
)</f>
        <v>29621.359499381673</v>
      </c>
      <c r="AF59" s="47">
        <f t="shared" ref="AF59:AF122" si="52">IF(
  AB59=0,
  0,
  MAX(0, (B59*(1+I59)*(1+I59)*(1+I59)-AE59)
)
)</f>
        <v>0</v>
      </c>
      <c r="AG59" s="31" t="str">
        <f t="shared" ref="AG59:AG122" si="53">IF(
    AA59="Y",
    "NA",
    MAX(0, AD59-C59-Q59-X59-AE59)
  )</f>
        <v>NA</v>
      </c>
      <c r="AH59" s="48">
        <f t="shared" ref="AH59:AH64" si="54">MAX(0,(AB59-1))</f>
        <v>0</v>
      </c>
      <c r="AI59" s="33">
        <f t="shared" ref="AI59:AI64" si="55">IF(
  AH59=0,
  0,
     20000
  )</f>
        <v>0</v>
      </c>
      <c r="AJ59" s="33">
        <f t="shared" ref="AJ59:AJ64" si="56">IF(
  AH59=0,
  0,
    MAX(0, 65000)
  )</f>
        <v>0</v>
      </c>
      <c r="AK59" s="33">
        <f t="shared" ref="AK59:AK64" si="57">IF(
  AH59=0,
  0,
  MAX(0, MIN(B59*(1+I59)*(1+I59)*(1+I59)*(1+I59), AI59, AG59))
)</f>
        <v>0</v>
      </c>
      <c r="AL59" s="33">
        <f t="shared" ref="AL59:AL64" si="58">IF(
  AH59=0,
  0,
  MAX(0, (B59*(1+I59)*(1+I59)*(1+I59)*(1+I59)-AK59)
)
)</f>
        <v>0</v>
      </c>
      <c r="AM59" s="34">
        <f t="shared" si="29"/>
        <v>0</v>
      </c>
    </row>
    <row r="60" spans="1:39" ht="15.75" customHeight="1" x14ac:dyDescent="0.3">
      <c r="A60" s="166" t="s">
        <v>1265</v>
      </c>
      <c r="B60" s="99">
        <v>22895</v>
      </c>
      <c r="C60" s="99">
        <v>111964</v>
      </c>
      <c r="D60" s="165">
        <v>45753</v>
      </c>
      <c r="E60" s="165">
        <v>46032</v>
      </c>
      <c r="F60" s="166">
        <v>2</v>
      </c>
      <c r="G60" s="178">
        <v>0.62</v>
      </c>
      <c r="H60" s="181">
        <v>1</v>
      </c>
      <c r="I60" s="180">
        <v>1.7000000000000001E-2</v>
      </c>
      <c r="J60" s="21">
        <f t="shared" si="30"/>
        <v>1.38</v>
      </c>
      <c r="K60" s="21" t="str">
        <f t="shared" si="31"/>
        <v>Y</v>
      </c>
      <c r="L60" s="37" t="str">
        <f t="shared" si="32"/>
        <v>NA</v>
      </c>
      <c r="M60" s="8" t="str">
        <f t="shared" si="33"/>
        <v>Y</v>
      </c>
      <c r="N60" s="42">
        <f t="shared" si="34"/>
        <v>2</v>
      </c>
      <c r="O60" s="43">
        <f t="shared" si="35"/>
        <v>200000</v>
      </c>
      <c r="P60" s="43" t="str">
        <f t="shared" si="36"/>
        <v>NA</v>
      </c>
      <c r="Q60" s="24">
        <f t="shared" si="37"/>
        <v>23284.214999999997</v>
      </c>
      <c r="R60" s="43">
        <f t="shared" si="38"/>
        <v>0</v>
      </c>
      <c r="S60" s="24">
        <f t="shared" si="39"/>
        <v>1000000</v>
      </c>
      <c r="T60" s="25" t="str">
        <f t="shared" si="40"/>
        <v>Y</v>
      </c>
      <c r="U60" s="44">
        <f t="shared" si="41"/>
        <v>1</v>
      </c>
      <c r="V60" s="45">
        <f t="shared" si="42"/>
        <v>200000</v>
      </c>
      <c r="W60" s="45">
        <f t="shared" si="43"/>
        <v>1000000</v>
      </c>
      <c r="X60" s="28">
        <f t="shared" si="44"/>
        <v>23680.046654999995</v>
      </c>
      <c r="Y60" s="28">
        <f t="shared" si="45"/>
        <v>0</v>
      </c>
      <c r="Z60" s="45" t="str">
        <f t="shared" si="46"/>
        <v>NA</v>
      </c>
      <c r="AA60" s="29" t="str">
        <f t="shared" si="47"/>
        <v>N</v>
      </c>
      <c r="AB60" s="46">
        <f t="shared" si="48"/>
        <v>0</v>
      </c>
      <c r="AC60" s="31">
        <f t="shared" si="49"/>
        <v>0</v>
      </c>
      <c r="AD60" s="31">
        <f t="shared" si="50"/>
        <v>0</v>
      </c>
      <c r="AE60" s="31">
        <f t="shared" si="51"/>
        <v>0</v>
      </c>
      <c r="AF60" s="47">
        <f t="shared" si="52"/>
        <v>0</v>
      </c>
      <c r="AG60" s="31">
        <f t="shared" si="53"/>
        <v>0</v>
      </c>
      <c r="AH60" s="48">
        <f t="shared" si="54"/>
        <v>0</v>
      </c>
      <c r="AI60" s="33">
        <f t="shared" si="55"/>
        <v>0</v>
      </c>
      <c r="AJ60" s="33">
        <f t="shared" si="56"/>
        <v>0</v>
      </c>
      <c r="AK60" s="33">
        <f t="shared" si="57"/>
        <v>0</v>
      </c>
      <c r="AL60" s="33">
        <f t="shared" si="58"/>
        <v>0</v>
      </c>
      <c r="AM60" s="34">
        <f t="shared" si="29"/>
        <v>0</v>
      </c>
    </row>
    <row r="61" spans="1:39" ht="15.75" customHeight="1" x14ac:dyDescent="0.3">
      <c r="A61" s="166" t="s">
        <v>1266</v>
      </c>
      <c r="B61" s="99">
        <v>10408</v>
      </c>
      <c r="C61" s="99">
        <v>81669</v>
      </c>
      <c r="D61" s="165">
        <v>45943</v>
      </c>
      <c r="E61" s="165">
        <v>46291</v>
      </c>
      <c r="F61" s="166">
        <v>2</v>
      </c>
      <c r="G61" s="178">
        <v>1.82</v>
      </c>
      <c r="H61" s="181">
        <v>0.25</v>
      </c>
      <c r="I61" s="180">
        <v>2.0899999999999998E-2</v>
      </c>
      <c r="J61" s="21">
        <f t="shared" si="30"/>
        <v>0.17999999999999994</v>
      </c>
      <c r="K61" s="21" t="str">
        <f t="shared" si="31"/>
        <v>Y</v>
      </c>
      <c r="L61" s="37" t="str">
        <f t="shared" si="32"/>
        <v>NA</v>
      </c>
      <c r="M61" s="8" t="str">
        <f t="shared" si="33"/>
        <v>Y</v>
      </c>
      <c r="N61" s="42">
        <f t="shared" si="34"/>
        <v>1</v>
      </c>
      <c r="O61" s="43">
        <f t="shared" si="35"/>
        <v>200000</v>
      </c>
      <c r="P61" s="43" t="str">
        <f t="shared" si="36"/>
        <v>NA</v>
      </c>
      <c r="Q61" s="24">
        <f t="shared" si="37"/>
        <v>10625.527199999999</v>
      </c>
      <c r="R61" s="43">
        <f t="shared" si="38"/>
        <v>0</v>
      </c>
      <c r="S61" s="24">
        <f t="shared" si="39"/>
        <v>1000000</v>
      </c>
      <c r="T61" s="25" t="str">
        <f t="shared" si="40"/>
        <v>N</v>
      </c>
      <c r="U61" s="44">
        <f t="shared" si="41"/>
        <v>0</v>
      </c>
      <c r="V61" s="45">
        <f t="shared" si="42"/>
        <v>0</v>
      </c>
      <c r="W61" s="45">
        <f t="shared" si="43"/>
        <v>0</v>
      </c>
      <c r="X61" s="28">
        <f t="shared" si="44"/>
        <v>0</v>
      </c>
      <c r="Y61" s="28">
        <f t="shared" si="45"/>
        <v>0</v>
      </c>
      <c r="Z61" s="45">
        <f t="shared" si="46"/>
        <v>0</v>
      </c>
      <c r="AA61" s="29" t="str">
        <f t="shared" si="47"/>
        <v>N</v>
      </c>
      <c r="AB61" s="46">
        <f t="shared" si="48"/>
        <v>0</v>
      </c>
      <c r="AC61" s="31">
        <f t="shared" si="49"/>
        <v>0</v>
      </c>
      <c r="AD61" s="31">
        <f t="shared" si="50"/>
        <v>0</v>
      </c>
      <c r="AE61" s="31">
        <f t="shared" si="51"/>
        <v>0</v>
      </c>
      <c r="AF61" s="47">
        <f t="shared" si="52"/>
        <v>0</v>
      </c>
      <c r="AG61" s="31">
        <f t="shared" si="53"/>
        <v>0</v>
      </c>
      <c r="AH61" s="48">
        <f t="shared" si="54"/>
        <v>0</v>
      </c>
      <c r="AI61" s="33">
        <f t="shared" si="55"/>
        <v>0</v>
      </c>
      <c r="AJ61" s="33">
        <f t="shared" si="56"/>
        <v>0</v>
      </c>
      <c r="AK61" s="33">
        <f t="shared" si="57"/>
        <v>0</v>
      </c>
      <c r="AL61" s="33">
        <f t="shared" si="58"/>
        <v>0</v>
      </c>
      <c r="AM61" s="34">
        <f t="shared" si="29"/>
        <v>0</v>
      </c>
    </row>
    <row r="62" spans="1:39" ht="15.75" customHeight="1" x14ac:dyDescent="0.3">
      <c r="A62" s="166" t="s">
        <v>1267</v>
      </c>
      <c r="B62" s="99">
        <v>20128</v>
      </c>
      <c r="C62" s="99">
        <v>53947</v>
      </c>
      <c r="D62" s="165">
        <v>46102</v>
      </c>
      <c r="E62" s="165">
        <v>46265</v>
      </c>
      <c r="F62" s="166">
        <v>4</v>
      </c>
      <c r="G62" s="178">
        <v>1.38</v>
      </c>
      <c r="H62" s="181">
        <v>1</v>
      </c>
      <c r="I62" s="180">
        <v>3.7900000000000003E-2</v>
      </c>
      <c r="J62" s="21">
        <f t="shared" si="30"/>
        <v>2.62</v>
      </c>
      <c r="K62" s="21" t="str">
        <f t="shared" si="31"/>
        <v>Y</v>
      </c>
      <c r="L62" s="37" t="str">
        <f t="shared" si="32"/>
        <v>NA</v>
      </c>
      <c r="M62" s="8" t="str">
        <f t="shared" si="33"/>
        <v>Y</v>
      </c>
      <c r="N62" s="42">
        <f t="shared" si="34"/>
        <v>3</v>
      </c>
      <c r="O62" s="43">
        <f t="shared" si="35"/>
        <v>200000</v>
      </c>
      <c r="P62" s="43" t="str">
        <f t="shared" si="36"/>
        <v>NA</v>
      </c>
      <c r="Q62" s="24">
        <f t="shared" si="37"/>
        <v>20890.851200000001</v>
      </c>
      <c r="R62" s="43">
        <f t="shared" si="38"/>
        <v>0</v>
      </c>
      <c r="S62" s="24">
        <f t="shared" si="39"/>
        <v>1000000</v>
      </c>
      <c r="T62" s="25" t="str">
        <f t="shared" si="40"/>
        <v>Y</v>
      </c>
      <c r="U62" s="44">
        <f t="shared" si="41"/>
        <v>2</v>
      </c>
      <c r="V62" s="45">
        <f t="shared" si="42"/>
        <v>200000</v>
      </c>
      <c r="W62" s="45">
        <f t="shared" si="43"/>
        <v>1000000</v>
      </c>
      <c r="X62" s="28">
        <f t="shared" si="44"/>
        <v>21682.614460480003</v>
      </c>
      <c r="Y62" s="28">
        <f t="shared" si="45"/>
        <v>0</v>
      </c>
      <c r="Z62" s="45" t="str">
        <f t="shared" si="46"/>
        <v>NA</v>
      </c>
      <c r="AA62" s="29" t="str">
        <f t="shared" si="47"/>
        <v>Y</v>
      </c>
      <c r="AB62" s="46">
        <f t="shared" si="48"/>
        <v>1</v>
      </c>
      <c r="AC62" s="31">
        <f t="shared" si="49"/>
        <v>200000</v>
      </c>
      <c r="AD62" s="31">
        <f t="shared" si="50"/>
        <v>1000000</v>
      </c>
      <c r="AE62" s="31">
        <f t="shared" si="51"/>
        <v>22504.385548532195</v>
      </c>
      <c r="AF62" s="47">
        <f t="shared" si="52"/>
        <v>0</v>
      </c>
      <c r="AG62" s="31" t="str">
        <f t="shared" si="53"/>
        <v>NA</v>
      </c>
      <c r="AH62" s="48">
        <f t="shared" si="54"/>
        <v>0</v>
      </c>
      <c r="AI62" s="33">
        <f t="shared" si="55"/>
        <v>0</v>
      </c>
      <c r="AJ62" s="33">
        <f t="shared" si="56"/>
        <v>0</v>
      </c>
      <c r="AK62" s="33">
        <f t="shared" si="57"/>
        <v>0</v>
      </c>
      <c r="AL62" s="33">
        <f t="shared" si="58"/>
        <v>0</v>
      </c>
      <c r="AM62" s="34">
        <f t="shared" si="29"/>
        <v>0</v>
      </c>
    </row>
    <row r="63" spans="1:39" ht="15.75" customHeight="1" x14ac:dyDescent="0.3">
      <c r="A63" s="166" t="s">
        <v>1268</v>
      </c>
      <c r="B63" s="99">
        <v>18813</v>
      </c>
      <c r="C63" s="99">
        <v>61878</v>
      </c>
      <c r="D63" s="165">
        <v>44495</v>
      </c>
      <c r="E63" s="165">
        <v>44566</v>
      </c>
      <c r="F63" s="166">
        <v>4</v>
      </c>
      <c r="G63" s="178">
        <v>0.18</v>
      </c>
      <c r="H63" s="181">
        <v>0.25</v>
      </c>
      <c r="I63" s="180">
        <v>8.5000000000000006E-2</v>
      </c>
      <c r="J63" s="21">
        <f t="shared" si="30"/>
        <v>3.82</v>
      </c>
      <c r="K63" s="21" t="str">
        <f t="shared" si="31"/>
        <v>Y</v>
      </c>
      <c r="L63" s="37" t="str">
        <f t="shared" si="32"/>
        <v>NA</v>
      </c>
      <c r="M63" s="8" t="str">
        <f t="shared" si="33"/>
        <v>Y</v>
      </c>
      <c r="N63" s="42">
        <f t="shared" si="34"/>
        <v>16</v>
      </c>
      <c r="O63" s="43">
        <f t="shared" si="35"/>
        <v>200000</v>
      </c>
      <c r="P63" s="43" t="str">
        <f t="shared" si="36"/>
        <v>NA</v>
      </c>
      <c r="Q63" s="24">
        <f t="shared" si="37"/>
        <v>20412.105</v>
      </c>
      <c r="R63" s="43">
        <f t="shared" si="38"/>
        <v>0</v>
      </c>
      <c r="S63" s="24">
        <f t="shared" si="39"/>
        <v>1000000</v>
      </c>
      <c r="T63" s="25" t="str">
        <f t="shared" si="40"/>
        <v>Y</v>
      </c>
      <c r="U63" s="44">
        <f t="shared" si="41"/>
        <v>15</v>
      </c>
      <c r="V63" s="45">
        <f t="shared" si="42"/>
        <v>200000</v>
      </c>
      <c r="W63" s="45">
        <f t="shared" si="43"/>
        <v>1000000</v>
      </c>
      <c r="X63" s="28">
        <f t="shared" si="44"/>
        <v>22147.133924999998</v>
      </c>
      <c r="Y63" s="28">
        <f t="shared" si="45"/>
        <v>0</v>
      </c>
      <c r="Z63" s="45" t="str">
        <f t="shared" si="46"/>
        <v>NA</v>
      </c>
      <c r="AA63" s="29" t="str">
        <f t="shared" si="47"/>
        <v>Y</v>
      </c>
      <c r="AB63" s="46">
        <f t="shared" si="48"/>
        <v>14</v>
      </c>
      <c r="AC63" s="31">
        <f t="shared" si="49"/>
        <v>200000</v>
      </c>
      <c r="AD63" s="31">
        <f t="shared" si="50"/>
        <v>1000000</v>
      </c>
      <c r="AE63" s="31">
        <f t="shared" si="51"/>
        <v>24029.640308624996</v>
      </c>
      <c r="AF63" s="47">
        <f t="shared" si="52"/>
        <v>0</v>
      </c>
      <c r="AG63" s="31" t="str">
        <f t="shared" si="53"/>
        <v>NA</v>
      </c>
      <c r="AH63" s="48">
        <f t="shared" si="54"/>
        <v>13</v>
      </c>
      <c r="AI63" s="33">
        <f t="shared" si="55"/>
        <v>20000</v>
      </c>
      <c r="AJ63" s="33">
        <f t="shared" si="56"/>
        <v>65000</v>
      </c>
      <c r="AK63" s="33">
        <f t="shared" si="57"/>
        <v>20000</v>
      </c>
      <c r="AL63" s="33">
        <f t="shared" si="58"/>
        <v>6072.1597348581199</v>
      </c>
      <c r="AM63" s="34">
        <f t="shared" si="29"/>
        <v>6072.1597348581199</v>
      </c>
    </row>
    <row r="64" spans="1:39" ht="15.75" customHeight="1" x14ac:dyDescent="0.3">
      <c r="A64" s="166" t="s">
        <v>1269</v>
      </c>
      <c r="B64" s="99">
        <v>7248</v>
      </c>
      <c r="C64" s="99">
        <v>22524</v>
      </c>
      <c r="D64" s="165">
        <v>44660</v>
      </c>
      <c r="E64" s="165">
        <v>44705</v>
      </c>
      <c r="F64" s="166">
        <v>2</v>
      </c>
      <c r="G64" s="178">
        <v>0.48</v>
      </c>
      <c r="H64" s="181">
        <v>0.25</v>
      </c>
      <c r="I64" s="180">
        <v>5.8500000000000003E-2</v>
      </c>
      <c r="J64" s="21">
        <f t="shared" si="30"/>
        <v>1.52</v>
      </c>
      <c r="K64" s="21" t="str">
        <f t="shared" si="31"/>
        <v>Y</v>
      </c>
      <c r="L64" s="37" t="str">
        <f t="shared" si="32"/>
        <v>NA</v>
      </c>
      <c r="M64" s="8" t="str">
        <f t="shared" si="33"/>
        <v>Y</v>
      </c>
      <c r="N64" s="42">
        <f t="shared" si="34"/>
        <v>7</v>
      </c>
      <c r="O64" s="43">
        <f t="shared" si="35"/>
        <v>200000</v>
      </c>
      <c r="P64" s="43" t="str">
        <f t="shared" si="36"/>
        <v>NA</v>
      </c>
      <c r="Q64" s="24">
        <f t="shared" si="37"/>
        <v>7672.0079999999998</v>
      </c>
      <c r="R64" s="43">
        <f t="shared" si="38"/>
        <v>0</v>
      </c>
      <c r="S64" s="24">
        <f t="shared" si="39"/>
        <v>1000000</v>
      </c>
      <c r="T64" s="25" t="str">
        <f t="shared" si="40"/>
        <v>Y</v>
      </c>
      <c r="U64" s="44">
        <f t="shared" si="41"/>
        <v>6</v>
      </c>
      <c r="V64" s="45">
        <f t="shared" si="42"/>
        <v>200000</v>
      </c>
      <c r="W64" s="45">
        <f t="shared" si="43"/>
        <v>1000000</v>
      </c>
      <c r="X64" s="28">
        <f t="shared" si="44"/>
        <v>8120.8204679999999</v>
      </c>
      <c r="Y64" s="28">
        <f t="shared" si="45"/>
        <v>0</v>
      </c>
      <c r="Z64" s="45" t="str">
        <f t="shared" si="46"/>
        <v>NA</v>
      </c>
      <c r="AA64" s="29" t="str">
        <f t="shared" si="47"/>
        <v>N</v>
      </c>
      <c r="AB64" s="46">
        <f t="shared" si="48"/>
        <v>5</v>
      </c>
      <c r="AC64" s="31">
        <f t="shared" si="49"/>
        <v>20000</v>
      </c>
      <c r="AD64" s="31">
        <f t="shared" si="50"/>
        <v>65000</v>
      </c>
      <c r="AE64" s="31">
        <f t="shared" si="51"/>
        <v>8595.8884653780005</v>
      </c>
      <c r="AF64" s="47">
        <f t="shared" si="52"/>
        <v>0</v>
      </c>
      <c r="AG64" s="31">
        <f t="shared" si="53"/>
        <v>18087.283066622</v>
      </c>
      <c r="AH64" s="48">
        <f t="shared" si="54"/>
        <v>4</v>
      </c>
      <c r="AI64" s="33">
        <f t="shared" si="55"/>
        <v>20000</v>
      </c>
      <c r="AJ64" s="33">
        <f t="shared" si="56"/>
        <v>65000</v>
      </c>
      <c r="AK64" s="33">
        <f t="shared" si="57"/>
        <v>9098.7479406026141</v>
      </c>
      <c r="AL64" s="33">
        <f t="shared" si="58"/>
        <v>0</v>
      </c>
      <c r="AM64" s="34">
        <f t="shared" si="29"/>
        <v>0</v>
      </c>
    </row>
    <row r="65" spans="1:39" ht="15.75" customHeight="1" x14ac:dyDescent="0.3">
      <c r="A65" s="166" t="s">
        <v>1270</v>
      </c>
      <c r="B65" s="99">
        <v>20517</v>
      </c>
      <c r="C65" s="99">
        <v>45510</v>
      </c>
      <c r="D65" s="165">
        <v>45049</v>
      </c>
      <c r="E65" s="165">
        <v>45190</v>
      </c>
      <c r="F65" s="166">
        <v>4</v>
      </c>
      <c r="G65" s="178">
        <v>2.83</v>
      </c>
      <c r="H65" s="181">
        <v>0.75</v>
      </c>
      <c r="I65" s="180">
        <v>2.6700000000000002E-2</v>
      </c>
      <c r="J65" s="21">
        <f t="shared" si="30"/>
        <v>1.17</v>
      </c>
      <c r="K65" s="21" t="str">
        <f t="shared" si="31"/>
        <v>Y</v>
      </c>
      <c r="L65" s="37" t="str">
        <f t="shared" si="32"/>
        <v>NA</v>
      </c>
      <c r="M65" s="8" t="str">
        <f t="shared" si="33"/>
        <v>Y</v>
      </c>
      <c r="N65" s="42">
        <f t="shared" si="34"/>
        <v>2</v>
      </c>
      <c r="O65" s="43">
        <f t="shared" si="35"/>
        <v>200000</v>
      </c>
      <c r="P65" s="43" t="str">
        <f t="shared" si="36"/>
        <v>NA</v>
      </c>
      <c r="Q65" s="24">
        <f t="shared" si="37"/>
        <v>21064.803899999999</v>
      </c>
      <c r="R65" s="43">
        <f t="shared" si="38"/>
        <v>0</v>
      </c>
      <c r="S65" s="24">
        <f t="shared" si="39"/>
        <v>1000000</v>
      </c>
      <c r="T65" s="25" t="str">
        <f t="shared" si="40"/>
        <v>Y</v>
      </c>
      <c r="U65" s="44">
        <f t="shared" si="41"/>
        <v>1</v>
      </c>
      <c r="V65" s="45">
        <f t="shared" si="42"/>
        <v>200000</v>
      </c>
      <c r="W65" s="45">
        <f t="shared" si="43"/>
        <v>1000000</v>
      </c>
      <c r="X65" s="28">
        <f t="shared" si="44"/>
        <v>21627.234164129997</v>
      </c>
      <c r="Y65" s="28">
        <f t="shared" si="45"/>
        <v>0</v>
      </c>
      <c r="Z65" s="45" t="str">
        <f t="shared" si="46"/>
        <v>NA</v>
      </c>
      <c r="AA65" s="29" t="str">
        <f t="shared" si="47"/>
        <v>N</v>
      </c>
      <c r="AB65" s="46">
        <f t="shared" si="48"/>
        <v>0</v>
      </c>
      <c r="AC65" s="31">
        <f t="shared" si="49"/>
        <v>0</v>
      </c>
      <c r="AD65" s="31">
        <f t="shared" si="50"/>
        <v>0</v>
      </c>
      <c r="AE65" s="31">
        <f t="shared" si="51"/>
        <v>0</v>
      </c>
      <c r="AF65" s="47">
        <f t="shared" si="52"/>
        <v>0</v>
      </c>
      <c r="AG65" s="31">
        <f t="shared" si="53"/>
        <v>0</v>
      </c>
      <c r="AH65" s="48">
        <f t="shared" ref="AH65:AH128" si="59">MAX(0,(AB65-1))</f>
        <v>0</v>
      </c>
      <c r="AI65" s="33">
        <f t="shared" ref="AI65:AI128" si="60">IF(
  AH65=0,
  0,
     20000
  )</f>
        <v>0</v>
      </c>
      <c r="AJ65" s="33">
        <f t="shared" ref="AJ65:AJ128" si="61">IF(
  AH65=0,
  0,
    MAX(0, 65000)
  )</f>
        <v>0</v>
      </c>
      <c r="AK65" s="33">
        <f t="shared" ref="AK65:AK128" si="62">IF(
  AH65=0,
  0,
  MAX(0, MIN(B65*(1+I65)*(1+I65)*(1+I65)*(1+I65), AI65, AG65))
)</f>
        <v>0</v>
      </c>
      <c r="AL65" s="33">
        <f t="shared" ref="AL65:AL128" si="63">IF(
  AH65=0,
  0,
  MAX(0, (B65*(1+I65)*(1+I65)*(1+I65)*(1+I65)-AK65)
)
)</f>
        <v>0</v>
      </c>
      <c r="AM65" s="34">
        <f t="shared" si="29"/>
        <v>0</v>
      </c>
    </row>
    <row r="66" spans="1:39" ht="15.75" customHeight="1" x14ac:dyDescent="0.3">
      <c r="A66" s="166" t="s">
        <v>1271</v>
      </c>
      <c r="B66" s="99">
        <v>10366</v>
      </c>
      <c r="C66" s="99">
        <v>61134</v>
      </c>
      <c r="D66" s="165">
        <v>45983</v>
      </c>
      <c r="E66" s="165">
        <v>46309</v>
      </c>
      <c r="F66" s="166">
        <v>2</v>
      </c>
      <c r="G66" s="178">
        <v>1.86</v>
      </c>
      <c r="H66" s="181">
        <v>1</v>
      </c>
      <c r="I66" s="180">
        <v>4.2799999999999998E-2</v>
      </c>
      <c r="J66" s="21">
        <f t="shared" si="30"/>
        <v>0.1399999999999999</v>
      </c>
      <c r="K66" s="21" t="str">
        <f t="shared" si="31"/>
        <v>Y</v>
      </c>
      <c r="L66" s="37" t="str">
        <f t="shared" si="32"/>
        <v>NA</v>
      </c>
      <c r="M66" s="8" t="str">
        <f t="shared" si="33"/>
        <v>Y</v>
      </c>
      <c r="N66" s="42">
        <f t="shared" si="34"/>
        <v>1</v>
      </c>
      <c r="O66" s="43">
        <f t="shared" si="35"/>
        <v>200000</v>
      </c>
      <c r="P66" s="43" t="str">
        <f t="shared" si="36"/>
        <v>NA</v>
      </c>
      <c r="Q66" s="24">
        <f t="shared" si="37"/>
        <v>10809.664799999999</v>
      </c>
      <c r="R66" s="43">
        <f t="shared" si="38"/>
        <v>0</v>
      </c>
      <c r="S66" s="24">
        <f t="shared" si="39"/>
        <v>1000000</v>
      </c>
      <c r="T66" s="25" t="str">
        <f t="shared" si="40"/>
        <v>N</v>
      </c>
      <c r="U66" s="44">
        <f t="shared" si="41"/>
        <v>0</v>
      </c>
      <c r="V66" s="45">
        <f t="shared" si="42"/>
        <v>0</v>
      </c>
      <c r="W66" s="45">
        <f t="shared" si="43"/>
        <v>0</v>
      </c>
      <c r="X66" s="28">
        <f t="shared" si="44"/>
        <v>0</v>
      </c>
      <c r="Y66" s="28">
        <f t="shared" si="45"/>
        <v>0</v>
      </c>
      <c r="Z66" s="45">
        <f t="shared" si="46"/>
        <v>0</v>
      </c>
      <c r="AA66" s="29" t="str">
        <f t="shared" si="47"/>
        <v>N</v>
      </c>
      <c r="AB66" s="46">
        <f t="shared" si="48"/>
        <v>0</v>
      </c>
      <c r="AC66" s="31">
        <f t="shared" si="49"/>
        <v>0</v>
      </c>
      <c r="AD66" s="31">
        <f t="shared" si="50"/>
        <v>0</v>
      </c>
      <c r="AE66" s="31">
        <f t="shared" si="51"/>
        <v>0</v>
      </c>
      <c r="AF66" s="47">
        <f t="shared" si="52"/>
        <v>0</v>
      </c>
      <c r="AG66" s="31">
        <f t="shared" si="53"/>
        <v>0</v>
      </c>
      <c r="AH66" s="48">
        <f t="shared" si="59"/>
        <v>0</v>
      </c>
      <c r="AI66" s="33">
        <f t="shared" si="60"/>
        <v>0</v>
      </c>
      <c r="AJ66" s="33">
        <f t="shared" si="61"/>
        <v>0</v>
      </c>
      <c r="AK66" s="33">
        <f t="shared" si="62"/>
        <v>0</v>
      </c>
      <c r="AL66" s="33">
        <f t="shared" si="63"/>
        <v>0</v>
      </c>
      <c r="AM66" s="34">
        <f t="shared" si="29"/>
        <v>0</v>
      </c>
    </row>
    <row r="67" spans="1:39" ht="15.75" customHeight="1" x14ac:dyDescent="0.3">
      <c r="A67" s="166" t="s">
        <v>1272</v>
      </c>
      <c r="B67" s="99">
        <v>24401</v>
      </c>
      <c r="C67" s="99">
        <v>66231</v>
      </c>
      <c r="D67" s="165">
        <v>45996</v>
      </c>
      <c r="E67" s="165">
        <v>46180</v>
      </c>
      <c r="F67" s="166">
        <v>2</v>
      </c>
      <c r="G67" s="178">
        <v>1.61</v>
      </c>
      <c r="H67" s="181">
        <v>0.25</v>
      </c>
      <c r="I67" s="180">
        <v>3.9300000000000002E-2</v>
      </c>
      <c r="J67" s="21">
        <f t="shared" si="30"/>
        <v>0.3899999999999999</v>
      </c>
      <c r="K67" s="21" t="str">
        <f t="shared" si="31"/>
        <v>Y</v>
      </c>
      <c r="L67" s="37" t="str">
        <f t="shared" si="32"/>
        <v>NA</v>
      </c>
      <c r="M67" s="8" t="str">
        <f t="shared" si="33"/>
        <v>Y</v>
      </c>
      <c r="N67" s="42">
        <f t="shared" si="34"/>
        <v>2</v>
      </c>
      <c r="O67" s="43">
        <f t="shared" si="35"/>
        <v>200000</v>
      </c>
      <c r="P67" s="43" t="str">
        <f t="shared" si="36"/>
        <v>NA</v>
      </c>
      <c r="Q67" s="24">
        <f t="shared" si="37"/>
        <v>25359.959299999999</v>
      </c>
      <c r="R67" s="43">
        <f t="shared" si="38"/>
        <v>0</v>
      </c>
      <c r="S67" s="24">
        <f t="shared" si="39"/>
        <v>1000000</v>
      </c>
      <c r="T67" s="25" t="str">
        <f t="shared" si="40"/>
        <v>N</v>
      </c>
      <c r="U67" s="44">
        <f t="shared" si="41"/>
        <v>1</v>
      </c>
      <c r="V67" s="45">
        <f t="shared" si="42"/>
        <v>20000</v>
      </c>
      <c r="W67" s="45">
        <f t="shared" si="43"/>
        <v>65000</v>
      </c>
      <c r="X67" s="28">
        <f t="shared" si="44"/>
        <v>0</v>
      </c>
      <c r="Y67" s="28">
        <f t="shared" si="45"/>
        <v>26356.605700489996</v>
      </c>
      <c r="Z67" s="45">
        <f t="shared" si="46"/>
        <v>0</v>
      </c>
      <c r="AA67" s="29" t="str">
        <f t="shared" si="47"/>
        <v>N</v>
      </c>
      <c r="AB67" s="46">
        <f t="shared" si="48"/>
        <v>0</v>
      </c>
      <c r="AC67" s="31">
        <f t="shared" si="49"/>
        <v>0</v>
      </c>
      <c r="AD67" s="31">
        <f t="shared" si="50"/>
        <v>0</v>
      </c>
      <c r="AE67" s="31">
        <f t="shared" si="51"/>
        <v>0</v>
      </c>
      <c r="AF67" s="47">
        <f t="shared" si="52"/>
        <v>0</v>
      </c>
      <c r="AG67" s="31">
        <f t="shared" si="53"/>
        <v>0</v>
      </c>
      <c r="AH67" s="48">
        <f t="shared" si="59"/>
        <v>0</v>
      </c>
      <c r="AI67" s="33">
        <f t="shared" si="60"/>
        <v>0</v>
      </c>
      <c r="AJ67" s="33">
        <f t="shared" si="61"/>
        <v>0</v>
      </c>
      <c r="AK67" s="33">
        <f t="shared" si="62"/>
        <v>0</v>
      </c>
      <c r="AL67" s="33">
        <f t="shared" si="63"/>
        <v>0</v>
      </c>
      <c r="AM67" s="34">
        <f t="shared" ref="AM67:AM130" si="64">R67+Y67+AF67+AL67</f>
        <v>26356.605700489996</v>
      </c>
    </row>
    <row r="68" spans="1:39" ht="15.75" customHeight="1" x14ac:dyDescent="0.3">
      <c r="A68" s="166" t="s">
        <v>1273</v>
      </c>
      <c r="B68" s="99">
        <v>7259</v>
      </c>
      <c r="C68" s="99">
        <v>83576</v>
      </c>
      <c r="D68" s="165">
        <v>44878</v>
      </c>
      <c r="E68" s="165">
        <v>45082</v>
      </c>
      <c r="F68" s="166">
        <v>2</v>
      </c>
      <c r="G68" s="178">
        <v>1.71</v>
      </c>
      <c r="H68" s="181">
        <v>1</v>
      </c>
      <c r="I68" s="180">
        <v>2.24E-2</v>
      </c>
      <c r="J68" s="21">
        <f t="shared" si="30"/>
        <v>0.29000000000000004</v>
      </c>
      <c r="K68" s="21" t="str">
        <f t="shared" si="31"/>
        <v>Y</v>
      </c>
      <c r="L68" s="37" t="str">
        <f t="shared" si="32"/>
        <v>NA</v>
      </c>
      <c r="M68" s="8" t="str">
        <f t="shared" si="33"/>
        <v>Y</v>
      </c>
      <c r="N68" s="42">
        <f t="shared" si="34"/>
        <v>1</v>
      </c>
      <c r="O68" s="43">
        <f t="shared" si="35"/>
        <v>200000</v>
      </c>
      <c r="P68" s="43" t="str">
        <f t="shared" si="36"/>
        <v>NA</v>
      </c>
      <c r="Q68" s="24">
        <f t="shared" si="37"/>
        <v>7421.6016</v>
      </c>
      <c r="R68" s="43">
        <f t="shared" si="38"/>
        <v>0</v>
      </c>
      <c r="S68" s="24">
        <f t="shared" si="39"/>
        <v>1000000</v>
      </c>
      <c r="T68" s="25" t="str">
        <f t="shared" si="40"/>
        <v>N</v>
      </c>
      <c r="U68" s="44">
        <f t="shared" si="41"/>
        <v>0</v>
      </c>
      <c r="V68" s="45">
        <f t="shared" si="42"/>
        <v>0</v>
      </c>
      <c r="W68" s="45">
        <f t="shared" si="43"/>
        <v>0</v>
      </c>
      <c r="X68" s="28">
        <f t="shared" si="44"/>
        <v>0</v>
      </c>
      <c r="Y68" s="28">
        <f t="shared" si="45"/>
        <v>0</v>
      </c>
      <c r="Z68" s="45">
        <f t="shared" si="46"/>
        <v>0</v>
      </c>
      <c r="AA68" s="29" t="str">
        <f t="shared" si="47"/>
        <v>N</v>
      </c>
      <c r="AB68" s="46">
        <f t="shared" si="48"/>
        <v>0</v>
      </c>
      <c r="AC68" s="31">
        <f t="shared" si="49"/>
        <v>0</v>
      </c>
      <c r="AD68" s="31">
        <f t="shared" si="50"/>
        <v>0</v>
      </c>
      <c r="AE68" s="31">
        <f t="shared" si="51"/>
        <v>0</v>
      </c>
      <c r="AF68" s="47">
        <f t="shared" si="52"/>
        <v>0</v>
      </c>
      <c r="AG68" s="31">
        <f t="shared" si="53"/>
        <v>0</v>
      </c>
      <c r="AH68" s="48">
        <f t="shared" si="59"/>
        <v>0</v>
      </c>
      <c r="AI68" s="33">
        <f t="shared" si="60"/>
        <v>0</v>
      </c>
      <c r="AJ68" s="33">
        <f t="shared" si="61"/>
        <v>0</v>
      </c>
      <c r="AK68" s="33">
        <f t="shared" si="62"/>
        <v>0</v>
      </c>
      <c r="AL68" s="33">
        <f t="shared" si="63"/>
        <v>0</v>
      </c>
      <c r="AM68" s="34">
        <f t="shared" si="64"/>
        <v>0</v>
      </c>
    </row>
    <row r="69" spans="1:39" ht="15.75" customHeight="1" x14ac:dyDescent="0.3">
      <c r="A69" s="166" t="s">
        <v>1274</v>
      </c>
      <c r="B69" s="99">
        <v>10013</v>
      </c>
      <c r="C69" s="99">
        <v>77093</v>
      </c>
      <c r="D69" s="165">
        <v>45844</v>
      </c>
      <c r="E69" s="165">
        <v>46141</v>
      </c>
      <c r="F69" s="166">
        <v>4</v>
      </c>
      <c r="G69" s="178">
        <v>2.5</v>
      </c>
      <c r="H69" s="181">
        <v>1</v>
      </c>
      <c r="I69" s="180">
        <v>4.7500000000000001E-2</v>
      </c>
      <c r="J69" s="21">
        <f t="shared" si="30"/>
        <v>1.5</v>
      </c>
      <c r="K69" s="21" t="str">
        <f t="shared" si="31"/>
        <v>Y</v>
      </c>
      <c r="L69" s="37" t="str">
        <f t="shared" si="32"/>
        <v>NA</v>
      </c>
      <c r="M69" s="8" t="str">
        <f t="shared" si="33"/>
        <v>Y</v>
      </c>
      <c r="N69" s="42">
        <f t="shared" si="34"/>
        <v>2</v>
      </c>
      <c r="O69" s="43">
        <f t="shared" si="35"/>
        <v>200000</v>
      </c>
      <c r="P69" s="43" t="str">
        <f t="shared" si="36"/>
        <v>NA</v>
      </c>
      <c r="Q69" s="24">
        <f t="shared" si="37"/>
        <v>10488.6175</v>
      </c>
      <c r="R69" s="43">
        <f t="shared" si="38"/>
        <v>0</v>
      </c>
      <c r="S69" s="24">
        <f t="shared" si="39"/>
        <v>1000000</v>
      </c>
      <c r="T69" s="25" t="str">
        <f t="shared" si="40"/>
        <v>Y</v>
      </c>
      <c r="U69" s="44">
        <f t="shared" si="41"/>
        <v>1</v>
      </c>
      <c r="V69" s="45">
        <f t="shared" si="42"/>
        <v>200000</v>
      </c>
      <c r="W69" s="45">
        <f t="shared" si="43"/>
        <v>1000000</v>
      </c>
      <c r="X69" s="28">
        <f t="shared" si="44"/>
        <v>10986.826831250002</v>
      </c>
      <c r="Y69" s="28">
        <f t="shared" si="45"/>
        <v>0</v>
      </c>
      <c r="Z69" s="45" t="str">
        <f t="shared" si="46"/>
        <v>NA</v>
      </c>
      <c r="AA69" s="29" t="str">
        <f t="shared" si="47"/>
        <v>N</v>
      </c>
      <c r="AB69" s="46">
        <f t="shared" si="48"/>
        <v>0</v>
      </c>
      <c r="AC69" s="31">
        <f t="shared" si="49"/>
        <v>0</v>
      </c>
      <c r="AD69" s="31">
        <f t="shared" si="50"/>
        <v>0</v>
      </c>
      <c r="AE69" s="31">
        <f t="shared" si="51"/>
        <v>0</v>
      </c>
      <c r="AF69" s="47">
        <f t="shared" si="52"/>
        <v>0</v>
      </c>
      <c r="AG69" s="31">
        <f t="shared" si="53"/>
        <v>0</v>
      </c>
      <c r="AH69" s="48">
        <f t="shared" si="59"/>
        <v>0</v>
      </c>
      <c r="AI69" s="33">
        <f t="shared" si="60"/>
        <v>0</v>
      </c>
      <c r="AJ69" s="33">
        <f t="shared" si="61"/>
        <v>0</v>
      </c>
      <c r="AK69" s="33">
        <f t="shared" si="62"/>
        <v>0</v>
      </c>
      <c r="AL69" s="33">
        <f t="shared" si="63"/>
        <v>0</v>
      </c>
      <c r="AM69" s="34">
        <f t="shared" si="64"/>
        <v>0</v>
      </c>
    </row>
    <row r="70" spans="1:39" ht="15.75" customHeight="1" x14ac:dyDescent="0.3">
      <c r="A70" s="166" t="s">
        <v>1275</v>
      </c>
      <c r="B70" s="99">
        <v>15561</v>
      </c>
      <c r="C70" s="99">
        <v>57738</v>
      </c>
      <c r="D70" s="165">
        <v>44503</v>
      </c>
      <c r="E70" s="165">
        <v>44577</v>
      </c>
      <c r="F70" s="166">
        <v>4</v>
      </c>
      <c r="G70" s="178">
        <v>3.54</v>
      </c>
      <c r="H70" s="181">
        <v>0.5</v>
      </c>
      <c r="I70" s="180">
        <v>6.7500000000000004E-2</v>
      </c>
      <c r="J70" s="21">
        <f t="shared" si="30"/>
        <v>0.45999999999999996</v>
      </c>
      <c r="K70" s="21" t="str">
        <f t="shared" si="31"/>
        <v>Y</v>
      </c>
      <c r="L70" s="37" t="str">
        <f t="shared" si="32"/>
        <v>NA</v>
      </c>
      <c r="M70" s="8" t="str">
        <f t="shared" si="33"/>
        <v>Y</v>
      </c>
      <c r="N70" s="42">
        <f t="shared" si="34"/>
        <v>1</v>
      </c>
      <c r="O70" s="43">
        <f t="shared" si="35"/>
        <v>200000</v>
      </c>
      <c r="P70" s="43" t="str">
        <f t="shared" si="36"/>
        <v>NA</v>
      </c>
      <c r="Q70" s="24">
        <f t="shared" si="37"/>
        <v>16611.367499999997</v>
      </c>
      <c r="R70" s="43">
        <f t="shared" si="38"/>
        <v>0</v>
      </c>
      <c r="S70" s="24">
        <f t="shared" si="39"/>
        <v>1000000</v>
      </c>
      <c r="T70" s="25" t="str">
        <f t="shared" si="40"/>
        <v>N</v>
      </c>
      <c r="U70" s="44">
        <f t="shared" si="41"/>
        <v>0</v>
      </c>
      <c r="V70" s="45">
        <f t="shared" si="42"/>
        <v>0</v>
      </c>
      <c r="W70" s="45">
        <f t="shared" si="43"/>
        <v>0</v>
      </c>
      <c r="X70" s="28">
        <f t="shared" si="44"/>
        <v>0</v>
      </c>
      <c r="Y70" s="28">
        <f t="shared" si="45"/>
        <v>0</v>
      </c>
      <c r="Z70" s="45">
        <f t="shared" si="46"/>
        <v>0</v>
      </c>
      <c r="AA70" s="29" t="str">
        <f t="shared" si="47"/>
        <v>N</v>
      </c>
      <c r="AB70" s="46">
        <f t="shared" si="48"/>
        <v>0</v>
      </c>
      <c r="AC70" s="31">
        <f t="shared" si="49"/>
        <v>0</v>
      </c>
      <c r="AD70" s="31">
        <f t="shared" si="50"/>
        <v>0</v>
      </c>
      <c r="AE70" s="31">
        <f t="shared" si="51"/>
        <v>0</v>
      </c>
      <c r="AF70" s="47">
        <f t="shared" si="52"/>
        <v>0</v>
      </c>
      <c r="AG70" s="31">
        <f t="shared" si="53"/>
        <v>0</v>
      </c>
      <c r="AH70" s="48">
        <f t="shared" si="59"/>
        <v>0</v>
      </c>
      <c r="AI70" s="33">
        <f t="shared" si="60"/>
        <v>0</v>
      </c>
      <c r="AJ70" s="33">
        <f t="shared" si="61"/>
        <v>0</v>
      </c>
      <c r="AK70" s="33">
        <f t="shared" si="62"/>
        <v>0</v>
      </c>
      <c r="AL70" s="33">
        <f t="shared" si="63"/>
        <v>0</v>
      </c>
      <c r="AM70" s="34">
        <f t="shared" si="64"/>
        <v>0</v>
      </c>
    </row>
    <row r="71" spans="1:39" ht="15.75" customHeight="1" x14ac:dyDescent="0.3">
      <c r="A71" s="166" t="s">
        <v>1276</v>
      </c>
      <c r="B71" s="99">
        <v>17418</v>
      </c>
      <c r="C71" s="99">
        <v>71510</v>
      </c>
      <c r="D71" s="165">
        <v>46146</v>
      </c>
      <c r="E71" s="165">
        <v>46429</v>
      </c>
      <c r="F71" s="166">
        <v>4</v>
      </c>
      <c r="G71" s="178">
        <v>0.81</v>
      </c>
      <c r="H71" s="181">
        <v>0.5</v>
      </c>
      <c r="I71" s="180">
        <v>3.9800000000000002E-2</v>
      </c>
      <c r="J71" s="21">
        <f t="shared" si="30"/>
        <v>3.19</v>
      </c>
      <c r="K71" s="21" t="str">
        <f t="shared" si="31"/>
        <v>Y</v>
      </c>
      <c r="L71" s="37" t="str">
        <f t="shared" si="32"/>
        <v>NA</v>
      </c>
      <c r="M71" s="8" t="str">
        <f t="shared" si="33"/>
        <v>Y</v>
      </c>
      <c r="N71" s="42">
        <f t="shared" si="34"/>
        <v>7</v>
      </c>
      <c r="O71" s="43">
        <f t="shared" si="35"/>
        <v>200000</v>
      </c>
      <c r="P71" s="43" t="str">
        <f t="shared" si="36"/>
        <v>NA</v>
      </c>
      <c r="Q71" s="24">
        <f t="shared" si="37"/>
        <v>18111.236400000002</v>
      </c>
      <c r="R71" s="43">
        <f t="shared" si="38"/>
        <v>0</v>
      </c>
      <c r="S71" s="24">
        <f t="shared" si="39"/>
        <v>1000000</v>
      </c>
      <c r="T71" s="25" t="str">
        <f t="shared" si="40"/>
        <v>Y</v>
      </c>
      <c r="U71" s="44">
        <f t="shared" si="41"/>
        <v>6</v>
      </c>
      <c r="V71" s="45">
        <f t="shared" si="42"/>
        <v>200000</v>
      </c>
      <c r="W71" s="45">
        <f t="shared" si="43"/>
        <v>1000000</v>
      </c>
      <c r="X71" s="28">
        <f t="shared" si="44"/>
        <v>18832.063608720004</v>
      </c>
      <c r="Y71" s="28">
        <f t="shared" si="45"/>
        <v>0</v>
      </c>
      <c r="Z71" s="45" t="str">
        <f t="shared" si="46"/>
        <v>NA</v>
      </c>
      <c r="AA71" s="29" t="str">
        <f t="shared" si="47"/>
        <v>Y</v>
      </c>
      <c r="AB71" s="46">
        <f t="shared" si="48"/>
        <v>5</v>
      </c>
      <c r="AC71" s="31">
        <f t="shared" si="49"/>
        <v>200000</v>
      </c>
      <c r="AD71" s="31">
        <f t="shared" si="50"/>
        <v>1000000</v>
      </c>
      <c r="AE71" s="31">
        <f t="shared" si="51"/>
        <v>19581.579740347061</v>
      </c>
      <c r="AF71" s="47">
        <f t="shared" si="52"/>
        <v>0</v>
      </c>
      <c r="AG71" s="31" t="str">
        <f t="shared" si="53"/>
        <v>NA</v>
      </c>
      <c r="AH71" s="48">
        <f t="shared" si="59"/>
        <v>4</v>
      </c>
      <c r="AI71" s="33">
        <f t="shared" si="60"/>
        <v>20000</v>
      </c>
      <c r="AJ71" s="33">
        <f t="shared" si="61"/>
        <v>65000</v>
      </c>
      <c r="AK71" s="33">
        <f t="shared" si="62"/>
        <v>20000</v>
      </c>
      <c r="AL71" s="33">
        <f t="shared" si="63"/>
        <v>360.92661401287478</v>
      </c>
      <c r="AM71" s="34">
        <f t="shared" si="64"/>
        <v>360.92661401287478</v>
      </c>
    </row>
    <row r="72" spans="1:39" ht="15.75" customHeight="1" x14ac:dyDescent="0.3">
      <c r="A72" s="166" t="s">
        <v>1277</v>
      </c>
      <c r="B72" s="99">
        <v>14163</v>
      </c>
      <c r="C72" s="99">
        <v>102302</v>
      </c>
      <c r="D72" s="165">
        <v>44768</v>
      </c>
      <c r="E72" s="165">
        <v>44939</v>
      </c>
      <c r="F72" s="166">
        <v>2</v>
      </c>
      <c r="G72" s="178">
        <v>1.08</v>
      </c>
      <c r="H72" s="181">
        <v>0.5</v>
      </c>
      <c r="I72" s="180">
        <v>2.1000000000000001E-2</v>
      </c>
      <c r="J72" s="21">
        <f t="shared" si="30"/>
        <v>0.91999999999999993</v>
      </c>
      <c r="K72" s="21" t="str">
        <f t="shared" si="31"/>
        <v>Y</v>
      </c>
      <c r="L72" s="37" t="str">
        <f t="shared" si="32"/>
        <v>NA</v>
      </c>
      <c r="M72" s="8" t="str">
        <f t="shared" si="33"/>
        <v>Y</v>
      </c>
      <c r="N72" s="42">
        <f t="shared" si="34"/>
        <v>2</v>
      </c>
      <c r="O72" s="43">
        <f t="shared" si="35"/>
        <v>200000</v>
      </c>
      <c r="P72" s="43" t="str">
        <f t="shared" si="36"/>
        <v>NA</v>
      </c>
      <c r="Q72" s="24">
        <f t="shared" si="37"/>
        <v>14460.422999999999</v>
      </c>
      <c r="R72" s="43">
        <f t="shared" si="38"/>
        <v>0</v>
      </c>
      <c r="S72" s="24">
        <f t="shared" si="39"/>
        <v>1000000</v>
      </c>
      <c r="T72" s="25" t="str">
        <f t="shared" si="40"/>
        <v>N</v>
      </c>
      <c r="U72" s="44">
        <f t="shared" si="41"/>
        <v>1</v>
      </c>
      <c r="V72" s="45">
        <f t="shared" si="42"/>
        <v>20000</v>
      </c>
      <c r="W72" s="45">
        <f t="shared" si="43"/>
        <v>65000</v>
      </c>
      <c r="X72" s="28">
        <f t="shared" si="44"/>
        <v>0</v>
      </c>
      <c r="Y72" s="28">
        <f t="shared" si="45"/>
        <v>14764.091882999997</v>
      </c>
      <c r="Z72" s="45">
        <f t="shared" si="46"/>
        <v>0</v>
      </c>
      <c r="AA72" s="29" t="str">
        <f t="shared" si="47"/>
        <v>N</v>
      </c>
      <c r="AB72" s="46">
        <f t="shared" si="48"/>
        <v>0</v>
      </c>
      <c r="AC72" s="31">
        <f t="shared" si="49"/>
        <v>0</v>
      </c>
      <c r="AD72" s="31">
        <f t="shared" si="50"/>
        <v>0</v>
      </c>
      <c r="AE72" s="31">
        <f t="shared" si="51"/>
        <v>0</v>
      </c>
      <c r="AF72" s="47">
        <f t="shared" si="52"/>
        <v>0</v>
      </c>
      <c r="AG72" s="31">
        <f t="shared" si="53"/>
        <v>0</v>
      </c>
      <c r="AH72" s="48">
        <f t="shared" si="59"/>
        <v>0</v>
      </c>
      <c r="AI72" s="33">
        <f t="shared" si="60"/>
        <v>0</v>
      </c>
      <c r="AJ72" s="33">
        <f t="shared" si="61"/>
        <v>0</v>
      </c>
      <c r="AK72" s="33">
        <f t="shared" si="62"/>
        <v>0</v>
      </c>
      <c r="AL72" s="33">
        <f t="shared" si="63"/>
        <v>0</v>
      </c>
      <c r="AM72" s="34">
        <f t="shared" si="64"/>
        <v>14764.091882999997</v>
      </c>
    </row>
    <row r="73" spans="1:39" ht="15.75" customHeight="1" x14ac:dyDescent="0.3">
      <c r="A73" s="166" t="s">
        <v>1278</v>
      </c>
      <c r="B73" s="99">
        <v>23192</v>
      </c>
      <c r="C73" s="99">
        <v>64691</v>
      </c>
      <c r="D73" s="165">
        <v>44790</v>
      </c>
      <c r="E73" s="165">
        <v>45063</v>
      </c>
      <c r="F73" s="166">
        <v>4</v>
      </c>
      <c r="G73" s="178">
        <v>1.85</v>
      </c>
      <c r="H73" s="181">
        <v>0.25</v>
      </c>
      <c r="I73" s="180">
        <v>2.1499999999999998E-2</v>
      </c>
      <c r="J73" s="21">
        <f t="shared" si="30"/>
        <v>2.15</v>
      </c>
      <c r="K73" s="21" t="str">
        <f t="shared" si="31"/>
        <v>Y</v>
      </c>
      <c r="L73" s="37" t="str">
        <f t="shared" si="32"/>
        <v>NA</v>
      </c>
      <c r="M73" s="8" t="str">
        <f t="shared" si="33"/>
        <v>Y</v>
      </c>
      <c r="N73" s="42">
        <f t="shared" si="34"/>
        <v>9</v>
      </c>
      <c r="O73" s="43">
        <f t="shared" si="35"/>
        <v>200000</v>
      </c>
      <c r="P73" s="43" t="str">
        <f t="shared" si="36"/>
        <v>NA</v>
      </c>
      <c r="Q73" s="24">
        <f t="shared" si="37"/>
        <v>23690.628000000001</v>
      </c>
      <c r="R73" s="43">
        <f t="shared" si="38"/>
        <v>0</v>
      </c>
      <c r="S73" s="24">
        <f t="shared" si="39"/>
        <v>1000000</v>
      </c>
      <c r="T73" s="25" t="str">
        <f t="shared" si="40"/>
        <v>Y</v>
      </c>
      <c r="U73" s="44">
        <f t="shared" si="41"/>
        <v>8</v>
      </c>
      <c r="V73" s="45">
        <f t="shared" si="42"/>
        <v>200000</v>
      </c>
      <c r="W73" s="45">
        <f t="shared" si="43"/>
        <v>1000000</v>
      </c>
      <c r="X73" s="28">
        <f t="shared" si="44"/>
        <v>24199.976502000001</v>
      </c>
      <c r="Y73" s="28">
        <f t="shared" si="45"/>
        <v>0</v>
      </c>
      <c r="Z73" s="45" t="str">
        <f t="shared" si="46"/>
        <v>NA</v>
      </c>
      <c r="AA73" s="29" t="str">
        <f t="shared" si="47"/>
        <v>Y</v>
      </c>
      <c r="AB73" s="46">
        <f t="shared" si="48"/>
        <v>7</v>
      </c>
      <c r="AC73" s="31">
        <f t="shared" si="49"/>
        <v>200000</v>
      </c>
      <c r="AD73" s="31">
        <f t="shared" si="50"/>
        <v>1000000</v>
      </c>
      <c r="AE73" s="31">
        <f t="shared" si="51"/>
        <v>24720.275996793003</v>
      </c>
      <c r="AF73" s="47">
        <f t="shared" si="52"/>
        <v>0</v>
      </c>
      <c r="AG73" s="31" t="str">
        <f t="shared" si="53"/>
        <v>NA</v>
      </c>
      <c r="AH73" s="48">
        <f t="shared" si="59"/>
        <v>6</v>
      </c>
      <c r="AI73" s="33">
        <f t="shared" si="60"/>
        <v>20000</v>
      </c>
      <c r="AJ73" s="33">
        <f t="shared" si="61"/>
        <v>65000</v>
      </c>
      <c r="AK73" s="33">
        <f t="shared" si="62"/>
        <v>20000</v>
      </c>
      <c r="AL73" s="33">
        <f t="shared" si="63"/>
        <v>5251.7619307240529</v>
      </c>
      <c r="AM73" s="34">
        <f t="shared" si="64"/>
        <v>5251.7619307240529</v>
      </c>
    </row>
    <row r="74" spans="1:39" ht="15.75" customHeight="1" x14ac:dyDescent="0.3">
      <c r="A74" s="166" t="s">
        <v>1279</v>
      </c>
      <c r="B74" s="99">
        <v>12972</v>
      </c>
      <c r="C74" s="99">
        <v>63107</v>
      </c>
      <c r="D74" s="165">
        <v>44845</v>
      </c>
      <c r="E74" s="165">
        <v>45172</v>
      </c>
      <c r="F74" s="166">
        <v>4</v>
      </c>
      <c r="G74" s="178">
        <v>1.95</v>
      </c>
      <c r="H74" s="181">
        <v>0.75</v>
      </c>
      <c r="I74" s="180">
        <v>4.48E-2</v>
      </c>
      <c r="J74" s="21">
        <f t="shared" si="30"/>
        <v>2.0499999999999998</v>
      </c>
      <c r="K74" s="21" t="str">
        <f t="shared" si="31"/>
        <v>Y</v>
      </c>
      <c r="L74" s="37" t="str">
        <f t="shared" si="32"/>
        <v>NA</v>
      </c>
      <c r="M74" s="8" t="str">
        <f t="shared" si="33"/>
        <v>Y</v>
      </c>
      <c r="N74" s="42">
        <f t="shared" si="34"/>
        <v>3</v>
      </c>
      <c r="O74" s="43">
        <f t="shared" si="35"/>
        <v>200000</v>
      </c>
      <c r="P74" s="43" t="str">
        <f t="shared" si="36"/>
        <v>NA</v>
      </c>
      <c r="Q74" s="24">
        <f t="shared" si="37"/>
        <v>13553.1456</v>
      </c>
      <c r="R74" s="43">
        <f t="shared" si="38"/>
        <v>0</v>
      </c>
      <c r="S74" s="24">
        <f t="shared" si="39"/>
        <v>1000000</v>
      </c>
      <c r="T74" s="25" t="str">
        <f t="shared" si="40"/>
        <v>Y</v>
      </c>
      <c r="U74" s="44">
        <f t="shared" si="41"/>
        <v>2</v>
      </c>
      <c r="V74" s="45">
        <f t="shared" si="42"/>
        <v>200000</v>
      </c>
      <c r="W74" s="45">
        <f t="shared" si="43"/>
        <v>1000000</v>
      </c>
      <c r="X74" s="28">
        <f t="shared" si="44"/>
        <v>14160.326522879999</v>
      </c>
      <c r="Y74" s="28">
        <f t="shared" si="45"/>
        <v>0</v>
      </c>
      <c r="Z74" s="45" t="str">
        <f t="shared" si="46"/>
        <v>NA</v>
      </c>
      <c r="AA74" s="29" t="str">
        <f t="shared" si="47"/>
        <v>Y</v>
      </c>
      <c r="AB74" s="46">
        <f t="shared" si="48"/>
        <v>1</v>
      </c>
      <c r="AC74" s="31">
        <f t="shared" si="49"/>
        <v>200000</v>
      </c>
      <c r="AD74" s="31">
        <f t="shared" si="50"/>
        <v>1000000</v>
      </c>
      <c r="AE74" s="31">
        <f t="shared" si="51"/>
        <v>14794.709151105022</v>
      </c>
      <c r="AF74" s="47">
        <f t="shared" si="52"/>
        <v>0</v>
      </c>
      <c r="AG74" s="31" t="str">
        <f t="shared" si="53"/>
        <v>NA</v>
      </c>
      <c r="AH74" s="48">
        <f t="shared" si="59"/>
        <v>0</v>
      </c>
      <c r="AI74" s="33">
        <f t="shared" si="60"/>
        <v>0</v>
      </c>
      <c r="AJ74" s="33">
        <f t="shared" si="61"/>
        <v>0</v>
      </c>
      <c r="AK74" s="33">
        <f t="shared" si="62"/>
        <v>0</v>
      </c>
      <c r="AL74" s="33">
        <f t="shared" si="63"/>
        <v>0</v>
      </c>
      <c r="AM74" s="34">
        <f t="shared" si="64"/>
        <v>0</v>
      </c>
    </row>
    <row r="75" spans="1:39" ht="15.75" customHeight="1" x14ac:dyDescent="0.3">
      <c r="A75" s="166" t="s">
        <v>1280</v>
      </c>
      <c r="B75" s="99">
        <v>16528</v>
      </c>
      <c r="C75" s="99">
        <v>86001</v>
      </c>
      <c r="D75" s="165">
        <v>45650</v>
      </c>
      <c r="E75" s="165">
        <v>45836</v>
      </c>
      <c r="F75" s="166">
        <v>4</v>
      </c>
      <c r="G75" s="178">
        <v>1</v>
      </c>
      <c r="H75" s="181">
        <v>0.5</v>
      </c>
      <c r="I75" s="180">
        <v>3.7100000000000001E-2</v>
      </c>
      <c r="J75" s="21">
        <f t="shared" si="30"/>
        <v>3</v>
      </c>
      <c r="K75" s="21" t="str">
        <f t="shared" si="31"/>
        <v>Y</v>
      </c>
      <c r="L75" s="37" t="str">
        <f t="shared" si="32"/>
        <v>NA</v>
      </c>
      <c r="M75" s="8" t="str">
        <f t="shared" si="33"/>
        <v>Y</v>
      </c>
      <c r="N75" s="42">
        <f t="shared" si="34"/>
        <v>6</v>
      </c>
      <c r="O75" s="43">
        <f t="shared" si="35"/>
        <v>200000</v>
      </c>
      <c r="P75" s="43" t="str">
        <f t="shared" si="36"/>
        <v>NA</v>
      </c>
      <c r="Q75" s="24">
        <f t="shared" si="37"/>
        <v>17141.1888</v>
      </c>
      <c r="R75" s="43">
        <f t="shared" si="38"/>
        <v>0</v>
      </c>
      <c r="S75" s="24">
        <f t="shared" si="39"/>
        <v>1000000</v>
      </c>
      <c r="T75" s="25" t="str">
        <f t="shared" si="40"/>
        <v>Y</v>
      </c>
      <c r="U75" s="44">
        <f t="shared" si="41"/>
        <v>5</v>
      </c>
      <c r="V75" s="45">
        <f t="shared" si="42"/>
        <v>200000</v>
      </c>
      <c r="W75" s="45">
        <f t="shared" si="43"/>
        <v>1000000</v>
      </c>
      <c r="X75" s="28">
        <f t="shared" si="44"/>
        <v>17777.126904479999</v>
      </c>
      <c r="Y75" s="28">
        <f t="shared" si="45"/>
        <v>0</v>
      </c>
      <c r="Z75" s="45" t="str">
        <f t="shared" si="46"/>
        <v>NA</v>
      </c>
      <c r="AA75" s="29" t="str">
        <f t="shared" si="47"/>
        <v>Y</v>
      </c>
      <c r="AB75" s="46">
        <f t="shared" si="48"/>
        <v>4</v>
      </c>
      <c r="AC75" s="31">
        <f t="shared" si="49"/>
        <v>200000</v>
      </c>
      <c r="AD75" s="31">
        <f t="shared" si="50"/>
        <v>1000000</v>
      </c>
      <c r="AE75" s="31">
        <f t="shared" si="51"/>
        <v>18436.658312636206</v>
      </c>
      <c r="AF75" s="47">
        <f t="shared" si="52"/>
        <v>0</v>
      </c>
      <c r="AG75" s="31" t="str">
        <f t="shared" si="53"/>
        <v>NA</v>
      </c>
      <c r="AH75" s="48">
        <f t="shared" si="59"/>
        <v>3</v>
      </c>
      <c r="AI75" s="33">
        <f t="shared" si="60"/>
        <v>20000</v>
      </c>
      <c r="AJ75" s="33">
        <f t="shared" si="61"/>
        <v>65000</v>
      </c>
      <c r="AK75" s="33">
        <f t="shared" si="62"/>
        <v>19120.658336035009</v>
      </c>
      <c r="AL75" s="33">
        <f t="shared" si="63"/>
        <v>0</v>
      </c>
      <c r="AM75" s="34">
        <f t="shared" si="64"/>
        <v>0</v>
      </c>
    </row>
    <row r="76" spans="1:39" ht="15.75" customHeight="1" x14ac:dyDescent="0.3">
      <c r="A76" s="166" t="s">
        <v>1281</v>
      </c>
      <c r="B76" s="99">
        <v>11276</v>
      </c>
      <c r="C76" s="99">
        <v>49637</v>
      </c>
      <c r="D76" s="165">
        <v>44692</v>
      </c>
      <c r="E76" s="165">
        <v>44969</v>
      </c>
      <c r="F76" s="166">
        <v>4</v>
      </c>
      <c r="G76" s="178">
        <v>2.93</v>
      </c>
      <c r="H76" s="181">
        <v>0.75</v>
      </c>
      <c r="I76" s="180">
        <v>8.3599999999999994E-2</v>
      </c>
      <c r="J76" s="21">
        <f t="shared" si="30"/>
        <v>1.0699999999999998</v>
      </c>
      <c r="K76" s="21" t="str">
        <f t="shared" si="31"/>
        <v>Y</v>
      </c>
      <c r="L76" s="37" t="str">
        <f t="shared" si="32"/>
        <v>NA</v>
      </c>
      <c r="M76" s="8" t="str">
        <f t="shared" si="33"/>
        <v>Y</v>
      </c>
      <c r="N76" s="42">
        <f t="shared" si="34"/>
        <v>2</v>
      </c>
      <c r="O76" s="43">
        <f t="shared" si="35"/>
        <v>200000</v>
      </c>
      <c r="P76" s="43" t="str">
        <f t="shared" si="36"/>
        <v>NA</v>
      </c>
      <c r="Q76" s="24">
        <f t="shared" si="37"/>
        <v>12218.673599999998</v>
      </c>
      <c r="R76" s="43">
        <f t="shared" si="38"/>
        <v>0</v>
      </c>
      <c r="S76" s="24">
        <f t="shared" si="39"/>
        <v>1000000</v>
      </c>
      <c r="T76" s="25" t="str">
        <f t="shared" si="40"/>
        <v>Y</v>
      </c>
      <c r="U76" s="44">
        <f t="shared" si="41"/>
        <v>1</v>
      </c>
      <c r="V76" s="45">
        <f t="shared" si="42"/>
        <v>200000</v>
      </c>
      <c r="W76" s="45">
        <f t="shared" si="43"/>
        <v>1000000</v>
      </c>
      <c r="X76" s="28">
        <f t="shared" si="44"/>
        <v>13240.154712959997</v>
      </c>
      <c r="Y76" s="28">
        <f t="shared" si="45"/>
        <v>0</v>
      </c>
      <c r="Z76" s="45" t="str">
        <f t="shared" si="46"/>
        <v>NA</v>
      </c>
      <c r="AA76" s="29" t="str">
        <f t="shared" si="47"/>
        <v>N</v>
      </c>
      <c r="AB76" s="46">
        <f t="shared" si="48"/>
        <v>0</v>
      </c>
      <c r="AC76" s="31">
        <f t="shared" si="49"/>
        <v>0</v>
      </c>
      <c r="AD76" s="31">
        <f t="shared" si="50"/>
        <v>0</v>
      </c>
      <c r="AE76" s="31">
        <f t="shared" si="51"/>
        <v>0</v>
      </c>
      <c r="AF76" s="47">
        <f t="shared" si="52"/>
        <v>0</v>
      </c>
      <c r="AG76" s="31">
        <f t="shared" si="53"/>
        <v>0</v>
      </c>
      <c r="AH76" s="48">
        <f t="shared" si="59"/>
        <v>0</v>
      </c>
      <c r="AI76" s="33">
        <f t="shared" si="60"/>
        <v>0</v>
      </c>
      <c r="AJ76" s="33">
        <f t="shared" si="61"/>
        <v>0</v>
      </c>
      <c r="AK76" s="33">
        <f t="shared" si="62"/>
        <v>0</v>
      </c>
      <c r="AL76" s="33">
        <f t="shared" si="63"/>
        <v>0</v>
      </c>
      <c r="AM76" s="34">
        <f t="shared" si="64"/>
        <v>0</v>
      </c>
    </row>
    <row r="77" spans="1:39" ht="15.75" customHeight="1" x14ac:dyDescent="0.3">
      <c r="A77" s="166" t="s">
        <v>1282</v>
      </c>
      <c r="B77" s="99">
        <v>12454</v>
      </c>
      <c r="C77" s="99">
        <v>69755</v>
      </c>
      <c r="D77" s="165">
        <v>45837</v>
      </c>
      <c r="E77" s="165">
        <v>46021</v>
      </c>
      <c r="F77" s="166">
        <v>2</v>
      </c>
      <c r="G77" s="178">
        <v>1.45</v>
      </c>
      <c r="H77" s="181">
        <v>0.5</v>
      </c>
      <c r="I77" s="180">
        <v>3.4200000000000001E-2</v>
      </c>
      <c r="J77" s="21">
        <f t="shared" si="30"/>
        <v>0.55000000000000004</v>
      </c>
      <c r="K77" s="21" t="str">
        <f t="shared" si="31"/>
        <v>Y</v>
      </c>
      <c r="L77" s="37" t="str">
        <f t="shared" si="32"/>
        <v>NA</v>
      </c>
      <c r="M77" s="8" t="str">
        <f t="shared" si="33"/>
        <v>Y</v>
      </c>
      <c r="N77" s="42">
        <f t="shared" si="34"/>
        <v>2</v>
      </c>
      <c r="O77" s="43">
        <f t="shared" si="35"/>
        <v>200000</v>
      </c>
      <c r="P77" s="43" t="str">
        <f t="shared" si="36"/>
        <v>NA</v>
      </c>
      <c r="Q77" s="24">
        <f t="shared" si="37"/>
        <v>12879.926799999999</v>
      </c>
      <c r="R77" s="43">
        <f t="shared" si="38"/>
        <v>0</v>
      </c>
      <c r="S77" s="24">
        <f t="shared" si="39"/>
        <v>1000000</v>
      </c>
      <c r="T77" s="25" t="str">
        <f t="shared" si="40"/>
        <v>N</v>
      </c>
      <c r="U77" s="44">
        <f t="shared" si="41"/>
        <v>1</v>
      </c>
      <c r="V77" s="45">
        <f t="shared" si="42"/>
        <v>20000</v>
      </c>
      <c r="W77" s="45">
        <f t="shared" si="43"/>
        <v>65000</v>
      </c>
      <c r="X77" s="28">
        <f t="shared" si="44"/>
        <v>0</v>
      </c>
      <c r="Y77" s="28">
        <f t="shared" si="45"/>
        <v>13320.42029656</v>
      </c>
      <c r="Z77" s="45">
        <f t="shared" si="46"/>
        <v>0</v>
      </c>
      <c r="AA77" s="29" t="str">
        <f t="shared" si="47"/>
        <v>N</v>
      </c>
      <c r="AB77" s="46">
        <f t="shared" si="48"/>
        <v>0</v>
      </c>
      <c r="AC77" s="31">
        <f t="shared" si="49"/>
        <v>0</v>
      </c>
      <c r="AD77" s="31">
        <f t="shared" si="50"/>
        <v>0</v>
      </c>
      <c r="AE77" s="31">
        <f t="shared" si="51"/>
        <v>0</v>
      </c>
      <c r="AF77" s="47">
        <f t="shared" si="52"/>
        <v>0</v>
      </c>
      <c r="AG77" s="31">
        <f t="shared" si="53"/>
        <v>0</v>
      </c>
      <c r="AH77" s="48">
        <f t="shared" si="59"/>
        <v>0</v>
      </c>
      <c r="AI77" s="33">
        <f t="shared" si="60"/>
        <v>0</v>
      </c>
      <c r="AJ77" s="33">
        <f t="shared" si="61"/>
        <v>0</v>
      </c>
      <c r="AK77" s="33">
        <f t="shared" si="62"/>
        <v>0</v>
      </c>
      <c r="AL77" s="33">
        <f t="shared" si="63"/>
        <v>0</v>
      </c>
      <c r="AM77" s="34">
        <f t="shared" si="64"/>
        <v>13320.42029656</v>
      </c>
    </row>
    <row r="78" spans="1:39" ht="15.75" customHeight="1" x14ac:dyDescent="0.3">
      <c r="A78" s="166" t="s">
        <v>1283</v>
      </c>
      <c r="B78" s="99">
        <v>14572</v>
      </c>
      <c r="C78" s="99">
        <v>41123</v>
      </c>
      <c r="D78" s="165">
        <v>44898</v>
      </c>
      <c r="E78" s="165">
        <v>45179</v>
      </c>
      <c r="F78" s="166">
        <v>2</v>
      </c>
      <c r="G78" s="178">
        <v>1.76</v>
      </c>
      <c r="H78" s="181">
        <v>0.75</v>
      </c>
      <c r="I78" s="180">
        <v>4.7899999999999998E-2</v>
      </c>
      <c r="J78" s="21">
        <f t="shared" si="30"/>
        <v>0.24</v>
      </c>
      <c r="K78" s="21" t="str">
        <f t="shared" si="31"/>
        <v>Y</v>
      </c>
      <c r="L78" s="37" t="str">
        <f t="shared" si="32"/>
        <v>NA</v>
      </c>
      <c r="M78" s="8" t="str">
        <f t="shared" si="33"/>
        <v>Y</v>
      </c>
      <c r="N78" s="42">
        <f t="shared" si="34"/>
        <v>1</v>
      </c>
      <c r="O78" s="43">
        <f t="shared" si="35"/>
        <v>200000</v>
      </c>
      <c r="P78" s="43" t="str">
        <f t="shared" si="36"/>
        <v>NA</v>
      </c>
      <c r="Q78" s="24">
        <f t="shared" si="37"/>
        <v>15269.998800000001</v>
      </c>
      <c r="R78" s="43">
        <f t="shared" si="38"/>
        <v>0</v>
      </c>
      <c r="S78" s="24">
        <f t="shared" si="39"/>
        <v>1000000</v>
      </c>
      <c r="T78" s="25" t="str">
        <f t="shared" si="40"/>
        <v>N</v>
      </c>
      <c r="U78" s="44">
        <f t="shared" si="41"/>
        <v>0</v>
      </c>
      <c r="V78" s="45">
        <f t="shared" si="42"/>
        <v>0</v>
      </c>
      <c r="W78" s="45">
        <f t="shared" si="43"/>
        <v>0</v>
      </c>
      <c r="X78" s="28">
        <f t="shared" si="44"/>
        <v>0</v>
      </c>
      <c r="Y78" s="28">
        <f t="shared" si="45"/>
        <v>0</v>
      </c>
      <c r="Z78" s="45">
        <f t="shared" si="46"/>
        <v>0</v>
      </c>
      <c r="AA78" s="29" t="str">
        <f t="shared" si="47"/>
        <v>N</v>
      </c>
      <c r="AB78" s="46">
        <f t="shared" si="48"/>
        <v>0</v>
      </c>
      <c r="AC78" s="31">
        <f t="shared" si="49"/>
        <v>0</v>
      </c>
      <c r="AD78" s="31">
        <f t="shared" si="50"/>
        <v>0</v>
      </c>
      <c r="AE78" s="31">
        <f t="shared" si="51"/>
        <v>0</v>
      </c>
      <c r="AF78" s="47">
        <f t="shared" si="52"/>
        <v>0</v>
      </c>
      <c r="AG78" s="31">
        <f t="shared" si="53"/>
        <v>0</v>
      </c>
      <c r="AH78" s="48">
        <f t="shared" si="59"/>
        <v>0</v>
      </c>
      <c r="AI78" s="33">
        <f t="shared" si="60"/>
        <v>0</v>
      </c>
      <c r="AJ78" s="33">
        <f t="shared" si="61"/>
        <v>0</v>
      </c>
      <c r="AK78" s="33">
        <f t="shared" si="62"/>
        <v>0</v>
      </c>
      <c r="AL78" s="33">
        <f t="shared" si="63"/>
        <v>0</v>
      </c>
      <c r="AM78" s="34">
        <f t="shared" si="64"/>
        <v>0</v>
      </c>
    </row>
    <row r="79" spans="1:39" ht="15.75" customHeight="1" x14ac:dyDescent="0.3">
      <c r="A79" s="166" t="s">
        <v>1284</v>
      </c>
      <c r="B79" s="99">
        <v>11041</v>
      </c>
      <c r="C79" s="99">
        <v>27775</v>
      </c>
      <c r="D79" s="165">
        <v>45687</v>
      </c>
      <c r="E79" s="165">
        <v>45961</v>
      </c>
      <c r="F79" s="166">
        <v>2</v>
      </c>
      <c r="G79" s="178">
        <v>1.66</v>
      </c>
      <c r="H79" s="181">
        <v>1</v>
      </c>
      <c r="I79" s="180">
        <v>4.9399999999999999E-2</v>
      </c>
      <c r="J79" s="21">
        <f t="shared" si="30"/>
        <v>0.34000000000000008</v>
      </c>
      <c r="K79" s="21" t="str">
        <f t="shared" si="31"/>
        <v>Y</v>
      </c>
      <c r="L79" s="37" t="str">
        <f t="shared" si="32"/>
        <v>NA</v>
      </c>
      <c r="M79" s="8" t="str">
        <f t="shared" si="33"/>
        <v>Y</v>
      </c>
      <c r="N79" s="42">
        <f t="shared" si="34"/>
        <v>1</v>
      </c>
      <c r="O79" s="43">
        <f t="shared" si="35"/>
        <v>200000</v>
      </c>
      <c r="P79" s="43" t="str">
        <f t="shared" si="36"/>
        <v>NA</v>
      </c>
      <c r="Q79" s="24">
        <f t="shared" si="37"/>
        <v>11586.425399999998</v>
      </c>
      <c r="R79" s="43">
        <f t="shared" si="38"/>
        <v>0</v>
      </c>
      <c r="S79" s="24">
        <f t="shared" si="39"/>
        <v>1000000</v>
      </c>
      <c r="T79" s="25" t="str">
        <f t="shared" si="40"/>
        <v>N</v>
      </c>
      <c r="U79" s="44">
        <f t="shared" si="41"/>
        <v>0</v>
      </c>
      <c r="V79" s="45">
        <f t="shared" si="42"/>
        <v>0</v>
      </c>
      <c r="W79" s="45">
        <f t="shared" si="43"/>
        <v>0</v>
      </c>
      <c r="X79" s="28">
        <f t="shared" si="44"/>
        <v>0</v>
      </c>
      <c r="Y79" s="28">
        <f t="shared" si="45"/>
        <v>0</v>
      </c>
      <c r="Z79" s="45">
        <f t="shared" si="46"/>
        <v>0</v>
      </c>
      <c r="AA79" s="29" t="str">
        <f t="shared" si="47"/>
        <v>N</v>
      </c>
      <c r="AB79" s="46">
        <f t="shared" si="48"/>
        <v>0</v>
      </c>
      <c r="AC79" s="31">
        <f t="shared" si="49"/>
        <v>0</v>
      </c>
      <c r="AD79" s="31">
        <f t="shared" si="50"/>
        <v>0</v>
      </c>
      <c r="AE79" s="31">
        <f t="shared" si="51"/>
        <v>0</v>
      </c>
      <c r="AF79" s="47">
        <f t="shared" si="52"/>
        <v>0</v>
      </c>
      <c r="AG79" s="31">
        <f t="shared" si="53"/>
        <v>0</v>
      </c>
      <c r="AH79" s="48">
        <f t="shared" si="59"/>
        <v>0</v>
      </c>
      <c r="AI79" s="33">
        <f t="shared" si="60"/>
        <v>0</v>
      </c>
      <c r="AJ79" s="33">
        <f t="shared" si="61"/>
        <v>0</v>
      </c>
      <c r="AK79" s="33">
        <f t="shared" si="62"/>
        <v>0</v>
      </c>
      <c r="AL79" s="33">
        <f t="shared" si="63"/>
        <v>0</v>
      </c>
      <c r="AM79" s="34">
        <f t="shared" si="64"/>
        <v>0</v>
      </c>
    </row>
    <row r="80" spans="1:39" ht="15.75" customHeight="1" x14ac:dyDescent="0.3">
      <c r="A80" s="166" t="s">
        <v>1285</v>
      </c>
      <c r="B80" s="99">
        <v>9971</v>
      </c>
      <c r="C80" s="99">
        <v>39526</v>
      </c>
      <c r="D80" s="165">
        <v>44543</v>
      </c>
      <c r="E80" s="165">
        <v>44861</v>
      </c>
      <c r="F80" s="166">
        <v>4</v>
      </c>
      <c r="G80" s="178">
        <v>0.43</v>
      </c>
      <c r="H80" s="181">
        <v>0.5</v>
      </c>
      <c r="I80" s="180">
        <v>2.3300000000000001E-2</v>
      </c>
      <c r="J80" s="21">
        <f t="shared" si="30"/>
        <v>3.57</v>
      </c>
      <c r="K80" s="21" t="str">
        <f t="shared" si="31"/>
        <v>Y</v>
      </c>
      <c r="L80" s="37" t="str">
        <f t="shared" si="32"/>
        <v>NA</v>
      </c>
      <c r="M80" s="8" t="str">
        <f t="shared" si="33"/>
        <v>Y</v>
      </c>
      <c r="N80" s="42">
        <f t="shared" si="34"/>
        <v>8</v>
      </c>
      <c r="O80" s="43">
        <f t="shared" si="35"/>
        <v>200000</v>
      </c>
      <c r="P80" s="43" t="str">
        <f t="shared" si="36"/>
        <v>NA</v>
      </c>
      <c r="Q80" s="24">
        <f t="shared" si="37"/>
        <v>10203.3243</v>
      </c>
      <c r="R80" s="43">
        <f t="shared" si="38"/>
        <v>0</v>
      </c>
      <c r="S80" s="24">
        <f t="shared" si="39"/>
        <v>1000000</v>
      </c>
      <c r="T80" s="25" t="str">
        <f t="shared" si="40"/>
        <v>Y</v>
      </c>
      <c r="U80" s="44">
        <f t="shared" si="41"/>
        <v>7</v>
      </c>
      <c r="V80" s="45">
        <f t="shared" si="42"/>
        <v>200000</v>
      </c>
      <c r="W80" s="45">
        <f t="shared" si="43"/>
        <v>1000000</v>
      </c>
      <c r="X80" s="28">
        <f t="shared" si="44"/>
        <v>10441.061756190002</v>
      </c>
      <c r="Y80" s="28">
        <f t="shared" si="45"/>
        <v>0</v>
      </c>
      <c r="Z80" s="45" t="str">
        <f t="shared" si="46"/>
        <v>NA</v>
      </c>
      <c r="AA80" s="29" t="str">
        <f t="shared" si="47"/>
        <v>Y</v>
      </c>
      <c r="AB80" s="46">
        <f t="shared" si="48"/>
        <v>6</v>
      </c>
      <c r="AC80" s="31">
        <f t="shared" si="49"/>
        <v>200000</v>
      </c>
      <c r="AD80" s="31">
        <f t="shared" si="50"/>
        <v>1000000</v>
      </c>
      <c r="AE80" s="31">
        <f t="shared" si="51"/>
        <v>10684.33849510923</v>
      </c>
      <c r="AF80" s="47">
        <f t="shared" si="52"/>
        <v>0</v>
      </c>
      <c r="AG80" s="31" t="str">
        <f t="shared" si="53"/>
        <v>NA</v>
      </c>
      <c r="AH80" s="48">
        <f t="shared" si="59"/>
        <v>5</v>
      </c>
      <c r="AI80" s="33">
        <f t="shared" si="60"/>
        <v>20000</v>
      </c>
      <c r="AJ80" s="33">
        <f t="shared" si="61"/>
        <v>65000</v>
      </c>
      <c r="AK80" s="33">
        <f t="shared" si="62"/>
        <v>10933.283582045276</v>
      </c>
      <c r="AL80" s="33">
        <f t="shared" si="63"/>
        <v>0</v>
      </c>
      <c r="AM80" s="34">
        <f t="shared" si="64"/>
        <v>0</v>
      </c>
    </row>
    <row r="81" spans="1:39" ht="15.75" customHeight="1" x14ac:dyDescent="0.3">
      <c r="A81" s="166" t="s">
        <v>1286</v>
      </c>
      <c r="B81" s="99">
        <v>24533</v>
      </c>
      <c r="C81" s="99">
        <v>64114</v>
      </c>
      <c r="D81" s="165">
        <v>44616</v>
      </c>
      <c r="E81" s="165">
        <v>44913</v>
      </c>
      <c r="F81" s="166">
        <v>4</v>
      </c>
      <c r="G81" s="178">
        <v>1.86</v>
      </c>
      <c r="H81" s="181">
        <v>1</v>
      </c>
      <c r="I81" s="180">
        <v>3.5799999999999998E-2</v>
      </c>
      <c r="J81" s="21">
        <f t="shared" si="30"/>
        <v>2.1399999999999997</v>
      </c>
      <c r="K81" s="21" t="str">
        <f t="shared" si="31"/>
        <v>Y</v>
      </c>
      <c r="L81" s="37" t="str">
        <f t="shared" si="32"/>
        <v>NA</v>
      </c>
      <c r="M81" s="8" t="str">
        <f t="shared" si="33"/>
        <v>Y</v>
      </c>
      <c r="N81" s="42">
        <f t="shared" si="34"/>
        <v>3</v>
      </c>
      <c r="O81" s="43">
        <f t="shared" si="35"/>
        <v>200000</v>
      </c>
      <c r="P81" s="43" t="str">
        <f t="shared" si="36"/>
        <v>NA</v>
      </c>
      <c r="Q81" s="24">
        <f t="shared" si="37"/>
        <v>25411.2814</v>
      </c>
      <c r="R81" s="43">
        <f t="shared" si="38"/>
        <v>0</v>
      </c>
      <c r="S81" s="24">
        <f t="shared" si="39"/>
        <v>1000000</v>
      </c>
      <c r="T81" s="25" t="str">
        <f t="shared" si="40"/>
        <v>Y</v>
      </c>
      <c r="U81" s="44">
        <f t="shared" si="41"/>
        <v>2</v>
      </c>
      <c r="V81" s="45">
        <f t="shared" si="42"/>
        <v>200000</v>
      </c>
      <c r="W81" s="45">
        <f t="shared" si="43"/>
        <v>1000000</v>
      </c>
      <c r="X81" s="28">
        <f t="shared" si="44"/>
        <v>26321.005274120002</v>
      </c>
      <c r="Y81" s="28">
        <f t="shared" si="45"/>
        <v>0</v>
      </c>
      <c r="Z81" s="45" t="str">
        <f t="shared" si="46"/>
        <v>NA</v>
      </c>
      <c r="AA81" s="29" t="str">
        <f t="shared" si="47"/>
        <v>Y</v>
      </c>
      <c r="AB81" s="46">
        <f t="shared" si="48"/>
        <v>1</v>
      </c>
      <c r="AC81" s="31">
        <f t="shared" si="49"/>
        <v>200000</v>
      </c>
      <c r="AD81" s="31">
        <f t="shared" si="50"/>
        <v>1000000</v>
      </c>
      <c r="AE81" s="31">
        <f t="shared" si="51"/>
        <v>27263.297262933498</v>
      </c>
      <c r="AF81" s="47">
        <f t="shared" si="52"/>
        <v>0</v>
      </c>
      <c r="AG81" s="31" t="str">
        <f t="shared" si="53"/>
        <v>NA</v>
      </c>
      <c r="AH81" s="48">
        <f t="shared" si="59"/>
        <v>0</v>
      </c>
      <c r="AI81" s="33">
        <f t="shared" si="60"/>
        <v>0</v>
      </c>
      <c r="AJ81" s="33">
        <f t="shared" si="61"/>
        <v>0</v>
      </c>
      <c r="AK81" s="33">
        <f t="shared" si="62"/>
        <v>0</v>
      </c>
      <c r="AL81" s="33">
        <f t="shared" si="63"/>
        <v>0</v>
      </c>
      <c r="AM81" s="34">
        <f t="shared" si="64"/>
        <v>0</v>
      </c>
    </row>
    <row r="82" spans="1:39" ht="15.75" customHeight="1" x14ac:dyDescent="0.3">
      <c r="A82" s="166" t="s">
        <v>1287</v>
      </c>
      <c r="B82" s="99">
        <v>15006</v>
      </c>
      <c r="C82" s="99">
        <v>99537</v>
      </c>
      <c r="D82" s="165">
        <v>44933</v>
      </c>
      <c r="E82" s="165">
        <v>44993</v>
      </c>
      <c r="F82" s="166">
        <v>2</v>
      </c>
      <c r="G82" s="178">
        <v>1.9</v>
      </c>
      <c r="H82" s="181">
        <v>0.5</v>
      </c>
      <c r="I82" s="180">
        <v>5.8799999999999998E-2</v>
      </c>
      <c r="J82" s="21">
        <f t="shared" si="30"/>
        <v>0.10000000000000009</v>
      </c>
      <c r="K82" s="21" t="str">
        <f t="shared" si="31"/>
        <v>Y</v>
      </c>
      <c r="L82" s="37" t="str">
        <f t="shared" si="32"/>
        <v>NA</v>
      </c>
      <c r="M82" s="8" t="str">
        <f t="shared" si="33"/>
        <v>Y</v>
      </c>
      <c r="N82" s="42">
        <f t="shared" si="34"/>
        <v>1</v>
      </c>
      <c r="O82" s="43">
        <f t="shared" si="35"/>
        <v>200000</v>
      </c>
      <c r="P82" s="43" t="str">
        <f t="shared" si="36"/>
        <v>NA</v>
      </c>
      <c r="Q82" s="24">
        <f t="shared" si="37"/>
        <v>15888.352799999999</v>
      </c>
      <c r="R82" s="43">
        <f t="shared" si="38"/>
        <v>0</v>
      </c>
      <c r="S82" s="24">
        <f t="shared" si="39"/>
        <v>1000000</v>
      </c>
      <c r="T82" s="25" t="str">
        <f t="shared" si="40"/>
        <v>N</v>
      </c>
      <c r="U82" s="44">
        <f t="shared" si="41"/>
        <v>0</v>
      </c>
      <c r="V82" s="45">
        <f t="shared" si="42"/>
        <v>0</v>
      </c>
      <c r="W82" s="45">
        <f t="shared" si="43"/>
        <v>0</v>
      </c>
      <c r="X82" s="28">
        <f t="shared" si="44"/>
        <v>0</v>
      </c>
      <c r="Y82" s="28">
        <f t="shared" si="45"/>
        <v>0</v>
      </c>
      <c r="Z82" s="45">
        <f t="shared" si="46"/>
        <v>0</v>
      </c>
      <c r="AA82" s="29" t="str">
        <f t="shared" si="47"/>
        <v>N</v>
      </c>
      <c r="AB82" s="46">
        <f t="shared" si="48"/>
        <v>0</v>
      </c>
      <c r="AC82" s="31">
        <f t="shared" si="49"/>
        <v>0</v>
      </c>
      <c r="AD82" s="31">
        <f t="shared" si="50"/>
        <v>0</v>
      </c>
      <c r="AE82" s="31">
        <f t="shared" si="51"/>
        <v>0</v>
      </c>
      <c r="AF82" s="47">
        <f t="shared" si="52"/>
        <v>0</v>
      </c>
      <c r="AG82" s="31">
        <f t="shared" si="53"/>
        <v>0</v>
      </c>
      <c r="AH82" s="48">
        <f t="shared" si="59"/>
        <v>0</v>
      </c>
      <c r="AI82" s="33">
        <f t="shared" si="60"/>
        <v>0</v>
      </c>
      <c r="AJ82" s="33">
        <f t="shared" si="61"/>
        <v>0</v>
      </c>
      <c r="AK82" s="33">
        <f t="shared" si="62"/>
        <v>0</v>
      </c>
      <c r="AL82" s="33">
        <f t="shared" si="63"/>
        <v>0</v>
      </c>
      <c r="AM82" s="34">
        <f t="shared" si="64"/>
        <v>0</v>
      </c>
    </row>
    <row r="83" spans="1:39" ht="15.75" customHeight="1" x14ac:dyDescent="0.3">
      <c r="A83" s="166" t="s">
        <v>1288</v>
      </c>
      <c r="B83" s="99">
        <v>10146</v>
      </c>
      <c r="C83" s="99">
        <v>51585</v>
      </c>
      <c r="D83" s="165">
        <v>45849</v>
      </c>
      <c r="E83" s="165">
        <v>46161</v>
      </c>
      <c r="F83" s="166">
        <v>2</v>
      </c>
      <c r="G83" s="178">
        <v>0.4</v>
      </c>
      <c r="H83" s="181">
        <v>1</v>
      </c>
      <c r="I83" s="180">
        <v>4.65E-2</v>
      </c>
      <c r="J83" s="21">
        <f t="shared" si="30"/>
        <v>1.6</v>
      </c>
      <c r="K83" s="21" t="str">
        <f t="shared" si="31"/>
        <v>Y</v>
      </c>
      <c r="L83" s="37" t="str">
        <f t="shared" si="32"/>
        <v>NA</v>
      </c>
      <c r="M83" s="8" t="str">
        <f t="shared" si="33"/>
        <v>Y</v>
      </c>
      <c r="N83" s="42">
        <f t="shared" si="34"/>
        <v>2</v>
      </c>
      <c r="O83" s="43">
        <f t="shared" si="35"/>
        <v>200000</v>
      </c>
      <c r="P83" s="43" t="str">
        <f t="shared" si="36"/>
        <v>NA</v>
      </c>
      <c r="Q83" s="24">
        <f t="shared" si="37"/>
        <v>10617.789000000001</v>
      </c>
      <c r="R83" s="43">
        <f t="shared" si="38"/>
        <v>0</v>
      </c>
      <c r="S83" s="24">
        <f t="shared" si="39"/>
        <v>1000000</v>
      </c>
      <c r="T83" s="25" t="str">
        <f t="shared" si="40"/>
        <v>Y</v>
      </c>
      <c r="U83" s="44">
        <f t="shared" si="41"/>
        <v>1</v>
      </c>
      <c r="V83" s="45">
        <f t="shared" si="42"/>
        <v>200000</v>
      </c>
      <c r="W83" s="45">
        <f t="shared" si="43"/>
        <v>1000000</v>
      </c>
      <c r="X83" s="28">
        <f t="shared" si="44"/>
        <v>11111.5161885</v>
      </c>
      <c r="Y83" s="28">
        <f t="shared" si="45"/>
        <v>0</v>
      </c>
      <c r="Z83" s="45" t="str">
        <f t="shared" si="46"/>
        <v>NA</v>
      </c>
      <c r="AA83" s="29" t="str">
        <f t="shared" si="47"/>
        <v>N</v>
      </c>
      <c r="AB83" s="46">
        <f t="shared" si="48"/>
        <v>0</v>
      </c>
      <c r="AC83" s="31">
        <f t="shared" si="49"/>
        <v>0</v>
      </c>
      <c r="AD83" s="31">
        <f t="shared" si="50"/>
        <v>0</v>
      </c>
      <c r="AE83" s="31">
        <f t="shared" si="51"/>
        <v>0</v>
      </c>
      <c r="AF83" s="47">
        <f t="shared" si="52"/>
        <v>0</v>
      </c>
      <c r="AG83" s="31">
        <f t="shared" si="53"/>
        <v>0</v>
      </c>
      <c r="AH83" s="48">
        <f t="shared" si="59"/>
        <v>0</v>
      </c>
      <c r="AI83" s="33">
        <f t="shared" si="60"/>
        <v>0</v>
      </c>
      <c r="AJ83" s="33">
        <f t="shared" si="61"/>
        <v>0</v>
      </c>
      <c r="AK83" s="33">
        <f t="shared" si="62"/>
        <v>0</v>
      </c>
      <c r="AL83" s="33">
        <f t="shared" si="63"/>
        <v>0</v>
      </c>
      <c r="AM83" s="34">
        <f t="shared" si="64"/>
        <v>0</v>
      </c>
    </row>
    <row r="84" spans="1:39" ht="15.75" customHeight="1" x14ac:dyDescent="0.3">
      <c r="A84" s="166" t="s">
        <v>1289</v>
      </c>
      <c r="B84" s="99">
        <v>14543</v>
      </c>
      <c r="C84" s="99">
        <v>28821</v>
      </c>
      <c r="D84" s="165">
        <v>45730</v>
      </c>
      <c r="E84" s="165">
        <v>45907</v>
      </c>
      <c r="F84" s="166">
        <v>4</v>
      </c>
      <c r="G84" s="178">
        <v>2.84</v>
      </c>
      <c r="H84" s="181">
        <v>1</v>
      </c>
      <c r="I84" s="180">
        <v>0.02</v>
      </c>
      <c r="J84" s="21">
        <f t="shared" si="30"/>
        <v>1.1600000000000001</v>
      </c>
      <c r="K84" s="21" t="str">
        <f t="shared" si="31"/>
        <v>Y</v>
      </c>
      <c r="L84" s="37" t="str">
        <f t="shared" si="32"/>
        <v>NA</v>
      </c>
      <c r="M84" s="8" t="str">
        <f t="shared" si="33"/>
        <v>Y</v>
      </c>
      <c r="N84" s="42">
        <f t="shared" si="34"/>
        <v>2</v>
      </c>
      <c r="O84" s="43">
        <f t="shared" si="35"/>
        <v>200000</v>
      </c>
      <c r="P84" s="43" t="str">
        <f t="shared" si="36"/>
        <v>NA</v>
      </c>
      <c r="Q84" s="24">
        <f t="shared" si="37"/>
        <v>14833.86</v>
      </c>
      <c r="R84" s="43">
        <f t="shared" si="38"/>
        <v>0</v>
      </c>
      <c r="S84" s="24">
        <f t="shared" si="39"/>
        <v>1000000</v>
      </c>
      <c r="T84" s="25" t="str">
        <f t="shared" si="40"/>
        <v>Y</v>
      </c>
      <c r="U84" s="44">
        <f t="shared" si="41"/>
        <v>1</v>
      </c>
      <c r="V84" s="45">
        <f t="shared" si="42"/>
        <v>200000</v>
      </c>
      <c r="W84" s="45">
        <f t="shared" si="43"/>
        <v>1000000</v>
      </c>
      <c r="X84" s="28">
        <f t="shared" si="44"/>
        <v>15130.537200000001</v>
      </c>
      <c r="Y84" s="28">
        <f t="shared" si="45"/>
        <v>0</v>
      </c>
      <c r="Z84" s="45" t="str">
        <f t="shared" si="46"/>
        <v>NA</v>
      </c>
      <c r="AA84" s="29" t="str">
        <f t="shared" si="47"/>
        <v>N</v>
      </c>
      <c r="AB84" s="46">
        <f t="shared" si="48"/>
        <v>0</v>
      </c>
      <c r="AC84" s="31">
        <f t="shared" si="49"/>
        <v>0</v>
      </c>
      <c r="AD84" s="31">
        <f t="shared" si="50"/>
        <v>0</v>
      </c>
      <c r="AE84" s="31">
        <f t="shared" si="51"/>
        <v>0</v>
      </c>
      <c r="AF84" s="47">
        <f t="shared" si="52"/>
        <v>0</v>
      </c>
      <c r="AG84" s="31">
        <f t="shared" si="53"/>
        <v>0</v>
      </c>
      <c r="AH84" s="48">
        <f t="shared" si="59"/>
        <v>0</v>
      </c>
      <c r="AI84" s="33">
        <f t="shared" si="60"/>
        <v>0</v>
      </c>
      <c r="AJ84" s="33">
        <f t="shared" si="61"/>
        <v>0</v>
      </c>
      <c r="AK84" s="33">
        <f t="shared" si="62"/>
        <v>0</v>
      </c>
      <c r="AL84" s="33">
        <f t="shared" si="63"/>
        <v>0</v>
      </c>
      <c r="AM84" s="34">
        <f t="shared" si="64"/>
        <v>0</v>
      </c>
    </row>
    <row r="85" spans="1:39" ht="15.75" customHeight="1" x14ac:dyDescent="0.3">
      <c r="A85" s="166" t="s">
        <v>1290</v>
      </c>
      <c r="B85" s="99">
        <v>24326</v>
      </c>
      <c r="C85" s="99">
        <v>60254</v>
      </c>
      <c r="D85" s="165">
        <v>45334</v>
      </c>
      <c r="E85" s="165">
        <v>45422</v>
      </c>
      <c r="F85" s="166">
        <v>2</v>
      </c>
      <c r="G85" s="178">
        <v>1.33</v>
      </c>
      <c r="H85" s="181">
        <v>0.75</v>
      </c>
      <c r="I85" s="180">
        <v>7.2900000000000006E-2</v>
      </c>
      <c r="J85" s="21">
        <f t="shared" si="30"/>
        <v>0.66999999999999993</v>
      </c>
      <c r="K85" s="21" t="str">
        <f t="shared" si="31"/>
        <v>Y</v>
      </c>
      <c r="L85" s="37" t="str">
        <f t="shared" si="32"/>
        <v>NA</v>
      </c>
      <c r="M85" s="8" t="str">
        <f t="shared" si="33"/>
        <v>Y</v>
      </c>
      <c r="N85" s="42">
        <f t="shared" si="34"/>
        <v>1</v>
      </c>
      <c r="O85" s="43">
        <f t="shared" si="35"/>
        <v>200000</v>
      </c>
      <c r="P85" s="43" t="str">
        <f t="shared" si="36"/>
        <v>NA</v>
      </c>
      <c r="Q85" s="24">
        <f t="shared" si="37"/>
        <v>26099.365399999999</v>
      </c>
      <c r="R85" s="43">
        <f t="shared" si="38"/>
        <v>0</v>
      </c>
      <c r="S85" s="24">
        <f t="shared" si="39"/>
        <v>1000000</v>
      </c>
      <c r="T85" s="25" t="str">
        <f t="shared" si="40"/>
        <v>N</v>
      </c>
      <c r="U85" s="44">
        <f t="shared" si="41"/>
        <v>0</v>
      </c>
      <c r="V85" s="45">
        <f t="shared" si="42"/>
        <v>0</v>
      </c>
      <c r="W85" s="45">
        <f t="shared" si="43"/>
        <v>0</v>
      </c>
      <c r="X85" s="28">
        <f t="shared" si="44"/>
        <v>0</v>
      </c>
      <c r="Y85" s="28">
        <f t="shared" si="45"/>
        <v>0</v>
      </c>
      <c r="Z85" s="45">
        <f t="shared" si="46"/>
        <v>0</v>
      </c>
      <c r="AA85" s="29" t="str">
        <f t="shared" si="47"/>
        <v>N</v>
      </c>
      <c r="AB85" s="46">
        <f t="shared" si="48"/>
        <v>0</v>
      </c>
      <c r="AC85" s="31">
        <f t="shared" si="49"/>
        <v>0</v>
      </c>
      <c r="AD85" s="31">
        <f t="shared" si="50"/>
        <v>0</v>
      </c>
      <c r="AE85" s="31">
        <f t="shared" si="51"/>
        <v>0</v>
      </c>
      <c r="AF85" s="47">
        <f t="shared" si="52"/>
        <v>0</v>
      </c>
      <c r="AG85" s="31">
        <f t="shared" si="53"/>
        <v>0</v>
      </c>
      <c r="AH85" s="48">
        <f t="shared" si="59"/>
        <v>0</v>
      </c>
      <c r="AI85" s="33">
        <f t="shared" si="60"/>
        <v>0</v>
      </c>
      <c r="AJ85" s="33">
        <f t="shared" si="61"/>
        <v>0</v>
      </c>
      <c r="AK85" s="33">
        <f t="shared" si="62"/>
        <v>0</v>
      </c>
      <c r="AL85" s="33">
        <f t="shared" si="63"/>
        <v>0</v>
      </c>
      <c r="AM85" s="34">
        <f t="shared" si="64"/>
        <v>0</v>
      </c>
    </row>
    <row r="86" spans="1:39" ht="15.75" customHeight="1" x14ac:dyDescent="0.3">
      <c r="A86" s="166" t="s">
        <v>1291</v>
      </c>
      <c r="B86" s="99">
        <v>10436</v>
      </c>
      <c r="C86" s="99">
        <v>60755</v>
      </c>
      <c r="D86" s="165">
        <v>44986</v>
      </c>
      <c r="E86" s="165">
        <v>45307</v>
      </c>
      <c r="F86" s="166">
        <v>4</v>
      </c>
      <c r="G86" s="178">
        <v>1.81</v>
      </c>
      <c r="H86" s="181">
        <v>1</v>
      </c>
      <c r="I86" s="180">
        <v>6.3200000000000006E-2</v>
      </c>
      <c r="J86" s="21">
        <f t="shared" si="30"/>
        <v>2.19</v>
      </c>
      <c r="K86" s="21" t="str">
        <f t="shared" si="31"/>
        <v>Y</v>
      </c>
      <c r="L86" s="37" t="str">
        <f t="shared" si="32"/>
        <v>NA</v>
      </c>
      <c r="M86" s="8" t="str">
        <f t="shared" si="33"/>
        <v>Y</v>
      </c>
      <c r="N86" s="42">
        <f t="shared" si="34"/>
        <v>3</v>
      </c>
      <c r="O86" s="43">
        <f t="shared" si="35"/>
        <v>200000</v>
      </c>
      <c r="P86" s="43" t="str">
        <f t="shared" si="36"/>
        <v>NA</v>
      </c>
      <c r="Q86" s="24">
        <f t="shared" si="37"/>
        <v>11095.555199999999</v>
      </c>
      <c r="R86" s="43">
        <f t="shared" si="38"/>
        <v>0</v>
      </c>
      <c r="S86" s="24">
        <f t="shared" si="39"/>
        <v>1000000</v>
      </c>
      <c r="T86" s="25" t="str">
        <f t="shared" si="40"/>
        <v>Y</v>
      </c>
      <c r="U86" s="44">
        <f t="shared" si="41"/>
        <v>2</v>
      </c>
      <c r="V86" s="45">
        <f t="shared" si="42"/>
        <v>200000</v>
      </c>
      <c r="W86" s="45">
        <f t="shared" si="43"/>
        <v>1000000</v>
      </c>
      <c r="X86" s="28">
        <f t="shared" si="44"/>
        <v>11796.794288639998</v>
      </c>
      <c r="Y86" s="28">
        <f t="shared" si="45"/>
        <v>0</v>
      </c>
      <c r="Z86" s="45" t="str">
        <f t="shared" si="46"/>
        <v>NA</v>
      </c>
      <c r="AA86" s="29" t="str">
        <f t="shared" si="47"/>
        <v>Y</v>
      </c>
      <c r="AB86" s="46">
        <f t="shared" si="48"/>
        <v>1</v>
      </c>
      <c r="AC86" s="31">
        <f t="shared" si="49"/>
        <v>200000</v>
      </c>
      <c r="AD86" s="31">
        <f t="shared" si="50"/>
        <v>1000000</v>
      </c>
      <c r="AE86" s="31">
        <f t="shared" si="51"/>
        <v>12542.351687682045</v>
      </c>
      <c r="AF86" s="47">
        <f t="shared" si="52"/>
        <v>0</v>
      </c>
      <c r="AG86" s="31" t="str">
        <f t="shared" si="53"/>
        <v>NA</v>
      </c>
      <c r="AH86" s="48">
        <f t="shared" si="59"/>
        <v>0</v>
      </c>
      <c r="AI86" s="33">
        <f t="shared" si="60"/>
        <v>0</v>
      </c>
      <c r="AJ86" s="33">
        <f t="shared" si="61"/>
        <v>0</v>
      </c>
      <c r="AK86" s="33">
        <f t="shared" si="62"/>
        <v>0</v>
      </c>
      <c r="AL86" s="33">
        <f t="shared" si="63"/>
        <v>0</v>
      </c>
      <c r="AM86" s="34">
        <f t="shared" si="64"/>
        <v>0</v>
      </c>
    </row>
    <row r="87" spans="1:39" ht="15.75" customHeight="1" x14ac:dyDescent="0.3">
      <c r="A87" s="166" t="s">
        <v>1292</v>
      </c>
      <c r="B87" s="99">
        <v>21399</v>
      </c>
      <c r="C87" s="99">
        <v>102175</v>
      </c>
      <c r="D87" s="165">
        <v>45193</v>
      </c>
      <c r="E87" s="165">
        <v>45447</v>
      </c>
      <c r="F87" s="166">
        <v>2</v>
      </c>
      <c r="G87" s="178">
        <v>1.24</v>
      </c>
      <c r="H87" s="181">
        <v>1</v>
      </c>
      <c r="I87" s="180">
        <v>6.6400000000000001E-2</v>
      </c>
      <c r="J87" s="21">
        <f t="shared" si="30"/>
        <v>0.76</v>
      </c>
      <c r="K87" s="21" t="str">
        <f t="shared" si="31"/>
        <v>Y</v>
      </c>
      <c r="L87" s="37" t="str">
        <f t="shared" si="32"/>
        <v>NA</v>
      </c>
      <c r="M87" s="8" t="str">
        <f t="shared" si="33"/>
        <v>Y</v>
      </c>
      <c r="N87" s="42">
        <f t="shared" si="34"/>
        <v>1</v>
      </c>
      <c r="O87" s="43">
        <f t="shared" si="35"/>
        <v>200000</v>
      </c>
      <c r="P87" s="43" t="str">
        <f t="shared" si="36"/>
        <v>NA</v>
      </c>
      <c r="Q87" s="24">
        <f t="shared" si="37"/>
        <v>22819.893599999999</v>
      </c>
      <c r="R87" s="43">
        <f t="shared" si="38"/>
        <v>0</v>
      </c>
      <c r="S87" s="24">
        <f t="shared" si="39"/>
        <v>1000000</v>
      </c>
      <c r="T87" s="25" t="str">
        <f t="shared" si="40"/>
        <v>N</v>
      </c>
      <c r="U87" s="44">
        <f t="shared" si="41"/>
        <v>0</v>
      </c>
      <c r="V87" s="45">
        <f t="shared" si="42"/>
        <v>0</v>
      </c>
      <c r="W87" s="45">
        <f t="shared" si="43"/>
        <v>0</v>
      </c>
      <c r="X87" s="28">
        <f t="shared" si="44"/>
        <v>0</v>
      </c>
      <c r="Y87" s="28">
        <f t="shared" si="45"/>
        <v>0</v>
      </c>
      <c r="Z87" s="45">
        <f t="shared" si="46"/>
        <v>0</v>
      </c>
      <c r="AA87" s="29" t="str">
        <f t="shared" si="47"/>
        <v>N</v>
      </c>
      <c r="AB87" s="46">
        <f t="shared" si="48"/>
        <v>0</v>
      </c>
      <c r="AC87" s="31">
        <f t="shared" si="49"/>
        <v>0</v>
      </c>
      <c r="AD87" s="31">
        <f t="shared" si="50"/>
        <v>0</v>
      </c>
      <c r="AE87" s="31">
        <f t="shared" si="51"/>
        <v>0</v>
      </c>
      <c r="AF87" s="47">
        <f t="shared" si="52"/>
        <v>0</v>
      </c>
      <c r="AG87" s="31">
        <f t="shared" si="53"/>
        <v>0</v>
      </c>
      <c r="AH87" s="48">
        <f t="shared" si="59"/>
        <v>0</v>
      </c>
      <c r="AI87" s="33">
        <f t="shared" si="60"/>
        <v>0</v>
      </c>
      <c r="AJ87" s="33">
        <f t="shared" si="61"/>
        <v>0</v>
      </c>
      <c r="AK87" s="33">
        <f t="shared" si="62"/>
        <v>0</v>
      </c>
      <c r="AL87" s="33">
        <f t="shared" si="63"/>
        <v>0</v>
      </c>
      <c r="AM87" s="34">
        <f t="shared" si="64"/>
        <v>0</v>
      </c>
    </row>
    <row r="88" spans="1:39" ht="15.75" customHeight="1" x14ac:dyDescent="0.3">
      <c r="A88" s="166" t="s">
        <v>1293</v>
      </c>
      <c r="B88" s="99">
        <v>5847</v>
      </c>
      <c r="C88" s="99">
        <v>27817</v>
      </c>
      <c r="D88" s="165">
        <v>45736</v>
      </c>
      <c r="E88" s="165">
        <v>46060</v>
      </c>
      <c r="F88" s="166">
        <v>2</v>
      </c>
      <c r="G88" s="178">
        <v>2</v>
      </c>
      <c r="H88" s="181">
        <v>0.75</v>
      </c>
      <c r="I88" s="180">
        <v>5.5300000000000002E-2</v>
      </c>
      <c r="J88" s="21">
        <f t="shared" si="30"/>
        <v>0</v>
      </c>
      <c r="K88" s="21" t="str">
        <f t="shared" si="31"/>
        <v>N</v>
      </c>
      <c r="L88" s="37">
        <f t="shared" si="32"/>
        <v>0</v>
      </c>
      <c r="M88" s="8" t="str">
        <f t="shared" si="33"/>
        <v>N</v>
      </c>
      <c r="N88" s="42">
        <f t="shared" si="34"/>
        <v>0</v>
      </c>
      <c r="O88" s="43">
        <f t="shared" si="35"/>
        <v>0</v>
      </c>
      <c r="P88" s="43">
        <f t="shared" si="36"/>
        <v>0</v>
      </c>
      <c r="Q88" s="24">
        <f t="shared" si="37"/>
        <v>0</v>
      </c>
      <c r="R88" s="43">
        <f t="shared" si="38"/>
        <v>0</v>
      </c>
      <c r="S88" s="24">
        <f t="shared" si="39"/>
        <v>37183</v>
      </c>
      <c r="T88" s="25" t="str">
        <f t="shared" si="40"/>
        <v>N</v>
      </c>
      <c r="U88" s="44">
        <f t="shared" si="41"/>
        <v>0</v>
      </c>
      <c r="V88" s="45">
        <f t="shared" si="42"/>
        <v>0</v>
      </c>
      <c r="W88" s="45">
        <f t="shared" si="43"/>
        <v>0</v>
      </c>
      <c r="X88" s="28">
        <f t="shared" si="44"/>
        <v>0</v>
      </c>
      <c r="Y88" s="28">
        <f t="shared" si="45"/>
        <v>0</v>
      </c>
      <c r="Z88" s="45">
        <f t="shared" si="46"/>
        <v>0</v>
      </c>
      <c r="AA88" s="29" t="str">
        <f t="shared" si="47"/>
        <v>N</v>
      </c>
      <c r="AB88" s="46">
        <f t="shared" si="48"/>
        <v>0</v>
      </c>
      <c r="AC88" s="31">
        <f t="shared" si="49"/>
        <v>0</v>
      </c>
      <c r="AD88" s="31">
        <f t="shared" si="50"/>
        <v>0</v>
      </c>
      <c r="AE88" s="31">
        <f t="shared" si="51"/>
        <v>0</v>
      </c>
      <c r="AF88" s="47">
        <f t="shared" si="52"/>
        <v>0</v>
      </c>
      <c r="AG88" s="31">
        <f t="shared" si="53"/>
        <v>0</v>
      </c>
      <c r="AH88" s="48">
        <f t="shared" si="59"/>
        <v>0</v>
      </c>
      <c r="AI88" s="33">
        <f t="shared" si="60"/>
        <v>0</v>
      </c>
      <c r="AJ88" s="33">
        <f t="shared" si="61"/>
        <v>0</v>
      </c>
      <c r="AK88" s="33">
        <f t="shared" si="62"/>
        <v>0</v>
      </c>
      <c r="AL88" s="33">
        <f t="shared" si="63"/>
        <v>0</v>
      </c>
      <c r="AM88" s="34">
        <f t="shared" si="64"/>
        <v>0</v>
      </c>
    </row>
    <row r="89" spans="1:39" ht="15.75" customHeight="1" x14ac:dyDescent="0.3">
      <c r="A89" s="166" t="s">
        <v>1294</v>
      </c>
      <c r="B89" s="99">
        <v>22005</v>
      </c>
      <c r="C89" s="99">
        <v>89968</v>
      </c>
      <c r="D89" s="165">
        <v>45635</v>
      </c>
      <c r="E89" s="165">
        <v>45757</v>
      </c>
      <c r="F89" s="166">
        <v>4</v>
      </c>
      <c r="G89" s="178">
        <v>2.58</v>
      </c>
      <c r="H89" s="181">
        <v>1</v>
      </c>
      <c r="I89" s="180">
        <v>8.2799999999999999E-2</v>
      </c>
      <c r="J89" s="21">
        <f t="shared" si="30"/>
        <v>1.42</v>
      </c>
      <c r="K89" s="21" t="str">
        <f t="shared" si="31"/>
        <v>Y</v>
      </c>
      <c r="L89" s="37" t="str">
        <f t="shared" si="32"/>
        <v>NA</v>
      </c>
      <c r="M89" s="8" t="str">
        <f t="shared" si="33"/>
        <v>Y</v>
      </c>
      <c r="N89" s="42">
        <f t="shared" si="34"/>
        <v>2</v>
      </c>
      <c r="O89" s="43">
        <f t="shared" si="35"/>
        <v>200000</v>
      </c>
      <c r="P89" s="43" t="str">
        <f t="shared" si="36"/>
        <v>NA</v>
      </c>
      <c r="Q89" s="24">
        <f t="shared" si="37"/>
        <v>23827.013999999999</v>
      </c>
      <c r="R89" s="43">
        <f t="shared" si="38"/>
        <v>0</v>
      </c>
      <c r="S89" s="24">
        <f t="shared" si="39"/>
        <v>1000000</v>
      </c>
      <c r="T89" s="25" t="str">
        <f t="shared" si="40"/>
        <v>Y</v>
      </c>
      <c r="U89" s="44">
        <f t="shared" si="41"/>
        <v>1</v>
      </c>
      <c r="V89" s="45">
        <f t="shared" si="42"/>
        <v>200000</v>
      </c>
      <c r="W89" s="45">
        <f t="shared" si="43"/>
        <v>1000000</v>
      </c>
      <c r="X89" s="28">
        <f t="shared" si="44"/>
        <v>25799.8907592</v>
      </c>
      <c r="Y89" s="28">
        <f t="shared" si="45"/>
        <v>0</v>
      </c>
      <c r="Z89" s="45" t="str">
        <f t="shared" si="46"/>
        <v>NA</v>
      </c>
      <c r="AA89" s="29" t="str">
        <f t="shared" si="47"/>
        <v>N</v>
      </c>
      <c r="AB89" s="46">
        <f t="shared" si="48"/>
        <v>0</v>
      </c>
      <c r="AC89" s="31">
        <f t="shared" si="49"/>
        <v>0</v>
      </c>
      <c r="AD89" s="31">
        <f t="shared" si="50"/>
        <v>0</v>
      </c>
      <c r="AE89" s="31">
        <f t="shared" si="51"/>
        <v>0</v>
      </c>
      <c r="AF89" s="47">
        <f t="shared" si="52"/>
        <v>0</v>
      </c>
      <c r="AG89" s="31">
        <f t="shared" si="53"/>
        <v>0</v>
      </c>
      <c r="AH89" s="48">
        <f t="shared" si="59"/>
        <v>0</v>
      </c>
      <c r="AI89" s="33">
        <f t="shared" si="60"/>
        <v>0</v>
      </c>
      <c r="AJ89" s="33">
        <f t="shared" si="61"/>
        <v>0</v>
      </c>
      <c r="AK89" s="33">
        <f t="shared" si="62"/>
        <v>0</v>
      </c>
      <c r="AL89" s="33">
        <f t="shared" si="63"/>
        <v>0</v>
      </c>
      <c r="AM89" s="34">
        <f t="shared" si="64"/>
        <v>0</v>
      </c>
    </row>
    <row r="90" spans="1:39" ht="15.75" customHeight="1" x14ac:dyDescent="0.3">
      <c r="A90" s="166" t="s">
        <v>1295</v>
      </c>
      <c r="B90" s="99">
        <v>18380</v>
      </c>
      <c r="C90" s="99">
        <v>72067</v>
      </c>
      <c r="D90" s="165">
        <v>45547</v>
      </c>
      <c r="E90" s="165">
        <v>45630</v>
      </c>
      <c r="F90" s="166">
        <v>2</v>
      </c>
      <c r="G90" s="178">
        <v>0.73</v>
      </c>
      <c r="H90" s="181">
        <v>1</v>
      </c>
      <c r="I90" s="180">
        <v>3.5200000000000002E-2</v>
      </c>
      <c r="J90" s="21">
        <f t="shared" si="30"/>
        <v>1.27</v>
      </c>
      <c r="K90" s="21" t="str">
        <f t="shared" si="31"/>
        <v>Y</v>
      </c>
      <c r="L90" s="37" t="str">
        <f t="shared" si="32"/>
        <v>NA</v>
      </c>
      <c r="M90" s="8" t="str">
        <f t="shared" si="33"/>
        <v>Y</v>
      </c>
      <c r="N90" s="42">
        <f t="shared" si="34"/>
        <v>2</v>
      </c>
      <c r="O90" s="43">
        <f t="shared" si="35"/>
        <v>200000</v>
      </c>
      <c r="P90" s="43" t="str">
        <f t="shared" si="36"/>
        <v>NA</v>
      </c>
      <c r="Q90" s="24">
        <f t="shared" si="37"/>
        <v>19026.975999999999</v>
      </c>
      <c r="R90" s="43">
        <f t="shared" si="38"/>
        <v>0</v>
      </c>
      <c r="S90" s="24">
        <f t="shared" si="39"/>
        <v>1000000</v>
      </c>
      <c r="T90" s="25" t="str">
        <f t="shared" si="40"/>
        <v>Y</v>
      </c>
      <c r="U90" s="44">
        <f t="shared" si="41"/>
        <v>1</v>
      </c>
      <c r="V90" s="45">
        <f t="shared" si="42"/>
        <v>200000</v>
      </c>
      <c r="W90" s="45">
        <f t="shared" si="43"/>
        <v>1000000</v>
      </c>
      <c r="X90" s="28">
        <f t="shared" si="44"/>
        <v>19696.725555199995</v>
      </c>
      <c r="Y90" s="28">
        <f t="shared" si="45"/>
        <v>0</v>
      </c>
      <c r="Z90" s="45" t="str">
        <f t="shared" si="46"/>
        <v>NA</v>
      </c>
      <c r="AA90" s="29" t="str">
        <f t="shared" si="47"/>
        <v>N</v>
      </c>
      <c r="AB90" s="46">
        <f t="shared" si="48"/>
        <v>0</v>
      </c>
      <c r="AC90" s="31">
        <f t="shared" si="49"/>
        <v>0</v>
      </c>
      <c r="AD90" s="31">
        <f t="shared" si="50"/>
        <v>0</v>
      </c>
      <c r="AE90" s="31">
        <f t="shared" si="51"/>
        <v>0</v>
      </c>
      <c r="AF90" s="47">
        <f t="shared" si="52"/>
        <v>0</v>
      </c>
      <c r="AG90" s="31">
        <f t="shared" si="53"/>
        <v>0</v>
      </c>
      <c r="AH90" s="48">
        <f t="shared" si="59"/>
        <v>0</v>
      </c>
      <c r="AI90" s="33">
        <f t="shared" si="60"/>
        <v>0</v>
      </c>
      <c r="AJ90" s="33">
        <f t="shared" si="61"/>
        <v>0</v>
      </c>
      <c r="AK90" s="33">
        <f t="shared" si="62"/>
        <v>0</v>
      </c>
      <c r="AL90" s="33">
        <f t="shared" si="63"/>
        <v>0</v>
      </c>
      <c r="AM90" s="34">
        <f t="shared" si="64"/>
        <v>0</v>
      </c>
    </row>
    <row r="91" spans="1:39" ht="15.75" customHeight="1" x14ac:dyDescent="0.3">
      <c r="A91" s="166" t="s">
        <v>1296</v>
      </c>
      <c r="B91" s="99">
        <v>6202</v>
      </c>
      <c r="C91" s="99">
        <v>75816</v>
      </c>
      <c r="D91" s="165">
        <v>46024</v>
      </c>
      <c r="E91" s="165">
        <v>46215</v>
      </c>
      <c r="F91" s="166">
        <v>4</v>
      </c>
      <c r="G91" s="178">
        <v>1.36</v>
      </c>
      <c r="H91" s="181">
        <v>1</v>
      </c>
      <c r="I91" s="180">
        <v>7.5499999999999998E-2</v>
      </c>
      <c r="J91" s="21">
        <f t="shared" si="30"/>
        <v>2.6399999999999997</v>
      </c>
      <c r="K91" s="21" t="str">
        <f t="shared" si="31"/>
        <v>Y</v>
      </c>
      <c r="L91" s="37" t="str">
        <f t="shared" si="32"/>
        <v>NA</v>
      </c>
      <c r="M91" s="8" t="str">
        <f t="shared" si="33"/>
        <v>Y</v>
      </c>
      <c r="N91" s="42">
        <f t="shared" si="34"/>
        <v>3</v>
      </c>
      <c r="O91" s="43">
        <f t="shared" si="35"/>
        <v>200000</v>
      </c>
      <c r="P91" s="43" t="str">
        <f t="shared" si="36"/>
        <v>NA</v>
      </c>
      <c r="Q91" s="24">
        <f t="shared" si="37"/>
        <v>6670.2509999999993</v>
      </c>
      <c r="R91" s="43">
        <f t="shared" si="38"/>
        <v>0</v>
      </c>
      <c r="S91" s="24">
        <f t="shared" si="39"/>
        <v>1000000</v>
      </c>
      <c r="T91" s="25" t="str">
        <f t="shared" si="40"/>
        <v>Y</v>
      </c>
      <c r="U91" s="44">
        <f t="shared" si="41"/>
        <v>2</v>
      </c>
      <c r="V91" s="45">
        <f t="shared" si="42"/>
        <v>200000</v>
      </c>
      <c r="W91" s="45">
        <f t="shared" si="43"/>
        <v>1000000</v>
      </c>
      <c r="X91" s="28">
        <f t="shared" si="44"/>
        <v>7173.8549504999983</v>
      </c>
      <c r="Y91" s="28">
        <f t="shared" si="45"/>
        <v>0</v>
      </c>
      <c r="Z91" s="45" t="str">
        <f t="shared" si="46"/>
        <v>NA</v>
      </c>
      <c r="AA91" s="29" t="str">
        <f t="shared" si="47"/>
        <v>Y</v>
      </c>
      <c r="AB91" s="46">
        <f t="shared" si="48"/>
        <v>1</v>
      </c>
      <c r="AC91" s="31">
        <f t="shared" si="49"/>
        <v>200000</v>
      </c>
      <c r="AD91" s="31">
        <f t="shared" si="50"/>
        <v>1000000</v>
      </c>
      <c r="AE91" s="31">
        <f t="shared" si="51"/>
        <v>7715.480999262747</v>
      </c>
      <c r="AF91" s="47">
        <f t="shared" si="52"/>
        <v>0</v>
      </c>
      <c r="AG91" s="31" t="str">
        <f t="shared" si="53"/>
        <v>NA</v>
      </c>
      <c r="AH91" s="48">
        <f t="shared" si="59"/>
        <v>0</v>
      </c>
      <c r="AI91" s="33">
        <f t="shared" si="60"/>
        <v>0</v>
      </c>
      <c r="AJ91" s="33">
        <f t="shared" si="61"/>
        <v>0</v>
      </c>
      <c r="AK91" s="33">
        <f t="shared" si="62"/>
        <v>0</v>
      </c>
      <c r="AL91" s="33">
        <f t="shared" si="63"/>
        <v>0</v>
      </c>
      <c r="AM91" s="34">
        <f t="shared" si="64"/>
        <v>0</v>
      </c>
    </row>
    <row r="92" spans="1:39" ht="15.75" customHeight="1" x14ac:dyDescent="0.3">
      <c r="A92" s="166" t="s">
        <v>1297</v>
      </c>
      <c r="B92" s="99">
        <v>20138</v>
      </c>
      <c r="C92" s="99">
        <v>84303</v>
      </c>
      <c r="D92" s="165">
        <v>46093</v>
      </c>
      <c r="E92" s="165">
        <v>46219</v>
      </c>
      <c r="F92" s="166">
        <v>4</v>
      </c>
      <c r="G92" s="178">
        <v>2.5299999999999998</v>
      </c>
      <c r="H92" s="181">
        <v>1</v>
      </c>
      <c r="I92" s="180">
        <v>5.8799999999999998E-2</v>
      </c>
      <c r="J92" s="21">
        <f t="shared" si="30"/>
        <v>1.4700000000000002</v>
      </c>
      <c r="K92" s="21" t="str">
        <f t="shared" si="31"/>
        <v>Y</v>
      </c>
      <c r="L92" s="37" t="str">
        <f t="shared" si="32"/>
        <v>NA</v>
      </c>
      <c r="M92" s="8" t="str">
        <f t="shared" si="33"/>
        <v>Y</v>
      </c>
      <c r="N92" s="42">
        <f t="shared" si="34"/>
        <v>2</v>
      </c>
      <c r="O92" s="43">
        <f t="shared" si="35"/>
        <v>200000</v>
      </c>
      <c r="P92" s="43" t="str">
        <f t="shared" si="36"/>
        <v>NA</v>
      </c>
      <c r="Q92" s="24">
        <f t="shared" si="37"/>
        <v>21322.114399999999</v>
      </c>
      <c r="R92" s="43">
        <f t="shared" si="38"/>
        <v>0</v>
      </c>
      <c r="S92" s="24">
        <f t="shared" si="39"/>
        <v>1000000</v>
      </c>
      <c r="T92" s="25" t="str">
        <f t="shared" si="40"/>
        <v>Y</v>
      </c>
      <c r="U92" s="44">
        <f t="shared" si="41"/>
        <v>1</v>
      </c>
      <c r="V92" s="45">
        <f t="shared" si="42"/>
        <v>200000</v>
      </c>
      <c r="W92" s="45">
        <f t="shared" si="43"/>
        <v>1000000</v>
      </c>
      <c r="X92" s="28">
        <f t="shared" si="44"/>
        <v>22575.854726719997</v>
      </c>
      <c r="Y92" s="28">
        <f t="shared" si="45"/>
        <v>0</v>
      </c>
      <c r="Z92" s="45" t="str">
        <f t="shared" si="46"/>
        <v>NA</v>
      </c>
      <c r="AA92" s="29" t="str">
        <f t="shared" si="47"/>
        <v>N</v>
      </c>
      <c r="AB92" s="46">
        <f t="shared" si="48"/>
        <v>0</v>
      </c>
      <c r="AC92" s="31">
        <f t="shared" si="49"/>
        <v>0</v>
      </c>
      <c r="AD92" s="31">
        <f t="shared" si="50"/>
        <v>0</v>
      </c>
      <c r="AE92" s="31">
        <f t="shared" si="51"/>
        <v>0</v>
      </c>
      <c r="AF92" s="47">
        <f t="shared" si="52"/>
        <v>0</v>
      </c>
      <c r="AG92" s="31">
        <f t="shared" si="53"/>
        <v>0</v>
      </c>
      <c r="AH92" s="48">
        <f t="shared" si="59"/>
        <v>0</v>
      </c>
      <c r="AI92" s="33">
        <f t="shared" si="60"/>
        <v>0</v>
      </c>
      <c r="AJ92" s="33">
        <f t="shared" si="61"/>
        <v>0</v>
      </c>
      <c r="AK92" s="33">
        <f t="shared" si="62"/>
        <v>0</v>
      </c>
      <c r="AL92" s="33">
        <f t="shared" si="63"/>
        <v>0</v>
      </c>
      <c r="AM92" s="34">
        <f t="shared" si="64"/>
        <v>0</v>
      </c>
    </row>
    <row r="93" spans="1:39" ht="15.75" customHeight="1" x14ac:dyDescent="0.3">
      <c r="A93" s="166" t="s">
        <v>1298</v>
      </c>
      <c r="B93" s="99">
        <v>13750</v>
      </c>
      <c r="C93" s="99">
        <v>95737</v>
      </c>
      <c r="D93" s="165">
        <v>45936</v>
      </c>
      <c r="E93" s="165">
        <v>46113</v>
      </c>
      <c r="F93" s="166">
        <v>4</v>
      </c>
      <c r="G93" s="178">
        <v>3.54</v>
      </c>
      <c r="H93" s="181">
        <v>1</v>
      </c>
      <c r="I93" s="180">
        <v>2.35E-2</v>
      </c>
      <c r="J93" s="21">
        <f t="shared" si="30"/>
        <v>0.45999999999999996</v>
      </c>
      <c r="K93" s="21" t="str">
        <f t="shared" si="31"/>
        <v>Y</v>
      </c>
      <c r="L93" s="37" t="str">
        <f t="shared" si="32"/>
        <v>NA</v>
      </c>
      <c r="M93" s="8" t="str">
        <f t="shared" si="33"/>
        <v>Y</v>
      </c>
      <c r="N93" s="42">
        <f t="shared" si="34"/>
        <v>1</v>
      </c>
      <c r="O93" s="43">
        <f t="shared" si="35"/>
        <v>200000</v>
      </c>
      <c r="P93" s="43" t="str">
        <f t="shared" si="36"/>
        <v>NA</v>
      </c>
      <c r="Q93" s="24">
        <f t="shared" si="37"/>
        <v>14073.125000000002</v>
      </c>
      <c r="R93" s="43">
        <f t="shared" si="38"/>
        <v>0</v>
      </c>
      <c r="S93" s="24">
        <f t="shared" si="39"/>
        <v>1000000</v>
      </c>
      <c r="T93" s="25" t="str">
        <f t="shared" si="40"/>
        <v>N</v>
      </c>
      <c r="U93" s="44">
        <f t="shared" si="41"/>
        <v>0</v>
      </c>
      <c r="V93" s="45">
        <f t="shared" si="42"/>
        <v>0</v>
      </c>
      <c r="W93" s="45">
        <f t="shared" si="43"/>
        <v>0</v>
      </c>
      <c r="X93" s="28">
        <f t="shared" si="44"/>
        <v>0</v>
      </c>
      <c r="Y93" s="28">
        <f t="shared" si="45"/>
        <v>0</v>
      </c>
      <c r="Z93" s="45">
        <f t="shared" si="46"/>
        <v>0</v>
      </c>
      <c r="AA93" s="29" t="str">
        <f t="shared" si="47"/>
        <v>N</v>
      </c>
      <c r="AB93" s="46">
        <f t="shared" si="48"/>
        <v>0</v>
      </c>
      <c r="AC93" s="31">
        <f t="shared" si="49"/>
        <v>0</v>
      </c>
      <c r="AD93" s="31">
        <f t="shared" si="50"/>
        <v>0</v>
      </c>
      <c r="AE93" s="31">
        <f t="shared" si="51"/>
        <v>0</v>
      </c>
      <c r="AF93" s="47">
        <f t="shared" si="52"/>
        <v>0</v>
      </c>
      <c r="AG93" s="31">
        <f t="shared" si="53"/>
        <v>0</v>
      </c>
      <c r="AH93" s="48">
        <f t="shared" si="59"/>
        <v>0</v>
      </c>
      <c r="AI93" s="33">
        <f t="shared" si="60"/>
        <v>0</v>
      </c>
      <c r="AJ93" s="33">
        <f t="shared" si="61"/>
        <v>0</v>
      </c>
      <c r="AK93" s="33">
        <f t="shared" si="62"/>
        <v>0</v>
      </c>
      <c r="AL93" s="33">
        <f t="shared" si="63"/>
        <v>0</v>
      </c>
      <c r="AM93" s="34">
        <f t="shared" si="64"/>
        <v>0</v>
      </c>
    </row>
    <row r="94" spans="1:39" ht="15.75" customHeight="1" x14ac:dyDescent="0.3">
      <c r="A94" s="166" t="s">
        <v>1299</v>
      </c>
      <c r="B94" s="99">
        <v>10189</v>
      </c>
      <c r="C94" s="99">
        <v>60919</v>
      </c>
      <c r="D94" s="165">
        <v>45076</v>
      </c>
      <c r="E94" s="165">
        <v>45113</v>
      </c>
      <c r="F94" s="166">
        <v>4</v>
      </c>
      <c r="G94" s="178">
        <v>0.46</v>
      </c>
      <c r="H94" s="181">
        <v>0.25</v>
      </c>
      <c r="I94" s="180">
        <v>4.7300000000000002E-2</v>
      </c>
      <c r="J94" s="21">
        <f t="shared" si="30"/>
        <v>3.54</v>
      </c>
      <c r="K94" s="21" t="str">
        <f t="shared" si="31"/>
        <v>Y</v>
      </c>
      <c r="L94" s="37" t="str">
        <f t="shared" si="32"/>
        <v>NA</v>
      </c>
      <c r="M94" s="8" t="str">
        <f t="shared" si="33"/>
        <v>Y</v>
      </c>
      <c r="N94" s="42">
        <f t="shared" si="34"/>
        <v>15</v>
      </c>
      <c r="O94" s="43">
        <f t="shared" si="35"/>
        <v>200000</v>
      </c>
      <c r="P94" s="43" t="str">
        <f t="shared" si="36"/>
        <v>NA</v>
      </c>
      <c r="Q94" s="24">
        <f t="shared" si="37"/>
        <v>10670.939699999999</v>
      </c>
      <c r="R94" s="43">
        <f t="shared" si="38"/>
        <v>0</v>
      </c>
      <c r="S94" s="24">
        <f t="shared" si="39"/>
        <v>1000000</v>
      </c>
      <c r="T94" s="25" t="str">
        <f t="shared" si="40"/>
        <v>Y</v>
      </c>
      <c r="U94" s="44">
        <f t="shared" si="41"/>
        <v>14</v>
      </c>
      <c r="V94" s="45">
        <f t="shared" si="42"/>
        <v>200000</v>
      </c>
      <c r="W94" s="45">
        <f t="shared" si="43"/>
        <v>1000000</v>
      </c>
      <c r="X94" s="28">
        <f t="shared" si="44"/>
        <v>11175.675147809998</v>
      </c>
      <c r="Y94" s="28">
        <f t="shared" si="45"/>
        <v>0</v>
      </c>
      <c r="Z94" s="45" t="str">
        <f t="shared" si="46"/>
        <v>NA</v>
      </c>
      <c r="AA94" s="29" t="str">
        <f t="shared" si="47"/>
        <v>Y</v>
      </c>
      <c r="AB94" s="46">
        <f t="shared" si="48"/>
        <v>13</v>
      </c>
      <c r="AC94" s="31">
        <f t="shared" si="49"/>
        <v>200000</v>
      </c>
      <c r="AD94" s="31">
        <f t="shared" si="50"/>
        <v>1000000</v>
      </c>
      <c r="AE94" s="31">
        <f t="shared" si="51"/>
        <v>11704.284582301409</v>
      </c>
      <c r="AF94" s="47">
        <f t="shared" si="52"/>
        <v>0</v>
      </c>
      <c r="AG94" s="31" t="str">
        <f t="shared" si="53"/>
        <v>NA</v>
      </c>
      <c r="AH94" s="48">
        <f t="shared" si="59"/>
        <v>12</v>
      </c>
      <c r="AI94" s="33">
        <f t="shared" si="60"/>
        <v>20000</v>
      </c>
      <c r="AJ94" s="33">
        <f t="shared" si="61"/>
        <v>65000</v>
      </c>
      <c r="AK94" s="33">
        <f t="shared" si="62"/>
        <v>12257.897243044265</v>
      </c>
      <c r="AL94" s="33">
        <f t="shared" si="63"/>
        <v>0</v>
      </c>
      <c r="AM94" s="34">
        <f t="shared" si="64"/>
        <v>0</v>
      </c>
    </row>
    <row r="95" spans="1:39" ht="15.75" customHeight="1" x14ac:dyDescent="0.3">
      <c r="A95" s="166" t="s">
        <v>1300</v>
      </c>
      <c r="B95" s="99">
        <v>21330</v>
      </c>
      <c r="C95" s="99">
        <v>69584</v>
      </c>
      <c r="D95" s="165">
        <v>45162</v>
      </c>
      <c r="E95" s="165">
        <v>45331</v>
      </c>
      <c r="F95" s="166">
        <v>4</v>
      </c>
      <c r="G95" s="178">
        <v>3.36</v>
      </c>
      <c r="H95" s="181">
        <v>1</v>
      </c>
      <c r="I95" s="180">
        <v>3.2099999999999997E-2</v>
      </c>
      <c r="J95" s="21">
        <f t="shared" si="30"/>
        <v>0.64000000000000012</v>
      </c>
      <c r="K95" s="21" t="str">
        <f t="shared" si="31"/>
        <v>Y</v>
      </c>
      <c r="L95" s="37" t="str">
        <f t="shared" si="32"/>
        <v>NA</v>
      </c>
      <c r="M95" s="8" t="str">
        <f t="shared" si="33"/>
        <v>Y</v>
      </c>
      <c r="N95" s="42">
        <f t="shared" si="34"/>
        <v>1</v>
      </c>
      <c r="O95" s="43">
        <f t="shared" si="35"/>
        <v>200000</v>
      </c>
      <c r="P95" s="43" t="str">
        <f t="shared" si="36"/>
        <v>NA</v>
      </c>
      <c r="Q95" s="24">
        <f t="shared" si="37"/>
        <v>22014.692999999999</v>
      </c>
      <c r="R95" s="43">
        <f t="shared" si="38"/>
        <v>0</v>
      </c>
      <c r="S95" s="24">
        <f t="shared" si="39"/>
        <v>1000000</v>
      </c>
      <c r="T95" s="25" t="str">
        <f t="shared" si="40"/>
        <v>N</v>
      </c>
      <c r="U95" s="44">
        <f t="shared" si="41"/>
        <v>0</v>
      </c>
      <c r="V95" s="45">
        <f t="shared" si="42"/>
        <v>0</v>
      </c>
      <c r="W95" s="45">
        <f t="shared" si="43"/>
        <v>0</v>
      </c>
      <c r="X95" s="28">
        <f t="shared" si="44"/>
        <v>0</v>
      </c>
      <c r="Y95" s="28">
        <f t="shared" si="45"/>
        <v>0</v>
      </c>
      <c r="Z95" s="45">
        <f t="shared" si="46"/>
        <v>0</v>
      </c>
      <c r="AA95" s="29" t="str">
        <f t="shared" si="47"/>
        <v>N</v>
      </c>
      <c r="AB95" s="46">
        <f t="shared" si="48"/>
        <v>0</v>
      </c>
      <c r="AC95" s="31">
        <f t="shared" si="49"/>
        <v>0</v>
      </c>
      <c r="AD95" s="31">
        <f t="shared" si="50"/>
        <v>0</v>
      </c>
      <c r="AE95" s="31">
        <f t="shared" si="51"/>
        <v>0</v>
      </c>
      <c r="AF95" s="47">
        <f t="shared" si="52"/>
        <v>0</v>
      </c>
      <c r="AG95" s="31">
        <f t="shared" si="53"/>
        <v>0</v>
      </c>
      <c r="AH95" s="48">
        <f t="shared" si="59"/>
        <v>0</v>
      </c>
      <c r="AI95" s="33">
        <f t="shared" si="60"/>
        <v>0</v>
      </c>
      <c r="AJ95" s="33">
        <f t="shared" si="61"/>
        <v>0</v>
      </c>
      <c r="AK95" s="33">
        <f t="shared" si="62"/>
        <v>0</v>
      </c>
      <c r="AL95" s="33">
        <f t="shared" si="63"/>
        <v>0</v>
      </c>
      <c r="AM95" s="34">
        <f t="shared" si="64"/>
        <v>0</v>
      </c>
    </row>
    <row r="96" spans="1:39" ht="15.75" customHeight="1" x14ac:dyDescent="0.3">
      <c r="A96" s="166" t="s">
        <v>1301</v>
      </c>
      <c r="B96" s="99">
        <v>17569</v>
      </c>
      <c r="C96" s="99">
        <v>52552</v>
      </c>
      <c r="D96" s="165">
        <v>44977</v>
      </c>
      <c r="E96" s="165">
        <v>45267</v>
      </c>
      <c r="F96" s="166">
        <v>2</v>
      </c>
      <c r="G96" s="178">
        <v>1.74</v>
      </c>
      <c r="H96" s="181">
        <v>0.75</v>
      </c>
      <c r="I96" s="180">
        <v>6.9099999999999995E-2</v>
      </c>
      <c r="J96" s="21">
        <f t="shared" si="30"/>
        <v>0.26</v>
      </c>
      <c r="K96" s="21" t="str">
        <f t="shared" si="31"/>
        <v>Y</v>
      </c>
      <c r="L96" s="37" t="str">
        <f t="shared" si="32"/>
        <v>NA</v>
      </c>
      <c r="M96" s="8" t="str">
        <f t="shared" si="33"/>
        <v>Y</v>
      </c>
      <c r="N96" s="42">
        <f t="shared" si="34"/>
        <v>1</v>
      </c>
      <c r="O96" s="43">
        <f t="shared" si="35"/>
        <v>200000</v>
      </c>
      <c r="P96" s="43" t="str">
        <f t="shared" si="36"/>
        <v>NA</v>
      </c>
      <c r="Q96" s="24">
        <f t="shared" si="37"/>
        <v>18783.017899999999</v>
      </c>
      <c r="R96" s="43">
        <f t="shared" si="38"/>
        <v>0</v>
      </c>
      <c r="S96" s="24">
        <f t="shared" si="39"/>
        <v>1000000</v>
      </c>
      <c r="T96" s="25" t="str">
        <f t="shared" si="40"/>
        <v>N</v>
      </c>
      <c r="U96" s="44">
        <f t="shared" si="41"/>
        <v>0</v>
      </c>
      <c r="V96" s="45">
        <f t="shared" si="42"/>
        <v>0</v>
      </c>
      <c r="W96" s="45">
        <f t="shared" si="43"/>
        <v>0</v>
      </c>
      <c r="X96" s="28">
        <f t="shared" si="44"/>
        <v>0</v>
      </c>
      <c r="Y96" s="28">
        <f t="shared" si="45"/>
        <v>0</v>
      </c>
      <c r="Z96" s="45">
        <f t="shared" si="46"/>
        <v>0</v>
      </c>
      <c r="AA96" s="29" t="str">
        <f t="shared" si="47"/>
        <v>N</v>
      </c>
      <c r="AB96" s="46">
        <f t="shared" si="48"/>
        <v>0</v>
      </c>
      <c r="AC96" s="31">
        <f t="shared" si="49"/>
        <v>0</v>
      </c>
      <c r="AD96" s="31">
        <f t="shared" si="50"/>
        <v>0</v>
      </c>
      <c r="AE96" s="31">
        <f t="shared" si="51"/>
        <v>0</v>
      </c>
      <c r="AF96" s="47">
        <f t="shared" si="52"/>
        <v>0</v>
      </c>
      <c r="AG96" s="31">
        <f t="shared" si="53"/>
        <v>0</v>
      </c>
      <c r="AH96" s="48">
        <f t="shared" si="59"/>
        <v>0</v>
      </c>
      <c r="AI96" s="33">
        <f t="shared" si="60"/>
        <v>0</v>
      </c>
      <c r="AJ96" s="33">
        <f t="shared" si="61"/>
        <v>0</v>
      </c>
      <c r="AK96" s="33">
        <f t="shared" si="62"/>
        <v>0</v>
      </c>
      <c r="AL96" s="33">
        <f t="shared" si="63"/>
        <v>0</v>
      </c>
      <c r="AM96" s="34">
        <f t="shared" si="64"/>
        <v>0</v>
      </c>
    </row>
    <row r="97" spans="1:39" ht="15.75" customHeight="1" x14ac:dyDescent="0.3">
      <c r="A97" s="166" t="s">
        <v>1302</v>
      </c>
      <c r="B97" s="99">
        <v>21637</v>
      </c>
      <c r="C97" s="99">
        <v>66655</v>
      </c>
      <c r="D97" s="165">
        <v>44524</v>
      </c>
      <c r="E97" s="165">
        <v>44555</v>
      </c>
      <c r="F97" s="166">
        <v>4</v>
      </c>
      <c r="G97" s="178">
        <v>2.93</v>
      </c>
      <c r="H97" s="181">
        <v>1</v>
      </c>
      <c r="I97" s="180">
        <v>7.5600000000000001E-2</v>
      </c>
      <c r="J97" s="21">
        <f t="shared" si="30"/>
        <v>1.0699999999999998</v>
      </c>
      <c r="K97" s="21" t="str">
        <f t="shared" si="31"/>
        <v>Y</v>
      </c>
      <c r="L97" s="37" t="str">
        <f t="shared" si="32"/>
        <v>NA</v>
      </c>
      <c r="M97" s="8" t="str">
        <f t="shared" si="33"/>
        <v>Y</v>
      </c>
      <c r="N97" s="42">
        <f t="shared" si="34"/>
        <v>2</v>
      </c>
      <c r="O97" s="43">
        <f t="shared" si="35"/>
        <v>200000</v>
      </c>
      <c r="P97" s="43" t="str">
        <f t="shared" si="36"/>
        <v>NA</v>
      </c>
      <c r="Q97" s="24">
        <f t="shared" si="37"/>
        <v>23272.757200000004</v>
      </c>
      <c r="R97" s="43">
        <f t="shared" si="38"/>
        <v>0</v>
      </c>
      <c r="S97" s="24">
        <f t="shared" si="39"/>
        <v>1000000</v>
      </c>
      <c r="T97" s="25" t="str">
        <f t="shared" si="40"/>
        <v>Y</v>
      </c>
      <c r="U97" s="44">
        <f t="shared" si="41"/>
        <v>1</v>
      </c>
      <c r="V97" s="45">
        <f t="shared" si="42"/>
        <v>200000</v>
      </c>
      <c r="W97" s="45">
        <f t="shared" si="43"/>
        <v>1000000</v>
      </c>
      <c r="X97" s="28">
        <f t="shared" si="44"/>
        <v>25032.177644320007</v>
      </c>
      <c r="Y97" s="28">
        <f t="shared" si="45"/>
        <v>0</v>
      </c>
      <c r="Z97" s="45" t="str">
        <f t="shared" si="46"/>
        <v>NA</v>
      </c>
      <c r="AA97" s="29" t="str">
        <f t="shared" si="47"/>
        <v>N</v>
      </c>
      <c r="AB97" s="46">
        <f t="shared" si="48"/>
        <v>0</v>
      </c>
      <c r="AC97" s="31">
        <f t="shared" si="49"/>
        <v>0</v>
      </c>
      <c r="AD97" s="31">
        <f t="shared" si="50"/>
        <v>0</v>
      </c>
      <c r="AE97" s="31">
        <f t="shared" si="51"/>
        <v>0</v>
      </c>
      <c r="AF97" s="47">
        <f t="shared" si="52"/>
        <v>0</v>
      </c>
      <c r="AG97" s="31">
        <f t="shared" si="53"/>
        <v>0</v>
      </c>
      <c r="AH97" s="48">
        <f t="shared" si="59"/>
        <v>0</v>
      </c>
      <c r="AI97" s="33">
        <f t="shared" si="60"/>
        <v>0</v>
      </c>
      <c r="AJ97" s="33">
        <f t="shared" si="61"/>
        <v>0</v>
      </c>
      <c r="AK97" s="33">
        <f t="shared" si="62"/>
        <v>0</v>
      </c>
      <c r="AL97" s="33">
        <f t="shared" si="63"/>
        <v>0</v>
      </c>
      <c r="AM97" s="34">
        <f t="shared" si="64"/>
        <v>0</v>
      </c>
    </row>
    <row r="98" spans="1:39" ht="15.75" customHeight="1" x14ac:dyDescent="0.3">
      <c r="A98" s="166" t="s">
        <v>1303</v>
      </c>
      <c r="B98" s="99">
        <v>20870</v>
      </c>
      <c r="C98" s="99">
        <v>76106</v>
      </c>
      <c r="D98" s="165">
        <v>45524</v>
      </c>
      <c r="E98" s="165">
        <v>45836</v>
      </c>
      <c r="F98" s="166">
        <v>4</v>
      </c>
      <c r="G98" s="178">
        <v>1.88</v>
      </c>
      <c r="H98" s="181">
        <v>0.75</v>
      </c>
      <c r="I98" s="180">
        <v>7.5899999999999995E-2</v>
      </c>
      <c r="J98" s="21">
        <f t="shared" si="30"/>
        <v>2.12</v>
      </c>
      <c r="K98" s="21" t="str">
        <f t="shared" si="31"/>
        <v>Y</v>
      </c>
      <c r="L98" s="37" t="str">
        <f t="shared" si="32"/>
        <v>NA</v>
      </c>
      <c r="M98" s="8" t="str">
        <f t="shared" si="33"/>
        <v>Y</v>
      </c>
      <c r="N98" s="42">
        <f t="shared" si="34"/>
        <v>3</v>
      </c>
      <c r="O98" s="43">
        <f t="shared" si="35"/>
        <v>200000</v>
      </c>
      <c r="P98" s="43" t="str">
        <f t="shared" si="36"/>
        <v>NA</v>
      </c>
      <c r="Q98" s="24">
        <f t="shared" si="37"/>
        <v>22454.033000000003</v>
      </c>
      <c r="R98" s="43">
        <f t="shared" si="38"/>
        <v>0</v>
      </c>
      <c r="S98" s="24">
        <f t="shared" si="39"/>
        <v>1000000</v>
      </c>
      <c r="T98" s="25" t="str">
        <f t="shared" si="40"/>
        <v>Y</v>
      </c>
      <c r="U98" s="44">
        <f t="shared" si="41"/>
        <v>2</v>
      </c>
      <c r="V98" s="45">
        <f t="shared" si="42"/>
        <v>200000</v>
      </c>
      <c r="W98" s="45">
        <f t="shared" si="43"/>
        <v>1000000</v>
      </c>
      <c r="X98" s="28">
        <f t="shared" si="44"/>
        <v>24158.294104700006</v>
      </c>
      <c r="Y98" s="28">
        <f t="shared" si="45"/>
        <v>0</v>
      </c>
      <c r="Z98" s="45" t="str">
        <f t="shared" si="46"/>
        <v>NA</v>
      </c>
      <c r="AA98" s="29" t="str">
        <f t="shared" si="47"/>
        <v>Y</v>
      </c>
      <c r="AB98" s="46">
        <f t="shared" si="48"/>
        <v>1</v>
      </c>
      <c r="AC98" s="31">
        <f t="shared" si="49"/>
        <v>200000</v>
      </c>
      <c r="AD98" s="31">
        <f t="shared" si="50"/>
        <v>1000000</v>
      </c>
      <c r="AE98" s="31">
        <f t="shared" si="51"/>
        <v>25991.908627246739</v>
      </c>
      <c r="AF98" s="47">
        <f t="shared" si="52"/>
        <v>0</v>
      </c>
      <c r="AG98" s="31" t="str">
        <f t="shared" si="53"/>
        <v>NA</v>
      </c>
      <c r="AH98" s="48">
        <f t="shared" si="59"/>
        <v>0</v>
      </c>
      <c r="AI98" s="33">
        <f t="shared" si="60"/>
        <v>0</v>
      </c>
      <c r="AJ98" s="33">
        <f t="shared" si="61"/>
        <v>0</v>
      </c>
      <c r="AK98" s="33">
        <f t="shared" si="62"/>
        <v>0</v>
      </c>
      <c r="AL98" s="33">
        <f t="shared" si="63"/>
        <v>0</v>
      </c>
      <c r="AM98" s="34">
        <f t="shared" si="64"/>
        <v>0</v>
      </c>
    </row>
    <row r="99" spans="1:39" ht="15.75" customHeight="1" x14ac:dyDescent="0.3">
      <c r="A99" s="166" t="s">
        <v>1304</v>
      </c>
      <c r="B99" s="99">
        <v>17549</v>
      </c>
      <c r="C99" s="99">
        <v>58162</v>
      </c>
      <c r="D99" s="165">
        <v>44451</v>
      </c>
      <c r="E99" s="165">
        <v>44691</v>
      </c>
      <c r="F99" s="166">
        <v>2</v>
      </c>
      <c r="G99" s="178">
        <v>0.7</v>
      </c>
      <c r="H99" s="181">
        <v>1</v>
      </c>
      <c r="I99" s="180">
        <v>6.4399999999999999E-2</v>
      </c>
      <c r="J99" s="21">
        <f t="shared" si="30"/>
        <v>1.3</v>
      </c>
      <c r="K99" s="21" t="str">
        <f t="shared" si="31"/>
        <v>Y</v>
      </c>
      <c r="L99" s="37" t="str">
        <f t="shared" si="32"/>
        <v>NA</v>
      </c>
      <c r="M99" s="8" t="str">
        <f t="shared" si="33"/>
        <v>Y</v>
      </c>
      <c r="N99" s="42">
        <f t="shared" si="34"/>
        <v>2</v>
      </c>
      <c r="O99" s="43">
        <f t="shared" si="35"/>
        <v>200000</v>
      </c>
      <c r="P99" s="43" t="str">
        <f t="shared" si="36"/>
        <v>NA</v>
      </c>
      <c r="Q99" s="24">
        <f t="shared" si="37"/>
        <v>18679.155600000002</v>
      </c>
      <c r="R99" s="43">
        <f t="shared" si="38"/>
        <v>0</v>
      </c>
      <c r="S99" s="24">
        <f t="shared" si="39"/>
        <v>1000000</v>
      </c>
      <c r="T99" s="25" t="str">
        <f t="shared" si="40"/>
        <v>Y</v>
      </c>
      <c r="U99" s="44">
        <f t="shared" si="41"/>
        <v>1</v>
      </c>
      <c r="V99" s="45">
        <f t="shared" si="42"/>
        <v>200000</v>
      </c>
      <c r="W99" s="45">
        <f t="shared" si="43"/>
        <v>1000000</v>
      </c>
      <c r="X99" s="28">
        <f t="shared" si="44"/>
        <v>19882.093220640003</v>
      </c>
      <c r="Y99" s="28">
        <f t="shared" si="45"/>
        <v>0</v>
      </c>
      <c r="Z99" s="45" t="str">
        <f t="shared" si="46"/>
        <v>NA</v>
      </c>
      <c r="AA99" s="29" t="str">
        <f t="shared" si="47"/>
        <v>N</v>
      </c>
      <c r="AB99" s="46">
        <f t="shared" si="48"/>
        <v>0</v>
      </c>
      <c r="AC99" s="31">
        <f t="shared" si="49"/>
        <v>0</v>
      </c>
      <c r="AD99" s="31">
        <f t="shared" si="50"/>
        <v>0</v>
      </c>
      <c r="AE99" s="31">
        <f t="shared" si="51"/>
        <v>0</v>
      </c>
      <c r="AF99" s="47">
        <f t="shared" si="52"/>
        <v>0</v>
      </c>
      <c r="AG99" s="31">
        <f t="shared" si="53"/>
        <v>0</v>
      </c>
      <c r="AH99" s="48">
        <f t="shared" si="59"/>
        <v>0</v>
      </c>
      <c r="AI99" s="33">
        <f t="shared" si="60"/>
        <v>0</v>
      </c>
      <c r="AJ99" s="33">
        <f t="shared" si="61"/>
        <v>0</v>
      </c>
      <c r="AK99" s="33">
        <f t="shared" si="62"/>
        <v>0</v>
      </c>
      <c r="AL99" s="33">
        <f t="shared" si="63"/>
        <v>0</v>
      </c>
      <c r="AM99" s="34">
        <f t="shared" si="64"/>
        <v>0</v>
      </c>
    </row>
    <row r="100" spans="1:39" ht="15.75" customHeight="1" x14ac:dyDescent="0.3">
      <c r="A100" s="166" t="s">
        <v>1305</v>
      </c>
      <c r="B100" s="99">
        <v>9984</v>
      </c>
      <c r="C100" s="99">
        <v>84907</v>
      </c>
      <c r="D100" s="165">
        <v>46129</v>
      </c>
      <c r="E100" s="165">
        <v>46223</v>
      </c>
      <c r="F100" s="166">
        <v>4</v>
      </c>
      <c r="G100" s="178">
        <v>3.49</v>
      </c>
      <c r="H100" s="181">
        <v>1</v>
      </c>
      <c r="I100" s="180">
        <v>2.1999999999999999E-2</v>
      </c>
      <c r="J100" s="21">
        <f t="shared" si="30"/>
        <v>0.50999999999999979</v>
      </c>
      <c r="K100" s="21" t="str">
        <f t="shared" si="31"/>
        <v>Y</v>
      </c>
      <c r="L100" s="37" t="str">
        <f t="shared" si="32"/>
        <v>NA</v>
      </c>
      <c r="M100" s="8" t="str">
        <f t="shared" si="33"/>
        <v>Y</v>
      </c>
      <c r="N100" s="42">
        <f t="shared" si="34"/>
        <v>1</v>
      </c>
      <c r="O100" s="43">
        <f t="shared" si="35"/>
        <v>200000</v>
      </c>
      <c r="P100" s="43" t="str">
        <f t="shared" si="36"/>
        <v>NA</v>
      </c>
      <c r="Q100" s="24">
        <f t="shared" si="37"/>
        <v>10203.648000000001</v>
      </c>
      <c r="R100" s="43">
        <f t="shared" si="38"/>
        <v>0</v>
      </c>
      <c r="S100" s="24">
        <f t="shared" si="39"/>
        <v>1000000</v>
      </c>
      <c r="T100" s="25" t="str">
        <f t="shared" si="40"/>
        <v>N</v>
      </c>
      <c r="U100" s="44">
        <f t="shared" si="41"/>
        <v>0</v>
      </c>
      <c r="V100" s="45">
        <f t="shared" si="42"/>
        <v>0</v>
      </c>
      <c r="W100" s="45">
        <f t="shared" si="43"/>
        <v>0</v>
      </c>
      <c r="X100" s="28">
        <f t="shared" si="44"/>
        <v>0</v>
      </c>
      <c r="Y100" s="28">
        <f t="shared" si="45"/>
        <v>0</v>
      </c>
      <c r="Z100" s="45">
        <f t="shared" si="46"/>
        <v>0</v>
      </c>
      <c r="AA100" s="29" t="str">
        <f t="shared" si="47"/>
        <v>N</v>
      </c>
      <c r="AB100" s="46">
        <f t="shared" si="48"/>
        <v>0</v>
      </c>
      <c r="AC100" s="31">
        <f t="shared" si="49"/>
        <v>0</v>
      </c>
      <c r="AD100" s="31">
        <f t="shared" si="50"/>
        <v>0</v>
      </c>
      <c r="AE100" s="31">
        <f t="shared" si="51"/>
        <v>0</v>
      </c>
      <c r="AF100" s="47">
        <f t="shared" si="52"/>
        <v>0</v>
      </c>
      <c r="AG100" s="31">
        <f t="shared" si="53"/>
        <v>0</v>
      </c>
      <c r="AH100" s="48">
        <f t="shared" si="59"/>
        <v>0</v>
      </c>
      <c r="AI100" s="33">
        <f t="shared" si="60"/>
        <v>0</v>
      </c>
      <c r="AJ100" s="33">
        <f t="shared" si="61"/>
        <v>0</v>
      </c>
      <c r="AK100" s="33">
        <f t="shared" si="62"/>
        <v>0</v>
      </c>
      <c r="AL100" s="33">
        <f t="shared" si="63"/>
        <v>0</v>
      </c>
      <c r="AM100" s="34">
        <f t="shared" si="64"/>
        <v>0</v>
      </c>
    </row>
    <row r="101" spans="1:39" ht="15.75" customHeight="1" x14ac:dyDescent="0.3">
      <c r="A101" s="166" t="s">
        <v>1306</v>
      </c>
      <c r="B101" s="99">
        <v>9723</v>
      </c>
      <c r="C101" s="99">
        <v>73459</v>
      </c>
      <c r="D101" s="165">
        <v>44421</v>
      </c>
      <c r="E101" s="165">
        <v>44786</v>
      </c>
      <c r="F101" s="166">
        <v>2</v>
      </c>
      <c r="G101" s="178">
        <v>0.24</v>
      </c>
      <c r="H101" s="181">
        <v>0.75</v>
      </c>
      <c r="I101" s="180">
        <v>3.8699999999999998E-2</v>
      </c>
      <c r="J101" s="21">
        <f t="shared" si="30"/>
        <v>1.76</v>
      </c>
      <c r="K101" s="21" t="str">
        <f t="shared" si="31"/>
        <v>Y</v>
      </c>
      <c r="L101" s="37" t="str">
        <f t="shared" si="32"/>
        <v>NA</v>
      </c>
      <c r="M101" s="8" t="str">
        <f t="shared" si="33"/>
        <v>Y</v>
      </c>
      <c r="N101" s="42">
        <f t="shared" si="34"/>
        <v>3</v>
      </c>
      <c r="O101" s="43">
        <f t="shared" si="35"/>
        <v>200000</v>
      </c>
      <c r="P101" s="43" t="str">
        <f t="shared" si="36"/>
        <v>NA</v>
      </c>
      <c r="Q101" s="24">
        <f t="shared" si="37"/>
        <v>10099.2801</v>
      </c>
      <c r="R101" s="43">
        <f t="shared" si="38"/>
        <v>0</v>
      </c>
      <c r="S101" s="24">
        <f t="shared" si="39"/>
        <v>1000000</v>
      </c>
      <c r="T101" s="25" t="str">
        <f t="shared" si="40"/>
        <v>Y</v>
      </c>
      <c r="U101" s="44">
        <f t="shared" si="41"/>
        <v>2</v>
      </c>
      <c r="V101" s="45">
        <f t="shared" si="42"/>
        <v>200000</v>
      </c>
      <c r="W101" s="45">
        <f t="shared" si="43"/>
        <v>1000000</v>
      </c>
      <c r="X101" s="28">
        <f t="shared" si="44"/>
        <v>10490.122239869999</v>
      </c>
      <c r="Y101" s="28">
        <f t="shared" si="45"/>
        <v>0</v>
      </c>
      <c r="Z101" s="45" t="str">
        <f t="shared" si="46"/>
        <v>NA</v>
      </c>
      <c r="AA101" s="29" t="str">
        <f t="shared" si="47"/>
        <v>N</v>
      </c>
      <c r="AB101" s="46">
        <f t="shared" si="48"/>
        <v>1</v>
      </c>
      <c r="AC101" s="31">
        <f t="shared" si="49"/>
        <v>20000</v>
      </c>
      <c r="AD101" s="31">
        <f t="shared" si="50"/>
        <v>65000</v>
      </c>
      <c r="AE101" s="31">
        <f t="shared" si="51"/>
        <v>10896.089970552968</v>
      </c>
      <c r="AF101" s="47">
        <f t="shared" si="52"/>
        <v>0</v>
      </c>
      <c r="AG101" s="31">
        <f t="shared" si="53"/>
        <v>0</v>
      </c>
      <c r="AH101" s="48">
        <f t="shared" si="59"/>
        <v>0</v>
      </c>
      <c r="AI101" s="33">
        <f t="shared" si="60"/>
        <v>0</v>
      </c>
      <c r="AJ101" s="33">
        <f t="shared" si="61"/>
        <v>0</v>
      </c>
      <c r="AK101" s="33">
        <f t="shared" si="62"/>
        <v>0</v>
      </c>
      <c r="AL101" s="33">
        <f t="shared" si="63"/>
        <v>0</v>
      </c>
      <c r="AM101" s="34">
        <f t="shared" si="64"/>
        <v>0</v>
      </c>
    </row>
    <row r="102" spans="1:39" ht="15.75" customHeight="1" x14ac:dyDescent="0.3">
      <c r="A102" s="166" t="s">
        <v>1307</v>
      </c>
      <c r="B102" s="99">
        <v>15766</v>
      </c>
      <c r="C102" s="99">
        <v>95708</v>
      </c>
      <c r="D102" s="165">
        <v>45426</v>
      </c>
      <c r="E102" s="165">
        <v>45618</v>
      </c>
      <c r="F102" s="166">
        <v>4</v>
      </c>
      <c r="G102" s="178">
        <v>3.5</v>
      </c>
      <c r="H102" s="181">
        <v>0.25</v>
      </c>
      <c r="I102" s="180">
        <v>5.8200000000000002E-2</v>
      </c>
      <c r="J102" s="21">
        <f t="shared" si="30"/>
        <v>0.5</v>
      </c>
      <c r="K102" s="21" t="str">
        <f t="shared" si="31"/>
        <v>Y</v>
      </c>
      <c r="L102" s="37" t="str">
        <f t="shared" si="32"/>
        <v>NA</v>
      </c>
      <c r="M102" s="8" t="str">
        <f t="shared" si="33"/>
        <v>Y</v>
      </c>
      <c r="N102" s="42">
        <f t="shared" si="34"/>
        <v>2</v>
      </c>
      <c r="O102" s="43">
        <f t="shared" si="35"/>
        <v>200000</v>
      </c>
      <c r="P102" s="43" t="str">
        <f t="shared" si="36"/>
        <v>NA</v>
      </c>
      <c r="Q102" s="24">
        <f t="shared" si="37"/>
        <v>16683.581200000001</v>
      </c>
      <c r="R102" s="43">
        <f t="shared" si="38"/>
        <v>0</v>
      </c>
      <c r="S102" s="24">
        <f t="shared" si="39"/>
        <v>1000000</v>
      </c>
      <c r="T102" s="25" t="str">
        <f t="shared" si="40"/>
        <v>N</v>
      </c>
      <c r="U102" s="44">
        <f t="shared" si="41"/>
        <v>1</v>
      </c>
      <c r="V102" s="45">
        <f t="shared" si="42"/>
        <v>20000</v>
      </c>
      <c r="W102" s="45">
        <f t="shared" si="43"/>
        <v>65000</v>
      </c>
      <c r="X102" s="28">
        <f t="shared" si="44"/>
        <v>0</v>
      </c>
      <c r="Y102" s="28">
        <f t="shared" si="45"/>
        <v>17654.565625840001</v>
      </c>
      <c r="Z102" s="45">
        <f t="shared" si="46"/>
        <v>0</v>
      </c>
      <c r="AA102" s="29" t="str">
        <f t="shared" si="47"/>
        <v>N</v>
      </c>
      <c r="AB102" s="46">
        <f t="shared" si="48"/>
        <v>0</v>
      </c>
      <c r="AC102" s="31">
        <f t="shared" si="49"/>
        <v>0</v>
      </c>
      <c r="AD102" s="31">
        <f t="shared" si="50"/>
        <v>0</v>
      </c>
      <c r="AE102" s="31">
        <f t="shared" si="51"/>
        <v>0</v>
      </c>
      <c r="AF102" s="47">
        <f t="shared" si="52"/>
        <v>0</v>
      </c>
      <c r="AG102" s="31">
        <f t="shared" si="53"/>
        <v>0</v>
      </c>
      <c r="AH102" s="48">
        <f t="shared" si="59"/>
        <v>0</v>
      </c>
      <c r="AI102" s="33">
        <f t="shared" si="60"/>
        <v>0</v>
      </c>
      <c r="AJ102" s="33">
        <f t="shared" si="61"/>
        <v>0</v>
      </c>
      <c r="AK102" s="33">
        <f t="shared" si="62"/>
        <v>0</v>
      </c>
      <c r="AL102" s="33">
        <f t="shared" si="63"/>
        <v>0</v>
      </c>
      <c r="AM102" s="34">
        <f t="shared" si="64"/>
        <v>17654.565625840001</v>
      </c>
    </row>
    <row r="103" spans="1:39" ht="15.75" customHeight="1" x14ac:dyDescent="0.3">
      <c r="A103" s="166" t="s">
        <v>1308</v>
      </c>
      <c r="B103" s="99">
        <v>12454</v>
      </c>
      <c r="C103" s="99">
        <v>34300</v>
      </c>
      <c r="D103" s="165">
        <v>45316</v>
      </c>
      <c r="E103" s="165">
        <v>45396</v>
      </c>
      <c r="F103" s="166">
        <v>2</v>
      </c>
      <c r="G103" s="178">
        <v>0.94</v>
      </c>
      <c r="H103" s="181">
        <v>0.75</v>
      </c>
      <c r="I103" s="180">
        <v>7.8200000000000006E-2</v>
      </c>
      <c r="J103" s="21">
        <f t="shared" si="30"/>
        <v>1.06</v>
      </c>
      <c r="K103" s="21" t="str">
        <f t="shared" si="31"/>
        <v>Y</v>
      </c>
      <c r="L103" s="37" t="str">
        <f t="shared" si="32"/>
        <v>NA</v>
      </c>
      <c r="M103" s="8" t="str">
        <f t="shared" si="33"/>
        <v>Y</v>
      </c>
      <c r="N103" s="42">
        <f t="shared" si="34"/>
        <v>2</v>
      </c>
      <c r="O103" s="43">
        <f t="shared" si="35"/>
        <v>200000</v>
      </c>
      <c r="P103" s="43" t="str">
        <f t="shared" si="36"/>
        <v>NA</v>
      </c>
      <c r="Q103" s="24">
        <f t="shared" si="37"/>
        <v>13427.9028</v>
      </c>
      <c r="R103" s="43">
        <f t="shared" si="38"/>
        <v>0</v>
      </c>
      <c r="S103" s="24">
        <f t="shared" si="39"/>
        <v>1000000</v>
      </c>
      <c r="T103" s="25" t="str">
        <f t="shared" si="40"/>
        <v>Y</v>
      </c>
      <c r="U103" s="44">
        <f t="shared" si="41"/>
        <v>1</v>
      </c>
      <c r="V103" s="45">
        <f t="shared" si="42"/>
        <v>200000</v>
      </c>
      <c r="W103" s="45">
        <f t="shared" si="43"/>
        <v>1000000</v>
      </c>
      <c r="X103" s="28">
        <f t="shared" si="44"/>
        <v>14477.96479896</v>
      </c>
      <c r="Y103" s="28">
        <f t="shared" si="45"/>
        <v>0</v>
      </c>
      <c r="Z103" s="45" t="str">
        <f t="shared" si="46"/>
        <v>NA</v>
      </c>
      <c r="AA103" s="29" t="str">
        <f t="shared" si="47"/>
        <v>N</v>
      </c>
      <c r="AB103" s="46">
        <f t="shared" si="48"/>
        <v>0</v>
      </c>
      <c r="AC103" s="31">
        <f t="shared" si="49"/>
        <v>0</v>
      </c>
      <c r="AD103" s="31">
        <f t="shared" si="50"/>
        <v>0</v>
      </c>
      <c r="AE103" s="31">
        <f t="shared" si="51"/>
        <v>0</v>
      </c>
      <c r="AF103" s="47">
        <f t="shared" si="52"/>
        <v>0</v>
      </c>
      <c r="AG103" s="31">
        <f t="shared" si="53"/>
        <v>0</v>
      </c>
      <c r="AH103" s="48">
        <f t="shared" si="59"/>
        <v>0</v>
      </c>
      <c r="AI103" s="33">
        <f t="shared" si="60"/>
        <v>0</v>
      </c>
      <c r="AJ103" s="33">
        <f t="shared" si="61"/>
        <v>0</v>
      </c>
      <c r="AK103" s="33">
        <f t="shared" si="62"/>
        <v>0</v>
      </c>
      <c r="AL103" s="33">
        <f t="shared" si="63"/>
        <v>0</v>
      </c>
      <c r="AM103" s="34">
        <f t="shared" si="64"/>
        <v>0</v>
      </c>
    </row>
    <row r="104" spans="1:39" ht="15.75" customHeight="1" x14ac:dyDescent="0.3">
      <c r="A104" s="166" t="s">
        <v>1309</v>
      </c>
      <c r="B104" s="99">
        <v>6838</v>
      </c>
      <c r="C104" s="99">
        <v>55290</v>
      </c>
      <c r="D104" s="165">
        <v>45470</v>
      </c>
      <c r="E104" s="165">
        <v>45691</v>
      </c>
      <c r="F104" s="166">
        <v>4</v>
      </c>
      <c r="G104" s="178">
        <v>0.67</v>
      </c>
      <c r="H104" s="181">
        <v>1</v>
      </c>
      <c r="I104" s="180">
        <v>5.4600000000000003E-2</v>
      </c>
      <c r="J104" s="21">
        <f t="shared" si="30"/>
        <v>3.33</v>
      </c>
      <c r="K104" s="21" t="str">
        <f t="shared" si="31"/>
        <v>Y</v>
      </c>
      <c r="L104" s="37" t="str">
        <f t="shared" si="32"/>
        <v>NA</v>
      </c>
      <c r="M104" s="8" t="str">
        <f t="shared" si="33"/>
        <v>Y</v>
      </c>
      <c r="N104" s="42">
        <f t="shared" si="34"/>
        <v>4</v>
      </c>
      <c r="O104" s="43">
        <f t="shared" si="35"/>
        <v>200000</v>
      </c>
      <c r="P104" s="43" t="str">
        <f t="shared" si="36"/>
        <v>NA</v>
      </c>
      <c r="Q104" s="24">
        <f t="shared" si="37"/>
        <v>7211.3548000000001</v>
      </c>
      <c r="R104" s="43">
        <f t="shared" si="38"/>
        <v>0</v>
      </c>
      <c r="S104" s="24">
        <f t="shared" si="39"/>
        <v>1000000</v>
      </c>
      <c r="T104" s="25" t="str">
        <f t="shared" si="40"/>
        <v>Y</v>
      </c>
      <c r="U104" s="44">
        <f t="shared" si="41"/>
        <v>3</v>
      </c>
      <c r="V104" s="45">
        <f t="shared" si="42"/>
        <v>200000</v>
      </c>
      <c r="W104" s="45">
        <f t="shared" si="43"/>
        <v>1000000</v>
      </c>
      <c r="X104" s="28">
        <f t="shared" si="44"/>
        <v>7605.0947720799995</v>
      </c>
      <c r="Y104" s="28">
        <f t="shared" si="45"/>
        <v>0</v>
      </c>
      <c r="Z104" s="45" t="str">
        <f t="shared" si="46"/>
        <v>NA</v>
      </c>
      <c r="AA104" s="29" t="str">
        <f t="shared" si="47"/>
        <v>Y</v>
      </c>
      <c r="AB104" s="46">
        <f t="shared" si="48"/>
        <v>2</v>
      </c>
      <c r="AC104" s="31">
        <f t="shared" si="49"/>
        <v>200000</v>
      </c>
      <c r="AD104" s="31">
        <f t="shared" si="50"/>
        <v>1000000</v>
      </c>
      <c r="AE104" s="31">
        <f t="shared" si="51"/>
        <v>8020.3329466355672</v>
      </c>
      <c r="AF104" s="47">
        <f t="shared" si="52"/>
        <v>0</v>
      </c>
      <c r="AG104" s="31" t="str">
        <f t="shared" si="53"/>
        <v>NA</v>
      </c>
      <c r="AH104" s="48">
        <f t="shared" si="59"/>
        <v>1</v>
      </c>
      <c r="AI104" s="33">
        <f t="shared" si="60"/>
        <v>20000</v>
      </c>
      <c r="AJ104" s="33">
        <f t="shared" si="61"/>
        <v>65000</v>
      </c>
      <c r="AK104" s="33">
        <f t="shared" si="62"/>
        <v>8458.2431255218689</v>
      </c>
      <c r="AL104" s="33">
        <f t="shared" si="63"/>
        <v>0</v>
      </c>
      <c r="AM104" s="34">
        <f t="shared" si="64"/>
        <v>0</v>
      </c>
    </row>
    <row r="105" spans="1:39" ht="15.75" customHeight="1" x14ac:dyDescent="0.3">
      <c r="A105" s="166" t="s">
        <v>1310</v>
      </c>
      <c r="B105" s="99">
        <v>10736</v>
      </c>
      <c r="C105" s="99">
        <v>31086</v>
      </c>
      <c r="D105" s="165">
        <v>44956</v>
      </c>
      <c r="E105" s="165">
        <v>45181</v>
      </c>
      <c r="F105" s="166">
        <v>2</v>
      </c>
      <c r="G105" s="178">
        <v>1.05</v>
      </c>
      <c r="H105" s="181">
        <v>0.5</v>
      </c>
      <c r="I105" s="180">
        <v>3.1300000000000001E-2</v>
      </c>
      <c r="J105" s="21">
        <f t="shared" si="30"/>
        <v>0.95</v>
      </c>
      <c r="K105" s="21" t="str">
        <f t="shared" si="31"/>
        <v>Y</v>
      </c>
      <c r="L105" s="37" t="str">
        <f t="shared" si="32"/>
        <v>NA</v>
      </c>
      <c r="M105" s="8" t="str">
        <f t="shared" si="33"/>
        <v>Y</v>
      </c>
      <c r="N105" s="42">
        <f t="shared" si="34"/>
        <v>2</v>
      </c>
      <c r="O105" s="43">
        <f t="shared" si="35"/>
        <v>200000</v>
      </c>
      <c r="P105" s="43" t="str">
        <f t="shared" si="36"/>
        <v>NA</v>
      </c>
      <c r="Q105" s="24">
        <f t="shared" si="37"/>
        <v>11072.036800000002</v>
      </c>
      <c r="R105" s="43">
        <f t="shared" si="38"/>
        <v>0</v>
      </c>
      <c r="S105" s="24">
        <f t="shared" si="39"/>
        <v>1000000</v>
      </c>
      <c r="T105" s="25" t="str">
        <f t="shared" si="40"/>
        <v>N</v>
      </c>
      <c r="U105" s="44">
        <f t="shared" si="41"/>
        <v>1</v>
      </c>
      <c r="V105" s="45">
        <f t="shared" si="42"/>
        <v>20000</v>
      </c>
      <c r="W105" s="45">
        <f t="shared" si="43"/>
        <v>65000</v>
      </c>
      <c r="X105" s="28">
        <f t="shared" si="44"/>
        <v>11418.591551840003</v>
      </c>
      <c r="Y105" s="28">
        <f t="shared" si="45"/>
        <v>0</v>
      </c>
      <c r="Z105" s="45">
        <f t="shared" si="46"/>
        <v>11423.371648159995</v>
      </c>
      <c r="AA105" s="29" t="str">
        <f t="shared" si="47"/>
        <v>N</v>
      </c>
      <c r="AB105" s="46">
        <f t="shared" si="48"/>
        <v>0</v>
      </c>
      <c r="AC105" s="31">
        <f t="shared" si="49"/>
        <v>0</v>
      </c>
      <c r="AD105" s="31">
        <f t="shared" si="50"/>
        <v>0</v>
      </c>
      <c r="AE105" s="31">
        <f t="shared" si="51"/>
        <v>0</v>
      </c>
      <c r="AF105" s="47">
        <f t="shared" si="52"/>
        <v>0</v>
      </c>
      <c r="AG105" s="31">
        <f t="shared" si="53"/>
        <v>0</v>
      </c>
      <c r="AH105" s="48">
        <f t="shared" si="59"/>
        <v>0</v>
      </c>
      <c r="AI105" s="33">
        <f t="shared" si="60"/>
        <v>0</v>
      </c>
      <c r="AJ105" s="33">
        <f t="shared" si="61"/>
        <v>0</v>
      </c>
      <c r="AK105" s="33">
        <f t="shared" si="62"/>
        <v>0</v>
      </c>
      <c r="AL105" s="33">
        <f t="shared" si="63"/>
        <v>0</v>
      </c>
      <c r="AM105" s="34">
        <f t="shared" si="64"/>
        <v>0</v>
      </c>
    </row>
    <row r="106" spans="1:39" ht="15.75" customHeight="1" x14ac:dyDescent="0.3">
      <c r="A106" s="166" t="s">
        <v>1311</v>
      </c>
      <c r="B106" s="99">
        <v>13366</v>
      </c>
      <c r="C106" s="99">
        <v>24597</v>
      </c>
      <c r="D106" s="165">
        <v>44557</v>
      </c>
      <c r="E106" s="165">
        <v>44825</v>
      </c>
      <c r="F106" s="166">
        <v>4</v>
      </c>
      <c r="G106" s="178">
        <v>2.74</v>
      </c>
      <c r="H106" s="181">
        <v>0.5</v>
      </c>
      <c r="I106" s="180">
        <v>2.0199999999999999E-2</v>
      </c>
      <c r="J106" s="21">
        <f t="shared" si="30"/>
        <v>1.2599999999999998</v>
      </c>
      <c r="K106" s="21" t="str">
        <f t="shared" si="31"/>
        <v>Y</v>
      </c>
      <c r="L106" s="37" t="str">
        <f t="shared" si="32"/>
        <v>NA</v>
      </c>
      <c r="M106" s="8" t="str">
        <f t="shared" si="33"/>
        <v>Y</v>
      </c>
      <c r="N106" s="42">
        <f t="shared" si="34"/>
        <v>3</v>
      </c>
      <c r="O106" s="43">
        <f t="shared" si="35"/>
        <v>200000</v>
      </c>
      <c r="P106" s="43" t="str">
        <f t="shared" si="36"/>
        <v>NA</v>
      </c>
      <c r="Q106" s="24">
        <f t="shared" si="37"/>
        <v>13635.993200000001</v>
      </c>
      <c r="R106" s="43">
        <f t="shared" si="38"/>
        <v>0</v>
      </c>
      <c r="S106" s="24">
        <f t="shared" si="39"/>
        <v>1000000</v>
      </c>
      <c r="T106" s="25" t="str">
        <f t="shared" si="40"/>
        <v>Y</v>
      </c>
      <c r="U106" s="44">
        <f t="shared" si="41"/>
        <v>2</v>
      </c>
      <c r="V106" s="45">
        <f t="shared" si="42"/>
        <v>200000</v>
      </c>
      <c r="W106" s="45">
        <f t="shared" si="43"/>
        <v>1000000</v>
      </c>
      <c r="X106" s="28">
        <f t="shared" si="44"/>
        <v>13911.440262640001</v>
      </c>
      <c r="Y106" s="28">
        <f t="shared" si="45"/>
        <v>0</v>
      </c>
      <c r="Z106" s="45" t="str">
        <f t="shared" si="46"/>
        <v>NA</v>
      </c>
      <c r="AA106" s="29" t="str">
        <f t="shared" si="47"/>
        <v>N</v>
      </c>
      <c r="AB106" s="46">
        <f t="shared" si="48"/>
        <v>1</v>
      </c>
      <c r="AC106" s="31">
        <f t="shared" si="49"/>
        <v>20000</v>
      </c>
      <c r="AD106" s="31">
        <f t="shared" si="50"/>
        <v>65000</v>
      </c>
      <c r="AE106" s="31">
        <f t="shared" si="51"/>
        <v>14192.451355945328</v>
      </c>
      <c r="AF106" s="47">
        <f t="shared" si="52"/>
        <v>0</v>
      </c>
      <c r="AG106" s="31">
        <f t="shared" si="53"/>
        <v>0</v>
      </c>
      <c r="AH106" s="48">
        <f t="shared" si="59"/>
        <v>0</v>
      </c>
      <c r="AI106" s="33">
        <f t="shared" si="60"/>
        <v>0</v>
      </c>
      <c r="AJ106" s="33">
        <f t="shared" si="61"/>
        <v>0</v>
      </c>
      <c r="AK106" s="33">
        <f t="shared" si="62"/>
        <v>0</v>
      </c>
      <c r="AL106" s="33">
        <f t="shared" si="63"/>
        <v>0</v>
      </c>
      <c r="AM106" s="34">
        <f t="shared" si="64"/>
        <v>0</v>
      </c>
    </row>
    <row r="107" spans="1:39" ht="15.75" customHeight="1" x14ac:dyDescent="0.3">
      <c r="A107" s="166" t="s">
        <v>1312</v>
      </c>
      <c r="B107" s="99">
        <v>14802</v>
      </c>
      <c r="C107" s="99">
        <v>80417</v>
      </c>
      <c r="D107" s="165">
        <v>44791</v>
      </c>
      <c r="E107" s="165">
        <v>44949</v>
      </c>
      <c r="F107" s="166">
        <v>4</v>
      </c>
      <c r="G107" s="178">
        <v>3.4</v>
      </c>
      <c r="H107" s="181">
        <v>0.5</v>
      </c>
      <c r="I107" s="180">
        <v>8.5000000000000006E-2</v>
      </c>
      <c r="J107" s="21">
        <f t="shared" si="30"/>
        <v>0.60000000000000009</v>
      </c>
      <c r="K107" s="21" t="str">
        <f t="shared" si="31"/>
        <v>Y</v>
      </c>
      <c r="L107" s="37" t="str">
        <f t="shared" si="32"/>
        <v>NA</v>
      </c>
      <c r="M107" s="8" t="str">
        <f t="shared" si="33"/>
        <v>Y</v>
      </c>
      <c r="N107" s="42">
        <f t="shared" si="34"/>
        <v>2</v>
      </c>
      <c r="O107" s="43">
        <f t="shared" si="35"/>
        <v>200000</v>
      </c>
      <c r="P107" s="43" t="str">
        <f t="shared" si="36"/>
        <v>NA</v>
      </c>
      <c r="Q107" s="24">
        <f t="shared" si="37"/>
        <v>16060.17</v>
      </c>
      <c r="R107" s="43">
        <f t="shared" si="38"/>
        <v>0</v>
      </c>
      <c r="S107" s="24">
        <f t="shared" si="39"/>
        <v>1000000</v>
      </c>
      <c r="T107" s="25" t="str">
        <f t="shared" si="40"/>
        <v>N</v>
      </c>
      <c r="U107" s="44">
        <f t="shared" si="41"/>
        <v>1</v>
      </c>
      <c r="V107" s="45">
        <f t="shared" si="42"/>
        <v>20000</v>
      </c>
      <c r="W107" s="45">
        <f t="shared" si="43"/>
        <v>65000</v>
      </c>
      <c r="X107" s="28">
        <f t="shared" si="44"/>
        <v>0</v>
      </c>
      <c r="Y107" s="28">
        <f t="shared" si="45"/>
        <v>17425.284449999999</v>
      </c>
      <c r="Z107" s="45">
        <f t="shared" si="46"/>
        <v>0</v>
      </c>
      <c r="AA107" s="29" t="str">
        <f t="shared" si="47"/>
        <v>N</v>
      </c>
      <c r="AB107" s="46">
        <f t="shared" si="48"/>
        <v>0</v>
      </c>
      <c r="AC107" s="31">
        <f t="shared" si="49"/>
        <v>0</v>
      </c>
      <c r="AD107" s="31">
        <f t="shared" si="50"/>
        <v>0</v>
      </c>
      <c r="AE107" s="31">
        <f t="shared" si="51"/>
        <v>0</v>
      </c>
      <c r="AF107" s="47">
        <f t="shared" si="52"/>
        <v>0</v>
      </c>
      <c r="AG107" s="31">
        <f t="shared" si="53"/>
        <v>0</v>
      </c>
      <c r="AH107" s="48">
        <f t="shared" si="59"/>
        <v>0</v>
      </c>
      <c r="AI107" s="33">
        <f t="shared" si="60"/>
        <v>0</v>
      </c>
      <c r="AJ107" s="33">
        <f t="shared" si="61"/>
        <v>0</v>
      </c>
      <c r="AK107" s="33">
        <f t="shared" si="62"/>
        <v>0</v>
      </c>
      <c r="AL107" s="33">
        <f t="shared" si="63"/>
        <v>0</v>
      </c>
      <c r="AM107" s="34">
        <f t="shared" si="64"/>
        <v>17425.284449999999</v>
      </c>
    </row>
    <row r="108" spans="1:39" ht="15.75" customHeight="1" x14ac:dyDescent="0.3">
      <c r="A108" s="166" t="s">
        <v>1313</v>
      </c>
      <c r="B108" s="99">
        <v>12772</v>
      </c>
      <c r="C108" s="99">
        <v>72758</v>
      </c>
      <c r="D108" s="165">
        <v>45033</v>
      </c>
      <c r="E108" s="165">
        <v>45246</v>
      </c>
      <c r="F108" s="166">
        <v>4</v>
      </c>
      <c r="G108" s="178">
        <v>3.97</v>
      </c>
      <c r="H108" s="181">
        <v>0.75</v>
      </c>
      <c r="I108" s="180">
        <v>1.6500000000000001E-2</v>
      </c>
      <c r="J108" s="21">
        <f t="shared" si="30"/>
        <v>2.9999999999999805E-2</v>
      </c>
      <c r="K108" s="21" t="str">
        <f t="shared" si="31"/>
        <v>Y</v>
      </c>
      <c r="L108" s="37" t="str">
        <f t="shared" si="32"/>
        <v>NA</v>
      </c>
      <c r="M108" s="8" t="str">
        <f t="shared" si="33"/>
        <v>Y</v>
      </c>
      <c r="N108" s="42">
        <f t="shared" si="34"/>
        <v>1</v>
      </c>
      <c r="O108" s="43">
        <f t="shared" si="35"/>
        <v>200000</v>
      </c>
      <c r="P108" s="43" t="str">
        <f t="shared" si="36"/>
        <v>NA</v>
      </c>
      <c r="Q108" s="24">
        <f t="shared" si="37"/>
        <v>12982.737999999999</v>
      </c>
      <c r="R108" s="43">
        <f t="shared" si="38"/>
        <v>0</v>
      </c>
      <c r="S108" s="24">
        <f t="shared" si="39"/>
        <v>1000000</v>
      </c>
      <c r="T108" s="25" t="str">
        <f t="shared" si="40"/>
        <v>N</v>
      </c>
      <c r="U108" s="44">
        <f t="shared" si="41"/>
        <v>0</v>
      </c>
      <c r="V108" s="45">
        <f t="shared" si="42"/>
        <v>0</v>
      </c>
      <c r="W108" s="45">
        <f t="shared" si="43"/>
        <v>0</v>
      </c>
      <c r="X108" s="28">
        <f t="shared" si="44"/>
        <v>0</v>
      </c>
      <c r="Y108" s="28">
        <f t="shared" si="45"/>
        <v>0</v>
      </c>
      <c r="Z108" s="45">
        <f t="shared" si="46"/>
        <v>0</v>
      </c>
      <c r="AA108" s="29" t="str">
        <f t="shared" si="47"/>
        <v>N</v>
      </c>
      <c r="AB108" s="46">
        <f t="shared" si="48"/>
        <v>0</v>
      </c>
      <c r="AC108" s="31">
        <f t="shared" si="49"/>
        <v>0</v>
      </c>
      <c r="AD108" s="31">
        <f t="shared" si="50"/>
        <v>0</v>
      </c>
      <c r="AE108" s="31">
        <f t="shared" si="51"/>
        <v>0</v>
      </c>
      <c r="AF108" s="47">
        <f t="shared" si="52"/>
        <v>0</v>
      </c>
      <c r="AG108" s="31">
        <f t="shared" si="53"/>
        <v>0</v>
      </c>
      <c r="AH108" s="48">
        <f t="shared" si="59"/>
        <v>0</v>
      </c>
      <c r="AI108" s="33">
        <f t="shared" si="60"/>
        <v>0</v>
      </c>
      <c r="AJ108" s="33">
        <f t="shared" si="61"/>
        <v>0</v>
      </c>
      <c r="AK108" s="33">
        <f t="shared" si="62"/>
        <v>0</v>
      </c>
      <c r="AL108" s="33">
        <f t="shared" si="63"/>
        <v>0</v>
      </c>
      <c r="AM108" s="34">
        <f t="shared" si="64"/>
        <v>0</v>
      </c>
    </row>
    <row r="109" spans="1:39" ht="15.75" customHeight="1" x14ac:dyDescent="0.3">
      <c r="A109" s="166" t="s">
        <v>1314</v>
      </c>
      <c r="B109" s="99">
        <v>5265</v>
      </c>
      <c r="C109" s="99">
        <v>89442</v>
      </c>
      <c r="D109" s="165">
        <v>44433</v>
      </c>
      <c r="E109" s="165">
        <v>44488</v>
      </c>
      <c r="F109" s="166">
        <v>4</v>
      </c>
      <c r="G109" s="178">
        <v>3.35</v>
      </c>
      <c r="H109" s="181">
        <v>0.75</v>
      </c>
      <c r="I109" s="180">
        <v>6.93E-2</v>
      </c>
      <c r="J109" s="21">
        <f t="shared" si="30"/>
        <v>0.64999999999999991</v>
      </c>
      <c r="K109" s="21" t="str">
        <f t="shared" si="31"/>
        <v>Y</v>
      </c>
      <c r="L109" s="37" t="str">
        <f t="shared" si="32"/>
        <v>NA</v>
      </c>
      <c r="M109" s="8" t="str">
        <f t="shared" si="33"/>
        <v>Y</v>
      </c>
      <c r="N109" s="42">
        <f t="shared" si="34"/>
        <v>1</v>
      </c>
      <c r="O109" s="43">
        <f t="shared" si="35"/>
        <v>200000</v>
      </c>
      <c r="P109" s="43" t="str">
        <f t="shared" si="36"/>
        <v>NA</v>
      </c>
      <c r="Q109" s="24">
        <f t="shared" si="37"/>
        <v>5629.8644999999997</v>
      </c>
      <c r="R109" s="43">
        <f t="shared" si="38"/>
        <v>0</v>
      </c>
      <c r="S109" s="24">
        <f t="shared" si="39"/>
        <v>1000000</v>
      </c>
      <c r="T109" s="25" t="str">
        <f t="shared" si="40"/>
        <v>N</v>
      </c>
      <c r="U109" s="44">
        <f t="shared" si="41"/>
        <v>0</v>
      </c>
      <c r="V109" s="45">
        <f t="shared" si="42"/>
        <v>0</v>
      </c>
      <c r="W109" s="45">
        <f t="shared" si="43"/>
        <v>0</v>
      </c>
      <c r="X109" s="28">
        <f t="shared" si="44"/>
        <v>0</v>
      </c>
      <c r="Y109" s="28">
        <f t="shared" si="45"/>
        <v>0</v>
      </c>
      <c r="Z109" s="45">
        <f t="shared" si="46"/>
        <v>0</v>
      </c>
      <c r="AA109" s="29" t="str">
        <f t="shared" si="47"/>
        <v>N</v>
      </c>
      <c r="AB109" s="46">
        <f t="shared" si="48"/>
        <v>0</v>
      </c>
      <c r="AC109" s="31">
        <f t="shared" si="49"/>
        <v>0</v>
      </c>
      <c r="AD109" s="31">
        <f t="shared" si="50"/>
        <v>0</v>
      </c>
      <c r="AE109" s="31">
        <f t="shared" si="51"/>
        <v>0</v>
      </c>
      <c r="AF109" s="47">
        <f t="shared" si="52"/>
        <v>0</v>
      </c>
      <c r="AG109" s="31">
        <f t="shared" si="53"/>
        <v>0</v>
      </c>
      <c r="AH109" s="48">
        <f t="shared" si="59"/>
        <v>0</v>
      </c>
      <c r="AI109" s="33">
        <f t="shared" si="60"/>
        <v>0</v>
      </c>
      <c r="AJ109" s="33">
        <f t="shared" si="61"/>
        <v>0</v>
      </c>
      <c r="AK109" s="33">
        <f t="shared" si="62"/>
        <v>0</v>
      </c>
      <c r="AL109" s="33">
        <f t="shared" si="63"/>
        <v>0</v>
      </c>
      <c r="AM109" s="34">
        <f t="shared" si="64"/>
        <v>0</v>
      </c>
    </row>
    <row r="110" spans="1:39" ht="15.75" customHeight="1" x14ac:dyDescent="0.3">
      <c r="A110" s="166" t="s">
        <v>1315</v>
      </c>
      <c r="B110" s="99">
        <v>16544</v>
      </c>
      <c r="C110" s="99">
        <v>55249</v>
      </c>
      <c r="D110" s="165">
        <v>44901</v>
      </c>
      <c r="E110" s="165">
        <v>45028</v>
      </c>
      <c r="F110" s="166">
        <v>4</v>
      </c>
      <c r="G110" s="178">
        <v>2.74</v>
      </c>
      <c r="H110" s="181">
        <v>0.5</v>
      </c>
      <c r="I110" s="180">
        <v>5.8999999999999997E-2</v>
      </c>
      <c r="J110" s="21">
        <f t="shared" si="30"/>
        <v>1.2599999999999998</v>
      </c>
      <c r="K110" s="21" t="str">
        <f t="shared" si="31"/>
        <v>Y</v>
      </c>
      <c r="L110" s="37" t="str">
        <f t="shared" si="32"/>
        <v>NA</v>
      </c>
      <c r="M110" s="8" t="str">
        <f t="shared" si="33"/>
        <v>Y</v>
      </c>
      <c r="N110" s="42">
        <f t="shared" si="34"/>
        <v>3</v>
      </c>
      <c r="O110" s="43">
        <f t="shared" si="35"/>
        <v>200000</v>
      </c>
      <c r="P110" s="43" t="str">
        <f t="shared" si="36"/>
        <v>NA</v>
      </c>
      <c r="Q110" s="24">
        <f t="shared" si="37"/>
        <v>17520.095999999998</v>
      </c>
      <c r="R110" s="43">
        <f t="shared" si="38"/>
        <v>0</v>
      </c>
      <c r="S110" s="24">
        <f t="shared" si="39"/>
        <v>1000000</v>
      </c>
      <c r="T110" s="25" t="str">
        <f t="shared" si="40"/>
        <v>Y</v>
      </c>
      <c r="U110" s="44">
        <f t="shared" si="41"/>
        <v>2</v>
      </c>
      <c r="V110" s="45">
        <f t="shared" si="42"/>
        <v>200000</v>
      </c>
      <c r="W110" s="45">
        <f t="shared" si="43"/>
        <v>1000000</v>
      </c>
      <c r="X110" s="28">
        <f t="shared" si="44"/>
        <v>18553.781663999998</v>
      </c>
      <c r="Y110" s="28">
        <f t="shared" si="45"/>
        <v>0</v>
      </c>
      <c r="Z110" s="45" t="str">
        <f t="shared" si="46"/>
        <v>NA</v>
      </c>
      <c r="AA110" s="29" t="str">
        <f t="shared" si="47"/>
        <v>N</v>
      </c>
      <c r="AB110" s="46">
        <f t="shared" si="48"/>
        <v>1</v>
      </c>
      <c r="AC110" s="31">
        <f t="shared" si="49"/>
        <v>20000</v>
      </c>
      <c r="AD110" s="31">
        <f t="shared" si="50"/>
        <v>65000</v>
      </c>
      <c r="AE110" s="31">
        <f t="shared" si="51"/>
        <v>19648.454782175999</v>
      </c>
      <c r="AF110" s="47">
        <f t="shared" si="52"/>
        <v>0</v>
      </c>
      <c r="AG110" s="31">
        <f t="shared" si="53"/>
        <v>0</v>
      </c>
      <c r="AH110" s="48">
        <f t="shared" si="59"/>
        <v>0</v>
      </c>
      <c r="AI110" s="33">
        <f t="shared" si="60"/>
        <v>0</v>
      </c>
      <c r="AJ110" s="33">
        <f t="shared" si="61"/>
        <v>0</v>
      </c>
      <c r="AK110" s="33">
        <f t="shared" si="62"/>
        <v>0</v>
      </c>
      <c r="AL110" s="33">
        <f t="shared" si="63"/>
        <v>0</v>
      </c>
      <c r="AM110" s="34">
        <f t="shared" si="64"/>
        <v>0</v>
      </c>
    </row>
    <row r="111" spans="1:39" ht="15.75" customHeight="1" x14ac:dyDescent="0.3">
      <c r="A111" s="166" t="s">
        <v>1316</v>
      </c>
      <c r="B111" s="99">
        <v>19444</v>
      </c>
      <c r="C111" s="99">
        <v>33817</v>
      </c>
      <c r="D111" s="165">
        <v>45018</v>
      </c>
      <c r="E111" s="165">
        <v>45234</v>
      </c>
      <c r="F111" s="166">
        <v>2</v>
      </c>
      <c r="G111" s="178">
        <v>0.27</v>
      </c>
      <c r="H111" s="181">
        <v>0.75</v>
      </c>
      <c r="I111" s="180">
        <v>3.7900000000000003E-2</v>
      </c>
      <c r="J111" s="21">
        <f t="shared" si="30"/>
        <v>1.73</v>
      </c>
      <c r="K111" s="21" t="str">
        <f t="shared" si="31"/>
        <v>Y</v>
      </c>
      <c r="L111" s="37" t="str">
        <f t="shared" si="32"/>
        <v>NA</v>
      </c>
      <c r="M111" s="8" t="str">
        <f t="shared" si="33"/>
        <v>Y</v>
      </c>
      <c r="N111" s="42">
        <f t="shared" si="34"/>
        <v>3</v>
      </c>
      <c r="O111" s="43">
        <f t="shared" si="35"/>
        <v>200000</v>
      </c>
      <c r="P111" s="43" t="str">
        <f t="shared" si="36"/>
        <v>NA</v>
      </c>
      <c r="Q111" s="24">
        <f t="shared" si="37"/>
        <v>20180.927599999999</v>
      </c>
      <c r="R111" s="43">
        <f t="shared" si="38"/>
        <v>0</v>
      </c>
      <c r="S111" s="24">
        <f t="shared" si="39"/>
        <v>1000000</v>
      </c>
      <c r="T111" s="25" t="str">
        <f t="shared" si="40"/>
        <v>Y</v>
      </c>
      <c r="U111" s="44">
        <f t="shared" si="41"/>
        <v>2</v>
      </c>
      <c r="V111" s="45">
        <f t="shared" si="42"/>
        <v>200000</v>
      </c>
      <c r="W111" s="45">
        <f t="shared" si="43"/>
        <v>1000000</v>
      </c>
      <c r="X111" s="28">
        <f t="shared" si="44"/>
        <v>20945.784756040001</v>
      </c>
      <c r="Y111" s="28">
        <f t="shared" si="45"/>
        <v>0</v>
      </c>
      <c r="Z111" s="45" t="str">
        <f t="shared" si="46"/>
        <v>NA</v>
      </c>
      <c r="AA111" s="29" t="str">
        <f t="shared" si="47"/>
        <v>N</v>
      </c>
      <c r="AB111" s="46">
        <f t="shared" si="48"/>
        <v>1</v>
      </c>
      <c r="AC111" s="31">
        <f t="shared" si="49"/>
        <v>20000</v>
      </c>
      <c r="AD111" s="31">
        <f t="shared" si="50"/>
        <v>65000</v>
      </c>
      <c r="AE111" s="31">
        <f t="shared" si="51"/>
        <v>20000</v>
      </c>
      <c r="AF111" s="47">
        <f t="shared" si="52"/>
        <v>1739.6299982939163</v>
      </c>
      <c r="AG111" s="31">
        <f t="shared" si="53"/>
        <v>0</v>
      </c>
      <c r="AH111" s="48">
        <f t="shared" si="59"/>
        <v>0</v>
      </c>
      <c r="AI111" s="33">
        <f t="shared" si="60"/>
        <v>0</v>
      </c>
      <c r="AJ111" s="33">
        <f t="shared" si="61"/>
        <v>0</v>
      </c>
      <c r="AK111" s="33">
        <f t="shared" si="62"/>
        <v>0</v>
      </c>
      <c r="AL111" s="33">
        <f t="shared" si="63"/>
        <v>0</v>
      </c>
      <c r="AM111" s="34">
        <f t="shared" si="64"/>
        <v>1739.6299982939163</v>
      </c>
    </row>
    <row r="112" spans="1:39" ht="15.75" customHeight="1" x14ac:dyDescent="0.3">
      <c r="A112" s="166" t="s">
        <v>1317</v>
      </c>
      <c r="B112" s="99">
        <v>11579</v>
      </c>
      <c r="C112" s="99">
        <v>38901</v>
      </c>
      <c r="D112" s="165">
        <v>44594</v>
      </c>
      <c r="E112" s="165">
        <v>44900</v>
      </c>
      <c r="F112" s="166">
        <v>4</v>
      </c>
      <c r="G112" s="178">
        <v>2.17</v>
      </c>
      <c r="H112" s="181">
        <v>0.75</v>
      </c>
      <c r="I112" s="180">
        <v>7.3099999999999998E-2</v>
      </c>
      <c r="J112" s="21">
        <f t="shared" si="30"/>
        <v>1.83</v>
      </c>
      <c r="K112" s="21" t="str">
        <f t="shared" si="31"/>
        <v>Y</v>
      </c>
      <c r="L112" s="37" t="str">
        <f t="shared" si="32"/>
        <v>NA</v>
      </c>
      <c r="M112" s="8" t="str">
        <f t="shared" si="33"/>
        <v>Y</v>
      </c>
      <c r="N112" s="42">
        <f t="shared" si="34"/>
        <v>3</v>
      </c>
      <c r="O112" s="43">
        <f t="shared" si="35"/>
        <v>200000</v>
      </c>
      <c r="P112" s="43" t="str">
        <f t="shared" si="36"/>
        <v>NA</v>
      </c>
      <c r="Q112" s="24">
        <f t="shared" si="37"/>
        <v>12425.4249</v>
      </c>
      <c r="R112" s="43">
        <f t="shared" si="38"/>
        <v>0</v>
      </c>
      <c r="S112" s="24">
        <f t="shared" si="39"/>
        <v>1000000</v>
      </c>
      <c r="T112" s="25" t="str">
        <f t="shared" si="40"/>
        <v>Y</v>
      </c>
      <c r="U112" s="44">
        <f t="shared" si="41"/>
        <v>2</v>
      </c>
      <c r="V112" s="45">
        <f t="shared" si="42"/>
        <v>200000</v>
      </c>
      <c r="W112" s="45">
        <f t="shared" si="43"/>
        <v>1000000</v>
      </c>
      <c r="X112" s="28">
        <f t="shared" si="44"/>
        <v>13333.72346019</v>
      </c>
      <c r="Y112" s="28">
        <f t="shared" si="45"/>
        <v>0</v>
      </c>
      <c r="Z112" s="45" t="str">
        <f t="shared" si="46"/>
        <v>NA</v>
      </c>
      <c r="AA112" s="29" t="str">
        <f t="shared" si="47"/>
        <v>N</v>
      </c>
      <c r="AB112" s="46">
        <f t="shared" si="48"/>
        <v>1</v>
      </c>
      <c r="AC112" s="31">
        <f t="shared" si="49"/>
        <v>20000</v>
      </c>
      <c r="AD112" s="31">
        <f t="shared" si="50"/>
        <v>65000</v>
      </c>
      <c r="AE112" s="31">
        <f t="shared" si="51"/>
        <v>14308.418645129888</v>
      </c>
      <c r="AF112" s="47">
        <f t="shared" si="52"/>
        <v>0</v>
      </c>
      <c r="AG112" s="31">
        <f t="shared" si="53"/>
        <v>0</v>
      </c>
      <c r="AH112" s="48">
        <f t="shared" si="59"/>
        <v>0</v>
      </c>
      <c r="AI112" s="33">
        <f t="shared" si="60"/>
        <v>0</v>
      </c>
      <c r="AJ112" s="33">
        <f t="shared" si="61"/>
        <v>0</v>
      </c>
      <c r="AK112" s="33">
        <f t="shared" si="62"/>
        <v>0</v>
      </c>
      <c r="AL112" s="33">
        <f t="shared" si="63"/>
        <v>0</v>
      </c>
      <c r="AM112" s="34">
        <f t="shared" si="64"/>
        <v>0</v>
      </c>
    </row>
    <row r="113" spans="1:39" ht="15.75" customHeight="1" x14ac:dyDescent="0.3">
      <c r="A113" s="166" t="s">
        <v>1318</v>
      </c>
      <c r="B113" s="99">
        <v>14671</v>
      </c>
      <c r="C113" s="99">
        <v>69067</v>
      </c>
      <c r="D113" s="165">
        <v>44557</v>
      </c>
      <c r="E113" s="165">
        <v>44645</v>
      </c>
      <c r="F113" s="166">
        <v>4</v>
      </c>
      <c r="G113" s="178">
        <v>3.86</v>
      </c>
      <c r="H113" s="181">
        <v>0.5</v>
      </c>
      <c r="I113" s="180">
        <v>6.7799999999999999E-2</v>
      </c>
      <c r="J113" s="21">
        <f t="shared" si="30"/>
        <v>0.14000000000000012</v>
      </c>
      <c r="K113" s="21" t="str">
        <f t="shared" si="31"/>
        <v>Y</v>
      </c>
      <c r="L113" s="37" t="str">
        <f t="shared" si="32"/>
        <v>NA</v>
      </c>
      <c r="M113" s="8" t="str">
        <f t="shared" si="33"/>
        <v>Y</v>
      </c>
      <c r="N113" s="42">
        <f t="shared" si="34"/>
        <v>1</v>
      </c>
      <c r="O113" s="43">
        <f t="shared" si="35"/>
        <v>200000</v>
      </c>
      <c r="P113" s="43" t="str">
        <f t="shared" si="36"/>
        <v>NA</v>
      </c>
      <c r="Q113" s="24">
        <f t="shared" si="37"/>
        <v>15665.693800000001</v>
      </c>
      <c r="R113" s="43">
        <f t="shared" si="38"/>
        <v>0</v>
      </c>
      <c r="S113" s="24">
        <f t="shared" si="39"/>
        <v>1000000</v>
      </c>
      <c r="T113" s="25" t="str">
        <f t="shared" si="40"/>
        <v>N</v>
      </c>
      <c r="U113" s="44">
        <f t="shared" si="41"/>
        <v>0</v>
      </c>
      <c r="V113" s="45">
        <f t="shared" si="42"/>
        <v>0</v>
      </c>
      <c r="W113" s="45">
        <f t="shared" si="43"/>
        <v>0</v>
      </c>
      <c r="X113" s="28">
        <f t="shared" si="44"/>
        <v>0</v>
      </c>
      <c r="Y113" s="28">
        <f t="shared" si="45"/>
        <v>0</v>
      </c>
      <c r="Z113" s="45">
        <f t="shared" si="46"/>
        <v>0</v>
      </c>
      <c r="AA113" s="29" t="str">
        <f t="shared" si="47"/>
        <v>N</v>
      </c>
      <c r="AB113" s="46">
        <f t="shared" si="48"/>
        <v>0</v>
      </c>
      <c r="AC113" s="31">
        <f t="shared" si="49"/>
        <v>0</v>
      </c>
      <c r="AD113" s="31">
        <f t="shared" si="50"/>
        <v>0</v>
      </c>
      <c r="AE113" s="31">
        <f t="shared" si="51"/>
        <v>0</v>
      </c>
      <c r="AF113" s="47">
        <f t="shared" si="52"/>
        <v>0</v>
      </c>
      <c r="AG113" s="31">
        <f t="shared" si="53"/>
        <v>0</v>
      </c>
      <c r="AH113" s="48">
        <f t="shared" si="59"/>
        <v>0</v>
      </c>
      <c r="AI113" s="33">
        <f t="shared" si="60"/>
        <v>0</v>
      </c>
      <c r="AJ113" s="33">
        <f t="shared" si="61"/>
        <v>0</v>
      </c>
      <c r="AK113" s="33">
        <f t="shared" si="62"/>
        <v>0</v>
      </c>
      <c r="AL113" s="33">
        <f t="shared" si="63"/>
        <v>0</v>
      </c>
      <c r="AM113" s="34">
        <f t="shared" si="64"/>
        <v>0</v>
      </c>
    </row>
    <row r="114" spans="1:39" ht="15.75" customHeight="1" x14ac:dyDescent="0.3">
      <c r="A114" s="166" t="s">
        <v>1319</v>
      </c>
      <c r="B114" s="99">
        <v>23262</v>
      </c>
      <c r="C114" s="99">
        <v>81204</v>
      </c>
      <c r="D114" s="165">
        <v>46020</v>
      </c>
      <c r="E114" s="165">
        <v>46252</v>
      </c>
      <c r="F114" s="166">
        <v>2</v>
      </c>
      <c r="G114" s="178">
        <v>0.6</v>
      </c>
      <c r="H114" s="181">
        <v>0.25</v>
      </c>
      <c r="I114" s="180">
        <v>4.6800000000000001E-2</v>
      </c>
      <c r="J114" s="21">
        <f t="shared" si="30"/>
        <v>1.4</v>
      </c>
      <c r="K114" s="21" t="str">
        <f t="shared" si="31"/>
        <v>Y</v>
      </c>
      <c r="L114" s="37" t="str">
        <f t="shared" si="32"/>
        <v>NA</v>
      </c>
      <c r="M114" s="8" t="str">
        <f t="shared" si="33"/>
        <v>Y</v>
      </c>
      <c r="N114" s="42">
        <f t="shared" si="34"/>
        <v>6</v>
      </c>
      <c r="O114" s="43">
        <f t="shared" si="35"/>
        <v>200000</v>
      </c>
      <c r="P114" s="43" t="str">
        <f t="shared" si="36"/>
        <v>NA</v>
      </c>
      <c r="Q114" s="24">
        <f t="shared" si="37"/>
        <v>24350.661599999999</v>
      </c>
      <c r="R114" s="43">
        <f t="shared" si="38"/>
        <v>0</v>
      </c>
      <c r="S114" s="24">
        <f t="shared" si="39"/>
        <v>1000000</v>
      </c>
      <c r="T114" s="25" t="str">
        <f t="shared" si="40"/>
        <v>Y</v>
      </c>
      <c r="U114" s="44">
        <f t="shared" si="41"/>
        <v>5</v>
      </c>
      <c r="V114" s="45">
        <f t="shared" si="42"/>
        <v>200000</v>
      </c>
      <c r="W114" s="45">
        <f t="shared" si="43"/>
        <v>1000000</v>
      </c>
      <c r="X114" s="28">
        <f t="shared" si="44"/>
        <v>25490.27256288</v>
      </c>
      <c r="Y114" s="28">
        <f t="shared" si="45"/>
        <v>0</v>
      </c>
      <c r="Z114" s="45" t="str">
        <f t="shared" si="46"/>
        <v>NA</v>
      </c>
      <c r="AA114" s="29" t="str">
        <f t="shared" si="47"/>
        <v>N</v>
      </c>
      <c r="AB114" s="46">
        <f t="shared" si="48"/>
        <v>4</v>
      </c>
      <c r="AC114" s="31">
        <f t="shared" si="49"/>
        <v>20000</v>
      </c>
      <c r="AD114" s="31">
        <f t="shared" si="50"/>
        <v>65000</v>
      </c>
      <c r="AE114" s="31">
        <f t="shared" si="51"/>
        <v>20000</v>
      </c>
      <c r="AF114" s="47">
        <f t="shared" si="52"/>
        <v>6683.2173188227825</v>
      </c>
      <c r="AG114" s="31">
        <f t="shared" si="53"/>
        <v>0</v>
      </c>
      <c r="AH114" s="48">
        <f t="shared" si="59"/>
        <v>3</v>
      </c>
      <c r="AI114" s="33">
        <f t="shared" si="60"/>
        <v>20000</v>
      </c>
      <c r="AJ114" s="33">
        <f t="shared" si="61"/>
        <v>65000</v>
      </c>
      <c r="AK114" s="33">
        <f t="shared" si="62"/>
        <v>0</v>
      </c>
      <c r="AL114" s="33">
        <f t="shared" si="63"/>
        <v>27931.991889343688</v>
      </c>
      <c r="AM114" s="34">
        <f t="shared" si="64"/>
        <v>34615.209208166474</v>
      </c>
    </row>
    <row r="115" spans="1:39" ht="15.75" customHeight="1" x14ac:dyDescent="0.3">
      <c r="A115" s="166" t="s">
        <v>1320</v>
      </c>
      <c r="B115" s="99">
        <v>17485</v>
      </c>
      <c r="C115" s="99">
        <v>76174</v>
      </c>
      <c r="D115" s="165">
        <v>45983</v>
      </c>
      <c r="E115" s="165">
        <v>46132</v>
      </c>
      <c r="F115" s="166">
        <v>4</v>
      </c>
      <c r="G115" s="178">
        <v>0.2</v>
      </c>
      <c r="H115" s="181">
        <v>0.75</v>
      </c>
      <c r="I115" s="180">
        <v>7.9100000000000004E-2</v>
      </c>
      <c r="J115" s="21">
        <f t="shared" si="30"/>
        <v>3.8</v>
      </c>
      <c r="K115" s="21" t="str">
        <f t="shared" si="31"/>
        <v>Y</v>
      </c>
      <c r="L115" s="37" t="str">
        <f t="shared" si="32"/>
        <v>NA</v>
      </c>
      <c r="M115" s="8" t="str">
        <f t="shared" si="33"/>
        <v>Y</v>
      </c>
      <c r="N115" s="42">
        <f t="shared" si="34"/>
        <v>6</v>
      </c>
      <c r="O115" s="43">
        <f t="shared" si="35"/>
        <v>200000</v>
      </c>
      <c r="P115" s="43" t="str">
        <f t="shared" si="36"/>
        <v>NA</v>
      </c>
      <c r="Q115" s="24">
        <f t="shared" si="37"/>
        <v>18868.0635</v>
      </c>
      <c r="R115" s="43">
        <f t="shared" si="38"/>
        <v>0</v>
      </c>
      <c r="S115" s="24">
        <f t="shared" si="39"/>
        <v>1000000</v>
      </c>
      <c r="T115" s="25" t="str">
        <f t="shared" si="40"/>
        <v>Y</v>
      </c>
      <c r="U115" s="44">
        <f t="shared" si="41"/>
        <v>5</v>
      </c>
      <c r="V115" s="45">
        <f t="shared" si="42"/>
        <v>200000</v>
      </c>
      <c r="W115" s="45">
        <f t="shared" si="43"/>
        <v>1000000</v>
      </c>
      <c r="X115" s="28">
        <f t="shared" si="44"/>
        <v>20360.527322850001</v>
      </c>
      <c r="Y115" s="28">
        <f t="shared" si="45"/>
        <v>0</v>
      </c>
      <c r="Z115" s="45" t="str">
        <f t="shared" si="46"/>
        <v>NA</v>
      </c>
      <c r="AA115" s="29" t="str">
        <f t="shared" si="47"/>
        <v>Y</v>
      </c>
      <c r="AB115" s="46">
        <f t="shared" si="48"/>
        <v>4</v>
      </c>
      <c r="AC115" s="31">
        <f t="shared" si="49"/>
        <v>200000</v>
      </c>
      <c r="AD115" s="31">
        <f t="shared" si="50"/>
        <v>1000000</v>
      </c>
      <c r="AE115" s="31">
        <f t="shared" si="51"/>
        <v>21971.045034087434</v>
      </c>
      <c r="AF115" s="47">
        <f t="shared" si="52"/>
        <v>0</v>
      </c>
      <c r="AG115" s="31" t="str">
        <f t="shared" si="53"/>
        <v>NA</v>
      </c>
      <c r="AH115" s="48">
        <f t="shared" si="59"/>
        <v>3</v>
      </c>
      <c r="AI115" s="33">
        <f t="shared" si="60"/>
        <v>20000</v>
      </c>
      <c r="AJ115" s="33">
        <f t="shared" si="61"/>
        <v>65000</v>
      </c>
      <c r="AK115" s="33">
        <f t="shared" si="62"/>
        <v>20000</v>
      </c>
      <c r="AL115" s="33">
        <f t="shared" si="63"/>
        <v>3708.9546962837485</v>
      </c>
      <c r="AM115" s="34">
        <f t="shared" si="64"/>
        <v>3708.9546962837485</v>
      </c>
    </row>
    <row r="116" spans="1:39" ht="15.75" customHeight="1" x14ac:dyDescent="0.3">
      <c r="A116" s="166" t="s">
        <v>1321</v>
      </c>
      <c r="B116" s="99">
        <v>20213</v>
      </c>
      <c r="C116" s="99">
        <v>69821</v>
      </c>
      <c r="D116" s="165">
        <v>44875</v>
      </c>
      <c r="E116" s="165">
        <v>45114</v>
      </c>
      <c r="F116" s="166">
        <v>2</v>
      </c>
      <c r="G116" s="178">
        <v>0.37</v>
      </c>
      <c r="H116" s="181">
        <v>0.25</v>
      </c>
      <c r="I116" s="180">
        <v>3.6299999999999999E-2</v>
      </c>
      <c r="J116" s="21">
        <f t="shared" si="30"/>
        <v>1.63</v>
      </c>
      <c r="K116" s="21" t="str">
        <f t="shared" si="31"/>
        <v>Y</v>
      </c>
      <c r="L116" s="37" t="str">
        <f t="shared" si="32"/>
        <v>NA</v>
      </c>
      <c r="M116" s="8" t="str">
        <f t="shared" si="33"/>
        <v>Y</v>
      </c>
      <c r="N116" s="42">
        <f t="shared" si="34"/>
        <v>7</v>
      </c>
      <c r="O116" s="43">
        <f t="shared" si="35"/>
        <v>200000</v>
      </c>
      <c r="P116" s="43" t="str">
        <f t="shared" si="36"/>
        <v>NA</v>
      </c>
      <c r="Q116" s="24">
        <f t="shared" si="37"/>
        <v>20946.731899999999</v>
      </c>
      <c r="R116" s="43">
        <f t="shared" si="38"/>
        <v>0</v>
      </c>
      <c r="S116" s="24">
        <f t="shared" si="39"/>
        <v>1000000</v>
      </c>
      <c r="T116" s="25" t="str">
        <f t="shared" si="40"/>
        <v>Y</v>
      </c>
      <c r="U116" s="44">
        <f t="shared" si="41"/>
        <v>6</v>
      </c>
      <c r="V116" s="45">
        <f t="shared" si="42"/>
        <v>200000</v>
      </c>
      <c r="W116" s="45">
        <f t="shared" si="43"/>
        <v>1000000</v>
      </c>
      <c r="X116" s="28">
        <f t="shared" si="44"/>
        <v>21707.098267969999</v>
      </c>
      <c r="Y116" s="28">
        <f t="shared" si="45"/>
        <v>0</v>
      </c>
      <c r="Z116" s="45" t="str">
        <f t="shared" si="46"/>
        <v>NA</v>
      </c>
      <c r="AA116" s="29" t="str">
        <f t="shared" si="47"/>
        <v>N</v>
      </c>
      <c r="AB116" s="46">
        <f t="shared" si="48"/>
        <v>5</v>
      </c>
      <c r="AC116" s="31">
        <f t="shared" si="49"/>
        <v>20000</v>
      </c>
      <c r="AD116" s="31">
        <f t="shared" si="50"/>
        <v>65000</v>
      </c>
      <c r="AE116" s="31">
        <f t="shared" si="51"/>
        <v>20000</v>
      </c>
      <c r="AF116" s="47">
        <f t="shared" si="52"/>
        <v>2495.065935097311</v>
      </c>
      <c r="AG116" s="31">
        <f t="shared" si="53"/>
        <v>0</v>
      </c>
      <c r="AH116" s="48">
        <f t="shared" si="59"/>
        <v>4</v>
      </c>
      <c r="AI116" s="33">
        <f t="shared" si="60"/>
        <v>20000</v>
      </c>
      <c r="AJ116" s="33">
        <f t="shared" si="61"/>
        <v>65000</v>
      </c>
      <c r="AK116" s="33">
        <f t="shared" si="62"/>
        <v>0</v>
      </c>
      <c r="AL116" s="33">
        <f t="shared" si="63"/>
        <v>23311.636828541345</v>
      </c>
      <c r="AM116" s="34">
        <f t="shared" si="64"/>
        <v>25806.702763638656</v>
      </c>
    </row>
    <row r="117" spans="1:39" ht="15.75" customHeight="1" x14ac:dyDescent="0.3">
      <c r="A117" s="166" t="s">
        <v>1322</v>
      </c>
      <c r="B117" s="99">
        <v>8184</v>
      </c>
      <c r="C117" s="99">
        <v>48959</v>
      </c>
      <c r="D117" s="165">
        <v>45104</v>
      </c>
      <c r="E117" s="165">
        <v>45203</v>
      </c>
      <c r="F117" s="166">
        <v>4</v>
      </c>
      <c r="G117" s="178">
        <v>1.87</v>
      </c>
      <c r="H117" s="181">
        <v>1</v>
      </c>
      <c r="I117" s="180">
        <v>5.6099999999999997E-2</v>
      </c>
      <c r="J117" s="21">
        <f t="shared" si="30"/>
        <v>2.13</v>
      </c>
      <c r="K117" s="21" t="str">
        <f t="shared" si="31"/>
        <v>Y</v>
      </c>
      <c r="L117" s="37" t="str">
        <f t="shared" si="32"/>
        <v>NA</v>
      </c>
      <c r="M117" s="8" t="str">
        <f t="shared" si="33"/>
        <v>Y</v>
      </c>
      <c r="N117" s="42">
        <f t="shared" si="34"/>
        <v>3</v>
      </c>
      <c r="O117" s="43">
        <f t="shared" si="35"/>
        <v>200000</v>
      </c>
      <c r="P117" s="43" t="str">
        <f t="shared" si="36"/>
        <v>NA</v>
      </c>
      <c r="Q117" s="24">
        <f t="shared" si="37"/>
        <v>8643.1224000000002</v>
      </c>
      <c r="R117" s="43">
        <f t="shared" si="38"/>
        <v>0</v>
      </c>
      <c r="S117" s="24">
        <f t="shared" si="39"/>
        <v>1000000</v>
      </c>
      <c r="T117" s="25" t="str">
        <f t="shared" si="40"/>
        <v>Y</v>
      </c>
      <c r="U117" s="44">
        <f t="shared" si="41"/>
        <v>2</v>
      </c>
      <c r="V117" s="45">
        <f t="shared" si="42"/>
        <v>200000</v>
      </c>
      <c r="W117" s="45">
        <f t="shared" si="43"/>
        <v>1000000</v>
      </c>
      <c r="X117" s="28">
        <f t="shared" si="44"/>
        <v>9128.0015666400013</v>
      </c>
      <c r="Y117" s="28">
        <f t="shared" si="45"/>
        <v>0</v>
      </c>
      <c r="Z117" s="45" t="str">
        <f t="shared" si="46"/>
        <v>NA</v>
      </c>
      <c r="AA117" s="29" t="str">
        <f t="shared" si="47"/>
        <v>Y</v>
      </c>
      <c r="AB117" s="46">
        <f t="shared" si="48"/>
        <v>1</v>
      </c>
      <c r="AC117" s="31">
        <f t="shared" si="49"/>
        <v>200000</v>
      </c>
      <c r="AD117" s="31">
        <f t="shared" si="50"/>
        <v>1000000</v>
      </c>
      <c r="AE117" s="31">
        <f t="shared" si="51"/>
        <v>9640.082454528505</v>
      </c>
      <c r="AF117" s="47">
        <f t="shared" si="52"/>
        <v>0</v>
      </c>
      <c r="AG117" s="31" t="str">
        <f t="shared" si="53"/>
        <v>NA</v>
      </c>
      <c r="AH117" s="48">
        <f t="shared" si="59"/>
        <v>0</v>
      </c>
      <c r="AI117" s="33">
        <f t="shared" si="60"/>
        <v>0</v>
      </c>
      <c r="AJ117" s="33">
        <f t="shared" si="61"/>
        <v>0</v>
      </c>
      <c r="AK117" s="33">
        <f t="shared" si="62"/>
        <v>0</v>
      </c>
      <c r="AL117" s="33">
        <f t="shared" si="63"/>
        <v>0</v>
      </c>
      <c r="AM117" s="34">
        <f t="shared" si="64"/>
        <v>0</v>
      </c>
    </row>
    <row r="118" spans="1:39" ht="15.75" customHeight="1" x14ac:dyDescent="0.3">
      <c r="A118" s="166" t="s">
        <v>1323</v>
      </c>
      <c r="B118" s="99">
        <v>8244</v>
      </c>
      <c r="C118" s="99">
        <v>82383</v>
      </c>
      <c r="D118" s="165">
        <v>44944</v>
      </c>
      <c r="E118" s="165">
        <v>45182</v>
      </c>
      <c r="F118" s="166">
        <v>4</v>
      </c>
      <c r="G118" s="178">
        <v>0.23</v>
      </c>
      <c r="H118" s="181">
        <v>0.75</v>
      </c>
      <c r="I118" s="180">
        <v>3.0200000000000001E-2</v>
      </c>
      <c r="J118" s="21">
        <f t="shared" si="30"/>
        <v>3.77</v>
      </c>
      <c r="K118" s="21" t="str">
        <f t="shared" si="31"/>
        <v>Y</v>
      </c>
      <c r="L118" s="37" t="str">
        <f t="shared" si="32"/>
        <v>NA</v>
      </c>
      <c r="M118" s="8" t="str">
        <f t="shared" si="33"/>
        <v>Y</v>
      </c>
      <c r="N118" s="42">
        <f t="shared" si="34"/>
        <v>6</v>
      </c>
      <c r="O118" s="43">
        <f t="shared" si="35"/>
        <v>200000</v>
      </c>
      <c r="P118" s="43" t="str">
        <f t="shared" si="36"/>
        <v>NA</v>
      </c>
      <c r="Q118" s="24">
        <f t="shared" si="37"/>
        <v>8492.9688000000006</v>
      </c>
      <c r="R118" s="43">
        <f t="shared" si="38"/>
        <v>0</v>
      </c>
      <c r="S118" s="24">
        <f t="shared" si="39"/>
        <v>1000000</v>
      </c>
      <c r="T118" s="25" t="str">
        <f t="shared" si="40"/>
        <v>Y</v>
      </c>
      <c r="U118" s="44">
        <f t="shared" si="41"/>
        <v>5</v>
      </c>
      <c r="V118" s="45">
        <f t="shared" si="42"/>
        <v>200000</v>
      </c>
      <c r="W118" s="45">
        <f t="shared" si="43"/>
        <v>1000000</v>
      </c>
      <c r="X118" s="28">
        <f t="shared" si="44"/>
        <v>8749.4564577600013</v>
      </c>
      <c r="Y118" s="28">
        <f t="shared" si="45"/>
        <v>0</v>
      </c>
      <c r="Z118" s="45" t="str">
        <f t="shared" si="46"/>
        <v>NA</v>
      </c>
      <c r="AA118" s="29" t="str">
        <f t="shared" si="47"/>
        <v>Y</v>
      </c>
      <c r="AB118" s="46">
        <f t="shared" si="48"/>
        <v>4</v>
      </c>
      <c r="AC118" s="31">
        <f t="shared" si="49"/>
        <v>200000</v>
      </c>
      <c r="AD118" s="31">
        <f t="shared" si="50"/>
        <v>1000000</v>
      </c>
      <c r="AE118" s="31">
        <f t="shared" si="51"/>
        <v>9013.6900427843539</v>
      </c>
      <c r="AF118" s="47">
        <f t="shared" si="52"/>
        <v>0</v>
      </c>
      <c r="AG118" s="31" t="str">
        <f t="shared" si="53"/>
        <v>NA</v>
      </c>
      <c r="AH118" s="48">
        <f t="shared" si="59"/>
        <v>3</v>
      </c>
      <c r="AI118" s="33">
        <f t="shared" si="60"/>
        <v>20000</v>
      </c>
      <c r="AJ118" s="33">
        <f t="shared" si="61"/>
        <v>65000</v>
      </c>
      <c r="AK118" s="33">
        <f t="shared" si="62"/>
        <v>9285.9034820764409</v>
      </c>
      <c r="AL118" s="33">
        <f t="shared" si="63"/>
        <v>0</v>
      </c>
      <c r="AM118" s="34">
        <f t="shared" si="64"/>
        <v>0</v>
      </c>
    </row>
    <row r="119" spans="1:39" ht="15.75" customHeight="1" x14ac:dyDescent="0.3">
      <c r="A119" s="166" t="s">
        <v>1324</v>
      </c>
      <c r="B119" s="99">
        <v>16884</v>
      </c>
      <c r="C119" s="99">
        <v>39906</v>
      </c>
      <c r="D119" s="165">
        <v>44800</v>
      </c>
      <c r="E119" s="165">
        <v>45018</v>
      </c>
      <c r="F119" s="166">
        <v>4</v>
      </c>
      <c r="G119" s="178">
        <v>0.34</v>
      </c>
      <c r="H119" s="181">
        <v>0.75</v>
      </c>
      <c r="I119" s="180">
        <v>2.8299999999999999E-2</v>
      </c>
      <c r="J119" s="21">
        <f t="shared" si="30"/>
        <v>3.66</v>
      </c>
      <c r="K119" s="21" t="str">
        <f t="shared" si="31"/>
        <v>Y</v>
      </c>
      <c r="L119" s="37" t="str">
        <f t="shared" si="32"/>
        <v>NA</v>
      </c>
      <c r="M119" s="8" t="str">
        <f t="shared" si="33"/>
        <v>Y</v>
      </c>
      <c r="N119" s="42">
        <f t="shared" si="34"/>
        <v>5</v>
      </c>
      <c r="O119" s="43">
        <f t="shared" si="35"/>
        <v>200000</v>
      </c>
      <c r="P119" s="43" t="str">
        <f t="shared" si="36"/>
        <v>NA</v>
      </c>
      <c r="Q119" s="24">
        <f t="shared" si="37"/>
        <v>17361.817200000001</v>
      </c>
      <c r="R119" s="43">
        <f t="shared" si="38"/>
        <v>0</v>
      </c>
      <c r="S119" s="24">
        <f t="shared" si="39"/>
        <v>1000000</v>
      </c>
      <c r="T119" s="25" t="str">
        <f t="shared" si="40"/>
        <v>Y</v>
      </c>
      <c r="U119" s="44">
        <f t="shared" si="41"/>
        <v>4</v>
      </c>
      <c r="V119" s="45">
        <f t="shared" si="42"/>
        <v>200000</v>
      </c>
      <c r="W119" s="45">
        <f t="shared" si="43"/>
        <v>1000000</v>
      </c>
      <c r="X119" s="28">
        <f t="shared" si="44"/>
        <v>17853.156626760003</v>
      </c>
      <c r="Y119" s="28">
        <f t="shared" si="45"/>
        <v>0</v>
      </c>
      <c r="Z119" s="45" t="str">
        <f t="shared" si="46"/>
        <v>NA</v>
      </c>
      <c r="AA119" s="29" t="str">
        <f t="shared" si="47"/>
        <v>Y</v>
      </c>
      <c r="AB119" s="46">
        <f t="shared" si="48"/>
        <v>3</v>
      </c>
      <c r="AC119" s="31">
        <f t="shared" si="49"/>
        <v>200000</v>
      </c>
      <c r="AD119" s="31">
        <f t="shared" si="50"/>
        <v>1000000</v>
      </c>
      <c r="AE119" s="31">
        <f t="shared" si="51"/>
        <v>18358.400959297313</v>
      </c>
      <c r="AF119" s="47">
        <f t="shared" si="52"/>
        <v>0</v>
      </c>
      <c r="AG119" s="31" t="str">
        <f t="shared" si="53"/>
        <v>NA</v>
      </c>
      <c r="AH119" s="48">
        <f t="shared" si="59"/>
        <v>2</v>
      </c>
      <c r="AI119" s="33">
        <f t="shared" si="60"/>
        <v>20000</v>
      </c>
      <c r="AJ119" s="33">
        <f t="shared" si="61"/>
        <v>65000</v>
      </c>
      <c r="AK119" s="33">
        <f t="shared" si="62"/>
        <v>18877.943706445425</v>
      </c>
      <c r="AL119" s="33">
        <f t="shared" si="63"/>
        <v>0</v>
      </c>
      <c r="AM119" s="34">
        <f t="shared" si="64"/>
        <v>0</v>
      </c>
    </row>
    <row r="120" spans="1:39" ht="15.75" customHeight="1" x14ac:dyDescent="0.3">
      <c r="A120" s="166" t="s">
        <v>1325</v>
      </c>
      <c r="B120" s="99">
        <v>8003</v>
      </c>
      <c r="C120" s="99">
        <v>45804</v>
      </c>
      <c r="D120" s="165">
        <v>44890</v>
      </c>
      <c r="E120" s="165">
        <v>45247</v>
      </c>
      <c r="F120" s="166">
        <v>2</v>
      </c>
      <c r="G120" s="178">
        <v>0.2</v>
      </c>
      <c r="H120" s="181">
        <v>0.75</v>
      </c>
      <c r="I120" s="180">
        <v>3.2000000000000001E-2</v>
      </c>
      <c r="J120" s="21">
        <f t="shared" si="30"/>
        <v>1.8</v>
      </c>
      <c r="K120" s="21" t="str">
        <f t="shared" si="31"/>
        <v>Y</v>
      </c>
      <c r="L120" s="37" t="str">
        <f t="shared" si="32"/>
        <v>NA</v>
      </c>
      <c r="M120" s="8" t="str">
        <f t="shared" si="33"/>
        <v>Y</v>
      </c>
      <c r="N120" s="42">
        <f t="shared" si="34"/>
        <v>3</v>
      </c>
      <c r="O120" s="43">
        <f t="shared" si="35"/>
        <v>200000</v>
      </c>
      <c r="P120" s="43" t="str">
        <f t="shared" si="36"/>
        <v>NA</v>
      </c>
      <c r="Q120" s="24">
        <f t="shared" si="37"/>
        <v>8259.0959999999995</v>
      </c>
      <c r="R120" s="43">
        <f t="shared" si="38"/>
        <v>0</v>
      </c>
      <c r="S120" s="24">
        <f t="shared" si="39"/>
        <v>1000000</v>
      </c>
      <c r="T120" s="25" t="str">
        <f t="shared" si="40"/>
        <v>Y</v>
      </c>
      <c r="U120" s="44">
        <f t="shared" si="41"/>
        <v>2</v>
      </c>
      <c r="V120" s="45">
        <f t="shared" si="42"/>
        <v>200000</v>
      </c>
      <c r="W120" s="45">
        <f t="shared" si="43"/>
        <v>1000000</v>
      </c>
      <c r="X120" s="28">
        <f t="shared" si="44"/>
        <v>8523.3870719999995</v>
      </c>
      <c r="Y120" s="28">
        <f t="shared" si="45"/>
        <v>0</v>
      </c>
      <c r="Z120" s="45" t="str">
        <f t="shared" si="46"/>
        <v>NA</v>
      </c>
      <c r="AA120" s="29" t="str">
        <f t="shared" si="47"/>
        <v>N</v>
      </c>
      <c r="AB120" s="46">
        <f t="shared" si="48"/>
        <v>1</v>
      </c>
      <c r="AC120" s="31">
        <f t="shared" si="49"/>
        <v>20000</v>
      </c>
      <c r="AD120" s="31">
        <f t="shared" si="50"/>
        <v>65000</v>
      </c>
      <c r="AE120" s="31">
        <f t="shared" si="51"/>
        <v>8796.1354583039993</v>
      </c>
      <c r="AF120" s="47">
        <f t="shared" si="52"/>
        <v>0</v>
      </c>
      <c r="AG120" s="31">
        <f t="shared" si="53"/>
        <v>0</v>
      </c>
      <c r="AH120" s="48">
        <f t="shared" si="59"/>
        <v>0</v>
      </c>
      <c r="AI120" s="33">
        <f t="shared" si="60"/>
        <v>0</v>
      </c>
      <c r="AJ120" s="33">
        <f t="shared" si="61"/>
        <v>0</v>
      </c>
      <c r="AK120" s="33">
        <f t="shared" si="62"/>
        <v>0</v>
      </c>
      <c r="AL120" s="33">
        <f t="shared" si="63"/>
        <v>0</v>
      </c>
      <c r="AM120" s="34">
        <f t="shared" si="64"/>
        <v>0</v>
      </c>
    </row>
    <row r="121" spans="1:39" ht="15.75" customHeight="1" x14ac:dyDescent="0.3">
      <c r="A121" s="166" t="s">
        <v>1326</v>
      </c>
      <c r="B121" s="99">
        <v>11724</v>
      </c>
      <c r="C121" s="99">
        <v>30716</v>
      </c>
      <c r="D121" s="165">
        <v>44505</v>
      </c>
      <c r="E121" s="165">
        <v>44818</v>
      </c>
      <c r="F121" s="166">
        <v>2</v>
      </c>
      <c r="G121" s="178">
        <v>1.21</v>
      </c>
      <c r="H121" s="181">
        <v>0.5</v>
      </c>
      <c r="I121" s="180">
        <v>3.7999999999999999E-2</v>
      </c>
      <c r="J121" s="21">
        <f t="shared" si="30"/>
        <v>0.79</v>
      </c>
      <c r="K121" s="21" t="str">
        <f t="shared" si="31"/>
        <v>Y</v>
      </c>
      <c r="L121" s="37" t="str">
        <f t="shared" si="32"/>
        <v>NA</v>
      </c>
      <c r="M121" s="8" t="str">
        <f t="shared" si="33"/>
        <v>Y</v>
      </c>
      <c r="N121" s="42">
        <f t="shared" si="34"/>
        <v>2</v>
      </c>
      <c r="O121" s="43">
        <f t="shared" si="35"/>
        <v>200000</v>
      </c>
      <c r="P121" s="43" t="str">
        <f t="shared" si="36"/>
        <v>NA</v>
      </c>
      <c r="Q121" s="24">
        <f t="shared" si="37"/>
        <v>12169.512000000001</v>
      </c>
      <c r="R121" s="43">
        <f t="shared" si="38"/>
        <v>0</v>
      </c>
      <c r="S121" s="24">
        <f t="shared" si="39"/>
        <v>1000000</v>
      </c>
      <c r="T121" s="25" t="str">
        <f t="shared" si="40"/>
        <v>N</v>
      </c>
      <c r="U121" s="44">
        <f t="shared" si="41"/>
        <v>1</v>
      </c>
      <c r="V121" s="45">
        <f t="shared" si="42"/>
        <v>20000</v>
      </c>
      <c r="W121" s="45">
        <f t="shared" si="43"/>
        <v>65000</v>
      </c>
      <c r="X121" s="28">
        <f t="shared" si="44"/>
        <v>12631.953456000001</v>
      </c>
      <c r="Y121" s="28">
        <f t="shared" si="45"/>
        <v>0</v>
      </c>
      <c r="Z121" s="45">
        <f t="shared" si="46"/>
        <v>9482.5345439999965</v>
      </c>
      <c r="AA121" s="29" t="str">
        <f t="shared" si="47"/>
        <v>N</v>
      </c>
      <c r="AB121" s="46">
        <f t="shared" si="48"/>
        <v>0</v>
      </c>
      <c r="AC121" s="31">
        <f t="shared" si="49"/>
        <v>0</v>
      </c>
      <c r="AD121" s="31">
        <f t="shared" si="50"/>
        <v>0</v>
      </c>
      <c r="AE121" s="31">
        <f t="shared" si="51"/>
        <v>0</v>
      </c>
      <c r="AF121" s="47">
        <f t="shared" si="52"/>
        <v>0</v>
      </c>
      <c r="AG121" s="31">
        <f t="shared" si="53"/>
        <v>0</v>
      </c>
      <c r="AH121" s="48">
        <f t="shared" si="59"/>
        <v>0</v>
      </c>
      <c r="AI121" s="33">
        <f t="shared" si="60"/>
        <v>0</v>
      </c>
      <c r="AJ121" s="33">
        <f t="shared" si="61"/>
        <v>0</v>
      </c>
      <c r="AK121" s="33">
        <f t="shared" si="62"/>
        <v>0</v>
      </c>
      <c r="AL121" s="33">
        <f t="shared" si="63"/>
        <v>0</v>
      </c>
      <c r="AM121" s="34">
        <f t="shared" si="64"/>
        <v>0</v>
      </c>
    </row>
    <row r="122" spans="1:39" ht="15.75" customHeight="1" x14ac:dyDescent="0.3">
      <c r="A122" s="166" t="s">
        <v>1327</v>
      </c>
      <c r="B122" s="99">
        <v>5092</v>
      </c>
      <c r="C122" s="99">
        <v>51434</v>
      </c>
      <c r="D122" s="165">
        <v>44446</v>
      </c>
      <c r="E122" s="165">
        <v>44550</v>
      </c>
      <c r="F122" s="166">
        <v>2</v>
      </c>
      <c r="G122" s="178">
        <v>1.1299999999999999</v>
      </c>
      <c r="H122" s="181">
        <v>0.5</v>
      </c>
      <c r="I122" s="180">
        <v>2.2700000000000001E-2</v>
      </c>
      <c r="J122" s="21">
        <f t="shared" si="30"/>
        <v>0.87000000000000011</v>
      </c>
      <c r="K122" s="21" t="str">
        <f t="shared" si="31"/>
        <v>Y</v>
      </c>
      <c r="L122" s="37" t="str">
        <f t="shared" si="32"/>
        <v>NA</v>
      </c>
      <c r="M122" s="8" t="str">
        <f t="shared" si="33"/>
        <v>Y</v>
      </c>
      <c r="N122" s="42">
        <f t="shared" si="34"/>
        <v>2</v>
      </c>
      <c r="O122" s="43">
        <f t="shared" si="35"/>
        <v>200000</v>
      </c>
      <c r="P122" s="43" t="str">
        <f t="shared" si="36"/>
        <v>NA</v>
      </c>
      <c r="Q122" s="24">
        <f t="shared" si="37"/>
        <v>5207.5883999999996</v>
      </c>
      <c r="R122" s="43">
        <f t="shared" si="38"/>
        <v>0</v>
      </c>
      <c r="S122" s="24">
        <f t="shared" si="39"/>
        <v>1000000</v>
      </c>
      <c r="T122" s="25" t="str">
        <f t="shared" si="40"/>
        <v>N</v>
      </c>
      <c r="U122" s="44">
        <f t="shared" si="41"/>
        <v>1</v>
      </c>
      <c r="V122" s="45">
        <f t="shared" si="42"/>
        <v>20000</v>
      </c>
      <c r="W122" s="45">
        <f t="shared" si="43"/>
        <v>65000</v>
      </c>
      <c r="X122" s="28">
        <f t="shared" si="44"/>
        <v>5325.8006566799995</v>
      </c>
      <c r="Y122" s="28">
        <f t="shared" si="45"/>
        <v>0</v>
      </c>
      <c r="Z122" s="45">
        <f t="shared" si="46"/>
        <v>3032.6109433199999</v>
      </c>
      <c r="AA122" s="29" t="str">
        <f t="shared" si="47"/>
        <v>N</v>
      </c>
      <c r="AB122" s="46">
        <f t="shared" si="48"/>
        <v>0</v>
      </c>
      <c r="AC122" s="31">
        <f t="shared" si="49"/>
        <v>0</v>
      </c>
      <c r="AD122" s="31">
        <f t="shared" si="50"/>
        <v>0</v>
      </c>
      <c r="AE122" s="31">
        <f t="shared" si="51"/>
        <v>0</v>
      </c>
      <c r="AF122" s="47">
        <f t="shared" si="52"/>
        <v>0</v>
      </c>
      <c r="AG122" s="31">
        <f t="shared" si="53"/>
        <v>0</v>
      </c>
      <c r="AH122" s="48">
        <f t="shared" si="59"/>
        <v>0</v>
      </c>
      <c r="AI122" s="33">
        <f t="shared" si="60"/>
        <v>0</v>
      </c>
      <c r="AJ122" s="33">
        <f t="shared" si="61"/>
        <v>0</v>
      </c>
      <c r="AK122" s="33">
        <f t="shared" si="62"/>
        <v>0</v>
      </c>
      <c r="AL122" s="33">
        <f t="shared" si="63"/>
        <v>0</v>
      </c>
      <c r="AM122" s="34">
        <f t="shared" si="64"/>
        <v>0</v>
      </c>
    </row>
    <row r="123" spans="1:39" ht="15.75" customHeight="1" x14ac:dyDescent="0.3">
      <c r="A123" s="166" t="s">
        <v>1328</v>
      </c>
      <c r="B123" s="99">
        <v>5486</v>
      </c>
      <c r="C123" s="99">
        <v>62441</v>
      </c>
      <c r="D123" s="165">
        <v>44587</v>
      </c>
      <c r="E123" s="165">
        <v>44738</v>
      </c>
      <c r="F123" s="166">
        <v>4</v>
      </c>
      <c r="G123" s="178">
        <v>0.16</v>
      </c>
      <c r="H123" s="181">
        <v>0.75</v>
      </c>
      <c r="I123" s="180">
        <v>1.8700000000000001E-2</v>
      </c>
      <c r="J123" s="21">
        <f t="shared" ref="J123:J186" si="65">MAX(0, F123-G123)</f>
        <v>3.84</v>
      </c>
      <c r="K123" s="21" t="str">
        <f t="shared" ref="K123:K186" si="66">IF(
  AND(
    E123 &gt;= D123-10,
    E123 &lt;= DATE(2028,6,30),
    J123 &gt; 0
  ),
  "Y",
  "N"
)</f>
        <v>Y</v>
      </c>
      <c r="L123" s="37" t="str">
        <f t="shared" ref="L123:L186" si="67">IF(
  J123=0,
  0,
  IF(
    K123="Y",
    "NA",
    MAX(0, 65000-C123)
  )
)</f>
        <v>NA</v>
      </c>
      <c r="M123" s="8" t="str">
        <f t="shared" ref="M123:M186" si="68">IF(AND(K123="Y",J123&gt;0),"Y","N")</f>
        <v>Y</v>
      </c>
      <c r="N123" s="42">
        <f t="shared" ref="N123:N186" si="69">ROUNDUP(J123/H123, 0)</f>
        <v>6</v>
      </c>
      <c r="O123" s="43">
        <f t="shared" ref="O123:O186" si="70">IF(
  N123=0,
  0,
  IF(
    M123="Y",
    200000,
    20000
  )
)</f>
        <v>200000</v>
      </c>
      <c r="P123" s="43" t="str">
        <f t="shared" ref="P123:P186" si="71">IF(
  N123=0,
  0,
  IF(
    M123="Y",
    "NA",
    MAX(0, 65000)
  )
)</f>
        <v>NA</v>
      </c>
      <c r="Q123" s="24">
        <f t="shared" ref="Q123:Q186" si="72">IF(
  N123=0,
  0,
  MAX(0, MIN(B123*(1+I123), O123, L123))
)</f>
        <v>5588.5881999999992</v>
      </c>
      <c r="R123" s="43">
        <f t="shared" ref="R123:R186" si="73">IF(
  N123=0,
  0,
  MAX(0, (B123*(1+I123))-Q123)
)</f>
        <v>0</v>
      </c>
      <c r="S123" s="24">
        <f t="shared" ref="S123:S186" si="74">IF(
    M123="Y",
    1000000,
    MAX(0, 65000-C123-Q123)
  )</f>
        <v>1000000</v>
      </c>
      <c r="T123" s="25" t="str">
        <f t="shared" ref="T123:T186" si="75">IF(AND(K123="Y",J123&gt;1),"Y","N")</f>
        <v>Y</v>
      </c>
      <c r="U123" s="44">
        <f t="shared" ref="U123:U186" si="76">MAX(0,(N123-1))</f>
        <v>5</v>
      </c>
      <c r="V123" s="45">
        <f t="shared" ref="V123:V186" si="77">IF(
  U123=0,
  0,
  IF(
    T123="Y",
    200000,
    20000
  )
)</f>
        <v>200000</v>
      </c>
      <c r="W123" s="45">
        <f t="shared" ref="W123:W186" si="78">IF(
  U123=0,
  0,
  IF(
    T123="Y",
    1000000,
    MAX(0, 65000)
  )
)</f>
        <v>1000000</v>
      </c>
      <c r="X123" s="28">
        <f t="shared" ref="X123:X186" si="79">IF(
  U123=0,
  0,
  MAX(0, MIN(B123*(1+I123)*(1+I123), V123, S123, (W123-C123))
)
)</f>
        <v>5693.0947993399986</v>
      </c>
      <c r="Y123" s="28">
        <f t="shared" ref="Y123:Y186" si="80">IF(
  U123=0,
  0,
  MAX(0, (B123*(1+I123)*(1+I123)-X123)
)
)</f>
        <v>0</v>
      </c>
      <c r="Z123" s="45" t="str">
        <f t="shared" ref="Z123:Z186" si="81">IF(
    T123="Y",
    "NA",
    MAX(0, W123-C123-Q123-X123)
  )</f>
        <v>NA</v>
      </c>
      <c r="AA123" s="29" t="str">
        <f t="shared" ref="AA123:AA186" si="82">IF(AND(K123="Y",J123&gt;2),"Y","N")</f>
        <v>Y</v>
      </c>
      <c r="AB123" s="46">
        <f t="shared" ref="AB123:AB186" si="83">MAX(0,(U123-1))</f>
        <v>4</v>
      </c>
      <c r="AC123" s="31">
        <f t="shared" ref="AC123:AC186" si="84">IF(
  AB123=0,
  0,
  IF(
    AA123="Y",
    200000,
    20000
  )
)</f>
        <v>200000</v>
      </c>
      <c r="AD123" s="31">
        <f t="shared" ref="AD123:AD186" si="85">IF(
  AB123=0,
  0,
  IF(
    AA123="Y",
    1000000,
    MAX(0, 65000)
  )
)</f>
        <v>1000000</v>
      </c>
      <c r="AE123" s="31">
        <f t="shared" ref="AE123:AE186" si="86">IF(
  AB123=0,
  0,
  MAX(0, MIN(B123*(1+I123)*(1+I123)*(1+I123), AC123, Z123))
)</f>
        <v>5799.5556720876566</v>
      </c>
      <c r="AF123" s="47">
        <f t="shared" ref="AF123:AF186" si="87">IF(
  AB123=0,
  0,
  MAX(0, (B123*(1+I123)*(1+I123)*(1+I123)-AE123)
)
)</f>
        <v>0</v>
      </c>
      <c r="AG123" s="31" t="str">
        <f t="shared" ref="AG123:AG186" si="88">IF(
    AA123="Y",
    "NA",
    MAX(0, AD123-C123-Q123-X123-AE123)
  )</f>
        <v>NA</v>
      </c>
      <c r="AH123" s="48">
        <f t="shared" si="59"/>
        <v>3</v>
      </c>
      <c r="AI123" s="33">
        <f t="shared" si="60"/>
        <v>20000</v>
      </c>
      <c r="AJ123" s="33">
        <f t="shared" si="61"/>
        <v>65000</v>
      </c>
      <c r="AK123" s="33">
        <f t="shared" si="62"/>
        <v>5908.0073631556952</v>
      </c>
      <c r="AL123" s="33">
        <f t="shared" si="63"/>
        <v>0</v>
      </c>
      <c r="AM123" s="34">
        <f t="shared" si="64"/>
        <v>0</v>
      </c>
    </row>
    <row r="124" spans="1:39" ht="15.75" customHeight="1" x14ac:dyDescent="0.3">
      <c r="A124" s="166" t="s">
        <v>1329</v>
      </c>
      <c r="B124" s="99">
        <v>8724</v>
      </c>
      <c r="C124" s="99">
        <v>27054</v>
      </c>
      <c r="D124" s="165">
        <v>45229</v>
      </c>
      <c r="E124" s="165">
        <v>45488</v>
      </c>
      <c r="F124" s="166">
        <v>4</v>
      </c>
      <c r="G124" s="178">
        <v>2.1</v>
      </c>
      <c r="H124" s="181">
        <v>0.25</v>
      </c>
      <c r="I124" s="180">
        <v>4.6600000000000003E-2</v>
      </c>
      <c r="J124" s="21">
        <f t="shared" si="65"/>
        <v>1.9</v>
      </c>
      <c r="K124" s="21" t="str">
        <f t="shared" si="66"/>
        <v>Y</v>
      </c>
      <c r="L124" s="37" t="str">
        <f t="shared" si="67"/>
        <v>NA</v>
      </c>
      <c r="M124" s="8" t="str">
        <f t="shared" si="68"/>
        <v>Y</v>
      </c>
      <c r="N124" s="42">
        <f t="shared" si="69"/>
        <v>8</v>
      </c>
      <c r="O124" s="43">
        <f t="shared" si="70"/>
        <v>200000</v>
      </c>
      <c r="P124" s="43" t="str">
        <f t="shared" si="71"/>
        <v>NA</v>
      </c>
      <c r="Q124" s="24">
        <f t="shared" si="72"/>
        <v>9130.5383999999995</v>
      </c>
      <c r="R124" s="43">
        <f t="shared" si="73"/>
        <v>0</v>
      </c>
      <c r="S124" s="24">
        <f t="shared" si="74"/>
        <v>1000000</v>
      </c>
      <c r="T124" s="25" t="str">
        <f t="shared" si="75"/>
        <v>Y</v>
      </c>
      <c r="U124" s="44">
        <f t="shared" si="76"/>
        <v>7</v>
      </c>
      <c r="V124" s="45">
        <f t="shared" si="77"/>
        <v>200000</v>
      </c>
      <c r="W124" s="45">
        <f t="shared" si="78"/>
        <v>1000000</v>
      </c>
      <c r="X124" s="28">
        <f t="shared" si="79"/>
        <v>9556.0214894399996</v>
      </c>
      <c r="Y124" s="28">
        <f t="shared" si="80"/>
        <v>0</v>
      </c>
      <c r="Z124" s="45" t="str">
        <f t="shared" si="81"/>
        <v>NA</v>
      </c>
      <c r="AA124" s="29" t="str">
        <f t="shared" si="82"/>
        <v>N</v>
      </c>
      <c r="AB124" s="46">
        <f t="shared" si="83"/>
        <v>6</v>
      </c>
      <c r="AC124" s="31">
        <f t="shared" si="84"/>
        <v>20000</v>
      </c>
      <c r="AD124" s="31">
        <f t="shared" si="85"/>
        <v>65000</v>
      </c>
      <c r="AE124" s="31">
        <f t="shared" si="86"/>
        <v>10001.332090847904</v>
      </c>
      <c r="AF124" s="47">
        <f t="shared" si="87"/>
        <v>0</v>
      </c>
      <c r="AG124" s="31">
        <f t="shared" si="88"/>
        <v>9258.1080197121009</v>
      </c>
      <c r="AH124" s="48">
        <f t="shared" si="59"/>
        <v>5</v>
      </c>
      <c r="AI124" s="33">
        <f t="shared" si="60"/>
        <v>20000</v>
      </c>
      <c r="AJ124" s="33">
        <f t="shared" si="61"/>
        <v>65000</v>
      </c>
      <c r="AK124" s="33">
        <f t="shared" si="62"/>
        <v>9258.1080197121009</v>
      </c>
      <c r="AL124" s="33">
        <f t="shared" si="63"/>
        <v>1209.286146569315</v>
      </c>
      <c r="AM124" s="34">
        <f t="shared" si="64"/>
        <v>1209.286146569315</v>
      </c>
    </row>
    <row r="125" spans="1:39" ht="15.75" customHeight="1" x14ac:dyDescent="0.3">
      <c r="A125" s="166" t="s">
        <v>1330</v>
      </c>
      <c r="B125" s="99">
        <v>6420</v>
      </c>
      <c r="C125" s="99">
        <v>84767</v>
      </c>
      <c r="D125" s="165">
        <v>45587</v>
      </c>
      <c r="E125" s="165">
        <v>45851</v>
      </c>
      <c r="F125" s="166">
        <v>2</v>
      </c>
      <c r="G125" s="178">
        <v>0.22</v>
      </c>
      <c r="H125" s="181">
        <v>1</v>
      </c>
      <c r="I125" s="180">
        <v>7.4300000000000005E-2</v>
      </c>
      <c r="J125" s="21">
        <f t="shared" si="65"/>
        <v>1.78</v>
      </c>
      <c r="K125" s="21" t="str">
        <f t="shared" si="66"/>
        <v>Y</v>
      </c>
      <c r="L125" s="37" t="str">
        <f t="shared" si="67"/>
        <v>NA</v>
      </c>
      <c r="M125" s="8" t="str">
        <f t="shared" si="68"/>
        <v>Y</v>
      </c>
      <c r="N125" s="42">
        <f t="shared" si="69"/>
        <v>2</v>
      </c>
      <c r="O125" s="43">
        <f t="shared" si="70"/>
        <v>200000</v>
      </c>
      <c r="P125" s="43" t="str">
        <f t="shared" si="71"/>
        <v>NA</v>
      </c>
      <c r="Q125" s="24">
        <f t="shared" si="72"/>
        <v>6897.0060000000003</v>
      </c>
      <c r="R125" s="43">
        <f t="shared" si="73"/>
        <v>0</v>
      </c>
      <c r="S125" s="24">
        <f t="shared" si="74"/>
        <v>1000000</v>
      </c>
      <c r="T125" s="25" t="str">
        <f t="shared" si="75"/>
        <v>Y</v>
      </c>
      <c r="U125" s="44">
        <f t="shared" si="76"/>
        <v>1</v>
      </c>
      <c r="V125" s="45">
        <f t="shared" si="77"/>
        <v>200000</v>
      </c>
      <c r="W125" s="45">
        <f t="shared" si="78"/>
        <v>1000000</v>
      </c>
      <c r="X125" s="28">
        <f t="shared" si="79"/>
        <v>7409.4535458000009</v>
      </c>
      <c r="Y125" s="28">
        <f t="shared" si="80"/>
        <v>0</v>
      </c>
      <c r="Z125" s="45" t="str">
        <f t="shared" si="81"/>
        <v>NA</v>
      </c>
      <c r="AA125" s="29" t="str">
        <f t="shared" si="82"/>
        <v>N</v>
      </c>
      <c r="AB125" s="46">
        <f t="shared" si="83"/>
        <v>0</v>
      </c>
      <c r="AC125" s="31">
        <f t="shared" si="84"/>
        <v>0</v>
      </c>
      <c r="AD125" s="31">
        <f t="shared" si="85"/>
        <v>0</v>
      </c>
      <c r="AE125" s="31">
        <f t="shared" si="86"/>
        <v>0</v>
      </c>
      <c r="AF125" s="47">
        <f t="shared" si="87"/>
        <v>0</v>
      </c>
      <c r="AG125" s="31">
        <f t="shared" si="88"/>
        <v>0</v>
      </c>
      <c r="AH125" s="48">
        <f t="shared" si="59"/>
        <v>0</v>
      </c>
      <c r="AI125" s="33">
        <f t="shared" si="60"/>
        <v>0</v>
      </c>
      <c r="AJ125" s="33">
        <f t="shared" si="61"/>
        <v>0</v>
      </c>
      <c r="AK125" s="33">
        <f t="shared" si="62"/>
        <v>0</v>
      </c>
      <c r="AL125" s="33">
        <f t="shared" si="63"/>
        <v>0</v>
      </c>
      <c r="AM125" s="34">
        <f t="shared" si="64"/>
        <v>0</v>
      </c>
    </row>
    <row r="126" spans="1:39" ht="15.75" customHeight="1" x14ac:dyDescent="0.3">
      <c r="A126" s="166" t="s">
        <v>1331</v>
      </c>
      <c r="B126" s="99">
        <v>21065</v>
      </c>
      <c r="C126" s="99">
        <v>89203</v>
      </c>
      <c r="D126" s="165">
        <v>46054</v>
      </c>
      <c r="E126" s="165">
        <v>46125</v>
      </c>
      <c r="F126" s="166">
        <v>4</v>
      </c>
      <c r="G126" s="178">
        <v>2.4700000000000002</v>
      </c>
      <c r="H126" s="181">
        <v>0.25</v>
      </c>
      <c r="I126" s="180">
        <v>2.3800000000000002E-2</v>
      </c>
      <c r="J126" s="21">
        <f t="shared" si="65"/>
        <v>1.5299999999999998</v>
      </c>
      <c r="K126" s="21" t="str">
        <f t="shared" si="66"/>
        <v>Y</v>
      </c>
      <c r="L126" s="37" t="str">
        <f t="shared" si="67"/>
        <v>NA</v>
      </c>
      <c r="M126" s="8" t="str">
        <f t="shared" si="68"/>
        <v>Y</v>
      </c>
      <c r="N126" s="42">
        <f t="shared" si="69"/>
        <v>7</v>
      </c>
      <c r="O126" s="43">
        <f t="shared" si="70"/>
        <v>200000</v>
      </c>
      <c r="P126" s="43" t="str">
        <f t="shared" si="71"/>
        <v>NA</v>
      </c>
      <c r="Q126" s="24">
        <f t="shared" si="72"/>
        <v>21566.347000000002</v>
      </c>
      <c r="R126" s="43">
        <f t="shared" si="73"/>
        <v>0</v>
      </c>
      <c r="S126" s="24">
        <f t="shared" si="74"/>
        <v>1000000</v>
      </c>
      <c r="T126" s="25" t="str">
        <f t="shared" si="75"/>
        <v>Y</v>
      </c>
      <c r="U126" s="44">
        <f t="shared" si="76"/>
        <v>6</v>
      </c>
      <c r="V126" s="45">
        <f t="shared" si="77"/>
        <v>200000</v>
      </c>
      <c r="W126" s="45">
        <f t="shared" si="78"/>
        <v>1000000</v>
      </c>
      <c r="X126" s="28">
        <f t="shared" si="79"/>
        <v>22079.626058600003</v>
      </c>
      <c r="Y126" s="28">
        <f t="shared" si="80"/>
        <v>0</v>
      </c>
      <c r="Z126" s="45" t="str">
        <f t="shared" si="81"/>
        <v>NA</v>
      </c>
      <c r="AA126" s="29" t="str">
        <f t="shared" si="82"/>
        <v>N</v>
      </c>
      <c r="AB126" s="46">
        <f t="shared" si="83"/>
        <v>5</v>
      </c>
      <c r="AC126" s="31">
        <f t="shared" si="84"/>
        <v>20000</v>
      </c>
      <c r="AD126" s="31">
        <f t="shared" si="85"/>
        <v>65000</v>
      </c>
      <c r="AE126" s="31">
        <f t="shared" si="86"/>
        <v>20000</v>
      </c>
      <c r="AF126" s="47">
        <f t="shared" si="87"/>
        <v>2605.1211587946818</v>
      </c>
      <c r="AG126" s="31">
        <f t="shared" si="88"/>
        <v>0</v>
      </c>
      <c r="AH126" s="48">
        <f t="shared" si="59"/>
        <v>4</v>
      </c>
      <c r="AI126" s="33">
        <f t="shared" si="60"/>
        <v>20000</v>
      </c>
      <c r="AJ126" s="33">
        <f t="shared" si="61"/>
        <v>65000</v>
      </c>
      <c r="AK126" s="33">
        <f t="shared" si="62"/>
        <v>0</v>
      </c>
      <c r="AL126" s="33">
        <f t="shared" si="63"/>
        <v>23143.123042373998</v>
      </c>
      <c r="AM126" s="34">
        <f t="shared" si="64"/>
        <v>25748.24420116868</v>
      </c>
    </row>
    <row r="127" spans="1:39" ht="15.75" customHeight="1" x14ac:dyDescent="0.3">
      <c r="A127" s="166" t="s">
        <v>1332</v>
      </c>
      <c r="B127" s="99">
        <v>22968</v>
      </c>
      <c r="C127" s="99">
        <v>75590</v>
      </c>
      <c r="D127" s="165">
        <v>45424</v>
      </c>
      <c r="E127" s="165">
        <v>45759</v>
      </c>
      <c r="F127" s="166">
        <v>4</v>
      </c>
      <c r="G127" s="178">
        <v>1.87</v>
      </c>
      <c r="H127" s="181">
        <v>1</v>
      </c>
      <c r="I127" s="180">
        <v>2.1899999999999999E-2</v>
      </c>
      <c r="J127" s="21">
        <f t="shared" si="65"/>
        <v>2.13</v>
      </c>
      <c r="K127" s="21" t="str">
        <f t="shared" si="66"/>
        <v>Y</v>
      </c>
      <c r="L127" s="37" t="str">
        <f t="shared" si="67"/>
        <v>NA</v>
      </c>
      <c r="M127" s="8" t="str">
        <f t="shared" si="68"/>
        <v>Y</v>
      </c>
      <c r="N127" s="42">
        <f t="shared" si="69"/>
        <v>3</v>
      </c>
      <c r="O127" s="43">
        <f t="shared" si="70"/>
        <v>200000</v>
      </c>
      <c r="P127" s="43" t="str">
        <f t="shared" si="71"/>
        <v>NA</v>
      </c>
      <c r="Q127" s="24">
        <f t="shared" si="72"/>
        <v>23470.999200000002</v>
      </c>
      <c r="R127" s="43">
        <f t="shared" si="73"/>
        <v>0</v>
      </c>
      <c r="S127" s="24">
        <f t="shared" si="74"/>
        <v>1000000</v>
      </c>
      <c r="T127" s="25" t="str">
        <f t="shared" si="75"/>
        <v>Y</v>
      </c>
      <c r="U127" s="44">
        <f t="shared" si="76"/>
        <v>2</v>
      </c>
      <c r="V127" s="45">
        <f t="shared" si="77"/>
        <v>200000</v>
      </c>
      <c r="W127" s="45">
        <f t="shared" si="78"/>
        <v>1000000</v>
      </c>
      <c r="X127" s="28">
        <f t="shared" si="79"/>
        <v>23985.014082480004</v>
      </c>
      <c r="Y127" s="28">
        <f t="shared" si="80"/>
        <v>0</v>
      </c>
      <c r="Z127" s="45" t="str">
        <f t="shared" si="81"/>
        <v>NA</v>
      </c>
      <c r="AA127" s="29" t="str">
        <f t="shared" si="82"/>
        <v>Y</v>
      </c>
      <c r="AB127" s="46">
        <f t="shared" si="83"/>
        <v>1</v>
      </c>
      <c r="AC127" s="31">
        <f t="shared" si="84"/>
        <v>200000</v>
      </c>
      <c r="AD127" s="31">
        <f t="shared" si="85"/>
        <v>1000000</v>
      </c>
      <c r="AE127" s="31">
        <f t="shared" si="86"/>
        <v>24510.285890886316</v>
      </c>
      <c r="AF127" s="47">
        <f t="shared" si="87"/>
        <v>0</v>
      </c>
      <c r="AG127" s="31" t="str">
        <f t="shared" si="88"/>
        <v>NA</v>
      </c>
      <c r="AH127" s="48">
        <f t="shared" si="59"/>
        <v>0</v>
      </c>
      <c r="AI127" s="33">
        <f t="shared" si="60"/>
        <v>0</v>
      </c>
      <c r="AJ127" s="33">
        <f t="shared" si="61"/>
        <v>0</v>
      </c>
      <c r="AK127" s="33">
        <f t="shared" si="62"/>
        <v>0</v>
      </c>
      <c r="AL127" s="33">
        <f t="shared" si="63"/>
        <v>0</v>
      </c>
      <c r="AM127" s="34">
        <f t="shared" si="64"/>
        <v>0</v>
      </c>
    </row>
    <row r="128" spans="1:39" ht="15.75" customHeight="1" x14ac:dyDescent="0.3">
      <c r="A128" s="166" t="s">
        <v>1333</v>
      </c>
      <c r="B128" s="99">
        <v>12045</v>
      </c>
      <c r="C128" s="99">
        <v>78415</v>
      </c>
      <c r="D128" s="165">
        <v>45280</v>
      </c>
      <c r="E128" s="165">
        <v>45426</v>
      </c>
      <c r="F128" s="166">
        <v>4</v>
      </c>
      <c r="G128" s="178">
        <v>1.42</v>
      </c>
      <c r="H128" s="181">
        <v>1</v>
      </c>
      <c r="I128" s="180">
        <v>4.2900000000000001E-2</v>
      </c>
      <c r="J128" s="21">
        <f t="shared" si="65"/>
        <v>2.58</v>
      </c>
      <c r="K128" s="21" t="str">
        <f t="shared" si="66"/>
        <v>Y</v>
      </c>
      <c r="L128" s="37" t="str">
        <f t="shared" si="67"/>
        <v>NA</v>
      </c>
      <c r="M128" s="8" t="str">
        <f t="shared" si="68"/>
        <v>Y</v>
      </c>
      <c r="N128" s="42">
        <f t="shared" si="69"/>
        <v>3</v>
      </c>
      <c r="O128" s="43">
        <f t="shared" si="70"/>
        <v>200000</v>
      </c>
      <c r="P128" s="43" t="str">
        <f t="shared" si="71"/>
        <v>NA</v>
      </c>
      <c r="Q128" s="24">
        <f t="shared" si="72"/>
        <v>12561.7305</v>
      </c>
      <c r="R128" s="43">
        <f t="shared" si="73"/>
        <v>0</v>
      </c>
      <c r="S128" s="24">
        <f t="shared" si="74"/>
        <v>1000000</v>
      </c>
      <c r="T128" s="25" t="str">
        <f t="shared" si="75"/>
        <v>Y</v>
      </c>
      <c r="U128" s="44">
        <f t="shared" si="76"/>
        <v>2</v>
      </c>
      <c r="V128" s="45">
        <f t="shared" si="77"/>
        <v>200000</v>
      </c>
      <c r="W128" s="45">
        <f t="shared" si="78"/>
        <v>1000000</v>
      </c>
      <c r="X128" s="28">
        <f t="shared" si="79"/>
        <v>13100.628738449999</v>
      </c>
      <c r="Y128" s="28">
        <f t="shared" si="80"/>
        <v>0</v>
      </c>
      <c r="Z128" s="45" t="str">
        <f t="shared" si="81"/>
        <v>NA</v>
      </c>
      <c r="AA128" s="29" t="str">
        <f t="shared" si="82"/>
        <v>Y</v>
      </c>
      <c r="AB128" s="46">
        <f t="shared" si="83"/>
        <v>1</v>
      </c>
      <c r="AC128" s="31">
        <f t="shared" si="84"/>
        <v>200000</v>
      </c>
      <c r="AD128" s="31">
        <f t="shared" si="85"/>
        <v>1000000</v>
      </c>
      <c r="AE128" s="31">
        <f t="shared" si="86"/>
        <v>13662.645711329504</v>
      </c>
      <c r="AF128" s="47">
        <f t="shared" si="87"/>
        <v>0</v>
      </c>
      <c r="AG128" s="31" t="str">
        <f t="shared" si="88"/>
        <v>NA</v>
      </c>
      <c r="AH128" s="48">
        <f t="shared" si="59"/>
        <v>0</v>
      </c>
      <c r="AI128" s="33">
        <f t="shared" si="60"/>
        <v>0</v>
      </c>
      <c r="AJ128" s="33">
        <f t="shared" si="61"/>
        <v>0</v>
      </c>
      <c r="AK128" s="33">
        <f t="shared" si="62"/>
        <v>0</v>
      </c>
      <c r="AL128" s="33">
        <f t="shared" si="63"/>
        <v>0</v>
      </c>
      <c r="AM128" s="34">
        <f t="shared" si="64"/>
        <v>0</v>
      </c>
    </row>
    <row r="129" spans="1:39" ht="15.75" customHeight="1" x14ac:dyDescent="0.3">
      <c r="A129" s="166" t="s">
        <v>1334</v>
      </c>
      <c r="B129" s="99">
        <v>18984</v>
      </c>
      <c r="C129" s="99">
        <v>69947</v>
      </c>
      <c r="D129" s="165">
        <v>44842</v>
      </c>
      <c r="E129" s="165">
        <v>45002</v>
      </c>
      <c r="F129" s="166">
        <v>4</v>
      </c>
      <c r="G129" s="178">
        <v>3.82</v>
      </c>
      <c r="H129" s="181">
        <v>1</v>
      </c>
      <c r="I129" s="180">
        <v>1.9699999999999999E-2</v>
      </c>
      <c r="J129" s="21">
        <f t="shared" si="65"/>
        <v>0.18000000000000016</v>
      </c>
      <c r="K129" s="21" t="str">
        <f t="shared" si="66"/>
        <v>Y</v>
      </c>
      <c r="L129" s="37" t="str">
        <f t="shared" si="67"/>
        <v>NA</v>
      </c>
      <c r="M129" s="8" t="str">
        <f t="shared" si="68"/>
        <v>Y</v>
      </c>
      <c r="N129" s="42">
        <f t="shared" si="69"/>
        <v>1</v>
      </c>
      <c r="O129" s="43">
        <f t="shared" si="70"/>
        <v>200000</v>
      </c>
      <c r="P129" s="43" t="str">
        <f t="shared" si="71"/>
        <v>NA</v>
      </c>
      <c r="Q129" s="24">
        <f t="shared" si="72"/>
        <v>19357.984800000002</v>
      </c>
      <c r="R129" s="43">
        <f t="shared" si="73"/>
        <v>0</v>
      </c>
      <c r="S129" s="24">
        <f t="shared" si="74"/>
        <v>1000000</v>
      </c>
      <c r="T129" s="25" t="str">
        <f t="shared" si="75"/>
        <v>N</v>
      </c>
      <c r="U129" s="44">
        <f t="shared" si="76"/>
        <v>0</v>
      </c>
      <c r="V129" s="45">
        <f t="shared" si="77"/>
        <v>0</v>
      </c>
      <c r="W129" s="45">
        <f t="shared" si="78"/>
        <v>0</v>
      </c>
      <c r="X129" s="28">
        <f t="shared" si="79"/>
        <v>0</v>
      </c>
      <c r="Y129" s="28">
        <f t="shared" si="80"/>
        <v>0</v>
      </c>
      <c r="Z129" s="45">
        <f t="shared" si="81"/>
        <v>0</v>
      </c>
      <c r="AA129" s="29" t="str">
        <f t="shared" si="82"/>
        <v>N</v>
      </c>
      <c r="AB129" s="46">
        <f t="shared" si="83"/>
        <v>0</v>
      </c>
      <c r="AC129" s="31">
        <f t="shared" si="84"/>
        <v>0</v>
      </c>
      <c r="AD129" s="31">
        <f t="shared" si="85"/>
        <v>0</v>
      </c>
      <c r="AE129" s="31">
        <f t="shared" si="86"/>
        <v>0</v>
      </c>
      <c r="AF129" s="47">
        <f t="shared" si="87"/>
        <v>0</v>
      </c>
      <c r="AG129" s="31">
        <f t="shared" si="88"/>
        <v>0</v>
      </c>
      <c r="AH129" s="48">
        <f t="shared" ref="AH129:AH192" si="89">MAX(0,(AB129-1))</f>
        <v>0</v>
      </c>
      <c r="AI129" s="33">
        <f t="shared" ref="AI129:AI192" si="90">IF(
  AH129=0,
  0,
     20000
  )</f>
        <v>0</v>
      </c>
      <c r="AJ129" s="33">
        <f t="shared" ref="AJ129:AJ192" si="91">IF(
  AH129=0,
  0,
    MAX(0, 65000)
  )</f>
        <v>0</v>
      </c>
      <c r="AK129" s="33">
        <f t="shared" ref="AK129:AK192" si="92">IF(
  AH129=0,
  0,
  MAX(0, MIN(B129*(1+I129)*(1+I129)*(1+I129)*(1+I129), AI129, AG129))
)</f>
        <v>0</v>
      </c>
      <c r="AL129" s="33">
        <f t="shared" ref="AL129:AL192" si="93">IF(
  AH129=0,
  0,
  MAX(0, (B129*(1+I129)*(1+I129)*(1+I129)*(1+I129)-AK129)
)
)</f>
        <v>0</v>
      </c>
      <c r="AM129" s="34">
        <f t="shared" si="64"/>
        <v>0</v>
      </c>
    </row>
    <row r="130" spans="1:39" ht="15.75" customHeight="1" x14ac:dyDescent="0.3">
      <c r="A130" s="166" t="s">
        <v>1335</v>
      </c>
      <c r="B130" s="99">
        <v>19151</v>
      </c>
      <c r="C130" s="99">
        <v>41807</v>
      </c>
      <c r="D130" s="165">
        <v>44680</v>
      </c>
      <c r="E130" s="165">
        <v>44900</v>
      </c>
      <c r="F130" s="166">
        <v>2</v>
      </c>
      <c r="G130" s="178">
        <v>1.1599999999999999</v>
      </c>
      <c r="H130" s="181">
        <v>0.75</v>
      </c>
      <c r="I130" s="180">
        <v>6.1899999999999997E-2</v>
      </c>
      <c r="J130" s="21">
        <f t="shared" si="65"/>
        <v>0.84000000000000008</v>
      </c>
      <c r="K130" s="21" t="str">
        <f t="shared" si="66"/>
        <v>Y</v>
      </c>
      <c r="L130" s="37" t="str">
        <f t="shared" si="67"/>
        <v>NA</v>
      </c>
      <c r="M130" s="8" t="str">
        <f t="shared" si="68"/>
        <v>Y</v>
      </c>
      <c r="N130" s="42">
        <f t="shared" si="69"/>
        <v>2</v>
      </c>
      <c r="O130" s="43">
        <f t="shared" si="70"/>
        <v>200000</v>
      </c>
      <c r="P130" s="43" t="str">
        <f t="shared" si="71"/>
        <v>NA</v>
      </c>
      <c r="Q130" s="24">
        <f t="shared" si="72"/>
        <v>20336.446900000003</v>
      </c>
      <c r="R130" s="43">
        <f t="shared" si="73"/>
        <v>0</v>
      </c>
      <c r="S130" s="24">
        <f t="shared" si="74"/>
        <v>1000000</v>
      </c>
      <c r="T130" s="25" t="str">
        <f t="shared" si="75"/>
        <v>N</v>
      </c>
      <c r="U130" s="44">
        <f t="shared" si="76"/>
        <v>1</v>
      </c>
      <c r="V130" s="45">
        <f t="shared" si="77"/>
        <v>20000</v>
      </c>
      <c r="W130" s="45">
        <f t="shared" si="78"/>
        <v>65000</v>
      </c>
      <c r="X130" s="28">
        <f t="shared" si="79"/>
        <v>20000</v>
      </c>
      <c r="Y130" s="28">
        <f t="shared" si="80"/>
        <v>1595.2729631100046</v>
      </c>
      <c r="Z130" s="45">
        <f t="shared" si="81"/>
        <v>0</v>
      </c>
      <c r="AA130" s="29" t="str">
        <f t="shared" si="82"/>
        <v>N</v>
      </c>
      <c r="AB130" s="46">
        <f t="shared" si="83"/>
        <v>0</v>
      </c>
      <c r="AC130" s="31">
        <f t="shared" si="84"/>
        <v>0</v>
      </c>
      <c r="AD130" s="31">
        <f t="shared" si="85"/>
        <v>0</v>
      </c>
      <c r="AE130" s="31">
        <f t="shared" si="86"/>
        <v>0</v>
      </c>
      <c r="AF130" s="47">
        <f t="shared" si="87"/>
        <v>0</v>
      </c>
      <c r="AG130" s="31">
        <f t="shared" si="88"/>
        <v>0</v>
      </c>
      <c r="AH130" s="48">
        <f t="shared" si="89"/>
        <v>0</v>
      </c>
      <c r="AI130" s="33">
        <f t="shared" si="90"/>
        <v>0</v>
      </c>
      <c r="AJ130" s="33">
        <f t="shared" si="91"/>
        <v>0</v>
      </c>
      <c r="AK130" s="33">
        <f t="shared" si="92"/>
        <v>0</v>
      </c>
      <c r="AL130" s="33">
        <f t="shared" si="93"/>
        <v>0</v>
      </c>
      <c r="AM130" s="34">
        <f t="shared" si="64"/>
        <v>1595.2729631100046</v>
      </c>
    </row>
    <row r="131" spans="1:39" ht="15.75" customHeight="1" x14ac:dyDescent="0.3">
      <c r="A131" s="166" t="s">
        <v>1336</v>
      </c>
      <c r="B131" s="99">
        <v>18858</v>
      </c>
      <c r="C131" s="99">
        <v>35601</v>
      </c>
      <c r="D131" s="165">
        <v>45615</v>
      </c>
      <c r="E131" s="165">
        <v>45952</v>
      </c>
      <c r="F131" s="166">
        <v>4</v>
      </c>
      <c r="G131" s="178">
        <v>1.47</v>
      </c>
      <c r="H131" s="181">
        <v>0.5</v>
      </c>
      <c r="I131" s="180">
        <v>2.58E-2</v>
      </c>
      <c r="J131" s="21">
        <f t="shared" si="65"/>
        <v>2.5300000000000002</v>
      </c>
      <c r="K131" s="21" t="str">
        <f t="shared" si="66"/>
        <v>Y</v>
      </c>
      <c r="L131" s="37" t="str">
        <f t="shared" si="67"/>
        <v>NA</v>
      </c>
      <c r="M131" s="8" t="str">
        <f t="shared" si="68"/>
        <v>Y</v>
      </c>
      <c r="N131" s="42">
        <f t="shared" si="69"/>
        <v>6</v>
      </c>
      <c r="O131" s="43">
        <f t="shared" si="70"/>
        <v>200000</v>
      </c>
      <c r="P131" s="43" t="str">
        <f t="shared" si="71"/>
        <v>NA</v>
      </c>
      <c r="Q131" s="24">
        <f t="shared" si="72"/>
        <v>19344.536400000001</v>
      </c>
      <c r="R131" s="43">
        <f t="shared" si="73"/>
        <v>0</v>
      </c>
      <c r="S131" s="24">
        <f t="shared" si="74"/>
        <v>1000000</v>
      </c>
      <c r="T131" s="25" t="str">
        <f t="shared" si="75"/>
        <v>Y</v>
      </c>
      <c r="U131" s="44">
        <f t="shared" si="76"/>
        <v>5</v>
      </c>
      <c r="V131" s="45">
        <f t="shared" si="77"/>
        <v>200000</v>
      </c>
      <c r="W131" s="45">
        <f t="shared" si="78"/>
        <v>1000000</v>
      </c>
      <c r="X131" s="28">
        <f t="shared" si="79"/>
        <v>19843.625439120002</v>
      </c>
      <c r="Y131" s="28">
        <f t="shared" si="80"/>
        <v>0</v>
      </c>
      <c r="Z131" s="45" t="str">
        <f t="shared" si="81"/>
        <v>NA</v>
      </c>
      <c r="AA131" s="29" t="str">
        <f t="shared" si="82"/>
        <v>Y</v>
      </c>
      <c r="AB131" s="46">
        <f t="shared" si="83"/>
        <v>4</v>
      </c>
      <c r="AC131" s="31">
        <f t="shared" si="84"/>
        <v>200000</v>
      </c>
      <c r="AD131" s="31">
        <f t="shared" si="85"/>
        <v>1000000</v>
      </c>
      <c r="AE131" s="31">
        <f t="shared" si="86"/>
        <v>20355.5909754493</v>
      </c>
      <c r="AF131" s="47">
        <f t="shared" si="87"/>
        <v>0</v>
      </c>
      <c r="AG131" s="31" t="str">
        <f t="shared" si="88"/>
        <v>NA</v>
      </c>
      <c r="AH131" s="48">
        <f t="shared" si="89"/>
        <v>3</v>
      </c>
      <c r="AI131" s="33">
        <f t="shared" si="90"/>
        <v>20000</v>
      </c>
      <c r="AJ131" s="33">
        <f t="shared" si="91"/>
        <v>65000</v>
      </c>
      <c r="AK131" s="33">
        <f t="shared" si="92"/>
        <v>20000</v>
      </c>
      <c r="AL131" s="33">
        <f t="shared" si="93"/>
        <v>880.76522261589344</v>
      </c>
      <c r="AM131" s="34">
        <f t="shared" ref="AM131:AM194" si="94">R131+Y131+AF131+AL131</f>
        <v>880.76522261589344</v>
      </c>
    </row>
    <row r="132" spans="1:39" ht="15.75" customHeight="1" x14ac:dyDescent="0.3">
      <c r="A132" s="166" t="s">
        <v>1337</v>
      </c>
      <c r="B132" s="99">
        <v>8546</v>
      </c>
      <c r="C132" s="99">
        <v>64436</v>
      </c>
      <c r="D132" s="165">
        <v>44473</v>
      </c>
      <c r="E132" s="165">
        <v>44787</v>
      </c>
      <c r="F132" s="166">
        <v>4</v>
      </c>
      <c r="G132" s="178">
        <v>0.55000000000000004</v>
      </c>
      <c r="H132" s="181">
        <v>0.75</v>
      </c>
      <c r="I132" s="180">
        <v>5.5199999999999999E-2</v>
      </c>
      <c r="J132" s="21">
        <f t="shared" si="65"/>
        <v>3.45</v>
      </c>
      <c r="K132" s="21" t="str">
        <f t="shared" si="66"/>
        <v>Y</v>
      </c>
      <c r="L132" s="37" t="str">
        <f t="shared" si="67"/>
        <v>NA</v>
      </c>
      <c r="M132" s="8" t="str">
        <f t="shared" si="68"/>
        <v>Y</v>
      </c>
      <c r="N132" s="42">
        <f t="shared" si="69"/>
        <v>5</v>
      </c>
      <c r="O132" s="43">
        <f t="shared" si="70"/>
        <v>200000</v>
      </c>
      <c r="P132" s="43" t="str">
        <f t="shared" si="71"/>
        <v>NA</v>
      </c>
      <c r="Q132" s="24">
        <f t="shared" si="72"/>
        <v>9017.7392</v>
      </c>
      <c r="R132" s="43">
        <f t="shared" si="73"/>
        <v>0</v>
      </c>
      <c r="S132" s="24">
        <f t="shared" si="74"/>
        <v>1000000</v>
      </c>
      <c r="T132" s="25" t="str">
        <f t="shared" si="75"/>
        <v>Y</v>
      </c>
      <c r="U132" s="44">
        <f t="shared" si="76"/>
        <v>4</v>
      </c>
      <c r="V132" s="45">
        <f t="shared" si="77"/>
        <v>200000</v>
      </c>
      <c r="W132" s="45">
        <f t="shared" si="78"/>
        <v>1000000</v>
      </c>
      <c r="X132" s="28">
        <f t="shared" si="79"/>
        <v>9515.5184038399984</v>
      </c>
      <c r="Y132" s="28">
        <f t="shared" si="80"/>
        <v>0</v>
      </c>
      <c r="Z132" s="45" t="str">
        <f t="shared" si="81"/>
        <v>NA</v>
      </c>
      <c r="AA132" s="29" t="str">
        <f t="shared" si="82"/>
        <v>Y</v>
      </c>
      <c r="AB132" s="46">
        <f t="shared" si="83"/>
        <v>3</v>
      </c>
      <c r="AC132" s="31">
        <f t="shared" si="84"/>
        <v>200000</v>
      </c>
      <c r="AD132" s="31">
        <f t="shared" si="85"/>
        <v>1000000</v>
      </c>
      <c r="AE132" s="31">
        <f t="shared" si="86"/>
        <v>10040.775019731966</v>
      </c>
      <c r="AF132" s="47">
        <f t="shared" si="87"/>
        <v>0</v>
      </c>
      <c r="AG132" s="31" t="str">
        <f t="shared" si="88"/>
        <v>NA</v>
      </c>
      <c r="AH132" s="48">
        <f t="shared" si="89"/>
        <v>2</v>
      </c>
      <c r="AI132" s="33">
        <f t="shared" si="90"/>
        <v>20000</v>
      </c>
      <c r="AJ132" s="33">
        <f t="shared" si="91"/>
        <v>65000</v>
      </c>
      <c r="AK132" s="33">
        <f t="shared" si="92"/>
        <v>10595.025800821169</v>
      </c>
      <c r="AL132" s="33">
        <f t="shared" si="93"/>
        <v>0</v>
      </c>
      <c r="AM132" s="34">
        <f t="shared" si="94"/>
        <v>0</v>
      </c>
    </row>
    <row r="133" spans="1:39" ht="15.75" customHeight="1" x14ac:dyDescent="0.3">
      <c r="A133" s="166" t="s">
        <v>1338</v>
      </c>
      <c r="B133" s="99">
        <v>23243</v>
      </c>
      <c r="C133" s="99">
        <v>36684</v>
      </c>
      <c r="D133" s="165">
        <v>44957</v>
      </c>
      <c r="E133" s="165">
        <v>45123</v>
      </c>
      <c r="F133" s="166">
        <v>2</v>
      </c>
      <c r="G133" s="178">
        <v>0.44</v>
      </c>
      <c r="H133" s="181">
        <v>0.75</v>
      </c>
      <c r="I133" s="180">
        <v>7.9500000000000001E-2</v>
      </c>
      <c r="J133" s="21">
        <f t="shared" si="65"/>
        <v>1.56</v>
      </c>
      <c r="K133" s="21" t="str">
        <f t="shared" si="66"/>
        <v>Y</v>
      </c>
      <c r="L133" s="37" t="str">
        <f t="shared" si="67"/>
        <v>NA</v>
      </c>
      <c r="M133" s="8" t="str">
        <f t="shared" si="68"/>
        <v>Y</v>
      </c>
      <c r="N133" s="42">
        <f t="shared" si="69"/>
        <v>3</v>
      </c>
      <c r="O133" s="43">
        <f t="shared" si="70"/>
        <v>200000</v>
      </c>
      <c r="P133" s="43" t="str">
        <f t="shared" si="71"/>
        <v>NA</v>
      </c>
      <c r="Q133" s="24">
        <f t="shared" si="72"/>
        <v>25090.818499999998</v>
      </c>
      <c r="R133" s="43">
        <f t="shared" si="73"/>
        <v>0</v>
      </c>
      <c r="S133" s="24">
        <f t="shared" si="74"/>
        <v>1000000</v>
      </c>
      <c r="T133" s="25" t="str">
        <f t="shared" si="75"/>
        <v>Y</v>
      </c>
      <c r="U133" s="44">
        <f t="shared" si="76"/>
        <v>2</v>
      </c>
      <c r="V133" s="45">
        <f t="shared" si="77"/>
        <v>200000</v>
      </c>
      <c r="W133" s="45">
        <f t="shared" si="78"/>
        <v>1000000</v>
      </c>
      <c r="X133" s="28">
        <f t="shared" si="79"/>
        <v>27085.538570749995</v>
      </c>
      <c r="Y133" s="28">
        <f t="shared" si="80"/>
        <v>0</v>
      </c>
      <c r="Z133" s="45" t="str">
        <f t="shared" si="81"/>
        <v>NA</v>
      </c>
      <c r="AA133" s="29" t="str">
        <f t="shared" si="82"/>
        <v>N</v>
      </c>
      <c r="AB133" s="46">
        <f t="shared" si="83"/>
        <v>1</v>
      </c>
      <c r="AC133" s="31">
        <f t="shared" si="84"/>
        <v>20000</v>
      </c>
      <c r="AD133" s="31">
        <f t="shared" si="85"/>
        <v>65000</v>
      </c>
      <c r="AE133" s="31">
        <f t="shared" si="86"/>
        <v>20000</v>
      </c>
      <c r="AF133" s="47">
        <f t="shared" si="87"/>
        <v>9238.838887124617</v>
      </c>
      <c r="AG133" s="31">
        <f t="shared" si="88"/>
        <v>0</v>
      </c>
      <c r="AH133" s="48">
        <f t="shared" si="89"/>
        <v>0</v>
      </c>
      <c r="AI133" s="33">
        <f t="shared" si="90"/>
        <v>0</v>
      </c>
      <c r="AJ133" s="33">
        <f t="shared" si="91"/>
        <v>0</v>
      </c>
      <c r="AK133" s="33">
        <f t="shared" si="92"/>
        <v>0</v>
      </c>
      <c r="AL133" s="33">
        <f t="shared" si="93"/>
        <v>0</v>
      </c>
      <c r="AM133" s="34">
        <f t="shared" si="94"/>
        <v>9238.838887124617</v>
      </c>
    </row>
    <row r="134" spans="1:39" ht="15.75" customHeight="1" x14ac:dyDescent="0.3">
      <c r="A134" s="166" t="s">
        <v>1339</v>
      </c>
      <c r="B134" s="99">
        <v>10944</v>
      </c>
      <c r="C134" s="99">
        <v>39720</v>
      </c>
      <c r="D134" s="165">
        <v>45045</v>
      </c>
      <c r="E134" s="165">
        <v>45280</v>
      </c>
      <c r="F134" s="166">
        <v>2</v>
      </c>
      <c r="G134" s="178">
        <v>0.37</v>
      </c>
      <c r="H134" s="181">
        <v>0.25</v>
      </c>
      <c r="I134" s="180">
        <v>2.1399999999999999E-2</v>
      </c>
      <c r="J134" s="21">
        <f t="shared" si="65"/>
        <v>1.63</v>
      </c>
      <c r="K134" s="21" t="str">
        <f t="shared" si="66"/>
        <v>Y</v>
      </c>
      <c r="L134" s="37" t="str">
        <f t="shared" si="67"/>
        <v>NA</v>
      </c>
      <c r="M134" s="8" t="str">
        <f t="shared" si="68"/>
        <v>Y</v>
      </c>
      <c r="N134" s="42">
        <f t="shared" si="69"/>
        <v>7</v>
      </c>
      <c r="O134" s="43">
        <f t="shared" si="70"/>
        <v>200000</v>
      </c>
      <c r="P134" s="43" t="str">
        <f t="shared" si="71"/>
        <v>NA</v>
      </c>
      <c r="Q134" s="24">
        <f t="shared" si="72"/>
        <v>11178.2016</v>
      </c>
      <c r="R134" s="43">
        <f t="shared" si="73"/>
        <v>0</v>
      </c>
      <c r="S134" s="24">
        <f t="shared" si="74"/>
        <v>1000000</v>
      </c>
      <c r="T134" s="25" t="str">
        <f t="shared" si="75"/>
        <v>Y</v>
      </c>
      <c r="U134" s="44">
        <f t="shared" si="76"/>
        <v>6</v>
      </c>
      <c r="V134" s="45">
        <f t="shared" si="77"/>
        <v>200000</v>
      </c>
      <c r="W134" s="45">
        <f t="shared" si="78"/>
        <v>1000000</v>
      </c>
      <c r="X134" s="28">
        <f t="shared" si="79"/>
        <v>11417.415114240001</v>
      </c>
      <c r="Y134" s="28">
        <f t="shared" si="80"/>
        <v>0</v>
      </c>
      <c r="Z134" s="45" t="str">
        <f t="shared" si="81"/>
        <v>NA</v>
      </c>
      <c r="AA134" s="29" t="str">
        <f t="shared" si="82"/>
        <v>N</v>
      </c>
      <c r="AB134" s="46">
        <f t="shared" si="83"/>
        <v>5</v>
      </c>
      <c r="AC134" s="31">
        <f t="shared" si="84"/>
        <v>20000</v>
      </c>
      <c r="AD134" s="31">
        <f t="shared" si="85"/>
        <v>65000</v>
      </c>
      <c r="AE134" s="31">
        <f t="shared" si="86"/>
        <v>11661.747797684737</v>
      </c>
      <c r="AF134" s="47">
        <f t="shared" si="87"/>
        <v>0</v>
      </c>
      <c r="AG134" s="31">
        <f t="shared" si="88"/>
        <v>0</v>
      </c>
      <c r="AH134" s="48">
        <f t="shared" si="89"/>
        <v>4</v>
      </c>
      <c r="AI134" s="33">
        <f t="shared" si="90"/>
        <v>20000</v>
      </c>
      <c r="AJ134" s="33">
        <f t="shared" si="91"/>
        <v>65000</v>
      </c>
      <c r="AK134" s="33">
        <f t="shared" si="92"/>
        <v>0</v>
      </c>
      <c r="AL134" s="33">
        <f t="shared" si="93"/>
        <v>11911.309200555192</v>
      </c>
      <c r="AM134" s="34">
        <f t="shared" si="94"/>
        <v>11911.309200555192</v>
      </c>
    </row>
    <row r="135" spans="1:39" ht="15.75" customHeight="1" x14ac:dyDescent="0.3">
      <c r="A135" s="166" t="s">
        <v>1340</v>
      </c>
      <c r="B135" s="99">
        <v>17327</v>
      </c>
      <c r="C135" s="99">
        <v>82355</v>
      </c>
      <c r="D135" s="165">
        <v>45275</v>
      </c>
      <c r="E135" s="165">
        <v>45479</v>
      </c>
      <c r="F135" s="166">
        <v>2</v>
      </c>
      <c r="G135" s="178">
        <v>0.8</v>
      </c>
      <c r="H135" s="181">
        <v>0.75</v>
      </c>
      <c r="I135" s="180">
        <v>6.9400000000000003E-2</v>
      </c>
      <c r="J135" s="21">
        <f t="shared" si="65"/>
        <v>1.2</v>
      </c>
      <c r="K135" s="21" t="str">
        <f t="shared" si="66"/>
        <v>Y</v>
      </c>
      <c r="L135" s="37" t="str">
        <f t="shared" si="67"/>
        <v>NA</v>
      </c>
      <c r="M135" s="8" t="str">
        <f t="shared" si="68"/>
        <v>Y</v>
      </c>
      <c r="N135" s="42">
        <f t="shared" si="69"/>
        <v>2</v>
      </c>
      <c r="O135" s="43">
        <f t="shared" si="70"/>
        <v>200000</v>
      </c>
      <c r="P135" s="43" t="str">
        <f t="shared" si="71"/>
        <v>NA</v>
      </c>
      <c r="Q135" s="24">
        <f t="shared" si="72"/>
        <v>18529.4938</v>
      </c>
      <c r="R135" s="43">
        <f t="shared" si="73"/>
        <v>0</v>
      </c>
      <c r="S135" s="24">
        <f t="shared" si="74"/>
        <v>1000000</v>
      </c>
      <c r="T135" s="25" t="str">
        <f t="shared" si="75"/>
        <v>Y</v>
      </c>
      <c r="U135" s="44">
        <f t="shared" si="76"/>
        <v>1</v>
      </c>
      <c r="V135" s="45">
        <f t="shared" si="77"/>
        <v>200000</v>
      </c>
      <c r="W135" s="45">
        <f t="shared" si="78"/>
        <v>1000000</v>
      </c>
      <c r="X135" s="28">
        <f t="shared" si="79"/>
        <v>19815.440669719999</v>
      </c>
      <c r="Y135" s="28">
        <f t="shared" si="80"/>
        <v>0</v>
      </c>
      <c r="Z135" s="45" t="str">
        <f t="shared" si="81"/>
        <v>NA</v>
      </c>
      <c r="AA135" s="29" t="str">
        <f t="shared" si="82"/>
        <v>N</v>
      </c>
      <c r="AB135" s="46">
        <f t="shared" si="83"/>
        <v>0</v>
      </c>
      <c r="AC135" s="31">
        <f t="shared" si="84"/>
        <v>0</v>
      </c>
      <c r="AD135" s="31">
        <f t="shared" si="85"/>
        <v>0</v>
      </c>
      <c r="AE135" s="31">
        <f t="shared" si="86"/>
        <v>0</v>
      </c>
      <c r="AF135" s="47">
        <f t="shared" si="87"/>
        <v>0</v>
      </c>
      <c r="AG135" s="31">
        <f t="shared" si="88"/>
        <v>0</v>
      </c>
      <c r="AH135" s="48">
        <f t="shared" si="89"/>
        <v>0</v>
      </c>
      <c r="AI135" s="33">
        <f t="shared" si="90"/>
        <v>0</v>
      </c>
      <c r="AJ135" s="33">
        <f t="shared" si="91"/>
        <v>0</v>
      </c>
      <c r="AK135" s="33">
        <f t="shared" si="92"/>
        <v>0</v>
      </c>
      <c r="AL135" s="33">
        <f t="shared" si="93"/>
        <v>0</v>
      </c>
      <c r="AM135" s="34">
        <f t="shared" si="94"/>
        <v>0</v>
      </c>
    </row>
    <row r="136" spans="1:39" ht="15.75" customHeight="1" x14ac:dyDescent="0.3">
      <c r="A136" s="166" t="s">
        <v>1341</v>
      </c>
      <c r="B136" s="99">
        <v>7783</v>
      </c>
      <c r="C136" s="99">
        <v>24678</v>
      </c>
      <c r="D136" s="165">
        <v>45886</v>
      </c>
      <c r="E136" s="165">
        <v>45996</v>
      </c>
      <c r="F136" s="166">
        <v>2</v>
      </c>
      <c r="G136" s="178">
        <v>1.38</v>
      </c>
      <c r="H136" s="181">
        <v>0.75</v>
      </c>
      <c r="I136" s="180">
        <v>4.5999999999999999E-2</v>
      </c>
      <c r="J136" s="21">
        <f t="shared" si="65"/>
        <v>0.62000000000000011</v>
      </c>
      <c r="K136" s="21" t="str">
        <f t="shared" si="66"/>
        <v>Y</v>
      </c>
      <c r="L136" s="37" t="str">
        <f t="shared" si="67"/>
        <v>NA</v>
      </c>
      <c r="M136" s="8" t="str">
        <f t="shared" si="68"/>
        <v>Y</v>
      </c>
      <c r="N136" s="42">
        <f t="shared" si="69"/>
        <v>1</v>
      </c>
      <c r="O136" s="43">
        <f t="shared" si="70"/>
        <v>200000</v>
      </c>
      <c r="P136" s="43" t="str">
        <f t="shared" si="71"/>
        <v>NA</v>
      </c>
      <c r="Q136" s="24">
        <f t="shared" si="72"/>
        <v>8141.018</v>
      </c>
      <c r="R136" s="43">
        <f t="shared" si="73"/>
        <v>0</v>
      </c>
      <c r="S136" s="24">
        <f t="shared" si="74"/>
        <v>1000000</v>
      </c>
      <c r="T136" s="25" t="str">
        <f t="shared" si="75"/>
        <v>N</v>
      </c>
      <c r="U136" s="44">
        <f t="shared" si="76"/>
        <v>0</v>
      </c>
      <c r="V136" s="45">
        <f t="shared" si="77"/>
        <v>0</v>
      </c>
      <c r="W136" s="45">
        <f t="shared" si="78"/>
        <v>0</v>
      </c>
      <c r="X136" s="28">
        <f t="shared" si="79"/>
        <v>0</v>
      </c>
      <c r="Y136" s="28">
        <f t="shared" si="80"/>
        <v>0</v>
      </c>
      <c r="Z136" s="45">
        <f t="shared" si="81"/>
        <v>0</v>
      </c>
      <c r="AA136" s="29" t="str">
        <f t="shared" si="82"/>
        <v>N</v>
      </c>
      <c r="AB136" s="46">
        <f t="shared" si="83"/>
        <v>0</v>
      </c>
      <c r="AC136" s="31">
        <f t="shared" si="84"/>
        <v>0</v>
      </c>
      <c r="AD136" s="31">
        <f t="shared" si="85"/>
        <v>0</v>
      </c>
      <c r="AE136" s="31">
        <f t="shared" si="86"/>
        <v>0</v>
      </c>
      <c r="AF136" s="47">
        <f t="shared" si="87"/>
        <v>0</v>
      </c>
      <c r="AG136" s="31">
        <f t="shared" si="88"/>
        <v>0</v>
      </c>
      <c r="AH136" s="48">
        <f t="shared" si="89"/>
        <v>0</v>
      </c>
      <c r="AI136" s="33">
        <f t="shared" si="90"/>
        <v>0</v>
      </c>
      <c r="AJ136" s="33">
        <f t="shared" si="91"/>
        <v>0</v>
      </c>
      <c r="AK136" s="33">
        <f t="shared" si="92"/>
        <v>0</v>
      </c>
      <c r="AL136" s="33">
        <f t="shared" si="93"/>
        <v>0</v>
      </c>
      <c r="AM136" s="34">
        <f t="shared" si="94"/>
        <v>0</v>
      </c>
    </row>
    <row r="137" spans="1:39" ht="15.75" customHeight="1" x14ac:dyDescent="0.3">
      <c r="A137" s="166" t="s">
        <v>1342</v>
      </c>
      <c r="B137" s="99">
        <v>24892</v>
      </c>
      <c r="C137" s="99">
        <v>92831</v>
      </c>
      <c r="D137" s="165">
        <v>45356</v>
      </c>
      <c r="E137" s="165">
        <v>45525</v>
      </c>
      <c r="F137" s="166">
        <v>2</v>
      </c>
      <c r="G137" s="178">
        <v>1.53</v>
      </c>
      <c r="H137" s="181">
        <v>0.25</v>
      </c>
      <c r="I137" s="180">
        <v>3.9199999999999999E-2</v>
      </c>
      <c r="J137" s="21">
        <f t="shared" si="65"/>
        <v>0.47</v>
      </c>
      <c r="K137" s="21" t="str">
        <f t="shared" si="66"/>
        <v>Y</v>
      </c>
      <c r="L137" s="37" t="str">
        <f t="shared" si="67"/>
        <v>NA</v>
      </c>
      <c r="M137" s="8" t="str">
        <f t="shared" si="68"/>
        <v>Y</v>
      </c>
      <c r="N137" s="42">
        <f t="shared" si="69"/>
        <v>2</v>
      </c>
      <c r="O137" s="43">
        <f t="shared" si="70"/>
        <v>200000</v>
      </c>
      <c r="P137" s="43" t="str">
        <f t="shared" si="71"/>
        <v>NA</v>
      </c>
      <c r="Q137" s="24">
        <f t="shared" si="72"/>
        <v>25867.766399999997</v>
      </c>
      <c r="R137" s="43">
        <f t="shared" si="73"/>
        <v>0</v>
      </c>
      <c r="S137" s="24">
        <f t="shared" si="74"/>
        <v>1000000</v>
      </c>
      <c r="T137" s="25" t="str">
        <f t="shared" si="75"/>
        <v>N</v>
      </c>
      <c r="U137" s="44">
        <f t="shared" si="76"/>
        <v>1</v>
      </c>
      <c r="V137" s="45">
        <f t="shared" si="77"/>
        <v>20000</v>
      </c>
      <c r="W137" s="45">
        <f t="shared" si="78"/>
        <v>65000</v>
      </c>
      <c r="X137" s="28">
        <f t="shared" si="79"/>
        <v>0</v>
      </c>
      <c r="Y137" s="28">
        <f t="shared" si="80"/>
        <v>26881.782842879995</v>
      </c>
      <c r="Z137" s="45">
        <f t="shared" si="81"/>
        <v>0</v>
      </c>
      <c r="AA137" s="29" t="str">
        <f t="shared" si="82"/>
        <v>N</v>
      </c>
      <c r="AB137" s="46">
        <f t="shared" si="83"/>
        <v>0</v>
      </c>
      <c r="AC137" s="31">
        <f t="shared" si="84"/>
        <v>0</v>
      </c>
      <c r="AD137" s="31">
        <f t="shared" si="85"/>
        <v>0</v>
      </c>
      <c r="AE137" s="31">
        <f t="shared" si="86"/>
        <v>0</v>
      </c>
      <c r="AF137" s="47">
        <f t="shared" si="87"/>
        <v>0</v>
      </c>
      <c r="AG137" s="31">
        <f t="shared" si="88"/>
        <v>0</v>
      </c>
      <c r="AH137" s="48">
        <f t="shared" si="89"/>
        <v>0</v>
      </c>
      <c r="AI137" s="33">
        <f t="shared" si="90"/>
        <v>0</v>
      </c>
      <c r="AJ137" s="33">
        <f t="shared" si="91"/>
        <v>0</v>
      </c>
      <c r="AK137" s="33">
        <f t="shared" si="92"/>
        <v>0</v>
      </c>
      <c r="AL137" s="33">
        <f t="shared" si="93"/>
        <v>0</v>
      </c>
      <c r="AM137" s="34">
        <f t="shared" si="94"/>
        <v>26881.782842879995</v>
      </c>
    </row>
    <row r="138" spans="1:39" ht="15.75" customHeight="1" x14ac:dyDescent="0.3">
      <c r="A138" s="166" t="s">
        <v>1343</v>
      </c>
      <c r="B138" s="99">
        <v>24435</v>
      </c>
      <c r="C138" s="99">
        <v>98218</v>
      </c>
      <c r="D138" s="165">
        <v>45125</v>
      </c>
      <c r="E138" s="165">
        <v>45312</v>
      </c>
      <c r="F138" s="166">
        <v>2</v>
      </c>
      <c r="G138" s="178">
        <v>0.52</v>
      </c>
      <c r="H138" s="181">
        <v>0.25</v>
      </c>
      <c r="I138" s="180">
        <v>1.55E-2</v>
      </c>
      <c r="J138" s="21">
        <f t="shared" si="65"/>
        <v>1.48</v>
      </c>
      <c r="K138" s="21" t="str">
        <f t="shared" si="66"/>
        <v>Y</v>
      </c>
      <c r="L138" s="37" t="str">
        <f t="shared" si="67"/>
        <v>NA</v>
      </c>
      <c r="M138" s="8" t="str">
        <f t="shared" si="68"/>
        <v>Y</v>
      </c>
      <c r="N138" s="42">
        <f t="shared" si="69"/>
        <v>6</v>
      </c>
      <c r="O138" s="43">
        <f t="shared" si="70"/>
        <v>200000</v>
      </c>
      <c r="P138" s="43" t="str">
        <f t="shared" si="71"/>
        <v>NA</v>
      </c>
      <c r="Q138" s="24">
        <f t="shared" si="72"/>
        <v>24813.7425</v>
      </c>
      <c r="R138" s="43">
        <f t="shared" si="73"/>
        <v>0</v>
      </c>
      <c r="S138" s="24">
        <f t="shared" si="74"/>
        <v>1000000</v>
      </c>
      <c r="T138" s="25" t="str">
        <f t="shared" si="75"/>
        <v>Y</v>
      </c>
      <c r="U138" s="44">
        <f t="shared" si="76"/>
        <v>5</v>
      </c>
      <c r="V138" s="45">
        <f t="shared" si="77"/>
        <v>200000</v>
      </c>
      <c r="W138" s="45">
        <f t="shared" si="78"/>
        <v>1000000</v>
      </c>
      <c r="X138" s="28">
        <f t="shared" si="79"/>
        <v>25198.355508750003</v>
      </c>
      <c r="Y138" s="28">
        <f t="shared" si="80"/>
        <v>0</v>
      </c>
      <c r="Z138" s="45" t="str">
        <f t="shared" si="81"/>
        <v>NA</v>
      </c>
      <c r="AA138" s="29" t="str">
        <f t="shared" si="82"/>
        <v>N</v>
      </c>
      <c r="AB138" s="46">
        <f t="shared" si="83"/>
        <v>4</v>
      </c>
      <c r="AC138" s="31">
        <f t="shared" si="84"/>
        <v>20000</v>
      </c>
      <c r="AD138" s="31">
        <f t="shared" si="85"/>
        <v>65000</v>
      </c>
      <c r="AE138" s="31">
        <f t="shared" si="86"/>
        <v>20000</v>
      </c>
      <c r="AF138" s="47">
        <f t="shared" si="87"/>
        <v>5588.9300191356306</v>
      </c>
      <c r="AG138" s="31">
        <f t="shared" si="88"/>
        <v>0</v>
      </c>
      <c r="AH138" s="48">
        <f t="shared" si="89"/>
        <v>3</v>
      </c>
      <c r="AI138" s="33">
        <f t="shared" si="90"/>
        <v>20000</v>
      </c>
      <c r="AJ138" s="33">
        <f t="shared" si="91"/>
        <v>65000</v>
      </c>
      <c r="AK138" s="33">
        <f t="shared" si="92"/>
        <v>0</v>
      </c>
      <c r="AL138" s="33">
        <f t="shared" si="93"/>
        <v>25985.558434432234</v>
      </c>
      <c r="AM138" s="34">
        <f t="shared" si="94"/>
        <v>31574.488453567865</v>
      </c>
    </row>
    <row r="139" spans="1:39" ht="15.75" customHeight="1" x14ac:dyDescent="0.3">
      <c r="A139" s="166" t="s">
        <v>1344</v>
      </c>
      <c r="B139" s="99">
        <v>9496</v>
      </c>
      <c r="C139" s="99">
        <v>52987</v>
      </c>
      <c r="D139" s="165">
        <v>45612</v>
      </c>
      <c r="E139" s="165">
        <v>45809</v>
      </c>
      <c r="F139" s="166">
        <v>2</v>
      </c>
      <c r="G139" s="178">
        <v>0.11</v>
      </c>
      <c r="H139" s="181">
        <v>1</v>
      </c>
      <c r="I139" s="180">
        <v>2.7300000000000001E-2</v>
      </c>
      <c r="J139" s="21">
        <f t="shared" si="65"/>
        <v>1.89</v>
      </c>
      <c r="K139" s="21" t="str">
        <f t="shared" si="66"/>
        <v>Y</v>
      </c>
      <c r="L139" s="37" t="str">
        <f t="shared" si="67"/>
        <v>NA</v>
      </c>
      <c r="M139" s="8" t="str">
        <f t="shared" si="68"/>
        <v>Y</v>
      </c>
      <c r="N139" s="42">
        <f t="shared" si="69"/>
        <v>2</v>
      </c>
      <c r="O139" s="43">
        <f t="shared" si="70"/>
        <v>200000</v>
      </c>
      <c r="P139" s="43" t="str">
        <f t="shared" si="71"/>
        <v>NA</v>
      </c>
      <c r="Q139" s="24">
        <f t="shared" si="72"/>
        <v>9755.2408000000014</v>
      </c>
      <c r="R139" s="43">
        <f t="shared" si="73"/>
        <v>0</v>
      </c>
      <c r="S139" s="24">
        <f t="shared" si="74"/>
        <v>1000000</v>
      </c>
      <c r="T139" s="25" t="str">
        <f t="shared" si="75"/>
        <v>Y</v>
      </c>
      <c r="U139" s="44">
        <f t="shared" si="76"/>
        <v>1</v>
      </c>
      <c r="V139" s="45">
        <f t="shared" si="77"/>
        <v>200000</v>
      </c>
      <c r="W139" s="45">
        <f t="shared" si="78"/>
        <v>1000000</v>
      </c>
      <c r="X139" s="28">
        <f t="shared" si="79"/>
        <v>10021.558873840002</v>
      </c>
      <c r="Y139" s="28">
        <f t="shared" si="80"/>
        <v>0</v>
      </c>
      <c r="Z139" s="45" t="str">
        <f t="shared" si="81"/>
        <v>NA</v>
      </c>
      <c r="AA139" s="29" t="str">
        <f t="shared" si="82"/>
        <v>N</v>
      </c>
      <c r="AB139" s="46">
        <f t="shared" si="83"/>
        <v>0</v>
      </c>
      <c r="AC139" s="31">
        <f t="shared" si="84"/>
        <v>0</v>
      </c>
      <c r="AD139" s="31">
        <f t="shared" si="85"/>
        <v>0</v>
      </c>
      <c r="AE139" s="31">
        <f t="shared" si="86"/>
        <v>0</v>
      </c>
      <c r="AF139" s="47">
        <f t="shared" si="87"/>
        <v>0</v>
      </c>
      <c r="AG139" s="31">
        <f t="shared" si="88"/>
        <v>0</v>
      </c>
      <c r="AH139" s="48">
        <f t="shared" si="89"/>
        <v>0</v>
      </c>
      <c r="AI139" s="33">
        <f t="shared" si="90"/>
        <v>0</v>
      </c>
      <c r="AJ139" s="33">
        <f t="shared" si="91"/>
        <v>0</v>
      </c>
      <c r="AK139" s="33">
        <f t="shared" si="92"/>
        <v>0</v>
      </c>
      <c r="AL139" s="33">
        <f t="shared" si="93"/>
        <v>0</v>
      </c>
      <c r="AM139" s="34">
        <f t="shared" si="94"/>
        <v>0</v>
      </c>
    </row>
    <row r="140" spans="1:39" ht="15.75" customHeight="1" x14ac:dyDescent="0.3">
      <c r="A140" s="166" t="s">
        <v>1345</v>
      </c>
      <c r="B140" s="99">
        <v>12540</v>
      </c>
      <c r="C140" s="99">
        <v>88110</v>
      </c>
      <c r="D140" s="165">
        <v>45060</v>
      </c>
      <c r="E140" s="165">
        <v>45271</v>
      </c>
      <c r="F140" s="166">
        <v>2</v>
      </c>
      <c r="G140" s="178">
        <v>0.85</v>
      </c>
      <c r="H140" s="181">
        <v>0.25</v>
      </c>
      <c r="I140" s="180">
        <v>4.5499999999999999E-2</v>
      </c>
      <c r="J140" s="21">
        <f t="shared" si="65"/>
        <v>1.1499999999999999</v>
      </c>
      <c r="K140" s="21" t="str">
        <f t="shared" si="66"/>
        <v>Y</v>
      </c>
      <c r="L140" s="37" t="str">
        <f t="shared" si="67"/>
        <v>NA</v>
      </c>
      <c r="M140" s="8" t="str">
        <f t="shared" si="68"/>
        <v>Y</v>
      </c>
      <c r="N140" s="42">
        <f t="shared" si="69"/>
        <v>5</v>
      </c>
      <c r="O140" s="43">
        <f t="shared" si="70"/>
        <v>200000</v>
      </c>
      <c r="P140" s="43" t="str">
        <f t="shared" si="71"/>
        <v>NA</v>
      </c>
      <c r="Q140" s="24">
        <f t="shared" si="72"/>
        <v>13110.570000000002</v>
      </c>
      <c r="R140" s="43">
        <f t="shared" si="73"/>
        <v>0</v>
      </c>
      <c r="S140" s="24">
        <f t="shared" si="74"/>
        <v>1000000</v>
      </c>
      <c r="T140" s="25" t="str">
        <f t="shared" si="75"/>
        <v>Y</v>
      </c>
      <c r="U140" s="44">
        <f t="shared" si="76"/>
        <v>4</v>
      </c>
      <c r="V140" s="45">
        <f t="shared" si="77"/>
        <v>200000</v>
      </c>
      <c r="W140" s="45">
        <f t="shared" si="78"/>
        <v>1000000</v>
      </c>
      <c r="X140" s="28">
        <f t="shared" si="79"/>
        <v>13707.100935000002</v>
      </c>
      <c r="Y140" s="28">
        <f t="shared" si="80"/>
        <v>0</v>
      </c>
      <c r="Z140" s="45" t="str">
        <f t="shared" si="81"/>
        <v>NA</v>
      </c>
      <c r="AA140" s="29" t="str">
        <f t="shared" si="82"/>
        <v>N</v>
      </c>
      <c r="AB140" s="46">
        <f t="shared" si="83"/>
        <v>3</v>
      </c>
      <c r="AC140" s="31">
        <f t="shared" si="84"/>
        <v>20000</v>
      </c>
      <c r="AD140" s="31">
        <f t="shared" si="85"/>
        <v>65000</v>
      </c>
      <c r="AE140" s="31">
        <f t="shared" si="86"/>
        <v>14330.774027542504</v>
      </c>
      <c r="AF140" s="47">
        <f t="shared" si="87"/>
        <v>0</v>
      </c>
      <c r="AG140" s="31">
        <f t="shared" si="88"/>
        <v>0</v>
      </c>
      <c r="AH140" s="48">
        <f t="shared" si="89"/>
        <v>2</v>
      </c>
      <c r="AI140" s="33">
        <f t="shared" si="90"/>
        <v>20000</v>
      </c>
      <c r="AJ140" s="33">
        <f t="shared" si="91"/>
        <v>65000</v>
      </c>
      <c r="AK140" s="33">
        <f t="shared" si="92"/>
        <v>0</v>
      </c>
      <c r="AL140" s="33">
        <f t="shared" si="93"/>
        <v>14982.824245795689</v>
      </c>
      <c r="AM140" s="34">
        <f t="shared" si="94"/>
        <v>14982.824245795689</v>
      </c>
    </row>
    <row r="141" spans="1:39" ht="15.75" customHeight="1" x14ac:dyDescent="0.3">
      <c r="A141" s="166" t="s">
        <v>1346</v>
      </c>
      <c r="B141" s="99">
        <v>15258</v>
      </c>
      <c r="C141" s="99">
        <v>100723</v>
      </c>
      <c r="D141" s="165">
        <v>45325</v>
      </c>
      <c r="E141" s="165">
        <v>45648</v>
      </c>
      <c r="F141" s="166">
        <v>4</v>
      </c>
      <c r="G141" s="178">
        <v>2.87</v>
      </c>
      <c r="H141" s="181">
        <v>1</v>
      </c>
      <c r="I141" s="180">
        <v>3.5299999999999998E-2</v>
      </c>
      <c r="J141" s="21">
        <f t="shared" si="65"/>
        <v>1.1299999999999999</v>
      </c>
      <c r="K141" s="21" t="str">
        <f t="shared" si="66"/>
        <v>Y</v>
      </c>
      <c r="L141" s="37" t="str">
        <f t="shared" si="67"/>
        <v>NA</v>
      </c>
      <c r="M141" s="8" t="str">
        <f t="shared" si="68"/>
        <v>Y</v>
      </c>
      <c r="N141" s="42">
        <f t="shared" si="69"/>
        <v>2</v>
      </c>
      <c r="O141" s="43">
        <f t="shared" si="70"/>
        <v>200000</v>
      </c>
      <c r="P141" s="43" t="str">
        <f t="shared" si="71"/>
        <v>NA</v>
      </c>
      <c r="Q141" s="24">
        <f t="shared" si="72"/>
        <v>15796.607399999999</v>
      </c>
      <c r="R141" s="43">
        <f t="shared" si="73"/>
        <v>0</v>
      </c>
      <c r="S141" s="24">
        <f t="shared" si="74"/>
        <v>1000000</v>
      </c>
      <c r="T141" s="25" t="str">
        <f t="shared" si="75"/>
        <v>Y</v>
      </c>
      <c r="U141" s="44">
        <f t="shared" si="76"/>
        <v>1</v>
      </c>
      <c r="V141" s="45">
        <f t="shared" si="77"/>
        <v>200000</v>
      </c>
      <c r="W141" s="45">
        <f t="shared" si="78"/>
        <v>1000000</v>
      </c>
      <c r="X141" s="28">
        <f t="shared" si="79"/>
        <v>16354.227641219997</v>
      </c>
      <c r="Y141" s="28">
        <f t="shared" si="80"/>
        <v>0</v>
      </c>
      <c r="Z141" s="45" t="str">
        <f t="shared" si="81"/>
        <v>NA</v>
      </c>
      <c r="AA141" s="29" t="str">
        <f t="shared" si="82"/>
        <v>N</v>
      </c>
      <c r="AB141" s="46">
        <f t="shared" si="83"/>
        <v>0</v>
      </c>
      <c r="AC141" s="31">
        <f t="shared" si="84"/>
        <v>0</v>
      </c>
      <c r="AD141" s="31">
        <f t="shared" si="85"/>
        <v>0</v>
      </c>
      <c r="AE141" s="31">
        <f t="shared" si="86"/>
        <v>0</v>
      </c>
      <c r="AF141" s="47">
        <f t="shared" si="87"/>
        <v>0</v>
      </c>
      <c r="AG141" s="31">
        <f t="shared" si="88"/>
        <v>0</v>
      </c>
      <c r="AH141" s="48">
        <f t="shared" si="89"/>
        <v>0</v>
      </c>
      <c r="AI141" s="33">
        <f t="shared" si="90"/>
        <v>0</v>
      </c>
      <c r="AJ141" s="33">
        <f t="shared" si="91"/>
        <v>0</v>
      </c>
      <c r="AK141" s="33">
        <f t="shared" si="92"/>
        <v>0</v>
      </c>
      <c r="AL141" s="33">
        <f t="shared" si="93"/>
        <v>0</v>
      </c>
      <c r="AM141" s="34">
        <f t="shared" si="94"/>
        <v>0</v>
      </c>
    </row>
    <row r="142" spans="1:39" ht="15.75" customHeight="1" x14ac:dyDescent="0.3">
      <c r="A142" s="166" t="s">
        <v>1347</v>
      </c>
      <c r="B142" s="99">
        <v>15642</v>
      </c>
      <c r="C142" s="99">
        <v>48169</v>
      </c>
      <c r="D142" s="165">
        <v>44563</v>
      </c>
      <c r="E142" s="165">
        <v>44909</v>
      </c>
      <c r="F142" s="166">
        <v>4</v>
      </c>
      <c r="G142" s="178">
        <v>3.34</v>
      </c>
      <c r="H142" s="181">
        <v>0.75</v>
      </c>
      <c r="I142" s="180">
        <v>2.12E-2</v>
      </c>
      <c r="J142" s="21">
        <f t="shared" si="65"/>
        <v>0.66000000000000014</v>
      </c>
      <c r="K142" s="21" t="str">
        <f t="shared" si="66"/>
        <v>Y</v>
      </c>
      <c r="L142" s="37" t="str">
        <f t="shared" si="67"/>
        <v>NA</v>
      </c>
      <c r="M142" s="8" t="str">
        <f t="shared" si="68"/>
        <v>Y</v>
      </c>
      <c r="N142" s="42">
        <f t="shared" si="69"/>
        <v>1</v>
      </c>
      <c r="O142" s="43">
        <f t="shared" si="70"/>
        <v>200000</v>
      </c>
      <c r="P142" s="43" t="str">
        <f t="shared" si="71"/>
        <v>NA</v>
      </c>
      <c r="Q142" s="24">
        <f t="shared" si="72"/>
        <v>15973.610400000001</v>
      </c>
      <c r="R142" s="43">
        <f t="shared" si="73"/>
        <v>0</v>
      </c>
      <c r="S142" s="24">
        <f t="shared" si="74"/>
        <v>1000000</v>
      </c>
      <c r="T142" s="25" t="str">
        <f t="shared" si="75"/>
        <v>N</v>
      </c>
      <c r="U142" s="44">
        <f t="shared" si="76"/>
        <v>0</v>
      </c>
      <c r="V142" s="45">
        <f t="shared" si="77"/>
        <v>0</v>
      </c>
      <c r="W142" s="45">
        <f t="shared" si="78"/>
        <v>0</v>
      </c>
      <c r="X142" s="28">
        <f t="shared" si="79"/>
        <v>0</v>
      </c>
      <c r="Y142" s="28">
        <f t="shared" si="80"/>
        <v>0</v>
      </c>
      <c r="Z142" s="45">
        <f t="shared" si="81"/>
        <v>0</v>
      </c>
      <c r="AA142" s="29" t="str">
        <f t="shared" si="82"/>
        <v>N</v>
      </c>
      <c r="AB142" s="46">
        <f t="shared" si="83"/>
        <v>0</v>
      </c>
      <c r="AC142" s="31">
        <f t="shared" si="84"/>
        <v>0</v>
      </c>
      <c r="AD142" s="31">
        <f t="shared" si="85"/>
        <v>0</v>
      </c>
      <c r="AE142" s="31">
        <f t="shared" si="86"/>
        <v>0</v>
      </c>
      <c r="AF142" s="47">
        <f t="shared" si="87"/>
        <v>0</v>
      </c>
      <c r="AG142" s="31">
        <f t="shared" si="88"/>
        <v>0</v>
      </c>
      <c r="AH142" s="48">
        <f t="shared" si="89"/>
        <v>0</v>
      </c>
      <c r="AI142" s="33">
        <f t="shared" si="90"/>
        <v>0</v>
      </c>
      <c r="AJ142" s="33">
        <f t="shared" si="91"/>
        <v>0</v>
      </c>
      <c r="AK142" s="33">
        <f t="shared" si="92"/>
        <v>0</v>
      </c>
      <c r="AL142" s="33">
        <f t="shared" si="93"/>
        <v>0</v>
      </c>
      <c r="AM142" s="34">
        <f t="shared" si="94"/>
        <v>0</v>
      </c>
    </row>
    <row r="143" spans="1:39" ht="15.75" customHeight="1" x14ac:dyDescent="0.3">
      <c r="A143" s="166" t="s">
        <v>1348</v>
      </c>
      <c r="B143" s="99">
        <v>19276</v>
      </c>
      <c r="C143" s="99">
        <v>106460</v>
      </c>
      <c r="D143" s="165">
        <v>45384</v>
      </c>
      <c r="E143" s="165">
        <v>45682</v>
      </c>
      <c r="F143" s="166">
        <v>2</v>
      </c>
      <c r="G143" s="178">
        <v>0.85</v>
      </c>
      <c r="H143" s="181">
        <v>0.75</v>
      </c>
      <c r="I143" s="180">
        <v>6.7199999999999996E-2</v>
      </c>
      <c r="J143" s="21">
        <f t="shared" si="65"/>
        <v>1.1499999999999999</v>
      </c>
      <c r="K143" s="21" t="str">
        <f t="shared" si="66"/>
        <v>Y</v>
      </c>
      <c r="L143" s="37" t="str">
        <f t="shared" si="67"/>
        <v>NA</v>
      </c>
      <c r="M143" s="8" t="str">
        <f t="shared" si="68"/>
        <v>Y</v>
      </c>
      <c r="N143" s="42">
        <f t="shared" si="69"/>
        <v>2</v>
      </c>
      <c r="O143" s="43">
        <f t="shared" si="70"/>
        <v>200000</v>
      </c>
      <c r="P143" s="43" t="str">
        <f t="shared" si="71"/>
        <v>NA</v>
      </c>
      <c r="Q143" s="24">
        <f t="shared" si="72"/>
        <v>20571.3472</v>
      </c>
      <c r="R143" s="43">
        <f t="shared" si="73"/>
        <v>0</v>
      </c>
      <c r="S143" s="24">
        <f t="shared" si="74"/>
        <v>1000000</v>
      </c>
      <c r="T143" s="25" t="str">
        <f t="shared" si="75"/>
        <v>Y</v>
      </c>
      <c r="U143" s="44">
        <f t="shared" si="76"/>
        <v>1</v>
      </c>
      <c r="V143" s="45">
        <f t="shared" si="77"/>
        <v>200000</v>
      </c>
      <c r="W143" s="45">
        <f t="shared" si="78"/>
        <v>1000000</v>
      </c>
      <c r="X143" s="28">
        <f t="shared" si="79"/>
        <v>21953.74173184</v>
      </c>
      <c r="Y143" s="28">
        <f t="shared" si="80"/>
        <v>0</v>
      </c>
      <c r="Z143" s="45" t="str">
        <f t="shared" si="81"/>
        <v>NA</v>
      </c>
      <c r="AA143" s="29" t="str">
        <f t="shared" si="82"/>
        <v>N</v>
      </c>
      <c r="AB143" s="46">
        <f t="shared" si="83"/>
        <v>0</v>
      </c>
      <c r="AC143" s="31">
        <f t="shared" si="84"/>
        <v>0</v>
      </c>
      <c r="AD143" s="31">
        <f t="shared" si="85"/>
        <v>0</v>
      </c>
      <c r="AE143" s="31">
        <f t="shared" si="86"/>
        <v>0</v>
      </c>
      <c r="AF143" s="47">
        <f t="shared" si="87"/>
        <v>0</v>
      </c>
      <c r="AG143" s="31">
        <f t="shared" si="88"/>
        <v>0</v>
      </c>
      <c r="AH143" s="48">
        <f t="shared" si="89"/>
        <v>0</v>
      </c>
      <c r="AI143" s="33">
        <f t="shared" si="90"/>
        <v>0</v>
      </c>
      <c r="AJ143" s="33">
        <f t="shared" si="91"/>
        <v>0</v>
      </c>
      <c r="AK143" s="33">
        <f t="shared" si="92"/>
        <v>0</v>
      </c>
      <c r="AL143" s="33">
        <f t="shared" si="93"/>
        <v>0</v>
      </c>
      <c r="AM143" s="34">
        <f t="shared" si="94"/>
        <v>0</v>
      </c>
    </row>
    <row r="144" spans="1:39" ht="15.75" customHeight="1" x14ac:dyDescent="0.3">
      <c r="A144" s="166" t="s">
        <v>1349</v>
      </c>
      <c r="B144" s="99">
        <v>10509</v>
      </c>
      <c r="C144" s="99">
        <v>30520</v>
      </c>
      <c r="D144" s="165">
        <v>45159</v>
      </c>
      <c r="E144" s="165">
        <v>45513</v>
      </c>
      <c r="F144" s="166">
        <v>2</v>
      </c>
      <c r="G144" s="178">
        <v>1.1100000000000001</v>
      </c>
      <c r="H144" s="181">
        <v>0.5</v>
      </c>
      <c r="I144" s="180">
        <v>7.8399999999999997E-2</v>
      </c>
      <c r="J144" s="21">
        <f t="shared" si="65"/>
        <v>0.8899999999999999</v>
      </c>
      <c r="K144" s="21" t="str">
        <f t="shared" si="66"/>
        <v>Y</v>
      </c>
      <c r="L144" s="37" t="str">
        <f t="shared" si="67"/>
        <v>NA</v>
      </c>
      <c r="M144" s="8" t="str">
        <f t="shared" si="68"/>
        <v>Y</v>
      </c>
      <c r="N144" s="42">
        <f t="shared" si="69"/>
        <v>2</v>
      </c>
      <c r="O144" s="43">
        <f t="shared" si="70"/>
        <v>200000</v>
      </c>
      <c r="P144" s="43" t="str">
        <f t="shared" si="71"/>
        <v>NA</v>
      </c>
      <c r="Q144" s="24">
        <f t="shared" si="72"/>
        <v>11332.9056</v>
      </c>
      <c r="R144" s="43">
        <f t="shared" si="73"/>
        <v>0</v>
      </c>
      <c r="S144" s="24">
        <f t="shared" si="74"/>
        <v>1000000</v>
      </c>
      <c r="T144" s="25" t="str">
        <f t="shared" si="75"/>
        <v>N</v>
      </c>
      <c r="U144" s="44">
        <f t="shared" si="76"/>
        <v>1</v>
      </c>
      <c r="V144" s="45">
        <f t="shared" si="77"/>
        <v>20000</v>
      </c>
      <c r="W144" s="45">
        <f t="shared" si="78"/>
        <v>65000</v>
      </c>
      <c r="X144" s="28">
        <f t="shared" si="79"/>
        <v>12221.405399040001</v>
      </c>
      <c r="Y144" s="28">
        <f t="shared" si="80"/>
        <v>0</v>
      </c>
      <c r="Z144" s="45">
        <f t="shared" si="81"/>
        <v>10925.689000960001</v>
      </c>
      <c r="AA144" s="29" t="str">
        <f t="shared" si="82"/>
        <v>N</v>
      </c>
      <c r="AB144" s="46">
        <f t="shared" si="83"/>
        <v>0</v>
      </c>
      <c r="AC144" s="31">
        <f t="shared" si="84"/>
        <v>0</v>
      </c>
      <c r="AD144" s="31">
        <f t="shared" si="85"/>
        <v>0</v>
      </c>
      <c r="AE144" s="31">
        <f t="shared" si="86"/>
        <v>0</v>
      </c>
      <c r="AF144" s="47">
        <f t="shared" si="87"/>
        <v>0</v>
      </c>
      <c r="AG144" s="31">
        <f t="shared" si="88"/>
        <v>0</v>
      </c>
      <c r="AH144" s="48">
        <f t="shared" si="89"/>
        <v>0</v>
      </c>
      <c r="AI144" s="33">
        <f t="shared" si="90"/>
        <v>0</v>
      </c>
      <c r="AJ144" s="33">
        <f t="shared" si="91"/>
        <v>0</v>
      </c>
      <c r="AK144" s="33">
        <f t="shared" si="92"/>
        <v>0</v>
      </c>
      <c r="AL144" s="33">
        <f t="shared" si="93"/>
        <v>0</v>
      </c>
      <c r="AM144" s="34">
        <f t="shared" si="94"/>
        <v>0</v>
      </c>
    </row>
    <row r="145" spans="1:39" ht="15.75" customHeight="1" x14ac:dyDescent="0.3">
      <c r="A145" s="166" t="s">
        <v>1350</v>
      </c>
      <c r="B145" s="99">
        <v>9839</v>
      </c>
      <c r="C145" s="99">
        <v>50807</v>
      </c>
      <c r="D145" s="165">
        <v>45994</v>
      </c>
      <c r="E145" s="165">
        <v>46098</v>
      </c>
      <c r="F145" s="166">
        <v>4</v>
      </c>
      <c r="G145" s="178">
        <v>0.87</v>
      </c>
      <c r="H145" s="181">
        <v>0.5</v>
      </c>
      <c r="I145" s="180">
        <v>6.8199999999999997E-2</v>
      </c>
      <c r="J145" s="21">
        <f t="shared" si="65"/>
        <v>3.13</v>
      </c>
      <c r="K145" s="21" t="str">
        <f t="shared" si="66"/>
        <v>Y</v>
      </c>
      <c r="L145" s="37" t="str">
        <f t="shared" si="67"/>
        <v>NA</v>
      </c>
      <c r="M145" s="8" t="str">
        <f t="shared" si="68"/>
        <v>Y</v>
      </c>
      <c r="N145" s="42">
        <f t="shared" si="69"/>
        <v>7</v>
      </c>
      <c r="O145" s="43">
        <f t="shared" si="70"/>
        <v>200000</v>
      </c>
      <c r="P145" s="43" t="str">
        <f t="shared" si="71"/>
        <v>NA</v>
      </c>
      <c r="Q145" s="24">
        <f t="shared" si="72"/>
        <v>10510.0198</v>
      </c>
      <c r="R145" s="43">
        <f t="shared" si="73"/>
        <v>0</v>
      </c>
      <c r="S145" s="24">
        <f t="shared" si="74"/>
        <v>1000000</v>
      </c>
      <c r="T145" s="25" t="str">
        <f t="shared" si="75"/>
        <v>Y</v>
      </c>
      <c r="U145" s="44">
        <f t="shared" si="76"/>
        <v>6</v>
      </c>
      <c r="V145" s="45">
        <f t="shared" si="77"/>
        <v>200000</v>
      </c>
      <c r="W145" s="45">
        <f t="shared" si="78"/>
        <v>1000000</v>
      </c>
      <c r="X145" s="28">
        <f t="shared" si="79"/>
        <v>11226.80315036</v>
      </c>
      <c r="Y145" s="28">
        <f t="shared" si="80"/>
        <v>0</v>
      </c>
      <c r="Z145" s="45" t="str">
        <f t="shared" si="81"/>
        <v>NA</v>
      </c>
      <c r="AA145" s="29" t="str">
        <f t="shared" si="82"/>
        <v>Y</v>
      </c>
      <c r="AB145" s="46">
        <f t="shared" si="83"/>
        <v>5</v>
      </c>
      <c r="AC145" s="31">
        <f t="shared" si="84"/>
        <v>200000</v>
      </c>
      <c r="AD145" s="31">
        <f t="shared" si="85"/>
        <v>1000000</v>
      </c>
      <c r="AE145" s="31">
        <f t="shared" si="86"/>
        <v>11992.471125214552</v>
      </c>
      <c r="AF145" s="47">
        <f t="shared" si="87"/>
        <v>0</v>
      </c>
      <c r="AG145" s="31" t="str">
        <f t="shared" si="88"/>
        <v>NA</v>
      </c>
      <c r="AH145" s="48">
        <f t="shared" si="89"/>
        <v>4</v>
      </c>
      <c r="AI145" s="33">
        <f t="shared" si="90"/>
        <v>20000</v>
      </c>
      <c r="AJ145" s="33">
        <f t="shared" si="91"/>
        <v>65000</v>
      </c>
      <c r="AK145" s="33">
        <f t="shared" si="92"/>
        <v>12810.357655954185</v>
      </c>
      <c r="AL145" s="33">
        <f t="shared" si="93"/>
        <v>0</v>
      </c>
      <c r="AM145" s="34">
        <f t="shared" si="94"/>
        <v>0</v>
      </c>
    </row>
    <row r="146" spans="1:39" ht="15.75" customHeight="1" x14ac:dyDescent="0.3">
      <c r="A146" s="166" t="s">
        <v>1351</v>
      </c>
      <c r="B146" s="99">
        <v>21191</v>
      </c>
      <c r="C146" s="99">
        <v>92002</v>
      </c>
      <c r="D146" s="165">
        <v>44659</v>
      </c>
      <c r="E146" s="165">
        <v>44977</v>
      </c>
      <c r="F146" s="166">
        <v>4</v>
      </c>
      <c r="G146" s="178">
        <v>2.76</v>
      </c>
      <c r="H146" s="181">
        <v>0.75</v>
      </c>
      <c r="I146" s="180">
        <v>7.5499999999999998E-2</v>
      </c>
      <c r="J146" s="21">
        <f t="shared" si="65"/>
        <v>1.2400000000000002</v>
      </c>
      <c r="K146" s="21" t="str">
        <f t="shared" si="66"/>
        <v>Y</v>
      </c>
      <c r="L146" s="37" t="str">
        <f t="shared" si="67"/>
        <v>NA</v>
      </c>
      <c r="M146" s="8" t="str">
        <f t="shared" si="68"/>
        <v>Y</v>
      </c>
      <c r="N146" s="42">
        <f t="shared" si="69"/>
        <v>2</v>
      </c>
      <c r="O146" s="43">
        <f t="shared" si="70"/>
        <v>200000</v>
      </c>
      <c r="P146" s="43" t="str">
        <f t="shared" si="71"/>
        <v>NA</v>
      </c>
      <c r="Q146" s="24">
        <f t="shared" si="72"/>
        <v>22790.920499999997</v>
      </c>
      <c r="R146" s="43">
        <f t="shared" si="73"/>
        <v>0</v>
      </c>
      <c r="S146" s="24">
        <f t="shared" si="74"/>
        <v>1000000</v>
      </c>
      <c r="T146" s="25" t="str">
        <f t="shared" si="75"/>
        <v>Y</v>
      </c>
      <c r="U146" s="44">
        <f t="shared" si="76"/>
        <v>1</v>
      </c>
      <c r="V146" s="45">
        <f t="shared" si="77"/>
        <v>200000</v>
      </c>
      <c r="W146" s="45">
        <f t="shared" si="78"/>
        <v>1000000</v>
      </c>
      <c r="X146" s="28">
        <f t="shared" si="79"/>
        <v>24511.634997749996</v>
      </c>
      <c r="Y146" s="28">
        <f t="shared" si="80"/>
        <v>0</v>
      </c>
      <c r="Z146" s="45" t="str">
        <f t="shared" si="81"/>
        <v>NA</v>
      </c>
      <c r="AA146" s="29" t="str">
        <f t="shared" si="82"/>
        <v>N</v>
      </c>
      <c r="AB146" s="46">
        <f t="shared" si="83"/>
        <v>0</v>
      </c>
      <c r="AC146" s="31">
        <f t="shared" si="84"/>
        <v>0</v>
      </c>
      <c r="AD146" s="31">
        <f t="shared" si="85"/>
        <v>0</v>
      </c>
      <c r="AE146" s="31">
        <f t="shared" si="86"/>
        <v>0</v>
      </c>
      <c r="AF146" s="47">
        <f t="shared" si="87"/>
        <v>0</v>
      </c>
      <c r="AG146" s="31">
        <f t="shared" si="88"/>
        <v>0</v>
      </c>
      <c r="AH146" s="48">
        <f t="shared" si="89"/>
        <v>0</v>
      </c>
      <c r="AI146" s="33">
        <f t="shared" si="90"/>
        <v>0</v>
      </c>
      <c r="AJ146" s="33">
        <f t="shared" si="91"/>
        <v>0</v>
      </c>
      <c r="AK146" s="33">
        <f t="shared" si="92"/>
        <v>0</v>
      </c>
      <c r="AL146" s="33">
        <f t="shared" si="93"/>
        <v>0</v>
      </c>
      <c r="AM146" s="34">
        <f t="shared" si="94"/>
        <v>0</v>
      </c>
    </row>
    <row r="147" spans="1:39" ht="15.75" customHeight="1" x14ac:dyDescent="0.3">
      <c r="A147" s="166" t="s">
        <v>1352</v>
      </c>
      <c r="B147" s="99">
        <v>19410</v>
      </c>
      <c r="C147" s="99">
        <v>38360</v>
      </c>
      <c r="D147" s="165">
        <v>45244</v>
      </c>
      <c r="E147" s="165">
        <v>45500</v>
      </c>
      <c r="F147" s="166">
        <v>4</v>
      </c>
      <c r="G147" s="178">
        <v>3.21</v>
      </c>
      <c r="H147" s="181">
        <v>0.25</v>
      </c>
      <c r="I147" s="180">
        <v>3.9600000000000003E-2</v>
      </c>
      <c r="J147" s="21">
        <f t="shared" si="65"/>
        <v>0.79</v>
      </c>
      <c r="K147" s="21" t="str">
        <f t="shared" si="66"/>
        <v>Y</v>
      </c>
      <c r="L147" s="37" t="str">
        <f t="shared" si="67"/>
        <v>NA</v>
      </c>
      <c r="M147" s="8" t="str">
        <f t="shared" si="68"/>
        <v>Y</v>
      </c>
      <c r="N147" s="42">
        <f t="shared" si="69"/>
        <v>4</v>
      </c>
      <c r="O147" s="43">
        <f t="shared" si="70"/>
        <v>200000</v>
      </c>
      <c r="P147" s="43" t="str">
        <f t="shared" si="71"/>
        <v>NA</v>
      </c>
      <c r="Q147" s="24">
        <f t="shared" si="72"/>
        <v>20178.636000000002</v>
      </c>
      <c r="R147" s="43">
        <f t="shared" si="73"/>
        <v>0</v>
      </c>
      <c r="S147" s="24">
        <f t="shared" si="74"/>
        <v>1000000</v>
      </c>
      <c r="T147" s="25" t="str">
        <f t="shared" si="75"/>
        <v>N</v>
      </c>
      <c r="U147" s="44">
        <f t="shared" si="76"/>
        <v>3</v>
      </c>
      <c r="V147" s="45">
        <f t="shared" si="77"/>
        <v>20000</v>
      </c>
      <c r="W147" s="45">
        <f t="shared" si="78"/>
        <v>65000</v>
      </c>
      <c r="X147" s="28">
        <f t="shared" si="79"/>
        <v>20000</v>
      </c>
      <c r="Y147" s="28">
        <f t="shared" si="80"/>
        <v>977.70998560000226</v>
      </c>
      <c r="Z147" s="45">
        <f t="shared" si="81"/>
        <v>0</v>
      </c>
      <c r="AA147" s="29" t="str">
        <f t="shared" si="82"/>
        <v>N</v>
      </c>
      <c r="AB147" s="46">
        <f t="shared" si="83"/>
        <v>2</v>
      </c>
      <c r="AC147" s="31">
        <f t="shared" si="84"/>
        <v>20000</v>
      </c>
      <c r="AD147" s="31">
        <f t="shared" si="85"/>
        <v>65000</v>
      </c>
      <c r="AE147" s="31">
        <f t="shared" si="86"/>
        <v>0</v>
      </c>
      <c r="AF147" s="47">
        <f t="shared" si="87"/>
        <v>21808.427301029766</v>
      </c>
      <c r="AG147" s="31">
        <f t="shared" si="88"/>
        <v>0</v>
      </c>
      <c r="AH147" s="48">
        <f t="shared" si="89"/>
        <v>1</v>
      </c>
      <c r="AI147" s="33">
        <f t="shared" si="90"/>
        <v>20000</v>
      </c>
      <c r="AJ147" s="33">
        <f t="shared" si="91"/>
        <v>65000</v>
      </c>
      <c r="AK147" s="33">
        <f t="shared" si="92"/>
        <v>0</v>
      </c>
      <c r="AL147" s="33">
        <f t="shared" si="93"/>
        <v>22672.041022150544</v>
      </c>
      <c r="AM147" s="34">
        <f t="shared" si="94"/>
        <v>45458.178308780312</v>
      </c>
    </row>
    <row r="148" spans="1:39" ht="15.75" customHeight="1" x14ac:dyDescent="0.3">
      <c r="A148" s="166" t="s">
        <v>1353</v>
      </c>
      <c r="B148" s="99">
        <v>20130</v>
      </c>
      <c r="C148" s="99">
        <v>89363</v>
      </c>
      <c r="D148" s="165">
        <v>46127</v>
      </c>
      <c r="E148" s="165">
        <v>46186</v>
      </c>
      <c r="F148" s="166">
        <v>4</v>
      </c>
      <c r="G148" s="178">
        <v>3.34</v>
      </c>
      <c r="H148" s="181">
        <v>0.25</v>
      </c>
      <c r="I148" s="180">
        <v>6.0100000000000001E-2</v>
      </c>
      <c r="J148" s="21">
        <f t="shared" si="65"/>
        <v>0.66000000000000014</v>
      </c>
      <c r="K148" s="21" t="str">
        <f t="shared" si="66"/>
        <v>Y</v>
      </c>
      <c r="L148" s="37" t="str">
        <f t="shared" si="67"/>
        <v>NA</v>
      </c>
      <c r="M148" s="8" t="str">
        <f t="shared" si="68"/>
        <v>Y</v>
      </c>
      <c r="N148" s="42">
        <f t="shared" si="69"/>
        <v>3</v>
      </c>
      <c r="O148" s="43">
        <f t="shared" si="70"/>
        <v>200000</v>
      </c>
      <c r="P148" s="43" t="str">
        <f t="shared" si="71"/>
        <v>NA</v>
      </c>
      <c r="Q148" s="24">
        <f t="shared" si="72"/>
        <v>21339.813000000002</v>
      </c>
      <c r="R148" s="43">
        <f t="shared" si="73"/>
        <v>0</v>
      </c>
      <c r="S148" s="24">
        <f t="shared" si="74"/>
        <v>1000000</v>
      </c>
      <c r="T148" s="25" t="str">
        <f t="shared" si="75"/>
        <v>N</v>
      </c>
      <c r="U148" s="44">
        <f t="shared" si="76"/>
        <v>2</v>
      </c>
      <c r="V148" s="45">
        <f t="shared" si="77"/>
        <v>20000</v>
      </c>
      <c r="W148" s="45">
        <f t="shared" si="78"/>
        <v>65000</v>
      </c>
      <c r="X148" s="28">
        <f t="shared" si="79"/>
        <v>0</v>
      </c>
      <c r="Y148" s="28">
        <f t="shared" si="80"/>
        <v>22622.335761300004</v>
      </c>
      <c r="Z148" s="45">
        <f t="shared" si="81"/>
        <v>0</v>
      </c>
      <c r="AA148" s="29" t="str">
        <f t="shared" si="82"/>
        <v>N</v>
      </c>
      <c r="AB148" s="46">
        <f t="shared" si="83"/>
        <v>1</v>
      </c>
      <c r="AC148" s="31">
        <f t="shared" si="84"/>
        <v>20000</v>
      </c>
      <c r="AD148" s="31">
        <f t="shared" si="85"/>
        <v>65000</v>
      </c>
      <c r="AE148" s="31">
        <f t="shared" si="86"/>
        <v>0</v>
      </c>
      <c r="AF148" s="47">
        <f t="shared" si="87"/>
        <v>23981.938140554135</v>
      </c>
      <c r="AG148" s="31">
        <f t="shared" si="88"/>
        <v>0</v>
      </c>
      <c r="AH148" s="48">
        <f t="shared" si="89"/>
        <v>0</v>
      </c>
      <c r="AI148" s="33">
        <f t="shared" si="90"/>
        <v>0</v>
      </c>
      <c r="AJ148" s="33">
        <f t="shared" si="91"/>
        <v>0</v>
      </c>
      <c r="AK148" s="33">
        <f t="shared" si="92"/>
        <v>0</v>
      </c>
      <c r="AL148" s="33">
        <f t="shared" si="93"/>
        <v>0</v>
      </c>
      <c r="AM148" s="34">
        <f t="shared" si="94"/>
        <v>46604.27390185414</v>
      </c>
    </row>
    <row r="149" spans="1:39" ht="15.75" customHeight="1" x14ac:dyDescent="0.3">
      <c r="A149" s="166" t="s">
        <v>1354</v>
      </c>
      <c r="B149" s="99">
        <v>24466</v>
      </c>
      <c r="C149" s="99">
        <v>100928</v>
      </c>
      <c r="D149" s="165">
        <v>45417</v>
      </c>
      <c r="E149" s="165">
        <v>45683</v>
      </c>
      <c r="F149" s="166">
        <v>2</v>
      </c>
      <c r="G149" s="178">
        <v>0.95</v>
      </c>
      <c r="H149" s="181">
        <v>0.5</v>
      </c>
      <c r="I149" s="180">
        <v>3.7499999999999999E-2</v>
      </c>
      <c r="J149" s="21">
        <f t="shared" si="65"/>
        <v>1.05</v>
      </c>
      <c r="K149" s="21" t="str">
        <f t="shared" si="66"/>
        <v>Y</v>
      </c>
      <c r="L149" s="37" t="str">
        <f t="shared" si="67"/>
        <v>NA</v>
      </c>
      <c r="M149" s="8" t="str">
        <f t="shared" si="68"/>
        <v>Y</v>
      </c>
      <c r="N149" s="42">
        <f t="shared" si="69"/>
        <v>3</v>
      </c>
      <c r="O149" s="43">
        <f t="shared" si="70"/>
        <v>200000</v>
      </c>
      <c r="P149" s="43" t="str">
        <f t="shared" si="71"/>
        <v>NA</v>
      </c>
      <c r="Q149" s="24">
        <f t="shared" si="72"/>
        <v>25383.475000000002</v>
      </c>
      <c r="R149" s="43">
        <f t="shared" si="73"/>
        <v>0</v>
      </c>
      <c r="S149" s="24">
        <f t="shared" si="74"/>
        <v>1000000</v>
      </c>
      <c r="T149" s="25" t="str">
        <f t="shared" si="75"/>
        <v>Y</v>
      </c>
      <c r="U149" s="44">
        <f t="shared" si="76"/>
        <v>2</v>
      </c>
      <c r="V149" s="45">
        <f t="shared" si="77"/>
        <v>200000</v>
      </c>
      <c r="W149" s="45">
        <f t="shared" si="78"/>
        <v>1000000</v>
      </c>
      <c r="X149" s="28">
        <f t="shared" si="79"/>
        <v>26335.355312500003</v>
      </c>
      <c r="Y149" s="28">
        <f t="shared" si="80"/>
        <v>0</v>
      </c>
      <c r="Z149" s="45" t="str">
        <f t="shared" si="81"/>
        <v>NA</v>
      </c>
      <c r="AA149" s="29" t="str">
        <f t="shared" si="82"/>
        <v>N</v>
      </c>
      <c r="AB149" s="46">
        <f t="shared" si="83"/>
        <v>1</v>
      </c>
      <c r="AC149" s="31">
        <f t="shared" si="84"/>
        <v>20000</v>
      </c>
      <c r="AD149" s="31">
        <f t="shared" si="85"/>
        <v>65000</v>
      </c>
      <c r="AE149" s="31">
        <f t="shared" si="86"/>
        <v>20000</v>
      </c>
      <c r="AF149" s="47">
        <f t="shared" si="87"/>
        <v>7322.9311367187547</v>
      </c>
      <c r="AG149" s="31">
        <f t="shared" si="88"/>
        <v>0</v>
      </c>
      <c r="AH149" s="48">
        <f t="shared" si="89"/>
        <v>0</v>
      </c>
      <c r="AI149" s="33">
        <f t="shared" si="90"/>
        <v>0</v>
      </c>
      <c r="AJ149" s="33">
        <f t="shared" si="91"/>
        <v>0</v>
      </c>
      <c r="AK149" s="33">
        <f t="shared" si="92"/>
        <v>0</v>
      </c>
      <c r="AL149" s="33">
        <f t="shared" si="93"/>
        <v>0</v>
      </c>
      <c r="AM149" s="34">
        <f t="shared" si="94"/>
        <v>7322.9311367187547</v>
      </c>
    </row>
    <row r="150" spans="1:39" ht="15.75" customHeight="1" x14ac:dyDescent="0.3">
      <c r="A150" s="166" t="s">
        <v>1355</v>
      </c>
      <c r="B150" s="99">
        <v>9943</v>
      </c>
      <c r="C150" s="99">
        <v>28052</v>
      </c>
      <c r="D150" s="165">
        <v>45282</v>
      </c>
      <c r="E150" s="165">
        <v>45364</v>
      </c>
      <c r="F150" s="166">
        <v>4</v>
      </c>
      <c r="G150" s="178">
        <v>3.93</v>
      </c>
      <c r="H150" s="181">
        <v>0.25</v>
      </c>
      <c r="I150" s="180">
        <v>5.0299999999999997E-2</v>
      </c>
      <c r="J150" s="21">
        <f t="shared" si="65"/>
        <v>6.999999999999984E-2</v>
      </c>
      <c r="K150" s="21" t="str">
        <f t="shared" si="66"/>
        <v>Y</v>
      </c>
      <c r="L150" s="37" t="str">
        <f t="shared" si="67"/>
        <v>NA</v>
      </c>
      <c r="M150" s="8" t="str">
        <f t="shared" si="68"/>
        <v>Y</v>
      </c>
      <c r="N150" s="42">
        <f t="shared" si="69"/>
        <v>1</v>
      </c>
      <c r="O150" s="43">
        <f t="shared" si="70"/>
        <v>200000</v>
      </c>
      <c r="P150" s="43" t="str">
        <f t="shared" si="71"/>
        <v>NA</v>
      </c>
      <c r="Q150" s="24">
        <f t="shared" si="72"/>
        <v>10443.132900000001</v>
      </c>
      <c r="R150" s="43">
        <f t="shared" si="73"/>
        <v>0</v>
      </c>
      <c r="S150" s="24">
        <f t="shared" si="74"/>
        <v>1000000</v>
      </c>
      <c r="T150" s="25" t="str">
        <f t="shared" si="75"/>
        <v>N</v>
      </c>
      <c r="U150" s="44">
        <f t="shared" si="76"/>
        <v>0</v>
      </c>
      <c r="V150" s="45">
        <f t="shared" si="77"/>
        <v>0</v>
      </c>
      <c r="W150" s="45">
        <f t="shared" si="78"/>
        <v>0</v>
      </c>
      <c r="X150" s="28">
        <f t="shared" si="79"/>
        <v>0</v>
      </c>
      <c r="Y150" s="28">
        <f t="shared" si="80"/>
        <v>0</v>
      </c>
      <c r="Z150" s="45">
        <f t="shared" si="81"/>
        <v>0</v>
      </c>
      <c r="AA150" s="29" t="str">
        <f t="shared" si="82"/>
        <v>N</v>
      </c>
      <c r="AB150" s="46">
        <f t="shared" si="83"/>
        <v>0</v>
      </c>
      <c r="AC150" s="31">
        <f t="shared" si="84"/>
        <v>0</v>
      </c>
      <c r="AD150" s="31">
        <f t="shared" si="85"/>
        <v>0</v>
      </c>
      <c r="AE150" s="31">
        <f t="shared" si="86"/>
        <v>0</v>
      </c>
      <c r="AF150" s="47">
        <f t="shared" si="87"/>
        <v>0</v>
      </c>
      <c r="AG150" s="31">
        <f t="shared" si="88"/>
        <v>0</v>
      </c>
      <c r="AH150" s="48">
        <f t="shared" si="89"/>
        <v>0</v>
      </c>
      <c r="AI150" s="33">
        <f t="shared" si="90"/>
        <v>0</v>
      </c>
      <c r="AJ150" s="33">
        <f t="shared" si="91"/>
        <v>0</v>
      </c>
      <c r="AK150" s="33">
        <f t="shared" si="92"/>
        <v>0</v>
      </c>
      <c r="AL150" s="33">
        <f t="shared" si="93"/>
        <v>0</v>
      </c>
      <c r="AM150" s="34">
        <f t="shared" si="94"/>
        <v>0</v>
      </c>
    </row>
    <row r="151" spans="1:39" ht="15.75" customHeight="1" x14ac:dyDescent="0.3">
      <c r="A151" s="166" t="s">
        <v>1356</v>
      </c>
      <c r="B151" s="99">
        <v>13118</v>
      </c>
      <c r="C151" s="99">
        <v>80495</v>
      </c>
      <c r="D151" s="165">
        <v>45305</v>
      </c>
      <c r="E151" s="165">
        <v>45603</v>
      </c>
      <c r="F151" s="166">
        <v>2</v>
      </c>
      <c r="G151" s="178">
        <v>0.79</v>
      </c>
      <c r="H151" s="181">
        <v>0.75</v>
      </c>
      <c r="I151" s="180">
        <v>4.2099999999999999E-2</v>
      </c>
      <c r="J151" s="21">
        <f t="shared" si="65"/>
        <v>1.21</v>
      </c>
      <c r="K151" s="21" t="str">
        <f t="shared" si="66"/>
        <v>Y</v>
      </c>
      <c r="L151" s="37" t="str">
        <f t="shared" si="67"/>
        <v>NA</v>
      </c>
      <c r="M151" s="8" t="str">
        <f t="shared" si="68"/>
        <v>Y</v>
      </c>
      <c r="N151" s="42">
        <f t="shared" si="69"/>
        <v>2</v>
      </c>
      <c r="O151" s="43">
        <f t="shared" si="70"/>
        <v>200000</v>
      </c>
      <c r="P151" s="43" t="str">
        <f t="shared" si="71"/>
        <v>NA</v>
      </c>
      <c r="Q151" s="24">
        <f t="shared" si="72"/>
        <v>13670.2678</v>
      </c>
      <c r="R151" s="43">
        <f t="shared" si="73"/>
        <v>0</v>
      </c>
      <c r="S151" s="24">
        <f t="shared" si="74"/>
        <v>1000000</v>
      </c>
      <c r="T151" s="25" t="str">
        <f t="shared" si="75"/>
        <v>Y</v>
      </c>
      <c r="U151" s="44">
        <f t="shared" si="76"/>
        <v>1</v>
      </c>
      <c r="V151" s="45">
        <f t="shared" si="77"/>
        <v>200000</v>
      </c>
      <c r="W151" s="45">
        <f t="shared" si="78"/>
        <v>1000000</v>
      </c>
      <c r="X151" s="28">
        <f t="shared" si="79"/>
        <v>14245.786074379999</v>
      </c>
      <c r="Y151" s="28">
        <f t="shared" si="80"/>
        <v>0</v>
      </c>
      <c r="Z151" s="45" t="str">
        <f t="shared" si="81"/>
        <v>NA</v>
      </c>
      <c r="AA151" s="29" t="str">
        <f t="shared" si="82"/>
        <v>N</v>
      </c>
      <c r="AB151" s="46">
        <f t="shared" si="83"/>
        <v>0</v>
      </c>
      <c r="AC151" s="31">
        <f t="shared" si="84"/>
        <v>0</v>
      </c>
      <c r="AD151" s="31">
        <f t="shared" si="85"/>
        <v>0</v>
      </c>
      <c r="AE151" s="31">
        <f t="shared" si="86"/>
        <v>0</v>
      </c>
      <c r="AF151" s="47">
        <f t="shared" si="87"/>
        <v>0</v>
      </c>
      <c r="AG151" s="31">
        <f t="shared" si="88"/>
        <v>0</v>
      </c>
      <c r="AH151" s="48">
        <f t="shared" si="89"/>
        <v>0</v>
      </c>
      <c r="AI151" s="33">
        <f t="shared" si="90"/>
        <v>0</v>
      </c>
      <c r="AJ151" s="33">
        <f t="shared" si="91"/>
        <v>0</v>
      </c>
      <c r="AK151" s="33">
        <f t="shared" si="92"/>
        <v>0</v>
      </c>
      <c r="AL151" s="33">
        <f t="shared" si="93"/>
        <v>0</v>
      </c>
      <c r="AM151" s="34">
        <f t="shared" si="94"/>
        <v>0</v>
      </c>
    </row>
    <row r="152" spans="1:39" ht="15.75" customHeight="1" x14ac:dyDescent="0.3">
      <c r="A152" s="166" t="s">
        <v>1357</v>
      </c>
      <c r="B152" s="99">
        <v>6715</v>
      </c>
      <c r="C152" s="99">
        <v>60578</v>
      </c>
      <c r="D152" s="165">
        <v>46070</v>
      </c>
      <c r="E152" s="165">
        <v>46268</v>
      </c>
      <c r="F152" s="166">
        <v>2</v>
      </c>
      <c r="G152" s="178">
        <v>1.1599999999999999</v>
      </c>
      <c r="H152" s="181">
        <v>1</v>
      </c>
      <c r="I152" s="180">
        <v>3.49E-2</v>
      </c>
      <c r="J152" s="21">
        <f t="shared" si="65"/>
        <v>0.84000000000000008</v>
      </c>
      <c r="K152" s="21" t="str">
        <f t="shared" si="66"/>
        <v>Y</v>
      </c>
      <c r="L152" s="37" t="str">
        <f t="shared" si="67"/>
        <v>NA</v>
      </c>
      <c r="M152" s="8" t="str">
        <f t="shared" si="68"/>
        <v>Y</v>
      </c>
      <c r="N152" s="42">
        <f t="shared" si="69"/>
        <v>1</v>
      </c>
      <c r="O152" s="43">
        <f t="shared" si="70"/>
        <v>200000</v>
      </c>
      <c r="P152" s="43" t="str">
        <f t="shared" si="71"/>
        <v>NA</v>
      </c>
      <c r="Q152" s="24">
        <f t="shared" si="72"/>
        <v>6949.3534999999993</v>
      </c>
      <c r="R152" s="43">
        <f t="shared" si="73"/>
        <v>0</v>
      </c>
      <c r="S152" s="24">
        <f t="shared" si="74"/>
        <v>1000000</v>
      </c>
      <c r="T152" s="25" t="str">
        <f t="shared" si="75"/>
        <v>N</v>
      </c>
      <c r="U152" s="44">
        <f t="shared" si="76"/>
        <v>0</v>
      </c>
      <c r="V152" s="45">
        <f t="shared" si="77"/>
        <v>0</v>
      </c>
      <c r="W152" s="45">
        <f t="shared" si="78"/>
        <v>0</v>
      </c>
      <c r="X152" s="28">
        <f t="shared" si="79"/>
        <v>0</v>
      </c>
      <c r="Y152" s="28">
        <f t="shared" si="80"/>
        <v>0</v>
      </c>
      <c r="Z152" s="45">
        <f t="shared" si="81"/>
        <v>0</v>
      </c>
      <c r="AA152" s="29" t="str">
        <f t="shared" si="82"/>
        <v>N</v>
      </c>
      <c r="AB152" s="46">
        <f t="shared" si="83"/>
        <v>0</v>
      </c>
      <c r="AC152" s="31">
        <f t="shared" si="84"/>
        <v>0</v>
      </c>
      <c r="AD152" s="31">
        <f t="shared" si="85"/>
        <v>0</v>
      </c>
      <c r="AE152" s="31">
        <f t="shared" si="86"/>
        <v>0</v>
      </c>
      <c r="AF152" s="47">
        <f t="shared" si="87"/>
        <v>0</v>
      </c>
      <c r="AG152" s="31">
        <f t="shared" si="88"/>
        <v>0</v>
      </c>
      <c r="AH152" s="48">
        <f t="shared" si="89"/>
        <v>0</v>
      </c>
      <c r="AI152" s="33">
        <f t="shared" si="90"/>
        <v>0</v>
      </c>
      <c r="AJ152" s="33">
        <f t="shared" si="91"/>
        <v>0</v>
      </c>
      <c r="AK152" s="33">
        <f t="shared" si="92"/>
        <v>0</v>
      </c>
      <c r="AL152" s="33">
        <f t="shared" si="93"/>
        <v>0</v>
      </c>
      <c r="AM152" s="34">
        <f t="shared" si="94"/>
        <v>0</v>
      </c>
    </row>
    <row r="153" spans="1:39" ht="15.75" customHeight="1" x14ac:dyDescent="0.3">
      <c r="A153" s="166" t="s">
        <v>1358</v>
      </c>
      <c r="B153" s="99">
        <v>15923</v>
      </c>
      <c r="C153" s="99">
        <v>36605</v>
      </c>
      <c r="D153" s="165">
        <v>45011</v>
      </c>
      <c r="E153" s="165">
        <v>45113</v>
      </c>
      <c r="F153" s="166">
        <v>4</v>
      </c>
      <c r="G153" s="178">
        <v>1.31</v>
      </c>
      <c r="H153" s="181">
        <v>1</v>
      </c>
      <c r="I153" s="180">
        <v>2.4E-2</v>
      </c>
      <c r="J153" s="21">
        <f t="shared" si="65"/>
        <v>2.69</v>
      </c>
      <c r="K153" s="21" t="str">
        <f t="shared" si="66"/>
        <v>Y</v>
      </c>
      <c r="L153" s="37" t="str">
        <f t="shared" si="67"/>
        <v>NA</v>
      </c>
      <c r="M153" s="8" t="str">
        <f t="shared" si="68"/>
        <v>Y</v>
      </c>
      <c r="N153" s="42">
        <f t="shared" si="69"/>
        <v>3</v>
      </c>
      <c r="O153" s="43">
        <f t="shared" si="70"/>
        <v>200000</v>
      </c>
      <c r="P153" s="43" t="str">
        <f t="shared" si="71"/>
        <v>NA</v>
      </c>
      <c r="Q153" s="24">
        <f t="shared" si="72"/>
        <v>16305.152</v>
      </c>
      <c r="R153" s="43">
        <f t="shared" si="73"/>
        <v>0</v>
      </c>
      <c r="S153" s="24">
        <f t="shared" si="74"/>
        <v>1000000</v>
      </c>
      <c r="T153" s="25" t="str">
        <f t="shared" si="75"/>
        <v>Y</v>
      </c>
      <c r="U153" s="44">
        <f t="shared" si="76"/>
        <v>2</v>
      </c>
      <c r="V153" s="45">
        <f t="shared" si="77"/>
        <v>200000</v>
      </c>
      <c r="W153" s="45">
        <f t="shared" si="78"/>
        <v>1000000</v>
      </c>
      <c r="X153" s="28">
        <f t="shared" si="79"/>
        <v>16696.475648</v>
      </c>
      <c r="Y153" s="28">
        <f t="shared" si="80"/>
        <v>0</v>
      </c>
      <c r="Z153" s="45" t="str">
        <f t="shared" si="81"/>
        <v>NA</v>
      </c>
      <c r="AA153" s="29" t="str">
        <f t="shared" si="82"/>
        <v>Y</v>
      </c>
      <c r="AB153" s="46">
        <f t="shared" si="83"/>
        <v>1</v>
      </c>
      <c r="AC153" s="31">
        <f t="shared" si="84"/>
        <v>200000</v>
      </c>
      <c r="AD153" s="31">
        <f t="shared" si="85"/>
        <v>1000000</v>
      </c>
      <c r="AE153" s="31">
        <f t="shared" si="86"/>
        <v>17097.191063552</v>
      </c>
      <c r="AF153" s="47">
        <f t="shared" si="87"/>
        <v>0</v>
      </c>
      <c r="AG153" s="31" t="str">
        <f t="shared" si="88"/>
        <v>NA</v>
      </c>
      <c r="AH153" s="48">
        <f t="shared" si="89"/>
        <v>0</v>
      </c>
      <c r="AI153" s="33">
        <f t="shared" si="90"/>
        <v>0</v>
      </c>
      <c r="AJ153" s="33">
        <f t="shared" si="91"/>
        <v>0</v>
      </c>
      <c r="AK153" s="33">
        <f t="shared" si="92"/>
        <v>0</v>
      </c>
      <c r="AL153" s="33">
        <f t="shared" si="93"/>
        <v>0</v>
      </c>
      <c r="AM153" s="34">
        <f t="shared" si="94"/>
        <v>0</v>
      </c>
    </row>
    <row r="154" spans="1:39" ht="15.75" customHeight="1" x14ac:dyDescent="0.3">
      <c r="A154" s="166" t="s">
        <v>1359</v>
      </c>
      <c r="B154" s="99">
        <v>23314</v>
      </c>
      <c r="C154" s="99">
        <v>82686</v>
      </c>
      <c r="D154" s="165">
        <v>44887</v>
      </c>
      <c r="E154" s="165">
        <v>45085</v>
      </c>
      <c r="F154" s="166">
        <v>2</v>
      </c>
      <c r="G154" s="178">
        <v>1.37</v>
      </c>
      <c r="H154" s="181">
        <v>0.25</v>
      </c>
      <c r="I154" s="180">
        <v>6.0199999999999997E-2</v>
      </c>
      <c r="J154" s="21">
        <f t="shared" si="65"/>
        <v>0.62999999999999989</v>
      </c>
      <c r="K154" s="21" t="str">
        <f t="shared" si="66"/>
        <v>Y</v>
      </c>
      <c r="L154" s="37" t="str">
        <f t="shared" si="67"/>
        <v>NA</v>
      </c>
      <c r="M154" s="8" t="str">
        <f t="shared" si="68"/>
        <v>Y</v>
      </c>
      <c r="N154" s="42">
        <f t="shared" si="69"/>
        <v>3</v>
      </c>
      <c r="O154" s="43">
        <f t="shared" si="70"/>
        <v>200000</v>
      </c>
      <c r="P154" s="43" t="str">
        <f t="shared" si="71"/>
        <v>NA</v>
      </c>
      <c r="Q154" s="24">
        <f t="shared" si="72"/>
        <v>24717.502800000002</v>
      </c>
      <c r="R154" s="43">
        <f t="shared" si="73"/>
        <v>0</v>
      </c>
      <c r="S154" s="24">
        <f t="shared" si="74"/>
        <v>1000000</v>
      </c>
      <c r="T154" s="25" t="str">
        <f t="shared" si="75"/>
        <v>N</v>
      </c>
      <c r="U154" s="44">
        <f t="shared" si="76"/>
        <v>2</v>
      </c>
      <c r="V154" s="45">
        <f t="shared" si="77"/>
        <v>20000</v>
      </c>
      <c r="W154" s="45">
        <f t="shared" si="78"/>
        <v>65000</v>
      </c>
      <c r="X154" s="28">
        <f t="shared" si="79"/>
        <v>0</v>
      </c>
      <c r="Y154" s="28">
        <f t="shared" si="80"/>
        <v>26205.496468560003</v>
      </c>
      <c r="Z154" s="45">
        <f t="shared" si="81"/>
        <v>0</v>
      </c>
      <c r="AA154" s="29" t="str">
        <f t="shared" si="82"/>
        <v>N</v>
      </c>
      <c r="AB154" s="46">
        <f t="shared" si="83"/>
        <v>1</v>
      </c>
      <c r="AC154" s="31">
        <f t="shared" si="84"/>
        <v>20000</v>
      </c>
      <c r="AD154" s="31">
        <f t="shared" si="85"/>
        <v>65000</v>
      </c>
      <c r="AE154" s="31">
        <f t="shared" si="86"/>
        <v>0</v>
      </c>
      <c r="AF154" s="47">
        <f t="shared" si="87"/>
        <v>27783.067355967316</v>
      </c>
      <c r="AG154" s="31">
        <f t="shared" si="88"/>
        <v>0</v>
      </c>
      <c r="AH154" s="48">
        <f t="shared" si="89"/>
        <v>0</v>
      </c>
      <c r="AI154" s="33">
        <f t="shared" si="90"/>
        <v>0</v>
      </c>
      <c r="AJ154" s="33">
        <f t="shared" si="91"/>
        <v>0</v>
      </c>
      <c r="AK154" s="33">
        <f t="shared" si="92"/>
        <v>0</v>
      </c>
      <c r="AL154" s="33">
        <f t="shared" si="93"/>
        <v>0</v>
      </c>
      <c r="AM154" s="34">
        <f t="shared" si="94"/>
        <v>53988.563824527315</v>
      </c>
    </row>
    <row r="155" spans="1:39" ht="15.75" customHeight="1" x14ac:dyDescent="0.3">
      <c r="A155" s="166" t="s">
        <v>1360</v>
      </c>
      <c r="B155" s="99">
        <v>16856</v>
      </c>
      <c r="C155" s="99">
        <v>29245</v>
      </c>
      <c r="D155" s="165">
        <v>45462</v>
      </c>
      <c r="E155" s="165">
        <v>45650</v>
      </c>
      <c r="F155" s="166">
        <v>2</v>
      </c>
      <c r="G155" s="178">
        <v>1.91</v>
      </c>
      <c r="H155" s="181">
        <v>0.75</v>
      </c>
      <c r="I155" s="180">
        <v>8.1299999999999997E-2</v>
      </c>
      <c r="J155" s="21">
        <f t="shared" si="65"/>
        <v>9.000000000000008E-2</v>
      </c>
      <c r="K155" s="21" t="str">
        <f t="shared" si="66"/>
        <v>Y</v>
      </c>
      <c r="L155" s="37" t="str">
        <f t="shared" si="67"/>
        <v>NA</v>
      </c>
      <c r="M155" s="8" t="str">
        <f t="shared" si="68"/>
        <v>Y</v>
      </c>
      <c r="N155" s="42">
        <f t="shared" si="69"/>
        <v>1</v>
      </c>
      <c r="O155" s="43">
        <f t="shared" si="70"/>
        <v>200000</v>
      </c>
      <c r="P155" s="43" t="str">
        <f t="shared" si="71"/>
        <v>NA</v>
      </c>
      <c r="Q155" s="24">
        <f t="shared" si="72"/>
        <v>18226.392799999998</v>
      </c>
      <c r="R155" s="43">
        <f t="shared" si="73"/>
        <v>0</v>
      </c>
      <c r="S155" s="24">
        <f t="shared" si="74"/>
        <v>1000000</v>
      </c>
      <c r="T155" s="25" t="str">
        <f t="shared" si="75"/>
        <v>N</v>
      </c>
      <c r="U155" s="44">
        <f t="shared" si="76"/>
        <v>0</v>
      </c>
      <c r="V155" s="45">
        <f t="shared" si="77"/>
        <v>0</v>
      </c>
      <c r="W155" s="45">
        <f t="shared" si="78"/>
        <v>0</v>
      </c>
      <c r="X155" s="28">
        <f t="shared" si="79"/>
        <v>0</v>
      </c>
      <c r="Y155" s="28">
        <f t="shared" si="80"/>
        <v>0</v>
      </c>
      <c r="Z155" s="45">
        <f t="shared" si="81"/>
        <v>0</v>
      </c>
      <c r="AA155" s="29" t="str">
        <f t="shared" si="82"/>
        <v>N</v>
      </c>
      <c r="AB155" s="46">
        <f t="shared" si="83"/>
        <v>0</v>
      </c>
      <c r="AC155" s="31">
        <f t="shared" si="84"/>
        <v>0</v>
      </c>
      <c r="AD155" s="31">
        <f t="shared" si="85"/>
        <v>0</v>
      </c>
      <c r="AE155" s="31">
        <f t="shared" si="86"/>
        <v>0</v>
      </c>
      <c r="AF155" s="47">
        <f t="shared" si="87"/>
        <v>0</v>
      </c>
      <c r="AG155" s="31">
        <f t="shared" si="88"/>
        <v>0</v>
      </c>
      <c r="AH155" s="48">
        <f t="shared" si="89"/>
        <v>0</v>
      </c>
      <c r="AI155" s="33">
        <f t="shared" si="90"/>
        <v>0</v>
      </c>
      <c r="AJ155" s="33">
        <f t="shared" si="91"/>
        <v>0</v>
      </c>
      <c r="AK155" s="33">
        <f t="shared" si="92"/>
        <v>0</v>
      </c>
      <c r="AL155" s="33">
        <f t="shared" si="93"/>
        <v>0</v>
      </c>
      <c r="AM155" s="34">
        <f t="shared" si="94"/>
        <v>0</v>
      </c>
    </row>
    <row r="156" spans="1:39" ht="15.75" customHeight="1" x14ac:dyDescent="0.3">
      <c r="A156" s="166" t="s">
        <v>1361</v>
      </c>
      <c r="B156" s="99">
        <v>12423</v>
      </c>
      <c r="C156" s="99">
        <v>40453</v>
      </c>
      <c r="D156" s="165">
        <v>45887</v>
      </c>
      <c r="E156" s="165">
        <v>45956</v>
      </c>
      <c r="F156" s="166">
        <v>4</v>
      </c>
      <c r="G156" s="178">
        <v>3.39</v>
      </c>
      <c r="H156" s="181">
        <v>0.25</v>
      </c>
      <c r="I156" s="180">
        <v>5.0500000000000003E-2</v>
      </c>
      <c r="J156" s="21">
        <f t="shared" si="65"/>
        <v>0.60999999999999988</v>
      </c>
      <c r="K156" s="21" t="str">
        <f t="shared" si="66"/>
        <v>Y</v>
      </c>
      <c r="L156" s="37" t="str">
        <f t="shared" si="67"/>
        <v>NA</v>
      </c>
      <c r="M156" s="8" t="str">
        <f t="shared" si="68"/>
        <v>Y</v>
      </c>
      <c r="N156" s="42">
        <f t="shared" si="69"/>
        <v>3</v>
      </c>
      <c r="O156" s="43">
        <f t="shared" si="70"/>
        <v>200000</v>
      </c>
      <c r="P156" s="43" t="str">
        <f t="shared" si="71"/>
        <v>NA</v>
      </c>
      <c r="Q156" s="24">
        <f t="shared" si="72"/>
        <v>13050.361499999999</v>
      </c>
      <c r="R156" s="43">
        <f t="shared" si="73"/>
        <v>0</v>
      </c>
      <c r="S156" s="24">
        <f t="shared" si="74"/>
        <v>1000000</v>
      </c>
      <c r="T156" s="25" t="str">
        <f t="shared" si="75"/>
        <v>N</v>
      </c>
      <c r="U156" s="44">
        <f t="shared" si="76"/>
        <v>2</v>
      </c>
      <c r="V156" s="45">
        <f t="shared" si="77"/>
        <v>20000</v>
      </c>
      <c r="W156" s="45">
        <f t="shared" si="78"/>
        <v>65000</v>
      </c>
      <c r="X156" s="28">
        <f t="shared" si="79"/>
        <v>13709.404755749998</v>
      </c>
      <c r="Y156" s="28">
        <f t="shared" si="80"/>
        <v>0</v>
      </c>
      <c r="Z156" s="45">
        <f t="shared" si="81"/>
        <v>0</v>
      </c>
      <c r="AA156" s="29" t="str">
        <f t="shared" si="82"/>
        <v>N</v>
      </c>
      <c r="AB156" s="46">
        <f t="shared" si="83"/>
        <v>1</v>
      </c>
      <c r="AC156" s="31">
        <f t="shared" si="84"/>
        <v>20000</v>
      </c>
      <c r="AD156" s="31">
        <f t="shared" si="85"/>
        <v>65000</v>
      </c>
      <c r="AE156" s="31">
        <f t="shared" si="86"/>
        <v>0</v>
      </c>
      <c r="AF156" s="47">
        <f t="shared" si="87"/>
        <v>14401.729695915372</v>
      </c>
      <c r="AG156" s="31">
        <f t="shared" si="88"/>
        <v>0</v>
      </c>
      <c r="AH156" s="48">
        <f t="shared" si="89"/>
        <v>0</v>
      </c>
      <c r="AI156" s="33">
        <f t="shared" si="90"/>
        <v>0</v>
      </c>
      <c r="AJ156" s="33">
        <f t="shared" si="91"/>
        <v>0</v>
      </c>
      <c r="AK156" s="33">
        <f t="shared" si="92"/>
        <v>0</v>
      </c>
      <c r="AL156" s="33">
        <f t="shared" si="93"/>
        <v>0</v>
      </c>
      <c r="AM156" s="34">
        <f t="shared" si="94"/>
        <v>14401.729695915372</v>
      </c>
    </row>
    <row r="157" spans="1:39" ht="15.75" customHeight="1" x14ac:dyDescent="0.3">
      <c r="A157" s="166" t="s">
        <v>1362</v>
      </c>
      <c r="B157" s="99">
        <v>6236</v>
      </c>
      <c r="C157" s="99">
        <v>60376</v>
      </c>
      <c r="D157" s="165">
        <v>44410</v>
      </c>
      <c r="E157" s="165">
        <v>44756</v>
      </c>
      <c r="F157" s="166">
        <v>2</v>
      </c>
      <c r="G157" s="178">
        <v>1.23</v>
      </c>
      <c r="H157" s="181">
        <v>0.5</v>
      </c>
      <c r="I157" s="180">
        <v>2.64E-2</v>
      </c>
      <c r="J157" s="21">
        <f t="shared" si="65"/>
        <v>0.77</v>
      </c>
      <c r="K157" s="21" t="str">
        <f t="shared" si="66"/>
        <v>Y</v>
      </c>
      <c r="L157" s="37" t="str">
        <f t="shared" si="67"/>
        <v>NA</v>
      </c>
      <c r="M157" s="8" t="str">
        <f t="shared" si="68"/>
        <v>Y</v>
      </c>
      <c r="N157" s="42">
        <f t="shared" si="69"/>
        <v>2</v>
      </c>
      <c r="O157" s="43">
        <f t="shared" si="70"/>
        <v>200000</v>
      </c>
      <c r="P157" s="43" t="str">
        <f t="shared" si="71"/>
        <v>NA</v>
      </c>
      <c r="Q157" s="24">
        <f t="shared" si="72"/>
        <v>6400.6304</v>
      </c>
      <c r="R157" s="43">
        <f t="shared" si="73"/>
        <v>0</v>
      </c>
      <c r="S157" s="24">
        <f t="shared" si="74"/>
        <v>1000000</v>
      </c>
      <c r="T157" s="25" t="str">
        <f t="shared" si="75"/>
        <v>N</v>
      </c>
      <c r="U157" s="44">
        <f t="shared" si="76"/>
        <v>1</v>
      </c>
      <c r="V157" s="45">
        <f t="shared" si="77"/>
        <v>20000</v>
      </c>
      <c r="W157" s="45">
        <f t="shared" si="78"/>
        <v>65000</v>
      </c>
      <c r="X157" s="28">
        <f t="shared" si="79"/>
        <v>4624</v>
      </c>
      <c r="Y157" s="28">
        <f t="shared" si="80"/>
        <v>1945.6070425600001</v>
      </c>
      <c r="Z157" s="45">
        <f t="shared" si="81"/>
        <v>0</v>
      </c>
      <c r="AA157" s="29" t="str">
        <f t="shared" si="82"/>
        <v>N</v>
      </c>
      <c r="AB157" s="46">
        <f t="shared" si="83"/>
        <v>0</v>
      </c>
      <c r="AC157" s="31">
        <f t="shared" si="84"/>
        <v>0</v>
      </c>
      <c r="AD157" s="31">
        <f t="shared" si="85"/>
        <v>0</v>
      </c>
      <c r="AE157" s="31">
        <f t="shared" si="86"/>
        <v>0</v>
      </c>
      <c r="AF157" s="47">
        <f t="shared" si="87"/>
        <v>0</v>
      </c>
      <c r="AG157" s="31">
        <f t="shared" si="88"/>
        <v>0</v>
      </c>
      <c r="AH157" s="48">
        <f t="shared" si="89"/>
        <v>0</v>
      </c>
      <c r="AI157" s="33">
        <f t="shared" si="90"/>
        <v>0</v>
      </c>
      <c r="AJ157" s="33">
        <f t="shared" si="91"/>
        <v>0</v>
      </c>
      <c r="AK157" s="33">
        <f t="shared" si="92"/>
        <v>0</v>
      </c>
      <c r="AL157" s="33">
        <f t="shared" si="93"/>
        <v>0</v>
      </c>
      <c r="AM157" s="34">
        <f t="shared" si="94"/>
        <v>1945.6070425600001</v>
      </c>
    </row>
    <row r="158" spans="1:39" ht="15.75" customHeight="1" x14ac:dyDescent="0.3">
      <c r="A158" s="166" t="s">
        <v>1363</v>
      </c>
      <c r="B158" s="99">
        <v>19341</v>
      </c>
      <c r="C158" s="99">
        <v>35067</v>
      </c>
      <c r="D158" s="165">
        <v>45363</v>
      </c>
      <c r="E158" s="165">
        <v>45579</v>
      </c>
      <c r="F158" s="166">
        <v>2</v>
      </c>
      <c r="G158" s="178">
        <v>1.94</v>
      </c>
      <c r="H158" s="181">
        <v>0.75</v>
      </c>
      <c r="I158" s="180">
        <v>6.7699999999999996E-2</v>
      </c>
      <c r="J158" s="21">
        <f t="shared" si="65"/>
        <v>6.0000000000000053E-2</v>
      </c>
      <c r="K158" s="21" t="str">
        <f t="shared" si="66"/>
        <v>Y</v>
      </c>
      <c r="L158" s="37" t="str">
        <f t="shared" si="67"/>
        <v>NA</v>
      </c>
      <c r="M158" s="8" t="str">
        <f t="shared" si="68"/>
        <v>Y</v>
      </c>
      <c r="N158" s="42">
        <f t="shared" si="69"/>
        <v>1</v>
      </c>
      <c r="O158" s="43">
        <f t="shared" si="70"/>
        <v>200000</v>
      </c>
      <c r="P158" s="43" t="str">
        <f t="shared" si="71"/>
        <v>NA</v>
      </c>
      <c r="Q158" s="24">
        <f t="shared" si="72"/>
        <v>20650.385700000003</v>
      </c>
      <c r="R158" s="43">
        <f t="shared" si="73"/>
        <v>0</v>
      </c>
      <c r="S158" s="24">
        <f t="shared" si="74"/>
        <v>1000000</v>
      </c>
      <c r="T158" s="25" t="str">
        <f t="shared" si="75"/>
        <v>N</v>
      </c>
      <c r="U158" s="44">
        <f t="shared" si="76"/>
        <v>0</v>
      </c>
      <c r="V158" s="45">
        <f t="shared" si="77"/>
        <v>0</v>
      </c>
      <c r="W158" s="45">
        <f t="shared" si="78"/>
        <v>0</v>
      </c>
      <c r="X158" s="28">
        <f t="shared" si="79"/>
        <v>0</v>
      </c>
      <c r="Y158" s="28">
        <f t="shared" si="80"/>
        <v>0</v>
      </c>
      <c r="Z158" s="45">
        <f t="shared" si="81"/>
        <v>0</v>
      </c>
      <c r="AA158" s="29" t="str">
        <f t="shared" si="82"/>
        <v>N</v>
      </c>
      <c r="AB158" s="46">
        <f t="shared" si="83"/>
        <v>0</v>
      </c>
      <c r="AC158" s="31">
        <f t="shared" si="84"/>
        <v>0</v>
      </c>
      <c r="AD158" s="31">
        <f t="shared" si="85"/>
        <v>0</v>
      </c>
      <c r="AE158" s="31">
        <f t="shared" si="86"/>
        <v>0</v>
      </c>
      <c r="AF158" s="47">
        <f t="shared" si="87"/>
        <v>0</v>
      </c>
      <c r="AG158" s="31">
        <f t="shared" si="88"/>
        <v>0</v>
      </c>
      <c r="AH158" s="48">
        <f t="shared" si="89"/>
        <v>0</v>
      </c>
      <c r="AI158" s="33">
        <f t="shared" si="90"/>
        <v>0</v>
      </c>
      <c r="AJ158" s="33">
        <f t="shared" si="91"/>
        <v>0</v>
      </c>
      <c r="AK158" s="33">
        <f t="shared" si="92"/>
        <v>0</v>
      </c>
      <c r="AL158" s="33">
        <f t="shared" si="93"/>
        <v>0</v>
      </c>
      <c r="AM158" s="34">
        <f t="shared" si="94"/>
        <v>0</v>
      </c>
    </row>
    <row r="159" spans="1:39" ht="15.75" customHeight="1" x14ac:dyDescent="0.3">
      <c r="A159" s="166" t="s">
        <v>1364</v>
      </c>
      <c r="B159" s="99">
        <v>22498</v>
      </c>
      <c r="C159" s="99">
        <v>63846</v>
      </c>
      <c r="D159" s="165">
        <v>45571</v>
      </c>
      <c r="E159" s="165">
        <v>45841</v>
      </c>
      <c r="F159" s="166">
        <v>2</v>
      </c>
      <c r="G159" s="178">
        <v>0.8</v>
      </c>
      <c r="H159" s="181">
        <v>1</v>
      </c>
      <c r="I159" s="180">
        <v>4.7300000000000002E-2</v>
      </c>
      <c r="J159" s="21">
        <f t="shared" si="65"/>
        <v>1.2</v>
      </c>
      <c r="K159" s="21" t="str">
        <f t="shared" si="66"/>
        <v>Y</v>
      </c>
      <c r="L159" s="37" t="str">
        <f t="shared" si="67"/>
        <v>NA</v>
      </c>
      <c r="M159" s="8" t="str">
        <f t="shared" si="68"/>
        <v>Y</v>
      </c>
      <c r="N159" s="42">
        <f t="shared" si="69"/>
        <v>2</v>
      </c>
      <c r="O159" s="43">
        <f t="shared" si="70"/>
        <v>200000</v>
      </c>
      <c r="P159" s="43" t="str">
        <f t="shared" si="71"/>
        <v>NA</v>
      </c>
      <c r="Q159" s="24">
        <f t="shared" si="72"/>
        <v>23562.155399999996</v>
      </c>
      <c r="R159" s="43">
        <f t="shared" si="73"/>
        <v>0</v>
      </c>
      <c r="S159" s="24">
        <f t="shared" si="74"/>
        <v>1000000</v>
      </c>
      <c r="T159" s="25" t="str">
        <f t="shared" si="75"/>
        <v>Y</v>
      </c>
      <c r="U159" s="44">
        <f t="shared" si="76"/>
        <v>1</v>
      </c>
      <c r="V159" s="45">
        <f t="shared" si="77"/>
        <v>200000</v>
      </c>
      <c r="W159" s="45">
        <f t="shared" si="78"/>
        <v>1000000</v>
      </c>
      <c r="X159" s="28">
        <f t="shared" si="79"/>
        <v>24676.645350419993</v>
      </c>
      <c r="Y159" s="28">
        <f t="shared" si="80"/>
        <v>0</v>
      </c>
      <c r="Z159" s="45" t="str">
        <f t="shared" si="81"/>
        <v>NA</v>
      </c>
      <c r="AA159" s="29" t="str">
        <f t="shared" si="82"/>
        <v>N</v>
      </c>
      <c r="AB159" s="46">
        <f t="shared" si="83"/>
        <v>0</v>
      </c>
      <c r="AC159" s="31">
        <f t="shared" si="84"/>
        <v>0</v>
      </c>
      <c r="AD159" s="31">
        <f t="shared" si="85"/>
        <v>0</v>
      </c>
      <c r="AE159" s="31">
        <f t="shared" si="86"/>
        <v>0</v>
      </c>
      <c r="AF159" s="47">
        <f t="shared" si="87"/>
        <v>0</v>
      </c>
      <c r="AG159" s="31">
        <f t="shared" si="88"/>
        <v>0</v>
      </c>
      <c r="AH159" s="48">
        <f t="shared" si="89"/>
        <v>0</v>
      </c>
      <c r="AI159" s="33">
        <f t="shared" si="90"/>
        <v>0</v>
      </c>
      <c r="AJ159" s="33">
        <f t="shared" si="91"/>
        <v>0</v>
      </c>
      <c r="AK159" s="33">
        <f t="shared" si="92"/>
        <v>0</v>
      </c>
      <c r="AL159" s="33">
        <f t="shared" si="93"/>
        <v>0</v>
      </c>
      <c r="AM159" s="34">
        <f t="shared" si="94"/>
        <v>0</v>
      </c>
    </row>
    <row r="160" spans="1:39" ht="15.75" customHeight="1" x14ac:dyDescent="0.3">
      <c r="A160" s="166" t="s">
        <v>1365</v>
      </c>
      <c r="B160" s="99">
        <v>21479</v>
      </c>
      <c r="C160" s="99">
        <v>100614</v>
      </c>
      <c r="D160" s="165">
        <v>45347</v>
      </c>
      <c r="E160" s="165">
        <v>45459</v>
      </c>
      <c r="F160" s="166">
        <v>2</v>
      </c>
      <c r="G160" s="178">
        <v>1.62</v>
      </c>
      <c r="H160" s="181">
        <v>0.5</v>
      </c>
      <c r="I160" s="180">
        <v>7.6100000000000001E-2</v>
      </c>
      <c r="J160" s="21">
        <f t="shared" si="65"/>
        <v>0.37999999999999989</v>
      </c>
      <c r="K160" s="21" t="str">
        <f t="shared" si="66"/>
        <v>Y</v>
      </c>
      <c r="L160" s="37" t="str">
        <f t="shared" si="67"/>
        <v>NA</v>
      </c>
      <c r="M160" s="8" t="str">
        <f t="shared" si="68"/>
        <v>Y</v>
      </c>
      <c r="N160" s="42">
        <f t="shared" si="69"/>
        <v>1</v>
      </c>
      <c r="O160" s="43">
        <f t="shared" si="70"/>
        <v>200000</v>
      </c>
      <c r="P160" s="43" t="str">
        <f t="shared" si="71"/>
        <v>NA</v>
      </c>
      <c r="Q160" s="24">
        <f t="shared" si="72"/>
        <v>23113.551900000002</v>
      </c>
      <c r="R160" s="43">
        <f t="shared" si="73"/>
        <v>0</v>
      </c>
      <c r="S160" s="24">
        <f t="shared" si="74"/>
        <v>1000000</v>
      </c>
      <c r="T160" s="25" t="str">
        <f t="shared" si="75"/>
        <v>N</v>
      </c>
      <c r="U160" s="44">
        <f t="shared" si="76"/>
        <v>0</v>
      </c>
      <c r="V160" s="45">
        <f t="shared" si="77"/>
        <v>0</v>
      </c>
      <c r="W160" s="45">
        <f t="shared" si="78"/>
        <v>0</v>
      </c>
      <c r="X160" s="28">
        <f t="shared" si="79"/>
        <v>0</v>
      </c>
      <c r="Y160" s="28">
        <f t="shared" si="80"/>
        <v>0</v>
      </c>
      <c r="Z160" s="45">
        <f t="shared" si="81"/>
        <v>0</v>
      </c>
      <c r="AA160" s="29" t="str">
        <f t="shared" si="82"/>
        <v>N</v>
      </c>
      <c r="AB160" s="46">
        <f t="shared" si="83"/>
        <v>0</v>
      </c>
      <c r="AC160" s="31">
        <f t="shared" si="84"/>
        <v>0</v>
      </c>
      <c r="AD160" s="31">
        <f t="shared" si="85"/>
        <v>0</v>
      </c>
      <c r="AE160" s="31">
        <f t="shared" si="86"/>
        <v>0</v>
      </c>
      <c r="AF160" s="47">
        <f t="shared" si="87"/>
        <v>0</v>
      </c>
      <c r="AG160" s="31">
        <f t="shared" si="88"/>
        <v>0</v>
      </c>
      <c r="AH160" s="48">
        <f t="shared" si="89"/>
        <v>0</v>
      </c>
      <c r="AI160" s="33">
        <f t="shared" si="90"/>
        <v>0</v>
      </c>
      <c r="AJ160" s="33">
        <f t="shared" si="91"/>
        <v>0</v>
      </c>
      <c r="AK160" s="33">
        <f t="shared" si="92"/>
        <v>0</v>
      </c>
      <c r="AL160" s="33">
        <f t="shared" si="93"/>
        <v>0</v>
      </c>
      <c r="AM160" s="34">
        <f t="shared" si="94"/>
        <v>0</v>
      </c>
    </row>
    <row r="161" spans="1:39" ht="15.75" customHeight="1" x14ac:dyDescent="0.3">
      <c r="A161" s="166" t="s">
        <v>1366</v>
      </c>
      <c r="B161" s="99">
        <v>17163</v>
      </c>
      <c r="C161" s="99">
        <v>99847</v>
      </c>
      <c r="D161" s="165">
        <v>45994</v>
      </c>
      <c r="E161" s="165">
        <v>46288</v>
      </c>
      <c r="F161" s="166">
        <v>2</v>
      </c>
      <c r="G161" s="178">
        <v>0.64</v>
      </c>
      <c r="H161" s="181">
        <v>0.5</v>
      </c>
      <c r="I161" s="180">
        <v>3.4099999999999998E-2</v>
      </c>
      <c r="J161" s="21">
        <f t="shared" si="65"/>
        <v>1.3599999999999999</v>
      </c>
      <c r="K161" s="21" t="str">
        <f t="shared" si="66"/>
        <v>Y</v>
      </c>
      <c r="L161" s="37" t="str">
        <f t="shared" si="67"/>
        <v>NA</v>
      </c>
      <c r="M161" s="8" t="str">
        <f t="shared" si="68"/>
        <v>Y</v>
      </c>
      <c r="N161" s="42">
        <f t="shared" si="69"/>
        <v>3</v>
      </c>
      <c r="O161" s="43">
        <f t="shared" si="70"/>
        <v>200000</v>
      </c>
      <c r="P161" s="43" t="str">
        <f t="shared" si="71"/>
        <v>NA</v>
      </c>
      <c r="Q161" s="24">
        <f t="shared" si="72"/>
        <v>17748.258300000001</v>
      </c>
      <c r="R161" s="43">
        <f t="shared" si="73"/>
        <v>0</v>
      </c>
      <c r="S161" s="24">
        <f t="shared" si="74"/>
        <v>1000000</v>
      </c>
      <c r="T161" s="25" t="str">
        <f t="shared" si="75"/>
        <v>Y</v>
      </c>
      <c r="U161" s="44">
        <f t="shared" si="76"/>
        <v>2</v>
      </c>
      <c r="V161" s="45">
        <f t="shared" si="77"/>
        <v>200000</v>
      </c>
      <c r="W161" s="45">
        <f t="shared" si="78"/>
        <v>1000000</v>
      </c>
      <c r="X161" s="28">
        <f t="shared" si="79"/>
        <v>18353.473908030002</v>
      </c>
      <c r="Y161" s="28">
        <f t="shared" si="80"/>
        <v>0</v>
      </c>
      <c r="Z161" s="45" t="str">
        <f t="shared" si="81"/>
        <v>NA</v>
      </c>
      <c r="AA161" s="29" t="str">
        <f t="shared" si="82"/>
        <v>N</v>
      </c>
      <c r="AB161" s="46">
        <f t="shared" si="83"/>
        <v>1</v>
      </c>
      <c r="AC161" s="31">
        <f t="shared" si="84"/>
        <v>20000</v>
      </c>
      <c r="AD161" s="31">
        <f t="shared" si="85"/>
        <v>65000</v>
      </c>
      <c r="AE161" s="31">
        <f t="shared" si="86"/>
        <v>18979.327368293827</v>
      </c>
      <c r="AF161" s="47">
        <f t="shared" si="87"/>
        <v>0</v>
      </c>
      <c r="AG161" s="31">
        <f t="shared" si="88"/>
        <v>0</v>
      </c>
      <c r="AH161" s="48">
        <f t="shared" si="89"/>
        <v>0</v>
      </c>
      <c r="AI161" s="33">
        <f t="shared" si="90"/>
        <v>0</v>
      </c>
      <c r="AJ161" s="33">
        <f t="shared" si="91"/>
        <v>0</v>
      </c>
      <c r="AK161" s="33">
        <f t="shared" si="92"/>
        <v>0</v>
      </c>
      <c r="AL161" s="33">
        <f t="shared" si="93"/>
        <v>0</v>
      </c>
      <c r="AM161" s="34">
        <f t="shared" si="94"/>
        <v>0</v>
      </c>
    </row>
    <row r="162" spans="1:39" ht="15.75" customHeight="1" x14ac:dyDescent="0.3">
      <c r="A162" s="166" t="s">
        <v>1367</v>
      </c>
      <c r="B162" s="99">
        <v>19335</v>
      </c>
      <c r="C162" s="99">
        <v>41356</v>
      </c>
      <c r="D162" s="165">
        <v>45750</v>
      </c>
      <c r="E162" s="165">
        <v>46010</v>
      </c>
      <c r="F162" s="166">
        <v>4</v>
      </c>
      <c r="G162" s="178">
        <v>3.73</v>
      </c>
      <c r="H162" s="181">
        <v>1</v>
      </c>
      <c r="I162" s="180">
        <v>1.8700000000000001E-2</v>
      </c>
      <c r="J162" s="21">
        <f t="shared" si="65"/>
        <v>0.27</v>
      </c>
      <c r="K162" s="21" t="str">
        <f t="shared" si="66"/>
        <v>Y</v>
      </c>
      <c r="L162" s="37" t="str">
        <f t="shared" si="67"/>
        <v>NA</v>
      </c>
      <c r="M162" s="8" t="str">
        <f t="shared" si="68"/>
        <v>Y</v>
      </c>
      <c r="N162" s="42">
        <f t="shared" si="69"/>
        <v>1</v>
      </c>
      <c r="O162" s="43">
        <f t="shared" si="70"/>
        <v>200000</v>
      </c>
      <c r="P162" s="43" t="str">
        <f t="shared" si="71"/>
        <v>NA</v>
      </c>
      <c r="Q162" s="24">
        <f t="shared" si="72"/>
        <v>19696.5645</v>
      </c>
      <c r="R162" s="43">
        <f t="shared" si="73"/>
        <v>0</v>
      </c>
      <c r="S162" s="24">
        <f t="shared" si="74"/>
        <v>1000000</v>
      </c>
      <c r="T162" s="25" t="str">
        <f t="shared" si="75"/>
        <v>N</v>
      </c>
      <c r="U162" s="44">
        <f t="shared" si="76"/>
        <v>0</v>
      </c>
      <c r="V162" s="45">
        <f t="shared" si="77"/>
        <v>0</v>
      </c>
      <c r="W162" s="45">
        <f t="shared" si="78"/>
        <v>0</v>
      </c>
      <c r="X162" s="28">
        <f t="shared" si="79"/>
        <v>0</v>
      </c>
      <c r="Y162" s="28">
        <f t="shared" si="80"/>
        <v>0</v>
      </c>
      <c r="Z162" s="45">
        <f t="shared" si="81"/>
        <v>0</v>
      </c>
      <c r="AA162" s="29" t="str">
        <f t="shared" si="82"/>
        <v>N</v>
      </c>
      <c r="AB162" s="46">
        <f t="shared" si="83"/>
        <v>0</v>
      </c>
      <c r="AC162" s="31">
        <f t="shared" si="84"/>
        <v>0</v>
      </c>
      <c r="AD162" s="31">
        <f t="shared" si="85"/>
        <v>0</v>
      </c>
      <c r="AE162" s="31">
        <f t="shared" si="86"/>
        <v>0</v>
      </c>
      <c r="AF162" s="47">
        <f t="shared" si="87"/>
        <v>0</v>
      </c>
      <c r="AG162" s="31">
        <f t="shared" si="88"/>
        <v>0</v>
      </c>
      <c r="AH162" s="48">
        <f t="shared" si="89"/>
        <v>0</v>
      </c>
      <c r="AI162" s="33">
        <f t="shared" si="90"/>
        <v>0</v>
      </c>
      <c r="AJ162" s="33">
        <f t="shared" si="91"/>
        <v>0</v>
      </c>
      <c r="AK162" s="33">
        <f t="shared" si="92"/>
        <v>0</v>
      </c>
      <c r="AL162" s="33">
        <f t="shared" si="93"/>
        <v>0</v>
      </c>
      <c r="AM162" s="34">
        <f t="shared" si="94"/>
        <v>0</v>
      </c>
    </row>
    <row r="163" spans="1:39" ht="15.75" customHeight="1" x14ac:dyDescent="0.3">
      <c r="A163" s="166" t="s">
        <v>1368</v>
      </c>
      <c r="B163" s="99">
        <v>12725</v>
      </c>
      <c r="C163" s="99">
        <v>73340</v>
      </c>
      <c r="D163" s="165">
        <v>46037</v>
      </c>
      <c r="E163" s="165">
        <v>46258</v>
      </c>
      <c r="F163" s="166">
        <v>2</v>
      </c>
      <c r="G163" s="178">
        <v>0.15</v>
      </c>
      <c r="H163" s="181">
        <v>0.25</v>
      </c>
      <c r="I163" s="180">
        <v>7.3700000000000002E-2</v>
      </c>
      <c r="J163" s="21">
        <f t="shared" si="65"/>
        <v>1.85</v>
      </c>
      <c r="K163" s="21" t="str">
        <f t="shared" si="66"/>
        <v>Y</v>
      </c>
      <c r="L163" s="37" t="str">
        <f t="shared" si="67"/>
        <v>NA</v>
      </c>
      <c r="M163" s="8" t="str">
        <f t="shared" si="68"/>
        <v>Y</v>
      </c>
      <c r="N163" s="42">
        <f t="shared" si="69"/>
        <v>8</v>
      </c>
      <c r="O163" s="43">
        <f t="shared" si="70"/>
        <v>200000</v>
      </c>
      <c r="P163" s="43" t="str">
        <f t="shared" si="71"/>
        <v>NA</v>
      </c>
      <c r="Q163" s="24">
        <f t="shared" si="72"/>
        <v>13662.8325</v>
      </c>
      <c r="R163" s="43">
        <f t="shared" si="73"/>
        <v>0</v>
      </c>
      <c r="S163" s="24">
        <f t="shared" si="74"/>
        <v>1000000</v>
      </c>
      <c r="T163" s="25" t="str">
        <f t="shared" si="75"/>
        <v>Y</v>
      </c>
      <c r="U163" s="44">
        <f t="shared" si="76"/>
        <v>7</v>
      </c>
      <c r="V163" s="45">
        <f t="shared" si="77"/>
        <v>200000</v>
      </c>
      <c r="W163" s="45">
        <f t="shared" si="78"/>
        <v>1000000</v>
      </c>
      <c r="X163" s="28">
        <f t="shared" si="79"/>
        <v>14669.783255250002</v>
      </c>
      <c r="Y163" s="28">
        <f t="shared" si="80"/>
        <v>0</v>
      </c>
      <c r="Z163" s="45" t="str">
        <f t="shared" si="81"/>
        <v>NA</v>
      </c>
      <c r="AA163" s="29" t="str">
        <f t="shared" si="82"/>
        <v>N</v>
      </c>
      <c r="AB163" s="46">
        <f t="shared" si="83"/>
        <v>6</v>
      </c>
      <c r="AC163" s="31">
        <f t="shared" si="84"/>
        <v>20000</v>
      </c>
      <c r="AD163" s="31">
        <f t="shared" si="85"/>
        <v>65000</v>
      </c>
      <c r="AE163" s="31">
        <f t="shared" si="86"/>
        <v>15750.946281161929</v>
      </c>
      <c r="AF163" s="47">
        <f t="shared" si="87"/>
        <v>0</v>
      </c>
      <c r="AG163" s="31">
        <f t="shared" si="88"/>
        <v>0</v>
      </c>
      <c r="AH163" s="48">
        <f t="shared" si="89"/>
        <v>5</v>
      </c>
      <c r="AI163" s="33">
        <f t="shared" si="90"/>
        <v>20000</v>
      </c>
      <c r="AJ163" s="33">
        <f t="shared" si="91"/>
        <v>65000</v>
      </c>
      <c r="AK163" s="33">
        <f t="shared" si="92"/>
        <v>0</v>
      </c>
      <c r="AL163" s="33">
        <f t="shared" si="93"/>
        <v>16911.791022083566</v>
      </c>
      <c r="AM163" s="34">
        <f t="shared" si="94"/>
        <v>16911.791022083566</v>
      </c>
    </row>
    <row r="164" spans="1:39" ht="15.75" customHeight="1" x14ac:dyDescent="0.3">
      <c r="A164" s="166" t="s">
        <v>1369</v>
      </c>
      <c r="B164" s="99">
        <v>9508</v>
      </c>
      <c r="C164" s="99">
        <v>24528</v>
      </c>
      <c r="D164" s="165">
        <v>45617</v>
      </c>
      <c r="E164" s="165">
        <v>45888</v>
      </c>
      <c r="F164" s="166">
        <v>2</v>
      </c>
      <c r="G164" s="178">
        <v>1.54</v>
      </c>
      <c r="H164" s="181">
        <v>1</v>
      </c>
      <c r="I164" s="180">
        <v>4.6399999999999997E-2</v>
      </c>
      <c r="J164" s="21">
        <f t="shared" si="65"/>
        <v>0.45999999999999996</v>
      </c>
      <c r="K164" s="21" t="str">
        <f t="shared" si="66"/>
        <v>Y</v>
      </c>
      <c r="L164" s="37" t="str">
        <f t="shared" si="67"/>
        <v>NA</v>
      </c>
      <c r="M164" s="8" t="str">
        <f t="shared" si="68"/>
        <v>Y</v>
      </c>
      <c r="N164" s="42">
        <f t="shared" si="69"/>
        <v>1</v>
      </c>
      <c r="O164" s="43">
        <f t="shared" si="70"/>
        <v>200000</v>
      </c>
      <c r="P164" s="43" t="str">
        <f t="shared" si="71"/>
        <v>NA</v>
      </c>
      <c r="Q164" s="24">
        <f t="shared" si="72"/>
        <v>9949.1712000000007</v>
      </c>
      <c r="R164" s="43">
        <f t="shared" si="73"/>
        <v>0</v>
      </c>
      <c r="S164" s="24">
        <f t="shared" si="74"/>
        <v>1000000</v>
      </c>
      <c r="T164" s="25" t="str">
        <f t="shared" si="75"/>
        <v>N</v>
      </c>
      <c r="U164" s="44">
        <f t="shared" si="76"/>
        <v>0</v>
      </c>
      <c r="V164" s="45">
        <f t="shared" si="77"/>
        <v>0</v>
      </c>
      <c r="W164" s="45">
        <f t="shared" si="78"/>
        <v>0</v>
      </c>
      <c r="X164" s="28">
        <f t="shared" si="79"/>
        <v>0</v>
      </c>
      <c r="Y164" s="28">
        <f t="shared" si="80"/>
        <v>0</v>
      </c>
      <c r="Z164" s="45">
        <f t="shared" si="81"/>
        <v>0</v>
      </c>
      <c r="AA164" s="29" t="str">
        <f t="shared" si="82"/>
        <v>N</v>
      </c>
      <c r="AB164" s="46">
        <f t="shared" si="83"/>
        <v>0</v>
      </c>
      <c r="AC164" s="31">
        <f t="shared" si="84"/>
        <v>0</v>
      </c>
      <c r="AD164" s="31">
        <f t="shared" si="85"/>
        <v>0</v>
      </c>
      <c r="AE164" s="31">
        <f t="shared" si="86"/>
        <v>0</v>
      </c>
      <c r="AF164" s="47">
        <f t="shared" si="87"/>
        <v>0</v>
      </c>
      <c r="AG164" s="31">
        <f t="shared" si="88"/>
        <v>0</v>
      </c>
      <c r="AH164" s="48">
        <f t="shared" si="89"/>
        <v>0</v>
      </c>
      <c r="AI164" s="33">
        <f t="shared" si="90"/>
        <v>0</v>
      </c>
      <c r="AJ164" s="33">
        <f t="shared" si="91"/>
        <v>0</v>
      </c>
      <c r="AK164" s="33">
        <f t="shared" si="92"/>
        <v>0</v>
      </c>
      <c r="AL164" s="33">
        <f t="shared" si="93"/>
        <v>0</v>
      </c>
      <c r="AM164" s="34">
        <f t="shared" si="94"/>
        <v>0</v>
      </c>
    </row>
    <row r="165" spans="1:39" ht="15.75" customHeight="1" x14ac:dyDescent="0.3">
      <c r="A165" s="166" t="s">
        <v>1370</v>
      </c>
      <c r="B165" s="99">
        <v>5622</v>
      </c>
      <c r="C165" s="99">
        <v>49166</v>
      </c>
      <c r="D165" s="165">
        <v>45763</v>
      </c>
      <c r="E165" s="165">
        <v>45869</v>
      </c>
      <c r="F165" s="166">
        <v>4</v>
      </c>
      <c r="G165" s="178">
        <v>0.53</v>
      </c>
      <c r="H165" s="181">
        <v>0.75</v>
      </c>
      <c r="I165" s="180">
        <v>3.1600000000000003E-2</v>
      </c>
      <c r="J165" s="21">
        <f t="shared" si="65"/>
        <v>3.4699999999999998</v>
      </c>
      <c r="K165" s="21" t="str">
        <f t="shared" si="66"/>
        <v>Y</v>
      </c>
      <c r="L165" s="37" t="str">
        <f t="shared" si="67"/>
        <v>NA</v>
      </c>
      <c r="M165" s="8" t="str">
        <f t="shared" si="68"/>
        <v>Y</v>
      </c>
      <c r="N165" s="42">
        <f t="shared" si="69"/>
        <v>5</v>
      </c>
      <c r="O165" s="43">
        <f t="shared" si="70"/>
        <v>200000</v>
      </c>
      <c r="P165" s="43" t="str">
        <f t="shared" si="71"/>
        <v>NA</v>
      </c>
      <c r="Q165" s="24">
        <f t="shared" si="72"/>
        <v>5799.6552000000001</v>
      </c>
      <c r="R165" s="43">
        <f t="shared" si="73"/>
        <v>0</v>
      </c>
      <c r="S165" s="24">
        <f t="shared" si="74"/>
        <v>1000000</v>
      </c>
      <c r="T165" s="25" t="str">
        <f t="shared" si="75"/>
        <v>Y</v>
      </c>
      <c r="U165" s="44">
        <f t="shared" si="76"/>
        <v>4</v>
      </c>
      <c r="V165" s="45">
        <f t="shared" si="77"/>
        <v>200000</v>
      </c>
      <c r="W165" s="45">
        <f t="shared" si="78"/>
        <v>1000000</v>
      </c>
      <c r="X165" s="28">
        <f t="shared" si="79"/>
        <v>5982.9243043200004</v>
      </c>
      <c r="Y165" s="28">
        <f t="shared" si="80"/>
        <v>0</v>
      </c>
      <c r="Z165" s="45" t="str">
        <f t="shared" si="81"/>
        <v>NA</v>
      </c>
      <c r="AA165" s="29" t="str">
        <f t="shared" si="82"/>
        <v>Y</v>
      </c>
      <c r="AB165" s="46">
        <f t="shared" si="83"/>
        <v>3</v>
      </c>
      <c r="AC165" s="31">
        <f t="shared" si="84"/>
        <v>200000</v>
      </c>
      <c r="AD165" s="31">
        <f t="shared" si="85"/>
        <v>1000000</v>
      </c>
      <c r="AE165" s="31">
        <f t="shared" si="86"/>
        <v>6171.9847123365125</v>
      </c>
      <c r="AF165" s="47">
        <f t="shared" si="87"/>
        <v>0</v>
      </c>
      <c r="AG165" s="31" t="str">
        <f t="shared" si="88"/>
        <v>NA</v>
      </c>
      <c r="AH165" s="48">
        <f t="shared" si="89"/>
        <v>2</v>
      </c>
      <c r="AI165" s="33">
        <f t="shared" si="90"/>
        <v>20000</v>
      </c>
      <c r="AJ165" s="33">
        <f t="shared" si="91"/>
        <v>65000</v>
      </c>
      <c r="AK165" s="33">
        <f t="shared" si="92"/>
        <v>6367.0194292463466</v>
      </c>
      <c r="AL165" s="33">
        <f t="shared" si="93"/>
        <v>0</v>
      </c>
      <c r="AM165" s="34">
        <f t="shared" si="94"/>
        <v>0</v>
      </c>
    </row>
    <row r="166" spans="1:39" ht="15.75" customHeight="1" x14ac:dyDescent="0.3">
      <c r="A166" s="166" t="s">
        <v>1371</v>
      </c>
      <c r="B166" s="99">
        <v>12813</v>
      </c>
      <c r="C166" s="99">
        <v>77840</v>
      </c>
      <c r="D166" s="165">
        <v>44896</v>
      </c>
      <c r="E166" s="165">
        <v>45244</v>
      </c>
      <c r="F166" s="166">
        <v>4</v>
      </c>
      <c r="G166" s="178">
        <v>0.34</v>
      </c>
      <c r="H166" s="181">
        <v>1</v>
      </c>
      <c r="I166" s="180">
        <v>5.6800000000000003E-2</v>
      </c>
      <c r="J166" s="21">
        <f t="shared" si="65"/>
        <v>3.66</v>
      </c>
      <c r="K166" s="21" t="str">
        <f t="shared" si="66"/>
        <v>Y</v>
      </c>
      <c r="L166" s="37" t="str">
        <f t="shared" si="67"/>
        <v>NA</v>
      </c>
      <c r="M166" s="8" t="str">
        <f t="shared" si="68"/>
        <v>Y</v>
      </c>
      <c r="N166" s="42">
        <f t="shared" si="69"/>
        <v>4</v>
      </c>
      <c r="O166" s="43">
        <f t="shared" si="70"/>
        <v>200000</v>
      </c>
      <c r="P166" s="43" t="str">
        <f t="shared" si="71"/>
        <v>NA</v>
      </c>
      <c r="Q166" s="24">
        <f t="shared" si="72"/>
        <v>13540.778399999999</v>
      </c>
      <c r="R166" s="43">
        <f t="shared" si="73"/>
        <v>0</v>
      </c>
      <c r="S166" s="24">
        <f t="shared" si="74"/>
        <v>1000000</v>
      </c>
      <c r="T166" s="25" t="str">
        <f t="shared" si="75"/>
        <v>Y</v>
      </c>
      <c r="U166" s="44">
        <f t="shared" si="76"/>
        <v>3</v>
      </c>
      <c r="V166" s="45">
        <f t="shared" si="77"/>
        <v>200000</v>
      </c>
      <c r="W166" s="45">
        <f t="shared" si="78"/>
        <v>1000000</v>
      </c>
      <c r="X166" s="28">
        <f t="shared" si="79"/>
        <v>14309.894613119999</v>
      </c>
      <c r="Y166" s="28">
        <f t="shared" si="80"/>
        <v>0</v>
      </c>
      <c r="Z166" s="45" t="str">
        <f t="shared" si="81"/>
        <v>NA</v>
      </c>
      <c r="AA166" s="29" t="str">
        <f t="shared" si="82"/>
        <v>Y</v>
      </c>
      <c r="AB166" s="46">
        <f t="shared" si="83"/>
        <v>2</v>
      </c>
      <c r="AC166" s="31">
        <f t="shared" si="84"/>
        <v>200000</v>
      </c>
      <c r="AD166" s="31">
        <f t="shared" si="85"/>
        <v>1000000</v>
      </c>
      <c r="AE166" s="31">
        <f t="shared" si="86"/>
        <v>15122.696627145215</v>
      </c>
      <c r="AF166" s="47">
        <f t="shared" si="87"/>
        <v>0</v>
      </c>
      <c r="AG166" s="31" t="str">
        <f t="shared" si="88"/>
        <v>NA</v>
      </c>
      <c r="AH166" s="48">
        <f t="shared" si="89"/>
        <v>1</v>
      </c>
      <c r="AI166" s="33">
        <f t="shared" si="90"/>
        <v>20000</v>
      </c>
      <c r="AJ166" s="33">
        <f t="shared" si="91"/>
        <v>65000</v>
      </c>
      <c r="AK166" s="33">
        <f t="shared" si="92"/>
        <v>15981.665795567062</v>
      </c>
      <c r="AL166" s="33">
        <f t="shared" si="93"/>
        <v>0</v>
      </c>
      <c r="AM166" s="34">
        <f t="shared" si="94"/>
        <v>0</v>
      </c>
    </row>
    <row r="167" spans="1:39" ht="15.75" customHeight="1" x14ac:dyDescent="0.3">
      <c r="A167" s="166" t="s">
        <v>1372</v>
      </c>
      <c r="B167" s="99">
        <v>23843</v>
      </c>
      <c r="C167" s="99">
        <v>65554</v>
      </c>
      <c r="D167" s="165">
        <v>44733</v>
      </c>
      <c r="E167" s="165">
        <v>44836</v>
      </c>
      <c r="F167" s="166">
        <v>4</v>
      </c>
      <c r="G167" s="178">
        <v>1.77</v>
      </c>
      <c r="H167" s="181">
        <v>0.75</v>
      </c>
      <c r="I167" s="180">
        <v>3.1800000000000002E-2</v>
      </c>
      <c r="J167" s="21">
        <f t="shared" si="65"/>
        <v>2.23</v>
      </c>
      <c r="K167" s="21" t="str">
        <f t="shared" si="66"/>
        <v>Y</v>
      </c>
      <c r="L167" s="37" t="str">
        <f t="shared" si="67"/>
        <v>NA</v>
      </c>
      <c r="M167" s="8" t="str">
        <f t="shared" si="68"/>
        <v>Y</v>
      </c>
      <c r="N167" s="42">
        <f t="shared" si="69"/>
        <v>3</v>
      </c>
      <c r="O167" s="43">
        <f t="shared" si="70"/>
        <v>200000</v>
      </c>
      <c r="P167" s="43" t="str">
        <f t="shared" si="71"/>
        <v>NA</v>
      </c>
      <c r="Q167" s="24">
        <f t="shared" si="72"/>
        <v>24601.207400000003</v>
      </c>
      <c r="R167" s="43">
        <f t="shared" si="73"/>
        <v>0</v>
      </c>
      <c r="S167" s="24">
        <f t="shared" si="74"/>
        <v>1000000</v>
      </c>
      <c r="T167" s="25" t="str">
        <f t="shared" si="75"/>
        <v>Y</v>
      </c>
      <c r="U167" s="44">
        <f t="shared" si="76"/>
        <v>2</v>
      </c>
      <c r="V167" s="45">
        <f t="shared" si="77"/>
        <v>200000</v>
      </c>
      <c r="W167" s="45">
        <f t="shared" si="78"/>
        <v>1000000</v>
      </c>
      <c r="X167" s="28">
        <f t="shared" si="79"/>
        <v>25383.525795320005</v>
      </c>
      <c r="Y167" s="28">
        <f t="shared" si="80"/>
        <v>0</v>
      </c>
      <c r="Z167" s="45" t="str">
        <f t="shared" si="81"/>
        <v>NA</v>
      </c>
      <c r="AA167" s="29" t="str">
        <f t="shared" si="82"/>
        <v>Y</v>
      </c>
      <c r="AB167" s="46">
        <f t="shared" si="83"/>
        <v>1</v>
      </c>
      <c r="AC167" s="31">
        <f t="shared" si="84"/>
        <v>200000</v>
      </c>
      <c r="AD167" s="31">
        <f t="shared" si="85"/>
        <v>1000000</v>
      </c>
      <c r="AE167" s="31">
        <f t="shared" si="86"/>
        <v>26190.721915611182</v>
      </c>
      <c r="AF167" s="47">
        <f t="shared" si="87"/>
        <v>0</v>
      </c>
      <c r="AG167" s="31" t="str">
        <f t="shared" si="88"/>
        <v>NA</v>
      </c>
      <c r="AH167" s="48">
        <f t="shared" si="89"/>
        <v>0</v>
      </c>
      <c r="AI167" s="33">
        <f t="shared" si="90"/>
        <v>0</v>
      </c>
      <c r="AJ167" s="33">
        <f t="shared" si="91"/>
        <v>0</v>
      </c>
      <c r="AK167" s="33">
        <f t="shared" si="92"/>
        <v>0</v>
      </c>
      <c r="AL167" s="33">
        <f t="shared" si="93"/>
        <v>0</v>
      </c>
      <c r="AM167" s="34">
        <f t="shared" si="94"/>
        <v>0</v>
      </c>
    </row>
    <row r="168" spans="1:39" ht="15.75" customHeight="1" x14ac:dyDescent="0.3">
      <c r="A168" s="166" t="s">
        <v>1373</v>
      </c>
      <c r="B168" s="99">
        <v>7805</v>
      </c>
      <c r="C168" s="99">
        <v>86419</v>
      </c>
      <c r="D168" s="165">
        <v>45466</v>
      </c>
      <c r="E168" s="165">
        <v>45530</v>
      </c>
      <c r="F168" s="166">
        <v>2</v>
      </c>
      <c r="G168" s="178">
        <v>0.84</v>
      </c>
      <c r="H168" s="181">
        <v>1</v>
      </c>
      <c r="I168" s="180">
        <v>1.7999999999999999E-2</v>
      </c>
      <c r="J168" s="21">
        <f t="shared" si="65"/>
        <v>1.1600000000000001</v>
      </c>
      <c r="K168" s="21" t="str">
        <f t="shared" si="66"/>
        <v>Y</v>
      </c>
      <c r="L168" s="37" t="str">
        <f t="shared" si="67"/>
        <v>NA</v>
      </c>
      <c r="M168" s="8" t="str">
        <f t="shared" si="68"/>
        <v>Y</v>
      </c>
      <c r="N168" s="42">
        <f t="shared" si="69"/>
        <v>2</v>
      </c>
      <c r="O168" s="43">
        <f t="shared" si="70"/>
        <v>200000</v>
      </c>
      <c r="P168" s="43" t="str">
        <f t="shared" si="71"/>
        <v>NA</v>
      </c>
      <c r="Q168" s="24">
        <f t="shared" si="72"/>
        <v>7945.49</v>
      </c>
      <c r="R168" s="43">
        <f t="shared" si="73"/>
        <v>0</v>
      </c>
      <c r="S168" s="24">
        <f t="shared" si="74"/>
        <v>1000000</v>
      </c>
      <c r="T168" s="25" t="str">
        <f t="shared" si="75"/>
        <v>Y</v>
      </c>
      <c r="U168" s="44">
        <f t="shared" si="76"/>
        <v>1</v>
      </c>
      <c r="V168" s="45">
        <f t="shared" si="77"/>
        <v>200000</v>
      </c>
      <c r="W168" s="45">
        <f t="shared" si="78"/>
        <v>1000000</v>
      </c>
      <c r="X168" s="28">
        <f t="shared" si="79"/>
        <v>8088.50882</v>
      </c>
      <c r="Y168" s="28">
        <f t="shared" si="80"/>
        <v>0</v>
      </c>
      <c r="Z168" s="45" t="str">
        <f t="shared" si="81"/>
        <v>NA</v>
      </c>
      <c r="AA168" s="29" t="str">
        <f t="shared" si="82"/>
        <v>N</v>
      </c>
      <c r="AB168" s="46">
        <f t="shared" si="83"/>
        <v>0</v>
      </c>
      <c r="AC168" s="31">
        <f t="shared" si="84"/>
        <v>0</v>
      </c>
      <c r="AD168" s="31">
        <f t="shared" si="85"/>
        <v>0</v>
      </c>
      <c r="AE168" s="31">
        <f t="shared" si="86"/>
        <v>0</v>
      </c>
      <c r="AF168" s="47">
        <f t="shared" si="87"/>
        <v>0</v>
      </c>
      <c r="AG168" s="31">
        <f t="shared" si="88"/>
        <v>0</v>
      </c>
      <c r="AH168" s="48">
        <f t="shared" si="89"/>
        <v>0</v>
      </c>
      <c r="AI168" s="33">
        <f t="shared" si="90"/>
        <v>0</v>
      </c>
      <c r="AJ168" s="33">
        <f t="shared" si="91"/>
        <v>0</v>
      </c>
      <c r="AK168" s="33">
        <f t="shared" si="92"/>
        <v>0</v>
      </c>
      <c r="AL168" s="33">
        <f t="shared" si="93"/>
        <v>0</v>
      </c>
      <c r="AM168" s="34">
        <f t="shared" si="94"/>
        <v>0</v>
      </c>
    </row>
    <row r="169" spans="1:39" ht="15.75" customHeight="1" x14ac:dyDescent="0.3">
      <c r="A169" s="166" t="s">
        <v>1374</v>
      </c>
      <c r="B169" s="99">
        <v>13311</v>
      </c>
      <c r="C169" s="99">
        <v>25439</v>
      </c>
      <c r="D169" s="165">
        <v>45473</v>
      </c>
      <c r="E169" s="165">
        <v>45537</v>
      </c>
      <c r="F169" s="166">
        <v>4</v>
      </c>
      <c r="G169" s="178">
        <v>1.04</v>
      </c>
      <c r="H169" s="181">
        <v>0.25</v>
      </c>
      <c r="I169" s="180">
        <v>6.9000000000000006E-2</v>
      </c>
      <c r="J169" s="21">
        <f t="shared" si="65"/>
        <v>2.96</v>
      </c>
      <c r="K169" s="21" t="str">
        <f t="shared" si="66"/>
        <v>Y</v>
      </c>
      <c r="L169" s="37" t="str">
        <f t="shared" si="67"/>
        <v>NA</v>
      </c>
      <c r="M169" s="8" t="str">
        <f t="shared" si="68"/>
        <v>Y</v>
      </c>
      <c r="N169" s="42">
        <f t="shared" si="69"/>
        <v>12</v>
      </c>
      <c r="O169" s="43">
        <f t="shared" si="70"/>
        <v>200000</v>
      </c>
      <c r="P169" s="43" t="str">
        <f t="shared" si="71"/>
        <v>NA</v>
      </c>
      <c r="Q169" s="24">
        <f t="shared" si="72"/>
        <v>14229.458999999999</v>
      </c>
      <c r="R169" s="43">
        <f t="shared" si="73"/>
        <v>0</v>
      </c>
      <c r="S169" s="24">
        <f t="shared" si="74"/>
        <v>1000000</v>
      </c>
      <c r="T169" s="25" t="str">
        <f t="shared" si="75"/>
        <v>Y</v>
      </c>
      <c r="U169" s="44">
        <f t="shared" si="76"/>
        <v>11</v>
      </c>
      <c r="V169" s="45">
        <f t="shared" si="77"/>
        <v>200000</v>
      </c>
      <c r="W169" s="45">
        <f t="shared" si="78"/>
        <v>1000000</v>
      </c>
      <c r="X169" s="28">
        <f t="shared" si="79"/>
        <v>15211.291670999999</v>
      </c>
      <c r="Y169" s="28">
        <f t="shared" si="80"/>
        <v>0</v>
      </c>
      <c r="Z169" s="45" t="str">
        <f t="shared" si="81"/>
        <v>NA</v>
      </c>
      <c r="AA169" s="29" t="str">
        <f t="shared" si="82"/>
        <v>Y</v>
      </c>
      <c r="AB169" s="46">
        <f t="shared" si="83"/>
        <v>10</v>
      </c>
      <c r="AC169" s="31">
        <f t="shared" si="84"/>
        <v>200000</v>
      </c>
      <c r="AD169" s="31">
        <f t="shared" si="85"/>
        <v>1000000</v>
      </c>
      <c r="AE169" s="31">
        <f t="shared" si="86"/>
        <v>16260.870796298997</v>
      </c>
      <c r="AF169" s="47">
        <f t="shared" si="87"/>
        <v>0</v>
      </c>
      <c r="AG169" s="31" t="str">
        <f t="shared" si="88"/>
        <v>NA</v>
      </c>
      <c r="AH169" s="48">
        <f t="shared" si="89"/>
        <v>9</v>
      </c>
      <c r="AI169" s="33">
        <f t="shared" si="90"/>
        <v>20000</v>
      </c>
      <c r="AJ169" s="33">
        <f t="shared" si="91"/>
        <v>65000</v>
      </c>
      <c r="AK169" s="33">
        <f t="shared" si="92"/>
        <v>17382.870881243627</v>
      </c>
      <c r="AL169" s="33">
        <f t="shared" si="93"/>
        <v>0</v>
      </c>
      <c r="AM169" s="34">
        <f t="shared" si="94"/>
        <v>0</v>
      </c>
    </row>
    <row r="170" spans="1:39" ht="15.75" customHeight="1" x14ac:dyDescent="0.3">
      <c r="A170" s="166" t="s">
        <v>1375</v>
      </c>
      <c r="B170" s="99">
        <v>6452</v>
      </c>
      <c r="C170" s="99">
        <v>62628</v>
      </c>
      <c r="D170" s="165">
        <v>45086</v>
      </c>
      <c r="E170" s="165">
        <v>45289</v>
      </c>
      <c r="F170" s="166">
        <v>2</v>
      </c>
      <c r="G170" s="178">
        <v>1.68</v>
      </c>
      <c r="H170" s="181">
        <v>1</v>
      </c>
      <c r="I170" s="180">
        <v>8.3699999999999997E-2</v>
      </c>
      <c r="J170" s="21">
        <f t="shared" si="65"/>
        <v>0.32000000000000006</v>
      </c>
      <c r="K170" s="21" t="str">
        <f t="shared" si="66"/>
        <v>Y</v>
      </c>
      <c r="L170" s="37" t="str">
        <f t="shared" si="67"/>
        <v>NA</v>
      </c>
      <c r="M170" s="8" t="str">
        <f t="shared" si="68"/>
        <v>Y</v>
      </c>
      <c r="N170" s="42">
        <f t="shared" si="69"/>
        <v>1</v>
      </c>
      <c r="O170" s="43">
        <f t="shared" si="70"/>
        <v>200000</v>
      </c>
      <c r="P170" s="43" t="str">
        <f t="shared" si="71"/>
        <v>NA</v>
      </c>
      <c r="Q170" s="24">
        <f t="shared" si="72"/>
        <v>6992.0323999999991</v>
      </c>
      <c r="R170" s="43">
        <f t="shared" si="73"/>
        <v>0</v>
      </c>
      <c r="S170" s="24">
        <f t="shared" si="74"/>
        <v>1000000</v>
      </c>
      <c r="T170" s="25" t="str">
        <f t="shared" si="75"/>
        <v>N</v>
      </c>
      <c r="U170" s="44">
        <f t="shared" si="76"/>
        <v>0</v>
      </c>
      <c r="V170" s="45">
        <f t="shared" si="77"/>
        <v>0</v>
      </c>
      <c r="W170" s="45">
        <f t="shared" si="78"/>
        <v>0</v>
      </c>
      <c r="X170" s="28">
        <f t="shared" si="79"/>
        <v>0</v>
      </c>
      <c r="Y170" s="28">
        <f t="shared" si="80"/>
        <v>0</v>
      </c>
      <c r="Z170" s="45">
        <f t="shared" si="81"/>
        <v>0</v>
      </c>
      <c r="AA170" s="29" t="str">
        <f t="shared" si="82"/>
        <v>N</v>
      </c>
      <c r="AB170" s="46">
        <f t="shared" si="83"/>
        <v>0</v>
      </c>
      <c r="AC170" s="31">
        <f t="shared" si="84"/>
        <v>0</v>
      </c>
      <c r="AD170" s="31">
        <f t="shared" si="85"/>
        <v>0</v>
      </c>
      <c r="AE170" s="31">
        <f t="shared" si="86"/>
        <v>0</v>
      </c>
      <c r="AF170" s="47">
        <f t="shared" si="87"/>
        <v>0</v>
      </c>
      <c r="AG170" s="31">
        <f t="shared" si="88"/>
        <v>0</v>
      </c>
      <c r="AH170" s="48">
        <f t="shared" si="89"/>
        <v>0</v>
      </c>
      <c r="AI170" s="33">
        <f t="shared" si="90"/>
        <v>0</v>
      </c>
      <c r="AJ170" s="33">
        <f t="shared" si="91"/>
        <v>0</v>
      </c>
      <c r="AK170" s="33">
        <f t="shared" si="92"/>
        <v>0</v>
      </c>
      <c r="AL170" s="33">
        <f t="shared" si="93"/>
        <v>0</v>
      </c>
      <c r="AM170" s="34">
        <f t="shared" si="94"/>
        <v>0</v>
      </c>
    </row>
    <row r="171" spans="1:39" ht="15.75" customHeight="1" x14ac:dyDescent="0.3">
      <c r="A171" s="166" t="s">
        <v>1376</v>
      </c>
      <c r="B171" s="99">
        <v>9418</v>
      </c>
      <c r="C171" s="99">
        <v>27688</v>
      </c>
      <c r="D171" s="165">
        <v>44738</v>
      </c>
      <c r="E171" s="165">
        <v>45002</v>
      </c>
      <c r="F171" s="166">
        <v>2</v>
      </c>
      <c r="G171" s="178">
        <v>0.66</v>
      </c>
      <c r="H171" s="181">
        <v>0.25</v>
      </c>
      <c r="I171" s="180">
        <v>7.0400000000000004E-2</v>
      </c>
      <c r="J171" s="21">
        <f t="shared" si="65"/>
        <v>1.3399999999999999</v>
      </c>
      <c r="K171" s="21" t="str">
        <f t="shared" si="66"/>
        <v>Y</v>
      </c>
      <c r="L171" s="37" t="str">
        <f t="shared" si="67"/>
        <v>NA</v>
      </c>
      <c r="M171" s="8" t="str">
        <f t="shared" si="68"/>
        <v>Y</v>
      </c>
      <c r="N171" s="42">
        <f t="shared" si="69"/>
        <v>6</v>
      </c>
      <c r="O171" s="43">
        <f t="shared" si="70"/>
        <v>200000</v>
      </c>
      <c r="P171" s="43" t="str">
        <f t="shared" si="71"/>
        <v>NA</v>
      </c>
      <c r="Q171" s="24">
        <f t="shared" si="72"/>
        <v>10081.0272</v>
      </c>
      <c r="R171" s="43">
        <f t="shared" si="73"/>
        <v>0</v>
      </c>
      <c r="S171" s="24">
        <f t="shared" si="74"/>
        <v>1000000</v>
      </c>
      <c r="T171" s="25" t="str">
        <f t="shared" si="75"/>
        <v>Y</v>
      </c>
      <c r="U171" s="44">
        <f t="shared" si="76"/>
        <v>5</v>
      </c>
      <c r="V171" s="45">
        <f t="shared" si="77"/>
        <v>200000</v>
      </c>
      <c r="W171" s="45">
        <f t="shared" si="78"/>
        <v>1000000</v>
      </c>
      <c r="X171" s="28">
        <f t="shared" si="79"/>
        <v>10790.731514880001</v>
      </c>
      <c r="Y171" s="28">
        <f t="shared" si="80"/>
        <v>0</v>
      </c>
      <c r="Z171" s="45" t="str">
        <f t="shared" si="81"/>
        <v>NA</v>
      </c>
      <c r="AA171" s="29" t="str">
        <f t="shared" si="82"/>
        <v>N</v>
      </c>
      <c r="AB171" s="46">
        <f t="shared" si="83"/>
        <v>4</v>
      </c>
      <c r="AC171" s="31">
        <f t="shared" si="84"/>
        <v>20000</v>
      </c>
      <c r="AD171" s="31">
        <f t="shared" si="85"/>
        <v>65000</v>
      </c>
      <c r="AE171" s="31">
        <f t="shared" si="86"/>
        <v>11550.399013527553</v>
      </c>
      <c r="AF171" s="47">
        <f t="shared" si="87"/>
        <v>0</v>
      </c>
      <c r="AG171" s="31">
        <f t="shared" si="88"/>
        <v>4889.8422715924462</v>
      </c>
      <c r="AH171" s="48">
        <f t="shared" si="89"/>
        <v>3</v>
      </c>
      <c r="AI171" s="33">
        <f t="shared" si="90"/>
        <v>20000</v>
      </c>
      <c r="AJ171" s="33">
        <f t="shared" si="91"/>
        <v>65000</v>
      </c>
      <c r="AK171" s="33">
        <f t="shared" si="92"/>
        <v>4889.8422715924462</v>
      </c>
      <c r="AL171" s="33">
        <f t="shared" si="93"/>
        <v>7473.7048324874468</v>
      </c>
      <c r="AM171" s="34">
        <f t="shared" si="94"/>
        <v>7473.7048324874468</v>
      </c>
    </row>
    <row r="172" spans="1:39" ht="15.75" customHeight="1" x14ac:dyDescent="0.3">
      <c r="A172" s="166" t="s">
        <v>1377</v>
      </c>
      <c r="B172" s="99">
        <v>15160</v>
      </c>
      <c r="C172" s="99">
        <v>92712</v>
      </c>
      <c r="D172" s="165">
        <v>45389</v>
      </c>
      <c r="E172" s="165">
        <v>45697</v>
      </c>
      <c r="F172" s="166">
        <v>4</v>
      </c>
      <c r="G172" s="178">
        <v>1.0900000000000001</v>
      </c>
      <c r="H172" s="181">
        <v>0.5</v>
      </c>
      <c r="I172" s="180">
        <v>3.5000000000000003E-2</v>
      </c>
      <c r="J172" s="21">
        <f t="shared" si="65"/>
        <v>2.91</v>
      </c>
      <c r="K172" s="21" t="str">
        <f t="shared" si="66"/>
        <v>Y</v>
      </c>
      <c r="L172" s="37" t="str">
        <f t="shared" si="67"/>
        <v>NA</v>
      </c>
      <c r="M172" s="8" t="str">
        <f t="shared" si="68"/>
        <v>Y</v>
      </c>
      <c r="N172" s="42">
        <f t="shared" si="69"/>
        <v>6</v>
      </c>
      <c r="O172" s="43">
        <f t="shared" si="70"/>
        <v>200000</v>
      </c>
      <c r="P172" s="43" t="str">
        <f t="shared" si="71"/>
        <v>NA</v>
      </c>
      <c r="Q172" s="24">
        <f t="shared" si="72"/>
        <v>15690.599999999999</v>
      </c>
      <c r="R172" s="43">
        <f t="shared" si="73"/>
        <v>0</v>
      </c>
      <c r="S172" s="24">
        <f t="shared" si="74"/>
        <v>1000000</v>
      </c>
      <c r="T172" s="25" t="str">
        <f t="shared" si="75"/>
        <v>Y</v>
      </c>
      <c r="U172" s="44">
        <f t="shared" si="76"/>
        <v>5</v>
      </c>
      <c r="V172" s="45">
        <f t="shared" si="77"/>
        <v>200000</v>
      </c>
      <c r="W172" s="45">
        <f t="shared" si="78"/>
        <v>1000000</v>
      </c>
      <c r="X172" s="28">
        <f t="shared" si="79"/>
        <v>16239.770999999997</v>
      </c>
      <c r="Y172" s="28">
        <f t="shared" si="80"/>
        <v>0</v>
      </c>
      <c r="Z172" s="45" t="str">
        <f t="shared" si="81"/>
        <v>NA</v>
      </c>
      <c r="AA172" s="29" t="str">
        <f t="shared" si="82"/>
        <v>Y</v>
      </c>
      <c r="AB172" s="46">
        <f t="shared" si="83"/>
        <v>4</v>
      </c>
      <c r="AC172" s="31">
        <f t="shared" si="84"/>
        <v>200000</v>
      </c>
      <c r="AD172" s="31">
        <f t="shared" si="85"/>
        <v>1000000</v>
      </c>
      <c r="AE172" s="31">
        <f t="shared" si="86"/>
        <v>16808.162984999995</v>
      </c>
      <c r="AF172" s="47">
        <f t="shared" si="87"/>
        <v>0</v>
      </c>
      <c r="AG172" s="31" t="str">
        <f t="shared" si="88"/>
        <v>NA</v>
      </c>
      <c r="AH172" s="48">
        <f t="shared" si="89"/>
        <v>3</v>
      </c>
      <c r="AI172" s="33">
        <f t="shared" si="90"/>
        <v>20000</v>
      </c>
      <c r="AJ172" s="33">
        <f t="shared" si="91"/>
        <v>65000</v>
      </c>
      <c r="AK172" s="33">
        <f t="shared" si="92"/>
        <v>17396.448689474993</v>
      </c>
      <c r="AL172" s="33">
        <f t="shared" si="93"/>
        <v>0</v>
      </c>
      <c r="AM172" s="34">
        <f t="shared" si="94"/>
        <v>0</v>
      </c>
    </row>
    <row r="173" spans="1:39" ht="15.75" customHeight="1" x14ac:dyDescent="0.3">
      <c r="A173" s="166" t="s">
        <v>1378</v>
      </c>
      <c r="B173" s="99">
        <v>13952</v>
      </c>
      <c r="C173" s="99">
        <v>40267</v>
      </c>
      <c r="D173" s="165">
        <v>44567</v>
      </c>
      <c r="E173" s="165">
        <v>44785</v>
      </c>
      <c r="F173" s="166">
        <v>4</v>
      </c>
      <c r="G173" s="178">
        <v>3.57</v>
      </c>
      <c r="H173" s="181">
        <v>1</v>
      </c>
      <c r="I173" s="180">
        <v>7.7600000000000002E-2</v>
      </c>
      <c r="J173" s="21">
        <f t="shared" si="65"/>
        <v>0.43000000000000016</v>
      </c>
      <c r="K173" s="21" t="str">
        <f t="shared" si="66"/>
        <v>Y</v>
      </c>
      <c r="L173" s="37" t="str">
        <f t="shared" si="67"/>
        <v>NA</v>
      </c>
      <c r="M173" s="8" t="str">
        <f t="shared" si="68"/>
        <v>Y</v>
      </c>
      <c r="N173" s="42">
        <f t="shared" si="69"/>
        <v>1</v>
      </c>
      <c r="O173" s="43">
        <f t="shared" si="70"/>
        <v>200000</v>
      </c>
      <c r="P173" s="43" t="str">
        <f t="shared" si="71"/>
        <v>NA</v>
      </c>
      <c r="Q173" s="24">
        <f t="shared" si="72"/>
        <v>15034.675199999998</v>
      </c>
      <c r="R173" s="43">
        <f t="shared" si="73"/>
        <v>0</v>
      </c>
      <c r="S173" s="24">
        <f t="shared" si="74"/>
        <v>1000000</v>
      </c>
      <c r="T173" s="25" t="str">
        <f t="shared" si="75"/>
        <v>N</v>
      </c>
      <c r="U173" s="44">
        <f t="shared" si="76"/>
        <v>0</v>
      </c>
      <c r="V173" s="45">
        <f t="shared" si="77"/>
        <v>0</v>
      </c>
      <c r="W173" s="45">
        <f t="shared" si="78"/>
        <v>0</v>
      </c>
      <c r="X173" s="28">
        <f t="shared" si="79"/>
        <v>0</v>
      </c>
      <c r="Y173" s="28">
        <f t="shared" si="80"/>
        <v>0</v>
      </c>
      <c r="Z173" s="45">
        <f t="shared" si="81"/>
        <v>0</v>
      </c>
      <c r="AA173" s="29" t="str">
        <f t="shared" si="82"/>
        <v>N</v>
      </c>
      <c r="AB173" s="46">
        <f t="shared" si="83"/>
        <v>0</v>
      </c>
      <c r="AC173" s="31">
        <f t="shared" si="84"/>
        <v>0</v>
      </c>
      <c r="AD173" s="31">
        <f t="shared" si="85"/>
        <v>0</v>
      </c>
      <c r="AE173" s="31">
        <f t="shared" si="86"/>
        <v>0</v>
      </c>
      <c r="AF173" s="47">
        <f t="shared" si="87"/>
        <v>0</v>
      </c>
      <c r="AG173" s="31">
        <f t="shared" si="88"/>
        <v>0</v>
      </c>
      <c r="AH173" s="48">
        <f t="shared" si="89"/>
        <v>0</v>
      </c>
      <c r="AI173" s="33">
        <f t="shared" si="90"/>
        <v>0</v>
      </c>
      <c r="AJ173" s="33">
        <f t="shared" si="91"/>
        <v>0</v>
      </c>
      <c r="AK173" s="33">
        <f t="shared" si="92"/>
        <v>0</v>
      </c>
      <c r="AL173" s="33">
        <f t="shared" si="93"/>
        <v>0</v>
      </c>
      <c r="AM173" s="34">
        <f t="shared" si="94"/>
        <v>0</v>
      </c>
    </row>
    <row r="174" spans="1:39" ht="15.75" customHeight="1" x14ac:dyDescent="0.3">
      <c r="A174" s="166" t="s">
        <v>1379</v>
      </c>
      <c r="B174" s="99">
        <v>11121</v>
      </c>
      <c r="C174" s="99">
        <v>86159</v>
      </c>
      <c r="D174" s="165">
        <v>44787</v>
      </c>
      <c r="E174" s="165">
        <v>45071</v>
      </c>
      <c r="F174" s="166">
        <v>4</v>
      </c>
      <c r="G174" s="178">
        <v>3.7</v>
      </c>
      <c r="H174" s="181">
        <v>0.75</v>
      </c>
      <c r="I174" s="180">
        <v>7.1099999999999997E-2</v>
      </c>
      <c r="J174" s="21">
        <f t="shared" si="65"/>
        <v>0.29999999999999982</v>
      </c>
      <c r="K174" s="21" t="str">
        <f t="shared" si="66"/>
        <v>Y</v>
      </c>
      <c r="L174" s="37" t="str">
        <f t="shared" si="67"/>
        <v>NA</v>
      </c>
      <c r="M174" s="8" t="str">
        <f t="shared" si="68"/>
        <v>Y</v>
      </c>
      <c r="N174" s="42">
        <f t="shared" si="69"/>
        <v>1</v>
      </c>
      <c r="O174" s="43">
        <f t="shared" si="70"/>
        <v>200000</v>
      </c>
      <c r="P174" s="43" t="str">
        <f t="shared" si="71"/>
        <v>NA</v>
      </c>
      <c r="Q174" s="24">
        <f t="shared" si="72"/>
        <v>11911.703099999999</v>
      </c>
      <c r="R174" s="43">
        <f t="shared" si="73"/>
        <v>0</v>
      </c>
      <c r="S174" s="24">
        <f t="shared" si="74"/>
        <v>1000000</v>
      </c>
      <c r="T174" s="25" t="str">
        <f t="shared" si="75"/>
        <v>N</v>
      </c>
      <c r="U174" s="44">
        <f t="shared" si="76"/>
        <v>0</v>
      </c>
      <c r="V174" s="45">
        <f t="shared" si="77"/>
        <v>0</v>
      </c>
      <c r="W174" s="45">
        <f t="shared" si="78"/>
        <v>0</v>
      </c>
      <c r="X174" s="28">
        <f t="shared" si="79"/>
        <v>0</v>
      </c>
      <c r="Y174" s="28">
        <f t="shared" si="80"/>
        <v>0</v>
      </c>
      <c r="Z174" s="45">
        <f t="shared" si="81"/>
        <v>0</v>
      </c>
      <c r="AA174" s="29" t="str">
        <f t="shared" si="82"/>
        <v>N</v>
      </c>
      <c r="AB174" s="46">
        <f t="shared" si="83"/>
        <v>0</v>
      </c>
      <c r="AC174" s="31">
        <f t="shared" si="84"/>
        <v>0</v>
      </c>
      <c r="AD174" s="31">
        <f t="shared" si="85"/>
        <v>0</v>
      </c>
      <c r="AE174" s="31">
        <f t="shared" si="86"/>
        <v>0</v>
      </c>
      <c r="AF174" s="47">
        <f t="shared" si="87"/>
        <v>0</v>
      </c>
      <c r="AG174" s="31">
        <f t="shared" si="88"/>
        <v>0</v>
      </c>
      <c r="AH174" s="48">
        <f t="shared" si="89"/>
        <v>0</v>
      </c>
      <c r="AI174" s="33">
        <f t="shared" si="90"/>
        <v>0</v>
      </c>
      <c r="AJ174" s="33">
        <f t="shared" si="91"/>
        <v>0</v>
      </c>
      <c r="AK174" s="33">
        <f t="shared" si="92"/>
        <v>0</v>
      </c>
      <c r="AL174" s="33">
        <f t="shared" si="93"/>
        <v>0</v>
      </c>
      <c r="AM174" s="34">
        <f t="shared" si="94"/>
        <v>0</v>
      </c>
    </row>
    <row r="175" spans="1:39" ht="15.75" customHeight="1" x14ac:dyDescent="0.3">
      <c r="A175" s="166" t="s">
        <v>1380</v>
      </c>
      <c r="B175" s="99">
        <v>19110</v>
      </c>
      <c r="C175" s="99">
        <v>108074</v>
      </c>
      <c r="D175" s="165">
        <v>44520</v>
      </c>
      <c r="E175" s="165">
        <v>44642</v>
      </c>
      <c r="F175" s="166">
        <v>4</v>
      </c>
      <c r="G175" s="178">
        <v>1.35</v>
      </c>
      <c r="H175" s="181">
        <v>0.25</v>
      </c>
      <c r="I175" s="180">
        <v>3.7999999999999999E-2</v>
      </c>
      <c r="J175" s="21">
        <f t="shared" si="65"/>
        <v>2.65</v>
      </c>
      <c r="K175" s="21" t="str">
        <f t="shared" si="66"/>
        <v>Y</v>
      </c>
      <c r="L175" s="37" t="str">
        <f t="shared" si="67"/>
        <v>NA</v>
      </c>
      <c r="M175" s="8" t="str">
        <f t="shared" si="68"/>
        <v>Y</v>
      </c>
      <c r="N175" s="42">
        <f t="shared" si="69"/>
        <v>11</v>
      </c>
      <c r="O175" s="43">
        <f t="shared" si="70"/>
        <v>200000</v>
      </c>
      <c r="P175" s="43" t="str">
        <f t="shared" si="71"/>
        <v>NA</v>
      </c>
      <c r="Q175" s="24">
        <f t="shared" si="72"/>
        <v>19836.18</v>
      </c>
      <c r="R175" s="43">
        <f t="shared" si="73"/>
        <v>0</v>
      </c>
      <c r="S175" s="24">
        <f t="shared" si="74"/>
        <v>1000000</v>
      </c>
      <c r="T175" s="25" t="str">
        <f t="shared" si="75"/>
        <v>Y</v>
      </c>
      <c r="U175" s="44">
        <f t="shared" si="76"/>
        <v>10</v>
      </c>
      <c r="V175" s="45">
        <f t="shared" si="77"/>
        <v>200000</v>
      </c>
      <c r="W175" s="45">
        <f t="shared" si="78"/>
        <v>1000000</v>
      </c>
      <c r="X175" s="28">
        <f t="shared" si="79"/>
        <v>20589.954840000002</v>
      </c>
      <c r="Y175" s="28">
        <f t="shared" si="80"/>
        <v>0</v>
      </c>
      <c r="Z175" s="45" t="str">
        <f t="shared" si="81"/>
        <v>NA</v>
      </c>
      <c r="AA175" s="29" t="str">
        <f t="shared" si="82"/>
        <v>Y</v>
      </c>
      <c r="AB175" s="46">
        <f t="shared" si="83"/>
        <v>9</v>
      </c>
      <c r="AC175" s="31">
        <f t="shared" si="84"/>
        <v>200000</v>
      </c>
      <c r="AD175" s="31">
        <f t="shared" si="85"/>
        <v>1000000</v>
      </c>
      <c r="AE175" s="31">
        <f t="shared" si="86"/>
        <v>21372.373123920002</v>
      </c>
      <c r="AF175" s="47">
        <f t="shared" si="87"/>
        <v>0</v>
      </c>
      <c r="AG175" s="31" t="str">
        <f t="shared" si="88"/>
        <v>NA</v>
      </c>
      <c r="AH175" s="48">
        <f t="shared" si="89"/>
        <v>8</v>
      </c>
      <c r="AI175" s="33">
        <f t="shared" si="90"/>
        <v>20000</v>
      </c>
      <c r="AJ175" s="33">
        <f t="shared" si="91"/>
        <v>65000</v>
      </c>
      <c r="AK175" s="33">
        <f t="shared" si="92"/>
        <v>20000</v>
      </c>
      <c r="AL175" s="33">
        <f t="shared" si="93"/>
        <v>2184.5233026289643</v>
      </c>
      <c r="AM175" s="34">
        <f t="shared" si="94"/>
        <v>2184.5233026289643</v>
      </c>
    </row>
    <row r="176" spans="1:39" ht="15.75" customHeight="1" x14ac:dyDescent="0.3">
      <c r="A176" s="166" t="s">
        <v>1381</v>
      </c>
      <c r="B176" s="99">
        <v>19611</v>
      </c>
      <c r="C176" s="99">
        <v>108597</v>
      </c>
      <c r="D176" s="165">
        <v>44735</v>
      </c>
      <c r="E176" s="165">
        <v>44983</v>
      </c>
      <c r="F176" s="166">
        <v>2</v>
      </c>
      <c r="G176" s="178">
        <v>1.41</v>
      </c>
      <c r="H176" s="181">
        <v>0.75</v>
      </c>
      <c r="I176" s="180">
        <v>4.6300000000000001E-2</v>
      </c>
      <c r="J176" s="21">
        <f t="shared" si="65"/>
        <v>0.59000000000000008</v>
      </c>
      <c r="K176" s="21" t="str">
        <f t="shared" si="66"/>
        <v>Y</v>
      </c>
      <c r="L176" s="37" t="str">
        <f t="shared" si="67"/>
        <v>NA</v>
      </c>
      <c r="M176" s="8" t="str">
        <f t="shared" si="68"/>
        <v>Y</v>
      </c>
      <c r="N176" s="42">
        <f t="shared" si="69"/>
        <v>1</v>
      </c>
      <c r="O176" s="43">
        <f t="shared" si="70"/>
        <v>200000</v>
      </c>
      <c r="P176" s="43" t="str">
        <f t="shared" si="71"/>
        <v>NA</v>
      </c>
      <c r="Q176" s="24">
        <f t="shared" si="72"/>
        <v>20518.989300000001</v>
      </c>
      <c r="R176" s="43">
        <f t="shared" si="73"/>
        <v>0</v>
      </c>
      <c r="S176" s="24">
        <f t="shared" si="74"/>
        <v>1000000</v>
      </c>
      <c r="T176" s="25" t="str">
        <f t="shared" si="75"/>
        <v>N</v>
      </c>
      <c r="U176" s="44">
        <f t="shared" si="76"/>
        <v>0</v>
      </c>
      <c r="V176" s="45">
        <f t="shared" si="77"/>
        <v>0</v>
      </c>
      <c r="W176" s="45">
        <f t="shared" si="78"/>
        <v>0</v>
      </c>
      <c r="X176" s="28">
        <f t="shared" si="79"/>
        <v>0</v>
      </c>
      <c r="Y176" s="28">
        <f t="shared" si="80"/>
        <v>0</v>
      </c>
      <c r="Z176" s="45">
        <f t="shared" si="81"/>
        <v>0</v>
      </c>
      <c r="AA176" s="29" t="str">
        <f t="shared" si="82"/>
        <v>N</v>
      </c>
      <c r="AB176" s="46">
        <f t="shared" si="83"/>
        <v>0</v>
      </c>
      <c r="AC176" s="31">
        <f t="shared" si="84"/>
        <v>0</v>
      </c>
      <c r="AD176" s="31">
        <f t="shared" si="85"/>
        <v>0</v>
      </c>
      <c r="AE176" s="31">
        <f t="shared" si="86"/>
        <v>0</v>
      </c>
      <c r="AF176" s="47">
        <f t="shared" si="87"/>
        <v>0</v>
      </c>
      <c r="AG176" s="31">
        <f t="shared" si="88"/>
        <v>0</v>
      </c>
      <c r="AH176" s="48">
        <f t="shared" si="89"/>
        <v>0</v>
      </c>
      <c r="AI176" s="33">
        <f t="shared" si="90"/>
        <v>0</v>
      </c>
      <c r="AJ176" s="33">
        <f t="shared" si="91"/>
        <v>0</v>
      </c>
      <c r="AK176" s="33">
        <f t="shared" si="92"/>
        <v>0</v>
      </c>
      <c r="AL176" s="33">
        <f t="shared" si="93"/>
        <v>0</v>
      </c>
      <c r="AM176" s="34">
        <f t="shared" si="94"/>
        <v>0</v>
      </c>
    </row>
    <row r="177" spans="1:39" ht="15.75" customHeight="1" x14ac:dyDescent="0.3">
      <c r="A177" s="166" t="s">
        <v>1382</v>
      </c>
      <c r="B177" s="99">
        <v>19252</v>
      </c>
      <c r="C177" s="99">
        <v>65238</v>
      </c>
      <c r="D177" s="165">
        <v>44895</v>
      </c>
      <c r="E177" s="165">
        <v>44954</v>
      </c>
      <c r="F177" s="166">
        <v>2</v>
      </c>
      <c r="G177" s="178">
        <v>1.38</v>
      </c>
      <c r="H177" s="181">
        <v>1</v>
      </c>
      <c r="I177" s="180">
        <v>4.0399999999999998E-2</v>
      </c>
      <c r="J177" s="21">
        <f t="shared" si="65"/>
        <v>0.62000000000000011</v>
      </c>
      <c r="K177" s="21" t="str">
        <f t="shared" si="66"/>
        <v>Y</v>
      </c>
      <c r="L177" s="37" t="str">
        <f t="shared" si="67"/>
        <v>NA</v>
      </c>
      <c r="M177" s="8" t="str">
        <f t="shared" si="68"/>
        <v>Y</v>
      </c>
      <c r="N177" s="42">
        <f t="shared" si="69"/>
        <v>1</v>
      </c>
      <c r="O177" s="43">
        <f t="shared" si="70"/>
        <v>200000</v>
      </c>
      <c r="P177" s="43" t="str">
        <f t="shared" si="71"/>
        <v>NA</v>
      </c>
      <c r="Q177" s="24">
        <f t="shared" si="72"/>
        <v>20029.7808</v>
      </c>
      <c r="R177" s="43">
        <f t="shared" si="73"/>
        <v>0</v>
      </c>
      <c r="S177" s="24">
        <f t="shared" si="74"/>
        <v>1000000</v>
      </c>
      <c r="T177" s="25" t="str">
        <f t="shared" si="75"/>
        <v>N</v>
      </c>
      <c r="U177" s="44">
        <f t="shared" si="76"/>
        <v>0</v>
      </c>
      <c r="V177" s="45">
        <f t="shared" si="77"/>
        <v>0</v>
      </c>
      <c r="W177" s="45">
        <f t="shared" si="78"/>
        <v>0</v>
      </c>
      <c r="X177" s="28">
        <f t="shared" si="79"/>
        <v>0</v>
      </c>
      <c r="Y177" s="28">
        <f t="shared" si="80"/>
        <v>0</v>
      </c>
      <c r="Z177" s="45">
        <f t="shared" si="81"/>
        <v>0</v>
      </c>
      <c r="AA177" s="29" t="str">
        <f t="shared" si="82"/>
        <v>N</v>
      </c>
      <c r="AB177" s="46">
        <f t="shared" si="83"/>
        <v>0</v>
      </c>
      <c r="AC177" s="31">
        <f t="shared" si="84"/>
        <v>0</v>
      </c>
      <c r="AD177" s="31">
        <f t="shared" si="85"/>
        <v>0</v>
      </c>
      <c r="AE177" s="31">
        <f t="shared" si="86"/>
        <v>0</v>
      </c>
      <c r="AF177" s="47">
        <f t="shared" si="87"/>
        <v>0</v>
      </c>
      <c r="AG177" s="31">
        <f t="shared" si="88"/>
        <v>0</v>
      </c>
      <c r="AH177" s="48">
        <f t="shared" si="89"/>
        <v>0</v>
      </c>
      <c r="AI177" s="33">
        <f t="shared" si="90"/>
        <v>0</v>
      </c>
      <c r="AJ177" s="33">
        <f t="shared" si="91"/>
        <v>0</v>
      </c>
      <c r="AK177" s="33">
        <f t="shared" si="92"/>
        <v>0</v>
      </c>
      <c r="AL177" s="33">
        <f t="shared" si="93"/>
        <v>0</v>
      </c>
      <c r="AM177" s="34">
        <f t="shared" si="94"/>
        <v>0</v>
      </c>
    </row>
    <row r="178" spans="1:39" ht="15.75" customHeight="1" x14ac:dyDescent="0.3">
      <c r="A178" s="166" t="s">
        <v>1383</v>
      </c>
      <c r="B178" s="99">
        <v>9678</v>
      </c>
      <c r="C178" s="99">
        <v>99313</v>
      </c>
      <c r="D178" s="165">
        <v>44816</v>
      </c>
      <c r="E178" s="165">
        <v>45070</v>
      </c>
      <c r="F178" s="166">
        <v>2</v>
      </c>
      <c r="G178" s="178">
        <v>0.34</v>
      </c>
      <c r="H178" s="181">
        <v>0.5</v>
      </c>
      <c r="I178" s="180">
        <v>6.9500000000000006E-2</v>
      </c>
      <c r="J178" s="21">
        <f t="shared" si="65"/>
        <v>1.66</v>
      </c>
      <c r="K178" s="21" t="str">
        <f t="shared" si="66"/>
        <v>Y</v>
      </c>
      <c r="L178" s="37" t="str">
        <f t="shared" si="67"/>
        <v>NA</v>
      </c>
      <c r="M178" s="8" t="str">
        <f t="shared" si="68"/>
        <v>Y</v>
      </c>
      <c r="N178" s="42">
        <f t="shared" si="69"/>
        <v>4</v>
      </c>
      <c r="O178" s="43">
        <f t="shared" si="70"/>
        <v>200000</v>
      </c>
      <c r="P178" s="43" t="str">
        <f t="shared" si="71"/>
        <v>NA</v>
      </c>
      <c r="Q178" s="24">
        <f t="shared" si="72"/>
        <v>10350.621000000001</v>
      </c>
      <c r="R178" s="43">
        <f t="shared" si="73"/>
        <v>0</v>
      </c>
      <c r="S178" s="24">
        <f t="shared" si="74"/>
        <v>1000000</v>
      </c>
      <c r="T178" s="25" t="str">
        <f t="shared" si="75"/>
        <v>Y</v>
      </c>
      <c r="U178" s="44">
        <f t="shared" si="76"/>
        <v>3</v>
      </c>
      <c r="V178" s="45">
        <f t="shared" si="77"/>
        <v>200000</v>
      </c>
      <c r="W178" s="45">
        <f t="shared" si="78"/>
        <v>1000000</v>
      </c>
      <c r="X178" s="28">
        <f t="shared" si="79"/>
        <v>11069.989159500003</v>
      </c>
      <c r="Y178" s="28">
        <f t="shared" si="80"/>
        <v>0</v>
      </c>
      <c r="Z178" s="45" t="str">
        <f t="shared" si="81"/>
        <v>NA</v>
      </c>
      <c r="AA178" s="29" t="str">
        <f t="shared" si="82"/>
        <v>N</v>
      </c>
      <c r="AB178" s="46">
        <f t="shared" si="83"/>
        <v>2</v>
      </c>
      <c r="AC178" s="31">
        <f t="shared" si="84"/>
        <v>20000</v>
      </c>
      <c r="AD178" s="31">
        <f t="shared" si="85"/>
        <v>65000</v>
      </c>
      <c r="AE178" s="31">
        <f t="shared" si="86"/>
        <v>11839.353406085254</v>
      </c>
      <c r="AF178" s="47">
        <f t="shared" si="87"/>
        <v>0</v>
      </c>
      <c r="AG178" s="31">
        <f t="shared" si="88"/>
        <v>0</v>
      </c>
      <c r="AH178" s="48">
        <f t="shared" si="89"/>
        <v>1</v>
      </c>
      <c r="AI178" s="33">
        <f t="shared" si="90"/>
        <v>20000</v>
      </c>
      <c r="AJ178" s="33">
        <f t="shared" si="91"/>
        <v>65000</v>
      </c>
      <c r="AK178" s="33">
        <f t="shared" si="92"/>
        <v>0</v>
      </c>
      <c r="AL178" s="33">
        <f t="shared" si="93"/>
        <v>12662.188467808181</v>
      </c>
      <c r="AM178" s="34">
        <f t="shared" si="94"/>
        <v>12662.188467808181</v>
      </c>
    </row>
    <row r="179" spans="1:39" ht="15.75" customHeight="1" x14ac:dyDescent="0.3">
      <c r="A179" s="166" t="s">
        <v>1384</v>
      </c>
      <c r="B179" s="99">
        <v>17545</v>
      </c>
      <c r="C179" s="99">
        <v>101894</v>
      </c>
      <c r="D179" s="165">
        <v>46138</v>
      </c>
      <c r="E179" s="165">
        <v>46477</v>
      </c>
      <c r="F179" s="166">
        <v>2</v>
      </c>
      <c r="G179" s="178">
        <v>1.39</v>
      </c>
      <c r="H179" s="181">
        <v>0.75</v>
      </c>
      <c r="I179" s="180">
        <v>4.1000000000000002E-2</v>
      </c>
      <c r="J179" s="21">
        <f t="shared" si="65"/>
        <v>0.6100000000000001</v>
      </c>
      <c r="K179" s="21" t="str">
        <f t="shared" si="66"/>
        <v>Y</v>
      </c>
      <c r="L179" s="37" t="str">
        <f t="shared" si="67"/>
        <v>NA</v>
      </c>
      <c r="M179" s="8" t="str">
        <f t="shared" si="68"/>
        <v>Y</v>
      </c>
      <c r="N179" s="42">
        <f t="shared" si="69"/>
        <v>1</v>
      </c>
      <c r="O179" s="43">
        <f t="shared" si="70"/>
        <v>200000</v>
      </c>
      <c r="P179" s="43" t="str">
        <f t="shared" si="71"/>
        <v>NA</v>
      </c>
      <c r="Q179" s="24">
        <f t="shared" si="72"/>
        <v>18264.344999999998</v>
      </c>
      <c r="R179" s="43">
        <f t="shared" si="73"/>
        <v>0</v>
      </c>
      <c r="S179" s="24">
        <f t="shared" si="74"/>
        <v>1000000</v>
      </c>
      <c r="T179" s="25" t="str">
        <f t="shared" si="75"/>
        <v>N</v>
      </c>
      <c r="U179" s="44">
        <f t="shared" si="76"/>
        <v>0</v>
      </c>
      <c r="V179" s="45">
        <f t="shared" si="77"/>
        <v>0</v>
      </c>
      <c r="W179" s="45">
        <f t="shared" si="78"/>
        <v>0</v>
      </c>
      <c r="X179" s="28">
        <f t="shared" si="79"/>
        <v>0</v>
      </c>
      <c r="Y179" s="28">
        <f t="shared" si="80"/>
        <v>0</v>
      </c>
      <c r="Z179" s="45">
        <f t="shared" si="81"/>
        <v>0</v>
      </c>
      <c r="AA179" s="29" t="str">
        <f t="shared" si="82"/>
        <v>N</v>
      </c>
      <c r="AB179" s="46">
        <f t="shared" si="83"/>
        <v>0</v>
      </c>
      <c r="AC179" s="31">
        <f t="shared" si="84"/>
        <v>0</v>
      </c>
      <c r="AD179" s="31">
        <f t="shared" si="85"/>
        <v>0</v>
      </c>
      <c r="AE179" s="31">
        <f t="shared" si="86"/>
        <v>0</v>
      </c>
      <c r="AF179" s="47">
        <f t="shared" si="87"/>
        <v>0</v>
      </c>
      <c r="AG179" s="31">
        <f t="shared" si="88"/>
        <v>0</v>
      </c>
      <c r="AH179" s="48">
        <f t="shared" si="89"/>
        <v>0</v>
      </c>
      <c r="AI179" s="33">
        <f t="shared" si="90"/>
        <v>0</v>
      </c>
      <c r="AJ179" s="33">
        <f t="shared" si="91"/>
        <v>0</v>
      </c>
      <c r="AK179" s="33">
        <f t="shared" si="92"/>
        <v>0</v>
      </c>
      <c r="AL179" s="33">
        <f t="shared" si="93"/>
        <v>0</v>
      </c>
      <c r="AM179" s="34">
        <f t="shared" si="94"/>
        <v>0</v>
      </c>
    </row>
    <row r="180" spans="1:39" ht="15.75" customHeight="1" x14ac:dyDescent="0.3">
      <c r="A180" s="166" t="s">
        <v>1385</v>
      </c>
      <c r="B180" s="99">
        <v>9511</v>
      </c>
      <c r="C180" s="99">
        <v>88908</v>
      </c>
      <c r="D180" s="165">
        <v>45453</v>
      </c>
      <c r="E180" s="165">
        <v>45686</v>
      </c>
      <c r="F180" s="166">
        <v>4</v>
      </c>
      <c r="G180" s="178">
        <v>2.63</v>
      </c>
      <c r="H180" s="181">
        <v>0.5</v>
      </c>
      <c r="I180" s="180">
        <v>8.2199999999999995E-2</v>
      </c>
      <c r="J180" s="21">
        <f t="shared" si="65"/>
        <v>1.37</v>
      </c>
      <c r="K180" s="21" t="str">
        <f t="shared" si="66"/>
        <v>Y</v>
      </c>
      <c r="L180" s="37" t="str">
        <f t="shared" si="67"/>
        <v>NA</v>
      </c>
      <c r="M180" s="8" t="str">
        <f t="shared" si="68"/>
        <v>Y</v>
      </c>
      <c r="N180" s="42">
        <f t="shared" si="69"/>
        <v>3</v>
      </c>
      <c r="O180" s="43">
        <f t="shared" si="70"/>
        <v>200000</v>
      </c>
      <c r="P180" s="43" t="str">
        <f t="shared" si="71"/>
        <v>NA</v>
      </c>
      <c r="Q180" s="24">
        <f t="shared" si="72"/>
        <v>10292.8042</v>
      </c>
      <c r="R180" s="43">
        <f t="shared" si="73"/>
        <v>0</v>
      </c>
      <c r="S180" s="24">
        <f t="shared" si="74"/>
        <v>1000000</v>
      </c>
      <c r="T180" s="25" t="str">
        <f t="shared" si="75"/>
        <v>Y</v>
      </c>
      <c r="U180" s="44">
        <f t="shared" si="76"/>
        <v>2</v>
      </c>
      <c r="V180" s="45">
        <f t="shared" si="77"/>
        <v>200000</v>
      </c>
      <c r="W180" s="45">
        <f t="shared" si="78"/>
        <v>1000000</v>
      </c>
      <c r="X180" s="28">
        <f t="shared" si="79"/>
        <v>11138.872705240001</v>
      </c>
      <c r="Y180" s="28">
        <f t="shared" si="80"/>
        <v>0</v>
      </c>
      <c r="Z180" s="45" t="str">
        <f t="shared" si="81"/>
        <v>NA</v>
      </c>
      <c r="AA180" s="29" t="str">
        <f t="shared" si="82"/>
        <v>N</v>
      </c>
      <c r="AB180" s="46">
        <f t="shared" si="83"/>
        <v>1</v>
      </c>
      <c r="AC180" s="31">
        <f t="shared" si="84"/>
        <v>20000</v>
      </c>
      <c r="AD180" s="31">
        <f t="shared" si="85"/>
        <v>65000</v>
      </c>
      <c r="AE180" s="31">
        <f t="shared" si="86"/>
        <v>12054.48804161073</v>
      </c>
      <c r="AF180" s="47">
        <f t="shared" si="87"/>
        <v>0</v>
      </c>
      <c r="AG180" s="31">
        <f t="shared" si="88"/>
        <v>0</v>
      </c>
      <c r="AH180" s="48">
        <f t="shared" si="89"/>
        <v>0</v>
      </c>
      <c r="AI180" s="33">
        <f t="shared" si="90"/>
        <v>0</v>
      </c>
      <c r="AJ180" s="33">
        <f t="shared" si="91"/>
        <v>0</v>
      </c>
      <c r="AK180" s="33">
        <f t="shared" si="92"/>
        <v>0</v>
      </c>
      <c r="AL180" s="33">
        <f t="shared" si="93"/>
        <v>0</v>
      </c>
      <c r="AM180" s="34">
        <f t="shared" si="94"/>
        <v>0</v>
      </c>
    </row>
    <row r="181" spans="1:39" ht="15.75" customHeight="1" x14ac:dyDescent="0.3">
      <c r="A181" s="166" t="s">
        <v>1386</v>
      </c>
      <c r="B181" s="99">
        <v>21352</v>
      </c>
      <c r="C181" s="99">
        <v>99213</v>
      </c>
      <c r="D181" s="165">
        <v>45412</v>
      </c>
      <c r="E181" s="165">
        <v>45729</v>
      </c>
      <c r="F181" s="166">
        <v>2</v>
      </c>
      <c r="G181" s="178">
        <v>0.6</v>
      </c>
      <c r="H181" s="181">
        <v>0.75</v>
      </c>
      <c r="I181" s="180">
        <v>6.4299999999999996E-2</v>
      </c>
      <c r="J181" s="21">
        <f t="shared" si="65"/>
        <v>1.4</v>
      </c>
      <c r="K181" s="21" t="str">
        <f t="shared" si="66"/>
        <v>Y</v>
      </c>
      <c r="L181" s="37" t="str">
        <f t="shared" si="67"/>
        <v>NA</v>
      </c>
      <c r="M181" s="8" t="str">
        <f t="shared" si="68"/>
        <v>Y</v>
      </c>
      <c r="N181" s="42">
        <f t="shared" si="69"/>
        <v>2</v>
      </c>
      <c r="O181" s="43">
        <f t="shared" si="70"/>
        <v>200000</v>
      </c>
      <c r="P181" s="43" t="str">
        <f t="shared" si="71"/>
        <v>NA</v>
      </c>
      <c r="Q181" s="24">
        <f t="shared" si="72"/>
        <v>22724.9336</v>
      </c>
      <c r="R181" s="43">
        <f t="shared" si="73"/>
        <v>0</v>
      </c>
      <c r="S181" s="24">
        <f t="shared" si="74"/>
        <v>1000000</v>
      </c>
      <c r="T181" s="25" t="str">
        <f t="shared" si="75"/>
        <v>Y</v>
      </c>
      <c r="U181" s="44">
        <f t="shared" si="76"/>
        <v>1</v>
      </c>
      <c r="V181" s="45">
        <f t="shared" si="77"/>
        <v>200000</v>
      </c>
      <c r="W181" s="45">
        <f t="shared" si="78"/>
        <v>1000000</v>
      </c>
      <c r="X181" s="28">
        <f t="shared" si="79"/>
        <v>24186.14683048</v>
      </c>
      <c r="Y181" s="28">
        <f t="shared" si="80"/>
        <v>0</v>
      </c>
      <c r="Z181" s="45" t="str">
        <f t="shared" si="81"/>
        <v>NA</v>
      </c>
      <c r="AA181" s="29" t="str">
        <f t="shared" si="82"/>
        <v>N</v>
      </c>
      <c r="AB181" s="46">
        <f t="shared" si="83"/>
        <v>0</v>
      </c>
      <c r="AC181" s="31">
        <f t="shared" si="84"/>
        <v>0</v>
      </c>
      <c r="AD181" s="31">
        <f t="shared" si="85"/>
        <v>0</v>
      </c>
      <c r="AE181" s="31">
        <f t="shared" si="86"/>
        <v>0</v>
      </c>
      <c r="AF181" s="47">
        <f t="shared" si="87"/>
        <v>0</v>
      </c>
      <c r="AG181" s="31">
        <f t="shared" si="88"/>
        <v>0</v>
      </c>
      <c r="AH181" s="48">
        <f t="shared" si="89"/>
        <v>0</v>
      </c>
      <c r="AI181" s="33">
        <f t="shared" si="90"/>
        <v>0</v>
      </c>
      <c r="AJ181" s="33">
        <f t="shared" si="91"/>
        <v>0</v>
      </c>
      <c r="AK181" s="33">
        <f t="shared" si="92"/>
        <v>0</v>
      </c>
      <c r="AL181" s="33">
        <f t="shared" si="93"/>
        <v>0</v>
      </c>
      <c r="AM181" s="34">
        <f t="shared" si="94"/>
        <v>0</v>
      </c>
    </row>
    <row r="182" spans="1:39" ht="15.75" customHeight="1" x14ac:dyDescent="0.3">
      <c r="A182" s="166" t="s">
        <v>1387</v>
      </c>
      <c r="B182" s="99">
        <v>14357</v>
      </c>
      <c r="C182" s="99">
        <v>88739</v>
      </c>
      <c r="D182" s="165">
        <v>45795</v>
      </c>
      <c r="E182" s="165">
        <v>45887</v>
      </c>
      <c r="F182" s="166">
        <v>2</v>
      </c>
      <c r="G182" s="178">
        <v>1.72</v>
      </c>
      <c r="H182" s="181">
        <v>1</v>
      </c>
      <c r="I182" s="180">
        <v>2.7099999999999999E-2</v>
      </c>
      <c r="J182" s="21">
        <f t="shared" si="65"/>
        <v>0.28000000000000003</v>
      </c>
      <c r="K182" s="21" t="str">
        <f t="shared" si="66"/>
        <v>Y</v>
      </c>
      <c r="L182" s="37" t="str">
        <f t="shared" si="67"/>
        <v>NA</v>
      </c>
      <c r="M182" s="8" t="str">
        <f t="shared" si="68"/>
        <v>Y</v>
      </c>
      <c r="N182" s="42">
        <f t="shared" si="69"/>
        <v>1</v>
      </c>
      <c r="O182" s="43">
        <f t="shared" si="70"/>
        <v>200000</v>
      </c>
      <c r="P182" s="43" t="str">
        <f t="shared" si="71"/>
        <v>NA</v>
      </c>
      <c r="Q182" s="24">
        <f t="shared" si="72"/>
        <v>14746.074699999999</v>
      </c>
      <c r="R182" s="43">
        <f t="shared" si="73"/>
        <v>0</v>
      </c>
      <c r="S182" s="24">
        <f t="shared" si="74"/>
        <v>1000000</v>
      </c>
      <c r="T182" s="25" t="str">
        <f t="shared" si="75"/>
        <v>N</v>
      </c>
      <c r="U182" s="44">
        <f t="shared" si="76"/>
        <v>0</v>
      </c>
      <c r="V182" s="45">
        <f t="shared" si="77"/>
        <v>0</v>
      </c>
      <c r="W182" s="45">
        <f t="shared" si="78"/>
        <v>0</v>
      </c>
      <c r="X182" s="28">
        <f t="shared" si="79"/>
        <v>0</v>
      </c>
      <c r="Y182" s="28">
        <f t="shared" si="80"/>
        <v>0</v>
      </c>
      <c r="Z182" s="45">
        <f t="shared" si="81"/>
        <v>0</v>
      </c>
      <c r="AA182" s="29" t="str">
        <f t="shared" si="82"/>
        <v>N</v>
      </c>
      <c r="AB182" s="46">
        <f t="shared" si="83"/>
        <v>0</v>
      </c>
      <c r="AC182" s="31">
        <f t="shared" si="84"/>
        <v>0</v>
      </c>
      <c r="AD182" s="31">
        <f t="shared" si="85"/>
        <v>0</v>
      </c>
      <c r="AE182" s="31">
        <f t="shared" si="86"/>
        <v>0</v>
      </c>
      <c r="AF182" s="47">
        <f t="shared" si="87"/>
        <v>0</v>
      </c>
      <c r="AG182" s="31">
        <f t="shared" si="88"/>
        <v>0</v>
      </c>
      <c r="AH182" s="48">
        <f t="shared" si="89"/>
        <v>0</v>
      </c>
      <c r="AI182" s="33">
        <f t="shared" si="90"/>
        <v>0</v>
      </c>
      <c r="AJ182" s="33">
        <f t="shared" si="91"/>
        <v>0</v>
      </c>
      <c r="AK182" s="33">
        <f t="shared" si="92"/>
        <v>0</v>
      </c>
      <c r="AL182" s="33">
        <f t="shared" si="93"/>
        <v>0</v>
      </c>
      <c r="AM182" s="34">
        <f t="shared" si="94"/>
        <v>0</v>
      </c>
    </row>
    <row r="183" spans="1:39" ht="15.75" customHeight="1" x14ac:dyDescent="0.3">
      <c r="A183" s="166" t="s">
        <v>1388</v>
      </c>
      <c r="B183" s="99">
        <v>15472</v>
      </c>
      <c r="C183" s="99">
        <v>71009</v>
      </c>
      <c r="D183" s="165">
        <v>44751</v>
      </c>
      <c r="E183" s="165">
        <v>44814</v>
      </c>
      <c r="F183" s="166">
        <v>4</v>
      </c>
      <c r="G183" s="178">
        <v>3.58</v>
      </c>
      <c r="H183" s="181">
        <v>0.5</v>
      </c>
      <c r="I183" s="180">
        <v>6.4799999999999996E-2</v>
      </c>
      <c r="J183" s="21">
        <f t="shared" si="65"/>
        <v>0.41999999999999993</v>
      </c>
      <c r="K183" s="21" t="str">
        <f t="shared" si="66"/>
        <v>Y</v>
      </c>
      <c r="L183" s="37" t="str">
        <f t="shared" si="67"/>
        <v>NA</v>
      </c>
      <c r="M183" s="8" t="str">
        <f t="shared" si="68"/>
        <v>Y</v>
      </c>
      <c r="N183" s="42">
        <f t="shared" si="69"/>
        <v>1</v>
      </c>
      <c r="O183" s="43">
        <f t="shared" si="70"/>
        <v>200000</v>
      </c>
      <c r="P183" s="43" t="str">
        <f t="shared" si="71"/>
        <v>NA</v>
      </c>
      <c r="Q183" s="24">
        <f t="shared" si="72"/>
        <v>16474.585599999999</v>
      </c>
      <c r="R183" s="43">
        <f t="shared" si="73"/>
        <v>0</v>
      </c>
      <c r="S183" s="24">
        <f t="shared" si="74"/>
        <v>1000000</v>
      </c>
      <c r="T183" s="25" t="str">
        <f t="shared" si="75"/>
        <v>N</v>
      </c>
      <c r="U183" s="44">
        <f t="shared" si="76"/>
        <v>0</v>
      </c>
      <c r="V183" s="45">
        <f t="shared" si="77"/>
        <v>0</v>
      </c>
      <c r="W183" s="45">
        <f t="shared" si="78"/>
        <v>0</v>
      </c>
      <c r="X183" s="28">
        <f t="shared" si="79"/>
        <v>0</v>
      </c>
      <c r="Y183" s="28">
        <f t="shared" si="80"/>
        <v>0</v>
      </c>
      <c r="Z183" s="45">
        <f t="shared" si="81"/>
        <v>0</v>
      </c>
      <c r="AA183" s="29" t="str">
        <f t="shared" si="82"/>
        <v>N</v>
      </c>
      <c r="AB183" s="46">
        <f t="shared" si="83"/>
        <v>0</v>
      </c>
      <c r="AC183" s="31">
        <f t="shared" si="84"/>
        <v>0</v>
      </c>
      <c r="AD183" s="31">
        <f t="shared" si="85"/>
        <v>0</v>
      </c>
      <c r="AE183" s="31">
        <f t="shared" si="86"/>
        <v>0</v>
      </c>
      <c r="AF183" s="47">
        <f t="shared" si="87"/>
        <v>0</v>
      </c>
      <c r="AG183" s="31">
        <f t="shared" si="88"/>
        <v>0</v>
      </c>
      <c r="AH183" s="48">
        <f t="shared" si="89"/>
        <v>0</v>
      </c>
      <c r="AI183" s="33">
        <f t="shared" si="90"/>
        <v>0</v>
      </c>
      <c r="AJ183" s="33">
        <f t="shared" si="91"/>
        <v>0</v>
      </c>
      <c r="AK183" s="33">
        <f t="shared" si="92"/>
        <v>0</v>
      </c>
      <c r="AL183" s="33">
        <f t="shared" si="93"/>
        <v>0</v>
      </c>
      <c r="AM183" s="34">
        <f t="shared" si="94"/>
        <v>0</v>
      </c>
    </row>
    <row r="184" spans="1:39" ht="15.75" customHeight="1" x14ac:dyDescent="0.3">
      <c r="A184" s="166" t="s">
        <v>1389</v>
      </c>
      <c r="B184" s="99">
        <v>21670</v>
      </c>
      <c r="C184" s="99">
        <v>61061</v>
      </c>
      <c r="D184" s="165">
        <v>45956</v>
      </c>
      <c r="E184" s="165">
        <v>46088</v>
      </c>
      <c r="F184" s="166">
        <v>2</v>
      </c>
      <c r="G184" s="178">
        <v>0.55000000000000004</v>
      </c>
      <c r="H184" s="181">
        <v>1</v>
      </c>
      <c r="I184" s="180">
        <v>1.6799999999999999E-2</v>
      </c>
      <c r="J184" s="21">
        <f t="shared" si="65"/>
        <v>1.45</v>
      </c>
      <c r="K184" s="21" t="str">
        <f t="shared" si="66"/>
        <v>Y</v>
      </c>
      <c r="L184" s="37" t="str">
        <f t="shared" si="67"/>
        <v>NA</v>
      </c>
      <c r="M184" s="8" t="str">
        <f t="shared" si="68"/>
        <v>Y</v>
      </c>
      <c r="N184" s="42">
        <f t="shared" si="69"/>
        <v>2</v>
      </c>
      <c r="O184" s="43">
        <f t="shared" si="70"/>
        <v>200000</v>
      </c>
      <c r="P184" s="43" t="str">
        <f t="shared" si="71"/>
        <v>NA</v>
      </c>
      <c r="Q184" s="24">
        <f t="shared" si="72"/>
        <v>22034.055999999997</v>
      </c>
      <c r="R184" s="43">
        <f t="shared" si="73"/>
        <v>0</v>
      </c>
      <c r="S184" s="24">
        <f t="shared" si="74"/>
        <v>1000000</v>
      </c>
      <c r="T184" s="25" t="str">
        <f t="shared" si="75"/>
        <v>Y</v>
      </c>
      <c r="U184" s="44">
        <f t="shared" si="76"/>
        <v>1</v>
      </c>
      <c r="V184" s="45">
        <f t="shared" si="77"/>
        <v>200000</v>
      </c>
      <c r="W184" s="45">
        <f t="shared" si="78"/>
        <v>1000000</v>
      </c>
      <c r="X184" s="28">
        <f t="shared" si="79"/>
        <v>22404.228140799994</v>
      </c>
      <c r="Y184" s="28">
        <f t="shared" si="80"/>
        <v>0</v>
      </c>
      <c r="Z184" s="45" t="str">
        <f t="shared" si="81"/>
        <v>NA</v>
      </c>
      <c r="AA184" s="29" t="str">
        <f t="shared" si="82"/>
        <v>N</v>
      </c>
      <c r="AB184" s="46">
        <f t="shared" si="83"/>
        <v>0</v>
      </c>
      <c r="AC184" s="31">
        <f t="shared" si="84"/>
        <v>0</v>
      </c>
      <c r="AD184" s="31">
        <f t="shared" si="85"/>
        <v>0</v>
      </c>
      <c r="AE184" s="31">
        <f t="shared" si="86"/>
        <v>0</v>
      </c>
      <c r="AF184" s="47">
        <f t="shared" si="87"/>
        <v>0</v>
      </c>
      <c r="AG184" s="31">
        <f t="shared" si="88"/>
        <v>0</v>
      </c>
      <c r="AH184" s="48">
        <f t="shared" si="89"/>
        <v>0</v>
      </c>
      <c r="AI184" s="33">
        <f t="shared" si="90"/>
        <v>0</v>
      </c>
      <c r="AJ184" s="33">
        <f t="shared" si="91"/>
        <v>0</v>
      </c>
      <c r="AK184" s="33">
        <f t="shared" si="92"/>
        <v>0</v>
      </c>
      <c r="AL184" s="33">
        <f t="shared" si="93"/>
        <v>0</v>
      </c>
      <c r="AM184" s="34">
        <f t="shared" si="94"/>
        <v>0</v>
      </c>
    </row>
    <row r="185" spans="1:39" ht="15.75" customHeight="1" x14ac:dyDescent="0.3">
      <c r="A185" s="166" t="s">
        <v>1390</v>
      </c>
      <c r="B185" s="99">
        <v>17088</v>
      </c>
      <c r="C185" s="99">
        <v>88351</v>
      </c>
      <c r="D185" s="165">
        <v>44559</v>
      </c>
      <c r="E185" s="165">
        <v>44871</v>
      </c>
      <c r="F185" s="166">
        <v>2</v>
      </c>
      <c r="G185" s="178">
        <v>1.26</v>
      </c>
      <c r="H185" s="181">
        <v>0.25</v>
      </c>
      <c r="I185" s="180">
        <v>1.9599999999999999E-2</v>
      </c>
      <c r="J185" s="21">
        <f t="shared" si="65"/>
        <v>0.74</v>
      </c>
      <c r="K185" s="21" t="str">
        <f t="shared" si="66"/>
        <v>Y</v>
      </c>
      <c r="L185" s="37" t="str">
        <f t="shared" si="67"/>
        <v>NA</v>
      </c>
      <c r="M185" s="8" t="str">
        <f t="shared" si="68"/>
        <v>Y</v>
      </c>
      <c r="N185" s="42">
        <f t="shared" si="69"/>
        <v>3</v>
      </c>
      <c r="O185" s="43">
        <f t="shared" si="70"/>
        <v>200000</v>
      </c>
      <c r="P185" s="43" t="str">
        <f t="shared" si="71"/>
        <v>NA</v>
      </c>
      <c r="Q185" s="24">
        <f t="shared" si="72"/>
        <v>17422.924800000001</v>
      </c>
      <c r="R185" s="43">
        <f t="shared" si="73"/>
        <v>0</v>
      </c>
      <c r="S185" s="24">
        <f t="shared" si="74"/>
        <v>1000000</v>
      </c>
      <c r="T185" s="25" t="str">
        <f t="shared" si="75"/>
        <v>N</v>
      </c>
      <c r="U185" s="44">
        <f t="shared" si="76"/>
        <v>2</v>
      </c>
      <c r="V185" s="45">
        <f t="shared" si="77"/>
        <v>20000</v>
      </c>
      <c r="W185" s="45">
        <f t="shared" si="78"/>
        <v>65000</v>
      </c>
      <c r="X185" s="28">
        <f t="shared" si="79"/>
        <v>0</v>
      </c>
      <c r="Y185" s="28">
        <f t="shared" si="80"/>
        <v>17764.414126080002</v>
      </c>
      <c r="Z185" s="45">
        <f t="shared" si="81"/>
        <v>0</v>
      </c>
      <c r="AA185" s="29" t="str">
        <f t="shared" si="82"/>
        <v>N</v>
      </c>
      <c r="AB185" s="46">
        <f t="shared" si="83"/>
        <v>1</v>
      </c>
      <c r="AC185" s="31">
        <f t="shared" si="84"/>
        <v>20000</v>
      </c>
      <c r="AD185" s="31">
        <f t="shared" si="85"/>
        <v>65000</v>
      </c>
      <c r="AE185" s="31">
        <f t="shared" si="86"/>
        <v>0</v>
      </c>
      <c r="AF185" s="47">
        <f t="shared" si="87"/>
        <v>18112.596642951172</v>
      </c>
      <c r="AG185" s="31">
        <f t="shared" si="88"/>
        <v>0</v>
      </c>
      <c r="AH185" s="48">
        <f t="shared" si="89"/>
        <v>0</v>
      </c>
      <c r="AI185" s="33">
        <f t="shared" si="90"/>
        <v>0</v>
      </c>
      <c r="AJ185" s="33">
        <f t="shared" si="91"/>
        <v>0</v>
      </c>
      <c r="AK185" s="33">
        <f t="shared" si="92"/>
        <v>0</v>
      </c>
      <c r="AL185" s="33">
        <f t="shared" si="93"/>
        <v>0</v>
      </c>
      <c r="AM185" s="34">
        <f t="shared" si="94"/>
        <v>35877.010769031171</v>
      </c>
    </row>
    <row r="186" spans="1:39" ht="15.75" customHeight="1" x14ac:dyDescent="0.3">
      <c r="A186" s="166" t="s">
        <v>1391</v>
      </c>
      <c r="B186" s="99">
        <v>22225</v>
      </c>
      <c r="C186" s="99">
        <v>86068</v>
      </c>
      <c r="D186" s="165">
        <v>44629</v>
      </c>
      <c r="E186" s="165">
        <v>44868</v>
      </c>
      <c r="F186" s="166">
        <v>2</v>
      </c>
      <c r="G186" s="178">
        <v>0.34</v>
      </c>
      <c r="H186" s="181">
        <v>0.75</v>
      </c>
      <c r="I186" s="180">
        <v>0.06</v>
      </c>
      <c r="J186" s="21">
        <f t="shared" si="65"/>
        <v>1.66</v>
      </c>
      <c r="K186" s="21" t="str">
        <f t="shared" si="66"/>
        <v>Y</v>
      </c>
      <c r="L186" s="37" t="str">
        <f t="shared" si="67"/>
        <v>NA</v>
      </c>
      <c r="M186" s="8" t="str">
        <f t="shared" si="68"/>
        <v>Y</v>
      </c>
      <c r="N186" s="42">
        <f t="shared" si="69"/>
        <v>3</v>
      </c>
      <c r="O186" s="43">
        <f t="shared" si="70"/>
        <v>200000</v>
      </c>
      <c r="P186" s="43" t="str">
        <f t="shared" si="71"/>
        <v>NA</v>
      </c>
      <c r="Q186" s="24">
        <f t="shared" si="72"/>
        <v>23558.5</v>
      </c>
      <c r="R186" s="43">
        <f t="shared" si="73"/>
        <v>0</v>
      </c>
      <c r="S186" s="24">
        <f t="shared" si="74"/>
        <v>1000000</v>
      </c>
      <c r="T186" s="25" t="str">
        <f t="shared" si="75"/>
        <v>Y</v>
      </c>
      <c r="U186" s="44">
        <f t="shared" si="76"/>
        <v>2</v>
      </c>
      <c r="V186" s="45">
        <f t="shared" si="77"/>
        <v>200000</v>
      </c>
      <c r="W186" s="45">
        <f t="shared" si="78"/>
        <v>1000000</v>
      </c>
      <c r="X186" s="28">
        <f t="shared" si="79"/>
        <v>24972.010000000002</v>
      </c>
      <c r="Y186" s="28">
        <f t="shared" si="80"/>
        <v>0</v>
      </c>
      <c r="Z186" s="45" t="str">
        <f t="shared" si="81"/>
        <v>NA</v>
      </c>
      <c r="AA186" s="29" t="str">
        <f t="shared" si="82"/>
        <v>N</v>
      </c>
      <c r="AB186" s="46">
        <f t="shared" si="83"/>
        <v>1</v>
      </c>
      <c r="AC186" s="31">
        <f t="shared" si="84"/>
        <v>20000</v>
      </c>
      <c r="AD186" s="31">
        <f t="shared" si="85"/>
        <v>65000</v>
      </c>
      <c r="AE186" s="31">
        <f t="shared" si="86"/>
        <v>20000</v>
      </c>
      <c r="AF186" s="47">
        <f t="shared" si="87"/>
        <v>6470.3306000000048</v>
      </c>
      <c r="AG186" s="31">
        <f t="shared" si="88"/>
        <v>0</v>
      </c>
      <c r="AH186" s="48">
        <f t="shared" si="89"/>
        <v>0</v>
      </c>
      <c r="AI186" s="33">
        <f t="shared" si="90"/>
        <v>0</v>
      </c>
      <c r="AJ186" s="33">
        <f t="shared" si="91"/>
        <v>0</v>
      </c>
      <c r="AK186" s="33">
        <f t="shared" si="92"/>
        <v>0</v>
      </c>
      <c r="AL186" s="33">
        <f t="shared" si="93"/>
        <v>0</v>
      </c>
      <c r="AM186" s="34">
        <f t="shared" si="94"/>
        <v>6470.3306000000048</v>
      </c>
    </row>
    <row r="187" spans="1:39" ht="15.75" customHeight="1" x14ac:dyDescent="0.3">
      <c r="A187" s="166" t="s">
        <v>1392</v>
      </c>
      <c r="B187" s="99">
        <v>21952</v>
      </c>
      <c r="C187" s="99">
        <v>77108</v>
      </c>
      <c r="D187" s="165">
        <v>45942</v>
      </c>
      <c r="E187" s="165">
        <v>46254</v>
      </c>
      <c r="F187" s="166">
        <v>2</v>
      </c>
      <c r="G187" s="178">
        <v>1.56</v>
      </c>
      <c r="H187" s="181">
        <v>0.5</v>
      </c>
      <c r="I187" s="180">
        <v>4.53E-2</v>
      </c>
      <c r="J187" s="21">
        <f t="shared" ref="J187:J250" si="95">MAX(0, F187-G187)</f>
        <v>0.43999999999999995</v>
      </c>
      <c r="K187" s="21" t="str">
        <f t="shared" ref="K187:K250" si="96">IF(
  AND(
    E187 &gt;= D187-10,
    E187 &lt;= DATE(2028,6,30),
    J187 &gt; 0
  ),
  "Y",
  "N"
)</f>
        <v>Y</v>
      </c>
      <c r="L187" s="37" t="str">
        <f t="shared" ref="L187:L250" si="97">IF(
  J187=0,
  0,
  IF(
    K187="Y",
    "NA",
    MAX(0, 65000-C187)
  )
)</f>
        <v>NA</v>
      </c>
      <c r="M187" s="8" t="str">
        <f t="shared" ref="M187:M250" si="98">IF(AND(K187="Y",J187&gt;0),"Y","N")</f>
        <v>Y</v>
      </c>
      <c r="N187" s="42">
        <f t="shared" ref="N187:N250" si="99">ROUNDUP(J187/H187, 0)</f>
        <v>1</v>
      </c>
      <c r="O187" s="43">
        <f t="shared" ref="O187:O250" si="100">IF(
  N187=0,
  0,
  IF(
    M187="Y",
    200000,
    20000
  )
)</f>
        <v>200000</v>
      </c>
      <c r="P187" s="43" t="str">
        <f t="shared" ref="P187:P250" si="101">IF(
  N187=0,
  0,
  IF(
    M187="Y",
    "NA",
    MAX(0, 65000)
  )
)</f>
        <v>NA</v>
      </c>
      <c r="Q187" s="24">
        <f t="shared" ref="Q187:Q250" si="102">IF(
  N187=0,
  0,
  MAX(0, MIN(B187*(1+I187), O187, L187))
)</f>
        <v>22946.425599999999</v>
      </c>
      <c r="R187" s="43">
        <f t="shared" ref="R187:R250" si="103">IF(
  N187=0,
  0,
  MAX(0, (B187*(1+I187))-Q187)
)</f>
        <v>0</v>
      </c>
      <c r="S187" s="24">
        <f t="shared" ref="S187:S250" si="104">IF(
    M187="Y",
    1000000,
    MAX(0, 65000-C187-Q187)
  )</f>
        <v>1000000</v>
      </c>
      <c r="T187" s="25" t="str">
        <f t="shared" ref="T187:T250" si="105">IF(AND(K187="Y",J187&gt;1),"Y","N")</f>
        <v>N</v>
      </c>
      <c r="U187" s="44">
        <f t="shared" ref="U187:U250" si="106">MAX(0,(N187-1))</f>
        <v>0</v>
      </c>
      <c r="V187" s="45">
        <f t="shared" ref="V187:V250" si="107">IF(
  U187=0,
  0,
  IF(
    T187="Y",
    200000,
    20000
  )
)</f>
        <v>0</v>
      </c>
      <c r="W187" s="45">
        <f t="shared" ref="W187:W250" si="108">IF(
  U187=0,
  0,
  IF(
    T187="Y",
    1000000,
    MAX(0, 65000)
  )
)</f>
        <v>0</v>
      </c>
      <c r="X187" s="28">
        <f t="shared" ref="X187:X250" si="109">IF(
  U187=0,
  0,
  MAX(0, MIN(B187*(1+I187)*(1+I187), V187, S187, (W187-C187))
)
)</f>
        <v>0</v>
      </c>
      <c r="Y187" s="28">
        <f t="shared" ref="Y187:Y250" si="110">IF(
  U187=0,
  0,
  MAX(0, (B187*(1+I187)*(1+I187)-X187)
)
)</f>
        <v>0</v>
      </c>
      <c r="Z187" s="45">
        <f t="shared" ref="Z187:Z250" si="111">IF(
    T187="Y",
    "NA",
    MAX(0, W187-C187-Q187-X187)
  )</f>
        <v>0</v>
      </c>
      <c r="AA187" s="29" t="str">
        <f t="shared" ref="AA187:AA250" si="112">IF(AND(K187="Y",J187&gt;2),"Y","N")</f>
        <v>N</v>
      </c>
      <c r="AB187" s="46">
        <f t="shared" ref="AB187:AB250" si="113">MAX(0,(U187-1))</f>
        <v>0</v>
      </c>
      <c r="AC187" s="31">
        <f t="shared" ref="AC187:AC250" si="114">IF(
  AB187=0,
  0,
  IF(
    AA187="Y",
    200000,
    20000
  )
)</f>
        <v>0</v>
      </c>
      <c r="AD187" s="31">
        <f t="shared" ref="AD187:AD250" si="115">IF(
  AB187=0,
  0,
  IF(
    AA187="Y",
    1000000,
    MAX(0, 65000)
  )
)</f>
        <v>0</v>
      </c>
      <c r="AE187" s="31">
        <f t="shared" ref="AE187:AE250" si="116">IF(
  AB187=0,
  0,
  MAX(0, MIN(B187*(1+I187)*(1+I187)*(1+I187), AC187, Z187))
)</f>
        <v>0</v>
      </c>
      <c r="AF187" s="47">
        <f t="shared" ref="AF187:AF250" si="117">IF(
  AB187=0,
  0,
  MAX(0, (B187*(1+I187)*(1+I187)*(1+I187)-AE187)
)
)</f>
        <v>0</v>
      </c>
      <c r="AG187" s="31">
        <f t="shared" ref="AG187:AG250" si="118">IF(
    AA187="Y",
    "NA",
    MAX(0, AD187-C187-Q187-X187-AE187)
  )</f>
        <v>0</v>
      </c>
      <c r="AH187" s="48">
        <f t="shared" si="89"/>
        <v>0</v>
      </c>
      <c r="AI187" s="33">
        <f t="shared" si="90"/>
        <v>0</v>
      </c>
      <c r="AJ187" s="33">
        <f t="shared" si="91"/>
        <v>0</v>
      </c>
      <c r="AK187" s="33">
        <f t="shared" si="92"/>
        <v>0</v>
      </c>
      <c r="AL187" s="33">
        <f t="shared" si="93"/>
        <v>0</v>
      </c>
      <c r="AM187" s="34">
        <f t="shared" si="94"/>
        <v>0</v>
      </c>
    </row>
    <row r="188" spans="1:39" ht="15.75" customHeight="1" x14ac:dyDescent="0.3">
      <c r="A188" s="166" t="s">
        <v>1393</v>
      </c>
      <c r="B188" s="99">
        <v>21977</v>
      </c>
      <c r="C188" s="99">
        <v>52033</v>
      </c>
      <c r="D188" s="165">
        <v>45582</v>
      </c>
      <c r="E188" s="165">
        <v>45696</v>
      </c>
      <c r="F188" s="166">
        <v>2</v>
      </c>
      <c r="G188" s="178">
        <v>0.71</v>
      </c>
      <c r="H188" s="181">
        <v>0.5</v>
      </c>
      <c r="I188" s="180">
        <v>3.9199999999999999E-2</v>
      </c>
      <c r="J188" s="21">
        <f t="shared" si="95"/>
        <v>1.29</v>
      </c>
      <c r="K188" s="21" t="str">
        <f t="shared" si="96"/>
        <v>Y</v>
      </c>
      <c r="L188" s="37" t="str">
        <f t="shared" si="97"/>
        <v>NA</v>
      </c>
      <c r="M188" s="8" t="str">
        <f t="shared" si="98"/>
        <v>Y</v>
      </c>
      <c r="N188" s="42">
        <f t="shared" si="99"/>
        <v>3</v>
      </c>
      <c r="O188" s="43">
        <f t="shared" si="100"/>
        <v>200000</v>
      </c>
      <c r="P188" s="43" t="str">
        <f t="shared" si="101"/>
        <v>NA</v>
      </c>
      <c r="Q188" s="24">
        <f t="shared" si="102"/>
        <v>22838.498399999997</v>
      </c>
      <c r="R188" s="43">
        <f t="shared" si="103"/>
        <v>0</v>
      </c>
      <c r="S188" s="24">
        <f t="shared" si="104"/>
        <v>1000000</v>
      </c>
      <c r="T188" s="25" t="str">
        <f t="shared" si="105"/>
        <v>Y</v>
      </c>
      <c r="U188" s="44">
        <f t="shared" si="106"/>
        <v>2</v>
      </c>
      <c r="V188" s="45">
        <f t="shared" si="107"/>
        <v>200000</v>
      </c>
      <c r="W188" s="45">
        <f t="shared" si="108"/>
        <v>1000000</v>
      </c>
      <c r="X188" s="28">
        <f t="shared" si="109"/>
        <v>23733.767537279993</v>
      </c>
      <c r="Y188" s="28">
        <f t="shared" si="110"/>
        <v>0</v>
      </c>
      <c r="Z188" s="45" t="str">
        <f t="shared" si="111"/>
        <v>NA</v>
      </c>
      <c r="AA188" s="29" t="str">
        <f t="shared" si="112"/>
        <v>N</v>
      </c>
      <c r="AB188" s="46">
        <f t="shared" si="113"/>
        <v>1</v>
      </c>
      <c r="AC188" s="31">
        <f t="shared" si="114"/>
        <v>20000</v>
      </c>
      <c r="AD188" s="31">
        <f t="shared" si="115"/>
        <v>65000</v>
      </c>
      <c r="AE188" s="31">
        <f t="shared" si="116"/>
        <v>20000</v>
      </c>
      <c r="AF188" s="47">
        <f t="shared" si="117"/>
        <v>4664.1312247413662</v>
      </c>
      <c r="AG188" s="31">
        <f t="shared" si="118"/>
        <v>0</v>
      </c>
      <c r="AH188" s="48">
        <f t="shared" si="89"/>
        <v>0</v>
      </c>
      <c r="AI188" s="33">
        <f t="shared" si="90"/>
        <v>0</v>
      </c>
      <c r="AJ188" s="33">
        <f t="shared" si="91"/>
        <v>0</v>
      </c>
      <c r="AK188" s="33">
        <f t="shared" si="92"/>
        <v>0</v>
      </c>
      <c r="AL188" s="33">
        <f t="shared" si="93"/>
        <v>0</v>
      </c>
      <c r="AM188" s="34">
        <f t="shared" si="94"/>
        <v>4664.1312247413662</v>
      </c>
    </row>
    <row r="189" spans="1:39" ht="15.75" customHeight="1" x14ac:dyDescent="0.3">
      <c r="A189" s="166" t="s">
        <v>1394</v>
      </c>
      <c r="B189" s="99">
        <v>7584</v>
      </c>
      <c r="C189" s="99">
        <v>50431</v>
      </c>
      <c r="D189" s="165">
        <v>45802</v>
      </c>
      <c r="E189" s="165">
        <v>46157</v>
      </c>
      <c r="F189" s="166">
        <v>4</v>
      </c>
      <c r="G189" s="178">
        <v>0.59</v>
      </c>
      <c r="H189" s="181">
        <v>0.75</v>
      </c>
      <c r="I189" s="180">
        <v>5.8000000000000003E-2</v>
      </c>
      <c r="J189" s="21">
        <f t="shared" si="95"/>
        <v>3.41</v>
      </c>
      <c r="K189" s="21" t="str">
        <f t="shared" si="96"/>
        <v>Y</v>
      </c>
      <c r="L189" s="37" t="str">
        <f t="shared" si="97"/>
        <v>NA</v>
      </c>
      <c r="M189" s="8" t="str">
        <f t="shared" si="98"/>
        <v>Y</v>
      </c>
      <c r="N189" s="42">
        <f t="shared" si="99"/>
        <v>5</v>
      </c>
      <c r="O189" s="43">
        <f t="shared" si="100"/>
        <v>200000</v>
      </c>
      <c r="P189" s="43" t="str">
        <f t="shared" si="101"/>
        <v>NA</v>
      </c>
      <c r="Q189" s="24">
        <f t="shared" si="102"/>
        <v>8023.8720000000003</v>
      </c>
      <c r="R189" s="43">
        <f t="shared" si="103"/>
        <v>0</v>
      </c>
      <c r="S189" s="24">
        <f t="shared" si="104"/>
        <v>1000000</v>
      </c>
      <c r="T189" s="25" t="str">
        <f t="shared" si="105"/>
        <v>Y</v>
      </c>
      <c r="U189" s="44">
        <f t="shared" si="106"/>
        <v>4</v>
      </c>
      <c r="V189" s="45">
        <f t="shared" si="107"/>
        <v>200000</v>
      </c>
      <c r="W189" s="45">
        <f t="shared" si="108"/>
        <v>1000000</v>
      </c>
      <c r="X189" s="28">
        <f t="shared" si="109"/>
        <v>8489.2565760000016</v>
      </c>
      <c r="Y189" s="28">
        <f t="shared" si="110"/>
        <v>0</v>
      </c>
      <c r="Z189" s="45" t="str">
        <f t="shared" si="111"/>
        <v>NA</v>
      </c>
      <c r="AA189" s="29" t="str">
        <f t="shared" si="112"/>
        <v>Y</v>
      </c>
      <c r="AB189" s="46">
        <f t="shared" si="113"/>
        <v>3</v>
      </c>
      <c r="AC189" s="31">
        <f t="shared" si="114"/>
        <v>200000</v>
      </c>
      <c r="AD189" s="31">
        <f t="shared" si="115"/>
        <v>1000000</v>
      </c>
      <c r="AE189" s="31">
        <f t="shared" si="116"/>
        <v>8981.6334574080029</v>
      </c>
      <c r="AF189" s="47">
        <f t="shared" si="117"/>
        <v>0</v>
      </c>
      <c r="AG189" s="31" t="str">
        <f t="shared" si="118"/>
        <v>NA</v>
      </c>
      <c r="AH189" s="48">
        <f t="shared" si="89"/>
        <v>2</v>
      </c>
      <c r="AI189" s="33">
        <f t="shared" si="90"/>
        <v>20000</v>
      </c>
      <c r="AJ189" s="33">
        <f t="shared" si="91"/>
        <v>65000</v>
      </c>
      <c r="AK189" s="33">
        <f t="shared" si="92"/>
        <v>9502.5681979376677</v>
      </c>
      <c r="AL189" s="33">
        <f t="shared" si="93"/>
        <v>0</v>
      </c>
      <c r="AM189" s="34">
        <f t="shared" si="94"/>
        <v>0</v>
      </c>
    </row>
    <row r="190" spans="1:39" ht="15.75" customHeight="1" x14ac:dyDescent="0.3">
      <c r="A190" s="166" t="s">
        <v>1395</v>
      </c>
      <c r="B190" s="99">
        <v>10525</v>
      </c>
      <c r="C190" s="99">
        <v>98094</v>
      </c>
      <c r="D190" s="165">
        <v>45015</v>
      </c>
      <c r="E190" s="165">
        <v>45123</v>
      </c>
      <c r="F190" s="166">
        <v>2</v>
      </c>
      <c r="G190" s="178">
        <v>1.35</v>
      </c>
      <c r="H190" s="181">
        <v>0.75</v>
      </c>
      <c r="I190" s="180">
        <v>7.3999999999999996E-2</v>
      </c>
      <c r="J190" s="21">
        <f t="shared" si="95"/>
        <v>0.64999999999999991</v>
      </c>
      <c r="K190" s="21" t="str">
        <f t="shared" si="96"/>
        <v>Y</v>
      </c>
      <c r="L190" s="37" t="str">
        <f t="shared" si="97"/>
        <v>NA</v>
      </c>
      <c r="M190" s="8" t="str">
        <f t="shared" si="98"/>
        <v>Y</v>
      </c>
      <c r="N190" s="42">
        <f t="shared" si="99"/>
        <v>1</v>
      </c>
      <c r="O190" s="43">
        <f t="shared" si="100"/>
        <v>200000</v>
      </c>
      <c r="P190" s="43" t="str">
        <f t="shared" si="101"/>
        <v>NA</v>
      </c>
      <c r="Q190" s="24">
        <f t="shared" si="102"/>
        <v>11303.85</v>
      </c>
      <c r="R190" s="43">
        <f t="shared" si="103"/>
        <v>0</v>
      </c>
      <c r="S190" s="24">
        <f t="shared" si="104"/>
        <v>1000000</v>
      </c>
      <c r="T190" s="25" t="str">
        <f t="shared" si="105"/>
        <v>N</v>
      </c>
      <c r="U190" s="44">
        <f t="shared" si="106"/>
        <v>0</v>
      </c>
      <c r="V190" s="45">
        <f t="shared" si="107"/>
        <v>0</v>
      </c>
      <c r="W190" s="45">
        <f t="shared" si="108"/>
        <v>0</v>
      </c>
      <c r="X190" s="28">
        <f t="shared" si="109"/>
        <v>0</v>
      </c>
      <c r="Y190" s="28">
        <f t="shared" si="110"/>
        <v>0</v>
      </c>
      <c r="Z190" s="45">
        <f t="shared" si="111"/>
        <v>0</v>
      </c>
      <c r="AA190" s="29" t="str">
        <f t="shared" si="112"/>
        <v>N</v>
      </c>
      <c r="AB190" s="46">
        <f t="shared" si="113"/>
        <v>0</v>
      </c>
      <c r="AC190" s="31">
        <f t="shared" si="114"/>
        <v>0</v>
      </c>
      <c r="AD190" s="31">
        <f t="shared" si="115"/>
        <v>0</v>
      </c>
      <c r="AE190" s="31">
        <f t="shared" si="116"/>
        <v>0</v>
      </c>
      <c r="AF190" s="47">
        <f t="shared" si="117"/>
        <v>0</v>
      </c>
      <c r="AG190" s="31">
        <f t="shared" si="118"/>
        <v>0</v>
      </c>
      <c r="AH190" s="48">
        <f t="shared" si="89"/>
        <v>0</v>
      </c>
      <c r="AI190" s="33">
        <f t="shared" si="90"/>
        <v>0</v>
      </c>
      <c r="AJ190" s="33">
        <f t="shared" si="91"/>
        <v>0</v>
      </c>
      <c r="AK190" s="33">
        <f t="shared" si="92"/>
        <v>0</v>
      </c>
      <c r="AL190" s="33">
        <f t="shared" si="93"/>
        <v>0</v>
      </c>
      <c r="AM190" s="34">
        <f t="shared" si="94"/>
        <v>0</v>
      </c>
    </row>
    <row r="191" spans="1:39" ht="15.75" customHeight="1" x14ac:dyDescent="0.3">
      <c r="A191" s="166" t="s">
        <v>1396</v>
      </c>
      <c r="B191" s="99">
        <v>5929</v>
      </c>
      <c r="C191" s="99">
        <v>26575</v>
      </c>
      <c r="D191" s="165">
        <v>46111</v>
      </c>
      <c r="E191" s="165">
        <v>46469</v>
      </c>
      <c r="F191" s="166">
        <v>4</v>
      </c>
      <c r="G191" s="178">
        <v>2.64</v>
      </c>
      <c r="H191" s="181">
        <v>1</v>
      </c>
      <c r="I191" s="180">
        <v>5.8299999999999998E-2</v>
      </c>
      <c r="J191" s="21">
        <f t="shared" si="95"/>
        <v>1.3599999999999999</v>
      </c>
      <c r="K191" s="21" t="str">
        <f t="shared" si="96"/>
        <v>Y</v>
      </c>
      <c r="L191" s="37" t="str">
        <f t="shared" si="97"/>
        <v>NA</v>
      </c>
      <c r="M191" s="8" t="str">
        <f t="shared" si="98"/>
        <v>Y</v>
      </c>
      <c r="N191" s="42">
        <f t="shared" si="99"/>
        <v>2</v>
      </c>
      <c r="O191" s="43">
        <f t="shared" si="100"/>
        <v>200000</v>
      </c>
      <c r="P191" s="43" t="str">
        <f t="shared" si="101"/>
        <v>NA</v>
      </c>
      <c r="Q191" s="24">
        <f t="shared" si="102"/>
        <v>6274.6607000000004</v>
      </c>
      <c r="R191" s="43">
        <f t="shared" si="103"/>
        <v>0</v>
      </c>
      <c r="S191" s="24">
        <f t="shared" si="104"/>
        <v>1000000</v>
      </c>
      <c r="T191" s="25" t="str">
        <f t="shared" si="105"/>
        <v>Y</v>
      </c>
      <c r="U191" s="44">
        <f t="shared" si="106"/>
        <v>1</v>
      </c>
      <c r="V191" s="45">
        <f t="shared" si="107"/>
        <v>200000</v>
      </c>
      <c r="W191" s="45">
        <f t="shared" si="108"/>
        <v>1000000</v>
      </c>
      <c r="X191" s="28">
        <f t="shared" si="109"/>
        <v>6640.4734188100001</v>
      </c>
      <c r="Y191" s="28">
        <f t="shared" si="110"/>
        <v>0</v>
      </c>
      <c r="Z191" s="45" t="str">
        <f t="shared" si="111"/>
        <v>NA</v>
      </c>
      <c r="AA191" s="29" t="str">
        <f t="shared" si="112"/>
        <v>N</v>
      </c>
      <c r="AB191" s="46">
        <f t="shared" si="113"/>
        <v>0</v>
      </c>
      <c r="AC191" s="31">
        <f t="shared" si="114"/>
        <v>0</v>
      </c>
      <c r="AD191" s="31">
        <f t="shared" si="115"/>
        <v>0</v>
      </c>
      <c r="AE191" s="31">
        <f t="shared" si="116"/>
        <v>0</v>
      </c>
      <c r="AF191" s="47">
        <f t="shared" si="117"/>
        <v>0</v>
      </c>
      <c r="AG191" s="31">
        <f t="shared" si="118"/>
        <v>0</v>
      </c>
      <c r="AH191" s="48">
        <f t="shared" si="89"/>
        <v>0</v>
      </c>
      <c r="AI191" s="33">
        <f t="shared" si="90"/>
        <v>0</v>
      </c>
      <c r="AJ191" s="33">
        <f t="shared" si="91"/>
        <v>0</v>
      </c>
      <c r="AK191" s="33">
        <f t="shared" si="92"/>
        <v>0</v>
      </c>
      <c r="AL191" s="33">
        <f t="shared" si="93"/>
        <v>0</v>
      </c>
      <c r="AM191" s="34">
        <f t="shared" si="94"/>
        <v>0</v>
      </c>
    </row>
    <row r="192" spans="1:39" ht="15.75" customHeight="1" x14ac:dyDescent="0.3">
      <c r="A192" s="166" t="s">
        <v>1397</v>
      </c>
      <c r="B192" s="99">
        <v>22877</v>
      </c>
      <c r="C192" s="99">
        <v>70844</v>
      </c>
      <c r="D192" s="165">
        <v>44890</v>
      </c>
      <c r="E192" s="165">
        <v>45074</v>
      </c>
      <c r="F192" s="166">
        <v>4</v>
      </c>
      <c r="G192" s="178">
        <v>1.06</v>
      </c>
      <c r="H192" s="181">
        <v>1</v>
      </c>
      <c r="I192" s="180">
        <v>3.5799999999999998E-2</v>
      </c>
      <c r="J192" s="21">
        <f t="shared" si="95"/>
        <v>2.94</v>
      </c>
      <c r="K192" s="21" t="str">
        <f t="shared" si="96"/>
        <v>Y</v>
      </c>
      <c r="L192" s="37" t="str">
        <f t="shared" si="97"/>
        <v>NA</v>
      </c>
      <c r="M192" s="8" t="str">
        <f t="shared" si="98"/>
        <v>Y</v>
      </c>
      <c r="N192" s="42">
        <f t="shared" si="99"/>
        <v>3</v>
      </c>
      <c r="O192" s="43">
        <f t="shared" si="100"/>
        <v>200000</v>
      </c>
      <c r="P192" s="43" t="str">
        <f t="shared" si="101"/>
        <v>NA</v>
      </c>
      <c r="Q192" s="24">
        <f t="shared" si="102"/>
        <v>23695.996600000002</v>
      </c>
      <c r="R192" s="43">
        <f t="shared" si="103"/>
        <v>0</v>
      </c>
      <c r="S192" s="24">
        <f t="shared" si="104"/>
        <v>1000000</v>
      </c>
      <c r="T192" s="25" t="str">
        <f t="shared" si="105"/>
        <v>Y</v>
      </c>
      <c r="U192" s="44">
        <f t="shared" si="106"/>
        <v>2</v>
      </c>
      <c r="V192" s="45">
        <f t="shared" si="107"/>
        <v>200000</v>
      </c>
      <c r="W192" s="45">
        <f t="shared" si="108"/>
        <v>1000000</v>
      </c>
      <c r="X192" s="28">
        <f t="shared" si="109"/>
        <v>24544.313278280002</v>
      </c>
      <c r="Y192" s="28">
        <f t="shared" si="110"/>
        <v>0</v>
      </c>
      <c r="Z192" s="45" t="str">
        <f t="shared" si="111"/>
        <v>NA</v>
      </c>
      <c r="AA192" s="29" t="str">
        <f t="shared" si="112"/>
        <v>Y</v>
      </c>
      <c r="AB192" s="46">
        <f t="shared" si="113"/>
        <v>1</v>
      </c>
      <c r="AC192" s="31">
        <f t="shared" si="114"/>
        <v>200000</v>
      </c>
      <c r="AD192" s="31">
        <f t="shared" si="115"/>
        <v>1000000</v>
      </c>
      <c r="AE192" s="31">
        <f t="shared" si="116"/>
        <v>25422.999693642429</v>
      </c>
      <c r="AF192" s="47">
        <f t="shared" si="117"/>
        <v>0</v>
      </c>
      <c r="AG192" s="31" t="str">
        <f t="shared" si="118"/>
        <v>NA</v>
      </c>
      <c r="AH192" s="48">
        <f t="shared" si="89"/>
        <v>0</v>
      </c>
      <c r="AI192" s="33">
        <f t="shared" si="90"/>
        <v>0</v>
      </c>
      <c r="AJ192" s="33">
        <f t="shared" si="91"/>
        <v>0</v>
      </c>
      <c r="AK192" s="33">
        <f t="shared" si="92"/>
        <v>0</v>
      </c>
      <c r="AL192" s="33">
        <f t="shared" si="93"/>
        <v>0</v>
      </c>
      <c r="AM192" s="34">
        <f t="shared" si="94"/>
        <v>0</v>
      </c>
    </row>
    <row r="193" spans="1:39" ht="15.75" customHeight="1" x14ac:dyDescent="0.3">
      <c r="A193" s="166" t="s">
        <v>1398</v>
      </c>
      <c r="B193" s="99">
        <v>10179</v>
      </c>
      <c r="C193" s="99">
        <v>77798</v>
      </c>
      <c r="D193" s="165">
        <v>45353</v>
      </c>
      <c r="E193" s="165">
        <v>45630</v>
      </c>
      <c r="F193" s="166">
        <v>4</v>
      </c>
      <c r="G193" s="178">
        <v>0.9</v>
      </c>
      <c r="H193" s="181">
        <v>0.5</v>
      </c>
      <c r="I193" s="180">
        <v>3.6900000000000002E-2</v>
      </c>
      <c r="J193" s="21">
        <f t="shared" si="95"/>
        <v>3.1</v>
      </c>
      <c r="K193" s="21" t="str">
        <f t="shared" si="96"/>
        <v>Y</v>
      </c>
      <c r="L193" s="37" t="str">
        <f t="shared" si="97"/>
        <v>NA</v>
      </c>
      <c r="M193" s="8" t="str">
        <f t="shared" si="98"/>
        <v>Y</v>
      </c>
      <c r="N193" s="42">
        <f t="shared" si="99"/>
        <v>7</v>
      </c>
      <c r="O193" s="43">
        <f t="shared" si="100"/>
        <v>200000</v>
      </c>
      <c r="P193" s="43" t="str">
        <f t="shared" si="101"/>
        <v>NA</v>
      </c>
      <c r="Q193" s="24">
        <f t="shared" si="102"/>
        <v>10554.605099999999</v>
      </c>
      <c r="R193" s="43">
        <f t="shared" si="103"/>
        <v>0</v>
      </c>
      <c r="S193" s="24">
        <f t="shared" si="104"/>
        <v>1000000</v>
      </c>
      <c r="T193" s="25" t="str">
        <f t="shared" si="105"/>
        <v>Y</v>
      </c>
      <c r="U193" s="44">
        <f t="shared" si="106"/>
        <v>6</v>
      </c>
      <c r="V193" s="45">
        <f t="shared" si="107"/>
        <v>200000</v>
      </c>
      <c r="W193" s="45">
        <f t="shared" si="108"/>
        <v>1000000</v>
      </c>
      <c r="X193" s="28">
        <f t="shared" si="109"/>
        <v>10944.070028189999</v>
      </c>
      <c r="Y193" s="28">
        <f t="shared" si="110"/>
        <v>0</v>
      </c>
      <c r="Z193" s="45" t="str">
        <f t="shared" si="111"/>
        <v>NA</v>
      </c>
      <c r="AA193" s="29" t="str">
        <f t="shared" si="112"/>
        <v>Y</v>
      </c>
      <c r="AB193" s="46">
        <f t="shared" si="113"/>
        <v>5</v>
      </c>
      <c r="AC193" s="31">
        <f t="shared" si="114"/>
        <v>200000</v>
      </c>
      <c r="AD193" s="31">
        <f t="shared" si="115"/>
        <v>1000000</v>
      </c>
      <c r="AE193" s="31">
        <f t="shared" si="116"/>
        <v>11347.906212230209</v>
      </c>
      <c r="AF193" s="47">
        <f t="shared" si="117"/>
        <v>0</v>
      </c>
      <c r="AG193" s="31" t="str">
        <f t="shared" si="118"/>
        <v>NA</v>
      </c>
      <c r="AH193" s="48">
        <f t="shared" ref="AH193:AH256" si="119">MAX(0,(AB193-1))</f>
        <v>4</v>
      </c>
      <c r="AI193" s="33">
        <f t="shared" ref="AI193:AI256" si="120">IF(
  AH193=0,
  0,
     20000
  )</f>
        <v>20000</v>
      </c>
      <c r="AJ193" s="33">
        <f t="shared" ref="AJ193:AJ256" si="121">IF(
  AH193=0,
  0,
    MAX(0, 65000)
  )</f>
        <v>65000</v>
      </c>
      <c r="AK193" s="33">
        <f t="shared" ref="AK193:AK256" si="122">IF(
  AH193=0,
  0,
  MAX(0, MIN(B193*(1+I193)*(1+I193)*(1+I193)*(1+I193), AI193, AG193))
)</f>
        <v>11766.643951461503</v>
      </c>
      <c r="AL193" s="33">
        <f t="shared" ref="AL193:AL256" si="123">IF(
  AH193=0,
  0,
  MAX(0, (B193*(1+I193)*(1+I193)*(1+I193)*(1+I193)-AK193)
)
)</f>
        <v>0</v>
      </c>
      <c r="AM193" s="34">
        <f t="shared" si="94"/>
        <v>0</v>
      </c>
    </row>
    <row r="194" spans="1:39" ht="15.75" customHeight="1" x14ac:dyDescent="0.3">
      <c r="A194" s="166" t="s">
        <v>1399</v>
      </c>
      <c r="B194" s="99">
        <v>18065</v>
      </c>
      <c r="C194" s="99">
        <v>45204</v>
      </c>
      <c r="D194" s="165">
        <v>44647</v>
      </c>
      <c r="E194" s="165">
        <v>44866</v>
      </c>
      <c r="F194" s="166">
        <v>2</v>
      </c>
      <c r="G194" s="178">
        <v>0.71</v>
      </c>
      <c r="H194" s="181">
        <v>1</v>
      </c>
      <c r="I194" s="180">
        <v>2.3599999999999999E-2</v>
      </c>
      <c r="J194" s="21">
        <f t="shared" si="95"/>
        <v>1.29</v>
      </c>
      <c r="K194" s="21" t="str">
        <f t="shared" si="96"/>
        <v>Y</v>
      </c>
      <c r="L194" s="37" t="str">
        <f t="shared" si="97"/>
        <v>NA</v>
      </c>
      <c r="M194" s="8" t="str">
        <f t="shared" si="98"/>
        <v>Y</v>
      </c>
      <c r="N194" s="42">
        <f t="shared" si="99"/>
        <v>2</v>
      </c>
      <c r="O194" s="43">
        <f t="shared" si="100"/>
        <v>200000</v>
      </c>
      <c r="P194" s="43" t="str">
        <f t="shared" si="101"/>
        <v>NA</v>
      </c>
      <c r="Q194" s="24">
        <f t="shared" si="102"/>
        <v>18491.334000000003</v>
      </c>
      <c r="R194" s="43">
        <f t="shared" si="103"/>
        <v>0</v>
      </c>
      <c r="S194" s="24">
        <f t="shared" si="104"/>
        <v>1000000</v>
      </c>
      <c r="T194" s="25" t="str">
        <f t="shared" si="105"/>
        <v>Y</v>
      </c>
      <c r="U194" s="44">
        <f t="shared" si="106"/>
        <v>1</v>
      </c>
      <c r="V194" s="45">
        <f t="shared" si="107"/>
        <v>200000</v>
      </c>
      <c r="W194" s="45">
        <f t="shared" si="108"/>
        <v>1000000</v>
      </c>
      <c r="X194" s="28">
        <f t="shared" si="109"/>
        <v>18927.729482400006</v>
      </c>
      <c r="Y194" s="28">
        <f t="shared" si="110"/>
        <v>0</v>
      </c>
      <c r="Z194" s="45" t="str">
        <f t="shared" si="111"/>
        <v>NA</v>
      </c>
      <c r="AA194" s="29" t="str">
        <f t="shared" si="112"/>
        <v>N</v>
      </c>
      <c r="AB194" s="46">
        <f t="shared" si="113"/>
        <v>0</v>
      </c>
      <c r="AC194" s="31">
        <f t="shared" si="114"/>
        <v>0</v>
      </c>
      <c r="AD194" s="31">
        <f t="shared" si="115"/>
        <v>0</v>
      </c>
      <c r="AE194" s="31">
        <f t="shared" si="116"/>
        <v>0</v>
      </c>
      <c r="AF194" s="47">
        <f t="shared" si="117"/>
        <v>0</v>
      </c>
      <c r="AG194" s="31">
        <f t="shared" si="118"/>
        <v>0</v>
      </c>
      <c r="AH194" s="48">
        <f t="shared" si="119"/>
        <v>0</v>
      </c>
      <c r="AI194" s="33">
        <f t="shared" si="120"/>
        <v>0</v>
      </c>
      <c r="AJ194" s="33">
        <f t="shared" si="121"/>
        <v>0</v>
      </c>
      <c r="AK194" s="33">
        <f t="shared" si="122"/>
        <v>0</v>
      </c>
      <c r="AL194" s="33">
        <f t="shared" si="123"/>
        <v>0</v>
      </c>
      <c r="AM194" s="34">
        <f t="shared" si="94"/>
        <v>0</v>
      </c>
    </row>
    <row r="195" spans="1:39" ht="15.75" customHeight="1" x14ac:dyDescent="0.3">
      <c r="A195" s="166" t="s">
        <v>1400</v>
      </c>
      <c r="B195" s="99">
        <v>9616</v>
      </c>
      <c r="C195" s="99">
        <v>32305</v>
      </c>
      <c r="D195" s="165">
        <v>46101</v>
      </c>
      <c r="E195" s="165">
        <v>46279</v>
      </c>
      <c r="F195" s="166">
        <v>4</v>
      </c>
      <c r="G195" s="178">
        <v>3.47</v>
      </c>
      <c r="H195" s="181">
        <v>1</v>
      </c>
      <c r="I195" s="180">
        <v>3.2399999999999998E-2</v>
      </c>
      <c r="J195" s="21">
        <f t="shared" si="95"/>
        <v>0.5299999999999998</v>
      </c>
      <c r="K195" s="21" t="str">
        <f t="shared" si="96"/>
        <v>Y</v>
      </c>
      <c r="L195" s="37" t="str">
        <f t="shared" si="97"/>
        <v>NA</v>
      </c>
      <c r="M195" s="8" t="str">
        <f t="shared" si="98"/>
        <v>Y</v>
      </c>
      <c r="N195" s="42">
        <f t="shared" si="99"/>
        <v>1</v>
      </c>
      <c r="O195" s="43">
        <f t="shared" si="100"/>
        <v>200000</v>
      </c>
      <c r="P195" s="43" t="str">
        <f t="shared" si="101"/>
        <v>NA</v>
      </c>
      <c r="Q195" s="24">
        <f t="shared" si="102"/>
        <v>9927.5583999999999</v>
      </c>
      <c r="R195" s="43">
        <f t="shared" si="103"/>
        <v>0</v>
      </c>
      <c r="S195" s="24">
        <f t="shared" si="104"/>
        <v>1000000</v>
      </c>
      <c r="T195" s="25" t="str">
        <f t="shared" si="105"/>
        <v>N</v>
      </c>
      <c r="U195" s="44">
        <f t="shared" si="106"/>
        <v>0</v>
      </c>
      <c r="V195" s="45">
        <f t="shared" si="107"/>
        <v>0</v>
      </c>
      <c r="W195" s="45">
        <f t="shared" si="108"/>
        <v>0</v>
      </c>
      <c r="X195" s="28">
        <f t="shared" si="109"/>
        <v>0</v>
      </c>
      <c r="Y195" s="28">
        <f t="shared" si="110"/>
        <v>0</v>
      </c>
      <c r="Z195" s="45">
        <f t="shared" si="111"/>
        <v>0</v>
      </c>
      <c r="AA195" s="29" t="str">
        <f t="shared" si="112"/>
        <v>N</v>
      </c>
      <c r="AB195" s="46">
        <f t="shared" si="113"/>
        <v>0</v>
      </c>
      <c r="AC195" s="31">
        <f t="shared" si="114"/>
        <v>0</v>
      </c>
      <c r="AD195" s="31">
        <f t="shared" si="115"/>
        <v>0</v>
      </c>
      <c r="AE195" s="31">
        <f t="shared" si="116"/>
        <v>0</v>
      </c>
      <c r="AF195" s="47">
        <f t="shared" si="117"/>
        <v>0</v>
      </c>
      <c r="AG195" s="31">
        <f t="shared" si="118"/>
        <v>0</v>
      </c>
      <c r="AH195" s="48">
        <f t="shared" si="119"/>
        <v>0</v>
      </c>
      <c r="AI195" s="33">
        <f t="shared" si="120"/>
        <v>0</v>
      </c>
      <c r="AJ195" s="33">
        <f t="shared" si="121"/>
        <v>0</v>
      </c>
      <c r="AK195" s="33">
        <f t="shared" si="122"/>
        <v>0</v>
      </c>
      <c r="AL195" s="33">
        <f t="shared" si="123"/>
        <v>0</v>
      </c>
      <c r="AM195" s="34">
        <f t="shared" ref="AM195:AM258" si="124">R195+Y195+AF195+AL195</f>
        <v>0</v>
      </c>
    </row>
    <row r="196" spans="1:39" ht="15.75" customHeight="1" x14ac:dyDescent="0.3">
      <c r="A196" s="166" t="s">
        <v>1401</v>
      </c>
      <c r="B196" s="99">
        <v>23929</v>
      </c>
      <c r="C196" s="99">
        <v>74917</v>
      </c>
      <c r="D196" s="165">
        <v>45816</v>
      </c>
      <c r="E196" s="165">
        <v>45927</v>
      </c>
      <c r="F196" s="166">
        <v>4</v>
      </c>
      <c r="G196" s="178">
        <v>3.98</v>
      </c>
      <c r="H196" s="181">
        <v>1</v>
      </c>
      <c r="I196" s="180">
        <v>4.99E-2</v>
      </c>
      <c r="J196" s="21">
        <f t="shared" si="95"/>
        <v>2.0000000000000018E-2</v>
      </c>
      <c r="K196" s="21" t="str">
        <f t="shared" si="96"/>
        <v>Y</v>
      </c>
      <c r="L196" s="37" t="str">
        <f t="shared" si="97"/>
        <v>NA</v>
      </c>
      <c r="M196" s="8" t="str">
        <f t="shared" si="98"/>
        <v>Y</v>
      </c>
      <c r="N196" s="42">
        <f t="shared" si="99"/>
        <v>1</v>
      </c>
      <c r="O196" s="43">
        <f t="shared" si="100"/>
        <v>200000</v>
      </c>
      <c r="P196" s="43" t="str">
        <f t="shared" si="101"/>
        <v>NA</v>
      </c>
      <c r="Q196" s="24">
        <f t="shared" si="102"/>
        <v>25123.057100000002</v>
      </c>
      <c r="R196" s="43">
        <f t="shared" si="103"/>
        <v>0</v>
      </c>
      <c r="S196" s="24">
        <f t="shared" si="104"/>
        <v>1000000</v>
      </c>
      <c r="T196" s="25" t="str">
        <f t="shared" si="105"/>
        <v>N</v>
      </c>
      <c r="U196" s="44">
        <f t="shared" si="106"/>
        <v>0</v>
      </c>
      <c r="V196" s="45">
        <f t="shared" si="107"/>
        <v>0</v>
      </c>
      <c r="W196" s="45">
        <f t="shared" si="108"/>
        <v>0</v>
      </c>
      <c r="X196" s="28">
        <f t="shared" si="109"/>
        <v>0</v>
      </c>
      <c r="Y196" s="28">
        <f t="shared" si="110"/>
        <v>0</v>
      </c>
      <c r="Z196" s="45">
        <f t="shared" si="111"/>
        <v>0</v>
      </c>
      <c r="AA196" s="29" t="str">
        <f t="shared" si="112"/>
        <v>N</v>
      </c>
      <c r="AB196" s="46">
        <f t="shared" si="113"/>
        <v>0</v>
      </c>
      <c r="AC196" s="31">
        <f t="shared" si="114"/>
        <v>0</v>
      </c>
      <c r="AD196" s="31">
        <f t="shared" si="115"/>
        <v>0</v>
      </c>
      <c r="AE196" s="31">
        <f t="shared" si="116"/>
        <v>0</v>
      </c>
      <c r="AF196" s="47">
        <f t="shared" si="117"/>
        <v>0</v>
      </c>
      <c r="AG196" s="31">
        <f t="shared" si="118"/>
        <v>0</v>
      </c>
      <c r="AH196" s="48">
        <f t="shared" si="119"/>
        <v>0</v>
      </c>
      <c r="AI196" s="33">
        <f t="shared" si="120"/>
        <v>0</v>
      </c>
      <c r="AJ196" s="33">
        <f t="shared" si="121"/>
        <v>0</v>
      </c>
      <c r="AK196" s="33">
        <f t="shared" si="122"/>
        <v>0</v>
      </c>
      <c r="AL196" s="33">
        <f t="shared" si="123"/>
        <v>0</v>
      </c>
      <c r="AM196" s="34">
        <f t="shared" si="124"/>
        <v>0</v>
      </c>
    </row>
    <row r="197" spans="1:39" ht="15.75" customHeight="1" x14ac:dyDescent="0.3">
      <c r="A197" s="166" t="s">
        <v>1402</v>
      </c>
      <c r="B197" s="99">
        <v>5759</v>
      </c>
      <c r="C197" s="99">
        <v>27561</v>
      </c>
      <c r="D197" s="165">
        <v>45399</v>
      </c>
      <c r="E197" s="165">
        <v>45687</v>
      </c>
      <c r="F197" s="166">
        <v>4</v>
      </c>
      <c r="G197" s="178">
        <v>3.87</v>
      </c>
      <c r="H197" s="181">
        <v>0.5</v>
      </c>
      <c r="I197" s="180">
        <v>5.5800000000000002E-2</v>
      </c>
      <c r="J197" s="21">
        <f t="shared" si="95"/>
        <v>0.12999999999999989</v>
      </c>
      <c r="K197" s="21" t="str">
        <f t="shared" si="96"/>
        <v>Y</v>
      </c>
      <c r="L197" s="37" t="str">
        <f t="shared" si="97"/>
        <v>NA</v>
      </c>
      <c r="M197" s="8" t="str">
        <f t="shared" si="98"/>
        <v>Y</v>
      </c>
      <c r="N197" s="42">
        <f t="shared" si="99"/>
        <v>1</v>
      </c>
      <c r="O197" s="43">
        <f t="shared" si="100"/>
        <v>200000</v>
      </c>
      <c r="P197" s="43" t="str">
        <f t="shared" si="101"/>
        <v>NA</v>
      </c>
      <c r="Q197" s="24">
        <f t="shared" si="102"/>
        <v>6080.3522000000003</v>
      </c>
      <c r="R197" s="43">
        <f t="shared" si="103"/>
        <v>0</v>
      </c>
      <c r="S197" s="24">
        <f t="shared" si="104"/>
        <v>1000000</v>
      </c>
      <c r="T197" s="25" t="str">
        <f t="shared" si="105"/>
        <v>N</v>
      </c>
      <c r="U197" s="44">
        <f t="shared" si="106"/>
        <v>0</v>
      </c>
      <c r="V197" s="45">
        <f t="shared" si="107"/>
        <v>0</v>
      </c>
      <c r="W197" s="45">
        <f t="shared" si="108"/>
        <v>0</v>
      </c>
      <c r="X197" s="28">
        <f t="shared" si="109"/>
        <v>0</v>
      </c>
      <c r="Y197" s="28">
        <f t="shared" si="110"/>
        <v>0</v>
      </c>
      <c r="Z197" s="45">
        <f t="shared" si="111"/>
        <v>0</v>
      </c>
      <c r="AA197" s="29" t="str">
        <f t="shared" si="112"/>
        <v>N</v>
      </c>
      <c r="AB197" s="46">
        <f t="shared" si="113"/>
        <v>0</v>
      </c>
      <c r="AC197" s="31">
        <f t="shared" si="114"/>
        <v>0</v>
      </c>
      <c r="AD197" s="31">
        <f t="shared" si="115"/>
        <v>0</v>
      </c>
      <c r="AE197" s="31">
        <f t="shared" si="116"/>
        <v>0</v>
      </c>
      <c r="AF197" s="47">
        <f t="shared" si="117"/>
        <v>0</v>
      </c>
      <c r="AG197" s="31">
        <f t="shared" si="118"/>
        <v>0</v>
      </c>
      <c r="AH197" s="48">
        <f t="shared" si="119"/>
        <v>0</v>
      </c>
      <c r="AI197" s="33">
        <f t="shared" si="120"/>
        <v>0</v>
      </c>
      <c r="AJ197" s="33">
        <f t="shared" si="121"/>
        <v>0</v>
      </c>
      <c r="AK197" s="33">
        <f t="shared" si="122"/>
        <v>0</v>
      </c>
      <c r="AL197" s="33">
        <f t="shared" si="123"/>
        <v>0</v>
      </c>
      <c r="AM197" s="34">
        <f t="shared" si="124"/>
        <v>0</v>
      </c>
    </row>
    <row r="198" spans="1:39" ht="15.75" customHeight="1" x14ac:dyDescent="0.3">
      <c r="A198" s="166" t="s">
        <v>1403</v>
      </c>
      <c r="B198" s="99">
        <v>14219</v>
      </c>
      <c r="C198" s="99">
        <v>89085</v>
      </c>
      <c r="D198" s="165">
        <v>44981</v>
      </c>
      <c r="E198" s="165">
        <v>45345</v>
      </c>
      <c r="F198" s="166">
        <v>4</v>
      </c>
      <c r="G198" s="178">
        <v>1.21</v>
      </c>
      <c r="H198" s="181">
        <v>0.25</v>
      </c>
      <c r="I198" s="180">
        <v>7.4300000000000005E-2</v>
      </c>
      <c r="J198" s="21">
        <f t="shared" si="95"/>
        <v>2.79</v>
      </c>
      <c r="K198" s="21" t="str">
        <f t="shared" si="96"/>
        <v>Y</v>
      </c>
      <c r="L198" s="37" t="str">
        <f t="shared" si="97"/>
        <v>NA</v>
      </c>
      <c r="M198" s="8" t="str">
        <f t="shared" si="98"/>
        <v>Y</v>
      </c>
      <c r="N198" s="42">
        <f t="shared" si="99"/>
        <v>12</v>
      </c>
      <c r="O198" s="43">
        <f t="shared" si="100"/>
        <v>200000</v>
      </c>
      <c r="P198" s="43" t="str">
        <f t="shared" si="101"/>
        <v>NA</v>
      </c>
      <c r="Q198" s="24">
        <f t="shared" si="102"/>
        <v>15275.4717</v>
      </c>
      <c r="R198" s="43">
        <f t="shared" si="103"/>
        <v>0</v>
      </c>
      <c r="S198" s="24">
        <f t="shared" si="104"/>
        <v>1000000</v>
      </c>
      <c r="T198" s="25" t="str">
        <f t="shared" si="105"/>
        <v>Y</v>
      </c>
      <c r="U198" s="44">
        <f t="shared" si="106"/>
        <v>11</v>
      </c>
      <c r="V198" s="45">
        <f t="shared" si="107"/>
        <v>200000</v>
      </c>
      <c r="W198" s="45">
        <f t="shared" si="108"/>
        <v>1000000</v>
      </c>
      <c r="X198" s="28">
        <f t="shared" si="109"/>
        <v>16410.439247310002</v>
      </c>
      <c r="Y198" s="28">
        <f t="shared" si="110"/>
        <v>0</v>
      </c>
      <c r="Z198" s="45" t="str">
        <f t="shared" si="111"/>
        <v>NA</v>
      </c>
      <c r="AA198" s="29" t="str">
        <f t="shared" si="112"/>
        <v>Y</v>
      </c>
      <c r="AB198" s="46">
        <f t="shared" si="113"/>
        <v>10</v>
      </c>
      <c r="AC198" s="31">
        <f t="shared" si="114"/>
        <v>200000</v>
      </c>
      <c r="AD198" s="31">
        <f t="shared" si="115"/>
        <v>1000000</v>
      </c>
      <c r="AE198" s="31">
        <f t="shared" si="116"/>
        <v>17629.734883385136</v>
      </c>
      <c r="AF198" s="47">
        <f t="shared" si="117"/>
        <v>0</v>
      </c>
      <c r="AG198" s="31" t="str">
        <f t="shared" si="118"/>
        <v>NA</v>
      </c>
      <c r="AH198" s="48">
        <f t="shared" si="119"/>
        <v>9</v>
      </c>
      <c r="AI198" s="33">
        <f t="shared" si="120"/>
        <v>20000</v>
      </c>
      <c r="AJ198" s="33">
        <f t="shared" si="121"/>
        <v>65000</v>
      </c>
      <c r="AK198" s="33">
        <f t="shared" si="122"/>
        <v>18939.624185220651</v>
      </c>
      <c r="AL198" s="33">
        <f t="shared" si="123"/>
        <v>0</v>
      </c>
      <c r="AM198" s="34">
        <f t="shared" si="124"/>
        <v>0</v>
      </c>
    </row>
    <row r="199" spans="1:39" ht="15.75" customHeight="1" x14ac:dyDescent="0.3">
      <c r="A199" s="166" t="s">
        <v>1404</v>
      </c>
      <c r="B199" s="99">
        <v>13666</v>
      </c>
      <c r="C199" s="99">
        <v>71609</v>
      </c>
      <c r="D199" s="165">
        <v>44640</v>
      </c>
      <c r="E199" s="165">
        <v>44876</v>
      </c>
      <c r="F199" s="166">
        <v>4</v>
      </c>
      <c r="G199" s="178">
        <v>0.28000000000000003</v>
      </c>
      <c r="H199" s="181">
        <v>0.25</v>
      </c>
      <c r="I199" s="180">
        <v>5.4899999999999997E-2</v>
      </c>
      <c r="J199" s="21">
        <f t="shared" si="95"/>
        <v>3.7199999999999998</v>
      </c>
      <c r="K199" s="21" t="str">
        <f t="shared" si="96"/>
        <v>Y</v>
      </c>
      <c r="L199" s="37" t="str">
        <f t="shared" si="97"/>
        <v>NA</v>
      </c>
      <c r="M199" s="8" t="str">
        <f t="shared" si="98"/>
        <v>Y</v>
      </c>
      <c r="N199" s="42">
        <f t="shared" si="99"/>
        <v>15</v>
      </c>
      <c r="O199" s="43">
        <f t="shared" si="100"/>
        <v>200000</v>
      </c>
      <c r="P199" s="43" t="str">
        <f t="shared" si="101"/>
        <v>NA</v>
      </c>
      <c r="Q199" s="24">
        <f t="shared" si="102"/>
        <v>14416.2634</v>
      </c>
      <c r="R199" s="43">
        <f t="shared" si="103"/>
        <v>0</v>
      </c>
      <c r="S199" s="24">
        <f t="shared" si="104"/>
        <v>1000000</v>
      </c>
      <c r="T199" s="25" t="str">
        <f t="shared" si="105"/>
        <v>Y</v>
      </c>
      <c r="U199" s="44">
        <f t="shared" si="106"/>
        <v>14</v>
      </c>
      <c r="V199" s="45">
        <f t="shared" si="107"/>
        <v>200000</v>
      </c>
      <c r="W199" s="45">
        <f t="shared" si="108"/>
        <v>1000000</v>
      </c>
      <c r="X199" s="28">
        <f t="shared" si="109"/>
        <v>15207.71626066</v>
      </c>
      <c r="Y199" s="28">
        <f t="shared" si="110"/>
        <v>0</v>
      </c>
      <c r="Z199" s="45" t="str">
        <f t="shared" si="111"/>
        <v>NA</v>
      </c>
      <c r="AA199" s="29" t="str">
        <f t="shared" si="112"/>
        <v>Y</v>
      </c>
      <c r="AB199" s="46">
        <f t="shared" si="113"/>
        <v>13</v>
      </c>
      <c r="AC199" s="31">
        <f t="shared" si="114"/>
        <v>200000</v>
      </c>
      <c r="AD199" s="31">
        <f t="shared" si="115"/>
        <v>1000000</v>
      </c>
      <c r="AE199" s="31">
        <f t="shared" si="116"/>
        <v>16042.619883370233</v>
      </c>
      <c r="AF199" s="47">
        <f t="shared" si="117"/>
        <v>0</v>
      </c>
      <c r="AG199" s="31" t="str">
        <f t="shared" si="118"/>
        <v>NA</v>
      </c>
      <c r="AH199" s="48">
        <f t="shared" si="119"/>
        <v>12</v>
      </c>
      <c r="AI199" s="33">
        <f t="shared" si="120"/>
        <v>20000</v>
      </c>
      <c r="AJ199" s="33">
        <f t="shared" si="121"/>
        <v>65000</v>
      </c>
      <c r="AK199" s="33">
        <f t="shared" si="122"/>
        <v>16923.359714967257</v>
      </c>
      <c r="AL199" s="33">
        <f t="shared" si="123"/>
        <v>0</v>
      </c>
      <c r="AM199" s="34">
        <f t="shared" si="124"/>
        <v>0</v>
      </c>
    </row>
    <row r="200" spans="1:39" ht="15.75" customHeight="1" x14ac:dyDescent="0.3">
      <c r="A200" s="166" t="s">
        <v>1405</v>
      </c>
      <c r="B200" s="99">
        <v>23128</v>
      </c>
      <c r="C200" s="99">
        <v>70955</v>
      </c>
      <c r="D200" s="165">
        <v>46054</v>
      </c>
      <c r="E200" s="165">
        <v>46281</v>
      </c>
      <c r="F200" s="166">
        <v>4</v>
      </c>
      <c r="G200" s="178">
        <v>3.08</v>
      </c>
      <c r="H200" s="181">
        <v>0.75</v>
      </c>
      <c r="I200" s="180">
        <v>7.2800000000000004E-2</v>
      </c>
      <c r="J200" s="21">
        <f t="shared" si="95"/>
        <v>0.91999999999999993</v>
      </c>
      <c r="K200" s="21" t="str">
        <f t="shared" si="96"/>
        <v>Y</v>
      </c>
      <c r="L200" s="37" t="str">
        <f t="shared" si="97"/>
        <v>NA</v>
      </c>
      <c r="M200" s="8" t="str">
        <f t="shared" si="98"/>
        <v>Y</v>
      </c>
      <c r="N200" s="42">
        <f t="shared" si="99"/>
        <v>2</v>
      </c>
      <c r="O200" s="43">
        <f t="shared" si="100"/>
        <v>200000</v>
      </c>
      <c r="P200" s="43" t="str">
        <f t="shared" si="101"/>
        <v>NA</v>
      </c>
      <c r="Q200" s="24">
        <f t="shared" si="102"/>
        <v>24811.718399999998</v>
      </c>
      <c r="R200" s="43">
        <f t="shared" si="103"/>
        <v>0</v>
      </c>
      <c r="S200" s="24">
        <f t="shared" si="104"/>
        <v>1000000</v>
      </c>
      <c r="T200" s="25" t="str">
        <f t="shared" si="105"/>
        <v>N</v>
      </c>
      <c r="U200" s="44">
        <f t="shared" si="106"/>
        <v>1</v>
      </c>
      <c r="V200" s="45">
        <f t="shared" si="107"/>
        <v>20000</v>
      </c>
      <c r="W200" s="45">
        <f t="shared" si="108"/>
        <v>65000</v>
      </c>
      <c r="X200" s="28">
        <f t="shared" si="109"/>
        <v>0</v>
      </c>
      <c r="Y200" s="28">
        <f t="shared" si="110"/>
        <v>26618.011499519998</v>
      </c>
      <c r="Z200" s="45">
        <f t="shared" si="111"/>
        <v>0</v>
      </c>
      <c r="AA200" s="29" t="str">
        <f t="shared" si="112"/>
        <v>N</v>
      </c>
      <c r="AB200" s="46">
        <f t="shared" si="113"/>
        <v>0</v>
      </c>
      <c r="AC200" s="31">
        <f t="shared" si="114"/>
        <v>0</v>
      </c>
      <c r="AD200" s="31">
        <f t="shared" si="115"/>
        <v>0</v>
      </c>
      <c r="AE200" s="31">
        <f t="shared" si="116"/>
        <v>0</v>
      </c>
      <c r="AF200" s="47">
        <f t="shared" si="117"/>
        <v>0</v>
      </c>
      <c r="AG200" s="31">
        <f t="shared" si="118"/>
        <v>0</v>
      </c>
      <c r="AH200" s="48">
        <f t="shared" si="119"/>
        <v>0</v>
      </c>
      <c r="AI200" s="33">
        <f t="shared" si="120"/>
        <v>0</v>
      </c>
      <c r="AJ200" s="33">
        <f t="shared" si="121"/>
        <v>0</v>
      </c>
      <c r="AK200" s="33">
        <f t="shared" si="122"/>
        <v>0</v>
      </c>
      <c r="AL200" s="33">
        <f t="shared" si="123"/>
        <v>0</v>
      </c>
      <c r="AM200" s="34">
        <f t="shared" si="124"/>
        <v>26618.011499519998</v>
      </c>
    </row>
    <row r="201" spans="1:39" ht="15.75" customHeight="1" x14ac:dyDescent="0.3">
      <c r="A201" s="166" t="s">
        <v>1406</v>
      </c>
      <c r="B201" s="99">
        <v>8893</v>
      </c>
      <c r="C201" s="99">
        <v>35757</v>
      </c>
      <c r="D201" s="165">
        <v>46006</v>
      </c>
      <c r="E201" s="165">
        <v>46237</v>
      </c>
      <c r="F201" s="166">
        <v>4</v>
      </c>
      <c r="G201" s="178">
        <v>3.2</v>
      </c>
      <c r="H201" s="181">
        <v>0.75</v>
      </c>
      <c r="I201" s="180">
        <v>5.3999999999999999E-2</v>
      </c>
      <c r="J201" s="21">
        <f t="shared" si="95"/>
        <v>0.79999999999999982</v>
      </c>
      <c r="K201" s="21" t="str">
        <f t="shared" si="96"/>
        <v>Y</v>
      </c>
      <c r="L201" s="37" t="str">
        <f t="shared" si="97"/>
        <v>NA</v>
      </c>
      <c r="M201" s="8" t="str">
        <f t="shared" si="98"/>
        <v>Y</v>
      </c>
      <c r="N201" s="42">
        <f t="shared" si="99"/>
        <v>2</v>
      </c>
      <c r="O201" s="43">
        <f t="shared" si="100"/>
        <v>200000</v>
      </c>
      <c r="P201" s="43" t="str">
        <f t="shared" si="101"/>
        <v>NA</v>
      </c>
      <c r="Q201" s="24">
        <f t="shared" si="102"/>
        <v>9373.2219999999998</v>
      </c>
      <c r="R201" s="43">
        <f t="shared" si="103"/>
        <v>0</v>
      </c>
      <c r="S201" s="24">
        <f t="shared" si="104"/>
        <v>1000000</v>
      </c>
      <c r="T201" s="25" t="str">
        <f t="shared" si="105"/>
        <v>N</v>
      </c>
      <c r="U201" s="44">
        <f t="shared" si="106"/>
        <v>1</v>
      </c>
      <c r="V201" s="45">
        <f t="shared" si="107"/>
        <v>20000</v>
      </c>
      <c r="W201" s="45">
        <f t="shared" si="108"/>
        <v>65000</v>
      </c>
      <c r="X201" s="28">
        <f t="shared" si="109"/>
        <v>9879.3759879999998</v>
      </c>
      <c r="Y201" s="28">
        <f t="shared" si="110"/>
        <v>0</v>
      </c>
      <c r="Z201" s="45">
        <f t="shared" si="111"/>
        <v>9990.4020119999986</v>
      </c>
      <c r="AA201" s="29" t="str">
        <f t="shared" si="112"/>
        <v>N</v>
      </c>
      <c r="AB201" s="46">
        <f t="shared" si="113"/>
        <v>0</v>
      </c>
      <c r="AC201" s="31">
        <f t="shared" si="114"/>
        <v>0</v>
      </c>
      <c r="AD201" s="31">
        <f t="shared" si="115"/>
        <v>0</v>
      </c>
      <c r="AE201" s="31">
        <f t="shared" si="116"/>
        <v>0</v>
      </c>
      <c r="AF201" s="47">
        <f t="shared" si="117"/>
        <v>0</v>
      </c>
      <c r="AG201" s="31">
        <f t="shared" si="118"/>
        <v>0</v>
      </c>
      <c r="AH201" s="48">
        <f t="shared" si="119"/>
        <v>0</v>
      </c>
      <c r="AI201" s="33">
        <f t="shared" si="120"/>
        <v>0</v>
      </c>
      <c r="AJ201" s="33">
        <f t="shared" si="121"/>
        <v>0</v>
      </c>
      <c r="AK201" s="33">
        <f t="shared" si="122"/>
        <v>0</v>
      </c>
      <c r="AL201" s="33">
        <f t="shared" si="123"/>
        <v>0</v>
      </c>
      <c r="AM201" s="34">
        <f t="shared" si="124"/>
        <v>0</v>
      </c>
    </row>
    <row r="202" spans="1:39" ht="15.75" customHeight="1" x14ac:dyDescent="0.3">
      <c r="A202" s="166" t="s">
        <v>1407</v>
      </c>
      <c r="B202" s="99">
        <v>11522</v>
      </c>
      <c r="C202" s="99">
        <v>100488</v>
      </c>
      <c r="D202" s="165">
        <v>45162</v>
      </c>
      <c r="E202" s="165">
        <v>45397</v>
      </c>
      <c r="F202" s="166">
        <v>2</v>
      </c>
      <c r="G202" s="178">
        <v>0.19</v>
      </c>
      <c r="H202" s="181">
        <v>0.5</v>
      </c>
      <c r="I202" s="180">
        <v>6.5000000000000002E-2</v>
      </c>
      <c r="J202" s="21">
        <f t="shared" si="95"/>
        <v>1.81</v>
      </c>
      <c r="K202" s="21" t="str">
        <f t="shared" si="96"/>
        <v>Y</v>
      </c>
      <c r="L202" s="37" t="str">
        <f t="shared" si="97"/>
        <v>NA</v>
      </c>
      <c r="M202" s="8" t="str">
        <f t="shared" si="98"/>
        <v>Y</v>
      </c>
      <c r="N202" s="42">
        <f t="shared" si="99"/>
        <v>4</v>
      </c>
      <c r="O202" s="43">
        <f t="shared" si="100"/>
        <v>200000</v>
      </c>
      <c r="P202" s="43" t="str">
        <f t="shared" si="101"/>
        <v>NA</v>
      </c>
      <c r="Q202" s="24">
        <f t="shared" si="102"/>
        <v>12270.93</v>
      </c>
      <c r="R202" s="43">
        <f t="shared" si="103"/>
        <v>0</v>
      </c>
      <c r="S202" s="24">
        <f t="shared" si="104"/>
        <v>1000000</v>
      </c>
      <c r="T202" s="25" t="str">
        <f t="shared" si="105"/>
        <v>Y</v>
      </c>
      <c r="U202" s="44">
        <f t="shared" si="106"/>
        <v>3</v>
      </c>
      <c r="V202" s="45">
        <f t="shared" si="107"/>
        <v>200000</v>
      </c>
      <c r="W202" s="45">
        <f t="shared" si="108"/>
        <v>1000000</v>
      </c>
      <c r="X202" s="28">
        <f t="shared" si="109"/>
        <v>13068.54045</v>
      </c>
      <c r="Y202" s="28">
        <f t="shared" si="110"/>
        <v>0</v>
      </c>
      <c r="Z202" s="45" t="str">
        <f t="shared" si="111"/>
        <v>NA</v>
      </c>
      <c r="AA202" s="29" t="str">
        <f t="shared" si="112"/>
        <v>N</v>
      </c>
      <c r="AB202" s="46">
        <f t="shared" si="113"/>
        <v>2</v>
      </c>
      <c r="AC202" s="31">
        <f t="shared" si="114"/>
        <v>20000</v>
      </c>
      <c r="AD202" s="31">
        <f t="shared" si="115"/>
        <v>65000</v>
      </c>
      <c r="AE202" s="31">
        <f t="shared" si="116"/>
        <v>13917.99557925</v>
      </c>
      <c r="AF202" s="47">
        <f t="shared" si="117"/>
        <v>0</v>
      </c>
      <c r="AG202" s="31">
        <f t="shared" si="118"/>
        <v>0</v>
      </c>
      <c r="AH202" s="48">
        <f t="shared" si="119"/>
        <v>1</v>
      </c>
      <c r="AI202" s="33">
        <f t="shared" si="120"/>
        <v>20000</v>
      </c>
      <c r="AJ202" s="33">
        <f t="shared" si="121"/>
        <v>65000</v>
      </c>
      <c r="AK202" s="33">
        <f t="shared" si="122"/>
        <v>0</v>
      </c>
      <c r="AL202" s="33">
        <f t="shared" si="123"/>
        <v>14822.66529190125</v>
      </c>
      <c r="AM202" s="34">
        <f t="shared" si="124"/>
        <v>14822.66529190125</v>
      </c>
    </row>
    <row r="203" spans="1:39" ht="15.75" customHeight="1" x14ac:dyDescent="0.3">
      <c r="A203" s="166" t="s">
        <v>1408</v>
      </c>
      <c r="B203" s="99">
        <v>19974</v>
      </c>
      <c r="C203" s="99">
        <v>49495</v>
      </c>
      <c r="D203" s="165">
        <v>44963</v>
      </c>
      <c r="E203" s="165">
        <v>45256</v>
      </c>
      <c r="F203" s="166">
        <v>2</v>
      </c>
      <c r="G203" s="178">
        <v>0.72</v>
      </c>
      <c r="H203" s="181">
        <v>0.75</v>
      </c>
      <c r="I203" s="180">
        <v>2.64E-2</v>
      </c>
      <c r="J203" s="21">
        <f t="shared" si="95"/>
        <v>1.28</v>
      </c>
      <c r="K203" s="21" t="str">
        <f t="shared" si="96"/>
        <v>Y</v>
      </c>
      <c r="L203" s="37" t="str">
        <f t="shared" si="97"/>
        <v>NA</v>
      </c>
      <c r="M203" s="8" t="str">
        <f t="shared" si="98"/>
        <v>Y</v>
      </c>
      <c r="N203" s="42">
        <f t="shared" si="99"/>
        <v>2</v>
      </c>
      <c r="O203" s="43">
        <f t="shared" si="100"/>
        <v>200000</v>
      </c>
      <c r="P203" s="43" t="str">
        <f t="shared" si="101"/>
        <v>NA</v>
      </c>
      <c r="Q203" s="24">
        <f t="shared" si="102"/>
        <v>20501.313600000001</v>
      </c>
      <c r="R203" s="43">
        <f t="shared" si="103"/>
        <v>0</v>
      </c>
      <c r="S203" s="24">
        <f t="shared" si="104"/>
        <v>1000000</v>
      </c>
      <c r="T203" s="25" t="str">
        <f t="shared" si="105"/>
        <v>Y</v>
      </c>
      <c r="U203" s="44">
        <f t="shared" si="106"/>
        <v>1</v>
      </c>
      <c r="V203" s="45">
        <f t="shared" si="107"/>
        <v>200000</v>
      </c>
      <c r="W203" s="45">
        <f t="shared" si="108"/>
        <v>1000000</v>
      </c>
      <c r="X203" s="28">
        <f t="shared" si="109"/>
        <v>21042.548279040002</v>
      </c>
      <c r="Y203" s="28">
        <f t="shared" si="110"/>
        <v>0</v>
      </c>
      <c r="Z203" s="45" t="str">
        <f t="shared" si="111"/>
        <v>NA</v>
      </c>
      <c r="AA203" s="29" t="str">
        <f t="shared" si="112"/>
        <v>N</v>
      </c>
      <c r="AB203" s="46">
        <f t="shared" si="113"/>
        <v>0</v>
      </c>
      <c r="AC203" s="31">
        <f t="shared" si="114"/>
        <v>0</v>
      </c>
      <c r="AD203" s="31">
        <f t="shared" si="115"/>
        <v>0</v>
      </c>
      <c r="AE203" s="31">
        <f t="shared" si="116"/>
        <v>0</v>
      </c>
      <c r="AF203" s="47">
        <f t="shared" si="117"/>
        <v>0</v>
      </c>
      <c r="AG203" s="31">
        <f t="shared" si="118"/>
        <v>0</v>
      </c>
      <c r="AH203" s="48">
        <f t="shared" si="119"/>
        <v>0</v>
      </c>
      <c r="AI203" s="33">
        <f t="shared" si="120"/>
        <v>0</v>
      </c>
      <c r="AJ203" s="33">
        <f t="shared" si="121"/>
        <v>0</v>
      </c>
      <c r="AK203" s="33">
        <f t="shared" si="122"/>
        <v>0</v>
      </c>
      <c r="AL203" s="33">
        <f t="shared" si="123"/>
        <v>0</v>
      </c>
      <c r="AM203" s="34">
        <f t="shared" si="124"/>
        <v>0</v>
      </c>
    </row>
    <row r="204" spans="1:39" ht="15.75" customHeight="1" x14ac:dyDescent="0.3">
      <c r="A204" s="166" t="s">
        <v>1409</v>
      </c>
      <c r="B204" s="99">
        <v>24455</v>
      </c>
      <c r="C204" s="99">
        <v>78544</v>
      </c>
      <c r="D204" s="165">
        <v>45166</v>
      </c>
      <c r="E204" s="165">
        <v>45456</v>
      </c>
      <c r="F204" s="166">
        <v>4</v>
      </c>
      <c r="G204" s="178">
        <v>2.86</v>
      </c>
      <c r="H204" s="181">
        <v>0.75</v>
      </c>
      <c r="I204" s="180">
        <v>4.82E-2</v>
      </c>
      <c r="J204" s="21">
        <f t="shared" si="95"/>
        <v>1.1400000000000001</v>
      </c>
      <c r="K204" s="21" t="str">
        <f t="shared" si="96"/>
        <v>Y</v>
      </c>
      <c r="L204" s="37" t="str">
        <f t="shared" si="97"/>
        <v>NA</v>
      </c>
      <c r="M204" s="8" t="str">
        <f t="shared" si="98"/>
        <v>Y</v>
      </c>
      <c r="N204" s="42">
        <f t="shared" si="99"/>
        <v>2</v>
      </c>
      <c r="O204" s="43">
        <f t="shared" si="100"/>
        <v>200000</v>
      </c>
      <c r="P204" s="43" t="str">
        <f t="shared" si="101"/>
        <v>NA</v>
      </c>
      <c r="Q204" s="24">
        <f t="shared" si="102"/>
        <v>25633.731</v>
      </c>
      <c r="R204" s="43">
        <f t="shared" si="103"/>
        <v>0</v>
      </c>
      <c r="S204" s="24">
        <f t="shared" si="104"/>
        <v>1000000</v>
      </c>
      <c r="T204" s="25" t="str">
        <f t="shared" si="105"/>
        <v>Y</v>
      </c>
      <c r="U204" s="44">
        <f t="shared" si="106"/>
        <v>1</v>
      </c>
      <c r="V204" s="45">
        <f t="shared" si="107"/>
        <v>200000</v>
      </c>
      <c r="W204" s="45">
        <f t="shared" si="108"/>
        <v>1000000</v>
      </c>
      <c r="X204" s="28">
        <f t="shared" si="109"/>
        <v>26869.276834200002</v>
      </c>
      <c r="Y204" s="28">
        <f t="shared" si="110"/>
        <v>0</v>
      </c>
      <c r="Z204" s="45" t="str">
        <f t="shared" si="111"/>
        <v>NA</v>
      </c>
      <c r="AA204" s="29" t="str">
        <f t="shared" si="112"/>
        <v>N</v>
      </c>
      <c r="AB204" s="46">
        <f t="shared" si="113"/>
        <v>0</v>
      </c>
      <c r="AC204" s="31">
        <f t="shared" si="114"/>
        <v>0</v>
      </c>
      <c r="AD204" s="31">
        <f t="shared" si="115"/>
        <v>0</v>
      </c>
      <c r="AE204" s="31">
        <f t="shared" si="116"/>
        <v>0</v>
      </c>
      <c r="AF204" s="47">
        <f t="shared" si="117"/>
        <v>0</v>
      </c>
      <c r="AG204" s="31">
        <f t="shared" si="118"/>
        <v>0</v>
      </c>
      <c r="AH204" s="48">
        <f t="shared" si="119"/>
        <v>0</v>
      </c>
      <c r="AI204" s="33">
        <f t="shared" si="120"/>
        <v>0</v>
      </c>
      <c r="AJ204" s="33">
        <f t="shared" si="121"/>
        <v>0</v>
      </c>
      <c r="AK204" s="33">
        <f t="shared" si="122"/>
        <v>0</v>
      </c>
      <c r="AL204" s="33">
        <f t="shared" si="123"/>
        <v>0</v>
      </c>
      <c r="AM204" s="34">
        <f t="shared" si="124"/>
        <v>0</v>
      </c>
    </row>
    <row r="205" spans="1:39" ht="15.75" customHeight="1" x14ac:dyDescent="0.3">
      <c r="A205" s="166" t="s">
        <v>1410</v>
      </c>
      <c r="B205" s="99">
        <v>15854</v>
      </c>
      <c r="C205" s="99">
        <v>40220</v>
      </c>
      <c r="D205" s="165">
        <v>45351</v>
      </c>
      <c r="E205" s="165">
        <v>45679</v>
      </c>
      <c r="F205" s="166">
        <v>4</v>
      </c>
      <c r="G205" s="178">
        <v>3.21</v>
      </c>
      <c r="H205" s="181">
        <v>0.25</v>
      </c>
      <c r="I205" s="180">
        <v>5.6800000000000003E-2</v>
      </c>
      <c r="J205" s="21">
        <f t="shared" si="95"/>
        <v>0.79</v>
      </c>
      <c r="K205" s="21" t="str">
        <f t="shared" si="96"/>
        <v>Y</v>
      </c>
      <c r="L205" s="37" t="str">
        <f t="shared" si="97"/>
        <v>NA</v>
      </c>
      <c r="M205" s="8" t="str">
        <f t="shared" si="98"/>
        <v>Y</v>
      </c>
      <c r="N205" s="42">
        <f t="shared" si="99"/>
        <v>4</v>
      </c>
      <c r="O205" s="43">
        <f t="shared" si="100"/>
        <v>200000</v>
      </c>
      <c r="P205" s="43" t="str">
        <f t="shared" si="101"/>
        <v>NA</v>
      </c>
      <c r="Q205" s="24">
        <f t="shared" si="102"/>
        <v>16754.5072</v>
      </c>
      <c r="R205" s="43">
        <f t="shared" si="103"/>
        <v>0</v>
      </c>
      <c r="S205" s="24">
        <f t="shared" si="104"/>
        <v>1000000</v>
      </c>
      <c r="T205" s="25" t="str">
        <f t="shared" si="105"/>
        <v>N</v>
      </c>
      <c r="U205" s="44">
        <f t="shared" si="106"/>
        <v>3</v>
      </c>
      <c r="V205" s="45">
        <f t="shared" si="107"/>
        <v>20000</v>
      </c>
      <c r="W205" s="45">
        <f t="shared" si="108"/>
        <v>65000</v>
      </c>
      <c r="X205" s="28">
        <f t="shared" si="109"/>
        <v>17706.163208959999</v>
      </c>
      <c r="Y205" s="28">
        <f t="shared" si="110"/>
        <v>0</v>
      </c>
      <c r="Z205" s="45">
        <f t="shared" si="111"/>
        <v>0</v>
      </c>
      <c r="AA205" s="29" t="str">
        <f t="shared" si="112"/>
        <v>N</v>
      </c>
      <c r="AB205" s="46">
        <f t="shared" si="113"/>
        <v>2</v>
      </c>
      <c r="AC205" s="31">
        <f t="shared" si="114"/>
        <v>20000</v>
      </c>
      <c r="AD205" s="31">
        <f t="shared" si="115"/>
        <v>65000</v>
      </c>
      <c r="AE205" s="31">
        <f t="shared" si="116"/>
        <v>0</v>
      </c>
      <c r="AF205" s="47">
        <f t="shared" si="117"/>
        <v>18711.873279228927</v>
      </c>
      <c r="AG205" s="31">
        <f t="shared" si="118"/>
        <v>0</v>
      </c>
      <c r="AH205" s="48">
        <f t="shared" si="119"/>
        <v>1</v>
      </c>
      <c r="AI205" s="33">
        <f t="shared" si="120"/>
        <v>20000</v>
      </c>
      <c r="AJ205" s="33">
        <f t="shared" si="121"/>
        <v>65000</v>
      </c>
      <c r="AK205" s="33">
        <f t="shared" si="122"/>
        <v>0</v>
      </c>
      <c r="AL205" s="33">
        <f t="shared" si="123"/>
        <v>19774.70768148913</v>
      </c>
      <c r="AM205" s="34">
        <f t="shared" si="124"/>
        <v>38486.580960718056</v>
      </c>
    </row>
    <row r="206" spans="1:39" ht="15.75" customHeight="1" x14ac:dyDescent="0.3">
      <c r="A206" s="166" t="s">
        <v>1411</v>
      </c>
      <c r="B206" s="99">
        <v>23927</v>
      </c>
      <c r="C206" s="99">
        <v>63751</v>
      </c>
      <c r="D206" s="165">
        <v>44727</v>
      </c>
      <c r="E206" s="165">
        <v>44783</v>
      </c>
      <c r="F206" s="166">
        <v>4</v>
      </c>
      <c r="G206" s="178">
        <v>0.76</v>
      </c>
      <c r="H206" s="181">
        <v>1</v>
      </c>
      <c r="I206" s="180">
        <v>2.53E-2</v>
      </c>
      <c r="J206" s="21">
        <f t="shared" si="95"/>
        <v>3.24</v>
      </c>
      <c r="K206" s="21" t="str">
        <f t="shared" si="96"/>
        <v>Y</v>
      </c>
      <c r="L206" s="37" t="str">
        <f t="shared" si="97"/>
        <v>NA</v>
      </c>
      <c r="M206" s="8" t="str">
        <f t="shared" si="98"/>
        <v>Y</v>
      </c>
      <c r="N206" s="42">
        <f t="shared" si="99"/>
        <v>4</v>
      </c>
      <c r="O206" s="43">
        <f t="shared" si="100"/>
        <v>200000</v>
      </c>
      <c r="P206" s="43" t="str">
        <f t="shared" si="101"/>
        <v>NA</v>
      </c>
      <c r="Q206" s="24">
        <f t="shared" si="102"/>
        <v>24532.353100000004</v>
      </c>
      <c r="R206" s="43">
        <f t="shared" si="103"/>
        <v>0</v>
      </c>
      <c r="S206" s="24">
        <f t="shared" si="104"/>
        <v>1000000</v>
      </c>
      <c r="T206" s="25" t="str">
        <f t="shared" si="105"/>
        <v>Y</v>
      </c>
      <c r="U206" s="44">
        <f t="shared" si="106"/>
        <v>3</v>
      </c>
      <c r="V206" s="45">
        <f t="shared" si="107"/>
        <v>200000</v>
      </c>
      <c r="W206" s="45">
        <f t="shared" si="108"/>
        <v>1000000</v>
      </c>
      <c r="X206" s="28">
        <f t="shared" si="109"/>
        <v>25153.021633430006</v>
      </c>
      <c r="Y206" s="28">
        <f t="shared" si="110"/>
        <v>0</v>
      </c>
      <c r="Z206" s="45" t="str">
        <f t="shared" si="111"/>
        <v>NA</v>
      </c>
      <c r="AA206" s="29" t="str">
        <f t="shared" si="112"/>
        <v>Y</v>
      </c>
      <c r="AB206" s="46">
        <f t="shared" si="113"/>
        <v>2</v>
      </c>
      <c r="AC206" s="31">
        <f t="shared" si="114"/>
        <v>200000</v>
      </c>
      <c r="AD206" s="31">
        <f t="shared" si="115"/>
        <v>1000000</v>
      </c>
      <c r="AE206" s="31">
        <f t="shared" si="116"/>
        <v>25789.393080755788</v>
      </c>
      <c r="AF206" s="47">
        <f t="shared" si="117"/>
        <v>0</v>
      </c>
      <c r="AG206" s="31" t="str">
        <f t="shared" si="118"/>
        <v>NA</v>
      </c>
      <c r="AH206" s="48">
        <f t="shared" si="119"/>
        <v>1</v>
      </c>
      <c r="AI206" s="33">
        <f t="shared" si="120"/>
        <v>20000</v>
      </c>
      <c r="AJ206" s="33">
        <f t="shared" si="121"/>
        <v>65000</v>
      </c>
      <c r="AK206" s="33">
        <f t="shared" si="122"/>
        <v>20000</v>
      </c>
      <c r="AL206" s="33">
        <f t="shared" si="123"/>
        <v>6441.8647256989134</v>
      </c>
      <c r="AM206" s="34">
        <f t="shared" si="124"/>
        <v>6441.8647256989134</v>
      </c>
    </row>
    <row r="207" spans="1:39" ht="15.75" customHeight="1" x14ac:dyDescent="0.3">
      <c r="A207" s="166" t="s">
        <v>1412</v>
      </c>
      <c r="B207" s="99">
        <v>23761</v>
      </c>
      <c r="C207" s="99">
        <v>48165</v>
      </c>
      <c r="D207" s="165">
        <v>45814</v>
      </c>
      <c r="E207" s="165">
        <v>45853</v>
      </c>
      <c r="F207" s="166">
        <v>4</v>
      </c>
      <c r="G207" s="178">
        <v>1.32</v>
      </c>
      <c r="H207" s="181">
        <v>0.5</v>
      </c>
      <c r="I207" s="180">
        <v>4.3900000000000002E-2</v>
      </c>
      <c r="J207" s="21">
        <f t="shared" si="95"/>
        <v>2.6799999999999997</v>
      </c>
      <c r="K207" s="21" t="str">
        <f t="shared" si="96"/>
        <v>Y</v>
      </c>
      <c r="L207" s="37" t="str">
        <f t="shared" si="97"/>
        <v>NA</v>
      </c>
      <c r="M207" s="8" t="str">
        <f t="shared" si="98"/>
        <v>Y</v>
      </c>
      <c r="N207" s="42">
        <f t="shared" si="99"/>
        <v>6</v>
      </c>
      <c r="O207" s="43">
        <f t="shared" si="100"/>
        <v>200000</v>
      </c>
      <c r="P207" s="43" t="str">
        <f t="shared" si="101"/>
        <v>NA</v>
      </c>
      <c r="Q207" s="24">
        <f t="shared" si="102"/>
        <v>24804.107900000003</v>
      </c>
      <c r="R207" s="43">
        <f t="shared" si="103"/>
        <v>0</v>
      </c>
      <c r="S207" s="24">
        <f t="shared" si="104"/>
        <v>1000000</v>
      </c>
      <c r="T207" s="25" t="str">
        <f t="shared" si="105"/>
        <v>Y</v>
      </c>
      <c r="U207" s="44">
        <f t="shared" si="106"/>
        <v>5</v>
      </c>
      <c r="V207" s="45">
        <f t="shared" si="107"/>
        <v>200000</v>
      </c>
      <c r="W207" s="45">
        <f t="shared" si="108"/>
        <v>1000000</v>
      </c>
      <c r="X207" s="28">
        <f t="shared" si="109"/>
        <v>25893.008236810005</v>
      </c>
      <c r="Y207" s="28">
        <f t="shared" si="110"/>
        <v>0</v>
      </c>
      <c r="Z207" s="45" t="str">
        <f t="shared" si="111"/>
        <v>NA</v>
      </c>
      <c r="AA207" s="29" t="str">
        <f t="shared" si="112"/>
        <v>Y</v>
      </c>
      <c r="AB207" s="46">
        <f t="shared" si="113"/>
        <v>4</v>
      </c>
      <c r="AC207" s="31">
        <f t="shared" si="114"/>
        <v>200000</v>
      </c>
      <c r="AD207" s="31">
        <f t="shared" si="115"/>
        <v>1000000</v>
      </c>
      <c r="AE207" s="31">
        <f t="shared" si="116"/>
        <v>27029.711298405964</v>
      </c>
      <c r="AF207" s="47">
        <f t="shared" si="117"/>
        <v>0</v>
      </c>
      <c r="AG207" s="31" t="str">
        <f t="shared" si="118"/>
        <v>NA</v>
      </c>
      <c r="AH207" s="48">
        <f t="shared" si="119"/>
        <v>3</v>
      </c>
      <c r="AI207" s="33">
        <f t="shared" si="120"/>
        <v>20000</v>
      </c>
      <c r="AJ207" s="33">
        <f t="shared" si="121"/>
        <v>65000</v>
      </c>
      <c r="AK207" s="33">
        <f t="shared" si="122"/>
        <v>20000</v>
      </c>
      <c r="AL207" s="33">
        <f t="shared" si="123"/>
        <v>8216.3156244059865</v>
      </c>
      <c r="AM207" s="34">
        <f t="shared" si="124"/>
        <v>8216.3156244059865</v>
      </c>
    </row>
    <row r="208" spans="1:39" ht="15.75" customHeight="1" x14ac:dyDescent="0.3">
      <c r="A208" s="166" t="s">
        <v>1413</v>
      </c>
      <c r="B208" s="99">
        <v>21443</v>
      </c>
      <c r="C208" s="99">
        <v>93257</v>
      </c>
      <c r="D208" s="165">
        <v>44417</v>
      </c>
      <c r="E208" s="165">
        <v>44478</v>
      </c>
      <c r="F208" s="166">
        <v>2</v>
      </c>
      <c r="G208" s="178">
        <v>1.0900000000000001</v>
      </c>
      <c r="H208" s="181">
        <v>0.75</v>
      </c>
      <c r="I208" s="180">
        <v>8.4900000000000003E-2</v>
      </c>
      <c r="J208" s="21">
        <f t="shared" si="95"/>
        <v>0.90999999999999992</v>
      </c>
      <c r="K208" s="21" t="str">
        <f t="shared" si="96"/>
        <v>Y</v>
      </c>
      <c r="L208" s="37" t="str">
        <f t="shared" si="97"/>
        <v>NA</v>
      </c>
      <c r="M208" s="8" t="str">
        <f t="shared" si="98"/>
        <v>Y</v>
      </c>
      <c r="N208" s="42">
        <f t="shared" si="99"/>
        <v>2</v>
      </c>
      <c r="O208" s="43">
        <f t="shared" si="100"/>
        <v>200000</v>
      </c>
      <c r="P208" s="43" t="str">
        <f t="shared" si="101"/>
        <v>NA</v>
      </c>
      <c r="Q208" s="24">
        <f t="shared" si="102"/>
        <v>23263.510699999999</v>
      </c>
      <c r="R208" s="43">
        <f t="shared" si="103"/>
        <v>0</v>
      </c>
      <c r="S208" s="24">
        <f t="shared" si="104"/>
        <v>1000000</v>
      </c>
      <c r="T208" s="25" t="str">
        <f t="shared" si="105"/>
        <v>N</v>
      </c>
      <c r="U208" s="44">
        <f t="shared" si="106"/>
        <v>1</v>
      </c>
      <c r="V208" s="45">
        <f t="shared" si="107"/>
        <v>20000</v>
      </c>
      <c r="W208" s="45">
        <f t="shared" si="108"/>
        <v>65000</v>
      </c>
      <c r="X208" s="28">
        <f t="shared" si="109"/>
        <v>0</v>
      </c>
      <c r="Y208" s="28">
        <f t="shared" si="110"/>
        <v>25238.582758429999</v>
      </c>
      <c r="Z208" s="45">
        <f t="shared" si="111"/>
        <v>0</v>
      </c>
      <c r="AA208" s="29" t="str">
        <f t="shared" si="112"/>
        <v>N</v>
      </c>
      <c r="AB208" s="46">
        <f t="shared" si="113"/>
        <v>0</v>
      </c>
      <c r="AC208" s="31">
        <f t="shared" si="114"/>
        <v>0</v>
      </c>
      <c r="AD208" s="31">
        <f t="shared" si="115"/>
        <v>0</v>
      </c>
      <c r="AE208" s="31">
        <f t="shared" si="116"/>
        <v>0</v>
      </c>
      <c r="AF208" s="47">
        <f t="shared" si="117"/>
        <v>0</v>
      </c>
      <c r="AG208" s="31">
        <f t="shared" si="118"/>
        <v>0</v>
      </c>
      <c r="AH208" s="48">
        <f t="shared" si="119"/>
        <v>0</v>
      </c>
      <c r="AI208" s="33">
        <f t="shared" si="120"/>
        <v>0</v>
      </c>
      <c r="AJ208" s="33">
        <f t="shared" si="121"/>
        <v>0</v>
      </c>
      <c r="AK208" s="33">
        <f t="shared" si="122"/>
        <v>0</v>
      </c>
      <c r="AL208" s="33">
        <f t="shared" si="123"/>
        <v>0</v>
      </c>
      <c r="AM208" s="34">
        <f t="shared" si="124"/>
        <v>25238.582758429999</v>
      </c>
    </row>
    <row r="209" spans="1:39" ht="15.75" customHeight="1" x14ac:dyDescent="0.3">
      <c r="A209" s="166" t="s">
        <v>1414</v>
      </c>
      <c r="B209" s="99">
        <v>17347</v>
      </c>
      <c r="C209" s="99">
        <v>68471</v>
      </c>
      <c r="D209" s="165">
        <v>45850</v>
      </c>
      <c r="E209" s="165">
        <v>46115</v>
      </c>
      <c r="F209" s="166">
        <v>4</v>
      </c>
      <c r="G209" s="178">
        <v>2.23</v>
      </c>
      <c r="H209" s="181">
        <v>0.75</v>
      </c>
      <c r="I209" s="180">
        <v>5.7700000000000001E-2</v>
      </c>
      <c r="J209" s="21">
        <f t="shared" si="95"/>
        <v>1.77</v>
      </c>
      <c r="K209" s="21" t="str">
        <f t="shared" si="96"/>
        <v>Y</v>
      </c>
      <c r="L209" s="37" t="str">
        <f t="shared" si="97"/>
        <v>NA</v>
      </c>
      <c r="M209" s="8" t="str">
        <f t="shared" si="98"/>
        <v>Y</v>
      </c>
      <c r="N209" s="42">
        <f t="shared" si="99"/>
        <v>3</v>
      </c>
      <c r="O209" s="43">
        <f t="shared" si="100"/>
        <v>200000</v>
      </c>
      <c r="P209" s="43" t="str">
        <f t="shared" si="101"/>
        <v>NA</v>
      </c>
      <c r="Q209" s="24">
        <f t="shared" si="102"/>
        <v>18347.921900000001</v>
      </c>
      <c r="R209" s="43">
        <f t="shared" si="103"/>
        <v>0</v>
      </c>
      <c r="S209" s="24">
        <f t="shared" si="104"/>
        <v>1000000</v>
      </c>
      <c r="T209" s="25" t="str">
        <f t="shared" si="105"/>
        <v>Y</v>
      </c>
      <c r="U209" s="44">
        <f t="shared" si="106"/>
        <v>2</v>
      </c>
      <c r="V209" s="45">
        <f t="shared" si="107"/>
        <v>200000</v>
      </c>
      <c r="W209" s="45">
        <f t="shared" si="108"/>
        <v>1000000</v>
      </c>
      <c r="X209" s="28">
        <f t="shared" si="109"/>
        <v>19406.596993630003</v>
      </c>
      <c r="Y209" s="28">
        <f t="shared" si="110"/>
        <v>0</v>
      </c>
      <c r="Z209" s="45" t="str">
        <f t="shared" si="111"/>
        <v>NA</v>
      </c>
      <c r="AA209" s="29" t="str">
        <f t="shared" si="112"/>
        <v>N</v>
      </c>
      <c r="AB209" s="46">
        <f t="shared" si="113"/>
        <v>1</v>
      </c>
      <c r="AC209" s="31">
        <f t="shared" si="114"/>
        <v>20000</v>
      </c>
      <c r="AD209" s="31">
        <f t="shared" si="115"/>
        <v>65000</v>
      </c>
      <c r="AE209" s="31">
        <f t="shared" si="116"/>
        <v>20000</v>
      </c>
      <c r="AF209" s="47">
        <f t="shared" si="117"/>
        <v>526.35764016245594</v>
      </c>
      <c r="AG209" s="31">
        <f t="shared" si="118"/>
        <v>0</v>
      </c>
      <c r="AH209" s="48">
        <f t="shared" si="119"/>
        <v>0</v>
      </c>
      <c r="AI209" s="33">
        <f t="shared" si="120"/>
        <v>0</v>
      </c>
      <c r="AJ209" s="33">
        <f t="shared" si="121"/>
        <v>0</v>
      </c>
      <c r="AK209" s="33">
        <f t="shared" si="122"/>
        <v>0</v>
      </c>
      <c r="AL209" s="33">
        <f t="shared" si="123"/>
        <v>0</v>
      </c>
      <c r="AM209" s="34">
        <f t="shared" si="124"/>
        <v>526.35764016245594</v>
      </c>
    </row>
    <row r="210" spans="1:39" ht="15.75" customHeight="1" x14ac:dyDescent="0.3">
      <c r="A210" s="166" t="s">
        <v>1415</v>
      </c>
      <c r="B210" s="99">
        <v>14142</v>
      </c>
      <c r="C210" s="99">
        <v>97291</v>
      </c>
      <c r="D210" s="165">
        <v>45593</v>
      </c>
      <c r="E210" s="165">
        <v>45738</v>
      </c>
      <c r="F210" s="166">
        <v>4</v>
      </c>
      <c r="G210" s="178">
        <v>3.11</v>
      </c>
      <c r="H210" s="181">
        <v>0.5</v>
      </c>
      <c r="I210" s="180">
        <v>6.3299999999999995E-2</v>
      </c>
      <c r="J210" s="21">
        <f t="shared" si="95"/>
        <v>0.89000000000000012</v>
      </c>
      <c r="K210" s="21" t="str">
        <f t="shared" si="96"/>
        <v>Y</v>
      </c>
      <c r="L210" s="37" t="str">
        <f t="shared" si="97"/>
        <v>NA</v>
      </c>
      <c r="M210" s="8" t="str">
        <f t="shared" si="98"/>
        <v>Y</v>
      </c>
      <c r="N210" s="42">
        <f t="shared" si="99"/>
        <v>2</v>
      </c>
      <c r="O210" s="43">
        <f t="shared" si="100"/>
        <v>200000</v>
      </c>
      <c r="P210" s="43" t="str">
        <f t="shared" si="101"/>
        <v>NA</v>
      </c>
      <c r="Q210" s="24">
        <f t="shared" si="102"/>
        <v>15037.188599999999</v>
      </c>
      <c r="R210" s="43">
        <f t="shared" si="103"/>
        <v>0</v>
      </c>
      <c r="S210" s="24">
        <f t="shared" si="104"/>
        <v>1000000</v>
      </c>
      <c r="T210" s="25" t="str">
        <f t="shared" si="105"/>
        <v>N</v>
      </c>
      <c r="U210" s="44">
        <f t="shared" si="106"/>
        <v>1</v>
      </c>
      <c r="V210" s="45">
        <f t="shared" si="107"/>
        <v>20000</v>
      </c>
      <c r="W210" s="45">
        <f t="shared" si="108"/>
        <v>65000</v>
      </c>
      <c r="X210" s="28">
        <f t="shared" si="109"/>
        <v>0</v>
      </c>
      <c r="Y210" s="28">
        <f t="shared" si="110"/>
        <v>15989.042638379999</v>
      </c>
      <c r="Z210" s="45">
        <f t="shared" si="111"/>
        <v>0</v>
      </c>
      <c r="AA210" s="29" t="str">
        <f t="shared" si="112"/>
        <v>N</v>
      </c>
      <c r="AB210" s="46">
        <f t="shared" si="113"/>
        <v>0</v>
      </c>
      <c r="AC210" s="31">
        <f t="shared" si="114"/>
        <v>0</v>
      </c>
      <c r="AD210" s="31">
        <f t="shared" si="115"/>
        <v>0</v>
      </c>
      <c r="AE210" s="31">
        <f t="shared" si="116"/>
        <v>0</v>
      </c>
      <c r="AF210" s="47">
        <f t="shared" si="117"/>
        <v>0</v>
      </c>
      <c r="AG210" s="31">
        <f t="shared" si="118"/>
        <v>0</v>
      </c>
      <c r="AH210" s="48">
        <f t="shared" si="119"/>
        <v>0</v>
      </c>
      <c r="AI210" s="33">
        <f t="shared" si="120"/>
        <v>0</v>
      </c>
      <c r="AJ210" s="33">
        <f t="shared" si="121"/>
        <v>0</v>
      </c>
      <c r="AK210" s="33">
        <f t="shared" si="122"/>
        <v>0</v>
      </c>
      <c r="AL210" s="33">
        <f t="shared" si="123"/>
        <v>0</v>
      </c>
      <c r="AM210" s="34">
        <f t="shared" si="124"/>
        <v>15989.042638379999</v>
      </c>
    </row>
    <row r="211" spans="1:39" ht="15.75" customHeight="1" x14ac:dyDescent="0.3">
      <c r="A211" s="166" t="s">
        <v>1416</v>
      </c>
      <c r="B211" s="99">
        <v>20722</v>
      </c>
      <c r="C211" s="99">
        <v>76440</v>
      </c>
      <c r="D211" s="165">
        <v>45057</v>
      </c>
      <c r="E211" s="165">
        <v>45227</v>
      </c>
      <c r="F211" s="166">
        <v>4</v>
      </c>
      <c r="G211" s="178">
        <v>0.57999999999999996</v>
      </c>
      <c r="H211" s="181">
        <v>1</v>
      </c>
      <c r="I211" s="180">
        <v>7.7700000000000005E-2</v>
      </c>
      <c r="J211" s="21">
        <f t="shared" si="95"/>
        <v>3.42</v>
      </c>
      <c r="K211" s="21" t="str">
        <f t="shared" si="96"/>
        <v>Y</v>
      </c>
      <c r="L211" s="37" t="str">
        <f t="shared" si="97"/>
        <v>NA</v>
      </c>
      <c r="M211" s="8" t="str">
        <f t="shared" si="98"/>
        <v>Y</v>
      </c>
      <c r="N211" s="42">
        <f t="shared" si="99"/>
        <v>4</v>
      </c>
      <c r="O211" s="43">
        <f t="shared" si="100"/>
        <v>200000</v>
      </c>
      <c r="P211" s="43" t="str">
        <f t="shared" si="101"/>
        <v>NA</v>
      </c>
      <c r="Q211" s="24">
        <f t="shared" si="102"/>
        <v>22332.099400000003</v>
      </c>
      <c r="R211" s="43">
        <f t="shared" si="103"/>
        <v>0</v>
      </c>
      <c r="S211" s="24">
        <f t="shared" si="104"/>
        <v>1000000</v>
      </c>
      <c r="T211" s="25" t="str">
        <f t="shared" si="105"/>
        <v>Y</v>
      </c>
      <c r="U211" s="44">
        <f t="shared" si="106"/>
        <v>3</v>
      </c>
      <c r="V211" s="45">
        <f t="shared" si="107"/>
        <v>200000</v>
      </c>
      <c r="W211" s="45">
        <f t="shared" si="108"/>
        <v>1000000</v>
      </c>
      <c r="X211" s="28">
        <f t="shared" si="109"/>
        <v>24067.303523380004</v>
      </c>
      <c r="Y211" s="28">
        <f t="shared" si="110"/>
        <v>0</v>
      </c>
      <c r="Z211" s="45" t="str">
        <f t="shared" si="111"/>
        <v>NA</v>
      </c>
      <c r="AA211" s="29" t="str">
        <f t="shared" si="112"/>
        <v>Y</v>
      </c>
      <c r="AB211" s="46">
        <f t="shared" si="113"/>
        <v>2</v>
      </c>
      <c r="AC211" s="31">
        <f t="shared" si="114"/>
        <v>200000</v>
      </c>
      <c r="AD211" s="31">
        <f t="shared" si="115"/>
        <v>1000000</v>
      </c>
      <c r="AE211" s="31">
        <f t="shared" si="116"/>
        <v>25937.333007146633</v>
      </c>
      <c r="AF211" s="47">
        <f t="shared" si="117"/>
        <v>0</v>
      </c>
      <c r="AG211" s="31" t="str">
        <f t="shared" si="118"/>
        <v>NA</v>
      </c>
      <c r="AH211" s="48">
        <f t="shared" si="119"/>
        <v>1</v>
      </c>
      <c r="AI211" s="33">
        <f t="shared" si="120"/>
        <v>20000</v>
      </c>
      <c r="AJ211" s="33">
        <f t="shared" si="121"/>
        <v>65000</v>
      </c>
      <c r="AK211" s="33">
        <f t="shared" si="122"/>
        <v>20000</v>
      </c>
      <c r="AL211" s="33">
        <f t="shared" si="123"/>
        <v>7952.6637818019299</v>
      </c>
      <c r="AM211" s="34">
        <f t="shared" si="124"/>
        <v>7952.6637818019299</v>
      </c>
    </row>
    <row r="212" spans="1:39" ht="15.75" customHeight="1" x14ac:dyDescent="0.3">
      <c r="A212" s="166" t="s">
        <v>1417</v>
      </c>
      <c r="B212" s="99">
        <v>9799</v>
      </c>
      <c r="C212" s="99">
        <v>57869</v>
      </c>
      <c r="D212" s="165">
        <v>46118</v>
      </c>
      <c r="E212" s="165">
        <v>46295</v>
      </c>
      <c r="F212" s="166">
        <v>2</v>
      </c>
      <c r="G212" s="178">
        <v>0.76</v>
      </c>
      <c r="H212" s="181">
        <v>1</v>
      </c>
      <c r="I212" s="180">
        <v>6.0900000000000003E-2</v>
      </c>
      <c r="J212" s="21">
        <f t="shared" si="95"/>
        <v>1.24</v>
      </c>
      <c r="K212" s="21" t="str">
        <f t="shared" si="96"/>
        <v>Y</v>
      </c>
      <c r="L212" s="37" t="str">
        <f t="shared" si="97"/>
        <v>NA</v>
      </c>
      <c r="M212" s="8" t="str">
        <f t="shared" si="98"/>
        <v>Y</v>
      </c>
      <c r="N212" s="42">
        <f t="shared" si="99"/>
        <v>2</v>
      </c>
      <c r="O212" s="43">
        <f t="shared" si="100"/>
        <v>200000</v>
      </c>
      <c r="P212" s="43" t="str">
        <f t="shared" si="101"/>
        <v>NA</v>
      </c>
      <c r="Q212" s="24">
        <f t="shared" si="102"/>
        <v>10395.759099999999</v>
      </c>
      <c r="R212" s="43">
        <f t="shared" si="103"/>
        <v>0</v>
      </c>
      <c r="S212" s="24">
        <f t="shared" si="104"/>
        <v>1000000</v>
      </c>
      <c r="T212" s="25" t="str">
        <f t="shared" si="105"/>
        <v>Y</v>
      </c>
      <c r="U212" s="44">
        <f t="shared" si="106"/>
        <v>1</v>
      </c>
      <c r="V212" s="45">
        <f t="shared" si="107"/>
        <v>200000</v>
      </c>
      <c r="W212" s="45">
        <f t="shared" si="108"/>
        <v>1000000</v>
      </c>
      <c r="X212" s="28">
        <f t="shared" si="109"/>
        <v>11028.860829189998</v>
      </c>
      <c r="Y212" s="28">
        <f t="shared" si="110"/>
        <v>0</v>
      </c>
      <c r="Z212" s="45" t="str">
        <f t="shared" si="111"/>
        <v>NA</v>
      </c>
      <c r="AA212" s="29" t="str">
        <f t="shared" si="112"/>
        <v>N</v>
      </c>
      <c r="AB212" s="46">
        <f t="shared" si="113"/>
        <v>0</v>
      </c>
      <c r="AC212" s="31">
        <f t="shared" si="114"/>
        <v>0</v>
      </c>
      <c r="AD212" s="31">
        <f t="shared" si="115"/>
        <v>0</v>
      </c>
      <c r="AE212" s="31">
        <f t="shared" si="116"/>
        <v>0</v>
      </c>
      <c r="AF212" s="47">
        <f t="shared" si="117"/>
        <v>0</v>
      </c>
      <c r="AG212" s="31">
        <f t="shared" si="118"/>
        <v>0</v>
      </c>
      <c r="AH212" s="48">
        <f t="shared" si="119"/>
        <v>0</v>
      </c>
      <c r="AI212" s="33">
        <f t="shared" si="120"/>
        <v>0</v>
      </c>
      <c r="AJ212" s="33">
        <f t="shared" si="121"/>
        <v>0</v>
      </c>
      <c r="AK212" s="33">
        <f t="shared" si="122"/>
        <v>0</v>
      </c>
      <c r="AL212" s="33">
        <f t="shared" si="123"/>
        <v>0</v>
      </c>
      <c r="AM212" s="34">
        <f t="shared" si="124"/>
        <v>0</v>
      </c>
    </row>
    <row r="213" spans="1:39" ht="15.75" customHeight="1" x14ac:dyDescent="0.3">
      <c r="A213" s="166" t="s">
        <v>1418</v>
      </c>
      <c r="B213" s="99">
        <v>11621</v>
      </c>
      <c r="C213" s="99">
        <v>92213</v>
      </c>
      <c r="D213" s="165">
        <v>45649</v>
      </c>
      <c r="E213" s="165">
        <v>45966</v>
      </c>
      <c r="F213" s="166">
        <v>4</v>
      </c>
      <c r="G213" s="178">
        <v>0.64</v>
      </c>
      <c r="H213" s="181">
        <v>0.5</v>
      </c>
      <c r="I213" s="180">
        <v>3.2000000000000001E-2</v>
      </c>
      <c r="J213" s="21">
        <f t="shared" si="95"/>
        <v>3.36</v>
      </c>
      <c r="K213" s="21" t="str">
        <f t="shared" si="96"/>
        <v>Y</v>
      </c>
      <c r="L213" s="37" t="str">
        <f t="shared" si="97"/>
        <v>NA</v>
      </c>
      <c r="M213" s="8" t="str">
        <f t="shared" si="98"/>
        <v>Y</v>
      </c>
      <c r="N213" s="42">
        <f t="shared" si="99"/>
        <v>7</v>
      </c>
      <c r="O213" s="43">
        <f t="shared" si="100"/>
        <v>200000</v>
      </c>
      <c r="P213" s="43" t="str">
        <f t="shared" si="101"/>
        <v>NA</v>
      </c>
      <c r="Q213" s="24">
        <f t="shared" si="102"/>
        <v>11992.872000000001</v>
      </c>
      <c r="R213" s="43">
        <f t="shared" si="103"/>
        <v>0</v>
      </c>
      <c r="S213" s="24">
        <f t="shared" si="104"/>
        <v>1000000</v>
      </c>
      <c r="T213" s="25" t="str">
        <f t="shared" si="105"/>
        <v>Y</v>
      </c>
      <c r="U213" s="44">
        <f t="shared" si="106"/>
        <v>6</v>
      </c>
      <c r="V213" s="45">
        <f t="shared" si="107"/>
        <v>200000</v>
      </c>
      <c r="W213" s="45">
        <f t="shared" si="108"/>
        <v>1000000</v>
      </c>
      <c r="X213" s="28">
        <f t="shared" si="109"/>
        <v>12376.643904000002</v>
      </c>
      <c r="Y213" s="28">
        <f t="shared" si="110"/>
        <v>0</v>
      </c>
      <c r="Z213" s="45" t="str">
        <f t="shared" si="111"/>
        <v>NA</v>
      </c>
      <c r="AA213" s="29" t="str">
        <f t="shared" si="112"/>
        <v>Y</v>
      </c>
      <c r="AB213" s="46">
        <f t="shared" si="113"/>
        <v>5</v>
      </c>
      <c r="AC213" s="31">
        <f t="shared" si="114"/>
        <v>200000</v>
      </c>
      <c r="AD213" s="31">
        <f t="shared" si="115"/>
        <v>1000000</v>
      </c>
      <c r="AE213" s="31">
        <f t="shared" si="116"/>
        <v>12772.696508928002</v>
      </c>
      <c r="AF213" s="47">
        <f t="shared" si="117"/>
        <v>0</v>
      </c>
      <c r="AG213" s="31" t="str">
        <f t="shared" si="118"/>
        <v>NA</v>
      </c>
      <c r="AH213" s="48">
        <f t="shared" si="119"/>
        <v>4</v>
      </c>
      <c r="AI213" s="33">
        <f t="shared" si="120"/>
        <v>20000</v>
      </c>
      <c r="AJ213" s="33">
        <f t="shared" si="121"/>
        <v>65000</v>
      </c>
      <c r="AK213" s="33">
        <f t="shared" si="122"/>
        <v>13181.422797213698</v>
      </c>
      <c r="AL213" s="33">
        <f t="shared" si="123"/>
        <v>0</v>
      </c>
      <c r="AM213" s="34">
        <f t="shared" si="124"/>
        <v>0</v>
      </c>
    </row>
    <row r="214" spans="1:39" ht="15.75" customHeight="1" x14ac:dyDescent="0.3">
      <c r="A214" s="166" t="s">
        <v>1419</v>
      </c>
      <c r="B214" s="99">
        <v>12629</v>
      </c>
      <c r="C214" s="99">
        <v>29509</v>
      </c>
      <c r="D214" s="165">
        <v>45999</v>
      </c>
      <c r="E214" s="165">
        <v>46240</v>
      </c>
      <c r="F214" s="166">
        <v>4</v>
      </c>
      <c r="G214" s="178">
        <v>2.9</v>
      </c>
      <c r="H214" s="181">
        <v>0.25</v>
      </c>
      <c r="I214" s="180">
        <v>6.2700000000000006E-2</v>
      </c>
      <c r="J214" s="21">
        <f t="shared" si="95"/>
        <v>1.1000000000000001</v>
      </c>
      <c r="K214" s="21" t="str">
        <f t="shared" si="96"/>
        <v>Y</v>
      </c>
      <c r="L214" s="37" t="str">
        <f t="shared" si="97"/>
        <v>NA</v>
      </c>
      <c r="M214" s="8" t="str">
        <f t="shared" si="98"/>
        <v>Y</v>
      </c>
      <c r="N214" s="42">
        <f t="shared" si="99"/>
        <v>5</v>
      </c>
      <c r="O214" s="43">
        <f t="shared" si="100"/>
        <v>200000</v>
      </c>
      <c r="P214" s="43" t="str">
        <f t="shared" si="101"/>
        <v>NA</v>
      </c>
      <c r="Q214" s="24">
        <f t="shared" si="102"/>
        <v>13420.838299999999</v>
      </c>
      <c r="R214" s="43">
        <f t="shared" si="103"/>
        <v>0</v>
      </c>
      <c r="S214" s="24">
        <f t="shared" si="104"/>
        <v>1000000</v>
      </c>
      <c r="T214" s="25" t="str">
        <f t="shared" si="105"/>
        <v>Y</v>
      </c>
      <c r="U214" s="44">
        <f t="shared" si="106"/>
        <v>4</v>
      </c>
      <c r="V214" s="45">
        <f t="shared" si="107"/>
        <v>200000</v>
      </c>
      <c r="W214" s="45">
        <f t="shared" si="108"/>
        <v>1000000</v>
      </c>
      <c r="X214" s="28">
        <f t="shared" si="109"/>
        <v>14262.324861409999</v>
      </c>
      <c r="Y214" s="28">
        <f t="shared" si="110"/>
        <v>0</v>
      </c>
      <c r="Z214" s="45" t="str">
        <f t="shared" si="111"/>
        <v>NA</v>
      </c>
      <c r="AA214" s="29" t="str">
        <f t="shared" si="112"/>
        <v>N</v>
      </c>
      <c r="AB214" s="46">
        <f t="shared" si="113"/>
        <v>3</v>
      </c>
      <c r="AC214" s="31">
        <f t="shared" si="114"/>
        <v>20000</v>
      </c>
      <c r="AD214" s="31">
        <f t="shared" si="115"/>
        <v>65000</v>
      </c>
      <c r="AE214" s="31">
        <f t="shared" si="116"/>
        <v>15156.572630220406</v>
      </c>
      <c r="AF214" s="47">
        <f t="shared" si="117"/>
        <v>0</v>
      </c>
      <c r="AG214" s="31">
        <f t="shared" si="118"/>
        <v>0</v>
      </c>
      <c r="AH214" s="48">
        <f t="shared" si="119"/>
        <v>2</v>
      </c>
      <c r="AI214" s="33">
        <f t="shared" si="120"/>
        <v>20000</v>
      </c>
      <c r="AJ214" s="33">
        <f t="shared" si="121"/>
        <v>65000</v>
      </c>
      <c r="AK214" s="33">
        <f t="shared" si="122"/>
        <v>0</v>
      </c>
      <c r="AL214" s="33">
        <f t="shared" si="123"/>
        <v>16106.889734135224</v>
      </c>
      <c r="AM214" s="34">
        <f t="shared" si="124"/>
        <v>16106.889734135224</v>
      </c>
    </row>
    <row r="215" spans="1:39" ht="15.75" customHeight="1" x14ac:dyDescent="0.3">
      <c r="A215" s="166" t="s">
        <v>1420</v>
      </c>
      <c r="B215" s="99">
        <v>23033</v>
      </c>
      <c r="C215" s="99">
        <v>53734</v>
      </c>
      <c r="D215" s="165">
        <v>45371</v>
      </c>
      <c r="E215" s="165">
        <v>45735</v>
      </c>
      <c r="F215" s="166">
        <v>4</v>
      </c>
      <c r="G215" s="178">
        <v>1.96</v>
      </c>
      <c r="H215" s="181">
        <v>0.5</v>
      </c>
      <c r="I215" s="180">
        <v>6.7900000000000002E-2</v>
      </c>
      <c r="J215" s="21">
        <f t="shared" si="95"/>
        <v>2.04</v>
      </c>
      <c r="K215" s="21" t="str">
        <f t="shared" si="96"/>
        <v>Y</v>
      </c>
      <c r="L215" s="37" t="str">
        <f t="shared" si="97"/>
        <v>NA</v>
      </c>
      <c r="M215" s="8" t="str">
        <f t="shared" si="98"/>
        <v>Y</v>
      </c>
      <c r="N215" s="42">
        <f t="shared" si="99"/>
        <v>5</v>
      </c>
      <c r="O215" s="43">
        <f t="shared" si="100"/>
        <v>200000</v>
      </c>
      <c r="P215" s="43" t="str">
        <f t="shared" si="101"/>
        <v>NA</v>
      </c>
      <c r="Q215" s="24">
        <f t="shared" si="102"/>
        <v>24596.940700000003</v>
      </c>
      <c r="R215" s="43">
        <f t="shared" si="103"/>
        <v>0</v>
      </c>
      <c r="S215" s="24">
        <f t="shared" si="104"/>
        <v>1000000</v>
      </c>
      <c r="T215" s="25" t="str">
        <f t="shared" si="105"/>
        <v>Y</v>
      </c>
      <c r="U215" s="44">
        <f t="shared" si="106"/>
        <v>4</v>
      </c>
      <c r="V215" s="45">
        <f t="shared" si="107"/>
        <v>200000</v>
      </c>
      <c r="W215" s="45">
        <f t="shared" si="108"/>
        <v>1000000</v>
      </c>
      <c r="X215" s="28">
        <f t="shared" si="109"/>
        <v>26267.072973530005</v>
      </c>
      <c r="Y215" s="28">
        <f t="shared" si="110"/>
        <v>0</v>
      </c>
      <c r="Z215" s="45" t="str">
        <f t="shared" si="111"/>
        <v>NA</v>
      </c>
      <c r="AA215" s="29" t="str">
        <f t="shared" si="112"/>
        <v>Y</v>
      </c>
      <c r="AB215" s="46">
        <f t="shared" si="113"/>
        <v>3</v>
      </c>
      <c r="AC215" s="31">
        <f t="shared" si="114"/>
        <v>200000</v>
      </c>
      <c r="AD215" s="31">
        <f t="shared" si="115"/>
        <v>1000000</v>
      </c>
      <c r="AE215" s="31">
        <f t="shared" si="116"/>
        <v>28050.607228432695</v>
      </c>
      <c r="AF215" s="47">
        <f t="shared" si="117"/>
        <v>0</v>
      </c>
      <c r="AG215" s="31" t="str">
        <f t="shared" si="118"/>
        <v>NA</v>
      </c>
      <c r="AH215" s="48">
        <f t="shared" si="119"/>
        <v>2</v>
      </c>
      <c r="AI215" s="33">
        <f t="shared" si="120"/>
        <v>20000</v>
      </c>
      <c r="AJ215" s="33">
        <f t="shared" si="121"/>
        <v>65000</v>
      </c>
      <c r="AK215" s="33">
        <f t="shared" si="122"/>
        <v>20000</v>
      </c>
      <c r="AL215" s="33">
        <f t="shared" si="123"/>
        <v>9955.2434592432764</v>
      </c>
      <c r="AM215" s="34">
        <f t="shared" si="124"/>
        <v>9955.2434592432764</v>
      </c>
    </row>
    <row r="216" spans="1:39" ht="15.75" customHeight="1" x14ac:dyDescent="0.3">
      <c r="A216" s="166" t="s">
        <v>1421</v>
      </c>
      <c r="B216" s="99">
        <v>14352</v>
      </c>
      <c r="C216" s="99">
        <v>32106</v>
      </c>
      <c r="D216" s="165">
        <v>44630</v>
      </c>
      <c r="E216" s="165">
        <v>44705</v>
      </c>
      <c r="F216" s="166">
        <v>2</v>
      </c>
      <c r="G216" s="178">
        <v>1.1200000000000001</v>
      </c>
      <c r="H216" s="181">
        <v>0.25</v>
      </c>
      <c r="I216" s="180">
        <v>7.8899999999999998E-2</v>
      </c>
      <c r="J216" s="21">
        <f t="shared" si="95"/>
        <v>0.87999999999999989</v>
      </c>
      <c r="K216" s="21" t="str">
        <f t="shared" si="96"/>
        <v>Y</v>
      </c>
      <c r="L216" s="37" t="str">
        <f t="shared" si="97"/>
        <v>NA</v>
      </c>
      <c r="M216" s="8" t="str">
        <f t="shared" si="98"/>
        <v>Y</v>
      </c>
      <c r="N216" s="42">
        <f t="shared" si="99"/>
        <v>4</v>
      </c>
      <c r="O216" s="43">
        <f t="shared" si="100"/>
        <v>200000</v>
      </c>
      <c r="P216" s="43" t="str">
        <f t="shared" si="101"/>
        <v>NA</v>
      </c>
      <c r="Q216" s="24">
        <f t="shared" si="102"/>
        <v>15484.372799999999</v>
      </c>
      <c r="R216" s="43">
        <f t="shared" si="103"/>
        <v>0</v>
      </c>
      <c r="S216" s="24">
        <f t="shared" si="104"/>
        <v>1000000</v>
      </c>
      <c r="T216" s="25" t="str">
        <f t="shared" si="105"/>
        <v>N</v>
      </c>
      <c r="U216" s="44">
        <f t="shared" si="106"/>
        <v>3</v>
      </c>
      <c r="V216" s="45">
        <f t="shared" si="107"/>
        <v>20000</v>
      </c>
      <c r="W216" s="45">
        <f t="shared" si="108"/>
        <v>65000</v>
      </c>
      <c r="X216" s="28">
        <f t="shared" si="109"/>
        <v>16706.08981392</v>
      </c>
      <c r="Y216" s="28">
        <f t="shared" si="110"/>
        <v>0</v>
      </c>
      <c r="Z216" s="45">
        <f t="shared" si="111"/>
        <v>703.53738608000276</v>
      </c>
      <c r="AA216" s="29" t="str">
        <f t="shared" si="112"/>
        <v>N</v>
      </c>
      <c r="AB216" s="46">
        <f t="shared" si="113"/>
        <v>2</v>
      </c>
      <c r="AC216" s="31">
        <f t="shared" si="114"/>
        <v>20000</v>
      </c>
      <c r="AD216" s="31">
        <f t="shared" si="115"/>
        <v>65000</v>
      </c>
      <c r="AE216" s="31">
        <f t="shared" si="116"/>
        <v>703.53738608000276</v>
      </c>
      <c r="AF216" s="47">
        <f t="shared" si="117"/>
        <v>17320.662914158285</v>
      </c>
      <c r="AG216" s="31">
        <f t="shared" si="118"/>
        <v>0</v>
      </c>
      <c r="AH216" s="48">
        <f t="shared" si="119"/>
        <v>1</v>
      </c>
      <c r="AI216" s="33">
        <f t="shared" si="120"/>
        <v>20000</v>
      </c>
      <c r="AJ216" s="33">
        <f t="shared" si="121"/>
        <v>65000</v>
      </c>
      <c r="AK216" s="33">
        <f t="shared" si="122"/>
        <v>0</v>
      </c>
      <c r="AL216" s="33">
        <f t="shared" si="123"/>
        <v>19446.309703927087</v>
      </c>
      <c r="AM216" s="34">
        <f t="shared" si="124"/>
        <v>36766.972618085376</v>
      </c>
    </row>
    <row r="217" spans="1:39" ht="15.75" customHeight="1" x14ac:dyDescent="0.3">
      <c r="A217" s="166" t="s">
        <v>1422</v>
      </c>
      <c r="B217" s="99">
        <v>10760</v>
      </c>
      <c r="C217" s="99">
        <v>25523</v>
      </c>
      <c r="D217" s="165">
        <v>44492</v>
      </c>
      <c r="E217" s="165">
        <v>44725</v>
      </c>
      <c r="F217" s="166">
        <v>4</v>
      </c>
      <c r="G217" s="178">
        <v>0.83</v>
      </c>
      <c r="H217" s="181">
        <v>0.75</v>
      </c>
      <c r="I217" s="180">
        <v>7.6399999999999996E-2</v>
      </c>
      <c r="J217" s="21">
        <f t="shared" si="95"/>
        <v>3.17</v>
      </c>
      <c r="K217" s="21" t="str">
        <f t="shared" si="96"/>
        <v>Y</v>
      </c>
      <c r="L217" s="37" t="str">
        <f t="shared" si="97"/>
        <v>NA</v>
      </c>
      <c r="M217" s="8" t="str">
        <f t="shared" si="98"/>
        <v>Y</v>
      </c>
      <c r="N217" s="42">
        <f t="shared" si="99"/>
        <v>5</v>
      </c>
      <c r="O217" s="43">
        <f t="shared" si="100"/>
        <v>200000</v>
      </c>
      <c r="P217" s="43" t="str">
        <f t="shared" si="101"/>
        <v>NA</v>
      </c>
      <c r="Q217" s="24">
        <f t="shared" si="102"/>
        <v>11582.064</v>
      </c>
      <c r="R217" s="43">
        <f t="shared" si="103"/>
        <v>0</v>
      </c>
      <c r="S217" s="24">
        <f t="shared" si="104"/>
        <v>1000000</v>
      </c>
      <c r="T217" s="25" t="str">
        <f t="shared" si="105"/>
        <v>Y</v>
      </c>
      <c r="U217" s="44">
        <f t="shared" si="106"/>
        <v>4</v>
      </c>
      <c r="V217" s="45">
        <f t="shared" si="107"/>
        <v>200000</v>
      </c>
      <c r="W217" s="45">
        <f t="shared" si="108"/>
        <v>1000000</v>
      </c>
      <c r="X217" s="28">
        <f t="shared" si="109"/>
        <v>12466.9336896</v>
      </c>
      <c r="Y217" s="28">
        <f t="shared" si="110"/>
        <v>0</v>
      </c>
      <c r="Z217" s="45" t="str">
        <f t="shared" si="111"/>
        <v>NA</v>
      </c>
      <c r="AA217" s="29" t="str">
        <f t="shared" si="112"/>
        <v>Y</v>
      </c>
      <c r="AB217" s="46">
        <f t="shared" si="113"/>
        <v>3</v>
      </c>
      <c r="AC217" s="31">
        <f t="shared" si="114"/>
        <v>200000</v>
      </c>
      <c r="AD217" s="31">
        <f t="shared" si="115"/>
        <v>1000000</v>
      </c>
      <c r="AE217" s="31">
        <f t="shared" si="116"/>
        <v>13419.407423485442</v>
      </c>
      <c r="AF217" s="47">
        <f t="shared" si="117"/>
        <v>0</v>
      </c>
      <c r="AG217" s="31" t="str">
        <f t="shared" si="118"/>
        <v>NA</v>
      </c>
      <c r="AH217" s="48">
        <f t="shared" si="119"/>
        <v>2</v>
      </c>
      <c r="AI217" s="33">
        <f t="shared" si="120"/>
        <v>20000</v>
      </c>
      <c r="AJ217" s="33">
        <f t="shared" si="121"/>
        <v>65000</v>
      </c>
      <c r="AK217" s="33">
        <f t="shared" si="122"/>
        <v>14444.650150639729</v>
      </c>
      <c r="AL217" s="33">
        <f t="shared" si="123"/>
        <v>0</v>
      </c>
      <c r="AM217" s="34">
        <f t="shared" si="124"/>
        <v>0</v>
      </c>
    </row>
    <row r="218" spans="1:39" ht="15.75" customHeight="1" x14ac:dyDescent="0.3">
      <c r="A218" s="166" t="s">
        <v>1423</v>
      </c>
      <c r="B218" s="99">
        <v>23610</v>
      </c>
      <c r="C218" s="99">
        <v>112617</v>
      </c>
      <c r="D218" s="165">
        <v>45985</v>
      </c>
      <c r="E218" s="165">
        <v>46186</v>
      </c>
      <c r="F218" s="166">
        <v>4</v>
      </c>
      <c r="G218" s="178">
        <v>1.87</v>
      </c>
      <c r="H218" s="181">
        <v>1</v>
      </c>
      <c r="I218" s="180">
        <v>7.7200000000000005E-2</v>
      </c>
      <c r="J218" s="21">
        <f t="shared" si="95"/>
        <v>2.13</v>
      </c>
      <c r="K218" s="21" t="str">
        <f t="shared" si="96"/>
        <v>Y</v>
      </c>
      <c r="L218" s="37" t="str">
        <f t="shared" si="97"/>
        <v>NA</v>
      </c>
      <c r="M218" s="8" t="str">
        <f t="shared" si="98"/>
        <v>Y</v>
      </c>
      <c r="N218" s="42">
        <f t="shared" si="99"/>
        <v>3</v>
      </c>
      <c r="O218" s="43">
        <f t="shared" si="100"/>
        <v>200000</v>
      </c>
      <c r="P218" s="43" t="str">
        <f t="shared" si="101"/>
        <v>NA</v>
      </c>
      <c r="Q218" s="24">
        <f t="shared" si="102"/>
        <v>25432.691999999999</v>
      </c>
      <c r="R218" s="43">
        <f t="shared" si="103"/>
        <v>0</v>
      </c>
      <c r="S218" s="24">
        <f t="shared" si="104"/>
        <v>1000000</v>
      </c>
      <c r="T218" s="25" t="str">
        <f t="shared" si="105"/>
        <v>Y</v>
      </c>
      <c r="U218" s="44">
        <f t="shared" si="106"/>
        <v>2</v>
      </c>
      <c r="V218" s="45">
        <f t="shared" si="107"/>
        <v>200000</v>
      </c>
      <c r="W218" s="45">
        <f t="shared" si="108"/>
        <v>1000000</v>
      </c>
      <c r="X218" s="28">
        <f t="shared" si="109"/>
        <v>27396.095822399999</v>
      </c>
      <c r="Y218" s="28">
        <f t="shared" si="110"/>
        <v>0</v>
      </c>
      <c r="Z218" s="45" t="str">
        <f t="shared" si="111"/>
        <v>NA</v>
      </c>
      <c r="AA218" s="29" t="str">
        <f t="shared" si="112"/>
        <v>Y</v>
      </c>
      <c r="AB218" s="46">
        <f t="shared" si="113"/>
        <v>1</v>
      </c>
      <c r="AC218" s="31">
        <f t="shared" si="114"/>
        <v>200000</v>
      </c>
      <c r="AD218" s="31">
        <f t="shared" si="115"/>
        <v>1000000</v>
      </c>
      <c r="AE218" s="31">
        <f t="shared" si="116"/>
        <v>29511.074419889275</v>
      </c>
      <c r="AF218" s="47">
        <f t="shared" si="117"/>
        <v>0</v>
      </c>
      <c r="AG218" s="31" t="str">
        <f t="shared" si="118"/>
        <v>NA</v>
      </c>
      <c r="AH218" s="48">
        <f t="shared" si="119"/>
        <v>0</v>
      </c>
      <c r="AI218" s="33">
        <f t="shared" si="120"/>
        <v>0</v>
      </c>
      <c r="AJ218" s="33">
        <f t="shared" si="121"/>
        <v>0</v>
      </c>
      <c r="AK218" s="33">
        <f t="shared" si="122"/>
        <v>0</v>
      </c>
      <c r="AL218" s="33">
        <f t="shared" si="123"/>
        <v>0</v>
      </c>
      <c r="AM218" s="34">
        <f t="shared" si="124"/>
        <v>0</v>
      </c>
    </row>
    <row r="219" spans="1:39" ht="15.75" customHeight="1" x14ac:dyDescent="0.3">
      <c r="A219" s="166" t="s">
        <v>1424</v>
      </c>
      <c r="B219" s="99">
        <v>20336</v>
      </c>
      <c r="C219" s="99">
        <v>66097</v>
      </c>
      <c r="D219" s="165">
        <v>45810</v>
      </c>
      <c r="E219" s="165">
        <v>45897</v>
      </c>
      <c r="F219" s="166">
        <v>4</v>
      </c>
      <c r="G219" s="178">
        <v>0.73</v>
      </c>
      <c r="H219" s="181">
        <v>1</v>
      </c>
      <c r="I219" s="180">
        <v>6.0400000000000002E-2</v>
      </c>
      <c r="J219" s="21">
        <f t="shared" si="95"/>
        <v>3.27</v>
      </c>
      <c r="K219" s="21" t="str">
        <f t="shared" si="96"/>
        <v>Y</v>
      </c>
      <c r="L219" s="37" t="str">
        <f t="shared" si="97"/>
        <v>NA</v>
      </c>
      <c r="M219" s="8" t="str">
        <f t="shared" si="98"/>
        <v>Y</v>
      </c>
      <c r="N219" s="42">
        <f t="shared" si="99"/>
        <v>4</v>
      </c>
      <c r="O219" s="43">
        <f t="shared" si="100"/>
        <v>200000</v>
      </c>
      <c r="P219" s="43" t="str">
        <f t="shared" si="101"/>
        <v>NA</v>
      </c>
      <c r="Q219" s="24">
        <f t="shared" si="102"/>
        <v>21564.294399999999</v>
      </c>
      <c r="R219" s="43">
        <f t="shared" si="103"/>
        <v>0</v>
      </c>
      <c r="S219" s="24">
        <f t="shared" si="104"/>
        <v>1000000</v>
      </c>
      <c r="T219" s="25" t="str">
        <f t="shared" si="105"/>
        <v>Y</v>
      </c>
      <c r="U219" s="44">
        <f t="shared" si="106"/>
        <v>3</v>
      </c>
      <c r="V219" s="45">
        <f t="shared" si="107"/>
        <v>200000</v>
      </c>
      <c r="W219" s="45">
        <f t="shared" si="108"/>
        <v>1000000</v>
      </c>
      <c r="X219" s="28">
        <f t="shared" si="109"/>
        <v>22866.77778176</v>
      </c>
      <c r="Y219" s="28">
        <f t="shared" si="110"/>
        <v>0</v>
      </c>
      <c r="Z219" s="45" t="str">
        <f t="shared" si="111"/>
        <v>NA</v>
      </c>
      <c r="AA219" s="29" t="str">
        <f t="shared" si="112"/>
        <v>Y</v>
      </c>
      <c r="AB219" s="46">
        <f t="shared" si="113"/>
        <v>2</v>
      </c>
      <c r="AC219" s="31">
        <f t="shared" si="114"/>
        <v>200000</v>
      </c>
      <c r="AD219" s="31">
        <f t="shared" si="115"/>
        <v>1000000</v>
      </c>
      <c r="AE219" s="31">
        <f t="shared" si="116"/>
        <v>24247.931159778305</v>
      </c>
      <c r="AF219" s="47">
        <f t="shared" si="117"/>
        <v>0</v>
      </c>
      <c r="AG219" s="31" t="str">
        <f t="shared" si="118"/>
        <v>NA</v>
      </c>
      <c r="AH219" s="48">
        <f t="shared" si="119"/>
        <v>1</v>
      </c>
      <c r="AI219" s="33">
        <f t="shared" si="120"/>
        <v>20000</v>
      </c>
      <c r="AJ219" s="33">
        <f t="shared" si="121"/>
        <v>65000</v>
      </c>
      <c r="AK219" s="33">
        <f t="shared" si="122"/>
        <v>20000</v>
      </c>
      <c r="AL219" s="33">
        <f t="shared" si="123"/>
        <v>5712.5062018289136</v>
      </c>
      <c r="AM219" s="34">
        <f t="shared" si="124"/>
        <v>5712.5062018289136</v>
      </c>
    </row>
    <row r="220" spans="1:39" ht="15.75" customHeight="1" x14ac:dyDescent="0.3">
      <c r="A220" s="166" t="s">
        <v>1425</v>
      </c>
      <c r="B220" s="99">
        <v>16046</v>
      </c>
      <c r="C220" s="99">
        <v>64715</v>
      </c>
      <c r="D220" s="165">
        <v>45042</v>
      </c>
      <c r="E220" s="165">
        <v>45170</v>
      </c>
      <c r="F220" s="166">
        <v>2</v>
      </c>
      <c r="G220" s="178">
        <v>1.26</v>
      </c>
      <c r="H220" s="181">
        <v>1</v>
      </c>
      <c r="I220" s="180">
        <v>7.2900000000000006E-2</v>
      </c>
      <c r="J220" s="21">
        <f t="shared" si="95"/>
        <v>0.74</v>
      </c>
      <c r="K220" s="21" t="str">
        <f t="shared" si="96"/>
        <v>Y</v>
      </c>
      <c r="L220" s="37" t="str">
        <f t="shared" si="97"/>
        <v>NA</v>
      </c>
      <c r="M220" s="8" t="str">
        <f t="shared" si="98"/>
        <v>Y</v>
      </c>
      <c r="N220" s="42">
        <f t="shared" si="99"/>
        <v>1</v>
      </c>
      <c r="O220" s="43">
        <f t="shared" si="100"/>
        <v>200000</v>
      </c>
      <c r="P220" s="43" t="str">
        <f t="shared" si="101"/>
        <v>NA</v>
      </c>
      <c r="Q220" s="24">
        <f t="shared" si="102"/>
        <v>17215.753399999998</v>
      </c>
      <c r="R220" s="43">
        <f t="shared" si="103"/>
        <v>0</v>
      </c>
      <c r="S220" s="24">
        <f t="shared" si="104"/>
        <v>1000000</v>
      </c>
      <c r="T220" s="25" t="str">
        <f t="shared" si="105"/>
        <v>N</v>
      </c>
      <c r="U220" s="44">
        <f t="shared" si="106"/>
        <v>0</v>
      </c>
      <c r="V220" s="45">
        <f t="shared" si="107"/>
        <v>0</v>
      </c>
      <c r="W220" s="45">
        <f t="shared" si="108"/>
        <v>0</v>
      </c>
      <c r="X220" s="28">
        <f t="shared" si="109"/>
        <v>0</v>
      </c>
      <c r="Y220" s="28">
        <f t="shared" si="110"/>
        <v>0</v>
      </c>
      <c r="Z220" s="45">
        <f t="shared" si="111"/>
        <v>0</v>
      </c>
      <c r="AA220" s="29" t="str">
        <f t="shared" si="112"/>
        <v>N</v>
      </c>
      <c r="AB220" s="46">
        <f t="shared" si="113"/>
        <v>0</v>
      </c>
      <c r="AC220" s="31">
        <f t="shared" si="114"/>
        <v>0</v>
      </c>
      <c r="AD220" s="31">
        <f t="shared" si="115"/>
        <v>0</v>
      </c>
      <c r="AE220" s="31">
        <f t="shared" si="116"/>
        <v>0</v>
      </c>
      <c r="AF220" s="47">
        <f t="shared" si="117"/>
        <v>0</v>
      </c>
      <c r="AG220" s="31">
        <f t="shared" si="118"/>
        <v>0</v>
      </c>
      <c r="AH220" s="48">
        <f t="shared" si="119"/>
        <v>0</v>
      </c>
      <c r="AI220" s="33">
        <f t="shared" si="120"/>
        <v>0</v>
      </c>
      <c r="AJ220" s="33">
        <f t="shared" si="121"/>
        <v>0</v>
      </c>
      <c r="AK220" s="33">
        <f t="shared" si="122"/>
        <v>0</v>
      </c>
      <c r="AL220" s="33">
        <f t="shared" si="123"/>
        <v>0</v>
      </c>
      <c r="AM220" s="34">
        <f t="shared" si="124"/>
        <v>0</v>
      </c>
    </row>
    <row r="221" spans="1:39" ht="15.75" customHeight="1" x14ac:dyDescent="0.3">
      <c r="A221" s="166" t="s">
        <v>1426</v>
      </c>
      <c r="B221" s="99">
        <v>7842</v>
      </c>
      <c r="C221" s="99">
        <v>70380</v>
      </c>
      <c r="D221" s="165">
        <v>44834</v>
      </c>
      <c r="E221" s="165">
        <v>44912</v>
      </c>
      <c r="F221" s="166">
        <v>2</v>
      </c>
      <c r="G221" s="178">
        <v>1.97</v>
      </c>
      <c r="H221" s="181">
        <v>1</v>
      </c>
      <c r="I221" s="180">
        <v>3.7699999999999997E-2</v>
      </c>
      <c r="J221" s="21">
        <f t="shared" si="95"/>
        <v>3.0000000000000027E-2</v>
      </c>
      <c r="K221" s="21" t="str">
        <f t="shared" si="96"/>
        <v>Y</v>
      </c>
      <c r="L221" s="37" t="str">
        <f t="shared" si="97"/>
        <v>NA</v>
      </c>
      <c r="M221" s="8" t="str">
        <f t="shared" si="98"/>
        <v>Y</v>
      </c>
      <c r="N221" s="42">
        <f t="shared" si="99"/>
        <v>1</v>
      </c>
      <c r="O221" s="43">
        <f t="shared" si="100"/>
        <v>200000</v>
      </c>
      <c r="P221" s="43" t="str">
        <f t="shared" si="101"/>
        <v>NA</v>
      </c>
      <c r="Q221" s="24">
        <f t="shared" si="102"/>
        <v>8137.6434000000008</v>
      </c>
      <c r="R221" s="43">
        <f t="shared" si="103"/>
        <v>0</v>
      </c>
      <c r="S221" s="24">
        <f t="shared" si="104"/>
        <v>1000000</v>
      </c>
      <c r="T221" s="25" t="str">
        <f t="shared" si="105"/>
        <v>N</v>
      </c>
      <c r="U221" s="44">
        <f t="shared" si="106"/>
        <v>0</v>
      </c>
      <c r="V221" s="45">
        <f t="shared" si="107"/>
        <v>0</v>
      </c>
      <c r="W221" s="45">
        <f t="shared" si="108"/>
        <v>0</v>
      </c>
      <c r="X221" s="28">
        <f t="shared" si="109"/>
        <v>0</v>
      </c>
      <c r="Y221" s="28">
        <f t="shared" si="110"/>
        <v>0</v>
      </c>
      <c r="Z221" s="45">
        <f t="shared" si="111"/>
        <v>0</v>
      </c>
      <c r="AA221" s="29" t="str">
        <f t="shared" si="112"/>
        <v>N</v>
      </c>
      <c r="AB221" s="46">
        <f t="shared" si="113"/>
        <v>0</v>
      </c>
      <c r="AC221" s="31">
        <f t="shared" si="114"/>
        <v>0</v>
      </c>
      <c r="AD221" s="31">
        <f t="shared" si="115"/>
        <v>0</v>
      </c>
      <c r="AE221" s="31">
        <f t="shared" si="116"/>
        <v>0</v>
      </c>
      <c r="AF221" s="47">
        <f t="shared" si="117"/>
        <v>0</v>
      </c>
      <c r="AG221" s="31">
        <f t="shared" si="118"/>
        <v>0</v>
      </c>
      <c r="AH221" s="48">
        <f t="shared" si="119"/>
        <v>0</v>
      </c>
      <c r="AI221" s="33">
        <f t="shared" si="120"/>
        <v>0</v>
      </c>
      <c r="AJ221" s="33">
        <f t="shared" si="121"/>
        <v>0</v>
      </c>
      <c r="AK221" s="33">
        <f t="shared" si="122"/>
        <v>0</v>
      </c>
      <c r="AL221" s="33">
        <f t="shared" si="123"/>
        <v>0</v>
      </c>
      <c r="AM221" s="34">
        <f t="shared" si="124"/>
        <v>0</v>
      </c>
    </row>
    <row r="222" spans="1:39" ht="15.75" customHeight="1" x14ac:dyDescent="0.3">
      <c r="A222" s="166" t="s">
        <v>1427</v>
      </c>
      <c r="B222" s="99">
        <v>13545</v>
      </c>
      <c r="C222" s="99">
        <v>73820</v>
      </c>
      <c r="D222" s="165">
        <v>45722</v>
      </c>
      <c r="E222" s="165">
        <v>45980</v>
      </c>
      <c r="F222" s="166">
        <v>4</v>
      </c>
      <c r="G222" s="178">
        <v>3.82</v>
      </c>
      <c r="H222" s="181">
        <v>0.75</v>
      </c>
      <c r="I222" s="180">
        <v>5.5800000000000002E-2</v>
      </c>
      <c r="J222" s="21">
        <f t="shared" si="95"/>
        <v>0.18000000000000016</v>
      </c>
      <c r="K222" s="21" t="str">
        <f t="shared" si="96"/>
        <v>Y</v>
      </c>
      <c r="L222" s="37" t="str">
        <f t="shared" si="97"/>
        <v>NA</v>
      </c>
      <c r="M222" s="8" t="str">
        <f t="shared" si="98"/>
        <v>Y</v>
      </c>
      <c r="N222" s="42">
        <f t="shared" si="99"/>
        <v>1</v>
      </c>
      <c r="O222" s="43">
        <f t="shared" si="100"/>
        <v>200000</v>
      </c>
      <c r="P222" s="43" t="str">
        <f t="shared" si="101"/>
        <v>NA</v>
      </c>
      <c r="Q222" s="24">
        <f t="shared" si="102"/>
        <v>14300.811000000002</v>
      </c>
      <c r="R222" s="43">
        <f t="shared" si="103"/>
        <v>0</v>
      </c>
      <c r="S222" s="24">
        <f t="shared" si="104"/>
        <v>1000000</v>
      </c>
      <c r="T222" s="25" t="str">
        <f t="shared" si="105"/>
        <v>N</v>
      </c>
      <c r="U222" s="44">
        <f t="shared" si="106"/>
        <v>0</v>
      </c>
      <c r="V222" s="45">
        <f t="shared" si="107"/>
        <v>0</v>
      </c>
      <c r="W222" s="45">
        <f t="shared" si="108"/>
        <v>0</v>
      </c>
      <c r="X222" s="28">
        <f t="shared" si="109"/>
        <v>0</v>
      </c>
      <c r="Y222" s="28">
        <f t="shared" si="110"/>
        <v>0</v>
      </c>
      <c r="Z222" s="45">
        <f t="shared" si="111"/>
        <v>0</v>
      </c>
      <c r="AA222" s="29" t="str">
        <f t="shared" si="112"/>
        <v>N</v>
      </c>
      <c r="AB222" s="46">
        <f t="shared" si="113"/>
        <v>0</v>
      </c>
      <c r="AC222" s="31">
        <f t="shared" si="114"/>
        <v>0</v>
      </c>
      <c r="AD222" s="31">
        <f t="shared" si="115"/>
        <v>0</v>
      </c>
      <c r="AE222" s="31">
        <f t="shared" si="116"/>
        <v>0</v>
      </c>
      <c r="AF222" s="47">
        <f t="shared" si="117"/>
        <v>0</v>
      </c>
      <c r="AG222" s="31">
        <f t="shared" si="118"/>
        <v>0</v>
      </c>
      <c r="AH222" s="48">
        <f t="shared" si="119"/>
        <v>0</v>
      </c>
      <c r="AI222" s="33">
        <f t="shared" si="120"/>
        <v>0</v>
      </c>
      <c r="AJ222" s="33">
        <f t="shared" si="121"/>
        <v>0</v>
      </c>
      <c r="AK222" s="33">
        <f t="shared" si="122"/>
        <v>0</v>
      </c>
      <c r="AL222" s="33">
        <f t="shared" si="123"/>
        <v>0</v>
      </c>
      <c r="AM222" s="34">
        <f t="shared" si="124"/>
        <v>0</v>
      </c>
    </row>
    <row r="223" spans="1:39" ht="15.75" customHeight="1" x14ac:dyDescent="0.3">
      <c r="A223" s="166" t="s">
        <v>1428</v>
      </c>
      <c r="B223" s="99">
        <v>13570</v>
      </c>
      <c r="C223" s="99">
        <v>70697</v>
      </c>
      <c r="D223" s="165">
        <v>44786</v>
      </c>
      <c r="E223" s="165">
        <v>44936</v>
      </c>
      <c r="F223" s="166">
        <v>2</v>
      </c>
      <c r="G223" s="178">
        <v>1.37</v>
      </c>
      <c r="H223" s="181">
        <v>1</v>
      </c>
      <c r="I223" s="180">
        <v>3.6499999999999998E-2</v>
      </c>
      <c r="J223" s="21">
        <f t="shared" si="95"/>
        <v>0.62999999999999989</v>
      </c>
      <c r="K223" s="21" t="str">
        <f t="shared" si="96"/>
        <v>Y</v>
      </c>
      <c r="L223" s="37" t="str">
        <f t="shared" si="97"/>
        <v>NA</v>
      </c>
      <c r="M223" s="8" t="str">
        <f t="shared" si="98"/>
        <v>Y</v>
      </c>
      <c r="N223" s="42">
        <f t="shared" si="99"/>
        <v>1</v>
      </c>
      <c r="O223" s="43">
        <f t="shared" si="100"/>
        <v>200000</v>
      </c>
      <c r="P223" s="43" t="str">
        <f t="shared" si="101"/>
        <v>NA</v>
      </c>
      <c r="Q223" s="24">
        <f t="shared" si="102"/>
        <v>14065.305</v>
      </c>
      <c r="R223" s="43">
        <f t="shared" si="103"/>
        <v>0</v>
      </c>
      <c r="S223" s="24">
        <f t="shared" si="104"/>
        <v>1000000</v>
      </c>
      <c r="T223" s="25" t="str">
        <f t="shared" si="105"/>
        <v>N</v>
      </c>
      <c r="U223" s="44">
        <f t="shared" si="106"/>
        <v>0</v>
      </c>
      <c r="V223" s="45">
        <f t="shared" si="107"/>
        <v>0</v>
      </c>
      <c r="W223" s="45">
        <f t="shared" si="108"/>
        <v>0</v>
      </c>
      <c r="X223" s="28">
        <f t="shared" si="109"/>
        <v>0</v>
      </c>
      <c r="Y223" s="28">
        <f t="shared" si="110"/>
        <v>0</v>
      </c>
      <c r="Z223" s="45">
        <f t="shared" si="111"/>
        <v>0</v>
      </c>
      <c r="AA223" s="29" t="str">
        <f t="shared" si="112"/>
        <v>N</v>
      </c>
      <c r="AB223" s="46">
        <f t="shared" si="113"/>
        <v>0</v>
      </c>
      <c r="AC223" s="31">
        <f t="shared" si="114"/>
        <v>0</v>
      </c>
      <c r="AD223" s="31">
        <f t="shared" si="115"/>
        <v>0</v>
      </c>
      <c r="AE223" s="31">
        <f t="shared" si="116"/>
        <v>0</v>
      </c>
      <c r="AF223" s="47">
        <f t="shared" si="117"/>
        <v>0</v>
      </c>
      <c r="AG223" s="31">
        <f t="shared" si="118"/>
        <v>0</v>
      </c>
      <c r="AH223" s="48">
        <f t="shared" si="119"/>
        <v>0</v>
      </c>
      <c r="AI223" s="33">
        <f t="shared" si="120"/>
        <v>0</v>
      </c>
      <c r="AJ223" s="33">
        <f t="shared" si="121"/>
        <v>0</v>
      </c>
      <c r="AK223" s="33">
        <f t="shared" si="122"/>
        <v>0</v>
      </c>
      <c r="AL223" s="33">
        <f t="shared" si="123"/>
        <v>0</v>
      </c>
      <c r="AM223" s="34">
        <f t="shared" si="124"/>
        <v>0</v>
      </c>
    </row>
    <row r="224" spans="1:39" ht="15.75" customHeight="1" x14ac:dyDescent="0.3">
      <c r="A224" s="166" t="s">
        <v>1429</v>
      </c>
      <c r="B224" s="99">
        <v>15190</v>
      </c>
      <c r="C224" s="99">
        <v>40579</v>
      </c>
      <c r="D224" s="165">
        <v>44896</v>
      </c>
      <c r="E224" s="165">
        <v>45077</v>
      </c>
      <c r="F224" s="166">
        <v>4</v>
      </c>
      <c r="G224" s="178">
        <v>2.5</v>
      </c>
      <c r="H224" s="181">
        <v>0.5</v>
      </c>
      <c r="I224" s="180">
        <v>8.2000000000000003E-2</v>
      </c>
      <c r="J224" s="21">
        <f t="shared" si="95"/>
        <v>1.5</v>
      </c>
      <c r="K224" s="21" t="str">
        <f t="shared" si="96"/>
        <v>Y</v>
      </c>
      <c r="L224" s="37" t="str">
        <f t="shared" si="97"/>
        <v>NA</v>
      </c>
      <c r="M224" s="8" t="str">
        <f t="shared" si="98"/>
        <v>Y</v>
      </c>
      <c r="N224" s="42">
        <f t="shared" si="99"/>
        <v>3</v>
      </c>
      <c r="O224" s="43">
        <f t="shared" si="100"/>
        <v>200000</v>
      </c>
      <c r="P224" s="43" t="str">
        <f t="shared" si="101"/>
        <v>NA</v>
      </c>
      <c r="Q224" s="24">
        <f t="shared" si="102"/>
        <v>16435.580000000002</v>
      </c>
      <c r="R224" s="43">
        <f t="shared" si="103"/>
        <v>0</v>
      </c>
      <c r="S224" s="24">
        <f t="shared" si="104"/>
        <v>1000000</v>
      </c>
      <c r="T224" s="25" t="str">
        <f t="shared" si="105"/>
        <v>Y</v>
      </c>
      <c r="U224" s="44">
        <f t="shared" si="106"/>
        <v>2</v>
      </c>
      <c r="V224" s="45">
        <f t="shared" si="107"/>
        <v>200000</v>
      </c>
      <c r="W224" s="45">
        <f t="shared" si="108"/>
        <v>1000000</v>
      </c>
      <c r="X224" s="28">
        <f t="shared" si="109"/>
        <v>17783.297560000003</v>
      </c>
      <c r="Y224" s="28">
        <f t="shared" si="110"/>
        <v>0</v>
      </c>
      <c r="Z224" s="45" t="str">
        <f t="shared" si="111"/>
        <v>NA</v>
      </c>
      <c r="AA224" s="29" t="str">
        <f t="shared" si="112"/>
        <v>N</v>
      </c>
      <c r="AB224" s="46">
        <f t="shared" si="113"/>
        <v>1</v>
      </c>
      <c r="AC224" s="31">
        <f t="shared" si="114"/>
        <v>20000</v>
      </c>
      <c r="AD224" s="31">
        <f t="shared" si="115"/>
        <v>65000</v>
      </c>
      <c r="AE224" s="31">
        <f t="shared" si="116"/>
        <v>19241.527959920004</v>
      </c>
      <c r="AF224" s="47">
        <f t="shared" si="117"/>
        <v>0</v>
      </c>
      <c r="AG224" s="31">
        <f t="shared" si="118"/>
        <v>0</v>
      </c>
      <c r="AH224" s="48">
        <f t="shared" si="119"/>
        <v>0</v>
      </c>
      <c r="AI224" s="33">
        <f t="shared" si="120"/>
        <v>0</v>
      </c>
      <c r="AJ224" s="33">
        <f t="shared" si="121"/>
        <v>0</v>
      </c>
      <c r="AK224" s="33">
        <f t="shared" si="122"/>
        <v>0</v>
      </c>
      <c r="AL224" s="33">
        <f t="shared" si="123"/>
        <v>0</v>
      </c>
      <c r="AM224" s="34">
        <f t="shared" si="124"/>
        <v>0</v>
      </c>
    </row>
    <row r="225" spans="1:39" ht="15.75" customHeight="1" x14ac:dyDescent="0.3">
      <c r="A225" s="166" t="s">
        <v>1430</v>
      </c>
      <c r="B225" s="99">
        <v>19908</v>
      </c>
      <c r="C225" s="99">
        <v>109303</v>
      </c>
      <c r="D225" s="165">
        <v>45439</v>
      </c>
      <c r="E225" s="165">
        <v>45681</v>
      </c>
      <c r="F225" s="166">
        <v>4</v>
      </c>
      <c r="G225" s="178">
        <v>3.05</v>
      </c>
      <c r="H225" s="181">
        <v>0.5</v>
      </c>
      <c r="I225" s="180">
        <v>6.83E-2</v>
      </c>
      <c r="J225" s="21">
        <f t="shared" si="95"/>
        <v>0.95000000000000018</v>
      </c>
      <c r="K225" s="21" t="str">
        <f t="shared" si="96"/>
        <v>Y</v>
      </c>
      <c r="L225" s="37" t="str">
        <f t="shared" si="97"/>
        <v>NA</v>
      </c>
      <c r="M225" s="8" t="str">
        <f t="shared" si="98"/>
        <v>Y</v>
      </c>
      <c r="N225" s="42">
        <f t="shared" si="99"/>
        <v>2</v>
      </c>
      <c r="O225" s="43">
        <f t="shared" si="100"/>
        <v>200000</v>
      </c>
      <c r="P225" s="43" t="str">
        <f t="shared" si="101"/>
        <v>NA</v>
      </c>
      <c r="Q225" s="24">
        <f t="shared" si="102"/>
        <v>21267.716400000001</v>
      </c>
      <c r="R225" s="43">
        <f t="shared" si="103"/>
        <v>0</v>
      </c>
      <c r="S225" s="24">
        <f t="shared" si="104"/>
        <v>1000000</v>
      </c>
      <c r="T225" s="25" t="str">
        <f t="shared" si="105"/>
        <v>N</v>
      </c>
      <c r="U225" s="44">
        <f t="shared" si="106"/>
        <v>1</v>
      </c>
      <c r="V225" s="45">
        <f t="shared" si="107"/>
        <v>20000</v>
      </c>
      <c r="W225" s="45">
        <f t="shared" si="108"/>
        <v>65000</v>
      </c>
      <c r="X225" s="28">
        <f t="shared" si="109"/>
        <v>0</v>
      </c>
      <c r="Y225" s="28">
        <f t="shared" si="110"/>
        <v>22720.301430120002</v>
      </c>
      <c r="Z225" s="45">
        <f t="shared" si="111"/>
        <v>0</v>
      </c>
      <c r="AA225" s="29" t="str">
        <f t="shared" si="112"/>
        <v>N</v>
      </c>
      <c r="AB225" s="46">
        <f t="shared" si="113"/>
        <v>0</v>
      </c>
      <c r="AC225" s="31">
        <f t="shared" si="114"/>
        <v>0</v>
      </c>
      <c r="AD225" s="31">
        <f t="shared" si="115"/>
        <v>0</v>
      </c>
      <c r="AE225" s="31">
        <f t="shared" si="116"/>
        <v>0</v>
      </c>
      <c r="AF225" s="47">
        <f t="shared" si="117"/>
        <v>0</v>
      </c>
      <c r="AG225" s="31">
        <f t="shared" si="118"/>
        <v>0</v>
      </c>
      <c r="AH225" s="48">
        <f t="shared" si="119"/>
        <v>0</v>
      </c>
      <c r="AI225" s="33">
        <f t="shared" si="120"/>
        <v>0</v>
      </c>
      <c r="AJ225" s="33">
        <f t="shared" si="121"/>
        <v>0</v>
      </c>
      <c r="AK225" s="33">
        <f t="shared" si="122"/>
        <v>0</v>
      </c>
      <c r="AL225" s="33">
        <f t="shared" si="123"/>
        <v>0</v>
      </c>
      <c r="AM225" s="34">
        <f t="shared" si="124"/>
        <v>22720.301430120002</v>
      </c>
    </row>
    <row r="226" spans="1:39" ht="15.75" customHeight="1" x14ac:dyDescent="0.3">
      <c r="A226" s="166" t="s">
        <v>1431</v>
      </c>
      <c r="B226" s="99">
        <v>22219</v>
      </c>
      <c r="C226" s="99">
        <v>90775</v>
      </c>
      <c r="D226" s="165">
        <v>45123</v>
      </c>
      <c r="E226" s="165">
        <v>45338</v>
      </c>
      <c r="F226" s="166">
        <v>2</v>
      </c>
      <c r="G226" s="178">
        <v>1.84</v>
      </c>
      <c r="H226" s="181">
        <v>0.25</v>
      </c>
      <c r="I226" s="180">
        <v>1.9300000000000001E-2</v>
      </c>
      <c r="J226" s="21">
        <f t="shared" si="95"/>
        <v>0.15999999999999992</v>
      </c>
      <c r="K226" s="21" t="str">
        <f t="shared" si="96"/>
        <v>Y</v>
      </c>
      <c r="L226" s="37" t="str">
        <f t="shared" si="97"/>
        <v>NA</v>
      </c>
      <c r="M226" s="8" t="str">
        <f t="shared" si="98"/>
        <v>Y</v>
      </c>
      <c r="N226" s="42">
        <f t="shared" si="99"/>
        <v>1</v>
      </c>
      <c r="O226" s="43">
        <f t="shared" si="100"/>
        <v>200000</v>
      </c>
      <c r="P226" s="43" t="str">
        <f t="shared" si="101"/>
        <v>NA</v>
      </c>
      <c r="Q226" s="24">
        <f t="shared" si="102"/>
        <v>22647.826700000001</v>
      </c>
      <c r="R226" s="43">
        <f t="shared" si="103"/>
        <v>0</v>
      </c>
      <c r="S226" s="24">
        <f t="shared" si="104"/>
        <v>1000000</v>
      </c>
      <c r="T226" s="25" t="str">
        <f t="shared" si="105"/>
        <v>N</v>
      </c>
      <c r="U226" s="44">
        <f t="shared" si="106"/>
        <v>0</v>
      </c>
      <c r="V226" s="45">
        <f t="shared" si="107"/>
        <v>0</v>
      </c>
      <c r="W226" s="45">
        <f t="shared" si="108"/>
        <v>0</v>
      </c>
      <c r="X226" s="28">
        <f t="shared" si="109"/>
        <v>0</v>
      </c>
      <c r="Y226" s="28">
        <f t="shared" si="110"/>
        <v>0</v>
      </c>
      <c r="Z226" s="45">
        <f t="shared" si="111"/>
        <v>0</v>
      </c>
      <c r="AA226" s="29" t="str">
        <f t="shared" si="112"/>
        <v>N</v>
      </c>
      <c r="AB226" s="46">
        <f t="shared" si="113"/>
        <v>0</v>
      </c>
      <c r="AC226" s="31">
        <f t="shared" si="114"/>
        <v>0</v>
      </c>
      <c r="AD226" s="31">
        <f t="shared" si="115"/>
        <v>0</v>
      </c>
      <c r="AE226" s="31">
        <f t="shared" si="116"/>
        <v>0</v>
      </c>
      <c r="AF226" s="47">
        <f t="shared" si="117"/>
        <v>0</v>
      </c>
      <c r="AG226" s="31">
        <f t="shared" si="118"/>
        <v>0</v>
      </c>
      <c r="AH226" s="48">
        <f t="shared" si="119"/>
        <v>0</v>
      </c>
      <c r="AI226" s="33">
        <f t="shared" si="120"/>
        <v>0</v>
      </c>
      <c r="AJ226" s="33">
        <f t="shared" si="121"/>
        <v>0</v>
      </c>
      <c r="AK226" s="33">
        <f t="shared" si="122"/>
        <v>0</v>
      </c>
      <c r="AL226" s="33">
        <f t="shared" si="123"/>
        <v>0</v>
      </c>
      <c r="AM226" s="34">
        <f t="shared" si="124"/>
        <v>0</v>
      </c>
    </row>
    <row r="227" spans="1:39" ht="15.75" customHeight="1" x14ac:dyDescent="0.3">
      <c r="A227" s="166" t="s">
        <v>1432</v>
      </c>
      <c r="B227" s="99">
        <v>11624</v>
      </c>
      <c r="C227" s="99">
        <v>96689</v>
      </c>
      <c r="D227" s="165">
        <v>45105</v>
      </c>
      <c r="E227" s="165">
        <v>45211</v>
      </c>
      <c r="F227" s="166">
        <v>2</v>
      </c>
      <c r="G227" s="178">
        <v>0.72</v>
      </c>
      <c r="H227" s="181">
        <v>1</v>
      </c>
      <c r="I227" s="180">
        <v>2.3099999999999999E-2</v>
      </c>
      <c r="J227" s="21">
        <f t="shared" si="95"/>
        <v>1.28</v>
      </c>
      <c r="K227" s="21" t="str">
        <f t="shared" si="96"/>
        <v>Y</v>
      </c>
      <c r="L227" s="37" t="str">
        <f t="shared" si="97"/>
        <v>NA</v>
      </c>
      <c r="M227" s="8" t="str">
        <f t="shared" si="98"/>
        <v>Y</v>
      </c>
      <c r="N227" s="42">
        <f t="shared" si="99"/>
        <v>2</v>
      </c>
      <c r="O227" s="43">
        <f t="shared" si="100"/>
        <v>200000</v>
      </c>
      <c r="P227" s="43" t="str">
        <f t="shared" si="101"/>
        <v>NA</v>
      </c>
      <c r="Q227" s="24">
        <f t="shared" si="102"/>
        <v>11892.514399999998</v>
      </c>
      <c r="R227" s="43">
        <f t="shared" si="103"/>
        <v>0</v>
      </c>
      <c r="S227" s="24">
        <f t="shared" si="104"/>
        <v>1000000</v>
      </c>
      <c r="T227" s="25" t="str">
        <f t="shared" si="105"/>
        <v>Y</v>
      </c>
      <c r="U227" s="44">
        <f t="shared" si="106"/>
        <v>1</v>
      </c>
      <c r="V227" s="45">
        <f t="shared" si="107"/>
        <v>200000</v>
      </c>
      <c r="W227" s="45">
        <f t="shared" si="108"/>
        <v>1000000</v>
      </c>
      <c r="X227" s="28">
        <f t="shared" si="109"/>
        <v>12167.231482639996</v>
      </c>
      <c r="Y227" s="28">
        <f t="shared" si="110"/>
        <v>0</v>
      </c>
      <c r="Z227" s="45" t="str">
        <f t="shared" si="111"/>
        <v>NA</v>
      </c>
      <c r="AA227" s="29" t="str">
        <f t="shared" si="112"/>
        <v>N</v>
      </c>
      <c r="AB227" s="46">
        <f t="shared" si="113"/>
        <v>0</v>
      </c>
      <c r="AC227" s="31">
        <f t="shared" si="114"/>
        <v>0</v>
      </c>
      <c r="AD227" s="31">
        <f t="shared" si="115"/>
        <v>0</v>
      </c>
      <c r="AE227" s="31">
        <f t="shared" si="116"/>
        <v>0</v>
      </c>
      <c r="AF227" s="47">
        <f t="shared" si="117"/>
        <v>0</v>
      </c>
      <c r="AG227" s="31">
        <f t="shared" si="118"/>
        <v>0</v>
      </c>
      <c r="AH227" s="48">
        <f t="shared" si="119"/>
        <v>0</v>
      </c>
      <c r="AI227" s="33">
        <f t="shared" si="120"/>
        <v>0</v>
      </c>
      <c r="AJ227" s="33">
        <f t="shared" si="121"/>
        <v>0</v>
      </c>
      <c r="AK227" s="33">
        <f t="shared" si="122"/>
        <v>0</v>
      </c>
      <c r="AL227" s="33">
        <f t="shared" si="123"/>
        <v>0</v>
      </c>
      <c r="AM227" s="34">
        <f t="shared" si="124"/>
        <v>0</v>
      </c>
    </row>
    <row r="228" spans="1:39" ht="15.75" customHeight="1" x14ac:dyDescent="0.3">
      <c r="A228" s="166" t="s">
        <v>1433</v>
      </c>
      <c r="B228" s="99">
        <v>21017</v>
      </c>
      <c r="C228" s="99">
        <v>42936</v>
      </c>
      <c r="D228" s="165">
        <v>45159</v>
      </c>
      <c r="E228" s="165">
        <v>45417</v>
      </c>
      <c r="F228" s="166">
        <v>2</v>
      </c>
      <c r="G228" s="178">
        <v>0.96</v>
      </c>
      <c r="H228" s="181">
        <v>1</v>
      </c>
      <c r="I228" s="180">
        <v>4.7E-2</v>
      </c>
      <c r="J228" s="21">
        <f t="shared" si="95"/>
        <v>1.04</v>
      </c>
      <c r="K228" s="21" t="str">
        <f t="shared" si="96"/>
        <v>Y</v>
      </c>
      <c r="L228" s="37" t="str">
        <f t="shared" si="97"/>
        <v>NA</v>
      </c>
      <c r="M228" s="8" t="str">
        <f t="shared" si="98"/>
        <v>Y</v>
      </c>
      <c r="N228" s="42">
        <f t="shared" si="99"/>
        <v>2</v>
      </c>
      <c r="O228" s="43">
        <f t="shared" si="100"/>
        <v>200000</v>
      </c>
      <c r="P228" s="43" t="str">
        <f t="shared" si="101"/>
        <v>NA</v>
      </c>
      <c r="Q228" s="24">
        <f t="shared" si="102"/>
        <v>22004.798999999999</v>
      </c>
      <c r="R228" s="43">
        <f t="shared" si="103"/>
        <v>0</v>
      </c>
      <c r="S228" s="24">
        <f t="shared" si="104"/>
        <v>1000000</v>
      </c>
      <c r="T228" s="25" t="str">
        <f t="shared" si="105"/>
        <v>Y</v>
      </c>
      <c r="U228" s="44">
        <f t="shared" si="106"/>
        <v>1</v>
      </c>
      <c r="V228" s="45">
        <f t="shared" si="107"/>
        <v>200000</v>
      </c>
      <c r="W228" s="45">
        <f t="shared" si="108"/>
        <v>1000000</v>
      </c>
      <c r="X228" s="28">
        <f t="shared" si="109"/>
        <v>23039.024552999999</v>
      </c>
      <c r="Y228" s="28">
        <f t="shared" si="110"/>
        <v>0</v>
      </c>
      <c r="Z228" s="45" t="str">
        <f t="shared" si="111"/>
        <v>NA</v>
      </c>
      <c r="AA228" s="29" t="str">
        <f t="shared" si="112"/>
        <v>N</v>
      </c>
      <c r="AB228" s="46">
        <f t="shared" si="113"/>
        <v>0</v>
      </c>
      <c r="AC228" s="31">
        <f t="shared" si="114"/>
        <v>0</v>
      </c>
      <c r="AD228" s="31">
        <f t="shared" si="115"/>
        <v>0</v>
      </c>
      <c r="AE228" s="31">
        <f t="shared" si="116"/>
        <v>0</v>
      </c>
      <c r="AF228" s="47">
        <f t="shared" si="117"/>
        <v>0</v>
      </c>
      <c r="AG228" s="31">
        <f t="shared" si="118"/>
        <v>0</v>
      </c>
      <c r="AH228" s="48">
        <f t="shared" si="119"/>
        <v>0</v>
      </c>
      <c r="AI228" s="33">
        <f t="shared" si="120"/>
        <v>0</v>
      </c>
      <c r="AJ228" s="33">
        <f t="shared" si="121"/>
        <v>0</v>
      </c>
      <c r="AK228" s="33">
        <f t="shared" si="122"/>
        <v>0</v>
      </c>
      <c r="AL228" s="33">
        <f t="shared" si="123"/>
        <v>0</v>
      </c>
      <c r="AM228" s="34">
        <f t="shared" si="124"/>
        <v>0</v>
      </c>
    </row>
    <row r="229" spans="1:39" ht="15.75" customHeight="1" x14ac:dyDescent="0.3">
      <c r="A229" s="166" t="s">
        <v>1434</v>
      </c>
      <c r="B229" s="99">
        <v>20151</v>
      </c>
      <c r="C229" s="99">
        <v>70543</v>
      </c>
      <c r="D229" s="165">
        <v>44723</v>
      </c>
      <c r="E229" s="165">
        <v>44764</v>
      </c>
      <c r="F229" s="166">
        <v>4</v>
      </c>
      <c r="G229" s="178">
        <v>1.0900000000000001</v>
      </c>
      <c r="H229" s="181">
        <v>0.25</v>
      </c>
      <c r="I229" s="180">
        <v>6.7199999999999996E-2</v>
      </c>
      <c r="J229" s="21">
        <f t="shared" si="95"/>
        <v>2.91</v>
      </c>
      <c r="K229" s="21" t="str">
        <f t="shared" si="96"/>
        <v>Y</v>
      </c>
      <c r="L229" s="37" t="str">
        <f t="shared" si="97"/>
        <v>NA</v>
      </c>
      <c r="M229" s="8" t="str">
        <f t="shared" si="98"/>
        <v>Y</v>
      </c>
      <c r="N229" s="42">
        <f t="shared" si="99"/>
        <v>12</v>
      </c>
      <c r="O229" s="43">
        <f t="shared" si="100"/>
        <v>200000</v>
      </c>
      <c r="P229" s="43" t="str">
        <f t="shared" si="101"/>
        <v>NA</v>
      </c>
      <c r="Q229" s="24">
        <f t="shared" si="102"/>
        <v>21505.147199999999</v>
      </c>
      <c r="R229" s="43">
        <f t="shared" si="103"/>
        <v>0</v>
      </c>
      <c r="S229" s="24">
        <f t="shared" si="104"/>
        <v>1000000</v>
      </c>
      <c r="T229" s="25" t="str">
        <f t="shared" si="105"/>
        <v>Y</v>
      </c>
      <c r="U229" s="44">
        <f t="shared" si="106"/>
        <v>11</v>
      </c>
      <c r="V229" s="45">
        <f t="shared" si="107"/>
        <v>200000</v>
      </c>
      <c r="W229" s="45">
        <f t="shared" si="108"/>
        <v>1000000</v>
      </c>
      <c r="X229" s="28">
        <f t="shared" si="109"/>
        <v>22950.293091839998</v>
      </c>
      <c r="Y229" s="28">
        <f t="shared" si="110"/>
        <v>0</v>
      </c>
      <c r="Z229" s="45" t="str">
        <f t="shared" si="111"/>
        <v>NA</v>
      </c>
      <c r="AA229" s="29" t="str">
        <f t="shared" si="112"/>
        <v>Y</v>
      </c>
      <c r="AB229" s="46">
        <f t="shared" si="113"/>
        <v>10</v>
      </c>
      <c r="AC229" s="31">
        <f t="shared" si="114"/>
        <v>200000</v>
      </c>
      <c r="AD229" s="31">
        <f t="shared" si="115"/>
        <v>1000000</v>
      </c>
      <c r="AE229" s="31">
        <f t="shared" si="116"/>
        <v>24492.552787611643</v>
      </c>
      <c r="AF229" s="47">
        <f t="shared" si="117"/>
        <v>0</v>
      </c>
      <c r="AG229" s="31" t="str">
        <f t="shared" si="118"/>
        <v>NA</v>
      </c>
      <c r="AH229" s="48">
        <f t="shared" si="119"/>
        <v>9</v>
      </c>
      <c r="AI229" s="33">
        <f t="shared" si="120"/>
        <v>20000</v>
      </c>
      <c r="AJ229" s="33">
        <f t="shared" si="121"/>
        <v>65000</v>
      </c>
      <c r="AK229" s="33">
        <f t="shared" si="122"/>
        <v>20000</v>
      </c>
      <c r="AL229" s="33">
        <f t="shared" si="123"/>
        <v>6138.452334939142</v>
      </c>
      <c r="AM229" s="34">
        <f t="shared" si="124"/>
        <v>6138.452334939142</v>
      </c>
    </row>
    <row r="230" spans="1:39" ht="15.75" customHeight="1" x14ac:dyDescent="0.3">
      <c r="A230" s="166" t="s">
        <v>1435</v>
      </c>
      <c r="B230" s="99">
        <v>6484</v>
      </c>
      <c r="C230" s="99">
        <v>72018</v>
      </c>
      <c r="D230" s="165">
        <v>45499</v>
      </c>
      <c r="E230" s="165">
        <v>45561</v>
      </c>
      <c r="F230" s="166">
        <v>2</v>
      </c>
      <c r="G230" s="178">
        <v>1.88</v>
      </c>
      <c r="H230" s="181">
        <v>0.25</v>
      </c>
      <c r="I230" s="180">
        <v>8.4000000000000005E-2</v>
      </c>
      <c r="J230" s="21">
        <f t="shared" si="95"/>
        <v>0.12000000000000011</v>
      </c>
      <c r="K230" s="21" t="str">
        <f t="shared" si="96"/>
        <v>Y</v>
      </c>
      <c r="L230" s="37" t="str">
        <f t="shared" si="97"/>
        <v>NA</v>
      </c>
      <c r="M230" s="8" t="str">
        <f t="shared" si="98"/>
        <v>Y</v>
      </c>
      <c r="N230" s="42">
        <f t="shared" si="99"/>
        <v>1</v>
      </c>
      <c r="O230" s="43">
        <f t="shared" si="100"/>
        <v>200000</v>
      </c>
      <c r="P230" s="43" t="str">
        <f t="shared" si="101"/>
        <v>NA</v>
      </c>
      <c r="Q230" s="24">
        <f t="shared" si="102"/>
        <v>7028.6560000000009</v>
      </c>
      <c r="R230" s="43">
        <f t="shared" si="103"/>
        <v>0</v>
      </c>
      <c r="S230" s="24">
        <f t="shared" si="104"/>
        <v>1000000</v>
      </c>
      <c r="T230" s="25" t="str">
        <f t="shared" si="105"/>
        <v>N</v>
      </c>
      <c r="U230" s="44">
        <f t="shared" si="106"/>
        <v>0</v>
      </c>
      <c r="V230" s="45">
        <f t="shared" si="107"/>
        <v>0</v>
      </c>
      <c r="W230" s="45">
        <f t="shared" si="108"/>
        <v>0</v>
      </c>
      <c r="X230" s="28">
        <f t="shared" si="109"/>
        <v>0</v>
      </c>
      <c r="Y230" s="28">
        <f t="shared" si="110"/>
        <v>0</v>
      </c>
      <c r="Z230" s="45">
        <f t="shared" si="111"/>
        <v>0</v>
      </c>
      <c r="AA230" s="29" t="str">
        <f t="shared" si="112"/>
        <v>N</v>
      </c>
      <c r="AB230" s="46">
        <f t="shared" si="113"/>
        <v>0</v>
      </c>
      <c r="AC230" s="31">
        <f t="shared" si="114"/>
        <v>0</v>
      </c>
      <c r="AD230" s="31">
        <f t="shared" si="115"/>
        <v>0</v>
      </c>
      <c r="AE230" s="31">
        <f t="shared" si="116"/>
        <v>0</v>
      </c>
      <c r="AF230" s="47">
        <f t="shared" si="117"/>
        <v>0</v>
      </c>
      <c r="AG230" s="31">
        <f t="shared" si="118"/>
        <v>0</v>
      </c>
      <c r="AH230" s="48">
        <f t="shared" si="119"/>
        <v>0</v>
      </c>
      <c r="AI230" s="33">
        <f t="shared" si="120"/>
        <v>0</v>
      </c>
      <c r="AJ230" s="33">
        <f t="shared" si="121"/>
        <v>0</v>
      </c>
      <c r="AK230" s="33">
        <f t="shared" si="122"/>
        <v>0</v>
      </c>
      <c r="AL230" s="33">
        <f t="shared" si="123"/>
        <v>0</v>
      </c>
      <c r="AM230" s="34">
        <f t="shared" si="124"/>
        <v>0</v>
      </c>
    </row>
    <row r="231" spans="1:39" ht="15.75" customHeight="1" x14ac:dyDescent="0.3">
      <c r="A231" s="166" t="s">
        <v>1436</v>
      </c>
      <c r="B231" s="99">
        <v>14407</v>
      </c>
      <c r="C231" s="99">
        <v>77998</v>
      </c>
      <c r="D231" s="165">
        <v>45836</v>
      </c>
      <c r="E231" s="165">
        <v>45935</v>
      </c>
      <c r="F231" s="166">
        <v>4</v>
      </c>
      <c r="G231" s="178">
        <v>1.56</v>
      </c>
      <c r="H231" s="181">
        <v>1</v>
      </c>
      <c r="I231" s="180">
        <v>4.6399999999999997E-2</v>
      </c>
      <c r="J231" s="21">
        <f t="shared" si="95"/>
        <v>2.44</v>
      </c>
      <c r="K231" s="21" t="str">
        <f t="shared" si="96"/>
        <v>Y</v>
      </c>
      <c r="L231" s="37" t="str">
        <f t="shared" si="97"/>
        <v>NA</v>
      </c>
      <c r="M231" s="8" t="str">
        <f t="shared" si="98"/>
        <v>Y</v>
      </c>
      <c r="N231" s="42">
        <f t="shared" si="99"/>
        <v>3</v>
      </c>
      <c r="O231" s="43">
        <f t="shared" si="100"/>
        <v>200000</v>
      </c>
      <c r="P231" s="43" t="str">
        <f t="shared" si="101"/>
        <v>NA</v>
      </c>
      <c r="Q231" s="24">
        <f t="shared" si="102"/>
        <v>15075.4848</v>
      </c>
      <c r="R231" s="43">
        <f t="shared" si="103"/>
        <v>0</v>
      </c>
      <c r="S231" s="24">
        <f t="shared" si="104"/>
        <v>1000000</v>
      </c>
      <c r="T231" s="25" t="str">
        <f t="shared" si="105"/>
        <v>Y</v>
      </c>
      <c r="U231" s="44">
        <f t="shared" si="106"/>
        <v>2</v>
      </c>
      <c r="V231" s="45">
        <f t="shared" si="107"/>
        <v>200000</v>
      </c>
      <c r="W231" s="45">
        <f t="shared" si="108"/>
        <v>1000000</v>
      </c>
      <c r="X231" s="28">
        <f t="shared" si="109"/>
        <v>15774.98729472</v>
      </c>
      <c r="Y231" s="28">
        <f t="shared" si="110"/>
        <v>0</v>
      </c>
      <c r="Z231" s="45" t="str">
        <f t="shared" si="111"/>
        <v>NA</v>
      </c>
      <c r="AA231" s="29" t="str">
        <f t="shared" si="112"/>
        <v>Y</v>
      </c>
      <c r="AB231" s="46">
        <f t="shared" si="113"/>
        <v>1</v>
      </c>
      <c r="AC231" s="31">
        <f t="shared" si="114"/>
        <v>200000</v>
      </c>
      <c r="AD231" s="31">
        <f t="shared" si="115"/>
        <v>1000000</v>
      </c>
      <c r="AE231" s="31">
        <f t="shared" si="116"/>
        <v>16506.946705195009</v>
      </c>
      <c r="AF231" s="47">
        <f t="shared" si="117"/>
        <v>0</v>
      </c>
      <c r="AG231" s="31" t="str">
        <f t="shared" si="118"/>
        <v>NA</v>
      </c>
      <c r="AH231" s="48">
        <f t="shared" si="119"/>
        <v>0</v>
      </c>
      <c r="AI231" s="33">
        <f t="shared" si="120"/>
        <v>0</v>
      </c>
      <c r="AJ231" s="33">
        <f t="shared" si="121"/>
        <v>0</v>
      </c>
      <c r="AK231" s="33">
        <f t="shared" si="122"/>
        <v>0</v>
      </c>
      <c r="AL231" s="33">
        <f t="shared" si="123"/>
        <v>0</v>
      </c>
      <c r="AM231" s="34">
        <f t="shared" si="124"/>
        <v>0</v>
      </c>
    </row>
    <row r="232" spans="1:39" ht="15.75" customHeight="1" x14ac:dyDescent="0.3">
      <c r="A232" s="166" t="s">
        <v>1437</v>
      </c>
      <c r="B232" s="99">
        <v>7629</v>
      </c>
      <c r="C232" s="99">
        <v>88316</v>
      </c>
      <c r="D232" s="165">
        <v>45932</v>
      </c>
      <c r="E232" s="165">
        <v>46296</v>
      </c>
      <c r="F232" s="166">
        <v>4</v>
      </c>
      <c r="G232" s="178">
        <v>0.56000000000000005</v>
      </c>
      <c r="H232" s="181">
        <v>1</v>
      </c>
      <c r="I232" s="180">
        <v>5.1999999999999998E-2</v>
      </c>
      <c r="J232" s="21">
        <f t="shared" si="95"/>
        <v>3.44</v>
      </c>
      <c r="K232" s="21" t="str">
        <f t="shared" si="96"/>
        <v>Y</v>
      </c>
      <c r="L232" s="37" t="str">
        <f t="shared" si="97"/>
        <v>NA</v>
      </c>
      <c r="M232" s="8" t="str">
        <f t="shared" si="98"/>
        <v>Y</v>
      </c>
      <c r="N232" s="42">
        <f t="shared" si="99"/>
        <v>4</v>
      </c>
      <c r="O232" s="43">
        <f t="shared" si="100"/>
        <v>200000</v>
      </c>
      <c r="P232" s="43" t="str">
        <f t="shared" si="101"/>
        <v>NA</v>
      </c>
      <c r="Q232" s="24">
        <f t="shared" si="102"/>
        <v>8025.7080000000005</v>
      </c>
      <c r="R232" s="43">
        <f t="shared" si="103"/>
        <v>0</v>
      </c>
      <c r="S232" s="24">
        <f t="shared" si="104"/>
        <v>1000000</v>
      </c>
      <c r="T232" s="25" t="str">
        <f t="shared" si="105"/>
        <v>Y</v>
      </c>
      <c r="U232" s="44">
        <f t="shared" si="106"/>
        <v>3</v>
      </c>
      <c r="V232" s="45">
        <f t="shared" si="107"/>
        <v>200000</v>
      </c>
      <c r="W232" s="45">
        <f t="shared" si="108"/>
        <v>1000000</v>
      </c>
      <c r="X232" s="28">
        <f t="shared" si="109"/>
        <v>8443.0448160000014</v>
      </c>
      <c r="Y232" s="28">
        <f t="shared" si="110"/>
        <v>0</v>
      </c>
      <c r="Z232" s="45" t="str">
        <f t="shared" si="111"/>
        <v>NA</v>
      </c>
      <c r="AA232" s="29" t="str">
        <f t="shared" si="112"/>
        <v>Y</v>
      </c>
      <c r="AB232" s="46">
        <f t="shared" si="113"/>
        <v>2</v>
      </c>
      <c r="AC232" s="31">
        <f t="shared" si="114"/>
        <v>200000</v>
      </c>
      <c r="AD232" s="31">
        <f t="shared" si="115"/>
        <v>1000000</v>
      </c>
      <c r="AE232" s="31">
        <f t="shared" si="116"/>
        <v>8882.0831464320017</v>
      </c>
      <c r="AF232" s="47">
        <f t="shared" si="117"/>
        <v>0</v>
      </c>
      <c r="AG232" s="31" t="str">
        <f t="shared" si="118"/>
        <v>NA</v>
      </c>
      <c r="AH232" s="48">
        <f t="shared" si="119"/>
        <v>1</v>
      </c>
      <c r="AI232" s="33">
        <f t="shared" si="120"/>
        <v>20000</v>
      </c>
      <c r="AJ232" s="33">
        <f t="shared" si="121"/>
        <v>65000</v>
      </c>
      <c r="AK232" s="33">
        <f t="shared" si="122"/>
        <v>9343.9514700464661</v>
      </c>
      <c r="AL232" s="33">
        <f t="shared" si="123"/>
        <v>0</v>
      </c>
      <c r="AM232" s="34">
        <f t="shared" si="124"/>
        <v>0</v>
      </c>
    </row>
    <row r="233" spans="1:39" ht="15.75" customHeight="1" x14ac:dyDescent="0.3">
      <c r="A233" s="166" t="s">
        <v>1438</v>
      </c>
      <c r="B233" s="99">
        <v>5744</v>
      </c>
      <c r="C233" s="99">
        <v>54851</v>
      </c>
      <c r="D233" s="165">
        <v>45256</v>
      </c>
      <c r="E233" s="165">
        <v>45564</v>
      </c>
      <c r="F233" s="166">
        <v>4</v>
      </c>
      <c r="G233" s="178">
        <v>2.17</v>
      </c>
      <c r="H233" s="181">
        <v>0.5</v>
      </c>
      <c r="I233" s="180">
        <v>3.2300000000000002E-2</v>
      </c>
      <c r="J233" s="21">
        <f t="shared" si="95"/>
        <v>1.83</v>
      </c>
      <c r="K233" s="21" t="str">
        <f t="shared" si="96"/>
        <v>Y</v>
      </c>
      <c r="L233" s="37" t="str">
        <f t="shared" si="97"/>
        <v>NA</v>
      </c>
      <c r="M233" s="8" t="str">
        <f t="shared" si="98"/>
        <v>Y</v>
      </c>
      <c r="N233" s="42">
        <f t="shared" si="99"/>
        <v>4</v>
      </c>
      <c r="O233" s="43">
        <f t="shared" si="100"/>
        <v>200000</v>
      </c>
      <c r="P233" s="43" t="str">
        <f t="shared" si="101"/>
        <v>NA</v>
      </c>
      <c r="Q233" s="24">
        <f t="shared" si="102"/>
        <v>5929.5312000000004</v>
      </c>
      <c r="R233" s="43">
        <f t="shared" si="103"/>
        <v>0</v>
      </c>
      <c r="S233" s="24">
        <f t="shared" si="104"/>
        <v>1000000</v>
      </c>
      <c r="T233" s="25" t="str">
        <f t="shared" si="105"/>
        <v>Y</v>
      </c>
      <c r="U233" s="44">
        <f t="shared" si="106"/>
        <v>3</v>
      </c>
      <c r="V233" s="45">
        <f t="shared" si="107"/>
        <v>200000</v>
      </c>
      <c r="W233" s="45">
        <f t="shared" si="108"/>
        <v>1000000</v>
      </c>
      <c r="X233" s="28">
        <f t="shared" si="109"/>
        <v>6121.0550577600006</v>
      </c>
      <c r="Y233" s="28">
        <f t="shared" si="110"/>
        <v>0</v>
      </c>
      <c r="Z233" s="45" t="str">
        <f t="shared" si="111"/>
        <v>NA</v>
      </c>
      <c r="AA233" s="29" t="str">
        <f t="shared" si="112"/>
        <v>N</v>
      </c>
      <c r="AB233" s="46">
        <f t="shared" si="113"/>
        <v>2</v>
      </c>
      <c r="AC233" s="31">
        <f t="shared" si="114"/>
        <v>20000</v>
      </c>
      <c r="AD233" s="31">
        <f t="shared" si="115"/>
        <v>65000</v>
      </c>
      <c r="AE233" s="31">
        <f t="shared" si="116"/>
        <v>6318.7651361256485</v>
      </c>
      <c r="AF233" s="47">
        <f t="shared" si="117"/>
        <v>0</v>
      </c>
      <c r="AG233" s="31">
        <f t="shared" si="118"/>
        <v>0</v>
      </c>
      <c r="AH233" s="48">
        <f t="shared" si="119"/>
        <v>1</v>
      </c>
      <c r="AI233" s="33">
        <f t="shared" si="120"/>
        <v>20000</v>
      </c>
      <c r="AJ233" s="33">
        <f t="shared" si="121"/>
        <v>65000</v>
      </c>
      <c r="AK233" s="33">
        <f t="shared" si="122"/>
        <v>0</v>
      </c>
      <c r="AL233" s="33">
        <f t="shared" si="123"/>
        <v>6522.8612500225072</v>
      </c>
      <c r="AM233" s="34">
        <f t="shared" si="124"/>
        <v>6522.8612500225072</v>
      </c>
    </row>
    <row r="234" spans="1:39" ht="15.75" customHeight="1" x14ac:dyDescent="0.3">
      <c r="A234" s="166" t="s">
        <v>1439</v>
      </c>
      <c r="B234" s="99">
        <v>14032</v>
      </c>
      <c r="C234" s="99">
        <v>48736</v>
      </c>
      <c r="D234" s="165">
        <v>44412</v>
      </c>
      <c r="E234" s="165">
        <v>44499</v>
      </c>
      <c r="F234" s="166">
        <v>2</v>
      </c>
      <c r="G234" s="178">
        <v>1.64</v>
      </c>
      <c r="H234" s="181">
        <v>1</v>
      </c>
      <c r="I234" s="180">
        <v>5.8000000000000003E-2</v>
      </c>
      <c r="J234" s="21">
        <f t="shared" si="95"/>
        <v>0.3600000000000001</v>
      </c>
      <c r="K234" s="21" t="str">
        <f t="shared" si="96"/>
        <v>Y</v>
      </c>
      <c r="L234" s="37" t="str">
        <f t="shared" si="97"/>
        <v>NA</v>
      </c>
      <c r="M234" s="8" t="str">
        <f t="shared" si="98"/>
        <v>Y</v>
      </c>
      <c r="N234" s="42">
        <f t="shared" si="99"/>
        <v>1</v>
      </c>
      <c r="O234" s="43">
        <f t="shared" si="100"/>
        <v>200000</v>
      </c>
      <c r="P234" s="43" t="str">
        <f t="shared" si="101"/>
        <v>NA</v>
      </c>
      <c r="Q234" s="24">
        <f t="shared" si="102"/>
        <v>14845.856000000002</v>
      </c>
      <c r="R234" s="43">
        <f t="shared" si="103"/>
        <v>0</v>
      </c>
      <c r="S234" s="24">
        <f t="shared" si="104"/>
        <v>1000000</v>
      </c>
      <c r="T234" s="25" t="str">
        <f t="shared" si="105"/>
        <v>N</v>
      </c>
      <c r="U234" s="44">
        <f t="shared" si="106"/>
        <v>0</v>
      </c>
      <c r="V234" s="45">
        <f t="shared" si="107"/>
        <v>0</v>
      </c>
      <c r="W234" s="45">
        <f t="shared" si="108"/>
        <v>0</v>
      </c>
      <c r="X234" s="28">
        <f t="shared" si="109"/>
        <v>0</v>
      </c>
      <c r="Y234" s="28">
        <f t="shared" si="110"/>
        <v>0</v>
      </c>
      <c r="Z234" s="45">
        <f t="shared" si="111"/>
        <v>0</v>
      </c>
      <c r="AA234" s="29" t="str">
        <f t="shared" si="112"/>
        <v>N</v>
      </c>
      <c r="AB234" s="46">
        <f t="shared" si="113"/>
        <v>0</v>
      </c>
      <c r="AC234" s="31">
        <f t="shared" si="114"/>
        <v>0</v>
      </c>
      <c r="AD234" s="31">
        <f t="shared" si="115"/>
        <v>0</v>
      </c>
      <c r="AE234" s="31">
        <f t="shared" si="116"/>
        <v>0</v>
      </c>
      <c r="AF234" s="47">
        <f t="shared" si="117"/>
        <v>0</v>
      </c>
      <c r="AG234" s="31">
        <f t="shared" si="118"/>
        <v>0</v>
      </c>
      <c r="AH234" s="48">
        <f t="shared" si="119"/>
        <v>0</v>
      </c>
      <c r="AI234" s="33">
        <f t="shared" si="120"/>
        <v>0</v>
      </c>
      <c r="AJ234" s="33">
        <f t="shared" si="121"/>
        <v>0</v>
      </c>
      <c r="AK234" s="33">
        <f t="shared" si="122"/>
        <v>0</v>
      </c>
      <c r="AL234" s="33">
        <f t="shared" si="123"/>
        <v>0</v>
      </c>
      <c r="AM234" s="34">
        <f t="shared" si="124"/>
        <v>0</v>
      </c>
    </row>
    <row r="235" spans="1:39" ht="15.75" customHeight="1" x14ac:dyDescent="0.3">
      <c r="A235" s="166" t="s">
        <v>1440</v>
      </c>
      <c r="B235" s="99">
        <v>11752</v>
      </c>
      <c r="C235" s="99">
        <v>30571</v>
      </c>
      <c r="D235" s="165">
        <v>45998</v>
      </c>
      <c r="E235" s="165">
        <v>46332</v>
      </c>
      <c r="F235" s="166">
        <v>2</v>
      </c>
      <c r="G235" s="178">
        <v>0.95</v>
      </c>
      <c r="H235" s="181">
        <v>0.25</v>
      </c>
      <c r="I235" s="180">
        <v>3.2099999999999997E-2</v>
      </c>
      <c r="J235" s="21">
        <f t="shared" si="95"/>
        <v>1.05</v>
      </c>
      <c r="K235" s="21" t="str">
        <f t="shared" si="96"/>
        <v>Y</v>
      </c>
      <c r="L235" s="37" t="str">
        <f t="shared" si="97"/>
        <v>NA</v>
      </c>
      <c r="M235" s="8" t="str">
        <f t="shared" si="98"/>
        <v>Y</v>
      </c>
      <c r="N235" s="42">
        <f t="shared" si="99"/>
        <v>5</v>
      </c>
      <c r="O235" s="43">
        <f t="shared" si="100"/>
        <v>200000</v>
      </c>
      <c r="P235" s="43" t="str">
        <f t="shared" si="101"/>
        <v>NA</v>
      </c>
      <c r="Q235" s="24">
        <f t="shared" si="102"/>
        <v>12129.2392</v>
      </c>
      <c r="R235" s="43">
        <f t="shared" si="103"/>
        <v>0</v>
      </c>
      <c r="S235" s="24">
        <f t="shared" si="104"/>
        <v>1000000</v>
      </c>
      <c r="T235" s="25" t="str">
        <f t="shared" si="105"/>
        <v>Y</v>
      </c>
      <c r="U235" s="44">
        <f t="shared" si="106"/>
        <v>4</v>
      </c>
      <c r="V235" s="45">
        <f t="shared" si="107"/>
        <v>200000</v>
      </c>
      <c r="W235" s="45">
        <f t="shared" si="108"/>
        <v>1000000</v>
      </c>
      <c r="X235" s="28">
        <f t="shared" si="109"/>
        <v>12518.587778319999</v>
      </c>
      <c r="Y235" s="28">
        <f t="shared" si="110"/>
        <v>0</v>
      </c>
      <c r="Z235" s="45" t="str">
        <f t="shared" si="111"/>
        <v>NA</v>
      </c>
      <c r="AA235" s="29" t="str">
        <f t="shared" si="112"/>
        <v>N</v>
      </c>
      <c r="AB235" s="46">
        <f t="shared" si="113"/>
        <v>3</v>
      </c>
      <c r="AC235" s="31">
        <f t="shared" si="114"/>
        <v>20000</v>
      </c>
      <c r="AD235" s="31">
        <f t="shared" si="115"/>
        <v>65000</v>
      </c>
      <c r="AE235" s="31">
        <f t="shared" si="116"/>
        <v>12920.434446004072</v>
      </c>
      <c r="AF235" s="47">
        <f t="shared" si="117"/>
        <v>0</v>
      </c>
      <c r="AG235" s="31">
        <f t="shared" si="118"/>
        <v>0</v>
      </c>
      <c r="AH235" s="48">
        <f t="shared" si="119"/>
        <v>2</v>
      </c>
      <c r="AI235" s="33">
        <f t="shared" si="120"/>
        <v>20000</v>
      </c>
      <c r="AJ235" s="33">
        <f t="shared" si="121"/>
        <v>65000</v>
      </c>
      <c r="AK235" s="33">
        <f t="shared" si="122"/>
        <v>0</v>
      </c>
      <c r="AL235" s="33">
        <f t="shared" si="123"/>
        <v>13335.180391720804</v>
      </c>
      <c r="AM235" s="34">
        <f t="shared" si="124"/>
        <v>13335.180391720804</v>
      </c>
    </row>
    <row r="236" spans="1:39" ht="15.75" customHeight="1" x14ac:dyDescent="0.3">
      <c r="A236" s="166" t="s">
        <v>1441</v>
      </c>
      <c r="B236" s="99">
        <v>19383</v>
      </c>
      <c r="C236" s="99">
        <v>60098</v>
      </c>
      <c r="D236" s="165">
        <v>45099</v>
      </c>
      <c r="E236" s="165">
        <v>45240</v>
      </c>
      <c r="F236" s="166">
        <v>2</v>
      </c>
      <c r="G236" s="178">
        <v>0.37</v>
      </c>
      <c r="H236" s="181">
        <v>0.75</v>
      </c>
      <c r="I236" s="180">
        <v>3.1399999999999997E-2</v>
      </c>
      <c r="J236" s="21">
        <f t="shared" si="95"/>
        <v>1.63</v>
      </c>
      <c r="K236" s="21" t="str">
        <f t="shared" si="96"/>
        <v>Y</v>
      </c>
      <c r="L236" s="37" t="str">
        <f t="shared" si="97"/>
        <v>NA</v>
      </c>
      <c r="M236" s="8" t="str">
        <f t="shared" si="98"/>
        <v>Y</v>
      </c>
      <c r="N236" s="42">
        <f t="shared" si="99"/>
        <v>3</v>
      </c>
      <c r="O236" s="43">
        <f t="shared" si="100"/>
        <v>200000</v>
      </c>
      <c r="P236" s="43" t="str">
        <f t="shared" si="101"/>
        <v>NA</v>
      </c>
      <c r="Q236" s="24">
        <f t="shared" si="102"/>
        <v>19991.626200000002</v>
      </c>
      <c r="R236" s="43">
        <f t="shared" si="103"/>
        <v>0</v>
      </c>
      <c r="S236" s="24">
        <f t="shared" si="104"/>
        <v>1000000</v>
      </c>
      <c r="T236" s="25" t="str">
        <f t="shared" si="105"/>
        <v>Y</v>
      </c>
      <c r="U236" s="44">
        <f t="shared" si="106"/>
        <v>2</v>
      </c>
      <c r="V236" s="45">
        <f t="shared" si="107"/>
        <v>200000</v>
      </c>
      <c r="W236" s="45">
        <f t="shared" si="108"/>
        <v>1000000</v>
      </c>
      <c r="X236" s="28">
        <f t="shared" si="109"/>
        <v>20619.363262680003</v>
      </c>
      <c r="Y236" s="28">
        <f t="shared" si="110"/>
        <v>0</v>
      </c>
      <c r="Z236" s="45" t="str">
        <f t="shared" si="111"/>
        <v>NA</v>
      </c>
      <c r="AA236" s="29" t="str">
        <f t="shared" si="112"/>
        <v>N</v>
      </c>
      <c r="AB236" s="46">
        <f t="shared" si="113"/>
        <v>1</v>
      </c>
      <c r="AC236" s="31">
        <f t="shared" si="114"/>
        <v>20000</v>
      </c>
      <c r="AD236" s="31">
        <f t="shared" si="115"/>
        <v>65000</v>
      </c>
      <c r="AE236" s="31">
        <f t="shared" si="116"/>
        <v>20000</v>
      </c>
      <c r="AF236" s="47">
        <f t="shared" si="117"/>
        <v>1266.8112691281567</v>
      </c>
      <c r="AG236" s="31">
        <f t="shared" si="118"/>
        <v>0</v>
      </c>
      <c r="AH236" s="48">
        <f t="shared" si="119"/>
        <v>0</v>
      </c>
      <c r="AI236" s="33">
        <f t="shared" si="120"/>
        <v>0</v>
      </c>
      <c r="AJ236" s="33">
        <f t="shared" si="121"/>
        <v>0</v>
      </c>
      <c r="AK236" s="33">
        <f t="shared" si="122"/>
        <v>0</v>
      </c>
      <c r="AL236" s="33">
        <f t="shared" si="123"/>
        <v>0</v>
      </c>
      <c r="AM236" s="34">
        <f t="shared" si="124"/>
        <v>1266.8112691281567</v>
      </c>
    </row>
    <row r="237" spans="1:39" ht="15.75" customHeight="1" x14ac:dyDescent="0.3">
      <c r="A237" s="166" t="s">
        <v>1442</v>
      </c>
      <c r="B237" s="99">
        <v>23922</v>
      </c>
      <c r="C237" s="99">
        <v>112292</v>
      </c>
      <c r="D237" s="165">
        <v>44622</v>
      </c>
      <c r="E237" s="165">
        <v>44816</v>
      </c>
      <c r="F237" s="166">
        <v>2</v>
      </c>
      <c r="G237" s="178">
        <v>0.67</v>
      </c>
      <c r="H237" s="181">
        <v>0.5</v>
      </c>
      <c r="I237" s="180">
        <v>8.4000000000000005E-2</v>
      </c>
      <c r="J237" s="21">
        <f t="shared" si="95"/>
        <v>1.33</v>
      </c>
      <c r="K237" s="21" t="str">
        <f t="shared" si="96"/>
        <v>Y</v>
      </c>
      <c r="L237" s="37" t="str">
        <f t="shared" si="97"/>
        <v>NA</v>
      </c>
      <c r="M237" s="8" t="str">
        <f t="shared" si="98"/>
        <v>Y</v>
      </c>
      <c r="N237" s="42">
        <f t="shared" si="99"/>
        <v>3</v>
      </c>
      <c r="O237" s="43">
        <f t="shared" si="100"/>
        <v>200000</v>
      </c>
      <c r="P237" s="43" t="str">
        <f t="shared" si="101"/>
        <v>NA</v>
      </c>
      <c r="Q237" s="24">
        <f t="shared" si="102"/>
        <v>25931.448</v>
      </c>
      <c r="R237" s="43">
        <f t="shared" si="103"/>
        <v>0</v>
      </c>
      <c r="S237" s="24">
        <f t="shared" si="104"/>
        <v>1000000</v>
      </c>
      <c r="T237" s="25" t="str">
        <f t="shared" si="105"/>
        <v>Y</v>
      </c>
      <c r="U237" s="44">
        <f t="shared" si="106"/>
        <v>2</v>
      </c>
      <c r="V237" s="45">
        <f t="shared" si="107"/>
        <v>200000</v>
      </c>
      <c r="W237" s="45">
        <f t="shared" si="108"/>
        <v>1000000</v>
      </c>
      <c r="X237" s="28">
        <f t="shared" si="109"/>
        <v>28109.689632000001</v>
      </c>
      <c r="Y237" s="28">
        <f t="shared" si="110"/>
        <v>0</v>
      </c>
      <c r="Z237" s="45" t="str">
        <f t="shared" si="111"/>
        <v>NA</v>
      </c>
      <c r="AA237" s="29" t="str">
        <f t="shared" si="112"/>
        <v>N</v>
      </c>
      <c r="AB237" s="46">
        <f t="shared" si="113"/>
        <v>1</v>
      </c>
      <c r="AC237" s="31">
        <f t="shared" si="114"/>
        <v>20000</v>
      </c>
      <c r="AD237" s="31">
        <f t="shared" si="115"/>
        <v>65000</v>
      </c>
      <c r="AE237" s="31">
        <f t="shared" si="116"/>
        <v>20000</v>
      </c>
      <c r="AF237" s="47">
        <f t="shared" si="117"/>
        <v>10470.903561088002</v>
      </c>
      <c r="AG237" s="31">
        <f t="shared" si="118"/>
        <v>0</v>
      </c>
      <c r="AH237" s="48">
        <f t="shared" si="119"/>
        <v>0</v>
      </c>
      <c r="AI237" s="33">
        <f t="shared" si="120"/>
        <v>0</v>
      </c>
      <c r="AJ237" s="33">
        <f t="shared" si="121"/>
        <v>0</v>
      </c>
      <c r="AK237" s="33">
        <f t="shared" si="122"/>
        <v>0</v>
      </c>
      <c r="AL237" s="33">
        <f t="shared" si="123"/>
        <v>0</v>
      </c>
      <c r="AM237" s="34">
        <f t="shared" si="124"/>
        <v>10470.903561088002</v>
      </c>
    </row>
    <row r="238" spans="1:39" ht="15.75" customHeight="1" x14ac:dyDescent="0.3">
      <c r="A238" s="166" t="s">
        <v>1443</v>
      </c>
      <c r="B238" s="99">
        <v>18551</v>
      </c>
      <c r="C238" s="99">
        <v>67938</v>
      </c>
      <c r="D238" s="165">
        <v>45641</v>
      </c>
      <c r="E238" s="165">
        <v>45702</v>
      </c>
      <c r="F238" s="166">
        <v>2</v>
      </c>
      <c r="G238" s="178">
        <v>1.29</v>
      </c>
      <c r="H238" s="181">
        <v>1</v>
      </c>
      <c r="I238" s="180">
        <v>5.3900000000000003E-2</v>
      </c>
      <c r="J238" s="21">
        <f t="shared" si="95"/>
        <v>0.71</v>
      </c>
      <c r="K238" s="21" t="str">
        <f t="shared" si="96"/>
        <v>Y</v>
      </c>
      <c r="L238" s="37" t="str">
        <f t="shared" si="97"/>
        <v>NA</v>
      </c>
      <c r="M238" s="8" t="str">
        <f t="shared" si="98"/>
        <v>Y</v>
      </c>
      <c r="N238" s="42">
        <f t="shared" si="99"/>
        <v>1</v>
      </c>
      <c r="O238" s="43">
        <f t="shared" si="100"/>
        <v>200000</v>
      </c>
      <c r="P238" s="43" t="str">
        <f t="shared" si="101"/>
        <v>NA</v>
      </c>
      <c r="Q238" s="24">
        <f t="shared" si="102"/>
        <v>19550.8989</v>
      </c>
      <c r="R238" s="43">
        <f t="shared" si="103"/>
        <v>0</v>
      </c>
      <c r="S238" s="24">
        <f t="shared" si="104"/>
        <v>1000000</v>
      </c>
      <c r="T238" s="25" t="str">
        <f t="shared" si="105"/>
        <v>N</v>
      </c>
      <c r="U238" s="44">
        <f t="shared" si="106"/>
        <v>0</v>
      </c>
      <c r="V238" s="45">
        <f t="shared" si="107"/>
        <v>0</v>
      </c>
      <c r="W238" s="45">
        <f t="shared" si="108"/>
        <v>0</v>
      </c>
      <c r="X238" s="28">
        <f t="shared" si="109"/>
        <v>0</v>
      </c>
      <c r="Y238" s="28">
        <f t="shared" si="110"/>
        <v>0</v>
      </c>
      <c r="Z238" s="45">
        <f t="shared" si="111"/>
        <v>0</v>
      </c>
      <c r="AA238" s="29" t="str">
        <f t="shared" si="112"/>
        <v>N</v>
      </c>
      <c r="AB238" s="46">
        <f t="shared" si="113"/>
        <v>0</v>
      </c>
      <c r="AC238" s="31">
        <f t="shared" si="114"/>
        <v>0</v>
      </c>
      <c r="AD238" s="31">
        <f t="shared" si="115"/>
        <v>0</v>
      </c>
      <c r="AE238" s="31">
        <f t="shared" si="116"/>
        <v>0</v>
      </c>
      <c r="AF238" s="47">
        <f t="shared" si="117"/>
        <v>0</v>
      </c>
      <c r="AG238" s="31">
        <f t="shared" si="118"/>
        <v>0</v>
      </c>
      <c r="AH238" s="48">
        <f t="shared" si="119"/>
        <v>0</v>
      </c>
      <c r="AI238" s="33">
        <f t="shared" si="120"/>
        <v>0</v>
      </c>
      <c r="AJ238" s="33">
        <f t="shared" si="121"/>
        <v>0</v>
      </c>
      <c r="AK238" s="33">
        <f t="shared" si="122"/>
        <v>0</v>
      </c>
      <c r="AL238" s="33">
        <f t="shared" si="123"/>
        <v>0</v>
      </c>
      <c r="AM238" s="34">
        <f t="shared" si="124"/>
        <v>0</v>
      </c>
    </row>
    <row r="239" spans="1:39" ht="15.75" customHeight="1" x14ac:dyDescent="0.3">
      <c r="A239" s="166" t="s">
        <v>1444</v>
      </c>
      <c r="B239" s="99">
        <v>17489</v>
      </c>
      <c r="C239" s="99">
        <v>96231</v>
      </c>
      <c r="D239" s="165">
        <v>45552</v>
      </c>
      <c r="E239" s="165">
        <v>45795</v>
      </c>
      <c r="F239" s="166">
        <v>4</v>
      </c>
      <c r="G239" s="178">
        <v>0.68</v>
      </c>
      <c r="H239" s="181">
        <v>1</v>
      </c>
      <c r="I239" s="180">
        <v>2.7900000000000001E-2</v>
      </c>
      <c r="J239" s="21">
        <f t="shared" si="95"/>
        <v>3.32</v>
      </c>
      <c r="K239" s="21" t="str">
        <f t="shared" si="96"/>
        <v>Y</v>
      </c>
      <c r="L239" s="37" t="str">
        <f t="shared" si="97"/>
        <v>NA</v>
      </c>
      <c r="M239" s="8" t="str">
        <f t="shared" si="98"/>
        <v>Y</v>
      </c>
      <c r="N239" s="42">
        <f t="shared" si="99"/>
        <v>4</v>
      </c>
      <c r="O239" s="43">
        <f t="shared" si="100"/>
        <v>200000</v>
      </c>
      <c r="P239" s="43" t="str">
        <f t="shared" si="101"/>
        <v>NA</v>
      </c>
      <c r="Q239" s="24">
        <f t="shared" si="102"/>
        <v>17976.9431</v>
      </c>
      <c r="R239" s="43">
        <f t="shared" si="103"/>
        <v>0</v>
      </c>
      <c r="S239" s="24">
        <f t="shared" si="104"/>
        <v>1000000</v>
      </c>
      <c r="T239" s="25" t="str">
        <f t="shared" si="105"/>
        <v>Y</v>
      </c>
      <c r="U239" s="44">
        <f t="shared" si="106"/>
        <v>3</v>
      </c>
      <c r="V239" s="45">
        <f t="shared" si="107"/>
        <v>200000</v>
      </c>
      <c r="W239" s="45">
        <f t="shared" si="108"/>
        <v>1000000</v>
      </c>
      <c r="X239" s="28">
        <f t="shared" si="109"/>
        <v>18478.499812490001</v>
      </c>
      <c r="Y239" s="28">
        <f t="shared" si="110"/>
        <v>0</v>
      </c>
      <c r="Z239" s="45" t="str">
        <f t="shared" si="111"/>
        <v>NA</v>
      </c>
      <c r="AA239" s="29" t="str">
        <f t="shared" si="112"/>
        <v>Y</v>
      </c>
      <c r="AB239" s="46">
        <f t="shared" si="113"/>
        <v>2</v>
      </c>
      <c r="AC239" s="31">
        <f t="shared" si="114"/>
        <v>200000</v>
      </c>
      <c r="AD239" s="31">
        <f t="shared" si="115"/>
        <v>1000000</v>
      </c>
      <c r="AE239" s="31">
        <f t="shared" si="116"/>
        <v>18994.049957258474</v>
      </c>
      <c r="AF239" s="47">
        <f t="shared" si="117"/>
        <v>0</v>
      </c>
      <c r="AG239" s="31" t="str">
        <f t="shared" si="118"/>
        <v>NA</v>
      </c>
      <c r="AH239" s="48">
        <f t="shared" si="119"/>
        <v>1</v>
      </c>
      <c r="AI239" s="33">
        <f t="shared" si="120"/>
        <v>20000</v>
      </c>
      <c r="AJ239" s="33">
        <f t="shared" si="121"/>
        <v>65000</v>
      </c>
      <c r="AK239" s="33">
        <f t="shared" si="122"/>
        <v>19523.983951065988</v>
      </c>
      <c r="AL239" s="33">
        <f t="shared" si="123"/>
        <v>0</v>
      </c>
      <c r="AM239" s="34">
        <f t="shared" si="124"/>
        <v>0</v>
      </c>
    </row>
    <row r="240" spans="1:39" ht="15.75" customHeight="1" x14ac:dyDescent="0.3">
      <c r="A240" s="166" t="s">
        <v>1445</v>
      </c>
      <c r="B240" s="99">
        <v>12896</v>
      </c>
      <c r="C240" s="99">
        <v>52432</v>
      </c>
      <c r="D240" s="165">
        <v>45589</v>
      </c>
      <c r="E240" s="165">
        <v>45692</v>
      </c>
      <c r="F240" s="166">
        <v>4</v>
      </c>
      <c r="G240" s="178">
        <v>3.67</v>
      </c>
      <c r="H240" s="181">
        <v>1</v>
      </c>
      <c r="I240" s="180">
        <v>8.2699999999999996E-2</v>
      </c>
      <c r="J240" s="21">
        <f t="shared" si="95"/>
        <v>0.33000000000000007</v>
      </c>
      <c r="K240" s="21" t="str">
        <f t="shared" si="96"/>
        <v>Y</v>
      </c>
      <c r="L240" s="37" t="str">
        <f t="shared" si="97"/>
        <v>NA</v>
      </c>
      <c r="M240" s="8" t="str">
        <f t="shared" si="98"/>
        <v>Y</v>
      </c>
      <c r="N240" s="42">
        <f t="shared" si="99"/>
        <v>1</v>
      </c>
      <c r="O240" s="43">
        <f t="shared" si="100"/>
        <v>200000</v>
      </c>
      <c r="P240" s="43" t="str">
        <f t="shared" si="101"/>
        <v>NA</v>
      </c>
      <c r="Q240" s="24">
        <f t="shared" si="102"/>
        <v>13962.4992</v>
      </c>
      <c r="R240" s="43">
        <f t="shared" si="103"/>
        <v>0</v>
      </c>
      <c r="S240" s="24">
        <f t="shared" si="104"/>
        <v>1000000</v>
      </c>
      <c r="T240" s="25" t="str">
        <f t="shared" si="105"/>
        <v>N</v>
      </c>
      <c r="U240" s="44">
        <f t="shared" si="106"/>
        <v>0</v>
      </c>
      <c r="V240" s="45">
        <f t="shared" si="107"/>
        <v>0</v>
      </c>
      <c r="W240" s="45">
        <f t="shared" si="108"/>
        <v>0</v>
      </c>
      <c r="X240" s="28">
        <f t="shared" si="109"/>
        <v>0</v>
      </c>
      <c r="Y240" s="28">
        <f t="shared" si="110"/>
        <v>0</v>
      </c>
      <c r="Z240" s="45">
        <f t="shared" si="111"/>
        <v>0</v>
      </c>
      <c r="AA240" s="29" t="str">
        <f t="shared" si="112"/>
        <v>N</v>
      </c>
      <c r="AB240" s="46">
        <f t="shared" si="113"/>
        <v>0</v>
      </c>
      <c r="AC240" s="31">
        <f t="shared" si="114"/>
        <v>0</v>
      </c>
      <c r="AD240" s="31">
        <f t="shared" si="115"/>
        <v>0</v>
      </c>
      <c r="AE240" s="31">
        <f t="shared" si="116"/>
        <v>0</v>
      </c>
      <c r="AF240" s="47">
        <f t="shared" si="117"/>
        <v>0</v>
      </c>
      <c r="AG240" s="31">
        <f t="shared" si="118"/>
        <v>0</v>
      </c>
      <c r="AH240" s="48">
        <f t="shared" si="119"/>
        <v>0</v>
      </c>
      <c r="AI240" s="33">
        <f t="shared" si="120"/>
        <v>0</v>
      </c>
      <c r="AJ240" s="33">
        <f t="shared" si="121"/>
        <v>0</v>
      </c>
      <c r="AK240" s="33">
        <f t="shared" si="122"/>
        <v>0</v>
      </c>
      <c r="AL240" s="33">
        <f t="shared" si="123"/>
        <v>0</v>
      </c>
      <c r="AM240" s="34">
        <f t="shared" si="124"/>
        <v>0</v>
      </c>
    </row>
    <row r="241" spans="1:39" ht="15.75" customHeight="1" x14ac:dyDescent="0.3">
      <c r="A241" s="166" t="s">
        <v>1446</v>
      </c>
      <c r="B241" s="99">
        <v>9393</v>
      </c>
      <c r="C241" s="99">
        <v>70303</v>
      </c>
      <c r="D241" s="165">
        <v>45707</v>
      </c>
      <c r="E241" s="165">
        <v>45867</v>
      </c>
      <c r="F241" s="166">
        <v>2</v>
      </c>
      <c r="G241" s="178">
        <v>0.73</v>
      </c>
      <c r="H241" s="181">
        <v>0.25</v>
      </c>
      <c r="I241" s="180">
        <v>7.9600000000000004E-2</v>
      </c>
      <c r="J241" s="21">
        <f t="shared" si="95"/>
        <v>1.27</v>
      </c>
      <c r="K241" s="21" t="str">
        <f t="shared" si="96"/>
        <v>Y</v>
      </c>
      <c r="L241" s="37" t="str">
        <f t="shared" si="97"/>
        <v>NA</v>
      </c>
      <c r="M241" s="8" t="str">
        <f t="shared" si="98"/>
        <v>Y</v>
      </c>
      <c r="N241" s="42">
        <f t="shared" si="99"/>
        <v>6</v>
      </c>
      <c r="O241" s="43">
        <f t="shared" si="100"/>
        <v>200000</v>
      </c>
      <c r="P241" s="43" t="str">
        <f t="shared" si="101"/>
        <v>NA</v>
      </c>
      <c r="Q241" s="24">
        <f t="shared" si="102"/>
        <v>10140.6828</v>
      </c>
      <c r="R241" s="43">
        <f t="shared" si="103"/>
        <v>0</v>
      </c>
      <c r="S241" s="24">
        <f t="shared" si="104"/>
        <v>1000000</v>
      </c>
      <c r="T241" s="25" t="str">
        <f t="shared" si="105"/>
        <v>Y</v>
      </c>
      <c r="U241" s="44">
        <f t="shared" si="106"/>
        <v>5</v>
      </c>
      <c r="V241" s="45">
        <f t="shared" si="107"/>
        <v>200000</v>
      </c>
      <c r="W241" s="45">
        <f t="shared" si="108"/>
        <v>1000000</v>
      </c>
      <c r="X241" s="28">
        <f t="shared" si="109"/>
        <v>10947.881150880001</v>
      </c>
      <c r="Y241" s="28">
        <f t="shared" si="110"/>
        <v>0</v>
      </c>
      <c r="Z241" s="45" t="str">
        <f t="shared" si="111"/>
        <v>NA</v>
      </c>
      <c r="AA241" s="29" t="str">
        <f t="shared" si="112"/>
        <v>N</v>
      </c>
      <c r="AB241" s="46">
        <f t="shared" si="113"/>
        <v>4</v>
      </c>
      <c r="AC241" s="31">
        <f t="shared" si="114"/>
        <v>20000</v>
      </c>
      <c r="AD241" s="31">
        <f t="shared" si="115"/>
        <v>65000</v>
      </c>
      <c r="AE241" s="31">
        <f t="shared" si="116"/>
        <v>11819.332490490051</v>
      </c>
      <c r="AF241" s="47">
        <f t="shared" si="117"/>
        <v>0</v>
      </c>
      <c r="AG241" s="31">
        <f t="shared" si="118"/>
        <v>0</v>
      </c>
      <c r="AH241" s="48">
        <f t="shared" si="119"/>
        <v>3</v>
      </c>
      <c r="AI241" s="33">
        <f t="shared" si="120"/>
        <v>20000</v>
      </c>
      <c r="AJ241" s="33">
        <f t="shared" si="121"/>
        <v>65000</v>
      </c>
      <c r="AK241" s="33">
        <f t="shared" si="122"/>
        <v>0</v>
      </c>
      <c r="AL241" s="33">
        <f t="shared" si="123"/>
        <v>12760.15135673306</v>
      </c>
      <c r="AM241" s="34">
        <f t="shared" si="124"/>
        <v>12760.15135673306</v>
      </c>
    </row>
    <row r="242" spans="1:39" ht="15.75" customHeight="1" x14ac:dyDescent="0.3">
      <c r="A242" s="166" t="s">
        <v>1447</v>
      </c>
      <c r="B242" s="99">
        <v>22551</v>
      </c>
      <c r="C242" s="99">
        <v>57517</v>
      </c>
      <c r="D242" s="165">
        <v>46099</v>
      </c>
      <c r="E242" s="165">
        <v>46266</v>
      </c>
      <c r="F242" s="166">
        <v>4</v>
      </c>
      <c r="G242" s="178">
        <v>2.73</v>
      </c>
      <c r="H242" s="181">
        <v>0.25</v>
      </c>
      <c r="I242" s="180">
        <v>7.6200000000000004E-2</v>
      </c>
      <c r="J242" s="21">
        <f t="shared" si="95"/>
        <v>1.27</v>
      </c>
      <c r="K242" s="21" t="str">
        <f t="shared" si="96"/>
        <v>Y</v>
      </c>
      <c r="L242" s="37" t="str">
        <f t="shared" si="97"/>
        <v>NA</v>
      </c>
      <c r="M242" s="8" t="str">
        <f t="shared" si="98"/>
        <v>Y</v>
      </c>
      <c r="N242" s="42">
        <f t="shared" si="99"/>
        <v>6</v>
      </c>
      <c r="O242" s="43">
        <f t="shared" si="100"/>
        <v>200000</v>
      </c>
      <c r="P242" s="43" t="str">
        <f t="shared" si="101"/>
        <v>NA</v>
      </c>
      <c r="Q242" s="24">
        <f t="shared" si="102"/>
        <v>24269.386200000001</v>
      </c>
      <c r="R242" s="43">
        <f t="shared" si="103"/>
        <v>0</v>
      </c>
      <c r="S242" s="24">
        <f t="shared" si="104"/>
        <v>1000000</v>
      </c>
      <c r="T242" s="25" t="str">
        <f t="shared" si="105"/>
        <v>Y</v>
      </c>
      <c r="U242" s="44">
        <f t="shared" si="106"/>
        <v>5</v>
      </c>
      <c r="V242" s="45">
        <f t="shared" si="107"/>
        <v>200000</v>
      </c>
      <c r="W242" s="45">
        <f t="shared" si="108"/>
        <v>1000000</v>
      </c>
      <c r="X242" s="28">
        <f t="shared" si="109"/>
        <v>26118.713428440002</v>
      </c>
      <c r="Y242" s="28">
        <f t="shared" si="110"/>
        <v>0</v>
      </c>
      <c r="Z242" s="45" t="str">
        <f t="shared" si="111"/>
        <v>NA</v>
      </c>
      <c r="AA242" s="29" t="str">
        <f t="shared" si="112"/>
        <v>N</v>
      </c>
      <c r="AB242" s="46">
        <f t="shared" si="113"/>
        <v>4</v>
      </c>
      <c r="AC242" s="31">
        <f t="shared" si="114"/>
        <v>20000</v>
      </c>
      <c r="AD242" s="31">
        <f t="shared" si="115"/>
        <v>65000</v>
      </c>
      <c r="AE242" s="31">
        <f t="shared" si="116"/>
        <v>20000</v>
      </c>
      <c r="AF242" s="47">
        <f t="shared" si="117"/>
        <v>8108.9593916871308</v>
      </c>
      <c r="AG242" s="31">
        <f t="shared" si="118"/>
        <v>0</v>
      </c>
      <c r="AH242" s="48">
        <f t="shared" si="119"/>
        <v>3</v>
      </c>
      <c r="AI242" s="33">
        <f t="shared" si="120"/>
        <v>20000</v>
      </c>
      <c r="AJ242" s="33">
        <f t="shared" si="121"/>
        <v>65000</v>
      </c>
      <c r="AK242" s="33">
        <f t="shared" si="122"/>
        <v>0</v>
      </c>
      <c r="AL242" s="33">
        <f t="shared" si="123"/>
        <v>30250.862097333691</v>
      </c>
      <c r="AM242" s="34">
        <f t="shared" si="124"/>
        <v>38359.821489020818</v>
      </c>
    </row>
    <row r="243" spans="1:39" ht="15.75" customHeight="1" x14ac:dyDescent="0.3">
      <c r="A243" s="166" t="s">
        <v>1448</v>
      </c>
      <c r="B243" s="99">
        <v>23312</v>
      </c>
      <c r="C243" s="99">
        <v>61756</v>
      </c>
      <c r="D243" s="165">
        <v>45223</v>
      </c>
      <c r="E243" s="165">
        <v>45359</v>
      </c>
      <c r="F243" s="166">
        <v>4</v>
      </c>
      <c r="G243" s="178">
        <v>1.28</v>
      </c>
      <c r="H243" s="181">
        <v>0.25</v>
      </c>
      <c r="I243" s="180">
        <v>2.98E-2</v>
      </c>
      <c r="J243" s="21">
        <f t="shared" si="95"/>
        <v>2.7199999999999998</v>
      </c>
      <c r="K243" s="21" t="str">
        <f t="shared" si="96"/>
        <v>Y</v>
      </c>
      <c r="L243" s="37" t="str">
        <f t="shared" si="97"/>
        <v>NA</v>
      </c>
      <c r="M243" s="8" t="str">
        <f t="shared" si="98"/>
        <v>Y</v>
      </c>
      <c r="N243" s="42">
        <f t="shared" si="99"/>
        <v>11</v>
      </c>
      <c r="O243" s="43">
        <f t="shared" si="100"/>
        <v>200000</v>
      </c>
      <c r="P243" s="43" t="str">
        <f t="shared" si="101"/>
        <v>NA</v>
      </c>
      <c r="Q243" s="24">
        <f t="shared" si="102"/>
        <v>24006.6976</v>
      </c>
      <c r="R243" s="43">
        <f t="shared" si="103"/>
        <v>0</v>
      </c>
      <c r="S243" s="24">
        <f t="shared" si="104"/>
        <v>1000000</v>
      </c>
      <c r="T243" s="25" t="str">
        <f t="shared" si="105"/>
        <v>Y</v>
      </c>
      <c r="U243" s="44">
        <f t="shared" si="106"/>
        <v>10</v>
      </c>
      <c r="V243" s="45">
        <f t="shared" si="107"/>
        <v>200000</v>
      </c>
      <c r="W243" s="45">
        <f t="shared" si="108"/>
        <v>1000000</v>
      </c>
      <c r="X243" s="28">
        <f t="shared" si="109"/>
        <v>24722.097188480002</v>
      </c>
      <c r="Y243" s="28">
        <f t="shared" si="110"/>
        <v>0</v>
      </c>
      <c r="Z243" s="45" t="str">
        <f t="shared" si="111"/>
        <v>NA</v>
      </c>
      <c r="AA243" s="29" t="str">
        <f t="shared" si="112"/>
        <v>Y</v>
      </c>
      <c r="AB243" s="46">
        <f t="shared" si="113"/>
        <v>9</v>
      </c>
      <c r="AC243" s="31">
        <f t="shared" si="114"/>
        <v>200000</v>
      </c>
      <c r="AD243" s="31">
        <f t="shared" si="115"/>
        <v>1000000</v>
      </c>
      <c r="AE243" s="31">
        <f t="shared" si="116"/>
        <v>25458.815684696707</v>
      </c>
      <c r="AF243" s="47">
        <f t="shared" si="117"/>
        <v>0</v>
      </c>
      <c r="AG243" s="31" t="str">
        <f t="shared" si="118"/>
        <v>NA</v>
      </c>
      <c r="AH243" s="48">
        <f t="shared" si="119"/>
        <v>8</v>
      </c>
      <c r="AI243" s="33">
        <f t="shared" si="120"/>
        <v>20000</v>
      </c>
      <c r="AJ243" s="33">
        <f t="shared" si="121"/>
        <v>65000</v>
      </c>
      <c r="AK243" s="33">
        <f t="shared" si="122"/>
        <v>20000</v>
      </c>
      <c r="AL243" s="33">
        <f t="shared" si="123"/>
        <v>6217.4883921006694</v>
      </c>
      <c r="AM243" s="34">
        <f t="shared" si="124"/>
        <v>6217.4883921006694</v>
      </c>
    </row>
    <row r="244" spans="1:39" ht="15.75" customHeight="1" x14ac:dyDescent="0.3">
      <c r="A244" s="166" t="s">
        <v>1449</v>
      </c>
      <c r="B244" s="99">
        <v>20693</v>
      </c>
      <c r="C244" s="99">
        <v>62490</v>
      </c>
      <c r="D244" s="165">
        <v>44780</v>
      </c>
      <c r="E244" s="165">
        <v>45119</v>
      </c>
      <c r="F244" s="166">
        <v>2</v>
      </c>
      <c r="G244" s="178">
        <v>0.85</v>
      </c>
      <c r="H244" s="181">
        <v>0.5</v>
      </c>
      <c r="I244" s="180">
        <v>5.3600000000000002E-2</v>
      </c>
      <c r="J244" s="21">
        <f t="shared" si="95"/>
        <v>1.1499999999999999</v>
      </c>
      <c r="K244" s="21" t="str">
        <f t="shared" si="96"/>
        <v>Y</v>
      </c>
      <c r="L244" s="37" t="str">
        <f t="shared" si="97"/>
        <v>NA</v>
      </c>
      <c r="M244" s="8" t="str">
        <f t="shared" si="98"/>
        <v>Y</v>
      </c>
      <c r="N244" s="42">
        <f t="shared" si="99"/>
        <v>3</v>
      </c>
      <c r="O244" s="43">
        <f t="shared" si="100"/>
        <v>200000</v>
      </c>
      <c r="P244" s="43" t="str">
        <f t="shared" si="101"/>
        <v>NA</v>
      </c>
      <c r="Q244" s="24">
        <f t="shared" si="102"/>
        <v>21802.144800000002</v>
      </c>
      <c r="R244" s="43">
        <f t="shared" si="103"/>
        <v>0</v>
      </c>
      <c r="S244" s="24">
        <f t="shared" si="104"/>
        <v>1000000</v>
      </c>
      <c r="T244" s="25" t="str">
        <f t="shared" si="105"/>
        <v>Y</v>
      </c>
      <c r="U244" s="44">
        <f t="shared" si="106"/>
        <v>2</v>
      </c>
      <c r="V244" s="45">
        <f t="shared" si="107"/>
        <v>200000</v>
      </c>
      <c r="W244" s="45">
        <f t="shared" si="108"/>
        <v>1000000</v>
      </c>
      <c r="X244" s="28">
        <f t="shared" si="109"/>
        <v>22970.739761280005</v>
      </c>
      <c r="Y244" s="28">
        <f t="shared" si="110"/>
        <v>0</v>
      </c>
      <c r="Z244" s="45" t="str">
        <f t="shared" si="111"/>
        <v>NA</v>
      </c>
      <c r="AA244" s="29" t="str">
        <f t="shared" si="112"/>
        <v>N</v>
      </c>
      <c r="AB244" s="46">
        <f t="shared" si="113"/>
        <v>1</v>
      </c>
      <c r="AC244" s="31">
        <f t="shared" si="114"/>
        <v>20000</v>
      </c>
      <c r="AD244" s="31">
        <f t="shared" si="115"/>
        <v>65000</v>
      </c>
      <c r="AE244" s="31">
        <f t="shared" si="116"/>
        <v>20000</v>
      </c>
      <c r="AF244" s="47">
        <f t="shared" si="117"/>
        <v>4201.9714124846141</v>
      </c>
      <c r="AG244" s="31">
        <f t="shared" si="118"/>
        <v>0</v>
      </c>
      <c r="AH244" s="48">
        <f t="shared" si="119"/>
        <v>0</v>
      </c>
      <c r="AI244" s="33">
        <f t="shared" si="120"/>
        <v>0</v>
      </c>
      <c r="AJ244" s="33">
        <f t="shared" si="121"/>
        <v>0</v>
      </c>
      <c r="AK244" s="33">
        <f t="shared" si="122"/>
        <v>0</v>
      </c>
      <c r="AL244" s="33">
        <f t="shared" si="123"/>
        <v>0</v>
      </c>
      <c r="AM244" s="34">
        <f t="shared" si="124"/>
        <v>4201.9714124846141</v>
      </c>
    </row>
    <row r="245" spans="1:39" ht="15.75" customHeight="1" x14ac:dyDescent="0.3">
      <c r="A245" s="166" t="s">
        <v>1450</v>
      </c>
      <c r="B245" s="99">
        <v>20278</v>
      </c>
      <c r="C245" s="99">
        <v>100224</v>
      </c>
      <c r="D245" s="165">
        <v>44876</v>
      </c>
      <c r="E245" s="165">
        <v>45089</v>
      </c>
      <c r="F245" s="166">
        <v>4</v>
      </c>
      <c r="G245" s="178">
        <v>1.1200000000000001</v>
      </c>
      <c r="H245" s="181">
        <v>1</v>
      </c>
      <c r="I245" s="180">
        <v>4.7600000000000003E-2</v>
      </c>
      <c r="J245" s="21">
        <f t="shared" si="95"/>
        <v>2.88</v>
      </c>
      <c r="K245" s="21" t="str">
        <f t="shared" si="96"/>
        <v>Y</v>
      </c>
      <c r="L245" s="37" t="str">
        <f t="shared" si="97"/>
        <v>NA</v>
      </c>
      <c r="M245" s="8" t="str">
        <f t="shared" si="98"/>
        <v>Y</v>
      </c>
      <c r="N245" s="42">
        <f t="shared" si="99"/>
        <v>3</v>
      </c>
      <c r="O245" s="43">
        <f t="shared" si="100"/>
        <v>200000</v>
      </c>
      <c r="P245" s="43" t="str">
        <f t="shared" si="101"/>
        <v>NA</v>
      </c>
      <c r="Q245" s="24">
        <f t="shared" si="102"/>
        <v>21243.232800000002</v>
      </c>
      <c r="R245" s="43">
        <f t="shared" si="103"/>
        <v>0</v>
      </c>
      <c r="S245" s="24">
        <f t="shared" si="104"/>
        <v>1000000</v>
      </c>
      <c r="T245" s="25" t="str">
        <f t="shared" si="105"/>
        <v>Y</v>
      </c>
      <c r="U245" s="44">
        <f t="shared" si="106"/>
        <v>2</v>
      </c>
      <c r="V245" s="45">
        <f t="shared" si="107"/>
        <v>200000</v>
      </c>
      <c r="W245" s="45">
        <f t="shared" si="108"/>
        <v>1000000</v>
      </c>
      <c r="X245" s="28">
        <f t="shared" si="109"/>
        <v>22254.410681280002</v>
      </c>
      <c r="Y245" s="28">
        <f t="shared" si="110"/>
        <v>0</v>
      </c>
      <c r="Z245" s="45" t="str">
        <f t="shared" si="111"/>
        <v>NA</v>
      </c>
      <c r="AA245" s="29" t="str">
        <f t="shared" si="112"/>
        <v>Y</v>
      </c>
      <c r="AB245" s="46">
        <f t="shared" si="113"/>
        <v>1</v>
      </c>
      <c r="AC245" s="31">
        <f t="shared" si="114"/>
        <v>200000</v>
      </c>
      <c r="AD245" s="31">
        <f t="shared" si="115"/>
        <v>1000000</v>
      </c>
      <c r="AE245" s="31">
        <f t="shared" si="116"/>
        <v>23313.720629708932</v>
      </c>
      <c r="AF245" s="47">
        <f t="shared" si="117"/>
        <v>0</v>
      </c>
      <c r="AG245" s="31" t="str">
        <f t="shared" si="118"/>
        <v>NA</v>
      </c>
      <c r="AH245" s="48">
        <f t="shared" si="119"/>
        <v>0</v>
      </c>
      <c r="AI245" s="33">
        <f t="shared" si="120"/>
        <v>0</v>
      </c>
      <c r="AJ245" s="33">
        <f t="shared" si="121"/>
        <v>0</v>
      </c>
      <c r="AK245" s="33">
        <f t="shared" si="122"/>
        <v>0</v>
      </c>
      <c r="AL245" s="33">
        <f t="shared" si="123"/>
        <v>0</v>
      </c>
      <c r="AM245" s="34">
        <f t="shared" si="124"/>
        <v>0</v>
      </c>
    </row>
    <row r="246" spans="1:39" ht="15.75" customHeight="1" x14ac:dyDescent="0.3">
      <c r="A246" s="166" t="s">
        <v>1451</v>
      </c>
      <c r="B246" s="99">
        <v>11656</v>
      </c>
      <c r="C246" s="99">
        <v>70245</v>
      </c>
      <c r="D246" s="165">
        <v>45564</v>
      </c>
      <c r="E246" s="165">
        <v>45805</v>
      </c>
      <c r="F246" s="166">
        <v>2</v>
      </c>
      <c r="G246" s="178">
        <v>1.17</v>
      </c>
      <c r="H246" s="181">
        <v>0.5</v>
      </c>
      <c r="I246" s="180">
        <v>6.6900000000000001E-2</v>
      </c>
      <c r="J246" s="21">
        <f t="shared" si="95"/>
        <v>0.83000000000000007</v>
      </c>
      <c r="K246" s="21" t="str">
        <f t="shared" si="96"/>
        <v>Y</v>
      </c>
      <c r="L246" s="37" t="str">
        <f t="shared" si="97"/>
        <v>NA</v>
      </c>
      <c r="M246" s="8" t="str">
        <f t="shared" si="98"/>
        <v>Y</v>
      </c>
      <c r="N246" s="42">
        <f t="shared" si="99"/>
        <v>2</v>
      </c>
      <c r="O246" s="43">
        <f t="shared" si="100"/>
        <v>200000</v>
      </c>
      <c r="P246" s="43" t="str">
        <f t="shared" si="101"/>
        <v>NA</v>
      </c>
      <c r="Q246" s="24">
        <f t="shared" si="102"/>
        <v>12435.786399999999</v>
      </c>
      <c r="R246" s="43">
        <f t="shared" si="103"/>
        <v>0</v>
      </c>
      <c r="S246" s="24">
        <f t="shared" si="104"/>
        <v>1000000</v>
      </c>
      <c r="T246" s="25" t="str">
        <f t="shared" si="105"/>
        <v>N</v>
      </c>
      <c r="U246" s="44">
        <f t="shared" si="106"/>
        <v>1</v>
      </c>
      <c r="V246" s="45">
        <f t="shared" si="107"/>
        <v>20000</v>
      </c>
      <c r="W246" s="45">
        <f t="shared" si="108"/>
        <v>65000</v>
      </c>
      <c r="X246" s="28">
        <f t="shared" si="109"/>
        <v>0</v>
      </c>
      <c r="Y246" s="28">
        <f t="shared" si="110"/>
        <v>13267.740510159998</v>
      </c>
      <c r="Z246" s="45">
        <f t="shared" si="111"/>
        <v>0</v>
      </c>
      <c r="AA246" s="29" t="str">
        <f t="shared" si="112"/>
        <v>N</v>
      </c>
      <c r="AB246" s="46">
        <f t="shared" si="113"/>
        <v>0</v>
      </c>
      <c r="AC246" s="31">
        <f t="shared" si="114"/>
        <v>0</v>
      </c>
      <c r="AD246" s="31">
        <f t="shared" si="115"/>
        <v>0</v>
      </c>
      <c r="AE246" s="31">
        <f t="shared" si="116"/>
        <v>0</v>
      </c>
      <c r="AF246" s="47">
        <f t="shared" si="117"/>
        <v>0</v>
      </c>
      <c r="AG246" s="31">
        <f t="shared" si="118"/>
        <v>0</v>
      </c>
      <c r="AH246" s="48">
        <f t="shared" si="119"/>
        <v>0</v>
      </c>
      <c r="AI246" s="33">
        <f t="shared" si="120"/>
        <v>0</v>
      </c>
      <c r="AJ246" s="33">
        <f t="shared" si="121"/>
        <v>0</v>
      </c>
      <c r="AK246" s="33">
        <f t="shared" si="122"/>
        <v>0</v>
      </c>
      <c r="AL246" s="33">
        <f t="shared" si="123"/>
        <v>0</v>
      </c>
      <c r="AM246" s="34">
        <f t="shared" si="124"/>
        <v>13267.740510159998</v>
      </c>
    </row>
    <row r="247" spans="1:39" ht="15.75" customHeight="1" x14ac:dyDescent="0.3">
      <c r="A247" s="166" t="s">
        <v>1452</v>
      </c>
      <c r="B247" s="99">
        <v>23130</v>
      </c>
      <c r="C247" s="99">
        <v>109680</v>
      </c>
      <c r="D247" s="165">
        <v>45018</v>
      </c>
      <c r="E247" s="165">
        <v>45261</v>
      </c>
      <c r="F247" s="166">
        <v>4</v>
      </c>
      <c r="G247" s="178">
        <v>0.69</v>
      </c>
      <c r="H247" s="181">
        <v>0.75</v>
      </c>
      <c r="I247" s="180">
        <v>3.1099999999999999E-2</v>
      </c>
      <c r="J247" s="21">
        <f t="shared" si="95"/>
        <v>3.31</v>
      </c>
      <c r="K247" s="21" t="str">
        <f t="shared" si="96"/>
        <v>Y</v>
      </c>
      <c r="L247" s="37" t="str">
        <f t="shared" si="97"/>
        <v>NA</v>
      </c>
      <c r="M247" s="8" t="str">
        <f t="shared" si="98"/>
        <v>Y</v>
      </c>
      <c r="N247" s="42">
        <f t="shared" si="99"/>
        <v>5</v>
      </c>
      <c r="O247" s="43">
        <f t="shared" si="100"/>
        <v>200000</v>
      </c>
      <c r="P247" s="43" t="str">
        <f t="shared" si="101"/>
        <v>NA</v>
      </c>
      <c r="Q247" s="24">
        <f t="shared" si="102"/>
        <v>23849.342999999997</v>
      </c>
      <c r="R247" s="43">
        <f t="shared" si="103"/>
        <v>0</v>
      </c>
      <c r="S247" s="24">
        <f t="shared" si="104"/>
        <v>1000000</v>
      </c>
      <c r="T247" s="25" t="str">
        <f t="shared" si="105"/>
        <v>Y</v>
      </c>
      <c r="U247" s="44">
        <f t="shared" si="106"/>
        <v>4</v>
      </c>
      <c r="V247" s="45">
        <f t="shared" si="107"/>
        <v>200000</v>
      </c>
      <c r="W247" s="45">
        <f t="shared" si="108"/>
        <v>1000000</v>
      </c>
      <c r="X247" s="28">
        <f t="shared" si="109"/>
        <v>24591.057567299995</v>
      </c>
      <c r="Y247" s="28">
        <f t="shared" si="110"/>
        <v>0</v>
      </c>
      <c r="Z247" s="45" t="str">
        <f t="shared" si="111"/>
        <v>NA</v>
      </c>
      <c r="AA247" s="29" t="str">
        <f t="shared" si="112"/>
        <v>Y</v>
      </c>
      <c r="AB247" s="46">
        <f t="shared" si="113"/>
        <v>3</v>
      </c>
      <c r="AC247" s="31">
        <f t="shared" si="114"/>
        <v>200000</v>
      </c>
      <c r="AD247" s="31">
        <f t="shared" si="115"/>
        <v>1000000</v>
      </c>
      <c r="AE247" s="31">
        <f t="shared" si="116"/>
        <v>25355.839457643022</v>
      </c>
      <c r="AF247" s="47">
        <f t="shared" si="117"/>
        <v>0</v>
      </c>
      <c r="AG247" s="31" t="str">
        <f t="shared" si="118"/>
        <v>NA</v>
      </c>
      <c r="AH247" s="48">
        <f t="shared" si="119"/>
        <v>2</v>
      </c>
      <c r="AI247" s="33">
        <f t="shared" si="120"/>
        <v>20000</v>
      </c>
      <c r="AJ247" s="33">
        <f t="shared" si="121"/>
        <v>65000</v>
      </c>
      <c r="AK247" s="33">
        <f t="shared" si="122"/>
        <v>20000</v>
      </c>
      <c r="AL247" s="33">
        <f t="shared" si="123"/>
        <v>6144.4060647757178</v>
      </c>
      <c r="AM247" s="34">
        <f t="shared" si="124"/>
        <v>6144.4060647757178</v>
      </c>
    </row>
    <row r="248" spans="1:39" ht="15.75" customHeight="1" x14ac:dyDescent="0.3">
      <c r="A248" s="166" t="s">
        <v>1453</v>
      </c>
      <c r="B248" s="99">
        <v>21361</v>
      </c>
      <c r="C248" s="99">
        <v>103534</v>
      </c>
      <c r="D248" s="165">
        <v>44864</v>
      </c>
      <c r="E248" s="165">
        <v>45066</v>
      </c>
      <c r="F248" s="166">
        <v>4</v>
      </c>
      <c r="G248" s="178">
        <v>3.08</v>
      </c>
      <c r="H248" s="181">
        <v>1</v>
      </c>
      <c r="I248" s="180">
        <v>8.2699999999999996E-2</v>
      </c>
      <c r="J248" s="21">
        <f t="shared" si="95"/>
        <v>0.91999999999999993</v>
      </c>
      <c r="K248" s="21" t="str">
        <f t="shared" si="96"/>
        <v>Y</v>
      </c>
      <c r="L248" s="37" t="str">
        <f t="shared" si="97"/>
        <v>NA</v>
      </c>
      <c r="M248" s="8" t="str">
        <f t="shared" si="98"/>
        <v>Y</v>
      </c>
      <c r="N248" s="42">
        <f t="shared" si="99"/>
        <v>1</v>
      </c>
      <c r="O248" s="43">
        <f t="shared" si="100"/>
        <v>200000</v>
      </c>
      <c r="P248" s="43" t="str">
        <f t="shared" si="101"/>
        <v>NA</v>
      </c>
      <c r="Q248" s="24">
        <f t="shared" si="102"/>
        <v>23127.554700000001</v>
      </c>
      <c r="R248" s="43">
        <f t="shared" si="103"/>
        <v>0</v>
      </c>
      <c r="S248" s="24">
        <f t="shared" si="104"/>
        <v>1000000</v>
      </c>
      <c r="T248" s="25" t="str">
        <f t="shared" si="105"/>
        <v>N</v>
      </c>
      <c r="U248" s="44">
        <f t="shared" si="106"/>
        <v>0</v>
      </c>
      <c r="V248" s="45">
        <f t="shared" si="107"/>
        <v>0</v>
      </c>
      <c r="W248" s="45">
        <f t="shared" si="108"/>
        <v>0</v>
      </c>
      <c r="X248" s="28">
        <f t="shared" si="109"/>
        <v>0</v>
      </c>
      <c r="Y248" s="28">
        <f t="shared" si="110"/>
        <v>0</v>
      </c>
      <c r="Z248" s="45">
        <f t="shared" si="111"/>
        <v>0</v>
      </c>
      <c r="AA248" s="29" t="str">
        <f t="shared" si="112"/>
        <v>N</v>
      </c>
      <c r="AB248" s="46">
        <f t="shared" si="113"/>
        <v>0</v>
      </c>
      <c r="AC248" s="31">
        <f t="shared" si="114"/>
        <v>0</v>
      </c>
      <c r="AD248" s="31">
        <f t="shared" si="115"/>
        <v>0</v>
      </c>
      <c r="AE248" s="31">
        <f t="shared" si="116"/>
        <v>0</v>
      </c>
      <c r="AF248" s="47">
        <f t="shared" si="117"/>
        <v>0</v>
      </c>
      <c r="AG248" s="31">
        <f t="shared" si="118"/>
        <v>0</v>
      </c>
      <c r="AH248" s="48">
        <f t="shared" si="119"/>
        <v>0</v>
      </c>
      <c r="AI248" s="33">
        <f t="shared" si="120"/>
        <v>0</v>
      </c>
      <c r="AJ248" s="33">
        <f t="shared" si="121"/>
        <v>0</v>
      </c>
      <c r="AK248" s="33">
        <f t="shared" si="122"/>
        <v>0</v>
      </c>
      <c r="AL248" s="33">
        <f t="shared" si="123"/>
        <v>0</v>
      </c>
      <c r="AM248" s="34">
        <f t="shared" si="124"/>
        <v>0</v>
      </c>
    </row>
    <row r="249" spans="1:39" ht="15.75" customHeight="1" x14ac:dyDescent="0.3">
      <c r="A249" s="166" t="s">
        <v>1454</v>
      </c>
      <c r="B249" s="99">
        <v>10512</v>
      </c>
      <c r="C249" s="99">
        <v>66672</v>
      </c>
      <c r="D249" s="165">
        <v>45858</v>
      </c>
      <c r="E249" s="165">
        <v>45959</v>
      </c>
      <c r="F249" s="166">
        <v>4</v>
      </c>
      <c r="G249" s="178">
        <v>0.82</v>
      </c>
      <c r="H249" s="181">
        <v>0.25</v>
      </c>
      <c r="I249" s="180">
        <v>5.1700000000000003E-2</v>
      </c>
      <c r="J249" s="21">
        <f t="shared" si="95"/>
        <v>3.18</v>
      </c>
      <c r="K249" s="21" t="str">
        <f t="shared" si="96"/>
        <v>Y</v>
      </c>
      <c r="L249" s="37" t="str">
        <f t="shared" si="97"/>
        <v>NA</v>
      </c>
      <c r="M249" s="8" t="str">
        <f t="shared" si="98"/>
        <v>Y</v>
      </c>
      <c r="N249" s="42">
        <f t="shared" si="99"/>
        <v>13</v>
      </c>
      <c r="O249" s="43">
        <f t="shared" si="100"/>
        <v>200000</v>
      </c>
      <c r="P249" s="43" t="str">
        <f t="shared" si="101"/>
        <v>NA</v>
      </c>
      <c r="Q249" s="24">
        <f t="shared" si="102"/>
        <v>11055.4704</v>
      </c>
      <c r="R249" s="43">
        <f t="shared" si="103"/>
        <v>0</v>
      </c>
      <c r="S249" s="24">
        <f t="shared" si="104"/>
        <v>1000000</v>
      </c>
      <c r="T249" s="25" t="str">
        <f t="shared" si="105"/>
        <v>Y</v>
      </c>
      <c r="U249" s="44">
        <f t="shared" si="106"/>
        <v>12</v>
      </c>
      <c r="V249" s="45">
        <f t="shared" si="107"/>
        <v>200000</v>
      </c>
      <c r="W249" s="45">
        <f t="shared" si="108"/>
        <v>1000000</v>
      </c>
      <c r="X249" s="28">
        <f t="shared" si="109"/>
        <v>11627.038219680002</v>
      </c>
      <c r="Y249" s="28">
        <f t="shared" si="110"/>
        <v>0</v>
      </c>
      <c r="Z249" s="45" t="str">
        <f t="shared" si="111"/>
        <v>NA</v>
      </c>
      <c r="AA249" s="29" t="str">
        <f t="shared" si="112"/>
        <v>Y</v>
      </c>
      <c r="AB249" s="46">
        <f t="shared" si="113"/>
        <v>11</v>
      </c>
      <c r="AC249" s="31">
        <f t="shared" si="114"/>
        <v>200000</v>
      </c>
      <c r="AD249" s="31">
        <f t="shared" si="115"/>
        <v>1000000</v>
      </c>
      <c r="AE249" s="31">
        <f t="shared" si="116"/>
        <v>12228.15609563746</v>
      </c>
      <c r="AF249" s="47">
        <f t="shared" si="117"/>
        <v>0</v>
      </c>
      <c r="AG249" s="31" t="str">
        <f t="shared" si="118"/>
        <v>NA</v>
      </c>
      <c r="AH249" s="48">
        <f t="shared" si="119"/>
        <v>10</v>
      </c>
      <c r="AI249" s="33">
        <f t="shared" si="120"/>
        <v>20000</v>
      </c>
      <c r="AJ249" s="33">
        <f t="shared" si="121"/>
        <v>65000</v>
      </c>
      <c r="AK249" s="33">
        <f t="shared" si="122"/>
        <v>12860.351765781917</v>
      </c>
      <c r="AL249" s="33">
        <f t="shared" si="123"/>
        <v>0</v>
      </c>
      <c r="AM249" s="34">
        <f t="shared" si="124"/>
        <v>0</v>
      </c>
    </row>
    <row r="250" spans="1:39" ht="15.75" customHeight="1" x14ac:dyDescent="0.3">
      <c r="A250" s="166" t="s">
        <v>1455</v>
      </c>
      <c r="B250" s="99">
        <v>5209</v>
      </c>
      <c r="C250" s="99">
        <v>69262</v>
      </c>
      <c r="D250" s="165">
        <v>45923</v>
      </c>
      <c r="E250" s="165">
        <v>46275</v>
      </c>
      <c r="F250" s="166">
        <v>2</v>
      </c>
      <c r="G250" s="178">
        <v>0.23</v>
      </c>
      <c r="H250" s="181">
        <v>0.5</v>
      </c>
      <c r="I250" s="180">
        <v>1.5599999999999999E-2</v>
      </c>
      <c r="J250" s="21">
        <f t="shared" si="95"/>
        <v>1.77</v>
      </c>
      <c r="K250" s="21" t="str">
        <f t="shared" si="96"/>
        <v>Y</v>
      </c>
      <c r="L250" s="37" t="str">
        <f t="shared" si="97"/>
        <v>NA</v>
      </c>
      <c r="M250" s="8" t="str">
        <f t="shared" si="98"/>
        <v>Y</v>
      </c>
      <c r="N250" s="42">
        <f t="shared" si="99"/>
        <v>4</v>
      </c>
      <c r="O250" s="43">
        <f t="shared" si="100"/>
        <v>200000</v>
      </c>
      <c r="P250" s="43" t="str">
        <f t="shared" si="101"/>
        <v>NA</v>
      </c>
      <c r="Q250" s="24">
        <f t="shared" si="102"/>
        <v>5290.2604000000001</v>
      </c>
      <c r="R250" s="43">
        <f t="shared" si="103"/>
        <v>0</v>
      </c>
      <c r="S250" s="24">
        <f t="shared" si="104"/>
        <v>1000000</v>
      </c>
      <c r="T250" s="25" t="str">
        <f t="shared" si="105"/>
        <v>Y</v>
      </c>
      <c r="U250" s="44">
        <f t="shared" si="106"/>
        <v>3</v>
      </c>
      <c r="V250" s="45">
        <f t="shared" si="107"/>
        <v>200000</v>
      </c>
      <c r="W250" s="45">
        <f t="shared" si="108"/>
        <v>1000000</v>
      </c>
      <c r="X250" s="28">
        <f t="shared" si="109"/>
        <v>5372.7884622400006</v>
      </c>
      <c r="Y250" s="28">
        <f t="shared" si="110"/>
        <v>0</v>
      </c>
      <c r="Z250" s="45" t="str">
        <f t="shared" si="111"/>
        <v>NA</v>
      </c>
      <c r="AA250" s="29" t="str">
        <f t="shared" si="112"/>
        <v>N</v>
      </c>
      <c r="AB250" s="46">
        <f t="shared" si="113"/>
        <v>2</v>
      </c>
      <c r="AC250" s="31">
        <f t="shared" si="114"/>
        <v>20000</v>
      </c>
      <c r="AD250" s="31">
        <f t="shared" si="115"/>
        <v>65000</v>
      </c>
      <c r="AE250" s="31">
        <f t="shared" si="116"/>
        <v>5456.6039622509452</v>
      </c>
      <c r="AF250" s="47">
        <f t="shared" si="117"/>
        <v>0</v>
      </c>
      <c r="AG250" s="31">
        <f t="shared" si="118"/>
        <v>0</v>
      </c>
      <c r="AH250" s="48">
        <f t="shared" si="119"/>
        <v>1</v>
      </c>
      <c r="AI250" s="33">
        <f t="shared" si="120"/>
        <v>20000</v>
      </c>
      <c r="AJ250" s="33">
        <f t="shared" si="121"/>
        <v>65000</v>
      </c>
      <c r="AK250" s="33">
        <f t="shared" si="122"/>
        <v>0</v>
      </c>
      <c r="AL250" s="33">
        <f t="shared" si="123"/>
        <v>5541.7269840620602</v>
      </c>
      <c r="AM250" s="34">
        <f t="shared" si="124"/>
        <v>5541.7269840620602</v>
      </c>
    </row>
    <row r="251" spans="1:39" ht="15.75" customHeight="1" x14ac:dyDescent="0.3">
      <c r="A251" s="166" t="s">
        <v>1456</v>
      </c>
      <c r="B251" s="99">
        <v>17229</v>
      </c>
      <c r="C251" s="99">
        <v>35152</v>
      </c>
      <c r="D251" s="165">
        <v>44939</v>
      </c>
      <c r="E251" s="165">
        <v>45295</v>
      </c>
      <c r="F251" s="166">
        <v>4</v>
      </c>
      <c r="G251" s="178">
        <v>2.67</v>
      </c>
      <c r="H251" s="181">
        <v>0.25</v>
      </c>
      <c r="I251" s="180">
        <v>1.55E-2</v>
      </c>
      <c r="J251" s="21">
        <f t="shared" ref="J251:J314" si="125">MAX(0, F251-G251)</f>
        <v>1.33</v>
      </c>
      <c r="K251" s="21" t="str">
        <f t="shared" ref="K251:K314" si="126">IF(
  AND(
    E251 &gt;= D251-10,
    E251 &lt;= DATE(2028,6,30),
    J251 &gt; 0
  ),
  "Y",
  "N"
)</f>
        <v>Y</v>
      </c>
      <c r="L251" s="37" t="str">
        <f t="shared" ref="L251:L314" si="127">IF(
  J251=0,
  0,
  IF(
    K251="Y",
    "NA",
    MAX(0, 65000-C251)
  )
)</f>
        <v>NA</v>
      </c>
      <c r="M251" s="8" t="str">
        <f t="shared" ref="M251:M314" si="128">IF(AND(K251="Y",J251&gt;0),"Y","N")</f>
        <v>Y</v>
      </c>
      <c r="N251" s="42">
        <f t="shared" ref="N251:N314" si="129">ROUNDUP(J251/H251, 0)</f>
        <v>6</v>
      </c>
      <c r="O251" s="43">
        <f t="shared" ref="O251:O314" si="130">IF(
  N251=0,
  0,
  IF(
    M251="Y",
    200000,
    20000
  )
)</f>
        <v>200000</v>
      </c>
      <c r="P251" s="43" t="str">
        <f t="shared" ref="P251:P314" si="131">IF(
  N251=0,
  0,
  IF(
    M251="Y",
    "NA",
    MAX(0, 65000)
  )
)</f>
        <v>NA</v>
      </c>
      <c r="Q251" s="24">
        <f t="shared" ref="Q251:Q314" si="132">IF(
  N251=0,
  0,
  MAX(0, MIN(B251*(1+I251), O251, L251))
)</f>
        <v>17496.049500000001</v>
      </c>
      <c r="R251" s="43">
        <f t="shared" ref="R251:R314" si="133">IF(
  N251=0,
  0,
  MAX(0, (B251*(1+I251))-Q251)
)</f>
        <v>0</v>
      </c>
      <c r="S251" s="24">
        <f t="shared" ref="S251:S314" si="134">IF(
    M251="Y",
    1000000,
    MAX(0, 65000-C251-Q251)
  )</f>
        <v>1000000</v>
      </c>
      <c r="T251" s="25" t="str">
        <f t="shared" ref="T251:T314" si="135">IF(AND(K251="Y",J251&gt;1),"Y","N")</f>
        <v>Y</v>
      </c>
      <c r="U251" s="44">
        <f t="shared" ref="U251:U314" si="136">MAX(0,(N251-1))</f>
        <v>5</v>
      </c>
      <c r="V251" s="45">
        <f t="shared" ref="V251:V314" si="137">IF(
  U251=0,
  0,
  IF(
    T251="Y",
    200000,
    20000
  )
)</f>
        <v>200000</v>
      </c>
      <c r="W251" s="45">
        <f t="shared" ref="W251:W314" si="138">IF(
  U251=0,
  0,
  IF(
    T251="Y",
    1000000,
    MAX(0, 65000)
  )
)</f>
        <v>1000000</v>
      </c>
      <c r="X251" s="28">
        <f t="shared" ref="X251:X314" si="139">IF(
  U251=0,
  0,
  MAX(0, MIN(B251*(1+I251)*(1+I251), V251, S251, (W251-C251))
)
)</f>
        <v>17767.238267250003</v>
      </c>
      <c r="Y251" s="28">
        <f t="shared" ref="Y251:Y314" si="140">IF(
  U251=0,
  0,
  MAX(0, (B251*(1+I251)*(1+I251)-X251)
)
)</f>
        <v>0</v>
      </c>
      <c r="Z251" s="45" t="str">
        <f t="shared" ref="Z251:Z314" si="141">IF(
    T251="Y",
    "NA",
    MAX(0, W251-C251-Q251-X251)
  )</f>
        <v>NA</v>
      </c>
      <c r="AA251" s="29" t="str">
        <f t="shared" ref="AA251:AA314" si="142">IF(AND(K251="Y",J251&gt;2),"Y","N")</f>
        <v>N</v>
      </c>
      <c r="AB251" s="46">
        <f t="shared" ref="AB251:AB314" si="143">MAX(0,(U251-1))</f>
        <v>4</v>
      </c>
      <c r="AC251" s="31">
        <f t="shared" ref="AC251:AC314" si="144">IF(
  AB251=0,
  0,
  IF(
    AA251="Y",
    200000,
    20000
  )
)</f>
        <v>20000</v>
      </c>
      <c r="AD251" s="31">
        <f t="shared" ref="AD251:AD314" si="145">IF(
  AB251=0,
  0,
  IF(
    AA251="Y",
    1000000,
    MAX(0, 65000)
  )
)</f>
        <v>65000</v>
      </c>
      <c r="AE251" s="31">
        <f t="shared" ref="AE251:AE314" si="146">IF(
  AB251=0,
  0,
  MAX(0, MIN(B251*(1+I251)*(1+I251)*(1+I251), AC251, Z251))
)</f>
        <v>18042.630460392378</v>
      </c>
      <c r="AF251" s="47">
        <f t="shared" ref="AF251:AF314" si="147">IF(
  AB251=0,
  0,
  MAX(0, (B251*(1+I251)*(1+I251)*(1+I251)-AE251)
)
)</f>
        <v>0</v>
      </c>
      <c r="AG251" s="31">
        <f t="shared" ref="AG251:AG314" si="148">IF(
    AA251="Y",
    "NA",
    MAX(0, AD251-C251-Q251-X251-AE251)
  )</f>
        <v>0</v>
      </c>
      <c r="AH251" s="48">
        <f t="shared" si="119"/>
        <v>3</v>
      </c>
      <c r="AI251" s="33">
        <f t="shared" si="120"/>
        <v>20000</v>
      </c>
      <c r="AJ251" s="33">
        <f t="shared" si="121"/>
        <v>65000</v>
      </c>
      <c r="AK251" s="33">
        <f t="shared" si="122"/>
        <v>0</v>
      </c>
      <c r="AL251" s="33">
        <f t="shared" si="123"/>
        <v>18322.29123252846</v>
      </c>
      <c r="AM251" s="34">
        <f t="shared" si="124"/>
        <v>18322.29123252846</v>
      </c>
    </row>
    <row r="252" spans="1:39" ht="15.75" customHeight="1" x14ac:dyDescent="0.3">
      <c r="A252" s="166" t="s">
        <v>1457</v>
      </c>
      <c r="B252" s="99">
        <v>5388</v>
      </c>
      <c r="C252" s="99">
        <v>17580</v>
      </c>
      <c r="D252" s="165">
        <v>45120</v>
      </c>
      <c r="E252" s="165">
        <v>45290</v>
      </c>
      <c r="F252" s="166">
        <v>4</v>
      </c>
      <c r="G252" s="178">
        <v>0.17</v>
      </c>
      <c r="H252" s="181">
        <v>1</v>
      </c>
      <c r="I252" s="180">
        <v>7.1400000000000005E-2</v>
      </c>
      <c r="J252" s="21">
        <f t="shared" si="125"/>
        <v>3.83</v>
      </c>
      <c r="K252" s="21" t="str">
        <f t="shared" si="126"/>
        <v>Y</v>
      </c>
      <c r="L252" s="37" t="str">
        <f t="shared" si="127"/>
        <v>NA</v>
      </c>
      <c r="M252" s="8" t="str">
        <f t="shared" si="128"/>
        <v>Y</v>
      </c>
      <c r="N252" s="42">
        <f t="shared" si="129"/>
        <v>4</v>
      </c>
      <c r="O252" s="43">
        <f t="shared" si="130"/>
        <v>200000</v>
      </c>
      <c r="P252" s="43" t="str">
        <f t="shared" si="131"/>
        <v>NA</v>
      </c>
      <c r="Q252" s="24">
        <f t="shared" si="132"/>
        <v>5772.7031999999999</v>
      </c>
      <c r="R252" s="43">
        <f t="shared" si="133"/>
        <v>0</v>
      </c>
      <c r="S252" s="24">
        <f t="shared" si="134"/>
        <v>1000000</v>
      </c>
      <c r="T252" s="25" t="str">
        <f t="shared" si="135"/>
        <v>Y</v>
      </c>
      <c r="U252" s="44">
        <f t="shared" si="136"/>
        <v>3</v>
      </c>
      <c r="V252" s="45">
        <f t="shared" si="137"/>
        <v>200000</v>
      </c>
      <c r="W252" s="45">
        <f t="shared" si="138"/>
        <v>1000000</v>
      </c>
      <c r="X252" s="28">
        <f t="shared" si="139"/>
        <v>6184.8742084799997</v>
      </c>
      <c r="Y252" s="28">
        <f t="shared" si="140"/>
        <v>0</v>
      </c>
      <c r="Z252" s="45" t="str">
        <f t="shared" si="141"/>
        <v>NA</v>
      </c>
      <c r="AA252" s="29" t="str">
        <f t="shared" si="142"/>
        <v>Y</v>
      </c>
      <c r="AB252" s="46">
        <f t="shared" si="143"/>
        <v>2</v>
      </c>
      <c r="AC252" s="31">
        <f t="shared" si="144"/>
        <v>200000</v>
      </c>
      <c r="AD252" s="31">
        <f t="shared" si="145"/>
        <v>1000000</v>
      </c>
      <c r="AE252" s="31">
        <f t="shared" si="146"/>
        <v>6626.4742269654707</v>
      </c>
      <c r="AF252" s="47">
        <f t="shared" si="147"/>
        <v>0</v>
      </c>
      <c r="AG252" s="31" t="str">
        <f t="shared" si="148"/>
        <v>NA</v>
      </c>
      <c r="AH252" s="48">
        <f t="shared" si="119"/>
        <v>1</v>
      </c>
      <c r="AI252" s="33">
        <f t="shared" si="120"/>
        <v>20000</v>
      </c>
      <c r="AJ252" s="33">
        <f t="shared" si="121"/>
        <v>65000</v>
      </c>
      <c r="AK252" s="33">
        <f t="shared" si="122"/>
        <v>7099.6044867708051</v>
      </c>
      <c r="AL252" s="33">
        <f t="shared" si="123"/>
        <v>0</v>
      </c>
      <c r="AM252" s="34">
        <f t="shared" si="124"/>
        <v>0</v>
      </c>
    </row>
    <row r="253" spans="1:39" ht="15.75" customHeight="1" x14ac:dyDescent="0.3">
      <c r="A253" s="166" t="s">
        <v>1458</v>
      </c>
      <c r="B253" s="99">
        <v>8156</v>
      </c>
      <c r="C253" s="99">
        <v>86888</v>
      </c>
      <c r="D253" s="165">
        <v>45900</v>
      </c>
      <c r="E253" s="165">
        <v>46053</v>
      </c>
      <c r="F253" s="166">
        <v>2</v>
      </c>
      <c r="G253" s="178">
        <v>1.28</v>
      </c>
      <c r="H253" s="181">
        <v>0.75</v>
      </c>
      <c r="I253" s="180">
        <v>7.2099999999999997E-2</v>
      </c>
      <c r="J253" s="21">
        <f t="shared" si="125"/>
        <v>0.72</v>
      </c>
      <c r="K253" s="21" t="str">
        <f t="shared" si="126"/>
        <v>Y</v>
      </c>
      <c r="L253" s="37" t="str">
        <f t="shared" si="127"/>
        <v>NA</v>
      </c>
      <c r="M253" s="8" t="str">
        <f t="shared" si="128"/>
        <v>Y</v>
      </c>
      <c r="N253" s="42">
        <f t="shared" si="129"/>
        <v>1</v>
      </c>
      <c r="O253" s="43">
        <f t="shared" si="130"/>
        <v>200000</v>
      </c>
      <c r="P253" s="43" t="str">
        <f t="shared" si="131"/>
        <v>NA</v>
      </c>
      <c r="Q253" s="24">
        <f t="shared" si="132"/>
        <v>8744.0475999999999</v>
      </c>
      <c r="R253" s="43">
        <f t="shared" si="133"/>
        <v>0</v>
      </c>
      <c r="S253" s="24">
        <f t="shared" si="134"/>
        <v>1000000</v>
      </c>
      <c r="T253" s="25" t="str">
        <f t="shared" si="135"/>
        <v>N</v>
      </c>
      <c r="U253" s="44">
        <f t="shared" si="136"/>
        <v>0</v>
      </c>
      <c r="V253" s="45">
        <f t="shared" si="137"/>
        <v>0</v>
      </c>
      <c r="W253" s="45">
        <f t="shared" si="138"/>
        <v>0</v>
      </c>
      <c r="X253" s="28">
        <f t="shared" si="139"/>
        <v>0</v>
      </c>
      <c r="Y253" s="28">
        <f t="shared" si="140"/>
        <v>0</v>
      </c>
      <c r="Z253" s="45">
        <f t="shared" si="141"/>
        <v>0</v>
      </c>
      <c r="AA253" s="29" t="str">
        <f t="shared" si="142"/>
        <v>N</v>
      </c>
      <c r="AB253" s="46">
        <f t="shared" si="143"/>
        <v>0</v>
      </c>
      <c r="AC253" s="31">
        <f t="shared" si="144"/>
        <v>0</v>
      </c>
      <c r="AD253" s="31">
        <f t="shared" si="145"/>
        <v>0</v>
      </c>
      <c r="AE253" s="31">
        <f t="shared" si="146"/>
        <v>0</v>
      </c>
      <c r="AF253" s="47">
        <f t="shared" si="147"/>
        <v>0</v>
      </c>
      <c r="AG253" s="31">
        <f t="shared" si="148"/>
        <v>0</v>
      </c>
      <c r="AH253" s="48">
        <f t="shared" si="119"/>
        <v>0</v>
      </c>
      <c r="AI253" s="33">
        <f t="shared" si="120"/>
        <v>0</v>
      </c>
      <c r="AJ253" s="33">
        <f t="shared" si="121"/>
        <v>0</v>
      </c>
      <c r="AK253" s="33">
        <f t="shared" si="122"/>
        <v>0</v>
      </c>
      <c r="AL253" s="33">
        <f t="shared" si="123"/>
        <v>0</v>
      </c>
      <c r="AM253" s="34">
        <f t="shared" si="124"/>
        <v>0</v>
      </c>
    </row>
    <row r="254" spans="1:39" ht="15.75" customHeight="1" x14ac:dyDescent="0.3">
      <c r="A254" s="166" t="s">
        <v>1459</v>
      </c>
      <c r="B254" s="99">
        <v>7589</v>
      </c>
      <c r="C254" s="99">
        <v>66485</v>
      </c>
      <c r="D254" s="165">
        <v>45373</v>
      </c>
      <c r="E254" s="165">
        <v>45638</v>
      </c>
      <c r="F254" s="166">
        <v>2</v>
      </c>
      <c r="G254" s="178">
        <v>1.98</v>
      </c>
      <c r="H254" s="181">
        <v>0.5</v>
      </c>
      <c r="I254" s="180">
        <v>3.5999999999999997E-2</v>
      </c>
      <c r="J254" s="21">
        <f t="shared" si="125"/>
        <v>2.0000000000000018E-2</v>
      </c>
      <c r="K254" s="21" t="str">
        <f t="shared" si="126"/>
        <v>Y</v>
      </c>
      <c r="L254" s="37" t="str">
        <f t="shared" si="127"/>
        <v>NA</v>
      </c>
      <c r="M254" s="8" t="str">
        <f t="shared" si="128"/>
        <v>Y</v>
      </c>
      <c r="N254" s="42">
        <f t="shared" si="129"/>
        <v>1</v>
      </c>
      <c r="O254" s="43">
        <f t="shared" si="130"/>
        <v>200000</v>
      </c>
      <c r="P254" s="43" t="str">
        <f t="shared" si="131"/>
        <v>NA</v>
      </c>
      <c r="Q254" s="24">
        <f t="shared" si="132"/>
        <v>7862.2040000000006</v>
      </c>
      <c r="R254" s="43">
        <f t="shared" si="133"/>
        <v>0</v>
      </c>
      <c r="S254" s="24">
        <f t="shared" si="134"/>
        <v>1000000</v>
      </c>
      <c r="T254" s="25" t="str">
        <f t="shared" si="135"/>
        <v>N</v>
      </c>
      <c r="U254" s="44">
        <f t="shared" si="136"/>
        <v>0</v>
      </c>
      <c r="V254" s="45">
        <f t="shared" si="137"/>
        <v>0</v>
      </c>
      <c r="W254" s="45">
        <f t="shared" si="138"/>
        <v>0</v>
      </c>
      <c r="X254" s="28">
        <f t="shared" si="139"/>
        <v>0</v>
      </c>
      <c r="Y254" s="28">
        <f t="shared" si="140"/>
        <v>0</v>
      </c>
      <c r="Z254" s="45">
        <f t="shared" si="141"/>
        <v>0</v>
      </c>
      <c r="AA254" s="29" t="str">
        <f t="shared" si="142"/>
        <v>N</v>
      </c>
      <c r="AB254" s="46">
        <f t="shared" si="143"/>
        <v>0</v>
      </c>
      <c r="AC254" s="31">
        <f t="shared" si="144"/>
        <v>0</v>
      </c>
      <c r="AD254" s="31">
        <f t="shared" si="145"/>
        <v>0</v>
      </c>
      <c r="AE254" s="31">
        <f t="shared" si="146"/>
        <v>0</v>
      </c>
      <c r="AF254" s="47">
        <f t="shared" si="147"/>
        <v>0</v>
      </c>
      <c r="AG254" s="31">
        <f t="shared" si="148"/>
        <v>0</v>
      </c>
      <c r="AH254" s="48">
        <f t="shared" si="119"/>
        <v>0</v>
      </c>
      <c r="AI254" s="33">
        <f t="shared" si="120"/>
        <v>0</v>
      </c>
      <c r="AJ254" s="33">
        <f t="shared" si="121"/>
        <v>0</v>
      </c>
      <c r="AK254" s="33">
        <f t="shared" si="122"/>
        <v>0</v>
      </c>
      <c r="AL254" s="33">
        <f t="shared" si="123"/>
        <v>0</v>
      </c>
      <c r="AM254" s="34">
        <f t="shared" si="124"/>
        <v>0</v>
      </c>
    </row>
    <row r="255" spans="1:39" ht="15.75" customHeight="1" x14ac:dyDescent="0.3">
      <c r="A255" s="166" t="s">
        <v>1460</v>
      </c>
      <c r="B255" s="99">
        <v>8063</v>
      </c>
      <c r="C255" s="99">
        <v>71183</v>
      </c>
      <c r="D255" s="165">
        <v>45428</v>
      </c>
      <c r="E255" s="165">
        <v>45651</v>
      </c>
      <c r="F255" s="166">
        <v>4</v>
      </c>
      <c r="G255" s="178">
        <v>0.32</v>
      </c>
      <c r="H255" s="181">
        <v>0.25</v>
      </c>
      <c r="I255" s="180">
        <v>6.4199999999999993E-2</v>
      </c>
      <c r="J255" s="21">
        <f t="shared" si="125"/>
        <v>3.68</v>
      </c>
      <c r="K255" s="21" t="str">
        <f t="shared" si="126"/>
        <v>Y</v>
      </c>
      <c r="L255" s="37" t="str">
        <f t="shared" si="127"/>
        <v>NA</v>
      </c>
      <c r="M255" s="8" t="str">
        <f t="shared" si="128"/>
        <v>Y</v>
      </c>
      <c r="N255" s="42">
        <f t="shared" si="129"/>
        <v>15</v>
      </c>
      <c r="O255" s="43">
        <f t="shared" si="130"/>
        <v>200000</v>
      </c>
      <c r="P255" s="43" t="str">
        <f t="shared" si="131"/>
        <v>NA</v>
      </c>
      <c r="Q255" s="24">
        <f t="shared" si="132"/>
        <v>8580.6445999999996</v>
      </c>
      <c r="R255" s="43">
        <f t="shared" si="133"/>
        <v>0</v>
      </c>
      <c r="S255" s="24">
        <f t="shared" si="134"/>
        <v>1000000</v>
      </c>
      <c r="T255" s="25" t="str">
        <f t="shared" si="135"/>
        <v>Y</v>
      </c>
      <c r="U255" s="44">
        <f t="shared" si="136"/>
        <v>14</v>
      </c>
      <c r="V255" s="45">
        <f t="shared" si="137"/>
        <v>200000</v>
      </c>
      <c r="W255" s="45">
        <f t="shared" si="138"/>
        <v>1000000</v>
      </c>
      <c r="X255" s="28">
        <f t="shared" si="139"/>
        <v>9131.5219833200008</v>
      </c>
      <c r="Y255" s="28">
        <f t="shared" si="140"/>
        <v>0</v>
      </c>
      <c r="Z255" s="45" t="str">
        <f t="shared" si="141"/>
        <v>NA</v>
      </c>
      <c r="AA255" s="29" t="str">
        <f t="shared" si="142"/>
        <v>Y</v>
      </c>
      <c r="AB255" s="46">
        <f t="shared" si="143"/>
        <v>13</v>
      </c>
      <c r="AC255" s="31">
        <f t="shared" si="144"/>
        <v>200000</v>
      </c>
      <c r="AD255" s="31">
        <f t="shared" si="145"/>
        <v>1000000</v>
      </c>
      <c r="AE255" s="31">
        <f t="shared" si="146"/>
        <v>9717.7656946491443</v>
      </c>
      <c r="AF255" s="47">
        <f t="shared" si="147"/>
        <v>0</v>
      </c>
      <c r="AG255" s="31" t="str">
        <f t="shared" si="148"/>
        <v>NA</v>
      </c>
      <c r="AH255" s="48">
        <f t="shared" si="119"/>
        <v>12</v>
      </c>
      <c r="AI255" s="33">
        <f t="shared" si="120"/>
        <v>20000</v>
      </c>
      <c r="AJ255" s="33">
        <f t="shared" si="121"/>
        <v>65000</v>
      </c>
      <c r="AK255" s="33">
        <f t="shared" si="122"/>
        <v>10341.64625224562</v>
      </c>
      <c r="AL255" s="33">
        <f t="shared" si="123"/>
        <v>0</v>
      </c>
      <c r="AM255" s="34">
        <f t="shared" si="124"/>
        <v>0</v>
      </c>
    </row>
    <row r="256" spans="1:39" ht="15.75" customHeight="1" x14ac:dyDescent="0.3">
      <c r="A256" s="166" t="s">
        <v>1461</v>
      </c>
      <c r="B256" s="99">
        <v>19218</v>
      </c>
      <c r="C256" s="99">
        <v>72638</v>
      </c>
      <c r="D256" s="165">
        <v>45046</v>
      </c>
      <c r="E256" s="165">
        <v>45124</v>
      </c>
      <c r="F256" s="166">
        <v>2</v>
      </c>
      <c r="G256" s="178">
        <v>0.54</v>
      </c>
      <c r="H256" s="181">
        <v>1</v>
      </c>
      <c r="I256" s="180">
        <v>3.4000000000000002E-2</v>
      </c>
      <c r="J256" s="21">
        <f t="shared" si="125"/>
        <v>1.46</v>
      </c>
      <c r="K256" s="21" t="str">
        <f t="shared" si="126"/>
        <v>Y</v>
      </c>
      <c r="L256" s="37" t="str">
        <f t="shared" si="127"/>
        <v>NA</v>
      </c>
      <c r="M256" s="8" t="str">
        <f t="shared" si="128"/>
        <v>Y</v>
      </c>
      <c r="N256" s="42">
        <f t="shared" si="129"/>
        <v>2</v>
      </c>
      <c r="O256" s="43">
        <f t="shared" si="130"/>
        <v>200000</v>
      </c>
      <c r="P256" s="43" t="str">
        <f t="shared" si="131"/>
        <v>NA</v>
      </c>
      <c r="Q256" s="24">
        <f t="shared" si="132"/>
        <v>19871.412</v>
      </c>
      <c r="R256" s="43">
        <f t="shared" si="133"/>
        <v>0</v>
      </c>
      <c r="S256" s="24">
        <f t="shared" si="134"/>
        <v>1000000</v>
      </c>
      <c r="T256" s="25" t="str">
        <f t="shared" si="135"/>
        <v>Y</v>
      </c>
      <c r="U256" s="44">
        <f t="shared" si="136"/>
        <v>1</v>
      </c>
      <c r="V256" s="45">
        <f t="shared" si="137"/>
        <v>200000</v>
      </c>
      <c r="W256" s="45">
        <f t="shared" si="138"/>
        <v>1000000</v>
      </c>
      <c r="X256" s="28">
        <f t="shared" si="139"/>
        <v>20547.040008</v>
      </c>
      <c r="Y256" s="28">
        <f t="shared" si="140"/>
        <v>0</v>
      </c>
      <c r="Z256" s="45" t="str">
        <f t="shared" si="141"/>
        <v>NA</v>
      </c>
      <c r="AA256" s="29" t="str">
        <f t="shared" si="142"/>
        <v>N</v>
      </c>
      <c r="AB256" s="46">
        <f t="shared" si="143"/>
        <v>0</v>
      </c>
      <c r="AC256" s="31">
        <f t="shared" si="144"/>
        <v>0</v>
      </c>
      <c r="AD256" s="31">
        <f t="shared" si="145"/>
        <v>0</v>
      </c>
      <c r="AE256" s="31">
        <f t="shared" si="146"/>
        <v>0</v>
      </c>
      <c r="AF256" s="47">
        <f t="shared" si="147"/>
        <v>0</v>
      </c>
      <c r="AG256" s="31">
        <f t="shared" si="148"/>
        <v>0</v>
      </c>
      <c r="AH256" s="48">
        <f t="shared" si="119"/>
        <v>0</v>
      </c>
      <c r="AI256" s="33">
        <f t="shared" si="120"/>
        <v>0</v>
      </c>
      <c r="AJ256" s="33">
        <f t="shared" si="121"/>
        <v>0</v>
      </c>
      <c r="AK256" s="33">
        <f t="shared" si="122"/>
        <v>0</v>
      </c>
      <c r="AL256" s="33">
        <f t="shared" si="123"/>
        <v>0</v>
      </c>
      <c r="AM256" s="34">
        <f t="shared" si="124"/>
        <v>0</v>
      </c>
    </row>
    <row r="257" spans="1:39" ht="15.75" customHeight="1" x14ac:dyDescent="0.3">
      <c r="A257" s="166" t="s">
        <v>1462</v>
      </c>
      <c r="B257" s="99">
        <v>22794</v>
      </c>
      <c r="C257" s="99">
        <v>106654</v>
      </c>
      <c r="D257" s="165">
        <v>44857</v>
      </c>
      <c r="E257" s="165">
        <v>44903</v>
      </c>
      <c r="F257" s="166">
        <v>2</v>
      </c>
      <c r="G257" s="178">
        <v>1.86</v>
      </c>
      <c r="H257" s="181">
        <v>0.75</v>
      </c>
      <c r="I257" s="180">
        <v>1.61E-2</v>
      </c>
      <c r="J257" s="21">
        <f t="shared" si="125"/>
        <v>0.1399999999999999</v>
      </c>
      <c r="K257" s="21" t="str">
        <f t="shared" si="126"/>
        <v>Y</v>
      </c>
      <c r="L257" s="37" t="str">
        <f t="shared" si="127"/>
        <v>NA</v>
      </c>
      <c r="M257" s="8" t="str">
        <f t="shared" si="128"/>
        <v>Y</v>
      </c>
      <c r="N257" s="42">
        <f t="shared" si="129"/>
        <v>1</v>
      </c>
      <c r="O257" s="43">
        <f t="shared" si="130"/>
        <v>200000</v>
      </c>
      <c r="P257" s="43" t="str">
        <f t="shared" si="131"/>
        <v>NA</v>
      </c>
      <c r="Q257" s="24">
        <f t="shared" si="132"/>
        <v>23160.983400000001</v>
      </c>
      <c r="R257" s="43">
        <f t="shared" si="133"/>
        <v>0</v>
      </c>
      <c r="S257" s="24">
        <f t="shared" si="134"/>
        <v>1000000</v>
      </c>
      <c r="T257" s="25" t="str">
        <f t="shared" si="135"/>
        <v>N</v>
      </c>
      <c r="U257" s="44">
        <f t="shared" si="136"/>
        <v>0</v>
      </c>
      <c r="V257" s="45">
        <f t="shared" si="137"/>
        <v>0</v>
      </c>
      <c r="W257" s="45">
        <f t="shared" si="138"/>
        <v>0</v>
      </c>
      <c r="X257" s="28">
        <f t="shared" si="139"/>
        <v>0</v>
      </c>
      <c r="Y257" s="28">
        <f t="shared" si="140"/>
        <v>0</v>
      </c>
      <c r="Z257" s="45">
        <f t="shared" si="141"/>
        <v>0</v>
      </c>
      <c r="AA257" s="29" t="str">
        <f t="shared" si="142"/>
        <v>N</v>
      </c>
      <c r="AB257" s="46">
        <f t="shared" si="143"/>
        <v>0</v>
      </c>
      <c r="AC257" s="31">
        <f t="shared" si="144"/>
        <v>0</v>
      </c>
      <c r="AD257" s="31">
        <f t="shared" si="145"/>
        <v>0</v>
      </c>
      <c r="AE257" s="31">
        <f t="shared" si="146"/>
        <v>0</v>
      </c>
      <c r="AF257" s="47">
        <f t="shared" si="147"/>
        <v>0</v>
      </c>
      <c r="AG257" s="31">
        <f t="shared" si="148"/>
        <v>0</v>
      </c>
      <c r="AH257" s="48">
        <f t="shared" ref="AH257:AH320" si="149">MAX(0,(AB257-1))</f>
        <v>0</v>
      </c>
      <c r="AI257" s="33">
        <f t="shared" ref="AI257:AI320" si="150">IF(
  AH257=0,
  0,
     20000
  )</f>
        <v>0</v>
      </c>
      <c r="AJ257" s="33">
        <f t="shared" ref="AJ257:AJ320" si="151">IF(
  AH257=0,
  0,
    MAX(0, 65000)
  )</f>
        <v>0</v>
      </c>
      <c r="AK257" s="33">
        <f t="shared" ref="AK257:AK320" si="152">IF(
  AH257=0,
  0,
  MAX(0, MIN(B257*(1+I257)*(1+I257)*(1+I257)*(1+I257), AI257, AG257))
)</f>
        <v>0</v>
      </c>
      <c r="AL257" s="33">
        <f t="shared" ref="AL257:AL320" si="153">IF(
  AH257=0,
  0,
  MAX(0, (B257*(1+I257)*(1+I257)*(1+I257)*(1+I257)-AK257)
)
)</f>
        <v>0</v>
      </c>
      <c r="AM257" s="34">
        <f t="shared" si="124"/>
        <v>0</v>
      </c>
    </row>
    <row r="258" spans="1:39" ht="15.75" customHeight="1" x14ac:dyDescent="0.3">
      <c r="A258" s="166" t="s">
        <v>1463</v>
      </c>
      <c r="B258" s="99">
        <v>9724</v>
      </c>
      <c r="C258" s="99">
        <v>71929</v>
      </c>
      <c r="D258" s="165">
        <v>46047</v>
      </c>
      <c r="E258" s="165">
        <v>46230</v>
      </c>
      <c r="F258" s="166">
        <v>2</v>
      </c>
      <c r="G258" s="178">
        <v>1.17</v>
      </c>
      <c r="H258" s="181">
        <v>1</v>
      </c>
      <c r="I258" s="180">
        <v>6.2399999999999997E-2</v>
      </c>
      <c r="J258" s="21">
        <f t="shared" si="125"/>
        <v>0.83000000000000007</v>
      </c>
      <c r="K258" s="21" t="str">
        <f t="shared" si="126"/>
        <v>Y</v>
      </c>
      <c r="L258" s="37" t="str">
        <f t="shared" si="127"/>
        <v>NA</v>
      </c>
      <c r="M258" s="8" t="str">
        <f t="shared" si="128"/>
        <v>Y</v>
      </c>
      <c r="N258" s="42">
        <f t="shared" si="129"/>
        <v>1</v>
      </c>
      <c r="O258" s="43">
        <f t="shared" si="130"/>
        <v>200000</v>
      </c>
      <c r="P258" s="43" t="str">
        <f t="shared" si="131"/>
        <v>NA</v>
      </c>
      <c r="Q258" s="24">
        <f t="shared" si="132"/>
        <v>10330.777599999999</v>
      </c>
      <c r="R258" s="43">
        <f t="shared" si="133"/>
        <v>0</v>
      </c>
      <c r="S258" s="24">
        <f t="shared" si="134"/>
        <v>1000000</v>
      </c>
      <c r="T258" s="25" t="str">
        <f t="shared" si="135"/>
        <v>N</v>
      </c>
      <c r="U258" s="44">
        <f t="shared" si="136"/>
        <v>0</v>
      </c>
      <c r="V258" s="45">
        <f t="shared" si="137"/>
        <v>0</v>
      </c>
      <c r="W258" s="45">
        <f t="shared" si="138"/>
        <v>0</v>
      </c>
      <c r="X258" s="28">
        <f t="shared" si="139"/>
        <v>0</v>
      </c>
      <c r="Y258" s="28">
        <f t="shared" si="140"/>
        <v>0</v>
      </c>
      <c r="Z258" s="45">
        <f t="shared" si="141"/>
        <v>0</v>
      </c>
      <c r="AA258" s="29" t="str">
        <f t="shared" si="142"/>
        <v>N</v>
      </c>
      <c r="AB258" s="46">
        <f t="shared" si="143"/>
        <v>0</v>
      </c>
      <c r="AC258" s="31">
        <f t="shared" si="144"/>
        <v>0</v>
      </c>
      <c r="AD258" s="31">
        <f t="shared" si="145"/>
        <v>0</v>
      </c>
      <c r="AE258" s="31">
        <f t="shared" si="146"/>
        <v>0</v>
      </c>
      <c r="AF258" s="47">
        <f t="shared" si="147"/>
        <v>0</v>
      </c>
      <c r="AG258" s="31">
        <f t="shared" si="148"/>
        <v>0</v>
      </c>
      <c r="AH258" s="48">
        <f t="shared" si="149"/>
        <v>0</v>
      </c>
      <c r="AI258" s="33">
        <f t="shared" si="150"/>
        <v>0</v>
      </c>
      <c r="AJ258" s="33">
        <f t="shared" si="151"/>
        <v>0</v>
      </c>
      <c r="AK258" s="33">
        <f t="shared" si="152"/>
        <v>0</v>
      </c>
      <c r="AL258" s="33">
        <f t="shared" si="153"/>
        <v>0</v>
      </c>
      <c r="AM258" s="34">
        <f t="shared" si="124"/>
        <v>0</v>
      </c>
    </row>
    <row r="259" spans="1:39" ht="15.75" customHeight="1" x14ac:dyDescent="0.3">
      <c r="A259" s="166" t="s">
        <v>1464</v>
      </c>
      <c r="B259" s="99">
        <v>17577</v>
      </c>
      <c r="C259" s="99">
        <v>45920</v>
      </c>
      <c r="D259" s="165">
        <v>44586</v>
      </c>
      <c r="E259" s="165">
        <v>44656</v>
      </c>
      <c r="F259" s="166">
        <v>4</v>
      </c>
      <c r="G259" s="178">
        <v>0.31</v>
      </c>
      <c r="H259" s="181">
        <v>1</v>
      </c>
      <c r="I259" s="180">
        <v>3.1300000000000001E-2</v>
      </c>
      <c r="J259" s="21">
        <f t="shared" si="125"/>
        <v>3.69</v>
      </c>
      <c r="K259" s="21" t="str">
        <f t="shared" si="126"/>
        <v>Y</v>
      </c>
      <c r="L259" s="37" t="str">
        <f t="shared" si="127"/>
        <v>NA</v>
      </c>
      <c r="M259" s="8" t="str">
        <f t="shared" si="128"/>
        <v>Y</v>
      </c>
      <c r="N259" s="42">
        <f t="shared" si="129"/>
        <v>4</v>
      </c>
      <c r="O259" s="43">
        <f t="shared" si="130"/>
        <v>200000</v>
      </c>
      <c r="P259" s="43" t="str">
        <f t="shared" si="131"/>
        <v>NA</v>
      </c>
      <c r="Q259" s="24">
        <f t="shared" si="132"/>
        <v>18127.160100000001</v>
      </c>
      <c r="R259" s="43">
        <f t="shared" si="133"/>
        <v>0</v>
      </c>
      <c r="S259" s="24">
        <f t="shared" si="134"/>
        <v>1000000</v>
      </c>
      <c r="T259" s="25" t="str">
        <f t="shared" si="135"/>
        <v>Y</v>
      </c>
      <c r="U259" s="44">
        <f t="shared" si="136"/>
        <v>3</v>
      </c>
      <c r="V259" s="45">
        <f t="shared" si="137"/>
        <v>200000</v>
      </c>
      <c r="W259" s="45">
        <f t="shared" si="138"/>
        <v>1000000</v>
      </c>
      <c r="X259" s="28">
        <f t="shared" si="139"/>
        <v>18694.540211130003</v>
      </c>
      <c r="Y259" s="28">
        <f t="shared" si="140"/>
        <v>0</v>
      </c>
      <c r="Z259" s="45" t="str">
        <f t="shared" si="141"/>
        <v>NA</v>
      </c>
      <c r="AA259" s="29" t="str">
        <f t="shared" si="142"/>
        <v>Y</v>
      </c>
      <c r="AB259" s="46">
        <f t="shared" si="143"/>
        <v>2</v>
      </c>
      <c r="AC259" s="31">
        <f t="shared" si="144"/>
        <v>200000</v>
      </c>
      <c r="AD259" s="31">
        <f t="shared" si="145"/>
        <v>1000000</v>
      </c>
      <c r="AE259" s="31">
        <f t="shared" si="146"/>
        <v>19279.679319738374</v>
      </c>
      <c r="AF259" s="47">
        <f t="shared" si="147"/>
        <v>0</v>
      </c>
      <c r="AG259" s="31" t="str">
        <f t="shared" si="148"/>
        <v>NA</v>
      </c>
      <c r="AH259" s="48">
        <f t="shared" si="149"/>
        <v>1</v>
      </c>
      <c r="AI259" s="33">
        <f t="shared" si="150"/>
        <v>20000</v>
      </c>
      <c r="AJ259" s="33">
        <f t="shared" si="151"/>
        <v>65000</v>
      </c>
      <c r="AK259" s="33">
        <f t="shared" si="152"/>
        <v>19883.133282446186</v>
      </c>
      <c r="AL259" s="33">
        <f t="shared" si="153"/>
        <v>0</v>
      </c>
      <c r="AM259" s="34">
        <f t="shared" ref="AM259:AM322" si="154">R259+Y259+AF259+AL259</f>
        <v>0</v>
      </c>
    </row>
    <row r="260" spans="1:39" ht="15.75" customHeight="1" x14ac:dyDescent="0.3">
      <c r="A260" s="166" t="s">
        <v>1465</v>
      </c>
      <c r="B260" s="99">
        <v>24830</v>
      </c>
      <c r="C260" s="99">
        <v>112897</v>
      </c>
      <c r="D260" s="165">
        <v>45392</v>
      </c>
      <c r="E260" s="165">
        <v>45589</v>
      </c>
      <c r="F260" s="166">
        <v>2</v>
      </c>
      <c r="G260" s="178">
        <v>1.3</v>
      </c>
      <c r="H260" s="181">
        <v>1</v>
      </c>
      <c r="I260" s="180">
        <v>4.9299999999999997E-2</v>
      </c>
      <c r="J260" s="21">
        <f t="shared" si="125"/>
        <v>0.7</v>
      </c>
      <c r="K260" s="21" t="str">
        <f t="shared" si="126"/>
        <v>Y</v>
      </c>
      <c r="L260" s="37" t="str">
        <f t="shared" si="127"/>
        <v>NA</v>
      </c>
      <c r="M260" s="8" t="str">
        <f t="shared" si="128"/>
        <v>Y</v>
      </c>
      <c r="N260" s="42">
        <f t="shared" si="129"/>
        <v>1</v>
      </c>
      <c r="O260" s="43">
        <f t="shared" si="130"/>
        <v>200000</v>
      </c>
      <c r="P260" s="43" t="str">
        <f t="shared" si="131"/>
        <v>NA</v>
      </c>
      <c r="Q260" s="24">
        <f t="shared" si="132"/>
        <v>26054.118999999999</v>
      </c>
      <c r="R260" s="43">
        <f t="shared" si="133"/>
        <v>0</v>
      </c>
      <c r="S260" s="24">
        <f t="shared" si="134"/>
        <v>1000000</v>
      </c>
      <c r="T260" s="25" t="str">
        <f t="shared" si="135"/>
        <v>N</v>
      </c>
      <c r="U260" s="44">
        <f t="shared" si="136"/>
        <v>0</v>
      </c>
      <c r="V260" s="45">
        <f t="shared" si="137"/>
        <v>0</v>
      </c>
      <c r="W260" s="45">
        <f t="shared" si="138"/>
        <v>0</v>
      </c>
      <c r="X260" s="28">
        <f t="shared" si="139"/>
        <v>0</v>
      </c>
      <c r="Y260" s="28">
        <f t="shared" si="140"/>
        <v>0</v>
      </c>
      <c r="Z260" s="45">
        <f t="shared" si="141"/>
        <v>0</v>
      </c>
      <c r="AA260" s="29" t="str">
        <f t="shared" si="142"/>
        <v>N</v>
      </c>
      <c r="AB260" s="46">
        <f t="shared" si="143"/>
        <v>0</v>
      </c>
      <c r="AC260" s="31">
        <f t="shared" si="144"/>
        <v>0</v>
      </c>
      <c r="AD260" s="31">
        <f t="shared" si="145"/>
        <v>0</v>
      </c>
      <c r="AE260" s="31">
        <f t="shared" si="146"/>
        <v>0</v>
      </c>
      <c r="AF260" s="47">
        <f t="shared" si="147"/>
        <v>0</v>
      </c>
      <c r="AG260" s="31">
        <f t="shared" si="148"/>
        <v>0</v>
      </c>
      <c r="AH260" s="48">
        <f t="shared" si="149"/>
        <v>0</v>
      </c>
      <c r="AI260" s="33">
        <f t="shared" si="150"/>
        <v>0</v>
      </c>
      <c r="AJ260" s="33">
        <f t="shared" si="151"/>
        <v>0</v>
      </c>
      <c r="AK260" s="33">
        <f t="shared" si="152"/>
        <v>0</v>
      </c>
      <c r="AL260" s="33">
        <f t="shared" si="153"/>
        <v>0</v>
      </c>
      <c r="AM260" s="34">
        <f t="shared" si="154"/>
        <v>0</v>
      </c>
    </row>
    <row r="261" spans="1:39" ht="15.75" customHeight="1" x14ac:dyDescent="0.3">
      <c r="A261" s="166" t="s">
        <v>1466</v>
      </c>
      <c r="B261" s="99">
        <v>17301</v>
      </c>
      <c r="C261" s="99">
        <v>83904</v>
      </c>
      <c r="D261" s="165">
        <v>45824</v>
      </c>
      <c r="E261" s="165">
        <v>46153</v>
      </c>
      <c r="F261" s="166">
        <v>4</v>
      </c>
      <c r="G261" s="178">
        <v>0.43</v>
      </c>
      <c r="H261" s="181">
        <v>0.75</v>
      </c>
      <c r="I261" s="180">
        <v>7.0900000000000005E-2</v>
      </c>
      <c r="J261" s="21">
        <f t="shared" si="125"/>
        <v>3.57</v>
      </c>
      <c r="K261" s="21" t="str">
        <f t="shared" si="126"/>
        <v>Y</v>
      </c>
      <c r="L261" s="37" t="str">
        <f t="shared" si="127"/>
        <v>NA</v>
      </c>
      <c r="M261" s="8" t="str">
        <f t="shared" si="128"/>
        <v>Y</v>
      </c>
      <c r="N261" s="42">
        <f t="shared" si="129"/>
        <v>5</v>
      </c>
      <c r="O261" s="43">
        <f t="shared" si="130"/>
        <v>200000</v>
      </c>
      <c r="P261" s="43" t="str">
        <f t="shared" si="131"/>
        <v>NA</v>
      </c>
      <c r="Q261" s="24">
        <f t="shared" si="132"/>
        <v>18527.640899999999</v>
      </c>
      <c r="R261" s="43">
        <f t="shared" si="133"/>
        <v>0</v>
      </c>
      <c r="S261" s="24">
        <f t="shared" si="134"/>
        <v>1000000</v>
      </c>
      <c r="T261" s="25" t="str">
        <f t="shared" si="135"/>
        <v>Y</v>
      </c>
      <c r="U261" s="44">
        <f t="shared" si="136"/>
        <v>4</v>
      </c>
      <c r="V261" s="45">
        <f t="shared" si="137"/>
        <v>200000</v>
      </c>
      <c r="W261" s="45">
        <f t="shared" si="138"/>
        <v>1000000</v>
      </c>
      <c r="X261" s="28">
        <f t="shared" si="139"/>
        <v>19841.250639809998</v>
      </c>
      <c r="Y261" s="28">
        <f t="shared" si="140"/>
        <v>0</v>
      </c>
      <c r="Z261" s="45" t="str">
        <f t="shared" si="141"/>
        <v>NA</v>
      </c>
      <c r="AA261" s="29" t="str">
        <f t="shared" si="142"/>
        <v>Y</v>
      </c>
      <c r="AB261" s="46">
        <f t="shared" si="143"/>
        <v>3</v>
      </c>
      <c r="AC261" s="31">
        <f t="shared" si="144"/>
        <v>200000</v>
      </c>
      <c r="AD261" s="31">
        <f t="shared" si="145"/>
        <v>1000000</v>
      </c>
      <c r="AE261" s="31">
        <f t="shared" si="146"/>
        <v>21247.995310172526</v>
      </c>
      <c r="AF261" s="47">
        <f t="shared" si="147"/>
        <v>0</v>
      </c>
      <c r="AG261" s="31" t="str">
        <f t="shared" si="148"/>
        <v>NA</v>
      </c>
      <c r="AH261" s="48">
        <f t="shared" si="149"/>
        <v>2</v>
      </c>
      <c r="AI261" s="33">
        <f t="shared" si="150"/>
        <v>20000</v>
      </c>
      <c r="AJ261" s="33">
        <f t="shared" si="151"/>
        <v>65000</v>
      </c>
      <c r="AK261" s="33">
        <f t="shared" si="152"/>
        <v>20000</v>
      </c>
      <c r="AL261" s="33">
        <f t="shared" si="153"/>
        <v>2754.4781776637574</v>
      </c>
      <c r="AM261" s="34">
        <f t="shared" si="154"/>
        <v>2754.4781776637574</v>
      </c>
    </row>
    <row r="262" spans="1:39" ht="15.75" customHeight="1" x14ac:dyDescent="0.3">
      <c r="A262" s="166" t="s">
        <v>1467</v>
      </c>
      <c r="B262" s="99">
        <v>13780</v>
      </c>
      <c r="C262" s="99">
        <v>43994</v>
      </c>
      <c r="D262" s="165">
        <v>45426</v>
      </c>
      <c r="E262" s="165">
        <v>45780</v>
      </c>
      <c r="F262" s="166">
        <v>2</v>
      </c>
      <c r="G262" s="178">
        <v>1.51</v>
      </c>
      <c r="H262" s="181">
        <v>0.75</v>
      </c>
      <c r="I262" s="180">
        <v>4.02E-2</v>
      </c>
      <c r="J262" s="21">
        <f t="shared" si="125"/>
        <v>0.49</v>
      </c>
      <c r="K262" s="21" t="str">
        <f t="shared" si="126"/>
        <v>Y</v>
      </c>
      <c r="L262" s="37" t="str">
        <f t="shared" si="127"/>
        <v>NA</v>
      </c>
      <c r="M262" s="8" t="str">
        <f t="shared" si="128"/>
        <v>Y</v>
      </c>
      <c r="N262" s="42">
        <f t="shared" si="129"/>
        <v>1</v>
      </c>
      <c r="O262" s="43">
        <f t="shared" si="130"/>
        <v>200000</v>
      </c>
      <c r="P262" s="43" t="str">
        <f t="shared" si="131"/>
        <v>NA</v>
      </c>
      <c r="Q262" s="24">
        <f t="shared" si="132"/>
        <v>14333.956</v>
      </c>
      <c r="R262" s="43">
        <f t="shared" si="133"/>
        <v>0</v>
      </c>
      <c r="S262" s="24">
        <f t="shared" si="134"/>
        <v>1000000</v>
      </c>
      <c r="T262" s="25" t="str">
        <f t="shared" si="135"/>
        <v>N</v>
      </c>
      <c r="U262" s="44">
        <f t="shared" si="136"/>
        <v>0</v>
      </c>
      <c r="V262" s="45">
        <f t="shared" si="137"/>
        <v>0</v>
      </c>
      <c r="W262" s="45">
        <f t="shared" si="138"/>
        <v>0</v>
      </c>
      <c r="X262" s="28">
        <f t="shared" si="139"/>
        <v>0</v>
      </c>
      <c r="Y262" s="28">
        <f t="shared" si="140"/>
        <v>0</v>
      </c>
      <c r="Z262" s="45">
        <f t="shared" si="141"/>
        <v>0</v>
      </c>
      <c r="AA262" s="29" t="str">
        <f t="shared" si="142"/>
        <v>N</v>
      </c>
      <c r="AB262" s="46">
        <f t="shared" si="143"/>
        <v>0</v>
      </c>
      <c r="AC262" s="31">
        <f t="shared" si="144"/>
        <v>0</v>
      </c>
      <c r="AD262" s="31">
        <f t="shared" si="145"/>
        <v>0</v>
      </c>
      <c r="AE262" s="31">
        <f t="shared" si="146"/>
        <v>0</v>
      </c>
      <c r="AF262" s="47">
        <f t="shared" si="147"/>
        <v>0</v>
      </c>
      <c r="AG262" s="31">
        <f t="shared" si="148"/>
        <v>0</v>
      </c>
      <c r="AH262" s="48">
        <f t="shared" si="149"/>
        <v>0</v>
      </c>
      <c r="AI262" s="33">
        <f t="shared" si="150"/>
        <v>0</v>
      </c>
      <c r="AJ262" s="33">
        <f t="shared" si="151"/>
        <v>0</v>
      </c>
      <c r="AK262" s="33">
        <f t="shared" si="152"/>
        <v>0</v>
      </c>
      <c r="AL262" s="33">
        <f t="shared" si="153"/>
        <v>0</v>
      </c>
      <c r="AM262" s="34">
        <f t="shared" si="154"/>
        <v>0</v>
      </c>
    </row>
    <row r="263" spans="1:39" ht="15.75" customHeight="1" x14ac:dyDescent="0.3">
      <c r="A263" s="166" t="s">
        <v>1468</v>
      </c>
      <c r="B263" s="99">
        <v>15101</v>
      </c>
      <c r="C263" s="99">
        <v>83393</v>
      </c>
      <c r="D263" s="165">
        <v>45467</v>
      </c>
      <c r="E263" s="165">
        <v>45635</v>
      </c>
      <c r="F263" s="166">
        <v>2</v>
      </c>
      <c r="G263" s="178">
        <v>0.35</v>
      </c>
      <c r="H263" s="181">
        <v>0.5</v>
      </c>
      <c r="I263" s="180">
        <v>4.5199999999999997E-2</v>
      </c>
      <c r="J263" s="21">
        <f t="shared" si="125"/>
        <v>1.65</v>
      </c>
      <c r="K263" s="21" t="str">
        <f t="shared" si="126"/>
        <v>Y</v>
      </c>
      <c r="L263" s="37" t="str">
        <f t="shared" si="127"/>
        <v>NA</v>
      </c>
      <c r="M263" s="8" t="str">
        <f t="shared" si="128"/>
        <v>Y</v>
      </c>
      <c r="N263" s="42">
        <f t="shared" si="129"/>
        <v>4</v>
      </c>
      <c r="O263" s="43">
        <f t="shared" si="130"/>
        <v>200000</v>
      </c>
      <c r="P263" s="43" t="str">
        <f t="shared" si="131"/>
        <v>NA</v>
      </c>
      <c r="Q263" s="24">
        <f t="shared" si="132"/>
        <v>15783.565199999999</v>
      </c>
      <c r="R263" s="43">
        <f t="shared" si="133"/>
        <v>0</v>
      </c>
      <c r="S263" s="24">
        <f t="shared" si="134"/>
        <v>1000000</v>
      </c>
      <c r="T263" s="25" t="str">
        <f t="shared" si="135"/>
        <v>Y</v>
      </c>
      <c r="U263" s="44">
        <f t="shared" si="136"/>
        <v>3</v>
      </c>
      <c r="V263" s="45">
        <f t="shared" si="137"/>
        <v>200000</v>
      </c>
      <c r="W263" s="45">
        <f t="shared" si="138"/>
        <v>1000000</v>
      </c>
      <c r="X263" s="28">
        <f t="shared" si="139"/>
        <v>16496.982347039997</v>
      </c>
      <c r="Y263" s="28">
        <f t="shared" si="140"/>
        <v>0</v>
      </c>
      <c r="Z263" s="45" t="str">
        <f t="shared" si="141"/>
        <v>NA</v>
      </c>
      <c r="AA263" s="29" t="str">
        <f t="shared" si="142"/>
        <v>N</v>
      </c>
      <c r="AB263" s="46">
        <f t="shared" si="143"/>
        <v>2</v>
      </c>
      <c r="AC263" s="31">
        <f t="shared" si="144"/>
        <v>20000</v>
      </c>
      <c r="AD263" s="31">
        <f t="shared" si="145"/>
        <v>65000</v>
      </c>
      <c r="AE263" s="31">
        <f t="shared" si="146"/>
        <v>17242.645949126203</v>
      </c>
      <c r="AF263" s="47">
        <f t="shared" si="147"/>
        <v>0</v>
      </c>
      <c r="AG263" s="31">
        <f t="shared" si="148"/>
        <v>0</v>
      </c>
      <c r="AH263" s="48">
        <f t="shared" si="149"/>
        <v>1</v>
      </c>
      <c r="AI263" s="33">
        <f t="shared" si="150"/>
        <v>20000</v>
      </c>
      <c r="AJ263" s="33">
        <f t="shared" si="151"/>
        <v>65000</v>
      </c>
      <c r="AK263" s="33">
        <f t="shared" si="152"/>
        <v>0</v>
      </c>
      <c r="AL263" s="33">
        <f t="shared" si="153"/>
        <v>18022.013546026705</v>
      </c>
      <c r="AM263" s="34">
        <f t="shared" si="154"/>
        <v>18022.013546026705</v>
      </c>
    </row>
    <row r="264" spans="1:39" ht="15.75" customHeight="1" x14ac:dyDescent="0.3">
      <c r="A264" s="166" t="s">
        <v>1469</v>
      </c>
      <c r="B264" s="99">
        <v>21791</v>
      </c>
      <c r="C264" s="99">
        <v>85274</v>
      </c>
      <c r="D264" s="165">
        <v>45993</v>
      </c>
      <c r="E264" s="165">
        <v>46036</v>
      </c>
      <c r="F264" s="166">
        <v>2</v>
      </c>
      <c r="G264" s="178">
        <v>0.77</v>
      </c>
      <c r="H264" s="181">
        <v>0.25</v>
      </c>
      <c r="I264" s="180">
        <v>5.6800000000000003E-2</v>
      </c>
      <c r="J264" s="21">
        <f t="shared" si="125"/>
        <v>1.23</v>
      </c>
      <c r="K264" s="21" t="str">
        <f t="shared" si="126"/>
        <v>Y</v>
      </c>
      <c r="L264" s="37" t="str">
        <f t="shared" si="127"/>
        <v>NA</v>
      </c>
      <c r="M264" s="8" t="str">
        <f t="shared" si="128"/>
        <v>Y</v>
      </c>
      <c r="N264" s="42">
        <f t="shared" si="129"/>
        <v>5</v>
      </c>
      <c r="O264" s="43">
        <f t="shared" si="130"/>
        <v>200000</v>
      </c>
      <c r="P264" s="43" t="str">
        <f t="shared" si="131"/>
        <v>NA</v>
      </c>
      <c r="Q264" s="24">
        <f t="shared" si="132"/>
        <v>23028.728800000001</v>
      </c>
      <c r="R264" s="43">
        <f t="shared" si="133"/>
        <v>0</v>
      </c>
      <c r="S264" s="24">
        <f t="shared" si="134"/>
        <v>1000000</v>
      </c>
      <c r="T264" s="25" t="str">
        <f t="shared" si="135"/>
        <v>Y</v>
      </c>
      <c r="U264" s="44">
        <f t="shared" si="136"/>
        <v>4</v>
      </c>
      <c r="V264" s="45">
        <f t="shared" si="137"/>
        <v>200000</v>
      </c>
      <c r="W264" s="45">
        <f t="shared" si="138"/>
        <v>1000000</v>
      </c>
      <c r="X264" s="28">
        <f t="shared" si="139"/>
        <v>24336.760595839998</v>
      </c>
      <c r="Y264" s="28">
        <f t="shared" si="140"/>
        <v>0</v>
      </c>
      <c r="Z264" s="45" t="str">
        <f t="shared" si="141"/>
        <v>NA</v>
      </c>
      <c r="AA264" s="29" t="str">
        <f t="shared" si="142"/>
        <v>N</v>
      </c>
      <c r="AB264" s="46">
        <f t="shared" si="143"/>
        <v>3</v>
      </c>
      <c r="AC264" s="31">
        <f t="shared" si="144"/>
        <v>20000</v>
      </c>
      <c r="AD264" s="31">
        <f t="shared" si="145"/>
        <v>65000</v>
      </c>
      <c r="AE264" s="31">
        <f t="shared" si="146"/>
        <v>20000</v>
      </c>
      <c r="AF264" s="47">
        <f t="shared" si="147"/>
        <v>5719.0885976837089</v>
      </c>
      <c r="AG264" s="31">
        <f t="shared" si="148"/>
        <v>0</v>
      </c>
      <c r="AH264" s="48">
        <f t="shared" si="149"/>
        <v>2</v>
      </c>
      <c r="AI264" s="33">
        <f t="shared" si="150"/>
        <v>20000</v>
      </c>
      <c r="AJ264" s="33">
        <f t="shared" si="151"/>
        <v>65000</v>
      </c>
      <c r="AK264" s="33">
        <f t="shared" si="152"/>
        <v>0</v>
      </c>
      <c r="AL264" s="33">
        <f t="shared" si="153"/>
        <v>27179.932830032143</v>
      </c>
      <c r="AM264" s="34">
        <f t="shared" si="154"/>
        <v>32899.021427715852</v>
      </c>
    </row>
    <row r="265" spans="1:39" ht="15.75" customHeight="1" x14ac:dyDescent="0.3">
      <c r="A265" s="166" t="s">
        <v>1470</v>
      </c>
      <c r="B265" s="99">
        <v>5404</v>
      </c>
      <c r="C265" s="99">
        <v>53657</v>
      </c>
      <c r="D265" s="165">
        <v>45357</v>
      </c>
      <c r="E265" s="165">
        <v>45585</v>
      </c>
      <c r="F265" s="166">
        <v>2</v>
      </c>
      <c r="G265" s="178">
        <v>1.48</v>
      </c>
      <c r="H265" s="181">
        <v>0.5</v>
      </c>
      <c r="I265" s="180">
        <v>5.5E-2</v>
      </c>
      <c r="J265" s="21">
        <f t="shared" si="125"/>
        <v>0.52</v>
      </c>
      <c r="K265" s="21" t="str">
        <f t="shared" si="126"/>
        <v>Y</v>
      </c>
      <c r="L265" s="37" t="str">
        <f t="shared" si="127"/>
        <v>NA</v>
      </c>
      <c r="M265" s="8" t="str">
        <f t="shared" si="128"/>
        <v>Y</v>
      </c>
      <c r="N265" s="42">
        <f t="shared" si="129"/>
        <v>2</v>
      </c>
      <c r="O265" s="43">
        <f t="shared" si="130"/>
        <v>200000</v>
      </c>
      <c r="P265" s="43" t="str">
        <f t="shared" si="131"/>
        <v>NA</v>
      </c>
      <c r="Q265" s="24">
        <f t="shared" si="132"/>
        <v>5701.2199999999993</v>
      </c>
      <c r="R265" s="43">
        <f t="shared" si="133"/>
        <v>0</v>
      </c>
      <c r="S265" s="24">
        <f t="shared" si="134"/>
        <v>1000000</v>
      </c>
      <c r="T265" s="25" t="str">
        <f t="shared" si="135"/>
        <v>N</v>
      </c>
      <c r="U265" s="44">
        <f t="shared" si="136"/>
        <v>1</v>
      </c>
      <c r="V265" s="45">
        <f t="shared" si="137"/>
        <v>20000</v>
      </c>
      <c r="W265" s="45">
        <f t="shared" si="138"/>
        <v>65000</v>
      </c>
      <c r="X265" s="28">
        <f t="shared" si="139"/>
        <v>6014.7870999999986</v>
      </c>
      <c r="Y265" s="28">
        <f t="shared" si="140"/>
        <v>0</v>
      </c>
      <c r="Z265" s="45">
        <f t="shared" si="141"/>
        <v>0</v>
      </c>
      <c r="AA265" s="29" t="str">
        <f t="shared" si="142"/>
        <v>N</v>
      </c>
      <c r="AB265" s="46">
        <f t="shared" si="143"/>
        <v>0</v>
      </c>
      <c r="AC265" s="31">
        <f t="shared" si="144"/>
        <v>0</v>
      </c>
      <c r="AD265" s="31">
        <f t="shared" si="145"/>
        <v>0</v>
      </c>
      <c r="AE265" s="31">
        <f t="shared" si="146"/>
        <v>0</v>
      </c>
      <c r="AF265" s="47">
        <f t="shared" si="147"/>
        <v>0</v>
      </c>
      <c r="AG265" s="31">
        <f t="shared" si="148"/>
        <v>0</v>
      </c>
      <c r="AH265" s="48">
        <f t="shared" si="149"/>
        <v>0</v>
      </c>
      <c r="AI265" s="33">
        <f t="shared" si="150"/>
        <v>0</v>
      </c>
      <c r="AJ265" s="33">
        <f t="shared" si="151"/>
        <v>0</v>
      </c>
      <c r="AK265" s="33">
        <f t="shared" si="152"/>
        <v>0</v>
      </c>
      <c r="AL265" s="33">
        <f t="shared" si="153"/>
        <v>0</v>
      </c>
      <c r="AM265" s="34">
        <f t="shared" si="154"/>
        <v>0</v>
      </c>
    </row>
    <row r="266" spans="1:39" ht="15.75" customHeight="1" x14ac:dyDescent="0.3">
      <c r="A266" s="166" t="s">
        <v>1471</v>
      </c>
      <c r="B266" s="99">
        <v>10554</v>
      </c>
      <c r="C266" s="99">
        <v>38752</v>
      </c>
      <c r="D266" s="165">
        <v>45654</v>
      </c>
      <c r="E266" s="165">
        <v>45838</v>
      </c>
      <c r="F266" s="166">
        <v>4</v>
      </c>
      <c r="G266" s="178">
        <v>2.02</v>
      </c>
      <c r="H266" s="181">
        <v>0.25</v>
      </c>
      <c r="I266" s="180">
        <v>2.6700000000000002E-2</v>
      </c>
      <c r="J266" s="21">
        <f t="shared" si="125"/>
        <v>1.98</v>
      </c>
      <c r="K266" s="21" t="str">
        <f t="shared" si="126"/>
        <v>Y</v>
      </c>
      <c r="L266" s="37" t="str">
        <f t="shared" si="127"/>
        <v>NA</v>
      </c>
      <c r="M266" s="8" t="str">
        <f t="shared" si="128"/>
        <v>Y</v>
      </c>
      <c r="N266" s="42">
        <f t="shared" si="129"/>
        <v>8</v>
      </c>
      <c r="O266" s="43">
        <f t="shared" si="130"/>
        <v>200000</v>
      </c>
      <c r="P266" s="43" t="str">
        <f t="shared" si="131"/>
        <v>NA</v>
      </c>
      <c r="Q266" s="24">
        <f t="shared" si="132"/>
        <v>10835.791799999999</v>
      </c>
      <c r="R266" s="43">
        <f t="shared" si="133"/>
        <v>0</v>
      </c>
      <c r="S266" s="24">
        <f t="shared" si="134"/>
        <v>1000000</v>
      </c>
      <c r="T266" s="25" t="str">
        <f t="shared" si="135"/>
        <v>Y</v>
      </c>
      <c r="U266" s="44">
        <f t="shared" si="136"/>
        <v>7</v>
      </c>
      <c r="V266" s="45">
        <f t="shared" si="137"/>
        <v>200000</v>
      </c>
      <c r="W266" s="45">
        <f t="shared" si="138"/>
        <v>1000000</v>
      </c>
      <c r="X266" s="28">
        <f t="shared" si="139"/>
        <v>11125.107441059998</v>
      </c>
      <c r="Y266" s="28">
        <f t="shared" si="140"/>
        <v>0</v>
      </c>
      <c r="Z266" s="45" t="str">
        <f t="shared" si="141"/>
        <v>NA</v>
      </c>
      <c r="AA266" s="29" t="str">
        <f t="shared" si="142"/>
        <v>N</v>
      </c>
      <c r="AB266" s="46">
        <f t="shared" si="143"/>
        <v>6</v>
      </c>
      <c r="AC266" s="31">
        <f t="shared" si="144"/>
        <v>20000</v>
      </c>
      <c r="AD266" s="31">
        <f t="shared" si="145"/>
        <v>65000</v>
      </c>
      <c r="AE266" s="31">
        <f t="shared" si="146"/>
        <v>11422.1478097363</v>
      </c>
      <c r="AF266" s="47">
        <f t="shared" si="147"/>
        <v>0</v>
      </c>
      <c r="AG266" s="31">
        <f t="shared" si="148"/>
        <v>0</v>
      </c>
      <c r="AH266" s="48">
        <f t="shared" si="149"/>
        <v>5</v>
      </c>
      <c r="AI266" s="33">
        <f t="shared" si="150"/>
        <v>20000</v>
      </c>
      <c r="AJ266" s="33">
        <f t="shared" si="151"/>
        <v>65000</v>
      </c>
      <c r="AK266" s="33">
        <f t="shared" si="152"/>
        <v>0</v>
      </c>
      <c r="AL266" s="33">
        <f t="shared" si="153"/>
        <v>11727.119156256258</v>
      </c>
      <c r="AM266" s="34">
        <f t="shared" si="154"/>
        <v>11727.119156256258</v>
      </c>
    </row>
    <row r="267" spans="1:39" ht="15.75" customHeight="1" x14ac:dyDescent="0.3">
      <c r="A267" s="166" t="s">
        <v>1472</v>
      </c>
      <c r="B267" s="99">
        <v>14822</v>
      </c>
      <c r="C267" s="99">
        <v>88291</v>
      </c>
      <c r="D267" s="165">
        <v>44602</v>
      </c>
      <c r="E267" s="165">
        <v>44671</v>
      </c>
      <c r="F267" s="166">
        <v>4</v>
      </c>
      <c r="G267" s="178">
        <v>1.08</v>
      </c>
      <c r="H267" s="181">
        <v>0.5</v>
      </c>
      <c r="I267" s="180">
        <v>6.5500000000000003E-2</v>
      </c>
      <c r="J267" s="21">
        <f t="shared" si="125"/>
        <v>2.92</v>
      </c>
      <c r="K267" s="21" t="str">
        <f t="shared" si="126"/>
        <v>Y</v>
      </c>
      <c r="L267" s="37" t="str">
        <f t="shared" si="127"/>
        <v>NA</v>
      </c>
      <c r="M267" s="8" t="str">
        <f t="shared" si="128"/>
        <v>Y</v>
      </c>
      <c r="N267" s="42">
        <f t="shared" si="129"/>
        <v>6</v>
      </c>
      <c r="O267" s="43">
        <f t="shared" si="130"/>
        <v>200000</v>
      </c>
      <c r="P267" s="43" t="str">
        <f t="shared" si="131"/>
        <v>NA</v>
      </c>
      <c r="Q267" s="24">
        <f t="shared" si="132"/>
        <v>15792.841000000002</v>
      </c>
      <c r="R267" s="43">
        <f t="shared" si="133"/>
        <v>0</v>
      </c>
      <c r="S267" s="24">
        <f t="shared" si="134"/>
        <v>1000000</v>
      </c>
      <c r="T267" s="25" t="str">
        <f t="shared" si="135"/>
        <v>Y</v>
      </c>
      <c r="U267" s="44">
        <f t="shared" si="136"/>
        <v>5</v>
      </c>
      <c r="V267" s="45">
        <f t="shared" si="137"/>
        <v>200000</v>
      </c>
      <c r="W267" s="45">
        <f t="shared" si="138"/>
        <v>1000000</v>
      </c>
      <c r="X267" s="28">
        <f t="shared" si="139"/>
        <v>16827.272085500004</v>
      </c>
      <c r="Y267" s="28">
        <f t="shared" si="140"/>
        <v>0</v>
      </c>
      <c r="Z267" s="45" t="str">
        <f t="shared" si="141"/>
        <v>NA</v>
      </c>
      <c r="AA267" s="29" t="str">
        <f t="shared" si="142"/>
        <v>Y</v>
      </c>
      <c r="AB267" s="46">
        <f t="shared" si="143"/>
        <v>4</v>
      </c>
      <c r="AC267" s="31">
        <f t="shared" si="144"/>
        <v>200000</v>
      </c>
      <c r="AD267" s="31">
        <f t="shared" si="145"/>
        <v>1000000</v>
      </c>
      <c r="AE267" s="31">
        <f t="shared" si="146"/>
        <v>17929.458407100257</v>
      </c>
      <c r="AF267" s="47">
        <f t="shared" si="147"/>
        <v>0</v>
      </c>
      <c r="AG267" s="31" t="str">
        <f t="shared" si="148"/>
        <v>NA</v>
      </c>
      <c r="AH267" s="48">
        <f t="shared" si="149"/>
        <v>3</v>
      </c>
      <c r="AI267" s="33">
        <f t="shared" si="150"/>
        <v>20000</v>
      </c>
      <c r="AJ267" s="33">
        <f t="shared" si="151"/>
        <v>65000</v>
      </c>
      <c r="AK267" s="33">
        <f t="shared" si="152"/>
        <v>19103.837932765327</v>
      </c>
      <c r="AL267" s="33">
        <f t="shared" si="153"/>
        <v>0</v>
      </c>
      <c r="AM267" s="34">
        <f t="shared" si="154"/>
        <v>0</v>
      </c>
    </row>
    <row r="268" spans="1:39" ht="15.75" customHeight="1" x14ac:dyDescent="0.3">
      <c r="A268" s="166" t="s">
        <v>1473</v>
      </c>
      <c r="B268" s="99">
        <v>11407</v>
      </c>
      <c r="C268" s="99">
        <v>81419</v>
      </c>
      <c r="D268" s="165">
        <v>45985</v>
      </c>
      <c r="E268" s="165">
        <v>46084</v>
      </c>
      <c r="F268" s="166">
        <v>4</v>
      </c>
      <c r="G268" s="178">
        <v>0.13</v>
      </c>
      <c r="H268" s="181">
        <v>1</v>
      </c>
      <c r="I268" s="180">
        <v>3.8300000000000001E-2</v>
      </c>
      <c r="J268" s="21">
        <f t="shared" si="125"/>
        <v>3.87</v>
      </c>
      <c r="K268" s="21" t="str">
        <f t="shared" si="126"/>
        <v>Y</v>
      </c>
      <c r="L268" s="37" t="str">
        <f t="shared" si="127"/>
        <v>NA</v>
      </c>
      <c r="M268" s="8" t="str">
        <f t="shared" si="128"/>
        <v>Y</v>
      </c>
      <c r="N268" s="42">
        <f t="shared" si="129"/>
        <v>4</v>
      </c>
      <c r="O268" s="43">
        <f t="shared" si="130"/>
        <v>200000</v>
      </c>
      <c r="P268" s="43" t="str">
        <f t="shared" si="131"/>
        <v>NA</v>
      </c>
      <c r="Q268" s="24">
        <f t="shared" si="132"/>
        <v>11843.8881</v>
      </c>
      <c r="R268" s="43">
        <f t="shared" si="133"/>
        <v>0</v>
      </c>
      <c r="S268" s="24">
        <f t="shared" si="134"/>
        <v>1000000</v>
      </c>
      <c r="T268" s="25" t="str">
        <f t="shared" si="135"/>
        <v>Y</v>
      </c>
      <c r="U268" s="44">
        <f t="shared" si="136"/>
        <v>3</v>
      </c>
      <c r="V268" s="45">
        <f t="shared" si="137"/>
        <v>200000</v>
      </c>
      <c r="W268" s="45">
        <f t="shared" si="138"/>
        <v>1000000</v>
      </c>
      <c r="X268" s="28">
        <f t="shared" si="139"/>
        <v>12297.50901423</v>
      </c>
      <c r="Y268" s="28">
        <f t="shared" si="140"/>
        <v>0</v>
      </c>
      <c r="Z268" s="45" t="str">
        <f t="shared" si="141"/>
        <v>NA</v>
      </c>
      <c r="AA268" s="29" t="str">
        <f t="shared" si="142"/>
        <v>Y</v>
      </c>
      <c r="AB268" s="46">
        <f t="shared" si="143"/>
        <v>2</v>
      </c>
      <c r="AC268" s="31">
        <f t="shared" si="144"/>
        <v>200000</v>
      </c>
      <c r="AD268" s="31">
        <f t="shared" si="145"/>
        <v>1000000</v>
      </c>
      <c r="AE268" s="31">
        <f t="shared" si="146"/>
        <v>12768.503609475008</v>
      </c>
      <c r="AF268" s="47">
        <f t="shared" si="147"/>
        <v>0</v>
      </c>
      <c r="AG268" s="31" t="str">
        <f t="shared" si="148"/>
        <v>NA</v>
      </c>
      <c r="AH268" s="48">
        <f t="shared" si="149"/>
        <v>1</v>
      </c>
      <c r="AI268" s="33">
        <f t="shared" si="150"/>
        <v>20000</v>
      </c>
      <c r="AJ268" s="33">
        <f t="shared" si="151"/>
        <v>65000</v>
      </c>
      <c r="AK268" s="33">
        <f t="shared" si="152"/>
        <v>13257.537297717901</v>
      </c>
      <c r="AL268" s="33">
        <f t="shared" si="153"/>
        <v>0</v>
      </c>
      <c r="AM268" s="34">
        <f t="shared" si="154"/>
        <v>0</v>
      </c>
    </row>
    <row r="269" spans="1:39" ht="15.75" customHeight="1" x14ac:dyDescent="0.3">
      <c r="A269" s="166" t="s">
        <v>1474</v>
      </c>
      <c r="B269" s="99">
        <v>15798</v>
      </c>
      <c r="C269" s="99">
        <v>83498</v>
      </c>
      <c r="D269" s="165">
        <v>45519</v>
      </c>
      <c r="E269" s="165">
        <v>45769</v>
      </c>
      <c r="F269" s="166">
        <v>2</v>
      </c>
      <c r="G269" s="178">
        <v>0.67</v>
      </c>
      <c r="H269" s="181">
        <v>0.5</v>
      </c>
      <c r="I269" s="180">
        <v>4.8500000000000001E-2</v>
      </c>
      <c r="J269" s="21">
        <f t="shared" si="125"/>
        <v>1.33</v>
      </c>
      <c r="K269" s="21" t="str">
        <f t="shared" si="126"/>
        <v>Y</v>
      </c>
      <c r="L269" s="37" t="str">
        <f t="shared" si="127"/>
        <v>NA</v>
      </c>
      <c r="M269" s="8" t="str">
        <f t="shared" si="128"/>
        <v>Y</v>
      </c>
      <c r="N269" s="42">
        <f t="shared" si="129"/>
        <v>3</v>
      </c>
      <c r="O269" s="43">
        <f t="shared" si="130"/>
        <v>200000</v>
      </c>
      <c r="P269" s="43" t="str">
        <f t="shared" si="131"/>
        <v>NA</v>
      </c>
      <c r="Q269" s="24">
        <f t="shared" si="132"/>
        <v>16564.203000000001</v>
      </c>
      <c r="R269" s="43">
        <f t="shared" si="133"/>
        <v>0</v>
      </c>
      <c r="S269" s="24">
        <f t="shared" si="134"/>
        <v>1000000</v>
      </c>
      <c r="T269" s="25" t="str">
        <f t="shared" si="135"/>
        <v>Y</v>
      </c>
      <c r="U269" s="44">
        <f t="shared" si="136"/>
        <v>2</v>
      </c>
      <c r="V269" s="45">
        <f t="shared" si="137"/>
        <v>200000</v>
      </c>
      <c r="W269" s="45">
        <f t="shared" si="138"/>
        <v>1000000</v>
      </c>
      <c r="X269" s="28">
        <f t="shared" si="139"/>
        <v>17367.566845500001</v>
      </c>
      <c r="Y269" s="28">
        <f t="shared" si="140"/>
        <v>0</v>
      </c>
      <c r="Z269" s="45" t="str">
        <f t="shared" si="141"/>
        <v>NA</v>
      </c>
      <c r="AA269" s="29" t="str">
        <f t="shared" si="142"/>
        <v>N</v>
      </c>
      <c r="AB269" s="46">
        <f t="shared" si="143"/>
        <v>1</v>
      </c>
      <c r="AC269" s="31">
        <f t="shared" si="144"/>
        <v>20000</v>
      </c>
      <c r="AD269" s="31">
        <f t="shared" si="145"/>
        <v>65000</v>
      </c>
      <c r="AE269" s="31">
        <f t="shared" si="146"/>
        <v>18209.893837506752</v>
      </c>
      <c r="AF269" s="47">
        <f t="shared" si="147"/>
        <v>0</v>
      </c>
      <c r="AG269" s="31">
        <f t="shared" si="148"/>
        <v>0</v>
      </c>
      <c r="AH269" s="48">
        <f t="shared" si="149"/>
        <v>0</v>
      </c>
      <c r="AI269" s="33">
        <f t="shared" si="150"/>
        <v>0</v>
      </c>
      <c r="AJ269" s="33">
        <f t="shared" si="151"/>
        <v>0</v>
      </c>
      <c r="AK269" s="33">
        <f t="shared" si="152"/>
        <v>0</v>
      </c>
      <c r="AL269" s="33">
        <f t="shared" si="153"/>
        <v>0</v>
      </c>
      <c r="AM269" s="34">
        <f t="shared" si="154"/>
        <v>0</v>
      </c>
    </row>
    <row r="270" spans="1:39" ht="15.75" customHeight="1" x14ac:dyDescent="0.3">
      <c r="A270" s="166" t="s">
        <v>1475</v>
      </c>
      <c r="B270" s="99">
        <v>15457</v>
      </c>
      <c r="C270" s="99">
        <v>63657</v>
      </c>
      <c r="D270" s="165">
        <v>44699</v>
      </c>
      <c r="E270" s="165">
        <v>45053</v>
      </c>
      <c r="F270" s="166">
        <v>4</v>
      </c>
      <c r="G270" s="178">
        <v>3.87</v>
      </c>
      <c r="H270" s="181">
        <v>0.5</v>
      </c>
      <c r="I270" s="180">
        <v>3.78E-2</v>
      </c>
      <c r="J270" s="21">
        <f t="shared" si="125"/>
        <v>0.12999999999999989</v>
      </c>
      <c r="K270" s="21" t="str">
        <f t="shared" si="126"/>
        <v>Y</v>
      </c>
      <c r="L270" s="37" t="str">
        <f t="shared" si="127"/>
        <v>NA</v>
      </c>
      <c r="M270" s="8" t="str">
        <f t="shared" si="128"/>
        <v>Y</v>
      </c>
      <c r="N270" s="42">
        <f t="shared" si="129"/>
        <v>1</v>
      </c>
      <c r="O270" s="43">
        <f t="shared" si="130"/>
        <v>200000</v>
      </c>
      <c r="P270" s="43" t="str">
        <f t="shared" si="131"/>
        <v>NA</v>
      </c>
      <c r="Q270" s="24">
        <f t="shared" si="132"/>
        <v>16041.274600000001</v>
      </c>
      <c r="R270" s="43">
        <f t="shared" si="133"/>
        <v>0</v>
      </c>
      <c r="S270" s="24">
        <f t="shared" si="134"/>
        <v>1000000</v>
      </c>
      <c r="T270" s="25" t="str">
        <f t="shared" si="135"/>
        <v>N</v>
      </c>
      <c r="U270" s="44">
        <f t="shared" si="136"/>
        <v>0</v>
      </c>
      <c r="V270" s="45">
        <f t="shared" si="137"/>
        <v>0</v>
      </c>
      <c r="W270" s="45">
        <f t="shared" si="138"/>
        <v>0</v>
      </c>
      <c r="X270" s="28">
        <f t="shared" si="139"/>
        <v>0</v>
      </c>
      <c r="Y270" s="28">
        <f t="shared" si="140"/>
        <v>0</v>
      </c>
      <c r="Z270" s="45">
        <f t="shared" si="141"/>
        <v>0</v>
      </c>
      <c r="AA270" s="29" t="str">
        <f t="shared" si="142"/>
        <v>N</v>
      </c>
      <c r="AB270" s="46">
        <f t="shared" si="143"/>
        <v>0</v>
      </c>
      <c r="AC270" s="31">
        <f t="shared" si="144"/>
        <v>0</v>
      </c>
      <c r="AD270" s="31">
        <f t="shared" si="145"/>
        <v>0</v>
      </c>
      <c r="AE270" s="31">
        <f t="shared" si="146"/>
        <v>0</v>
      </c>
      <c r="AF270" s="47">
        <f t="shared" si="147"/>
        <v>0</v>
      </c>
      <c r="AG270" s="31">
        <f t="shared" si="148"/>
        <v>0</v>
      </c>
      <c r="AH270" s="48">
        <f t="shared" si="149"/>
        <v>0</v>
      </c>
      <c r="AI270" s="33">
        <f t="shared" si="150"/>
        <v>0</v>
      </c>
      <c r="AJ270" s="33">
        <f t="shared" si="151"/>
        <v>0</v>
      </c>
      <c r="AK270" s="33">
        <f t="shared" si="152"/>
        <v>0</v>
      </c>
      <c r="AL270" s="33">
        <f t="shared" si="153"/>
        <v>0</v>
      </c>
      <c r="AM270" s="34">
        <f t="shared" si="154"/>
        <v>0</v>
      </c>
    </row>
    <row r="271" spans="1:39" ht="15.75" customHeight="1" x14ac:dyDescent="0.3">
      <c r="A271" s="166" t="s">
        <v>1476</v>
      </c>
      <c r="B271" s="99">
        <v>16960</v>
      </c>
      <c r="C271" s="99">
        <v>41887</v>
      </c>
      <c r="D271" s="165">
        <v>45050</v>
      </c>
      <c r="E271" s="165">
        <v>45182</v>
      </c>
      <c r="F271" s="166">
        <v>2</v>
      </c>
      <c r="G271" s="178">
        <v>1.4</v>
      </c>
      <c r="H271" s="181">
        <v>0.25</v>
      </c>
      <c r="I271" s="180">
        <v>8.1699999999999995E-2</v>
      </c>
      <c r="J271" s="21">
        <f t="shared" si="125"/>
        <v>0.60000000000000009</v>
      </c>
      <c r="K271" s="21" t="str">
        <f t="shared" si="126"/>
        <v>Y</v>
      </c>
      <c r="L271" s="37" t="str">
        <f t="shared" si="127"/>
        <v>NA</v>
      </c>
      <c r="M271" s="8" t="str">
        <f t="shared" si="128"/>
        <v>Y</v>
      </c>
      <c r="N271" s="42">
        <f t="shared" si="129"/>
        <v>3</v>
      </c>
      <c r="O271" s="43">
        <f t="shared" si="130"/>
        <v>200000</v>
      </c>
      <c r="P271" s="43" t="str">
        <f t="shared" si="131"/>
        <v>NA</v>
      </c>
      <c r="Q271" s="24">
        <f t="shared" si="132"/>
        <v>18345.632000000001</v>
      </c>
      <c r="R271" s="43">
        <f t="shared" si="133"/>
        <v>0</v>
      </c>
      <c r="S271" s="24">
        <f t="shared" si="134"/>
        <v>1000000</v>
      </c>
      <c r="T271" s="25" t="str">
        <f t="shared" si="135"/>
        <v>N</v>
      </c>
      <c r="U271" s="44">
        <f t="shared" si="136"/>
        <v>2</v>
      </c>
      <c r="V271" s="45">
        <f t="shared" si="137"/>
        <v>20000</v>
      </c>
      <c r="W271" s="45">
        <f t="shared" si="138"/>
        <v>65000</v>
      </c>
      <c r="X271" s="28">
        <f t="shared" si="139"/>
        <v>19844.470134400002</v>
      </c>
      <c r="Y271" s="28">
        <f t="shared" si="140"/>
        <v>0</v>
      </c>
      <c r="Z271" s="45">
        <f t="shared" si="141"/>
        <v>0</v>
      </c>
      <c r="AA271" s="29" t="str">
        <f t="shared" si="142"/>
        <v>N</v>
      </c>
      <c r="AB271" s="46">
        <f t="shared" si="143"/>
        <v>1</v>
      </c>
      <c r="AC271" s="31">
        <f t="shared" si="144"/>
        <v>20000</v>
      </c>
      <c r="AD271" s="31">
        <f t="shared" si="145"/>
        <v>65000</v>
      </c>
      <c r="AE271" s="31">
        <f t="shared" si="146"/>
        <v>0</v>
      </c>
      <c r="AF271" s="47">
        <f t="shared" si="147"/>
        <v>21465.763344380484</v>
      </c>
      <c r="AG271" s="31">
        <f t="shared" si="148"/>
        <v>0</v>
      </c>
      <c r="AH271" s="48">
        <f t="shared" si="149"/>
        <v>0</v>
      </c>
      <c r="AI271" s="33">
        <f t="shared" si="150"/>
        <v>0</v>
      </c>
      <c r="AJ271" s="33">
        <f t="shared" si="151"/>
        <v>0</v>
      </c>
      <c r="AK271" s="33">
        <f t="shared" si="152"/>
        <v>0</v>
      </c>
      <c r="AL271" s="33">
        <f t="shared" si="153"/>
        <v>0</v>
      </c>
      <c r="AM271" s="34">
        <f t="shared" si="154"/>
        <v>21465.763344380484</v>
      </c>
    </row>
    <row r="272" spans="1:39" ht="15.75" customHeight="1" x14ac:dyDescent="0.3">
      <c r="A272" s="166" t="s">
        <v>1477</v>
      </c>
      <c r="B272" s="99">
        <v>19367</v>
      </c>
      <c r="C272" s="99">
        <v>67552</v>
      </c>
      <c r="D272" s="165">
        <v>44502</v>
      </c>
      <c r="E272" s="165">
        <v>44567</v>
      </c>
      <c r="F272" s="166">
        <v>4</v>
      </c>
      <c r="G272" s="178">
        <v>2.72</v>
      </c>
      <c r="H272" s="181">
        <v>0.5</v>
      </c>
      <c r="I272" s="180">
        <v>5.9299999999999999E-2</v>
      </c>
      <c r="J272" s="21">
        <f t="shared" si="125"/>
        <v>1.2799999999999998</v>
      </c>
      <c r="K272" s="21" t="str">
        <f t="shared" si="126"/>
        <v>Y</v>
      </c>
      <c r="L272" s="37" t="str">
        <f t="shared" si="127"/>
        <v>NA</v>
      </c>
      <c r="M272" s="8" t="str">
        <f t="shared" si="128"/>
        <v>Y</v>
      </c>
      <c r="N272" s="42">
        <f t="shared" si="129"/>
        <v>3</v>
      </c>
      <c r="O272" s="43">
        <f t="shared" si="130"/>
        <v>200000</v>
      </c>
      <c r="P272" s="43" t="str">
        <f t="shared" si="131"/>
        <v>NA</v>
      </c>
      <c r="Q272" s="24">
        <f t="shared" si="132"/>
        <v>20515.463099999997</v>
      </c>
      <c r="R272" s="43">
        <f t="shared" si="133"/>
        <v>0</v>
      </c>
      <c r="S272" s="24">
        <f t="shared" si="134"/>
        <v>1000000</v>
      </c>
      <c r="T272" s="25" t="str">
        <f t="shared" si="135"/>
        <v>Y</v>
      </c>
      <c r="U272" s="44">
        <f t="shared" si="136"/>
        <v>2</v>
      </c>
      <c r="V272" s="45">
        <f t="shared" si="137"/>
        <v>200000</v>
      </c>
      <c r="W272" s="45">
        <f t="shared" si="138"/>
        <v>1000000</v>
      </c>
      <c r="X272" s="28">
        <f t="shared" si="139"/>
        <v>21732.030061829995</v>
      </c>
      <c r="Y272" s="28">
        <f t="shared" si="140"/>
        <v>0</v>
      </c>
      <c r="Z272" s="45" t="str">
        <f t="shared" si="141"/>
        <v>NA</v>
      </c>
      <c r="AA272" s="29" t="str">
        <f t="shared" si="142"/>
        <v>N</v>
      </c>
      <c r="AB272" s="46">
        <f t="shared" si="143"/>
        <v>1</v>
      </c>
      <c r="AC272" s="31">
        <f t="shared" si="144"/>
        <v>20000</v>
      </c>
      <c r="AD272" s="31">
        <f t="shared" si="145"/>
        <v>65000</v>
      </c>
      <c r="AE272" s="31">
        <f t="shared" si="146"/>
        <v>20000</v>
      </c>
      <c r="AF272" s="47">
        <f t="shared" si="147"/>
        <v>3020.7394444965103</v>
      </c>
      <c r="AG272" s="31">
        <f t="shared" si="148"/>
        <v>0</v>
      </c>
      <c r="AH272" s="48">
        <f t="shared" si="149"/>
        <v>0</v>
      </c>
      <c r="AI272" s="33">
        <f t="shared" si="150"/>
        <v>0</v>
      </c>
      <c r="AJ272" s="33">
        <f t="shared" si="151"/>
        <v>0</v>
      </c>
      <c r="AK272" s="33">
        <f t="shared" si="152"/>
        <v>0</v>
      </c>
      <c r="AL272" s="33">
        <f t="shared" si="153"/>
        <v>0</v>
      </c>
      <c r="AM272" s="34">
        <f t="shared" si="154"/>
        <v>3020.7394444965103</v>
      </c>
    </row>
    <row r="273" spans="1:39" ht="15.75" customHeight="1" x14ac:dyDescent="0.3">
      <c r="A273" s="166" t="s">
        <v>1478</v>
      </c>
      <c r="B273" s="99">
        <v>10050</v>
      </c>
      <c r="C273" s="99">
        <v>75510</v>
      </c>
      <c r="D273" s="165">
        <v>44588</v>
      </c>
      <c r="E273" s="165">
        <v>44811</v>
      </c>
      <c r="F273" s="166">
        <v>2</v>
      </c>
      <c r="G273" s="178">
        <v>0.95</v>
      </c>
      <c r="H273" s="181">
        <v>1</v>
      </c>
      <c r="I273" s="180">
        <v>5.5800000000000002E-2</v>
      </c>
      <c r="J273" s="21">
        <f t="shared" si="125"/>
        <v>1.05</v>
      </c>
      <c r="K273" s="21" t="str">
        <f t="shared" si="126"/>
        <v>Y</v>
      </c>
      <c r="L273" s="37" t="str">
        <f t="shared" si="127"/>
        <v>NA</v>
      </c>
      <c r="M273" s="8" t="str">
        <f t="shared" si="128"/>
        <v>Y</v>
      </c>
      <c r="N273" s="42">
        <f t="shared" si="129"/>
        <v>2</v>
      </c>
      <c r="O273" s="43">
        <f t="shared" si="130"/>
        <v>200000</v>
      </c>
      <c r="P273" s="43" t="str">
        <f t="shared" si="131"/>
        <v>NA</v>
      </c>
      <c r="Q273" s="24">
        <f t="shared" si="132"/>
        <v>10610.79</v>
      </c>
      <c r="R273" s="43">
        <f t="shared" si="133"/>
        <v>0</v>
      </c>
      <c r="S273" s="24">
        <f t="shared" si="134"/>
        <v>1000000</v>
      </c>
      <c r="T273" s="25" t="str">
        <f t="shared" si="135"/>
        <v>Y</v>
      </c>
      <c r="U273" s="44">
        <f t="shared" si="136"/>
        <v>1</v>
      </c>
      <c r="V273" s="45">
        <f t="shared" si="137"/>
        <v>200000</v>
      </c>
      <c r="W273" s="45">
        <f t="shared" si="138"/>
        <v>1000000</v>
      </c>
      <c r="X273" s="28">
        <f t="shared" si="139"/>
        <v>11202.872082000002</v>
      </c>
      <c r="Y273" s="28">
        <f t="shared" si="140"/>
        <v>0</v>
      </c>
      <c r="Z273" s="45" t="str">
        <f t="shared" si="141"/>
        <v>NA</v>
      </c>
      <c r="AA273" s="29" t="str">
        <f t="shared" si="142"/>
        <v>N</v>
      </c>
      <c r="AB273" s="46">
        <f t="shared" si="143"/>
        <v>0</v>
      </c>
      <c r="AC273" s="31">
        <f t="shared" si="144"/>
        <v>0</v>
      </c>
      <c r="AD273" s="31">
        <f t="shared" si="145"/>
        <v>0</v>
      </c>
      <c r="AE273" s="31">
        <f t="shared" si="146"/>
        <v>0</v>
      </c>
      <c r="AF273" s="47">
        <f t="shared" si="147"/>
        <v>0</v>
      </c>
      <c r="AG273" s="31">
        <f t="shared" si="148"/>
        <v>0</v>
      </c>
      <c r="AH273" s="48">
        <f t="shared" si="149"/>
        <v>0</v>
      </c>
      <c r="AI273" s="33">
        <f t="shared" si="150"/>
        <v>0</v>
      </c>
      <c r="AJ273" s="33">
        <f t="shared" si="151"/>
        <v>0</v>
      </c>
      <c r="AK273" s="33">
        <f t="shared" si="152"/>
        <v>0</v>
      </c>
      <c r="AL273" s="33">
        <f t="shared" si="153"/>
        <v>0</v>
      </c>
      <c r="AM273" s="34">
        <f t="shared" si="154"/>
        <v>0</v>
      </c>
    </row>
    <row r="274" spans="1:39" ht="15.75" customHeight="1" x14ac:dyDescent="0.3">
      <c r="A274" s="166" t="s">
        <v>1479</v>
      </c>
      <c r="B274" s="99">
        <v>18706</v>
      </c>
      <c r="C274" s="99">
        <v>99962</v>
      </c>
      <c r="D274" s="165">
        <v>46129</v>
      </c>
      <c r="E274" s="165">
        <v>46343</v>
      </c>
      <c r="F274" s="166">
        <v>2</v>
      </c>
      <c r="G274" s="178">
        <v>0.31</v>
      </c>
      <c r="H274" s="181">
        <v>0.5</v>
      </c>
      <c r="I274" s="180">
        <v>6.0999999999999999E-2</v>
      </c>
      <c r="J274" s="21">
        <f t="shared" si="125"/>
        <v>1.69</v>
      </c>
      <c r="K274" s="21" t="str">
        <f t="shared" si="126"/>
        <v>Y</v>
      </c>
      <c r="L274" s="37" t="str">
        <f t="shared" si="127"/>
        <v>NA</v>
      </c>
      <c r="M274" s="8" t="str">
        <f t="shared" si="128"/>
        <v>Y</v>
      </c>
      <c r="N274" s="42">
        <f t="shared" si="129"/>
        <v>4</v>
      </c>
      <c r="O274" s="43">
        <f t="shared" si="130"/>
        <v>200000</v>
      </c>
      <c r="P274" s="43" t="str">
        <f t="shared" si="131"/>
        <v>NA</v>
      </c>
      <c r="Q274" s="24">
        <f t="shared" si="132"/>
        <v>19847.065999999999</v>
      </c>
      <c r="R274" s="43">
        <f t="shared" si="133"/>
        <v>0</v>
      </c>
      <c r="S274" s="24">
        <f t="shared" si="134"/>
        <v>1000000</v>
      </c>
      <c r="T274" s="25" t="str">
        <f t="shared" si="135"/>
        <v>Y</v>
      </c>
      <c r="U274" s="44">
        <f t="shared" si="136"/>
        <v>3</v>
      </c>
      <c r="V274" s="45">
        <f t="shared" si="137"/>
        <v>200000</v>
      </c>
      <c r="W274" s="45">
        <f t="shared" si="138"/>
        <v>1000000</v>
      </c>
      <c r="X274" s="28">
        <f t="shared" si="139"/>
        <v>21057.737025999999</v>
      </c>
      <c r="Y274" s="28">
        <f t="shared" si="140"/>
        <v>0</v>
      </c>
      <c r="Z274" s="45" t="str">
        <f t="shared" si="141"/>
        <v>NA</v>
      </c>
      <c r="AA274" s="29" t="str">
        <f t="shared" si="142"/>
        <v>N</v>
      </c>
      <c r="AB274" s="46">
        <f t="shared" si="143"/>
        <v>2</v>
      </c>
      <c r="AC274" s="31">
        <f t="shared" si="144"/>
        <v>20000</v>
      </c>
      <c r="AD274" s="31">
        <f t="shared" si="145"/>
        <v>65000</v>
      </c>
      <c r="AE274" s="31">
        <f t="shared" si="146"/>
        <v>20000</v>
      </c>
      <c r="AF274" s="47">
        <f t="shared" si="147"/>
        <v>2342.2589845859984</v>
      </c>
      <c r="AG274" s="31">
        <f t="shared" si="148"/>
        <v>0</v>
      </c>
      <c r="AH274" s="48">
        <f t="shared" si="149"/>
        <v>1</v>
      </c>
      <c r="AI274" s="33">
        <f t="shared" si="150"/>
        <v>20000</v>
      </c>
      <c r="AJ274" s="33">
        <f t="shared" si="151"/>
        <v>65000</v>
      </c>
      <c r="AK274" s="33">
        <f t="shared" si="152"/>
        <v>0</v>
      </c>
      <c r="AL274" s="33">
        <f t="shared" si="153"/>
        <v>23705.136782645743</v>
      </c>
      <c r="AM274" s="34">
        <f t="shared" si="154"/>
        <v>26047.395767231741</v>
      </c>
    </row>
    <row r="275" spans="1:39" ht="15.75" customHeight="1" x14ac:dyDescent="0.3">
      <c r="A275" s="166" t="s">
        <v>1480</v>
      </c>
      <c r="B275" s="99">
        <v>6451</v>
      </c>
      <c r="C275" s="99">
        <v>90273</v>
      </c>
      <c r="D275" s="165">
        <v>44883</v>
      </c>
      <c r="E275" s="165">
        <v>45244</v>
      </c>
      <c r="F275" s="166">
        <v>4</v>
      </c>
      <c r="G275" s="178">
        <v>3.87</v>
      </c>
      <c r="H275" s="181">
        <v>0.75</v>
      </c>
      <c r="I275" s="180">
        <v>8.2600000000000007E-2</v>
      </c>
      <c r="J275" s="21">
        <f t="shared" si="125"/>
        <v>0.12999999999999989</v>
      </c>
      <c r="K275" s="21" t="str">
        <f t="shared" si="126"/>
        <v>Y</v>
      </c>
      <c r="L275" s="37" t="str">
        <f t="shared" si="127"/>
        <v>NA</v>
      </c>
      <c r="M275" s="8" t="str">
        <f t="shared" si="128"/>
        <v>Y</v>
      </c>
      <c r="N275" s="42">
        <f t="shared" si="129"/>
        <v>1</v>
      </c>
      <c r="O275" s="43">
        <f t="shared" si="130"/>
        <v>200000</v>
      </c>
      <c r="P275" s="43" t="str">
        <f t="shared" si="131"/>
        <v>NA</v>
      </c>
      <c r="Q275" s="24">
        <f t="shared" si="132"/>
        <v>6983.8526000000002</v>
      </c>
      <c r="R275" s="43">
        <f t="shared" si="133"/>
        <v>0</v>
      </c>
      <c r="S275" s="24">
        <f t="shared" si="134"/>
        <v>1000000</v>
      </c>
      <c r="T275" s="25" t="str">
        <f t="shared" si="135"/>
        <v>N</v>
      </c>
      <c r="U275" s="44">
        <f t="shared" si="136"/>
        <v>0</v>
      </c>
      <c r="V275" s="45">
        <f t="shared" si="137"/>
        <v>0</v>
      </c>
      <c r="W275" s="45">
        <f t="shared" si="138"/>
        <v>0</v>
      </c>
      <c r="X275" s="28">
        <f t="shared" si="139"/>
        <v>0</v>
      </c>
      <c r="Y275" s="28">
        <f t="shared" si="140"/>
        <v>0</v>
      </c>
      <c r="Z275" s="45">
        <f t="shared" si="141"/>
        <v>0</v>
      </c>
      <c r="AA275" s="29" t="str">
        <f t="shared" si="142"/>
        <v>N</v>
      </c>
      <c r="AB275" s="46">
        <f t="shared" si="143"/>
        <v>0</v>
      </c>
      <c r="AC275" s="31">
        <f t="shared" si="144"/>
        <v>0</v>
      </c>
      <c r="AD275" s="31">
        <f t="shared" si="145"/>
        <v>0</v>
      </c>
      <c r="AE275" s="31">
        <f t="shared" si="146"/>
        <v>0</v>
      </c>
      <c r="AF275" s="47">
        <f t="shared" si="147"/>
        <v>0</v>
      </c>
      <c r="AG275" s="31">
        <f t="shared" si="148"/>
        <v>0</v>
      </c>
      <c r="AH275" s="48">
        <f t="shared" si="149"/>
        <v>0</v>
      </c>
      <c r="AI275" s="33">
        <f t="shared" si="150"/>
        <v>0</v>
      </c>
      <c r="AJ275" s="33">
        <f t="shared" si="151"/>
        <v>0</v>
      </c>
      <c r="AK275" s="33">
        <f t="shared" si="152"/>
        <v>0</v>
      </c>
      <c r="AL275" s="33">
        <f t="shared" si="153"/>
        <v>0</v>
      </c>
      <c r="AM275" s="34">
        <f t="shared" si="154"/>
        <v>0</v>
      </c>
    </row>
    <row r="276" spans="1:39" ht="15.75" customHeight="1" x14ac:dyDescent="0.3">
      <c r="A276" s="166" t="s">
        <v>1481</v>
      </c>
      <c r="B276" s="99">
        <v>5345</v>
      </c>
      <c r="C276" s="99">
        <v>28269</v>
      </c>
      <c r="D276" s="165">
        <v>45675</v>
      </c>
      <c r="E276" s="165">
        <v>45818</v>
      </c>
      <c r="F276" s="166">
        <v>2</v>
      </c>
      <c r="G276" s="178">
        <v>0.95</v>
      </c>
      <c r="H276" s="181">
        <v>1</v>
      </c>
      <c r="I276" s="180">
        <v>4.7399999999999998E-2</v>
      </c>
      <c r="J276" s="21">
        <f t="shared" si="125"/>
        <v>1.05</v>
      </c>
      <c r="K276" s="21" t="str">
        <f t="shared" si="126"/>
        <v>Y</v>
      </c>
      <c r="L276" s="37" t="str">
        <f t="shared" si="127"/>
        <v>NA</v>
      </c>
      <c r="M276" s="8" t="str">
        <f t="shared" si="128"/>
        <v>Y</v>
      </c>
      <c r="N276" s="42">
        <f t="shared" si="129"/>
        <v>2</v>
      </c>
      <c r="O276" s="43">
        <f t="shared" si="130"/>
        <v>200000</v>
      </c>
      <c r="P276" s="43" t="str">
        <f t="shared" si="131"/>
        <v>NA</v>
      </c>
      <c r="Q276" s="24">
        <f t="shared" si="132"/>
        <v>5598.353000000001</v>
      </c>
      <c r="R276" s="43">
        <f t="shared" si="133"/>
        <v>0</v>
      </c>
      <c r="S276" s="24">
        <f t="shared" si="134"/>
        <v>1000000</v>
      </c>
      <c r="T276" s="25" t="str">
        <f t="shared" si="135"/>
        <v>Y</v>
      </c>
      <c r="U276" s="44">
        <f t="shared" si="136"/>
        <v>1</v>
      </c>
      <c r="V276" s="45">
        <f t="shared" si="137"/>
        <v>200000</v>
      </c>
      <c r="W276" s="45">
        <f t="shared" si="138"/>
        <v>1000000</v>
      </c>
      <c r="X276" s="28">
        <f t="shared" si="139"/>
        <v>5863.7149322000014</v>
      </c>
      <c r="Y276" s="28">
        <f t="shared" si="140"/>
        <v>0</v>
      </c>
      <c r="Z276" s="45" t="str">
        <f t="shared" si="141"/>
        <v>NA</v>
      </c>
      <c r="AA276" s="29" t="str">
        <f t="shared" si="142"/>
        <v>N</v>
      </c>
      <c r="AB276" s="46">
        <f t="shared" si="143"/>
        <v>0</v>
      </c>
      <c r="AC276" s="31">
        <f t="shared" si="144"/>
        <v>0</v>
      </c>
      <c r="AD276" s="31">
        <f t="shared" si="145"/>
        <v>0</v>
      </c>
      <c r="AE276" s="31">
        <f t="shared" si="146"/>
        <v>0</v>
      </c>
      <c r="AF276" s="47">
        <f t="shared" si="147"/>
        <v>0</v>
      </c>
      <c r="AG276" s="31">
        <f t="shared" si="148"/>
        <v>0</v>
      </c>
      <c r="AH276" s="48">
        <f t="shared" si="149"/>
        <v>0</v>
      </c>
      <c r="AI276" s="33">
        <f t="shared" si="150"/>
        <v>0</v>
      </c>
      <c r="AJ276" s="33">
        <f t="shared" si="151"/>
        <v>0</v>
      </c>
      <c r="AK276" s="33">
        <f t="shared" si="152"/>
        <v>0</v>
      </c>
      <c r="AL276" s="33">
        <f t="shared" si="153"/>
        <v>0</v>
      </c>
      <c r="AM276" s="34">
        <f t="shared" si="154"/>
        <v>0</v>
      </c>
    </row>
    <row r="277" spans="1:39" ht="15.75" customHeight="1" x14ac:dyDescent="0.3">
      <c r="A277" s="166" t="s">
        <v>1482</v>
      </c>
      <c r="B277" s="99">
        <v>9939</v>
      </c>
      <c r="C277" s="99">
        <v>65154</v>
      </c>
      <c r="D277" s="165">
        <v>46154</v>
      </c>
      <c r="E277" s="165">
        <v>46431</v>
      </c>
      <c r="F277" s="166">
        <v>2</v>
      </c>
      <c r="G277" s="178">
        <v>0.66</v>
      </c>
      <c r="H277" s="181">
        <v>0.25</v>
      </c>
      <c r="I277" s="180">
        <v>2.3099999999999999E-2</v>
      </c>
      <c r="J277" s="21">
        <f t="shared" si="125"/>
        <v>1.3399999999999999</v>
      </c>
      <c r="K277" s="21" t="str">
        <f t="shared" si="126"/>
        <v>Y</v>
      </c>
      <c r="L277" s="37" t="str">
        <f t="shared" si="127"/>
        <v>NA</v>
      </c>
      <c r="M277" s="8" t="str">
        <f t="shared" si="128"/>
        <v>Y</v>
      </c>
      <c r="N277" s="42">
        <f t="shared" si="129"/>
        <v>6</v>
      </c>
      <c r="O277" s="43">
        <f t="shared" si="130"/>
        <v>200000</v>
      </c>
      <c r="P277" s="43" t="str">
        <f t="shared" si="131"/>
        <v>NA</v>
      </c>
      <c r="Q277" s="24">
        <f t="shared" si="132"/>
        <v>10168.590899999999</v>
      </c>
      <c r="R277" s="43">
        <f t="shared" si="133"/>
        <v>0</v>
      </c>
      <c r="S277" s="24">
        <f t="shared" si="134"/>
        <v>1000000</v>
      </c>
      <c r="T277" s="25" t="str">
        <f t="shared" si="135"/>
        <v>Y</v>
      </c>
      <c r="U277" s="44">
        <f t="shared" si="136"/>
        <v>5</v>
      </c>
      <c r="V277" s="45">
        <f t="shared" si="137"/>
        <v>200000</v>
      </c>
      <c r="W277" s="45">
        <f t="shared" si="138"/>
        <v>1000000</v>
      </c>
      <c r="X277" s="28">
        <f t="shared" si="139"/>
        <v>10403.485349789999</v>
      </c>
      <c r="Y277" s="28">
        <f t="shared" si="140"/>
        <v>0</v>
      </c>
      <c r="Z277" s="45" t="str">
        <f t="shared" si="141"/>
        <v>NA</v>
      </c>
      <c r="AA277" s="29" t="str">
        <f t="shared" si="142"/>
        <v>N</v>
      </c>
      <c r="AB277" s="46">
        <f t="shared" si="143"/>
        <v>4</v>
      </c>
      <c r="AC277" s="31">
        <f t="shared" si="144"/>
        <v>20000</v>
      </c>
      <c r="AD277" s="31">
        <f t="shared" si="145"/>
        <v>65000</v>
      </c>
      <c r="AE277" s="31">
        <f t="shared" si="146"/>
        <v>10643.805861370147</v>
      </c>
      <c r="AF277" s="47">
        <f t="shared" si="147"/>
        <v>0</v>
      </c>
      <c r="AG277" s="31">
        <f t="shared" si="148"/>
        <v>0</v>
      </c>
      <c r="AH277" s="48">
        <f t="shared" si="149"/>
        <v>3</v>
      </c>
      <c r="AI277" s="33">
        <f t="shared" si="150"/>
        <v>20000</v>
      </c>
      <c r="AJ277" s="33">
        <f t="shared" si="151"/>
        <v>65000</v>
      </c>
      <c r="AK277" s="33">
        <f t="shared" si="152"/>
        <v>0</v>
      </c>
      <c r="AL277" s="33">
        <f t="shared" si="153"/>
        <v>10889.677776767796</v>
      </c>
      <c r="AM277" s="34">
        <f t="shared" si="154"/>
        <v>10889.677776767796</v>
      </c>
    </row>
    <row r="278" spans="1:39" ht="15.75" customHeight="1" x14ac:dyDescent="0.3">
      <c r="A278" s="166" t="s">
        <v>1483</v>
      </c>
      <c r="B278" s="99">
        <v>15220</v>
      </c>
      <c r="C278" s="99">
        <v>70186</v>
      </c>
      <c r="D278" s="165">
        <v>45272</v>
      </c>
      <c r="E278" s="165">
        <v>45407</v>
      </c>
      <c r="F278" s="166">
        <v>4</v>
      </c>
      <c r="G278" s="178">
        <v>1.46</v>
      </c>
      <c r="H278" s="181">
        <v>0.25</v>
      </c>
      <c r="I278" s="180">
        <v>4.5699999999999998E-2</v>
      </c>
      <c r="J278" s="21">
        <f t="shared" si="125"/>
        <v>2.54</v>
      </c>
      <c r="K278" s="21" t="str">
        <f t="shared" si="126"/>
        <v>Y</v>
      </c>
      <c r="L278" s="37" t="str">
        <f t="shared" si="127"/>
        <v>NA</v>
      </c>
      <c r="M278" s="8" t="str">
        <f t="shared" si="128"/>
        <v>Y</v>
      </c>
      <c r="N278" s="42">
        <f t="shared" si="129"/>
        <v>11</v>
      </c>
      <c r="O278" s="43">
        <f t="shared" si="130"/>
        <v>200000</v>
      </c>
      <c r="P278" s="43" t="str">
        <f t="shared" si="131"/>
        <v>NA</v>
      </c>
      <c r="Q278" s="24">
        <f t="shared" si="132"/>
        <v>15915.554000000002</v>
      </c>
      <c r="R278" s="43">
        <f t="shared" si="133"/>
        <v>0</v>
      </c>
      <c r="S278" s="24">
        <f t="shared" si="134"/>
        <v>1000000</v>
      </c>
      <c r="T278" s="25" t="str">
        <f t="shared" si="135"/>
        <v>Y</v>
      </c>
      <c r="U278" s="44">
        <f t="shared" si="136"/>
        <v>10</v>
      </c>
      <c r="V278" s="45">
        <f t="shared" si="137"/>
        <v>200000</v>
      </c>
      <c r="W278" s="45">
        <f t="shared" si="138"/>
        <v>1000000</v>
      </c>
      <c r="X278" s="28">
        <f t="shared" si="139"/>
        <v>16642.894817800003</v>
      </c>
      <c r="Y278" s="28">
        <f t="shared" si="140"/>
        <v>0</v>
      </c>
      <c r="Z278" s="45" t="str">
        <f t="shared" si="141"/>
        <v>NA</v>
      </c>
      <c r="AA278" s="29" t="str">
        <f t="shared" si="142"/>
        <v>Y</v>
      </c>
      <c r="AB278" s="46">
        <f t="shared" si="143"/>
        <v>9</v>
      </c>
      <c r="AC278" s="31">
        <f t="shared" si="144"/>
        <v>200000</v>
      </c>
      <c r="AD278" s="31">
        <f t="shared" si="145"/>
        <v>1000000</v>
      </c>
      <c r="AE278" s="31">
        <f t="shared" si="146"/>
        <v>17403.475110973464</v>
      </c>
      <c r="AF278" s="47">
        <f t="shared" si="147"/>
        <v>0</v>
      </c>
      <c r="AG278" s="31" t="str">
        <f t="shared" si="148"/>
        <v>NA</v>
      </c>
      <c r="AH278" s="48">
        <f t="shared" si="149"/>
        <v>8</v>
      </c>
      <c r="AI278" s="33">
        <f t="shared" si="150"/>
        <v>20000</v>
      </c>
      <c r="AJ278" s="33">
        <f t="shared" si="151"/>
        <v>65000</v>
      </c>
      <c r="AK278" s="33">
        <f t="shared" si="152"/>
        <v>18198.813923544953</v>
      </c>
      <c r="AL278" s="33">
        <f t="shared" si="153"/>
        <v>0</v>
      </c>
      <c r="AM278" s="34">
        <f t="shared" si="154"/>
        <v>0</v>
      </c>
    </row>
    <row r="279" spans="1:39" ht="15.75" customHeight="1" x14ac:dyDescent="0.3">
      <c r="A279" s="166" t="s">
        <v>1484</v>
      </c>
      <c r="B279" s="99">
        <v>7201</v>
      </c>
      <c r="C279" s="99">
        <v>56557</v>
      </c>
      <c r="D279" s="165">
        <v>46113</v>
      </c>
      <c r="E279" s="165">
        <v>46201</v>
      </c>
      <c r="F279" s="166">
        <v>2</v>
      </c>
      <c r="G279" s="178">
        <v>1.71</v>
      </c>
      <c r="H279" s="181">
        <v>0.25</v>
      </c>
      <c r="I279" s="180">
        <v>6.2399999999999997E-2</v>
      </c>
      <c r="J279" s="21">
        <f t="shared" si="125"/>
        <v>0.29000000000000004</v>
      </c>
      <c r="K279" s="21" t="str">
        <f t="shared" si="126"/>
        <v>Y</v>
      </c>
      <c r="L279" s="37" t="str">
        <f t="shared" si="127"/>
        <v>NA</v>
      </c>
      <c r="M279" s="8" t="str">
        <f t="shared" si="128"/>
        <v>Y</v>
      </c>
      <c r="N279" s="42">
        <f t="shared" si="129"/>
        <v>2</v>
      </c>
      <c r="O279" s="43">
        <f t="shared" si="130"/>
        <v>200000</v>
      </c>
      <c r="P279" s="43" t="str">
        <f t="shared" si="131"/>
        <v>NA</v>
      </c>
      <c r="Q279" s="24">
        <f t="shared" si="132"/>
        <v>7650.3424000000005</v>
      </c>
      <c r="R279" s="43">
        <f t="shared" si="133"/>
        <v>0</v>
      </c>
      <c r="S279" s="24">
        <f t="shared" si="134"/>
        <v>1000000</v>
      </c>
      <c r="T279" s="25" t="str">
        <f t="shared" si="135"/>
        <v>N</v>
      </c>
      <c r="U279" s="44">
        <f t="shared" si="136"/>
        <v>1</v>
      </c>
      <c r="V279" s="45">
        <f t="shared" si="137"/>
        <v>20000</v>
      </c>
      <c r="W279" s="45">
        <f t="shared" si="138"/>
        <v>65000</v>
      </c>
      <c r="X279" s="28">
        <f t="shared" si="139"/>
        <v>8127.7237657600008</v>
      </c>
      <c r="Y279" s="28">
        <f t="shared" si="140"/>
        <v>0</v>
      </c>
      <c r="Z279" s="45">
        <f t="shared" si="141"/>
        <v>0</v>
      </c>
      <c r="AA279" s="29" t="str">
        <f t="shared" si="142"/>
        <v>N</v>
      </c>
      <c r="AB279" s="46">
        <f t="shared" si="143"/>
        <v>0</v>
      </c>
      <c r="AC279" s="31">
        <f t="shared" si="144"/>
        <v>0</v>
      </c>
      <c r="AD279" s="31">
        <f t="shared" si="145"/>
        <v>0</v>
      </c>
      <c r="AE279" s="31">
        <f t="shared" si="146"/>
        <v>0</v>
      </c>
      <c r="AF279" s="47">
        <f t="shared" si="147"/>
        <v>0</v>
      </c>
      <c r="AG279" s="31">
        <f t="shared" si="148"/>
        <v>0</v>
      </c>
      <c r="AH279" s="48">
        <f t="shared" si="149"/>
        <v>0</v>
      </c>
      <c r="AI279" s="33">
        <f t="shared" si="150"/>
        <v>0</v>
      </c>
      <c r="AJ279" s="33">
        <f t="shared" si="151"/>
        <v>0</v>
      </c>
      <c r="AK279" s="33">
        <f t="shared" si="152"/>
        <v>0</v>
      </c>
      <c r="AL279" s="33">
        <f t="shared" si="153"/>
        <v>0</v>
      </c>
      <c r="AM279" s="34">
        <f t="shared" si="154"/>
        <v>0</v>
      </c>
    </row>
    <row r="280" spans="1:39" ht="15.75" customHeight="1" x14ac:dyDescent="0.3">
      <c r="A280" s="166" t="s">
        <v>1485</v>
      </c>
      <c r="B280" s="99">
        <v>21908</v>
      </c>
      <c r="C280" s="99">
        <v>54773</v>
      </c>
      <c r="D280" s="165">
        <v>45074</v>
      </c>
      <c r="E280" s="165">
        <v>45185</v>
      </c>
      <c r="F280" s="166">
        <v>4</v>
      </c>
      <c r="G280" s="178">
        <v>2.2799999999999998</v>
      </c>
      <c r="H280" s="181">
        <v>1</v>
      </c>
      <c r="I280" s="180">
        <v>3.1199999999999999E-2</v>
      </c>
      <c r="J280" s="21">
        <f t="shared" si="125"/>
        <v>1.7200000000000002</v>
      </c>
      <c r="K280" s="21" t="str">
        <f t="shared" si="126"/>
        <v>Y</v>
      </c>
      <c r="L280" s="37" t="str">
        <f t="shared" si="127"/>
        <v>NA</v>
      </c>
      <c r="M280" s="8" t="str">
        <f t="shared" si="128"/>
        <v>Y</v>
      </c>
      <c r="N280" s="42">
        <f t="shared" si="129"/>
        <v>2</v>
      </c>
      <c r="O280" s="43">
        <f t="shared" si="130"/>
        <v>200000</v>
      </c>
      <c r="P280" s="43" t="str">
        <f t="shared" si="131"/>
        <v>NA</v>
      </c>
      <c r="Q280" s="24">
        <f t="shared" si="132"/>
        <v>22591.529599999998</v>
      </c>
      <c r="R280" s="43">
        <f t="shared" si="133"/>
        <v>0</v>
      </c>
      <c r="S280" s="24">
        <f t="shared" si="134"/>
        <v>1000000</v>
      </c>
      <c r="T280" s="25" t="str">
        <f t="shared" si="135"/>
        <v>Y</v>
      </c>
      <c r="U280" s="44">
        <f t="shared" si="136"/>
        <v>1</v>
      </c>
      <c r="V280" s="45">
        <f t="shared" si="137"/>
        <v>200000</v>
      </c>
      <c r="W280" s="45">
        <f t="shared" si="138"/>
        <v>1000000</v>
      </c>
      <c r="X280" s="28">
        <f t="shared" si="139"/>
        <v>23296.385323519997</v>
      </c>
      <c r="Y280" s="28">
        <f t="shared" si="140"/>
        <v>0</v>
      </c>
      <c r="Z280" s="45" t="str">
        <f t="shared" si="141"/>
        <v>NA</v>
      </c>
      <c r="AA280" s="29" t="str">
        <f t="shared" si="142"/>
        <v>N</v>
      </c>
      <c r="AB280" s="46">
        <f t="shared" si="143"/>
        <v>0</v>
      </c>
      <c r="AC280" s="31">
        <f t="shared" si="144"/>
        <v>0</v>
      </c>
      <c r="AD280" s="31">
        <f t="shared" si="145"/>
        <v>0</v>
      </c>
      <c r="AE280" s="31">
        <f t="shared" si="146"/>
        <v>0</v>
      </c>
      <c r="AF280" s="47">
        <f t="shared" si="147"/>
        <v>0</v>
      </c>
      <c r="AG280" s="31">
        <f t="shared" si="148"/>
        <v>0</v>
      </c>
      <c r="AH280" s="48">
        <f t="shared" si="149"/>
        <v>0</v>
      </c>
      <c r="AI280" s="33">
        <f t="shared" si="150"/>
        <v>0</v>
      </c>
      <c r="AJ280" s="33">
        <f t="shared" si="151"/>
        <v>0</v>
      </c>
      <c r="AK280" s="33">
        <f t="shared" si="152"/>
        <v>0</v>
      </c>
      <c r="AL280" s="33">
        <f t="shared" si="153"/>
        <v>0</v>
      </c>
      <c r="AM280" s="34">
        <f t="shared" si="154"/>
        <v>0</v>
      </c>
    </row>
    <row r="281" spans="1:39" ht="15.75" customHeight="1" x14ac:dyDescent="0.3">
      <c r="A281" s="166" t="s">
        <v>1486</v>
      </c>
      <c r="B281" s="99">
        <v>11107</v>
      </c>
      <c r="C281" s="99">
        <v>77747</v>
      </c>
      <c r="D281" s="165">
        <v>45394</v>
      </c>
      <c r="E281" s="165">
        <v>45438</v>
      </c>
      <c r="F281" s="166">
        <v>2</v>
      </c>
      <c r="G281" s="178">
        <v>0.95</v>
      </c>
      <c r="H281" s="181">
        <v>1</v>
      </c>
      <c r="I281" s="180">
        <v>4.2200000000000001E-2</v>
      </c>
      <c r="J281" s="21">
        <f t="shared" si="125"/>
        <v>1.05</v>
      </c>
      <c r="K281" s="21" t="str">
        <f t="shared" si="126"/>
        <v>Y</v>
      </c>
      <c r="L281" s="37" t="str">
        <f t="shared" si="127"/>
        <v>NA</v>
      </c>
      <c r="M281" s="8" t="str">
        <f t="shared" si="128"/>
        <v>Y</v>
      </c>
      <c r="N281" s="42">
        <f t="shared" si="129"/>
        <v>2</v>
      </c>
      <c r="O281" s="43">
        <f t="shared" si="130"/>
        <v>200000</v>
      </c>
      <c r="P281" s="43" t="str">
        <f t="shared" si="131"/>
        <v>NA</v>
      </c>
      <c r="Q281" s="24">
        <f t="shared" si="132"/>
        <v>11575.715400000001</v>
      </c>
      <c r="R281" s="43">
        <f t="shared" si="133"/>
        <v>0</v>
      </c>
      <c r="S281" s="24">
        <f t="shared" si="134"/>
        <v>1000000</v>
      </c>
      <c r="T281" s="25" t="str">
        <f t="shared" si="135"/>
        <v>Y</v>
      </c>
      <c r="U281" s="44">
        <f t="shared" si="136"/>
        <v>1</v>
      </c>
      <c r="V281" s="45">
        <f t="shared" si="137"/>
        <v>200000</v>
      </c>
      <c r="W281" s="45">
        <f t="shared" si="138"/>
        <v>1000000</v>
      </c>
      <c r="X281" s="28">
        <f t="shared" si="139"/>
        <v>12064.210589880002</v>
      </c>
      <c r="Y281" s="28">
        <f t="shared" si="140"/>
        <v>0</v>
      </c>
      <c r="Z281" s="45" t="str">
        <f t="shared" si="141"/>
        <v>NA</v>
      </c>
      <c r="AA281" s="29" t="str">
        <f t="shared" si="142"/>
        <v>N</v>
      </c>
      <c r="AB281" s="46">
        <f t="shared" si="143"/>
        <v>0</v>
      </c>
      <c r="AC281" s="31">
        <f t="shared" si="144"/>
        <v>0</v>
      </c>
      <c r="AD281" s="31">
        <f t="shared" si="145"/>
        <v>0</v>
      </c>
      <c r="AE281" s="31">
        <f t="shared" si="146"/>
        <v>0</v>
      </c>
      <c r="AF281" s="47">
        <f t="shared" si="147"/>
        <v>0</v>
      </c>
      <c r="AG281" s="31">
        <f t="shared" si="148"/>
        <v>0</v>
      </c>
      <c r="AH281" s="48">
        <f t="shared" si="149"/>
        <v>0</v>
      </c>
      <c r="AI281" s="33">
        <f t="shared" si="150"/>
        <v>0</v>
      </c>
      <c r="AJ281" s="33">
        <f t="shared" si="151"/>
        <v>0</v>
      </c>
      <c r="AK281" s="33">
        <f t="shared" si="152"/>
        <v>0</v>
      </c>
      <c r="AL281" s="33">
        <f t="shared" si="153"/>
        <v>0</v>
      </c>
      <c r="AM281" s="34">
        <f t="shared" si="154"/>
        <v>0</v>
      </c>
    </row>
    <row r="282" spans="1:39" ht="15.75" customHeight="1" x14ac:dyDescent="0.3">
      <c r="A282" s="166" t="s">
        <v>1487</v>
      </c>
      <c r="B282" s="99">
        <v>14120</v>
      </c>
      <c r="C282" s="99">
        <v>32320</v>
      </c>
      <c r="D282" s="165">
        <v>45022</v>
      </c>
      <c r="E282" s="165">
        <v>45104</v>
      </c>
      <c r="F282" s="166">
        <v>2</v>
      </c>
      <c r="G282" s="178">
        <v>0.8</v>
      </c>
      <c r="H282" s="181">
        <v>0.5</v>
      </c>
      <c r="I282" s="180">
        <v>4.7E-2</v>
      </c>
      <c r="J282" s="21">
        <f t="shared" si="125"/>
        <v>1.2</v>
      </c>
      <c r="K282" s="21" t="str">
        <f t="shared" si="126"/>
        <v>Y</v>
      </c>
      <c r="L282" s="37" t="str">
        <f t="shared" si="127"/>
        <v>NA</v>
      </c>
      <c r="M282" s="8" t="str">
        <f t="shared" si="128"/>
        <v>Y</v>
      </c>
      <c r="N282" s="42">
        <f t="shared" si="129"/>
        <v>3</v>
      </c>
      <c r="O282" s="43">
        <f t="shared" si="130"/>
        <v>200000</v>
      </c>
      <c r="P282" s="43" t="str">
        <f t="shared" si="131"/>
        <v>NA</v>
      </c>
      <c r="Q282" s="24">
        <f t="shared" si="132"/>
        <v>14783.64</v>
      </c>
      <c r="R282" s="43">
        <f t="shared" si="133"/>
        <v>0</v>
      </c>
      <c r="S282" s="24">
        <f t="shared" si="134"/>
        <v>1000000</v>
      </c>
      <c r="T282" s="25" t="str">
        <f t="shared" si="135"/>
        <v>Y</v>
      </c>
      <c r="U282" s="44">
        <f t="shared" si="136"/>
        <v>2</v>
      </c>
      <c r="V282" s="45">
        <f t="shared" si="137"/>
        <v>200000</v>
      </c>
      <c r="W282" s="45">
        <f t="shared" si="138"/>
        <v>1000000</v>
      </c>
      <c r="X282" s="28">
        <f t="shared" si="139"/>
        <v>15478.471079999998</v>
      </c>
      <c r="Y282" s="28">
        <f t="shared" si="140"/>
        <v>0</v>
      </c>
      <c r="Z282" s="45" t="str">
        <f t="shared" si="141"/>
        <v>NA</v>
      </c>
      <c r="AA282" s="29" t="str">
        <f t="shared" si="142"/>
        <v>N</v>
      </c>
      <c r="AB282" s="46">
        <f t="shared" si="143"/>
        <v>1</v>
      </c>
      <c r="AC282" s="31">
        <f t="shared" si="144"/>
        <v>20000</v>
      </c>
      <c r="AD282" s="31">
        <f t="shared" si="145"/>
        <v>65000</v>
      </c>
      <c r="AE282" s="31">
        <f t="shared" si="146"/>
        <v>16205.959220759996</v>
      </c>
      <c r="AF282" s="47">
        <f t="shared" si="147"/>
        <v>0</v>
      </c>
      <c r="AG282" s="31">
        <f t="shared" si="148"/>
        <v>0</v>
      </c>
      <c r="AH282" s="48">
        <f t="shared" si="149"/>
        <v>0</v>
      </c>
      <c r="AI282" s="33">
        <f t="shared" si="150"/>
        <v>0</v>
      </c>
      <c r="AJ282" s="33">
        <f t="shared" si="151"/>
        <v>0</v>
      </c>
      <c r="AK282" s="33">
        <f t="shared" si="152"/>
        <v>0</v>
      </c>
      <c r="AL282" s="33">
        <f t="shared" si="153"/>
        <v>0</v>
      </c>
      <c r="AM282" s="34">
        <f t="shared" si="154"/>
        <v>0</v>
      </c>
    </row>
    <row r="283" spans="1:39" ht="15.75" customHeight="1" x14ac:dyDescent="0.3">
      <c r="A283" s="166" t="s">
        <v>1488</v>
      </c>
      <c r="B283" s="99">
        <v>22292</v>
      </c>
      <c r="C283" s="99">
        <v>73370</v>
      </c>
      <c r="D283" s="165">
        <v>44982</v>
      </c>
      <c r="E283" s="165">
        <v>45210</v>
      </c>
      <c r="F283" s="166">
        <v>4</v>
      </c>
      <c r="G283" s="178">
        <v>2.39</v>
      </c>
      <c r="H283" s="181">
        <v>0.75</v>
      </c>
      <c r="I283" s="180">
        <v>3.9600000000000003E-2</v>
      </c>
      <c r="J283" s="21">
        <f t="shared" si="125"/>
        <v>1.6099999999999999</v>
      </c>
      <c r="K283" s="21" t="str">
        <f t="shared" si="126"/>
        <v>Y</v>
      </c>
      <c r="L283" s="37" t="str">
        <f t="shared" si="127"/>
        <v>NA</v>
      </c>
      <c r="M283" s="8" t="str">
        <f t="shared" si="128"/>
        <v>Y</v>
      </c>
      <c r="N283" s="42">
        <f t="shared" si="129"/>
        <v>3</v>
      </c>
      <c r="O283" s="43">
        <f t="shared" si="130"/>
        <v>200000</v>
      </c>
      <c r="P283" s="43" t="str">
        <f t="shared" si="131"/>
        <v>NA</v>
      </c>
      <c r="Q283" s="24">
        <f t="shared" si="132"/>
        <v>23174.763200000001</v>
      </c>
      <c r="R283" s="43">
        <f t="shared" si="133"/>
        <v>0</v>
      </c>
      <c r="S283" s="24">
        <f t="shared" si="134"/>
        <v>1000000</v>
      </c>
      <c r="T283" s="25" t="str">
        <f t="shared" si="135"/>
        <v>Y</v>
      </c>
      <c r="U283" s="44">
        <f t="shared" si="136"/>
        <v>2</v>
      </c>
      <c r="V283" s="45">
        <f t="shared" si="137"/>
        <v>200000</v>
      </c>
      <c r="W283" s="45">
        <f t="shared" si="138"/>
        <v>1000000</v>
      </c>
      <c r="X283" s="28">
        <f t="shared" si="139"/>
        <v>24092.483822720002</v>
      </c>
      <c r="Y283" s="28">
        <f t="shared" si="140"/>
        <v>0</v>
      </c>
      <c r="Z283" s="45" t="str">
        <f t="shared" si="141"/>
        <v>NA</v>
      </c>
      <c r="AA283" s="29" t="str">
        <f t="shared" si="142"/>
        <v>N</v>
      </c>
      <c r="AB283" s="46">
        <f t="shared" si="143"/>
        <v>1</v>
      </c>
      <c r="AC283" s="31">
        <f t="shared" si="144"/>
        <v>20000</v>
      </c>
      <c r="AD283" s="31">
        <f t="shared" si="145"/>
        <v>65000</v>
      </c>
      <c r="AE283" s="31">
        <f t="shared" si="146"/>
        <v>20000</v>
      </c>
      <c r="AF283" s="47">
        <f t="shared" si="147"/>
        <v>5046.5461820997152</v>
      </c>
      <c r="AG283" s="31">
        <f t="shared" si="148"/>
        <v>0</v>
      </c>
      <c r="AH283" s="48">
        <f t="shared" si="149"/>
        <v>0</v>
      </c>
      <c r="AI283" s="33">
        <f t="shared" si="150"/>
        <v>0</v>
      </c>
      <c r="AJ283" s="33">
        <f t="shared" si="151"/>
        <v>0</v>
      </c>
      <c r="AK283" s="33">
        <f t="shared" si="152"/>
        <v>0</v>
      </c>
      <c r="AL283" s="33">
        <f t="shared" si="153"/>
        <v>0</v>
      </c>
      <c r="AM283" s="34">
        <f t="shared" si="154"/>
        <v>5046.5461820997152</v>
      </c>
    </row>
    <row r="284" spans="1:39" ht="15.75" customHeight="1" x14ac:dyDescent="0.3">
      <c r="A284" s="166" t="s">
        <v>1489</v>
      </c>
      <c r="B284" s="99">
        <v>10653</v>
      </c>
      <c r="C284" s="99">
        <v>59639</v>
      </c>
      <c r="D284" s="165">
        <v>44946</v>
      </c>
      <c r="E284" s="165">
        <v>45278</v>
      </c>
      <c r="F284" s="166">
        <v>2</v>
      </c>
      <c r="G284" s="178">
        <v>1.38</v>
      </c>
      <c r="H284" s="181">
        <v>0.75</v>
      </c>
      <c r="I284" s="180">
        <v>2.3300000000000001E-2</v>
      </c>
      <c r="J284" s="21">
        <f t="shared" si="125"/>
        <v>0.62000000000000011</v>
      </c>
      <c r="K284" s="21" t="str">
        <f t="shared" si="126"/>
        <v>Y</v>
      </c>
      <c r="L284" s="37" t="str">
        <f t="shared" si="127"/>
        <v>NA</v>
      </c>
      <c r="M284" s="8" t="str">
        <f t="shared" si="128"/>
        <v>Y</v>
      </c>
      <c r="N284" s="42">
        <f t="shared" si="129"/>
        <v>1</v>
      </c>
      <c r="O284" s="43">
        <f t="shared" si="130"/>
        <v>200000</v>
      </c>
      <c r="P284" s="43" t="str">
        <f t="shared" si="131"/>
        <v>NA</v>
      </c>
      <c r="Q284" s="24">
        <f t="shared" si="132"/>
        <v>10901.214900000001</v>
      </c>
      <c r="R284" s="43">
        <f t="shared" si="133"/>
        <v>0</v>
      </c>
      <c r="S284" s="24">
        <f t="shared" si="134"/>
        <v>1000000</v>
      </c>
      <c r="T284" s="25" t="str">
        <f t="shared" si="135"/>
        <v>N</v>
      </c>
      <c r="U284" s="44">
        <f t="shared" si="136"/>
        <v>0</v>
      </c>
      <c r="V284" s="45">
        <f t="shared" si="137"/>
        <v>0</v>
      </c>
      <c r="W284" s="45">
        <f t="shared" si="138"/>
        <v>0</v>
      </c>
      <c r="X284" s="28">
        <f t="shared" si="139"/>
        <v>0</v>
      </c>
      <c r="Y284" s="28">
        <f t="shared" si="140"/>
        <v>0</v>
      </c>
      <c r="Z284" s="45">
        <f t="shared" si="141"/>
        <v>0</v>
      </c>
      <c r="AA284" s="29" t="str">
        <f t="shared" si="142"/>
        <v>N</v>
      </c>
      <c r="AB284" s="46">
        <f t="shared" si="143"/>
        <v>0</v>
      </c>
      <c r="AC284" s="31">
        <f t="shared" si="144"/>
        <v>0</v>
      </c>
      <c r="AD284" s="31">
        <f t="shared" si="145"/>
        <v>0</v>
      </c>
      <c r="AE284" s="31">
        <f t="shared" si="146"/>
        <v>0</v>
      </c>
      <c r="AF284" s="47">
        <f t="shared" si="147"/>
        <v>0</v>
      </c>
      <c r="AG284" s="31">
        <f t="shared" si="148"/>
        <v>0</v>
      </c>
      <c r="AH284" s="48">
        <f t="shared" si="149"/>
        <v>0</v>
      </c>
      <c r="AI284" s="33">
        <f t="shared" si="150"/>
        <v>0</v>
      </c>
      <c r="AJ284" s="33">
        <f t="shared" si="151"/>
        <v>0</v>
      </c>
      <c r="AK284" s="33">
        <f t="shared" si="152"/>
        <v>0</v>
      </c>
      <c r="AL284" s="33">
        <f t="shared" si="153"/>
        <v>0</v>
      </c>
      <c r="AM284" s="34">
        <f t="shared" si="154"/>
        <v>0</v>
      </c>
    </row>
    <row r="285" spans="1:39" ht="15.75" customHeight="1" x14ac:dyDescent="0.3">
      <c r="A285" s="166" t="s">
        <v>1490</v>
      </c>
      <c r="B285" s="99">
        <v>10998</v>
      </c>
      <c r="C285" s="99">
        <v>69927</v>
      </c>
      <c r="D285" s="165">
        <v>44784</v>
      </c>
      <c r="E285" s="165">
        <v>44886</v>
      </c>
      <c r="F285" s="166">
        <v>4</v>
      </c>
      <c r="G285" s="178">
        <v>1.73</v>
      </c>
      <c r="H285" s="181">
        <v>0.5</v>
      </c>
      <c r="I285" s="180">
        <v>5.5199999999999999E-2</v>
      </c>
      <c r="J285" s="21">
        <f t="shared" si="125"/>
        <v>2.27</v>
      </c>
      <c r="K285" s="21" t="str">
        <f t="shared" si="126"/>
        <v>Y</v>
      </c>
      <c r="L285" s="37" t="str">
        <f t="shared" si="127"/>
        <v>NA</v>
      </c>
      <c r="M285" s="8" t="str">
        <f t="shared" si="128"/>
        <v>Y</v>
      </c>
      <c r="N285" s="42">
        <f t="shared" si="129"/>
        <v>5</v>
      </c>
      <c r="O285" s="43">
        <f t="shared" si="130"/>
        <v>200000</v>
      </c>
      <c r="P285" s="43" t="str">
        <f t="shared" si="131"/>
        <v>NA</v>
      </c>
      <c r="Q285" s="24">
        <f t="shared" si="132"/>
        <v>11605.089599999999</v>
      </c>
      <c r="R285" s="43">
        <f t="shared" si="133"/>
        <v>0</v>
      </c>
      <c r="S285" s="24">
        <f t="shared" si="134"/>
        <v>1000000</v>
      </c>
      <c r="T285" s="25" t="str">
        <f t="shared" si="135"/>
        <v>Y</v>
      </c>
      <c r="U285" s="44">
        <f t="shared" si="136"/>
        <v>4</v>
      </c>
      <c r="V285" s="45">
        <f t="shared" si="137"/>
        <v>200000</v>
      </c>
      <c r="W285" s="45">
        <f t="shared" si="138"/>
        <v>1000000</v>
      </c>
      <c r="X285" s="28">
        <f t="shared" si="139"/>
        <v>12245.690545919999</v>
      </c>
      <c r="Y285" s="28">
        <f t="shared" si="140"/>
        <v>0</v>
      </c>
      <c r="Z285" s="45" t="str">
        <f t="shared" si="141"/>
        <v>NA</v>
      </c>
      <c r="AA285" s="29" t="str">
        <f t="shared" si="142"/>
        <v>Y</v>
      </c>
      <c r="AB285" s="46">
        <f t="shared" si="143"/>
        <v>3</v>
      </c>
      <c r="AC285" s="31">
        <f t="shared" si="144"/>
        <v>200000</v>
      </c>
      <c r="AD285" s="31">
        <f t="shared" si="145"/>
        <v>1000000</v>
      </c>
      <c r="AE285" s="31">
        <f t="shared" si="146"/>
        <v>12921.652664054782</v>
      </c>
      <c r="AF285" s="47">
        <f t="shared" si="147"/>
        <v>0</v>
      </c>
      <c r="AG285" s="31" t="str">
        <f t="shared" si="148"/>
        <v>NA</v>
      </c>
      <c r="AH285" s="48">
        <f t="shared" si="149"/>
        <v>2</v>
      </c>
      <c r="AI285" s="33">
        <f t="shared" si="150"/>
        <v>20000</v>
      </c>
      <c r="AJ285" s="33">
        <f t="shared" si="151"/>
        <v>65000</v>
      </c>
      <c r="AK285" s="33">
        <f t="shared" si="152"/>
        <v>13634.927891110605</v>
      </c>
      <c r="AL285" s="33">
        <f t="shared" si="153"/>
        <v>0</v>
      </c>
      <c r="AM285" s="34">
        <f t="shared" si="154"/>
        <v>0</v>
      </c>
    </row>
    <row r="286" spans="1:39" ht="15.75" customHeight="1" x14ac:dyDescent="0.3">
      <c r="A286" s="166" t="s">
        <v>1491</v>
      </c>
      <c r="B286" s="99">
        <v>20947</v>
      </c>
      <c r="C286" s="99">
        <v>101382</v>
      </c>
      <c r="D286" s="165">
        <v>44784</v>
      </c>
      <c r="E286" s="165">
        <v>45144</v>
      </c>
      <c r="F286" s="166">
        <v>2</v>
      </c>
      <c r="G286" s="178">
        <v>1.1499999999999999</v>
      </c>
      <c r="H286" s="181">
        <v>1</v>
      </c>
      <c r="I286" s="180">
        <v>3.5200000000000002E-2</v>
      </c>
      <c r="J286" s="21">
        <f t="shared" si="125"/>
        <v>0.85000000000000009</v>
      </c>
      <c r="K286" s="21" t="str">
        <f t="shared" si="126"/>
        <v>Y</v>
      </c>
      <c r="L286" s="37" t="str">
        <f t="shared" si="127"/>
        <v>NA</v>
      </c>
      <c r="M286" s="8" t="str">
        <f t="shared" si="128"/>
        <v>Y</v>
      </c>
      <c r="N286" s="42">
        <f t="shared" si="129"/>
        <v>1</v>
      </c>
      <c r="O286" s="43">
        <f t="shared" si="130"/>
        <v>200000</v>
      </c>
      <c r="P286" s="43" t="str">
        <f t="shared" si="131"/>
        <v>NA</v>
      </c>
      <c r="Q286" s="24">
        <f t="shared" si="132"/>
        <v>21684.334399999996</v>
      </c>
      <c r="R286" s="43">
        <f t="shared" si="133"/>
        <v>0</v>
      </c>
      <c r="S286" s="24">
        <f t="shared" si="134"/>
        <v>1000000</v>
      </c>
      <c r="T286" s="25" t="str">
        <f t="shared" si="135"/>
        <v>N</v>
      </c>
      <c r="U286" s="44">
        <f t="shared" si="136"/>
        <v>0</v>
      </c>
      <c r="V286" s="45">
        <f t="shared" si="137"/>
        <v>0</v>
      </c>
      <c r="W286" s="45">
        <f t="shared" si="138"/>
        <v>0</v>
      </c>
      <c r="X286" s="28">
        <f t="shared" si="139"/>
        <v>0</v>
      </c>
      <c r="Y286" s="28">
        <f t="shared" si="140"/>
        <v>0</v>
      </c>
      <c r="Z286" s="45">
        <f t="shared" si="141"/>
        <v>0</v>
      </c>
      <c r="AA286" s="29" t="str">
        <f t="shared" si="142"/>
        <v>N</v>
      </c>
      <c r="AB286" s="46">
        <f t="shared" si="143"/>
        <v>0</v>
      </c>
      <c r="AC286" s="31">
        <f t="shared" si="144"/>
        <v>0</v>
      </c>
      <c r="AD286" s="31">
        <f t="shared" si="145"/>
        <v>0</v>
      </c>
      <c r="AE286" s="31">
        <f t="shared" si="146"/>
        <v>0</v>
      </c>
      <c r="AF286" s="47">
        <f t="shared" si="147"/>
        <v>0</v>
      </c>
      <c r="AG286" s="31">
        <f t="shared" si="148"/>
        <v>0</v>
      </c>
      <c r="AH286" s="48">
        <f t="shared" si="149"/>
        <v>0</v>
      </c>
      <c r="AI286" s="33">
        <f t="shared" si="150"/>
        <v>0</v>
      </c>
      <c r="AJ286" s="33">
        <f t="shared" si="151"/>
        <v>0</v>
      </c>
      <c r="AK286" s="33">
        <f t="shared" si="152"/>
        <v>0</v>
      </c>
      <c r="AL286" s="33">
        <f t="shared" si="153"/>
        <v>0</v>
      </c>
      <c r="AM286" s="34">
        <f t="shared" si="154"/>
        <v>0</v>
      </c>
    </row>
    <row r="287" spans="1:39" ht="15.75" customHeight="1" x14ac:dyDescent="0.3">
      <c r="A287" s="166" t="s">
        <v>1492</v>
      </c>
      <c r="B287" s="99">
        <v>19778</v>
      </c>
      <c r="C287" s="99">
        <v>36804</v>
      </c>
      <c r="D287" s="165">
        <v>44432</v>
      </c>
      <c r="E287" s="165">
        <v>44645</v>
      </c>
      <c r="F287" s="166">
        <v>2</v>
      </c>
      <c r="G287" s="178">
        <v>1.02</v>
      </c>
      <c r="H287" s="181">
        <v>0.5</v>
      </c>
      <c r="I287" s="180">
        <v>7.2099999999999997E-2</v>
      </c>
      <c r="J287" s="21">
        <f t="shared" si="125"/>
        <v>0.98</v>
      </c>
      <c r="K287" s="21" t="str">
        <f t="shared" si="126"/>
        <v>Y</v>
      </c>
      <c r="L287" s="37" t="str">
        <f t="shared" si="127"/>
        <v>NA</v>
      </c>
      <c r="M287" s="8" t="str">
        <f t="shared" si="128"/>
        <v>Y</v>
      </c>
      <c r="N287" s="42">
        <f t="shared" si="129"/>
        <v>2</v>
      </c>
      <c r="O287" s="43">
        <f t="shared" si="130"/>
        <v>200000</v>
      </c>
      <c r="P287" s="43" t="str">
        <f t="shared" si="131"/>
        <v>NA</v>
      </c>
      <c r="Q287" s="24">
        <f t="shared" si="132"/>
        <v>21203.9938</v>
      </c>
      <c r="R287" s="43">
        <f t="shared" si="133"/>
        <v>0</v>
      </c>
      <c r="S287" s="24">
        <f t="shared" si="134"/>
        <v>1000000</v>
      </c>
      <c r="T287" s="25" t="str">
        <f t="shared" si="135"/>
        <v>N</v>
      </c>
      <c r="U287" s="44">
        <f t="shared" si="136"/>
        <v>1</v>
      </c>
      <c r="V287" s="45">
        <f t="shared" si="137"/>
        <v>20000</v>
      </c>
      <c r="W287" s="45">
        <f t="shared" si="138"/>
        <v>65000</v>
      </c>
      <c r="X287" s="28">
        <f t="shared" si="139"/>
        <v>20000</v>
      </c>
      <c r="Y287" s="28">
        <f t="shared" si="140"/>
        <v>2732.8017529800018</v>
      </c>
      <c r="Z287" s="45">
        <f t="shared" si="141"/>
        <v>0</v>
      </c>
      <c r="AA287" s="29" t="str">
        <f t="shared" si="142"/>
        <v>N</v>
      </c>
      <c r="AB287" s="46">
        <f t="shared" si="143"/>
        <v>0</v>
      </c>
      <c r="AC287" s="31">
        <f t="shared" si="144"/>
        <v>0</v>
      </c>
      <c r="AD287" s="31">
        <f t="shared" si="145"/>
        <v>0</v>
      </c>
      <c r="AE287" s="31">
        <f t="shared" si="146"/>
        <v>0</v>
      </c>
      <c r="AF287" s="47">
        <f t="shared" si="147"/>
        <v>0</v>
      </c>
      <c r="AG287" s="31">
        <f t="shared" si="148"/>
        <v>0</v>
      </c>
      <c r="AH287" s="48">
        <f t="shared" si="149"/>
        <v>0</v>
      </c>
      <c r="AI287" s="33">
        <f t="shared" si="150"/>
        <v>0</v>
      </c>
      <c r="AJ287" s="33">
        <f t="shared" si="151"/>
        <v>0</v>
      </c>
      <c r="AK287" s="33">
        <f t="shared" si="152"/>
        <v>0</v>
      </c>
      <c r="AL287" s="33">
        <f t="shared" si="153"/>
        <v>0</v>
      </c>
      <c r="AM287" s="34">
        <f t="shared" si="154"/>
        <v>2732.8017529800018</v>
      </c>
    </row>
    <row r="288" spans="1:39" ht="15.75" customHeight="1" x14ac:dyDescent="0.3">
      <c r="A288" s="166" t="s">
        <v>1493</v>
      </c>
      <c r="B288" s="99">
        <v>21219</v>
      </c>
      <c r="C288" s="99">
        <v>84845</v>
      </c>
      <c r="D288" s="165">
        <v>44802</v>
      </c>
      <c r="E288" s="165">
        <v>45083</v>
      </c>
      <c r="F288" s="166">
        <v>4</v>
      </c>
      <c r="G288" s="178">
        <v>2.87</v>
      </c>
      <c r="H288" s="181">
        <v>1</v>
      </c>
      <c r="I288" s="180">
        <v>4.9200000000000001E-2</v>
      </c>
      <c r="J288" s="21">
        <f t="shared" si="125"/>
        <v>1.1299999999999999</v>
      </c>
      <c r="K288" s="21" t="str">
        <f t="shared" si="126"/>
        <v>Y</v>
      </c>
      <c r="L288" s="37" t="str">
        <f t="shared" si="127"/>
        <v>NA</v>
      </c>
      <c r="M288" s="8" t="str">
        <f t="shared" si="128"/>
        <v>Y</v>
      </c>
      <c r="N288" s="42">
        <f t="shared" si="129"/>
        <v>2</v>
      </c>
      <c r="O288" s="43">
        <f t="shared" si="130"/>
        <v>200000</v>
      </c>
      <c r="P288" s="43" t="str">
        <f t="shared" si="131"/>
        <v>NA</v>
      </c>
      <c r="Q288" s="24">
        <f t="shared" si="132"/>
        <v>22262.974799999996</v>
      </c>
      <c r="R288" s="43">
        <f t="shared" si="133"/>
        <v>0</v>
      </c>
      <c r="S288" s="24">
        <f t="shared" si="134"/>
        <v>1000000</v>
      </c>
      <c r="T288" s="25" t="str">
        <f t="shared" si="135"/>
        <v>Y</v>
      </c>
      <c r="U288" s="44">
        <f t="shared" si="136"/>
        <v>1</v>
      </c>
      <c r="V288" s="45">
        <f t="shared" si="137"/>
        <v>200000</v>
      </c>
      <c r="W288" s="45">
        <f t="shared" si="138"/>
        <v>1000000</v>
      </c>
      <c r="X288" s="28">
        <f t="shared" si="139"/>
        <v>23358.313160159993</v>
      </c>
      <c r="Y288" s="28">
        <f t="shared" si="140"/>
        <v>0</v>
      </c>
      <c r="Z288" s="45" t="str">
        <f t="shared" si="141"/>
        <v>NA</v>
      </c>
      <c r="AA288" s="29" t="str">
        <f t="shared" si="142"/>
        <v>N</v>
      </c>
      <c r="AB288" s="46">
        <f t="shared" si="143"/>
        <v>0</v>
      </c>
      <c r="AC288" s="31">
        <f t="shared" si="144"/>
        <v>0</v>
      </c>
      <c r="AD288" s="31">
        <f t="shared" si="145"/>
        <v>0</v>
      </c>
      <c r="AE288" s="31">
        <f t="shared" si="146"/>
        <v>0</v>
      </c>
      <c r="AF288" s="47">
        <f t="shared" si="147"/>
        <v>0</v>
      </c>
      <c r="AG288" s="31">
        <f t="shared" si="148"/>
        <v>0</v>
      </c>
      <c r="AH288" s="48">
        <f t="shared" si="149"/>
        <v>0</v>
      </c>
      <c r="AI288" s="33">
        <f t="shared" si="150"/>
        <v>0</v>
      </c>
      <c r="AJ288" s="33">
        <f t="shared" si="151"/>
        <v>0</v>
      </c>
      <c r="AK288" s="33">
        <f t="shared" si="152"/>
        <v>0</v>
      </c>
      <c r="AL288" s="33">
        <f t="shared" si="153"/>
        <v>0</v>
      </c>
      <c r="AM288" s="34">
        <f t="shared" si="154"/>
        <v>0</v>
      </c>
    </row>
    <row r="289" spans="1:39" ht="15.75" customHeight="1" x14ac:dyDescent="0.3">
      <c r="A289" s="166" t="s">
        <v>1494</v>
      </c>
      <c r="B289" s="99">
        <v>6011</v>
      </c>
      <c r="C289" s="99">
        <v>44916</v>
      </c>
      <c r="D289" s="165">
        <v>45606</v>
      </c>
      <c r="E289" s="165">
        <v>45652</v>
      </c>
      <c r="F289" s="166">
        <v>4</v>
      </c>
      <c r="G289" s="178">
        <v>0.98</v>
      </c>
      <c r="H289" s="181">
        <v>0.75</v>
      </c>
      <c r="I289" s="180">
        <v>2.6800000000000001E-2</v>
      </c>
      <c r="J289" s="21">
        <f t="shared" si="125"/>
        <v>3.02</v>
      </c>
      <c r="K289" s="21" t="str">
        <f t="shared" si="126"/>
        <v>Y</v>
      </c>
      <c r="L289" s="37" t="str">
        <f t="shared" si="127"/>
        <v>NA</v>
      </c>
      <c r="M289" s="8" t="str">
        <f t="shared" si="128"/>
        <v>Y</v>
      </c>
      <c r="N289" s="42">
        <f t="shared" si="129"/>
        <v>5</v>
      </c>
      <c r="O289" s="43">
        <f t="shared" si="130"/>
        <v>200000</v>
      </c>
      <c r="P289" s="43" t="str">
        <f t="shared" si="131"/>
        <v>NA</v>
      </c>
      <c r="Q289" s="24">
        <f t="shared" si="132"/>
        <v>6172.0947999999999</v>
      </c>
      <c r="R289" s="43">
        <f t="shared" si="133"/>
        <v>0</v>
      </c>
      <c r="S289" s="24">
        <f t="shared" si="134"/>
        <v>1000000</v>
      </c>
      <c r="T289" s="25" t="str">
        <f t="shared" si="135"/>
        <v>Y</v>
      </c>
      <c r="U289" s="44">
        <f t="shared" si="136"/>
        <v>4</v>
      </c>
      <c r="V289" s="45">
        <f t="shared" si="137"/>
        <v>200000</v>
      </c>
      <c r="W289" s="45">
        <f t="shared" si="138"/>
        <v>1000000</v>
      </c>
      <c r="X289" s="28">
        <f t="shared" si="139"/>
        <v>6337.5069406399998</v>
      </c>
      <c r="Y289" s="28">
        <f t="shared" si="140"/>
        <v>0</v>
      </c>
      <c r="Z289" s="45" t="str">
        <f t="shared" si="141"/>
        <v>NA</v>
      </c>
      <c r="AA289" s="29" t="str">
        <f t="shared" si="142"/>
        <v>Y</v>
      </c>
      <c r="AB289" s="46">
        <f t="shared" si="143"/>
        <v>3</v>
      </c>
      <c r="AC289" s="31">
        <f t="shared" si="144"/>
        <v>200000</v>
      </c>
      <c r="AD289" s="31">
        <f t="shared" si="145"/>
        <v>1000000</v>
      </c>
      <c r="AE289" s="31">
        <f t="shared" si="146"/>
        <v>6507.3521266491516</v>
      </c>
      <c r="AF289" s="47">
        <f t="shared" si="147"/>
        <v>0</v>
      </c>
      <c r="AG289" s="31" t="str">
        <f t="shared" si="148"/>
        <v>NA</v>
      </c>
      <c r="AH289" s="48">
        <f t="shared" si="149"/>
        <v>2</v>
      </c>
      <c r="AI289" s="33">
        <f t="shared" si="150"/>
        <v>20000</v>
      </c>
      <c r="AJ289" s="33">
        <f t="shared" si="151"/>
        <v>65000</v>
      </c>
      <c r="AK289" s="33">
        <f t="shared" si="152"/>
        <v>6681.7491636433488</v>
      </c>
      <c r="AL289" s="33">
        <f t="shared" si="153"/>
        <v>0</v>
      </c>
      <c r="AM289" s="34">
        <f t="shared" si="154"/>
        <v>0</v>
      </c>
    </row>
    <row r="290" spans="1:39" ht="15.75" customHeight="1" x14ac:dyDescent="0.3">
      <c r="A290" s="166" t="s">
        <v>1495</v>
      </c>
      <c r="B290" s="99">
        <v>21230</v>
      </c>
      <c r="C290" s="99">
        <v>103283</v>
      </c>
      <c r="D290" s="165">
        <v>45158</v>
      </c>
      <c r="E290" s="165">
        <v>45245</v>
      </c>
      <c r="F290" s="166">
        <v>2</v>
      </c>
      <c r="G290" s="178">
        <v>0.61</v>
      </c>
      <c r="H290" s="181">
        <v>0.75</v>
      </c>
      <c r="I290" s="180">
        <v>5.2900000000000003E-2</v>
      </c>
      <c r="J290" s="21">
        <f t="shared" si="125"/>
        <v>1.3900000000000001</v>
      </c>
      <c r="K290" s="21" t="str">
        <f t="shared" si="126"/>
        <v>Y</v>
      </c>
      <c r="L290" s="37" t="str">
        <f t="shared" si="127"/>
        <v>NA</v>
      </c>
      <c r="M290" s="8" t="str">
        <f t="shared" si="128"/>
        <v>Y</v>
      </c>
      <c r="N290" s="42">
        <f t="shared" si="129"/>
        <v>2</v>
      </c>
      <c r="O290" s="43">
        <f t="shared" si="130"/>
        <v>200000</v>
      </c>
      <c r="P290" s="43" t="str">
        <f t="shared" si="131"/>
        <v>NA</v>
      </c>
      <c r="Q290" s="24">
        <f t="shared" si="132"/>
        <v>22353.066999999999</v>
      </c>
      <c r="R290" s="43">
        <f t="shared" si="133"/>
        <v>0</v>
      </c>
      <c r="S290" s="24">
        <f t="shared" si="134"/>
        <v>1000000</v>
      </c>
      <c r="T290" s="25" t="str">
        <f t="shared" si="135"/>
        <v>Y</v>
      </c>
      <c r="U290" s="44">
        <f t="shared" si="136"/>
        <v>1</v>
      </c>
      <c r="V290" s="45">
        <f t="shared" si="137"/>
        <v>200000</v>
      </c>
      <c r="W290" s="45">
        <f t="shared" si="138"/>
        <v>1000000</v>
      </c>
      <c r="X290" s="28">
        <f t="shared" si="139"/>
        <v>23535.544244299999</v>
      </c>
      <c r="Y290" s="28">
        <f t="shared" si="140"/>
        <v>0</v>
      </c>
      <c r="Z290" s="45" t="str">
        <f t="shared" si="141"/>
        <v>NA</v>
      </c>
      <c r="AA290" s="29" t="str">
        <f t="shared" si="142"/>
        <v>N</v>
      </c>
      <c r="AB290" s="46">
        <f t="shared" si="143"/>
        <v>0</v>
      </c>
      <c r="AC290" s="31">
        <f t="shared" si="144"/>
        <v>0</v>
      </c>
      <c r="AD290" s="31">
        <f t="shared" si="145"/>
        <v>0</v>
      </c>
      <c r="AE290" s="31">
        <f t="shared" si="146"/>
        <v>0</v>
      </c>
      <c r="AF290" s="47">
        <f t="shared" si="147"/>
        <v>0</v>
      </c>
      <c r="AG290" s="31">
        <f t="shared" si="148"/>
        <v>0</v>
      </c>
      <c r="AH290" s="48">
        <f t="shared" si="149"/>
        <v>0</v>
      </c>
      <c r="AI290" s="33">
        <f t="shared" si="150"/>
        <v>0</v>
      </c>
      <c r="AJ290" s="33">
        <f t="shared" si="151"/>
        <v>0</v>
      </c>
      <c r="AK290" s="33">
        <f t="shared" si="152"/>
        <v>0</v>
      </c>
      <c r="AL290" s="33">
        <f t="shared" si="153"/>
        <v>0</v>
      </c>
      <c r="AM290" s="34">
        <f t="shared" si="154"/>
        <v>0</v>
      </c>
    </row>
    <row r="291" spans="1:39" ht="15.75" customHeight="1" x14ac:dyDescent="0.3">
      <c r="A291" s="166" t="s">
        <v>1496</v>
      </c>
      <c r="B291" s="99">
        <v>22902</v>
      </c>
      <c r="C291" s="99">
        <v>61546</v>
      </c>
      <c r="D291" s="165">
        <v>45334</v>
      </c>
      <c r="E291" s="165">
        <v>45416</v>
      </c>
      <c r="F291" s="166">
        <v>2</v>
      </c>
      <c r="G291" s="178">
        <v>0.67</v>
      </c>
      <c r="H291" s="181">
        <v>0.25</v>
      </c>
      <c r="I291" s="180">
        <v>4.65E-2</v>
      </c>
      <c r="J291" s="21">
        <f t="shared" si="125"/>
        <v>1.33</v>
      </c>
      <c r="K291" s="21" t="str">
        <f t="shared" si="126"/>
        <v>Y</v>
      </c>
      <c r="L291" s="37" t="str">
        <f t="shared" si="127"/>
        <v>NA</v>
      </c>
      <c r="M291" s="8" t="str">
        <f t="shared" si="128"/>
        <v>Y</v>
      </c>
      <c r="N291" s="42">
        <f t="shared" si="129"/>
        <v>6</v>
      </c>
      <c r="O291" s="43">
        <f t="shared" si="130"/>
        <v>200000</v>
      </c>
      <c r="P291" s="43" t="str">
        <f t="shared" si="131"/>
        <v>NA</v>
      </c>
      <c r="Q291" s="24">
        <f t="shared" si="132"/>
        <v>23966.942999999999</v>
      </c>
      <c r="R291" s="43">
        <f t="shared" si="133"/>
        <v>0</v>
      </c>
      <c r="S291" s="24">
        <f t="shared" si="134"/>
        <v>1000000</v>
      </c>
      <c r="T291" s="25" t="str">
        <f t="shared" si="135"/>
        <v>Y</v>
      </c>
      <c r="U291" s="44">
        <f t="shared" si="136"/>
        <v>5</v>
      </c>
      <c r="V291" s="45">
        <f t="shared" si="137"/>
        <v>200000</v>
      </c>
      <c r="W291" s="45">
        <f t="shared" si="138"/>
        <v>1000000</v>
      </c>
      <c r="X291" s="28">
        <f t="shared" si="139"/>
        <v>25081.405849499999</v>
      </c>
      <c r="Y291" s="28">
        <f t="shared" si="140"/>
        <v>0</v>
      </c>
      <c r="Z291" s="45" t="str">
        <f t="shared" si="141"/>
        <v>NA</v>
      </c>
      <c r="AA291" s="29" t="str">
        <f t="shared" si="142"/>
        <v>N</v>
      </c>
      <c r="AB291" s="46">
        <f t="shared" si="143"/>
        <v>4</v>
      </c>
      <c r="AC291" s="31">
        <f t="shared" si="144"/>
        <v>20000</v>
      </c>
      <c r="AD291" s="31">
        <f t="shared" si="145"/>
        <v>65000</v>
      </c>
      <c r="AE291" s="31">
        <f t="shared" si="146"/>
        <v>20000</v>
      </c>
      <c r="AF291" s="47">
        <f t="shared" si="147"/>
        <v>6247.6912215017473</v>
      </c>
      <c r="AG291" s="31">
        <f t="shared" si="148"/>
        <v>0</v>
      </c>
      <c r="AH291" s="48">
        <f t="shared" si="149"/>
        <v>3</v>
      </c>
      <c r="AI291" s="33">
        <f t="shared" si="150"/>
        <v>20000</v>
      </c>
      <c r="AJ291" s="33">
        <f t="shared" si="151"/>
        <v>65000</v>
      </c>
      <c r="AK291" s="33">
        <f t="shared" si="152"/>
        <v>0</v>
      </c>
      <c r="AL291" s="33">
        <f t="shared" si="153"/>
        <v>27468.208863301577</v>
      </c>
      <c r="AM291" s="34">
        <f t="shared" si="154"/>
        <v>33715.900084803325</v>
      </c>
    </row>
    <row r="292" spans="1:39" ht="15.75" customHeight="1" x14ac:dyDescent="0.3">
      <c r="A292" s="166" t="s">
        <v>1497</v>
      </c>
      <c r="B292" s="99">
        <v>19387</v>
      </c>
      <c r="C292" s="99">
        <v>44773</v>
      </c>
      <c r="D292" s="165">
        <v>44616</v>
      </c>
      <c r="E292" s="165">
        <v>44767</v>
      </c>
      <c r="F292" s="166">
        <v>2</v>
      </c>
      <c r="G292" s="178">
        <v>1.64</v>
      </c>
      <c r="H292" s="181">
        <v>0.75</v>
      </c>
      <c r="I292" s="180">
        <v>7.5300000000000006E-2</v>
      </c>
      <c r="J292" s="21">
        <f t="shared" si="125"/>
        <v>0.3600000000000001</v>
      </c>
      <c r="K292" s="21" t="str">
        <f t="shared" si="126"/>
        <v>Y</v>
      </c>
      <c r="L292" s="37" t="str">
        <f t="shared" si="127"/>
        <v>NA</v>
      </c>
      <c r="M292" s="8" t="str">
        <f t="shared" si="128"/>
        <v>Y</v>
      </c>
      <c r="N292" s="42">
        <f t="shared" si="129"/>
        <v>1</v>
      </c>
      <c r="O292" s="43">
        <f t="shared" si="130"/>
        <v>200000</v>
      </c>
      <c r="P292" s="43" t="str">
        <f t="shared" si="131"/>
        <v>NA</v>
      </c>
      <c r="Q292" s="24">
        <f t="shared" si="132"/>
        <v>20846.841099999998</v>
      </c>
      <c r="R292" s="43">
        <f t="shared" si="133"/>
        <v>0</v>
      </c>
      <c r="S292" s="24">
        <f t="shared" si="134"/>
        <v>1000000</v>
      </c>
      <c r="T292" s="25" t="str">
        <f t="shared" si="135"/>
        <v>N</v>
      </c>
      <c r="U292" s="44">
        <f t="shared" si="136"/>
        <v>0</v>
      </c>
      <c r="V292" s="45">
        <f t="shared" si="137"/>
        <v>0</v>
      </c>
      <c r="W292" s="45">
        <f t="shared" si="138"/>
        <v>0</v>
      </c>
      <c r="X292" s="28">
        <f t="shared" si="139"/>
        <v>0</v>
      </c>
      <c r="Y292" s="28">
        <f t="shared" si="140"/>
        <v>0</v>
      </c>
      <c r="Z292" s="45">
        <f t="shared" si="141"/>
        <v>0</v>
      </c>
      <c r="AA292" s="29" t="str">
        <f t="shared" si="142"/>
        <v>N</v>
      </c>
      <c r="AB292" s="46">
        <f t="shared" si="143"/>
        <v>0</v>
      </c>
      <c r="AC292" s="31">
        <f t="shared" si="144"/>
        <v>0</v>
      </c>
      <c r="AD292" s="31">
        <f t="shared" si="145"/>
        <v>0</v>
      </c>
      <c r="AE292" s="31">
        <f t="shared" si="146"/>
        <v>0</v>
      </c>
      <c r="AF292" s="47">
        <f t="shared" si="147"/>
        <v>0</v>
      </c>
      <c r="AG292" s="31">
        <f t="shared" si="148"/>
        <v>0</v>
      </c>
      <c r="AH292" s="48">
        <f t="shared" si="149"/>
        <v>0</v>
      </c>
      <c r="AI292" s="33">
        <f t="shared" si="150"/>
        <v>0</v>
      </c>
      <c r="AJ292" s="33">
        <f t="shared" si="151"/>
        <v>0</v>
      </c>
      <c r="AK292" s="33">
        <f t="shared" si="152"/>
        <v>0</v>
      </c>
      <c r="AL292" s="33">
        <f t="shared" si="153"/>
        <v>0</v>
      </c>
      <c r="AM292" s="34">
        <f t="shared" si="154"/>
        <v>0</v>
      </c>
    </row>
    <row r="293" spans="1:39" ht="15.75" customHeight="1" x14ac:dyDescent="0.3">
      <c r="A293" s="166" t="s">
        <v>1498</v>
      </c>
      <c r="B293" s="99">
        <v>10438</v>
      </c>
      <c r="C293" s="99">
        <v>38687</v>
      </c>
      <c r="D293" s="165">
        <v>44597</v>
      </c>
      <c r="E293" s="165">
        <v>44732</v>
      </c>
      <c r="F293" s="166">
        <v>2</v>
      </c>
      <c r="G293" s="178">
        <v>1.63</v>
      </c>
      <c r="H293" s="181">
        <v>0.75</v>
      </c>
      <c r="I293" s="180">
        <v>5.2299999999999999E-2</v>
      </c>
      <c r="J293" s="21">
        <f t="shared" si="125"/>
        <v>0.37000000000000011</v>
      </c>
      <c r="K293" s="21" t="str">
        <f t="shared" si="126"/>
        <v>Y</v>
      </c>
      <c r="L293" s="37" t="str">
        <f t="shared" si="127"/>
        <v>NA</v>
      </c>
      <c r="M293" s="8" t="str">
        <f t="shared" si="128"/>
        <v>Y</v>
      </c>
      <c r="N293" s="42">
        <f t="shared" si="129"/>
        <v>1</v>
      </c>
      <c r="O293" s="43">
        <f t="shared" si="130"/>
        <v>200000</v>
      </c>
      <c r="P293" s="43" t="str">
        <f t="shared" si="131"/>
        <v>NA</v>
      </c>
      <c r="Q293" s="24">
        <f t="shared" si="132"/>
        <v>10983.9074</v>
      </c>
      <c r="R293" s="43">
        <f t="shared" si="133"/>
        <v>0</v>
      </c>
      <c r="S293" s="24">
        <f t="shared" si="134"/>
        <v>1000000</v>
      </c>
      <c r="T293" s="25" t="str">
        <f t="shared" si="135"/>
        <v>N</v>
      </c>
      <c r="U293" s="44">
        <f t="shared" si="136"/>
        <v>0</v>
      </c>
      <c r="V293" s="45">
        <f t="shared" si="137"/>
        <v>0</v>
      </c>
      <c r="W293" s="45">
        <f t="shared" si="138"/>
        <v>0</v>
      </c>
      <c r="X293" s="28">
        <f t="shared" si="139"/>
        <v>0</v>
      </c>
      <c r="Y293" s="28">
        <f t="shared" si="140"/>
        <v>0</v>
      </c>
      <c r="Z293" s="45">
        <f t="shared" si="141"/>
        <v>0</v>
      </c>
      <c r="AA293" s="29" t="str">
        <f t="shared" si="142"/>
        <v>N</v>
      </c>
      <c r="AB293" s="46">
        <f t="shared" si="143"/>
        <v>0</v>
      </c>
      <c r="AC293" s="31">
        <f t="shared" si="144"/>
        <v>0</v>
      </c>
      <c r="AD293" s="31">
        <f t="shared" si="145"/>
        <v>0</v>
      </c>
      <c r="AE293" s="31">
        <f t="shared" si="146"/>
        <v>0</v>
      </c>
      <c r="AF293" s="47">
        <f t="shared" si="147"/>
        <v>0</v>
      </c>
      <c r="AG293" s="31">
        <f t="shared" si="148"/>
        <v>0</v>
      </c>
      <c r="AH293" s="48">
        <f t="shared" si="149"/>
        <v>0</v>
      </c>
      <c r="AI293" s="33">
        <f t="shared" si="150"/>
        <v>0</v>
      </c>
      <c r="AJ293" s="33">
        <f t="shared" si="151"/>
        <v>0</v>
      </c>
      <c r="AK293" s="33">
        <f t="shared" si="152"/>
        <v>0</v>
      </c>
      <c r="AL293" s="33">
        <f t="shared" si="153"/>
        <v>0</v>
      </c>
      <c r="AM293" s="34">
        <f t="shared" si="154"/>
        <v>0</v>
      </c>
    </row>
    <row r="294" spans="1:39" ht="15.75" customHeight="1" x14ac:dyDescent="0.3">
      <c r="A294" s="166" t="s">
        <v>1499</v>
      </c>
      <c r="B294" s="99">
        <v>10517</v>
      </c>
      <c r="C294" s="99">
        <v>62938</v>
      </c>
      <c r="D294" s="165">
        <v>44763</v>
      </c>
      <c r="E294" s="165">
        <v>44942</v>
      </c>
      <c r="F294" s="166">
        <v>4</v>
      </c>
      <c r="G294" s="178">
        <v>2.33</v>
      </c>
      <c r="H294" s="181">
        <v>0.25</v>
      </c>
      <c r="I294" s="180">
        <v>2.4500000000000001E-2</v>
      </c>
      <c r="J294" s="21">
        <f t="shared" si="125"/>
        <v>1.67</v>
      </c>
      <c r="K294" s="21" t="str">
        <f t="shared" si="126"/>
        <v>Y</v>
      </c>
      <c r="L294" s="37" t="str">
        <f t="shared" si="127"/>
        <v>NA</v>
      </c>
      <c r="M294" s="8" t="str">
        <f t="shared" si="128"/>
        <v>Y</v>
      </c>
      <c r="N294" s="42">
        <f t="shared" si="129"/>
        <v>7</v>
      </c>
      <c r="O294" s="43">
        <f t="shared" si="130"/>
        <v>200000</v>
      </c>
      <c r="P294" s="43" t="str">
        <f t="shared" si="131"/>
        <v>NA</v>
      </c>
      <c r="Q294" s="24">
        <f t="shared" si="132"/>
        <v>10774.666499999999</v>
      </c>
      <c r="R294" s="43">
        <f t="shared" si="133"/>
        <v>0</v>
      </c>
      <c r="S294" s="24">
        <f t="shared" si="134"/>
        <v>1000000</v>
      </c>
      <c r="T294" s="25" t="str">
        <f t="shared" si="135"/>
        <v>Y</v>
      </c>
      <c r="U294" s="44">
        <f t="shared" si="136"/>
        <v>6</v>
      </c>
      <c r="V294" s="45">
        <f t="shared" si="137"/>
        <v>200000</v>
      </c>
      <c r="W294" s="45">
        <f t="shared" si="138"/>
        <v>1000000</v>
      </c>
      <c r="X294" s="28">
        <f t="shared" si="139"/>
        <v>11038.645829249999</v>
      </c>
      <c r="Y294" s="28">
        <f t="shared" si="140"/>
        <v>0</v>
      </c>
      <c r="Z294" s="45" t="str">
        <f t="shared" si="141"/>
        <v>NA</v>
      </c>
      <c r="AA294" s="29" t="str">
        <f t="shared" si="142"/>
        <v>N</v>
      </c>
      <c r="AB294" s="46">
        <f t="shared" si="143"/>
        <v>5</v>
      </c>
      <c r="AC294" s="31">
        <f t="shared" si="144"/>
        <v>20000</v>
      </c>
      <c r="AD294" s="31">
        <f t="shared" si="145"/>
        <v>65000</v>
      </c>
      <c r="AE294" s="31">
        <f t="shared" si="146"/>
        <v>11309.092652066623</v>
      </c>
      <c r="AF294" s="47">
        <f t="shared" si="147"/>
        <v>0</v>
      </c>
      <c r="AG294" s="31">
        <f t="shared" si="148"/>
        <v>0</v>
      </c>
      <c r="AH294" s="48">
        <f t="shared" si="149"/>
        <v>4</v>
      </c>
      <c r="AI294" s="33">
        <f t="shared" si="150"/>
        <v>20000</v>
      </c>
      <c r="AJ294" s="33">
        <f t="shared" si="151"/>
        <v>65000</v>
      </c>
      <c r="AK294" s="33">
        <f t="shared" si="152"/>
        <v>0</v>
      </c>
      <c r="AL294" s="33">
        <f t="shared" si="153"/>
        <v>11586.165422042255</v>
      </c>
      <c r="AM294" s="34">
        <f t="shared" si="154"/>
        <v>11586.165422042255</v>
      </c>
    </row>
    <row r="295" spans="1:39" ht="15.75" customHeight="1" x14ac:dyDescent="0.3">
      <c r="A295" s="166" t="s">
        <v>1500</v>
      </c>
      <c r="B295" s="99">
        <v>14087</v>
      </c>
      <c r="C295" s="99">
        <v>40718</v>
      </c>
      <c r="D295" s="165">
        <v>44768</v>
      </c>
      <c r="E295" s="165">
        <v>44865</v>
      </c>
      <c r="F295" s="166">
        <v>2</v>
      </c>
      <c r="G295" s="178">
        <v>0.38</v>
      </c>
      <c r="H295" s="181">
        <v>0.75</v>
      </c>
      <c r="I295" s="180">
        <v>7.2999999999999995E-2</v>
      </c>
      <c r="J295" s="21">
        <f t="shared" si="125"/>
        <v>1.62</v>
      </c>
      <c r="K295" s="21" t="str">
        <f t="shared" si="126"/>
        <v>Y</v>
      </c>
      <c r="L295" s="37" t="str">
        <f t="shared" si="127"/>
        <v>NA</v>
      </c>
      <c r="M295" s="8" t="str">
        <f t="shared" si="128"/>
        <v>Y</v>
      </c>
      <c r="N295" s="42">
        <f t="shared" si="129"/>
        <v>3</v>
      </c>
      <c r="O295" s="43">
        <f t="shared" si="130"/>
        <v>200000</v>
      </c>
      <c r="P295" s="43" t="str">
        <f t="shared" si="131"/>
        <v>NA</v>
      </c>
      <c r="Q295" s="24">
        <f t="shared" si="132"/>
        <v>15115.350999999999</v>
      </c>
      <c r="R295" s="43">
        <f t="shared" si="133"/>
        <v>0</v>
      </c>
      <c r="S295" s="24">
        <f t="shared" si="134"/>
        <v>1000000</v>
      </c>
      <c r="T295" s="25" t="str">
        <f t="shared" si="135"/>
        <v>Y</v>
      </c>
      <c r="U295" s="44">
        <f t="shared" si="136"/>
        <v>2</v>
      </c>
      <c r="V295" s="45">
        <f t="shared" si="137"/>
        <v>200000</v>
      </c>
      <c r="W295" s="45">
        <f t="shared" si="138"/>
        <v>1000000</v>
      </c>
      <c r="X295" s="28">
        <f t="shared" si="139"/>
        <v>16218.771622999999</v>
      </c>
      <c r="Y295" s="28">
        <f t="shared" si="140"/>
        <v>0</v>
      </c>
      <c r="Z295" s="45" t="str">
        <f t="shared" si="141"/>
        <v>NA</v>
      </c>
      <c r="AA295" s="29" t="str">
        <f t="shared" si="142"/>
        <v>N</v>
      </c>
      <c r="AB295" s="46">
        <f t="shared" si="143"/>
        <v>1</v>
      </c>
      <c r="AC295" s="31">
        <f t="shared" si="144"/>
        <v>20000</v>
      </c>
      <c r="AD295" s="31">
        <f t="shared" si="145"/>
        <v>65000</v>
      </c>
      <c r="AE295" s="31">
        <f t="shared" si="146"/>
        <v>17402.741951478998</v>
      </c>
      <c r="AF295" s="47">
        <f t="shared" si="147"/>
        <v>0</v>
      </c>
      <c r="AG295" s="31">
        <f t="shared" si="148"/>
        <v>0</v>
      </c>
      <c r="AH295" s="48">
        <f t="shared" si="149"/>
        <v>0</v>
      </c>
      <c r="AI295" s="33">
        <f t="shared" si="150"/>
        <v>0</v>
      </c>
      <c r="AJ295" s="33">
        <f t="shared" si="151"/>
        <v>0</v>
      </c>
      <c r="AK295" s="33">
        <f t="shared" si="152"/>
        <v>0</v>
      </c>
      <c r="AL295" s="33">
        <f t="shared" si="153"/>
        <v>0</v>
      </c>
      <c r="AM295" s="34">
        <f t="shared" si="154"/>
        <v>0</v>
      </c>
    </row>
    <row r="296" spans="1:39" ht="15.75" customHeight="1" x14ac:dyDescent="0.3">
      <c r="A296" s="166" t="s">
        <v>1501</v>
      </c>
      <c r="B296" s="99">
        <v>9658</v>
      </c>
      <c r="C296" s="99">
        <v>95342</v>
      </c>
      <c r="D296" s="165">
        <v>44909</v>
      </c>
      <c r="E296" s="165">
        <v>45076</v>
      </c>
      <c r="F296" s="166">
        <v>4</v>
      </c>
      <c r="G296" s="178">
        <v>1.56</v>
      </c>
      <c r="H296" s="181">
        <v>0.25</v>
      </c>
      <c r="I296" s="180">
        <v>5.9400000000000001E-2</v>
      </c>
      <c r="J296" s="21">
        <f t="shared" si="125"/>
        <v>2.44</v>
      </c>
      <c r="K296" s="21" t="str">
        <f t="shared" si="126"/>
        <v>Y</v>
      </c>
      <c r="L296" s="37" t="str">
        <f t="shared" si="127"/>
        <v>NA</v>
      </c>
      <c r="M296" s="8" t="str">
        <f t="shared" si="128"/>
        <v>Y</v>
      </c>
      <c r="N296" s="42">
        <f t="shared" si="129"/>
        <v>10</v>
      </c>
      <c r="O296" s="43">
        <f t="shared" si="130"/>
        <v>200000</v>
      </c>
      <c r="P296" s="43" t="str">
        <f t="shared" si="131"/>
        <v>NA</v>
      </c>
      <c r="Q296" s="24">
        <f t="shared" si="132"/>
        <v>10231.6852</v>
      </c>
      <c r="R296" s="43">
        <f t="shared" si="133"/>
        <v>0</v>
      </c>
      <c r="S296" s="24">
        <f t="shared" si="134"/>
        <v>1000000</v>
      </c>
      <c r="T296" s="25" t="str">
        <f t="shared" si="135"/>
        <v>Y</v>
      </c>
      <c r="U296" s="44">
        <f t="shared" si="136"/>
        <v>9</v>
      </c>
      <c r="V296" s="45">
        <f t="shared" si="137"/>
        <v>200000</v>
      </c>
      <c r="W296" s="45">
        <f t="shared" si="138"/>
        <v>1000000</v>
      </c>
      <c r="X296" s="28">
        <f t="shared" si="139"/>
        <v>10839.44730088</v>
      </c>
      <c r="Y296" s="28">
        <f t="shared" si="140"/>
        <v>0</v>
      </c>
      <c r="Z296" s="45" t="str">
        <f t="shared" si="141"/>
        <v>NA</v>
      </c>
      <c r="AA296" s="29" t="str">
        <f t="shared" si="142"/>
        <v>Y</v>
      </c>
      <c r="AB296" s="46">
        <f t="shared" si="143"/>
        <v>8</v>
      </c>
      <c r="AC296" s="31">
        <f t="shared" si="144"/>
        <v>200000</v>
      </c>
      <c r="AD296" s="31">
        <f t="shared" si="145"/>
        <v>1000000</v>
      </c>
      <c r="AE296" s="31">
        <f t="shared" si="146"/>
        <v>11483.310470552271</v>
      </c>
      <c r="AF296" s="47">
        <f t="shared" si="147"/>
        <v>0</v>
      </c>
      <c r="AG296" s="31" t="str">
        <f t="shared" si="148"/>
        <v>NA</v>
      </c>
      <c r="AH296" s="48">
        <f t="shared" si="149"/>
        <v>7</v>
      </c>
      <c r="AI296" s="33">
        <f t="shared" si="150"/>
        <v>20000</v>
      </c>
      <c r="AJ296" s="33">
        <f t="shared" si="151"/>
        <v>65000</v>
      </c>
      <c r="AK296" s="33">
        <f t="shared" si="152"/>
        <v>12165.419112503074</v>
      </c>
      <c r="AL296" s="33">
        <f t="shared" si="153"/>
        <v>0</v>
      </c>
      <c r="AM296" s="34">
        <f t="shared" si="154"/>
        <v>0</v>
      </c>
    </row>
    <row r="297" spans="1:39" ht="15.75" customHeight="1" x14ac:dyDescent="0.3">
      <c r="A297" s="166" t="s">
        <v>1502</v>
      </c>
      <c r="B297" s="99">
        <v>21895</v>
      </c>
      <c r="C297" s="99">
        <v>68362</v>
      </c>
      <c r="D297" s="165">
        <v>44782</v>
      </c>
      <c r="E297" s="165">
        <v>45000</v>
      </c>
      <c r="F297" s="166">
        <v>4</v>
      </c>
      <c r="G297" s="178">
        <v>3.81</v>
      </c>
      <c r="H297" s="181">
        <v>0.75</v>
      </c>
      <c r="I297" s="180">
        <v>5.57E-2</v>
      </c>
      <c r="J297" s="21">
        <f t="shared" si="125"/>
        <v>0.18999999999999995</v>
      </c>
      <c r="K297" s="21" t="str">
        <f t="shared" si="126"/>
        <v>Y</v>
      </c>
      <c r="L297" s="37" t="str">
        <f t="shared" si="127"/>
        <v>NA</v>
      </c>
      <c r="M297" s="8" t="str">
        <f t="shared" si="128"/>
        <v>Y</v>
      </c>
      <c r="N297" s="42">
        <f t="shared" si="129"/>
        <v>1</v>
      </c>
      <c r="O297" s="43">
        <f t="shared" si="130"/>
        <v>200000</v>
      </c>
      <c r="P297" s="43" t="str">
        <f t="shared" si="131"/>
        <v>NA</v>
      </c>
      <c r="Q297" s="24">
        <f t="shared" si="132"/>
        <v>23114.551500000001</v>
      </c>
      <c r="R297" s="43">
        <f t="shared" si="133"/>
        <v>0</v>
      </c>
      <c r="S297" s="24">
        <f t="shared" si="134"/>
        <v>1000000</v>
      </c>
      <c r="T297" s="25" t="str">
        <f t="shared" si="135"/>
        <v>N</v>
      </c>
      <c r="U297" s="44">
        <f t="shared" si="136"/>
        <v>0</v>
      </c>
      <c r="V297" s="45">
        <f t="shared" si="137"/>
        <v>0</v>
      </c>
      <c r="W297" s="45">
        <f t="shared" si="138"/>
        <v>0</v>
      </c>
      <c r="X297" s="28">
        <f t="shared" si="139"/>
        <v>0</v>
      </c>
      <c r="Y297" s="28">
        <f t="shared" si="140"/>
        <v>0</v>
      </c>
      <c r="Z297" s="45">
        <f t="shared" si="141"/>
        <v>0</v>
      </c>
      <c r="AA297" s="29" t="str">
        <f t="shared" si="142"/>
        <v>N</v>
      </c>
      <c r="AB297" s="46">
        <f t="shared" si="143"/>
        <v>0</v>
      </c>
      <c r="AC297" s="31">
        <f t="shared" si="144"/>
        <v>0</v>
      </c>
      <c r="AD297" s="31">
        <f t="shared" si="145"/>
        <v>0</v>
      </c>
      <c r="AE297" s="31">
        <f t="shared" si="146"/>
        <v>0</v>
      </c>
      <c r="AF297" s="47">
        <f t="shared" si="147"/>
        <v>0</v>
      </c>
      <c r="AG297" s="31">
        <f t="shared" si="148"/>
        <v>0</v>
      </c>
      <c r="AH297" s="48">
        <f t="shared" si="149"/>
        <v>0</v>
      </c>
      <c r="AI297" s="33">
        <f t="shared" si="150"/>
        <v>0</v>
      </c>
      <c r="AJ297" s="33">
        <f t="shared" si="151"/>
        <v>0</v>
      </c>
      <c r="AK297" s="33">
        <f t="shared" si="152"/>
        <v>0</v>
      </c>
      <c r="AL297" s="33">
        <f t="shared" si="153"/>
        <v>0</v>
      </c>
      <c r="AM297" s="34">
        <f t="shared" si="154"/>
        <v>0</v>
      </c>
    </row>
    <row r="298" spans="1:39" ht="15.75" customHeight="1" x14ac:dyDescent="0.3">
      <c r="A298" s="166" t="s">
        <v>1503</v>
      </c>
      <c r="B298" s="99">
        <v>16738</v>
      </c>
      <c r="C298" s="99">
        <v>35038</v>
      </c>
      <c r="D298" s="165">
        <v>44575</v>
      </c>
      <c r="E298" s="165">
        <v>44878</v>
      </c>
      <c r="F298" s="166">
        <v>4</v>
      </c>
      <c r="G298" s="178">
        <v>0.95</v>
      </c>
      <c r="H298" s="181">
        <v>1</v>
      </c>
      <c r="I298" s="180">
        <v>7.2700000000000001E-2</v>
      </c>
      <c r="J298" s="21">
        <f t="shared" si="125"/>
        <v>3.05</v>
      </c>
      <c r="K298" s="21" t="str">
        <f t="shared" si="126"/>
        <v>Y</v>
      </c>
      <c r="L298" s="37" t="str">
        <f t="shared" si="127"/>
        <v>NA</v>
      </c>
      <c r="M298" s="8" t="str">
        <f t="shared" si="128"/>
        <v>Y</v>
      </c>
      <c r="N298" s="42">
        <f t="shared" si="129"/>
        <v>4</v>
      </c>
      <c r="O298" s="43">
        <f t="shared" si="130"/>
        <v>200000</v>
      </c>
      <c r="P298" s="43" t="str">
        <f t="shared" si="131"/>
        <v>NA</v>
      </c>
      <c r="Q298" s="24">
        <f t="shared" si="132"/>
        <v>17954.852599999998</v>
      </c>
      <c r="R298" s="43">
        <f t="shared" si="133"/>
        <v>0</v>
      </c>
      <c r="S298" s="24">
        <f t="shared" si="134"/>
        <v>1000000</v>
      </c>
      <c r="T298" s="25" t="str">
        <f t="shared" si="135"/>
        <v>Y</v>
      </c>
      <c r="U298" s="44">
        <f t="shared" si="136"/>
        <v>3</v>
      </c>
      <c r="V298" s="45">
        <f t="shared" si="137"/>
        <v>200000</v>
      </c>
      <c r="W298" s="45">
        <f t="shared" si="138"/>
        <v>1000000</v>
      </c>
      <c r="X298" s="28">
        <f t="shared" si="139"/>
        <v>19260.170384019999</v>
      </c>
      <c r="Y298" s="28">
        <f t="shared" si="140"/>
        <v>0</v>
      </c>
      <c r="Z298" s="45" t="str">
        <f t="shared" si="141"/>
        <v>NA</v>
      </c>
      <c r="AA298" s="29" t="str">
        <f t="shared" si="142"/>
        <v>Y</v>
      </c>
      <c r="AB298" s="46">
        <f t="shared" si="143"/>
        <v>2</v>
      </c>
      <c r="AC298" s="31">
        <f t="shared" si="144"/>
        <v>200000</v>
      </c>
      <c r="AD298" s="31">
        <f t="shared" si="145"/>
        <v>1000000</v>
      </c>
      <c r="AE298" s="31">
        <f t="shared" si="146"/>
        <v>20660.384770938253</v>
      </c>
      <c r="AF298" s="47">
        <f t="shared" si="147"/>
        <v>0</v>
      </c>
      <c r="AG298" s="31" t="str">
        <f t="shared" si="148"/>
        <v>NA</v>
      </c>
      <c r="AH298" s="48">
        <f t="shared" si="149"/>
        <v>1</v>
      </c>
      <c r="AI298" s="33">
        <f t="shared" si="150"/>
        <v>20000</v>
      </c>
      <c r="AJ298" s="33">
        <f t="shared" si="151"/>
        <v>65000</v>
      </c>
      <c r="AK298" s="33">
        <f t="shared" si="152"/>
        <v>20000</v>
      </c>
      <c r="AL298" s="33">
        <f t="shared" si="153"/>
        <v>2162.3947437854658</v>
      </c>
      <c r="AM298" s="34">
        <f t="shared" si="154"/>
        <v>2162.3947437854658</v>
      </c>
    </row>
    <row r="299" spans="1:39" ht="15.75" customHeight="1" x14ac:dyDescent="0.3">
      <c r="A299" s="166" t="s">
        <v>1504</v>
      </c>
      <c r="B299" s="99">
        <v>15579</v>
      </c>
      <c r="C299" s="99">
        <v>62750</v>
      </c>
      <c r="D299" s="165">
        <v>45513</v>
      </c>
      <c r="E299" s="165">
        <v>45823</v>
      </c>
      <c r="F299" s="166">
        <v>2</v>
      </c>
      <c r="G299" s="178">
        <v>1.18</v>
      </c>
      <c r="H299" s="181">
        <v>1</v>
      </c>
      <c r="I299" s="180">
        <v>7.0199999999999999E-2</v>
      </c>
      <c r="J299" s="21">
        <f t="shared" si="125"/>
        <v>0.82000000000000006</v>
      </c>
      <c r="K299" s="21" t="str">
        <f t="shared" si="126"/>
        <v>Y</v>
      </c>
      <c r="L299" s="37" t="str">
        <f t="shared" si="127"/>
        <v>NA</v>
      </c>
      <c r="M299" s="8" t="str">
        <f t="shared" si="128"/>
        <v>Y</v>
      </c>
      <c r="N299" s="42">
        <f t="shared" si="129"/>
        <v>1</v>
      </c>
      <c r="O299" s="43">
        <f t="shared" si="130"/>
        <v>200000</v>
      </c>
      <c r="P299" s="43" t="str">
        <f t="shared" si="131"/>
        <v>NA</v>
      </c>
      <c r="Q299" s="24">
        <f t="shared" si="132"/>
        <v>16672.645800000002</v>
      </c>
      <c r="R299" s="43">
        <f t="shared" si="133"/>
        <v>0</v>
      </c>
      <c r="S299" s="24">
        <f t="shared" si="134"/>
        <v>1000000</v>
      </c>
      <c r="T299" s="25" t="str">
        <f t="shared" si="135"/>
        <v>N</v>
      </c>
      <c r="U299" s="44">
        <f t="shared" si="136"/>
        <v>0</v>
      </c>
      <c r="V299" s="45">
        <f t="shared" si="137"/>
        <v>0</v>
      </c>
      <c r="W299" s="45">
        <f t="shared" si="138"/>
        <v>0</v>
      </c>
      <c r="X299" s="28">
        <f t="shared" si="139"/>
        <v>0</v>
      </c>
      <c r="Y299" s="28">
        <f t="shared" si="140"/>
        <v>0</v>
      </c>
      <c r="Z299" s="45">
        <f t="shared" si="141"/>
        <v>0</v>
      </c>
      <c r="AA299" s="29" t="str">
        <f t="shared" si="142"/>
        <v>N</v>
      </c>
      <c r="AB299" s="46">
        <f t="shared" si="143"/>
        <v>0</v>
      </c>
      <c r="AC299" s="31">
        <f t="shared" si="144"/>
        <v>0</v>
      </c>
      <c r="AD299" s="31">
        <f t="shared" si="145"/>
        <v>0</v>
      </c>
      <c r="AE299" s="31">
        <f t="shared" si="146"/>
        <v>0</v>
      </c>
      <c r="AF299" s="47">
        <f t="shared" si="147"/>
        <v>0</v>
      </c>
      <c r="AG299" s="31">
        <f t="shared" si="148"/>
        <v>0</v>
      </c>
      <c r="AH299" s="48">
        <f t="shared" si="149"/>
        <v>0</v>
      </c>
      <c r="AI299" s="33">
        <f t="shared" si="150"/>
        <v>0</v>
      </c>
      <c r="AJ299" s="33">
        <f t="shared" si="151"/>
        <v>0</v>
      </c>
      <c r="AK299" s="33">
        <f t="shared" si="152"/>
        <v>0</v>
      </c>
      <c r="AL299" s="33">
        <f t="shared" si="153"/>
        <v>0</v>
      </c>
      <c r="AM299" s="34">
        <f t="shared" si="154"/>
        <v>0</v>
      </c>
    </row>
    <row r="300" spans="1:39" ht="15.75" customHeight="1" x14ac:dyDescent="0.3">
      <c r="A300" s="166" t="s">
        <v>1505</v>
      </c>
      <c r="B300" s="99">
        <v>8262</v>
      </c>
      <c r="C300" s="99">
        <v>78500</v>
      </c>
      <c r="D300" s="165">
        <v>46171</v>
      </c>
      <c r="E300" s="165">
        <v>46264</v>
      </c>
      <c r="F300" s="166">
        <v>2</v>
      </c>
      <c r="G300" s="178">
        <v>0.94</v>
      </c>
      <c r="H300" s="181">
        <v>0.25</v>
      </c>
      <c r="I300" s="180">
        <v>8.4400000000000003E-2</v>
      </c>
      <c r="J300" s="21">
        <f t="shared" si="125"/>
        <v>1.06</v>
      </c>
      <c r="K300" s="21" t="str">
        <f t="shared" si="126"/>
        <v>Y</v>
      </c>
      <c r="L300" s="37" t="str">
        <f t="shared" si="127"/>
        <v>NA</v>
      </c>
      <c r="M300" s="8" t="str">
        <f t="shared" si="128"/>
        <v>Y</v>
      </c>
      <c r="N300" s="42">
        <f t="shared" si="129"/>
        <v>5</v>
      </c>
      <c r="O300" s="43">
        <f t="shared" si="130"/>
        <v>200000</v>
      </c>
      <c r="P300" s="43" t="str">
        <f t="shared" si="131"/>
        <v>NA</v>
      </c>
      <c r="Q300" s="24">
        <f t="shared" si="132"/>
        <v>8959.3127999999997</v>
      </c>
      <c r="R300" s="43">
        <f t="shared" si="133"/>
        <v>0</v>
      </c>
      <c r="S300" s="24">
        <f t="shared" si="134"/>
        <v>1000000</v>
      </c>
      <c r="T300" s="25" t="str">
        <f t="shared" si="135"/>
        <v>Y</v>
      </c>
      <c r="U300" s="44">
        <f t="shared" si="136"/>
        <v>4</v>
      </c>
      <c r="V300" s="45">
        <f t="shared" si="137"/>
        <v>200000</v>
      </c>
      <c r="W300" s="45">
        <f t="shared" si="138"/>
        <v>1000000</v>
      </c>
      <c r="X300" s="28">
        <f t="shared" si="139"/>
        <v>9715.4788003199992</v>
      </c>
      <c r="Y300" s="28">
        <f t="shared" si="140"/>
        <v>0</v>
      </c>
      <c r="Z300" s="45" t="str">
        <f t="shared" si="141"/>
        <v>NA</v>
      </c>
      <c r="AA300" s="29" t="str">
        <f t="shared" si="142"/>
        <v>N</v>
      </c>
      <c r="AB300" s="46">
        <f t="shared" si="143"/>
        <v>3</v>
      </c>
      <c r="AC300" s="31">
        <f t="shared" si="144"/>
        <v>20000</v>
      </c>
      <c r="AD300" s="31">
        <f t="shared" si="145"/>
        <v>65000</v>
      </c>
      <c r="AE300" s="31">
        <f t="shared" si="146"/>
        <v>10535.465211067007</v>
      </c>
      <c r="AF300" s="47">
        <f t="shared" si="147"/>
        <v>0</v>
      </c>
      <c r="AG300" s="31">
        <f t="shared" si="148"/>
        <v>0</v>
      </c>
      <c r="AH300" s="48">
        <f t="shared" si="149"/>
        <v>2</v>
      </c>
      <c r="AI300" s="33">
        <f t="shared" si="150"/>
        <v>20000</v>
      </c>
      <c r="AJ300" s="33">
        <f t="shared" si="151"/>
        <v>65000</v>
      </c>
      <c r="AK300" s="33">
        <f t="shared" si="152"/>
        <v>0</v>
      </c>
      <c r="AL300" s="33">
        <f t="shared" si="153"/>
        <v>11424.658474881062</v>
      </c>
      <c r="AM300" s="34">
        <f t="shared" si="154"/>
        <v>11424.658474881062</v>
      </c>
    </row>
    <row r="301" spans="1:39" ht="15.75" customHeight="1" x14ac:dyDescent="0.3">
      <c r="A301" s="166" t="s">
        <v>1506</v>
      </c>
      <c r="B301" s="99">
        <v>9322</v>
      </c>
      <c r="C301" s="99">
        <v>58888</v>
      </c>
      <c r="D301" s="165">
        <v>45879</v>
      </c>
      <c r="E301" s="165">
        <v>46049</v>
      </c>
      <c r="F301" s="166">
        <v>2</v>
      </c>
      <c r="G301" s="178">
        <v>1.34</v>
      </c>
      <c r="H301" s="181">
        <v>0.75</v>
      </c>
      <c r="I301" s="180">
        <v>2.0799999999999999E-2</v>
      </c>
      <c r="J301" s="21">
        <f t="shared" si="125"/>
        <v>0.65999999999999992</v>
      </c>
      <c r="K301" s="21" t="str">
        <f t="shared" si="126"/>
        <v>Y</v>
      </c>
      <c r="L301" s="37" t="str">
        <f t="shared" si="127"/>
        <v>NA</v>
      </c>
      <c r="M301" s="8" t="str">
        <f t="shared" si="128"/>
        <v>Y</v>
      </c>
      <c r="N301" s="42">
        <f t="shared" si="129"/>
        <v>1</v>
      </c>
      <c r="O301" s="43">
        <f t="shared" si="130"/>
        <v>200000</v>
      </c>
      <c r="P301" s="43" t="str">
        <f t="shared" si="131"/>
        <v>NA</v>
      </c>
      <c r="Q301" s="24">
        <f t="shared" si="132"/>
        <v>9515.8976000000002</v>
      </c>
      <c r="R301" s="43">
        <f t="shared" si="133"/>
        <v>0</v>
      </c>
      <c r="S301" s="24">
        <f t="shared" si="134"/>
        <v>1000000</v>
      </c>
      <c r="T301" s="25" t="str">
        <f t="shared" si="135"/>
        <v>N</v>
      </c>
      <c r="U301" s="44">
        <f t="shared" si="136"/>
        <v>0</v>
      </c>
      <c r="V301" s="45">
        <f t="shared" si="137"/>
        <v>0</v>
      </c>
      <c r="W301" s="45">
        <f t="shared" si="138"/>
        <v>0</v>
      </c>
      <c r="X301" s="28">
        <f t="shared" si="139"/>
        <v>0</v>
      </c>
      <c r="Y301" s="28">
        <f t="shared" si="140"/>
        <v>0</v>
      </c>
      <c r="Z301" s="45">
        <f t="shared" si="141"/>
        <v>0</v>
      </c>
      <c r="AA301" s="29" t="str">
        <f t="shared" si="142"/>
        <v>N</v>
      </c>
      <c r="AB301" s="46">
        <f t="shared" si="143"/>
        <v>0</v>
      </c>
      <c r="AC301" s="31">
        <f t="shared" si="144"/>
        <v>0</v>
      </c>
      <c r="AD301" s="31">
        <f t="shared" si="145"/>
        <v>0</v>
      </c>
      <c r="AE301" s="31">
        <f t="shared" si="146"/>
        <v>0</v>
      </c>
      <c r="AF301" s="47">
        <f t="shared" si="147"/>
        <v>0</v>
      </c>
      <c r="AG301" s="31">
        <f t="shared" si="148"/>
        <v>0</v>
      </c>
      <c r="AH301" s="48">
        <f t="shared" si="149"/>
        <v>0</v>
      </c>
      <c r="AI301" s="33">
        <f t="shared" si="150"/>
        <v>0</v>
      </c>
      <c r="AJ301" s="33">
        <f t="shared" si="151"/>
        <v>0</v>
      </c>
      <c r="AK301" s="33">
        <f t="shared" si="152"/>
        <v>0</v>
      </c>
      <c r="AL301" s="33">
        <f t="shared" si="153"/>
        <v>0</v>
      </c>
      <c r="AM301" s="34">
        <f t="shared" si="154"/>
        <v>0</v>
      </c>
    </row>
    <row r="302" spans="1:39" ht="15.75" customHeight="1" x14ac:dyDescent="0.3">
      <c r="A302" s="166" t="s">
        <v>1507</v>
      </c>
      <c r="B302" s="99">
        <v>17987</v>
      </c>
      <c r="C302" s="99">
        <v>68030</v>
      </c>
      <c r="D302" s="165">
        <v>44718</v>
      </c>
      <c r="E302" s="165">
        <v>44867</v>
      </c>
      <c r="F302" s="166">
        <v>4</v>
      </c>
      <c r="G302" s="178">
        <v>2.66</v>
      </c>
      <c r="H302" s="181">
        <v>0.25</v>
      </c>
      <c r="I302" s="180">
        <v>1.5100000000000001E-2</v>
      </c>
      <c r="J302" s="21">
        <f t="shared" si="125"/>
        <v>1.3399999999999999</v>
      </c>
      <c r="K302" s="21" t="str">
        <f t="shared" si="126"/>
        <v>Y</v>
      </c>
      <c r="L302" s="37" t="str">
        <f t="shared" si="127"/>
        <v>NA</v>
      </c>
      <c r="M302" s="8" t="str">
        <f t="shared" si="128"/>
        <v>Y</v>
      </c>
      <c r="N302" s="42">
        <f t="shared" si="129"/>
        <v>6</v>
      </c>
      <c r="O302" s="43">
        <f t="shared" si="130"/>
        <v>200000</v>
      </c>
      <c r="P302" s="43" t="str">
        <f t="shared" si="131"/>
        <v>NA</v>
      </c>
      <c r="Q302" s="24">
        <f t="shared" si="132"/>
        <v>18258.6037</v>
      </c>
      <c r="R302" s="43">
        <f t="shared" si="133"/>
        <v>0</v>
      </c>
      <c r="S302" s="24">
        <f t="shared" si="134"/>
        <v>1000000</v>
      </c>
      <c r="T302" s="25" t="str">
        <f t="shared" si="135"/>
        <v>Y</v>
      </c>
      <c r="U302" s="44">
        <f t="shared" si="136"/>
        <v>5</v>
      </c>
      <c r="V302" s="45">
        <f t="shared" si="137"/>
        <v>200000</v>
      </c>
      <c r="W302" s="45">
        <f t="shared" si="138"/>
        <v>1000000</v>
      </c>
      <c r="X302" s="28">
        <f t="shared" si="139"/>
        <v>18534.308615869999</v>
      </c>
      <c r="Y302" s="28">
        <f t="shared" si="140"/>
        <v>0</v>
      </c>
      <c r="Z302" s="45" t="str">
        <f t="shared" si="141"/>
        <v>NA</v>
      </c>
      <c r="AA302" s="29" t="str">
        <f t="shared" si="142"/>
        <v>N</v>
      </c>
      <c r="AB302" s="46">
        <f t="shared" si="143"/>
        <v>4</v>
      </c>
      <c r="AC302" s="31">
        <f t="shared" si="144"/>
        <v>20000</v>
      </c>
      <c r="AD302" s="31">
        <f t="shared" si="145"/>
        <v>65000</v>
      </c>
      <c r="AE302" s="31">
        <f t="shared" si="146"/>
        <v>18814.176675969633</v>
      </c>
      <c r="AF302" s="47">
        <f t="shared" si="147"/>
        <v>0</v>
      </c>
      <c r="AG302" s="31">
        <f t="shared" si="148"/>
        <v>0</v>
      </c>
      <c r="AH302" s="48">
        <f t="shared" si="149"/>
        <v>3</v>
      </c>
      <c r="AI302" s="33">
        <f t="shared" si="150"/>
        <v>20000</v>
      </c>
      <c r="AJ302" s="33">
        <f t="shared" si="151"/>
        <v>65000</v>
      </c>
      <c r="AK302" s="33">
        <f t="shared" si="152"/>
        <v>0</v>
      </c>
      <c r="AL302" s="33">
        <f t="shared" si="153"/>
        <v>19098.270743776771</v>
      </c>
      <c r="AM302" s="34">
        <f t="shared" si="154"/>
        <v>19098.270743776771</v>
      </c>
    </row>
    <row r="303" spans="1:39" ht="15.75" customHeight="1" x14ac:dyDescent="0.3">
      <c r="A303" s="166" t="s">
        <v>1508</v>
      </c>
      <c r="B303" s="99">
        <v>9348</v>
      </c>
      <c r="C303" s="99">
        <v>97162</v>
      </c>
      <c r="D303" s="165">
        <v>45741</v>
      </c>
      <c r="E303" s="165">
        <v>46036</v>
      </c>
      <c r="F303" s="166">
        <v>4</v>
      </c>
      <c r="G303" s="178">
        <v>0.14000000000000001</v>
      </c>
      <c r="H303" s="181">
        <v>0.75</v>
      </c>
      <c r="I303" s="180">
        <v>7.22E-2</v>
      </c>
      <c r="J303" s="21">
        <f t="shared" si="125"/>
        <v>3.86</v>
      </c>
      <c r="K303" s="21" t="str">
        <f t="shared" si="126"/>
        <v>Y</v>
      </c>
      <c r="L303" s="37" t="str">
        <f t="shared" si="127"/>
        <v>NA</v>
      </c>
      <c r="M303" s="8" t="str">
        <f t="shared" si="128"/>
        <v>Y</v>
      </c>
      <c r="N303" s="42">
        <f t="shared" si="129"/>
        <v>6</v>
      </c>
      <c r="O303" s="43">
        <f t="shared" si="130"/>
        <v>200000</v>
      </c>
      <c r="P303" s="43" t="str">
        <f t="shared" si="131"/>
        <v>NA</v>
      </c>
      <c r="Q303" s="24">
        <f t="shared" si="132"/>
        <v>10022.9256</v>
      </c>
      <c r="R303" s="43">
        <f t="shared" si="133"/>
        <v>0</v>
      </c>
      <c r="S303" s="24">
        <f t="shared" si="134"/>
        <v>1000000</v>
      </c>
      <c r="T303" s="25" t="str">
        <f t="shared" si="135"/>
        <v>Y</v>
      </c>
      <c r="U303" s="44">
        <f t="shared" si="136"/>
        <v>5</v>
      </c>
      <c r="V303" s="45">
        <f t="shared" si="137"/>
        <v>200000</v>
      </c>
      <c r="W303" s="45">
        <f t="shared" si="138"/>
        <v>1000000</v>
      </c>
      <c r="X303" s="28">
        <f t="shared" si="139"/>
        <v>10746.58082832</v>
      </c>
      <c r="Y303" s="28">
        <f t="shared" si="140"/>
        <v>0</v>
      </c>
      <c r="Z303" s="45" t="str">
        <f t="shared" si="141"/>
        <v>NA</v>
      </c>
      <c r="AA303" s="29" t="str">
        <f t="shared" si="142"/>
        <v>Y</v>
      </c>
      <c r="AB303" s="46">
        <f t="shared" si="143"/>
        <v>4</v>
      </c>
      <c r="AC303" s="31">
        <f t="shared" si="144"/>
        <v>200000</v>
      </c>
      <c r="AD303" s="31">
        <f t="shared" si="145"/>
        <v>1000000</v>
      </c>
      <c r="AE303" s="31">
        <f t="shared" si="146"/>
        <v>11522.483964124705</v>
      </c>
      <c r="AF303" s="47">
        <f t="shared" si="147"/>
        <v>0</v>
      </c>
      <c r="AG303" s="31" t="str">
        <f t="shared" si="148"/>
        <v>NA</v>
      </c>
      <c r="AH303" s="48">
        <f t="shared" si="149"/>
        <v>3</v>
      </c>
      <c r="AI303" s="33">
        <f t="shared" si="150"/>
        <v>20000</v>
      </c>
      <c r="AJ303" s="33">
        <f t="shared" si="151"/>
        <v>65000</v>
      </c>
      <c r="AK303" s="33">
        <f t="shared" si="152"/>
        <v>12354.407306334509</v>
      </c>
      <c r="AL303" s="33">
        <f t="shared" si="153"/>
        <v>0</v>
      </c>
      <c r="AM303" s="34">
        <f t="shared" si="154"/>
        <v>0</v>
      </c>
    </row>
    <row r="304" spans="1:39" ht="15.75" customHeight="1" x14ac:dyDescent="0.3">
      <c r="A304" s="166" t="s">
        <v>1509</v>
      </c>
      <c r="B304" s="99">
        <v>20653</v>
      </c>
      <c r="C304" s="99">
        <v>39936</v>
      </c>
      <c r="D304" s="165">
        <v>45736</v>
      </c>
      <c r="E304" s="165">
        <v>45962</v>
      </c>
      <c r="F304" s="166">
        <v>2</v>
      </c>
      <c r="G304" s="178">
        <v>1.49</v>
      </c>
      <c r="H304" s="181">
        <v>0.25</v>
      </c>
      <c r="I304" s="180">
        <v>2.2200000000000001E-2</v>
      </c>
      <c r="J304" s="21">
        <f t="shared" si="125"/>
        <v>0.51</v>
      </c>
      <c r="K304" s="21" t="str">
        <f t="shared" si="126"/>
        <v>Y</v>
      </c>
      <c r="L304" s="37" t="str">
        <f t="shared" si="127"/>
        <v>NA</v>
      </c>
      <c r="M304" s="8" t="str">
        <f t="shared" si="128"/>
        <v>Y</v>
      </c>
      <c r="N304" s="42">
        <f t="shared" si="129"/>
        <v>3</v>
      </c>
      <c r="O304" s="43">
        <f t="shared" si="130"/>
        <v>200000</v>
      </c>
      <c r="P304" s="43" t="str">
        <f t="shared" si="131"/>
        <v>NA</v>
      </c>
      <c r="Q304" s="24">
        <f t="shared" si="132"/>
        <v>21111.496599999999</v>
      </c>
      <c r="R304" s="43">
        <f t="shared" si="133"/>
        <v>0</v>
      </c>
      <c r="S304" s="24">
        <f t="shared" si="134"/>
        <v>1000000</v>
      </c>
      <c r="T304" s="25" t="str">
        <f t="shared" si="135"/>
        <v>N</v>
      </c>
      <c r="U304" s="44">
        <f t="shared" si="136"/>
        <v>2</v>
      </c>
      <c r="V304" s="45">
        <f t="shared" si="137"/>
        <v>20000</v>
      </c>
      <c r="W304" s="45">
        <f t="shared" si="138"/>
        <v>65000</v>
      </c>
      <c r="X304" s="28">
        <f t="shared" si="139"/>
        <v>20000</v>
      </c>
      <c r="Y304" s="28">
        <f t="shared" si="140"/>
        <v>1580.1718245199991</v>
      </c>
      <c r="Z304" s="45">
        <f t="shared" si="141"/>
        <v>0</v>
      </c>
      <c r="AA304" s="29" t="str">
        <f t="shared" si="142"/>
        <v>N</v>
      </c>
      <c r="AB304" s="46">
        <f t="shared" si="143"/>
        <v>1</v>
      </c>
      <c r="AC304" s="31">
        <f t="shared" si="144"/>
        <v>20000</v>
      </c>
      <c r="AD304" s="31">
        <f t="shared" si="145"/>
        <v>65000</v>
      </c>
      <c r="AE304" s="31">
        <f t="shared" si="146"/>
        <v>0</v>
      </c>
      <c r="AF304" s="47">
        <f t="shared" si="147"/>
        <v>22059.251639024344</v>
      </c>
      <c r="AG304" s="31">
        <f t="shared" si="148"/>
        <v>0</v>
      </c>
      <c r="AH304" s="48">
        <f t="shared" si="149"/>
        <v>0</v>
      </c>
      <c r="AI304" s="33">
        <f t="shared" si="150"/>
        <v>0</v>
      </c>
      <c r="AJ304" s="33">
        <f t="shared" si="151"/>
        <v>0</v>
      </c>
      <c r="AK304" s="33">
        <f t="shared" si="152"/>
        <v>0</v>
      </c>
      <c r="AL304" s="33">
        <f t="shared" si="153"/>
        <v>0</v>
      </c>
      <c r="AM304" s="34">
        <f t="shared" si="154"/>
        <v>23639.423463544343</v>
      </c>
    </row>
    <row r="305" spans="1:39" ht="15.75" customHeight="1" x14ac:dyDescent="0.3">
      <c r="A305" s="166" t="s">
        <v>1510</v>
      </c>
      <c r="B305" s="99">
        <v>9493</v>
      </c>
      <c r="C305" s="99">
        <v>69657</v>
      </c>
      <c r="D305" s="165">
        <v>44620</v>
      </c>
      <c r="E305" s="165">
        <v>44718</v>
      </c>
      <c r="F305" s="166">
        <v>2</v>
      </c>
      <c r="G305" s="178">
        <v>0.23</v>
      </c>
      <c r="H305" s="181">
        <v>0.25</v>
      </c>
      <c r="I305" s="180">
        <v>5.7700000000000001E-2</v>
      </c>
      <c r="J305" s="21">
        <f t="shared" si="125"/>
        <v>1.77</v>
      </c>
      <c r="K305" s="21" t="str">
        <f t="shared" si="126"/>
        <v>Y</v>
      </c>
      <c r="L305" s="37" t="str">
        <f t="shared" si="127"/>
        <v>NA</v>
      </c>
      <c r="M305" s="8" t="str">
        <f t="shared" si="128"/>
        <v>Y</v>
      </c>
      <c r="N305" s="42">
        <f t="shared" si="129"/>
        <v>8</v>
      </c>
      <c r="O305" s="43">
        <f t="shared" si="130"/>
        <v>200000</v>
      </c>
      <c r="P305" s="43" t="str">
        <f t="shared" si="131"/>
        <v>NA</v>
      </c>
      <c r="Q305" s="24">
        <f t="shared" si="132"/>
        <v>10040.7461</v>
      </c>
      <c r="R305" s="43">
        <f t="shared" si="133"/>
        <v>0</v>
      </c>
      <c r="S305" s="24">
        <f t="shared" si="134"/>
        <v>1000000</v>
      </c>
      <c r="T305" s="25" t="str">
        <f t="shared" si="135"/>
        <v>Y</v>
      </c>
      <c r="U305" s="44">
        <f t="shared" si="136"/>
        <v>7</v>
      </c>
      <c r="V305" s="45">
        <f t="shared" si="137"/>
        <v>200000</v>
      </c>
      <c r="W305" s="45">
        <f t="shared" si="138"/>
        <v>1000000</v>
      </c>
      <c r="X305" s="28">
        <f t="shared" si="139"/>
        <v>10620.097149970001</v>
      </c>
      <c r="Y305" s="28">
        <f t="shared" si="140"/>
        <v>0</v>
      </c>
      <c r="Z305" s="45" t="str">
        <f t="shared" si="141"/>
        <v>NA</v>
      </c>
      <c r="AA305" s="29" t="str">
        <f t="shared" si="142"/>
        <v>N</v>
      </c>
      <c r="AB305" s="46">
        <f t="shared" si="143"/>
        <v>6</v>
      </c>
      <c r="AC305" s="31">
        <f t="shared" si="144"/>
        <v>20000</v>
      </c>
      <c r="AD305" s="31">
        <f t="shared" si="145"/>
        <v>65000</v>
      </c>
      <c r="AE305" s="31">
        <f t="shared" si="146"/>
        <v>11232.876755523272</v>
      </c>
      <c r="AF305" s="47">
        <f t="shared" si="147"/>
        <v>0</v>
      </c>
      <c r="AG305" s="31">
        <f t="shared" si="148"/>
        <v>0</v>
      </c>
      <c r="AH305" s="48">
        <f t="shared" si="149"/>
        <v>5</v>
      </c>
      <c r="AI305" s="33">
        <f t="shared" si="150"/>
        <v>20000</v>
      </c>
      <c r="AJ305" s="33">
        <f t="shared" si="151"/>
        <v>65000</v>
      </c>
      <c r="AK305" s="33">
        <f t="shared" si="152"/>
        <v>0</v>
      </c>
      <c r="AL305" s="33">
        <f t="shared" si="153"/>
        <v>11881.013744316966</v>
      </c>
      <c r="AM305" s="34">
        <f t="shared" si="154"/>
        <v>11881.013744316966</v>
      </c>
    </row>
    <row r="306" spans="1:39" ht="15.75" customHeight="1" x14ac:dyDescent="0.3">
      <c r="A306" s="166" t="s">
        <v>1511</v>
      </c>
      <c r="B306" s="99">
        <v>16507</v>
      </c>
      <c r="C306" s="99">
        <v>54432</v>
      </c>
      <c r="D306" s="165">
        <v>44918</v>
      </c>
      <c r="E306" s="165">
        <v>45025</v>
      </c>
      <c r="F306" s="166">
        <v>4</v>
      </c>
      <c r="G306" s="178">
        <v>2.5</v>
      </c>
      <c r="H306" s="181">
        <v>1</v>
      </c>
      <c r="I306" s="180">
        <v>7.5200000000000003E-2</v>
      </c>
      <c r="J306" s="21">
        <f t="shared" si="125"/>
        <v>1.5</v>
      </c>
      <c r="K306" s="21" t="str">
        <f t="shared" si="126"/>
        <v>Y</v>
      </c>
      <c r="L306" s="37" t="str">
        <f t="shared" si="127"/>
        <v>NA</v>
      </c>
      <c r="M306" s="8" t="str">
        <f t="shared" si="128"/>
        <v>Y</v>
      </c>
      <c r="N306" s="42">
        <f t="shared" si="129"/>
        <v>2</v>
      </c>
      <c r="O306" s="43">
        <f t="shared" si="130"/>
        <v>200000</v>
      </c>
      <c r="P306" s="43" t="str">
        <f t="shared" si="131"/>
        <v>NA</v>
      </c>
      <c r="Q306" s="24">
        <f t="shared" si="132"/>
        <v>17748.326399999998</v>
      </c>
      <c r="R306" s="43">
        <f t="shared" si="133"/>
        <v>0</v>
      </c>
      <c r="S306" s="24">
        <f t="shared" si="134"/>
        <v>1000000</v>
      </c>
      <c r="T306" s="25" t="str">
        <f t="shared" si="135"/>
        <v>Y</v>
      </c>
      <c r="U306" s="44">
        <f t="shared" si="136"/>
        <v>1</v>
      </c>
      <c r="V306" s="45">
        <f t="shared" si="137"/>
        <v>200000</v>
      </c>
      <c r="W306" s="45">
        <f t="shared" si="138"/>
        <v>1000000</v>
      </c>
      <c r="X306" s="28">
        <f t="shared" si="139"/>
        <v>19083.000545279996</v>
      </c>
      <c r="Y306" s="28">
        <f t="shared" si="140"/>
        <v>0</v>
      </c>
      <c r="Z306" s="45" t="str">
        <f t="shared" si="141"/>
        <v>NA</v>
      </c>
      <c r="AA306" s="29" t="str">
        <f t="shared" si="142"/>
        <v>N</v>
      </c>
      <c r="AB306" s="46">
        <f t="shared" si="143"/>
        <v>0</v>
      </c>
      <c r="AC306" s="31">
        <f t="shared" si="144"/>
        <v>0</v>
      </c>
      <c r="AD306" s="31">
        <f t="shared" si="145"/>
        <v>0</v>
      </c>
      <c r="AE306" s="31">
        <f t="shared" si="146"/>
        <v>0</v>
      </c>
      <c r="AF306" s="47">
        <f t="shared" si="147"/>
        <v>0</v>
      </c>
      <c r="AG306" s="31">
        <f t="shared" si="148"/>
        <v>0</v>
      </c>
      <c r="AH306" s="48">
        <f t="shared" si="149"/>
        <v>0</v>
      </c>
      <c r="AI306" s="33">
        <f t="shared" si="150"/>
        <v>0</v>
      </c>
      <c r="AJ306" s="33">
        <f t="shared" si="151"/>
        <v>0</v>
      </c>
      <c r="AK306" s="33">
        <f t="shared" si="152"/>
        <v>0</v>
      </c>
      <c r="AL306" s="33">
        <f t="shared" si="153"/>
        <v>0</v>
      </c>
      <c r="AM306" s="34">
        <f t="shared" si="154"/>
        <v>0</v>
      </c>
    </row>
    <row r="307" spans="1:39" ht="15.75" customHeight="1" x14ac:dyDescent="0.3">
      <c r="A307" s="166" t="s">
        <v>1512</v>
      </c>
      <c r="B307" s="99">
        <v>9587</v>
      </c>
      <c r="C307" s="99">
        <v>35729</v>
      </c>
      <c r="D307" s="165">
        <v>44997</v>
      </c>
      <c r="E307" s="165">
        <v>45223</v>
      </c>
      <c r="F307" s="166">
        <v>4</v>
      </c>
      <c r="G307" s="178">
        <v>3.86</v>
      </c>
      <c r="H307" s="181">
        <v>0.75</v>
      </c>
      <c r="I307" s="180">
        <v>7.0400000000000004E-2</v>
      </c>
      <c r="J307" s="21">
        <f t="shared" si="125"/>
        <v>0.14000000000000012</v>
      </c>
      <c r="K307" s="21" t="str">
        <f t="shared" si="126"/>
        <v>Y</v>
      </c>
      <c r="L307" s="37" t="str">
        <f t="shared" si="127"/>
        <v>NA</v>
      </c>
      <c r="M307" s="8" t="str">
        <f t="shared" si="128"/>
        <v>Y</v>
      </c>
      <c r="N307" s="42">
        <f t="shared" si="129"/>
        <v>1</v>
      </c>
      <c r="O307" s="43">
        <f t="shared" si="130"/>
        <v>200000</v>
      </c>
      <c r="P307" s="43" t="str">
        <f t="shared" si="131"/>
        <v>NA</v>
      </c>
      <c r="Q307" s="24">
        <f t="shared" si="132"/>
        <v>10261.924800000001</v>
      </c>
      <c r="R307" s="43">
        <f t="shared" si="133"/>
        <v>0</v>
      </c>
      <c r="S307" s="24">
        <f t="shared" si="134"/>
        <v>1000000</v>
      </c>
      <c r="T307" s="25" t="str">
        <f t="shared" si="135"/>
        <v>N</v>
      </c>
      <c r="U307" s="44">
        <f t="shared" si="136"/>
        <v>0</v>
      </c>
      <c r="V307" s="45">
        <f t="shared" si="137"/>
        <v>0</v>
      </c>
      <c r="W307" s="45">
        <f t="shared" si="138"/>
        <v>0</v>
      </c>
      <c r="X307" s="28">
        <f t="shared" si="139"/>
        <v>0</v>
      </c>
      <c r="Y307" s="28">
        <f t="shared" si="140"/>
        <v>0</v>
      </c>
      <c r="Z307" s="45">
        <f t="shared" si="141"/>
        <v>0</v>
      </c>
      <c r="AA307" s="29" t="str">
        <f t="shared" si="142"/>
        <v>N</v>
      </c>
      <c r="AB307" s="46">
        <f t="shared" si="143"/>
        <v>0</v>
      </c>
      <c r="AC307" s="31">
        <f t="shared" si="144"/>
        <v>0</v>
      </c>
      <c r="AD307" s="31">
        <f t="shared" si="145"/>
        <v>0</v>
      </c>
      <c r="AE307" s="31">
        <f t="shared" si="146"/>
        <v>0</v>
      </c>
      <c r="AF307" s="47">
        <f t="shared" si="147"/>
        <v>0</v>
      </c>
      <c r="AG307" s="31">
        <f t="shared" si="148"/>
        <v>0</v>
      </c>
      <c r="AH307" s="48">
        <f t="shared" si="149"/>
        <v>0</v>
      </c>
      <c r="AI307" s="33">
        <f t="shared" si="150"/>
        <v>0</v>
      </c>
      <c r="AJ307" s="33">
        <f t="shared" si="151"/>
        <v>0</v>
      </c>
      <c r="AK307" s="33">
        <f t="shared" si="152"/>
        <v>0</v>
      </c>
      <c r="AL307" s="33">
        <f t="shared" si="153"/>
        <v>0</v>
      </c>
      <c r="AM307" s="34">
        <f t="shared" si="154"/>
        <v>0</v>
      </c>
    </row>
    <row r="308" spans="1:39" ht="15.75" customHeight="1" x14ac:dyDescent="0.3">
      <c r="A308" s="166" t="s">
        <v>1513</v>
      </c>
      <c r="B308" s="99">
        <v>7760</v>
      </c>
      <c r="C308" s="99">
        <v>50287</v>
      </c>
      <c r="D308" s="165">
        <v>45071</v>
      </c>
      <c r="E308" s="165">
        <v>45408</v>
      </c>
      <c r="F308" s="166">
        <v>4</v>
      </c>
      <c r="G308" s="178">
        <v>3.14</v>
      </c>
      <c r="H308" s="181">
        <v>0.25</v>
      </c>
      <c r="I308" s="180">
        <v>7.4399999999999994E-2</v>
      </c>
      <c r="J308" s="21">
        <f t="shared" si="125"/>
        <v>0.85999999999999988</v>
      </c>
      <c r="K308" s="21" t="str">
        <f t="shared" si="126"/>
        <v>Y</v>
      </c>
      <c r="L308" s="37" t="str">
        <f t="shared" si="127"/>
        <v>NA</v>
      </c>
      <c r="M308" s="8" t="str">
        <f t="shared" si="128"/>
        <v>Y</v>
      </c>
      <c r="N308" s="42">
        <f t="shared" si="129"/>
        <v>4</v>
      </c>
      <c r="O308" s="43">
        <f t="shared" si="130"/>
        <v>200000</v>
      </c>
      <c r="P308" s="43" t="str">
        <f t="shared" si="131"/>
        <v>NA</v>
      </c>
      <c r="Q308" s="24">
        <f t="shared" si="132"/>
        <v>8337.344000000001</v>
      </c>
      <c r="R308" s="43">
        <f t="shared" si="133"/>
        <v>0</v>
      </c>
      <c r="S308" s="24">
        <f t="shared" si="134"/>
        <v>1000000</v>
      </c>
      <c r="T308" s="25" t="str">
        <f t="shared" si="135"/>
        <v>N</v>
      </c>
      <c r="U308" s="44">
        <f t="shared" si="136"/>
        <v>3</v>
      </c>
      <c r="V308" s="45">
        <f t="shared" si="137"/>
        <v>20000</v>
      </c>
      <c r="W308" s="45">
        <f t="shared" si="138"/>
        <v>65000</v>
      </c>
      <c r="X308" s="28">
        <f t="shared" si="139"/>
        <v>8957.642393600001</v>
      </c>
      <c r="Y308" s="28">
        <f t="shared" si="140"/>
        <v>0</v>
      </c>
      <c r="Z308" s="45">
        <f t="shared" si="141"/>
        <v>0</v>
      </c>
      <c r="AA308" s="29" t="str">
        <f t="shared" si="142"/>
        <v>N</v>
      </c>
      <c r="AB308" s="46">
        <f t="shared" si="143"/>
        <v>2</v>
      </c>
      <c r="AC308" s="31">
        <f t="shared" si="144"/>
        <v>20000</v>
      </c>
      <c r="AD308" s="31">
        <f t="shared" si="145"/>
        <v>65000</v>
      </c>
      <c r="AE308" s="31">
        <f t="shared" si="146"/>
        <v>0</v>
      </c>
      <c r="AF308" s="47">
        <f t="shared" si="147"/>
        <v>9624.0909876838414</v>
      </c>
      <c r="AG308" s="31">
        <f t="shared" si="148"/>
        <v>0</v>
      </c>
      <c r="AH308" s="48">
        <f t="shared" si="149"/>
        <v>1</v>
      </c>
      <c r="AI308" s="33">
        <f t="shared" si="150"/>
        <v>20000</v>
      </c>
      <c r="AJ308" s="33">
        <f t="shared" si="151"/>
        <v>65000</v>
      </c>
      <c r="AK308" s="33">
        <f t="shared" si="152"/>
        <v>0</v>
      </c>
      <c r="AL308" s="33">
        <f t="shared" si="153"/>
        <v>10340.12335716752</v>
      </c>
      <c r="AM308" s="34">
        <f t="shared" si="154"/>
        <v>19964.21434485136</v>
      </c>
    </row>
    <row r="309" spans="1:39" ht="15.75" customHeight="1" x14ac:dyDescent="0.3">
      <c r="A309" s="166" t="s">
        <v>1514</v>
      </c>
      <c r="B309" s="99">
        <v>21965</v>
      </c>
      <c r="C309" s="99">
        <v>111516</v>
      </c>
      <c r="D309" s="165">
        <v>45161</v>
      </c>
      <c r="E309" s="165">
        <v>45287</v>
      </c>
      <c r="F309" s="166">
        <v>4</v>
      </c>
      <c r="G309" s="178">
        <v>1.25</v>
      </c>
      <c r="H309" s="181">
        <v>0.25</v>
      </c>
      <c r="I309" s="180">
        <v>6.9900000000000004E-2</v>
      </c>
      <c r="J309" s="21">
        <f t="shared" si="125"/>
        <v>2.75</v>
      </c>
      <c r="K309" s="21" t="str">
        <f t="shared" si="126"/>
        <v>Y</v>
      </c>
      <c r="L309" s="37" t="str">
        <f t="shared" si="127"/>
        <v>NA</v>
      </c>
      <c r="M309" s="8" t="str">
        <f t="shared" si="128"/>
        <v>Y</v>
      </c>
      <c r="N309" s="42">
        <f t="shared" si="129"/>
        <v>11</v>
      </c>
      <c r="O309" s="43">
        <f t="shared" si="130"/>
        <v>200000</v>
      </c>
      <c r="P309" s="43" t="str">
        <f t="shared" si="131"/>
        <v>NA</v>
      </c>
      <c r="Q309" s="24">
        <f t="shared" si="132"/>
        <v>23500.353500000001</v>
      </c>
      <c r="R309" s="43">
        <f t="shared" si="133"/>
        <v>0</v>
      </c>
      <c r="S309" s="24">
        <f t="shared" si="134"/>
        <v>1000000</v>
      </c>
      <c r="T309" s="25" t="str">
        <f t="shared" si="135"/>
        <v>Y</v>
      </c>
      <c r="U309" s="44">
        <f t="shared" si="136"/>
        <v>10</v>
      </c>
      <c r="V309" s="45">
        <f t="shared" si="137"/>
        <v>200000</v>
      </c>
      <c r="W309" s="45">
        <f t="shared" si="138"/>
        <v>1000000</v>
      </c>
      <c r="X309" s="28">
        <f t="shared" si="139"/>
        <v>25143.028209650001</v>
      </c>
      <c r="Y309" s="28">
        <f t="shared" si="140"/>
        <v>0</v>
      </c>
      <c r="Z309" s="45" t="str">
        <f t="shared" si="141"/>
        <v>NA</v>
      </c>
      <c r="AA309" s="29" t="str">
        <f t="shared" si="142"/>
        <v>Y</v>
      </c>
      <c r="AB309" s="46">
        <f t="shared" si="143"/>
        <v>9</v>
      </c>
      <c r="AC309" s="31">
        <f t="shared" si="144"/>
        <v>200000</v>
      </c>
      <c r="AD309" s="31">
        <f t="shared" si="145"/>
        <v>1000000</v>
      </c>
      <c r="AE309" s="31">
        <f t="shared" si="146"/>
        <v>26900.525881504538</v>
      </c>
      <c r="AF309" s="47">
        <f t="shared" si="147"/>
        <v>0</v>
      </c>
      <c r="AG309" s="31" t="str">
        <f t="shared" si="148"/>
        <v>NA</v>
      </c>
      <c r="AH309" s="48">
        <f t="shared" si="149"/>
        <v>8</v>
      </c>
      <c r="AI309" s="33">
        <f t="shared" si="150"/>
        <v>20000</v>
      </c>
      <c r="AJ309" s="33">
        <f t="shared" si="151"/>
        <v>65000</v>
      </c>
      <c r="AK309" s="33">
        <f t="shared" si="152"/>
        <v>20000</v>
      </c>
      <c r="AL309" s="33">
        <f t="shared" si="153"/>
        <v>8780.8726406217065</v>
      </c>
      <c r="AM309" s="34">
        <f t="shared" si="154"/>
        <v>8780.8726406217065</v>
      </c>
    </row>
    <row r="310" spans="1:39" ht="15.75" customHeight="1" x14ac:dyDescent="0.3">
      <c r="A310" s="166" t="s">
        <v>1515</v>
      </c>
      <c r="B310" s="99">
        <v>17644</v>
      </c>
      <c r="C310" s="99">
        <v>42421</v>
      </c>
      <c r="D310" s="165">
        <v>45711</v>
      </c>
      <c r="E310" s="165">
        <v>45996</v>
      </c>
      <c r="F310" s="166">
        <v>2</v>
      </c>
      <c r="G310" s="178">
        <v>1.1000000000000001</v>
      </c>
      <c r="H310" s="181">
        <v>0.25</v>
      </c>
      <c r="I310" s="180">
        <v>8.4099999999999994E-2</v>
      </c>
      <c r="J310" s="21">
        <f t="shared" si="125"/>
        <v>0.89999999999999991</v>
      </c>
      <c r="K310" s="21" t="str">
        <f t="shared" si="126"/>
        <v>Y</v>
      </c>
      <c r="L310" s="37" t="str">
        <f t="shared" si="127"/>
        <v>NA</v>
      </c>
      <c r="M310" s="8" t="str">
        <f t="shared" si="128"/>
        <v>Y</v>
      </c>
      <c r="N310" s="42">
        <f t="shared" si="129"/>
        <v>4</v>
      </c>
      <c r="O310" s="43">
        <f t="shared" si="130"/>
        <v>200000</v>
      </c>
      <c r="P310" s="43" t="str">
        <f t="shared" si="131"/>
        <v>NA</v>
      </c>
      <c r="Q310" s="24">
        <f t="shared" si="132"/>
        <v>19127.860400000001</v>
      </c>
      <c r="R310" s="43">
        <f t="shared" si="133"/>
        <v>0</v>
      </c>
      <c r="S310" s="24">
        <f t="shared" si="134"/>
        <v>1000000</v>
      </c>
      <c r="T310" s="25" t="str">
        <f t="shared" si="135"/>
        <v>N</v>
      </c>
      <c r="U310" s="44">
        <f t="shared" si="136"/>
        <v>3</v>
      </c>
      <c r="V310" s="45">
        <f t="shared" si="137"/>
        <v>20000</v>
      </c>
      <c r="W310" s="45">
        <f t="shared" si="138"/>
        <v>65000</v>
      </c>
      <c r="X310" s="28">
        <f t="shared" si="139"/>
        <v>20000</v>
      </c>
      <c r="Y310" s="28">
        <f t="shared" si="140"/>
        <v>736.51345964000211</v>
      </c>
      <c r="Z310" s="45">
        <f t="shared" si="141"/>
        <v>0</v>
      </c>
      <c r="AA310" s="29" t="str">
        <f t="shared" si="142"/>
        <v>N</v>
      </c>
      <c r="AB310" s="46">
        <f t="shared" si="143"/>
        <v>2</v>
      </c>
      <c r="AC310" s="31">
        <f t="shared" si="144"/>
        <v>20000</v>
      </c>
      <c r="AD310" s="31">
        <f t="shared" si="145"/>
        <v>65000</v>
      </c>
      <c r="AE310" s="31">
        <f t="shared" si="146"/>
        <v>0</v>
      </c>
      <c r="AF310" s="47">
        <f t="shared" si="147"/>
        <v>22480.454241595729</v>
      </c>
      <c r="AG310" s="31">
        <f t="shared" si="148"/>
        <v>0</v>
      </c>
      <c r="AH310" s="48">
        <f t="shared" si="149"/>
        <v>1</v>
      </c>
      <c r="AI310" s="33">
        <f t="shared" si="150"/>
        <v>20000</v>
      </c>
      <c r="AJ310" s="33">
        <f t="shared" si="151"/>
        <v>65000</v>
      </c>
      <c r="AK310" s="33">
        <f t="shared" si="152"/>
        <v>0</v>
      </c>
      <c r="AL310" s="33">
        <f t="shared" si="153"/>
        <v>24371.060443313931</v>
      </c>
      <c r="AM310" s="34">
        <f t="shared" si="154"/>
        <v>47588.028144549666</v>
      </c>
    </row>
    <row r="311" spans="1:39" ht="15.75" customHeight="1" x14ac:dyDescent="0.3">
      <c r="A311" s="166" t="s">
        <v>1516</v>
      </c>
      <c r="B311" s="99">
        <v>17675</v>
      </c>
      <c r="C311" s="99">
        <v>102173</v>
      </c>
      <c r="D311" s="165">
        <v>45343</v>
      </c>
      <c r="E311" s="165">
        <v>45560</v>
      </c>
      <c r="F311" s="166">
        <v>2</v>
      </c>
      <c r="G311" s="178">
        <v>1.55</v>
      </c>
      <c r="H311" s="181">
        <v>0.25</v>
      </c>
      <c r="I311" s="180">
        <v>1.6199999999999999E-2</v>
      </c>
      <c r="J311" s="21">
        <f t="shared" si="125"/>
        <v>0.44999999999999996</v>
      </c>
      <c r="K311" s="21" t="str">
        <f t="shared" si="126"/>
        <v>Y</v>
      </c>
      <c r="L311" s="37" t="str">
        <f t="shared" si="127"/>
        <v>NA</v>
      </c>
      <c r="M311" s="8" t="str">
        <f t="shared" si="128"/>
        <v>Y</v>
      </c>
      <c r="N311" s="42">
        <f t="shared" si="129"/>
        <v>2</v>
      </c>
      <c r="O311" s="43">
        <f t="shared" si="130"/>
        <v>200000</v>
      </c>
      <c r="P311" s="43" t="str">
        <f t="shared" si="131"/>
        <v>NA</v>
      </c>
      <c r="Q311" s="24">
        <f t="shared" si="132"/>
        <v>17961.334999999999</v>
      </c>
      <c r="R311" s="43">
        <f t="shared" si="133"/>
        <v>0</v>
      </c>
      <c r="S311" s="24">
        <f t="shared" si="134"/>
        <v>1000000</v>
      </c>
      <c r="T311" s="25" t="str">
        <f t="shared" si="135"/>
        <v>N</v>
      </c>
      <c r="U311" s="44">
        <f t="shared" si="136"/>
        <v>1</v>
      </c>
      <c r="V311" s="45">
        <f t="shared" si="137"/>
        <v>20000</v>
      </c>
      <c r="W311" s="45">
        <f t="shared" si="138"/>
        <v>65000</v>
      </c>
      <c r="X311" s="28">
        <f t="shared" si="139"/>
        <v>0</v>
      </c>
      <c r="Y311" s="28">
        <f t="shared" si="140"/>
        <v>18252.308626999999</v>
      </c>
      <c r="Z311" s="45">
        <f t="shared" si="141"/>
        <v>0</v>
      </c>
      <c r="AA311" s="29" t="str">
        <f t="shared" si="142"/>
        <v>N</v>
      </c>
      <c r="AB311" s="46">
        <f t="shared" si="143"/>
        <v>0</v>
      </c>
      <c r="AC311" s="31">
        <f t="shared" si="144"/>
        <v>0</v>
      </c>
      <c r="AD311" s="31">
        <f t="shared" si="145"/>
        <v>0</v>
      </c>
      <c r="AE311" s="31">
        <f t="shared" si="146"/>
        <v>0</v>
      </c>
      <c r="AF311" s="47">
        <f t="shared" si="147"/>
        <v>0</v>
      </c>
      <c r="AG311" s="31">
        <f t="shared" si="148"/>
        <v>0</v>
      </c>
      <c r="AH311" s="48">
        <f t="shared" si="149"/>
        <v>0</v>
      </c>
      <c r="AI311" s="33">
        <f t="shared" si="150"/>
        <v>0</v>
      </c>
      <c r="AJ311" s="33">
        <f t="shared" si="151"/>
        <v>0</v>
      </c>
      <c r="AK311" s="33">
        <f t="shared" si="152"/>
        <v>0</v>
      </c>
      <c r="AL311" s="33">
        <f t="shared" si="153"/>
        <v>0</v>
      </c>
      <c r="AM311" s="34">
        <f t="shared" si="154"/>
        <v>18252.308626999999</v>
      </c>
    </row>
    <row r="312" spans="1:39" ht="15.75" customHeight="1" x14ac:dyDescent="0.3">
      <c r="A312" s="166" t="s">
        <v>1517</v>
      </c>
      <c r="B312" s="99">
        <v>13591</v>
      </c>
      <c r="C312" s="99">
        <v>51868</v>
      </c>
      <c r="D312" s="165">
        <v>46123</v>
      </c>
      <c r="E312" s="165">
        <v>46183</v>
      </c>
      <c r="F312" s="166">
        <v>4</v>
      </c>
      <c r="G312" s="178">
        <v>2.08</v>
      </c>
      <c r="H312" s="181">
        <v>1</v>
      </c>
      <c r="I312" s="180">
        <v>4.4699999999999997E-2</v>
      </c>
      <c r="J312" s="21">
        <f t="shared" si="125"/>
        <v>1.92</v>
      </c>
      <c r="K312" s="21" t="str">
        <f t="shared" si="126"/>
        <v>Y</v>
      </c>
      <c r="L312" s="37" t="str">
        <f t="shared" si="127"/>
        <v>NA</v>
      </c>
      <c r="M312" s="8" t="str">
        <f t="shared" si="128"/>
        <v>Y</v>
      </c>
      <c r="N312" s="42">
        <f t="shared" si="129"/>
        <v>2</v>
      </c>
      <c r="O312" s="43">
        <f t="shared" si="130"/>
        <v>200000</v>
      </c>
      <c r="P312" s="43" t="str">
        <f t="shared" si="131"/>
        <v>NA</v>
      </c>
      <c r="Q312" s="24">
        <f t="shared" si="132"/>
        <v>14198.5177</v>
      </c>
      <c r="R312" s="43">
        <f t="shared" si="133"/>
        <v>0</v>
      </c>
      <c r="S312" s="24">
        <f t="shared" si="134"/>
        <v>1000000</v>
      </c>
      <c r="T312" s="25" t="str">
        <f t="shared" si="135"/>
        <v>Y</v>
      </c>
      <c r="U312" s="44">
        <f t="shared" si="136"/>
        <v>1</v>
      </c>
      <c r="V312" s="45">
        <f t="shared" si="137"/>
        <v>200000</v>
      </c>
      <c r="W312" s="45">
        <f t="shared" si="138"/>
        <v>1000000</v>
      </c>
      <c r="X312" s="28">
        <f t="shared" si="139"/>
        <v>14833.19144119</v>
      </c>
      <c r="Y312" s="28">
        <f t="shared" si="140"/>
        <v>0</v>
      </c>
      <c r="Z312" s="45" t="str">
        <f t="shared" si="141"/>
        <v>NA</v>
      </c>
      <c r="AA312" s="29" t="str">
        <f t="shared" si="142"/>
        <v>N</v>
      </c>
      <c r="AB312" s="46">
        <f t="shared" si="143"/>
        <v>0</v>
      </c>
      <c r="AC312" s="31">
        <f t="shared" si="144"/>
        <v>0</v>
      </c>
      <c r="AD312" s="31">
        <f t="shared" si="145"/>
        <v>0</v>
      </c>
      <c r="AE312" s="31">
        <f t="shared" si="146"/>
        <v>0</v>
      </c>
      <c r="AF312" s="47">
        <f t="shared" si="147"/>
        <v>0</v>
      </c>
      <c r="AG312" s="31">
        <f t="shared" si="148"/>
        <v>0</v>
      </c>
      <c r="AH312" s="48">
        <f t="shared" si="149"/>
        <v>0</v>
      </c>
      <c r="AI312" s="33">
        <f t="shared" si="150"/>
        <v>0</v>
      </c>
      <c r="AJ312" s="33">
        <f t="shared" si="151"/>
        <v>0</v>
      </c>
      <c r="AK312" s="33">
        <f t="shared" si="152"/>
        <v>0</v>
      </c>
      <c r="AL312" s="33">
        <f t="shared" si="153"/>
        <v>0</v>
      </c>
      <c r="AM312" s="34">
        <f t="shared" si="154"/>
        <v>0</v>
      </c>
    </row>
    <row r="313" spans="1:39" ht="15.75" customHeight="1" x14ac:dyDescent="0.3">
      <c r="A313" s="166" t="s">
        <v>1518</v>
      </c>
      <c r="B313" s="99">
        <v>22582</v>
      </c>
      <c r="C313" s="99">
        <v>103053</v>
      </c>
      <c r="D313" s="165">
        <v>44943</v>
      </c>
      <c r="E313" s="165">
        <v>45051</v>
      </c>
      <c r="F313" s="166">
        <v>4</v>
      </c>
      <c r="G313" s="178">
        <v>0.43</v>
      </c>
      <c r="H313" s="181">
        <v>0.25</v>
      </c>
      <c r="I313" s="180">
        <v>5.0799999999999998E-2</v>
      </c>
      <c r="J313" s="21">
        <f t="shared" si="125"/>
        <v>3.57</v>
      </c>
      <c r="K313" s="21" t="str">
        <f t="shared" si="126"/>
        <v>Y</v>
      </c>
      <c r="L313" s="37" t="str">
        <f t="shared" si="127"/>
        <v>NA</v>
      </c>
      <c r="M313" s="8" t="str">
        <f t="shared" si="128"/>
        <v>Y</v>
      </c>
      <c r="N313" s="42">
        <f t="shared" si="129"/>
        <v>15</v>
      </c>
      <c r="O313" s="43">
        <f t="shared" si="130"/>
        <v>200000</v>
      </c>
      <c r="P313" s="43" t="str">
        <f t="shared" si="131"/>
        <v>NA</v>
      </c>
      <c r="Q313" s="24">
        <f t="shared" si="132"/>
        <v>23729.1656</v>
      </c>
      <c r="R313" s="43">
        <f t="shared" si="133"/>
        <v>0</v>
      </c>
      <c r="S313" s="24">
        <f t="shared" si="134"/>
        <v>1000000</v>
      </c>
      <c r="T313" s="25" t="str">
        <f t="shared" si="135"/>
        <v>Y</v>
      </c>
      <c r="U313" s="44">
        <f t="shared" si="136"/>
        <v>14</v>
      </c>
      <c r="V313" s="45">
        <f t="shared" si="137"/>
        <v>200000</v>
      </c>
      <c r="W313" s="45">
        <f t="shared" si="138"/>
        <v>1000000</v>
      </c>
      <c r="X313" s="28">
        <f t="shared" si="139"/>
        <v>24934.607212479998</v>
      </c>
      <c r="Y313" s="28">
        <f t="shared" si="140"/>
        <v>0</v>
      </c>
      <c r="Z313" s="45" t="str">
        <f t="shared" si="141"/>
        <v>NA</v>
      </c>
      <c r="AA313" s="29" t="str">
        <f t="shared" si="142"/>
        <v>Y</v>
      </c>
      <c r="AB313" s="46">
        <f t="shared" si="143"/>
        <v>13</v>
      </c>
      <c r="AC313" s="31">
        <f t="shared" si="144"/>
        <v>200000</v>
      </c>
      <c r="AD313" s="31">
        <f t="shared" si="145"/>
        <v>1000000</v>
      </c>
      <c r="AE313" s="31">
        <f t="shared" si="146"/>
        <v>26201.285258873981</v>
      </c>
      <c r="AF313" s="47">
        <f t="shared" si="147"/>
        <v>0</v>
      </c>
      <c r="AG313" s="31" t="str">
        <f t="shared" si="148"/>
        <v>NA</v>
      </c>
      <c r="AH313" s="48">
        <f t="shared" si="149"/>
        <v>12</v>
      </c>
      <c r="AI313" s="33">
        <f t="shared" si="150"/>
        <v>20000</v>
      </c>
      <c r="AJ313" s="33">
        <f t="shared" si="151"/>
        <v>65000</v>
      </c>
      <c r="AK313" s="33">
        <f t="shared" si="152"/>
        <v>20000</v>
      </c>
      <c r="AL313" s="33">
        <f t="shared" si="153"/>
        <v>7532.3105500247766</v>
      </c>
      <c r="AM313" s="34">
        <f t="shared" si="154"/>
        <v>7532.3105500247766</v>
      </c>
    </row>
    <row r="314" spans="1:39" ht="15.75" customHeight="1" x14ac:dyDescent="0.3">
      <c r="A314" s="166" t="s">
        <v>1519</v>
      </c>
      <c r="B314" s="99">
        <v>22576</v>
      </c>
      <c r="C314" s="99">
        <v>75403</v>
      </c>
      <c r="D314" s="165">
        <v>45404</v>
      </c>
      <c r="E314" s="165">
        <v>45734</v>
      </c>
      <c r="F314" s="166">
        <v>2</v>
      </c>
      <c r="G314" s="178">
        <v>0.69</v>
      </c>
      <c r="H314" s="181">
        <v>1</v>
      </c>
      <c r="I314" s="180">
        <v>6.6100000000000006E-2</v>
      </c>
      <c r="J314" s="21">
        <f t="shared" si="125"/>
        <v>1.31</v>
      </c>
      <c r="K314" s="21" t="str">
        <f t="shared" si="126"/>
        <v>Y</v>
      </c>
      <c r="L314" s="37" t="str">
        <f t="shared" si="127"/>
        <v>NA</v>
      </c>
      <c r="M314" s="8" t="str">
        <f t="shared" si="128"/>
        <v>Y</v>
      </c>
      <c r="N314" s="42">
        <f t="shared" si="129"/>
        <v>2</v>
      </c>
      <c r="O314" s="43">
        <f t="shared" si="130"/>
        <v>200000</v>
      </c>
      <c r="P314" s="43" t="str">
        <f t="shared" si="131"/>
        <v>NA</v>
      </c>
      <c r="Q314" s="24">
        <f t="shared" si="132"/>
        <v>24068.2736</v>
      </c>
      <c r="R314" s="43">
        <f t="shared" si="133"/>
        <v>0</v>
      </c>
      <c r="S314" s="24">
        <f t="shared" si="134"/>
        <v>1000000</v>
      </c>
      <c r="T314" s="25" t="str">
        <f t="shared" si="135"/>
        <v>Y</v>
      </c>
      <c r="U314" s="44">
        <f t="shared" si="136"/>
        <v>1</v>
      </c>
      <c r="V314" s="45">
        <f t="shared" si="137"/>
        <v>200000</v>
      </c>
      <c r="W314" s="45">
        <f t="shared" si="138"/>
        <v>1000000</v>
      </c>
      <c r="X314" s="28">
        <f t="shared" si="139"/>
        <v>25659.186484960002</v>
      </c>
      <c r="Y314" s="28">
        <f t="shared" si="140"/>
        <v>0</v>
      </c>
      <c r="Z314" s="45" t="str">
        <f t="shared" si="141"/>
        <v>NA</v>
      </c>
      <c r="AA314" s="29" t="str">
        <f t="shared" si="142"/>
        <v>N</v>
      </c>
      <c r="AB314" s="46">
        <f t="shared" si="143"/>
        <v>0</v>
      </c>
      <c r="AC314" s="31">
        <f t="shared" si="144"/>
        <v>0</v>
      </c>
      <c r="AD314" s="31">
        <f t="shared" si="145"/>
        <v>0</v>
      </c>
      <c r="AE314" s="31">
        <f t="shared" si="146"/>
        <v>0</v>
      </c>
      <c r="AF314" s="47">
        <f t="shared" si="147"/>
        <v>0</v>
      </c>
      <c r="AG314" s="31">
        <f t="shared" si="148"/>
        <v>0</v>
      </c>
      <c r="AH314" s="48">
        <f t="shared" si="149"/>
        <v>0</v>
      </c>
      <c r="AI314" s="33">
        <f t="shared" si="150"/>
        <v>0</v>
      </c>
      <c r="AJ314" s="33">
        <f t="shared" si="151"/>
        <v>0</v>
      </c>
      <c r="AK314" s="33">
        <f t="shared" si="152"/>
        <v>0</v>
      </c>
      <c r="AL314" s="33">
        <f t="shared" si="153"/>
        <v>0</v>
      </c>
      <c r="AM314" s="34">
        <f t="shared" si="154"/>
        <v>0</v>
      </c>
    </row>
    <row r="315" spans="1:39" ht="15.75" customHeight="1" x14ac:dyDescent="0.3">
      <c r="A315" s="166" t="s">
        <v>1520</v>
      </c>
      <c r="B315" s="99">
        <v>13011</v>
      </c>
      <c r="C315" s="99">
        <v>34311</v>
      </c>
      <c r="D315" s="165">
        <v>45315</v>
      </c>
      <c r="E315" s="165">
        <v>45404</v>
      </c>
      <c r="F315" s="166">
        <v>4</v>
      </c>
      <c r="G315" s="178">
        <v>2.4900000000000002</v>
      </c>
      <c r="H315" s="181">
        <v>0.25</v>
      </c>
      <c r="I315" s="180">
        <v>3.6700000000000003E-2</v>
      </c>
      <c r="J315" s="21">
        <f t="shared" ref="J315:J378" si="155">MAX(0, F315-G315)</f>
        <v>1.5099999999999998</v>
      </c>
      <c r="K315" s="21" t="str">
        <f t="shared" ref="K315:K378" si="156">IF(
  AND(
    E315 &gt;= D315-10,
    E315 &lt;= DATE(2028,6,30),
    J315 &gt; 0
  ),
  "Y",
  "N"
)</f>
        <v>Y</v>
      </c>
      <c r="L315" s="37" t="str">
        <f t="shared" ref="L315:L378" si="157">IF(
  J315=0,
  0,
  IF(
    K315="Y",
    "NA",
    MAX(0, 65000-C315)
  )
)</f>
        <v>NA</v>
      </c>
      <c r="M315" s="8" t="str">
        <f t="shared" ref="M315:M378" si="158">IF(AND(K315="Y",J315&gt;0),"Y","N")</f>
        <v>Y</v>
      </c>
      <c r="N315" s="42">
        <f t="shared" ref="N315:N378" si="159">ROUNDUP(J315/H315, 0)</f>
        <v>7</v>
      </c>
      <c r="O315" s="43">
        <f t="shared" ref="O315:O378" si="160">IF(
  N315=0,
  0,
  IF(
    M315="Y",
    200000,
    20000
  )
)</f>
        <v>200000</v>
      </c>
      <c r="P315" s="43" t="str">
        <f t="shared" ref="P315:P378" si="161">IF(
  N315=0,
  0,
  IF(
    M315="Y",
    "NA",
    MAX(0, 65000)
  )
)</f>
        <v>NA</v>
      </c>
      <c r="Q315" s="24">
        <f t="shared" ref="Q315:Q378" si="162">IF(
  N315=0,
  0,
  MAX(0, MIN(B315*(1+I315), O315, L315))
)</f>
        <v>13488.503699999999</v>
      </c>
      <c r="R315" s="43">
        <f t="shared" ref="R315:R378" si="163">IF(
  N315=0,
  0,
  MAX(0, (B315*(1+I315))-Q315)
)</f>
        <v>0</v>
      </c>
      <c r="S315" s="24">
        <f t="shared" ref="S315:S378" si="164">IF(
    M315="Y",
    1000000,
    MAX(0, 65000-C315-Q315)
  )</f>
        <v>1000000</v>
      </c>
      <c r="T315" s="25" t="str">
        <f t="shared" ref="T315:T378" si="165">IF(AND(K315="Y",J315&gt;1),"Y","N")</f>
        <v>Y</v>
      </c>
      <c r="U315" s="44">
        <f t="shared" ref="U315:U378" si="166">MAX(0,(N315-1))</f>
        <v>6</v>
      </c>
      <c r="V315" s="45">
        <f t="shared" ref="V315:V378" si="167">IF(
  U315=0,
  0,
  IF(
    T315="Y",
    200000,
    20000
  )
)</f>
        <v>200000</v>
      </c>
      <c r="W315" s="45">
        <f t="shared" ref="W315:W378" si="168">IF(
  U315=0,
  0,
  IF(
    T315="Y",
    1000000,
    MAX(0, 65000)
  )
)</f>
        <v>1000000</v>
      </c>
      <c r="X315" s="28">
        <f t="shared" ref="X315:X378" si="169">IF(
  U315=0,
  0,
  MAX(0, MIN(B315*(1+I315)*(1+I315), V315, S315, (W315-C315))
)
)</f>
        <v>13983.531785789999</v>
      </c>
      <c r="Y315" s="28">
        <f t="shared" ref="Y315:Y378" si="170">IF(
  U315=0,
  0,
  MAX(0, (B315*(1+I315)*(1+I315)-X315)
)
)</f>
        <v>0</v>
      </c>
      <c r="Z315" s="45" t="str">
        <f t="shared" ref="Z315:Z378" si="171">IF(
    T315="Y",
    "NA",
    MAX(0, W315-C315-Q315-X315)
  )</f>
        <v>NA</v>
      </c>
      <c r="AA315" s="29" t="str">
        <f t="shared" ref="AA315:AA378" si="172">IF(AND(K315="Y",J315&gt;2),"Y","N")</f>
        <v>N</v>
      </c>
      <c r="AB315" s="46">
        <f t="shared" ref="AB315:AB378" si="173">MAX(0,(U315-1))</f>
        <v>5</v>
      </c>
      <c r="AC315" s="31">
        <f t="shared" ref="AC315:AC378" si="174">IF(
  AB315=0,
  0,
  IF(
    AA315="Y",
    200000,
    20000
  )
)</f>
        <v>20000</v>
      </c>
      <c r="AD315" s="31">
        <f t="shared" ref="AD315:AD378" si="175">IF(
  AB315=0,
  0,
  IF(
    AA315="Y",
    1000000,
    MAX(0, 65000)
  )
)</f>
        <v>65000</v>
      </c>
      <c r="AE315" s="31">
        <f t="shared" ref="AE315:AE378" si="176">IF(
  AB315=0,
  0,
  MAX(0, MIN(B315*(1+I315)*(1+I315)*(1+I315), AC315, Z315))
)</f>
        <v>14496.727402328492</v>
      </c>
      <c r="AF315" s="47">
        <f t="shared" ref="AF315:AF378" si="177">IF(
  AB315=0,
  0,
  MAX(0, (B315*(1+I315)*(1+I315)*(1+I315)-AE315)
)
)</f>
        <v>0</v>
      </c>
      <c r="AG315" s="31">
        <f t="shared" ref="AG315:AG378" si="178">IF(
    AA315="Y",
    "NA",
    MAX(0, AD315-C315-Q315-X315-AE315)
  )</f>
        <v>0</v>
      </c>
      <c r="AH315" s="48">
        <f t="shared" si="149"/>
        <v>4</v>
      </c>
      <c r="AI315" s="33">
        <f t="shared" si="150"/>
        <v>20000</v>
      </c>
      <c r="AJ315" s="33">
        <f t="shared" si="151"/>
        <v>65000</v>
      </c>
      <c r="AK315" s="33">
        <f t="shared" si="152"/>
        <v>0</v>
      </c>
      <c r="AL315" s="33">
        <f t="shared" si="153"/>
        <v>15028.757297993947</v>
      </c>
      <c r="AM315" s="34">
        <f t="shared" si="154"/>
        <v>15028.757297993947</v>
      </c>
    </row>
    <row r="316" spans="1:39" ht="15.75" customHeight="1" x14ac:dyDescent="0.3">
      <c r="A316" s="166" t="s">
        <v>1521</v>
      </c>
      <c r="B316" s="99">
        <v>5415</v>
      </c>
      <c r="C316" s="99">
        <v>33399</v>
      </c>
      <c r="D316" s="165">
        <v>44768</v>
      </c>
      <c r="E316" s="165">
        <v>44803</v>
      </c>
      <c r="F316" s="166">
        <v>2</v>
      </c>
      <c r="G316" s="178">
        <v>1.04</v>
      </c>
      <c r="H316" s="181">
        <v>0.75</v>
      </c>
      <c r="I316" s="180">
        <v>5.16E-2</v>
      </c>
      <c r="J316" s="21">
        <f t="shared" si="155"/>
        <v>0.96</v>
      </c>
      <c r="K316" s="21" t="str">
        <f t="shared" si="156"/>
        <v>Y</v>
      </c>
      <c r="L316" s="37" t="str">
        <f t="shared" si="157"/>
        <v>NA</v>
      </c>
      <c r="M316" s="8" t="str">
        <f t="shared" si="158"/>
        <v>Y</v>
      </c>
      <c r="N316" s="42">
        <f t="shared" si="159"/>
        <v>2</v>
      </c>
      <c r="O316" s="43">
        <f t="shared" si="160"/>
        <v>200000</v>
      </c>
      <c r="P316" s="43" t="str">
        <f t="shared" si="161"/>
        <v>NA</v>
      </c>
      <c r="Q316" s="24">
        <f t="shared" si="162"/>
        <v>5694.4140000000007</v>
      </c>
      <c r="R316" s="43">
        <f t="shared" si="163"/>
        <v>0</v>
      </c>
      <c r="S316" s="24">
        <f t="shared" si="164"/>
        <v>1000000</v>
      </c>
      <c r="T316" s="25" t="str">
        <f t="shared" si="165"/>
        <v>N</v>
      </c>
      <c r="U316" s="44">
        <f t="shared" si="166"/>
        <v>1</v>
      </c>
      <c r="V316" s="45">
        <f t="shared" si="167"/>
        <v>20000</v>
      </c>
      <c r="W316" s="45">
        <f t="shared" si="168"/>
        <v>65000</v>
      </c>
      <c r="X316" s="28">
        <f t="shared" si="169"/>
        <v>5988.2457624000008</v>
      </c>
      <c r="Y316" s="28">
        <f t="shared" si="170"/>
        <v>0</v>
      </c>
      <c r="Z316" s="45">
        <f t="shared" si="171"/>
        <v>19918.340237599998</v>
      </c>
      <c r="AA316" s="29" t="str">
        <f t="shared" si="172"/>
        <v>N</v>
      </c>
      <c r="AB316" s="46">
        <f t="shared" si="173"/>
        <v>0</v>
      </c>
      <c r="AC316" s="31">
        <f t="shared" si="174"/>
        <v>0</v>
      </c>
      <c r="AD316" s="31">
        <f t="shared" si="175"/>
        <v>0</v>
      </c>
      <c r="AE316" s="31">
        <f t="shared" si="176"/>
        <v>0</v>
      </c>
      <c r="AF316" s="47">
        <f t="shared" si="177"/>
        <v>0</v>
      </c>
      <c r="AG316" s="31">
        <f t="shared" si="178"/>
        <v>0</v>
      </c>
      <c r="AH316" s="48">
        <f t="shared" si="149"/>
        <v>0</v>
      </c>
      <c r="AI316" s="33">
        <f t="shared" si="150"/>
        <v>0</v>
      </c>
      <c r="AJ316" s="33">
        <f t="shared" si="151"/>
        <v>0</v>
      </c>
      <c r="AK316" s="33">
        <f t="shared" si="152"/>
        <v>0</v>
      </c>
      <c r="AL316" s="33">
        <f t="shared" si="153"/>
        <v>0</v>
      </c>
      <c r="AM316" s="34">
        <f t="shared" si="154"/>
        <v>0</v>
      </c>
    </row>
    <row r="317" spans="1:39" ht="15.75" customHeight="1" x14ac:dyDescent="0.3">
      <c r="A317" s="166" t="s">
        <v>1522</v>
      </c>
      <c r="B317" s="99">
        <v>17185</v>
      </c>
      <c r="C317" s="99">
        <v>43822</v>
      </c>
      <c r="D317" s="165">
        <v>44669</v>
      </c>
      <c r="E317" s="165">
        <v>44836</v>
      </c>
      <c r="F317" s="166">
        <v>2</v>
      </c>
      <c r="G317" s="178">
        <v>1.57</v>
      </c>
      <c r="H317" s="181">
        <v>0.25</v>
      </c>
      <c r="I317" s="180">
        <v>3.85E-2</v>
      </c>
      <c r="J317" s="21">
        <f t="shared" si="155"/>
        <v>0.42999999999999994</v>
      </c>
      <c r="K317" s="21" t="str">
        <f t="shared" si="156"/>
        <v>Y</v>
      </c>
      <c r="L317" s="37" t="str">
        <f t="shared" si="157"/>
        <v>NA</v>
      </c>
      <c r="M317" s="8" t="str">
        <f t="shared" si="158"/>
        <v>Y</v>
      </c>
      <c r="N317" s="42">
        <f t="shared" si="159"/>
        <v>2</v>
      </c>
      <c r="O317" s="43">
        <f t="shared" si="160"/>
        <v>200000</v>
      </c>
      <c r="P317" s="43" t="str">
        <f t="shared" si="161"/>
        <v>NA</v>
      </c>
      <c r="Q317" s="24">
        <f t="shared" si="162"/>
        <v>17846.622500000001</v>
      </c>
      <c r="R317" s="43">
        <f t="shared" si="163"/>
        <v>0</v>
      </c>
      <c r="S317" s="24">
        <f t="shared" si="164"/>
        <v>1000000</v>
      </c>
      <c r="T317" s="25" t="str">
        <f t="shared" si="165"/>
        <v>N</v>
      </c>
      <c r="U317" s="44">
        <f t="shared" si="166"/>
        <v>1</v>
      </c>
      <c r="V317" s="45">
        <f t="shared" si="167"/>
        <v>20000</v>
      </c>
      <c r="W317" s="45">
        <f t="shared" si="168"/>
        <v>65000</v>
      </c>
      <c r="X317" s="28">
        <f t="shared" si="169"/>
        <v>18533.71746625</v>
      </c>
      <c r="Y317" s="28">
        <f t="shared" si="170"/>
        <v>0</v>
      </c>
      <c r="Z317" s="45">
        <f t="shared" si="171"/>
        <v>0</v>
      </c>
      <c r="AA317" s="29" t="str">
        <f t="shared" si="172"/>
        <v>N</v>
      </c>
      <c r="AB317" s="46">
        <f t="shared" si="173"/>
        <v>0</v>
      </c>
      <c r="AC317" s="31">
        <f t="shared" si="174"/>
        <v>0</v>
      </c>
      <c r="AD317" s="31">
        <f t="shared" si="175"/>
        <v>0</v>
      </c>
      <c r="AE317" s="31">
        <f t="shared" si="176"/>
        <v>0</v>
      </c>
      <c r="AF317" s="47">
        <f t="shared" si="177"/>
        <v>0</v>
      </c>
      <c r="AG317" s="31">
        <f t="shared" si="178"/>
        <v>0</v>
      </c>
      <c r="AH317" s="48">
        <f t="shared" si="149"/>
        <v>0</v>
      </c>
      <c r="AI317" s="33">
        <f t="shared" si="150"/>
        <v>0</v>
      </c>
      <c r="AJ317" s="33">
        <f t="shared" si="151"/>
        <v>0</v>
      </c>
      <c r="AK317" s="33">
        <f t="shared" si="152"/>
        <v>0</v>
      </c>
      <c r="AL317" s="33">
        <f t="shared" si="153"/>
        <v>0</v>
      </c>
      <c r="AM317" s="34">
        <f t="shared" si="154"/>
        <v>0</v>
      </c>
    </row>
    <row r="318" spans="1:39" ht="15.75" customHeight="1" x14ac:dyDescent="0.3">
      <c r="A318" s="166" t="s">
        <v>1523</v>
      </c>
      <c r="B318" s="99">
        <v>22165</v>
      </c>
      <c r="C318" s="99">
        <v>40536</v>
      </c>
      <c r="D318" s="165">
        <v>45666</v>
      </c>
      <c r="E318" s="165">
        <v>45991</v>
      </c>
      <c r="F318" s="166">
        <v>2</v>
      </c>
      <c r="G318" s="178">
        <v>1.04</v>
      </c>
      <c r="H318" s="181">
        <v>0.75</v>
      </c>
      <c r="I318" s="180">
        <v>1.89E-2</v>
      </c>
      <c r="J318" s="21">
        <f t="shared" si="155"/>
        <v>0.96</v>
      </c>
      <c r="K318" s="21" t="str">
        <f t="shared" si="156"/>
        <v>Y</v>
      </c>
      <c r="L318" s="37" t="str">
        <f t="shared" si="157"/>
        <v>NA</v>
      </c>
      <c r="M318" s="8" t="str">
        <f t="shared" si="158"/>
        <v>Y</v>
      </c>
      <c r="N318" s="42">
        <f t="shared" si="159"/>
        <v>2</v>
      </c>
      <c r="O318" s="43">
        <f t="shared" si="160"/>
        <v>200000</v>
      </c>
      <c r="P318" s="43" t="str">
        <f t="shared" si="161"/>
        <v>NA</v>
      </c>
      <c r="Q318" s="24">
        <f t="shared" si="162"/>
        <v>22583.9185</v>
      </c>
      <c r="R318" s="43">
        <f t="shared" si="163"/>
        <v>0</v>
      </c>
      <c r="S318" s="24">
        <f t="shared" si="164"/>
        <v>1000000</v>
      </c>
      <c r="T318" s="25" t="str">
        <f t="shared" si="165"/>
        <v>N</v>
      </c>
      <c r="U318" s="44">
        <f t="shared" si="166"/>
        <v>1</v>
      </c>
      <c r="V318" s="45">
        <f t="shared" si="167"/>
        <v>20000</v>
      </c>
      <c r="W318" s="45">
        <f t="shared" si="168"/>
        <v>65000</v>
      </c>
      <c r="X318" s="28">
        <f t="shared" si="169"/>
        <v>20000</v>
      </c>
      <c r="Y318" s="28">
        <f t="shared" si="170"/>
        <v>3010.7545596499986</v>
      </c>
      <c r="Z318" s="45">
        <f t="shared" si="171"/>
        <v>0</v>
      </c>
      <c r="AA318" s="29" t="str">
        <f t="shared" si="172"/>
        <v>N</v>
      </c>
      <c r="AB318" s="46">
        <f t="shared" si="173"/>
        <v>0</v>
      </c>
      <c r="AC318" s="31">
        <f t="shared" si="174"/>
        <v>0</v>
      </c>
      <c r="AD318" s="31">
        <f t="shared" si="175"/>
        <v>0</v>
      </c>
      <c r="AE318" s="31">
        <f t="shared" si="176"/>
        <v>0</v>
      </c>
      <c r="AF318" s="47">
        <f t="shared" si="177"/>
        <v>0</v>
      </c>
      <c r="AG318" s="31">
        <f t="shared" si="178"/>
        <v>0</v>
      </c>
      <c r="AH318" s="48">
        <f t="shared" si="149"/>
        <v>0</v>
      </c>
      <c r="AI318" s="33">
        <f t="shared" si="150"/>
        <v>0</v>
      </c>
      <c r="AJ318" s="33">
        <f t="shared" si="151"/>
        <v>0</v>
      </c>
      <c r="AK318" s="33">
        <f t="shared" si="152"/>
        <v>0</v>
      </c>
      <c r="AL318" s="33">
        <f t="shared" si="153"/>
        <v>0</v>
      </c>
      <c r="AM318" s="34">
        <f t="shared" si="154"/>
        <v>3010.7545596499986</v>
      </c>
    </row>
    <row r="319" spans="1:39" ht="15.75" customHeight="1" x14ac:dyDescent="0.3">
      <c r="A319" s="166" t="s">
        <v>1524</v>
      </c>
      <c r="B319" s="99">
        <v>17048</v>
      </c>
      <c r="C319" s="99">
        <v>47666</v>
      </c>
      <c r="D319" s="165">
        <v>45682</v>
      </c>
      <c r="E319" s="165">
        <v>45764</v>
      </c>
      <c r="F319" s="166">
        <v>2</v>
      </c>
      <c r="G319" s="178">
        <v>0.53</v>
      </c>
      <c r="H319" s="181">
        <v>0.25</v>
      </c>
      <c r="I319" s="180">
        <v>1.8100000000000002E-2</v>
      </c>
      <c r="J319" s="21">
        <f t="shared" si="155"/>
        <v>1.47</v>
      </c>
      <c r="K319" s="21" t="str">
        <f t="shared" si="156"/>
        <v>Y</v>
      </c>
      <c r="L319" s="37" t="str">
        <f t="shared" si="157"/>
        <v>NA</v>
      </c>
      <c r="M319" s="8" t="str">
        <f t="shared" si="158"/>
        <v>Y</v>
      </c>
      <c r="N319" s="42">
        <f t="shared" si="159"/>
        <v>6</v>
      </c>
      <c r="O319" s="43">
        <f t="shared" si="160"/>
        <v>200000</v>
      </c>
      <c r="P319" s="43" t="str">
        <f t="shared" si="161"/>
        <v>NA</v>
      </c>
      <c r="Q319" s="24">
        <f t="shared" si="162"/>
        <v>17356.568800000001</v>
      </c>
      <c r="R319" s="43">
        <f t="shared" si="163"/>
        <v>0</v>
      </c>
      <c r="S319" s="24">
        <f t="shared" si="164"/>
        <v>1000000</v>
      </c>
      <c r="T319" s="25" t="str">
        <f t="shared" si="165"/>
        <v>Y</v>
      </c>
      <c r="U319" s="44">
        <f t="shared" si="166"/>
        <v>5</v>
      </c>
      <c r="V319" s="45">
        <f t="shared" si="167"/>
        <v>200000</v>
      </c>
      <c r="W319" s="45">
        <f t="shared" si="168"/>
        <v>1000000</v>
      </c>
      <c r="X319" s="28">
        <f t="shared" si="169"/>
        <v>17670.722695280001</v>
      </c>
      <c r="Y319" s="28">
        <f t="shared" si="170"/>
        <v>0</v>
      </c>
      <c r="Z319" s="45" t="str">
        <f t="shared" si="171"/>
        <v>NA</v>
      </c>
      <c r="AA319" s="29" t="str">
        <f t="shared" si="172"/>
        <v>N</v>
      </c>
      <c r="AB319" s="46">
        <f t="shared" si="173"/>
        <v>4</v>
      </c>
      <c r="AC319" s="31">
        <f t="shared" si="174"/>
        <v>20000</v>
      </c>
      <c r="AD319" s="31">
        <f t="shared" si="175"/>
        <v>65000</v>
      </c>
      <c r="AE319" s="31">
        <f t="shared" si="176"/>
        <v>17990.562776064569</v>
      </c>
      <c r="AF319" s="47">
        <f t="shared" si="177"/>
        <v>0</v>
      </c>
      <c r="AG319" s="31">
        <f t="shared" si="178"/>
        <v>0</v>
      </c>
      <c r="AH319" s="48">
        <f t="shared" si="149"/>
        <v>3</v>
      </c>
      <c r="AI319" s="33">
        <f t="shared" si="150"/>
        <v>20000</v>
      </c>
      <c r="AJ319" s="33">
        <f t="shared" si="151"/>
        <v>65000</v>
      </c>
      <c r="AK319" s="33">
        <f t="shared" si="152"/>
        <v>0</v>
      </c>
      <c r="AL319" s="33">
        <f t="shared" si="153"/>
        <v>18316.191962311339</v>
      </c>
      <c r="AM319" s="34">
        <f t="shared" si="154"/>
        <v>18316.191962311339</v>
      </c>
    </row>
    <row r="320" spans="1:39" ht="15.75" customHeight="1" x14ac:dyDescent="0.3">
      <c r="A320" s="166" t="s">
        <v>1525</v>
      </c>
      <c r="B320" s="99">
        <v>6506</v>
      </c>
      <c r="C320" s="99">
        <v>78341</v>
      </c>
      <c r="D320" s="165">
        <v>45459</v>
      </c>
      <c r="E320" s="165">
        <v>45685</v>
      </c>
      <c r="F320" s="166">
        <v>2</v>
      </c>
      <c r="G320" s="178">
        <v>0.44</v>
      </c>
      <c r="H320" s="181">
        <v>0.25</v>
      </c>
      <c r="I320" s="180">
        <v>5.3699999999999998E-2</v>
      </c>
      <c r="J320" s="21">
        <f t="shared" si="155"/>
        <v>1.56</v>
      </c>
      <c r="K320" s="21" t="str">
        <f t="shared" si="156"/>
        <v>Y</v>
      </c>
      <c r="L320" s="37" t="str">
        <f t="shared" si="157"/>
        <v>NA</v>
      </c>
      <c r="M320" s="8" t="str">
        <f t="shared" si="158"/>
        <v>Y</v>
      </c>
      <c r="N320" s="42">
        <f t="shared" si="159"/>
        <v>7</v>
      </c>
      <c r="O320" s="43">
        <f t="shared" si="160"/>
        <v>200000</v>
      </c>
      <c r="P320" s="43" t="str">
        <f t="shared" si="161"/>
        <v>NA</v>
      </c>
      <c r="Q320" s="24">
        <f t="shared" si="162"/>
        <v>6855.3722000000007</v>
      </c>
      <c r="R320" s="43">
        <f t="shared" si="163"/>
        <v>0</v>
      </c>
      <c r="S320" s="24">
        <f t="shared" si="164"/>
        <v>1000000</v>
      </c>
      <c r="T320" s="25" t="str">
        <f t="shared" si="165"/>
        <v>Y</v>
      </c>
      <c r="U320" s="44">
        <f t="shared" si="166"/>
        <v>6</v>
      </c>
      <c r="V320" s="45">
        <f t="shared" si="167"/>
        <v>200000</v>
      </c>
      <c r="W320" s="45">
        <f t="shared" si="168"/>
        <v>1000000</v>
      </c>
      <c r="X320" s="28">
        <f t="shared" si="169"/>
        <v>7223.5056871400011</v>
      </c>
      <c r="Y320" s="28">
        <f t="shared" si="170"/>
        <v>0</v>
      </c>
      <c r="Z320" s="45" t="str">
        <f t="shared" si="171"/>
        <v>NA</v>
      </c>
      <c r="AA320" s="29" t="str">
        <f t="shared" si="172"/>
        <v>N</v>
      </c>
      <c r="AB320" s="46">
        <f t="shared" si="173"/>
        <v>5</v>
      </c>
      <c r="AC320" s="31">
        <f t="shared" si="174"/>
        <v>20000</v>
      </c>
      <c r="AD320" s="31">
        <f t="shared" si="175"/>
        <v>65000</v>
      </c>
      <c r="AE320" s="31">
        <f t="shared" si="176"/>
        <v>7611.4079425394193</v>
      </c>
      <c r="AF320" s="47">
        <f t="shared" si="177"/>
        <v>0</v>
      </c>
      <c r="AG320" s="31">
        <f t="shared" si="178"/>
        <v>0</v>
      </c>
      <c r="AH320" s="48">
        <f t="shared" si="149"/>
        <v>4</v>
      </c>
      <c r="AI320" s="33">
        <f t="shared" si="150"/>
        <v>20000</v>
      </c>
      <c r="AJ320" s="33">
        <f t="shared" si="151"/>
        <v>65000</v>
      </c>
      <c r="AK320" s="33">
        <f t="shared" si="152"/>
        <v>0</v>
      </c>
      <c r="AL320" s="33">
        <f t="shared" si="153"/>
        <v>8020.1405490537863</v>
      </c>
      <c r="AM320" s="34">
        <f t="shared" si="154"/>
        <v>8020.1405490537863</v>
      </c>
    </row>
    <row r="321" spans="1:39" ht="15.75" customHeight="1" x14ac:dyDescent="0.3">
      <c r="A321" s="166" t="s">
        <v>1526</v>
      </c>
      <c r="B321" s="99">
        <v>15544</v>
      </c>
      <c r="C321" s="99">
        <v>58084</v>
      </c>
      <c r="D321" s="165">
        <v>45352</v>
      </c>
      <c r="E321" s="165">
        <v>45545</v>
      </c>
      <c r="F321" s="166">
        <v>4</v>
      </c>
      <c r="G321" s="178">
        <v>3.32</v>
      </c>
      <c r="H321" s="181">
        <v>0.75</v>
      </c>
      <c r="I321" s="180">
        <v>2.3400000000000001E-2</v>
      </c>
      <c r="J321" s="21">
        <f t="shared" si="155"/>
        <v>0.68000000000000016</v>
      </c>
      <c r="K321" s="21" t="str">
        <f t="shared" si="156"/>
        <v>Y</v>
      </c>
      <c r="L321" s="37" t="str">
        <f t="shared" si="157"/>
        <v>NA</v>
      </c>
      <c r="M321" s="8" t="str">
        <f t="shared" si="158"/>
        <v>Y</v>
      </c>
      <c r="N321" s="42">
        <f t="shared" si="159"/>
        <v>1</v>
      </c>
      <c r="O321" s="43">
        <f t="shared" si="160"/>
        <v>200000</v>
      </c>
      <c r="P321" s="43" t="str">
        <f t="shared" si="161"/>
        <v>NA</v>
      </c>
      <c r="Q321" s="24">
        <f t="shared" si="162"/>
        <v>15907.729600000001</v>
      </c>
      <c r="R321" s="43">
        <f t="shared" si="163"/>
        <v>0</v>
      </c>
      <c r="S321" s="24">
        <f t="shared" si="164"/>
        <v>1000000</v>
      </c>
      <c r="T321" s="25" t="str">
        <f t="shared" si="165"/>
        <v>N</v>
      </c>
      <c r="U321" s="44">
        <f t="shared" si="166"/>
        <v>0</v>
      </c>
      <c r="V321" s="45">
        <f t="shared" si="167"/>
        <v>0</v>
      </c>
      <c r="W321" s="45">
        <f t="shared" si="168"/>
        <v>0</v>
      </c>
      <c r="X321" s="28">
        <f t="shared" si="169"/>
        <v>0</v>
      </c>
      <c r="Y321" s="28">
        <f t="shared" si="170"/>
        <v>0</v>
      </c>
      <c r="Z321" s="45">
        <f t="shared" si="171"/>
        <v>0</v>
      </c>
      <c r="AA321" s="29" t="str">
        <f t="shared" si="172"/>
        <v>N</v>
      </c>
      <c r="AB321" s="46">
        <f t="shared" si="173"/>
        <v>0</v>
      </c>
      <c r="AC321" s="31">
        <f t="shared" si="174"/>
        <v>0</v>
      </c>
      <c r="AD321" s="31">
        <f t="shared" si="175"/>
        <v>0</v>
      </c>
      <c r="AE321" s="31">
        <f t="shared" si="176"/>
        <v>0</v>
      </c>
      <c r="AF321" s="47">
        <f t="shared" si="177"/>
        <v>0</v>
      </c>
      <c r="AG321" s="31">
        <f t="shared" si="178"/>
        <v>0</v>
      </c>
      <c r="AH321" s="48">
        <f t="shared" ref="AH321:AH384" si="179">MAX(0,(AB321-1))</f>
        <v>0</v>
      </c>
      <c r="AI321" s="33">
        <f t="shared" ref="AI321:AI384" si="180">IF(
  AH321=0,
  0,
     20000
  )</f>
        <v>0</v>
      </c>
      <c r="AJ321" s="33">
        <f t="shared" ref="AJ321:AJ384" si="181">IF(
  AH321=0,
  0,
    MAX(0, 65000)
  )</f>
        <v>0</v>
      </c>
      <c r="AK321" s="33">
        <f t="shared" ref="AK321:AK384" si="182">IF(
  AH321=0,
  0,
  MAX(0, MIN(B321*(1+I321)*(1+I321)*(1+I321)*(1+I321), AI321, AG321))
)</f>
        <v>0</v>
      </c>
      <c r="AL321" s="33">
        <f t="shared" ref="AL321:AL384" si="183">IF(
  AH321=0,
  0,
  MAX(0, (B321*(1+I321)*(1+I321)*(1+I321)*(1+I321)-AK321)
)
)</f>
        <v>0</v>
      </c>
      <c r="AM321" s="34">
        <f t="shared" si="154"/>
        <v>0</v>
      </c>
    </row>
    <row r="322" spans="1:39" ht="15.75" customHeight="1" x14ac:dyDescent="0.3">
      <c r="A322" s="166" t="s">
        <v>1527</v>
      </c>
      <c r="B322" s="99">
        <v>12313</v>
      </c>
      <c r="C322" s="99">
        <v>89916</v>
      </c>
      <c r="D322" s="165">
        <v>46110</v>
      </c>
      <c r="E322" s="165">
        <v>46345</v>
      </c>
      <c r="F322" s="166">
        <v>2</v>
      </c>
      <c r="G322" s="178">
        <v>1.77</v>
      </c>
      <c r="H322" s="181">
        <v>0.75</v>
      </c>
      <c r="I322" s="180">
        <v>6.9099999999999995E-2</v>
      </c>
      <c r="J322" s="21">
        <f t="shared" si="155"/>
        <v>0.22999999999999998</v>
      </c>
      <c r="K322" s="21" t="str">
        <f t="shared" si="156"/>
        <v>Y</v>
      </c>
      <c r="L322" s="37" t="str">
        <f t="shared" si="157"/>
        <v>NA</v>
      </c>
      <c r="M322" s="8" t="str">
        <f t="shared" si="158"/>
        <v>Y</v>
      </c>
      <c r="N322" s="42">
        <f t="shared" si="159"/>
        <v>1</v>
      </c>
      <c r="O322" s="43">
        <f t="shared" si="160"/>
        <v>200000</v>
      </c>
      <c r="P322" s="43" t="str">
        <f t="shared" si="161"/>
        <v>NA</v>
      </c>
      <c r="Q322" s="24">
        <f t="shared" si="162"/>
        <v>13163.828299999999</v>
      </c>
      <c r="R322" s="43">
        <f t="shared" si="163"/>
        <v>0</v>
      </c>
      <c r="S322" s="24">
        <f t="shared" si="164"/>
        <v>1000000</v>
      </c>
      <c r="T322" s="25" t="str">
        <f t="shared" si="165"/>
        <v>N</v>
      </c>
      <c r="U322" s="44">
        <f t="shared" si="166"/>
        <v>0</v>
      </c>
      <c r="V322" s="45">
        <f t="shared" si="167"/>
        <v>0</v>
      </c>
      <c r="W322" s="45">
        <f t="shared" si="168"/>
        <v>0</v>
      </c>
      <c r="X322" s="28">
        <f t="shared" si="169"/>
        <v>0</v>
      </c>
      <c r="Y322" s="28">
        <f t="shared" si="170"/>
        <v>0</v>
      </c>
      <c r="Z322" s="45">
        <f t="shared" si="171"/>
        <v>0</v>
      </c>
      <c r="AA322" s="29" t="str">
        <f t="shared" si="172"/>
        <v>N</v>
      </c>
      <c r="AB322" s="46">
        <f t="shared" si="173"/>
        <v>0</v>
      </c>
      <c r="AC322" s="31">
        <f t="shared" si="174"/>
        <v>0</v>
      </c>
      <c r="AD322" s="31">
        <f t="shared" si="175"/>
        <v>0</v>
      </c>
      <c r="AE322" s="31">
        <f t="shared" si="176"/>
        <v>0</v>
      </c>
      <c r="AF322" s="47">
        <f t="shared" si="177"/>
        <v>0</v>
      </c>
      <c r="AG322" s="31">
        <f t="shared" si="178"/>
        <v>0</v>
      </c>
      <c r="AH322" s="48">
        <f t="shared" si="179"/>
        <v>0</v>
      </c>
      <c r="AI322" s="33">
        <f t="shared" si="180"/>
        <v>0</v>
      </c>
      <c r="AJ322" s="33">
        <f t="shared" si="181"/>
        <v>0</v>
      </c>
      <c r="AK322" s="33">
        <f t="shared" si="182"/>
        <v>0</v>
      </c>
      <c r="AL322" s="33">
        <f t="shared" si="183"/>
        <v>0</v>
      </c>
      <c r="AM322" s="34">
        <f t="shared" si="154"/>
        <v>0</v>
      </c>
    </row>
    <row r="323" spans="1:39" ht="15.75" customHeight="1" x14ac:dyDescent="0.3">
      <c r="A323" s="166" t="s">
        <v>1528</v>
      </c>
      <c r="B323" s="99">
        <v>7830</v>
      </c>
      <c r="C323" s="99">
        <v>90324</v>
      </c>
      <c r="D323" s="165">
        <v>45269</v>
      </c>
      <c r="E323" s="165">
        <v>45303</v>
      </c>
      <c r="F323" s="166">
        <v>4</v>
      </c>
      <c r="G323" s="178">
        <v>0.88</v>
      </c>
      <c r="H323" s="181">
        <v>0.75</v>
      </c>
      <c r="I323" s="180">
        <v>6.6799999999999998E-2</v>
      </c>
      <c r="J323" s="21">
        <f t="shared" si="155"/>
        <v>3.12</v>
      </c>
      <c r="K323" s="21" t="str">
        <f t="shared" si="156"/>
        <v>Y</v>
      </c>
      <c r="L323" s="37" t="str">
        <f t="shared" si="157"/>
        <v>NA</v>
      </c>
      <c r="M323" s="8" t="str">
        <f t="shared" si="158"/>
        <v>Y</v>
      </c>
      <c r="N323" s="42">
        <f t="shared" si="159"/>
        <v>5</v>
      </c>
      <c r="O323" s="43">
        <f t="shared" si="160"/>
        <v>200000</v>
      </c>
      <c r="P323" s="43" t="str">
        <f t="shared" si="161"/>
        <v>NA</v>
      </c>
      <c r="Q323" s="24">
        <f t="shared" si="162"/>
        <v>8353.0439999999999</v>
      </c>
      <c r="R323" s="43">
        <f t="shared" si="163"/>
        <v>0</v>
      </c>
      <c r="S323" s="24">
        <f t="shared" si="164"/>
        <v>1000000</v>
      </c>
      <c r="T323" s="25" t="str">
        <f t="shared" si="165"/>
        <v>Y</v>
      </c>
      <c r="U323" s="44">
        <f t="shared" si="166"/>
        <v>4</v>
      </c>
      <c r="V323" s="45">
        <f t="shared" si="167"/>
        <v>200000</v>
      </c>
      <c r="W323" s="45">
        <f t="shared" si="168"/>
        <v>1000000</v>
      </c>
      <c r="X323" s="28">
        <f t="shared" si="169"/>
        <v>8911.0273391999999</v>
      </c>
      <c r="Y323" s="28">
        <f t="shared" si="170"/>
        <v>0</v>
      </c>
      <c r="Z323" s="45" t="str">
        <f t="shared" si="171"/>
        <v>NA</v>
      </c>
      <c r="AA323" s="29" t="str">
        <f t="shared" si="172"/>
        <v>Y</v>
      </c>
      <c r="AB323" s="46">
        <f t="shared" si="173"/>
        <v>3</v>
      </c>
      <c r="AC323" s="31">
        <f t="shared" si="174"/>
        <v>200000</v>
      </c>
      <c r="AD323" s="31">
        <f t="shared" si="175"/>
        <v>1000000</v>
      </c>
      <c r="AE323" s="31">
        <f t="shared" si="176"/>
        <v>9506.2839654585605</v>
      </c>
      <c r="AF323" s="47">
        <f t="shared" si="177"/>
        <v>0</v>
      </c>
      <c r="AG323" s="31" t="str">
        <f t="shared" si="178"/>
        <v>NA</v>
      </c>
      <c r="AH323" s="48">
        <f t="shared" si="179"/>
        <v>2</v>
      </c>
      <c r="AI323" s="33">
        <f t="shared" si="180"/>
        <v>20000</v>
      </c>
      <c r="AJ323" s="33">
        <f t="shared" si="181"/>
        <v>65000</v>
      </c>
      <c r="AK323" s="33">
        <f t="shared" si="182"/>
        <v>10141.303734351191</v>
      </c>
      <c r="AL323" s="33">
        <f t="shared" si="183"/>
        <v>0</v>
      </c>
      <c r="AM323" s="34">
        <f t="shared" ref="AM323:AM386" si="184">R323+Y323+AF323+AL323</f>
        <v>0</v>
      </c>
    </row>
    <row r="324" spans="1:39" ht="15.75" customHeight="1" x14ac:dyDescent="0.3">
      <c r="A324" s="166" t="s">
        <v>1529</v>
      </c>
      <c r="B324" s="99">
        <v>17067</v>
      </c>
      <c r="C324" s="99">
        <v>104621</v>
      </c>
      <c r="D324" s="165">
        <v>45194</v>
      </c>
      <c r="E324" s="165">
        <v>45324</v>
      </c>
      <c r="F324" s="166">
        <v>2</v>
      </c>
      <c r="G324" s="178">
        <v>0.39</v>
      </c>
      <c r="H324" s="181">
        <v>1</v>
      </c>
      <c r="I324" s="180">
        <v>1.67E-2</v>
      </c>
      <c r="J324" s="21">
        <f t="shared" si="155"/>
        <v>1.6099999999999999</v>
      </c>
      <c r="K324" s="21" t="str">
        <f t="shared" si="156"/>
        <v>Y</v>
      </c>
      <c r="L324" s="37" t="str">
        <f t="shared" si="157"/>
        <v>NA</v>
      </c>
      <c r="M324" s="8" t="str">
        <f t="shared" si="158"/>
        <v>Y</v>
      </c>
      <c r="N324" s="42">
        <f t="shared" si="159"/>
        <v>2</v>
      </c>
      <c r="O324" s="43">
        <f t="shared" si="160"/>
        <v>200000</v>
      </c>
      <c r="P324" s="43" t="str">
        <f t="shared" si="161"/>
        <v>NA</v>
      </c>
      <c r="Q324" s="24">
        <f t="shared" si="162"/>
        <v>17352.018899999999</v>
      </c>
      <c r="R324" s="43">
        <f t="shared" si="163"/>
        <v>0</v>
      </c>
      <c r="S324" s="24">
        <f t="shared" si="164"/>
        <v>1000000</v>
      </c>
      <c r="T324" s="25" t="str">
        <f t="shared" si="165"/>
        <v>Y</v>
      </c>
      <c r="U324" s="44">
        <f t="shared" si="166"/>
        <v>1</v>
      </c>
      <c r="V324" s="45">
        <f t="shared" si="167"/>
        <v>200000</v>
      </c>
      <c r="W324" s="45">
        <f t="shared" si="168"/>
        <v>1000000</v>
      </c>
      <c r="X324" s="28">
        <f t="shared" si="169"/>
        <v>17641.797615629999</v>
      </c>
      <c r="Y324" s="28">
        <f t="shared" si="170"/>
        <v>0</v>
      </c>
      <c r="Z324" s="45" t="str">
        <f t="shared" si="171"/>
        <v>NA</v>
      </c>
      <c r="AA324" s="29" t="str">
        <f t="shared" si="172"/>
        <v>N</v>
      </c>
      <c r="AB324" s="46">
        <f t="shared" si="173"/>
        <v>0</v>
      </c>
      <c r="AC324" s="31">
        <f t="shared" si="174"/>
        <v>0</v>
      </c>
      <c r="AD324" s="31">
        <f t="shared" si="175"/>
        <v>0</v>
      </c>
      <c r="AE324" s="31">
        <f t="shared" si="176"/>
        <v>0</v>
      </c>
      <c r="AF324" s="47">
        <f t="shared" si="177"/>
        <v>0</v>
      </c>
      <c r="AG324" s="31">
        <f t="shared" si="178"/>
        <v>0</v>
      </c>
      <c r="AH324" s="48">
        <f t="shared" si="179"/>
        <v>0</v>
      </c>
      <c r="AI324" s="33">
        <f t="shared" si="180"/>
        <v>0</v>
      </c>
      <c r="AJ324" s="33">
        <f t="shared" si="181"/>
        <v>0</v>
      </c>
      <c r="AK324" s="33">
        <f t="shared" si="182"/>
        <v>0</v>
      </c>
      <c r="AL324" s="33">
        <f t="shared" si="183"/>
        <v>0</v>
      </c>
      <c r="AM324" s="34">
        <f t="shared" si="184"/>
        <v>0</v>
      </c>
    </row>
    <row r="325" spans="1:39" ht="15.75" customHeight="1" x14ac:dyDescent="0.3">
      <c r="A325" s="166" t="s">
        <v>1530</v>
      </c>
      <c r="B325" s="99">
        <v>5314</v>
      </c>
      <c r="C325" s="99">
        <v>59225</v>
      </c>
      <c r="D325" s="165">
        <v>46202</v>
      </c>
      <c r="E325" s="165">
        <v>46424</v>
      </c>
      <c r="F325" s="166">
        <v>4</v>
      </c>
      <c r="G325" s="178">
        <v>0.51</v>
      </c>
      <c r="H325" s="181">
        <v>0.5</v>
      </c>
      <c r="I325" s="180">
        <v>4.4400000000000002E-2</v>
      </c>
      <c r="J325" s="21">
        <f t="shared" si="155"/>
        <v>3.49</v>
      </c>
      <c r="K325" s="21" t="str">
        <f t="shared" si="156"/>
        <v>Y</v>
      </c>
      <c r="L325" s="37" t="str">
        <f t="shared" si="157"/>
        <v>NA</v>
      </c>
      <c r="M325" s="8" t="str">
        <f t="shared" si="158"/>
        <v>Y</v>
      </c>
      <c r="N325" s="42">
        <f t="shared" si="159"/>
        <v>7</v>
      </c>
      <c r="O325" s="43">
        <f t="shared" si="160"/>
        <v>200000</v>
      </c>
      <c r="P325" s="43" t="str">
        <f t="shared" si="161"/>
        <v>NA</v>
      </c>
      <c r="Q325" s="24">
        <f t="shared" si="162"/>
        <v>5549.9416000000001</v>
      </c>
      <c r="R325" s="43">
        <f t="shared" si="163"/>
        <v>0</v>
      </c>
      <c r="S325" s="24">
        <f t="shared" si="164"/>
        <v>1000000</v>
      </c>
      <c r="T325" s="25" t="str">
        <f t="shared" si="165"/>
        <v>Y</v>
      </c>
      <c r="U325" s="44">
        <f t="shared" si="166"/>
        <v>6</v>
      </c>
      <c r="V325" s="45">
        <f t="shared" si="167"/>
        <v>200000</v>
      </c>
      <c r="W325" s="45">
        <f t="shared" si="168"/>
        <v>1000000</v>
      </c>
      <c r="X325" s="28">
        <f t="shared" si="169"/>
        <v>5796.3590070400005</v>
      </c>
      <c r="Y325" s="28">
        <f t="shared" si="170"/>
        <v>0</v>
      </c>
      <c r="Z325" s="45" t="str">
        <f t="shared" si="171"/>
        <v>NA</v>
      </c>
      <c r="AA325" s="29" t="str">
        <f t="shared" si="172"/>
        <v>Y</v>
      </c>
      <c r="AB325" s="46">
        <f t="shared" si="173"/>
        <v>5</v>
      </c>
      <c r="AC325" s="31">
        <f t="shared" si="174"/>
        <v>200000</v>
      </c>
      <c r="AD325" s="31">
        <f t="shared" si="175"/>
        <v>1000000</v>
      </c>
      <c r="AE325" s="31">
        <f t="shared" si="176"/>
        <v>6053.7173469525769</v>
      </c>
      <c r="AF325" s="47">
        <f t="shared" si="177"/>
        <v>0</v>
      </c>
      <c r="AG325" s="31" t="str">
        <f t="shared" si="178"/>
        <v>NA</v>
      </c>
      <c r="AH325" s="48">
        <f t="shared" si="179"/>
        <v>4</v>
      </c>
      <c r="AI325" s="33">
        <f t="shared" si="180"/>
        <v>20000</v>
      </c>
      <c r="AJ325" s="33">
        <f t="shared" si="181"/>
        <v>65000</v>
      </c>
      <c r="AK325" s="33">
        <f t="shared" si="182"/>
        <v>6322.5023971572709</v>
      </c>
      <c r="AL325" s="33">
        <f t="shared" si="183"/>
        <v>0</v>
      </c>
      <c r="AM325" s="34">
        <f t="shared" si="184"/>
        <v>0</v>
      </c>
    </row>
    <row r="326" spans="1:39" ht="15.75" customHeight="1" x14ac:dyDescent="0.3">
      <c r="A326" s="166" t="s">
        <v>1531</v>
      </c>
      <c r="B326" s="99">
        <v>14169</v>
      </c>
      <c r="C326" s="99">
        <v>36362</v>
      </c>
      <c r="D326" s="165">
        <v>46115</v>
      </c>
      <c r="E326" s="165">
        <v>46263</v>
      </c>
      <c r="F326" s="166">
        <v>4</v>
      </c>
      <c r="G326" s="178">
        <v>2.83</v>
      </c>
      <c r="H326" s="181">
        <v>0.75</v>
      </c>
      <c r="I326" s="180">
        <v>4.7100000000000003E-2</v>
      </c>
      <c r="J326" s="21">
        <f t="shared" si="155"/>
        <v>1.17</v>
      </c>
      <c r="K326" s="21" t="str">
        <f t="shared" si="156"/>
        <v>Y</v>
      </c>
      <c r="L326" s="37" t="str">
        <f t="shared" si="157"/>
        <v>NA</v>
      </c>
      <c r="M326" s="8" t="str">
        <f t="shared" si="158"/>
        <v>Y</v>
      </c>
      <c r="N326" s="42">
        <f t="shared" si="159"/>
        <v>2</v>
      </c>
      <c r="O326" s="43">
        <f t="shared" si="160"/>
        <v>200000</v>
      </c>
      <c r="P326" s="43" t="str">
        <f t="shared" si="161"/>
        <v>NA</v>
      </c>
      <c r="Q326" s="24">
        <f t="shared" si="162"/>
        <v>14836.359899999999</v>
      </c>
      <c r="R326" s="43">
        <f t="shared" si="163"/>
        <v>0</v>
      </c>
      <c r="S326" s="24">
        <f t="shared" si="164"/>
        <v>1000000</v>
      </c>
      <c r="T326" s="25" t="str">
        <f t="shared" si="165"/>
        <v>Y</v>
      </c>
      <c r="U326" s="44">
        <f t="shared" si="166"/>
        <v>1</v>
      </c>
      <c r="V326" s="45">
        <f t="shared" si="167"/>
        <v>200000</v>
      </c>
      <c r="W326" s="45">
        <f t="shared" si="168"/>
        <v>1000000</v>
      </c>
      <c r="X326" s="28">
        <f t="shared" si="169"/>
        <v>15535.152451289998</v>
      </c>
      <c r="Y326" s="28">
        <f t="shared" si="170"/>
        <v>0</v>
      </c>
      <c r="Z326" s="45" t="str">
        <f t="shared" si="171"/>
        <v>NA</v>
      </c>
      <c r="AA326" s="29" t="str">
        <f t="shared" si="172"/>
        <v>N</v>
      </c>
      <c r="AB326" s="46">
        <f t="shared" si="173"/>
        <v>0</v>
      </c>
      <c r="AC326" s="31">
        <f t="shared" si="174"/>
        <v>0</v>
      </c>
      <c r="AD326" s="31">
        <f t="shared" si="175"/>
        <v>0</v>
      </c>
      <c r="AE326" s="31">
        <f t="shared" si="176"/>
        <v>0</v>
      </c>
      <c r="AF326" s="47">
        <f t="shared" si="177"/>
        <v>0</v>
      </c>
      <c r="AG326" s="31">
        <f t="shared" si="178"/>
        <v>0</v>
      </c>
      <c r="AH326" s="48">
        <f t="shared" si="179"/>
        <v>0</v>
      </c>
      <c r="AI326" s="33">
        <f t="shared" si="180"/>
        <v>0</v>
      </c>
      <c r="AJ326" s="33">
        <f t="shared" si="181"/>
        <v>0</v>
      </c>
      <c r="AK326" s="33">
        <f t="shared" si="182"/>
        <v>0</v>
      </c>
      <c r="AL326" s="33">
        <f t="shared" si="183"/>
        <v>0</v>
      </c>
      <c r="AM326" s="34">
        <f t="shared" si="184"/>
        <v>0</v>
      </c>
    </row>
    <row r="327" spans="1:39" ht="15.75" customHeight="1" x14ac:dyDescent="0.3">
      <c r="A327" s="166" t="s">
        <v>1532</v>
      </c>
      <c r="B327" s="99">
        <v>8131</v>
      </c>
      <c r="C327" s="99">
        <v>84378</v>
      </c>
      <c r="D327" s="165">
        <v>45931</v>
      </c>
      <c r="E327" s="165">
        <v>46287</v>
      </c>
      <c r="F327" s="166">
        <v>4</v>
      </c>
      <c r="G327" s="178">
        <v>0.39</v>
      </c>
      <c r="H327" s="181">
        <v>0.25</v>
      </c>
      <c r="I327" s="180">
        <v>4.5400000000000003E-2</v>
      </c>
      <c r="J327" s="21">
        <f t="shared" si="155"/>
        <v>3.61</v>
      </c>
      <c r="K327" s="21" t="str">
        <f t="shared" si="156"/>
        <v>Y</v>
      </c>
      <c r="L327" s="37" t="str">
        <f t="shared" si="157"/>
        <v>NA</v>
      </c>
      <c r="M327" s="8" t="str">
        <f t="shared" si="158"/>
        <v>Y</v>
      </c>
      <c r="N327" s="42">
        <f t="shared" si="159"/>
        <v>15</v>
      </c>
      <c r="O327" s="43">
        <f t="shared" si="160"/>
        <v>200000</v>
      </c>
      <c r="P327" s="43" t="str">
        <f t="shared" si="161"/>
        <v>NA</v>
      </c>
      <c r="Q327" s="24">
        <f t="shared" si="162"/>
        <v>8500.1474000000017</v>
      </c>
      <c r="R327" s="43">
        <f t="shared" si="163"/>
        <v>0</v>
      </c>
      <c r="S327" s="24">
        <f t="shared" si="164"/>
        <v>1000000</v>
      </c>
      <c r="T327" s="25" t="str">
        <f t="shared" si="165"/>
        <v>Y</v>
      </c>
      <c r="U327" s="44">
        <f t="shared" si="166"/>
        <v>14</v>
      </c>
      <c r="V327" s="45">
        <f t="shared" si="167"/>
        <v>200000</v>
      </c>
      <c r="W327" s="45">
        <f t="shared" si="168"/>
        <v>1000000</v>
      </c>
      <c r="X327" s="28">
        <f t="shared" si="169"/>
        <v>8886.0540919600026</v>
      </c>
      <c r="Y327" s="28">
        <f t="shared" si="170"/>
        <v>0</v>
      </c>
      <c r="Z327" s="45" t="str">
        <f t="shared" si="171"/>
        <v>NA</v>
      </c>
      <c r="AA327" s="29" t="str">
        <f t="shared" si="172"/>
        <v>Y</v>
      </c>
      <c r="AB327" s="46">
        <f t="shared" si="173"/>
        <v>13</v>
      </c>
      <c r="AC327" s="31">
        <f t="shared" si="174"/>
        <v>200000</v>
      </c>
      <c r="AD327" s="31">
        <f t="shared" si="175"/>
        <v>1000000</v>
      </c>
      <c r="AE327" s="31">
        <f t="shared" si="176"/>
        <v>9289.4809477349881</v>
      </c>
      <c r="AF327" s="47">
        <f t="shared" si="177"/>
        <v>0</v>
      </c>
      <c r="AG327" s="31" t="str">
        <f t="shared" si="178"/>
        <v>NA</v>
      </c>
      <c r="AH327" s="48">
        <f t="shared" si="179"/>
        <v>12</v>
      </c>
      <c r="AI327" s="33">
        <f t="shared" si="180"/>
        <v>20000</v>
      </c>
      <c r="AJ327" s="33">
        <f t="shared" si="181"/>
        <v>65000</v>
      </c>
      <c r="AK327" s="33">
        <f t="shared" si="182"/>
        <v>9711.2233827621585</v>
      </c>
      <c r="AL327" s="33">
        <f t="shared" si="183"/>
        <v>0</v>
      </c>
      <c r="AM327" s="34">
        <f t="shared" si="184"/>
        <v>0</v>
      </c>
    </row>
    <row r="328" spans="1:39" ht="15.75" customHeight="1" x14ac:dyDescent="0.3">
      <c r="A328" s="166" t="s">
        <v>1533</v>
      </c>
      <c r="B328" s="99">
        <v>14557</v>
      </c>
      <c r="C328" s="99">
        <v>58765</v>
      </c>
      <c r="D328" s="165">
        <v>44462</v>
      </c>
      <c r="E328" s="165">
        <v>44653</v>
      </c>
      <c r="F328" s="166">
        <v>4</v>
      </c>
      <c r="G328" s="178">
        <v>2.83</v>
      </c>
      <c r="H328" s="181">
        <v>0.75</v>
      </c>
      <c r="I328" s="180">
        <v>3.73E-2</v>
      </c>
      <c r="J328" s="21">
        <f t="shared" si="155"/>
        <v>1.17</v>
      </c>
      <c r="K328" s="21" t="str">
        <f t="shared" si="156"/>
        <v>Y</v>
      </c>
      <c r="L328" s="37" t="str">
        <f t="shared" si="157"/>
        <v>NA</v>
      </c>
      <c r="M328" s="8" t="str">
        <f t="shared" si="158"/>
        <v>Y</v>
      </c>
      <c r="N328" s="42">
        <f t="shared" si="159"/>
        <v>2</v>
      </c>
      <c r="O328" s="43">
        <f t="shared" si="160"/>
        <v>200000</v>
      </c>
      <c r="P328" s="43" t="str">
        <f t="shared" si="161"/>
        <v>NA</v>
      </c>
      <c r="Q328" s="24">
        <f t="shared" si="162"/>
        <v>15099.976100000002</v>
      </c>
      <c r="R328" s="43">
        <f t="shared" si="163"/>
        <v>0</v>
      </c>
      <c r="S328" s="24">
        <f t="shared" si="164"/>
        <v>1000000</v>
      </c>
      <c r="T328" s="25" t="str">
        <f t="shared" si="165"/>
        <v>Y</v>
      </c>
      <c r="U328" s="44">
        <f t="shared" si="166"/>
        <v>1</v>
      </c>
      <c r="V328" s="45">
        <f t="shared" si="167"/>
        <v>200000</v>
      </c>
      <c r="W328" s="45">
        <f t="shared" si="168"/>
        <v>1000000</v>
      </c>
      <c r="X328" s="28">
        <f t="shared" si="169"/>
        <v>15663.205208530004</v>
      </c>
      <c r="Y328" s="28">
        <f t="shared" si="170"/>
        <v>0</v>
      </c>
      <c r="Z328" s="45" t="str">
        <f t="shared" si="171"/>
        <v>NA</v>
      </c>
      <c r="AA328" s="29" t="str">
        <f t="shared" si="172"/>
        <v>N</v>
      </c>
      <c r="AB328" s="46">
        <f t="shared" si="173"/>
        <v>0</v>
      </c>
      <c r="AC328" s="31">
        <f t="shared" si="174"/>
        <v>0</v>
      </c>
      <c r="AD328" s="31">
        <f t="shared" si="175"/>
        <v>0</v>
      </c>
      <c r="AE328" s="31">
        <f t="shared" si="176"/>
        <v>0</v>
      </c>
      <c r="AF328" s="47">
        <f t="shared" si="177"/>
        <v>0</v>
      </c>
      <c r="AG328" s="31">
        <f t="shared" si="178"/>
        <v>0</v>
      </c>
      <c r="AH328" s="48">
        <f t="shared" si="179"/>
        <v>0</v>
      </c>
      <c r="AI328" s="33">
        <f t="shared" si="180"/>
        <v>0</v>
      </c>
      <c r="AJ328" s="33">
        <f t="shared" si="181"/>
        <v>0</v>
      </c>
      <c r="AK328" s="33">
        <f t="shared" si="182"/>
        <v>0</v>
      </c>
      <c r="AL328" s="33">
        <f t="shared" si="183"/>
        <v>0</v>
      </c>
      <c r="AM328" s="34">
        <f t="shared" si="184"/>
        <v>0</v>
      </c>
    </row>
    <row r="329" spans="1:39" ht="15.75" customHeight="1" x14ac:dyDescent="0.3">
      <c r="A329" s="166" t="s">
        <v>1534</v>
      </c>
      <c r="B329" s="99">
        <v>7447</v>
      </c>
      <c r="C329" s="99">
        <v>44016</v>
      </c>
      <c r="D329" s="165">
        <v>45926</v>
      </c>
      <c r="E329" s="165">
        <v>46255</v>
      </c>
      <c r="F329" s="166">
        <v>2</v>
      </c>
      <c r="G329" s="178">
        <v>0.4</v>
      </c>
      <c r="H329" s="181">
        <v>0.5</v>
      </c>
      <c r="I329" s="180">
        <v>4.65E-2</v>
      </c>
      <c r="J329" s="21">
        <f t="shared" si="155"/>
        <v>1.6</v>
      </c>
      <c r="K329" s="21" t="str">
        <f t="shared" si="156"/>
        <v>Y</v>
      </c>
      <c r="L329" s="37" t="str">
        <f t="shared" si="157"/>
        <v>NA</v>
      </c>
      <c r="M329" s="8" t="str">
        <f t="shared" si="158"/>
        <v>Y</v>
      </c>
      <c r="N329" s="42">
        <f t="shared" si="159"/>
        <v>4</v>
      </c>
      <c r="O329" s="43">
        <f t="shared" si="160"/>
        <v>200000</v>
      </c>
      <c r="P329" s="43" t="str">
        <f t="shared" si="161"/>
        <v>NA</v>
      </c>
      <c r="Q329" s="24">
        <f t="shared" si="162"/>
        <v>7793.2855</v>
      </c>
      <c r="R329" s="43">
        <f t="shared" si="163"/>
        <v>0</v>
      </c>
      <c r="S329" s="24">
        <f t="shared" si="164"/>
        <v>1000000</v>
      </c>
      <c r="T329" s="25" t="str">
        <f t="shared" si="165"/>
        <v>Y</v>
      </c>
      <c r="U329" s="44">
        <f t="shared" si="166"/>
        <v>3</v>
      </c>
      <c r="V329" s="45">
        <f t="shared" si="167"/>
        <v>200000</v>
      </c>
      <c r="W329" s="45">
        <f t="shared" si="168"/>
        <v>1000000</v>
      </c>
      <c r="X329" s="28">
        <f t="shared" si="169"/>
        <v>8155.6732757499994</v>
      </c>
      <c r="Y329" s="28">
        <f t="shared" si="170"/>
        <v>0</v>
      </c>
      <c r="Z329" s="45" t="str">
        <f t="shared" si="171"/>
        <v>NA</v>
      </c>
      <c r="AA329" s="29" t="str">
        <f t="shared" si="172"/>
        <v>N</v>
      </c>
      <c r="AB329" s="46">
        <f t="shared" si="173"/>
        <v>2</v>
      </c>
      <c r="AC329" s="31">
        <f t="shared" si="174"/>
        <v>20000</v>
      </c>
      <c r="AD329" s="31">
        <f t="shared" si="175"/>
        <v>65000</v>
      </c>
      <c r="AE329" s="31">
        <f t="shared" si="176"/>
        <v>8534.912083072375</v>
      </c>
      <c r="AF329" s="47">
        <f t="shared" si="177"/>
        <v>0</v>
      </c>
      <c r="AG329" s="31">
        <f t="shared" si="178"/>
        <v>0</v>
      </c>
      <c r="AH329" s="48">
        <f t="shared" si="179"/>
        <v>1</v>
      </c>
      <c r="AI329" s="33">
        <f t="shared" si="180"/>
        <v>20000</v>
      </c>
      <c r="AJ329" s="33">
        <f t="shared" si="181"/>
        <v>65000</v>
      </c>
      <c r="AK329" s="33">
        <f t="shared" si="182"/>
        <v>0</v>
      </c>
      <c r="AL329" s="33">
        <f t="shared" si="183"/>
        <v>8931.7854949352404</v>
      </c>
      <c r="AM329" s="34">
        <f t="shared" si="184"/>
        <v>8931.7854949352404</v>
      </c>
    </row>
    <row r="330" spans="1:39" ht="15.75" customHeight="1" x14ac:dyDescent="0.3">
      <c r="A330" s="166" t="s">
        <v>1535</v>
      </c>
      <c r="B330" s="99">
        <v>8956</v>
      </c>
      <c r="C330" s="99">
        <v>89200</v>
      </c>
      <c r="D330" s="165">
        <v>45471</v>
      </c>
      <c r="E330" s="165">
        <v>45607</v>
      </c>
      <c r="F330" s="166">
        <v>4</v>
      </c>
      <c r="G330" s="178">
        <v>1.3</v>
      </c>
      <c r="H330" s="181">
        <v>0.75</v>
      </c>
      <c r="I330" s="180">
        <v>7.4700000000000003E-2</v>
      </c>
      <c r="J330" s="21">
        <f t="shared" si="155"/>
        <v>2.7</v>
      </c>
      <c r="K330" s="21" t="str">
        <f t="shared" si="156"/>
        <v>Y</v>
      </c>
      <c r="L330" s="37" t="str">
        <f t="shared" si="157"/>
        <v>NA</v>
      </c>
      <c r="M330" s="8" t="str">
        <f t="shared" si="158"/>
        <v>Y</v>
      </c>
      <c r="N330" s="42">
        <f t="shared" si="159"/>
        <v>4</v>
      </c>
      <c r="O330" s="43">
        <f t="shared" si="160"/>
        <v>200000</v>
      </c>
      <c r="P330" s="43" t="str">
        <f t="shared" si="161"/>
        <v>NA</v>
      </c>
      <c r="Q330" s="24">
        <f t="shared" si="162"/>
        <v>9625.0131999999994</v>
      </c>
      <c r="R330" s="43">
        <f t="shared" si="163"/>
        <v>0</v>
      </c>
      <c r="S330" s="24">
        <f t="shared" si="164"/>
        <v>1000000</v>
      </c>
      <c r="T330" s="25" t="str">
        <f t="shared" si="165"/>
        <v>Y</v>
      </c>
      <c r="U330" s="44">
        <f t="shared" si="166"/>
        <v>3</v>
      </c>
      <c r="V330" s="45">
        <f t="shared" si="167"/>
        <v>200000</v>
      </c>
      <c r="W330" s="45">
        <f t="shared" si="168"/>
        <v>1000000</v>
      </c>
      <c r="X330" s="28">
        <f t="shared" si="169"/>
        <v>10344.001686039999</v>
      </c>
      <c r="Y330" s="28">
        <f t="shared" si="170"/>
        <v>0</v>
      </c>
      <c r="Z330" s="45" t="str">
        <f t="shared" si="171"/>
        <v>NA</v>
      </c>
      <c r="AA330" s="29" t="str">
        <f t="shared" si="172"/>
        <v>Y</v>
      </c>
      <c r="AB330" s="46">
        <f t="shared" si="173"/>
        <v>2</v>
      </c>
      <c r="AC330" s="31">
        <f t="shared" si="174"/>
        <v>200000</v>
      </c>
      <c r="AD330" s="31">
        <f t="shared" si="175"/>
        <v>1000000</v>
      </c>
      <c r="AE330" s="31">
        <f t="shared" si="176"/>
        <v>11116.698611987187</v>
      </c>
      <c r="AF330" s="47">
        <f t="shared" si="177"/>
        <v>0</v>
      </c>
      <c r="AG330" s="31" t="str">
        <f t="shared" si="178"/>
        <v>NA</v>
      </c>
      <c r="AH330" s="48">
        <f t="shared" si="179"/>
        <v>1</v>
      </c>
      <c r="AI330" s="33">
        <f t="shared" si="180"/>
        <v>20000</v>
      </c>
      <c r="AJ330" s="33">
        <f t="shared" si="181"/>
        <v>65000</v>
      </c>
      <c r="AK330" s="33">
        <f t="shared" si="182"/>
        <v>11947.11599830263</v>
      </c>
      <c r="AL330" s="33">
        <f t="shared" si="183"/>
        <v>0</v>
      </c>
      <c r="AM330" s="34">
        <f t="shared" si="184"/>
        <v>0</v>
      </c>
    </row>
    <row r="331" spans="1:39" ht="15.75" customHeight="1" x14ac:dyDescent="0.3">
      <c r="A331" s="166" t="s">
        <v>1536</v>
      </c>
      <c r="B331" s="99">
        <v>14968</v>
      </c>
      <c r="C331" s="99">
        <v>104044</v>
      </c>
      <c r="D331" s="165">
        <v>46122</v>
      </c>
      <c r="E331" s="165">
        <v>46262</v>
      </c>
      <c r="F331" s="166">
        <v>4</v>
      </c>
      <c r="G331" s="178">
        <v>0.68</v>
      </c>
      <c r="H331" s="181">
        <v>0.5</v>
      </c>
      <c r="I331" s="180">
        <v>8.2799999999999999E-2</v>
      </c>
      <c r="J331" s="21">
        <f t="shared" si="155"/>
        <v>3.32</v>
      </c>
      <c r="K331" s="21" t="str">
        <f t="shared" si="156"/>
        <v>Y</v>
      </c>
      <c r="L331" s="37" t="str">
        <f t="shared" si="157"/>
        <v>NA</v>
      </c>
      <c r="M331" s="8" t="str">
        <f t="shared" si="158"/>
        <v>Y</v>
      </c>
      <c r="N331" s="42">
        <f t="shared" si="159"/>
        <v>7</v>
      </c>
      <c r="O331" s="43">
        <f t="shared" si="160"/>
        <v>200000</v>
      </c>
      <c r="P331" s="43" t="str">
        <f t="shared" si="161"/>
        <v>NA</v>
      </c>
      <c r="Q331" s="24">
        <f t="shared" si="162"/>
        <v>16207.350399999999</v>
      </c>
      <c r="R331" s="43">
        <f t="shared" si="163"/>
        <v>0</v>
      </c>
      <c r="S331" s="24">
        <f t="shared" si="164"/>
        <v>1000000</v>
      </c>
      <c r="T331" s="25" t="str">
        <f t="shared" si="165"/>
        <v>Y</v>
      </c>
      <c r="U331" s="44">
        <f t="shared" si="166"/>
        <v>6</v>
      </c>
      <c r="V331" s="45">
        <f t="shared" si="167"/>
        <v>200000</v>
      </c>
      <c r="W331" s="45">
        <f t="shared" si="168"/>
        <v>1000000</v>
      </c>
      <c r="X331" s="28">
        <f t="shared" si="169"/>
        <v>17549.319013119999</v>
      </c>
      <c r="Y331" s="28">
        <f t="shared" si="170"/>
        <v>0</v>
      </c>
      <c r="Z331" s="45" t="str">
        <f t="shared" si="171"/>
        <v>NA</v>
      </c>
      <c r="AA331" s="29" t="str">
        <f t="shared" si="172"/>
        <v>Y</v>
      </c>
      <c r="AB331" s="46">
        <f t="shared" si="173"/>
        <v>5</v>
      </c>
      <c r="AC331" s="31">
        <f t="shared" si="174"/>
        <v>200000</v>
      </c>
      <c r="AD331" s="31">
        <f t="shared" si="175"/>
        <v>1000000</v>
      </c>
      <c r="AE331" s="31">
        <f t="shared" si="176"/>
        <v>19002.402627406336</v>
      </c>
      <c r="AF331" s="47">
        <f t="shared" si="177"/>
        <v>0</v>
      </c>
      <c r="AG331" s="31" t="str">
        <f t="shared" si="178"/>
        <v>NA</v>
      </c>
      <c r="AH331" s="48">
        <f t="shared" si="179"/>
        <v>4</v>
      </c>
      <c r="AI331" s="33">
        <f t="shared" si="180"/>
        <v>20000</v>
      </c>
      <c r="AJ331" s="33">
        <f t="shared" si="181"/>
        <v>65000</v>
      </c>
      <c r="AK331" s="33">
        <f t="shared" si="182"/>
        <v>20000</v>
      </c>
      <c r="AL331" s="33">
        <f t="shared" si="183"/>
        <v>575.80156495558185</v>
      </c>
      <c r="AM331" s="34">
        <f t="shared" si="184"/>
        <v>575.80156495558185</v>
      </c>
    </row>
    <row r="332" spans="1:39" ht="15.75" customHeight="1" x14ac:dyDescent="0.3">
      <c r="A332" s="166" t="s">
        <v>1537</v>
      </c>
      <c r="B332" s="99">
        <v>6604</v>
      </c>
      <c r="C332" s="99">
        <v>55773</v>
      </c>
      <c r="D332" s="165">
        <v>45672</v>
      </c>
      <c r="E332" s="165">
        <v>45791</v>
      </c>
      <c r="F332" s="166">
        <v>2</v>
      </c>
      <c r="G332" s="178">
        <v>1.91</v>
      </c>
      <c r="H332" s="181">
        <v>1</v>
      </c>
      <c r="I332" s="180">
        <v>5.3900000000000003E-2</v>
      </c>
      <c r="J332" s="21">
        <f t="shared" si="155"/>
        <v>9.000000000000008E-2</v>
      </c>
      <c r="K332" s="21" t="str">
        <f t="shared" si="156"/>
        <v>Y</v>
      </c>
      <c r="L332" s="37" t="str">
        <f t="shared" si="157"/>
        <v>NA</v>
      </c>
      <c r="M332" s="8" t="str">
        <f t="shared" si="158"/>
        <v>Y</v>
      </c>
      <c r="N332" s="42">
        <f t="shared" si="159"/>
        <v>1</v>
      </c>
      <c r="O332" s="43">
        <f t="shared" si="160"/>
        <v>200000</v>
      </c>
      <c r="P332" s="43" t="str">
        <f t="shared" si="161"/>
        <v>NA</v>
      </c>
      <c r="Q332" s="24">
        <f t="shared" si="162"/>
        <v>6959.9556000000002</v>
      </c>
      <c r="R332" s="43">
        <f t="shared" si="163"/>
        <v>0</v>
      </c>
      <c r="S332" s="24">
        <f t="shared" si="164"/>
        <v>1000000</v>
      </c>
      <c r="T332" s="25" t="str">
        <f t="shared" si="165"/>
        <v>N</v>
      </c>
      <c r="U332" s="44">
        <f t="shared" si="166"/>
        <v>0</v>
      </c>
      <c r="V332" s="45">
        <f t="shared" si="167"/>
        <v>0</v>
      </c>
      <c r="W332" s="45">
        <f t="shared" si="168"/>
        <v>0</v>
      </c>
      <c r="X332" s="28">
        <f t="shared" si="169"/>
        <v>0</v>
      </c>
      <c r="Y332" s="28">
        <f t="shared" si="170"/>
        <v>0</v>
      </c>
      <c r="Z332" s="45">
        <f t="shared" si="171"/>
        <v>0</v>
      </c>
      <c r="AA332" s="29" t="str">
        <f t="shared" si="172"/>
        <v>N</v>
      </c>
      <c r="AB332" s="46">
        <f t="shared" si="173"/>
        <v>0</v>
      </c>
      <c r="AC332" s="31">
        <f t="shared" si="174"/>
        <v>0</v>
      </c>
      <c r="AD332" s="31">
        <f t="shared" si="175"/>
        <v>0</v>
      </c>
      <c r="AE332" s="31">
        <f t="shared" si="176"/>
        <v>0</v>
      </c>
      <c r="AF332" s="47">
        <f t="shared" si="177"/>
        <v>0</v>
      </c>
      <c r="AG332" s="31">
        <f t="shared" si="178"/>
        <v>0</v>
      </c>
      <c r="AH332" s="48">
        <f t="shared" si="179"/>
        <v>0</v>
      </c>
      <c r="AI332" s="33">
        <f t="shared" si="180"/>
        <v>0</v>
      </c>
      <c r="AJ332" s="33">
        <f t="shared" si="181"/>
        <v>0</v>
      </c>
      <c r="AK332" s="33">
        <f t="shared" si="182"/>
        <v>0</v>
      </c>
      <c r="AL332" s="33">
        <f t="shared" si="183"/>
        <v>0</v>
      </c>
      <c r="AM332" s="34">
        <f t="shared" si="184"/>
        <v>0</v>
      </c>
    </row>
    <row r="333" spans="1:39" ht="15.75" customHeight="1" x14ac:dyDescent="0.3">
      <c r="A333" s="166" t="s">
        <v>1538</v>
      </c>
      <c r="B333" s="99">
        <v>8103</v>
      </c>
      <c r="C333" s="99">
        <v>78663</v>
      </c>
      <c r="D333" s="165">
        <v>45996</v>
      </c>
      <c r="E333" s="165">
        <v>46097</v>
      </c>
      <c r="F333" s="166">
        <v>2</v>
      </c>
      <c r="G333" s="178">
        <v>0.12</v>
      </c>
      <c r="H333" s="181">
        <v>0.5</v>
      </c>
      <c r="I333" s="180">
        <v>2.4199999999999999E-2</v>
      </c>
      <c r="J333" s="21">
        <f t="shared" si="155"/>
        <v>1.88</v>
      </c>
      <c r="K333" s="21" t="str">
        <f t="shared" si="156"/>
        <v>Y</v>
      </c>
      <c r="L333" s="37" t="str">
        <f t="shared" si="157"/>
        <v>NA</v>
      </c>
      <c r="M333" s="8" t="str">
        <f t="shared" si="158"/>
        <v>Y</v>
      </c>
      <c r="N333" s="42">
        <f t="shared" si="159"/>
        <v>4</v>
      </c>
      <c r="O333" s="43">
        <f t="shared" si="160"/>
        <v>200000</v>
      </c>
      <c r="P333" s="43" t="str">
        <f t="shared" si="161"/>
        <v>NA</v>
      </c>
      <c r="Q333" s="24">
        <f t="shared" si="162"/>
        <v>8299.0925999999999</v>
      </c>
      <c r="R333" s="43">
        <f t="shared" si="163"/>
        <v>0</v>
      </c>
      <c r="S333" s="24">
        <f t="shared" si="164"/>
        <v>1000000</v>
      </c>
      <c r="T333" s="25" t="str">
        <f t="shared" si="165"/>
        <v>Y</v>
      </c>
      <c r="U333" s="44">
        <f t="shared" si="166"/>
        <v>3</v>
      </c>
      <c r="V333" s="45">
        <f t="shared" si="167"/>
        <v>200000</v>
      </c>
      <c r="W333" s="45">
        <f t="shared" si="168"/>
        <v>1000000</v>
      </c>
      <c r="X333" s="28">
        <f t="shared" si="169"/>
        <v>8499.9306409199999</v>
      </c>
      <c r="Y333" s="28">
        <f t="shared" si="170"/>
        <v>0</v>
      </c>
      <c r="Z333" s="45" t="str">
        <f t="shared" si="171"/>
        <v>NA</v>
      </c>
      <c r="AA333" s="29" t="str">
        <f t="shared" si="172"/>
        <v>N</v>
      </c>
      <c r="AB333" s="46">
        <f t="shared" si="173"/>
        <v>2</v>
      </c>
      <c r="AC333" s="31">
        <f t="shared" si="174"/>
        <v>20000</v>
      </c>
      <c r="AD333" s="31">
        <f t="shared" si="175"/>
        <v>65000</v>
      </c>
      <c r="AE333" s="31">
        <f t="shared" si="176"/>
        <v>8705.6289624302644</v>
      </c>
      <c r="AF333" s="47">
        <f t="shared" si="177"/>
        <v>0</v>
      </c>
      <c r="AG333" s="31">
        <f t="shared" si="178"/>
        <v>0</v>
      </c>
      <c r="AH333" s="48">
        <f t="shared" si="179"/>
        <v>1</v>
      </c>
      <c r="AI333" s="33">
        <f t="shared" si="180"/>
        <v>20000</v>
      </c>
      <c r="AJ333" s="33">
        <f t="shared" si="181"/>
        <v>65000</v>
      </c>
      <c r="AK333" s="33">
        <f t="shared" si="182"/>
        <v>0</v>
      </c>
      <c r="AL333" s="33">
        <f t="shared" si="183"/>
        <v>8916.3051833210775</v>
      </c>
      <c r="AM333" s="34">
        <f t="shared" si="184"/>
        <v>8916.3051833210775</v>
      </c>
    </row>
    <row r="334" spans="1:39" ht="15.75" customHeight="1" x14ac:dyDescent="0.3">
      <c r="A334" s="166" t="s">
        <v>1539</v>
      </c>
      <c r="B334" s="99">
        <v>7753</v>
      </c>
      <c r="C334" s="99">
        <v>94079</v>
      </c>
      <c r="D334" s="165">
        <v>45004</v>
      </c>
      <c r="E334" s="165">
        <v>45166</v>
      </c>
      <c r="F334" s="166">
        <v>2</v>
      </c>
      <c r="G334" s="178">
        <v>0.14000000000000001</v>
      </c>
      <c r="H334" s="181">
        <v>0.25</v>
      </c>
      <c r="I334" s="180">
        <v>2.8799999999999999E-2</v>
      </c>
      <c r="J334" s="21">
        <f t="shared" si="155"/>
        <v>1.8599999999999999</v>
      </c>
      <c r="K334" s="21" t="str">
        <f t="shared" si="156"/>
        <v>Y</v>
      </c>
      <c r="L334" s="37" t="str">
        <f t="shared" si="157"/>
        <v>NA</v>
      </c>
      <c r="M334" s="8" t="str">
        <f t="shared" si="158"/>
        <v>Y</v>
      </c>
      <c r="N334" s="42">
        <f t="shared" si="159"/>
        <v>8</v>
      </c>
      <c r="O334" s="43">
        <f t="shared" si="160"/>
        <v>200000</v>
      </c>
      <c r="P334" s="43" t="str">
        <f t="shared" si="161"/>
        <v>NA</v>
      </c>
      <c r="Q334" s="24">
        <f t="shared" si="162"/>
        <v>7976.2864</v>
      </c>
      <c r="R334" s="43">
        <f t="shared" si="163"/>
        <v>0</v>
      </c>
      <c r="S334" s="24">
        <f t="shared" si="164"/>
        <v>1000000</v>
      </c>
      <c r="T334" s="25" t="str">
        <f t="shared" si="165"/>
        <v>Y</v>
      </c>
      <c r="U334" s="44">
        <f t="shared" si="166"/>
        <v>7</v>
      </c>
      <c r="V334" s="45">
        <f t="shared" si="167"/>
        <v>200000</v>
      </c>
      <c r="W334" s="45">
        <f t="shared" si="168"/>
        <v>1000000</v>
      </c>
      <c r="X334" s="28">
        <f t="shared" si="169"/>
        <v>8206.0034483199997</v>
      </c>
      <c r="Y334" s="28">
        <f t="shared" si="170"/>
        <v>0</v>
      </c>
      <c r="Z334" s="45" t="str">
        <f t="shared" si="171"/>
        <v>NA</v>
      </c>
      <c r="AA334" s="29" t="str">
        <f t="shared" si="172"/>
        <v>N</v>
      </c>
      <c r="AB334" s="46">
        <f t="shared" si="173"/>
        <v>6</v>
      </c>
      <c r="AC334" s="31">
        <f t="shared" si="174"/>
        <v>20000</v>
      </c>
      <c r="AD334" s="31">
        <f t="shared" si="175"/>
        <v>65000</v>
      </c>
      <c r="AE334" s="31">
        <f t="shared" si="176"/>
        <v>8442.3363476316154</v>
      </c>
      <c r="AF334" s="47">
        <f t="shared" si="177"/>
        <v>0</v>
      </c>
      <c r="AG334" s="31">
        <f t="shared" si="178"/>
        <v>0</v>
      </c>
      <c r="AH334" s="48">
        <f t="shared" si="179"/>
        <v>5</v>
      </c>
      <c r="AI334" s="33">
        <f t="shared" si="180"/>
        <v>20000</v>
      </c>
      <c r="AJ334" s="33">
        <f t="shared" si="181"/>
        <v>65000</v>
      </c>
      <c r="AK334" s="33">
        <f t="shared" si="182"/>
        <v>0</v>
      </c>
      <c r="AL334" s="33">
        <f t="shared" si="183"/>
        <v>8685.4756344434045</v>
      </c>
      <c r="AM334" s="34">
        <f t="shared" si="184"/>
        <v>8685.4756344434045</v>
      </c>
    </row>
    <row r="335" spans="1:39" ht="15.75" customHeight="1" x14ac:dyDescent="0.3">
      <c r="A335" s="166" t="s">
        <v>1540</v>
      </c>
      <c r="B335" s="99">
        <v>8013</v>
      </c>
      <c r="C335" s="99">
        <v>61469</v>
      </c>
      <c r="D335" s="165">
        <v>45954</v>
      </c>
      <c r="E335" s="165">
        <v>46005</v>
      </c>
      <c r="F335" s="166">
        <v>4</v>
      </c>
      <c r="G335" s="178">
        <v>0.3</v>
      </c>
      <c r="H335" s="181">
        <v>1</v>
      </c>
      <c r="I335" s="180">
        <v>7.2499999999999995E-2</v>
      </c>
      <c r="J335" s="21">
        <f t="shared" si="155"/>
        <v>3.7</v>
      </c>
      <c r="K335" s="21" t="str">
        <f t="shared" si="156"/>
        <v>Y</v>
      </c>
      <c r="L335" s="37" t="str">
        <f t="shared" si="157"/>
        <v>NA</v>
      </c>
      <c r="M335" s="8" t="str">
        <f t="shared" si="158"/>
        <v>Y</v>
      </c>
      <c r="N335" s="42">
        <f t="shared" si="159"/>
        <v>4</v>
      </c>
      <c r="O335" s="43">
        <f t="shared" si="160"/>
        <v>200000</v>
      </c>
      <c r="P335" s="43" t="str">
        <f t="shared" si="161"/>
        <v>NA</v>
      </c>
      <c r="Q335" s="24">
        <f t="shared" si="162"/>
        <v>8593.9424999999992</v>
      </c>
      <c r="R335" s="43">
        <f t="shared" si="163"/>
        <v>0</v>
      </c>
      <c r="S335" s="24">
        <f t="shared" si="164"/>
        <v>1000000</v>
      </c>
      <c r="T335" s="25" t="str">
        <f t="shared" si="165"/>
        <v>Y</v>
      </c>
      <c r="U335" s="44">
        <f t="shared" si="166"/>
        <v>3</v>
      </c>
      <c r="V335" s="45">
        <f t="shared" si="167"/>
        <v>200000</v>
      </c>
      <c r="W335" s="45">
        <f t="shared" si="168"/>
        <v>1000000</v>
      </c>
      <c r="X335" s="28">
        <f t="shared" si="169"/>
        <v>9217.00333125</v>
      </c>
      <c r="Y335" s="28">
        <f t="shared" si="170"/>
        <v>0</v>
      </c>
      <c r="Z335" s="45" t="str">
        <f t="shared" si="171"/>
        <v>NA</v>
      </c>
      <c r="AA335" s="29" t="str">
        <f t="shared" si="172"/>
        <v>Y</v>
      </c>
      <c r="AB335" s="46">
        <f t="shared" si="173"/>
        <v>2</v>
      </c>
      <c r="AC335" s="31">
        <f t="shared" si="174"/>
        <v>200000</v>
      </c>
      <c r="AD335" s="31">
        <f t="shared" si="175"/>
        <v>1000000</v>
      </c>
      <c r="AE335" s="31">
        <f t="shared" si="176"/>
        <v>9885.2360727656251</v>
      </c>
      <c r="AF335" s="47">
        <f t="shared" si="177"/>
        <v>0</v>
      </c>
      <c r="AG335" s="31" t="str">
        <f t="shared" si="178"/>
        <v>NA</v>
      </c>
      <c r="AH335" s="48">
        <f t="shared" si="179"/>
        <v>1</v>
      </c>
      <c r="AI335" s="33">
        <f t="shared" si="180"/>
        <v>20000</v>
      </c>
      <c r="AJ335" s="33">
        <f t="shared" si="181"/>
        <v>65000</v>
      </c>
      <c r="AK335" s="33">
        <f t="shared" si="182"/>
        <v>10601.915688041134</v>
      </c>
      <c r="AL335" s="33">
        <f t="shared" si="183"/>
        <v>0</v>
      </c>
      <c r="AM335" s="34">
        <f t="shared" si="184"/>
        <v>0</v>
      </c>
    </row>
    <row r="336" spans="1:39" ht="15.75" customHeight="1" x14ac:dyDescent="0.3">
      <c r="A336" s="166" t="s">
        <v>1541</v>
      </c>
      <c r="B336" s="99">
        <v>5966</v>
      </c>
      <c r="C336" s="99">
        <v>66131</v>
      </c>
      <c r="D336" s="165">
        <v>44805</v>
      </c>
      <c r="E336" s="165">
        <v>45053</v>
      </c>
      <c r="F336" s="166">
        <v>2</v>
      </c>
      <c r="G336" s="178">
        <v>0.77</v>
      </c>
      <c r="H336" s="181">
        <v>0.5</v>
      </c>
      <c r="I336" s="180">
        <v>3.4200000000000001E-2</v>
      </c>
      <c r="J336" s="21">
        <f t="shared" si="155"/>
        <v>1.23</v>
      </c>
      <c r="K336" s="21" t="str">
        <f t="shared" si="156"/>
        <v>Y</v>
      </c>
      <c r="L336" s="37" t="str">
        <f t="shared" si="157"/>
        <v>NA</v>
      </c>
      <c r="M336" s="8" t="str">
        <f t="shared" si="158"/>
        <v>Y</v>
      </c>
      <c r="N336" s="42">
        <f t="shared" si="159"/>
        <v>3</v>
      </c>
      <c r="O336" s="43">
        <f t="shared" si="160"/>
        <v>200000</v>
      </c>
      <c r="P336" s="43" t="str">
        <f t="shared" si="161"/>
        <v>NA</v>
      </c>
      <c r="Q336" s="24">
        <f t="shared" si="162"/>
        <v>6170.0371999999998</v>
      </c>
      <c r="R336" s="43">
        <f t="shared" si="163"/>
        <v>0</v>
      </c>
      <c r="S336" s="24">
        <f t="shared" si="164"/>
        <v>1000000</v>
      </c>
      <c r="T336" s="25" t="str">
        <f t="shared" si="165"/>
        <v>Y</v>
      </c>
      <c r="U336" s="44">
        <f t="shared" si="166"/>
        <v>2</v>
      </c>
      <c r="V336" s="45">
        <f t="shared" si="167"/>
        <v>200000</v>
      </c>
      <c r="W336" s="45">
        <f t="shared" si="168"/>
        <v>1000000</v>
      </c>
      <c r="X336" s="28">
        <f t="shared" si="169"/>
        <v>6381.0524722399996</v>
      </c>
      <c r="Y336" s="28">
        <f t="shared" si="170"/>
        <v>0</v>
      </c>
      <c r="Z336" s="45" t="str">
        <f t="shared" si="171"/>
        <v>NA</v>
      </c>
      <c r="AA336" s="29" t="str">
        <f t="shared" si="172"/>
        <v>N</v>
      </c>
      <c r="AB336" s="46">
        <f t="shared" si="173"/>
        <v>1</v>
      </c>
      <c r="AC336" s="31">
        <f t="shared" si="174"/>
        <v>20000</v>
      </c>
      <c r="AD336" s="31">
        <f t="shared" si="175"/>
        <v>65000</v>
      </c>
      <c r="AE336" s="31">
        <f t="shared" si="176"/>
        <v>6599.2844667906074</v>
      </c>
      <c r="AF336" s="47">
        <f t="shared" si="177"/>
        <v>0</v>
      </c>
      <c r="AG336" s="31">
        <f t="shared" si="178"/>
        <v>0</v>
      </c>
      <c r="AH336" s="48">
        <f t="shared" si="179"/>
        <v>0</v>
      </c>
      <c r="AI336" s="33">
        <f t="shared" si="180"/>
        <v>0</v>
      </c>
      <c r="AJ336" s="33">
        <f t="shared" si="181"/>
        <v>0</v>
      </c>
      <c r="AK336" s="33">
        <f t="shared" si="182"/>
        <v>0</v>
      </c>
      <c r="AL336" s="33">
        <f t="shared" si="183"/>
        <v>0</v>
      </c>
      <c r="AM336" s="34">
        <f t="shared" si="184"/>
        <v>0</v>
      </c>
    </row>
    <row r="337" spans="1:39" ht="15.75" customHeight="1" x14ac:dyDescent="0.3">
      <c r="A337" s="166" t="s">
        <v>1542</v>
      </c>
      <c r="B337" s="99">
        <v>6135</v>
      </c>
      <c r="C337" s="99">
        <v>48350</v>
      </c>
      <c r="D337" s="165">
        <v>44879</v>
      </c>
      <c r="E337" s="165">
        <v>45060</v>
      </c>
      <c r="F337" s="166">
        <v>4</v>
      </c>
      <c r="G337" s="178">
        <v>1.71</v>
      </c>
      <c r="H337" s="181">
        <v>1</v>
      </c>
      <c r="I337" s="180">
        <v>1.9300000000000001E-2</v>
      </c>
      <c r="J337" s="21">
        <f t="shared" si="155"/>
        <v>2.29</v>
      </c>
      <c r="K337" s="21" t="str">
        <f t="shared" si="156"/>
        <v>Y</v>
      </c>
      <c r="L337" s="37" t="str">
        <f t="shared" si="157"/>
        <v>NA</v>
      </c>
      <c r="M337" s="8" t="str">
        <f t="shared" si="158"/>
        <v>Y</v>
      </c>
      <c r="N337" s="42">
        <f t="shared" si="159"/>
        <v>3</v>
      </c>
      <c r="O337" s="43">
        <f t="shared" si="160"/>
        <v>200000</v>
      </c>
      <c r="P337" s="43" t="str">
        <f t="shared" si="161"/>
        <v>NA</v>
      </c>
      <c r="Q337" s="24">
        <f t="shared" si="162"/>
        <v>6253.4055000000008</v>
      </c>
      <c r="R337" s="43">
        <f t="shared" si="163"/>
        <v>0</v>
      </c>
      <c r="S337" s="24">
        <f t="shared" si="164"/>
        <v>1000000</v>
      </c>
      <c r="T337" s="25" t="str">
        <f t="shared" si="165"/>
        <v>Y</v>
      </c>
      <c r="U337" s="44">
        <f t="shared" si="166"/>
        <v>2</v>
      </c>
      <c r="V337" s="45">
        <f t="shared" si="167"/>
        <v>200000</v>
      </c>
      <c r="W337" s="45">
        <f t="shared" si="168"/>
        <v>1000000</v>
      </c>
      <c r="X337" s="28">
        <f t="shared" si="169"/>
        <v>6374.0962261500017</v>
      </c>
      <c r="Y337" s="28">
        <f t="shared" si="170"/>
        <v>0</v>
      </c>
      <c r="Z337" s="45" t="str">
        <f t="shared" si="171"/>
        <v>NA</v>
      </c>
      <c r="AA337" s="29" t="str">
        <f t="shared" si="172"/>
        <v>Y</v>
      </c>
      <c r="AB337" s="46">
        <f t="shared" si="173"/>
        <v>1</v>
      </c>
      <c r="AC337" s="31">
        <f t="shared" si="174"/>
        <v>200000</v>
      </c>
      <c r="AD337" s="31">
        <f t="shared" si="175"/>
        <v>1000000</v>
      </c>
      <c r="AE337" s="31">
        <f t="shared" si="176"/>
        <v>6497.1162833146973</v>
      </c>
      <c r="AF337" s="47">
        <f t="shared" si="177"/>
        <v>0</v>
      </c>
      <c r="AG337" s="31" t="str">
        <f t="shared" si="178"/>
        <v>NA</v>
      </c>
      <c r="AH337" s="48">
        <f t="shared" si="179"/>
        <v>0</v>
      </c>
      <c r="AI337" s="33">
        <f t="shared" si="180"/>
        <v>0</v>
      </c>
      <c r="AJ337" s="33">
        <f t="shared" si="181"/>
        <v>0</v>
      </c>
      <c r="AK337" s="33">
        <f t="shared" si="182"/>
        <v>0</v>
      </c>
      <c r="AL337" s="33">
        <f t="shared" si="183"/>
        <v>0</v>
      </c>
      <c r="AM337" s="34">
        <f t="shared" si="184"/>
        <v>0</v>
      </c>
    </row>
    <row r="338" spans="1:39" ht="15.75" customHeight="1" x14ac:dyDescent="0.3">
      <c r="A338" s="166" t="s">
        <v>1543</v>
      </c>
      <c r="B338" s="99">
        <v>9496</v>
      </c>
      <c r="C338" s="99">
        <v>74445</v>
      </c>
      <c r="D338" s="165">
        <v>45796</v>
      </c>
      <c r="E338" s="165">
        <v>46155</v>
      </c>
      <c r="F338" s="166">
        <v>2</v>
      </c>
      <c r="G338" s="178">
        <v>1.3</v>
      </c>
      <c r="H338" s="181">
        <v>0.25</v>
      </c>
      <c r="I338" s="180">
        <v>8.43E-2</v>
      </c>
      <c r="J338" s="21">
        <f t="shared" si="155"/>
        <v>0.7</v>
      </c>
      <c r="K338" s="21" t="str">
        <f t="shared" si="156"/>
        <v>Y</v>
      </c>
      <c r="L338" s="37" t="str">
        <f t="shared" si="157"/>
        <v>NA</v>
      </c>
      <c r="M338" s="8" t="str">
        <f t="shared" si="158"/>
        <v>Y</v>
      </c>
      <c r="N338" s="42">
        <f t="shared" si="159"/>
        <v>3</v>
      </c>
      <c r="O338" s="43">
        <f t="shared" si="160"/>
        <v>200000</v>
      </c>
      <c r="P338" s="43" t="str">
        <f t="shared" si="161"/>
        <v>NA</v>
      </c>
      <c r="Q338" s="24">
        <f t="shared" si="162"/>
        <v>10296.5128</v>
      </c>
      <c r="R338" s="43">
        <f t="shared" si="163"/>
        <v>0</v>
      </c>
      <c r="S338" s="24">
        <f t="shared" si="164"/>
        <v>1000000</v>
      </c>
      <c r="T338" s="25" t="str">
        <f t="shared" si="165"/>
        <v>N</v>
      </c>
      <c r="U338" s="44">
        <f t="shared" si="166"/>
        <v>2</v>
      </c>
      <c r="V338" s="45">
        <f t="shared" si="167"/>
        <v>20000</v>
      </c>
      <c r="W338" s="45">
        <f t="shared" si="168"/>
        <v>65000</v>
      </c>
      <c r="X338" s="28">
        <f t="shared" si="169"/>
        <v>0</v>
      </c>
      <c r="Y338" s="28">
        <f t="shared" si="170"/>
        <v>11164.508829040002</v>
      </c>
      <c r="Z338" s="45">
        <f t="shared" si="171"/>
        <v>0</v>
      </c>
      <c r="AA338" s="29" t="str">
        <f t="shared" si="172"/>
        <v>N</v>
      </c>
      <c r="AB338" s="46">
        <f t="shared" si="173"/>
        <v>1</v>
      </c>
      <c r="AC338" s="31">
        <f t="shared" si="174"/>
        <v>20000</v>
      </c>
      <c r="AD338" s="31">
        <f t="shared" si="175"/>
        <v>65000</v>
      </c>
      <c r="AE338" s="31">
        <f t="shared" si="176"/>
        <v>0</v>
      </c>
      <c r="AF338" s="47">
        <f t="shared" si="177"/>
        <v>12105.676923328074</v>
      </c>
      <c r="AG338" s="31">
        <f t="shared" si="178"/>
        <v>0</v>
      </c>
      <c r="AH338" s="48">
        <f t="shared" si="179"/>
        <v>0</v>
      </c>
      <c r="AI338" s="33">
        <f t="shared" si="180"/>
        <v>0</v>
      </c>
      <c r="AJ338" s="33">
        <f t="shared" si="181"/>
        <v>0</v>
      </c>
      <c r="AK338" s="33">
        <f t="shared" si="182"/>
        <v>0</v>
      </c>
      <c r="AL338" s="33">
        <f t="shared" si="183"/>
        <v>0</v>
      </c>
      <c r="AM338" s="34">
        <f t="shared" si="184"/>
        <v>23270.185752368074</v>
      </c>
    </row>
    <row r="339" spans="1:39" ht="15.75" customHeight="1" x14ac:dyDescent="0.3">
      <c r="A339" s="166" t="s">
        <v>1544</v>
      </c>
      <c r="B339" s="99">
        <v>22842</v>
      </c>
      <c r="C339" s="99">
        <v>96369</v>
      </c>
      <c r="D339" s="165">
        <v>45500</v>
      </c>
      <c r="E339" s="165">
        <v>45819</v>
      </c>
      <c r="F339" s="166">
        <v>4</v>
      </c>
      <c r="G339" s="178">
        <v>1.61</v>
      </c>
      <c r="H339" s="181">
        <v>0.5</v>
      </c>
      <c r="I339" s="180">
        <v>1.6799999999999999E-2</v>
      </c>
      <c r="J339" s="21">
        <f t="shared" si="155"/>
        <v>2.3899999999999997</v>
      </c>
      <c r="K339" s="21" t="str">
        <f t="shared" si="156"/>
        <v>Y</v>
      </c>
      <c r="L339" s="37" t="str">
        <f t="shared" si="157"/>
        <v>NA</v>
      </c>
      <c r="M339" s="8" t="str">
        <f t="shared" si="158"/>
        <v>Y</v>
      </c>
      <c r="N339" s="42">
        <f t="shared" si="159"/>
        <v>5</v>
      </c>
      <c r="O339" s="43">
        <f t="shared" si="160"/>
        <v>200000</v>
      </c>
      <c r="P339" s="43" t="str">
        <f t="shared" si="161"/>
        <v>NA</v>
      </c>
      <c r="Q339" s="24">
        <f t="shared" si="162"/>
        <v>23225.745599999998</v>
      </c>
      <c r="R339" s="43">
        <f t="shared" si="163"/>
        <v>0</v>
      </c>
      <c r="S339" s="24">
        <f t="shared" si="164"/>
        <v>1000000</v>
      </c>
      <c r="T339" s="25" t="str">
        <f t="shared" si="165"/>
        <v>Y</v>
      </c>
      <c r="U339" s="44">
        <f t="shared" si="166"/>
        <v>4</v>
      </c>
      <c r="V339" s="45">
        <f t="shared" si="167"/>
        <v>200000</v>
      </c>
      <c r="W339" s="45">
        <f t="shared" si="168"/>
        <v>1000000</v>
      </c>
      <c r="X339" s="28">
        <f t="shared" si="169"/>
        <v>23615.938126079996</v>
      </c>
      <c r="Y339" s="28">
        <f t="shared" si="170"/>
        <v>0</v>
      </c>
      <c r="Z339" s="45" t="str">
        <f t="shared" si="171"/>
        <v>NA</v>
      </c>
      <c r="AA339" s="29" t="str">
        <f t="shared" si="172"/>
        <v>Y</v>
      </c>
      <c r="AB339" s="46">
        <f t="shared" si="173"/>
        <v>3</v>
      </c>
      <c r="AC339" s="31">
        <f t="shared" si="174"/>
        <v>200000</v>
      </c>
      <c r="AD339" s="31">
        <f t="shared" si="175"/>
        <v>1000000</v>
      </c>
      <c r="AE339" s="31">
        <f t="shared" si="176"/>
        <v>24012.685886598138</v>
      </c>
      <c r="AF339" s="47">
        <f t="shared" si="177"/>
        <v>0</v>
      </c>
      <c r="AG339" s="31" t="str">
        <f t="shared" si="178"/>
        <v>NA</v>
      </c>
      <c r="AH339" s="48">
        <f t="shared" si="179"/>
        <v>2</v>
      </c>
      <c r="AI339" s="33">
        <f t="shared" si="180"/>
        <v>20000</v>
      </c>
      <c r="AJ339" s="33">
        <f t="shared" si="181"/>
        <v>65000</v>
      </c>
      <c r="AK339" s="33">
        <f t="shared" si="182"/>
        <v>20000</v>
      </c>
      <c r="AL339" s="33">
        <f t="shared" si="183"/>
        <v>4416.0990094929839</v>
      </c>
      <c r="AM339" s="34">
        <f t="shared" si="184"/>
        <v>4416.0990094929839</v>
      </c>
    </row>
    <row r="340" spans="1:39" ht="15.75" customHeight="1" x14ac:dyDescent="0.3">
      <c r="A340" s="166" t="s">
        <v>1545</v>
      </c>
      <c r="B340" s="99">
        <v>5960</v>
      </c>
      <c r="C340" s="99">
        <v>52782</v>
      </c>
      <c r="D340" s="165">
        <v>46085</v>
      </c>
      <c r="E340" s="165">
        <v>46356</v>
      </c>
      <c r="F340" s="166">
        <v>4</v>
      </c>
      <c r="G340" s="178">
        <v>3.09</v>
      </c>
      <c r="H340" s="181">
        <v>0.5</v>
      </c>
      <c r="I340" s="180">
        <v>8.3199999999999996E-2</v>
      </c>
      <c r="J340" s="21">
        <f t="shared" si="155"/>
        <v>0.91000000000000014</v>
      </c>
      <c r="K340" s="21" t="str">
        <f t="shared" si="156"/>
        <v>Y</v>
      </c>
      <c r="L340" s="37" t="str">
        <f t="shared" si="157"/>
        <v>NA</v>
      </c>
      <c r="M340" s="8" t="str">
        <f t="shared" si="158"/>
        <v>Y</v>
      </c>
      <c r="N340" s="42">
        <f t="shared" si="159"/>
        <v>2</v>
      </c>
      <c r="O340" s="43">
        <f t="shared" si="160"/>
        <v>200000</v>
      </c>
      <c r="P340" s="43" t="str">
        <f t="shared" si="161"/>
        <v>NA</v>
      </c>
      <c r="Q340" s="24">
        <f t="shared" si="162"/>
        <v>6455.8719999999994</v>
      </c>
      <c r="R340" s="43">
        <f t="shared" si="163"/>
        <v>0</v>
      </c>
      <c r="S340" s="24">
        <f t="shared" si="164"/>
        <v>1000000</v>
      </c>
      <c r="T340" s="25" t="str">
        <f t="shared" si="165"/>
        <v>N</v>
      </c>
      <c r="U340" s="44">
        <f t="shared" si="166"/>
        <v>1</v>
      </c>
      <c r="V340" s="45">
        <f t="shared" si="167"/>
        <v>20000</v>
      </c>
      <c r="W340" s="45">
        <f t="shared" si="168"/>
        <v>65000</v>
      </c>
      <c r="X340" s="28">
        <f t="shared" si="169"/>
        <v>6993.0005503999992</v>
      </c>
      <c r="Y340" s="28">
        <f t="shared" si="170"/>
        <v>0</v>
      </c>
      <c r="Z340" s="45">
        <f t="shared" si="171"/>
        <v>0</v>
      </c>
      <c r="AA340" s="29" t="str">
        <f t="shared" si="172"/>
        <v>N</v>
      </c>
      <c r="AB340" s="46">
        <f t="shared" si="173"/>
        <v>0</v>
      </c>
      <c r="AC340" s="31">
        <f t="shared" si="174"/>
        <v>0</v>
      </c>
      <c r="AD340" s="31">
        <f t="shared" si="175"/>
        <v>0</v>
      </c>
      <c r="AE340" s="31">
        <f t="shared" si="176"/>
        <v>0</v>
      </c>
      <c r="AF340" s="47">
        <f t="shared" si="177"/>
        <v>0</v>
      </c>
      <c r="AG340" s="31">
        <f t="shared" si="178"/>
        <v>0</v>
      </c>
      <c r="AH340" s="48">
        <f t="shared" si="179"/>
        <v>0</v>
      </c>
      <c r="AI340" s="33">
        <f t="shared" si="180"/>
        <v>0</v>
      </c>
      <c r="AJ340" s="33">
        <f t="shared" si="181"/>
        <v>0</v>
      </c>
      <c r="AK340" s="33">
        <f t="shared" si="182"/>
        <v>0</v>
      </c>
      <c r="AL340" s="33">
        <f t="shared" si="183"/>
        <v>0</v>
      </c>
      <c r="AM340" s="34">
        <f t="shared" si="184"/>
        <v>0</v>
      </c>
    </row>
    <row r="341" spans="1:39" ht="15.75" customHeight="1" x14ac:dyDescent="0.3">
      <c r="A341" s="166" t="s">
        <v>1546</v>
      </c>
      <c r="B341" s="99">
        <v>12902</v>
      </c>
      <c r="C341" s="99">
        <v>57836</v>
      </c>
      <c r="D341" s="165">
        <v>45112</v>
      </c>
      <c r="E341" s="165">
        <v>45170</v>
      </c>
      <c r="F341" s="166">
        <v>2</v>
      </c>
      <c r="G341" s="178">
        <v>1.19</v>
      </c>
      <c r="H341" s="181">
        <v>1</v>
      </c>
      <c r="I341" s="180">
        <v>3.9800000000000002E-2</v>
      </c>
      <c r="J341" s="21">
        <f t="shared" si="155"/>
        <v>0.81</v>
      </c>
      <c r="K341" s="21" t="str">
        <f t="shared" si="156"/>
        <v>Y</v>
      </c>
      <c r="L341" s="37" t="str">
        <f t="shared" si="157"/>
        <v>NA</v>
      </c>
      <c r="M341" s="8" t="str">
        <f t="shared" si="158"/>
        <v>Y</v>
      </c>
      <c r="N341" s="42">
        <f t="shared" si="159"/>
        <v>1</v>
      </c>
      <c r="O341" s="43">
        <f t="shared" si="160"/>
        <v>200000</v>
      </c>
      <c r="P341" s="43" t="str">
        <f t="shared" si="161"/>
        <v>NA</v>
      </c>
      <c r="Q341" s="24">
        <f t="shared" si="162"/>
        <v>13415.499600000001</v>
      </c>
      <c r="R341" s="43">
        <f t="shared" si="163"/>
        <v>0</v>
      </c>
      <c r="S341" s="24">
        <f t="shared" si="164"/>
        <v>1000000</v>
      </c>
      <c r="T341" s="25" t="str">
        <f t="shared" si="165"/>
        <v>N</v>
      </c>
      <c r="U341" s="44">
        <f t="shared" si="166"/>
        <v>0</v>
      </c>
      <c r="V341" s="45">
        <f t="shared" si="167"/>
        <v>0</v>
      </c>
      <c r="W341" s="45">
        <f t="shared" si="168"/>
        <v>0</v>
      </c>
      <c r="X341" s="28">
        <f t="shared" si="169"/>
        <v>0</v>
      </c>
      <c r="Y341" s="28">
        <f t="shared" si="170"/>
        <v>0</v>
      </c>
      <c r="Z341" s="45">
        <f t="shared" si="171"/>
        <v>0</v>
      </c>
      <c r="AA341" s="29" t="str">
        <f t="shared" si="172"/>
        <v>N</v>
      </c>
      <c r="AB341" s="46">
        <f t="shared" si="173"/>
        <v>0</v>
      </c>
      <c r="AC341" s="31">
        <f t="shared" si="174"/>
        <v>0</v>
      </c>
      <c r="AD341" s="31">
        <f t="shared" si="175"/>
        <v>0</v>
      </c>
      <c r="AE341" s="31">
        <f t="shared" si="176"/>
        <v>0</v>
      </c>
      <c r="AF341" s="47">
        <f t="shared" si="177"/>
        <v>0</v>
      </c>
      <c r="AG341" s="31">
        <f t="shared" si="178"/>
        <v>0</v>
      </c>
      <c r="AH341" s="48">
        <f t="shared" si="179"/>
        <v>0</v>
      </c>
      <c r="AI341" s="33">
        <f t="shared" si="180"/>
        <v>0</v>
      </c>
      <c r="AJ341" s="33">
        <f t="shared" si="181"/>
        <v>0</v>
      </c>
      <c r="AK341" s="33">
        <f t="shared" si="182"/>
        <v>0</v>
      </c>
      <c r="AL341" s="33">
        <f t="shared" si="183"/>
        <v>0</v>
      </c>
      <c r="AM341" s="34">
        <f t="shared" si="184"/>
        <v>0</v>
      </c>
    </row>
    <row r="342" spans="1:39" ht="15.75" customHeight="1" x14ac:dyDescent="0.3">
      <c r="A342" s="166" t="s">
        <v>1547</v>
      </c>
      <c r="B342" s="99">
        <v>12751</v>
      </c>
      <c r="C342" s="99">
        <v>100413</v>
      </c>
      <c r="D342" s="165">
        <v>45553</v>
      </c>
      <c r="E342" s="165">
        <v>45766</v>
      </c>
      <c r="F342" s="166">
        <v>2</v>
      </c>
      <c r="G342" s="178">
        <v>1.44</v>
      </c>
      <c r="H342" s="181">
        <v>0.75</v>
      </c>
      <c r="I342" s="180">
        <v>8.1299999999999997E-2</v>
      </c>
      <c r="J342" s="21">
        <f t="shared" si="155"/>
        <v>0.56000000000000005</v>
      </c>
      <c r="K342" s="21" t="str">
        <f t="shared" si="156"/>
        <v>Y</v>
      </c>
      <c r="L342" s="37" t="str">
        <f t="shared" si="157"/>
        <v>NA</v>
      </c>
      <c r="M342" s="8" t="str">
        <f t="shared" si="158"/>
        <v>Y</v>
      </c>
      <c r="N342" s="42">
        <f t="shared" si="159"/>
        <v>1</v>
      </c>
      <c r="O342" s="43">
        <f t="shared" si="160"/>
        <v>200000</v>
      </c>
      <c r="P342" s="43" t="str">
        <f t="shared" si="161"/>
        <v>NA</v>
      </c>
      <c r="Q342" s="24">
        <f t="shared" si="162"/>
        <v>13787.656299999999</v>
      </c>
      <c r="R342" s="43">
        <f t="shared" si="163"/>
        <v>0</v>
      </c>
      <c r="S342" s="24">
        <f t="shared" si="164"/>
        <v>1000000</v>
      </c>
      <c r="T342" s="25" t="str">
        <f t="shared" si="165"/>
        <v>N</v>
      </c>
      <c r="U342" s="44">
        <f t="shared" si="166"/>
        <v>0</v>
      </c>
      <c r="V342" s="45">
        <f t="shared" si="167"/>
        <v>0</v>
      </c>
      <c r="W342" s="45">
        <f t="shared" si="168"/>
        <v>0</v>
      </c>
      <c r="X342" s="28">
        <f t="shared" si="169"/>
        <v>0</v>
      </c>
      <c r="Y342" s="28">
        <f t="shared" si="170"/>
        <v>0</v>
      </c>
      <c r="Z342" s="45">
        <f t="shared" si="171"/>
        <v>0</v>
      </c>
      <c r="AA342" s="29" t="str">
        <f t="shared" si="172"/>
        <v>N</v>
      </c>
      <c r="AB342" s="46">
        <f t="shared" si="173"/>
        <v>0</v>
      </c>
      <c r="AC342" s="31">
        <f t="shared" si="174"/>
        <v>0</v>
      </c>
      <c r="AD342" s="31">
        <f t="shared" si="175"/>
        <v>0</v>
      </c>
      <c r="AE342" s="31">
        <f t="shared" si="176"/>
        <v>0</v>
      </c>
      <c r="AF342" s="47">
        <f t="shared" si="177"/>
        <v>0</v>
      </c>
      <c r="AG342" s="31">
        <f t="shared" si="178"/>
        <v>0</v>
      </c>
      <c r="AH342" s="48">
        <f t="shared" si="179"/>
        <v>0</v>
      </c>
      <c r="AI342" s="33">
        <f t="shared" si="180"/>
        <v>0</v>
      </c>
      <c r="AJ342" s="33">
        <f t="shared" si="181"/>
        <v>0</v>
      </c>
      <c r="AK342" s="33">
        <f t="shared" si="182"/>
        <v>0</v>
      </c>
      <c r="AL342" s="33">
        <f t="shared" si="183"/>
        <v>0</v>
      </c>
      <c r="AM342" s="34">
        <f t="shared" si="184"/>
        <v>0</v>
      </c>
    </row>
    <row r="343" spans="1:39" ht="15.75" customHeight="1" x14ac:dyDescent="0.3">
      <c r="A343" s="166" t="s">
        <v>1548</v>
      </c>
      <c r="B343" s="99">
        <v>23451</v>
      </c>
      <c r="C343" s="99">
        <v>58123</v>
      </c>
      <c r="D343" s="165">
        <v>44491</v>
      </c>
      <c r="E343" s="165">
        <v>44773</v>
      </c>
      <c r="F343" s="166">
        <v>4</v>
      </c>
      <c r="G343" s="178">
        <v>0.78</v>
      </c>
      <c r="H343" s="181">
        <v>0.25</v>
      </c>
      <c r="I343" s="180">
        <v>2.1299999999999999E-2</v>
      </c>
      <c r="J343" s="21">
        <f t="shared" si="155"/>
        <v>3.2199999999999998</v>
      </c>
      <c r="K343" s="21" t="str">
        <f t="shared" si="156"/>
        <v>Y</v>
      </c>
      <c r="L343" s="37" t="str">
        <f t="shared" si="157"/>
        <v>NA</v>
      </c>
      <c r="M343" s="8" t="str">
        <f t="shared" si="158"/>
        <v>Y</v>
      </c>
      <c r="N343" s="42">
        <f t="shared" si="159"/>
        <v>13</v>
      </c>
      <c r="O343" s="43">
        <f t="shared" si="160"/>
        <v>200000</v>
      </c>
      <c r="P343" s="43" t="str">
        <f t="shared" si="161"/>
        <v>NA</v>
      </c>
      <c r="Q343" s="24">
        <f t="shared" si="162"/>
        <v>23950.506300000001</v>
      </c>
      <c r="R343" s="43">
        <f t="shared" si="163"/>
        <v>0</v>
      </c>
      <c r="S343" s="24">
        <f t="shared" si="164"/>
        <v>1000000</v>
      </c>
      <c r="T343" s="25" t="str">
        <f t="shared" si="165"/>
        <v>Y</v>
      </c>
      <c r="U343" s="44">
        <f t="shared" si="166"/>
        <v>12</v>
      </c>
      <c r="V343" s="45">
        <f t="shared" si="167"/>
        <v>200000</v>
      </c>
      <c r="W343" s="45">
        <f t="shared" si="168"/>
        <v>1000000</v>
      </c>
      <c r="X343" s="28">
        <f t="shared" si="169"/>
        <v>24460.652084190002</v>
      </c>
      <c r="Y343" s="28">
        <f t="shared" si="170"/>
        <v>0</v>
      </c>
      <c r="Z343" s="45" t="str">
        <f t="shared" si="171"/>
        <v>NA</v>
      </c>
      <c r="AA343" s="29" t="str">
        <f t="shared" si="172"/>
        <v>Y</v>
      </c>
      <c r="AB343" s="46">
        <f t="shared" si="173"/>
        <v>11</v>
      </c>
      <c r="AC343" s="31">
        <f t="shared" si="174"/>
        <v>200000</v>
      </c>
      <c r="AD343" s="31">
        <f t="shared" si="175"/>
        <v>1000000</v>
      </c>
      <c r="AE343" s="31">
        <f t="shared" si="176"/>
        <v>24981.66397358325</v>
      </c>
      <c r="AF343" s="47">
        <f t="shared" si="177"/>
        <v>0</v>
      </c>
      <c r="AG343" s="31" t="str">
        <f t="shared" si="178"/>
        <v>NA</v>
      </c>
      <c r="AH343" s="48">
        <f t="shared" si="179"/>
        <v>10</v>
      </c>
      <c r="AI343" s="33">
        <f t="shared" si="180"/>
        <v>20000</v>
      </c>
      <c r="AJ343" s="33">
        <f t="shared" si="181"/>
        <v>65000</v>
      </c>
      <c r="AK343" s="33">
        <f t="shared" si="182"/>
        <v>20000</v>
      </c>
      <c r="AL343" s="33">
        <f t="shared" si="183"/>
        <v>5513.7734162205779</v>
      </c>
      <c r="AM343" s="34">
        <f t="shared" si="184"/>
        <v>5513.7734162205779</v>
      </c>
    </row>
    <row r="344" spans="1:39" ht="15.75" customHeight="1" x14ac:dyDescent="0.3">
      <c r="A344" s="166" t="s">
        <v>1549</v>
      </c>
      <c r="B344" s="99">
        <v>12169</v>
      </c>
      <c r="C344" s="99">
        <v>24781</v>
      </c>
      <c r="D344" s="165">
        <v>45126</v>
      </c>
      <c r="E344" s="165">
        <v>45400</v>
      </c>
      <c r="F344" s="166">
        <v>2</v>
      </c>
      <c r="G344" s="178">
        <v>0.73</v>
      </c>
      <c r="H344" s="181">
        <v>0.5</v>
      </c>
      <c r="I344" s="180">
        <v>7.1499999999999994E-2</v>
      </c>
      <c r="J344" s="21">
        <f t="shared" si="155"/>
        <v>1.27</v>
      </c>
      <c r="K344" s="21" t="str">
        <f t="shared" si="156"/>
        <v>Y</v>
      </c>
      <c r="L344" s="37" t="str">
        <f t="shared" si="157"/>
        <v>NA</v>
      </c>
      <c r="M344" s="8" t="str">
        <f t="shared" si="158"/>
        <v>Y</v>
      </c>
      <c r="N344" s="42">
        <f t="shared" si="159"/>
        <v>3</v>
      </c>
      <c r="O344" s="43">
        <f t="shared" si="160"/>
        <v>200000</v>
      </c>
      <c r="P344" s="43" t="str">
        <f t="shared" si="161"/>
        <v>NA</v>
      </c>
      <c r="Q344" s="24">
        <f t="shared" si="162"/>
        <v>13039.083499999999</v>
      </c>
      <c r="R344" s="43">
        <f t="shared" si="163"/>
        <v>0</v>
      </c>
      <c r="S344" s="24">
        <f t="shared" si="164"/>
        <v>1000000</v>
      </c>
      <c r="T344" s="25" t="str">
        <f t="shared" si="165"/>
        <v>Y</v>
      </c>
      <c r="U344" s="44">
        <f t="shared" si="166"/>
        <v>2</v>
      </c>
      <c r="V344" s="45">
        <f t="shared" si="167"/>
        <v>200000</v>
      </c>
      <c r="W344" s="45">
        <f t="shared" si="168"/>
        <v>1000000</v>
      </c>
      <c r="X344" s="28">
        <f t="shared" si="169"/>
        <v>13971.377970249998</v>
      </c>
      <c r="Y344" s="28">
        <f t="shared" si="170"/>
        <v>0</v>
      </c>
      <c r="Z344" s="45" t="str">
        <f t="shared" si="171"/>
        <v>NA</v>
      </c>
      <c r="AA344" s="29" t="str">
        <f t="shared" si="172"/>
        <v>N</v>
      </c>
      <c r="AB344" s="46">
        <f t="shared" si="173"/>
        <v>1</v>
      </c>
      <c r="AC344" s="31">
        <f t="shared" si="174"/>
        <v>20000</v>
      </c>
      <c r="AD344" s="31">
        <f t="shared" si="175"/>
        <v>65000</v>
      </c>
      <c r="AE344" s="31">
        <f t="shared" si="176"/>
        <v>14970.331495122871</v>
      </c>
      <c r="AF344" s="47">
        <f t="shared" si="177"/>
        <v>0</v>
      </c>
      <c r="AG344" s="31">
        <f t="shared" si="178"/>
        <v>0</v>
      </c>
      <c r="AH344" s="48">
        <f t="shared" si="179"/>
        <v>0</v>
      </c>
      <c r="AI344" s="33">
        <f t="shared" si="180"/>
        <v>0</v>
      </c>
      <c r="AJ344" s="33">
        <f t="shared" si="181"/>
        <v>0</v>
      </c>
      <c r="AK344" s="33">
        <f t="shared" si="182"/>
        <v>0</v>
      </c>
      <c r="AL344" s="33">
        <f t="shared" si="183"/>
        <v>0</v>
      </c>
      <c r="AM344" s="34">
        <f t="shared" si="184"/>
        <v>0</v>
      </c>
    </row>
    <row r="345" spans="1:39" ht="15.75" customHeight="1" x14ac:dyDescent="0.3">
      <c r="A345" s="166" t="s">
        <v>1550</v>
      </c>
      <c r="B345" s="99">
        <v>15603</v>
      </c>
      <c r="C345" s="99">
        <v>33409</v>
      </c>
      <c r="D345" s="165">
        <v>46160</v>
      </c>
      <c r="E345" s="165">
        <v>46265</v>
      </c>
      <c r="F345" s="166">
        <v>2</v>
      </c>
      <c r="G345" s="178">
        <v>1.57</v>
      </c>
      <c r="H345" s="181">
        <v>0.75</v>
      </c>
      <c r="I345" s="180">
        <v>8.2199999999999995E-2</v>
      </c>
      <c r="J345" s="21">
        <f t="shared" si="155"/>
        <v>0.42999999999999994</v>
      </c>
      <c r="K345" s="21" t="str">
        <f t="shared" si="156"/>
        <v>Y</v>
      </c>
      <c r="L345" s="37" t="str">
        <f t="shared" si="157"/>
        <v>NA</v>
      </c>
      <c r="M345" s="8" t="str">
        <f t="shared" si="158"/>
        <v>Y</v>
      </c>
      <c r="N345" s="42">
        <f t="shared" si="159"/>
        <v>1</v>
      </c>
      <c r="O345" s="43">
        <f t="shared" si="160"/>
        <v>200000</v>
      </c>
      <c r="P345" s="43" t="str">
        <f t="shared" si="161"/>
        <v>NA</v>
      </c>
      <c r="Q345" s="24">
        <f t="shared" si="162"/>
        <v>16885.566600000002</v>
      </c>
      <c r="R345" s="43">
        <f t="shared" si="163"/>
        <v>0</v>
      </c>
      <c r="S345" s="24">
        <f t="shared" si="164"/>
        <v>1000000</v>
      </c>
      <c r="T345" s="25" t="str">
        <f t="shared" si="165"/>
        <v>N</v>
      </c>
      <c r="U345" s="44">
        <f t="shared" si="166"/>
        <v>0</v>
      </c>
      <c r="V345" s="45">
        <f t="shared" si="167"/>
        <v>0</v>
      </c>
      <c r="W345" s="45">
        <f t="shared" si="168"/>
        <v>0</v>
      </c>
      <c r="X345" s="28">
        <f t="shared" si="169"/>
        <v>0</v>
      </c>
      <c r="Y345" s="28">
        <f t="shared" si="170"/>
        <v>0</v>
      </c>
      <c r="Z345" s="45">
        <f t="shared" si="171"/>
        <v>0</v>
      </c>
      <c r="AA345" s="29" t="str">
        <f t="shared" si="172"/>
        <v>N</v>
      </c>
      <c r="AB345" s="46">
        <f t="shared" si="173"/>
        <v>0</v>
      </c>
      <c r="AC345" s="31">
        <f t="shared" si="174"/>
        <v>0</v>
      </c>
      <c r="AD345" s="31">
        <f t="shared" si="175"/>
        <v>0</v>
      </c>
      <c r="AE345" s="31">
        <f t="shared" si="176"/>
        <v>0</v>
      </c>
      <c r="AF345" s="47">
        <f t="shared" si="177"/>
        <v>0</v>
      </c>
      <c r="AG345" s="31">
        <f t="shared" si="178"/>
        <v>0</v>
      </c>
      <c r="AH345" s="48">
        <f t="shared" si="179"/>
        <v>0</v>
      </c>
      <c r="AI345" s="33">
        <f t="shared" si="180"/>
        <v>0</v>
      </c>
      <c r="AJ345" s="33">
        <f t="shared" si="181"/>
        <v>0</v>
      </c>
      <c r="AK345" s="33">
        <f t="shared" si="182"/>
        <v>0</v>
      </c>
      <c r="AL345" s="33">
        <f t="shared" si="183"/>
        <v>0</v>
      </c>
      <c r="AM345" s="34">
        <f t="shared" si="184"/>
        <v>0</v>
      </c>
    </row>
    <row r="346" spans="1:39" ht="15.75" customHeight="1" x14ac:dyDescent="0.3">
      <c r="A346" s="166" t="s">
        <v>1551</v>
      </c>
      <c r="B346" s="99">
        <v>24202</v>
      </c>
      <c r="C346" s="99">
        <v>47444</v>
      </c>
      <c r="D346" s="165">
        <v>45515</v>
      </c>
      <c r="E346" s="165">
        <v>45699</v>
      </c>
      <c r="F346" s="166">
        <v>4</v>
      </c>
      <c r="G346" s="178">
        <v>0.63</v>
      </c>
      <c r="H346" s="181">
        <v>0.5</v>
      </c>
      <c r="I346" s="180">
        <v>6.6299999999999998E-2</v>
      </c>
      <c r="J346" s="21">
        <f t="shared" si="155"/>
        <v>3.37</v>
      </c>
      <c r="K346" s="21" t="str">
        <f t="shared" si="156"/>
        <v>Y</v>
      </c>
      <c r="L346" s="37" t="str">
        <f t="shared" si="157"/>
        <v>NA</v>
      </c>
      <c r="M346" s="8" t="str">
        <f t="shared" si="158"/>
        <v>Y</v>
      </c>
      <c r="N346" s="42">
        <f t="shared" si="159"/>
        <v>7</v>
      </c>
      <c r="O346" s="43">
        <f t="shared" si="160"/>
        <v>200000</v>
      </c>
      <c r="P346" s="43" t="str">
        <f t="shared" si="161"/>
        <v>NA</v>
      </c>
      <c r="Q346" s="24">
        <f t="shared" si="162"/>
        <v>25806.5926</v>
      </c>
      <c r="R346" s="43">
        <f t="shared" si="163"/>
        <v>0</v>
      </c>
      <c r="S346" s="24">
        <f t="shared" si="164"/>
        <v>1000000</v>
      </c>
      <c r="T346" s="25" t="str">
        <f t="shared" si="165"/>
        <v>Y</v>
      </c>
      <c r="U346" s="44">
        <f t="shared" si="166"/>
        <v>6</v>
      </c>
      <c r="V346" s="45">
        <f t="shared" si="167"/>
        <v>200000</v>
      </c>
      <c r="W346" s="45">
        <f t="shared" si="168"/>
        <v>1000000</v>
      </c>
      <c r="X346" s="28">
        <f t="shared" si="169"/>
        <v>27517.569689380001</v>
      </c>
      <c r="Y346" s="28">
        <f t="shared" si="170"/>
        <v>0</v>
      </c>
      <c r="Z346" s="45" t="str">
        <f t="shared" si="171"/>
        <v>NA</v>
      </c>
      <c r="AA346" s="29" t="str">
        <f t="shared" si="172"/>
        <v>Y</v>
      </c>
      <c r="AB346" s="46">
        <f t="shared" si="173"/>
        <v>5</v>
      </c>
      <c r="AC346" s="31">
        <f t="shared" si="174"/>
        <v>200000</v>
      </c>
      <c r="AD346" s="31">
        <f t="shared" si="175"/>
        <v>1000000</v>
      </c>
      <c r="AE346" s="31">
        <f t="shared" si="176"/>
        <v>29341.984559785895</v>
      </c>
      <c r="AF346" s="47">
        <f t="shared" si="177"/>
        <v>0</v>
      </c>
      <c r="AG346" s="31" t="str">
        <f t="shared" si="178"/>
        <v>NA</v>
      </c>
      <c r="AH346" s="48">
        <f t="shared" si="179"/>
        <v>4</v>
      </c>
      <c r="AI346" s="33">
        <f t="shared" si="180"/>
        <v>20000</v>
      </c>
      <c r="AJ346" s="33">
        <f t="shared" si="181"/>
        <v>65000</v>
      </c>
      <c r="AK346" s="33">
        <f t="shared" si="182"/>
        <v>20000</v>
      </c>
      <c r="AL346" s="33">
        <f t="shared" si="183"/>
        <v>11287.358136099701</v>
      </c>
      <c r="AM346" s="34">
        <f t="shared" si="184"/>
        <v>11287.358136099701</v>
      </c>
    </row>
    <row r="347" spans="1:39" ht="15.75" customHeight="1" x14ac:dyDescent="0.3">
      <c r="A347" s="166" t="s">
        <v>1552</v>
      </c>
      <c r="B347" s="99">
        <v>15396</v>
      </c>
      <c r="C347" s="99">
        <v>48229</v>
      </c>
      <c r="D347" s="165">
        <v>44756</v>
      </c>
      <c r="E347" s="165">
        <v>45073</v>
      </c>
      <c r="F347" s="166">
        <v>4</v>
      </c>
      <c r="G347" s="178">
        <v>0.97</v>
      </c>
      <c r="H347" s="181">
        <v>0.5</v>
      </c>
      <c r="I347" s="180">
        <v>4.1500000000000002E-2</v>
      </c>
      <c r="J347" s="21">
        <f t="shared" si="155"/>
        <v>3.0300000000000002</v>
      </c>
      <c r="K347" s="21" t="str">
        <f t="shared" si="156"/>
        <v>Y</v>
      </c>
      <c r="L347" s="37" t="str">
        <f t="shared" si="157"/>
        <v>NA</v>
      </c>
      <c r="M347" s="8" t="str">
        <f t="shared" si="158"/>
        <v>Y</v>
      </c>
      <c r="N347" s="42">
        <f t="shared" si="159"/>
        <v>7</v>
      </c>
      <c r="O347" s="43">
        <f t="shared" si="160"/>
        <v>200000</v>
      </c>
      <c r="P347" s="43" t="str">
        <f t="shared" si="161"/>
        <v>NA</v>
      </c>
      <c r="Q347" s="24">
        <f t="shared" si="162"/>
        <v>16034.934000000001</v>
      </c>
      <c r="R347" s="43">
        <f t="shared" si="163"/>
        <v>0</v>
      </c>
      <c r="S347" s="24">
        <f t="shared" si="164"/>
        <v>1000000</v>
      </c>
      <c r="T347" s="25" t="str">
        <f t="shared" si="165"/>
        <v>Y</v>
      </c>
      <c r="U347" s="44">
        <f t="shared" si="166"/>
        <v>6</v>
      </c>
      <c r="V347" s="45">
        <f t="shared" si="167"/>
        <v>200000</v>
      </c>
      <c r="W347" s="45">
        <f t="shared" si="168"/>
        <v>1000000</v>
      </c>
      <c r="X347" s="28">
        <f t="shared" si="169"/>
        <v>16700.383761000001</v>
      </c>
      <c r="Y347" s="28">
        <f t="shared" si="170"/>
        <v>0</v>
      </c>
      <c r="Z347" s="45" t="str">
        <f t="shared" si="171"/>
        <v>NA</v>
      </c>
      <c r="AA347" s="29" t="str">
        <f t="shared" si="172"/>
        <v>Y</v>
      </c>
      <c r="AB347" s="46">
        <f t="shared" si="173"/>
        <v>5</v>
      </c>
      <c r="AC347" s="31">
        <f t="shared" si="174"/>
        <v>200000</v>
      </c>
      <c r="AD347" s="31">
        <f t="shared" si="175"/>
        <v>1000000</v>
      </c>
      <c r="AE347" s="31">
        <f t="shared" si="176"/>
        <v>17393.449687081502</v>
      </c>
      <c r="AF347" s="47">
        <f t="shared" si="177"/>
        <v>0</v>
      </c>
      <c r="AG347" s="31" t="str">
        <f t="shared" si="178"/>
        <v>NA</v>
      </c>
      <c r="AH347" s="48">
        <f t="shared" si="179"/>
        <v>4</v>
      </c>
      <c r="AI347" s="33">
        <f t="shared" si="180"/>
        <v>20000</v>
      </c>
      <c r="AJ347" s="33">
        <f t="shared" si="181"/>
        <v>65000</v>
      </c>
      <c r="AK347" s="33">
        <f t="shared" si="182"/>
        <v>18115.277849095386</v>
      </c>
      <c r="AL347" s="33">
        <f t="shared" si="183"/>
        <v>0</v>
      </c>
      <c r="AM347" s="34">
        <f t="shared" si="184"/>
        <v>0</v>
      </c>
    </row>
    <row r="348" spans="1:39" ht="15.75" customHeight="1" x14ac:dyDescent="0.3">
      <c r="A348" s="166" t="s">
        <v>1553</v>
      </c>
      <c r="B348" s="99">
        <v>10823</v>
      </c>
      <c r="C348" s="99">
        <v>21058</v>
      </c>
      <c r="D348" s="165">
        <v>44767</v>
      </c>
      <c r="E348" s="165">
        <v>45090</v>
      </c>
      <c r="F348" s="166">
        <v>4</v>
      </c>
      <c r="G348" s="178">
        <v>3.42</v>
      </c>
      <c r="H348" s="181">
        <v>0.25</v>
      </c>
      <c r="I348" s="180">
        <v>2.7699999999999999E-2</v>
      </c>
      <c r="J348" s="21">
        <f t="shared" si="155"/>
        <v>0.58000000000000007</v>
      </c>
      <c r="K348" s="21" t="str">
        <f t="shared" si="156"/>
        <v>Y</v>
      </c>
      <c r="L348" s="37" t="str">
        <f t="shared" si="157"/>
        <v>NA</v>
      </c>
      <c r="M348" s="8" t="str">
        <f t="shared" si="158"/>
        <v>Y</v>
      </c>
      <c r="N348" s="42">
        <f t="shared" si="159"/>
        <v>3</v>
      </c>
      <c r="O348" s="43">
        <f t="shared" si="160"/>
        <v>200000</v>
      </c>
      <c r="P348" s="43" t="str">
        <f t="shared" si="161"/>
        <v>NA</v>
      </c>
      <c r="Q348" s="24">
        <f t="shared" si="162"/>
        <v>11122.7971</v>
      </c>
      <c r="R348" s="43">
        <f t="shared" si="163"/>
        <v>0</v>
      </c>
      <c r="S348" s="24">
        <f t="shared" si="164"/>
        <v>1000000</v>
      </c>
      <c r="T348" s="25" t="str">
        <f t="shared" si="165"/>
        <v>N</v>
      </c>
      <c r="U348" s="44">
        <f t="shared" si="166"/>
        <v>2</v>
      </c>
      <c r="V348" s="45">
        <f t="shared" si="167"/>
        <v>20000</v>
      </c>
      <c r="W348" s="45">
        <f t="shared" si="168"/>
        <v>65000</v>
      </c>
      <c r="X348" s="28">
        <f t="shared" si="169"/>
        <v>11430.89857967</v>
      </c>
      <c r="Y348" s="28">
        <f t="shared" si="170"/>
        <v>0</v>
      </c>
      <c r="Z348" s="45">
        <f t="shared" si="171"/>
        <v>21388.304320330004</v>
      </c>
      <c r="AA348" s="29" t="str">
        <f t="shared" si="172"/>
        <v>N</v>
      </c>
      <c r="AB348" s="46">
        <f t="shared" si="173"/>
        <v>1</v>
      </c>
      <c r="AC348" s="31">
        <f t="shared" si="174"/>
        <v>20000</v>
      </c>
      <c r="AD348" s="31">
        <f t="shared" si="175"/>
        <v>65000</v>
      </c>
      <c r="AE348" s="31">
        <f t="shared" si="176"/>
        <v>11747.53447032686</v>
      </c>
      <c r="AF348" s="47">
        <f t="shared" si="177"/>
        <v>0</v>
      </c>
      <c r="AG348" s="31">
        <f t="shared" si="178"/>
        <v>9640.7698500031438</v>
      </c>
      <c r="AH348" s="48">
        <f t="shared" si="179"/>
        <v>0</v>
      </c>
      <c r="AI348" s="33">
        <f t="shared" si="180"/>
        <v>0</v>
      </c>
      <c r="AJ348" s="33">
        <f t="shared" si="181"/>
        <v>0</v>
      </c>
      <c r="AK348" s="33">
        <f t="shared" si="182"/>
        <v>0</v>
      </c>
      <c r="AL348" s="33">
        <f t="shared" si="183"/>
        <v>0</v>
      </c>
      <c r="AM348" s="34">
        <f t="shared" si="184"/>
        <v>0</v>
      </c>
    </row>
    <row r="349" spans="1:39" ht="15.75" customHeight="1" x14ac:dyDescent="0.3">
      <c r="A349" s="166" t="s">
        <v>1554</v>
      </c>
      <c r="B349" s="99">
        <v>12238</v>
      </c>
      <c r="C349" s="99">
        <v>96365</v>
      </c>
      <c r="D349" s="165">
        <v>45991</v>
      </c>
      <c r="E349" s="165">
        <v>46275</v>
      </c>
      <c r="F349" s="166">
        <v>2</v>
      </c>
      <c r="G349" s="178">
        <v>0.73</v>
      </c>
      <c r="H349" s="181">
        <v>0.25</v>
      </c>
      <c r="I349" s="180">
        <v>3.1699999999999999E-2</v>
      </c>
      <c r="J349" s="21">
        <f t="shared" si="155"/>
        <v>1.27</v>
      </c>
      <c r="K349" s="21" t="str">
        <f t="shared" si="156"/>
        <v>Y</v>
      </c>
      <c r="L349" s="37" t="str">
        <f t="shared" si="157"/>
        <v>NA</v>
      </c>
      <c r="M349" s="8" t="str">
        <f t="shared" si="158"/>
        <v>Y</v>
      </c>
      <c r="N349" s="42">
        <f t="shared" si="159"/>
        <v>6</v>
      </c>
      <c r="O349" s="43">
        <f t="shared" si="160"/>
        <v>200000</v>
      </c>
      <c r="P349" s="43" t="str">
        <f t="shared" si="161"/>
        <v>NA</v>
      </c>
      <c r="Q349" s="24">
        <f t="shared" si="162"/>
        <v>12625.944600000001</v>
      </c>
      <c r="R349" s="43">
        <f t="shared" si="163"/>
        <v>0</v>
      </c>
      <c r="S349" s="24">
        <f t="shared" si="164"/>
        <v>1000000</v>
      </c>
      <c r="T349" s="25" t="str">
        <f t="shared" si="165"/>
        <v>Y</v>
      </c>
      <c r="U349" s="44">
        <f t="shared" si="166"/>
        <v>5</v>
      </c>
      <c r="V349" s="45">
        <f t="shared" si="167"/>
        <v>200000</v>
      </c>
      <c r="W349" s="45">
        <f t="shared" si="168"/>
        <v>1000000</v>
      </c>
      <c r="X349" s="28">
        <f t="shared" si="169"/>
        <v>13026.187043820002</v>
      </c>
      <c r="Y349" s="28">
        <f t="shared" si="170"/>
        <v>0</v>
      </c>
      <c r="Z349" s="45" t="str">
        <f t="shared" si="171"/>
        <v>NA</v>
      </c>
      <c r="AA349" s="29" t="str">
        <f t="shared" si="172"/>
        <v>N</v>
      </c>
      <c r="AB349" s="46">
        <f t="shared" si="173"/>
        <v>4</v>
      </c>
      <c r="AC349" s="31">
        <f t="shared" si="174"/>
        <v>20000</v>
      </c>
      <c r="AD349" s="31">
        <f t="shared" si="175"/>
        <v>65000</v>
      </c>
      <c r="AE349" s="31">
        <f t="shared" si="176"/>
        <v>13439.117173109096</v>
      </c>
      <c r="AF349" s="47">
        <f t="shared" si="177"/>
        <v>0</v>
      </c>
      <c r="AG349" s="31">
        <f t="shared" si="178"/>
        <v>0</v>
      </c>
      <c r="AH349" s="48">
        <f t="shared" si="179"/>
        <v>3</v>
      </c>
      <c r="AI349" s="33">
        <f t="shared" si="180"/>
        <v>20000</v>
      </c>
      <c r="AJ349" s="33">
        <f t="shared" si="181"/>
        <v>65000</v>
      </c>
      <c r="AK349" s="33">
        <f t="shared" si="182"/>
        <v>0</v>
      </c>
      <c r="AL349" s="33">
        <f t="shared" si="183"/>
        <v>13865.137187496655</v>
      </c>
      <c r="AM349" s="34">
        <f t="shared" si="184"/>
        <v>13865.137187496655</v>
      </c>
    </row>
    <row r="350" spans="1:39" ht="15.75" customHeight="1" x14ac:dyDescent="0.3">
      <c r="A350" s="166" t="s">
        <v>1555</v>
      </c>
      <c r="B350" s="99">
        <v>7907</v>
      </c>
      <c r="C350" s="99">
        <v>61914</v>
      </c>
      <c r="D350" s="165">
        <v>45290</v>
      </c>
      <c r="E350" s="165">
        <v>45325</v>
      </c>
      <c r="F350" s="166">
        <v>4</v>
      </c>
      <c r="G350" s="178">
        <v>0.92</v>
      </c>
      <c r="H350" s="181">
        <v>0.25</v>
      </c>
      <c r="I350" s="180">
        <v>3.95E-2</v>
      </c>
      <c r="J350" s="21">
        <f t="shared" si="155"/>
        <v>3.08</v>
      </c>
      <c r="K350" s="21" t="str">
        <f t="shared" si="156"/>
        <v>Y</v>
      </c>
      <c r="L350" s="37" t="str">
        <f t="shared" si="157"/>
        <v>NA</v>
      </c>
      <c r="M350" s="8" t="str">
        <f t="shared" si="158"/>
        <v>Y</v>
      </c>
      <c r="N350" s="42">
        <f t="shared" si="159"/>
        <v>13</v>
      </c>
      <c r="O350" s="43">
        <f t="shared" si="160"/>
        <v>200000</v>
      </c>
      <c r="P350" s="43" t="str">
        <f t="shared" si="161"/>
        <v>NA</v>
      </c>
      <c r="Q350" s="24">
        <f t="shared" si="162"/>
        <v>8219.326500000001</v>
      </c>
      <c r="R350" s="43">
        <f t="shared" si="163"/>
        <v>0</v>
      </c>
      <c r="S350" s="24">
        <f t="shared" si="164"/>
        <v>1000000</v>
      </c>
      <c r="T350" s="25" t="str">
        <f t="shared" si="165"/>
        <v>Y</v>
      </c>
      <c r="U350" s="44">
        <f t="shared" si="166"/>
        <v>12</v>
      </c>
      <c r="V350" s="45">
        <f t="shared" si="167"/>
        <v>200000</v>
      </c>
      <c r="W350" s="45">
        <f t="shared" si="168"/>
        <v>1000000</v>
      </c>
      <c r="X350" s="28">
        <f t="shared" si="169"/>
        <v>8543.9898967500012</v>
      </c>
      <c r="Y350" s="28">
        <f t="shared" si="170"/>
        <v>0</v>
      </c>
      <c r="Z350" s="45" t="str">
        <f t="shared" si="171"/>
        <v>NA</v>
      </c>
      <c r="AA350" s="29" t="str">
        <f t="shared" si="172"/>
        <v>Y</v>
      </c>
      <c r="AB350" s="46">
        <f t="shared" si="173"/>
        <v>11</v>
      </c>
      <c r="AC350" s="31">
        <f t="shared" si="174"/>
        <v>200000</v>
      </c>
      <c r="AD350" s="31">
        <f t="shared" si="175"/>
        <v>1000000</v>
      </c>
      <c r="AE350" s="31">
        <f t="shared" si="176"/>
        <v>8881.4774976716271</v>
      </c>
      <c r="AF350" s="47">
        <f t="shared" si="177"/>
        <v>0</v>
      </c>
      <c r="AG350" s="31" t="str">
        <f t="shared" si="178"/>
        <v>NA</v>
      </c>
      <c r="AH350" s="48">
        <f t="shared" si="179"/>
        <v>10</v>
      </c>
      <c r="AI350" s="33">
        <f t="shared" si="180"/>
        <v>20000</v>
      </c>
      <c r="AJ350" s="33">
        <f t="shared" si="181"/>
        <v>65000</v>
      </c>
      <c r="AK350" s="33">
        <f t="shared" si="182"/>
        <v>9232.2958588296569</v>
      </c>
      <c r="AL350" s="33">
        <f t="shared" si="183"/>
        <v>0</v>
      </c>
      <c r="AM350" s="34">
        <f t="shared" si="184"/>
        <v>0</v>
      </c>
    </row>
    <row r="351" spans="1:39" ht="15.75" customHeight="1" x14ac:dyDescent="0.3">
      <c r="A351" s="166" t="s">
        <v>1556</v>
      </c>
      <c r="B351" s="99">
        <v>6577</v>
      </c>
      <c r="C351" s="99">
        <v>67162</v>
      </c>
      <c r="D351" s="165">
        <v>45307</v>
      </c>
      <c r="E351" s="165">
        <v>45551</v>
      </c>
      <c r="F351" s="166">
        <v>2</v>
      </c>
      <c r="G351" s="178">
        <v>1.78</v>
      </c>
      <c r="H351" s="181">
        <v>1</v>
      </c>
      <c r="I351" s="180">
        <v>7.6700000000000004E-2</v>
      </c>
      <c r="J351" s="21">
        <f t="shared" si="155"/>
        <v>0.21999999999999997</v>
      </c>
      <c r="K351" s="21" t="str">
        <f t="shared" si="156"/>
        <v>Y</v>
      </c>
      <c r="L351" s="37" t="str">
        <f t="shared" si="157"/>
        <v>NA</v>
      </c>
      <c r="M351" s="8" t="str">
        <f t="shared" si="158"/>
        <v>Y</v>
      </c>
      <c r="N351" s="42">
        <f t="shared" si="159"/>
        <v>1</v>
      </c>
      <c r="O351" s="43">
        <f t="shared" si="160"/>
        <v>200000</v>
      </c>
      <c r="P351" s="43" t="str">
        <f t="shared" si="161"/>
        <v>NA</v>
      </c>
      <c r="Q351" s="24">
        <f t="shared" si="162"/>
        <v>7081.4558999999999</v>
      </c>
      <c r="R351" s="43">
        <f t="shared" si="163"/>
        <v>0</v>
      </c>
      <c r="S351" s="24">
        <f t="shared" si="164"/>
        <v>1000000</v>
      </c>
      <c r="T351" s="25" t="str">
        <f t="shared" si="165"/>
        <v>N</v>
      </c>
      <c r="U351" s="44">
        <f t="shared" si="166"/>
        <v>0</v>
      </c>
      <c r="V351" s="45">
        <f t="shared" si="167"/>
        <v>0</v>
      </c>
      <c r="W351" s="45">
        <f t="shared" si="168"/>
        <v>0</v>
      </c>
      <c r="X351" s="28">
        <f t="shared" si="169"/>
        <v>0</v>
      </c>
      <c r="Y351" s="28">
        <f t="shared" si="170"/>
        <v>0</v>
      </c>
      <c r="Z351" s="45">
        <f t="shared" si="171"/>
        <v>0</v>
      </c>
      <c r="AA351" s="29" t="str">
        <f t="shared" si="172"/>
        <v>N</v>
      </c>
      <c r="AB351" s="46">
        <f t="shared" si="173"/>
        <v>0</v>
      </c>
      <c r="AC351" s="31">
        <f t="shared" si="174"/>
        <v>0</v>
      </c>
      <c r="AD351" s="31">
        <f t="shared" si="175"/>
        <v>0</v>
      </c>
      <c r="AE351" s="31">
        <f t="shared" si="176"/>
        <v>0</v>
      </c>
      <c r="AF351" s="47">
        <f t="shared" si="177"/>
        <v>0</v>
      </c>
      <c r="AG351" s="31">
        <f t="shared" si="178"/>
        <v>0</v>
      </c>
      <c r="AH351" s="48">
        <f t="shared" si="179"/>
        <v>0</v>
      </c>
      <c r="AI351" s="33">
        <f t="shared" si="180"/>
        <v>0</v>
      </c>
      <c r="AJ351" s="33">
        <f t="shared" si="181"/>
        <v>0</v>
      </c>
      <c r="AK351" s="33">
        <f t="shared" si="182"/>
        <v>0</v>
      </c>
      <c r="AL351" s="33">
        <f t="shared" si="183"/>
        <v>0</v>
      </c>
      <c r="AM351" s="34">
        <f t="shared" si="184"/>
        <v>0</v>
      </c>
    </row>
    <row r="352" spans="1:39" ht="15.75" customHeight="1" x14ac:dyDescent="0.3">
      <c r="A352" s="166" t="s">
        <v>1557</v>
      </c>
      <c r="B352" s="99">
        <v>17299</v>
      </c>
      <c r="C352" s="99">
        <v>40593</v>
      </c>
      <c r="D352" s="165">
        <v>44507</v>
      </c>
      <c r="E352" s="165">
        <v>44782</v>
      </c>
      <c r="F352" s="166">
        <v>2</v>
      </c>
      <c r="G352" s="178">
        <v>0.41</v>
      </c>
      <c r="H352" s="181">
        <v>0.25</v>
      </c>
      <c r="I352" s="180">
        <v>7.0900000000000005E-2</v>
      </c>
      <c r="J352" s="21">
        <f t="shared" si="155"/>
        <v>1.59</v>
      </c>
      <c r="K352" s="21" t="str">
        <f t="shared" si="156"/>
        <v>Y</v>
      </c>
      <c r="L352" s="37" t="str">
        <f t="shared" si="157"/>
        <v>NA</v>
      </c>
      <c r="M352" s="8" t="str">
        <f t="shared" si="158"/>
        <v>Y</v>
      </c>
      <c r="N352" s="42">
        <f t="shared" si="159"/>
        <v>7</v>
      </c>
      <c r="O352" s="43">
        <f t="shared" si="160"/>
        <v>200000</v>
      </c>
      <c r="P352" s="43" t="str">
        <f t="shared" si="161"/>
        <v>NA</v>
      </c>
      <c r="Q352" s="24">
        <f t="shared" si="162"/>
        <v>18525.499100000001</v>
      </c>
      <c r="R352" s="43">
        <f t="shared" si="163"/>
        <v>0</v>
      </c>
      <c r="S352" s="24">
        <f t="shared" si="164"/>
        <v>1000000</v>
      </c>
      <c r="T352" s="25" t="str">
        <f t="shared" si="165"/>
        <v>Y</v>
      </c>
      <c r="U352" s="44">
        <f t="shared" si="166"/>
        <v>6</v>
      </c>
      <c r="V352" s="45">
        <f t="shared" si="167"/>
        <v>200000</v>
      </c>
      <c r="W352" s="45">
        <f t="shared" si="168"/>
        <v>1000000</v>
      </c>
      <c r="X352" s="28">
        <f t="shared" si="169"/>
        <v>19838.956986190002</v>
      </c>
      <c r="Y352" s="28">
        <f t="shared" si="170"/>
        <v>0</v>
      </c>
      <c r="Z352" s="45" t="str">
        <f t="shared" si="171"/>
        <v>NA</v>
      </c>
      <c r="AA352" s="29" t="str">
        <f t="shared" si="172"/>
        <v>N</v>
      </c>
      <c r="AB352" s="46">
        <f t="shared" si="173"/>
        <v>5</v>
      </c>
      <c r="AC352" s="31">
        <f t="shared" si="174"/>
        <v>20000</v>
      </c>
      <c r="AD352" s="31">
        <f t="shared" si="175"/>
        <v>65000</v>
      </c>
      <c r="AE352" s="31">
        <f t="shared" si="176"/>
        <v>20000</v>
      </c>
      <c r="AF352" s="47">
        <f t="shared" si="177"/>
        <v>1245.5390365108724</v>
      </c>
      <c r="AG352" s="31">
        <f t="shared" si="178"/>
        <v>0</v>
      </c>
      <c r="AH352" s="48">
        <f t="shared" si="179"/>
        <v>4</v>
      </c>
      <c r="AI352" s="33">
        <f t="shared" si="180"/>
        <v>20000</v>
      </c>
      <c r="AJ352" s="33">
        <f t="shared" si="181"/>
        <v>65000</v>
      </c>
      <c r="AK352" s="33">
        <f t="shared" si="182"/>
        <v>0</v>
      </c>
      <c r="AL352" s="33">
        <f t="shared" si="183"/>
        <v>22751.847754199491</v>
      </c>
      <c r="AM352" s="34">
        <f t="shared" si="184"/>
        <v>23997.386790710363</v>
      </c>
    </row>
    <row r="353" spans="1:39" ht="15.75" customHeight="1" x14ac:dyDescent="0.3">
      <c r="A353" s="166" t="s">
        <v>1558</v>
      </c>
      <c r="B353" s="99">
        <v>5657</v>
      </c>
      <c r="C353" s="99">
        <v>57431</v>
      </c>
      <c r="D353" s="165">
        <v>45670</v>
      </c>
      <c r="E353" s="165">
        <v>45753</v>
      </c>
      <c r="F353" s="166">
        <v>2</v>
      </c>
      <c r="G353" s="178">
        <v>0.75</v>
      </c>
      <c r="H353" s="181">
        <v>1</v>
      </c>
      <c r="I353" s="180">
        <v>2.63E-2</v>
      </c>
      <c r="J353" s="21">
        <f t="shared" si="155"/>
        <v>1.25</v>
      </c>
      <c r="K353" s="21" t="str">
        <f t="shared" si="156"/>
        <v>Y</v>
      </c>
      <c r="L353" s="37" t="str">
        <f t="shared" si="157"/>
        <v>NA</v>
      </c>
      <c r="M353" s="8" t="str">
        <f t="shared" si="158"/>
        <v>Y</v>
      </c>
      <c r="N353" s="42">
        <f t="shared" si="159"/>
        <v>2</v>
      </c>
      <c r="O353" s="43">
        <f t="shared" si="160"/>
        <v>200000</v>
      </c>
      <c r="P353" s="43" t="str">
        <f t="shared" si="161"/>
        <v>NA</v>
      </c>
      <c r="Q353" s="24">
        <f t="shared" si="162"/>
        <v>5805.7790999999997</v>
      </c>
      <c r="R353" s="43">
        <f t="shared" si="163"/>
        <v>0</v>
      </c>
      <c r="S353" s="24">
        <f t="shared" si="164"/>
        <v>1000000</v>
      </c>
      <c r="T353" s="25" t="str">
        <f t="shared" si="165"/>
        <v>Y</v>
      </c>
      <c r="U353" s="44">
        <f t="shared" si="166"/>
        <v>1</v>
      </c>
      <c r="V353" s="45">
        <f t="shared" si="167"/>
        <v>200000</v>
      </c>
      <c r="W353" s="45">
        <f t="shared" si="168"/>
        <v>1000000</v>
      </c>
      <c r="X353" s="28">
        <f t="shared" si="169"/>
        <v>5958.4710903299992</v>
      </c>
      <c r="Y353" s="28">
        <f t="shared" si="170"/>
        <v>0</v>
      </c>
      <c r="Z353" s="45" t="str">
        <f t="shared" si="171"/>
        <v>NA</v>
      </c>
      <c r="AA353" s="29" t="str">
        <f t="shared" si="172"/>
        <v>N</v>
      </c>
      <c r="AB353" s="46">
        <f t="shared" si="173"/>
        <v>0</v>
      </c>
      <c r="AC353" s="31">
        <f t="shared" si="174"/>
        <v>0</v>
      </c>
      <c r="AD353" s="31">
        <f t="shared" si="175"/>
        <v>0</v>
      </c>
      <c r="AE353" s="31">
        <f t="shared" si="176"/>
        <v>0</v>
      </c>
      <c r="AF353" s="47">
        <f t="shared" si="177"/>
        <v>0</v>
      </c>
      <c r="AG353" s="31">
        <f t="shared" si="178"/>
        <v>0</v>
      </c>
      <c r="AH353" s="48">
        <f t="shared" si="179"/>
        <v>0</v>
      </c>
      <c r="AI353" s="33">
        <f t="shared" si="180"/>
        <v>0</v>
      </c>
      <c r="AJ353" s="33">
        <f t="shared" si="181"/>
        <v>0</v>
      </c>
      <c r="AK353" s="33">
        <f t="shared" si="182"/>
        <v>0</v>
      </c>
      <c r="AL353" s="33">
        <f t="shared" si="183"/>
        <v>0</v>
      </c>
      <c r="AM353" s="34">
        <f t="shared" si="184"/>
        <v>0</v>
      </c>
    </row>
    <row r="354" spans="1:39" ht="15.75" customHeight="1" x14ac:dyDescent="0.3">
      <c r="A354" s="166" t="s">
        <v>1559</v>
      </c>
      <c r="B354" s="99">
        <v>8050</v>
      </c>
      <c r="C354" s="99">
        <v>62345</v>
      </c>
      <c r="D354" s="165">
        <v>44988</v>
      </c>
      <c r="E354" s="165">
        <v>45332</v>
      </c>
      <c r="F354" s="166">
        <v>4</v>
      </c>
      <c r="G354" s="178">
        <v>2.85</v>
      </c>
      <c r="H354" s="181">
        <v>1</v>
      </c>
      <c r="I354" s="180">
        <v>8.1000000000000003E-2</v>
      </c>
      <c r="J354" s="21">
        <f t="shared" si="155"/>
        <v>1.1499999999999999</v>
      </c>
      <c r="K354" s="21" t="str">
        <f t="shared" si="156"/>
        <v>Y</v>
      </c>
      <c r="L354" s="37" t="str">
        <f t="shared" si="157"/>
        <v>NA</v>
      </c>
      <c r="M354" s="8" t="str">
        <f t="shared" si="158"/>
        <v>Y</v>
      </c>
      <c r="N354" s="42">
        <f t="shared" si="159"/>
        <v>2</v>
      </c>
      <c r="O354" s="43">
        <f t="shared" si="160"/>
        <v>200000</v>
      </c>
      <c r="P354" s="43" t="str">
        <f t="shared" si="161"/>
        <v>NA</v>
      </c>
      <c r="Q354" s="24">
        <f t="shared" si="162"/>
        <v>8702.0499999999993</v>
      </c>
      <c r="R354" s="43">
        <f t="shared" si="163"/>
        <v>0</v>
      </c>
      <c r="S354" s="24">
        <f t="shared" si="164"/>
        <v>1000000</v>
      </c>
      <c r="T354" s="25" t="str">
        <f t="shared" si="165"/>
        <v>Y</v>
      </c>
      <c r="U354" s="44">
        <f t="shared" si="166"/>
        <v>1</v>
      </c>
      <c r="V354" s="45">
        <f t="shared" si="167"/>
        <v>200000</v>
      </c>
      <c r="W354" s="45">
        <f t="shared" si="168"/>
        <v>1000000</v>
      </c>
      <c r="X354" s="28">
        <f t="shared" si="169"/>
        <v>9406.916049999998</v>
      </c>
      <c r="Y354" s="28">
        <f t="shared" si="170"/>
        <v>0</v>
      </c>
      <c r="Z354" s="45" t="str">
        <f t="shared" si="171"/>
        <v>NA</v>
      </c>
      <c r="AA354" s="29" t="str">
        <f t="shared" si="172"/>
        <v>N</v>
      </c>
      <c r="AB354" s="46">
        <f t="shared" si="173"/>
        <v>0</v>
      </c>
      <c r="AC354" s="31">
        <f t="shared" si="174"/>
        <v>0</v>
      </c>
      <c r="AD354" s="31">
        <f t="shared" si="175"/>
        <v>0</v>
      </c>
      <c r="AE354" s="31">
        <f t="shared" si="176"/>
        <v>0</v>
      </c>
      <c r="AF354" s="47">
        <f t="shared" si="177"/>
        <v>0</v>
      </c>
      <c r="AG354" s="31">
        <f t="shared" si="178"/>
        <v>0</v>
      </c>
      <c r="AH354" s="48">
        <f t="shared" si="179"/>
        <v>0</v>
      </c>
      <c r="AI354" s="33">
        <f t="shared" si="180"/>
        <v>0</v>
      </c>
      <c r="AJ354" s="33">
        <f t="shared" si="181"/>
        <v>0</v>
      </c>
      <c r="AK354" s="33">
        <f t="shared" si="182"/>
        <v>0</v>
      </c>
      <c r="AL354" s="33">
        <f t="shared" si="183"/>
        <v>0</v>
      </c>
      <c r="AM354" s="34">
        <f t="shared" si="184"/>
        <v>0</v>
      </c>
    </row>
    <row r="355" spans="1:39" ht="15.75" customHeight="1" x14ac:dyDescent="0.3">
      <c r="A355" s="166" t="s">
        <v>1560</v>
      </c>
      <c r="B355" s="99">
        <v>19227</v>
      </c>
      <c r="C355" s="99">
        <v>49818</v>
      </c>
      <c r="D355" s="165">
        <v>46095</v>
      </c>
      <c r="E355" s="165">
        <v>46176</v>
      </c>
      <c r="F355" s="166">
        <v>4</v>
      </c>
      <c r="G355" s="178">
        <v>0.9</v>
      </c>
      <c r="H355" s="181">
        <v>0.5</v>
      </c>
      <c r="I355" s="180">
        <v>4.36E-2</v>
      </c>
      <c r="J355" s="21">
        <f t="shared" si="155"/>
        <v>3.1</v>
      </c>
      <c r="K355" s="21" t="str">
        <f t="shared" si="156"/>
        <v>Y</v>
      </c>
      <c r="L355" s="37" t="str">
        <f t="shared" si="157"/>
        <v>NA</v>
      </c>
      <c r="M355" s="8" t="str">
        <f t="shared" si="158"/>
        <v>Y</v>
      </c>
      <c r="N355" s="42">
        <f t="shared" si="159"/>
        <v>7</v>
      </c>
      <c r="O355" s="43">
        <f t="shared" si="160"/>
        <v>200000</v>
      </c>
      <c r="P355" s="43" t="str">
        <f t="shared" si="161"/>
        <v>NA</v>
      </c>
      <c r="Q355" s="24">
        <f t="shared" si="162"/>
        <v>20065.297200000001</v>
      </c>
      <c r="R355" s="43">
        <f t="shared" si="163"/>
        <v>0</v>
      </c>
      <c r="S355" s="24">
        <f t="shared" si="164"/>
        <v>1000000</v>
      </c>
      <c r="T355" s="25" t="str">
        <f t="shared" si="165"/>
        <v>Y</v>
      </c>
      <c r="U355" s="44">
        <f t="shared" si="166"/>
        <v>6</v>
      </c>
      <c r="V355" s="45">
        <f t="shared" si="167"/>
        <v>200000</v>
      </c>
      <c r="W355" s="45">
        <f t="shared" si="168"/>
        <v>1000000</v>
      </c>
      <c r="X355" s="28">
        <f t="shared" si="169"/>
        <v>20940.144157920004</v>
      </c>
      <c r="Y355" s="28">
        <f t="shared" si="170"/>
        <v>0</v>
      </c>
      <c r="Z355" s="45" t="str">
        <f t="shared" si="171"/>
        <v>NA</v>
      </c>
      <c r="AA355" s="29" t="str">
        <f t="shared" si="172"/>
        <v>Y</v>
      </c>
      <c r="AB355" s="46">
        <f t="shared" si="173"/>
        <v>5</v>
      </c>
      <c r="AC355" s="31">
        <f t="shared" si="174"/>
        <v>200000</v>
      </c>
      <c r="AD355" s="31">
        <f t="shared" si="175"/>
        <v>1000000</v>
      </c>
      <c r="AE355" s="31">
        <f t="shared" si="176"/>
        <v>21853.134443205319</v>
      </c>
      <c r="AF355" s="47">
        <f t="shared" si="177"/>
        <v>0</v>
      </c>
      <c r="AG355" s="31" t="str">
        <f t="shared" si="178"/>
        <v>NA</v>
      </c>
      <c r="AH355" s="48">
        <f t="shared" si="179"/>
        <v>4</v>
      </c>
      <c r="AI355" s="33">
        <f t="shared" si="180"/>
        <v>20000</v>
      </c>
      <c r="AJ355" s="33">
        <f t="shared" si="181"/>
        <v>65000</v>
      </c>
      <c r="AK355" s="33">
        <f t="shared" si="182"/>
        <v>20000</v>
      </c>
      <c r="AL355" s="33">
        <f t="shared" si="183"/>
        <v>2805.9311049290736</v>
      </c>
      <c r="AM355" s="34">
        <f t="shared" si="184"/>
        <v>2805.9311049290736</v>
      </c>
    </row>
    <row r="356" spans="1:39" ht="15.75" customHeight="1" x14ac:dyDescent="0.3">
      <c r="A356" s="166" t="s">
        <v>1561</v>
      </c>
      <c r="B356" s="99">
        <v>13692</v>
      </c>
      <c r="C356" s="99">
        <v>60591</v>
      </c>
      <c r="D356" s="165">
        <v>45595</v>
      </c>
      <c r="E356" s="165">
        <v>45746</v>
      </c>
      <c r="F356" s="166">
        <v>2</v>
      </c>
      <c r="G356" s="178">
        <v>0.19</v>
      </c>
      <c r="H356" s="181">
        <v>1</v>
      </c>
      <c r="I356" s="180">
        <v>2.58E-2</v>
      </c>
      <c r="J356" s="21">
        <f t="shared" si="155"/>
        <v>1.81</v>
      </c>
      <c r="K356" s="21" t="str">
        <f t="shared" si="156"/>
        <v>Y</v>
      </c>
      <c r="L356" s="37" t="str">
        <f t="shared" si="157"/>
        <v>NA</v>
      </c>
      <c r="M356" s="8" t="str">
        <f t="shared" si="158"/>
        <v>Y</v>
      </c>
      <c r="N356" s="42">
        <f t="shared" si="159"/>
        <v>2</v>
      </c>
      <c r="O356" s="43">
        <f t="shared" si="160"/>
        <v>200000</v>
      </c>
      <c r="P356" s="43" t="str">
        <f t="shared" si="161"/>
        <v>NA</v>
      </c>
      <c r="Q356" s="24">
        <f t="shared" si="162"/>
        <v>14045.2536</v>
      </c>
      <c r="R356" s="43">
        <f t="shared" si="163"/>
        <v>0</v>
      </c>
      <c r="S356" s="24">
        <f t="shared" si="164"/>
        <v>1000000</v>
      </c>
      <c r="T356" s="25" t="str">
        <f t="shared" si="165"/>
        <v>Y</v>
      </c>
      <c r="U356" s="44">
        <f t="shared" si="166"/>
        <v>1</v>
      </c>
      <c r="V356" s="45">
        <f t="shared" si="167"/>
        <v>200000</v>
      </c>
      <c r="W356" s="45">
        <f t="shared" si="168"/>
        <v>1000000</v>
      </c>
      <c r="X356" s="28">
        <f t="shared" si="169"/>
        <v>14407.62114288</v>
      </c>
      <c r="Y356" s="28">
        <f t="shared" si="170"/>
        <v>0</v>
      </c>
      <c r="Z356" s="45" t="str">
        <f t="shared" si="171"/>
        <v>NA</v>
      </c>
      <c r="AA356" s="29" t="str">
        <f t="shared" si="172"/>
        <v>N</v>
      </c>
      <c r="AB356" s="46">
        <f t="shared" si="173"/>
        <v>0</v>
      </c>
      <c r="AC356" s="31">
        <f t="shared" si="174"/>
        <v>0</v>
      </c>
      <c r="AD356" s="31">
        <f t="shared" si="175"/>
        <v>0</v>
      </c>
      <c r="AE356" s="31">
        <f t="shared" si="176"/>
        <v>0</v>
      </c>
      <c r="AF356" s="47">
        <f t="shared" si="177"/>
        <v>0</v>
      </c>
      <c r="AG356" s="31">
        <f t="shared" si="178"/>
        <v>0</v>
      </c>
      <c r="AH356" s="48">
        <f t="shared" si="179"/>
        <v>0</v>
      </c>
      <c r="AI356" s="33">
        <f t="shared" si="180"/>
        <v>0</v>
      </c>
      <c r="AJ356" s="33">
        <f t="shared" si="181"/>
        <v>0</v>
      </c>
      <c r="AK356" s="33">
        <f t="shared" si="182"/>
        <v>0</v>
      </c>
      <c r="AL356" s="33">
        <f t="shared" si="183"/>
        <v>0</v>
      </c>
      <c r="AM356" s="34">
        <f t="shared" si="184"/>
        <v>0</v>
      </c>
    </row>
    <row r="357" spans="1:39" ht="15.75" customHeight="1" x14ac:dyDescent="0.3">
      <c r="A357" s="166" t="s">
        <v>1562</v>
      </c>
      <c r="B357" s="99">
        <v>19011</v>
      </c>
      <c r="C357" s="99">
        <v>40496</v>
      </c>
      <c r="D357" s="165">
        <v>45601</v>
      </c>
      <c r="E357" s="165">
        <v>45951</v>
      </c>
      <c r="F357" s="166">
        <v>4</v>
      </c>
      <c r="G357" s="178">
        <v>0.88</v>
      </c>
      <c r="H357" s="181">
        <v>0.25</v>
      </c>
      <c r="I357" s="180">
        <v>2.9499999999999998E-2</v>
      </c>
      <c r="J357" s="21">
        <f t="shared" si="155"/>
        <v>3.12</v>
      </c>
      <c r="K357" s="21" t="str">
        <f t="shared" si="156"/>
        <v>Y</v>
      </c>
      <c r="L357" s="37" t="str">
        <f t="shared" si="157"/>
        <v>NA</v>
      </c>
      <c r="M357" s="8" t="str">
        <f t="shared" si="158"/>
        <v>Y</v>
      </c>
      <c r="N357" s="42">
        <f t="shared" si="159"/>
        <v>13</v>
      </c>
      <c r="O357" s="43">
        <f t="shared" si="160"/>
        <v>200000</v>
      </c>
      <c r="P357" s="43" t="str">
        <f t="shared" si="161"/>
        <v>NA</v>
      </c>
      <c r="Q357" s="24">
        <f t="shared" si="162"/>
        <v>19571.824500000002</v>
      </c>
      <c r="R357" s="43">
        <f t="shared" si="163"/>
        <v>0</v>
      </c>
      <c r="S357" s="24">
        <f t="shared" si="164"/>
        <v>1000000</v>
      </c>
      <c r="T357" s="25" t="str">
        <f t="shared" si="165"/>
        <v>Y</v>
      </c>
      <c r="U357" s="44">
        <f t="shared" si="166"/>
        <v>12</v>
      </c>
      <c r="V357" s="45">
        <f t="shared" si="167"/>
        <v>200000</v>
      </c>
      <c r="W357" s="45">
        <f t="shared" si="168"/>
        <v>1000000</v>
      </c>
      <c r="X357" s="28">
        <f t="shared" si="169"/>
        <v>20149.193322750005</v>
      </c>
      <c r="Y357" s="28">
        <f t="shared" si="170"/>
        <v>0</v>
      </c>
      <c r="Z357" s="45" t="str">
        <f t="shared" si="171"/>
        <v>NA</v>
      </c>
      <c r="AA357" s="29" t="str">
        <f t="shared" si="172"/>
        <v>Y</v>
      </c>
      <c r="AB357" s="46">
        <f t="shared" si="173"/>
        <v>11</v>
      </c>
      <c r="AC357" s="31">
        <f t="shared" si="174"/>
        <v>200000</v>
      </c>
      <c r="AD357" s="31">
        <f t="shared" si="175"/>
        <v>1000000</v>
      </c>
      <c r="AE357" s="31">
        <f t="shared" si="176"/>
        <v>20743.594525771132</v>
      </c>
      <c r="AF357" s="47">
        <f t="shared" si="177"/>
        <v>0</v>
      </c>
      <c r="AG357" s="31" t="str">
        <f t="shared" si="178"/>
        <v>NA</v>
      </c>
      <c r="AH357" s="48">
        <f t="shared" si="179"/>
        <v>10</v>
      </c>
      <c r="AI357" s="33">
        <f t="shared" si="180"/>
        <v>20000</v>
      </c>
      <c r="AJ357" s="33">
        <f t="shared" si="181"/>
        <v>65000</v>
      </c>
      <c r="AK357" s="33">
        <f t="shared" si="182"/>
        <v>20000</v>
      </c>
      <c r="AL357" s="33">
        <f t="shared" si="183"/>
        <v>1355.5305642813837</v>
      </c>
      <c r="AM357" s="34">
        <f t="shared" si="184"/>
        <v>1355.5305642813837</v>
      </c>
    </row>
    <row r="358" spans="1:39" ht="15.75" customHeight="1" x14ac:dyDescent="0.3">
      <c r="A358" s="166" t="s">
        <v>1563</v>
      </c>
      <c r="B358" s="99">
        <v>20517</v>
      </c>
      <c r="C358" s="99">
        <v>45656</v>
      </c>
      <c r="D358" s="165">
        <v>45573</v>
      </c>
      <c r="E358" s="165">
        <v>45806</v>
      </c>
      <c r="F358" s="166">
        <v>4</v>
      </c>
      <c r="G358" s="178">
        <v>2.0099999999999998</v>
      </c>
      <c r="H358" s="181">
        <v>0.75</v>
      </c>
      <c r="I358" s="180">
        <v>2.1399999999999999E-2</v>
      </c>
      <c r="J358" s="21">
        <f t="shared" si="155"/>
        <v>1.9900000000000002</v>
      </c>
      <c r="K358" s="21" t="str">
        <f t="shared" si="156"/>
        <v>Y</v>
      </c>
      <c r="L358" s="37" t="str">
        <f t="shared" si="157"/>
        <v>NA</v>
      </c>
      <c r="M358" s="8" t="str">
        <f t="shared" si="158"/>
        <v>Y</v>
      </c>
      <c r="N358" s="42">
        <f t="shared" si="159"/>
        <v>3</v>
      </c>
      <c r="O358" s="43">
        <f t="shared" si="160"/>
        <v>200000</v>
      </c>
      <c r="P358" s="43" t="str">
        <f t="shared" si="161"/>
        <v>NA</v>
      </c>
      <c r="Q358" s="24">
        <f t="shared" si="162"/>
        <v>20956.063800000004</v>
      </c>
      <c r="R358" s="43">
        <f t="shared" si="163"/>
        <v>0</v>
      </c>
      <c r="S358" s="24">
        <f t="shared" si="164"/>
        <v>1000000</v>
      </c>
      <c r="T358" s="25" t="str">
        <f t="shared" si="165"/>
        <v>Y</v>
      </c>
      <c r="U358" s="44">
        <f t="shared" si="166"/>
        <v>2</v>
      </c>
      <c r="V358" s="45">
        <f t="shared" si="167"/>
        <v>200000</v>
      </c>
      <c r="W358" s="45">
        <f t="shared" si="168"/>
        <v>1000000</v>
      </c>
      <c r="X358" s="28">
        <f t="shared" si="169"/>
        <v>21404.523565320007</v>
      </c>
      <c r="Y358" s="28">
        <f t="shared" si="170"/>
        <v>0</v>
      </c>
      <c r="Z358" s="45" t="str">
        <f t="shared" si="171"/>
        <v>NA</v>
      </c>
      <c r="AA358" s="29" t="str">
        <f t="shared" si="172"/>
        <v>N</v>
      </c>
      <c r="AB358" s="46">
        <f t="shared" si="173"/>
        <v>1</v>
      </c>
      <c r="AC358" s="31">
        <f t="shared" si="174"/>
        <v>20000</v>
      </c>
      <c r="AD358" s="31">
        <f t="shared" si="175"/>
        <v>65000</v>
      </c>
      <c r="AE358" s="31">
        <f t="shared" si="176"/>
        <v>20000</v>
      </c>
      <c r="AF358" s="47">
        <f t="shared" si="177"/>
        <v>1862.5803696178555</v>
      </c>
      <c r="AG358" s="31">
        <f t="shared" si="178"/>
        <v>0</v>
      </c>
      <c r="AH358" s="48">
        <f t="shared" si="179"/>
        <v>0</v>
      </c>
      <c r="AI358" s="33">
        <f t="shared" si="180"/>
        <v>0</v>
      </c>
      <c r="AJ358" s="33">
        <f t="shared" si="181"/>
        <v>0</v>
      </c>
      <c r="AK358" s="33">
        <f t="shared" si="182"/>
        <v>0</v>
      </c>
      <c r="AL358" s="33">
        <f t="shared" si="183"/>
        <v>0</v>
      </c>
      <c r="AM358" s="34">
        <f t="shared" si="184"/>
        <v>1862.5803696178555</v>
      </c>
    </row>
    <row r="359" spans="1:39" ht="15.75" customHeight="1" x14ac:dyDescent="0.3">
      <c r="A359" s="166" t="s">
        <v>1564</v>
      </c>
      <c r="B359" s="99">
        <v>11058</v>
      </c>
      <c r="C359" s="99">
        <v>69688</v>
      </c>
      <c r="D359" s="165">
        <v>45423</v>
      </c>
      <c r="E359" s="165">
        <v>45642</v>
      </c>
      <c r="F359" s="166">
        <v>2</v>
      </c>
      <c r="G359" s="178">
        <v>0.95</v>
      </c>
      <c r="H359" s="181">
        <v>0.75</v>
      </c>
      <c r="I359" s="180">
        <v>4.58E-2</v>
      </c>
      <c r="J359" s="21">
        <f t="shared" si="155"/>
        <v>1.05</v>
      </c>
      <c r="K359" s="21" t="str">
        <f t="shared" si="156"/>
        <v>Y</v>
      </c>
      <c r="L359" s="37" t="str">
        <f t="shared" si="157"/>
        <v>NA</v>
      </c>
      <c r="M359" s="8" t="str">
        <f t="shared" si="158"/>
        <v>Y</v>
      </c>
      <c r="N359" s="42">
        <f t="shared" si="159"/>
        <v>2</v>
      </c>
      <c r="O359" s="43">
        <f t="shared" si="160"/>
        <v>200000</v>
      </c>
      <c r="P359" s="43" t="str">
        <f t="shared" si="161"/>
        <v>NA</v>
      </c>
      <c r="Q359" s="24">
        <f t="shared" si="162"/>
        <v>11564.456400000001</v>
      </c>
      <c r="R359" s="43">
        <f t="shared" si="163"/>
        <v>0</v>
      </c>
      <c r="S359" s="24">
        <f t="shared" si="164"/>
        <v>1000000</v>
      </c>
      <c r="T359" s="25" t="str">
        <f t="shared" si="165"/>
        <v>Y</v>
      </c>
      <c r="U359" s="44">
        <f t="shared" si="166"/>
        <v>1</v>
      </c>
      <c r="V359" s="45">
        <f t="shared" si="167"/>
        <v>200000</v>
      </c>
      <c r="W359" s="45">
        <f t="shared" si="168"/>
        <v>1000000</v>
      </c>
      <c r="X359" s="28">
        <f t="shared" si="169"/>
        <v>12094.108503120002</v>
      </c>
      <c r="Y359" s="28">
        <f t="shared" si="170"/>
        <v>0</v>
      </c>
      <c r="Z359" s="45" t="str">
        <f t="shared" si="171"/>
        <v>NA</v>
      </c>
      <c r="AA359" s="29" t="str">
        <f t="shared" si="172"/>
        <v>N</v>
      </c>
      <c r="AB359" s="46">
        <f t="shared" si="173"/>
        <v>0</v>
      </c>
      <c r="AC359" s="31">
        <f t="shared" si="174"/>
        <v>0</v>
      </c>
      <c r="AD359" s="31">
        <f t="shared" si="175"/>
        <v>0</v>
      </c>
      <c r="AE359" s="31">
        <f t="shared" si="176"/>
        <v>0</v>
      </c>
      <c r="AF359" s="47">
        <f t="shared" si="177"/>
        <v>0</v>
      </c>
      <c r="AG359" s="31">
        <f t="shared" si="178"/>
        <v>0</v>
      </c>
      <c r="AH359" s="48">
        <f t="shared" si="179"/>
        <v>0</v>
      </c>
      <c r="AI359" s="33">
        <f t="shared" si="180"/>
        <v>0</v>
      </c>
      <c r="AJ359" s="33">
        <f t="shared" si="181"/>
        <v>0</v>
      </c>
      <c r="AK359" s="33">
        <f t="shared" si="182"/>
        <v>0</v>
      </c>
      <c r="AL359" s="33">
        <f t="shared" si="183"/>
        <v>0</v>
      </c>
      <c r="AM359" s="34">
        <f t="shared" si="184"/>
        <v>0</v>
      </c>
    </row>
    <row r="360" spans="1:39" ht="15.75" customHeight="1" x14ac:dyDescent="0.3">
      <c r="A360" s="166" t="s">
        <v>1565</v>
      </c>
      <c r="B360" s="99">
        <v>13800</v>
      </c>
      <c r="C360" s="99">
        <v>97756</v>
      </c>
      <c r="D360" s="165">
        <v>46078</v>
      </c>
      <c r="E360" s="165">
        <v>46185</v>
      </c>
      <c r="F360" s="166">
        <v>2</v>
      </c>
      <c r="G360" s="178">
        <v>0.26</v>
      </c>
      <c r="H360" s="181">
        <v>0.75</v>
      </c>
      <c r="I360" s="180">
        <v>7.1599999999999997E-2</v>
      </c>
      <c r="J360" s="21">
        <f t="shared" si="155"/>
        <v>1.74</v>
      </c>
      <c r="K360" s="21" t="str">
        <f t="shared" si="156"/>
        <v>Y</v>
      </c>
      <c r="L360" s="37" t="str">
        <f t="shared" si="157"/>
        <v>NA</v>
      </c>
      <c r="M360" s="8" t="str">
        <f t="shared" si="158"/>
        <v>Y</v>
      </c>
      <c r="N360" s="42">
        <f t="shared" si="159"/>
        <v>3</v>
      </c>
      <c r="O360" s="43">
        <f t="shared" si="160"/>
        <v>200000</v>
      </c>
      <c r="P360" s="43" t="str">
        <f t="shared" si="161"/>
        <v>NA</v>
      </c>
      <c r="Q360" s="24">
        <f t="shared" si="162"/>
        <v>14788.080000000002</v>
      </c>
      <c r="R360" s="43">
        <f t="shared" si="163"/>
        <v>0</v>
      </c>
      <c r="S360" s="24">
        <f t="shared" si="164"/>
        <v>1000000</v>
      </c>
      <c r="T360" s="25" t="str">
        <f t="shared" si="165"/>
        <v>Y</v>
      </c>
      <c r="U360" s="44">
        <f t="shared" si="166"/>
        <v>2</v>
      </c>
      <c r="V360" s="45">
        <f t="shared" si="167"/>
        <v>200000</v>
      </c>
      <c r="W360" s="45">
        <f t="shared" si="168"/>
        <v>1000000</v>
      </c>
      <c r="X360" s="28">
        <f t="shared" si="169"/>
        <v>15846.906528000003</v>
      </c>
      <c r="Y360" s="28">
        <f t="shared" si="170"/>
        <v>0</v>
      </c>
      <c r="Z360" s="45" t="str">
        <f t="shared" si="171"/>
        <v>NA</v>
      </c>
      <c r="AA360" s="29" t="str">
        <f t="shared" si="172"/>
        <v>N</v>
      </c>
      <c r="AB360" s="46">
        <f t="shared" si="173"/>
        <v>1</v>
      </c>
      <c r="AC360" s="31">
        <f t="shared" si="174"/>
        <v>20000</v>
      </c>
      <c r="AD360" s="31">
        <f t="shared" si="175"/>
        <v>65000</v>
      </c>
      <c r="AE360" s="31">
        <f t="shared" si="176"/>
        <v>16981.545035404804</v>
      </c>
      <c r="AF360" s="47">
        <f t="shared" si="177"/>
        <v>0</v>
      </c>
      <c r="AG360" s="31">
        <f t="shared" si="178"/>
        <v>0</v>
      </c>
      <c r="AH360" s="48">
        <f t="shared" si="179"/>
        <v>0</v>
      </c>
      <c r="AI360" s="33">
        <f t="shared" si="180"/>
        <v>0</v>
      </c>
      <c r="AJ360" s="33">
        <f t="shared" si="181"/>
        <v>0</v>
      </c>
      <c r="AK360" s="33">
        <f t="shared" si="182"/>
        <v>0</v>
      </c>
      <c r="AL360" s="33">
        <f t="shared" si="183"/>
        <v>0</v>
      </c>
      <c r="AM360" s="34">
        <f t="shared" si="184"/>
        <v>0</v>
      </c>
    </row>
    <row r="361" spans="1:39" ht="15.75" customHeight="1" x14ac:dyDescent="0.3">
      <c r="A361" s="166" t="s">
        <v>1566</v>
      </c>
      <c r="B361" s="99">
        <v>12455</v>
      </c>
      <c r="C361" s="99">
        <v>95016</v>
      </c>
      <c r="D361" s="165">
        <v>46080</v>
      </c>
      <c r="E361" s="165">
        <v>46308</v>
      </c>
      <c r="F361" s="166">
        <v>4</v>
      </c>
      <c r="G361" s="178">
        <v>3.87</v>
      </c>
      <c r="H361" s="181">
        <v>1</v>
      </c>
      <c r="I361" s="180">
        <v>5.5100000000000003E-2</v>
      </c>
      <c r="J361" s="21">
        <f t="shared" si="155"/>
        <v>0.12999999999999989</v>
      </c>
      <c r="K361" s="21" t="str">
        <f t="shared" si="156"/>
        <v>Y</v>
      </c>
      <c r="L361" s="37" t="str">
        <f t="shared" si="157"/>
        <v>NA</v>
      </c>
      <c r="M361" s="8" t="str">
        <f t="shared" si="158"/>
        <v>Y</v>
      </c>
      <c r="N361" s="42">
        <f t="shared" si="159"/>
        <v>1</v>
      </c>
      <c r="O361" s="43">
        <f t="shared" si="160"/>
        <v>200000</v>
      </c>
      <c r="P361" s="43" t="str">
        <f t="shared" si="161"/>
        <v>NA</v>
      </c>
      <c r="Q361" s="24">
        <f t="shared" si="162"/>
        <v>13141.270499999999</v>
      </c>
      <c r="R361" s="43">
        <f t="shared" si="163"/>
        <v>0</v>
      </c>
      <c r="S361" s="24">
        <f t="shared" si="164"/>
        <v>1000000</v>
      </c>
      <c r="T361" s="25" t="str">
        <f t="shared" si="165"/>
        <v>N</v>
      </c>
      <c r="U361" s="44">
        <f t="shared" si="166"/>
        <v>0</v>
      </c>
      <c r="V361" s="45">
        <f t="shared" si="167"/>
        <v>0</v>
      </c>
      <c r="W361" s="45">
        <f t="shared" si="168"/>
        <v>0</v>
      </c>
      <c r="X361" s="28">
        <f t="shared" si="169"/>
        <v>0</v>
      </c>
      <c r="Y361" s="28">
        <f t="shared" si="170"/>
        <v>0</v>
      </c>
      <c r="Z361" s="45">
        <f t="shared" si="171"/>
        <v>0</v>
      </c>
      <c r="AA361" s="29" t="str">
        <f t="shared" si="172"/>
        <v>N</v>
      </c>
      <c r="AB361" s="46">
        <f t="shared" si="173"/>
        <v>0</v>
      </c>
      <c r="AC361" s="31">
        <f t="shared" si="174"/>
        <v>0</v>
      </c>
      <c r="AD361" s="31">
        <f t="shared" si="175"/>
        <v>0</v>
      </c>
      <c r="AE361" s="31">
        <f t="shared" si="176"/>
        <v>0</v>
      </c>
      <c r="AF361" s="47">
        <f t="shared" si="177"/>
        <v>0</v>
      </c>
      <c r="AG361" s="31">
        <f t="shared" si="178"/>
        <v>0</v>
      </c>
      <c r="AH361" s="48">
        <f t="shared" si="179"/>
        <v>0</v>
      </c>
      <c r="AI361" s="33">
        <f t="shared" si="180"/>
        <v>0</v>
      </c>
      <c r="AJ361" s="33">
        <f t="shared" si="181"/>
        <v>0</v>
      </c>
      <c r="AK361" s="33">
        <f t="shared" si="182"/>
        <v>0</v>
      </c>
      <c r="AL361" s="33">
        <f t="shared" si="183"/>
        <v>0</v>
      </c>
      <c r="AM361" s="34">
        <f t="shared" si="184"/>
        <v>0</v>
      </c>
    </row>
    <row r="362" spans="1:39" ht="15.75" customHeight="1" x14ac:dyDescent="0.3">
      <c r="A362" s="166" t="s">
        <v>1567</v>
      </c>
      <c r="B362" s="99">
        <v>14792</v>
      </c>
      <c r="C362" s="99">
        <v>35140</v>
      </c>
      <c r="D362" s="165">
        <v>45396</v>
      </c>
      <c r="E362" s="165">
        <v>45443</v>
      </c>
      <c r="F362" s="166">
        <v>2</v>
      </c>
      <c r="G362" s="178">
        <v>0.33</v>
      </c>
      <c r="H362" s="181">
        <v>1</v>
      </c>
      <c r="I362" s="180">
        <v>2.7099999999999999E-2</v>
      </c>
      <c r="J362" s="21">
        <f t="shared" si="155"/>
        <v>1.67</v>
      </c>
      <c r="K362" s="21" t="str">
        <f t="shared" si="156"/>
        <v>Y</v>
      </c>
      <c r="L362" s="37" t="str">
        <f t="shared" si="157"/>
        <v>NA</v>
      </c>
      <c r="M362" s="8" t="str">
        <f t="shared" si="158"/>
        <v>Y</v>
      </c>
      <c r="N362" s="42">
        <f t="shared" si="159"/>
        <v>2</v>
      </c>
      <c r="O362" s="43">
        <f t="shared" si="160"/>
        <v>200000</v>
      </c>
      <c r="P362" s="43" t="str">
        <f t="shared" si="161"/>
        <v>NA</v>
      </c>
      <c r="Q362" s="24">
        <f t="shared" si="162"/>
        <v>15192.863199999998</v>
      </c>
      <c r="R362" s="43">
        <f t="shared" si="163"/>
        <v>0</v>
      </c>
      <c r="S362" s="24">
        <f t="shared" si="164"/>
        <v>1000000</v>
      </c>
      <c r="T362" s="25" t="str">
        <f t="shared" si="165"/>
        <v>Y</v>
      </c>
      <c r="U362" s="44">
        <f t="shared" si="166"/>
        <v>1</v>
      </c>
      <c r="V362" s="45">
        <f t="shared" si="167"/>
        <v>200000</v>
      </c>
      <c r="W362" s="45">
        <f t="shared" si="168"/>
        <v>1000000</v>
      </c>
      <c r="X362" s="28">
        <f t="shared" si="169"/>
        <v>15604.589792719997</v>
      </c>
      <c r="Y362" s="28">
        <f t="shared" si="170"/>
        <v>0</v>
      </c>
      <c r="Z362" s="45" t="str">
        <f t="shared" si="171"/>
        <v>NA</v>
      </c>
      <c r="AA362" s="29" t="str">
        <f t="shared" si="172"/>
        <v>N</v>
      </c>
      <c r="AB362" s="46">
        <f t="shared" si="173"/>
        <v>0</v>
      </c>
      <c r="AC362" s="31">
        <f t="shared" si="174"/>
        <v>0</v>
      </c>
      <c r="AD362" s="31">
        <f t="shared" si="175"/>
        <v>0</v>
      </c>
      <c r="AE362" s="31">
        <f t="shared" si="176"/>
        <v>0</v>
      </c>
      <c r="AF362" s="47">
        <f t="shared" si="177"/>
        <v>0</v>
      </c>
      <c r="AG362" s="31">
        <f t="shared" si="178"/>
        <v>0</v>
      </c>
      <c r="AH362" s="48">
        <f t="shared" si="179"/>
        <v>0</v>
      </c>
      <c r="AI362" s="33">
        <f t="shared" si="180"/>
        <v>0</v>
      </c>
      <c r="AJ362" s="33">
        <f t="shared" si="181"/>
        <v>0</v>
      </c>
      <c r="AK362" s="33">
        <f t="shared" si="182"/>
        <v>0</v>
      </c>
      <c r="AL362" s="33">
        <f t="shared" si="183"/>
        <v>0</v>
      </c>
      <c r="AM362" s="34">
        <f t="shared" si="184"/>
        <v>0</v>
      </c>
    </row>
    <row r="363" spans="1:39" ht="15.75" customHeight="1" x14ac:dyDescent="0.3">
      <c r="A363" s="166" t="s">
        <v>1568</v>
      </c>
      <c r="B363" s="99">
        <v>11315</v>
      </c>
      <c r="C363" s="99">
        <v>37854</v>
      </c>
      <c r="D363" s="165">
        <v>46117</v>
      </c>
      <c r="E363" s="165">
        <v>46363</v>
      </c>
      <c r="F363" s="166">
        <v>2</v>
      </c>
      <c r="G363" s="178">
        <v>1.98</v>
      </c>
      <c r="H363" s="181">
        <v>1</v>
      </c>
      <c r="I363" s="180">
        <v>2.9100000000000001E-2</v>
      </c>
      <c r="J363" s="21">
        <f t="shared" si="155"/>
        <v>2.0000000000000018E-2</v>
      </c>
      <c r="K363" s="21" t="str">
        <f t="shared" si="156"/>
        <v>Y</v>
      </c>
      <c r="L363" s="37" t="str">
        <f t="shared" si="157"/>
        <v>NA</v>
      </c>
      <c r="M363" s="8" t="str">
        <f t="shared" si="158"/>
        <v>Y</v>
      </c>
      <c r="N363" s="42">
        <f t="shared" si="159"/>
        <v>1</v>
      </c>
      <c r="O363" s="43">
        <f t="shared" si="160"/>
        <v>200000</v>
      </c>
      <c r="P363" s="43" t="str">
        <f t="shared" si="161"/>
        <v>NA</v>
      </c>
      <c r="Q363" s="24">
        <f t="shared" si="162"/>
        <v>11644.2665</v>
      </c>
      <c r="R363" s="43">
        <f t="shared" si="163"/>
        <v>0</v>
      </c>
      <c r="S363" s="24">
        <f t="shared" si="164"/>
        <v>1000000</v>
      </c>
      <c r="T363" s="25" t="str">
        <f t="shared" si="165"/>
        <v>N</v>
      </c>
      <c r="U363" s="44">
        <f t="shared" si="166"/>
        <v>0</v>
      </c>
      <c r="V363" s="45">
        <f t="shared" si="167"/>
        <v>0</v>
      </c>
      <c r="W363" s="45">
        <f t="shared" si="168"/>
        <v>0</v>
      </c>
      <c r="X363" s="28">
        <f t="shared" si="169"/>
        <v>0</v>
      </c>
      <c r="Y363" s="28">
        <f t="shared" si="170"/>
        <v>0</v>
      </c>
      <c r="Z363" s="45">
        <f t="shared" si="171"/>
        <v>0</v>
      </c>
      <c r="AA363" s="29" t="str">
        <f t="shared" si="172"/>
        <v>N</v>
      </c>
      <c r="AB363" s="46">
        <f t="shared" si="173"/>
        <v>0</v>
      </c>
      <c r="AC363" s="31">
        <f t="shared" si="174"/>
        <v>0</v>
      </c>
      <c r="AD363" s="31">
        <f t="shared" si="175"/>
        <v>0</v>
      </c>
      <c r="AE363" s="31">
        <f t="shared" si="176"/>
        <v>0</v>
      </c>
      <c r="AF363" s="47">
        <f t="shared" si="177"/>
        <v>0</v>
      </c>
      <c r="AG363" s="31">
        <f t="shared" si="178"/>
        <v>0</v>
      </c>
      <c r="AH363" s="48">
        <f t="shared" si="179"/>
        <v>0</v>
      </c>
      <c r="AI363" s="33">
        <f t="shared" si="180"/>
        <v>0</v>
      </c>
      <c r="AJ363" s="33">
        <f t="shared" si="181"/>
        <v>0</v>
      </c>
      <c r="AK363" s="33">
        <f t="shared" si="182"/>
        <v>0</v>
      </c>
      <c r="AL363" s="33">
        <f t="shared" si="183"/>
        <v>0</v>
      </c>
      <c r="AM363" s="34">
        <f t="shared" si="184"/>
        <v>0</v>
      </c>
    </row>
    <row r="364" spans="1:39" ht="15.75" customHeight="1" x14ac:dyDescent="0.3">
      <c r="A364" s="166" t="s">
        <v>1569</v>
      </c>
      <c r="B364" s="99">
        <v>13450</v>
      </c>
      <c r="C364" s="99">
        <v>65360</v>
      </c>
      <c r="D364" s="165">
        <v>44715</v>
      </c>
      <c r="E364" s="165">
        <v>44779</v>
      </c>
      <c r="F364" s="166">
        <v>2</v>
      </c>
      <c r="G364" s="178">
        <v>0.84</v>
      </c>
      <c r="H364" s="181">
        <v>1</v>
      </c>
      <c r="I364" s="180">
        <v>5.3600000000000002E-2</v>
      </c>
      <c r="J364" s="21">
        <f t="shared" si="155"/>
        <v>1.1600000000000001</v>
      </c>
      <c r="K364" s="21" t="str">
        <f t="shared" si="156"/>
        <v>Y</v>
      </c>
      <c r="L364" s="37" t="str">
        <f t="shared" si="157"/>
        <v>NA</v>
      </c>
      <c r="M364" s="8" t="str">
        <f t="shared" si="158"/>
        <v>Y</v>
      </c>
      <c r="N364" s="42">
        <f t="shared" si="159"/>
        <v>2</v>
      </c>
      <c r="O364" s="43">
        <f t="shared" si="160"/>
        <v>200000</v>
      </c>
      <c r="P364" s="43" t="str">
        <f t="shared" si="161"/>
        <v>NA</v>
      </c>
      <c r="Q364" s="24">
        <f t="shared" si="162"/>
        <v>14170.920000000002</v>
      </c>
      <c r="R364" s="43">
        <f t="shared" si="163"/>
        <v>0</v>
      </c>
      <c r="S364" s="24">
        <f t="shared" si="164"/>
        <v>1000000</v>
      </c>
      <c r="T364" s="25" t="str">
        <f t="shared" si="165"/>
        <v>Y</v>
      </c>
      <c r="U364" s="44">
        <f t="shared" si="166"/>
        <v>1</v>
      </c>
      <c r="V364" s="45">
        <f t="shared" si="167"/>
        <v>200000</v>
      </c>
      <c r="W364" s="45">
        <f t="shared" si="168"/>
        <v>1000000</v>
      </c>
      <c r="X364" s="28">
        <f t="shared" si="169"/>
        <v>14930.481312000004</v>
      </c>
      <c r="Y364" s="28">
        <f t="shared" si="170"/>
        <v>0</v>
      </c>
      <c r="Z364" s="45" t="str">
        <f t="shared" si="171"/>
        <v>NA</v>
      </c>
      <c r="AA364" s="29" t="str">
        <f t="shared" si="172"/>
        <v>N</v>
      </c>
      <c r="AB364" s="46">
        <f t="shared" si="173"/>
        <v>0</v>
      </c>
      <c r="AC364" s="31">
        <f t="shared" si="174"/>
        <v>0</v>
      </c>
      <c r="AD364" s="31">
        <f t="shared" si="175"/>
        <v>0</v>
      </c>
      <c r="AE364" s="31">
        <f t="shared" si="176"/>
        <v>0</v>
      </c>
      <c r="AF364" s="47">
        <f t="shared" si="177"/>
        <v>0</v>
      </c>
      <c r="AG364" s="31">
        <f t="shared" si="178"/>
        <v>0</v>
      </c>
      <c r="AH364" s="48">
        <f t="shared" si="179"/>
        <v>0</v>
      </c>
      <c r="AI364" s="33">
        <f t="shared" si="180"/>
        <v>0</v>
      </c>
      <c r="AJ364" s="33">
        <f t="shared" si="181"/>
        <v>0</v>
      </c>
      <c r="AK364" s="33">
        <f t="shared" si="182"/>
        <v>0</v>
      </c>
      <c r="AL364" s="33">
        <f t="shared" si="183"/>
        <v>0</v>
      </c>
      <c r="AM364" s="34">
        <f t="shared" si="184"/>
        <v>0</v>
      </c>
    </row>
    <row r="365" spans="1:39" ht="15.75" customHeight="1" x14ac:dyDescent="0.3">
      <c r="A365" s="166" t="s">
        <v>1570</v>
      </c>
      <c r="B365" s="99">
        <v>20012</v>
      </c>
      <c r="C365" s="99">
        <v>31632</v>
      </c>
      <c r="D365" s="165">
        <v>44594</v>
      </c>
      <c r="E365" s="165">
        <v>44943</v>
      </c>
      <c r="F365" s="166">
        <v>4</v>
      </c>
      <c r="G365" s="178">
        <v>0.54</v>
      </c>
      <c r="H365" s="181">
        <v>0.5</v>
      </c>
      <c r="I365" s="180">
        <v>2.5399999999999999E-2</v>
      </c>
      <c r="J365" s="21">
        <f t="shared" si="155"/>
        <v>3.46</v>
      </c>
      <c r="K365" s="21" t="str">
        <f t="shared" si="156"/>
        <v>Y</v>
      </c>
      <c r="L365" s="37" t="str">
        <f t="shared" si="157"/>
        <v>NA</v>
      </c>
      <c r="M365" s="8" t="str">
        <f t="shared" si="158"/>
        <v>Y</v>
      </c>
      <c r="N365" s="42">
        <f t="shared" si="159"/>
        <v>7</v>
      </c>
      <c r="O365" s="43">
        <f t="shared" si="160"/>
        <v>200000</v>
      </c>
      <c r="P365" s="43" t="str">
        <f t="shared" si="161"/>
        <v>NA</v>
      </c>
      <c r="Q365" s="24">
        <f t="shared" si="162"/>
        <v>20520.304800000002</v>
      </c>
      <c r="R365" s="43">
        <f t="shared" si="163"/>
        <v>0</v>
      </c>
      <c r="S365" s="24">
        <f t="shared" si="164"/>
        <v>1000000</v>
      </c>
      <c r="T365" s="25" t="str">
        <f t="shared" si="165"/>
        <v>Y</v>
      </c>
      <c r="U365" s="44">
        <f t="shared" si="166"/>
        <v>6</v>
      </c>
      <c r="V365" s="45">
        <f t="shared" si="167"/>
        <v>200000</v>
      </c>
      <c r="W365" s="45">
        <f t="shared" si="168"/>
        <v>1000000</v>
      </c>
      <c r="X365" s="28">
        <f t="shared" si="169"/>
        <v>21041.520541920003</v>
      </c>
      <c r="Y365" s="28">
        <f t="shared" si="170"/>
        <v>0</v>
      </c>
      <c r="Z365" s="45" t="str">
        <f t="shared" si="171"/>
        <v>NA</v>
      </c>
      <c r="AA365" s="29" t="str">
        <f t="shared" si="172"/>
        <v>Y</v>
      </c>
      <c r="AB365" s="46">
        <f t="shared" si="173"/>
        <v>5</v>
      </c>
      <c r="AC365" s="31">
        <f t="shared" si="174"/>
        <v>200000</v>
      </c>
      <c r="AD365" s="31">
        <f t="shared" si="175"/>
        <v>1000000</v>
      </c>
      <c r="AE365" s="31">
        <f t="shared" si="176"/>
        <v>21575.975163684772</v>
      </c>
      <c r="AF365" s="47">
        <f t="shared" si="177"/>
        <v>0</v>
      </c>
      <c r="AG365" s="31" t="str">
        <f t="shared" si="178"/>
        <v>NA</v>
      </c>
      <c r="AH365" s="48">
        <f t="shared" si="179"/>
        <v>4</v>
      </c>
      <c r="AI365" s="33">
        <f t="shared" si="180"/>
        <v>20000</v>
      </c>
      <c r="AJ365" s="33">
        <f t="shared" si="181"/>
        <v>65000</v>
      </c>
      <c r="AK365" s="33">
        <f t="shared" si="182"/>
        <v>20000</v>
      </c>
      <c r="AL365" s="33">
        <f t="shared" si="183"/>
        <v>2124.0049328423665</v>
      </c>
      <c r="AM365" s="34">
        <f t="shared" si="184"/>
        <v>2124.0049328423665</v>
      </c>
    </row>
    <row r="366" spans="1:39" ht="15.75" customHeight="1" x14ac:dyDescent="0.3">
      <c r="A366" s="166" t="s">
        <v>1571</v>
      </c>
      <c r="B366" s="99">
        <v>8283</v>
      </c>
      <c r="C366" s="99">
        <v>32128</v>
      </c>
      <c r="D366" s="165">
        <v>45052</v>
      </c>
      <c r="E366" s="165">
        <v>45133</v>
      </c>
      <c r="F366" s="166">
        <v>4</v>
      </c>
      <c r="G366" s="178">
        <v>3.48</v>
      </c>
      <c r="H366" s="181">
        <v>0.75</v>
      </c>
      <c r="I366" s="180">
        <v>7.6499999999999999E-2</v>
      </c>
      <c r="J366" s="21">
        <f t="shared" si="155"/>
        <v>0.52</v>
      </c>
      <c r="K366" s="21" t="str">
        <f t="shared" si="156"/>
        <v>Y</v>
      </c>
      <c r="L366" s="37" t="str">
        <f t="shared" si="157"/>
        <v>NA</v>
      </c>
      <c r="M366" s="8" t="str">
        <f t="shared" si="158"/>
        <v>Y</v>
      </c>
      <c r="N366" s="42">
        <f t="shared" si="159"/>
        <v>1</v>
      </c>
      <c r="O366" s="43">
        <f t="shared" si="160"/>
        <v>200000</v>
      </c>
      <c r="P366" s="43" t="str">
        <f t="shared" si="161"/>
        <v>NA</v>
      </c>
      <c r="Q366" s="24">
        <f t="shared" si="162"/>
        <v>8916.6494999999995</v>
      </c>
      <c r="R366" s="43">
        <f t="shared" si="163"/>
        <v>0</v>
      </c>
      <c r="S366" s="24">
        <f t="shared" si="164"/>
        <v>1000000</v>
      </c>
      <c r="T366" s="25" t="str">
        <f t="shared" si="165"/>
        <v>N</v>
      </c>
      <c r="U366" s="44">
        <f t="shared" si="166"/>
        <v>0</v>
      </c>
      <c r="V366" s="45">
        <f t="shared" si="167"/>
        <v>0</v>
      </c>
      <c r="W366" s="45">
        <f t="shared" si="168"/>
        <v>0</v>
      </c>
      <c r="X366" s="28">
        <f t="shared" si="169"/>
        <v>0</v>
      </c>
      <c r="Y366" s="28">
        <f t="shared" si="170"/>
        <v>0</v>
      </c>
      <c r="Z366" s="45">
        <f t="shared" si="171"/>
        <v>0</v>
      </c>
      <c r="AA366" s="29" t="str">
        <f t="shared" si="172"/>
        <v>N</v>
      </c>
      <c r="AB366" s="46">
        <f t="shared" si="173"/>
        <v>0</v>
      </c>
      <c r="AC366" s="31">
        <f t="shared" si="174"/>
        <v>0</v>
      </c>
      <c r="AD366" s="31">
        <f t="shared" si="175"/>
        <v>0</v>
      </c>
      <c r="AE366" s="31">
        <f t="shared" si="176"/>
        <v>0</v>
      </c>
      <c r="AF366" s="47">
        <f t="shared" si="177"/>
        <v>0</v>
      </c>
      <c r="AG366" s="31">
        <f t="shared" si="178"/>
        <v>0</v>
      </c>
      <c r="AH366" s="48">
        <f t="shared" si="179"/>
        <v>0</v>
      </c>
      <c r="AI366" s="33">
        <f t="shared" si="180"/>
        <v>0</v>
      </c>
      <c r="AJ366" s="33">
        <f t="shared" si="181"/>
        <v>0</v>
      </c>
      <c r="AK366" s="33">
        <f t="shared" si="182"/>
        <v>0</v>
      </c>
      <c r="AL366" s="33">
        <f t="shared" si="183"/>
        <v>0</v>
      </c>
      <c r="AM366" s="34">
        <f t="shared" si="184"/>
        <v>0</v>
      </c>
    </row>
    <row r="367" spans="1:39" ht="15.75" customHeight="1" x14ac:dyDescent="0.3">
      <c r="A367" s="166" t="s">
        <v>1572</v>
      </c>
      <c r="B367" s="99">
        <v>20911</v>
      </c>
      <c r="C367" s="99">
        <v>105887</v>
      </c>
      <c r="D367" s="165">
        <v>44957</v>
      </c>
      <c r="E367" s="165">
        <v>45229</v>
      </c>
      <c r="F367" s="166">
        <v>2</v>
      </c>
      <c r="G367" s="178">
        <v>0.43</v>
      </c>
      <c r="H367" s="181">
        <v>1</v>
      </c>
      <c r="I367" s="180">
        <v>2.5100000000000001E-2</v>
      </c>
      <c r="J367" s="21">
        <f t="shared" si="155"/>
        <v>1.57</v>
      </c>
      <c r="K367" s="21" t="str">
        <f t="shared" si="156"/>
        <v>Y</v>
      </c>
      <c r="L367" s="37" t="str">
        <f t="shared" si="157"/>
        <v>NA</v>
      </c>
      <c r="M367" s="8" t="str">
        <f t="shared" si="158"/>
        <v>Y</v>
      </c>
      <c r="N367" s="42">
        <f t="shared" si="159"/>
        <v>2</v>
      </c>
      <c r="O367" s="43">
        <f t="shared" si="160"/>
        <v>200000</v>
      </c>
      <c r="P367" s="43" t="str">
        <f t="shared" si="161"/>
        <v>NA</v>
      </c>
      <c r="Q367" s="24">
        <f t="shared" si="162"/>
        <v>21435.866099999999</v>
      </c>
      <c r="R367" s="43">
        <f t="shared" si="163"/>
        <v>0</v>
      </c>
      <c r="S367" s="24">
        <f t="shared" si="164"/>
        <v>1000000</v>
      </c>
      <c r="T367" s="25" t="str">
        <f t="shared" si="165"/>
        <v>Y</v>
      </c>
      <c r="U367" s="44">
        <f t="shared" si="166"/>
        <v>1</v>
      </c>
      <c r="V367" s="45">
        <f t="shared" si="167"/>
        <v>200000</v>
      </c>
      <c r="W367" s="45">
        <f t="shared" si="168"/>
        <v>1000000</v>
      </c>
      <c r="X367" s="28">
        <f t="shared" si="169"/>
        <v>21973.906339109995</v>
      </c>
      <c r="Y367" s="28">
        <f t="shared" si="170"/>
        <v>0</v>
      </c>
      <c r="Z367" s="45" t="str">
        <f t="shared" si="171"/>
        <v>NA</v>
      </c>
      <c r="AA367" s="29" t="str">
        <f t="shared" si="172"/>
        <v>N</v>
      </c>
      <c r="AB367" s="46">
        <f t="shared" si="173"/>
        <v>0</v>
      </c>
      <c r="AC367" s="31">
        <f t="shared" si="174"/>
        <v>0</v>
      </c>
      <c r="AD367" s="31">
        <f t="shared" si="175"/>
        <v>0</v>
      </c>
      <c r="AE367" s="31">
        <f t="shared" si="176"/>
        <v>0</v>
      </c>
      <c r="AF367" s="47">
        <f t="shared" si="177"/>
        <v>0</v>
      </c>
      <c r="AG367" s="31">
        <f t="shared" si="178"/>
        <v>0</v>
      </c>
      <c r="AH367" s="48">
        <f t="shared" si="179"/>
        <v>0</v>
      </c>
      <c r="AI367" s="33">
        <f t="shared" si="180"/>
        <v>0</v>
      </c>
      <c r="AJ367" s="33">
        <f t="shared" si="181"/>
        <v>0</v>
      </c>
      <c r="AK367" s="33">
        <f t="shared" si="182"/>
        <v>0</v>
      </c>
      <c r="AL367" s="33">
        <f t="shared" si="183"/>
        <v>0</v>
      </c>
      <c r="AM367" s="34">
        <f t="shared" si="184"/>
        <v>0</v>
      </c>
    </row>
    <row r="368" spans="1:39" ht="15.75" customHeight="1" x14ac:dyDescent="0.3">
      <c r="A368" s="166" t="s">
        <v>1573</v>
      </c>
      <c r="B368" s="99">
        <v>6270</v>
      </c>
      <c r="C368" s="99">
        <v>68147</v>
      </c>
      <c r="D368" s="165">
        <v>44404</v>
      </c>
      <c r="E368" s="165">
        <v>44603</v>
      </c>
      <c r="F368" s="166">
        <v>2</v>
      </c>
      <c r="G368" s="178">
        <v>0.19</v>
      </c>
      <c r="H368" s="181">
        <v>1</v>
      </c>
      <c r="I368" s="180">
        <v>7.9500000000000001E-2</v>
      </c>
      <c r="J368" s="21">
        <f t="shared" si="155"/>
        <v>1.81</v>
      </c>
      <c r="K368" s="21" t="str">
        <f t="shared" si="156"/>
        <v>Y</v>
      </c>
      <c r="L368" s="37" t="str">
        <f t="shared" si="157"/>
        <v>NA</v>
      </c>
      <c r="M368" s="8" t="str">
        <f t="shared" si="158"/>
        <v>Y</v>
      </c>
      <c r="N368" s="42">
        <f t="shared" si="159"/>
        <v>2</v>
      </c>
      <c r="O368" s="43">
        <f t="shared" si="160"/>
        <v>200000</v>
      </c>
      <c r="P368" s="43" t="str">
        <f t="shared" si="161"/>
        <v>NA</v>
      </c>
      <c r="Q368" s="24">
        <f t="shared" si="162"/>
        <v>6768.4649999999992</v>
      </c>
      <c r="R368" s="43">
        <f t="shared" si="163"/>
        <v>0</v>
      </c>
      <c r="S368" s="24">
        <f t="shared" si="164"/>
        <v>1000000</v>
      </c>
      <c r="T368" s="25" t="str">
        <f t="shared" si="165"/>
        <v>Y</v>
      </c>
      <c r="U368" s="44">
        <f t="shared" si="166"/>
        <v>1</v>
      </c>
      <c r="V368" s="45">
        <f t="shared" si="167"/>
        <v>200000</v>
      </c>
      <c r="W368" s="45">
        <f t="shared" si="168"/>
        <v>1000000</v>
      </c>
      <c r="X368" s="28">
        <f t="shared" si="169"/>
        <v>7306.5579674999981</v>
      </c>
      <c r="Y368" s="28">
        <f t="shared" si="170"/>
        <v>0</v>
      </c>
      <c r="Z368" s="45" t="str">
        <f t="shared" si="171"/>
        <v>NA</v>
      </c>
      <c r="AA368" s="29" t="str">
        <f t="shared" si="172"/>
        <v>N</v>
      </c>
      <c r="AB368" s="46">
        <f t="shared" si="173"/>
        <v>0</v>
      </c>
      <c r="AC368" s="31">
        <f t="shared" si="174"/>
        <v>0</v>
      </c>
      <c r="AD368" s="31">
        <f t="shared" si="175"/>
        <v>0</v>
      </c>
      <c r="AE368" s="31">
        <f t="shared" si="176"/>
        <v>0</v>
      </c>
      <c r="AF368" s="47">
        <f t="shared" si="177"/>
        <v>0</v>
      </c>
      <c r="AG368" s="31">
        <f t="shared" si="178"/>
        <v>0</v>
      </c>
      <c r="AH368" s="48">
        <f t="shared" si="179"/>
        <v>0</v>
      </c>
      <c r="AI368" s="33">
        <f t="shared" si="180"/>
        <v>0</v>
      </c>
      <c r="AJ368" s="33">
        <f t="shared" si="181"/>
        <v>0</v>
      </c>
      <c r="AK368" s="33">
        <f t="shared" si="182"/>
        <v>0</v>
      </c>
      <c r="AL368" s="33">
        <f t="shared" si="183"/>
        <v>0</v>
      </c>
      <c r="AM368" s="34">
        <f t="shared" si="184"/>
        <v>0</v>
      </c>
    </row>
    <row r="369" spans="1:39" ht="15.75" customHeight="1" x14ac:dyDescent="0.3">
      <c r="A369" s="166" t="s">
        <v>1574</v>
      </c>
      <c r="B369" s="99">
        <v>16071</v>
      </c>
      <c r="C369" s="99">
        <v>65793</v>
      </c>
      <c r="D369" s="165">
        <v>45568</v>
      </c>
      <c r="E369" s="165">
        <v>45741</v>
      </c>
      <c r="F369" s="166">
        <v>4</v>
      </c>
      <c r="G369" s="178">
        <v>3.45</v>
      </c>
      <c r="H369" s="181">
        <v>0.25</v>
      </c>
      <c r="I369" s="180">
        <v>8.3099999999999993E-2</v>
      </c>
      <c r="J369" s="21">
        <f t="shared" si="155"/>
        <v>0.54999999999999982</v>
      </c>
      <c r="K369" s="21" t="str">
        <f t="shared" si="156"/>
        <v>Y</v>
      </c>
      <c r="L369" s="37" t="str">
        <f t="shared" si="157"/>
        <v>NA</v>
      </c>
      <c r="M369" s="8" t="str">
        <f t="shared" si="158"/>
        <v>Y</v>
      </c>
      <c r="N369" s="42">
        <f t="shared" si="159"/>
        <v>3</v>
      </c>
      <c r="O369" s="43">
        <f t="shared" si="160"/>
        <v>200000</v>
      </c>
      <c r="P369" s="43" t="str">
        <f t="shared" si="161"/>
        <v>NA</v>
      </c>
      <c r="Q369" s="24">
        <f t="shared" si="162"/>
        <v>17406.500099999997</v>
      </c>
      <c r="R369" s="43">
        <f t="shared" si="163"/>
        <v>0</v>
      </c>
      <c r="S369" s="24">
        <f t="shared" si="164"/>
        <v>1000000</v>
      </c>
      <c r="T369" s="25" t="str">
        <f t="shared" si="165"/>
        <v>N</v>
      </c>
      <c r="U369" s="44">
        <f t="shared" si="166"/>
        <v>2</v>
      </c>
      <c r="V369" s="45">
        <f t="shared" si="167"/>
        <v>20000</v>
      </c>
      <c r="W369" s="45">
        <f t="shared" si="168"/>
        <v>65000</v>
      </c>
      <c r="X369" s="28">
        <f t="shared" si="169"/>
        <v>0</v>
      </c>
      <c r="Y369" s="28">
        <f t="shared" si="170"/>
        <v>18852.980258309995</v>
      </c>
      <c r="Z369" s="45">
        <f t="shared" si="171"/>
        <v>0</v>
      </c>
      <c r="AA369" s="29" t="str">
        <f t="shared" si="172"/>
        <v>N</v>
      </c>
      <c r="AB369" s="46">
        <f t="shared" si="173"/>
        <v>1</v>
      </c>
      <c r="AC369" s="31">
        <f t="shared" si="174"/>
        <v>20000</v>
      </c>
      <c r="AD369" s="31">
        <f t="shared" si="175"/>
        <v>65000</v>
      </c>
      <c r="AE369" s="31">
        <f t="shared" si="176"/>
        <v>0</v>
      </c>
      <c r="AF369" s="47">
        <f t="shared" si="177"/>
        <v>20419.662917775557</v>
      </c>
      <c r="AG369" s="31">
        <f t="shared" si="178"/>
        <v>0</v>
      </c>
      <c r="AH369" s="48">
        <f t="shared" si="179"/>
        <v>0</v>
      </c>
      <c r="AI369" s="33">
        <f t="shared" si="180"/>
        <v>0</v>
      </c>
      <c r="AJ369" s="33">
        <f t="shared" si="181"/>
        <v>0</v>
      </c>
      <c r="AK369" s="33">
        <f t="shared" si="182"/>
        <v>0</v>
      </c>
      <c r="AL369" s="33">
        <f t="shared" si="183"/>
        <v>0</v>
      </c>
      <c r="AM369" s="34">
        <f t="shared" si="184"/>
        <v>39272.643176085548</v>
      </c>
    </row>
    <row r="370" spans="1:39" ht="15.75" customHeight="1" x14ac:dyDescent="0.3">
      <c r="A370" s="166" t="s">
        <v>1575</v>
      </c>
      <c r="B370" s="99">
        <v>14846</v>
      </c>
      <c r="C370" s="99">
        <v>82925</v>
      </c>
      <c r="D370" s="165">
        <v>44619</v>
      </c>
      <c r="E370" s="165">
        <v>44813</v>
      </c>
      <c r="F370" s="166">
        <v>4</v>
      </c>
      <c r="G370" s="178">
        <v>2.94</v>
      </c>
      <c r="H370" s="181">
        <v>0.25</v>
      </c>
      <c r="I370" s="180">
        <v>2.8199999999999999E-2</v>
      </c>
      <c r="J370" s="21">
        <f t="shared" si="155"/>
        <v>1.06</v>
      </c>
      <c r="K370" s="21" t="str">
        <f t="shared" si="156"/>
        <v>Y</v>
      </c>
      <c r="L370" s="37" t="str">
        <f t="shared" si="157"/>
        <v>NA</v>
      </c>
      <c r="M370" s="8" t="str">
        <f t="shared" si="158"/>
        <v>Y</v>
      </c>
      <c r="N370" s="42">
        <f t="shared" si="159"/>
        <v>5</v>
      </c>
      <c r="O370" s="43">
        <f t="shared" si="160"/>
        <v>200000</v>
      </c>
      <c r="P370" s="43" t="str">
        <f t="shared" si="161"/>
        <v>NA</v>
      </c>
      <c r="Q370" s="24">
        <f t="shared" si="162"/>
        <v>15264.6572</v>
      </c>
      <c r="R370" s="43">
        <f t="shared" si="163"/>
        <v>0</v>
      </c>
      <c r="S370" s="24">
        <f t="shared" si="164"/>
        <v>1000000</v>
      </c>
      <c r="T370" s="25" t="str">
        <f t="shared" si="165"/>
        <v>Y</v>
      </c>
      <c r="U370" s="44">
        <f t="shared" si="166"/>
        <v>4</v>
      </c>
      <c r="V370" s="45">
        <f t="shared" si="167"/>
        <v>200000</v>
      </c>
      <c r="W370" s="45">
        <f t="shared" si="168"/>
        <v>1000000</v>
      </c>
      <c r="X370" s="28">
        <f t="shared" si="169"/>
        <v>15695.120533039999</v>
      </c>
      <c r="Y370" s="28">
        <f t="shared" si="170"/>
        <v>0</v>
      </c>
      <c r="Z370" s="45" t="str">
        <f t="shared" si="171"/>
        <v>NA</v>
      </c>
      <c r="AA370" s="29" t="str">
        <f t="shared" si="172"/>
        <v>N</v>
      </c>
      <c r="AB370" s="46">
        <f t="shared" si="173"/>
        <v>3</v>
      </c>
      <c r="AC370" s="31">
        <f t="shared" si="174"/>
        <v>20000</v>
      </c>
      <c r="AD370" s="31">
        <f t="shared" si="175"/>
        <v>65000</v>
      </c>
      <c r="AE370" s="31">
        <f t="shared" si="176"/>
        <v>16137.722932071727</v>
      </c>
      <c r="AF370" s="47">
        <f t="shared" si="177"/>
        <v>0</v>
      </c>
      <c r="AG370" s="31">
        <f t="shared" si="178"/>
        <v>0</v>
      </c>
      <c r="AH370" s="48">
        <f t="shared" si="179"/>
        <v>2</v>
      </c>
      <c r="AI370" s="33">
        <f t="shared" si="180"/>
        <v>20000</v>
      </c>
      <c r="AJ370" s="33">
        <f t="shared" si="181"/>
        <v>65000</v>
      </c>
      <c r="AK370" s="33">
        <f t="shared" si="182"/>
        <v>0</v>
      </c>
      <c r="AL370" s="33">
        <f t="shared" si="183"/>
        <v>16592.80671875615</v>
      </c>
      <c r="AM370" s="34">
        <f t="shared" si="184"/>
        <v>16592.80671875615</v>
      </c>
    </row>
    <row r="371" spans="1:39" ht="15.75" customHeight="1" x14ac:dyDescent="0.3">
      <c r="A371" s="166" t="s">
        <v>1576</v>
      </c>
      <c r="B371" s="99">
        <v>20874</v>
      </c>
      <c r="C371" s="99">
        <v>98572</v>
      </c>
      <c r="D371" s="165">
        <v>44428</v>
      </c>
      <c r="E371" s="165">
        <v>44649</v>
      </c>
      <c r="F371" s="166">
        <v>2</v>
      </c>
      <c r="G371" s="178">
        <v>1.08</v>
      </c>
      <c r="H371" s="181">
        <v>0.5</v>
      </c>
      <c r="I371" s="180">
        <v>1.9599999999999999E-2</v>
      </c>
      <c r="J371" s="21">
        <f t="shared" si="155"/>
        <v>0.91999999999999993</v>
      </c>
      <c r="K371" s="21" t="str">
        <f t="shared" si="156"/>
        <v>Y</v>
      </c>
      <c r="L371" s="37" t="str">
        <f t="shared" si="157"/>
        <v>NA</v>
      </c>
      <c r="M371" s="8" t="str">
        <f t="shared" si="158"/>
        <v>Y</v>
      </c>
      <c r="N371" s="42">
        <f t="shared" si="159"/>
        <v>2</v>
      </c>
      <c r="O371" s="43">
        <f t="shared" si="160"/>
        <v>200000</v>
      </c>
      <c r="P371" s="43" t="str">
        <f t="shared" si="161"/>
        <v>NA</v>
      </c>
      <c r="Q371" s="24">
        <f t="shared" si="162"/>
        <v>21283.130400000002</v>
      </c>
      <c r="R371" s="43">
        <f t="shared" si="163"/>
        <v>0</v>
      </c>
      <c r="S371" s="24">
        <f t="shared" si="164"/>
        <v>1000000</v>
      </c>
      <c r="T371" s="25" t="str">
        <f t="shared" si="165"/>
        <v>N</v>
      </c>
      <c r="U371" s="44">
        <f t="shared" si="166"/>
        <v>1</v>
      </c>
      <c r="V371" s="45">
        <f t="shared" si="167"/>
        <v>20000</v>
      </c>
      <c r="W371" s="45">
        <f t="shared" si="168"/>
        <v>65000</v>
      </c>
      <c r="X371" s="28">
        <f t="shared" si="169"/>
        <v>0</v>
      </c>
      <c r="Y371" s="28">
        <f t="shared" si="170"/>
        <v>21700.279755840002</v>
      </c>
      <c r="Z371" s="45">
        <f t="shared" si="171"/>
        <v>0</v>
      </c>
      <c r="AA371" s="29" t="str">
        <f t="shared" si="172"/>
        <v>N</v>
      </c>
      <c r="AB371" s="46">
        <f t="shared" si="173"/>
        <v>0</v>
      </c>
      <c r="AC371" s="31">
        <f t="shared" si="174"/>
        <v>0</v>
      </c>
      <c r="AD371" s="31">
        <f t="shared" si="175"/>
        <v>0</v>
      </c>
      <c r="AE371" s="31">
        <f t="shared" si="176"/>
        <v>0</v>
      </c>
      <c r="AF371" s="47">
        <f t="shared" si="177"/>
        <v>0</v>
      </c>
      <c r="AG371" s="31">
        <f t="shared" si="178"/>
        <v>0</v>
      </c>
      <c r="AH371" s="48">
        <f t="shared" si="179"/>
        <v>0</v>
      </c>
      <c r="AI371" s="33">
        <f t="shared" si="180"/>
        <v>0</v>
      </c>
      <c r="AJ371" s="33">
        <f t="shared" si="181"/>
        <v>0</v>
      </c>
      <c r="AK371" s="33">
        <f t="shared" si="182"/>
        <v>0</v>
      </c>
      <c r="AL371" s="33">
        <f t="shared" si="183"/>
        <v>0</v>
      </c>
      <c r="AM371" s="34">
        <f t="shared" si="184"/>
        <v>21700.279755840002</v>
      </c>
    </row>
    <row r="372" spans="1:39" ht="15.75" customHeight="1" x14ac:dyDescent="0.3">
      <c r="A372" s="166" t="s">
        <v>1577</v>
      </c>
      <c r="B372" s="99">
        <v>9444</v>
      </c>
      <c r="C372" s="99">
        <v>88163</v>
      </c>
      <c r="D372" s="165">
        <v>44404</v>
      </c>
      <c r="E372" s="165">
        <v>44725</v>
      </c>
      <c r="F372" s="166">
        <v>2</v>
      </c>
      <c r="G372" s="178">
        <v>0.43</v>
      </c>
      <c r="H372" s="181">
        <v>0.5</v>
      </c>
      <c r="I372" s="180">
        <v>7.3599999999999999E-2</v>
      </c>
      <c r="J372" s="21">
        <f t="shared" si="155"/>
        <v>1.57</v>
      </c>
      <c r="K372" s="21" t="str">
        <f t="shared" si="156"/>
        <v>Y</v>
      </c>
      <c r="L372" s="37" t="str">
        <f t="shared" si="157"/>
        <v>NA</v>
      </c>
      <c r="M372" s="8" t="str">
        <f t="shared" si="158"/>
        <v>Y</v>
      </c>
      <c r="N372" s="42">
        <f t="shared" si="159"/>
        <v>4</v>
      </c>
      <c r="O372" s="43">
        <f t="shared" si="160"/>
        <v>200000</v>
      </c>
      <c r="P372" s="43" t="str">
        <f t="shared" si="161"/>
        <v>NA</v>
      </c>
      <c r="Q372" s="24">
        <f t="shared" si="162"/>
        <v>10139.078399999999</v>
      </c>
      <c r="R372" s="43">
        <f t="shared" si="163"/>
        <v>0</v>
      </c>
      <c r="S372" s="24">
        <f t="shared" si="164"/>
        <v>1000000</v>
      </c>
      <c r="T372" s="25" t="str">
        <f t="shared" si="165"/>
        <v>Y</v>
      </c>
      <c r="U372" s="44">
        <f t="shared" si="166"/>
        <v>3</v>
      </c>
      <c r="V372" s="45">
        <f t="shared" si="167"/>
        <v>200000</v>
      </c>
      <c r="W372" s="45">
        <f t="shared" si="168"/>
        <v>1000000</v>
      </c>
      <c r="X372" s="28">
        <f t="shared" si="169"/>
        <v>10885.314570239998</v>
      </c>
      <c r="Y372" s="28">
        <f t="shared" si="170"/>
        <v>0</v>
      </c>
      <c r="Z372" s="45" t="str">
        <f t="shared" si="171"/>
        <v>NA</v>
      </c>
      <c r="AA372" s="29" t="str">
        <f t="shared" si="172"/>
        <v>N</v>
      </c>
      <c r="AB372" s="46">
        <f t="shared" si="173"/>
        <v>2</v>
      </c>
      <c r="AC372" s="31">
        <f t="shared" si="174"/>
        <v>20000</v>
      </c>
      <c r="AD372" s="31">
        <f t="shared" si="175"/>
        <v>65000</v>
      </c>
      <c r="AE372" s="31">
        <f t="shared" si="176"/>
        <v>11686.47372260966</v>
      </c>
      <c r="AF372" s="47">
        <f t="shared" si="177"/>
        <v>0</v>
      </c>
      <c r="AG372" s="31">
        <f t="shared" si="178"/>
        <v>0</v>
      </c>
      <c r="AH372" s="48">
        <f t="shared" si="179"/>
        <v>1</v>
      </c>
      <c r="AI372" s="33">
        <f t="shared" si="180"/>
        <v>20000</v>
      </c>
      <c r="AJ372" s="33">
        <f t="shared" si="181"/>
        <v>65000</v>
      </c>
      <c r="AK372" s="33">
        <f t="shared" si="182"/>
        <v>0</v>
      </c>
      <c r="AL372" s="33">
        <f t="shared" si="183"/>
        <v>12546.598188593731</v>
      </c>
      <c r="AM372" s="34">
        <f t="shared" si="184"/>
        <v>12546.598188593731</v>
      </c>
    </row>
    <row r="373" spans="1:39" ht="15.75" customHeight="1" x14ac:dyDescent="0.3">
      <c r="A373" s="166" t="s">
        <v>1578</v>
      </c>
      <c r="B373" s="99">
        <v>19956</v>
      </c>
      <c r="C373" s="99">
        <v>36582</v>
      </c>
      <c r="D373" s="165">
        <v>45466</v>
      </c>
      <c r="E373" s="165">
        <v>45597</v>
      </c>
      <c r="F373" s="166">
        <v>4</v>
      </c>
      <c r="G373" s="178">
        <v>1.54</v>
      </c>
      <c r="H373" s="181">
        <v>1</v>
      </c>
      <c r="I373" s="180">
        <v>5.04E-2</v>
      </c>
      <c r="J373" s="21">
        <f t="shared" si="155"/>
        <v>2.46</v>
      </c>
      <c r="K373" s="21" t="str">
        <f t="shared" si="156"/>
        <v>Y</v>
      </c>
      <c r="L373" s="37" t="str">
        <f t="shared" si="157"/>
        <v>NA</v>
      </c>
      <c r="M373" s="8" t="str">
        <f t="shared" si="158"/>
        <v>Y</v>
      </c>
      <c r="N373" s="42">
        <f t="shared" si="159"/>
        <v>3</v>
      </c>
      <c r="O373" s="43">
        <f t="shared" si="160"/>
        <v>200000</v>
      </c>
      <c r="P373" s="43" t="str">
        <f t="shared" si="161"/>
        <v>NA</v>
      </c>
      <c r="Q373" s="24">
        <f t="shared" si="162"/>
        <v>20961.7824</v>
      </c>
      <c r="R373" s="43">
        <f t="shared" si="163"/>
        <v>0</v>
      </c>
      <c r="S373" s="24">
        <f t="shared" si="164"/>
        <v>1000000</v>
      </c>
      <c r="T373" s="25" t="str">
        <f t="shared" si="165"/>
        <v>Y</v>
      </c>
      <c r="U373" s="44">
        <f t="shared" si="166"/>
        <v>2</v>
      </c>
      <c r="V373" s="45">
        <f t="shared" si="167"/>
        <v>200000</v>
      </c>
      <c r="W373" s="45">
        <f t="shared" si="168"/>
        <v>1000000</v>
      </c>
      <c r="X373" s="28">
        <f t="shared" si="169"/>
        <v>22018.25623296</v>
      </c>
      <c r="Y373" s="28">
        <f t="shared" si="170"/>
        <v>0</v>
      </c>
      <c r="Z373" s="45" t="str">
        <f t="shared" si="171"/>
        <v>NA</v>
      </c>
      <c r="AA373" s="29" t="str">
        <f t="shared" si="172"/>
        <v>Y</v>
      </c>
      <c r="AB373" s="46">
        <f t="shared" si="173"/>
        <v>1</v>
      </c>
      <c r="AC373" s="31">
        <f t="shared" si="174"/>
        <v>200000</v>
      </c>
      <c r="AD373" s="31">
        <f t="shared" si="175"/>
        <v>1000000</v>
      </c>
      <c r="AE373" s="31">
        <f t="shared" si="176"/>
        <v>23127.976347101183</v>
      </c>
      <c r="AF373" s="47">
        <f t="shared" si="177"/>
        <v>0</v>
      </c>
      <c r="AG373" s="31" t="str">
        <f t="shared" si="178"/>
        <v>NA</v>
      </c>
      <c r="AH373" s="48">
        <f t="shared" si="179"/>
        <v>0</v>
      </c>
      <c r="AI373" s="33">
        <f t="shared" si="180"/>
        <v>0</v>
      </c>
      <c r="AJ373" s="33">
        <f t="shared" si="181"/>
        <v>0</v>
      </c>
      <c r="AK373" s="33">
        <f t="shared" si="182"/>
        <v>0</v>
      </c>
      <c r="AL373" s="33">
        <f t="shared" si="183"/>
        <v>0</v>
      </c>
      <c r="AM373" s="34">
        <f t="shared" si="184"/>
        <v>0</v>
      </c>
    </row>
    <row r="374" spans="1:39" ht="15.75" customHeight="1" x14ac:dyDescent="0.3">
      <c r="A374" s="166" t="s">
        <v>1579</v>
      </c>
      <c r="B374" s="99">
        <v>12927</v>
      </c>
      <c r="C374" s="99">
        <v>71746</v>
      </c>
      <c r="D374" s="165">
        <v>45203</v>
      </c>
      <c r="E374" s="165">
        <v>45537</v>
      </c>
      <c r="F374" s="166">
        <v>4</v>
      </c>
      <c r="G374" s="178">
        <v>0.79</v>
      </c>
      <c r="H374" s="181">
        <v>1</v>
      </c>
      <c r="I374" s="180">
        <v>5.6099999999999997E-2</v>
      </c>
      <c r="J374" s="21">
        <f t="shared" si="155"/>
        <v>3.21</v>
      </c>
      <c r="K374" s="21" t="str">
        <f t="shared" si="156"/>
        <v>Y</v>
      </c>
      <c r="L374" s="37" t="str">
        <f t="shared" si="157"/>
        <v>NA</v>
      </c>
      <c r="M374" s="8" t="str">
        <f t="shared" si="158"/>
        <v>Y</v>
      </c>
      <c r="N374" s="42">
        <f t="shared" si="159"/>
        <v>4</v>
      </c>
      <c r="O374" s="43">
        <f t="shared" si="160"/>
        <v>200000</v>
      </c>
      <c r="P374" s="43" t="str">
        <f t="shared" si="161"/>
        <v>NA</v>
      </c>
      <c r="Q374" s="24">
        <f t="shared" si="162"/>
        <v>13652.2047</v>
      </c>
      <c r="R374" s="43">
        <f t="shared" si="163"/>
        <v>0</v>
      </c>
      <c r="S374" s="24">
        <f t="shared" si="164"/>
        <v>1000000</v>
      </c>
      <c r="T374" s="25" t="str">
        <f t="shared" si="165"/>
        <v>Y</v>
      </c>
      <c r="U374" s="44">
        <f t="shared" si="166"/>
        <v>3</v>
      </c>
      <c r="V374" s="45">
        <f t="shared" si="167"/>
        <v>200000</v>
      </c>
      <c r="W374" s="45">
        <f t="shared" si="168"/>
        <v>1000000</v>
      </c>
      <c r="X374" s="28">
        <f t="shared" si="169"/>
        <v>14418.093383670001</v>
      </c>
      <c r="Y374" s="28">
        <f t="shared" si="170"/>
        <v>0</v>
      </c>
      <c r="Z374" s="45" t="str">
        <f t="shared" si="171"/>
        <v>NA</v>
      </c>
      <c r="AA374" s="29" t="str">
        <f t="shared" si="172"/>
        <v>Y</v>
      </c>
      <c r="AB374" s="46">
        <f t="shared" si="173"/>
        <v>2</v>
      </c>
      <c r="AC374" s="31">
        <f t="shared" si="174"/>
        <v>200000</v>
      </c>
      <c r="AD374" s="31">
        <f t="shared" si="175"/>
        <v>1000000</v>
      </c>
      <c r="AE374" s="31">
        <f t="shared" si="176"/>
        <v>15226.948422493888</v>
      </c>
      <c r="AF374" s="47">
        <f t="shared" si="177"/>
        <v>0</v>
      </c>
      <c r="AG374" s="31" t="str">
        <f t="shared" si="178"/>
        <v>NA</v>
      </c>
      <c r="AH374" s="48">
        <f t="shared" si="179"/>
        <v>1</v>
      </c>
      <c r="AI374" s="33">
        <f t="shared" si="180"/>
        <v>20000</v>
      </c>
      <c r="AJ374" s="33">
        <f t="shared" si="181"/>
        <v>65000</v>
      </c>
      <c r="AK374" s="33">
        <f t="shared" si="182"/>
        <v>16081.180228995796</v>
      </c>
      <c r="AL374" s="33">
        <f t="shared" si="183"/>
        <v>0</v>
      </c>
      <c r="AM374" s="34">
        <f t="shared" si="184"/>
        <v>0</v>
      </c>
    </row>
    <row r="375" spans="1:39" ht="15.75" customHeight="1" x14ac:dyDescent="0.3">
      <c r="A375" s="166" t="s">
        <v>1580</v>
      </c>
      <c r="B375" s="99">
        <v>10358</v>
      </c>
      <c r="C375" s="99">
        <v>54261</v>
      </c>
      <c r="D375" s="165">
        <v>44671</v>
      </c>
      <c r="E375" s="165">
        <v>44747</v>
      </c>
      <c r="F375" s="166">
        <v>4</v>
      </c>
      <c r="G375" s="178">
        <v>0.21</v>
      </c>
      <c r="H375" s="181">
        <v>0.25</v>
      </c>
      <c r="I375" s="180">
        <v>2.64E-2</v>
      </c>
      <c r="J375" s="21">
        <f t="shared" si="155"/>
        <v>3.79</v>
      </c>
      <c r="K375" s="21" t="str">
        <f t="shared" si="156"/>
        <v>Y</v>
      </c>
      <c r="L375" s="37" t="str">
        <f t="shared" si="157"/>
        <v>NA</v>
      </c>
      <c r="M375" s="8" t="str">
        <f t="shared" si="158"/>
        <v>Y</v>
      </c>
      <c r="N375" s="42">
        <f t="shared" si="159"/>
        <v>16</v>
      </c>
      <c r="O375" s="43">
        <f t="shared" si="160"/>
        <v>200000</v>
      </c>
      <c r="P375" s="43" t="str">
        <f t="shared" si="161"/>
        <v>NA</v>
      </c>
      <c r="Q375" s="24">
        <f t="shared" si="162"/>
        <v>10631.4512</v>
      </c>
      <c r="R375" s="43">
        <f t="shared" si="163"/>
        <v>0</v>
      </c>
      <c r="S375" s="24">
        <f t="shared" si="164"/>
        <v>1000000</v>
      </c>
      <c r="T375" s="25" t="str">
        <f t="shared" si="165"/>
        <v>Y</v>
      </c>
      <c r="U375" s="44">
        <f t="shared" si="166"/>
        <v>15</v>
      </c>
      <c r="V375" s="45">
        <f t="shared" si="167"/>
        <v>200000</v>
      </c>
      <c r="W375" s="45">
        <f t="shared" si="168"/>
        <v>1000000</v>
      </c>
      <c r="X375" s="28">
        <f t="shared" si="169"/>
        <v>10912.121511679999</v>
      </c>
      <c r="Y375" s="28">
        <f t="shared" si="170"/>
        <v>0</v>
      </c>
      <c r="Z375" s="45" t="str">
        <f t="shared" si="171"/>
        <v>NA</v>
      </c>
      <c r="AA375" s="29" t="str">
        <f t="shared" si="172"/>
        <v>Y</v>
      </c>
      <c r="AB375" s="46">
        <f t="shared" si="173"/>
        <v>14</v>
      </c>
      <c r="AC375" s="31">
        <f t="shared" si="174"/>
        <v>200000</v>
      </c>
      <c r="AD375" s="31">
        <f t="shared" si="175"/>
        <v>1000000</v>
      </c>
      <c r="AE375" s="31">
        <f t="shared" si="176"/>
        <v>11200.20151958835</v>
      </c>
      <c r="AF375" s="47">
        <f t="shared" si="177"/>
        <v>0</v>
      </c>
      <c r="AG375" s="31" t="str">
        <f t="shared" si="178"/>
        <v>NA</v>
      </c>
      <c r="AH375" s="48">
        <f t="shared" si="179"/>
        <v>13</v>
      </c>
      <c r="AI375" s="33">
        <f t="shared" si="180"/>
        <v>20000</v>
      </c>
      <c r="AJ375" s="33">
        <f t="shared" si="181"/>
        <v>65000</v>
      </c>
      <c r="AK375" s="33">
        <f t="shared" si="182"/>
        <v>11495.886839705483</v>
      </c>
      <c r="AL375" s="33">
        <f t="shared" si="183"/>
        <v>0</v>
      </c>
      <c r="AM375" s="34">
        <f t="shared" si="184"/>
        <v>0</v>
      </c>
    </row>
    <row r="376" spans="1:39" ht="15.75" customHeight="1" x14ac:dyDescent="0.3">
      <c r="A376" s="166" t="s">
        <v>1581</v>
      </c>
      <c r="B376" s="99">
        <v>12253</v>
      </c>
      <c r="C376" s="99">
        <v>51758</v>
      </c>
      <c r="D376" s="165">
        <v>44817</v>
      </c>
      <c r="E376" s="165">
        <v>44952</v>
      </c>
      <c r="F376" s="166">
        <v>4</v>
      </c>
      <c r="G376" s="178">
        <v>2.64</v>
      </c>
      <c r="H376" s="181">
        <v>0.25</v>
      </c>
      <c r="I376" s="180">
        <v>7.5499999999999998E-2</v>
      </c>
      <c r="J376" s="21">
        <f t="shared" si="155"/>
        <v>1.3599999999999999</v>
      </c>
      <c r="K376" s="21" t="str">
        <f t="shared" si="156"/>
        <v>Y</v>
      </c>
      <c r="L376" s="37" t="str">
        <f t="shared" si="157"/>
        <v>NA</v>
      </c>
      <c r="M376" s="8" t="str">
        <f t="shared" si="158"/>
        <v>Y</v>
      </c>
      <c r="N376" s="42">
        <f t="shared" si="159"/>
        <v>6</v>
      </c>
      <c r="O376" s="43">
        <f t="shared" si="160"/>
        <v>200000</v>
      </c>
      <c r="P376" s="43" t="str">
        <f t="shared" si="161"/>
        <v>NA</v>
      </c>
      <c r="Q376" s="24">
        <f t="shared" si="162"/>
        <v>13178.101499999999</v>
      </c>
      <c r="R376" s="43">
        <f t="shared" si="163"/>
        <v>0</v>
      </c>
      <c r="S376" s="24">
        <f t="shared" si="164"/>
        <v>1000000</v>
      </c>
      <c r="T376" s="25" t="str">
        <f t="shared" si="165"/>
        <v>Y</v>
      </c>
      <c r="U376" s="44">
        <f t="shared" si="166"/>
        <v>5</v>
      </c>
      <c r="V376" s="45">
        <f t="shared" si="167"/>
        <v>200000</v>
      </c>
      <c r="W376" s="45">
        <f t="shared" si="168"/>
        <v>1000000</v>
      </c>
      <c r="X376" s="28">
        <f t="shared" si="169"/>
        <v>14173.048163249998</v>
      </c>
      <c r="Y376" s="28">
        <f t="shared" si="170"/>
        <v>0</v>
      </c>
      <c r="Z376" s="45" t="str">
        <f t="shared" si="171"/>
        <v>NA</v>
      </c>
      <c r="AA376" s="29" t="str">
        <f t="shared" si="172"/>
        <v>N</v>
      </c>
      <c r="AB376" s="46">
        <f t="shared" si="173"/>
        <v>4</v>
      </c>
      <c r="AC376" s="31">
        <f t="shared" si="174"/>
        <v>20000</v>
      </c>
      <c r="AD376" s="31">
        <f t="shared" si="175"/>
        <v>65000</v>
      </c>
      <c r="AE376" s="31">
        <f t="shared" si="176"/>
        <v>15243.113299575371</v>
      </c>
      <c r="AF376" s="47">
        <f t="shared" si="177"/>
        <v>0</v>
      </c>
      <c r="AG376" s="31">
        <f t="shared" si="178"/>
        <v>0</v>
      </c>
      <c r="AH376" s="48">
        <f t="shared" si="179"/>
        <v>3</v>
      </c>
      <c r="AI376" s="33">
        <f t="shared" si="180"/>
        <v>20000</v>
      </c>
      <c r="AJ376" s="33">
        <f t="shared" si="181"/>
        <v>65000</v>
      </c>
      <c r="AK376" s="33">
        <f t="shared" si="182"/>
        <v>0</v>
      </c>
      <c r="AL376" s="33">
        <f t="shared" si="183"/>
        <v>16393.968353693308</v>
      </c>
      <c r="AM376" s="34">
        <f t="shared" si="184"/>
        <v>16393.968353693308</v>
      </c>
    </row>
    <row r="377" spans="1:39" ht="15.75" customHeight="1" x14ac:dyDescent="0.3">
      <c r="A377" s="166" t="s">
        <v>1582</v>
      </c>
      <c r="B377" s="99">
        <v>9335</v>
      </c>
      <c r="C377" s="99">
        <v>42036</v>
      </c>
      <c r="D377" s="165">
        <v>44973</v>
      </c>
      <c r="E377" s="165">
        <v>45007</v>
      </c>
      <c r="F377" s="166">
        <v>2</v>
      </c>
      <c r="G377" s="178">
        <v>0.57999999999999996</v>
      </c>
      <c r="H377" s="181">
        <v>0.75</v>
      </c>
      <c r="I377" s="180">
        <v>6.4899999999999999E-2</v>
      </c>
      <c r="J377" s="21">
        <f t="shared" si="155"/>
        <v>1.42</v>
      </c>
      <c r="K377" s="21" t="str">
        <f t="shared" si="156"/>
        <v>Y</v>
      </c>
      <c r="L377" s="37" t="str">
        <f t="shared" si="157"/>
        <v>NA</v>
      </c>
      <c r="M377" s="8" t="str">
        <f t="shared" si="158"/>
        <v>Y</v>
      </c>
      <c r="N377" s="42">
        <f t="shared" si="159"/>
        <v>2</v>
      </c>
      <c r="O377" s="43">
        <f t="shared" si="160"/>
        <v>200000</v>
      </c>
      <c r="P377" s="43" t="str">
        <f t="shared" si="161"/>
        <v>NA</v>
      </c>
      <c r="Q377" s="24">
        <f t="shared" si="162"/>
        <v>9940.8415000000005</v>
      </c>
      <c r="R377" s="43">
        <f t="shared" si="163"/>
        <v>0</v>
      </c>
      <c r="S377" s="24">
        <f t="shared" si="164"/>
        <v>1000000</v>
      </c>
      <c r="T377" s="25" t="str">
        <f t="shared" si="165"/>
        <v>Y</v>
      </c>
      <c r="U377" s="44">
        <f t="shared" si="166"/>
        <v>1</v>
      </c>
      <c r="V377" s="45">
        <f t="shared" si="167"/>
        <v>200000</v>
      </c>
      <c r="W377" s="45">
        <f t="shared" si="168"/>
        <v>1000000</v>
      </c>
      <c r="X377" s="28">
        <f t="shared" si="169"/>
        <v>10586.002113349999</v>
      </c>
      <c r="Y377" s="28">
        <f t="shared" si="170"/>
        <v>0</v>
      </c>
      <c r="Z377" s="45" t="str">
        <f t="shared" si="171"/>
        <v>NA</v>
      </c>
      <c r="AA377" s="29" t="str">
        <f t="shared" si="172"/>
        <v>N</v>
      </c>
      <c r="AB377" s="46">
        <f t="shared" si="173"/>
        <v>0</v>
      </c>
      <c r="AC377" s="31">
        <f t="shared" si="174"/>
        <v>0</v>
      </c>
      <c r="AD377" s="31">
        <f t="shared" si="175"/>
        <v>0</v>
      </c>
      <c r="AE377" s="31">
        <f t="shared" si="176"/>
        <v>0</v>
      </c>
      <c r="AF377" s="47">
        <f t="shared" si="177"/>
        <v>0</v>
      </c>
      <c r="AG377" s="31">
        <f t="shared" si="178"/>
        <v>0</v>
      </c>
      <c r="AH377" s="48">
        <f t="shared" si="179"/>
        <v>0</v>
      </c>
      <c r="AI377" s="33">
        <f t="shared" si="180"/>
        <v>0</v>
      </c>
      <c r="AJ377" s="33">
        <f t="shared" si="181"/>
        <v>0</v>
      </c>
      <c r="AK377" s="33">
        <f t="shared" si="182"/>
        <v>0</v>
      </c>
      <c r="AL377" s="33">
        <f t="shared" si="183"/>
        <v>0</v>
      </c>
      <c r="AM377" s="34">
        <f t="shared" si="184"/>
        <v>0</v>
      </c>
    </row>
    <row r="378" spans="1:39" ht="15.75" customHeight="1" x14ac:dyDescent="0.3">
      <c r="A378" s="166" t="s">
        <v>1583</v>
      </c>
      <c r="B378" s="99">
        <v>17336</v>
      </c>
      <c r="C378" s="99">
        <v>73042</v>
      </c>
      <c r="D378" s="165">
        <v>45264</v>
      </c>
      <c r="E378" s="165">
        <v>45423</v>
      </c>
      <c r="F378" s="166">
        <v>2</v>
      </c>
      <c r="G378" s="178">
        <v>0.99</v>
      </c>
      <c r="H378" s="181">
        <v>1</v>
      </c>
      <c r="I378" s="180">
        <v>5.5899999999999998E-2</v>
      </c>
      <c r="J378" s="21">
        <f t="shared" si="155"/>
        <v>1.01</v>
      </c>
      <c r="K378" s="21" t="str">
        <f t="shared" si="156"/>
        <v>Y</v>
      </c>
      <c r="L378" s="37" t="str">
        <f t="shared" si="157"/>
        <v>NA</v>
      </c>
      <c r="M378" s="8" t="str">
        <f t="shared" si="158"/>
        <v>Y</v>
      </c>
      <c r="N378" s="42">
        <f t="shared" si="159"/>
        <v>2</v>
      </c>
      <c r="O378" s="43">
        <f t="shared" si="160"/>
        <v>200000</v>
      </c>
      <c r="P378" s="43" t="str">
        <f t="shared" si="161"/>
        <v>NA</v>
      </c>
      <c r="Q378" s="24">
        <f t="shared" si="162"/>
        <v>18305.082399999999</v>
      </c>
      <c r="R378" s="43">
        <f t="shared" si="163"/>
        <v>0</v>
      </c>
      <c r="S378" s="24">
        <f t="shared" si="164"/>
        <v>1000000</v>
      </c>
      <c r="T378" s="25" t="str">
        <f t="shared" si="165"/>
        <v>Y</v>
      </c>
      <c r="U378" s="44">
        <f t="shared" si="166"/>
        <v>1</v>
      </c>
      <c r="V378" s="45">
        <f t="shared" si="167"/>
        <v>200000</v>
      </c>
      <c r="W378" s="45">
        <f t="shared" si="168"/>
        <v>1000000</v>
      </c>
      <c r="X378" s="28">
        <f t="shared" si="169"/>
        <v>19328.336506160002</v>
      </c>
      <c r="Y378" s="28">
        <f t="shared" si="170"/>
        <v>0</v>
      </c>
      <c r="Z378" s="45" t="str">
        <f t="shared" si="171"/>
        <v>NA</v>
      </c>
      <c r="AA378" s="29" t="str">
        <f t="shared" si="172"/>
        <v>N</v>
      </c>
      <c r="AB378" s="46">
        <f t="shared" si="173"/>
        <v>0</v>
      </c>
      <c r="AC378" s="31">
        <f t="shared" si="174"/>
        <v>0</v>
      </c>
      <c r="AD378" s="31">
        <f t="shared" si="175"/>
        <v>0</v>
      </c>
      <c r="AE378" s="31">
        <f t="shared" si="176"/>
        <v>0</v>
      </c>
      <c r="AF378" s="47">
        <f t="shared" si="177"/>
        <v>0</v>
      </c>
      <c r="AG378" s="31">
        <f t="shared" si="178"/>
        <v>0</v>
      </c>
      <c r="AH378" s="48">
        <f t="shared" si="179"/>
        <v>0</v>
      </c>
      <c r="AI378" s="33">
        <f t="shared" si="180"/>
        <v>0</v>
      </c>
      <c r="AJ378" s="33">
        <f t="shared" si="181"/>
        <v>0</v>
      </c>
      <c r="AK378" s="33">
        <f t="shared" si="182"/>
        <v>0</v>
      </c>
      <c r="AL378" s="33">
        <f t="shared" si="183"/>
        <v>0</v>
      </c>
      <c r="AM378" s="34">
        <f t="shared" si="184"/>
        <v>0</v>
      </c>
    </row>
    <row r="379" spans="1:39" ht="15.75" customHeight="1" x14ac:dyDescent="0.3">
      <c r="A379" s="166" t="s">
        <v>1584</v>
      </c>
      <c r="B379" s="99">
        <v>17262</v>
      </c>
      <c r="C379" s="99">
        <v>100853</v>
      </c>
      <c r="D379" s="165">
        <v>44879</v>
      </c>
      <c r="E379" s="165">
        <v>45213</v>
      </c>
      <c r="F379" s="166">
        <v>4</v>
      </c>
      <c r="G379" s="178">
        <v>1.26</v>
      </c>
      <c r="H379" s="181">
        <v>0.25</v>
      </c>
      <c r="I379" s="180">
        <v>4.87E-2</v>
      </c>
      <c r="J379" s="21">
        <f t="shared" ref="J379:J442" si="185">MAX(0, F379-G379)</f>
        <v>2.74</v>
      </c>
      <c r="K379" s="21" t="str">
        <f t="shared" ref="K379:K442" si="186">IF(
  AND(
    E379 &gt;= D379-10,
    E379 &lt;= DATE(2028,6,30),
    J379 &gt; 0
  ),
  "Y",
  "N"
)</f>
        <v>Y</v>
      </c>
      <c r="L379" s="37" t="str">
        <f t="shared" ref="L379:L442" si="187">IF(
  J379=0,
  0,
  IF(
    K379="Y",
    "NA",
    MAX(0, 65000-C379)
  )
)</f>
        <v>NA</v>
      </c>
      <c r="M379" s="8" t="str">
        <f t="shared" ref="M379:M442" si="188">IF(AND(K379="Y",J379&gt;0),"Y","N")</f>
        <v>Y</v>
      </c>
      <c r="N379" s="42">
        <f t="shared" ref="N379:N442" si="189">ROUNDUP(J379/H379, 0)</f>
        <v>11</v>
      </c>
      <c r="O379" s="43">
        <f t="shared" ref="O379:O442" si="190">IF(
  N379=0,
  0,
  IF(
    M379="Y",
    200000,
    20000
  )
)</f>
        <v>200000</v>
      </c>
      <c r="P379" s="43" t="str">
        <f t="shared" ref="P379:P442" si="191">IF(
  N379=0,
  0,
  IF(
    M379="Y",
    "NA",
    MAX(0, 65000)
  )
)</f>
        <v>NA</v>
      </c>
      <c r="Q379" s="24">
        <f t="shared" ref="Q379:Q442" si="192">IF(
  N379=0,
  0,
  MAX(0, MIN(B379*(1+I379), O379, L379))
)</f>
        <v>18102.6594</v>
      </c>
      <c r="R379" s="43">
        <f t="shared" ref="R379:R442" si="193">IF(
  N379=0,
  0,
  MAX(0, (B379*(1+I379))-Q379)
)</f>
        <v>0</v>
      </c>
      <c r="S379" s="24">
        <f t="shared" ref="S379:S442" si="194">IF(
    M379="Y",
    1000000,
    MAX(0, 65000-C379-Q379)
  )</f>
        <v>1000000</v>
      </c>
      <c r="T379" s="25" t="str">
        <f t="shared" ref="T379:T442" si="195">IF(AND(K379="Y",J379&gt;1),"Y","N")</f>
        <v>Y</v>
      </c>
      <c r="U379" s="44">
        <f t="shared" ref="U379:U442" si="196">MAX(0,(N379-1))</f>
        <v>10</v>
      </c>
      <c r="V379" s="45">
        <f t="shared" ref="V379:V442" si="197">IF(
  U379=0,
  0,
  IF(
    T379="Y",
    200000,
    20000
  )
)</f>
        <v>200000</v>
      </c>
      <c r="W379" s="45">
        <f t="shared" ref="W379:W442" si="198">IF(
  U379=0,
  0,
  IF(
    T379="Y",
    1000000,
    MAX(0, 65000)
  )
)</f>
        <v>1000000</v>
      </c>
      <c r="X379" s="28">
        <f t="shared" ref="X379:X442" si="199">IF(
  U379=0,
  0,
  MAX(0, MIN(B379*(1+I379)*(1+I379), V379, S379, (W379-C379))
)
)</f>
        <v>18984.258912779998</v>
      </c>
      <c r="Y379" s="28">
        <f t="shared" ref="Y379:Y442" si="200">IF(
  U379=0,
  0,
  MAX(0, (B379*(1+I379)*(1+I379)-X379)
)
)</f>
        <v>0</v>
      </c>
      <c r="Z379" s="45" t="str">
        <f t="shared" ref="Z379:Z442" si="201">IF(
    T379="Y",
    "NA",
    MAX(0, W379-C379-Q379-X379)
  )</f>
        <v>NA</v>
      </c>
      <c r="AA379" s="29" t="str">
        <f t="shared" ref="AA379:AA442" si="202">IF(AND(K379="Y",J379&gt;2),"Y","N")</f>
        <v>Y</v>
      </c>
      <c r="AB379" s="46">
        <f t="shared" ref="AB379:AB442" si="203">MAX(0,(U379-1))</f>
        <v>9</v>
      </c>
      <c r="AC379" s="31">
        <f t="shared" ref="AC379:AC442" si="204">IF(
  AB379=0,
  0,
  IF(
    AA379="Y",
    200000,
    20000
  )
)</f>
        <v>200000</v>
      </c>
      <c r="AD379" s="31">
        <f t="shared" ref="AD379:AD442" si="205">IF(
  AB379=0,
  0,
  IF(
    AA379="Y",
    1000000,
    MAX(0, 65000)
  )
)</f>
        <v>1000000</v>
      </c>
      <c r="AE379" s="31">
        <f t="shared" ref="AE379:AE442" si="206">IF(
  AB379=0,
  0,
  MAX(0, MIN(B379*(1+I379)*(1+I379)*(1+I379), AC379, Z379))
)</f>
        <v>19908.792321832385</v>
      </c>
      <c r="AF379" s="47">
        <f t="shared" ref="AF379:AF442" si="207">IF(
  AB379=0,
  0,
  MAX(0, (B379*(1+I379)*(1+I379)*(1+I379)-AE379)
)
)</f>
        <v>0</v>
      </c>
      <c r="AG379" s="31" t="str">
        <f t="shared" ref="AG379:AG442" si="208">IF(
    AA379="Y",
    "NA",
    MAX(0, AD379-C379-Q379-X379-AE379)
  )</f>
        <v>NA</v>
      </c>
      <c r="AH379" s="48">
        <f t="shared" si="179"/>
        <v>8</v>
      </c>
      <c r="AI379" s="33">
        <f t="shared" si="180"/>
        <v>20000</v>
      </c>
      <c r="AJ379" s="33">
        <f t="shared" si="181"/>
        <v>65000</v>
      </c>
      <c r="AK379" s="33">
        <f t="shared" si="182"/>
        <v>20000</v>
      </c>
      <c r="AL379" s="33">
        <f t="shared" si="183"/>
        <v>878.35050790562309</v>
      </c>
      <c r="AM379" s="34">
        <f t="shared" si="184"/>
        <v>878.35050790562309</v>
      </c>
    </row>
    <row r="380" spans="1:39" ht="15.75" customHeight="1" x14ac:dyDescent="0.3">
      <c r="A380" s="166" t="s">
        <v>1585</v>
      </c>
      <c r="B380" s="99">
        <v>15654</v>
      </c>
      <c r="C380" s="99">
        <v>61945</v>
      </c>
      <c r="D380" s="165">
        <v>45670</v>
      </c>
      <c r="E380" s="165">
        <v>46035</v>
      </c>
      <c r="F380" s="166">
        <v>4</v>
      </c>
      <c r="G380" s="178">
        <v>0.83</v>
      </c>
      <c r="H380" s="181">
        <v>0.5</v>
      </c>
      <c r="I380" s="180">
        <v>7.8E-2</v>
      </c>
      <c r="J380" s="21">
        <f t="shared" si="185"/>
        <v>3.17</v>
      </c>
      <c r="K380" s="21" t="str">
        <f t="shared" si="186"/>
        <v>Y</v>
      </c>
      <c r="L380" s="37" t="str">
        <f t="shared" si="187"/>
        <v>NA</v>
      </c>
      <c r="M380" s="8" t="str">
        <f t="shared" si="188"/>
        <v>Y</v>
      </c>
      <c r="N380" s="42">
        <f t="shared" si="189"/>
        <v>7</v>
      </c>
      <c r="O380" s="43">
        <f t="shared" si="190"/>
        <v>200000</v>
      </c>
      <c r="P380" s="43" t="str">
        <f t="shared" si="191"/>
        <v>NA</v>
      </c>
      <c r="Q380" s="24">
        <f t="shared" si="192"/>
        <v>16875.012000000002</v>
      </c>
      <c r="R380" s="43">
        <f t="shared" si="193"/>
        <v>0</v>
      </c>
      <c r="S380" s="24">
        <f t="shared" si="194"/>
        <v>1000000</v>
      </c>
      <c r="T380" s="25" t="str">
        <f t="shared" si="195"/>
        <v>Y</v>
      </c>
      <c r="U380" s="44">
        <f t="shared" si="196"/>
        <v>6</v>
      </c>
      <c r="V380" s="45">
        <f t="shared" si="197"/>
        <v>200000</v>
      </c>
      <c r="W380" s="45">
        <f t="shared" si="198"/>
        <v>1000000</v>
      </c>
      <c r="X380" s="28">
        <f t="shared" si="199"/>
        <v>18191.262936000003</v>
      </c>
      <c r="Y380" s="28">
        <f t="shared" si="200"/>
        <v>0</v>
      </c>
      <c r="Z380" s="45" t="str">
        <f t="shared" si="201"/>
        <v>NA</v>
      </c>
      <c r="AA380" s="29" t="str">
        <f t="shared" si="202"/>
        <v>Y</v>
      </c>
      <c r="AB380" s="46">
        <f t="shared" si="203"/>
        <v>5</v>
      </c>
      <c r="AC380" s="31">
        <f t="shared" si="204"/>
        <v>200000</v>
      </c>
      <c r="AD380" s="31">
        <f t="shared" si="205"/>
        <v>1000000</v>
      </c>
      <c r="AE380" s="31">
        <f t="shared" si="206"/>
        <v>19610.181445008006</v>
      </c>
      <c r="AF380" s="47">
        <f t="shared" si="207"/>
        <v>0</v>
      </c>
      <c r="AG380" s="31" t="str">
        <f t="shared" si="208"/>
        <v>NA</v>
      </c>
      <c r="AH380" s="48">
        <f t="shared" si="179"/>
        <v>4</v>
      </c>
      <c r="AI380" s="33">
        <f t="shared" si="180"/>
        <v>20000</v>
      </c>
      <c r="AJ380" s="33">
        <f t="shared" si="181"/>
        <v>65000</v>
      </c>
      <c r="AK380" s="33">
        <f t="shared" si="182"/>
        <v>20000</v>
      </c>
      <c r="AL380" s="33">
        <f t="shared" si="183"/>
        <v>1139.7755977186316</v>
      </c>
      <c r="AM380" s="34">
        <f t="shared" si="184"/>
        <v>1139.7755977186316</v>
      </c>
    </row>
    <row r="381" spans="1:39" ht="15.75" customHeight="1" x14ac:dyDescent="0.3">
      <c r="A381" s="166" t="s">
        <v>1586</v>
      </c>
      <c r="B381" s="99">
        <v>15472</v>
      </c>
      <c r="C381" s="99">
        <v>43812</v>
      </c>
      <c r="D381" s="165">
        <v>44727</v>
      </c>
      <c r="E381" s="165">
        <v>44770</v>
      </c>
      <c r="F381" s="166">
        <v>4</v>
      </c>
      <c r="G381" s="178">
        <v>3.99</v>
      </c>
      <c r="H381" s="181">
        <v>0.75</v>
      </c>
      <c r="I381" s="180">
        <v>7.85E-2</v>
      </c>
      <c r="J381" s="21">
        <f t="shared" si="185"/>
        <v>9.9999999999997868E-3</v>
      </c>
      <c r="K381" s="21" t="str">
        <f t="shared" si="186"/>
        <v>Y</v>
      </c>
      <c r="L381" s="37" t="str">
        <f t="shared" si="187"/>
        <v>NA</v>
      </c>
      <c r="M381" s="8" t="str">
        <f t="shared" si="188"/>
        <v>Y</v>
      </c>
      <c r="N381" s="42">
        <f t="shared" si="189"/>
        <v>1</v>
      </c>
      <c r="O381" s="43">
        <f t="shared" si="190"/>
        <v>200000</v>
      </c>
      <c r="P381" s="43" t="str">
        <f t="shared" si="191"/>
        <v>NA</v>
      </c>
      <c r="Q381" s="24">
        <f t="shared" si="192"/>
        <v>16686.552</v>
      </c>
      <c r="R381" s="43">
        <f t="shared" si="193"/>
        <v>0</v>
      </c>
      <c r="S381" s="24">
        <f t="shared" si="194"/>
        <v>1000000</v>
      </c>
      <c r="T381" s="25" t="str">
        <f t="shared" si="195"/>
        <v>N</v>
      </c>
      <c r="U381" s="44">
        <f t="shared" si="196"/>
        <v>0</v>
      </c>
      <c r="V381" s="45">
        <f t="shared" si="197"/>
        <v>0</v>
      </c>
      <c r="W381" s="45">
        <f t="shared" si="198"/>
        <v>0</v>
      </c>
      <c r="X381" s="28">
        <f t="shared" si="199"/>
        <v>0</v>
      </c>
      <c r="Y381" s="28">
        <f t="shared" si="200"/>
        <v>0</v>
      </c>
      <c r="Z381" s="45">
        <f t="shared" si="201"/>
        <v>0</v>
      </c>
      <c r="AA381" s="29" t="str">
        <f t="shared" si="202"/>
        <v>N</v>
      </c>
      <c r="AB381" s="46">
        <f t="shared" si="203"/>
        <v>0</v>
      </c>
      <c r="AC381" s="31">
        <f t="shared" si="204"/>
        <v>0</v>
      </c>
      <c r="AD381" s="31">
        <f t="shared" si="205"/>
        <v>0</v>
      </c>
      <c r="AE381" s="31">
        <f t="shared" si="206"/>
        <v>0</v>
      </c>
      <c r="AF381" s="47">
        <f t="shared" si="207"/>
        <v>0</v>
      </c>
      <c r="AG381" s="31">
        <f t="shared" si="208"/>
        <v>0</v>
      </c>
      <c r="AH381" s="48">
        <f t="shared" si="179"/>
        <v>0</v>
      </c>
      <c r="AI381" s="33">
        <f t="shared" si="180"/>
        <v>0</v>
      </c>
      <c r="AJ381" s="33">
        <f t="shared" si="181"/>
        <v>0</v>
      </c>
      <c r="AK381" s="33">
        <f t="shared" si="182"/>
        <v>0</v>
      </c>
      <c r="AL381" s="33">
        <f t="shared" si="183"/>
        <v>0</v>
      </c>
      <c r="AM381" s="34">
        <f t="shared" si="184"/>
        <v>0</v>
      </c>
    </row>
    <row r="382" spans="1:39" ht="15.75" customHeight="1" x14ac:dyDescent="0.3">
      <c r="A382" s="166" t="s">
        <v>1587</v>
      </c>
      <c r="B382" s="99">
        <v>6157</v>
      </c>
      <c r="C382" s="99">
        <v>92575</v>
      </c>
      <c r="D382" s="165">
        <v>44754</v>
      </c>
      <c r="E382" s="165">
        <v>45076</v>
      </c>
      <c r="F382" s="166">
        <v>2</v>
      </c>
      <c r="G382" s="178">
        <v>0.75</v>
      </c>
      <c r="H382" s="181">
        <v>0.5</v>
      </c>
      <c r="I382" s="180">
        <v>6.3E-2</v>
      </c>
      <c r="J382" s="21">
        <f t="shared" si="185"/>
        <v>1.25</v>
      </c>
      <c r="K382" s="21" t="str">
        <f t="shared" si="186"/>
        <v>Y</v>
      </c>
      <c r="L382" s="37" t="str">
        <f t="shared" si="187"/>
        <v>NA</v>
      </c>
      <c r="M382" s="8" t="str">
        <f t="shared" si="188"/>
        <v>Y</v>
      </c>
      <c r="N382" s="42">
        <f t="shared" si="189"/>
        <v>3</v>
      </c>
      <c r="O382" s="43">
        <f t="shared" si="190"/>
        <v>200000</v>
      </c>
      <c r="P382" s="43" t="str">
        <f t="shared" si="191"/>
        <v>NA</v>
      </c>
      <c r="Q382" s="24">
        <f t="shared" si="192"/>
        <v>6544.8909999999996</v>
      </c>
      <c r="R382" s="43">
        <f t="shared" si="193"/>
        <v>0</v>
      </c>
      <c r="S382" s="24">
        <f t="shared" si="194"/>
        <v>1000000</v>
      </c>
      <c r="T382" s="25" t="str">
        <f t="shared" si="195"/>
        <v>Y</v>
      </c>
      <c r="U382" s="44">
        <f t="shared" si="196"/>
        <v>2</v>
      </c>
      <c r="V382" s="45">
        <f t="shared" si="197"/>
        <v>200000</v>
      </c>
      <c r="W382" s="45">
        <f t="shared" si="198"/>
        <v>1000000</v>
      </c>
      <c r="X382" s="28">
        <f t="shared" si="199"/>
        <v>6957.2191329999996</v>
      </c>
      <c r="Y382" s="28">
        <f t="shared" si="200"/>
        <v>0</v>
      </c>
      <c r="Z382" s="45" t="str">
        <f t="shared" si="201"/>
        <v>NA</v>
      </c>
      <c r="AA382" s="29" t="str">
        <f t="shared" si="202"/>
        <v>N</v>
      </c>
      <c r="AB382" s="46">
        <f t="shared" si="203"/>
        <v>1</v>
      </c>
      <c r="AC382" s="31">
        <f t="shared" si="204"/>
        <v>20000</v>
      </c>
      <c r="AD382" s="31">
        <f t="shared" si="205"/>
        <v>65000</v>
      </c>
      <c r="AE382" s="31">
        <f t="shared" si="206"/>
        <v>7395.5239383789994</v>
      </c>
      <c r="AF382" s="47">
        <f t="shared" si="207"/>
        <v>0</v>
      </c>
      <c r="AG382" s="31">
        <f t="shared" si="208"/>
        <v>0</v>
      </c>
      <c r="AH382" s="48">
        <f t="shared" si="179"/>
        <v>0</v>
      </c>
      <c r="AI382" s="33">
        <f t="shared" si="180"/>
        <v>0</v>
      </c>
      <c r="AJ382" s="33">
        <f t="shared" si="181"/>
        <v>0</v>
      </c>
      <c r="AK382" s="33">
        <f t="shared" si="182"/>
        <v>0</v>
      </c>
      <c r="AL382" s="33">
        <f t="shared" si="183"/>
        <v>0</v>
      </c>
      <c r="AM382" s="34">
        <f t="shared" si="184"/>
        <v>0</v>
      </c>
    </row>
    <row r="383" spans="1:39" ht="15.75" customHeight="1" x14ac:dyDescent="0.3">
      <c r="A383" s="166" t="s">
        <v>1588</v>
      </c>
      <c r="B383" s="99">
        <v>21623</v>
      </c>
      <c r="C383" s="99">
        <v>70970</v>
      </c>
      <c r="D383" s="165">
        <v>44473</v>
      </c>
      <c r="E383" s="165">
        <v>44590</v>
      </c>
      <c r="F383" s="166">
        <v>2</v>
      </c>
      <c r="G383" s="178">
        <v>0.66</v>
      </c>
      <c r="H383" s="181">
        <v>1</v>
      </c>
      <c r="I383" s="180">
        <v>2.4E-2</v>
      </c>
      <c r="J383" s="21">
        <f t="shared" si="185"/>
        <v>1.3399999999999999</v>
      </c>
      <c r="K383" s="21" t="str">
        <f t="shared" si="186"/>
        <v>Y</v>
      </c>
      <c r="L383" s="37" t="str">
        <f t="shared" si="187"/>
        <v>NA</v>
      </c>
      <c r="M383" s="8" t="str">
        <f t="shared" si="188"/>
        <v>Y</v>
      </c>
      <c r="N383" s="42">
        <f t="shared" si="189"/>
        <v>2</v>
      </c>
      <c r="O383" s="43">
        <f t="shared" si="190"/>
        <v>200000</v>
      </c>
      <c r="P383" s="43" t="str">
        <f t="shared" si="191"/>
        <v>NA</v>
      </c>
      <c r="Q383" s="24">
        <f t="shared" si="192"/>
        <v>22141.952000000001</v>
      </c>
      <c r="R383" s="43">
        <f t="shared" si="193"/>
        <v>0</v>
      </c>
      <c r="S383" s="24">
        <f t="shared" si="194"/>
        <v>1000000</v>
      </c>
      <c r="T383" s="25" t="str">
        <f t="shared" si="195"/>
        <v>Y</v>
      </c>
      <c r="U383" s="44">
        <f t="shared" si="196"/>
        <v>1</v>
      </c>
      <c r="V383" s="45">
        <f t="shared" si="197"/>
        <v>200000</v>
      </c>
      <c r="W383" s="45">
        <f t="shared" si="198"/>
        <v>1000000</v>
      </c>
      <c r="X383" s="28">
        <f t="shared" si="199"/>
        <v>22673.358848</v>
      </c>
      <c r="Y383" s="28">
        <f t="shared" si="200"/>
        <v>0</v>
      </c>
      <c r="Z383" s="45" t="str">
        <f t="shared" si="201"/>
        <v>NA</v>
      </c>
      <c r="AA383" s="29" t="str">
        <f t="shared" si="202"/>
        <v>N</v>
      </c>
      <c r="AB383" s="46">
        <f t="shared" si="203"/>
        <v>0</v>
      </c>
      <c r="AC383" s="31">
        <f t="shared" si="204"/>
        <v>0</v>
      </c>
      <c r="AD383" s="31">
        <f t="shared" si="205"/>
        <v>0</v>
      </c>
      <c r="AE383" s="31">
        <f t="shared" si="206"/>
        <v>0</v>
      </c>
      <c r="AF383" s="47">
        <f t="shared" si="207"/>
        <v>0</v>
      </c>
      <c r="AG383" s="31">
        <f t="shared" si="208"/>
        <v>0</v>
      </c>
      <c r="AH383" s="48">
        <f t="shared" si="179"/>
        <v>0</v>
      </c>
      <c r="AI383" s="33">
        <f t="shared" si="180"/>
        <v>0</v>
      </c>
      <c r="AJ383" s="33">
        <f t="shared" si="181"/>
        <v>0</v>
      </c>
      <c r="AK383" s="33">
        <f t="shared" si="182"/>
        <v>0</v>
      </c>
      <c r="AL383" s="33">
        <f t="shared" si="183"/>
        <v>0</v>
      </c>
      <c r="AM383" s="34">
        <f t="shared" si="184"/>
        <v>0</v>
      </c>
    </row>
    <row r="384" spans="1:39" ht="15.75" customHeight="1" x14ac:dyDescent="0.3">
      <c r="A384" s="166" t="s">
        <v>1589</v>
      </c>
      <c r="B384" s="99">
        <v>10998</v>
      </c>
      <c r="C384" s="99">
        <v>64990</v>
      </c>
      <c r="D384" s="165">
        <v>44864</v>
      </c>
      <c r="E384" s="165">
        <v>44939</v>
      </c>
      <c r="F384" s="166">
        <v>2</v>
      </c>
      <c r="G384" s="178">
        <v>0.78</v>
      </c>
      <c r="H384" s="181">
        <v>0.75</v>
      </c>
      <c r="I384" s="180">
        <v>4.4400000000000002E-2</v>
      </c>
      <c r="J384" s="21">
        <f t="shared" si="185"/>
        <v>1.22</v>
      </c>
      <c r="K384" s="21" t="str">
        <f t="shared" si="186"/>
        <v>Y</v>
      </c>
      <c r="L384" s="37" t="str">
        <f t="shared" si="187"/>
        <v>NA</v>
      </c>
      <c r="M384" s="8" t="str">
        <f t="shared" si="188"/>
        <v>Y</v>
      </c>
      <c r="N384" s="42">
        <f t="shared" si="189"/>
        <v>2</v>
      </c>
      <c r="O384" s="43">
        <f t="shared" si="190"/>
        <v>200000</v>
      </c>
      <c r="P384" s="43" t="str">
        <f t="shared" si="191"/>
        <v>NA</v>
      </c>
      <c r="Q384" s="24">
        <f t="shared" si="192"/>
        <v>11486.3112</v>
      </c>
      <c r="R384" s="43">
        <f t="shared" si="193"/>
        <v>0</v>
      </c>
      <c r="S384" s="24">
        <f t="shared" si="194"/>
        <v>1000000</v>
      </c>
      <c r="T384" s="25" t="str">
        <f t="shared" si="195"/>
        <v>Y</v>
      </c>
      <c r="U384" s="44">
        <f t="shared" si="196"/>
        <v>1</v>
      </c>
      <c r="V384" s="45">
        <f t="shared" si="197"/>
        <v>200000</v>
      </c>
      <c r="W384" s="45">
        <f t="shared" si="198"/>
        <v>1000000</v>
      </c>
      <c r="X384" s="28">
        <f t="shared" si="199"/>
        <v>11996.30341728</v>
      </c>
      <c r="Y384" s="28">
        <f t="shared" si="200"/>
        <v>0</v>
      </c>
      <c r="Z384" s="45" t="str">
        <f t="shared" si="201"/>
        <v>NA</v>
      </c>
      <c r="AA384" s="29" t="str">
        <f t="shared" si="202"/>
        <v>N</v>
      </c>
      <c r="AB384" s="46">
        <f t="shared" si="203"/>
        <v>0</v>
      </c>
      <c r="AC384" s="31">
        <f t="shared" si="204"/>
        <v>0</v>
      </c>
      <c r="AD384" s="31">
        <f t="shared" si="205"/>
        <v>0</v>
      </c>
      <c r="AE384" s="31">
        <f t="shared" si="206"/>
        <v>0</v>
      </c>
      <c r="AF384" s="47">
        <f t="shared" si="207"/>
        <v>0</v>
      </c>
      <c r="AG384" s="31">
        <f t="shared" si="208"/>
        <v>0</v>
      </c>
      <c r="AH384" s="48">
        <f t="shared" si="179"/>
        <v>0</v>
      </c>
      <c r="AI384" s="33">
        <f t="shared" si="180"/>
        <v>0</v>
      </c>
      <c r="AJ384" s="33">
        <f t="shared" si="181"/>
        <v>0</v>
      </c>
      <c r="AK384" s="33">
        <f t="shared" si="182"/>
        <v>0</v>
      </c>
      <c r="AL384" s="33">
        <f t="shared" si="183"/>
        <v>0</v>
      </c>
      <c r="AM384" s="34">
        <f t="shared" si="184"/>
        <v>0</v>
      </c>
    </row>
    <row r="385" spans="1:39" ht="15.75" customHeight="1" x14ac:dyDescent="0.3">
      <c r="A385" s="166" t="s">
        <v>1590</v>
      </c>
      <c r="B385" s="99">
        <v>13538</v>
      </c>
      <c r="C385" s="99">
        <v>100289</v>
      </c>
      <c r="D385" s="165">
        <v>45602</v>
      </c>
      <c r="E385" s="165">
        <v>45869</v>
      </c>
      <c r="F385" s="166">
        <v>2</v>
      </c>
      <c r="G385" s="178">
        <v>0.99</v>
      </c>
      <c r="H385" s="181">
        <v>0.25</v>
      </c>
      <c r="I385" s="180">
        <v>4.8099999999999997E-2</v>
      </c>
      <c r="J385" s="21">
        <f t="shared" si="185"/>
        <v>1.01</v>
      </c>
      <c r="K385" s="21" t="str">
        <f t="shared" si="186"/>
        <v>Y</v>
      </c>
      <c r="L385" s="37" t="str">
        <f t="shared" si="187"/>
        <v>NA</v>
      </c>
      <c r="M385" s="8" t="str">
        <f t="shared" si="188"/>
        <v>Y</v>
      </c>
      <c r="N385" s="42">
        <f t="shared" si="189"/>
        <v>5</v>
      </c>
      <c r="O385" s="43">
        <f t="shared" si="190"/>
        <v>200000</v>
      </c>
      <c r="P385" s="43" t="str">
        <f t="shared" si="191"/>
        <v>NA</v>
      </c>
      <c r="Q385" s="24">
        <f t="shared" si="192"/>
        <v>14189.177800000001</v>
      </c>
      <c r="R385" s="43">
        <f t="shared" si="193"/>
        <v>0</v>
      </c>
      <c r="S385" s="24">
        <f t="shared" si="194"/>
        <v>1000000</v>
      </c>
      <c r="T385" s="25" t="str">
        <f t="shared" si="195"/>
        <v>Y</v>
      </c>
      <c r="U385" s="44">
        <f t="shared" si="196"/>
        <v>4</v>
      </c>
      <c r="V385" s="45">
        <f t="shared" si="197"/>
        <v>200000</v>
      </c>
      <c r="W385" s="45">
        <f t="shared" si="198"/>
        <v>1000000</v>
      </c>
      <c r="X385" s="28">
        <f t="shared" si="199"/>
        <v>14871.677252180001</v>
      </c>
      <c r="Y385" s="28">
        <f t="shared" si="200"/>
        <v>0</v>
      </c>
      <c r="Z385" s="45" t="str">
        <f t="shared" si="201"/>
        <v>NA</v>
      </c>
      <c r="AA385" s="29" t="str">
        <f t="shared" si="202"/>
        <v>N</v>
      </c>
      <c r="AB385" s="46">
        <f t="shared" si="203"/>
        <v>3</v>
      </c>
      <c r="AC385" s="31">
        <f t="shared" si="204"/>
        <v>20000</v>
      </c>
      <c r="AD385" s="31">
        <f t="shared" si="205"/>
        <v>65000</v>
      </c>
      <c r="AE385" s="31">
        <f t="shared" si="206"/>
        <v>15587.004928009859</v>
      </c>
      <c r="AF385" s="47">
        <f t="shared" si="207"/>
        <v>0</v>
      </c>
      <c r="AG385" s="31">
        <f t="shared" si="208"/>
        <v>0</v>
      </c>
      <c r="AH385" s="48">
        <f t="shared" ref="AH385:AH448" si="209">MAX(0,(AB385-1))</f>
        <v>2</v>
      </c>
      <c r="AI385" s="33">
        <f t="shared" ref="AI385:AI448" si="210">IF(
  AH385=0,
  0,
     20000
  )</f>
        <v>20000</v>
      </c>
      <c r="AJ385" s="33">
        <f t="shared" ref="AJ385:AJ448" si="211">IF(
  AH385=0,
  0,
    MAX(0, 65000)
  )</f>
        <v>65000</v>
      </c>
      <c r="AK385" s="33">
        <f t="shared" ref="AK385:AK448" si="212">IF(
  AH385=0,
  0,
  MAX(0, MIN(B385*(1+I385)*(1+I385)*(1+I385)*(1+I385), AI385, AG385))
)</f>
        <v>0</v>
      </c>
      <c r="AL385" s="33">
        <f t="shared" ref="AL385:AL448" si="213">IF(
  AH385=0,
  0,
  MAX(0, (B385*(1+I385)*(1+I385)*(1+I385)*(1+I385)-AK385)
)
)</f>
        <v>16336.739865047133</v>
      </c>
      <c r="AM385" s="34">
        <f t="shared" si="184"/>
        <v>16336.739865047133</v>
      </c>
    </row>
    <row r="386" spans="1:39" ht="15.75" customHeight="1" x14ac:dyDescent="0.3">
      <c r="A386" s="166" t="s">
        <v>1591</v>
      </c>
      <c r="B386" s="99">
        <v>8926</v>
      </c>
      <c r="C386" s="99">
        <v>68952</v>
      </c>
      <c r="D386" s="165">
        <v>45119</v>
      </c>
      <c r="E386" s="165">
        <v>45301</v>
      </c>
      <c r="F386" s="166">
        <v>4</v>
      </c>
      <c r="G386" s="178">
        <v>0.31</v>
      </c>
      <c r="H386" s="181">
        <v>0.5</v>
      </c>
      <c r="I386" s="180">
        <v>2.46E-2</v>
      </c>
      <c r="J386" s="21">
        <f t="shared" si="185"/>
        <v>3.69</v>
      </c>
      <c r="K386" s="21" t="str">
        <f t="shared" si="186"/>
        <v>Y</v>
      </c>
      <c r="L386" s="37" t="str">
        <f t="shared" si="187"/>
        <v>NA</v>
      </c>
      <c r="M386" s="8" t="str">
        <f t="shared" si="188"/>
        <v>Y</v>
      </c>
      <c r="N386" s="42">
        <f t="shared" si="189"/>
        <v>8</v>
      </c>
      <c r="O386" s="43">
        <f t="shared" si="190"/>
        <v>200000</v>
      </c>
      <c r="P386" s="43" t="str">
        <f t="shared" si="191"/>
        <v>NA</v>
      </c>
      <c r="Q386" s="24">
        <f t="shared" si="192"/>
        <v>9145.5795999999991</v>
      </c>
      <c r="R386" s="43">
        <f t="shared" si="193"/>
        <v>0</v>
      </c>
      <c r="S386" s="24">
        <f t="shared" si="194"/>
        <v>1000000</v>
      </c>
      <c r="T386" s="25" t="str">
        <f t="shared" si="195"/>
        <v>Y</v>
      </c>
      <c r="U386" s="44">
        <f t="shared" si="196"/>
        <v>7</v>
      </c>
      <c r="V386" s="45">
        <f t="shared" si="197"/>
        <v>200000</v>
      </c>
      <c r="W386" s="45">
        <f t="shared" si="198"/>
        <v>1000000</v>
      </c>
      <c r="X386" s="28">
        <f t="shared" si="199"/>
        <v>9370.560858159999</v>
      </c>
      <c r="Y386" s="28">
        <f t="shared" si="200"/>
        <v>0</v>
      </c>
      <c r="Z386" s="45" t="str">
        <f t="shared" si="201"/>
        <v>NA</v>
      </c>
      <c r="AA386" s="29" t="str">
        <f t="shared" si="202"/>
        <v>Y</v>
      </c>
      <c r="AB386" s="46">
        <f t="shared" si="203"/>
        <v>6</v>
      </c>
      <c r="AC386" s="31">
        <f t="shared" si="204"/>
        <v>200000</v>
      </c>
      <c r="AD386" s="31">
        <f t="shared" si="205"/>
        <v>1000000</v>
      </c>
      <c r="AE386" s="31">
        <f t="shared" si="206"/>
        <v>9601.0766552707355</v>
      </c>
      <c r="AF386" s="47">
        <f t="shared" si="207"/>
        <v>0</v>
      </c>
      <c r="AG386" s="31" t="str">
        <f t="shared" si="208"/>
        <v>NA</v>
      </c>
      <c r="AH386" s="48">
        <f t="shared" si="209"/>
        <v>5</v>
      </c>
      <c r="AI386" s="33">
        <f t="shared" si="210"/>
        <v>20000</v>
      </c>
      <c r="AJ386" s="33">
        <f t="shared" si="211"/>
        <v>65000</v>
      </c>
      <c r="AK386" s="33">
        <f t="shared" si="212"/>
        <v>9837.2631409903952</v>
      </c>
      <c r="AL386" s="33">
        <f t="shared" si="213"/>
        <v>0</v>
      </c>
      <c r="AM386" s="34">
        <f t="shared" si="184"/>
        <v>0</v>
      </c>
    </row>
    <row r="387" spans="1:39" ht="15.75" customHeight="1" x14ac:dyDescent="0.3">
      <c r="A387" s="166" t="s">
        <v>1592</v>
      </c>
      <c r="B387" s="99">
        <v>18408</v>
      </c>
      <c r="C387" s="99">
        <v>103040</v>
      </c>
      <c r="D387" s="165">
        <v>45267</v>
      </c>
      <c r="E387" s="165">
        <v>45370</v>
      </c>
      <c r="F387" s="166">
        <v>4</v>
      </c>
      <c r="G387" s="178">
        <v>3.46</v>
      </c>
      <c r="H387" s="181">
        <v>0.5</v>
      </c>
      <c r="I387" s="180">
        <v>6.9500000000000006E-2</v>
      </c>
      <c r="J387" s="21">
        <f t="shared" si="185"/>
        <v>0.54</v>
      </c>
      <c r="K387" s="21" t="str">
        <f t="shared" si="186"/>
        <v>Y</v>
      </c>
      <c r="L387" s="37" t="str">
        <f t="shared" si="187"/>
        <v>NA</v>
      </c>
      <c r="M387" s="8" t="str">
        <f t="shared" si="188"/>
        <v>Y</v>
      </c>
      <c r="N387" s="42">
        <f t="shared" si="189"/>
        <v>2</v>
      </c>
      <c r="O387" s="43">
        <f t="shared" si="190"/>
        <v>200000</v>
      </c>
      <c r="P387" s="43" t="str">
        <f t="shared" si="191"/>
        <v>NA</v>
      </c>
      <c r="Q387" s="24">
        <f t="shared" si="192"/>
        <v>19687.356000000003</v>
      </c>
      <c r="R387" s="43">
        <f t="shared" si="193"/>
        <v>0</v>
      </c>
      <c r="S387" s="24">
        <f t="shared" si="194"/>
        <v>1000000</v>
      </c>
      <c r="T387" s="25" t="str">
        <f t="shared" si="195"/>
        <v>N</v>
      </c>
      <c r="U387" s="44">
        <f t="shared" si="196"/>
        <v>1</v>
      </c>
      <c r="V387" s="45">
        <f t="shared" si="197"/>
        <v>20000</v>
      </c>
      <c r="W387" s="45">
        <f t="shared" si="198"/>
        <v>65000</v>
      </c>
      <c r="X387" s="28">
        <f t="shared" si="199"/>
        <v>0</v>
      </c>
      <c r="Y387" s="28">
        <f t="shared" si="200"/>
        <v>21055.627242000006</v>
      </c>
      <c r="Z387" s="45">
        <f t="shared" si="201"/>
        <v>0</v>
      </c>
      <c r="AA387" s="29" t="str">
        <f t="shared" si="202"/>
        <v>N</v>
      </c>
      <c r="AB387" s="46">
        <f t="shared" si="203"/>
        <v>0</v>
      </c>
      <c r="AC387" s="31">
        <f t="shared" si="204"/>
        <v>0</v>
      </c>
      <c r="AD387" s="31">
        <f t="shared" si="205"/>
        <v>0</v>
      </c>
      <c r="AE387" s="31">
        <f t="shared" si="206"/>
        <v>0</v>
      </c>
      <c r="AF387" s="47">
        <f t="shared" si="207"/>
        <v>0</v>
      </c>
      <c r="AG387" s="31">
        <f t="shared" si="208"/>
        <v>0</v>
      </c>
      <c r="AH387" s="48">
        <f t="shared" si="209"/>
        <v>0</v>
      </c>
      <c r="AI387" s="33">
        <f t="shared" si="210"/>
        <v>0</v>
      </c>
      <c r="AJ387" s="33">
        <f t="shared" si="211"/>
        <v>0</v>
      </c>
      <c r="AK387" s="33">
        <f t="shared" si="212"/>
        <v>0</v>
      </c>
      <c r="AL387" s="33">
        <f t="shared" si="213"/>
        <v>0</v>
      </c>
      <c r="AM387" s="34">
        <f t="shared" ref="AM387:AM450" si="214">R387+Y387+AF387+AL387</f>
        <v>21055.627242000006</v>
      </c>
    </row>
    <row r="388" spans="1:39" ht="15.75" customHeight="1" x14ac:dyDescent="0.3">
      <c r="A388" s="166" t="s">
        <v>1593</v>
      </c>
      <c r="B388" s="99">
        <v>10794</v>
      </c>
      <c r="C388" s="99">
        <v>61873</v>
      </c>
      <c r="D388" s="165">
        <v>44905</v>
      </c>
      <c r="E388" s="165">
        <v>44964</v>
      </c>
      <c r="F388" s="166">
        <v>2</v>
      </c>
      <c r="G388" s="178">
        <v>0.96</v>
      </c>
      <c r="H388" s="181">
        <v>0.5</v>
      </c>
      <c r="I388" s="180">
        <v>6.83E-2</v>
      </c>
      <c r="J388" s="21">
        <f t="shared" si="185"/>
        <v>1.04</v>
      </c>
      <c r="K388" s="21" t="str">
        <f t="shared" si="186"/>
        <v>Y</v>
      </c>
      <c r="L388" s="37" t="str">
        <f t="shared" si="187"/>
        <v>NA</v>
      </c>
      <c r="M388" s="8" t="str">
        <f t="shared" si="188"/>
        <v>Y</v>
      </c>
      <c r="N388" s="42">
        <f t="shared" si="189"/>
        <v>3</v>
      </c>
      <c r="O388" s="43">
        <f t="shared" si="190"/>
        <v>200000</v>
      </c>
      <c r="P388" s="43" t="str">
        <f t="shared" si="191"/>
        <v>NA</v>
      </c>
      <c r="Q388" s="24">
        <f t="shared" si="192"/>
        <v>11531.2302</v>
      </c>
      <c r="R388" s="43">
        <f t="shared" si="193"/>
        <v>0</v>
      </c>
      <c r="S388" s="24">
        <f t="shared" si="194"/>
        <v>1000000</v>
      </c>
      <c r="T388" s="25" t="str">
        <f t="shared" si="195"/>
        <v>Y</v>
      </c>
      <c r="U388" s="44">
        <f t="shared" si="196"/>
        <v>2</v>
      </c>
      <c r="V388" s="45">
        <f t="shared" si="197"/>
        <v>200000</v>
      </c>
      <c r="W388" s="45">
        <f t="shared" si="198"/>
        <v>1000000</v>
      </c>
      <c r="X388" s="28">
        <f t="shared" si="199"/>
        <v>12318.813222660001</v>
      </c>
      <c r="Y388" s="28">
        <f t="shared" si="200"/>
        <v>0</v>
      </c>
      <c r="Z388" s="45" t="str">
        <f t="shared" si="201"/>
        <v>NA</v>
      </c>
      <c r="AA388" s="29" t="str">
        <f t="shared" si="202"/>
        <v>N</v>
      </c>
      <c r="AB388" s="46">
        <f t="shared" si="203"/>
        <v>1</v>
      </c>
      <c r="AC388" s="31">
        <f t="shared" si="204"/>
        <v>20000</v>
      </c>
      <c r="AD388" s="31">
        <f t="shared" si="205"/>
        <v>65000</v>
      </c>
      <c r="AE388" s="31">
        <f t="shared" si="206"/>
        <v>13160.188165767679</v>
      </c>
      <c r="AF388" s="47">
        <f t="shared" si="207"/>
        <v>0</v>
      </c>
      <c r="AG388" s="31">
        <f t="shared" si="208"/>
        <v>0</v>
      </c>
      <c r="AH388" s="48">
        <f t="shared" si="209"/>
        <v>0</v>
      </c>
      <c r="AI388" s="33">
        <f t="shared" si="210"/>
        <v>0</v>
      </c>
      <c r="AJ388" s="33">
        <f t="shared" si="211"/>
        <v>0</v>
      </c>
      <c r="AK388" s="33">
        <f t="shared" si="212"/>
        <v>0</v>
      </c>
      <c r="AL388" s="33">
        <f t="shared" si="213"/>
        <v>0</v>
      </c>
      <c r="AM388" s="34">
        <f t="shared" si="214"/>
        <v>0</v>
      </c>
    </row>
    <row r="389" spans="1:39" ht="15.75" customHeight="1" x14ac:dyDescent="0.3">
      <c r="A389" s="166" t="s">
        <v>1594</v>
      </c>
      <c r="B389" s="99">
        <v>10191</v>
      </c>
      <c r="C389" s="99">
        <v>84360</v>
      </c>
      <c r="D389" s="165">
        <v>44596</v>
      </c>
      <c r="E389" s="165">
        <v>44671</v>
      </c>
      <c r="F389" s="166">
        <v>2</v>
      </c>
      <c r="G389" s="178">
        <v>1.27</v>
      </c>
      <c r="H389" s="181">
        <v>1</v>
      </c>
      <c r="I389" s="180">
        <v>4.3200000000000002E-2</v>
      </c>
      <c r="J389" s="21">
        <f t="shared" si="185"/>
        <v>0.73</v>
      </c>
      <c r="K389" s="21" t="str">
        <f t="shared" si="186"/>
        <v>Y</v>
      </c>
      <c r="L389" s="37" t="str">
        <f t="shared" si="187"/>
        <v>NA</v>
      </c>
      <c r="M389" s="8" t="str">
        <f t="shared" si="188"/>
        <v>Y</v>
      </c>
      <c r="N389" s="42">
        <f t="shared" si="189"/>
        <v>1</v>
      </c>
      <c r="O389" s="43">
        <f t="shared" si="190"/>
        <v>200000</v>
      </c>
      <c r="P389" s="43" t="str">
        <f t="shared" si="191"/>
        <v>NA</v>
      </c>
      <c r="Q389" s="24">
        <f t="shared" si="192"/>
        <v>10631.251199999999</v>
      </c>
      <c r="R389" s="43">
        <f t="shared" si="193"/>
        <v>0</v>
      </c>
      <c r="S389" s="24">
        <f t="shared" si="194"/>
        <v>1000000</v>
      </c>
      <c r="T389" s="25" t="str">
        <f t="shared" si="195"/>
        <v>N</v>
      </c>
      <c r="U389" s="44">
        <f t="shared" si="196"/>
        <v>0</v>
      </c>
      <c r="V389" s="45">
        <f t="shared" si="197"/>
        <v>0</v>
      </c>
      <c r="W389" s="45">
        <f t="shared" si="198"/>
        <v>0</v>
      </c>
      <c r="X389" s="28">
        <f t="shared" si="199"/>
        <v>0</v>
      </c>
      <c r="Y389" s="28">
        <f t="shared" si="200"/>
        <v>0</v>
      </c>
      <c r="Z389" s="45">
        <f t="shared" si="201"/>
        <v>0</v>
      </c>
      <c r="AA389" s="29" t="str">
        <f t="shared" si="202"/>
        <v>N</v>
      </c>
      <c r="AB389" s="46">
        <f t="shared" si="203"/>
        <v>0</v>
      </c>
      <c r="AC389" s="31">
        <f t="shared" si="204"/>
        <v>0</v>
      </c>
      <c r="AD389" s="31">
        <f t="shared" si="205"/>
        <v>0</v>
      </c>
      <c r="AE389" s="31">
        <f t="shared" si="206"/>
        <v>0</v>
      </c>
      <c r="AF389" s="47">
        <f t="shared" si="207"/>
        <v>0</v>
      </c>
      <c r="AG389" s="31">
        <f t="shared" si="208"/>
        <v>0</v>
      </c>
      <c r="AH389" s="48">
        <f t="shared" si="209"/>
        <v>0</v>
      </c>
      <c r="AI389" s="33">
        <f t="shared" si="210"/>
        <v>0</v>
      </c>
      <c r="AJ389" s="33">
        <f t="shared" si="211"/>
        <v>0</v>
      </c>
      <c r="AK389" s="33">
        <f t="shared" si="212"/>
        <v>0</v>
      </c>
      <c r="AL389" s="33">
        <f t="shared" si="213"/>
        <v>0</v>
      </c>
      <c r="AM389" s="34">
        <f t="shared" si="214"/>
        <v>0</v>
      </c>
    </row>
    <row r="390" spans="1:39" ht="15.75" customHeight="1" x14ac:dyDescent="0.3">
      <c r="A390" s="166" t="s">
        <v>1595</v>
      </c>
      <c r="B390" s="99">
        <v>5152</v>
      </c>
      <c r="C390" s="99">
        <v>20096</v>
      </c>
      <c r="D390" s="165">
        <v>45111</v>
      </c>
      <c r="E390" s="165">
        <v>45243</v>
      </c>
      <c r="F390" s="166">
        <v>4</v>
      </c>
      <c r="G390" s="178">
        <v>3.81</v>
      </c>
      <c r="H390" s="181">
        <v>0.75</v>
      </c>
      <c r="I390" s="180">
        <v>6.8000000000000005E-2</v>
      </c>
      <c r="J390" s="21">
        <f t="shared" si="185"/>
        <v>0.18999999999999995</v>
      </c>
      <c r="K390" s="21" t="str">
        <f t="shared" si="186"/>
        <v>Y</v>
      </c>
      <c r="L390" s="37" t="str">
        <f t="shared" si="187"/>
        <v>NA</v>
      </c>
      <c r="M390" s="8" t="str">
        <f t="shared" si="188"/>
        <v>Y</v>
      </c>
      <c r="N390" s="42">
        <f t="shared" si="189"/>
        <v>1</v>
      </c>
      <c r="O390" s="43">
        <f t="shared" si="190"/>
        <v>200000</v>
      </c>
      <c r="P390" s="43" t="str">
        <f t="shared" si="191"/>
        <v>NA</v>
      </c>
      <c r="Q390" s="24">
        <f t="shared" si="192"/>
        <v>5502.3360000000002</v>
      </c>
      <c r="R390" s="43">
        <f t="shared" si="193"/>
        <v>0</v>
      </c>
      <c r="S390" s="24">
        <f t="shared" si="194"/>
        <v>1000000</v>
      </c>
      <c r="T390" s="25" t="str">
        <f t="shared" si="195"/>
        <v>N</v>
      </c>
      <c r="U390" s="44">
        <f t="shared" si="196"/>
        <v>0</v>
      </c>
      <c r="V390" s="45">
        <f t="shared" si="197"/>
        <v>0</v>
      </c>
      <c r="W390" s="45">
        <f t="shared" si="198"/>
        <v>0</v>
      </c>
      <c r="X390" s="28">
        <f t="shared" si="199"/>
        <v>0</v>
      </c>
      <c r="Y390" s="28">
        <f t="shared" si="200"/>
        <v>0</v>
      </c>
      <c r="Z390" s="45">
        <f t="shared" si="201"/>
        <v>0</v>
      </c>
      <c r="AA390" s="29" t="str">
        <f t="shared" si="202"/>
        <v>N</v>
      </c>
      <c r="AB390" s="46">
        <f t="shared" si="203"/>
        <v>0</v>
      </c>
      <c r="AC390" s="31">
        <f t="shared" si="204"/>
        <v>0</v>
      </c>
      <c r="AD390" s="31">
        <f t="shared" si="205"/>
        <v>0</v>
      </c>
      <c r="AE390" s="31">
        <f t="shared" si="206"/>
        <v>0</v>
      </c>
      <c r="AF390" s="47">
        <f t="shared" si="207"/>
        <v>0</v>
      </c>
      <c r="AG390" s="31">
        <f t="shared" si="208"/>
        <v>0</v>
      </c>
      <c r="AH390" s="48">
        <f t="shared" si="209"/>
        <v>0</v>
      </c>
      <c r="AI390" s="33">
        <f t="shared" si="210"/>
        <v>0</v>
      </c>
      <c r="AJ390" s="33">
        <f t="shared" si="211"/>
        <v>0</v>
      </c>
      <c r="AK390" s="33">
        <f t="shared" si="212"/>
        <v>0</v>
      </c>
      <c r="AL390" s="33">
        <f t="shared" si="213"/>
        <v>0</v>
      </c>
      <c r="AM390" s="34">
        <f t="shared" si="214"/>
        <v>0</v>
      </c>
    </row>
    <row r="391" spans="1:39" ht="15.75" customHeight="1" x14ac:dyDescent="0.3">
      <c r="A391" s="166" t="s">
        <v>1596</v>
      </c>
      <c r="B391" s="99">
        <v>5587</v>
      </c>
      <c r="C391" s="99">
        <v>16127</v>
      </c>
      <c r="D391" s="165">
        <v>44921</v>
      </c>
      <c r="E391" s="165">
        <v>45078</v>
      </c>
      <c r="F391" s="166">
        <v>2</v>
      </c>
      <c r="G391" s="178">
        <v>1.42</v>
      </c>
      <c r="H391" s="181">
        <v>0.75</v>
      </c>
      <c r="I391" s="180">
        <v>3.6799999999999999E-2</v>
      </c>
      <c r="J391" s="21">
        <f t="shared" si="185"/>
        <v>0.58000000000000007</v>
      </c>
      <c r="K391" s="21" t="str">
        <f t="shared" si="186"/>
        <v>Y</v>
      </c>
      <c r="L391" s="37" t="str">
        <f t="shared" si="187"/>
        <v>NA</v>
      </c>
      <c r="M391" s="8" t="str">
        <f t="shared" si="188"/>
        <v>Y</v>
      </c>
      <c r="N391" s="42">
        <f t="shared" si="189"/>
        <v>1</v>
      </c>
      <c r="O391" s="43">
        <f t="shared" si="190"/>
        <v>200000</v>
      </c>
      <c r="P391" s="43" t="str">
        <f t="shared" si="191"/>
        <v>NA</v>
      </c>
      <c r="Q391" s="24">
        <f t="shared" si="192"/>
        <v>5792.6016</v>
      </c>
      <c r="R391" s="43">
        <f t="shared" si="193"/>
        <v>0</v>
      </c>
      <c r="S391" s="24">
        <f t="shared" si="194"/>
        <v>1000000</v>
      </c>
      <c r="T391" s="25" t="str">
        <f t="shared" si="195"/>
        <v>N</v>
      </c>
      <c r="U391" s="44">
        <f t="shared" si="196"/>
        <v>0</v>
      </c>
      <c r="V391" s="45">
        <f t="shared" si="197"/>
        <v>0</v>
      </c>
      <c r="W391" s="45">
        <f t="shared" si="198"/>
        <v>0</v>
      </c>
      <c r="X391" s="28">
        <f t="shared" si="199"/>
        <v>0</v>
      </c>
      <c r="Y391" s="28">
        <f t="shared" si="200"/>
        <v>0</v>
      </c>
      <c r="Z391" s="45">
        <f t="shared" si="201"/>
        <v>0</v>
      </c>
      <c r="AA391" s="29" t="str">
        <f t="shared" si="202"/>
        <v>N</v>
      </c>
      <c r="AB391" s="46">
        <f t="shared" si="203"/>
        <v>0</v>
      </c>
      <c r="AC391" s="31">
        <f t="shared" si="204"/>
        <v>0</v>
      </c>
      <c r="AD391" s="31">
        <f t="shared" si="205"/>
        <v>0</v>
      </c>
      <c r="AE391" s="31">
        <f t="shared" si="206"/>
        <v>0</v>
      </c>
      <c r="AF391" s="47">
        <f t="shared" si="207"/>
        <v>0</v>
      </c>
      <c r="AG391" s="31">
        <f t="shared" si="208"/>
        <v>0</v>
      </c>
      <c r="AH391" s="48">
        <f t="shared" si="209"/>
        <v>0</v>
      </c>
      <c r="AI391" s="33">
        <f t="shared" si="210"/>
        <v>0</v>
      </c>
      <c r="AJ391" s="33">
        <f t="shared" si="211"/>
        <v>0</v>
      </c>
      <c r="AK391" s="33">
        <f t="shared" si="212"/>
        <v>0</v>
      </c>
      <c r="AL391" s="33">
        <f t="shared" si="213"/>
        <v>0</v>
      </c>
      <c r="AM391" s="34">
        <f t="shared" si="214"/>
        <v>0</v>
      </c>
    </row>
    <row r="392" spans="1:39" ht="15.75" customHeight="1" x14ac:dyDescent="0.3">
      <c r="A392" s="166" t="s">
        <v>1597</v>
      </c>
      <c r="B392" s="99">
        <v>21493</v>
      </c>
      <c r="C392" s="99">
        <v>108651</v>
      </c>
      <c r="D392" s="165">
        <v>45578</v>
      </c>
      <c r="E392" s="165">
        <v>45693</v>
      </c>
      <c r="F392" s="166">
        <v>2</v>
      </c>
      <c r="G392" s="178">
        <v>1.67</v>
      </c>
      <c r="H392" s="181">
        <v>0.75</v>
      </c>
      <c r="I392" s="180">
        <v>8.14E-2</v>
      </c>
      <c r="J392" s="21">
        <f t="shared" si="185"/>
        <v>0.33000000000000007</v>
      </c>
      <c r="K392" s="21" t="str">
        <f t="shared" si="186"/>
        <v>Y</v>
      </c>
      <c r="L392" s="37" t="str">
        <f t="shared" si="187"/>
        <v>NA</v>
      </c>
      <c r="M392" s="8" t="str">
        <f t="shared" si="188"/>
        <v>Y</v>
      </c>
      <c r="N392" s="42">
        <f t="shared" si="189"/>
        <v>1</v>
      </c>
      <c r="O392" s="43">
        <f t="shared" si="190"/>
        <v>200000</v>
      </c>
      <c r="P392" s="43" t="str">
        <f t="shared" si="191"/>
        <v>NA</v>
      </c>
      <c r="Q392" s="24">
        <f t="shared" si="192"/>
        <v>23242.530199999997</v>
      </c>
      <c r="R392" s="43">
        <f t="shared" si="193"/>
        <v>0</v>
      </c>
      <c r="S392" s="24">
        <f t="shared" si="194"/>
        <v>1000000</v>
      </c>
      <c r="T392" s="25" t="str">
        <f t="shared" si="195"/>
        <v>N</v>
      </c>
      <c r="U392" s="44">
        <f t="shared" si="196"/>
        <v>0</v>
      </c>
      <c r="V392" s="45">
        <f t="shared" si="197"/>
        <v>0</v>
      </c>
      <c r="W392" s="45">
        <f t="shared" si="198"/>
        <v>0</v>
      </c>
      <c r="X392" s="28">
        <f t="shared" si="199"/>
        <v>0</v>
      </c>
      <c r="Y392" s="28">
        <f t="shared" si="200"/>
        <v>0</v>
      </c>
      <c r="Z392" s="45">
        <f t="shared" si="201"/>
        <v>0</v>
      </c>
      <c r="AA392" s="29" t="str">
        <f t="shared" si="202"/>
        <v>N</v>
      </c>
      <c r="AB392" s="46">
        <f t="shared" si="203"/>
        <v>0</v>
      </c>
      <c r="AC392" s="31">
        <f t="shared" si="204"/>
        <v>0</v>
      </c>
      <c r="AD392" s="31">
        <f t="shared" si="205"/>
        <v>0</v>
      </c>
      <c r="AE392" s="31">
        <f t="shared" si="206"/>
        <v>0</v>
      </c>
      <c r="AF392" s="47">
        <f t="shared" si="207"/>
        <v>0</v>
      </c>
      <c r="AG392" s="31">
        <f t="shared" si="208"/>
        <v>0</v>
      </c>
      <c r="AH392" s="48">
        <f t="shared" si="209"/>
        <v>0</v>
      </c>
      <c r="AI392" s="33">
        <f t="shared" si="210"/>
        <v>0</v>
      </c>
      <c r="AJ392" s="33">
        <f t="shared" si="211"/>
        <v>0</v>
      </c>
      <c r="AK392" s="33">
        <f t="shared" si="212"/>
        <v>0</v>
      </c>
      <c r="AL392" s="33">
        <f t="shared" si="213"/>
        <v>0</v>
      </c>
      <c r="AM392" s="34">
        <f t="shared" si="214"/>
        <v>0</v>
      </c>
    </row>
    <row r="393" spans="1:39" ht="15.75" customHeight="1" x14ac:dyDescent="0.3">
      <c r="A393" s="166" t="s">
        <v>1598</v>
      </c>
      <c r="B393" s="99">
        <v>24541</v>
      </c>
      <c r="C393" s="99">
        <v>103238</v>
      </c>
      <c r="D393" s="165">
        <v>45513</v>
      </c>
      <c r="E393" s="165">
        <v>45765</v>
      </c>
      <c r="F393" s="166">
        <v>2</v>
      </c>
      <c r="G393" s="178">
        <v>0.75</v>
      </c>
      <c r="H393" s="181">
        <v>1</v>
      </c>
      <c r="I393" s="180">
        <v>4.0099999999999997E-2</v>
      </c>
      <c r="J393" s="21">
        <f t="shared" si="185"/>
        <v>1.25</v>
      </c>
      <c r="K393" s="21" t="str">
        <f t="shared" si="186"/>
        <v>Y</v>
      </c>
      <c r="L393" s="37" t="str">
        <f t="shared" si="187"/>
        <v>NA</v>
      </c>
      <c r="M393" s="8" t="str">
        <f t="shared" si="188"/>
        <v>Y</v>
      </c>
      <c r="N393" s="42">
        <f t="shared" si="189"/>
        <v>2</v>
      </c>
      <c r="O393" s="43">
        <f t="shared" si="190"/>
        <v>200000</v>
      </c>
      <c r="P393" s="43" t="str">
        <f t="shared" si="191"/>
        <v>NA</v>
      </c>
      <c r="Q393" s="24">
        <f t="shared" si="192"/>
        <v>25525.094100000002</v>
      </c>
      <c r="R393" s="43">
        <f t="shared" si="193"/>
        <v>0</v>
      </c>
      <c r="S393" s="24">
        <f t="shared" si="194"/>
        <v>1000000</v>
      </c>
      <c r="T393" s="25" t="str">
        <f t="shared" si="195"/>
        <v>Y</v>
      </c>
      <c r="U393" s="44">
        <f t="shared" si="196"/>
        <v>1</v>
      </c>
      <c r="V393" s="45">
        <f t="shared" si="197"/>
        <v>200000</v>
      </c>
      <c r="W393" s="45">
        <f t="shared" si="198"/>
        <v>1000000</v>
      </c>
      <c r="X393" s="28">
        <f t="shared" si="199"/>
        <v>26548.650373410004</v>
      </c>
      <c r="Y393" s="28">
        <f t="shared" si="200"/>
        <v>0</v>
      </c>
      <c r="Z393" s="45" t="str">
        <f t="shared" si="201"/>
        <v>NA</v>
      </c>
      <c r="AA393" s="29" t="str">
        <f t="shared" si="202"/>
        <v>N</v>
      </c>
      <c r="AB393" s="46">
        <f t="shared" si="203"/>
        <v>0</v>
      </c>
      <c r="AC393" s="31">
        <f t="shared" si="204"/>
        <v>0</v>
      </c>
      <c r="AD393" s="31">
        <f t="shared" si="205"/>
        <v>0</v>
      </c>
      <c r="AE393" s="31">
        <f t="shared" si="206"/>
        <v>0</v>
      </c>
      <c r="AF393" s="47">
        <f t="shared" si="207"/>
        <v>0</v>
      </c>
      <c r="AG393" s="31">
        <f t="shared" si="208"/>
        <v>0</v>
      </c>
      <c r="AH393" s="48">
        <f t="shared" si="209"/>
        <v>0</v>
      </c>
      <c r="AI393" s="33">
        <f t="shared" si="210"/>
        <v>0</v>
      </c>
      <c r="AJ393" s="33">
        <f t="shared" si="211"/>
        <v>0</v>
      </c>
      <c r="AK393" s="33">
        <f t="shared" si="212"/>
        <v>0</v>
      </c>
      <c r="AL393" s="33">
        <f t="shared" si="213"/>
        <v>0</v>
      </c>
      <c r="AM393" s="34">
        <f t="shared" si="214"/>
        <v>0</v>
      </c>
    </row>
    <row r="394" spans="1:39" ht="15.75" customHeight="1" x14ac:dyDescent="0.3">
      <c r="A394" s="166" t="s">
        <v>1599</v>
      </c>
      <c r="B394" s="99">
        <v>18218</v>
      </c>
      <c r="C394" s="99">
        <v>30724</v>
      </c>
      <c r="D394" s="165">
        <v>45737</v>
      </c>
      <c r="E394" s="165">
        <v>45881</v>
      </c>
      <c r="F394" s="166">
        <v>2</v>
      </c>
      <c r="G394" s="178">
        <v>0.5</v>
      </c>
      <c r="H394" s="181">
        <v>0.25</v>
      </c>
      <c r="I394" s="180">
        <v>5.6300000000000003E-2</v>
      </c>
      <c r="J394" s="21">
        <f t="shared" si="185"/>
        <v>1.5</v>
      </c>
      <c r="K394" s="21" t="str">
        <f t="shared" si="186"/>
        <v>Y</v>
      </c>
      <c r="L394" s="37" t="str">
        <f t="shared" si="187"/>
        <v>NA</v>
      </c>
      <c r="M394" s="8" t="str">
        <f t="shared" si="188"/>
        <v>Y</v>
      </c>
      <c r="N394" s="42">
        <f t="shared" si="189"/>
        <v>6</v>
      </c>
      <c r="O394" s="43">
        <f t="shared" si="190"/>
        <v>200000</v>
      </c>
      <c r="P394" s="43" t="str">
        <f t="shared" si="191"/>
        <v>NA</v>
      </c>
      <c r="Q394" s="24">
        <f t="shared" si="192"/>
        <v>19243.6734</v>
      </c>
      <c r="R394" s="43">
        <f t="shared" si="193"/>
        <v>0</v>
      </c>
      <c r="S394" s="24">
        <f t="shared" si="194"/>
        <v>1000000</v>
      </c>
      <c r="T394" s="25" t="str">
        <f t="shared" si="195"/>
        <v>Y</v>
      </c>
      <c r="U394" s="44">
        <f t="shared" si="196"/>
        <v>5</v>
      </c>
      <c r="V394" s="45">
        <f t="shared" si="197"/>
        <v>200000</v>
      </c>
      <c r="W394" s="45">
        <f t="shared" si="198"/>
        <v>1000000</v>
      </c>
      <c r="X394" s="28">
        <f t="shared" si="199"/>
        <v>20327.092212420001</v>
      </c>
      <c r="Y394" s="28">
        <f t="shared" si="200"/>
        <v>0</v>
      </c>
      <c r="Z394" s="45" t="str">
        <f t="shared" si="201"/>
        <v>NA</v>
      </c>
      <c r="AA394" s="29" t="str">
        <f t="shared" si="202"/>
        <v>N</v>
      </c>
      <c r="AB394" s="46">
        <f t="shared" si="203"/>
        <v>4</v>
      </c>
      <c r="AC394" s="31">
        <f t="shared" si="204"/>
        <v>20000</v>
      </c>
      <c r="AD394" s="31">
        <f t="shared" si="205"/>
        <v>65000</v>
      </c>
      <c r="AE394" s="31">
        <f t="shared" si="206"/>
        <v>20000</v>
      </c>
      <c r="AF394" s="47">
        <f t="shared" si="207"/>
        <v>1471.5075039792464</v>
      </c>
      <c r="AG394" s="31">
        <f t="shared" si="208"/>
        <v>0</v>
      </c>
      <c r="AH394" s="48">
        <f t="shared" si="209"/>
        <v>3</v>
      </c>
      <c r="AI394" s="33">
        <f t="shared" si="210"/>
        <v>20000</v>
      </c>
      <c r="AJ394" s="33">
        <f t="shared" si="211"/>
        <v>65000</v>
      </c>
      <c r="AK394" s="33">
        <f t="shared" si="212"/>
        <v>0</v>
      </c>
      <c r="AL394" s="33">
        <f t="shared" si="213"/>
        <v>22680.353376453277</v>
      </c>
      <c r="AM394" s="34">
        <f t="shared" si="214"/>
        <v>24151.860880432523</v>
      </c>
    </row>
    <row r="395" spans="1:39" ht="15.75" customHeight="1" x14ac:dyDescent="0.3">
      <c r="A395" s="166" t="s">
        <v>1600</v>
      </c>
      <c r="B395" s="99">
        <v>17012</v>
      </c>
      <c r="C395" s="99">
        <v>31909</v>
      </c>
      <c r="D395" s="165">
        <v>45436</v>
      </c>
      <c r="E395" s="165">
        <v>45793</v>
      </c>
      <c r="F395" s="166">
        <v>4</v>
      </c>
      <c r="G395" s="178">
        <v>3.11</v>
      </c>
      <c r="H395" s="181">
        <v>0.25</v>
      </c>
      <c r="I395" s="180">
        <v>5.6599999999999998E-2</v>
      </c>
      <c r="J395" s="21">
        <f t="shared" si="185"/>
        <v>0.89000000000000012</v>
      </c>
      <c r="K395" s="21" t="str">
        <f t="shared" si="186"/>
        <v>Y</v>
      </c>
      <c r="L395" s="37" t="str">
        <f t="shared" si="187"/>
        <v>NA</v>
      </c>
      <c r="M395" s="8" t="str">
        <f t="shared" si="188"/>
        <v>Y</v>
      </c>
      <c r="N395" s="42">
        <f t="shared" si="189"/>
        <v>4</v>
      </c>
      <c r="O395" s="43">
        <f t="shared" si="190"/>
        <v>200000</v>
      </c>
      <c r="P395" s="43" t="str">
        <f t="shared" si="191"/>
        <v>NA</v>
      </c>
      <c r="Q395" s="24">
        <f t="shared" si="192"/>
        <v>17974.879199999999</v>
      </c>
      <c r="R395" s="43">
        <f t="shared" si="193"/>
        <v>0</v>
      </c>
      <c r="S395" s="24">
        <f t="shared" si="194"/>
        <v>1000000</v>
      </c>
      <c r="T395" s="25" t="str">
        <f t="shared" si="195"/>
        <v>N</v>
      </c>
      <c r="U395" s="44">
        <f t="shared" si="196"/>
        <v>3</v>
      </c>
      <c r="V395" s="45">
        <f t="shared" si="197"/>
        <v>20000</v>
      </c>
      <c r="W395" s="45">
        <f t="shared" si="198"/>
        <v>65000</v>
      </c>
      <c r="X395" s="28">
        <f t="shared" si="199"/>
        <v>18992.25736272</v>
      </c>
      <c r="Y395" s="28">
        <f t="shared" si="200"/>
        <v>0</v>
      </c>
      <c r="Z395" s="45">
        <f t="shared" si="201"/>
        <v>0</v>
      </c>
      <c r="AA395" s="29" t="str">
        <f t="shared" si="202"/>
        <v>N</v>
      </c>
      <c r="AB395" s="46">
        <f t="shared" si="203"/>
        <v>2</v>
      </c>
      <c r="AC395" s="31">
        <f t="shared" si="204"/>
        <v>20000</v>
      </c>
      <c r="AD395" s="31">
        <f t="shared" si="205"/>
        <v>65000</v>
      </c>
      <c r="AE395" s="31">
        <f t="shared" si="206"/>
        <v>0</v>
      </c>
      <c r="AF395" s="47">
        <f t="shared" si="207"/>
        <v>20067.21912944995</v>
      </c>
      <c r="AG395" s="31">
        <f t="shared" si="208"/>
        <v>0</v>
      </c>
      <c r="AH395" s="48">
        <f t="shared" si="209"/>
        <v>1</v>
      </c>
      <c r="AI395" s="33">
        <f t="shared" si="210"/>
        <v>20000</v>
      </c>
      <c r="AJ395" s="33">
        <f t="shared" si="211"/>
        <v>65000</v>
      </c>
      <c r="AK395" s="33">
        <f t="shared" si="212"/>
        <v>0</v>
      </c>
      <c r="AL395" s="33">
        <f t="shared" si="213"/>
        <v>21203.023732176818</v>
      </c>
      <c r="AM395" s="34">
        <f t="shared" si="214"/>
        <v>41270.242861626772</v>
      </c>
    </row>
    <row r="396" spans="1:39" ht="15.75" customHeight="1" x14ac:dyDescent="0.3">
      <c r="A396" s="166" t="s">
        <v>1601</v>
      </c>
      <c r="B396" s="99">
        <v>5646</v>
      </c>
      <c r="C396" s="99">
        <v>21968</v>
      </c>
      <c r="D396" s="165">
        <v>44792</v>
      </c>
      <c r="E396" s="165">
        <v>44881</v>
      </c>
      <c r="F396" s="166">
        <v>4</v>
      </c>
      <c r="G396" s="178">
        <v>1.83</v>
      </c>
      <c r="H396" s="181">
        <v>0.25</v>
      </c>
      <c r="I396" s="180">
        <v>5.33E-2</v>
      </c>
      <c r="J396" s="21">
        <f t="shared" si="185"/>
        <v>2.17</v>
      </c>
      <c r="K396" s="21" t="str">
        <f t="shared" si="186"/>
        <v>Y</v>
      </c>
      <c r="L396" s="37" t="str">
        <f t="shared" si="187"/>
        <v>NA</v>
      </c>
      <c r="M396" s="8" t="str">
        <f t="shared" si="188"/>
        <v>Y</v>
      </c>
      <c r="N396" s="42">
        <f t="shared" si="189"/>
        <v>9</v>
      </c>
      <c r="O396" s="43">
        <f t="shared" si="190"/>
        <v>200000</v>
      </c>
      <c r="P396" s="43" t="str">
        <f t="shared" si="191"/>
        <v>NA</v>
      </c>
      <c r="Q396" s="24">
        <f t="shared" si="192"/>
        <v>5946.9317999999994</v>
      </c>
      <c r="R396" s="43">
        <f t="shared" si="193"/>
        <v>0</v>
      </c>
      <c r="S396" s="24">
        <f t="shared" si="194"/>
        <v>1000000</v>
      </c>
      <c r="T396" s="25" t="str">
        <f t="shared" si="195"/>
        <v>Y</v>
      </c>
      <c r="U396" s="44">
        <f t="shared" si="196"/>
        <v>8</v>
      </c>
      <c r="V396" s="45">
        <f t="shared" si="197"/>
        <v>200000</v>
      </c>
      <c r="W396" s="45">
        <f t="shared" si="198"/>
        <v>1000000</v>
      </c>
      <c r="X396" s="28">
        <f t="shared" si="199"/>
        <v>6263.9032649399987</v>
      </c>
      <c r="Y396" s="28">
        <f t="shared" si="200"/>
        <v>0</v>
      </c>
      <c r="Z396" s="45" t="str">
        <f t="shared" si="201"/>
        <v>NA</v>
      </c>
      <c r="AA396" s="29" t="str">
        <f t="shared" si="202"/>
        <v>Y</v>
      </c>
      <c r="AB396" s="46">
        <f t="shared" si="203"/>
        <v>7</v>
      </c>
      <c r="AC396" s="31">
        <f t="shared" si="204"/>
        <v>200000</v>
      </c>
      <c r="AD396" s="31">
        <f t="shared" si="205"/>
        <v>1000000</v>
      </c>
      <c r="AE396" s="31">
        <f t="shared" si="206"/>
        <v>6597.7693089613003</v>
      </c>
      <c r="AF396" s="47">
        <f t="shared" si="207"/>
        <v>0</v>
      </c>
      <c r="AG396" s="31" t="str">
        <f t="shared" si="208"/>
        <v>NA</v>
      </c>
      <c r="AH396" s="48">
        <f t="shared" si="209"/>
        <v>6</v>
      </c>
      <c r="AI396" s="33">
        <f t="shared" si="210"/>
        <v>20000</v>
      </c>
      <c r="AJ396" s="33">
        <f t="shared" si="211"/>
        <v>65000</v>
      </c>
      <c r="AK396" s="33">
        <f t="shared" si="212"/>
        <v>6949.4304131289373</v>
      </c>
      <c r="AL396" s="33">
        <f t="shared" si="213"/>
        <v>0</v>
      </c>
      <c r="AM396" s="34">
        <f t="shared" si="214"/>
        <v>0</v>
      </c>
    </row>
    <row r="397" spans="1:39" ht="15.75" customHeight="1" x14ac:dyDescent="0.3">
      <c r="A397" s="166" t="s">
        <v>1602</v>
      </c>
      <c r="B397" s="99">
        <v>11733</v>
      </c>
      <c r="C397" s="99">
        <v>22952</v>
      </c>
      <c r="D397" s="165">
        <v>45588</v>
      </c>
      <c r="E397" s="165">
        <v>45833</v>
      </c>
      <c r="F397" s="166">
        <v>2</v>
      </c>
      <c r="G397" s="178">
        <v>1.36</v>
      </c>
      <c r="H397" s="181">
        <v>0.75</v>
      </c>
      <c r="I397" s="180">
        <v>5.8599999999999999E-2</v>
      </c>
      <c r="J397" s="21">
        <f t="shared" si="185"/>
        <v>0.6399999999999999</v>
      </c>
      <c r="K397" s="21" t="str">
        <f t="shared" si="186"/>
        <v>Y</v>
      </c>
      <c r="L397" s="37" t="str">
        <f t="shared" si="187"/>
        <v>NA</v>
      </c>
      <c r="M397" s="8" t="str">
        <f t="shared" si="188"/>
        <v>Y</v>
      </c>
      <c r="N397" s="42">
        <f t="shared" si="189"/>
        <v>1</v>
      </c>
      <c r="O397" s="43">
        <f t="shared" si="190"/>
        <v>200000</v>
      </c>
      <c r="P397" s="43" t="str">
        <f t="shared" si="191"/>
        <v>NA</v>
      </c>
      <c r="Q397" s="24">
        <f t="shared" si="192"/>
        <v>12420.5538</v>
      </c>
      <c r="R397" s="43">
        <f t="shared" si="193"/>
        <v>0</v>
      </c>
      <c r="S397" s="24">
        <f t="shared" si="194"/>
        <v>1000000</v>
      </c>
      <c r="T397" s="25" t="str">
        <f t="shared" si="195"/>
        <v>N</v>
      </c>
      <c r="U397" s="44">
        <f t="shared" si="196"/>
        <v>0</v>
      </c>
      <c r="V397" s="45">
        <f t="shared" si="197"/>
        <v>0</v>
      </c>
      <c r="W397" s="45">
        <f t="shared" si="198"/>
        <v>0</v>
      </c>
      <c r="X397" s="28">
        <f t="shared" si="199"/>
        <v>0</v>
      </c>
      <c r="Y397" s="28">
        <f t="shared" si="200"/>
        <v>0</v>
      </c>
      <c r="Z397" s="45">
        <f t="shared" si="201"/>
        <v>0</v>
      </c>
      <c r="AA397" s="29" t="str">
        <f t="shared" si="202"/>
        <v>N</v>
      </c>
      <c r="AB397" s="46">
        <f t="shared" si="203"/>
        <v>0</v>
      </c>
      <c r="AC397" s="31">
        <f t="shared" si="204"/>
        <v>0</v>
      </c>
      <c r="AD397" s="31">
        <f t="shared" si="205"/>
        <v>0</v>
      </c>
      <c r="AE397" s="31">
        <f t="shared" si="206"/>
        <v>0</v>
      </c>
      <c r="AF397" s="47">
        <f t="shared" si="207"/>
        <v>0</v>
      </c>
      <c r="AG397" s="31">
        <f t="shared" si="208"/>
        <v>0</v>
      </c>
      <c r="AH397" s="48">
        <f t="shared" si="209"/>
        <v>0</v>
      </c>
      <c r="AI397" s="33">
        <f t="shared" si="210"/>
        <v>0</v>
      </c>
      <c r="AJ397" s="33">
        <f t="shared" si="211"/>
        <v>0</v>
      </c>
      <c r="AK397" s="33">
        <f t="shared" si="212"/>
        <v>0</v>
      </c>
      <c r="AL397" s="33">
        <f t="shared" si="213"/>
        <v>0</v>
      </c>
      <c r="AM397" s="34">
        <f t="shared" si="214"/>
        <v>0</v>
      </c>
    </row>
    <row r="398" spans="1:39" ht="15.75" customHeight="1" x14ac:dyDescent="0.3">
      <c r="A398" s="166" t="s">
        <v>1603</v>
      </c>
      <c r="B398" s="99">
        <v>8437</v>
      </c>
      <c r="C398" s="99">
        <v>85491</v>
      </c>
      <c r="D398" s="165">
        <v>44732</v>
      </c>
      <c r="E398" s="165">
        <v>45078</v>
      </c>
      <c r="F398" s="166">
        <v>2</v>
      </c>
      <c r="G398" s="178">
        <v>0.64</v>
      </c>
      <c r="H398" s="181">
        <v>0.25</v>
      </c>
      <c r="I398" s="180">
        <v>4.9799999999999997E-2</v>
      </c>
      <c r="J398" s="21">
        <f t="shared" si="185"/>
        <v>1.3599999999999999</v>
      </c>
      <c r="K398" s="21" t="str">
        <f t="shared" si="186"/>
        <v>Y</v>
      </c>
      <c r="L398" s="37" t="str">
        <f t="shared" si="187"/>
        <v>NA</v>
      </c>
      <c r="M398" s="8" t="str">
        <f t="shared" si="188"/>
        <v>Y</v>
      </c>
      <c r="N398" s="42">
        <f t="shared" si="189"/>
        <v>6</v>
      </c>
      <c r="O398" s="43">
        <f t="shared" si="190"/>
        <v>200000</v>
      </c>
      <c r="P398" s="43" t="str">
        <f t="shared" si="191"/>
        <v>NA</v>
      </c>
      <c r="Q398" s="24">
        <f t="shared" si="192"/>
        <v>8857.1625999999997</v>
      </c>
      <c r="R398" s="43">
        <f t="shared" si="193"/>
        <v>0</v>
      </c>
      <c r="S398" s="24">
        <f t="shared" si="194"/>
        <v>1000000</v>
      </c>
      <c r="T398" s="25" t="str">
        <f t="shared" si="195"/>
        <v>Y</v>
      </c>
      <c r="U398" s="44">
        <f t="shared" si="196"/>
        <v>5</v>
      </c>
      <c r="V398" s="45">
        <f t="shared" si="197"/>
        <v>200000</v>
      </c>
      <c r="W398" s="45">
        <f t="shared" si="198"/>
        <v>1000000</v>
      </c>
      <c r="X398" s="28">
        <f t="shared" si="199"/>
        <v>9298.2492974800007</v>
      </c>
      <c r="Y398" s="28">
        <f t="shared" si="200"/>
        <v>0</v>
      </c>
      <c r="Z398" s="45" t="str">
        <f t="shared" si="201"/>
        <v>NA</v>
      </c>
      <c r="AA398" s="29" t="str">
        <f t="shared" si="202"/>
        <v>N</v>
      </c>
      <c r="AB398" s="46">
        <f t="shared" si="203"/>
        <v>4</v>
      </c>
      <c r="AC398" s="31">
        <f t="shared" si="204"/>
        <v>20000</v>
      </c>
      <c r="AD398" s="31">
        <f t="shared" si="205"/>
        <v>65000</v>
      </c>
      <c r="AE398" s="31">
        <f t="shared" si="206"/>
        <v>9761.3021124945062</v>
      </c>
      <c r="AF398" s="47">
        <f t="shared" si="207"/>
        <v>0</v>
      </c>
      <c r="AG398" s="31">
        <f t="shared" si="208"/>
        <v>0</v>
      </c>
      <c r="AH398" s="48">
        <f t="shared" si="209"/>
        <v>3</v>
      </c>
      <c r="AI398" s="33">
        <f t="shared" si="210"/>
        <v>20000</v>
      </c>
      <c r="AJ398" s="33">
        <f t="shared" si="211"/>
        <v>65000</v>
      </c>
      <c r="AK398" s="33">
        <f t="shared" si="212"/>
        <v>0</v>
      </c>
      <c r="AL398" s="33">
        <f t="shared" si="213"/>
        <v>10247.414957696734</v>
      </c>
      <c r="AM398" s="34">
        <f t="shared" si="214"/>
        <v>10247.414957696734</v>
      </c>
    </row>
    <row r="399" spans="1:39" ht="15.75" customHeight="1" x14ac:dyDescent="0.3">
      <c r="A399" s="166" t="s">
        <v>1604</v>
      </c>
      <c r="B399" s="99">
        <v>13617</v>
      </c>
      <c r="C399" s="99">
        <v>92186</v>
      </c>
      <c r="D399" s="165">
        <v>45791</v>
      </c>
      <c r="E399" s="165">
        <v>46004</v>
      </c>
      <c r="F399" s="166">
        <v>4</v>
      </c>
      <c r="G399" s="178">
        <v>1.25</v>
      </c>
      <c r="H399" s="181">
        <v>0.25</v>
      </c>
      <c r="I399" s="180">
        <v>5.3400000000000003E-2</v>
      </c>
      <c r="J399" s="21">
        <f t="shared" si="185"/>
        <v>2.75</v>
      </c>
      <c r="K399" s="21" t="str">
        <f t="shared" si="186"/>
        <v>Y</v>
      </c>
      <c r="L399" s="37" t="str">
        <f t="shared" si="187"/>
        <v>NA</v>
      </c>
      <c r="M399" s="8" t="str">
        <f t="shared" si="188"/>
        <v>Y</v>
      </c>
      <c r="N399" s="42">
        <f t="shared" si="189"/>
        <v>11</v>
      </c>
      <c r="O399" s="43">
        <f t="shared" si="190"/>
        <v>200000</v>
      </c>
      <c r="P399" s="43" t="str">
        <f t="shared" si="191"/>
        <v>NA</v>
      </c>
      <c r="Q399" s="24">
        <f t="shared" si="192"/>
        <v>14344.147799999999</v>
      </c>
      <c r="R399" s="43">
        <f t="shared" si="193"/>
        <v>0</v>
      </c>
      <c r="S399" s="24">
        <f t="shared" si="194"/>
        <v>1000000</v>
      </c>
      <c r="T399" s="25" t="str">
        <f t="shared" si="195"/>
        <v>Y</v>
      </c>
      <c r="U399" s="44">
        <f t="shared" si="196"/>
        <v>10</v>
      </c>
      <c r="V399" s="45">
        <f t="shared" si="197"/>
        <v>200000</v>
      </c>
      <c r="W399" s="45">
        <f t="shared" si="198"/>
        <v>1000000</v>
      </c>
      <c r="X399" s="28">
        <f t="shared" si="199"/>
        <v>15110.125292519997</v>
      </c>
      <c r="Y399" s="28">
        <f t="shared" si="200"/>
        <v>0</v>
      </c>
      <c r="Z399" s="45" t="str">
        <f t="shared" si="201"/>
        <v>NA</v>
      </c>
      <c r="AA399" s="29" t="str">
        <f t="shared" si="202"/>
        <v>Y</v>
      </c>
      <c r="AB399" s="46">
        <f t="shared" si="203"/>
        <v>9</v>
      </c>
      <c r="AC399" s="31">
        <f t="shared" si="204"/>
        <v>200000</v>
      </c>
      <c r="AD399" s="31">
        <f t="shared" si="205"/>
        <v>1000000</v>
      </c>
      <c r="AE399" s="31">
        <f t="shared" si="206"/>
        <v>15917.005983140563</v>
      </c>
      <c r="AF399" s="47">
        <f t="shared" si="207"/>
        <v>0</v>
      </c>
      <c r="AG399" s="31" t="str">
        <f t="shared" si="208"/>
        <v>NA</v>
      </c>
      <c r="AH399" s="48">
        <f t="shared" si="209"/>
        <v>8</v>
      </c>
      <c r="AI399" s="33">
        <f t="shared" si="210"/>
        <v>20000</v>
      </c>
      <c r="AJ399" s="33">
        <f t="shared" si="211"/>
        <v>65000</v>
      </c>
      <c r="AK399" s="33">
        <f t="shared" si="212"/>
        <v>16766.974102640266</v>
      </c>
      <c r="AL399" s="33">
        <f t="shared" si="213"/>
        <v>0</v>
      </c>
      <c r="AM399" s="34">
        <f t="shared" si="214"/>
        <v>0</v>
      </c>
    </row>
    <row r="400" spans="1:39" ht="15.75" customHeight="1" x14ac:dyDescent="0.3">
      <c r="A400" s="166" t="s">
        <v>1605</v>
      </c>
      <c r="B400" s="99">
        <v>15833</v>
      </c>
      <c r="C400" s="99">
        <v>56570</v>
      </c>
      <c r="D400" s="165">
        <v>46199</v>
      </c>
      <c r="E400" s="165">
        <v>46235</v>
      </c>
      <c r="F400" s="166">
        <v>2</v>
      </c>
      <c r="G400" s="178">
        <v>1.82</v>
      </c>
      <c r="H400" s="181">
        <v>1</v>
      </c>
      <c r="I400" s="180">
        <v>2.5399999999999999E-2</v>
      </c>
      <c r="J400" s="21">
        <f t="shared" si="185"/>
        <v>0.17999999999999994</v>
      </c>
      <c r="K400" s="21" t="str">
        <f t="shared" si="186"/>
        <v>Y</v>
      </c>
      <c r="L400" s="37" t="str">
        <f t="shared" si="187"/>
        <v>NA</v>
      </c>
      <c r="M400" s="8" t="str">
        <f t="shared" si="188"/>
        <v>Y</v>
      </c>
      <c r="N400" s="42">
        <f t="shared" si="189"/>
        <v>1</v>
      </c>
      <c r="O400" s="43">
        <f t="shared" si="190"/>
        <v>200000</v>
      </c>
      <c r="P400" s="43" t="str">
        <f t="shared" si="191"/>
        <v>NA</v>
      </c>
      <c r="Q400" s="24">
        <f t="shared" si="192"/>
        <v>16235.158200000002</v>
      </c>
      <c r="R400" s="43">
        <f t="shared" si="193"/>
        <v>0</v>
      </c>
      <c r="S400" s="24">
        <f t="shared" si="194"/>
        <v>1000000</v>
      </c>
      <c r="T400" s="25" t="str">
        <f t="shared" si="195"/>
        <v>N</v>
      </c>
      <c r="U400" s="44">
        <f t="shared" si="196"/>
        <v>0</v>
      </c>
      <c r="V400" s="45">
        <f t="shared" si="197"/>
        <v>0</v>
      </c>
      <c r="W400" s="45">
        <f t="shared" si="198"/>
        <v>0</v>
      </c>
      <c r="X400" s="28">
        <f t="shared" si="199"/>
        <v>0</v>
      </c>
      <c r="Y400" s="28">
        <f t="shared" si="200"/>
        <v>0</v>
      </c>
      <c r="Z400" s="45">
        <f t="shared" si="201"/>
        <v>0</v>
      </c>
      <c r="AA400" s="29" t="str">
        <f t="shared" si="202"/>
        <v>N</v>
      </c>
      <c r="AB400" s="46">
        <f t="shared" si="203"/>
        <v>0</v>
      </c>
      <c r="AC400" s="31">
        <f t="shared" si="204"/>
        <v>0</v>
      </c>
      <c r="AD400" s="31">
        <f t="shared" si="205"/>
        <v>0</v>
      </c>
      <c r="AE400" s="31">
        <f t="shared" si="206"/>
        <v>0</v>
      </c>
      <c r="AF400" s="47">
        <f t="shared" si="207"/>
        <v>0</v>
      </c>
      <c r="AG400" s="31">
        <f t="shared" si="208"/>
        <v>0</v>
      </c>
      <c r="AH400" s="48">
        <f t="shared" si="209"/>
        <v>0</v>
      </c>
      <c r="AI400" s="33">
        <f t="shared" si="210"/>
        <v>0</v>
      </c>
      <c r="AJ400" s="33">
        <f t="shared" si="211"/>
        <v>0</v>
      </c>
      <c r="AK400" s="33">
        <f t="shared" si="212"/>
        <v>0</v>
      </c>
      <c r="AL400" s="33">
        <f t="shared" si="213"/>
        <v>0</v>
      </c>
      <c r="AM400" s="34">
        <f t="shared" si="214"/>
        <v>0</v>
      </c>
    </row>
    <row r="401" spans="1:39" ht="15.75" customHeight="1" x14ac:dyDescent="0.3">
      <c r="A401" s="166" t="s">
        <v>1606</v>
      </c>
      <c r="B401" s="99">
        <v>7459</v>
      </c>
      <c r="C401" s="99">
        <v>30735</v>
      </c>
      <c r="D401" s="165">
        <v>45680</v>
      </c>
      <c r="E401" s="165">
        <v>46039</v>
      </c>
      <c r="F401" s="166">
        <v>2</v>
      </c>
      <c r="G401" s="178">
        <v>0.97</v>
      </c>
      <c r="H401" s="181">
        <v>0.75</v>
      </c>
      <c r="I401" s="180">
        <v>3.3500000000000002E-2</v>
      </c>
      <c r="J401" s="21">
        <f t="shared" si="185"/>
        <v>1.03</v>
      </c>
      <c r="K401" s="21" t="str">
        <f t="shared" si="186"/>
        <v>Y</v>
      </c>
      <c r="L401" s="37" t="str">
        <f t="shared" si="187"/>
        <v>NA</v>
      </c>
      <c r="M401" s="8" t="str">
        <f t="shared" si="188"/>
        <v>Y</v>
      </c>
      <c r="N401" s="42">
        <f t="shared" si="189"/>
        <v>2</v>
      </c>
      <c r="O401" s="43">
        <f t="shared" si="190"/>
        <v>200000</v>
      </c>
      <c r="P401" s="43" t="str">
        <f t="shared" si="191"/>
        <v>NA</v>
      </c>
      <c r="Q401" s="24">
        <f t="shared" si="192"/>
        <v>7708.8765000000003</v>
      </c>
      <c r="R401" s="43">
        <f t="shared" si="193"/>
        <v>0</v>
      </c>
      <c r="S401" s="24">
        <f t="shared" si="194"/>
        <v>1000000</v>
      </c>
      <c r="T401" s="25" t="str">
        <f t="shared" si="195"/>
        <v>Y</v>
      </c>
      <c r="U401" s="44">
        <f t="shared" si="196"/>
        <v>1</v>
      </c>
      <c r="V401" s="45">
        <f t="shared" si="197"/>
        <v>200000</v>
      </c>
      <c r="W401" s="45">
        <f t="shared" si="198"/>
        <v>1000000</v>
      </c>
      <c r="X401" s="28">
        <f t="shared" si="199"/>
        <v>7967.1238627500006</v>
      </c>
      <c r="Y401" s="28">
        <f t="shared" si="200"/>
        <v>0</v>
      </c>
      <c r="Z401" s="45" t="str">
        <f t="shared" si="201"/>
        <v>NA</v>
      </c>
      <c r="AA401" s="29" t="str">
        <f t="shared" si="202"/>
        <v>N</v>
      </c>
      <c r="AB401" s="46">
        <f t="shared" si="203"/>
        <v>0</v>
      </c>
      <c r="AC401" s="31">
        <f t="shared" si="204"/>
        <v>0</v>
      </c>
      <c r="AD401" s="31">
        <f t="shared" si="205"/>
        <v>0</v>
      </c>
      <c r="AE401" s="31">
        <f t="shared" si="206"/>
        <v>0</v>
      </c>
      <c r="AF401" s="47">
        <f t="shared" si="207"/>
        <v>0</v>
      </c>
      <c r="AG401" s="31">
        <f t="shared" si="208"/>
        <v>0</v>
      </c>
      <c r="AH401" s="48">
        <f t="shared" si="209"/>
        <v>0</v>
      </c>
      <c r="AI401" s="33">
        <f t="shared" si="210"/>
        <v>0</v>
      </c>
      <c r="AJ401" s="33">
        <f t="shared" si="211"/>
        <v>0</v>
      </c>
      <c r="AK401" s="33">
        <f t="shared" si="212"/>
        <v>0</v>
      </c>
      <c r="AL401" s="33">
        <f t="shared" si="213"/>
        <v>0</v>
      </c>
      <c r="AM401" s="34">
        <f t="shared" si="214"/>
        <v>0</v>
      </c>
    </row>
    <row r="402" spans="1:39" ht="15.75" customHeight="1" x14ac:dyDescent="0.3">
      <c r="A402" s="166" t="s">
        <v>1607</v>
      </c>
      <c r="B402" s="99">
        <v>10724</v>
      </c>
      <c r="C402" s="99">
        <v>25894</v>
      </c>
      <c r="D402" s="165">
        <v>44459</v>
      </c>
      <c r="E402" s="165">
        <v>44637</v>
      </c>
      <c r="F402" s="166">
        <v>4</v>
      </c>
      <c r="G402" s="178">
        <v>3.23</v>
      </c>
      <c r="H402" s="181">
        <v>0.75</v>
      </c>
      <c r="I402" s="180">
        <v>4.48E-2</v>
      </c>
      <c r="J402" s="21">
        <f t="shared" si="185"/>
        <v>0.77</v>
      </c>
      <c r="K402" s="21" t="str">
        <f t="shared" si="186"/>
        <v>Y</v>
      </c>
      <c r="L402" s="37" t="str">
        <f t="shared" si="187"/>
        <v>NA</v>
      </c>
      <c r="M402" s="8" t="str">
        <f t="shared" si="188"/>
        <v>Y</v>
      </c>
      <c r="N402" s="42">
        <f t="shared" si="189"/>
        <v>2</v>
      </c>
      <c r="O402" s="43">
        <f t="shared" si="190"/>
        <v>200000</v>
      </c>
      <c r="P402" s="43" t="str">
        <f t="shared" si="191"/>
        <v>NA</v>
      </c>
      <c r="Q402" s="24">
        <f t="shared" si="192"/>
        <v>11204.4352</v>
      </c>
      <c r="R402" s="43">
        <f t="shared" si="193"/>
        <v>0</v>
      </c>
      <c r="S402" s="24">
        <f t="shared" si="194"/>
        <v>1000000</v>
      </c>
      <c r="T402" s="25" t="str">
        <f t="shared" si="195"/>
        <v>N</v>
      </c>
      <c r="U402" s="44">
        <f t="shared" si="196"/>
        <v>1</v>
      </c>
      <c r="V402" s="45">
        <f t="shared" si="197"/>
        <v>20000</v>
      </c>
      <c r="W402" s="45">
        <f t="shared" si="198"/>
        <v>65000</v>
      </c>
      <c r="X402" s="28">
        <f t="shared" si="199"/>
        <v>11706.393896959999</v>
      </c>
      <c r="Y402" s="28">
        <f t="shared" si="200"/>
        <v>0</v>
      </c>
      <c r="Z402" s="45">
        <f t="shared" si="201"/>
        <v>16195.170903040002</v>
      </c>
      <c r="AA402" s="29" t="str">
        <f t="shared" si="202"/>
        <v>N</v>
      </c>
      <c r="AB402" s="46">
        <f t="shared" si="203"/>
        <v>0</v>
      </c>
      <c r="AC402" s="31">
        <f t="shared" si="204"/>
        <v>0</v>
      </c>
      <c r="AD402" s="31">
        <f t="shared" si="205"/>
        <v>0</v>
      </c>
      <c r="AE402" s="31">
        <f t="shared" si="206"/>
        <v>0</v>
      </c>
      <c r="AF402" s="47">
        <f t="shared" si="207"/>
        <v>0</v>
      </c>
      <c r="AG402" s="31">
        <f t="shared" si="208"/>
        <v>0</v>
      </c>
      <c r="AH402" s="48">
        <f t="shared" si="209"/>
        <v>0</v>
      </c>
      <c r="AI402" s="33">
        <f t="shared" si="210"/>
        <v>0</v>
      </c>
      <c r="AJ402" s="33">
        <f t="shared" si="211"/>
        <v>0</v>
      </c>
      <c r="AK402" s="33">
        <f t="shared" si="212"/>
        <v>0</v>
      </c>
      <c r="AL402" s="33">
        <f t="shared" si="213"/>
        <v>0</v>
      </c>
      <c r="AM402" s="34">
        <f t="shared" si="214"/>
        <v>0</v>
      </c>
    </row>
    <row r="403" spans="1:39" ht="15.75" customHeight="1" x14ac:dyDescent="0.3">
      <c r="A403" s="166" t="s">
        <v>1608</v>
      </c>
      <c r="B403" s="99">
        <v>6503</v>
      </c>
      <c r="C403" s="99">
        <v>17770</v>
      </c>
      <c r="D403" s="165">
        <v>44460</v>
      </c>
      <c r="E403" s="165">
        <v>44560</v>
      </c>
      <c r="F403" s="166">
        <v>2</v>
      </c>
      <c r="G403" s="178">
        <v>0.72</v>
      </c>
      <c r="H403" s="181">
        <v>1</v>
      </c>
      <c r="I403" s="180">
        <v>8.1900000000000001E-2</v>
      </c>
      <c r="J403" s="21">
        <f t="shared" si="185"/>
        <v>1.28</v>
      </c>
      <c r="K403" s="21" t="str">
        <f t="shared" si="186"/>
        <v>Y</v>
      </c>
      <c r="L403" s="37" t="str">
        <f t="shared" si="187"/>
        <v>NA</v>
      </c>
      <c r="M403" s="8" t="str">
        <f t="shared" si="188"/>
        <v>Y</v>
      </c>
      <c r="N403" s="42">
        <f t="shared" si="189"/>
        <v>2</v>
      </c>
      <c r="O403" s="43">
        <f t="shared" si="190"/>
        <v>200000</v>
      </c>
      <c r="P403" s="43" t="str">
        <f t="shared" si="191"/>
        <v>NA</v>
      </c>
      <c r="Q403" s="24">
        <f t="shared" si="192"/>
        <v>7035.5957000000008</v>
      </c>
      <c r="R403" s="43">
        <f t="shared" si="193"/>
        <v>0</v>
      </c>
      <c r="S403" s="24">
        <f t="shared" si="194"/>
        <v>1000000</v>
      </c>
      <c r="T403" s="25" t="str">
        <f t="shared" si="195"/>
        <v>Y</v>
      </c>
      <c r="U403" s="44">
        <f t="shared" si="196"/>
        <v>1</v>
      </c>
      <c r="V403" s="45">
        <f t="shared" si="197"/>
        <v>200000</v>
      </c>
      <c r="W403" s="45">
        <f t="shared" si="198"/>
        <v>1000000</v>
      </c>
      <c r="X403" s="28">
        <f t="shared" si="199"/>
        <v>7611.8109878300011</v>
      </c>
      <c r="Y403" s="28">
        <f t="shared" si="200"/>
        <v>0</v>
      </c>
      <c r="Z403" s="45" t="str">
        <f t="shared" si="201"/>
        <v>NA</v>
      </c>
      <c r="AA403" s="29" t="str">
        <f t="shared" si="202"/>
        <v>N</v>
      </c>
      <c r="AB403" s="46">
        <f t="shared" si="203"/>
        <v>0</v>
      </c>
      <c r="AC403" s="31">
        <f t="shared" si="204"/>
        <v>0</v>
      </c>
      <c r="AD403" s="31">
        <f t="shared" si="205"/>
        <v>0</v>
      </c>
      <c r="AE403" s="31">
        <f t="shared" si="206"/>
        <v>0</v>
      </c>
      <c r="AF403" s="47">
        <f t="shared" si="207"/>
        <v>0</v>
      </c>
      <c r="AG403" s="31">
        <f t="shared" si="208"/>
        <v>0</v>
      </c>
      <c r="AH403" s="48">
        <f t="shared" si="209"/>
        <v>0</v>
      </c>
      <c r="AI403" s="33">
        <f t="shared" si="210"/>
        <v>0</v>
      </c>
      <c r="AJ403" s="33">
        <f t="shared" si="211"/>
        <v>0</v>
      </c>
      <c r="AK403" s="33">
        <f t="shared" si="212"/>
        <v>0</v>
      </c>
      <c r="AL403" s="33">
        <f t="shared" si="213"/>
        <v>0</v>
      </c>
      <c r="AM403" s="34">
        <f t="shared" si="214"/>
        <v>0</v>
      </c>
    </row>
    <row r="404" spans="1:39" ht="15.75" customHeight="1" x14ac:dyDescent="0.3">
      <c r="A404" s="166" t="s">
        <v>1609</v>
      </c>
      <c r="B404" s="99">
        <v>17210</v>
      </c>
      <c r="C404" s="99">
        <v>72131</v>
      </c>
      <c r="D404" s="165">
        <v>45830</v>
      </c>
      <c r="E404" s="165">
        <v>45918</v>
      </c>
      <c r="F404" s="166">
        <v>4</v>
      </c>
      <c r="G404" s="178">
        <v>1.66</v>
      </c>
      <c r="H404" s="181">
        <v>1</v>
      </c>
      <c r="I404" s="180">
        <v>3.4000000000000002E-2</v>
      </c>
      <c r="J404" s="21">
        <f t="shared" si="185"/>
        <v>2.34</v>
      </c>
      <c r="K404" s="21" t="str">
        <f t="shared" si="186"/>
        <v>Y</v>
      </c>
      <c r="L404" s="37" t="str">
        <f t="shared" si="187"/>
        <v>NA</v>
      </c>
      <c r="M404" s="8" t="str">
        <f t="shared" si="188"/>
        <v>Y</v>
      </c>
      <c r="N404" s="42">
        <f t="shared" si="189"/>
        <v>3</v>
      </c>
      <c r="O404" s="43">
        <f t="shared" si="190"/>
        <v>200000</v>
      </c>
      <c r="P404" s="43" t="str">
        <f t="shared" si="191"/>
        <v>NA</v>
      </c>
      <c r="Q404" s="24">
        <f t="shared" si="192"/>
        <v>17795.14</v>
      </c>
      <c r="R404" s="43">
        <f t="shared" si="193"/>
        <v>0</v>
      </c>
      <c r="S404" s="24">
        <f t="shared" si="194"/>
        <v>1000000</v>
      </c>
      <c r="T404" s="25" t="str">
        <f t="shared" si="195"/>
        <v>Y</v>
      </c>
      <c r="U404" s="44">
        <f t="shared" si="196"/>
        <v>2</v>
      </c>
      <c r="V404" s="45">
        <f t="shared" si="197"/>
        <v>200000</v>
      </c>
      <c r="W404" s="45">
        <f t="shared" si="198"/>
        <v>1000000</v>
      </c>
      <c r="X404" s="28">
        <f t="shared" si="199"/>
        <v>18400.174760000002</v>
      </c>
      <c r="Y404" s="28">
        <f t="shared" si="200"/>
        <v>0</v>
      </c>
      <c r="Z404" s="45" t="str">
        <f t="shared" si="201"/>
        <v>NA</v>
      </c>
      <c r="AA404" s="29" t="str">
        <f t="shared" si="202"/>
        <v>Y</v>
      </c>
      <c r="AB404" s="46">
        <f t="shared" si="203"/>
        <v>1</v>
      </c>
      <c r="AC404" s="31">
        <f t="shared" si="204"/>
        <v>200000</v>
      </c>
      <c r="AD404" s="31">
        <f t="shared" si="205"/>
        <v>1000000</v>
      </c>
      <c r="AE404" s="31">
        <f t="shared" si="206"/>
        <v>19025.780701840002</v>
      </c>
      <c r="AF404" s="47">
        <f t="shared" si="207"/>
        <v>0</v>
      </c>
      <c r="AG404" s="31" t="str">
        <f t="shared" si="208"/>
        <v>NA</v>
      </c>
      <c r="AH404" s="48">
        <f t="shared" si="209"/>
        <v>0</v>
      </c>
      <c r="AI404" s="33">
        <f t="shared" si="210"/>
        <v>0</v>
      </c>
      <c r="AJ404" s="33">
        <f t="shared" si="211"/>
        <v>0</v>
      </c>
      <c r="AK404" s="33">
        <f t="shared" si="212"/>
        <v>0</v>
      </c>
      <c r="AL404" s="33">
        <f t="shared" si="213"/>
        <v>0</v>
      </c>
      <c r="AM404" s="34">
        <f t="shared" si="214"/>
        <v>0</v>
      </c>
    </row>
    <row r="405" spans="1:39" ht="15.75" customHeight="1" x14ac:dyDescent="0.3">
      <c r="A405" s="166" t="s">
        <v>1610</v>
      </c>
      <c r="B405" s="99">
        <v>18819</v>
      </c>
      <c r="C405" s="99">
        <v>50679</v>
      </c>
      <c r="D405" s="165">
        <v>45973</v>
      </c>
      <c r="E405" s="165">
        <v>46070</v>
      </c>
      <c r="F405" s="166">
        <v>2</v>
      </c>
      <c r="G405" s="178">
        <v>1.96</v>
      </c>
      <c r="H405" s="181">
        <v>0.5</v>
      </c>
      <c r="I405" s="180">
        <v>2.23E-2</v>
      </c>
      <c r="J405" s="21">
        <f t="shared" si="185"/>
        <v>4.0000000000000036E-2</v>
      </c>
      <c r="K405" s="21" t="str">
        <f t="shared" si="186"/>
        <v>Y</v>
      </c>
      <c r="L405" s="37" t="str">
        <f t="shared" si="187"/>
        <v>NA</v>
      </c>
      <c r="M405" s="8" t="str">
        <f t="shared" si="188"/>
        <v>Y</v>
      </c>
      <c r="N405" s="42">
        <f t="shared" si="189"/>
        <v>1</v>
      </c>
      <c r="O405" s="43">
        <f t="shared" si="190"/>
        <v>200000</v>
      </c>
      <c r="P405" s="43" t="str">
        <f t="shared" si="191"/>
        <v>NA</v>
      </c>
      <c r="Q405" s="24">
        <f t="shared" si="192"/>
        <v>19238.663700000001</v>
      </c>
      <c r="R405" s="43">
        <f t="shared" si="193"/>
        <v>0</v>
      </c>
      <c r="S405" s="24">
        <f t="shared" si="194"/>
        <v>1000000</v>
      </c>
      <c r="T405" s="25" t="str">
        <f t="shared" si="195"/>
        <v>N</v>
      </c>
      <c r="U405" s="44">
        <f t="shared" si="196"/>
        <v>0</v>
      </c>
      <c r="V405" s="45">
        <f t="shared" si="197"/>
        <v>0</v>
      </c>
      <c r="W405" s="45">
        <f t="shared" si="198"/>
        <v>0</v>
      </c>
      <c r="X405" s="28">
        <f t="shared" si="199"/>
        <v>0</v>
      </c>
      <c r="Y405" s="28">
        <f t="shared" si="200"/>
        <v>0</v>
      </c>
      <c r="Z405" s="45">
        <f t="shared" si="201"/>
        <v>0</v>
      </c>
      <c r="AA405" s="29" t="str">
        <f t="shared" si="202"/>
        <v>N</v>
      </c>
      <c r="AB405" s="46">
        <f t="shared" si="203"/>
        <v>0</v>
      </c>
      <c r="AC405" s="31">
        <f t="shared" si="204"/>
        <v>0</v>
      </c>
      <c r="AD405" s="31">
        <f t="shared" si="205"/>
        <v>0</v>
      </c>
      <c r="AE405" s="31">
        <f t="shared" si="206"/>
        <v>0</v>
      </c>
      <c r="AF405" s="47">
        <f t="shared" si="207"/>
        <v>0</v>
      </c>
      <c r="AG405" s="31">
        <f t="shared" si="208"/>
        <v>0</v>
      </c>
      <c r="AH405" s="48">
        <f t="shared" si="209"/>
        <v>0</v>
      </c>
      <c r="AI405" s="33">
        <f t="shared" si="210"/>
        <v>0</v>
      </c>
      <c r="AJ405" s="33">
        <f t="shared" si="211"/>
        <v>0</v>
      </c>
      <c r="AK405" s="33">
        <f t="shared" si="212"/>
        <v>0</v>
      </c>
      <c r="AL405" s="33">
        <f t="shared" si="213"/>
        <v>0</v>
      </c>
      <c r="AM405" s="34">
        <f t="shared" si="214"/>
        <v>0</v>
      </c>
    </row>
    <row r="406" spans="1:39" ht="15.75" customHeight="1" x14ac:dyDescent="0.3">
      <c r="A406" s="166" t="s">
        <v>1611</v>
      </c>
      <c r="B406" s="99">
        <v>23643</v>
      </c>
      <c r="C406" s="99">
        <v>91073</v>
      </c>
      <c r="D406" s="165">
        <v>45833</v>
      </c>
      <c r="E406" s="165">
        <v>46175</v>
      </c>
      <c r="F406" s="166">
        <v>4</v>
      </c>
      <c r="G406" s="178">
        <v>3.14</v>
      </c>
      <c r="H406" s="181">
        <v>0.25</v>
      </c>
      <c r="I406" s="180">
        <v>7.5399999999999995E-2</v>
      </c>
      <c r="J406" s="21">
        <f t="shared" si="185"/>
        <v>0.85999999999999988</v>
      </c>
      <c r="K406" s="21" t="str">
        <f t="shared" si="186"/>
        <v>Y</v>
      </c>
      <c r="L406" s="37" t="str">
        <f t="shared" si="187"/>
        <v>NA</v>
      </c>
      <c r="M406" s="8" t="str">
        <f t="shared" si="188"/>
        <v>Y</v>
      </c>
      <c r="N406" s="42">
        <f t="shared" si="189"/>
        <v>4</v>
      </c>
      <c r="O406" s="43">
        <f t="shared" si="190"/>
        <v>200000</v>
      </c>
      <c r="P406" s="43" t="str">
        <f t="shared" si="191"/>
        <v>NA</v>
      </c>
      <c r="Q406" s="24">
        <f t="shared" si="192"/>
        <v>25425.682199999999</v>
      </c>
      <c r="R406" s="43">
        <f t="shared" si="193"/>
        <v>0</v>
      </c>
      <c r="S406" s="24">
        <f t="shared" si="194"/>
        <v>1000000</v>
      </c>
      <c r="T406" s="25" t="str">
        <f t="shared" si="195"/>
        <v>N</v>
      </c>
      <c r="U406" s="44">
        <f t="shared" si="196"/>
        <v>3</v>
      </c>
      <c r="V406" s="45">
        <f t="shared" si="197"/>
        <v>20000</v>
      </c>
      <c r="W406" s="45">
        <f t="shared" si="198"/>
        <v>65000</v>
      </c>
      <c r="X406" s="28">
        <f t="shared" si="199"/>
        <v>0</v>
      </c>
      <c r="Y406" s="28">
        <f t="shared" si="200"/>
        <v>27342.778637879997</v>
      </c>
      <c r="Z406" s="45">
        <f t="shared" si="201"/>
        <v>0</v>
      </c>
      <c r="AA406" s="29" t="str">
        <f t="shared" si="202"/>
        <v>N</v>
      </c>
      <c r="AB406" s="46">
        <f t="shared" si="203"/>
        <v>2</v>
      </c>
      <c r="AC406" s="31">
        <f t="shared" si="204"/>
        <v>20000</v>
      </c>
      <c r="AD406" s="31">
        <f t="shared" si="205"/>
        <v>65000</v>
      </c>
      <c r="AE406" s="31">
        <f t="shared" si="206"/>
        <v>0</v>
      </c>
      <c r="AF406" s="47">
        <f t="shared" si="207"/>
        <v>29404.424147176145</v>
      </c>
      <c r="AG406" s="31">
        <f t="shared" si="208"/>
        <v>0</v>
      </c>
      <c r="AH406" s="48">
        <f t="shared" si="209"/>
        <v>1</v>
      </c>
      <c r="AI406" s="33">
        <f t="shared" si="210"/>
        <v>20000</v>
      </c>
      <c r="AJ406" s="33">
        <f t="shared" si="211"/>
        <v>65000</v>
      </c>
      <c r="AK406" s="33">
        <f t="shared" si="212"/>
        <v>0</v>
      </c>
      <c r="AL406" s="33">
        <f t="shared" si="213"/>
        <v>31621.517727873223</v>
      </c>
      <c r="AM406" s="34">
        <f t="shared" si="214"/>
        <v>88368.720512929372</v>
      </c>
    </row>
    <row r="407" spans="1:39" ht="15.75" customHeight="1" x14ac:dyDescent="0.3">
      <c r="A407" s="166" t="s">
        <v>1612</v>
      </c>
      <c r="B407" s="99">
        <v>20994</v>
      </c>
      <c r="C407" s="99">
        <v>45796</v>
      </c>
      <c r="D407" s="165">
        <v>45362</v>
      </c>
      <c r="E407" s="165">
        <v>45617</v>
      </c>
      <c r="F407" s="166">
        <v>2</v>
      </c>
      <c r="G407" s="178">
        <v>0.22</v>
      </c>
      <c r="H407" s="181">
        <v>0.75</v>
      </c>
      <c r="I407" s="180">
        <v>1.5900000000000001E-2</v>
      </c>
      <c r="J407" s="21">
        <f t="shared" si="185"/>
        <v>1.78</v>
      </c>
      <c r="K407" s="21" t="str">
        <f t="shared" si="186"/>
        <v>Y</v>
      </c>
      <c r="L407" s="37" t="str">
        <f t="shared" si="187"/>
        <v>NA</v>
      </c>
      <c r="M407" s="8" t="str">
        <f t="shared" si="188"/>
        <v>Y</v>
      </c>
      <c r="N407" s="42">
        <f t="shared" si="189"/>
        <v>3</v>
      </c>
      <c r="O407" s="43">
        <f t="shared" si="190"/>
        <v>200000</v>
      </c>
      <c r="P407" s="43" t="str">
        <f t="shared" si="191"/>
        <v>NA</v>
      </c>
      <c r="Q407" s="24">
        <f t="shared" si="192"/>
        <v>21327.804599999999</v>
      </c>
      <c r="R407" s="43">
        <f t="shared" si="193"/>
        <v>0</v>
      </c>
      <c r="S407" s="24">
        <f t="shared" si="194"/>
        <v>1000000</v>
      </c>
      <c r="T407" s="25" t="str">
        <f t="shared" si="195"/>
        <v>Y</v>
      </c>
      <c r="U407" s="44">
        <f t="shared" si="196"/>
        <v>2</v>
      </c>
      <c r="V407" s="45">
        <f t="shared" si="197"/>
        <v>200000</v>
      </c>
      <c r="W407" s="45">
        <f t="shared" si="198"/>
        <v>1000000</v>
      </c>
      <c r="X407" s="28">
        <f t="shared" si="199"/>
        <v>21666.91669314</v>
      </c>
      <c r="Y407" s="28">
        <f t="shared" si="200"/>
        <v>0</v>
      </c>
      <c r="Z407" s="45" t="str">
        <f t="shared" si="201"/>
        <v>NA</v>
      </c>
      <c r="AA407" s="29" t="str">
        <f t="shared" si="202"/>
        <v>N</v>
      </c>
      <c r="AB407" s="46">
        <f t="shared" si="203"/>
        <v>1</v>
      </c>
      <c r="AC407" s="31">
        <f t="shared" si="204"/>
        <v>20000</v>
      </c>
      <c r="AD407" s="31">
        <f t="shared" si="205"/>
        <v>65000</v>
      </c>
      <c r="AE407" s="31">
        <f t="shared" si="206"/>
        <v>20000</v>
      </c>
      <c r="AF407" s="47">
        <f t="shared" si="207"/>
        <v>2011.4206685609279</v>
      </c>
      <c r="AG407" s="31">
        <f t="shared" si="208"/>
        <v>0</v>
      </c>
      <c r="AH407" s="48">
        <f t="shared" si="209"/>
        <v>0</v>
      </c>
      <c r="AI407" s="33">
        <f t="shared" si="210"/>
        <v>0</v>
      </c>
      <c r="AJ407" s="33">
        <f t="shared" si="211"/>
        <v>0</v>
      </c>
      <c r="AK407" s="33">
        <f t="shared" si="212"/>
        <v>0</v>
      </c>
      <c r="AL407" s="33">
        <f t="shared" si="213"/>
        <v>0</v>
      </c>
      <c r="AM407" s="34">
        <f t="shared" si="214"/>
        <v>2011.4206685609279</v>
      </c>
    </row>
    <row r="408" spans="1:39" ht="15.75" customHeight="1" x14ac:dyDescent="0.3">
      <c r="A408" s="166" t="s">
        <v>1613</v>
      </c>
      <c r="B408" s="99">
        <v>23514</v>
      </c>
      <c r="C408" s="99">
        <v>62872</v>
      </c>
      <c r="D408" s="165">
        <v>44833</v>
      </c>
      <c r="E408" s="165">
        <v>45036</v>
      </c>
      <c r="F408" s="166">
        <v>2</v>
      </c>
      <c r="G408" s="178">
        <v>0.92</v>
      </c>
      <c r="H408" s="181">
        <v>0.5</v>
      </c>
      <c r="I408" s="180">
        <v>4.87E-2</v>
      </c>
      <c r="J408" s="21">
        <f t="shared" si="185"/>
        <v>1.08</v>
      </c>
      <c r="K408" s="21" t="str">
        <f t="shared" si="186"/>
        <v>Y</v>
      </c>
      <c r="L408" s="37" t="str">
        <f t="shared" si="187"/>
        <v>NA</v>
      </c>
      <c r="M408" s="8" t="str">
        <f t="shared" si="188"/>
        <v>Y</v>
      </c>
      <c r="N408" s="42">
        <f t="shared" si="189"/>
        <v>3</v>
      </c>
      <c r="O408" s="43">
        <f t="shared" si="190"/>
        <v>200000</v>
      </c>
      <c r="P408" s="43" t="str">
        <f t="shared" si="191"/>
        <v>NA</v>
      </c>
      <c r="Q408" s="24">
        <f t="shared" si="192"/>
        <v>24659.131799999999</v>
      </c>
      <c r="R408" s="43">
        <f t="shared" si="193"/>
        <v>0</v>
      </c>
      <c r="S408" s="24">
        <f t="shared" si="194"/>
        <v>1000000</v>
      </c>
      <c r="T408" s="25" t="str">
        <f t="shared" si="195"/>
        <v>Y</v>
      </c>
      <c r="U408" s="44">
        <f t="shared" si="196"/>
        <v>2</v>
      </c>
      <c r="V408" s="45">
        <f t="shared" si="197"/>
        <v>200000</v>
      </c>
      <c r="W408" s="45">
        <f t="shared" si="198"/>
        <v>1000000</v>
      </c>
      <c r="X408" s="28">
        <f t="shared" si="199"/>
        <v>25860.031518659998</v>
      </c>
      <c r="Y408" s="28">
        <f t="shared" si="200"/>
        <v>0</v>
      </c>
      <c r="Z408" s="45" t="str">
        <f t="shared" si="201"/>
        <v>NA</v>
      </c>
      <c r="AA408" s="29" t="str">
        <f t="shared" si="202"/>
        <v>N</v>
      </c>
      <c r="AB408" s="46">
        <f t="shared" si="203"/>
        <v>1</v>
      </c>
      <c r="AC408" s="31">
        <f t="shared" si="204"/>
        <v>20000</v>
      </c>
      <c r="AD408" s="31">
        <f t="shared" si="205"/>
        <v>65000</v>
      </c>
      <c r="AE408" s="31">
        <f t="shared" si="206"/>
        <v>20000</v>
      </c>
      <c r="AF408" s="47">
        <f t="shared" si="207"/>
        <v>7119.4150536187408</v>
      </c>
      <c r="AG408" s="31">
        <f t="shared" si="208"/>
        <v>0</v>
      </c>
      <c r="AH408" s="48">
        <f t="shared" si="209"/>
        <v>0</v>
      </c>
      <c r="AI408" s="33">
        <f t="shared" si="210"/>
        <v>0</v>
      </c>
      <c r="AJ408" s="33">
        <f t="shared" si="211"/>
        <v>0</v>
      </c>
      <c r="AK408" s="33">
        <f t="shared" si="212"/>
        <v>0</v>
      </c>
      <c r="AL408" s="33">
        <f t="shared" si="213"/>
        <v>0</v>
      </c>
      <c r="AM408" s="34">
        <f t="shared" si="214"/>
        <v>7119.4150536187408</v>
      </c>
    </row>
    <row r="409" spans="1:39" ht="15.75" customHeight="1" x14ac:dyDescent="0.3">
      <c r="A409" s="166" t="s">
        <v>1614</v>
      </c>
      <c r="B409" s="99">
        <v>23295</v>
      </c>
      <c r="C409" s="99">
        <v>40447</v>
      </c>
      <c r="D409" s="165">
        <v>46181</v>
      </c>
      <c r="E409" s="165">
        <v>46540</v>
      </c>
      <c r="F409" s="166">
        <v>2</v>
      </c>
      <c r="G409" s="178">
        <v>1.06</v>
      </c>
      <c r="H409" s="181">
        <v>1</v>
      </c>
      <c r="I409" s="180">
        <v>7.46E-2</v>
      </c>
      <c r="J409" s="21">
        <f t="shared" si="185"/>
        <v>0.94</v>
      </c>
      <c r="K409" s="21" t="str">
        <f t="shared" si="186"/>
        <v>Y</v>
      </c>
      <c r="L409" s="37" t="str">
        <f t="shared" si="187"/>
        <v>NA</v>
      </c>
      <c r="M409" s="8" t="str">
        <f t="shared" si="188"/>
        <v>Y</v>
      </c>
      <c r="N409" s="42">
        <f t="shared" si="189"/>
        <v>1</v>
      </c>
      <c r="O409" s="43">
        <f t="shared" si="190"/>
        <v>200000</v>
      </c>
      <c r="P409" s="43" t="str">
        <f t="shared" si="191"/>
        <v>NA</v>
      </c>
      <c r="Q409" s="24">
        <f t="shared" si="192"/>
        <v>25032.807000000001</v>
      </c>
      <c r="R409" s="43">
        <f t="shared" si="193"/>
        <v>0</v>
      </c>
      <c r="S409" s="24">
        <f t="shared" si="194"/>
        <v>1000000</v>
      </c>
      <c r="T409" s="25" t="str">
        <f t="shared" si="195"/>
        <v>N</v>
      </c>
      <c r="U409" s="44">
        <f t="shared" si="196"/>
        <v>0</v>
      </c>
      <c r="V409" s="45">
        <f t="shared" si="197"/>
        <v>0</v>
      </c>
      <c r="W409" s="45">
        <f t="shared" si="198"/>
        <v>0</v>
      </c>
      <c r="X409" s="28">
        <f t="shared" si="199"/>
        <v>0</v>
      </c>
      <c r="Y409" s="28">
        <f t="shared" si="200"/>
        <v>0</v>
      </c>
      <c r="Z409" s="45">
        <f t="shared" si="201"/>
        <v>0</v>
      </c>
      <c r="AA409" s="29" t="str">
        <f t="shared" si="202"/>
        <v>N</v>
      </c>
      <c r="AB409" s="46">
        <f t="shared" si="203"/>
        <v>0</v>
      </c>
      <c r="AC409" s="31">
        <f t="shared" si="204"/>
        <v>0</v>
      </c>
      <c r="AD409" s="31">
        <f t="shared" si="205"/>
        <v>0</v>
      </c>
      <c r="AE409" s="31">
        <f t="shared" si="206"/>
        <v>0</v>
      </c>
      <c r="AF409" s="47">
        <f t="shared" si="207"/>
        <v>0</v>
      </c>
      <c r="AG409" s="31">
        <f t="shared" si="208"/>
        <v>0</v>
      </c>
      <c r="AH409" s="48">
        <f t="shared" si="209"/>
        <v>0</v>
      </c>
      <c r="AI409" s="33">
        <f t="shared" si="210"/>
        <v>0</v>
      </c>
      <c r="AJ409" s="33">
        <f t="shared" si="211"/>
        <v>0</v>
      </c>
      <c r="AK409" s="33">
        <f t="shared" si="212"/>
        <v>0</v>
      </c>
      <c r="AL409" s="33">
        <f t="shared" si="213"/>
        <v>0</v>
      </c>
      <c r="AM409" s="34">
        <f t="shared" si="214"/>
        <v>0</v>
      </c>
    </row>
    <row r="410" spans="1:39" ht="15.75" customHeight="1" x14ac:dyDescent="0.3">
      <c r="A410" s="166" t="s">
        <v>1615</v>
      </c>
      <c r="B410" s="99">
        <v>21110</v>
      </c>
      <c r="C410" s="99">
        <v>73136</v>
      </c>
      <c r="D410" s="165">
        <v>45711</v>
      </c>
      <c r="E410" s="165">
        <v>45910</v>
      </c>
      <c r="F410" s="166">
        <v>4</v>
      </c>
      <c r="G410" s="178">
        <v>0.3</v>
      </c>
      <c r="H410" s="181">
        <v>0.5</v>
      </c>
      <c r="I410" s="180">
        <v>5.3499999999999999E-2</v>
      </c>
      <c r="J410" s="21">
        <f t="shared" si="185"/>
        <v>3.7</v>
      </c>
      <c r="K410" s="21" t="str">
        <f t="shared" si="186"/>
        <v>Y</v>
      </c>
      <c r="L410" s="37" t="str">
        <f t="shared" si="187"/>
        <v>NA</v>
      </c>
      <c r="M410" s="8" t="str">
        <f t="shared" si="188"/>
        <v>Y</v>
      </c>
      <c r="N410" s="42">
        <f t="shared" si="189"/>
        <v>8</v>
      </c>
      <c r="O410" s="43">
        <f t="shared" si="190"/>
        <v>200000</v>
      </c>
      <c r="P410" s="43" t="str">
        <f t="shared" si="191"/>
        <v>NA</v>
      </c>
      <c r="Q410" s="24">
        <f t="shared" si="192"/>
        <v>22239.385000000002</v>
      </c>
      <c r="R410" s="43">
        <f t="shared" si="193"/>
        <v>0</v>
      </c>
      <c r="S410" s="24">
        <f t="shared" si="194"/>
        <v>1000000</v>
      </c>
      <c r="T410" s="25" t="str">
        <f t="shared" si="195"/>
        <v>Y</v>
      </c>
      <c r="U410" s="44">
        <f t="shared" si="196"/>
        <v>7</v>
      </c>
      <c r="V410" s="45">
        <f t="shared" si="197"/>
        <v>200000</v>
      </c>
      <c r="W410" s="45">
        <f t="shared" si="198"/>
        <v>1000000</v>
      </c>
      <c r="X410" s="28">
        <f t="shared" si="199"/>
        <v>23429.192097500003</v>
      </c>
      <c r="Y410" s="28">
        <f t="shared" si="200"/>
        <v>0</v>
      </c>
      <c r="Z410" s="45" t="str">
        <f t="shared" si="201"/>
        <v>NA</v>
      </c>
      <c r="AA410" s="29" t="str">
        <f t="shared" si="202"/>
        <v>Y</v>
      </c>
      <c r="AB410" s="46">
        <f t="shared" si="203"/>
        <v>6</v>
      </c>
      <c r="AC410" s="31">
        <f t="shared" si="204"/>
        <v>200000</v>
      </c>
      <c r="AD410" s="31">
        <f t="shared" si="205"/>
        <v>1000000</v>
      </c>
      <c r="AE410" s="31">
        <f t="shared" si="206"/>
        <v>24682.653874716256</v>
      </c>
      <c r="AF410" s="47">
        <f t="shared" si="207"/>
        <v>0</v>
      </c>
      <c r="AG410" s="31" t="str">
        <f t="shared" si="208"/>
        <v>NA</v>
      </c>
      <c r="AH410" s="48">
        <f t="shared" si="209"/>
        <v>5</v>
      </c>
      <c r="AI410" s="33">
        <f t="shared" si="210"/>
        <v>20000</v>
      </c>
      <c r="AJ410" s="33">
        <f t="shared" si="211"/>
        <v>65000</v>
      </c>
      <c r="AK410" s="33">
        <f t="shared" si="212"/>
        <v>20000</v>
      </c>
      <c r="AL410" s="33">
        <f t="shared" si="213"/>
        <v>6003.1758570135789</v>
      </c>
      <c r="AM410" s="34">
        <f t="shared" si="214"/>
        <v>6003.1758570135789</v>
      </c>
    </row>
    <row r="411" spans="1:39" ht="15.75" customHeight="1" x14ac:dyDescent="0.3">
      <c r="A411" s="166" t="s">
        <v>1616</v>
      </c>
      <c r="B411" s="99">
        <v>12700</v>
      </c>
      <c r="C411" s="99">
        <v>33032</v>
      </c>
      <c r="D411" s="165">
        <v>45264</v>
      </c>
      <c r="E411" s="165">
        <v>45521</v>
      </c>
      <c r="F411" s="166">
        <v>4</v>
      </c>
      <c r="G411" s="178">
        <v>0.44</v>
      </c>
      <c r="H411" s="181">
        <v>1</v>
      </c>
      <c r="I411" s="180">
        <v>4.6300000000000001E-2</v>
      </c>
      <c r="J411" s="21">
        <f t="shared" si="185"/>
        <v>3.56</v>
      </c>
      <c r="K411" s="21" t="str">
        <f t="shared" si="186"/>
        <v>Y</v>
      </c>
      <c r="L411" s="37" t="str">
        <f t="shared" si="187"/>
        <v>NA</v>
      </c>
      <c r="M411" s="8" t="str">
        <f t="shared" si="188"/>
        <v>Y</v>
      </c>
      <c r="N411" s="42">
        <f t="shared" si="189"/>
        <v>4</v>
      </c>
      <c r="O411" s="43">
        <f t="shared" si="190"/>
        <v>200000</v>
      </c>
      <c r="P411" s="43" t="str">
        <f t="shared" si="191"/>
        <v>NA</v>
      </c>
      <c r="Q411" s="24">
        <f t="shared" si="192"/>
        <v>13288.01</v>
      </c>
      <c r="R411" s="43">
        <f t="shared" si="193"/>
        <v>0</v>
      </c>
      <c r="S411" s="24">
        <f t="shared" si="194"/>
        <v>1000000</v>
      </c>
      <c r="T411" s="25" t="str">
        <f t="shared" si="195"/>
        <v>Y</v>
      </c>
      <c r="U411" s="44">
        <f t="shared" si="196"/>
        <v>3</v>
      </c>
      <c r="V411" s="45">
        <f t="shared" si="197"/>
        <v>200000</v>
      </c>
      <c r="W411" s="45">
        <f t="shared" si="198"/>
        <v>1000000</v>
      </c>
      <c r="X411" s="28">
        <f t="shared" si="199"/>
        <v>13903.244863</v>
      </c>
      <c r="Y411" s="28">
        <f t="shared" si="200"/>
        <v>0</v>
      </c>
      <c r="Z411" s="45" t="str">
        <f t="shared" si="201"/>
        <v>NA</v>
      </c>
      <c r="AA411" s="29" t="str">
        <f t="shared" si="202"/>
        <v>Y</v>
      </c>
      <c r="AB411" s="46">
        <f t="shared" si="203"/>
        <v>2</v>
      </c>
      <c r="AC411" s="31">
        <f t="shared" si="204"/>
        <v>200000</v>
      </c>
      <c r="AD411" s="31">
        <f t="shared" si="205"/>
        <v>1000000</v>
      </c>
      <c r="AE411" s="31">
        <f t="shared" si="206"/>
        <v>14546.9651001569</v>
      </c>
      <c r="AF411" s="47">
        <f t="shared" si="207"/>
        <v>0</v>
      </c>
      <c r="AG411" s="31" t="str">
        <f t="shared" si="208"/>
        <v>NA</v>
      </c>
      <c r="AH411" s="48">
        <f t="shared" si="209"/>
        <v>1</v>
      </c>
      <c r="AI411" s="33">
        <f t="shared" si="210"/>
        <v>20000</v>
      </c>
      <c r="AJ411" s="33">
        <f t="shared" si="211"/>
        <v>65000</v>
      </c>
      <c r="AK411" s="33">
        <f t="shared" si="212"/>
        <v>15220.489584294164</v>
      </c>
      <c r="AL411" s="33">
        <f t="shared" si="213"/>
        <v>0</v>
      </c>
      <c r="AM411" s="34">
        <f t="shared" si="214"/>
        <v>0</v>
      </c>
    </row>
    <row r="412" spans="1:39" ht="15.75" customHeight="1" x14ac:dyDescent="0.3">
      <c r="A412" s="166" t="s">
        <v>1617</v>
      </c>
      <c r="B412" s="99">
        <v>5582</v>
      </c>
      <c r="C412" s="99">
        <v>29035</v>
      </c>
      <c r="D412" s="165">
        <v>45378</v>
      </c>
      <c r="E412" s="165">
        <v>45619</v>
      </c>
      <c r="F412" s="166">
        <v>2</v>
      </c>
      <c r="G412" s="178">
        <v>1.1599999999999999</v>
      </c>
      <c r="H412" s="181">
        <v>0.25</v>
      </c>
      <c r="I412" s="180">
        <v>7.2800000000000004E-2</v>
      </c>
      <c r="J412" s="21">
        <f t="shared" si="185"/>
        <v>0.84000000000000008</v>
      </c>
      <c r="K412" s="21" t="str">
        <f t="shared" si="186"/>
        <v>Y</v>
      </c>
      <c r="L412" s="37" t="str">
        <f t="shared" si="187"/>
        <v>NA</v>
      </c>
      <c r="M412" s="8" t="str">
        <f t="shared" si="188"/>
        <v>Y</v>
      </c>
      <c r="N412" s="42">
        <f t="shared" si="189"/>
        <v>4</v>
      </c>
      <c r="O412" s="43">
        <f t="shared" si="190"/>
        <v>200000</v>
      </c>
      <c r="P412" s="43" t="str">
        <f t="shared" si="191"/>
        <v>NA</v>
      </c>
      <c r="Q412" s="24">
        <f t="shared" si="192"/>
        <v>5988.3696</v>
      </c>
      <c r="R412" s="43">
        <f t="shared" si="193"/>
        <v>0</v>
      </c>
      <c r="S412" s="24">
        <f t="shared" si="194"/>
        <v>1000000</v>
      </c>
      <c r="T412" s="25" t="str">
        <f t="shared" si="195"/>
        <v>N</v>
      </c>
      <c r="U412" s="44">
        <f t="shared" si="196"/>
        <v>3</v>
      </c>
      <c r="V412" s="45">
        <f t="shared" si="197"/>
        <v>20000</v>
      </c>
      <c r="W412" s="45">
        <f t="shared" si="198"/>
        <v>65000</v>
      </c>
      <c r="X412" s="28">
        <f t="shared" si="199"/>
        <v>6424.3229068800001</v>
      </c>
      <c r="Y412" s="28">
        <f t="shared" si="200"/>
        <v>0</v>
      </c>
      <c r="Z412" s="45">
        <f t="shared" si="201"/>
        <v>23552.307493120003</v>
      </c>
      <c r="AA412" s="29" t="str">
        <f t="shared" si="202"/>
        <v>N</v>
      </c>
      <c r="AB412" s="46">
        <f t="shared" si="203"/>
        <v>2</v>
      </c>
      <c r="AC412" s="31">
        <f t="shared" si="204"/>
        <v>20000</v>
      </c>
      <c r="AD412" s="31">
        <f t="shared" si="205"/>
        <v>65000</v>
      </c>
      <c r="AE412" s="31">
        <f t="shared" si="206"/>
        <v>6892.0136145008637</v>
      </c>
      <c r="AF412" s="47">
        <f t="shared" si="207"/>
        <v>0</v>
      </c>
      <c r="AG412" s="31">
        <f t="shared" si="208"/>
        <v>16660.293878619137</v>
      </c>
      <c r="AH412" s="48">
        <f t="shared" si="209"/>
        <v>1</v>
      </c>
      <c r="AI412" s="33">
        <f t="shared" si="210"/>
        <v>20000</v>
      </c>
      <c r="AJ412" s="33">
        <f t="shared" si="211"/>
        <v>65000</v>
      </c>
      <c r="AK412" s="33">
        <f t="shared" si="212"/>
        <v>7393.752205636526</v>
      </c>
      <c r="AL412" s="33">
        <f t="shared" si="213"/>
        <v>0</v>
      </c>
      <c r="AM412" s="34">
        <f t="shared" si="214"/>
        <v>0</v>
      </c>
    </row>
    <row r="413" spans="1:39" ht="15.75" customHeight="1" x14ac:dyDescent="0.3">
      <c r="A413" s="166" t="s">
        <v>1618</v>
      </c>
      <c r="B413" s="99">
        <v>14981</v>
      </c>
      <c r="C413" s="99">
        <v>91609</v>
      </c>
      <c r="D413" s="165">
        <v>45053</v>
      </c>
      <c r="E413" s="165">
        <v>45188</v>
      </c>
      <c r="F413" s="166">
        <v>4</v>
      </c>
      <c r="G413" s="178">
        <v>3.81</v>
      </c>
      <c r="H413" s="181">
        <v>0.75</v>
      </c>
      <c r="I413" s="180">
        <v>7.2800000000000004E-2</v>
      </c>
      <c r="J413" s="21">
        <f t="shared" si="185"/>
        <v>0.18999999999999995</v>
      </c>
      <c r="K413" s="21" t="str">
        <f t="shared" si="186"/>
        <v>Y</v>
      </c>
      <c r="L413" s="37" t="str">
        <f t="shared" si="187"/>
        <v>NA</v>
      </c>
      <c r="M413" s="8" t="str">
        <f t="shared" si="188"/>
        <v>Y</v>
      </c>
      <c r="N413" s="42">
        <f t="shared" si="189"/>
        <v>1</v>
      </c>
      <c r="O413" s="43">
        <f t="shared" si="190"/>
        <v>200000</v>
      </c>
      <c r="P413" s="43" t="str">
        <f t="shared" si="191"/>
        <v>NA</v>
      </c>
      <c r="Q413" s="24">
        <f t="shared" si="192"/>
        <v>16071.6168</v>
      </c>
      <c r="R413" s="43">
        <f t="shared" si="193"/>
        <v>0</v>
      </c>
      <c r="S413" s="24">
        <f t="shared" si="194"/>
        <v>1000000</v>
      </c>
      <c r="T413" s="25" t="str">
        <f t="shared" si="195"/>
        <v>N</v>
      </c>
      <c r="U413" s="44">
        <f t="shared" si="196"/>
        <v>0</v>
      </c>
      <c r="V413" s="45">
        <f t="shared" si="197"/>
        <v>0</v>
      </c>
      <c r="W413" s="45">
        <f t="shared" si="198"/>
        <v>0</v>
      </c>
      <c r="X413" s="28">
        <f t="shared" si="199"/>
        <v>0</v>
      </c>
      <c r="Y413" s="28">
        <f t="shared" si="200"/>
        <v>0</v>
      </c>
      <c r="Z413" s="45">
        <f t="shared" si="201"/>
        <v>0</v>
      </c>
      <c r="AA413" s="29" t="str">
        <f t="shared" si="202"/>
        <v>N</v>
      </c>
      <c r="AB413" s="46">
        <f t="shared" si="203"/>
        <v>0</v>
      </c>
      <c r="AC413" s="31">
        <f t="shared" si="204"/>
        <v>0</v>
      </c>
      <c r="AD413" s="31">
        <f t="shared" si="205"/>
        <v>0</v>
      </c>
      <c r="AE413" s="31">
        <f t="shared" si="206"/>
        <v>0</v>
      </c>
      <c r="AF413" s="47">
        <f t="shared" si="207"/>
        <v>0</v>
      </c>
      <c r="AG413" s="31">
        <f t="shared" si="208"/>
        <v>0</v>
      </c>
      <c r="AH413" s="48">
        <f t="shared" si="209"/>
        <v>0</v>
      </c>
      <c r="AI413" s="33">
        <f t="shared" si="210"/>
        <v>0</v>
      </c>
      <c r="AJ413" s="33">
        <f t="shared" si="211"/>
        <v>0</v>
      </c>
      <c r="AK413" s="33">
        <f t="shared" si="212"/>
        <v>0</v>
      </c>
      <c r="AL413" s="33">
        <f t="shared" si="213"/>
        <v>0</v>
      </c>
      <c r="AM413" s="34">
        <f t="shared" si="214"/>
        <v>0</v>
      </c>
    </row>
    <row r="414" spans="1:39" ht="15.75" customHeight="1" x14ac:dyDescent="0.3">
      <c r="A414" s="166" t="s">
        <v>1619</v>
      </c>
      <c r="B414" s="99">
        <v>15878</v>
      </c>
      <c r="C414" s="99">
        <v>99298</v>
      </c>
      <c r="D414" s="165">
        <v>44633</v>
      </c>
      <c r="E414" s="165">
        <v>44980</v>
      </c>
      <c r="F414" s="166">
        <v>4</v>
      </c>
      <c r="G414" s="178">
        <v>2.89</v>
      </c>
      <c r="H414" s="181">
        <v>0.75</v>
      </c>
      <c r="I414" s="180">
        <v>6.5100000000000005E-2</v>
      </c>
      <c r="J414" s="21">
        <f t="shared" si="185"/>
        <v>1.1099999999999999</v>
      </c>
      <c r="K414" s="21" t="str">
        <f t="shared" si="186"/>
        <v>Y</v>
      </c>
      <c r="L414" s="37" t="str">
        <f t="shared" si="187"/>
        <v>NA</v>
      </c>
      <c r="M414" s="8" t="str">
        <f t="shared" si="188"/>
        <v>Y</v>
      </c>
      <c r="N414" s="42">
        <f t="shared" si="189"/>
        <v>2</v>
      </c>
      <c r="O414" s="43">
        <f t="shared" si="190"/>
        <v>200000</v>
      </c>
      <c r="P414" s="43" t="str">
        <f t="shared" si="191"/>
        <v>NA</v>
      </c>
      <c r="Q414" s="24">
        <f t="shared" si="192"/>
        <v>16911.657799999997</v>
      </c>
      <c r="R414" s="43">
        <f t="shared" si="193"/>
        <v>0</v>
      </c>
      <c r="S414" s="24">
        <f t="shared" si="194"/>
        <v>1000000</v>
      </c>
      <c r="T414" s="25" t="str">
        <f t="shared" si="195"/>
        <v>Y</v>
      </c>
      <c r="U414" s="44">
        <f t="shared" si="196"/>
        <v>1</v>
      </c>
      <c r="V414" s="45">
        <f t="shared" si="197"/>
        <v>200000</v>
      </c>
      <c r="W414" s="45">
        <f t="shared" si="198"/>
        <v>1000000</v>
      </c>
      <c r="X414" s="28">
        <f t="shared" si="199"/>
        <v>18012.606722779998</v>
      </c>
      <c r="Y414" s="28">
        <f t="shared" si="200"/>
        <v>0</v>
      </c>
      <c r="Z414" s="45" t="str">
        <f t="shared" si="201"/>
        <v>NA</v>
      </c>
      <c r="AA414" s="29" t="str">
        <f t="shared" si="202"/>
        <v>N</v>
      </c>
      <c r="AB414" s="46">
        <f t="shared" si="203"/>
        <v>0</v>
      </c>
      <c r="AC414" s="31">
        <f t="shared" si="204"/>
        <v>0</v>
      </c>
      <c r="AD414" s="31">
        <f t="shared" si="205"/>
        <v>0</v>
      </c>
      <c r="AE414" s="31">
        <f t="shared" si="206"/>
        <v>0</v>
      </c>
      <c r="AF414" s="47">
        <f t="shared" si="207"/>
        <v>0</v>
      </c>
      <c r="AG414" s="31">
        <f t="shared" si="208"/>
        <v>0</v>
      </c>
      <c r="AH414" s="48">
        <f t="shared" si="209"/>
        <v>0</v>
      </c>
      <c r="AI414" s="33">
        <f t="shared" si="210"/>
        <v>0</v>
      </c>
      <c r="AJ414" s="33">
        <f t="shared" si="211"/>
        <v>0</v>
      </c>
      <c r="AK414" s="33">
        <f t="shared" si="212"/>
        <v>0</v>
      </c>
      <c r="AL414" s="33">
        <f t="shared" si="213"/>
        <v>0</v>
      </c>
      <c r="AM414" s="34">
        <f t="shared" si="214"/>
        <v>0</v>
      </c>
    </row>
    <row r="415" spans="1:39" ht="15.75" customHeight="1" x14ac:dyDescent="0.3">
      <c r="A415" s="166" t="s">
        <v>1620</v>
      </c>
      <c r="B415" s="99">
        <v>12266</v>
      </c>
      <c r="C415" s="99">
        <v>22553</v>
      </c>
      <c r="D415" s="165">
        <v>45505</v>
      </c>
      <c r="E415" s="165">
        <v>45716</v>
      </c>
      <c r="F415" s="166">
        <v>4</v>
      </c>
      <c r="G415" s="178">
        <v>2.2400000000000002</v>
      </c>
      <c r="H415" s="181">
        <v>0.75</v>
      </c>
      <c r="I415" s="180">
        <v>6.4100000000000004E-2</v>
      </c>
      <c r="J415" s="21">
        <f t="shared" si="185"/>
        <v>1.7599999999999998</v>
      </c>
      <c r="K415" s="21" t="str">
        <f t="shared" si="186"/>
        <v>Y</v>
      </c>
      <c r="L415" s="37" t="str">
        <f t="shared" si="187"/>
        <v>NA</v>
      </c>
      <c r="M415" s="8" t="str">
        <f t="shared" si="188"/>
        <v>Y</v>
      </c>
      <c r="N415" s="42">
        <f t="shared" si="189"/>
        <v>3</v>
      </c>
      <c r="O415" s="43">
        <f t="shared" si="190"/>
        <v>200000</v>
      </c>
      <c r="P415" s="43" t="str">
        <f t="shared" si="191"/>
        <v>NA</v>
      </c>
      <c r="Q415" s="24">
        <f t="shared" si="192"/>
        <v>13052.250600000001</v>
      </c>
      <c r="R415" s="43">
        <f t="shared" si="193"/>
        <v>0</v>
      </c>
      <c r="S415" s="24">
        <f t="shared" si="194"/>
        <v>1000000</v>
      </c>
      <c r="T415" s="25" t="str">
        <f t="shared" si="195"/>
        <v>Y</v>
      </c>
      <c r="U415" s="44">
        <f t="shared" si="196"/>
        <v>2</v>
      </c>
      <c r="V415" s="45">
        <f t="shared" si="197"/>
        <v>200000</v>
      </c>
      <c r="W415" s="45">
        <f t="shared" si="198"/>
        <v>1000000</v>
      </c>
      <c r="X415" s="28">
        <f t="shared" si="199"/>
        <v>13888.899863460001</v>
      </c>
      <c r="Y415" s="28">
        <f t="shared" si="200"/>
        <v>0</v>
      </c>
      <c r="Z415" s="45" t="str">
        <f t="shared" si="201"/>
        <v>NA</v>
      </c>
      <c r="AA415" s="29" t="str">
        <f t="shared" si="202"/>
        <v>N</v>
      </c>
      <c r="AB415" s="46">
        <f t="shared" si="203"/>
        <v>1</v>
      </c>
      <c r="AC415" s="31">
        <f t="shared" si="204"/>
        <v>20000</v>
      </c>
      <c r="AD415" s="31">
        <f t="shared" si="205"/>
        <v>65000</v>
      </c>
      <c r="AE415" s="31">
        <f t="shared" si="206"/>
        <v>14779.178344707789</v>
      </c>
      <c r="AF415" s="47">
        <f t="shared" si="207"/>
        <v>0</v>
      </c>
      <c r="AG415" s="31">
        <f t="shared" si="208"/>
        <v>726.67119183221075</v>
      </c>
      <c r="AH415" s="48">
        <f t="shared" si="209"/>
        <v>0</v>
      </c>
      <c r="AI415" s="33">
        <f t="shared" si="210"/>
        <v>0</v>
      </c>
      <c r="AJ415" s="33">
        <f t="shared" si="211"/>
        <v>0</v>
      </c>
      <c r="AK415" s="33">
        <f t="shared" si="212"/>
        <v>0</v>
      </c>
      <c r="AL415" s="33">
        <f t="shared" si="213"/>
        <v>0</v>
      </c>
      <c r="AM415" s="34">
        <f t="shared" si="214"/>
        <v>0</v>
      </c>
    </row>
    <row r="416" spans="1:39" ht="15.75" customHeight="1" x14ac:dyDescent="0.3">
      <c r="A416" s="166" t="s">
        <v>1621</v>
      </c>
      <c r="B416" s="99">
        <v>21135</v>
      </c>
      <c r="C416" s="99">
        <v>49543</v>
      </c>
      <c r="D416" s="165">
        <v>44521</v>
      </c>
      <c r="E416" s="165">
        <v>44760</v>
      </c>
      <c r="F416" s="166">
        <v>2</v>
      </c>
      <c r="G416" s="178">
        <v>0.57999999999999996</v>
      </c>
      <c r="H416" s="181">
        <v>0.5</v>
      </c>
      <c r="I416" s="180">
        <v>2.81E-2</v>
      </c>
      <c r="J416" s="21">
        <f t="shared" si="185"/>
        <v>1.42</v>
      </c>
      <c r="K416" s="21" t="str">
        <f t="shared" si="186"/>
        <v>Y</v>
      </c>
      <c r="L416" s="37" t="str">
        <f t="shared" si="187"/>
        <v>NA</v>
      </c>
      <c r="M416" s="8" t="str">
        <f t="shared" si="188"/>
        <v>Y</v>
      </c>
      <c r="N416" s="42">
        <f t="shared" si="189"/>
        <v>3</v>
      </c>
      <c r="O416" s="43">
        <f t="shared" si="190"/>
        <v>200000</v>
      </c>
      <c r="P416" s="43" t="str">
        <f t="shared" si="191"/>
        <v>NA</v>
      </c>
      <c r="Q416" s="24">
        <f t="shared" si="192"/>
        <v>21728.893500000002</v>
      </c>
      <c r="R416" s="43">
        <f t="shared" si="193"/>
        <v>0</v>
      </c>
      <c r="S416" s="24">
        <f t="shared" si="194"/>
        <v>1000000</v>
      </c>
      <c r="T416" s="25" t="str">
        <f t="shared" si="195"/>
        <v>Y</v>
      </c>
      <c r="U416" s="44">
        <f t="shared" si="196"/>
        <v>2</v>
      </c>
      <c r="V416" s="45">
        <f t="shared" si="197"/>
        <v>200000</v>
      </c>
      <c r="W416" s="45">
        <f t="shared" si="198"/>
        <v>1000000</v>
      </c>
      <c r="X416" s="28">
        <f t="shared" si="199"/>
        <v>22339.475407350001</v>
      </c>
      <c r="Y416" s="28">
        <f t="shared" si="200"/>
        <v>0</v>
      </c>
      <c r="Z416" s="45" t="str">
        <f t="shared" si="201"/>
        <v>NA</v>
      </c>
      <c r="AA416" s="29" t="str">
        <f t="shared" si="202"/>
        <v>N</v>
      </c>
      <c r="AB416" s="46">
        <f t="shared" si="203"/>
        <v>1</v>
      </c>
      <c r="AC416" s="31">
        <f t="shared" si="204"/>
        <v>20000</v>
      </c>
      <c r="AD416" s="31">
        <f t="shared" si="205"/>
        <v>65000</v>
      </c>
      <c r="AE416" s="31">
        <f t="shared" si="206"/>
        <v>20000</v>
      </c>
      <c r="AF416" s="47">
        <f t="shared" si="207"/>
        <v>2967.2146662965351</v>
      </c>
      <c r="AG416" s="31">
        <f t="shared" si="208"/>
        <v>0</v>
      </c>
      <c r="AH416" s="48">
        <f t="shared" si="209"/>
        <v>0</v>
      </c>
      <c r="AI416" s="33">
        <f t="shared" si="210"/>
        <v>0</v>
      </c>
      <c r="AJ416" s="33">
        <f t="shared" si="211"/>
        <v>0</v>
      </c>
      <c r="AK416" s="33">
        <f t="shared" si="212"/>
        <v>0</v>
      </c>
      <c r="AL416" s="33">
        <f t="shared" si="213"/>
        <v>0</v>
      </c>
      <c r="AM416" s="34">
        <f t="shared" si="214"/>
        <v>2967.2146662965351</v>
      </c>
    </row>
    <row r="417" spans="1:39" ht="15.75" customHeight="1" x14ac:dyDescent="0.3">
      <c r="A417" s="166" t="s">
        <v>1622</v>
      </c>
      <c r="B417" s="99">
        <v>19976</v>
      </c>
      <c r="C417" s="99">
        <v>54955</v>
      </c>
      <c r="D417" s="165">
        <v>44737</v>
      </c>
      <c r="E417" s="165">
        <v>44940</v>
      </c>
      <c r="F417" s="166">
        <v>2</v>
      </c>
      <c r="G417" s="178">
        <v>1.54</v>
      </c>
      <c r="H417" s="181">
        <v>0.25</v>
      </c>
      <c r="I417" s="180">
        <v>7.9899999999999999E-2</v>
      </c>
      <c r="J417" s="21">
        <f t="shared" si="185"/>
        <v>0.45999999999999996</v>
      </c>
      <c r="K417" s="21" t="str">
        <f t="shared" si="186"/>
        <v>Y</v>
      </c>
      <c r="L417" s="37" t="str">
        <f t="shared" si="187"/>
        <v>NA</v>
      </c>
      <c r="M417" s="8" t="str">
        <f t="shared" si="188"/>
        <v>Y</v>
      </c>
      <c r="N417" s="42">
        <f t="shared" si="189"/>
        <v>2</v>
      </c>
      <c r="O417" s="43">
        <f t="shared" si="190"/>
        <v>200000</v>
      </c>
      <c r="P417" s="43" t="str">
        <f t="shared" si="191"/>
        <v>NA</v>
      </c>
      <c r="Q417" s="24">
        <f t="shared" si="192"/>
        <v>21572.082400000003</v>
      </c>
      <c r="R417" s="43">
        <f t="shared" si="193"/>
        <v>0</v>
      </c>
      <c r="S417" s="24">
        <f t="shared" si="194"/>
        <v>1000000</v>
      </c>
      <c r="T417" s="25" t="str">
        <f t="shared" si="195"/>
        <v>N</v>
      </c>
      <c r="U417" s="44">
        <f t="shared" si="196"/>
        <v>1</v>
      </c>
      <c r="V417" s="45">
        <f t="shared" si="197"/>
        <v>20000</v>
      </c>
      <c r="W417" s="45">
        <f t="shared" si="198"/>
        <v>65000</v>
      </c>
      <c r="X417" s="28">
        <f t="shared" si="199"/>
        <v>10045</v>
      </c>
      <c r="Y417" s="28">
        <f t="shared" si="200"/>
        <v>13250.691783760005</v>
      </c>
      <c r="Z417" s="45">
        <f t="shared" si="201"/>
        <v>0</v>
      </c>
      <c r="AA417" s="29" t="str">
        <f t="shared" si="202"/>
        <v>N</v>
      </c>
      <c r="AB417" s="46">
        <f t="shared" si="203"/>
        <v>0</v>
      </c>
      <c r="AC417" s="31">
        <f t="shared" si="204"/>
        <v>0</v>
      </c>
      <c r="AD417" s="31">
        <f t="shared" si="205"/>
        <v>0</v>
      </c>
      <c r="AE417" s="31">
        <f t="shared" si="206"/>
        <v>0</v>
      </c>
      <c r="AF417" s="47">
        <f t="shared" si="207"/>
        <v>0</v>
      </c>
      <c r="AG417" s="31">
        <f t="shared" si="208"/>
        <v>0</v>
      </c>
      <c r="AH417" s="48">
        <f t="shared" si="209"/>
        <v>0</v>
      </c>
      <c r="AI417" s="33">
        <f t="shared" si="210"/>
        <v>0</v>
      </c>
      <c r="AJ417" s="33">
        <f t="shared" si="211"/>
        <v>0</v>
      </c>
      <c r="AK417" s="33">
        <f t="shared" si="212"/>
        <v>0</v>
      </c>
      <c r="AL417" s="33">
        <f t="shared" si="213"/>
        <v>0</v>
      </c>
      <c r="AM417" s="34">
        <f t="shared" si="214"/>
        <v>13250.691783760005</v>
      </c>
    </row>
    <row r="418" spans="1:39" ht="15.75" customHeight="1" x14ac:dyDescent="0.3">
      <c r="A418" s="166" t="s">
        <v>1623</v>
      </c>
      <c r="B418" s="99">
        <v>19762</v>
      </c>
      <c r="C418" s="99">
        <v>89712</v>
      </c>
      <c r="D418" s="165">
        <v>44856</v>
      </c>
      <c r="E418" s="165">
        <v>45187</v>
      </c>
      <c r="F418" s="166">
        <v>2</v>
      </c>
      <c r="G418" s="178">
        <v>1.93</v>
      </c>
      <c r="H418" s="181">
        <v>0.25</v>
      </c>
      <c r="I418" s="180">
        <v>5.21E-2</v>
      </c>
      <c r="J418" s="21">
        <f t="shared" si="185"/>
        <v>7.0000000000000062E-2</v>
      </c>
      <c r="K418" s="21" t="str">
        <f t="shared" si="186"/>
        <v>Y</v>
      </c>
      <c r="L418" s="37" t="str">
        <f t="shared" si="187"/>
        <v>NA</v>
      </c>
      <c r="M418" s="8" t="str">
        <f t="shared" si="188"/>
        <v>Y</v>
      </c>
      <c r="N418" s="42">
        <f t="shared" si="189"/>
        <v>1</v>
      </c>
      <c r="O418" s="43">
        <f t="shared" si="190"/>
        <v>200000</v>
      </c>
      <c r="P418" s="43" t="str">
        <f t="shared" si="191"/>
        <v>NA</v>
      </c>
      <c r="Q418" s="24">
        <f t="shared" si="192"/>
        <v>20791.600200000001</v>
      </c>
      <c r="R418" s="43">
        <f t="shared" si="193"/>
        <v>0</v>
      </c>
      <c r="S418" s="24">
        <f t="shared" si="194"/>
        <v>1000000</v>
      </c>
      <c r="T418" s="25" t="str">
        <f t="shared" si="195"/>
        <v>N</v>
      </c>
      <c r="U418" s="44">
        <f t="shared" si="196"/>
        <v>0</v>
      </c>
      <c r="V418" s="45">
        <f t="shared" si="197"/>
        <v>0</v>
      </c>
      <c r="W418" s="45">
        <f t="shared" si="198"/>
        <v>0</v>
      </c>
      <c r="X418" s="28">
        <f t="shared" si="199"/>
        <v>0</v>
      </c>
      <c r="Y418" s="28">
        <f t="shared" si="200"/>
        <v>0</v>
      </c>
      <c r="Z418" s="45">
        <f t="shared" si="201"/>
        <v>0</v>
      </c>
      <c r="AA418" s="29" t="str">
        <f t="shared" si="202"/>
        <v>N</v>
      </c>
      <c r="AB418" s="46">
        <f t="shared" si="203"/>
        <v>0</v>
      </c>
      <c r="AC418" s="31">
        <f t="shared" si="204"/>
        <v>0</v>
      </c>
      <c r="AD418" s="31">
        <f t="shared" si="205"/>
        <v>0</v>
      </c>
      <c r="AE418" s="31">
        <f t="shared" si="206"/>
        <v>0</v>
      </c>
      <c r="AF418" s="47">
        <f t="shared" si="207"/>
        <v>0</v>
      </c>
      <c r="AG418" s="31">
        <f t="shared" si="208"/>
        <v>0</v>
      </c>
      <c r="AH418" s="48">
        <f t="shared" si="209"/>
        <v>0</v>
      </c>
      <c r="AI418" s="33">
        <f t="shared" si="210"/>
        <v>0</v>
      </c>
      <c r="AJ418" s="33">
        <f t="shared" si="211"/>
        <v>0</v>
      </c>
      <c r="AK418" s="33">
        <f t="shared" si="212"/>
        <v>0</v>
      </c>
      <c r="AL418" s="33">
        <f t="shared" si="213"/>
        <v>0</v>
      </c>
      <c r="AM418" s="34">
        <f t="shared" si="214"/>
        <v>0</v>
      </c>
    </row>
    <row r="419" spans="1:39" ht="15.75" customHeight="1" x14ac:dyDescent="0.3">
      <c r="A419" s="166" t="s">
        <v>1624</v>
      </c>
      <c r="B419" s="99">
        <v>19182</v>
      </c>
      <c r="C419" s="99">
        <v>105874</v>
      </c>
      <c r="D419" s="165">
        <v>45215</v>
      </c>
      <c r="E419" s="165">
        <v>45505</v>
      </c>
      <c r="F419" s="166">
        <v>2</v>
      </c>
      <c r="G419" s="178">
        <v>1.41</v>
      </c>
      <c r="H419" s="181">
        <v>0.5</v>
      </c>
      <c r="I419" s="180">
        <v>6.6100000000000006E-2</v>
      </c>
      <c r="J419" s="21">
        <f t="shared" si="185"/>
        <v>0.59000000000000008</v>
      </c>
      <c r="K419" s="21" t="str">
        <f t="shared" si="186"/>
        <v>Y</v>
      </c>
      <c r="L419" s="37" t="str">
        <f t="shared" si="187"/>
        <v>NA</v>
      </c>
      <c r="M419" s="8" t="str">
        <f t="shared" si="188"/>
        <v>Y</v>
      </c>
      <c r="N419" s="42">
        <f t="shared" si="189"/>
        <v>2</v>
      </c>
      <c r="O419" s="43">
        <f t="shared" si="190"/>
        <v>200000</v>
      </c>
      <c r="P419" s="43" t="str">
        <f t="shared" si="191"/>
        <v>NA</v>
      </c>
      <c r="Q419" s="24">
        <f t="shared" si="192"/>
        <v>20449.930200000003</v>
      </c>
      <c r="R419" s="43">
        <f t="shared" si="193"/>
        <v>0</v>
      </c>
      <c r="S419" s="24">
        <f t="shared" si="194"/>
        <v>1000000</v>
      </c>
      <c r="T419" s="25" t="str">
        <f t="shared" si="195"/>
        <v>N</v>
      </c>
      <c r="U419" s="44">
        <f t="shared" si="196"/>
        <v>1</v>
      </c>
      <c r="V419" s="45">
        <f t="shared" si="197"/>
        <v>20000</v>
      </c>
      <c r="W419" s="45">
        <f t="shared" si="198"/>
        <v>65000</v>
      </c>
      <c r="X419" s="28">
        <f t="shared" si="199"/>
        <v>0</v>
      </c>
      <c r="Y419" s="28">
        <f t="shared" si="200"/>
        <v>21801.670586220003</v>
      </c>
      <c r="Z419" s="45">
        <f t="shared" si="201"/>
        <v>0</v>
      </c>
      <c r="AA419" s="29" t="str">
        <f t="shared" si="202"/>
        <v>N</v>
      </c>
      <c r="AB419" s="46">
        <f t="shared" si="203"/>
        <v>0</v>
      </c>
      <c r="AC419" s="31">
        <f t="shared" si="204"/>
        <v>0</v>
      </c>
      <c r="AD419" s="31">
        <f t="shared" si="205"/>
        <v>0</v>
      </c>
      <c r="AE419" s="31">
        <f t="shared" si="206"/>
        <v>0</v>
      </c>
      <c r="AF419" s="47">
        <f t="shared" si="207"/>
        <v>0</v>
      </c>
      <c r="AG419" s="31">
        <f t="shared" si="208"/>
        <v>0</v>
      </c>
      <c r="AH419" s="48">
        <f t="shared" si="209"/>
        <v>0</v>
      </c>
      <c r="AI419" s="33">
        <f t="shared" si="210"/>
        <v>0</v>
      </c>
      <c r="AJ419" s="33">
        <f t="shared" si="211"/>
        <v>0</v>
      </c>
      <c r="AK419" s="33">
        <f t="shared" si="212"/>
        <v>0</v>
      </c>
      <c r="AL419" s="33">
        <f t="shared" si="213"/>
        <v>0</v>
      </c>
      <c r="AM419" s="34">
        <f t="shared" si="214"/>
        <v>21801.670586220003</v>
      </c>
    </row>
    <row r="420" spans="1:39" ht="15.75" customHeight="1" x14ac:dyDescent="0.3">
      <c r="A420" s="166" t="s">
        <v>1625</v>
      </c>
      <c r="B420" s="99">
        <v>17694</v>
      </c>
      <c r="C420" s="99">
        <v>106408</v>
      </c>
      <c r="D420" s="165">
        <v>44963</v>
      </c>
      <c r="E420" s="165">
        <v>45157</v>
      </c>
      <c r="F420" s="166">
        <v>4</v>
      </c>
      <c r="G420" s="178">
        <v>1.73</v>
      </c>
      <c r="H420" s="181">
        <v>0.5</v>
      </c>
      <c r="I420" s="180">
        <v>3.4200000000000001E-2</v>
      </c>
      <c r="J420" s="21">
        <f t="shared" si="185"/>
        <v>2.27</v>
      </c>
      <c r="K420" s="21" t="str">
        <f t="shared" si="186"/>
        <v>Y</v>
      </c>
      <c r="L420" s="37" t="str">
        <f t="shared" si="187"/>
        <v>NA</v>
      </c>
      <c r="M420" s="8" t="str">
        <f t="shared" si="188"/>
        <v>Y</v>
      </c>
      <c r="N420" s="42">
        <f t="shared" si="189"/>
        <v>5</v>
      </c>
      <c r="O420" s="43">
        <f t="shared" si="190"/>
        <v>200000</v>
      </c>
      <c r="P420" s="43" t="str">
        <f t="shared" si="191"/>
        <v>NA</v>
      </c>
      <c r="Q420" s="24">
        <f t="shared" si="192"/>
        <v>18299.1348</v>
      </c>
      <c r="R420" s="43">
        <f t="shared" si="193"/>
        <v>0</v>
      </c>
      <c r="S420" s="24">
        <f t="shared" si="194"/>
        <v>1000000</v>
      </c>
      <c r="T420" s="25" t="str">
        <f t="shared" si="195"/>
        <v>Y</v>
      </c>
      <c r="U420" s="44">
        <f t="shared" si="196"/>
        <v>4</v>
      </c>
      <c r="V420" s="45">
        <f t="shared" si="197"/>
        <v>200000</v>
      </c>
      <c r="W420" s="45">
        <f t="shared" si="198"/>
        <v>1000000</v>
      </c>
      <c r="X420" s="28">
        <f t="shared" si="199"/>
        <v>18924.96521016</v>
      </c>
      <c r="Y420" s="28">
        <f t="shared" si="200"/>
        <v>0</v>
      </c>
      <c r="Z420" s="45" t="str">
        <f t="shared" si="201"/>
        <v>NA</v>
      </c>
      <c r="AA420" s="29" t="str">
        <f t="shared" si="202"/>
        <v>Y</v>
      </c>
      <c r="AB420" s="46">
        <f t="shared" si="203"/>
        <v>3</v>
      </c>
      <c r="AC420" s="31">
        <f t="shared" si="204"/>
        <v>200000</v>
      </c>
      <c r="AD420" s="31">
        <f t="shared" si="205"/>
        <v>1000000</v>
      </c>
      <c r="AE420" s="31">
        <f t="shared" si="206"/>
        <v>19572.199020347474</v>
      </c>
      <c r="AF420" s="47">
        <f t="shared" si="207"/>
        <v>0</v>
      </c>
      <c r="AG420" s="31" t="str">
        <f t="shared" si="208"/>
        <v>NA</v>
      </c>
      <c r="AH420" s="48">
        <f t="shared" si="209"/>
        <v>2</v>
      </c>
      <c r="AI420" s="33">
        <f t="shared" si="210"/>
        <v>20000</v>
      </c>
      <c r="AJ420" s="33">
        <f t="shared" si="211"/>
        <v>65000</v>
      </c>
      <c r="AK420" s="33">
        <f t="shared" si="212"/>
        <v>20000</v>
      </c>
      <c r="AL420" s="33">
        <f t="shared" si="213"/>
        <v>241.5682268433593</v>
      </c>
      <c r="AM420" s="34">
        <f t="shared" si="214"/>
        <v>241.5682268433593</v>
      </c>
    </row>
    <row r="421" spans="1:39" ht="15.75" customHeight="1" x14ac:dyDescent="0.3">
      <c r="A421" s="166" t="s">
        <v>1626</v>
      </c>
      <c r="B421" s="99">
        <v>19838</v>
      </c>
      <c r="C421" s="99">
        <v>47319</v>
      </c>
      <c r="D421" s="165">
        <v>45922</v>
      </c>
      <c r="E421" s="165">
        <v>46163</v>
      </c>
      <c r="F421" s="166">
        <v>4</v>
      </c>
      <c r="G421" s="178">
        <v>3.39</v>
      </c>
      <c r="H421" s="181">
        <v>0.75</v>
      </c>
      <c r="I421" s="180">
        <v>6.4799999999999996E-2</v>
      </c>
      <c r="J421" s="21">
        <f t="shared" si="185"/>
        <v>0.60999999999999988</v>
      </c>
      <c r="K421" s="21" t="str">
        <f t="shared" si="186"/>
        <v>Y</v>
      </c>
      <c r="L421" s="37" t="str">
        <f t="shared" si="187"/>
        <v>NA</v>
      </c>
      <c r="M421" s="8" t="str">
        <f t="shared" si="188"/>
        <v>Y</v>
      </c>
      <c r="N421" s="42">
        <f t="shared" si="189"/>
        <v>1</v>
      </c>
      <c r="O421" s="43">
        <f t="shared" si="190"/>
        <v>200000</v>
      </c>
      <c r="P421" s="43" t="str">
        <f t="shared" si="191"/>
        <v>NA</v>
      </c>
      <c r="Q421" s="24">
        <f t="shared" si="192"/>
        <v>21123.502399999998</v>
      </c>
      <c r="R421" s="43">
        <f t="shared" si="193"/>
        <v>0</v>
      </c>
      <c r="S421" s="24">
        <f t="shared" si="194"/>
        <v>1000000</v>
      </c>
      <c r="T421" s="25" t="str">
        <f t="shared" si="195"/>
        <v>N</v>
      </c>
      <c r="U421" s="44">
        <f t="shared" si="196"/>
        <v>0</v>
      </c>
      <c r="V421" s="45">
        <f t="shared" si="197"/>
        <v>0</v>
      </c>
      <c r="W421" s="45">
        <f t="shared" si="198"/>
        <v>0</v>
      </c>
      <c r="X421" s="28">
        <f t="shared" si="199"/>
        <v>0</v>
      </c>
      <c r="Y421" s="28">
        <f t="shared" si="200"/>
        <v>0</v>
      </c>
      <c r="Z421" s="45">
        <f t="shared" si="201"/>
        <v>0</v>
      </c>
      <c r="AA421" s="29" t="str">
        <f t="shared" si="202"/>
        <v>N</v>
      </c>
      <c r="AB421" s="46">
        <f t="shared" si="203"/>
        <v>0</v>
      </c>
      <c r="AC421" s="31">
        <f t="shared" si="204"/>
        <v>0</v>
      </c>
      <c r="AD421" s="31">
        <f t="shared" si="205"/>
        <v>0</v>
      </c>
      <c r="AE421" s="31">
        <f t="shared" si="206"/>
        <v>0</v>
      </c>
      <c r="AF421" s="47">
        <f t="shared" si="207"/>
        <v>0</v>
      </c>
      <c r="AG421" s="31">
        <f t="shared" si="208"/>
        <v>0</v>
      </c>
      <c r="AH421" s="48">
        <f t="shared" si="209"/>
        <v>0</v>
      </c>
      <c r="AI421" s="33">
        <f t="shared" si="210"/>
        <v>0</v>
      </c>
      <c r="AJ421" s="33">
        <f t="shared" si="211"/>
        <v>0</v>
      </c>
      <c r="AK421" s="33">
        <f t="shared" si="212"/>
        <v>0</v>
      </c>
      <c r="AL421" s="33">
        <f t="shared" si="213"/>
        <v>0</v>
      </c>
      <c r="AM421" s="34">
        <f t="shared" si="214"/>
        <v>0</v>
      </c>
    </row>
    <row r="422" spans="1:39" ht="15.75" customHeight="1" x14ac:dyDescent="0.3">
      <c r="A422" s="166" t="s">
        <v>1627</v>
      </c>
      <c r="B422" s="99">
        <v>11582</v>
      </c>
      <c r="C422" s="99">
        <v>49069</v>
      </c>
      <c r="D422" s="165">
        <v>44926</v>
      </c>
      <c r="E422" s="165">
        <v>45104</v>
      </c>
      <c r="F422" s="166">
        <v>4</v>
      </c>
      <c r="G422" s="178">
        <v>3.69</v>
      </c>
      <c r="H422" s="181">
        <v>0.5</v>
      </c>
      <c r="I422" s="180">
        <v>8.3699999999999997E-2</v>
      </c>
      <c r="J422" s="21">
        <f t="shared" si="185"/>
        <v>0.31000000000000005</v>
      </c>
      <c r="K422" s="21" t="str">
        <f t="shared" si="186"/>
        <v>Y</v>
      </c>
      <c r="L422" s="37" t="str">
        <f t="shared" si="187"/>
        <v>NA</v>
      </c>
      <c r="M422" s="8" t="str">
        <f t="shared" si="188"/>
        <v>Y</v>
      </c>
      <c r="N422" s="42">
        <f t="shared" si="189"/>
        <v>1</v>
      </c>
      <c r="O422" s="43">
        <f t="shared" si="190"/>
        <v>200000</v>
      </c>
      <c r="P422" s="43" t="str">
        <f t="shared" si="191"/>
        <v>NA</v>
      </c>
      <c r="Q422" s="24">
        <f t="shared" si="192"/>
        <v>12551.413399999999</v>
      </c>
      <c r="R422" s="43">
        <f t="shared" si="193"/>
        <v>0</v>
      </c>
      <c r="S422" s="24">
        <f t="shared" si="194"/>
        <v>1000000</v>
      </c>
      <c r="T422" s="25" t="str">
        <f t="shared" si="195"/>
        <v>N</v>
      </c>
      <c r="U422" s="44">
        <f t="shared" si="196"/>
        <v>0</v>
      </c>
      <c r="V422" s="45">
        <f t="shared" si="197"/>
        <v>0</v>
      </c>
      <c r="W422" s="45">
        <f t="shared" si="198"/>
        <v>0</v>
      </c>
      <c r="X422" s="28">
        <f t="shared" si="199"/>
        <v>0</v>
      </c>
      <c r="Y422" s="28">
        <f t="shared" si="200"/>
        <v>0</v>
      </c>
      <c r="Z422" s="45">
        <f t="shared" si="201"/>
        <v>0</v>
      </c>
      <c r="AA422" s="29" t="str">
        <f t="shared" si="202"/>
        <v>N</v>
      </c>
      <c r="AB422" s="46">
        <f t="shared" si="203"/>
        <v>0</v>
      </c>
      <c r="AC422" s="31">
        <f t="shared" si="204"/>
        <v>0</v>
      </c>
      <c r="AD422" s="31">
        <f t="shared" si="205"/>
        <v>0</v>
      </c>
      <c r="AE422" s="31">
        <f t="shared" si="206"/>
        <v>0</v>
      </c>
      <c r="AF422" s="47">
        <f t="shared" si="207"/>
        <v>0</v>
      </c>
      <c r="AG422" s="31">
        <f t="shared" si="208"/>
        <v>0</v>
      </c>
      <c r="AH422" s="48">
        <f t="shared" si="209"/>
        <v>0</v>
      </c>
      <c r="AI422" s="33">
        <f t="shared" si="210"/>
        <v>0</v>
      </c>
      <c r="AJ422" s="33">
        <f t="shared" si="211"/>
        <v>0</v>
      </c>
      <c r="AK422" s="33">
        <f t="shared" si="212"/>
        <v>0</v>
      </c>
      <c r="AL422" s="33">
        <f t="shared" si="213"/>
        <v>0</v>
      </c>
      <c r="AM422" s="34">
        <f t="shared" si="214"/>
        <v>0</v>
      </c>
    </row>
    <row r="423" spans="1:39" ht="15.75" customHeight="1" x14ac:dyDescent="0.3">
      <c r="A423" s="166" t="s">
        <v>1628</v>
      </c>
      <c r="B423" s="99">
        <v>22776</v>
      </c>
      <c r="C423" s="99">
        <v>75031</v>
      </c>
      <c r="D423" s="165">
        <v>44750</v>
      </c>
      <c r="E423" s="165">
        <v>44839</v>
      </c>
      <c r="F423" s="166">
        <v>4</v>
      </c>
      <c r="G423" s="178">
        <v>2.29</v>
      </c>
      <c r="H423" s="181">
        <v>1</v>
      </c>
      <c r="I423" s="180">
        <v>6.2199999999999998E-2</v>
      </c>
      <c r="J423" s="21">
        <f t="shared" si="185"/>
        <v>1.71</v>
      </c>
      <c r="K423" s="21" t="str">
        <f t="shared" si="186"/>
        <v>Y</v>
      </c>
      <c r="L423" s="37" t="str">
        <f t="shared" si="187"/>
        <v>NA</v>
      </c>
      <c r="M423" s="8" t="str">
        <f t="shared" si="188"/>
        <v>Y</v>
      </c>
      <c r="N423" s="42">
        <f t="shared" si="189"/>
        <v>2</v>
      </c>
      <c r="O423" s="43">
        <f t="shared" si="190"/>
        <v>200000</v>
      </c>
      <c r="P423" s="43" t="str">
        <f t="shared" si="191"/>
        <v>NA</v>
      </c>
      <c r="Q423" s="24">
        <f t="shared" si="192"/>
        <v>24192.6672</v>
      </c>
      <c r="R423" s="43">
        <f t="shared" si="193"/>
        <v>0</v>
      </c>
      <c r="S423" s="24">
        <f t="shared" si="194"/>
        <v>1000000</v>
      </c>
      <c r="T423" s="25" t="str">
        <f t="shared" si="195"/>
        <v>Y</v>
      </c>
      <c r="U423" s="44">
        <f t="shared" si="196"/>
        <v>1</v>
      </c>
      <c r="V423" s="45">
        <f t="shared" si="197"/>
        <v>200000</v>
      </c>
      <c r="W423" s="45">
        <f t="shared" si="198"/>
        <v>1000000</v>
      </c>
      <c r="X423" s="28">
        <f t="shared" si="199"/>
        <v>25697.45109984</v>
      </c>
      <c r="Y423" s="28">
        <f t="shared" si="200"/>
        <v>0</v>
      </c>
      <c r="Z423" s="45" t="str">
        <f t="shared" si="201"/>
        <v>NA</v>
      </c>
      <c r="AA423" s="29" t="str">
        <f t="shared" si="202"/>
        <v>N</v>
      </c>
      <c r="AB423" s="46">
        <f t="shared" si="203"/>
        <v>0</v>
      </c>
      <c r="AC423" s="31">
        <f t="shared" si="204"/>
        <v>0</v>
      </c>
      <c r="AD423" s="31">
        <f t="shared" si="205"/>
        <v>0</v>
      </c>
      <c r="AE423" s="31">
        <f t="shared" si="206"/>
        <v>0</v>
      </c>
      <c r="AF423" s="47">
        <f t="shared" si="207"/>
        <v>0</v>
      </c>
      <c r="AG423" s="31">
        <f t="shared" si="208"/>
        <v>0</v>
      </c>
      <c r="AH423" s="48">
        <f t="shared" si="209"/>
        <v>0</v>
      </c>
      <c r="AI423" s="33">
        <f t="shared" si="210"/>
        <v>0</v>
      </c>
      <c r="AJ423" s="33">
        <f t="shared" si="211"/>
        <v>0</v>
      </c>
      <c r="AK423" s="33">
        <f t="shared" si="212"/>
        <v>0</v>
      </c>
      <c r="AL423" s="33">
        <f t="shared" si="213"/>
        <v>0</v>
      </c>
      <c r="AM423" s="34">
        <f t="shared" si="214"/>
        <v>0</v>
      </c>
    </row>
    <row r="424" spans="1:39" ht="15.75" customHeight="1" x14ac:dyDescent="0.3">
      <c r="A424" s="166" t="s">
        <v>1629</v>
      </c>
      <c r="B424" s="99">
        <v>18840</v>
      </c>
      <c r="C424" s="99">
        <v>30513</v>
      </c>
      <c r="D424" s="165">
        <v>45134</v>
      </c>
      <c r="E424" s="165">
        <v>45218</v>
      </c>
      <c r="F424" s="166">
        <v>2</v>
      </c>
      <c r="G424" s="178">
        <v>0.82</v>
      </c>
      <c r="H424" s="181">
        <v>0.25</v>
      </c>
      <c r="I424" s="180">
        <v>6.1899999999999997E-2</v>
      </c>
      <c r="J424" s="21">
        <f t="shared" si="185"/>
        <v>1.1800000000000002</v>
      </c>
      <c r="K424" s="21" t="str">
        <f t="shared" si="186"/>
        <v>Y</v>
      </c>
      <c r="L424" s="37" t="str">
        <f t="shared" si="187"/>
        <v>NA</v>
      </c>
      <c r="M424" s="8" t="str">
        <f t="shared" si="188"/>
        <v>Y</v>
      </c>
      <c r="N424" s="42">
        <f t="shared" si="189"/>
        <v>5</v>
      </c>
      <c r="O424" s="43">
        <f t="shared" si="190"/>
        <v>200000</v>
      </c>
      <c r="P424" s="43" t="str">
        <f t="shared" si="191"/>
        <v>NA</v>
      </c>
      <c r="Q424" s="24">
        <f t="shared" si="192"/>
        <v>20006.196</v>
      </c>
      <c r="R424" s="43">
        <f t="shared" si="193"/>
        <v>0</v>
      </c>
      <c r="S424" s="24">
        <f t="shared" si="194"/>
        <v>1000000</v>
      </c>
      <c r="T424" s="25" t="str">
        <f t="shared" si="195"/>
        <v>Y</v>
      </c>
      <c r="U424" s="44">
        <f t="shared" si="196"/>
        <v>4</v>
      </c>
      <c r="V424" s="45">
        <f t="shared" si="197"/>
        <v>200000</v>
      </c>
      <c r="W424" s="45">
        <f t="shared" si="198"/>
        <v>1000000</v>
      </c>
      <c r="X424" s="28">
        <f t="shared" si="199"/>
        <v>21244.579532400003</v>
      </c>
      <c r="Y424" s="28">
        <f t="shared" si="200"/>
        <v>0</v>
      </c>
      <c r="Z424" s="45" t="str">
        <f t="shared" si="201"/>
        <v>NA</v>
      </c>
      <c r="AA424" s="29" t="str">
        <f t="shared" si="202"/>
        <v>N</v>
      </c>
      <c r="AB424" s="46">
        <f t="shared" si="203"/>
        <v>3</v>
      </c>
      <c r="AC424" s="31">
        <f t="shared" si="204"/>
        <v>20000</v>
      </c>
      <c r="AD424" s="31">
        <f t="shared" si="205"/>
        <v>65000</v>
      </c>
      <c r="AE424" s="31">
        <f t="shared" si="206"/>
        <v>20000</v>
      </c>
      <c r="AF424" s="47">
        <f t="shared" si="207"/>
        <v>2559.6190054555627</v>
      </c>
      <c r="AG424" s="31">
        <f t="shared" si="208"/>
        <v>0</v>
      </c>
      <c r="AH424" s="48">
        <f t="shared" si="209"/>
        <v>2</v>
      </c>
      <c r="AI424" s="33">
        <f t="shared" si="210"/>
        <v>20000</v>
      </c>
      <c r="AJ424" s="33">
        <f t="shared" si="211"/>
        <v>65000</v>
      </c>
      <c r="AK424" s="33">
        <f t="shared" si="212"/>
        <v>0</v>
      </c>
      <c r="AL424" s="33">
        <f t="shared" si="213"/>
        <v>23956.059421893264</v>
      </c>
      <c r="AM424" s="34">
        <f t="shared" si="214"/>
        <v>26515.678427348827</v>
      </c>
    </row>
    <row r="425" spans="1:39" ht="15.75" customHeight="1" x14ac:dyDescent="0.3">
      <c r="A425" s="166" t="s">
        <v>1630</v>
      </c>
      <c r="B425" s="99">
        <v>10273</v>
      </c>
      <c r="C425" s="99">
        <v>57840</v>
      </c>
      <c r="D425" s="165">
        <v>44805</v>
      </c>
      <c r="E425" s="165">
        <v>44963</v>
      </c>
      <c r="F425" s="166">
        <v>2</v>
      </c>
      <c r="G425" s="178">
        <v>1.69</v>
      </c>
      <c r="H425" s="181">
        <v>0.75</v>
      </c>
      <c r="I425" s="180">
        <v>2.93E-2</v>
      </c>
      <c r="J425" s="21">
        <f t="shared" si="185"/>
        <v>0.31000000000000005</v>
      </c>
      <c r="K425" s="21" t="str">
        <f t="shared" si="186"/>
        <v>Y</v>
      </c>
      <c r="L425" s="37" t="str">
        <f t="shared" si="187"/>
        <v>NA</v>
      </c>
      <c r="M425" s="8" t="str">
        <f t="shared" si="188"/>
        <v>Y</v>
      </c>
      <c r="N425" s="42">
        <f t="shared" si="189"/>
        <v>1</v>
      </c>
      <c r="O425" s="43">
        <f t="shared" si="190"/>
        <v>200000</v>
      </c>
      <c r="P425" s="43" t="str">
        <f t="shared" si="191"/>
        <v>NA</v>
      </c>
      <c r="Q425" s="24">
        <f t="shared" si="192"/>
        <v>10573.998900000001</v>
      </c>
      <c r="R425" s="43">
        <f t="shared" si="193"/>
        <v>0</v>
      </c>
      <c r="S425" s="24">
        <f t="shared" si="194"/>
        <v>1000000</v>
      </c>
      <c r="T425" s="25" t="str">
        <f t="shared" si="195"/>
        <v>N</v>
      </c>
      <c r="U425" s="44">
        <f t="shared" si="196"/>
        <v>0</v>
      </c>
      <c r="V425" s="45">
        <f t="shared" si="197"/>
        <v>0</v>
      </c>
      <c r="W425" s="45">
        <f t="shared" si="198"/>
        <v>0</v>
      </c>
      <c r="X425" s="28">
        <f t="shared" si="199"/>
        <v>0</v>
      </c>
      <c r="Y425" s="28">
        <f t="shared" si="200"/>
        <v>0</v>
      </c>
      <c r="Z425" s="45">
        <f t="shared" si="201"/>
        <v>0</v>
      </c>
      <c r="AA425" s="29" t="str">
        <f t="shared" si="202"/>
        <v>N</v>
      </c>
      <c r="AB425" s="46">
        <f t="shared" si="203"/>
        <v>0</v>
      </c>
      <c r="AC425" s="31">
        <f t="shared" si="204"/>
        <v>0</v>
      </c>
      <c r="AD425" s="31">
        <f t="shared" si="205"/>
        <v>0</v>
      </c>
      <c r="AE425" s="31">
        <f t="shared" si="206"/>
        <v>0</v>
      </c>
      <c r="AF425" s="47">
        <f t="shared" si="207"/>
        <v>0</v>
      </c>
      <c r="AG425" s="31">
        <f t="shared" si="208"/>
        <v>0</v>
      </c>
      <c r="AH425" s="48">
        <f t="shared" si="209"/>
        <v>0</v>
      </c>
      <c r="AI425" s="33">
        <f t="shared" si="210"/>
        <v>0</v>
      </c>
      <c r="AJ425" s="33">
        <f t="shared" si="211"/>
        <v>0</v>
      </c>
      <c r="AK425" s="33">
        <f t="shared" si="212"/>
        <v>0</v>
      </c>
      <c r="AL425" s="33">
        <f t="shared" si="213"/>
        <v>0</v>
      </c>
      <c r="AM425" s="34">
        <f t="shared" si="214"/>
        <v>0</v>
      </c>
    </row>
    <row r="426" spans="1:39" ht="15.75" customHeight="1" x14ac:dyDescent="0.3">
      <c r="A426" s="166" t="s">
        <v>1631</v>
      </c>
      <c r="B426" s="99">
        <v>16753</v>
      </c>
      <c r="C426" s="99">
        <v>86075</v>
      </c>
      <c r="D426" s="165">
        <v>45995</v>
      </c>
      <c r="E426" s="165">
        <v>46340</v>
      </c>
      <c r="F426" s="166">
        <v>2</v>
      </c>
      <c r="G426" s="178">
        <v>1.51</v>
      </c>
      <c r="H426" s="181">
        <v>1</v>
      </c>
      <c r="I426" s="180">
        <v>3.1600000000000003E-2</v>
      </c>
      <c r="J426" s="21">
        <f t="shared" si="185"/>
        <v>0.49</v>
      </c>
      <c r="K426" s="21" t="str">
        <f t="shared" si="186"/>
        <v>Y</v>
      </c>
      <c r="L426" s="37" t="str">
        <f t="shared" si="187"/>
        <v>NA</v>
      </c>
      <c r="M426" s="8" t="str">
        <f t="shared" si="188"/>
        <v>Y</v>
      </c>
      <c r="N426" s="42">
        <f t="shared" si="189"/>
        <v>1</v>
      </c>
      <c r="O426" s="43">
        <f t="shared" si="190"/>
        <v>200000</v>
      </c>
      <c r="P426" s="43" t="str">
        <f t="shared" si="191"/>
        <v>NA</v>
      </c>
      <c r="Q426" s="24">
        <f t="shared" si="192"/>
        <v>17282.394800000002</v>
      </c>
      <c r="R426" s="43">
        <f t="shared" si="193"/>
        <v>0</v>
      </c>
      <c r="S426" s="24">
        <f t="shared" si="194"/>
        <v>1000000</v>
      </c>
      <c r="T426" s="25" t="str">
        <f t="shared" si="195"/>
        <v>N</v>
      </c>
      <c r="U426" s="44">
        <f t="shared" si="196"/>
        <v>0</v>
      </c>
      <c r="V426" s="45">
        <f t="shared" si="197"/>
        <v>0</v>
      </c>
      <c r="W426" s="45">
        <f t="shared" si="198"/>
        <v>0</v>
      </c>
      <c r="X426" s="28">
        <f t="shared" si="199"/>
        <v>0</v>
      </c>
      <c r="Y426" s="28">
        <f t="shared" si="200"/>
        <v>0</v>
      </c>
      <c r="Z426" s="45">
        <f t="shared" si="201"/>
        <v>0</v>
      </c>
      <c r="AA426" s="29" t="str">
        <f t="shared" si="202"/>
        <v>N</v>
      </c>
      <c r="AB426" s="46">
        <f t="shared" si="203"/>
        <v>0</v>
      </c>
      <c r="AC426" s="31">
        <f t="shared" si="204"/>
        <v>0</v>
      </c>
      <c r="AD426" s="31">
        <f t="shared" si="205"/>
        <v>0</v>
      </c>
      <c r="AE426" s="31">
        <f t="shared" si="206"/>
        <v>0</v>
      </c>
      <c r="AF426" s="47">
        <f t="shared" si="207"/>
        <v>0</v>
      </c>
      <c r="AG426" s="31">
        <f t="shared" si="208"/>
        <v>0</v>
      </c>
      <c r="AH426" s="48">
        <f t="shared" si="209"/>
        <v>0</v>
      </c>
      <c r="AI426" s="33">
        <f t="shared" si="210"/>
        <v>0</v>
      </c>
      <c r="AJ426" s="33">
        <f t="shared" si="211"/>
        <v>0</v>
      </c>
      <c r="AK426" s="33">
        <f t="shared" si="212"/>
        <v>0</v>
      </c>
      <c r="AL426" s="33">
        <f t="shared" si="213"/>
        <v>0</v>
      </c>
      <c r="AM426" s="34">
        <f t="shared" si="214"/>
        <v>0</v>
      </c>
    </row>
    <row r="427" spans="1:39" ht="15.75" customHeight="1" x14ac:dyDescent="0.3">
      <c r="A427" s="166" t="s">
        <v>1632</v>
      </c>
      <c r="B427" s="99">
        <v>17503</v>
      </c>
      <c r="C427" s="99">
        <v>78300</v>
      </c>
      <c r="D427" s="165">
        <v>45351</v>
      </c>
      <c r="E427" s="165">
        <v>45541</v>
      </c>
      <c r="F427" s="166">
        <v>2</v>
      </c>
      <c r="G427" s="178">
        <v>0.12</v>
      </c>
      <c r="H427" s="181">
        <v>0.75</v>
      </c>
      <c r="I427" s="180">
        <v>2.92E-2</v>
      </c>
      <c r="J427" s="21">
        <f t="shared" si="185"/>
        <v>1.88</v>
      </c>
      <c r="K427" s="21" t="str">
        <f t="shared" si="186"/>
        <v>Y</v>
      </c>
      <c r="L427" s="37" t="str">
        <f t="shared" si="187"/>
        <v>NA</v>
      </c>
      <c r="M427" s="8" t="str">
        <f t="shared" si="188"/>
        <v>Y</v>
      </c>
      <c r="N427" s="42">
        <f t="shared" si="189"/>
        <v>3</v>
      </c>
      <c r="O427" s="43">
        <f t="shared" si="190"/>
        <v>200000</v>
      </c>
      <c r="P427" s="43" t="str">
        <f t="shared" si="191"/>
        <v>NA</v>
      </c>
      <c r="Q427" s="24">
        <f t="shared" si="192"/>
        <v>18014.087599999999</v>
      </c>
      <c r="R427" s="43">
        <f t="shared" si="193"/>
        <v>0</v>
      </c>
      <c r="S427" s="24">
        <f t="shared" si="194"/>
        <v>1000000</v>
      </c>
      <c r="T427" s="25" t="str">
        <f t="shared" si="195"/>
        <v>Y</v>
      </c>
      <c r="U427" s="44">
        <f t="shared" si="196"/>
        <v>2</v>
      </c>
      <c r="V427" s="45">
        <f t="shared" si="197"/>
        <v>200000</v>
      </c>
      <c r="W427" s="45">
        <f t="shared" si="198"/>
        <v>1000000</v>
      </c>
      <c r="X427" s="28">
        <f t="shared" si="199"/>
        <v>18540.098957919996</v>
      </c>
      <c r="Y427" s="28">
        <f t="shared" si="200"/>
        <v>0</v>
      </c>
      <c r="Z427" s="45" t="str">
        <f t="shared" si="201"/>
        <v>NA</v>
      </c>
      <c r="AA427" s="29" t="str">
        <f t="shared" si="202"/>
        <v>N</v>
      </c>
      <c r="AB427" s="46">
        <f t="shared" si="203"/>
        <v>1</v>
      </c>
      <c r="AC427" s="31">
        <f t="shared" si="204"/>
        <v>20000</v>
      </c>
      <c r="AD427" s="31">
        <f t="shared" si="205"/>
        <v>65000</v>
      </c>
      <c r="AE427" s="31">
        <f t="shared" si="206"/>
        <v>19081.469847491258</v>
      </c>
      <c r="AF427" s="47">
        <f t="shared" si="207"/>
        <v>0</v>
      </c>
      <c r="AG427" s="31">
        <f t="shared" si="208"/>
        <v>0</v>
      </c>
      <c r="AH427" s="48">
        <f t="shared" si="209"/>
        <v>0</v>
      </c>
      <c r="AI427" s="33">
        <f t="shared" si="210"/>
        <v>0</v>
      </c>
      <c r="AJ427" s="33">
        <f t="shared" si="211"/>
        <v>0</v>
      </c>
      <c r="AK427" s="33">
        <f t="shared" si="212"/>
        <v>0</v>
      </c>
      <c r="AL427" s="33">
        <f t="shared" si="213"/>
        <v>0</v>
      </c>
      <c r="AM427" s="34">
        <f t="shared" si="214"/>
        <v>0</v>
      </c>
    </row>
    <row r="428" spans="1:39" ht="15.75" customHeight="1" x14ac:dyDescent="0.3">
      <c r="A428" s="166" t="s">
        <v>1633</v>
      </c>
      <c r="B428" s="99">
        <v>17050</v>
      </c>
      <c r="C428" s="99">
        <v>104170</v>
      </c>
      <c r="D428" s="165">
        <v>45085</v>
      </c>
      <c r="E428" s="165">
        <v>45423</v>
      </c>
      <c r="F428" s="166">
        <v>2</v>
      </c>
      <c r="G428" s="178">
        <v>1.57</v>
      </c>
      <c r="H428" s="181">
        <v>0.5</v>
      </c>
      <c r="I428" s="180">
        <v>3.56E-2</v>
      </c>
      <c r="J428" s="21">
        <f t="shared" si="185"/>
        <v>0.42999999999999994</v>
      </c>
      <c r="K428" s="21" t="str">
        <f t="shared" si="186"/>
        <v>Y</v>
      </c>
      <c r="L428" s="37" t="str">
        <f t="shared" si="187"/>
        <v>NA</v>
      </c>
      <c r="M428" s="8" t="str">
        <f t="shared" si="188"/>
        <v>Y</v>
      </c>
      <c r="N428" s="42">
        <f t="shared" si="189"/>
        <v>1</v>
      </c>
      <c r="O428" s="43">
        <f t="shared" si="190"/>
        <v>200000</v>
      </c>
      <c r="P428" s="43" t="str">
        <f t="shared" si="191"/>
        <v>NA</v>
      </c>
      <c r="Q428" s="24">
        <f t="shared" si="192"/>
        <v>17656.98</v>
      </c>
      <c r="R428" s="43">
        <f t="shared" si="193"/>
        <v>0</v>
      </c>
      <c r="S428" s="24">
        <f t="shared" si="194"/>
        <v>1000000</v>
      </c>
      <c r="T428" s="25" t="str">
        <f t="shared" si="195"/>
        <v>N</v>
      </c>
      <c r="U428" s="44">
        <f t="shared" si="196"/>
        <v>0</v>
      </c>
      <c r="V428" s="45">
        <f t="shared" si="197"/>
        <v>0</v>
      </c>
      <c r="W428" s="45">
        <f t="shared" si="198"/>
        <v>0</v>
      </c>
      <c r="X428" s="28">
        <f t="shared" si="199"/>
        <v>0</v>
      </c>
      <c r="Y428" s="28">
        <f t="shared" si="200"/>
        <v>0</v>
      </c>
      <c r="Z428" s="45">
        <f t="shared" si="201"/>
        <v>0</v>
      </c>
      <c r="AA428" s="29" t="str">
        <f t="shared" si="202"/>
        <v>N</v>
      </c>
      <c r="AB428" s="46">
        <f t="shared" si="203"/>
        <v>0</v>
      </c>
      <c r="AC428" s="31">
        <f t="shared" si="204"/>
        <v>0</v>
      </c>
      <c r="AD428" s="31">
        <f t="shared" si="205"/>
        <v>0</v>
      </c>
      <c r="AE428" s="31">
        <f t="shared" si="206"/>
        <v>0</v>
      </c>
      <c r="AF428" s="47">
        <f t="shared" si="207"/>
        <v>0</v>
      </c>
      <c r="AG428" s="31">
        <f t="shared" si="208"/>
        <v>0</v>
      </c>
      <c r="AH428" s="48">
        <f t="shared" si="209"/>
        <v>0</v>
      </c>
      <c r="AI428" s="33">
        <f t="shared" si="210"/>
        <v>0</v>
      </c>
      <c r="AJ428" s="33">
        <f t="shared" si="211"/>
        <v>0</v>
      </c>
      <c r="AK428" s="33">
        <f t="shared" si="212"/>
        <v>0</v>
      </c>
      <c r="AL428" s="33">
        <f t="shared" si="213"/>
        <v>0</v>
      </c>
      <c r="AM428" s="34">
        <f t="shared" si="214"/>
        <v>0</v>
      </c>
    </row>
    <row r="429" spans="1:39" ht="15.75" customHeight="1" x14ac:dyDescent="0.3">
      <c r="A429" s="166" t="s">
        <v>1634</v>
      </c>
      <c r="B429" s="99">
        <v>11126</v>
      </c>
      <c r="C429" s="99">
        <v>43905</v>
      </c>
      <c r="D429" s="165">
        <v>44699</v>
      </c>
      <c r="E429" s="165">
        <v>44992</v>
      </c>
      <c r="F429" s="166">
        <v>2</v>
      </c>
      <c r="G429" s="178">
        <v>0.82</v>
      </c>
      <c r="H429" s="181">
        <v>1</v>
      </c>
      <c r="I429" s="180">
        <v>3.4500000000000003E-2</v>
      </c>
      <c r="J429" s="21">
        <f t="shared" si="185"/>
        <v>1.1800000000000002</v>
      </c>
      <c r="K429" s="21" t="str">
        <f t="shared" si="186"/>
        <v>Y</v>
      </c>
      <c r="L429" s="37" t="str">
        <f t="shared" si="187"/>
        <v>NA</v>
      </c>
      <c r="M429" s="8" t="str">
        <f t="shared" si="188"/>
        <v>Y</v>
      </c>
      <c r="N429" s="42">
        <f t="shared" si="189"/>
        <v>2</v>
      </c>
      <c r="O429" s="43">
        <f t="shared" si="190"/>
        <v>200000</v>
      </c>
      <c r="P429" s="43" t="str">
        <f t="shared" si="191"/>
        <v>NA</v>
      </c>
      <c r="Q429" s="24">
        <f t="shared" si="192"/>
        <v>11509.847</v>
      </c>
      <c r="R429" s="43">
        <f t="shared" si="193"/>
        <v>0</v>
      </c>
      <c r="S429" s="24">
        <f t="shared" si="194"/>
        <v>1000000</v>
      </c>
      <c r="T429" s="25" t="str">
        <f t="shared" si="195"/>
        <v>Y</v>
      </c>
      <c r="U429" s="44">
        <f t="shared" si="196"/>
        <v>1</v>
      </c>
      <c r="V429" s="45">
        <f t="shared" si="197"/>
        <v>200000</v>
      </c>
      <c r="W429" s="45">
        <f t="shared" si="198"/>
        <v>1000000</v>
      </c>
      <c r="X429" s="28">
        <f t="shared" si="199"/>
        <v>11906.9367215</v>
      </c>
      <c r="Y429" s="28">
        <f t="shared" si="200"/>
        <v>0</v>
      </c>
      <c r="Z429" s="45" t="str">
        <f t="shared" si="201"/>
        <v>NA</v>
      </c>
      <c r="AA429" s="29" t="str">
        <f t="shared" si="202"/>
        <v>N</v>
      </c>
      <c r="AB429" s="46">
        <f t="shared" si="203"/>
        <v>0</v>
      </c>
      <c r="AC429" s="31">
        <f t="shared" si="204"/>
        <v>0</v>
      </c>
      <c r="AD429" s="31">
        <f t="shared" si="205"/>
        <v>0</v>
      </c>
      <c r="AE429" s="31">
        <f t="shared" si="206"/>
        <v>0</v>
      </c>
      <c r="AF429" s="47">
        <f t="shared" si="207"/>
        <v>0</v>
      </c>
      <c r="AG429" s="31">
        <f t="shared" si="208"/>
        <v>0</v>
      </c>
      <c r="AH429" s="48">
        <f t="shared" si="209"/>
        <v>0</v>
      </c>
      <c r="AI429" s="33">
        <f t="shared" si="210"/>
        <v>0</v>
      </c>
      <c r="AJ429" s="33">
        <f t="shared" si="211"/>
        <v>0</v>
      </c>
      <c r="AK429" s="33">
        <f t="shared" si="212"/>
        <v>0</v>
      </c>
      <c r="AL429" s="33">
        <f t="shared" si="213"/>
        <v>0</v>
      </c>
      <c r="AM429" s="34">
        <f t="shared" si="214"/>
        <v>0</v>
      </c>
    </row>
    <row r="430" spans="1:39" ht="15.75" customHeight="1" x14ac:dyDescent="0.3">
      <c r="A430" s="166" t="s">
        <v>1635</v>
      </c>
      <c r="B430" s="99">
        <v>10273</v>
      </c>
      <c r="C430" s="99">
        <v>96817</v>
      </c>
      <c r="D430" s="165">
        <v>44472</v>
      </c>
      <c r="E430" s="165">
        <v>44632</v>
      </c>
      <c r="F430" s="166">
        <v>2</v>
      </c>
      <c r="G430" s="178">
        <v>0.73</v>
      </c>
      <c r="H430" s="181">
        <v>0.5</v>
      </c>
      <c r="I430" s="180">
        <v>1.78E-2</v>
      </c>
      <c r="J430" s="21">
        <f t="shared" si="185"/>
        <v>1.27</v>
      </c>
      <c r="K430" s="21" t="str">
        <f t="shared" si="186"/>
        <v>Y</v>
      </c>
      <c r="L430" s="37" t="str">
        <f t="shared" si="187"/>
        <v>NA</v>
      </c>
      <c r="M430" s="8" t="str">
        <f t="shared" si="188"/>
        <v>Y</v>
      </c>
      <c r="N430" s="42">
        <f t="shared" si="189"/>
        <v>3</v>
      </c>
      <c r="O430" s="43">
        <f t="shared" si="190"/>
        <v>200000</v>
      </c>
      <c r="P430" s="43" t="str">
        <f t="shared" si="191"/>
        <v>NA</v>
      </c>
      <c r="Q430" s="24">
        <f t="shared" si="192"/>
        <v>10455.859400000001</v>
      </c>
      <c r="R430" s="43">
        <f t="shared" si="193"/>
        <v>0</v>
      </c>
      <c r="S430" s="24">
        <f t="shared" si="194"/>
        <v>1000000</v>
      </c>
      <c r="T430" s="25" t="str">
        <f t="shared" si="195"/>
        <v>Y</v>
      </c>
      <c r="U430" s="44">
        <f t="shared" si="196"/>
        <v>2</v>
      </c>
      <c r="V430" s="45">
        <f t="shared" si="197"/>
        <v>200000</v>
      </c>
      <c r="W430" s="45">
        <f t="shared" si="198"/>
        <v>1000000</v>
      </c>
      <c r="X430" s="28">
        <f t="shared" si="199"/>
        <v>10641.973697320002</v>
      </c>
      <c r="Y430" s="28">
        <f t="shared" si="200"/>
        <v>0</v>
      </c>
      <c r="Z430" s="45" t="str">
        <f t="shared" si="201"/>
        <v>NA</v>
      </c>
      <c r="AA430" s="29" t="str">
        <f t="shared" si="202"/>
        <v>N</v>
      </c>
      <c r="AB430" s="46">
        <f t="shared" si="203"/>
        <v>1</v>
      </c>
      <c r="AC430" s="31">
        <f t="shared" si="204"/>
        <v>20000</v>
      </c>
      <c r="AD430" s="31">
        <f t="shared" si="205"/>
        <v>65000</v>
      </c>
      <c r="AE430" s="31">
        <f t="shared" si="206"/>
        <v>10831.400829132297</v>
      </c>
      <c r="AF430" s="47">
        <f t="shared" si="207"/>
        <v>0</v>
      </c>
      <c r="AG430" s="31">
        <f t="shared" si="208"/>
        <v>0</v>
      </c>
      <c r="AH430" s="48">
        <f t="shared" si="209"/>
        <v>0</v>
      </c>
      <c r="AI430" s="33">
        <f t="shared" si="210"/>
        <v>0</v>
      </c>
      <c r="AJ430" s="33">
        <f t="shared" si="211"/>
        <v>0</v>
      </c>
      <c r="AK430" s="33">
        <f t="shared" si="212"/>
        <v>0</v>
      </c>
      <c r="AL430" s="33">
        <f t="shared" si="213"/>
        <v>0</v>
      </c>
      <c r="AM430" s="34">
        <f t="shared" si="214"/>
        <v>0</v>
      </c>
    </row>
    <row r="431" spans="1:39" ht="15.75" customHeight="1" x14ac:dyDescent="0.3">
      <c r="A431" s="166" t="s">
        <v>1636</v>
      </c>
      <c r="B431" s="99">
        <v>6666</v>
      </c>
      <c r="C431" s="99">
        <v>56138</v>
      </c>
      <c r="D431" s="165">
        <v>45200</v>
      </c>
      <c r="E431" s="165">
        <v>45523</v>
      </c>
      <c r="F431" s="166">
        <v>4</v>
      </c>
      <c r="G431" s="178">
        <v>0.38</v>
      </c>
      <c r="H431" s="181">
        <v>0.75</v>
      </c>
      <c r="I431" s="180">
        <v>5.1799999999999999E-2</v>
      </c>
      <c r="J431" s="21">
        <f t="shared" si="185"/>
        <v>3.62</v>
      </c>
      <c r="K431" s="21" t="str">
        <f t="shared" si="186"/>
        <v>Y</v>
      </c>
      <c r="L431" s="37" t="str">
        <f t="shared" si="187"/>
        <v>NA</v>
      </c>
      <c r="M431" s="8" t="str">
        <f t="shared" si="188"/>
        <v>Y</v>
      </c>
      <c r="N431" s="42">
        <f t="shared" si="189"/>
        <v>5</v>
      </c>
      <c r="O431" s="43">
        <f t="shared" si="190"/>
        <v>200000</v>
      </c>
      <c r="P431" s="43" t="str">
        <f t="shared" si="191"/>
        <v>NA</v>
      </c>
      <c r="Q431" s="24">
        <f t="shared" si="192"/>
        <v>7011.2988000000005</v>
      </c>
      <c r="R431" s="43">
        <f t="shared" si="193"/>
        <v>0</v>
      </c>
      <c r="S431" s="24">
        <f t="shared" si="194"/>
        <v>1000000</v>
      </c>
      <c r="T431" s="25" t="str">
        <f t="shared" si="195"/>
        <v>Y</v>
      </c>
      <c r="U431" s="44">
        <f t="shared" si="196"/>
        <v>4</v>
      </c>
      <c r="V431" s="45">
        <f t="shared" si="197"/>
        <v>200000</v>
      </c>
      <c r="W431" s="45">
        <f t="shared" si="198"/>
        <v>1000000</v>
      </c>
      <c r="X431" s="28">
        <f t="shared" si="199"/>
        <v>7374.4840778400012</v>
      </c>
      <c r="Y431" s="28">
        <f t="shared" si="200"/>
        <v>0</v>
      </c>
      <c r="Z431" s="45" t="str">
        <f t="shared" si="201"/>
        <v>NA</v>
      </c>
      <c r="AA431" s="29" t="str">
        <f t="shared" si="202"/>
        <v>Y</v>
      </c>
      <c r="AB431" s="46">
        <f t="shared" si="203"/>
        <v>3</v>
      </c>
      <c r="AC431" s="31">
        <f t="shared" si="204"/>
        <v>200000</v>
      </c>
      <c r="AD431" s="31">
        <f t="shared" si="205"/>
        <v>1000000</v>
      </c>
      <c r="AE431" s="31">
        <f t="shared" si="206"/>
        <v>7756.4823530721142</v>
      </c>
      <c r="AF431" s="47">
        <f t="shared" si="207"/>
        <v>0</v>
      </c>
      <c r="AG431" s="31" t="str">
        <f t="shared" si="208"/>
        <v>NA</v>
      </c>
      <c r="AH431" s="48">
        <f t="shared" si="209"/>
        <v>2</v>
      </c>
      <c r="AI431" s="33">
        <f t="shared" si="210"/>
        <v>20000</v>
      </c>
      <c r="AJ431" s="33">
        <f t="shared" si="211"/>
        <v>65000</v>
      </c>
      <c r="AK431" s="33">
        <f t="shared" si="212"/>
        <v>8158.2681389612499</v>
      </c>
      <c r="AL431" s="33">
        <f t="shared" si="213"/>
        <v>0</v>
      </c>
      <c r="AM431" s="34">
        <f t="shared" si="214"/>
        <v>0</v>
      </c>
    </row>
    <row r="432" spans="1:39" ht="15.75" customHeight="1" x14ac:dyDescent="0.3">
      <c r="A432" s="166" t="s">
        <v>1637</v>
      </c>
      <c r="B432" s="99">
        <v>7234</v>
      </c>
      <c r="C432" s="99">
        <v>83443</v>
      </c>
      <c r="D432" s="165">
        <v>45878</v>
      </c>
      <c r="E432" s="165">
        <v>46120</v>
      </c>
      <c r="F432" s="166">
        <v>4</v>
      </c>
      <c r="G432" s="178">
        <v>0.46</v>
      </c>
      <c r="H432" s="181">
        <v>0.5</v>
      </c>
      <c r="I432" s="180">
        <v>7.6799999999999993E-2</v>
      </c>
      <c r="J432" s="21">
        <f t="shared" si="185"/>
        <v>3.54</v>
      </c>
      <c r="K432" s="21" t="str">
        <f t="shared" si="186"/>
        <v>Y</v>
      </c>
      <c r="L432" s="37" t="str">
        <f t="shared" si="187"/>
        <v>NA</v>
      </c>
      <c r="M432" s="8" t="str">
        <f t="shared" si="188"/>
        <v>Y</v>
      </c>
      <c r="N432" s="42">
        <f t="shared" si="189"/>
        <v>8</v>
      </c>
      <c r="O432" s="43">
        <f t="shared" si="190"/>
        <v>200000</v>
      </c>
      <c r="P432" s="43" t="str">
        <f t="shared" si="191"/>
        <v>NA</v>
      </c>
      <c r="Q432" s="24">
        <f t="shared" si="192"/>
        <v>7789.5711999999994</v>
      </c>
      <c r="R432" s="43">
        <f t="shared" si="193"/>
        <v>0</v>
      </c>
      <c r="S432" s="24">
        <f t="shared" si="194"/>
        <v>1000000</v>
      </c>
      <c r="T432" s="25" t="str">
        <f t="shared" si="195"/>
        <v>Y</v>
      </c>
      <c r="U432" s="44">
        <f t="shared" si="196"/>
        <v>7</v>
      </c>
      <c r="V432" s="45">
        <f t="shared" si="197"/>
        <v>200000</v>
      </c>
      <c r="W432" s="45">
        <f t="shared" si="198"/>
        <v>1000000</v>
      </c>
      <c r="X432" s="28">
        <f t="shared" si="199"/>
        <v>8387.8102681599994</v>
      </c>
      <c r="Y432" s="28">
        <f t="shared" si="200"/>
        <v>0</v>
      </c>
      <c r="Z432" s="45" t="str">
        <f t="shared" si="201"/>
        <v>NA</v>
      </c>
      <c r="AA432" s="29" t="str">
        <f t="shared" si="202"/>
        <v>Y</v>
      </c>
      <c r="AB432" s="46">
        <f t="shared" si="203"/>
        <v>6</v>
      </c>
      <c r="AC432" s="31">
        <f t="shared" si="204"/>
        <v>200000</v>
      </c>
      <c r="AD432" s="31">
        <f t="shared" si="205"/>
        <v>1000000</v>
      </c>
      <c r="AE432" s="31">
        <f t="shared" si="206"/>
        <v>9031.9940967546863</v>
      </c>
      <c r="AF432" s="47">
        <f t="shared" si="207"/>
        <v>0</v>
      </c>
      <c r="AG432" s="31" t="str">
        <f t="shared" si="208"/>
        <v>NA</v>
      </c>
      <c r="AH432" s="48">
        <f t="shared" si="209"/>
        <v>5</v>
      </c>
      <c r="AI432" s="33">
        <f t="shared" si="210"/>
        <v>20000</v>
      </c>
      <c r="AJ432" s="33">
        <f t="shared" si="211"/>
        <v>65000</v>
      </c>
      <c r="AK432" s="33">
        <f t="shared" si="212"/>
        <v>9725.6512433854459</v>
      </c>
      <c r="AL432" s="33">
        <f t="shared" si="213"/>
        <v>0</v>
      </c>
      <c r="AM432" s="34">
        <f t="shared" si="214"/>
        <v>0</v>
      </c>
    </row>
    <row r="433" spans="1:39" ht="15.75" customHeight="1" x14ac:dyDescent="0.3">
      <c r="A433" s="166" t="s">
        <v>1638</v>
      </c>
      <c r="B433" s="99">
        <v>16822</v>
      </c>
      <c r="C433" s="99">
        <v>65301</v>
      </c>
      <c r="D433" s="165">
        <v>45757</v>
      </c>
      <c r="E433" s="165">
        <v>46103</v>
      </c>
      <c r="F433" s="166">
        <v>4</v>
      </c>
      <c r="G433" s="178">
        <v>3.99</v>
      </c>
      <c r="H433" s="181">
        <v>0.25</v>
      </c>
      <c r="I433" s="180">
        <v>2.3E-2</v>
      </c>
      <c r="J433" s="21">
        <f t="shared" si="185"/>
        <v>9.9999999999997868E-3</v>
      </c>
      <c r="K433" s="21" t="str">
        <f t="shared" si="186"/>
        <v>Y</v>
      </c>
      <c r="L433" s="37" t="str">
        <f t="shared" si="187"/>
        <v>NA</v>
      </c>
      <c r="M433" s="8" t="str">
        <f t="shared" si="188"/>
        <v>Y</v>
      </c>
      <c r="N433" s="42">
        <f t="shared" si="189"/>
        <v>1</v>
      </c>
      <c r="O433" s="43">
        <f t="shared" si="190"/>
        <v>200000</v>
      </c>
      <c r="P433" s="43" t="str">
        <f t="shared" si="191"/>
        <v>NA</v>
      </c>
      <c r="Q433" s="24">
        <f t="shared" si="192"/>
        <v>17208.905999999999</v>
      </c>
      <c r="R433" s="43">
        <f t="shared" si="193"/>
        <v>0</v>
      </c>
      <c r="S433" s="24">
        <f t="shared" si="194"/>
        <v>1000000</v>
      </c>
      <c r="T433" s="25" t="str">
        <f t="shared" si="195"/>
        <v>N</v>
      </c>
      <c r="U433" s="44">
        <f t="shared" si="196"/>
        <v>0</v>
      </c>
      <c r="V433" s="45">
        <f t="shared" si="197"/>
        <v>0</v>
      </c>
      <c r="W433" s="45">
        <f t="shared" si="198"/>
        <v>0</v>
      </c>
      <c r="X433" s="28">
        <f t="shared" si="199"/>
        <v>0</v>
      </c>
      <c r="Y433" s="28">
        <f t="shared" si="200"/>
        <v>0</v>
      </c>
      <c r="Z433" s="45">
        <f t="shared" si="201"/>
        <v>0</v>
      </c>
      <c r="AA433" s="29" t="str">
        <f t="shared" si="202"/>
        <v>N</v>
      </c>
      <c r="AB433" s="46">
        <f t="shared" si="203"/>
        <v>0</v>
      </c>
      <c r="AC433" s="31">
        <f t="shared" si="204"/>
        <v>0</v>
      </c>
      <c r="AD433" s="31">
        <f t="shared" si="205"/>
        <v>0</v>
      </c>
      <c r="AE433" s="31">
        <f t="shared" si="206"/>
        <v>0</v>
      </c>
      <c r="AF433" s="47">
        <f t="shared" si="207"/>
        <v>0</v>
      </c>
      <c r="AG433" s="31">
        <f t="shared" si="208"/>
        <v>0</v>
      </c>
      <c r="AH433" s="48">
        <f t="shared" si="209"/>
        <v>0</v>
      </c>
      <c r="AI433" s="33">
        <f t="shared" si="210"/>
        <v>0</v>
      </c>
      <c r="AJ433" s="33">
        <f t="shared" si="211"/>
        <v>0</v>
      </c>
      <c r="AK433" s="33">
        <f t="shared" si="212"/>
        <v>0</v>
      </c>
      <c r="AL433" s="33">
        <f t="shared" si="213"/>
        <v>0</v>
      </c>
      <c r="AM433" s="34">
        <f t="shared" si="214"/>
        <v>0</v>
      </c>
    </row>
    <row r="434" spans="1:39" ht="15.75" customHeight="1" x14ac:dyDescent="0.3">
      <c r="A434" s="166" t="s">
        <v>1639</v>
      </c>
      <c r="B434" s="99">
        <v>12875</v>
      </c>
      <c r="C434" s="99">
        <v>54833</v>
      </c>
      <c r="D434" s="165">
        <v>46123</v>
      </c>
      <c r="E434" s="165">
        <v>46317</v>
      </c>
      <c r="F434" s="166">
        <v>4</v>
      </c>
      <c r="G434" s="178">
        <v>3.67</v>
      </c>
      <c r="H434" s="181">
        <v>0.25</v>
      </c>
      <c r="I434" s="180">
        <v>4.2000000000000003E-2</v>
      </c>
      <c r="J434" s="21">
        <f t="shared" si="185"/>
        <v>0.33000000000000007</v>
      </c>
      <c r="K434" s="21" t="str">
        <f t="shared" si="186"/>
        <v>Y</v>
      </c>
      <c r="L434" s="37" t="str">
        <f t="shared" si="187"/>
        <v>NA</v>
      </c>
      <c r="M434" s="8" t="str">
        <f t="shared" si="188"/>
        <v>Y</v>
      </c>
      <c r="N434" s="42">
        <f t="shared" si="189"/>
        <v>2</v>
      </c>
      <c r="O434" s="43">
        <f t="shared" si="190"/>
        <v>200000</v>
      </c>
      <c r="P434" s="43" t="str">
        <f t="shared" si="191"/>
        <v>NA</v>
      </c>
      <c r="Q434" s="24">
        <f t="shared" si="192"/>
        <v>13415.75</v>
      </c>
      <c r="R434" s="43">
        <f t="shared" si="193"/>
        <v>0</v>
      </c>
      <c r="S434" s="24">
        <f t="shared" si="194"/>
        <v>1000000</v>
      </c>
      <c r="T434" s="25" t="str">
        <f t="shared" si="195"/>
        <v>N</v>
      </c>
      <c r="U434" s="44">
        <f t="shared" si="196"/>
        <v>1</v>
      </c>
      <c r="V434" s="45">
        <f t="shared" si="197"/>
        <v>20000</v>
      </c>
      <c r="W434" s="45">
        <f t="shared" si="198"/>
        <v>65000</v>
      </c>
      <c r="X434" s="28">
        <f t="shared" si="199"/>
        <v>10167</v>
      </c>
      <c r="Y434" s="28">
        <f t="shared" si="200"/>
        <v>3812.2115000000013</v>
      </c>
      <c r="Z434" s="45">
        <f t="shared" si="201"/>
        <v>0</v>
      </c>
      <c r="AA434" s="29" t="str">
        <f t="shared" si="202"/>
        <v>N</v>
      </c>
      <c r="AB434" s="46">
        <f t="shared" si="203"/>
        <v>0</v>
      </c>
      <c r="AC434" s="31">
        <f t="shared" si="204"/>
        <v>0</v>
      </c>
      <c r="AD434" s="31">
        <f t="shared" si="205"/>
        <v>0</v>
      </c>
      <c r="AE434" s="31">
        <f t="shared" si="206"/>
        <v>0</v>
      </c>
      <c r="AF434" s="47">
        <f t="shared" si="207"/>
        <v>0</v>
      </c>
      <c r="AG434" s="31">
        <f t="shared" si="208"/>
        <v>0</v>
      </c>
      <c r="AH434" s="48">
        <f t="shared" si="209"/>
        <v>0</v>
      </c>
      <c r="AI434" s="33">
        <f t="shared" si="210"/>
        <v>0</v>
      </c>
      <c r="AJ434" s="33">
        <f t="shared" si="211"/>
        <v>0</v>
      </c>
      <c r="AK434" s="33">
        <f t="shared" si="212"/>
        <v>0</v>
      </c>
      <c r="AL434" s="33">
        <f t="shared" si="213"/>
        <v>0</v>
      </c>
      <c r="AM434" s="34">
        <f t="shared" si="214"/>
        <v>3812.2115000000013</v>
      </c>
    </row>
    <row r="435" spans="1:39" ht="15.75" customHeight="1" x14ac:dyDescent="0.3">
      <c r="A435" s="166" t="s">
        <v>1640</v>
      </c>
      <c r="B435" s="99">
        <v>5809</v>
      </c>
      <c r="C435" s="99">
        <v>83555</v>
      </c>
      <c r="D435" s="165">
        <v>44521</v>
      </c>
      <c r="E435" s="165">
        <v>44742</v>
      </c>
      <c r="F435" s="166">
        <v>4</v>
      </c>
      <c r="G435" s="178">
        <v>2</v>
      </c>
      <c r="H435" s="181">
        <v>0.75</v>
      </c>
      <c r="I435" s="180">
        <v>7.7899999999999997E-2</v>
      </c>
      <c r="J435" s="21">
        <f t="shared" si="185"/>
        <v>2</v>
      </c>
      <c r="K435" s="21" t="str">
        <f t="shared" si="186"/>
        <v>Y</v>
      </c>
      <c r="L435" s="37" t="str">
        <f t="shared" si="187"/>
        <v>NA</v>
      </c>
      <c r="M435" s="8" t="str">
        <f t="shared" si="188"/>
        <v>Y</v>
      </c>
      <c r="N435" s="42">
        <f t="shared" si="189"/>
        <v>3</v>
      </c>
      <c r="O435" s="43">
        <f t="shared" si="190"/>
        <v>200000</v>
      </c>
      <c r="P435" s="43" t="str">
        <f t="shared" si="191"/>
        <v>NA</v>
      </c>
      <c r="Q435" s="24">
        <f t="shared" si="192"/>
        <v>6261.5211000000008</v>
      </c>
      <c r="R435" s="43">
        <f t="shared" si="193"/>
        <v>0</v>
      </c>
      <c r="S435" s="24">
        <f t="shared" si="194"/>
        <v>1000000</v>
      </c>
      <c r="T435" s="25" t="str">
        <f t="shared" si="195"/>
        <v>Y</v>
      </c>
      <c r="U435" s="44">
        <f t="shared" si="196"/>
        <v>2</v>
      </c>
      <c r="V435" s="45">
        <f t="shared" si="197"/>
        <v>200000</v>
      </c>
      <c r="W435" s="45">
        <f t="shared" si="198"/>
        <v>1000000</v>
      </c>
      <c r="X435" s="28">
        <f t="shared" si="199"/>
        <v>6749.2935936900012</v>
      </c>
      <c r="Y435" s="28">
        <f t="shared" si="200"/>
        <v>0</v>
      </c>
      <c r="Z435" s="45" t="str">
        <f t="shared" si="201"/>
        <v>NA</v>
      </c>
      <c r="AA435" s="29" t="str">
        <f t="shared" si="202"/>
        <v>N</v>
      </c>
      <c r="AB435" s="46">
        <f t="shared" si="203"/>
        <v>1</v>
      </c>
      <c r="AC435" s="31">
        <f t="shared" si="204"/>
        <v>20000</v>
      </c>
      <c r="AD435" s="31">
        <f t="shared" si="205"/>
        <v>65000</v>
      </c>
      <c r="AE435" s="31">
        <f t="shared" si="206"/>
        <v>7275.0635646384526</v>
      </c>
      <c r="AF435" s="47">
        <f t="shared" si="207"/>
        <v>0</v>
      </c>
      <c r="AG435" s="31">
        <f t="shared" si="208"/>
        <v>0</v>
      </c>
      <c r="AH435" s="48">
        <f t="shared" si="209"/>
        <v>0</v>
      </c>
      <c r="AI435" s="33">
        <f t="shared" si="210"/>
        <v>0</v>
      </c>
      <c r="AJ435" s="33">
        <f t="shared" si="211"/>
        <v>0</v>
      </c>
      <c r="AK435" s="33">
        <f t="shared" si="212"/>
        <v>0</v>
      </c>
      <c r="AL435" s="33">
        <f t="shared" si="213"/>
        <v>0</v>
      </c>
      <c r="AM435" s="34">
        <f t="shared" si="214"/>
        <v>0</v>
      </c>
    </row>
    <row r="436" spans="1:39" ht="15.75" customHeight="1" x14ac:dyDescent="0.3">
      <c r="A436" s="166" t="s">
        <v>1641</v>
      </c>
      <c r="B436" s="99">
        <v>21839</v>
      </c>
      <c r="C436" s="99">
        <v>42632</v>
      </c>
      <c r="D436" s="165">
        <v>46008</v>
      </c>
      <c r="E436" s="165">
        <v>46123</v>
      </c>
      <c r="F436" s="166">
        <v>2</v>
      </c>
      <c r="G436" s="178">
        <v>1.29</v>
      </c>
      <c r="H436" s="181">
        <v>0.5</v>
      </c>
      <c r="I436" s="180">
        <v>6.1899999999999997E-2</v>
      </c>
      <c r="J436" s="21">
        <f t="shared" si="185"/>
        <v>0.71</v>
      </c>
      <c r="K436" s="21" t="str">
        <f t="shared" si="186"/>
        <v>Y</v>
      </c>
      <c r="L436" s="37" t="str">
        <f t="shared" si="187"/>
        <v>NA</v>
      </c>
      <c r="M436" s="8" t="str">
        <f t="shared" si="188"/>
        <v>Y</v>
      </c>
      <c r="N436" s="42">
        <f t="shared" si="189"/>
        <v>2</v>
      </c>
      <c r="O436" s="43">
        <f t="shared" si="190"/>
        <v>200000</v>
      </c>
      <c r="P436" s="43" t="str">
        <f t="shared" si="191"/>
        <v>NA</v>
      </c>
      <c r="Q436" s="24">
        <f t="shared" si="192"/>
        <v>23190.8341</v>
      </c>
      <c r="R436" s="43">
        <f t="shared" si="193"/>
        <v>0</v>
      </c>
      <c r="S436" s="24">
        <f t="shared" si="194"/>
        <v>1000000</v>
      </c>
      <c r="T436" s="25" t="str">
        <f t="shared" si="195"/>
        <v>N</v>
      </c>
      <c r="U436" s="44">
        <f t="shared" si="196"/>
        <v>1</v>
      </c>
      <c r="V436" s="45">
        <f t="shared" si="197"/>
        <v>20000</v>
      </c>
      <c r="W436" s="45">
        <f t="shared" si="198"/>
        <v>65000</v>
      </c>
      <c r="X436" s="28">
        <f t="shared" si="199"/>
        <v>20000</v>
      </c>
      <c r="Y436" s="28">
        <f t="shared" si="200"/>
        <v>4626.3467307900028</v>
      </c>
      <c r="Z436" s="45">
        <f t="shared" si="201"/>
        <v>0</v>
      </c>
      <c r="AA436" s="29" t="str">
        <f t="shared" si="202"/>
        <v>N</v>
      </c>
      <c r="AB436" s="46">
        <f t="shared" si="203"/>
        <v>0</v>
      </c>
      <c r="AC436" s="31">
        <f t="shared" si="204"/>
        <v>0</v>
      </c>
      <c r="AD436" s="31">
        <f t="shared" si="205"/>
        <v>0</v>
      </c>
      <c r="AE436" s="31">
        <f t="shared" si="206"/>
        <v>0</v>
      </c>
      <c r="AF436" s="47">
        <f t="shared" si="207"/>
        <v>0</v>
      </c>
      <c r="AG436" s="31">
        <f t="shared" si="208"/>
        <v>0</v>
      </c>
      <c r="AH436" s="48">
        <f t="shared" si="209"/>
        <v>0</v>
      </c>
      <c r="AI436" s="33">
        <f t="shared" si="210"/>
        <v>0</v>
      </c>
      <c r="AJ436" s="33">
        <f t="shared" si="211"/>
        <v>0</v>
      </c>
      <c r="AK436" s="33">
        <f t="shared" si="212"/>
        <v>0</v>
      </c>
      <c r="AL436" s="33">
        <f t="shared" si="213"/>
        <v>0</v>
      </c>
      <c r="AM436" s="34">
        <f t="shared" si="214"/>
        <v>4626.3467307900028</v>
      </c>
    </row>
    <row r="437" spans="1:39" ht="15.75" customHeight="1" x14ac:dyDescent="0.3">
      <c r="A437" s="166" t="s">
        <v>1642</v>
      </c>
      <c r="B437" s="99">
        <v>8405</v>
      </c>
      <c r="C437" s="99">
        <v>45350</v>
      </c>
      <c r="D437" s="165">
        <v>45103</v>
      </c>
      <c r="E437" s="165">
        <v>45355</v>
      </c>
      <c r="F437" s="166">
        <v>2</v>
      </c>
      <c r="G437" s="178">
        <v>1.52</v>
      </c>
      <c r="H437" s="181">
        <v>0.5</v>
      </c>
      <c r="I437" s="180">
        <v>1.67E-2</v>
      </c>
      <c r="J437" s="21">
        <f t="shared" si="185"/>
        <v>0.48</v>
      </c>
      <c r="K437" s="21" t="str">
        <f t="shared" si="186"/>
        <v>Y</v>
      </c>
      <c r="L437" s="37" t="str">
        <f t="shared" si="187"/>
        <v>NA</v>
      </c>
      <c r="M437" s="8" t="str">
        <f t="shared" si="188"/>
        <v>Y</v>
      </c>
      <c r="N437" s="42">
        <f t="shared" si="189"/>
        <v>1</v>
      </c>
      <c r="O437" s="43">
        <f t="shared" si="190"/>
        <v>200000</v>
      </c>
      <c r="P437" s="43" t="str">
        <f t="shared" si="191"/>
        <v>NA</v>
      </c>
      <c r="Q437" s="24">
        <f t="shared" si="192"/>
        <v>8545.3634999999995</v>
      </c>
      <c r="R437" s="43">
        <f t="shared" si="193"/>
        <v>0</v>
      </c>
      <c r="S437" s="24">
        <f t="shared" si="194"/>
        <v>1000000</v>
      </c>
      <c r="T437" s="25" t="str">
        <f t="shared" si="195"/>
        <v>N</v>
      </c>
      <c r="U437" s="44">
        <f t="shared" si="196"/>
        <v>0</v>
      </c>
      <c r="V437" s="45">
        <f t="shared" si="197"/>
        <v>0</v>
      </c>
      <c r="W437" s="45">
        <f t="shared" si="198"/>
        <v>0</v>
      </c>
      <c r="X437" s="28">
        <f t="shared" si="199"/>
        <v>0</v>
      </c>
      <c r="Y437" s="28">
        <f t="shared" si="200"/>
        <v>0</v>
      </c>
      <c r="Z437" s="45">
        <f t="shared" si="201"/>
        <v>0</v>
      </c>
      <c r="AA437" s="29" t="str">
        <f t="shared" si="202"/>
        <v>N</v>
      </c>
      <c r="AB437" s="46">
        <f t="shared" si="203"/>
        <v>0</v>
      </c>
      <c r="AC437" s="31">
        <f t="shared" si="204"/>
        <v>0</v>
      </c>
      <c r="AD437" s="31">
        <f t="shared" si="205"/>
        <v>0</v>
      </c>
      <c r="AE437" s="31">
        <f t="shared" si="206"/>
        <v>0</v>
      </c>
      <c r="AF437" s="47">
        <f t="shared" si="207"/>
        <v>0</v>
      </c>
      <c r="AG437" s="31">
        <f t="shared" si="208"/>
        <v>0</v>
      </c>
      <c r="AH437" s="48">
        <f t="shared" si="209"/>
        <v>0</v>
      </c>
      <c r="AI437" s="33">
        <f t="shared" si="210"/>
        <v>0</v>
      </c>
      <c r="AJ437" s="33">
        <f t="shared" si="211"/>
        <v>0</v>
      </c>
      <c r="AK437" s="33">
        <f t="shared" si="212"/>
        <v>0</v>
      </c>
      <c r="AL437" s="33">
        <f t="shared" si="213"/>
        <v>0</v>
      </c>
      <c r="AM437" s="34">
        <f t="shared" si="214"/>
        <v>0</v>
      </c>
    </row>
    <row r="438" spans="1:39" ht="15.75" customHeight="1" x14ac:dyDescent="0.3">
      <c r="A438" s="166" t="s">
        <v>1643</v>
      </c>
      <c r="B438" s="99">
        <v>7867</v>
      </c>
      <c r="C438" s="99">
        <v>27467</v>
      </c>
      <c r="D438" s="165">
        <v>46093</v>
      </c>
      <c r="E438" s="165">
        <v>46214</v>
      </c>
      <c r="F438" s="166">
        <v>4</v>
      </c>
      <c r="G438" s="178">
        <v>2.2799999999999998</v>
      </c>
      <c r="H438" s="181">
        <v>0.5</v>
      </c>
      <c r="I438" s="180">
        <v>7.8799999999999995E-2</v>
      </c>
      <c r="J438" s="21">
        <f t="shared" si="185"/>
        <v>1.7200000000000002</v>
      </c>
      <c r="K438" s="21" t="str">
        <f t="shared" si="186"/>
        <v>Y</v>
      </c>
      <c r="L438" s="37" t="str">
        <f t="shared" si="187"/>
        <v>NA</v>
      </c>
      <c r="M438" s="8" t="str">
        <f t="shared" si="188"/>
        <v>Y</v>
      </c>
      <c r="N438" s="42">
        <f t="shared" si="189"/>
        <v>4</v>
      </c>
      <c r="O438" s="43">
        <f t="shared" si="190"/>
        <v>200000</v>
      </c>
      <c r="P438" s="43" t="str">
        <f t="shared" si="191"/>
        <v>NA</v>
      </c>
      <c r="Q438" s="24">
        <f t="shared" si="192"/>
        <v>8486.9195999999993</v>
      </c>
      <c r="R438" s="43">
        <f t="shared" si="193"/>
        <v>0</v>
      </c>
      <c r="S438" s="24">
        <f t="shared" si="194"/>
        <v>1000000</v>
      </c>
      <c r="T438" s="25" t="str">
        <f t="shared" si="195"/>
        <v>Y</v>
      </c>
      <c r="U438" s="44">
        <f t="shared" si="196"/>
        <v>3</v>
      </c>
      <c r="V438" s="45">
        <f t="shared" si="197"/>
        <v>200000</v>
      </c>
      <c r="W438" s="45">
        <f t="shared" si="198"/>
        <v>1000000</v>
      </c>
      <c r="X438" s="28">
        <f t="shared" si="199"/>
        <v>9155.6888644799983</v>
      </c>
      <c r="Y438" s="28">
        <f t="shared" si="200"/>
        <v>0</v>
      </c>
      <c r="Z438" s="45" t="str">
        <f t="shared" si="201"/>
        <v>NA</v>
      </c>
      <c r="AA438" s="29" t="str">
        <f t="shared" si="202"/>
        <v>N</v>
      </c>
      <c r="AB438" s="46">
        <f t="shared" si="203"/>
        <v>2</v>
      </c>
      <c r="AC438" s="31">
        <f t="shared" si="204"/>
        <v>20000</v>
      </c>
      <c r="AD438" s="31">
        <f t="shared" si="205"/>
        <v>65000</v>
      </c>
      <c r="AE438" s="31">
        <f t="shared" si="206"/>
        <v>9877.1571470010222</v>
      </c>
      <c r="AF438" s="47">
        <f t="shared" si="207"/>
        <v>0</v>
      </c>
      <c r="AG438" s="31">
        <f t="shared" si="208"/>
        <v>10013.234388518978</v>
      </c>
      <c r="AH438" s="48">
        <f t="shared" si="209"/>
        <v>1</v>
      </c>
      <c r="AI438" s="33">
        <f t="shared" si="210"/>
        <v>20000</v>
      </c>
      <c r="AJ438" s="33">
        <f t="shared" si="211"/>
        <v>65000</v>
      </c>
      <c r="AK438" s="33">
        <f t="shared" si="212"/>
        <v>10013.234388518978</v>
      </c>
      <c r="AL438" s="33">
        <f t="shared" si="213"/>
        <v>642.24274166572468</v>
      </c>
      <c r="AM438" s="34">
        <f t="shared" si="214"/>
        <v>642.24274166572468</v>
      </c>
    </row>
    <row r="439" spans="1:39" ht="15.75" customHeight="1" x14ac:dyDescent="0.3">
      <c r="A439" s="166" t="s">
        <v>1644</v>
      </c>
      <c r="B439" s="99">
        <v>19782</v>
      </c>
      <c r="C439" s="99">
        <v>82793</v>
      </c>
      <c r="D439" s="165">
        <v>45318</v>
      </c>
      <c r="E439" s="165">
        <v>45509</v>
      </c>
      <c r="F439" s="166">
        <v>2</v>
      </c>
      <c r="G439" s="178">
        <v>0.84</v>
      </c>
      <c r="H439" s="181">
        <v>0.25</v>
      </c>
      <c r="I439" s="180">
        <v>5.2400000000000002E-2</v>
      </c>
      <c r="J439" s="21">
        <f t="shared" si="185"/>
        <v>1.1600000000000001</v>
      </c>
      <c r="K439" s="21" t="str">
        <f t="shared" si="186"/>
        <v>Y</v>
      </c>
      <c r="L439" s="37" t="str">
        <f t="shared" si="187"/>
        <v>NA</v>
      </c>
      <c r="M439" s="8" t="str">
        <f t="shared" si="188"/>
        <v>Y</v>
      </c>
      <c r="N439" s="42">
        <f t="shared" si="189"/>
        <v>5</v>
      </c>
      <c r="O439" s="43">
        <f t="shared" si="190"/>
        <v>200000</v>
      </c>
      <c r="P439" s="43" t="str">
        <f t="shared" si="191"/>
        <v>NA</v>
      </c>
      <c r="Q439" s="24">
        <f t="shared" si="192"/>
        <v>20818.576799999999</v>
      </c>
      <c r="R439" s="43">
        <f t="shared" si="193"/>
        <v>0</v>
      </c>
      <c r="S439" s="24">
        <f t="shared" si="194"/>
        <v>1000000</v>
      </c>
      <c r="T439" s="25" t="str">
        <f t="shared" si="195"/>
        <v>Y</v>
      </c>
      <c r="U439" s="44">
        <f t="shared" si="196"/>
        <v>4</v>
      </c>
      <c r="V439" s="45">
        <f t="shared" si="197"/>
        <v>200000</v>
      </c>
      <c r="W439" s="45">
        <f t="shared" si="198"/>
        <v>1000000</v>
      </c>
      <c r="X439" s="28">
        <f t="shared" si="199"/>
        <v>21909.470224319997</v>
      </c>
      <c r="Y439" s="28">
        <f t="shared" si="200"/>
        <v>0</v>
      </c>
      <c r="Z439" s="45" t="str">
        <f t="shared" si="201"/>
        <v>NA</v>
      </c>
      <c r="AA439" s="29" t="str">
        <f t="shared" si="202"/>
        <v>N</v>
      </c>
      <c r="AB439" s="46">
        <f t="shared" si="203"/>
        <v>3</v>
      </c>
      <c r="AC439" s="31">
        <f t="shared" si="204"/>
        <v>20000</v>
      </c>
      <c r="AD439" s="31">
        <f t="shared" si="205"/>
        <v>65000</v>
      </c>
      <c r="AE439" s="31">
        <f t="shared" si="206"/>
        <v>20000</v>
      </c>
      <c r="AF439" s="47">
        <f t="shared" si="207"/>
        <v>3057.5264640743662</v>
      </c>
      <c r="AG439" s="31">
        <f t="shared" si="208"/>
        <v>0</v>
      </c>
      <c r="AH439" s="48">
        <f t="shared" si="209"/>
        <v>2</v>
      </c>
      <c r="AI439" s="33">
        <f t="shared" si="210"/>
        <v>20000</v>
      </c>
      <c r="AJ439" s="33">
        <f t="shared" si="211"/>
        <v>65000</v>
      </c>
      <c r="AK439" s="33">
        <f t="shared" si="212"/>
        <v>0</v>
      </c>
      <c r="AL439" s="33">
        <f t="shared" si="213"/>
        <v>24265.740850791863</v>
      </c>
      <c r="AM439" s="34">
        <f t="shared" si="214"/>
        <v>27323.267314866229</v>
      </c>
    </row>
    <row r="440" spans="1:39" ht="15.75" customHeight="1" x14ac:dyDescent="0.3">
      <c r="A440" s="166" t="s">
        <v>1645</v>
      </c>
      <c r="B440" s="99">
        <v>24189</v>
      </c>
      <c r="C440" s="99">
        <v>40154</v>
      </c>
      <c r="D440" s="165">
        <v>44769</v>
      </c>
      <c r="E440" s="165">
        <v>44836</v>
      </c>
      <c r="F440" s="166">
        <v>4</v>
      </c>
      <c r="G440" s="178">
        <v>3.72</v>
      </c>
      <c r="H440" s="181">
        <v>0.25</v>
      </c>
      <c r="I440" s="180">
        <v>3.5299999999999998E-2</v>
      </c>
      <c r="J440" s="21">
        <f t="shared" si="185"/>
        <v>0.2799999999999998</v>
      </c>
      <c r="K440" s="21" t="str">
        <f t="shared" si="186"/>
        <v>Y</v>
      </c>
      <c r="L440" s="37" t="str">
        <f t="shared" si="187"/>
        <v>NA</v>
      </c>
      <c r="M440" s="8" t="str">
        <f t="shared" si="188"/>
        <v>Y</v>
      </c>
      <c r="N440" s="42">
        <f t="shared" si="189"/>
        <v>2</v>
      </c>
      <c r="O440" s="43">
        <f t="shared" si="190"/>
        <v>200000</v>
      </c>
      <c r="P440" s="43" t="str">
        <f t="shared" si="191"/>
        <v>NA</v>
      </c>
      <c r="Q440" s="24">
        <f t="shared" si="192"/>
        <v>25042.871699999996</v>
      </c>
      <c r="R440" s="43">
        <f t="shared" si="193"/>
        <v>0</v>
      </c>
      <c r="S440" s="24">
        <f t="shared" si="194"/>
        <v>1000000</v>
      </c>
      <c r="T440" s="25" t="str">
        <f t="shared" si="195"/>
        <v>N</v>
      </c>
      <c r="U440" s="44">
        <f t="shared" si="196"/>
        <v>1</v>
      </c>
      <c r="V440" s="45">
        <f t="shared" si="197"/>
        <v>20000</v>
      </c>
      <c r="W440" s="45">
        <f t="shared" si="198"/>
        <v>65000</v>
      </c>
      <c r="X440" s="28">
        <f t="shared" si="199"/>
        <v>20000</v>
      </c>
      <c r="Y440" s="28">
        <f t="shared" si="200"/>
        <v>5926.8850710099941</v>
      </c>
      <c r="Z440" s="45">
        <f t="shared" si="201"/>
        <v>0</v>
      </c>
      <c r="AA440" s="29" t="str">
        <f t="shared" si="202"/>
        <v>N</v>
      </c>
      <c r="AB440" s="46">
        <f t="shared" si="203"/>
        <v>0</v>
      </c>
      <c r="AC440" s="31">
        <f t="shared" si="204"/>
        <v>0</v>
      </c>
      <c r="AD440" s="31">
        <f t="shared" si="205"/>
        <v>0</v>
      </c>
      <c r="AE440" s="31">
        <f t="shared" si="206"/>
        <v>0</v>
      </c>
      <c r="AF440" s="47">
        <f t="shared" si="207"/>
        <v>0</v>
      </c>
      <c r="AG440" s="31">
        <f t="shared" si="208"/>
        <v>0</v>
      </c>
      <c r="AH440" s="48">
        <f t="shared" si="209"/>
        <v>0</v>
      </c>
      <c r="AI440" s="33">
        <f t="shared" si="210"/>
        <v>0</v>
      </c>
      <c r="AJ440" s="33">
        <f t="shared" si="211"/>
        <v>0</v>
      </c>
      <c r="AK440" s="33">
        <f t="shared" si="212"/>
        <v>0</v>
      </c>
      <c r="AL440" s="33">
        <f t="shared" si="213"/>
        <v>0</v>
      </c>
      <c r="AM440" s="34">
        <f t="shared" si="214"/>
        <v>5926.8850710099941</v>
      </c>
    </row>
    <row r="441" spans="1:39" ht="15.75" customHeight="1" x14ac:dyDescent="0.3">
      <c r="A441" s="166" t="s">
        <v>1646</v>
      </c>
      <c r="B441" s="99">
        <v>7834</v>
      </c>
      <c r="C441" s="99">
        <v>54733</v>
      </c>
      <c r="D441" s="165">
        <v>44637</v>
      </c>
      <c r="E441" s="165">
        <v>44891</v>
      </c>
      <c r="F441" s="166">
        <v>4</v>
      </c>
      <c r="G441" s="178">
        <v>1.64</v>
      </c>
      <c r="H441" s="181">
        <v>0.25</v>
      </c>
      <c r="I441" s="180">
        <v>4.82E-2</v>
      </c>
      <c r="J441" s="21">
        <f t="shared" si="185"/>
        <v>2.3600000000000003</v>
      </c>
      <c r="K441" s="21" t="str">
        <f t="shared" si="186"/>
        <v>Y</v>
      </c>
      <c r="L441" s="37" t="str">
        <f t="shared" si="187"/>
        <v>NA</v>
      </c>
      <c r="M441" s="8" t="str">
        <f t="shared" si="188"/>
        <v>Y</v>
      </c>
      <c r="N441" s="42">
        <f t="shared" si="189"/>
        <v>10</v>
      </c>
      <c r="O441" s="43">
        <f t="shared" si="190"/>
        <v>200000</v>
      </c>
      <c r="P441" s="43" t="str">
        <f t="shared" si="191"/>
        <v>NA</v>
      </c>
      <c r="Q441" s="24">
        <f t="shared" si="192"/>
        <v>8211.5987999999998</v>
      </c>
      <c r="R441" s="43">
        <f t="shared" si="193"/>
        <v>0</v>
      </c>
      <c r="S441" s="24">
        <f t="shared" si="194"/>
        <v>1000000</v>
      </c>
      <c r="T441" s="25" t="str">
        <f t="shared" si="195"/>
        <v>Y</v>
      </c>
      <c r="U441" s="44">
        <f t="shared" si="196"/>
        <v>9</v>
      </c>
      <c r="V441" s="45">
        <f t="shared" si="197"/>
        <v>200000</v>
      </c>
      <c r="W441" s="45">
        <f t="shared" si="198"/>
        <v>1000000</v>
      </c>
      <c r="X441" s="28">
        <f t="shared" si="199"/>
        <v>8607.3978621599999</v>
      </c>
      <c r="Y441" s="28">
        <f t="shared" si="200"/>
        <v>0</v>
      </c>
      <c r="Z441" s="45" t="str">
        <f t="shared" si="201"/>
        <v>NA</v>
      </c>
      <c r="AA441" s="29" t="str">
        <f t="shared" si="202"/>
        <v>Y</v>
      </c>
      <c r="AB441" s="46">
        <f t="shared" si="203"/>
        <v>8</v>
      </c>
      <c r="AC441" s="31">
        <f t="shared" si="204"/>
        <v>200000</v>
      </c>
      <c r="AD441" s="31">
        <f t="shared" si="205"/>
        <v>1000000</v>
      </c>
      <c r="AE441" s="31">
        <f t="shared" si="206"/>
        <v>9022.2744391161123</v>
      </c>
      <c r="AF441" s="47">
        <f t="shared" si="207"/>
        <v>0</v>
      </c>
      <c r="AG441" s="31" t="str">
        <f t="shared" si="208"/>
        <v>NA</v>
      </c>
      <c r="AH441" s="48">
        <f t="shared" si="209"/>
        <v>7</v>
      </c>
      <c r="AI441" s="33">
        <f t="shared" si="210"/>
        <v>20000</v>
      </c>
      <c r="AJ441" s="33">
        <f t="shared" si="211"/>
        <v>65000</v>
      </c>
      <c r="AK441" s="33">
        <f t="shared" si="212"/>
        <v>9457.148067081509</v>
      </c>
      <c r="AL441" s="33">
        <f t="shared" si="213"/>
        <v>0</v>
      </c>
      <c r="AM441" s="34">
        <f t="shared" si="214"/>
        <v>0</v>
      </c>
    </row>
    <row r="442" spans="1:39" ht="15.75" customHeight="1" x14ac:dyDescent="0.3">
      <c r="A442" s="166" t="s">
        <v>1647</v>
      </c>
      <c r="B442" s="99">
        <v>9468</v>
      </c>
      <c r="C442" s="99">
        <v>70716</v>
      </c>
      <c r="D442" s="165">
        <v>44573</v>
      </c>
      <c r="E442" s="165">
        <v>44882</v>
      </c>
      <c r="F442" s="166">
        <v>4</v>
      </c>
      <c r="G442" s="178">
        <v>3.84</v>
      </c>
      <c r="H442" s="181">
        <v>0.5</v>
      </c>
      <c r="I442" s="180">
        <v>3.5900000000000001E-2</v>
      </c>
      <c r="J442" s="21">
        <f t="shared" si="185"/>
        <v>0.16000000000000014</v>
      </c>
      <c r="K442" s="21" t="str">
        <f t="shared" si="186"/>
        <v>Y</v>
      </c>
      <c r="L442" s="37" t="str">
        <f t="shared" si="187"/>
        <v>NA</v>
      </c>
      <c r="M442" s="8" t="str">
        <f t="shared" si="188"/>
        <v>Y</v>
      </c>
      <c r="N442" s="42">
        <f t="shared" si="189"/>
        <v>1</v>
      </c>
      <c r="O442" s="43">
        <f t="shared" si="190"/>
        <v>200000</v>
      </c>
      <c r="P442" s="43" t="str">
        <f t="shared" si="191"/>
        <v>NA</v>
      </c>
      <c r="Q442" s="24">
        <f t="shared" si="192"/>
        <v>9807.9012000000002</v>
      </c>
      <c r="R442" s="43">
        <f t="shared" si="193"/>
        <v>0</v>
      </c>
      <c r="S442" s="24">
        <f t="shared" si="194"/>
        <v>1000000</v>
      </c>
      <c r="T442" s="25" t="str">
        <f t="shared" si="195"/>
        <v>N</v>
      </c>
      <c r="U442" s="44">
        <f t="shared" si="196"/>
        <v>0</v>
      </c>
      <c r="V442" s="45">
        <f t="shared" si="197"/>
        <v>0</v>
      </c>
      <c r="W442" s="45">
        <f t="shared" si="198"/>
        <v>0</v>
      </c>
      <c r="X442" s="28">
        <f t="shared" si="199"/>
        <v>0</v>
      </c>
      <c r="Y442" s="28">
        <f t="shared" si="200"/>
        <v>0</v>
      </c>
      <c r="Z442" s="45">
        <f t="shared" si="201"/>
        <v>0</v>
      </c>
      <c r="AA442" s="29" t="str">
        <f t="shared" si="202"/>
        <v>N</v>
      </c>
      <c r="AB442" s="46">
        <f t="shared" si="203"/>
        <v>0</v>
      </c>
      <c r="AC442" s="31">
        <f t="shared" si="204"/>
        <v>0</v>
      </c>
      <c r="AD442" s="31">
        <f t="shared" si="205"/>
        <v>0</v>
      </c>
      <c r="AE442" s="31">
        <f t="shared" si="206"/>
        <v>0</v>
      </c>
      <c r="AF442" s="47">
        <f t="shared" si="207"/>
        <v>0</v>
      </c>
      <c r="AG442" s="31">
        <f t="shared" si="208"/>
        <v>0</v>
      </c>
      <c r="AH442" s="48">
        <f t="shared" si="209"/>
        <v>0</v>
      </c>
      <c r="AI442" s="33">
        <f t="shared" si="210"/>
        <v>0</v>
      </c>
      <c r="AJ442" s="33">
        <f t="shared" si="211"/>
        <v>0</v>
      </c>
      <c r="AK442" s="33">
        <f t="shared" si="212"/>
        <v>0</v>
      </c>
      <c r="AL442" s="33">
        <f t="shared" si="213"/>
        <v>0</v>
      </c>
      <c r="AM442" s="34">
        <f t="shared" si="214"/>
        <v>0</v>
      </c>
    </row>
    <row r="443" spans="1:39" ht="15.75" customHeight="1" x14ac:dyDescent="0.3">
      <c r="A443" s="166" t="s">
        <v>1648</v>
      </c>
      <c r="B443" s="99">
        <v>23137</v>
      </c>
      <c r="C443" s="99">
        <v>105891</v>
      </c>
      <c r="D443" s="165">
        <v>45915</v>
      </c>
      <c r="E443" s="165">
        <v>46008</v>
      </c>
      <c r="F443" s="166">
        <v>2</v>
      </c>
      <c r="G443" s="178">
        <v>0.11</v>
      </c>
      <c r="H443" s="181">
        <v>1</v>
      </c>
      <c r="I443" s="180">
        <v>5.2600000000000001E-2</v>
      </c>
      <c r="J443" s="21">
        <f t="shared" ref="J443:J506" si="215">MAX(0, F443-G443)</f>
        <v>1.89</v>
      </c>
      <c r="K443" s="21" t="str">
        <f t="shared" ref="K443:K506" si="216">IF(
  AND(
    E443 &gt;= D443-10,
    E443 &lt;= DATE(2028,6,30),
    J443 &gt; 0
  ),
  "Y",
  "N"
)</f>
        <v>Y</v>
      </c>
      <c r="L443" s="37" t="str">
        <f t="shared" ref="L443:L506" si="217">IF(
  J443=0,
  0,
  IF(
    K443="Y",
    "NA",
    MAX(0, 65000-C443)
  )
)</f>
        <v>NA</v>
      </c>
      <c r="M443" s="8" t="str">
        <f t="shared" ref="M443:M506" si="218">IF(AND(K443="Y",J443&gt;0),"Y","N")</f>
        <v>Y</v>
      </c>
      <c r="N443" s="42">
        <f t="shared" ref="N443:N506" si="219">ROUNDUP(J443/H443, 0)</f>
        <v>2</v>
      </c>
      <c r="O443" s="43">
        <f t="shared" ref="O443:O506" si="220">IF(
  N443=0,
  0,
  IF(
    M443="Y",
    200000,
    20000
  )
)</f>
        <v>200000</v>
      </c>
      <c r="P443" s="43" t="str">
        <f t="shared" ref="P443:P506" si="221">IF(
  N443=0,
  0,
  IF(
    M443="Y",
    "NA",
    MAX(0, 65000)
  )
)</f>
        <v>NA</v>
      </c>
      <c r="Q443" s="24">
        <f t="shared" ref="Q443:Q506" si="222">IF(
  N443=0,
  0,
  MAX(0, MIN(B443*(1+I443), O443, L443))
)</f>
        <v>24354.0062</v>
      </c>
      <c r="R443" s="43">
        <f t="shared" ref="R443:R506" si="223">IF(
  N443=0,
  0,
  MAX(0, (B443*(1+I443))-Q443)
)</f>
        <v>0</v>
      </c>
      <c r="S443" s="24">
        <f t="shared" ref="S443:S506" si="224">IF(
    M443="Y",
    1000000,
    MAX(0, 65000-C443-Q443)
  )</f>
        <v>1000000</v>
      </c>
      <c r="T443" s="25" t="str">
        <f t="shared" ref="T443:T506" si="225">IF(AND(K443="Y",J443&gt;1),"Y","N")</f>
        <v>Y</v>
      </c>
      <c r="U443" s="44">
        <f t="shared" ref="U443:U506" si="226">MAX(0,(N443-1))</f>
        <v>1</v>
      </c>
      <c r="V443" s="45">
        <f t="shared" ref="V443:V506" si="227">IF(
  U443=0,
  0,
  IF(
    T443="Y",
    200000,
    20000
  )
)</f>
        <v>200000</v>
      </c>
      <c r="W443" s="45">
        <f t="shared" ref="W443:W506" si="228">IF(
  U443=0,
  0,
  IF(
    T443="Y",
    1000000,
    MAX(0, 65000)
  )
)</f>
        <v>1000000</v>
      </c>
      <c r="X443" s="28">
        <f t="shared" ref="X443:X506" si="229">IF(
  U443=0,
  0,
  MAX(0, MIN(B443*(1+I443)*(1+I443), V443, S443, (W443-C443))
)
)</f>
        <v>25635.026926120001</v>
      </c>
      <c r="Y443" s="28">
        <f t="shared" ref="Y443:Y506" si="230">IF(
  U443=0,
  0,
  MAX(0, (B443*(1+I443)*(1+I443)-X443)
)
)</f>
        <v>0</v>
      </c>
      <c r="Z443" s="45" t="str">
        <f t="shared" ref="Z443:Z506" si="231">IF(
    T443="Y",
    "NA",
    MAX(0, W443-C443-Q443-X443)
  )</f>
        <v>NA</v>
      </c>
      <c r="AA443" s="29" t="str">
        <f t="shared" ref="AA443:AA506" si="232">IF(AND(K443="Y",J443&gt;2),"Y","N")</f>
        <v>N</v>
      </c>
      <c r="AB443" s="46">
        <f t="shared" ref="AB443:AB506" si="233">MAX(0,(U443-1))</f>
        <v>0</v>
      </c>
      <c r="AC443" s="31">
        <f t="shared" ref="AC443:AC506" si="234">IF(
  AB443=0,
  0,
  IF(
    AA443="Y",
    200000,
    20000
  )
)</f>
        <v>0</v>
      </c>
      <c r="AD443" s="31">
        <f t="shared" ref="AD443:AD506" si="235">IF(
  AB443=0,
  0,
  IF(
    AA443="Y",
    1000000,
    MAX(0, 65000)
  )
)</f>
        <v>0</v>
      </c>
      <c r="AE443" s="31">
        <f t="shared" ref="AE443:AE506" si="236">IF(
  AB443=0,
  0,
  MAX(0, MIN(B443*(1+I443)*(1+I443)*(1+I443), AC443, Z443))
)</f>
        <v>0</v>
      </c>
      <c r="AF443" s="47">
        <f t="shared" ref="AF443:AF506" si="237">IF(
  AB443=0,
  0,
  MAX(0, (B443*(1+I443)*(1+I443)*(1+I443)-AE443)
)
)</f>
        <v>0</v>
      </c>
      <c r="AG443" s="31">
        <f t="shared" ref="AG443:AG506" si="238">IF(
    AA443="Y",
    "NA",
    MAX(0, AD443-C443-Q443-X443-AE443)
  )</f>
        <v>0</v>
      </c>
      <c r="AH443" s="48">
        <f t="shared" si="209"/>
        <v>0</v>
      </c>
      <c r="AI443" s="33">
        <f t="shared" si="210"/>
        <v>0</v>
      </c>
      <c r="AJ443" s="33">
        <f t="shared" si="211"/>
        <v>0</v>
      </c>
      <c r="AK443" s="33">
        <f t="shared" si="212"/>
        <v>0</v>
      </c>
      <c r="AL443" s="33">
        <f t="shared" si="213"/>
        <v>0</v>
      </c>
      <c r="AM443" s="34">
        <f t="shared" si="214"/>
        <v>0</v>
      </c>
    </row>
    <row r="444" spans="1:39" ht="15.75" customHeight="1" x14ac:dyDescent="0.3">
      <c r="A444" s="166" t="s">
        <v>1649</v>
      </c>
      <c r="B444" s="99">
        <v>11883</v>
      </c>
      <c r="C444" s="99">
        <v>66952</v>
      </c>
      <c r="D444" s="165">
        <v>45771</v>
      </c>
      <c r="E444" s="165">
        <v>46012</v>
      </c>
      <c r="F444" s="166">
        <v>2</v>
      </c>
      <c r="G444" s="178">
        <v>0.41</v>
      </c>
      <c r="H444" s="181">
        <v>0.5</v>
      </c>
      <c r="I444" s="180">
        <v>5.8200000000000002E-2</v>
      </c>
      <c r="J444" s="21">
        <f t="shared" si="215"/>
        <v>1.59</v>
      </c>
      <c r="K444" s="21" t="str">
        <f t="shared" si="216"/>
        <v>Y</v>
      </c>
      <c r="L444" s="37" t="str">
        <f t="shared" si="217"/>
        <v>NA</v>
      </c>
      <c r="M444" s="8" t="str">
        <f t="shared" si="218"/>
        <v>Y</v>
      </c>
      <c r="N444" s="42">
        <f t="shared" si="219"/>
        <v>4</v>
      </c>
      <c r="O444" s="43">
        <f t="shared" si="220"/>
        <v>200000</v>
      </c>
      <c r="P444" s="43" t="str">
        <f t="shared" si="221"/>
        <v>NA</v>
      </c>
      <c r="Q444" s="24">
        <f t="shared" si="222"/>
        <v>12574.5906</v>
      </c>
      <c r="R444" s="43">
        <f t="shared" si="223"/>
        <v>0</v>
      </c>
      <c r="S444" s="24">
        <f t="shared" si="224"/>
        <v>1000000</v>
      </c>
      <c r="T444" s="25" t="str">
        <f t="shared" si="225"/>
        <v>Y</v>
      </c>
      <c r="U444" s="44">
        <f t="shared" si="226"/>
        <v>3</v>
      </c>
      <c r="V444" s="45">
        <f t="shared" si="227"/>
        <v>200000</v>
      </c>
      <c r="W444" s="45">
        <f t="shared" si="228"/>
        <v>1000000</v>
      </c>
      <c r="X444" s="28">
        <f t="shared" si="229"/>
        <v>13306.431772919999</v>
      </c>
      <c r="Y444" s="28">
        <f t="shared" si="230"/>
        <v>0</v>
      </c>
      <c r="Z444" s="45" t="str">
        <f t="shared" si="231"/>
        <v>NA</v>
      </c>
      <c r="AA444" s="29" t="str">
        <f t="shared" si="232"/>
        <v>N</v>
      </c>
      <c r="AB444" s="46">
        <f t="shared" si="233"/>
        <v>2</v>
      </c>
      <c r="AC444" s="31">
        <f t="shared" si="234"/>
        <v>20000</v>
      </c>
      <c r="AD444" s="31">
        <f t="shared" si="235"/>
        <v>65000</v>
      </c>
      <c r="AE444" s="31">
        <f t="shared" si="236"/>
        <v>14080.866102103944</v>
      </c>
      <c r="AF444" s="47">
        <f t="shared" si="237"/>
        <v>0</v>
      </c>
      <c r="AG444" s="31">
        <f t="shared" si="238"/>
        <v>0</v>
      </c>
      <c r="AH444" s="48">
        <f t="shared" si="209"/>
        <v>1</v>
      </c>
      <c r="AI444" s="33">
        <f t="shared" si="210"/>
        <v>20000</v>
      </c>
      <c r="AJ444" s="33">
        <f t="shared" si="211"/>
        <v>65000</v>
      </c>
      <c r="AK444" s="33">
        <f t="shared" si="212"/>
        <v>0</v>
      </c>
      <c r="AL444" s="33">
        <f t="shared" si="213"/>
        <v>14900.372509246394</v>
      </c>
      <c r="AM444" s="34">
        <f t="shared" si="214"/>
        <v>14900.372509246394</v>
      </c>
    </row>
    <row r="445" spans="1:39" ht="15.75" customHeight="1" x14ac:dyDescent="0.3">
      <c r="A445" s="166" t="s">
        <v>1650</v>
      </c>
      <c r="B445" s="99">
        <v>8755</v>
      </c>
      <c r="C445" s="99">
        <v>42525</v>
      </c>
      <c r="D445" s="165">
        <v>44830</v>
      </c>
      <c r="E445" s="165">
        <v>45150</v>
      </c>
      <c r="F445" s="166">
        <v>2</v>
      </c>
      <c r="G445" s="178">
        <v>1.72</v>
      </c>
      <c r="H445" s="181">
        <v>1</v>
      </c>
      <c r="I445" s="180">
        <v>6.0100000000000001E-2</v>
      </c>
      <c r="J445" s="21">
        <f t="shared" si="215"/>
        <v>0.28000000000000003</v>
      </c>
      <c r="K445" s="21" t="str">
        <f t="shared" si="216"/>
        <v>Y</v>
      </c>
      <c r="L445" s="37" t="str">
        <f t="shared" si="217"/>
        <v>NA</v>
      </c>
      <c r="M445" s="8" t="str">
        <f t="shared" si="218"/>
        <v>Y</v>
      </c>
      <c r="N445" s="42">
        <f t="shared" si="219"/>
        <v>1</v>
      </c>
      <c r="O445" s="43">
        <f t="shared" si="220"/>
        <v>200000</v>
      </c>
      <c r="P445" s="43" t="str">
        <f t="shared" si="221"/>
        <v>NA</v>
      </c>
      <c r="Q445" s="24">
        <f t="shared" si="222"/>
        <v>9281.1755000000012</v>
      </c>
      <c r="R445" s="43">
        <f t="shared" si="223"/>
        <v>0</v>
      </c>
      <c r="S445" s="24">
        <f t="shared" si="224"/>
        <v>1000000</v>
      </c>
      <c r="T445" s="25" t="str">
        <f t="shared" si="225"/>
        <v>N</v>
      </c>
      <c r="U445" s="44">
        <f t="shared" si="226"/>
        <v>0</v>
      </c>
      <c r="V445" s="45">
        <f t="shared" si="227"/>
        <v>0</v>
      </c>
      <c r="W445" s="45">
        <f t="shared" si="228"/>
        <v>0</v>
      </c>
      <c r="X445" s="28">
        <f t="shared" si="229"/>
        <v>0</v>
      </c>
      <c r="Y445" s="28">
        <f t="shared" si="230"/>
        <v>0</v>
      </c>
      <c r="Z445" s="45">
        <f t="shared" si="231"/>
        <v>0</v>
      </c>
      <c r="AA445" s="29" t="str">
        <f t="shared" si="232"/>
        <v>N</v>
      </c>
      <c r="AB445" s="46">
        <f t="shared" si="233"/>
        <v>0</v>
      </c>
      <c r="AC445" s="31">
        <f t="shared" si="234"/>
        <v>0</v>
      </c>
      <c r="AD445" s="31">
        <f t="shared" si="235"/>
        <v>0</v>
      </c>
      <c r="AE445" s="31">
        <f t="shared" si="236"/>
        <v>0</v>
      </c>
      <c r="AF445" s="47">
        <f t="shared" si="237"/>
        <v>0</v>
      </c>
      <c r="AG445" s="31">
        <f t="shared" si="238"/>
        <v>0</v>
      </c>
      <c r="AH445" s="48">
        <f t="shared" si="209"/>
        <v>0</v>
      </c>
      <c r="AI445" s="33">
        <f t="shared" si="210"/>
        <v>0</v>
      </c>
      <c r="AJ445" s="33">
        <f t="shared" si="211"/>
        <v>0</v>
      </c>
      <c r="AK445" s="33">
        <f t="shared" si="212"/>
        <v>0</v>
      </c>
      <c r="AL445" s="33">
        <f t="shared" si="213"/>
        <v>0</v>
      </c>
      <c r="AM445" s="34">
        <f t="shared" si="214"/>
        <v>0</v>
      </c>
    </row>
    <row r="446" spans="1:39" ht="15.75" customHeight="1" x14ac:dyDescent="0.3">
      <c r="A446" s="166" t="s">
        <v>1651</v>
      </c>
      <c r="B446" s="99">
        <v>7207</v>
      </c>
      <c r="C446" s="99">
        <v>50065</v>
      </c>
      <c r="D446" s="165">
        <v>46003</v>
      </c>
      <c r="E446" s="165">
        <v>46134</v>
      </c>
      <c r="F446" s="166">
        <v>4</v>
      </c>
      <c r="G446" s="178">
        <v>3.81</v>
      </c>
      <c r="H446" s="181">
        <v>0.75</v>
      </c>
      <c r="I446" s="180">
        <v>2.4E-2</v>
      </c>
      <c r="J446" s="21">
        <f t="shared" si="215"/>
        <v>0.18999999999999995</v>
      </c>
      <c r="K446" s="21" t="str">
        <f t="shared" si="216"/>
        <v>Y</v>
      </c>
      <c r="L446" s="37" t="str">
        <f t="shared" si="217"/>
        <v>NA</v>
      </c>
      <c r="M446" s="8" t="str">
        <f t="shared" si="218"/>
        <v>Y</v>
      </c>
      <c r="N446" s="42">
        <f t="shared" si="219"/>
        <v>1</v>
      </c>
      <c r="O446" s="43">
        <f t="shared" si="220"/>
        <v>200000</v>
      </c>
      <c r="P446" s="43" t="str">
        <f t="shared" si="221"/>
        <v>NA</v>
      </c>
      <c r="Q446" s="24">
        <f t="shared" si="222"/>
        <v>7379.9679999999998</v>
      </c>
      <c r="R446" s="43">
        <f t="shared" si="223"/>
        <v>0</v>
      </c>
      <c r="S446" s="24">
        <f t="shared" si="224"/>
        <v>1000000</v>
      </c>
      <c r="T446" s="25" t="str">
        <f t="shared" si="225"/>
        <v>N</v>
      </c>
      <c r="U446" s="44">
        <f t="shared" si="226"/>
        <v>0</v>
      </c>
      <c r="V446" s="45">
        <f t="shared" si="227"/>
        <v>0</v>
      </c>
      <c r="W446" s="45">
        <f t="shared" si="228"/>
        <v>0</v>
      </c>
      <c r="X446" s="28">
        <f t="shared" si="229"/>
        <v>0</v>
      </c>
      <c r="Y446" s="28">
        <f t="shared" si="230"/>
        <v>0</v>
      </c>
      <c r="Z446" s="45">
        <f t="shared" si="231"/>
        <v>0</v>
      </c>
      <c r="AA446" s="29" t="str">
        <f t="shared" si="232"/>
        <v>N</v>
      </c>
      <c r="AB446" s="46">
        <f t="shared" si="233"/>
        <v>0</v>
      </c>
      <c r="AC446" s="31">
        <f t="shared" si="234"/>
        <v>0</v>
      </c>
      <c r="AD446" s="31">
        <f t="shared" si="235"/>
        <v>0</v>
      </c>
      <c r="AE446" s="31">
        <f t="shared" si="236"/>
        <v>0</v>
      </c>
      <c r="AF446" s="47">
        <f t="shared" si="237"/>
        <v>0</v>
      </c>
      <c r="AG446" s="31">
        <f t="shared" si="238"/>
        <v>0</v>
      </c>
      <c r="AH446" s="48">
        <f t="shared" si="209"/>
        <v>0</v>
      </c>
      <c r="AI446" s="33">
        <f t="shared" si="210"/>
        <v>0</v>
      </c>
      <c r="AJ446" s="33">
        <f t="shared" si="211"/>
        <v>0</v>
      </c>
      <c r="AK446" s="33">
        <f t="shared" si="212"/>
        <v>0</v>
      </c>
      <c r="AL446" s="33">
        <f t="shared" si="213"/>
        <v>0</v>
      </c>
      <c r="AM446" s="34">
        <f t="shared" si="214"/>
        <v>0</v>
      </c>
    </row>
    <row r="447" spans="1:39" ht="15.75" customHeight="1" x14ac:dyDescent="0.3">
      <c r="A447" s="166" t="s">
        <v>1652</v>
      </c>
      <c r="B447" s="99">
        <v>14343</v>
      </c>
      <c r="C447" s="99">
        <v>33492</v>
      </c>
      <c r="D447" s="165">
        <v>45808</v>
      </c>
      <c r="E447" s="165">
        <v>46000</v>
      </c>
      <c r="F447" s="166">
        <v>4</v>
      </c>
      <c r="G447" s="178">
        <v>1.86</v>
      </c>
      <c r="H447" s="181">
        <v>0.75</v>
      </c>
      <c r="I447" s="180">
        <v>6.3500000000000001E-2</v>
      </c>
      <c r="J447" s="21">
        <f t="shared" si="215"/>
        <v>2.1399999999999997</v>
      </c>
      <c r="K447" s="21" t="str">
        <f t="shared" si="216"/>
        <v>Y</v>
      </c>
      <c r="L447" s="37" t="str">
        <f t="shared" si="217"/>
        <v>NA</v>
      </c>
      <c r="M447" s="8" t="str">
        <f t="shared" si="218"/>
        <v>Y</v>
      </c>
      <c r="N447" s="42">
        <f t="shared" si="219"/>
        <v>3</v>
      </c>
      <c r="O447" s="43">
        <f t="shared" si="220"/>
        <v>200000</v>
      </c>
      <c r="P447" s="43" t="str">
        <f t="shared" si="221"/>
        <v>NA</v>
      </c>
      <c r="Q447" s="24">
        <f t="shared" si="222"/>
        <v>15253.780499999999</v>
      </c>
      <c r="R447" s="43">
        <f t="shared" si="223"/>
        <v>0</v>
      </c>
      <c r="S447" s="24">
        <f t="shared" si="224"/>
        <v>1000000</v>
      </c>
      <c r="T447" s="25" t="str">
        <f t="shared" si="225"/>
        <v>Y</v>
      </c>
      <c r="U447" s="44">
        <f t="shared" si="226"/>
        <v>2</v>
      </c>
      <c r="V447" s="45">
        <f t="shared" si="227"/>
        <v>200000</v>
      </c>
      <c r="W447" s="45">
        <f t="shared" si="228"/>
        <v>1000000</v>
      </c>
      <c r="X447" s="28">
        <f t="shared" si="229"/>
        <v>16222.395561749998</v>
      </c>
      <c r="Y447" s="28">
        <f t="shared" si="230"/>
        <v>0</v>
      </c>
      <c r="Z447" s="45" t="str">
        <f t="shared" si="231"/>
        <v>NA</v>
      </c>
      <c r="AA447" s="29" t="str">
        <f t="shared" si="232"/>
        <v>Y</v>
      </c>
      <c r="AB447" s="46">
        <f t="shared" si="233"/>
        <v>1</v>
      </c>
      <c r="AC447" s="31">
        <f t="shared" si="234"/>
        <v>200000</v>
      </c>
      <c r="AD447" s="31">
        <f t="shared" si="235"/>
        <v>1000000</v>
      </c>
      <c r="AE447" s="31">
        <f t="shared" si="236"/>
        <v>17252.517679921122</v>
      </c>
      <c r="AF447" s="47">
        <f t="shared" si="237"/>
        <v>0</v>
      </c>
      <c r="AG447" s="31" t="str">
        <f t="shared" si="238"/>
        <v>NA</v>
      </c>
      <c r="AH447" s="48">
        <f t="shared" si="209"/>
        <v>0</v>
      </c>
      <c r="AI447" s="33">
        <f t="shared" si="210"/>
        <v>0</v>
      </c>
      <c r="AJ447" s="33">
        <f t="shared" si="211"/>
        <v>0</v>
      </c>
      <c r="AK447" s="33">
        <f t="shared" si="212"/>
        <v>0</v>
      </c>
      <c r="AL447" s="33">
        <f t="shared" si="213"/>
        <v>0</v>
      </c>
      <c r="AM447" s="34">
        <f t="shared" si="214"/>
        <v>0</v>
      </c>
    </row>
    <row r="448" spans="1:39" ht="15.75" customHeight="1" x14ac:dyDescent="0.3">
      <c r="A448" s="166" t="s">
        <v>1653</v>
      </c>
      <c r="B448" s="99">
        <v>23574</v>
      </c>
      <c r="C448" s="99">
        <v>81348</v>
      </c>
      <c r="D448" s="165">
        <v>44550</v>
      </c>
      <c r="E448" s="165">
        <v>44741</v>
      </c>
      <c r="F448" s="166">
        <v>4</v>
      </c>
      <c r="G448" s="178">
        <v>0.76</v>
      </c>
      <c r="H448" s="181">
        <v>0.75</v>
      </c>
      <c r="I448" s="180">
        <v>3.2199999999999999E-2</v>
      </c>
      <c r="J448" s="21">
        <f t="shared" si="215"/>
        <v>3.24</v>
      </c>
      <c r="K448" s="21" t="str">
        <f t="shared" si="216"/>
        <v>Y</v>
      </c>
      <c r="L448" s="37" t="str">
        <f t="shared" si="217"/>
        <v>NA</v>
      </c>
      <c r="M448" s="8" t="str">
        <f t="shared" si="218"/>
        <v>Y</v>
      </c>
      <c r="N448" s="42">
        <f t="shared" si="219"/>
        <v>5</v>
      </c>
      <c r="O448" s="43">
        <f t="shared" si="220"/>
        <v>200000</v>
      </c>
      <c r="P448" s="43" t="str">
        <f t="shared" si="221"/>
        <v>NA</v>
      </c>
      <c r="Q448" s="24">
        <f t="shared" si="222"/>
        <v>24333.0828</v>
      </c>
      <c r="R448" s="43">
        <f t="shared" si="223"/>
        <v>0</v>
      </c>
      <c r="S448" s="24">
        <f t="shared" si="224"/>
        <v>1000000</v>
      </c>
      <c r="T448" s="25" t="str">
        <f t="shared" si="225"/>
        <v>Y</v>
      </c>
      <c r="U448" s="44">
        <f t="shared" si="226"/>
        <v>4</v>
      </c>
      <c r="V448" s="45">
        <f t="shared" si="227"/>
        <v>200000</v>
      </c>
      <c r="W448" s="45">
        <f t="shared" si="228"/>
        <v>1000000</v>
      </c>
      <c r="X448" s="28">
        <f t="shared" si="229"/>
        <v>25116.608066159999</v>
      </c>
      <c r="Y448" s="28">
        <f t="shared" si="230"/>
        <v>0</v>
      </c>
      <c r="Z448" s="45" t="str">
        <f t="shared" si="231"/>
        <v>NA</v>
      </c>
      <c r="AA448" s="29" t="str">
        <f t="shared" si="232"/>
        <v>Y</v>
      </c>
      <c r="AB448" s="46">
        <f t="shared" si="233"/>
        <v>3</v>
      </c>
      <c r="AC448" s="31">
        <f t="shared" si="234"/>
        <v>200000</v>
      </c>
      <c r="AD448" s="31">
        <f t="shared" si="235"/>
        <v>1000000</v>
      </c>
      <c r="AE448" s="31">
        <f t="shared" si="236"/>
        <v>25925.362845890351</v>
      </c>
      <c r="AF448" s="47">
        <f t="shared" si="237"/>
        <v>0</v>
      </c>
      <c r="AG448" s="31" t="str">
        <f t="shared" si="238"/>
        <v>NA</v>
      </c>
      <c r="AH448" s="48">
        <f t="shared" si="209"/>
        <v>2</v>
      </c>
      <c r="AI448" s="33">
        <f t="shared" si="210"/>
        <v>20000</v>
      </c>
      <c r="AJ448" s="33">
        <f t="shared" si="211"/>
        <v>65000</v>
      </c>
      <c r="AK448" s="33">
        <f t="shared" si="212"/>
        <v>20000</v>
      </c>
      <c r="AL448" s="33">
        <f t="shared" si="213"/>
        <v>6760.1595295280204</v>
      </c>
      <c r="AM448" s="34">
        <f t="shared" si="214"/>
        <v>6760.1595295280204</v>
      </c>
    </row>
    <row r="449" spans="1:39" ht="15.75" customHeight="1" x14ac:dyDescent="0.3">
      <c r="A449" s="166" t="s">
        <v>1654</v>
      </c>
      <c r="B449" s="99">
        <v>14066</v>
      </c>
      <c r="C449" s="99">
        <v>71184</v>
      </c>
      <c r="D449" s="165">
        <v>45929</v>
      </c>
      <c r="E449" s="165">
        <v>46128</v>
      </c>
      <c r="F449" s="166">
        <v>4</v>
      </c>
      <c r="G449" s="178">
        <v>1.91</v>
      </c>
      <c r="H449" s="181">
        <v>0.75</v>
      </c>
      <c r="I449" s="180">
        <v>6.9199999999999998E-2</v>
      </c>
      <c r="J449" s="21">
        <f t="shared" si="215"/>
        <v>2.09</v>
      </c>
      <c r="K449" s="21" t="str">
        <f t="shared" si="216"/>
        <v>Y</v>
      </c>
      <c r="L449" s="37" t="str">
        <f t="shared" si="217"/>
        <v>NA</v>
      </c>
      <c r="M449" s="8" t="str">
        <f t="shared" si="218"/>
        <v>Y</v>
      </c>
      <c r="N449" s="42">
        <f t="shared" si="219"/>
        <v>3</v>
      </c>
      <c r="O449" s="43">
        <f t="shared" si="220"/>
        <v>200000</v>
      </c>
      <c r="P449" s="43" t="str">
        <f t="shared" si="221"/>
        <v>NA</v>
      </c>
      <c r="Q449" s="24">
        <f t="shared" si="222"/>
        <v>15039.367199999999</v>
      </c>
      <c r="R449" s="43">
        <f t="shared" si="223"/>
        <v>0</v>
      </c>
      <c r="S449" s="24">
        <f t="shared" si="224"/>
        <v>1000000</v>
      </c>
      <c r="T449" s="25" t="str">
        <f t="shared" si="225"/>
        <v>Y</v>
      </c>
      <c r="U449" s="44">
        <f t="shared" si="226"/>
        <v>2</v>
      </c>
      <c r="V449" s="45">
        <f t="shared" si="227"/>
        <v>200000</v>
      </c>
      <c r="W449" s="45">
        <f t="shared" si="228"/>
        <v>1000000</v>
      </c>
      <c r="X449" s="28">
        <f t="shared" si="229"/>
        <v>16080.091410239998</v>
      </c>
      <c r="Y449" s="28">
        <f t="shared" si="230"/>
        <v>0</v>
      </c>
      <c r="Z449" s="45" t="str">
        <f t="shared" si="231"/>
        <v>NA</v>
      </c>
      <c r="AA449" s="29" t="str">
        <f t="shared" si="232"/>
        <v>Y</v>
      </c>
      <c r="AB449" s="46">
        <f t="shared" si="233"/>
        <v>1</v>
      </c>
      <c r="AC449" s="31">
        <f t="shared" si="234"/>
        <v>200000</v>
      </c>
      <c r="AD449" s="31">
        <f t="shared" si="235"/>
        <v>1000000</v>
      </c>
      <c r="AE449" s="31">
        <f t="shared" si="236"/>
        <v>17192.833735828604</v>
      </c>
      <c r="AF449" s="47">
        <f t="shared" si="237"/>
        <v>0</v>
      </c>
      <c r="AG449" s="31" t="str">
        <f t="shared" si="238"/>
        <v>NA</v>
      </c>
      <c r="AH449" s="48">
        <f t="shared" ref="AH449:AH512" si="239">MAX(0,(AB449-1))</f>
        <v>0</v>
      </c>
      <c r="AI449" s="33">
        <f t="shared" ref="AI449:AI512" si="240">IF(
  AH449=0,
  0,
     20000
  )</f>
        <v>0</v>
      </c>
      <c r="AJ449" s="33">
        <f t="shared" ref="AJ449:AJ512" si="241">IF(
  AH449=0,
  0,
    MAX(0, 65000)
  )</f>
        <v>0</v>
      </c>
      <c r="AK449" s="33">
        <f t="shared" ref="AK449:AK512" si="242">IF(
  AH449=0,
  0,
  MAX(0, MIN(B449*(1+I449)*(1+I449)*(1+I449)*(1+I449), AI449, AG449))
)</f>
        <v>0</v>
      </c>
      <c r="AL449" s="33">
        <f t="shared" ref="AL449:AL512" si="243">IF(
  AH449=0,
  0,
  MAX(0, (B449*(1+I449)*(1+I449)*(1+I449)*(1+I449)-AK449)
)
)</f>
        <v>0</v>
      </c>
      <c r="AM449" s="34">
        <f t="shared" si="214"/>
        <v>0</v>
      </c>
    </row>
    <row r="450" spans="1:39" ht="15.75" customHeight="1" x14ac:dyDescent="0.3">
      <c r="A450" s="166" t="s">
        <v>1655</v>
      </c>
      <c r="B450" s="99">
        <v>8566</v>
      </c>
      <c r="C450" s="99">
        <v>41604</v>
      </c>
      <c r="D450" s="165">
        <v>44882</v>
      </c>
      <c r="E450" s="165">
        <v>45222</v>
      </c>
      <c r="F450" s="166">
        <v>2</v>
      </c>
      <c r="G450" s="178">
        <v>1.7</v>
      </c>
      <c r="H450" s="181">
        <v>0.5</v>
      </c>
      <c r="I450" s="180">
        <v>7.7399999999999997E-2</v>
      </c>
      <c r="J450" s="21">
        <f t="shared" si="215"/>
        <v>0.30000000000000004</v>
      </c>
      <c r="K450" s="21" t="str">
        <f t="shared" si="216"/>
        <v>Y</v>
      </c>
      <c r="L450" s="37" t="str">
        <f t="shared" si="217"/>
        <v>NA</v>
      </c>
      <c r="M450" s="8" t="str">
        <f t="shared" si="218"/>
        <v>Y</v>
      </c>
      <c r="N450" s="42">
        <f t="shared" si="219"/>
        <v>1</v>
      </c>
      <c r="O450" s="43">
        <f t="shared" si="220"/>
        <v>200000</v>
      </c>
      <c r="P450" s="43" t="str">
        <f t="shared" si="221"/>
        <v>NA</v>
      </c>
      <c r="Q450" s="24">
        <f t="shared" si="222"/>
        <v>9229.0083999999988</v>
      </c>
      <c r="R450" s="43">
        <f t="shared" si="223"/>
        <v>0</v>
      </c>
      <c r="S450" s="24">
        <f t="shared" si="224"/>
        <v>1000000</v>
      </c>
      <c r="T450" s="25" t="str">
        <f t="shared" si="225"/>
        <v>N</v>
      </c>
      <c r="U450" s="44">
        <f t="shared" si="226"/>
        <v>0</v>
      </c>
      <c r="V450" s="45">
        <f t="shared" si="227"/>
        <v>0</v>
      </c>
      <c r="W450" s="45">
        <f t="shared" si="228"/>
        <v>0</v>
      </c>
      <c r="X450" s="28">
        <f t="shared" si="229"/>
        <v>0</v>
      </c>
      <c r="Y450" s="28">
        <f t="shared" si="230"/>
        <v>0</v>
      </c>
      <c r="Z450" s="45">
        <f t="shared" si="231"/>
        <v>0</v>
      </c>
      <c r="AA450" s="29" t="str">
        <f t="shared" si="232"/>
        <v>N</v>
      </c>
      <c r="AB450" s="46">
        <f t="shared" si="233"/>
        <v>0</v>
      </c>
      <c r="AC450" s="31">
        <f t="shared" si="234"/>
        <v>0</v>
      </c>
      <c r="AD450" s="31">
        <f t="shared" si="235"/>
        <v>0</v>
      </c>
      <c r="AE450" s="31">
        <f t="shared" si="236"/>
        <v>0</v>
      </c>
      <c r="AF450" s="47">
        <f t="shared" si="237"/>
        <v>0</v>
      </c>
      <c r="AG450" s="31">
        <f t="shared" si="238"/>
        <v>0</v>
      </c>
      <c r="AH450" s="48">
        <f t="shared" si="239"/>
        <v>0</v>
      </c>
      <c r="AI450" s="33">
        <f t="shared" si="240"/>
        <v>0</v>
      </c>
      <c r="AJ450" s="33">
        <f t="shared" si="241"/>
        <v>0</v>
      </c>
      <c r="AK450" s="33">
        <f t="shared" si="242"/>
        <v>0</v>
      </c>
      <c r="AL450" s="33">
        <f t="shared" si="243"/>
        <v>0</v>
      </c>
      <c r="AM450" s="34">
        <f t="shared" si="214"/>
        <v>0</v>
      </c>
    </row>
    <row r="451" spans="1:39" ht="15.75" customHeight="1" x14ac:dyDescent="0.3">
      <c r="A451" s="166" t="s">
        <v>1656</v>
      </c>
      <c r="B451" s="99">
        <v>7505</v>
      </c>
      <c r="C451" s="99">
        <v>27387</v>
      </c>
      <c r="D451" s="165">
        <v>46166</v>
      </c>
      <c r="E451" s="165">
        <v>46455</v>
      </c>
      <c r="F451" s="166">
        <v>2</v>
      </c>
      <c r="G451" s="178">
        <v>1.64</v>
      </c>
      <c r="H451" s="181">
        <v>1</v>
      </c>
      <c r="I451" s="180">
        <v>6.88E-2</v>
      </c>
      <c r="J451" s="21">
        <f t="shared" si="215"/>
        <v>0.3600000000000001</v>
      </c>
      <c r="K451" s="21" t="str">
        <f t="shared" si="216"/>
        <v>Y</v>
      </c>
      <c r="L451" s="37" t="str">
        <f t="shared" si="217"/>
        <v>NA</v>
      </c>
      <c r="M451" s="8" t="str">
        <f t="shared" si="218"/>
        <v>Y</v>
      </c>
      <c r="N451" s="42">
        <f t="shared" si="219"/>
        <v>1</v>
      </c>
      <c r="O451" s="43">
        <f t="shared" si="220"/>
        <v>200000</v>
      </c>
      <c r="P451" s="43" t="str">
        <f t="shared" si="221"/>
        <v>NA</v>
      </c>
      <c r="Q451" s="24">
        <f t="shared" si="222"/>
        <v>8021.3440000000001</v>
      </c>
      <c r="R451" s="43">
        <f t="shared" si="223"/>
        <v>0</v>
      </c>
      <c r="S451" s="24">
        <f t="shared" si="224"/>
        <v>1000000</v>
      </c>
      <c r="T451" s="25" t="str">
        <f t="shared" si="225"/>
        <v>N</v>
      </c>
      <c r="U451" s="44">
        <f t="shared" si="226"/>
        <v>0</v>
      </c>
      <c r="V451" s="45">
        <f t="shared" si="227"/>
        <v>0</v>
      </c>
      <c r="W451" s="45">
        <f t="shared" si="228"/>
        <v>0</v>
      </c>
      <c r="X451" s="28">
        <f t="shared" si="229"/>
        <v>0</v>
      </c>
      <c r="Y451" s="28">
        <f t="shared" si="230"/>
        <v>0</v>
      </c>
      <c r="Z451" s="45">
        <f t="shared" si="231"/>
        <v>0</v>
      </c>
      <c r="AA451" s="29" t="str">
        <f t="shared" si="232"/>
        <v>N</v>
      </c>
      <c r="AB451" s="46">
        <f t="shared" si="233"/>
        <v>0</v>
      </c>
      <c r="AC451" s="31">
        <f t="shared" si="234"/>
        <v>0</v>
      </c>
      <c r="AD451" s="31">
        <f t="shared" si="235"/>
        <v>0</v>
      </c>
      <c r="AE451" s="31">
        <f t="shared" si="236"/>
        <v>0</v>
      </c>
      <c r="AF451" s="47">
        <f t="shared" si="237"/>
        <v>0</v>
      </c>
      <c r="AG451" s="31">
        <f t="shared" si="238"/>
        <v>0</v>
      </c>
      <c r="AH451" s="48">
        <f t="shared" si="239"/>
        <v>0</v>
      </c>
      <c r="AI451" s="33">
        <f t="shared" si="240"/>
        <v>0</v>
      </c>
      <c r="AJ451" s="33">
        <f t="shared" si="241"/>
        <v>0</v>
      </c>
      <c r="AK451" s="33">
        <f t="shared" si="242"/>
        <v>0</v>
      </c>
      <c r="AL451" s="33">
        <f t="shared" si="243"/>
        <v>0</v>
      </c>
      <c r="AM451" s="34">
        <f t="shared" ref="AM451:AM514" si="244">R451+Y451+AF451+AL451</f>
        <v>0</v>
      </c>
    </row>
    <row r="452" spans="1:39" ht="15.75" customHeight="1" x14ac:dyDescent="0.3">
      <c r="A452" s="166" t="s">
        <v>1657</v>
      </c>
      <c r="B452" s="99">
        <v>23074</v>
      </c>
      <c r="C452" s="99">
        <v>67233</v>
      </c>
      <c r="D452" s="165">
        <v>45091</v>
      </c>
      <c r="E452" s="165">
        <v>45397</v>
      </c>
      <c r="F452" s="166">
        <v>4</v>
      </c>
      <c r="G452" s="178">
        <v>2.65</v>
      </c>
      <c r="H452" s="181">
        <v>0.5</v>
      </c>
      <c r="I452" s="180">
        <v>4.0599999999999997E-2</v>
      </c>
      <c r="J452" s="21">
        <f t="shared" si="215"/>
        <v>1.35</v>
      </c>
      <c r="K452" s="21" t="str">
        <f t="shared" si="216"/>
        <v>Y</v>
      </c>
      <c r="L452" s="37" t="str">
        <f t="shared" si="217"/>
        <v>NA</v>
      </c>
      <c r="M452" s="8" t="str">
        <f t="shared" si="218"/>
        <v>Y</v>
      </c>
      <c r="N452" s="42">
        <f t="shared" si="219"/>
        <v>3</v>
      </c>
      <c r="O452" s="43">
        <f t="shared" si="220"/>
        <v>200000</v>
      </c>
      <c r="P452" s="43" t="str">
        <f t="shared" si="221"/>
        <v>NA</v>
      </c>
      <c r="Q452" s="24">
        <f t="shared" si="222"/>
        <v>24010.804400000001</v>
      </c>
      <c r="R452" s="43">
        <f t="shared" si="223"/>
        <v>0</v>
      </c>
      <c r="S452" s="24">
        <f t="shared" si="224"/>
        <v>1000000</v>
      </c>
      <c r="T452" s="25" t="str">
        <f t="shared" si="225"/>
        <v>Y</v>
      </c>
      <c r="U452" s="44">
        <f t="shared" si="226"/>
        <v>2</v>
      </c>
      <c r="V452" s="45">
        <f t="shared" si="227"/>
        <v>200000</v>
      </c>
      <c r="W452" s="45">
        <f t="shared" si="228"/>
        <v>1000000</v>
      </c>
      <c r="X452" s="28">
        <f t="shared" si="229"/>
        <v>24985.643058640002</v>
      </c>
      <c r="Y452" s="28">
        <f t="shared" si="230"/>
        <v>0</v>
      </c>
      <c r="Z452" s="45" t="str">
        <f t="shared" si="231"/>
        <v>NA</v>
      </c>
      <c r="AA452" s="29" t="str">
        <f t="shared" si="232"/>
        <v>N</v>
      </c>
      <c r="AB452" s="46">
        <f t="shared" si="233"/>
        <v>1</v>
      </c>
      <c r="AC452" s="31">
        <f t="shared" si="234"/>
        <v>20000</v>
      </c>
      <c r="AD452" s="31">
        <f t="shared" si="235"/>
        <v>65000</v>
      </c>
      <c r="AE452" s="31">
        <f t="shared" si="236"/>
        <v>20000</v>
      </c>
      <c r="AF452" s="47">
        <f t="shared" si="237"/>
        <v>6000.0601668207855</v>
      </c>
      <c r="AG452" s="31">
        <f t="shared" si="238"/>
        <v>0</v>
      </c>
      <c r="AH452" s="48">
        <f t="shared" si="239"/>
        <v>0</v>
      </c>
      <c r="AI452" s="33">
        <f t="shared" si="240"/>
        <v>0</v>
      </c>
      <c r="AJ452" s="33">
        <f t="shared" si="241"/>
        <v>0</v>
      </c>
      <c r="AK452" s="33">
        <f t="shared" si="242"/>
        <v>0</v>
      </c>
      <c r="AL452" s="33">
        <f t="shared" si="243"/>
        <v>0</v>
      </c>
      <c r="AM452" s="34">
        <f t="shared" si="244"/>
        <v>6000.0601668207855</v>
      </c>
    </row>
    <row r="453" spans="1:39" ht="15.75" customHeight="1" x14ac:dyDescent="0.3">
      <c r="A453" s="166" t="s">
        <v>1658</v>
      </c>
      <c r="B453" s="99">
        <v>14535</v>
      </c>
      <c r="C453" s="99">
        <v>42083</v>
      </c>
      <c r="D453" s="165">
        <v>45253</v>
      </c>
      <c r="E453" s="165">
        <v>45539</v>
      </c>
      <c r="F453" s="166">
        <v>2</v>
      </c>
      <c r="G453" s="178">
        <v>0.85</v>
      </c>
      <c r="H453" s="181">
        <v>0.25</v>
      </c>
      <c r="I453" s="180">
        <v>6.1400000000000003E-2</v>
      </c>
      <c r="J453" s="21">
        <f t="shared" si="215"/>
        <v>1.1499999999999999</v>
      </c>
      <c r="K453" s="21" t="str">
        <f t="shared" si="216"/>
        <v>Y</v>
      </c>
      <c r="L453" s="37" t="str">
        <f t="shared" si="217"/>
        <v>NA</v>
      </c>
      <c r="M453" s="8" t="str">
        <f t="shared" si="218"/>
        <v>Y</v>
      </c>
      <c r="N453" s="42">
        <f t="shared" si="219"/>
        <v>5</v>
      </c>
      <c r="O453" s="43">
        <f t="shared" si="220"/>
        <v>200000</v>
      </c>
      <c r="P453" s="43" t="str">
        <f t="shared" si="221"/>
        <v>NA</v>
      </c>
      <c r="Q453" s="24">
        <f t="shared" si="222"/>
        <v>15427.448999999999</v>
      </c>
      <c r="R453" s="43">
        <f t="shared" si="223"/>
        <v>0</v>
      </c>
      <c r="S453" s="24">
        <f t="shared" si="224"/>
        <v>1000000</v>
      </c>
      <c r="T453" s="25" t="str">
        <f t="shared" si="225"/>
        <v>Y</v>
      </c>
      <c r="U453" s="44">
        <f t="shared" si="226"/>
        <v>4</v>
      </c>
      <c r="V453" s="45">
        <f t="shared" si="227"/>
        <v>200000</v>
      </c>
      <c r="W453" s="45">
        <f t="shared" si="228"/>
        <v>1000000</v>
      </c>
      <c r="X453" s="28">
        <f t="shared" si="229"/>
        <v>16374.694368599998</v>
      </c>
      <c r="Y453" s="28">
        <f t="shared" si="230"/>
        <v>0</v>
      </c>
      <c r="Z453" s="45" t="str">
        <f t="shared" si="231"/>
        <v>NA</v>
      </c>
      <c r="AA453" s="29" t="str">
        <f t="shared" si="232"/>
        <v>N</v>
      </c>
      <c r="AB453" s="46">
        <f t="shared" si="233"/>
        <v>3</v>
      </c>
      <c r="AC453" s="31">
        <f t="shared" si="234"/>
        <v>20000</v>
      </c>
      <c r="AD453" s="31">
        <f t="shared" si="235"/>
        <v>65000</v>
      </c>
      <c r="AE453" s="31">
        <f t="shared" si="236"/>
        <v>17380.100602832037</v>
      </c>
      <c r="AF453" s="47">
        <f t="shared" si="237"/>
        <v>0</v>
      </c>
      <c r="AG453" s="31">
        <f t="shared" si="238"/>
        <v>0</v>
      </c>
      <c r="AH453" s="48">
        <f t="shared" si="239"/>
        <v>2</v>
      </c>
      <c r="AI453" s="33">
        <f t="shared" si="240"/>
        <v>20000</v>
      </c>
      <c r="AJ453" s="33">
        <f t="shared" si="241"/>
        <v>65000</v>
      </c>
      <c r="AK453" s="33">
        <f t="shared" si="242"/>
        <v>0</v>
      </c>
      <c r="AL453" s="33">
        <f t="shared" si="243"/>
        <v>18447.238779845924</v>
      </c>
      <c r="AM453" s="34">
        <f t="shared" si="244"/>
        <v>18447.238779845924</v>
      </c>
    </row>
    <row r="454" spans="1:39" ht="15.75" customHeight="1" x14ac:dyDescent="0.3">
      <c r="A454" s="166" t="s">
        <v>1659</v>
      </c>
      <c r="B454" s="99">
        <v>21847</v>
      </c>
      <c r="C454" s="99">
        <v>50245</v>
      </c>
      <c r="D454" s="165">
        <v>45291</v>
      </c>
      <c r="E454" s="165">
        <v>45402</v>
      </c>
      <c r="F454" s="166">
        <v>2</v>
      </c>
      <c r="G454" s="178">
        <v>1.18</v>
      </c>
      <c r="H454" s="181">
        <v>0.5</v>
      </c>
      <c r="I454" s="180">
        <v>6.6500000000000004E-2</v>
      </c>
      <c r="J454" s="21">
        <f t="shared" si="215"/>
        <v>0.82000000000000006</v>
      </c>
      <c r="K454" s="21" t="str">
        <f t="shared" si="216"/>
        <v>Y</v>
      </c>
      <c r="L454" s="37" t="str">
        <f t="shared" si="217"/>
        <v>NA</v>
      </c>
      <c r="M454" s="8" t="str">
        <f t="shared" si="218"/>
        <v>Y</v>
      </c>
      <c r="N454" s="42">
        <f t="shared" si="219"/>
        <v>2</v>
      </c>
      <c r="O454" s="43">
        <f t="shared" si="220"/>
        <v>200000</v>
      </c>
      <c r="P454" s="43" t="str">
        <f t="shared" si="221"/>
        <v>NA</v>
      </c>
      <c r="Q454" s="24">
        <f t="shared" si="222"/>
        <v>23299.825499999999</v>
      </c>
      <c r="R454" s="43">
        <f t="shared" si="223"/>
        <v>0</v>
      </c>
      <c r="S454" s="24">
        <f t="shared" si="224"/>
        <v>1000000</v>
      </c>
      <c r="T454" s="25" t="str">
        <f t="shared" si="225"/>
        <v>N</v>
      </c>
      <c r="U454" s="44">
        <f t="shared" si="226"/>
        <v>1</v>
      </c>
      <c r="V454" s="45">
        <f t="shared" si="227"/>
        <v>20000</v>
      </c>
      <c r="W454" s="45">
        <f t="shared" si="228"/>
        <v>65000</v>
      </c>
      <c r="X454" s="28">
        <f t="shared" si="229"/>
        <v>14755</v>
      </c>
      <c r="Y454" s="28">
        <f t="shared" si="230"/>
        <v>10094.263895749998</v>
      </c>
      <c r="Z454" s="45">
        <f t="shared" si="231"/>
        <v>0</v>
      </c>
      <c r="AA454" s="29" t="str">
        <f t="shared" si="232"/>
        <v>N</v>
      </c>
      <c r="AB454" s="46">
        <f t="shared" si="233"/>
        <v>0</v>
      </c>
      <c r="AC454" s="31">
        <f t="shared" si="234"/>
        <v>0</v>
      </c>
      <c r="AD454" s="31">
        <f t="shared" si="235"/>
        <v>0</v>
      </c>
      <c r="AE454" s="31">
        <f t="shared" si="236"/>
        <v>0</v>
      </c>
      <c r="AF454" s="47">
        <f t="shared" si="237"/>
        <v>0</v>
      </c>
      <c r="AG454" s="31">
        <f t="shared" si="238"/>
        <v>0</v>
      </c>
      <c r="AH454" s="48">
        <f t="shared" si="239"/>
        <v>0</v>
      </c>
      <c r="AI454" s="33">
        <f t="shared" si="240"/>
        <v>0</v>
      </c>
      <c r="AJ454" s="33">
        <f t="shared" si="241"/>
        <v>0</v>
      </c>
      <c r="AK454" s="33">
        <f t="shared" si="242"/>
        <v>0</v>
      </c>
      <c r="AL454" s="33">
        <f t="shared" si="243"/>
        <v>0</v>
      </c>
      <c r="AM454" s="34">
        <f t="shared" si="244"/>
        <v>10094.263895749998</v>
      </c>
    </row>
    <row r="455" spans="1:39" ht="15.75" customHeight="1" x14ac:dyDescent="0.3">
      <c r="A455" s="166" t="s">
        <v>1660</v>
      </c>
      <c r="B455" s="99">
        <v>6324</v>
      </c>
      <c r="C455" s="99">
        <v>45005</v>
      </c>
      <c r="D455" s="165">
        <v>44645</v>
      </c>
      <c r="E455" s="165">
        <v>44924</v>
      </c>
      <c r="F455" s="166">
        <v>2</v>
      </c>
      <c r="G455" s="178">
        <v>0.22</v>
      </c>
      <c r="H455" s="181">
        <v>0.75</v>
      </c>
      <c r="I455" s="180">
        <v>3.1399999999999997E-2</v>
      </c>
      <c r="J455" s="21">
        <f t="shared" si="215"/>
        <v>1.78</v>
      </c>
      <c r="K455" s="21" t="str">
        <f t="shared" si="216"/>
        <v>Y</v>
      </c>
      <c r="L455" s="37" t="str">
        <f t="shared" si="217"/>
        <v>NA</v>
      </c>
      <c r="M455" s="8" t="str">
        <f t="shared" si="218"/>
        <v>Y</v>
      </c>
      <c r="N455" s="42">
        <f t="shared" si="219"/>
        <v>3</v>
      </c>
      <c r="O455" s="43">
        <f t="shared" si="220"/>
        <v>200000</v>
      </c>
      <c r="P455" s="43" t="str">
        <f t="shared" si="221"/>
        <v>NA</v>
      </c>
      <c r="Q455" s="24">
        <f t="shared" si="222"/>
        <v>6522.5736000000006</v>
      </c>
      <c r="R455" s="43">
        <f t="shared" si="223"/>
        <v>0</v>
      </c>
      <c r="S455" s="24">
        <f t="shared" si="224"/>
        <v>1000000</v>
      </c>
      <c r="T455" s="25" t="str">
        <f t="shared" si="225"/>
        <v>Y</v>
      </c>
      <c r="U455" s="44">
        <f t="shared" si="226"/>
        <v>2</v>
      </c>
      <c r="V455" s="45">
        <f t="shared" si="227"/>
        <v>200000</v>
      </c>
      <c r="W455" s="45">
        <f t="shared" si="228"/>
        <v>1000000</v>
      </c>
      <c r="X455" s="28">
        <f t="shared" si="229"/>
        <v>6727.382411040001</v>
      </c>
      <c r="Y455" s="28">
        <f t="shared" si="230"/>
        <v>0</v>
      </c>
      <c r="Z455" s="45" t="str">
        <f t="shared" si="231"/>
        <v>NA</v>
      </c>
      <c r="AA455" s="29" t="str">
        <f t="shared" si="232"/>
        <v>N</v>
      </c>
      <c r="AB455" s="46">
        <f t="shared" si="233"/>
        <v>1</v>
      </c>
      <c r="AC455" s="31">
        <f t="shared" si="234"/>
        <v>20000</v>
      </c>
      <c r="AD455" s="31">
        <f t="shared" si="235"/>
        <v>65000</v>
      </c>
      <c r="AE455" s="31">
        <f t="shared" si="236"/>
        <v>6938.6222187466574</v>
      </c>
      <c r="AF455" s="47">
        <f t="shared" si="237"/>
        <v>0</v>
      </c>
      <c r="AG455" s="31">
        <f t="shared" si="238"/>
        <v>0</v>
      </c>
      <c r="AH455" s="48">
        <f t="shared" si="239"/>
        <v>0</v>
      </c>
      <c r="AI455" s="33">
        <f t="shared" si="240"/>
        <v>0</v>
      </c>
      <c r="AJ455" s="33">
        <f t="shared" si="241"/>
        <v>0</v>
      </c>
      <c r="AK455" s="33">
        <f t="shared" si="242"/>
        <v>0</v>
      </c>
      <c r="AL455" s="33">
        <f t="shared" si="243"/>
        <v>0</v>
      </c>
      <c r="AM455" s="34">
        <f t="shared" si="244"/>
        <v>0</v>
      </c>
    </row>
    <row r="456" spans="1:39" ht="15.75" customHeight="1" x14ac:dyDescent="0.3">
      <c r="A456" s="166" t="s">
        <v>1661</v>
      </c>
      <c r="B456" s="99">
        <v>16837</v>
      </c>
      <c r="C456" s="99">
        <v>77705</v>
      </c>
      <c r="D456" s="165">
        <v>45243</v>
      </c>
      <c r="E456" s="165">
        <v>45505</v>
      </c>
      <c r="F456" s="166">
        <v>2</v>
      </c>
      <c r="G456" s="178">
        <v>0.18</v>
      </c>
      <c r="H456" s="181">
        <v>0.75</v>
      </c>
      <c r="I456" s="180">
        <v>2.2200000000000001E-2</v>
      </c>
      <c r="J456" s="21">
        <f t="shared" si="215"/>
        <v>1.82</v>
      </c>
      <c r="K456" s="21" t="str">
        <f t="shared" si="216"/>
        <v>Y</v>
      </c>
      <c r="L456" s="37" t="str">
        <f t="shared" si="217"/>
        <v>NA</v>
      </c>
      <c r="M456" s="8" t="str">
        <f t="shared" si="218"/>
        <v>Y</v>
      </c>
      <c r="N456" s="42">
        <f t="shared" si="219"/>
        <v>3</v>
      </c>
      <c r="O456" s="43">
        <f t="shared" si="220"/>
        <v>200000</v>
      </c>
      <c r="P456" s="43" t="str">
        <f t="shared" si="221"/>
        <v>NA</v>
      </c>
      <c r="Q456" s="24">
        <f t="shared" si="222"/>
        <v>17210.7814</v>
      </c>
      <c r="R456" s="43">
        <f t="shared" si="223"/>
        <v>0</v>
      </c>
      <c r="S456" s="24">
        <f t="shared" si="224"/>
        <v>1000000</v>
      </c>
      <c r="T456" s="25" t="str">
        <f t="shared" si="225"/>
        <v>Y</v>
      </c>
      <c r="U456" s="44">
        <f t="shared" si="226"/>
        <v>2</v>
      </c>
      <c r="V456" s="45">
        <f t="shared" si="227"/>
        <v>200000</v>
      </c>
      <c r="W456" s="45">
        <f t="shared" si="228"/>
        <v>1000000</v>
      </c>
      <c r="X456" s="28">
        <f t="shared" si="229"/>
        <v>17592.860747080002</v>
      </c>
      <c r="Y456" s="28">
        <f t="shared" si="230"/>
        <v>0</v>
      </c>
      <c r="Z456" s="45" t="str">
        <f t="shared" si="231"/>
        <v>NA</v>
      </c>
      <c r="AA456" s="29" t="str">
        <f t="shared" si="232"/>
        <v>N</v>
      </c>
      <c r="AB456" s="46">
        <f t="shared" si="233"/>
        <v>1</v>
      </c>
      <c r="AC456" s="31">
        <f t="shared" si="234"/>
        <v>20000</v>
      </c>
      <c r="AD456" s="31">
        <f t="shared" si="235"/>
        <v>65000</v>
      </c>
      <c r="AE456" s="31">
        <f t="shared" si="236"/>
        <v>17983.422255665177</v>
      </c>
      <c r="AF456" s="47">
        <f t="shared" si="237"/>
        <v>0</v>
      </c>
      <c r="AG456" s="31">
        <f t="shared" si="238"/>
        <v>0</v>
      </c>
      <c r="AH456" s="48">
        <f t="shared" si="239"/>
        <v>0</v>
      </c>
      <c r="AI456" s="33">
        <f t="shared" si="240"/>
        <v>0</v>
      </c>
      <c r="AJ456" s="33">
        <f t="shared" si="241"/>
        <v>0</v>
      </c>
      <c r="AK456" s="33">
        <f t="shared" si="242"/>
        <v>0</v>
      </c>
      <c r="AL456" s="33">
        <f t="shared" si="243"/>
        <v>0</v>
      </c>
      <c r="AM456" s="34">
        <f t="shared" si="244"/>
        <v>0</v>
      </c>
    </row>
    <row r="457" spans="1:39" ht="15.75" customHeight="1" x14ac:dyDescent="0.3">
      <c r="A457" s="166" t="s">
        <v>1662</v>
      </c>
      <c r="B457" s="99">
        <v>13628</v>
      </c>
      <c r="C457" s="99">
        <v>99470</v>
      </c>
      <c r="D457" s="165">
        <v>45090</v>
      </c>
      <c r="E457" s="165">
        <v>45411</v>
      </c>
      <c r="F457" s="166">
        <v>2</v>
      </c>
      <c r="G457" s="178">
        <v>0.82</v>
      </c>
      <c r="H457" s="181">
        <v>1</v>
      </c>
      <c r="I457" s="180">
        <v>4.0599999999999997E-2</v>
      </c>
      <c r="J457" s="21">
        <f t="shared" si="215"/>
        <v>1.1800000000000002</v>
      </c>
      <c r="K457" s="21" t="str">
        <f t="shared" si="216"/>
        <v>Y</v>
      </c>
      <c r="L457" s="37" t="str">
        <f t="shared" si="217"/>
        <v>NA</v>
      </c>
      <c r="M457" s="8" t="str">
        <f t="shared" si="218"/>
        <v>Y</v>
      </c>
      <c r="N457" s="42">
        <f t="shared" si="219"/>
        <v>2</v>
      </c>
      <c r="O457" s="43">
        <f t="shared" si="220"/>
        <v>200000</v>
      </c>
      <c r="P457" s="43" t="str">
        <f t="shared" si="221"/>
        <v>NA</v>
      </c>
      <c r="Q457" s="24">
        <f t="shared" si="222"/>
        <v>14181.2968</v>
      </c>
      <c r="R457" s="43">
        <f t="shared" si="223"/>
        <v>0</v>
      </c>
      <c r="S457" s="24">
        <f t="shared" si="224"/>
        <v>1000000</v>
      </c>
      <c r="T457" s="25" t="str">
        <f t="shared" si="225"/>
        <v>Y</v>
      </c>
      <c r="U457" s="44">
        <f t="shared" si="226"/>
        <v>1</v>
      </c>
      <c r="V457" s="45">
        <f t="shared" si="227"/>
        <v>200000</v>
      </c>
      <c r="W457" s="45">
        <f t="shared" si="228"/>
        <v>1000000</v>
      </c>
      <c r="X457" s="28">
        <f t="shared" si="229"/>
        <v>14757.057450079999</v>
      </c>
      <c r="Y457" s="28">
        <f t="shared" si="230"/>
        <v>0</v>
      </c>
      <c r="Z457" s="45" t="str">
        <f t="shared" si="231"/>
        <v>NA</v>
      </c>
      <c r="AA457" s="29" t="str">
        <f t="shared" si="232"/>
        <v>N</v>
      </c>
      <c r="AB457" s="46">
        <f t="shared" si="233"/>
        <v>0</v>
      </c>
      <c r="AC457" s="31">
        <f t="shared" si="234"/>
        <v>0</v>
      </c>
      <c r="AD457" s="31">
        <f t="shared" si="235"/>
        <v>0</v>
      </c>
      <c r="AE457" s="31">
        <f t="shared" si="236"/>
        <v>0</v>
      </c>
      <c r="AF457" s="47">
        <f t="shared" si="237"/>
        <v>0</v>
      </c>
      <c r="AG457" s="31">
        <f t="shared" si="238"/>
        <v>0</v>
      </c>
      <c r="AH457" s="48">
        <f t="shared" si="239"/>
        <v>0</v>
      </c>
      <c r="AI457" s="33">
        <f t="shared" si="240"/>
        <v>0</v>
      </c>
      <c r="AJ457" s="33">
        <f t="shared" si="241"/>
        <v>0</v>
      </c>
      <c r="AK457" s="33">
        <f t="shared" si="242"/>
        <v>0</v>
      </c>
      <c r="AL457" s="33">
        <f t="shared" si="243"/>
        <v>0</v>
      </c>
      <c r="AM457" s="34">
        <f t="shared" si="244"/>
        <v>0</v>
      </c>
    </row>
    <row r="458" spans="1:39" ht="15.75" customHeight="1" x14ac:dyDescent="0.3">
      <c r="A458" s="166" t="s">
        <v>1663</v>
      </c>
      <c r="B458" s="99">
        <v>13243</v>
      </c>
      <c r="C458" s="99">
        <v>72569</v>
      </c>
      <c r="D458" s="165">
        <v>45748</v>
      </c>
      <c r="E458" s="165">
        <v>46042</v>
      </c>
      <c r="F458" s="166">
        <v>4</v>
      </c>
      <c r="G458" s="178">
        <v>1.48</v>
      </c>
      <c r="H458" s="181">
        <v>0.75</v>
      </c>
      <c r="I458" s="180">
        <v>4.9099999999999998E-2</v>
      </c>
      <c r="J458" s="21">
        <f t="shared" si="215"/>
        <v>2.52</v>
      </c>
      <c r="K458" s="21" t="str">
        <f t="shared" si="216"/>
        <v>Y</v>
      </c>
      <c r="L458" s="37" t="str">
        <f t="shared" si="217"/>
        <v>NA</v>
      </c>
      <c r="M458" s="8" t="str">
        <f t="shared" si="218"/>
        <v>Y</v>
      </c>
      <c r="N458" s="42">
        <f t="shared" si="219"/>
        <v>4</v>
      </c>
      <c r="O458" s="43">
        <f t="shared" si="220"/>
        <v>200000</v>
      </c>
      <c r="P458" s="43" t="str">
        <f t="shared" si="221"/>
        <v>NA</v>
      </c>
      <c r="Q458" s="24">
        <f t="shared" si="222"/>
        <v>13893.231299999999</v>
      </c>
      <c r="R458" s="43">
        <f t="shared" si="223"/>
        <v>0</v>
      </c>
      <c r="S458" s="24">
        <f t="shared" si="224"/>
        <v>1000000</v>
      </c>
      <c r="T458" s="25" t="str">
        <f t="shared" si="225"/>
        <v>Y</v>
      </c>
      <c r="U458" s="44">
        <f t="shared" si="226"/>
        <v>3</v>
      </c>
      <c r="V458" s="45">
        <f t="shared" si="227"/>
        <v>200000</v>
      </c>
      <c r="W458" s="45">
        <f t="shared" si="228"/>
        <v>1000000</v>
      </c>
      <c r="X458" s="28">
        <f t="shared" si="229"/>
        <v>14575.388956829998</v>
      </c>
      <c r="Y458" s="28">
        <f t="shared" si="230"/>
        <v>0</v>
      </c>
      <c r="Z458" s="45" t="str">
        <f t="shared" si="231"/>
        <v>NA</v>
      </c>
      <c r="AA458" s="29" t="str">
        <f t="shared" si="232"/>
        <v>Y</v>
      </c>
      <c r="AB458" s="46">
        <f t="shared" si="233"/>
        <v>2</v>
      </c>
      <c r="AC458" s="31">
        <f t="shared" si="234"/>
        <v>200000</v>
      </c>
      <c r="AD458" s="31">
        <f t="shared" si="235"/>
        <v>1000000</v>
      </c>
      <c r="AE458" s="31">
        <f t="shared" si="236"/>
        <v>15291.04055461035</v>
      </c>
      <c r="AF458" s="47">
        <f t="shared" si="237"/>
        <v>0</v>
      </c>
      <c r="AG458" s="31" t="str">
        <f t="shared" si="238"/>
        <v>NA</v>
      </c>
      <c r="AH458" s="48">
        <f t="shared" si="239"/>
        <v>1</v>
      </c>
      <c r="AI458" s="33">
        <f t="shared" si="240"/>
        <v>20000</v>
      </c>
      <c r="AJ458" s="33">
        <f t="shared" si="241"/>
        <v>65000</v>
      </c>
      <c r="AK458" s="33">
        <f t="shared" si="242"/>
        <v>16041.830645841717</v>
      </c>
      <c r="AL458" s="33">
        <f t="shared" si="243"/>
        <v>0</v>
      </c>
      <c r="AM458" s="34">
        <f t="shared" si="244"/>
        <v>0</v>
      </c>
    </row>
    <row r="459" spans="1:39" ht="15.75" customHeight="1" x14ac:dyDescent="0.3">
      <c r="A459" s="166" t="s">
        <v>1664</v>
      </c>
      <c r="B459" s="99">
        <v>5216</v>
      </c>
      <c r="C459" s="99">
        <v>80992</v>
      </c>
      <c r="D459" s="165">
        <v>45920</v>
      </c>
      <c r="E459" s="165">
        <v>46175</v>
      </c>
      <c r="F459" s="166">
        <v>2</v>
      </c>
      <c r="G459" s="178">
        <v>0.54</v>
      </c>
      <c r="H459" s="181">
        <v>0.75</v>
      </c>
      <c r="I459" s="180">
        <v>2.98E-2</v>
      </c>
      <c r="J459" s="21">
        <f t="shared" si="215"/>
        <v>1.46</v>
      </c>
      <c r="K459" s="21" t="str">
        <f t="shared" si="216"/>
        <v>Y</v>
      </c>
      <c r="L459" s="37" t="str">
        <f t="shared" si="217"/>
        <v>NA</v>
      </c>
      <c r="M459" s="8" t="str">
        <f t="shared" si="218"/>
        <v>Y</v>
      </c>
      <c r="N459" s="42">
        <f t="shared" si="219"/>
        <v>2</v>
      </c>
      <c r="O459" s="43">
        <f t="shared" si="220"/>
        <v>200000</v>
      </c>
      <c r="P459" s="43" t="str">
        <f t="shared" si="221"/>
        <v>NA</v>
      </c>
      <c r="Q459" s="24">
        <f t="shared" si="222"/>
        <v>5371.4368000000004</v>
      </c>
      <c r="R459" s="43">
        <f t="shared" si="223"/>
        <v>0</v>
      </c>
      <c r="S459" s="24">
        <f t="shared" si="224"/>
        <v>1000000</v>
      </c>
      <c r="T459" s="25" t="str">
        <f t="shared" si="225"/>
        <v>Y</v>
      </c>
      <c r="U459" s="44">
        <f t="shared" si="226"/>
        <v>1</v>
      </c>
      <c r="V459" s="45">
        <f t="shared" si="227"/>
        <v>200000</v>
      </c>
      <c r="W459" s="45">
        <f t="shared" si="228"/>
        <v>1000000</v>
      </c>
      <c r="X459" s="28">
        <f t="shared" si="229"/>
        <v>5531.5056166400009</v>
      </c>
      <c r="Y459" s="28">
        <f t="shared" si="230"/>
        <v>0</v>
      </c>
      <c r="Z459" s="45" t="str">
        <f t="shared" si="231"/>
        <v>NA</v>
      </c>
      <c r="AA459" s="29" t="str">
        <f t="shared" si="232"/>
        <v>N</v>
      </c>
      <c r="AB459" s="46">
        <f t="shared" si="233"/>
        <v>0</v>
      </c>
      <c r="AC459" s="31">
        <f t="shared" si="234"/>
        <v>0</v>
      </c>
      <c r="AD459" s="31">
        <f t="shared" si="235"/>
        <v>0</v>
      </c>
      <c r="AE459" s="31">
        <f t="shared" si="236"/>
        <v>0</v>
      </c>
      <c r="AF459" s="47">
        <f t="shared" si="237"/>
        <v>0</v>
      </c>
      <c r="AG459" s="31">
        <f t="shared" si="238"/>
        <v>0</v>
      </c>
      <c r="AH459" s="48">
        <f t="shared" si="239"/>
        <v>0</v>
      </c>
      <c r="AI459" s="33">
        <f t="shared" si="240"/>
        <v>0</v>
      </c>
      <c r="AJ459" s="33">
        <f t="shared" si="241"/>
        <v>0</v>
      </c>
      <c r="AK459" s="33">
        <f t="shared" si="242"/>
        <v>0</v>
      </c>
      <c r="AL459" s="33">
        <f t="shared" si="243"/>
        <v>0</v>
      </c>
      <c r="AM459" s="34">
        <f t="shared" si="244"/>
        <v>0</v>
      </c>
    </row>
    <row r="460" spans="1:39" ht="15.75" customHeight="1" x14ac:dyDescent="0.3">
      <c r="A460" s="166" t="s">
        <v>1665</v>
      </c>
      <c r="B460" s="99">
        <v>16869</v>
      </c>
      <c r="C460" s="99">
        <v>105777</v>
      </c>
      <c r="D460" s="165">
        <v>44735</v>
      </c>
      <c r="E460" s="165">
        <v>44825</v>
      </c>
      <c r="F460" s="166">
        <v>2</v>
      </c>
      <c r="G460" s="178">
        <v>0.89</v>
      </c>
      <c r="H460" s="181">
        <v>0.75</v>
      </c>
      <c r="I460" s="180">
        <v>6.54E-2</v>
      </c>
      <c r="J460" s="21">
        <f t="shared" si="215"/>
        <v>1.1099999999999999</v>
      </c>
      <c r="K460" s="21" t="str">
        <f t="shared" si="216"/>
        <v>Y</v>
      </c>
      <c r="L460" s="37" t="str">
        <f t="shared" si="217"/>
        <v>NA</v>
      </c>
      <c r="M460" s="8" t="str">
        <f t="shared" si="218"/>
        <v>Y</v>
      </c>
      <c r="N460" s="42">
        <f t="shared" si="219"/>
        <v>2</v>
      </c>
      <c r="O460" s="43">
        <f t="shared" si="220"/>
        <v>200000</v>
      </c>
      <c r="P460" s="43" t="str">
        <f t="shared" si="221"/>
        <v>NA</v>
      </c>
      <c r="Q460" s="24">
        <f t="shared" si="222"/>
        <v>17972.232599999999</v>
      </c>
      <c r="R460" s="43">
        <f t="shared" si="223"/>
        <v>0</v>
      </c>
      <c r="S460" s="24">
        <f t="shared" si="224"/>
        <v>1000000</v>
      </c>
      <c r="T460" s="25" t="str">
        <f t="shared" si="225"/>
        <v>Y</v>
      </c>
      <c r="U460" s="44">
        <f t="shared" si="226"/>
        <v>1</v>
      </c>
      <c r="V460" s="45">
        <f t="shared" si="227"/>
        <v>200000</v>
      </c>
      <c r="W460" s="45">
        <f t="shared" si="228"/>
        <v>1000000</v>
      </c>
      <c r="X460" s="28">
        <f t="shared" si="229"/>
        <v>19147.616612039998</v>
      </c>
      <c r="Y460" s="28">
        <f t="shared" si="230"/>
        <v>0</v>
      </c>
      <c r="Z460" s="45" t="str">
        <f t="shared" si="231"/>
        <v>NA</v>
      </c>
      <c r="AA460" s="29" t="str">
        <f t="shared" si="232"/>
        <v>N</v>
      </c>
      <c r="AB460" s="46">
        <f t="shared" si="233"/>
        <v>0</v>
      </c>
      <c r="AC460" s="31">
        <f t="shared" si="234"/>
        <v>0</v>
      </c>
      <c r="AD460" s="31">
        <f t="shared" si="235"/>
        <v>0</v>
      </c>
      <c r="AE460" s="31">
        <f t="shared" si="236"/>
        <v>0</v>
      </c>
      <c r="AF460" s="47">
        <f t="shared" si="237"/>
        <v>0</v>
      </c>
      <c r="AG460" s="31">
        <f t="shared" si="238"/>
        <v>0</v>
      </c>
      <c r="AH460" s="48">
        <f t="shared" si="239"/>
        <v>0</v>
      </c>
      <c r="AI460" s="33">
        <f t="shared" si="240"/>
        <v>0</v>
      </c>
      <c r="AJ460" s="33">
        <f t="shared" si="241"/>
        <v>0</v>
      </c>
      <c r="AK460" s="33">
        <f t="shared" si="242"/>
        <v>0</v>
      </c>
      <c r="AL460" s="33">
        <f t="shared" si="243"/>
        <v>0</v>
      </c>
      <c r="AM460" s="34">
        <f t="shared" si="244"/>
        <v>0</v>
      </c>
    </row>
    <row r="461" spans="1:39" ht="15.75" customHeight="1" x14ac:dyDescent="0.3">
      <c r="A461" s="166" t="s">
        <v>1666</v>
      </c>
      <c r="B461" s="99">
        <v>20696</v>
      </c>
      <c r="C461" s="99">
        <v>58313</v>
      </c>
      <c r="D461" s="165">
        <v>44995</v>
      </c>
      <c r="E461" s="165">
        <v>45107</v>
      </c>
      <c r="F461" s="166">
        <v>4</v>
      </c>
      <c r="G461" s="178">
        <v>0.19</v>
      </c>
      <c r="H461" s="181">
        <v>0.25</v>
      </c>
      <c r="I461" s="180">
        <v>2.4E-2</v>
      </c>
      <c r="J461" s="21">
        <f t="shared" si="215"/>
        <v>3.81</v>
      </c>
      <c r="K461" s="21" t="str">
        <f t="shared" si="216"/>
        <v>Y</v>
      </c>
      <c r="L461" s="37" t="str">
        <f t="shared" si="217"/>
        <v>NA</v>
      </c>
      <c r="M461" s="8" t="str">
        <f t="shared" si="218"/>
        <v>Y</v>
      </c>
      <c r="N461" s="42">
        <f t="shared" si="219"/>
        <v>16</v>
      </c>
      <c r="O461" s="43">
        <f t="shared" si="220"/>
        <v>200000</v>
      </c>
      <c r="P461" s="43" t="str">
        <f t="shared" si="221"/>
        <v>NA</v>
      </c>
      <c r="Q461" s="24">
        <f t="shared" si="222"/>
        <v>21192.704000000002</v>
      </c>
      <c r="R461" s="43">
        <f t="shared" si="223"/>
        <v>0</v>
      </c>
      <c r="S461" s="24">
        <f t="shared" si="224"/>
        <v>1000000</v>
      </c>
      <c r="T461" s="25" t="str">
        <f t="shared" si="225"/>
        <v>Y</v>
      </c>
      <c r="U461" s="44">
        <f t="shared" si="226"/>
        <v>15</v>
      </c>
      <c r="V461" s="45">
        <f t="shared" si="227"/>
        <v>200000</v>
      </c>
      <c r="W461" s="45">
        <f t="shared" si="228"/>
        <v>1000000</v>
      </c>
      <c r="X461" s="28">
        <f t="shared" si="229"/>
        <v>21701.328896000003</v>
      </c>
      <c r="Y461" s="28">
        <f t="shared" si="230"/>
        <v>0</v>
      </c>
      <c r="Z461" s="45" t="str">
        <f t="shared" si="231"/>
        <v>NA</v>
      </c>
      <c r="AA461" s="29" t="str">
        <f t="shared" si="232"/>
        <v>Y</v>
      </c>
      <c r="AB461" s="46">
        <f t="shared" si="233"/>
        <v>14</v>
      </c>
      <c r="AC461" s="31">
        <f t="shared" si="234"/>
        <v>200000</v>
      </c>
      <c r="AD461" s="31">
        <f t="shared" si="235"/>
        <v>1000000</v>
      </c>
      <c r="AE461" s="31">
        <f t="shared" si="236"/>
        <v>22222.160789504003</v>
      </c>
      <c r="AF461" s="47">
        <f t="shared" si="237"/>
        <v>0</v>
      </c>
      <c r="AG461" s="31" t="str">
        <f t="shared" si="238"/>
        <v>NA</v>
      </c>
      <c r="AH461" s="48">
        <f t="shared" si="239"/>
        <v>13</v>
      </c>
      <c r="AI461" s="33">
        <f t="shared" si="240"/>
        <v>20000</v>
      </c>
      <c r="AJ461" s="33">
        <f t="shared" si="241"/>
        <v>65000</v>
      </c>
      <c r="AK461" s="33">
        <f t="shared" si="242"/>
        <v>20000</v>
      </c>
      <c r="AL461" s="33">
        <f t="shared" si="243"/>
        <v>2755.4926484520984</v>
      </c>
      <c r="AM461" s="34">
        <f t="shared" si="244"/>
        <v>2755.4926484520984</v>
      </c>
    </row>
    <row r="462" spans="1:39" ht="15.75" customHeight="1" x14ac:dyDescent="0.3">
      <c r="A462" s="166" t="s">
        <v>1667</v>
      </c>
      <c r="B462" s="99">
        <v>9414</v>
      </c>
      <c r="C462" s="99">
        <v>86607</v>
      </c>
      <c r="D462" s="165">
        <v>46124</v>
      </c>
      <c r="E462" s="165">
        <v>46447</v>
      </c>
      <c r="F462" s="166">
        <v>2</v>
      </c>
      <c r="G462" s="178">
        <v>0.21</v>
      </c>
      <c r="H462" s="181">
        <v>0.75</v>
      </c>
      <c r="I462" s="180">
        <v>7.9600000000000004E-2</v>
      </c>
      <c r="J462" s="21">
        <f t="shared" si="215"/>
        <v>1.79</v>
      </c>
      <c r="K462" s="21" t="str">
        <f t="shared" si="216"/>
        <v>Y</v>
      </c>
      <c r="L462" s="37" t="str">
        <f t="shared" si="217"/>
        <v>NA</v>
      </c>
      <c r="M462" s="8" t="str">
        <f t="shared" si="218"/>
        <v>Y</v>
      </c>
      <c r="N462" s="42">
        <f t="shared" si="219"/>
        <v>3</v>
      </c>
      <c r="O462" s="43">
        <f t="shared" si="220"/>
        <v>200000</v>
      </c>
      <c r="P462" s="43" t="str">
        <f t="shared" si="221"/>
        <v>NA</v>
      </c>
      <c r="Q462" s="24">
        <f t="shared" si="222"/>
        <v>10163.354400000002</v>
      </c>
      <c r="R462" s="43">
        <f t="shared" si="223"/>
        <v>0</v>
      </c>
      <c r="S462" s="24">
        <f t="shared" si="224"/>
        <v>1000000</v>
      </c>
      <c r="T462" s="25" t="str">
        <f t="shared" si="225"/>
        <v>Y</v>
      </c>
      <c r="U462" s="44">
        <f t="shared" si="226"/>
        <v>2</v>
      </c>
      <c r="V462" s="45">
        <f t="shared" si="227"/>
        <v>200000</v>
      </c>
      <c r="W462" s="45">
        <f t="shared" si="228"/>
        <v>1000000</v>
      </c>
      <c r="X462" s="28">
        <f t="shared" si="229"/>
        <v>10972.357410240003</v>
      </c>
      <c r="Y462" s="28">
        <f t="shared" si="230"/>
        <v>0</v>
      </c>
      <c r="Z462" s="45" t="str">
        <f t="shared" si="231"/>
        <v>NA</v>
      </c>
      <c r="AA462" s="29" t="str">
        <f t="shared" si="232"/>
        <v>N</v>
      </c>
      <c r="AB462" s="46">
        <f t="shared" si="233"/>
        <v>1</v>
      </c>
      <c r="AC462" s="31">
        <f t="shared" si="234"/>
        <v>20000</v>
      </c>
      <c r="AD462" s="31">
        <f t="shared" si="235"/>
        <v>65000</v>
      </c>
      <c r="AE462" s="31">
        <f t="shared" si="236"/>
        <v>11845.757060095109</v>
      </c>
      <c r="AF462" s="47">
        <f t="shared" si="237"/>
        <v>0</v>
      </c>
      <c r="AG462" s="31">
        <f t="shared" si="238"/>
        <v>0</v>
      </c>
      <c r="AH462" s="48">
        <f t="shared" si="239"/>
        <v>0</v>
      </c>
      <c r="AI462" s="33">
        <f t="shared" si="240"/>
        <v>0</v>
      </c>
      <c r="AJ462" s="33">
        <f t="shared" si="241"/>
        <v>0</v>
      </c>
      <c r="AK462" s="33">
        <f t="shared" si="242"/>
        <v>0</v>
      </c>
      <c r="AL462" s="33">
        <f t="shared" si="243"/>
        <v>0</v>
      </c>
      <c r="AM462" s="34">
        <f t="shared" si="244"/>
        <v>0</v>
      </c>
    </row>
    <row r="463" spans="1:39" ht="15.75" customHeight="1" x14ac:dyDescent="0.3">
      <c r="A463" s="166" t="s">
        <v>1668</v>
      </c>
      <c r="B463" s="99">
        <v>24639</v>
      </c>
      <c r="C463" s="99">
        <v>108511</v>
      </c>
      <c r="D463" s="165">
        <v>44899</v>
      </c>
      <c r="E463" s="165">
        <v>44938</v>
      </c>
      <c r="F463" s="166">
        <v>4</v>
      </c>
      <c r="G463" s="178">
        <v>3.79</v>
      </c>
      <c r="H463" s="181">
        <v>0.5</v>
      </c>
      <c r="I463" s="180">
        <v>4.6399999999999997E-2</v>
      </c>
      <c r="J463" s="21">
        <f t="shared" si="215"/>
        <v>0.20999999999999996</v>
      </c>
      <c r="K463" s="21" t="str">
        <f t="shared" si="216"/>
        <v>Y</v>
      </c>
      <c r="L463" s="37" t="str">
        <f t="shared" si="217"/>
        <v>NA</v>
      </c>
      <c r="M463" s="8" t="str">
        <f t="shared" si="218"/>
        <v>Y</v>
      </c>
      <c r="N463" s="42">
        <f t="shared" si="219"/>
        <v>1</v>
      </c>
      <c r="O463" s="43">
        <f t="shared" si="220"/>
        <v>200000</v>
      </c>
      <c r="P463" s="43" t="str">
        <f t="shared" si="221"/>
        <v>NA</v>
      </c>
      <c r="Q463" s="24">
        <f t="shared" si="222"/>
        <v>25782.249599999999</v>
      </c>
      <c r="R463" s="43">
        <f t="shared" si="223"/>
        <v>0</v>
      </c>
      <c r="S463" s="24">
        <f t="shared" si="224"/>
        <v>1000000</v>
      </c>
      <c r="T463" s="25" t="str">
        <f t="shared" si="225"/>
        <v>N</v>
      </c>
      <c r="U463" s="44">
        <f t="shared" si="226"/>
        <v>0</v>
      </c>
      <c r="V463" s="45">
        <f t="shared" si="227"/>
        <v>0</v>
      </c>
      <c r="W463" s="45">
        <f t="shared" si="228"/>
        <v>0</v>
      </c>
      <c r="X463" s="28">
        <f t="shared" si="229"/>
        <v>0</v>
      </c>
      <c r="Y463" s="28">
        <f t="shared" si="230"/>
        <v>0</v>
      </c>
      <c r="Z463" s="45">
        <f t="shared" si="231"/>
        <v>0</v>
      </c>
      <c r="AA463" s="29" t="str">
        <f t="shared" si="232"/>
        <v>N</v>
      </c>
      <c r="AB463" s="46">
        <f t="shared" si="233"/>
        <v>0</v>
      </c>
      <c r="AC463" s="31">
        <f t="shared" si="234"/>
        <v>0</v>
      </c>
      <c r="AD463" s="31">
        <f t="shared" si="235"/>
        <v>0</v>
      </c>
      <c r="AE463" s="31">
        <f t="shared" si="236"/>
        <v>0</v>
      </c>
      <c r="AF463" s="47">
        <f t="shared" si="237"/>
        <v>0</v>
      </c>
      <c r="AG463" s="31">
        <f t="shared" si="238"/>
        <v>0</v>
      </c>
      <c r="AH463" s="48">
        <f t="shared" si="239"/>
        <v>0</v>
      </c>
      <c r="AI463" s="33">
        <f t="shared" si="240"/>
        <v>0</v>
      </c>
      <c r="AJ463" s="33">
        <f t="shared" si="241"/>
        <v>0</v>
      </c>
      <c r="AK463" s="33">
        <f t="shared" si="242"/>
        <v>0</v>
      </c>
      <c r="AL463" s="33">
        <f t="shared" si="243"/>
        <v>0</v>
      </c>
      <c r="AM463" s="34">
        <f t="shared" si="244"/>
        <v>0</v>
      </c>
    </row>
    <row r="464" spans="1:39" ht="15.75" customHeight="1" x14ac:dyDescent="0.3">
      <c r="A464" s="166" t="s">
        <v>1669</v>
      </c>
      <c r="B464" s="99">
        <v>10589</v>
      </c>
      <c r="C464" s="99">
        <v>49341</v>
      </c>
      <c r="D464" s="165">
        <v>44504</v>
      </c>
      <c r="E464" s="165">
        <v>44744</v>
      </c>
      <c r="F464" s="166">
        <v>2</v>
      </c>
      <c r="G464" s="178">
        <v>1.61</v>
      </c>
      <c r="H464" s="181">
        <v>0.5</v>
      </c>
      <c r="I464" s="180">
        <v>5.8599999999999999E-2</v>
      </c>
      <c r="J464" s="21">
        <f t="shared" si="215"/>
        <v>0.3899999999999999</v>
      </c>
      <c r="K464" s="21" t="str">
        <f t="shared" si="216"/>
        <v>Y</v>
      </c>
      <c r="L464" s="37" t="str">
        <f t="shared" si="217"/>
        <v>NA</v>
      </c>
      <c r="M464" s="8" t="str">
        <f t="shared" si="218"/>
        <v>Y</v>
      </c>
      <c r="N464" s="42">
        <f t="shared" si="219"/>
        <v>1</v>
      </c>
      <c r="O464" s="43">
        <f t="shared" si="220"/>
        <v>200000</v>
      </c>
      <c r="P464" s="43" t="str">
        <f t="shared" si="221"/>
        <v>NA</v>
      </c>
      <c r="Q464" s="24">
        <f t="shared" si="222"/>
        <v>11209.5154</v>
      </c>
      <c r="R464" s="43">
        <f t="shared" si="223"/>
        <v>0</v>
      </c>
      <c r="S464" s="24">
        <f t="shared" si="224"/>
        <v>1000000</v>
      </c>
      <c r="T464" s="25" t="str">
        <f t="shared" si="225"/>
        <v>N</v>
      </c>
      <c r="U464" s="44">
        <f t="shared" si="226"/>
        <v>0</v>
      </c>
      <c r="V464" s="45">
        <f t="shared" si="227"/>
        <v>0</v>
      </c>
      <c r="W464" s="45">
        <f t="shared" si="228"/>
        <v>0</v>
      </c>
      <c r="X464" s="28">
        <f t="shared" si="229"/>
        <v>0</v>
      </c>
      <c r="Y464" s="28">
        <f t="shared" si="230"/>
        <v>0</v>
      </c>
      <c r="Z464" s="45">
        <f t="shared" si="231"/>
        <v>0</v>
      </c>
      <c r="AA464" s="29" t="str">
        <f t="shared" si="232"/>
        <v>N</v>
      </c>
      <c r="AB464" s="46">
        <f t="shared" si="233"/>
        <v>0</v>
      </c>
      <c r="AC464" s="31">
        <f t="shared" si="234"/>
        <v>0</v>
      </c>
      <c r="AD464" s="31">
        <f t="shared" si="235"/>
        <v>0</v>
      </c>
      <c r="AE464" s="31">
        <f t="shared" si="236"/>
        <v>0</v>
      </c>
      <c r="AF464" s="47">
        <f t="shared" si="237"/>
        <v>0</v>
      </c>
      <c r="AG464" s="31">
        <f t="shared" si="238"/>
        <v>0</v>
      </c>
      <c r="AH464" s="48">
        <f t="shared" si="239"/>
        <v>0</v>
      </c>
      <c r="AI464" s="33">
        <f t="shared" si="240"/>
        <v>0</v>
      </c>
      <c r="AJ464" s="33">
        <f t="shared" si="241"/>
        <v>0</v>
      </c>
      <c r="AK464" s="33">
        <f t="shared" si="242"/>
        <v>0</v>
      </c>
      <c r="AL464" s="33">
        <f t="shared" si="243"/>
        <v>0</v>
      </c>
      <c r="AM464" s="34">
        <f t="shared" si="244"/>
        <v>0</v>
      </c>
    </row>
    <row r="465" spans="1:39" ht="15.75" customHeight="1" x14ac:dyDescent="0.3">
      <c r="A465" s="166" t="s">
        <v>1670</v>
      </c>
      <c r="B465" s="99">
        <v>10495</v>
      </c>
      <c r="C465" s="99">
        <v>65409</v>
      </c>
      <c r="D465" s="165">
        <v>45276</v>
      </c>
      <c r="E465" s="165">
        <v>45611</v>
      </c>
      <c r="F465" s="166">
        <v>2</v>
      </c>
      <c r="G465" s="178">
        <v>0.54</v>
      </c>
      <c r="H465" s="181">
        <v>1</v>
      </c>
      <c r="I465" s="180">
        <v>2.4299999999999999E-2</v>
      </c>
      <c r="J465" s="21">
        <f t="shared" si="215"/>
        <v>1.46</v>
      </c>
      <c r="K465" s="21" t="str">
        <f t="shared" si="216"/>
        <v>Y</v>
      </c>
      <c r="L465" s="37" t="str">
        <f t="shared" si="217"/>
        <v>NA</v>
      </c>
      <c r="M465" s="8" t="str">
        <f t="shared" si="218"/>
        <v>Y</v>
      </c>
      <c r="N465" s="42">
        <f t="shared" si="219"/>
        <v>2</v>
      </c>
      <c r="O465" s="43">
        <f t="shared" si="220"/>
        <v>200000</v>
      </c>
      <c r="P465" s="43" t="str">
        <f t="shared" si="221"/>
        <v>NA</v>
      </c>
      <c r="Q465" s="24">
        <f t="shared" si="222"/>
        <v>10750.0285</v>
      </c>
      <c r="R465" s="43">
        <f t="shared" si="223"/>
        <v>0</v>
      </c>
      <c r="S465" s="24">
        <f t="shared" si="224"/>
        <v>1000000</v>
      </c>
      <c r="T465" s="25" t="str">
        <f t="shared" si="225"/>
        <v>Y</v>
      </c>
      <c r="U465" s="44">
        <f t="shared" si="226"/>
        <v>1</v>
      </c>
      <c r="V465" s="45">
        <f t="shared" si="227"/>
        <v>200000</v>
      </c>
      <c r="W465" s="45">
        <f t="shared" si="228"/>
        <v>1000000</v>
      </c>
      <c r="X465" s="28">
        <f t="shared" si="229"/>
        <v>11011.254192550001</v>
      </c>
      <c r="Y465" s="28">
        <f t="shared" si="230"/>
        <v>0</v>
      </c>
      <c r="Z465" s="45" t="str">
        <f t="shared" si="231"/>
        <v>NA</v>
      </c>
      <c r="AA465" s="29" t="str">
        <f t="shared" si="232"/>
        <v>N</v>
      </c>
      <c r="AB465" s="46">
        <f t="shared" si="233"/>
        <v>0</v>
      </c>
      <c r="AC465" s="31">
        <f t="shared" si="234"/>
        <v>0</v>
      </c>
      <c r="AD465" s="31">
        <f t="shared" si="235"/>
        <v>0</v>
      </c>
      <c r="AE465" s="31">
        <f t="shared" si="236"/>
        <v>0</v>
      </c>
      <c r="AF465" s="47">
        <f t="shared" si="237"/>
        <v>0</v>
      </c>
      <c r="AG465" s="31">
        <f t="shared" si="238"/>
        <v>0</v>
      </c>
      <c r="AH465" s="48">
        <f t="shared" si="239"/>
        <v>0</v>
      </c>
      <c r="AI465" s="33">
        <f t="shared" si="240"/>
        <v>0</v>
      </c>
      <c r="AJ465" s="33">
        <f t="shared" si="241"/>
        <v>0</v>
      </c>
      <c r="AK465" s="33">
        <f t="shared" si="242"/>
        <v>0</v>
      </c>
      <c r="AL465" s="33">
        <f t="shared" si="243"/>
        <v>0</v>
      </c>
      <c r="AM465" s="34">
        <f t="shared" si="244"/>
        <v>0</v>
      </c>
    </row>
    <row r="466" spans="1:39" ht="15.75" customHeight="1" x14ac:dyDescent="0.3">
      <c r="A466" s="166" t="s">
        <v>1671</v>
      </c>
      <c r="B466" s="99">
        <v>22128</v>
      </c>
      <c r="C466" s="99">
        <v>98235</v>
      </c>
      <c r="D466" s="165">
        <v>44803</v>
      </c>
      <c r="E466" s="165">
        <v>45047</v>
      </c>
      <c r="F466" s="166">
        <v>2</v>
      </c>
      <c r="G466" s="178">
        <v>1.25</v>
      </c>
      <c r="H466" s="181">
        <v>0.5</v>
      </c>
      <c r="I466" s="180">
        <v>4.8300000000000003E-2</v>
      </c>
      <c r="J466" s="21">
        <f t="shared" si="215"/>
        <v>0.75</v>
      </c>
      <c r="K466" s="21" t="str">
        <f t="shared" si="216"/>
        <v>Y</v>
      </c>
      <c r="L466" s="37" t="str">
        <f t="shared" si="217"/>
        <v>NA</v>
      </c>
      <c r="M466" s="8" t="str">
        <f t="shared" si="218"/>
        <v>Y</v>
      </c>
      <c r="N466" s="42">
        <f t="shared" si="219"/>
        <v>2</v>
      </c>
      <c r="O466" s="43">
        <f t="shared" si="220"/>
        <v>200000</v>
      </c>
      <c r="P466" s="43" t="str">
        <f t="shared" si="221"/>
        <v>NA</v>
      </c>
      <c r="Q466" s="24">
        <f t="shared" si="222"/>
        <v>23196.7824</v>
      </c>
      <c r="R466" s="43">
        <f t="shared" si="223"/>
        <v>0</v>
      </c>
      <c r="S466" s="24">
        <f t="shared" si="224"/>
        <v>1000000</v>
      </c>
      <c r="T466" s="25" t="str">
        <f t="shared" si="225"/>
        <v>N</v>
      </c>
      <c r="U466" s="44">
        <f t="shared" si="226"/>
        <v>1</v>
      </c>
      <c r="V466" s="45">
        <f t="shared" si="227"/>
        <v>20000</v>
      </c>
      <c r="W466" s="45">
        <f t="shared" si="228"/>
        <v>65000</v>
      </c>
      <c r="X466" s="28">
        <f t="shared" si="229"/>
        <v>0</v>
      </c>
      <c r="Y466" s="28">
        <f t="shared" si="230"/>
        <v>24317.186989919999</v>
      </c>
      <c r="Z466" s="45">
        <f t="shared" si="231"/>
        <v>0</v>
      </c>
      <c r="AA466" s="29" t="str">
        <f t="shared" si="232"/>
        <v>N</v>
      </c>
      <c r="AB466" s="46">
        <f t="shared" si="233"/>
        <v>0</v>
      </c>
      <c r="AC466" s="31">
        <f t="shared" si="234"/>
        <v>0</v>
      </c>
      <c r="AD466" s="31">
        <f t="shared" si="235"/>
        <v>0</v>
      </c>
      <c r="AE466" s="31">
        <f t="shared" si="236"/>
        <v>0</v>
      </c>
      <c r="AF466" s="47">
        <f t="shared" si="237"/>
        <v>0</v>
      </c>
      <c r="AG466" s="31">
        <f t="shared" si="238"/>
        <v>0</v>
      </c>
      <c r="AH466" s="48">
        <f t="shared" si="239"/>
        <v>0</v>
      </c>
      <c r="AI466" s="33">
        <f t="shared" si="240"/>
        <v>0</v>
      </c>
      <c r="AJ466" s="33">
        <f t="shared" si="241"/>
        <v>0</v>
      </c>
      <c r="AK466" s="33">
        <f t="shared" si="242"/>
        <v>0</v>
      </c>
      <c r="AL466" s="33">
        <f t="shared" si="243"/>
        <v>0</v>
      </c>
      <c r="AM466" s="34">
        <f t="shared" si="244"/>
        <v>24317.186989919999</v>
      </c>
    </row>
    <row r="467" spans="1:39" ht="15.75" customHeight="1" x14ac:dyDescent="0.3">
      <c r="A467" s="166" t="s">
        <v>1672</v>
      </c>
      <c r="B467" s="99">
        <v>6279</v>
      </c>
      <c r="C467" s="99">
        <v>85934</v>
      </c>
      <c r="D467" s="165">
        <v>45174</v>
      </c>
      <c r="E467" s="165">
        <v>45264</v>
      </c>
      <c r="F467" s="166">
        <v>2</v>
      </c>
      <c r="G467" s="178">
        <v>1.02</v>
      </c>
      <c r="H467" s="181">
        <v>0.5</v>
      </c>
      <c r="I467" s="180">
        <v>7.8100000000000003E-2</v>
      </c>
      <c r="J467" s="21">
        <f t="shared" si="215"/>
        <v>0.98</v>
      </c>
      <c r="K467" s="21" t="str">
        <f t="shared" si="216"/>
        <v>Y</v>
      </c>
      <c r="L467" s="37" t="str">
        <f t="shared" si="217"/>
        <v>NA</v>
      </c>
      <c r="M467" s="8" t="str">
        <f t="shared" si="218"/>
        <v>Y</v>
      </c>
      <c r="N467" s="42">
        <f t="shared" si="219"/>
        <v>2</v>
      </c>
      <c r="O467" s="43">
        <f t="shared" si="220"/>
        <v>200000</v>
      </c>
      <c r="P467" s="43" t="str">
        <f t="shared" si="221"/>
        <v>NA</v>
      </c>
      <c r="Q467" s="24">
        <f t="shared" si="222"/>
        <v>6769.3899000000001</v>
      </c>
      <c r="R467" s="43">
        <f t="shared" si="223"/>
        <v>0</v>
      </c>
      <c r="S467" s="24">
        <f t="shared" si="224"/>
        <v>1000000</v>
      </c>
      <c r="T467" s="25" t="str">
        <f t="shared" si="225"/>
        <v>N</v>
      </c>
      <c r="U467" s="44">
        <f t="shared" si="226"/>
        <v>1</v>
      </c>
      <c r="V467" s="45">
        <f t="shared" si="227"/>
        <v>20000</v>
      </c>
      <c r="W467" s="45">
        <f t="shared" si="228"/>
        <v>65000</v>
      </c>
      <c r="X467" s="28">
        <f t="shared" si="229"/>
        <v>0</v>
      </c>
      <c r="Y467" s="28">
        <f t="shared" si="230"/>
        <v>7298.0792511900008</v>
      </c>
      <c r="Z467" s="45">
        <f t="shared" si="231"/>
        <v>0</v>
      </c>
      <c r="AA467" s="29" t="str">
        <f t="shared" si="232"/>
        <v>N</v>
      </c>
      <c r="AB467" s="46">
        <f t="shared" si="233"/>
        <v>0</v>
      </c>
      <c r="AC467" s="31">
        <f t="shared" si="234"/>
        <v>0</v>
      </c>
      <c r="AD467" s="31">
        <f t="shared" si="235"/>
        <v>0</v>
      </c>
      <c r="AE467" s="31">
        <f t="shared" si="236"/>
        <v>0</v>
      </c>
      <c r="AF467" s="47">
        <f t="shared" si="237"/>
        <v>0</v>
      </c>
      <c r="AG467" s="31">
        <f t="shared" si="238"/>
        <v>0</v>
      </c>
      <c r="AH467" s="48">
        <f t="shared" si="239"/>
        <v>0</v>
      </c>
      <c r="AI467" s="33">
        <f t="shared" si="240"/>
        <v>0</v>
      </c>
      <c r="AJ467" s="33">
        <f t="shared" si="241"/>
        <v>0</v>
      </c>
      <c r="AK467" s="33">
        <f t="shared" si="242"/>
        <v>0</v>
      </c>
      <c r="AL467" s="33">
        <f t="shared" si="243"/>
        <v>0</v>
      </c>
      <c r="AM467" s="34">
        <f t="shared" si="244"/>
        <v>7298.0792511900008</v>
      </c>
    </row>
    <row r="468" spans="1:39" ht="15.75" customHeight="1" x14ac:dyDescent="0.3">
      <c r="A468" s="166" t="s">
        <v>1673</v>
      </c>
      <c r="B468" s="99">
        <v>19139</v>
      </c>
      <c r="C468" s="99">
        <v>97564</v>
      </c>
      <c r="D468" s="165">
        <v>45343</v>
      </c>
      <c r="E468" s="165">
        <v>45562</v>
      </c>
      <c r="F468" s="166">
        <v>2</v>
      </c>
      <c r="G468" s="178">
        <v>1.43</v>
      </c>
      <c r="H468" s="181">
        <v>1</v>
      </c>
      <c r="I468" s="180">
        <v>3.1099999999999999E-2</v>
      </c>
      <c r="J468" s="21">
        <f t="shared" si="215"/>
        <v>0.57000000000000006</v>
      </c>
      <c r="K468" s="21" t="str">
        <f t="shared" si="216"/>
        <v>Y</v>
      </c>
      <c r="L468" s="37" t="str">
        <f t="shared" si="217"/>
        <v>NA</v>
      </c>
      <c r="M468" s="8" t="str">
        <f t="shared" si="218"/>
        <v>Y</v>
      </c>
      <c r="N468" s="42">
        <f t="shared" si="219"/>
        <v>1</v>
      </c>
      <c r="O468" s="43">
        <f t="shared" si="220"/>
        <v>200000</v>
      </c>
      <c r="P468" s="43" t="str">
        <f t="shared" si="221"/>
        <v>NA</v>
      </c>
      <c r="Q468" s="24">
        <f t="shared" si="222"/>
        <v>19734.222899999997</v>
      </c>
      <c r="R468" s="43">
        <f t="shared" si="223"/>
        <v>0</v>
      </c>
      <c r="S468" s="24">
        <f t="shared" si="224"/>
        <v>1000000</v>
      </c>
      <c r="T468" s="25" t="str">
        <f t="shared" si="225"/>
        <v>N</v>
      </c>
      <c r="U468" s="44">
        <f t="shared" si="226"/>
        <v>0</v>
      </c>
      <c r="V468" s="45">
        <f t="shared" si="227"/>
        <v>0</v>
      </c>
      <c r="W468" s="45">
        <f t="shared" si="228"/>
        <v>0</v>
      </c>
      <c r="X468" s="28">
        <f t="shared" si="229"/>
        <v>0</v>
      </c>
      <c r="Y468" s="28">
        <f t="shared" si="230"/>
        <v>0</v>
      </c>
      <c r="Z468" s="45">
        <f t="shared" si="231"/>
        <v>0</v>
      </c>
      <c r="AA468" s="29" t="str">
        <f t="shared" si="232"/>
        <v>N</v>
      </c>
      <c r="AB468" s="46">
        <f t="shared" si="233"/>
        <v>0</v>
      </c>
      <c r="AC468" s="31">
        <f t="shared" si="234"/>
        <v>0</v>
      </c>
      <c r="AD468" s="31">
        <f t="shared" si="235"/>
        <v>0</v>
      </c>
      <c r="AE468" s="31">
        <f t="shared" si="236"/>
        <v>0</v>
      </c>
      <c r="AF468" s="47">
        <f t="shared" si="237"/>
        <v>0</v>
      </c>
      <c r="AG468" s="31">
        <f t="shared" si="238"/>
        <v>0</v>
      </c>
      <c r="AH468" s="48">
        <f t="shared" si="239"/>
        <v>0</v>
      </c>
      <c r="AI468" s="33">
        <f t="shared" si="240"/>
        <v>0</v>
      </c>
      <c r="AJ468" s="33">
        <f t="shared" si="241"/>
        <v>0</v>
      </c>
      <c r="AK468" s="33">
        <f t="shared" si="242"/>
        <v>0</v>
      </c>
      <c r="AL468" s="33">
        <f t="shared" si="243"/>
        <v>0</v>
      </c>
      <c r="AM468" s="34">
        <f t="shared" si="244"/>
        <v>0</v>
      </c>
    </row>
    <row r="469" spans="1:39" ht="15.75" customHeight="1" x14ac:dyDescent="0.3">
      <c r="A469" s="166" t="s">
        <v>1674</v>
      </c>
      <c r="B469" s="99">
        <v>16485</v>
      </c>
      <c r="C469" s="99">
        <v>103692</v>
      </c>
      <c r="D469" s="165">
        <v>44557</v>
      </c>
      <c r="E469" s="165">
        <v>44881</v>
      </c>
      <c r="F469" s="166">
        <v>2</v>
      </c>
      <c r="G469" s="178">
        <v>0.91</v>
      </c>
      <c r="H469" s="181">
        <v>0.75</v>
      </c>
      <c r="I469" s="180">
        <v>4.8399999999999999E-2</v>
      </c>
      <c r="J469" s="21">
        <f t="shared" si="215"/>
        <v>1.0899999999999999</v>
      </c>
      <c r="K469" s="21" t="str">
        <f t="shared" si="216"/>
        <v>Y</v>
      </c>
      <c r="L469" s="37" t="str">
        <f t="shared" si="217"/>
        <v>NA</v>
      </c>
      <c r="M469" s="8" t="str">
        <f t="shared" si="218"/>
        <v>Y</v>
      </c>
      <c r="N469" s="42">
        <f t="shared" si="219"/>
        <v>2</v>
      </c>
      <c r="O469" s="43">
        <f t="shared" si="220"/>
        <v>200000</v>
      </c>
      <c r="P469" s="43" t="str">
        <f t="shared" si="221"/>
        <v>NA</v>
      </c>
      <c r="Q469" s="24">
        <f t="shared" si="222"/>
        <v>17282.874</v>
      </c>
      <c r="R469" s="43">
        <f t="shared" si="223"/>
        <v>0</v>
      </c>
      <c r="S469" s="24">
        <f t="shared" si="224"/>
        <v>1000000</v>
      </c>
      <c r="T469" s="25" t="str">
        <f t="shared" si="225"/>
        <v>Y</v>
      </c>
      <c r="U469" s="44">
        <f t="shared" si="226"/>
        <v>1</v>
      </c>
      <c r="V469" s="45">
        <f t="shared" si="227"/>
        <v>200000</v>
      </c>
      <c r="W469" s="45">
        <f t="shared" si="228"/>
        <v>1000000</v>
      </c>
      <c r="X469" s="28">
        <f t="shared" si="229"/>
        <v>18119.3651016</v>
      </c>
      <c r="Y469" s="28">
        <f t="shared" si="230"/>
        <v>0</v>
      </c>
      <c r="Z469" s="45" t="str">
        <f t="shared" si="231"/>
        <v>NA</v>
      </c>
      <c r="AA469" s="29" t="str">
        <f t="shared" si="232"/>
        <v>N</v>
      </c>
      <c r="AB469" s="46">
        <f t="shared" si="233"/>
        <v>0</v>
      </c>
      <c r="AC469" s="31">
        <f t="shared" si="234"/>
        <v>0</v>
      </c>
      <c r="AD469" s="31">
        <f t="shared" si="235"/>
        <v>0</v>
      </c>
      <c r="AE469" s="31">
        <f t="shared" si="236"/>
        <v>0</v>
      </c>
      <c r="AF469" s="47">
        <f t="shared" si="237"/>
        <v>0</v>
      </c>
      <c r="AG469" s="31">
        <f t="shared" si="238"/>
        <v>0</v>
      </c>
      <c r="AH469" s="48">
        <f t="shared" si="239"/>
        <v>0</v>
      </c>
      <c r="AI469" s="33">
        <f t="shared" si="240"/>
        <v>0</v>
      </c>
      <c r="AJ469" s="33">
        <f t="shared" si="241"/>
        <v>0</v>
      </c>
      <c r="AK469" s="33">
        <f t="shared" si="242"/>
        <v>0</v>
      </c>
      <c r="AL469" s="33">
        <f t="shared" si="243"/>
        <v>0</v>
      </c>
      <c r="AM469" s="34">
        <f t="shared" si="244"/>
        <v>0</v>
      </c>
    </row>
    <row r="470" spans="1:39" ht="15.75" customHeight="1" x14ac:dyDescent="0.3">
      <c r="A470" s="166" t="s">
        <v>1675</v>
      </c>
      <c r="B470" s="99">
        <v>14282</v>
      </c>
      <c r="C470" s="99">
        <v>102701</v>
      </c>
      <c r="D470" s="165">
        <v>44409</v>
      </c>
      <c r="E470" s="165">
        <v>44717</v>
      </c>
      <c r="F470" s="166">
        <v>4</v>
      </c>
      <c r="G470" s="178">
        <v>1.1100000000000001</v>
      </c>
      <c r="H470" s="181">
        <v>0.25</v>
      </c>
      <c r="I470" s="180">
        <v>6.4600000000000005E-2</v>
      </c>
      <c r="J470" s="21">
        <f t="shared" si="215"/>
        <v>2.8899999999999997</v>
      </c>
      <c r="K470" s="21" t="str">
        <f t="shared" si="216"/>
        <v>Y</v>
      </c>
      <c r="L470" s="37" t="str">
        <f t="shared" si="217"/>
        <v>NA</v>
      </c>
      <c r="M470" s="8" t="str">
        <f t="shared" si="218"/>
        <v>Y</v>
      </c>
      <c r="N470" s="42">
        <f t="shared" si="219"/>
        <v>12</v>
      </c>
      <c r="O470" s="43">
        <f t="shared" si="220"/>
        <v>200000</v>
      </c>
      <c r="P470" s="43" t="str">
        <f t="shared" si="221"/>
        <v>NA</v>
      </c>
      <c r="Q470" s="24">
        <f t="shared" si="222"/>
        <v>15204.617200000001</v>
      </c>
      <c r="R470" s="43">
        <f t="shared" si="223"/>
        <v>0</v>
      </c>
      <c r="S470" s="24">
        <f t="shared" si="224"/>
        <v>1000000</v>
      </c>
      <c r="T470" s="25" t="str">
        <f t="shared" si="225"/>
        <v>Y</v>
      </c>
      <c r="U470" s="44">
        <f t="shared" si="226"/>
        <v>11</v>
      </c>
      <c r="V470" s="45">
        <f t="shared" si="227"/>
        <v>200000</v>
      </c>
      <c r="W470" s="45">
        <f t="shared" si="228"/>
        <v>1000000</v>
      </c>
      <c r="X470" s="28">
        <f t="shared" si="229"/>
        <v>16186.835471120001</v>
      </c>
      <c r="Y470" s="28">
        <f t="shared" si="230"/>
        <v>0</v>
      </c>
      <c r="Z470" s="45" t="str">
        <f t="shared" si="231"/>
        <v>NA</v>
      </c>
      <c r="AA470" s="29" t="str">
        <f t="shared" si="232"/>
        <v>Y</v>
      </c>
      <c r="AB470" s="46">
        <f t="shared" si="233"/>
        <v>10</v>
      </c>
      <c r="AC470" s="31">
        <f t="shared" si="234"/>
        <v>200000</v>
      </c>
      <c r="AD470" s="31">
        <f t="shared" si="235"/>
        <v>1000000</v>
      </c>
      <c r="AE470" s="31">
        <f t="shared" si="236"/>
        <v>17232.505042554352</v>
      </c>
      <c r="AF470" s="47">
        <f t="shared" si="237"/>
        <v>0</v>
      </c>
      <c r="AG470" s="31" t="str">
        <f t="shared" si="238"/>
        <v>NA</v>
      </c>
      <c r="AH470" s="48">
        <f t="shared" si="239"/>
        <v>9</v>
      </c>
      <c r="AI470" s="33">
        <f t="shared" si="240"/>
        <v>20000</v>
      </c>
      <c r="AJ470" s="33">
        <f t="shared" si="241"/>
        <v>65000</v>
      </c>
      <c r="AK470" s="33">
        <f t="shared" si="242"/>
        <v>18345.724868303365</v>
      </c>
      <c r="AL470" s="33">
        <f t="shared" si="243"/>
        <v>0</v>
      </c>
      <c r="AM470" s="34">
        <f t="shared" si="244"/>
        <v>0</v>
      </c>
    </row>
    <row r="471" spans="1:39" ht="15.75" customHeight="1" x14ac:dyDescent="0.3">
      <c r="A471" s="166" t="s">
        <v>1676</v>
      </c>
      <c r="B471" s="99">
        <v>22122</v>
      </c>
      <c r="C471" s="99">
        <v>47566</v>
      </c>
      <c r="D471" s="165">
        <v>45140</v>
      </c>
      <c r="E471" s="165">
        <v>45173</v>
      </c>
      <c r="F471" s="166">
        <v>4</v>
      </c>
      <c r="G471" s="178">
        <v>2.65</v>
      </c>
      <c r="H471" s="181">
        <v>0.75</v>
      </c>
      <c r="I471" s="180">
        <v>4.36E-2</v>
      </c>
      <c r="J471" s="21">
        <f t="shared" si="215"/>
        <v>1.35</v>
      </c>
      <c r="K471" s="21" t="str">
        <f t="shared" si="216"/>
        <v>Y</v>
      </c>
      <c r="L471" s="37" t="str">
        <f t="shared" si="217"/>
        <v>NA</v>
      </c>
      <c r="M471" s="8" t="str">
        <f t="shared" si="218"/>
        <v>Y</v>
      </c>
      <c r="N471" s="42">
        <f t="shared" si="219"/>
        <v>2</v>
      </c>
      <c r="O471" s="43">
        <f t="shared" si="220"/>
        <v>200000</v>
      </c>
      <c r="P471" s="43" t="str">
        <f t="shared" si="221"/>
        <v>NA</v>
      </c>
      <c r="Q471" s="24">
        <f t="shared" si="222"/>
        <v>23086.519200000002</v>
      </c>
      <c r="R471" s="43">
        <f t="shared" si="223"/>
        <v>0</v>
      </c>
      <c r="S471" s="24">
        <f t="shared" si="224"/>
        <v>1000000</v>
      </c>
      <c r="T471" s="25" t="str">
        <f t="shared" si="225"/>
        <v>Y</v>
      </c>
      <c r="U471" s="44">
        <f t="shared" si="226"/>
        <v>1</v>
      </c>
      <c r="V471" s="45">
        <f t="shared" si="227"/>
        <v>200000</v>
      </c>
      <c r="W471" s="45">
        <f t="shared" si="228"/>
        <v>1000000</v>
      </c>
      <c r="X471" s="28">
        <f t="shared" si="229"/>
        <v>24093.091437120005</v>
      </c>
      <c r="Y471" s="28">
        <f t="shared" si="230"/>
        <v>0</v>
      </c>
      <c r="Z471" s="45" t="str">
        <f t="shared" si="231"/>
        <v>NA</v>
      </c>
      <c r="AA471" s="29" t="str">
        <f t="shared" si="232"/>
        <v>N</v>
      </c>
      <c r="AB471" s="46">
        <f t="shared" si="233"/>
        <v>0</v>
      </c>
      <c r="AC471" s="31">
        <f t="shared" si="234"/>
        <v>0</v>
      </c>
      <c r="AD471" s="31">
        <f t="shared" si="235"/>
        <v>0</v>
      </c>
      <c r="AE471" s="31">
        <f t="shared" si="236"/>
        <v>0</v>
      </c>
      <c r="AF471" s="47">
        <f t="shared" si="237"/>
        <v>0</v>
      </c>
      <c r="AG471" s="31">
        <f t="shared" si="238"/>
        <v>0</v>
      </c>
      <c r="AH471" s="48">
        <f t="shared" si="239"/>
        <v>0</v>
      </c>
      <c r="AI471" s="33">
        <f t="shared" si="240"/>
        <v>0</v>
      </c>
      <c r="AJ471" s="33">
        <f t="shared" si="241"/>
        <v>0</v>
      </c>
      <c r="AK471" s="33">
        <f t="shared" si="242"/>
        <v>0</v>
      </c>
      <c r="AL471" s="33">
        <f t="shared" si="243"/>
        <v>0</v>
      </c>
      <c r="AM471" s="34">
        <f t="shared" si="244"/>
        <v>0</v>
      </c>
    </row>
    <row r="472" spans="1:39" ht="15.75" customHeight="1" x14ac:dyDescent="0.3">
      <c r="A472" s="166" t="s">
        <v>1677</v>
      </c>
      <c r="B472" s="99">
        <v>18961</v>
      </c>
      <c r="C472" s="99">
        <v>105686</v>
      </c>
      <c r="D472" s="165">
        <v>45685</v>
      </c>
      <c r="E472" s="165">
        <v>45848</v>
      </c>
      <c r="F472" s="166">
        <v>4</v>
      </c>
      <c r="G472" s="178">
        <v>2.2999999999999998</v>
      </c>
      <c r="H472" s="181">
        <v>0.75</v>
      </c>
      <c r="I472" s="180">
        <v>8.4400000000000003E-2</v>
      </c>
      <c r="J472" s="21">
        <f t="shared" si="215"/>
        <v>1.7000000000000002</v>
      </c>
      <c r="K472" s="21" t="str">
        <f t="shared" si="216"/>
        <v>Y</v>
      </c>
      <c r="L472" s="37" t="str">
        <f t="shared" si="217"/>
        <v>NA</v>
      </c>
      <c r="M472" s="8" t="str">
        <f t="shared" si="218"/>
        <v>Y</v>
      </c>
      <c r="N472" s="42">
        <f t="shared" si="219"/>
        <v>3</v>
      </c>
      <c r="O472" s="43">
        <f t="shared" si="220"/>
        <v>200000</v>
      </c>
      <c r="P472" s="43" t="str">
        <f t="shared" si="221"/>
        <v>NA</v>
      </c>
      <c r="Q472" s="24">
        <f t="shared" si="222"/>
        <v>20561.308400000002</v>
      </c>
      <c r="R472" s="43">
        <f t="shared" si="223"/>
        <v>0</v>
      </c>
      <c r="S472" s="24">
        <f t="shared" si="224"/>
        <v>1000000</v>
      </c>
      <c r="T472" s="25" t="str">
        <f t="shared" si="225"/>
        <v>Y</v>
      </c>
      <c r="U472" s="44">
        <f t="shared" si="226"/>
        <v>2</v>
      </c>
      <c r="V472" s="45">
        <f t="shared" si="227"/>
        <v>200000</v>
      </c>
      <c r="W472" s="45">
        <f t="shared" si="228"/>
        <v>1000000</v>
      </c>
      <c r="X472" s="28">
        <f t="shared" si="229"/>
        <v>22296.682828960002</v>
      </c>
      <c r="Y472" s="28">
        <f t="shared" si="230"/>
        <v>0</v>
      </c>
      <c r="Z472" s="45" t="str">
        <f t="shared" si="231"/>
        <v>NA</v>
      </c>
      <c r="AA472" s="29" t="str">
        <f t="shared" si="232"/>
        <v>N</v>
      </c>
      <c r="AB472" s="46">
        <f t="shared" si="233"/>
        <v>1</v>
      </c>
      <c r="AC472" s="31">
        <f t="shared" si="234"/>
        <v>20000</v>
      </c>
      <c r="AD472" s="31">
        <f t="shared" si="235"/>
        <v>65000</v>
      </c>
      <c r="AE472" s="31">
        <f t="shared" si="236"/>
        <v>20000</v>
      </c>
      <c r="AF472" s="47">
        <f t="shared" si="237"/>
        <v>4178.5228597242276</v>
      </c>
      <c r="AG472" s="31">
        <f t="shared" si="238"/>
        <v>0</v>
      </c>
      <c r="AH472" s="48">
        <f t="shared" si="239"/>
        <v>0</v>
      </c>
      <c r="AI472" s="33">
        <f t="shared" si="240"/>
        <v>0</v>
      </c>
      <c r="AJ472" s="33">
        <f t="shared" si="241"/>
        <v>0</v>
      </c>
      <c r="AK472" s="33">
        <f t="shared" si="242"/>
        <v>0</v>
      </c>
      <c r="AL472" s="33">
        <f t="shared" si="243"/>
        <v>0</v>
      </c>
      <c r="AM472" s="34">
        <f t="shared" si="244"/>
        <v>4178.5228597242276</v>
      </c>
    </row>
    <row r="473" spans="1:39" ht="15.75" customHeight="1" x14ac:dyDescent="0.3">
      <c r="A473" s="166" t="s">
        <v>1678</v>
      </c>
      <c r="B473" s="99">
        <v>18540</v>
      </c>
      <c r="C473" s="99">
        <v>100905</v>
      </c>
      <c r="D473" s="165">
        <v>44599</v>
      </c>
      <c r="E473" s="165">
        <v>44914</v>
      </c>
      <c r="F473" s="166">
        <v>4</v>
      </c>
      <c r="G473" s="178">
        <v>0.8</v>
      </c>
      <c r="H473" s="181">
        <v>1</v>
      </c>
      <c r="I473" s="180">
        <v>3.2800000000000003E-2</v>
      </c>
      <c r="J473" s="21">
        <f t="shared" si="215"/>
        <v>3.2</v>
      </c>
      <c r="K473" s="21" t="str">
        <f t="shared" si="216"/>
        <v>Y</v>
      </c>
      <c r="L473" s="37" t="str">
        <f t="shared" si="217"/>
        <v>NA</v>
      </c>
      <c r="M473" s="8" t="str">
        <f t="shared" si="218"/>
        <v>Y</v>
      </c>
      <c r="N473" s="42">
        <f t="shared" si="219"/>
        <v>4</v>
      </c>
      <c r="O473" s="43">
        <f t="shared" si="220"/>
        <v>200000</v>
      </c>
      <c r="P473" s="43" t="str">
        <f t="shared" si="221"/>
        <v>NA</v>
      </c>
      <c r="Q473" s="24">
        <f t="shared" si="222"/>
        <v>19148.111999999997</v>
      </c>
      <c r="R473" s="43">
        <f t="shared" si="223"/>
        <v>0</v>
      </c>
      <c r="S473" s="24">
        <f t="shared" si="224"/>
        <v>1000000</v>
      </c>
      <c r="T473" s="25" t="str">
        <f t="shared" si="225"/>
        <v>Y</v>
      </c>
      <c r="U473" s="44">
        <f t="shared" si="226"/>
        <v>3</v>
      </c>
      <c r="V473" s="45">
        <f t="shared" si="227"/>
        <v>200000</v>
      </c>
      <c r="W473" s="45">
        <f t="shared" si="228"/>
        <v>1000000</v>
      </c>
      <c r="X473" s="28">
        <f t="shared" si="229"/>
        <v>19776.170073599995</v>
      </c>
      <c r="Y473" s="28">
        <f t="shared" si="230"/>
        <v>0</v>
      </c>
      <c r="Z473" s="45" t="str">
        <f t="shared" si="231"/>
        <v>NA</v>
      </c>
      <c r="AA473" s="29" t="str">
        <f t="shared" si="232"/>
        <v>Y</v>
      </c>
      <c r="AB473" s="46">
        <f t="shared" si="233"/>
        <v>2</v>
      </c>
      <c r="AC473" s="31">
        <f t="shared" si="234"/>
        <v>200000</v>
      </c>
      <c r="AD473" s="31">
        <f t="shared" si="235"/>
        <v>1000000</v>
      </c>
      <c r="AE473" s="31">
        <f t="shared" si="236"/>
        <v>20424.828452014073</v>
      </c>
      <c r="AF473" s="47">
        <f t="shared" si="237"/>
        <v>0</v>
      </c>
      <c r="AG473" s="31" t="str">
        <f t="shared" si="238"/>
        <v>NA</v>
      </c>
      <c r="AH473" s="48">
        <f t="shared" si="239"/>
        <v>1</v>
      </c>
      <c r="AI473" s="33">
        <f t="shared" si="240"/>
        <v>20000</v>
      </c>
      <c r="AJ473" s="33">
        <f t="shared" si="241"/>
        <v>65000</v>
      </c>
      <c r="AK473" s="33">
        <f t="shared" si="242"/>
        <v>20000</v>
      </c>
      <c r="AL473" s="33">
        <f t="shared" si="243"/>
        <v>1094.7628252401337</v>
      </c>
      <c r="AM473" s="34">
        <f t="shared" si="244"/>
        <v>1094.7628252401337</v>
      </c>
    </row>
    <row r="474" spans="1:39" ht="15.75" customHeight="1" x14ac:dyDescent="0.3">
      <c r="A474" s="166" t="s">
        <v>1679</v>
      </c>
      <c r="B474" s="99">
        <v>16283</v>
      </c>
      <c r="C474" s="99">
        <v>78466</v>
      </c>
      <c r="D474" s="165">
        <v>44698</v>
      </c>
      <c r="E474" s="165">
        <v>44798</v>
      </c>
      <c r="F474" s="166">
        <v>2</v>
      </c>
      <c r="G474" s="178">
        <v>1.52</v>
      </c>
      <c r="H474" s="181">
        <v>1</v>
      </c>
      <c r="I474" s="180">
        <v>6.9800000000000001E-2</v>
      </c>
      <c r="J474" s="21">
        <f t="shared" si="215"/>
        <v>0.48</v>
      </c>
      <c r="K474" s="21" t="str">
        <f t="shared" si="216"/>
        <v>Y</v>
      </c>
      <c r="L474" s="37" t="str">
        <f t="shared" si="217"/>
        <v>NA</v>
      </c>
      <c r="M474" s="8" t="str">
        <f t="shared" si="218"/>
        <v>Y</v>
      </c>
      <c r="N474" s="42">
        <f t="shared" si="219"/>
        <v>1</v>
      </c>
      <c r="O474" s="43">
        <f t="shared" si="220"/>
        <v>200000</v>
      </c>
      <c r="P474" s="43" t="str">
        <f t="shared" si="221"/>
        <v>NA</v>
      </c>
      <c r="Q474" s="24">
        <f t="shared" si="222"/>
        <v>17419.553400000001</v>
      </c>
      <c r="R474" s="43">
        <f t="shared" si="223"/>
        <v>0</v>
      </c>
      <c r="S474" s="24">
        <f t="shared" si="224"/>
        <v>1000000</v>
      </c>
      <c r="T474" s="25" t="str">
        <f t="shared" si="225"/>
        <v>N</v>
      </c>
      <c r="U474" s="44">
        <f t="shared" si="226"/>
        <v>0</v>
      </c>
      <c r="V474" s="45">
        <f t="shared" si="227"/>
        <v>0</v>
      </c>
      <c r="W474" s="45">
        <f t="shared" si="228"/>
        <v>0</v>
      </c>
      <c r="X474" s="28">
        <f t="shared" si="229"/>
        <v>0</v>
      </c>
      <c r="Y474" s="28">
        <f t="shared" si="230"/>
        <v>0</v>
      </c>
      <c r="Z474" s="45">
        <f t="shared" si="231"/>
        <v>0</v>
      </c>
      <c r="AA474" s="29" t="str">
        <f t="shared" si="232"/>
        <v>N</v>
      </c>
      <c r="AB474" s="46">
        <f t="shared" si="233"/>
        <v>0</v>
      </c>
      <c r="AC474" s="31">
        <f t="shared" si="234"/>
        <v>0</v>
      </c>
      <c r="AD474" s="31">
        <f t="shared" si="235"/>
        <v>0</v>
      </c>
      <c r="AE474" s="31">
        <f t="shared" si="236"/>
        <v>0</v>
      </c>
      <c r="AF474" s="47">
        <f t="shared" si="237"/>
        <v>0</v>
      </c>
      <c r="AG474" s="31">
        <f t="shared" si="238"/>
        <v>0</v>
      </c>
      <c r="AH474" s="48">
        <f t="shared" si="239"/>
        <v>0</v>
      </c>
      <c r="AI474" s="33">
        <f t="shared" si="240"/>
        <v>0</v>
      </c>
      <c r="AJ474" s="33">
        <f t="shared" si="241"/>
        <v>0</v>
      </c>
      <c r="AK474" s="33">
        <f t="shared" si="242"/>
        <v>0</v>
      </c>
      <c r="AL474" s="33">
        <f t="shared" si="243"/>
        <v>0</v>
      </c>
      <c r="AM474" s="34">
        <f t="shared" si="244"/>
        <v>0</v>
      </c>
    </row>
    <row r="475" spans="1:39" ht="15.75" customHeight="1" x14ac:dyDescent="0.3">
      <c r="A475" s="166" t="s">
        <v>1680</v>
      </c>
      <c r="B475" s="99">
        <v>12027</v>
      </c>
      <c r="C475" s="99">
        <v>88656</v>
      </c>
      <c r="D475" s="165">
        <v>45384</v>
      </c>
      <c r="E475" s="165">
        <v>45587</v>
      </c>
      <c r="F475" s="166">
        <v>2</v>
      </c>
      <c r="G475" s="178">
        <v>0.41</v>
      </c>
      <c r="H475" s="181">
        <v>0.25</v>
      </c>
      <c r="I475" s="180">
        <v>7.1300000000000002E-2</v>
      </c>
      <c r="J475" s="21">
        <f t="shared" si="215"/>
        <v>1.59</v>
      </c>
      <c r="K475" s="21" t="str">
        <f t="shared" si="216"/>
        <v>Y</v>
      </c>
      <c r="L475" s="37" t="str">
        <f t="shared" si="217"/>
        <v>NA</v>
      </c>
      <c r="M475" s="8" t="str">
        <f t="shared" si="218"/>
        <v>Y</v>
      </c>
      <c r="N475" s="42">
        <f t="shared" si="219"/>
        <v>7</v>
      </c>
      <c r="O475" s="43">
        <f t="shared" si="220"/>
        <v>200000</v>
      </c>
      <c r="P475" s="43" t="str">
        <f t="shared" si="221"/>
        <v>NA</v>
      </c>
      <c r="Q475" s="24">
        <f t="shared" si="222"/>
        <v>12884.525099999999</v>
      </c>
      <c r="R475" s="43">
        <f t="shared" si="223"/>
        <v>0</v>
      </c>
      <c r="S475" s="24">
        <f t="shared" si="224"/>
        <v>1000000</v>
      </c>
      <c r="T475" s="25" t="str">
        <f t="shared" si="225"/>
        <v>Y</v>
      </c>
      <c r="U475" s="44">
        <f t="shared" si="226"/>
        <v>6</v>
      </c>
      <c r="V475" s="45">
        <f t="shared" si="227"/>
        <v>200000</v>
      </c>
      <c r="W475" s="45">
        <f t="shared" si="228"/>
        <v>1000000</v>
      </c>
      <c r="X475" s="28">
        <f t="shared" si="229"/>
        <v>13803.191739629998</v>
      </c>
      <c r="Y475" s="28">
        <f t="shared" si="230"/>
        <v>0</v>
      </c>
      <c r="Z475" s="45" t="str">
        <f t="shared" si="231"/>
        <v>NA</v>
      </c>
      <c r="AA475" s="29" t="str">
        <f t="shared" si="232"/>
        <v>N</v>
      </c>
      <c r="AB475" s="46">
        <f t="shared" si="233"/>
        <v>5</v>
      </c>
      <c r="AC475" s="31">
        <f t="shared" si="234"/>
        <v>20000</v>
      </c>
      <c r="AD475" s="31">
        <f t="shared" si="235"/>
        <v>65000</v>
      </c>
      <c r="AE475" s="31">
        <f t="shared" si="236"/>
        <v>14787.359310665615</v>
      </c>
      <c r="AF475" s="47">
        <f t="shared" si="237"/>
        <v>0</v>
      </c>
      <c r="AG475" s="31">
        <f t="shared" si="238"/>
        <v>0</v>
      </c>
      <c r="AH475" s="48">
        <f t="shared" si="239"/>
        <v>4</v>
      </c>
      <c r="AI475" s="33">
        <f t="shared" si="240"/>
        <v>20000</v>
      </c>
      <c r="AJ475" s="33">
        <f t="shared" si="241"/>
        <v>65000</v>
      </c>
      <c r="AK475" s="33">
        <f t="shared" si="242"/>
        <v>0</v>
      </c>
      <c r="AL475" s="33">
        <f t="shared" si="243"/>
        <v>15841.698029516072</v>
      </c>
      <c r="AM475" s="34">
        <f t="shared" si="244"/>
        <v>15841.698029516072</v>
      </c>
    </row>
    <row r="476" spans="1:39" ht="15.75" customHeight="1" x14ac:dyDescent="0.3">
      <c r="A476" s="166" t="s">
        <v>1681</v>
      </c>
      <c r="B476" s="99">
        <v>24668</v>
      </c>
      <c r="C476" s="99">
        <v>91733</v>
      </c>
      <c r="D476" s="165">
        <v>46024</v>
      </c>
      <c r="E476" s="165">
        <v>46086</v>
      </c>
      <c r="F476" s="166">
        <v>4</v>
      </c>
      <c r="G476" s="178">
        <v>0.96</v>
      </c>
      <c r="H476" s="181">
        <v>0.25</v>
      </c>
      <c r="I476" s="180">
        <v>5.7599999999999998E-2</v>
      </c>
      <c r="J476" s="21">
        <f t="shared" si="215"/>
        <v>3.04</v>
      </c>
      <c r="K476" s="21" t="str">
        <f t="shared" si="216"/>
        <v>Y</v>
      </c>
      <c r="L476" s="37" t="str">
        <f t="shared" si="217"/>
        <v>NA</v>
      </c>
      <c r="M476" s="8" t="str">
        <f t="shared" si="218"/>
        <v>Y</v>
      </c>
      <c r="N476" s="42">
        <f t="shared" si="219"/>
        <v>13</v>
      </c>
      <c r="O476" s="43">
        <f t="shared" si="220"/>
        <v>200000</v>
      </c>
      <c r="P476" s="43" t="str">
        <f t="shared" si="221"/>
        <v>NA</v>
      </c>
      <c r="Q476" s="24">
        <f t="shared" si="222"/>
        <v>26088.876800000002</v>
      </c>
      <c r="R476" s="43">
        <f t="shared" si="223"/>
        <v>0</v>
      </c>
      <c r="S476" s="24">
        <f t="shared" si="224"/>
        <v>1000000</v>
      </c>
      <c r="T476" s="25" t="str">
        <f t="shared" si="225"/>
        <v>Y</v>
      </c>
      <c r="U476" s="44">
        <f t="shared" si="226"/>
        <v>12</v>
      </c>
      <c r="V476" s="45">
        <f t="shared" si="227"/>
        <v>200000</v>
      </c>
      <c r="W476" s="45">
        <f t="shared" si="228"/>
        <v>1000000</v>
      </c>
      <c r="X476" s="28">
        <f t="shared" si="229"/>
        <v>27591.596103680004</v>
      </c>
      <c r="Y476" s="28">
        <f t="shared" si="230"/>
        <v>0</v>
      </c>
      <c r="Z476" s="45" t="str">
        <f t="shared" si="231"/>
        <v>NA</v>
      </c>
      <c r="AA476" s="29" t="str">
        <f t="shared" si="232"/>
        <v>Y</v>
      </c>
      <c r="AB476" s="46">
        <f t="shared" si="233"/>
        <v>11</v>
      </c>
      <c r="AC476" s="31">
        <f t="shared" si="234"/>
        <v>200000</v>
      </c>
      <c r="AD476" s="31">
        <f t="shared" si="235"/>
        <v>1000000</v>
      </c>
      <c r="AE476" s="31">
        <f t="shared" si="236"/>
        <v>29180.872039251975</v>
      </c>
      <c r="AF476" s="47">
        <f t="shared" si="237"/>
        <v>0</v>
      </c>
      <c r="AG476" s="31" t="str">
        <f t="shared" si="238"/>
        <v>NA</v>
      </c>
      <c r="AH476" s="48">
        <f t="shared" si="239"/>
        <v>10</v>
      </c>
      <c r="AI476" s="33">
        <f t="shared" si="240"/>
        <v>20000</v>
      </c>
      <c r="AJ476" s="33">
        <f t="shared" si="241"/>
        <v>65000</v>
      </c>
      <c r="AK476" s="33">
        <f t="shared" si="242"/>
        <v>20000</v>
      </c>
      <c r="AL476" s="33">
        <f t="shared" si="243"/>
        <v>10861.690268712893</v>
      </c>
      <c r="AM476" s="34">
        <f t="shared" si="244"/>
        <v>10861.690268712893</v>
      </c>
    </row>
    <row r="477" spans="1:39" ht="15.75" customHeight="1" x14ac:dyDescent="0.3">
      <c r="A477" s="166" t="s">
        <v>1682</v>
      </c>
      <c r="B477" s="99">
        <v>22072</v>
      </c>
      <c r="C477" s="99">
        <v>69620</v>
      </c>
      <c r="D477" s="165">
        <v>44747</v>
      </c>
      <c r="E477" s="165">
        <v>45082</v>
      </c>
      <c r="F477" s="166">
        <v>2</v>
      </c>
      <c r="G477" s="178">
        <v>1.9</v>
      </c>
      <c r="H477" s="181">
        <v>0.5</v>
      </c>
      <c r="I477" s="180">
        <v>5.9799999999999999E-2</v>
      </c>
      <c r="J477" s="21">
        <f t="shared" si="215"/>
        <v>0.10000000000000009</v>
      </c>
      <c r="K477" s="21" t="str">
        <f t="shared" si="216"/>
        <v>Y</v>
      </c>
      <c r="L477" s="37" t="str">
        <f t="shared" si="217"/>
        <v>NA</v>
      </c>
      <c r="M477" s="8" t="str">
        <f t="shared" si="218"/>
        <v>Y</v>
      </c>
      <c r="N477" s="42">
        <f t="shared" si="219"/>
        <v>1</v>
      </c>
      <c r="O477" s="43">
        <f t="shared" si="220"/>
        <v>200000</v>
      </c>
      <c r="P477" s="43" t="str">
        <f t="shared" si="221"/>
        <v>NA</v>
      </c>
      <c r="Q477" s="24">
        <f t="shared" si="222"/>
        <v>23391.905600000002</v>
      </c>
      <c r="R477" s="43">
        <f t="shared" si="223"/>
        <v>0</v>
      </c>
      <c r="S477" s="24">
        <f t="shared" si="224"/>
        <v>1000000</v>
      </c>
      <c r="T477" s="25" t="str">
        <f t="shared" si="225"/>
        <v>N</v>
      </c>
      <c r="U477" s="44">
        <f t="shared" si="226"/>
        <v>0</v>
      </c>
      <c r="V477" s="45">
        <f t="shared" si="227"/>
        <v>0</v>
      </c>
      <c r="W477" s="45">
        <f t="shared" si="228"/>
        <v>0</v>
      </c>
      <c r="X477" s="28">
        <f t="shared" si="229"/>
        <v>0</v>
      </c>
      <c r="Y477" s="28">
        <f t="shared" si="230"/>
        <v>0</v>
      </c>
      <c r="Z477" s="45">
        <f t="shared" si="231"/>
        <v>0</v>
      </c>
      <c r="AA477" s="29" t="str">
        <f t="shared" si="232"/>
        <v>N</v>
      </c>
      <c r="AB477" s="46">
        <f t="shared" si="233"/>
        <v>0</v>
      </c>
      <c r="AC477" s="31">
        <f t="shared" si="234"/>
        <v>0</v>
      </c>
      <c r="AD477" s="31">
        <f t="shared" si="235"/>
        <v>0</v>
      </c>
      <c r="AE477" s="31">
        <f t="shared" si="236"/>
        <v>0</v>
      </c>
      <c r="AF477" s="47">
        <f t="shared" si="237"/>
        <v>0</v>
      </c>
      <c r="AG477" s="31">
        <f t="shared" si="238"/>
        <v>0</v>
      </c>
      <c r="AH477" s="48">
        <f t="shared" si="239"/>
        <v>0</v>
      </c>
      <c r="AI477" s="33">
        <f t="shared" si="240"/>
        <v>0</v>
      </c>
      <c r="AJ477" s="33">
        <f t="shared" si="241"/>
        <v>0</v>
      </c>
      <c r="AK477" s="33">
        <f t="shared" si="242"/>
        <v>0</v>
      </c>
      <c r="AL477" s="33">
        <f t="shared" si="243"/>
        <v>0</v>
      </c>
      <c r="AM477" s="34">
        <f t="shared" si="244"/>
        <v>0</v>
      </c>
    </row>
    <row r="478" spans="1:39" ht="15.75" customHeight="1" x14ac:dyDescent="0.3">
      <c r="A478" s="166" t="s">
        <v>1683</v>
      </c>
      <c r="B478" s="99">
        <v>11609</v>
      </c>
      <c r="C478" s="99">
        <v>89524</v>
      </c>
      <c r="D478" s="165">
        <v>45619</v>
      </c>
      <c r="E478" s="165">
        <v>45748</v>
      </c>
      <c r="F478" s="166">
        <v>2</v>
      </c>
      <c r="G478" s="178">
        <v>1.59</v>
      </c>
      <c r="H478" s="181">
        <v>0.5</v>
      </c>
      <c r="I478" s="180">
        <v>5.8099999999999999E-2</v>
      </c>
      <c r="J478" s="21">
        <f t="shared" si="215"/>
        <v>0.40999999999999992</v>
      </c>
      <c r="K478" s="21" t="str">
        <f t="shared" si="216"/>
        <v>Y</v>
      </c>
      <c r="L478" s="37" t="str">
        <f t="shared" si="217"/>
        <v>NA</v>
      </c>
      <c r="M478" s="8" t="str">
        <f t="shared" si="218"/>
        <v>Y</v>
      </c>
      <c r="N478" s="42">
        <f t="shared" si="219"/>
        <v>1</v>
      </c>
      <c r="O478" s="43">
        <f t="shared" si="220"/>
        <v>200000</v>
      </c>
      <c r="P478" s="43" t="str">
        <f t="shared" si="221"/>
        <v>NA</v>
      </c>
      <c r="Q478" s="24">
        <f t="shared" si="222"/>
        <v>12283.482900000001</v>
      </c>
      <c r="R478" s="43">
        <f t="shared" si="223"/>
        <v>0</v>
      </c>
      <c r="S478" s="24">
        <f t="shared" si="224"/>
        <v>1000000</v>
      </c>
      <c r="T478" s="25" t="str">
        <f t="shared" si="225"/>
        <v>N</v>
      </c>
      <c r="U478" s="44">
        <f t="shared" si="226"/>
        <v>0</v>
      </c>
      <c r="V478" s="45">
        <f t="shared" si="227"/>
        <v>0</v>
      </c>
      <c r="W478" s="45">
        <f t="shared" si="228"/>
        <v>0</v>
      </c>
      <c r="X478" s="28">
        <f t="shared" si="229"/>
        <v>0</v>
      </c>
      <c r="Y478" s="28">
        <f t="shared" si="230"/>
        <v>0</v>
      </c>
      <c r="Z478" s="45">
        <f t="shared" si="231"/>
        <v>0</v>
      </c>
      <c r="AA478" s="29" t="str">
        <f t="shared" si="232"/>
        <v>N</v>
      </c>
      <c r="AB478" s="46">
        <f t="shared" si="233"/>
        <v>0</v>
      </c>
      <c r="AC478" s="31">
        <f t="shared" si="234"/>
        <v>0</v>
      </c>
      <c r="AD478" s="31">
        <f t="shared" si="235"/>
        <v>0</v>
      </c>
      <c r="AE478" s="31">
        <f t="shared" si="236"/>
        <v>0</v>
      </c>
      <c r="AF478" s="47">
        <f t="shared" si="237"/>
        <v>0</v>
      </c>
      <c r="AG478" s="31">
        <f t="shared" si="238"/>
        <v>0</v>
      </c>
      <c r="AH478" s="48">
        <f t="shared" si="239"/>
        <v>0</v>
      </c>
      <c r="AI478" s="33">
        <f t="shared" si="240"/>
        <v>0</v>
      </c>
      <c r="AJ478" s="33">
        <f t="shared" si="241"/>
        <v>0</v>
      </c>
      <c r="AK478" s="33">
        <f t="shared" si="242"/>
        <v>0</v>
      </c>
      <c r="AL478" s="33">
        <f t="shared" si="243"/>
        <v>0</v>
      </c>
      <c r="AM478" s="34">
        <f t="shared" si="244"/>
        <v>0</v>
      </c>
    </row>
    <row r="479" spans="1:39" ht="15.75" customHeight="1" x14ac:dyDescent="0.3">
      <c r="A479" s="166" t="s">
        <v>1684</v>
      </c>
      <c r="B479" s="99">
        <v>12839</v>
      </c>
      <c r="C479" s="99">
        <v>22876</v>
      </c>
      <c r="D479" s="165">
        <v>45882</v>
      </c>
      <c r="E479" s="165">
        <v>45956</v>
      </c>
      <c r="F479" s="166">
        <v>4</v>
      </c>
      <c r="G479" s="178">
        <v>3.14</v>
      </c>
      <c r="H479" s="181">
        <v>0.75</v>
      </c>
      <c r="I479" s="180">
        <v>6.1899999999999997E-2</v>
      </c>
      <c r="J479" s="21">
        <f t="shared" si="215"/>
        <v>0.85999999999999988</v>
      </c>
      <c r="K479" s="21" t="str">
        <f t="shared" si="216"/>
        <v>Y</v>
      </c>
      <c r="L479" s="37" t="str">
        <f t="shared" si="217"/>
        <v>NA</v>
      </c>
      <c r="M479" s="8" t="str">
        <f t="shared" si="218"/>
        <v>Y</v>
      </c>
      <c r="N479" s="42">
        <f t="shared" si="219"/>
        <v>2</v>
      </c>
      <c r="O479" s="43">
        <f t="shared" si="220"/>
        <v>200000</v>
      </c>
      <c r="P479" s="43" t="str">
        <f t="shared" si="221"/>
        <v>NA</v>
      </c>
      <c r="Q479" s="24">
        <f t="shared" si="222"/>
        <v>13633.734100000001</v>
      </c>
      <c r="R479" s="43">
        <f t="shared" si="223"/>
        <v>0</v>
      </c>
      <c r="S479" s="24">
        <f t="shared" si="224"/>
        <v>1000000</v>
      </c>
      <c r="T479" s="25" t="str">
        <f t="shared" si="225"/>
        <v>N</v>
      </c>
      <c r="U479" s="44">
        <f t="shared" si="226"/>
        <v>1</v>
      </c>
      <c r="V479" s="45">
        <f t="shared" si="227"/>
        <v>20000</v>
      </c>
      <c r="W479" s="45">
        <f t="shared" si="228"/>
        <v>65000</v>
      </c>
      <c r="X479" s="28">
        <f t="shared" si="229"/>
        <v>14477.662240790003</v>
      </c>
      <c r="Y479" s="28">
        <f t="shared" si="230"/>
        <v>0</v>
      </c>
      <c r="Z479" s="45">
        <f t="shared" si="231"/>
        <v>14012.603659209995</v>
      </c>
      <c r="AA479" s="29" t="str">
        <f t="shared" si="232"/>
        <v>N</v>
      </c>
      <c r="AB479" s="46">
        <f t="shared" si="233"/>
        <v>0</v>
      </c>
      <c r="AC479" s="31">
        <f t="shared" si="234"/>
        <v>0</v>
      </c>
      <c r="AD479" s="31">
        <f t="shared" si="235"/>
        <v>0</v>
      </c>
      <c r="AE479" s="31">
        <f t="shared" si="236"/>
        <v>0</v>
      </c>
      <c r="AF479" s="47">
        <f t="shared" si="237"/>
        <v>0</v>
      </c>
      <c r="AG479" s="31">
        <f t="shared" si="238"/>
        <v>0</v>
      </c>
      <c r="AH479" s="48">
        <f t="shared" si="239"/>
        <v>0</v>
      </c>
      <c r="AI479" s="33">
        <f t="shared" si="240"/>
        <v>0</v>
      </c>
      <c r="AJ479" s="33">
        <f t="shared" si="241"/>
        <v>0</v>
      </c>
      <c r="AK479" s="33">
        <f t="shared" si="242"/>
        <v>0</v>
      </c>
      <c r="AL479" s="33">
        <f t="shared" si="243"/>
        <v>0</v>
      </c>
      <c r="AM479" s="34">
        <f t="shared" si="244"/>
        <v>0</v>
      </c>
    </row>
    <row r="480" spans="1:39" ht="15.75" customHeight="1" x14ac:dyDescent="0.3">
      <c r="A480" s="166" t="s">
        <v>1685</v>
      </c>
      <c r="B480" s="99">
        <v>11563</v>
      </c>
      <c r="C480" s="99">
        <v>89424</v>
      </c>
      <c r="D480" s="165">
        <v>46173</v>
      </c>
      <c r="E480" s="165">
        <v>46238</v>
      </c>
      <c r="F480" s="166">
        <v>2</v>
      </c>
      <c r="G480" s="178">
        <v>1.1399999999999999</v>
      </c>
      <c r="H480" s="181">
        <v>0.75</v>
      </c>
      <c r="I480" s="180">
        <v>3.9300000000000002E-2</v>
      </c>
      <c r="J480" s="21">
        <f t="shared" si="215"/>
        <v>0.8600000000000001</v>
      </c>
      <c r="K480" s="21" t="str">
        <f t="shared" si="216"/>
        <v>Y</v>
      </c>
      <c r="L480" s="37" t="str">
        <f t="shared" si="217"/>
        <v>NA</v>
      </c>
      <c r="M480" s="8" t="str">
        <f t="shared" si="218"/>
        <v>Y</v>
      </c>
      <c r="N480" s="42">
        <f t="shared" si="219"/>
        <v>2</v>
      </c>
      <c r="O480" s="43">
        <f t="shared" si="220"/>
        <v>200000</v>
      </c>
      <c r="P480" s="43" t="str">
        <f t="shared" si="221"/>
        <v>NA</v>
      </c>
      <c r="Q480" s="24">
        <f t="shared" si="222"/>
        <v>12017.425899999998</v>
      </c>
      <c r="R480" s="43">
        <f t="shared" si="223"/>
        <v>0</v>
      </c>
      <c r="S480" s="24">
        <f t="shared" si="224"/>
        <v>1000000</v>
      </c>
      <c r="T480" s="25" t="str">
        <f t="shared" si="225"/>
        <v>N</v>
      </c>
      <c r="U480" s="44">
        <f t="shared" si="226"/>
        <v>1</v>
      </c>
      <c r="V480" s="45">
        <f t="shared" si="227"/>
        <v>20000</v>
      </c>
      <c r="W480" s="45">
        <f t="shared" si="228"/>
        <v>65000</v>
      </c>
      <c r="X480" s="28">
        <f t="shared" si="229"/>
        <v>0</v>
      </c>
      <c r="Y480" s="28">
        <f t="shared" si="230"/>
        <v>12489.710737869997</v>
      </c>
      <c r="Z480" s="45">
        <f t="shared" si="231"/>
        <v>0</v>
      </c>
      <c r="AA480" s="29" t="str">
        <f t="shared" si="232"/>
        <v>N</v>
      </c>
      <c r="AB480" s="46">
        <f t="shared" si="233"/>
        <v>0</v>
      </c>
      <c r="AC480" s="31">
        <f t="shared" si="234"/>
        <v>0</v>
      </c>
      <c r="AD480" s="31">
        <f t="shared" si="235"/>
        <v>0</v>
      </c>
      <c r="AE480" s="31">
        <f t="shared" si="236"/>
        <v>0</v>
      </c>
      <c r="AF480" s="47">
        <f t="shared" si="237"/>
        <v>0</v>
      </c>
      <c r="AG480" s="31">
        <f t="shared" si="238"/>
        <v>0</v>
      </c>
      <c r="AH480" s="48">
        <f t="shared" si="239"/>
        <v>0</v>
      </c>
      <c r="AI480" s="33">
        <f t="shared" si="240"/>
        <v>0</v>
      </c>
      <c r="AJ480" s="33">
        <f t="shared" si="241"/>
        <v>0</v>
      </c>
      <c r="AK480" s="33">
        <f t="shared" si="242"/>
        <v>0</v>
      </c>
      <c r="AL480" s="33">
        <f t="shared" si="243"/>
        <v>0</v>
      </c>
      <c r="AM480" s="34">
        <f t="shared" si="244"/>
        <v>12489.710737869997</v>
      </c>
    </row>
    <row r="481" spans="1:39" ht="15.75" customHeight="1" x14ac:dyDescent="0.3">
      <c r="A481" s="166" t="s">
        <v>1686</v>
      </c>
      <c r="B481" s="99">
        <v>24869</v>
      </c>
      <c r="C481" s="99">
        <v>60365</v>
      </c>
      <c r="D481" s="165">
        <v>45273</v>
      </c>
      <c r="E481" s="165">
        <v>45509</v>
      </c>
      <c r="F481" s="166">
        <v>2</v>
      </c>
      <c r="G481" s="178">
        <v>0.6</v>
      </c>
      <c r="H481" s="181">
        <v>1</v>
      </c>
      <c r="I481" s="180">
        <v>5.04E-2</v>
      </c>
      <c r="J481" s="21">
        <f t="shared" si="215"/>
        <v>1.4</v>
      </c>
      <c r="K481" s="21" t="str">
        <f t="shared" si="216"/>
        <v>Y</v>
      </c>
      <c r="L481" s="37" t="str">
        <f t="shared" si="217"/>
        <v>NA</v>
      </c>
      <c r="M481" s="8" t="str">
        <f t="shared" si="218"/>
        <v>Y</v>
      </c>
      <c r="N481" s="42">
        <f t="shared" si="219"/>
        <v>2</v>
      </c>
      <c r="O481" s="43">
        <f t="shared" si="220"/>
        <v>200000</v>
      </c>
      <c r="P481" s="43" t="str">
        <f t="shared" si="221"/>
        <v>NA</v>
      </c>
      <c r="Q481" s="24">
        <f t="shared" si="222"/>
        <v>26122.3976</v>
      </c>
      <c r="R481" s="43">
        <f t="shared" si="223"/>
        <v>0</v>
      </c>
      <c r="S481" s="24">
        <f t="shared" si="224"/>
        <v>1000000</v>
      </c>
      <c r="T481" s="25" t="str">
        <f t="shared" si="225"/>
        <v>Y</v>
      </c>
      <c r="U481" s="44">
        <f t="shared" si="226"/>
        <v>1</v>
      </c>
      <c r="V481" s="45">
        <f t="shared" si="227"/>
        <v>200000</v>
      </c>
      <c r="W481" s="45">
        <f t="shared" si="228"/>
        <v>1000000</v>
      </c>
      <c r="X481" s="28">
        <f t="shared" si="229"/>
        <v>27438.966439039999</v>
      </c>
      <c r="Y481" s="28">
        <f t="shared" si="230"/>
        <v>0</v>
      </c>
      <c r="Z481" s="45" t="str">
        <f t="shared" si="231"/>
        <v>NA</v>
      </c>
      <c r="AA481" s="29" t="str">
        <f t="shared" si="232"/>
        <v>N</v>
      </c>
      <c r="AB481" s="46">
        <f t="shared" si="233"/>
        <v>0</v>
      </c>
      <c r="AC481" s="31">
        <f t="shared" si="234"/>
        <v>0</v>
      </c>
      <c r="AD481" s="31">
        <f t="shared" si="235"/>
        <v>0</v>
      </c>
      <c r="AE481" s="31">
        <f t="shared" si="236"/>
        <v>0</v>
      </c>
      <c r="AF481" s="47">
        <f t="shared" si="237"/>
        <v>0</v>
      </c>
      <c r="AG481" s="31">
        <f t="shared" si="238"/>
        <v>0</v>
      </c>
      <c r="AH481" s="48">
        <f t="shared" si="239"/>
        <v>0</v>
      </c>
      <c r="AI481" s="33">
        <f t="shared" si="240"/>
        <v>0</v>
      </c>
      <c r="AJ481" s="33">
        <f t="shared" si="241"/>
        <v>0</v>
      </c>
      <c r="AK481" s="33">
        <f t="shared" si="242"/>
        <v>0</v>
      </c>
      <c r="AL481" s="33">
        <f t="shared" si="243"/>
        <v>0</v>
      </c>
      <c r="AM481" s="34">
        <f t="shared" si="244"/>
        <v>0</v>
      </c>
    </row>
    <row r="482" spans="1:39" ht="15.75" customHeight="1" x14ac:dyDescent="0.3">
      <c r="A482" s="166" t="s">
        <v>1687</v>
      </c>
      <c r="B482" s="99">
        <v>21487</v>
      </c>
      <c r="C482" s="99">
        <v>70055</v>
      </c>
      <c r="D482" s="165">
        <v>45508</v>
      </c>
      <c r="E482" s="165">
        <v>45597</v>
      </c>
      <c r="F482" s="166">
        <v>4</v>
      </c>
      <c r="G482" s="178">
        <v>3.52</v>
      </c>
      <c r="H482" s="181">
        <v>0.75</v>
      </c>
      <c r="I482" s="180">
        <v>6.3600000000000004E-2</v>
      </c>
      <c r="J482" s="21">
        <f t="shared" si="215"/>
        <v>0.48</v>
      </c>
      <c r="K482" s="21" t="str">
        <f t="shared" si="216"/>
        <v>Y</v>
      </c>
      <c r="L482" s="37" t="str">
        <f t="shared" si="217"/>
        <v>NA</v>
      </c>
      <c r="M482" s="8" t="str">
        <f t="shared" si="218"/>
        <v>Y</v>
      </c>
      <c r="N482" s="42">
        <f t="shared" si="219"/>
        <v>1</v>
      </c>
      <c r="O482" s="43">
        <f t="shared" si="220"/>
        <v>200000</v>
      </c>
      <c r="P482" s="43" t="str">
        <f t="shared" si="221"/>
        <v>NA</v>
      </c>
      <c r="Q482" s="24">
        <f t="shared" si="222"/>
        <v>22853.573200000003</v>
      </c>
      <c r="R482" s="43">
        <f t="shared" si="223"/>
        <v>0</v>
      </c>
      <c r="S482" s="24">
        <f t="shared" si="224"/>
        <v>1000000</v>
      </c>
      <c r="T482" s="25" t="str">
        <f t="shared" si="225"/>
        <v>N</v>
      </c>
      <c r="U482" s="44">
        <f t="shared" si="226"/>
        <v>0</v>
      </c>
      <c r="V482" s="45">
        <f t="shared" si="227"/>
        <v>0</v>
      </c>
      <c r="W482" s="45">
        <f t="shared" si="228"/>
        <v>0</v>
      </c>
      <c r="X482" s="28">
        <f t="shared" si="229"/>
        <v>0</v>
      </c>
      <c r="Y482" s="28">
        <f t="shared" si="230"/>
        <v>0</v>
      </c>
      <c r="Z482" s="45">
        <f t="shared" si="231"/>
        <v>0</v>
      </c>
      <c r="AA482" s="29" t="str">
        <f t="shared" si="232"/>
        <v>N</v>
      </c>
      <c r="AB482" s="46">
        <f t="shared" si="233"/>
        <v>0</v>
      </c>
      <c r="AC482" s="31">
        <f t="shared" si="234"/>
        <v>0</v>
      </c>
      <c r="AD482" s="31">
        <f t="shared" si="235"/>
        <v>0</v>
      </c>
      <c r="AE482" s="31">
        <f t="shared" si="236"/>
        <v>0</v>
      </c>
      <c r="AF482" s="47">
        <f t="shared" si="237"/>
        <v>0</v>
      </c>
      <c r="AG482" s="31">
        <f t="shared" si="238"/>
        <v>0</v>
      </c>
      <c r="AH482" s="48">
        <f t="shared" si="239"/>
        <v>0</v>
      </c>
      <c r="AI482" s="33">
        <f t="shared" si="240"/>
        <v>0</v>
      </c>
      <c r="AJ482" s="33">
        <f t="shared" si="241"/>
        <v>0</v>
      </c>
      <c r="AK482" s="33">
        <f t="shared" si="242"/>
        <v>0</v>
      </c>
      <c r="AL482" s="33">
        <f t="shared" si="243"/>
        <v>0</v>
      </c>
      <c r="AM482" s="34">
        <f t="shared" si="244"/>
        <v>0</v>
      </c>
    </row>
    <row r="483" spans="1:39" ht="15.75" customHeight="1" x14ac:dyDescent="0.3">
      <c r="A483" s="166" t="s">
        <v>1688</v>
      </c>
      <c r="B483" s="99">
        <v>20847</v>
      </c>
      <c r="C483" s="99">
        <v>62733</v>
      </c>
      <c r="D483" s="165">
        <v>44653</v>
      </c>
      <c r="E483" s="165">
        <v>44856</v>
      </c>
      <c r="F483" s="166">
        <v>4</v>
      </c>
      <c r="G483" s="178">
        <v>2.76</v>
      </c>
      <c r="H483" s="181">
        <v>0.25</v>
      </c>
      <c r="I483" s="180">
        <v>4.87E-2</v>
      </c>
      <c r="J483" s="21">
        <f t="shared" si="215"/>
        <v>1.2400000000000002</v>
      </c>
      <c r="K483" s="21" t="str">
        <f t="shared" si="216"/>
        <v>Y</v>
      </c>
      <c r="L483" s="37" t="str">
        <f t="shared" si="217"/>
        <v>NA</v>
      </c>
      <c r="M483" s="8" t="str">
        <f t="shared" si="218"/>
        <v>Y</v>
      </c>
      <c r="N483" s="42">
        <f t="shared" si="219"/>
        <v>5</v>
      </c>
      <c r="O483" s="43">
        <f t="shared" si="220"/>
        <v>200000</v>
      </c>
      <c r="P483" s="43" t="str">
        <f t="shared" si="221"/>
        <v>NA</v>
      </c>
      <c r="Q483" s="24">
        <f t="shared" si="222"/>
        <v>21862.248899999999</v>
      </c>
      <c r="R483" s="43">
        <f t="shared" si="223"/>
        <v>0</v>
      </c>
      <c r="S483" s="24">
        <f t="shared" si="224"/>
        <v>1000000</v>
      </c>
      <c r="T483" s="25" t="str">
        <f t="shared" si="225"/>
        <v>Y</v>
      </c>
      <c r="U483" s="44">
        <f t="shared" si="226"/>
        <v>4</v>
      </c>
      <c r="V483" s="45">
        <f t="shared" si="227"/>
        <v>200000</v>
      </c>
      <c r="W483" s="45">
        <f t="shared" si="228"/>
        <v>1000000</v>
      </c>
      <c r="X483" s="28">
        <f t="shared" si="229"/>
        <v>22926.940421429998</v>
      </c>
      <c r="Y483" s="28">
        <f t="shared" si="230"/>
        <v>0</v>
      </c>
      <c r="Z483" s="45" t="str">
        <f t="shared" si="231"/>
        <v>NA</v>
      </c>
      <c r="AA483" s="29" t="str">
        <f t="shared" si="232"/>
        <v>N</v>
      </c>
      <c r="AB483" s="46">
        <f t="shared" si="233"/>
        <v>3</v>
      </c>
      <c r="AC483" s="31">
        <f t="shared" si="234"/>
        <v>20000</v>
      </c>
      <c r="AD483" s="31">
        <f t="shared" si="235"/>
        <v>65000</v>
      </c>
      <c r="AE483" s="31">
        <f t="shared" si="236"/>
        <v>20000</v>
      </c>
      <c r="AF483" s="47">
        <f t="shared" si="237"/>
        <v>4043.4824199536379</v>
      </c>
      <c r="AG483" s="31">
        <f t="shared" si="238"/>
        <v>0</v>
      </c>
      <c r="AH483" s="48">
        <f t="shared" si="239"/>
        <v>2</v>
      </c>
      <c r="AI483" s="33">
        <f t="shared" si="240"/>
        <v>20000</v>
      </c>
      <c r="AJ483" s="33">
        <f t="shared" si="241"/>
        <v>65000</v>
      </c>
      <c r="AK483" s="33">
        <f t="shared" si="242"/>
        <v>0</v>
      </c>
      <c r="AL483" s="33">
        <f t="shared" si="243"/>
        <v>25214.400013805378</v>
      </c>
      <c r="AM483" s="34">
        <f t="shared" si="244"/>
        <v>29257.882433759016</v>
      </c>
    </row>
    <row r="484" spans="1:39" ht="15.75" customHeight="1" x14ac:dyDescent="0.3">
      <c r="A484" s="166" t="s">
        <v>1689</v>
      </c>
      <c r="B484" s="99">
        <v>17539</v>
      </c>
      <c r="C484" s="99">
        <v>56424</v>
      </c>
      <c r="D484" s="165">
        <v>44818</v>
      </c>
      <c r="E484" s="165">
        <v>44965</v>
      </c>
      <c r="F484" s="166">
        <v>4</v>
      </c>
      <c r="G484" s="178">
        <v>1.71</v>
      </c>
      <c r="H484" s="181">
        <v>0.75</v>
      </c>
      <c r="I484" s="180">
        <v>5.1200000000000002E-2</v>
      </c>
      <c r="J484" s="21">
        <f t="shared" si="215"/>
        <v>2.29</v>
      </c>
      <c r="K484" s="21" t="str">
        <f t="shared" si="216"/>
        <v>Y</v>
      </c>
      <c r="L484" s="37" t="str">
        <f t="shared" si="217"/>
        <v>NA</v>
      </c>
      <c r="M484" s="8" t="str">
        <f t="shared" si="218"/>
        <v>Y</v>
      </c>
      <c r="N484" s="42">
        <f t="shared" si="219"/>
        <v>4</v>
      </c>
      <c r="O484" s="43">
        <f t="shared" si="220"/>
        <v>200000</v>
      </c>
      <c r="P484" s="43" t="str">
        <f t="shared" si="221"/>
        <v>NA</v>
      </c>
      <c r="Q484" s="24">
        <f t="shared" si="222"/>
        <v>18436.996799999997</v>
      </c>
      <c r="R484" s="43">
        <f t="shared" si="223"/>
        <v>0</v>
      </c>
      <c r="S484" s="24">
        <f t="shared" si="224"/>
        <v>1000000</v>
      </c>
      <c r="T484" s="25" t="str">
        <f t="shared" si="225"/>
        <v>Y</v>
      </c>
      <c r="U484" s="44">
        <f t="shared" si="226"/>
        <v>3</v>
      </c>
      <c r="V484" s="45">
        <f t="shared" si="227"/>
        <v>200000</v>
      </c>
      <c r="W484" s="45">
        <f t="shared" si="228"/>
        <v>1000000</v>
      </c>
      <c r="X484" s="28">
        <f t="shared" si="229"/>
        <v>19380.971036159994</v>
      </c>
      <c r="Y484" s="28">
        <f t="shared" si="230"/>
        <v>0</v>
      </c>
      <c r="Z484" s="45" t="str">
        <f t="shared" si="231"/>
        <v>NA</v>
      </c>
      <c r="AA484" s="29" t="str">
        <f t="shared" si="232"/>
        <v>Y</v>
      </c>
      <c r="AB484" s="46">
        <f t="shared" si="233"/>
        <v>2</v>
      </c>
      <c r="AC484" s="31">
        <f t="shared" si="234"/>
        <v>200000</v>
      </c>
      <c r="AD484" s="31">
        <f t="shared" si="235"/>
        <v>1000000</v>
      </c>
      <c r="AE484" s="31">
        <f t="shared" si="236"/>
        <v>20373.276753211383</v>
      </c>
      <c r="AF484" s="47">
        <f t="shared" si="237"/>
        <v>0</v>
      </c>
      <c r="AG484" s="31" t="str">
        <f t="shared" si="238"/>
        <v>NA</v>
      </c>
      <c r="AH484" s="48">
        <f t="shared" si="239"/>
        <v>1</v>
      </c>
      <c r="AI484" s="33">
        <f t="shared" si="240"/>
        <v>20000</v>
      </c>
      <c r="AJ484" s="33">
        <f t="shared" si="241"/>
        <v>65000</v>
      </c>
      <c r="AK484" s="33">
        <f t="shared" si="242"/>
        <v>20000</v>
      </c>
      <c r="AL484" s="33">
        <f t="shared" si="243"/>
        <v>1416.3885229758052</v>
      </c>
      <c r="AM484" s="34">
        <f t="shared" si="244"/>
        <v>1416.3885229758052</v>
      </c>
    </row>
    <row r="485" spans="1:39" ht="15.75" customHeight="1" x14ac:dyDescent="0.3">
      <c r="A485" s="166" t="s">
        <v>1690</v>
      </c>
      <c r="B485" s="99">
        <v>13134</v>
      </c>
      <c r="C485" s="99">
        <v>60789</v>
      </c>
      <c r="D485" s="165">
        <v>46014</v>
      </c>
      <c r="E485" s="165">
        <v>46248</v>
      </c>
      <c r="F485" s="166">
        <v>4</v>
      </c>
      <c r="G485" s="178">
        <v>0.4</v>
      </c>
      <c r="H485" s="181">
        <v>0.5</v>
      </c>
      <c r="I485" s="180">
        <v>4.8399999999999999E-2</v>
      </c>
      <c r="J485" s="21">
        <f t="shared" si="215"/>
        <v>3.6</v>
      </c>
      <c r="K485" s="21" t="str">
        <f t="shared" si="216"/>
        <v>Y</v>
      </c>
      <c r="L485" s="37" t="str">
        <f t="shared" si="217"/>
        <v>NA</v>
      </c>
      <c r="M485" s="8" t="str">
        <f t="shared" si="218"/>
        <v>Y</v>
      </c>
      <c r="N485" s="42">
        <f t="shared" si="219"/>
        <v>8</v>
      </c>
      <c r="O485" s="43">
        <f t="shared" si="220"/>
        <v>200000</v>
      </c>
      <c r="P485" s="43" t="str">
        <f t="shared" si="221"/>
        <v>NA</v>
      </c>
      <c r="Q485" s="24">
        <f t="shared" si="222"/>
        <v>13769.685600000001</v>
      </c>
      <c r="R485" s="43">
        <f t="shared" si="223"/>
        <v>0</v>
      </c>
      <c r="S485" s="24">
        <f t="shared" si="224"/>
        <v>1000000</v>
      </c>
      <c r="T485" s="25" t="str">
        <f t="shared" si="225"/>
        <v>Y</v>
      </c>
      <c r="U485" s="44">
        <f t="shared" si="226"/>
        <v>7</v>
      </c>
      <c r="V485" s="45">
        <f t="shared" si="227"/>
        <v>200000</v>
      </c>
      <c r="W485" s="45">
        <f t="shared" si="228"/>
        <v>1000000</v>
      </c>
      <c r="X485" s="28">
        <f t="shared" si="229"/>
        <v>14436.138383040001</v>
      </c>
      <c r="Y485" s="28">
        <f t="shared" si="230"/>
        <v>0</v>
      </c>
      <c r="Z485" s="45" t="str">
        <f t="shared" si="231"/>
        <v>NA</v>
      </c>
      <c r="AA485" s="29" t="str">
        <f t="shared" si="232"/>
        <v>Y</v>
      </c>
      <c r="AB485" s="46">
        <f t="shared" si="233"/>
        <v>6</v>
      </c>
      <c r="AC485" s="31">
        <f t="shared" si="234"/>
        <v>200000</v>
      </c>
      <c r="AD485" s="31">
        <f t="shared" si="235"/>
        <v>1000000</v>
      </c>
      <c r="AE485" s="31">
        <f t="shared" si="236"/>
        <v>15134.847480779137</v>
      </c>
      <c r="AF485" s="47">
        <f t="shared" si="237"/>
        <v>0</v>
      </c>
      <c r="AG485" s="31" t="str">
        <f t="shared" si="238"/>
        <v>NA</v>
      </c>
      <c r="AH485" s="48">
        <f t="shared" si="239"/>
        <v>5</v>
      </c>
      <c r="AI485" s="33">
        <f t="shared" si="240"/>
        <v>20000</v>
      </c>
      <c r="AJ485" s="33">
        <f t="shared" si="241"/>
        <v>65000</v>
      </c>
      <c r="AK485" s="33">
        <f t="shared" si="242"/>
        <v>15867.374098848848</v>
      </c>
      <c r="AL485" s="33">
        <f t="shared" si="243"/>
        <v>0</v>
      </c>
      <c r="AM485" s="34">
        <f t="shared" si="244"/>
        <v>0</v>
      </c>
    </row>
    <row r="486" spans="1:39" ht="15.75" customHeight="1" x14ac:dyDescent="0.3">
      <c r="A486" s="166" t="s">
        <v>1691</v>
      </c>
      <c r="B486" s="99">
        <v>23799</v>
      </c>
      <c r="C486" s="99">
        <v>69067</v>
      </c>
      <c r="D486" s="165">
        <v>45830</v>
      </c>
      <c r="E486" s="165">
        <v>45957</v>
      </c>
      <c r="F486" s="166">
        <v>4</v>
      </c>
      <c r="G486" s="178">
        <v>2.97</v>
      </c>
      <c r="H486" s="181">
        <v>0.5</v>
      </c>
      <c r="I486" s="180">
        <v>6.6500000000000004E-2</v>
      </c>
      <c r="J486" s="21">
        <f t="shared" si="215"/>
        <v>1.0299999999999998</v>
      </c>
      <c r="K486" s="21" t="str">
        <f t="shared" si="216"/>
        <v>Y</v>
      </c>
      <c r="L486" s="37" t="str">
        <f t="shared" si="217"/>
        <v>NA</v>
      </c>
      <c r="M486" s="8" t="str">
        <f t="shared" si="218"/>
        <v>Y</v>
      </c>
      <c r="N486" s="42">
        <f t="shared" si="219"/>
        <v>3</v>
      </c>
      <c r="O486" s="43">
        <f t="shared" si="220"/>
        <v>200000</v>
      </c>
      <c r="P486" s="43" t="str">
        <f t="shared" si="221"/>
        <v>NA</v>
      </c>
      <c r="Q486" s="24">
        <f t="shared" si="222"/>
        <v>25381.6335</v>
      </c>
      <c r="R486" s="43">
        <f t="shared" si="223"/>
        <v>0</v>
      </c>
      <c r="S486" s="24">
        <f t="shared" si="224"/>
        <v>1000000</v>
      </c>
      <c r="T486" s="25" t="str">
        <f t="shared" si="225"/>
        <v>Y</v>
      </c>
      <c r="U486" s="44">
        <f t="shared" si="226"/>
        <v>2</v>
      </c>
      <c r="V486" s="45">
        <f t="shared" si="227"/>
        <v>200000</v>
      </c>
      <c r="W486" s="45">
        <f t="shared" si="228"/>
        <v>1000000</v>
      </c>
      <c r="X486" s="28">
        <f t="shared" si="229"/>
        <v>27069.51212775</v>
      </c>
      <c r="Y486" s="28">
        <f t="shared" si="230"/>
        <v>0</v>
      </c>
      <c r="Z486" s="45" t="str">
        <f t="shared" si="231"/>
        <v>NA</v>
      </c>
      <c r="AA486" s="29" t="str">
        <f t="shared" si="232"/>
        <v>N</v>
      </c>
      <c r="AB486" s="46">
        <f t="shared" si="233"/>
        <v>1</v>
      </c>
      <c r="AC486" s="31">
        <f t="shared" si="234"/>
        <v>20000</v>
      </c>
      <c r="AD486" s="31">
        <f t="shared" si="235"/>
        <v>65000</v>
      </c>
      <c r="AE486" s="31">
        <f t="shared" si="236"/>
        <v>20000</v>
      </c>
      <c r="AF486" s="47">
        <f t="shared" si="237"/>
        <v>8869.634684245375</v>
      </c>
      <c r="AG486" s="31">
        <f t="shared" si="238"/>
        <v>0</v>
      </c>
      <c r="AH486" s="48">
        <f t="shared" si="239"/>
        <v>0</v>
      </c>
      <c r="AI486" s="33">
        <f t="shared" si="240"/>
        <v>0</v>
      </c>
      <c r="AJ486" s="33">
        <f t="shared" si="241"/>
        <v>0</v>
      </c>
      <c r="AK486" s="33">
        <f t="shared" si="242"/>
        <v>0</v>
      </c>
      <c r="AL486" s="33">
        <f t="shared" si="243"/>
        <v>0</v>
      </c>
      <c r="AM486" s="34">
        <f t="shared" si="244"/>
        <v>8869.634684245375</v>
      </c>
    </row>
    <row r="487" spans="1:39" ht="15.75" customHeight="1" x14ac:dyDescent="0.3">
      <c r="A487" s="166" t="s">
        <v>1692</v>
      </c>
      <c r="B487" s="99">
        <v>12510</v>
      </c>
      <c r="C487" s="99">
        <v>49087</v>
      </c>
      <c r="D487" s="165">
        <v>44495</v>
      </c>
      <c r="E487" s="165">
        <v>44652</v>
      </c>
      <c r="F487" s="166">
        <v>4</v>
      </c>
      <c r="G487" s="178">
        <v>0.71</v>
      </c>
      <c r="H487" s="181">
        <v>0.25</v>
      </c>
      <c r="I487" s="180">
        <v>2.3400000000000001E-2</v>
      </c>
      <c r="J487" s="21">
        <f t="shared" si="215"/>
        <v>3.29</v>
      </c>
      <c r="K487" s="21" t="str">
        <f t="shared" si="216"/>
        <v>Y</v>
      </c>
      <c r="L487" s="37" t="str">
        <f t="shared" si="217"/>
        <v>NA</v>
      </c>
      <c r="M487" s="8" t="str">
        <f t="shared" si="218"/>
        <v>Y</v>
      </c>
      <c r="N487" s="42">
        <f t="shared" si="219"/>
        <v>14</v>
      </c>
      <c r="O487" s="43">
        <f t="shared" si="220"/>
        <v>200000</v>
      </c>
      <c r="P487" s="43" t="str">
        <f t="shared" si="221"/>
        <v>NA</v>
      </c>
      <c r="Q487" s="24">
        <f t="shared" si="222"/>
        <v>12802.734</v>
      </c>
      <c r="R487" s="43">
        <f t="shared" si="223"/>
        <v>0</v>
      </c>
      <c r="S487" s="24">
        <f t="shared" si="224"/>
        <v>1000000</v>
      </c>
      <c r="T487" s="25" t="str">
        <f t="shared" si="225"/>
        <v>Y</v>
      </c>
      <c r="U487" s="44">
        <f t="shared" si="226"/>
        <v>13</v>
      </c>
      <c r="V487" s="45">
        <f t="shared" si="227"/>
        <v>200000</v>
      </c>
      <c r="W487" s="45">
        <f t="shared" si="228"/>
        <v>1000000</v>
      </c>
      <c r="X487" s="28">
        <f t="shared" si="229"/>
        <v>13102.317975600001</v>
      </c>
      <c r="Y487" s="28">
        <f t="shared" si="230"/>
        <v>0</v>
      </c>
      <c r="Z487" s="45" t="str">
        <f t="shared" si="231"/>
        <v>NA</v>
      </c>
      <c r="AA487" s="29" t="str">
        <f t="shared" si="232"/>
        <v>Y</v>
      </c>
      <c r="AB487" s="46">
        <f t="shared" si="233"/>
        <v>12</v>
      </c>
      <c r="AC487" s="31">
        <f t="shared" si="234"/>
        <v>200000</v>
      </c>
      <c r="AD487" s="31">
        <f t="shared" si="235"/>
        <v>1000000</v>
      </c>
      <c r="AE487" s="31">
        <f t="shared" si="236"/>
        <v>13408.912216229042</v>
      </c>
      <c r="AF487" s="47">
        <f t="shared" si="237"/>
        <v>0</v>
      </c>
      <c r="AG487" s="31" t="str">
        <f t="shared" si="238"/>
        <v>NA</v>
      </c>
      <c r="AH487" s="48">
        <f t="shared" si="239"/>
        <v>11</v>
      </c>
      <c r="AI487" s="33">
        <f t="shared" si="240"/>
        <v>20000</v>
      </c>
      <c r="AJ487" s="33">
        <f t="shared" si="241"/>
        <v>65000</v>
      </c>
      <c r="AK487" s="33">
        <f t="shared" si="242"/>
        <v>13722.680762088803</v>
      </c>
      <c r="AL487" s="33">
        <f t="shared" si="243"/>
        <v>0</v>
      </c>
      <c r="AM487" s="34">
        <f t="shared" si="244"/>
        <v>0</v>
      </c>
    </row>
    <row r="488" spans="1:39" ht="15.75" customHeight="1" x14ac:dyDescent="0.3">
      <c r="A488" s="166" t="s">
        <v>1693</v>
      </c>
      <c r="B488" s="99">
        <v>5217</v>
      </c>
      <c r="C488" s="99">
        <v>86189</v>
      </c>
      <c r="D488" s="165">
        <v>46118</v>
      </c>
      <c r="E488" s="165">
        <v>46394</v>
      </c>
      <c r="F488" s="166">
        <v>4</v>
      </c>
      <c r="G488" s="178">
        <v>2.52</v>
      </c>
      <c r="H488" s="181">
        <v>1</v>
      </c>
      <c r="I488" s="180">
        <v>7.7899999999999997E-2</v>
      </c>
      <c r="J488" s="21">
        <f t="shared" si="215"/>
        <v>1.48</v>
      </c>
      <c r="K488" s="21" t="str">
        <f t="shared" si="216"/>
        <v>Y</v>
      </c>
      <c r="L488" s="37" t="str">
        <f t="shared" si="217"/>
        <v>NA</v>
      </c>
      <c r="M488" s="8" t="str">
        <f t="shared" si="218"/>
        <v>Y</v>
      </c>
      <c r="N488" s="42">
        <f t="shared" si="219"/>
        <v>2</v>
      </c>
      <c r="O488" s="43">
        <f t="shared" si="220"/>
        <v>200000</v>
      </c>
      <c r="P488" s="43" t="str">
        <f t="shared" si="221"/>
        <v>NA</v>
      </c>
      <c r="Q488" s="24">
        <f t="shared" si="222"/>
        <v>5623.4043000000001</v>
      </c>
      <c r="R488" s="43">
        <f t="shared" si="223"/>
        <v>0</v>
      </c>
      <c r="S488" s="24">
        <f t="shared" si="224"/>
        <v>1000000</v>
      </c>
      <c r="T488" s="25" t="str">
        <f t="shared" si="225"/>
        <v>Y</v>
      </c>
      <c r="U488" s="44">
        <f t="shared" si="226"/>
        <v>1</v>
      </c>
      <c r="V488" s="45">
        <f t="shared" si="227"/>
        <v>200000</v>
      </c>
      <c r="W488" s="45">
        <f t="shared" si="228"/>
        <v>1000000</v>
      </c>
      <c r="X488" s="28">
        <f t="shared" si="229"/>
        <v>6061.4674949700002</v>
      </c>
      <c r="Y488" s="28">
        <f t="shared" si="230"/>
        <v>0</v>
      </c>
      <c r="Z488" s="45" t="str">
        <f t="shared" si="231"/>
        <v>NA</v>
      </c>
      <c r="AA488" s="29" t="str">
        <f t="shared" si="232"/>
        <v>N</v>
      </c>
      <c r="AB488" s="46">
        <f t="shared" si="233"/>
        <v>0</v>
      </c>
      <c r="AC488" s="31">
        <f t="shared" si="234"/>
        <v>0</v>
      </c>
      <c r="AD488" s="31">
        <f t="shared" si="235"/>
        <v>0</v>
      </c>
      <c r="AE488" s="31">
        <f t="shared" si="236"/>
        <v>0</v>
      </c>
      <c r="AF488" s="47">
        <f t="shared" si="237"/>
        <v>0</v>
      </c>
      <c r="AG488" s="31">
        <f t="shared" si="238"/>
        <v>0</v>
      </c>
      <c r="AH488" s="48">
        <f t="shared" si="239"/>
        <v>0</v>
      </c>
      <c r="AI488" s="33">
        <f t="shared" si="240"/>
        <v>0</v>
      </c>
      <c r="AJ488" s="33">
        <f t="shared" si="241"/>
        <v>0</v>
      </c>
      <c r="AK488" s="33">
        <f t="shared" si="242"/>
        <v>0</v>
      </c>
      <c r="AL488" s="33">
        <f t="shared" si="243"/>
        <v>0</v>
      </c>
      <c r="AM488" s="34">
        <f t="shared" si="244"/>
        <v>0</v>
      </c>
    </row>
    <row r="489" spans="1:39" ht="15.75" customHeight="1" x14ac:dyDescent="0.3">
      <c r="A489" s="166" t="s">
        <v>1694</v>
      </c>
      <c r="B489" s="99">
        <v>21082</v>
      </c>
      <c r="C489" s="99">
        <v>55051</v>
      </c>
      <c r="D489" s="165">
        <v>44639</v>
      </c>
      <c r="E489" s="165">
        <v>44930</v>
      </c>
      <c r="F489" s="166">
        <v>4</v>
      </c>
      <c r="G489" s="178">
        <v>1.65</v>
      </c>
      <c r="H489" s="181">
        <v>0.5</v>
      </c>
      <c r="I489" s="180">
        <v>1.8800000000000001E-2</v>
      </c>
      <c r="J489" s="21">
        <f t="shared" si="215"/>
        <v>2.35</v>
      </c>
      <c r="K489" s="21" t="str">
        <f t="shared" si="216"/>
        <v>Y</v>
      </c>
      <c r="L489" s="37" t="str">
        <f t="shared" si="217"/>
        <v>NA</v>
      </c>
      <c r="M489" s="8" t="str">
        <f t="shared" si="218"/>
        <v>Y</v>
      </c>
      <c r="N489" s="42">
        <f t="shared" si="219"/>
        <v>5</v>
      </c>
      <c r="O489" s="43">
        <f t="shared" si="220"/>
        <v>200000</v>
      </c>
      <c r="P489" s="43" t="str">
        <f t="shared" si="221"/>
        <v>NA</v>
      </c>
      <c r="Q489" s="24">
        <f t="shared" si="222"/>
        <v>21478.3416</v>
      </c>
      <c r="R489" s="43">
        <f t="shared" si="223"/>
        <v>0</v>
      </c>
      <c r="S489" s="24">
        <f t="shared" si="224"/>
        <v>1000000</v>
      </c>
      <c r="T489" s="25" t="str">
        <f t="shared" si="225"/>
        <v>Y</v>
      </c>
      <c r="U489" s="44">
        <f t="shared" si="226"/>
        <v>4</v>
      </c>
      <c r="V489" s="45">
        <f t="shared" si="227"/>
        <v>200000</v>
      </c>
      <c r="W489" s="45">
        <f t="shared" si="228"/>
        <v>1000000</v>
      </c>
      <c r="X489" s="28">
        <f t="shared" si="229"/>
        <v>21882.134422079998</v>
      </c>
      <c r="Y489" s="28">
        <f t="shared" si="230"/>
        <v>0</v>
      </c>
      <c r="Z489" s="45" t="str">
        <f t="shared" si="231"/>
        <v>NA</v>
      </c>
      <c r="AA489" s="29" t="str">
        <f t="shared" si="232"/>
        <v>Y</v>
      </c>
      <c r="AB489" s="46">
        <f t="shared" si="233"/>
        <v>3</v>
      </c>
      <c r="AC489" s="31">
        <f t="shared" si="234"/>
        <v>200000</v>
      </c>
      <c r="AD489" s="31">
        <f t="shared" si="235"/>
        <v>1000000</v>
      </c>
      <c r="AE489" s="31">
        <f t="shared" si="236"/>
        <v>22293.518549215099</v>
      </c>
      <c r="AF489" s="47">
        <f t="shared" si="237"/>
        <v>0</v>
      </c>
      <c r="AG489" s="31" t="str">
        <f t="shared" si="238"/>
        <v>NA</v>
      </c>
      <c r="AH489" s="48">
        <f t="shared" si="239"/>
        <v>2</v>
      </c>
      <c r="AI489" s="33">
        <f t="shared" si="240"/>
        <v>20000</v>
      </c>
      <c r="AJ489" s="33">
        <f t="shared" si="241"/>
        <v>65000</v>
      </c>
      <c r="AK489" s="33">
        <f t="shared" si="242"/>
        <v>20000</v>
      </c>
      <c r="AL489" s="33">
        <f t="shared" si="243"/>
        <v>2712.6366979403429</v>
      </c>
      <c r="AM489" s="34">
        <f t="shared" si="244"/>
        <v>2712.6366979403429</v>
      </c>
    </row>
    <row r="490" spans="1:39" ht="15.75" customHeight="1" x14ac:dyDescent="0.3">
      <c r="A490" s="166" t="s">
        <v>1695</v>
      </c>
      <c r="B490" s="99">
        <v>22719</v>
      </c>
      <c r="C490" s="99">
        <v>36987</v>
      </c>
      <c r="D490" s="165">
        <v>45175</v>
      </c>
      <c r="E490" s="165">
        <v>45382</v>
      </c>
      <c r="F490" s="166">
        <v>4</v>
      </c>
      <c r="G490" s="178">
        <v>3.46</v>
      </c>
      <c r="H490" s="181">
        <v>0.5</v>
      </c>
      <c r="I490" s="180">
        <v>4.7E-2</v>
      </c>
      <c r="J490" s="21">
        <f t="shared" si="215"/>
        <v>0.54</v>
      </c>
      <c r="K490" s="21" t="str">
        <f t="shared" si="216"/>
        <v>Y</v>
      </c>
      <c r="L490" s="37" t="str">
        <f t="shared" si="217"/>
        <v>NA</v>
      </c>
      <c r="M490" s="8" t="str">
        <f t="shared" si="218"/>
        <v>Y</v>
      </c>
      <c r="N490" s="42">
        <f t="shared" si="219"/>
        <v>2</v>
      </c>
      <c r="O490" s="43">
        <f t="shared" si="220"/>
        <v>200000</v>
      </c>
      <c r="P490" s="43" t="str">
        <f t="shared" si="221"/>
        <v>NA</v>
      </c>
      <c r="Q490" s="24">
        <f t="shared" si="222"/>
        <v>23786.792999999998</v>
      </c>
      <c r="R490" s="43">
        <f t="shared" si="223"/>
        <v>0</v>
      </c>
      <c r="S490" s="24">
        <f t="shared" si="224"/>
        <v>1000000</v>
      </c>
      <c r="T490" s="25" t="str">
        <f t="shared" si="225"/>
        <v>N</v>
      </c>
      <c r="U490" s="44">
        <f t="shared" si="226"/>
        <v>1</v>
      </c>
      <c r="V490" s="45">
        <f t="shared" si="227"/>
        <v>20000</v>
      </c>
      <c r="W490" s="45">
        <f t="shared" si="228"/>
        <v>65000</v>
      </c>
      <c r="X490" s="28">
        <f t="shared" si="229"/>
        <v>20000</v>
      </c>
      <c r="Y490" s="28">
        <f t="shared" si="230"/>
        <v>4904.7722709999944</v>
      </c>
      <c r="Z490" s="45">
        <f t="shared" si="231"/>
        <v>0</v>
      </c>
      <c r="AA490" s="29" t="str">
        <f t="shared" si="232"/>
        <v>N</v>
      </c>
      <c r="AB490" s="46">
        <f t="shared" si="233"/>
        <v>0</v>
      </c>
      <c r="AC490" s="31">
        <f t="shared" si="234"/>
        <v>0</v>
      </c>
      <c r="AD490" s="31">
        <f t="shared" si="235"/>
        <v>0</v>
      </c>
      <c r="AE490" s="31">
        <f t="shared" si="236"/>
        <v>0</v>
      </c>
      <c r="AF490" s="47">
        <f t="shared" si="237"/>
        <v>0</v>
      </c>
      <c r="AG490" s="31">
        <f t="shared" si="238"/>
        <v>0</v>
      </c>
      <c r="AH490" s="48">
        <f t="shared" si="239"/>
        <v>0</v>
      </c>
      <c r="AI490" s="33">
        <f t="shared" si="240"/>
        <v>0</v>
      </c>
      <c r="AJ490" s="33">
        <f t="shared" si="241"/>
        <v>0</v>
      </c>
      <c r="AK490" s="33">
        <f t="shared" si="242"/>
        <v>0</v>
      </c>
      <c r="AL490" s="33">
        <f t="shared" si="243"/>
        <v>0</v>
      </c>
      <c r="AM490" s="34">
        <f t="shared" si="244"/>
        <v>4904.7722709999944</v>
      </c>
    </row>
    <row r="491" spans="1:39" ht="15.75" customHeight="1" x14ac:dyDescent="0.3">
      <c r="A491" s="166" t="s">
        <v>1696</v>
      </c>
      <c r="B491" s="99">
        <v>20075</v>
      </c>
      <c r="C491" s="99">
        <v>71448</v>
      </c>
      <c r="D491" s="165">
        <v>44793</v>
      </c>
      <c r="E491" s="165">
        <v>44827</v>
      </c>
      <c r="F491" s="166">
        <v>2</v>
      </c>
      <c r="G491" s="178">
        <v>1.38</v>
      </c>
      <c r="H491" s="181">
        <v>1</v>
      </c>
      <c r="I491" s="180">
        <v>5.57E-2</v>
      </c>
      <c r="J491" s="21">
        <f t="shared" si="215"/>
        <v>0.62000000000000011</v>
      </c>
      <c r="K491" s="21" t="str">
        <f t="shared" si="216"/>
        <v>Y</v>
      </c>
      <c r="L491" s="37" t="str">
        <f t="shared" si="217"/>
        <v>NA</v>
      </c>
      <c r="M491" s="8" t="str">
        <f t="shared" si="218"/>
        <v>Y</v>
      </c>
      <c r="N491" s="42">
        <f t="shared" si="219"/>
        <v>1</v>
      </c>
      <c r="O491" s="43">
        <f t="shared" si="220"/>
        <v>200000</v>
      </c>
      <c r="P491" s="43" t="str">
        <f t="shared" si="221"/>
        <v>NA</v>
      </c>
      <c r="Q491" s="24">
        <f t="shared" si="222"/>
        <v>21193.177500000002</v>
      </c>
      <c r="R491" s="43">
        <f t="shared" si="223"/>
        <v>0</v>
      </c>
      <c r="S491" s="24">
        <f t="shared" si="224"/>
        <v>1000000</v>
      </c>
      <c r="T491" s="25" t="str">
        <f t="shared" si="225"/>
        <v>N</v>
      </c>
      <c r="U491" s="44">
        <f t="shared" si="226"/>
        <v>0</v>
      </c>
      <c r="V491" s="45">
        <f t="shared" si="227"/>
        <v>0</v>
      </c>
      <c r="W491" s="45">
        <f t="shared" si="228"/>
        <v>0</v>
      </c>
      <c r="X491" s="28">
        <f t="shared" si="229"/>
        <v>0</v>
      </c>
      <c r="Y491" s="28">
        <f t="shared" si="230"/>
        <v>0</v>
      </c>
      <c r="Z491" s="45">
        <f t="shared" si="231"/>
        <v>0</v>
      </c>
      <c r="AA491" s="29" t="str">
        <f t="shared" si="232"/>
        <v>N</v>
      </c>
      <c r="AB491" s="46">
        <f t="shared" si="233"/>
        <v>0</v>
      </c>
      <c r="AC491" s="31">
        <f t="shared" si="234"/>
        <v>0</v>
      </c>
      <c r="AD491" s="31">
        <f t="shared" si="235"/>
        <v>0</v>
      </c>
      <c r="AE491" s="31">
        <f t="shared" si="236"/>
        <v>0</v>
      </c>
      <c r="AF491" s="47">
        <f t="shared" si="237"/>
        <v>0</v>
      </c>
      <c r="AG491" s="31">
        <f t="shared" si="238"/>
        <v>0</v>
      </c>
      <c r="AH491" s="48">
        <f t="shared" si="239"/>
        <v>0</v>
      </c>
      <c r="AI491" s="33">
        <f t="shared" si="240"/>
        <v>0</v>
      </c>
      <c r="AJ491" s="33">
        <f t="shared" si="241"/>
        <v>0</v>
      </c>
      <c r="AK491" s="33">
        <f t="shared" si="242"/>
        <v>0</v>
      </c>
      <c r="AL491" s="33">
        <f t="shared" si="243"/>
        <v>0</v>
      </c>
      <c r="AM491" s="34">
        <f t="shared" si="244"/>
        <v>0</v>
      </c>
    </row>
    <row r="492" spans="1:39" ht="15.75" customHeight="1" x14ac:dyDescent="0.3">
      <c r="A492" s="166" t="s">
        <v>1697</v>
      </c>
      <c r="B492" s="99">
        <v>13509</v>
      </c>
      <c r="C492" s="99">
        <v>48039</v>
      </c>
      <c r="D492" s="165">
        <v>45081</v>
      </c>
      <c r="E492" s="165">
        <v>45245</v>
      </c>
      <c r="F492" s="166">
        <v>2</v>
      </c>
      <c r="G492" s="178">
        <v>0.61</v>
      </c>
      <c r="H492" s="181">
        <v>0.75</v>
      </c>
      <c r="I492" s="180">
        <v>4.0599999999999997E-2</v>
      </c>
      <c r="J492" s="21">
        <f t="shared" si="215"/>
        <v>1.3900000000000001</v>
      </c>
      <c r="K492" s="21" t="str">
        <f t="shared" si="216"/>
        <v>Y</v>
      </c>
      <c r="L492" s="37" t="str">
        <f t="shared" si="217"/>
        <v>NA</v>
      </c>
      <c r="M492" s="8" t="str">
        <f t="shared" si="218"/>
        <v>Y</v>
      </c>
      <c r="N492" s="42">
        <f t="shared" si="219"/>
        <v>2</v>
      </c>
      <c r="O492" s="43">
        <f t="shared" si="220"/>
        <v>200000</v>
      </c>
      <c r="P492" s="43" t="str">
        <f t="shared" si="221"/>
        <v>NA</v>
      </c>
      <c r="Q492" s="24">
        <f t="shared" si="222"/>
        <v>14057.465399999999</v>
      </c>
      <c r="R492" s="43">
        <f t="shared" si="223"/>
        <v>0</v>
      </c>
      <c r="S492" s="24">
        <f t="shared" si="224"/>
        <v>1000000</v>
      </c>
      <c r="T492" s="25" t="str">
        <f t="shared" si="225"/>
        <v>Y</v>
      </c>
      <c r="U492" s="44">
        <f t="shared" si="226"/>
        <v>1</v>
      </c>
      <c r="V492" s="45">
        <f t="shared" si="227"/>
        <v>200000</v>
      </c>
      <c r="W492" s="45">
        <f t="shared" si="228"/>
        <v>1000000</v>
      </c>
      <c r="X492" s="28">
        <f t="shared" si="229"/>
        <v>14628.198495239998</v>
      </c>
      <c r="Y492" s="28">
        <f t="shared" si="230"/>
        <v>0</v>
      </c>
      <c r="Z492" s="45" t="str">
        <f t="shared" si="231"/>
        <v>NA</v>
      </c>
      <c r="AA492" s="29" t="str">
        <f t="shared" si="232"/>
        <v>N</v>
      </c>
      <c r="AB492" s="46">
        <f t="shared" si="233"/>
        <v>0</v>
      </c>
      <c r="AC492" s="31">
        <f t="shared" si="234"/>
        <v>0</v>
      </c>
      <c r="AD492" s="31">
        <f t="shared" si="235"/>
        <v>0</v>
      </c>
      <c r="AE492" s="31">
        <f t="shared" si="236"/>
        <v>0</v>
      </c>
      <c r="AF492" s="47">
        <f t="shared" si="237"/>
        <v>0</v>
      </c>
      <c r="AG492" s="31">
        <f t="shared" si="238"/>
        <v>0</v>
      </c>
      <c r="AH492" s="48">
        <f t="shared" si="239"/>
        <v>0</v>
      </c>
      <c r="AI492" s="33">
        <f t="shared" si="240"/>
        <v>0</v>
      </c>
      <c r="AJ492" s="33">
        <f t="shared" si="241"/>
        <v>0</v>
      </c>
      <c r="AK492" s="33">
        <f t="shared" si="242"/>
        <v>0</v>
      </c>
      <c r="AL492" s="33">
        <f t="shared" si="243"/>
        <v>0</v>
      </c>
      <c r="AM492" s="34">
        <f t="shared" si="244"/>
        <v>0</v>
      </c>
    </row>
    <row r="493" spans="1:39" ht="15.75" customHeight="1" x14ac:dyDescent="0.3">
      <c r="A493" s="166" t="s">
        <v>1698</v>
      </c>
      <c r="B493" s="99">
        <v>11898</v>
      </c>
      <c r="C493" s="99">
        <v>76829</v>
      </c>
      <c r="D493" s="165">
        <v>44769</v>
      </c>
      <c r="E493" s="165">
        <v>44989</v>
      </c>
      <c r="F493" s="166">
        <v>4</v>
      </c>
      <c r="G493" s="178">
        <v>3.43</v>
      </c>
      <c r="H493" s="181">
        <v>0.75</v>
      </c>
      <c r="I493" s="180">
        <v>4.6600000000000003E-2</v>
      </c>
      <c r="J493" s="21">
        <f t="shared" si="215"/>
        <v>0.56999999999999984</v>
      </c>
      <c r="K493" s="21" t="str">
        <f t="shared" si="216"/>
        <v>Y</v>
      </c>
      <c r="L493" s="37" t="str">
        <f t="shared" si="217"/>
        <v>NA</v>
      </c>
      <c r="M493" s="8" t="str">
        <f t="shared" si="218"/>
        <v>Y</v>
      </c>
      <c r="N493" s="42">
        <f t="shared" si="219"/>
        <v>1</v>
      </c>
      <c r="O493" s="43">
        <f t="shared" si="220"/>
        <v>200000</v>
      </c>
      <c r="P493" s="43" t="str">
        <f t="shared" si="221"/>
        <v>NA</v>
      </c>
      <c r="Q493" s="24">
        <f t="shared" si="222"/>
        <v>12452.4468</v>
      </c>
      <c r="R493" s="43">
        <f t="shared" si="223"/>
        <v>0</v>
      </c>
      <c r="S493" s="24">
        <f t="shared" si="224"/>
        <v>1000000</v>
      </c>
      <c r="T493" s="25" t="str">
        <f t="shared" si="225"/>
        <v>N</v>
      </c>
      <c r="U493" s="44">
        <f t="shared" si="226"/>
        <v>0</v>
      </c>
      <c r="V493" s="45">
        <f t="shared" si="227"/>
        <v>0</v>
      </c>
      <c r="W493" s="45">
        <f t="shared" si="228"/>
        <v>0</v>
      </c>
      <c r="X493" s="28">
        <f t="shared" si="229"/>
        <v>0</v>
      </c>
      <c r="Y493" s="28">
        <f t="shared" si="230"/>
        <v>0</v>
      </c>
      <c r="Z493" s="45">
        <f t="shared" si="231"/>
        <v>0</v>
      </c>
      <c r="AA493" s="29" t="str">
        <f t="shared" si="232"/>
        <v>N</v>
      </c>
      <c r="AB493" s="46">
        <f t="shared" si="233"/>
        <v>0</v>
      </c>
      <c r="AC493" s="31">
        <f t="shared" si="234"/>
        <v>0</v>
      </c>
      <c r="AD493" s="31">
        <f t="shared" si="235"/>
        <v>0</v>
      </c>
      <c r="AE493" s="31">
        <f t="shared" si="236"/>
        <v>0</v>
      </c>
      <c r="AF493" s="47">
        <f t="shared" si="237"/>
        <v>0</v>
      </c>
      <c r="AG493" s="31">
        <f t="shared" si="238"/>
        <v>0</v>
      </c>
      <c r="AH493" s="48">
        <f t="shared" si="239"/>
        <v>0</v>
      </c>
      <c r="AI493" s="33">
        <f t="shared" si="240"/>
        <v>0</v>
      </c>
      <c r="AJ493" s="33">
        <f t="shared" si="241"/>
        <v>0</v>
      </c>
      <c r="AK493" s="33">
        <f t="shared" si="242"/>
        <v>0</v>
      </c>
      <c r="AL493" s="33">
        <f t="shared" si="243"/>
        <v>0</v>
      </c>
      <c r="AM493" s="34">
        <f t="shared" si="244"/>
        <v>0</v>
      </c>
    </row>
    <row r="494" spans="1:39" ht="15.75" customHeight="1" x14ac:dyDescent="0.3">
      <c r="A494" s="166" t="s">
        <v>1699</v>
      </c>
      <c r="B494" s="99">
        <v>23870</v>
      </c>
      <c r="C494" s="99">
        <v>63828</v>
      </c>
      <c r="D494" s="165">
        <v>44537</v>
      </c>
      <c r="E494" s="165">
        <v>44618</v>
      </c>
      <c r="F494" s="166">
        <v>4</v>
      </c>
      <c r="G494" s="178">
        <v>3.24</v>
      </c>
      <c r="H494" s="181">
        <v>1</v>
      </c>
      <c r="I494" s="180">
        <v>7.4899999999999994E-2</v>
      </c>
      <c r="J494" s="21">
        <f t="shared" si="215"/>
        <v>0.75999999999999979</v>
      </c>
      <c r="K494" s="21" t="str">
        <f t="shared" si="216"/>
        <v>Y</v>
      </c>
      <c r="L494" s="37" t="str">
        <f t="shared" si="217"/>
        <v>NA</v>
      </c>
      <c r="M494" s="8" t="str">
        <f t="shared" si="218"/>
        <v>Y</v>
      </c>
      <c r="N494" s="42">
        <f t="shared" si="219"/>
        <v>1</v>
      </c>
      <c r="O494" s="43">
        <f t="shared" si="220"/>
        <v>200000</v>
      </c>
      <c r="P494" s="43" t="str">
        <f t="shared" si="221"/>
        <v>NA</v>
      </c>
      <c r="Q494" s="24">
        <f t="shared" si="222"/>
        <v>25657.862999999998</v>
      </c>
      <c r="R494" s="43">
        <f t="shared" si="223"/>
        <v>0</v>
      </c>
      <c r="S494" s="24">
        <f t="shared" si="224"/>
        <v>1000000</v>
      </c>
      <c r="T494" s="25" t="str">
        <f t="shared" si="225"/>
        <v>N</v>
      </c>
      <c r="U494" s="44">
        <f t="shared" si="226"/>
        <v>0</v>
      </c>
      <c r="V494" s="45">
        <f t="shared" si="227"/>
        <v>0</v>
      </c>
      <c r="W494" s="45">
        <f t="shared" si="228"/>
        <v>0</v>
      </c>
      <c r="X494" s="28">
        <f t="shared" si="229"/>
        <v>0</v>
      </c>
      <c r="Y494" s="28">
        <f t="shared" si="230"/>
        <v>0</v>
      </c>
      <c r="Z494" s="45">
        <f t="shared" si="231"/>
        <v>0</v>
      </c>
      <c r="AA494" s="29" t="str">
        <f t="shared" si="232"/>
        <v>N</v>
      </c>
      <c r="AB494" s="46">
        <f t="shared" si="233"/>
        <v>0</v>
      </c>
      <c r="AC494" s="31">
        <f t="shared" si="234"/>
        <v>0</v>
      </c>
      <c r="AD494" s="31">
        <f t="shared" si="235"/>
        <v>0</v>
      </c>
      <c r="AE494" s="31">
        <f t="shared" si="236"/>
        <v>0</v>
      </c>
      <c r="AF494" s="47">
        <f t="shared" si="237"/>
        <v>0</v>
      </c>
      <c r="AG494" s="31">
        <f t="shared" si="238"/>
        <v>0</v>
      </c>
      <c r="AH494" s="48">
        <f t="shared" si="239"/>
        <v>0</v>
      </c>
      <c r="AI494" s="33">
        <f t="shared" si="240"/>
        <v>0</v>
      </c>
      <c r="AJ494" s="33">
        <f t="shared" si="241"/>
        <v>0</v>
      </c>
      <c r="AK494" s="33">
        <f t="shared" si="242"/>
        <v>0</v>
      </c>
      <c r="AL494" s="33">
        <f t="shared" si="243"/>
        <v>0</v>
      </c>
      <c r="AM494" s="34">
        <f t="shared" si="244"/>
        <v>0</v>
      </c>
    </row>
    <row r="495" spans="1:39" ht="15.75" customHeight="1" x14ac:dyDescent="0.3">
      <c r="A495" s="166" t="s">
        <v>1700</v>
      </c>
      <c r="B495" s="99">
        <v>9900</v>
      </c>
      <c r="C495" s="99">
        <v>81895</v>
      </c>
      <c r="D495" s="165">
        <v>44554</v>
      </c>
      <c r="E495" s="165">
        <v>44588</v>
      </c>
      <c r="F495" s="166">
        <v>2</v>
      </c>
      <c r="G495" s="178">
        <v>0.9</v>
      </c>
      <c r="H495" s="181">
        <v>0.5</v>
      </c>
      <c r="I495" s="180">
        <v>8.4699999999999998E-2</v>
      </c>
      <c r="J495" s="21">
        <f t="shared" si="215"/>
        <v>1.1000000000000001</v>
      </c>
      <c r="K495" s="21" t="str">
        <f t="shared" si="216"/>
        <v>Y</v>
      </c>
      <c r="L495" s="37" t="str">
        <f t="shared" si="217"/>
        <v>NA</v>
      </c>
      <c r="M495" s="8" t="str">
        <f t="shared" si="218"/>
        <v>Y</v>
      </c>
      <c r="N495" s="42">
        <f t="shared" si="219"/>
        <v>3</v>
      </c>
      <c r="O495" s="43">
        <f t="shared" si="220"/>
        <v>200000</v>
      </c>
      <c r="P495" s="43" t="str">
        <f t="shared" si="221"/>
        <v>NA</v>
      </c>
      <c r="Q495" s="24">
        <f t="shared" si="222"/>
        <v>10738.53</v>
      </c>
      <c r="R495" s="43">
        <f t="shared" si="223"/>
        <v>0</v>
      </c>
      <c r="S495" s="24">
        <f t="shared" si="224"/>
        <v>1000000</v>
      </c>
      <c r="T495" s="25" t="str">
        <f t="shared" si="225"/>
        <v>Y</v>
      </c>
      <c r="U495" s="44">
        <f t="shared" si="226"/>
        <v>2</v>
      </c>
      <c r="V495" s="45">
        <f t="shared" si="227"/>
        <v>200000</v>
      </c>
      <c r="W495" s="45">
        <f t="shared" si="228"/>
        <v>1000000</v>
      </c>
      <c r="X495" s="28">
        <f t="shared" si="229"/>
        <v>11648.083491000001</v>
      </c>
      <c r="Y495" s="28">
        <f t="shared" si="230"/>
        <v>0</v>
      </c>
      <c r="Z495" s="45" t="str">
        <f t="shared" si="231"/>
        <v>NA</v>
      </c>
      <c r="AA495" s="29" t="str">
        <f t="shared" si="232"/>
        <v>N</v>
      </c>
      <c r="AB495" s="46">
        <f t="shared" si="233"/>
        <v>1</v>
      </c>
      <c r="AC495" s="31">
        <f t="shared" si="234"/>
        <v>20000</v>
      </c>
      <c r="AD495" s="31">
        <f t="shared" si="235"/>
        <v>65000</v>
      </c>
      <c r="AE495" s="31">
        <f t="shared" si="236"/>
        <v>12634.676162687701</v>
      </c>
      <c r="AF495" s="47">
        <f t="shared" si="237"/>
        <v>0</v>
      </c>
      <c r="AG495" s="31">
        <f t="shared" si="238"/>
        <v>0</v>
      </c>
      <c r="AH495" s="48">
        <f t="shared" si="239"/>
        <v>0</v>
      </c>
      <c r="AI495" s="33">
        <f t="shared" si="240"/>
        <v>0</v>
      </c>
      <c r="AJ495" s="33">
        <f t="shared" si="241"/>
        <v>0</v>
      </c>
      <c r="AK495" s="33">
        <f t="shared" si="242"/>
        <v>0</v>
      </c>
      <c r="AL495" s="33">
        <f t="shared" si="243"/>
        <v>0</v>
      </c>
      <c r="AM495" s="34">
        <f t="shared" si="244"/>
        <v>0</v>
      </c>
    </row>
    <row r="496" spans="1:39" ht="15.75" customHeight="1" x14ac:dyDescent="0.3">
      <c r="A496" s="166" t="s">
        <v>1701</v>
      </c>
      <c r="B496" s="99">
        <v>15345</v>
      </c>
      <c r="C496" s="99">
        <v>89127</v>
      </c>
      <c r="D496" s="165">
        <v>45590</v>
      </c>
      <c r="E496" s="165">
        <v>45748</v>
      </c>
      <c r="F496" s="166">
        <v>2</v>
      </c>
      <c r="G496" s="178">
        <v>0.86</v>
      </c>
      <c r="H496" s="181">
        <v>0.5</v>
      </c>
      <c r="I496" s="180">
        <v>1.9199999999999998E-2</v>
      </c>
      <c r="J496" s="21">
        <f t="shared" si="215"/>
        <v>1.1400000000000001</v>
      </c>
      <c r="K496" s="21" t="str">
        <f t="shared" si="216"/>
        <v>Y</v>
      </c>
      <c r="L496" s="37" t="str">
        <f t="shared" si="217"/>
        <v>NA</v>
      </c>
      <c r="M496" s="8" t="str">
        <f t="shared" si="218"/>
        <v>Y</v>
      </c>
      <c r="N496" s="42">
        <f t="shared" si="219"/>
        <v>3</v>
      </c>
      <c r="O496" s="43">
        <f t="shared" si="220"/>
        <v>200000</v>
      </c>
      <c r="P496" s="43" t="str">
        <f t="shared" si="221"/>
        <v>NA</v>
      </c>
      <c r="Q496" s="24">
        <f t="shared" si="222"/>
        <v>15639.624000000002</v>
      </c>
      <c r="R496" s="43">
        <f t="shared" si="223"/>
        <v>0</v>
      </c>
      <c r="S496" s="24">
        <f t="shared" si="224"/>
        <v>1000000</v>
      </c>
      <c r="T496" s="25" t="str">
        <f t="shared" si="225"/>
        <v>Y</v>
      </c>
      <c r="U496" s="44">
        <f t="shared" si="226"/>
        <v>2</v>
      </c>
      <c r="V496" s="45">
        <f t="shared" si="227"/>
        <v>200000</v>
      </c>
      <c r="W496" s="45">
        <f t="shared" si="228"/>
        <v>1000000</v>
      </c>
      <c r="X496" s="28">
        <f t="shared" si="229"/>
        <v>15939.904780800003</v>
      </c>
      <c r="Y496" s="28">
        <f t="shared" si="230"/>
        <v>0</v>
      </c>
      <c r="Z496" s="45" t="str">
        <f t="shared" si="231"/>
        <v>NA</v>
      </c>
      <c r="AA496" s="29" t="str">
        <f t="shared" si="232"/>
        <v>N</v>
      </c>
      <c r="AB496" s="46">
        <f t="shared" si="233"/>
        <v>1</v>
      </c>
      <c r="AC496" s="31">
        <f t="shared" si="234"/>
        <v>20000</v>
      </c>
      <c r="AD496" s="31">
        <f t="shared" si="235"/>
        <v>65000</v>
      </c>
      <c r="AE496" s="31">
        <f t="shared" si="236"/>
        <v>16245.950952591365</v>
      </c>
      <c r="AF496" s="47">
        <f t="shared" si="237"/>
        <v>0</v>
      </c>
      <c r="AG496" s="31">
        <f t="shared" si="238"/>
        <v>0</v>
      </c>
      <c r="AH496" s="48">
        <f t="shared" si="239"/>
        <v>0</v>
      </c>
      <c r="AI496" s="33">
        <f t="shared" si="240"/>
        <v>0</v>
      </c>
      <c r="AJ496" s="33">
        <f t="shared" si="241"/>
        <v>0</v>
      </c>
      <c r="AK496" s="33">
        <f t="shared" si="242"/>
        <v>0</v>
      </c>
      <c r="AL496" s="33">
        <f t="shared" si="243"/>
        <v>0</v>
      </c>
      <c r="AM496" s="34">
        <f t="shared" si="244"/>
        <v>0</v>
      </c>
    </row>
    <row r="497" spans="1:39" ht="15.75" customHeight="1" x14ac:dyDescent="0.3">
      <c r="A497" s="166" t="s">
        <v>1702</v>
      </c>
      <c r="B497" s="99">
        <v>8155</v>
      </c>
      <c r="C497" s="99">
        <v>77118</v>
      </c>
      <c r="D497" s="165">
        <v>44680</v>
      </c>
      <c r="E497" s="165">
        <v>44881</v>
      </c>
      <c r="F497" s="166">
        <v>4</v>
      </c>
      <c r="G497" s="178">
        <v>1.51</v>
      </c>
      <c r="H497" s="181">
        <v>0.75</v>
      </c>
      <c r="I497" s="180">
        <v>3.9100000000000003E-2</v>
      </c>
      <c r="J497" s="21">
        <f t="shared" si="215"/>
        <v>2.4900000000000002</v>
      </c>
      <c r="K497" s="21" t="str">
        <f t="shared" si="216"/>
        <v>Y</v>
      </c>
      <c r="L497" s="37" t="str">
        <f t="shared" si="217"/>
        <v>NA</v>
      </c>
      <c r="M497" s="8" t="str">
        <f t="shared" si="218"/>
        <v>Y</v>
      </c>
      <c r="N497" s="42">
        <f t="shared" si="219"/>
        <v>4</v>
      </c>
      <c r="O497" s="43">
        <f t="shared" si="220"/>
        <v>200000</v>
      </c>
      <c r="P497" s="43" t="str">
        <f t="shared" si="221"/>
        <v>NA</v>
      </c>
      <c r="Q497" s="24">
        <f t="shared" si="222"/>
        <v>8473.8604999999989</v>
      </c>
      <c r="R497" s="43">
        <f t="shared" si="223"/>
        <v>0</v>
      </c>
      <c r="S497" s="24">
        <f t="shared" si="224"/>
        <v>1000000</v>
      </c>
      <c r="T497" s="25" t="str">
        <f t="shared" si="225"/>
        <v>Y</v>
      </c>
      <c r="U497" s="44">
        <f t="shared" si="226"/>
        <v>3</v>
      </c>
      <c r="V497" s="45">
        <f t="shared" si="227"/>
        <v>200000</v>
      </c>
      <c r="W497" s="45">
        <f t="shared" si="228"/>
        <v>1000000</v>
      </c>
      <c r="X497" s="28">
        <f t="shared" si="229"/>
        <v>8805.1884455499985</v>
      </c>
      <c r="Y497" s="28">
        <f t="shared" si="230"/>
        <v>0</v>
      </c>
      <c r="Z497" s="45" t="str">
        <f t="shared" si="231"/>
        <v>NA</v>
      </c>
      <c r="AA497" s="29" t="str">
        <f t="shared" si="232"/>
        <v>Y</v>
      </c>
      <c r="AB497" s="46">
        <f t="shared" si="233"/>
        <v>2</v>
      </c>
      <c r="AC497" s="31">
        <f t="shared" si="234"/>
        <v>200000</v>
      </c>
      <c r="AD497" s="31">
        <f t="shared" si="235"/>
        <v>1000000</v>
      </c>
      <c r="AE497" s="31">
        <f t="shared" si="236"/>
        <v>9149.4713137710023</v>
      </c>
      <c r="AF497" s="47">
        <f t="shared" si="237"/>
        <v>0</v>
      </c>
      <c r="AG497" s="31" t="str">
        <f t="shared" si="238"/>
        <v>NA</v>
      </c>
      <c r="AH497" s="48">
        <f t="shared" si="239"/>
        <v>1</v>
      </c>
      <c r="AI497" s="33">
        <f t="shared" si="240"/>
        <v>20000</v>
      </c>
      <c r="AJ497" s="33">
        <f t="shared" si="241"/>
        <v>65000</v>
      </c>
      <c r="AK497" s="33">
        <f t="shared" si="242"/>
        <v>9507.2156421394484</v>
      </c>
      <c r="AL497" s="33">
        <f t="shared" si="243"/>
        <v>0</v>
      </c>
      <c r="AM497" s="34">
        <f t="shared" si="244"/>
        <v>0</v>
      </c>
    </row>
    <row r="498" spans="1:39" ht="15.75" customHeight="1" x14ac:dyDescent="0.3">
      <c r="A498" s="166" t="s">
        <v>1703</v>
      </c>
      <c r="B498" s="99">
        <v>16504</v>
      </c>
      <c r="C498" s="99">
        <v>105878</v>
      </c>
      <c r="D498" s="165">
        <v>45797</v>
      </c>
      <c r="E498" s="165">
        <v>46122</v>
      </c>
      <c r="F498" s="166">
        <v>2</v>
      </c>
      <c r="G498" s="178">
        <v>1.96</v>
      </c>
      <c r="H498" s="181">
        <v>0.75</v>
      </c>
      <c r="I498" s="180">
        <v>3.9899999999999998E-2</v>
      </c>
      <c r="J498" s="21">
        <f t="shared" si="215"/>
        <v>4.0000000000000036E-2</v>
      </c>
      <c r="K498" s="21" t="str">
        <f t="shared" si="216"/>
        <v>Y</v>
      </c>
      <c r="L498" s="37" t="str">
        <f t="shared" si="217"/>
        <v>NA</v>
      </c>
      <c r="M498" s="8" t="str">
        <f t="shared" si="218"/>
        <v>Y</v>
      </c>
      <c r="N498" s="42">
        <f t="shared" si="219"/>
        <v>1</v>
      </c>
      <c r="O498" s="43">
        <f t="shared" si="220"/>
        <v>200000</v>
      </c>
      <c r="P498" s="43" t="str">
        <f t="shared" si="221"/>
        <v>NA</v>
      </c>
      <c r="Q498" s="24">
        <f t="shared" si="222"/>
        <v>17162.509600000001</v>
      </c>
      <c r="R498" s="43">
        <f t="shared" si="223"/>
        <v>0</v>
      </c>
      <c r="S498" s="24">
        <f t="shared" si="224"/>
        <v>1000000</v>
      </c>
      <c r="T498" s="25" t="str">
        <f t="shared" si="225"/>
        <v>N</v>
      </c>
      <c r="U498" s="44">
        <f t="shared" si="226"/>
        <v>0</v>
      </c>
      <c r="V498" s="45">
        <f t="shared" si="227"/>
        <v>0</v>
      </c>
      <c r="W498" s="45">
        <f t="shared" si="228"/>
        <v>0</v>
      </c>
      <c r="X498" s="28">
        <f t="shared" si="229"/>
        <v>0</v>
      </c>
      <c r="Y498" s="28">
        <f t="shared" si="230"/>
        <v>0</v>
      </c>
      <c r="Z498" s="45">
        <f t="shared" si="231"/>
        <v>0</v>
      </c>
      <c r="AA498" s="29" t="str">
        <f t="shared" si="232"/>
        <v>N</v>
      </c>
      <c r="AB498" s="46">
        <f t="shared" si="233"/>
        <v>0</v>
      </c>
      <c r="AC498" s="31">
        <f t="shared" si="234"/>
        <v>0</v>
      </c>
      <c r="AD498" s="31">
        <f t="shared" si="235"/>
        <v>0</v>
      </c>
      <c r="AE498" s="31">
        <f t="shared" si="236"/>
        <v>0</v>
      </c>
      <c r="AF498" s="47">
        <f t="shared" si="237"/>
        <v>0</v>
      </c>
      <c r="AG498" s="31">
        <f t="shared" si="238"/>
        <v>0</v>
      </c>
      <c r="AH498" s="48">
        <f t="shared" si="239"/>
        <v>0</v>
      </c>
      <c r="AI498" s="33">
        <f t="shared" si="240"/>
        <v>0</v>
      </c>
      <c r="AJ498" s="33">
        <f t="shared" si="241"/>
        <v>0</v>
      </c>
      <c r="AK498" s="33">
        <f t="shared" si="242"/>
        <v>0</v>
      </c>
      <c r="AL498" s="33">
        <f t="shared" si="243"/>
        <v>0</v>
      </c>
      <c r="AM498" s="34">
        <f t="shared" si="244"/>
        <v>0</v>
      </c>
    </row>
    <row r="499" spans="1:39" ht="15.75" customHeight="1" x14ac:dyDescent="0.3">
      <c r="A499" s="166" t="s">
        <v>1704</v>
      </c>
      <c r="B499" s="99">
        <v>19645</v>
      </c>
      <c r="C499" s="99">
        <v>39922</v>
      </c>
      <c r="D499" s="165">
        <v>45424</v>
      </c>
      <c r="E499" s="165">
        <v>45768</v>
      </c>
      <c r="F499" s="166">
        <v>4</v>
      </c>
      <c r="G499" s="178">
        <v>1.91</v>
      </c>
      <c r="H499" s="181">
        <v>0.5</v>
      </c>
      <c r="I499" s="180">
        <v>7.5800000000000006E-2</v>
      </c>
      <c r="J499" s="21">
        <f t="shared" si="215"/>
        <v>2.09</v>
      </c>
      <c r="K499" s="21" t="str">
        <f t="shared" si="216"/>
        <v>Y</v>
      </c>
      <c r="L499" s="37" t="str">
        <f t="shared" si="217"/>
        <v>NA</v>
      </c>
      <c r="M499" s="8" t="str">
        <f t="shared" si="218"/>
        <v>Y</v>
      </c>
      <c r="N499" s="42">
        <f t="shared" si="219"/>
        <v>5</v>
      </c>
      <c r="O499" s="43">
        <f t="shared" si="220"/>
        <v>200000</v>
      </c>
      <c r="P499" s="43" t="str">
        <f t="shared" si="221"/>
        <v>NA</v>
      </c>
      <c r="Q499" s="24">
        <f t="shared" si="222"/>
        <v>21134.091</v>
      </c>
      <c r="R499" s="43">
        <f t="shared" si="223"/>
        <v>0</v>
      </c>
      <c r="S499" s="24">
        <f t="shared" si="224"/>
        <v>1000000</v>
      </c>
      <c r="T499" s="25" t="str">
        <f t="shared" si="225"/>
        <v>Y</v>
      </c>
      <c r="U499" s="44">
        <f t="shared" si="226"/>
        <v>4</v>
      </c>
      <c r="V499" s="45">
        <f t="shared" si="227"/>
        <v>200000</v>
      </c>
      <c r="W499" s="45">
        <f t="shared" si="228"/>
        <v>1000000</v>
      </c>
      <c r="X499" s="28">
        <f t="shared" si="229"/>
        <v>22736.055097800003</v>
      </c>
      <c r="Y499" s="28">
        <f t="shared" si="230"/>
        <v>0</v>
      </c>
      <c r="Z499" s="45" t="str">
        <f t="shared" si="231"/>
        <v>NA</v>
      </c>
      <c r="AA499" s="29" t="str">
        <f t="shared" si="232"/>
        <v>Y</v>
      </c>
      <c r="AB499" s="46">
        <f t="shared" si="233"/>
        <v>3</v>
      </c>
      <c r="AC499" s="31">
        <f t="shared" si="234"/>
        <v>200000</v>
      </c>
      <c r="AD499" s="31">
        <f t="shared" si="235"/>
        <v>1000000</v>
      </c>
      <c r="AE499" s="31">
        <f t="shared" si="236"/>
        <v>24459.448074213244</v>
      </c>
      <c r="AF499" s="47">
        <f t="shared" si="237"/>
        <v>0</v>
      </c>
      <c r="AG499" s="31" t="str">
        <f t="shared" si="238"/>
        <v>NA</v>
      </c>
      <c r="AH499" s="48">
        <f t="shared" si="239"/>
        <v>2</v>
      </c>
      <c r="AI499" s="33">
        <f t="shared" si="240"/>
        <v>20000</v>
      </c>
      <c r="AJ499" s="33">
        <f t="shared" si="241"/>
        <v>65000</v>
      </c>
      <c r="AK499" s="33">
        <f t="shared" si="242"/>
        <v>20000</v>
      </c>
      <c r="AL499" s="33">
        <f t="shared" si="243"/>
        <v>6313.4742382386103</v>
      </c>
      <c r="AM499" s="34">
        <f t="shared" si="244"/>
        <v>6313.4742382386103</v>
      </c>
    </row>
    <row r="500" spans="1:39" ht="15.75" customHeight="1" x14ac:dyDescent="0.3">
      <c r="A500" s="166" t="s">
        <v>1705</v>
      </c>
      <c r="B500" s="99">
        <v>23731</v>
      </c>
      <c r="C500" s="99">
        <v>86785</v>
      </c>
      <c r="D500" s="165">
        <v>44466</v>
      </c>
      <c r="E500" s="165">
        <v>44532</v>
      </c>
      <c r="F500" s="166">
        <v>2</v>
      </c>
      <c r="G500" s="178">
        <v>0.41</v>
      </c>
      <c r="H500" s="181">
        <v>0.5</v>
      </c>
      <c r="I500" s="180">
        <v>3.6900000000000002E-2</v>
      </c>
      <c r="J500" s="21">
        <f t="shared" si="215"/>
        <v>1.59</v>
      </c>
      <c r="K500" s="21" t="str">
        <f t="shared" si="216"/>
        <v>Y</v>
      </c>
      <c r="L500" s="37" t="str">
        <f t="shared" si="217"/>
        <v>NA</v>
      </c>
      <c r="M500" s="8" t="str">
        <f t="shared" si="218"/>
        <v>Y</v>
      </c>
      <c r="N500" s="42">
        <f t="shared" si="219"/>
        <v>4</v>
      </c>
      <c r="O500" s="43">
        <f t="shared" si="220"/>
        <v>200000</v>
      </c>
      <c r="P500" s="43" t="str">
        <f t="shared" si="221"/>
        <v>NA</v>
      </c>
      <c r="Q500" s="24">
        <f t="shared" si="222"/>
        <v>24606.673899999998</v>
      </c>
      <c r="R500" s="43">
        <f t="shared" si="223"/>
        <v>0</v>
      </c>
      <c r="S500" s="24">
        <f t="shared" si="224"/>
        <v>1000000</v>
      </c>
      <c r="T500" s="25" t="str">
        <f t="shared" si="225"/>
        <v>Y</v>
      </c>
      <c r="U500" s="44">
        <f t="shared" si="226"/>
        <v>3</v>
      </c>
      <c r="V500" s="45">
        <f t="shared" si="227"/>
        <v>200000</v>
      </c>
      <c r="W500" s="45">
        <f t="shared" si="228"/>
        <v>1000000</v>
      </c>
      <c r="X500" s="28">
        <f t="shared" si="229"/>
        <v>25514.660166909995</v>
      </c>
      <c r="Y500" s="28">
        <f t="shared" si="230"/>
        <v>0</v>
      </c>
      <c r="Z500" s="45" t="str">
        <f t="shared" si="231"/>
        <v>NA</v>
      </c>
      <c r="AA500" s="29" t="str">
        <f t="shared" si="232"/>
        <v>N</v>
      </c>
      <c r="AB500" s="46">
        <f t="shared" si="233"/>
        <v>2</v>
      </c>
      <c r="AC500" s="31">
        <f t="shared" si="234"/>
        <v>20000</v>
      </c>
      <c r="AD500" s="31">
        <f t="shared" si="235"/>
        <v>65000</v>
      </c>
      <c r="AE500" s="31">
        <f t="shared" si="236"/>
        <v>20000</v>
      </c>
      <c r="AF500" s="47">
        <f t="shared" si="237"/>
        <v>6456.1511270689734</v>
      </c>
      <c r="AG500" s="31">
        <f t="shared" si="238"/>
        <v>0</v>
      </c>
      <c r="AH500" s="48">
        <f t="shared" si="239"/>
        <v>1</v>
      </c>
      <c r="AI500" s="33">
        <f t="shared" si="240"/>
        <v>20000</v>
      </c>
      <c r="AJ500" s="33">
        <f t="shared" si="241"/>
        <v>65000</v>
      </c>
      <c r="AK500" s="33">
        <f t="shared" si="242"/>
        <v>0</v>
      </c>
      <c r="AL500" s="33">
        <f t="shared" si="243"/>
        <v>27432.383103657816</v>
      </c>
      <c r="AM500" s="34">
        <f t="shared" si="244"/>
        <v>33888.534230726786</v>
      </c>
    </row>
    <row r="501" spans="1:39" ht="15.75" customHeight="1" x14ac:dyDescent="0.3">
      <c r="A501" s="166" t="s">
        <v>1706</v>
      </c>
      <c r="B501" s="99">
        <v>24837</v>
      </c>
      <c r="C501" s="99">
        <v>86670</v>
      </c>
      <c r="D501" s="165">
        <v>45649</v>
      </c>
      <c r="E501" s="165">
        <v>45906</v>
      </c>
      <c r="F501" s="166">
        <v>4</v>
      </c>
      <c r="G501" s="178">
        <v>3.02</v>
      </c>
      <c r="H501" s="181">
        <v>1</v>
      </c>
      <c r="I501" s="180">
        <v>4.3999999999999997E-2</v>
      </c>
      <c r="J501" s="21">
        <f t="shared" si="215"/>
        <v>0.98</v>
      </c>
      <c r="K501" s="21" t="str">
        <f t="shared" si="216"/>
        <v>Y</v>
      </c>
      <c r="L501" s="37" t="str">
        <f t="shared" si="217"/>
        <v>NA</v>
      </c>
      <c r="M501" s="8" t="str">
        <f t="shared" si="218"/>
        <v>Y</v>
      </c>
      <c r="N501" s="42">
        <f t="shared" si="219"/>
        <v>1</v>
      </c>
      <c r="O501" s="43">
        <f t="shared" si="220"/>
        <v>200000</v>
      </c>
      <c r="P501" s="43" t="str">
        <f t="shared" si="221"/>
        <v>NA</v>
      </c>
      <c r="Q501" s="24">
        <f t="shared" si="222"/>
        <v>25929.828000000001</v>
      </c>
      <c r="R501" s="43">
        <f t="shared" si="223"/>
        <v>0</v>
      </c>
      <c r="S501" s="24">
        <f t="shared" si="224"/>
        <v>1000000</v>
      </c>
      <c r="T501" s="25" t="str">
        <f t="shared" si="225"/>
        <v>N</v>
      </c>
      <c r="U501" s="44">
        <f t="shared" si="226"/>
        <v>0</v>
      </c>
      <c r="V501" s="45">
        <f t="shared" si="227"/>
        <v>0</v>
      </c>
      <c r="W501" s="45">
        <f t="shared" si="228"/>
        <v>0</v>
      </c>
      <c r="X501" s="28">
        <f t="shared" si="229"/>
        <v>0</v>
      </c>
      <c r="Y501" s="28">
        <f t="shared" si="230"/>
        <v>0</v>
      </c>
      <c r="Z501" s="45">
        <f t="shared" si="231"/>
        <v>0</v>
      </c>
      <c r="AA501" s="29" t="str">
        <f t="shared" si="232"/>
        <v>N</v>
      </c>
      <c r="AB501" s="46">
        <f t="shared" si="233"/>
        <v>0</v>
      </c>
      <c r="AC501" s="31">
        <f t="shared" si="234"/>
        <v>0</v>
      </c>
      <c r="AD501" s="31">
        <f t="shared" si="235"/>
        <v>0</v>
      </c>
      <c r="AE501" s="31">
        <f t="shared" si="236"/>
        <v>0</v>
      </c>
      <c r="AF501" s="47">
        <f t="shared" si="237"/>
        <v>0</v>
      </c>
      <c r="AG501" s="31">
        <f t="shared" si="238"/>
        <v>0</v>
      </c>
      <c r="AH501" s="48">
        <f t="shared" si="239"/>
        <v>0</v>
      </c>
      <c r="AI501" s="33">
        <f t="shared" si="240"/>
        <v>0</v>
      </c>
      <c r="AJ501" s="33">
        <f t="shared" si="241"/>
        <v>0</v>
      </c>
      <c r="AK501" s="33">
        <f t="shared" si="242"/>
        <v>0</v>
      </c>
      <c r="AL501" s="33">
        <f t="shared" si="243"/>
        <v>0</v>
      </c>
      <c r="AM501" s="34">
        <f t="shared" si="244"/>
        <v>0</v>
      </c>
    </row>
    <row r="502" spans="1:39" ht="15.75" customHeight="1" x14ac:dyDescent="0.3">
      <c r="A502" s="166" t="s">
        <v>1707</v>
      </c>
      <c r="B502" s="99">
        <v>9097</v>
      </c>
      <c r="C502" s="99">
        <v>49850</v>
      </c>
      <c r="D502" s="165">
        <v>44849</v>
      </c>
      <c r="E502" s="165">
        <v>45007</v>
      </c>
      <c r="F502" s="166">
        <v>2</v>
      </c>
      <c r="G502" s="178">
        <v>0.5</v>
      </c>
      <c r="H502" s="181">
        <v>1</v>
      </c>
      <c r="I502" s="180">
        <v>2.2200000000000001E-2</v>
      </c>
      <c r="J502" s="21">
        <f t="shared" si="215"/>
        <v>1.5</v>
      </c>
      <c r="K502" s="21" t="str">
        <f t="shared" si="216"/>
        <v>Y</v>
      </c>
      <c r="L502" s="37" t="str">
        <f t="shared" si="217"/>
        <v>NA</v>
      </c>
      <c r="M502" s="8" t="str">
        <f t="shared" si="218"/>
        <v>Y</v>
      </c>
      <c r="N502" s="42">
        <f t="shared" si="219"/>
        <v>2</v>
      </c>
      <c r="O502" s="43">
        <f t="shared" si="220"/>
        <v>200000</v>
      </c>
      <c r="P502" s="43" t="str">
        <f t="shared" si="221"/>
        <v>NA</v>
      </c>
      <c r="Q502" s="24">
        <f t="shared" si="222"/>
        <v>9298.9534000000003</v>
      </c>
      <c r="R502" s="43">
        <f t="shared" si="223"/>
        <v>0</v>
      </c>
      <c r="S502" s="24">
        <f t="shared" si="224"/>
        <v>1000000</v>
      </c>
      <c r="T502" s="25" t="str">
        <f t="shared" si="225"/>
        <v>Y</v>
      </c>
      <c r="U502" s="44">
        <f t="shared" si="226"/>
        <v>1</v>
      </c>
      <c r="V502" s="45">
        <f t="shared" si="227"/>
        <v>200000</v>
      </c>
      <c r="W502" s="45">
        <f t="shared" si="228"/>
        <v>1000000</v>
      </c>
      <c r="X502" s="28">
        <f t="shared" si="229"/>
        <v>9505.3901654800011</v>
      </c>
      <c r="Y502" s="28">
        <f t="shared" si="230"/>
        <v>0</v>
      </c>
      <c r="Z502" s="45" t="str">
        <f t="shared" si="231"/>
        <v>NA</v>
      </c>
      <c r="AA502" s="29" t="str">
        <f t="shared" si="232"/>
        <v>N</v>
      </c>
      <c r="AB502" s="46">
        <f t="shared" si="233"/>
        <v>0</v>
      </c>
      <c r="AC502" s="31">
        <f t="shared" si="234"/>
        <v>0</v>
      </c>
      <c r="AD502" s="31">
        <f t="shared" si="235"/>
        <v>0</v>
      </c>
      <c r="AE502" s="31">
        <f t="shared" si="236"/>
        <v>0</v>
      </c>
      <c r="AF502" s="47">
        <f t="shared" si="237"/>
        <v>0</v>
      </c>
      <c r="AG502" s="31">
        <f t="shared" si="238"/>
        <v>0</v>
      </c>
      <c r="AH502" s="48">
        <f t="shared" si="239"/>
        <v>0</v>
      </c>
      <c r="AI502" s="33">
        <f t="shared" si="240"/>
        <v>0</v>
      </c>
      <c r="AJ502" s="33">
        <f t="shared" si="241"/>
        <v>0</v>
      </c>
      <c r="AK502" s="33">
        <f t="shared" si="242"/>
        <v>0</v>
      </c>
      <c r="AL502" s="33">
        <f t="shared" si="243"/>
        <v>0</v>
      </c>
      <c r="AM502" s="34">
        <f t="shared" si="244"/>
        <v>0</v>
      </c>
    </row>
    <row r="503" spans="1:39" ht="15.75" customHeight="1" x14ac:dyDescent="0.3">
      <c r="A503" s="166" t="s">
        <v>1708</v>
      </c>
      <c r="B503" s="99">
        <v>22971</v>
      </c>
      <c r="C503" s="99">
        <v>40026</v>
      </c>
      <c r="D503" s="165">
        <v>46151</v>
      </c>
      <c r="E503" s="165">
        <v>46384</v>
      </c>
      <c r="F503" s="166">
        <v>2</v>
      </c>
      <c r="G503" s="178">
        <v>0.3</v>
      </c>
      <c r="H503" s="181">
        <v>0.5</v>
      </c>
      <c r="I503" s="180">
        <v>2.0899999999999998E-2</v>
      </c>
      <c r="J503" s="21">
        <f t="shared" si="215"/>
        <v>1.7</v>
      </c>
      <c r="K503" s="21" t="str">
        <f t="shared" si="216"/>
        <v>Y</v>
      </c>
      <c r="L503" s="37" t="str">
        <f t="shared" si="217"/>
        <v>NA</v>
      </c>
      <c r="M503" s="8" t="str">
        <f t="shared" si="218"/>
        <v>Y</v>
      </c>
      <c r="N503" s="42">
        <f t="shared" si="219"/>
        <v>4</v>
      </c>
      <c r="O503" s="43">
        <f t="shared" si="220"/>
        <v>200000</v>
      </c>
      <c r="P503" s="43" t="str">
        <f t="shared" si="221"/>
        <v>NA</v>
      </c>
      <c r="Q503" s="24">
        <f t="shared" si="222"/>
        <v>23451.0939</v>
      </c>
      <c r="R503" s="43">
        <f t="shared" si="223"/>
        <v>0</v>
      </c>
      <c r="S503" s="24">
        <f t="shared" si="224"/>
        <v>1000000</v>
      </c>
      <c r="T503" s="25" t="str">
        <f t="shared" si="225"/>
        <v>Y</v>
      </c>
      <c r="U503" s="44">
        <f t="shared" si="226"/>
        <v>3</v>
      </c>
      <c r="V503" s="45">
        <f t="shared" si="227"/>
        <v>200000</v>
      </c>
      <c r="W503" s="45">
        <f t="shared" si="228"/>
        <v>1000000</v>
      </c>
      <c r="X503" s="28">
        <f t="shared" si="229"/>
        <v>23941.221762509998</v>
      </c>
      <c r="Y503" s="28">
        <f t="shared" si="230"/>
        <v>0</v>
      </c>
      <c r="Z503" s="45" t="str">
        <f t="shared" si="231"/>
        <v>NA</v>
      </c>
      <c r="AA503" s="29" t="str">
        <f t="shared" si="232"/>
        <v>N</v>
      </c>
      <c r="AB503" s="46">
        <f t="shared" si="233"/>
        <v>2</v>
      </c>
      <c r="AC503" s="31">
        <f t="shared" si="234"/>
        <v>20000</v>
      </c>
      <c r="AD503" s="31">
        <f t="shared" si="235"/>
        <v>65000</v>
      </c>
      <c r="AE503" s="31">
        <f t="shared" si="236"/>
        <v>20000</v>
      </c>
      <c r="AF503" s="47">
        <f t="shared" si="237"/>
        <v>4441.5932973464551</v>
      </c>
      <c r="AG503" s="31">
        <f t="shared" si="238"/>
        <v>0</v>
      </c>
      <c r="AH503" s="48">
        <f t="shared" si="239"/>
        <v>1</v>
      </c>
      <c r="AI503" s="33">
        <f t="shared" si="240"/>
        <v>20000</v>
      </c>
      <c r="AJ503" s="33">
        <f t="shared" si="241"/>
        <v>65000</v>
      </c>
      <c r="AK503" s="33">
        <f t="shared" si="242"/>
        <v>0</v>
      </c>
      <c r="AL503" s="33">
        <f t="shared" si="243"/>
        <v>24952.422597260993</v>
      </c>
      <c r="AM503" s="34">
        <f t="shared" si="244"/>
        <v>29394.015894607448</v>
      </c>
    </row>
    <row r="504" spans="1:39" ht="15.75" customHeight="1" x14ac:dyDescent="0.3">
      <c r="A504" s="166" t="s">
        <v>1709</v>
      </c>
      <c r="B504" s="99">
        <v>12515</v>
      </c>
      <c r="C504" s="99">
        <v>54941</v>
      </c>
      <c r="D504" s="165">
        <v>44694</v>
      </c>
      <c r="E504" s="165">
        <v>44869</v>
      </c>
      <c r="F504" s="166">
        <v>4</v>
      </c>
      <c r="G504" s="178">
        <v>2.54</v>
      </c>
      <c r="H504" s="181">
        <v>0.5</v>
      </c>
      <c r="I504" s="180">
        <v>5.1900000000000002E-2</v>
      </c>
      <c r="J504" s="21">
        <f t="shared" si="215"/>
        <v>1.46</v>
      </c>
      <c r="K504" s="21" t="str">
        <f t="shared" si="216"/>
        <v>Y</v>
      </c>
      <c r="L504" s="37" t="str">
        <f t="shared" si="217"/>
        <v>NA</v>
      </c>
      <c r="M504" s="8" t="str">
        <f t="shared" si="218"/>
        <v>Y</v>
      </c>
      <c r="N504" s="42">
        <f t="shared" si="219"/>
        <v>3</v>
      </c>
      <c r="O504" s="43">
        <f t="shared" si="220"/>
        <v>200000</v>
      </c>
      <c r="P504" s="43" t="str">
        <f t="shared" si="221"/>
        <v>NA</v>
      </c>
      <c r="Q504" s="24">
        <f t="shared" si="222"/>
        <v>13164.5285</v>
      </c>
      <c r="R504" s="43">
        <f t="shared" si="223"/>
        <v>0</v>
      </c>
      <c r="S504" s="24">
        <f t="shared" si="224"/>
        <v>1000000</v>
      </c>
      <c r="T504" s="25" t="str">
        <f t="shared" si="225"/>
        <v>Y</v>
      </c>
      <c r="U504" s="44">
        <f t="shared" si="226"/>
        <v>2</v>
      </c>
      <c r="V504" s="45">
        <f t="shared" si="227"/>
        <v>200000</v>
      </c>
      <c r="W504" s="45">
        <f t="shared" si="228"/>
        <v>1000000</v>
      </c>
      <c r="X504" s="28">
        <f t="shared" si="229"/>
        <v>13847.767529150002</v>
      </c>
      <c r="Y504" s="28">
        <f t="shared" si="230"/>
        <v>0</v>
      </c>
      <c r="Z504" s="45" t="str">
        <f t="shared" si="231"/>
        <v>NA</v>
      </c>
      <c r="AA504" s="29" t="str">
        <f t="shared" si="232"/>
        <v>N</v>
      </c>
      <c r="AB504" s="46">
        <f t="shared" si="233"/>
        <v>1</v>
      </c>
      <c r="AC504" s="31">
        <f t="shared" si="234"/>
        <v>20000</v>
      </c>
      <c r="AD504" s="31">
        <f t="shared" si="235"/>
        <v>65000</v>
      </c>
      <c r="AE504" s="31">
        <f t="shared" si="236"/>
        <v>14566.466663912888</v>
      </c>
      <c r="AF504" s="47">
        <f t="shared" si="237"/>
        <v>0</v>
      </c>
      <c r="AG504" s="31">
        <f t="shared" si="238"/>
        <v>0</v>
      </c>
      <c r="AH504" s="48">
        <f t="shared" si="239"/>
        <v>0</v>
      </c>
      <c r="AI504" s="33">
        <f t="shared" si="240"/>
        <v>0</v>
      </c>
      <c r="AJ504" s="33">
        <f t="shared" si="241"/>
        <v>0</v>
      </c>
      <c r="AK504" s="33">
        <f t="shared" si="242"/>
        <v>0</v>
      </c>
      <c r="AL504" s="33">
        <f t="shared" si="243"/>
        <v>0</v>
      </c>
      <c r="AM504" s="34">
        <f t="shared" si="244"/>
        <v>0</v>
      </c>
    </row>
    <row r="505" spans="1:39" ht="15.75" customHeight="1" x14ac:dyDescent="0.3">
      <c r="A505" s="166" t="s">
        <v>1710</v>
      </c>
      <c r="B505" s="99">
        <v>6151</v>
      </c>
      <c r="C505" s="99">
        <v>62922</v>
      </c>
      <c r="D505" s="165">
        <v>44442</v>
      </c>
      <c r="E505" s="165">
        <v>44638</v>
      </c>
      <c r="F505" s="166">
        <v>4</v>
      </c>
      <c r="G505" s="178">
        <v>1.92</v>
      </c>
      <c r="H505" s="181">
        <v>0.75</v>
      </c>
      <c r="I505" s="180">
        <v>5.3400000000000003E-2</v>
      </c>
      <c r="J505" s="21">
        <f t="shared" si="215"/>
        <v>2.08</v>
      </c>
      <c r="K505" s="21" t="str">
        <f t="shared" si="216"/>
        <v>Y</v>
      </c>
      <c r="L505" s="37" t="str">
        <f t="shared" si="217"/>
        <v>NA</v>
      </c>
      <c r="M505" s="8" t="str">
        <f t="shared" si="218"/>
        <v>Y</v>
      </c>
      <c r="N505" s="42">
        <f t="shared" si="219"/>
        <v>3</v>
      </c>
      <c r="O505" s="43">
        <f t="shared" si="220"/>
        <v>200000</v>
      </c>
      <c r="P505" s="43" t="str">
        <f t="shared" si="221"/>
        <v>NA</v>
      </c>
      <c r="Q505" s="24">
        <f t="shared" si="222"/>
        <v>6479.4633999999996</v>
      </c>
      <c r="R505" s="43">
        <f t="shared" si="223"/>
        <v>0</v>
      </c>
      <c r="S505" s="24">
        <f t="shared" si="224"/>
        <v>1000000</v>
      </c>
      <c r="T505" s="25" t="str">
        <f t="shared" si="225"/>
        <v>Y</v>
      </c>
      <c r="U505" s="44">
        <f t="shared" si="226"/>
        <v>2</v>
      </c>
      <c r="V505" s="45">
        <f t="shared" si="227"/>
        <v>200000</v>
      </c>
      <c r="W505" s="45">
        <f t="shared" si="228"/>
        <v>1000000</v>
      </c>
      <c r="X505" s="28">
        <f t="shared" si="229"/>
        <v>6825.4667455599993</v>
      </c>
      <c r="Y505" s="28">
        <f t="shared" si="230"/>
        <v>0</v>
      </c>
      <c r="Z505" s="45" t="str">
        <f t="shared" si="231"/>
        <v>NA</v>
      </c>
      <c r="AA505" s="29" t="str">
        <f t="shared" si="232"/>
        <v>Y</v>
      </c>
      <c r="AB505" s="46">
        <f t="shared" si="233"/>
        <v>1</v>
      </c>
      <c r="AC505" s="31">
        <f t="shared" si="234"/>
        <v>200000</v>
      </c>
      <c r="AD505" s="31">
        <f t="shared" si="235"/>
        <v>1000000</v>
      </c>
      <c r="AE505" s="31">
        <f t="shared" si="236"/>
        <v>7189.9466697729022</v>
      </c>
      <c r="AF505" s="47">
        <f t="shared" si="237"/>
        <v>0</v>
      </c>
      <c r="AG505" s="31" t="str">
        <f t="shared" si="238"/>
        <v>NA</v>
      </c>
      <c r="AH505" s="48">
        <f t="shared" si="239"/>
        <v>0</v>
      </c>
      <c r="AI505" s="33">
        <f t="shared" si="240"/>
        <v>0</v>
      </c>
      <c r="AJ505" s="33">
        <f t="shared" si="241"/>
        <v>0</v>
      </c>
      <c r="AK505" s="33">
        <f t="shared" si="242"/>
        <v>0</v>
      </c>
      <c r="AL505" s="33">
        <f t="shared" si="243"/>
        <v>0</v>
      </c>
      <c r="AM505" s="34">
        <f t="shared" si="244"/>
        <v>0</v>
      </c>
    </row>
    <row r="506" spans="1:39" ht="15.75" customHeight="1" x14ac:dyDescent="0.3">
      <c r="A506" s="166" t="s">
        <v>1711</v>
      </c>
      <c r="B506" s="99">
        <v>10801</v>
      </c>
      <c r="C506" s="99">
        <v>98242</v>
      </c>
      <c r="D506" s="165">
        <v>44981</v>
      </c>
      <c r="E506" s="165">
        <v>45244</v>
      </c>
      <c r="F506" s="166">
        <v>4</v>
      </c>
      <c r="G506" s="178">
        <v>2.14</v>
      </c>
      <c r="H506" s="181">
        <v>0.75</v>
      </c>
      <c r="I506" s="180">
        <v>7.8600000000000003E-2</v>
      </c>
      <c r="J506" s="21">
        <f t="shared" si="215"/>
        <v>1.8599999999999999</v>
      </c>
      <c r="K506" s="21" t="str">
        <f t="shared" si="216"/>
        <v>Y</v>
      </c>
      <c r="L506" s="37" t="str">
        <f t="shared" si="217"/>
        <v>NA</v>
      </c>
      <c r="M506" s="8" t="str">
        <f t="shared" si="218"/>
        <v>Y</v>
      </c>
      <c r="N506" s="42">
        <f t="shared" si="219"/>
        <v>3</v>
      </c>
      <c r="O506" s="43">
        <f t="shared" si="220"/>
        <v>200000</v>
      </c>
      <c r="P506" s="43" t="str">
        <f t="shared" si="221"/>
        <v>NA</v>
      </c>
      <c r="Q506" s="24">
        <f t="shared" si="222"/>
        <v>11649.9586</v>
      </c>
      <c r="R506" s="43">
        <f t="shared" si="223"/>
        <v>0</v>
      </c>
      <c r="S506" s="24">
        <f t="shared" si="224"/>
        <v>1000000</v>
      </c>
      <c r="T506" s="25" t="str">
        <f t="shared" si="225"/>
        <v>Y</v>
      </c>
      <c r="U506" s="44">
        <f t="shared" si="226"/>
        <v>2</v>
      </c>
      <c r="V506" s="45">
        <f t="shared" si="227"/>
        <v>200000</v>
      </c>
      <c r="W506" s="45">
        <f t="shared" si="228"/>
        <v>1000000</v>
      </c>
      <c r="X506" s="28">
        <f t="shared" si="229"/>
        <v>12565.64534596</v>
      </c>
      <c r="Y506" s="28">
        <f t="shared" si="230"/>
        <v>0</v>
      </c>
      <c r="Z506" s="45" t="str">
        <f t="shared" si="231"/>
        <v>NA</v>
      </c>
      <c r="AA506" s="29" t="str">
        <f t="shared" si="232"/>
        <v>N</v>
      </c>
      <c r="AB506" s="46">
        <f t="shared" si="233"/>
        <v>1</v>
      </c>
      <c r="AC506" s="31">
        <f t="shared" si="234"/>
        <v>20000</v>
      </c>
      <c r="AD506" s="31">
        <f t="shared" si="235"/>
        <v>65000</v>
      </c>
      <c r="AE506" s="31">
        <f t="shared" si="236"/>
        <v>13553.305070152455</v>
      </c>
      <c r="AF506" s="47">
        <f t="shared" si="237"/>
        <v>0</v>
      </c>
      <c r="AG506" s="31">
        <f t="shared" si="238"/>
        <v>0</v>
      </c>
      <c r="AH506" s="48">
        <f t="shared" si="239"/>
        <v>0</v>
      </c>
      <c r="AI506" s="33">
        <f t="shared" si="240"/>
        <v>0</v>
      </c>
      <c r="AJ506" s="33">
        <f t="shared" si="241"/>
        <v>0</v>
      </c>
      <c r="AK506" s="33">
        <f t="shared" si="242"/>
        <v>0</v>
      </c>
      <c r="AL506" s="33">
        <f t="shared" si="243"/>
        <v>0</v>
      </c>
      <c r="AM506" s="34">
        <f t="shared" si="244"/>
        <v>0</v>
      </c>
    </row>
    <row r="507" spans="1:39" ht="15.75" customHeight="1" x14ac:dyDescent="0.3">
      <c r="A507" s="166" t="s">
        <v>1712</v>
      </c>
      <c r="B507" s="99">
        <v>12442</v>
      </c>
      <c r="C507" s="99">
        <v>34180</v>
      </c>
      <c r="D507" s="165">
        <v>45300</v>
      </c>
      <c r="E507" s="165">
        <v>45487</v>
      </c>
      <c r="F507" s="166">
        <v>4</v>
      </c>
      <c r="G507" s="178">
        <v>1.71</v>
      </c>
      <c r="H507" s="181">
        <v>0.5</v>
      </c>
      <c r="I507" s="180">
        <v>3.6299999999999999E-2</v>
      </c>
      <c r="J507" s="21">
        <f t="shared" ref="J507:J570" si="245">MAX(0, F507-G507)</f>
        <v>2.29</v>
      </c>
      <c r="K507" s="21" t="str">
        <f t="shared" ref="K507:K570" si="246">IF(
  AND(
    E507 &gt;= D507-10,
    E507 &lt;= DATE(2028,6,30),
    J507 &gt; 0
  ),
  "Y",
  "N"
)</f>
        <v>Y</v>
      </c>
      <c r="L507" s="37" t="str">
        <f t="shared" ref="L507:L570" si="247">IF(
  J507=0,
  0,
  IF(
    K507="Y",
    "NA",
    MAX(0, 65000-C507)
  )
)</f>
        <v>NA</v>
      </c>
      <c r="M507" s="8" t="str">
        <f t="shared" ref="M507:M570" si="248">IF(AND(K507="Y",J507&gt;0),"Y","N")</f>
        <v>Y</v>
      </c>
      <c r="N507" s="42">
        <f t="shared" ref="N507:N570" si="249">ROUNDUP(J507/H507, 0)</f>
        <v>5</v>
      </c>
      <c r="O507" s="43">
        <f t="shared" ref="O507:O570" si="250">IF(
  N507=0,
  0,
  IF(
    M507="Y",
    200000,
    20000
  )
)</f>
        <v>200000</v>
      </c>
      <c r="P507" s="43" t="str">
        <f t="shared" ref="P507:P570" si="251">IF(
  N507=0,
  0,
  IF(
    M507="Y",
    "NA",
    MAX(0, 65000)
  )
)</f>
        <v>NA</v>
      </c>
      <c r="Q507" s="24">
        <f t="shared" ref="Q507:Q570" si="252">IF(
  N507=0,
  0,
  MAX(0, MIN(B507*(1+I507), O507, L507))
)</f>
        <v>12893.6446</v>
      </c>
      <c r="R507" s="43">
        <f t="shared" ref="R507:R570" si="253">IF(
  N507=0,
  0,
  MAX(0, (B507*(1+I507))-Q507)
)</f>
        <v>0</v>
      </c>
      <c r="S507" s="24">
        <f t="shared" ref="S507:S570" si="254">IF(
    M507="Y",
    1000000,
    MAX(0, 65000-C507-Q507)
  )</f>
        <v>1000000</v>
      </c>
      <c r="T507" s="25" t="str">
        <f t="shared" ref="T507:T570" si="255">IF(AND(K507="Y",J507&gt;1),"Y","N")</f>
        <v>Y</v>
      </c>
      <c r="U507" s="44">
        <f t="shared" ref="U507:U570" si="256">MAX(0,(N507-1))</f>
        <v>4</v>
      </c>
      <c r="V507" s="45">
        <f t="shared" ref="V507:V570" si="257">IF(
  U507=0,
  0,
  IF(
    T507="Y",
    200000,
    20000
  )
)</f>
        <v>200000</v>
      </c>
      <c r="W507" s="45">
        <f t="shared" ref="W507:W570" si="258">IF(
  U507=0,
  0,
  IF(
    T507="Y",
    1000000,
    MAX(0, 65000)
  )
)</f>
        <v>1000000</v>
      </c>
      <c r="X507" s="28">
        <f t="shared" ref="X507:X570" si="259">IF(
  U507=0,
  0,
  MAX(0, MIN(B507*(1+I507)*(1+I507), V507, S507, (W507-C507))
)
)</f>
        <v>13361.68389898</v>
      </c>
      <c r="Y507" s="28">
        <f t="shared" ref="Y507:Y570" si="260">IF(
  U507=0,
  0,
  MAX(0, (B507*(1+I507)*(1+I507)-X507)
)
)</f>
        <v>0</v>
      </c>
      <c r="Z507" s="45" t="str">
        <f t="shared" ref="Z507:Z570" si="261">IF(
    T507="Y",
    "NA",
    MAX(0, W507-C507-Q507-X507)
  )</f>
        <v>NA</v>
      </c>
      <c r="AA507" s="29" t="str">
        <f t="shared" ref="AA507:AA570" si="262">IF(AND(K507="Y",J507&gt;2),"Y","N")</f>
        <v>Y</v>
      </c>
      <c r="AB507" s="46">
        <f t="shared" ref="AB507:AB570" si="263">MAX(0,(U507-1))</f>
        <v>3</v>
      </c>
      <c r="AC507" s="31">
        <f t="shared" ref="AC507:AC570" si="264">IF(
  AB507=0,
  0,
  IF(
    AA507="Y",
    200000,
    20000
  )
)</f>
        <v>200000</v>
      </c>
      <c r="AD507" s="31">
        <f t="shared" ref="AD507:AD570" si="265">IF(
  AB507=0,
  0,
  IF(
    AA507="Y",
    1000000,
    MAX(0, 65000)
  )
)</f>
        <v>1000000</v>
      </c>
      <c r="AE507" s="31">
        <f t="shared" ref="AE507:AE570" si="266">IF(
  AB507=0,
  0,
  MAX(0, MIN(B507*(1+I507)*(1+I507)*(1+I507), AC507, Z507))
)</f>
        <v>13846.713024512974</v>
      </c>
      <c r="AF507" s="47">
        <f t="shared" ref="AF507:AF570" si="267">IF(
  AB507=0,
  0,
  MAX(0, (B507*(1+I507)*(1+I507)*(1+I507)-AE507)
)
)</f>
        <v>0</v>
      </c>
      <c r="AG507" s="31" t="str">
        <f t="shared" ref="AG507:AG570" si="268">IF(
    AA507="Y",
    "NA",
    MAX(0, AD507-C507-Q507-X507-AE507)
  )</f>
        <v>NA</v>
      </c>
      <c r="AH507" s="48">
        <f t="shared" si="239"/>
        <v>2</v>
      </c>
      <c r="AI507" s="33">
        <f t="shared" si="240"/>
        <v>20000</v>
      </c>
      <c r="AJ507" s="33">
        <f t="shared" si="241"/>
        <v>65000</v>
      </c>
      <c r="AK507" s="33">
        <f t="shared" si="242"/>
        <v>14349.348707302795</v>
      </c>
      <c r="AL507" s="33">
        <f t="shared" si="243"/>
        <v>0</v>
      </c>
      <c r="AM507" s="34">
        <f t="shared" si="244"/>
        <v>0</v>
      </c>
    </row>
    <row r="508" spans="1:39" ht="15.75" customHeight="1" x14ac:dyDescent="0.3">
      <c r="A508" s="166" t="s">
        <v>1713</v>
      </c>
      <c r="B508" s="99">
        <v>9466</v>
      </c>
      <c r="C508" s="99">
        <v>64539</v>
      </c>
      <c r="D508" s="165">
        <v>45617</v>
      </c>
      <c r="E508" s="165">
        <v>45887</v>
      </c>
      <c r="F508" s="166">
        <v>2</v>
      </c>
      <c r="G508" s="178">
        <v>1.41</v>
      </c>
      <c r="H508" s="181">
        <v>1</v>
      </c>
      <c r="I508" s="180">
        <v>8.1299999999999997E-2</v>
      </c>
      <c r="J508" s="21">
        <f t="shared" si="245"/>
        <v>0.59000000000000008</v>
      </c>
      <c r="K508" s="21" t="str">
        <f t="shared" si="246"/>
        <v>Y</v>
      </c>
      <c r="L508" s="37" t="str">
        <f t="shared" si="247"/>
        <v>NA</v>
      </c>
      <c r="M508" s="8" t="str">
        <f t="shared" si="248"/>
        <v>Y</v>
      </c>
      <c r="N508" s="42">
        <f t="shared" si="249"/>
        <v>1</v>
      </c>
      <c r="O508" s="43">
        <f t="shared" si="250"/>
        <v>200000</v>
      </c>
      <c r="P508" s="43" t="str">
        <f t="shared" si="251"/>
        <v>NA</v>
      </c>
      <c r="Q508" s="24">
        <f t="shared" si="252"/>
        <v>10235.585799999999</v>
      </c>
      <c r="R508" s="43">
        <f t="shared" si="253"/>
        <v>0</v>
      </c>
      <c r="S508" s="24">
        <f t="shared" si="254"/>
        <v>1000000</v>
      </c>
      <c r="T508" s="25" t="str">
        <f t="shared" si="255"/>
        <v>N</v>
      </c>
      <c r="U508" s="44">
        <f t="shared" si="256"/>
        <v>0</v>
      </c>
      <c r="V508" s="45">
        <f t="shared" si="257"/>
        <v>0</v>
      </c>
      <c r="W508" s="45">
        <f t="shared" si="258"/>
        <v>0</v>
      </c>
      <c r="X508" s="28">
        <f t="shared" si="259"/>
        <v>0</v>
      </c>
      <c r="Y508" s="28">
        <f t="shared" si="260"/>
        <v>0</v>
      </c>
      <c r="Z508" s="45">
        <f t="shared" si="261"/>
        <v>0</v>
      </c>
      <c r="AA508" s="29" t="str">
        <f t="shared" si="262"/>
        <v>N</v>
      </c>
      <c r="AB508" s="46">
        <f t="shared" si="263"/>
        <v>0</v>
      </c>
      <c r="AC508" s="31">
        <f t="shared" si="264"/>
        <v>0</v>
      </c>
      <c r="AD508" s="31">
        <f t="shared" si="265"/>
        <v>0</v>
      </c>
      <c r="AE508" s="31">
        <f t="shared" si="266"/>
        <v>0</v>
      </c>
      <c r="AF508" s="47">
        <f t="shared" si="267"/>
        <v>0</v>
      </c>
      <c r="AG508" s="31">
        <f t="shared" si="268"/>
        <v>0</v>
      </c>
      <c r="AH508" s="48">
        <f t="shared" si="239"/>
        <v>0</v>
      </c>
      <c r="AI508" s="33">
        <f t="shared" si="240"/>
        <v>0</v>
      </c>
      <c r="AJ508" s="33">
        <f t="shared" si="241"/>
        <v>0</v>
      </c>
      <c r="AK508" s="33">
        <f t="shared" si="242"/>
        <v>0</v>
      </c>
      <c r="AL508" s="33">
        <f t="shared" si="243"/>
        <v>0</v>
      </c>
      <c r="AM508" s="34">
        <f t="shared" si="244"/>
        <v>0</v>
      </c>
    </row>
    <row r="509" spans="1:39" ht="15.75" customHeight="1" x14ac:dyDescent="0.3">
      <c r="A509" s="166" t="s">
        <v>1714</v>
      </c>
      <c r="B509" s="99">
        <v>5299</v>
      </c>
      <c r="C509" s="99">
        <v>71717</v>
      </c>
      <c r="D509" s="165">
        <v>44570</v>
      </c>
      <c r="E509" s="165">
        <v>44749</v>
      </c>
      <c r="F509" s="166">
        <v>2</v>
      </c>
      <c r="G509" s="178">
        <v>1.61</v>
      </c>
      <c r="H509" s="181">
        <v>0.75</v>
      </c>
      <c r="I509" s="180">
        <v>2.8199999999999999E-2</v>
      </c>
      <c r="J509" s="21">
        <f t="shared" si="245"/>
        <v>0.3899999999999999</v>
      </c>
      <c r="K509" s="21" t="str">
        <f t="shared" si="246"/>
        <v>Y</v>
      </c>
      <c r="L509" s="37" t="str">
        <f t="shared" si="247"/>
        <v>NA</v>
      </c>
      <c r="M509" s="8" t="str">
        <f t="shared" si="248"/>
        <v>Y</v>
      </c>
      <c r="N509" s="42">
        <f t="shared" si="249"/>
        <v>1</v>
      </c>
      <c r="O509" s="43">
        <f t="shared" si="250"/>
        <v>200000</v>
      </c>
      <c r="P509" s="43" t="str">
        <f t="shared" si="251"/>
        <v>NA</v>
      </c>
      <c r="Q509" s="24">
        <f t="shared" si="252"/>
        <v>5448.4318000000003</v>
      </c>
      <c r="R509" s="43">
        <f t="shared" si="253"/>
        <v>0</v>
      </c>
      <c r="S509" s="24">
        <f t="shared" si="254"/>
        <v>1000000</v>
      </c>
      <c r="T509" s="25" t="str">
        <f t="shared" si="255"/>
        <v>N</v>
      </c>
      <c r="U509" s="44">
        <f t="shared" si="256"/>
        <v>0</v>
      </c>
      <c r="V509" s="45">
        <f t="shared" si="257"/>
        <v>0</v>
      </c>
      <c r="W509" s="45">
        <f t="shared" si="258"/>
        <v>0</v>
      </c>
      <c r="X509" s="28">
        <f t="shared" si="259"/>
        <v>0</v>
      </c>
      <c r="Y509" s="28">
        <f t="shared" si="260"/>
        <v>0</v>
      </c>
      <c r="Z509" s="45">
        <f t="shared" si="261"/>
        <v>0</v>
      </c>
      <c r="AA509" s="29" t="str">
        <f t="shared" si="262"/>
        <v>N</v>
      </c>
      <c r="AB509" s="46">
        <f t="shared" si="263"/>
        <v>0</v>
      </c>
      <c r="AC509" s="31">
        <f t="shared" si="264"/>
        <v>0</v>
      </c>
      <c r="AD509" s="31">
        <f t="shared" si="265"/>
        <v>0</v>
      </c>
      <c r="AE509" s="31">
        <f t="shared" si="266"/>
        <v>0</v>
      </c>
      <c r="AF509" s="47">
        <f t="shared" si="267"/>
        <v>0</v>
      </c>
      <c r="AG509" s="31">
        <f t="shared" si="268"/>
        <v>0</v>
      </c>
      <c r="AH509" s="48">
        <f t="shared" si="239"/>
        <v>0</v>
      </c>
      <c r="AI509" s="33">
        <f t="shared" si="240"/>
        <v>0</v>
      </c>
      <c r="AJ509" s="33">
        <f t="shared" si="241"/>
        <v>0</v>
      </c>
      <c r="AK509" s="33">
        <f t="shared" si="242"/>
        <v>0</v>
      </c>
      <c r="AL509" s="33">
        <f t="shared" si="243"/>
        <v>0</v>
      </c>
      <c r="AM509" s="34">
        <f t="shared" si="244"/>
        <v>0</v>
      </c>
    </row>
    <row r="510" spans="1:39" ht="15.75" customHeight="1" x14ac:dyDescent="0.3">
      <c r="A510" s="166" t="s">
        <v>1715</v>
      </c>
      <c r="B510" s="99">
        <v>17935</v>
      </c>
      <c r="C510" s="99">
        <v>60689</v>
      </c>
      <c r="D510" s="165">
        <v>45870</v>
      </c>
      <c r="E510" s="165">
        <v>46230</v>
      </c>
      <c r="F510" s="166">
        <v>4</v>
      </c>
      <c r="G510" s="178">
        <v>3.33</v>
      </c>
      <c r="H510" s="181">
        <v>0.5</v>
      </c>
      <c r="I510" s="180">
        <v>3.3399999999999999E-2</v>
      </c>
      <c r="J510" s="21">
        <f t="shared" si="245"/>
        <v>0.66999999999999993</v>
      </c>
      <c r="K510" s="21" t="str">
        <f t="shared" si="246"/>
        <v>Y</v>
      </c>
      <c r="L510" s="37" t="str">
        <f t="shared" si="247"/>
        <v>NA</v>
      </c>
      <c r="M510" s="8" t="str">
        <f t="shared" si="248"/>
        <v>Y</v>
      </c>
      <c r="N510" s="42">
        <f t="shared" si="249"/>
        <v>2</v>
      </c>
      <c r="O510" s="43">
        <f t="shared" si="250"/>
        <v>200000</v>
      </c>
      <c r="P510" s="43" t="str">
        <f t="shared" si="251"/>
        <v>NA</v>
      </c>
      <c r="Q510" s="24">
        <f t="shared" si="252"/>
        <v>18534.029000000002</v>
      </c>
      <c r="R510" s="43">
        <f t="shared" si="253"/>
        <v>0</v>
      </c>
      <c r="S510" s="24">
        <f t="shared" si="254"/>
        <v>1000000</v>
      </c>
      <c r="T510" s="25" t="str">
        <f t="shared" si="255"/>
        <v>N</v>
      </c>
      <c r="U510" s="44">
        <f t="shared" si="256"/>
        <v>1</v>
      </c>
      <c r="V510" s="45">
        <f t="shared" si="257"/>
        <v>20000</v>
      </c>
      <c r="W510" s="45">
        <f t="shared" si="258"/>
        <v>65000</v>
      </c>
      <c r="X510" s="28">
        <f t="shared" si="259"/>
        <v>4311</v>
      </c>
      <c r="Y510" s="28">
        <f t="shared" si="260"/>
        <v>14842.065568600003</v>
      </c>
      <c r="Z510" s="45">
        <f t="shared" si="261"/>
        <v>0</v>
      </c>
      <c r="AA510" s="29" t="str">
        <f t="shared" si="262"/>
        <v>N</v>
      </c>
      <c r="AB510" s="46">
        <f t="shared" si="263"/>
        <v>0</v>
      </c>
      <c r="AC510" s="31">
        <f t="shared" si="264"/>
        <v>0</v>
      </c>
      <c r="AD510" s="31">
        <f t="shared" si="265"/>
        <v>0</v>
      </c>
      <c r="AE510" s="31">
        <f t="shared" si="266"/>
        <v>0</v>
      </c>
      <c r="AF510" s="47">
        <f t="shared" si="267"/>
        <v>0</v>
      </c>
      <c r="AG510" s="31">
        <f t="shared" si="268"/>
        <v>0</v>
      </c>
      <c r="AH510" s="48">
        <f t="shared" si="239"/>
        <v>0</v>
      </c>
      <c r="AI510" s="33">
        <f t="shared" si="240"/>
        <v>0</v>
      </c>
      <c r="AJ510" s="33">
        <f t="shared" si="241"/>
        <v>0</v>
      </c>
      <c r="AK510" s="33">
        <f t="shared" si="242"/>
        <v>0</v>
      </c>
      <c r="AL510" s="33">
        <f t="shared" si="243"/>
        <v>0</v>
      </c>
      <c r="AM510" s="34">
        <f t="shared" si="244"/>
        <v>14842.065568600003</v>
      </c>
    </row>
    <row r="511" spans="1:39" ht="15.75" customHeight="1" x14ac:dyDescent="0.3">
      <c r="A511" s="166" t="s">
        <v>1716</v>
      </c>
      <c r="B511" s="99">
        <v>21928</v>
      </c>
      <c r="C511" s="99">
        <v>67561</v>
      </c>
      <c r="D511" s="165">
        <v>45621</v>
      </c>
      <c r="E511" s="165">
        <v>45983</v>
      </c>
      <c r="F511" s="166">
        <v>4</v>
      </c>
      <c r="G511" s="178">
        <v>1.71</v>
      </c>
      <c r="H511" s="181">
        <v>0.25</v>
      </c>
      <c r="I511" s="180">
        <v>2.7799999999999998E-2</v>
      </c>
      <c r="J511" s="21">
        <f t="shared" si="245"/>
        <v>2.29</v>
      </c>
      <c r="K511" s="21" t="str">
        <f t="shared" si="246"/>
        <v>Y</v>
      </c>
      <c r="L511" s="37" t="str">
        <f t="shared" si="247"/>
        <v>NA</v>
      </c>
      <c r="M511" s="8" t="str">
        <f t="shared" si="248"/>
        <v>Y</v>
      </c>
      <c r="N511" s="42">
        <f t="shared" si="249"/>
        <v>10</v>
      </c>
      <c r="O511" s="43">
        <f t="shared" si="250"/>
        <v>200000</v>
      </c>
      <c r="P511" s="43" t="str">
        <f t="shared" si="251"/>
        <v>NA</v>
      </c>
      <c r="Q511" s="24">
        <f t="shared" si="252"/>
        <v>22537.598400000003</v>
      </c>
      <c r="R511" s="43">
        <f t="shared" si="253"/>
        <v>0</v>
      </c>
      <c r="S511" s="24">
        <f t="shared" si="254"/>
        <v>1000000</v>
      </c>
      <c r="T511" s="25" t="str">
        <f t="shared" si="255"/>
        <v>Y</v>
      </c>
      <c r="U511" s="44">
        <f t="shared" si="256"/>
        <v>9</v>
      </c>
      <c r="V511" s="45">
        <f t="shared" si="257"/>
        <v>200000</v>
      </c>
      <c r="W511" s="45">
        <f t="shared" si="258"/>
        <v>1000000</v>
      </c>
      <c r="X511" s="28">
        <f t="shared" si="259"/>
        <v>23164.143635520002</v>
      </c>
      <c r="Y511" s="28">
        <f t="shared" si="260"/>
        <v>0</v>
      </c>
      <c r="Z511" s="45" t="str">
        <f t="shared" si="261"/>
        <v>NA</v>
      </c>
      <c r="AA511" s="29" t="str">
        <f t="shared" si="262"/>
        <v>Y</v>
      </c>
      <c r="AB511" s="46">
        <f t="shared" si="263"/>
        <v>8</v>
      </c>
      <c r="AC511" s="31">
        <f t="shared" si="264"/>
        <v>200000</v>
      </c>
      <c r="AD511" s="31">
        <f t="shared" si="265"/>
        <v>1000000</v>
      </c>
      <c r="AE511" s="31">
        <f t="shared" si="266"/>
        <v>23808.106828587461</v>
      </c>
      <c r="AF511" s="47">
        <f t="shared" si="267"/>
        <v>0</v>
      </c>
      <c r="AG511" s="31" t="str">
        <f t="shared" si="268"/>
        <v>NA</v>
      </c>
      <c r="AH511" s="48">
        <f t="shared" si="239"/>
        <v>7</v>
      </c>
      <c r="AI511" s="33">
        <f t="shared" si="240"/>
        <v>20000</v>
      </c>
      <c r="AJ511" s="33">
        <f t="shared" si="241"/>
        <v>65000</v>
      </c>
      <c r="AK511" s="33">
        <f t="shared" si="242"/>
        <v>20000</v>
      </c>
      <c r="AL511" s="33">
        <f t="shared" si="243"/>
        <v>4469.9721984221942</v>
      </c>
      <c r="AM511" s="34">
        <f t="shared" si="244"/>
        <v>4469.9721984221942</v>
      </c>
    </row>
    <row r="512" spans="1:39" ht="15.75" customHeight="1" x14ac:dyDescent="0.3">
      <c r="A512" s="166" t="s">
        <v>1717</v>
      </c>
      <c r="B512" s="99">
        <v>19920</v>
      </c>
      <c r="C512" s="99">
        <v>89265</v>
      </c>
      <c r="D512" s="165">
        <v>45647</v>
      </c>
      <c r="E512" s="165">
        <v>45995</v>
      </c>
      <c r="F512" s="166">
        <v>4</v>
      </c>
      <c r="G512" s="178">
        <v>0.83</v>
      </c>
      <c r="H512" s="181">
        <v>0.25</v>
      </c>
      <c r="I512" s="180">
        <v>2.5700000000000001E-2</v>
      </c>
      <c r="J512" s="21">
        <f t="shared" si="245"/>
        <v>3.17</v>
      </c>
      <c r="K512" s="21" t="str">
        <f t="shared" si="246"/>
        <v>Y</v>
      </c>
      <c r="L512" s="37" t="str">
        <f t="shared" si="247"/>
        <v>NA</v>
      </c>
      <c r="M512" s="8" t="str">
        <f t="shared" si="248"/>
        <v>Y</v>
      </c>
      <c r="N512" s="42">
        <f t="shared" si="249"/>
        <v>13</v>
      </c>
      <c r="O512" s="43">
        <f t="shared" si="250"/>
        <v>200000</v>
      </c>
      <c r="P512" s="43" t="str">
        <f t="shared" si="251"/>
        <v>NA</v>
      </c>
      <c r="Q512" s="24">
        <f t="shared" si="252"/>
        <v>20431.944</v>
      </c>
      <c r="R512" s="43">
        <f t="shared" si="253"/>
        <v>0</v>
      </c>
      <c r="S512" s="24">
        <f t="shared" si="254"/>
        <v>1000000</v>
      </c>
      <c r="T512" s="25" t="str">
        <f t="shared" si="255"/>
        <v>Y</v>
      </c>
      <c r="U512" s="44">
        <f t="shared" si="256"/>
        <v>12</v>
      </c>
      <c r="V512" s="45">
        <f t="shared" si="257"/>
        <v>200000</v>
      </c>
      <c r="W512" s="45">
        <f t="shared" si="258"/>
        <v>1000000</v>
      </c>
      <c r="X512" s="28">
        <f t="shared" si="259"/>
        <v>20957.044960800002</v>
      </c>
      <c r="Y512" s="28">
        <f t="shared" si="260"/>
        <v>0</v>
      </c>
      <c r="Z512" s="45" t="str">
        <f t="shared" si="261"/>
        <v>NA</v>
      </c>
      <c r="AA512" s="29" t="str">
        <f t="shared" si="262"/>
        <v>Y</v>
      </c>
      <c r="AB512" s="46">
        <f t="shared" si="263"/>
        <v>11</v>
      </c>
      <c r="AC512" s="31">
        <f t="shared" si="264"/>
        <v>200000</v>
      </c>
      <c r="AD512" s="31">
        <f t="shared" si="265"/>
        <v>1000000</v>
      </c>
      <c r="AE512" s="31">
        <f t="shared" si="266"/>
        <v>21495.641016292564</v>
      </c>
      <c r="AF512" s="47">
        <f t="shared" si="267"/>
        <v>0</v>
      </c>
      <c r="AG512" s="31" t="str">
        <f t="shared" si="268"/>
        <v>NA</v>
      </c>
      <c r="AH512" s="48">
        <f t="shared" si="239"/>
        <v>10</v>
      </c>
      <c r="AI512" s="33">
        <f t="shared" si="240"/>
        <v>20000</v>
      </c>
      <c r="AJ512" s="33">
        <f t="shared" si="241"/>
        <v>65000</v>
      </c>
      <c r="AK512" s="33">
        <f t="shared" si="242"/>
        <v>20000</v>
      </c>
      <c r="AL512" s="33">
        <f t="shared" si="243"/>
        <v>2048.0789904112826</v>
      </c>
      <c r="AM512" s="34">
        <f t="shared" si="244"/>
        <v>2048.0789904112826</v>
      </c>
    </row>
    <row r="513" spans="1:39" ht="15.75" customHeight="1" x14ac:dyDescent="0.3">
      <c r="A513" s="166" t="s">
        <v>1718</v>
      </c>
      <c r="B513" s="99">
        <v>11092</v>
      </c>
      <c r="C513" s="99">
        <v>34497</v>
      </c>
      <c r="D513" s="165">
        <v>45627</v>
      </c>
      <c r="E513" s="165">
        <v>45794</v>
      </c>
      <c r="F513" s="166">
        <v>2</v>
      </c>
      <c r="G513" s="178">
        <v>1.46</v>
      </c>
      <c r="H513" s="181">
        <v>0.25</v>
      </c>
      <c r="I513" s="180">
        <v>3.1300000000000001E-2</v>
      </c>
      <c r="J513" s="21">
        <f t="shared" si="245"/>
        <v>0.54</v>
      </c>
      <c r="K513" s="21" t="str">
        <f t="shared" si="246"/>
        <v>Y</v>
      </c>
      <c r="L513" s="37" t="str">
        <f t="shared" si="247"/>
        <v>NA</v>
      </c>
      <c r="M513" s="8" t="str">
        <f t="shared" si="248"/>
        <v>Y</v>
      </c>
      <c r="N513" s="42">
        <f t="shared" si="249"/>
        <v>3</v>
      </c>
      <c r="O513" s="43">
        <f t="shared" si="250"/>
        <v>200000</v>
      </c>
      <c r="P513" s="43" t="str">
        <f t="shared" si="251"/>
        <v>NA</v>
      </c>
      <c r="Q513" s="24">
        <f t="shared" si="252"/>
        <v>11439.179600000001</v>
      </c>
      <c r="R513" s="43">
        <f t="shared" si="253"/>
        <v>0</v>
      </c>
      <c r="S513" s="24">
        <f t="shared" si="254"/>
        <v>1000000</v>
      </c>
      <c r="T513" s="25" t="str">
        <f t="shared" si="255"/>
        <v>N</v>
      </c>
      <c r="U513" s="44">
        <f t="shared" si="256"/>
        <v>2</v>
      </c>
      <c r="V513" s="45">
        <f t="shared" si="257"/>
        <v>20000</v>
      </c>
      <c r="W513" s="45">
        <f t="shared" si="258"/>
        <v>65000</v>
      </c>
      <c r="X513" s="28">
        <f t="shared" si="259"/>
        <v>11797.225921480003</v>
      </c>
      <c r="Y513" s="28">
        <f t="shared" si="260"/>
        <v>0</v>
      </c>
      <c r="Z513" s="45">
        <f t="shared" si="261"/>
        <v>7266.5944785199936</v>
      </c>
      <c r="AA513" s="29" t="str">
        <f t="shared" si="262"/>
        <v>N</v>
      </c>
      <c r="AB513" s="46">
        <f t="shared" si="263"/>
        <v>1</v>
      </c>
      <c r="AC513" s="31">
        <f t="shared" si="264"/>
        <v>20000</v>
      </c>
      <c r="AD513" s="31">
        <f t="shared" si="265"/>
        <v>65000</v>
      </c>
      <c r="AE513" s="31">
        <f t="shared" si="266"/>
        <v>7266.5944785199936</v>
      </c>
      <c r="AF513" s="47">
        <f t="shared" si="267"/>
        <v>4899.8846143023347</v>
      </c>
      <c r="AG513" s="31">
        <f t="shared" si="268"/>
        <v>0</v>
      </c>
      <c r="AH513" s="48">
        <f t="shared" ref="AH513:AH576" si="269">MAX(0,(AB513-1))</f>
        <v>0</v>
      </c>
      <c r="AI513" s="33">
        <f t="shared" ref="AI513:AI576" si="270">IF(
  AH513=0,
  0,
     20000
  )</f>
        <v>0</v>
      </c>
      <c r="AJ513" s="33">
        <f t="shared" ref="AJ513:AJ576" si="271">IF(
  AH513=0,
  0,
    MAX(0, 65000)
  )</f>
        <v>0</v>
      </c>
      <c r="AK513" s="33">
        <f t="shared" ref="AK513:AK576" si="272">IF(
  AH513=0,
  0,
  MAX(0, MIN(B513*(1+I513)*(1+I513)*(1+I513)*(1+I513), AI513, AG513))
)</f>
        <v>0</v>
      </c>
      <c r="AL513" s="33">
        <f t="shared" ref="AL513:AL576" si="273">IF(
  AH513=0,
  0,
  MAX(0, (B513*(1+I513)*(1+I513)*(1+I513)*(1+I513)-AK513)
)
)</f>
        <v>0</v>
      </c>
      <c r="AM513" s="34">
        <f t="shared" si="244"/>
        <v>4899.8846143023347</v>
      </c>
    </row>
    <row r="514" spans="1:39" ht="15.75" customHeight="1" x14ac:dyDescent="0.3">
      <c r="A514" s="166" t="s">
        <v>1719</v>
      </c>
      <c r="B514" s="99">
        <v>21173</v>
      </c>
      <c r="C514" s="99">
        <v>59640</v>
      </c>
      <c r="D514" s="165">
        <v>45504</v>
      </c>
      <c r="E514" s="165">
        <v>45749</v>
      </c>
      <c r="F514" s="166">
        <v>4</v>
      </c>
      <c r="G514" s="178">
        <v>3.16</v>
      </c>
      <c r="H514" s="181">
        <v>1</v>
      </c>
      <c r="I514" s="180">
        <v>8.4900000000000003E-2</v>
      </c>
      <c r="J514" s="21">
        <f t="shared" si="245"/>
        <v>0.83999999999999986</v>
      </c>
      <c r="K514" s="21" t="str">
        <f t="shared" si="246"/>
        <v>Y</v>
      </c>
      <c r="L514" s="37" t="str">
        <f t="shared" si="247"/>
        <v>NA</v>
      </c>
      <c r="M514" s="8" t="str">
        <f t="shared" si="248"/>
        <v>Y</v>
      </c>
      <c r="N514" s="42">
        <f t="shared" si="249"/>
        <v>1</v>
      </c>
      <c r="O514" s="43">
        <f t="shared" si="250"/>
        <v>200000</v>
      </c>
      <c r="P514" s="43" t="str">
        <f t="shared" si="251"/>
        <v>NA</v>
      </c>
      <c r="Q514" s="24">
        <f t="shared" si="252"/>
        <v>22970.5877</v>
      </c>
      <c r="R514" s="43">
        <f t="shared" si="253"/>
        <v>0</v>
      </c>
      <c r="S514" s="24">
        <f t="shared" si="254"/>
        <v>1000000</v>
      </c>
      <c r="T514" s="25" t="str">
        <f t="shared" si="255"/>
        <v>N</v>
      </c>
      <c r="U514" s="44">
        <f t="shared" si="256"/>
        <v>0</v>
      </c>
      <c r="V514" s="45">
        <f t="shared" si="257"/>
        <v>0</v>
      </c>
      <c r="W514" s="45">
        <f t="shared" si="258"/>
        <v>0</v>
      </c>
      <c r="X514" s="28">
        <f t="shared" si="259"/>
        <v>0</v>
      </c>
      <c r="Y514" s="28">
        <f t="shared" si="260"/>
        <v>0</v>
      </c>
      <c r="Z514" s="45">
        <f t="shared" si="261"/>
        <v>0</v>
      </c>
      <c r="AA514" s="29" t="str">
        <f t="shared" si="262"/>
        <v>N</v>
      </c>
      <c r="AB514" s="46">
        <f t="shared" si="263"/>
        <v>0</v>
      </c>
      <c r="AC514" s="31">
        <f t="shared" si="264"/>
        <v>0</v>
      </c>
      <c r="AD514" s="31">
        <f t="shared" si="265"/>
        <v>0</v>
      </c>
      <c r="AE514" s="31">
        <f t="shared" si="266"/>
        <v>0</v>
      </c>
      <c r="AF514" s="47">
        <f t="shared" si="267"/>
        <v>0</v>
      </c>
      <c r="AG514" s="31">
        <f t="shared" si="268"/>
        <v>0</v>
      </c>
      <c r="AH514" s="48">
        <f t="shared" si="269"/>
        <v>0</v>
      </c>
      <c r="AI514" s="33">
        <f t="shared" si="270"/>
        <v>0</v>
      </c>
      <c r="AJ514" s="33">
        <f t="shared" si="271"/>
        <v>0</v>
      </c>
      <c r="AK514" s="33">
        <f t="shared" si="272"/>
        <v>0</v>
      </c>
      <c r="AL514" s="33">
        <f t="shared" si="273"/>
        <v>0</v>
      </c>
      <c r="AM514" s="34">
        <f t="shared" si="244"/>
        <v>0</v>
      </c>
    </row>
    <row r="515" spans="1:39" ht="15.75" customHeight="1" x14ac:dyDescent="0.3">
      <c r="A515" s="166" t="s">
        <v>1720</v>
      </c>
      <c r="B515" s="99">
        <v>15821</v>
      </c>
      <c r="C515" s="99">
        <v>36336</v>
      </c>
      <c r="D515" s="165">
        <v>44477</v>
      </c>
      <c r="E515" s="165">
        <v>44581</v>
      </c>
      <c r="F515" s="166">
        <v>2</v>
      </c>
      <c r="G515" s="178">
        <v>0.61</v>
      </c>
      <c r="H515" s="181">
        <v>1</v>
      </c>
      <c r="I515" s="180">
        <v>0.02</v>
      </c>
      <c r="J515" s="21">
        <f t="shared" si="245"/>
        <v>1.3900000000000001</v>
      </c>
      <c r="K515" s="21" t="str">
        <f t="shared" si="246"/>
        <v>Y</v>
      </c>
      <c r="L515" s="37" t="str">
        <f t="shared" si="247"/>
        <v>NA</v>
      </c>
      <c r="M515" s="8" t="str">
        <f t="shared" si="248"/>
        <v>Y</v>
      </c>
      <c r="N515" s="42">
        <f t="shared" si="249"/>
        <v>2</v>
      </c>
      <c r="O515" s="43">
        <f t="shared" si="250"/>
        <v>200000</v>
      </c>
      <c r="P515" s="43" t="str">
        <f t="shared" si="251"/>
        <v>NA</v>
      </c>
      <c r="Q515" s="24">
        <f t="shared" si="252"/>
        <v>16137.42</v>
      </c>
      <c r="R515" s="43">
        <f t="shared" si="253"/>
        <v>0</v>
      </c>
      <c r="S515" s="24">
        <f t="shared" si="254"/>
        <v>1000000</v>
      </c>
      <c r="T515" s="25" t="str">
        <f t="shared" si="255"/>
        <v>Y</v>
      </c>
      <c r="U515" s="44">
        <f t="shared" si="256"/>
        <v>1</v>
      </c>
      <c r="V515" s="45">
        <f t="shared" si="257"/>
        <v>200000</v>
      </c>
      <c r="W515" s="45">
        <f t="shared" si="258"/>
        <v>1000000</v>
      </c>
      <c r="X515" s="28">
        <f t="shared" si="259"/>
        <v>16460.168399999999</v>
      </c>
      <c r="Y515" s="28">
        <f t="shared" si="260"/>
        <v>0</v>
      </c>
      <c r="Z515" s="45" t="str">
        <f t="shared" si="261"/>
        <v>NA</v>
      </c>
      <c r="AA515" s="29" t="str">
        <f t="shared" si="262"/>
        <v>N</v>
      </c>
      <c r="AB515" s="46">
        <f t="shared" si="263"/>
        <v>0</v>
      </c>
      <c r="AC515" s="31">
        <f t="shared" si="264"/>
        <v>0</v>
      </c>
      <c r="AD515" s="31">
        <f t="shared" si="265"/>
        <v>0</v>
      </c>
      <c r="AE515" s="31">
        <f t="shared" si="266"/>
        <v>0</v>
      </c>
      <c r="AF515" s="47">
        <f t="shared" si="267"/>
        <v>0</v>
      </c>
      <c r="AG515" s="31">
        <f t="shared" si="268"/>
        <v>0</v>
      </c>
      <c r="AH515" s="48">
        <f t="shared" si="269"/>
        <v>0</v>
      </c>
      <c r="AI515" s="33">
        <f t="shared" si="270"/>
        <v>0</v>
      </c>
      <c r="AJ515" s="33">
        <f t="shared" si="271"/>
        <v>0</v>
      </c>
      <c r="AK515" s="33">
        <f t="shared" si="272"/>
        <v>0</v>
      </c>
      <c r="AL515" s="33">
        <f t="shared" si="273"/>
        <v>0</v>
      </c>
      <c r="AM515" s="34">
        <f t="shared" ref="AM515:AM578" si="274">R515+Y515+AF515+AL515</f>
        <v>0</v>
      </c>
    </row>
    <row r="516" spans="1:39" ht="15.75" customHeight="1" x14ac:dyDescent="0.3">
      <c r="A516" s="166" t="s">
        <v>1721</v>
      </c>
      <c r="B516" s="99">
        <v>11297</v>
      </c>
      <c r="C516" s="99">
        <v>54075</v>
      </c>
      <c r="D516" s="165">
        <v>44531</v>
      </c>
      <c r="E516" s="165">
        <v>44756</v>
      </c>
      <c r="F516" s="166">
        <v>2</v>
      </c>
      <c r="G516" s="178">
        <v>0.33</v>
      </c>
      <c r="H516" s="181">
        <v>0.5</v>
      </c>
      <c r="I516" s="180">
        <v>4.19E-2</v>
      </c>
      <c r="J516" s="21">
        <f t="shared" si="245"/>
        <v>1.67</v>
      </c>
      <c r="K516" s="21" t="str">
        <f t="shared" si="246"/>
        <v>Y</v>
      </c>
      <c r="L516" s="37" t="str">
        <f t="shared" si="247"/>
        <v>NA</v>
      </c>
      <c r="M516" s="8" t="str">
        <f t="shared" si="248"/>
        <v>Y</v>
      </c>
      <c r="N516" s="42">
        <f t="shared" si="249"/>
        <v>4</v>
      </c>
      <c r="O516" s="43">
        <f t="shared" si="250"/>
        <v>200000</v>
      </c>
      <c r="P516" s="43" t="str">
        <f t="shared" si="251"/>
        <v>NA</v>
      </c>
      <c r="Q516" s="24">
        <f t="shared" si="252"/>
        <v>11770.344300000001</v>
      </c>
      <c r="R516" s="43">
        <f t="shared" si="253"/>
        <v>0</v>
      </c>
      <c r="S516" s="24">
        <f t="shared" si="254"/>
        <v>1000000</v>
      </c>
      <c r="T516" s="25" t="str">
        <f t="shared" si="255"/>
        <v>Y</v>
      </c>
      <c r="U516" s="44">
        <f t="shared" si="256"/>
        <v>3</v>
      </c>
      <c r="V516" s="45">
        <f t="shared" si="257"/>
        <v>200000</v>
      </c>
      <c r="W516" s="45">
        <f t="shared" si="258"/>
        <v>1000000</v>
      </c>
      <c r="X516" s="28">
        <f t="shared" si="259"/>
        <v>12263.521726170002</v>
      </c>
      <c r="Y516" s="28">
        <f t="shared" si="260"/>
        <v>0</v>
      </c>
      <c r="Z516" s="45" t="str">
        <f t="shared" si="261"/>
        <v>NA</v>
      </c>
      <c r="AA516" s="29" t="str">
        <f t="shared" si="262"/>
        <v>N</v>
      </c>
      <c r="AB516" s="46">
        <f t="shared" si="263"/>
        <v>2</v>
      </c>
      <c r="AC516" s="31">
        <f t="shared" si="264"/>
        <v>20000</v>
      </c>
      <c r="AD516" s="31">
        <f t="shared" si="265"/>
        <v>65000</v>
      </c>
      <c r="AE516" s="31">
        <f t="shared" si="266"/>
        <v>12777.363286496526</v>
      </c>
      <c r="AF516" s="47">
        <f t="shared" si="267"/>
        <v>0</v>
      </c>
      <c r="AG516" s="31">
        <f t="shared" si="268"/>
        <v>0</v>
      </c>
      <c r="AH516" s="48">
        <f t="shared" si="269"/>
        <v>1</v>
      </c>
      <c r="AI516" s="33">
        <f t="shared" si="270"/>
        <v>20000</v>
      </c>
      <c r="AJ516" s="33">
        <f t="shared" si="271"/>
        <v>65000</v>
      </c>
      <c r="AK516" s="33">
        <f t="shared" si="272"/>
        <v>0</v>
      </c>
      <c r="AL516" s="33">
        <f t="shared" si="273"/>
        <v>13312.73480820073</v>
      </c>
      <c r="AM516" s="34">
        <f t="shared" si="274"/>
        <v>13312.73480820073</v>
      </c>
    </row>
    <row r="517" spans="1:39" ht="15.75" customHeight="1" x14ac:dyDescent="0.3">
      <c r="A517" s="166" t="s">
        <v>1722</v>
      </c>
      <c r="B517" s="99">
        <v>6098</v>
      </c>
      <c r="C517" s="99">
        <v>42204</v>
      </c>
      <c r="D517" s="165">
        <v>45261</v>
      </c>
      <c r="E517" s="165">
        <v>45339</v>
      </c>
      <c r="F517" s="166">
        <v>2</v>
      </c>
      <c r="G517" s="178">
        <v>1</v>
      </c>
      <c r="H517" s="181">
        <v>0.75</v>
      </c>
      <c r="I517" s="180">
        <v>8.0500000000000002E-2</v>
      </c>
      <c r="J517" s="21">
        <f t="shared" si="245"/>
        <v>1</v>
      </c>
      <c r="K517" s="21" t="str">
        <f t="shared" si="246"/>
        <v>Y</v>
      </c>
      <c r="L517" s="37" t="str">
        <f t="shared" si="247"/>
        <v>NA</v>
      </c>
      <c r="M517" s="8" t="str">
        <f t="shared" si="248"/>
        <v>Y</v>
      </c>
      <c r="N517" s="42">
        <f t="shared" si="249"/>
        <v>2</v>
      </c>
      <c r="O517" s="43">
        <f t="shared" si="250"/>
        <v>200000</v>
      </c>
      <c r="P517" s="43" t="str">
        <f t="shared" si="251"/>
        <v>NA</v>
      </c>
      <c r="Q517" s="24">
        <f t="shared" si="252"/>
        <v>6588.8890000000001</v>
      </c>
      <c r="R517" s="43">
        <f t="shared" si="253"/>
        <v>0</v>
      </c>
      <c r="S517" s="24">
        <f t="shared" si="254"/>
        <v>1000000</v>
      </c>
      <c r="T517" s="25" t="str">
        <f t="shared" si="255"/>
        <v>N</v>
      </c>
      <c r="U517" s="44">
        <f t="shared" si="256"/>
        <v>1</v>
      </c>
      <c r="V517" s="45">
        <f t="shared" si="257"/>
        <v>20000</v>
      </c>
      <c r="W517" s="45">
        <f t="shared" si="258"/>
        <v>65000</v>
      </c>
      <c r="X517" s="28">
        <f t="shared" si="259"/>
        <v>7119.2945645</v>
      </c>
      <c r="Y517" s="28">
        <f t="shared" si="260"/>
        <v>0</v>
      </c>
      <c r="Z517" s="45">
        <f t="shared" si="261"/>
        <v>9087.8164355000008</v>
      </c>
      <c r="AA517" s="29" t="str">
        <f t="shared" si="262"/>
        <v>N</v>
      </c>
      <c r="AB517" s="46">
        <f t="shared" si="263"/>
        <v>0</v>
      </c>
      <c r="AC517" s="31">
        <f t="shared" si="264"/>
        <v>0</v>
      </c>
      <c r="AD517" s="31">
        <f t="shared" si="265"/>
        <v>0</v>
      </c>
      <c r="AE517" s="31">
        <f t="shared" si="266"/>
        <v>0</v>
      </c>
      <c r="AF517" s="47">
        <f t="shared" si="267"/>
        <v>0</v>
      </c>
      <c r="AG517" s="31">
        <f t="shared" si="268"/>
        <v>0</v>
      </c>
      <c r="AH517" s="48">
        <f t="shared" si="269"/>
        <v>0</v>
      </c>
      <c r="AI517" s="33">
        <f t="shared" si="270"/>
        <v>0</v>
      </c>
      <c r="AJ517" s="33">
        <f t="shared" si="271"/>
        <v>0</v>
      </c>
      <c r="AK517" s="33">
        <f t="shared" si="272"/>
        <v>0</v>
      </c>
      <c r="AL517" s="33">
        <f t="shared" si="273"/>
        <v>0</v>
      </c>
      <c r="AM517" s="34">
        <f t="shared" si="274"/>
        <v>0</v>
      </c>
    </row>
    <row r="518" spans="1:39" ht="15.75" customHeight="1" x14ac:dyDescent="0.3">
      <c r="A518" s="166" t="s">
        <v>1723</v>
      </c>
      <c r="B518" s="99">
        <v>23008</v>
      </c>
      <c r="C518" s="99">
        <v>101286</v>
      </c>
      <c r="D518" s="165">
        <v>45954</v>
      </c>
      <c r="E518" s="165">
        <v>46113</v>
      </c>
      <c r="F518" s="166">
        <v>4</v>
      </c>
      <c r="G518" s="178">
        <v>2.59</v>
      </c>
      <c r="H518" s="181">
        <v>0.5</v>
      </c>
      <c r="I518" s="180">
        <v>4.02E-2</v>
      </c>
      <c r="J518" s="21">
        <f t="shared" si="245"/>
        <v>1.4100000000000001</v>
      </c>
      <c r="K518" s="21" t="str">
        <f t="shared" si="246"/>
        <v>Y</v>
      </c>
      <c r="L518" s="37" t="str">
        <f t="shared" si="247"/>
        <v>NA</v>
      </c>
      <c r="M518" s="8" t="str">
        <f t="shared" si="248"/>
        <v>Y</v>
      </c>
      <c r="N518" s="42">
        <f t="shared" si="249"/>
        <v>3</v>
      </c>
      <c r="O518" s="43">
        <f t="shared" si="250"/>
        <v>200000</v>
      </c>
      <c r="P518" s="43" t="str">
        <f t="shared" si="251"/>
        <v>NA</v>
      </c>
      <c r="Q518" s="24">
        <f t="shared" si="252"/>
        <v>23932.921600000001</v>
      </c>
      <c r="R518" s="43">
        <f t="shared" si="253"/>
        <v>0</v>
      </c>
      <c r="S518" s="24">
        <f t="shared" si="254"/>
        <v>1000000</v>
      </c>
      <c r="T518" s="25" t="str">
        <f t="shared" si="255"/>
        <v>Y</v>
      </c>
      <c r="U518" s="44">
        <f t="shared" si="256"/>
        <v>2</v>
      </c>
      <c r="V518" s="45">
        <f t="shared" si="257"/>
        <v>200000</v>
      </c>
      <c r="W518" s="45">
        <f t="shared" si="258"/>
        <v>1000000</v>
      </c>
      <c r="X518" s="28">
        <f t="shared" si="259"/>
        <v>24895.025048320003</v>
      </c>
      <c r="Y518" s="28">
        <f t="shared" si="260"/>
        <v>0</v>
      </c>
      <c r="Z518" s="45" t="str">
        <f t="shared" si="261"/>
        <v>NA</v>
      </c>
      <c r="AA518" s="29" t="str">
        <f t="shared" si="262"/>
        <v>N</v>
      </c>
      <c r="AB518" s="46">
        <f t="shared" si="263"/>
        <v>1</v>
      </c>
      <c r="AC518" s="31">
        <f t="shared" si="264"/>
        <v>20000</v>
      </c>
      <c r="AD518" s="31">
        <f t="shared" si="265"/>
        <v>65000</v>
      </c>
      <c r="AE518" s="31">
        <f t="shared" si="266"/>
        <v>20000</v>
      </c>
      <c r="AF518" s="47">
        <f t="shared" si="267"/>
        <v>5895.8050552624663</v>
      </c>
      <c r="AG518" s="31">
        <f t="shared" si="268"/>
        <v>0</v>
      </c>
      <c r="AH518" s="48">
        <f t="shared" si="269"/>
        <v>0</v>
      </c>
      <c r="AI518" s="33">
        <f t="shared" si="270"/>
        <v>0</v>
      </c>
      <c r="AJ518" s="33">
        <f t="shared" si="271"/>
        <v>0</v>
      </c>
      <c r="AK518" s="33">
        <f t="shared" si="272"/>
        <v>0</v>
      </c>
      <c r="AL518" s="33">
        <f t="shared" si="273"/>
        <v>0</v>
      </c>
      <c r="AM518" s="34">
        <f t="shared" si="274"/>
        <v>5895.8050552624663</v>
      </c>
    </row>
    <row r="519" spans="1:39" ht="15.75" customHeight="1" x14ac:dyDescent="0.3">
      <c r="A519" s="166" t="s">
        <v>1724</v>
      </c>
      <c r="B519" s="99">
        <v>8700</v>
      </c>
      <c r="C519" s="99">
        <v>49628</v>
      </c>
      <c r="D519" s="165">
        <v>44908</v>
      </c>
      <c r="E519" s="165">
        <v>45160</v>
      </c>
      <c r="F519" s="166">
        <v>4</v>
      </c>
      <c r="G519" s="178">
        <v>0.16</v>
      </c>
      <c r="H519" s="181">
        <v>0.75</v>
      </c>
      <c r="I519" s="180">
        <v>5.5899999999999998E-2</v>
      </c>
      <c r="J519" s="21">
        <f t="shared" si="245"/>
        <v>3.84</v>
      </c>
      <c r="K519" s="21" t="str">
        <f t="shared" si="246"/>
        <v>Y</v>
      </c>
      <c r="L519" s="37" t="str">
        <f t="shared" si="247"/>
        <v>NA</v>
      </c>
      <c r="M519" s="8" t="str">
        <f t="shared" si="248"/>
        <v>Y</v>
      </c>
      <c r="N519" s="42">
        <f t="shared" si="249"/>
        <v>6</v>
      </c>
      <c r="O519" s="43">
        <f t="shared" si="250"/>
        <v>200000</v>
      </c>
      <c r="P519" s="43" t="str">
        <f t="shared" si="251"/>
        <v>NA</v>
      </c>
      <c r="Q519" s="24">
        <f t="shared" si="252"/>
        <v>9186.33</v>
      </c>
      <c r="R519" s="43">
        <f t="shared" si="253"/>
        <v>0</v>
      </c>
      <c r="S519" s="24">
        <f t="shared" si="254"/>
        <v>1000000</v>
      </c>
      <c r="T519" s="25" t="str">
        <f t="shared" si="255"/>
        <v>Y</v>
      </c>
      <c r="U519" s="44">
        <f t="shared" si="256"/>
        <v>5</v>
      </c>
      <c r="V519" s="45">
        <f t="shared" si="257"/>
        <v>200000</v>
      </c>
      <c r="W519" s="45">
        <f t="shared" si="258"/>
        <v>1000000</v>
      </c>
      <c r="X519" s="28">
        <f t="shared" si="259"/>
        <v>9699.8458470000005</v>
      </c>
      <c r="Y519" s="28">
        <f t="shared" si="260"/>
        <v>0</v>
      </c>
      <c r="Z519" s="45" t="str">
        <f t="shared" si="261"/>
        <v>NA</v>
      </c>
      <c r="AA519" s="29" t="str">
        <f t="shared" si="262"/>
        <v>Y</v>
      </c>
      <c r="AB519" s="46">
        <f t="shared" si="263"/>
        <v>4</v>
      </c>
      <c r="AC519" s="31">
        <f t="shared" si="264"/>
        <v>200000</v>
      </c>
      <c r="AD519" s="31">
        <f t="shared" si="265"/>
        <v>1000000</v>
      </c>
      <c r="AE519" s="31">
        <f t="shared" si="266"/>
        <v>10242.067229847302</v>
      </c>
      <c r="AF519" s="47">
        <f t="shared" si="267"/>
        <v>0</v>
      </c>
      <c r="AG519" s="31" t="str">
        <f t="shared" si="268"/>
        <v>NA</v>
      </c>
      <c r="AH519" s="48">
        <f t="shared" si="269"/>
        <v>3</v>
      </c>
      <c r="AI519" s="33">
        <f t="shared" si="270"/>
        <v>20000</v>
      </c>
      <c r="AJ519" s="33">
        <f t="shared" si="271"/>
        <v>65000</v>
      </c>
      <c r="AK519" s="33">
        <f t="shared" si="272"/>
        <v>10814.598787995767</v>
      </c>
      <c r="AL519" s="33">
        <f t="shared" si="273"/>
        <v>0</v>
      </c>
      <c r="AM519" s="34">
        <f t="shared" si="274"/>
        <v>0</v>
      </c>
    </row>
    <row r="520" spans="1:39" ht="15.75" customHeight="1" x14ac:dyDescent="0.3">
      <c r="A520" s="166" t="s">
        <v>1725</v>
      </c>
      <c r="B520" s="99">
        <v>5292</v>
      </c>
      <c r="C520" s="99">
        <v>20796</v>
      </c>
      <c r="D520" s="165">
        <v>45014</v>
      </c>
      <c r="E520" s="165">
        <v>45287</v>
      </c>
      <c r="F520" s="166">
        <v>2</v>
      </c>
      <c r="G520" s="178">
        <v>0.81</v>
      </c>
      <c r="H520" s="181">
        <v>0.25</v>
      </c>
      <c r="I520" s="180">
        <v>3.2399999999999998E-2</v>
      </c>
      <c r="J520" s="21">
        <f t="shared" si="245"/>
        <v>1.19</v>
      </c>
      <c r="K520" s="21" t="str">
        <f t="shared" si="246"/>
        <v>Y</v>
      </c>
      <c r="L520" s="37" t="str">
        <f t="shared" si="247"/>
        <v>NA</v>
      </c>
      <c r="M520" s="8" t="str">
        <f t="shared" si="248"/>
        <v>Y</v>
      </c>
      <c r="N520" s="42">
        <f t="shared" si="249"/>
        <v>5</v>
      </c>
      <c r="O520" s="43">
        <f t="shared" si="250"/>
        <v>200000</v>
      </c>
      <c r="P520" s="43" t="str">
        <f t="shared" si="251"/>
        <v>NA</v>
      </c>
      <c r="Q520" s="24">
        <f t="shared" si="252"/>
        <v>5463.4607999999998</v>
      </c>
      <c r="R520" s="43">
        <f t="shared" si="253"/>
        <v>0</v>
      </c>
      <c r="S520" s="24">
        <f t="shared" si="254"/>
        <v>1000000</v>
      </c>
      <c r="T520" s="25" t="str">
        <f t="shared" si="255"/>
        <v>Y</v>
      </c>
      <c r="U520" s="44">
        <f t="shared" si="256"/>
        <v>4</v>
      </c>
      <c r="V520" s="45">
        <f t="shared" si="257"/>
        <v>200000</v>
      </c>
      <c r="W520" s="45">
        <f t="shared" si="258"/>
        <v>1000000</v>
      </c>
      <c r="X520" s="28">
        <f t="shared" si="259"/>
        <v>5640.4769299199997</v>
      </c>
      <c r="Y520" s="28">
        <f t="shared" si="260"/>
        <v>0</v>
      </c>
      <c r="Z520" s="45" t="str">
        <f t="shared" si="261"/>
        <v>NA</v>
      </c>
      <c r="AA520" s="29" t="str">
        <f t="shared" si="262"/>
        <v>N</v>
      </c>
      <c r="AB520" s="46">
        <f t="shared" si="263"/>
        <v>3</v>
      </c>
      <c r="AC520" s="31">
        <f t="shared" si="264"/>
        <v>20000</v>
      </c>
      <c r="AD520" s="31">
        <f t="shared" si="265"/>
        <v>65000</v>
      </c>
      <c r="AE520" s="31">
        <f t="shared" si="266"/>
        <v>5823.2283824494079</v>
      </c>
      <c r="AF520" s="47">
        <f t="shared" si="267"/>
        <v>0</v>
      </c>
      <c r="AG520" s="31">
        <f t="shared" si="268"/>
        <v>27276.833887630593</v>
      </c>
      <c r="AH520" s="48">
        <f t="shared" si="269"/>
        <v>2</v>
      </c>
      <c r="AI520" s="33">
        <f t="shared" si="270"/>
        <v>20000</v>
      </c>
      <c r="AJ520" s="33">
        <f t="shared" si="271"/>
        <v>65000</v>
      </c>
      <c r="AK520" s="33">
        <f t="shared" si="272"/>
        <v>6011.9009820407691</v>
      </c>
      <c r="AL520" s="33">
        <f t="shared" si="273"/>
        <v>0</v>
      </c>
      <c r="AM520" s="34">
        <f t="shared" si="274"/>
        <v>0</v>
      </c>
    </row>
    <row r="521" spans="1:39" ht="15.75" customHeight="1" x14ac:dyDescent="0.3">
      <c r="A521" s="166" t="s">
        <v>1726</v>
      </c>
      <c r="B521" s="99">
        <v>16089</v>
      </c>
      <c r="C521" s="99">
        <v>33960</v>
      </c>
      <c r="D521" s="165">
        <v>46082</v>
      </c>
      <c r="E521" s="165">
        <v>46294</v>
      </c>
      <c r="F521" s="166">
        <v>2</v>
      </c>
      <c r="G521" s="178">
        <v>1.43</v>
      </c>
      <c r="H521" s="181">
        <v>0.25</v>
      </c>
      <c r="I521" s="180">
        <v>2.3800000000000002E-2</v>
      </c>
      <c r="J521" s="21">
        <f t="shared" si="245"/>
        <v>0.57000000000000006</v>
      </c>
      <c r="K521" s="21" t="str">
        <f t="shared" si="246"/>
        <v>Y</v>
      </c>
      <c r="L521" s="37" t="str">
        <f t="shared" si="247"/>
        <v>NA</v>
      </c>
      <c r="M521" s="8" t="str">
        <f t="shared" si="248"/>
        <v>Y</v>
      </c>
      <c r="N521" s="42">
        <f t="shared" si="249"/>
        <v>3</v>
      </c>
      <c r="O521" s="43">
        <f t="shared" si="250"/>
        <v>200000</v>
      </c>
      <c r="P521" s="43" t="str">
        <f t="shared" si="251"/>
        <v>NA</v>
      </c>
      <c r="Q521" s="24">
        <f t="shared" si="252"/>
        <v>16471.9182</v>
      </c>
      <c r="R521" s="43">
        <f t="shared" si="253"/>
        <v>0</v>
      </c>
      <c r="S521" s="24">
        <f t="shared" si="254"/>
        <v>1000000</v>
      </c>
      <c r="T521" s="25" t="str">
        <f t="shared" si="255"/>
        <v>N</v>
      </c>
      <c r="U521" s="44">
        <f t="shared" si="256"/>
        <v>2</v>
      </c>
      <c r="V521" s="45">
        <f t="shared" si="257"/>
        <v>20000</v>
      </c>
      <c r="W521" s="45">
        <f t="shared" si="258"/>
        <v>65000</v>
      </c>
      <c r="X521" s="28">
        <f t="shared" si="259"/>
        <v>16863.94985316</v>
      </c>
      <c r="Y521" s="28">
        <f t="shared" si="260"/>
        <v>0</v>
      </c>
      <c r="Z521" s="45">
        <f t="shared" si="261"/>
        <v>0</v>
      </c>
      <c r="AA521" s="29" t="str">
        <f t="shared" si="262"/>
        <v>N</v>
      </c>
      <c r="AB521" s="46">
        <f t="shared" si="263"/>
        <v>1</v>
      </c>
      <c r="AC521" s="31">
        <f t="shared" si="264"/>
        <v>20000</v>
      </c>
      <c r="AD521" s="31">
        <f t="shared" si="265"/>
        <v>65000</v>
      </c>
      <c r="AE521" s="31">
        <f t="shared" si="266"/>
        <v>0</v>
      </c>
      <c r="AF521" s="47">
        <f t="shared" si="267"/>
        <v>17265.311859665209</v>
      </c>
      <c r="AG521" s="31">
        <f t="shared" si="268"/>
        <v>0</v>
      </c>
      <c r="AH521" s="48">
        <f t="shared" si="269"/>
        <v>0</v>
      </c>
      <c r="AI521" s="33">
        <f t="shared" si="270"/>
        <v>0</v>
      </c>
      <c r="AJ521" s="33">
        <f t="shared" si="271"/>
        <v>0</v>
      </c>
      <c r="AK521" s="33">
        <f t="shared" si="272"/>
        <v>0</v>
      </c>
      <c r="AL521" s="33">
        <f t="shared" si="273"/>
        <v>0</v>
      </c>
      <c r="AM521" s="34">
        <f t="shared" si="274"/>
        <v>17265.311859665209</v>
      </c>
    </row>
    <row r="522" spans="1:39" ht="15.75" customHeight="1" x14ac:dyDescent="0.3">
      <c r="A522" s="166" t="s">
        <v>1727</v>
      </c>
      <c r="B522" s="99">
        <v>23296</v>
      </c>
      <c r="C522" s="99">
        <v>78819</v>
      </c>
      <c r="D522" s="165">
        <v>44555</v>
      </c>
      <c r="E522" s="165">
        <v>44809</v>
      </c>
      <c r="F522" s="166">
        <v>2</v>
      </c>
      <c r="G522" s="178">
        <v>0.14000000000000001</v>
      </c>
      <c r="H522" s="181">
        <v>1</v>
      </c>
      <c r="I522" s="180">
        <v>4.0099999999999997E-2</v>
      </c>
      <c r="J522" s="21">
        <f t="shared" si="245"/>
        <v>1.8599999999999999</v>
      </c>
      <c r="K522" s="21" t="str">
        <f t="shared" si="246"/>
        <v>Y</v>
      </c>
      <c r="L522" s="37" t="str">
        <f t="shared" si="247"/>
        <v>NA</v>
      </c>
      <c r="M522" s="8" t="str">
        <f t="shared" si="248"/>
        <v>Y</v>
      </c>
      <c r="N522" s="42">
        <f t="shared" si="249"/>
        <v>2</v>
      </c>
      <c r="O522" s="43">
        <f t="shared" si="250"/>
        <v>200000</v>
      </c>
      <c r="P522" s="43" t="str">
        <f t="shared" si="251"/>
        <v>NA</v>
      </c>
      <c r="Q522" s="24">
        <f t="shared" si="252"/>
        <v>24230.169600000001</v>
      </c>
      <c r="R522" s="43">
        <f t="shared" si="253"/>
        <v>0</v>
      </c>
      <c r="S522" s="24">
        <f t="shared" si="254"/>
        <v>1000000</v>
      </c>
      <c r="T522" s="25" t="str">
        <f t="shared" si="255"/>
        <v>Y</v>
      </c>
      <c r="U522" s="44">
        <f t="shared" si="256"/>
        <v>1</v>
      </c>
      <c r="V522" s="45">
        <f t="shared" si="257"/>
        <v>200000</v>
      </c>
      <c r="W522" s="45">
        <f t="shared" si="258"/>
        <v>1000000</v>
      </c>
      <c r="X522" s="28">
        <f t="shared" si="259"/>
        <v>25201.799400960001</v>
      </c>
      <c r="Y522" s="28">
        <f t="shared" si="260"/>
        <v>0</v>
      </c>
      <c r="Z522" s="45" t="str">
        <f t="shared" si="261"/>
        <v>NA</v>
      </c>
      <c r="AA522" s="29" t="str">
        <f t="shared" si="262"/>
        <v>N</v>
      </c>
      <c r="AB522" s="46">
        <f t="shared" si="263"/>
        <v>0</v>
      </c>
      <c r="AC522" s="31">
        <f t="shared" si="264"/>
        <v>0</v>
      </c>
      <c r="AD522" s="31">
        <f t="shared" si="265"/>
        <v>0</v>
      </c>
      <c r="AE522" s="31">
        <f t="shared" si="266"/>
        <v>0</v>
      </c>
      <c r="AF522" s="47">
        <f t="shared" si="267"/>
        <v>0</v>
      </c>
      <c r="AG522" s="31">
        <f t="shared" si="268"/>
        <v>0</v>
      </c>
      <c r="AH522" s="48">
        <f t="shared" si="269"/>
        <v>0</v>
      </c>
      <c r="AI522" s="33">
        <f t="shared" si="270"/>
        <v>0</v>
      </c>
      <c r="AJ522" s="33">
        <f t="shared" si="271"/>
        <v>0</v>
      </c>
      <c r="AK522" s="33">
        <f t="shared" si="272"/>
        <v>0</v>
      </c>
      <c r="AL522" s="33">
        <f t="shared" si="273"/>
        <v>0</v>
      </c>
      <c r="AM522" s="34">
        <f t="shared" si="274"/>
        <v>0</v>
      </c>
    </row>
    <row r="523" spans="1:39" ht="15.75" customHeight="1" x14ac:dyDescent="0.3">
      <c r="A523" s="166" t="s">
        <v>1728</v>
      </c>
      <c r="B523" s="99">
        <v>6293</v>
      </c>
      <c r="C523" s="99">
        <v>79902</v>
      </c>
      <c r="D523" s="165">
        <v>44757</v>
      </c>
      <c r="E523" s="165">
        <v>45011</v>
      </c>
      <c r="F523" s="166">
        <v>4</v>
      </c>
      <c r="G523" s="178">
        <v>2.2200000000000002</v>
      </c>
      <c r="H523" s="181">
        <v>1</v>
      </c>
      <c r="I523" s="180">
        <v>2.8299999999999999E-2</v>
      </c>
      <c r="J523" s="21">
        <f t="shared" si="245"/>
        <v>1.7799999999999998</v>
      </c>
      <c r="K523" s="21" t="str">
        <f t="shared" si="246"/>
        <v>Y</v>
      </c>
      <c r="L523" s="37" t="str">
        <f t="shared" si="247"/>
        <v>NA</v>
      </c>
      <c r="M523" s="8" t="str">
        <f t="shared" si="248"/>
        <v>Y</v>
      </c>
      <c r="N523" s="42">
        <f t="shared" si="249"/>
        <v>2</v>
      </c>
      <c r="O523" s="43">
        <f t="shared" si="250"/>
        <v>200000</v>
      </c>
      <c r="P523" s="43" t="str">
        <f t="shared" si="251"/>
        <v>NA</v>
      </c>
      <c r="Q523" s="24">
        <f t="shared" si="252"/>
        <v>6471.0919000000004</v>
      </c>
      <c r="R523" s="43">
        <f t="shared" si="253"/>
        <v>0</v>
      </c>
      <c r="S523" s="24">
        <f t="shared" si="254"/>
        <v>1000000</v>
      </c>
      <c r="T523" s="25" t="str">
        <f t="shared" si="255"/>
        <v>Y</v>
      </c>
      <c r="U523" s="44">
        <f t="shared" si="256"/>
        <v>1</v>
      </c>
      <c r="V523" s="45">
        <f t="shared" si="257"/>
        <v>200000</v>
      </c>
      <c r="W523" s="45">
        <f t="shared" si="258"/>
        <v>1000000</v>
      </c>
      <c r="X523" s="28">
        <f t="shared" si="259"/>
        <v>6654.2238007700007</v>
      </c>
      <c r="Y523" s="28">
        <f t="shared" si="260"/>
        <v>0</v>
      </c>
      <c r="Z523" s="45" t="str">
        <f t="shared" si="261"/>
        <v>NA</v>
      </c>
      <c r="AA523" s="29" t="str">
        <f t="shared" si="262"/>
        <v>N</v>
      </c>
      <c r="AB523" s="46">
        <f t="shared" si="263"/>
        <v>0</v>
      </c>
      <c r="AC523" s="31">
        <f t="shared" si="264"/>
        <v>0</v>
      </c>
      <c r="AD523" s="31">
        <f t="shared" si="265"/>
        <v>0</v>
      </c>
      <c r="AE523" s="31">
        <f t="shared" si="266"/>
        <v>0</v>
      </c>
      <c r="AF523" s="47">
        <f t="shared" si="267"/>
        <v>0</v>
      </c>
      <c r="AG523" s="31">
        <f t="shared" si="268"/>
        <v>0</v>
      </c>
      <c r="AH523" s="48">
        <f t="shared" si="269"/>
        <v>0</v>
      </c>
      <c r="AI523" s="33">
        <f t="shared" si="270"/>
        <v>0</v>
      </c>
      <c r="AJ523" s="33">
        <f t="shared" si="271"/>
        <v>0</v>
      </c>
      <c r="AK523" s="33">
        <f t="shared" si="272"/>
        <v>0</v>
      </c>
      <c r="AL523" s="33">
        <f t="shared" si="273"/>
        <v>0</v>
      </c>
      <c r="AM523" s="34">
        <f t="shared" si="274"/>
        <v>0</v>
      </c>
    </row>
    <row r="524" spans="1:39" ht="15.75" customHeight="1" x14ac:dyDescent="0.3">
      <c r="A524" s="166" t="s">
        <v>1729</v>
      </c>
      <c r="B524" s="99">
        <v>16392</v>
      </c>
      <c r="C524" s="99">
        <v>68817</v>
      </c>
      <c r="D524" s="165">
        <v>44705</v>
      </c>
      <c r="E524" s="165">
        <v>44974</v>
      </c>
      <c r="F524" s="166">
        <v>4</v>
      </c>
      <c r="G524" s="178">
        <v>3.48</v>
      </c>
      <c r="H524" s="181">
        <v>0.5</v>
      </c>
      <c r="I524" s="180">
        <v>1.9800000000000002E-2</v>
      </c>
      <c r="J524" s="21">
        <f t="shared" si="245"/>
        <v>0.52</v>
      </c>
      <c r="K524" s="21" t="str">
        <f t="shared" si="246"/>
        <v>Y</v>
      </c>
      <c r="L524" s="37" t="str">
        <f t="shared" si="247"/>
        <v>NA</v>
      </c>
      <c r="M524" s="8" t="str">
        <f t="shared" si="248"/>
        <v>Y</v>
      </c>
      <c r="N524" s="42">
        <f t="shared" si="249"/>
        <v>2</v>
      </c>
      <c r="O524" s="43">
        <f t="shared" si="250"/>
        <v>200000</v>
      </c>
      <c r="P524" s="43" t="str">
        <f t="shared" si="251"/>
        <v>NA</v>
      </c>
      <c r="Q524" s="24">
        <f t="shared" si="252"/>
        <v>16716.561600000001</v>
      </c>
      <c r="R524" s="43">
        <f t="shared" si="253"/>
        <v>0</v>
      </c>
      <c r="S524" s="24">
        <f t="shared" si="254"/>
        <v>1000000</v>
      </c>
      <c r="T524" s="25" t="str">
        <f t="shared" si="255"/>
        <v>N</v>
      </c>
      <c r="U524" s="44">
        <f t="shared" si="256"/>
        <v>1</v>
      </c>
      <c r="V524" s="45">
        <f t="shared" si="257"/>
        <v>20000</v>
      </c>
      <c r="W524" s="45">
        <f t="shared" si="258"/>
        <v>65000</v>
      </c>
      <c r="X524" s="28">
        <f t="shared" si="259"/>
        <v>0</v>
      </c>
      <c r="Y524" s="28">
        <f t="shared" si="260"/>
        <v>17047.54951968</v>
      </c>
      <c r="Z524" s="45">
        <f t="shared" si="261"/>
        <v>0</v>
      </c>
      <c r="AA524" s="29" t="str">
        <f t="shared" si="262"/>
        <v>N</v>
      </c>
      <c r="AB524" s="46">
        <f t="shared" si="263"/>
        <v>0</v>
      </c>
      <c r="AC524" s="31">
        <f t="shared" si="264"/>
        <v>0</v>
      </c>
      <c r="AD524" s="31">
        <f t="shared" si="265"/>
        <v>0</v>
      </c>
      <c r="AE524" s="31">
        <f t="shared" si="266"/>
        <v>0</v>
      </c>
      <c r="AF524" s="47">
        <f t="shared" si="267"/>
        <v>0</v>
      </c>
      <c r="AG524" s="31">
        <f t="shared" si="268"/>
        <v>0</v>
      </c>
      <c r="AH524" s="48">
        <f t="shared" si="269"/>
        <v>0</v>
      </c>
      <c r="AI524" s="33">
        <f t="shared" si="270"/>
        <v>0</v>
      </c>
      <c r="AJ524" s="33">
        <f t="shared" si="271"/>
        <v>0</v>
      </c>
      <c r="AK524" s="33">
        <f t="shared" si="272"/>
        <v>0</v>
      </c>
      <c r="AL524" s="33">
        <f t="shared" si="273"/>
        <v>0</v>
      </c>
      <c r="AM524" s="34">
        <f t="shared" si="274"/>
        <v>17047.54951968</v>
      </c>
    </row>
    <row r="525" spans="1:39" ht="15.75" customHeight="1" x14ac:dyDescent="0.3">
      <c r="A525" s="166" t="s">
        <v>1730</v>
      </c>
      <c r="B525" s="99">
        <v>14688</v>
      </c>
      <c r="C525" s="99">
        <v>59205</v>
      </c>
      <c r="D525" s="165">
        <v>45095</v>
      </c>
      <c r="E525" s="165">
        <v>45312</v>
      </c>
      <c r="F525" s="166">
        <v>4</v>
      </c>
      <c r="G525" s="178">
        <v>0.1</v>
      </c>
      <c r="H525" s="181">
        <v>1</v>
      </c>
      <c r="I525" s="180">
        <v>6.6400000000000001E-2</v>
      </c>
      <c r="J525" s="21">
        <f t="shared" si="245"/>
        <v>3.9</v>
      </c>
      <c r="K525" s="21" t="str">
        <f t="shared" si="246"/>
        <v>Y</v>
      </c>
      <c r="L525" s="37" t="str">
        <f t="shared" si="247"/>
        <v>NA</v>
      </c>
      <c r="M525" s="8" t="str">
        <f t="shared" si="248"/>
        <v>Y</v>
      </c>
      <c r="N525" s="42">
        <f t="shared" si="249"/>
        <v>4</v>
      </c>
      <c r="O525" s="43">
        <f t="shared" si="250"/>
        <v>200000</v>
      </c>
      <c r="P525" s="43" t="str">
        <f t="shared" si="251"/>
        <v>NA</v>
      </c>
      <c r="Q525" s="24">
        <f t="shared" si="252"/>
        <v>15663.2832</v>
      </c>
      <c r="R525" s="43">
        <f t="shared" si="253"/>
        <v>0</v>
      </c>
      <c r="S525" s="24">
        <f t="shared" si="254"/>
        <v>1000000</v>
      </c>
      <c r="T525" s="25" t="str">
        <f t="shared" si="255"/>
        <v>Y</v>
      </c>
      <c r="U525" s="44">
        <f t="shared" si="256"/>
        <v>3</v>
      </c>
      <c r="V525" s="45">
        <f t="shared" si="257"/>
        <v>200000</v>
      </c>
      <c r="W525" s="45">
        <f t="shared" si="258"/>
        <v>1000000</v>
      </c>
      <c r="X525" s="28">
        <f t="shared" si="259"/>
        <v>16703.325204479999</v>
      </c>
      <c r="Y525" s="28">
        <f t="shared" si="260"/>
        <v>0</v>
      </c>
      <c r="Z525" s="45" t="str">
        <f t="shared" si="261"/>
        <v>NA</v>
      </c>
      <c r="AA525" s="29" t="str">
        <f t="shared" si="262"/>
        <v>Y</v>
      </c>
      <c r="AB525" s="46">
        <f t="shared" si="263"/>
        <v>2</v>
      </c>
      <c r="AC525" s="31">
        <f t="shared" si="264"/>
        <v>200000</v>
      </c>
      <c r="AD525" s="31">
        <f t="shared" si="265"/>
        <v>1000000</v>
      </c>
      <c r="AE525" s="31">
        <f t="shared" si="266"/>
        <v>17812.425998057472</v>
      </c>
      <c r="AF525" s="47">
        <f t="shared" si="267"/>
        <v>0</v>
      </c>
      <c r="AG525" s="31" t="str">
        <f t="shared" si="268"/>
        <v>NA</v>
      </c>
      <c r="AH525" s="48">
        <f t="shared" si="269"/>
        <v>1</v>
      </c>
      <c r="AI525" s="33">
        <f t="shared" si="270"/>
        <v>20000</v>
      </c>
      <c r="AJ525" s="33">
        <f t="shared" si="271"/>
        <v>65000</v>
      </c>
      <c r="AK525" s="33">
        <f t="shared" si="272"/>
        <v>18995.171084328489</v>
      </c>
      <c r="AL525" s="33">
        <f t="shared" si="273"/>
        <v>0</v>
      </c>
      <c r="AM525" s="34">
        <f t="shared" si="274"/>
        <v>0</v>
      </c>
    </row>
    <row r="526" spans="1:39" ht="15.75" customHeight="1" x14ac:dyDescent="0.3">
      <c r="A526" s="166" t="s">
        <v>1731</v>
      </c>
      <c r="B526" s="99">
        <v>16930</v>
      </c>
      <c r="C526" s="99">
        <v>58228</v>
      </c>
      <c r="D526" s="165">
        <v>45548</v>
      </c>
      <c r="E526" s="165">
        <v>45610</v>
      </c>
      <c r="F526" s="166">
        <v>4</v>
      </c>
      <c r="G526" s="178">
        <v>0.84</v>
      </c>
      <c r="H526" s="181">
        <v>1</v>
      </c>
      <c r="I526" s="180">
        <v>6.8599999999999994E-2</v>
      </c>
      <c r="J526" s="21">
        <f t="shared" si="245"/>
        <v>3.16</v>
      </c>
      <c r="K526" s="21" t="str">
        <f t="shared" si="246"/>
        <v>Y</v>
      </c>
      <c r="L526" s="37" t="str">
        <f t="shared" si="247"/>
        <v>NA</v>
      </c>
      <c r="M526" s="8" t="str">
        <f t="shared" si="248"/>
        <v>Y</v>
      </c>
      <c r="N526" s="42">
        <f t="shared" si="249"/>
        <v>4</v>
      </c>
      <c r="O526" s="43">
        <f t="shared" si="250"/>
        <v>200000</v>
      </c>
      <c r="P526" s="43" t="str">
        <f t="shared" si="251"/>
        <v>NA</v>
      </c>
      <c r="Q526" s="24">
        <f t="shared" si="252"/>
        <v>18091.398000000001</v>
      </c>
      <c r="R526" s="43">
        <f t="shared" si="253"/>
        <v>0</v>
      </c>
      <c r="S526" s="24">
        <f t="shared" si="254"/>
        <v>1000000</v>
      </c>
      <c r="T526" s="25" t="str">
        <f t="shared" si="255"/>
        <v>Y</v>
      </c>
      <c r="U526" s="44">
        <f t="shared" si="256"/>
        <v>3</v>
      </c>
      <c r="V526" s="45">
        <f t="shared" si="257"/>
        <v>200000</v>
      </c>
      <c r="W526" s="45">
        <f t="shared" si="258"/>
        <v>1000000</v>
      </c>
      <c r="X526" s="28">
        <f t="shared" si="259"/>
        <v>19332.467902800003</v>
      </c>
      <c r="Y526" s="28">
        <f t="shared" si="260"/>
        <v>0</v>
      </c>
      <c r="Z526" s="45" t="str">
        <f t="shared" si="261"/>
        <v>NA</v>
      </c>
      <c r="AA526" s="29" t="str">
        <f t="shared" si="262"/>
        <v>Y</v>
      </c>
      <c r="AB526" s="46">
        <f t="shared" si="263"/>
        <v>2</v>
      </c>
      <c r="AC526" s="31">
        <f t="shared" si="264"/>
        <v>200000</v>
      </c>
      <c r="AD526" s="31">
        <f t="shared" si="265"/>
        <v>1000000</v>
      </c>
      <c r="AE526" s="31">
        <f t="shared" si="266"/>
        <v>20658.675200932084</v>
      </c>
      <c r="AF526" s="47">
        <f t="shared" si="267"/>
        <v>0</v>
      </c>
      <c r="AG526" s="31" t="str">
        <f t="shared" si="268"/>
        <v>NA</v>
      </c>
      <c r="AH526" s="48">
        <f t="shared" si="269"/>
        <v>1</v>
      </c>
      <c r="AI526" s="33">
        <f t="shared" si="270"/>
        <v>20000</v>
      </c>
      <c r="AJ526" s="33">
        <f t="shared" si="271"/>
        <v>65000</v>
      </c>
      <c r="AK526" s="33">
        <f t="shared" si="272"/>
        <v>20000</v>
      </c>
      <c r="AL526" s="33">
        <f t="shared" si="273"/>
        <v>2075.8603197160264</v>
      </c>
      <c r="AM526" s="34">
        <f t="shared" si="274"/>
        <v>2075.8603197160264</v>
      </c>
    </row>
    <row r="527" spans="1:39" ht="15.75" customHeight="1" x14ac:dyDescent="0.3">
      <c r="A527" s="166" t="s">
        <v>1732</v>
      </c>
      <c r="B527" s="99">
        <v>14277</v>
      </c>
      <c r="C527" s="99">
        <v>66560</v>
      </c>
      <c r="D527" s="165">
        <v>45365</v>
      </c>
      <c r="E527" s="165">
        <v>45723</v>
      </c>
      <c r="F527" s="166">
        <v>4</v>
      </c>
      <c r="G527" s="178">
        <v>0.53</v>
      </c>
      <c r="H527" s="181">
        <v>0.25</v>
      </c>
      <c r="I527" s="180">
        <v>1.8100000000000002E-2</v>
      </c>
      <c r="J527" s="21">
        <f t="shared" si="245"/>
        <v>3.4699999999999998</v>
      </c>
      <c r="K527" s="21" t="str">
        <f t="shared" si="246"/>
        <v>Y</v>
      </c>
      <c r="L527" s="37" t="str">
        <f t="shared" si="247"/>
        <v>NA</v>
      </c>
      <c r="M527" s="8" t="str">
        <f t="shared" si="248"/>
        <v>Y</v>
      </c>
      <c r="N527" s="42">
        <f t="shared" si="249"/>
        <v>14</v>
      </c>
      <c r="O527" s="43">
        <f t="shared" si="250"/>
        <v>200000</v>
      </c>
      <c r="P527" s="43" t="str">
        <f t="shared" si="251"/>
        <v>NA</v>
      </c>
      <c r="Q527" s="24">
        <f t="shared" si="252"/>
        <v>14535.413700000001</v>
      </c>
      <c r="R527" s="43">
        <f t="shared" si="253"/>
        <v>0</v>
      </c>
      <c r="S527" s="24">
        <f t="shared" si="254"/>
        <v>1000000</v>
      </c>
      <c r="T527" s="25" t="str">
        <f t="shared" si="255"/>
        <v>Y</v>
      </c>
      <c r="U527" s="44">
        <f t="shared" si="256"/>
        <v>13</v>
      </c>
      <c r="V527" s="45">
        <f t="shared" si="257"/>
        <v>200000</v>
      </c>
      <c r="W527" s="45">
        <f t="shared" si="258"/>
        <v>1000000</v>
      </c>
      <c r="X527" s="28">
        <f t="shared" si="259"/>
        <v>14798.50468797</v>
      </c>
      <c r="Y527" s="28">
        <f t="shared" si="260"/>
        <v>0</v>
      </c>
      <c r="Z527" s="45" t="str">
        <f t="shared" si="261"/>
        <v>NA</v>
      </c>
      <c r="AA527" s="29" t="str">
        <f t="shared" si="262"/>
        <v>Y</v>
      </c>
      <c r="AB527" s="46">
        <f t="shared" si="263"/>
        <v>12</v>
      </c>
      <c r="AC527" s="31">
        <f t="shared" si="264"/>
        <v>200000</v>
      </c>
      <c r="AD527" s="31">
        <f t="shared" si="265"/>
        <v>1000000</v>
      </c>
      <c r="AE527" s="31">
        <f t="shared" si="266"/>
        <v>15066.357622822257</v>
      </c>
      <c r="AF527" s="47">
        <f t="shared" si="267"/>
        <v>0</v>
      </c>
      <c r="AG527" s="31" t="str">
        <f t="shared" si="268"/>
        <v>NA</v>
      </c>
      <c r="AH527" s="48">
        <f t="shared" si="269"/>
        <v>11</v>
      </c>
      <c r="AI527" s="33">
        <f t="shared" si="270"/>
        <v>20000</v>
      </c>
      <c r="AJ527" s="33">
        <f t="shared" si="271"/>
        <v>65000</v>
      </c>
      <c r="AK527" s="33">
        <f t="shared" si="272"/>
        <v>15339.05869579534</v>
      </c>
      <c r="AL527" s="33">
        <f t="shared" si="273"/>
        <v>0</v>
      </c>
      <c r="AM527" s="34">
        <f t="shared" si="274"/>
        <v>0</v>
      </c>
    </row>
    <row r="528" spans="1:39" ht="15.75" customHeight="1" x14ac:dyDescent="0.3">
      <c r="A528" s="166" t="s">
        <v>1733</v>
      </c>
      <c r="B528" s="99">
        <v>6024</v>
      </c>
      <c r="C528" s="99">
        <v>42510</v>
      </c>
      <c r="D528" s="165">
        <v>45985</v>
      </c>
      <c r="E528" s="165">
        <v>46263</v>
      </c>
      <c r="F528" s="166">
        <v>2</v>
      </c>
      <c r="G528" s="178">
        <v>0.28999999999999998</v>
      </c>
      <c r="H528" s="181">
        <v>1</v>
      </c>
      <c r="I528" s="180">
        <v>6.1100000000000002E-2</v>
      </c>
      <c r="J528" s="21">
        <f t="shared" si="245"/>
        <v>1.71</v>
      </c>
      <c r="K528" s="21" t="str">
        <f t="shared" si="246"/>
        <v>Y</v>
      </c>
      <c r="L528" s="37" t="str">
        <f t="shared" si="247"/>
        <v>NA</v>
      </c>
      <c r="M528" s="8" t="str">
        <f t="shared" si="248"/>
        <v>Y</v>
      </c>
      <c r="N528" s="42">
        <f t="shared" si="249"/>
        <v>2</v>
      </c>
      <c r="O528" s="43">
        <f t="shared" si="250"/>
        <v>200000</v>
      </c>
      <c r="P528" s="43" t="str">
        <f t="shared" si="251"/>
        <v>NA</v>
      </c>
      <c r="Q528" s="24">
        <f t="shared" si="252"/>
        <v>6392.0663999999997</v>
      </c>
      <c r="R528" s="43">
        <f t="shared" si="253"/>
        <v>0</v>
      </c>
      <c r="S528" s="24">
        <f t="shared" si="254"/>
        <v>1000000</v>
      </c>
      <c r="T528" s="25" t="str">
        <f t="shared" si="255"/>
        <v>Y</v>
      </c>
      <c r="U528" s="44">
        <f t="shared" si="256"/>
        <v>1</v>
      </c>
      <c r="V528" s="45">
        <f t="shared" si="257"/>
        <v>200000</v>
      </c>
      <c r="W528" s="45">
        <f t="shared" si="258"/>
        <v>1000000</v>
      </c>
      <c r="X528" s="28">
        <f t="shared" si="259"/>
        <v>6782.6216570399993</v>
      </c>
      <c r="Y528" s="28">
        <f t="shared" si="260"/>
        <v>0</v>
      </c>
      <c r="Z528" s="45" t="str">
        <f t="shared" si="261"/>
        <v>NA</v>
      </c>
      <c r="AA528" s="29" t="str">
        <f t="shared" si="262"/>
        <v>N</v>
      </c>
      <c r="AB528" s="46">
        <f t="shared" si="263"/>
        <v>0</v>
      </c>
      <c r="AC528" s="31">
        <f t="shared" si="264"/>
        <v>0</v>
      </c>
      <c r="AD528" s="31">
        <f t="shared" si="265"/>
        <v>0</v>
      </c>
      <c r="AE528" s="31">
        <f t="shared" si="266"/>
        <v>0</v>
      </c>
      <c r="AF528" s="47">
        <f t="shared" si="267"/>
        <v>0</v>
      </c>
      <c r="AG528" s="31">
        <f t="shared" si="268"/>
        <v>0</v>
      </c>
      <c r="AH528" s="48">
        <f t="shared" si="269"/>
        <v>0</v>
      </c>
      <c r="AI528" s="33">
        <f t="shared" si="270"/>
        <v>0</v>
      </c>
      <c r="AJ528" s="33">
        <f t="shared" si="271"/>
        <v>0</v>
      </c>
      <c r="AK528" s="33">
        <f t="shared" si="272"/>
        <v>0</v>
      </c>
      <c r="AL528" s="33">
        <f t="shared" si="273"/>
        <v>0</v>
      </c>
      <c r="AM528" s="34">
        <f t="shared" si="274"/>
        <v>0</v>
      </c>
    </row>
    <row r="529" spans="1:39" ht="15.75" customHeight="1" x14ac:dyDescent="0.3">
      <c r="A529" s="166" t="s">
        <v>1734</v>
      </c>
      <c r="B529" s="99">
        <v>24342</v>
      </c>
      <c r="C529" s="99">
        <v>67888</v>
      </c>
      <c r="D529" s="165">
        <v>46104</v>
      </c>
      <c r="E529" s="165">
        <v>46321</v>
      </c>
      <c r="F529" s="166">
        <v>2</v>
      </c>
      <c r="G529" s="178">
        <v>1.25</v>
      </c>
      <c r="H529" s="181">
        <v>0.25</v>
      </c>
      <c r="I529" s="180">
        <v>1.5900000000000001E-2</v>
      </c>
      <c r="J529" s="21">
        <f t="shared" si="245"/>
        <v>0.75</v>
      </c>
      <c r="K529" s="21" t="str">
        <f t="shared" si="246"/>
        <v>Y</v>
      </c>
      <c r="L529" s="37" t="str">
        <f t="shared" si="247"/>
        <v>NA</v>
      </c>
      <c r="M529" s="8" t="str">
        <f t="shared" si="248"/>
        <v>Y</v>
      </c>
      <c r="N529" s="42">
        <f t="shared" si="249"/>
        <v>3</v>
      </c>
      <c r="O529" s="43">
        <f t="shared" si="250"/>
        <v>200000</v>
      </c>
      <c r="P529" s="43" t="str">
        <f t="shared" si="251"/>
        <v>NA</v>
      </c>
      <c r="Q529" s="24">
        <f t="shared" si="252"/>
        <v>24729.037800000002</v>
      </c>
      <c r="R529" s="43">
        <f t="shared" si="253"/>
        <v>0</v>
      </c>
      <c r="S529" s="24">
        <f t="shared" si="254"/>
        <v>1000000</v>
      </c>
      <c r="T529" s="25" t="str">
        <f t="shared" si="255"/>
        <v>N</v>
      </c>
      <c r="U529" s="44">
        <f t="shared" si="256"/>
        <v>2</v>
      </c>
      <c r="V529" s="45">
        <f t="shared" si="257"/>
        <v>20000</v>
      </c>
      <c r="W529" s="45">
        <f t="shared" si="258"/>
        <v>65000</v>
      </c>
      <c r="X529" s="28">
        <f t="shared" si="259"/>
        <v>0</v>
      </c>
      <c r="Y529" s="28">
        <f t="shared" si="260"/>
        <v>25122.229501020003</v>
      </c>
      <c r="Z529" s="45">
        <f t="shared" si="261"/>
        <v>0</v>
      </c>
      <c r="AA529" s="29" t="str">
        <f t="shared" si="262"/>
        <v>N</v>
      </c>
      <c r="AB529" s="46">
        <f t="shared" si="263"/>
        <v>1</v>
      </c>
      <c r="AC529" s="31">
        <f t="shared" si="264"/>
        <v>20000</v>
      </c>
      <c r="AD529" s="31">
        <f t="shared" si="265"/>
        <v>65000</v>
      </c>
      <c r="AE529" s="31">
        <f t="shared" si="266"/>
        <v>0</v>
      </c>
      <c r="AF529" s="47">
        <f t="shared" si="267"/>
        <v>25521.67295008622</v>
      </c>
      <c r="AG529" s="31">
        <f t="shared" si="268"/>
        <v>0</v>
      </c>
      <c r="AH529" s="48">
        <f t="shared" si="269"/>
        <v>0</v>
      </c>
      <c r="AI529" s="33">
        <f t="shared" si="270"/>
        <v>0</v>
      </c>
      <c r="AJ529" s="33">
        <f t="shared" si="271"/>
        <v>0</v>
      </c>
      <c r="AK529" s="33">
        <f t="shared" si="272"/>
        <v>0</v>
      </c>
      <c r="AL529" s="33">
        <f t="shared" si="273"/>
        <v>0</v>
      </c>
      <c r="AM529" s="34">
        <f t="shared" si="274"/>
        <v>50643.902451106223</v>
      </c>
    </row>
    <row r="530" spans="1:39" ht="15.75" customHeight="1" x14ac:dyDescent="0.3">
      <c r="A530" s="166" t="s">
        <v>1735</v>
      </c>
      <c r="B530" s="99">
        <v>7620</v>
      </c>
      <c r="C530" s="99">
        <v>78969</v>
      </c>
      <c r="D530" s="165">
        <v>44564</v>
      </c>
      <c r="E530" s="165">
        <v>44921</v>
      </c>
      <c r="F530" s="166">
        <v>2</v>
      </c>
      <c r="G530" s="178">
        <v>0.79</v>
      </c>
      <c r="H530" s="181">
        <v>1</v>
      </c>
      <c r="I530" s="180">
        <v>7.2499999999999995E-2</v>
      </c>
      <c r="J530" s="21">
        <f t="shared" si="245"/>
        <v>1.21</v>
      </c>
      <c r="K530" s="21" t="str">
        <f t="shared" si="246"/>
        <v>Y</v>
      </c>
      <c r="L530" s="37" t="str">
        <f t="shared" si="247"/>
        <v>NA</v>
      </c>
      <c r="M530" s="8" t="str">
        <f t="shared" si="248"/>
        <v>Y</v>
      </c>
      <c r="N530" s="42">
        <f t="shared" si="249"/>
        <v>2</v>
      </c>
      <c r="O530" s="43">
        <f t="shared" si="250"/>
        <v>200000</v>
      </c>
      <c r="P530" s="43" t="str">
        <f t="shared" si="251"/>
        <v>NA</v>
      </c>
      <c r="Q530" s="24">
        <f t="shared" si="252"/>
        <v>8172.45</v>
      </c>
      <c r="R530" s="43">
        <f t="shared" si="253"/>
        <v>0</v>
      </c>
      <c r="S530" s="24">
        <f t="shared" si="254"/>
        <v>1000000</v>
      </c>
      <c r="T530" s="25" t="str">
        <f t="shared" si="255"/>
        <v>Y</v>
      </c>
      <c r="U530" s="44">
        <f t="shared" si="256"/>
        <v>1</v>
      </c>
      <c r="V530" s="45">
        <f t="shared" si="257"/>
        <v>200000</v>
      </c>
      <c r="W530" s="45">
        <f t="shared" si="258"/>
        <v>1000000</v>
      </c>
      <c r="X530" s="28">
        <f t="shared" si="259"/>
        <v>8764.9526249999999</v>
      </c>
      <c r="Y530" s="28">
        <f t="shared" si="260"/>
        <v>0</v>
      </c>
      <c r="Z530" s="45" t="str">
        <f t="shared" si="261"/>
        <v>NA</v>
      </c>
      <c r="AA530" s="29" t="str">
        <f t="shared" si="262"/>
        <v>N</v>
      </c>
      <c r="AB530" s="46">
        <f t="shared" si="263"/>
        <v>0</v>
      </c>
      <c r="AC530" s="31">
        <f t="shared" si="264"/>
        <v>0</v>
      </c>
      <c r="AD530" s="31">
        <f t="shared" si="265"/>
        <v>0</v>
      </c>
      <c r="AE530" s="31">
        <f t="shared" si="266"/>
        <v>0</v>
      </c>
      <c r="AF530" s="47">
        <f t="shared" si="267"/>
        <v>0</v>
      </c>
      <c r="AG530" s="31">
        <f t="shared" si="268"/>
        <v>0</v>
      </c>
      <c r="AH530" s="48">
        <f t="shared" si="269"/>
        <v>0</v>
      </c>
      <c r="AI530" s="33">
        <f t="shared" si="270"/>
        <v>0</v>
      </c>
      <c r="AJ530" s="33">
        <f t="shared" si="271"/>
        <v>0</v>
      </c>
      <c r="AK530" s="33">
        <f t="shared" si="272"/>
        <v>0</v>
      </c>
      <c r="AL530" s="33">
        <f t="shared" si="273"/>
        <v>0</v>
      </c>
      <c r="AM530" s="34">
        <f t="shared" si="274"/>
        <v>0</v>
      </c>
    </row>
    <row r="531" spans="1:39" ht="15.75" customHeight="1" x14ac:dyDescent="0.3">
      <c r="A531" s="166" t="s">
        <v>1736</v>
      </c>
      <c r="B531" s="99">
        <v>13710</v>
      </c>
      <c r="C531" s="99">
        <v>93049</v>
      </c>
      <c r="D531" s="165">
        <v>46121</v>
      </c>
      <c r="E531" s="165">
        <v>46187</v>
      </c>
      <c r="F531" s="166">
        <v>4</v>
      </c>
      <c r="G531" s="178">
        <v>0.4</v>
      </c>
      <c r="H531" s="181">
        <v>0.5</v>
      </c>
      <c r="I531" s="180">
        <v>8.2199999999999995E-2</v>
      </c>
      <c r="J531" s="21">
        <f t="shared" si="245"/>
        <v>3.6</v>
      </c>
      <c r="K531" s="21" t="str">
        <f t="shared" si="246"/>
        <v>Y</v>
      </c>
      <c r="L531" s="37" t="str">
        <f t="shared" si="247"/>
        <v>NA</v>
      </c>
      <c r="M531" s="8" t="str">
        <f t="shared" si="248"/>
        <v>Y</v>
      </c>
      <c r="N531" s="42">
        <f t="shared" si="249"/>
        <v>8</v>
      </c>
      <c r="O531" s="43">
        <f t="shared" si="250"/>
        <v>200000</v>
      </c>
      <c r="P531" s="43" t="str">
        <f t="shared" si="251"/>
        <v>NA</v>
      </c>
      <c r="Q531" s="24">
        <f t="shared" si="252"/>
        <v>14836.962000000001</v>
      </c>
      <c r="R531" s="43">
        <f t="shared" si="253"/>
        <v>0</v>
      </c>
      <c r="S531" s="24">
        <f t="shared" si="254"/>
        <v>1000000</v>
      </c>
      <c r="T531" s="25" t="str">
        <f t="shared" si="255"/>
        <v>Y</v>
      </c>
      <c r="U531" s="44">
        <f t="shared" si="256"/>
        <v>7</v>
      </c>
      <c r="V531" s="45">
        <f t="shared" si="257"/>
        <v>200000</v>
      </c>
      <c r="W531" s="45">
        <f t="shared" si="258"/>
        <v>1000000</v>
      </c>
      <c r="X531" s="28">
        <f t="shared" si="259"/>
        <v>16056.560276400001</v>
      </c>
      <c r="Y531" s="28">
        <f t="shared" si="260"/>
        <v>0</v>
      </c>
      <c r="Z531" s="45" t="str">
        <f t="shared" si="261"/>
        <v>NA</v>
      </c>
      <c r="AA531" s="29" t="str">
        <f t="shared" si="262"/>
        <v>Y</v>
      </c>
      <c r="AB531" s="46">
        <f t="shared" si="263"/>
        <v>6</v>
      </c>
      <c r="AC531" s="31">
        <f t="shared" si="264"/>
        <v>200000</v>
      </c>
      <c r="AD531" s="31">
        <f t="shared" si="265"/>
        <v>1000000</v>
      </c>
      <c r="AE531" s="31">
        <f t="shared" si="266"/>
        <v>17376.409531120084</v>
      </c>
      <c r="AF531" s="47">
        <f t="shared" si="267"/>
        <v>0</v>
      </c>
      <c r="AG531" s="31" t="str">
        <f t="shared" si="268"/>
        <v>NA</v>
      </c>
      <c r="AH531" s="48">
        <f t="shared" si="269"/>
        <v>5</v>
      </c>
      <c r="AI531" s="33">
        <f t="shared" si="270"/>
        <v>20000</v>
      </c>
      <c r="AJ531" s="33">
        <f t="shared" si="271"/>
        <v>65000</v>
      </c>
      <c r="AK531" s="33">
        <f t="shared" si="272"/>
        <v>18804.750394578154</v>
      </c>
      <c r="AL531" s="33">
        <f t="shared" si="273"/>
        <v>0</v>
      </c>
      <c r="AM531" s="34">
        <f t="shared" si="274"/>
        <v>0</v>
      </c>
    </row>
    <row r="532" spans="1:39" ht="15.75" customHeight="1" x14ac:dyDescent="0.3">
      <c r="A532" s="166" t="s">
        <v>1737</v>
      </c>
      <c r="B532" s="99">
        <v>12569</v>
      </c>
      <c r="C532" s="99">
        <v>92254</v>
      </c>
      <c r="D532" s="165">
        <v>45415</v>
      </c>
      <c r="E532" s="165">
        <v>45542</v>
      </c>
      <c r="F532" s="166">
        <v>2</v>
      </c>
      <c r="G532" s="178">
        <v>1.1000000000000001</v>
      </c>
      <c r="H532" s="181">
        <v>0.5</v>
      </c>
      <c r="I532" s="180">
        <v>5.4899999999999997E-2</v>
      </c>
      <c r="J532" s="21">
        <f t="shared" si="245"/>
        <v>0.89999999999999991</v>
      </c>
      <c r="K532" s="21" t="str">
        <f t="shared" si="246"/>
        <v>Y</v>
      </c>
      <c r="L532" s="37" t="str">
        <f t="shared" si="247"/>
        <v>NA</v>
      </c>
      <c r="M532" s="8" t="str">
        <f t="shared" si="248"/>
        <v>Y</v>
      </c>
      <c r="N532" s="42">
        <f t="shared" si="249"/>
        <v>2</v>
      </c>
      <c r="O532" s="43">
        <f t="shared" si="250"/>
        <v>200000</v>
      </c>
      <c r="P532" s="43" t="str">
        <f t="shared" si="251"/>
        <v>NA</v>
      </c>
      <c r="Q532" s="24">
        <f t="shared" si="252"/>
        <v>13259.0381</v>
      </c>
      <c r="R532" s="43">
        <f t="shared" si="253"/>
        <v>0</v>
      </c>
      <c r="S532" s="24">
        <f t="shared" si="254"/>
        <v>1000000</v>
      </c>
      <c r="T532" s="25" t="str">
        <f t="shared" si="255"/>
        <v>N</v>
      </c>
      <c r="U532" s="44">
        <f t="shared" si="256"/>
        <v>1</v>
      </c>
      <c r="V532" s="45">
        <f t="shared" si="257"/>
        <v>20000</v>
      </c>
      <c r="W532" s="45">
        <f t="shared" si="258"/>
        <v>65000</v>
      </c>
      <c r="X532" s="28">
        <f t="shared" si="259"/>
        <v>0</v>
      </c>
      <c r="Y532" s="28">
        <f t="shared" si="260"/>
        <v>13986.959291689998</v>
      </c>
      <c r="Z532" s="45">
        <f t="shared" si="261"/>
        <v>0</v>
      </c>
      <c r="AA532" s="29" t="str">
        <f t="shared" si="262"/>
        <v>N</v>
      </c>
      <c r="AB532" s="46">
        <f t="shared" si="263"/>
        <v>0</v>
      </c>
      <c r="AC532" s="31">
        <f t="shared" si="264"/>
        <v>0</v>
      </c>
      <c r="AD532" s="31">
        <f t="shared" si="265"/>
        <v>0</v>
      </c>
      <c r="AE532" s="31">
        <f t="shared" si="266"/>
        <v>0</v>
      </c>
      <c r="AF532" s="47">
        <f t="shared" si="267"/>
        <v>0</v>
      </c>
      <c r="AG532" s="31">
        <f t="shared" si="268"/>
        <v>0</v>
      </c>
      <c r="AH532" s="48">
        <f t="shared" si="269"/>
        <v>0</v>
      </c>
      <c r="AI532" s="33">
        <f t="shared" si="270"/>
        <v>0</v>
      </c>
      <c r="AJ532" s="33">
        <f t="shared" si="271"/>
        <v>0</v>
      </c>
      <c r="AK532" s="33">
        <f t="shared" si="272"/>
        <v>0</v>
      </c>
      <c r="AL532" s="33">
        <f t="shared" si="273"/>
        <v>0</v>
      </c>
      <c r="AM532" s="34">
        <f t="shared" si="274"/>
        <v>13986.959291689998</v>
      </c>
    </row>
    <row r="533" spans="1:39" ht="15.75" customHeight="1" x14ac:dyDescent="0.3">
      <c r="A533" s="166" t="s">
        <v>1738</v>
      </c>
      <c r="B533" s="99">
        <v>23289</v>
      </c>
      <c r="C533" s="99">
        <v>87708</v>
      </c>
      <c r="D533" s="165">
        <v>44676</v>
      </c>
      <c r="E533" s="165">
        <v>44760</v>
      </c>
      <c r="F533" s="166">
        <v>4</v>
      </c>
      <c r="G533" s="178">
        <v>2.73</v>
      </c>
      <c r="H533" s="181">
        <v>1</v>
      </c>
      <c r="I533" s="180">
        <v>7.6799999999999993E-2</v>
      </c>
      <c r="J533" s="21">
        <f t="shared" si="245"/>
        <v>1.27</v>
      </c>
      <c r="K533" s="21" t="str">
        <f t="shared" si="246"/>
        <v>Y</v>
      </c>
      <c r="L533" s="37" t="str">
        <f t="shared" si="247"/>
        <v>NA</v>
      </c>
      <c r="M533" s="8" t="str">
        <f t="shared" si="248"/>
        <v>Y</v>
      </c>
      <c r="N533" s="42">
        <f t="shared" si="249"/>
        <v>2</v>
      </c>
      <c r="O533" s="43">
        <f t="shared" si="250"/>
        <v>200000</v>
      </c>
      <c r="P533" s="43" t="str">
        <f t="shared" si="251"/>
        <v>NA</v>
      </c>
      <c r="Q533" s="24">
        <f t="shared" si="252"/>
        <v>25077.5952</v>
      </c>
      <c r="R533" s="43">
        <f t="shared" si="253"/>
        <v>0</v>
      </c>
      <c r="S533" s="24">
        <f t="shared" si="254"/>
        <v>1000000</v>
      </c>
      <c r="T533" s="25" t="str">
        <f t="shared" si="255"/>
        <v>Y</v>
      </c>
      <c r="U533" s="44">
        <f t="shared" si="256"/>
        <v>1</v>
      </c>
      <c r="V533" s="45">
        <f t="shared" si="257"/>
        <v>200000</v>
      </c>
      <c r="W533" s="45">
        <f t="shared" si="258"/>
        <v>1000000</v>
      </c>
      <c r="X533" s="28">
        <f t="shared" si="259"/>
        <v>27003.554511359998</v>
      </c>
      <c r="Y533" s="28">
        <f t="shared" si="260"/>
        <v>0</v>
      </c>
      <c r="Z533" s="45" t="str">
        <f t="shared" si="261"/>
        <v>NA</v>
      </c>
      <c r="AA533" s="29" t="str">
        <f t="shared" si="262"/>
        <v>N</v>
      </c>
      <c r="AB533" s="46">
        <f t="shared" si="263"/>
        <v>0</v>
      </c>
      <c r="AC533" s="31">
        <f t="shared" si="264"/>
        <v>0</v>
      </c>
      <c r="AD533" s="31">
        <f t="shared" si="265"/>
        <v>0</v>
      </c>
      <c r="AE533" s="31">
        <f t="shared" si="266"/>
        <v>0</v>
      </c>
      <c r="AF533" s="47">
        <f t="shared" si="267"/>
        <v>0</v>
      </c>
      <c r="AG533" s="31">
        <f t="shared" si="268"/>
        <v>0</v>
      </c>
      <c r="AH533" s="48">
        <f t="shared" si="269"/>
        <v>0</v>
      </c>
      <c r="AI533" s="33">
        <f t="shared" si="270"/>
        <v>0</v>
      </c>
      <c r="AJ533" s="33">
        <f t="shared" si="271"/>
        <v>0</v>
      </c>
      <c r="AK533" s="33">
        <f t="shared" si="272"/>
        <v>0</v>
      </c>
      <c r="AL533" s="33">
        <f t="shared" si="273"/>
        <v>0</v>
      </c>
      <c r="AM533" s="34">
        <f t="shared" si="274"/>
        <v>0</v>
      </c>
    </row>
    <row r="534" spans="1:39" ht="15.75" customHeight="1" x14ac:dyDescent="0.3">
      <c r="A534" s="166" t="s">
        <v>1739</v>
      </c>
      <c r="B534" s="99">
        <v>23021</v>
      </c>
      <c r="C534" s="99">
        <v>85653</v>
      </c>
      <c r="D534" s="165">
        <v>45171</v>
      </c>
      <c r="E534" s="165">
        <v>45373</v>
      </c>
      <c r="F534" s="166">
        <v>2</v>
      </c>
      <c r="G534" s="178">
        <v>1.1100000000000001</v>
      </c>
      <c r="H534" s="181">
        <v>1</v>
      </c>
      <c r="I534" s="180">
        <v>8.0299999999999996E-2</v>
      </c>
      <c r="J534" s="21">
        <f t="shared" si="245"/>
        <v>0.8899999999999999</v>
      </c>
      <c r="K534" s="21" t="str">
        <f t="shared" si="246"/>
        <v>Y</v>
      </c>
      <c r="L534" s="37" t="str">
        <f t="shared" si="247"/>
        <v>NA</v>
      </c>
      <c r="M534" s="8" t="str">
        <f t="shared" si="248"/>
        <v>Y</v>
      </c>
      <c r="N534" s="42">
        <f t="shared" si="249"/>
        <v>1</v>
      </c>
      <c r="O534" s="43">
        <f t="shared" si="250"/>
        <v>200000</v>
      </c>
      <c r="P534" s="43" t="str">
        <f t="shared" si="251"/>
        <v>NA</v>
      </c>
      <c r="Q534" s="24">
        <f t="shared" si="252"/>
        <v>24869.586300000003</v>
      </c>
      <c r="R534" s="43">
        <f t="shared" si="253"/>
        <v>0</v>
      </c>
      <c r="S534" s="24">
        <f t="shared" si="254"/>
        <v>1000000</v>
      </c>
      <c r="T534" s="25" t="str">
        <f t="shared" si="255"/>
        <v>N</v>
      </c>
      <c r="U534" s="44">
        <f t="shared" si="256"/>
        <v>0</v>
      </c>
      <c r="V534" s="45">
        <f t="shared" si="257"/>
        <v>0</v>
      </c>
      <c r="W534" s="45">
        <f t="shared" si="258"/>
        <v>0</v>
      </c>
      <c r="X534" s="28">
        <f t="shared" si="259"/>
        <v>0</v>
      </c>
      <c r="Y534" s="28">
        <f t="shared" si="260"/>
        <v>0</v>
      </c>
      <c r="Z534" s="45">
        <f t="shared" si="261"/>
        <v>0</v>
      </c>
      <c r="AA534" s="29" t="str">
        <f t="shared" si="262"/>
        <v>N</v>
      </c>
      <c r="AB534" s="46">
        <f t="shared" si="263"/>
        <v>0</v>
      </c>
      <c r="AC534" s="31">
        <f t="shared" si="264"/>
        <v>0</v>
      </c>
      <c r="AD534" s="31">
        <f t="shared" si="265"/>
        <v>0</v>
      </c>
      <c r="AE534" s="31">
        <f t="shared" si="266"/>
        <v>0</v>
      </c>
      <c r="AF534" s="47">
        <f t="shared" si="267"/>
        <v>0</v>
      </c>
      <c r="AG534" s="31">
        <f t="shared" si="268"/>
        <v>0</v>
      </c>
      <c r="AH534" s="48">
        <f t="shared" si="269"/>
        <v>0</v>
      </c>
      <c r="AI534" s="33">
        <f t="shared" si="270"/>
        <v>0</v>
      </c>
      <c r="AJ534" s="33">
        <f t="shared" si="271"/>
        <v>0</v>
      </c>
      <c r="AK534" s="33">
        <f t="shared" si="272"/>
        <v>0</v>
      </c>
      <c r="AL534" s="33">
        <f t="shared" si="273"/>
        <v>0</v>
      </c>
      <c r="AM534" s="34">
        <f t="shared" si="274"/>
        <v>0</v>
      </c>
    </row>
    <row r="535" spans="1:39" ht="15.75" customHeight="1" x14ac:dyDescent="0.3">
      <c r="A535" s="166" t="s">
        <v>1740</v>
      </c>
      <c r="B535" s="99">
        <v>15638</v>
      </c>
      <c r="C535" s="99">
        <v>74360</v>
      </c>
      <c r="D535" s="165">
        <v>45360</v>
      </c>
      <c r="E535" s="165">
        <v>45714</v>
      </c>
      <c r="F535" s="166">
        <v>4</v>
      </c>
      <c r="G535" s="178">
        <v>3.32</v>
      </c>
      <c r="H535" s="181">
        <v>0.75</v>
      </c>
      <c r="I535" s="180">
        <v>5.7599999999999998E-2</v>
      </c>
      <c r="J535" s="21">
        <f t="shared" si="245"/>
        <v>0.68000000000000016</v>
      </c>
      <c r="K535" s="21" t="str">
        <f t="shared" si="246"/>
        <v>Y</v>
      </c>
      <c r="L535" s="37" t="str">
        <f t="shared" si="247"/>
        <v>NA</v>
      </c>
      <c r="M535" s="8" t="str">
        <f t="shared" si="248"/>
        <v>Y</v>
      </c>
      <c r="N535" s="42">
        <f t="shared" si="249"/>
        <v>1</v>
      </c>
      <c r="O535" s="43">
        <f t="shared" si="250"/>
        <v>200000</v>
      </c>
      <c r="P535" s="43" t="str">
        <f t="shared" si="251"/>
        <v>NA</v>
      </c>
      <c r="Q535" s="24">
        <f t="shared" si="252"/>
        <v>16538.748800000001</v>
      </c>
      <c r="R535" s="43">
        <f t="shared" si="253"/>
        <v>0</v>
      </c>
      <c r="S535" s="24">
        <f t="shared" si="254"/>
        <v>1000000</v>
      </c>
      <c r="T535" s="25" t="str">
        <f t="shared" si="255"/>
        <v>N</v>
      </c>
      <c r="U535" s="44">
        <f t="shared" si="256"/>
        <v>0</v>
      </c>
      <c r="V535" s="45">
        <f t="shared" si="257"/>
        <v>0</v>
      </c>
      <c r="W535" s="45">
        <f t="shared" si="258"/>
        <v>0</v>
      </c>
      <c r="X535" s="28">
        <f t="shared" si="259"/>
        <v>0</v>
      </c>
      <c r="Y535" s="28">
        <f t="shared" si="260"/>
        <v>0</v>
      </c>
      <c r="Z535" s="45">
        <f t="shared" si="261"/>
        <v>0</v>
      </c>
      <c r="AA535" s="29" t="str">
        <f t="shared" si="262"/>
        <v>N</v>
      </c>
      <c r="AB535" s="46">
        <f t="shared" si="263"/>
        <v>0</v>
      </c>
      <c r="AC535" s="31">
        <f t="shared" si="264"/>
        <v>0</v>
      </c>
      <c r="AD535" s="31">
        <f t="shared" si="265"/>
        <v>0</v>
      </c>
      <c r="AE535" s="31">
        <f t="shared" si="266"/>
        <v>0</v>
      </c>
      <c r="AF535" s="47">
        <f t="shared" si="267"/>
        <v>0</v>
      </c>
      <c r="AG535" s="31">
        <f t="shared" si="268"/>
        <v>0</v>
      </c>
      <c r="AH535" s="48">
        <f t="shared" si="269"/>
        <v>0</v>
      </c>
      <c r="AI535" s="33">
        <f t="shared" si="270"/>
        <v>0</v>
      </c>
      <c r="AJ535" s="33">
        <f t="shared" si="271"/>
        <v>0</v>
      </c>
      <c r="AK535" s="33">
        <f t="shared" si="272"/>
        <v>0</v>
      </c>
      <c r="AL535" s="33">
        <f t="shared" si="273"/>
        <v>0</v>
      </c>
      <c r="AM535" s="34">
        <f t="shared" si="274"/>
        <v>0</v>
      </c>
    </row>
    <row r="536" spans="1:39" ht="15.75" customHeight="1" x14ac:dyDescent="0.3">
      <c r="A536" s="166" t="s">
        <v>1741</v>
      </c>
      <c r="B536" s="99">
        <v>12009</v>
      </c>
      <c r="C536" s="99">
        <v>71169</v>
      </c>
      <c r="D536" s="165">
        <v>44636</v>
      </c>
      <c r="E536" s="165">
        <v>44947</v>
      </c>
      <c r="F536" s="166">
        <v>4</v>
      </c>
      <c r="G536" s="178">
        <v>1.5</v>
      </c>
      <c r="H536" s="181">
        <v>1</v>
      </c>
      <c r="I536" s="180">
        <v>4.6300000000000001E-2</v>
      </c>
      <c r="J536" s="21">
        <f t="shared" si="245"/>
        <v>2.5</v>
      </c>
      <c r="K536" s="21" t="str">
        <f t="shared" si="246"/>
        <v>Y</v>
      </c>
      <c r="L536" s="37" t="str">
        <f t="shared" si="247"/>
        <v>NA</v>
      </c>
      <c r="M536" s="8" t="str">
        <f t="shared" si="248"/>
        <v>Y</v>
      </c>
      <c r="N536" s="42">
        <f t="shared" si="249"/>
        <v>3</v>
      </c>
      <c r="O536" s="43">
        <f t="shared" si="250"/>
        <v>200000</v>
      </c>
      <c r="P536" s="43" t="str">
        <f t="shared" si="251"/>
        <v>NA</v>
      </c>
      <c r="Q536" s="24">
        <f t="shared" si="252"/>
        <v>12565.0167</v>
      </c>
      <c r="R536" s="43">
        <f t="shared" si="253"/>
        <v>0</v>
      </c>
      <c r="S536" s="24">
        <f t="shared" si="254"/>
        <v>1000000</v>
      </c>
      <c r="T536" s="25" t="str">
        <f t="shared" si="255"/>
        <v>Y</v>
      </c>
      <c r="U536" s="44">
        <f t="shared" si="256"/>
        <v>2</v>
      </c>
      <c r="V536" s="45">
        <f t="shared" si="257"/>
        <v>200000</v>
      </c>
      <c r="W536" s="45">
        <f t="shared" si="258"/>
        <v>1000000</v>
      </c>
      <c r="X536" s="28">
        <f t="shared" si="259"/>
        <v>13146.776973210001</v>
      </c>
      <c r="Y536" s="28">
        <f t="shared" si="260"/>
        <v>0</v>
      </c>
      <c r="Z536" s="45" t="str">
        <f t="shared" si="261"/>
        <v>NA</v>
      </c>
      <c r="AA536" s="29" t="str">
        <f t="shared" si="262"/>
        <v>Y</v>
      </c>
      <c r="AB536" s="46">
        <f t="shared" si="263"/>
        <v>1</v>
      </c>
      <c r="AC536" s="31">
        <f t="shared" si="264"/>
        <v>200000</v>
      </c>
      <c r="AD536" s="31">
        <f t="shared" si="265"/>
        <v>1000000</v>
      </c>
      <c r="AE536" s="31">
        <f t="shared" si="266"/>
        <v>13755.472747069623</v>
      </c>
      <c r="AF536" s="47">
        <f t="shared" si="267"/>
        <v>0</v>
      </c>
      <c r="AG536" s="31" t="str">
        <f t="shared" si="268"/>
        <v>NA</v>
      </c>
      <c r="AH536" s="48">
        <f t="shared" si="269"/>
        <v>0</v>
      </c>
      <c r="AI536" s="33">
        <f t="shared" si="270"/>
        <v>0</v>
      </c>
      <c r="AJ536" s="33">
        <f t="shared" si="271"/>
        <v>0</v>
      </c>
      <c r="AK536" s="33">
        <f t="shared" si="272"/>
        <v>0</v>
      </c>
      <c r="AL536" s="33">
        <f t="shared" si="273"/>
        <v>0</v>
      </c>
      <c r="AM536" s="34">
        <f t="shared" si="274"/>
        <v>0</v>
      </c>
    </row>
    <row r="537" spans="1:39" ht="15.75" customHeight="1" x14ac:dyDescent="0.3">
      <c r="A537" s="166" t="s">
        <v>1742</v>
      </c>
      <c r="B537" s="99">
        <v>6135</v>
      </c>
      <c r="C537" s="99">
        <v>53422</v>
      </c>
      <c r="D537" s="165">
        <v>44984</v>
      </c>
      <c r="E537" s="165">
        <v>45022</v>
      </c>
      <c r="F537" s="166">
        <v>2</v>
      </c>
      <c r="G537" s="178">
        <v>1.99</v>
      </c>
      <c r="H537" s="181">
        <v>0.75</v>
      </c>
      <c r="I537" s="180">
        <v>1.55E-2</v>
      </c>
      <c r="J537" s="21">
        <f t="shared" si="245"/>
        <v>1.0000000000000009E-2</v>
      </c>
      <c r="K537" s="21" t="str">
        <f t="shared" si="246"/>
        <v>Y</v>
      </c>
      <c r="L537" s="37" t="str">
        <f t="shared" si="247"/>
        <v>NA</v>
      </c>
      <c r="M537" s="8" t="str">
        <f t="shared" si="248"/>
        <v>Y</v>
      </c>
      <c r="N537" s="42">
        <f t="shared" si="249"/>
        <v>1</v>
      </c>
      <c r="O537" s="43">
        <f t="shared" si="250"/>
        <v>200000</v>
      </c>
      <c r="P537" s="43" t="str">
        <f t="shared" si="251"/>
        <v>NA</v>
      </c>
      <c r="Q537" s="24">
        <f t="shared" si="252"/>
        <v>6230.0925000000007</v>
      </c>
      <c r="R537" s="43">
        <f t="shared" si="253"/>
        <v>0</v>
      </c>
      <c r="S537" s="24">
        <f t="shared" si="254"/>
        <v>1000000</v>
      </c>
      <c r="T537" s="25" t="str">
        <f t="shared" si="255"/>
        <v>N</v>
      </c>
      <c r="U537" s="44">
        <f t="shared" si="256"/>
        <v>0</v>
      </c>
      <c r="V537" s="45">
        <f t="shared" si="257"/>
        <v>0</v>
      </c>
      <c r="W537" s="45">
        <f t="shared" si="258"/>
        <v>0</v>
      </c>
      <c r="X537" s="28">
        <f t="shared" si="259"/>
        <v>0</v>
      </c>
      <c r="Y537" s="28">
        <f t="shared" si="260"/>
        <v>0</v>
      </c>
      <c r="Z537" s="45">
        <f t="shared" si="261"/>
        <v>0</v>
      </c>
      <c r="AA537" s="29" t="str">
        <f t="shared" si="262"/>
        <v>N</v>
      </c>
      <c r="AB537" s="46">
        <f t="shared" si="263"/>
        <v>0</v>
      </c>
      <c r="AC537" s="31">
        <f t="shared" si="264"/>
        <v>0</v>
      </c>
      <c r="AD537" s="31">
        <f t="shared" si="265"/>
        <v>0</v>
      </c>
      <c r="AE537" s="31">
        <f t="shared" si="266"/>
        <v>0</v>
      </c>
      <c r="AF537" s="47">
        <f t="shared" si="267"/>
        <v>0</v>
      </c>
      <c r="AG537" s="31">
        <f t="shared" si="268"/>
        <v>0</v>
      </c>
      <c r="AH537" s="48">
        <f t="shared" si="269"/>
        <v>0</v>
      </c>
      <c r="AI537" s="33">
        <f t="shared" si="270"/>
        <v>0</v>
      </c>
      <c r="AJ537" s="33">
        <f t="shared" si="271"/>
        <v>0</v>
      </c>
      <c r="AK537" s="33">
        <f t="shared" si="272"/>
        <v>0</v>
      </c>
      <c r="AL537" s="33">
        <f t="shared" si="273"/>
        <v>0</v>
      </c>
      <c r="AM537" s="34">
        <f t="shared" si="274"/>
        <v>0</v>
      </c>
    </row>
    <row r="538" spans="1:39" ht="15.75" customHeight="1" x14ac:dyDescent="0.3">
      <c r="A538" s="166" t="s">
        <v>1743</v>
      </c>
      <c r="B538" s="99">
        <v>15318</v>
      </c>
      <c r="C538" s="99">
        <v>28162</v>
      </c>
      <c r="D538" s="165">
        <v>44624</v>
      </c>
      <c r="E538" s="165">
        <v>44795</v>
      </c>
      <c r="F538" s="166">
        <v>2</v>
      </c>
      <c r="G538" s="178">
        <v>0.28000000000000003</v>
      </c>
      <c r="H538" s="181">
        <v>1</v>
      </c>
      <c r="I538" s="180">
        <v>3.9899999999999998E-2</v>
      </c>
      <c r="J538" s="21">
        <f t="shared" si="245"/>
        <v>1.72</v>
      </c>
      <c r="K538" s="21" t="str">
        <f t="shared" si="246"/>
        <v>Y</v>
      </c>
      <c r="L538" s="37" t="str">
        <f t="shared" si="247"/>
        <v>NA</v>
      </c>
      <c r="M538" s="8" t="str">
        <f t="shared" si="248"/>
        <v>Y</v>
      </c>
      <c r="N538" s="42">
        <f t="shared" si="249"/>
        <v>2</v>
      </c>
      <c r="O538" s="43">
        <f t="shared" si="250"/>
        <v>200000</v>
      </c>
      <c r="P538" s="43" t="str">
        <f t="shared" si="251"/>
        <v>NA</v>
      </c>
      <c r="Q538" s="24">
        <f t="shared" si="252"/>
        <v>15929.188200000001</v>
      </c>
      <c r="R538" s="43">
        <f t="shared" si="253"/>
        <v>0</v>
      </c>
      <c r="S538" s="24">
        <f t="shared" si="254"/>
        <v>1000000</v>
      </c>
      <c r="T538" s="25" t="str">
        <f t="shared" si="255"/>
        <v>Y</v>
      </c>
      <c r="U538" s="44">
        <f t="shared" si="256"/>
        <v>1</v>
      </c>
      <c r="V538" s="45">
        <f t="shared" si="257"/>
        <v>200000</v>
      </c>
      <c r="W538" s="45">
        <f t="shared" si="258"/>
        <v>1000000</v>
      </c>
      <c r="X538" s="28">
        <f t="shared" si="259"/>
        <v>16564.76280918</v>
      </c>
      <c r="Y538" s="28">
        <f t="shared" si="260"/>
        <v>0</v>
      </c>
      <c r="Z538" s="45" t="str">
        <f t="shared" si="261"/>
        <v>NA</v>
      </c>
      <c r="AA538" s="29" t="str">
        <f t="shared" si="262"/>
        <v>N</v>
      </c>
      <c r="AB538" s="46">
        <f t="shared" si="263"/>
        <v>0</v>
      </c>
      <c r="AC538" s="31">
        <f t="shared" si="264"/>
        <v>0</v>
      </c>
      <c r="AD538" s="31">
        <f t="shared" si="265"/>
        <v>0</v>
      </c>
      <c r="AE538" s="31">
        <f t="shared" si="266"/>
        <v>0</v>
      </c>
      <c r="AF538" s="47">
        <f t="shared" si="267"/>
        <v>0</v>
      </c>
      <c r="AG538" s="31">
        <f t="shared" si="268"/>
        <v>0</v>
      </c>
      <c r="AH538" s="48">
        <f t="shared" si="269"/>
        <v>0</v>
      </c>
      <c r="AI538" s="33">
        <f t="shared" si="270"/>
        <v>0</v>
      </c>
      <c r="AJ538" s="33">
        <f t="shared" si="271"/>
        <v>0</v>
      </c>
      <c r="AK538" s="33">
        <f t="shared" si="272"/>
        <v>0</v>
      </c>
      <c r="AL538" s="33">
        <f t="shared" si="273"/>
        <v>0</v>
      </c>
      <c r="AM538" s="34">
        <f t="shared" si="274"/>
        <v>0</v>
      </c>
    </row>
    <row r="539" spans="1:39" ht="15.75" customHeight="1" x14ac:dyDescent="0.3">
      <c r="A539" s="166" t="s">
        <v>1744</v>
      </c>
      <c r="B539" s="99">
        <v>17028</v>
      </c>
      <c r="C539" s="99">
        <v>103332</v>
      </c>
      <c r="D539" s="165">
        <v>45693</v>
      </c>
      <c r="E539" s="165">
        <v>45842</v>
      </c>
      <c r="F539" s="166">
        <v>4</v>
      </c>
      <c r="G539" s="178">
        <v>3.26</v>
      </c>
      <c r="H539" s="181">
        <v>0.25</v>
      </c>
      <c r="I539" s="180">
        <v>5.4899999999999997E-2</v>
      </c>
      <c r="J539" s="21">
        <f t="shared" si="245"/>
        <v>0.74000000000000021</v>
      </c>
      <c r="K539" s="21" t="str">
        <f t="shared" si="246"/>
        <v>Y</v>
      </c>
      <c r="L539" s="37" t="str">
        <f t="shared" si="247"/>
        <v>NA</v>
      </c>
      <c r="M539" s="8" t="str">
        <f t="shared" si="248"/>
        <v>Y</v>
      </c>
      <c r="N539" s="42">
        <f t="shared" si="249"/>
        <v>3</v>
      </c>
      <c r="O539" s="43">
        <f t="shared" si="250"/>
        <v>200000</v>
      </c>
      <c r="P539" s="43" t="str">
        <f t="shared" si="251"/>
        <v>NA</v>
      </c>
      <c r="Q539" s="24">
        <f t="shared" si="252"/>
        <v>17962.837199999998</v>
      </c>
      <c r="R539" s="43">
        <f t="shared" si="253"/>
        <v>0</v>
      </c>
      <c r="S539" s="24">
        <f t="shared" si="254"/>
        <v>1000000</v>
      </c>
      <c r="T539" s="25" t="str">
        <f t="shared" si="255"/>
        <v>N</v>
      </c>
      <c r="U539" s="44">
        <f t="shared" si="256"/>
        <v>2</v>
      </c>
      <c r="V539" s="45">
        <f t="shared" si="257"/>
        <v>20000</v>
      </c>
      <c r="W539" s="45">
        <f t="shared" si="258"/>
        <v>65000</v>
      </c>
      <c r="X539" s="28">
        <f t="shared" si="259"/>
        <v>0</v>
      </c>
      <c r="Y539" s="28">
        <f t="shared" si="260"/>
        <v>18948.996962279998</v>
      </c>
      <c r="Z539" s="45">
        <f t="shared" si="261"/>
        <v>0</v>
      </c>
      <c r="AA539" s="29" t="str">
        <f t="shared" si="262"/>
        <v>N</v>
      </c>
      <c r="AB539" s="46">
        <f t="shared" si="263"/>
        <v>1</v>
      </c>
      <c r="AC539" s="31">
        <f t="shared" si="264"/>
        <v>20000</v>
      </c>
      <c r="AD539" s="31">
        <f t="shared" si="265"/>
        <v>65000</v>
      </c>
      <c r="AE539" s="31">
        <f t="shared" si="266"/>
        <v>0</v>
      </c>
      <c r="AF539" s="47">
        <f t="shared" si="267"/>
        <v>19989.296895509167</v>
      </c>
      <c r="AG539" s="31">
        <f t="shared" si="268"/>
        <v>0</v>
      </c>
      <c r="AH539" s="48">
        <f t="shared" si="269"/>
        <v>0</v>
      </c>
      <c r="AI539" s="33">
        <f t="shared" si="270"/>
        <v>0</v>
      </c>
      <c r="AJ539" s="33">
        <f t="shared" si="271"/>
        <v>0</v>
      </c>
      <c r="AK539" s="33">
        <f t="shared" si="272"/>
        <v>0</v>
      </c>
      <c r="AL539" s="33">
        <f t="shared" si="273"/>
        <v>0</v>
      </c>
      <c r="AM539" s="34">
        <f t="shared" si="274"/>
        <v>38938.293857789162</v>
      </c>
    </row>
    <row r="540" spans="1:39" ht="15.75" customHeight="1" x14ac:dyDescent="0.3">
      <c r="A540" s="166" t="s">
        <v>1745</v>
      </c>
      <c r="B540" s="99">
        <v>7529</v>
      </c>
      <c r="C540" s="99">
        <v>60087</v>
      </c>
      <c r="D540" s="165">
        <v>44581</v>
      </c>
      <c r="E540" s="165">
        <v>44858</v>
      </c>
      <c r="F540" s="166">
        <v>2</v>
      </c>
      <c r="G540" s="178">
        <v>1.03</v>
      </c>
      <c r="H540" s="181">
        <v>0.25</v>
      </c>
      <c r="I540" s="180">
        <v>5.67E-2</v>
      </c>
      <c r="J540" s="21">
        <f t="shared" si="245"/>
        <v>0.97</v>
      </c>
      <c r="K540" s="21" t="str">
        <f t="shared" si="246"/>
        <v>Y</v>
      </c>
      <c r="L540" s="37" t="str">
        <f t="shared" si="247"/>
        <v>NA</v>
      </c>
      <c r="M540" s="8" t="str">
        <f t="shared" si="248"/>
        <v>Y</v>
      </c>
      <c r="N540" s="42">
        <f t="shared" si="249"/>
        <v>4</v>
      </c>
      <c r="O540" s="43">
        <f t="shared" si="250"/>
        <v>200000</v>
      </c>
      <c r="P540" s="43" t="str">
        <f t="shared" si="251"/>
        <v>NA</v>
      </c>
      <c r="Q540" s="24">
        <f t="shared" si="252"/>
        <v>7955.8942999999999</v>
      </c>
      <c r="R540" s="43">
        <f t="shared" si="253"/>
        <v>0</v>
      </c>
      <c r="S540" s="24">
        <f t="shared" si="254"/>
        <v>1000000</v>
      </c>
      <c r="T540" s="25" t="str">
        <f t="shared" si="255"/>
        <v>N</v>
      </c>
      <c r="U540" s="44">
        <f t="shared" si="256"/>
        <v>3</v>
      </c>
      <c r="V540" s="45">
        <f t="shared" si="257"/>
        <v>20000</v>
      </c>
      <c r="W540" s="45">
        <f t="shared" si="258"/>
        <v>65000</v>
      </c>
      <c r="X540" s="28">
        <f t="shared" si="259"/>
        <v>4913</v>
      </c>
      <c r="Y540" s="28">
        <f t="shared" si="260"/>
        <v>3493.9935068100003</v>
      </c>
      <c r="Z540" s="45">
        <f t="shared" si="261"/>
        <v>0</v>
      </c>
      <c r="AA540" s="29" t="str">
        <f t="shared" si="262"/>
        <v>N</v>
      </c>
      <c r="AB540" s="46">
        <f t="shared" si="263"/>
        <v>2</v>
      </c>
      <c r="AC540" s="31">
        <f t="shared" si="264"/>
        <v>20000</v>
      </c>
      <c r="AD540" s="31">
        <f t="shared" si="265"/>
        <v>65000</v>
      </c>
      <c r="AE540" s="31">
        <f t="shared" si="266"/>
        <v>0</v>
      </c>
      <c r="AF540" s="47">
        <f t="shared" si="267"/>
        <v>8883.6700386461271</v>
      </c>
      <c r="AG540" s="31">
        <f t="shared" si="268"/>
        <v>0</v>
      </c>
      <c r="AH540" s="48">
        <f t="shared" si="269"/>
        <v>1</v>
      </c>
      <c r="AI540" s="33">
        <f t="shared" si="270"/>
        <v>20000</v>
      </c>
      <c r="AJ540" s="33">
        <f t="shared" si="271"/>
        <v>65000</v>
      </c>
      <c r="AK540" s="33">
        <f t="shared" si="272"/>
        <v>0</v>
      </c>
      <c r="AL540" s="33">
        <f t="shared" si="273"/>
        <v>9387.3741298373625</v>
      </c>
      <c r="AM540" s="34">
        <f t="shared" si="274"/>
        <v>21765.03767529349</v>
      </c>
    </row>
    <row r="541" spans="1:39" ht="15.75" customHeight="1" x14ac:dyDescent="0.3">
      <c r="A541" s="166" t="s">
        <v>1746</v>
      </c>
      <c r="B541" s="99">
        <v>23883</v>
      </c>
      <c r="C541" s="99">
        <v>83893</v>
      </c>
      <c r="D541" s="165">
        <v>46044</v>
      </c>
      <c r="E541" s="165">
        <v>46102</v>
      </c>
      <c r="F541" s="166">
        <v>4</v>
      </c>
      <c r="G541" s="178">
        <v>1.46</v>
      </c>
      <c r="H541" s="181">
        <v>1</v>
      </c>
      <c r="I541" s="180">
        <v>4.4200000000000003E-2</v>
      </c>
      <c r="J541" s="21">
        <f t="shared" si="245"/>
        <v>2.54</v>
      </c>
      <c r="K541" s="21" t="str">
        <f t="shared" si="246"/>
        <v>Y</v>
      </c>
      <c r="L541" s="37" t="str">
        <f t="shared" si="247"/>
        <v>NA</v>
      </c>
      <c r="M541" s="8" t="str">
        <f t="shared" si="248"/>
        <v>Y</v>
      </c>
      <c r="N541" s="42">
        <f t="shared" si="249"/>
        <v>3</v>
      </c>
      <c r="O541" s="43">
        <f t="shared" si="250"/>
        <v>200000</v>
      </c>
      <c r="P541" s="43" t="str">
        <f t="shared" si="251"/>
        <v>NA</v>
      </c>
      <c r="Q541" s="24">
        <f t="shared" si="252"/>
        <v>24938.6286</v>
      </c>
      <c r="R541" s="43">
        <f t="shared" si="253"/>
        <v>0</v>
      </c>
      <c r="S541" s="24">
        <f t="shared" si="254"/>
        <v>1000000</v>
      </c>
      <c r="T541" s="25" t="str">
        <f t="shared" si="255"/>
        <v>Y</v>
      </c>
      <c r="U541" s="44">
        <f t="shared" si="256"/>
        <v>2</v>
      </c>
      <c r="V541" s="45">
        <f t="shared" si="257"/>
        <v>200000</v>
      </c>
      <c r="W541" s="45">
        <f t="shared" si="258"/>
        <v>1000000</v>
      </c>
      <c r="X541" s="28">
        <f t="shared" si="259"/>
        <v>26040.915984120002</v>
      </c>
      <c r="Y541" s="28">
        <f t="shared" si="260"/>
        <v>0</v>
      </c>
      <c r="Z541" s="45" t="str">
        <f t="shared" si="261"/>
        <v>NA</v>
      </c>
      <c r="AA541" s="29" t="str">
        <f t="shared" si="262"/>
        <v>Y</v>
      </c>
      <c r="AB541" s="46">
        <f t="shared" si="263"/>
        <v>1</v>
      </c>
      <c r="AC541" s="31">
        <f t="shared" si="264"/>
        <v>200000</v>
      </c>
      <c r="AD541" s="31">
        <f t="shared" si="265"/>
        <v>1000000</v>
      </c>
      <c r="AE541" s="31">
        <f t="shared" si="266"/>
        <v>27191.924470618105</v>
      </c>
      <c r="AF541" s="47">
        <f t="shared" si="267"/>
        <v>0</v>
      </c>
      <c r="AG541" s="31" t="str">
        <f t="shared" si="268"/>
        <v>NA</v>
      </c>
      <c r="AH541" s="48">
        <f t="shared" si="269"/>
        <v>0</v>
      </c>
      <c r="AI541" s="33">
        <f t="shared" si="270"/>
        <v>0</v>
      </c>
      <c r="AJ541" s="33">
        <f t="shared" si="271"/>
        <v>0</v>
      </c>
      <c r="AK541" s="33">
        <f t="shared" si="272"/>
        <v>0</v>
      </c>
      <c r="AL541" s="33">
        <f t="shared" si="273"/>
        <v>0</v>
      </c>
      <c r="AM541" s="34">
        <f t="shared" si="274"/>
        <v>0</v>
      </c>
    </row>
    <row r="542" spans="1:39" ht="15.75" customHeight="1" x14ac:dyDescent="0.3">
      <c r="A542" s="166" t="s">
        <v>1747</v>
      </c>
      <c r="B542" s="99">
        <v>24736</v>
      </c>
      <c r="C542" s="99">
        <v>36234</v>
      </c>
      <c r="D542" s="165">
        <v>44906</v>
      </c>
      <c r="E542" s="165">
        <v>45259</v>
      </c>
      <c r="F542" s="166">
        <v>4</v>
      </c>
      <c r="G542" s="178">
        <v>0.31</v>
      </c>
      <c r="H542" s="181">
        <v>0.25</v>
      </c>
      <c r="I542" s="180">
        <v>3.7400000000000003E-2</v>
      </c>
      <c r="J542" s="21">
        <f t="shared" si="245"/>
        <v>3.69</v>
      </c>
      <c r="K542" s="21" t="str">
        <f t="shared" si="246"/>
        <v>Y</v>
      </c>
      <c r="L542" s="37" t="str">
        <f t="shared" si="247"/>
        <v>NA</v>
      </c>
      <c r="M542" s="8" t="str">
        <f t="shared" si="248"/>
        <v>Y</v>
      </c>
      <c r="N542" s="42">
        <f t="shared" si="249"/>
        <v>15</v>
      </c>
      <c r="O542" s="43">
        <f t="shared" si="250"/>
        <v>200000</v>
      </c>
      <c r="P542" s="43" t="str">
        <f t="shared" si="251"/>
        <v>NA</v>
      </c>
      <c r="Q542" s="24">
        <f t="shared" si="252"/>
        <v>25661.126400000001</v>
      </c>
      <c r="R542" s="43">
        <f t="shared" si="253"/>
        <v>0</v>
      </c>
      <c r="S542" s="24">
        <f t="shared" si="254"/>
        <v>1000000</v>
      </c>
      <c r="T542" s="25" t="str">
        <f t="shared" si="255"/>
        <v>Y</v>
      </c>
      <c r="U542" s="44">
        <f t="shared" si="256"/>
        <v>14</v>
      </c>
      <c r="V542" s="45">
        <f t="shared" si="257"/>
        <v>200000</v>
      </c>
      <c r="W542" s="45">
        <f t="shared" si="258"/>
        <v>1000000</v>
      </c>
      <c r="X542" s="28">
        <f t="shared" si="259"/>
        <v>26620.852527360003</v>
      </c>
      <c r="Y542" s="28">
        <f t="shared" si="260"/>
        <v>0</v>
      </c>
      <c r="Z542" s="45" t="str">
        <f t="shared" si="261"/>
        <v>NA</v>
      </c>
      <c r="AA542" s="29" t="str">
        <f t="shared" si="262"/>
        <v>Y</v>
      </c>
      <c r="AB542" s="46">
        <f t="shared" si="263"/>
        <v>13</v>
      </c>
      <c r="AC542" s="31">
        <f t="shared" si="264"/>
        <v>200000</v>
      </c>
      <c r="AD542" s="31">
        <f t="shared" si="265"/>
        <v>1000000</v>
      </c>
      <c r="AE542" s="31">
        <f t="shared" si="266"/>
        <v>27616.472411883271</v>
      </c>
      <c r="AF542" s="47">
        <f t="shared" si="267"/>
        <v>0</v>
      </c>
      <c r="AG542" s="31" t="str">
        <f t="shared" si="268"/>
        <v>NA</v>
      </c>
      <c r="AH542" s="48">
        <f t="shared" si="269"/>
        <v>12</v>
      </c>
      <c r="AI542" s="33">
        <f t="shared" si="270"/>
        <v>20000</v>
      </c>
      <c r="AJ542" s="33">
        <f t="shared" si="271"/>
        <v>65000</v>
      </c>
      <c r="AK542" s="33">
        <f t="shared" si="272"/>
        <v>20000</v>
      </c>
      <c r="AL542" s="33">
        <f t="shared" si="273"/>
        <v>8649.3284800877082</v>
      </c>
      <c r="AM542" s="34">
        <f t="shared" si="274"/>
        <v>8649.3284800877082</v>
      </c>
    </row>
    <row r="543" spans="1:39" ht="15.75" customHeight="1" x14ac:dyDescent="0.3">
      <c r="A543" s="166" t="s">
        <v>1748</v>
      </c>
      <c r="B543" s="99">
        <v>15709</v>
      </c>
      <c r="C543" s="99">
        <v>91559</v>
      </c>
      <c r="D543" s="165">
        <v>44775</v>
      </c>
      <c r="E543" s="165">
        <v>44918</v>
      </c>
      <c r="F543" s="166">
        <v>2</v>
      </c>
      <c r="G543" s="178">
        <v>0.2</v>
      </c>
      <c r="H543" s="181">
        <v>1</v>
      </c>
      <c r="I543" s="180">
        <v>8.3000000000000004E-2</v>
      </c>
      <c r="J543" s="21">
        <f t="shared" si="245"/>
        <v>1.8</v>
      </c>
      <c r="K543" s="21" t="str">
        <f t="shared" si="246"/>
        <v>Y</v>
      </c>
      <c r="L543" s="37" t="str">
        <f t="shared" si="247"/>
        <v>NA</v>
      </c>
      <c r="M543" s="8" t="str">
        <f t="shared" si="248"/>
        <v>Y</v>
      </c>
      <c r="N543" s="42">
        <f t="shared" si="249"/>
        <v>2</v>
      </c>
      <c r="O543" s="43">
        <f t="shared" si="250"/>
        <v>200000</v>
      </c>
      <c r="P543" s="43" t="str">
        <f t="shared" si="251"/>
        <v>NA</v>
      </c>
      <c r="Q543" s="24">
        <f t="shared" si="252"/>
        <v>17012.846999999998</v>
      </c>
      <c r="R543" s="43">
        <f t="shared" si="253"/>
        <v>0</v>
      </c>
      <c r="S543" s="24">
        <f t="shared" si="254"/>
        <v>1000000</v>
      </c>
      <c r="T543" s="25" t="str">
        <f t="shared" si="255"/>
        <v>Y</v>
      </c>
      <c r="U543" s="44">
        <f t="shared" si="256"/>
        <v>1</v>
      </c>
      <c r="V543" s="45">
        <f t="shared" si="257"/>
        <v>200000</v>
      </c>
      <c r="W543" s="45">
        <f t="shared" si="258"/>
        <v>1000000</v>
      </c>
      <c r="X543" s="28">
        <f t="shared" si="259"/>
        <v>18424.913300999997</v>
      </c>
      <c r="Y543" s="28">
        <f t="shared" si="260"/>
        <v>0</v>
      </c>
      <c r="Z543" s="45" t="str">
        <f t="shared" si="261"/>
        <v>NA</v>
      </c>
      <c r="AA543" s="29" t="str">
        <f t="shared" si="262"/>
        <v>N</v>
      </c>
      <c r="AB543" s="46">
        <f t="shared" si="263"/>
        <v>0</v>
      </c>
      <c r="AC543" s="31">
        <f t="shared" si="264"/>
        <v>0</v>
      </c>
      <c r="AD543" s="31">
        <f t="shared" si="265"/>
        <v>0</v>
      </c>
      <c r="AE543" s="31">
        <f t="shared" si="266"/>
        <v>0</v>
      </c>
      <c r="AF543" s="47">
        <f t="shared" si="267"/>
        <v>0</v>
      </c>
      <c r="AG543" s="31">
        <f t="shared" si="268"/>
        <v>0</v>
      </c>
      <c r="AH543" s="48">
        <f t="shared" si="269"/>
        <v>0</v>
      </c>
      <c r="AI543" s="33">
        <f t="shared" si="270"/>
        <v>0</v>
      </c>
      <c r="AJ543" s="33">
        <f t="shared" si="271"/>
        <v>0</v>
      </c>
      <c r="AK543" s="33">
        <f t="shared" si="272"/>
        <v>0</v>
      </c>
      <c r="AL543" s="33">
        <f t="shared" si="273"/>
        <v>0</v>
      </c>
      <c r="AM543" s="34">
        <f t="shared" si="274"/>
        <v>0</v>
      </c>
    </row>
    <row r="544" spans="1:39" ht="15.75" customHeight="1" x14ac:dyDescent="0.3">
      <c r="A544" s="166" t="s">
        <v>1749</v>
      </c>
      <c r="B544" s="99">
        <v>21538</v>
      </c>
      <c r="C544" s="99">
        <v>43345</v>
      </c>
      <c r="D544" s="165">
        <v>45750</v>
      </c>
      <c r="E544" s="165">
        <v>46001</v>
      </c>
      <c r="F544" s="166">
        <v>4</v>
      </c>
      <c r="G544" s="178">
        <v>3.17</v>
      </c>
      <c r="H544" s="181">
        <v>0.5</v>
      </c>
      <c r="I544" s="180">
        <v>2.4299999999999999E-2</v>
      </c>
      <c r="J544" s="21">
        <f t="shared" si="245"/>
        <v>0.83000000000000007</v>
      </c>
      <c r="K544" s="21" t="str">
        <f t="shared" si="246"/>
        <v>Y</v>
      </c>
      <c r="L544" s="37" t="str">
        <f t="shared" si="247"/>
        <v>NA</v>
      </c>
      <c r="M544" s="8" t="str">
        <f t="shared" si="248"/>
        <v>Y</v>
      </c>
      <c r="N544" s="42">
        <f t="shared" si="249"/>
        <v>2</v>
      </c>
      <c r="O544" s="43">
        <f t="shared" si="250"/>
        <v>200000</v>
      </c>
      <c r="P544" s="43" t="str">
        <f t="shared" si="251"/>
        <v>NA</v>
      </c>
      <c r="Q544" s="24">
        <f t="shared" si="252"/>
        <v>22061.3734</v>
      </c>
      <c r="R544" s="43">
        <f t="shared" si="253"/>
        <v>0</v>
      </c>
      <c r="S544" s="24">
        <f t="shared" si="254"/>
        <v>1000000</v>
      </c>
      <c r="T544" s="25" t="str">
        <f t="shared" si="255"/>
        <v>N</v>
      </c>
      <c r="U544" s="44">
        <f t="shared" si="256"/>
        <v>1</v>
      </c>
      <c r="V544" s="45">
        <f t="shared" si="257"/>
        <v>20000</v>
      </c>
      <c r="W544" s="45">
        <f t="shared" si="258"/>
        <v>65000</v>
      </c>
      <c r="X544" s="28">
        <f t="shared" si="259"/>
        <v>20000</v>
      </c>
      <c r="Y544" s="28">
        <f t="shared" si="260"/>
        <v>2597.4647736199986</v>
      </c>
      <c r="Z544" s="45">
        <f t="shared" si="261"/>
        <v>0</v>
      </c>
      <c r="AA544" s="29" t="str">
        <f t="shared" si="262"/>
        <v>N</v>
      </c>
      <c r="AB544" s="46">
        <f t="shared" si="263"/>
        <v>0</v>
      </c>
      <c r="AC544" s="31">
        <f t="shared" si="264"/>
        <v>0</v>
      </c>
      <c r="AD544" s="31">
        <f t="shared" si="265"/>
        <v>0</v>
      </c>
      <c r="AE544" s="31">
        <f t="shared" si="266"/>
        <v>0</v>
      </c>
      <c r="AF544" s="47">
        <f t="shared" si="267"/>
        <v>0</v>
      </c>
      <c r="AG544" s="31">
        <f t="shared" si="268"/>
        <v>0</v>
      </c>
      <c r="AH544" s="48">
        <f t="shared" si="269"/>
        <v>0</v>
      </c>
      <c r="AI544" s="33">
        <f t="shared" si="270"/>
        <v>0</v>
      </c>
      <c r="AJ544" s="33">
        <f t="shared" si="271"/>
        <v>0</v>
      </c>
      <c r="AK544" s="33">
        <f t="shared" si="272"/>
        <v>0</v>
      </c>
      <c r="AL544" s="33">
        <f t="shared" si="273"/>
        <v>0</v>
      </c>
      <c r="AM544" s="34">
        <f t="shared" si="274"/>
        <v>2597.4647736199986</v>
      </c>
    </row>
    <row r="545" spans="1:39" ht="15.75" customHeight="1" x14ac:dyDescent="0.3">
      <c r="A545" s="166" t="s">
        <v>1750</v>
      </c>
      <c r="B545" s="99">
        <v>23724</v>
      </c>
      <c r="C545" s="99">
        <v>40187</v>
      </c>
      <c r="D545" s="165">
        <v>45082</v>
      </c>
      <c r="E545" s="165">
        <v>45316</v>
      </c>
      <c r="F545" s="166">
        <v>4</v>
      </c>
      <c r="G545" s="178">
        <v>0.43</v>
      </c>
      <c r="H545" s="181">
        <v>1</v>
      </c>
      <c r="I545" s="180">
        <v>6.9199999999999998E-2</v>
      </c>
      <c r="J545" s="21">
        <f t="shared" si="245"/>
        <v>3.57</v>
      </c>
      <c r="K545" s="21" t="str">
        <f t="shared" si="246"/>
        <v>Y</v>
      </c>
      <c r="L545" s="37" t="str">
        <f t="shared" si="247"/>
        <v>NA</v>
      </c>
      <c r="M545" s="8" t="str">
        <f t="shared" si="248"/>
        <v>Y</v>
      </c>
      <c r="N545" s="42">
        <f t="shared" si="249"/>
        <v>4</v>
      </c>
      <c r="O545" s="43">
        <f t="shared" si="250"/>
        <v>200000</v>
      </c>
      <c r="P545" s="43" t="str">
        <f t="shared" si="251"/>
        <v>NA</v>
      </c>
      <c r="Q545" s="24">
        <f t="shared" si="252"/>
        <v>25365.700799999999</v>
      </c>
      <c r="R545" s="43">
        <f t="shared" si="253"/>
        <v>0</v>
      </c>
      <c r="S545" s="24">
        <f t="shared" si="254"/>
        <v>1000000</v>
      </c>
      <c r="T545" s="25" t="str">
        <f t="shared" si="255"/>
        <v>Y</v>
      </c>
      <c r="U545" s="44">
        <f t="shared" si="256"/>
        <v>3</v>
      </c>
      <c r="V545" s="45">
        <f t="shared" si="257"/>
        <v>200000</v>
      </c>
      <c r="W545" s="45">
        <f t="shared" si="258"/>
        <v>1000000</v>
      </c>
      <c r="X545" s="28">
        <f t="shared" si="259"/>
        <v>27121.007295359996</v>
      </c>
      <c r="Y545" s="28">
        <f t="shared" si="260"/>
        <v>0</v>
      </c>
      <c r="Z545" s="45" t="str">
        <f t="shared" si="261"/>
        <v>NA</v>
      </c>
      <c r="AA545" s="29" t="str">
        <f t="shared" si="262"/>
        <v>Y</v>
      </c>
      <c r="AB545" s="46">
        <f t="shared" si="263"/>
        <v>2</v>
      </c>
      <c r="AC545" s="31">
        <f t="shared" si="264"/>
        <v>200000</v>
      </c>
      <c r="AD545" s="31">
        <f t="shared" si="265"/>
        <v>1000000</v>
      </c>
      <c r="AE545" s="31">
        <f t="shared" si="266"/>
        <v>28997.781000198906</v>
      </c>
      <c r="AF545" s="47">
        <f t="shared" si="267"/>
        <v>0</v>
      </c>
      <c r="AG545" s="31" t="str">
        <f t="shared" si="268"/>
        <v>NA</v>
      </c>
      <c r="AH545" s="48">
        <f t="shared" si="269"/>
        <v>1</v>
      </c>
      <c r="AI545" s="33">
        <f t="shared" si="270"/>
        <v>20000</v>
      </c>
      <c r="AJ545" s="33">
        <f t="shared" si="271"/>
        <v>65000</v>
      </c>
      <c r="AK545" s="33">
        <f t="shared" si="272"/>
        <v>20000</v>
      </c>
      <c r="AL545" s="33">
        <f t="shared" si="273"/>
        <v>11004.427445412668</v>
      </c>
      <c r="AM545" s="34">
        <f t="shared" si="274"/>
        <v>11004.427445412668</v>
      </c>
    </row>
    <row r="546" spans="1:39" ht="15.75" customHeight="1" x14ac:dyDescent="0.3">
      <c r="A546" s="166" t="s">
        <v>1751</v>
      </c>
      <c r="B546" s="99">
        <v>20758</v>
      </c>
      <c r="C546" s="99">
        <v>104066</v>
      </c>
      <c r="D546" s="165">
        <v>45799</v>
      </c>
      <c r="E546" s="165">
        <v>46078</v>
      </c>
      <c r="F546" s="166">
        <v>4</v>
      </c>
      <c r="G546" s="178">
        <v>2.64</v>
      </c>
      <c r="H546" s="181">
        <v>0.5</v>
      </c>
      <c r="I546" s="180">
        <v>5.4300000000000001E-2</v>
      </c>
      <c r="J546" s="21">
        <f t="shared" si="245"/>
        <v>1.3599999999999999</v>
      </c>
      <c r="K546" s="21" t="str">
        <f t="shared" si="246"/>
        <v>Y</v>
      </c>
      <c r="L546" s="37" t="str">
        <f t="shared" si="247"/>
        <v>NA</v>
      </c>
      <c r="M546" s="8" t="str">
        <f t="shared" si="248"/>
        <v>Y</v>
      </c>
      <c r="N546" s="42">
        <f t="shared" si="249"/>
        <v>3</v>
      </c>
      <c r="O546" s="43">
        <f t="shared" si="250"/>
        <v>200000</v>
      </c>
      <c r="P546" s="43" t="str">
        <f t="shared" si="251"/>
        <v>NA</v>
      </c>
      <c r="Q546" s="24">
        <f t="shared" si="252"/>
        <v>21885.1594</v>
      </c>
      <c r="R546" s="43">
        <f t="shared" si="253"/>
        <v>0</v>
      </c>
      <c r="S546" s="24">
        <f t="shared" si="254"/>
        <v>1000000</v>
      </c>
      <c r="T546" s="25" t="str">
        <f t="shared" si="255"/>
        <v>Y</v>
      </c>
      <c r="U546" s="44">
        <f t="shared" si="256"/>
        <v>2</v>
      </c>
      <c r="V546" s="45">
        <f t="shared" si="257"/>
        <v>200000</v>
      </c>
      <c r="W546" s="45">
        <f t="shared" si="258"/>
        <v>1000000</v>
      </c>
      <c r="X546" s="28">
        <f t="shared" si="259"/>
        <v>23073.523555420001</v>
      </c>
      <c r="Y546" s="28">
        <f t="shared" si="260"/>
        <v>0</v>
      </c>
      <c r="Z546" s="45" t="str">
        <f t="shared" si="261"/>
        <v>NA</v>
      </c>
      <c r="AA546" s="29" t="str">
        <f t="shared" si="262"/>
        <v>N</v>
      </c>
      <c r="AB546" s="46">
        <f t="shared" si="263"/>
        <v>1</v>
      </c>
      <c r="AC546" s="31">
        <f t="shared" si="264"/>
        <v>20000</v>
      </c>
      <c r="AD546" s="31">
        <f t="shared" si="265"/>
        <v>65000</v>
      </c>
      <c r="AE546" s="31">
        <f t="shared" si="266"/>
        <v>20000</v>
      </c>
      <c r="AF546" s="47">
        <f t="shared" si="267"/>
        <v>4326.4158844793055</v>
      </c>
      <c r="AG546" s="31">
        <f t="shared" si="268"/>
        <v>0</v>
      </c>
      <c r="AH546" s="48">
        <f t="shared" si="269"/>
        <v>0</v>
      </c>
      <c r="AI546" s="33">
        <f t="shared" si="270"/>
        <v>0</v>
      </c>
      <c r="AJ546" s="33">
        <f t="shared" si="271"/>
        <v>0</v>
      </c>
      <c r="AK546" s="33">
        <f t="shared" si="272"/>
        <v>0</v>
      </c>
      <c r="AL546" s="33">
        <f t="shared" si="273"/>
        <v>0</v>
      </c>
      <c r="AM546" s="34">
        <f t="shared" si="274"/>
        <v>4326.4158844793055</v>
      </c>
    </row>
    <row r="547" spans="1:39" ht="15.75" customHeight="1" x14ac:dyDescent="0.3">
      <c r="A547" s="166" t="s">
        <v>1752</v>
      </c>
      <c r="B547" s="99">
        <v>12940</v>
      </c>
      <c r="C547" s="99">
        <v>32330</v>
      </c>
      <c r="D547" s="165">
        <v>45659</v>
      </c>
      <c r="E547" s="165">
        <v>45909</v>
      </c>
      <c r="F547" s="166">
        <v>4</v>
      </c>
      <c r="G547" s="178">
        <v>2.77</v>
      </c>
      <c r="H547" s="181">
        <v>0.25</v>
      </c>
      <c r="I547" s="180">
        <v>2.29E-2</v>
      </c>
      <c r="J547" s="21">
        <f t="shared" si="245"/>
        <v>1.23</v>
      </c>
      <c r="K547" s="21" t="str">
        <f t="shared" si="246"/>
        <v>Y</v>
      </c>
      <c r="L547" s="37" t="str">
        <f t="shared" si="247"/>
        <v>NA</v>
      </c>
      <c r="M547" s="8" t="str">
        <f t="shared" si="248"/>
        <v>Y</v>
      </c>
      <c r="N547" s="42">
        <f t="shared" si="249"/>
        <v>5</v>
      </c>
      <c r="O547" s="43">
        <f t="shared" si="250"/>
        <v>200000</v>
      </c>
      <c r="P547" s="43" t="str">
        <f t="shared" si="251"/>
        <v>NA</v>
      </c>
      <c r="Q547" s="24">
        <f t="shared" si="252"/>
        <v>13236.325999999999</v>
      </c>
      <c r="R547" s="43">
        <f t="shared" si="253"/>
        <v>0</v>
      </c>
      <c r="S547" s="24">
        <f t="shared" si="254"/>
        <v>1000000</v>
      </c>
      <c r="T547" s="25" t="str">
        <f t="shared" si="255"/>
        <v>Y</v>
      </c>
      <c r="U547" s="44">
        <f t="shared" si="256"/>
        <v>4</v>
      </c>
      <c r="V547" s="45">
        <f t="shared" si="257"/>
        <v>200000</v>
      </c>
      <c r="W547" s="45">
        <f t="shared" si="258"/>
        <v>1000000</v>
      </c>
      <c r="X547" s="28">
        <f t="shared" si="259"/>
        <v>13539.437865399997</v>
      </c>
      <c r="Y547" s="28">
        <f t="shared" si="260"/>
        <v>0</v>
      </c>
      <c r="Z547" s="45" t="str">
        <f t="shared" si="261"/>
        <v>NA</v>
      </c>
      <c r="AA547" s="29" t="str">
        <f t="shared" si="262"/>
        <v>N</v>
      </c>
      <c r="AB547" s="46">
        <f t="shared" si="263"/>
        <v>3</v>
      </c>
      <c r="AC547" s="31">
        <f t="shared" si="264"/>
        <v>20000</v>
      </c>
      <c r="AD547" s="31">
        <f t="shared" si="265"/>
        <v>65000</v>
      </c>
      <c r="AE547" s="31">
        <f t="shared" si="266"/>
        <v>13849.490992517656</v>
      </c>
      <c r="AF547" s="47">
        <f t="shared" si="267"/>
        <v>0</v>
      </c>
      <c r="AG547" s="31">
        <f t="shared" si="268"/>
        <v>0</v>
      </c>
      <c r="AH547" s="48">
        <f t="shared" si="269"/>
        <v>2</v>
      </c>
      <c r="AI547" s="33">
        <f t="shared" si="270"/>
        <v>20000</v>
      </c>
      <c r="AJ547" s="33">
        <f t="shared" si="271"/>
        <v>65000</v>
      </c>
      <c r="AK547" s="33">
        <f t="shared" si="272"/>
        <v>0</v>
      </c>
      <c r="AL547" s="33">
        <f t="shared" si="273"/>
        <v>14166.644336246309</v>
      </c>
      <c r="AM547" s="34">
        <f t="shared" si="274"/>
        <v>14166.644336246309</v>
      </c>
    </row>
    <row r="548" spans="1:39" ht="15.75" customHeight="1" x14ac:dyDescent="0.3">
      <c r="A548" s="166" t="s">
        <v>1753</v>
      </c>
      <c r="B548" s="99">
        <v>16969</v>
      </c>
      <c r="C548" s="99">
        <v>72622</v>
      </c>
      <c r="D548" s="165">
        <v>45814</v>
      </c>
      <c r="E548" s="165">
        <v>46008</v>
      </c>
      <c r="F548" s="166">
        <v>4</v>
      </c>
      <c r="G548" s="178">
        <v>2.42</v>
      </c>
      <c r="H548" s="181">
        <v>0.25</v>
      </c>
      <c r="I548" s="180">
        <v>6.8900000000000003E-2</v>
      </c>
      <c r="J548" s="21">
        <f t="shared" si="245"/>
        <v>1.58</v>
      </c>
      <c r="K548" s="21" t="str">
        <f t="shared" si="246"/>
        <v>Y</v>
      </c>
      <c r="L548" s="37" t="str">
        <f t="shared" si="247"/>
        <v>NA</v>
      </c>
      <c r="M548" s="8" t="str">
        <f t="shared" si="248"/>
        <v>Y</v>
      </c>
      <c r="N548" s="42">
        <f t="shared" si="249"/>
        <v>7</v>
      </c>
      <c r="O548" s="43">
        <f t="shared" si="250"/>
        <v>200000</v>
      </c>
      <c r="P548" s="43" t="str">
        <f t="shared" si="251"/>
        <v>NA</v>
      </c>
      <c r="Q548" s="24">
        <f t="shared" si="252"/>
        <v>18138.164099999998</v>
      </c>
      <c r="R548" s="43">
        <f t="shared" si="253"/>
        <v>0</v>
      </c>
      <c r="S548" s="24">
        <f t="shared" si="254"/>
        <v>1000000</v>
      </c>
      <c r="T548" s="25" t="str">
        <f t="shared" si="255"/>
        <v>Y</v>
      </c>
      <c r="U548" s="44">
        <f t="shared" si="256"/>
        <v>6</v>
      </c>
      <c r="V548" s="45">
        <f t="shared" si="257"/>
        <v>200000</v>
      </c>
      <c r="W548" s="45">
        <f t="shared" si="258"/>
        <v>1000000</v>
      </c>
      <c r="X548" s="28">
        <f t="shared" si="259"/>
        <v>19387.883606489999</v>
      </c>
      <c r="Y548" s="28">
        <f t="shared" si="260"/>
        <v>0</v>
      </c>
      <c r="Z548" s="45" t="str">
        <f t="shared" si="261"/>
        <v>NA</v>
      </c>
      <c r="AA548" s="29" t="str">
        <f t="shared" si="262"/>
        <v>N</v>
      </c>
      <c r="AB548" s="46">
        <f t="shared" si="263"/>
        <v>5</v>
      </c>
      <c r="AC548" s="31">
        <f t="shared" si="264"/>
        <v>20000</v>
      </c>
      <c r="AD548" s="31">
        <f t="shared" si="265"/>
        <v>65000</v>
      </c>
      <c r="AE548" s="31">
        <f t="shared" si="266"/>
        <v>20000</v>
      </c>
      <c r="AF548" s="47">
        <f t="shared" si="267"/>
        <v>723.70878697716034</v>
      </c>
      <c r="AG548" s="31">
        <f t="shared" si="268"/>
        <v>0</v>
      </c>
      <c r="AH548" s="48">
        <f t="shared" si="269"/>
        <v>4</v>
      </c>
      <c r="AI548" s="33">
        <f t="shared" si="270"/>
        <v>20000</v>
      </c>
      <c r="AJ548" s="33">
        <f t="shared" si="271"/>
        <v>65000</v>
      </c>
      <c r="AK548" s="33">
        <f t="shared" si="272"/>
        <v>0</v>
      </c>
      <c r="AL548" s="33">
        <f t="shared" si="273"/>
        <v>22151.572322399887</v>
      </c>
      <c r="AM548" s="34">
        <f t="shared" si="274"/>
        <v>22875.281109377047</v>
      </c>
    </row>
    <row r="549" spans="1:39" ht="15.75" customHeight="1" x14ac:dyDescent="0.3">
      <c r="A549" s="166" t="s">
        <v>1754</v>
      </c>
      <c r="B549" s="99">
        <v>19490</v>
      </c>
      <c r="C549" s="99">
        <v>48602</v>
      </c>
      <c r="D549" s="165">
        <v>45302</v>
      </c>
      <c r="E549" s="165">
        <v>45354</v>
      </c>
      <c r="F549" s="166">
        <v>2</v>
      </c>
      <c r="G549" s="178">
        <v>0.48</v>
      </c>
      <c r="H549" s="181">
        <v>0.75</v>
      </c>
      <c r="I549" s="180">
        <v>2.5899999999999999E-2</v>
      </c>
      <c r="J549" s="21">
        <f t="shared" si="245"/>
        <v>1.52</v>
      </c>
      <c r="K549" s="21" t="str">
        <f t="shared" si="246"/>
        <v>Y</v>
      </c>
      <c r="L549" s="37" t="str">
        <f t="shared" si="247"/>
        <v>NA</v>
      </c>
      <c r="M549" s="8" t="str">
        <f t="shared" si="248"/>
        <v>Y</v>
      </c>
      <c r="N549" s="42">
        <f t="shared" si="249"/>
        <v>3</v>
      </c>
      <c r="O549" s="43">
        <f t="shared" si="250"/>
        <v>200000</v>
      </c>
      <c r="P549" s="43" t="str">
        <f t="shared" si="251"/>
        <v>NA</v>
      </c>
      <c r="Q549" s="24">
        <f t="shared" si="252"/>
        <v>19994.791000000001</v>
      </c>
      <c r="R549" s="43">
        <f t="shared" si="253"/>
        <v>0</v>
      </c>
      <c r="S549" s="24">
        <f t="shared" si="254"/>
        <v>1000000</v>
      </c>
      <c r="T549" s="25" t="str">
        <f t="shared" si="255"/>
        <v>Y</v>
      </c>
      <c r="U549" s="44">
        <f t="shared" si="256"/>
        <v>2</v>
      </c>
      <c r="V549" s="45">
        <f t="shared" si="257"/>
        <v>200000</v>
      </c>
      <c r="W549" s="45">
        <f t="shared" si="258"/>
        <v>1000000</v>
      </c>
      <c r="X549" s="28">
        <f t="shared" si="259"/>
        <v>20512.656086900002</v>
      </c>
      <c r="Y549" s="28">
        <f t="shared" si="260"/>
        <v>0</v>
      </c>
      <c r="Z549" s="45" t="str">
        <f t="shared" si="261"/>
        <v>NA</v>
      </c>
      <c r="AA549" s="29" t="str">
        <f t="shared" si="262"/>
        <v>N</v>
      </c>
      <c r="AB549" s="46">
        <f t="shared" si="263"/>
        <v>1</v>
      </c>
      <c r="AC549" s="31">
        <f t="shared" si="264"/>
        <v>20000</v>
      </c>
      <c r="AD549" s="31">
        <f t="shared" si="265"/>
        <v>65000</v>
      </c>
      <c r="AE549" s="31">
        <f t="shared" si="266"/>
        <v>20000</v>
      </c>
      <c r="AF549" s="47">
        <f t="shared" si="267"/>
        <v>1043.9338795507138</v>
      </c>
      <c r="AG549" s="31">
        <f t="shared" si="268"/>
        <v>0</v>
      </c>
      <c r="AH549" s="48">
        <f t="shared" si="269"/>
        <v>0</v>
      </c>
      <c r="AI549" s="33">
        <f t="shared" si="270"/>
        <v>0</v>
      </c>
      <c r="AJ549" s="33">
        <f t="shared" si="271"/>
        <v>0</v>
      </c>
      <c r="AK549" s="33">
        <f t="shared" si="272"/>
        <v>0</v>
      </c>
      <c r="AL549" s="33">
        <f t="shared" si="273"/>
        <v>0</v>
      </c>
      <c r="AM549" s="34">
        <f t="shared" si="274"/>
        <v>1043.9338795507138</v>
      </c>
    </row>
    <row r="550" spans="1:39" ht="15.75" customHeight="1" x14ac:dyDescent="0.3">
      <c r="A550" s="166" t="s">
        <v>1755</v>
      </c>
      <c r="B550" s="99">
        <v>6787</v>
      </c>
      <c r="C550" s="99">
        <v>48643</v>
      </c>
      <c r="D550" s="165">
        <v>44933</v>
      </c>
      <c r="E550" s="165">
        <v>45038</v>
      </c>
      <c r="F550" s="166">
        <v>4</v>
      </c>
      <c r="G550" s="178">
        <v>0.15</v>
      </c>
      <c r="H550" s="181">
        <v>0.25</v>
      </c>
      <c r="I550" s="180">
        <v>3.6400000000000002E-2</v>
      </c>
      <c r="J550" s="21">
        <f t="shared" si="245"/>
        <v>3.85</v>
      </c>
      <c r="K550" s="21" t="str">
        <f t="shared" si="246"/>
        <v>Y</v>
      </c>
      <c r="L550" s="37" t="str">
        <f t="shared" si="247"/>
        <v>NA</v>
      </c>
      <c r="M550" s="8" t="str">
        <f t="shared" si="248"/>
        <v>Y</v>
      </c>
      <c r="N550" s="42">
        <f t="shared" si="249"/>
        <v>16</v>
      </c>
      <c r="O550" s="43">
        <f t="shared" si="250"/>
        <v>200000</v>
      </c>
      <c r="P550" s="43" t="str">
        <f t="shared" si="251"/>
        <v>NA</v>
      </c>
      <c r="Q550" s="24">
        <f t="shared" si="252"/>
        <v>7034.0468000000001</v>
      </c>
      <c r="R550" s="43">
        <f t="shared" si="253"/>
        <v>0</v>
      </c>
      <c r="S550" s="24">
        <f t="shared" si="254"/>
        <v>1000000</v>
      </c>
      <c r="T550" s="25" t="str">
        <f t="shared" si="255"/>
        <v>Y</v>
      </c>
      <c r="U550" s="44">
        <f t="shared" si="256"/>
        <v>15</v>
      </c>
      <c r="V550" s="45">
        <f t="shared" si="257"/>
        <v>200000</v>
      </c>
      <c r="W550" s="45">
        <f t="shared" si="258"/>
        <v>1000000</v>
      </c>
      <c r="X550" s="28">
        <f t="shared" si="259"/>
        <v>7290.0861035199996</v>
      </c>
      <c r="Y550" s="28">
        <f t="shared" si="260"/>
        <v>0</v>
      </c>
      <c r="Z550" s="45" t="str">
        <f t="shared" si="261"/>
        <v>NA</v>
      </c>
      <c r="AA550" s="29" t="str">
        <f t="shared" si="262"/>
        <v>Y</v>
      </c>
      <c r="AB550" s="46">
        <f t="shared" si="263"/>
        <v>14</v>
      </c>
      <c r="AC550" s="31">
        <f t="shared" si="264"/>
        <v>200000</v>
      </c>
      <c r="AD550" s="31">
        <f t="shared" si="265"/>
        <v>1000000</v>
      </c>
      <c r="AE550" s="31">
        <f t="shared" si="266"/>
        <v>7555.4452376881272</v>
      </c>
      <c r="AF550" s="47">
        <f t="shared" si="267"/>
        <v>0</v>
      </c>
      <c r="AG550" s="31" t="str">
        <f t="shared" si="268"/>
        <v>NA</v>
      </c>
      <c r="AH550" s="48">
        <f t="shared" si="269"/>
        <v>13</v>
      </c>
      <c r="AI550" s="33">
        <f t="shared" si="270"/>
        <v>20000</v>
      </c>
      <c r="AJ550" s="33">
        <f t="shared" si="271"/>
        <v>65000</v>
      </c>
      <c r="AK550" s="33">
        <f t="shared" si="272"/>
        <v>7830.4634443399746</v>
      </c>
      <c r="AL550" s="33">
        <f t="shared" si="273"/>
        <v>0</v>
      </c>
      <c r="AM550" s="34">
        <f t="shared" si="274"/>
        <v>0</v>
      </c>
    </row>
    <row r="551" spans="1:39" ht="15.75" customHeight="1" x14ac:dyDescent="0.3">
      <c r="A551" s="166" t="s">
        <v>1756</v>
      </c>
      <c r="B551" s="99">
        <v>15874</v>
      </c>
      <c r="C551" s="99">
        <v>53269</v>
      </c>
      <c r="D551" s="165">
        <v>44689</v>
      </c>
      <c r="E551" s="165">
        <v>44994</v>
      </c>
      <c r="F551" s="166">
        <v>2</v>
      </c>
      <c r="G551" s="178">
        <v>0.49</v>
      </c>
      <c r="H551" s="181">
        <v>0.75</v>
      </c>
      <c r="I551" s="180">
        <v>5.3400000000000003E-2</v>
      </c>
      <c r="J551" s="21">
        <f t="shared" si="245"/>
        <v>1.51</v>
      </c>
      <c r="K551" s="21" t="str">
        <f t="shared" si="246"/>
        <v>Y</v>
      </c>
      <c r="L551" s="37" t="str">
        <f t="shared" si="247"/>
        <v>NA</v>
      </c>
      <c r="M551" s="8" t="str">
        <f t="shared" si="248"/>
        <v>Y</v>
      </c>
      <c r="N551" s="42">
        <f t="shared" si="249"/>
        <v>3</v>
      </c>
      <c r="O551" s="43">
        <f t="shared" si="250"/>
        <v>200000</v>
      </c>
      <c r="P551" s="43" t="str">
        <f t="shared" si="251"/>
        <v>NA</v>
      </c>
      <c r="Q551" s="24">
        <f t="shared" si="252"/>
        <v>16721.671599999998</v>
      </c>
      <c r="R551" s="43">
        <f t="shared" si="253"/>
        <v>0</v>
      </c>
      <c r="S551" s="24">
        <f t="shared" si="254"/>
        <v>1000000</v>
      </c>
      <c r="T551" s="25" t="str">
        <f t="shared" si="255"/>
        <v>Y</v>
      </c>
      <c r="U551" s="44">
        <f t="shared" si="256"/>
        <v>2</v>
      </c>
      <c r="V551" s="45">
        <f t="shared" si="257"/>
        <v>200000</v>
      </c>
      <c r="W551" s="45">
        <f t="shared" si="258"/>
        <v>1000000</v>
      </c>
      <c r="X551" s="28">
        <f t="shared" si="259"/>
        <v>17614.608863439997</v>
      </c>
      <c r="Y551" s="28">
        <f t="shared" si="260"/>
        <v>0</v>
      </c>
      <c r="Z551" s="45" t="str">
        <f t="shared" si="261"/>
        <v>NA</v>
      </c>
      <c r="AA551" s="29" t="str">
        <f t="shared" si="262"/>
        <v>N</v>
      </c>
      <c r="AB551" s="46">
        <f t="shared" si="263"/>
        <v>1</v>
      </c>
      <c r="AC551" s="31">
        <f t="shared" si="264"/>
        <v>20000</v>
      </c>
      <c r="AD551" s="31">
        <f t="shared" si="265"/>
        <v>65000</v>
      </c>
      <c r="AE551" s="31">
        <f t="shared" si="266"/>
        <v>18555.22897674769</v>
      </c>
      <c r="AF551" s="47">
        <f t="shared" si="267"/>
        <v>0</v>
      </c>
      <c r="AG551" s="31">
        <f t="shared" si="268"/>
        <v>0</v>
      </c>
      <c r="AH551" s="48">
        <f t="shared" si="269"/>
        <v>0</v>
      </c>
      <c r="AI551" s="33">
        <f t="shared" si="270"/>
        <v>0</v>
      </c>
      <c r="AJ551" s="33">
        <f t="shared" si="271"/>
        <v>0</v>
      </c>
      <c r="AK551" s="33">
        <f t="shared" si="272"/>
        <v>0</v>
      </c>
      <c r="AL551" s="33">
        <f t="shared" si="273"/>
        <v>0</v>
      </c>
      <c r="AM551" s="34">
        <f t="shared" si="274"/>
        <v>0</v>
      </c>
    </row>
    <row r="552" spans="1:39" ht="15.75" customHeight="1" x14ac:dyDescent="0.3">
      <c r="A552" s="166" t="s">
        <v>1757</v>
      </c>
      <c r="B552" s="99">
        <v>5602</v>
      </c>
      <c r="C552" s="99">
        <v>64964</v>
      </c>
      <c r="D552" s="165">
        <v>45011</v>
      </c>
      <c r="E552" s="165">
        <v>45310</v>
      </c>
      <c r="F552" s="166">
        <v>2</v>
      </c>
      <c r="G552" s="178">
        <v>0.59</v>
      </c>
      <c r="H552" s="181">
        <v>0.25</v>
      </c>
      <c r="I552" s="180">
        <v>3.49E-2</v>
      </c>
      <c r="J552" s="21">
        <f t="shared" si="245"/>
        <v>1.4100000000000001</v>
      </c>
      <c r="K552" s="21" t="str">
        <f t="shared" si="246"/>
        <v>Y</v>
      </c>
      <c r="L552" s="37" t="str">
        <f t="shared" si="247"/>
        <v>NA</v>
      </c>
      <c r="M552" s="8" t="str">
        <f t="shared" si="248"/>
        <v>Y</v>
      </c>
      <c r="N552" s="42">
        <f t="shared" si="249"/>
        <v>6</v>
      </c>
      <c r="O552" s="43">
        <f t="shared" si="250"/>
        <v>200000</v>
      </c>
      <c r="P552" s="43" t="str">
        <f t="shared" si="251"/>
        <v>NA</v>
      </c>
      <c r="Q552" s="24">
        <f t="shared" si="252"/>
        <v>5797.5097999999998</v>
      </c>
      <c r="R552" s="43">
        <f t="shared" si="253"/>
        <v>0</v>
      </c>
      <c r="S552" s="24">
        <f t="shared" si="254"/>
        <v>1000000</v>
      </c>
      <c r="T552" s="25" t="str">
        <f t="shared" si="255"/>
        <v>Y</v>
      </c>
      <c r="U552" s="44">
        <f t="shared" si="256"/>
        <v>5</v>
      </c>
      <c r="V552" s="45">
        <f t="shared" si="257"/>
        <v>200000</v>
      </c>
      <c r="W552" s="45">
        <f t="shared" si="258"/>
        <v>1000000</v>
      </c>
      <c r="X552" s="28">
        <f t="shared" si="259"/>
        <v>5999.8428920199995</v>
      </c>
      <c r="Y552" s="28">
        <f t="shared" si="260"/>
        <v>0</v>
      </c>
      <c r="Z552" s="45" t="str">
        <f t="shared" si="261"/>
        <v>NA</v>
      </c>
      <c r="AA552" s="29" t="str">
        <f t="shared" si="262"/>
        <v>N</v>
      </c>
      <c r="AB552" s="46">
        <f t="shared" si="263"/>
        <v>4</v>
      </c>
      <c r="AC552" s="31">
        <f t="shared" si="264"/>
        <v>20000</v>
      </c>
      <c r="AD552" s="31">
        <f t="shared" si="265"/>
        <v>65000</v>
      </c>
      <c r="AE552" s="31">
        <f t="shared" si="266"/>
        <v>6209.2374089514969</v>
      </c>
      <c r="AF552" s="47">
        <f t="shared" si="267"/>
        <v>0</v>
      </c>
      <c r="AG552" s="31">
        <f t="shared" si="268"/>
        <v>0</v>
      </c>
      <c r="AH552" s="48">
        <f t="shared" si="269"/>
        <v>3</v>
      </c>
      <c r="AI552" s="33">
        <f t="shared" si="270"/>
        <v>20000</v>
      </c>
      <c r="AJ552" s="33">
        <f t="shared" si="271"/>
        <v>65000</v>
      </c>
      <c r="AK552" s="33">
        <f t="shared" si="272"/>
        <v>0</v>
      </c>
      <c r="AL552" s="33">
        <f t="shared" si="273"/>
        <v>6425.9397945239034</v>
      </c>
      <c r="AM552" s="34">
        <f t="shared" si="274"/>
        <v>6425.9397945239034</v>
      </c>
    </row>
    <row r="553" spans="1:39" ht="15.75" customHeight="1" x14ac:dyDescent="0.3">
      <c r="A553" s="166" t="s">
        <v>1758</v>
      </c>
      <c r="B553" s="99">
        <v>6739</v>
      </c>
      <c r="C553" s="99">
        <v>77682</v>
      </c>
      <c r="D553" s="165">
        <v>44864</v>
      </c>
      <c r="E553" s="165">
        <v>44898</v>
      </c>
      <c r="F553" s="166">
        <v>2</v>
      </c>
      <c r="G553" s="178">
        <v>0.84</v>
      </c>
      <c r="H553" s="181">
        <v>0.75</v>
      </c>
      <c r="I553" s="180">
        <v>6.1400000000000003E-2</v>
      </c>
      <c r="J553" s="21">
        <f t="shared" si="245"/>
        <v>1.1600000000000001</v>
      </c>
      <c r="K553" s="21" t="str">
        <f t="shared" si="246"/>
        <v>Y</v>
      </c>
      <c r="L553" s="37" t="str">
        <f t="shared" si="247"/>
        <v>NA</v>
      </c>
      <c r="M553" s="8" t="str">
        <f t="shared" si="248"/>
        <v>Y</v>
      </c>
      <c r="N553" s="42">
        <f t="shared" si="249"/>
        <v>2</v>
      </c>
      <c r="O553" s="43">
        <f t="shared" si="250"/>
        <v>200000</v>
      </c>
      <c r="P553" s="43" t="str">
        <f t="shared" si="251"/>
        <v>NA</v>
      </c>
      <c r="Q553" s="24">
        <f t="shared" si="252"/>
        <v>7152.7745999999997</v>
      </c>
      <c r="R553" s="43">
        <f t="shared" si="253"/>
        <v>0</v>
      </c>
      <c r="S553" s="24">
        <f t="shared" si="254"/>
        <v>1000000</v>
      </c>
      <c r="T553" s="25" t="str">
        <f t="shared" si="255"/>
        <v>Y</v>
      </c>
      <c r="U553" s="44">
        <f t="shared" si="256"/>
        <v>1</v>
      </c>
      <c r="V553" s="45">
        <f t="shared" si="257"/>
        <v>200000</v>
      </c>
      <c r="W553" s="45">
        <f t="shared" si="258"/>
        <v>1000000</v>
      </c>
      <c r="X553" s="28">
        <f t="shared" si="259"/>
        <v>7591.954960439999</v>
      </c>
      <c r="Y553" s="28">
        <f t="shared" si="260"/>
        <v>0</v>
      </c>
      <c r="Z553" s="45" t="str">
        <f t="shared" si="261"/>
        <v>NA</v>
      </c>
      <c r="AA553" s="29" t="str">
        <f t="shared" si="262"/>
        <v>N</v>
      </c>
      <c r="AB553" s="46">
        <f t="shared" si="263"/>
        <v>0</v>
      </c>
      <c r="AC553" s="31">
        <f t="shared" si="264"/>
        <v>0</v>
      </c>
      <c r="AD553" s="31">
        <f t="shared" si="265"/>
        <v>0</v>
      </c>
      <c r="AE553" s="31">
        <f t="shared" si="266"/>
        <v>0</v>
      </c>
      <c r="AF553" s="47">
        <f t="shared" si="267"/>
        <v>0</v>
      </c>
      <c r="AG553" s="31">
        <f t="shared" si="268"/>
        <v>0</v>
      </c>
      <c r="AH553" s="48">
        <f t="shared" si="269"/>
        <v>0</v>
      </c>
      <c r="AI553" s="33">
        <f t="shared" si="270"/>
        <v>0</v>
      </c>
      <c r="AJ553" s="33">
        <f t="shared" si="271"/>
        <v>0</v>
      </c>
      <c r="AK553" s="33">
        <f t="shared" si="272"/>
        <v>0</v>
      </c>
      <c r="AL553" s="33">
        <f t="shared" si="273"/>
        <v>0</v>
      </c>
      <c r="AM553" s="34">
        <f t="shared" si="274"/>
        <v>0</v>
      </c>
    </row>
    <row r="554" spans="1:39" ht="15.75" customHeight="1" x14ac:dyDescent="0.3">
      <c r="A554" s="166" t="s">
        <v>1759</v>
      </c>
      <c r="B554" s="99">
        <v>5625</v>
      </c>
      <c r="C554" s="99">
        <v>53962</v>
      </c>
      <c r="D554" s="165">
        <v>44428</v>
      </c>
      <c r="E554" s="165">
        <v>44790</v>
      </c>
      <c r="F554" s="166">
        <v>4</v>
      </c>
      <c r="G554" s="178">
        <v>1</v>
      </c>
      <c r="H554" s="181">
        <v>1</v>
      </c>
      <c r="I554" s="180">
        <v>5.0599999999999999E-2</v>
      </c>
      <c r="J554" s="21">
        <f t="shared" si="245"/>
        <v>3</v>
      </c>
      <c r="K554" s="21" t="str">
        <f t="shared" si="246"/>
        <v>Y</v>
      </c>
      <c r="L554" s="37" t="str">
        <f t="shared" si="247"/>
        <v>NA</v>
      </c>
      <c r="M554" s="8" t="str">
        <f t="shared" si="248"/>
        <v>Y</v>
      </c>
      <c r="N554" s="42">
        <f t="shared" si="249"/>
        <v>3</v>
      </c>
      <c r="O554" s="43">
        <f t="shared" si="250"/>
        <v>200000</v>
      </c>
      <c r="P554" s="43" t="str">
        <f t="shared" si="251"/>
        <v>NA</v>
      </c>
      <c r="Q554" s="24">
        <f t="shared" si="252"/>
        <v>5909.625</v>
      </c>
      <c r="R554" s="43">
        <f t="shared" si="253"/>
        <v>0</v>
      </c>
      <c r="S554" s="24">
        <f t="shared" si="254"/>
        <v>1000000</v>
      </c>
      <c r="T554" s="25" t="str">
        <f t="shared" si="255"/>
        <v>Y</v>
      </c>
      <c r="U554" s="44">
        <f t="shared" si="256"/>
        <v>2</v>
      </c>
      <c r="V554" s="45">
        <f t="shared" si="257"/>
        <v>200000</v>
      </c>
      <c r="W554" s="45">
        <f t="shared" si="258"/>
        <v>1000000</v>
      </c>
      <c r="X554" s="28">
        <f t="shared" si="259"/>
        <v>6208.6520250000003</v>
      </c>
      <c r="Y554" s="28">
        <f t="shared" si="260"/>
        <v>0</v>
      </c>
      <c r="Z554" s="45" t="str">
        <f t="shared" si="261"/>
        <v>NA</v>
      </c>
      <c r="AA554" s="29" t="str">
        <f t="shared" si="262"/>
        <v>Y</v>
      </c>
      <c r="AB554" s="46">
        <f t="shared" si="263"/>
        <v>1</v>
      </c>
      <c r="AC554" s="31">
        <f t="shared" si="264"/>
        <v>200000</v>
      </c>
      <c r="AD554" s="31">
        <f t="shared" si="265"/>
        <v>1000000</v>
      </c>
      <c r="AE554" s="31">
        <f t="shared" si="266"/>
        <v>6522.8098174650004</v>
      </c>
      <c r="AF554" s="47">
        <f t="shared" si="267"/>
        <v>0</v>
      </c>
      <c r="AG554" s="31" t="str">
        <f t="shared" si="268"/>
        <v>NA</v>
      </c>
      <c r="AH554" s="48">
        <f t="shared" si="269"/>
        <v>0</v>
      </c>
      <c r="AI554" s="33">
        <f t="shared" si="270"/>
        <v>0</v>
      </c>
      <c r="AJ554" s="33">
        <f t="shared" si="271"/>
        <v>0</v>
      </c>
      <c r="AK554" s="33">
        <f t="shared" si="272"/>
        <v>0</v>
      </c>
      <c r="AL554" s="33">
        <f t="shared" si="273"/>
        <v>0</v>
      </c>
      <c r="AM554" s="34">
        <f t="shared" si="274"/>
        <v>0</v>
      </c>
    </row>
    <row r="555" spans="1:39" ht="15.75" customHeight="1" x14ac:dyDescent="0.3">
      <c r="A555" s="166" t="s">
        <v>1760</v>
      </c>
      <c r="B555" s="99">
        <v>20881</v>
      </c>
      <c r="C555" s="99">
        <v>109144</v>
      </c>
      <c r="D555" s="165">
        <v>45116</v>
      </c>
      <c r="E555" s="165">
        <v>45191</v>
      </c>
      <c r="F555" s="166">
        <v>2</v>
      </c>
      <c r="G555" s="178">
        <v>0.48</v>
      </c>
      <c r="H555" s="181">
        <v>1</v>
      </c>
      <c r="I555" s="180">
        <v>5.4199999999999998E-2</v>
      </c>
      <c r="J555" s="21">
        <f t="shared" si="245"/>
        <v>1.52</v>
      </c>
      <c r="K555" s="21" t="str">
        <f t="shared" si="246"/>
        <v>Y</v>
      </c>
      <c r="L555" s="37" t="str">
        <f t="shared" si="247"/>
        <v>NA</v>
      </c>
      <c r="M555" s="8" t="str">
        <f t="shared" si="248"/>
        <v>Y</v>
      </c>
      <c r="N555" s="42">
        <f t="shared" si="249"/>
        <v>2</v>
      </c>
      <c r="O555" s="43">
        <f t="shared" si="250"/>
        <v>200000</v>
      </c>
      <c r="P555" s="43" t="str">
        <f t="shared" si="251"/>
        <v>NA</v>
      </c>
      <c r="Q555" s="24">
        <f t="shared" si="252"/>
        <v>22012.750200000002</v>
      </c>
      <c r="R555" s="43">
        <f t="shared" si="253"/>
        <v>0</v>
      </c>
      <c r="S555" s="24">
        <f t="shared" si="254"/>
        <v>1000000</v>
      </c>
      <c r="T555" s="25" t="str">
        <f t="shared" si="255"/>
        <v>Y</v>
      </c>
      <c r="U555" s="44">
        <f t="shared" si="256"/>
        <v>1</v>
      </c>
      <c r="V555" s="45">
        <f t="shared" si="257"/>
        <v>200000</v>
      </c>
      <c r="W555" s="45">
        <f t="shared" si="258"/>
        <v>1000000</v>
      </c>
      <c r="X555" s="28">
        <f t="shared" si="259"/>
        <v>23205.841260840003</v>
      </c>
      <c r="Y555" s="28">
        <f t="shared" si="260"/>
        <v>0</v>
      </c>
      <c r="Z555" s="45" t="str">
        <f t="shared" si="261"/>
        <v>NA</v>
      </c>
      <c r="AA555" s="29" t="str">
        <f t="shared" si="262"/>
        <v>N</v>
      </c>
      <c r="AB555" s="46">
        <f t="shared" si="263"/>
        <v>0</v>
      </c>
      <c r="AC555" s="31">
        <f t="shared" si="264"/>
        <v>0</v>
      </c>
      <c r="AD555" s="31">
        <f t="shared" si="265"/>
        <v>0</v>
      </c>
      <c r="AE555" s="31">
        <f t="shared" si="266"/>
        <v>0</v>
      </c>
      <c r="AF555" s="47">
        <f t="shared" si="267"/>
        <v>0</v>
      </c>
      <c r="AG555" s="31">
        <f t="shared" si="268"/>
        <v>0</v>
      </c>
      <c r="AH555" s="48">
        <f t="shared" si="269"/>
        <v>0</v>
      </c>
      <c r="AI555" s="33">
        <f t="shared" si="270"/>
        <v>0</v>
      </c>
      <c r="AJ555" s="33">
        <f t="shared" si="271"/>
        <v>0</v>
      </c>
      <c r="AK555" s="33">
        <f t="shared" si="272"/>
        <v>0</v>
      </c>
      <c r="AL555" s="33">
        <f t="shared" si="273"/>
        <v>0</v>
      </c>
      <c r="AM555" s="34">
        <f t="shared" si="274"/>
        <v>0</v>
      </c>
    </row>
    <row r="556" spans="1:39" ht="15.75" customHeight="1" x14ac:dyDescent="0.3">
      <c r="A556" s="166" t="s">
        <v>1761</v>
      </c>
      <c r="B556" s="99">
        <v>13106</v>
      </c>
      <c r="C556" s="99">
        <v>92497</v>
      </c>
      <c r="D556" s="165">
        <v>45580</v>
      </c>
      <c r="E556" s="165">
        <v>45780</v>
      </c>
      <c r="F556" s="166">
        <v>4</v>
      </c>
      <c r="G556" s="178">
        <v>1.63</v>
      </c>
      <c r="H556" s="181">
        <v>0.5</v>
      </c>
      <c r="I556" s="180">
        <v>1.6299999999999999E-2</v>
      </c>
      <c r="J556" s="21">
        <f t="shared" si="245"/>
        <v>2.37</v>
      </c>
      <c r="K556" s="21" t="str">
        <f t="shared" si="246"/>
        <v>Y</v>
      </c>
      <c r="L556" s="37" t="str">
        <f t="shared" si="247"/>
        <v>NA</v>
      </c>
      <c r="M556" s="8" t="str">
        <f t="shared" si="248"/>
        <v>Y</v>
      </c>
      <c r="N556" s="42">
        <f t="shared" si="249"/>
        <v>5</v>
      </c>
      <c r="O556" s="43">
        <f t="shared" si="250"/>
        <v>200000</v>
      </c>
      <c r="P556" s="43" t="str">
        <f t="shared" si="251"/>
        <v>NA</v>
      </c>
      <c r="Q556" s="24">
        <f t="shared" si="252"/>
        <v>13319.6278</v>
      </c>
      <c r="R556" s="43">
        <f t="shared" si="253"/>
        <v>0</v>
      </c>
      <c r="S556" s="24">
        <f t="shared" si="254"/>
        <v>1000000</v>
      </c>
      <c r="T556" s="25" t="str">
        <f t="shared" si="255"/>
        <v>Y</v>
      </c>
      <c r="U556" s="44">
        <f t="shared" si="256"/>
        <v>4</v>
      </c>
      <c r="V556" s="45">
        <f t="shared" si="257"/>
        <v>200000</v>
      </c>
      <c r="W556" s="45">
        <f t="shared" si="258"/>
        <v>1000000</v>
      </c>
      <c r="X556" s="28">
        <f t="shared" si="259"/>
        <v>13536.73773314</v>
      </c>
      <c r="Y556" s="28">
        <f t="shared" si="260"/>
        <v>0</v>
      </c>
      <c r="Z556" s="45" t="str">
        <f t="shared" si="261"/>
        <v>NA</v>
      </c>
      <c r="AA556" s="29" t="str">
        <f t="shared" si="262"/>
        <v>Y</v>
      </c>
      <c r="AB556" s="46">
        <f t="shared" si="263"/>
        <v>3</v>
      </c>
      <c r="AC556" s="31">
        <f t="shared" si="264"/>
        <v>200000</v>
      </c>
      <c r="AD556" s="31">
        <f t="shared" si="265"/>
        <v>1000000</v>
      </c>
      <c r="AE556" s="31">
        <f t="shared" si="266"/>
        <v>13757.386558190183</v>
      </c>
      <c r="AF556" s="47">
        <f t="shared" si="267"/>
        <v>0</v>
      </c>
      <c r="AG556" s="31" t="str">
        <f t="shared" si="268"/>
        <v>NA</v>
      </c>
      <c r="AH556" s="48">
        <f t="shared" si="269"/>
        <v>2</v>
      </c>
      <c r="AI556" s="33">
        <f t="shared" si="270"/>
        <v>20000</v>
      </c>
      <c r="AJ556" s="33">
        <f t="shared" si="271"/>
        <v>65000</v>
      </c>
      <c r="AK556" s="33">
        <f t="shared" si="272"/>
        <v>13981.631959088683</v>
      </c>
      <c r="AL556" s="33">
        <f t="shared" si="273"/>
        <v>0</v>
      </c>
      <c r="AM556" s="34">
        <f t="shared" si="274"/>
        <v>0</v>
      </c>
    </row>
    <row r="557" spans="1:39" ht="15.75" customHeight="1" x14ac:dyDescent="0.3">
      <c r="A557" s="166" t="s">
        <v>1762</v>
      </c>
      <c r="B557" s="99">
        <v>14906</v>
      </c>
      <c r="C557" s="99">
        <v>55865</v>
      </c>
      <c r="D557" s="165">
        <v>45178</v>
      </c>
      <c r="E557" s="165">
        <v>45349</v>
      </c>
      <c r="F557" s="166">
        <v>2</v>
      </c>
      <c r="G557" s="178">
        <v>1.29</v>
      </c>
      <c r="H557" s="181">
        <v>1</v>
      </c>
      <c r="I557" s="180">
        <v>7.7299999999999994E-2</v>
      </c>
      <c r="J557" s="21">
        <f t="shared" si="245"/>
        <v>0.71</v>
      </c>
      <c r="K557" s="21" t="str">
        <f t="shared" si="246"/>
        <v>Y</v>
      </c>
      <c r="L557" s="37" t="str">
        <f t="shared" si="247"/>
        <v>NA</v>
      </c>
      <c r="M557" s="8" t="str">
        <f t="shared" si="248"/>
        <v>Y</v>
      </c>
      <c r="N557" s="42">
        <f t="shared" si="249"/>
        <v>1</v>
      </c>
      <c r="O557" s="43">
        <f t="shared" si="250"/>
        <v>200000</v>
      </c>
      <c r="P557" s="43" t="str">
        <f t="shared" si="251"/>
        <v>NA</v>
      </c>
      <c r="Q557" s="24">
        <f t="shared" si="252"/>
        <v>16058.233799999998</v>
      </c>
      <c r="R557" s="43">
        <f t="shared" si="253"/>
        <v>0</v>
      </c>
      <c r="S557" s="24">
        <f t="shared" si="254"/>
        <v>1000000</v>
      </c>
      <c r="T557" s="25" t="str">
        <f t="shared" si="255"/>
        <v>N</v>
      </c>
      <c r="U557" s="44">
        <f t="shared" si="256"/>
        <v>0</v>
      </c>
      <c r="V557" s="45">
        <f t="shared" si="257"/>
        <v>0</v>
      </c>
      <c r="W557" s="45">
        <f t="shared" si="258"/>
        <v>0</v>
      </c>
      <c r="X557" s="28">
        <f t="shared" si="259"/>
        <v>0</v>
      </c>
      <c r="Y557" s="28">
        <f t="shared" si="260"/>
        <v>0</v>
      </c>
      <c r="Z557" s="45">
        <f t="shared" si="261"/>
        <v>0</v>
      </c>
      <c r="AA557" s="29" t="str">
        <f t="shared" si="262"/>
        <v>N</v>
      </c>
      <c r="AB557" s="46">
        <f t="shared" si="263"/>
        <v>0</v>
      </c>
      <c r="AC557" s="31">
        <f t="shared" si="264"/>
        <v>0</v>
      </c>
      <c r="AD557" s="31">
        <f t="shared" si="265"/>
        <v>0</v>
      </c>
      <c r="AE557" s="31">
        <f t="shared" si="266"/>
        <v>0</v>
      </c>
      <c r="AF557" s="47">
        <f t="shared" si="267"/>
        <v>0</v>
      </c>
      <c r="AG557" s="31">
        <f t="shared" si="268"/>
        <v>0</v>
      </c>
      <c r="AH557" s="48">
        <f t="shared" si="269"/>
        <v>0</v>
      </c>
      <c r="AI557" s="33">
        <f t="shared" si="270"/>
        <v>0</v>
      </c>
      <c r="AJ557" s="33">
        <f t="shared" si="271"/>
        <v>0</v>
      </c>
      <c r="AK557" s="33">
        <f t="shared" si="272"/>
        <v>0</v>
      </c>
      <c r="AL557" s="33">
        <f t="shared" si="273"/>
        <v>0</v>
      </c>
      <c r="AM557" s="34">
        <f t="shared" si="274"/>
        <v>0</v>
      </c>
    </row>
    <row r="558" spans="1:39" ht="15.75" customHeight="1" x14ac:dyDescent="0.3">
      <c r="A558" s="166" t="s">
        <v>1763</v>
      </c>
      <c r="B558" s="99">
        <v>14181</v>
      </c>
      <c r="C558" s="99">
        <v>53748</v>
      </c>
      <c r="D558" s="165">
        <v>45894</v>
      </c>
      <c r="E558" s="165">
        <v>46098</v>
      </c>
      <c r="F558" s="166">
        <v>4</v>
      </c>
      <c r="G558" s="178">
        <v>2.66</v>
      </c>
      <c r="H558" s="181">
        <v>0.25</v>
      </c>
      <c r="I558" s="180">
        <v>6.6100000000000006E-2</v>
      </c>
      <c r="J558" s="21">
        <f t="shared" si="245"/>
        <v>1.3399999999999999</v>
      </c>
      <c r="K558" s="21" t="str">
        <f t="shared" si="246"/>
        <v>Y</v>
      </c>
      <c r="L558" s="37" t="str">
        <f t="shared" si="247"/>
        <v>NA</v>
      </c>
      <c r="M558" s="8" t="str">
        <f t="shared" si="248"/>
        <v>Y</v>
      </c>
      <c r="N558" s="42">
        <f t="shared" si="249"/>
        <v>6</v>
      </c>
      <c r="O558" s="43">
        <f t="shared" si="250"/>
        <v>200000</v>
      </c>
      <c r="P558" s="43" t="str">
        <f t="shared" si="251"/>
        <v>NA</v>
      </c>
      <c r="Q558" s="24">
        <f t="shared" si="252"/>
        <v>15118.364100000001</v>
      </c>
      <c r="R558" s="43">
        <f t="shared" si="253"/>
        <v>0</v>
      </c>
      <c r="S558" s="24">
        <f t="shared" si="254"/>
        <v>1000000</v>
      </c>
      <c r="T558" s="25" t="str">
        <f t="shared" si="255"/>
        <v>Y</v>
      </c>
      <c r="U558" s="44">
        <f t="shared" si="256"/>
        <v>5</v>
      </c>
      <c r="V558" s="45">
        <f t="shared" si="257"/>
        <v>200000</v>
      </c>
      <c r="W558" s="45">
        <f t="shared" si="258"/>
        <v>1000000</v>
      </c>
      <c r="X558" s="28">
        <f t="shared" si="259"/>
        <v>16117.687967010001</v>
      </c>
      <c r="Y558" s="28">
        <f t="shared" si="260"/>
        <v>0</v>
      </c>
      <c r="Z558" s="45" t="str">
        <f t="shared" si="261"/>
        <v>NA</v>
      </c>
      <c r="AA558" s="29" t="str">
        <f t="shared" si="262"/>
        <v>N</v>
      </c>
      <c r="AB558" s="46">
        <f t="shared" si="263"/>
        <v>4</v>
      </c>
      <c r="AC558" s="31">
        <f t="shared" si="264"/>
        <v>20000</v>
      </c>
      <c r="AD558" s="31">
        <f t="shared" si="265"/>
        <v>65000</v>
      </c>
      <c r="AE558" s="31">
        <f t="shared" si="266"/>
        <v>17183.067141629363</v>
      </c>
      <c r="AF558" s="47">
        <f t="shared" si="267"/>
        <v>0</v>
      </c>
      <c r="AG558" s="31">
        <f t="shared" si="268"/>
        <v>0</v>
      </c>
      <c r="AH558" s="48">
        <f t="shared" si="269"/>
        <v>3</v>
      </c>
      <c r="AI558" s="33">
        <f t="shared" si="270"/>
        <v>20000</v>
      </c>
      <c r="AJ558" s="33">
        <f t="shared" si="271"/>
        <v>65000</v>
      </c>
      <c r="AK558" s="33">
        <f t="shared" si="272"/>
        <v>0</v>
      </c>
      <c r="AL558" s="33">
        <f t="shared" si="273"/>
        <v>18318.867879691064</v>
      </c>
      <c r="AM558" s="34">
        <f t="shared" si="274"/>
        <v>18318.867879691064</v>
      </c>
    </row>
    <row r="559" spans="1:39" ht="15.75" customHeight="1" x14ac:dyDescent="0.3">
      <c r="A559" s="166" t="s">
        <v>1764</v>
      </c>
      <c r="B559" s="99">
        <v>12452</v>
      </c>
      <c r="C559" s="99">
        <v>77152</v>
      </c>
      <c r="D559" s="165">
        <v>45712</v>
      </c>
      <c r="E559" s="165">
        <v>46035</v>
      </c>
      <c r="F559" s="166">
        <v>2</v>
      </c>
      <c r="G559" s="178">
        <v>0.91</v>
      </c>
      <c r="H559" s="181">
        <v>0.75</v>
      </c>
      <c r="I559" s="180">
        <v>7.8700000000000006E-2</v>
      </c>
      <c r="J559" s="21">
        <f t="shared" si="245"/>
        <v>1.0899999999999999</v>
      </c>
      <c r="K559" s="21" t="str">
        <f t="shared" si="246"/>
        <v>Y</v>
      </c>
      <c r="L559" s="37" t="str">
        <f t="shared" si="247"/>
        <v>NA</v>
      </c>
      <c r="M559" s="8" t="str">
        <f t="shared" si="248"/>
        <v>Y</v>
      </c>
      <c r="N559" s="42">
        <f t="shared" si="249"/>
        <v>2</v>
      </c>
      <c r="O559" s="43">
        <f t="shared" si="250"/>
        <v>200000</v>
      </c>
      <c r="P559" s="43" t="str">
        <f t="shared" si="251"/>
        <v>NA</v>
      </c>
      <c r="Q559" s="24">
        <f t="shared" si="252"/>
        <v>13431.972400000001</v>
      </c>
      <c r="R559" s="43">
        <f t="shared" si="253"/>
        <v>0</v>
      </c>
      <c r="S559" s="24">
        <f t="shared" si="254"/>
        <v>1000000</v>
      </c>
      <c r="T559" s="25" t="str">
        <f t="shared" si="255"/>
        <v>Y</v>
      </c>
      <c r="U559" s="44">
        <f t="shared" si="256"/>
        <v>1</v>
      </c>
      <c r="V559" s="45">
        <f t="shared" si="257"/>
        <v>200000</v>
      </c>
      <c r="W559" s="45">
        <f t="shared" si="258"/>
        <v>1000000</v>
      </c>
      <c r="X559" s="28">
        <f t="shared" si="259"/>
        <v>14489.06862788</v>
      </c>
      <c r="Y559" s="28">
        <f t="shared" si="260"/>
        <v>0</v>
      </c>
      <c r="Z559" s="45" t="str">
        <f t="shared" si="261"/>
        <v>NA</v>
      </c>
      <c r="AA559" s="29" t="str">
        <f t="shared" si="262"/>
        <v>N</v>
      </c>
      <c r="AB559" s="46">
        <f t="shared" si="263"/>
        <v>0</v>
      </c>
      <c r="AC559" s="31">
        <f t="shared" si="264"/>
        <v>0</v>
      </c>
      <c r="AD559" s="31">
        <f t="shared" si="265"/>
        <v>0</v>
      </c>
      <c r="AE559" s="31">
        <f t="shared" si="266"/>
        <v>0</v>
      </c>
      <c r="AF559" s="47">
        <f t="shared" si="267"/>
        <v>0</v>
      </c>
      <c r="AG559" s="31">
        <f t="shared" si="268"/>
        <v>0</v>
      </c>
      <c r="AH559" s="48">
        <f t="shared" si="269"/>
        <v>0</v>
      </c>
      <c r="AI559" s="33">
        <f t="shared" si="270"/>
        <v>0</v>
      </c>
      <c r="AJ559" s="33">
        <f t="shared" si="271"/>
        <v>0</v>
      </c>
      <c r="AK559" s="33">
        <f t="shared" si="272"/>
        <v>0</v>
      </c>
      <c r="AL559" s="33">
        <f t="shared" si="273"/>
        <v>0</v>
      </c>
      <c r="AM559" s="34">
        <f t="shared" si="274"/>
        <v>0</v>
      </c>
    </row>
    <row r="560" spans="1:39" ht="15.75" customHeight="1" x14ac:dyDescent="0.3">
      <c r="A560" s="166" t="s">
        <v>1765</v>
      </c>
      <c r="B560" s="99">
        <v>22767</v>
      </c>
      <c r="C560" s="99">
        <v>50038</v>
      </c>
      <c r="D560" s="165">
        <v>45781</v>
      </c>
      <c r="E560" s="165">
        <v>46145</v>
      </c>
      <c r="F560" s="166">
        <v>2</v>
      </c>
      <c r="G560" s="178">
        <v>1.2</v>
      </c>
      <c r="H560" s="181">
        <v>0.5</v>
      </c>
      <c r="I560" s="180">
        <v>7.5399999999999995E-2</v>
      </c>
      <c r="J560" s="21">
        <f t="shared" si="245"/>
        <v>0.8</v>
      </c>
      <c r="K560" s="21" t="str">
        <f t="shared" si="246"/>
        <v>Y</v>
      </c>
      <c r="L560" s="37" t="str">
        <f t="shared" si="247"/>
        <v>NA</v>
      </c>
      <c r="M560" s="8" t="str">
        <f t="shared" si="248"/>
        <v>Y</v>
      </c>
      <c r="N560" s="42">
        <f t="shared" si="249"/>
        <v>2</v>
      </c>
      <c r="O560" s="43">
        <f t="shared" si="250"/>
        <v>200000</v>
      </c>
      <c r="P560" s="43" t="str">
        <f t="shared" si="251"/>
        <v>NA</v>
      </c>
      <c r="Q560" s="24">
        <f t="shared" si="252"/>
        <v>24483.631799999999</v>
      </c>
      <c r="R560" s="43">
        <f t="shared" si="253"/>
        <v>0</v>
      </c>
      <c r="S560" s="24">
        <f t="shared" si="254"/>
        <v>1000000</v>
      </c>
      <c r="T560" s="25" t="str">
        <f t="shared" si="255"/>
        <v>N</v>
      </c>
      <c r="U560" s="44">
        <f t="shared" si="256"/>
        <v>1</v>
      </c>
      <c r="V560" s="45">
        <f t="shared" si="257"/>
        <v>20000</v>
      </c>
      <c r="W560" s="45">
        <f t="shared" si="258"/>
        <v>65000</v>
      </c>
      <c r="X560" s="28">
        <f t="shared" si="259"/>
        <v>14962</v>
      </c>
      <c r="Y560" s="28">
        <f t="shared" si="260"/>
        <v>11367.697637719997</v>
      </c>
      <c r="Z560" s="45">
        <f t="shared" si="261"/>
        <v>0</v>
      </c>
      <c r="AA560" s="29" t="str">
        <f t="shared" si="262"/>
        <v>N</v>
      </c>
      <c r="AB560" s="46">
        <f t="shared" si="263"/>
        <v>0</v>
      </c>
      <c r="AC560" s="31">
        <f t="shared" si="264"/>
        <v>0</v>
      </c>
      <c r="AD560" s="31">
        <f t="shared" si="265"/>
        <v>0</v>
      </c>
      <c r="AE560" s="31">
        <f t="shared" si="266"/>
        <v>0</v>
      </c>
      <c r="AF560" s="47">
        <f t="shared" si="267"/>
        <v>0</v>
      </c>
      <c r="AG560" s="31">
        <f t="shared" si="268"/>
        <v>0</v>
      </c>
      <c r="AH560" s="48">
        <f t="shared" si="269"/>
        <v>0</v>
      </c>
      <c r="AI560" s="33">
        <f t="shared" si="270"/>
        <v>0</v>
      </c>
      <c r="AJ560" s="33">
        <f t="shared" si="271"/>
        <v>0</v>
      </c>
      <c r="AK560" s="33">
        <f t="shared" si="272"/>
        <v>0</v>
      </c>
      <c r="AL560" s="33">
        <f t="shared" si="273"/>
        <v>0</v>
      </c>
      <c r="AM560" s="34">
        <f t="shared" si="274"/>
        <v>11367.697637719997</v>
      </c>
    </row>
    <row r="561" spans="1:39" ht="15.75" customHeight="1" x14ac:dyDescent="0.3">
      <c r="A561" s="166" t="s">
        <v>1766</v>
      </c>
      <c r="B561" s="99">
        <v>9431</v>
      </c>
      <c r="C561" s="99">
        <v>75800</v>
      </c>
      <c r="D561" s="165">
        <v>44627</v>
      </c>
      <c r="E561" s="165">
        <v>44731</v>
      </c>
      <c r="F561" s="166">
        <v>2</v>
      </c>
      <c r="G561" s="178">
        <v>0.7</v>
      </c>
      <c r="H561" s="181">
        <v>0.25</v>
      </c>
      <c r="I561" s="180">
        <v>2.7900000000000001E-2</v>
      </c>
      <c r="J561" s="21">
        <f t="shared" si="245"/>
        <v>1.3</v>
      </c>
      <c r="K561" s="21" t="str">
        <f t="shared" si="246"/>
        <v>Y</v>
      </c>
      <c r="L561" s="37" t="str">
        <f t="shared" si="247"/>
        <v>NA</v>
      </c>
      <c r="M561" s="8" t="str">
        <f t="shared" si="248"/>
        <v>Y</v>
      </c>
      <c r="N561" s="42">
        <f t="shared" si="249"/>
        <v>6</v>
      </c>
      <c r="O561" s="43">
        <f t="shared" si="250"/>
        <v>200000</v>
      </c>
      <c r="P561" s="43" t="str">
        <f t="shared" si="251"/>
        <v>NA</v>
      </c>
      <c r="Q561" s="24">
        <f t="shared" si="252"/>
        <v>9694.1249000000007</v>
      </c>
      <c r="R561" s="43">
        <f t="shared" si="253"/>
        <v>0</v>
      </c>
      <c r="S561" s="24">
        <f t="shared" si="254"/>
        <v>1000000</v>
      </c>
      <c r="T561" s="25" t="str">
        <f t="shared" si="255"/>
        <v>Y</v>
      </c>
      <c r="U561" s="44">
        <f t="shared" si="256"/>
        <v>5</v>
      </c>
      <c r="V561" s="45">
        <f t="shared" si="257"/>
        <v>200000</v>
      </c>
      <c r="W561" s="45">
        <f t="shared" si="258"/>
        <v>1000000</v>
      </c>
      <c r="X561" s="28">
        <f t="shared" si="259"/>
        <v>9964.5909847100011</v>
      </c>
      <c r="Y561" s="28">
        <f t="shared" si="260"/>
        <v>0</v>
      </c>
      <c r="Z561" s="45" t="str">
        <f t="shared" si="261"/>
        <v>NA</v>
      </c>
      <c r="AA561" s="29" t="str">
        <f t="shared" si="262"/>
        <v>N</v>
      </c>
      <c r="AB561" s="46">
        <f t="shared" si="263"/>
        <v>4</v>
      </c>
      <c r="AC561" s="31">
        <f t="shared" si="264"/>
        <v>20000</v>
      </c>
      <c r="AD561" s="31">
        <f t="shared" si="265"/>
        <v>65000</v>
      </c>
      <c r="AE561" s="31">
        <f t="shared" si="266"/>
        <v>10242.603073183411</v>
      </c>
      <c r="AF561" s="47">
        <f t="shared" si="267"/>
        <v>0</v>
      </c>
      <c r="AG561" s="31">
        <f t="shared" si="268"/>
        <v>0</v>
      </c>
      <c r="AH561" s="48">
        <f t="shared" si="269"/>
        <v>3</v>
      </c>
      <c r="AI561" s="33">
        <f t="shared" si="270"/>
        <v>20000</v>
      </c>
      <c r="AJ561" s="33">
        <f t="shared" si="271"/>
        <v>65000</v>
      </c>
      <c r="AK561" s="33">
        <f t="shared" si="272"/>
        <v>0</v>
      </c>
      <c r="AL561" s="33">
        <f t="shared" si="273"/>
        <v>10528.371698925228</v>
      </c>
      <c r="AM561" s="34">
        <f t="shared" si="274"/>
        <v>10528.371698925228</v>
      </c>
    </row>
    <row r="562" spans="1:39" ht="15.75" customHeight="1" x14ac:dyDescent="0.3">
      <c r="A562" s="166" t="s">
        <v>1767</v>
      </c>
      <c r="B562" s="99">
        <v>15442</v>
      </c>
      <c r="C562" s="99">
        <v>79711</v>
      </c>
      <c r="D562" s="165">
        <v>45362</v>
      </c>
      <c r="E562" s="165">
        <v>45547</v>
      </c>
      <c r="F562" s="166">
        <v>4</v>
      </c>
      <c r="G562" s="178">
        <v>3.01</v>
      </c>
      <c r="H562" s="181">
        <v>0.75</v>
      </c>
      <c r="I562" s="180">
        <v>2.5600000000000001E-2</v>
      </c>
      <c r="J562" s="21">
        <f t="shared" si="245"/>
        <v>0.99000000000000021</v>
      </c>
      <c r="K562" s="21" t="str">
        <f t="shared" si="246"/>
        <v>Y</v>
      </c>
      <c r="L562" s="37" t="str">
        <f t="shared" si="247"/>
        <v>NA</v>
      </c>
      <c r="M562" s="8" t="str">
        <f t="shared" si="248"/>
        <v>Y</v>
      </c>
      <c r="N562" s="42">
        <f t="shared" si="249"/>
        <v>2</v>
      </c>
      <c r="O562" s="43">
        <f t="shared" si="250"/>
        <v>200000</v>
      </c>
      <c r="P562" s="43" t="str">
        <f t="shared" si="251"/>
        <v>NA</v>
      </c>
      <c r="Q562" s="24">
        <f t="shared" si="252"/>
        <v>15837.315200000001</v>
      </c>
      <c r="R562" s="43">
        <f t="shared" si="253"/>
        <v>0</v>
      </c>
      <c r="S562" s="24">
        <f t="shared" si="254"/>
        <v>1000000</v>
      </c>
      <c r="T562" s="25" t="str">
        <f t="shared" si="255"/>
        <v>N</v>
      </c>
      <c r="U562" s="44">
        <f t="shared" si="256"/>
        <v>1</v>
      </c>
      <c r="V562" s="45">
        <f t="shared" si="257"/>
        <v>20000</v>
      </c>
      <c r="W562" s="45">
        <f t="shared" si="258"/>
        <v>65000</v>
      </c>
      <c r="X562" s="28">
        <f t="shared" si="259"/>
        <v>0</v>
      </c>
      <c r="Y562" s="28">
        <f t="shared" si="260"/>
        <v>16242.750469120003</v>
      </c>
      <c r="Z562" s="45">
        <f t="shared" si="261"/>
        <v>0</v>
      </c>
      <c r="AA562" s="29" t="str">
        <f t="shared" si="262"/>
        <v>N</v>
      </c>
      <c r="AB562" s="46">
        <f t="shared" si="263"/>
        <v>0</v>
      </c>
      <c r="AC562" s="31">
        <f t="shared" si="264"/>
        <v>0</v>
      </c>
      <c r="AD562" s="31">
        <f t="shared" si="265"/>
        <v>0</v>
      </c>
      <c r="AE562" s="31">
        <f t="shared" si="266"/>
        <v>0</v>
      </c>
      <c r="AF562" s="47">
        <f t="shared" si="267"/>
        <v>0</v>
      </c>
      <c r="AG562" s="31">
        <f t="shared" si="268"/>
        <v>0</v>
      </c>
      <c r="AH562" s="48">
        <f t="shared" si="269"/>
        <v>0</v>
      </c>
      <c r="AI562" s="33">
        <f t="shared" si="270"/>
        <v>0</v>
      </c>
      <c r="AJ562" s="33">
        <f t="shared" si="271"/>
        <v>0</v>
      </c>
      <c r="AK562" s="33">
        <f t="shared" si="272"/>
        <v>0</v>
      </c>
      <c r="AL562" s="33">
        <f t="shared" si="273"/>
        <v>0</v>
      </c>
      <c r="AM562" s="34">
        <f t="shared" si="274"/>
        <v>16242.750469120003</v>
      </c>
    </row>
    <row r="563" spans="1:39" ht="15.75" customHeight="1" x14ac:dyDescent="0.3">
      <c r="A563" s="166" t="s">
        <v>1768</v>
      </c>
      <c r="B563" s="99">
        <v>9310</v>
      </c>
      <c r="C563" s="99">
        <v>43525</v>
      </c>
      <c r="D563" s="165">
        <v>46151</v>
      </c>
      <c r="E563" s="165">
        <v>46494</v>
      </c>
      <c r="F563" s="166">
        <v>4</v>
      </c>
      <c r="G563" s="178">
        <v>2.46</v>
      </c>
      <c r="H563" s="181">
        <v>0.5</v>
      </c>
      <c r="I563" s="180">
        <v>5.67E-2</v>
      </c>
      <c r="J563" s="21">
        <f t="shared" si="245"/>
        <v>1.54</v>
      </c>
      <c r="K563" s="21" t="str">
        <f t="shared" si="246"/>
        <v>Y</v>
      </c>
      <c r="L563" s="37" t="str">
        <f t="shared" si="247"/>
        <v>NA</v>
      </c>
      <c r="M563" s="8" t="str">
        <f t="shared" si="248"/>
        <v>Y</v>
      </c>
      <c r="N563" s="42">
        <f t="shared" si="249"/>
        <v>4</v>
      </c>
      <c r="O563" s="43">
        <f t="shared" si="250"/>
        <v>200000</v>
      </c>
      <c r="P563" s="43" t="str">
        <f t="shared" si="251"/>
        <v>NA</v>
      </c>
      <c r="Q563" s="24">
        <f t="shared" si="252"/>
        <v>9837.8770000000004</v>
      </c>
      <c r="R563" s="43">
        <f t="shared" si="253"/>
        <v>0</v>
      </c>
      <c r="S563" s="24">
        <f t="shared" si="254"/>
        <v>1000000</v>
      </c>
      <c r="T563" s="25" t="str">
        <f t="shared" si="255"/>
        <v>Y</v>
      </c>
      <c r="U563" s="44">
        <f t="shared" si="256"/>
        <v>3</v>
      </c>
      <c r="V563" s="45">
        <f t="shared" si="257"/>
        <v>200000</v>
      </c>
      <c r="W563" s="45">
        <f t="shared" si="258"/>
        <v>1000000</v>
      </c>
      <c r="X563" s="28">
        <f t="shared" si="259"/>
        <v>10395.684625899999</v>
      </c>
      <c r="Y563" s="28">
        <f t="shared" si="260"/>
        <v>0</v>
      </c>
      <c r="Z563" s="45" t="str">
        <f t="shared" si="261"/>
        <v>NA</v>
      </c>
      <c r="AA563" s="29" t="str">
        <f t="shared" si="262"/>
        <v>N</v>
      </c>
      <c r="AB563" s="46">
        <f t="shared" si="263"/>
        <v>2</v>
      </c>
      <c r="AC563" s="31">
        <f t="shared" si="264"/>
        <v>20000</v>
      </c>
      <c r="AD563" s="31">
        <f t="shared" si="265"/>
        <v>65000</v>
      </c>
      <c r="AE563" s="31">
        <f t="shared" si="266"/>
        <v>10985.119944188529</v>
      </c>
      <c r="AF563" s="47">
        <f t="shared" si="267"/>
        <v>0</v>
      </c>
      <c r="AG563" s="31">
        <f t="shared" si="268"/>
        <v>0</v>
      </c>
      <c r="AH563" s="48">
        <f t="shared" si="269"/>
        <v>1</v>
      </c>
      <c r="AI563" s="33">
        <f t="shared" si="270"/>
        <v>20000</v>
      </c>
      <c r="AJ563" s="33">
        <f t="shared" si="271"/>
        <v>65000</v>
      </c>
      <c r="AK563" s="33">
        <f t="shared" si="272"/>
        <v>0</v>
      </c>
      <c r="AL563" s="33">
        <f t="shared" si="273"/>
        <v>11607.976245024018</v>
      </c>
      <c r="AM563" s="34">
        <f t="shared" si="274"/>
        <v>11607.976245024018</v>
      </c>
    </row>
    <row r="564" spans="1:39" ht="15.75" customHeight="1" x14ac:dyDescent="0.3">
      <c r="A564" s="166" t="s">
        <v>1769</v>
      </c>
      <c r="B564" s="99">
        <v>16772</v>
      </c>
      <c r="C564" s="99">
        <v>37189</v>
      </c>
      <c r="D564" s="165">
        <v>44795</v>
      </c>
      <c r="E564" s="165">
        <v>45069</v>
      </c>
      <c r="F564" s="166">
        <v>2</v>
      </c>
      <c r="G564" s="178">
        <v>1.05</v>
      </c>
      <c r="H564" s="181">
        <v>1</v>
      </c>
      <c r="I564" s="180">
        <v>6.4799999999999996E-2</v>
      </c>
      <c r="J564" s="21">
        <f t="shared" si="245"/>
        <v>0.95</v>
      </c>
      <c r="K564" s="21" t="str">
        <f t="shared" si="246"/>
        <v>Y</v>
      </c>
      <c r="L564" s="37" t="str">
        <f t="shared" si="247"/>
        <v>NA</v>
      </c>
      <c r="M564" s="8" t="str">
        <f t="shared" si="248"/>
        <v>Y</v>
      </c>
      <c r="N564" s="42">
        <f t="shared" si="249"/>
        <v>1</v>
      </c>
      <c r="O564" s="43">
        <f t="shared" si="250"/>
        <v>200000</v>
      </c>
      <c r="P564" s="43" t="str">
        <f t="shared" si="251"/>
        <v>NA</v>
      </c>
      <c r="Q564" s="24">
        <f t="shared" si="252"/>
        <v>17858.8256</v>
      </c>
      <c r="R564" s="43">
        <f t="shared" si="253"/>
        <v>0</v>
      </c>
      <c r="S564" s="24">
        <f t="shared" si="254"/>
        <v>1000000</v>
      </c>
      <c r="T564" s="25" t="str">
        <f t="shared" si="255"/>
        <v>N</v>
      </c>
      <c r="U564" s="44">
        <f t="shared" si="256"/>
        <v>0</v>
      </c>
      <c r="V564" s="45">
        <f t="shared" si="257"/>
        <v>0</v>
      </c>
      <c r="W564" s="45">
        <f t="shared" si="258"/>
        <v>0</v>
      </c>
      <c r="X564" s="28">
        <f t="shared" si="259"/>
        <v>0</v>
      </c>
      <c r="Y564" s="28">
        <f t="shared" si="260"/>
        <v>0</v>
      </c>
      <c r="Z564" s="45">
        <f t="shared" si="261"/>
        <v>0</v>
      </c>
      <c r="AA564" s="29" t="str">
        <f t="shared" si="262"/>
        <v>N</v>
      </c>
      <c r="AB564" s="46">
        <f t="shared" si="263"/>
        <v>0</v>
      </c>
      <c r="AC564" s="31">
        <f t="shared" si="264"/>
        <v>0</v>
      </c>
      <c r="AD564" s="31">
        <f t="shared" si="265"/>
        <v>0</v>
      </c>
      <c r="AE564" s="31">
        <f t="shared" si="266"/>
        <v>0</v>
      </c>
      <c r="AF564" s="47">
        <f t="shared" si="267"/>
        <v>0</v>
      </c>
      <c r="AG564" s="31">
        <f t="shared" si="268"/>
        <v>0</v>
      </c>
      <c r="AH564" s="48">
        <f t="shared" si="269"/>
        <v>0</v>
      </c>
      <c r="AI564" s="33">
        <f t="shared" si="270"/>
        <v>0</v>
      </c>
      <c r="AJ564" s="33">
        <f t="shared" si="271"/>
        <v>0</v>
      </c>
      <c r="AK564" s="33">
        <f t="shared" si="272"/>
        <v>0</v>
      </c>
      <c r="AL564" s="33">
        <f t="shared" si="273"/>
        <v>0</v>
      </c>
      <c r="AM564" s="34">
        <f t="shared" si="274"/>
        <v>0</v>
      </c>
    </row>
    <row r="565" spans="1:39" ht="15.75" customHeight="1" x14ac:dyDescent="0.3">
      <c r="A565" s="166" t="s">
        <v>1770</v>
      </c>
      <c r="B565" s="99">
        <v>17696</v>
      </c>
      <c r="C565" s="99">
        <v>92110</v>
      </c>
      <c r="D565" s="165">
        <v>45234</v>
      </c>
      <c r="E565" s="165">
        <v>45334</v>
      </c>
      <c r="F565" s="166">
        <v>2</v>
      </c>
      <c r="G565" s="178">
        <v>0.47</v>
      </c>
      <c r="H565" s="181">
        <v>0.25</v>
      </c>
      <c r="I565" s="180">
        <v>4.36E-2</v>
      </c>
      <c r="J565" s="21">
        <f t="shared" si="245"/>
        <v>1.53</v>
      </c>
      <c r="K565" s="21" t="str">
        <f t="shared" si="246"/>
        <v>Y</v>
      </c>
      <c r="L565" s="37" t="str">
        <f t="shared" si="247"/>
        <v>NA</v>
      </c>
      <c r="M565" s="8" t="str">
        <f t="shared" si="248"/>
        <v>Y</v>
      </c>
      <c r="N565" s="42">
        <f t="shared" si="249"/>
        <v>7</v>
      </c>
      <c r="O565" s="43">
        <f t="shared" si="250"/>
        <v>200000</v>
      </c>
      <c r="P565" s="43" t="str">
        <f t="shared" si="251"/>
        <v>NA</v>
      </c>
      <c r="Q565" s="24">
        <f t="shared" si="252"/>
        <v>18467.545600000001</v>
      </c>
      <c r="R565" s="43">
        <f t="shared" si="253"/>
        <v>0</v>
      </c>
      <c r="S565" s="24">
        <f t="shared" si="254"/>
        <v>1000000</v>
      </c>
      <c r="T565" s="25" t="str">
        <f t="shared" si="255"/>
        <v>Y</v>
      </c>
      <c r="U565" s="44">
        <f t="shared" si="256"/>
        <v>6</v>
      </c>
      <c r="V565" s="45">
        <f t="shared" si="257"/>
        <v>200000</v>
      </c>
      <c r="W565" s="45">
        <f t="shared" si="258"/>
        <v>1000000</v>
      </c>
      <c r="X565" s="28">
        <f t="shared" si="259"/>
        <v>19272.730588160004</v>
      </c>
      <c r="Y565" s="28">
        <f t="shared" si="260"/>
        <v>0</v>
      </c>
      <c r="Z565" s="45" t="str">
        <f t="shared" si="261"/>
        <v>NA</v>
      </c>
      <c r="AA565" s="29" t="str">
        <f t="shared" si="262"/>
        <v>N</v>
      </c>
      <c r="AB565" s="46">
        <f t="shared" si="263"/>
        <v>5</v>
      </c>
      <c r="AC565" s="31">
        <f t="shared" si="264"/>
        <v>20000</v>
      </c>
      <c r="AD565" s="31">
        <f t="shared" si="265"/>
        <v>65000</v>
      </c>
      <c r="AE565" s="31">
        <f t="shared" si="266"/>
        <v>20000</v>
      </c>
      <c r="AF565" s="47">
        <f t="shared" si="267"/>
        <v>113.02164180378168</v>
      </c>
      <c r="AG565" s="31">
        <f t="shared" si="268"/>
        <v>0</v>
      </c>
      <c r="AH565" s="48">
        <f t="shared" si="269"/>
        <v>4</v>
      </c>
      <c r="AI565" s="33">
        <f t="shared" si="270"/>
        <v>20000</v>
      </c>
      <c r="AJ565" s="33">
        <f t="shared" si="271"/>
        <v>65000</v>
      </c>
      <c r="AK565" s="33">
        <f t="shared" si="272"/>
        <v>0</v>
      </c>
      <c r="AL565" s="33">
        <f t="shared" si="273"/>
        <v>20989.94938538643</v>
      </c>
      <c r="AM565" s="34">
        <f t="shared" si="274"/>
        <v>21102.971027190211</v>
      </c>
    </row>
    <row r="566" spans="1:39" ht="15.75" customHeight="1" x14ac:dyDescent="0.3">
      <c r="A566" s="166" t="s">
        <v>1771</v>
      </c>
      <c r="B566" s="99">
        <v>18534</v>
      </c>
      <c r="C566" s="99">
        <v>57704</v>
      </c>
      <c r="D566" s="165">
        <v>44684</v>
      </c>
      <c r="E566" s="165">
        <v>44817</v>
      </c>
      <c r="F566" s="166">
        <v>2</v>
      </c>
      <c r="G566" s="178">
        <v>0.23</v>
      </c>
      <c r="H566" s="181">
        <v>1</v>
      </c>
      <c r="I566" s="180">
        <v>7.5700000000000003E-2</v>
      </c>
      <c r="J566" s="21">
        <f t="shared" si="245"/>
        <v>1.77</v>
      </c>
      <c r="K566" s="21" t="str">
        <f t="shared" si="246"/>
        <v>Y</v>
      </c>
      <c r="L566" s="37" t="str">
        <f t="shared" si="247"/>
        <v>NA</v>
      </c>
      <c r="M566" s="8" t="str">
        <f t="shared" si="248"/>
        <v>Y</v>
      </c>
      <c r="N566" s="42">
        <f t="shared" si="249"/>
        <v>2</v>
      </c>
      <c r="O566" s="43">
        <f t="shared" si="250"/>
        <v>200000</v>
      </c>
      <c r="P566" s="43" t="str">
        <f t="shared" si="251"/>
        <v>NA</v>
      </c>
      <c r="Q566" s="24">
        <f t="shared" si="252"/>
        <v>19937.023800000003</v>
      </c>
      <c r="R566" s="43">
        <f t="shared" si="253"/>
        <v>0</v>
      </c>
      <c r="S566" s="24">
        <f t="shared" si="254"/>
        <v>1000000</v>
      </c>
      <c r="T566" s="25" t="str">
        <f t="shared" si="255"/>
        <v>Y</v>
      </c>
      <c r="U566" s="44">
        <f t="shared" si="256"/>
        <v>1</v>
      </c>
      <c r="V566" s="45">
        <f t="shared" si="257"/>
        <v>200000</v>
      </c>
      <c r="W566" s="45">
        <f t="shared" si="258"/>
        <v>1000000</v>
      </c>
      <c r="X566" s="28">
        <f t="shared" si="259"/>
        <v>21446.256501660006</v>
      </c>
      <c r="Y566" s="28">
        <f t="shared" si="260"/>
        <v>0</v>
      </c>
      <c r="Z566" s="45" t="str">
        <f t="shared" si="261"/>
        <v>NA</v>
      </c>
      <c r="AA566" s="29" t="str">
        <f t="shared" si="262"/>
        <v>N</v>
      </c>
      <c r="AB566" s="46">
        <f t="shared" si="263"/>
        <v>0</v>
      </c>
      <c r="AC566" s="31">
        <f t="shared" si="264"/>
        <v>0</v>
      </c>
      <c r="AD566" s="31">
        <f t="shared" si="265"/>
        <v>0</v>
      </c>
      <c r="AE566" s="31">
        <f t="shared" si="266"/>
        <v>0</v>
      </c>
      <c r="AF566" s="47">
        <f t="shared" si="267"/>
        <v>0</v>
      </c>
      <c r="AG566" s="31">
        <f t="shared" si="268"/>
        <v>0</v>
      </c>
      <c r="AH566" s="48">
        <f t="shared" si="269"/>
        <v>0</v>
      </c>
      <c r="AI566" s="33">
        <f t="shared" si="270"/>
        <v>0</v>
      </c>
      <c r="AJ566" s="33">
        <f t="shared" si="271"/>
        <v>0</v>
      </c>
      <c r="AK566" s="33">
        <f t="shared" si="272"/>
        <v>0</v>
      </c>
      <c r="AL566" s="33">
        <f t="shared" si="273"/>
        <v>0</v>
      </c>
      <c r="AM566" s="34">
        <f t="shared" si="274"/>
        <v>0</v>
      </c>
    </row>
    <row r="567" spans="1:39" ht="15.75" customHeight="1" x14ac:dyDescent="0.3">
      <c r="A567" s="166" t="s">
        <v>1772</v>
      </c>
      <c r="B567" s="99">
        <v>19992</v>
      </c>
      <c r="C567" s="99">
        <v>62338</v>
      </c>
      <c r="D567" s="165">
        <v>45329</v>
      </c>
      <c r="E567" s="165">
        <v>45566</v>
      </c>
      <c r="F567" s="166">
        <v>2</v>
      </c>
      <c r="G567" s="178">
        <v>1.26</v>
      </c>
      <c r="H567" s="181">
        <v>1</v>
      </c>
      <c r="I567" s="180">
        <v>6.54E-2</v>
      </c>
      <c r="J567" s="21">
        <f t="shared" si="245"/>
        <v>0.74</v>
      </c>
      <c r="K567" s="21" t="str">
        <f t="shared" si="246"/>
        <v>Y</v>
      </c>
      <c r="L567" s="37" t="str">
        <f t="shared" si="247"/>
        <v>NA</v>
      </c>
      <c r="M567" s="8" t="str">
        <f t="shared" si="248"/>
        <v>Y</v>
      </c>
      <c r="N567" s="42">
        <f t="shared" si="249"/>
        <v>1</v>
      </c>
      <c r="O567" s="43">
        <f t="shared" si="250"/>
        <v>200000</v>
      </c>
      <c r="P567" s="43" t="str">
        <f t="shared" si="251"/>
        <v>NA</v>
      </c>
      <c r="Q567" s="24">
        <f t="shared" si="252"/>
        <v>21299.476799999997</v>
      </c>
      <c r="R567" s="43">
        <f t="shared" si="253"/>
        <v>0</v>
      </c>
      <c r="S567" s="24">
        <f t="shared" si="254"/>
        <v>1000000</v>
      </c>
      <c r="T567" s="25" t="str">
        <f t="shared" si="255"/>
        <v>N</v>
      </c>
      <c r="U567" s="44">
        <f t="shared" si="256"/>
        <v>0</v>
      </c>
      <c r="V567" s="45">
        <f t="shared" si="257"/>
        <v>0</v>
      </c>
      <c r="W567" s="45">
        <f t="shared" si="258"/>
        <v>0</v>
      </c>
      <c r="X567" s="28">
        <f t="shared" si="259"/>
        <v>0</v>
      </c>
      <c r="Y567" s="28">
        <f t="shared" si="260"/>
        <v>0</v>
      </c>
      <c r="Z567" s="45">
        <f t="shared" si="261"/>
        <v>0</v>
      </c>
      <c r="AA567" s="29" t="str">
        <f t="shared" si="262"/>
        <v>N</v>
      </c>
      <c r="AB567" s="46">
        <f t="shared" si="263"/>
        <v>0</v>
      </c>
      <c r="AC567" s="31">
        <f t="shared" si="264"/>
        <v>0</v>
      </c>
      <c r="AD567" s="31">
        <f t="shared" si="265"/>
        <v>0</v>
      </c>
      <c r="AE567" s="31">
        <f t="shared" si="266"/>
        <v>0</v>
      </c>
      <c r="AF567" s="47">
        <f t="shared" si="267"/>
        <v>0</v>
      </c>
      <c r="AG567" s="31">
        <f t="shared" si="268"/>
        <v>0</v>
      </c>
      <c r="AH567" s="48">
        <f t="shared" si="269"/>
        <v>0</v>
      </c>
      <c r="AI567" s="33">
        <f t="shared" si="270"/>
        <v>0</v>
      </c>
      <c r="AJ567" s="33">
        <f t="shared" si="271"/>
        <v>0</v>
      </c>
      <c r="AK567" s="33">
        <f t="shared" si="272"/>
        <v>0</v>
      </c>
      <c r="AL567" s="33">
        <f t="shared" si="273"/>
        <v>0</v>
      </c>
      <c r="AM567" s="34">
        <f t="shared" si="274"/>
        <v>0</v>
      </c>
    </row>
    <row r="568" spans="1:39" ht="15.75" customHeight="1" x14ac:dyDescent="0.3">
      <c r="A568" s="166" t="s">
        <v>1773</v>
      </c>
      <c r="B568" s="99">
        <v>23741</v>
      </c>
      <c r="C568" s="99">
        <v>111572</v>
      </c>
      <c r="D568" s="165">
        <v>45106</v>
      </c>
      <c r="E568" s="165">
        <v>45404</v>
      </c>
      <c r="F568" s="166">
        <v>2</v>
      </c>
      <c r="G568" s="178">
        <v>1.0900000000000001</v>
      </c>
      <c r="H568" s="181">
        <v>1</v>
      </c>
      <c r="I568" s="180">
        <v>4.7E-2</v>
      </c>
      <c r="J568" s="21">
        <f t="shared" si="245"/>
        <v>0.90999999999999992</v>
      </c>
      <c r="K568" s="21" t="str">
        <f t="shared" si="246"/>
        <v>Y</v>
      </c>
      <c r="L568" s="37" t="str">
        <f t="shared" si="247"/>
        <v>NA</v>
      </c>
      <c r="M568" s="8" t="str">
        <f t="shared" si="248"/>
        <v>Y</v>
      </c>
      <c r="N568" s="42">
        <f t="shared" si="249"/>
        <v>1</v>
      </c>
      <c r="O568" s="43">
        <f t="shared" si="250"/>
        <v>200000</v>
      </c>
      <c r="P568" s="43" t="str">
        <f t="shared" si="251"/>
        <v>NA</v>
      </c>
      <c r="Q568" s="24">
        <f t="shared" si="252"/>
        <v>24856.826999999997</v>
      </c>
      <c r="R568" s="43">
        <f t="shared" si="253"/>
        <v>0</v>
      </c>
      <c r="S568" s="24">
        <f t="shared" si="254"/>
        <v>1000000</v>
      </c>
      <c r="T568" s="25" t="str">
        <f t="shared" si="255"/>
        <v>N</v>
      </c>
      <c r="U568" s="44">
        <f t="shared" si="256"/>
        <v>0</v>
      </c>
      <c r="V568" s="45">
        <f t="shared" si="257"/>
        <v>0</v>
      </c>
      <c r="W568" s="45">
        <f t="shared" si="258"/>
        <v>0</v>
      </c>
      <c r="X568" s="28">
        <f t="shared" si="259"/>
        <v>0</v>
      </c>
      <c r="Y568" s="28">
        <f t="shared" si="260"/>
        <v>0</v>
      </c>
      <c r="Z568" s="45">
        <f t="shared" si="261"/>
        <v>0</v>
      </c>
      <c r="AA568" s="29" t="str">
        <f t="shared" si="262"/>
        <v>N</v>
      </c>
      <c r="AB568" s="46">
        <f t="shared" si="263"/>
        <v>0</v>
      </c>
      <c r="AC568" s="31">
        <f t="shared" si="264"/>
        <v>0</v>
      </c>
      <c r="AD568" s="31">
        <f t="shared" si="265"/>
        <v>0</v>
      </c>
      <c r="AE568" s="31">
        <f t="shared" si="266"/>
        <v>0</v>
      </c>
      <c r="AF568" s="47">
        <f t="shared" si="267"/>
        <v>0</v>
      </c>
      <c r="AG568" s="31">
        <f t="shared" si="268"/>
        <v>0</v>
      </c>
      <c r="AH568" s="48">
        <f t="shared" si="269"/>
        <v>0</v>
      </c>
      <c r="AI568" s="33">
        <f t="shared" si="270"/>
        <v>0</v>
      </c>
      <c r="AJ568" s="33">
        <f t="shared" si="271"/>
        <v>0</v>
      </c>
      <c r="AK568" s="33">
        <f t="shared" si="272"/>
        <v>0</v>
      </c>
      <c r="AL568" s="33">
        <f t="shared" si="273"/>
        <v>0</v>
      </c>
      <c r="AM568" s="34">
        <f t="shared" si="274"/>
        <v>0</v>
      </c>
    </row>
    <row r="569" spans="1:39" ht="15.75" customHeight="1" x14ac:dyDescent="0.3">
      <c r="A569" s="166" t="s">
        <v>1774</v>
      </c>
      <c r="B569" s="99">
        <v>21996</v>
      </c>
      <c r="C569" s="99">
        <v>102495</v>
      </c>
      <c r="D569" s="165">
        <v>45394</v>
      </c>
      <c r="E569" s="165">
        <v>45444</v>
      </c>
      <c r="F569" s="166">
        <v>4</v>
      </c>
      <c r="G569" s="178">
        <v>2.11</v>
      </c>
      <c r="H569" s="181">
        <v>0.25</v>
      </c>
      <c r="I569" s="180">
        <v>2.8299999999999999E-2</v>
      </c>
      <c r="J569" s="21">
        <f t="shared" si="245"/>
        <v>1.8900000000000001</v>
      </c>
      <c r="K569" s="21" t="str">
        <f t="shared" si="246"/>
        <v>Y</v>
      </c>
      <c r="L569" s="37" t="str">
        <f t="shared" si="247"/>
        <v>NA</v>
      </c>
      <c r="M569" s="8" t="str">
        <f t="shared" si="248"/>
        <v>Y</v>
      </c>
      <c r="N569" s="42">
        <f t="shared" si="249"/>
        <v>8</v>
      </c>
      <c r="O569" s="43">
        <f t="shared" si="250"/>
        <v>200000</v>
      </c>
      <c r="P569" s="43" t="str">
        <f t="shared" si="251"/>
        <v>NA</v>
      </c>
      <c r="Q569" s="24">
        <f t="shared" si="252"/>
        <v>22618.486799999999</v>
      </c>
      <c r="R569" s="43">
        <f t="shared" si="253"/>
        <v>0</v>
      </c>
      <c r="S569" s="24">
        <f t="shared" si="254"/>
        <v>1000000</v>
      </c>
      <c r="T569" s="25" t="str">
        <f t="shared" si="255"/>
        <v>Y</v>
      </c>
      <c r="U569" s="44">
        <f t="shared" si="256"/>
        <v>7</v>
      </c>
      <c r="V569" s="45">
        <f t="shared" si="257"/>
        <v>200000</v>
      </c>
      <c r="W569" s="45">
        <f t="shared" si="258"/>
        <v>1000000</v>
      </c>
      <c r="X569" s="28">
        <f t="shared" si="259"/>
        <v>23258.589976439998</v>
      </c>
      <c r="Y569" s="28">
        <f t="shared" si="260"/>
        <v>0</v>
      </c>
      <c r="Z569" s="45" t="str">
        <f t="shared" si="261"/>
        <v>NA</v>
      </c>
      <c r="AA569" s="29" t="str">
        <f t="shared" si="262"/>
        <v>N</v>
      </c>
      <c r="AB569" s="46">
        <f t="shared" si="263"/>
        <v>6</v>
      </c>
      <c r="AC569" s="31">
        <f t="shared" si="264"/>
        <v>20000</v>
      </c>
      <c r="AD569" s="31">
        <f t="shared" si="265"/>
        <v>65000</v>
      </c>
      <c r="AE569" s="31">
        <f t="shared" si="266"/>
        <v>20000</v>
      </c>
      <c r="AF569" s="47">
        <f t="shared" si="267"/>
        <v>3916.8080727732486</v>
      </c>
      <c r="AG569" s="31">
        <f t="shared" si="268"/>
        <v>0</v>
      </c>
      <c r="AH569" s="48">
        <f t="shared" si="269"/>
        <v>5</v>
      </c>
      <c r="AI569" s="33">
        <f t="shared" si="270"/>
        <v>20000</v>
      </c>
      <c r="AJ569" s="33">
        <f t="shared" si="271"/>
        <v>65000</v>
      </c>
      <c r="AK569" s="33">
        <f t="shared" si="272"/>
        <v>0</v>
      </c>
      <c r="AL569" s="33">
        <f t="shared" si="273"/>
        <v>24593.653741232731</v>
      </c>
      <c r="AM569" s="34">
        <f t="shared" si="274"/>
        <v>28510.461814005979</v>
      </c>
    </row>
    <row r="570" spans="1:39" ht="15.75" customHeight="1" x14ac:dyDescent="0.3">
      <c r="A570" s="166" t="s">
        <v>1775</v>
      </c>
      <c r="B570" s="99">
        <v>14979</v>
      </c>
      <c r="C570" s="99">
        <v>62454</v>
      </c>
      <c r="D570" s="165">
        <v>45260</v>
      </c>
      <c r="E570" s="165">
        <v>45375</v>
      </c>
      <c r="F570" s="166">
        <v>4</v>
      </c>
      <c r="G570" s="178">
        <v>1.25</v>
      </c>
      <c r="H570" s="181">
        <v>0.25</v>
      </c>
      <c r="I570" s="180">
        <v>6.3299999999999995E-2</v>
      </c>
      <c r="J570" s="21">
        <f t="shared" si="245"/>
        <v>2.75</v>
      </c>
      <c r="K570" s="21" t="str">
        <f t="shared" si="246"/>
        <v>Y</v>
      </c>
      <c r="L570" s="37" t="str">
        <f t="shared" si="247"/>
        <v>NA</v>
      </c>
      <c r="M570" s="8" t="str">
        <f t="shared" si="248"/>
        <v>Y</v>
      </c>
      <c r="N570" s="42">
        <f t="shared" si="249"/>
        <v>11</v>
      </c>
      <c r="O570" s="43">
        <f t="shared" si="250"/>
        <v>200000</v>
      </c>
      <c r="P570" s="43" t="str">
        <f t="shared" si="251"/>
        <v>NA</v>
      </c>
      <c r="Q570" s="24">
        <f t="shared" si="252"/>
        <v>15927.170699999999</v>
      </c>
      <c r="R570" s="43">
        <f t="shared" si="253"/>
        <v>0</v>
      </c>
      <c r="S570" s="24">
        <f t="shared" si="254"/>
        <v>1000000</v>
      </c>
      <c r="T570" s="25" t="str">
        <f t="shared" si="255"/>
        <v>Y</v>
      </c>
      <c r="U570" s="44">
        <f t="shared" si="256"/>
        <v>10</v>
      </c>
      <c r="V570" s="45">
        <f t="shared" si="257"/>
        <v>200000</v>
      </c>
      <c r="W570" s="45">
        <f t="shared" si="258"/>
        <v>1000000</v>
      </c>
      <c r="X570" s="28">
        <f t="shared" si="259"/>
        <v>16935.360605309997</v>
      </c>
      <c r="Y570" s="28">
        <f t="shared" si="260"/>
        <v>0</v>
      </c>
      <c r="Z570" s="45" t="str">
        <f t="shared" si="261"/>
        <v>NA</v>
      </c>
      <c r="AA570" s="29" t="str">
        <f t="shared" si="262"/>
        <v>Y</v>
      </c>
      <c r="AB570" s="46">
        <f t="shared" si="263"/>
        <v>9</v>
      </c>
      <c r="AC570" s="31">
        <f t="shared" si="264"/>
        <v>200000</v>
      </c>
      <c r="AD570" s="31">
        <f t="shared" si="265"/>
        <v>1000000</v>
      </c>
      <c r="AE570" s="31">
        <f t="shared" si="266"/>
        <v>18007.368931626119</v>
      </c>
      <c r="AF570" s="47">
        <f t="shared" si="267"/>
        <v>0</v>
      </c>
      <c r="AG570" s="31" t="str">
        <f t="shared" si="268"/>
        <v>NA</v>
      </c>
      <c r="AH570" s="48">
        <f t="shared" si="269"/>
        <v>8</v>
      </c>
      <c r="AI570" s="33">
        <f t="shared" si="270"/>
        <v>20000</v>
      </c>
      <c r="AJ570" s="33">
        <f t="shared" si="271"/>
        <v>65000</v>
      </c>
      <c r="AK570" s="33">
        <f t="shared" si="272"/>
        <v>19147.23538499805</v>
      </c>
      <c r="AL570" s="33">
        <f t="shared" si="273"/>
        <v>0</v>
      </c>
      <c r="AM570" s="34">
        <f t="shared" si="274"/>
        <v>0</v>
      </c>
    </row>
    <row r="571" spans="1:39" ht="15.75" customHeight="1" x14ac:dyDescent="0.3">
      <c r="A571" s="166" t="s">
        <v>1776</v>
      </c>
      <c r="B571" s="99">
        <v>19801</v>
      </c>
      <c r="C571" s="99">
        <v>41655</v>
      </c>
      <c r="D571" s="165">
        <v>44725</v>
      </c>
      <c r="E571" s="165">
        <v>45011</v>
      </c>
      <c r="F571" s="166">
        <v>2</v>
      </c>
      <c r="G571" s="178">
        <v>0.44</v>
      </c>
      <c r="H571" s="181">
        <v>0.5</v>
      </c>
      <c r="I571" s="180">
        <v>4.2500000000000003E-2</v>
      </c>
      <c r="J571" s="21">
        <f t="shared" ref="J571:J634" si="275">MAX(0, F571-G571)</f>
        <v>1.56</v>
      </c>
      <c r="K571" s="21" t="str">
        <f t="shared" ref="K571:K634" si="276">IF(
  AND(
    E571 &gt;= D571-10,
    E571 &lt;= DATE(2028,6,30),
    J571 &gt; 0
  ),
  "Y",
  "N"
)</f>
        <v>Y</v>
      </c>
      <c r="L571" s="37" t="str">
        <f t="shared" ref="L571:L634" si="277">IF(
  J571=0,
  0,
  IF(
    K571="Y",
    "NA",
    MAX(0, 65000-C571)
  )
)</f>
        <v>NA</v>
      </c>
      <c r="M571" s="8" t="str">
        <f t="shared" ref="M571:M634" si="278">IF(AND(K571="Y",J571&gt;0),"Y","N")</f>
        <v>Y</v>
      </c>
      <c r="N571" s="42">
        <f t="shared" ref="N571:N634" si="279">ROUNDUP(J571/H571, 0)</f>
        <v>4</v>
      </c>
      <c r="O571" s="43">
        <f t="shared" ref="O571:O634" si="280">IF(
  N571=0,
  0,
  IF(
    M571="Y",
    200000,
    20000
  )
)</f>
        <v>200000</v>
      </c>
      <c r="P571" s="43" t="str">
        <f t="shared" ref="P571:P634" si="281">IF(
  N571=0,
  0,
  IF(
    M571="Y",
    "NA",
    MAX(0, 65000)
  )
)</f>
        <v>NA</v>
      </c>
      <c r="Q571" s="24">
        <f t="shared" ref="Q571:Q634" si="282">IF(
  N571=0,
  0,
  MAX(0, MIN(B571*(1+I571), O571, L571))
)</f>
        <v>20642.5425</v>
      </c>
      <c r="R571" s="43">
        <f t="shared" ref="R571:R634" si="283">IF(
  N571=0,
  0,
  MAX(0, (B571*(1+I571))-Q571)
)</f>
        <v>0</v>
      </c>
      <c r="S571" s="24">
        <f t="shared" ref="S571:S634" si="284">IF(
    M571="Y",
    1000000,
    MAX(0, 65000-C571-Q571)
  )</f>
        <v>1000000</v>
      </c>
      <c r="T571" s="25" t="str">
        <f t="shared" ref="T571:T634" si="285">IF(AND(K571="Y",J571&gt;1),"Y","N")</f>
        <v>Y</v>
      </c>
      <c r="U571" s="44">
        <f t="shared" ref="U571:U634" si="286">MAX(0,(N571-1))</f>
        <v>3</v>
      </c>
      <c r="V571" s="45">
        <f t="shared" ref="V571:V634" si="287">IF(
  U571=0,
  0,
  IF(
    T571="Y",
    200000,
    20000
  )
)</f>
        <v>200000</v>
      </c>
      <c r="W571" s="45">
        <f t="shared" ref="W571:W634" si="288">IF(
  U571=0,
  0,
  IF(
    T571="Y",
    1000000,
    MAX(0, 65000)
  )
)</f>
        <v>1000000</v>
      </c>
      <c r="X571" s="28">
        <f t="shared" ref="X571:X634" si="289">IF(
  U571=0,
  0,
  MAX(0, MIN(B571*(1+I571)*(1+I571), V571, S571, (W571-C571))
)
)</f>
        <v>21519.850556249999</v>
      </c>
      <c r="Y571" s="28">
        <f t="shared" ref="Y571:Y634" si="290">IF(
  U571=0,
  0,
  MAX(0, (B571*(1+I571)*(1+I571)-X571)
)
)</f>
        <v>0</v>
      </c>
      <c r="Z571" s="45" t="str">
        <f t="shared" ref="Z571:Z634" si="291">IF(
    T571="Y",
    "NA",
    MAX(0, W571-C571-Q571-X571)
  )</f>
        <v>NA</v>
      </c>
      <c r="AA571" s="29" t="str">
        <f t="shared" ref="AA571:AA634" si="292">IF(AND(K571="Y",J571&gt;2),"Y","N")</f>
        <v>N</v>
      </c>
      <c r="AB571" s="46">
        <f t="shared" ref="AB571:AB634" si="293">MAX(0,(U571-1))</f>
        <v>2</v>
      </c>
      <c r="AC571" s="31">
        <f t="shared" ref="AC571:AC634" si="294">IF(
  AB571=0,
  0,
  IF(
    AA571="Y",
    200000,
    20000
  )
)</f>
        <v>20000</v>
      </c>
      <c r="AD571" s="31">
        <f t="shared" ref="AD571:AD634" si="295">IF(
  AB571=0,
  0,
  IF(
    AA571="Y",
    1000000,
    MAX(0, 65000)
  )
)</f>
        <v>65000</v>
      </c>
      <c r="AE571" s="31">
        <f t="shared" ref="AE571:AE634" si="296">IF(
  AB571=0,
  0,
  MAX(0, MIN(B571*(1+I571)*(1+I571)*(1+I571), AC571, Z571))
)</f>
        <v>20000</v>
      </c>
      <c r="AF571" s="47">
        <f t="shared" ref="AF571:AF634" si="297">IF(
  AB571=0,
  0,
  MAX(0, (B571*(1+I571)*(1+I571)*(1+I571)-AE571)
)
)</f>
        <v>2434.444204890624</v>
      </c>
      <c r="AG571" s="31">
        <f t="shared" ref="AG571:AG634" si="298">IF(
    AA571="Y",
    "NA",
    MAX(0, AD571-C571-Q571-X571-AE571)
  )</f>
        <v>0</v>
      </c>
      <c r="AH571" s="48">
        <f t="shared" si="269"/>
        <v>1</v>
      </c>
      <c r="AI571" s="33">
        <f t="shared" si="270"/>
        <v>20000</v>
      </c>
      <c r="AJ571" s="33">
        <f t="shared" si="271"/>
        <v>65000</v>
      </c>
      <c r="AK571" s="33">
        <f t="shared" si="272"/>
        <v>0</v>
      </c>
      <c r="AL571" s="33">
        <f t="shared" si="273"/>
        <v>23387.908083598475</v>
      </c>
      <c r="AM571" s="34">
        <f t="shared" si="274"/>
        <v>25822.352288489099</v>
      </c>
    </row>
    <row r="572" spans="1:39" ht="15.75" customHeight="1" x14ac:dyDescent="0.3">
      <c r="A572" s="166" t="s">
        <v>1777</v>
      </c>
      <c r="B572" s="99">
        <v>5816</v>
      </c>
      <c r="C572" s="99">
        <v>39261</v>
      </c>
      <c r="D572" s="165">
        <v>45275</v>
      </c>
      <c r="E572" s="165">
        <v>45607</v>
      </c>
      <c r="F572" s="166">
        <v>2</v>
      </c>
      <c r="G572" s="178">
        <v>1.78</v>
      </c>
      <c r="H572" s="181">
        <v>0.25</v>
      </c>
      <c r="I572" s="180">
        <v>3.2500000000000001E-2</v>
      </c>
      <c r="J572" s="21">
        <f t="shared" si="275"/>
        <v>0.21999999999999997</v>
      </c>
      <c r="K572" s="21" t="str">
        <f t="shared" si="276"/>
        <v>Y</v>
      </c>
      <c r="L572" s="37" t="str">
        <f t="shared" si="277"/>
        <v>NA</v>
      </c>
      <c r="M572" s="8" t="str">
        <f t="shared" si="278"/>
        <v>Y</v>
      </c>
      <c r="N572" s="42">
        <f t="shared" si="279"/>
        <v>1</v>
      </c>
      <c r="O572" s="43">
        <f t="shared" si="280"/>
        <v>200000</v>
      </c>
      <c r="P572" s="43" t="str">
        <f t="shared" si="281"/>
        <v>NA</v>
      </c>
      <c r="Q572" s="24">
        <f t="shared" si="282"/>
        <v>6005.0199999999995</v>
      </c>
      <c r="R572" s="43">
        <f t="shared" si="283"/>
        <v>0</v>
      </c>
      <c r="S572" s="24">
        <f t="shared" si="284"/>
        <v>1000000</v>
      </c>
      <c r="T572" s="25" t="str">
        <f t="shared" si="285"/>
        <v>N</v>
      </c>
      <c r="U572" s="44">
        <f t="shared" si="286"/>
        <v>0</v>
      </c>
      <c r="V572" s="45">
        <f t="shared" si="287"/>
        <v>0</v>
      </c>
      <c r="W572" s="45">
        <f t="shared" si="288"/>
        <v>0</v>
      </c>
      <c r="X572" s="28">
        <f t="shared" si="289"/>
        <v>0</v>
      </c>
      <c r="Y572" s="28">
        <f t="shared" si="290"/>
        <v>0</v>
      </c>
      <c r="Z572" s="45">
        <f t="shared" si="291"/>
        <v>0</v>
      </c>
      <c r="AA572" s="29" t="str">
        <f t="shared" si="292"/>
        <v>N</v>
      </c>
      <c r="AB572" s="46">
        <f t="shared" si="293"/>
        <v>0</v>
      </c>
      <c r="AC572" s="31">
        <f t="shared" si="294"/>
        <v>0</v>
      </c>
      <c r="AD572" s="31">
        <f t="shared" si="295"/>
        <v>0</v>
      </c>
      <c r="AE572" s="31">
        <f t="shared" si="296"/>
        <v>0</v>
      </c>
      <c r="AF572" s="47">
        <f t="shared" si="297"/>
        <v>0</v>
      </c>
      <c r="AG572" s="31">
        <f t="shared" si="298"/>
        <v>0</v>
      </c>
      <c r="AH572" s="48">
        <f t="shared" si="269"/>
        <v>0</v>
      </c>
      <c r="AI572" s="33">
        <f t="shared" si="270"/>
        <v>0</v>
      </c>
      <c r="AJ572" s="33">
        <f t="shared" si="271"/>
        <v>0</v>
      </c>
      <c r="AK572" s="33">
        <f t="shared" si="272"/>
        <v>0</v>
      </c>
      <c r="AL572" s="33">
        <f t="shared" si="273"/>
        <v>0</v>
      </c>
      <c r="AM572" s="34">
        <f t="shared" si="274"/>
        <v>0</v>
      </c>
    </row>
    <row r="573" spans="1:39" ht="15.75" customHeight="1" x14ac:dyDescent="0.3">
      <c r="A573" s="166" t="s">
        <v>1778</v>
      </c>
      <c r="B573" s="99">
        <v>7988</v>
      </c>
      <c r="C573" s="99">
        <v>32951</v>
      </c>
      <c r="D573" s="165">
        <v>44758</v>
      </c>
      <c r="E573" s="165">
        <v>45018</v>
      </c>
      <c r="F573" s="166">
        <v>4</v>
      </c>
      <c r="G573" s="178">
        <v>0.43</v>
      </c>
      <c r="H573" s="181">
        <v>1</v>
      </c>
      <c r="I573" s="180">
        <v>6.59E-2</v>
      </c>
      <c r="J573" s="21">
        <f t="shared" si="275"/>
        <v>3.57</v>
      </c>
      <c r="K573" s="21" t="str">
        <f t="shared" si="276"/>
        <v>Y</v>
      </c>
      <c r="L573" s="37" t="str">
        <f t="shared" si="277"/>
        <v>NA</v>
      </c>
      <c r="M573" s="8" t="str">
        <f t="shared" si="278"/>
        <v>Y</v>
      </c>
      <c r="N573" s="42">
        <f t="shared" si="279"/>
        <v>4</v>
      </c>
      <c r="O573" s="43">
        <f t="shared" si="280"/>
        <v>200000</v>
      </c>
      <c r="P573" s="43" t="str">
        <f t="shared" si="281"/>
        <v>NA</v>
      </c>
      <c r="Q573" s="24">
        <f t="shared" si="282"/>
        <v>8514.4092000000001</v>
      </c>
      <c r="R573" s="43">
        <f t="shared" si="283"/>
        <v>0</v>
      </c>
      <c r="S573" s="24">
        <f t="shared" si="284"/>
        <v>1000000</v>
      </c>
      <c r="T573" s="25" t="str">
        <f t="shared" si="285"/>
        <v>Y</v>
      </c>
      <c r="U573" s="44">
        <f t="shared" si="286"/>
        <v>3</v>
      </c>
      <c r="V573" s="45">
        <f t="shared" si="287"/>
        <v>200000</v>
      </c>
      <c r="W573" s="45">
        <f t="shared" si="288"/>
        <v>1000000</v>
      </c>
      <c r="X573" s="28">
        <f t="shared" si="289"/>
        <v>9075.5087662800015</v>
      </c>
      <c r="Y573" s="28">
        <f t="shared" si="290"/>
        <v>0</v>
      </c>
      <c r="Z573" s="45" t="str">
        <f t="shared" si="291"/>
        <v>NA</v>
      </c>
      <c r="AA573" s="29" t="str">
        <f t="shared" si="292"/>
        <v>Y</v>
      </c>
      <c r="AB573" s="46">
        <f t="shared" si="293"/>
        <v>2</v>
      </c>
      <c r="AC573" s="31">
        <f t="shared" si="294"/>
        <v>200000</v>
      </c>
      <c r="AD573" s="31">
        <f t="shared" si="295"/>
        <v>1000000</v>
      </c>
      <c r="AE573" s="31">
        <f t="shared" si="296"/>
        <v>9673.5847939778541</v>
      </c>
      <c r="AF573" s="47">
        <f t="shared" si="297"/>
        <v>0</v>
      </c>
      <c r="AG573" s="31" t="str">
        <f t="shared" si="298"/>
        <v>NA</v>
      </c>
      <c r="AH573" s="48">
        <f t="shared" si="269"/>
        <v>1</v>
      </c>
      <c r="AI573" s="33">
        <f t="shared" si="270"/>
        <v>20000</v>
      </c>
      <c r="AJ573" s="33">
        <f t="shared" si="271"/>
        <v>65000</v>
      </c>
      <c r="AK573" s="33">
        <f t="shared" si="272"/>
        <v>10311.074031900995</v>
      </c>
      <c r="AL573" s="33">
        <f t="shared" si="273"/>
        <v>0</v>
      </c>
      <c r="AM573" s="34">
        <f t="shared" si="274"/>
        <v>0</v>
      </c>
    </row>
    <row r="574" spans="1:39" ht="15.75" customHeight="1" x14ac:dyDescent="0.3">
      <c r="A574" s="166" t="s">
        <v>1779</v>
      </c>
      <c r="B574" s="99">
        <v>10239</v>
      </c>
      <c r="C574" s="99">
        <v>69873</v>
      </c>
      <c r="D574" s="165">
        <v>45077</v>
      </c>
      <c r="E574" s="165">
        <v>45301</v>
      </c>
      <c r="F574" s="166">
        <v>2</v>
      </c>
      <c r="G574" s="178">
        <v>1.56</v>
      </c>
      <c r="H574" s="181">
        <v>0.75</v>
      </c>
      <c r="I574" s="180">
        <v>5.4600000000000003E-2</v>
      </c>
      <c r="J574" s="21">
        <f t="shared" si="275"/>
        <v>0.43999999999999995</v>
      </c>
      <c r="K574" s="21" t="str">
        <f t="shared" si="276"/>
        <v>Y</v>
      </c>
      <c r="L574" s="37" t="str">
        <f t="shared" si="277"/>
        <v>NA</v>
      </c>
      <c r="M574" s="8" t="str">
        <f t="shared" si="278"/>
        <v>Y</v>
      </c>
      <c r="N574" s="42">
        <f t="shared" si="279"/>
        <v>1</v>
      </c>
      <c r="O574" s="43">
        <f t="shared" si="280"/>
        <v>200000</v>
      </c>
      <c r="P574" s="43" t="str">
        <f t="shared" si="281"/>
        <v>NA</v>
      </c>
      <c r="Q574" s="24">
        <f t="shared" si="282"/>
        <v>10798.0494</v>
      </c>
      <c r="R574" s="43">
        <f t="shared" si="283"/>
        <v>0</v>
      </c>
      <c r="S574" s="24">
        <f t="shared" si="284"/>
        <v>1000000</v>
      </c>
      <c r="T574" s="25" t="str">
        <f t="shared" si="285"/>
        <v>N</v>
      </c>
      <c r="U574" s="44">
        <f t="shared" si="286"/>
        <v>0</v>
      </c>
      <c r="V574" s="45">
        <f t="shared" si="287"/>
        <v>0</v>
      </c>
      <c r="W574" s="45">
        <f t="shared" si="288"/>
        <v>0</v>
      </c>
      <c r="X574" s="28">
        <f t="shared" si="289"/>
        <v>0</v>
      </c>
      <c r="Y574" s="28">
        <f t="shared" si="290"/>
        <v>0</v>
      </c>
      <c r="Z574" s="45">
        <f t="shared" si="291"/>
        <v>0</v>
      </c>
      <c r="AA574" s="29" t="str">
        <f t="shared" si="292"/>
        <v>N</v>
      </c>
      <c r="AB574" s="46">
        <f t="shared" si="293"/>
        <v>0</v>
      </c>
      <c r="AC574" s="31">
        <f t="shared" si="294"/>
        <v>0</v>
      </c>
      <c r="AD574" s="31">
        <f t="shared" si="295"/>
        <v>0</v>
      </c>
      <c r="AE574" s="31">
        <f t="shared" si="296"/>
        <v>0</v>
      </c>
      <c r="AF574" s="47">
        <f t="shared" si="297"/>
        <v>0</v>
      </c>
      <c r="AG574" s="31">
        <f t="shared" si="298"/>
        <v>0</v>
      </c>
      <c r="AH574" s="48">
        <f t="shared" si="269"/>
        <v>0</v>
      </c>
      <c r="AI574" s="33">
        <f t="shared" si="270"/>
        <v>0</v>
      </c>
      <c r="AJ574" s="33">
        <f t="shared" si="271"/>
        <v>0</v>
      </c>
      <c r="AK574" s="33">
        <f t="shared" si="272"/>
        <v>0</v>
      </c>
      <c r="AL574" s="33">
        <f t="shared" si="273"/>
        <v>0</v>
      </c>
      <c r="AM574" s="34">
        <f t="shared" si="274"/>
        <v>0</v>
      </c>
    </row>
    <row r="575" spans="1:39" ht="15.75" customHeight="1" x14ac:dyDescent="0.3">
      <c r="A575" s="166" t="s">
        <v>1780</v>
      </c>
      <c r="B575" s="99">
        <v>9738</v>
      </c>
      <c r="C575" s="99">
        <v>43182</v>
      </c>
      <c r="D575" s="165">
        <v>44629</v>
      </c>
      <c r="E575" s="165">
        <v>44685</v>
      </c>
      <c r="F575" s="166">
        <v>4</v>
      </c>
      <c r="G575" s="178">
        <v>1.3</v>
      </c>
      <c r="H575" s="181">
        <v>1</v>
      </c>
      <c r="I575" s="180">
        <v>3.5200000000000002E-2</v>
      </c>
      <c r="J575" s="21">
        <f t="shared" si="275"/>
        <v>2.7</v>
      </c>
      <c r="K575" s="21" t="str">
        <f t="shared" si="276"/>
        <v>Y</v>
      </c>
      <c r="L575" s="37" t="str">
        <f t="shared" si="277"/>
        <v>NA</v>
      </c>
      <c r="M575" s="8" t="str">
        <f t="shared" si="278"/>
        <v>Y</v>
      </c>
      <c r="N575" s="42">
        <f t="shared" si="279"/>
        <v>3</v>
      </c>
      <c r="O575" s="43">
        <f t="shared" si="280"/>
        <v>200000</v>
      </c>
      <c r="P575" s="43" t="str">
        <f t="shared" si="281"/>
        <v>NA</v>
      </c>
      <c r="Q575" s="24">
        <f t="shared" si="282"/>
        <v>10080.777599999999</v>
      </c>
      <c r="R575" s="43">
        <f t="shared" si="283"/>
        <v>0</v>
      </c>
      <c r="S575" s="24">
        <f t="shared" si="284"/>
        <v>1000000</v>
      </c>
      <c r="T575" s="25" t="str">
        <f t="shared" si="285"/>
        <v>Y</v>
      </c>
      <c r="U575" s="44">
        <f t="shared" si="286"/>
        <v>2</v>
      </c>
      <c r="V575" s="45">
        <f t="shared" si="287"/>
        <v>200000</v>
      </c>
      <c r="W575" s="45">
        <f t="shared" si="288"/>
        <v>1000000</v>
      </c>
      <c r="X575" s="28">
        <f t="shared" si="289"/>
        <v>10435.620971519998</v>
      </c>
      <c r="Y575" s="28">
        <f t="shared" si="290"/>
        <v>0</v>
      </c>
      <c r="Z575" s="45" t="str">
        <f t="shared" si="291"/>
        <v>NA</v>
      </c>
      <c r="AA575" s="29" t="str">
        <f t="shared" si="292"/>
        <v>Y</v>
      </c>
      <c r="AB575" s="46">
        <f t="shared" si="293"/>
        <v>1</v>
      </c>
      <c r="AC575" s="31">
        <f t="shared" si="294"/>
        <v>200000</v>
      </c>
      <c r="AD575" s="31">
        <f t="shared" si="295"/>
        <v>1000000</v>
      </c>
      <c r="AE575" s="31">
        <f t="shared" si="296"/>
        <v>10802.954829717501</v>
      </c>
      <c r="AF575" s="47">
        <f t="shared" si="297"/>
        <v>0</v>
      </c>
      <c r="AG575" s="31" t="str">
        <f t="shared" si="298"/>
        <v>NA</v>
      </c>
      <c r="AH575" s="48">
        <f t="shared" si="269"/>
        <v>0</v>
      </c>
      <c r="AI575" s="33">
        <f t="shared" si="270"/>
        <v>0</v>
      </c>
      <c r="AJ575" s="33">
        <f t="shared" si="271"/>
        <v>0</v>
      </c>
      <c r="AK575" s="33">
        <f t="shared" si="272"/>
        <v>0</v>
      </c>
      <c r="AL575" s="33">
        <f t="shared" si="273"/>
        <v>0</v>
      </c>
      <c r="AM575" s="34">
        <f t="shared" si="274"/>
        <v>0</v>
      </c>
    </row>
    <row r="576" spans="1:39" ht="15.75" customHeight="1" x14ac:dyDescent="0.3">
      <c r="A576" s="166" t="s">
        <v>1781</v>
      </c>
      <c r="B576" s="99">
        <v>9311</v>
      </c>
      <c r="C576" s="99">
        <v>45899</v>
      </c>
      <c r="D576" s="165">
        <v>46197</v>
      </c>
      <c r="E576" s="165">
        <v>46545</v>
      </c>
      <c r="F576" s="166">
        <v>4</v>
      </c>
      <c r="G576" s="178">
        <v>0.15</v>
      </c>
      <c r="H576" s="181">
        <v>1</v>
      </c>
      <c r="I576" s="180">
        <v>7.4899999999999994E-2</v>
      </c>
      <c r="J576" s="21">
        <f t="shared" si="275"/>
        <v>3.85</v>
      </c>
      <c r="K576" s="21" t="str">
        <f t="shared" si="276"/>
        <v>Y</v>
      </c>
      <c r="L576" s="37" t="str">
        <f t="shared" si="277"/>
        <v>NA</v>
      </c>
      <c r="M576" s="8" t="str">
        <f t="shared" si="278"/>
        <v>Y</v>
      </c>
      <c r="N576" s="42">
        <f t="shared" si="279"/>
        <v>4</v>
      </c>
      <c r="O576" s="43">
        <f t="shared" si="280"/>
        <v>200000</v>
      </c>
      <c r="P576" s="43" t="str">
        <f t="shared" si="281"/>
        <v>NA</v>
      </c>
      <c r="Q576" s="24">
        <f t="shared" si="282"/>
        <v>10008.393899999999</v>
      </c>
      <c r="R576" s="43">
        <f t="shared" si="283"/>
        <v>0</v>
      </c>
      <c r="S576" s="24">
        <f t="shared" si="284"/>
        <v>1000000</v>
      </c>
      <c r="T576" s="25" t="str">
        <f t="shared" si="285"/>
        <v>Y</v>
      </c>
      <c r="U576" s="44">
        <f t="shared" si="286"/>
        <v>3</v>
      </c>
      <c r="V576" s="45">
        <f t="shared" si="287"/>
        <v>200000</v>
      </c>
      <c r="W576" s="45">
        <f t="shared" si="288"/>
        <v>1000000</v>
      </c>
      <c r="X576" s="28">
        <f t="shared" si="289"/>
        <v>10758.022603109999</v>
      </c>
      <c r="Y576" s="28">
        <f t="shared" si="290"/>
        <v>0</v>
      </c>
      <c r="Z576" s="45" t="str">
        <f t="shared" si="291"/>
        <v>NA</v>
      </c>
      <c r="AA576" s="29" t="str">
        <f t="shared" si="292"/>
        <v>Y</v>
      </c>
      <c r="AB576" s="46">
        <f t="shared" si="293"/>
        <v>2</v>
      </c>
      <c r="AC576" s="31">
        <f t="shared" si="294"/>
        <v>200000</v>
      </c>
      <c r="AD576" s="31">
        <f t="shared" si="295"/>
        <v>1000000</v>
      </c>
      <c r="AE576" s="31">
        <f t="shared" si="296"/>
        <v>11563.798496082938</v>
      </c>
      <c r="AF576" s="47">
        <f t="shared" si="297"/>
        <v>0</v>
      </c>
      <c r="AG576" s="31" t="str">
        <f t="shared" si="298"/>
        <v>NA</v>
      </c>
      <c r="AH576" s="48">
        <f t="shared" si="269"/>
        <v>1</v>
      </c>
      <c r="AI576" s="33">
        <f t="shared" si="270"/>
        <v>20000</v>
      </c>
      <c r="AJ576" s="33">
        <f t="shared" si="271"/>
        <v>65000</v>
      </c>
      <c r="AK576" s="33">
        <f t="shared" si="272"/>
        <v>12429.92700343955</v>
      </c>
      <c r="AL576" s="33">
        <f t="shared" si="273"/>
        <v>0</v>
      </c>
      <c r="AM576" s="34">
        <f t="shared" si="274"/>
        <v>0</v>
      </c>
    </row>
    <row r="577" spans="1:39" ht="15.75" customHeight="1" x14ac:dyDescent="0.3">
      <c r="A577" s="166" t="s">
        <v>1782</v>
      </c>
      <c r="B577" s="99">
        <v>24922</v>
      </c>
      <c r="C577" s="99">
        <v>99601</v>
      </c>
      <c r="D577" s="165">
        <v>45717</v>
      </c>
      <c r="E577" s="165">
        <v>45858</v>
      </c>
      <c r="F577" s="166">
        <v>4</v>
      </c>
      <c r="G577" s="178">
        <v>1.87</v>
      </c>
      <c r="H577" s="181">
        <v>1</v>
      </c>
      <c r="I577" s="180">
        <v>2.06E-2</v>
      </c>
      <c r="J577" s="21">
        <f t="shared" si="275"/>
        <v>2.13</v>
      </c>
      <c r="K577" s="21" t="str">
        <f t="shared" si="276"/>
        <v>Y</v>
      </c>
      <c r="L577" s="37" t="str">
        <f t="shared" si="277"/>
        <v>NA</v>
      </c>
      <c r="M577" s="8" t="str">
        <f t="shared" si="278"/>
        <v>Y</v>
      </c>
      <c r="N577" s="42">
        <f t="shared" si="279"/>
        <v>3</v>
      </c>
      <c r="O577" s="43">
        <f t="shared" si="280"/>
        <v>200000</v>
      </c>
      <c r="P577" s="43" t="str">
        <f t="shared" si="281"/>
        <v>NA</v>
      </c>
      <c r="Q577" s="24">
        <f t="shared" si="282"/>
        <v>25435.393199999999</v>
      </c>
      <c r="R577" s="43">
        <f t="shared" si="283"/>
        <v>0</v>
      </c>
      <c r="S577" s="24">
        <f t="shared" si="284"/>
        <v>1000000</v>
      </c>
      <c r="T577" s="25" t="str">
        <f t="shared" si="285"/>
        <v>Y</v>
      </c>
      <c r="U577" s="44">
        <f t="shared" si="286"/>
        <v>2</v>
      </c>
      <c r="V577" s="45">
        <f t="shared" si="287"/>
        <v>200000</v>
      </c>
      <c r="W577" s="45">
        <f t="shared" si="288"/>
        <v>1000000</v>
      </c>
      <c r="X577" s="28">
        <f t="shared" si="289"/>
        <v>25959.362299919998</v>
      </c>
      <c r="Y577" s="28">
        <f t="shared" si="290"/>
        <v>0</v>
      </c>
      <c r="Z577" s="45" t="str">
        <f t="shared" si="291"/>
        <v>NA</v>
      </c>
      <c r="AA577" s="29" t="str">
        <f t="shared" si="292"/>
        <v>Y</v>
      </c>
      <c r="AB577" s="46">
        <f t="shared" si="293"/>
        <v>1</v>
      </c>
      <c r="AC577" s="31">
        <f t="shared" si="294"/>
        <v>200000</v>
      </c>
      <c r="AD577" s="31">
        <f t="shared" si="295"/>
        <v>1000000</v>
      </c>
      <c r="AE577" s="31">
        <f t="shared" si="296"/>
        <v>26494.125163298348</v>
      </c>
      <c r="AF577" s="47">
        <f t="shared" si="297"/>
        <v>0</v>
      </c>
      <c r="AG577" s="31" t="str">
        <f t="shared" si="298"/>
        <v>NA</v>
      </c>
      <c r="AH577" s="48">
        <f t="shared" ref="AH577:AH640" si="299">MAX(0,(AB577-1))</f>
        <v>0</v>
      </c>
      <c r="AI577" s="33">
        <f t="shared" ref="AI577:AI640" si="300">IF(
  AH577=0,
  0,
     20000
  )</f>
        <v>0</v>
      </c>
      <c r="AJ577" s="33">
        <f t="shared" ref="AJ577:AJ640" si="301">IF(
  AH577=0,
  0,
    MAX(0, 65000)
  )</f>
        <v>0</v>
      </c>
      <c r="AK577" s="33">
        <f t="shared" ref="AK577:AK640" si="302">IF(
  AH577=0,
  0,
  MAX(0, MIN(B577*(1+I577)*(1+I577)*(1+I577)*(1+I577), AI577, AG577))
)</f>
        <v>0</v>
      </c>
      <c r="AL577" s="33">
        <f t="shared" ref="AL577:AL640" si="303">IF(
  AH577=0,
  0,
  MAX(0, (B577*(1+I577)*(1+I577)*(1+I577)*(1+I577)-AK577)
)
)</f>
        <v>0</v>
      </c>
      <c r="AM577" s="34">
        <f t="shared" si="274"/>
        <v>0</v>
      </c>
    </row>
    <row r="578" spans="1:39" ht="15.75" customHeight="1" x14ac:dyDescent="0.3">
      <c r="A578" s="166" t="s">
        <v>1783</v>
      </c>
      <c r="B578" s="99">
        <v>13018</v>
      </c>
      <c r="C578" s="99">
        <v>94759</v>
      </c>
      <c r="D578" s="165">
        <v>45635</v>
      </c>
      <c r="E578" s="165">
        <v>45982</v>
      </c>
      <c r="F578" s="166">
        <v>2</v>
      </c>
      <c r="G578" s="178">
        <v>0.19</v>
      </c>
      <c r="H578" s="181">
        <v>0.5</v>
      </c>
      <c r="I578" s="180">
        <v>1.89E-2</v>
      </c>
      <c r="J578" s="21">
        <f t="shared" si="275"/>
        <v>1.81</v>
      </c>
      <c r="K578" s="21" t="str">
        <f t="shared" si="276"/>
        <v>Y</v>
      </c>
      <c r="L578" s="37" t="str">
        <f t="shared" si="277"/>
        <v>NA</v>
      </c>
      <c r="M578" s="8" t="str">
        <f t="shared" si="278"/>
        <v>Y</v>
      </c>
      <c r="N578" s="42">
        <f t="shared" si="279"/>
        <v>4</v>
      </c>
      <c r="O578" s="43">
        <f t="shared" si="280"/>
        <v>200000</v>
      </c>
      <c r="P578" s="43" t="str">
        <f t="shared" si="281"/>
        <v>NA</v>
      </c>
      <c r="Q578" s="24">
        <f t="shared" si="282"/>
        <v>13264.040199999999</v>
      </c>
      <c r="R578" s="43">
        <f t="shared" si="283"/>
        <v>0</v>
      </c>
      <c r="S578" s="24">
        <f t="shared" si="284"/>
        <v>1000000</v>
      </c>
      <c r="T578" s="25" t="str">
        <f t="shared" si="285"/>
        <v>Y</v>
      </c>
      <c r="U578" s="44">
        <f t="shared" si="286"/>
        <v>3</v>
      </c>
      <c r="V578" s="45">
        <f t="shared" si="287"/>
        <v>200000</v>
      </c>
      <c r="W578" s="45">
        <f t="shared" si="288"/>
        <v>1000000</v>
      </c>
      <c r="X578" s="28">
        <f t="shared" si="289"/>
        <v>13514.730559779999</v>
      </c>
      <c r="Y578" s="28">
        <f t="shared" si="290"/>
        <v>0</v>
      </c>
      <c r="Z578" s="45" t="str">
        <f t="shared" si="291"/>
        <v>NA</v>
      </c>
      <c r="AA578" s="29" t="str">
        <f t="shared" si="292"/>
        <v>N</v>
      </c>
      <c r="AB578" s="46">
        <f t="shared" si="293"/>
        <v>2</v>
      </c>
      <c r="AC578" s="31">
        <f t="shared" si="294"/>
        <v>20000</v>
      </c>
      <c r="AD578" s="31">
        <f t="shared" si="295"/>
        <v>65000</v>
      </c>
      <c r="AE578" s="31">
        <f t="shared" si="296"/>
        <v>13770.158967359839</v>
      </c>
      <c r="AF578" s="47">
        <f t="shared" si="297"/>
        <v>0</v>
      </c>
      <c r="AG578" s="31">
        <f t="shared" si="298"/>
        <v>0</v>
      </c>
      <c r="AH578" s="48">
        <f t="shared" si="299"/>
        <v>1</v>
      </c>
      <c r="AI578" s="33">
        <f t="shared" si="300"/>
        <v>20000</v>
      </c>
      <c r="AJ578" s="33">
        <f t="shared" si="301"/>
        <v>65000</v>
      </c>
      <c r="AK578" s="33">
        <f t="shared" si="302"/>
        <v>0</v>
      </c>
      <c r="AL578" s="33">
        <f t="shared" si="303"/>
        <v>14030.41497184294</v>
      </c>
      <c r="AM578" s="34">
        <f t="shared" si="274"/>
        <v>14030.41497184294</v>
      </c>
    </row>
    <row r="579" spans="1:39" ht="15.75" customHeight="1" x14ac:dyDescent="0.3">
      <c r="A579" s="166" t="s">
        <v>1784</v>
      </c>
      <c r="B579" s="99">
        <v>9763</v>
      </c>
      <c r="C579" s="99">
        <v>24013</v>
      </c>
      <c r="D579" s="165">
        <v>44838</v>
      </c>
      <c r="E579" s="165">
        <v>45163</v>
      </c>
      <c r="F579" s="166">
        <v>4</v>
      </c>
      <c r="G579" s="178">
        <v>1.39</v>
      </c>
      <c r="H579" s="181">
        <v>0.25</v>
      </c>
      <c r="I579" s="180">
        <v>1.84E-2</v>
      </c>
      <c r="J579" s="21">
        <f t="shared" si="275"/>
        <v>2.6100000000000003</v>
      </c>
      <c r="K579" s="21" t="str">
        <f t="shared" si="276"/>
        <v>Y</v>
      </c>
      <c r="L579" s="37" t="str">
        <f t="shared" si="277"/>
        <v>NA</v>
      </c>
      <c r="M579" s="8" t="str">
        <f t="shared" si="278"/>
        <v>Y</v>
      </c>
      <c r="N579" s="42">
        <f t="shared" si="279"/>
        <v>11</v>
      </c>
      <c r="O579" s="43">
        <f t="shared" si="280"/>
        <v>200000</v>
      </c>
      <c r="P579" s="43" t="str">
        <f t="shared" si="281"/>
        <v>NA</v>
      </c>
      <c r="Q579" s="24">
        <f t="shared" si="282"/>
        <v>9942.6391999999996</v>
      </c>
      <c r="R579" s="43">
        <f t="shared" si="283"/>
        <v>0</v>
      </c>
      <c r="S579" s="24">
        <f t="shared" si="284"/>
        <v>1000000</v>
      </c>
      <c r="T579" s="25" t="str">
        <f t="shared" si="285"/>
        <v>Y</v>
      </c>
      <c r="U579" s="44">
        <f t="shared" si="286"/>
        <v>10</v>
      </c>
      <c r="V579" s="45">
        <f t="shared" si="287"/>
        <v>200000</v>
      </c>
      <c r="W579" s="45">
        <f t="shared" si="288"/>
        <v>1000000</v>
      </c>
      <c r="X579" s="28">
        <f t="shared" si="289"/>
        <v>10125.583761279999</v>
      </c>
      <c r="Y579" s="28">
        <f t="shared" si="290"/>
        <v>0</v>
      </c>
      <c r="Z579" s="45" t="str">
        <f t="shared" si="291"/>
        <v>NA</v>
      </c>
      <c r="AA579" s="29" t="str">
        <f t="shared" si="292"/>
        <v>Y</v>
      </c>
      <c r="AB579" s="46">
        <f t="shared" si="293"/>
        <v>9</v>
      </c>
      <c r="AC579" s="31">
        <f t="shared" si="294"/>
        <v>200000</v>
      </c>
      <c r="AD579" s="31">
        <f t="shared" si="295"/>
        <v>1000000</v>
      </c>
      <c r="AE579" s="31">
        <f t="shared" si="296"/>
        <v>10311.89450248755</v>
      </c>
      <c r="AF579" s="47">
        <f t="shared" si="297"/>
        <v>0</v>
      </c>
      <c r="AG579" s="31" t="str">
        <f t="shared" si="298"/>
        <v>NA</v>
      </c>
      <c r="AH579" s="48">
        <f t="shared" si="299"/>
        <v>8</v>
      </c>
      <c r="AI579" s="33">
        <f t="shared" si="300"/>
        <v>20000</v>
      </c>
      <c r="AJ579" s="33">
        <f t="shared" si="301"/>
        <v>65000</v>
      </c>
      <c r="AK579" s="33">
        <f t="shared" si="302"/>
        <v>10501.633361333321</v>
      </c>
      <c r="AL579" s="33">
        <f t="shared" si="303"/>
        <v>0</v>
      </c>
      <c r="AM579" s="34">
        <f t="shared" ref="AM579:AM642" si="304">R579+Y579+AF579+AL579</f>
        <v>0</v>
      </c>
    </row>
    <row r="580" spans="1:39" ht="15.75" customHeight="1" x14ac:dyDescent="0.3">
      <c r="A580" s="166" t="s">
        <v>1785</v>
      </c>
      <c r="B580" s="99">
        <v>10286</v>
      </c>
      <c r="C580" s="99">
        <v>57560</v>
      </c>
      <c r="D580" s="165">
        <v>44953</v>
      </c>
      <c r="E580" s="165">
        <v>45287</v>
      </c>
      <c r="F580" s="166">
        <v>2</v>
      </c>
      <c r="G580" s="178">
        <v>1.94</v>
      </c>
      <c r="H580" s="181">
        <v>0.75</v>
      </c>
      <c r="I580" s="180">
        <v>8.0199999999999994E-2</v>
      </c>
      <c r="J580" s="21">
        <f t="shared" si="275"/>
        <v>6.0000000000000053E-2</v>
      </c>
      <c r="K580" s="21" t="str">
        <f t="shared" si="276"/>
        <v>Y</v>
      </c>
      <c r="L580" s="37" t="str">
        <f t="shared" si="277"/>
        <v>NA</v>
      </c>
      <c r="M580" s="8" t="str">
        <f t="shared" si="278"/>
        <v>Y</v>
      </c>
      <c r="N580" s="42">
        <f t="shared" si="279"/>
        <v>1</v>
      </c>
      <c r="O580" s="43">
        <f t="shared" si="280"/>
        <v>200000</v>
      </c>
      <c r="P580" s="43" t="str">
        <f t="shared" si="281"/>
        <v>NA</v>
      </c>
      <c r="Q580" s="24">
        <f t="shared" si="282"/>
        <v>11110.9372</v>
      </c>
      <c r="R580" s="43">
        <f t="shared" si="283"/>
        <v>0</v>
      </c>
      <c r="S580" s="24">
        <f t="shared" si="284"/>
        <v>1000000</v>
      </c>
      <c r="T580" s="25" t="str">
        <f t="shared" si="285"/>
        <v>N</v>
      </c>
      <c r="U580" s="44">
        <f t="shared" si="286"/>
        <v>0</v>
      </c>
      <c r="V580" s="45">
        <f t="shared" si="287"/>
        <v>0</v>
      </c>
      <c r="W580" s="45">
        <f t="shared" si="288"/>
        <v>0</v>
      </c>
      <c r="X580" s="28">
        <f t="shared" si="289"/>
        <v>0</v>
      </c>
      <c r="Y580" s="28">
        <f t="shared" si="290"/>
        <v>0</v>
      </c>
      <c r="Z580" s="45">
        <f t="shared" si="291"/>
        <v>0</v>
      </c>
      <c r="AA580" s="29" t="str">
        <f t="shared" si="292"/>
        <v>N</v>
      </c>
      <c r="AB580" s="46">
        <f t="shared" si="293"/>
        <v>0</v>
      </c>
      <c r="AC580" s="31">
        <f t="shared" si="294"/>
        <v>0</v>
      </c>
      <c r="AD580" s="31">
        <f t="shared" si="295"/>
        <v>0</v>
      </c>
      <c r="AE580" s="31">
        <f t="shared" si="296"/>
        <v>0</v>
      </c>
      <c r="AF580" s="47">
        <f t="shared" si="297"/>
        <v>0</v>
      </c>
      <c r="AG580" s="31">
        <f t="shared" si="298"/>
        <v>0</v>
      </c>
      <c r="AH580" s="48">
        <f t="shared" si="299"/>
        <v>0</v>
      </c>
      <c r="AI580" s="33">
        <f t="shared" si="300"/>
        <v>0</v>
      </c>
      <c r="AJ580" s="33">
        <f t="shared" si="301"/>
        <v>0</v>
      </c>
      <c r="AK580" s="33">
        <f t="shared" si="302"/>
        <v>0</v>
      </c>
      <c r="AL580" s="33">
        <f t="shared" si="303"/>
        <v>0</v>
      </c>
      <c r="AM580" s="34">
        <f t="shared" si="304"/>
        <v>0</v>
      </c>
    </row>
    <row r="581" spans="1:39" ht="15.75" customHeight="1" x14ac:dyDescent="0.3">
      <c r="A581" s="166" t="s">
        <v>1786</v>
      </c>
      <c r="B581" s="99">
        <v>15578</v>
      </c>
      <c r="C581" s="99">
        <v>73887</v>
      </c>
      <c r="D581" s="165">
        <v>45428</v>
      </c>
      <c r="E581" s="165">
        <v>45492</v>
      </c>
      <c r="F581" s="166">
        <v>4</v>
      </c>
      <c r="G581" s="178">
        <v>3.39</v>
      </c>
      <c r="H581" s="181">
        <v>0.25</v>
      </c>
      <c r="I581" s="180">
        <v>3.5499999999999997E-2</v>
      </c>
      <c r="J581" s="21">
        <f t="shared" si="275"/>
        <v>0.60999999999999988</v>
      </c>
      <c r="K581" s="21" t="str">
        <f t="shared" si="276"/>
        <v>Y</v>
      </c>
      <c r="L581" s="37" t="str">
        <f t="shared" si="277"/>
        <v>NA</v>
      </c>
      <c r="M581" s="8" t="str">
        <f t="shared" si="278"/>
        <v>Y</v>
      </c>
      <c r="N581" s="42">
        <f t="shared" si="279"/>
        <v>3</v>
      </c>
      <c r="O581" s="43">
        <f t="shared" si="280"/>
        <v>200000</v>
      </c>
      <c r="P581" s="43" t="str">
        <f t="shared" si="281"/>
        <v>NA</v>
      </c>
      <c r="Q581" s="24">
        <f t="shared" si="282"/>
        <v>16131.019000000002</v>
      </c>
      <c r="R581" s="43">
        <f t="shared" si="283"/>
        <v>0</v>
      </c>
      <c r="S581" s="24">
        <f t="shared" si="284"/>
        <v>1000000</v>
      </c>
      <c r="T581" s="25" t="str">
        <f t="shared" si="285"/>
        <v>N</v>
      </c>
      <c r="U581" s="44">
        <f t="shared" si="286"/>
        <v>2</v>
      </c>
      <c r="V581" s="45">
        <f t="shared" si="287"/>
        <v>20000</v>
      </c>
      <c r="W581" s="45">
        <f t="shared" si="288"/>
        <v>65000</v>
      </c>
      <c r="X581" s="28">
        <f t="shared" si="289"/>
        <v>0</v>
      </c>
      <c r="Y581" s="28">
        <f t="shared" si="290"/>
        <v>16703.670174500003</v>
      </c>
      <c r="Z581" s="45">
        <f t="shared" si="291"/>
        <v>0</v>
      </c>
      <c r="AA581" s="29" t="str">
        <f t="shared" si="292"/>
        <v>N</v>
      </c>
      <c r="AB581" s="46">
        <f t="shared" si="293"/>
        <v>1</v>
      </c>
      <c r="AC581" s="31">
        <f t="shared" si="294"/>
        <v>20000</v>
      </c>
      <c r="AD581" s="31">
        <f t="shared" si="295"/>
        <v>65000</v>
      </c>
      <c r="AE581" s="31">
        <f t="shared" si="296"/>
        <v>0</v>
      </c>
      <c r="AF581" s="47">
        <f t="shared" si="297"/>
        <v>17296.650465694755</v>
      </c>
      <c r="AG581" s="31">
        <f t="shared" si="298"/>
        <v>0</v>
      </c>
      <c r="AH581" s="48">
        <f t="shared" si="299"/>
        <v>0</v>
      </c>
      <c r="AI581" s="33">
        <f t="shared" si="300"/>
        <v>0</v>
      </c>
      <c r="AJ581" s="33">
        <f t="shared" si="301"/>
        <v>0</v>
      </c>
      <c r="AK581" s="33">
        <f t="shared" si="302"/>
        <v>0</v>
      </c>
      <c r="AL581" s="33">
        <f t="shared" si="303"/>
        <v>0</v>
      </c>
      <c r="AM581" s="34">
        <f t="shared" si="304"/>
        <v>34000.320640194754</v>
      </c>
    </row>
    <row r="582" spans="1:39" ht="15.75" customHeight="1" x14ac:dyDescent="0.3">
      <c r="A582" s="166" t="s">
        <v>1787</v>
      </c>
      <c r="B582" s="99">
        <v>13992</v>
      </c>
      <c r="C582" s="99">
        <v>67142</v>
      </c>
      <c r="D582" s="165">
        <v>45125</v>
      </c>
      <c r="E582" s="165">
        <v>45366</v>
      </c>
      <c r="F582" s="166">
        <v>2</v>
      </c>
      <c r="G582" s="178">
        <v>1.42</v>
      </c>
      <c r="H582" s="181">
        <v>0.25</v>
      </c>
      <c r="I582" s="180">
        <v>2.2700000000000001E-2</v>
      </c>
      <c r="J582" s="21">
        <f t="shared" si="275"/>
        <v>0.58000000000000007</v>
      </c>
      <c r="K582" s="21" t="str">
        <f t="shared" si="276"/>
        <v>Y</v>
      </c>
      <c r="L582" s="37" t="str">
        <f t="shared" si="277"/>
        <v>NA</v>
      </c>
      <c r="M582" s="8" t="str">
        <f t="shared" si="278"/>
        <v>Y</v>
      </c>
      <c r="N582" s="42">
        <f t="shared" si="279"/>
        <v>3</v>
      </c>
      <c r="O582" s="43">
        <f t="shared" si="280"/>
        <v>200000</v>
      </c>
      <c r="P582" s="43" t="str">
        <f t="shared" si="281"/>
        <v>NA</v>
      </c>
      <c r="Q582" s="24">
        <f t="shared" si="282"/>
        <v>14309.618399999999</v>
      </c>
      <c r="R582" s="43">
        <f t="shared" si="283"/>
        <v>0</v>
      </c>
      <c r="S582" s="24">
        <f t="shared" si="284"/>
        <v>1000000</v>
      </c>
      <c r="T582" s="25" t="str">
        <f t="shared" si="285"/>
        <v>N</v>
      </c>
      <c r="U582" s="44">
        <f t="shared" si="286"/>
        <v>2</v>
      </c>
      <c r="V582" s="45">
        <f t="shared" si="287"/>
        <v>20000</v>
      </c>
      <c r="W582" s="45">
        <f t="shared" si="288"/>
        <v>65000</v>
      </c>
      <c r="X582" s="28">
        <f t="shared" si="289"/>
        <v>0</v>
      </c>
      <c r="Y582" s="28">
        <f t="shared" si="290"/>
        <v>14634.446737679998</v>
      </c>
      <c r="Z582" s="45">
        <f t="shared" si="291"/>
        <v>0</v>
      </c>
      <c r="AA582" s="29" t="str">
        <f t="shared" si="292"/>
        <v>N</v>
      </c>
      <c r="AB582" s="46">
        <f t="shared" si="293"/>
        <v>1</v>
      </c>
      <c r="AC582" s="31">
        <f t="shared" si="294"/>
        <v>20000</v>
      </c>
      <c r="AD582" s="31">
        <f t="shared" si="295"/>
        <v>65000</v>
      </c>
      <c r="AE582" s="31">
        <f t="shared" si="296"/>
        <v>0</v>
      </c>
      <c r="AF582" s="47">
        <f t="shared" si="297"/>
        <v>14966.648678625334</v>
      </c>
      <c r="AG582" s="31">
        <f t="shared" si="298"/>
        <v>0</v>
      </c>
      <c r="AH582" s="48">
        <f t="shared" si="299"/>
        <v>0</v>
      </c>
      <c r="AI582" s="33">
        <f t="shared" si="300"/>
        <v>0</v>
      </c>
      <c r="AJ582" s="33">
        <f t="shared" si="301"/>
        <v>0</v>
      </c>
      <c r="AK582" s="33">
        <f t="shared" si="302"/>
        <v>0</v>
      </c>
      <c r="AL582" s="33">
        <f t="shared" si="303"/>
        <v>0</v>
      </c>
      <c r="AM582" s="34">
        <f t="shared" si="304"/>
        <v>29601.095416305332</v>
      </c>
    </row>
    <row r="583" spans="1:39" ht="15.75" customHeight="1" x14ac:dyDescent="0.3">
      <c r="A583" s="166" t="s">
        <v>1788</v>
      </c>
      <c r="B583" s="99">
        <v>20848</v>
      </c>
      <c r="C583" s="99">
        <v>110117</v>
      </c>
      <c r="D583" s="165">
        <v>44590</v>
      </c>
      <c r="E583" s="165">
        <v>44767</v>
      </c>
      <c r="F583" s="166">
        <v>4</v>
      </c>
      <c r="G583" s="178">
        <v>2.4700000000000002</v>
      </c>
      <c r="H583" s="181">
        <v>0.75</v>
      </c>
      <c r="I583" s="180">
        <v>3.32E-2</v>
      </c>
      <c r="J583" s="21">
        <f t="shared" si="275"/>
        <v>1.5299999999999998</v>
      </c>
      <c r="K583" s="21" t="str">
        <f t="shared" si="276"/>
        <v>Y</v>
      </c>
      <c r="L583" s="37" t="str">
        <f t="shared" si="277"/>
        <v>NA</v>
      </c>
      <c r="M583" s="8" t="str">
        <f t="shared" si="278"/>
        <v>Y</v>
      </c>
      <c r="N583" s="42">
        <f t="shared" si="279"/>
        <v>3</v>
      </c>
      <c r="O583" s="43">
        <f t="shared" si="280"/>
        <v>200000</v>
      </c>
      <c r="P583" s="43" t="str">
        <f t="shared" si="281"/>
        <v>NA</v>
      </c>
      <c r="Q583" s="24">
        <f t="shared" si="282"/>
        <v>21540.153599999998</v>
      </c>
      <c r="R583" s="43">
        <f t="shared" si="283"/>
        <v>0</v>
      </c>
      <c r="S583" s="24">
        <f t="shared" si="284"/>
        <v>1000000</v>
      </c>
      <c r="T583" s="25" t="str">
        <f t="shared" si="285"/>
        <v>Y</v>
      </c>
      <c r="U583" s="44">
        <f t="shared" si="286"/>
        <v>2</v>
      </c>
      <c r="V583" s="45">
        <f t="shared" si="287"/>
        <v>200000</v>
      </c>
      <c r="W583" s="45">
        <f t="shared" si="288"/>
        <v>1000000</v>
      </c>
      <c r="X583" s="28">
        <f t="shared" si="289"/>
        <v>22255.286699519995</v>
      </c>
      <c r="Y583" s="28">
        <f t="shared" si="290"/>
        <v>0</v>
      </c>
      <c r="Z583" s="45" t="str">
        <f t="shared" si="291"/>
        <v>NA</v>
      </c>
      <c r="AA583" s="29" t="str">
        <f t="shared" si="292"/>
        <v>N</v>
      </c>
      <c r="AB583" s="46">
        <f t="shared" si="293"/>
        <v>1</v>
      </c>
      <c r="AC583" s="31">
        <f t="shared" si="294"/>
        <v>20000</v>
      </c>
      <c r="AD583" s="31">
        <f t="shared" si="295"/>
        <v>65000</v>
      </c>
      <c r="AE583" s="31">
        <f t="shared" si="296"/>
        <v>20000</v>
      </c>
      <c r="AF583" s="47">
        <f t="shared" si="297"/>
        <v>2994.1622179440565</v>
      </c>
      <c r="AG583" s="31">
        <f t="shared" si="298"/>
        <v>0</v>
      </c>
      <c r="AH583" s="48">
        <f t="shared" si="299"/>
        <v>0</v>
      </c>
      <c r="AI583" s="33">
        <f t="shared" si="300"/>
        <v>0</v>
      </c>
      <c r="AJ583" s="33">
        <f t="shared" si="301"/>
        <v>0</v>
      </c>
      <c r="AK583" s="33">
        <f t="shared" si="302"/>
        <v>0</v>
      </c>
      <c r="AL583" s="33">
        <f t="shared" si="303"/>
        <v>0</v>
      </c>
      <c r="AM583" s="34">
        <f t="shared" si="304"/>
        <v>2994.1622179440565</v>
      </c>
    </row>
    <row r="584" spans="1:39" ht="15.75" customHeight="1" x14ac:dyDescent="0.3">
      <c r="A584" s="166" t="s">
        <v>1789</v>
      </c>
      <c r="B584" s="99">
        <v>16595</v>
      </c>
      <c r="C584" s="99">
        <v>43596</v>
      </c>
      <c r="D584" s="165">
        <v>44946</v>
      </c>
      <c r="E584" s="165">
        <v>45264</v>
      </c>
      <c r="F584" s="166">
        <v>4</v>
      </c>
      <c r="G584" s="178">
        <v>2.13</v>
      </c>
      <c r="H584" s="181">
        <v>1</v>
      </c>
      <c r="I584" s="180">
        <v>4.9500000000000002E-2</v>
      </c>
      <c r="J584" s="21">
        <f t="shared" si="275"/>
        <v>1.87</v>
      </c>
      <c r="K584" s="21" t="str">
        <f t="shared" si="276"/>
        <v>Y</v>
      </c>
      <c r="L584" s="37" t="str">
        <f t="shared" si="277"/>
        <v>NA</v>
      </c>
      <c r="M584" s="8" t="str">
        <f t="shared" si="278"/>
        <v>Y</v>
      </c>
      <c r="N584" s="42">
        <f t="shared" si="279"/>
        <v>2</v>
      </c>
      <c r="O584" s="43">
        <f t="shared" si="280"/>
        <v>200000</v>
      </c>
      <c r="P584" s="43" t="str">
        <f t="shared" si="281"/>
        <v>NA</v>
      </c>
      <c r="Q584" s="24">
        <f t="shared" si="282"/>
        <v>17416.452500000003</v>
      </c>
      <c r="R584" s="43">
        <f t="shared" si="283"/>
        <v>0</v>
      </c>
      <c r="S584" s="24">
        <f t="shared" si="284"/>
        <v>1000000</v>
      </c>
      <c r="T584" s="25" t="str">
        <f t="shared" si="285"/>
        <v>Y</v>
      </c>
      <c r="U584" s="44">
        <f t="shared" si="286"/>
        <v>1</v>
      </c>
      <c r="V584" s="45">
        <f t="shared" si="287"/>
        <v>200000</v>
      </c>
      <c r="W584" s="45">
        <f t="shared" si="288"/>
        <v>1000000</v>
      </c>
      <c r="X584" s="28">
        <f t="shared" si="289"/>
        <v>18278.566898750007</v>
      </c>
      <c r="Y584" s="28">
        <f t="shared" si="290"/>
        <v>0</v>
      </c>
      <c r="Z584" s="45" t="str">
        <f t="shared" si="291"/>
        <v>NA</v>
      </c>
      <c r="AA584" s="29" t="str">
        <f t="shared" si="292"/>
        <v>N</v>
      </c>
      <c r="AB584" s="46">
        <f t="shared" si="293"/>
        <v>0</v>
      </c>
      <c r="AC584" s="31">
        <f t="shared" si="294"/>
        <v>0</v>
      </c>
      <c r="AD584" s="31">
        <f t="shared" si="295"/>
        <v>0</v>
      </c>
      <c r="AE584" s="31">
        <f t="shared" si="296"/>
        <v>0</v>
      </c>
      <c r="AF584" s="47">
        <f t="shared" si="297"/>
        <v>0</v>
      </c>
      <c r="AG584" s="31">
        <f t="shared" si="298"/>
        <v>0</v>
      </c>
      <c r="AH584" s="48">
        <f t="shared" si="299"/>
        <v>0</v>
      </c>
      <c r="AI584" s="33">
        <f t="shared" si="300"/>
        <v>0</v>
      </c>
      <c r="AJ584" s="33">
        <f t="shared" si="301"/>
        <v>0</v>
      </c>
      <c r="AK584" s="33">
        <f t="shared" si="302"/>
        <v>0</v>
      </c>
      <c r="AL584" s="33">
        <f t="shared" si="303"/>
        <v>0</v>
      </c>
      <c r="AM584" s="34">
        <f t="shared" si="304"/>
        <v>0</v>
      </c>
    </row>
    <row r="585" spans="1:39" ht="15.75" customHeight="1" x14ac:dyDescent="0.3">
      <c r="A585" s="166" t="s">
        <v>1790</v>
      </c>
      <c r="B585" s="99">
        <v>12625</v>
      </c>
      <c r="C585" s="99">
        <v>60699</v>
      </c>
      <c r="D585" s="165">
        <v>45808</v>
      </c>
      <c r="E585" s="165">
        <v>45838</v>
      </c>
      <c r="F585" s="166">
        <v>2</v>
      </c>
      <c r="G585" s="178">
        <v>0.15</v>
      </c>
      <c r="H585" s="181">
        <v>0.25</v>
      </c>
      <c r="I585" s="180">
        <v>6.6600000000000006E-2</v>
      </c>
      <c r="J585" s="21">
        <f t="shared" si="275"/>
        <v>1.85</v>
      </c>
      <c r="K585" s="21" t="str">
        <f t="shared" si="276"/>
        <v>Y</v>
      </c>
      <c r="L585" s="37" t="str">
        <f t="shared" si="277"/>
        <v>NA</v>
      </c>
      <c r="M585" s="8" t="str">
        <f t="shared" si="278"/>
        <v>Y</v>
      </c>
      <c r="N585" s="42">
        <f t="shared" si="279"/>
        <v>8</v>
      </c>
      <c r="O585" s="43">
        <f t="shared" si="280"/>
        <v>200000</v>
      </c>
      <c r="P585" s="43" t="str">
        <f t="shared" si="281"/>
        <v>NA</v>
      </c>
      <c r="Q585" s="24">
        <f t="shared" si="282"/>
        <v>13465.825000000001</v>
      </c>
      <c r="R585" s="43">
        <f t="shared" si="283"/>
        <v>0</v>
      </c>
      <c r="S585" s="24">
        <f t="shared" si="284"/>
        <v>1000000</v>
      </c>
      <c r="T585" s="25" t="str">
        <f t="shared" si="285"/>
        <v>Y</v>
      </c>
      <c r="U585" s="44">
        <f t="shared" si="286"/>
        <v>7</v>
      </c>
      <c r="V585" s="45">
        <f t="shared" si="287"/>
        <v>200000</v>
      </c>
      <c r="W585" s="45">
        <f t="shared" si="288"/>
        <v>1000000</v>
      </c>
      <c r="X585" s="28">
        <f t="shared" si="289"/>
        <v>14362.648945000001</v>
      </c>
      <c r="Y585" s="28">
        <f t="shared" si="290"/>
        <v>0</v>
      </c>
      <c r="Z585" s="45" t="str">
        <f t="shared" si="291"/>
        <v>NA</v>
      </c>
      <c r="AA585" s="29" t="str">
        <f t="shared" si="292"/>
        <v>N</v>
      </c>
      <c r="AB585" s="46">
        <f t="shared" si="293"/>
        <v>6</v>
      </c>
      <c r="AC585" s="31">
        <f t="shared" si="294"/>
        <v>20000</v>
      </c>
      <c r="AD585" s="31">
        <f t="shared" si="295"/>
        <v>65000</v>
      </c>
      <c r="AE585" s="31">
        <f t="shared" si="296"/>
        <v>15319.201364737</v>
      </c>
      <c r="AF585" s="47">
        <f t="shared" si="297"/>
        <v>0</v>
      </c>
      <c r="AG585" s="31">
        <f t="shared" si="298"/>
        <v>0</v>
      </c>
      <c r="AH585" s="48">
        <f t="shared" si="299"/>
        <v>5</v>
      </c>
      <c r="AI585" s="33">
        <f t="shared" si="300"/>
        <v>20000</v>
      </c>
      <c r="AJ585" s="33">
        <f t="shared" si="301"/>
        <v>65000</v>
      </c>
      <c r="AK585" s="33">
        <f t="shared" si="302"/>
        <v>0</v>
      </c>
      <c r="AL585" s="33">
        <f t="shared" si="303"/>
        <v>16339.460175628485</v>
      </c>
      <c r="AM585" s="34">
        <f t="shared" si="304"/>
        <v>16339.460175628485</v>
      </c>
    </row>
    <row r="586" spans="1:39" ht="15.75" customHeight="1" x14ac:dyDescent="0.3">
      <c r="A586" s="166" t="s">
        <v>1791</v>
      </c>
      <c r="B586" s="99">
        <v>18586</v>
      </c>
      <c r="C586" s="99">
        <v>82855</v>
      </c>
      <c r="D586" s="165">
        <v>46111</v>
      </c>
      <c r="E586" s="165">
        <v>46311</v>
      </c>
      <c r="F586" s="166">
        <v>4</v>
      </c>
      <c r="G586" s="178">
        <v>2.29</v>
      </c>
      <c r="H586" s="181">
        <v>0.5</v>
      </c>
      <c r="I586" s="180">
        <v>1.5800000000000002E-2</v>
      </c>
      <c r="J586" s="21">
        <f t="shared" si="275"/>
        <v>1.71</v>
      </c>
      <c r="K586" s="21" t="str">
        <f t="shared" si="276"/>
        <v>Y</v>
      </c>
      <c r="L586" s="37" t="str">
        <f t="shared" si="277"/>
        <v>NA</v>
      </c>
      <c r="M586" s="8" t="str">
        <f t="shared" si="278"/>
        <v>Y</v>
      </c>
      <c r="N586" s="42">
        <f t="shared" si="279"/>
        <v>4</v>
      </c>
      <c r="O586" s="43">
        <f t="shared" si="280"/>
        <v>200000</v>
      </c>
      <c r="P586" s="43" t="str">
        <f t="shared" si="281"/>
        <v>NA</v>
      </c>
      <c r="Q586" s="24">
        <f t="shared" si="282"/>
        <v>18879.658800000001</v>
      </c>
      <c r="R586" s="43">
        <f t="shared" si="283"/>
        <v>0</v>
      </c>
      <c r="S586" s="24">
        <f t="shared" si="284"/>
        <v>1000000</v>
      </c>
      <c r="T586" s="25" t="str">
        <f t="shared" si="285"/>
        <v>Y</v>
      </c>
      <c r="U586" s="44">
        <f t="shared" si="286"/>
        <v>3</v>
      </c>
      <c r="V586" s="45">
        <f t="shared" si="287"/>
        <v>200000</v>
      </c>
      <c r="W586" s="45">
        <f t="shared" si="288"/>
        <v>1000000</v>
      </c>
      <c r="X586" s="28">
        <f t="shared" si="289"/>
        <v>19177.957409040002</v>
      </c>
      <c r="Y586" s="28">
        <f t="shared" si="290"/>
        <v>0</v>
      </c>
      <c r="Z586" s="45" t="str">
        <f t="shared" si="291"/>
        <v>NA</v>
      </c>
      <c r="AA586" s="29" t="str">
        <f t="shared" si="292"/>
        <v>N</v>
      </c>
      <c r="AB586" s="46">
        <f t="shared" si="293"/>
        <v>2</v>
      </c>
      <c r="AC586" s="31">
        <f t="shared" si="294"/>
        <v>20000</v>
      </c>
      <c r="AD586" s="31">
        <f t="shared" si="295"/>
        <v>65000</v>
      </c>
      <c r="AE586" s="31">
        <f t="shared" si="296"/>
        <v>19480.969136102834</v>
      </c>
      <c r="AF586" s="47">
        <f t="shared" si="297"/>
        <v>0</v>
      </c>
      <c r="AG586" s="31">
        <f t="shared" si="298"/>
        <v>0</v>
      </c>
      <c r="AH586" s="48">
        <f t="shared" si="299"/>
        <v>1</v>
      </c>
      <c r="AI586" s="33">
        <f t="shared" si="300"/>
        <v>20000</v>
      </c>
      <c r="AJ586" s="33">
        <f t="shared" si="301"/>
        <v>65000</v>
      </c>
      <c r="AK586" s="33">
        <f t="shared" si="302"/>
        <v>0</v>
      </c>
      <c r="AL586" s="33">
        <f t="shared" si="303"/>
        <v>19788.768448453258</v>
      </c>
      <c r="AM586" s="34">
        <f t="shared" si="304"/>
        <v>19788.768448453258</v>
      </c>
    </row>
    <row r="587" spans="1:39" ht="15.75" customHeight="1" x14ac:dyDescent="0.3">
      <c r="A587" s="166" t="s">
        <v>1792</v>
      </c>
      <c r="B587" s="99">
        <v>13336</v>
      </c>
      <c r="C587" s="99">
        <v>32227</v>
      </c>
      <c r="D587" s="165">
        <v>45574</v>
      </c>
      <c r="E587" s="165">
        <v>45757</v>
      </c>
      <c r="F587" s="166">
        <v>4</v>
      </c>
      <c r="G587" s="178">
        <v>3.09</v>
      </c>
      <c r="H587" s="181">
        <v>0.25</v>
      </c>
      <c r="I587" s="180">
        <v>6.3E-2</v>
      </c>
      <c r="J587" s="21">
        <f t="shared" si="275"/>
        <v>0.91000000000000014</v>
      </c>
      <c r="K587" s="21" t="str">
        <f t="shared" si="276"/>
        <v>Y</v>
      </c>
      <c r="L587" s="37" t="str">
        <f t="shared" si="277"/>
        <v>NA</v>
      </c>
      <c r="M587" s="8" t="str">
        <f t="shared" si="278"/>
        <v>Y</v>
      </c>
      <c r="N587" s="42">
        <f t="shared" si="279"/>
        <v>4</v>
      </c>
      <c r="O587" s="43">
        <f t="shared" si="280"/>
        <v>200000</v>
      </c>
      <c r="P587" s="43" t="str">
        <f t="shared" si="281"/>
        <v>NA</v>
      </c>
      <c r="Q587" s="24">
        <f t="shared" si="282"/>
        <v>14176.168</v>
      </c>
      <c r="R587" s="43">
        <f t="shared" si="283"/>
        <v>0</v>
      </c>
      <c r="S587" s="24">
        <f t="shared" si="284"/>
        <v>1000000</v>
      </c>
      <c r="T587" s="25" t="str">
        <f t="shared" si="285"/>
        <v>N</v>
      </c>
      <c r="U587" s="44">
        <f t="shared" si="286"/>
        <v>3</v>
      </c>
      <c r="V587" s="45">
        <f t="shared" si="287"/>
        <v>20000</v>
      </c>
      <c r="W587" s="45">
        <f t="shared" si="288"/>
        <v>65000</v>
      </c>
      <c r="X587" s="28">
        <f t="shared" si="289"/>
        <v>15069.266583999999</v>
      </c>
      <c r="Y587" s="28">
        <f t="shared" si="290"/>
        <v>0</v>
      </c>
      <c r="Z587" s="45">
        <f t="shared" si="291"/>
        <v>3527.5654160000031</v>
      </c>
      <c r="AA587" s="29" t="str">
        <f t="shared" si="292"/>
        <v>N</v>
      </c>
      <c r="AB587" s="46">
        <f t="shared" si="293"/>
        <v>2</v>
      </c>
      <c r="AC587" s="31">
        <f t="shared" si="294"/>
        <v>20000</v>
      </c>
      <c r="AD587" s="31">
        <f t="shared" si="295"/>
        <v>65000</v>
      </c>
      <c r="AE587" s="31">
        <f t="shared" si="296"/>
        <v>3527.5654160000031</v>
      </c>
      <c r="AF587" s="47">
        <f t="shared" si="297"/>
        <v>12491.064962791996</v>
      </c>
      <c r="AG587" s="31">
        <f t="shared" si="298"/>
        <v>0</v>
      </c>
      <c r="AH587" s="48">
        <f t="shared" si="299"/>
        <v>1</v>
      </c>
      <c r="AI587" s="33">
        <f t="shared" si="300"/>
        <v>20000</v>
      </c>
      <c r="AJ587" s="33">
        <f t="shared" si="301"/>
        <v>65000</v>
      </c>
      <c r="AK587" s="33">
        <f t="shared" si="302"/>
        <v>0</v>
      </c>
      <c r="AL587" s="33">
        <f t="shared" si="303"/>
        <v>17027.804092655893</v>
      </c>
      <c r="AM587" s="34">
        <f t="shared" si="304"/>
        <v>29518.869055447889</v>
      </c>
    </row>
    <row r="588" spans="1:39" ht="15.75" customHeight="1" x14ac:dyDescent="0.3">
      <c r="A588" s="166" t="s">
        <v>1793</v>
      </c>
      <c r="B588" s="99">
        <v>23642</v>
      </c>
      <c r="C588" s="99">
        <v>37458</v>
      </c>
      <c r="D588" s="165">
        <v>44500</v>
      </c>
      <c r="E588" s="165">
        <v>44619</v>
      </c>
      <c r="F588" s="166">
        <v>2</v>
      </c>
      <c r="G588" s="178">
        <v>0.73</v>
      </c>
      <c r="H588" s="181">
        <v>0.75</v>
      </c>
      <c r="I588" s="180">
        <v>7.9600000000000004E-2</v>
      </c>
      <c r="J588" s="21">
        <f t="shared" si="275"/>
        <v>1.27</v>
      </c>
      <c r="K588" s="21" t="str">
        <f t="shared" si="276"/>
        <v>Y</v>
      </c>
      <c r="L588" s="37" t="str">
        <f t="shared" si="277"/>
        <v>NA</v>
      </c>
      <c r="M588" s="8" t="str">
        <f t="shared" si="278"/>
        <v>Y</v>
      </c>
      <c r="N588" s="42">
        <f t="shared" si="279"/>
        <v>2</v>
      </c>
      <c r="O588" s="43">
        <f t="shared" si="280"/>
        <v>200000</v>
      </c>
      <c r="P588" s="43" t="str">
        <f t="shared" si="281"/>
        <v>NA</v>
      </c>
      <c r="Q588" s="24">
        <f t="shared" si="282"/>
        <v>25523.903200000004</v>
      </c>
      <c r="R588" s="43">
        <f t="shared" si="283"/>
        <v>0</v>
      </c>
      <c r="S588" s="24">
        <f t="shared" si="284"/>
        <v>1000000</v>
      </c>
      <c r="T588" s="25" t="str">
        <f t="shared" si="285"/>
        <v>Y</v>
      </c>
      <c r="U588" s="44">
        <f t="shared" si="286"/>
        <v>1</v>
      </c>
      <c r="V588" s="45">
        <f t="shared" si="287"/>
        <v>200000</v>
      </c>
      <c r="W588" s="45">
        <f t="shared" si="288"/>
        <v>1000000</v>
      </c>
      <c r="X588" s="28">
        <f t="shared" si="289"/>
        <v>27555.605894720007</v>
      </c>
      <c r="Y588" s="28">
        <f t="shared" si="290"/>
        <v>0</v>
      </c>
      <c r="Z588" s="45" t="str">
        <f t="shared" si="291"/>
        <v>NA</v>
      </c>
      <c r="AA588" s="29" t="str">
        <f t="shared" si="292"/>
        <v>N</v>
      </c>
      <c r="AB588" s="46">
        <f t="shared" si="293"/>
        <v>0</v>
      </c>
      <c r="AC588" s="31">
        <f t="shared" si="294"/>
        <v>0</v>
      </c>
      <c r="AD588" s="31">
        <f t="shared" si="295"/>
        <v>0</v>
      </c>
      <c r="AE588" s="31">
        <f t="shared" si="296"/>
        <v>0</v>
      </c>
      <c r="AF588" s="47">
        <f t="shared" si="297"/>
        <v>0</v>
      </c>
      <c r="AG588" s="31">
        <f t="shared" si="298"/>
        <v>0</v>
      </c>
      <c r="AH588" s="48">
        <f t="shared" si="299"/>
        <v>0</v>
      </c>
      <c r="AI588" s="33">
        <f t="shared" si="300"/>
        <v>0</v>
      </c>
      <c r="AJ588" s="33">
        <f t="shared" si="301"/>
        <v>0</v>
      </c>
      <c r="AK588" s="33">
        <f t="shared" si="302"/>
        <v>0</v>
      </c>
      <c r="AL588" s="33">
        <f t="shared" si="303"/>
        <v>0</v>
      </c>
      <c r="AM588" s="34">
        <f t="shared" si="304"/>
        <v>0</v>
      </c>
    </row>
    <row r="589" spans="1:39" ht="15.75" customHeight="1" x14ac:dyDescent="0.3">
      <c r="A589" s="166" t="s">
        <v>1794</v>
      </c>
      <c r="B589" s="99">
        <v>6165</v>
      </c>
      <c r="C589" s="99">
        <v>33958</v>
      </c>
      <c r="D589" s="165">
        <v>45218</v>
      </c>
      <c r="E589" s="165">
        <v>45327</v>
      </c>
      <c r="F589" s="166">
        <v>4</v>
      </c>
      <c r="G589" s="178">
        <v>3.58</v>
      </c>
      <c r="H589" s="181">
        <v>0.75</v>
      </c>
      <c r="I589" s="180">
        <v>4.7399999999999998E-2</v>
      </c>
      <c r="J589" s="21">
        <f t="shared" si="275"/>
        <v>0.41999999999999993</v>
      </c>
      <c r="K589" s="21" t="str">
        <f t="shared" si="276"/>
        <v>Y</v>
      </c>
      <c r="L589" s="37" t="str">
        <f t="shared" si="277"/>
        <v>NA</v>
      </c>
      <c r="M589" s="8" t="str">
        <f t="shared" si="278"/>
        <v>Y</v>
      </c>
      <c r="N589" s="42">
        <f t="shared" si="279"/>
        <v>1</v>
      </c>
      <c r="O589" s="43">
        <f t="shared" si="280"/>
        <v>200000</v>
      </c>
      <c r="P589" s="43" t="str">
        <f t="shared" si="281"/>
        <v>NA</v>
      </c>
      <c r="Q589" s="24">
        <f t="shared" si="282"/>
        <v>6457.2210000000005</v>
      </c>
      <c r="R589" s="43">
        <f t="shared" si="283"/>
        <v>0</v>
      </c>
      <c r="S589" s="24">
        <f t="shared" si="284"/>
        <v>1000000</v>
      </c>
      <c r="T589" s="25" t="str">
        <f t="shared" si="285"/>
        <v>N</v>
      </c>
      <c r="U589" s="44">
        <f t="shared" si="286"/>
        <v>0</v>
      </c>
      <c r="V589" s="45">
        <f t="shared" si="287"/>
        <v>0</v>
      </c>
      <c r="W589" s="45">
        <f t="shared" si="288"/>
        <v>0</v>
      </c>
      <c r="X589" s="28">
        <f t="shared" si="289"/>
        <v>0</v>
      </c>
      <c r="Y589" s="28">
        <f t="shared" si="290"/>
        <v>0</v>
      </c>
      <c r="Z589" s="45">
        <f t="shared" si="291"/>
        <v>0</v>
      </c>
      <c r="AA589" s="29" t="str">
        <f t="shared" si="292"/>
        <v>N</v>
      </c>
      <c r="AB589" s="46">
        <f t="shared" si="293"/>
        <v>0</v>
      </c>
      <c r="AC589" s="31">
        <f t="shared" si="294"/>
        <v>0</v>
      </c>
      <c r="AD589" s="31">
        <f t="shared" si="295"/>
        <v>0</v>
      </c>
      <c r="AE589" s="31">
        <f t="shared" si="296"/>
        <v>0</v>
      </c>
      <c r="AF589" s="47">
        <f t="shared" si="297"/>
        <v>0</v>
      </c>
      <c r="AG589" s="31">
        <f t="shared" si="298"/>
        <v>0</v>
      </c>
      <c r="AH589" s="48">
        <f t="shared" si="299"/>
        <v>0</v>
      </c>
      <c r="AI589" s="33">
        <f t="shared" si="300"/>
        <v>0</v>
      </c>
      <c r="AJ589" s="33">
        <f t="shared" si="301"/>
        <v>0</v>
      </c>
      <c r="AK589" s="33">
        <f t="shared" si="302"/>
        <v>0</v>
      </c>
      <c r="AL589" s="33">
        <f t="shared" si="303"/>
        <v>0</v>
      </c>
      <c r="AM589" s="34">
        <f t="shared" si="304"/>
        <v>0</v>
      </c>
    </row>
    <row r="590" spans="1:39" ht="15.75" customHeight="1" x14ac:dyDescent="0.3">
      <c r="A590" s="166" t="s">
        <v>1795</v>
      </c>
      <c r="B590" s="99">
        <v>22074</v>
      </c>
      <c r="C590" s="99">
        <v>71309</v>
      </c>
      <c r="D590" s="165">
        <v>45047</v>
      </c>
      <c r="E590" s="165">
        <v>45238</v>
      </c>
      <c r="F590" s="166">
        <v>2</v>
      </c>
      <c r="G590" s="178">
        <v>0.5</v>
      </c>
      <c r="H590" s="181">
        <v>0.75</v>
      </c>
      <c r="I590" s="180">
        <v>7.0999999999999994E-2</v>
      </c>
      <c r="J590" s="21">
        <f t="shared" si="275"/>
        <v>1.5</v>
      </c>
      <c r="K590" s="21" t="str">
        <f t="shared" si="276"/>
        <v>Y</v>
      </c>
      <c r="L590" s="37" t="str">
        <f t="shared" si="277"/>
        <v>NA</v>
      </c>
      <c r="M590" s="8" t="str">
        <f t="shared" si="278"/>
        <v>Y</v>
      </c>
      <c r="N590" s="42">
        <f t="shared" si="279"/>
        <v>2</v>
      </c>
      <c r="O590" s="43">
        <f t="shared" si="280"/>
        <v>200000</v>
      </c>
      <c r="P590" s="43" t="str">
        <f t="shared" si="281"/>
        <v>NA</v>
      </c>
      <c r="Q590" s="24">
        <f t="shared" si="282"/>
        <v>23641.253999999997</v>
      </c>
      <c r="R590" s="43">
        <f t="shared" si="283"/>
        <v>0</v>
      </c>
      <c r="S590" s="24">
        <f t="shared" si="284"/>
        <v>1000000</v>
      </c>
      <c r="T590" s="25" t="str">
        <f t="shared" si="285"/>
        <v>Y</v>
      </c>
      <c r="U590" s="44">
        <f t="shared" si="286"/>
        <v>1</v>
      </c>
      <c r="V590" s="45">
        <f t="shared" si="287"/>
        <v>200000</v>
      </c>
      <c r="W590" s="45">
        <f t="shared" si="288"/>
        <v>1000000</v>
      </c>
      <c r="X590" s="28">
        <f t="shared" si="289"/>
        <v>25319.783033999996</v>
      </c>
      <c r="Y590" s="28">
        <f t="shared" si="290"/>
        <v>0</v>
      </c>
      <c r="Z590" s="45" t="str">
        <f t="shared" si="291"/>
        <v>NA</v>
      </c>
      <c r="AA590" s="29" t="str">
        <f t="shared" si="292"/>
        <v>N</v>
      </c>
      <c r="AB590" s="46">
        <f t="shared" si="293"/>
        <v>0</v>
      </c>
      <c r="AC590" s="31">
        <f t="shared" si="294"/>
        <v>0</v>
      </c>
      <c r="AD590" s="31">
        <f t="shared" si="295"/>
        <v>0</v>
      </c>
      <c r="AE590" s="31">
        <f t="shared" si="296"/>
        <v>0</v>
      </c>
      <c r="AF590" s="47">
        <f t="shared" si="297"/>
        <v>0</v>
      </c>
      <c r="AG590" s="31">
        <f t="shared" si="298"/>
        <v>0</v>
      </c>
      <c r="AH590" s="48">
        <f t="shared" si="299"/>
        <v>0</v>
      </c>
      <c r="AI590" s="33">
        <f t="shared" si="300"/>
        <v>0</v>
      </c>
      <c r="AJ590" s="33">
        <f t="shared" si="301"/>
        <v>0</v>
      </c>
      <c r="AK590" s="33">
        <f t="shared" si="302"/>
        <v>0</v>
      </c>
      <c r="AL590" s="33">
        <f t="shared" si="303"/>
        <v>0</v>
      </c>
      <c r="AM590" s="34">
        <f t="shared" si="304"/>
        <v>0</v>
      </c>
    </row>
    <row r="591" spans="1:39" ht="15.75" customHeight="1" x14ac:dyDescent="0.3">
      <c r="A591" s="166" t="s">
        <v>1796</v>
      </c>
      <c r="B591" s="99">
        <v>9892</v>
      </c>
      <c r="C591" s="99">
        <v>56652</v>
      </c>
      <c r="D591" s="165">
        <v>44483</v>
      </c>
      <c r="E591" s="165">
        <v>44528</v>
      </c>
      <c r="F591" s="166">
        <v>4</v>
      </c>
      <c r="G591" s="178">
        <v>3.94</v>
      </c>
      <c r="H591" s="181">
        <v>0.5</v>
      </c>
      <c r="I591" s="180">
        <v>5.5E-2</v>
      </c>
      <c r="J591" s="21">
        <f t="shared" si="275"/>
        <v>6.0000000000000053E-2</v>
      </c>
      <c r="K591" s="21" t="str">
        <f t="shared" si="276"/>
        <v>Y</v>
      </c>
      <c r="L591" s="37" t="str">
        <f t="shared" si="277"/>
        <v>NA</v>
      </c>
      <c r="M591" s="8" t="str">
        <f t="shared" si="278"/>
        <v>Y</v>
      </c>
      <c r="N591" s="42">
        <f t="shared" si="279"/>
        <v>1</v>
      </c>
      <c r="O591" s="43">
        <f t="shared" si="280"/>
        <v>200000</v>
      </c>
      <c r="P591" s="43" t="str">
        <f t="shared" si="281"/>
        <v>NA</v>
      </c>
      <c r="Q591" s="24">
        <f t="shared" si="282"/>
        <v>10436.06</v>
      </c>
      <c r="R591" s="43">
        <f t="shared" si="283"/>
        <v>0</v>
      </c>
      <c r="S591" s="24">
        <f t="shared" si="284"/>
        <v>1000000</v>
      </c>
      <c r="T591" s="25" t="str">
        <f t="shared" si="285"/>
        <v>N</v>
      </c>
      <c r="U591" s="44">
        <f t="shared" si="286"/>
        <v>0</v>
      </c>
      <c r="V591" s="45">
        <f t="shared" si="287"/>
        <v>0</v>
      </c>
      <c r="W591" s="45">
        <f t="shared" si="288"/>
        <v>0</v>
      </c>
      <c r="X591" s="28">
        <f t="shared" si="289"/>
        <v>0</v>
      </c>
      <c r="Y591" s="28">
        <f t="shared" si="290"/>
        <v>0</v>
      </c>
      <c r="Z591" s="45">
        <f t="shared" si="291"/>
        <v>0</v>
      </c>
      <c r="AA591" s="29" t="str">
        <f t="shared" si="292"/>
        <v>N</v>
      </c>
      <c r="AB591" s="46">
        <f t="shared" si="293"/>
        <v>0</v>
      </c>
      <c r="AC591" s="31">
        <f t="shared" si="294"/>
        <v>0</v>
      </c>
      <c r="AD591" s="31">
        <f t="shared" si="295"/>
        <v>0</v>
      </c>
      <c r="AE591" s="31">
        <f t="shared" si="296"/>
        <v>0</v>
      </c>
      <c r="AF591" s="47">
        <f t="shared" si="297"/>
        <v>0</v>
      </c>
      <c r="AG591" s="31">
        <f t="shared" si="298"/>
        <v>0</v>
      </c>
      <c r="AH591" s="48">
        <f t="shared" si="299"/>
        <v>0</v>
      </c>
      <c r="AI591" s="33">
        <f t="shared" si="300"/>
        <v>0</v>
      </c>
      <c r="AJ591" s="33">
        <f t="shared" si="301"/>
        <v>0</v>
      </c>
      <c r="AK591" s="33">
        <f t="shared" si="302"/>
        <v>0</v>
      </c>
      <c r="AL591" s="33">
        <f t="shared" si="303"/>
        <v>0</v>
      </c>
      <c r="AM591" s="34">
        <f t="shared" si="304"/>
        <v>0</v>
      </c>
    </row>
    <row r="592" spans="1:39" ht="15.75" customHeight="1" x14ac:dyDescent="0.3">
      <c r="A592" s="166" t="s">
        <v>1797</v>
      </c>
      <c r="B592" s="99">
        <v>24503</v>
      </c>
      <c r="C592" s="99">
        <v>49818</v>
      </c>
      <c r="D592" s="165">
        <v>44434</v>
      </c>
      <c r="E592" s="165">
        <v>44621</v>
      </c>
      <c r="F592" s="166">
        <v>4</v>
      </c>
      <c r="G592" s="178">
        <v>2.87</v>
      </c>
      <c r="H592" s="181">
        <v>0.75</v>
      </c>
      <c r="I592" s="180">
        <v>4.3999999999999997E-2</v>
      </c>
      <c r="J592" s="21">
        <f t="shared" si="275"/>
        <v>1.1299999999999999</v>
      </c>
      <c r="K592" s="21" t="str">
        <f t="shared" si="276"/>
        <v>Y</v>
      </c>
      <c r="L592" s="37" t="str">
        <f t="shared" si="277"/>
        <v>NA</v>
      </c>
      <c r="M592" s="8" t="str">
        <f t="shared" si="278"/>
        <v>Y</v>
      </c>
      <c r="N592" s="42">
        <f t="shared" si="279"/>
        <v>2</v>
      </c>
      <c r="O592" s="43">
        <f t="shared" si="280"/>
        <v>200000</v>
      </c>
      <c r="P592" s="43" t="str">
        <f t="shared" si="281"/>
        <v>NA</v>
      </c>
      <c r="Q592" s="24">
        <f t="shared" si="282"/>
        <v>25581.132000000001</v>
      </c>
      <c r="R592" s="43">
        <f t="shared" si="283"/>
        <v>0</v>
      </c>
      <c r="S592" s="24">
        <f t="shared" si="284"/>
        <v>1000000</v>
      </c>
      <c r="T592" s="25" t="str">
        <f t="shared" si="285"/>
        <v>Y</v>
      </c>
      <c r="U592" s="44">
        <f t="shared" si="286"/>
        <v>1</v>
      </c>
      <c r="V592" s="45">
        <f t="shared" si="287"/>
        <v>200000</v>
      </c>
      <c r="W592" s="45">
        <f t="shared" si="288"/>
        <v>1000000</v>
      </c>
      <c r="X592" s="28">
        <f t="shared" si="289"/>
        <v>26706.701808000002</v>
      </c>
      <c r="Y592" s="28">
        <f t="shared" si="290"/>
        <v>0</v>
      </c>
      <c r="Z592" s="45" t="str">
        <f t="shared" si="291"/>
        <v>NA</v>
      </c>
      <c r="AA592" s="29" t="str">
        <f t="shared" si="292"/>
        <v>N</v>
      </c>
      <c r="AB592" s="46">
        <f t="shared" si="293"/>
        <v>0</v>
      </c>
      <c r="AC592" s="31">
        <f t="shared" si="294"/>
        <v>0</v>
      </c>
      <c r="AD592" s="31">
        <f t="shared" si="295"/>
        <v>0</v>
      </c>
      <c r="AE592" s="31">
        <f t="shared" si="296"/>
        <v>0</v>
      </c>
      <c r="AF592" s="47">
        <f t="shared" si="297"/>
        <v>0</v>
      </c>
      <c r="AG592" s="31">
        <f t="shared" si="298"/>
        <v>0</v>
      </c>
      <c r="AH592" s="48">
        <f t="shared" si="299"/>
        <v>0</v>
      </c>
      <c r="AI592" s="33">
        <f t="shared" si="300"/>
        <v>0</v>
      </c>
      <c r="AJ592" s="33">
        <f t="shared" si="301"/>
        <v>0</v>
      </c>
      <c r="AK592" s="33">
        <f t="shared" si="302"/>
        <v>0</v>
      </c>
      <c r="AL592" s="33">
        <f t="shared" si="303"/>
        <v>0</v>
      </c>
      <c r="AM592" s="34">
        <f t="shared" si="304"/>
        <v>0</v>
      </c>
    </row>
    <row r="593" spans="1:39" ht="15.75" customHeight="1" x14ac:dyDescent="0.3">
      <c r="A593" s="166" t="s">
        <v>1798</v>
      </c>
      <c r="B593" s="99">
        <v>17176</v>
      </c>
      <c r="C593" s="99">
        <v>86408</v>
      </c>
      <c r="D593" s="165">
        <v>44506</v>
      </c>
      <c r="E593" s="165">
        <v>44690</v>
      </c>
      <c r="F593" s="166">
        <v>2</v>
      </c>
      <c r="G593" s="178">
        <v>1.1000000000000001</v>
      </c>
      <c r="H593" s="181">
        <v>0.5</v>
      </c>
      <c r="I593" s="180">
        <v>2.29E-2</v>
      </c>
      <c r="J593" s="21">
        <f t="shared" si="275"/>
        <v>0.89999999999999991</v>
      </c>
      <c r="K593" s="21" t="str">
        <f t="shared" si="276"/>
        <v>Y</v>
      </c>
      <c r="L593" s="37" t="str">
        <f t="shared" si="277"/>
        <v>NA</v>
      </c>
      <c r="M593" s="8" t="str">
        <f t="shared" si="278"/>
        <v>Y</v>
      </c>
      <c r="N593" s="42">
        <f t="shared" si="279"/>
        <v>2</v>
      </c>
      <c r="O593" s="43">
        <f t="shared" si="280"/>
        <v>200000</v>
      </c>
      <c r="P593" s="43" t="str">
        <f t="shared" si="281"/>
        <v>NA</v>
      </c>
      <c r="Q593" s="24">
        <f t="shared" si="282"/>
        <v>17569.330399999999</v>
      </c>
      <c r="R593" s="43">
        <f t="shared" si="283"/>
        <v>0</v>
      </c>
      <c r="S593" s="24">
        <f t="shared" si="284"/>
        <v>1000000</v>
      </c>
      <c r="T593" s="25" t="str">
        <f t="shared" si="285"/>
        <v>N</v>
      </c>
      <c r="U593" s="44">
        <f t="shared" si="286"/>
        <v>1</v>
      </c>
      <c r="V593" s="45">
        <f t="shared" si="287"/>
        <v>20000</v>
      </c>
      <c r="W593" s="45">
        <f t="shared" si="288"/>
        <v>65000</v>
      </c>
      <c r="X593" s="28">
        <f t="shared" si="289"/>
        <v>0</v>
      </c>
      <c r="Y593" s="28">
        <f t="shared" si="290"/>
        <v>17971.668066159997</v>
      </c>
      <c r="Z593" s="45">
        <f t="shared" si="291"/>
        <v>0</v>
      </c>
      <c r="AA593" s="29" t="str">
        <f t="shared" si="292"/>
        <v>N</v>
      </c>
      <c r="AB593" s="46">
        <f t="shared" si="293"/>
        <v>0</v>
      </c>
      <c r="AC593" s="31">
        <f t="shared" si="294"/>
        <v>0</v>
      </c>
      <c r="AD593" s="31">
        <f t="shared" si="295"/>
        <v>0</v>
      </c>
      <c r="AE593" s="31">
        <f t="shared" si="296"/>
        <v>0</v>
      </c>
      <c r="AF593" s="47">
        <f t="shared" si="297"/>
        <v>0</v>
      </c>
      <c r="AG593" s="31">
        <f t="shared" si="298"/>
        <v>0</v>
      </c>
      <c r="AH593" s="48">
        <f t="shared" si="299"/>
        <v>0</v>
      </c>
      <c r="AI593" s="33">
        <f t="shared" si="300"/>
        <v>0</v>
      </c>
      <c r="AJ593" s="33">
        <f t="shared" si="301"/>
        <v>0</v>
      </c>
      <c r="AK593" s="33">
        <f t="shared" si="302"/>
        <v>0</v>
      </c>
      <c r="AL593" s="33">
        <f t="shared" si="303"/>
        <v>0</v>
      </c>
      <c r="AM593" s="34">
        <f t="shared" si="304"/>
        <v>17971.668066159997</v>
      </c>
    </row>
    <row r="594" spans="1:39" ht="15.75" customHeight="1" x14ac:dyDescent="0.3">
      <c r="A594" s="166" t="s">
        <v>1799</v>
      </c>
      <c r="B594" s="99">
        <v>8034</v>
      </c>
      <c r="C594" s="99">
        <v>76200</v>
      </c>
      <c r="D594" s="165">
        <v>45168</v>
      </c>
      <c r="E594" s="165">
        <v>45210</v>
      </c>
      <c r="F594" s="166">
        <v>4</v>
      </c>
      <c r="G594" s="178">
        <v>3.63</v>
      </c>
      <c r="H594" s="181">
        <v>0.5</v>
      </c>
      <c r="I594" s="180">
        <v>2.8299999999999999E-2</v>
      </c>
      <c r="J594" s="21">
        <f t="shared" si="275"/>
        <v>0.37000000000000011</v>
      </c>
      <c r="K594" s="21" t="str">
        <f t="shared" si="276"/>
        <v>Y</v>
      </c>
      <c r="L594" s="37" t="str">
        <f t="shared" si="277"/>
        <v>NA</v>
      </c>
      <c r="M594" s="8" t="str">
        <f t="shared" si="278"/>
        <v>Y</v>
      </c>
      <c r="N594" s="42">
        <f t="shared" si="279"/>
        <v>1</v>
      </c>
      <c r="O594" s="43">
        <f t="shared" si="280"/>
        <v>200000</v>
      </c>
      <c r="P594" s="43" t="str">
        <f t="shared" si="281"/>
        <v>NA</v>
      </c>
      <c r="Q594" s="24">
        <f t="shared" si="282"/>
        <v>8261.3621999999996</v>
      </c>
      <c r="R594" s="43">
        <f t="shared" si="283"/>
        <v>0</v>
      </c>
      <c r="S594" s="24">
        <f t="shared" si="284"/>
        <v>1000000</v>
      </c>
      <c r="T594" s="25" t="str">
        <f t="shared" si="285"/>
        <v>N</v>
      </c>
      <c r="U594" s="44">
        <f t="shared" si="286"/>
        <v>0</v>
      </c>
      <c r="V594" s="45">
        <f t="shared" si="287"/>
        <v>0</v>
      </c>
      <c r="W594" s="45">
        <f t="shared" si="288"/>
        <v>0</v>
      </c>
      <c r="X594" s="28">
        <f t="shared" si="289"/>
        <v>0</v>
      </c>
      <c r="Y594" s="28">
        <f t="shared" si="290"/>
        <v>0</v>
      </c>
      <c r="Z594" s="45">
        <f t="shared" si="291"/>
        <v>0</v>
      </c>
      <c r="AA594" s="29" t="str">
        <f t="shared" si="292"/>
        <v>N</v>
      </c>
      <c r="AB594" s="46">
        <f t="shared" si="293"/>
        <v>0</v>
      </c>
      <c r="AC594" s="31">
        <f t="shared" si="294"/>
        <v>0</v>
      </c>
      <c r="AD594" s="31">
        <f t="shared" si="295"/>
        <v>0</v>
      </c>
      <c r="AE594" s="31">
        <f t="shared" si="296"/>
        <v>0</v>
      </c>
      <c r="AF594" s="47">
        <f t="shared" si="297"/>
        <v>0</v>
      </c>
      <c r="AG594" s="31">
        <f t="shared" si="298"/>
        <v>0</v>
      </c>
      <c r="AH594" s="48">
        <f t="shared" si="299"/>
        <v>0</v>
      </c>
      <c r="AI594" s="33">
        <f t="shared" si="300"/>
        <v>0</v>
      </c>
      <c r="AJ594" s="33">
        <f t="shared" si="301"/>
        <v>0</v>
      </c>
      <c r="AK594" s="33">
        <f t="shared" si="302"/>
        <v>0</v>
      </c>
      <c r="AL594" s="33">
        <f t="shared" si="303"/>
        <v>0</v>
      </c>
      <c r="AM594" s="34">
        <f t="shared" si="304"/>
        <v>0</v>
      </c>
    </row>
    <row r="595" spans="1:39" ht="15.75" customHeight="1" x14ac:dyDescent="0.3">
      <c r="A595" s="166" t="s">
        <v>1800</v>
      </c>
      <c r="B595" s="99">
        <v>15169</v>
      </c>
      <c r="C595" s="99">
        <v>68073</v>
      </c>
      <c r="D595" s="165">
        <v>45911</v>
      </c>
      <c r="E595" s="165">
        <v>45991</v>
      </c>
      <c r="F595" s="166">
        <v>2</v>
      </c>
      <c r="G595" s="178">
        <v>0.49</v>
      </c>
      <c r="H595" s="181">
        <v>0.25</v>
      </c>
      <c r="I595" s="180">
        <v>4.7199999999999999E-2</v>
      </c>
      <c r="J595" s="21">
        <f t="shared" si="275"/>
        <v>1.51</v>
      </c>
      <c r="K595" s="21" t="str">
        <f t="shared" si="276"/>
        <v>Y</v>
      </c>
      <c r="L595" s="37" t="str">
        <f t="shared" si="277"/>
        <v>NA</v>
      </c>
      <c r="M595" s="8" t="str">
        <f t="shared" si="278"/>
        <v>Y</v>
      </c>
      <c r="N595" s="42">
        <f t="shared" si="279"/>
        <v>7</v>
      </c>
      <c r="O595" s="43">
        <f t="shared" si="280"/>
        <v>200000</v>
      </c>
      <c r="P595" s="43" t="str">
        <f t="shared" si="281"/>
        <v>NA</v>
      </c>
      <c r="Q595" s="24">
        <f t="shared" si="282"/>
        <v>15884.976799999999</v>
      </c>
      <c r="R595" s="43">
        <f t="shared" si="283"/>
        <v>0</v>
      </c>
      <c r="S595" s="24">
        <f t="shared" si="284"/>
        <v>1000000</v>
      </c>
      <c r="T595" s="25" t="str">
        <f t="shared" si="285"/>
        <v>Y</v>
      </c>
      <c r="U595" s="44">
        <f t="shared" si="286"/>
        <v>6</v>
      </c>
      <c r="V595" s="45">
        <f t="shared" si="287"/>
        <v>200000</v>
      </c>
      <c r="W595" s="45">
        <f t="shared" si="288"/>
        <v>1000000</v>
      </c>
      <c r="X595" s="28">
        <f t="shared" si="289"/>
        <v>16634.747704959998</v>
      </c>
      <c r="Y595" s="28">
        <f t="shared" si="290"/>
        <v>0</v>
      </c>
      <c r="Z595" s="45" t="str">
        <f t="shared" si="291"/>
        <v>NA</v>
      </c>
      <c r="AA595" s="29" t="str">
        <f t="shared" si="292"/>
        <v>N</v>
      </c>
      <c r="AB595" s="46">
        <f t="shared" si="293"/>
        <v>5</v>
      </c>
      <c r="AC595" s="31">
        <f t="shared" si="294"/>
        <v>20000</v>
      </c>
      <c r="AD595" s="31">
        <f t="shared" si="295"/>
        <v>65000</v>
      </c>
      <c r="AE595" s="31">
        <f t="shared" si="296"/>
        <v>17419.90779663411</v>
      </c>
      <c r="AF595" s="47">
        <f t="shared" si="297"/>
        <v>0</v>
      </c>
      <c r="AG595" s="31">
        <f t="shared" si="298"/>
        <v>0</v>
      </c>
      <c r="AH595" s="48">
        <f t="shared" si="299"/>
        <v>4</v>
      </c>
      <c r="AI595" s="33">
        <f t="shared" si="300"/>
        <v>20000</v>
      </c>
      <c r="AJ595" s="33">
        <f t="shared" si="301"/>
        <v>65000</v>
      </c>
      <c r="AK595" s="33">
        <f t="shared" si="302"/>
        <v>0</v>
      </c>
      <c r="AL595" s="33">
        <f t="shared" si="303"/>
        <v>18242.12744463524</v>
      </c>
      <c r="AM595" s="34">
        <f t="shared" si="304"/>
        <v>18242.12744463524</v>
      </c>
    </row>
    <row r="596" spans="1:39" ht="15.75" customHeight="1" x14ac:dyDescent="0.3">
      <c r="A596" s="166" t="s">
        <v>1801</v>
      </c>
      <c r="B596" s="99">
        <v>5134</v>
      </c>
      <c r="C596" s="99">
        <v>55894</v>
      </c>
      <c r="D596" s="165">
        <v>46114</v>
      </c>
      <c r="E596" s="165">
        <v>46448</v>
      </c>
      <c r="F596" s="166">
        <v>2</v>
      </c>
      <c r="G596" s="178">
        <v>0.73</v>
      </c>
      <c r="H596" s="181">
        <v>0.25</v>
      </c>
      <c r="I596" s="180">
        <v>2.2200000000000001E-2</v>
      </c>
      <c r="J596" s="21">
        <f t="shared" si="275"/>
        <v>1.27</v>
      </c>
      <c r="K596" s="21" t="str">
        <f t="shared" si="276"/>
        <v>Y</v>
      </c>
      <c r="L596" s="37" t="str">
        <f t="shared" si="277"/>
        <v>NA</v>
      </c>
      <c r="M596" s="8" t="str">
        <f t="shared" si="278"/>
        <v>Y</v>
      </c>
      <c r="N596" s="42">
        <f t="shared" si="279"/>
        <v>6</v>
      </c>
      <c r="O596" s="43">
        <f t="shared" si="280"/>
        <v>200000</v>
      </c>
      <c r="P596" s="43" t="str">
        <f t="shared" si="281"/>
        <v>NA</v>
      </c>
      <c r="Q596" s="24">
        <f t="shared" si="282"/>
        <v>5247.9748</v>
      </c>
      <c r="R596" s="43">
        <f t="shared" si="283"/>
        <v>0</v>
      </c>
      <c r="S596" s="24">
        <f t="shared" si="284"/>
        <v>1000000</v>
      </c>
      <c r="T596" s="25" t="str">
        <f t="shared" si="285"/>
        <v>Y</v>
      </c>
      <c r="U596" s="44">
        <f t="shared" si="286"/>
        <v>5</v>
      </c>
      <c r="V596" s="45">
        <f t="shared" si="287"/>
        <v>200000</v>
      </c>
      <c r="W596" s="45">
        <f t="shared" si="288"/>
        <v>1000000</v>
      </c>
      <c r="X596" s="28">
        <f t="shared" si="289"/>
        <v>5364.4798405599995</v>
      </c>
      <c r="Y596" s="28">
        <f t="shared" si="290"/>
        <v>0</v>
      </c>
      <c r="Z596" s="45" t="str">
        <f t="shared" si="291"/>
        <v>NA</v>
      </c>
      <c r="AA596" s="29" t="str">
        <f t="shared" si="292"/>
        <v>N</v>
      </c>
      <c r="AB596" s="46">
        <f t="shared" si="293"/>
        <v>4</v>
      </c>
      <c r="AC596" s="31">
        <f t="shared" si="294"/>
        <v>20000</v>
      </c>
      <c r="AD596" s="31">
        <f t="shared" si="295"/>
        <v>65000</v>
      </c>
      <c r="AE596" s="31">
        <f t="shared" si="296"/>
        <v>5483.5712930204318</v>
      </c>
      <c r="AF596" s="47">
        <f t="shared" si="297"/>
        <v>0</v>
      </c>
      <c r="AG596" s="31">
        <f t="shared" si="298"/>
        <v>0</v>
      </c>
      <c r="AH596" s="48">
        <f t="shared" si="299"/>
        <v>3</v>
      </c>
      <c r="AI596" s="33">
        <f t="shared" si="300"/>
        <v>20000</v>
      </c>
      <c r="AJ596" s="33">
        <f t="shared" si="301"/>
        <v>65000</v>
      </c>
      <c r="AK596" s="33">
        <f t="shared" si="302"/>
        <v>0</v>
      </c>
      <c r="AL596" s="33">
        <f t="shared" si="303"/>
        <v>5605.3065757254853</v>
      </c>
      <c r="AM596" s="34">
        <f t="shared" si="304"/>
        <v>5605.3065757254853</v>
      </c>
    </row>
    <row r="597" spans="1:39" ht="15.75" customHeight="1" x14ac:dyDescent="0.3">
      <c r="A597" s="166" t="s">
        <v>1802</v>
      </c>
      <c r="B597" s="99">
        <v>23925</v>
      </c>
      <c r="C597" s="99">
        <v>74838</v>
      </c>
      <c r="D597" s="165">
        <v>44896</v>
      </c>
      <c r="E597" s="165">
        <v>45033</v>
      </c>
      <c r="F597" s="166">
        <v>4</v>
      </c>
      <c r="G597" s="178">
        <v>0.88</v>
      </c>
      <c r="H597" s="181">
        <v>0.75</v>
      </c>
      <c r="I597" s="180">
        <v>3.44E-2</v>
      </c>
      <c r="J597" s="21">
        <f t="shared" si="275"/>
        <v>3.12</v>
      </c>
      <c r="K597" s="21" t="str">
        <f t="shared" si="276"/>
        <v>Y</v>
      </c>
      <c r="L597" s="37" t="str">
        <f t="shared" si="277"/>
        <v>NA</v>
      </c>
      <c r="M597" s="8" t="str">
        <f t="shared" si="278"/>
        <v>Y</v>
      </c>
      <c r="N597" s="42">
        <f t="shared" si="279"/>
        <v>5</v>
      </c>
      <c r="O597" s="43">
        <f t="shared" si="280"/>
        <v>200000</v>
      </c>
      <c r="P597" s="43" t="str">
        <f t="shared" si="281"/>
        <v>NA</v>
      </c>
      <c r="Q597" s="24">
        <f t="shared" si="282"/>
        <v>24748.02</v>
      </c>
      <c r="R597" s="43">
        <f t="shared" si="283"/>
        <v>0</v>
      </c>
      <c r="S597" s="24">
        <f t="shared" si="284"/>
        <v>1000000</v>
      </c>
      <c r="T597" s="25" t="str">
        <f t="shared" si="285"/>
        <v>Y</v>
      </c>
      <c r="U597" s="44">
        <f t="shared" si="286"/>
        <v>4</v>
      </c>
      <c r="V597" s="45">
        <f t="shared" si="287"/>
        <v>200000</v>
      </c>
      <c r="W597" s="45">
        <f t="shared" si="288"/>
        <v>1000000</v>
      </c>
      <c r="X597" s="28">
        <f t="shared" si="289"/>
        <v>25599.351888000001</v>
      </c>
      <c r="Y597" s="28">
        <f t="shared" si="290"/>
        <v>0</v>
      </c>
      <c r="Z597" s="45" t="str">
        <f t="shared" si="291"/>
        <v>NA</v>
      </c>
      <c r="AA597" s="29" t="str">
        <f t="shared" si="292"/>
        <v>Y</v>
      </c>
      <c r="AB597" s="46">
        <f t="shared" si="293"/>
        <v>3</v>
      </c>
      <c r="AC597" s="31">
        <f t="shared" si="294"/>
        <v>200000</v>
      </c>
      <c r="AD597" s="31">
        <f t="shared" si="295"/>
        <v>1000000</v>
      </c>
      <c r="AE597" s="31">
        <f t="shared" si="296"/>
        <v>26479.9695929472</v>
      </c>
      <c r="AF597" s="47">
        <f t="shared" si="297"/>
        <v>0</v>
      </c>
      <c r="AG597" s="31" t="str">
        <f t="shared" si="298"/>
        <v>NA</v>
      </c>
      <c r="AH597" s="48">
        <f t="shared" si="299"/>
        <v>2</v>
      </c>
      <c r="AI597" s="33">
        <f t="shared" si="300"/>
        <v>20000</v>
      </c>
      <c r="AJ597" s="33">
        <f t="shared" si="301"/>
        <v>65000</v>
      </c>
      <c r="AK597" s="33">
        <f t="shared" si="302"/>
        <v>20000</v>
      </c>
      <c r="AL597" s="33">
        <f t="shared" si="303"/>
        <v>7390.8805469445833</v>
      </c>
      <c r="AM597" s="34">
        <f t="shared" si="304"/>
        <v>7390.8805469445833</v>
      </c>
    </row>
    <row r="598" spans="1:39" ht="15.75" customHeight="1" x14ac:dyDescent="0.3">
      <c r="A598" s="166" t="s">
        <v>1803</v>
      </c>
      <c r="B598" s="99">
        <v>8855</v>
      </c>
      <c r="C598" s="99">
        <v>54592</v>
      </c>
      <c r="D598" s="165">
        <v>45899</v>
      </c>
      <c r="E598" s="165">
        <v>46009</v>
      </c>
      <c r="F598" s="166">
        <v>4</v>
      </c>
      <c r="G598" s="178">
        <v>0.55000000000000004</v>
      </c>
      <c r="H598" s="181">
        <v>0.25</v>
      </c>
      <c r="I598" s="180">
        <v>2.9499999999999998E-2</v>
      </c>
      <c r="J598" s="21">
        <f t="shared" si="275"/>
        <v>3.45</v>
      </c>
      <c r="K598" s="21" t="str">
        <f t="shared" si="276"/>
        <v>Y</v>
      </c>
      <c r="L598" s="37" t="str">
        <f t="shared" si="277"/>
        <v>NA</v>
      </c>
      <c r="M598" s="8" t="str">
        <f t="shared" si="278"/>
        <v>Y</v>
      </c>
      <c r="N598" s="42">
        <f t="shared" si="279"/>
        <v>14</v>
      </c>
      <c r="O598" s="43">
        <f t="shared" si="280"/>
        <v>200000</v>
      </c>
      <c r="P598" s="43" t="str">
        <f t="shared" si="281"/>
        <v>NA</v>
      </c>
      <c r="Q598" s="24">
        <f t="shared" si="282"/>
        <v>9116.2224999999999</v>
      </c>
      <c r="R598" s="43">
        <f t="shared" si="283"/>
        <v>0</v>
      </c>
      <c r="S598" s="24">
        <f t="shared" si="284"/>
        <v>1000000</v>
      </c>
      <c r="T598" s="25" t="str">
        <f t="shared" si="285"/>
        <v>Y</v>
      </c>
      <c r="U598" s="44">
        <f t="shared" si="286"/>
        <v>13</v>
      </c>
      <c r="V598" s="45">
        <f t="shared" si="287"/>
        <v>200000</v>
      </c>
      <c r="W598" s="45">
        <f t="shared" si="288"/>
        <v>1000000</v>
      </c>
      <c r="X598" s="28">
        <f t="shared" si="289"/>
        <v>9385.1510637500014</v>
      </c>
      <c r="Y598" s="28">
        <f t="shared" si="290"/>
        <v>0</v>
      </c>
      <c r="Z598" s="45" t="str">
        <f t="shared" si="291"/>
        <v>NA</v>
      </c>
      <c r="AA598" s="29" t="str">
        <f t="shared" si="292"/>
        <v>Y</v>
      </c>
      <c r="AB598" s="46">
        <f t="shared" si="293"/>
        <v>12</v>
      </c>
      <c r="AC598" s="31">
        <f t="shared" si="294"/>
        <v>200000</v>
      </c>
      <c r="AD598" s="31">
        <f t="shared" si="295"/>
        <v>1000000</v>
      </c>
      <c r="AE598" s="31">
        <f t="shared" si="296"/>
        <v>9662.0130201306274</v>
      </c>
      <c r="AF598" s="47">
        <f t="shared" si="297"/>
        <v>0</v>
      </c>
      <c r="AG598" s="31" t="str">
        <f t="shared" si="298"/>
        <v>NA</v>
      </c>
      <c r="AH598" s="48">
        <f t="shared" si="299"/>
        <v>11</v>
      </c>
      <c r="AI598" s="33">
        <f t="shared" si="300"/>
        <v>20000</v>
      </c>
      <c r="AJ598" s="33">
        <f t="shared" si="301"/>
        <v>65000</v>
      </c>
      <c r="AK598" s="33">
        <f t="shared" si="302"/>
        <v>9947.0424042244813</v>
      </c>
      <c r="AL598" s="33">
        <f t="shared" si="303"/>
        <v>0</v>
      </c>
      <c r="AM598" s="34">
        <f t="shared" si="304"/>
        <v>0</v>
      </c>
    </row>
    <row r="599" spans="1:39" ht="15.75" customHeight="1" x14ac:dyDescent="0.3">
      <c r="A599" s="166" t="s">
        <v>1804</v>
      </c>
      <c r="B599" s="99">
        <v>15436</v>
      </c>
      <c r="C599" s="99">
        <v>60963</v>
      </c>
      <c r="D599" s="165">
        <v>45915</v>
      </c>
      <c r="E599" s="165">
        <v>46090</v>
      </c>
      <c r="F599" s="166">
        <v>2</v>
      </c>
      <c r="G599" s="178">
        <v>0.43</v>
      </c>
      <c r="H599" s="181">
        <v>0.75</v>
      </c>
      <c r="I599" s="180">
        <v>5.79E-2</v>
      </c>
      <c r="J599" s="21">
        <f t="shared" si="275"/>
        <v>1.57</v>
      </c>
      <c r="K599" s="21" t="str">
        <f t="shared" si="276"/>
        <v>Y</v>
      </c>
      <c r="L599" s="37" t="str">
        <f t="shared" si="277"/>
        <v>NA</v>
      </c>
      <c r="M599" s="8" t="str">
        <f t="shared" si="278"/>
        <v>Y</v>
      </c>
      <c r="N599" s="42">
        <f t="shared" si="279"/>
        <v>3</v>
      </c>
      <c r="O599" s="43">
        <f t="shared" si="280"/>
        <v>200000</v>
      </c>
      <c r="P599" s="43" t="str">
        <f t="shared" si="281"/>
        <v>NA</v>
      </c>
      <c r="Q599" s="24">
        <f t="shared" si="282"/>
        <v>16329.744400000001</v>
      </c>
      <c r="R599" s="43">
        <f t="shared" si="283"/>
        <v>0</v>
      </c>
      <c r="S599" s="24">
        <f t="shared" si="284"/>
        <v>1000000</v>
      </c>
      <c r="T599" s="25" t="str">
        <f t="shared" si="285"/>
        <v>Y</v>
      </c>
      <c r="U599" s="44">
        <f t="shared" si="286"/>
        <v>2</v>
      </c>
      <c r="V599" s="45">
        <f t="shared" si="287"/>
        <v>200000</v>
      </c>
      <c r="W599" s="45">
        <f t="shared" si="288"/>
        <v>1000000</v>
      </c>
      <c r="X599" s="28">
        <f t="shared" si="289"/>
        <v>17275.236600760003</v>
      </c>
      <c r="Y599" s="28">
        <f t="shared" si="290"/>
        <v>0</v>
      </c>
      <c r="Z599" s="45" t="str">
        <f t="shared" si="291"/>
        <v>NA</v>
      </c>
      <c r="AA599" s="29" t="str">
        <f t="shared" si="292"/>
        <v>N</v>
      </c>
      <c r="AB599" s="46">
        <f t="shared" si="293"/>
        <v>1</v>
      </c>
      <c r="AC599" s="31">
        <f t="shared" si="294"/>
        <v>20000</v>
      </c>
      <c r="AD599" s="31">
        <f t="shared" si="295"/>
        <v>65000</v>
      </c>
      <c r="AE599" s="31">
        <f t="shared" si="296"/>
        <v>18275.472799944007</v>
      </c>
      <c r="AF599" s="47">
        <f t="shared" si="297"/>
        <v>0</v>
      </c>
      <c r="AG599" s="31">
        <f t="shared" si="298"/>
        <v>0</v>
      </c>
      <c r="AH599" s="48">
        <f t="shared" si="299"/>
        <v>0</v>
      </c>
      <c r="AI599" s="33">
        <f t="shared" si="300"/>
        <v>0</v>
      </c>
      <c r="AJ599" s="33">
        <f t="shared" si="301"/>
        <v>0</v>
      </c>
      <c r="AK599" s="33">
        <f t="shared" si="302"/>
        <v>0</v>
      </c>
      <c r="AL599" s="33">
        <f t="shared" si="303"/>
        <v>0</v>
      </c>
      <c r="AM599" s="34">
        <f t="shared" si="304"/>
        <v>0</v>
      </c>
    </row>
    <row r="600" spans="1:39" ht="15.75" customHeight="1" x14ac:dyDescent="0.3">
      <c r="A600" s="166" t="s">
        <v>1805</v>
      </c>
      <c r="B600" s="99">
        <v>19537</v>
      </c>
      <c r="C600" s="99">
        <v>36185</v>
      </c>
      <c r="D600" s="165">
        <v>45938</v>
      </c>
      <c r="E600" s="165">
        <v>45982</v>
      </c>
      <c r="F600" s="166">
        <v>4</v>
      </c>
      <c r="G600" s="178">
        <v>3.62</v>
      </c>
      <c r="H600" s="181">
        <v>0.25</v>
      </c>
      <c r="I600" s="180">
        <v>2.24E-2</v>
      </c>
      <c r="J600" s="21">
        <f t="shared" si="275"/>
        <v>0.37999999999999989</v>
      </c>
      <c r="K600" s="21" t="str">
        <f t="shared" si="276"/>
        <v>Y</v>
      </c>
      <c r="L600" s="37" t="str">
        <f t="shared" si="277"/>
        <v>NA</v>
      </c>
      <c r="M600" s="8" t="str">
        <f t="shared" si="278"/>
        <v>Y</v>
      </c>
      <c r="N600" s="42">
        <f t="shared" si="279"/>
        <v>2</v>
      </c>
      <c r="O600" s="43">
        <f t="shared" si="280"/>
        <v>200000</v>
      </c>
      <c r="P600" s="43" t="str">
        <f t="shared" si="281"/>
        <v>NA</v>
      </c>
      <c r="Q600" s="24">
        <f t="shared" si="282"/>
        <v>19974.628799999999</v>
      </c>
      <c r="R600" s="43">
        <f t="shared" si="283"/>
        <v>0</v>
      </c>
      <c r="S600" s="24">
        <f t="shared" si="284"/>
        <v>1000000</v>
      </c>
      <c r="T600" s="25" t="str">
        <f t="shared" si="285"/>
        <v>N</v>
      </c>
      <c r="U600" s="44">
        <f t="shared" si="286"/>
        <v>1</v>
      </c>
      <c r="V600" s="45">
        <f t="shared" si="287"/>
        <v>20000</v>
      </c>
      <c r="W600" s="45">
        <f t="shared" si="288"/>
        <v>65000</v>
      </c>
      <c r="X600" s="28">
        <f t="shared" si="289"/>
        <v>20000</v>
      </c>
      <c r="Y600" s="28">
        <f t="shared" si="290"/>
        <v>422.06048511999688</v>
      </c>
      <c r="Z600" s="45">
        <f t="shared" si="291"/>
        <v>0</v>
      </c>
      <c r="AA600" s="29" t="str">
        <f t="shared" si="292"/>
        <v>N</v>
      </c>
      <c r="AB600" s="46">
        <f t="shared" si="293"/>
        <v>0</v>
      </c>
      <c r="AC600" s="31">
        <f t="shared" si="294"/>
        <v>0</v>
      </c>
      <c r="AD600" s="31">
        <f t="shared" si="295"/>
        <v>0</v>
      </c>
      <c r="AE600" s="31">
        <f t="shared" si="296"/>
        <v>0</v>
      </c>
      <c r="AF600" s="47">
        <f t="shared" si="297"/>
        <v>0</v>
      </c>
      <c r="AG600" s="31">
        <f t="shared" si="298"/>
        <v>0</v>
      </c>
      <c r="AH600" s="48">
        <f t="shared" si="299"/>
        <v>0</v>
      </c>
      <c r="AI600" s="33">
        <f t="shared" si="300"/>
        <v>0</v>
      </c>
      <c r="AJ600" s="33">
        <f t="shared" si="301"/>
        <v>0</v>
      </c>
      <c r="AK600" s="33">
        <f t="shared" si="302"/>
        <v>0</v>
      </c>
      <c r="AL600" s="33">
        <f t="shared" si="303"/>
        <v>0</v>
      </c>
      <c r="AM600" s="34">
        <f t="shared" si="304"/>
        <v>422.06048511999688</v>
      </c>
    </row>
    <row r="601" spans="1:39" ht="15.75" customHeight="1" x14ac:dyDescent="0.3">
      <c r="A601" s="166" t="s">
        <v>1806</v>
      </c>
      <c r="B601" s="99">
        <v>18974</v>
      </c>
      <c r="C601" s="99">
        <v>80343</v>
      </c>
      <c r="D601" s="165">
        <v>45838</v>
      </c>
      <c r="E601" s="165">
        <v>46173</v>
      </c>
      <c r="F601" s="166">
        <v>4</v>
      </c>
      <c r="G601" s="178">
        <v>2.5</v>
      </c>
      <c r="H601" s="181">
        <v>0.75</v>
      </c>
      <c r="I601" s="180">
        <v>3.8300000000000001E-2</v>
      </c>
      <c r="J601" s="21">
        <f t="shared" si="275"/>
        <v>1.5</v>
      </c>
      <c r="K601" s="21" t="str">
        <f t="shared" si="276"/>
        <v>Y</v>
      </c>
      <c r="L601" s="37" t="str">
        <f t="shared" si="277"/>
        <v>NA</v>
      </c>
      <c r="M601" s="8" t="str">
        <f t="shared" si="278"/>
        <v>Y</v>
      </c>
      <c r="N601" s="42">
        <f t="shared" si="279"/>
        <v>2</v>
      </c>
      <c r="O601" s="43">
        <f t="shared" si="280"/>
        <v>200000</v>
      </c>
      <c r="P601" s="43" t="str">
        <f t="shared" si="281"/>
        <v>NA</v>
      </c>
      <c r="Q601" s="24">
        <f t="shared" si="282"/>
        <v>19700.7042</v>
      </c>
      <c r="R601" s="43">
        <f t="shared" si="283"/>
        <v>0</v>
      </c>
      <c r="S601" s="24">
        <f t="shared" si="284"/>
        <v>1000000</v>
      </c>
      <c r="T601" s="25" t="str">
        <f t="shared" si="285"/>
        <v>Y</v>
      </c>
      <c r="U601" s="44">
        <f t="shared" si="286"/>
        <v>1</v>
      </c>
      <c r="V601" s="45">
        <f t="shared" si="287"/>
        <v>200000</v>
      </c>
      <c r="W601" s="45">
        <f t="shared" si="288"/>
        <v>1000000</v>
      </c>
      <c r="X601" s="28">
        <f t="shared" si="289"/>
        <v>20455.241170860001</v>
      </c>
      <c r="Y601" s="28">
        <f t="shared" si="290"/>
        <v>0</v>
      </c>
      <c r="Z601" s="45" t="str">
        <f t="shared" si="291"/>
        <v>NA</v>
      </c>
      <c r="AA601" s="29" t="str">
        <f t="shared" si="292"/>
        <v>N</v>
      </c>
      <c r="AB601" s="46">
        <f t="shared" si="293"/>
        <v>0</v>
      </c>
      <c r="AC601" s="31">
        <f t="shared" si="294"/>
        <v>0</v>
      </c>
      <c r="AD601" s="31">
        <f t="shared" si="295"/>
        <v>0</v>
      </c>
      <c r="AE601" s="31">
        <f t="shared" si="296"/>
        <v>0</v>
      </c>
      <c r="AF601" s="47">
        <f t="shared" si="297"/>
        <v>0</v>
      </c>
      <c r="AG601" s="31">
        <f t="shared" si="298"/>
        <v>0</v>
      </c>
      <c r="AH601" s="48">
        <f t="shared" si="299"/>
        <v>0</v>
      </c>
      <c r="AI601" s="33">
        <f t="shared" si="300"/>
        <v>0</v>
      </c>
      <c r="AJ601" s="33">
        <f t="shared" si="301"/>
        <v>0</v>
      </c>
      <c r="AK601" s="33">
        <f t="shared" si="302"/>
        <v>0</v>
      </c>
      <c r="AL601" s="33">
        <f t="shared" si="303"/>
        <v>0</v>
      </c>
      <c r="AM601" s="34">
        <f t="shared" si="304"/>
        <v>0</v>
      </c>
    </row>
    <row r="602" spans="1:39" ht="15.75" customHeight="1" x14ac:dyDescent="0.3">
      <c r="A602" s="166" t="s">
        <v>1807</v>
      </c>
      <c r="B602" s="99">
        <v>7573</v>
      </c>
      <c r="C602" s="99">
        <v>78612</v>
      </c>
      <c r="D602" s="165">
        <v>45042</v>
      </c>
      <c r="E602" s="165">
        <v>45139</v>
      </c>
      <c r="F602" s="166">
        <v>2</v>
      </c>
      <c r="G602" s="178">
        <v>1.64</v>
      </c>
      <c r="H602" s="181">
        <v>1</v>
      </c>
      <c r="I602" s="180">
        <v>2.18E-2</v>
      </c>
      <c r="J602" s="21">
        <f t="shared" si="275"/>
        <v>0.3600000000000001</v>
      </c>
      <c r="K602" s="21" t="str">
        <f t="shared" si="276"/>
        <v>Y</v>
      </c>
      <c r="L602" s="37" t="str">
        <f t="shared" si="277"/>
        <v>NA</v>
      </c>
      <c r="M602" s="8" t="str">
        <f t="shared" si="278"/>
        <v>Y</v>
      </c>
      <c r="N602" s="42">
        <f t="shared" si="279"/>
        <v>1</v>
      </c>
      <c r="O602" s="43">
        <f t="shared" si="280"/>
        <v>200000</v>
      </c>
      <c r="P602" s="43" t="str">
        <f t="shared" si="281"/>
        <v>NA</v>
      </c>
      <c r="Q602" s="24">
        <f t="shared" si="282"/>
        <v>7738.0914000000002</v>
      </c>
      <c r="R602" s="43">
        <f t="shared" si="283"/>
        <v>0</v>
      </c>
      <c r="S602" s="24">
        <f t="shared" si="284"/>
        <v>1000000</v>
      </c>
      <c r="T602" s="25" t="str">
        <f t="shared" si="285"/>
        <v>N</v>
      </c>
      <c r="U602" s="44">
        <f t="shared" si="286"/>
        <v>0</v>
      </c>
      <c r="V602" s="45">
        <f t="shared" si="287"/>
        <v>0</v>
      </c>
      <c r="W602" s="45">
        <f t="shared" si="288"/>
        <v>0</v>
      </c>
      <c r="X602" s="28">
        <f t="shared" si="289"/>
        <v>0</v>
      </c>
      <c r="Y602" s="28">
        <f t="shared" si="290"/>
        <v>0</v>
      </c>
      <c r="Z602" s="45">
        <f t="shared" si="291"/>
        <v>0</v>
      </c>
      <c r="AA602" s="29" t="str">
        <f t="shared" si="292"/>
        <v>N</v>
      </c>
      <c r="AB602" s="46">
        <f t="shared" si="293"/>
        <v>0</v>
      </c>
      <c r="AC602" s="31">
        <f t="shared" si="294"/>
        <v>0</v>
      </c>
      <c r="AD602" s="31">
        <f t="shared" si="295"/>
        <v>0</v>
      </c>
      <c r="AE602" s="31">
        <f t="shared" si="296"/>
        <v>0</v>
      </c>
      <c r="AF602" s="47">
        <f t="shared" si="297"/>
        <v>0</v>
      </c>
      <c r="AG602" s="31">
        <f t="shared" si="298"/>
        <v>0</v>
      </c>
      <c r="AH602" s="48">
        <f t="shared" si="299"/>
        <v>0</v>
      </c>
      <c r="AI602" s="33">
        <f t="shared" si="300"/>
        <v>0</v>
      </c>
      <c r="AJ602" s="33">
        <f t="shared" si="301"/>
        <v>0</v>
      </c>
      <c r="AK602" s="33">
        <f t="shared" si="302"/>
        <v>0</v>
      </c>
      <c r="AL602" s="33">
        <f t="shared" si="303"/>
        <v>0</v>
      </c>
      <c r="AM602" s="34">
        <f t="shared" si="304"/>
        <v>0</v>
      </c>
    </row>
    <row r="603" spans="1:39" ht="15.75" customHeight="1" x14ac:dyDescent="0.3">
      <c r="A603" s="166" t="s">
        <v>1808</v>
      </c>
      <c r="B603" s="99">
        <v>20418</v>
      </c>
      <c r="C603" s="99">
        <v>60786</v>
      </c>
      <c r="D603" s="165">
        <v>45746</v>
      </c>
      <c r="E603" s="165">
        <v>45849</v>
      </c>
      <c r="F603" s="166">
        <v>4</v>
      </c>
      <c r="G603" s="178">
        <v>3.66</v>
      </c>
      <c r="H603" s="181">
        <v>1</v>
      </c>
      <c r="I603" s="180">
        <v>2.7799999999999998E-2</v>
      </c>
      <c r="J603" s="21">
        <f t="shared" si="275"/>
        <v>0.33999999999999986</v>
      </c>
      <c r="K603" s="21" t="str">
        <f t="shared" si="276"/>
        <v>Y</v>
      </c>
      <c r="L603" s="37" t="str">
        <f t="shared" si="277"/>
        <v>NA</v>
      </c>
      <c r="M603" s="8" t="str">
        <f t="shared" si="278"/>
        <v>Y</v>
      </c>
      <c r="N603" s="42">
        <f t="shared" si="279"/>
        <v>1</v>
      </c>
      <c r="O603" s="43">
        <f t="shared" si="280"/>
        <v>200000</v>
      </c>
      <c r="P603" s="43" t="str">
        <f t="shared" si="281"/>
        <v>NA</v>
      </c>
      <c r="Q603" s="24">
        <f t="shared" si="282"/>
        <v>20985.6204</v>
      </c>
      <c r="R603" s="43">
        <f t="shared" si="283"/>
        <v>0</v>
      </c>
      <c r="S603" s="24">
        <f t="shared" si="284"/>
        <v>1000000</v>
      </c>
      <c r="T603" s="25" t="str">
        <f t="shared" si="285"/>
        <v>N</v>
      </c>
      <c r="U603" s="44">
        <f t="shared" si="286"/>
        <v>0</v>
      </c>
      <c r="V603" s="45">
        <f t="shared" si="287"/>
        <v>0</v>
      </c>
      <c r="W603" s="45">
        <f t="shared" si="288"/>
        <v>0</v>
      </c>
      <c r="X603" s="28">
        <f t="shared" si="289"/>
        <v>0</v>
      </c>
      <c r="Y603" s="28">
        <f t="shared" si="290"/>
        <v>0</v>
      </c>
      <c r="Z603" s="45">
        <f t="shared" si="291"/>
        <v>0</v>
      </c>
      <c r="AA603" s="29" t="str">
        <f t="shared" si="292"/>
        <v>N</v>
      </c>
      <c r="AB603" s="46">
        <f t="shared" si="293"/>
        <v>0</v>
      </c>
      <c r="AC603" s="31">
        <f t="shared" si="294"/>
        <v>0</v>
      </c>
      <c r="AD603" s="31">
        <f t="shared" si="295"/>
        <v>0</v>
      </c>
      <c r="AE603" s="31">
        <f t="shared" si="296"/>
        <v>0</v>
      </c>
      <c r="AF603" s="47">
        <f t="shared" si="297"/>
        <v>0</v>
      </c>
      <c r="AG603" s="31">
        <f t="shared" si="298"/>
        <v>0</v>
      </c>
      <c r="AH603" s="48">
        <f t="shared" si="299"/>
        <v>0</v>
      </c>
      <c r="AI603" s="33">
        <f t="shared" si="300"/>
        <v>0</v>
      </c>
      <c r="AJ603" s="33">
        <f t="shared" si="301"/>
        <v>0</v>
      </c>
      <c r="AK603" s="33">
        <f t="shared" si="302"/>
        <v>0</v>
      </c>
      <c r="AL603" s="33">
        <f t="shared" si="303"/>
        <v>0</v>
      </c>
      <c r="AM603" s="34">
        <f t="shared" si="304"/>
        <v>0</v>
      </c>
    </row>
    <row r="604" spans="1:39" ht="15.75" customHeight="1" x14ac:dyDescent="0.3">
      <c r="A604" s="166" t="s">
        <v>1809</v>
      </c>
      <c r="B604" s="99">
        <v>19853</v>
      </c>
      <c r="C604" s="99">
        <v>93751</v>
      </c>
      <c r="D604" s="165">
        <v>46143</v>
      </c>
      <c r="E604" s="165">
        <v>46206</v>
      </c>
      <c r="F604" s="166">
        <v>4</v>
      </c>
      <c r="G604" s="178">
        <v>0.54</v>
      </c>
      <c r="H604" s="181">
        <v>1</v>
      </c>
      <c r="I604" s="180">
        <v>4.7300000000000002E-2</v>
      </c>
      <c r="J604" s="21">
        <f t="shared" si="275"/>
        <v>3.46</v>
      </c>
      <c r="K604" s="21" t="str">
        <f t="shared" si="276"/>
        <v>Y</v>
      </c>
      <c r="L604" s="37" t="str">
        <f t="shared" si="277"/>
        <v>NA</v>
      </c>
      <c r="M604" s="8" t="str">
        <f t="shared" si="278"/>
        <v>Y</v>
      </c>
      <c r="N604" s="42">
        <f t="shared" si="279"/>
        <v>4</v>
      </c>
      <c r="O604" s="43">
        <f t="shared" si="280"/>
        <v>200000</v>
      </c>
      <c r="P604" s="43" t="str">
        <f t="shared" si="281"/>
        <v>NA</v>
      </c>
      <c r="Q604" s="24">
        <f t="shared" si="282"/>
        <v>20792.046899999998</v>
      </c>
      <c r="R604" s="43">
        <f t="shared" si="283"/>
        <v>0</v>
      </c>
      <c r="S604" s="24">
        <f t="shared" si="284"/>
        <v>1000000</v>
      </c>
      <c r="T604" s="25" t="str">
        <f t="shared" si="285"/>
        <v>Y</v>
      </c>
      <c r="U604" s="44">
        <f t="shared" si="286"/>
        <v>3</v>
      </c>
      <c r="V604" s="45">
        <f t="shared" si="287"/>
        <v>200000</v>
      </c>
      <c r="W604" s="45">
        <f t="shared" si="288"/>
        <v>1000000</v>
      </c>
      <c r="X604" s="28">
        <f t="shared" si="289"/>
        <v>21775.510718369995</v>
      </c>
      <c r="Y604" s="28">
        <f t="shared" si="290"/>
        <v>0</v>
      </c>
      <c r="Z604" s="45" t="str">
        <f t="shared" si="291"/>
        <v>NA</v>
      </c>
      <c r="AA604" s="29" t="str">
        <f t="shared" si="292"/>
        <v>Y</v>
      </c>
      <c r="AB604" s="46">
        <f t="shared" si="293"/>
        <v>2</v>
      </c>
      <c r="AC604" s="31">
        <f t="shared" si="294"/>
        <v>200000</v>
      </c>
      <c r="AD604" s="31">
        <f t="shared" si="295"/>
        <v>1000000</v>
      </c>
      <c r="AE604" s="31">
        <f t="shared" si="296"/>
        <v>22805.492375348895</v>
      </c>
      <c r="AF604" s="47">
        <f t="shared" si="297"/>
        <v>0</v>
      </c>
      <c r="AG604" s="31" t="str">
        <f t="shared" si="298"/>
        <v>NA</v>
      </c>
      <c r="AH604" s="48">
        <f t="shared" si="299"/>
        <v>1</v>
      </c>
      <c r="AI604" s="33">
        <f t="shared" si="300"/>
        <v>20000</v>
      </c>
      <c r="AJ604" s="33">
        <f t="shared" si="301"/>
        <v>65000</v>
      </c>
      <c r="AK604" s="33">
        <f t="shared" si="302"/>
        <v>20000</v>
      </c>
      <c r="AL604" s="33">
        <f t="shared" si="303"/>
        <v>3884.1921647028939</v>
      </c>
      <c r="AM604" s="34">
        <f t="shared" si="304"/>
        <v>3884.1921647028939</v>
      </c>
    </row>
    <row r="605" spans="1:39" ht="15.75" customHeight="1" x14ac:dyDescent="0.3">
      <c r="A605" s="166" t="s">
        <v>1810</v>
      </c>
      <c r="B605" s="99">
        <v>16423</v>
      </c>
      <c r="C605" s="99">
        <v>105648</v>
      </c>
      <c r="D605" s="165">
        <v>45028</v>
      </c>
      <c r="E605" s="165">
        <v>45123</v>
      </c>
      <c r="F605" s="166">
        <v>2</v>
      </c>
      <c r="G605" s="178">
        <v>0.87</v>
      </c>
      <c r="H605" s="181">
        <v>0.25</v>
      </c>
      <c r="I605" s="180">
        <v>3.78E-2</v>
      </c>
      <c r="J605" s="21">
        <f t="shared" si="275"/>
        <v>1.1299999999999999</v>
      </c>
      <c r="K605" s="21" t="str">
        <f t="shared" si="276"/>
        <v>Y</v>
      </c>
      <c r="L605" s="37" t="str">
        <f t="shared" si="277"/>
        <v>NA</v>
      </c>
      <c r="M605" s="8" t="str">
        <f t="shared" si="278"/>
        <v>Y</v>
      </c>
      <c r="N605" s="42">
        <f t="shared" si="279"/>
        <v>5</v>
      </c>
      <c r="O605" s="43">
        <f t="shared" si="280"/>
        <v>200000</v>
      </c>
      <c r="P605" s="43" t="str">
        <f t="shared" si="281"/>
        <v>NA</v>
      </c>
      <c r="Q605" s="24">
        <f t="shared" si="282"/>
        <v>17043.789400000001</v>
      </c>
      <c r="R605" s="43">
        <f t="shared" si="283"/>
        <v>0</v>
      </c>
      <c r="S605" s="24">
        <f t="shared" si="284"/>
        <v>1000000</v>
      </c>
      <c r="T605" s="25" t="str">
        <f t="shared" si="285"/>
        <v>Y</v>
      </c>
      <c r="U605" s="44">
        <f t="shared" si="286"/>
        <v>4</v>
      </c>
      <c r="V605" s="45">
        <f t="shared" si="287"/>
        <v>200000</v>
      </c>
      <c r="W605" s="45">
        <f t="shared" si="288"/>
        <v>1000000</v>
      </c>
      <c r="X605" s="28">
        <f t="shared" si="289"/>
        <v>17688.044639320004</v>
      </c>
      <c r="Y605" s="28">
        <f t="shared" si="290"/>
        <v>0</v>
      </c>
      <c r="Z605" s="45" t="str">
        <f t="shared" si="291"/>
        <v>NA</v>
      </c>
      <c r="AA605" s="29" t="str">
        <f t="shared" si="292"/>
        <v>N</v>
      </c>
      <c r="AB605" s="46">
        <f t="shared" si="293"/>
        <v>3</v>
      </c>
      <c r="AC605" s="31">
        <f t="shared" si="294"/>
        <v>20000</v>
      </c>
      <c r="AD605" s="31">
        <f t="shared" si="295"/>
        <v>65000</v>
      </c>
      <c r="AE605" s="31">
        <f t="shared" si="296"/>
        <v>18356.652726686301</v>
      </c>
      <c r="AF605" s="47">
        <f t="shared" si="297"/>
        <v>0</v>
      </c>
      <c r="AG605" s="31">
        <f t="shared" si="298"/>
        <v>0</v>
      </c>
      <c r="AH605" s="48">
        <f t="shared" si="299"/>
        <v>2</v>
      </c>
      <c r="AI605" s="33">
        <f t="shared" si="300"/>
        <v>20000</v>
      </c>
      <c r="AJ605" s="33">
        <f t="shared" si="301"/>
        <v>65000</v>
      </c>
      <c r="AK605" s="33">
        <f t="shared" si="302"/>
        <v>0</v>
      </c>
      <c r="AL605" s="33">
        <f t="shared" si="303"/>
        <v>19050.534199755046</v>
      </c>
      <c r="AM605" s="34">
        <f t="shared" si="304"/>
        <v>19050.534199755046</v>
      </c>
    </row>
    <row r="606" spans="1:39" ht="15.75" customHeight="1" x14ac:dyDescent="0.3">
      <c r="A606" s="166" t="s">
        <v>1811</v>
      </c>
      <c r="B606" s="99">
        <v>22457</v>
      </c>
      <c r="C606" s="99">
        <v>92877</v>
      </c>
      <c r="D606" s="165">
        <v>45384</v>
      </c>
      <c r="E606" s="165">
        <v>45716</v>
      </c>
      <c r="F606" s="166">
        <v>4</v>
      </c>
      <c r="G606" s="178">
        <v>1.03</v>
      </c>
      <c r="H606" s="181">
        <v>0.5</v>
      </c>
      <c r="I606" s="180">
        <v>5.3400000000000003E-2</v>
      </c>
      <c r="J606" s="21">
        <f t="shared" si="275"/>
        <v>2.9699999999999998</v>
      </c>
      <c r="K606" s="21" t="str">
        <f t="shared" si="276"/>
        <v>Y</v>
      </c>
      <c r="L606" s="37" t="str">
        <f t="shared" si="277"/>
        <v>NA</v>
      </c>
      <c r="M606" s="8" t="str">
        <f t="shared" si="278"/>
        <v>Y</v>
      </c>
      <c r="N606" s="42">
        <f t="shared" si="279"/>
        <v>6</v>
      </c>
      <c r="O606" s="43">
        <f t="shared" si="280"/>
        <v>200000</v>
      </c>
      <c r="P606" s="43" t="str">
        <f t="shared" si="281"/>
        <v>NA</v>
      </c>
      <c r="Q606" s="24">
        <f t="shared" si="282"/>
        <v>23656.203799999999</v>
      </c>
      <c r="R606" s="43">
        <f t="shared" si="283"/>
        <v>0</v>
      </c>
      <c r="S606" s="24">
        <f t="shared" si="284"/>
        <v>1000000</v>
      </c>
      <c r="T606" s="25" t="str">
        <f t="shared" si="285"/>
        <v>Y</v>
      </c>
      <c r="U606" s="44">
        <f t="shared" si="286"/>
        <v>5</v>
      </c>
      <c r="V606" s="45">
        <f t="shared" si="287"/>
        <v>200000</v>
      </c>
      <c r="W606" s="45">
        <f t="shared" si="288"/>
        <v>1000000</v>
      </c>
      <c r="X606" s="28">
        <f t="shared" si="289"/>
        <v>24919.445082919996</v>
      </c>
      <c r="Y606" s="28">
        <f t="shared" si="290"/>
        <v>0</v>
      </c>
      <c r="Z606" s="45" t="str">
        <f t="shared" si="291"/>
        <v>NA</v>
      </c>
      <c r="AA606" s="29" t="str">
        <f t="shared" si="292"/>
        <v>Y</v>
      </c>
      <c r="AB606" s="46">
        <f t="shared" si="293"/>
        <v>4</v>
      </c>
      <c r="AC606" s="31">
        <f t="shared" si="294"/>
        <v>200000</v>
      </c>
      <c r="AD606" s="31">
        <f t="shared" si="295"/>
        <v>1000000</v>
      </c>
      <c r="AE606" s="31">
        <f t="shared" si="296"/>
        <v>26250.143450347921</v>
      </c>
      <c r="AF606" s="47">
        <f t="shared" si="297"/>
        <v>0</v>
      </c>
      <c r="AG606" s="31" t="str">
        <f t="shared" si="298"/>
        <v>NA</v>
      </c>
      <c r="AH606" s="48">
        <f t="shared" si="299"/>
        <v>3</v>
      </c>
      <c r="AI606" s="33">
        <f t="shared" si="300"/>
        <v>20000</v>
      </c>
      <c r="AJ606" s="33">
        <f t="shared" si="301"/>
        <v>65000</v>
      </c>
      <c r="AK606" s="33">
        <f t="shared" si="302"/>
        <v>20000</v>
      </c>
      <c r="AL606" s="33">
        <f t="shared" si="303"/>
        <v>7651.9011105964964</v>
      </c>
      <c r="AM606" s="34">
        <f t="shared" si="304"/>
        <v>7651.9011105964964</v>
      </c>
    </row>
    <row r="607" spans="1:39" ht="15.75" customHeight="1" x14ac:dyDescent="0.3">
      <c r="A607" s="166" t="s">
        <v>1812</v>
      </c>
      <c r="B607" s="99">
        <v>7164</v>
      </c>
      <c r="C607" s="99">
        <v>61822</v>
      </c>
      <c r="D607" s="165">
        <v>45778</v>
      </c>
      <c r="E607" s="165">
        <v>46110</v>
      </c>
      <c r="F607" s="166">
        <v>4</v>
      </c>
      <c r="G607" s="178">
        <v>3.16</v>
      </c>
      <c r="H607" s="181">
        <v>1</v>
      </c>
      <c r="I607" s="180">
        <v>5.4699999999999999E-2</v>
      </c>
      <c r="J607" s="21">
        <f t="shared" si="275"/>
        <v>0.83999999999999986</v>
      </c>
      <c r="K607" s="21" t="str">
        <f t="shared" si="276"/>
        <v>Y</v>
      </c>
      <c r="L607" s="37" t="str">
        <f t="shared" si="277"/>
        <v>NA</v>
      </c>
      <c r="M607" s="8" t="str">
        <f t="shared" si="278"/>
        <v>Y</v>
      </c>
      <c r="N607" s="42">
        <f t="shared" si="279"/>
        <v>1</v>
      </c>
      <c r="O607" s="43">
        <f t="shared" si="280"/>
        <v>200000</v>
      </c>
      <c r="P607" s="43" t="str">
        <f t="shared" si="281"/>
        <v>NA</v>
      </c>
      <c r="Q607" s="24">
        <f t="shared" si="282"/>
        <v>7555.8707999999997</v>
      </c>
      <c r="R607" s="43">
        <f t="shared" si="283"/>
        <v>0</v>
      </c>
      <c r="S607" s="24">
        <f t="shared" si="284"/>
        <v>1000000</v>
      </c>
      <c r="T607" s="25" t="str">
        <f t="shared" si="285"/>
        <v>N</v>
      </c>
      <c r="U607" s="44">
        <f t="shared" si="286"/>
        <v>0</v>
      </c>
      <c r="V607" s="45">
        <f t="shared" si="287"/>
        <v>0</v>
      </c>
      <c r="W607" s="45">
        <f t="shared" si="288"/>
        <v>0</v>
      </c>
      <c r="X607" s="28">
        <f t="shared" si="289"/>
        <v>0</v>
      </c>
      <c r="Y607" s="28">
        <f t="shared" si="290"/>
        <v>0</v>
      </c>
      <c r="Z607" s="45">
        <f t="shared" si="291"/>
        <v>0</v>
      </c>
      <c r="AA607" s="29" t="str">
        <f t="shared" si="292"/>
        <v>N</v>
      </c>
      <c r="AB607" s="46">
        <f t="shared" si="293"/>
        <v>0</v>
      </c>
      <c r="AC607" s="31">
        <f t="shared" si="294"/>
        <v>0</v>
      </c>
      <c r="AD607" s="31">
        <f t="shared" si="295"/>
        <v>0</v>
      </c>
      <c r="AE607" s="31">
        <f t="shared" si="296"/>
        <v>0</v>
      </c>
      <c r="AF607" s="47">
        <f t="shared" si="297"/>
        <v>0</v>
      </c>
      <c r="AG607" s="31">
        <f t="shared" si="298"/>
        <v>0</v>
      </c>
      <c r="AH607" s="48">
        <f t="shared" si="299"/>
        <v>0</v>
      </c>
      <c r="AI607" s="33">
        <f t="shared" si="300"/>
        <v>0</v>
      </c>
      <c r="AJ607" s="33">
        <f t="shared" si="301"/>
        <v>0</v>
      </c>
      <c r="AK607" s="33">
        <f t="shared" si="302"/>
        <v>0</v>
      </c>
      <c r="AL607" s="33">
        <f t="shared" si="303"/>
        <v>0</v>
      </c>
      <c r="AM607" s="34">
        <f t="shared" si="304"/>
        <v>0</v>
      </c>
    </row>
    <row r="608" spans="1:39" ht="15.75" customHeight="1" x14ac:dyDescent="0.3">
      <c r="A608" s="166" t="s">
        <v>1813</v>
      </c>
      <c r="B608" s="99">
        <v>12738</v>
      </c>
      <c r="C608" s="99">
        <v>45424</v>
      </c>
      <c r="D608" s="165">
        <v>44847</v>
      </c>
      <c r="E608" s="165">
        <v>44916</v>
      </c>
      <c r="F608" s="166">
        <v>4</v>
      </c>
      <c r="G608" s="178">
        <v>0.55000000000000004</v>
      </c>
      <c r="H608" s="181">
        <v>1</v>
      </c>
      <c r="I608" s="180">
        <v>3.78E-2</v>
      </c>
      <c r="J608" s="21">
        <f t="shared" si="275"/>
        <v>3.45</v>
      </c>
      <c r="K608" s="21" t="str">
        <f t="shared" si="276"/>
        <v>Y</v>
      </c>
      <c r="L608" s="37" t="str">
        <f t="shared" si="277"/>
        <v>NA</v>
      </c>
      <c r="M608" s="8" t="str">
        <f t="shared" si="278"/>
        <v>Y</v>
      </c>
      <c r="N608" s="42">
        <f t="shared" si="279"/>
        <v>4</v>
      </c>
      <c r="O608" s="43">
        <f t="shared" si="280"/>
        <v>200000</v>
      </c>
      <c r="P608" s="43" t="str">
        <f t="shared" si="281"/>
        <v>NA</v>
      </c>
      <c r="Q608" s="24">
        <f t="shared" si="282"/>
        <v>13219.4964</v>
      </c>
      <c r="R608" s="43">
        <f t="shared" si="283"/>
        <v>0</v>
      </c>
      <c r="S608" s="24">
        <f t="shared" si="284"/>
        <v>1000000</v>
      </c>
      <c r="T608" s="25" t="str">
        <f t="shared" si="285"/>
        <v>Y</v>
      </c>
      <c r="U608" s="44">
        <f t="shared" si="286"/>
        <v>3</v>
      </c>
      <c r="V608" s="45">
        <f t="shared" si="287"/>
        <v>200000</v>
      </c>
      <c r="W608" s="45">
        <f t="shared" si="288"/>
        <v>1000000</v>
      </c>
      <c r="X608" s="28">
        <f t="shared" si="289"/>
        <v>13719.193363920002</v>
      </c>
      <c r="Y608" s="28">
        <f t="shared" si="290"/>
        <v>0</v>
      </c>
      <c r="Z608" s="45" t="str">
        <f t="shared" si="291"/>
        <v>NA</v>
      </c>
      <c r="AA608" s="29" t="str">
        <f t="shared" si="292"/>
        <v>Y</v>
      </c>
      <c r="AB608" s="46">
        <f t="shared" si="293"/>
        <v>2</v>
      </c>
      <c r="AC608" s="31">
        <f t="shared" si="294"/>
        <v>200000</v>
      </c>
      <c r="AD608" s="31">
        <f t="shared" si="295"/>
        <v>1000000</v>
      </c>
      <c r="AE608" s="31">
        <f t="shared" si="296"/>
        <v>14237.778873076179</v>
      </c>
      <c r="AF608" s="47">
        <f t="shared" si="297"/>
        <v>0</v>
      </c>
      <c r="AG608" s="31" t="str">
        <f t="shared" si="298"/>
        <v>NA</v>
      </c>
      <c r="AH608" s="48">
        <f t="shared" si="299"/>
        <v>1</v>
      </c>
      <c r="AI608" s="33">
        <f t="shared" si="300"/>
        <v>20000</v>
      </c>
      <c r="AJ608" s="33">
        <f t="shared" si="301"/>
        <v>65000</v>
      </c>
      <c r="AK608" s="33">
        <f t="shared" si="302"/>
        <v>14775.966914478458</v>
      </c>
      <c r="AL608" s="33">
        <f t="shared" si="303"/>
        <v>0</v>
      </c>
      <c r="AM608" s="34">
        <f t="shared" si="304"/>
        <v>0</v>
      </c>
    </row>
    <row r="609" spans="1:39" ht="15.75" customHeight="1" x14ac:dyDescent="0.3">
      <c r="A609" s="166" t="s">
        <v>1814</v>
      </c>
      <c r="B609" s="99">
        <v>10772</v>
      </c>
      <c r="C609" s="99">
        <v>61146</v>
      </c>
      <c r="D609" s="165">
        <v>45373</v>
      </c>
      <c r="E609" s="165">
        <v>45438</v>
      </c>
      <c r="F609" s="166">
        <v>2</v>
      </c>
      <c r="G609" s="178">
        <v>1.4</v>
      </c>
      <c r="H609" s="181">
        <v>1</v>
      </c>
      <c r="I609" s="180">
        <v>3.7900000000000003E-2</v>
      </c>
      <c r="J609" s="21">
        <f t="shared" si="275"/>
        <v>0.60000000000000009</v>
      </c>
      <c r="K609" s="21" t="str">
        <f t="shared" si="276"/>
        <v>Y</v>
      </c>
      <c r="L609" s="37" t="str">
        <f t="shared" si="277"/>
        <v>NA</v>
      </c>
      <c r="M609" s="8" t="str">
        <f t="shared" si="278"/>
        <v>Y</v>
      </c>
      <c r="N609" s="42">
        <f t="shared" si="279"/>
        <v>1</v>
      </c>
      <c r="O609" s="43">
        <f t="shared" si="280"/>
        <v>200000</v>
      </c>
      <c r="P609" s="43" t="str">
        <f t="shared" si="281"/>
        <v>NA</v>
      </c>
      <c r="Q609" s="24">
        <f t="shared" si="282"/>
        <v>11180.2588</v>
      </c>
      <c r="R609" s="43">
        <f t="shared" si="283"/>
        <v>0</v>
      </c>
      <c r="S609" s="24">
        <f t="shared" si="284"/>
        <v>1000000</v>
      </c>
      <c r="T609" s="25" t="str">
        <f t="shared" si="285"/>
        <v>N</v>
      </c>
      <c r="U609" s="44">
        <f t="shared" si="286"/>
        <v>0</v>
      </c>
      <c r="V609" s="45">
        <f t="shared" si="287"/>
        <v>0</v>
      </c>
      <c r="W609" s="45">
        <f t="shared" si="288"/>
        <v>0</v>
      </c>
      <c r="X609" s="28">
        <f t="shared" si="289"/>
        <v>0</v>
      </c>
      <c r="Y609" s="28">
        <f t="shared" si="290"/>
        <v>0</v>
      </c>
      <c r="Z609" s="45">
        <f t="shared" si="291"/>
        <v>0</v>
      </c>
      <c r="AA609" s="29" t="str">
        <f t="shared" si="292"/>
        <v>N</v>
      </c>
      <c r="AB609" s="46">
        <f t="shared" si="293"/>
        <v>0</v>
      </c>
      <c r="AC609" s="31">
        <f t="shared" si="294"/>
        <v>0</v>
      </c>
      <c r="AD609" s="31">
        <f t="shared" si="295"/>
        <v>0</v>
      </c>
      <c r="AE609" s="31">
        <f t="shared" si="296"/>
        <v>0</v>
      </c>
      <c r="AF609" s="47">
        <f t="shared" si="297"/>
        <v>0</v>
      </c>
      <c r="AG609" s="31">
        <f t="shared" si="298"/>
        <v>0</v>
      </c>
      <c r="AH609" s="48">
        <f t="shared" si="299"/>
        <v>0</v>
      </c>
      <c r="AI609" s="33">
        <f t="shared" si="300"/>
        <v>0</v>
      </c>
      <c r="AJ609" s="33">
        <f t="shared" si="301"/>
        <v>0</v>
      </c>
      <c r="AK609" s="33">
        <f t="shared" si="302"/>
        <v>0</v>
      </c>
      <c r="AL609" s="33">
        <f t="shared" si="303"/>
        <v>0</v>
      </c>
      <c r="AM609" s="34">
        <f t="shared" si="304"/>
        <v>0</v>
      </c>
    </row>
    <row r="610" spans="1:39" ht="15.75" customHeight="1" x14ac:dyDescent="0.3">
      <c r="A610" s="166" t="s">
        <v>1815</v>
      </c>
      <c r="B610" s="99">
        <v>12130</v>
      </c>
      <c r="C610" s="99">
        <v>40338</v>
      </c>
      <c r="D610" s="165">
        <v>45015</v>
      </c>
      <c r="E610" s="165">
        <v>45370</v>
      </c>
      <c r="F610" s="166">
        <v>2</v>
      </c>
      <c r="G610" s="178">
        <v>1.54</v>
      </c>
      <c r="H610" s="181">
        <v>0.5</v>
      </c>
      <c r="I610" s="180">
        <v>4.6699999999999998E-2</v>
      </c>
      <c r="J610" s="21">
        <f t="shared" si="275"/>
        <v>0.45999999999999996</v>
      </c>
      <c r="K610" s="21" t="str">
        <f t="shared" si="276"/>
        <v>Y</v>
      </c>
      <c r="L610" s="37" t="str">
        <f t="shared" si="277"/>
        <v>NA</v>
      </c>
      <c r="M610" s="8" t="str">
        <f t="shared" si="278"/>
        <v>Y</v>
      </c>
      <c r="N610" s="42">
        <f t="shared" si="279"/>
        <v>1</v>
      </c>
      <c r="O610" s="43">
        <f t="shared" si="280"/>
        <v>200000</v>
      </c>
      <c r="P610" s="43" t="str">
        <f t="shared" si="281"/>
        <v>NA</v>
      </c>
      <c r="Q610" s="24">
        <f t="shared" si="282"/>
        <v>12696.471</v>
      </c>
      <c r="R610" s="43">
        <f t="shared" si="283"/>
        <v>0</v>
      </c>
      <c r="S610" s="24">
        <f t="shared" si="284"/>
        <v>1000000</v>
      </c>
      <c r="T610" s="25" t="str">
        <f t="shared" si="285"/>
        <v>N</v>
      </c>
      <c r="U610" s="44">
        <f t="shared" si="286"/>
        <v>0</v>
      </c>
      <c r="V610" s="45">
        <f t="shared" si="287"/>
        <v>0</v>
      </c>
      <c r="W610" s="45">
        <f t="shared" si="288"/>
        <v>0</v>
      </c>
      <c r="X610" s="28">
        <f t="shared" si="289"/>
        <v>0</v>
      </c>
      <c r="Y610" s="28">
        <f t="shared" si="290"/>
        <v>0</v>
      </c>
      <c r="Z610" s="45">
        <f t="shared" si="291"/>
        <v>0</v>
      </c>
      <c r="AA610" s="29" t="str">
        <f t="shared" si="292"/>
        <v>N</v>
      </c>
      <c r="AB610" s="46">
        <f t="shared" si="293"/>
        <v>0</v>
      </c>
      <c r="AC610" s="31">
        <f t="shared" si="294"/>
        <v>0</v>
      </c>
      <c r="AD610" s="31">
        <f t="shared" si="295"/>
        <v>0</v>
      </c>
      <c r="AE610" s="31">
        <f t="shared" si="296"/>
        <v>0</v>
      </c>
      <c r="AF610" s="47">
        <f t="shared" si="297"/>
        <v>0</v>
      </c>
      <c r="AG610" s="31">
        <f t="shared" si="298"/>
        <v>0</v>
      </c>
      <c r="AH610" s="48">
        <f t="shared" si="299"/>
        <v>0</v>
      </c>
      <c r="AI610" s="33">
        <f t="shared" si="300"/>
        <v>0</v>
      </c>
      <c r="AJ610" s="33">
        <f t="shared" si="301"/>
        <v>0</v>
      </c>
      <c r="AK610" s="33">
        <f t="shared" si="302"/>
        <v>0</v>
      </c>
      <c r="AL610" s="33">
        <f t="shared" si="303"/>
        <v>0</v>
      </c>
      <c r="AM610" s="34">
        <f t="shared" si="304"/>
        <v>0</v>
      </c>
    </row>
    <row r="611" spans="1:39" ht="15.75" customHeight="1" x14ac:dyDescent="0.3">
      <c r="A611" s="166" t="s">
        <v>1816</v>
      </c>
      <c r="B611" s="99">
        <v>23937</v>
      </c>
      <c r="C611" s="99">
        <v>92547</v>
      </c>
      <c r="D611" s="165">
        <v>45804</v>
      </c>
      <c r="E611" s="165">
        <v>45939</v>
      </c>
      <c r="F611" s="166">
        <v>4</v>
      </c>
      <c r="G611" s="178">
        <v>1.27</v>
      </c>
      <c r="H611" s="181">
        <v>0.75</v>
      </c>
      <c r="I611" s="180">
        <v>7.9299999999999995E-2</v>
      </c>
      <c r="J611" s="21">
        <f t="shared" si="275"/>
        <v>2.73</v>
      </c>
      <c r="K611" s="21" t="str">
        <f t="shared" si="276"/>
        <v>Y</v>
      </c>
      <c r="L611" s="37" t="str">
        <f t="shared" si="277"/>
        <v>NA</v>
      </c>
      <c r="M611" s="8" t="str">
        <f t="shared" si="278"/>
        <v>Y</v>
      </c>
      <c r="N611" s="42">
        <f t="shared" si="279"/>
        <v>4</v>
      </c>
      <c r="O611" s="43">
        <f t="shared" si="280"/>
        <v>200000</v>
      </c>
      <c r="P611" s="43" t="str">
        <f t="shared" si="281"/>
        <v>NA</v>
      </c>
      <c r="Q611" s="24">
        <f t="shared" si="282"/>
        <v>25835.204099999999</v>
      </c>
      <c r="R611" s="43">
        <f t="shared" si="283"/>
        <v>0</v>
      </c>
      <c r="S611" s="24">
        <f t="shared" si="284"/>
        <v>1000000</v>
      </c>
      <c r="T611" s="25" t="str">
        <f t="shared" si="285"/>
        <v>Y</v>
      </c>
      <c r="U611" s="44">
        <f t="shared" si="286"/>
        <v>3</v>
      </c>
      <c r="V611" s="45">
        <f t="shared" si="287"/>
        <v>200000</v>
      </c>
      <c r="W611" s="45">
        <f t="shared" si="288"/>
        <v>1000000</v>
      </c>
      <c r="X611" s="28">
        <f t="shared" si="289"/>
        <v>27883.935785129997</v>
      </c>
      <c r="Y611" s="28">
        <f t="shared" si="290"/>
        <v>0</v>
      </c>
      <c r="Z611" s="45" t="str">
        <f t="shared" si="291"/>
        <v>NA</v>
      </c>
      <c r="AA611" s="29" t="str">
        <f t="shared" si="292"/>
        <v>Y</v>
      </c>
      <c r="AB611" s="46">
        <f t="shared" si="293"/>
        <v>2</v>
      </c>
      <c r="AC611" s="31">
        <f t="shared" si="294"/>
        <v>200000</v>
      </c>
      <c r="AD611" s="31">
        <f t="shared" si="295"/>
        <v>1000000</v>
      </c>
      <c r="AE611" s="31">
        <f t="shared" si="296"/>
        <v>30095.131892890804</v>
      </c>
      <c r="AF611" s="47">
        <f t="shared" si="297"/>
        <v>0</v>
      </c>
      <c r="AG611" s="31" t="str">
        <f t="shared" si="298"/>
        <v>NA</v>
      </c>
      <c r="AH611" s="48">
        <f t="shared" si="299"/>
        <v>1</v>
      </c>
      <c r="AI611" s="33">
        <f t="shared" si="300"/>
        <v>20000</v>
      </c>
      <c r="AJ611" s="33">
        <f t="shared" si="301"/>
        <v>65000</v>
      </c>
      <c r="AK611" s="33">
        <f t="shared" si="302"/>
        <v>20000</v>
      </c>
      <c r="AL611" s="33">
        <f t="shared" si="303"/>
        <v>12481.675851997043</v>
      </c>
      <c r="AM611" s="34">
        <f t="shared" si="304"/>
        <v>12481.675851997043</v>
      </c>
    </row>
    <row r="612" spans="1:39" ht="15.75" customHeight="1" x14ac:dyDescent="0.3">
      <c r="A612" s="166" t="s">
        <v>1817</v>
      </c>
      <c r="B612" s="99">
        <v>7925</v>
      </c>
      <c r="C612" s="99">
        <v>94304</v>
      </c>
      <c r="D612" s="165">
        <v>46188</v>
      </c>
      <c r="E612" s="165">
        <v>46531</v>
      </c>
      <c r="F612" s="166">
        <v>4</v>
      </c>
      <c r="G612" s="178">
        <v>3.41</v>
      </c>
      <c r="H612" s="181">
        <v>0.75</v>
      </c>
      <c r="I612" s="180">
        <v>1.9400000000000001E-2</v>
      </c>
      <c r="J612" s="21">
        <f t="shared" si="275"/>
        <v>0.58999999999999986</v>
      </c>
      <c r="K612" s="21" t="str">
        <f t="shared" si="276"/>
        <v>Y</v>
      </c>
      <c r="L612" s="37" t="str">
        <f t="shared" si="277"/>
        <v>NA</v>
      </c>
      <c r="M612" s="8" t="str">
        <f t="shared" si="278"/>
        <v>Y</v>
      </c>
      <c r="N612" s="42">
        <f t="shared" si="279"/>
        <v>1</v>
      </c>
      <c r="O612" s="43">
        <f t="shared" si="280"/>
        <v>200000</v>
      </c>
      <c r="P612" s="43" t="str">
        <f t="shared" si="281"/>
        <v>NA</v>
      </c>
      <c r="Q612" s="24">
        <f t="shared" si="282"/>
        <v>8078.7450000000008</v>
      </c>
      <c r="R612" s="43">
        <f t="shared" si="283"/>
        <v>0</v>
      </c>
      <c r="S612" s="24">
        <f t="shared" si="284"/>
        <v>1000000</v>
      </c>
      <c r="T612" s="25" t="str">
        <f t="shared" si="285"/>
        <v>N</v>
      </c>
      <c r="U612" s="44">
        <f t="shared" si="286"/>
        <v>0</v>
      </c>
      <c r="V612" s="45">
        <f t="shared" si="287"/>
        <v>0</v>
      </c>
      <c r="W612" s="45">
        <f t="shared" si="288"/>
        <v>0</v>
      </c>
      <c r="X612" s="28">
        <f t="shared" si="289"/>
        <v>0</v>
      </c>
      <c r="Y612" s="28">
        <f t="shared" si="290"/>
        <v>0</v>
      </c>
      <c r="Z612" s="45">
        <f t="shared" si="291"/>
        <v>0</v>
      </c>
      <c r="AA612" s="29" t="str">
        <f t="shared" si="292"/>
        <v>N</v>
      </c>
      <c r="AB612" s="46">
        <f t="shared" si="293"/>
        <v>0</v>
      </c>
      <c r="AC612" s="31">
        <f t="shared" si="294"/>
        <v>0</v>
      </c>
      <c r="AD612" s="31">
        <f t="shared" si="295"/>
        <v>0</v>
      </c>
      <c r="AE612" s="31">
        <f t="shared" si="296"/>
        <v>0</v>
      </c>
      <c r="AF612" s="47">
        <f t="shared" si="297"/>
        <v>0</v>
      </c>
      <c r="AG612" s="31">
        <f t="shared" si="298"/>
        <v>0</v>
      </c>
      <c r="AH612" s="48">
        <f t="shared" si="299"/>
        <v>0</v>
      </c>
      <c r="AI612" s="33">
        <f t="shared" si="300"/>
        <v>0</v>
      </c>
      <c r="AJ612" s="33">
        <f t="shared" si="301"/>
        <v>0</v>
      </c>
      <c r="AK612" s="33">
        <f t="shared" si="302"/>
        <v>0</v>
      </c>
      <c r="AL612" s="33">
        <f t="shared" si="303"/>
        <v>0</v>
      </c>
      <c r="AM612" s="34">
        <f t="shared" si="304"/>
        <v>0</v>
      </c>
    </row>
    <row r="613" spans="1:39" ht="15.75" customHeight="1" x14ac:dyDescent="0.3">
      <c r="A613" s="166" t="s">
        <v>1818</v>
      </c>
      <c r="B613" s="99">
        <v>5027</v>
      </c>
      <c r="C613" s="99">
        <v>88431</v>
      </c>
      <c r="D613" s="165">
        <v>44524</v>
      </c>
      <c r="E613" s="165">
        <v>44737</v>
      </c>
      <c r="F613" s="166">
        <v>2</v>
      </c>
      <c r="G613" s="178">
        <v>1.74</v>
      </c>
      <c r="H613" s="181">
        <v>0.25</v>
      </c>
      <c r="I613" s="180">
        <v>3.15E-2</v>
      </c>
      <c r="J613" s="21">
        <f t="shared" si="275"/>
        <v>0.26</v>
      </c>
      <c r="K613" s="21" t="str">
        <f t="shared" si="276"/>
        <v>Y</v>
      </c>
      <c r="L613" s="37" t="str">
        <f t="shared" si="277"/>
        <v>NA</v>
      </c>
      <c r="M613" s="8" t="str">
        <f t="shared" si="278"/>
        <v>Y</v>
      </c>
      <c r="N613" s="42">
        <f t="shared" si="279"/>
        <v>2</v>
      </c>
      <c r="O613" s="43">
        <f t="shared" si="280"/>
        <v>200000</v>
      </c>
      <c r="P613" s="43" t="str">
        <f t="shared" si="281"/>
        <v>NA</v>
      </c>
      <c r="Q613" s="24">
        <f t="shared" si="282"/>
        <v>5185.3505000000005</v>
      </c>
      <c r="R613" s="43">
        <f t="shared" si="283"/>
        <v>0</v>
      </c>
      <c r="S613" s="24">
        <f t="shared" si="284"/>
        <v>1000000</v>
      </c>
      <c r="T613" s="25" t="str">
        <f t="shared" si="285"/>
        <v>N</v>
      </c>
      <c r="U613" s="44">
        <f t="shared" si="286"/>
        <v>1</v>
      </c>
      <c r="V613" s="45">
        <f t="shared" si="287"/>
        <v>20000</v>
      </c>
      <c r="W613" s="45">
        <f t="shared" si="288"/>
        <v>65000</v>
      </c>
      <c r="X613" s="28">
        <f t="shared" si="289"/>
        <v>0</v>
      </c>
      <c r="Y613" s="28">
        <f t="shared" si="290"/>
        <v>5348.6890407500014</v>
      </c>
      <c r="Z613" s="45">
        <f t="shared" si="291"/>
        <v>0</v>
      </c>
      <c r="AA613" s="29" t="str">
        <f t="shared" si="292"/>
        <v>N</v>
      </c>
      <c r="AB613" s="46">
        <f t="shared" si="293"/>
        <v>0</v>
      </c>
      <c r="AC613" s="31">
        <f t="shared" si="294"/>
        <v>0</v>
      </c>
      <c r="AD613" s="31">
        <f t="shared" si="295"/>
        <v>0</v>
      </c>
      <c r="AE613" s="31">
        <f t="shared" si="296"/>
        <v>0</v>
      </c>
      <c r="AF613" s="47">
        <f t="shared" si="297"/>
        <v>0</v>
      </c>
      <c r="AG613" s="31">
        <f t="shared" si="298"/>
        <v>0</v>
      </c>
      <c r="AH613" s="48">
        <f t="shared" si="299"/>
        <v>0</v>
      </c>
      <c r="AI613" s="33">
        <f t="shared" si="300"/>
        <v>0</v>
      </c>
      <c r="AJ613" s="33">
        <f t="shared" si="301"/>
        <v>0</v>
      </c>
      <c r="AK613" s="33">
        <f t="shared" si="302"/>
        <v>0</v>
      </c>
      <c r="AL613" s="33">
        <f t="shared" si="303"/>
        <v>0</v>
      </c>
      <c r="AM613" s="34">
        <f t="shared" si="304"/>
        <v>5348.6890407500014</v>
      </c>
    </row>
    <row r="614" spans="1:39" ht="15.75" customHeight="1" x14ac:dyDescent="0.3">
      <c r="A614" s="166" t="s">
        <v>1819</v>
      </c>
      <c r="B614" s="99">
        <v>15424</v>
      </c>
      <c r="C614" s="99">
        <v>75597</v>
      </c>
      <c r="D614" s="165">
        <v>45373</v>
      </c>
      <c r="E614" s="165">
        <v>45598</v>
      </c>
      <c r="F614" s="166">
        <v>4</v>
      </c>
      <c r="G614" s="178">
        <v>2.23</v>
      </c>
      <c r="H614" s="181">
        <v>0.5</v>
      </c>
      <c r="I614" s="180">
        <v>4.82E-2</v>
      </c>
      <c r="J614" s="21">
        <f t="shared" si="275"/>
        <v>1.77</v>
      </c>
      <c r="K614" s="21" t="str">
        <f t="shared" si="276"/>
        <v>Y</v>
      </c>
      <c r="L614" s="37" t="str">
        <f t="shared" si="277"/>
        <v>NA</v>
      </c>
      <c r="M614" s="8" t="str">
        <f t="shared" si="278"/>
        <v>Y</v>
      </c>
      <c r="N614" s="42">
        <f t="shared" si="279"/>
        <v>4</v>
      </c>
      <c r="O614" s="43">
        <f t="shared" si="280"/>
        <v>200000</v>
      </c>
      <c r="P614" s="43" t="str">
        <f t="shared" si="281"/>
        <v>NA</v>
      </c>
      <c r="Q614" s="24">
        <f t="shared" si="282"/>
        <v>16167.436799999999</v>
      </c>
      <c r="R614" s="43">
        <f t="shared" si="283"/>
        <v>0</v>
      </c>
      <c r="S614" s="24">
        <f t="shared" si="284"/>
        <v>1000000</v>
      </c>
      <c r="T614" s="25" t="str">
        <f t="shared" si="285"/>
        <v>Y</v>
      </c>
      <c r="U614" s="44">
        <f t="shared" si="286"/>
        <v>3</v>
      </c>
      <c r="V614" s="45">
        <f t="shared" si="287"/>
        <v>200000</v>
      </c>
      <c r="W614" s="45">
        <f t="shared" si="288"/>
        <v>1000000</v>
      </c>
      <c r="X614" s="28">
        <f t="shared" si="289"/>
        <v>16946.70725376</v>
      </c>
      <c r="Y614" s="28">
        <f t="shared" si="290"/>
        <v>0</v>
      </c>
      <c r="Z614" s="45" t="str">
        <f t="shared" si="291"/>
        <v>NA</v>
      </c>
      <c r="AA614" s="29" t="str">
        <f t="shared" si="292"/>
        <v>N</v>
      </c>
      <c r="AB614" s="46">
        <f t="shared" si="293"/>
        <v>2</v>
      </c>
      <c r="AC614" s="31">
        <f t="shared" si="294"/>
        <v>20000</v>
      </c>
      <c r="AD614" s="31">
        <f t="shared" si="295"/>
        <v>65000</v>
      </c>
      <c r="AE614" s="31">
        <f t="shared" si="296"/>
        <v>17763.538543391231</v>
      </c>
      <c r="AF614" s="47">
        <f t="shared" si="297"/>
        <v>0</v>
      </c>
      <c r="AG614" s="31">
        <f t="shared" si="298"/>
        <v>0</v>
      </c>
      <c r="AH614" s="48">
        <f t="shared" si="299"/>
        <v>1</v>
      </c>
      <c r="AI614" s="33">
        <f t="shared" si="300"/>
        <v>20000</v>
      </c>
      <c r="AJ614" s="33">
        <f t="shared" si="301"/>
        <v>65000</v>
      </c>
      <c r="AK614" s="33">
        <f t="shared" si="302"/>
        <v>0</v>
      </c>
      <c r="AL614" s="33">
        <f t="shared" si="303"/>
        <v>18619.741101182688</v>
      </c>
      <c r="AM614" s="34">
        <f t="shared" si="304"/>
        <v>18619.741101182688</v>
      </c>
    </row>
    <row r="615" spans="1:39" ht="15.75" customHeight="1" x14ac:dyDescent="0.3">
      <c r="A615" s="166" t="s">
        <v>1820</v>
      </c>
      <c r="B615" s="99">
        <v>17602</v>
      </c>
      <c r="C615" s="99">
        <v>74825</v>
      </c>
      <c r="D615" s="165">
        <v>44484</v>
      </c>
      <c r="E615" s="165">
        <v>44727</v>
      </c>
      <c r="F615" s="166">
        <v>2</v>
      </c>
      <c r="G615" s="178">
        <v>0.65</v>
      </c>
      <c r="H615" s="181">
        <v>0.5</v>
      </c>
      <c r="I615" s="180">
        <v>2.4400000000000002E-2</v>
      </c>
      <c r="J615" s="21">
        <f t="shared" si="275"/>
        <v>1.35</v>
      </c>
      <c r="K615" s="21" t="str">
        <f t="shared" si="276"/>
        <v>Y</v>
      </c>
      <c r="L615" s="37" t="str">
        <f t="shared" si="277"/>
        <v>NA</v>
      </c>
      <c r="M615" s="8" t="str">
        <f t="shared" si="278"/>
        <v>Y</v>
      </c>
      <c r="N615" s="42">
        <f t="shared" si="279"/>
        <v>3</v>
      </c>
      <c r="O615" s="43">
        <f t="shared" si="280"/>
        <v>200000</v>
      </c>
      <c r="P615" s="43" t="str">
        <f t="shared" si="281"/>
        <v>NA</v>
      </c>
      <c r="Q615" s="24">
        <f t="shared" si="282"/>
        <v>18031.488799999999</v>
      </c>
      <c r="R615" s="43">
        <f t="shared" si="283"/>
        <v>0</v>
      </c>
      <c r="S615" s="24">
        <f t="shared" si="284"/>
        <v>1000000</v>
      </c>
      <c r="T615" s="25" t="str">
        <f t="shared" si="285"/>
        <v>Y</v>
      </c>
      <c r="U615" s="44">
        <f t="shared" si="286"/>
        <v>2</v>
      </c>
      <c r="V615" s="45">
        <f t="shared" si="287"/>
        <v>200000</v>
      </c>
      <c r="W615" s="45">
        <f t="shared" si="288"/>
        <v>1000000</v>
      </c>
      <c r="X615" s="28">
        <f t="shared" si="289"/>
        <v>18471.457126719997</v>
      </c>
      <c r="Y615" s="28">
        <f t="shared" si="290"/>
        <v>0</v>
      </c>
      <c r="Z615" s="45" t="str">
        <f t="shared" si="291"/>
        <v>NA</v>
      </c>
      <c r="AA615" s="29" t="str">
        <f t="shared" si="292"/>
        <v>N</v>
      </c>
      <c r="AB615" s="46">
        <f t="shared" si="293"/>
        <v>1</v>
      </c>
      <c r="AC615" s="31">
        <f t="shared" si="294"/>
        <v>20000</v>
      </c>
      <c r="AD615" s="31">
        <f t="shared" si="295"/>
        <v>65000</v>
      </c>
      <c r="AE615" s="31">
        <f t="shared" si="296"/>
        <v>18922.160680611963</v>
      </c>
      <c r="AF615" s="47">
        <f t="shared" si="297"/>
        <v>0</v>
      </c>
      <c r="AG615" s="31">
        <f t="shared" si="298"/>
        <v>0</v>
      </c>
      <c r="AH615" s="48">
        <f t="shared" si="299"/>
        <v>0</v>
      </c>
      <c r="AI615" s="33">
        <f t="shared" si="300"/>
        <v>0</v>
      </c>
      <c r="AJ615" s="33">
        <f t="shared" si="301"/>
        <v>0</v>
      </c>
      <c r="AK615" s="33">
        <f t="shared" si="302"/>
        <v>0</v>
      </c>
      <c r="AL615" s="33">
        <f t="shared" si="303"/>
        <v>0</v>
      </c>
      <c r="AM615" s="34">
        <f t="shared" si="304"/>
        <v>0</v>
      </c>
    </row>
    <row r="616" spans="1:39" ht="15.75" customHeight="1" x14ac:dyDescent="0.3">
      <c r="A616" s="166" t="s">
        <v>1821</v>
      </c>
      <c r="B616" s="99">
        <v>9718</v>
      </c>
      <c r="C616" s="99">
        <v>83510</v>
      </c>
      <c r="D616" s="165">
        <v>44857</v>
      </c>
      <c r="E616" s="165">
        <v>45110</v>
      </c>
      <c r="F616" s="166">
        <v>2</v>
      </c>
      <c r="G616" s="178">
        <v>0.26</v>
      </c>
      <c r="H616" s="181">
        <v>1</v>
      </c>
      <c r="I616" s="180">
        <v>7.5200000000000003E-2</v>
      </c>
      <c r="J616" s="21">
        <f t="shared" si="275"/>
        <v>1.74</v>
      </c>
      <c r="K616" s="21" t="str">
        <f t="shared" si="276"/>
        <v>Y</v>
      </c>
      <c r="L616" s="37" t="str">
        <f t="shared" si="277"/>
        <v>NA</v>
      </c>
      <c r="M616" s="8" t="str">
        <f t="shared" si="278"/>
        <v>Y</v>
      </c>
      <c r="N616" s="42">
        <f t="shared" si="279"/>
        <v>2</v>
      </c>
      <c r="O616" s="43">
        <f t="shared" si="280"/>
        <v>200000</v>
      </c>
      <c r="P616" s="43" t="str">
        <f t="shared" si="281"/>
        <v>NA</v>
      </c>
      <c r="Q616" s="24">
        <f t="shared" si="282"/>
        <v>10448.793599999999</v>
      </c>
      <c r="R616" s="43">
        <f t="shared" si="283"/>
        <v>0</v>
      </c>
      <c r="S616" s="24">
        <f t="shared" si="284"/>
        <v>1000000</v>
      </c>
      <c r="T616" s="25" t="str">
        <f t="shared" si="285"/>
        <v>Y</v>
      </c>
      <c r="U616" s="44">
        <f t="shared" si="286"/>
        <v>1</v>
      </c>
      <c r="V616" s="45">
        <f t="shared" si="287"/>
        <v>200000</v>
      </c>
      <c r="W616" s="45">
        <f t="shared" si="288"/>
        <v>1000000</v>
      </c>
      <c r="X616" s="28">
        <f t="shared" si="289"/>
        <v>11234.542878719998</v>
      </c>
      <c r="Y616" s="28">
        <f t="shared" si="290"/>
        <v>0</v>
      </c>
      <c r="Z616" s="45" t="str">
        <f t="shared" si="291"/>
        <v>NA</v>
      </c>
      <c r="AA616" s="29" t="str">
        <f t="shared" si="292"/>
        <v>N</v>
      </c>
      <c r="AB616" s="46">
        <f t="shared" si="293"/>
        <v>0</v>
      </c>
      <c r="AC616" s="31">
        <f t="shared" si="294"/>
        <v>0</v>
      </c>
      <c r="AD616" s="31">
        <f t="shared" si="295"/>
        <v>0</v>
      </c>
      <c r="AE616" s="31">
        <f t="shared" si="296"/>
        <v>0</v>
      </c>
      <c r="AF616" s="47">
        <f t="shared" si="297"/>
        <v>0</v>
      </c>
      <c r="AG616" s="31">
        <f t="shared" si="298"/>
        <v>0</v>
      </c>
      <c r="AH616" s="48">
        <f t="shared" si="299"/>
        <v>0</v>
      </c>
      <c r="AI616" s="33">
        <f t="shared" si="300"/>
        <v>0</v>
      </c>
      <c r="AJ616" s="33">
        <f t="shared" si="301"/>
        <v>0</v>
      </c>
      <c r="AK616" s="33">
        <f t="shared" si="302"/>
        <v>0</v>
      </c>
      <c r="AL616" s="33">
        <f t="shared" si="303"/>
        <v>0</v>
      </c>
      <c r="AM616" s="34">
        <f t="shared" si="304"/>
        <v>0</v>
      </c>
    </row>
    <row r="617" spans="1:39" ht="15.75" customHeight="1" x14ac:dyDescent="0.3">
      <c r="A617" s="166" t="s">
        <v>1822</v>
      </c>
      <c r="B617" s="99">
        <v>10891</v>
      </c>
      <c r="C617" s="99">
        <v>80449</v>
      </c>
      <c r="D617" s="165">
        <v>45161</v>
      </c>
      <c r="E617" s="165">
        <v>45408</v>
      </c>
      <c r="F617" s="166">
        <v>4</v>
      </c>
      <c r="G617" s="178">
        <v>1.6</v>
      </c>
      <c r="H617" s="181">
        <v>0.5</v>
      </c>
      <c r="I617" s="180">
        <v>2.8000000000000001E-2</v>
      </c>
      <c r="J617" s="21">
        <f t="shared" si="275"/>
        <v>2.4</v>
      </c>
      <c r="K617" s="21" t="str">
        <f t="shared" si="276"/>
        <v>Y</v>
      </c>
      <c r="L617" s="37" t="str">
        <f t="shared" si="277"/>
        <v>NA</v>
      </c>
      <c r="M617" s="8" t="str">
        <f t="shared" si="278"/>
        <v>Y</v>
      </c>
      <c r="N617" s="42">
        <f t="shared" si="279"/>
        <v>5</v>
      </c>
      <c r="O617" s="43">
        <f t="shared" si="280"/>
        <v>200000</v>
      </c>
      <c r="P617" s="43" t="str">
        <f t="shared" si="281"/>
        <v>NA</v>
      </c>
      <c r="Q617" s="24">
        <f t="shared" si="282"/>
        <v>11195.948</v>
      </c>
      <c r="R617" s="43">
        <f t="shared" si="283"/>
        <v>0</v>
      </c>
      <c r="S617" s="24">
        <f t="shared" si="284"/>
        <v>1000000</v>
      </c>
      <c r="T617" s="25" t="str">
        <f t="shared" si="285"/>
        <v>Y</v>
      </c>
      <c r="U617" s="44">
        <f t="shared" si="286"/>
        <v>4</v>
      </c>
      <c r="V617" s="45">
        <f t="shared" si="287"/>
        <v>200000</v>
      </c>
      <c r="W617" s="45">
        <f t="shared" si="288"/>
        <v>1000000</v>
      </c>
      <c r="X617" s="28">
        <f t="shared" si="289"/>
        <v>11509.434544</v>
      </c>
      <c r="Y617" s="28">
        <f t="shared" si="290"/>
        <v>0</v>
      </c>
      <c r="Z617" s="45" t="str">
        <f t="shared" si="291"/>
        <v>NA</v>
      </c>
      <c r="AA617" s="29" t="str">
        <f t="shared" si="292"/>
        <v>Y</v>
      </c>
      <c r="AB617" s="46">
        <f t="shared" si="293"/>
        <v>3</v>
      </c>
      <c r="AC617" s="31">
        <f t="shared" si="294"/>
        <v>200000</v>
      </c>
      <c r="AD617" s="31">
        <f t="shared" si="295"/>
        <v>1000000</v>
      </c>
      <c r="AE617" s="31">
        <f t="shared" si="296"/>
        <v>11831.698711232</v>
      </c>
      <c r="AF617" s="47">
        <f t="shared" si="297"/>
        <v>0</v>
      </c>
      <c r="AG617" s="31" t="str">
        <f t="shared" si="298"/>
        <v>NA</v>
      </c>
      <c r="AH617" s="48">
        <f t="shared" si="299"/>
        <v>2</v>
      </c>
      <c r="AI617" s="33">
        <f t="shared" si="300"/>
        <v>20000</v>
      </c>
      <c r="AJ617" s="33">
        <f t="shared" si="301"/>
        <v>65000</v>
      </c>
      <c r="AK617" s="33">
        <f t="shared" si="302"/>
        <v>12162.986275146497</v>
      </c>
      <c r="AL617" s="33">
        <f t="shared" si="303"/>
        <v>0</v>
      </c>
      <c r="AM617" s="34">
        <f t="shared" si="304"/>
        <v>0</v>
      </c>
    </row>
    <row r="618" spans="1:39" ht="15.75" customHeight="1" x14ac:dyDescent="0.3">
      <c r="A618" s="166" t="s">
        <v>1823</v>
      </c>
      <c r="B618" s="99">
        <v>23937</v>
      </c>
      <c r="C618" s="99">
        <v>99231</v>
      </c>
      <c r="D618" s="165">
        <v>44470</v>
      </c>
      <c r="E618" s="165">
        <v>44621</v>
      </c>
      <c r="F618" s="166">
        <v>4</v>
      </c>
      <c r="G618" s="178">
        <v>1.7</v>
      </c>
      <c r="H618" s="181">
        <v>0.75</v>
      </c>
      <c r="I618" s="180">
        <v>1.7299999999999999E-2</v>
      </c>
      <c r="J618" s="21">
        <f t="shared" si="275"/>
        <v>2.2999999999999998</v>
      </c>
      <c r="K618" s="21" t="str">
        <f t="shared" si="276"/>
        <v>Y</v>
      </c>
      <c r="L618" s="37" t="str">
        <f t="shared" si="277"/>
        <v>NA</v>
      </c>
      <c r="M618" s="8" t="str">
        <f t="shared" si="278"/>
        <v>Y</v>
      </c>
      <c r="N618" s="42">
        <f t="shared" si="279"/>
        <v>4</v>
      </c>
      <c r="O618" s="43">
        <f t="shared" si="280"/>
        <v>200000</v>
      </c>
      <c r="P618" s="43" t="str">
        <f t="shared" si="281"/>
        <v>NA</v>
      </c>
      <c r="Q618" s="24">
        <f t="shared" si="282"/>
        <v>24351.110100000002</v>
      </c>
      <c r="R618" s="43">
        <f t="shared" si="283"/>
        <v>0</v>
      </c>
      <c r="S618" s="24">
        <f t="shared" si="284"/>
        <v>1000000</v>
      </c>
      <c r="T618" s="25" t="str">
        <f t="shared" si="285"/>
        <v>Y</v>
      </c>
      <c r="U618" s="44">
        <f t="shared" si="286"/>
        <v>3</v>
      </c>
      <c r="V618" s="45">
        <f t="shared" si="287"/>
        <v>200000</v>
      </c>
      <c r="W618" s="45">
        <f t="shared" si="288"/>
        <v>1000000</v>
      </c>
      <c r="X618" s="28">
        <f t="shared" si="289"/>
        <v>24772.384304730003</v>
      </c>
      <c r="Y618" s="28">
        <f t="shared" si="290"/>
        <v>0</v>
      </c>
      <c r="Z618" s="45" t="str">
        <f t="shared" si="291"/>
        <v>NA</v>
      </c>
      <c r="AA618" s="29" t="str">
        <f t="shared" si="292"/>
        <v>Y</v>
      </c>
      <c r="AB618" s="46">
        <f t="shared" si="293"/>
        <v>2</v>
      </c>
      <c r="AC618" s="31">
        <f t="shared" si="294"/>
        <v>200000</v>
      </c>
      <c r="AD618" s="31">
        <f t="shared" si="295"/>
        <v>1000000</v>
      </c>
      <c r="AE618" s="31">
        <f t="shared" si="296"/>
        <v>25200.946553201833</v>
      </c>
      <c r="AF618" s="47">
        <f t="shared" si="297"/>
        <v>0</v>
      </c>
      <c r="AG618" s="31" t="str">
        <f t="shared" si="298"/>
        <v>NA</v>
      </c>
      <c r="AH618" s="48">
        <f t="shared" si="299"/>
        <v>1</v>
      </c>
      <c r="AI618" s="33">
        <f t="shared" si="300"/>
        <v>20000</v>
      </c>
      <c r="AJ618" s="33">
        <f t="shared" si="301"/>
        <v>65000</v>
      </c>
      <c r="AK618" s="33">
        <f t="shared" si="302"/>
        <v>20000</v>
      </c>
      <c r="AL618" s="33">
        <f t="shared" si="303"/>
        <v>5636.9229285722286</v>
      </c>
      <c r="AM618" s="34">
        <f t="shared" si="304"/>
        <v>5636.9229285722286</v>
      </c>
    </row>
    <row r="619" spans="1:39" ht="15.75" customHeight="1" x14ac:dyDescent="0.3">
      <c r="A619" s="166" t="s">
        <v>1824</v>
      </c>
      <c r="B619" s="99">
        <v>20835</v>
      </c>
      <c r="C619" s="99">
        <v>79145</v>
      </c>
      <c r="D619" s="165">
        <v>45973</v>
      </c>
      <c r="E619" s="165">
        <v>46300</v>
      </c>
      <c r="F619" s="166">
        <v>4</v>
      </c>
      <c r="G619" s="178">
        <v>3.85</v>
      </c>
      <c r="H619" s="181">
        <v>0.25</v>
      </c>
      <c r="I619" s="180">
        <v>2.4899999999999999E-2</v>
      </c>
      <c r="J619" s="21">
        <f t="shared" si="275"/>
        <v>0.14999999999999991</v>
      </c>
      <c r="K619" s="21" t="str">
        <f t="shared" si="276"/>
        <v>Y</v>
      </c>
      <c r="L619" s="37" t="str">
        <f t="shared" si="277"/>
        <v>NA</v>
      </c>
      <c r="M619" s="8" t="str">
        <f t="shared" si="278"/>
        <v>Y</v>
      </c>
      <c r="N619" s="42">
        <f t="shared" si="279"/>
        <v>1</v>
      </c>
      <c r="O619" s="43">
        <f t="shared" si="280"/>
        <v>200000</v>
      </c>
      <c r="P619" s="43" t="str">
        <f t="shared" si="281"/>
        <v>NA</v>
      </c>
      <c r="Q619" s="24">
        <f t="shared" si="282"/>
        <v>21353.791499999999</v>
      </c>
      <c r="R619" s="43">
        <f t="shared" si="283"/>
        <v>0</v>
      </c>
      <c r="S619" s="24">
        <f t="shared" si="284"/>
        <v>1000000</v>
      </c>
      <c r="T619" s="25" t="str">
        <f t="shared" si="285"/>
        <v>N</v>
      </c>
      <c r="U619" s="44">
        <f t="shared" si="286"/>
        <v>0</v>
      </c>
      <c r="V619" s="45">
        <f t="shared" si="287"/>
        <v>0</v>
      </c>
      <c r="W619" s="45">
        <f t="shared" si="288"/>
        <v>0</v>
      </c>
      <c r="X619" s="28">
        <f t="shared" si="289"/>
        <v>0</v>
      </c>
      <c r="Y619" s="28">
        <f t="shared" si="290"/>
        <v>0</v>
      </c>
      <c r="Z619" s="45">
        <f t="shared" si="291"/>
        <v>0</v>
      </c>
      <c r="AA619" s="29" t="str">
        <f t="shared" si="292"/>
        <v>N</v>
      </c>
      <c r="AB619" s="46">
        <f t="shared" si="293"/>
        <v>0</v>
      </c>
      <c r="AC619" s="31">
        <f t="shared" si="294"/>
        <v>0</v>
      </c>
      <c r="AD619" s="31">
        <f t="shared" si="295"/>
        <v>0</v>
      </c>
      <c r="AE619" s="31">
        <f t="shared" si="296"/>
        <v>0</v>
      </c>
      <c r="AF619" s="47">
        <f t="shared" si="297"/>
        <v>0</v>
      </c>
      <c r="AG619" s="31">
        <f t="shared" si="298"/>
        <v>0</v>
      </c>
      <c r="AH619" s="48">
        <f t="shared" si="299"/>
        <v>0</v>
      </c>
      <c r="AI619" s="33">
        <f t="shared" si="300"/>
        <v>0</v>
      </c>
      <c r="AJ619" s="33">
        <f t="shared" si="301"/>
        <v>0</v>
      </c>
      <c r="AK619" s="33">
        <f t="shared" si="302"/>
        <v>0</v>
      </c>
      <c r="AL619" s="33">
        <f t="shared" si="303"/>
        <v>0</v>
      </c>
      <c r="AM619" s="34">
        <f t="shared" si="304"/>
        <v>0</v>
      </c>
    </row>
    <row r="620" spans="1:39" ht="15.75" customHeight="1" x14ac:dyDescent="0.3">
      <c r="A620" s="166" t="s">
        <v>1825</v>
      </c>
      <c r="B620" s="99">
        <v>20235</v>
      </c>
      <c r="C620" s="99">
        <v>97992</v>
      </c>
      <c r="D620" s="165">
        <v>46044</v>
      </c>
      <c r="E620" s="165">
        <v>46341</v>
      </c>
      <c r="F620" s="166">
        <v>2</v>
      </c>
      <c r="G620" s="178">
        <v>0.56999999999999995</v>
      </c>
      <c r="H620" s="181">
        <v>0.25</v>
      </c>
      <c r="I620" s="180">
        <v>6.2899999999999998E-2</v>
      </c>
      <c r="J620" s="21">
        <f t="shared" si="275"/>
        <v>1.4300000000000002</v>
      </c>
      <c r="K620" s="21" t="str">
        <f t="shared" si="276"/>
        <v>Y</v>
      </c>
      <c r="L620" s="37" t="str">
        <f t="shared" si="277"/>
        <v>NA</v>
      </c>
      <c r="M620" s="8" t="str">
        <f t="shared" si="278"/>
        <v>Y</v>
      </c>
      <c r="N620" s="42">
        <f t="shared" si="279"/>
        <v>6</v>
      </c>
      <c r="O620" s="43">
        <f t="shared" si="280"/>
        <v>200000</v>
      </c>
      <c r="P620" s="43" t="str">
        <f t="shared" si="281"/>
        <v>NA</v>
      </c>
      <c r="Q620" s="24">
        <f t="shared" si="282"/>
        <v>21507.781499999997</v>
      </c>
      <c r="R620" s="43">
        <f t="shared" si="283"/>
        <v>0</v>
      </c>
      <c r="S620" s="24">
        <f t="shared" si="284"/>
        <v>1000000</v>
      </c>
      <c r="T620" s="25" t="str">
        <f t="shared" si="285"/>
        <v>Y</v>
      </c>
      <c r="U620" s="44">
        <f t="shared" si="286"/>
        <v>5</v>
      </c>
      <c r="V620" s="45">
        <f t="shared" si="287"/>
        <v>200000</v>
      </c>
      <c r="W620" s="45">
        <f t="shared" si="288"/>
        <v>1000000</v>
      </c>
      <c r="X620" s="28">
        <f t="shared" si="289"/>
        <v>22860.620956349998</v>
      </c>
      <c r="Y620" s="28">
        <f t="shared" si="290"/>
        <v>0</v>
      </c>
      <c r="Z620" s="45" t="str">
        <f t="shared" si="291"/>
        <v>NA</v>
      </c>
      <c r="AA620" s="29" t="str">
        <f t="shared" si="292"/>
        <v>N</v>
      </c>
      <c r="AB620" s="46">
        <f t="shared" si="293"/>
        <v>4</v>
      </c>
      <c r="AC620" s="31">
        <f t="shared" si="294"/>
        <v>20000</v>
      </c>
      <c r="AD620" s="31">
        <f t="shared" si="295"/>
        <v>65000</v>
      </c>
      <c r="AE620" s="31">
        <f t="shared" si="296"/>
        <v>20000</v>
      </c>
      <c r="AF620" s="47">
        <f t="shared" si="297"/>
        <v>4298.5540145044106</v>
      </c>
      <c r="AG620" s="31">
        <f t="shared" si="298"/>
        <v>0</v>
      </c>
      <c r="AH620" s="48">
        <f t="shared" si="299"/>
        <v>3</v>
      </c>
      <c r="AI620" s="33">
        <f t="shared" si="300"/>
        <v>20000</v>
      </c>
      <c r="AJ620" s="33">
        <f t="shared" si="301"/>
        <v>65000</v>
      </c>
      <c r="AK620" s="33">
        <f t="shared" si="302"/>
        <v>0</v>
      </c>
      <c r="AL620" s="33">
        <f t="shared" si="303"/>
        <v>25826.933062016738</v>
      </c>
      <c r="AM620" s="34">
        <f t="shared" si="304"/>
        <v>30125.487076521149</v>
      </c>
    </row>
    <row r="621" spans="1:39" ht="15.75" customHeight="1" x14ac:dyDescent="0.3">
      <c r="A621" s="166" t="s">
        <v>1826</v>
      </c>
      <c r="B621" s="99">
        <v>15239</v>
      </c>
      <c r="C621" s="99">
        <v>32156</v>
      </c>
      <c r="D621" s="165">
        <v>45501</v>
      </c>
      <c r="E621" s="165">
        <v>45804</v>
      </c>
      <c r="F621" s="166">
        <v>2</v>
      </c>
      <c r="G621" s="178">
        <v>0.99</v>
      </c>
      <c r="H621" s="181">
        <v>1</v>
      </c>
      <c r="I621" s="180">
        <v>5.5199999999999999E-2</v>
      </c>
      <c r="J621" s="21">
        <f t="shared" si="275"/>
        <v>1.01</v>
      </c>
      <c r="K621" s="21" t="str">
        <f t="shared" si="276"/>
        <v>Y</v>
      </c>
      <c r="L621" s="37" t="str">
        <f t="shared" si="277"/>
        <v>NA</v>
      </c>
      <c r="M621" s="8" t="str">
        <f t="shared" si="278"/>
        <v>Y</v>
      </c>
      <c r="N621" s="42">
        <f t="shared" si="279"/>
        <v>2</v>
      </c>
      <c r="O621" s="43">
        <f t="shared" si="280"/>
        <v>200000</v>
      </c>
      <c r="P621" s="43" t="str">
        <f t="shared" si="281"/>
        <v>NA</v>
      </c>
      <c r="Q621" s="24">
        <f t="shared" si="282"/>
        <v>16080.192799999999</v>
      </c>
      <c r="R621" s="43">
        <f t="shared" si="283"/>
        <v>0</v>
      </c>
      <c r="S621" s="24">
        <f t="shared" si="284"/>
        <v>1000000</v>
      </c>
      <c r="T621" s="25" t="str">
        <f t="shared" si="285"/>
        <v>Y</v>
      </c>
      <c r="U621" s="44">
        <f t="shared" si="286"/>
        <v>1</v>
      </c>
      <c r="V621" s="45">
        <f t="shared" si="287"/>
        <v>200000</v>
      </c>
      <c r="W621" s="45">
        <f t="shared" si="288"/>
        <v>1000000</v>
      </c>
      <c r="X621" s="28">
        <f t="shared" si="289"/>
        <v>16967.819442559998</v>
      </c>
      <c r="Y621" s="28">
        <f t="shared" si="290"/>
        <v>0</v>
      </c>
      <c r="Z621" s="45" t="str">
        <f t="shared" si="291"/>
        <v>NA</v>
      </c>
      <c r="AA621" s="29" t="str">
        <f t="shared" si="292"/>
        <v>N</v>
      </c>
      <c r="AB621" s="46">
        <f t="shared" si="293"/>
        <v>0</v>
      </c>
      <c r="AC621" s="31">
        <f t="shared" si="294"/>
        <v>0</v>
      </c>
      <c r="AD621" s="31">
        <f t="shared" si="295"/>
        <v>0</v>
      </c>
      <c r="AE621" s="31">
        <f t="shared" si="296"/>
        <v>0</v>
      </c>
      <c r="AF621" s="47">
        <f t="shared" si="297"/>
        <v>0</v>
      </c>
      <c r="AG621" s="31">
        <f t="shared" si="298"/>
        <v>0</v>
      </c>
      <c r="AH621" s="48">
        <f t="shared" si="299"/>
        <v>0</v>
      </c>
      <c r="AI621" s="33">
        <f t="shared" si="300"/>
        <v>0</v>
      </c>
      <c r="AJ621" s="33">
        <f t="shared" si="301"/>
        <v>0</v>
      </c>
      <c r="AK621" s="33">
        <f t="shared" si="302"/>
        <v>0</v>
      </c>
      <c r="AL621" s="33">
        <f t="shared" si="303"/>
        <v>0</v>
      </c>
      <c r="AM621" s="34">
        <f t="shared" si="304"/>
        <v>0</v>
      </c>
    </row>
    <row r="622" spans="1:39" ht="15.75" customHeight="1" x14ac:dyDescent="0.3">
      <c r="A622" s="166" t="s">
        <v>1827</v>
      </c>
      <c r="B622" s="99">
        <v>16564</v>
      </c>
      <c r="C622" s="99">
        <v>65180</v>
      </c>
      <c r="D622" s="165">
        <v>45612</v>
      </c>
      <c r="E622" s="165">
        <v>45727</v>
      </c>
      <c r="F622" s="166">
        <v>2</v>
      </c>
      <c r="G622" s="178">
        <v>1.42</v>
      </c>
      <c r="H622" s="181">
        <v>0.75</v>
      </c>
      <c r="I622" s="180">
        <v>6.59E-2</v>
      </c>
      <c r="J622" s="21">
        <f t="shared" si="275"/>
        <v>0.58000000000000007</v>
      </c>
      <c r="K622" s="21" t="str">
        <f t="shared" si="276"/>
        <v>Y</v>
      </c>
      <c r="L622" s="37" t="str">
        <f t="shared" si="277"/>
        <v>NA</v>
      </c>
      <c r="M622" s="8" t="str">
        <f t="shared" si="278"/>
        <v>Y</v>
      </c>
      <c r="N622" s="42">
        <f t="shared" si="279"/>
        <v>1</v>
      </c>
      <c r="O622" s="43">
        <f t="shared" si="280"/>
        <v>200000</v>
      </c>
      <c r="P622" s="43" t="str">
        <f t="shared" si="281"/>
        <v>NA</v>
      </c>
      <c r="Q622" s="24">
        <f t="shared" si="282"/>
        <v>17655.567600000002</v>
      </c>
      <c r="R622" s="43">
        <f t="shared" si="283"/>
        <v>0</v>
      </c>
      <c r="S622" s="24">
        <f t="shared" si="284"/>
        <v>1000000</v>
      </c>
      <c r="T622" s="25" t="str">
        <f t="shared" si="285"/>
        <v>N</v>
      </c>
      <c r="U622" s="44">
        <f t="shared" si="286"/>
        <v>0</v>
      </c>
      <c r="V622" s="45">
        <f t="shared" si="287"/>
        <v>0</v>
      </c>
      <c r="W622" s="45">
        <f t="shared" si="288"/>
        <v>0</v>
      </c>
      <c r="X622" s="28">
        <f t="shared" si="289"/>
        <v>0</v>
      </c>
      <c r="Y622" s="28">
        <f t="shared" si="290"/>
        <v>0</v>
      </c>
      <c r="Z622" s="45">
        <f t="shared" si="291"/>
        <v>0</v>
      </c>
      <c r="AA622" s="29" t="str">
        <f t="shared" si="292"/>
        <v>N</v>
      </c>
      <c r="AB622" s="46">
        <f t="shared" si="293"/>
        <v>0</v>
      </c>
      <c r="AC622" s="31">
        <f t="shared" si="294"/>
        <v>0</v>
      </c>
      <c r="AD622" s="31">
        <f t="shared" si="295"/>
        <v>0</v>
      </c>
      <c r="AE622" s="31">
        <f t="shared" si="296"/>
        <v>0</v>
      </c>
      <c r="AF622" s="47">
        <f t="shared" si="297"/>
        <v>0</v>
      </c>
      <c r="AG622" s="31">
        <f t="shared" si="298"/>
        <v>0</v>
      </c>
      <c r="AH622" s="48">
        <f t="shared" si="299"/>
        <v>0</v>
      </c>
      <c r="AI622" s="33">
        <f t="shared" si="300"/>
        <v>0</v>
      </c>
      <c r="AJ622" s="33">
        <f t="shared" si="301"/>
        <v>0</v>
      </c>
      <c r="AK622" s="33">
        <f t="shared" si="302"/>
        <v>0</v>
      </c>
      <c r="AL622" s="33">
        <f t="shared" si="303"/>
        <v>0</v>
      </c>
      <c r="AM622" s="34">
        <f t="shared" si="304"/>
        <v>0</v>
      </c>
    </row>
    <row r="623" spans="1:39" ht="15.75" customHeight="1" x14ac:dyDescent="0.3">
      <c r="A623" s="166" t="s">
        <v>1828</v>
      </c>
      <c r="B623" s="99">
        <v>7012</v>
      </c>
      <c r="C623" s="99">
        <v>79030</v>
      </c>
      <c r="D623" s="165">
        <v>45020</v>
      </c>
      <c r="E623" s="165">
        <v>45136</v>
      </c>
      <c r="F623" s="166">
        <v>2</v>
      </c>
      <c r="G623" s="178">
        <v>1.35</v>
      </c>
      <c r="H623" s="181">
        <v>0.75</v>
      </c>
      <c r="I623" s="180">
        <v>7.1599999999999997E-2</v>
      </c>
      <c r="J623" s="21">
        <f t="shared" si="275"/>
        <v>0.64999999999999991</v>
      </c>
      <c r="K623" s="21" t="str">
        <f t="shared" si="276"/>
        <v>Y</v>
      </c>
      <c r="L623" s="37" t="str">
        <f t="shared" si="277"/>
        <v>NA</v>
      </c>
      <c r="M623" s="8" t="str">
        <f t="shared" si="278"/>
        <v>Y</v>
      </c>
      <c r="N623" s="42">
        <f t="shared" si="279"/>
        <v>1</v>
      </c>
      <c r="O623" s="43">
        <f t="shared" si="280"/>
        <v>200000</v>
      </c>
      <c r="P623" s="43" t="str">
        <f t="shared" si="281"/>
        <v>NA</v>
      </c>
      <c r="Q623" s="24">
        <f t="shared" si="282"/>
        <v>7514.0592000000006</v>
      </c>
      <c r="R623" s="43">
        <f t="shared" si="283"/>
        <v>0</v>
      </c>
      <c r="S623" s="24">
        <f t="shared" si="284"/>
        <v>1000000</v>
      </c>
      <c r="T623" s="25" t="str">
        <f t="shared" si="285"/>
        <v>N</v>
      </c>
      <c r="U623" s="44">
        <f t="shared" si="286"/>
        <v>0</v>
      </c>
      <c r="V623" s="45">
        <f t="shared" si="287"/>
        <v>0</v>
      </c>
      <c r="W623" s="45">
        <f t="shared" si="288"/>
        <v>0</v>
      </c>
      <c r="X623" s="28">
        <f t="shared" si="289"/>
        <v>0</v>
      </c>
      <c r="Y623" s="28">
        <f t="shared" si="290"/>
        <v>0</v>
      </c>
      <c r="Z623" s="45">
        <f t="shared" si="291"/>
        <v>0</v>
      </c>
      <c r="AA623" s="29" t="str">
        <f t="shared" si="292"/>
        <v>N</v>
      </c>
      <c r="AB623" s="46">
        <f t="shared" si="293"/>
        <v>0</v>
      </c>
      <c r="AC623" s="31">
        <f t="shared" si="294"/>
        <v>0</v>
      </c>
      <c r="AD623" s="31">
        <f t="shared" si="295"/>
        <v>0</v>
      </c>
      <c r="AE623" s="31">
        <f t="shared" si="296"/>
        <v>0</v>
      </c>
      <c r="AF623" s="47">
        <f t="shared" si="297"/>
        <v>0</v>
      </c>
      <c r="AG623" s="31">
        <f t="shared" si="298"/>
        <v>0</v>
      </c>
      <c r="AH623" s="48">
        <f t="shared" si="299"/>
        <v>0</v>
      </c>
      <c r="AI623" s="33">
        <f t="shared" si="300"/>
        <v>0</v>
      </c>
      <c r="AJ623" s="33">
        <f t="shared" si="301"/>
        <v>0</v>
      </c>
      <c r="AK623" s="33">
        <f t="shared" si="302"/>
        <v>0</v>
      </c>
      <c r="AL623" s="33">
        <f t="shared" si="303"/>
        <v>0</v>
      </c>
      <c r="AM623" s="34">
        <f t="shared" si="304"/>
        <v>0</v>
      </c>
    </row>
    <row r="624" spans="1:39" ht="15.75" customHeight="1" x14ac:dyDescent="0.3">
      <c r="A624" s="166" t="s">
        <v>1829</v>
      </c>
      <c r="B624" s="99">
        <v>14398</v>
      </c>
      <c r="C624" s="99">
        <v>87936</v>
      </c>
      <c r="D624" s="165">
        <v>46036</v>
      </c>
      <c r="E624" s="165">
        <v>46130</v>
      </c>
      <c r="F624" s="166">
        <v>2</v>
      </c>
      <c r="G624" s="178">
        <v>1.72</v>
      </c>
      <c r="H624" s="181">
        <v>0.75</v>
      </c>
      <c r="I624" s="180">
        <v>3.2599999999999997E-2</v>
      </c>
      <c r="J624" s="21">
        <f t="shared" si="275"/>
        <v>0.28000000000000003</v>
      </c>
      <c r="K624" s="21" t="str">
        <f t="shared" si="276"/>
        <v>Y</v>
      </c>
      <c r="L624" s="37" t="str">
        <f t="shared" si="277"/>
        <v>NA</v>
      </c>
      <c r="M624" s="8" t="str">
        <f t="shared" si="278"/>
        <v>Y</v>
      </c>
      <c r="N624" s="42">
        <f t="shared" si="279"/>
        <v>1</v>
      </c>
      <c r="O624" s="43">
        <f t="shared" si="280"/>
        <v>200000</v>
      </c>
      <c r="P624" s="43" t="str">
        <f t="shared" si="281"/>
        <v>NA</v>
      </c>
      <c r="Q624" s="24">
        <f t="shared" si="282"/>
        <v>14867.3748</v>
      </c>
      <c r="R624" s="43">
        <f t="shared" si="283"/>
        <v>0</v>
      </c>
      <c r="S624" s="24">
        <f t="shared" si="284"/>
        <v>1000000</v>
      </c>
      <c r="T624" s="25" t="str">
        <f t="shared" si="285"/>
        <v>N</v>
      </c>
      <c r="U624" s="44">
        <f t="shared" si="286"/>
        <v>0</v>
      </c>
      <c r="V624" s="45">
        <f t="shared" si="287"/>
        <v>0</v>
      </c>
      <c r="W624" s="45">
        <f t="shared" si="288"/>
        <v>0</v>
      </c>
      <c r="X624" s="28">
        <f t="shared" si="289"/>
        <v>0</v>
      </c>
      <c r="Y624" s="28">
        <f t="shared" si="290"/>
        <v>0</v>
      </c>
      <c r="Z624" s="45">
        <f t="shared" si="291"/>
        <v>0</v>
      </c>
      <c r="AA624" s="29" t="str">
        <f t="shared" si="292"/>
        <v>N</v>
      </c>
      <c r="AB624" s="46">
        <f t="shared" si="293"/>
        <v>0</v>
      </c>
      <c r="AC624" s="31">
        <f t="shared" si="294"/>
        <v>0</v>
      </c>
      <c r="AD624" s="31">
        <f t="shared" si="295"/>
        <v>0</v>
      </c>
      <c r="AE624" s="31">
        <f t="shared" si="296"/>
        <v>0</v>
      </c>
      <c r="AF624" s="47">
        <f t="shared" si="297"/>
        <v>0</v>
      </c>
      <c r="AG624" s="31">
        <f t="shared" si="298"/>
        <v>0</v>
      </c>
      <c r="AH624" s="48">
        <f t="shared" si="299"/>
        <v>0</v>
      </c>
      <c r="AI624" s="33">
        <f t="shared" si="300"/>
        <v>0</v>
      </c>
      <c r="AJ624" s="33">
        <f t="shared" si="301"/>
        <v>0</v>
      </c>
      <c r="AK624" s="33">
        <f t="shared" si="302"/>
        <v>0</v>
      </c>
      <c r="AL624" s="33">
        <f t="shared" si="303"/>
        <v>0</v>
      </c>
      <c r="AM624" s="34">
        <f t="shared" si="304"/>
        <v>0</v>
      </c>
    </row>
    <row r="625" spans="1:39" ht="15.75" customHeight="1" x14ac:dyDescent="0.3">
      <c r="A625" s="166" t="s">
        <v>1830</v>
      </c>
      <c r="B625" s="99">
        <v>14018</v>
      </c>
      <c r="C625" s="99">
        <v>57697</v>
      </c>
      <c r="D625" s="165">
        <v>46175</v>
      </c>
      <c r="E625" s="165">
        <v>46262</v>
      </c>
      <c r="F625" s="166">
        <v>2</v>
      </c>
      <c r="G625" s="178">
        <v>1.83</v>
      </c>
      <c r="H625" s="181">
        <v>0.5</v>
      </c>
      <c r="I625" s="180">
        <v>6.1100000000000002E-2</v>
      </c>
      <c r="J625" s="21">
        <f t="shared" si="275"/>
        <v>0.16999999999999993</v>
      </c>
      <c r="K625" s="21" t="str">
        <f t="shared" si="276"/>
        <v>Y</v>
      </c>
      <c r="L625" s="37" t="str">
        <f t="shared" si="277"/>
        <v>NA</v>
      </c>
      <c r="M625" s="8" t="str">
        <f t="shared" si="278"/>
        <v>Y</v>
      </c>
      <c r="N625" s="42">
        <f t="shared" si="279"/>
        <v>1</v>
      </c>
      <c r="O625" s="43">
        <f t="shared" si="280"/>
        <v>200000</v>
      </c>
      <c r="P625" s="43" t="str">
        <f t="shared" si="281"/>
        <v>NA</v>
      </c>
      <c r="Q625" s="24">
        <f t="shared" si="282"/>
        <v>14874.4998</v>
      </c>
      <c r="R625" s="43">
        <f t="shared" si="283"/>
        <v>0</v>
      </c>
      <c r="S625" s="24">
        <f t="shared" si="284"/>
        <v>1000000</v>
      </c>
      <c r="T625" s="25" t="str">
        <f t="shared" si="285"/>
        <v>N</v>
      </c>
      <c r="U625" s="44">
        <f t="shared" si="286"/>
        <v>0</v>
      </c>
      <c r="V625" s="45">
        <f t="shared" si="287"/>
        <v>0</v>
      </c>
      <c r="W625" s="45">
        <f t="shared" si="288"/>
        <v>0</v>
      </c>
      <c r="X625" s="28">
        <f t="shared" si="289"/>
        <v>0</v>
      </c>
      <c r="Y625" s="28">
        <f t="shared" si="290"/>
        <v>0</v>
      </c>
      <c r="Z625" s="45">
        <f t="shared" si="291"/>
        <v>0</v>
      </c>
      <c r="AA625" s="29" t="str">
        <f t="shared" si="292"/>
        <v>N</v>
      </c>
      <c r="AB625" s="46">
        <f t="shared" si="293"/>
        <v>0</v>
      </c>
      <c r="AC625" s="31">
        <f t="shared" si="294"/>
        <v>0</v>
      </c>
      <c r="AD625" s="31">
        <f t="shared" si="295"/>
        <v>0</v>
      </c>
      <c r="AE625" s="31">
        <f t="shared" si="296"/>
        <v>0</v>
      </c>
      <c r="AF625" s="47">
        <f t="shared" si="297"/>
        <v>0</v>
      </c>
      <c r="AG625" s="31">
        <f t="shared" si="298"/>
        <v>0</v>
      </c>
      <c r="AH625" s="48">
        <f t="shared" si="299"/>
        <v>0</v>
      </c>
      <c r="AI625" s="33">
        <f t="shared" si="300"/>
        <v>0</v>
      </c>
      <c r="AJ625" s="33">
        <f t="shared" si="301"/>
        <v>0</v>
      </c>
      <c r="AK625" s="33">
        <f t="shared" si="302"/>
        <v>0</v>
      </c>
      <c r="AL625" s="33">
        <f t="shared" si="303"/>
        <v>0</v>
      </c>
      <c r="AM625" s="34">
        <f t="shared" si="304"/>
        <v>0</v>
      </c>
    </row>
    <row r="626" spans="1:39" ht="15.75" customHeight="1" x14ac:dyDescent="0.3">
      <c r="A626" s="166" t="s">
        <v>1831</v>
      </c>
      <c r="B626" s="99">
        <v>13560</v>
      </c>
      <c r="C626" s="99">
        <v>54518</v>
      </c>
      <c r="D626" s="165">
        <v>45211</v>
      </c>
      <c r="E626" s="165">
        <v>45333</v>
      </c>
      <c r="F626" s="166">
        <v>2</v>
      </c>
      <c r="G626" s="178">
        <v>0.75</v>
      </c>
      <c r="H626" s="181">
        <v>0.25</v>
      </c>
      <c r="I626" s="180">
        <v>8.2699999999999996E-2</v>
      </c>
      <c r="J626" s="21">
        <f t="shared" si="275"/>
        <v>1.25</v>
      </c>
      <c r="K626" s="21" t="str">
        <f t="shared" si="276"/>
        <v>Y</v>
      </c>
      <c r="L626" s="37" t="str">
        <f t="shared" si="277"/>
        <v>NA</v>
      </c>
      <c r="M626" s="8" t="str">
        <f t="shared" si="278"/>
        <v>Y</v>
      </c>
      <c r="N626" s="42">
        <f t="shared" si="279"/>
        <v>5</v>
      </c>
      <c r="O626" s="43">
        <f t="shared" si="280"/>
        <v>200000</v>
      </c>
      <c r="P626" s="43" t="str">
        <f t="shared" si="281"/>
        <v>NA</v>
      </c>
      <c r="Q626" s="24">
        <f t="shared" si="282"/>
        <v>14681.412</v>
      </c>
      <c r="R626" s="43">
        <f t="shared" si="283"/>
        <v>0</v>
      </c>
      <c r="S626" s="24">
        <f t="shared" si="284"/>
        <v>1000000</v>
      </c>
      <c r="T626" s="25" t="str">
        <f t="shared" si="285"/>
        <v>Y</v>
      </c>
      <c r="U626" s="44">
        <f t="shared" si="286"/>
        <v>4</v>
      </c>
      <c r="V626" s="45">
        <f t="shared" si="287"/>
        <v>200000</v>
      </c>
      <c r="W626" s="45">
        <f t="shared" si="288"/>
        <v>1000000</v>
      </c>
      <c r="X626" s="28">
        <f t="shared" si="289"/>
        <v>15895.564772400001</v>
      </c>
      <c r="Y626" s="28">
        <f t="shared" si="290"/>
        <v>0</v>
      </c>
      <c r="Z626" s="45" t="str">
        <f t="shared" si="291"/>
        <v>NA</v>
      </c>
      <c r="AA626" s="29" t="str">
        <f t="shared" si="292"/>
        <v>N</v>
      </c>
      <c r="AB626" s="46">
        <f t="shared" si="293"/>
        <v>3</v>
      </c>
      <c r="AC626" s="31">
        <f t="shared" si="294"/>
        <v>20000</v>
      </c>
      <c r="AD626" s="31">
        <f t="shared" si="295"/>
        <v>65000</v>
      </c>
      <c r="AE626" s="31">
        <f t="shared" si="296"/>
        <v>17210.127979077482</v>
      </c>
      <c r="AF626" s="47">
        <f t="shared" si="297"/>
        <v>0</v>
      </c>
      <c r="AG626" s="31">
        <f t="shared" si="298"/>
        <v>0</v>
      </c>
      <c r="AH626" s="48">
        <f t="shared" si="299"/>
        <v>2</v>
      </c>
      <c r="AI626" s="33">
        <f t="shared" si="300"/>
        <v>20000</v>
      </c>
      <c r="AJ626" s="33">
        <f t="shared" si="301"/>
        <v>65000</v>
      </c>
      <c r="AK626" s="33">
        <f t="shared" si="302"/>
        <v>0</v>
      </c>
      <c r="AL626" s="33">
        <f t="shared" si="303"/>
        <v>18633.405562947191</v>
      </c>
      <c r="AM626" s="34">
        <f t="shared" si="304"/>
        <v>18633.405562947191</v>
      </c>
    </row>
    <row r="627" spans="1:39" ht="15.75" customHeight="1" x14ac:dyDescent="0.3">
      <c r="A627" s="166" t="s">
        <v>1832</v>
      </c>
      <c r="B627" s="99">
        <v>21251</v>
      </c>
      <c r="C627" s="99">
        <v>85376</v>
      </c>
      <c r="D627" s="165">
        <v>44627</v>
      </c>
      <c r="E627" s="165">
        <v>44853</v>
      </c>
      <c r="F627" s="166">
        <v>2</v>
      </c>
      <c r="G627" s="178">
        <v>1.36</v>
      </c>
      <c r="H627" s="181">
        <v>0.5</v>
      </c>
      <c r="I627" s="180">
        <v>2.98E-2</v>
      </c>
      <c r="J627" s="21">
        <f t="shared" si="275"/>
        <v>0.6399999999999999</v>
      </c>
      <c r="K627" s="21" t="str">
        <f t="shared" si="276"/>
        <v>Y</v>
      </c>
      <c r="L627" s="37" t="str">
        <f t="shared" si="277"/>
        <v>NA</v>
      </c>
      <c r="M627" s="8" t="str">
        <f t="shared" si="278"/>
        <v>Y</v>
      </c>
      <c r="N627" s="42">
        <f t="shared" si="279"/>
        <v>2</v>
      </c>
      <c r="O627" s="43">
        <f t="shared" si="280"/>
        <v>200000</v>
      </c>
      <c r="P627" s="43" t="str">
        <f t="shared" si="281"/>
        <v>NA</v>
      </c>
      <c r="Q627" s="24">
        <f t="shared" si="282"/>
        <v>21884.2798</v>
      </c>
      <c r="R627" s="43">
        <f t="shared" si="283"/>
        <v>0</v>
      </c>
      <c r="S627" s="24">
        <f t="shared" si="284"/>
        <v>1000000</v>
      </c>
      <c r="T627" s="25" t="str">
        <f t="shared" si="285"/>
        <v>N</v>
      </c>
      <c r="U627" s="44">
        <f t="shared" si="286"/>
        <v>1</v>
      </c>
      <c r="V627" s="45">
        <f t="shared" si="287"/>
        <v>20000</v>
      </c>
      <c r="W627" s="45">
        <f t="shared" si="288"/>
        <v>65000</v>
      </c>
      <c r="X627" s="28">
        <f t="shared" si="289"/>
        <v>0</v>
      </c>
      <c r="Y627" s="28">
        <f t="shared" si="290"/>
        <v>22536.431338040002</v>
      </c>
      <c r="Z627" s="45">
        <f t="shared" si="291"/>
        <v>0</v>
      </c>
      <c r="AA627" s="29" t="str">
        <f t="shared" si="292"/>
        <v>N</v>
      </c>
      <c r="AB627" s="46">
        <f t="shared" si="293"/>
        <v>0</v>
      </c>
      <c r="AC627" s="31">
        <f t="shared" si="294"/>
        <v>0</v>
      </c>
      <c r="AD627" s="31">
        <f t="shared" si="295"/>
        <v>0</v>
      </c>
      <c r="AE627" s="31">
        <f t="shared" si="296"/>
        <v>0</v>
      </c>
      <c r="AF627" s="47">
        <f t="shared" si="297"/>
        <v>0</v>
      </c>
      <c r="AG627" s="31">
        <f t="shared" si="298"/>
        <v>0</v>
      </c>
      <c r="AH627" s="48">
        <f t="shared" si="299"/>
        <v>0</v>
      </c>
      <c r="AI627" s="33">
        <f t="shared" si="300"/>
        <v>0</v>
      </c>
      <c r="AJ627" s="33">
        <f t="shared" si="301"/>
        <v>0</v>
      </c>
      <c r="AK627" s="33">
        <f t="shared" si="302"/>
        <v>0</v>
      </c>
      <c r="AL627" s="33">
        <f t="shared" si="303"/>
        <v>0</v>
      </c>
      <c r="AM627" s="34">
        <f t="shared" si="304"/>
        <v>22536.431338040002</v>
      </c>
    </row>
    <row r="628" spans="1:39" ht="15.75" customHeight="1" x14ac:dyDescent="0.3">
      <c r="A628" s="166" t="s">
        <v>1833</v>
      </c>
      <c r="B628" s="99">
        <v>13663</v>
      </c>
      <c r="C628" s="99">
        <v>38866</v>
      </c>
      <c r="D628" s="165">
        <v>46097</v>
      </c>
      <c r="E628" s="165">
        <v>46212</v>
      </c>
      <c r="F628" s="166">
        <v>4</v>
      </c>
      <c r="G628" s="178">
        <v>1.66</v>
      </c>
      <c r="H628" s="181">
        <v>0.75</v>
      </c>
      <c r="I628" s="180">
        <v>4.8300000000000003E-2</v>
      </c>
      <c r="J628" s="21">
        <f t="shared" si="275"/>
        <v>2.34</v>
      </c>
      <c r="K628" s="21" t="str">
        <f t="shared" si="276"/>
        <v>Y</v>
      </c>
      <c r="L628" s="37" t="str">
        <f t="shared" si="277"/>
        <v>NA</v>
      </c>
      <c r="M628" s="8" t="str">
        <f t="shared" si="278"/>
        <v>Y</v>
      </c>
      <c r="N628" s="42">
        <f t="shared" si="279"/>
        <v>4</v>
      </c>
      <c r="O628" s="43">
        <f t="shared" si="280"/>
        <v>200000</v>
      </c>
      <c r="P628" s="43" t="str">
        <f t="shared" si="281"/>
        <v>NA</v>
      </c>
      <c r="Q628" s="24">
        <f t="shared" si="282"/>
        <v>14322.9229</v>
      </c>
      <c r="R628" s="43">
        <f t="shared" si="283"/>
        <v>0</v>
      </c>
      <c r="S628" s="24">
        <f t="shared" si="284"/>
        <v>1000000</v>
      </c>
      <c r="T628" s="25" t="str">
        <f t="shared" si="285"/>
        <v>Y</v>
      </c>
      <c r="U628" s="44">
        <f t="shared" si="286"/>
        <v>3</v>
      </c>
      <c r="V628" s="45">
        <f t="shared" si="287"/>
        <v>200000</v>
      </c>
      <c r="W628" s="45">
        <f t="shared" si="288"/>
        <v>1000000</v>
      </c>
      <c r="X628" s="28">
        <f t="shared" si="289"/>
        <v>15014.72007607</v>
      </c>
      <c r="Y628" s="28">
        <f t="shared" si="290"/>
        <v>0</v>
      </c>
      <c r="Z628" s="45" t="str">
        <f t="shared" si="291"/>
        <v>NA</v>
      </c>
      <c r="AA628" s="29" t="str">
        <f t="shared" si="292"/>
        <v>Y</v>
      </c>
      <c r="AB628" s="46">
        <f t="shared" si="293"/>
        <v>2</v>
      </c>
      <c r="AC628" s="31">
        <f t="shared" si="294"/>
        <v>200000</v>
      </c>
      <c r="AD628" s="31">
        <f t="shared" si="295"/>
        <v>1000000</v>
      </c>
      <c r="AE628" s="31">
        <f t="shared" si="296"/>
        <v>15739.93105574418</v>
      </c>
      <c r="AF628" s="47">
        <f t="shared" si="297"/>
        <v>0</v>
      </c>
      <c r="AG628" s="31" t="str">
        <f t="shared" si="298"/>
        <v>NA</v>
      </c>
      <c r="AH628" s="48">
        <f t="shared" si="299"/>
        <v>1</v>
      </c>
      <c r="AI628" s="33">
        <f t="shared" si="300"/>
        <v>20000</v>
      </c>
      <c r="AJ628" s="33">
        <f t="shared" si="301"/>
        <v>65000</v>
      </c>
      <c r="AK628" s="33">
        <f t="shared" si="302"/>
        <v>16500.169725736625</v>
      </c>
      <c r="AL628" s="33">
        <f t="shared" si="303"/>
        <v>0</v>
      </c>
      <c r="AM628" s="34">
        <f t="shared" si="304"/>
        <v>0</v>
      </c>
    </row>
    <row r="629" spans="1:39" ht="15.75" customHeight="1" x14ac:dyDescent="0.3">
      <c r="A629" s="166" t="s">
        <v>1834</v>
      </c>
      <c r="B629" s="99">
        <v>17445</v>
      </c>
      <c r="C629" s="99">
        <v>78572</v>
      </c>
      <c r="D629" s="165">
        <v>45233</v>
      </c>
      <c r="E629" s="165">
        <v>45397</v>
      </c>
      <c r="F629" s="166">
        <v>2</v>
      </c>
      <c r="G629" s="178">
        <v>1.1100000000000001</v>
      </c>
      <c r="H629" s="181">
        <v>1</v>
      </c>
      <c r="I629" s="180">
        <v>1.5800000000000002E-2</v>
      </c>
      <c r="J629" s="21">
        <f t="shared" si="275"/>
        <v>0.8899999999999999</v>
      </c>
      <c r="K629" s="21" t="str">
        <f t="shared" si="276"/>
        <v>Y</v>
      </c>
      <c r="L629" s="37" t="str">
        <f t="shared" si="277"/>
        <v>NA</v>
      </c>
      <c r="M629" s="8" t="str">
        <f t="shared" si="278"/>
        <v>Y</v>
      </c>
      <c r="N629" s="42">
        <f t="shared" si="279"/>
        <v>1</v>
      </c>
      <c r="O629" s="43">
        <f t="shared" si="280"/>
        <v>200000</v>
      </c>
      <c r="P629" s="43" t="str">
        <f t="shared" si="281"/>
        <v>NA</v>
      </c>
      <c r="Q629" s="24">
        <f t="shared" si="282"/>
        <v>17720.631000000001</v>
      </c>
      <c r="R629" s="43">
        <f t="shared" si="283"/>
        <v>0</v>
      </c>
      <c r="S629" s="24">
        <f t="shared" si="284"/>
        <v>1000000</v>
      </c>
      <c r="T629" s="25" t="str">
        <f t="shared" si="285"/>
        <v>N</v>
      </c>
      <c r="U629" s="44">
        <f t="shared" si="286"/>
        <v>0</v>
      </c>
      <c r="V629" s="45">
        <f t="shared" si="287"/>
        <v>0</v>
      </c>
      <c r="W629" s="45">
        <f t="shared" si="288"/>
        <v>0</v>
      </c>
      <c r="X629" s="28">
        <f t="shared" si="289"/>
        <v>0</v>
      </c>
      <c r="Y629" s="28">
        <f t="shared" si="290"/>
        <v>0</v>
      </c>
      <c r="Z629" s="45">
        <f t="shared" si="291"/>
        <v>0</v>
      </c>
      <c r="AA629" s="29" t="str">
        <f t="shared" si="292"/>
        <v>N</v>
      </c>
      <c r="AB629" s="46">
        <f t="shared" si="293"/>
        <v>0</v>
      </c>
      <c r="AC629" s="31">
        <f t="shared" si="294"/>
        <v>0</v>
      </c>
      <c r="AD629" s="31">
        <f t="shared" si="295"/>
        <v>0</v>
      </c>
      <c r="AE629" s="31">
        <f t="shared" si="296"/>
        <v>0</v>
      </c>
      <c r="AF629" s="47">
        <f t="shared" si="297"/>
        <v>0</v>
      </c>
      <c r="AG629" s="31">
        <f t="shared" si="298"/>
        <v>0</v>
      </c>
      <c r="AH629" s="48">
        <f t="shared" si="299"/>
        <v>0</v>
      </c>
      <c r="AI629" s="33">
        <f t="shared" si="300"/>
        <v>0</v>
      </c>
      <c r="AJ629" s="33">
        <f t="shared" si="301"/>
        <v>0</v>
      </c>
      <c r="AK629" s="33">
        <f t="shared" si="302"/>
        <v>0</v>
      </c>
      <c r="AL629" s="33">
        <f t="shared" si="303"/>
        <v>0</v>
      </c>
      <c r="AM629" s="34">
        <f t="shared" si="304"/>
        <v>0</v>
      </c>
    </row>
    <row r="630" spans="1:39" ht="15.75" customHeight="1" x14ac:dyDescent="0.3">
      <c r="A630" s="166" t="s">
        <v>1835</v>
      </c>
      <c r="B630" s="99">
        <v>15344</v>
      </c>
      <c r="C630" s="99">
        <v>94845</v>
      </c>
      <c r="D630" s="165">
        <v>44806</v>
      </c>
      <c r="E630" s="165">
        <v>44857</v>
      </c>
      <c r="F630" s="166">
        <v>2</v>
      </c>
      <c r="G630" s="178">
        <v>1.84</v>
      </c>
      <c r="H630" s="181">
        <v>0.75</v>
      </c>
      <c r="I630" s="180">
        <v>8.1900000000000001E-2</v>
      </c>
      <c r="J630" s="21">
        <f t="shared" si="275"/>
        <v>0.15999999999999992</v>
      </c>
      <c r="K630" s="21" t="str">
        <f t="shared" si="276"/>
        <v>Y</v>
      </c>
      <c r="L630" s="37" t="str">
        <f t="shared" si="277"/>
        <v>NA</v>
      </c>
      <c r="M630" s="8" t="str">
        <f t="shared" si="278"/>
        <v>Y</v>
      </c>
      <c r="N630" s="42">
        <f t="shared" si="279"/>
        <v>1</v>
      </c>
      <c r="O630" s="43">
        <f t="shared" si="280"/>
        <v>200000</v>
      </c>
      <c r="P630" s="43" t="str">
        <f t="shared" si="281"/>
        <v>NA</v>
      </c>
      <c r="Q630" s="24">
        <f t="shared" si="282"/>
        <v>16600.673600000002</v>
      </c>
      <c r="R630" s="43">
        <f t="shared" si="283"/>
        <v>0</v>
      </c>
      <c r="S630" s="24">
        <f t="shared" si="284"/>
        <v>1000000</v>
      </c>
      <c r="T630" s="25" t="str">
        <f t="shared" si="285"/>
        <v>N</v>
      </c>
      <c r="U630" s="44">
        <f t="shared" si="286"/>
        <v>0</v>
      </c>
      <c r="V630" s="45">
        <f t="shared" si="287"/>
        <v>0</v>
      </c>
      <c r="W630" s="45">
        <f t="shared" si="288"/>
        <v>0</v>
      </c>
      <c r="X630" s="28">
        <f t="shared" si="289"/>
        <v>0</v>
      </c>
      <c r="Y630" s="28">
        <f t="shared" si="290"/>
        <v>0</v>
      </c>
      <c r="Z630" s="45">
        <f t="shared" si="291"/>
        <v>0</v>
      </c>
      <c r="AA630" s="29" t="str">
        <f t="shared" si="292"/>
        <v>N</v>
      </c>
      <c r="AB630" s="46">
        <f t="shared" si="293"/>
        <v>0</v>
      </c>
      <c r="AC630" s="31">
        <f t="shared" si="294"/>
        <v>0</v>
      </c>
      <c r="AD630" s="31">
        <f t="shared" si="295"/>
        <v>0</v>
      </c>
      <c r="AE630" s="31">
        <f t="shared" si="296"/>
        <v>0</v>
      </c>
      <c r="AF630" s="47">
        <f t="shared" si="297"/>
        <v>0</v>
      </c>
      <c r="AG630" s="31">
        <f t="shared" si="298"/>
        <v>0</v>
      </c>
      <c r="AH630" s="48">
        <f t="shared" si="299"/>
        <v>0</v>
      </c>
      <c r="AI630" s="33">
        <f t="shared" si="300"/>
        <v>0</v>
      </c>
      <c r="AJ630" s="33">
        <f t="shared" si="301"/>
        <v>0</v>
      </c>
      <c r="AK630" s="33">
        <f t="shared" si="302"/>
        <v>0</v>
      </c>
      <c r="AL630" s="33">
        <f t="shared" si="303"/>
        <v>0</v>
      </c>
      <c r="AM630" s="34">
        <f t="shared" si="304"/>
        <v>0</v>
      </c>
    </row>
    <row r="631" spans="1:39" ht="15.75" customHeight="1" x14ac:dyDescent="0.3">
      <c r="A631" s="166" t="s">
        <v>1836</v>
      </c>
      <c r="B631" s="99">
        <v>13932</v>
      </c>
      <c r="C631" s="99">
        <v>67836</v>
      </c>
      <c r="D631" s="165">
        <v>45651</v>
      </c>
      <c r="E631" s="165">
        <v>45817</v>
      </c>
      <c r="F631" s="166">
        <v>2</v>
      </c>
      <c r="G631" s="178">
        <v>0.59</v>
      </c>
      <c r="H631" s="181">
        <v>1</v>
      </c>
      <c r="I631" s="180">
        <v>4.7300000000000002E-2</v>
      </c>
      <c r="J631" s="21">
        <f t="shared" si="275"/>
        <v>1.4100000000000001</v>
      </c>
      <c r="K631" s="21" t="str">
        <f t="shared" si="276"/>
        <v>Y</v>
      </c>
      <c r="L631" s="37" t="str">
        <f t="shared" si="277"/>
        <v>NA</v>
      </c>
      <c r="M631" s="8" t="str">
        <f t="shared" si="278"/>
        <v>Y</v>
      </c>
      <c r="N631" s="42">
        <f t="shared" si="279"/>
        <v>2</v>
      </c>
      <c r="O631" s="43">
        <f t="shared" si="280"/>
        <v>200000</v>
      </c>
      <c r="P631" s="43" t="str">
        <f t="shared" si="281"/>
        <v>NA</v>
      </c>
      <c r="Q631" s="24">
        <f t="shared" si="282"/>
        <v>14590.983599999998</v>
      </c>
      <c r="R631" s="43">
        <f t="shared" si="283"/>
        <v>0</v>
      </c>
      <c r="S631" s="24">
        <f t="shared" si="284"/>
        <v>1000000</v>
      </c>
      <c r="T631" s="25" t="str">
        <f t="shared" si="285"/>
        <v>Y</v>
      </c>
      <c r="U631" s="44">
        <f t="shared" si="286"/>
        <v>1</v>
      </c>
      <c r="V631" s="45">
        <f t="shared" si="287"/>
        <v>200000</v>
      </c>
      <c r="W631" s="45">
        <f t="shared" si="288"/>
        <v>1000000</v>
      </c>
      <c r="X631" s="28">
        <f t="shared" si="289"/>
        <v>15281.137124279996</v>
      </c>
      <c r="Y631" s="28">
        <f t="shared" si="290"/>
        <v>0</v>
      </c>
      <c r="Z631" s="45" t="str">
        <f t="shared" si="291"/>
        <v>NA</v>
      </c>
      <c r="AA631" s="29" t="str">
        <f t="shared" si="292"/>
        <v>N</v>
      </c>
      <c r="AB631" s="46">
        <f t="shared" si="293"/>
        <v>0</v>
      </c>
      <c r="AC631" s="31">
        <f t="shared" si="294"/>
        <v>0</v>
      </c>
      <c r="AD631" s="31">
        <f t="shared" si="295"/>
        <v>0</v>
      </c>
      <c r="AE631" s="31">
        <f t="shared" si="296"/>
        <v>0</v>
      </c>
      <c r="AF631" s="47">
        <f t="shared" si="297"/>
        <v>0</v>
      </c>
      <c r="AG631" s="31">
        <f t="shared" si="298"/>
        <v>0</v>
      </c>
      <c r="AH631" s="48">
        <f t="shared" si="299"/>
        <v>0</v>
      </c>
      <c r="AI631" s="33">
        <f t="shared" si="300"/>
        <v>0</v>
      </c>
      <c r="AJ631" s="33">
        <f t="shared" si="301"/>
        <v>0</v>
      </c>
      <c r="AK631" s="33">
        <f t="shared" si="302"/>
        <v>0</v>
      </c>
      <c r="AL631" s="33">
        <f t="shared" si="303"/>
        <v>0</v>
      </c>
      <c r="AM631" s="34">
        <f t="shared" si="304"/>
        <v>0</v>
      </c>
    </row>
    <row r="632" spans="1:39" ht="15.75" customHeight="1" x14ac:dyDescent="0.3">
      <c r="A632" s="166" t="s">
        <v>1837</v>
      </c>
      <c r="B632" s="99">
        <v>11387</v>
      </c>
      <c r="C632" s="99">
        <v>89538</v>
      </c>
      <c r="D632" s="165">
        <v>45513</v>
      </c>
      <c r="E632" s="165">
        <v>45635</v>
      </c>
      <c r="F632" s="166">
        <v>4</v>
      </c>
      <c r="G632" s="178">
        <v>2.2400000000000002</v>
      </c>
      <c r="H632" s="181">
        <v>0.25</v>
      </c>
      <c r="I632" s="180">
        <v>7.3200000000000001E-2</v>
      </c>
      <c r="J632" s="21">
        <f t="shared" si="275"/>
        <v>1.7599999999999998</v>
      </c>
      <c r="K632" s="21" t="str">
        <f t="shared" si="276"/>
        <v>Y</v>
      </c>
      <c r="L632" s="37" t="str">
        <f t="shared" si="277"/>
        <v>NA</v>
      </c>
      <c r="M632" s="8" t="str">
        <f t="shared" si="278"/>
        <v>Y</v>
      </c>
      <c r="N632" s="42">
        <f t="shared" si="279"/>
        <v>8</v>
      </c>
      <c r="O632" s="43">
        <f t="shared" si="280"/>
        <v>200000</v>
      </c>
      <c r="P632" s="43" t="str">
        <f t="shared" si="281"/>
        <v>NA</v>
      </c>
      <c r="Q632" s="24">
        <f t="shared" si="282"/>
        <v>12220.528399999999</v>
      </c>
      <c r="R632" s="43">
        <f t="shared" si="283"/>
        <v>0</v>
      </c>
      <c r="S632" s="24">
        <f t="shared" si="284"/>
        <v>1000000</v>
      </c>
      <c r="T632" s="25" t="str">
        <f t="shared" si="285"/>
        <v>Y</v>
      </c>
      <c r="U632" s="44">
        <f t="shared" si="286"/>
        <v>7</v>
      </c>
      <c r="V632" s="45">
        <f t="shared" si="287"/>
        <v>200000</v>
      </c>
      <c r="W632" s="45">
        <f t="shared" si="288"/>
        <v>1000000</v>
      </c>
      <c r="X632" s="28">
        <f t="shared" si="289"/>
        <v>13115.071078879999</v>
      </c>
      <c r="Y632" s="28">
        <f t="shared" si="290"/>
        <v>0</v>
      </c>
      <c r="Z632" s="45" t="str">
        <f t="shared" si="291"/>
        <v>NA</v>
      </c>
      <c r="AA632" s="29" t="str">
        <f t="shared" si="292"/>
        <v>N</v>
      </c>
      <c r="AB632" s="46">
        <f t="shared" si="293"/>
        <v>6</v>
      </c>
      <c r="AC632" s="31">
        <f t="shared" si="294"/>
        <v>20000</v>
      </c>
      <c r="AD632" s="31">
        <f t="shared" si="295"/>
        <v>65000</v>
      </c>
      <c r="AE632" s="31">
        <f t="shared" si="296"/>
        <v>14075.094281854013</v>
      </c>
      <c r="AF632" s="47">
        <f t="shared" si="297"/>
        <v>0</v>
      </c>
      <c r="AG632" s="31">
        <f t="shared" si="298"/>
        <v>0</v>
      </c>
      <c r="AH632" s="48">
        <f t="shared" si="299"/>
        <v>5</v>
      </c>
      <c r="AI632" s="33">
        <f t="shared" si="300"/>
        <v>20000</v>
      </c>
      <c r="AJ632" s="33">
        <f t="shared" si="301"/>
        <v>65000</v>
      </c>
      <c r="AK632" s="33">
        <f t="shared" si="302"/>
        <v>0</v>
      </c>
      <c r="AL632" s="33">
        <f t="shared" si="303"/>
        <v>15105.391183285727</v>
      </c>
      <c r="AM632" s="34">
        <f t="shared" si="304"/>
        <v>15105.391183285727</v>
      </c>
    </row>
    <row r="633" spans="1:39" ht="15.75" customHeight="1" x14ac:dyDescent="0.3">
      <c r="A633" s="166" t="s">
        <v>1838</v>
      </c>
      <c r="B633" s="99">
        <v>8201</v>
      </c>
      <c r="C633" s="99">
        <v>87048</v>
      </c>
      <c r="D633" s="165">
        <v>45992</v>
      </c>
      <c r="E633" s="165">
        <v>46250</v>
      </c>
      <c r="F633" s="166">
        <v>4</v>
      </c>
      <c r="G633" s="178">
        <v>0.96</v>
      </c>
      <c r="H633" s="181">
        <v>0.75</v>
      </c>
      <c r="I633" s="180">
        <v>3.2599999999999997E-2</v>
      </c>
      <c r="J633" s="21">
        <f t="shared" si="275"/>
        <v>3.04</v>
      </c>
      <c r="K633" s="21" t="str">
        <f t="shared" si="276"/>
        <v>Y</v>
      </c>
      <c r="L633" s="37" t="str">
        <f t="shared" si="277"/>
        <v>NA</v>
      </c>
      <c r="M633" s="8" t="str">
        <f t="shared" si="278"/>
        <v>Y</v>
      </c>
      <c r="N633" s="42">
        <f t="shared" si="279"/>
        <v>5</v>
      </c>
      <c r="O633" s="43">
        <f t="shared" si="280"/>
        <v>200000</v>
      </c>
      <c r="P633" s="43" t="str">
        <f t="shared" si="281"/>
        <v>NA</v>
      </c>
      <c r="Q633" s="24">
        <f t="shared" si="282"/>
        <v>8468.3526000000002</v>
      </c>
      <c r="R633" s="43">
        <f t="shared" si="283"/>
        <v>0</v>
      </c>
      <c r="S633" s="24">
        <f t="shared" si="284"/>
        <v>1000000</v>
      </c>
      <c r="T633" s="25" t="str">
        <f t="shared" si="285"/>
        <v>Y</v>
      </c>
      <c r="U633" s="44">
        <f t="shared" si="286"/>
        <v>4</v>
      </c>
      <c r="V633" s="45">
        <f t="shared" si="287"/>
        <v>200000</v>
      </c>
      <c r="W633" s="45">
        <f t="shared" si="288"/>
        <v>1000000</v>
      </c>
      <c r="X633" s="28">
        <f t="shared" si="289"/>
        <v>8744.42089476</v>
      </c>
      <c r="Y633" s="28">
        <f t="shared" si="290"/>
        <v>0</v>
      </c>
      <c r="Z633" s="45" t="str">
        <f t="shared" si="291"/>
        <v>NA</v>
      </c>
      <c r="AA633" s="29" t="str">
        <f t="shared" si="292"/>
        <v>Y</v>
      </c>
      <c r="AB633" s="46">
        <f t="shared" si="293"/>
        <v>3</v>
      </c>
      <c r="AC633" s="31">
        <f t="shared" si="294"/>
        <v>200000</v>
      </c>
      <c r="AD633" s="31">
        <f t="shared" si="295"/>
        <v>1000000</v>
      </c>
      <c r="AE633" s="31">
        <f t="shared" si="296"/>
        <v>9029.4890159291754</v>
      </c>
      <c r="AF633" s="47">
        <f t="shared" si="297"/>
        <v>0</v>
      </c>
      <c r="AG633" s="31" t="str">
        <f t="shared" si="298"/>
        <v>NA</v>
      </c>
      <c r="AH633" s="48">
        <f t="shared" si="299"/>
        <v>2</v>
      </c>
      <c r="AI633" s="33">
        <f t="shared" si="300"/>
        <v>20000</v>
      </c>
      <c r="AJ633" s="33">
        <f t="shared" si="301"/>
        <v>65000</v>
      </c>
      <c r="AK633" s="33">
        <f t="shared" si="302"/>
        <v>9323.850357848467</v>
      </c>
      <c r="AL633" s="33">
        <f t="shared" si="303"/>
        <v>0</v>
      </c>
      <c r="AM633" s="34">
        <f t="shared" si="304"/>
        <v>0</v>
      </c>
    </row>
    <row r="634" spans="1:39" ht="15.75" customHeight="1" x14ac:dyDescent="0.3">
      <c r="A634" s="166" t="s">
        <v>1839</v>
      </c>
      <c r="B634" s="99">
        <v>8012</v>
      </c>
      <c r="C634" s="99">
        <v>25467</v>
      </c>
      <c r="D634" s="165">
        <v>44988</v>
      </c>
      <c r="E634" s="165">
        <v>45129</v>
      </c>
      <c r="F634" s="166">
        <v>2</v>
      </c>
      <c r="G634" s="178">
        <v>1.45</v>
      </c>
      <c r="H634" s="181">
        <v>0.25</v>
      </c>
      <c r="I634" s="180">
        <v>2.1000000000000001E-2</v>
      </c>
      <c r="J634" s="21">
        <f t="shared" si="275"/>
        <v>0.55000000000000004</v>
      </c>
      <c r="K634" s="21" t="str">
        <f t="shared" si="276"/>
        <v>Y</v>
      </c>
      <c r="L634" s="37" t="str">
        <f t="shared" si="277"/>
        <v>NA</v>
      </c>
      <c r="M634" s="8" t="str">
        <f t="shared" si="278"/>
        <v>Y</v>
      </c>
      <c r="N634" s="42">
        <f t="shared" si="279"/>
        <v>3</v>
      </c>
      <c r="O634" s="43">
        <f t="shared" si="280"/>
        <v>200000</v>
      </c>
      <c r="P634" s="43" t="str">
        <f t="shared" si="281"/>
        <v>NA</v>
      </c>
      <c r="Q634" s="24">
        <f t="shared" si="282"/>
        <v>8180.2519999999995</v>
      </c>
      <c r="R634" s="43">
        <f t="shared" si="283"/>
        <v>0</v>
      </c>
      <c r="S634" s="24">
        <f t="shared" si="284"/>
        <v>1000000</v>
      </c>
      <c r="T634" s="25" t="str">
        <f t="shared" si="285"/>
        <v>N</v>
      </c>
      <c r="U634" s="44">
        <f t="shared" si="286"/>
        <v>2</v>
      </c>
      <c r="V634" s="45">
        <f t="shared" si="287"/>
        <v>20000</v>
      </c>
      <c r="W634" s="45">
        <f t="shared" si="288"/>
        <v>65000</v>
      </c>
      <c r="X634" s="28">
        <f t="shared" si="289"/>
        <v>8352.0372919999991</v>
      </c>
      <c r="Y634" s="28">
        <f t="shared" si="290"/>
        <v>0</v>
      </c>
      <c r="Z634" s="45">
        <f t="shared" si="291"/>
        <v>23000.710707999999</v>
      </c>
      <c r="AA634" s="29" t="str">
        <f t="shared" si="292"/>
        <v>N</v>
      </c>
      <c r="AB634" s="46">
        <f t="shared" si="293"/>
        <v>1</v>
      </c>
      <c r="AC634" s="31">
        <f t="shared" si="294"/>
        <v>20000</v>
      </c>
      <c r="AD634" s="31">
        <f t="shared" si="295"/>
        <v>65000</v>
      </c>
      <c r="AE634" s="31">
        <f t="shared" si="296"/>
        <v>8527.4300751319988</v>
      </c>
      <c r="AF634" s="47">
        <f t="shared" si="297"/>
        <v>0</v>
      </c>
      <c r="AG634" s="31">
        <f t="shared" si="298"/>
        <v>14473.280632868</v>
      </c>
      <c r="AH634" s="48">
        <f t="shared" si="299"/>
        <v>0</v>
      </c>
      <c r="AI634" s="33">
        <f t="shared" si="300"/>
        <v>0</v>
      </c>
      <c r="AJ634" s="33">
        <f t="shared" si="301"/>
        <v>0</v>
      </c>
      <c r="AK634" s="33">
        <f t="shared" si="302"/>
        <v>0</v>
      </c>
      <c r="AL634" s="33">
        <f t="shared" si="303"/>
        <v>0</v>
      </c>
      <c r="AM634" s="34">
        <f t="shared" si="304"/>
        <v>0</v>
      </c>
    </row>
    <row r="635" spans="1:39" ht="15.75" customHeight="1" x14ac:dyDescent="0.3">
      <c r="A635" s="166" t="s">
        <v>1840</v>
      </c>
      <c r="B635" s="99">
        <v>17319</v>
      </c>
      <c r="C635" s="99">
        <v>101514</v>
      </c>
      <c r="D635" s="165">
        <v>44560</v>
      </c>
      <c r="E635" s="165">
        <v>44684</v>
      </c>
      <c r="F635" s="166">
        <v>2</v>
      </c>
      <c r="G635" s="178">
        <v>1.42</v>
      </c>
      <c r="H635" s="181">
        <v>0.75</v>
      </c>
      <c r="I635" s="180">
        <v>3.56E-2</v>
      </c>
      <c r="J635" s="21">
        <f t="shared" ref="J635:J698" si="305">MAX(0, F635-G635)</f>
        <v>0.58000000000000007</v>
      </c>
      <c r="K635" s="21" t="str">
        <f t="shared" ref="K635:K698" si="306">IF(
  AND(
    E635 &gt;= D635-10,
    E635 &lt;= DATE(2028,6,30),
    J635 &gt; 0
  ),
  "Y",
  "N"
)</f>
        <v>Y</v>
      </c>
      <c r="L635" s="37" t="str">
        <f t="shared" ref="L635:L698" si="307">IF(
  J635=0,
  0,
  IF(
    K635="Y",
    "NA",
    MAX(0, 65000-C635)
  )
)</f>
        <v>NA</v>
      </c>
      <c r="M635" s="8" t="str">
        <f t="shared" ref="M635:M698" si="308">IF(AND(K635="Y",J635&gt;0),"Y","N")</f>
        <v>Y</v>
      </c>
      <c r="N635" s="42">
        <f t="shared" ref="N635:N698" si="309">ROUNDUP(J635/H635, 0)</f>
        <v>1</v>
      </c>
      <c r="O635" s="43">
        <f t="shared" ref="O635:O698" si="310">IF(
  N635=0,
  0,
  IF(
    M635="Y",
    200000,
    20000
  )
)</f>
        <v>200000</v>
      </c>
      <c r="P635" s="43" t="str">
        <f t="shared" ref="P635:P698" si="311">IF(
  N635=0,
  0,
  IF(
    M635="Y",
    "NA",
    MAX(0, 65000)
  )
)</f>
        <v>NA</v>
      </c>
      <c r="Q635" s="24">
        <f t="shared" ref="Q635:Q698" si="312">IF(
  N635=0,
  0,
  MAX(0, MIN(B635*(1+I635), O635, L635))
)</f>
        <v>17935.556400000001</v>
      </c>
      <c r="R635" s="43">
        <f t="shared" ref="R635:R698" si="313">IF(
  N635=0,
  0,
  MAX(0, (B635*(1+I635))-Q635)
)</f>
        <v>0</v>
      </c>
      <c r="S635" s="24">
        <f t="shared" ref="S635:S698" si="314">IF(
    M635="Y",
    1000000,
    MAX(0, 65000-C635-Q635)
  )</f>
        <v>1000000</v>
      </c>
      <c r="T635" s="25" t="str">
        <f t="shared" ref="T635:T698" si="315">IF(AND(K635="Y",J635&gt;1),"Y","N")</f>
        <v>N</v>
      </c>
      <c r="U635" s="44">
        <f t="shared" ref="U635:U698" si="316">MAX(0,(N635-1))</f>
        <v>0</v>
      </c>
      <c r="V635" s="45">
        <f t="shared" ref="V635:V698" si="317">IF(
  U635=0,
  0,
  IF(
    T635="Y",
    200000,
    20000
  )
)</f>
        <v>0</v>
      </c>
      <c r="W635" s="45">
        <f t="shared" ref="W635:W698" si="318">IF(
  U635=0,
  0,
  IF(
    T635="Y",
    1000000,
    MAX(0, 65000)
  )
)</f>
        <v>0</v>
      </c>
      <c r="X635" s="28">
        <f t="shared" ref="X635:X698" si="319">IF(
  U635=0,
  0,
  MAX(0, MIN(B635*(1+I635)*(1+I635), V635, S635, (W635-C635))
)
)</f>
        <v>0</v>
      </c>
      <c r="Y635" s="28">
        <f t="shared" ref="Y635:Y698" si="320">IF(
  U635=0,
  0,
  MAX(0, (B635*(1+I635)*(1+I635)-X635)
)
)</f>
        <v>0</v>
      </c>
      <c r="Z635" s="45">
        <f t="shared" ref="Z635:Z698" si="321">IF(
    T635="Y",
    "NA",
    MAX(0, W635-C635-Q635-X635)
  )</f>
        <v>0</v>
      </c>
      <c r="AA635" s="29" t="str">
        <f t="shared" ref="AA635:AA698" si="322">IF(AND(K635="Y",J635&gt;2),"Y","N")</f>
        <v>N</v>
      </c>
      <c r="AB635" s="46">
        <f t="shared" ref="AB635:AB698" si="323">MAX(0,(U635-1))</f>
        <v>0</v>
      </c>
      <c r="AC635" s="31">
        <f t="shared" ref="AC635:AC698" si="324">IF(
  AB635=0,
  0,
  IF(
    AA635="Y",
    200000,
    20000
  )
)</f>
        <v>0</v>
      </c>
      <c r="AD635" s="31">
        <f t="shared" ref="AD635:AD698" si="325">IF(
  AB635=0,
  0,
  IF(
    AA635="Y",
    1000000,
    MAX(0, 65000)
  )
)</f>
        <v>0</v>
      </c>
      <c r="AE635" s="31">
        <f t="shared" ref="AE635:AE698" si="326">IF(
  AB635=0,
  0,
  MAX(0, MIN(B635*(1+I635)*(1+I635)*(1+I635), AC635, Z635))
)</f>
        <v>0</v>
      </c>
      <c r="AF635" s="47">
        <f t="shared" ref="AF635:AF698" si="327">IF(
  AB635=0,
  0,
  MAX(0, (B635*(1+I635)*(1+I635)*(1+I635)-AE635)
)
)</f>
        <v>0</v>
      </c>
      <c r="AG635" s="31">
        <f t="shared" ref="AG635:AG698" si="328">IF(
    AA635="Y",
    "NA",
    MAX(0, AD635-C635-Q635-X635-AE635)
  )</f>
        <v>0</v>
      </c>
      <c r="AH635" s="48">
        <f t="shared" si="299"/>
        <v>0</v>
      </c>
      <c r="AI635" s="33">
        <f t="shared" si="300"/>
        <v>0</v>
      </c>
      <c r="AJ635" s="33">
        <f t="shared" si="301"/>
        <v>0</v>
      </c>
      <c r="AK635" s="33">
        <f t="shared" si="302"/>
        <v>0</v>
      </c>
      <c r="AL635" s="33">
        <f t="shared" si="303"/>
        <v>0</v>
      </c>
      <c r="AM635" s="34">
        <f t="shared" si="304"/>
        <v>0</v>
      </c>
    </row>
    <row r="636" spans="1:39" ht="15.75" customHeight="1" x14ac:dyDescent="0.3">
      <c r="A636" s="166" t="s">
        <v>1841</v>
      </c>
      <c r="B636" s="99">
        <v>14056</v>
      </c>
      <c r="C636" s="99">
        <v>80021</v>
      </c>
      <c r="D636" s="165">
        <v>44787</v>
      </c>
      <c r="E636" s="165">
        <v>44982</v>
      </c>
      <c r="F636" s="166">
        <v>4</v>
      </c>
      <c r="G636" s="178">
        <v>0.73</v>
      </c>
      <c r="H636" s="181">
        <v>0.25</v>
      </c>
      <c r="I636" s="180">
        <v>3.44E-2</v>
      </c>
      <c r="J636" s="21">
        <f t="shared" si="305"/>
        <v>3.27</v>
      </c>
      <c r="K636" s="21" t="str">
        <f t="shared" si="306"/>
        <v>Y</v>
      </c>
      <c r="L636" s="37" t="str">
        <f t="shared" si="307"/>
        <v>NA</v>
      </c>
      <c r="M636" s="8" t="str">
        <f t="shared" si="308"/>
        <v>Y</v>
      </c>
      <c r="N636" s="42">
        <f t="shared" si="309"/>
        <v>14</v>
      </c>
      <c r="O636" s="43">
        <f t="shared" si="310"/>
        <v>200000</v>
      </c>
      <c r="P636" s="43" t="str">
        <f t="shared" si="311"/>
        <v>NA</v>
      </c>
      <c r="Q636" s="24">
        <f t="shared" si="312"/>
        <v>14539.526400000001</v>
      </c>
      <c r="R636" s="43">
        <f t="shared" si="313"/>
        <v>0</v>
      </c>
      <c r="S636" s="24">
        <f t="shared" si="314"/>
        <v>1000000</v>
      </c>
      <c r="T636" s="25" t="str">
        <f t="shared" si="315"/>
        <v>Y</v>
      </c>
      <c r="U636" s="44">
        <f t="shared" si="316"/>
        <v>13</v>
      </c>
      <c r="V636" s="45">
        <f t="shared" si="317"/>
        <v>200000</v>
      </c>
      <c r="W636" s="45">
        <f t="shared" si="318"/>
        <v>1000000</v>
      </c>
      <c r="X636" s="28">
        <f t="shared" si="319"/>
        <v>15039.68610816</v>
      </c>
      <c r="Y636" s="28">
        <f t="shared" si="320"/>
        <v>0</v>
      </c>
      <c r="Z636" s="45" t="str">
        <f t="shared" si="321"/>
        <v>NA</v>
      </c>
      <c r="AA636" s="29" t="str">
        <f t="shared" si="322"/>
        <v>Y</v>
      </c>
      <c r="AB636" s="46">
        <f t="shared" si="323"/>
        <v>12</v>
      </c>
      <c r="AC636" s="31">
        <f t="shared" si="324"/>
        <v>200000</v>
      </c>
      <c r="AD636" s="31">
        <f t="shared" si="325"/>
        <v>1000000</v>
      </c>
      <c r="AE636" s="31">
        <f t="shared" si="326"/>
        <v>15557.051310280704</v>
      </c>
      <c r="AF636" s="47">
        <f t="shared" si="327"/>
        <v>0</v>
      </c>
      <c r="AG636" s="31" t="str">
        <f t="shared" si="328"/>
        <v>NA</v>
      </c>
      <c r="AH636" s="48">
        <f t="shared" si="299"/>
        <v>11</v>
      </c>
      <c r="AI636" s="33">
        <f t="shared" si="300"/>
        <v>20000</v>
      </c>
      <c r="AJ636" s="33">
        <f t="shared" si="301"/>
        <v>65000</v>
      </c>
      <c r="AK636" s="33">
        <f t="shared" si="302"/>
        <v>16092.21387535436</v>
      </c>
      <c r="AL636" s="33">
        <f t="shared" si="303"/>
        <v>0</v>
      </c>
      <c r="AM636" s="34">
        <f t="shared" si="304"/>
        <v>0</v>
      </c>
    </row>
    <row r="637" spans="1:39" ht="15.75" customHeight="1" x14ac:dyDescent="0.3">
      <c r="A637" s="166" t="s">
        <v>1842</v>
      </c>
      <c r="B637" s="99">
        <v>17733</v>
      </c>
      <c r="C637" s="99">
        <v>71334</v>
      </c>
      <c r="D637" s="165">
        <v>46081</v>
      </c>
      <c r="E637" s="165">
        <v>46243</v>
      </c>
      <c r="F637" s="166">
        <v>4</v>
      </c>
      <c r="G637" s="178">
        <v>0.79</v>
      </c>
      <c r="H637" s="181">
        <v>0.25</v>
      </c>
      <c r="I637" s="180">
        <v>4.9399999999999999E-2</v>
      </c>
      <c r="J637" s="21">
        <f t="shared" si="305"/>
        <v>3.21</v>
      </c>
      <c r="K637" s="21" t="str">
        <f t="shared" si="306"/>
        <v>Y</v>
      </c>
      <c r="L637" s="37" t="str">
        <f t="shared" si="307"/>
        <v>NA</v>
      </c>
      <c r="M637" s="8" t="str">
        <f t="shared" si="308"/>
        <v>Y</v>
      </c>
      <c r="N637" s="42">
        <f t="shared" si="309"/>
        <v>13</v>
      </c>
      <c r="O637" s="43">
        <f t="shared" si="310"/>
        <v>200000</v>
      </c>
      <c r="P637" s="43" t="str">
        <f t="shared" si="311"/>
        <v>NA</v>
      </c>
      <c r="Q637" s="24">
        <f t="shared" si="312"/>
        <v>18609.010199999997</v>
      </c>
      <c r="R637" s="43">
        <f t="shared" si="313"/>
        <v>0</v>
      </c>
      <c r="S637" s="24">
        <f t="shared" si="314"/>
        <v>1000000</v>
      </c>
      <c r="T637" s="25" t="str">
        <f t="shared" si="315"/>
        <v>Y</v>
      </c>
      <c r="U637" s="44">
        <f t="shared" si="316"/>
        <v>12</v>
      </c>
      <c r="V637" s="45">
        <f t="shared" si="317"/>
        <v>200000</v>
      </c>
      <c r="W637" s="45">
        <f t="shared" si="318"/>
        <v>1000000</v>
      </c>
      <c r="X637" s="28">
        <f t="shared" si="319"/>
        <v>19528.295303879993</v>
      </c>
      <c r="Y637" s="28">
        <f t="shared" si="320"/>
        <v>0</v>
      </c>
      <c r="Z637" s="45" t="str">
        <f t="shared" si="321"/>
        <v>NA</v>
      </c>
      <c r="AA637" s="29" t="str">
        <f t="shared" si="322"/>
        <v>Y</v>
      </c>
      <c r="AB637" s="46">
        <f t="shared" si="323"/>
        <v>11</v>
      </c>
      <c r="AC637" s="31">
        <f t="shared" si="324"/>
        <v>200000</v>
      </c>
      <c r="AD637" s="31">
        <f t="shared" si="325"/>
        <v>1000000</v>
      </c>
      <c r="AE637" s="31">
        <f t="shared" si="326"/>
        <v>20492.993091891662</v>
      </c>
      <c r="AF637" s="47">
        <f t="shared" si="327"/>
        <v>0</v>
      </c>
      <c r="AG637" s="31" t="str">
        <f t="shared" si="328"/>
        <v>NA</v>
      </c>
      <c r="AH637" s="48">
        <f t="shared" si="299"/>
        <v>10</v>
      </c>
      <c r="AI637" s="33">
        <f t="shared" si="300"/>
        <v>20000</v>
      </c>
      <c r="AJ637" s="33">
        <f t="shared" si="301"/>
        <v>65000</v>
      </c>
      <c r="AK637" s="33">
        <f t="shared" si="302"/>
        <v>20000</v>
      </c>
      <c r="AL637" s="33">
        <f t="shared" si="303"/>
        <v>1505.3469506311085</v>
      </c>
      <c r="AM637" s="34">
        <f t="shared" si="304"/>
        <v>1505.3469506311085</v>
      </c>
    </row>
    <row r="638" spans="1:39" ht="15.75" customHeight="1" x14ac:dyDescent="0.3">
      <c r="A638" s="166" t="s">
        <v>1843</v>
      </c>
      <c r="B638" s="99">
        <v>17865</v>
      </c>
      <c r="C638" s="99">
        <v>51253</v>
      </c>
      <c r="D638" s="165">
        <v>44883</v>
      </c>
      <c r="E638" s="165">
        <v>45164</v>
      </c>
      <c r="F638" s="166">
        <v>2</v>
      </c>
      <c r="G638" s="178">
        <v>0.37</v>
      </c>
      <c r="H638" s="181">
        <v>1</v>
      </c>
      <c r="I638" s="180">
        <v>3.0300000000000001E-2</v>
      </c>
      <c r="J638" s="21">
        <f t="shared" si="305"/>
        <v>1.63</v>
      </c>
      <c r="K638" s="21" t="str">
        <f t="shared" si="306"/>
        <v>Y</v>
      </c>
      <c r="L638" s="37" t="str">
        <f t="shared" si="307"/>
        <v>NA</v>
      </c>
      <c r="M638" s="8" t="str">
        <f t="shared" si="308"/>
        <v>Y</v>
      </c>
      <c r="N638" s="42">
        <f t="shared" si="309"/>
        <v>2</v>
      </c>
      <c r="O638" s="43">
        <f t="shared" si="310"/>
        <v>200000</v>
      </c>
      <c r="P638" s="43" t="str">
        <f t="shared" si="311"/>
        <v>NA</v>
      </c>
      <c r="Q638" s="24">
        <f t="shared" si="312"/>
        <v>18406.309499999999</v>
      </c>
      <c r="R638" s="43">
        <f t="shared" si="313"/>
        <v>0</v>
      </c>
      <c r="S638" s="24">
        <f t="shared" si="314"/>
        <v>1000000</v>
      </c>
      <c r="T638" s="25" t="str">
        <f t="shared" si="315"/>
        <v>Y</v>
      </c>
      <c r="U638" s="44">
        <f t="shared" si="316"/>
        <v>1</v>
      </c>
      <c r="V638" s="45">
        <f t="shared" si="317"/>
        <v>200000</v>
      </c>
      <c r="W638" s="45">
        <f t="shared" si="318"/>
        <v>1000000</v>
      </c>
      <c r="X638" s="28">
        <f t="shared" si="319"/>
        <v>18964.02067785</v>
      </c>
      <c r="Y638" s="28">
        <f t="shared" si="320"/>
        <v>0</v>
      </c>
      <c r="Z638" s="45" t="str">
        <f t="shared" si="321"/>
        <v>NA</v>
      </c>
      <c r="AA638" s="29" t="str">
        <f t="shared" si="322"/>
        <v>N</v>
      </c>
      <c r="AB638" s="46">
        <f t="shared" si="323"/>
        <v>0</v>
      </c>
      <c r="AC638" s="31">
        <f t="shared" si="324"/>
        <v>0</v>
      </c>
      <c r="AD638" s="31">
        <f t="shared" si="325"/>
        <v>0</v>
      </c>
      <c r="AE638" s="31">
        <f t="shared" si="326"/>
        <v>0</v>
      </c>
      <c r="AF638" s="47">
        <f t="shared" si="327"/>
        <v>0</v>
      </c>
      <c r="AG638" s="31">
        <f t="shared" si="328"/>
        <v>0</v>
      </c>
      <c r="AH638" s="48">
        <f t="shared" si="299"/>
        <v>0</v>
      </c>
      <c r="AI638" s="33">
        <f t="shared" si="300"/>
        <v>0</v>
      </c>
      <c r="AJ638" s="33">
        <f t="shared" si="301"/>
        <v>0</v>
      </c>
      <c r="AK638" s="33">
        <f t="shared" si="302"/>
        <v>0</v>
      </c>
      <c r="AL638" s="33">
        <f t="shared" si="303"/>
        <v>0</v>
      </c>
      <c r="AM638" s="34">
        <f t="shared" si="304"/>
        <v>0</v>
      </c>
    </row>
    <row r="639" spans="1:39" ht="15.75" customHeight="1" x14ac:dyDescent="0.3">
      <c r="A639" s="166" t="s">
        <v>1844</v>
      </c>
      <c r="B639" s="99">
        <v>13486</v>
      </c>
      <c r="C639" s="99">
        <v>37024</v>
      </c>
      <c r="D639" s="165">
        <v>46133</v>
      </c>
      <c r="E639" s="165">
        <v>46200</v>
      </c>
      <c r="F639" s="166">
        <v>2</v>
      </c>
      <c r="G639" s="178">
        <v>1.19</v>
      </c>
      <c r="H639" s="181">
        <v>0.75</v>
      </c>
      <c r="I639" s="180">
        <v>6.9400000000000003E-2</v>
      </c>
      <c r="J639" s="21">
        <f t="shared" si="305"/>
        <v>0.81</v>
      </c>
      <c r="K639" s="21" t="str">
        <f t="shared" si="306"/>
        <v>Y</v>
      </c>
      <c r="L639" s="37" t="str">
        <f t="shared" si="307"/>
        <v>NA</v>
      </c>
      <c r="M639" s="8" t="str">
        <f t="shared" si="308"/>
        <v>Y</v>
      </c>
      <c r="N639" s="42">
        <f t="shared" si="309"/>
        <v>2</v>
      </c>
      <c r="O639" s="43">
        <f t="shared" si="310"/>
        <v>200000</v>
      </c>
      <c r="P639" s="43" t="str">
        <f t="shared" si="311"/>
        <v>NA</v>
      </c>
      <c r="Q639" s="24">
        <f t="shared" si="312"/>
        <v>14421.928399999999</v>
      </c>
      <c r="R639" s="43">
        <f t="shared" si="313"/>
        <v>0</v>
      </c>
      <c r="S639" s="24">
        <f t="shared" si="314"/>
        <v>1000000</v>
      </c>
      <c r="T639" s="25" t="str">
        <f t="shared" si="315"/>
        <v>N</v>
      </c>
      <c r="U639" s="44">
        <f t="shared" si="316"/>
        <v>1</v>
      </c>
      <c r="V639" s="45">
        <f t="shared" si="317"/>
        <v>20000</v>
      </c>
      <c r="W639" s="45">
        <f t="shared" si="318"/>
        <v>65000</v>
      </c>
      <c r="X639" s="28">
        <f t="shared" si="319"/>
        <v>15422.810230959998</v>
      </c>
      <c r="Y639" s="28">
        <f t="shared" si="320"/>
        <v>0</v>
      </c>
      <c r="Z639" s="45">
        <f t="shared" si="321"/>
        <v>0</v>
      </c>
      <c r="AA639" s="29" t="str">
        <f t="shared" si="322"/>
        <v>N</v>
      </c>
      <c r="AB639" s="46">
        <f t="shared" si="323"/>
        <v>0</v>
      </c>
      <c r="AC639" s="31">
        <f t="shared" si="324"/>
        <v>0</v>
      </c>
      <c r="AD639" s="31">
        <f t="shared" si="325"/>
        <v>0</v>
      </c>
      <c r="AE639" s="31">
        <f t="shared" si="326"/>
        <v>0</v>
      </c>
      <c r="AF639" s="47">
        <f t="shared" si="327"/>
        <v>0</v>
      </c>
      <c r="AG639" s="31">
        <f t="shared" si="328"/>
        <v>0</v>
      </c>
      <c r="AH639" s="48">
        <f t="shared" si="299"/>
        <v>0</v>
      </c>
      <c r="AI639" s="33">
        <f t="shared" si="300"/>
        <v>0</v>
      </c>
      <c r="AJ639" s="33">
        <f t="shared" si="301"/>
        <v>0</v>
      </c>
      <c r="AK639" s="33">
        <f t="shared" si="302"/>
        <v>0</v>
      </c>
      <c r="AL639" s="33">
        <f t="shared" si="303"/>
        <v>0</v>
      </c>
      <c r="AM639" s="34">
        <f t="shared" si="304"/>
        <v>0</v>
      </c>
    </row>
    <row r="640" spans="1:39" ht="15.75" customHeight="1" x14ac:dyDescent="0.3">
      <c r="A640" s="166" t="s">
        <v>1845</v>
      </c>
      <c r="B640" s="99">
        <v>9877</v>
      </c>
      <c r="C640" s="99">
        <v>19990</v>
      </c>
      <c r="D640" s="165">
        <v>46127</v>
      </c>
      <c r="E640" s="165">
        <v>46356</v>
      </c>
      <c r="F640" s="166">
        <v>4</v>
      </c>
      <c r="G640" s="178">
        <v>0.69</v>
      </c>
      <c r="H640" s="181">
        <v>0.75</v>
      </c>
      <c r="I640" s="180">
        <v>7.8299999999999995E-2</v>
      </c>
      <c r="J640" s="21">
        <f t="shared" si="305"/>
        <v>3.31</v>
      </c>
      <c r="K640" s="21" t="str">
        <f t="shared" si="306"/>
        <v>Y</v>
      </c>
      <c r="L640" s="37" t="str">
        <f t="shared" si="307"/>
        <v>NA</v>
      </c>
      <c r="M640" s="8" t="str">
        <f t="shared" si="308"/>
        <v>Y</v>
      </c>
      <c r="N640" s="42">
        <f t="shared" si="309"/>
        <v>5</v>
      </c>
      <c r="O640" s="43">
        <f t="shared" si="310"/>
        <v>200000</v>
      </c>
      <c r="P640" s="43" t="str">
        <f t="shared" si="311"/>
        <v>NA</v>
      </c>
      <c r="Q640" s="24">
        <f t="shared" si="312"/>
        <v>10650.3691</v>
      </c>
      <c r="R640" s="43">
        <f t="shared" si="313"/>
        <v>0</v>
      </c>
      <c r="S640" s="24">
        <f t="shared" si="314"/>
        <v>1000000</v>
      </c>
      <c r="T640" s="25" t="str">
        <f t="shared" si="315"/>
        <v>Y</v>
      </c>
      <c r="U640" s="44">
        <f t="shared" si="316"/>
        <v>4</v>
      </c>
      <c r="V640" s="45">
        <f t="shared" si="317"/>
        <v>200000</v>
      </c>
      <c r="W640" s="45">
        <f t="shared" si="318"/>
        <v>1000000</v>
      </c>
      <c r="X640" s="28">
        <f t="shared" si="319"/>
        <v>11484.29300053</v>
      </c>
      <c r="Y640" s="28">
        <f t="shared" si="320"/>
        <v>0</v>
      </c>
      <c r="Z640" s="45" t="str">
        <f t="shared" si="321"/>
        <v>NA</v>
      </c>
      <c r="AA640" s="29" t="str">
        <f t="shared" si="322"/>
        <v>Y</v>
      </c>
      <c r="AB640" s="46">
        <f t="shared" si="323"/>
        <v>3</v>
      </c>
      <c r="AC640" s="31">
        <f t="shared" si="324"/>
        <v>200000</v>
      </c>
      <c r="AD640" s="31">
        <f t="shared" si="325"/>
        <v>1000000</v>
      </c>
      <c r="AE640" s="31">
        <f t="shared" si="326"/>
        <v>12383.5131424715</v>
      </c>
      <c r="AF640" s="47">
        <f t="shared" si="327"/>
        <v>0</v>
      </c>
      <c r="AG640" s="31" t="str">
        <f t="shared" si="328"/>
        <v>NA</v>
      </c>
      <c r="AH640" s="48">
        <f t="shared" si="299"/>
        <v>2</v>
      </c>
      <c r="AI640" s="33">
        <f t="shared" si="300"/>
        <v>20000</v>
      </c>
      <c r="AJ640" s="33">
        <f t="shared" si="301"/>
        <v>65000</v>
      </c>
      <c r="AK640" s="33">
        <f t="shared" si="302"/>
        <v>13353.14222152702</v>
      </c>
      <c r="AL640" s="33">
        <f t="shared" si="303"/>
        <v>0</v>
      </c>
      <c r="AM640" s="34">
        <f t="shared" si="304"/>
        <v>0</v>
      </c>
    </row>
    <row r="641" spans="1:39" ht="15.75" customHeight="1" x14ac:dyDescent="0.3">
      <c r="A641" s="166" t="s">
        <v>1846</v>
      </c>
      <c r="B641" s="99">
        <v>21888</v>
      </c>
      <c r="C641" s="99">
        <v>96202</v>
      </c>
      <c r="D641" s="165">
        <v>45225</v>
      </c>
      <c r="E641" s="165">
        <v>45478</v>
      </c>
      <c r="F641" s="166">
        <v>4</v>
      </c>
      <c r="G641" s="178">
        <v>3.39</v>
      </c>
      <c r="H641" s="181">
        <v>0.25</v>
      </c>
      <c r="I641" s="180">
        <v>5.28E-2</v>
      </c>
      <c r="J641" s="21">
        <f t="shared" si="305"/>
        <v>0.60999999999999988</v>
      </c>
      <c r="K641" s="21" t="str">
        <f t="shared" si="306"/>
        <v>Y</v>
      </c>
      <c r="L641" s="37" t="str">
        <f t="shared" si="307"/>
        <v>NA</v>
      </c>
      <c r="M641" s="8" t="str">
        <f t="shared" si="308"/>
        <v>Y</v>
      </c>
      <c r="N641" s="42">
        <f t="shared" si="309"/>
        <v>3</v>
      </c>
      <c r="O641" s="43">
        <f t="shared" si="310"/>
        <v>200000</v>
      </c>
      <c r="P641" s="43" t="str">
        <f t="shared" si="311"/>
        <v>NA</v>
      </c>
      <c r="Q641" s="24">
        <f t="shared" si="312"/>
        <v>23043.686399999999</v>
      </c>
      <c r="R641" s="43">
        <f t="shared" si="313"/>
        <v>0</v>
      </c>
      <c r="S641" s="24">
        <f t="shared" si="314"/>
        <v>1000000</v>
      </c>
      <c r="T641" s="25" t="str">
        <f t="shared" si="315"/>
        <v>N</v>
      </c>
      <c r="U641" s="44">
        <f t="shared" si="316"/>
        <v>2</v>
      </c>
      <c r="V641" s="45">
        <f t="shared" si="317"/>
        <v>20000</v>
      </c>
      <c r="W641" s="45">
        <f t="shared" si="318"/>
        <v>65000</v>
      </c>
      <c r="X641" s="28">
        <f t="shared" si="319"/>
        <v>0</v>
      </c>
      <c r="Y641" s="28">
        <f t="shared" si="320"/>
        <v>24260.393041919997</v>
      </c>
      <c r="Z641" s="45">
        <f t="shared" si="321"/>
        <v>0</v>
      </c>
      <c r="AA641" s="29" t="str">
        <f t="shared" si="322"/>
        <v>N</v>
      </c>
      <c r="AB641" s="46">
        <f t="shared" si="323"/>
        <v>1</v>
      </c>
      <c r="AC641" s="31">
        <f t="shared" si="324"/>
        <v>20000</v>
      </c>
      <c r="AD641" s="31">
        <f t="shared" si="325"/>
        <v>65000</v>
      </c>
      <c r="AE641" s="31">
        <f t="shared" si="326"/>
        <v>0</v>
      </c>
      <c r="AF641" s="47">
        <f t="shared" si="327"/>
        <v>25541.341794533371</v>
      </c>
      <c r="AG641" s="31">
        <f t="shared" si="328"/>
        <v>0</v>
      </c>
      <c r="AH641" s="48">
        <f t="shared" ref="AH641:AH704" si="329">MAX(0,(AB641-1))</f>
        <v>0</v>
      </c>
      <c r="AI641" s="33">
        <f t="shared" ref="AI641:AI704" si="330">IF(
  AH641=0,
  0,
     20000
  )</f>
        <v>0</v>
      </c>
      <c r="AJ641" s="33">
        <f t="shared" ref="AJ641:AJ704" si="331">IF(
  AH641=0,
  0,
    MAX(0, 65000)
  )</f>
        <v>0</v>
      </c>
      <c r="AK641" s="33">
        <f t="shared" ref="AK641:AK704" si="332">IF(
  AH641=0,
  0,
  MAX(0, MIN(B641*(1+I641)*(1+I641)*(1+I641)*(1+I641), AI641, AG641))
)</f>
        <v>0</v>
      </c>
      <c r="AL641" s="33">
        <f t="shared" ref="AL641:AL704" si="333">IF(
  AH641=0,
  0,
  MAX(0, (B641*(1+I641)*(1+I641)*(1+I641)*(1+I641)-AK641)
)
)</f>
        <v>0</v>
      </c>
      <c r="AM641" s="34">
        <f t="shared" si="304"/>
        <v>49801.734836453368</v>
      </c>
    </row>
    <row r="642" spans="1:39" ht="15.75" customHeight="1" x14ac:dyDescent="0.3">
      <c r="A642" s="166" t="s">
        <v>1847</v>
      </c>
      <c r="B642" s="99">
        <v>20796</v>
      </c>
      <c r="C642" s="99">
        <v>46682</v>
      </c>
      <c r="D642" s="165">
        <v>45043</v>
      </c>
      <c r="E642" s="165">
        <v>45347</v>
      </c>
      <c r="F642" s="166">
        <v>4</v>
      </c>
      <c r="G642" s="178">
        <v>1.4</v>
      </c>
      <c r="H642" s="181">
        <v>0.75</v>
      </c>
      <c r="I642" s="180">
        <v>4.2999999999999997E-2</v>
      </c>
      <c r="J642" s="21">
        <f t="shared" si="305"/>
        <v>2.6</v>
      </c>
      <c r="K642" s="21" t="str">
        <f t="shared" si="306"/>
        <v>Y</v>
      </c>
      <c r="L642" s="37" t="str">
        <f t="shared" si="307"/>
        <v>NA</v>
      </c>
      <c r="M642" s="8" t="str">
        <f t="shared" si="308"/>
        <v>Y</v>
      </c>
      <c r="N642" s="42">
        <f t="shared" si="309"/>
        <v>4</v>
      </c>
      <c r="O642" s="43">
        <f t="shared" si="310"/>
        <v>200000</v>
      </c>
      <c r="P642" s="43" t="str">
        <f t="shared" si="311"/>
        <v>NA</v>
      </c>
      <c r="Q642" s="24">
        <f t="shared" si="312"/>
        <v>21690.227999999999</v>
      </c>
      <c r="R642" s="43">
        <f t="shared" si="313"/>
        <v>0</v>
      </c>
      <c r="S642" s="24">
        <f t="shared" si="314"/>
        <v>1000000</v>
      </c>
      <c r="T642" s="25" t="str">
        <f t="shared" si="315"/>
        <v>Y</v>
      </c>
      <c r="U642" s="44">
        <f t="shared" si="316"/>
        <v>3</v>
      </c>
      <c r="V642" s="45">
        <f t="shared" si="317"/>
        <v>200000</v>
      </c>
      <c r="W642" s="45">
        <f t="shared" si="318"/>
        <v>1000000</v>
      </c>
      <c r="X642" s="28">
        <f t="shared" si="319"/>
        <v>22622.907803999999</v>
      </c>
      <c r="Y642" s="28">
        <f t="shared" si="320"/>
        <v>0</v>
      </c>
      <c r="Z642" s="45" t="str">
        <f t="shared" si="321"/>
        <v>NA</v>
      </c>
      <c r="AA642" s="29" t="str">
        <f t="shared" si="322"/>
        <v>Y</v>
      </c>
      <c r="AB642" s="46">
        <f t="shared" si="323"/>
        <v>2</v>
      </c>
      <c r="AC642" s="31">
        <f t="shared" si="324"/>
        <v>200000</v>
      </c>
      <c r="AD642" s="31">
        <f t="shared" si="325"/>
        <v>1000000</v>
      </c>
      <c r="AE642" s="31">
        <f t="shared" si="326"/>
        <v>23595.692839571995</v>
      </c>
      <c r="AF642" s="47">
        <f t="shared" si="327"/>
        <v>0</v>
      </c>
      <c r="AG642" s="31" t="str">
        <f t="shared" si="328"/>
        <v>NA</v>
      </c>
      <c r="AH642" s="48">
        <f t="shared" si="329"/>
        <v>1</v>
      </c>
      <c r="AI642" s="33">
        <f t="shared" si="330"/>
        <v>20000</v>
      </c>
      <c r="AJ642" s="33">
        <f t="shared" si="331"/>
        <v>65000</v>
      </c>
      <c r="AK642" s="33">
        <f t="shared" si="332"/>
        <v>20000</v>
      </c>
      <c r="AL642" s="33">
        <f t="shared" si="333"/>
        <v>4610.3076316735896</v>
      </c>
      <c r="AM642" s="34">
        <f t="shared" si="304"/>
        <v>4610.3076316735896</v>
      </c>
    </row>
    <row r="643" spans="1:39" ht="15.75" customHeight="1" x14ac:dyDescent="0.3">
      <c r="A643" s="166" t="s">
        <v>1848</v>
      </c>
      <c r="B643" s="99">
        <v>22518</v>
      </c>
      <c r="C643" s="99">
        <v>77090</v>
      </c>
      <c r="D643" s="165">
        <v>46040</v>
      </c>
      <c r="E643" s="165">
        <v>46305</v>
      </c>
      <c r="F643" s="166">
        <v>4</v>
      </c>
      <c r="G643" s="178">
        <v>2.63</v>
      </c>
      <c r="H643" s="181">
        <v>0.5</v>
      </c>
      <c r="I643" s="180">
        <v>5.3800000000000001E-2</v>
      </c>
      <c r="J643" s="21">
        <f t="shared" si="305"/>
        <v>1.37</v>
      </c>
      <c r="K643" s="21" t="str">
        <f t="shared" si="306"/>
        <v>Y</v>
      </c>
      <c r="L643" s="37" t="str">
        <f t="shared" si="307"/>
        <v>NA</v>
      </c>
      <c r="M643" s="8" t="str">
        <f t="shared" si="308"/>
        <v>Y</v>
      </c>
      <c r="N643" s="42">
        <f t="shared" si="309"/>
        <v>3</v>
      </c>
      <c r="O643" s="43">
        <f t="shared" si="310"/>
        <v>200000</v>
      </c>
      <c r="P643" s="43" t="str">
        <f t="shared" si="311"/>
        <v>NA</v>
      </c>
      <c r="Q643" s="24">
        <f t="shared" si="312"/>
        <v>23729.468400000002</v>
      </c>
      <c r="R643" s="43">
        <f t="shared" si="313"/>
        <v>0</v>
      </c>
      <c r="S643" s="24">
        <f t="shared" si="314"/>
        <v>1000000</v>
      </c>
      <c r="T643" s="25" t="str">
        <f t="shared" si="315"/>
        <v>Y</v>
      </c>
      <c r="U643" s="44">
        <f t="shared" si="316"/>
        <v>2</v>
      </c>
      <c r="V643" s="45">
        <f t="shared" si="317"/>
        <v>200000</v>
      </c>
      <c r="W643" s="45">
        <f t="shared" si="318"/>
        <v>1000000</v>
      </c>
      <c r="X643" s="28">
        <f t="shared" si="319"/>
        <v>25006.113799920004</v>
      </c>
      <c r="Y643" s="28">
        <f t="shared" si="320"/>
        <v>0</v>
      </c>
      <c r="Z643" s="45" t="str">
        <f t="shared" si="321"/>
        <v>NA</v>
      </c>
      <c r="AA643" s="29" t="str">
        <f t="shared" si="322"/>
        <v>N</v>
      </c>
      <c r="AB643" s="46">
        <f t="shared" si="323"/>
        <v>1</v>
      </c>
      <c r="AC643" s="31">
        <f t="shared" si="324"/>
        <v>20000</v>
      </c>
      <c r="AD643" s="31">
        <f t="shared" si="325"/>
        <v>65000</v>
      </c>
      <c r="AE643" s="31">
        <f t="shared" si="326"/>
        <v>20000</v>
      </c>
      <c r="AF643" s="47">
        <f t="shared" si="327"/>
        <v>6351.4427223557032</v>
      </c>
      <c r="AG643" s="31">
        <f t="shared" si="328"/>
        <v>0</v>
      </c>
      <c r="AH643" s="48">
        <f t="shared" si="329"/>
        <v>0</v>
      </c>
      <c r="AI643" s="33">
        <f t="shared" si="330"/>
        <v>0</v>
      </c>
      <c r="AJ643" s="33">
        <f t="shared" si="331"/>
        <v>0</v>
      </c>
      <c r="AK643" s="33">
        <f t="shared" si="332"/>
        <v>0</v>
      </c>
      <c r="AL643" s="33">
        <f t="shared" si="333"/>
        <v>0</v>
      </c>
      <c r="AM643" s="34">
        <f t="shared" ref="AM643:AM706" si="334">R643+Y643+AF643+AL643</f>
        <v>6351.4427223557032</v>
      </c>
    </row>
    <row r="644" spans="1:39" ht="15.75" customHeight="1" x14ac:dyDescent="0.3">
      <c r="A644" s="166" t="s">
        <v>1849</v>
      </c>
      <c r="B644" s="99">
        <v>14793</v>
      </c>
      <c r="C644" s="99">
        <v>75924</v>
      </c>
      <c r="D644" s="165">
        <v>45986</v>
      </c>
      <c r="E644" s="165">
        <v>46338</v>
      </c>
      <c r="F644" s="166">
        <v>4</v>
      </c>
      <c r="G644" s="178">
        <v>2</v>
      </c>
      <c r="H644" s="181">
        <v>1</v>
      </c>
      <c r="I644" s="180">
        <v>6.6500000000000004E-2</v>
      </c>
      <c r="J644" s="21">
        <f t="shared" si="305"/>
        <v>2</v>
      </c>
      <c r="K644" s="21" t="str">
        <f t="shared" si="306"/>
        <v>Y</v>
      </c>
      <c r="L644" s="37" t="str">
        <f t="shared" si="307"/>
        <v>NA</v>
      </c>
      <c r="M644" s="8" t="str">
        <f t="shared" si="308"/>
        <v>Y</v>
      </c>
      <c r="N644" s="42">
        <f t="shared" si="309"/>
        <v>2</v>
      </c>
      <c r="O644" s="43">
        <f t="shared" si="310"/>
        <v>200000</v>
      </c>
      <c r="P644" s="43" t="str">
        <f t="shared" si="311"/>
        <v>NA</v>
      </c>
      <c r="Q644" s="24">
        <f t="shared" si="312"/>
        <v>15776.7345</v>
      </c>
      <c r="R644" s="43">
        <f t="shared" si="313"/>
        <v>0</v>
      </c>
      <c r="S644" s="24">
        <f t="shared" si="314"/>
        <v>1000000</v>
      </c>
      <c r="T644" s="25" t="str">
        <f t="shared" si="315"/>
        <v>Y</v>
      </c>
      <c r="U644" s="44">
        <f t="shared" si="316"/>
        <v>1</v>
      </c>
      <c r="V644" s="45">
        <f t="shared" si="317"/>
        <v>200000</v>
      </c>
      <c r="W644" s="45">
        <f t="shared" si="318"/>
        <v>1000000</v>
      </c>
      <c r="X644" s="28">
        <f t="shared" si="319"/>
        <v>16825.887344250001</v>
      </c>
      <c r="Y644" s="28">
        <f t="shared" si="320"/>
        <v>0</v>
      </c>
      <c r="Z644" s="45" t="str">
        <f t="shared" si="321"/>
        <v>NA</v>
      </c>
      <c r="AA644" s="29" t="str">
        <f t="shared" si="322"/>
        <v>N</v>
      </c>
      <c r="AB644" s="46">
        <f t="shared" si="323"/>
        <v>0</v>
      </c>
      <c r="AC644" s="31">
        <f t="shared" si="324"/>
        <v>0</v>
      </c>
      <c r="AD644" s="31">
        <f t="shared" si="325"/>
        <v>0</v>
      </c>
      <c r="AE644" s="31">
        <f t="shared" si="326"/>
        <v>0</v>
      </c>
      <c r="AF644" s="47">
        <f t="shared" si="327"/>
        <v>0</v>
      </c>
      <c r="AG644" s="31">
        <f t="shared" si="328"/>
        <v>0</v>
      </c>
      <c r="AH644" s="48">
        <f t="shared" si="329"/>
        <v>0</v>
      </c>
      <c r="AI644" s="33">
        <f t="shared" si="330"/>
        <v>0</v>
      </c>
      <c r="AJ644" s="33">
        <f t="shared" si="331"/>
        <v>0</v>
      </c>
      <c r="AK644" s="33">
        <f t="shared" si="332"/>
        <v>0</v>
      </c>
      <c r="AL644" s="33">
        <f t="shared" si="333"/>
        <v>0</v>
      </c>
      <c r="AM644" s="34">
        <f t="shared" si="334"/>
        <v>0</v>
      </c>
    </row>
    <row r="645" spans="1:39" ht="15.75" customHeight="1" x14ac:dyDescent="0.3">
      <c r="A645" s="166" t="s">
        <v>1850</v>
      </c>
      <c r="B645" s="99">
        <v>11327</v>
      </c>
      <c r="C645" s="99">
        <v>24651</v>
      </c>
      <c r="D645" s="165">
        <v>44730</v>
      </c>
      <c r="E645" s="165">
        <v>45063</v>
      </c>
      <c r="F645" s="166">
        <v>2</v>
      </c>
      <c r="G645" s="178">
        <v>1.03</v>
      </c>
      <c r="H645" s="181">
        <v>0.25</v>
      </c>
      <c r="I645" s="180">
        <v>7.0499999999999993E-2</v>
      </c>
      <c r="J645" s="21">
        <f t="shared" si="305"/>
        <v>0.97</v>
      </c>
      <c r="K645" s="21" t="str">
        <f t="shared" si="306"/>
        <v>Y</v>
      </c>
      <c r="L645" s="37" t="str">
        <f t="shared" si="307"/>
        <v>NA</v>
      </c>
      <c r="M645" s="8" t="str">
        <f t="shared" si="308"/>
        <v>Y</v>
      </c>
      <c r="N645" s="42">
        <f t="shared" si="309"/>
        <v>4</v>
      </c>
      <c r="O645" s="43">
        <f t="shared" si="310"/>
        <v>200000</v>
      </c>
      <c r="P645" s="43" t="str">
        <f t="shared" si="311"/>
        <v>NA</v>
      </c>
      <c r="Q645" s="24">
        <f t="shared" si="312"/>
        <v>12125.5535</v>
      </c>
      <c r="R645" s="43">
        <f t="shared" si="313"/>
        <v>0</v>
      </c>
      <c r="S645" s="24">
        <f t="shared" si="314"/>
        <v>1000000</v>
      </c>
      <c r="T645" s="25" t="str">
        <f t="shared" si="315"/>
        <v>N</v>
      </c>
      <c r="U645" s="44">
        <f t="shared" si="316"/>
        <v>3</v>
      </c>
      <c r="V645" s="45">
        <f t="shared" si="317"/>
        <v>20000</v>
      </c>
      <c r="W645" s="45">
        <f t="shared" si="318"/>
        <v>65000</v>
      </c>
      <c r="X645" s="28">
        <f t="shared" si="319"/>
        <v>12980.405021750001</v>
      </c>
      <c r="Y645" s="28">
        <f t="shared" si="320"/>
        <v>0</v>
      </c>
      <c r="Z645" s="45">
        <f t="shared" si="321"/>
        <v>15243.041478249997</v>
      </c>
      <c r="AA645" s="29" t="str">
        <f t="shared" si="322"/>
        <v>N</v>
      </c>
      <c r="AB645" s="46">
        <f t="shared" si="323"/>
        <v>2</v>
      </c>
      <c r="AC645" s="31">
        <f t="shared" si="324"/>
        <v>20000</v>
      </c>
      <c r="AD645" s="31">
        <f t="shared" si="325"/>
        <v>65000</v>
      </c>
      <c r="AE645" s="31">
        <f t="shared" si="326"/>
        <v>13895.523575783376</v>
      </c>
      <c r="AF645" s="47">
        <f t="shared" si="327"/>
        <v>0</v>
      </c>
      <c r="AG645" s="31">
        <f t="shared" si="328"/>
        <v>1347.5179024666213</v>
      </c>
      <c r="AH645" s="48">
        <f t="shared" si="329"/>
        <v>1</v>
      </c>
      <c r="AI645" s="33">
        <f t="shared" si="330"/>
        <v>20000</v>
      </c>
      <c r="AJ645" s="33">
        <f t="shared" si="331"/>
        <v>65000</v>
      </c>
      <c r="AK645" s="33">
        <f t="shared" si="332"/>
        <v>1347.5179024666213</v>
      </c>
      <c r="AL645" s="33">
        <f t="shared" si="333"/>
        <v>13527.640085409483</v>
      </c>
      <c r="AM645" s="34">
        <f t="shared" si="334"/>
        <v>13527.640085409483</v>
      </c>
    </row>
    <row r="646" spans="1:39" ht="15.75" customHeight="1" x14ac:dyDescent="0.3">
      <c r="A646" s="166" t="s">
        <v>1851</v>
      </c>
      <c r="B646" s="99">
        <v>22496</v>
      </c>
      <c r="C646" s="99">
        <v>91387</v>
      </c>
      <c r="D646" s="165">
        <v>46171</v>
      </c>
      <c r="E646" s="165">
        <v>46219</v>
      </c>
      <c r="F646" s="166">
        <v>4</v>
      </c>
      <c r="G646" s="178">
        <v>0.32</v>
      </c>
      <c r="H646" s="181">
        <v>0.25</v>
      </c>
      <c r="I646" s="180">
        <v>4.3400000000000001E-2</v>
      </c>
      <c r="J646" s="21">
        <f t="shared" si="305"/>
        <v>3.68</v>
      </c>
      <c r="K646" s="21" t="str">
        <f t="shared" si="306"/>
        <v>Y</v>
      </c>
      <c r="L646" s="37" t="str">
        <f t="shared" si="307"/>
        <v>NA</v>
      </c>
      <c r="M646" s="8" t="str">
        <f t="shared" si="308"/>
        <v>Y</v>
      </c>
      <c r="N646" s="42">
        <f t="shared" si="309"/>
        <v>15</v>
      </c>
      <c r="O646" s="43">
        <f t="shared" si="310"/>
        <v>200000</v>
      </c>
      <c r="P646" s="43" t="str">
        <f t="shared" si="311"/>
        <v>NA</v>
      </c>
      <c r="Q646" s="24">
        <f t="shared" si="312"/>
        <v>23472.326400000002</v>
      </c>
      <c r="R646" s="43">
        <f t="shared" si="313"/>
        <v>0</v>
      </c>
      <c r="S646" s="24">
        <f t="shared" si="314"/>
        <v>1000000</v>
      </c>
      <c r="T646" s="25" t="str">
        <f t="shared" si="315"/>
        <v>Y</v>
      </c>
      <c r="U646" s="44">
        <f t="shared" si="316"/>
        <v>14</v>
      </c>
      <c r="V646" s="45">
        <f t="shared" si="317"/>
        <v>200000</v>
      </c>
      <c r="W646" s="45">
        <f t="shared" si="318"/>
        <v>1000000</v>
      </c>
      <c r="X646" s="28">
        <f t="shared" si="319"/>
        <v>24491.025365760004</v>
      </c>
      <c r="Y646" s="28">
        <f t="shared" si="320"/>
        <v>0</v>
      </c>
      <c r="Z646" s="45" t="str">
        <f t="shared" si="321"/>
        <v>NA</v>
      </c>
      <c r="AA646" s="29" t="str">
        <f t="shared" si="322"/>
        <v>Y</v>
      </c>
      <c r="AB646" s="46">
        <f t="shared" si="323"/>
        <v>13</v>
      </c>
      <c r="AC646" s="31">
        <f t="shared" si="324"/>
        <v>200000</v>
      </c>
      <c r="AD646" s="31">
        <f t="shared" si="325"/>
        <v>1000000</v>
      </c>
      <c r="AE646" s="31">
        <f t="shared" si="326"/>
        <v>25553.93586663399</v>
      </c>
      <c r="AF646" s="47">
        <f t="shared" si="327"/>
        <v>0</v>
      </c>
      <c r="AG646" s="31" t="str">
        <f t="shared" si="328"/>
        <v>NA</v>
      </c>
      <c r="AH646" s="48">
        <f t="shared" si="329"/>
        <v>12</v>
      </c>
      <c r="AI646" s="33">
        <f t="shared" si="330"/>
        <v>20000</v>
      </c>
      <c r="AJ646" s="33">
        <f t="shared" si="331"/>
        <v>65000</v>
      </c>
      <c r="AK646" s="33">
        <f t="shared" si="332"/>
        <v>20000</v>
      </c>
      <c r="AL646" s="33">
        <f t="shared" si="333"/>
        <v>6662.97668324591</v>
      </c>
      <c r="AM646" s="34">
        <f t="shared" si="334"/>
        <v>6662.97668324591</v>
      </c>
    </row>
    <row r="647" spans="1:39" ht="15.75" customHeight="1" x14ac:dyDescent="0.3">
      <c r="A647" s="166" t="s">
        <v>1852</v>
      </c>
      <c r="B647" s="99">
        <v>20019</v>
      </c>
      <c r="C647" s="99">
        <v>100347</v>
      </c>
      <c r="D647" s="165">
        <v>45899</v>
      </c>
      <c r="E647" s="165">
        <v>46225</v>
      </c>
      <c r="F647" s="166">
        <v>2</v>
      </c>
      <c r="G647" s="178">
        <v>1.86</v>
      </c>
      <c r="H647" s="181">
        <v>0.25</v>
      </c>
      <c r="I647" s="180">
        <v>6.6500000000000004E-2</v>
      </c>
      <c r="J647" s="21">
        <f t="shared" si="305"/>
        <v>0.1399999999999999</v>
      </c>
      <c r="K647" s="21" t="str">
        <f t="shared" si="306"/>
        <v>Y</v>
      </c>
      <c r="L647" s="37" t="str">
        <f t="shared" si="307"/>
        <v>NA</v>
      </c>
      <c r="M647" s="8" t="str">
        <f t="shared" si="308"/>
        <v>Y</v>
      </c>
      <c r="N647" s="42">
        <f t="shared" si="309"/>
        <v>1</v>
      </c>
      <c r="O647" s="43">
        <f t="shared" si="310"/>
        <v>200000</v>
      </c>
      <c r="P647" s="43" t="str">
        <f t="shared" si="311"/>
        <v>NA</v>
      </c>
      <c r="Q647" s="24">
        <f t="shared" si="312"/>
        <v>21350.263500000001</v>
      </c>
      <c r="R647" s="43">
        <f t="shared" si="313"/>
        <v>0</v>
      </c>
      <c r="S647" s="24">
        <f t="shared" si="314"/>
        <v>1000000</v>
      </c>
      <c r="T647" s="25" t="str">
        <f t="shared" si="315"/>
        <v>N</v>
      </c>
      <c r="U647" s="44">
        <f t="shared" si="316"/>
        <v>0</v>
      </c>
      <c r="V647" s="45">
        <f t="shared" si="317"/>
        <v>0</v>
      </c>
      <c r="W647" s="45">
        <f t="shared" si="318"/>
        <v>0</v>
      </c>
      <c r="X647" s="28">
        <f t="shared" si="319"/>
        <v>0</v>
      </c>
      <c r="Y647" s="28">
        <f t="shared" si="320"/>
        <v>0</v>
      </c>
      <c r="Z647" s="45">
        <f t="shared" si="321"/>
        <v>0</v>
      </c>
      <c r="AA647" s="29" t="str">
        <f t="shared" si="322"/>
        <v>N</v>
      </c>
      <c r="AB647" s="46">
        <f t="shared" si="323"/>
        <v>0</v>
      </c>
      <c r="AC647" s="31">
        <f t="shared" si="324"/>
        <v>0</v>
      </c>
      <c r="AD647" s="31">
        <f t="shared" si="325"/>
        <v>0</v>
      </c>
      <c r="AE647" s="31">
        <f t="shared" si="326"/>
        <v>0</v>
      </c>
      <c r="AF647" s="47">
        <f t="shared" si="327"/>
        <v>0</v>
      </c>
      <c r="AG647" s="31">
        <f t="shared" si="328"/>
        <v>0</v>
      </c>
      <c r="AH647" s="48">
        <f t="shared" si="329"/>
        <v>0</v>
      </c>
      <c r="AI647" s="33">
        <f t="shared" si="330"/>
        <v>0</v>
      </c>
      <c r="AJ647" s="33">
        <f t="shared" si="331"/>
        <v>0</v>
      </c>
      <c r="AK647" s="33">
        <f t="shared" si="332"/>
        <v>0</v>
      </c>
      <c r="AL647" s="33">
        <f t="shared" si="333"/>
        <v>0</v>
      </c>
      <c r="AM647" s="34">
        <f t="shared" si="334"/>
        <v>0</v>
      </c>
    </row>
    <row r="648" spans="1:39" ht="15.75" customHeight="1" x14ac:dyDescent="0.3">
      <c r="A648" s="166" t="s">
        <v>1853</v>
      </c>
      <c r="B648" s="99">
        <v>20440</v>
      </c>
      <c r="C648" s="99">
        <v>36443</v>
      </c>
      <c r="D648" s="165">
        <v>45707</v>
      </c>
      <c r="E648" s="165">
        <v>46069</v>
      </c>
      <c r="F648" s="166">
        <v>2</v>
      </c>
      <c r="G648" s="178">
        <v>0.13</v>
      </c>
      <c r="H648" s="181">
        <v>0.25</v>
      </c>
      <c r="I648" s="180">
        <v>7.8299999999999995E-2</v>
      </c>
      <c r="J648" s="21">
        <f t="shared" si="305"/>
        <v>1.87</v>
      </c>
      <c r="K648" s="21" t="str">
        <f t="shared" si="306"/>
        <v>Y</v>
      </c>
      <c r="L648" s="37" t="str">
        <f t="shared" si="307"/>
        <v>NA</v>
      </c>
      <c r="M648" s="8" t="str">
        <f t="shared" si="308"/>
        <v>Y</v>
      </c>
      <c r="N648" s="42">
        <f t="shared" si="309"/>
        <v>8</v>
      </c>
      <c r="O648" s="43">
        <f t="shared" si="310"/>
        <v>200000</v>
      </c>
      <c r="P648" s="43" t="str">
        <f t="shared" si="311"/>
        <v>NA</v>
      </c>
      <c r="Q648" s="24">
        <f t="shared" si="312"/>
        <v>22040.452000000001</v>
      </c>
      <c r="R648" s="43">
        <f t="shared" si="313"/>
        <v>0</v>
      </c>
      <c r="S648" s="24">
        <f t="shared" si="314"/>
        <v>1000000</v>
      </c>
      <c r="T648" s="25" t="str">
        <f t="shared" si="315"/>
        <v>Y</v>
      </c>
      <c r="U648" s="44">
        <f t="shared" si="316"/>
        <v>7</v>
      </c>
      <c r="V648" s="45">
        <f t="shared" si="317"/>
        <v>200000</v>
      </c>
      <c r="W648" s="45">
        <f t="shared" si="318"/>
        <v>1000000</v>
      </c>
      <c r="X648" s="28">
        <f t="shared" si="319"/>
        <v>23766.219391600003</v>
      </c>
      <c r="Y648" s="28">
        <f t="shared" si="320"/>
        <v>0</v>
      </c>
      <c r="Z648" s="45" t="str">
        <f t="shared" si="321"/>
        <v>NA</v>
      </c>
      <c r="AA648" s="29" t="str">
        <f t="shared" si="322"/>
        <v>N</v>
      </c>
      <c r="AB648" s="46">
        <f t="shared" si="323"/>
        <v>6</v>
      </c>
      <c r="AC648" s="31">
        <f t="shared" si="324"/>
        <v>20000</v>
      </c>
      <c r="AD648" s="31">
        <f t="shared" si="325"/>
        <v>65000</v>
      </c>
      <c r="AE648" s="31">
        <f t="shared" si="326"/>
        <v>20000</v>
      </c>
      <c r="AF648" s="47">
        <f t="shared" si="327"/>
        <v>5627.1143699622844</v>
      </c>
      <c r="AG648" s="31">
        <f t="shared" si="328"/>
        <v>0</v>
      </c>
      <c r="AH648" s="48">
        <f t="shared" si="329"/>
        <v>5</v>
      </c>
      <c r="AI648" s="33">
        <f t="shared" si="330"/>
        <v>20000</v>
      </c>
      <c r="AJ648" s="33">
        <f t="shared" si="331"/>
        <v>65000</v>
      </c>
      <c r="AK648" s="33">
        <f t="shared" si="332"/>
        <v>0</v>
      </c>
      <c r="AL648" s="33">
        <f t="shared" si="333"/>
        <v>27633.717425130333</v>
      </c>
      <c r="AM648" s="34">
        <f t="shared" si="334"/>
        <v>33260.831795092614</v>
      </c>
    </row>
    <row r="649" spans="1:39" ht="15.75" customHeight="1" x14ac:dyDescent="0.3">
      <c r="A649" s="166" t="s">
        <v>1854</v>
      </c>
      <c r="B649" s="99">
        <v>10593</v>
      </c>
      <c r="C649" s="99">
        <v>98062</v>
      </c>
      <c r="D649" s="165">
        <v>46074</v>
      </c>
      <c r="E649" s="165">
        <v>46158</v>
      </c>
      <c r="F649" s="166">
        <v>2</v>
      </c>
      <c r="G649" s="178">
        <v>1.04</v>
      </c>
      <c r="H649" s="181">
        <v>0.5</v>
      </c>
      <c r="I649" s="180">
        <v>1.9400000000000001E-2</v>
      </c>
      <c r="J649" s="21">
        <f t="shared" si="305"/>
        <v>0.96</v>
      </c>
      <c r="K649" s="21" t="str">
        <f t="shared" si="306"/>
        <v>Y</v>
      </c>
      <c r="L649" s="37" t="str">
        <f t="shared" si="307"/>
        <v>NA</v>
      </c>
      <c r="M649" s="8" t="str">
        <f t="shared" si="308"/>
        <v>Y</v>
      </c>
      <c r="N649" s="42">
        <f t="shared" si="309"/>
        <v>2</v>
      </c>
      <c r="O649" s="43">
        <f t="shared" si="310"/>
        <v>200000</v>
      </c>
      <c r="P649" s="43" t="str">
        <f t="shared" si="311"/>
        <v>NA</v>
      </c>
      <c r="Q649" s="24">
        <f t="shared" si="312"/>
        <v>10798.504200000001</v>
      </c>
      <c r="R649" s="43">
        <f t="shared" si="313"/>
        <v>0</v>
      </c>
      <c r="S649" s="24">
        <f t="shared" si="314"/>
        <v>1000000</v>
      </c>
      <c r="T649" s="25" t="str">
        <f t="shared" si="315"/>
        <v>N</v>
      </c>
      <c r="U649" s="44">
        <f t="shared" si="316"/>
        <v>1</v>
      </c>
      <c r="V649" s="45">
        <f t="shared" si="317"/>
        <v>20000</v>
      </c>
      <c r="W649" s="45">
        <f t="shared" si="318"/>
        <v>65000</v>
      </c>
      <c r="X649" s="28">
        <f t="shared" si="319"/>
        <v>0</v>
      </c>
      <c r="Y649" s="28">
        <f t="shared" si="320"/>
        <v>11007.995181480002</v>
      </c>
      <c r="Z649" s="45">
        <f t="shared" si="321"/>
        <v>0</v>
      </c>
      <c r="AA649" s="29" t="str">
        <f t="shared" si="322"/>
        <v>N</v>
      </c>
      <c r="AB649" s="46">
        <f t="shared" si="323"/>
        <v>0</v>
      </c>
      <c r="AC649" s="31">
        <f t="shared" si="324"/>
        <v>0</v>
      </c>
      <c r="AD649" s="31">
        <f t="shared" si="325"/>
        <v>0</v>
      </c>
      <c r="AE649" s="31">
        <f t="shared" si="326"/>
        <v>0</v>
      </c>
      <c r="AF649" s="47">
        <f t="shared" si="327"/>
        <v>0</v>
      </c>
      <c r="AG649" s="31">
        <f t="shared" si="328"/>
        <v>0</v>
      </c>
      <c r="AH649" s="48">
        <f t="shared" si="329"/>
        <v>0</v>
      </c>
      <c r="AI649" s="33">
        <f t="shared" si="330"/>
        <v>0</v>
      </c>
      <c r="AJ649" s="33">
        <f t="shared" si="331"/>
        <v>0</v>
      </c>
      <c r="AK649" s="33">
        <f t="shared" si="332"/>
        <v>0</v>
      </c>
      <c r="AL649" s="33">
        <f t="shared" si="333"/>
        <v>0</v>
      </c>
      <c r="AM649" s="34">
        <f t="shared" si="334"/>
        <v>11007.995181480002</v>
      </c>
    </row>
    <row r="650" spans="1:39" ht="15.75" customHeight="1" x14ac:dyDescent="0.3">
      <c r="A650" s="166" t="s">
        <v>1855</v>
      </c>
      <c r="B650" s="99">
        <v>16054</v>
      </c>
      <c r="C650" s="99">
        <v>78746</v>
      </c>
      <c r="D650" s="165">
        <v>45540</v>
      </c>
      <c r="E650" s="165">
        <v>45631</v>
      </c>
      <c r="F650" s="166">
        <v>2</v>
      </c>
      <c r="G650" s="178">
        <v>0.71</v>
      </c>
      <c r="H650" s="181">
        <v>0.5</v>
      </c>
      <c r="I650" s="180">
        <v>6.8500000000000005E-2</v>
      </c>
      <c r="J650" s="21">
        <f t="shared" si="305"/>
        <v>1.29</v>
      </c>
      <c r="K650" s="21" t="str">
        <f t="shared" si="306"/>
        <v>Y</v>
      </c>
      <c r="L650" s="37" t="str">
        <f t="shared" si="307"/>
        <v>NA</v>
      </c>
      <c r="M650" s="8" t="str">
        <f t="shared" si="308"/>
        <v>Y</v>
      </c>
      <c r="N650" s="42">
        <f t="shared" si="309"/>
        <v>3</v>
      </c>
      <c r="O650" s="43">
        <f t="shared" si="310"/>
        <v>200000</v>
      </c>
      <c r="P650" s="43" t="str">
        <f t="shared" si="311"/>
        <v>NA</v>
      </c>
      <c r="Q650" s="24">
        <f t="shared" si="312"/>
        <v>17153.699000000001</v>
      </c>
      <c r="R650" s="43">
        <f t="shared" si="313"/>
        <v>0</v>
      </c>
      <c r="S650" s="24">
        <f t="shared" si="314"/>
        <v>1000000</v>
      </c>
      <c r="T650" s="25" t="str">
        <f t="shared" si="315"/>
        <v>Y</v>
      </c>
      <c r="U650" s="44">
        <f t="shared" si="316"/>
        <v>2</v>
      </c>
      <c r="V650" s="45">
        <f t="shared" si="317"/>
        <v>200000</v>
      </c>
      <c r="W650" s="45">
        <f t="shared" si="318"/>
        <v>1000000</v>
      </c>
      <c r="X650" s="28">
        <f t="shared" si="319"/>
        <v>18328.727381500001</v>
      </c>
      <c r="Y650" s="28">
        <f t="shared" si="320"/>
        <v>0</v>
      </c>
      <c r="Z650" s="45" t="str">
        <f t="shared" si="321"/>
        <v>NA</v>
      </c>
      <c r="AA650" s="29" t="str">
        <f t="shared" si="322"/>
        <v>N</v>
      </c>
      <c r="AB650" s="46">
        <f t="shared" si="323"/>
        <v>1</v>
      </c>
      <c r="AC650" s="31">
        <f t="shared" si="324"/>
        <v>20000</v>
      </c>
      <c r="AD650" s="31">
        <f t="shared" si="325"/>
        <v>65000</v>
      </c>
      <c r="AE650" s="31">
        <f t="shared" si="326"/>
        <v>19584.24520713275</v>
      </c>
      <c r="AF650" s="47">
        <f t="shared" si="327"/>
        <v>0</v>
      </c>
      <c r="AG650" s="31">
        <f t="shared" si="328"/>
        <v>0</v>
      </c>
      <c r="AH650" s="48">
        <f t="shared" si="329"/>
        <v>0</v>
      </c>
      <c r="AI650" s="33">
        <f t="shared" si="330"/>
        <v>0</v>
      </c>
      <c r="AJ650" s="33">
        <f t="shared" si="331"/>
        <v>0</v>
      </c>
      <c r="AK650" s="33">
        <f t="shared" si="332"/>
        <v>0</v>
      </c>
      <c r="AL650" s="33">
        <f t="shared" si="333"/>
        <v>0</v>
      </c>
      <c r="AM650" s="34">
        <f t="shared" si="334"/>
        <v>0</v>
      </c>
    </row>
    <row r="651" spans="1:39" ht="15.75" customHeight="1" x14ac:dyDescent="0.3">
      <c r="A651" s="166" t="s">
        <v>1856</v>
      </c>
      <c r="B651" s="99">
        <v>15993</v>
      </c>
      <c r="C651" s="99">
        <v>34279</v>
      </c>
      <c r="D651" s="165">
        <v>45957</v>
      </c>
      <c r="E651" s="165">
        <v>46127</v>
      </c>
      <c r="F651" s="166">
        <v>2</v>
      </c>
      <c r="G651" s="178">
        <v>1.54</v>
      </c>
      <c r="H651" s="181">
        <v>0.5</v>
      </c>
      <c r="I651" s="180">
        <v>6.3700000000000007E-2</v>
      </c>
      <c r="J651" s="21">
        <f t="shared" si="305"/>
        <v>0.45999999999999996</v>
      </c>
      <c r="K651" s="21" t="str">
        <f t="shared" si="306"/>
        <v>Y</v>
      </c>
      <c r="L651" s="37" t="str">
        <f t="shared" si="307"/>
        <v>NA</v>
      </c>
      <c r="M651" s="8" t="str">
        <f t="shared" si="308"/>
        <v>Y</v>
      </c>
      <c r="N651" s="42">
        <f t="shared" si="309"/>
        <v>1</v>
      </c>
      <c r="O651" s="43">
        <f t="shared" si="310"/>
        <v>200000</v>
      </c>
      <c r="P651" s="43" t="str">
        <f t="shared" si="311"/>
        <v>NA</v>
      </c>
      <c r="Q651" s="24">
        <f t="shared" si="312"/>
        <v>17011.754100000002</v>
      </c>
      <c r="R651" s="43">
        <f t="shared" si="313"/>
        <v>0</v>
      </c>
      <c r="S651" s="24">
        <f t="shared" si="314"/>
        <v>1000000</v>
      </c>
      <c r="T651" s="25" t="str">
        <f t="shared" si="315"/>
        <v>N</v>
      </c>
      <c r="U651" s="44">
        <f t="shared" si="316"/>
        <v>0</v>
      </c>
      <c r="V651" s="45">
        <f t="shared" si="317"/>
        <v>0</v>
      </c>
      <c r="W651" s="45">
        <f t="shared" si="318"/>
        <v>0</v>
      </c>
      <c r="X651" s="28">
        <f t="shared" si="319"/>
        <v>0</v>
      </c>
      <c r="Y651" s="28">
        <f t="shared" si="320"/>
        <v>0</v>
      </c>
      <c r="Z651" s="45">
        <f t="shared" si="321"/>
        <v>0</v>
      </c>
      <c r="AA651" s="29" t="str">
        <f t="shared" si="322"/>
        <v>N</v>
      </c>
      <c r="AB651" s="46">
        <f t="shared" si="323"/>
        <v>0</v>
      </c>
      <c r="AC651" s="31">
        <f t="shared" si="324"/>
        <v>0</v>
      </c>
      <c r="AD651" s="31">
        <f t="shared" si="325"/>
        <v>0</v>
      </c>
      <c r="AE651" s="31">
        <f t="shared" si="326"/>
        <v>0</v>
      </c>
      <c r="AF651" s="47">
        <f t="shared" si="327"/>
        <v>0</v>
      </c>
      <c r="AG651" s="31">
        <f t="shared" si="328"/>
        <v>0</v>
      </c>
      <c r="AH651" s="48">
        <f t="shared" si="329"/>
        <v>0</v>
      </c>
      <c r="AI651" s="33">
        <f t="shared" si="330"/>
        <v>0</v>
      </c>
      <c r="AJ651" s="33">
        <f t="shared" si="331"/>
        <v>0</v>
      </c>
      <c r="AK651" s="33">
        <f t="shared" si="332"/>
        <v>0</v>
      </c>
      <c r="AL651" s="33">
        <f t="shared" si="333"/>
        <v>0</v>
      </c>
      <c r="AM651" s="34">
        <f t="shared" si="334"/>
        <v>0</v>
      </c>
    </row>
    <row r="652" spans="1:39" ht="15.75" customHeight="1" x14ac:dyDescent="0.3">
      <c r="A652" s="166" t="s">
        <v>1857</v>
      </c>
      <c r="B652" s="99">
        <v>19374</v>
      </c>
      <c r="C652" s="99">
        <v>61308</v>
      </c>
      <c r="D652" s="165">
        <v>45013</v>
      </c>
      <c r="E652" s="165">
        <v>45063</v>
      </c>
      <c r="F652" s="166">
        <v>2</v>
      </c>
      <c r="G652" s="178">
        <v>0.28999999999999998</v>
      </c>
      <c r="H652" s="181">
        <v>1</v>
      </c>
      <c r="I652" s="180">
        <v>6.9400000000000003E-2</v>
      </c>
      <c r="J652" s="21">
        <f t="shared" si="305"/>
        <v>1.71</v>
      </c>
      <c r="K652" s="21" t="str">
        <f t="shared" si="306"/>
        <v>Y</v>
      </c>
      <c r="L652" s="37" t="str">
        <f t="shared" si="307"/>
        <v>NA</v>
      </c>
      <c r="M652" s="8" t="str">
        <f t="shared" si="308"/>
        <v>Y</v>
      </c>
      <c r="N652" s="42">
        <f t="shared" si="309"/>
        <v>2</v>
      </c>
      <c r="O652" s="43">
        <f t="shared" si="310"/>
        <v>200000</v>
      </c>
      <c r="P652" s="43" t="str">
        <f t="shared" si="311"/>
        <v>NA</v>
      </c>
      <c r="Q652" s="24">
        <f t="shared" si="312"/>
        <v>20718.5556</v>
      </c>
      <c r="R652" s="43">
        <f t="shared" si="313"/>
        <v>0</v>
      </c>
      <c r="S652" s="24">
        <f t="shared" si="314"/>
        <v>1000000</v>
      </c>
      <c r="T652" s="25" t="str">
        <f t="shared" si="315"/>
        <v>Y</v>
      </c>
      <c r="U652" s="44">
        <f t="shared" si="316"/>
        <v>1</v>
      </c>
      <c r="V652" s="45">
        <f t="shared" si="317"/>
        <v>200000</v>
      </c>
      <c r="W652" s="45">
        <f t="shared" si="318"/>
        <v>1000000</v>
      </c>
      <c r="X652" s="28">
        <f t="shared" si="319"/>
        <v>22156.423358639997</v>
      </c>
      <c r="Y652" s="28">
        <f t="shared" si="320"/>
        <v>0</v>
      </c>
      <c r="Z652" s="45" t="str">
        <f t="shared" si="321"/>
        <v>NA</v>
      </c>
      <c r="AA652" s="29" t="str">
        <f t="shared" si="322"/>
        <v>N</v>
      </c>
      <c r="AB652" s="46">
        <f t="shared" si="323"/>
        <v>0</v>
      </c>
      <c r="AC652" s="31">
        <f t="shared" si="324"/>
        <v>0</v>
      </c>
      <c r="AD652" s="31">
        <f t="shared" si="325"/>
        <v>0</v>
      </c>
      <c r="AE652" s="31">
        <f t="shared" si="326"/>
        <v>0</v>
      </c>
      <c r="AF652" s="47">
        <f t="shared" si="327"/>
        <v>0</v>
      </c>
      <c r="AG652" s="31">
        <f t="shared" si="328"/>
        <v>0</v>
      </c>
      <c r="AH652" s="48">
        <f t="shared" si="329"/>
        <v>0</v>
      </c>
      <c r="AI652" s="33">
        <f t="shared" si="330"/>
        <v>0</v>
      </c>
      <c r="AJ652" s="33">
        <f t="shared" si="331"/>
        <v>0</v>
      </c>
      <c r="AK652" s="33">
        <f t="shared" si="332"/>
        <v>0</v>
      </c>
      <c r="AL652" s="33">
        <f t="shared" si="333"/>
        <v>0</v>
      </c>
      <c r="AM652" s="34">
        <f t="shared" si="334"/>
        <v>0</v>
      </c>
    </row>
    <row r="653" spans="1:39" ht="15.75" customHeight="1" x14ac:dyDescent="0.3">
      <c r="A653" s="166" t="s">
        <v>1858</v>
      </c>
      <c r="B653" s="99">
        <v>7645</v>
      </c>
      <c r="C653" s="99">
        <v>18477</v>
      </c>
      <c r="D653" s="165">
        <v>46190</v>
      </c>
      <c r="E653" s="165">
        <v>46311</v>
      </c>
      <c r="F653" s="166">
        <v>2</v>
      </c>
      <c r="G653" s="178">
        <v>1.44</v>
      </c>
      <c r="H653" s="181">
        <v>0.75</v>
      </c>
      <c r="I653" s="180">
        <v>4.41E-2</v>
      </c>
      <c r="J653" s="21">
        <f t="shared" si="305"/>
        <v>0.56000000000000005</v>
      </c>
      <c r="K653" s="21" t="str">
        <f t="shared" si="306"/>
        <v>Y</v>
      </c>
      <c r="L653" s="37" t="str">
        <f t="shared" si="307"/>
        <v>NA</v>
      </c>
      <c r="M653" s="8" t="str">
        <f t="shared" si="308"/>
        <v>Y</v>
      </c>
      <c r="N653" s="42">
        <f t="shared" si="309"/>
        <v>1</v>
      </c>
      <c r="O653" s="43">
        <f t="shared" si="310"/>
        <v>200000</v>
      </c>
      <c r="P653" s="43" t="str">
        <f t="shared" si="311"/>
        <v>NA</v>
      </c>
      <c r="Q653" s="24">
        <f t="shared" si="312"/>
        <v>7982.1445000000003</v>
      </c>
      <c r="R653" s="43">
        <f t="shared" si="313"/>
        <v>0</v>
      </c>
      <c r="S653" s="24">
        <f t="shared" si="314"/>
        <v>1000000</v>
      </c>
      <c r="T653" s="25" t="str">
        <f t="shared" si="315"/>
        <v>N</v>
      </c>
      <c r="U653" s="44">
        <f t="shared" si="316"/>
        <v>0</v>
      </c>
      <c r="V653" s="45">
        <f t="shared" si="317"/>
        <v>0</v>
      </c>
      <c r="W653" s="45">
        <f t="shared" si="318"/>
        <v>0</v>
      </c>
      <c r="X653" s="28">
        <f t="shared" si="319"/>
        <v>0</v>
      </c>
      <c r="Y653" s="28">
        <f t="shared" si="320"/>
        <v>0</v>
      </c>
      <c r="Z653" s="45">
        <f t="shared" si="321"/>
        <v>0</v>
      </c>
      <c r="AA653" s="29" t="str">
        <f t="shared" si="322"/>
        <v>N</v>
      </c>
      <c r="AB653" s="46">
        <f t="shared" si="323"/>
        <v>0</v>
      </c>
      <c r="AC653" s="31">
        <f t="shared" si="324"/>
        <v>0</v>
      </c>
      <c r="AD653" s="31">
        <f t="shared" si="325"/>
        <v>0</v>
      </c>
      <c r="AE653" s="31">
        <f t="shared" si="326"/>
        <v>0</v>
      </c>
      <c r="AF653" s="47">
        <f t="shared" si="327"/>
        <v>0</v>
      </c>
      <c r="AG653" s="31">
        <f t="shared" si="328"/>
        <v>0</v>
      </c>
      <c r="AH653" s="48">
        <f t="shared" si="329"/>
        <v>0</v>
      </c>
      <c r="AI653" s="33">
        <f t="shared" si="330"/>
        <v>0</v>
      </c>
      <c r="AJ653" s="33">
        <f t="shared" si="331"/>
        <v>0</v>
      </c>
      <c r="AK653" s="33">
        <f t="shared" si="332"/>
        <v>0</v>
      </c>
      <c r="AL653" s="33">
        <f t="shared" si="333"/>
        <v>0</v>
      </c>
      <c r="AM653" s="34">
        <f t="shared" si="334"/>
        <v>0</v>
      </c>
    </row>
    <row r="654" spans="1:39" ht="15.75" customHeight="1" x14ac:dyDescent="0.3">
      <c r="A654" s="166" t="s">
        <v>1859</v>
      </c>
      <c r="B654" s="99">
        <v>11755</v>
      </c>
      <c r="C654" s="99">
        <v>40509</v>
      </c>
      <c r="D654" s="165">
        <v>44894</v>
      </c>
      <c r="E654" s="165">
        <v>45062</v>
      </c>
      <c r="F654" s="166">
        <v>4</v>
      </c>
      <c r="G654" s="178">
        <v>1.71</v>
      </c>
      <c r="H654" s="181">
        <v>0.5</v>
      </c>
      <c r="I654" s="180">
        <v>5.7700000000000001E-2</v>
      </c>
      <c r="J654" s="21">
        <f t="shared" si="305"/>
        <v>2.29</v>
      </c>
      <c r="K654" s="21" t="str">
        <f t="shared" si="306"/>
        <v>Y</v>
      </c>
      <c r="L654" s="37" t="str">
        <f t="shared" si="307"/>
        <v>NA</v>
      </c>
      <c r="M654" s="8" t="str">
        <f t="shared" si="308"/>
        <v>Y</v>
      </c>
      <c r="N654" s="42">
        <f t="shared" si="309"/>
        <v>5</v>
      </c>
      <c r="O654" s="43">
        <f t="shared" si="310"/>
        <v>200000</v>
      </c>
      <c r="P654" s="43" t="str">
        <f t="shared" si="311"/>
        <v>NA</v>
      </c>
      <c r="Q654" s="24">
        <f t="shared" si="312"/>
        <v>12433.263500000001</v>
      </c>
      <c r="R654" s="43">
        <f t="shared" si="313"/>
        <v>0</v>
      </c>
      <c r="S654" s="24">
        <f t="shared" si="314"/>
        <v>1000000</v>
      </c>
      <c r="T654" s="25" t="str">
        <f t="shared" si="315"/>
        <v>Y</v>
      </c>
      <c r="U654" s="44">
        <f t="shared" si="316"/>
        <v>4</v>
      </c>
      <c r="V654" s="45">
        <f t="shared" si="317"/>
        <v>200000</v>
      </c>
      <c r="W654" s="45">
        <f t="shared" si="318"/>
        <v>1000000</v>
      </c>
      <c r="X654" s="28">
        <f t="shared" si="319"/>
        <v>13150.662803950003</v>
      </c>
      <c r="Y654" s="28">
        <f t="shared" si="320"/>
        <v>0</v>
      </c>
      <c r="Z654" s="45" t="str">
        <f t="shared" si="321"/>
        <v>NA</v>
      </c>
      <c r="AA654" s="29" t="str">
        <f t="shared" si="322"/>
        <v>Y</v>
      </c>
      <c r="AB654" s="46">
        <f t="shared" si="323"/>
        <v>3</v>
      </c>
      <c r="AC654" s="31">
        <f t="shared" si="324"/>
        <v>200000</v>
      </c>
      <c r="AD654" s="31">
        <f t="shared" si="325"/>
        <v>1000000</v>
      </c>
      <c r="AE654" s="31">
        <f t="shared" si="326"/>
        <v>13909.45604773792</v>
      </c>
      <c r="AF654" s="47">
        <f t="shared" si="327"/>
        <v>0</v>
      </c>
      <c r="AG654" s="31" t="str">
        <f t="shared" si="328"/>
        <v>NA</v>
      </c>
      <c r="AH654" s="48">
        <f t="shared" si="329"/>
        <v>2</v>
      </c>
      <c r="AI654" s="33">
        <f t="shared" si="330"/>
        <v>20000</v>
      </c>
      <c r="AJ654" s="33">
        <f t="shared" si="331"/>
        <v>65000</v>
      </c>
      <c r="AK654" s="33">
        <f t="shared" si="332"/>
        <v>14712.031661692399</v>
      </c>
      <c r="AL654" s="33">
        <f t="shared" si="333"/>
        <v>0</v>
      </c>
      <c r="AM654" s="34">
        <f t="shared" si="334"/>
        <v>0</v>
      </c>
    </row>
    <row r="655" spans="1:39" ht="15.75" customHeight="1" x14ac:dyDescent="0.3">
      <c r="A655" s="166" t="s">
        <v>1860</v>
      </c>
      <c r="B655" s="99">
        <v>10898</v>
      </c>
      <c r="C655" s="99">
        <v>86419</v>
      </c>
      <c r="D655" s="165">
        <v>44951</v>
      </c>
      <c r="E655" s="165">
        <v>45026</v>
      </c>
      <c r="F655" s="166">
        <v>4</v>
      </c>
      <c r="G655" s="178">
        <v>1.46</v>
      </c>
      <c r="H655" s="181">
        <v>0.25</v>
      </c>
      <c r="I655" s="180">
        <v>5.3999999999999999E-2</v>
      </c>
      <c r="J655" s="21">
        <f t="shared" si="305"/>
        <v>2.54</v>
      </c>
      <c r="K655" s="21" t="str">
        <f t="shared" si="306"/>
        <v>Y</v>
      </c>
      <c r="L655" s="37" t="str">
        <f t="shared" si="307"/>
        <v>NA</v>
      </c>
      <c r="M655" s="8" t="str">
        <f t="shared" si="308"/>
        <v>Y</v>
      </c>
      <c r="N655" s="42">
        <f t="shared" si="309"/>
        <v>11</v>
      </c>
      <c r="O655" s="43">
        <f t="shared" si="310"/>
        <v>200000</v>
      </c>
      <c r="P655" s="43" t="str">
        <f t="shared" si="311"/>
        <v>NA</v>
      </c>
      <c r="Q655" s="24">
        <f t="shared" si="312"/>
        <v>11486.492</v>
      </c>
      <c r="R655" s="43">
        <f t="shared" si="313"/>
        <v>0</v>
      </c>
      <c r="S655" s="24">
        <f t="shared" si="314"/>
        <v>1000000</v>
      </c>
      <c r="T655" s="25" t="str">
        <f t="shared" si="315"/>
        <v>Y</v>
      </c>
      <c r="U655" s="44">
        <f t="shared" si="316"/>
        <v>10</v>
      </c>
      <c r="V655" s="45">
        <f t="shared" si="317"/>
        <v>200000</v>
      </c>
      <c r="W655" s="45">
        <f t="shared" si="318"/>
        <v>1000000</v>
      </c>
      <c r="X655" s="28">
        <f t="shared" si="319"/>
        <v>12106.762568</v>
      </c>
      <c r="Y655" s="28">
        <f t="shared" si="320"/>
        <v>0</v>
      </c>
      <c r="Z655" s="45" t="str">
        <f t="shared" si="321"/>
        <v>NA</v>
      </c>
      <c r="AA655" s="29" t="str">
        <f t="shared" si="322"/>
        <v>Y</v>
      </c>
      <c r="AB655" s="46">
        <f t="shared" si="323"/>
        <v>9</v>
      </c>
      <c r="AC655" s="31">
        <f t="shared" si="324"/>
        <v>200000</v>
      </c>
      <c r="AD655" s="31">
        <f t="shared" si="325"/>
        <v>1000000</v>
      </c>
      <c r="AE655" s="31">
        <f t="shared" si="326"/>
        <v>12760.527746672</v>
      </c>
      <c r="AF655" s="47">
        <f t="shared" si="327"/>
        <v>0</v>
      </c>
      <c r="AG655" s="31" t="str">
        <f t="shared" si="328"/>
        <v>NA</v>
      </c>
      <c r="AH655" s="48">
        <f t="shared" si="329"/>
        <v>8</v>
      </c>
      <c r="AI655" s="33">
        <f t="shared" si="330"/>
        <v>20000</v>
      </c>
      <c r="AJ655" s="33">
        <f t="shared" si="331"/>
        <v>65000</v>
      </c>
      <c r="AK655" s="33">
        <f t="shared" si="332"/>
        <v>13449.596244992288</v>
      </c>
      <c r="AL655" s="33">
        <f t="shared" si="333"/>
        <v>0</v>
      </c>
      <c r="AM655" s="34">
        <f t="shared" si="334"/>
        <v>0</v>
      </c>
    </row>
    <row r="656" spans="1:39" ht="15.75" customHeight="1" x14ac:dyDescent="0.3">
      <c r="A656" s="166" t="s">
        <v>1861</v>
      </c>
      <c r="B656" s="99">
        <v>22373</v>
      </c>
      <c r="C656" s="99">
        <v>44914</v>
      </c>
      <c r="D656" s="165">
        <v>44937</v>
      </c>
      <c r="E656" s="165">
        <v>45152</v>
      </c>
      <c r="F656" s="166">
        <v>2</v>
      </c>
      <c r="G656" s="178">
        <v>0.98</v>
      </c>
      <c r="H656" s="181">
        <v>0.5</v>
      </c>
      <c r="I656" s="180">
        <v>3.4299999999999997E-2</v>
      </c>
      <c r="J656" s="21">
        <f t="shared" si="305"/>
        <v>1.02</v>
      </c>
      <c r="K656" s="21" t="str">
        <f t="shared" si="306"/>
        <v>Y</v>
      </c>
      <c r="L656" s="37" t="str">
        <f t="shared" si="307"/>
        <v>NA</v>
      </c>
      <c r="M656" s="8" t="str">
        <f t="shared" si="308"/>
        <v>Y</v>
      </c>
      <c r="N656" s="42">
        <f t="shared" si="309"/>
        <v>3</v>
      </c>
      <c r="O656" s="43">
        <f t="shared" si="310"/>
        <v>200000</v>
      </c>
      <c r="P656" s="43" t="str">
        <f t="shared" si="311"/>
        <v>NA</v>
      </c>
      <c r="Q656" s="24">
        <f t="shared" si="312"/>
        <v>23140.393899999999</v>
      </c>
      <c r="R656" s="43">
        <f t="shared" si="313"/>
        <v>0</v>
      </c>
      <c r="S656" s="24">
        <f t="shared" si="314"/>
        <v>1000000</v>
      </c>
      <c r="T656" s="25" t="str">
        <f t="shared" si="315"/>
        <v>Y</v>
      </c>
      <c r="U656" s="44">
        <f t="shared" si="316"/>
        <v>2</v>
      </c>
      <c r="V656" s="45">
        <f t="shared" si="317"/>
        <v>200000</v>
      </c>
      <c r="W656" s="45">
        <f t="shared" si="318"/>
        <v>1000000</v>
      </c>
      <c r="X656" s="28">
        <f t="shared" si="319"/>
        <v>23934.109410769997</v>
      </c>
      <c r="Y656" s="28">
        <f t="shared" si="320"/>
        <v>0</v>
      </c>
      <c r="Z656" s="45" t="str">
        <f t="shared" si="321"/>
        <v>NA</v>
      </c>
      <c r="AA656" s="29" t="str">
        <f t="shared" si="322"/>
        <v>N</v>
      </c>
      <c r="AB656" s="46">
        <f t="shared" si="323"/>
        <v>1</v>
      </c>
      <c r="AC656" s="31">
        <f t="shared" si="324"/>
        <v>20000</v>
      </c>
      <c r="AD656" s="31">
        <f t="shared" si="325"/>
        <v>65000</v>
      </c>
      <c r="AE656" s="31">
        <f t="shared" si="326"/>
        <v>20000</v>
      </c>
      <c r="AF656" s="47">
        <f t="shared" si="327"/>
        <v>4755.0493635594066</v>
      </c>
      <c r="AG656" s="31">
        <f t="shared" si="328"/>
        <v>0</v>
      </c>
      <c r="AH656" s="48">
        <f t="shared" si="329"/>
        <v>0</v>
      </c>
      <c r="AI656" s="33">
        <f t="shared" si="330"/>
        <v>0</v>
      </c>
      <c r="AJ656" s="33">
        <f t="shared" si="331"/>
        <v>0</v>
      </c>
      <c r="AK656" s="33">
        <f t="shared" si="332"/>
        <v>0</v>
      </c>
      <c r="AL656" s="33">
        <f t="shared" si="333"/>
        <v>0</v>
      </c>
      <c r="AM656" s="34">
        <f t="shared" si="334"/>
        <v>4755.0493635594066</v>
      </c>
    </row>
    <row r="657" spans="1:39" ht="15.75" customHeight="1" x14ac:dyDescent="0.3">
      <c r="A657" s="166" t="s">
        <v>1862</v>
      </c>
      <c r="B657" s="99">
        <v>9889</v>
      </c>
      <c r="C657" s="99">
        <v>82071</v>
      </c>
      <c r="D657" s="165">
        <v>45186</v>
      </c>
      <c r="E657" s="165">
        <v>45306</v>
      </c>
      <c r="F657" s="166">
        <v>2</v>
      </c>
      <c r="G657" s="178">
        <v>1.37</v>
      </c>
      <c r="H657" s="181">
        <v>0.25</v>
      </c>
      <c r="I657" s="180">
        <v>1.8800000000000001E-2</v>
      </c>
      <c r="J657" s="21">
        <f t="shared" si="305"/>
        <v>0.62999999999999989</v>
      </c>
      <c r="K657" s="21" t="str">
        <f t="shared" si="306"/>
        <v>Y</v>
      </c>
      <c r="L657" s="37" t="str">
        <f t="shared" si="307"/>
        <v>NA</v>
      </c>
      <c r="M657" s="8" t="str">
        <f t="shared" si="308"/>
        <v>Y</v>
      </c>
      <c r="N657" s="42">
        <f t="shared" si="309"/>
        <v>3</v>
      </c>
      <c r="O657" s="43">
        <f t="shared" si="310"/>
        <v>200000</v>
      </c>
      <c r="P657" s="43" t="str">
        <f t="shared" si="311"/>
        <v>NA</v>
      </c>
      <c r="Q657" s="24">
        <f t="shared" si="312"/>
        <v>10074.913199999999</v>
      </c>
      <c r="R657" s="43">
        <f t="shared" si="313"/>
        <v>0</v>
      </c>
      <c r="S657" s="24">
        <f t="shared" si="314"/>
        <v>1000000</v>
      </c>
      <c r="T657" s="25" t="str">
        <f t="shared" si="315"/>
        <v>N</v>
      </c>
      <c r="U657" s="44">
        <f t="shared" si="316"/>
        <v>2</v>
      </c>
      <c r="V657" s="45">
        <f t="shared" si="317"/>
        <v>20000</v>
      </c>
      <c r="W657" s="45">
        <f t="shared" si="318"/>
        <v>65000</v>
      </c>
      <c r="X657" s="28">
        <f t="shared" si="319"/>
        <v>0</v>
      </c>
      <c r="Y657" s="28">
        <f t="shared" si="320"/>
        <v>10264.321568159998</v>
      </c>
      <c r="Z657" s="45">
        <f t="shared" si="321"/>
        <v>0</v>
      </c>
      <c r="AA657" s="29" t="str">
        <f t="shared" si="322"/>
        <v>N</v>
      </c>
      <c r="AB657" s="46">
        <f t="shared" si="323"/>
        <v>1</v>
      </c>
      <c r="AC657" s="31">
        <f t="shared" si="324"/>
        <v>20000</v>
      </c>
      <c r="AD657" s="31">
        <f t="shared" si="325"/>
        <v>65000</v>
      </c>
      <c r="AE657" s="31">
        <f t="shared" si="326"/>
        <v>0</v>
      </c>
      <c r="AF657" s="47">
        <f t="shared" si="327"/>
        <v>10457.290813641404</v>
      </c>
      <c r="AG657" s="31">
        <f t="shared" si="328"/>
        <v>0</v>
      </c>
      <c r="AH657" s="48">
        <f t="shared" si="329"/>
        <v>0</v>
      </c>
      <c r="AI657" s="33">
        <f t="shared" si="330"/>
        <v>0</v>
      </c>
      <c r="AJ657" s="33">
        <f t="shared" si="331"/>
        <v>0</v>
      </c>
      <c r="AK657" s="33">
        <f t="shared" si="332"/>
        <v>0</v>
      </c>
      <c r="AL657" s="33">
        <f t="shared" si="333"/>
        <v>0</v>
      </c>
      <c r="AM657" s="34">
        <f t="shared" si="334"/>
        <v>20721.612381801402</v>
      </c>
    </row>
    <row r="658" spans="1:39" ht="15.75" customHeight="1" x14ac:dyDescent="0.3">
      <c r="A658" s="166" t="s">
        <v>1863</v>
      </c>
      <c r="B658" s="99">
        <v>11867</v>
      </c>
      <c r="C658" s="99">
        <v>78840</v>
      </c>
      <c r="D658" s="165">
        <v>45690</v>
      </c>
      <c r="E658" s="165">
        <v>45891</v>
      </c>
      <c r="F658" s="166">
        <v>4</v>
      </c>
      <c r="G658" s="178">
        <v>0.27</v>
      </c>
      <c r="H658" s="181">
        <v>0.25</v>
      </c>
      <c r="I658" s="180">
        <v>7.9699999999999993E-2</v>
      </c>
      <c r="J658" s="21">
        <f t="shared" si="305"/>
        <v>3.73</v>
      </c>
      <c r="K658" s="21" t="str">
        <f t="shared" si="306"/>
        <v>Y</v>
      </c>
      <c r="L658" s="37" t="str">
        <f t="shared" si="307"/>
        <v>NA</v>
      </c>
      <c r="M658" s="8" t="str">
        <f t="shared" si="308"/>
        <v>Y</v>
      </c>
      <c r="N658" s="42">
        <f t="shared" si="309"/>
        <v>15</v>
      </c>
      <c r="O658" s="43">
        <f t="shared" si="310"/>
        <v>200000</v>
      </c>
      <c r="P658" s="43" t="str">
        <f t="shared" si="311"/>
        <v>NA</v>
      </c>
      <c r="Q658" s="24">
        <f t="shared" si="312"/>
        <v>12812.799899999998</v>
      </c>
      <c r="R658" s="43">
        <f t="shared" si="313"/>
        <v>0</v>
      </c>
      <c r="S658" s="24">
        <f t="shared" si="314"/>
        <v>1000000</v>
      </c>
      <c r="T658" s="25" t="str">
        <f t="shared" si="315"/>
        <v>Y</v>
      </c>
      <c r="U658" s="44">
        <f t="shared" si="316"/>
        <v>14</v>
      </c>
      <c r="V658" s="45">
        <f t="shared" si="317"/>
        <v>200000</v>
      </c>
      <c r="W658" s="45">
        <f t="shared" si="318"/>
        <v>1000000</v>
      </c>
      <c r="X658" s="28">
        <f t="shared" si="319"/>
        <v>13833.980052029996</v>
      </c>
      <c r="Y658" s="28">
        <f t="shared" si="320"/>
        <v>0</v>
      </c>
      <c r="Z658" s="45" t="str">
        <f t="shared" si="321"/>
        <v>NA</v>
      </c>
      <c r="AA658" s="29" t="str">
        <f t="shared" si="322"/>
        <v>Y</v>
      </c>
      <c r="AB658" s="46">
        <f t="shared" si="323"/>
        <v>13</v>
      </c>
      <c r="AC658" s="31">
        <f t="shared" si="324"/>
        <v>200000</v>
      </c>
      <c r="AD658" s="31">
        <f t="shared" si="325"/>
        <v>1000000</v>
      </c>
      <c r="AE658" s="31">
        <f t="shared" si="326"/>
        <v>14936.548262176784</v>
      </c>
      <c r="AF658" s="47">
        <f t="shared" si="327"/>
        <v>0</v>
      </c>
      <c r="AG658" s="31" t="str">
        <f t="shared" si="328"/>
        <v>NA</v>
      </c>
      <c r="AH658" s="48">
        <f t="shared" si="329"/>
        <v>12</v>
      </c>
      <c r="AI658" s="33">
        <f t="shared" si="330"/>
        <v>20000</v>
      </c>
      <c r="AJ658" s="33">
        <f t="shared" si="331"/>
        <v>65000</v>
      </c>
      <c r="AK658" s="33">
        <f t="shared" si="332"/>
        <v>16126.991158672272</v>
      </c>
      <c r="AL658" s="33">
        <f t="shared" si="333"/>
        <v>0</v>
      </c>
      <c r="AM658" s="34">
        <f t="shared" si="334"/>
        <v>0</v>
      </c>
    </row>
    <row r="659" spans="1:39" ht="15.75" customHeight="1" x14ac:dyDescent="0.3">
      <c r="A659" s="166" t="s">
        <v>1864</v>
      </c>
      <c r="B659" s="99">
        <v>5952</v>
      </c>
      <c r="C659" s="99">
        <v>79529</v>
      </c>
      <c r="D659" s="165">
        <v>45150</v>
      </c>
      <c r="E659" s="165">
        <v>45239</v>
      </c>
      <c r="F659" s="166">
        <v>2</v>
      </c>
      <c r="G659" s="178">
        <v>1.8</v>
      </c>
      <c r="H659" s="181">
        <v>1</v>
      </c>
      <c r="I659" s="180">
        <v>5.6500000000000002E-2</v>
      </c>
      <c r="J659" s="21">
        <f t="shared" si="305"/>
        <v>0.19999999999999996</v>
      </c>
      <c r="K659" s="21" t="str">
        <f t="shared" si="306"/>
        <v>Y</v>
      </c>
      <c r="L659" s="37" t="str">
        <f t="shared" si="307"/>
        <v>NA</v>
      </c>
      <c r="M659" s="8" t="str">
        <f t="shared" si="308"/>
        <v>Y</v>
      </c>
      <c r="N659" s="42">
        <f t="shared" si="309"/>
        <v>1</v>
      </c>
      <c r="O659" s="43">
        <f t="shared" si="310"/>
        <v>200000</v>
      </c>
      <c r="P659" s="43" t="str">
        <f t="shared" si="311"/>
        <v>NA</v>
      </c>
      <c r="Q659" s="24">
        <f t="shared" si="312"/>
        <v>6288.2879999999996</v>
      </c>
      <c r="R659" s="43">
        <f t="shared" si="313"/>
        <v>0</v>
      </c>
      <c r="S659" s="24">
        <f t="shared" si="314"/>
        <v>1000000</v>
      </c>
      <c r="T659" s="25" t="str">
        <f t="shared" si="315"/>
        <v>N</v>
      </c>
      <c r="U659" s="44">
        <f t="shared" si="316"/>
        <v>0</v>
      </c>
      <c r="V659" s="45">
        <f t="shared" si="317"/>
        <v>0</v>
      </c>
      <c r="W659" s="45">
        <f t="shared" si="318"/>
        <v>0</v>
      </c>
      <c r="X659" s="28">
        <f t="shared" si="319"/>
        <v>0</v>
      </c>
      <c r="Y659" s="28">
        <f t="shared" si="320"/>
        <v>0</v>
      </c>
      <c r="Z659" s="45">
        <f t="shared" si="321"/>
        <v>0</v>
      </c>
      <c r="AA659" s="29" t="str">
        <f t="shared" si="322"/>
        <v>N</v>
      </c>
      <c r="AB659" s="46">
        <f t="shared" si="323"/>
        <v>0</v>
      </c>
      <c r="AC659" s="31">
        <f t="shared" si="324"/>
        <v>0</v>
      </c>
      <c r="AD659" s="31">
        <f t="shared" si="325"/>
        <v>0</v>
      </c>
      <c r="AE659" s="31">
        <f t="shared" si="326"/>
        <v>0</v>
      </c>
      <c r="AF659" s="47">
        <f t="shared" si="327"/>
        <v>0</v>
      </c>
      <c r="AG659" s="31">
        <f t="shared" si="328"/>
        <v>0</v>
      </c>
      <c r="AH659" s="48">
        <f t="shared" si="329"/>
        <v>0</v>
      </c>
      <c r="AI659" s="33">
        <f t="shared" si="330"/>
        <v>0</v>
      </c>
      <c r="AJ659" s="33">
        <f t="shared" si="331"/>
        <v>0</v>
      </c>
      <c r="AK659" s="33">
        <f t="shared" si="332"/>
        <v>0</v>
      </c>
      <c r="AL659" s="33">
        <f t="shared" si="333"/>
        <v>0</v>
      </c>
      <c r="AM659" s="34">
        <f t="shared" si="334"/>
        <v>0</v>
      </c>
    </row>
    <row r="660" spans="1:39" ht="15.75" customHeight="1" x14ac:dyDescent="0.3">
      <c r="A660" s="166" t="s">
        <v>1865</v>
      </c>
      <c r="B660" s="99">
        <v>11512</v>
      </c>
      <c r="C660" s="99">
        <v>64200</v>
      </c>
      <c r="D660" s="165">
        <v>45733</v>
      </c>
      <c r="E660" s="165">
        <v>45819</v>
      </c>
      <c r="F660" s="166">
        <v>4</v>
      </c>
      <c r="G660" s="178">
        <v>0.99</v>
      </c>
      <c r="H660" s="181">
        <v>0.5</v>
      </c>
      <c r="I660" s="180">
        <v>6.6600000000000006E-2</v>
      </c>
      <c r="J660" s="21">
        <f t="shared" si="305"/>
        <v>3.01</v>
      </c>
      <c r="K660" s="21" t="str">
        <f t="shared" si="306"/>
        <v>Y</v>
      </c>
      <c r="L660" s="37" t="str">
        <f t="shared" si="307"/>
        <v>NA</v>
      </c>
      <c r="M660" s="8" t="str">
        <f t="shared" si="308"/>
        <v>Y</v>
      </c>
      <c r="N660" s="42">
        <f t="shared" si="309"/>
        <v>7</v>
      </c>
      <c r="O660" s="43">
        <f t="shared" si="310"/>
        <v>200000</v>
      </c>
      <c r="P660" s="43" t="str">
        <f t="shared" si="311"/>
        <v>NA</v>
      </c>
      <c r="Q660" s="24">
        <f t="shared" si="312"/>
        <v>12278.699199999999</v>
      </c>
      <c r="R660" s="43">
        <f t="shared" si="313"/>
        <v>0</v>
      </c>
      <c r="S660" s="24">
        <f t="shared" si="314"/>
        <v>1000000</v>
      </c>
      <c r="T660" s="25" t="str">
        <f t="shared" si="315"/>
        <v>Y</v>
      </c>
      <c r="U660" s="44">
        <f t="shared" si="316"/>
        <v>6</v>
      </c>
      <c r="V660" s="45">
        <f t="shared" si="317"/>
        <v>200000</v>
      </c>
      <c r="W660" s="45">
        <f t="shared" si="318"/>
        <v>1000000</v>
      </c>
      <c r="X660" s="28">
        <f t="shared" si="319"/>
        <v>13096.460566719999</v>
      </c>
      <c r="Y660" s="28">
        <f t="shared" si="320"/>
        <v>0</v>
      </c>
      <c r="Z660" s="45" t="str">
        <f t="shared" si="321"/>
        <v>NA</v>
      </c>
      <c r="AA660" s="29" t="str">
        <f t="shared" si="322"/>
        <v>Y</v>
      </c>
      <c r="AB660" s="46">
        <f t="shared" si="323"/>
        <v>5</v>
      </c>
      <c r="AC660" s="31">
        <f t="shared" si="324"/>
        <v>200000</v>
      </c>
      <c r="AD660" s="31">
        <f t="shared" si="325"/>
        <v>1000000</v>
      </c>
      <c r="AE660" s="31">
        <f t="shared" si="326"/>
        <v>13968.684840463551</v>
      </c>
      <c r="AF660" s="47">
        <f t="shared" si="327"/>
        <v>0</v>
      </c>
      <c r="AG660" s="31" t="str">
        <f t="shared" si="328"/>
        <v>NA</v>
      </c>
      <c r="AH660" s="48">
        <f t="shared" si="329"/>
        <v>4</v>
      </c>
      <c r="AI660" s="33">
        <f t="shared" si="330"/>
        <v>20000</v>
      </c>
      <c r="AJ660" s="33">
        <f t="shared" si="331"/>
        <v>65000</v>
      </c>
      <c r="AK660" s="33">
        <f t="shared" si="332"/>
        <v>14898.999250838424</v>
      </c>
      <c r="AL660" s="33">
        <f t="shared" si="333"/>
        <v>0</v>
      </c>
      <c r="AM660" s="34">
        <f t="shared" si="334"/>
        <v>0</v>
      </c>
    </row>
    <row r="661" spans="1:39" ht="15.75" customHeight="1" x14ac:dyDescent="0.3">
      <c r="A661" s="166" t="s">
        <v>1866</v>
      </c>
      <c r="B661" s="99">
        <v>12230</v>
      </c>
      <c r="C661" s="99">
        <v>31867</v>
      </c>
      <c r="D661" s="165">
        <v>45240</v>
      </c>
      <c r="E661" s="165">
        <v>45569</v>
      </c>
      <c r="F661" s="166">
        <v>4</v>
      </c>
      <c r="G661" s="178">
        <v>0.31</v>
      </c>
      <c r="H661" s="181">
        <v>1</v>
      </c>
      <c r="I661" s="180">
        <v>2.5100000000000001E-2</v>
      </c>
      <c r="J661" s="21">
        <f t="shared" si="305"/>
        <v>3.69</v>
      </c>
      <c r="K661" s="21" t="str">
        <f t="shared" si="306"/>
        <v>Y</v>
      </c>
      <c r="L661" s="37" t="str">
        <f t="shared" si="307"/>
        <v>NA</v>
      </c>
      <c r="M661" s="8" t="str">
        <f t="shared" si="308"/>
        <v>Y</v>
      </c>
      <c r="N661" s="42">
        <f t="shared" si="309"/>
        <v>4</v>
      </c>
      <c r="O661" s="43">
        <f t="shared" si="310"/>
        <v>200000</v>
      </c>
      <c r="P661" s="43" t="str">
        <f t="shared" si="311"/>
        <v>NA</v>
      </c>
      <c r="Q661" s="24">
        <f t="shared" si="312"/>
        <v>12536.972999999998</v>
      </c>
      <c r="R661" s="43">
        <f t="shared" si="313"/>
        <v>0</v>
      </c>
      <c r="S661" s="24">
        <f t="shared" si="314"/>
        <v>1000000</v>
      </c>
      <c r="T661" s="25" t="str">
        <f t="shared" si="315"/>
        <v>Y</v>
      </c>
      <c r="U661" s="44">
        <f t="shared" si="316"/>
        <v>3</v>
      </c>
      <c r="V661" s="45">
        <f t="shared" si="317"/>
        <v>200000</v>
      </c>
      <c r="W661" s="45">
        <f t="shared" si="318"/>
        <v>1000000</v>
      </c>
      <c r="X661" s="28">
        <f t="shared" si="319"/>
        <v>12851.651022299997</v>
      </c>
      <c r="Y661" s="28">
        <f t="shared" si="320"/>
        <v>0</v>
      </c>
      <c r="Z661" s="45" t="str">
        <f t="shared" si="321"/>
        <v>NA</v>
      </c>
      <c r="AA661" s="29" t="str">
        <f t="shared" si="322"/>
        <v>Y</v>
      </c>
      <c r="AB661" s="46">
        <f t="shared" si="323"/>
        <v>2</v>
      </c>
      <c r="AC661" s="31">
        <f t="shared" si="324"/>
        <v>200000</v>
      </c>
      <c r="AD661" s="31">
        <f t="shared" si="325"/>
        <v>1000000</v>
      </c>
      <c r="AE661" s="31">
        <f t="shared" si="326"/>
        <v>13174.227462959725</v>
      </c>
      <c r="AF661" s="47">
        <f t="shared" si="327"/>
        <v>0</v>
      </c>
      <c r="AG661" s="31" t="str">
        <f t="shared" si="328"/>
        <v>NA</v>
      </c>
      <c r="AH661" s="48">
        <f t="shared" si="329"/>
        <v>1</v>
      </c>
      <c r="AI661" s="33">
        <f t="shared" si="330"/>
        <v>20000</v>
      </c>
      <c r="AJ661" s="33">
        <f t="shared" si="331"/>
        <v>65000</v>
      </c>
      <c r="AK661" s="33">
        <f t="shared" si="332"/>
        <v>13504.900572280012</v>
      </c>
      <c r="AL661" s="33">
        <f t="shared" si="333"/>
        <v>0</v>
      </c>
      <c r="AM661" s="34">
        <f t="shared" si="334"/>
        <v>0</v>
      </c>
    </row>
    <row r="662" spans="1:39" ht="15.75" customHeight="1" x14ac:dyDescent="0.3">
      <c r="A662" s="166" t="s">
        <v>1867</v>
      </c>
      <c r="B662" s="99">
        <v>10834</v>
      </c>
      <c r="C662" s="99">
        <v>71602</v>
      </c>
      <c r="D662" s="165">
        <v>45440</v>
      </c>
      <c r="E662" s="165">
        <v>45539</v>
      </c>
      <c r="F662" s="166">
        <v>4</v>
      </c>
      <c r="G662" s="178">
        <v>2.91</v>
      </c>
      <c r="H662" s="181">
        <v>0.75</v>
      </c>
      <c r="I662" s="180">
        <v>8.3299999999999999E-2</v>
      </c>
      <c r="J662" s="21">
        <f t="shared" si="305"/>
        <v>1.0899999999999999</v>
      </c>
      <c r="K662" s="21" t="str">
        <f t="shared" si="306"/>
        <v>Y</v>
      </c>
      <c r="L662" s="37" t="str">
        <f t="shared" si="307"/>
        <v>NA</v>
      </c>
      <c r="M662" s="8" t="str">
        <f t="shared" si="308"/>
        <v>Y</v>
      </c>
      <c r="N662" s="42">
        <f t="shared" si="309"/>
        <v>2</v>
      </c>
      <c r="O662" s="43">
        <f t="shared" si="310"/>
        <v>200000</v>
      </c>
      <c r="P662" s="43" t="str">
        <f t="shared" si="311"/>
        <v>NA</v>
      </c>
      <c r="Q662" s="24">
        <f t="shared" si="312"/>
        <v>11736.472199999998</v>
      </c>
      <c r="R662" s="43">
        <f t="shared" si="313"/>
        <v>0</v>
      </c>
      <c r="S662" s="24">
        <f t="shared" si="314"/>
        <v>1000000</v>
      </c>
      <c r="T662" s="25" t="str">
        <f t="shared" si="315"/>
        <v>Y</v>
      </c>
      <c r="U662" s="44">
        <f t="shared" si="316"/>
        <v>1</v>
      </c>
      <c r="V662" s="45">
        <f t="shared" si="317"/>
        <v>200000</v>
      </c>
      <c r="W662" s="45">
        <f t="shared" si="318"/>
        <v>1000000</v>
      </c>
      <c r="X662" s="28">
        <f t="shared" si="319"/>
        <v>12714.120334259997</v>
      </c>
      <c r="Y662" s="28">
        <f t="shared" si="320"/>
        <v>0</v>
      </c>
      <c r="Z662" s="45" t="str">
        <f t="shared" si="321"/>
        <v>NA</v>
      </c>
      <c r="AA662" s="29" t="str">
        <f t="shared" si="322"/>
        <v>N</v>
      </c>
      <c r="AB662" s="46">
        <f t="shared" si="323"/>
        <v>0</v>
      </c>
      <c r="AC662" s="31">
        <f t="shared" si="324"/>
        <v>0</v>
      </c>
      <c r="AD662" s="31">
        <f t="shared" si="325"/>
        <v>0</v>
      </c>
      <c r="AE662" s="31">
        <f t="shared" si="326"/>
        <v>0</v>
      </c>
      <c r="AF662" s="47">
        <f t="shared" si="327"/>
        <v>0</v>
      </c>
      <c r="AG662" s="31">
        <f t="shared" si="328"/>
        <v>0</v>
      </c>
      <c r="AH662" s="48">
        <f t="shared" si="329"/>
        <v>0</v>
      </c>
      <c r="AI662" s="33">
        <f t="shared" si="330"/>
        <v>0</v>
      </c>
      <c r="AJ662" s="33">
        <f t="shared" si="331"/>
        <v>0</v>
      </c>
      <c r="AK662" s="33">
        <f t="shared" si="332"/>
        <v>0</v>
      </c>
      <c r="AL662" s="33">
        <f t="shared" si="333"/>
        <v>0</v>
      </c>
      <c r="AM662" s="34">
        <f t="shared" si="334"/>
        <v>0</v>
      </c>
    </row>
    <row r="663" spans="1:39" ht="15.75" customHeight="1" x14ac:dyDescent="0.3">
      <c r="A663" s="166" t="s">
        <v>1868</v>
      </c>
      <c r="B663" s="99">
        <v>9168</v>
      </c>
      <c r="C663" s="99">
        <v>23374</v>
      </c>
      <c r="D663" s="165">
        <v>44787</v>
      </c>
      <c r="E663" s="165">
        <v>45108</v>
      </c>
      <c r="F663" s="166">
        <v>2</v>
      </c>
      <c r="G663" s="178">
        <v>0.63</v>
      </c>
      <c r="H663" s="181">
        <v>0.25</v>
      </c>
      <c r="I663" s="180">
        <v>7.46E-2</v>
      </c>
      <c r="J663" s="21">
        <f t="shared" si="305"/>
        <v>1.37</v>
      </c>
      <c r="K663" s="21" t="str">
        <f t="shared" si="306"/>
        <v>Y</v>
      </c>
      <c r="L663" s="37" t="str">
        <f t="shared" si="307"/>
        <v>NA</v>
      </c>
      <c r="M663" s="8" t="str">
        <f t="shared" si="308"/>
        <v>Y</v>
      </c>
      <c r="N663" s="42">
        <f t="shared" si="309"/>
        <v>6</v>
      </c>
      <c r="O663" s="43">
        <f t="shared" si="310"/>
        <v>200000</v>
      </c>
      <c r="P663" s="43" t="str">
        <f t="shared" si="311"/>
        <v>NA</v>
      </c>
      <c r="Q663" s="24">
        <f t="shared" si="312"/>
        <v>9851.9328000000005</v>
      </c>
      <c r="R663" s="43">
        <f t="shared" si="313"/>
        <v>0</v>
      </c>
      <c r="S663" s="24">
        <f t="shared" si="314"/>
        <v>1000000</v>
      </c>
      <c r="T663" s="25" t="str">
        <f t="shared" si="315"/>
        <v>Y</v>
      </c>
      <c r="U663" s="44">
        <f t="shared" si="316"/>
        <v>5</v>
      </c>
      <c r="V663" s="45">
        <f t="shared" si="317"/>
        <v>200000</v>
      </c>
      <c r="W663" s="45">
        <f t="shared" si="318"/>
        <v>1000000</v>
      </c>
      <c r="X663" s="28">
        <f t="shared" si="319"/>
        <v>10586.886986880001</v>
      </c>
      <c r="Y663" s="28">
        <f t="shared" si="320"/>
        <v>0</v>
      </c>
      <c r="Z663" s="45" t="str">
        <f t="shared" si="321"/>
        <v>NA</v>
      </c>
      <c r="AA663" s="29" t="str">
        <f t="shared" si="322"/>
        <v>N</v>
      </c>
      <c r="AB663" s="46">
        <f t="shared" si="323"/>
        <v>4</v>
      </c>
      <c r="AC663" s="31">
        <f t="shared" si="324"/>
        <v>20000</v>
      </c>
      <c r="AD663" s="31">
        <f t="shared" si="325"/>
        <v>65000</v>
      </c>
      <c r="AE663" s="31">
        <f t="shared" si="326"/>
        <v>11376.66875610125</v>
      </c>
      <c r="AF663" s="47">
        <f t="shared" si="327"/>
        <v>0</v>
      </c>
      <c r="AG663" s="31">
        <f t="shared" si="328"/>
        <v>9810.5114570187452</v>
      </c>
      <c r="AH663" s="48">
        <f t="shared" si="329"/>
        <v>3</v>
      </c>
      <c r="AI663" s="33">
        <f t="shared" si="330"/>
        <v>20000</v>
      </c>
      <c r="AJ663" s="33">
        <f t="shared" si="331"/>
        <v>65000</v>
      </c>
      <c r="AK663" s="33">
        <f t="shared" si="332"/>
        <v>9810.5114570187452</v>
      </c>
      <c r="AL663" s="33">
        <f t="shared" si="333"/>
        <v>2414.8567882876578</v>
      </c>
      <c r="AM663" s="34">
        <f t="shared" si="334"/>
        <v>2414.8567882876578</v>
      </c>
    </row>
    <row r="664" spans="1:39" ht="15.75" customHeight="1" x14ac:dyDescent="0.3">
      <c r="A664" s="166" t="s">
        <v>1869</v>
      </c>
      <c r="B664" s="99">
        <v>10609</v>
      </c>
      <c r="C664" s="99">
        <v>65642</v>
      </c>
      <c r="D664" s="165">
        <v>45754</v>
      </c>
      <c r="E664" s="165">
        <v>45935</v>
      </c>
      <c r="F664" s="166">
        <v>2</v>
      </c>
      <c r="G664" s="178">
        <v>1.6</v>
      </c>
      <c r="H664" s="181">
        <v>0.5</v>
      </c>
      <c r="I664" s="180">
        <v>5.5500000000000001E-2</v>
      </c>
      <c r="J664" s="21">
        <f t="shared" si="305"/>
        <v>0.39999999999999991</v>
      </c>
      <c r="K664" s="21" t="str">
        <f t="shared" si="306"/>
        <v>Y</v>
      </c>
      <c r="L664" s="37" t="str">
        <f t="shared" si="307"/>
        <v>NA</v>
      </c>
      <c r="M664" s="8" t="str">
        <f t="shared" si="308"/>
        <v>Y</v>
      </c>
      <c r="N664" s="42">
        <f t="shared" si="309"/>
        <v>1</v>
      </c>
      <c r="O664" s="43">
        <f t="shared" si="310"/>
        <v>200000</v>
      </c>
      <c r="P664" s="43" t="str">
        <f t="shared" si="311"/>
        <v>NA</v>
      </c>
      <c r="Q664" s="24">
        <f t="shared" si="312"/>
        <v>11197.799500000001</v>
      </c>
      <c r="R664" s="43">
        <f t="shared" si="313"/>
        <v>0</v>
      </c>
      <c r="S664" s="24">
        <f t="shared" si="314"/>
        <v>1000000</v>
      </c>
      <c r="T664" s="25" t="str">
        <f t="shared" si="315"/>
        <v>N</v>
      </c>
      <c r="U664" s="44">
        <f t="shared" si="316"/>
        <v>0</v>
      </c>
      <c r="V664" s="45">
        <f t="shared" si="317"/>
        <v>0</v>
      </c>
      <c r="W664" s="45">
        <f t="shared" si="318"/>
        <v>0</v>
      </c>
      <c r="X664" s="28">
        <f t="shared" si="319"/>
        <v>0</v>
      </c>
      <c r="Y664" s="28">
        <f t="shared" si="320"/>
        <v>0</v>
      </c>
      <c r="Z664" s="45">
        <f t="shared" si="321"/>
        <v>0</v>
      </c>
      <c r="AA664" s="29" t="str">
        <f t="shared" si="322"/>
        <v>N</v>
      </c>
      <c r="AB664" s="46">
        <f t="shared" si="323"/>
        <v>0</v>
      </c>
      <c r="AC664" s="31">
        <f t="shared" si="324"/>
        <v>0</v>
      </c>
      <c r="AD664" s="31">
        <f t="shared" si="325"/>
        <v>0</v>
      </c>
      <c r="AE664" s="31">
        <f t="shared" si="326"/>
        <v>0</v>
      </c>
      <c r="AF664" s="47">
        <f t="shared" si="327"/>
        <v>0</v>
      </c>
      <c r="AG664" s="31">
        <f t="shared" si="328"/>
        <v>0</v>
      </c>
      <c r="AH664" s="48">
        <f t="shared" si="329"/>
        <v>0</v>
      </c>
      <c r="AI664" s="33">
        <f t="shared" si="330"/>
        <v>0</v>
      </c>
      <c r="AJ664" s="33">
        <f t="shared" si="331"/>
        <v>0</v>
      </c>
      <c r="AK664" s="33">
        <f t="shared" si="332"/>
        <v>0</v>
      </c>
      <c r="AL664" s="33">
        <f t="shared" si="333"/>
        <v>0</v>
      </c>
      <c r="AM664" s="34">
        <f t="shared" si="334"/>
        <v>0</v>
      </c>
    </row>
    <row r="665" spans="1:39" ht="15.75" customHeight="1" x14ac:dyDescent="0.3">
      <c r="A665" s="166" t="s">
        <v>1870</v>
      </c>
      <c r="B665" s="99">
        <v>7833</v>
      </c>
      <c r="C665" s="99">
        <v>71794</v>
      </c>
      <c r="D665" s="165">
        <v>44449</v>
      </c>
      <c r="E665" s="165">
        <v>44746</v>
      </c>
      <c r="F665" s="166">
        <v>4</v>
      </c>
      <c r="G665" s="178">
        <v>3.46</v>
      </c>
      <c r="H665" s="181">
        <v>0.5</v>
      </c>
      <c r="I665" s="180">
        <v>5.6399999999999999E-2</v>
      </c>
      <c r="J665" s="21">
        <f t="shared" si="305"/>
        <v>0.54</v>
      </c>
      <c r="K665" s="21" t="str">
        <f t="shared" si="306"/>
        <v>Y</v>
      </c>
      <c r="L665" s="37" t="str">
        <f t="shared" si="307"/>
        <v>NA</v>
      </c>
      <c r="M665" s="8" t="str">
        <f t="shared" si="308"/>
        <v>Y</v>
      </c>
      <c r="N665" s="42">
        <f t="shared" si="309"/>
        <v>2</v>
      </c>
      <c r="O665" s="43">
        <f t="shared" si="310"/>
        <v>200000</v>
      </c>
      <c r="P665" s="43" t="str">
        <f t="shared" si="311"/>
        <v>NA</v>
      </c>
      <c r="Q665" s="24">
        <f t="shared" si="312"/>
        <v>8274.7811999999994</v>
      </c>
      <c r="R665" s="43">
        <f t="shared" si="313"/>
        <v>0</v>
      </c>
      <c r="S665" s="24">
        <f t="shared" si="314"/>
        <v>1000000</v>
      </c>
      <c r="T665" s="25" t="str">
        <f t="shared" si="315"/>
        <v>N</v>
      </c>
      <c r="U665" s="44">
        <f t="shared" si="316"/>
        <v>1</v>
      </c>
      <c r="V665" s="45">
        <f t="shared" si="317"/>
        <v>20000</v>
      </c>
      <c r="W665" s="45">
        <f t="shared" si="318"/>
        <v>65000</v>
      </c>
      <c r="X665" s="28">
        <f t="shared" si="319"/>
        <v>0</v>
      </c>
      <c r="Y665" s="28">
        <f t="shared" si="320"/>
        <v>8741.478859679999</v>
      </c>
      <c r="Z665" s="45">
        <f t="shared" si="321"/>
        <v>0</v>
      </c>
      <c r="AA665" s="29" t="str">
        <f t="shared" si="322"/>
        <v>N</v>
      </c>
      <c r="AB665" s="46">
        <f t="shared" si="323"/>
        <v>0</v>
      </c>
      <c r="AC665" s="31">
        <f t="shared" si="324"/>
        <v>0</v>
      </c>
      <c r="AD665" s="31">
        <f t="shared" si="325"/>
        <v>0</v>
      </c>
      <c r="AE665" s="31">
        <f t="shared" si="326"/>
        <v>0</v>
      </c>
      <c r="AF665" s="47">
        <f t="shared" si="327"/>
        <v>0</v>
      </c>
      <c r="AG665" s="31">
        <f t="shared" si="328"/>
        <v>0</v>
      </c>
      <c r="AH665" s="48">
        <f t="shared" si="329"/>
        <v>0</v>
      </c>
      <c r="AI665" s="33">
        <f t="shared" si="330"/>
        <v>0</v>
      </c>
      <c r="AJ665" s="33">
        <f t="shared" si="331"/>
        <v>0</v>
      </c>
      <c r="AK665" s="33">
        <f t="shared" si="332"/>
        <v>0</v>
      </c>
      <c r="AL665" s="33">
        <f t="shared" si="333"/>
        <v>0</v>
      </c>
      <c r="AM665" s="34">
        <f t="shared" si="334"/>
        <v>8741.478859679999</v>
      </c>
    </row>
    <row r="666" spans="1:39" ht="15.75" customHeight="1" x14ac:dyDescent="0.3">
      <c r="A666" s="166" t="s">
        <v>1871</v>
      </c>
      <c r="B666" s="99">
        <v>5475</v>
      </c>
      <c r="C666" s="99">
        <v>71588</v>
      </c>
      <c r="D666" s="165">
        <v>44697</v>
      </c>
      <c r="E666" s="165">
        <v>44853</v>
      </c>
      <c r="F666" s="166">
        <v>2</v>
      </c>
      <c r="G666" s="178">
        <v>0.72</v>
      </c>
      <c r="H666" s="181">
        <v>0.5</v>
      </c>
      <c r="I666" s="180">
        <v>7.7399999999999997E-2</v>
      </c>
      <c r="J666" s="21">
        <f t="shared" si="305"/>
        <v>1.28</v>
      </c>
      <c r="K666" s="21" t="str">
        <f t="shared" si="306"/>
        <v>Y</v>
      </c>
      <c r="L666" s="37" t="str">
        <f t="shared" si="307"/>
        <v>NA</v>
      </c>
      <c r="M666" s="8" t="str">
        <f t="shared" si="308"/>
        <v>Y</v>
      </c>
      <c r="N666" s="42">
        <f t="shared" si="309"/>
        <v>3</v>
      </c>
      <c r="O666" s="43">
        <f t="shared" si="310"/>
        <v>200000</v>
      </c>
      <c r="P666" s="43" t="str">
        <f t="shared" si="311"/>
        <v>NA</v>
      </c>
      <c r="Q666" s="24">
        <f t="shared" si="312"/>
        <v>5898.7649999999994</v>
      </c>
      <c r="R666" s="43">
        <f t="shared" si="313"/>
        <v>0</v>
      </c>
      <c r="S666" s="24">
        <f t="shared" si="314"/>
        <v>1000000</v>
      </c>
      <c r="T666" s="25" t="str">
        <f t="shared" si="315"/>
        <v>Y</v>
      </c>
      <c r="U666" s="44">
        <f t="shared" si="316"/>
        <v>2</v>
      </c>
      <c r="V666" s="45">
        <f t="shared" si="317"/>
        <v>200000</v>
      </c>
      <c r="W666" s="45">
        <f t="shared" si="318"/>
        <v>1000000</v>
      </c>
      <c r="X666" s="28">
        <f t="shared" si="319"/>
        <v>6355.3294109999988</v>
      </c>
      <c r="Y666" s="28">
        <f t="shared" si="320"/>
        <v>0</v>
      </c>
      <c r="Z666" s="45" t="str">
        <f t="shared" si="321"/>
        <v>NA</v>
      </c>
      <c r="AA666" s="29" t="str">
        <f t="shared" si="322"/>
        <v>N</v>
      </c>
      <c r="AB666" s="46">
        <f t="shared" si="323"/>
        <v>1</v>
      </c>
      <c r="AC666" s="31">
        <f t="shared" si="324"/>
        <v>20000</v>
      </c>
      <c r="AD666" s="31">
        <f t="shared" si="325"/>
        <v>65000</v>
      </c>
      <c r="AE666" s="31">
        <f t="shared" si="326"/>
        <v>6847.2319074113984</v>
      </c>
      <c r="AF666" s="47">
        <f t="shared" si="327"/>
        <v>0</v>
      </c>
      <c r="AG666" s="31">
        <f t="shared" si="328"/>
        <v>0</v>
      </c>
      <c r="AH666" s="48">
        <f t="shared" si="329"/>
        <v>0</v>
      </c>
      <c r="AI666" s="33">
        <f t="shared" si="330"/>
        <v>0</v>
      </c>
      <c r="AJ666" s="33">
        <f t="shared" si="331"/>
        <v>0</v>
      </c>
      <c r="AK666" s="33">
        <f t="shared" si="332"/>
        <v>0</v>
      </c>
      <c r="AL666" s="33">
        <f t="shared" si="333"/>
        <v>0</v>
      </c>
      <c r="AM666" s="34">
        <f t="shared" si="334"/>
        <v>0</v>
      </c>
    </row>
    <row r="667" spans="1:39" ht="15.75" customHeight="1" x14ac:dyDescent="0.3">
      <c r="A667" s="166" t="s">
        <v>1872</v>
      </c>
      <c r="B667" s="99">
        <v>23799</v>
      </c>
      <c r="C667" s="99">
        <v>34464</v>
      </c>
      <c r="D667" s="165">
        <v>45349</v>
      </c>
      <c r="E667" s="165">
        <v>45401</v>
      </c>
      <c r="F667" s="166">
        <v>2</v>
      </c>
      <c r="G667" s="178">
        <v>1.98</v>
      </c>
      <c r="H667" s="181">
        <v>0.25</v>
      </c>
      <c r="I667" s="180">
        <v>4.48E-2</v>
      </c>
      <c r="J667" s="21">
        <f t="shared" si="305"/>
        <v>2.0000000000000018E-2</v>
      </c>
      <c r="K667" s="21" t="str">
        <f t="shared" si="306"/>
        <v>Y</v>
      </c>
      <c r="L667" s="37" t="str">
        <f t="shared" si="307"/>
        <v>NA</v>
      </c>
      <c r="M667" s="8" t="str">
        <f t="shared" si="308"/>
        <v>Y</v>
      </c>
      <c r="N667" s="42">
        <f t="shared" si="309"/>
        <v>1</v>
      </c>
      <c r="O667" s="43">
        <f t="shared" si="310"/>
        <v>200000</v>
      </c>
      <c r="P667" s="43" t="str">
        <f t="shared" si="311"/>
        <v>NA</v>
      </c>
      <c r="Q667" s="24">
        <f t="shared" si="312"/>
        <v>24865.195199999998</v>
      </c>
      <c r="R667" s="43">
        <f t="shared" si="313"/>
        <v>0</v>
      </c>
      <c r="S667" s="24">
        <f t="shared" si="314"/>
        <v>1000000</v>
      </c>
      <c r="T667" s="25" t="str">
        <f t="shared" si="315"/>
        <v>N</v>
      </c>
      <c r="U667" s="44">
        <f t="shared" si="316"/>
        <v>0</v>
      </c>
      <c r="V667" s="45">
        <f t="shared" si="317"/>
        <v>0</v>
      </c>
      <c r="W667" s="45">
        <f t="shared" si="318"/>
        <v>0</v>
      </c>
      <c r="X667" s="28">
        <f t="shared" si="319"/>
        <v>0</v>
      </c>
      <c r="Y667" s="28">
        <f t="shared" si="320"/>
        <v>0</v>
      </c>
      <c r="Z667" s="45">
        <f t="shared" si="321"/>
        <v>0</v>
      </c>
      <c r="AA667" s="29" t="str">
        <f t="shared" si="322"/>
        <v>N</v>
      </c>
      <c r="AB667" s="46">
        <f t="shared" si="323"/>
        <v>0</v>
      </c>
      <c r="AC667" s="31">
        <f t="shared" si="324"/>
        <v>0</v>
      </c>
      <c r="AD667" s="31">
        <f t="shared" si="325"/>
        <v>0</v>
      </c>
      <c r="AE667" s="31">
        <f t="shared" si="326"/>
        <v>0</v>
      </c>
      <c r="AF667" s="47">
        <f t="shared" si="327"/>
        <v>0</v>
      </c>
      <c r="AG667" s="31">
        <f t="shared" si="328"/>
        <v>0</v>
      </c>
      <c r="AH667" s="48">
        <f t="shared" si="329"/>
        <v>0</v>
      </c>
      <c r="AI667" s="33">
        <f t="shared" si="330"/>
        <v>0</v>
      </c>
      <c r="AJ667" s="33">
        <f t="shared" si="331"/>
        <v>0</v>
      </c>
      <c r="AK667" s="33">
        <f t="shared" si="332"/>
        <v>0</v>
      </c>
      <c r="AL667" s="33">
        <f t="shared" si="333"/>
        <v>0</v>
      </c>
      <c r="AM667" s="34">
        <f t="shared" si="334"/>
        <v>0</v>
      </c>
    </row>
    <row r="668" spans="1:39" ht="15.75" customHeight="1" x14ac:dyDescent="0.3">
      <c r="A668" s="166" t="s">
        <v>1873</v>
      </c>
      <c r="B668" s="99">
        <v>8211</v>
      </c>
      <c r="C668" s="99">
        <v>77513</v>
      </c>
      <c r="D668" s="165">
        <v>45190</v>
      </c>
      <c r="E668" s="165">
        <v>45343</v>
      </c>
      <c r="F668" s="166">
        <v>2</v>
      </c>
      <c r="G668" s="178">
        <v>1.1599999999999999</v>
      </c>
      <c r="H668" s="181">
        <v>0.25</v>
      </c>
      <c r="I668" s="180">
        <v>6.3500000000000001E-2</v>
      </c>
      <c r="J668" s="21">
        <f t="shared" si="305"/>
        <v>0.84000000000000008</v>
      </c>
      <c r="K668" s="21" t="str">
        <f t="shared" si="306"/>
        <v>Y</v>
      </c>
      <c r="L668" s="37" t="str">
        <f t="shared" si="307"/>
        <v>NA</v>
      </c>
      <c r="M668" s="8" t="str">
        <f t="shared" si="308"/>
        <v>Y</v>
      </c>
      <c r="N668" s="42">
        <f t="shared" si="309"/>
        <v>4</v>
      </c>
      <c r="O668" s="43">
        <f t="shared" si="310"/>
        <v>200000</v>
      </c>
      <c r="P668" s="43" t="str">
        <f t="shared" si="311"/>
        <v>NA</v>
      </c>
      <c r="Q668" s="24">
        <f t="shared" si="312"/>
        <v>8732.3984999999993</v>
      </c>
      <c r="R668" s="43">
        <f t="shared" si="313"/>
        <v>0</v>
      </c>
      <c r="S668" s="24">
        <f t="shared" si="314"/>
        <v>1000000</v>
      </c>
      <c r="T668" s="25" t="str">
        <f t="shared" si="315"/>
        <v>N</v>
      </c>
      <c r="U668" s="44">
        <f t="shared" si="316"/>
        <v>3</v>
      </c>
      <c r="V668" s="45">
        <f t="shared" si="317"/>
        <v>20000</v>
      </c>
      <c r="W668" s="45">
        <f t="shared" si="318"/>
        <v>65000</v>
      </c>
      <c r="X668" s="28">
        <f t="shared" si="319"/>
        <v>0</v>
      </c>
      <c r="Y668" s="28">
        <f t="shared" si="320"/>
        <v>9286.9058047499984</v>
      </c>
      <c r="Z668" s="45">
        <f t="shared" si="321"/>
        <v>0</v>
      </c>
      <c r="AA668" s="29" t="str">
        <f t="shared" si="322"/>
        <v>N</v>
      </c>
      <c r="AB668" s="46">
        <f t="shared" si="323"/>
        <v>2</v>
      </c>
      <c r="AC668" s="31">
        <f t="shared" si="324"/>
        <v>20000</v>
      </c>
      <c r="AD668" s="31">
        <f t="shared" si="325"/>
        <v>65000</v>
      </c>
      <c r="AE668" s="31">
        <f t="shared" si="326"/>
        <v>0</v>
      </c>
      <c r="AF668" s="47">
        <f t="shared" si="327"/>
        <v>9876.6243233516216</v>
      </c>
      <c r="AG668" s="31">
        <f t="shared" si="328"/>
        <v>0</v>
      </c>
      <c r="AH668" s="48">
        <f t="shared" si="329"/>
        <v>1</v>
      </c>
      <c r="AI668" s="33">
        <f t="shared" si="330"/>
        <v>20000</v>
      </c>
      <c r="AJ668" s="33">
        <f t="shared" si="331"/>
        <v>65000</v>
      </c>
      <c r="AK668" s="33">
        <f t="shared" si="332"/>
        <v>0</v>
      </c>
      <c r="AL668" s="33">
        <f t="shared" si="333"/>
        <v>10503.789967884448</v>
      </c>
      <c r="AM668" s="34">
        <f t="shared" si="334"/>
        <v>29667.32009598607</v>
      </c>
    </row>
    <row r="669" spans="1:39" ht="15.75" customHeight="1" x14ac:dyDescent="0.3">
      <c r="A669" s="166" t="s">
        <v>1874</v>
      </c>
      <c r="B669" s="99">
        <v>9348</v>
      </c>
      <c r="C669" s="99">
        <v>66324</v>
      </c>
      <c r="D669" s="165">
        <v>45599</v>
      </c>
      <c r="E669" s="165">
        <v>45751</v>
      </c>
      <c r="F669" s="166">
        <v>2</v>
      </c>
      <c r="G669" s="178">
        <v>0.13</v>
      </c>
      <c r="H669" s="181">
        <v>0.75</v>
      </c>
      <c r="I669" s="180">
        <v>2.63E-2</v>
      </c>
      <c r="J669" s="21">
        <f t="shared" si="305"/>
        <v>1.87</v>
      </c>
      <c r="K669" s="21" t="str">
        <f t="shared" si="306"/>
        <v>Y</v>
      </c>
      <c r="L669" s="37" t="str">
        <f t="shared" si="307"/>
        <v>NA</v>
      </c>
      <c r="M669" s="8" t="str">
        <f t="shared" si="308"/>
        <v>Y</v>
      </c>
      <c r="N669" s="42">
        <f t="shared" si="309"/>
        <v>3</v>
      </c>
      <c r="O669" s="43">
        <f t="shared" si="310"/>
        <v>200000</v>
      </c>
      <c r="P669" s="43" t="str">
        <f t="shared" si="311"/>
        <v>NA</v>
      </c>
      <c r="Q669" s="24">
        <f t="shared" si="312"/>
        <v>9593.8523999999998</v>
      </c>
      <c r="R669" s="43">
        <f t="shared" si="313"/>
        <v>0</v>
      </c>
      <c r="S669" s="24">
        <f t="shared" si="314"/>
        <v>1000000</v>
      </c>
      <c r="T669" s="25" t="str">
        <f t="shared" si="315"/>
        <v>Y</v>
      </c>
      <c r="U669" s="44">
        <f t="shared" si="316"/>
        <v>2</v>
      </c>
      <c r="V669" s="45">
        <f t="shared" si="317"/>
        <v>200000</v>
      </c>
      <c r="W669" s="45">
        <f t="shared" si="318"/>
        <v>1000000</v>
      </c>
      <c r="X669" s="28">
        <f t="shared" si="319"/>
        <v>9846.1707181199999</v>
      </c>
      <c r="Y669" s="28">
        <f t="shared" si="320"/>
        <v>0</v>
      </c>
      <c r="Z669" s="45" t="str">
        <f t="shared" si="321"/>
        <v>NA</v>
      </c>
      <c r="AA669" s="29" t="str">
        <f t="shared" si="322"/>
        <v>N</v>
      </c>
      <c r="AB669" s="46">
        <f t="shared" si="323"/>
        <v>1</v>
      </c>
      <c r="AC669" s="31">
        <f t="shared" si="324"/>
        <v>20000</v>
      </c>
      <c r="AD669" s="31">
        <f t="shared" si="325"/>
        <v>65000</v>
      </c>
      <c r="AE669" s="31">
        <f t="shared" si="326"/>
        <v>10105.125008006557</v>
      </c>
      <c r="AF669" s="47">
        <f t="shared" si="327"/>
        <v>0</v>
      </c>
      <c r="AG669" s="31">
        <f t="shared" si="328"/>
        <v>0</v>
      </c>
      <c r="AH669" s="48">
        <f t="shared" si="329"/>
        <v>0</v>
      </c>
      <c r="AI669" s="33">
        <f t="shared" si="330"/>
        <v>0</v>
      </c>
      <c r="AJ669" s="33">
        <f t="shared" si="331"/>
        <v>0</v>
      </c>
      <c r="AK669" s="33">
        <f t="shared" si="332"/>
        <v>0</v>
      </c>
      <c r="AL669" s="33">
        <f t="shared" si="333"/>
        <v>0</v>
      </c>
      <c r="AM669" s="34">
        <f t="shared" si="334"/>
        <v>0</v>
      </c>
    </row>
    <row r="670" spans="1:39" ht="15.75" customHeight="1" x14ac:dyDescent="0.3">
      <c r="A670" s="166" t="s">
        <v>1875</v>
      </c>
      <c r="B670" s="99">
        <v>24125</v>
      </c>
      <c r="C670" s="99">
        <v>37324</v>
      </c>
      <c r="D670" s="165">
        <v>45273</v>
      </c>
      <c r="E670" s="165">
        <v>45540</v>
      </c>
      <c r="F670" s="166">
        <v>2</v>
      </c>
      <c r="G670" s="178">
        <v>1.76</v>
      </c>
      <c r="H670" s="181">
        <v>1</v>
      </c>
      <c r="I670" s="180">
        <v>2.7900000000000001E-2</v>
      </c>
      <c r="J670" s="21">
        <f t="shared" si="305"/>
        <v>0.24</v>
      </c>
      <c r="K670" s="21" t="str">
        <f t="shared" si="306"/>
        <v>Y</v>
      </c>
      <c r="L670" s="37" t="str">
        <f t="shared" si="307"/>
        <v>NA</v>
      </c>
      <c r="M670" s="8" t="str">
        <f t="shared" si="308"/>
        <v>Y</v>
      </c>
      <c r="N670" s="42">
        <f t="shared" si="309"/>
        <v>1</v>
      </c>
      <c r="O670" s="43">
        <f t="shared" si="310"/>
        <v>200000</v>
      </c>
      <c r="P670" s="43" t="str">
        <f t="shared" si="311"/>
        <v>NA</v>
      </c>
      <c r="Q670" s="24">
        <f t="shared" si="312"/>
        <v>24798.087500000001</v>
      </c>
      <c r="R670" s="43">
        <f t="shared" si="313"/>
        <v>0</v>
      </c>
      <c r="S670" s="24">
        <f t="shared" si="314"/>
        <v>1000000</v>
      </c>
      <c r="T670" s="25" t="str">
        <f t="shared" si="315"/>
        <v>N</v>
      </c>
      <c r="U670" s="44">
        <f t="shared" si="316"/>
        <v>0</v>
      </c>
      <c r="V670" s="45">
        <f t="shared" si="317"/>
        <v>0</v>
      </c>
      <c r="W670" s="45">
        <f t="shared" si="318"/>
        <v>0</v>
      </c>
      <c r="X670" s="28">
        <f t="shared" si="319"/>
        <v>0</v>
      </c>
      <c r="Y670" s="28">
        <f t="shared" si="320"/>
        <v>0</v>
      </c>
      <c r="Z670" s="45">
        <f t="shared" si="321"/>
        <v>0</v>
      </c>
      <c r="AA670" s="29" t="str">
        <f t="shared" si="322"/>
        <v>N</v>
      </c>
      <c r="AB670" s="46">
        <f t="shared" si="323"/>
        <v>0</v>
      </c>
      <c r="AC670" s="31">
        <f t="shared" si="324"/>
        <v>0</v>
      </c>
      <c r="AD670" s="31">
        <f t="shared" si="325"/>
        <v>0</v>
      </c>
      <c r="AE670" s="31">
        <f t="shared" si="326"/>
        <v>0</v>
      </c>
      <c r="AF670" s="47">
        <f t="shared" si="327"/>
        <v>0</v>
      </c>
      <c r="AG670" s="31">
        <f t="shared" si="328"/>
        <v>0</v>
      </c>
      <c r="AH670" s="48">
        <f t="shared" si="329"/>
        <v>0</v>
      </c>
      <c r="AI670" s="33">
        <f t="shared" si="330"/>
        <v>0</v>
      </c>
      <c r="AJ670" s="33">
        <f t="shared" si="331"/>
        <v>0</v>
      </c>
      <c r="AK670" s="33">
        <f t="shared" si="332"/>
        <v>0</v>
      </c>
      <c r="AL670" s="33">
        <f t="shared" si="333"/>
        <v>0</v>
      </c>
      <c r="AM670" s="34">
        <f t="shared" si="334"/>
        <v>0</v>
      </c>
    </row>
    <row r="671" spans="1:39" ht="15.75" customHeight="1" x14ac:dyDescent="0.3">
      <c r="A671" s="166" t="s">
        <v>1876</v>
      </c>
      <c r="B671" s="99">
        <v>5044</v>
      </c>
      <c r="C671" s="99">
        <v>24310</v>
      </c>
      <c r="D671" s="165">
        <v>45416</v>
      </c>
      <c r="E671" s="165">
        <v>45616</v>
      </c>
      <c r="F671" s="166">
        <v>2</v>
      </c>
      <c r="G671" s="178">
        <v>0.66</v>
      </c>
      <c r="H671" s="181">
        <v>0.75</v>
      </c>
      <c r="I671" s="180">
        <v>6.3899999999999998E-2</v>
      </c>
      <c r="J671" s="21">
        <f t="shared" si="305"/>
        <v>1.3399999999999999</v>
      </c>
      <c r="K671" s="21" t="str">
        <f t="shared" si="306"/>
        <v>Y</v>
      </c>
      <c r="L671" s="37" t="str">
        <f t="shared" si="307"/>
        <v>NA</v>
      </c>
      <c r="M671" s="8" t="str">
        <f t="shared" si="308"/>
        <v>Y</v>
      </c>
      <c r="N671" s="42">
        <f t="shared" si="309"/>
        <v>2</v>
      </c>
      <c r="O671" s="43">
        <f t="shared" si="310"/>
        <v>200000</v>
      </c>
      <c r="P671" s="43" t="str">
        <f t="shared" si="311"/>
        <v>NA</v>
      </c>
      <c r="Q671" s="24">
        <f t="shared" si="312"/>
        <v>5366.3116</v>
      </c>
      <c r="R671" s="43">
        <f t="shared" si="313"/>
        <v>0</v>
      </c>
      <c r="S671" s="24">
        <f t="shared" si="314"/>
        <v>1000000</v>
      </c>
      <c r="T671" s="25" t="str">
        <f t="shared" si="315"/>
        <v>Y</v>
      </c>
      <c r="U671" s="44">
        <f t="shared" si="316"/>
        <v>1</v>
      </c>
      <c r="V671" s="45">
        <f t="shared" si="317"/>
        <v>200000</v>
      </c>
      <c r="W671" s="45">
        <f t="shared" si="318"/>
        <v>1000000</v>
      </c>
      <c r="X671" s="28">
        <f t="shared" si="319"/>
        <v>5709.2189112400001</v>
      </c>
      <c r="Y671" s="28">
        <f t="shared" si="320"/>
        <v>0</v>
      </c>
      <c r="Z671" s="45" t="str">
        <f t="shared" si="321"/>
        <v>NA</v>
      </c>
      <c r="AA671" s="29" t="str">
        <f t="shared" si="322"/>
        <v>N</v>
      </c>
      <c r="AB671" s="46">
        <f t="shared" si="323"/>
        <v>0</v>
      </c>
      <c r="AC671" s="31">
        <f t="shared" si="324"/>
        <v>0</v>
      </c>
      <c r="AD671" s="31">
        <f t="shared" si="325"/>
        <v>0</v>
      </c>
      <c r="AE671" s="31">
        <f t="shared" si="326"/>
        <v>0</v>
      </c>
      <c r="AF671" s="47">
        <f t="shared" si="327"/>
        <v>0</v>
      </c>
      <c r="AG671" s="31">
        <f t="shared" si="328"/>
        <v>0</v>
      </c>
      <c r="AH671" s="48">
        <f t="shared" si="329"/>
        <v>0</v>
      </c>
      <c r="AI671" s="33">
        <f t="shared" si="330"/>
        <v>0</v>
      </c>
      <c r="AJ671" s="33">
        <f t="shared" si="331"/>
        <v>0</v>
      </c>
      <c r="AK671" s="33">
        <f t="shared" si="332"/>
        <v>0</v>
      </c>
      <c r="AL671" s="33">
        <f t="shared" si="333"/>
        <v>0</v>
      </c>
      <c r="AM671" s="34">
        <f t="shared" si="334"/>
        <v>0</v>
      </c>
    </row>
    <row r="672" spans="1:39" ht="15.75" customHeight="1" x14ac:dyDescent="0.3">
      <c r="A672" s="166" t="s">
        <v>1877</v>
      </c>
      <c r="B672" s="99">
        <v>23849</v>
      </c>
      <c r="C672" s="99">
        <v>61000</v>
      </c>
      <c r="D672" s="165">
        <v>44591</v>
      </c>
      <c r="E672" s="165">
        <v>44662</v>
      </c>
      <c r="F672" s="166">
        <v>4</v>
      </c>
      <c r="G672" s="178">
        <v>2.97</v>
      </c>
      <c r="H672" s="181">
        <v>0.25</v>
      </c>
      <c r="I672" s="180">
        <v>5.0999999999999997E-2</v>
      </c>
      <c r="J672" s="21">
        <f t="shared" si="305"/>
        <v>1.0299999999999998</v>
      </c>
      <c r="K672" s="21" t="str">
        <f t="shared" si="306"/>
        <v>Y</v>
      </c>
      <c r="L672" s="37" t="str">
        <f t="shared" si="307"/>
        <v>NA</v>
      </c>
      <c r="M672" s="8" t="str">
        <f t="shared" si="308"/>
        <v>Y</v>
      </c>
      <c r="N672" s="42">
        <f t="shared" si="309"/>
        <v>5</v>
      </c>
      <c r="O672" s="43">
        <f t="shared" si="310"/>
        <v>200000</v>
      </c>
      <c r="P672" s="43" t="str">
        <f t="shared" si="311"/>
        <v>NA</v>
      </c>
      <c r="Q672" s="24">
        <f t="shared" si="312"/>
        <v>25065.298999999999</v>
      </c>
      <c r="R672" s="43">
        <f t="shared" si="313"/>
        <v>0</v>
      </c>
      <c r="S672" s="24">
        <f t="shared" si="314"/>
        <v>1000000</v>
      </c>
      <c r="T672" s="25" t="str">
        <f t="shared" si="315"/>
        <v>Y</v>
      </c>
      <c r="U672" s="44">
        <f t="shared" si="316"/>
        <v>4</v>
      </c>
      <c r="V672" s="45">
        <f t="shared" si="317"/>
        <v>200000</v>
      </c>
      <c r="W672" s="45">
        <f t="shared" si="318"/>
        <v>1000000</v>
      </c>
      <c r="X672" s="28">
        <f t="shared" si="319"/>
        <v>26343.629248999998</v>
      </c>
      <c r="Y672" s="28">
        <f t="shared" si="320"/>
        <v>0</v>
      </c>
      <c r="Z672" s="45" t="str">
        <f t="shared" si="321"/>
        <v>NA</v>
      </c>
      <c r="AA672" s="29" t="str">
        <f t="shared" si="322"/>
        <v>N</v>
      </c>
      <c r="AB672" s="46">
        <f t="shared" si="323"/>
        <v>3</v>
      </c>
      <c r="AC672" s="31">
        <f t="shared" si="324"/>
        <v>20000</v>
      </c>
      <c r="AD672" s="31">
        <f t="shared" si="325"/>
        <v>65000</v>
      </c>
      <c r="AE672" s="31">
        <f t="shared" si="326"/>
        <v>20000</v>
      </c>
      <c r="AF672" s="47">
        <f t="shared" si="327"/>
        <v>7687.1543406989949</v>
      </c>
      <c r="AG672" s="31">
        <f t="shared" si="328"/>
        <v>0</v>
      </c>
      <c r="AH672" s="48">
        <f t="shared" si="329"/>
        <v>2</v>
      </c>
      <c r="AI672" s="33">
        <f t="shared" si="330"/>
        <v>20000</v>
      </c>
      <c r="AJ672" s="33">
        <f t="shared" si="331"/>
        <v>65000</v>
      </c>
      <c r="AK672" s="33">
        <f t="shared" si="332"/>
        <v>0</v>
      </c>
      <c r="AL672" s="33">
        <f t="shared" si="333"/>
        <v>29099.199212074644</v>
      </c>
      <c r="AM672" s="34">
        <f t="shared" si="334"/>
        <v>36786.353552773639</v>
      </c>
    </row>
    <row r="673" spans="1:39" ht="15.75" customHeight="1" x14ac:dyDescent="0.3">
      <c r="A673" s="166" t="s">
        <v>1878</v>
      </c>
      <c r="B673" s="99">
        <v>8636</v>
      </c>
      <c r="C673" s="99">
        <v>68830</v>
      </c>
      <c r="D673" s="165">
        <v>45456</v>
      </c>
      <c r="E673" s="165">
        <v>45724</v>
      </c>
      <c r="F673" s="166">
        <v>2</v>
      </c>
      <c r="G673" s="178">
        <v>0.79</v>
      </c>
      <c r="H673" s="181">
        <v>0.5</v>
      </c>
      <c r="I673" s="180">
        <v>6.0400000000000002E-2</v>
      </c>
      <c r="J673" s="21">
        <f t="shared" si="305"/>
        <v>1.21</v>
      </c>
      <c r="K673" s="21" t="str">
        <f t="shared" si="306"/>
        <v>Y</v>
      </c>
      <c r="L673" s="37" t="str">
        <f t="shared" si="307"/>
        <v>NA</v>
      </c>
      <c r="M673" s="8" t="str">
        <f t="shared" si="308"/>
        <v>Y</v>
      </c>
      <c r="N673" s="42">
        <f t="shared" si="309"/>
        <v>3</v>
      </c>
      <c r="O673" s="43">
        <f t="shared" si="310"/>
        <v>200000</v>
      </c>
      <c r="P673" s="43" t="str">
        <f t="shared" si="311"/>
        <v>NA</v>
      </c>
      <c r="Q673" s="24">
        <f t="shared" si="312"/>
        <v>9157.6144000000004</v>
      </c>
      <c r="R673" s="43">
        <f t="shared" si="313"/>
        <v>0</v>
      </c>
      <c r="S673" s="24">
        <f t="shared" si="314"/>
        <v>1000000</v>
      </c>
      <c r="T673" s="25" t="str">
        <f t="shared" si="315"/>
        <v>Y</v>
      </c>
      <c r="U673" s="44">
        <f t="shared" si="316"/>
        <v>2</v>
      </c>
      <c r="V673" s="45">
        <f t="shared" si="317"/>
        <v>200000</v>
      </c>
      <c r="W673" s="45">
        <f t="shared" si="318"/>
        <v>1000000</v>
      </c>
      <c r="X673" s="28">
        <f t="shared" si="319"/>
        <v>9710.7343097600005</v>
      </c>
      <c r="Y673" s="28">
        <f t="shared" si="320"/>
        <v>0</v>
      </c>
      <c r="Z673" s="45" t="str">
        <f t="shared" si="321"/>
        <v>NA</v>
      </c>
      <c r="AA673" s="29" t="str">
        <f t="shared" si="322"/>
        <v>N</v>
      </c>
      <c r="AB673" s="46">
        <f t="shared" si="323"/>
        <v>1</v>
      </c>
      <c r="AC673" s="31">
        <f t="shared" si="324"/>
        <v>20000</v>
      </c>
      <c r="AD673" s="31">
        <f t="shared" si="325"/>
        <v>65000</v>
      </c>
      <c r="AE673" s="31">
        <f t="shared" si="326"/>
        <v>10297.262662069505</v>
      </c>
      <c r="AF673" s="47">
        <f t="shared" si="327"/>
        <v>0</v>
      </c>
      <c r="AG673" s="31">
        <f t="shared" si="328"/>
        <v>0</v>
      </c>
      <c r="AH673" s="48">
        <f t="shared" si="329"/>
        <v>0</v>
      </c>
      <c r="AI673" s="33">
        <f t="shared" si="330"/>
        <v>0</v>
      </c>
      <c r="AJ673" s="33">
        <f t="shared" si="331"/>
        <v>0</v>
      </c>
      <c r="AK673" s="33">
        <f t="shared" si="332"/>
        <v>0</v>
      </c>
      <c r="AL673" s="33">
        <f t="shared" si="333"/>
        <v>0</v>
      </c>
      <c r="AM673" s="34">
        <f t="shared" si="334"/>
        <v>0</v>
      </c>
    </row>
    <row r="674" spans="1:39" ht="15.75" customHeight="1" x14ac:dyDescent="0.3">
      <c r="A674" s="166" t="s">
        <v>1879</v>
      </c>
      <c r="B674" s="99">
        <v>11708</v>
      </c>
      <c r="C674" s="99">
        <v>39849</v>
      </c>
      <c r="D674" s="165">
        <v>45519</v>
      </c>
      <c r="E674" s="165">
        <v>45671</v>
      </c>
      <c r="F674" s="166">
        <v>2</v>
      </c>
      <c r="G674" s="178">
        <v>1.33</v>
      </c>
      <c r="H674" s="181">
        <v>0.5</v>
      </c>
      <c r="I674" s="180">
        <v>6.7699999999999996E-2</v>
      </c>
      <c r="J674" s="21">
        <f t="shared" si="305"/>
        <v>0.66999999999999993</v>
      </c>
      <c r="K674" s="21" t="str">
        <f t="shared" si="306"/>
        <v>Y</v>
      </c>
      <c r="L674" s="37" t="str">
        <f t="shared" si="307"/>
        <v>NA</v>
      </c>
      <c r="M674" s="8" t="str">
        <f t="shared" si="308"/>
        <v>Y</v>
      </c>
      <c r="N674" s="42">
        <f t="shared" si="309"/>
        <v>2</v>
      </c>
      <c r="O674" s="43">
        <f t="shared" si="310"/>
        <v>200000</v>
      </c>
      <c r="P674" s="43" t="str">
        <f t="shared" si="311"/>
        <v>NA</v>
      </c>
      <c r="Q674" s="24">
        <f t="shared" si="312"/>
        <v>12500.631600000001</v>
      </c>
      <c r="R674" s="43">
        <f t="shared" si="313"/>
        <v>0</v>
      </c>
      <c r="S674" s="24">
        <f t="shared" si="314"/>
        <v>1000000</v>
      </c>
      <c r="T674" s="25" t="str">
        <f t="shared" si="315"/>
        <v>N</v>
      </c>
      <c r="U674" s="44">
        <f t="shared" si="316"/>
        <v>1</v>
      </c>
      <c r="V674" s="45">
        <f t="shared" si="317"/>
        <v>20000</v>
      </c>
      <c r="W674" s="45">
        <f t="shared" si="318"/>
        <v>65000</v>
      </c>
      <c r="X674" s="28">
        <f t="shared" si="319"/>
        <v>13346.924359320003</v>
      </c>
      <c r="Y674" s="28">
        <f t="shared" si="320"/>
        <v>0</v>
      </c>
      <c r="Z674" s="45">
        <f t="shared" si="321"/>
        <v>0</v>
      </c>
      <c r="AA674" s="29" t="str">
        <f t="shared" si="322"/>
        <v>N</v>
      </c>
      <c r="AB674" s="46">
        <f t="shared" si="323"/>
        <v>0</v>
      </c>
      <c r="AC674" s="31">
        <f t="shared" si="324"/>
        <v>0</v>
      </c>
      <c r="AD674" s="31">
        <f t="shared" si="325"/>
        <v>0</v>
      </c>
      <c r="AE674" s="31">
        <f t="shared" si="326"/>
        <v>0</v>
      </c>
      <c r="AF674" s="47">
        <f t="shared" si="327"/>
        <v>0</v>
      </c>
      <c r="AG674" s="31">
        <f t="shared" si="328"/>
        <v>0</v>
      </c>
      <c r="AH674" s="48">
        <f t="shared" si="329"/>
        <v>0</v>
      </c>
      <c r="AI674" s="33">
        <f t="shared" si="330"/>
        <v>0</v>
      </c>
      <c r="AJ674" s="33">
        <f t="shared" si="331"/>
        <v>0</v>
      </c>
      <c r="AK674" s="33">
        <f t="shared" si="332"/>
        <v>0</v>
      </c>
      <c r="AL674" s="33">
        <f t="shared" si="333"/>
        <v>0</v>
      </c>
      <c r="AM674" s="34">
        <f t="shared" si="334"/>
        <v>0</v>
      </c>
    </row>
    <row r="675" spans="1:39" ht="15.75" customHeight="1" x14ac:dyDescent="0.3">
      <c r="A675" s="166" t="s">
        <v>1880</v>
      </c>
      <c r="B675" s="99">
        <v>16557</v>
      </c>
      <c r="C675" s="99">
        <v>61600</v>
      </c>
      <c r="D675" s="165">
        <v>45173</v>
      </c>
      <c r="E675" s="165">
        <v>45419</v>
      </c>
      <c r="F675" s="166">
        <v>4</v>
      </c>
      <c r="G675" s="178">
        <v>0.31</v>
      </c>
      <c r="H675" s="181">
        <v>0.75</v>
      </c>
      <c r="I675" s="180">
        <v>3.9199999999999999E-2</v>
      </c>
      <c r="J675" s="21">
        <f t="shared" si="305"/>
        <v>3.69</v>
      </c>
      <c r="K675" s="21" t="str">
        <f t="shared" si="306"/>
        <v>Y</v>
      </c>
      <c r="L675" s="37" t="str">
        <f t="shared" si="307"/>
        <v>NA</v>
      </c>
      <c r="M675" s="8" t="str">
        <f t="shared" si="308"/>
        <v>Y</v>
      </c>
      <c r="N675" s="42">
        <f t="shared" si="309"/>
        <v>5</v>
      </c>
      <c r="O675" s="43">
        <f t="shared" si="310"/>
        <v>200000</v>
      </c>
      <c r="P675" s="43" t="str">
        <f t="shared" si="311"/>
        <v>NA</v>
      </c>
      <c r="Q675" s="24">
        <f t="shared" si="312"/>
        <v>17206.034399999997</v>
      </c>
      <c r="R675" s="43">
        <f t="shared" si="313"/>
        <v>0</v>
      </c>
      <c r="S675" s="24">
        <f t="shared" si="314"/>
        <v>1000000</v>
      </c>
      <c r="T675" s="25" t="str">
        <f t="shared" si="315"/>
        <v>Y</v>
      </c>
      <c r="U675" s="44">
        <f t="shared" si="316"/>
        <v>4</v>
      </c>
      <c r="V675" s="45">
        <f t="shared" si="317"/>
        <v>200000</v>
      </c>
      <c r="W675" s="45">
        <f t="shared" si="318"/>
        <v>1000000</v>
      </c>
      <c r="X675" s="28">
        <f t="shared" si="319"/>
        <v>17880.510948479994</v>
      </c>
      <c r="Y675" s="28">
        <f t="shared" si="320"/>
        <v>0</v>
      </c>
      <c r="Z675" s="45" t="str">
        <f t="shared" si="321"/>
        <v>NA</v>
      </c>
      <c r="AA675" s="29" t="str">
        <f t="shared" si="322"/>
        <v>Y</v>
      </c>
      <c r="AB675" s="46">
        <f t="shared" si="323"/>
        <v>3</v>
      </c>
      <c r="AC675" s="31">
        <f t="shared" si="324"/>
        <v>200000</v>
      </c>
      <c r="AD675" s="31">
        <f t="shared" si="325"/>
        <v>1000000</v>
      </c>
      <c r="AE675" s="31">
        <f t="shared" si="326"/>
        <v>18581.426977660409</v>
      </c>
      <c r="AF675" s="47">
        <f t="shared" si="327"/>
        <v>0</v>
      </c>
      <c r="AG675" s="31" t="str">
        <f t="shared" si="328"/>
        <v>NA</v>
      </c>
      <c r="AH675" s="48">
        <f t="shared" si="329"/>
        <v>2</v>
      </c>
      <c r="AI675" s="33">
        <f t="shared" si="330"/>
        <v>20000</v>
      </c>
      <c r="AJ675" s="33">
        <f t="shared" si="331"/>
        <v>65000</v>
      </c>
      <c r="AK675" s="33">
        <f t="shared" si="332"/>
        <v>19309.818915184696</v>
      </c>
      <c r="AL675" s="33">
        <f t="shared" si="333"/>
        <v>0</v>
      </c>
      <c r="AM675" s="34">
        <f t="shared" si="334"/>
        <v>0</v>
      </c>
    </row>
    <row r="676" spans="1:39" ht="15.75" customHeight="1" x14ac:dyDescent="0.3">
      <c r="A676" s="166" t="s">
        <v>1881</v>
      </c>
      <c r="B676" s="99">
        <v>22258</v>
      </c>
      <c r="C676" s="99">
        <v>48341</v>
      </c>
      <c r="D676" s="165">
        <v>45242</v>
      </c>
      <c r="E676" s="165">
        <v>45544</v>
      </c>
      <c r="F676" s="166">
        <v>4</v>
      </c>
      <c r="G676" s="178">
        <v>1.86</v>
      </c>
      <c r="H676" s="181">
        <v>0.75</v>
      </c>
      <c r="I676" s="180">
        <v>7.0999999999999994E-2</v>
      </c>
      <c r="J676" s="21">
        <f t="shared" si="305"/>
        <v>2.1399999999999997</v>
      </c>
      <c r="K676" s="21" t="str">
        <f t="shared" si="306"/>
        <v>Y</v>
      </c>
      <c r="L676" s="37" t="str">
        <f t="shared" si="307"/>
        <v>NA</v>
      </c>
      <c r="M676" s="8" t="str">
        <f t="shared" si="308"/>
        <v>Y</v>
      </c>
      <c r="N676" s="42">
        <f t="shared" si="309"/>
        <v>3</v>
      </c>
      <c r="O676" s="43">
        <f t="shared" si="310"/>
        <v>200000</v>
      </c>
      <c r="P676" s="43" t="str">
        <f t="shared" si="311"/>
        <v>NA</v>
      </c>
      <c r="Q676" s="24">
        <f t="shared" si="312"/>
        <v>23838.317999999999</v>
      </c>
      <c r="R676" s="43">
        <f t="shared" si="313"/>
        <v>0</v>
      </c>
      <c r="S676" s="24">
        <f t="shared" si="314"/>
        <v>1000000</v>
      </c>
      <c r="T676" s="25" t="str">
        <f t="shared" si="315"/>
        <v>Y</v>
      </c>
      <c r="U676" s="44">
        <f t="shared" si="316"/>
        <v>2</v>
      </c>
      <c r="V676" s="45">
        <f t="shared" si="317"/>
        <v>200000</v>
      </c>
      <c r="W676" s="45">
        <f t="shared" si="318"/>
        <v>1000000</v>
      </c>
      <c r="X676" s="28">
        <f t="shared" si="319"/>
        <v>25530.838577999999</v>
      </c>
      <c r="Y676" s="28">
        <f t="shared" si="320"/>
        <v>0</v>
      </c>
      <c r="Z676" s="45" t="str">
        <f t="shared" si="321"/>
        <v>NA</v>
      </c>
      <c r="AA676" s="29" t="str">
        <f t="shared" si="322"/>
        <v>Y</v>
      </c>
      <c r="AB676" s="46">
        <f t="shared" si="323"/>
        <v>1</v>
      </c>
      <c r="AC676" s="31">
        <f t="shared" si="324"/>
        <v>200000</v>
      </c>
      <c r="AD676" s="31">
        <f t="shared" si="325"/>
        <v>1000000</v>
      </c>
      <c r="AE676" s="31">
        <f t="shared" si="326"/>
        <v>27343.528117037997</v>
      </c>
      <c r="AF676" s="47">
        <f t="shared" si="327"/>
        <v>0</v>
      </c>
      <c r="AG676" s="31" t="str">
        <f t="shared" si="328"/>
        <v>NA</v>
      </c>
      <c r="AH676" s="48">
        <f t="shared" si="329"/>
        <v>0</v>
      </c>
      <c r="AI676" s="33">
        <f t="shared" si="330"/>
        <v>0</v>
      </c>
      <c r="AJ676" s="33">
        <f t="shared" si="331"/>
        <v>0</v>
      </c>
      <c r="AK676" s="33">
        <f t="shared" si="332"/>
        <v>0</v>
      </c>
      <c r="AL676" s="33">
        <f t="shared" si="333"/>
        <v>0</v>
      </c>
      <c r="AM676" s="34">
        <f t="shared" si="334"/>
        <v>0</v>
      </c>
    </row>
    <row r="677" spans="1:39" ht="15.75" customHeight="1" x14ac:dyDescent="0.3">
      <c r="A677" s="166" t="s">
        <v>1882</v>
      </c>
      <c r="B677" s="99">
        <v>20003</v>
      </c>
      <c r="C677" s="99">
        <v>41446</v>
      </c>
      <c r="D677" s="165">
        <v>46040</v>
      </c>
      <c r="E677" s="165">
        <v>46270</v>
      </c>
      <c r="F677" s="166">
        <v>2</v>
      </c>
      <c r="G677" s="178">
        <v>0.65</v>
      </c>
      <c r="H677" s="181">
        <v>0.25</v>
      </c>
      <c r="I677" s="180">
        <v>2.2700000000000001E-2</v>
      </c>
      <c r="J677" s="21">
        <f t="shared" si="305"/>
        <v>1.35</v>
      </c>
      <c r="K677" s="21" t="str">
        <f t="shared" si="306"/>
        <v>Y</v>
      </c>
      <c r="L677" s="37" t="str">
        <f t="shared" si="307"/>
        <v>NA</v>
      </c>
      <c r="M677" s="8" t="str">
        <f t="shared" si="308"/>
        <v>Y</v>
      </c>
      <c r="N677" s="42">
        <f t="shared" si="309"/>
        <v>6</v>
      </c>
      <c r="O677" s="43">
        <f t="shared" si="310"/>
        <v>200000</v>
      </c>
      <c r="P677" s="43" t="str">
        <f t="shared" si="311"/>
        <v>NA</v>
      </c>
      <c r="Q677" s="24">
        <f t="shared" si="312"/>
        <v>20457.0681</v>
      </c>
      <c r="R677" s="43">
        <f t="shared" si="313"/>
        <v>0</v>
      </c>
      <c r="S677" s="24">
        <f t="shared" si="314"/>
        <v>1000000</v>
      </c>
      <c r="T677" s="25" t="str">
        <f t="shared" si="315"/>
        <v>Y</v>
      </c>
      <c r="U677" s="44">
        <f t="shared" si="316"/>
        <v>5</v>
      </c>
      <c r="V677" s="45">
        <f t="shared" si="317"/>
        <v>200000</v>
      </c>
      <c r="W677" s="45">
        <f t="shared" si="318"/>
        <v>1000000</v>
      </c>
      <c r="X677" s="28">
        <f t="shared" si="319"/>
        <v>20921.443545869999</v>
      </c>
      <c r="Y677" s="28">
        <f t="shared" si="320"/>
        <v>0</v>
      </c>
      <c r="Z677" s="45" t="str">
        <f t="shared" si="321"/>
        <v>NA</v>
      </c>
      <c r="AA677" s="29" t="str">
        <f t="shared" si="322"/>
        <v>N</v>
      </c>
      <c r="AB677" s="46">
        <f t="shared" si="323"/>
        <v>4</v>
      </c>
      <c r="AC677" s="31">
        <f t="shared" si="324"/>
        <v>20000</v>
      </c>
      <c r="AD677" s="31">
        <f t="shared" si="325"/>
        <v>65000</v>
      </c>
      <c r="AE677" s="31">
        <f t="shared" si="326"/>
        <v>20000</v>
      </c>
      <c r="AF677" s="47">
        <f t="shared" si="327"/>
        <v>1396.3603143612454</v>
      </c>
      <c r="AG677" s="31">
        <f t="shared" si="328"/>
        <v>0</v>
      </c>
      <c r="AH677" s="48">
        <f t="shared" si="329"/>
        <v>3</v>
      </c>
      <c r="AI677" s="33">
        <f t="shared" si="330"/>
        <v>20000</v>
      </c>
      <c r="AJ677" s="33">
        <f t="shared" si="331"/>
        <v>65000</v>
      </c>
      <c r="AK677" s="33">
        <f t="shared" si="332"/>
        <v>0</v>
      </c>
      <c r="AL677" s="33">
        <f t="shared" si="333"/>
        <v>21882.057693497245</v>
      </c>
      <c r="AM677" s="34">
        <f t="shared" si="334"/>
        <v>23278.41800785849</v>
      </c>
    </row>
    <row r="678" spans="1:39" ht="15.75" customHeight="1" x14ac:dyDescent="0.3">
      <c r="A678" s="166" t="s">
        <v>1883</v>
      </c>
      <c r="B678" s="99">
        <v>9848</v>
      </c>
      <c r="C678" s="99">
        <v>84902</v>
      </c>
      <c r="D678" s="165">
        <v>45896</v>
      </c>
      <c r="E678" s="165">
        <v>46030</v>
      </c>
      <c r="F678" s="166">
        <v>2</v>
      </c>
      <c r="G678" s="178">
        <v>0.66</v>
      </c>
      <c r="H678" s="181">
        <v>0.5</v>
      </c>
      <c r="I678" s="180">
        <v>4.82E-2</v>
      </c>
      <c r="J678" s="21">
        <f t="shared" si="305"/>
        <v>1.3399999999999999</v>
      </c>
      <c r="K678" s="21" t="str">
        <f t="shared" si="306"/>
        <v>Y</v>
      </c>
      <c r="L678" s="37" t="str">
        <f t="shared" si="307"/>
        <v>NA</v>
      </c>
      <c r="M678" s="8" t="str">
        <f t="shared" si="308"/>
        <v>Y</v>
      </c>
      <c r="N678" s="42">
        <f t="shared" si="309"/>
        <v>3</v>
      </c>
      <c r="O678" s="43">
        <f t="shared" si="310"/>
        <v>200000</v>
      </c>
      <c r="P678" s="43" t="str">
        <f t="shared" si="311"/>
        <v>NA</v>
      </c>
      <c r="Q678" s="24">
        <f t="shared" si="312"/>
        <v>10322.6736</v>
      </c>
      <c r="R678" s="43">
        <f t="shared" si="313"/>
        <v>0</v>
      </c>
      <c r="S678" s="24">
        <f t="shared" si="314"/>
        <v>1000000</v>
      </c>
      <c r="T678" s="25" t="str">
        <f t="shared" si="315"/>
        <v>Y</v>
      </c>
      <c r="U678" s="44">
        <f t="shared" si="316"/>
        <v>2</v>
      </c>
      <c r="V678" s="45">
        <f t="shared" si="317"/>
        <v>200000</v>
      </c>
      <c r="W678" s="45">
        <f t="shared" si="318"/>
        <v>1000000</v>
      </c>
      <c r="X678" s="28">
        <f t="shared" si="319"/>
        <v>10820.22646752</v>
      </c>
      <c r="Y678" s="28">
        <f t="shared" si="320"/>
        <v>0</v>
      </c>
      <c r="Z678" s="45" t="str">
        <f t="shared" si="321"/>
        <v>NA</v>
      </c>
      <c r="AA678" s="29" t="str">
        <f t="shared" si="322"/>
        <v>N</v>
      </c>
      <c r="AB678" s="46">
        <f t="shared" si="323"/>
        <v>1</v>
      </c>
      <c r="AC678" s="31">
        <f t="shared" si="324"/>
        <v>20000</v>
      </c>
      <c r="AD678" s="31">
        <f t="shared" si="325"/>
        <v>65000</v>
      </c>
      <c r="AE678" s="31">
        <f t="shared" si="326"/>
        <v>11341.761383254465</v>
      </c>
      <c r="AF678" s="47">
        <f t="shared" si="327"/>
        <v>0</v>
      </c>
      <c r="AG678" s="31">
        <f t="shared" si="328"/>
        <v>0</v>
      </c>
      <c r="AH678" s="48">
        <f t="shared" si="329"/>
        <v>0</v>
      </c>
      <c r="AI678" s="33">
        <f t="shared" si="330"/>
        <v>0</v>
      </c>
      <c r="AJ678" s="33">
        <f t="shared" si="331"/>
        <v>0</v>
      </c>
      <c r="AK678" s="33">
        <f t="shared" si="332"/>
        <v>0</v>
      </c>
      <c r="AL678" s="33">
        <f t="shared" si="333"/>
        <v>0</v>
      </c>
      <c r="AM678" s="34">
        <f t="shared" si="334"/>
        <v>0</v>
      </c>
    </row>
    <row r="679" spans="1:39" ht="15.75" customHeight="1" x14ac:dyDescent="0.3">
      <c r="A679" s="166" t="s">
        <v>1884</v>
      </c>
      <c r="B679" s="99">
        <v>5703</v>
      </c>
      <c r="C679" s="99">
        <v>53912</v>
      </c>
      <c r="D679" s="165">
        <v>45817</v>
      </c>
      <c r="E679" s="165">
        <v>45879</v>
      </c>
      <c r="F679" s="166">
        <v>2</v>
      </c>
      <c r="G679" s="178">
        <v>1.76</v>
      </c>
      <c r="H679" s="181">
        <v>0.5</v>
      </c>
      <c r="I679" s="180">
        <v>7.3400000000000007E-2</v>
      </c>
      <c r="J679" s="21">
        <f t="shared" si="305"/>
        <v>0.24</v>
      </c>
      <c r="K679" s="21" t="str">
        <f t="shared" si="306"/>
        <v>Y</v>
      </c>
      <c r="L679" s="37" t="str">
        <f t="shared" si="307"/>
        <v>NA</v>
      </c>
      <c r="M679" s="8" t="str">
        <f t="shared" si="308"/>
        <v>Y</v>
      </c>
      <c r="N679" s="42">
        <f t="shared" si="309"/>
        <v>1</v>
      </c>
      <c r="O679" s="43">
        <f t="shared" si="310"/>
        <v>200000</v>
      </c>
      <c r="P679" s="43" t="str">
        <f t="shared" si="311"/>
        <v>NA</v>
      </c>
      <c r="Q679" s="24">
        <f t="shared" si="312"/>
        <v>6121.6001999999999</v>
      </c>
      <c r="R679" s="43">
        <f t="shared" si="313"/>
        <v>0</v>
      </c>
      <c r="S679" s="24">
        <f t="shared" si="314"/>
        <v>1000000</v>
      </c>
      <c r="T679" s="25" t="str">
        <f t="shared" si="315"/>
        <v>N</v>
      </c>
      <c r="U679" s="44">
        <f t="shared" si="316"/>
        <v>0</v>
      </c>
      <c r="V679" s="45">
        <f t="shared" si="317"/>
        <v>0</v>
      </c>
      <c r="W679" s="45">
        <f t="shared" si="318"/>
        <v>0</v>
      </c>
      <c r="X679" s="28">
        <f t="shared" si="319"/>
        <v>0</v>
      </c>
      <c r="Y679" s="28">
        <f t="shared" si="320"/>
        <v>0</v>
      </c>
      <c r="Z679" s="45">
        <f t="shared" si="321"/>
        <v>0</v>
      </c>
      <c r="AA679" s="29" t="str">
        <f t="shared" si="322"/>
        <v>N</v>
      </c>
      <c r="AB679" s="46">
        <f t="shared" si="323"/>
        <v>0</v>
      </c>
      <c r="AC679" s="31">
        <f t="shared" si="324"/>
        <v>0</v>
      </c>
      <c r="AD679" s="31">
        <f t="shared" si="325"/>
        <v>0</v>
      </c>
      <c r="AE679" s="31">
        <f t="shared" si="326"/>
        <v>0</v>
      </c>
      <c r="AF679" s="47">
        <f t="shared" si="327"/>
        <v>0</v>
      </c>
      <c r="AG679" s="31">
        <f t="shared" si="328"/>
        <v>0</v>
      </c>
      <c r="AH679" s="48">
        <f t="shared" si="329"/>
        <v>0</v>
      </c>
      <c r="AI679" s="33">
        <f t="shared" si="330"/>
        <v>0</v>
      </c>
      <c r="AJ679" s="33">
        <f t="shared" si="331"/>
        <v>0</v>
      </c>
      <c r="AK679" s="33">
        <f t="shared" si="332"/>
        <v>0</v>
      </c>
      <c r="AL679" s="33">
        <f t="shared" si="333"/>
        <v>0</v>
      </c>
      <c r="AM679" s="34">
        <f t="shared" si="334"/>
        <v>0</v>
      </c>
    </row>
    <row r="680" spans="1:39" ht="15.75" customHeight="1" x14ac:dyDescent="0.3">
      <c r="A680" s="166" t="s">
        <v>1885</v>
      </c>
      <c r="B680" s="99">
        <v>18490</v>
      </c>
      <c r="C680" s="99">
        <v>104341</v>
      </c>
      <c r="D680" s="165">
        <v>45502</v>
      </c>
      <c r="E680" s="165">
        <v>45867</v>
      </c>
      <c r="F680" s="166">
        <v>4</v>
      </c>
      <c r="G680" s="178">
        <v>2</v>
      </c>
      <c r="H680" s="181">
        <v>1</v>
      </c>
      <c r="I680" s="180">
        <v>4.7100000000000003E-2</v>
      </c>
      <c r="J680" s="21">
        <f t="shared" si="305"/>
        <v>2</v>
      </c>
      <c r="K680" s="21" t="str">
        <f t="shared" si="306"/>
        <v>Y</v>
      </c>
      <c r="L680" s="37" t="str">
        <f t="shared" si="307"/>
        <v>NA</v>
      </c>
      <c r="M680" s="8" t="str">
        <f t="shared" si="308"/>
        <v>Y</v>
      </c>
      <c r="N680" s="42">
        <f t="shared" si="309"/>
        <v>2</v>
      </c>
      <c r="O680" s="43">
        <f t="shared" si="310"/>
        <v>200000</v>
      </c>
      <c r="P680" s="43" t="str">
        <f t="shared" si="311"/>
        <v>NA</v>
      </c>
      <c r="Q680" s="24">
        <f t="shared" si="312"/>
        <v>19360.878999999997</v>
      </c>
      <c r="R680" s="43">
        <f t="shared" si="313"/>
        <v>0</v>
      </c>
      <c r="S680" s="24">
        <f t="shared" si="314"/>
        <v>1000000</v>
      </c>
      <c r="T680" s="25" t="str">
        <f t="shared" si="315"/>
        <v>Y</v>
      </c>
      <c r="U680" s="44">
        <f t="shared" si="316"/>
        <v>1</v>
      </c>
      <c r="V680" s="45">
        <f t="shared" si="317"/>
        <v>200000</v>
      </c>
      <c r="W680" s="45">
        <f t="shared" si="318"/>
        <v>1000000</v>
      </c>
      <c r="X680" s="28">
        <f t="shared" si="319"/>
        <v>20272.776400899995</v>
      </c>
      <c r="Y680" s="28">
        <f t="shared" si="320"/>
        <v>0</v>
      </c>
      <c r="Z680" s="45" t="str">
        <f t="shared" si="321"/>
        <v>NA</v>
      </c>
      <c r="AA680" s="29" t="str">
        <f t="shared" si="322"/>
        <v>N</v>
      </c>
      <c r="AB680" s="46">
        <f t="shared" si="323"/>
        <v>0</v>
      </c>
      <c r="AC680" s="31">
        <f t="shared" si="324"/>
        <v>0</v>
      </c>
      <c r="AD680" s="31">
        <f t="shared" si="325"/>
        <v>0</v>
      </c>
      <c r="AE680" s="31">
        <f t="shared" si="326"/>
        <v>0</v>
      </c>
      <c r="AF680" s="47">
        <f t="shared" si="327"/>
        <v>0</v>
      </c>
      <c r="AG680" s="31">
        <f t="shared" si="328"/>
        <v>0</v>
      </c>
      <c r="AH680" s="48">
        <f t="shared" si="329"/>
        <v>0</v>
      </c>
      <c r="AI680" s="33">
        <f t="shared" si="330"/>
        <v>0</v>
      </c>
      <c r="AJ680" s="33">
        <f t="shared" si="331"/>
        <v>0</v>
      </c>
      <c r="AK680" s="33">
        <f t="shared" si="332"/>
        <v>0</v>
      </c>
      <c r="AL680" s="33">
        <f t="shared" si="333"/>
        <v>0</v>
      </c>
      <c r="AM680" s="34">
        <f t="shared" si="334"/>
        <v>0</v>
      </c>
    </row>
    <row r="681" spans="1:39" ht="15.75" customHeight="1" x14ac:dyDescent="0.3">
      <c r="A681" s="166" t="s">
        <v>1886</v>
      </c>
      <c r="B681" s="99">
        <v>15043</v>
      </c>
      <c r="C681" s="99">
        <v>47552</v>
      </c>
      <c r="D681" s="165">
        <v>44588</v>
      </c>
      <c r="E681" s="165">
        <v>44751</v>
      </c>
      <c r="F681" s="166">
        <v>2</v>
      </c>
      <c r="G681" s="178">
        <v>1.02</v>
      </c>
      <c r="H681" s="181">
        <v>0.75</v>
      </c>
      <c r="I681" s="180">
        <v>6.8900000000000003E-2</v>
      </c>
      <c r="J681" s="21">
        <f t="shared" si="305"/>
        <v>0.98</v>
      </c>
      <c r="K681" s="21" t="str">
        <f t="shared" si="306"/>
        <v>Y</v>
      </c>
      <c r="L681" s="37" t="str">
        <f t="shared" si="307"/>
        <v>NA</v>
      </c>
      <c r="M681" s="8" t="str">
        <f t="shared" si="308"/>
        <v>Y</v>
      </c>
      <c r="N681" s="42">
        <f t="shared" si="309"/>
        <v>2</v>
      </c>
      <c r="O681" s="43">
        <f t="shared" si="310"/>
        <v>200000</v>
      </c>
      <c r="P681" s="43" t="str">
        <f t="shared" si="311"/>
        <v>NA</v>
      </c>
      <c r="Q681" s="24">
        <f t="shared" si="312"/>
        <v>16079.4627</v>
      </c>
      <c r="R681" s="43">
        <f t="shared" si="313"/>
        <v>0</v>
      </c>
      <c r="S681" s="24">
        <f t="shared" si="314"/>
        <v>1000000</v>
      </c>
      <c r="T681" s="25" t="str">
        <f t="shared" si="315"/>
        <v>N</v>
      </c>
      <c r="U681" s="44">
        <f t="shared" si="316"/>
        <v>1</v>
      </c>
      <c r="V681" s="45">
        <f t="shared" si="317"/>
        <v>20000</v>
      </c>
      <c r="W681" s="45">
        <f t="shared" si="318"/>
        <v>65000</v>
      </c>
      <c r="X681" s="28">
        <f t="shared" si="319"/>
        <v>17187.337680029999</v>
      </c>
      <c r="Y681" s="28">
        <f t="shared" si="320"/>
        <v>0</v>
      </c>
      <c r="Z681" s="45">
        <f t="shared" si="321"/>
        <v>0</v>
      </c>
      <c r="AA681" s="29" t="str">
        <f t="shared" si="322"/>
        <v>N</v>
      </c>
      <c r="AB681" s="46">
        <f t="shared" si="323"/>
        <v>0</v>
      </c>
      <c r="AC681" s="31">
        <f t="shared" si="324"/>
        <v>0</v>
      </c>
      <c r="AD681" s="31">
        <f t="shared" si="325"/>
        <v>0</v>
      </c>
      <c r="AE681" s="31">
        <f t="shared" si="326"/>
        <v>0</v>
      </c>
      <c r="AF681" s="47">
        <f t="shared" si="327"/>
        <v>0</v>
      </c>
      <c r="AG681" s="31">
        <f t="shared" si="328"/>
        <v>0</v>
      </c>
      <c r="AH681" s="48">
        <f t="shared" si="329"/>
        <v>0</v>
      </c>
      <c r="AI681" s="33">
        <f t="shared" si="330"/>
        <v>0</v>
      </c>
      <c r="AJ681" s="33">
        <f t="shared" si="331"/>
        <v>0</v>
      </c>
      <c r="AK681" s="33">
        <f t="shared" si="332"/>
        <v>0</v>
      </c>
      <c r="AL681" s="33">
        <f t="shared" si="333"/>
        <v>0</v>
      </c>
      <c r="AM681" s="34">
        <f t="shared" si="334"/>
        <v>0</v>
      </c>
    </row>
    <row r="682" spans="1:39" ht="15.75" customHeight="1" x14ac:dyDescent="0.3">
      <c r="A682" s="166" t="s">
        <v>1887</v>
      </c>
      <c r="B682" s="99">
        <v>16571</v>
      </c>
      <c r="C682" s="99">
        <v>63845</v>
      </c>
      <c r="D682" s="165">
        <v>45271</v>
      </c>
      <c r="E682" s="165">
        <v>45386</v>
      </c>
      <c r="F682" s="166">
        <v>2</v>
      </c>
      <c r="G682" s="178">
        <v>1.45</v>
      </c>
      <c r="H682" s="181">
        <v>0.75</v>
      </c>
      <c r="I682" s="180">
        <v>2.7799999999999998E-2</v>
      </c>
      <c r="J682" s="21">
        <f t="shared" si="305"/>
        <v>0.55000000000000004</v>
      </c>
      <c r="K682" s="21" t="str">
        <f t="shared" si="306"/>
        <v>Y</v>
      </c>
      <c r="L682" s="37" t="str">
        <f t="shared" si="307"/>
        <v>NA</v>
      </c>
      <c r="M682" s="8" t="str">
        <f t="shared" si="308"/>
        <v>Y</v>
      </c>
      <c r="N682" s="42">
        <f t="shared" si="309"/>
        <v>1</v>
      </c>
      <c r="O682" s="43">
        <f t="shared" si="310"/>
        <v>200000</v>
      </c>
      <c r="P682" s="43" t="str">
        <f t="shared" si="311"/>
        <v>NA</v>
      </c>
      <c r="Q682" s="24">
        <f t="shared" si="312"/>
        <v>17031.6738</v>
      </c>
      <c r="R682" s="43">
        <f t="shared" si="313"/>
        <v>0</v>
      </c>
      <c r="S682" s="24">
        <f t="shared" si="314"/>
        <v>1000000</v>
      </c>
      <c r="T682" s="25" t="str">
        <f t="shared" si="315"/>
        <v>N</v>
      </c>
      <c r="U682" s="44">
        <f t="shared" si="316"/>
        <v>0</v>
      </c>
      <c r="V682" s="45">
        <f t="shared" si="317"/>
        <v>0</v>
      </c>
      <c r="W682" s="45">
        <f t="shared" si="318"/>
        <v>0</v>
      </c>
      <c r="X682" s="28">
        <f t="shared" si="319"/>
        <v>0</v>
      </c>
      <c r="Y682" s="28">
        <f t="shared" si="320"/>
        <v>0</v>
      </c>
      <c r="Z682" s="45">
        <f t="shared" si="321"/>
        <v>0</v>
      </c>
      <c r="AA682" s="29" t="str">
        <f t="shared" si="322"/>
        <v>N</v>
      </c>
      <c r="AB682" s="46">
        <f t="shared" si="323"/>
        <v>0</v>
      </c>
      <c r="AC682" s="31">
        <f t="shared" si="324"/>
        <v>0</v>
      </c>
      <c r="AD682" s="31">
        <f t="shared" si="325"/>
        <v>0</v>
      </c>
      <c r="AE682" s="31">
        <f t="shared" si="326"/>
        <v>0</v>
      </c>
      <c r="AF682" s="47">
        <f t="shared" si="327"/>
        <v>0</v>
      </c>
      <c r="AG682" s="31">
        <f t="shared" si="328"/>
        <v>0</v>
      </c>
      <c r="AH682" s="48">
        <f t="shared" si="329"/>
        <v>0</v>
      </c>
      <c r="AI682" s="33">
        <f t="shared" si="330"/>
        <v>0</v>
      </c>
      <c r="AJ682" s="33">
        <f t="shared" si="331"/>
        <v>0</v>
      </c>
      <c r="AK682" s="33">
        <f t="shared" si="332"/>
        <v>0</v>
      </c>
      <c r="AL682" s="33">
        <f t="shared" si="333"/>
        <v>0</v>
      </c>
      <c r="AM682" s="34">
        <f t="shared" si="334"/>
        <v>0</v>
      </c>
    </row>
    <row r="683" spans="1:39" ht="15.75" customHeight="1" x14ac:dyDescent="0.3">
      <c r="A683" s="166" t="s">
        <v>1888</v>
      </c>
      <c r="B683" s="99">
        <v>10283</v>
      </c>
      <c r="C683" s="99">
        <v>51465</v>
      </c>
      <c r="D683" s="165">
        <v>45965</v>
      </c>
      <c r="E683" s="165">
        <v>46016</v>
      </c>
      <c r="F683" s="166">
        <v>4</v>
      </c>
      <c r="G683" s="178">
        <v>2.34</v>
      </c>
      <c r="H683" s="181">
        <v>1</v>
      </c>
      <c r="I683" s="180">
        <v>3.32E-2</v>
      </c>
      <c r="J683" s="21">
        <f t="shared" si="305"/>
        <v>1.6600000000000001</v>
      </c>
      <c r="K683" s="21" t="str">
        <f t="shared" si="306"/>
        <v>Y</v>
      </c>
      <c r="L683" s="37" t="str">
        <f t="shared" si="307"/>
        <v>NA</v>
      </c>
      <c r="M683" s="8" t="str">
        <f t="shared" si="308"/>
        <v>Y</v>
      </c>
      <c r="N683" s="42">
        <f t="shared" si="309"/>
        <v>2</v>
      </c>
      <c r="O683" s="43">
        <f t="shared" si="310"/>
        <v>200000</v>
      </c>
      <c r="P683" s="43" t="str">
        <f t="shared" si="311"/>
        <v>NA</v>
      </c>
      <c r="Q683" s="24">
        <f t="shared" si="312"/>
        <v>10624.3956</v>
      </c>
      <c r="R683" s="43">
        <f t="shared" si="313"/>
        <v>0</v>
      </c>
      <c r="S683" s="24">
        <f t="shared" si="314"/>
        <v>1000000</v>
      </c>
      <c r="T683" s="25" t="str">
        <f t="shared" si="315"/>
        <v>Y</v>
      </c>
      <c r="U683" s="44">
        <f t="shared" si="316"/>
        <v>1</v>
      </c>
      <c r="V683" s="45">
        <f t="shared" si="317"/>
        <v>200000</v>
      </c>
      <c r="W683" s="45">
        <f t="shared" si="318"/>
        <v>1000000</v>
      </c>
      <c r="X683" s="28">
        <f t="shared" si="319"/>
        <v>10977.125533919998</v>
      </c>
      <c r="Y683" s="28">
        <f t="shared" si="320"/>
        <v>0</v>
      </c>
      <c r="Z683" s="45" t="str">
        <f t="shared" si="321"/>
        <v>NA</v>
      </c>
      <c r="AA683" s="29" t="str">
        <f t="shared" si="322"/>
        <v>N</v>
      </c>
      <c r="AB683" s="46">
        <f t="shared" si="323"/>
        <v>0</v>
      </c>
      <c r="AC683" s="31">
        <f t="shared" si="324"/>
        <v>0</v>
      </c>
      <c r="AD683" s="31">
        <f t="shared" si="325"/>
        <v>0</v>
      </c>
      <c r="AE683" s="31">
        <f t="shared" si="326"/>
        <v>0</v>
      </c>
      <c r="AF683" s="47">
        <f t="shared" si="327"/>
        <v>0</v>
      </c>
      <c r="AG683" s="31">
        <f t="shared" si="328"/>
        <v>0</v>
      </c>
      <c r="AH683" s="48">
        <f t="shared" si="329"/>
        <v>0</v>
      </c>
      <c r="AI683" s="33">
        <f t="shared" si="330"/>
        <v>0</v>
      </c>
      <c r="AJ683" s="33">
        <f t="shared" si="331"/>
        <v>0</v>
      </c>
      <c r="AK683" s="33">
        <f t="shared" si="332"/>
        <v>0</v>
      </c>
      <c r="AL683" s="33">
        <f t="shared" si="333"/>
        <v>0</v>
      </c>
      <c r="AM683" s="34">
        <f t="shared" si="334"/>
        <v>0</v>
      </c>
    </row>
    <row r="684" spans="1:39" ht="15.75" customHeight="1" x14ac:dyDescent="0.3">
      <c r="A684" s="166" t="s">
        <v>1889</v>
      </c>
      <c r="B684" s="99">
        <v>23431</v>
      </c>
      <c r="C684" s="99">
        <v>37977</v>
      </c>
      <c r="D684" s="165">
        <v>44841</v>
      </c>
      <c r="E684" s="165">
        <v>45033</v>
      </c>
      <c r="F684" s="166">
        <v>4</v>
      </c>
      <c r="G684" s="178">
        <v>0.68</v>
      </c>
      <c r="H684" s="181">
        <v>1</v>
      </c>
      <c r="I684" s="180">
        <v>5.28E-2</v>
      </c>
      <c r="J684" s="21">
        <f t="shared" si="305"/>
        <v>3.32</v>
      </c>
      <c r="K684" s="21" t="str">
        <f t="shared" si="306"/>
        <v>Y</v>
      </c>
      <c r="L684" s="37" t="str">
        <f t="shared" si="307"/>
        <v>NA</v>
      </c>
      <c r="M684" s="8" t="str">
        <f t="shared" si="308"/>
        <v>Y</v>
      </c>
      <c r="N684" s="42">
        <f t="shared" si="309"/>
        <v>4</v>
      </c>
      <c r="O684" s="43">
        <f t="shared" si="310"/>
        <v>200000</v>
      </c>
      <c r="P684" s="43" t="str">
        <f t="shared" si="311"/>
        <v>NA</v>
      </c>
      <c r="Q684" s="24">
        <f t="shared" si="312"/>
        <v>24668.156800000001</v>
      </c>
      <c r="R684" s="43">
        <f t="shared" si="313"/>
        <v>0</v>
      </c>
      <c r="S684" s="24">
        <f t="shared" si="314"/>
        <v>1000000</v>
      </c>
      <c r="T684" s="25" t="str">
        <f t="shared" si="315"/>
        <v>Y</v>
      </c>
      <c r="U684" s="44">
        <f t="shared" si="316"/>
        <v>3</v>
      </c>
      <c r="V684" s="45">
        <f t="shared" si="317"/>
        <v>200000</v>
      </c>
      <c r="W684" s="45">
        <f t="shared" si="318"/>
        <v>1000000</v>
      </c>
      <c r="X684" s="28">
        <f t="shared" si="319"/>
        <v>25970.63547904</v>
      </c>
      <c r="Y684" s="28">
        <f t="shared" si="320"/>
        <v>0</v>
      </c>
      <c r="Z684" s="45" t="str">
        <f t="shared" si="321"/>
        <v>NA</v>
      </c>
      <c r="AA684" s="29" t="str">
        <f t="shared" si="322"/>
        <v>Y</v>
      </c>
      <c r="AB684" s="46">
        <f t="shared" si="323"/>
        <v>2</v>
      </c>
      <c r="AC684" s="31">
        <f t="shared" si="324"/>
        <v>200000</v>
      </c>
      <c r="AD684" s="31">
        <f t="shared" si="325"/>
        <v>1000000</v>
      </c>
      <c r="AE684" s="31">
        <f t="shared" si="326"/>
        <v>27341.88503233331</v>
      </c>
      <c r="AF684" s="47">
        <f t="shared" si="327"/>
        <v>0</v>
      </c>
      <c r="AG684" s="31" t="str">
        <f t="shared" si="328"/>
        <v>NA</v>
      </c>
      <c r="AH684" s="48">
        <f t="shared" si="329"/>
        <v>1</v>
      </c>
      <c r="AI684" s="33">
        <f t="shared" si="330"/>
        <v>20000</v>
      </c>
      <c r="AJ684" s="33">
        <f t="shared" si="331"/>
        <v>65000</v>
      </c>
      <c r="AK684" s="33">
        <f t="shared" si="332"/>
        <v>20000</v>
      </c>
      <c r="AL684" s="33">
        <f t="shared" si="333"/>
        <v>8785.5365620405064</v>
      </c>
      <c r="AM684" s="34">
        <f t="shared" si="334"/>
        <v>8785.5365620405064</v>
      </c>
    </row>
    <row r="685" spans="1:39" ht="15.75" customHeight="1" x14ac:dyDescent="0.3">
      <c r="A685" s="166" t="s">
        <v>1890</v>
      </c>
      <c r="B685" s="99">
        <v>14881</v>
      </c>
      <c r="C685" s="99">
        <v>40804</v>
      </c>
      <c r="D685" s="165">
        <v>46153</v>
      </c>
      <c r="E685" s="165">
        <v>46390</v>
      </c>
      <c r="F685" s="166">
        <v>4</v>
      </c>
      <c r="G685" s="178">
        <v>3.1</v>
      </c>
      <c r="H685" s="181">
        <v>1</v>
      </c>
      <c r="I685" s="180">
        <v>7.9899999999999999E-2</v>
      </c>
      <c r="J685" s="21">
        <f t="shared" si="305"/>
        <v>0.89999999999999991</v>
      </c>
      <c r="K685" s="21" t="str">
        <f t="shared" si="306"/>
        <v>Y</v>
      </c>
      <c r="L685" s="37" t="str">
        <f t="shared" si="307"/>
        <v>NA</v>
      </c>
      <c r="M685" s="8" t="str">
        <f t="shared" si="308"/>
        <v>Y</v>
      </c>
      <c r="N685" s="42">
        <f t="shared" si="309"/>
        <v>1</v>
      </c>
      <c r="O685" s="43">
        <f t="shared" si="310"/>
        <v>200000</v>
      </c>
      <c r="P685" s="43" t="str">
        <f t="shared" si="311"/>
        <v>NA</v>
      </c>
      <c r="Q685" s="24">
        <f t="shared" si="312"/>
        <v>16069.991900000001</v>
      </c>
      <c r="R685" s="43">
        <f t="shared" si="313"/>
        <v>0</v>
      </c>
      <c r="S685" s="24">
        <f t="shared" si="314"/>
        <v>1000000</v>
      </c>
      <c r="T685" s="25" t="str">
        <f t="shared" si="315"/>
        <v>N</v>
      </c>
      <c r="U685" s="44">
        <f t="shared" si="316"/>
        <v>0</v>
      </c>
      <c r="V685" s="45">
        <f t="shared" si="317"/>
        <v>0</v>
      </c>
      <c r="W685" s="45">
        <f t="shared" si="318"/>
        <v>0</v>
      </c>
      <c r="X685" s="28">
        <f t="shared" si="319"/>
        <v>0</v>
      </c>
      <c r="Y685" s="28">
        <f t="shared" si="320"/>
        <v>0</v>
      </c>
      <c r="Z685" s="45">
        <f t="shared" si="321"/>
        <v>0</v>
      </c>
      <c r="AA685" s="29" t="str">
        <f t="shared" si="322"/>
        <v>N</v>
      </c>
      <c r="AB685" s="46">
        <f t="shared" si="323"/>
        <v>0</v>
      </c>
      <c r="AC685" s="31">
        <f t="shared" si="324"/>
        <v>0</v>
      </c>
      <c r="AD685" s="31">
        <f t="shared" si="325"/>
        <v>0</v>
      </c>
      <c r="AE685" s="31">
        <f t="shared" si="326"/>
        <v>0</v>
      </c>
      <c r="AF685" s="47">
        <f t="shared" si="327"/>
        <v>0</v>
      </c>
      <c r="AG685" s="31">
        <f t="shared" si="328"/>
        <v>0</v>
      </c>
      <c r="AH685" s="48">
        <f t="shared" si="329"/>
        <v>0</v>
      </c>
      <c r="AI685" s="33">
        <f t="shared" si="330"/>
        <v>0</v>
      </c>
      <c r="AJ685" s="33">
        <f t="shared" si="331"/>
        <v>0</v>
      </c>
      <c r="AK685" s="33">
        <f t="shared" si="332"/>
        <v>0</v>
      </c>
      <c r="AL685" s="33">
        <f t="shared" si="333"/>
        <v>0</v>
      </c>
      <c r="AM685" s="34">
        <f t="shared" si="334"/>
        <v>0</v>
      </c>
    </row>
    <row r="686" spans="1:39" ht="15.75" customHeight="1" x14ac:dyDescent="0.3">
      <c r="A686" s="166" t="s">
        <v>1891</v>
      </c>
      <c r="B686" s="99">
        <v>22896</v>
      </c>
      <c r="C686" s="99">
        <v>99403</v>
      </c>
      <c r="D686" s="165">
        <v>45526</v>
      </c>
      <c r="E686" s="165">
        <v>45887</v>
      </c>
      <c r="F686" s="166">
        <v>4</v>
      </c>
      <c r="G686" s="178">
        <v>1.95</v>
      </c>
      <c r="H686" s="181">
        <v>0.75</v>
      </c>
      <c r="I686" s="180">
        <v>8.2900000000000001E-2</v>
      </c>
      <c r="J686" s="21">
        <f t="shared" si="305"/>
        <v>2.0499999999999998</v>
      </c>
      <c r="K686" s="21" t="str">
        <f t="shared" si="306"/>
        <v>Y</v>
      </c>
      <c r="L686" s="37" t="str">
        <f t="shared" si="307"/>
        <v>NA</v>
      </c>
      <c r="M686" s="8" t="str">
        <f t="shared" si="308"/>
        <v>Y</v>
      </c>
      <c r="N686" s="42">
        <f t="shared" si="309"/>
        <v>3</v>
      </c>
      <c r="O686" s="43">
        <f t="shared" si="310"/>
        <v>200000</v>
      </c>
      <c r="P686" s="43" t="str">
        <f t="shared" si="311"/>
        <v>NA</v>
      </c>
      <c r="Q686" s="24">
        <f t="shared" si="312"/>
        <v>24794.078399999999</v>
      </c>
      <c r="R686" s="43">
        <f t="shared" si="313"/>
        <v>0</v>
      </c>
      <c r="S686" s="24">
        <f t="shared" si="314"/>
        <v>1000000</v>
      </c>
      <c r="T686" s="25" t="str">
        <f t="shared" si="315"/>
        <v>Y</v>
      </c>
      <c r="U686" s="44">
        <f t="shared" si="316"/>
        <v>2</v>
      </c>
      <c r="V686" s="45">
        <f t="shared" si="317"/>
        <v>200000</v>
      </c>
      <c r="W686" s="45">
        <f t="shared" si="318"/>
        <v>1000000</v>
      </c>
      <c r="X686" s="28">
        <f t="shared" si="319"/>
        <v>26849.507499359999</v>
      </c>
      <c r="Y686" s="28">
        <f t="shared" si="320"/>
        <v>0</v>
      </c>
      <c r="Z686" s="45" t="str">
        <f t="shared" si="321"/>
        <v>NA</v>
      </c>
      <c r="AA686" s="29" t="str">
        <f t="shared" si="322"/>
        <v>Y</v>
      </c>
      <c r="AB686" s="46">
        <f t="shared" si="323"/>
        <v>1</v>
      </c>
      <c r="AC686" s="31">
        <f t="shared" si="324"/>
        <v>200000</v>
      </c>
      <c r="AD686" s="31">
        <f t="shared" si="325"/>
        <v>1000000</v>
      </c>
      <c r="AE686" s="31">
        <f t="shared" si="326"/>
        <v>29075.331671056942</v>
      </c>
      <c r="AF686" s="47">
        <f t="shared" si="327"/>
        <v>0</v>
      </c>
      <c r="AG686" s="31" t="str">
        <f t="shared" si="328"/>
        <v>NA</v>
      </c>
      <c r="AH686" s="48">
        <f t="shared" si="329"/>
        <v>0</v>
      </c>
      <c r="AI686" s="33">
        <f t="shared" si="330"/>
        <v>0</v>
      </c>
      <c r="AJ686" s="33">
        <f t="shared" si="331"/>
        <v>0</v>
      </c>
      <c r="AK686" s="33">
        <f t="shared" si="332"/>
        <v>0</v>
      </c>
      <c r="AL686" s="33">
        <f t="shared" si="333"/>
        <v>0</v>
      </c>
      <c r="AM686" s="34">
        <f t="shared" si="334"/>
        <v>0</v>
      </c>
    </row>
    <row r="687" spans="1:39" ht="15.75" customHeight="1" x14ac:dyDescent="0.3">
      <c r="A687" s="166" t="s">
        <v>1892</v>
      </c>
      <c r="B687" s="99">
        <v>23521</v>
      </c>
      <c r="C687" s="99">
        <v>91468</v>
      </c>
      <c r="D687" s="165">
        <v>45511</v>
      </c>
      <c r="E687" s="165">
        <v>45598</v>
      </c>
      <c r="F687" s="166">
        <v>4</v>
      </c>
      <c r="G687" s="178">
        <v>3.61</v>
      </c>
      <c r="H687" s="181">
        <v>0.5</v>
      </c>
      <c r="I687" s="180">
        <v>6.25E-2</v>
      </c>
      <c r="J687" s="21">
        <f t="shared" si="305"/>
        <v>0.39000000000000012</v>
      </c>
      <c r="K687" s="21" t="str">
        <f t="shared" si="306"/>
        <v>Y</v>
      </c>
      <c r="L687" s="37" t="str">
        <f t="shared" si="307"/>
        <v>NA</v>
      </c>
      <c r="M687" s="8" t="str">
        <f t="shared" si="308"/>
        <v>Y</v>
      </c>
      <c r="N687" s="42">
        <f t="shared" si="309"/>
        <v>1</v>
      </c>
      <c r="O687" s="43">
        <f t="shared" si="310"/>
        <v>200000</v>
      </c>
      <c r="P687" s="43" t="str">
        <f t="shared" si="311"/>
        <v>NA</v>
      </c>
      <c r="Q687" s="24">
        <f t="shared" si="312"/>
        <v>24991.0625</v>
      </c>
      <c r="R687" s="43">
        <f t="shared" si="313"/>
        <v>0</v>
      </c>
      <c r="S687" s="24">
        <f t="shared" si="314"/>
        <v>1000000</v>
      </c>
      <c r="T687" s="25" t="str">
        <f t="shared" si="315"/>
        <v>N</v>
      </c>
      <c r="U687" s="44">
        <f t="shared" si="316"/>
        <v>0</v>
      </c>
      <c r="V687" s="45">
        <f t="shared" si="317"/>
        <v>0</v>
      </c>
      <c r="W687" s="45">
        <f t="shared" si="318"/>
        <v>0</v>
      </c>
      <c r="X687" s="28">
        <f t="shared" si="319"/>
        <v>0</v>
      </c>
      <c r="Y687" s="28">
        <f t="shared" si="320"/>
        <v>0</v>
      </c>
      <c r="Z687" s="45">
        <f t="shared" si="321"/>
        <v>0</v>
      </c>
      <c r="AA687" s="29" t="str">
        <f t="shared" si="322"/>
        <v>N</v>
      </c>
      <c r="AB687" s="46">
        <f t="shared" si="323"/>
        <v>0</v>
      </c>
      <c r="AC687" s="31">
        <f t="shared" si="324"/>
        <v>0</v>
      </c>
      <c r="AD687" s="31">
        <f t="shared" si="325"/>
        <v>0</v>
      </c>
      <c r="AE687" s="31">
        <f t="shared" si="326"/>
        <v>0</v>
      </c>
      <c r="AF687" s="47">
        <f t="shared" si="327"/>
        <v>0</v>
      </c>
      <c r="AG687" s="31">
        <f t="shared" si="328"/>
        <v>0</v>
      </c>
      <c r="AH687" s="48">
        <f t="shared" si="329"/>
        <v>0</v>
      </c>
      <c r="AI687" s="33">
        <f t="shared" si="330"/>
        <v>0</v>
      </c>
      <c r="AJ687" s="33">
        <f t="shared" si="331"/>
        <v>0</v>
      </c>
      <c r="AK687" s="33">
        <f t="shared" si="332"/>
        <v>0</v>
      </c>
      <c r="AL687" s="33">
        <f t="shared" si="333"/>
        <v>0</v>
      </c>
      <c r="AM687" s="34">
        <f t="shared" si="334"/>
        <v>0</v>
      </c>
    </row>
    <row r="688" spans="1:39" ht="15.75" customHeight="1" x14ac:dyDescent="0.3">
      <c r="A688" s="166" t="s">
        <v>1893</v>
      </c>
      <c r="B688" s="99">
        <v>5812</v>
      </c>
      <c r="C688" s="99">
        <v>68454</v>
      </c>
      <c r="D688" s="165">
        <v>44940</v>
      </c>
      <c r="E688" s="165">
        <v>45082</v>
      </c>
      <c r="F688" s="166">
        <v>4</v>
      </c>
      <c r="G688" s="178">
        <v>1.49</v>
      </c>
      <c r="H688" s="181">
        <v>0.75</v>
      </c>
      <c r="I688" s="180">
        <v>1.89E-2</v>
      </c>
      <c r="J688" s="21">
        <f t="shared" si="305"/>
        <v>2.5099999999999998</v>
      </c>
      <c r="K688" s="21" t="str">
        <f t="shared" si="306"/>
        <v>Y</v>
      </c>
      <c r="L688" s="37" t="str">
        <f t="shared" si="307"/>
        <v>NA</v>
      </c>
      <c r="M688" s="8" t="str">
        <f t="shared" si="308"/>
        <v>Y</v>
      </c>
      <c r="N688" s="42">
        <f t="shared" si="309"/>
        <v>4</v>
      </c>
      <c r="O688" s="43">
        <f t="shared" si="310"/>
        <v>200000</v>
      </c>
      <c r="P688" s="43" t="str">
        <f t="shared" si="311"/>
        <v>NA</v>
      </c>
      <c r="Q688" s="24">
        <f t="shared" si="312"/>
        <v>5921.8467999999993</v>
      </c>
      <c r="R688" s="43">
        <f t="shared" si="313"/>
        <v>0</v>
      </c>
      <c r="S688" s="24">
        <f t="shared" si="314"/>
        <v>1000000</v>
      </c>
      <c r="T688" s="25" t="str">
        <f t="shared" si="315"/>
        <v>Y</v>
      </c>
      <c r="U688" s="44">
        <f t="shared" si="316"/>
        <v>3</v>
      </c>
      <c r="V688" s="45">
        <f t="shared" si="317"/>
        <v>200000</v>
      </c>
      <c r="W688" s="45">
        <f t="shared" si="318"/>
        <v>1000000</v>
      </c>
      <c r="X688" s="28">
        <f t="shared" si="319"/>
        <v>6033.7697045199984</v>
      </c>
      <c r="Y688" s="28">
        <f t="shared" si="320"/>
        <v>0</v>
      </c>
      <c r="Z688" s="45" t="str">
        <f t="shared" si="321"/>
        <v>NA</v>
      </c>
      <c r="AA688" s="29" t="str">
        <f t="shared" si="322"/>
        <v>Y</v>
      </c>
      <c r="AB688" s="46">
        <f t="shared" si="323"/>
        <v>2</v>
      </c>
      <c r="AC688" s="31">
        <f t="shared" si="324"/>
        <v>200000</v>
      </c>
      <c r="AD688" s="31">
        <f t="shared" si="325"/>
        <v>1000000</v>
      </c>
      <c r="AE688" s="31">
        <f t="shared" si="326"/>
        <v>6147.807951935426</v>
      </c>
      <c r="AF688" s="47">
        <f t="shared" si="327"/>
        <v>0</v>
      </c>
      <c r="AG688" s="31" t="str">
        <f t="shared" si="328"/>
        <v>NA</v>
      </c>
      <c r="AH688" s="48">
        <f t="shared" si="329"/>
        <v>1</v>
      </c>
      <c r="AI688" s="33">
        <f t="shared" si="330"/>
        <v>20000</v>
      </c>
      <c r="AJ688" s="33">
        <f t="shared" si="331"/>
        <v>65000</v>
      </c>
      <c r="AK688" s="33">
        <f t="shared" si="332"/>
        <v>6264.0015222270049</v>
      </c>
      <c r="AL688" s="33">
        <f t="shared" si="333"/>
        <v>0</v>
      </c>
      <c r="AM688" s="34">
        <f t="shared" si="334"/>
        <v>0</v>
      </c>
    </row>
    <row r="689" spans="1:39" ht="15.75" customHeight="1" x14ac:dyDescent="0.3">
      <c r="A689" s="166" t="s">
        <v>1894</v>
      </c>
      <c r="B689" s="99">
        <v>22250</v>
      </c>
      <c r="C689" s="99">
        <v>61366</v>
      </c>
      <c r="D689" s="165">
        <v>44604</v>
      </c>
      <c r="E689" s="165">
        <v>44776</v>
      </c>
      <c r="F689" s="166">
        <v>2</v>
      </c>
      <c r="G689" s="178">
        <v>0.14000000000000001</v>
      </c>
      <c r="H689" s="181">
        <v>1</v>
      </c>
      <c r="I689" s="180">
        <v>6.2399999999999997E-2</v>
      </c>
      <c r="J689" s="21">
        <f t="shared" si="305"/>
        <v>1.8599999999999999</v>
      </c>
      <c r="K689" s="21" t="str">
        <f t="shared" si="306"/>
        <v>Y</v>
      </c>
      <c r="L689" s="37" t="str">
        <f t="shared" si="307"/>
        <v>NA</v>
      </c>
      <c r="M689" s="8" t="str">
        <f t="shared" si="308"/>
        <v>Y</v>
      </c>
      <c r="N689" s="42">
        <f t="shared" si="309"/>
        <v>2</v>
      </c>
      <c r="O689" s="43">
        <f t="shared" si="310"/>
        <v>200000</v>
      </c>
      <c r="P689" s="43" t="str">
        <f t="shared" si="311"/>
        <v>NA</v>
      </c>
      <c r="Q689" s="24">
        <f t="shared" si="312"/>
        <v>23638.400000000001</v>
      </c>
      <c r="R689" s="43">
        <f t="shared" si="313"/>
        <v>0</v>
      </c>
      <c r="S689" s="24">
        <f t="shared" si="314"/>
        <v>1000000</v>
      </c>
      <c r="T689" s="25" t="str">
        <f t="shared" si="315"/>
        <v>Y</v>
      </c>
      <c r="U689" s="44">
        <f t="shared" si="316"/>
        <v>1</v>
      </c>
      <c r="V689" s="45">
        <f t="shared" si="317"/>
        <v>200000</v>
      </c>
      <c r="W689" s="45">
        <f t="shared" si="318"/>
        <v>1000000</v>
      </c>
      <c r="X689" s="28">
        <f t="shared" si="319"/>
        <v>25113.436160000001</v>
      </c>
      <c r="Y689" s="28">
        <f t="shared" si="320"/>
        <v>0</v>
      </c>
      <c r="Z689" s="45" t="str">
        <f t="shared" si="321"/>
        <v>NA</v>
      </c>
      <c r="AA689" s="29" t="str">
        <f t="shared" si="322"/>
        <v>N</v>
      </c>
      <c r="AB689" s="46">
        <f t="shared" si="323"/>
        <v>0</v>
      </c>
      <c r="AC689" s="31">
        <f t="shared" si="324"/>
        <v>0</v>
      </c>
      <c r="AD689" s="31">
        <f t="shared" si="325"/>
        <v>0</v>
      </c>
      <c r="AE689" s="31">
        <f t="shared" si="326"/>
        <v>0</v>
      </c>
      <c r="AF689" s="47">
        <f t="shared" si="327"/>
        <v>0</v>
      </c>
      <c r="AG689" s="31">
        <f t="shared" si="328"/>
        <v>0</v>
      </c>
      <c r="AH689" s="48">
        <f t="shared" si="329"/>
        <v>0</v>
      </c>
      <c r="AI689" s="33">
        <f t="shared" si="330"/>
        <v>0</v>
      </c>
      <c r="AJ689" s="33">
        <f t="shared" si="331"/>
        <v>0</v>
      </c>
      <c r="AK689" s="33">
        <f t="shared" si="332"/>
        <v>0</v>
      </c>
      <c r="AL689" s="33">
        <f t="shared" si="333"/>
        <v>0</v>
      </c>
      <c r="AM689" s="34">
        <f t="shared" si="334"/>
        <v>0</v>
      </c>
    </row>
    <row r="690" spans="1:39" ht="15.75" customHeight="1" x14ac:dyDescent="0.3">
      <c r="A690" s="166" t="s">
        <v>1895</v>
      </c>
      <c r="B690" s="99">
        <v>17924</v>
      </c>
      <c r="C690" s="99">
        <v>53410</v>
      </c>
      <c r="D690" s="165">
        <v>45200</v>
      </c>
      <c r="E690" s="165">
        <v>45392</v>
      </c>
      <c r="F690" s="166">
        <v>2</v>
      </c>
      <c r="G690" s="178">
        <v>1.83</v>
      </c>
      <c r="H690" s="181">
        <v>0.75</v>
      </c>
      <c r="I690" s="180">
        <v>4.2799999999999998E-2</v>
      </c>
      <c r="J690" s="21">
        <f t="shared" si="305"/>
        <v>0.16999999999999993</v>
      </c>
      <c r="K690" s="21" t="str">
        <f t="shared" si="306"/>
        <v>Y</v>
      </c>
      <c r="L690" s="37" t="str">
        <f t="shared" si="307"/>
        <v>NA</v>
      </c>
      <c r="M690" s="8" t="str">
        <f t="shared" si="308"/>
        <v>Y</v>
      </c>
      <c r="N690" s="42">
        <f t="shared" si="309"/>
        <v>1</v>
      </c>
      <c r="O690" s="43">
        <f t="shared" si="310"/>
        <v>200000</v>
      </c>
      <c r="P690" s="43" t="str">
        <f t="shared" si="311"/>
        <v>NA</v>
      </c>
      <c r="Q690" s="24">
        <f t="shared" si="312"/>
        <v>18691.147199999999</v>
      </c>
      <c r="R690" s="43">
        <f t="shared" si="313"/>
        <v>0</v>
      </c>
      <c r="S690" s="24">
        <f t="shared" si="314"/>
        <v>1000000</v>
      </c>
      <c r="T690" s="25" t="str">
        <f t="shared" si="315"/>
        <v>N</v>
      </c>
      <c r="U690" s="44">
        <f t="shared" si="316"/>
        <v>0</v>
      </c>
      <c r="V690" s="45">
        <f t="shared" si="317"/>
        <v>0</v>
      </c>
      <c r="W690" s="45">
        <f t="shared" si="318"/>
        <v>0</v>
      </c>
      <c r="X690" s="28">
        <f t="shared" si="319"/>
        <v>0</v>
      </c>
      <c r="Y690" s="28">
        <f t="shared" si="320"/>
        <v>0</v>
      </c>
      <c r="Z690" s="45">
        <f t="shared" si="321"/>
        <v>0</v>
      </c>
      <c r="AA690" s="29" t="str">
        <f t="shared" si="322"/>
        <v>N</v>
      </c>
      <c r="AB690" s="46">
        <f t="shared" si="323"/>
        <v>0</v>
      </c>
      <c r="AC690" s="31">
        <f t="shared" si="324"/>
        <v>0</v>
      </c>
      <c r="AD690" s="31">
        <f t="shared" si="325"/>
        <v>0</v>
      </c>
      <c r="AE690" s="31">
        <f t="shared" si="326"/>
        <v>0</v>
      </c>
      <c r="AF690" s="47">
        <f t="shared" si="327"/>
        <v>0</v>
      </c>
      <c r="AG690" s="31">
        <f t="shared" si="328"/>
        <v>0</v>
      </c>
      <c r="AH690" s="48">
        <f t="shared" si="329"/>
        <v>0</v>
      </c>
      <c r="AI690" s="33">
        <f t="shared" si="330"/>
        <v>0</v>
      </c>
      <c r="AJ690" s="33">
        <f t="shared" si="331"/>
        <v>0</v>
      </c>
      <c r="AK690" s="33">
        <f t="shared" si="332"/>
        <v>0</v>
      </c>
      <c r="AL690" s="33">
        <f t="shared" si="333"/>
        <v>0</v>
      </c>
      <c r="AM690" s="34">
        <f t="shared" si="334"/>
        <v>0</v>
      </c>
    </row>
    <row r="691" spans="1:39" ht="15.75" customHeight="1" x14ac:dyDescent="0.3">
      <c r="A691" s="166" t="s">
        <v>1896</v>
      </c>
      <c r="B691" s="99">
        <v>17652</v>
      </c>
      <c r="C691" s="99">
        <v>76519</v>
      </c>
      <c r="D691" s="165">
        <v>46180</v>
      </c>
      <c r="E691" s="165">
        <v>46355</v>
      </c>
      <c r="F691" s="166">
        <v>4</v>
      </c>
      <c r="G691" s="178">
        <v>1.47</v>
      </c>
      <c r="H691" s="181">
        <v>1</v>
      </c>
      <c r="I691" s="180">
        <v>7.6200000000000004E-2</v>
      </c>
      <c r="J691" s="21">
        <f t="shared" si="305"/>
        <v>2.5300000000000002</v>
      </c>
      <c r="K691" s="21" t="str">
        <f t="shared" si="306"/>
        <v>Y</v>
      </c>
      <c r="L691" s="37" t="str">
        <f t="shared" si="307"/>
        <v>NA</v>
      </c>
      <c r="M691" s="8" t="str">
        <f t="shared" si="308"/>
        <v>Y</v>
      </c>
      <c r="N691" s="42">
        <f t="shared" si="309"/>
        <v>3</v>
      </c>
      <c r="O691" s="43">
        <f t="shared" si="310"/>
        <v>200000</v>
      </c>
      <c r="P691" s="43" t="str">
        <f t="shared" si="311"/>
        <v>NA</v>
      </c>
      <c r="Q691" s="24">
        <f t="shared" si="312"/>
        <v>18997.082399999999</v>
      </c>
      <c r="R691" s="43">
        <f t="shared" si="313"/>
        <v>0</v>
      </c>
      <c r="S691" s="24">
        <f t="shared" si="314"/>
        <v>1000000</v>
      </c>
      <c r="T691" s="25" t="str">
        <f t="shared" si="315"/>
        <v>Y</v>
      </c>
      <c r="U691" s="44">
        <f t="shared" si="316"/>
        <v>2</v>
      </c>
      <c r="V691" s="45">
        <f t="shared" si="317"/>
        <v>200000</v>
      </c>
      <c r="W691" s="45">
        <f t="shared" si="318"/>
        <v>1000000</v>
      </c>
      <c r="X691" s="28">
        <f t="shared" si="319"/>
        <v>20444.660078879999</v>
      </c>
      <c r="Y691" s="28">
        <f t="shared" si="320"/>
        <v>0</v>
      </c>
      <c r="Z691" s="45" t="str">
        <f t="shared" si="321"/>
        <v>NA</v>
      </c>
      <c r="AA691" s="29" t="str">
        <f t="shared" si="322"/>
        <v>Y</v>
      </c>
      <c r="AB691" s="46">
        <f t="shared" si="323"/>
        <v>1</v>
      </c>
      <c r="AC691" s="31">
        <f t="shared" si="324"/>
        <v>200000</v>
      </c>
      <c r="AD691" s="31">
        <f t="shared" si="325"/>
        <v>1000000</v>
      </c>
      <c r="AE691" s="31">
        <f t="shared" si="326"/>
        <v>22002.543176890656</v>
      </c>
      <c r="AF691" s="47">
        <f t="shared" si="327"/>
        <v>0</v>
      </c>
      <c r="AG691" s="31" t="str">
        <f t="shared" si="328"/>
        <v>NA</v>
      </c>
      <c r="AH691" s="48">
        <f t="shared" si="329"/>
        <v>0</v>
      </c>
      <c r="AI691" s="33">
        <f t="shared" si="330"/>
        <v>0</v>
      </c>
      <c r="AJ691" s="33">
        <f t="shared" si="331"/>
        <v>0</v>
      </c>
      <c r="AK691" s="33">
        <f t="shared" si="332"/>
        <v>0</v>
      </c>
      <c r="AL691" s="33">
        <f t="shared" si="333"/>
        <v>0</v>
      </c>
      <c r="AM691" s="34">
        <f t="shared" si="334"/>
        <v>0</v>
      </c>
    </row>
    <row r="692" spans="1:39" ht="15.75" customHeight="1" x14ac:dyDescent="0.3">
      <c r="A692" s="166" t="s">
        <v>1897</v>
      </c>
      <c r="B692" s="99">
        <v>19556</v>
      </c>
      <c r="C692" s="99">
        <v>84030</v>
      </c>
      <c r="D692" s="165">
        <v>44559</v>
      </c>
      <c r="E692" s="165">
        <v>44815</v>
      </c>
      <c r="F692" s="166">
        <v>4</v>
      </c>
      <c r="G692" s="178">
        <v>0.74</v>
      </c>
      <c r="H692" s="181">
        <v>1</v>
      </c>
      <c r="I692" s="180">
        <v>6.6000000000000003E-2</v>
      </c>
      <c r="J692" s="21">
        <f t="shared" si="305"/>
        <v>3.26</v>
      </c>
      <c r="K692" s="21" t="str">
        <f t="shared" si="306"/>
        <v>Y</v>
      </c>
      <c r="L692" s="37" t="str">
        <f t="shared" si="307"/>
        <v>NA</v>
      </c>
      <c r="M692" s="8" t="str">
        <f t="shared" si="308"/>
        <v>Y</v>
      </c>
      <c r="N692" s="42">
        <f t="shared" si="309"/>
        <v>4</v>
      </c>
      <c r="O692" s="43">
        <f t="shared" si="310"/>
        <v>200000</v>
      </c>
      <c r="P692" s="43" t="str">
        <f t="shared" si="311"/>
        <v>NA</v>
      </c>
      <c r="Q692" s="24">
        <f t="shared" si="312"/>
        <v>20846.696</v>
      </c>
      <c r="R692" s="43">
        <f t="shared" si="313"/>
        <v>0</v>
      </c>
      <c r="S692" s="24">
        <f t="shared" si="314"/>
        <v>1000000</v>
      </c>
      <c r="T692" s="25" t="str">
        <f t="shared" si="315"/>
        <v>Y</v>
      </c>
      <c r="U692" s="44">
        <f t="shared" si="316"/>
        <v>3</v>
      </c>
      <c r="V692" s="45">
        <f t="shared" si="317"/>
        <v>200000</v>
      </c>
      <c r="W692" s="45">
        <f t="shared" si="318"/>
        <v>1000000</v>
      </c>
      <c r="X692" s="28">
        <f t="shared" si="319"/>
        <v>22222.577936000002</v>
      </c>
      <c r="Y692" s="28">
        <f t="shared" si="320"/>
        <v>0</v>
      </c>
      <c r="Z692" s="45" t="str">
        <f t="shared" si="321"/>
        <v>NA</v>
      </c>
      <c r="AA692" s="29" t="str">
        <f t="shared" si="322"/>
        <v>Y</v>
      </c>
      <c r="AB692" s="46">
        <f t="shared" si="323"/>
        <v>2</v>
      </c>
      <c r="AC692" s="31">
        <f t="shared" si="324"/>
        <v>200000</v>
      </c>
      <c r="AD692" s="31">
        <f t="shared" si="325"/>
        <v>1000000</v>
      </c>
      <c r="AE692" s="31">
        <f t="shared" si="326"/>
        <v>23689.268079776004</v>
      </c>
      <c r="AF692" s="47">
        <f t="shared" si="327"/>
        <v>0</v>
      </c>
      <c r="AG692" s="31" t="str">
        <f t="shared" si="328"/>
        <v>NA</v>
      </c>
      <c r="AH692" s="48">
        <f t="shared" si="329"/>
        <v>1</v>
      </c>
      <c r="AI692" s="33">
        <f t="shared" si="330"/>
        <v>20000</v>
      </c>
      <c r="AJ692" s="33">
        <f t="shared" si="331"/>
        <v>65000</v>
      </c>
      <c r="AK692" s="33">
        <f t="shared" si="332"/>
        <v>20000</v>
      </c>
      <c r="AL692" s="33">
        <f t="shared" si="333"/>
        <v>5252.7597730412199</v>
      </c>
      <c r="AM692" s="34">
        <f t="shared" si="334"/>
        <v>5252.7597730412199</v>
      </c>
    </row>
    <row r="693" spans="1:39" ht="15.75" customHeight="1" x14ac:dyDescent="0.3">
      <c r="A693" s="166" t="s">
        <v>1898</v>
      </c>
      <c r="B693" s="99">
        <v>24240</v>
      </c>
      <c r="C693" s="99">
        <v>112612</v>
      </c>
      <c r="D693" s="165">
        <v>46028</v>
      </c>
      <c r="E693" s="165">
        <v>46131</v>
      </c>
      <c r="F693" s="166">
        <v>2</v>
      </c>
      <c r="G693" s="178">
        <v>0.68</v>
      </c>
      <c r="H693" s="181">
        <v>0.75</v>
      </c>
      <c r="I693" s="180">
        <v>1.9599999999999999E-2</v>
      </c>
      <c r="J693" s="21">
        <f t="shared" si="305"/>
        <v>1.3199999999999998</v>
      </c>
      <c r="K693" s="21" t="str">
        <f t="shared" si="306"/>
        <v>Y</v>
      </c>
      <c r="L693" s="37" t="str">
        <f t="shared" si="307"/>
        <v>NA</v>
      </c>
      <c r="M693" s="8" t="str">
        <f t="shared" si="308"/>
        <v>Y</v>
      </c>
      <c r="N693" s="42">
        <f t="shared" si="309"/>
        <v>2</v>
      </c>
      <c r="O693" s="43">
        <f t="shared" si="310"/>
        <v>200000</v>
      </c>
      <c r="P693" s="43" t="str">
        <f t="shared" si="311"/>
        <v>NA</v>
      </c>
      <c r="Q693" s="24">
        <f t="shared" si="312"/>
        <v>24715.104000000003</v>
      </c>
      <c r="R693" s="43">
        <f t="shared" si="313"/>
        <v>0</v>
      </c>
      <c r="S693" s="24">
        <f t="shared" si="314"/>
        <v>1000000</v>
      </c>
      <c r="T693" s="25" t="str">
        <f t="shared" si="315"/>
        <v>Y</v>
      </c>
      <c r="U693" s="44">
        <f t="shared" si="316"/>
        <v>1</v>
      </c>
      <c r="V693" s="45">
        <f t="shared" si="317"/>
        <v>200000</v>
      </c>
      <c r="W693" s="45">
        <f t="shared" si="318"/>
        <v>1000000</v>
      </c>
      <c r="X693" s="28">
        <f t="shared" si="319"/>
        <v>25199.520038400005</v>
      </c>
      <c r="Y693" s="28">
        <f t="shared" si="320"/>
        <v>0</v>
      </c>
      <c r="Z693" s="45" t="str">
        <f t="shared" si="321"/>
        <v>NA</v>
      </c>
      <c r="AA693" s="29" t="str">
        <f t="shared" si="322"/>
        <v>N</v>
      </c>
      <c r="AB693" s="46">
        <f t="shared" si="323"/>
        <v>0</v>
      </c>
      <c r="AC693" s="31">
        <f t="shared" si="324"/>
        <v>0</v>
      </c>
      <c r="AD693" s="31">
        <f t="shared" si="325"/>
        <v>0</v>
      </c>
      <c r="AE693" s="31">
        <f t="shared" si="326"/>
        <v>0</v>
      </c>
      <c r="AF693" s="47">
        <f t="shared" si="327"/>
        <v>0</v>
      </c>
      <c r="AG693" s="31">
        <f t="shared" si="328"/>
        <v>0</v>
      </c>
      <c r="AH693" s="48">
        <f t="shared" si="329"/>
        <v>0</v>
      </c>
      <c r="AI693" s="33">
        <f t="shared" si="330"/>
        <v>0</v>
      </c>
      <c r="AJ693" s="33">
        <f t="shared" si="331"/>
        <v>0</v>
      </c>
      <c r="AK693" s="33">
        <f t="shared" si="332"/>
        <v>0</v>
      </c>
      <c r="AL693" s="33">
        <f t="shared" si="333"/>
        <v>0</v>
      </c>
      <c r="AM693" s="34">
        <f t="shared" si="334"/>
        <v>0</v>
      </c>
    </row>
    <row r="694" spans="1:39" ht="15.75" customHeight="1" x14ac:dyDescent="0.3">
      <c r="A694" s="166" t="s">
        <v>1899</v>
      </c>
      <c r="B694" s="99">
        <v>7898</v>
      </c>
      <c r="C694" s="99">
        <v>18765</v>
      </c>
      <c r="D694" s="165">
        <v>45366</v>
      </c>
      <c r="E694" s="165">
        <v>45723</v>
      </c>
      <c r="F694" s="166">
        <v>4</v>
      </c>
      <c r="G694" s="178">
        <v>1.72</v>
      </c>
      <c r="H694" s="181">
        <v>1</v>
      </c>
      <c r="I694" s="180">
        <v>6.4699999999999994E-2</v>
      </c>
      <c r="J694" s="21">
        <f t="shared" si="305"/>
        <v>2.2800000000000002</v>
      </c>
      <c r="K694" s="21" t="str">
        <f t="shared" si="306"/>
        <v>Y</v>
      </c>
      <c r="L694" s="37" t="str">
        <f t="shared" si="307"/>
        <v>NA</v>
      </c>
      <c r="M694" s="8" t="str">
        <f t="shared" si="308"/>
        <v>Y</v>
      </c>
      <c r="N694" s="42">
        <f t="shared" si="309"/>
        <v>3</v>
      </c>
      <c r="O694" s="43">
        <f t="shared" si="310"/>
        <v>200000</v>
      </c>
      <c r="P694" s="43" t="str">
        <f t="shared" si="311"/>
        <v>NA</v>
      </c>
      <c r="Q694" s="24">
        <f t="shared" si="312"/>
        <v>8409.0005999999994</v>
      </c>
      <c r="R694" s="43">
        <f t="shared" si="313"/>
        <v>0</v>
      </c>
      <c r="S694" s="24">
        <f t="shared" si="314"/>
        <v>1000000</v>
      </c>
      <c r="T694" s="25" t="str">
        <f t="shared" si="315"/>
        <v>Y</v>
      </c>
      <c r="U694" s="44">
        <f t="shared" si="316"/>
        <v>2</v>
      </c>
      <c r="V694" s="45">
        <f t="shared" si="317"/>
        <v>200000</v>
      </c>
      <c r="W694" s="45">
        <f t="shared" si="318"/>
        <v>1000000</v>
      </c>
      <c r="X694" s="28">
        <f t="shared" si="319"/>
        <v>8953.0629388199995</v>
      </c>
      <c r="Y694" s="28">
        <f t="shared" si="320"/>
        <v>0</v>
      </c>
      <c r="Z694" s="45" t="str">
        <f t="shared" si="321"/>
        <v>NA</v>
      </c>
      <c r="AA694" s="29" t="str">
        <f t="shared" si="322"/>
        <v>Y</v>
      </c>
      <c r="AB694" s="46">
        <f t="shared" si="323"/>
        <v>1</v>
      </c>
      <c r="AC694" s="31">
        <f t="shared" si="324"/>
        <v>200000</v>
      </c>
      <c r="AD694" s="31">
        <f t="shared" si="325"/>
        <v>1000000</v>
      </c>
      <c r="AE694" s="31">
        <f t="shared" si="326"/>
        <v>9532.3261109616542</v>
      </c>
      <c r="AF694" s="47">
        <f t="shared" si="327"/>
        <v>0</v>
      </c>
      <c r="AG694" s="31" t="str">
        <f t="shared" si="328"/>
        <v>NA</v>
      </c>
      <c r="AH694" s="48">
        <f t="shared" si="329"/>
        <v>0</v>
      </c>
      <c r="AI694" s="33">
        <f t="shared" si="330"/>
        <v>0</v>
      </c>
      <c r="AJ694" s="33">
        <f t="shared" si="331"/>
        <v>0</v>
      </c>
      <c r="AK694" s="33">
        <f t="shared" si="332"/>
        <v>0</v>
      </c>
      <c r="AL694" s="33">
        <f t="shared" si="333"/>
        <v>0</v>
      </c>
      <c r="AM694" s="34">
        <f t="shared" si="334"/>
        <v>0</v>
      </c>
    </row>
    <row r="695" spans="1:39" ht="15.75" customHeight="1" x14ac:dyDescent="0.3">
      <c r="A695" s="166" t="s">
        <v>1900</v>
      </c>
      <c r="B695" s="99">
        <v>11095</v>
      </c>
      <c r="C695" s="99">
        <v>71134</v>
      </c>
      <c r="D695" s="165">
        <v>45612</v>
      </c>
      <c r="E695" s="165">
        <v>45925</v>
      </c>
      <c r="F695" s="166">
        <v>4</v>
      </c>
      <c r="G695" s="178">
        <v>0.26</v>
      </c>
      <c r="H695" s="181">
        <v>0.75</v>
      </c>
      <c r="I695" s="180">
        <v>7.3400000000000007E-2</v>
      </c>
      <c r="J695" s="21">
        <f t="shared" si="305"/>
        <v>3.74</v>
      </c>
      <c r="K695" s="21" t="str">
        <f t="shared" si="306"/>
        <v>Y</v>
      </c>
      <c r="L695" s="37" t="str">
        <f t="shared" si="307"/>
        <v>NA</v>
      </c>
      <c r="M695" s="8" t="str">
        <f t="shared" si="308"/>
        <v>Y</v>
      </c>
      <c r="N695" s="42">
        <f t="shared" si="309"/>
        <v>5</v>
      </c>
      <c r="O695" s="43">
        <f t="shared" si="310"/>
        <v>200000</v>
      </c>
      <c r="P695" s="43" t="str">
        <f t="shared" si="311"/>
        <v>NA</v>
      </c>
      <c r="Q695" s="24">
        <f t="shared" si="312"/>
        <v>11909.373</v>
      </c>
      <c r="R695" s="43">
        <f t="shared" si="313"/>
        <v>0</v>
      </c>
      <c r="S695" s="24">
        <f t="shared" si="314"/>
        <v>1000000</v>
      </c>
      <c r="T695" s="25" t="str">
        <f t="shared" si="315"/>
        <v>Y</v>
      </c>
      <c r="U695" s="44">
        <f t="shared" si="316"/>
        <v>4</v>
      </c>
      <c r="V695" s="45">
        <f t="shared" si="317"/>
        <v>200000</v>
      </c>
      <c r="W695" s="45">
        <f t="shared" si="318"/>
        <v>1000000</v>
      </c>
      <c r="X695" s="28">
        <f t="shared" si="319"/>
        <v>12783.520978199998</v>
      </c>
      <c r="Y695" s="28">
        <f t="shared" si="320"/>
        <v>0</v>
      </c>
      <c r="Z695" s="45" t="str">
        <f t="shared" si="321"/>
        <v>NA</v>
      </c>
      <c r="AA695" s="29" t="str">
        <f t="shared" si="322"/>
        <v>Y</v>
      </c>
      <c r="AB695" s="46">
        <f t="shared" si="323"/>
        <v>3</v>
      </c>
      <c r="AC695" s="31">
        <f t="shared" si="324"/>
        <v>200000</v>
      </c>
      <c r="AD695" s="31">
        <f t="shared" si="325"/>
        <v>1000000</v>
      </c>
      <c r="AE695" s="31">
        <f t="shared" si="326"/>
        <v>13721.831417999878</v>
      </c>
      <c r="AF695" s="47">
        <f t="shared" si="327"/>
        <v>0</v>
      </c>
      <c r="AG695" s="31" t="str">
        <f t="shared" si="328"/>
        <v>NA</v>
      </c>
      <c r="AH695" s="48">
        <f t="shared" si="329"/>
        <v>2</v>
      </c>
      <c r="AI695" s="33">
        <f t="shared" si="330"/>
        <v>20000</v>
      </c>
      <c r="AJ695" s="33">
        <f t="shared" si="331"/>
        <v>65000</v>
      </c>
      <c r="AK695" s="33">
        <f t="shared" si="332"/>
        <v>14729.013844081068</v>
      </c>
      <c r="AL695" s="33">
        <f t="shared" si="333"/>
        <v>0</v>
      </c>
      <c r="AM695" s="34">
        <f t="shared" si="334"/>
        <v>0</v>
      </c>
    </row>
    <row r="696" spans="1:39" ht="15.75" customHeight="1" x14ac:dyDescent="0.3">
      <c r="A696" s="166" t="s">
        <v>1901</v>
      </c>
      <c r="B696" s="99">
        <v>23326</v>
      </c>
      <c r="C696" s="99">
        <v>94071</v>
      </c>
      <c r="D696" s="165">
        <v>45745</v>
      </c>
      <c r="E696" s="165">
        <v>45788</v>
      </c>
      <c r="F696" s="166">
        <v>2</v>
      </c>
      <c r="G696" s="178">
        <v>0.39</v>
      </c>
      <c r="H696" s="181">
        <v>0.75</v>
      </c>
      <c r="I696" s="180">
        <v>8.1900000000000001E-2</v>
      </c>
      <c r="J696" s="21">
        <f t="shared" si="305"/>
        <v>1.6099999999999999</v>
      </c>
      <c r="K696" s="21" t="str">
        <f t="shared" si="306"/>
        <v>Y</v>
      </c>
      <c r="L696" s="37" t="str">
        <f t="shared" si="307"/>
        <v>NA</v>
      </c>
      <c r="M696" s="8" t="str">
        <f t="shared" si="308"/>
        <v>Y</v>
      </c>
      <c r="N696" s="42">
        <f t="shared" si="309"/>
        <v>3</v>
      </c>
      <c r="O696" s="43">
        <f t="shared" si="310"/>
        <v>200000</v>
      </c>
      <c r="P696" s="43" t="str">
        <f t="shared" si="311"/>
        <v>NA</v>
      </c>
      <c r="Q696" s="24">
        <f t="shared" si="312"/>
        <v>25236.399400000002</v>
      </c>
      <c r="R696" s="43">
        <f t="shared" si="313"/>
        <v>0</v>
      </c>
      <c r="S696" s="24">
        <f t="shared" si="314"/>
        <v>1000000</v>
      </c>
      <c r="T696" s="25" t="str">
        <f t="shared" si="315"/>
        <v>Y</v>
      </c>
      <c r="U696" s="44">
        <f t="shared" si="316"/>
        <v>2</v>
      </c>
      <c r="V696" s="45">
        <f t="shared" si="317"/>
        <v>200000</v>
      </c>
      <c r="W696" s="45">
        <f t="shared" si="318"/>
        <v>1000000</v>
      </c>
      <c r="X696" s="28">
        <f t="shared" si="319"/>
        <v>27303.260510860004</v>
      </c>
      <c r="Y696" s="28">
        <f t="shared" si="320"/>
        <v>0</v>
      </c>
      <c r="Z696" s="45" t="str">
        <f t="shared" si="321"/>
        <v>NA</v>
      </c>
      <c r="AA696" s="29" t="str">
        <f t="shared" si="322"/>
        <v>N</v>
      </c>
      <c r="AB696" s="46">
        <f t="shared" si="323"/>
        <v>1</v>
      </c>
      <c r="AC696" s="31">
        <f t="shared" si="324"/>
        <v>20000</v>
      </c>
      <c r="AD696" s="31">
        <f t="shared" si="325"/>
        <v>65000</v>
      </c>
      <c r="AE696" s="31">
        <f t="shared" si="326"/>
        <v>20000</v>
      </c>
      <c r="AF696" s="47">
        <f t="shared" si="327"/>
        <v>9539.3975466994416</v>
      </c>
      <c r="AG696" s="31">
        <f t="shared" si="328"/>
        <v>0</v>
      </c>
      <c r="AH696" s="48">
        <f t="shared" si="329"/>
        <v>0</v>
      </c>
      <c r="AI696" s="33">
        <f t="shared" si="330"/>
        <v>0</v>
      </c>
      <c r="AJ696" s="33">
        <f t="shared" si="331"/>
        <v>0</v>
      </c>
      <c r="AK696" s="33">
        <f t="shared" si="332"/>
        <v>0</v>
      </c>
      <c r="AL696" s="33">
        <f t="shared" si="333"/>
        <v>0</v>
      </c>
      <c r="AM696" s="34">
        <f t="shared" si="334"/>
        <v>9539.3975466994416</v>
      </c>
    </row>
    <row r="697" spans="1:39" ht="15.75" customHeight="1" x14ac:dyDescent="0.3">
      <c r="A697" s="166" t="s">
        <v>1902</v>
      </c>
      <c r="B697" s="99">
        <v>14426</v>
      </c>
      <c r="C697" s="99">
        <v>79103</v>
      </c>
      <c r="D697" s="165">
        <v>45837</v>
      </c>
      <c r="E697" s="165">
        <v>46118</v>
      </c>
      <c r="F697" s="166">
        <v>2</v>
      </c>
      <c r="G697" s="178">
        <v>0.15</v>
      </c>
      <c r="H697" s="181">
        <v>0.75</v>
      </c>
      <c r="I697" s="180">
        <v>4.9500000000000002E-2</v>
      </c>
      <c r="J697" s="21">
        <f t="shared" si="305"/>
        <v>1.85</v>
      </c>
      <c r="K697" s="21" t="str">
        <f t="shared" si="306"/>
        <v>Y</v>
      </c>
      <c r="L697" s="37" t="str">
        <f t="shared" si="307"/>
        <v>NA</v>
      </c>
      <c r="M697" s="8" t="str">
        <f t="shared" si="308"/>
        <v>Y</v>
      </c>
      <c r="N697" s="42">
        <f t="shared" si="309"/>
        <v>3</v>
      </c>
      <c r="O697" s="43">
        <f t="shared" si="310"/>
        <v>200000</v>
      </c>
      <c r="P697" s="43" t="str">
        <f t="shared" si="311"/>
        <v>NA</v>
      </c>
      <c r="Q697" s="24">
        <f t="shared" si="312"/>
        <v>15140.087000000001</v>
      </c>
      <c r="R697" s="43">
        <f t="shared" si="313"/>
        <v>0</v>
      </c>
      <c r="S697" s="24">
        <f t="shared" si="314"/>
        <v>1000000</v>
      </c>
      <c r="T697" s="25" t="str">
        <f t="shared" si="315"/>
        <v>Y</v>
      </c>
      <c r="U697" s="44">
        <f t="shared" si="316"/>
        <v>2</v>
      </c>
      <c r="V697" s="45">
        <f t="shared" si="317"/>
        <v>200000</v>
      </c>
      <c r="W697" s="45">
        <f t="shared" si="318"/>
        <v>1000000</v>
      </c>
      <c r="X697" s="28">
        <f t="shared" si="319"/>
        <v>15889.521306500003</v>
      </c>
      <c r="Y697" s="28">
        <f t="shared" si="320"/>
        <v>0</v>
      </c>
      <c r="Z697" s="45" t="str">
        <f t="shared" si="321"/>
        <v>NA</v>
      </c>
      <c r="AA697" s="29" t="str">
        <f t="shared" si="322"/>
        <v>N</v>
      </c>
      <c r="AB697" s="46">
        <f t="shared" si="323"/>
        <v>1</v>
      </c>
      <c r="AC697" s="31">
        <f t="shared" si="324"/>
        <v>20000</v>
      </c>
      <c r="AD697" s="31">
        <f t="shared" si="325"/>
        <v>65000</v>
      </c>
      <c r="AE697" s="31">
        <f t="shared" si="326"/>
        <v>16676.052611171755</v>
      </c>
      <c r="AF697" s="47">
        <f t="shared" si="327"/>
        <v>0</v>
      </c>
      <c r="AG697" s="31">
        <f t="shared" si="328"/>
        <v>0</v>
      </c>
      <c r="AH697" s="48">
        <f t="shared" si="329"/>
        <v>0</v>
      </c>
      <c r="AI697" s="33">
        <f t="shared" si="330"/>
        <v>0</v>
      </c>
      <c r="AJ697" s="33">
        <f t="shared" si="331"/>
        <v>0</v>
      </c>
      <c r="AK697" s="33">
        <f t="shared" si="332"/>
        <v>0</v>
      </c>
      <c r="AL697" s="33">
        <f t="shared" si="333"/>
        <v>0</v>
      </c>
      <c r="AM697" s="34">
        <f t="shared" si="334"/>
        <v>0</v>
      </c>
    </row>
    <row r="698" spans="1:39" ht="15.75" customHeight="1" x14ac:dyDescent="0.3">
      <c r="A698" s="166" t="s">
        <v>1903</v>
      </c>
      <c r="B698" s="99">
        <v>16854</v>
      </c>
      <c r="C698" s="99">
        <v>103015</v>
      </c>
      <c r="D698" s="165">
        <v>45220</v>
      </c>
      <c r="E698" s="165">
        <v>45539</v>
      </c>
      <c r="F698" s="166">
        <v>4</v>
      </c>
      <c r="G698" s="178">
        <v>3.49</v>
      </c>
      <c r="H698" s="181">
        <v>1</v>
      </c>
      <c r="I698" s="180">
        <v>8.3199999999999996E-2</v>
      </c>
      <c r="J698" s="21">
        <f t="shared" si="305"/>
        <v>0.50999999999999979</v>
      </c>
      <c r="K698" s="21" t="str">
        <f t="shared" si="306"/>
        <v>Y</v>
      </c>
      <c r="L698" s="37" t="str">
        <f t="shared" si="307"/>
        <v>NA</v>
      </c>
      <c r="M698" s="8" t="str">
        <f t="shared" si="308"/>
        <v>Y</v>
      </c>
      <c r="N698" s="42">
        <f t="shared" si="309"/>
        <v>1</v>
      </c>
      <c r="O698" s="43">
        <f t="shared" si="310"/>
        <v>200000</v>
      </c>
      <c r="P698" s="43" t="str">
        <f t="shared" si="311"/>
        <v>NA</v>
      </c>
      <c r="Q698" s="24">
        <f t="shared" si="312"/>
        <v>18256.252799999998</v>
      </c>
      <c r="R698" s="43">
        <f t="shared" si="313"/>
        <v>0</v>
      </c>
      <c r="S698" s="24">
        <f t="shared" si="314"/>
        <v>1000000</v>
      </c>
      <c r="T698" s="25" t="str">
        <f t="shared" si="315"/>
        <v>N</v>
      </c>
      <c r="U698" s="44">
        <f t="shared" si="316"/>
        <v>0</v>
      </c>
      <c r="V698" s="45">
        <f t="shared" si="317"/>
        <v>0</v>
      </c>
      <c r="W698" s="45">
        <f t="shared" si="318"/>
        <v>0</v>
      </c>
      <c r="X698" s="28">
        <f t="shared" si="319"/>
        <v>0</v>
      </c>
      <c r="Y698" s="28">
        <f t="shared" si="320"/>
        <v>0</v>
      </c>
      <c r="Z698" s="45">
        <f t="shared" si="321"/>
        <v>0</v>
      </c>
      <c r="AA698" s="29" t="str">
        <f t="shared" si="322"/>
        <v>N</v>
      </c>
      <c r="AB698" s="46">
        <f t="shared" si="323"/>
        <v>0</v>
      </c>
      <c r="AC698" s="31">
        <f t="shared" si="324"/>
        <v>0</v>
      </c>
      <c r="AD698" s="31">
        <f t="shared" si="325"/>
        <v>0</v>
      </c>
      <c r="AE698" s="31">
        <f t="shared" si="326"/>
        <v>0</v>
      </c>
      <c r="AF698" s="47">
        <f t="shared" si="327"/>
        <v>0</v>
      </c>
      <c r="AG698" s="31">
        <f t="shared" si="328"/>
        <v>0</v>
      </c>
      <c r="AH698" s="48">
        <f t="shared" si="329"/>
        <v>0</v>
      </c>
      <c r="AI698" s="33">
        <f t="shared" si="330"/>
        <v>0</v>
      </c>
      <c r="AJ698" s="33">
        <f t="shared" si="331"/>
        <v>0</v>
      </c>
      <c r="AK698" s="33">
        <f t="shared" si="332"/>
        <v>0</v>
      </c>
      <c r="AL698" s="33">
        <f t="shared" si="333"/>
        <v>0</v>
      </c>
      <c r="AM698" s="34">
        <f t="shared" si="334"/>
        <v>0</v>
      </c>
    </row>
    <row r="699" spans="1:39" ht="15.75" customHeight="1" x14ac:dyDescent="0.3">
      <c r="A699" s="166" t="s">
        <v>1904</v>
      </c>
      <c r="B699" s="99">
        <v>21794</v>
      </c>
      <c r="C699" s="99">
        <v>107194</v>
      </c>
      <c r="D699" s="165">
        <v>46169</v>
      </c>
      <c r="E699" s="165">
        <v>46331</v>
      </c>
      <c r="F699" s="166">
        <v>2</v>
      </c>
      <c r="G699" s="178">
        <v>1.21</v>
      </c>
      <c r="H699" s="181">
        <v>0.5</v>
      </c>
      <c r="I699" s="180">
        <v>3.7400000000000003E-2</v>
      </c>
      <c r="J699" s="21">
        <f t="shared" ref="J699:J762" si="335">MAX(0, F699-G699)</f>
        <v>0.79</v>
      </c>
      <c r="K699" s="21" t="str">
        <f t="shared" ref="K699:K762" si="336">IF(
  AND(
    E699 &gt;= D699-10,
    E699 &lt;= DATE(2028,6,30),
    J699 &gt; 0
  ),
  "Y",
  "N"
)</f>
        <v>Y</v>
      </c>
      <c r="L699" s="37" t="str">
        <f t="shared" ref="L699:L762" si="337">IF(
  J699=0,
  0,
  IF(
    K699="Y",
    "NA",
    MAX(0, 65000-C699)
  )
)</f>
        <v>NA</v>
      </c>
      <c r="M699" s="8" t="str">
        <f t="shared" ref="M699:M762" si="338">IF(AND(K699="Y",J699&gt;0),"Y","N")</f>
        <v>Y</v>
      </c>
      <c r="N699" s="42">
        <f t="shared" ref="N699:N762" si="339">ROUNDUP(J699/H699, 0)</f>
        <v>2</v>
      </c>
      <c r="O699" s="43">
        <f t="shared" ref="O699:O762" si="340">IF(
  N699=0,
  0,
  IF(
    M699="Y",
    200000,
    20000
  )
)</f>
        <v>200000</v>
      </c>
      <c r="P699" s="43" t="str">
        <f t="shared" ref="P699:P762" si="341">IF(
  N699=0,
  0,
  IF(
    M699="Y",
    "NA",
    MAX(0, 65000)
  )
)</f>
        <v>NA</v>
      </c>
      <c r="Q699" s="24">
        <f t="shared" ref="Q699:Q762" si="342">IF(
  N699=0,
  0,
  MAX(0, MIN(B699*(1+I699), O699, L699))
)</f>
        <v>22609.095600000001</v>
      </c>
      <c r="R699" s="43">
        <f t="shared" ref="R699:R762" si="343">IF(
  N699=0,
  0,
  MAX(0, (B699*(1+I699))-Q699)
)</f>
        <v>0</v>
      </c>
      <c r="S699" s="24">
        <f t="shared" ref="S699:S762" si="344">IF(
    M699="Y",
    1000000,
    MAX(0, 65000-C699-Q699)
  )</f>
        <v>1000000</v>
      </c>
      <c r="T699" s="25" t="str">
        <f t="shared" ref="T699:T762" si="345">IF(AND(K699="Y",J699&gt;1),"Y","N")</f>
        <v>N</v>
      </c>
      <c r="U699" s="44">
        <f t="shared" ref="U699:U762" si="346">MAX(0,(N699-1))</f>
        <v>1</v>
      </c>
      <c r="V699" s="45">
        <f t="shared" ref="V699:V762" si="347">IF(
  U699=0,
  0,
  IF(
    T699="Y",
    200000,
    20000
  )
)</f>
        <v>20000</v>
      </c>
      <c r="W699" s="45">
        <f t="shared" ref="W699:W762" si="348">IF(
  U699=0,
  0,
  IF(
    T699="Y",
    1000000,
    MAX(0, 65000)
  )
)</f>
        <v>65000</v>
      </c>
      <c r="X699" s="28">
        <f t="shared" ref="X699:X762" si="349">IF(
  U699=0,
  0,
  MAX(0, MIN(B699*(1+I699)*(1+I699), V699, S699, (W699-C699))
)
)</f>
        <v>0</v>
      </c>
      <c r="Y699" s="28">
        <f t="shared" ref="Y699:Y762" si="350">IF(
  U699=0,
  0,
  MAX(0, (B699*(1+I699)*(1+I699)-X699)
)
)</f>
        <v>23454.675775440002</v>
      </c>
      <c r="Z699" s="45">
        <f t="shared" ref="Z699:Z762" si="351">IF(
    T699="Y",
    "NA",
    MAX(0, W699-C699-Q699-X699)
  )</f>
        <v>0</v>
      </c>
      <c r="AA699" s="29" t="str">
        <f t="shared" ref="AA699:AA762" si="352">IF(AND(K699="Y",J699&gt;2),"Y","N")</f>
        <v>N</v>
      </c>
      <c r="AB699" s="46">
        <f t="shared" ref="AB699:AB762" si="353">MAX(0,(U699-1))</f>
        <v>0</v>
      </c>
      <c r="AC699" s="31">
        <f t="shared" ref="AC699:AC762" si="354">IF(
  AB699=0,
  0,
  IF(
    AA699="Y",
    200000,
    20000
  )
)</f>
        <v>0</v>
      </c>
      <c r="AD699" s="31">
        <f t="shared" ref="AD699:AD762" si="355">IF(
  AB699=0,
  0,
  IF(
    AA699="Y",
    1000000,
    MAX(0, 65000)
  )
)</f>
        <v>0</v>
      </c>
      <c r="AE699" s="31">
        <f t="shared" ref="AE699:AE762" si="356">IF(
  AB699=0,
  0,
  MAX(0, MIN(B699*(1+I699)*(1+I699)*(1+I699), AC699, Z699))
)</f>
        <v>0</v>
      </c>
      <c r="AF699" s="47">
        <f t="shared" ref="AF699:AF762" si="357">IF(
  AB699=0,
  0,
  MAX(0, (B699*(1+I699)*(1+I699)*(1+I699)-AE699)
)
)</f>
        <v>0</v>
      </c>
      <c r="AG699" s="31">
        <f t="shared" ref="AG699:AG762" si="358">IF(
    AA699="Y",
    "NA",
    MAX(0, AD699-C699-Q699-X699-AE699)
  )</f>
        <v>0</v>
      </c>
      <c r="AH699" s="48">
        <f t="shared" si="329"/>
        <v>0</v>
      </c>
      <c r="AI699" s="33">
        <f t="shared" si="330"/>
        <v>0</v>
      </c>
      <c r="AJ699" s="33">
        <f t="shared" si="331"/>
        <v>0</v>
      </c>
      <c r="AK699" s="33">
        <f t="shared" si="332"/>
        <v>0</v>
      </c>
      <c r="AL699" s="33">
        <f t="shared" si="333"/>
        <v>0</v>
      </c>
      <c r="AM699" s="34">
        <f t="shared" si="334"/>
        <v>23454.675775440002</v>
      </c>
    </row>
    <row r="700" spans="1:39" ht="15.75" customHeight="1" x14ac:dyDescent="0.3">
      <c r="A700" s="166" t="s">
        <v>1905</v>
      </c>
      <c r="B700" s="99">
        <v>10351</v>
      </c>
      <c r="C700" s="99">
        <v>27283</v>
      </c>
      <c r="D700" s="165">
        <v>45646</v>
      </c>
      <c r="E700" s="165">
        <v>45860</v>
      </c>
      <c r="F700" s="166">
        <v>4</v>
      </c>
      <c r="G700" s="178">
        <v>2.58</v>
      </c>
      <c r="H700" s="181">
        <v>0.75</v>
      </c>
      <c r="I700" s="180">
        <v>1.84E-2</v>
      </c>
      <c r="J700" s="21">
        <f t="shared" si="335"/>
        <v>1.42</v>
      </c>
      <c r="K700" s="21" t="str">
        <f t="shared" si="336"/>
        <v>Y</v>
      </c>
      <c r="L700" s="37" t="str">
        <f t="shared" si="337"/>
        <v>NA</v>
      </c>
      <c r="M700" s="8" t="str">
        <f t="shared" si="338"/>
        <v>Y</v>
      </c>
      <c r="N700" s="42">
        <f t="shared" si="339"/>
        <v>2</v>
      </c>
      <c r="O700" s="43">
        <f t="shared" si="340"/>
        <v>200000</v>
      </c>
      <c r="P700" s="43" t="str">
        <f t="shared" si="341"/>
        <v>NA</v>
      </c>
      <c r="Q700" s="24">
        <f t="shared" si="342"/>
        <v>10541.4584</v>
      </c>
      <c r="R700" s="43">
        <f t="shared" si="343"/>
        <v>0</v>
      </c>
      <c r="S700" s="24">
        <f t="shared" si="344"/>
        <v>1000000</v>
      </c>
      <c r="T700" s="25" t="str">
        <f t="shared" si="345"/>
        <v>Y</v>
      </c>
      <c r="U700" s="44">
        <f t="shared" si="346"/>
        <v>1</v>
      </c>
      <c r="V700" s="45">
        <f t="shared" si="347"/>
        <v>200000</v>
      </c>
      <c r="W700" s="45">
        <f t="shared" si="348"/>
        <v>1000000</v>
      </c>
      <c r="X700" s="28">
        <f t="shared" si="349"/>
        <v>10735.421234559999</v>
      </c>
      <c r="Y700" s="28">
        <f t="shared" si="350"/>
        <v>0</v>
      </c>
      <c r="Z700" s="45" t="str">
        <f t="shared" si="351"/>
        <v>NA</v>
      </c>
      <c r="AA700" s="29" t="str">
        <f t="shared" si="352"/>
        <v>N</v>
      </c>
      <c r="AB700" s="46">
        <f t="shared" si="353"/>
        <v>0</v>
      </c>
      <c r="AC700" s="31">
        <f t="shared" si="354"/>
        <v>0</v>
      </c>
      <c r="AD700" s="31">
        <f t="shared" si="355"/>
        <v>0</v>
      </c>
      <c r="AE700" s="31">
        <f t="shared" si="356"/>
        <v>0</v>
      </c>
      <c r="AF700" s="47">
        <f t="shared" si="357"/>
        <v>0</v>
      </c>
      <c r="AG700" s="31">
        <f t="shared" si="358"/>
        <v>0</v>
      </c>
      <c r="AH700" s="48">
        <f t="shared" si="329"/>
        <v>0</v>
      </c>
      <c r="AI700" s="33">
        <f t="shared" si="330"/>
        <v>0</v>
      </c>
      <c r="AJ700" s="33">
        <f t="shared" si="331"/>
        <v>0</v>
      </c>
      <c r="AK700" s="33">
        <f t="shared" si="332"/>
        <v>0</v>
      </c>
      <c r="AL700" s="33">
        <f t="shared" si="333"/>
        <v>0</v>
      </c>
      <c r="AM700" s="34">
        <f t="shared" si="334"/>
        <v>0</v>
      </c>
    </row>
    <row r="701" spans="1:39" ht="15.75" customHeight="1" x14ac:dyDescent="0.3">
      <c r="A701" s="166" t="s">
        <v>1906</v>
      </c>
      <c r="B701" s="99">
        <v>7517</v>
      </c>
      <c r="C701" s="99">
        <v>84870</v>
      </c>
      <c r="D701" s="165">
        <v>45808</v>
      </c>
      <c r="E701" s="165">
        <v>46159</v>
      </c>
      <c r="F701" s="166">
        <v>2</v>
      </c>
      <c r="G701" s="178">
        <v>1.55</v>
      </c>
      <c r="H701" s="181">
        <v>0.5</v>
      </c>
      <c r="I701" s="180">
        <v>5.3100000000000001E-2</v>
      </c>
      <c r="J701" s="21">
        <f t="shared" si="335"/>
        <v>0.44999999999999996</v>
      </c>
      <c r="K701" s="21" t="str">
        <f t="shared" si="336"/>
        <v>Y</v>
      </c>
      <c r="L701" s="37" t="str">
        <f t="shared" si="337"/>
        <v>NA</v>
      </c>
      <c r="M701" s="8" t="str">
        <f t="shared" si="338"/>
        <v>Y</v>
      </c>
      <c r="N701" s="42">
        <f t="shared" si="339"/>
        <v>1</v>
      </c>
      <c r="O701" s="43">
        <f t="shared" si="340"/>
        <v>200000</v>
      </c>
      <c r="P701" s="43" t="str">
        <f t="shared" si="341"/>
        <v>NA</v>
      </c>
      <c r="Q701" s="24">
        <f t="shared" si="342"/>
        <v>7916.1526999999996</v>
      </c>
      <c r="R701" s="43">
        <f t="shared" si="343"/>
        <v>0</v>
      </c>
      <c r="S701" s="24">
        <f t="shared" si="344"/>
        <v>1000000</v>
      </c>
      <c r="T701" s="25" t="str">
        <f t="shared" si="345"/>
        <v>N</v>
      </c>
      <c r="U701" s="44">
        <f t="shared" si="346"/>
        <v>0</v>
      </c>
      <c r="V701" s="45">
        <f t="shared" si="347"/>
        <v>0</v>
      </c>
      <c r="W701" s="45">
        <f t="shared" si="348"/>
        <v>0</v>
      </c>
      <c r="X701" s="28">
        <f t="shared" si="349"/>
        <v>0</v>
      </c>
      <c r="Y701" s="28">
        <f t="shared" si="350"/>
        <v>0</v>
      </c>
      <c r="Z701" s="45">
        <f t="shared" si="351"/>
        <v>0</v>
      </c>
      <c r="AA701" s="29" t="str">
        <f t="shared" si="352"/>
        <v>N</v>
      </c>
      <c r="AB701" s="46">
        <f t="shared" si="353"/>
        <v>0</v>
      </c>
      <c r="AC701" s="31">
        <f t="shared" si="354"/>
        <v>0</v>
      </c>
      <c r="AD701" s="31">
        <f t="shared" si="355"/>
        <v>0</v>
      </c>
      <c r="AE701" s="31">
        <f t="shared" si="356"/>
        <v>0</v>
      </c>
      <c r="AF701" s="47">
        <f t="shared" si="357"/>
        <v>0</v>
      </c>
      <c r="AG701" s="31">
        <f t="shared" si="358"/>
        <v>0</v>
      </c>
      <c r="AH701" s="48">
        <f t="shared" si="329"/>
        <v>0</v>
      </c>
      <c r="AI701" s="33">
        <f t="shared" si="330"/>
        <v>0</v>
      </c>
      <c r="AJ701" s="33">
        <f t="shared" si="331"/>
        <v>0</v>
      </c>
      <c r="AK701" s="33">
        <f t="shared" si="332"/>
        <v>0</v>
      </c>
      <c r="AL701" s="33">
        <f t="shared" si="333"/>
        <v>0</v>
      </c>
      <c r="AM701" s="34">
        <f t="shared" si="334"/>
        <v>0</v>
      </c>
    </row>
    <row r="702" spans="1:39" ht="15.75" customHeight="1" x14ac:dyDescent="0.3">
      <c r="A702" s="166" t="s">
        <v>1907</v>
      </c>
      <c r="B702" s="99">
        <v>13895</v>
      </c>
      <c r="C702" s="99">
        <v>71411</v>
      </c>
      <c r="D702" s="165">
        <v>46008</v>
      </c>
      <c r="E702" s="165">
        <v>46311</v>
      </c>
      <c r="F702" s="166">
        <v>4</v>
      </c>
      <c r="G702" s="178">
        <v>3.31</v>
      </c>
      <c r="H702" s="181">
        <v>0.25</v>
      </c>
      <c r="I702" s="180">
        <v>2.46E-2</v>
      </c>
      <c r="J702" s="21">
        <f t="shared" si="335"/>
        <v>0.69</v>
      </c>
      <c r="K702" s="21" t="str">
        <f t="shared" si="336"/>
        <v>Y</v>
      </c>
      <c r="L702" s="37" t="str">
        <f t="shared" si="337"/>
        <v>NA</v>
      </c>
      <c r="M702" s="8" t="str">
        <f t="shared" si="338"/>
        <v>Y</v>
      </c>
      <c r="N702" s="42">
        <f t="shared" si="339"/>
        <v>3</v>
      </c>
      <c r="O702" s="43">
        <f t="shared" si="340"/>
        <v>200000</v>
      </c>
      <c r="P702" s="43" t="str">
        <f t="shared" si="341"/>
        <v>NA</v>
      </c>
      <c r="Q702" s="24">
        <f t="shared" si="342"/>
        <v>14236.816999999999</v>
      </c>
      <c r="R702" s="43">
        <f t="shared" si="343"/>
        <v>0</v>
      </c>
      <c r="S702" s="24">
        <f t="shared" si="344"/>
        <v>1000000</v>
      </c>
      <c r="T702" s="25" t="str">
        <f t="shared" si="345"/>
        <v>N</v>
      </c>
      <c r="U702" s="44">
        <f t="shared" si="346"/>
        <v>2</v>
      </c>
      <c r="V702" s="45">
        <f t="shared" si="347"/>
        <v>20000</v>
      </c>
      <c r="W702" s="45">
        <f t="shared" si="348"/>
        <v>65000</v>
      </c>
      <c r="X702" s="28">
        <f t="shared" si="349"/>
        <v>0</v>
      </c>
      <c r="Y702" s="28">
        <f t="shared" si="350"/>
        <v>14587.042698199999</v>
      </c>
      <c r="Z702" s="45">
        <f t="shared" si="351"/>
        <v>0</v>
      </c>
      <c r="AA702" s="29" t="str">
        <f t="shared" si="352"/>
        <v>N</v>
      </c>
      <c r="AB702" s="46">
        <f t="shared" si="353"/>
        <v>1</v>
      </c>
      <c r="AC702" s="31">
        <f t="shared" si="354"/>
        <v>20000</v>
      </c>
      <c r="AD702" s="31">
        <f t="shared" si="355"/>
        <v>65000</v>
      </c>
      <c r="AE702" s="31">
        <f t="shared" si="356"/>
        <v>0</v>
      </c>
      <c r="AF702" s="47">
        <f t="shared" si="357"/>
        <v>14945.883948575718</v>
      </c>
      <c r="AG702" s="31">
        <f t="shared" si="358"/>
        <v>0</v>
      </c>
      <c r="AH702" s="48">
        <f t="shared" si="329"/>
        <v>0</v>
      </c>
      <c r="AI702" s="33">
        <f t="shared" si="330"/>
        <v>0</v>
      </c>
      <c r="AJ702" s="33">
        <f t="shared" si="331"/>
        <v>0</v>
      </c>
      <c r="AK702" s="33">
        <f t="shared" si="332"/>
        <v>0</v>
      </c>
      <c r="AL702" s="33">
        <f t="shared" si="333"/>
        <v>0</v>
      </c>
      <c r="AM702" s="34">
        <f t="shared" si="334"/>
        <v>29532.926646775719</v>
      </c>
    </row>
    <row r="703" spans="1:39" ht="15.75" customHeight="1" x14ac:dyDescent="0.3">
      <c r="A703" s="166" t="s">
        <v>1908</v>
      </c>
      <c r="B703" s="99">
        <v>20889</v>
      </c>
      <c r="C703" s="99">
        <v>84889</v>
      </c>
      <c r="D703" s="165">
        <v>45508</v>
      </c>
      <c r="E703" s="165">
        <v>45621</v>
      </c>
      <c r="F703" s="166">
        <v>2</v>
      </c>
      <c r="G703" s="178">
        <v>0.51</v>
      </c>
      <c r="H703" s="181">
        <v>0.5</v>
      </c>
      <c r="I703" s="180">
        <v>7.3200000000000001E-2</v>
      </c>
      <c r="J703" s="21">
        <f t="shared" si="335"/>
        <v>1.49</v>
      </c>
      <c r="K703" s="21" t="str">
        <f t="shared" si="336"/>
        <v>Y</v>
      </c>
      <c r="L703" s="37" t="str">
        <f t="shared" si="337"/>
        <v>NA</v>
      </c>
      <c r="M703" s="8" t="str">
        <f t="shared" si="338"/>
        <v>Y</v>
      </c>
      <c r="N703" s="42">
        <f t="shared" si="339"/>
        <v>3</v>
      </c>
      <c r="O703" s="43">
        <f t="shared" si="340"/>
        <v>200000</v>
      </c>
      <c r="P703" s="43" t="str">
        <f t="shared" si="341"/>
        <v>NA</v>
      </c>
      <c r="Q703" s="24">
        <f t="shared" si="342"/>
        <v>22418.074799999999</v>
      </c>
      <c r="R703" s="43">
        <f t="shared" si="343"/>
        <v>0</v>
      </c>
      <c r="S703" s="24">
        <f t="shared" si="344"/>
        <v>1000000</v>
      </c>
      <c r="T703" s="25" t="str">
        <f t="shared" si="345"/>
        <v>Y</v>
      </c>
      <c r="U703" s="44">
        <f t="shared" si="346"/>
        <v>2</v>
      </c>
      <c r="V703" s="45">
        <f t="shared" si="347"/>
        <v>200000</v>
      </c>
      <c r="W703" s="45">
        <f t="shared" si="348"/>
        <v>1000000</v>
      </c>
      <c r="X703" s="28">
        <f t="shared" si="349"/>
        <v>24059.077875359995</v>
      </c>
      <c r="Y703" s="28">
        <f t="shared" si="350"/>
        <v>0</v>
      </c>
      <c r="Z703" s="45" t="str">
        <f t="shared" si="351"/>
        <v>NA</v>
      </c>
      <c r="AA703" s="29" t="str">
        <f t="shared" si="352"/>
        <v>N</v>
      </c>
      <c r="AB703" s="46">
        <f t="shared" si="353"/>
        <v>1</v>
      </c>
      <c r="AC703" s="31">
        <f t="shared" si="354"/>
        <v>20000</v>
      </c>
      <c r="AD703" s="31">
        <f t="shared" si="355"/>
        <v>65000</v>
      </c>
      <c r="AE703" s="31">
        <f t="shared" si="356"/>
        <v>20000</v>
      </c>
      <c r="AF703" s="47">
        <f t="shared" si="357"/>
        <v>5820.2023758363466</v>
      </c>
      <c r="AG703" s="31">
        <f t="shared" si="358"/>
        <v>0</v>
      </c>
      <c r="AH703" s="48">
        <f t="shared" si="329"/>
        <v>0</v>
      </c>
      <c r="AI703" s="33">
        <f t="shared" si="330"/>
        <v>0</v>
      </c>
      <c r="AJ703" s="33">
        <f t="shared" si="331"/>
        <v>0</v>
      </c>
      <c r="AK703" s="33">
        <f t="shared" si="332"/>
        <v>0</v>
      </c>
      <c r="AL703" s="33">
        <f t="shared" si="333"/>
        <v>0</v>
      </c>
      <c r="AM703" s="34">
        <f t="shared" si="334"/>
        <v>5820.2023758363466</v>
      </c>
    </row>
    <row r="704" spans="1:39" ht="15.75" customHeight="1" x14ac:dyDescent="0.3">
      <c r="A704" s="166" t="s">
        <v>1909</v>
      </c>
      <c r="B704" s="99">
        <v>22224</v>
      </c>
      <c r="C704" s="99">
        <v>101966</v>
      </c>
      <c r="D704" s="165">
        <v>44745</v>
      </c>
      <c r="E704" s="165">
        <v>45057</v>
      </c>
      <c r="F704" s="166">
        <v>2</v>
      </c>
      <c r="G704" s="178">
        <v>0.89</v>
      </c>
      <c r="H704" s="181">
        <v>0.25</v>
      </c>
      <c r="I704" s="180">
        <v>2.3199999999999998E-2</v>
      </c>
      <c r="J704" s="21">
        <f t="shared" si="335"/>
        <v>1.1099999999999999</v>
      </c>
      <c r="K704" s="21" t="str">
        <f t="shared" si="336"/>
        <v>Y</v>
      </c>
      <c r="L704" s="37" t="str">
        <f t="shared" si="337"/>
        <v>NA</v>
      </c>
      <c r="M704" s="8" t="str">
        <f t="shared" si="338"/>
        <v>Y</v>
      </c>
      <c r="N704" s="42">
        <f t="shared" si="339"/>
        <v>5</v>
      </c>
      <c r="O704" s="43">
        <f t="shared" si="340"/>
        <v>200000</v>
      </c>
      <c r="P704" s="43" t="str">
        <f t="shared" si="341"/>
        <v>NA</v>
      </c>
      <c r="Q704" s="24">
        <f t="shared" si="342"/>
        <v>22739.596800000003</v>
      </c>
      <c r="R704" s="43">
        <f t="shared" si="343"/>
        <v>0</v>
      </c>
      <c r="S704" s="24">
        <f t="shared" si="344"/>
        <v>1000000</v>
      </c>
      <c r="T704" s="25" t="str">
        <f t="shared" si="345"/>
        <v>Y</v>
      </c>
      <c r="U704" s="44">
        <f t="shared" si="346"/>
        <v>4</v>
      </c>
      <c r="V704" s="45">
        <f t="shared" si="347"/>
        <v>200000</v>
      </c>
      <c r="W704" s="45">
        <f t="shared" si="348"/>
        <v>1000000</v>
      </c>
      <c r="X704" s="28">
        <f t="shared" si="349"/>
        <v>23267.155445760007</v>
      </c>
      <c r="Y704" s="28">
        <f t="shared" si="350"/>
        <v>0</v>
      </c>
      <c r="Z704" s="45" t="str">
        <f t="shared" si="351"/>
        <v>NA</v>
      </c>
      <c r="AA704" s="29" t="str">
        <f t="shared" si="352"/>
        <v>N</v>
      </c>
      <c r="AB704" s="46">
        <f t="shared" si="353"/>
        <v>3</v>
      </c>
      <c r="AC704" s="31">
        <f t="shared" si="354"/>
        <v>20000</v>
      </c>
      <c r="AD704" s="31">
        <f t="shared" si="355"/>
        <v>65000</v>
      </c>
      <c r="AE704" s="31">
        <f t="shared" si="356"/>
        <v>20000</v>
      </c>
      <c r="AF704" s="47">
        <f t="shared" si="357"/>
        <v>3806.9534521016431</v>
      </c>
      <c r="AG704" s="31">
        <f t="shared" si="358"/>
        <v>0</v>
      </c>
      <c r="AH704" s="48">
        <f t="shared" si="329"/>
        <v>2</v>
      </c>
      <c r="AI704" s="33">
        <f t="shared" si="330"/>
        <v>20000</v>
      </c>
      <c r="AJ704" s="33">
        <f t="shared" si="331"/>
        <v>65000</v>
      </c>
      <c r="AK704" s="33">
        <f t="shared" si="332"/>
        <v>0</v>
      </c>
      <c r="AL704" s="33">
        <f t="shared" si="333"/>
        <v>24359.274772190405</v>
      </c>
      <c r="AM704" s="34">
        <f t="shared" si="334"/>
        <v>28166.228224292048</v>
      </c>
    </row>
    <row r="705" spans="1:39" ht="15.75" customHeight="1" x14ac:dyDescent="0.3">
      <c r="A705" s="166" t="s">
        <v>1910</v>
      </c>
      <c r="B705" s="99">
        <v>20712</v>
      </c>
      <c r="C705" s="99">
        <v>76352</v>
      </c>
      <c r="D705" s="165">
        <v>45566</v>
      </c>
      <c r="E705" s="165">
        <v>45781</v>
      </c>
      <c r="F705" s="166">
        <v>2</v>
      </c>
      <c r="G705" s="178">
        <v>1.65</v>
      </c>
      <c r="H705" s="181">
        <v>0.75</v>
      </c>
      <c r="I705" s="180">
        <v>2.7099999999999999E-2</v>
      </c>
      <c r="J705" s="21">
        <f t="shared" si="335"/>
        <v>0.35000000000000009</v>
      </c>
      <c r="K705" s="21" t="str">
        <f t="shared" si="336"/>
        <v>Y</v>
      </c>
      <c r="L705" s="37" t="str">
        <f t="shared" si="337"/>
        <v>NA</v>
      </c>
      <c r="M705" s="8" t="str">
        <f t="shared" si="338"/>
        <v>Y</v>
      </c>
      <c r="N705" s="42">
        <f t="shared" si="339"/>
        <v>1</v>
      </c>
      <c r="O705" s="43">
        <f t="shared" si="340"/>
        <v>200000</v>
      </c>
      <c r="P705" s="43" t="str">
        <f t="shared" si="341"/>
        <v>NA</v>
      </c>
      <c r="Q705" s="24">
        <f t="shared" si="342"/>
        <v>21273.295199999997</v>
      </c>
      <c r="R705" s="43">
        <f t="shared" si="343"/>
        <v>0</v>
      </c>
      <c r="S705" s="24">
        <f t="shared" si="344"/>
        <v>1000000</v>
      </c>
      <c r="T705" s="25" t="str">
        <f t="shared" si="345"/>
        <v>N</v>
      </c>
      <c r="U705" s="44">
        <f t="shared" si="346"/>
        <v>0</v>
      </c>
      <c r="V705" s="45">
        <f t="shared" si="347"/>
        <v>0</v>
      </c>
      <c r="W705" s="45">
        <f t="shared" si="348"/>
        <v>0</v>
      </c>
      <c r="X705" s="28">
        <f t="shared" si="349"/>
        <v>0</v>
      </c>
      <c r="Y705" s="28">
        <f t="shared" si="350"/>
        <v>0</v>
      </c>
      <c r="Z705" s="45">
        <f t="shared" si="351"/>
        <v>0</v>
      </c>
      <c r="AA705" s="29" t="str">
        <f t="shared" si="352"/>
        <v>N</v>
      </c>
      <c r="AB705" s="46">
        <f t="shared" si="353"/>
        <v>0</v>
      </c>
      <c r="AC705" s="31">
        <f t="shared" si="354"/>
        <v>0</v>
      </c>
      <c r="AD705" s="31">
        <f t="shared" si="355"/>
        <v>0</v>
      </c>
      <c r="AE705" s="31">
        <f t="shared" si="356"/>
        <v>0</v>
      </c>
      <c r="AF705" s="47">
        <f t="shared" si="357"/>
        <v>0</v>
      </c>
      <c r="AG705" s="31">
        <f t="shared" si="358"/>
        <v>0</v>
      </c>
      <c r="AH705" s="48">
        <f t="shared" ref="AH705:AH768" si="359">MAX(0,(AB705-1))</f>
        <v>0</v>
      </c>
      <c r="AI705" s="33">
        <f t="shared" ref="AI705:AI768" si="360">IF(
  AH705=0,
  0,
     20000
  )</f>
        <v>0</v>
      </c>
      <c r="AJ705" s="33">
        <f t="shared" ref="AJ705:AJ768" si="361">IF(
  AH705=0,
  0,
    MAX(0, 65000)
  )</f>
        <v>0</v>
      </c>
      <c r="AK705" s="33">
        <f t="shared" ref="AK705:AK768" si="362">IF(
  AH705=0,
  0,
  MAX(0, MIN(B705*(1+I705)*(1+I705)*(1+I705)*(1+I705), AI705, AG705))
)</f>
        <v>0</v>
      </c>
      <c r="AL705" s="33">
        <f t="shared" ref="AL705:AL768" si="363">IF(
  AH705=0,
  0,
  MAX(0, (B705*(1+I705)*(1+I705)*(1+I705)*(1+I705)-AK705)
)
)</f>
        <v>0</v>
      </c>
      <c r="AM705" s="34">
        <f t="shared" si="334"/>
        <v>0</v>
      </c>
    </row>
    <row r="706" spans="1:39" ht="15.75" customHeight="1" x14ac:dyDescent="0.3">
      <c r="A706" s="166" t="s">
        <v>1911</v>
      </c>
      <c r="B706" s="99">
        <v>8886</v>
      </c>
      <c r="C706" s="99">
        <v>48030</v>
      </c>
      <c r="D706" s="165">
        <v>45941</v>
      </c>
      <c r="E706" s="165">
        <v>46043</v>
      </c>
      <c r="F706" s="166">
        <v>2</v>
      </c>
      <c r="G706" s="178">
        <v>0.68</v>
      </c>
      <c r="H706" s="181">
        <v>0.5</v>
      </c>
      <c r="I706" s="180">
        <v>2.41E-2</v>
      </c>
      <c r="J706" s="21">
        <f t="shared" si="335"/>
        <v>1.3199999999999998</v>
      </c>
      <c r="K706" s="21" t="str">
        <f t="shared" si="336"/>
        <v>Y</v>
      </c>
      <c r="L706" s="37" t="str">
        <f t="shared" si="337"/>
        <v>NA</v>
      </c>
      <c r="M706" s="8" t="str">
        <f t="shared" si="338"/>
        <v>Y</v>
      </c>
      <c r="N706" s="42">
        <f t="shared" si="339"/>
        <v>3</v>
      </c>
      <c r="O706" s="43">
        <f t="shared" si="340"/>
        <v>200000</v>
      </c>
      <c r="P706" s="43" t="str">
        <f t="shared" si="341"/>
        <v>NA</v>
      </c>
      <c r="Q706" s="24">
        <f t="shared" si="342"/>
        <v>9100.1525999999994</v>
      </c>
      <c r="R706" s="43">
        <f t="shared" si="343"/>
        <v>0</v>
      </c>
      <c r="S706" s="24">
        <f t="shared" si="344"/>
        <v>1000000</v>
      </c>
      <c r="T706" s="25" t="str">
        <f t="shared" si="345"/>
        <v>Y</v>
      </c>
      <c r="U706" s="44">
        <f t="shared" si="346"/>
        <v>2</v>
      </c>
      <c r="V706" s="45">
        <f t="shared" si="347"/>
        <v>200000</v>
      </c>
      <c r="W706" s="45">
        <f t="shared" si="348"/>
        <v>1000000</v>
      </c>
      <c r="X706" s="28">
        <f t="shared" si="349"/>
        <v>9319.4662776599998</v>
      </c>
      <c r="Y706" s="28">
        <f t="shared" si="350"/>
        <v>0</v>
      </c>
      <c r="Z706" s="45" t="str">
        <f t="shared" si="351"/>
        <v>NA</v>
      </c>
      <c r="AA706" s="29" t="str">
        <f t="shared" si="352"/>
        <v>N</v>
      </c>
      <c r="AB706" s="46">
        <f t="shared" si="353"/>
        <v>1</v>
      </c>
      <c r="AC706" s="31">
        <f t="shared" si="354"/>
        <v>20000</v>
      </c>
      <c r="AD706" s="31">
        <f t="shared" si="355"/>
        <v>65000</v>
      </c>
      <c r="AE706" s="31">
        <f t="shared" si="356"/>
        <v>9544.0654149516067</v>
      </c>
      <c r="AF706" s="47">
        <f t="shared" si="357"/>
        <v>0</v>
      </c>
      <c r="AG706" s="31">
        <f t="shared" si="358"/>
        <v>0</v>
      </c>
      <c r="AH706" s="48">
        <f t="shared" si="359"/>
        <v>0</v>
      </c>
      <c r="AI706" s="33">
        <f t="shared" si="360"/>
        <v>0</v>
      </c>
      <c r="AJ706" s="33">
        <f t="shared" si="361"/>
        <v>0</v>
      </c>
      <c r="AK706" s="33">
        <f t="shared" si="362"/>
        <v>0</v>
      </c>
      <c r="AL706" s="33">
        <f t="shared" si="363"/>
        <v>0</v>
      </c>
      <c r="AM706" s="34">
        <f t="shared" si="334"/>
        <v>0</v>
      </c>
    </row>
    <row r="707" spans="1:39" ht="15.75" customHeight="1" x14ac:dyDescent="0.3">
      <c r="A707" s="166" t="s">
        <v>1912</v>
      </c>
      <c r="B707" s="99">
        <v>8660</v>
      </c>
      <c r="C707" s="99">
        <v>28848</v>
      </c>
      <c r="D707" s="165">
        <v>46166</v>
      </c>
      <c r="E707" s="165">
        <v>46443</v>
      </c>
      <c r="F707" s="166">
        <v>4</v>
      </c>
      <c r="G707" s="178">
        <v>0.27</v>
      </c>
      <c r="H707" s="181">
        <v>0.25</v>
      </c>
      <c r="I707" s="180">
        <v>1.7299999999999999E-2</v>
      </c>
      <c r="J707" s="21">
        <f t="shared" si="335"/>
        <v>3.73</v>
      </c>
      <c r="K707" s="21" t="str">
        <f t="shared" si="336"/>
        <v>Y</v>
      </c>
      <c r="L707" s="37" t="str">
        <f t="shared" si="337"/>
        <v>NA</v>
      </c>
      <c r="M707" s="8" t="str">
        <f t="shared" si="338"/>
        <v>Y</v>
      </c>
      <c r="N707" s="42">
        <f t="shared" si="339"/>
        <v>15</v>
      </c>
      <c r="O707" s="43">
        <f t="shared" si="340"/>
        <v>200000</v>
      </c>
      <c r="P707" s="43" t="str">
        <f t="shared" si="341"/>
        <v>NA</v>
      </c>
      <c r="Q707" s="24">
        <f t="shared" si="342"/>
        <v>8809.8180000000011</v>
      </c>
      <c r="R707" s="43">
        <f t="shared" si="343"/>
        <v>0</v>
      </c>
      <c r="S707" s="24">
        <f t="shared" si="344"/>
        <v>1000000</v>
      </c>
      <c r="T707" s="25" t="str">
        <f t="shared" si="345"/>
        <v>Y</v>
      </c>
      <c r="U707" s="44">
        <f t="shared" si="346"/>
        <v>14</v>
      </c>
      <c r="V707" s="45">
        <f t="shared" si="347"/>
        <v>200000</v>
      </c>
      <c r="W707" s="45">
        <f t="shared" si="348"/>
        <v>1000000</v>
      </c>
      <c r="X707" s="28">
        <f t="shared" si="349"/>
        <v>8962.2278514000027</v>
      </c>
      <c r="Y707" s="28">
        <f t="shared" si="350"/>
        <v>0</v>
      </c>
      <c r="Z707" s="45" t="str">
        <f t="shared" si="351"/>
        <v>NA</v>
      </c>
      <c r="AA707" s="29" t="str">
        <f t="shared" si="352"/>
        <v>Y</v>
      </c>
      <c r="AB707" s="46">
        <f t="shared" si="353"/>
        <v>13</v>
      </c>
      <c r="AC707" s="31">
        <f t="shared" si="354"/>
        <v>200000</v>
      </c>
      <c r="AD707" s="31">
        <f t="shared" si="355"/>
        <v>1000000</v>
      </c>
      <c r="AE707" s="31">
        <f t="shared" si="356"/>
        <v>9117.2743932292233</v>
      </c>
      <c r="AF707" s="47">
        <f t="shared" si="357"/>
        <v>0</v>
      </c>
      <c r="AG707" s="31" t="str">
        <f t="shared" si="358"/>
        <v>NA</v>
      </c>
      <c r="AH707" s="48">
        <f t="shared" si="359"/>
        <v>12</v>
      </c>
      <c r="AI707" s="33">
        <f t="shared" si="360"/>
        <v>20000</v>
      </c>
      <c r="AJ707" s="33">
        <f t="shared" si="361"/>
        <v>65000</v>
      </c>
      <c r="AK707" s="33">
        <f t="shared" si="362"/>
        <v>9275.0032402320903</v>
      </c>
      <c r="AL707" s="33">
        <f t="shared" si="363"/>
        <v>0</v>
      </c>
      <c r="AM707" s="34">
        <f t="shared" ref="AM707:AM770" si="364">R707+Y707+AF707+AL707</f>
        <v>0</v>
      </c>
    </row>
    <row r="708" spans="1:39" ht="15.75" customHeight="1" x14ac:dyDescent="0.3">
      <c r="A708" s="166" t="s">
        <v>1913</v>
      </c>
      <c r="B708" s="99">
        <v>6942</v>
      </c>
      <c r="C708" s="99">
        <v>78425</v>
      </c>
      <c r="D708" s="165">
        <v>45961</v>
      </c>
      <c r="E708" s="165">
        <v>46120</v>
      </c>
      <c r="F708" s="166">
        <v>2</v>
      </c>
      <c r="G708" s="178">
        <v>0.23</v>
      </c>
      <c r="H708" s="181">
        <v>0.25</v>
      </c>
      <c r="I708" s="180">
        <v>6.7799999999999999E-2</v>
      </c>
      <c r="J708" s="21">
        <f t="shared" si="335"/>
        <v>1.77</v>
      </c>
      <c r="K708" s="21" t="str">
        <f t="shared" si="336"/>
        <v>Y</v>
      </c>
      <c r="L708" s="37" t="str">
        <f t="shared" si="337"/>
        <v>NA</v>
      </c>
      <c r="M708" s="8" t="str">
        <f t="shared" si="338"/>
        <v>Y</v>
      </c>
      <c r="N708" s="42">
        <f t="shared" si="339"/>
        <v>8</v>
      </c>
      <c r="O708" s="43">
        <f t="shared" si="340"/>
        <v>200000</v>
      </c>
      <c r="P708" s="43" t="str">
        <f t="shared" si="341"/>
        <v>NA</v>
      </c>
      <c r="Q708" s="24">
        <f t="shared" si="342"/>
        <v>7412.6676000000007</v>
      </c>
      <c r="R708" s="43">
        <f t="shared" si="343"/>
        <v>0</v>
      </c>
      <c r="S708" s="24">
        <f t="shared" si="344"/>
        <v>1000000</v>
      </c>
      <c r="T708" s="25" t="str">
        <f t="shared" si="345"/>
        <v>Y</v>
      </c>
      <c r="U708" s="44">
        <f t="shared" si="346"/>
        <v>7</v>
      </c>
      <c r="V708" s="45">
        <f t="shared" si="347"/>
        <v>200000</v>
      </c>
      <c r="W708" s="45">
        <f t="shared" si="348"/>
        <v>1000000</v>
      </c>
      <c r="X708" s="28">
        <f t="shared" si="349"/>
        <v>7915.2464632800011</v>
      </c>
      <c r="Y708" s="28">
        <f t="shared" si="350"/>
        <v>0</v>
      </c>
      <c r="Z708" s="45" t="str">
        <f t="shared" si="351"/>
        <v>NA</v>
      </c>
      <c r="AA708" s="29" t="str">
        <f t="shared" si="352"/>
        <v>N</v>
      </c>
      <c r="AB708" s="46">
        <f t="shared" si="353"/>
        <v>6</v>
      </c>
      <c r="AC708" s="31">
        <f t="shared" si="354"/>
        <v>20000</v>
      </c>
      <c r="AD708" s="31">
        <f t="shared" si="355"/>
        <v>65000</v>
      </c>
      <c r="AE708" s="31">
        <f t="shared" si="356"/>
        <v>8451.900173490385</v>
      </c>
      <c r="AF708" s="47">
        <f t="shared" si="357"/>
        <v>0</v>
      </c>
      <c r="AG708" s="31">
        <f t="shared" si="358"/>
        <v>0</v>
      </c>
      <c r="AH708" s="48">
        <f t="shared" si="359"/>
        <v>5</v>
      </c>
      <c r="AI708" s="33">
        <f t="shared" si="360"/>
        <v>20000</v>
      </c>
      <c r="AJ708" s="33">
        <f t="shared" si="361"/>
        <v>65000</v>
      </c>
      <c r="AK708" s="33">
        <f t="shared" si="362"/>
        <v>0</v>
      </c>
      <c r="AL708" s="33">
        <f t="shared" si="363"/>
        <v>9024.9390052530343</v>
      </c>
      <c r="AM708" s="34">
        <f t="shared" si="364"/>
        <v>9024.9390052530343</v>
      </c>
    </row>
    <row r="709" spans="1:39" ht="15.75" customHeight="1" x14ac:dyDescent="0.3">
      <c r="A709" s="166" t="s">
        <v>1914</v>
      </c>
      <c r="B709" s="99">
        <v>11730</v>
      </c>
      <c r="C709" s="99">
        <v>98748</v>
      </c>
      <c r="D709" s="165">
        <v>45795</v>
      </c>
      <c r="E709" s="165">
        <v>45919</v>
      </c>
      <c r="F709" s="166">
        <v>4</v>
      </c>
      <c r="G709" s="178">
        <v>0.21</v>
      </c>
      <c r="H709" s="181">
        <v>0.5</v>
      </c>
      <c r="I709" s="180">
        <v>7.4200000000000002E-2</v>
      </c>
      <c r="J709" s="21">
        <f t="shared" si="335"/>
        <v>3.79</v>
      </c>
      <c r="K709" s="21" t="str">
        <f t="shared" si="336"/>
        <v>Y</v>
      </c>
      <c r="L709" s="37" t="str">
        <f t="shared" si="337"/>
        <v>NA</v>
      </c>
      <c r="M709" s="8" t="str">
        <f t="shared" si="338"/>
        <v>Y</v>
      </c>
      <c r="N709" s="42">
        <f t="shared" si="339"/>
        <v>8</v>
      </c>
      <c r="O709" s="43">
        <f t="shared" si="340"/>
        <v>200000</v>
      </c>
      <c r="P709" s="43" t="str">
        <f t="shared" si="341"/>
        <v>NA</v>
      </c>
      <c r="Q709" s="24">
        <f t="shared" si="342"/>
        <v>12600.366</v>
      </c>
      <c r="R709" s="43">
        <f t="shared" si="343"/>
        <v>0</v>
      </c>
      <c r="S709" s="24">
        <f t="shared" si="344"/>
        <v>1000000</v>
      </c>
      <c r="T709" s="25" t="str">
        <f t="shared" si="345"/>
        <v>Y</v>
      </c>
      <c r="U709" s="44">
        <f t="shared" si="346"/>
        <v>7</v>
      </c>
      <c r="V709" s="45">
        <f t="shared" si="347"/>
        <v>200000</v>
      </c>
      <c r="W709" s="45">
        <f t="shared" si="348"/>
        <v>1000000</v>
      </c>
      <c r="X709" s="28">
        <f t="shared" si="349"/>
        <v>13535.3131572</v>
      </c>
      <c r="Y709" s="28">
        <f t="shared" si="350"/>
        <v>0</v>
      </c>
      <c r="Z709" s="45" t="str">
        <f t="shared" si="351"/>
        <v>NA</v>
      </c>
      <c r="AA709" s="29" t="str">
        <f t="shared" si="352"/>
        <v>Y</v>
      </c>
      <c r="AB709" s="46">
        <f t="shared" si="353"/>
        <v>6</v>
      </c>
      <c r="AC709" s="31">
        <f t="shared" si="354"/>
        <v>200000</v>
      </c>
      <c r="AD709" s="31">
        <f t="shared" si="355"/>
        <v>1000000</v>
      </c>
      <c r="AE709" s="31">
        <f t="shared" si="356"/>
        <v>14539.633393464241</v>
      </c>
      <c r="AF709" s="47">
        <f t="shared" si="357"/>
        <v>0</v>
      </c>
      <c r="AG709" s="31" t="str">
        <f t="shared" si="358"/>
        <v>NA</v>
      </c>
      <c r="AH709" s="48">
        <f t="shared" si="359"/>
        <v>5</v>
      </c>
      <c r="AI709" s="33">
        <f t="shared" si="360"/>
        <v>20000</v>
      </c>
      <c r="AJ709" s="33">
        <f t="shared" si="361"/>
        <v>65000</v>
      </c>
      <c r="AK709" s="33">
        <f t="shared" si="362"/>
        <v>15618.474191259287</v>
      </c>
      <c r="AL709" s="33">
        <f t="shared" si="363"/>
        <v>0</v>
      </c>
      <c r="AM709" s="34">
        <f t="shared" si="364"/>
        <v>0</v>
      </c>
    </row>
    <row r="710" spans="1:39" ht="15.75" customHeight="1" x14ac:dyDescent="0.3">
      <c r="A710" s="166" t="s">
        <v>1915</v>
      </c>
      <c r="B710" s="99">
        <v>16397</v>
      </c>
      <c r="C710" s="99">
        <v>72560</v>
      </c>
      <c r="D710" s="165">
        <v>45876</v>
      </c>
      <c r="E710" s="165">
        <v>46162</v>
      </c>
      <c r="F710" s="166">
        <v>2</v>
      </c>
      <c r="G710" s="178">
        <v>1.06</v>
      </c>
      <c r="H710" s="181">
        <v>0.25</v>
      </c>
      <c r="I710" s="180">
        <v>2.1899999999999999E-2</v>
      </c>
      <c r="J710" s="21">
        <f t="shared" si="335"/>
        <v>0.94</v>
      </c>
      <c r="K710" s="21" t="str">
        <f t="shared" si="336"/>
        <v>Y</v>
      </c>
      <c r="L710" s="37" t="str">
        <f t="shared" si="337"/>
        <v>NA</v>
      </c>
      <c r="M710" s="8" t="str">
        <f t="shared" si="338"/>
        <v>Y</v>
      </c>
      <c r="N710" s="42">
        <f t="shared" si="339"/>
        <v>4</v>
      </c>
      <c r="O710" s="43">
        <f t="shared" si="340"/>
        <v>200000</v>
      </c>
      <c r="P710" s="43" t="str">
        <f t="shared" si="341"/>
        <v>NA</v>
      </c>
      <c r="Q710" s="24">
        <f t="shared" si="342"/>
        <v>16756.094300000001</v>
      </c>
      <c r="R710" s="43">
        <f t="shared" si="343"/>
        <v>0</v>
      </c>
      <c r="S710" s="24">
        <f t="shared" si="344"/>
        <v>1000000</v>
      </c>
      <c r="T710" s="25" t="str">
        <f t="shared" si="345"/>
        <v>N</v>
      </c>
      <c r="U710" s="44">
        <f t="shared" si="346"/>
        <v>3</v>
      </c>
      <c r="V710" s="45">
        <f t="shared" si="347"/>
        <v>20000</v>
      </c>
      <c r="W710" s="45">
        <f t="shared" si="348"/>
        <v>65000</v>
      </c>
      <c r="X710" s="28">
        <f t="shared" si="349"/>
        <v>0</v>
      </c>
      <c r="Y710" s="28">
        <f t="shared" si="350"/>
        <v>17123.052765169999</v>
      </c>
      <c r="Z710" s="45">
        <f t="shared" si="351"/>
        <v>0</v>
      </c>
      <c r="AA710" s="29" t="str">
        <f t="shared" si="352"/>
        <v>N</v>
      </c>
      <c r="AB710" s="46">
        <f t="shared" si="353"/>
        <v>2</v>
      </c>
      <c r="AC710" s="31">
        <f t="shared" si="354"/>
        <v>20000</v>
      </c>
      <c r="AD710" s="31">
        <f t="shared" si="355"/>
        <v>65000</v>
      </c>
      <c r="AE710" s="31">
        <f t="shared" si="356"/>
        <v>0</v>
      </c>
      <c r="AF710" s="47">
        <f t="shared" si="357"/>
        <v>17498.047620727222</v>
      </c>
      <c r="AG710" s="31">
        <f t="shared" si="358"/>
        <v>0</v>
      </c>
      <c r="AH710" s="48">
        <f t="shared" si="359"/>
        <v>1</v>
      </c>
      <c r="AI710" s="33">
        <f t="shared" si="360"/>
        <v>20000</v>
      </c>
      <c r="AJ710" s="33">
        <f t="shared" si="361"/>
        <v>65000</v>
      </c>
      <c r="AK710" s="33">
        <f t="shared" si="362"/>
        <v>0</v>
      </c>
      <c r="AL710" s="33">
        <f t="shared" si="363"/>
        <v>17881.25486362115</v>
      </c>
      <c r="AM710" s="34">
        <f t="shared" si="364"/>
        <v>52502.355249518376</v>
      </c>
    </row>
    <row r="711" spans="1:39" ht="15.75" customHeight="1" x14ac:dyDescent="0.3">
      <c r="A711" s="166" t="s">
        <v>1916</v>
      </c>
      <c r="B711" s="99">
        <v>22328</v>
      </c>
      <c r="C711" s="99">
        <v>60770</v>
      </c>
      <c r="D711" s="165">
        <v>44739</v>
      </c>
      <c r="E711" s="165">
        <v>44867</v>
      </c>
      <c r="F711" s="166">
        <v>4</v>
      </c>
      <c r="G711" s="178">
        <v>0.77</v>
      </c>
      <c r="H711" s="181">
        <v>0.25</v>
      </c>
      <c r="I711" s="180">
        <v>8.3199999999999996E-2</v>
      </c>
      <c r="J711" s="21">
        <f t="shared" si="335"/>
        <v>3.23</v>
      </c>
      <c r="K711" s="21" t="str">
        <f t="shared" si="336"/>
        <v>Y</v>
      </c>
      <c r="L711" s="37" t="str">
        <f t="shared" si="337"/>
        <v>NA</v>
      </c>
      <c r="M711" s="8" t="str">
        <f t="shared" si="338"/>
        <v>Y</v>
      </c>
      <c r="N711" s="42">
        <f t="shared" si="339"/>
        <v>13</v>
      </c>
      <c r="O711" s="43">
        <f t="shared" si="340"/>
        <v>200000</v>
      </c>
      <c r="P711" s="43" t="str">
        <f t="shared" si="341"/>
        <v>NA</v>
      </c>
      <c r="Q711" s="24">
        <f t="shared" si="342"/>
        <v>24185.689599999998</v>
      </c>
      <c r="R711" s="43">
        <f t="shared" si="343"/>
        <v>0</v>
      </c>
      <c r="S711" s="24">
        <f t="shared" si="344"/>
        <v>1000000</v>
      </c>
      <c r="T711" s="25" t="str">
        <f t="shared" si="345"/>
        <v>Y</v>
      </c>
      <c r="U711" s="44">
        <f t="shared" si="346"/>
        <v>12</v>
      </c>
      <c r="V711" s="45">
        <f t="shared" si="347"/>
        <v>200000</v>
      </c>
      <c r="W711" s="45">
        <f t="shared" si="348"/>
        <v>1000000</v>
      </c>
      <c r="X711" s="28">
        <f t="shared" si="349"/>
        <v>26197.938974719997</v>
      </c>
      <c r="Y711" s="28">
        <f t="shared" si="350"/>
        <v>0</v>
      </c>
      <c r="Z711" s="45" t="str">
        <f t="shared" si="351"/>
        <v>NA</v>
      </c>
      <c r="AA711" s="29" t="str">
        <f t="shared" si="352"/>
        <v>Y</v>
      </c>
      <c r="AB711" s="46">
        <f t="shared" si="353"/>
        <v>11</v>
      </c>
      <c r="AC711" s="31">
        <f t="shared" si="354"/>
        <v>200000</v>
      </c>
      <c r="AD711" s="31">
        <f t="shared" si="355"/>
        <v>1000000</v>
      </c>
      <c r="AE711" s="31">
        <f t="shared" si="356"/>
        <v>28377.607497416699</v>
      </c>
      <c r="AF711" s="47">
        <f t="shared" si="357"/>
        <v>0</v>
      </c>
      <c r="AG711" s="31" t="str">
        <f t="shared" si="358"/>
        <v>NA</v>
      </c>
      <c r="AH711" s="48">
        <f t="shared" si="359"/>
        <v>10</v>
      </c>
      <c r="AI711" s="33">
        <f t="shared" si="360"/>
        <v>20000</v>
      </c>
      <c r="AJ711" s="33">
        <f t="shared" si="361"/>
        <v>65000</v>
      </c>
      <c r="AK711" s="33">
        <f t="shared" si="362"/>
        <v>20000</v>
      </c>
      <c r="AL711" s="33">
        <f t="shared" si="363"/>
        <v>10738.624441201766</v>
      </c>
      <c r="AM711" s="34">
        <f t="shared" si="364"/>
        <v>10738.624441201766</v>
      </c>
    </row>
    <row r="712" spans="1:39" ht="15.75" customHeight="1" x14ac:dyDescent="0.3">
      <c r="A712" s="166" t="s">
        <v>1917</v>
      </c>
      <c r="B712" s="99">
        <v>21521</v>
      </c>
      <c r="C712" s="99">
        <v>93742</v>
      </c>
      <c r="D712" s="165">
        <v>45454</v>
      </c>
      <c r="E712" s="165">
        <v>45785</v>
      </c>
      <c r="F712" s="166">
        <v>2</v>
      </c>
      <c r="G712" s="178">
        <v>0.94</v>
      </c>
      <c r="H712" s="181">
        <v>0.25</v>
      </c>
      <c r="I712" s="180">
        <v>2.7699999999999999E-2</v>
      </c>
      <c r="J712" s="21">
        <f t="shared" si="335"/>
        <v>1.06</v>
      </c>
      <c r="K712" s="21" t="str">
        <f t="shared" si="336"/>
        <v>Y</v>
      </c>
      <c r="L712" s="37" t="str">
        <f t="shared" si="337"/>
        <v>NA</v>
      </c>
      <c r="M712" s="8" t="str">
        <f t="shared" si="338"/>
        <v>Y</v>
      </c>
      <c r="N712" s="42">
        <f t="shared" si="339"/>
        <v>5</v>
      </c>
      <c r="O712" s="43">
        <f t="shared" si="340"/>
        <v>200000</v>
      </c>
      <c r="P712" s="43" t="str">
        <f t="shared" si="341"/>
        <v>NA</v>
      </c>
      <c r="Q712" s="24">
        <f t="shared" si="342"/>
        <v>22117.131700000002</v>
      </c>
      <c r="R712" s="43">
        <f t="shared" si="343"/>
        <v>0</v>
      </c>
      <c r="S712" s="24">
        <f t="shared" si="344"/>
        <v>1000000</v>
      </c>
      <c r="T712" s="25" t="str">
        <f t="shared" si="345"/>
        <v>Y</v>
      </c>
      <c r="U712" s="44">
        <f t="shared" si="346"/>
        <v>4</v>
      </c>
      <c r="V712" s="45">
        <f t="shared" si="347"/>
        <v>200000</v>
      </c>
      <c r="W712" s="45">
        <f t="shared" si="348"/>
        <v>1000000</v>
      </c>
      <c r="X712" s="28">
        <f t="shared" si="349"/>
        <v>22729.776248090002</v>
      </c>
      <c r="Y712" s="28">
        <f t="shared" si="350"/>
        <v>0</v>
      </c>
      <c r="Z712" s="45" t="str">
        <f t="shared" si="351"/>
        <v>NA</v>
      </c>
      <c r="AA712" s="29" t="str">
        <f t="shared" si="352"/>
        <v>N</v>
      </c>
      <c r="AB712" s="46">
        <f t="shared" si="353"/>
        <v>3</v>
      </c>
      <c r="AC712" s="31">
        <f t="shared" si="354"/>
        <v>20000</v>
      </c>
      <c r="AD712" s="31">
        <f t="shared" si="355"/>
        <v>65000</v>
      </c>
      <c r="AE712" s="31">
        <f t="shared" si="356"/>
        <v>20000</v>
      </c>
      <c r="AF712" s="47">
        <f t="shared" si="357"/>
        <v>3359.3910501620958</v>
      </c>
      <c r="AG712" s="31">
        <f t="shared" si="358"/>
        <v>0</v>
      </c>
      <c r="AH712" s="48">
        <f t="shared" si="359"/>
        <v>2</v>
      </c>
      <c r="AI712" s="33">
        <f t="shared" si="360"/>
        <v>20000</v>
      </c>
      <c r="AJ712" s="33">
        <f t="shared" si="361"/>
        <v>65000</v>
      </c>
      <c r="AK712" s="33">
        <f t="shared" si="362"/>
        <v>0</v>
      </c>
      <c r="AL712" s="33">
        <f t="shared" si="363"/>
        <v>24006.446182251588</v>
      </c>
      <c r="AM712" s="34">
        <f t="shared" si="364"/>
        <v>27365.837232413684</v>
      </c>
    </row>
    <row r="713" spans="1:39" ht="15.75" customHeight="1" x14ac:dyDescent="0.3">
      <c r="A713" s="166" t="s">
        <v>1918</v>
      </c>
      <c r="B713" s="99">
        <v>18896</v>
      </c>
      <c r="C713" s="99">
        <v>56981</v>
      </c>
      <c r="D713" s="165">
        <v>45151</v>
      </c>
      <c r="E713" s="165">
        <v>45297</v>
      </c>
      <c r="F713" s="166">
        <v>4</v>
      </c>
      <c r="G713" s="178">
        <v>0.54</v>
      </c>
      <c r="H713" s="181">
        <v>0.75</v>
      </c>
      <c r="I713" s="180">
        <v>2.3699999999999999E-2</v>
      </c>
      <c r="J713" s="21">
        <f t="shared" si="335"/>
        <v>3.46</v>
      </c>
      <c r="K713" s="21" t="str">
        <f t="shared" si="336"/>
        <v>Y</v>
      </c>
      <c r="L713" s="37" t="str">
        <f t="shared" si="337"/>
        <v>NA</v>
      </c>
      <c r="M713" s="8" t="str">
        <f t="shared" si="338"/>
        <v>Y</v>
      </c>
      <c r="N713" s="42">
        <f t="shared" si="339"/>
        <v>5</v>
      </c>
      <c r="O713" s="43">
        <f t="shared" si="340"/>
        <v>200000</v>
      </c>
      <c r="P713" s="43" t="str">
        <f t="shared" si="341"/>
        <v>NA</v>
      </c>
      <c r="Q713" s="24">
        <f t="shared" si="342"/>
        <v>19343.835200000001</v>
      </c>
      <c r="R713" s="43">
        <f t="shared" si="343"/>
        <v>0</v>
      </c>
      <c r="S713" s="24">
        <f t="shared" si="344"/>
        <v>1000000</v>
      </c>
      <c r="T713" s="25" t="str">
        <f t="shared" si="345"/>
        <v>Y</v>
      </c>
      <c r="U713" s="44">
        <f t="shared" si="346"/>
        <v>4</v>
      </c>
      <c r="V713" s="45">
        <f t="shared" si="347"/>
        <v>200000</v>
      </c>
      <c r="W713" s="45">
        <f t="shared" si="348"/>
        <v>1000000</v>
      </c>
      <c r="X713" s="28">
        <f t="shared" si="349"/>
        <v>19802.284094240003</v>
      </c>
      <c r="Y713" s="28">
        <f t="shared" si="350"/>
        <v>0</v>
      </c>
      <c r="Z713" s="45" t="str">
        <f t="shared" si="351"/>
        <v>NA</v>
      </c>
      <c r="AA713" s="29" t="str">
        <f t="shared" si="352"/>
        <v>Y</v>
      </c>
      <c r="AB713" s="46">
        <f t="shared" si="353"/>
        <v>3</v>
      </c>
      <c r="AC713" s="31">
        <f t="shared" si="354"/>
        <v>200000</v>
      </c>
      <c r="AD713" s="31">
        <f t="shared" si="355"/>
        <v>1000000</v>
      </c>
      <c r="AE713" s="31">
        <f t="shared" si="356"/>
        <v>20271.598227273491</v>
      </c>
      <c r="AF713" s="47">
        <f t="shared" si="357"/>
        <v>0</v>
      </c>
      <c r="AG713" s="31" t="str">
        <f t="shared" si="358"/>
        <v>NA</v>
      </c>
      <c r="AH713" s="48">
        <f t="shared" si="359"/>
        <v>2</v>
      </c>
      <c r="AI713" s="33">
        <f t="shared" si="360"/>
        <v>20000</v>
      </c>
      <c r="AJ713" s="33">
        <f t="shared" si="361"/>
        <v>65000</v>
      </c>
      <c r="AK713" s="33">
        <f t="shared" si="362"/>
        <v>20000</v>
      </c>
      <c r="AL713" s="33">
        <f t="shared" si="363"/>
        <v>752.0351052598744</v>
      </c>
      <c r="AM713" s="34">
        <f t="shared" si="364"/>
        <v>752.0351052598744</v>
      </c>
    </row>
    <row r="714" spans="1:39" ht="15.75" customHeight="1" x14ac:dyDescent="0.3">
      <c r="A714" s="166" t="s">
        <v>1919</v>
      </c>
      <c r="B714" s="99">
        <v>9453</v>
      </c>
      <c r="C714" s="99">
        <v>84440</v>
      </c>
      <c r="D714" s="165">
        <v>44643</v>
      </c>
      <c r="E714" s="165">
        <v>44857</v>
      </c>
      <c r="F714" s="166">
        <v>4</v>
      </c>
      <c r="G714" s="178">
        <v>2.27</v>
      </c>
      <c r="H714" s="181">
        <v>0.25</v>
      </c>
      <c r="I714" s="180">
        <v>2.0799999999999999E-2</v>
      </c>
      <c r="J714" s="21">
        <f t="shared" si="335"/>
        <v>1.73</v>
      </c>
      <c r="K714" s="21" t="str">
        <f t="shared" si="336"/>
        <v>Y</v>
      </c>
      <c r="L714" s="37" t="str">
        <f t="shared" si="337"/>
        <v>NA</v>
      </c>
      <c r="M714" s="8" t="str">
        <f t="shared" si="338"/>
        <v>Y</v>
      </c>
      <c r="N714" s="42">
        <f t="shared" si="339"/>
        <v>7</v>
      </c>
      <c r="O714" s="43">
        <f t="shared" si="340"/>
        <v>200000</v>
      </c>
      <c r="P714" s="43" t="str">
        <f t="shared" si="341"/>
        <v>NA</v>
      </c>
      <c r="Q714" s="24">
        <f t="shared" si="342"/>
        <v>9649.6224000000002</v>
      </c>
      <c r="R714" s="43">
        <f t="shared" si="343"/>
        <v>0</v>
      </c>
      <c r="S714" s="24">
        <f t="shared" si="344"/>
        <v>1000000</v>
      </c>
      <c r="T714" s="25" t="str">
        <f t="shared" si="345"/>
        <v>Y</v>
      </c>
      <c r="U714" s="44">
        <f t="shared" si="346"/>
        <v>6</v>
      </c>
      <c r="V714" s="45">
        <f t="shared" si="347"/>
        <v>200000</v>
      </c>
      <c r="W714" s="45">
        <f t="shared" si="348"/>
        <v>1000000</v>
      </c>
      <c r="X714" s="28">
        <f t="shared" si="349"/>
        <v>9850.3345459199991</v>
      </c>
      <c r="Y714" s="28">
        <f t="shared" si="350"/>
        <v>0</v>
      </c>
      <c r="Z714" s="45" t="str">
        <f t="shared" si="351"/>
        <v>NA</v>
      </c>
      <c r="AA714" s="29" t="str">
        <f t="shared" si="352"/>
        <v>N</v>
      </c>
      <c r="AB714" s="46">
        <f t="shared" si="353"/>
        <v>5</v>
      </c>
      <c r="AC714" s="31">
        <f t="shared" si="354"/>
        <v>20000</v>
      </c>
      <c r="AD714" s="31">
        <f t="shared" si="355"/>
        <v>65000</v>
      </c>
      <c r="AE714" s="31">
        <f t="shared" si="356"/>
        <v>10055.221504475134</v>
      </c>
      <c r="AF714" s="47">
        <f t="shared" si="357"/>
        <v>0</v>
      </c>
      <c r="AG714" s="31">
        <f t="shared" si="358"/>
        <v>0</v>
      </c>
      <c r="AH714" s="48">
        <f t="shared" si="359"/>
        <v>4</v>
      </c>
      <c r="AI714" s="33">
        <f t="shared" si="360"/>
        <v>20000</v>
      </c>
      <c r="AJ714" s="33">
        <f t="shared" si="361"/>
        <v>65000</v>
      </c>
      <c r="AK714" s="33">
        <f t="shared" si="362"/>
        <v>0</v>
      </c>
      <c r="AL714" s="33">
        <f t="shared" si="363"/>
        <v>10264.370111768216</v>
      </c>
      <c r="AM714" s="34">
        <f t="shared" si="364"/>
        <v>10264.370111768216</v>
      </c>
    </row>
    <row r="715" spans="1:39" ht="15.75" customHeight="1" x14ac:dyDescent="0.3">
      <c r="A715" s="166" t="s">
        <v>1920</v>
      </c>
      <c r="B715" s="99">
        <v>17608</v>
      </c>
      <c r="C715" s="99">
        <v>64781</v>
      </c>
      <c r="D715" s="165">
        <v>45269</v>
      </c>
      <c r="E715" s="165">
        <v>45606</v>
      </c>
      <c r="F715" s="166">
        <v>4</v>
      </c>
      <c r="G715" s="178">
        <v>2.78</v>
      </c>
      <c r="H715" s="181">
        <v>1</v>
      </c>
      <c r="I715" s="180">
        <v>3.0800000000000001E-2</v>
      </c>
      <c r="J715" s="21">
        <f t="shared" si="335"/>
        <v>1.2200000000000002</v>
      </c>
      <c r="K715" s="21" t="str">
        <f t="shared" si="336"/>
        <v>Y</v>
      </c>
      <c r="L715" s="37" t="str">
        <f t="shared" si="337"/>
        <v>NA</v>
      </c>
      <c r="M715" s="8" t="str">
        <f t="shared" si="338"/>
        <v>Y</v>
      </c>
      <c r="N715" s="42">
        <f t="shared" si="339"/>
        <v>2</v>
      </c>
      <c r="O715" s="43">
        <f t="shared" si="340"/>
        <v>200000</v>
      </c>
      <c r="P715" s="43" t="str">
        <f t="shared" si="341"/>
        <v>NA</v>
      </c>
      <c r="Q715" s="24">
        <f t="shared" si="342"/>
        <v>18150.326399999998</v>
      </c>
      <c r="R715" s="43">
        <f t="shared" si="343"/>
        <v>0</v>
      </c>
      <c r="S715" s="24">
        <f t="shared" si="344"/>
        <v>1000000</v>
      </c>
      <c r="T715" s="25" t="str">
        <f t="shared" si="345"/>
        <v>Y</v>
      </c>
      <c r="U715" s="44">
        <f t="shared" si="346"/>
        <v>1</v>
      </c>
      <c r="V715" s="45">
        <f t="shared" si="347"/>
        <v>200000</v>
      </c>
      <c r="W715" s="45">
        <f t="shared" si="348"/>
        <v>1000000</v>
      </c>
      <c r="X715" s="28">
        <f t="shared" si="349"/>
        <v>18709.356453119995</v>
      </c>
      <c r="Y715" s="28">
        <f t="shared" si="350"/>
        <v>0</v>
      </c>
      <c r="Z715" s="45" t="str">
        <f t="shared" si="351"/>
        <v>NA</v>
      </c>
      <c r="AA715" s="29" t="str">
        <f t="shared" si="352"/>
        <v>N</v>
      </c>
      <c r="AB715" s="46">
        <f t="shared" si="353"/>
        <v>0</v>
      </c>
      <c r="AC715" s="31">
        <f t="shared" si="354"/>
        <v>0</v>
      </c>
      <c r="AD715" s="31">
        <f t="shared" si="355"/>
        <v>0</v>
      </c>
      <c r="AE715" s="31">
        <f t="shared" si="356"/>
        <v>0</v>
      </c>
      <c r="AF715" s="47">
        <f t="shared" si="357"/>
        <v>0</v>
      </c>
      <c r="AG715" s="31">
        <f t="shared" si="358"/>
        <v>0</v>
      </c>
      <c r="AH715" s="48">
        <f t="shared" si="359"/>
        <v>0</v>
      </c>
      <c r="AI715" s="33">
        <f t="shared" si="360"/>
        <v>0</v>
      </c>
      <c r="AJ715" s="33">
        <f t="shared" si="361"/>
        <v>0</v>
      </c>
      <c r="AK715" s="33">
        <f t="shared" si="362"/>
        <v>0</v>
      </c>
      <c r="AL715" s="33">
        <f t="shared" si="363"/>
        <v>0</v>
      </c>
      <c r="AM715" s="34">
        <f t="shared" si="364"/>
        <v>0</v>
      </c>
    </row>
    <row r="716" spans="1:39" ht="15.75" customHeight="1" x14ac:dyDescent="0.3">
      <c r="A716" s="166" t="s">
        <v>1921</v>
      </c>
      <c r="B716" s="99">
        <v>19023</v>
      </c>
      <c r="C716" s="99">
        <v>53767</v>
      </c>
      <c r="D716" s="165">
        <v>44450</v>
      </c>
      <c r="E716" s="165">
        <v>44515</v>
      </c>
      <c r="F716" s="166">
        <v>4</v>
      </c>
      <c r="G716" s="178">
        <v>3.76</v>
      </c>
      <c r="H716" s="181">
        <v>0.75</v>
      </c>
      <c r="I716" s="180">
        <v>2.76E-2</v>
      </c>
      <c r="J716" s="21">
        <f t="shared" si="335"/>
        <v>0.24000000000000021</v>
      </c>
      <c r="K716" s="21" t="str">
        <f t="shared" si="336"/>
        <v>Y</v>
      </c>
      <c r="L716" s="37" t="str">
        <f t="shared" si="337"/>
        <v>NA</v>
      </c>
      <c r="M716" s="8" t="str">
        <f t="shared" si="338"/>
        <v>Y</v>
      </c>
      <c r="N716" s="42">
        <f t="shared" si="339"/>
        <v>1</v>
      </c>
      <c r="O716" s="43">
        <f t="shared" si="340"/>
        <v>200000</v>
      </c>
      <c r="P716" s="43" t="str">
        <f t="shared" si="341"/>
        <v>NA</v>
      </c>
      <c r="Q716" s="24">
        <f t="shared" si="342"/>
        <v>19548.034800000001</v>
      </c>
      <c r="R716" s="43">
        <f t="shared" si="343"/>
        <v>0</v>
      </c>
      <c r="S716" s="24">
        <f t="shared" si="344"/>
        <v>1000000</v>
      </c>
      <c r="T716" s="25" t="str">
        <f t="shared" si="345"/>
        <v>N</v>
      </c>
      <c r="U716" s="44">
        <f t="shared" si="346"/>
        <v>0</v>
      </c>
      <c r="V716" s="45">
        <f t="shared" si="347"/>
        <v>0</v>
      </c>
      <c r="W716" s="45">
        <f t="shared" si="348"/>
        <v>0</v>
      </c>
      <c r="X716" s="28">
        <f t="shared" si="349"/>
        <v>0</v>
      </c>
      <c r="Y716" s="28">
        <f t="shared" si="350"/>
        <v>0</v>
      </c>
      <c r="Z716" s="45">
        <f t="shared" si="351"/>
        <v>0</v>
      </c>
      <c r="AA716" s="29" t="str">
        <f t="shared" si="352"/>
        <v>N</v>
      </c>
      <c r="AB716" s="46">
        <f t="shared" si="353"/>
        <v>0</v>
      </c>
      <c r="AC716" s="31">
        <f t="shared" si="354"/>
        <v>0</v>
      </c>
      <c r="AD716" s="31">
        <f t="shared" si="355"/>
        <v>0</v>
      </c>
      <c r="AE716" s="31">
        <f t="shared" si="356"/>
        <v>0</v>
      </c>
      <c r="AF716" s="47">
        <f t="shared" si="357"/>
        <v>0</v>
      </c>
      <c r="AG716" s="31">
        <f t="shared" si="358"/>
        <v>0</v>
      </c>
      <c r="AH716" s="48">
        <f t="shared" si="359"/>
        <v>0</v>
      </c>
      <c r="AI716" s="33">
        <f t="shared" si="360"/>
        <v>0</v>
      </c>
      <c r="AJ716" s="33">
        <f t="shared" si="361"/>
        <v>0</v>
      </c>
      <c r="AK716" s="33">
        <f t="shared" si="362"/>
        <v>0</v>
      </c>
      <c r="AL716" s="33">
        <f t="shared" si="363"/>
        <v>0</v>
      </c>
      <c r="AM716" s="34">
        <f t="shared" si="364"/>
        <v>0</v>
      </c>
    </row>
    <row r="717" spans="1:39" ht="15.75" customHeight="1" x14ac:dyDescent="0.3">
      <c r="A717" s="166" t="s">
        <v>1922</v>
      </c>
      <c r="B717" s="99">
        <v>17988</v>
      </c>
      <c r="C717" s="99">
        <v>85405</v>
      </c>
      <c r="D717" s="165">
        <v>45134</v>
      </c>
      <c r="E717" s="165">
        <v>45207</v>
      </c>
      <c r="F717" s="166">
        <v>2</v>
      </c>
      <c r="G717" s="178">
        <v>0.37</v>
      </c>
      <c r="H717" s="181">
        <v>1</v>
      </c>
      <c r="I717" s="180">
        <v>6.3700000000000007E-2</v>
      </c>
      <c r="J717" s="21">
        <f t="shared" si="335"/>
        <v>1.63</v>
      </c>
      <c r="K717" s="21" t="str">
        <f t="shared" si="336"/>
        <v>Y</v>
      </c>
      <c r="L717" s="37" t="str">
        <f t="shared" si="337"/>
        <v>NA</v>
      </c>
      <c r="M717" s="8" t="str">
        <f t="shared" si="338"/>
        <v>Y</v>
      </c>
      <c r="N717" s="42">
        <f t="shared" si="339"/>
        <v>2</v>
      </c>
      <c r="O717" s="43">
        <f t="shared" si="340"/>
        <v>200000</v>
      </c>
      <c r="P717" s="43" t="str">
        <f t="shared" si="341"/>
        <v>NA</v>
      </c>
      <c r="Q717" s="24">
        <f t="shared" si="342"/>
        <v>19133.835600000002</v>
      </c>
      <c r="R717" s="43">
        <f t="shared" si="343"/>
        <v>0</v>
      </c>
      <c r="S717" s="24">
        <f t="shared" si="344"/>
        <v>1000000</v>
      </c>
      <c r="T717" s="25" t="str">
        <f t="shared" si="345"/>
        <v>Y</v>
      </c>
      <c r="U717" s="44">
        <f t="shared" si="346"/>
        <v>1</v>
      </c>
      <c r="V717" s="45">
        <f t="shared" si="347"/>
        <v>200000</v>
      </c>
      <c r="W717" s="45">
        <f t="shared" si="348"/>
        <v>1000000</v>
      </c>
      <c r="X717" s="28">
        <f t="shared" si="349"/>
        <v>20352.660927720004</v>
      </c>
      <c r="Y717" s="28">
        <f t="shared" si="350"/>
        <v>0</v>
      </c>
      <c r="Z717" s="45" t="str">
        <f t="shared" si="351"/>
        <v>NA</v>
      </c>
      <c r="AA717" s="29" t="str">
        <f t="shared" si="352"/>
        <v>N</v>
      </c>
      <c r="AB717" s="46">
        <f t="shared" si="353"/>
        <v>0</v>
      </c>
      <c r="AC717" s="31">
        <f t="shared" si="354"/>
        <v>0</v>
      </c>
      <c r="AD717" s="31">
        <f t="shared" si="355"/>
        <v>0</v>
      </c>
      <c r="AE717" s="31">
        <f t="shared" si="356"/>
        <v>0</v>
      </c>
      <c r="AF717" s="47">
        <f t="shared" si="357"/>
        <v>0</v>
      </c>
      <c r="AG717" s="31">
        <f t="shared" si="358"/>
        <v>0</v>
      </c>
      <c r="AH717" s="48">
        <f t="shared" si="359"/>
        <v>0</v>
      </c>
      <c r="AI717" s="33">
        <f t="shared" si="360"/>
        <v>0</v>
      </c>
      <c r="AJ717" s="33">
        <f t="shared" si="361"/>
        <v>0</v>
      </c>
      <c r="AK717" s="33">
        <f t="shared" si="362"/>
        <v>0</v>
      </c>
      <c r="AL717" s="33">
        <f t="shared" si="363"/>
        <v>0</v>
      </c>
      <c r="AM717" s="34">
        <f t="shared" si="364"/>
        <v>0</v>
      </c>
    </row>
    <row r="718" spans="1:39" ht="15.75" customHeight="1" x14ac:dyDescent="0.3">
      <c r="A718" s="166" t="s">
        <v>1923</v>
      </c>
      <c r="B718" s="99">
        <v>7120</v>
      </c>
      <c r="C718" s="99">
        <v>64792</v>
      </c>
      <c r="D718" s="165">
        <v>45797</v>
      </c>
      <c r="E718" s="165">
        <v>46000</v>
      </c>
      <c r="F718" s="166">
        <v>2</v>
      </c>
      <c r="G718" s="178">
        <v>1.23</v>
      </c>
      <c r="H718" s="181">
        <v>1</v>
      </c>
      <c r="I718" s="180">
        <v>2.3599999999999999E-2</v>
      </c>
      <c r="J718" s="21">
        <f t="shared" si="335"/>
        <v>0.77</v>
      </c>
      <c r="K718" s="21" t="str">
        <f t="shared" si="336"/>
        <v>Y</v>
      </c>
      <c r="L718" s="37" t="str">
        <f t="shared" si="337"/>
        <v>NA</v>
      </c>
      <c r="M718" s="8" t="str">
        <f t="shared" si="338"/>
        <v>Y</v>
      </c>
      <c r="N718" s="42">
        <f t="shared" si="339"/>
        <v>1</v>
      </c>
      <c r="O718" s="43">
        <f t="shared" si="340"/>
        <v>200000</v>
      </c>
      <c r="P718" s="43" t="str">
        <f t="shared" si="341"/>
        <v>NA</v>
      </c>
      <c r="Q718" s="24">
        <f t="shared" si="342"/>
        <v>7288.0320000000002</v>
      </c>
      <c r="R718" s="43">
        <f t="shared" si="343"/>
        <v>0</v>
      </c>
      <c r="S718" s="24">
        <f t="shared" si="344"/>
        <v>1000000</v>
      </c>
      <c r="T718" s="25" t="str">
        <f t="shared" si="345"/>
        <v>N</v>
      </c>
      <c r="U718" s="44">
        <f t="shared" si="346"/>
        <v>0</v>
      </c>
      <c r="V718" s="45">
        <f t="shared" si="347"/>
        <v>0</v>
      </c>
      <c r="W718" s="45">
        <f t="shared" si="348"/>
        <v>0</v>
      </c>
      <c r="X718" s="28">
        <f t="shared" si="349"/>
        <v>0</v>
      </c>
      <c r="Y718" s="28">
        <f t="shared" si="350"/>
        <v>0</v>
      </c>
      <c r="Z718" s="45">
        <f t="shared" si="351"/>
        <v>0</v>
      </c>
      <c r="AA718" s="29" t="str">
        <f t="shared" si="352"/>
        <v>N</v>
      </c>
      <c r="AB718" s="46">
        <f t="shared" si="353"/>
        <v>0</v>
      </c>
      <c r="AC718" s="31">
        <f t="shared" si="354"/>
        <v>0</v>
      </c>
      <c r="AD718" s="31">
        <f t="shared" si="355"/>
        <v>0</v>
      </c>
      <c r="AE718" s="31">
        <f t="shared" si="356"/>
        <v>0</v>
      </c>
      <c r="AF718" s="47">
        <f t="shared" si="357"/>
        <v>0</v>
      </c>
      <c r="AG718" s="31">
        <f t="shared" si="358"/>
        <v>0</v>
      </c>
      <c r="AH718" s="48">
        <f t="shared" si="359"/>
        <v>0</v>
      </c>
      <c r="AI718" s="33">
        <f t="shared" si="360"/>
        <v>0</v>
      </c>
      <c r="AJ718" s="33">
        <f t="shared" si="361"/>
        <v>0</v>
      </c>
      <c r="AK718" s="33">
        <f t="shared" si="362"/>
        <v>0</v>
      </c>
      <c r="AL718" s="33">
        <f t="shared" si="363"/>
        <v>0</v>
      </c>
      <c r="AM718" s="34">
        <f t="shared" si="364"/>
        <v>0</v>
      </c>
    </row>
    <row r="719" spans="1:39" ht="15.75" customHeight="1" x14ac:dyDescent="0.3">
      <c r="A719" s="166" t="s">
        <v>1924</v>
      </c>
      <c r="B719" s="99">
        <v>14126</v>
      </c>
      <c r="C719" s="99">
        <v>100399</v>
      </c>
      <c r="D719" s="165">
        <v>44989</v>
      </c>
      <c r="E719" s="165">
        <v>45158</v>
      </c>
      <c r="F719" s="166">
        <v>4</v>
      </c>
      <c r="G719" s="178">
        <v>1.49</v>
      </c>
      <c r="H719" s="181">
        <v>1</v>
      </c>
      <c r="I719" s="180">
        <v>8.4099999999999994E-2</v>
      </c>
      <c r="J719" s="21">
        <f t="shared" si="335"/>
        <v>2.5099999999999998</v>
      </c>
      <c r="K719" s="21" t="str">
        <f t="shared" si="336"/>
        <v>Y</v>
      </c>
      <c r="L719" s="37" t="str">
        <f t="shared" si="337"/>
        <v>NA</v>
      </c>
      <c r="M719" s="8" t="str">
        <f t="shared" si="338"/>
        <v>Y</v>
      </c>
      <c r="N719" s="42">
        <f t="shared" si="339"/>
        <v>3</v>
      </c>
      <c r="O719" s="43">
        <f t="shared" si="340"/>
        <v>200000</v>
      </c>
      <c r="P719" s="43" t="str">
        <f t="shared" si="341"/>
        <v>NA</v>
      </c>
      <c r="Q719" s="24">
        <f t="shared" si="342"/>
        <v>15313.9966</v>
      </c>
      <c r="R719" s="43">
        <f t="shared" si="343"/>
        <v>0</v>
      </c>
      <c r="S719" s="24">
        <f t="shared" si="344"/>
        <v>1000000</v>
      </c>
      <c r="T719" s="25" t="str">
        <f t="shared" si="345"/>
        <v>Y</v>
      </c>
      <c r="U719" s="44">
        <f t="shared" si="346"/>
        <v>2</v>
      </c>
      <c r="V719" s="45">
        <f t="shared" si="347"/>
        <v>200000</v>
      </c>
      <c r="W719" s="45">
        <f t="shared" si="348"/>
        <v>1000000</v>
      </c>
      <c r="X719" s="28">
        <f t="shared" si="349"/>
        <v>16601.903714060001</v>
      </c>
      <c r="Y719" s="28">
        <f t="shared" si="350"/>
        <v>0</v>
      </c>
      <c r="Z719" s="45" t="str">
        <f t="shared" si="351"/>
        <v>NA</v>
      </c>
      <c r="AA719" s="29" t="str">
        <f t="shared" si="352"/>
        <v>Y</v>
      </c>
      <c r="AB719" s="46">
        <f t="shared" si="353"/>
        <v>1</v>
      </c>
      <c r="AC719" s="31">
        <f t="shared" si="354"/>
        <v>200000</v>
      </c>
      <c r="AD719" s="31">
        <f t="shared" si="355"/>
        <v>1000000</v>
      </c>
      <c r="AE719" s="31">
        <f t="shared" si="356"/>
        <v>17998.123816412448</v>
      </c>
      <c r="AF719" s="47">
        <f t="shared" si="357"/>
        <v>0</v>
      </c>
      <c r="AG719" s="31" t="str">
        <f t="shared" si="358"/>
        <v>NA</v>
      </c>
      <c r="AH719" s="48">
        <f t="shared" si="359"/>
        <v>0</v>
      </c>
      <c r="AI719" s="33">
        <f t="shared" si="360"/>
        <v>0</v>
      </c>
      <c r="AJ719" s="33">
        <f t="shared" si="361"/>
        <v>0</v>
      </c>
      <c r="AK719" s="33">
        <f t="shared" si="362"/>
        <v>0</v>
      </c>
      <c r="AL719" s="33">
        <f t="shared" si="363"/>
        <v>0</v>
      </c>
      <c r="AM719" s="34">
        <f t="shared" si="364"/>
        <v>0</v>
      </c>
    </row>
    <row r="720" spans="1:39" ht="15.75" customHeight="1" x14ac:dyDescent="0.3">
      <c r="A720" s="166" t="s">
        <v>1925</v>
      </c>
      <c r="B720" s="99">
        <v>9829</v>
      </c>
      <c r="C720" s="99">
        <v>79418</v>
      </c>
      <c r="D720" s="165">
        <v>45983</v>
      </c>
      <c r="E720" s="165">
        <v>46075</v>
      </c>
      <c r="F720" s="166">
        <v>4</v>
      </c>
      <c r="G720" s="178">
        <v>2.0099999999999998</v>
      </c>
      <c r="H720" s="181">
        <v>0.5</v>
      </c>
      <c r="I720" s="180">
        <v>5.8999999999999997E-2</v>
      </c>
      <c r="J720" s="21">
        <f t="shared" si="335"/>
        <v>1.9900000000000002</v>
      </c>
      <c r="K720" s="21" t="str">
        <f t="shared" si="336"/>
        <v>Y</v>
      </c>
      <c r="L720" s="37" t="str">
        <f t="shared" si="337"/>
        <v>NA</v>
      </c>
      <c r="M720" s="8" t="str">
        <f t="shared" si="338"/>
        <v>Y</v>
      </c>
      <c r="N720" s="42">
        <f t="shared" si="339"/>
        <v>4</v>
      </c>
      <c r="O720" s="43">
        <f t="shared" si="340"/>
        <v>200000</v>
      </c>
      <c r="P720" s="43" t="str">
        <f t="shared" si="341"/>
        <v>NA</v>
      </c>
      <c r="Q720" s="24">
        <f t="shared" si="342"/>
        <v>10408.911</v>
      </c>
      <c r="R720" s="43">
        <f t="shared" si="343"/>
        <v>0</v>
      </c>
      <c r="S720" s="24">
        <f t="shared" si="344"/>
        <v>1000000</v>
      </c>
      <c r="T720" s="25" t="str">
        <f t="shared" si="345"/>
        <v>Y</v>
      </c>
      <c r="U720" s="44">
        <f t="shared" si="346"/>
        <v>3</v>
      </c>
      <c r="V720" s="45">
        <f t="shared" si="347"/>
        <v>200000</v>
      </c>
      <c r="W720" s="45">
        <f t="shared" si="348"/>
        <v>1000000</v>
      </c>
      <c r="X720" s="28">
        <f t="shared" si="349"/>
        <v>11023.036748999999</v>
      </c>
      <c r="Y720" s="28">
        <f t="shared" si="350"/>
        <v>0</v>
      </c>
      <c r="Z720" s="45" t="str">
        <f t="shared" si="351"/>
        <v>NA</v>
      </c>
      <c r="AA720" s="29" t="str">
        <f t="shared" si="352"/>
        <v>N</v>
      </c>
      <c r="AB720" s="46">
        <f t="shared" si="353"/>
        <v>2</v>
      </c>
      <c r="AC720" s="31">
        <f t="shared" si="354"/>
        <v>20000</v>
      </c>
      <c r="AD720" s="31">
        <f t="shared" si="355"/>
        <v>65000</v>
      </c>
      <c r="AE720" s="31">
        <f t="shared" si="356"/>
        <v>11673.395917190997</v>
      </c>
      <c r="AF720" s="47">
        <f t="shared" si="357"/>
        <v>0</v>
      </c>
      <c r="AG720" s="31">
        <f t="shared" si="358"/>
        <v>0</v>
      </c>
      <c r="AH720" s="48">
        <f t="shared" si="359"/>
        <v>1</v>
      </c>
      <c r="AI720" s="33">
        <f t="shared" si="360"/>
        <v>20000</v>
      </c>
      <c r="AJ720" s="33">
        <f t="shared" si="361"/>
        <v>65000</v>
      </c>
      <c r="AK720" s="33">
        <f t="shared" si="362"/>
        <v>0</v>
      </c>
      <c r="AL720" s="33">
        <f t="shared" si="363"/>
        <v>12362.126276305265</v>
      </c>
      <c r="AM720" s="34">
        <f t="shared" si="364"/>
        <v>12362.126276305265</v>
      </c>
    </row>
    <row r="721" spans="1:39" ht="15.75" customHeight="1" x14ac:dyDescent="0.3">
      <c r="A721" s="166" t="s">
        <v>1926</v>
      </c>
      <c r="B721" s="99">
        <v>8263</v>
      </c>
      <c r="C721" s="99">
        <v>25190</v>
      </c>
      <c r="D721" s="165">
        <v>44504</v>
      </c>
      <c r="E721" s="165">
        <v>44568</v>
      </c>
      <c r="F721" s="166">
        <v>4</v>
      </c>
      <c r="G721" s="178">
        <v>2.74</v>
      </c>
      <c r="H721" s="181">
        <v>0.5</v>
      </c>
      <c r="I721" s="180">
        <v>4.1799999999999997E-2</v>
      </c>
      <c r="J721" s="21">
        <f t="shared" si="335"/>
        <v>1.2599999999999998</v>
      </c>
      <c r="K721" s="21" t="str">
        <f t="shared" si="336"/>
        <v>Y</v>
      </c>
      <c r="L721" s="37" t="str">
        <f t="shared" si="337"/>
        <v>NA</v>
      </c>
      <c r="M721" s="8" t="str">
        <f t="shared" si="338"/>
        <v>Y</v>
      </c>
      <c r="N721" s="42">
        <f t="shared" si="339"/>
        <v>3</v>
      </c>
      <c r="O721" s="43">
        <f t="shared" si="340"/>
        <v>200000</v>
      </c>
      <c r="P721" s="43" t="str">
        <f t="shared" si="341"/>
        <v>NA</v>
      </c>
      <c r="Q721" s="24">
        <f t="shared" si="342"/>
        <v>8608.3934000000008</v>
      </c>
      <c r="R721" s="43">
        <f t="shared" si="343"/>
        <v>0</v>
      </c>
      <c r="S721" s="24">
        <f t="shared" si="344"/>
        <v>1000000</v>
      </c>
      <c r="T721" s="25" t="str">
        <f t="shared" si="345"/>
        <v>Y</v>
      </c>
      <c r="U721" s="44">
        <f t="shared" si="346"/>
        <v>2</v>
      </c>
      <c r="V721" s="45">
        <f t="shared" si="347"/>
        <v>200000</v>
      </c>
      <c r="W721" s="45">
        <f t="shared" si="348"/>
        <v>1000000</v>
      </c>
      <c r="X721" s="28">
        <f t="shared" si="349"/>
        <v>8968.2242441200015</v>
      </c>
      <c r="Y721" s="28">
        <f t="shared" si="350"/>
        <v>0</v>
      </c>
      <c r="Z721" s="45" t="str">
        <f t="shared" si="351"/>
        <v>NA</v>
      </c>
      <c r="AA721" s="29" t="str">
        <f t="shared" si="352"/>
        <v>N</v>
      </c>
      <c r="AB721" s="46">
        <f t="shared" si="353"/>
        <v>1</v>
      </c>
      <c r="AC721" s="31">
        <f t="shared" si="354"/>
        <v>20000</v>
      </c>
      <c r="AD721" s="31">
        <f t="shared" si="355"/>
        <v>65000</v>
      </c>
      <c r="AE721" s="31">
        <f t="shared" si="356"/>
        <v>9343.096017524218</v>
      </c>
      <c r="AF721" s="47">
        <f t="shared" si="357"/>
        <v>0</v>
      </c>
      <c r="AG721" s="31">
        <f t="shared" si="358"/>
        <v>12890.286338355781</v>
      </c>
      <c r="AH721" s="48">
        <f t="shared" si="359"/>
        <v>0</v>
      </c>
      <c r="AI721" s="33">
        <f t="shared" si="360"/>
        <v>0</v>
      </c>
      <c r="AJ721" s="33">
        <f t="shared" si="361"/>
        <v>0</v>
      </c>
      <c r="AK721" s="33">
        <f t="shared" si="362"/>
        <v>0</v>
      </c>
      <c r="AL721" s="33">
        <f t="shared" si="363"/>
        <v>0</v>
      </c>
      <c r="AM721" s="34">
        <f t="shared" si="364"/>
        <v>0</v>
      </c>
    </row>
    <row r="722" spans="1:39" ht="15.75" customHeight="1" x14ac:dyDescent="0.3">
      <c r="A722" s="166" t="s">
        <v>1927</v>
      </c>
      <c r="B722" s="99">
        <v>14920</v>
      </c>
      <c r="C722" s="99">
        <v>37546</v>
      </c>
      <c r="D722" s="165">
        <v>44648</v>
      </c>
      <c r="E722" s="165">
        <v>44717</v>
      </c>
      <c r="F722" s="166">
        <v>4</v>
      </c>
      <c r="G722" s="178">
        <v>3.19</v>
      </c>
      <c r="H722" s="181">
        <v>0.5</v>
      </c>
      <c r="I722" s="180">
        <v>3.5499999999999997E-2</v>
      </c>
      <c r="J722" s="21">
        <f t="shared" si="335"/>
        <v>0.81</v>
      </c>
      <c r="K722" s="21" t="str">
        <f t="shared" si="336"/>
        <v>Y</v>
      </c>
      <c r="L722" s="37" t="str">
        <f t="shared" si="337"/>
        <v>NA</v>
      </c>
      <c r="M722" s="8" t="str">
        <f t="shared" si="338"/>
        <v>Y</v>
      </c>
      <c r="N722" s="42">
        <f t="shared" si="339"/>
        <v>2</v>
      </c>
      <c r="O722" s="43">
        <f t="shared" si="340"/>
        <v>200000</v>
      </c>
      <c r="P722" s="43" t="str">
        <f t="shared" si="341"/>
        <v>NA</v>
      </c>
      <c r="Q722" s="24">
        <f t="shared" si="342"/>
        <v>15449.660000000002</v>
      </c>
      <c r="R722" s="43">
        <f t="shared" si="343"/>
        <v>0</v>
      </c>
      <c r="S722" s="24">
        <f t="shared" si="344"/>
        <v>1000000</v>
      </c>
      <c r="T722" s="25" t="str">
        <f t="shared" si="345"/>
        <v>N</v>
      </c>
      <c r="U722" s="44">
        <f t="shared" si="346"/>
        <v>1</v>
      </c>
      <c r="V722" s="45">
        <f t="shared" si="347"/>
        <v>20000</v>
      </c>
      <c r="W722" s="45">
        <f t="shared" si="348"/>
        <v>65000</v>
      </c>
      <c r="X722" s="28">
        <f t="shared" si="349"/>
        <v>15998.122930000003</v>
      </c>
      <c r="Y722" s="28">
        <f t="shared" si="350"/>
        <v>0</v>
      </c>
      <c r="Z722" s="45">
        <f t="shared" si="351"/>
        <v>0</v>
      </c>
      <c r="AA722" s="29" t="str">
        <f t="shared" si="352"/>
        <v>N</v>
      </c>
      <c r="AB722" s="46">
        <f t="shared" si="353"/>
        <v>0</v>
      </c>
      <c r="AC722" s="31">
        <f t="shared" si="354"/>
        <v>0</v>
      </c>
      <c r="AD722" s="31">
        <f t="shared" si="355"/>
        <v>0</v>
      </c>
      <c r="AE722" s="31">
        <f t="shared" si="356"/>
        <v>0</v>
      </c>
      <c r="AF722" s="47">
        <f t="shared" si="357"/>
        <v>0</v>
      </c>
      <c r="AG722" s="31">
        <f t="shared" si="358"/>
        <v>0</v>
      </c>
      <c r="AH722" s="48">
        <f t="shared" si="359"/>
        <v>0</v>
      </c>
      <c r="AI722" s="33">
        <f t="shared" si="360"/>
        <v>0</v>
      </c>
      <c r="AJ722" s="33">
        <f t="shared" si="361"/>
        <v>0</v>
      </c>
      <c r="AK722" s="33">
        <f t="shared" si="362"/>
        <v>0</v>
      </c>
      <c r="AL722" s="33">
        <f t="shared" si="363"/>
        <v>0</v>
      </c>
      <c r="AM722" s="34">
        <f t="shared" si="364"/>
        <v>0</v>
      </c>
    </row>
    <row r="723" spans="1:39" ht="15.75" customHeight="1" x14ac:dyDescent="0.3">
      <c r="A723" s="166" t="s">
        <v>1928</v>
      </c>
      <c r="B723" s="99">
        <v>21541</v>
      </c>
      <c r="C723" s="99">
        <v>65837</v>
      </c>
      <c r="D723" s="165">
        <v>45094</v>
      </c>
      <c r="E723" s="165">
        <v>45299</v>
      </c>
      <c r="F723" s="166">
        <v>2</v>
      </c>
      <c r="G723" s="178">
        <v>1.91</v>
      </c>
      <c r="H723" s="181">
        <v>0.25</v>
      </c>
      <c r="I723" s="180">
        <v>8.43E-2</v>
      </c>
      <c r="J723" s="21">
        <f t="shared" si="335"/>
        <v>9.000000000000008E-2</v>
      </c>
      <c r="K723" s="21" t="str">
        <f t="shared" si="336"/>
        <v>Y</v>
      </c>
      <c r="L723" s="37" t="str">
        <f t="shared" si="337"/>
        <v>NA</v>
      </c>
      <c r="M723" s="8" t="str">
        <f t="shared" si="338"/>
        <v>Y</v>
      </c>
      <c r="N723" s="42">
        <f t="shared" si="339"/>
        <v>1</v>
      </c>
      <c r="O723" s="43">
        <f t="shared" si="340"/>
        <v>200000</v>
      </c>
      <c r="P723" s="43" t="str">
        <f t="shared" si="341"/>
        <v>NA</v>
      </c>
      <c r="Q723" s="24">
        <f t="shared" si="342"/>
        <v>23356.906300000002</v>
      </c>
      <c r="R723" s="43">
        <f t="shared" si="343"/>
        <v>0</v>
      </c>
      <c r="S723" s="24">
        <f t="shared" si="344"/>
        <v>1000000</v>
      </c>
      <c r="T723" s="25" t="str">
        <f t="shared" si="345"/>
        <v>N</v>
      </c>
      <c r="U723" s="44">
        <f t="shared" si="346"/>
        <v>0</v>
      </c>
      <c r="V723" s="45">
        <f t="shared" si="347"/>
        <v>0</v>
      </c>
      <c r="W723" s="45">
        <f t="shared" si="348"/>
        <v>0</v>
      </c>
      <c r="X723" s="28">
        <f t="shared" si="349"/>
        <v>0</v>
      </c>
      <c r="Y723" s="28">
        <f t="shared" si="350"/>
        <v>0</v>
      </c>
      <c r="Z723" s="45">
        <f t="shared" si="351"/>
        <v>0</v>
      </c>
      <c r="AA723" s="29" t="str">
        <f t="shared" si="352"/>
        <v>N</v>
      </c>
      <c r="AB723" s="46">
        <f t="shared" si="353"/>
        <v>0</v>
      </c>
      <c r="AC723" s="31">
        <f t="shared" si="354"/>
        <v>0</v>
      </c>
      <c r="AD723" s="31">
        <f t="shared" si="355"/>
        <v>0</v>
      </c>
      <c r="AE723" s="31">
        <f t="shared" si="356"/>
        <v>0</v>
      </c>
      <c r="AF723" s="47">
        <f t="shared" si="357"/>
        <v>0</v>
      </c>
      <c r="AG723" s="31">
        <f t="shared" si="358"/>
        <v>0</v>
      </c>
      <c r="AH723" s="48">
        <f t="shared" si="359"/>
        <v>0</v>
      </c>
      <c r="AI723" s="33">
        <f t="shared" si="360"/>
        <v>0</v>
      </c>
      <c r="AJ723" s="33">
        <f t="shared" si="361"/>
        <v>0</v>
      </c>
      <c r="AK723" s="33">
        <f t="shared" si="362"/>
        <v>0</v>
      </c>
      <c r="AL723" s="33">
        <f t="shared" si="363"/>
        <v>0</v>
      </c>
      <c r="AM723" s="34">
        <f t="shared" si="364"/>
        <v>0</v>
      </c>
    </row>
    <row r="724" spans="1:39" ht="15.75" customHeight="1" x14ac:dyDescent="0.3">
      <c r="A724" s="166" t="s">
        <v>1929</v>
      </c>
      <c r="B724" s="99">
        <v>19749</v>
      </c>
      <c r="C724" s="99">
        <v>70978</v>
      </c>
      <c r="D724" s="165">
        <v>44458</v>
      </c>
      <c r="E724" s="165">
        <v>44680</v>
      </c>
      <c r="F724" s="166">
        <v>4</v>
      </c>
      <c r="G724" s="178">
        <v>1.89</v>
      </c>
      <c r="H724" s="181">
        <v>0.25</v>
      </c>
      <c r="I724" s="180">
        <v>2.7400000000000001E-2</v>
      </c>
      <c r="J724" s="21">
        <f t="shared" si="335"/>
        <v>2.1100000000000003</v>
      </c>
      <c r="K724" s="21" t="str">
        <f t="shared" si="336"/>
        <v>Y</v>
      </c>
      <c r="L724" s="37" t="str">
        <f t="shared" si="337"/>
        <v>NA</v>
      </c>
      <c r="M724" s="8" t="str">
        <f t="shared" si="338"/>
        <v>Y</v>
      </c>
      <c r="N724" s="42">
        <f t="shared" si="339"/>
        <v>9</v>
      </c>
      <c r="O724" s="43">
        <f t="shared" si="340"/>
        <v>200000</v>
      </c>
      <c r="P724" s="43" t="str">
        <f t="shared" si="341"/>
        <v>NA</v>
      </c>
      <c r="Q724" s="24">
        <f t="shared" si="342"/>
        <v>20290.122600000002</v>
      </c>
      <c r="R724" s="43">
        <f t="shared" si="343"/>
        <v>0</v>
      </c>
      <c r="S724" s="24">
        <f t="shared" si="344"/>
        <v>1000000</v>
      </c>
      <c r="T724" s="25" t="str">
        <f t="shared" si="345"/>
        <v>Y</v>
      </c>
      <c r="U724" s="44">
        <f t="shared" si="346"/>
        <v>8</v>
      </c>
      <c r="V724" s="45">
        <f t="shared" si="347"/>
        <v>200000</v>
      </c>
      <c r="W724" s="45">
        <f t="shared" si="348"/>
        <v>1000000</v>
      </c>
      <c r="X724" s="28">
        <f t="shared" si="349"/>
        <v>20846.071959240006</v>
      </c>
      <c r="Y724" s="28">
        <f t="shared" si="350"/>
        <v>0</v>
      </c>
      <c r="Z724" s="45" t="str">
        <f t="shared" si="351"/>
        <v>NA</v>
      </c>
      <c r="AA724" s="29" t="str">
        <f t="shared" si="352"/>
        <v>Y</v>
      </c>
      <c r="AB724" s="46">
        <f t="shared" si="353"/>
        <v>7</v>
      </c>
      <c r="AC724" s="31">
        <f t="shared" si="354"/>
        <v>200000</v>
      </c>
      <c r="AD724" s="31">
        <f t="shared" si="355"/>
        <v>1000000</v>
      </c>
      <c r="AE724" s="31">
        <f t="shared" si="356"/>
        <v>21417.254330923184</v>
      </c>
      <c r="AF724" s="47">
        <f t="shared" si="357"/>
        <v>0</v>
      </c>
      <c r="AG724" s="31" t="str">
        <f t="shared" si="358"/>
        <v>NA</v>
      </c>
      <c r="AH724" s="48">
        <f t="shared" si="359"/>
        <v>6</v>
      </c>
      <c r="AI724" s="33">
        <f t="shared" si="360"/>
        <v>20000</v>
      </c>
      <c r="AJ724" s="33">
        <f t="shared" si="361"/>
        <v>65000</v>
      </c>
      <c r="AK724" s="33">
        <f t="shared" si="362"/>
        <v>20000</v>
      </c>
      <c r="AL724" s="33">
        <f t="shared" si="363"/>
        <v>2004.0870995904806</v>
      </c>
      <c r="AM724" s="34">
        <f t="shared" si="364"/>
        <v>2004.0870995904806</v>
      </c>
    </row>
    <row r="725" spans="1:39" ht="15.75" customHeight="1" x14ac:dyDescent="0.3">
      <c r="A725" s="166" t="s">
        <v>1930</v>
      </c>
      <c r="B725" s="99">
        <v>21104</v>
      </c>
      <c r="C725" s="99">
        <v>87554</v>
      </c>
      <c r="D725" s="165">
        <v>45929</v>
      </c>
      <c r="E725" s="165">
        <v>46118</v>
      </c>
      <c r="F725" s="166">
        <v>4</v>
      </c>
      <c r="G725" s="178">
        <v>2</v>
      </c>
      <c r="H725" s="181">
        <v>0.25</v>
      </c>
      <c r="I725" s="180">
        <v>5.4800000000000001E-2</v>
      </c>
      <c r="J725" s="21">
        <f t="shared" si="335"/>
        <v>2</v>
      </c>
      <c r="K725" s="21" t="str">
        <f t="shared" si="336"/>
        <v>Y</v>
      </c>
      <c r="L725" s="37" t="str">
        <f t="shared" si="337"/>
        <v>NA</v>
      </c>
      <c r="M725" s="8" t="str">
        <f t="shared" si="338"/>
        <v>Y</v>
      </c>
      <c r="N725" s="42">
        <f t="shared" si="339"/>
        <v>8</v>
      </c>
      <c r="O725" s="43">
        <f t="shared" si="340"/>
        <v>200000</v>
      </c>
      <c r="P725" s="43" t="str">
        <f t="shared" si="341"/>
        <v>NA</v>
      </c>
      <c r="Q725" s="24">
        <f t="shared" si="342"/>
        <v>22260.499199999998</v>
      </c>
      <c r="R725" s="43">
        <f t="shared" si="343"/>
        <v>0</v>
      </c>
      <c r="S725" s="24">
        <f t="shared" si="344"/>
        <v>1000000</v>
      </c>
      <c r="T725" s="25" t="str">
        <f t="shared" si="345"/>
        <v>Y</v>
      </c>
      <c r="U725" s="44">
        <f t="shared" si="346"/>
        <v>7</v>
      </c>
      <c r="V725" s="45">
        <f t="shared" si="347"/>
        <v>200000</v>
      </c>
      <c r="W725" s="45">
        <f t="shared" si="348"/>
        <v>1000000</v>
      </c>
      <c r="X725" s="28">
        <f t="shared" si="349"/>
        <v>23480.374556159997</v>
      </c>
      <c r="Y725" s="28">
        <f t="shared" si="350"/>
        <v>0</v>
      </c>
      <c r="Z725" s="45" t="str">
        <f t="shared" si="351"/>
        <v>NA</v>
      </c>
      <c r="AA725" s="29" t="str">
        <f t="shared" si="352"/>
        <v>N</v>
      </c>
      <c r="AB725" s="46">
        <f t="shared" si="353"/>
        <v>6</v>
      </c>
      <c r="AC725" s="31">
        <f t="shared" si="354"/>
        <v>20000</v>
      </c>
      <c r="AD725" s="31">
        <f t="shared" si="355"/>
        <v>65000</v>
      </c>
      <c r="AE725" s="31">
        <f t="shared" si="356"/>
        <v>20000</v>
      </c>
      <c r="AF725" s="47">
        <f t="shared" si="357"/>
        <v>4767.0990818375649</v>
      </c>
      <c r="AG725" s="31">
        <f t="shared" si="358"/>
        <v>0</v>
      </c>
      <c r="AH725" s="48">
        <f t="shared" si="359"/>
        <v>5</v>
      </c>
      <c r="AI725" s="33">
        <f t="shared" si="360"/>
        <v>20000</v>
      </c>
      <c r="AJ725" s="33">
        <f t="shared" si="361"/>
        <v>65000</v>
      </c>
      <c r="AK725" s="33">
        <f t="shared" si="362"/>
        <v>0</v>
      </c>
      <c r="AL725" s="33">
        <f t="shared" si="363"/>
        <v>26124.336111522261</v>
      </c>
      <c r="AM725" s="34">
        <f t="shared" si="364"/>
        <v>30891.435193359826</v>
      </c>
    </row>
    <row r="726" spans="1:39" ht="15.75" customHeight="1" x14ac:dyDescent="0.3">
      <c r="A726" s="166" t="s">
        <v>1931</v>
      </c>
      <c r="B726" s="99">
        <v>22674</v>
      </c>
      <c r="C726" s="99">
        <v>107674</v>
      </c>
      <c r="D726" s="165">
        <v>45242</v>
      </c>
      <c r="E726" s="165">
        <v>45515</v>
      </c>
      <c r="F726" s="166">
        <v>2</v>
      </c>
      <c r="G726" s="178">
        <v>1.06</v>
      </c>
      <c r="H726" s="181">
        <v>1</v>
      </c>
      <c r="I726" s="180">
        <v>3.3399999999999999E-2</v>
      </c>
      <c r="J726" s="21">
        <f t="shared" si="335"/>
        <v>0.94</v>
      </c>
      <c r="K726" s="21" t="str">
        <f t="shared" si="336"/>
        <v>Y</v>
      </c>
      <c r="L726" s="37" t="str">
        <f t="shared" si="337"/>
        <v>NA</v>
      </c>
      <c r="M726" s="8" t="str">
        <f t="shared" si="338"/>
        <v>Y</v>
      </c>
      <c r="N726" s="42">
        <f t="shared" si="339"/>
        <v>1</v>
      </c>
      <c r="O726" s="43">
        <f t="shared" si="340"/>
        <v>200000</v>
      </c>
      <c r="P726" s="43" t="str">
        <f t="shared" si="341"/>
        <v>NA</v>
      </c>
      <c r="Q726" s="24">
        <f t="shared" si="342"/>
        <v>23431.311600000001</v>
      </c>
      <c r="R726" s="43">
        <f t="shared" si="343"/>
        <v>0</v>
      </c>
      <c r="S726" s="24">
        <f t="shared" si="344"/>
        <v>1000000</v>
      </c>
      <c r="T726" s="25" t="str">
        <f t="shared" si="345"/>
        <v>N</v>
      </c>
      <c r="U726" s="44">
        <f t="shared" si="346"/>
        <v>0</v>
      </c>
      <c r="V726" s="45">
        <f t="shared" si="347"/>
        <v>0</v>
      </c>
      <c r="W726" s="45">
        <f t="shared" si="348"/>
        <v>0</v>
      </c>
      <c r="X726" s="28">
        <f t="shared" si="349"/>
        <v>0</v>
      </c>
      <c r="Y726" s="28">
        <f t="shared" si="350"/>
        <v>0</v>
      </c>
      <c r="Z726" s="45">
        <f t="shared" si="351"/>
        <v>0</v>
      </c>
      <c r="AA726" s="29" t="str">
        <f t="shared" si="352"/>
        <v>N</v>
      </c>
      <c r="AB726" s="46">
        <f t="shared" si="353"/>
        <v>0</v>
      </c>
      <c r="AC726" s="31">
        <f t="shared" si="354"/>
        <v>0</v>
      </c>
      <c r="AD726" s="31">
        <f t="shared" si="355"/>
        <v>0</v>
      </c>
      <c r="AE726" s="31">
        <f t="shared" si="356"/>
        <v>0</v>
      </c>
      <c r="AF726" s="47">
        <f t="shared" si="357"/>
        <v>0</v>
      </c>
      <c r="AG726" s="31">
        <f t="shared" si="358"/>
        <v>0</v>
      </c>
      <c r="AH726" s="48">
        <f t="shared" si="359"/>
        <v>0</v>
      </c>
      <c r="AI726" s="33">
        <f t="shared" si="360"/>
        <v>0</v>
      </c>
      <c r="AJ726" s="33">
        <f t="shared" si="361"/>
        <v>0</v>
      </c>
      <c r="AK726" s="33">
        <f t="shared" si="362"/>
        <v>0</v>
      </c>
      <c r="AL726" s="33">
        <f t="shared" si="363"/>
        <v>0</v>
      </c>
      <c r="AM726" s="34">
        <f t="shared" si="364"/>
        <v>0</v>
      </c>
    </row>
    <row r="727" spans="1:39" ht="15.75" customHeight="1" x14ac:dyDescent="0.3">
      <c r="A727" s="166" t="s">
        <v>1932</v>
      </c>
      <c r="B727" s="99">
        <v>16559</v>
      </c>
      <c r="C727" s="99">
        <v>63840</v>
      </c>
      <c r="D727" s="165">
        <v>45548</v>
      </c>
      <c r="E727" s="165">
        <v>45609</v>
      </c>
      <c r="F727" s="166">
        <v>2</v>
      </c>
      <c r="G727" s="178">
        <v>1.22</v>
      </c>
      <c r="H727" s="181">
        <v>0.5</v>
      </c>
      <c r="I727" s="180">
        <v>7.3599999999999999E-2</v>
      </c>
      <c r="J727" s="21">
        <f t="shared" si="335"/>
        <v>0.78</v>
      </c>
      <c r="K727" s="21" t="str">
        <f t="shared" si="336"/>
        <v>Y</v>
      </c>
      <c r="L727" s="37" t="str">
        <f t="shared" si="337"/>
        <v>NA</v>
      </c>
      <c r="M727" s="8" t="str">
        <f t="shared" si="338"/>
        <v>Y</v>
      </c>
      <c r="N727" s="42">
        <f t="shared" si="339"/>
        <v>2</v>
      </c>
      <c r="O727" s="43">
        <f t="shared" si="340"/>
        <v>200000</v>
      </c>
      <c r="P727" s="43" t="str">
        <f t="shared" si="341"/>
        <v>NA</v>
      </c>
      <c r="Q727" s="24">
        <f t="shared" si="342"/>
        <v>17777.742399999999</v>
      </c>
      <c r="R727" s="43">
        <f t="shared" si="343"/>
        <v>0</v>
      </c>
      <c r="S727" s="24">
        <f t="shared" si="344"/>
        <v>1000000</v>
      </c>
      <c r="T727" s="25" t="str">
        <f t="shared" si="345"/>
        <v>N</v>
      </c>
      <c r="U727" s="44">
        <f t="shared" si="346"/>
        <v>1</v>
      </c>
      <c r="V727" s="45">
        <f t="shared" si="347"/>
        <v>20000</v>
      </c>
      <c r="W727" s="45">
        <f t="shared" si="348"/>
        <v>65000</v>
      </c>
      <c r="X727" s="28">
        <f t="shared" si="349"/>
        <v>1160</v>
      </c>
      <c r="Y727" s="28">
        <f t="shared" si="350"/>
        <v>17926.184240639996</v>
      </c>
      <c r="Z727" s="45">
        <f t="shared" si="351"/>
        <v>0</v>
      </c>
      <c r="AA727" s="29" t="str">
        <f t="shared" si="352"/>
        <v>N</v>
      </c>
      <c r="AB727" s="46">
        <f t="shared" si="353"/>
        <v>0</v>
      </c>
      <c r="AC727" s="31">
        <f t="shared" si="354"/>
        <v>0</v>
      </c>
      <c r="AD727" s="31">
        <f t="shared" si="355"/>
        <v>0</v>
      </c>
      <c r="AE727" s="31">
        <f t="shared" si="356"/>
        <v>0</v>
      </c>
      <c r="AF727" s="47">
        <f t="shared" si="357"/>
        <v>0</v>
      </c>
      <c r="AG727" s="31">
        <f t="shared" si="358"/>
        <v>0</v>
      </c>
      <c r="AH727" s="48">
        <f t="shared" si="359"/>
        <v>0</v>
      </c>
      <c r="AI727" s="33">
        <f t="shared" si="360"/>
        <v>0</v>
      </c>
      <c r="AJ727" s="33">
        <f t="shared" si="361"/>
        <v>0</v>
      </c>
      <c r="AK727" s="33">
        <f t="shared" si="362"/>
        <v>0</v>
      </c>
      <c r="AL727" s="33">
        <f t="shared" si="363"/>
        <v>0</v>
      </c>
      <c r="AM727" s="34">
        <f t="shared" si="364"/>
        <v>17926.184240639996</v>
      </c>
    </row>
    <row r="728" spans="1:39" ht="15.75" customHeight="1" x14ac:dyDescent="0.3">
      <c r="A728" s="166" t="s">
        <v>1933</v>
      </c>
      <c r="B728" s="99">
        <v>5881</v>
      </c>
      <c r="C728" s="99">
        <v>60610</v>
      </c>
      <c r="D728" s="165">
        <v>45425</v>
      </c>
      <c r="E728" s="165">
        <v>45504</v>
      </c>
      <c r="F728" s="166">
        <v>4</v>
      </c>
      <c r="G728" s="178">
        <v>1.45</v>
      </c>
      <c r="H728" s="181">
        <v>0.75</v>
      </c>
      <c r="I728" s="180">
        <v>4.3799999999999999E-2</v>
      </c>
      <c r="J728" s="21">
        <f t="shared" si="335"/>
        <v>2.5499999999999998</v>
      </c>
      <c r="K728" s="21" t="str">
        <f t="shared" si="336"/>
        <v>Y</v>
      </c>
      <c r="L728" s="37" t="str">
        <f t="shared" si="337"/>
        <v>NA</v>
      </c>
      <c r="M728" s="8" t="str">
        <f t="shared" si="338"/>
        <v>Y</v>
      </c>
      <c r="N728" s="42">
        <f t="shared" si="339"/>
        <v>4</v>
      </c>
      <c r="O728" s="43">
        <f t="shared" si="340"/>
        <v>200000</v>
      </c>
      <c r="P728" s="43" t="str">
        <f t="shared" si="341"/>
        <v>NA</v>
      </c>
      <c r="Q728" s="24">
        <f t="shared" si="342"/>
        <v>6138.5878000000002</v>
      </c>
      <c r="R728" s="43">
        <f t="shared" si="343"/>
        <v>0</v>
      </c>
      <c r="S728" s="24">
        <f t="shared" si="344"/>
        <v>1000000</v>
      </c>
      <c r="T728" s="25" t="str">
        <f t="shared" si="345"/>
        <v>Y</v>
      </c>
      <c r="U728" s="44">
        <f t="shared" si="346"/>
        <v>3</v>
      </c>
      <c r="V728" s="45">
        <f t="shared" si="347"/>
        <v>200000</v>
      </c>
      <c r="W728" s="45">
        <f t="shared" si="348"/>
        <v>1000000</v>
      </c>
      <c r="X728" s="28">
        <f t="shared" si="349"/>
        <v>6407.4579456400006</v>
      </c>
      <c r="Y728" s="28">
        <f t="shared" si="350"/>
        <v>0</v>
      </c>
      <c r="Z728" s="45" t="str">
        <f t="shared" si="351"/>
        <v>NA</v>
      </c>
      <c r="AA728" s="29" t="str">
        <f t="shared" si="352"/>
        <v>Y</v>
      </c>
      <c r="AB728" s="46">
        <f t="shared" si="353"/>
        <v>2</v>
      </c>
      <c r="AC728" s="31">
        <f t="shared" si="354"/>
        <v>200000</v>
      </c>
      <c r="AD728" s="31">
        <f t="shared" si="355"/>
        <v>1000000</v>
      </c>
      <c r="AE728" s="31">
        <f t="shared" si="356"/>
        <v>6688.1046036590333</v>
      </c>
      <c r="AF728" s="47">
        <f t="shared" si="357"/>
        <v>0</v>
      </c>
      <c r="AG728" s="31" t="str">
        <f t="shared" si="358"/>
        <v>NA</v>
      </c>
      <c r="AH728" s="48">
        <f t="shared" si="359"/>
        <v>1</v>
      </c>
      <c r="AI728" s="33">
        <f t="shared" si="360"/>
        <v>20000</v>
      </c>
      <c r="AJ728" s="33">
        <f t="shared" si="361"/>
        <v>65000</v>
      </c>
      <c r="AK728" s="33">
        <f t="shared" si="362"/>
        <v>6981.0435852992996</v>
      </c>
      <c r="AL728" s="33">
        <f t="shared" si="363"/>
        <v>0</v>
      </c>
      <c r="AM728" s="34">
        <f t="shared" si="364"/>
        <v>0</v>
      </c>
    </row>
    <row r="729" spans="1:39" ht="15.75" customHeight="1" x14ac:dyDescent="0.3">
      <c r="A729" s="166" t="s">
        <v>1934</v>
      </c>
      <c r="B729" s="99">
        <v>13113</v>
      </c>
      <c r="C729" s="99">
        <v>53865</v>
      </c>
      <c r="D729" s="165">
        <v>44877</v>
      </c>
      <c r="E729" s="165">
        <v>45066</v>
      </c>
      <c r="F729" s="166">
        <v>2</v>
      </c>
      <c r="G729" s="178">
        <v>1.83</v>
      </c>
      <c r="H729" s="181">
        <v>0.25</v>
      </c>
      <c r="I729" s="180">
        <v>7.5800000000000006E-2</v>
      </c>
      <c r="J729" s="21">
        <f t="shared" si="335"/>
        <v>0.16999999999999993</v>
      </c>
      <c r="K729" s="21" t="str">
        <f t="shared" si="336"/>
        <v>Y</v>
      </c>
      <c r="L729" s="37" t="str">
        <f t="shared" si="337"/>
        <v>NA</v>
      </c>
      <c r="M729" s="8" t="str">
        <f t="shared" si="338"/>
        <v>Y</v>
      </c>
      <c r="N729" s="42">
        <f t="shared" si="339"/>
        <v>1</v>
      </c>
      <c r="O729" s="43">
        <f t="shared" si="340"/>
        <v>200000</v>
      </c>
      <c r="P729" s="43" t="str">
        <f t="shared" si="341"/>
        <v>NA</v>
      </c>
      <c r="Q729" s="24">
        <f t="shared" si="342"/>
        <v>14106.965400000001</v>
      </c>
      <c r="R729" s="43">
        <f t="shared" si="343"/>
        <v>0</v>
      </c>
      <c r="S729" s="24">
        <f t="shared" si="344"/>
        <v>1000000</v>
      </c>
      <c r="T729" s="25" t="str">
        <f t="shared" si="345"/>
        <v>N</v>
      </c>
      <c r="U729" s="44">
        <f t="shared" si="346"/>
        <v>0</v>
      </c>
      <c r="V729" s="45">
        <f t="shared" si="347"/>
        <v>0</v>
      </c>
      <c r="W729" s="45">
        <f t="shared" si="348"/>
        <v>0</v>
      </c>
      <c r="X729" s="28">
        <f t="shared" si="349"/>
        <v>0</v>
      </c>
      <c r="Y729" s="28">
        <f t="shared" si="350"/>
        <v>0</v>
      </c>
      <c r="Z729" s="45">
        <f t="shared" si="351"/>
        <v>0</v>
      </c>
      <c r="AA729" s="29" t="str">
        <f t="shared" si="352"/>
        <v>N</v>
      </c>
      <c r="AB729" s="46">
        <f t="shared" si="353"/>
        <v>0</v>
      </c>
      <c r="AC729" s="31">
        <f t="shared" si="354"/>
        <v>0</v>
      </c>
      <c r="AD729" s="31">
        <f t="shared" si="355"/>
        <v>0</v>
      </c>
      <c r="AE729" s="31">
        <f t="shared" si="356"/>
        <v>0</v>
      </c>
      <c r="AF729" s="47">
        <f t="shared" si="357"/>
        <v>0</v>
      </c>
      <c r="AG729" s="31">
        <f t="shared" si="358"/>
        <v>0</v>
      </c>
      <c r="AH729" s="48">
        <f t="shared" si="359"/>
        <v>0</v>
      </c>
      <c r="AI729" s="33">
        <f t="shared" si="360"/>
        <v>0</v>
      </c>
      <c r="AJ729" s="33">
        <f t="shared" si="361"/>
        <v>0</v>
      </c>
      <c r="AK729" s="33">
        <f t="shared" si="362"/>
        <v>0</v>
      </c>
      <c r="AL729" s="33">
        <f t="shared" si="363"/>
        <v>0</v>
      </c>
      <c r="AM729" s="34">
        <f t="shared" si="364"/>
        <v>0</v>
      </c>
    </row>
    <row r="730" spans="1:39" ht="15.75" customHeight="1" x14ac:dyDescent="0.3">
      <c r="A730" s="166" t="s">
        <v>1935</v>
      </c>
      <c r="B730" s="99">
        <v>10563</v>
      </c>
      <c r="C730" s="99">
        <v>23146</v>
      </c>
      <c r="D730" s="165">
        <v>45102</v>
      </c>
      <c r="E730" s="165">
        <v>45298</v>
      </c>
      <c r="F730" s="166">
        <v>2</v>
      </c>
      <c r="G730" s="178">
        <v>0.98</v>
      </c>
      <c r="H730" s="181">
        <v>1</v>
      </c>
      <c r="I730" s="180">
        <v>5.4800000000000001E-2</v>
      </c>
      <c r="J730" s="21">
        <f t="shared" si="335"/>
        <v>1.02</v>
      </c>
      <c r="K730" s="21" t="str">
        <f t="shared" si="336"/>
        <v>Y</v>
      </c>
      <c r="L730" s="37" t="str">
        <f t="shared" si="337"/>
        <v>NA</v>
      </c>
      <c r="M730" s="8" t="str">
        <f t="shared" si="338"/>
        <v>Y</v>
      </c>
      <c r="N730" s="42">
        <f t="shared" si="339"/>
        <v>2</v>
      </c>
      <c r="O730" s="43">
        <f t="shared" si="340"/>
        <v>200000</v>
      </c>
      <c r="P730" s="43" t="str">
        <f t="shared" si="341"/>
        <v>NA</v>
      </c>
      <c r="Q730" s="24">
        <f t="shared" si="342"/>
        <v>11141.8524</v>
      </c>
      <c r="R730" s="43">
        <f t="shared" si="343"/>
        <v>0</v>
      </c>
      <c r="S730" s="24">
        <f t="shared" si="344"/>
        <v>1000000</v>
      </c>
      <c r="T730" s="25" t="str">
        <f t="shared" si="345"/>
        <v>Y</v>
      </c>
      <c r="U730" s="44">
        <f t="shared" si="346"/>
        <v>1</v>
      </c>
      <c r="V730" s="45">
        <f t="shared" si="347"/>
        <v>200000</v>
      </c>
      <c r="W730" s="45">
        <f t="shared" si="348"/>
        <v>1000000</v>
      </c>
      <c r="X730" s="28">
        <f t="shared" si="349"/>
        <v>11752.425911519998</v>
      </c>
      <c r="Y730" s="28">
        <f t="shared" si="350"/>
        <v>0</v>
      </c>
      <c r="Z730" s="45" t="str">
        <f t="shared" si="351"/>
        <v>NA</v>
      </c>
      <c r="AA730" s="29" t="str">
        <f t="shared" si="352"/>
        <v>N</v>
      </c>
      <c r="AB730" s="46">
        <f t="shared" si="353"/>
        <v>0</v>
      </c>
      <c r="AC730" s="31">
        <f t="shared" si="354"/>
        <v>0</v>
      </c>
      <c r="AD730" s="31">
        <f t="shared" si="355"/>
        <v>0</v>
      </c>
      <c r="AE730" s="31">
        <f t="shared" si="356"/>
        <v>0</v>
      </c>
      <c r="AF730" s="47">
        <f t="shared" si="357"/>
        <v>0</v>
      </c>
      <c r="AG730" s="31">
        <f t="shared" si="358"/>
        <v>0</v>
      </c>
      <c r="AH730" s="48">
        <f t="shared" si="359"/>
        <v>0</v>
      </c>
      <c r="AI730" s="33">
        <f t="shared" si="360"/>
        <v>0</v>
      </c>
      <c r="AJ730" s="33">
        <f t="shared" si="361"/>
        <v>0</v>
      </c>
      <c r="AK730" s="33">
        <f t="shared" si="362"/>
        <v>0</v>
      </c>
      <c r="AL730" s="33">
        <f t="shared" si="363"/>
        <v>0</v>
      </c>
      <c r="AM730" s="34">
        <f t="shared" si="364"/>
        <v>0</v>
      </c>
    </row>
    <row r="731" spans="1:39" ht="15.75" customHeight="1" x14ac:dyDescent="0.3">
      <c r="A731" s="166" t="s">
        <v>1936</v>
      </c>
      <c r="B731" s="99">
        <v>5668</v>
      </c>
      <c r="C731" s="99">
        <v>77232</v>
      </c>
      <c r="D731" s="165">
        <v>45000</v>
      </c>
      <c r="E731" s="165">
        <v>45041</v>
      </c>
      <c r="F731" s="166">
        <v>4</v>
      </c>
      <c r="G731" s="178">
        <v>1.57</v>
      </c>
      <c r="H731" s="181">
        <v>1</v>
      </c>
      <c r="I731" s="180">
        <v>3.7600000000000001E-2</v>
      </c>
      <c r="J731" s="21">
        <f t="shared" si="335"/>
        <v>2.4299999999999997</v>
      </c>
      <c r="K731" s="21" t="str">
        <f t="shared" si="336"/>
        <v>Y</v>
      </c>
      <c r="L731" s="37" t="str">
        <f t="shared" si="337"/>
        <v>NA</v>
      </c>
      <c r="M731" s="8" t="str">
        <f t="shared" si="338"/>
        <v>Y</v>
      </c>
      <c r="N731" s="42">
        <f t="shared" si="339"/>
        <v>3</v>
      </c>
      <c r="O731" s="43">
        <f t="shared" si="340"/>
        <v>200000</v>
      </c>
      <c r="P731" s="43" t="str">
        <f t="shared" si="341"/>
        <v>NA</v>
      </c>
      <c r="Q731" s="24">
        <f t="shared" si="342"/>
        <v>5881.1168000000007</v>
      </c>
      <c r="R731" s="43">
        <f t="shared" si="343"/>
        <v>0</v>
      </c>
      <c r="S731" s="24">
        <f t="shared" si="344"/>
        <v>1000000</v>
      </c>
      <c r="T731" s="25" t="str">
        <f t="shared" si="345"/>
        <v>Y</v>
      </c>
      <c r="U731" s="44">
        <f t="shared" si="346"/>
        <v>2</v>
      </c>
      <c r="V731" s="45">
        <f t="shared" si="347"/>
        <v>200000</v>
      </c>
      <c r="W731" s="45">
        <f t="shared" si="348"/>
        <v>1000000</v>
      </c>
      <c r="X731" s="28">
        <f t="shared" si="349"/>
        <v>6102.2467916800015</v>
      </c>
      <c r="Y731" s="28">
        <f t="shared" si="350"/>
        <v>0</v>
      </c>
      <c r="Z731" s="45" t="str">
        <f t="shared" si="351"/>
        <v>NA</v>
      </c>
      <c r="AA731" s="29" t="str">
        <f t="shared" si="352"/>
        <v>Y</v>
      </c>
      <c r="AB731" s="46">
        <f t="shared" si="353"/>
        <v>1</v>
      </c>
      <c r="AC731" s="31">
        <f t="shared" si="354"/>
        <v>200000</v>
      </c>
      <c r="AD731" s="31">
        <f t="shared" si="355"/>
        <v>1000000</v>
      </c>
      <c r="AE731" s="31">
        <f t="shared" si="356"/>
        <v>6331.6912710471697</v>
      </c>
      <c r="AF731" s="47">
        <f t="shared" si="357"/>
        <v>0</v>
      </c>
      <c r="AG731" s="31" t="str">
        <f t="shared" si="358"/>
        <v>NA</v>
      </c>
      <c r="AH731" s="48">
        <f t="shared" si="359"/>
        <v>0</v>
      </c>
      <c r="AI731" s="33">
        <f t="shared" si="360"/>
        <v>0</v>
      </c>
      <c r="AJ731" s="33">
        <f t="shared" si="361"/>
        <v>0</v>
      </c>
      <c r="AK731" s="33">
        <f t="shared" si="362"/>
        <v>0</v>
      </c>
      <c r="AL731" s="33">
        <f t="shared" si="363"/>
        <v>0</v>
      </c>
      <c r="AM731" s="34">
        <f t="shared" si="364"/>
        <v>0</v>
      </c>
    </row>
    <row r="732" spans="1:39" ht="15.75" customHeight="1" x14ac:dyDescent="0.3">
      <c r="A732" s="166" t="s">
        <v>1937</v>
      </c>
      <c r="B732" s="99">
        <v>8278</v>
      </c>
      <c r="C732" s="99">
        <v>45266</v>
      </c>
      <c r="D732" s="165">
        <v>45516</v>
      </c>
      <c r="E732" s="165">
        <v>45800</v>
      </c>
      <c r="F732" s="166">
        <v>4</v>
      </c>
      <c r="G732" s="178">
        <v>0.75</v>
      </c>
      <c r="H732" s="181">
        <v>0.75</v>
      </c>
      <c r="I732" s="180">
        <v>4.0399999999999998E-2</v>
      </c>
      <c r="J732" s="21">
        <f t="shared" si="335"/>
        <v>3.25</v>
      </c>
      <c r="K732" s="21" t="str">
        <f t="shared" si="336"/>
        <v>Y</v>
      </c>
      <c r="L732" s="37" t="str">
        <f t="shared" si="337"/>
        <v>NA</v>
      </c>
      <c r="M732" s="8" t="str">
        <f t="shared" si="338"/>
        <v>Y</v>
      </c>
      <c r="N732" s="42">
        <f t="shared" si="339"/>
        <v>5</v>
      </c>
      <c r="O732" s="43">
        <f t="shared" si="340"/>
        <v>200000</v>
      </c>
      <c r="P732" s="43" t="str">
        <f t="shared" si="341"/>
        <v>NA</v>
      </c>
      <c r="Q732" s="24">
        <f t="shared" si="342"/>
        <v>8612.4311999999991</v>
      </c>
      <c r="R732" s="43">
        <f t="shared" si="343"/>
        <v>0</v>
      </c>
      <c r="S732" s="24">
        <f t="shared" si="344"/>
        <v>1000000</v>
      </c>
      <c r="T732" s="25" t="str">
        <f t="shared" si="345"/>
        <v>Y</v>
      </c>
      <c r="U732" s="44">
        <f t="shared" si="346"/>
        <v>4</v>
      </c>
      <c r="V732" s="45">
        <f t="shared" si="347"/>
        <v>200000</v>
      </c>
      <c r="W732" s="45">
        <f t="shared" si="348"/>
        <v>1000000</v>
      </c>
      <c r="X732" s="28">
        <f t="shared" si="349"/>
        <v>8960.3734204799985</v>
      </c>
      <c r="Y732" s="28">
        <f t="shared" si="350"/>
        <v>0</v>
      </c>
      <c r="Z732" s="45" t="str">
        <f t="shared" si="351"/>
        <v>NA</v>
      </c>
      <c r="AA732" s="29" t="str">
        <f t="shared" si="352"/>
        <v>Y</v>
      </c>
      <c r="AB732" s="46">
        <f t="shared" si="353"/>
        <v>3</v>
      </c>
      <c r="AC732" s="31">
        <f t="shared" si="354"/>
        <v>200000</v>
      </c>
      <c r="AD732" s="31">
        <f t="shared" si="355"/>
        <v>1000000</v>
      </c>
      <c r="AE732" s="31">
        <f t="shared" si="356"/>
        <v>9322.3725066673906</v>
      </c>
      <c r="AF732" s="47">
        <f t="shared" si="357"/>
        <v>0</v>
      </c>
      <c r="AG732" s="31" t="str">
        <f t="shared" si="358"/>
        <v>NA</v>
      </c>
      <c r="AH732" s="48">
        <f t="shared" si="359"/>
        <v>2</v>
      </c>
      <c r="AI732" s="33">
        <f t="shared" si="360"/>
        <v>20000</v>
      </c>
      <c r="AJ732" s="33">
        <f t="shared" si="361"/>
        <v>65000</v>
      </c>
      <c r="AK732" s="33">
        <f t="shared" si="362"/>
        <v>9698.9963559367534</v>
      </c>
      <c r="AL732" s="33">
        <f t="shared" si="363"/>
        <v>0</v>
      </c>
      <c r="AM732" s="34">
        <f t="shared" si="364"/>
        <v>0</v>
      </c>
    </row>
    <row r="733" spans="1:39" ht="15.75" customHeight="1" x14ac:dyDescent="0.3">
      <c r="A733" s="166" t="s">
        <v>1938</v>
      </c>
      <c r="B733" s="99">
        <v>21284</v>
      </c>
      <c r="C733" s="99">
        <v>41156</v>
      </c>
      <c r="D733" s="165">
        <v>44483</v>
      </c>
      <c r="E733" s="165">
        <v>44787</v>
      </c>
      <c r="F733" s="166">
        <v>2</v>
      </c>
      <c r="G733" s="178">
        <v>0.65</v>
      </c>
      <c r="H733" s="181">
        <v>0.25</v>
      </c>
      <c r="I733" s="180">
        <v>3.5799999999999998E-2</v>
      </c>
      <c r="J733" s="21">
        <f t="shared" si="335"/>
        <v>1.35</v>
      </c>
      <c r="K733" s="21" t="str">
        <f t="shared" si="336"/>
        <v>Y</v>
      </c>
      <c r="L733" s="37" t="str">
        <f t="shared" si="337"/>
        <v>NA</v>
      </c>
      <c r="M733" s="8" t="str">
        <f t="shared" si="338"/>
        <v>Y</v>
      </c>
      <c r="N733" s="42">
        <f t="shared" si="339"/>
        <v>6</v>
      </c>
      <c r="O733" s="43">
        <f t="shared" si="340"/>
        <v>200000</v>
      </c>
      <c r="P733" s="43" t="str">
        <f t="shared" si="341"/>
        <v>NA</v>
      </c>
      <c r="Q733" s="24">
        <f t="shared" si="342"/>
        <v>22045.967200000003</v>
      </c>
      <c r="R733" s="43">
        <f t="shared" si="343"/>
        <v>0</v>
      </c>
      <c r="S733" s="24">
        <f t="shared" si="344"/>
        <v>1000000</v>
      </c>
      <c r="T733" s="25" t="str">
        <f t="shared" si="345"/>
        <v>Y</v>
      </c>
      <c r="U733" s="44">
        <f t="shared" si="346"/>
        <v>5</v>
      </c>
      <c r="V733" s="45">
        <f t="shared" si="347"/>
        <v>200000</v>
      </c>
      <c r="W733" s="45">
        <f t="shared" si="348"/>
        <v>1000000</v>
      </c>
      <c r="X733" s="28">
        <f t="shared" si="349"/>
        <v>22835.212825760005</v>
      </c>
      <c r="Y733" s="28">
        <f t="shared" si="350"/>
        <v>0</v>
      </c>
      <c r="Z733" s="45" t="str">
        <f t="shared" si="351"/>
        <v>NA</v>
      </c>
      <c r="AA733" s="29" t="str">
        <f t="shared" si="352"/>
        <v>N</v>
      </c>
      <c r="AB733" s="46">
        <f t="shared" si="353"/>
        <v>4</v>
      </c>
      <c r="AC733" s="31">
        <f t="shared" si="354"/>
        <v>20000</v>
      </c>
      <c r="AD733" s="31">
        <f t="shared" si="355"/>
        <v>65000</v>
      </c>
      <c r="AE733" s="31">
        <f t="shared" si="356"/>
        <v>20000</v>
      </c>
      <c r="AF733" s="47">
        <f t="shared" si="357"/>
        <v>3652.713444922214</v>
      </c>
      <c r="AG733" s="31">
        <f t="shared" si="358"/>
        <v>0</v>
      </c>
      <c r="AH733" s="48">
        <f t="shared" si="359"/>
        <v>3</v>
      </c>
      <c r="AI733" s="33">
        <f t="shared" si="360"/>
        <v>20000</v>
      </c>
      <c r="AJ733" s="33">
        <f t="shared" si="361"/>
        <v>65000</v>
      </c>
      <c r="AK733" s="33">
        <f t="shared" si="362"/>
        <v>0</v>
      </c>
      <c r="AL733" s="33">
        <f t="shared" si="363"/>
        <v>24499.480586250429</v>
      </c>
      <c r="AM733" s="34">
        <f t="shared" si="364"/>
        <v>28152.194031172643</v>
      </c>
    </row>
    <row r="734" spans="1:39" ht="15.75" customHeight="1" x14ac:dyDescent="0.3">
      <c r="A734" s="166" t="s">
        <v>1939</v>
      </c>
      <c r="B734" s="99">
        <v>12401</v>
      </c>
      <c r="C734" s="99">
        <v>34454</v>
      </c>
      <c r="D734" s="165">
        <v>44735</v>
      </c>
      <c r="E734" s="165">
        <v>45061</v>
      </c>
      <c r="F734" s="166">
        <v>2</v>
      </c>
      <c r="G734" s="178">
        <v>1.22</v>
      </c>
      <c r="H734" s="181">
        <v>0.75</v>
      </c>
      <c r="I734" s="180">
        <v>1.9699999999999999E-2</v>
      </c>
      <c r="J734" s="21">
        <f t="shared" si="335"/>
        <v>0.78</v>
      </c>
      <c r="K734" s="21" t="str">
        <f t="shared" si="336"/>
        <v>Y</v>
      </c>
      <c r="L734" s="37" t="str">
        <f t="shared" si="337"/>
        <v>NA</v>
      </c>
      <c r="M734" s="8" t="str">
        <f t="shared" si="338"/>
        <v>Y</v>
      </c>
      <c r="N734" s="42">
        <f t="shared" si="339"/>
        <v>2</v>
      </c>
      <c r="O734" s="43">
        <f t="shared" si="340"/>
        <v>200000</v>
      </c>
      <c r="P734" s="43" t="str">
        <f t="shared" si="341"/>
        <v>NA</v>
      </c>
      <c r="Q734" s="24">
        <f t="shared" si="342"/>
        <v>12645.299700000001</v>
      </c>
      <c r="R734" s="43">
        <f t="shared" si="343"/>
        <v>0</v>
      </c>
      <c r="S734" s="24">
        <f t="shared" si="344"/>
        <v>1000000</v>
      </c>
      <c r="T734" s="25" t="str">
        <f t="shared" si="345"/>
        <v>N</v>
      </c>
      <c r="U734" s="44">
        <f t="shared" si="346"/>
        <v>1</v>
      </c>
      <c r="V734" s="45">
        <f t="shared" si="347"/>
        <v>20000</v>
      </c>
      <c r="W734" s="45">
        <f t="shared" si="348"/>
        <v>65000</v>
      </c>
      <c r="X734" s="28">
        <f t="shared" si="349"/>
        <v>12894.412104090003</v>
      </c>
      <c r="Y734" s="28">
        <f t="shared" si="350"/>
        <v>0</v>
      </c>
      <c r="Z734" s="45">
        <f t="shared" si="351"/>
        <v>5006.2881959099941</v>
      </c>
      <c r="AA734" s="29" t="str">
        <f t="shared" si="352"/>
        <v>N</v>
      </c>
      <c r="AB734" s="46">
        <f t="shared" si="353"/>
        <v>0</v>
      </c>
      <c r="AC734" s="31">
        <f t="shared" si="354"/>
        <v>0</v>
      </c>
      <c r="AD734" s="31">
        <f t="shared" si="355"/>
        <v>0</v>
      </c>
      <c r="AE734" s="31">
        <f t="shared" si="356"/>
        <v>0</v>
      </c>
      <c r="AF734" s="47">
        <f t="shared" si="357"/>
        <v>0</v>
      </c>
      <c r="AG734" s="31">
        <f t="shared" si="358"/>
        <v>0</v>
      </c>
      <c r="AH734" s="48">
        <f t="shared" si="359"/>
        <v>0</v>
      </c>
      <c r="AI734" s="33">
        <f t="shared" si="360"/>
        <v>0</v>
      </c>
      <c r="AJ734" s="33">
        <f t="shared" si="361"/>
        <v>0</v>
      </c>
      <c r="AK734" s="33">
        <f t="shared" si="362"/>
        <v>0</v>
      </c>
      <c r="AL734" s="33">
        <f t="shared" si="363"/>
        <v>0</v>
      </c>
      <c r="AM734" s="34">
        <f t="shared" si="364"/>
        <v>0</v>
      </c>
    </row>
    <row r="735" spans="1:39" ht="15.75" customHeight="1" x14ac:dyDescent="0.3">
      <c r="A735" s="166" t="s">
        <v>1940</v>
      </c>
      <c r="B735" s="99">
        <v>18995</v>
      </c>
      <c r="C735" s="99">
        <v>56485</v>
      </c>
      <c r="D735" s="165">
        <v>45493</v>
      </c>
      <c r="E735" s="165">
        <v>45562</v>
      </c>
      <c r="F735" s="166">
        <v>4</v>
      </c>
      <c r="G735" s="178">
        <v>2.0699999999999998</v>
      </c>
      <c r="H735" s="181">
        <v>0.75</v>
      </c>
      <c r="I735" s="180">
        <v>4.53E-2</v>
      </c>
      <c r="J735" s="21">
        <f t="shared" si="335"/>
        <v>1.9300000000000002</v>
      </c>
      <c r="K735" s="21" t="str">
        <f t="shared" si="336"/>
        <v>Y</v>
      </c>
      <c r="L735" s="37" t="str">
        <f t="shared" si="337"/>
        <v>NA</v>
      </c>
      <c r="M735" s="8" t="str">
        <f t="shared" si="338"/>
        <v>Y</v>
      </c>
      <c r="N735" s="42">
        <f t="shared" si="339"/>
        <v>3</v>
      </c>
      <c r="O735" s="43">
        <f t="shared" si="340"/>
        <v>200000</v>
      </c>
      <c r="P735" s="43" t="str">
        <f t="shared" si="341"/>
        <v>NA</v>
      </c>
      <c r="Q735" s="24">
        <f t="shared" si="342"/>
        <v>19855.473499999996</v>
      </c>
      <c r="R735" s="43">
        <f t="shared" si="343"/>
        <v>0</v>
      </c>
      <c r="S735" s="24">
        <f t="shared" si="344"/>
        <v>1000000</v>
      </c>
      <c r="T735" s="25" t="str">
        <f t="shared" si="345"/>
        <v>Y</v>
      </c>
      <c r="U735" s="44">
        <f t="shared" si="346"/>
        <v>2</v>
      </c>
      <c r="V735" s="45">
        <f t="shared" si="347"/>
        <v>200000</v>
      </c>
      <c r="W735" s="45">
        <f t="shared" si="348"/>
        <v>1000000</v>
      </c>
      <c r="X735" s="28">
        <f t="shared" si="349"/>
        <v>20754.926449549996</v>
      </c>
      <c r="Y735" s="28">
        <f t="shared" si="350"/>
        <v>0</v>
      </c>
      <c r="Z735" s="45" t="str">
        <f t="shared" si="351"/>
        <v>NA</v>
      </c>
      <c r="AA735" s="29" t="str">
        <f t="shared" si="352"/>
        <v>N</v>
      </c>
      <c r="AB735" s="46">
        <f t="shared" si="353"/>
        <v>1</v>
      </c>
      <c r="AC735" s="31">
        <f t="shared" si="354"/>
        <v>20000</v>
      </c>
      <c r="AD735" s="31">
        <f t="shared" si="355"/>
        <v>65000</v>
      </c>
      <c r="AE735" s="31">
        <f t="shared" si="356"/>
        <v>20000</v>
      </c>
      <c r="AF735" s="47">
        <f t="shared" si="357"/>
        <v>1695.1246177146095</v>
      </c>
      <c r="AG735" s="31">
        <f t="shared" si="358"/>
        <v>0</v>
      </c>
      <c r="AH735" s="48">
        <f t="shared" si="359"/>
        <v>0</v>
      </c>
      <c r="AI735" s="33">
        <f t="shared" si="360"/>
        <v>0</v>
      </c>
      <c r="AJ735" s="33">
        <f t="shared" si="361"/>
        <v>0</v>
      </c>
      <c r="AK735" s="33">
        <f t="shared" si="362"/>
        <v>0</v>
      </c>
      <c r="AL735" s="33">
        <f t="shared" si="363"/>
        <v>0</v>
      </c>
      <c r="AM735" s="34">
        <f t="shared" si="364"/>
        <v>1695.1246177146095</v>
      </c>
    </row>
    <row r="736" spans="1:39" ht="15.75" customHeight="1" x14ac:dyDescent="0.3">
      <c r="A736" s="166" t="s">
        <v>1941</v>
      </c>
      <c r="B736" s="99">
        <v>11556</v>
      </c>
      <c r="C736" s="99">
        <v>75860</v>
      </c>
      <c r="D736" s="165">
        <v>45381</v>
      </c>
      <c r="E736" s="165">
        <v>45539</v>
      </c>
      <c r="F736" s="166">
        <v>4</v>
      </c>
      <c r="G736" s="178">
        <v>2.72</v>
      </c>
      <c r="H736" s="181">
        <v>0.5</v>
      </c>
      <c r="I736" s="180">
        <v>7.6700000000000004E-2</v>
      </c>
      <c r="J736" s="21">
        <f t="shared" si="335"/>
        <v>1.2799999999999998</v>
      </c>
      <c r="K736" s="21" t="str">
        <f t="shared" si="336"/>
        <v>Y</v>
      </c>
      <c r="L736" s="37" t="str">
        <f t="shared" si="337"/>
        <v>NA</v>
      </c>
      <c r="M736" s="8" t="str">
        <f t="shared" si="338"/>
        <v>Y</v>
      </c>
      <c r="N736" s="42">
        <f t="shared" si="339"/>
        <v>3</v>
      </c>
      <c r="O736" s="43">
        <f t="shared" si="340"/>
        <v>200000</v>
      </c>
      <c r="P736" s="43" t="str">
        <f t="shared" si="341"/>
        <v>NA</v>
      </c>
      <c r="Q736" s="24">
        <f t="shared" si="342"/>
        <v>12442.3452</v>
      </c>
      <c r="R736" s="43">
        <f t="shared" si="343"/>
        <v>0</v>
      </c>
      <c r="S736" s="24">
        <f t="shared" si="344"/>
        <v>1000000</v>
      </c>
      <c r="T736" s="25" t="str">
        <f t="shared" si="345"/>
        <v>Y</v>
      </c>
      <c r="U736" s="44">
        <f t="shared" si="346"/>
        <v>2</v>
      </c>
      <c r="V736" s="45">
        <f t="shared" si="347"/>
        <v>200000</v>
      </c>
      <c r="W736" s="45">
        <f t="shared" si="348"/>
        <v>1000000</v>
      </c>
      <c r="X736" s="28">
        <f t="shared" si="349"/>
        <v>13396.673076839999</v>
      </c>
      <c r="Y736" s="28">
        <f t="shared" si="350"/>
        <v>0</v>
      </c>
      <c r="Z736" s="45" t="str">
        <f t="shared" si="351"/>
        <v>NA</v>
      </c>
      <c r="AA736" s="29" t="str">
        <f t="shared" si="352"/>
        <v>N</v>
      </c>
      <c r="AB736" s="46">
        <f t="shared" si="353"/>
        <v>1</v>
      </c>
      <c r="AC736" s="31">
        <f t="shared" si="354"/>
        <v>20000</v>
      </c>
      <c r="AD736" s="31">
        <f t="shared" si="355"/>
        <v>65000</v>
      </c>
      <c r="AE736" s="31">
        <f t="shared" si="356"/>
        <v>14424.197901833628</v>
      </c>
      <c r="AF736" s="47">
        <f t="shared" si="357"/>
        <v>0</v>
      </c>
      <c r="AG736" s="31">
        <f t="shared" si="358"/>
        <v>0</v>
      </c>
      <c r="AH736" s="48">
        <f t="shared" si="359"/>
        <v>0</v>
      </c>
      <c r="AI736" s="33">
        <f t="shared" si="360"/>
        <v>0</v>
      </c>
      <c r="AJ736" s="33">
        <f t="shared" si="361"/>
        <v>0</v>
      </c>
      <c r="AK736" s="33">
        <f t="shared" si="362"/>
        <v>0</v>
      </c>
      <c r="AL736" s="33">
        <f t="shared" si="363"/>
        <v>0</v>
      </c>
      <c r="AM736" s="34">
        <f t="shared" si="364"/>
        <v>0</v>
      </c>
    </row>
    <row r="737" spans="1:39" ht="15.75" customHeight="1" x14ac:dyDescent="0.3">
      <c r="A737" s="166" t="s">
        <v>1942</v>
      </c>
      <c r="B737" s="99">
        <v>23902</v>
      </c>
      <c r="C737" s="99">
        <v>99333</v>
      </c>
      <c r="D737" s="165">
        <v>45768</v>
      </c>
      <c r="E737" s="165">
        <v>46037</v>
      </c>
      <c r="F737" s="166">
        <v>4</v>
      </c>
      <c r="G737" s="178">
        <v>3.75</v>
      </c>
      <c r="H737" s="181">
        <v>1</v>
      </c>
      <c r="I737" s="180">
        <v>8.0399999999999999E-2</v>
      </c>
      <c r="J737" s="21">
        <f t="shared" si="335"/>
        <v>0.25</v>
      </c>
      <c r="K737" s="21" t="str">
        <f t="shared" si="336"/>
        <v>Y</v>
      </c>
      <c r="L737" s="37" t="str">
        <f t="shared" si="337"/>
        <v>NA</v>
      </c>
      <c r="M737" s="8" t="str">
        <f t="shared" si="338"/>
        <v>Y</v>
      </c>
      <c r="N737" s="42">
        <f t="shared" si="339"/>
        <v>1</v>
      </c>
      <c r="O737" s="43">
        <f t="shared" si="340"/>
        <v>200000</v>
      </c>
      <c r="P737" s="43" t="str">
        <f t="shared" si="341"/>
        <v>NA</v>
      </c>
      <c r="Q737" s="24">
        <f t="shared" si="342"/>
        <v>25823.720799999999</v>
      </c>
      <c r="R737" s="43">
        <f t="shared" si="343"/>
        <v>0</v>
      </c>
      <c r="S737" s="24">
        <f t="shared" si="344"/>
        <v>1000000</v>
      </c>
      <c r="T737" s="25" t="str">
        <f t="shared" si="345"/>
        <v>N</v>
      </c>
      <c r="U737" s="44">
        <f t="shared" si="346"/>
        <v>0</v>
      </c>
      <c r="V737" s="45">
        <f t="shared" si="347"/>
        <v>0</v>
      </c>
      <c r="W737" s="45">
        <f t="shared" si="348"/>
        <v>0</v>
      </c>
      <c r="X737" s="28">
        <f t="shared" si="349"/>
        <v>0</v>
      </c>
      <c r="Y737" s="28">
        <f t="shared" si="350"/>
        <v>0</v>
      </c>
      <c r="Z737" s="45">
        <f t="shared" si="351"/>
        <v>0</v>
      </c>
      <c r="AA737" s="29" t="str">
        <f t="shared" si="352"/>
        <v>N</v>
      </c>
      <c r="AB737" s="46">
        <f t="shared" si="353"/>
        <v>0</v>
      </c>
      <c r="AC737" s="31">
        <f t="shared" si="354"/>
        <v>0</v>
      </c>
      <c r="AD737" s="31">
        <f t="shared" si="355"/>
        <v>0</v>
      </c>
      <c r="AE737" s="31">
        <f t="shared" si="356"/>
        <v>0</v>
      </c>
      <c r="AF737" s="47">
        <f t="shared" si="357"/>
        <v>0</v>
      </c>
      <c r="AG737" s="31">
        <f t="shared" si="358"/>
        <v>0</v>
      </c>
      <c r="AH737" s="48">
        <f t="shared" si="359"/>
        <v>0</v>
      </c>
      <c r="AI737" s="33">
        <f t="shared" si="360"/>
        <v>0</v>
      </c>
      <c r="AJ737" s="33">
        <f t="shared" si="361"/>
        <v>0</v>
      </c>
      <c r="AK737" s="33">
        <f t="shared" si="362"/>
        <v>0</v>
      </c>
      <c r="AL737" s="33">
        <f t="shared" si="363"/>
        <v>0</v>
      </c>
      <c r="AM737" s="34">
        <f t="shared" si="364"/>
        <v>0</v>
      </c>
    </row>
    <row r="738" spans="1:39" ht="15.75" customHeight="1" x14ac:dyDescent="0.3">
      <c r="A738" s="166" t="s">
        <v>1943</v>
      </c>
      <c r="B738" s="99">
        <v>11574</v>
      </c>
      <c r="C738" s="99">
        <v>69320</v>
      </c>
      <c r="D738" s="165">
        <v>45257</v>
      </c>
      <c r="E738" s="165">
        <v>45362</v>
      </c>
      <c r="F738" s="166">
        <v>2</v>
      </c>
      <c r="G738" s="178">
        <v>0.39</v>
      </c>
      <c r="H738" s="181">
        <v>0.75</v>
      </c>
      <c r="I738" s="180">
        <v>7.4099999999999999E-2</v>
      </c>
      <c r="J738" s="21">
        <f t="shared" si="335"/>
        <v>1.6099999999999999</v>
      </c>
      <c r="K738" s="21" t="str">
        <f t="shared" si="336"/>
        <v>Y</v>
      </c>
      <c r="L738" s="37" t="str">
        <f t="shared" si="337"/>
        <v>NA</v>
      </c>
      <c r="M738" s="8" t="str">
        <f t="shared" si="338"/>
        <v>Y</v>
      </c>
      <c r="N738" s="42">
        <f t="shared" si="339"/>
        <v>3</v>
      </c>
      <c r="O738" s="43">
        <f t="shared" si="340"/>
        <v>200000</v>
      </c>
      <c r="P738" s="43" t="str">
        <f t="shared" si="341"/>
        <v>NA</v>
      </c>
      <c r="Q738" s="24">
        <f t="shared" si="342"/>
        <v>12431.633400000001</v>
      </c>
      <c r="R738" s="43">
        <f t="shared" si="343"/>
        <v>0</v>
      </c>
      <c r="S738" s="24">
        <f t="shared" si="344"/>
        <v>1000000</v>
      </c>
      <c r="T738" s="25" t="str">
        <f t="shared" si="345"/>
        <v>Y</v>
      </c>
      <c r="U738" s="44">
        <f t="shared" si="346"/>
        <v>2</v>
      </c>
      <c r="V738" s="45">
        <f t="shared" si="347"/>
        <v>200000</v>
      </c>
      <c r="W738" s="45">
        <f t="shared" si="348"/>
        <v>1000000</v>
      </c>
      <c r="X738" s="28">
        <f t="shared" si="349"/>
        <v>13352.817434940001</v>
      </c>
      <c r="Y738" s="28">
        <f t="shared" si="350"/>
        <v>0</v>
      </c>
      <c r="Z738" s="45" t="str">
        <f t="shared" si="351"/>
        <v>NA</v>
      </c>
      <c r="AA738" s="29" t="str">
        <f t="shared" si="352"/>
        <v>N</v>
      </c>
      <c r="AB738" s="46">
        <f t="shared" si="353"/>
        <v>1</v>
      </c>
      <c r="AC738" s="31">
        <f t="shared" si="354"/>
        <v>20000</v>
      </c>
      <c r="AD738" s="31">
        <f t="shared" si="355"/>
        <v>65000</v>
      </c>
      <c r="AE738" s="31">
        <f t="shared" si="356"/>
        <v>14342.261206869056</v>
      </c>
      <c r="AF738" s="47">
        <f t="shared" si="357"/>
        <v>0</v>
      </c>
      <c r="AG738" s="31">
        <f t="shared" si="358"/>
        <v>0</v>
      </c>
      <c r="AH738" s="48">
        <f t="shared" si="359"/>
        <v>0</v>
      </c>
      <c r="AI738" s="33">
        <f t="shared" si="360"/>
        <v>0</v>
      </c>
      <c r="AJ738" s="33">
        <f t="shared" si="361"/>
        <v>0</v>
      </c>
      <c r="AK738" s="33">
        <f t="shared" si="362"/>
        <v>0</v>
      </c>
      <c r="AL738" s="33">
        <f t="shared" si="363"/>
        <v>0</v>
      </c>
      <c r="AM738" s="34">
        <f t="shared" si="364"/>
        <v>0</v>
      </c>
    </row>
    <row r="739" spans="1:39" ht="15.75" customHeight="1" x14ac:dyDescent="0.3">
      <c r="A739" s="166" t="s">
        <v>1944</v>
      </c>
      <c r="B739" s="99">
        <v>7111</v>
      </c>
      <c r="C739" s="99">
        <v>43791</v>
      </c>
      <c r="D739" s="165">
        <v>44472</v>
      </c>
      <c r="E739" s="165">
        <v>44713</v>
      </c>
      <c r="F739" s="166">
        <v>4</v>
      </c>
      <c r="G739" s="178">
        <v>3.31</v>
      </c>
      <c r="H739" s="181">
        <v>0.5</v>
      </c>
      <c r="I739" s="180">
        <v>3.3000000000000002E-2</v>
      </c>
      <c r="J739" s="21">
        <f t="shared" si="335"/>
        <v>0.69</v>
      </c>
      <c r="K739" s="21" t="str">
        <f t="shared" si="336"/>
        <v>Y</v>
      </c>
      <c r="L739" s="37" t="str">
        <f t="shared" si="337"/>
        <v>NA</v>
      </c>
      <c r="M739" s="8" t="str">
        <f t="shared" si="338"/>
        <v>Y</v>
      </c>
      <c r="N739" s="42">
        <f t="shared" si="339"/>
        <v>2</v>
      </c>
      <c r="O739" s="43">
        <f t="shared" si="340"/>
        <v>200000</v>
      </c>
      <c r="P739" s="43" t="str">
        <f t="shared" si="341"/>
        <v>NA</v>
      </c>
      <c r="Q739" s="24">
        <f t="shared" si="342"/>
        <v>7345.6629999999996</v>
      </c>
      <c r="R739" s="43">
        <f t="shared" si="343"/>
        <v>0</v>
      </c>
      <c r="S739" s="24">
        <f t="shared" si="344"/>
        <v>1000000</v>
      </c>
      <c r="T739" s="25" t="str">
        <f t="shared" si="345"/>
        <v>N</v>
      </c>
      <c r="U739" s="44">
        <f t="shared" si="346"/>
        <v>1</v>
      </c>
      <c r="V739" s="45">
        <f t="shared" si="347"/>
        <v>20000</v>
      </c>
      <c r="W739" s="45">
        <f t="shared" si="348"/>
        <v>65000</v>
      </c>
      <c r="X739" s="28">
        <f t="shared" si="349"/>
        <v>7588.0698789999988</v>
      </c>
      <c r="Y739" s="28">
        <f t="shared" si="350"/>
        <v>0</v>
      </c>
      <c r="Z739" s="45">
        <f t="shared" si="351"/>
        <v>6275.2671210000008</v>
      </c>
      <c r="AA739" s="29" t="str">
        <f t="shared" si="352"/>
        <v>N</v>
      </c>
      <c r="AB739" s="46">
        <f t="shared" si="353"/>
        <v>0</v>
      </c>
      <c r="AC739" s="31">
        <f t="shared" si="354"/>
        <v>0</v>
      </c>
      <c r="AD739" s="31">
        <f t="shared" si="355"/>
        <v>0</v>
      </c>
      <c r="AE739" s="31">
        <f t="shared" si="356"/>
        <v>0</v>
      </c>
      <c r="AF739" s="47">
        <f t="shared" si="357"/>
        <v>0</v>
      </c>
      <c r="AG739" s="31">
        <f t="shared" si="358"/>
        <v>0</v>
      </c>
      <c r="AH739" s="48">
        <f t="shared" si="359"/>
        <v>0</v>
      </c>
      <c r="AI739" s="33">
        <f t="shared" si="360"/>
        <v>0</v>
      </c>
      <c r="AJ739" s="33">
        <f t="shared" si="361"/>
        <v>0</v>
      </c>
      <c r="AK739" s="33">
        <f t="shared" si="362"/>
        <v>0</v>
      </c>
      <c r="AL739" s="33">
        <f t="shared" si="363"/>
        <v>0</v>
      </c>
      <c r="AM739" s="34">
        <f t="shared" si="364"/>
        <v>0</v>
      </c>
    </row>
    <row r="740" spans="1:39" ht="15.75" customHeight="1" x14ac:dyDescent="0.3">
      <c r="A740" s="166" t="s">
        <v>1945</v>
      </c>
      <c r="B740" s="99">
        <v>18299</v>
      </c>
      <c r="C740" s="99">
        <v>59557</v>
      </c>
      <c r="D740" s="165">
        <v>45972</v>
      </c>
      <c r="E740" s="165">
        <v>46078</v>
      </c>
      <c r="F740" s="166">
        <v>2</v>
      </c>
      <c r="G740" s="178">
        <v>0.15</v>
      </c>
      <c r="H740" s="181">
        <v>0.75</v>
      </c>
      <c r="I740" s="180">
        <v>4.7500000000000001E-2</v>
      </c>
      <c r="J740" s="21">
        <f t="shared" si="335"/>
        <v>1.85</v>
      </c>
      <c r="K740" s="21" t="str">
        <f t="shared" si="336"/>
        <v>Y</v>
      </c>
      <c r="L740" s="37" t="str">
        <f t="shared" si="337"/>
        <v>NA</v>
      </c>
      <c r="M740" s="8" t="str">
        <f t="shared" si="338"/>
        <v>Y</v>
      </c>
      <c r="N740" s="42">
        <f t="shared" si="339"/>
        <v>3</v>
      </c>
      <c r="O740" s="43">
        <f t="shared" si="340"/>
        <v>200000</v>
      </c>
      <c r="P740" s="43" t="str">
        <f t="shared" si="341"/>
        <v>NA</v>
      </c>
      <c r="Q740" s="24">
        <f t="shared" si="342"/>
        <v>19168.202500000003</v>
      </c>
      <c r="R740" s="43">
        <f t="shared" si="343"/>
        <v>0</v>
      </c>
      <c r="S740" s="24">
        <f t="shared" si="344"/>
        <v>1000000</v>
      </c>
      <c r="T740" s="25" t="str">
        <f t="shared" si="345"/>
        <v>Y</v>
      </c>
      <c r="U740" s="44">
        <f t="shared" si="346"/>
        <v>2</v>
      </c>
      <c r="V740" s="45">
        <f t="shared" si="347"/>
        <v>200000</v>
      </c>
      <c r="W740" s="45">
        <f t="shared" si="348"/>
        <v>1000000</v>
      </c>
      <c r="X740" s="28">
        <f t="shared" si="349"/>
        <v>20078.692118750005</v>
      </c>
      <c r="Y740" s="28">
        <f t="shared" si="350"/>
        <v>0</v>
      </c>
      <c r="Z740" s="45" t="str">
        <f t="shared" si="351"/>
        <v>NA</v>
      </c>
      <c r="AA740" s="29" t="str">
        <f t="shared" si="352"/>
        <v>N</v>
      </c>
      <c r="AB740" s="46">
        <f t="shared" si="353"/>
        <v>1</v>
      </c>
      <c r="AC740" s="31">
        <f t="shared" si="354"/>
        <v>20000</v>
      </c>
      <c r="AD740" s="31">
        <f t="shared" si="355"/>
        <v>65000</v>
      </c>
      <c r="AE740" s="31">
        <f t="shared" si="356"/>
        <v>20000</v>
      </c>
      <c r="AF740" s="47">
        <f t="shared" si="357"/>
        <v>1032.4299943906335</v>
      </c>
      <c r="AG740" s="31">
        <f t="shared" si="358"/>
        <v>0</v>
      </c>
      <c r="AH740" s="48">
        <f t="shared" si="359"/>
        <v>0</v>
      </c>
      <c r="AI740" s="33">
        <f t="shared" si="360"/>
        <v>0</v>
      </c>
      <c r="AJ740" s="33">
        <f t="shared" si="361"/>
        <v>0</v>
      </c>
      <c r="AK740" s="33">
        <f t="shared" si="362"/>
        <v>0</v>
      </c>
      <c r="AL740" s="33">
        <f t="shared" si="363"/>
        <v>0</v>
      </c>
      <c r="AM740" s="34">
        <f t="shared" si="364"/>
        <v>1032.4299943906335</v>
      </c>
    </row>
    <row r="741" spans="1:39" ht="15.75" customHeight="1" x14ac:dyDescent="0.3">
      <c r="A741" s="166" t="s">
        <v>1946</v>
      </c>
      <c r="B741" s="99">
        <v>18828</v>
      </c>
      <c r="C741" s="99">
        <v>33678</v>
      </c>
      <c r="D741" s="165">
        <v>45791</v>
      </c>
      <c r="E741" s="165">
        <v>45902</v>
      </c>
      <c r="F741" s="166">
        <v>4</v>
      </c>
      <c r="G741" s="178">
        <v>0.63</v>
      </c>
      <c r="H741" s="181">
        <v>0.75</v>
      </c>
      <c r="I741" s="180">
        <v>7.0300000000000001E-2</v>
      </c>
      <c r="J741" s="21">
        <f t="shared" si="335"/>
        <v>3.37</v>
      </c>
      <c r="K741" s="21" t="str">
        <f t="shared" si="336"/>
        <v>Y</v>
      </c>
      <c r="L741" s="37" t="str">
        <f t="shared" si="337"/>
        <v>NA</v>
      </c>
      <c r="M741" s="8" t="str">
        <f t="shared" si="338"/>
        <v>Y</v>
      </c>
      <c r="N741" s="42">
        <f t="shared" si="339"/>
        <v>5</v>
      </c>
      <c r="O741" s="43">
        <f t="shared" si="340"/>
        <v>200000</v>
      </c>
      <c r="P741" s="43" t="str">
        <f t="shared" si="341"/>
        <v>NA</v>
      </c>
      <c r="Q741" s="24">
        <f t="shared" si="342"/>
        <v>20151.608400000001</v>
      </c>
      <c r="R741" s="43">
        <f t="shared" si="343"/>
        <v>0</v>
      </c>
      <c r="S741" s="24">
        <f t="shared" si="344"/>
        <v>1000000</v>
      </c>
      <c r="T741" s="25" t="str">
        <f t="shared" si="345"/>
        <v>Y</v>
      </c>
      <c r="U741" s="44">
        <f t="shared" si="346"/>
        <v>4</v>
      </c>
      <c r="V741" s="45">
        <f t="shared" si="347"/>
        <v>200000</v>
      </c>
      <c r="W741" s="45">
        <f t="shared" si="348"/>
        <v>1000000</v>
      </c>
      <c r="X741" s="28">
        <f t="shared" si="349"/>
        <v>21568.26647052</v>
      </c>
      <c r="Y741" s="28">
        <f t="shared" si="350"/>
        <v>0</v>
      </c>
      <c r="Z741" s="45" t="str">
        <f t="shared" si="351"/>
        <v>NA</v>
      </c>
      <c r="AA741" s="29" t="str">
        <f t="shared" si="352"/>
        <v>Y</v>
      </c>
      <c r="AB741" s="46">
        <f t="shared" si="353"/>
        <v>3</v>
      </c>
      <c r="AC741" s="31">
        <f t="shared" si="354"/>
        <v>200000</v>
      </c>
      <c r="AD741" s="31">
        <f t="shared" si="355"/>
        <v>1000000</v>
      </c>
      <c r="AE741" s="31">
        <f t="shared" si="356"/>
        <v>23084.515603397558</v>
      </c>
      <c r="AF741" s="47">
        <f t="shared" si="357"/>
        <v>0</v>
      </c>
      <c r="AG741" s="31" t="str">
        <f t="shared" si="358"/>
        <v>NA</v>
      </c>
      <c r="AH741" s="48">
        <f t="shared" si="359"/>
        <v>2</v>
      </c>
      <c r="AI741" s="33">
        <f t="shared" si="360"/>
        <v>20000</v>
      </c>
      <c r="AJ741" s="33">
        <f t="shared" si="361"/>
        <v>65000</v>
      </c>
      <c r="AK741" s="33">
        <f t="shared" si="362"/>
        <v>20000</v>
      </c>
      <c r="AL741" s="33">
        <f t="shared" si="363"/>
        <v>4707.3570503164083</v>
      </c>
      <c r="AM741" s="34">
        <f t="shared" si="364"/>
        <v>4707.3570503164083</v>
      </c>
    </row>
    <row r="742" spans="1:39" ht="15.75" customHeight="1" x14ac:dyDescent="0.3">
      <c r="A742" s="166" t="s">
        <v>1947</v>
      </c>
      <c r="B742" s="99">
        <v>10766</v>
      </c>
      <c r="C742" s="99">
        <v>26301</v>
      </c>
      <c r="D742" s="165">
        <v>44725</v>
      </c>
      <c r="E742" s="165">
        <v>45003</v>
      </c>
      <c r="F742" s="166">
        <v>2</v>
      </c>
      <c r="G742" s="178">
        <v>0.21</v>
      </c>
      <c r="H742" s="181">
        <v>0.25</v>
      </c>
      <c r="I742" s="180">
        <v>3.6999999999999998E-2</v>
      </c>
      <c r="J742" s="21">
        <f t="shared" si="335"/>
        <v>1.79</v>
      </c>
      <c r="K742" s="21" t="str">
        <f t="shared" si="336"/>
        <v>Y</v>
      </c>
      <c r="L742" s="37" t="str">
        <f t="shared" si="337"/>
        <v>NA</v>
      </c>
      <c r="M742" s="8" t="str">
        <f t="shared" si="338"/>
        <v>Y</v>
      </c>
      <c r="N742" s="42">
        <f t="shared" si="339"/>
        <v>8</v>
      </c>
      <c r="O742" s="43">
        <f t="shared" si="340"/>
        <v>200000</v>
      </c>
      <c r="P742" s="43" t="str">
        <f t="shared" si="341"/>
        <v>NA</v>
      </c>
      <c r="Q742" s="24">
        <f t="shared" si="342"/>
        <v>11164.341999999999</v>
      </c>
      <c r="R742" s="43">
        <f t="shared" si="343"/>
        <v>0</v>
      </c>
      <c r="S742" s="24">
        <f t="shared" si="344"/>
        <v>1000000</v>
      </c>
      <c r="T742" s="25" t="str">
        <f t="shared" si="345"/>
        <v>Y</v>
      </c>
      <c r="U742" s="44">
        <f t="shared" si="346"/>
        <v>7</v>
      </c>
      <c r="V742" s="45">
        <f t="shared" si="347"/>
        <v>200000</v>
      </c>
      <c r="W742" s="45">
        <f t="shared" si="348"/>
        <v>1000000</v>
      </c>
      <c r="X742" s="28">
        <f t="shared" si="349"/>
        <v>11577.422653999998</v>
      </c>
      <c r="Y742" s="28">
        <f t="shared" si="350"/>
        <v>0</v>
      </c>
      <c r="Z742" s="45" t="str">
        <f t="shared" si="351"/>
        <v>NA</v>
      </c>
      <c r="AA742" s="29" t="str">
        <f t="shared" si="352"/>
        <v>N</v>
      </c>
      <c r="AB742" s="46">
        <f t="shared" si="353"/>
        <v>6</v>
      </c>
      <c r="AC742" s="31">
        <f t="shared" si="354"/>
        <v>20000</v>
      </c>
      <c r="AD742" s="31">
        <f t="shared" si="355"/>
        <v>65000</v>
      </c>
      <c r="AE742" s="31">
        <f t="shared" si="356"/>
        <v>12005.787292197998</v>
      </c>
      <c r="AF742" s="47">
        <f t="shared" si="357"/>
        <v>0</v>
      </c>
      <c r="AG742" s="31">
        <f t="shared" si="358"/>
        <v>3951.4480538020071</v>
      </c>
      <c r="AH742" s="48">
        <f t="shared" si="359"/>
        <v>5</v>
      </c>
      <c r="AI742" s="33">
        <f t="shared" si="360"/>
        <v>20000</v>
      </c>
      <c r="AJ742" s="33">
        <f t="shared" si="361"/>
        <v>65000</v>
      </c>
      <c r="AK742" s="33">
        <f t="shared" si="362"/>
        <v>3951.4480538020071</v>
      </c>
      <c r="AL742" s="33">
        <f t="shared" si="363"/>
        <v>8498.5533682073165</v>
      </c>
      <c r="AM742" s="34">
        <f t="shared" si="364"/>
        <v>8498.5533682073165</v>
      </c>
    </row>
    <row r="743" spans="1:39" ht="15.75" customHeight="1" x14ac:dyDescent="0.3">
      <c r="A743" s="166" t="s">
        <v>1948</v>
      </c>
      <c r="B743" s="99">
        <v>18336</v>
      </c>
      <c r="C743" s="99">
        <v>75972</v>
      </c>
      <c r="D743" s="165">
        <v>44829</v>
      </c>
      <c r="E743" s="165">
        <v>44905</v>
      </c>
      <c r="F743" s="166">
        <v>4</v>
      </c>
      <c r="G743" s="178">
        <v>3.78</v>
      </c>
      <c r="H743" s="181">
        <v>0.5</v>
      </c>
      <c r="I743" s="180">
        <v>3.15E-2</v>
      </c>
      <c r="J743" s="21">
        <f t="shared" si="335"/>
        <v>0.2200000000000002</v>
      </c>
      <c r="K743" s="21" t="str">
        <f t="shared" si="336"/>
        <v>Y</v>
      </c>
      <c r="L743" s="37" t="str">
        <f t="shared" si="337"/>
        <v>NA</v>
      </c>
      <c r="M743" s="8" t="str">
        <f t="shared" si="338"/>
        <v>Y</v>
      </c>
      <c r="N743" s="42">
        <f t="shared" si="339"/>
        <v>1</v>
      </c>
      <c r="O743" s="43">
        <f t="shared" si="340"/>
        <v>200000</v>
      </c>
      <c r="P743" s="43" t="str">
        <f t="shared" si="341"/>
        <v>NA</v>
      </c>
      <c r="Q743" s="24">
        <f t="shared" si="342"/>
        <v>18913.584000000003</v>
      </c>
      <c r="R743" s="43">
        <f t="shared" si="343"/>
        <v>0</v>
      </c>
      <c r="S743" s="24">
        <f t="shared" si="344"/>
        <v>1000000</v>
      </c>
      <c r="T743" s="25" t="str">
        <f t="shared" si="345"/>
        <v>N</v>
      </c>
      <c r="U743" s="44">
        <f t="shared" si="346"/>
        <v>0</v>
      </c>
      <c r="V743" s="45">
        <f t="shared" si="347"/>
        <v>0</v>
      </c>
      <c r="W743" s="45">
        <f t="shared" si="348"/>
        <v>0</v>
      </c>
      <c r="X743" s="28">
        <f t="shared" si="349"/>
        <v>0</v>
      </c>
      <c r="Y743" s="28">
        <f t="shared" si="350"/>
        <v>0</v>
      </c>
      <c r="Z743" s="45">
        <f t="shared" si="351"/>
        <v>0</v>
      </c>
      <c r="AA743" s="29" t="str">
        <f t="shared" si="352"/>
        <v>N</v>
      </c>
      <c r="AB743" s="46">
        <f t="shared" si="353"/>
        <v>0</v>
      </c>
      <c r="AC743" s="31">
        <f t="shared" si="354"/>
        <v>0</v>
      </c>
      <c r="AD743" s="31">
        <f t="shared" si="355"/>
        <v>0</v>
      </c>
      <c r="AE743" s="31">
        <f t="shared" si="356"/>
        <v>0</v>
      </c>
      <c r="AF743" s="47">
        <f t="shared" si="357"/>
        <v>0</v>
      </c>
      <c r="AG743" s="31">
        <f t="shared" si="358"/>
        <v>0</v>
      </c>
      <c r="AH743" s="48">
        <f t="shared" si="359"/>
        <v>0</v>
      </c>
      <c r="AI743" s="33">
        <f t="shared" si="360"/>
        <v>0</v>
      </c>
      <c r="AJ743" s="33">
        <f t="shared" si="361"/>
        <v>0</v>
      </c>
      <c r="AK743" s="33">
        <f t="shared" si="362"/>
        <v>0</v>
      </c>
      <c r="AL743" s="33">
        <f t="shared" si="363"/>
        <v>0</v>
      </c>
      <c r="AM743" s="34">
        <f t="shared" si="364"/>
        <v>0</v>
      </c>
    </row>
    <row r="744" spans="1:39" ht="15.75" customHeight="1" x14ac:dyDescent="0.3">
      <c r="A744" s="166" t="s">
        <v>1949</v>
      </c>
      <c r="B744" s="99">
        <v>8953</v>
      </c>
      <c r="C744" s="99">
        <v>87367</v>
      </c>
      <c r="D744" s="165">
        <v>44844</v>
      </c>
      <c r="E744" s="165">
        <v>45171</v>
      </c>
      <c r="F744" s="166">
        <v>4</v>
      </c>
      <c r="G744" s="178">
        <v>2.04</v>
      </c>
      <c r="H744" s="181">
        <v>0.25</v>
      </c>
      <c r="I744" s="180">
        <v>3.1699999999999999E-2</v>
      </c>
      <c r="J744" s="21">
        <f t="shared" si="335"/>
        <v>1.96</v>
      </c>
      <c r="K744" s="21" t="str">
        <f t="shared" si="336"/>
        <v>Y</v>
      </c>
      <c r="L744" s="37" t="str">
        <f t="shared" si="337"/>
        <v>NA</v>
      </c>
      <c r="M744" s="8" t="str">
        <f t="shared" si="338"/>
        <v>Y</v>
      </c>
      <c r="N744" s="42">
        <f t="shared" si="339"/>
        <v>8</v>
      </c>
      <c r="O744" s="43">
        <f t="shared" si="340"/>
        <v>200000</v>
      </c>
      <c r="P744" s="43" t="str">
        <f t="shared" si="341"/>
        <v>NA</v>
      </c>
      <c r="Q744" s="24">
        <f t="shared" si="342"/>
        <v>9236.8101000000006</v>
      </c>
      <c r="R744" s="43">
        <f t="shared" si="343"/>
        <v>0</v>
      </c>
      <c r="S744" s="24">
        <f t="shared" si="344"/>
        <v>1000000</v>
      </c>
      <c r="T744" s="25" t="str">
        <f t="shared" si="345"/>
        <v>Y</v>
      </c>
      <c r="U744" s="44">
        <f t="shared" si="346"/>
        <v>7</v>
      </c>
      <c r="V744" s="45">
        <f t="shared" si="347"/>
        <v>200000</v>
      </c>
      <c r="W744" s="45">
        <f t="shared" si="348"/>
        <v>1000000</v>
      </c>
      <c r="X744" s="28">
        <f t="shared" si="349"/>
        <v>9529.6169801700016</v>
      </c>
      <c r="Y744" s="28">
        <f t="shared" si="350"/>
        <v>0</v>
      </c>
      <c r="Z744" s="45" t="str">
        <f t="shared" si="351"/>
        <v>NA</v>
      </c>
      <c r="AA744" s="29" t="str">
        <f t="shared" si="352"/>
        <v>N</v>
      </c>
      <c r="AB744" s="46">
        <f t="shared" si="353"/>
        <v>6</v>
      </c>
      <c r="AC744" s="31">
        <f t="shared" si="354"/>
        <v>20000</v>
      </c>
      <c r="AD744" s="31">
        <f t="shared" si="355"/>
        <v>65000</v>
      </c>
      <c r="AE744" s="31">
        <f t="shared" si="356"/>
        <v>9831.7058384413904</v>
      </c>
      <c r="AF744" s="47">
        <f t="shared" si="357"/>
        <v>0</v>
      </c>
      <c r="AG744" s="31">
        <f t="shared" si="358"/>
        <v>0</v>
      </c>
      <c r="AH744" s="48">
        <f t="shared" si="359"/>
        <v>5</v>
      </c>
      <c r="AI744" s="33">
        <f t="shared" si="360"/>
        <v>20000</v>
      </c>
      <c r="AJ744" s="33">
        <f t="shared" si="361"/>
        <v>65000</v>
      </c>
      <c r="AK744" s="33">
        <f t="shared" si="362"/>
        <v>0</v>
      </c>
      <c r="AL744" s="33">
        <f t="shared" si="363"/>
        <v>10143.370913519982</v>
      </c>
      <c r="AM744" s="34">
        <f t="shared" si="364"/>
        <v>10143.370913519982</v>
      </c>
    </row>
    <row r="745" spans="1:39" ht="15.75" customHeight="1" x14ac:dyDescent="0.3">
      <c r="A745" s="166" t="s">
        <v>1950</v>
      </c>
      <c r="B745" s="99">
        <v>15790</v>
      </c>
      <c r="C745" s="99">
        <v>102378</v>
      </c>
      <c r="D745" s="165">
        <v>44695</v>
      </c>
      <c r="E745" s="165">
        <v>44924</v>
      </c>
      <c r="F745" s="166">
        <v>2</v>
      </c>
      <c r="G745" s="178">
        <v>1.88</v>
      </c>
      <c r="H745" s="181">
        <v>0.5</v>
      </c>
      <c r="I745" s="180">
        <v>2.5100000000000001E-2</v>
      </c>
      <c r="J745" s="21">
        <f t="shared" si="335"/>
        <v>0.12000000000000011</v>
      </c>
      <c r="K745" s="21" t="str">
        <f t="shared" si="336"/>
        <v>Y</v>
      </c>
      <c r="L745" s="37" t="str">
        <f t="shared" si="337"/>
        <v>NA</v>
      </c>
      <c r="M745" s="8" t="str">
        <f t="shared" si="338"/>
        <v>Y</v>
      </c>
      <c r="N745" s="42">
        <f t="shared" si="339"/>
        <v>1</v>
      </c>
      <c r="O745" s="43">
        <f t="shared" si="340"/>
        <v>200000</v>
      </c>
      <c r="P745" s="43" t="str">
        <f t="shared" si="341"/>
        <v>NA</v>
      </c>
      <c r="Q745" s="24">
        <f t="shared" si="342"/>
        <v>16186.328999999998</v>
      </c>
      <c r="R745" s="43">
        <f t="shared" si="343"/>
        <v>0</v>
      </c>
      <c r="S745" s="24">
        <f t="shared" si="344"/>
        <v>1000000</v>
      </c>
      <c r="T745" s="25" t="str">
        <f t="shared" si="345"/>
        <v>N</v>
      </c>
      <c r="U745" s="44">
        <f t="shared" si="346"/>
        <v>0</v>
      </c>
      <c r="V745" s="45">
        <f t="shared" si="347"/>
        <v>0</v>
      </c>
      <c r="W745" s="45">
        <f t="shared" si="348"/>
        <v>0</v>
      </c>
      <c r="X745" s="28">
        <f t="shared" si="349"/>
        <v>0</v>
      </c>
      <c r="Y745" s="28">
        <f t="shared" si="350"/>
        <v>0</v>
      </c>
      <c r="Z745" s="45">
        <f t="shared" si="351"/>
        <v>0</v>
      </c>
      <c r="AA745" s="29" t="str">
        <f t="shared" si="352"/>
        <v>N</v>
      </c>
      <c r="AB745" s="46">
        <f t="shared" si="353"/>
        <v>0</v>
      </c>
      <c r="AC745" s="31">
        <f t="shared" si="354"/>
        <v>0</v>
      </c>
      <c r="AD745" s="31">
        <f t="shared" si="355"/>
        <v>0</v>
      </c>
      <c r="AE745" s="31">
        <f t="shared" si="356"/>
        <v>0</v>
      </c>
      <c r="AF745" s="47">
        <f t="shared" si="357"/>
        <v>0</v>
      </c>
      <c r="AG745" s="31">
        <f t="shared" si="358"/>
        <v>0</v>
      </c>
      <c r="AH745" s="48">
        <f t="shared" si="359"/>
        <v>0</v>
      </c>
      <c r="AI745" s="33">
        <f t="shared" si="360"/>
        <v>0</v>
      </c>
      <c r="AJ745" s="33">
        <f t="shared" si="361"/>
        <v>0</v>
      </c>
      <c r="AK745" s="33">
        <f t="shared" si="362"/>
        <v>0</v>
      </c>
      <c r="AL745" s="33">
        <f t="shared" si="363"/>
        <v>0</v>
      </c>
      <c r="AM745" s="34">
        <f t="shared" si="364"/>
        <v>0</v>
      </c>
    </row>
    <row r="746" spans="1:39" ht="15.75" customHeight="1" x14ac:dyDescent="0.3">
      <c r="A746" s="166" t="s">
        <v>1951</v>
      </c>
      <c r="B746" s="99">
        <v>13996</v>
      </c>
      <c r="C746" s="99">
        <v>81598</v>
      </c>
      <c r="D746" s="165">
        <v>45368</v>
      </c>
      <c r="E746" s="165">
        <v>45528</v>
      </c>
      <c r="F746" s="166">
        <v>2</v>
      </c>
      <c r="G746" s="178">
        <v>1.03</v>
      </c>
      <c r="H746" s="181">
        <v>0.75</v>
      </c>
      <c r="I746" s="180">
        <v>6.4000000000000001E-2</v>
      </c>
      <c r="J746" s="21">
        <f t="shared" si="335"/>
        <v>0.97</v>
      </c>
      <c r="K746" s="21" t="str">
        <f t="shared" si="336"/>
        <v>Y</v>
      </c>
      <c r="L746" s="37" t="str">
        <f t="shared" si="337"/>
        <v>NA</v>
      </c>
      <c r="M746" s="8" t="str">
        <f t="shared" si="338"/>
        <v>Y</v>
      </c>
      <c r="N746" s="42">
        <f t="shared" si="339"/>
        <v>2</v>
      </c>
      <c r="O746" s="43">
        <f t="shared" si="340"/>
        <v>200000</v>
      </c>
      <c r="P746" s="43" t="str">
        <f t="shared" si="341"/>
        <v>NA</v>
      </c>
      <c r="Q746" s="24">
        <f t="shared" si="342"/>
        <v>14891.744000000001</v>
      </c>
      <c r="R746" s="43">
        <f t="shared" si="343"/>
        <v>0</v>
      </c>
      <c r="S746" s="24">
        <f t="shared" si="344"/>
        <v>1000000</v>
      </c>
      <c r="T746" s="25" t="str">
        <f t="shared" si="345"/>
        <v>N</v>
      </c>
      <c r="U746" s="44">
        <f t="shared" si="346"/>
        <v>1</v>
      </c>
      <c r="V746" s="45">
        <f t="shared" si="347"/>
        <v>20000</v>
      </c>
      <c r="W746" s="45">
        <f t="shared" si="348"/>
        <v>65000</v>
      </c>
      <c r="X746" s="28">
        <f t="shared" si="349"/>
        <v>0</v>
      </c>
      <c r="Y746" s="28">
        <f t="shared" si="350"/>
        <v>15844.815616000002</v>
      </c>
      <c r="Z746" s="45">
        <f t="shared" si="351"/>
        <v>0</v>
      </c>
      <c r="AA746" s="29" t="str">
        <f t="shared" si="352"/>
        <v>N</v>
      </c>
      <c r="AB746" s="46">
        <f t="shared" si="353"/>
        <v>0</v>
      </c>
      <c r="AC746" s="31">
        <f t="shared" si="354"/>
        <v>0</v>
      </c>
      <c r="AD746" s="31">
        <f t="shared" si="355"/>
        <v>0</v>
      </c>
      <c r="AE746" s="31">
        <f t="shared" si="356"/>
        <v>0</v>
      </c>
      <c r="AF746" s="47">
        <f t="shared" si="357"/>
        <v>0</v>
      </c>
      <c r="AG746" s="31">
        <f t="shared" si="358"/>
        <v>0</v>
      </c>
      <c r="AH746" s="48">
        <f t="shared" si="359"/>
        <v>0</v>
      </c>
      <c r="AI746" s="33">
        <f t="shared" si="360"/>
        <v>0</v>
      </c>
      <c r="AJ746" s="33">
        <f t="shared" si="361"/>
        <v>0</v>
      </c>
      <c r="AK746" s="33">
        <f t="shared" si="362"/>
        <v>0</v>
      </c>
      <c r="AL746" s="33">
        <f t="shared" si="363"/>
        <v>0</v>
      </c>
      <c r="AM746" s="34">
        <f t="shared" si="364"/>
        <v>15844.815616000002</v>
      </c>
    </row>
    <row r="747" spans="1:39" ht="15.75" customHeight="1" x14ac:dyDescent="0.3">
      <c r="A747" s="166" t="s">
        <v>1952</v>
      </c>
      <c r="B747" s="99">
        <v>22882</v>
      </c>
      <c r="C747" s="99">
        <v>88427</v>
      </c>
      <c r="D747" s="165">
        <v>45232</v>
      </c>
      <c r="E747" s="165">
        <v>45388</v>
      </c>
      <c r="F747" s="166">
        <v>4</v>
      </c>
      <c r="G747" s="178">
        <v>3.53</v>
      </c>
      <c r="H747" s="181">
        <v>0.5</v>
      </c>
      <c r="I747" s="180">
        <v>4.0399999999999998E-2</v>
      </c>
      <c r="J747" s="21">
        <f t="shared" si="335"/>
        <v>0.4700000000000002</v>
      </c>
      <c r="K747" s="21" t="str">
        <f t="shared" si="336"/>
        <v>Y</v>
      </c>
      <c r="L747" s="37" t="str">
        <f t="shared" si="337"/>
        <v>NA</v>
      </c>
      <c r="M747" s="8" t="str">
        <f t="shared" si="338"/>
        <v>Y</v>
      </c>
      <c r="N747" s="42">
        <f t="shared" si="339"/>
        <v>1</v>
      </c>
      <c r="O747" s="43">
        <f t="shared" si="340"/>
        <v>200000</v>
      </c>
      <c r="P747" s="43" t="str">
        <f t="shared" si="341"/>
        <v>NA</v>
      </c>
      <c r="Q747" s="24">
        <f t="shared" si="342"/>
        <v>23806.432799999999</v>
      </c>
      <c r="R747" s="43">
        <f t="shared" si="343"/>
        <v>0</v>
      </c>
      <c r="S747" s="24">
        <f t="shared" si="344"/>
        <v>1000000</v>
      </c>
      <c r="T747" s="25" t="str">
        <f t="shared" si="345"/>
        <v>N</v>
      </c>
      <c r="U747" s="44">
        <f t="shared" si="346"/>
        <v>0</v>
      </c>
      <c r="V747" s="45">
        <f t="shared" si="347"/>
        <v>0</v>
      </c>
      <c r="W747" s="45">
        <f t="shared" si="348"/>
        <v>0</v>
      </c>
      <c r="X747" s="28">
        <f t="shared" si="349"/>
        <v>0</v>
      </c>
      <c r="Y747" s="28">
        <f t="shared" si="350"/>
        <v>0</v>
      </c>
      <c r="Z747" s="45">
        <f t="shared" si="351"/>
        <v>0</v>
      </c>
      <c r="AA747" s="29" t="str">
        <f t="shared" si="352"/>
        <v>N</v>
      </c>
      <c r="AB747" s="46">
        <f t="shared" si="353"/>
        <v>0</v>
      </c>
      <c r="AC747" s="31">
        <f t="shared" si="354"/>
        <v>0</v>
      </c>
      <c r="AD747" s="31">
        <f t="shared" si="355"/>
        <v>0</v>
      </c>
      <c r="AE747" s="31">
        <f t="shared" si="356"/>
        <v>0</v>
      </c>
      <c r="AF747" s="47">
        <f t="shared" si="357"/>
        <v>0</v>
      </c>
      <c r="AG747" s="31">
        <f t="shared" si="358"/>
        <v>0</v>
      </c>
      <c r="AH747" s="48">
        <f t="shared" si="359"/>
        <v>0</v>
      </c>
      <c r="AI747" s="33">
        <f t="shared" si="360"/>
        <v>0</v>
      </c>
      <c r="AJ747" s="33">
        <f t="shared" si="361"/>
        <v>0</v>
      </c>
      <c r="AK747" s="33">
        <f t="shared" si="362"/>
        <v>0</v>
      </c>
      <c r="AL747" s="33">
        <f t="shared" si="363"/>
        <v>0</v>
      </c>
      <c r="AM747" s="34">
        <f t="shared" si="364"/>
        <v>0</v>
      </c>
    </row>
    <row r="748" spans="1:39" ht="15.75" customHeight="1" x14ac:dyDescent="0.3">
      <c r="A748" s="166" t="s">
        <v>1953</v>
      </c>
      <c r="B748" s="99">
        <v>5690</v>
      </c>
      <c r="C748" s="99">
        <v>95095</v>
      </c>
      <c r="D748" s="165">
        <v>46133</v>
      </c>
      <c r="E748" s="165">
        <v>46190</v>
      </c>
      <c r="F748" s="166">
        <v>2</v>
      </c>
      <c r="G748" s="178">
        <v>0.57999999999999996</v>
      </c>
      <c r="H748" s="181">
        <v>1</v>
      </c>
      <c r="I748" s="180">
        <v>3.6600000000000001E-2</v>
      </c>
      <c r="J748" s="21">
        <f t="shared" si="335"/>
        <v>1.42</v>
      </c>
      <c r="K748" s="21" t="str">
        <f t="shared" si="336"/>
        <v>Y</v>
      </c>
      <c r="L748" s="37" t="str">
        <f t="shared" si="337"/>
        <v>NA</v>
      </c>
      <c r="M748" s="8" t="str">
        <f t="shared" si="338"/>
        <v>Y</v>
      </c>
      <c r="N748" s="42">
        <f t="shared" si="339"/>
        <v>2</v>
      </c>
      <c r="O748" s="43">
        <f t="shared" si="340"/>
        <v>200000</v>
      </c>
      <c r="P748" s="43" t="str">
        <f t="shared" si="341"/>
        <v>NA</v>
      </c>
      <c r="Q748" s="24">
        <f t="shared" si="342"/>
        <v>5898.2539999999999</v>
      </c>
      <c r="R748" s="43">
        <f t="shared" si="343"/>
        <v>0</v>
      </c>
      <c r="S748" s="24">
        <f t="shared" si="344"/>
        <v>1000000</v>
      </c>
      <c r="T748" s="25" t="str">
        <f t="shared" si="345"/>
        <v>Y</v>
      </c>
      <c r="U748" s="44">
        <f t="shared" si="346"/>
        <v>1</v>
      </c>
      <c r="V748" s="45">
        <f t="shared" si="347"/>
        <v>200000</v>
      </c>
      <c r="W748" s="45">
        <f t="shared" si="348"/>
        <v>1000000</v>
      </c>
      <c r="X748" s="28">
        <f t="shared" si="349"/>
        <v>6114.1300963999993</v>
      </c>
      <c r="Y748" s="28">
        <f t="shared" si="350"/>
        <v>0</v>
      </c>
      <c r="Z748" s="45" t="str">
        <f t="shared" si="351"/>
        <v>NA</v>
      </c>
      <c r="AA748" s="29" t="str">
        <f t="shared" si="352"/>
        <v>N</v>
      </c>
      <c r="AB748" s="46">
        <f t="shared" si="353"/>
        <v>0</v>
      </c>
      <c r="AC748" s="31">
        <f t="shared" si="354"/>
        <v>0</v>
      </c>
      <c r="AD748" s="31">
        <f t="shared" si="355"/>
        <v>0</v>
      </c>
      <c r="AE748" s="31">
        <f t="shared" si="356"/>
        <v>0</v>
      </c>
      <c r="AF748" s="47">
        <f t="shared" si="357"/>
        <v>0</v>
      </c>
      <c r="AG748" s="31">
        <f t="shared" si="358"/>
        <v>0</v>
      </c>
      <c r="AH748" s="48">
        <f t="shared" si="359"/>
        <v>0</v>
      </c>
      <c r="AI748" s="33">
        <f t="shared" si="360"/>
        <v>0</v>
      </c>
      <c r="AJ748" s="33">
        <f t="shared" si="361"/>
        <v>0</v>
      </c>
      <c r="AK748" s="33">
        <f t="shared" si="362"/>
        <v>0</v>
      </c>
      <c r="AL748" s="33">
        <f t="shared" si="363"/>
        <v>0</v>
      </c>
      <c r="AM748" s="34">
        <f t="shared" si="364"/>
        <v>0</v>
      </c>
    </row>
    <row r="749" spans="1:39" ht="15.75" customHeight="1" x14ac:dyDescent="0.3">
      <c r="A749" s="166" t="s">
        <v>1954</v>
      </c>
      <c r="B749" s="99">
        <v>22527</v>
      </c>
      <c r="C749" s="99">
        <v>63510</v>
      </c>
      <c r="D749" s="165">
        <v>44448</v>
      </c>
      <c r="E749" s="165">
        <v>44704</v>
      </c>
      <c r="F749" s="166">
        <v>4</v>
      </c>
      <c r="G749" s="178">
        <v>0.13</v>
      </c>
      <c r="H749" s="181">
        <v>1</v>
      </c>
      <c r="I749" s="180">
        <v>7.9899999999999999E-2</v>
      </c>
      <c r="J749" s="21">
        <f t="shared" si="335"/>
        <v>3.87</v>
      </c>
      <c r="K749" s="21" t="str">
        <f t="shared" si="336"/>
        <v>Y</v>
      </c>
      <c r="L749" s="37" t="str">
        <f t="shared" si="337"/>
        <v>NA</v>
      </c>
      <c r="M749" s="8" t="str">
        <f t="shared" si="338"/>
        <v>Y</v>
      </c>
      <c r="N749" s="42">
        <f t="shared" si="339"/>
        <v>4</v>
      </c>
      <c r="O749" s="43">
        <f t="shared" si="340"/>
        <v>200000</v>
      </c>
      <c r="P749" s="43" t="str">
        <f t="shared" si="341"/>
        <v>NA</v>
      </c>
      <c r="Q749" s="24">
        <f t="shared" si="342"/>
        <v>24326.907300000003</v>
      </c>
      <c r="R749" s="43">
        <f t="shared" si="343"/>
        <v>0</v>
      </c>
      <c r="S749" s="24">
        <f t="shared" si="344"/>
        <v>1000000</v>
      </c>
      <c r="T749" s="25" t="str">
        <f t="shared" si="345"/>
        <v>Y</v>
      </c>
      <c r="U749" s="44">
        <f t="shared" si="346"/>
        <v>3</v>
      </c>
      <c r="V749" s="45">
        <f t="shared" si="347"/>
        <v>200000</v>
      </c>
      <c r="W749" s="45">
        <f t="shared" si="348"/>
        <v>1000000</v>
      </c>
      <c r="X749" s="28">
        <f t="shared" si="349"/>
        <v>26270.627193270004</v>
      </c>
      <c r="Y749" s="28">
        <f t="shared" si="350"/>
        <v>0</v>
      </c>
      <c r="Z749" s="45" t="str">
        <f t="shared" si="351"/>
        <v>NA</v>
      </c>
      <c r="AA749" s="29" t="str">
        <f t="shared" si="352"/>
        <v>Y</v>
      </c>
      <c r="AB749" s="46">
        <f t="shared" si="353"/>
        <v>2</v>
      </c>
      <c r="AC749" s="31">
        <f t="shared" si="354"/>
        <v>200000</v>
      </c>
      <c r="AD749" s="31">
        <f t="shared" si="355"/>
        <v>1000000</v>
      </c>
      <c r="AE749" s="31">
        <f t="shared" si="356"/>
        <v>28369.650306012278</v>
      </c>
      <c r="AF749" s="47">
        <f t="shared" si="357"/>
        <v>0</v>
      </c>
      <c r="AG749" s="31" t="str">
        <f t="shared" si="358"/>
        <v>NA</v>
      </c>
      <c r="AH749" s="48">
        <f t="shared" si="359"/>
        <v>1</v>
      </c>
      <c r="AI749" s="33">
        <f t="shared" si="360"/>
        <v>20000</v>
      </c>
      <c r="AJ749" s="33">
        <f t="shared" si="361"/>
        <v>65000</v>
      </c>
      <c r="AK749" s="33">
        <f t="shared" si="362"/>
        <v>20000</v>
      </c>
      <c r="AL749" s="33">
        <f t="shared" si="363"/>
        <v>10636.385365462662</v>
      </c>
      <c r="AM749" s="34">
        <f t="shared" si="364"/>
        <v>10636.385365462662</v>
      </c>
    </row>
    <row r="750" spans="1:39" ht="15.75" customHeight="1" x14ac:dyDescent="0.3">
      <c r="A750" s="166" t="s">
        <v>1955</v>
      </c>
      <c r="B750" s="99">
        <v>7957</v>
      </c>
      <c r="C750" s="99">
        <v>48819</v>
      </c>
      <c r="D750" s="165">
        <v>45595</v>
      </c>
      <c r="E750" s="165">
        <v>45732</v>
      </c>
      <c r="F750" s="166">
        <v>2</v>
      </c>
      <c r="G750" s="178">
        <v>1.84</v>
      </c>
      <c r="H750" s="181">
        <v>0.75</v>
      </c>
      <c r="I750" s="180">
        <v>7.6600000000000001E-2</v>
      </c>
      <c r="J750" s="21">
        <f t="shared" si="335"/>
        <v>0.15999999999999992</v>
      </c>
      <c r="K750" s="21" t="str">
        <f t="shared" si="336"/>
        <v>Y</v>
      </c>
      <c r="L750" s="37" t="str">
        <f t="shared" si="337"/>
        <v>NA</v>
      </c>
      <c r="M750" s="8" t="str">
        <f t="shared" si="338"/>
        <v>Y</v>
      </c>
      <c r="N750" s="42">
        <f t="shared" si="339"/>
        <v>1</v>
      </c>
      <c r="O750" s="43">
        <f t="shared" si="340"/>
        <v>200000</v>
      </c>
      <c r="P750" s="43" t="str">
        <f t="shared" si="341"/>
        <v>NA</v>
      </c>
      <c r="Q750" s="24">
        <f t="shared" si="342"/>
        <v>8566.5061999999998</v>
      </c>
      <c r="R750" s="43">
        <f t="shared" si="343"/>
        <v>0</v>
      </c>
      <c r="S750" s="24">
        <f t="shared" si="344"/>
        <v>1000000</v>
      </c>
      <c r="T750" s="25" t="str">
        <f t="shared" si="345"/>
        <v>N</v>
      </c>
      <c r="U750" s="44">
        <f t="shared" si="346"/>
        <v>0</v>
      </c>
      <c r="V750" s="45">
        <f t="shared" si="347"/>
        <v>0</v>
      </c>
      <c r="W750" s="45">
        <f t="shared" si="348"/>
        <v>0</v>
      </c>
      <c r="X750" s="28">
        <f t="shared" si="349"/>
        <v>0</v>
      </c>
      <c r="Y750" s="28">
        <f t="shared" si="350"/>
        <v>0</v>
      </c>
      <c r="Z750" s="45">
        <f t="shared" si="351"/>
        <v>0</v>
      </c>
      <c r="AA750" s="29" t="str">
        <f t="shared" si="352"/>
        <v>N</v>
      </c>
      <c r="AB750" s="46">
        <f t="shared" si="353"/>
        <v>0</v>
      </c>
      <c r="AC750" s="31">
        <f t="shared" si="354"/>
        <v>0</v>
      </c>
      <c r="AD750" s="31">
        <f t="shared" si="355"/>
        <v>0</v>
      </c>
      <c r="AE750" s="31">
        <f t="shared" si="356"/>
        <v>0</v>
      </c>
      <c r="AF750" s="47">
        <f t="shared" si="357"/>
        <v>0</v>
      </c>
      <c r="AG750" s="31">
        <f t="shared" si="358"/>
        <v>0</v>
      </c>
      <c r="AH750" s="48">
        <f t="shared" si="359"/>
        <v>0</v>
      </c>
      <c r="AI750" s="33">
        <f t="shared" si="360"/>
        <v>0</v>
      </c>
      <c r="AJ750" s="33">
        <f t="shared" si="361"/>
        <v>0</v>
      </c>
      <c r="AK750" s="33">
        <f t="shared" si="362"/>
        <v>0</v>
      </c>
      <c r="AL750" s="33">
        <f t="shared" si="363"/>
        <v>0</v>
      </c>
      <c r="AM750" s="34">
        <f t="shared" si="364"/>
        <v>0</v>
      </c>
    </row>
    <row r="751" spans="1:39" ht="15.75" customHeight="1" x14ac:dyDescent="0.3">
      <c r="A751" s="166" t="s">
        <v>1956</v>
      </c>
      <c r="B751" s="99">
        <v>13979</v>
      </c>
      <c r="C751" s="99">
        <v>34477</v>
      </c>
      <c r="D751" s="165">
        <v>44519</v>
      </c>
      <c r="E751" s="165">
        <v>44800</v>
      </c>
      <c r="F751" s="166">
        <v>4</v>
      </c>
      <c r="G751" s="178">
        <v>2.97</v>
      </c>
      <c r="H751" s="181">
        <v>0.75</v>
      </c>
      <c r="I751" s="180">
        <v>6.5199999999999994E-2</v>
      </c>
      <c r="J751" s="21">
        <f t="shared" si="335"/>
        <v>1.0299999999999998</v>
      </c>
      <c r="K751" s="21" t="str">
        <f t="shared" si="336"/>
        <v>Y</v>
      </c>
      <c r="L751" s="37" t="str">
        <f t="shared" si="337"/>
        <v>NA</v>
      </c>
      <c r="M751" s="8" t="str">
        <f t="shared" si="338"/>
        <v>Y</v>
      </c>
      <c r="N751" s="42">
        <f t="shared" si="339"/>
        <v>2</v>
      </c>
      <c r="O751" s="43">
        <f t="shared" si="340"/>
        <v>200000</v>
      </c>
      <c r="P751" s="43" t="str">
        <f t="shared" si="341"/>
        <v>NA</v>
      </c>
      <c r="Q751" s="24">
        <f t="shared" si="342"/>
        <v>14890.430799999998</v>
      </c>
      <c r="R751" s="43">
        <f t="shared" si="343"/>
        <v>0</v>
      </c>
      <c r="S751" s="24">
        <f t="shared" si="344"/>
        <v>1000000</v>
      </c>
      <c r="T751" s="25" t="str">
        <f t="shared" si="345"/>
        <v>Y</v>
      </c>
      <c r="U751" s="44">
        <f t="shared" si="346"/>
        <v>1</v>
      </c>
      <c r="V751" s="45">
        <f t="shared" si="347"/>
        <v>200000</v>
      </c>
      <c r="W751" s="45">
        <f t="shared" si="348"/>
        <v>1000000</v>
      </c>
      <c r="X751" s="28">
        <f t="shared" si="349"/>
        <v>15861.286888159997</v>
      </c>
      <c r="Y751" s="28">
        <f t="shared" si="350"/>
        <v>0</v>
      </c>
      <c r="Z751" s="45" t="str">
        <f t="shared" si="351"/>
        <v>NA</v>
      </c>
      <c r="AA751" s="29" t="str">
        <f t="shared" si="352"/>
        <v>N</v>
      </c>
      <c r="AB751" s="46">
        <f t="shared" si="353"/>
        <v>0</v>
      </c>
      <c r="AC751" s="31">
        <f t="shared" si="354"/>
        <v>0</v>
      </c>
      <c r="AD751" s="31">
        <f t="shared" si="355"/>
        <v>0</v>
      </c>
      <c r="AE751" s="31">
        <f t="shared" si="356"/>
        <v>0</v>
      </c>
      <c r="AF751" s="47">
        <f t="shared" si="357"/>
        <v>0</v>
      </c>
      <c r="AG751" s="31">
        <f t="shared" si="358"/>
        <v>0</v>
      </c>
      <c r="AH751" s="48">
        <f t="shared" si="359"/>
        <v>0</v>
      </c>
      <c r="AI751" s="33">
        <f t="shared" si="360"/>
        <v>0</v>
      </c>
      <c r="AJ751" s="33">
        <f t="shared" si="361"/>
        <v>0</v>
      </c>
      <c r="AK751" s="33">
        <f t="shared" si="362"/>
        <v>0</v>
      </c>
      <c r="AL751" s="33">
        <f t="shared" si="363"/>
        <v>0</v>
      </c>
      <c r="AM751" s="34">
        <f t="shared" si="364"/>
        <v>0</v>
      </c>
    </row>
    <row r="752" spans="1:39" ht="15.75" customHeight="1" x14ac:dyDescent="0.3">
      <c r="A752" s="166" t="s">
        <v>1957</v>
      </c>
      <c r="B752" s="99">
        <v>13551</v>
      </c>
      <c r="C752" s="99">
        <v>89917</v>
      </c>
      <c r="D752" s="165">
        <v>46069</v>
      </c>
      <c r="E752" s="165">
        <v>46279</v>
      </c>
      <c r="F752" s="166">
        <v>4</v>
      </c>
      <c r="G752" s="178">
        <v>2.4500000000000002</v>
      </c>
      <c r="H752" s="181">
        <v>0.75</v>
      </c>
      <c r="I752" s="180">
        <v>4.6699999999999998E-2</v>
      </c>
      <c r="J752" s="21">
        <f t="shared" si="335"/>
        <v>1.5499999999999998</v>
      </c>
      <c r="K752" s="21" t="str">
        <f t="shared" si="336"/>
        <v>Y</v>
      </c>
      <c r="L752" s="37" t="str">
        <f t="shared" si="337"/>
        <v>NA</v>
      </c>
      <c r="M752" s="8" t="str">
        <f t="shared" si="338"/>
        <v>Y</v>
      </c>
      <c r="N752" s="42">
        <f t="shared" si="339"/>
        <v>3</v>
      </c>
      <c r="O752" s="43">
        <f t="shared" si="340"/>
        <v>200000</v>
      </c>
      <c r="P752" s="43" t="str">
        <f t="shared" si="341"/>
        <v>NA</v>
      </c>
      <c r="Q752" s="24">
        <f t="shared" si="342"/>
        <v>14183.831699999999</v>
      </c>
      <c r="R752" s="43">
        <f t="shared" si="343"/>
        <v>0</v>
      </c>
      <c r="S752" s="24">
        <f t="shared" si="344"/>
        <v>1000000</v>
      </c>
      <c r="T752" s="25" t="str">
        <f t="shared" si="345"/>
        <v>Y</v>
      </c>
      <c r="U752" s="44">
        <f t="shared" si="346"/>
        <v>2</v>
      </c>
      <c r="V752" s="45">
        <f t="shared" si="347"/>
        <v>200000</v>
      </c>
      <c r="W752" s="45">
        <f t="shared" si="348"/>
        <v>1000000</v>
      </c>
      <c r="X752" s="28">
        <f t="shared" si="349"/>
        <v>14846.216640389999</v>
      </c>
      <c r="Y752" s="28">
        <f t="shared" si="350"/>
        <v>0</v>
      </c>
      <c r="Z752" s="45" t="str">
        <f t="shared" si="351"/>
        <v>NA</v>
      </c>
      <c r="AA752" s="29" t="str">
        <f t="shared" si="352"/>
        <v>N</v>
      </c>
      <c r="AB752" s="46">
        <f t="shared" si="353"/>
        <v>1</v>
      </c>
      <c r="AC752" s="31">
        <f t="shared" si="354"/>
        <v>20000</v>
      </c>
      <c r="AD752" s="31">
        <f t="shared" si="355"/>
        <v>65000</v>
      </c>
      <c r="AE752" s="31">
        <f t="shared" si="356"/>
        <v>15539.534957496211</v>
      </c>
      <c r="AF752" s="47">
        <f t="shared" si="357"/>
        <v>0</v>
      </c>
      <c r="AG752" s="31">
        <f t="shared" si="358"/>
        <v>0</v>
      </c>
      <c r="AH752" s="48">
        <f t="shared" si="359"/>
        <v>0</v>
      </c>
      <c r="AI752" s="33">
        <f t="shared" si="360"/>
        <v>0</v>
      </c>
      <c r="AJ752" s="33">
        <f t="shared" si="361"/>
        <v>0</v>
      </c>
      <c r="AK752" s="33">
        <f t="shared" si="362"/>
        <v>0</v>
      </c>
      <c r="AL752" s="33">
        <f t="shared" si="363"/>
        <v>0</v>
      </c>
      <c r="AM752" s="34">
        <f t="shared" si="364"/>
        <v>0</v>
      </c>
    </row>
    <row r="753" spans="1:39" ht="15.75" customHeight="1" x14ac:dyDescent="0.3">
      <c r="A753" s="166" t="s">
        <v>1958</v>
      </c>
      <c r="B753" s="99">
        <v>11020</v>
      </c>
      <c r="C753" s="99">
        <v>79137</v>
      </c>
      <c r="D753" s="165">
        <v>44584</v>
      </c>
      <c r="E753" s="165">
        <v>44942</v>
      </c>
      <c r="F753" s="166">
        <v>2</v>
      </c>
      <c r="G753" s="178">
        <v>0.11</v>
      </c>
      <c r="H753" s="181">
        <v>0.5</v>
      </c>
      <c r="I753" s="180">
        <v>5.8999999999999997E-2</v>
      </c>
      <c r="J753" s="21">
        <f t="shared" si="335"/>
        <v>1.89</v>
      </c>
      <c r="K753" s="21" t="str">
        <f t="shared" si="336"/>
        <v>Y</v>
      </c>
      <c r="L753" s="37" t="str">
        <f t="shared" si="337"/>
        <v>NA</v>
      </c>
      <c r="M753" s="8" t="str">
        <f t="shared" si="338"/>
        <v>Y</v>
      </c>
      <c r="N753" s="42">
        <f t="shared" si="339"/>
        <v>4</v>
      </c>
      <c r="O753" s="43">
        <f t="shared" si="340"/>
        <v>200000</v>
      </c>
      <c r="P753" s="43" t="str">
        <f t="shared" si="341"/>
        <v>NA</v>
      </c>
      <c r="Q753" s="24">
        <f t="shared" si="342"/>
        <v>11670.179999999998</v>
      </c>
      <c r="R753" s="43">
        <f t="shared" si="343"/>
        <v>0</v>
      </c>
      <c r="S753" s="24">
        <f t="shared" si="344"/>
        <v>1000000</v>
      </c>
      <c r="T753" s="25" t="str">
        <f t="shared" si="345"/>
        <v>Y</v>
      </c>
      <c r="U753" s="44">
        <f t="shared" si="346"/>
        <v>3</v>
      </c>
      <c r="V753" s="45">
        <f t="shared" si="347"/>
        <v>200000</v>
      </c>
      <c r="W753" s="45">
        <f t="shared" si="348"/>
        <v>1000000</v>
      </c>
      <c r="X753" s="28">
        <f t="shared" si="349"/>
        <v>12358.720619999998</v>
      </c>
      <c r="Y753" s="28">
        <f t="shared" si="350"/>
        <v>0</v>
      </c>
      <c r="Z753" s="45" t="str">
        <f t="shared" si="351"/>
        <v>NA</v>
      </c>
      <c r="AA753" s="29" t="str">
        <f t="shared" si="352"/>
        <v>N</v>
      </c>
      <c r="AB753" s="46">
        <f t="shared" si="353"/>
        <v>2</v>
      </c>
      <c r="AC753" s="31">
        <f t="shared" si="354"/>
        <v>20000</v>
      </c>
      <c r="AD753" s="31">
        <f t="shared" si="355"/>
        <v>65000</v>
      </c>
      <c r="AE753" s="31">
        <f t="shared" si="356"/>
        <v>13087.885136579998</v>
      </c>
      <c r="AF753" s="47">
        <f t="shared" si="357"/>
        <v>0</v>
      </c>
      <c r="AG753" s="31">
        <f t="shared" si="358"/>
        <v>0</v>
      </c>
      <c r="AH753" s="48">
        <f t="shared" si="359"/>
        <v>1</v>
      </c>
      <c r="AI753" s="33">
        <f t="shared" si="360"/>
        <v>20000</v>
      </c>
      <c r="AJ753" s="33">
        <f t="shared" si="361"/>
        <v>65000</v>
      </c>
      <c r="AK753" s="33">
        <f t="shared" si="362"/>
        <v>0</v>
      </c>
      <c r="AL753" s="33">
        <f t="shared" si="363"/>
        <v>13860.070359638217</v>
      </c>
      <c r="AM753" s="34">
        <f t="shared" si="364"/>
        <v>13860.070359638217</v>
      </c>
    </row>
    <row r="754" spans="1:39" ht="15.75" customHeight="1" x14ac:dyDescent="0.3">
      <c r="A754" s="166" t="s">
        <v>1959</v>
      </c>
      <c r="B754" s="99">
        <v>7694</v>
      </c>
      <c r="C754" s="99">
        <v>32220</v>
      </c>
      <c r="D754" s="165">
        <v>45881</v>
      </c>
      <c r="E754" s="165">
        <v>46038</v>
      </c>
      <c r="F754" s="166">
        <v>2</v>
      </c>
      <c r="G754" s="178">
        <v>1.71</v>
      </c>
      <c r="H754" s="181">
        <v>1</v>
      </c>
      <c r="I754" s="180">
        <v>7.0499999999999993E-2</v>
      </c>
      <c r="J754" s="21">
        <f t="shared" si="335"/>
        <v>0.29000000000000004</v>
      </c>
      <c r="K754" s="21" t="str">
        <f t="shared" si="336"/>
        <v>Y</v>
      </c>
      <c r="L754" s="37" t="str">
        <f t="shared" si="337"/>
        <v>NA</v>
      </c>
      <c r="M754" s="8" t="str">
        <f t="shared" si="338"/>
        <v>Y</v>
      </c>
      <c r="N754" s="42">
        <f t="shared" si="339"/>
        <v>1</v>
      </c>
      <c r="O754" s="43">
        <f t="shared" si="340"/>
        <v>200000</v>
      </c>
      <c r="P754" s="43" t="str">
        <f t="shared" si="341"/>
        <v>NA</v>
      </c>
      <c r="Q754" s="24">
        <f t="shared" si="342"/>
        <v>8236.4269999999997</v>
      </c>
      <c r="R754" s="43">
        <f t="shared" si="343"/>
        <v>0</v>
      </c>
      <c r="S754" s="24">
        <f t="shared" si="344"/>
        <v>1000000</v>
      </c>
      <c r="T754" s="25" t="str">
        <f t="shared" si="345"/>
        <v>N</v>
      </c>
      <c r="U754" s="44">
        <f t="shared" si="346"/>
        <v>0</v>
      </c>
      <c r="V754" s="45">
        <f t="shared" si="347"/>
        <v>0</v>
      </c>
      <c r="W754" s="45">
        <f t="shared" si="348"/>
        <v>0</v>
      </c>
      <c r="X754" s="28">
        <f t="shared" si="349"/>
        <v>0</v>
      </c>
      <c r="Y754" s="28">
        <f t="shared" si="350"/>
        <v>0</v>
      </c>
      <c r="Z754" s="45">
        <f t="shared" si="351"/>
        <v>0</v>
      </c>
      <c r="AA754" s="29" t="str">
        <f t="shared" si="352"/>
        <v>N</v>
      </c>
      <c r="AB754" s="46">
        <f t="shared" si="353"/>
        <v>0</v>
      </c>
      <c r="AC754" s="31">
        <f t="shared" si="354"/>
        <v>0</v>
      </c>
      <c r="AD754" s="31">
        <f t="shared" si="355"/>
        <v>0</v>
      </c>
      <c r="AE754" s="31">
        <f t="shared" si="356"/>
        <v>0</v>
      </c>
      <c r="AF754" s="47">
        <f t="shared" si="357"/>
        <v>0</v>
      </c>
      <c r="AG754" s="31">
        <f t="shared" si="358"/>
        <v>0</v>
      </c>
      <c r="AH754" s="48">
        <f t="shared" si="359"/>
        <v>0</v>
      </c>
      <c r="AI754" s="33">
        <f t="shared" si="360"/>
        <v>0</v>
      </c>
      <c r="AJ754" s="33">
        <f t="shared" si="361"/>
        <v>0</v>
      </c>
      <c r="AK754" s="33">
        <f t="shared" si="362"/>
        <v>0</v>
      </c>
      <c r="AL754" s="33">
        <f t="shared" si="363"/>
        <v>0</v>
      </c>
      <c r="AM754" s="34">
        <f t="shared" si="364"/>
        <v>0</v>
      </c>
    </row>
    <row r="755" spans="1:39" ht="15.75" customHeight="1" x14ac:dyDescent="0.3">
      <c r="A755" s="166" t="s">
        <v>1960</v>
      </c>
      <c r="B755" s="99">
        <v>20675</v>
      </c>
      <c r="C755" s="99">
        <v>48174</v>
      </c>
      <c r="D755" s="165">
        <v>45671</v>
      </c>
      <c r="E755" s="165">
        <v>45789</v>
      </c>
      <c r="F755" s="166">
        <v>4</v>
      </c>
      <c r="G755" s="178">
        <v>3.22</v>
      </c>
      <c r="H755" s="181">
        <v>0.5</v>
      </c>
      <c r="I755" s="180">
        <v>2.0899999999999998E-2</v>
      </c>
      <c r="J755" s="21">
        <f t="shared" si="335"/>
        <v>0.7799999999999998</v>
      </c>
      <c r="K755" s="21" t="str">
        <f t="shared" si="336"/>
        <v>Y</v>
      </c>
      <c r="L755" s="37" t="str">
        <f t="shared" si="337"/>
        <v>NA</v>
      </c>
      <c r="M755" s="8" t="str">
        <f t="shared" si="338"/>
        <v>Y</v>
      </c>
      <c r="N755" s="42">
        <f t="shared" si="339"/>
        <v>2</v>
      </c>
      <c r="O755" s="43">
        <f t="shared" si="340"/>
        <v>200000</v>
      </c>
      <c r="P755" s="43" t="str">
        <f t="shared" si="341"/>
        <v>NA</v>
      </c>
      <c r="Q755" s="24">
        <f t="shared" si="342"/>
        <v>21107.107499999998</v>
      </c>
      <c r="R755" s="43">
        <f t="shared" si="343"/>
        <v>0</v>
      </c>
      <c r="S755" s="24">
        <f t="shared" si="344"/>
        <v>1000000</v>
      </c>
      <c r="T755" s="25" t="str">
        <f t="shared" si="345"/>
        <v>N</v>
      </c>
      <c r="U755" s="44">
        <f t="shared" si="346"/>
        <v>1</v>
      </c>
      <c r="V755" s="45">
        <f t="shared" si="347"/>
        <v>20000</v>
      </c>
      <c r="W755" s="45">
        <f t="shared" si="348"/>
        <v>65000</v>
      </c>
      <c r="X755" s="28">
        <f t="shared" si="349"/>
        <v>16826</v>
      </c>
      <c r="Y755" s="28">
        <f t="shared" si="350"/>
        <v>4722.246046749995</v>
      </c>
      <c r="Z755" s="45">
        <f t="shared" si="351"/>
        <v>0</v>
      </c>
      <c r="AA755" s="29" t="str">
        <f t="shared" si="352"/>
        <v>N</v>
      </c>
      <c r="AB755" s="46">
        <f t="shared" si="353"/>
        <v>0</v>
      </c>
      <c r="AC755" s="31">
        <f t="shared" si="354"/>
        <v>0</v>
      </c>
      <c r="AD755" s="31">
        <f t="shared" si="355"/>
        <v>0</v>
      </c>
      <c r="AE755" s="31">
        <f t="shared" si="356"/>
        <v>0</v>
      </c>
      <c r="AF755" s="47">
        <f t="shared" si="357"/>
        <v>0</v>
      </c>
      <c r="AG755" s="31">
        <f t="shared" si="358"/>
        <v>0</v>
      </c>
      <c r="AH755" s="48">
        <f t="shared" si="359"/>
        <v>0</v>
      </c>
      <c r="AI755" s="33">
        <f t="shared" si="360"/>
        <v>0</v>
      </c>
      <c r="AJ755" s="33">
        <f t="shared" si="361"/>
        <v>0</v>
      </c>
      <c r="AK755" s="33">
        <f t="shared" si="362"/>
        <v>0</v>
      </c>
      <c r="AL755" s="33">
        <f t="shared" si="363"/>
        <v>0</v>
      </c>
      <c r="AM755" s="34">
        <f t="shared" si="364"/>
        <v>4722.246046749995</v>
      </c>
    </row>
    <row r="756" spans="1:39" ht="15.75" customHeight="1" x14ac:dyDescent="0.3">
      <c r="A756" s="166" t="s">
        <v>1961</v>
      </c>
      <c r="B756" s="99">
        <v>17894</v>
      </c>
      <c r="C756" s="99">
        <v>77350</v>
      </c>
      <c r="D756" s="165">
        <v>44495</v>
      </c>
      <c r="E756" s="165">
        <v>44817</v>
      </c>
      <c r="F756" s="166">
        <v>2</v>
      </c>
      <c r="G756" s="178">
        <v>0.14000000000000001</v>
      </c>
      <c r="H756" s="181">
        <v>0.25</v>
      </c>
      <c r="I756" s="180">
        <v>7.9600000000000004E-2</v>
      </c>
      <c r="J756" s="21">
        <f t="shared" si="335"/>
        <v>1.8599999999999999</v>
      </c>
      <c r="K756" s="21" t="str">
        <f t="shared" si="336"/>
        <v>Y</v>
      </c>
      <c r="L756" s="37" t="str">
        <f t="shared" si="337"/>
        <v>NA</v>
      </c>
      <c r="M756" s="8" t="str">
        <f t="shared" si="338"/>
        <v>Y</v>
      </c>
      <c r="N756" s="42">
        <f t="shared" si="339"/>
        <v>8</v>
      </c>
      <c r="O756" s="43">
        <f t="shared" si="340"/>
        <v>200000</v>
      </c>
      <c r="P756" s="43" t="str">
        <f t="shared" si="341"/>
        <v>NA</v>
      </c>
      <c r="Q756" s="24">
        <f t="shared" si="342"/>
        <v>19318.362400000002</v>
      </c>
      <c r="R756" s="43">
        <f t="shared" si="343"/>
        <v>0</v>
      </c>
      <c r="S756" s="24">
        <f t="shared" si="344"/>
        <v>1000000</v>
      </c>
      <c r="T756" s="25" t="str">
        <f t="shared" si="345"/>
        <v>Y</v>
      </c>
      <c r="U756" s="44">
        <f t="shared" si="346"/>
        <v>7</v>
      </c>
      <c r="V756" s="45">
        <f t="shared" si="347"/>
        <v>200000</v>
      </c>
      <c r="W756" s="45">
        <f t="shared" si="348"/>
        <v>1000000</v>
      </c>
      <c r="X756" s="28">
        <f t="shared" si="349"/>
        <v>20856.104047040004</v>
      </c>
      <c r="Y756" s="28">
        <f t="shared" si="350"/>
        <v>0</v>
      </c>
      <c r="Z756" s="45" t="str">
        <f t="shared" si="351"/>
        <v>NA</v>
      </c>
      <c r="AA756" s="29" t="str">
        <f t="shared" si="352"/>
        <v>N</v>
      </c>
      <c r="AB756" s="46">
        <f t="shared" si="353"/>
        <v>6</v>
      </c>
      <c r="AC756" s="31">
        <f t="shared" si="354"/>
        <v>20000</v>
      </c>
      <c r="AD756" s="31">
        <f t="shared" si="355"/>
        <v>65000</v>
      </c>
      <c r="AE756" s="31">
        <f t="shared" si="356"/>
        <v>20000</v>
      </c>
      <c r="AF756" s="47">
        <f t="shared" si="357"/>
        <v>2516.2499291843924</v>
      </c>
      <c r="AG756" s="31">
        <f t="shared" si="358"/>
        <v>0</v>
      </c>
      <c r="AH756" s="48">
        <f t="shared" si="359"/>
        <v>5</v>
      </c>
      <c r="AI756" s="33">
        <f t="shared" si="360"/>
        <v>20000</v>
      </c>
      <c r="AJ756" s="33">
        <f t="shared" si="361"/>
        <v>65000</v>
      </c>
      <c r="AK756" s="33">
        <f t="shared" si="362"/>
        <v>0</v>
      </c>
      <c r="AL756" s="33">
        <f t="shared" si="363"/>
        <v>24308.543423547471</v>
      </c>
      <c r="AM756" s="34">
        <f t="shared" si="364"/>
        <v>26824.793352731864</v>
      </c>
    </row>
    <row r="757" spans="1:39" ht="15.75" customHeight="1" x14ac:dyDescent="0.3">
      <c r="A757" s="166" t="s">
        <v>1962</v>
      </c>
      <c r="B757" s="99">
        <v>7915</v>
      </c>
      <c r="C757" s="99">
        <v>78525</v>
      </c>
      <c r="D757" s="165">
        <v>45798</v>
      </c>
      <c r="E757" s="165">
        <v>45962</v>
      </c>
      <c r="F757" s="166">
        <v>2</v>
      </c>
      <c r="G757" s="178">
        <v>0.19</v>
      </c>
      <c r="H757" s="181">
        <v>1</v>
      </c>
      <c r="I757" s="180">
        <v>5.7000000000000002E-2</v>
      </c>
      <c r="J757" s="21">
        <f t="shared" si="335"/>
        <v>1.81</v>
      </c>
      <c r="K757" s="21" t="str">
        <f t="shared" si="336"/>
        <v>Y</v>
      </c>
      <c r="L757" s="37" t="str">
        <f t="shared" si="337"/>
        <v>NA</v>
      </c>
      <c r="M757" s="8" t="str">
        <f t="shared" si="338"/>
        <v>Y</v>
      </c>
      <c r="N757" s="42">
        <f t="shared" si="339"/>
        <v>2</v>
      </c>
      <c r="O757" s="43">
        <f t="shared" si="340"/>
        <v>200000</v>
      </c>
      <c r="P757" s="43" t="str">
        <f t="shared" si="341"/>
        <v>NA</v>
      </c>
      <c r="Q757" s="24">
        <f t="shared" si="342"/>
        <v>8366.1549999999988</v>
      </c>
      <c r="R757" s="43">
        <f t="shared" si="343"/>
        <v>0</v>
      </c>
      <c r="S757" s="24">
        <f t="shared" si="344"/>
        <v>1000000</v>
      </c>
      <c r="T757" s="25" t="str">
        <f t="shared" si="345"/>
        <v>Y</v>
      </c>
      <c r="U757" s="44">
        <f t="shared" si="346"/>
        <v>1</v>
      </c>
      <c r="V757" s="45">
        <f t="shared" si="347"/>
        <v>200000</v>
      </c>
      <c r="W757" s="45">
        <f t="shared" si="348"/>
        <v>1000000</v>
      </c>
      <c r="X757" s="28">
        <f t="shared" si="349"/>
        <v>8843.0258349999986</v>
      </c>
      <c r="Y757" s="28">
        <f t="shared" si="350"/>
        <v>0</v>
      </c>
      <c r="Z757" s="45" t="str">
        <f t="shared" si="351"/>
        <v>NA</v>
      </c>
      <c r="AA757" s="29" t="str">
        <f t="shared" si="352"/>
        <v>N</v>
      </c>
      <c r="AB757" s="46">
        <f t="shared" si="353"/>
        <v>0</v>
      </c>
      <c r="AC757" s="31">
        <f t="shared" si="354"/>
        <v>0</v>
      </c>
      <c r="AD757" s="31">
        <f t="shared" si="355"/>
        <v>0</v>
      </c>
      <c r="AE757" s="31">
        <f t="shared" si="356"/>
        <v>0</v>
      </c>
      <c r="AF757" s="47">
        <f t="shared" si="357"/>
        <v>0</v>
      </c>
      <c r="AG757" s="31">
        <f t="shared" si="358"/>
        <v>0</v>
      </c>
      <c r="AH757" s="48">
        <f t="shared" si="359"/>
        <v>0</v>
      </c>
      <c r="AI757" s="33">
        <f t="shared" si="360"/>
        <v>0</v>
      </c>
      <c r="AJ757" s="33">
        <f t="shared" si="361"/>
        <v>0</v>
      </c>
      <c r="AK757" s="33">
        <f t="shared" si="362"/>
        <v>0</v>
      </c>
      <c r="AL757" s="33">
        <f t="shared" si="363"/>
        <v>0</v>
      </c>
      <c r="AM757" s="34">
        <f t="shared" si="364"/>
        <v>0</v>
      </c>
    </row>
    <row r="758" spans="1:39" ht="15.75" customHeight="1" x14ac:dyDescent="0.3">
      <c r="A758" s="166" t="s">
        <v>1963</v>
      </c>
      <c r="B758" s="99">
        <v>17056</v>
      </c>
      <c r="C758" s="99">
        <v>49354</v>
      </c>
      <c r="D758" s="165">
        <v>45043</v>
      </c>
      <c r="E758" s="165">
        <v>45133</v>
      </c>
      <c r="F758" s="166">
        <v>2</v>
      </c>
      <c r="G758" s="178">
        <v>1.47</v>
      </c>
      <c r="H758" s="181">
        <v>1</v>
      </c>
      <c r="I758" s="180">
        <v>6.9099999999999995E-2</v>
      </c>
      <c r="J758" s="21">
        <f t="shared" si="335"/>
        <v>0.53</v>
      </c>
      <c r="K758" s="21" t="str">
        <f t="shared" si="336"/>
        <v>Y</v>
      </c>
      <c r="L758" s="37" t="str">
        <f t="shared" si="337"/>
        <v>NA</v>
      </c>
      <c r="M758" s="8" t="str">
        <f t="shared" si="338"/>
        <v>Y</v>
      </c>
      <c r="N758" s="42">
        <f t="shared" si="339"/>
        <v>1</v>
      </c>
      <c r="O758" s="43">
        <f t="shared" si="340"/>
        <v>200000</v>
      </c>
      <c r="P758" s="43" t="str">
        <f t="shared" si="341"/>
        <v>NA</v>
      </c>
      <c r="Q758" s="24">
        <f t="shared" si="342"/>
        <v>18234.569599999999</v>
      </c>
      <c r="R758" s="43">
        <f t="shared" si="343"/>
        <v>0</v>
      </c>
      <c r="S758" s="24">
        <f t="shared" si="344"/>
        <v>1000000</v>
      </c>
      <c r="T758" s="25" t="str">
        <f t="shared" si="345"/>
        <v>N</v>
      </c>
      <c r="U758" s="44">
        <f t="shared" si="346"/>
        <v>0</v>
      </c>
      <c r="V758" s="45">
        <f t="shared" si="347"/>
        <v>0</v>
      </c>
      <c r="W758" s="45">
        <f t="shared" si="348"/>
        <v>0</v>
      </c>
      <c r="X758" s="28">
        <f t="shared" si="349"/>
        <v>0</v>
      </c>
      <c r="Y758" s="28">
        <f t="shared" si="350"/>
        <v>0</v>
      </c>
      <c r="Z758" s="45">
        <f t="shared" si="351"/>
        <v>0</v>
      </c>
      <c r="AA758" s="29" t="str">
        <f t="shared" si="352"/>
        <v>N</v>
      </c>
      <c r="AB758" s="46">
        <f t="shared" si="353"/>
        <v>0</v>
      </c>
      <c r="AC758" s="31">
        <f t="shared" si="354"/>
        <v>0</v>
      </c>
      <c r="AD758" s="31">
        <f t="shared" si="355"/>
        <v>0</v>
      </c>
      <c r="AE758" s="31">
        <f t="shared" si="356"/>
        <v>0</v>
      </c>
      <c r="AF758" s="47">
        <f t="shared" si="357"/>
        <v>0</v>
      </c>
      <c r="AG758" s="31">
        <f t="shared" si="358"/>
        <v>0</v>
      </c>
      <c r="AH758" s="48">
        <f t="shared" si="359"/>
        <v>0</v>
      </c>
      <c r="AI758" s="33">
        <f t="shared" si="360"/>
        <v>0</v>
      </c>
      <c r="AJ758" s="33">
        <f t="shared" si="361"/>
        <v>0</v>
      </c>
      <c r="AK758" s="33">
        <f t="shared" si="362"/>
        <v>0</v>
      </c>
      <c r="AL758" s="33">
        <f t="shared" si="363"/>
        <v>0</v>
      </c>
      <c r="AM758" s="34">
        <f t="shared" si="364"/>
        <v>0</v>
      </c>
    </row>
    <row r="759" spans="1:39" ht="15.75" customHeight="1" x14ac:dyDescent="0.3">
      <c r="A759" s="166" t="s">
        <v>1964</v>
      </c>
      <c r="B759" s="99">
        <v>8883</v>
      </c>
      <c r="C759" s="99">
        <v>48306</v>
      </c>
      <c r="D759" s="165">
        <v>44743</v>
      </c>
      <c r="E759" s="165">
        <v>44877</v>
      </c>
      <c r="F759" s="166">
        <v>2</v>
      </c>
      <c r="G759" s="178">
        <v>1.9</v>
      </c>
      <c r="H759" s="181">
        <v>0.75</v>
      </c>
      <c r="I759" s="180">
        <v>3.5200000000000002E-2</v>
      </c>
      <c r="J759" s="21">
        <f t="shared" si="335"/>
        <v>0.10000000000000009</v>
      </c>
      <c r="K759" s="21" t="str">
        <f t="shared" si="336"/>
        <v>Y</v>
      </c>
      <c r="L759" s="37" t="str">
        <f t="shared" si="337"/>
        <v>NA</v>
      </c>
      <c r="M759" s="8" t="str">
        <f t="shared" si="338"/>
        <v>Y</v>
      </c>
      <c r="N759" s="42">
        <f t="shared" si="339"/>
        <v>1</v>
      </c>
      <c r="O759" s="43">
        <f t="shared" si="340"/>
        <v>200000</v>
      </c>
      <c r="P759" s="43" t="str">
        <f t="shared" si="341"/>
        <v>NA</v>
      </c>
      <c r="Q759" s="24">
        <f t="shared" si="342"/>
        <v>9195.6815999999999</v>
      </c>
      <c r="R759" s="43">
        <f t="shared" si="343"/>
        <v>0</v>
      </c>
      <c r="S759" s="24">
        <f t="shared" si="344"/>
        <v>1000000</v>
      </c>
      <c r="T759" s="25" t="str">
        <f t="shared" si="345"/>
        <v>N</v>
      </c>
      <c r="U759" s="44">
        <f t="shared" si="346"/>
        <v>0</v>
      </c>
      <c r="V759" s="45">
        <f t="shared" si="347"/>
        <v>0</v>
      </c>
      <c r="W759" s="45">
        <f t="shared" si="348"/>
        <v>0</v>
      </c>
      <c r="X759" s="28">
        <f t="shared" si="349"/>
        <v>0</v>
      </c>
      <c r="Y759" s="28">
        <f t="shared" si="350"/>
        <v>0</v>
      </c>
      <c r="Z759" s="45">
        <f t="shared" si="351"/>
        <v>0</v>
      </c>
      <c r="AA759" s="29" t="str">
        <f t="shared" si="352"/>
        <v>N</v>
      </c>
      <c r="AB759" s="46">
        <f t="shared" si="353"/>
        <v>0</v>
      </c>
      <c r="AC759" s="31">
        <f t="shared" si="354"/>
        <v>0</v>
      </c>
      <c r="AD759" s="31">
        <f t="shared" si="355"/>
        <v>0</v>
      </c>
      <c r="AE759" s="31">
        <f t="shared" si="356"/>
        <v>0</v>
      </c>
      <c r="AF759" s="47">
        <f t="shared" si="357"/>
        <v>0</v>
      </c>
      <c r="AG759" s="31">
        <f t="shared" si="358"/>
        <v>0</v>
      </c>
      <c r="AH759" s="48">
        <f t="shared" si="359"/>
        <v>0</v>
      </c>
      <c r="AI759" s="33">
        <f t="shared" si="360"/>
        <v>0</v>
      </c>
      <c r="AJ759" s="33">
        <f t="shared" si="361"/>
        <v>0</v>
      </c>
      <c r="AK759" s="33">
        <f t="shared" si="362"/>
        <v>0</v>
      </c>
      <c r="AL759" s="33">
        <f t="shared" si="363"/>
        <v>0</v>
      </c>
      <c r="AM759" s="34">
        <f t="shared" si="364"/>
        <v>0</v>
      </c>
    </row>
    <row r="760" spans="1:39" ht="15.75" customHeight="1" x14ac:dyDescent="0.3">
      <c r="A760" s="166" t="s">
        <v>1965</v>
      </c>
      <c r="B760" s="99">
        <v>9266</v>
      </c>
      <c r="C760" s="99">
        <v>75798</v>
      </c>
      <c r="D760" s="165">
        <v>44451</v>
      </c>
      <c r="E760" s="165">
        <v>44586</v>
      </c>
      <c r="F760" s="166">
        <v>2</v>
      </c>
      <c r="G760" s="178">
        <v>1.99</v>
      </c>
      <c r="H760" s="181">
        <v>0.75</v>
      </c>
      <c r="I760" s="180">
        <v>6.59E-2</v>
      </c>
      <c r="J760" s="21">
        <f t="shared" si="335"/>
        <v>1.0000000000000009E-2</v>
      </c>
      <c r="K760" s="21" t="str">
        <f t="shared" si="336"/>
        <v>Y</v>
      </c>
      <c r="L760" s="37" t="str">
        <f t="shared" si="337"/>
        <v>NA</v>
      </c>
      <c r="M760" s="8" t="str">
        <f t="shared" si="338"/>
        <v>Y</v>
      </c>
      <c r="N760" s="42">
        <f t="shared" si="339"/>
        <v>1</v>
      </c>
      <c r="O760" s="43">
        <f t="shared" si="340"/>
        <v>200000</v>
      </c>
      <c r="P760" s="43" t="str">
        <f t="shared" si="341"/>
        <v>NA</v>
      </c>
      <c r="Q760" s="24">
        <f t="shared" si="342"/>
        <v>9876.6293999999998</v>
      </c>
      <c r="R760" s="43">
        <f t="shared" si="343"/>
        <v>0</v>
      </c>
      <c r="S760" s="24">
        <f t="shared" si="344"/>
        <v>1000000</v>
      </c>
      <c r="T760" s="25" t="str">
        <f t="shared" si="345"/>
        <v>N</v>
      </c>
      <c r="U760" s="44">
        <f t="shared" si="346"/>
        <v>0</v>
      </c>
      <c r="V760" s="45">
        <f t="shared" si="347"/>
        <v>0</v>
      </c>
      <c r="W760" s="45">
        <f t="shared" si="348"/>
        <v>0</v>
      </c>
      <c r="X760" s="28">
        <f t="shared" si="349"/>
        <v>0</v>
      </c>
      <c r="Y760" s="28">
        <f t="shared" si="350"/>
        <v>0</v>
      </c>
      <c r="Z760" s="45">
        <f t="shared" si="351"/>
        <v>0</v>
      </c>
      <c r="AA760" s="29" t="str">
        <f t="shared" si="352"/>
        <v>N</v>
      </c>
      <c r="AB760" s="46">
        <f t="shared" si="353"/>
        <v>0</v>
      </c>
      <c r="AC760" s="31">
        <f t="shared" si="354"/>
        <v>0</v>
      </c>
      <c r="AD760" s="31">
        <f t="shared" si="355"/>
        <v>0</v>
      </c>
      <c r="AE760" s="31">
        <f t="shared" si="356"/>
        <v>0</v>
      </c>
      <c r="AF760" s="47">
        <f t="shared" si="357"/>
        <v>0</v>
      </c>
      <c r="AG760" s="31">
        <f t="shared" si="358"/>
        <v>0</v>
      </c>
      <c r="AH760" s="48">
        <f t="shared" si="359"/>
        <v>0</v>
      </c>
      <c r="AI760" s="33">
        <f t="shared" si="360"/>
        <v>0</v>
      </c>
      <c r="AJ760" s="33">
        <f t="shared" si="361"/>
        <v>0</v>
      </c>
      <c r="AK760" s="33">
        <f t="shared" si="362"/>
        <v>0</v>
      </c>
      <c r="AL760" s="33">
        <f t="shared" si="363"/>
        <v>0</v>
      </c>
      <c r="AM760" s="34">
        <f t="shared" si="364"/>
        <v>0</v>
      </c>
    </row>
    <row r="761" spans="1:39" ht="15.75" customHeight="1" x14ac:dyDescent="0.3">
      <c r="A761" s="166" t="s">
        <v>1966</v>
      </c>
      <c r="B761" s="99">
        <v>10910</v>
      </c>
      <c r="C761" s="99">
        <v>74456</v>
      </c>
      <c r="D761" s="165">
        <v>44582</v>
      </c>
      <c r="E761" s="165">
        <v>44686</v>
      </c>
      <c r="F761" s="166">
        <v>2</v>
      </c>
      <c r="G761" s="178">
        <v>0.65</v>
      </c>
      <c r="H761" s="181">
        <v>0.75</v>
      </c>
      <c r="I761" s="180">
        <v>3.15E-2</v>
      </c>
      <c r="J761" s="21">
        <f t="shared" si="335"/>
        <v>1.35</v>
      </c>
      <c r="K761" s="21" t="str">
        <f t="shared" si="336"/>
        <v>Y</v>
      </c>
      <c r="L761" s="37" t="str">
        <f t="shared" si="337"/>
        <v>NA</v>
      </c>
      <c r="M761" s="8" t="str">
        <f t="shared" si="338"/>
        <v>Y</v>
      </c>
      <c r="N761" s="42">
        <f t="shared" si="339"/>
        <v>2</v>
      </c>
      <c r="O761" s="43">
        <f t="shared" si="340"/>
        <v>200000</v>
      </c>
      <c r="P761" s="43" t="str">
        <f t="shared" si="341"/>
        <v>NA</v>
      </c>
      <c r="Q761" s="24">
        <f t="shared" si="342"/>
        <v>11253.665000000001</v>
      </c>
      <c r="R761" s="43">
        <f t="shared" si="343"/>
        <v>0</v>
      </c>
      <c r="S761" s="24">
        <f t="shared" si="344"/>
        <v>1000000</v>
      </c>
      <c r="T761" s="25" t="str">
        <f t="shared" si="345"/>
        <v>Y</v>
      </c>
      <c r="U761" s="44">
        <f t="shared" si="346"/>
        <v>1</v>
      </c>
      <c r="V761" s="45">
        <f t="shared" si="347"/>
        <v>200000</v>
      </c>
      <c r="W761" s="45">
        <f t="shared" si="348"/>
        <v>1000000</v>
      </c>
      <c r="X761" s="28">
        <f t="shared" si="349"/>
        <v>11608.155447500001</v>
      </c>
      <c r="Y761" s="28">
        <f t="shared" si="350"/>
        <v>0</v>
      </c>
      <c r="Z761" s="45" t="str">
        <f t="shared" si="351"/>
        <v>NA</v>
      </c>
      <c r="AA761" s="29" t="str">
        <f t="shared" si="352"/>
        <v>N</v>
      </c>
      <c r="AB761" s="46">
        <f t="shared" si="353"/>
        <v>0</v>
      </c>
      <c r="AC761" s="31">
        <f t="shared" si="354"/>
        <v>0</v>
      </c>
      <c r="AD761" s="31">
        <f t="shared" si="355"/>
        <v>0</v>
      </c>
      <c r="AE761" s="31">
        <f t="shared" si="356"/>
        <v>0</v>
      </c>
      <c r="AF761" s="47">
        <f t="shared" si="357"/>
        <v>0</v>
      </c>
      <c r="AG761" s="31">
        <f t="shared" si="358"/>
        <v>0</v>
      </c>
      <c r="AH761" s="48">
        <f t="shared" si="359"/>
        <v>0</v>
      </c>
      <c r="AI761" s="33">
        <f t="shared" si="360"/>
        <v>0</v>
      </c>
      <c r="AJ761" s="33">
        <f t="shared" si="361"/>
        <v>0</v>
      </c>
      <c r="AK761" s="33">
        <f t="shared" si="362"/>
        <v>0</v>
      </c>
      <c r="AL761" s="33">
        <f t="shared" si="363"/>
        <v>0</v>
      </c>
      <c r="AM761" s="34">
        <f t="shared" si="364"/>
        <v>0</v>
      </c>
    </row>
    <row r="762" spans="1:39" ht="15.75" customHeight="1" x14ac:dyDescent="0.3">
      <c r="A762" s="166" t="s">
        <v>1967</v>
      </c>
      <c r="B762" s="99">
        <v>17112</v>
      </c>
      <c r="C762" s="99">
        <v>103514</v>
      </c>
      <c r="D762" s="165">
        <v>44803</v>
      </c>
      <c r="E762" s="165">
        <v>45164</v>
      </c>
      <c r="F762" s="166">
        <v>4</v>
      </c>
      <c r="G762" s="178">
        <v>0.43</v>
      </c>
      <c r="H762" s="181">
        <v>1</v>
      </c>
      <c r="I762" s="180">
        <v>2.4299999999999999E-2</v>
      </c>
      <c r="J762" s="21">
        <f t="shared" si="335"/>
        <v>3.57</v>
      </c>
      <c r="K762" s="21" t="str">
        <f t="shared" si="336"/>
        <v>Y</v>
      </c>
      <c r="L762" s="37" t="str">
        <f t="shared" si="337"/>
        <v>NA</v>
      </c>
      <c r="M762" s="8" t="str">
        <f t="shared" si="338"/>
        <v>Y</v>
      </c>
      <c r="N762" s="42">
        <f t="shared" si="339"/>
        <v>4</v>
      </c>
      <c r="O762" s="43">
        <f t="shared" si="340"/>
        <v>200000</v>
      </c>
      <c r="P762" s="43" t="str">
        <f t="shared" si="341"/>
        <v>NA</v>
      </c>
      <c r="Q762" s="24">
        <f t="shared" si="342"/>
        <v>17527.821599999999</v>
      </c>
      <c r="R762" s="43">
        <f t="shared" si="343"/>
        <v>0</v>
      </c>
      <c r="S762" s="24">
        <f t="shared" si="344"/>
        <v>1000000</v>
      </c>
      <c r="T762" s="25" t="str">
        <f t="shared" si="345"/>
        <v>Y</v>
      </c>
      <c r="U762" s="44">
        <f t="shared" si="346"/>
        <v>3</v>
      </c>
      <c r="V762" s="45">
        <f t="shared" si="347"/>
        <v>200000</v>
      </c>
      <c r="W762" s="45">
        <f t="shared" si="348"/>
        <v>1000000</v>
      </c>
      <c r="X762" s="28">
        <f t="shared" si="349"/>
        <v>17953.74766488</v>
      </c>
      <c r="Y762" s="28">
        <f t="shared" si="350"/>
        <v>0</v>
      </c>
      <c r="Z762" s="45" t="str">
        <f t="shared" si="351"/>
        <v>NA</v>
      </c>
      <c r="AA762" s="29" t="str">
        <f t="shared" si="352"/>
        <v>Y</v>
      </c>
      <c r="AB762" s="46">
        <f t="shared" si="353"/>
        <v>2</v>
      </c>
      <c r="AC762" s="31">
        <f t="shared" si="354"/>
        <v>200000</v>
      </c>
      <c r="AD762" s="31">
        <f t="shared" si="355"/>
        <v>1000000</v>
      </c>
      <c r="AE762" s="31">
        <f t="shared" si="356"/>
        <v>18390.023733136582</v>
      </c>
      <c r="AF762" s="47">
        <f t="shared" si="357"/>
        <v>0</v>
      </c>
      <c r="AG762" s="31" t="str">
        <f t="shared" si="358"/>
        <v>NA</v>
      </c>
      <c r="AH762" s="48">
        <f t="shared" si="359"/>
        <v>1</v>
      </c>
      <c r="AI762" s="33">
        <f t="shared" si="360"/>
        <v>20000</v>
      </c>
      <c r="AJ762" s="33">
        <f t="shared" si="361"/>
        <v>65000</v>
      </c>
      <c r="AK762" s="33">
        <f t="shared" si="362"/>
        <v>18836.901309851801</v>
      </c>
      <c r="AL762" s="33">
        <f t="shared" si="363"/>
        <v>0</v>
      </c>
      <c r="AM762" s="34">
        <f t="shared" si="364"/>
        <v>0</v>
      </c>
    </row>
    <row r="763" spans="1:39" ht="15.75" customHeight="1" x14ac:dyDescent="0.3">
      <c r="A763" s="166" t="s">
        <v>1968</v>
      </c>
      <c r="B763" s="99">
        <v>11953</v>
      </c>
      <c r="C763" s="99">
        <v>72218</v>
      </c>
      <c r="D763" s="165">
        <v>44754</v>
      </c>
      <c r="E763" s="165">
        <v>45000</v>
      </c>
      <c r="F763" s="166">
        <v>4</v>
      </c>
      <c r="G763" s="178">
        <v>0.38</v>
      </c>
      <c r="H763" s="181">
        <v>0.25</v>
      </c>
      <c r="I763" s="180">
        <v>1.8599999999999998E-2</v>
      </c>
      <c r="J763" s="21">
        <f t="shared" ref="J763:J826" si="365">MAX(0, F763-G763)</f>
        <v>3.62</v>
      </c>
      <c r="K763" s="21" t="str">
        <f t="shared" ref="K763:K826" si="366">IF(
  AND(
    E763 &gt;= D763-10,
    E763 &lt;= DATE(2028,6,30),
    J763 &gt; 0
  ),
  "Y",
  "N"
)</f>
        <v>Y</v>
      </c>
      <c r="L763" s="37" t="str">
        <f t="shared" ref="L763:L826" si="367">IF(
  J763=0,
  0,
  IF(
    K763="Y",
    "NA",
    MAX(0, 65000-C763)
  )
)</f>
        <v>NA</v>
      </c>
      <c r="M763" s="8" t="str">
        <f t="shared" ref="M763:M826" si="368">IF(AND(K763="Y",J763&gt;0),"Y","N")</f>
        <v>Y</v>
      </c>
      <c r="N763" s="42">
        <f t="shared" ref="N763:N826" si="369">ROUNDUP(J763/H763, 0)</f>
        <v>15</v>
      </c>
      <c r="O763" s="43">
        <f t="shared" ref="O763:O826" si="370">IF(
  N763=0,
  0,
  IF(
    M763="Y",
    200000,
    20000
  )
)</f>
        <v>200000</v>
      </c>
      <c r="P763" s="43" t="str">
        <f t="shared" ref="P763:P826" si="371">IF(
  N763=0,
  0,
  IF(
    M763="Y",
    "NA",
    MAX(0, 65000)
  )
)</f>
        <v>NA</v>
      </c>
      <c r="Q763" s="24">
        <f t="shared" ref="Q763:Q826" si="372">IF(
  N763=0,
  0,
  MAX(0, MIN(B763*(1+I763), O763, L763))
)</f>
        <v>12175.325799999999</v>
      </c>
      <c r="R763" s="43">
        <f t="shared" ref="R763:R826" si="373">IF(
  N763=0,
  0,
  MAX(0, (B763*(1+I763))-Q763)
)</f>
        <v>0</v>
      </c>
      <c r="S763" s="24">
        <f t="shared" ref="S763:S826" si="374">IF(
    M763="Y",
    1000000,
    MAX(0, 65000-C763-Q763)
  )</f>
        <v>1000000</v>
      </c>
      <c r="T763" s="25" t="str">
        <f t="shared" ref="T763:T826" si="375">IF(AND(K763="Y",J763&gt;1),"Y","N")</f>
        <v>Y</v>
      </c>
      <c r="U763" s="44">
        <f t="shared" ref="U763:U826" si="376">MAX(0,(N763-1))</f>
        <v>14</v>
      </c>
      <c r="V763" s="45">
        <f t="shared" ref="V763:V826" si="377">IF(
  U763=0,
  0,
  IF(
    T763="Y",
    200000,
    20000
  )
)</f>
        <v>200000</v>
      </c>
      <c r="W763" s="45">
        <f t="shared" ref="W763:W826" si="378">IF(
  U763=0,
  0,
  IF(
    T763="Y",
    1000000,
    MAX(0, 65000)
  )
)</f>
        <v>1000000</v>
      </c>
      <c r="X763" s="28">
        <f t="shared" ref="X763:X826" si="379">IF(
  U763=0,
  0,
  MAX(0, MIN(B763*(1+I763)*(1+I763), V763, S763, (W763-C763))
)
)</f>
        <v>12401.786859879998</v>
      </c>
      <c r="Y763" s="28">
        <f t="shared" ref="Y763:Y826" si="380">IF(
  U763=0,
  0,
  MAX(0, (B763*(1+I763)*(1+I763)-X763)
)
)</f>
        <v>0</v>
      </c>
      <c r="Z763" s="45" t="str">
        <f t="shared" ref="Z763:Z826" si="381">IF(
    T763="Y",
    "NA",
    MAX(0, W763-C763-Q763-X763)
  )</f>
        <v>NA</v>
      </c>
      <c r="AA763" s="29" t="str">
        <f t="shared" ref="AA763:AA826" si="382">IF(AND(K763="Y",J763&gt;2),"Y","N")</f>
        <v>Y</v>
      </c>
      <c r="AB763" s="46">
        <f t="shared" ref="AB763:AB826" si="383">MAX(0,(U763-1))</f>
        <v>13</v>
      </c>
      <c r="AC763" s="31">
        <f t="shared" ref="AC763:AC826" si="384">IF(
  AB763=0,
  0,
  IF(
    AA763="Y",
    200000,
    20000
  )
)</f>
        <v>200000</v>
      </c>
      <c r="AD763" s="31">
        <f t="shared" ref="AD763:AD826" si="385">IF(
  AB763=0,
  0,
  IF(
    AA763="Y",
    1000000,
    MAX(0, 65000)
  )
)</f>
        <v>1000000</v>
      </c>
      <c r="AE763" s="31">
        <f t="shared" ref="AE763:AE826" si="386">IF(
  AB763=0,
  0,
  MAX(0, MIN(B763*(1+I763)*(1+I763)*(1+I763), AC763, Z763))
)</f>
        <v>12632.460095473765</v>
      </c>
      <c r="AF763" s="47">
        <f t="shared" ref="AF763:AF826" si="387">IF(
  AB763=0,
  0,
  MAX(0, (B763*(1+I763)*(1+I763)*(1+I763)-AE763)
)
)</f>
        <v>0</v>
      </c>
      <c r="AG763" s="31" t="str">
        <f t="shared" ref="AG763:AG826" si="388">IF(
    AA763="Y",
    "NA",
    MAX(0, AD763-C763-Q763-X763-AE763)
  )</f>
        <v>NA</v>
      </c>
      <c r="AH763" s="48">
        <f t="shared" si="359"/>
        <v>12</v>
      </c>
      <c r="AI763" s="33">
        <f t="shared" si="360"/>
        <v>20000</v>
      </c>
      <c r="AJ763" s="33">
        <f t="shared" si="361"/>
        <v>65000</v>
      </c>
      <c r="AK763" s="33">
        <f t="shared" si="362"/>
        <v>12867.423853249576</v>
      </c>
      <c r="AL763" s="33">
        <f t="shared" si="363"/>
        <v>0</v>
      </c>
      <c r="AM763" s="34">
        <f t="shared" si="364"/>
        <v>0</v>
      </c>
    </row>
    <row r="764" spans="1:39" ht="15.75" customHeight="1" x14ac:dyDescent="0.3">
      <c r="A764" s="166" t="s">
        <v>1969</v>
      </c>
      <c r="B764" s="99">
        <v>16609</v>
      </c>
      <c r="C764" s="99">
        <v>106087</v>
      </c>
      <c r="D764" s="165">
        <v>44831</v>
      </c>
      <c r="E764" s="165">
        <v>45167</v>
      </c>
      <c r="F764" s="166">
        <v>2</v>
      </c>
      <c r="G764" s="178">
        <v>0.11</v>
      </c>
      <c r="H764" s="181">
        <v>1</v>
      </c>
      <c r="I764" s="180">
        <v>3.6200000000000003E-2</v>
      </c>
      <c r="J764" s="21">
        <f t="shared" si="365"/>
        <v>1.89</v>
      </c>
      <c r="K764" s="21" t="str">
        <f t="shared" si="366"/>
        <v>Y</v>
      </c>
      <c r="L764" s="37" t="str">
        <f t="shared" si="367"/>
        <v>NA</v>
      </c>
      <c r="M764" s="8" t="str">
        <f t="shared" si="368"/>
        <v>Y</v>
      </c>
      <c r="N764" s="42">
        <f t="shared" si="369"/>
        <v>2</v>
      </c>
      <c r="O764" s="43">
        <f t="shared" si="370"/>
        <v>200000</v>
      </c>
      <c r="P764" s="43" t="str">
        <f t="shared" si="371"/>
        <v>NA</v>
      </c>
      <c r="Q764" s="24">
        <f t="shared" si="372"/>
        <v>17210.245800000001</v>
      </c>
      <c r="R764" s="43">
        <f t="shared" si="373"/>
        <v>0</v>
      </c>
      <c r="S764" s="24">
        <f t="shared" si="374"/>
        <v>1000000</v>
      </c>
      <c r="T764" s="25" t="str">
        <f t="shared" si="375"/>
        <v>Y</v>
      </c>
      <c r="U764" s="44">
        <f t="shared" si="376"/>
        <v>1</v>
      </c>
      <c r="V764" s="45">
        <f t="shared" si="377"/>
        <v>200000</v>
      </c>
      <c r="W764" s="45">
        <f t="shared" si="378"/>
        <v>1000000</v>
      </c>
      <c r="X764" s="28">
        <f t="shared" si="379"/>
        <v>17833.256697960001</v>
      </c>
      <c r="Y764" s="28">
        <f t="shared" si="380"/>
        <v>0</v>
      </c>
      <c r="Z764" s="45" t="str">
        <f t="shared" si="381"/>
        <v>NA</v>
      </c>
      <c r="AA764" s="29" t="str">
        <f t="shared" si="382"/>
        <v>N</v>
      </c>
      <c r="AB764" s="46">
        <f t="shared" si="383"/>
        <v>0</v>
      </c>
      <c r="AC764" s="31">
        <f t="shared" si="384"/>
        <v>0</v>
      </c>
      <c r="AD764" s="31">
        <f t="shared" si="385"/>
        <v>0</v>
      </c>
      <c r="AE764" s="31">
        <f t="shared" si="386"/>
        <v>0</v>
      </c>
      <c r="AF764" s="47">
        <f t="shared" si="387"/>
        <v>0</v>
      </c>
      <c r="AG764" s="31">
        <f t="shared" si="388"/>
        <v>0</v>
      </c>
      <c r="AH764" s="48">
        <f t="shared" si="359"/>
        <v>0</v>
      </c>
      <c r="AI764" s="33">
        <f t="shared" si="360"/>
        <v>0</v>
      </c>
      <c r="AJ764" s="33">
        <f t="shared" si="361"/>
        <v>0</v>
      </c>
      <c r="AK764" s="33">
        <f t="shared" si="362"/>
        <v>0</v>
      </c>
      <c r="AL764" s="33">
        <f t="shared" si="363"/>
        <v>0</v>
      </c>
      <c r="AM764" s="34">
        <f t="shared" si="364"/>
        <v>0</v>
      </c>
    </row>
    <row r="765" spans="1:39" ht="15.75" customHeight="1" x14ac:dyDescent="0.3">
      <c r="A765" s="166" t="s">
        <v>1970</v>
      </c>
      <c r="B765" s="99">
        <v>9333</v>
      </c>
      <c r="C765" s="99">
        <v>92675</v>
      </c>
      <c r="D765" s="165">
        <v>46120</v>
      </c>
      <c r="E765" s="165">
        <v>46447</v>
      </c>
      <c r="F765" s="166">
        <v>2</v>
      </c>
      <c r="G765" s="178">
        <v>0.59</v>
      </c>
      <c r="H765" s="181">
        <v>1</v>
      </c>
      <c r="I765" s="180">
        <v>8.0100000000000005E-2</v>
      </c>
      <c r="J765" s="21">
        <f t="shared" si="365"/>
        <v>1.4100000000000001</v>
      </c>
      <c r="K765" s="21" t="str">
        <f t="shared" si="366"/>
        <v>Y</v>
      </c>
      <c r="L765" s="37" t="str">
        <f t="shared" si="367"/>
        <v>NA</v>
      </c>
      <c r="M765" s="8" t="str">
        <f t="shared" si="368"/>
        <v>Y</v>
      </c>
      <c r="N765" s="42">
        <f t="shared" si="369"/>
        <v>2</v>
      </c>
      <c r="O765" s="43">
        <f t="shared" si="370"/>
        <v>200000</v>
      </c>
      <c r="P765" s="43" t="str">
        <f t="shared" si="371"/>
        <v>NA</v>
      </c>
      <c r="Q765" s="24">
        <f t="shared" si="372"/>
        <v>10080.5733</v>
      </c>
      <c r="R765" s="43">
        <f t="shared" si="373"/>
        <v>0</v>
      </c>
      <c r="S765" s="24">
        <f t="shared" si="374"/>
        <v>1000000</v>
      </c>
      <c r="T765" s="25" t="str">
        <f t="shared" si="375"/>
        <v>Y</v>
      </c>
      <c r="U765" s="44">
        <f t="shared" si="376"/>
        <v>1</v>
      </c>
      <c r="V765" s="45">
        <f t="shared" si="377"/>
        <v>200000</v>
      </c>
      <c r="W765" s="45">
        <f t="shared" si="378"/>
        <v>1000000</v>
      </c>
      <c r="X765" s="28">
        <f t="shared" si="379"/>
        <v>10888.027221330001</v>
      </c>
      <c r="Y765" s="28">
        <f t="shared" si="380"/>
        <v>0</v>
      </c>
      <c r="Z765" s="45" t="str">
        <f t="shared" si="381"/>
        <v>NA</v>
      </c>
      <c r="AA765" s="29" t="str">
        <f t="shared" si="382"/>
        <v>N</v>
      </c>
      <c r="AB765" s="46">
        <f t="shared" si="383"/>
        <v>0</v>
      </c>
      <c r="AC765" s="31">
        <f t="shared" si="384"/>
        <v>0</v>
      </c>
      <c r="AD765" s="31">
        <f t="shared" si="385"/>
        <v>0</v>
      </c>
      <c r="AE765" s="31">
        <f t="shared" si="386"/>
        <v>0</v>
      </c>
      <c r="AF765" s="47">
        <f t="shared" si="387"/>
        <v>0</v>
      </c>
      <c r="AG765" s="31">
        <f t="shared" si="388"/>
        <v>0</v>
      </c>
      <c r="AH765" s="48">
        <f t="shared" si="359"/>
        <v>0</v>
      </c>
      <c r="AI765" s="33">
        <f t="shared" si="360"/>
        <v>0</v>
      </c>
      <c r="AJ765" s="33">
        <f t="shared" si="361"/>
        <v>0</v>
      </c>
      <c r="AK765" s="33">
        <f t="shared" si="362"/>
        <v>0</v>
      </c>
      <c r="AL765" s="33">
        <f t="shared" si="363"/>
        <v>0</v>
      </c>
      <c r="AM765" s="34">
        <f t="shared" si="364"/>
        <v>0</v>
      </c>
    </row>
    <row r="766" spans="1:39" ht="15.75" customHeight="1" x14ac:dyDescent="0.3">
      <c r="A766" s="166" t="s">
        <v>1971</v>
      </c>
      <c r="B766" s="99">
        <v>7937</v>
      </c>
      <c r="C766" s="99">
        <v>59528</v>
      </c>
      <c r="D766" s="165">
        <v>44750</v>
      </c>
      <c r="E766" s="165">
        <v>45051</v>
      </c>
      <c r="F766" s="166">
        <v>4</v>
      </c>
      <c r="G766" s="178">
        <v>0.65</v>
      </c>
      <c r="H766" s="181">
        <v>0.25</v>
      </c>
      <c r="I766" s="180">
        <v>3.6900000000000002E-2</v>
      </c>
      <c r="J766" s="21">
        <f t="shared" si="365"/>
        <v>3.35</v>
      </c>
      <c r="K766" s="21" t="str">
        <f t="shared" si="366"/>
        <v>Y</v>
      </c>
      <c r="L766" s="37" t="str">
        <f t="shared" si="367"/>
        <v>NA</v>
      </c>
      <c r="M766" s="8" t="str">
        <f t="shared" si="368"/>
        <v>Y</v>
      </c>
      <c r="N766" s="42">
        <f t="shared" si="369"/>
        <v>14</v>
      </c>
      <c r="O766" s="43">
        <f t="shared" si="370"/>
        <v>200000</v>
      </c>
      <c r="P766" s="43" t="str">
        <f t="shared" si="371"/>
        <v>NA</v>
      </c>
      <c r="Q766" s="24">
        <f t="shared" si="372"/>
        <v>8229.8752999999997</v>
      </c>
      <c r="R766" s="43">
        <f t="shared" si="373"/>
        <v>0</v>
      </c>
      <c r="S766" s="24">
        <f t="shared" si="374"/>
        <v>1000000</v>
      </c>
      <c r="T766" s="25" t="str">
        <f t="shared" si="375"/>
        <v>Y</v>
      </c>
      <c r="U766" s="44">
        <f t="shared" si="376"/>
        <v>13</v>
      </c>
      <c r="V766" s="45">
        <f t="shared" si="377"/>
        <v>200000</v>
      </c>
      <c r="W766" s="45">
        <f t="shared" si="378"/>
        <v>1000000</v>
      </c>
      <c r="X766" s="28">
        <f t="shared" si="379"/>
        <v>8533.557698569999</v>
      </c>
      <c r="Y766" s="28">
        <f t="shared" si="380"/>
        <v>0</v>
      </c>
      <c r="Z766" s="45" t="str">
        <f t="shared" si="381"/>
        <v>NA</v>
      </c>
      <c r="AA766" s="29" t="str">
        <f t="shared" si="382"/>
        <v>Y</v>
      </c>
      <c r="AB766" s="46">
        <f t="shared" si="383"/>
        <v>12</v>
      </c>
      <c r="AC766" s="31">
        <f t="shared" si="384"/>
        <v>200000</v>
      </c>
      <c r="AD766" s="31">
        <f t="shared" si="385"/>
        <v>1000000</v>
      </c>
      <c r="AE766" s="31">
        <f t="shared" si="386"/>
        <v>8848.4459776472322</v>
      </c>
      <c r="AF766" s="47">
        <f t="shared" si="387"/>
        <v>0</v>
      </c>
      <c r="AG766" s="31" t="str">
        <f t="shared" si="388"/>
        <v>NA</v>
      </c>
      <c r="AH766" s="48">
        <f t="shared" si="359"/>
        <v>11</v>
      </c>
      <c r="AI766" s="33">
        <f t="shared" si="360"/>
        <v>20000</v>
      </c>
      <c r="AJ766" s="33">
        <f t="shared" si="361"/>
        <v>65000</v>
      </c>
      <c r="AK766" s="33">
        <f t="shared" si="362"/>
        <v>9174.9536342224146</v>
      </c>
      <c r="AL766" s="33">
        <f t="shared" si="363"/>
        <v>0</v>
      </c>
      <c r="AM766" s="34">
        <f t="shared" si="364"/>
        <v>0</v>
      </c>
    </row>
    <row r="767" spans="1:39" ht="15.75" customHeight="1" x14ac:dyDescent="0.3">
      <c r="A767" s="166" t="s">
        <v>1972</v>
      </c>
      <c r="B767" s="99">
        <v>14207</v>
      </c>
      <c r="C767" s="99">
        <v>71470</v>
      </c>
      <c r="D767" s="165">
        <v>45324</v>
      </c>
      <c r="E767" s="165">
        <v>45498</v>
      </c>
      <c r="F767" s="166">
        <v>4</v>
      </c>
      <c r="G767" s="178">
        <v>2.4900000000000002</v>
      </c>
      <c r="H767" s="181">
        <v>0.75</v>
      </c>
      <c r="I767" s="180">
        <v>5.1200000000000002E-2</v>
      </c>
      <c r="J767" s="21">
        <f t="shared" si="365"/>
        <v>1.5099999999999998</v>
      </c>
      <c r="K767" s="21" t="str">
        <f t="shared" si="366"/>
        <v>Y</v>
      </c>
      <c r="L767" s="37" t="str">
        <f t="shared" si="367"/>
        <v>NA</v>
      </c>
      <c r="M767" s="8" t="str">
        <f t="shared" si="368"/>
        <v>Y</v>
      </c>
      <c r="N767" s="42">
        <f t="shared" si="369"/>
        <v>3</v>
      </c>
      <c r="O767" s="43">
        <f t="shared" si="370"/>
        <v>200000</v>
      </c>
      <c r="P767" s="43" t="str">
        <f t="shared" si="371"/>
        <v>NA</v>
      </c>
      <c r="Q767" s="24">
        <f t="shared" si="372"/>
        <v>14934.398399999998</v>
      </c>
      <c r="R767" s="43">
        <f t="shared" si="373"/>
        <v>0</v>
      </c>
      <c r="S767" s="24">
        <f t="shared" si="374"/>
        <v>1000000</v>
      </c>
      <c r="T767" s="25" t="str">
        <f t="shared" si="375"/>
        <v>Y</v>
      </c>
      <c r="U767" s="44">
        <f t="shared" si="376"/>
        <v>2</v>
      </c>
      <c r="V767" s="45">
        <f t="shared" si="377"/>
        <v>200000</v>
      </c>
      <c r="W767" s="45">
        <f t="shared" si="378"/>
        <v>1000000</v>
      </c>
      <c r="X767" s="28">
        <f t="shared" si="379"/>
        <v>15699.039598079997</v>
      </c>
      <c r="Y767" s="28">
        <f t="shared" si="380"/>
        <v>0</v>
      </c>
      <c r="Z767" s="45" t="str">
        <f t="shared" si="381"/>
        <v>NA</v>
      </c>
      <c r="AA767" s="29" t="str">
        <f t="shared" si="382"/>
        <v>N</v>
      </c>
      <c r="AB767" s="46">
        <f t="shared" si="383"/>
        <v>1</v>
      </c>
      <c r="AC767" s="31">
        <f t="shared" si="384"/>
        <v>20000</v>
      </c>
      <c r="AD767" s="31">
        <f t="shared" si="385"/>
        <v>65000</v>
      </c>
      <c r="AE767" s="31">
        <f t="shared" si="386"/>
        <v>16502.830425501692</v>
      </c>
      <c r="AF767" s="47">
        <f t="shared" si="387"/>
        <v>0</v>
      </c>
      <c r="AG767" s="31">
        <f t="shared" si="388"/>
        <v>0</v>
      </c>
      <c r="AH767" s="48">
        <f t="shared" si="359"/>
        <v>0</v>
      </c>
      <c r="AI767" s="33">
        <f t="shared" si="360"/>
        <v>0</v>
      </c>
      <c r="AJ767" s="33">
        <f t="shared" si="361"/>
        <v>0</v>
      </c>
      <c r="AK767" s="33">
        <f t="shared" si="362"/>
        <v>0</v>
      </c>
      <c r="AL767" s="33">
        <f t="shared" si="363"/>
        <v>0</v>
      </c>
      <c r="AM767" s="34">
        <f t="shared" si="364"/>
        <v>0</v>
      </c>
    </row>
    <row r="768" spans="1:39" ht="15.75" customHeight="1" x14ac:dyDescent="0.3">
      <c r="A768" s="166" t="s">
        <v>1973</v>
      </c>
      <c r="B768" s="99">
        <v>15339</v>
      </c>
      <c r="C768" s="99">
        <v>89731</v>
      </c>
      <c r="D768" s="165">
        <v>44640</v>
      </c>
      <c r="E768" s="165">
        <v>44747</v>
      </c>
      <c r="F768" s="166">
        <v>4</v>
      </c>
      <c r="G768" s="178">
        <v>0.31</v>
      </c>
      <c r="H768" s="181">
        <v>0.5</v>
      </c>
      <c r="I768" s="180">
        <v>1.8800000000000001E-2</v>
      </c>
      <c r="J768" s="21">
        <f t="shared" si="365"/>
        <v>3.69</v>
      </c>
      <c r="K768" s="21" t="str">
        <f t="shared" si="366"/>
        <v>Y</v>
      </c>
      <c r="L768" s="37" t="str">
        <f t="shared" si="367"/>
        <v>NA</v>
      </c>
      <c r="M768" s="8" t="str">
        <f t="shared" si="368"/>
        <v>Y</v>
      </c>
      <c r="N768" s="42">
        <f t="shared" si="369"/>
        <v>8</v>
      </c>
      <c r="O768" s="43">
        <f t="shared" si="370"/>
        <v>200000</v>
      </c>
      <c r="P768" s="43" t="str">
        <f t="shared" si="371"/>
        <v>NA</v>
      </c>
      <c r="Q768" s="24">
        <f t="shared" si="372"/>
        <v>15627.373199999998</v>
      </c>
      <c r="R768" s="43">
        <f t="shared" si="373"/>
        <v>0</v>
      </c>
      <c r="S768" s="24">
        <f t="shared" si="374"/>
        <v>1000000</v>
      </c>
      <c r="T768" s="25" t="str">
        <f t="shared" si="375"/>
        <v>Y</v>
      </c>
      <c r="U768" s="44">
        <f t="shared" si="376"/>
        <v>7</v>
      </c>
      <c r="V768" s="45">
        <f t="shared" si="377"/>
        <v>200000</v>
      </c>
      <c r="W768" s="45">
        <f t="shared" si="378"/>
        <v>1000000</v>
      </c>
      <c r="X768" s="28">
        <f t="shared" si="379"/>
        <v>15921.167816159998</v>
      </c>
      <c r="Y768" s="28">
        <f t="shared" si="380"/>
        <v>0</v>
      </c>
      <c r="Z768" s="45" t="str">
        <f t="shared" si="381"/>
        <v>NA</v>
      </c>
      <c r="AA768" s="29" t="str">
        <f t="shared" si="382"/>
        <v>Y</v>
      </c>
      <c r="AB768" s="46">
        <f t="shared" si="383"/>
        <v>6</v>
      </c>
      <c r="AC768" s="31">
        <f t="shared" si="384"/>
        <v>200000</v>
      </c>
      <c r="AD768" s="31">
        <f t="shared" si="385"/>
        <v>1000000</v>
      </c>
      <c r="AE768" s="31">
        <f t="shared" si="386"/>
        <v>16220.485771103804</v>
      </c>
      <c r="AF768" s="47">
        <f t="shared" si="387"/>
        <v>0</v>
      </c>
      <c r="AG768" s="31" t="str">
        <f t="shared" si="388"/>
        <v>NA</v>
      </c>
      <c r="AH768" s="48">
        <f t="shared" si="359"/>
        <v>5</v>
      </c>
      <c r="AI768" s="33">
        <f t="shared" si="360"/>
        <v>20000</v>
      </c>
      <c r="AJ768" s="33">
        <f t="shared" si="361"/>
        <v>65000</v>
      </c>
      <c r="AK768" s="33">
        <f t="shared" si="362"/>
        <v>16525.430903600554</v>
      </c>
      <c r="AL768" s="33">
        <f t="shared" si="363"/>
        <v>0</v>
      </c>
      <c r="AM768" s="34">
        <f t="shared" si="364"/>
        <v>0</v>
      </c>
    </row>
    <row r="769" spans="1:39" ht="15.75" customHeight="1" x14ac:dyDescent="0.3">
      <c r="A769" s="166" t="s">
        <v>1974</v>
      </c>
      <c r="B769" s="99">
        <v>20409</v>
      </c>
      <c r="C769" s="99">
        <v>64517</v>
      </c>
      <c r="D769" s="165">
        <v>45870</v>
      </c>
      <c r="E769" s="165">
        <v>46139</v>
      </c>
      <c r="F769" s="166">
        <v>4</v>
      </c>
      <c r="G769" s="178">
        <v>0.55000000000000004</v>
      </c>
      <c r="H769" s="181">
        <v>1</v>
      </c>
      <c r="I769" s="180">
        <v>1.7899999999999999E-2</v>
      </c>
      <c r="J769" s="21">
        <f t="shared" si="365"/>
        <v>3.45</v>
      </c>
      <c r="K769" s="21" t="str">
        <f t="shared" si="366"/>
        <v>Y</v>
      </c>
      <c r="L769" s="37" t="str">
        <f t="shared" si="367"/>
        <v>NA</v>
      </c>
      <c r="M769" s="8" t="str">
        <f t="shared" si="368"/>
        <v>Y</v>
      </c>
      <c r="N769" s="42">
        <f t="shared" si="369"/>
        <v>4</v>
      </c>
      <c r="O769" s="43">
        <f t="shared" si="370"/>
        <v>200000</v>
      </c>
      <c r="P769" s="43" t="str">
        <f t="shared" si="371"/>
        <v>NA</v>
      </c>
      <c r="Q769" s="24">
        <f t="shared" si="372"/>
        <v>20774.321100000001</v>
      </c>
      <c r="R769" s="43">
        <f t="shared" si="373"/>
        <v>0</v>
      </c>
      <c r="S769" s="24">
        <f t="shared" si="374"/>
        <v>1000000</v>
      </c>
      <c r="T769" s="25" t="str">
        <f t="shared" si="375"/>
        <v>Y</v>
      </c>
      <c r="U769" s="44">
        <f t="shared" si="376"/>
        <v>3</v>
      </c>
      <c r="V769" s="45">
        <f t="shared" si="377"/>
        <v>200000</v>
      </c>
      <c r="W769" s="45">
        <f t="shared" si="378"/>
        <v>1000000</v>
      </c>
      <c r="X769" s="28">
        <f t="shared" si="379"/>
        <v>21146.18144769</v>
      </c>
      <c r="Y769" s="28">
        <f t="shared" si="380"/>
        <v>0</v>
      </c>
      <c r="Z769" s="45" t="str">
        <f t="shared" si="381"/>
        <v>NA</v>
      </c>
      <c r="AA769" s="29" t="str">
        <f t="shared" si="382"/>
        <v>Y</v>
      </c>
      <c r="AB769" s="46">
        <f t="shared" si="383"/>
        <v>2</v>
      </c>
      <c r="AC769" s="31">
        <f t="shared" si="384"/>
        <v>200000</v>
      </c>
      <c r="AD769" s="31">
        <f t="shared" si="385"/>
        <v>1000000</v>
      </c>
      <c r="AE769" s="31">
        <f t="shared" si="386"/>
        <v>21524.698095603653</v>
      </c>
      <c r="AF769" s="47">
        <f t="shared" si="387"/>
        <v>0</v>
      </c>
      <c r="AG769" s="31" t="str">
        <f t="shared" si="388"/>
        <v>NA</v>
      </c>
      <c r="AH769" s="48">
        <f t="shared" ref="AH769:AH832" si="389">MAX(0,(AB769-1))</f>
        <v>1</v>
      </c>
      <c r="AI769" s="33">
        <f t="shared" ref="AI769:AI832" si="390">IF(
  AH769=0,
  0,
     20000
  )</f>
        <v>20000</v>
      </c>
      <c r="AJ769" s="33">
        <f t="shared" ref="AJ769:AJ832" si="391">IF(
  AH769=0,
  0,
    MAX(0, 65000)
  )</f>
        <v>65000</v>
      </c>
      <c r="AK769" s="33">
        <f t="shared" ref="AK769:AK832" si="392">IF(
  AH769=0,
  0,
  MAX(0, MIN(B769*(1+I769)*(1+I769)*(1+I769)*(1+I769), AI769, AG769))
)</f>
        <v>20000</v>
      </c>
      <c r="AL769" s="33">
        <f t="shared" ref="AL769:AL832" si="393">IF(
  AH769=0,
  0,
  MAX(0, (B769*(1+I769)*(1+I769)*(1+I769)*(1+I769)-AK769)
)
)</f>
        <v>1909.9901915149603</v>
      </c>
      <c r="AM769" s="34">
        <f t="shared" si="364"/>
        <v>1909.9901915149603</v>
      </c>
    </row>
    <row r="770" spans="1:39" ht="15.75" customHeight="1" x14ac:dyDescent="0.3">
      <c r="A770" s="166" t="s">
        <v>1975</v>
      </c>
      <c r="B770" s="99">
        <v>20899</v>
      </c>
      <c r="C770" s="99">
        <v>90898</v>
      </c>
      <c r="D770" s="165">
        <v>45195</v>
      </c>
      <c r="E770" s="165">
        <v>45282</v>
      </c>
      <c r="F770" s="166">
        <v>2</v>
      </c>
      <c r="G770" s="178">
        <v>0.33</v>
      </c>
      <c r="H770" s="181">
        <v>0.25</v>
      </c>
      <c r="I770" s="180">
        <v>2.93E-2</v>
      </c>
      <c r="J770" s="21">
        <f t="shared" si="365"/>
        <v>1.67</v>
      </c>
      <c r="K770" s="21" t="str">
        <f t="shared" si="366"/>
        <v>Y</v>
      </c>
      <c r="L770" s="37" t="str">
        <f t="shared" si="367"/>
        <v>NA</v>
      </c>
      <c r="M770" s="8" t="str">
        <f t="shared" si="368"/>
        <v>Y</v>
      </c>
      <c r="N770" s="42">
        <f t="shared" si="369"/>
        <v>7</v>
      </c>
      <c r="O770" s="43">
        <f t="shared" si="370"/>
        <v>200000</v>
      </c>
      <c r="P770" s="43" t="str">
        <f t="shared" si="371"/>
        <v>NA</v>
      </c>
      <c r="Q770" s="24">
        <f t="shared" si="372"/>
        <v>21511.340700000001</v>
      </c>
      <c r="R770" s="43">
        <f t="shared" si="373"/>
        <v>0</v>
      </c>
      <c r="S770" s="24">
        <f t="shared" si="374"/>
        <v>1000000</v>
      </c>
      <c r="T770" s="25" t="str">
        <f t="shared" si="375"/>
        <v>Y</v>
      </c>
      <c r="U770" s="44">
        <f t="shared" si="376"/>
        <v>6</v>
      </c>
      <c r="V770" s="45">
        <f t="shared" si="377"/>
        <v>200000</v>
      </c>
      <c r="W770" s="45">
        <f t="shared" si="378"/>
        <v>1000000</v>
      </c>
      <c r="X770" s="28">
        <f t="shared" si="379"/>
        <v>22141.622982510002</v>
      </c>
      <c r="Y770" s="28">
        <f t="shared" si="380"/>
        <v>0</v>
      </c>
      <c r="Z770" s="45" t="str">
        <f t="shared" si="381"/>
        <v>NA</v>
      </c>
      <c r="AA770" s="29" t="str">
        <f t="shared" si="382"/>
        <v>N</v>
      </c>
      <c r="AB770" s="46">
        <f t="shared" si="383"/>
        <v>5</v>
      </c>
      <c r="AC770" s="31">
        <f t="shared" si="384"/>
        <v>20000</v>
      </c>
      <c r="AD770" s="31">
        <f t="shared" si="385"/>
        <v>65000</v>
      </c>
      <c r="AE770" s="31">
        <f t="shared" si="386"/>
        <v>20000</v>
      </c>
      <c r="AF770" s="47">
        <f t="shared" si="387"/>
        <v>2790.3725358975462</v>
      </c>
      <c r="AG770" s="31">
        <f t="shared" si="388"/>
        <v>0</v>
      </c>
      <c r="AH770" s="48">
        <f t="shared" si="389"/>
        <v>4</v>
      </c>
      <c r="AI770" s="33">
        <f t="shared" si="390"/>
        <v>20000</v>
      </c>
      <c r="AJ770" s="33">
        <f t="shared" si="391"/>
        <v>65000</v>
      </c>
      <c r="AK770" s="33">
        <f t="shared" si="392"/>
        <v>0</v>
      </c>
      <c r="AL770" s="33">
        <f t="shared" si="393"/>
        <v>23458.130451199348</v>
      </c>
      <c r="AM770" s="34">
        <f t="shared" si="364"/>
        <v>26248.502987096894</v>
      </c>
    </row>
    <row r="771" spans="1:39" ht="15.75" customHeight="1" x14ac:dyDescent="0.3">
      <c r="A771" s="166" t="s">
        <v>1976</v>
      </c>
      <c r="B771" s="99">
        <v>10514</v>
      </c>
      <c r="C771" s="99">
        <v>87195</v>
      </c>
      <c r="D771" s="165">
        <v>44520</v>
      </c>
      <c r="E771" s="165">
        <v>44689</v>
      </c>
      <c r="F771" s="166">
        <v>2</v>
      </c>
      <c r="G771" s="178">
        <v>1.21</v>
      </c>
      <c r="H771" s="181">
        <v>0.25</v>
      </c>
      <c r="I771" s="180">
        <v>5.1799999999999999E-2</v>
      </c>
      <c r="J771" s="21">
        <f t="shared" si="365"/>
        <v>0.79</v>
      </c>
      <c r="K771" s="21" t="str">
        <f t="shared" si="366"/>
        <v>Y</v>
      </c>
      <c r="L771" s="37" t="str">
        <f t="shared" si="367"/>
        <v>NA</v>
      </c>
      <c r="M771" s="8" t="str">
        <f t="shared" si="368"/>
        <v>Y</v>
      </c>
      <c r="N771" s="42">
        <f t="shared" si="369"/>
        <v>4</v>
      </c>
      <c r="O771" s="43">
        <f t="shared" si="370"/>
        <v>200000</v>
      </c>
      <c r="P771" s="43" t="str">
        <f t="shared" si="371"/>
        <v>NA</v>
      </c>
      <c r="Q771" s="24">
        <f t="shared" si="372"/>
        <v>11058.6252</v>
      </c>
      <c r="R771" s="43">
        <f t="shared" si="373"/>
        <v>0</v>
      </c>
      <c r="S771" s="24">
        <f t="shared" si="374"/>
        <v>1000000</v>
      </c>
      <c r="T771" s="25" t="str">
        <f t="shared" si="375"/>
        <v>N</v>
      </c>
      <c r="U771" s="44">
        <f t="shared" si="376"/>
        <v>3</v>
      </c>
      <c r="V771" s="45">
        <f t="shared" si="377"/>
        <v>20000</v>
      </c>
      <c r="W771" s="45">
        <f t="shared" si="378"/>
        <v>65000</v>
      </c>
      <c r="X771" s="28">
        <f t="shared" si="379"/>
        <v>0</v>
      </c>
      <c r="Y771" s="28">
        <f t="shared" si="380"/>
        <v>11631.461985360002</v>
      </c>
      <c r="Z771" s="45">
        <f t="shared" si="381"/>
        <v>0</v>
      </c>
      <c r="AA771" s="29" t="str">
        <f t="shared" si="382"/>
        <v>N</v>
      </c>
      <c r="AB771" s="46">
        <f t="shared" si="383"/>
        <v>2</v>
      </c>
      <c r="AC771" s="31">
        <f t="shared" si="384"/>
        <v>20000</v>
      </c>
      <c r="AD771" s="31">
        <f t="shared" si="385"/>
        <v>65000</v>
      </c>
      <c r="AE771" s="31">
        <f t="shared" si="386"/>
        <v>0</v>
      </c>
      <c r="AF771" s="47">
        <f t="shared" si="387"/>
        <v>12233.97171620165</v>
      </c>
      <c r="AG771" s="31">
        <f t="shared" si="388"/>
        <v>0</v>
      </c>
      <c r="AH771" s="48">
        <f t="shared" si="389"/>
        <v>1</v>
      </c>
      <c r="AI771" s="33">
        <f t="shared" si="390"/>
        <v>20000</v>
      </c>
      <c r="AJ771" s="33">
        <f t="shared" si="391"/>
        <v>65000</v>
      </c>
      <c r="AK771" s="33">
        <f t="shared" si="392"/>
        <v>0</v>
      </c>
      <c r="AL771" s="33">
        <f t="shared" si="393"/>
        <v>12867.691451100896</v>
      </c>
      <c r="AM771" s="34">
        <f t="shared" ref="AM771:AM834" si="394">R771+Y771+AF771+AL771</f>
        <v>36733.125152662549</v>
      </c>
    </row>
    <row r="772" spans="1:39" ht="15.75" customHeight="1" x14ac:dyDescent="0.3">
      <c r="A772" s="166" t="s">
        <v>1977</v>
      </c>
      <c r="B772" s="99">
        <v>18645</v>
      </c>
      <c r="C772" s="99">
        <v>38715</v>
      </c>
      <c r="D772" s="165">
        <v>45700</v>
      </c>
      <c r="E772" s="165">
        <v>45985</v>
      </c>
      <c r="F772" s="166">
        <v>2</v>
      </c>
      <c r="G772" s="178">
        <v>1.79</v>
      </c>
      <c r="H772" s="181">
        <v>0.25</v>
      </c>
      <c r="I772" s="180">
        <v>3.49E-2</v>
      </c>
      <c r="J772" s="21">
        <f t="shared" si="365"/>
        <v>0.20999999999999996</v>
      </c>
      <c r="K772" s="21" t="str">
        <f t="shared" si="366"/>
        <v>Y</v>
      </c>
      <c r="L772" s="37" t="str">
        <f t="shared" si="367"/>
        <v>NA</v>
      </c>
      <c r="M772" s="8" t="str">
        <f t="shared" si="368"/>
        <v>Y</v>
      </c>
      <c r="N772" s="42">
        <f t="shared" si="369"/>
        <v>1</v>
      </c>
      <c r="O772" s="43">
        <f t="shared" si="370"/>
        <v>200000</v>
      </c>
      <c r="P772" s="43" t="str">
        <f t="shared" si="371"/>
        <v>NA</v>
      </c>
      <c r="Q772" s="24">
        <f t="shared" si="372"/>
        <v>19295.710499999997</v>
      </c>
      <c r="R772" s="43">
        <f t="shared" si="373"/>
        <v>0</v>
      </c>
      <c r="S772" s="24">
        <f t="shared" si="374"/>
        <v>1000000</v>
      </c>
      <c r="T772" s="25" t="str">
        <f t="shared" si="375"/>
        <v>N</v>
      </c>
      <c r="U772" s="44">
        <f t="shared" si="376"/>
        <v>0</v>
      </c>
      <c r="V772" s="45">
        <f t="shared" si="377"/>
        <v>0</v>
      </c>
      <c r="W772" s="45">
        <f t="shared" si="378"/>
        <v>0</v>
      </c>
      <c r="X772" s="28">
        <f t="shared" si="379"/>
        <v>0</v>
      </c>
      <c r="Y772" s="28">
        <f t="shared" si="380"/>
        <v>0</v>
      </c>
      <c r="Z772" s="45">
        <f t="shared" si="381"/>
        <v>0</v>
      </c>
      <c r="AA772" s="29" t="str">
        <f t="shared" si="382"/>
        <v>N</v>
      </c>
      <c r="AB772" s="46">
        <f t="shared" si="383"/>
        <v>0</v>
      </c>
      <c r="AC772" s="31">
        <f t="shared" si="384"/>
        <v>0</v>
      </c>
      <c r="AD772" s="31">
        <f t="shared" si="385"/>
        <v>0</v>
      </c>
      <c r="AE772" s="31">
        <f t="shared" si="386"/>
        <v>0</v>
      </c>
      <c r="AF772" s="47">
        <f t="shared" si="387"/>
        <v>0</v>
      </c>
      <c r="AG772" s="31">
        <f t="shared" si="388"/>
        <v>0</v>
      </c>
      <c r="AH772" s="48">
        <f t="shared" si="389"/>
        <v>0</v>
      </c>
      <c r="AI772" s="33">
        <f t="shared" si="390"/>
        <v>0</v>
      </c>
      <c r="AJ772" s="33">
        <f t="shared" si="391"/>
        <v>0</v>
      </c>
      <c r="AK772" s="33">
        <f t="shared" si="392"/>
        <v>0</v>
      </c>
      <c r="AL772" s="33">
        <f t="shared" si="393"/>
        <v>0</v>
      </c>
      <c r="AM772" s="34">
        <f t="shared" si="394"/>
        <v>0</v>
      </c>
    </row>
    <row r="773" spans="1:39" ht="15.75" customHeight="1" x14ac:dyDescent="0.3">
      <c r="A773" s="166" t="s">
        <v>1978</v>
      </c>
      <c r="B773" s="99">
        <v>17240</v>
      </c>
      <c r="C773" s="99">
        <v>104616</v>
      </c>
      <c r="D773" s="165">
        <v>45987</v>
      </c>
      <c r="E773" s="165">
        <v>46182</v>
      </c>
      <c r="F773" s="166">
        <v>2</v>
      </c>
      <c r="G773" s="178">
        <v>0.15</v>
      </c>
      <c r="H773" s="181">
        <v>1</v>
      </c>
      <c r="I773" s="180">
        <v>7.3099999999999998E-2</v>
      </c>
      <c r="J773" s="21">
        <f t="shared" si="365"/>
        <v>1.85</v>
      </c>
      <c r="K773" s="21" t="str">
        <f t="shared" si="366"/>
        <v>Y</v>
      </c>
      <c r="L773" s="37" t="str">
        <f t="shared" si="367"/>
        <v>NA</v>
      </c>
      <c r="M773" s="8" t="str">
        <f t="shared" si="368"/>
        <v>Y</v>
      </c>
      <c r="N773" s="42">
        <f t="shared" si="369"/>
        <v>2</v>
      </c>
      <c r="O773" s="43">
        <f t="shared" si="370"/>
        <v>200000</v>
      </c>
      <c r="P773" s="43" t="str">
        <f t="shared" si="371"/>
        <v>NA</v>
      </c>
      <c r="Q773" s="24">
        <f t="shared" si="372"/>
        <v>18500.243999999999</v>
      </c>
      <c r="R773" s="43">
        <f t="shared" si="373"/>
        <v>0</v>
      </c>
      <c r="S773" s="24">
        <f t="shared" si="374"/>
        <v>1000000</v>
      </c>
      <c r="T773" s="25" t="str">
        <f t="shared" si="375"/>
        <v>Y</v>
      </c>
      <c r="U773" s="44">
        <f t="shared" si="376"/>
        <v>1</v>
      </c>
      <c r="V773" s="45">
        <f t="shared" si="377"/>
        <v>200000</v>
      </c>
      <c r="W773" s="45">
        <f t="shared" si="378"/>
        <v>1000000</v>
      </c>
      <c r="X773" s="28">
        <f t="shared" si="379"/>
        <v>19852.611836399999</v>
      </c>
      <c r="Y773" s="28">
        <f t="shared" si="380"/>
        <v>0</v>
      </c>
      <c r="Z773" s="45" t="str">
        <f t="shared" si="381"/>
        <v>NA</v>
      </c>
      <c r="AA773" s="29" t="str">
        <f t="shared" si="382"/>
        <v>N</v>
      </c>
      <c r="AB773" s="46">
        <f t="shared" si="383"/>
        <v>0</v>
      </c>
      <c r="AC773" s="31">
        <f t="shared" si="384"/>
        <v>0</v>
      </c>
      <c r="AD773" s="31">
        <f t="shared" si="385"/>
        <v>0</v>
      </c>
      <c r="AE773" s="31">
        <f t="shared" si="386"/>
        <v>0</v>
      </c>
      <c r="AF773" s="47">
        <f t="shared" si="387"/>
        <v>0</v>
      </c>
      <c r="AG773" s="31">
        <f t="shared" si="388"/>
        <v>0</v>
      </c>
      <c r="AH773" s="48">
        <f t="shared" si="389"/>
        <v>0</v>
      </c>
      <c r="AI773" s="33">
        <f t="shared" si="390"/>
        <v>0</v>
      </c>
      <c r="AJ773" s="33">
        <f t="shared" si="391"/>
        <v>0</v>
      </c>
      <c r="AK773" s="33">
        <f t="shared" si="392"/>
        <v>0</v>
      </c>
      <c r="AL773" s="33">
        <f t="shared" si="393"/>
        <v>0</v>
      </c>
      <c r="AM773" s="34">
        <f t="shared" si="394"/>
        <v>0</v>
      </c>
    </row>
    <row r="774" spans="1:39" ht="15.75" customHeight="1" x14ac:dyDescent="0.3">
      <c r="A774" s="166" t="s">
        <v>1979</v>
      </c>
      <c r="B774" s="99">
        <v>13825</v>
      </c>
      <c r="C774" s="99">
        <v>101708</v>
      </c>
      <c r="D774" s="165">
        <v>44857</v>
      </c>
      <c r="E774" s="165">
        <v>44889</v>
      </c>
      <c r="F774" s="166">
        <v>4</v>
      </c>
      <c r="G774" s="178">
        <v>3.88</v>
      </c>
      <c r="H774" s="181">
        <v>1</v>
      </c>
      <c r="I774" s="180">
        <v>3.7699999999999997E-2</v>
      </c>
      <c r="J774" s="21">
        <f t="shared" si="365"/>
        <v>0.12000000000000011</v>
      </c>
      <c r="K774" s="21" t="str">
        <f t="shared" si="366"/>
        <v>Y</v>
      </c>
      <c r="L774" s="37" t="str">
        <f t="shared" si="367"/>
        <v>NA</v>
      </c>
      <c r="M774" s="8" t="str">
        <f t="shared" si="368"/>
        <v>Y</v>
      </c>
      <c r="N774" s="42">
        <f t="shared" si="369"/>
        <v>1</v>
      </c>
      <c r="O774" s="43">
        <f t="shared" si="370"/>
        <v>200000</v>
      </c>
      <c r="P774" s="43" t="str">
        <f t="shared" si="371"/>
        <v>NA</v>
      </c>
      <c r="Q774" s="24">
        <f t="shared" si="372"/>
        <v>14346.202500000001</v>
      </c>
      <c r="R774" s="43">
        <f t="shared" si="373"/>
        <v>0</v>
      </c>
      <c r="S774" s="24">
        <f t="shared" si="374"/>
        <v>1000000</v>
      </c>
      <c r="T774" s="25" t="str">
        <f t="shared" si="375"/>
        <v>N</v>
      </c>
      <c r="U774" s="44">
        <f t="shared" si="376"/>
        <v>0</v>
      </c>
      <c r="V774" s="45">
        <f t="shared" si="377"/>
        <v>0</v>
      </c>
      <c r="W774" s="45">
        <f t="shared" si="378"/>
        <v>0</v>
      </c>
      <c r="X774" s="28">
        <f t="shared" si="379"/>
        <v>0</v>
      </c>
      <c r="Y774" s="28">
        <f t="shared" si="380"/>
        <v>0</v>
      </c>
      <c r="Z774" s="45">
        <f t="shared" si="381"/>
        <v>0</v>
      </c>
      <c r="AA774" s="29" t="str">
        <f t="shared" si="382"/>
        <v>N</v>
      </c>
      <c r="AB774" s="46">
        <f t="shared" si="383"/>
        <v>0</v>
      </c>
      <c r="AC774" s="31">
        <f t="shared" si="384"/>
        <v>0</v>
      </c>
      <c r="AD774" s="31">
        <f t="shared" si="385"/>
        <v>0</v>
      </c>
      <c r="AE774" s="31">
        <f t="shared" si="386"/>
        <v>0</v>
      </c>
      <c r="AF774" s="47">
        <f t="shared" si="387"/>
        <v>0</v>
      </c>
      <c r="AG774" s="31">
        <f t="shared" si="388"/>
        <v>0</v>
      </c>
      <c r="AH774" s="48">
        <f t="shared" si="389"/>
        <v>0</v>
      </c>
      <c r="AI774" s="33">
        <f t="shared" si="390"/>
        <v>0</v>
      </c>
      <c r="AJ774" s="33">
        <f t="shared" si="391"/>
        <v>0</v>
      </c>
      <c r="AK774" s="33">
        <f t="shared" si="392"/>
        <v>0</v>
      </c>
      <c r="AL774" s="33">
        <f t="shared" si="393"/>
        <v>0</v>
      </c>
      <c r="AM774" s="34">
        <f t="shared" si="394"/>
        <v>0</v>
      </c>
    </row>
    <row r="775" spans="1:39" ht="15.75" customHeight="1" x14ac:dyDescent="0.3">
      <c r="A775" s="166" t="s">
        <v>1980</v>
      </c>
      <c r="B775" s="99">
        <v>11926</v>
      </c>
      <c r="C775" s="99">
        <v>28306</v>
      </c>
      <c r="D775" s="165">
        <v>44563</v>
      </c>
      <c r="E775" s="165">
        <v>44922</v>
      </c>
      <c r="F775" s="166">
        <v>4</v>
      </c>
      <c r="G775" s="178">
        <v>1.36</v>
      </c>
      <c r="H775" s="181">
        <v>0.25</v>
      </c>
      <c r="I775" s="180">
        <v>6.7100000000000007E-2</v>
      </c>
      <c r="J775" s="21">
        <f t="shared" si="365"/>
        <v>2.6399999999999997</v>
      </c>
      <c r="K775" s="21" t="str">
        <f t="shared" si="366"/>
        <v>Y</v>
      </c>
      <c r="L775" s="37" t="str">
        <f t="shared" si="367"/>
        <v>NA</v>
      </c>
      <c r="M775" s="8" t="str">
        <f t="shared" si="368"/>
        <v>Y</v>
      </c>
      <c r="N775" s="42">
        <f t="shared" si="369"/>
        <v>11</v>
      </c>
      <c r="O775" s="43">
        <f t="shared" si="370"/>
        <v>200000</v>
      </c>
      <c r="P775" s="43" t="str">
        <f t="shared" si="371"/>
        <v>NA</v>
      </c>
      <c r="Q775" s="24">
        <f t="shared" si="372"/>
        <v>12726.2346</v>
      </c>
      <c r="R775" s="43">
        <f t="shared" si="373"/>
        <v>0</v>
      </c>
      <c r="S775" s="24">
        <f t="shared" si="374"/>
        <v>1000000</v>
      </c>
      <c r="T775" s="25" t="str">
        <f t="shared" si="375"/>
        <v>Y</v>
      </c>
      <c r="U775" s="44">
        <f t="shared" si="376"/>
        <v>10</v>
      </c>
      <c r="V775" s="45">
        <f t="shared" si="377"/>
        <v>200000</v>
      </c>
      <c r="W775" s="45">
        <f t="shared" si="378"/>
        <v>1000000</v>
      </c>
      <c r="X775" s="28">
        <f t="shared" si="379"/>
        <v>13580.164941659999</v>
      </c>
      <c r="Y775" s="28">
        <f t="shared" si="380"/>
        <v>0</v>
      </c>
      <c r="Z775" s="45" t="str">
        <f t="shared" si="381"/>
        <v>NA</v>
      </c>
      <c r="AA775" s="29" t="str">
        <f t="shared" si="382"/>
        <v>Y</v>
      </c>
      <c r="AB775" s="46">
        <f t="shared" si="383"/>
        <v>9</v>
      </c>
      <c r="AC775" s="31">
        <f t="shared" si="384"/>
        <v>200000</v>
      </c>
      <c r="AD775" s="31">
        <f t="shared" si="385"/>
        <v>1000000</v>
      </c>
      <c r="AE775" s="31">
        <f t="shared" si="386"/>
        <v>14491.394009245385</v>
      </c>
      <c r="AF775" s="47">
        <f t="shared" si="387"/>
        <v>0</v>
      </c>
      <c r="AG775" s="31" t="str">
        <f t="shared" si="388"/>
        <v>NA</v>
      </c>
      <c r="AH775" s="48">
        <f t="shared" si="389"/>
        <v>8</v>
      </c>
      <c r="AI775" s="33">
        <f t="shared" si="390"/>
        <v>20000</v>
      </c>
      <c r="AJ775" s="33">
        <f t="shared" si="391"/>
        <v>65000</v>
      </c>
      <c r="AK775" s="33">
        <f t="shared" si="392"/>
        <v>15463.76654726575</v>
      </c>
      <c r="AL775" s="33">
        <f t="shared" si="393"/>
        <v>0</v>
      </c>
      <c r="AM775" s="34">
        <f t="shared" si="394"/>
        <v>0</v>
      </c>
    </row>
    <row r="776" spans="1:39" ht="15.75" customHeight="1" x14ac:dyDescent="0.3">
      <c r="A776" s="166" t="s">
        <v>1981</v>
      </c>
      <c r="B776" s="99">
        <v>17497</v>
      </c>
      <c r="C776" s="99">
        <v>39627</v>
      </c>
      <c r="D776" s="165">
        <v>45388</v>
      </c>
      <c r="E776" s="165">
        <v>45548</v>
      </c>
      <c r="F776" s="166">
        <v>2</v>
      </c>
      <c r="G776" s="178">
        <v>0.56000000000000005</v>
      </c>
      <c r="H776" s="181">
        <v>1</v>
      </c>
      <c r="I776" s="180">
        <v>2.12E-2</v>
      </c>
      <c r="J776" s="21">
        <f t="shared" si="365"/>
        <v>1.44</v>
      </c>
      <c r="K776" s="21" t="str">
        <f t="shared" si="366"/>
        <v>Y</v>
      </c>
      <c r="L776" s="37" t="str">
        <f t="shared" si="367"/>
        <v>NA</v>
      </c>
      <c r="M776" s="8" t="str">
        <f t="shared" si="368"/>
        <v>Y</v>
      </c>
      <c r="N776" s="42">
        <f t="shared" si="369"/>
        <v>2</v>
      </c>
      <c r="O776" s="43">
        <f t="shared" si="370"/>
        <v>200000</v>
      </c>
      <c r="P776" s="43" t="str">
        <f t="shared" si="371"/>
        <v>NA</v>
      </c>
      <c r="Q776" s="24">
        <f t="shared" si="372"/>
        <v>17867.936400000002</v>
      </c>
      <c r="R776" s="43">
        <f t="shared" si="373"/>
        <v>0</v>
      </c>
      <c r="S776" s="24">
        <f t="shared" si="374"/>
        <v>1000000</v>
      </c>
      <c r="T776" s="25" t="str">
        <f t="shared" si="375"/>
        <v>Y</v>
      </c>
      <c r="U776" s="44">
        <f t="shared" si="376"/>
        <v>1</v>
      </c>
      <c r="V776" s="45">
        <f t="shared" si="377"/>
        <v>200000</v>
      </c>
      <c r="W776" s="45">
        <f t="shared" si="378"/>
        <v>1000000</v>
      </c>
      <c r="X776" s="28">
        <f t="shared" si="379"/>
        <v>18246.736651680003</v>
      </c>
      <c r="Y776" s="28">
        <f t="shared" si="380"/>
        <v>0</v>
      </c>
      <c r="Z776" s="45" t="str">
        <f t="shared" si="381"/>
        <v>NA</v>
      </c>
      <c r="AA776" s="29" t="str">
        <f t="shared" si="382"/>
        <v>N</v>
      </c>
      <c r="AB776" s="46">
        <f t="shared" si="383"/>
        <v>0</v>
      </c>
      <c r="AC776" s="31">
        <f t="shared" si="384"/>
        <v>0</v>
      </c>
      <c r="AD776" s="31">
        <f t="shared" si="385"/>
        <v>0</v>
      </c>
      <c r="AE776" s="31">
        <f t="shared" si="386"/>
        <v>0</v>
      </c>
      <c r="AF776" s="47">
        <f t="shared" si="387"/>
        <v>0</v>
      </c>
      <c r="AG776" s="31">
        <f t="shared" si="388"/>
        <v>0</v>
      </c>
      <c r="AH776" s="48">
        <f t="shared" si="389"/>
        <v>0</v>
      </c>
      <c r="AI776" s="33">
        <f t="shared" si="390"/>
        <v>0</v>
      </c>
      <c r="AJ776" s="33">
        <f t="shared" si="391"/>
        <v>0</v>
      </c>
      <c r="AK776" s="33">
        <f t="shared" si="392"/>
        <v>0</v>
      </c>
      <c r="AL776" s="33">
        <f t="shared" si="393"/>
        <v>0</v>
      </c>
      <c r="AM776" s="34">
        <f t="shared" si="394"/>
        <v>0</v>
      </c>
    </row>
    <row r="777" spans="1:39" ht="15.75" customHeight="1" x14ac:dyDescent="0.3">
      <c r="A777" s="166" t="s">
        <v>1982</v>
      </c>
      <c r="B777" s="99">
        <v>17730</v>
      </c>
      <c r="C777" s="99">
        <v>80472</v>
      </c>
      <c r="D777" s="165">
        <v>45621</v>
      </c>
      <c r="E777" s="165">
        <v>45982</v>
      </c>
      <c r="F777" s="166">
        <v>2</v>
      </c>
      <c r="G777" s="178">
        <v>0.33</v>
      </c>
      <c r="H777" s="181">
        <v>1</v>
      </c>
      <c r="I777" s="180">
        <v>7.1099999999999997E-2</v>
      </c>
      <c r="J777" s="21">
        <f t="shared" si="365"/>
        <v>1.67</v>
      </c>
      <c r="K777" s="21" t="str">
        <f t="shared" si="366"/>
        <v>Y</v>
      </c>
      <c r="L777" s="37" t="str">
        <f t="shared" si="367"/>
        <v>NA</v>
      </c>
      <c r="M777" s="8" t="str">
        <f t="shared" si="368"/>
        <v>Y</v>
      </c>
      <c r="N777" s="42">
        <f t="shared" si="369"/>
        <v>2</v>
      </c>
      <c r="O777" s="43">
        <f t="shared" si="370"/>
        <v>200000</v>
      </c>
      <c r="P777" s="43" t="str">
        <f t="shared" si="371"/>
        <v>NA</v>
      </c>
      <c r="Q777" s="24">
        <f t="shared" si="372"/>
        <v>18990.602999999999</v>
      </c>
      <c r="R777" s="43">
        <f t="shared" si="373"/>
        <v>0</v>
      </c>
      <c r="S777" s="24">
        <f t="shared" si="374"/>
        <v>1000000</v>
      </c>
      <c r="T777" s="25" t="str">
        <f t="shared" si="375"/>
        <v>Y</v>
      </c>
      <c r="U777" s="44">
        <f t="shared" si="376"/>
        <v>1</v>
      </c>
      <c r="V777" s="45">
        <f t="shared" si="377"/>
        <v>200000</v>
      </c>
      <c r="W777" s="45">
        <f t="shared" si="378"/>
        <v>1000000</v>
      </c>
      <c r="X777" s="28">
        <f t="shared" si="379"/>
        <v>20340.834873299998</v>
      </c>
      <c r="Y777" s="28">
        <f t="shared" si="380"/>
        <v>0</v>
      </c>
      <c r="Z777" s="45" t="str">
        <f t="shared" si="381"/>
        <v>NA</v>
      </c>
      <c r="AA777" s="29" t="str">
        <f t="shared" si="382"/>
        <v>N</v>
      </c>
      <c r="AB777" s="46">
        <f t="shared" si="383"/>
        <v>0</v>
      </c>
      <c r="AC777" s="31">
        <f t="shared" si="384"/>
        <v>0</v>
      </c>
      <c r="AD777" s="31">
        <f t="shared" si="385"/>
        <v>0</v>
      </c>
      <c r="AE777" s="31">
        <f t="shared" si="386"/>
        <v>0</v>
      </c>
      <c r="AF777" s="47">
        <f t="shared" si="387"/>
        <v>0</v>
      </c>
      <c r="AG777" s="31">
        <f t="shared" si="388"/>
        <v>0</v>
      </c>
      <c r="AH777" s="48">
        <f t="shared" si="389"/>
        <v>0</v>
      </c>
      <c r="AI777" s="33">
        <f t="shared" si="390"/>
        <v>0</v>
      </c>
      <c r="AJ777" s="33">
        <f t="shared" si="391"/>
        <v>0</v>
      </c>
      <c r="AK777" s="33">
        <f t="shared" si="392"/>
        <v>0</v>
      </c>
      <c r="AL777" s="33">
        <f t="shared" si="393"/>
        <v>0</v>
      </c>
      <c r="AM777" s="34">
        <f t="shared" si="394"/>
        <v>0</v>
      </c>
    </row>
    <row r="778" spans="1:39" ht="15.75" customHeight="1" x14ac:dyDescent="0.3">
      <c r="A778" s="166" t="s">
        <v>1983</v>
      </c>
      <c r="B778" s="99">
        <v>9302</v>
      </c>
      <c r="C778" s="99">
        <v>66362</v>
      </c>
      <c r="D778" s="165">
        <v>44842</v>
      </c>
      <c r="E778" s="165">
        <v>44921</v>
      </c>
      <c r="F778" s="166">
        <v>4</v>
      </c>
      <c r="G778" s="178">
        <v>2.1</v>
      </c>
      <c r="H778" s="181">
        <v>1</v>
      </c>
      <c r="I778" s="180">
        <v>4.6199999999999998E-2</v>
      </c>
      <c r="J778" s="21">
        <f t="shared" si="365"/>
        <v>1.9</v>
      </c>
      <c r="K778" s="21" t="str">
        <f t="shared" si="366"/>
        <v>Y</v>
      </c>
      <c r="L778" s="37" t="str">
        <f t="shared" si="367"/>
        <v>NA</v>
      </c>
      <c r="M778" s="8" t="str">
        <f t="shared" si="368"/>
        <v>Y</v>
      </c>
      <c r="N778" s="42">
        <f t="shared" si="369"/>
        <v>2</v>
      </c>
      <c r="O778" s="43">
        <f t="shared" si="370"/>
        <v>200000</v>
      </c>
      <c r="P778" s="43" t="str">
        <f t="shared" si="371"/>
        <v>NA</v>
      </c>
      <c r="Q778" s="24">
        <f t="shared" si="372"/>
        <v>9731.7523999999994</v>
      </c>
      <c r="R778" s="43">
        <f t="shared" si="373"/>
        <v>0</v>
      </c>
      <c r="S778" s="24">
        <f t="shared" si="374"/>
        <v>1000000</v>
      </c>
      <c r="T778" s="25" t="str">
        <f t="shared" si="375"/>
        <v>Y</v>
      </c>
      <c r="U778" s="44">
        <f t="shared" si="376"/>
        <v>1</v>
      </c>
      <c r="V778" s="45">
        <f t="shared" si="377"/>
        <v>200000</v>
      </c>
      <c r="W778" s="45">
        <f t="shared" si="378"/>
        <v>1000000</v>
      </c>
      <c r="X778" s="28">
        <f t="shared" si="379"/>
        <v>10181.35936088</v>
      </c>
      <c r="Y778" s="28">
        <f t="shared" si="380"/>
        <v>0</v>
      </c>
      <c r="Z778" s="45" t="str">
        <f t="shared" si="381"/>
        <v>NA</v>
      </c>
      <c r="AA778" s="29" t="str">
        <f t="shared" si="382"/>
        <v>N</v>
      </c>
      <c r="AB778" s="46">
        <f t="shared" si="383"/>
        <v>0</v>
      </c>
      <c r="AC778" s="31">
        <f t="shared" si="384"/>
        <v>0</v>
      </c>
      <c r="AD778" s="31">
        <f t="shared" si="385"/>
        <v>0</v>
      </c>
      <c r="AE778" s="31">
        <f t="shared" si="386"/>
        <v>0</v>
      </c>
      <c r="AF778" s="47">
        <f t="shared" si="387"/>
        <v>0</v>
      </c>
      <c r="AG778" s="31">
        <f t="shared" si="388"/>
        <v>0</v>
      </c>
      <c r="AH778" s="48">
        <f t="shared" si="389"/>
        <v>0</v>
      </c>
      <c r="AI778" s="33">
        <f t="shared" si="390"/>
        <v>0</v>
      </c>
      <c r="AJ778" s="33">
        <f t="shared" si="391"/>
        <v>0</v>
      </c>
      <c r="AK778" s="33">
        <f t="shared" si="392"/>
        <v>0</v>
      </c>
      <c r="AL778" s="33">
        <f t="shared" si="393"/>
        <v>0</v>
      </c>
      <c r="AM778" s="34">
        <f t="shared" si="394"/>
        <v>0</v>
      </c>
    </row>
    <row r="779" spans="1:39" ht="15.75" customHeight="1" x14ac:dyDescent="0.3">
      <c r="A779" s="166" t="s">
        <v>1984</v>
      </c>
      <c r="B779" s="99">
        <v>13797</v>
      </c>
      <c r="C779" s="99">
        <v>97598</v>
      </c>
      <c r="D779" s="165">
        <v>44975</v>
      </c>
      <c r="E779" s="165">
        <v>45221</v>
      </c>
      <c r="F779" s="166">
        <v>2</v>
      </c>
      <c r="G779" s="178">
        <v>1.54</v>
      </c>
      <c r="H779" s="181">
        <v>0.75</v>
      </c>
      <c r="I779" s="180">
        <v>5.8000000000000003E-2</v>
      </c>
      <c r="J779" s="21">
        <f t="shared" si="365"/>
        <v>0.45999999999999996</v>
      </c>
      <c r="K779" s="21" t="str">
        <f t="shared" si="366"/>
        <v>Y</v>
      </c>
      <c r="L779" s="37" t="str">
        <f t="shared" si="367"/>
        <v>NA</v>
      </c>
      <c r="M779" s="8" t="str">
        <f t="shared" si="368"/>
        <v>Y</v>
      </c>
      <c r="N779" s="42">
        <f t="shared" si="369"/>
        <v>1</v>
      </c>
      <c r="O779" s="43">
        <f t="shared" si="370"/>
        <v>200000</v>
      </c>
      <c r="P779" s="43" t="str">
        <f t="shared" si="371"/>
        <v>NA</v>
      </c>
      <c r="Q779" s="24">
        <f t="shared" si="372"/>
        <v>14597.226000000001</v>
      </c>
      <c r="R779" s="43">
        <f t="shared" si="373"/>
        <v>0</v>
      </c>
      <c r="S779" s="24">
        <f t="shared" si="374"/>
        <v>1000000</v>
      </c>
      <c r="T779" s="25" t="str">
        <f t="shared" si="375"/>
        <v>N</v>
      </c>
      <c r="U779" s="44">
        <f t="shared" si="376"/>
        <v>0</v>
      </c>
      <c r="V779" s="45">
        <f t="shared" si="377"/>
        <v>0</v>
      </c>
      <c r="W779" s="45">
        <f t="shared" si="378"/>
        <v>0</v>
      </c>
      <c r="X779" s="28">
        <f t="shared" si="379"/>
        <v>0</v>
      </c>
      <c r="Y779" s="28">
        <f t="shared" si="380"/>
        <v>0</v>
      </c>
      <c r="Z779" s="45">
        <f t="shared" si="381"/>
        <v>0</v>
      </c>
      <c r="AA779" s="29" t="str">
        <f t="shared" si="382"/>
        <v>N</v>
      </c>
      <c r="AB779" s="46">
        <f t="shared" si="383"/>
        <v>0</v>
      </c>
      <c r="AC779" s="31">
        <f t="shared" si="384"/>
        <v>0</v>
      </c>
      <c r="AD779" s="31">
        <f t="shared" si="385"/>
        <v>0</v>
      </c>
      <c r="AE779" s="31">
        <f t="shared" si="386"/>
        <v>0</v>
      </c>
      <c r="AF779" s="47">
        <f t="shared" si="387"/>
        <v>0</v>
      </c>
      <c r="AG779" s="31">
        <f t="shared" si="388"/>
        <v>0</v>
      </c>
      <c r="AH779" s="48">
        <f t="shared" si="389"/>
        <v>0</v>
      </c>
      <c r="AI779" s="33">
        <f t="shared" si="390"/>
        <v>0</v>
      </c>
      <c r="AJ779" s="33">
        <f t="shared" si="391"/>
        <v>0</v>
      </c>
      <c r="AK779" s="33">
        <f t="shared" si="392"/>
        <v>0</v>
      </c>
      <c r="AL779" s="33">
        <f t="shared" si="393"/>
        <v>0</v>
      </c>
      <c r="AM779" s="34">
        <f t="shared" si="394"/>
        <v>0</v>
      </c>
    </row>
    <row r="780" spans="1:39" ht="15.75" customHeight="1" x14ac:dyDescent="0.3">
      <c r="A780" s="166" t="s">
        <v>1985</v>
      </c>
      <c r="B780" s="99">
        <v>8045</v>
      </c>
      <c r="C780" s="99">
        <v>23345</v>
      </c>
      <c r="D780" s="165">
        <v>45153</v>
      </c>
      <c r="E780" s="165">
        <v>45357</v>
      </c>
      <c r="F780" s="166">
        <v>4</v>
      </c>
      <c r="G780" s="178">
        <v>2.74</v>
      </c>
      <c r="H780" s="181">
        <v>0.5</v>
      </c>
      <c r="I780" s="180">
        <v>8.0100000000000005E-2</v>
      </c>
      <c r="J780" s="21">
        <f t="shared" si="365"/>
        <v>1.2599999999999998</v>
      </c>
      <c r="K780" s="21" t="str">
        <f t="shared" si="366"/>
        <v>Y</v>
      </c>
      <c r="L780" s="37" t="str">
        <f t="shared" si="367"/>
        <v>NA</v>
      </c>
      <c r="M780" s="8" t="str">
        <f t="shared" si="368"/>
        <v>Y</v>
      </c>
      <c r="N780" s="42">
        <f t="shared" si="369"/>
        <v>3</v>
      </c>
      <c r="O780" s="43">
        <f t="shared" si="370"/>
        <v>200000</v>
      </c>
      <c r="P780" s="43" t="str">
        <f t="shared" si="371"/>
        <v>NA</v>
      </c>
      <c r="Q780" s="24">
        <f t="shared" si="372"/>
        <v>8689.4045000000006</v>
      </c>
      <c r="R780" s="43">
        <f t="shared" si="373"/>
        <v>0</v>
      </c>
      <c r="S780" s="24">
        <f t="shared" si="374"/>
        <v>1000000</v>
      </c>
      <c r="T780" s="25" t="str">
        <f t="shared" si="375"/>
        <v>Y</v>
      </c>
      <c r="U780" s="44">
        <f t="shared" si="376"/>
        <v>2</v>
      </c>
      <c r="V780" s="45">
        <f t="shared" si="377"/>
        <v>200000</v>
      </c>
      <c r="W780" s="45">
        <f t="shared" si="378"/>
        <v>1000000</v>
      </c>
      <c r="X780" s="28">
        <f t="shared" si="379"/>
        <v>9385.4258004500007</v>
      </c>
      <c r="Y780" s="28">
        <f t="shared" si="380"/>
        <v>0</v>
      </c>
      <c r="Z780" s="45" t="str">
        <f t="shared" si="381"/>
        <v>NA</v>
      </c>
      <c r="AA780" s="29" t="str">
        <f t="shared" si="382"/>
        <v>N</v>
      </c>
      <c r="AB780" s="46">
        <f t="shared" si="383"/>
        <v>1</v>
      </c>
      <c r="AC780" s="31">
        <f t="shared" si="384"/>
        <v>20000</v>
      </c>
      <c r="AD780" s="31">
        <f t="shared" si="385"/>
        <v>65000</v>
      </c>
      <c r="AE780" s="31">
        <f t="shared" si="386"/>
        <v>10137.198407066046</v>
      </c>
      <c r="AF780" s="47">
        <f t="shared" si="387"/>
        <v>0</v>
      </c>
      <c r="AG780" s="31">
        <f t="shared" si="388"/>
        <v>13442.97129248395</v>
      </c>
      <c r="AH780" s="48">
        <f t="shared" si="389"/>
        <v>0</v>
      </c>
      <c r="AI780" s="33">
        <f t="shared" si="390"/>
        <v>0</v>
      </c>
      <c r="AJ780" s="33">
        <f t="shared" si="391"/>
        <v>0</v>
      </c>
      <c r="AK780" s="33">
        <f t="shared" si="392"/>
        <v>0</v>
      </c>
      <c r="AL780" s="33">
        <f t="shared" si="393"/>
        <v>0</v>
      </c>
      <c r="AM780" s="34">
        <f t="shared" si="394"/>
        <v>0</v>
      </c>
    </row>
    <row r="781" spans="1:39" ht="15.75" customHeight="1" x14ac:dyDescent="0.3">
      <c r="A781" s="166" t="s">
        <v>1986</v>
      </c>
      <c r="B781" s="99">
        <v>7751</v>
      </c>
      <c r="C781" s="99">
        <v>55854</v>
      </c>
      <c r="D781" s="165">
        <v>45246</v>
      </c>
      <c r="E781" s="165">
        <v>45499</v>
      </c>
      <c r="F781" s="166">
        <v>2</v>
      </c>
      <c r="G781" s="178">
        <v>1.82</v>
      </c>
      <c r="H781" s="181">
        <v>1</v>
      </c>
      <c r="I781" s="180">
        <v>3.5999999999999997E-2</v>
      </c>
      <c r="J781" s="21">
        <f t="shared" si="365"/>
        <v>0.17999999999999994</v>
      </c>
      <c r="K781" s="21" t="str">
        <f t="shared" si="366"/>
        <v>Y</v>
      </c>
      <c r="L781" s="37" t="str">
        <f t="shared" si="367"/>
        <v>NA</v>
      </c>
      <c r="M781" s="8" t="str">
        <f t="shared" si="368"/>
        <v>Y</v>
      </c>
      <c r="N781" s="42">
        <f t="shared" si="369"/>
        <v>1</v>
      </c>
      <c r="O781" s="43">
        <f t="shared" si="370"/>
        <v>200000</v>
      </c>
      <c r="P781" s="43" t="str">
        <f t="shared" si="371"/>
        <v>NA</v>
      </c>
      <c r="Q781" s="24">
        <f t="shared" si="372"/>
        <v>8030.0360000000001</v>
      </c>
      <c r="R781" s="43">
        <f t="shared" si="373"/>
        <v>0</v>
      </c>
      <c r="S781" s="24">
        <f t="shared" si="374"/>
        <v>1000000</v>
      </c>
      <c r="T781" s="25" t="str">
        <f t="shared" si="375"/>
        <v>N</v>
      </c>
      <c r="U781" s="44">
        <f t="shared" si="376"/>
        <v>0</v>
      </c>
      <c r="V781" s="45">
        <f t="shared" si="377"/>
        <v>0</v>
      </c>
      <c r="W781" s="45">
        <f t="shared" si="378"/>
        <v>0</v>
      </c>
      <c r="X781" s="28">
        <f t="shared" si="379"/>
        <v>0</v>
      </c>
      <c r="Y781" s="28">
        <f t="shared" si="380"/>
        <v>0</v>
      </c>
      <c r="Z781" s="45">
        <f t="shared" si="381"/>
        <v>0</v>
      </c>
      <c r="AA781" s="29" t="str">
        <f t="shared" si="382"/>
        <v>N</v>
      </c>
      <c r="AB781" s="46">
        <f t="shared" si="383"/>
        <v>0</v>
      </c>
      <c r="AC781" s="31">
        <f t="shared" si="384"/>
        <v>0</v>
      </c>
      <c r="AD781" s="31">
        <f t="shared" si="385"/>
        <v>0</v>
      </c>
      <c r="AE781" s="31">
        <f t="shared" si="386"/>
        <v>0</v>
      </c>
      <c r="AF781" s="47">
        <f t="shared" si="387"/>
        <v>0</v>
      </c>
      <c r="AG781" s="31">
        <f t="shared" si="388"/>
        <v>0</v>
      </c>
      <c r="AH781" s="48">
        <f t="shared" si="389"/>
        <v>0</v>
      </c>
      <c r="AI781" s="33">
        <f t="shared" si="390"/>
        <v>0</v>
      </c>
      <c r="AJ781" s="33">
        <f t="shared" si="391"/>
        <v>0</v>
      </c>
      <c r="AK781" s="33">
        <f t="shared" si="392"/>
        <v>0</v>
      </c>
      <c r="AL781" s="33">
        <f t="shared" si="393"/>
        <v>0</v>
      </c>
      <c r="AM781" s="34">
        <f t="shared" si="394"/>
        <v>0</v>
      </c>
    </row>
    <row r="782" spans="1:39" ht="15.75" customHeight="1" x14ac:dyDescent="0.3">
      <c r="A782" s="166" t="s">
        <v>1987</v>
      </c>
      <c r="B782" s="99">
        <v>13147</v>
      </c>
      <c r="C782" s="99">
        <v>91709</v>
      </c>
      <c r="D782" s="165">
        <v>45329</v>
      </c>
      <c r="E782" s="165">
        <v>45510</v>
      </c>
      <c r="F782" s="166">
        <v>2</v>
      </c>
      <c r="G782" s="178">
        <v>1.1499999999999999</v>
      </c>
      <c r="H782" s="181">
        <v>0.25</v>
      </c>
      <c r="I782" s="180">
        <v>5.0900000000000001E-2</v>
      </c>
      <c r="J782" s="21">
        <f t="shared" si="365"/>
        <v>0.85000000000000009</v>
      </c>
      <c r="K782" s="21" t="str">
        <f t="shared" si="366"/>
        <v>Y</v>
      </c>
      <c r="L782" s="37" t="str">
        <f t="shared" si="367"/>
        <v>NA</v>
      </c>
      <c r="M782" s="8" t="str">
        <f t="shared" si="368"/>
        <v>Y</v>
      </c>
      <c r="N782" s="42">
        <f t="shared" si="369"/>
        <v>4</v>
      </c>
      <c r="O782" s="43">
        <f t="shared" si="370"/>
        <v>200000</v>
      </c>
      <c r="P782" s="43" t="str">
        <f t="shared" si="371"/>
        <v>NA</v>
      </c>
      <c r="Q782" s="24">
        <f t="shared" si="372"/>
        <v>13816.182299999999</v>
      </c>
      <c r="R782" s="43">
        <f t="shared" si="373"/>
        <v>0</v>
      </c>
      <c r="S782" s="24">
        <f t="shared" si="374"/>
        <v>1000000</v>
      </c>
      <c r="T782" s="25" t="str">
        <f t="shared" si="375"/>
        <v>N</v>
      </c>
      <c r="U782" s="44">
        <f t="shared" si="376"/>
        <v>3</v>
      </c>
      <c r="V782" s="45">
        <f t="shared" si="377"/>
        <v>20000</v>
      </c>
      <c r="W782" s="45">
        <f t="shared" si="378"/>
        <v>65000</v>
      </c>
      <c r="X782" s="28">
        <f t="shared" si="379"/>
        <v>0</v>
      </c>
      <c r="Y782" s="28">
        <f t="shared" si="380"/>
        <v>14519.425979069998</v>
      </c>
      <c r="Z782" s="45">
        <f t="shared" si="381"/>
        <v>0</v>
      </c>
      <c r="AA782" s="29" t="str">
        <f t="shared" si="382"/>
        <v>N</v>
      </c>
      <c r="AB782" s="46">
        <f t="shared" si="383"/>
        <v>2</v>
      </c>
      <c r="AC782" s="31">
        <f t="shared" si="384"/>
        <v>20000</v>
      </c>
      <c r="AD782" s="31">
        <f t="shared" si="385"/>
        <v>65000</v>
      </c>
      <c r="AE782" s="31">
        <f t="shared" si="386"/>
        <v>0</v>
      </c>
      <c r="AF782" s="47">
        <f t="shared" si="387"/>
        <v>15258.464761404661</v>
      </c>
      <c r="AG782" s="31">
        <f t="shared" si="388"/>
        <v>0</v>
      </c>
      <c r="AH782" s="48">
        <f t="shared" si="389"/>
        <v>1</v>
      </c>
      <c r="AI782" s="33">
        <f t="shared" si="390"/>
        <v>20000</v>
      </c>
      <c r="AJ782" s="33">
        <f t="shared" si="391"/>
        <v>65000</v>
      </c>
      <c r="AK782" s="33">
        <f t="shared" si="392"/>
        <v>0</v>
      </c>
      <c r="AL782" s="33">
        <f t="shared" si="393"/>
        <v>16035.120617760158</v>
      </c>
      <c r="AM782" s="34">
        <f t="shared" si="394"/>
        <v>45813.011358234813</v>
      </c>
    </row>
    <row r="783" spans="1:39" ht="15.75" customHeight="1" x14ac:dyDescent="0.3">
      <c r="A783" s="166" t="s">
        <v>1988</v>
      </c>
      <c r="B783" s="99">
        <v>18533</v>
      </c>
      <c r="C783" s="99">
        <v>40917</v>
      </c>
      <c r="D783" s="165">
        <v>45253</v>
      </c>
      <c r="E783" s="165">
        <v>45574</v>
      </c>
      <c r="F783" s="166">
        <v>4</v>
      </c>
      <c r="G783" s="178">
        <v>1.49</v>
      </c>
      <c r="H783" s="181">
        <v>0.25</v>
      </c>
      <c r="I783" s="180">
        <v>6.88E-2</v>
      </c>
      <c r="J783" s="21">
        <f t="shared" si="365"/>
        <v>2.5099999999999998</v>
      </c>
      <c r="K783" s="21" t="str">
        <f t="shared" si="366"/>
        <v>Y</v>
      </c>
      <c r="L783" s="37" t="str">
        <f t="shared" si="367"/>
        <v>NA</v>
      </c>
      <c r="M783" s="8" t="str">
        <f t="shared" si="368"/>
        <v>Y</v>
      </c>
      <c r="N783" s="42">
        <f t="shared" si="369"/>
        <v>11</v>
      </c>
      <c r="O783" s="43">
        <f t="shared" si="370"/>
        <v>200000</v>
      </c>
      <c r="P783" s="43" t="str">
        <f t="shared" si="371"/>
        <v>NA</v>
      </c>
      <c r="Q783" s="24">
        <f t="shared" si="372"/>
        <v>19808.070400000001</v>
      </c>
      <c r="R783" s="43">
        <f t="shared" si="373"/>
        <v>0</v>
      </c>
      <c r="S783" s="24">
        <f t="shared" si="374"/>
        <v>1000000</v>
      </c>
      <c r="T783" s="25" t="str">
        <f t="shared" si="375"/>
        <v>Y</v>
      </c>
      <c r="U783" s="44">
        <f t="shared" si="376"/>
        <v>10</v>
      </c>
      <c r="V783" s="45">
        <f t="shared" si="377"/>
        <v>200000</v>
      </c>
      <c r="W783" s="45">
        <f t="shared" si="378"/>
        <v>1000000</v>
      </c>
      <c r="X783" s="28">
        <f t="shared" si="379"/>
        <v>21170.865643519999</v>
      </c>
      <c r="Y783" s="28">
        <f t="shared" si="380"/>
        <v>0</v>
      </c>
      <c r="Z783" s="45" t="str">
        <f t="shared" si="381"/>
        <v>NA</v>
      </c>
      <c r="AA783" s="29" t="str">
        <f t="shared" si="382"/>
        <v>Y</v>
      </c>
      <c r="AB783" s="46">
        <f t="shared" si="383"/>
        <v>9</v>
      </c>
      <c r="AC783" s="31">
        <f t="shared" si="384"/>
        <v>200000</v>
      </c>
      <c r="AD783" s="31">
        <f t="shared" si="385"/>
        <v>1000000</v>
      </c>
      <c r="AE783" s="31">
        <f t="shared" si="386"/>
        <v>22627.421199794175</v>
      </c>
      <c r="AF783" s="47">
        <f t="shared" si="387"/>
        <v>0</v>
      </c>
      <c r="AG783" s="31" t="str">
        <f t="shared" si="388"/>
        <v>NA</v>
      </c>
      <c r="AH783" s="48">
        <f t="shared" si="389"/>
        <v>8</v>
      </c>
      <c r="AI783" s="33">
        <f t="shared" si="390"/>
        <v>20000</v>
      </c>
      <c r="AJ783" s="33">
        <f t="shared" si="391"/>
        <v>65000</v>
      </c>
      <c r="AK783" s="33">
        <f t="shared" si="392"/>
        <v>20000</v>
      </c>
      <c r="AL783" s="33">
        <f t="shared" si="393"/>
        <v>4184.1877783400123</v>
      </c>
      <c r="AM783" s="34">
        <f t="shared" si="394"/>
        <v>4184.1877783400123</v>
      </c>
    </row>
    <row r="784" spans="1:39" ht="15.75" customHeight="1" x14ac:dyDescent="0.3">
      <c r="A784" s="166" t="s">
        <v>1989</v>
      </c>
      <c r="B784" s="99">
        <v>20167</v>
      </c>
      <c r="C784" s="99">
        <v>53701</v>
      </c>
      <c r="D784" s="165">
        <v>44594</v>
      </c>
      <c r="E784" s="165">
        <v>44717</v>
      </c>
      <c r="F784" s="166">
        <v>4</v>
      </c>
      <c r="G784" s="178">
        <v>0.28000000000000003</v>
      </c>
      <c r="H784" s="181">
        <v>1</v>
      </c>
      <c r="I784" s="180">
        <v>7.6399999999999996E-2</v>
      </c>
      <c r="J784" s="21">
        <f t="shared" si="365"/>
        <v>3.7199999999999998</v>
      </c>
      <c r="K784" s="21" t="str">
        <f t="shared" si="366"/>
        <v>Y</v>
      </c>
      <c r="L784" s="37" t="str">
        <f t="shared" si="367"/>
        <v>NA</v>
      </c>
      <c r="M784" s="8" t="str">
        <f t="shared" si="368"/>
        <v>Y</v>
      </c>
      <c r="N784" s="42">
        <f t="shared" si="369"/>
        <v>4</v>
      </c>
      <c r="O784" s="43">
        <f t="shared" si="370"/>
        <v>200000</v>
      </c>
      <c r="P784" s="43" t="str">
        <f t="shared" si="371"/>
        <v>NA</v>
      </c>
      <c r="Q784" s="24">
        <f t="shared" si="372"/>
        <v>21707.7588</v>
      </c>
      <c r="R784" s="43">
        <f t="shared" si="373"/>
        <v>0</v>
      </c>
      <c r="S784" s="24">
        <f t="shared" si="374"/>
        <v>1000000</v>
      </c>
      <c r="T784" s="25" t="str">
        <f t="shared" si="375"/>
        <v>Y</v>
      </c>
      <c r="U784" s="44">
        <f t="shared" si="376"/>
        <v>3</v>
      </c>
      <c r="V784" s="45">
        <f t="shared" si="377"/>
        <v>200000</v>
      </c>
      <c r="W784" s="45">
        <f t="shared" si="378"/>
        <v>1000000</v>
      </c>
      <c r="X784" s="28">
        <f t="shared" si="379"/>
        <v>23366.231572320001</v>
      </c>
      <c r="Y784" s="28">
        <f t="shared" si="380"/>
        <v>0</v>
      </c>
      <c r="Z784" s="45" t="str">
        <f t="shared" si="381"/>
        <v>NA</v>
      </c>
      <c r="AA784" s="29" t="str">
        <f t="shared" si="382"/>
        <v>Y</v>
      </c>
      <c r="AB784" s="46">
        <f t="shared" si="383"/>
        <v>2</v>
      </c>
      <c r="AC784" s="31">
        <f t="shared" si="384"/>
        <v>200000</v>
      </c>
      <c r="AD784" s="31">
        <f t="shared" si="385"/>
        <v>1000000</v>
      </c>
      <c r="AE784" s="31">
        <f t="shared" si="386"/>
        <v>25151.411664445248</v>
      </c>
      <c r="AF784" s="47">
        <f t="shared" si="387"/>
        <v>0</v>
      </c>
      <c r="AG784" s="31" t="str">
        <f t="shared" si="388"/>
        <v>NA</v>
      </c>
      <c r="AH784" s="48">
        <f t="shared" si="389"/>
        <v>1</v>
      </c>
      <c r="AI784" s="33">
        <f t="shared" si="390"/>
        <v>20000</v>
      </c>
      <c r="AJ784" s="33">
        <f t="shared" si="391"/>
        <v>65000</v>
      </c>
      <c r="AK784" s="33">
        <f t="shared" si="392"/>
        <v>20000</v>
      </c>
      <c r="AL784" s="33">
        <f t="shared" si="393"/>
        <v>7072.9795156088658</v>
      </c>
      <c r="AM784" s="34">
        <f t="shared" si="394"/>
        <v>7072.9795156088658</v>
      </c>
    </row>
    <row r="785" spans="1:39" ht="15.75" customHeight="1" x14ac:dyDescent="0.3">
      <c r="A785" s="166" t="s">
        <v>1990</v>
      </c>
      <c r="B785" s="99">
        <v>24241</v>
      </c>
      <c r="C785" s="99">
        <v>93878</v>
      </c>
      <c r="D785" s="165">
        <v>44653</v>
      </c>
      <c r="E785" s="165">
        <v>44913</v>
      </c>
      <c r="F785" s="166">
        <v>4</v>
      </c>
      <c r="G785" s="178">
        <v>1.43</v>
      </c>
      <c r="H785" s="181">
        <v>0.5</v>
      </c>
      <c r="I785" s="180">
        <v>2.98E-2</v>
      </c>
      <c r="J785" s="21">
        <f t="shared" si="365"/>
        <v>2.5700000000000003</v>
      </c>
      <c r="K785" s="21" t="str">
        <f t="shared" si="366"/>
        <v>Y</v>
      </c>
      <c r="L785" s="37" t="str">
        <f t="shared" si="367"/>
        <v>NA</v>
      </c>
      <c r="M785" s="8" t="str">
        <f t="shared" si="368"/>
        <v>Y</v>
      </c>
      <c r="N785" s="42">
        <f t="shared" si="369"/>
        <v>6</v>
      </c>
      <c r="O785" s="43">
        <f t="shared" si="370"/>
        <v>200000</v>
      </c>
      <c r="P785" s="43" t="str">
        <f t="shared" si="371"/>
        <v>NA</v>
      </c>
      <c r="Q785" s="24">
        <f t="shared" si="372"/>
        <v>24963.381800000003</v>
      </c>
      <c r="R785" s="43">
        <f t="shared" si="373"/>
        <v>0</v>
      </c>
      <c r="S785" s="24">
        <f t="shared" si="374"/>
        <v>1000000</v>
      </c>
      <c r="T785" s="25" t="str">
        <f t="shared" si="375"/>
        <v>Y</v>
      </c>
      <c r="U785" s="44">
        <f t="shared" si="376"/>
        <v>5</v>
      </c>
      <c r="V785" s="45">
        <f t="shared" si="377"/>
        <v>200000</v>
      </c>
      <c r="W785" s="45">
        <f t="shared" si="378"/>
        <v>1000000</v>
      </c>
      <c r="X785" s="28">
        <f t="shared" si="379"/>
        <v>25707.290577640004</v>
      </c>
      <c r="Y785" s="28">
        <f t="shared" si="380"/>
        <v>0</v>
      </c>
      <c r="Z785" s="45" t="str">
        <f t="shared" si="381"/>
        <v>NA</v>
      </c>
      <c r="AA785" s="29" t="str">
        <f t="shared" si="382"/>
        <v>Y</v>
      </c>
      <c r="AB785" s="46">
        <f t="shared" si="383"/>
        <v>4</v>
      </c>
      <c r="AC785" s="31">
        <f t="shared" si="384"/>
        <v>200000</v>
      </c>
      <c r="AD785" s="31">
        <f t="shared" si="385"/>
        <v>1000000</v>
      </c>
      <c r="AE785" s="31">
        <f t="shared" si="386"/>
        <v>26473.367836853678</v>
      </c>
      <c r="AF785" s="47">
        <f t="shared" si="387"/>
        <v>0</v>
      </c>
      <c r="AG785" s="31" t="str">
        <f t="shared" si="388"/>
        <v>NA</v>
      </c>
      <c r="AH785" s="48">
        <f t="shared" si="389"/>
        <v>3</v>
      </c>
      <c r="AI785" s="33">
        <f t="shared" si="390"/>
        <v>20000</v>
      </c>
      <c r="AJ785" s="33">
        <f t="shared" si="391"/>
        <v>65000</v>
      </c>
      <c r="AK785" s="33">
        <f t="shared" si="392"/>
        <v>20000</v>
      </c>
      <c r="AL785" s="33">
        <f t="shared" si="393"/>
        <v>7262.2741983919186</v>
      </c>
      <c r="AM785" s="34">
        <f t="shared" si="394"/>
        <v>7262.2741983919186</v>
      </c>
    </row>
    <row r="786" spans="1:39" ht="15.75" customHeight="1" x14ac:dyDescent="0.3">
      <c r="A786" s="166" t="s">
        <v>1991</v>
      </c>
      <c r="B786" s="99">
        <v>13497</v>
      </c>
      <c r="C786" s="99">
        <v>37433</v>
      </c>
      <c r="D786" s="165">
        <v>45316</v>
      </c>
      <c r="E786" s="165">
        <v>45619</v>
      </c>
      <c r="F786" s="166">
        <v>2</v>
      </c>
      <c r="G786" s="178">
        <v>0.11</v>
      </c>
      <c r="H786" s="181">
        <v>0.25</v>
      </c>
      <c r="I786" s="180">
        <v>1.5900000000000001E-2</v>
      </c>
      <c r="J786" s="21">
        <f t="shared" si="365"/>
        <v>1.89</v>
      </c>
      <c r="K786" s="21" t="str">
        <f t="shared" si="366"/>
        <v>Y</v>
      </c>
      <c r="L786" s="37" t="str">
        <f t="shared" si="367"/>
        <v>NA</v>
      </c>
      <c r="M786" s="8" t="str">
        <f t="shared" si="368"/>
        <v>Y</v>
      </c>
      <c r="N786" s="42">
        <f t="shared" si="369"/>
        <v>8</v>
      </c>
      <c r="O786" s="43">
        <f t="shared" si="370"/>
        <v>200000</v>
      </c>
      <c r="P786" s="43" t="str">
        <f t="shared" si="371"/>
        <v>NA</v>
      </c>
      <c r="Q786" s="24">
        <f t="shared" si="372"/>
        <v>13711.6023</v>
      </c>
      <c r="R786" s="43">
        <f t="shared" si="373"/>
        <v>0</v>
      </c>
      <c r="S786" s="24">
        <f t="shared" si="374"/>
        <v>1000000</v>
      </c>
      <c r="T786" s="25" t="str">
        <f t="shared" si="375"/>
        <v>Y</v>
      </c>
      <c r="U786" s="44">
        <f t="shared" si="376"/>
        <v>7</v>
      </c>
      <c r="V786" s="45">
        <f t="shared" si="377"/>
        <v>200000</v>
      </c>
      <c r="W786" s="45">
        <f t="shared" si="378"/>
        <v>1000000</v>
      </c>
      <c r="X786" s="28">
        <f t="shared" si="379"/>
        <v>13929.616776570001</v>
      </c>
      <c r="Y786" s="28">
        <f t="shared" si="380"/>
        <v>0</v>
      </c>
      <c r="Z786" s="45" t="str">
        <f t="shared" si="381"/>
        <v>NA</v>
      </c>
      <c r="AA786" s="29" t="str">
        <f t="shared" si="382"/>
        <v>N</v>
      </c>
      <c r="AB786" s="46">
        <f t="shared" si="383"/>
        <v>6</v>
      </c>
      <c r="AC786" s="31">
        <f t="shared" si="384"/>
        <v>20000</v>
      </c>
      <c r="AD786" s="31">
        <f t="shared" si="385"/>
        <v>65000</v>
      </c>
      <c r="AE786" s="31">
        <f t="shared" si="386"/>
        <v>14151.097683317465</v>
      </c>
      <c r="AF786" s="47">
        <f t="shared" si="387"/>
        <v>0</v>
      </c>
      <c r="AG786" s="31">
        <f t="shared" si="388"/>
        <v>0</v>
      </c>
      <c r="AH786" s="48">
        <f t="shared" si="389"/>
        <v>5</v>
      </c>
      <c r="AI786" s="33">
        <f t="shared" si="390"/>
        <v>20000</v>
      </c>
      <c r="AJ786" s="33">
        <f t="shared" si="391"/>
        <v>65000</v>
      </c>
      <c r="AK786" s="33">
        <f t="shared" si="392"/>
        <v>0</v>
      </c>
      <c r="AL786" s="33">
        <f t="shared" si="393"/>
        <v>14376.100136482213</v>
      </c>
      <c r="AM786" s="34">
        <f t="shared" si="394"/>
        <v>14376.100136482213</v>
      </c>
    </row>
    <row r="787" spans="1:39" ht="15.75" customHeight="1" x14ac:dyDescent="0.3">
      <c r="A787" s="166" t="s">
        <v>1992</v>
      </c>
      <c r="B787" s="99">
        <v>18274</v>
      </c>
      <c r="C787" s="99">
        <v>107164</v>
      </c>
      <c r="D787" s="165">
        <v>44718</v>
      </c>
      <c r="E787" s="165">
        <v>44997</v>
      </c>
      <c r="F787" s="166">
        <v>4</v>
      </c>
      <c r="G787" s="178">
        <v>2.5099999999999998</v>
      </c>
      <c r="H787" s="181">
        <v>0.75</v>
      </c>
      <c r="I787" s="180">
        <v>6.3299999999999995E-2</v>
      </c>
      <c r="J787" s="21">
        <f t="shared" si="365"/>
        <v>1.4900000000000002</v>
      </c>
      <c r="K787" s="21" t="str">
        <f t="shared" si="366"/>
        <v>Y</v>
      </c>
      <c r="L787" s="37" t="str">
        <f t="shared" si="367"/>
        <v>NA</v>
      </c>
      <c r="M787" s="8" t="str">
        <f t="shared" si="368"/>
        <v>Y</v>
      </c>
      <c r="N787" s="42">
        <f t="shared" si="369"/>
        <v>2</v>
      </c>
      <c r="O787" s="43">
        <f t="shared" si="370"/>
        <v>200000</v>
      </c>
      <c r="P787" s="43" t="str">
        <f t="shared" si="371"/>
        <v>NA</v>
      </c>
      <c r="Q787" s="24">
        <f t="shared" si="372"/>
        <v>19430.744199999997</v>
      </c>
      <c r="R787" s="43">
        <f t="shared" si="373"/>
        <v>0</v>
      </c>
      <c r="S787" s="24">
        <f t="shared" si="374"/>
        <v>1000000</v>
      </c>
      <c r="T787" s="25" t="str">
        <f t="shared" si="375"/>
        <v>Y</v>
      </c>
      <c r="U787" s="44">
        <f t="shared" si="376"/>
        <v>1</v>
      </c>
      <c r="V787" s="45">
        <f t="shared" si="377"/>
        <v>200000</v>
      </c>
      <c r="W787" s="45">
        <f t="shared" si="378"/>
        <v>1000000</v>
      </c>
      <c r="X787" s="28">
        <f t="shared" si="379"/>
        <v>20660.710307859994</v>
      </c>
      <c r="Y787" s="28">
        <f t="shared" si="380"/>
        <v>0</v>
      </c>
      <c r="Z787" s="45" t="str">
        <f t="shared" si="381"/>
        <v>NA</v>
      </c>
      <c r="AA787" s="29" t="str">
        <f t="shared" si="382"/>
        <v>N</v>
      </c>
      <c r="AB787" s="46">
        <f t="shared" si="383"/>
        <v>0</v>
      </c>
      <c r="AC787" s="31">
        <f t="shared" si="384"/>
        <v>0</v>
      </c>
      <c r="AD787" s="31">
        <f t="shared" si="385"/>
        <v>0</v>
      </c>
      <c r="AE787" s="31">
        <f t="shared" si="386"/>
        <v>0</v>
      </c>
      <c r="AF787" s="47">
        <f t="shared" si="387"/>
        <v>0</v>
      </c>
      <c r="AG787" s="31">
        <f t="shared" si="388"/>
        <v>0</v>
      </c>
      <c r="AH787" s="48">
        <f t="shared" si="389"/>
        <v>0</v>
      </c>
      <c r="AI787" s="33">
        <f t="shared" si="390"/>
        <v>0</v>
      </c>
      <c r="AJ787" s="33">
        <f t="shared" si="391"/>
        <v>0</v>
      </c>
      <c r="AK787" s="33">
        <f t="shared" si="392"/>
        <v>0</v>
      </c>
      <c r="AL787" s="33">
        <f t="shared" si="393"/>
        <v>0</v>
      </c>
      <c r="AM787" s="34">
        <f t="shared" si="394"/>
        <v>0</v>
      </c>
    </row>
    <row r="788" spans="1:39" ht="15.75" customHeight="1" x14ac:dyDescent="0.3">
      <c r="A788" s="166" t="s">
        <v>1993</v>
      </c>
      <c r="B788" s="99">
        <v>7871</v>
      </c>
      <c r="C788" s="99">
        <v>34266</v>
      </c>
      <c r="D788" s="165">
        <v>45928</v>
      </c>
      <c r="E788" s="165">
        <v>45965</v>
      </c>
      <c r="F788" s="166">
        <v>2</v>
      </c>
      <c r="G788" s="178">
        <v>0.31</v>
      </c>
      <c r="H788" s="181">
        <v>0.25</v>
      </c>
      <c r="I788" s="180">
        <v>6.3700000000000007E-2</v>
      </c>
      <c r="J788" s="21">
        <f t="shared" si="365"/>
        <v>1.69</v>
      </c>
      <c r="K788" s="21" t="str">
        <f t="shared" si="366"/>
        <v>Y</v>
      </c>
      <c r="L788" s="37" t="str">
        <f t="shared" si="367"/>
        <v>NA</v>
      </c>
      <c r="M788" s="8" t="str">
        <f t="shared" si="368"/>
        <v>Y</v>
      </c>
      <c r="N788" s="42">
        <f t="shared" si="369"/>
        <v>7</v>
      </c>
      <c r="O788" s="43">
        <f t="shared" si="370"/>
        <v>200000</v>
      </c>
      <c r="P788" s="43" t="str">
        <f t="shared" si="371"/>
        <v>NA</v>
      </c>
      <c r="Q788" s="24">
        <f t="shared" si="372"/>
        <v>8372.3827000000001</v>
      </c>
      <c r="R788" s="43">
        <f t="shared" si="373"/>
        <v>0</v>
      </c>
      <c r="S788" s="24">
        <f t="shared" si="374"/>
        <v>1000000</v>
      </c>
      <c r="T788" s="25" t="str">
        <f t="shared" si="375"/>
        <v>Y</v>
      </c>
      <c r="U788" s="44">
        <f t="shared" si="376"/>
        <v>6</v>
      </c>
      <c r="V788" s="45">
        <f t="shared" si="377"/>
        <v>200000</v>
      </c>
      <c r="W788" s="45">
        <f t="shared" si="378"/>
        <v>1000000</v>
      </c>
      <c r="X788" s="28">
        <f t="shared" si="379"/>
        <v>8905.7034779900005</v>
      </c>
      <c r="Y788" s="28">
        <f t="shared" si="380"/>
        <v>0</v>
      </c>
      <c r="Z788" s="45" t="str">
        <f t="shared" si="381"/>
        <v>NA</v>
      </c>
      <c r="AA788" s="29" t="str">
        <f t="shared" si="382"/>
        <v>N</v>
      </c>
      <c r="AB788" s="46">
        <f t="shared" si="383"/>
        <v>5</v>
      </c>
      <c r="AC788" s="31">
        <f t="shared" si="384"/>
        <v>20000</v>
      </c>
      <c r="AD788" s="31">
        <f t="shared" si="385"/>
        <v>65000</v>
      </c>
      <c r="AE788" s="31">
        <f t="shared" si="386"/>
        <v>9472.996789537965</v>
      </c>
      <c r="AF788" s="47">
        <f t="shared" si="387"/>
        <v>0</v>
      </c>
      <c r="AG788" s="31">
        <f t="shared" si="388"/>
        <v>3982.9170324720326</v>
      </c>
      <c r="AH788" s="48">
        <f t="shared" si="389"/>
        <v>4</v>
      </c>
      <c r="AI788" s="33">
        <f t="shared" si="390"/>
        <v>20000</v>
      </c>
      <c r="AJ788" s="33">
        <f t="shared" si="391"/>
        <v>65000</v>
      </c>
      <c r="AK788" s="33">
        <f t="shared" si="392"/>
        <v>3982.9170324720326</v>
      </c>
      <c r="AL788" s="33">
        <f t="shared" si="393"/>
        <v>6093.5096525595018</v>
      </c>
      <c r="AM788" s="34">
        <f t="shared" si="394"/>
        <v>6093.5096525595018</v>
      </c>
    </row>
    <row r="789" spans="1:39" ht="15.75" customHeight="1" x14ac:dyDescent="0.3">
      <c r="A789" s="166" t="s">
        <v>1994</v>
      </c>
      <c r="B789" s="99">
        <v>11856</v>
      </c>
      <c r="C789" s="99">
        <v>84916</v>
      </c>
      <c r="D789" s="165">
        <v>44876</v>
      </c>
      <c r="E789" s="165">
        <v>44980</v>
      </c>
      <c r="F789" s="166">
        <v>2</v>
      </c>
      <c r="G789" s="178">
        <v>0.93</v>
      </c>
      <c r="H789" s="181">
        <v>0.5</v>
      </c>
      <c r="I789" s="180">
        <v>2.1000000000000001E-2</v>
      </c>
      <c r="J789" s="21">
        <f t="shared" si="365"/>
        <v>1.0699999999999998</v>
      </c>
      <c r="K789" s="21" t="str">
        <f t="shared" si="366"/>
        <v>Y</v>
      </c>
      <c r="L789" s="37" t="str">
        <f t="shared" si="367"/>
        <v>NA</v>
      </c>
      <c r="M789" s="8" t="str">
        <f t="shared" si="368"/>
        <v>Y</v>
      </c>
      <c r="N789" s="42">
        <f t="shared" si="369"/>
        <v>3</v>
      </c>
      <c r="O789" s="43">
        <f t="shared" si="370"/>
        <v>200000</v>
      </c>
      <c r="P789" s="43" t="str">
        <f t="shared" si="371"/>
        <v>NA</v>
      </c>
      <c r="Q789" s="24">
        <f t="shared" si="372"/>
        <v>12104.975999999999</v>
      </c>
      <c r="R789" s="43">
        <f t="shared" si="373"/>
        <v>0</v>
      </c>
      <c r="S789" s="24">
        <f t="shared" si="374"/>
        <v>1000000</v>
      </c>
      <c r="T789" s="25" t="str">
        <f t="shared" si="375"/>
        <v>Y</v>
      </c>
      <c r="U789" s="44">
        <f t="shared" si="376"/>
        <v>2</v>
      </c>
      <c r="V789" s="45">
        <f t="shared" si="377"/>
        <v>200000</v>
      </c>
      <c r="W789" s="45">
        <f t="shared" si="378"/>
        <v>1000000</v>
      </c>
      <c r="X789" s="28">
        <f t="shared" si="379"/>
        <v>12359.180495999997</v>
      </c>
      <c r="Y789" s="28">
        <f t="shared" si="380"/>
        <v>0</v>
      </c>
      <c r="Z789" s="45" t="str">
        <f t="shared" si="381"/>
        <v>NA</v>
      </c>
      <c r="AA789" s="29" t="str">
        <f t="shared" si="382"/>
        <v>N</v>
      </c>
      <c r="AB789" s="46">
        <f t="shared" si="383"/>
        <v>1</v>
      </c>
      <c r="AC789" s="31">
        <f t="shared" si="384"/>
        <v>20000</v>
      </c>
      <c r="AD789" s="31">
        <f t="shared" si="385"/>
        <v>65000</v>
      </c>
      <c r="AE789" s="31">
        <f t="shared" si="386"/>
        <v>12618.723286415996</v>
      </c>
      <c r="AF789" s="47">
        <f t="shared" si="387"/>
        <v>0</v>
      </c>
      <c r="AG789" s="31">
        <f t="shared" si="388"/>
        <v>0</v>
      </c>
      <c r="AH789" s="48">
        <f t="shared" si="389"/>
        <v>0</v>
      </c>
      <c r="AI789" s="33">
        <f t="shared" si="390"/>
        <v>0</v>
      </c>
      <c r="AJ789" s="33">
        <f t="shared" si="391"/>
        <v>0</v>
      </c>
      <c r="AK789" s="33">
        <f t="shared" si="392"/>
        <v>0</v>
      </c>
      <c r="AL789" s="33">
        <f t="shared" si="393"/>
        <v>0</v>
      </c>
      <c r="AM789" s="34">
        <f t="shared" si="394"/>
        <v>0</v>
      </c>
    </row>
    <row r="790" spans="1:39" ht="15.75" customHeight="1" x14ac:dyDescent="0.3">
      <c r="A790" s="166" t="s">
        <v>1995</v>
      </c>
      <c r="B790" s="99">
        <v>20531</v>
      </c>
      <c r="C790" s="99">
        <v>85827</v>
      </c>
      <c r="D790" s="165">
        <v>46160</v>
      </c>
      <c r="E790" s="165">
        <v>46249</v>
      </c>
      <c r="F790" s="166">
        <v>2</v>
      </c>
      <c r="G790" s="178">
        <v>1.81</v>
      </c>
      <c r="H790" s="181">
        <v>1</v>
      </c>
      <c r="I790" s="180">
        <v>8.2500000000000004E-2</v>
      </c>
      <c r="J790" s="21">
        <f t="shared" si="365"/>
        <v>0.18999999999999995</v>
      </c>
      <c r="K790" s="21" t="str">
        <f t="shared" si="366"/>
        <v>Y</v>
      </c>
      <c r="L790" s="37" t="str">
        <f t="shared" si="367"/>
        <v>NA</v>
      </c>
      <c r="M790" s="8" t="str">
        <f t="shared" si="368"/>
        <v>Y</v>
      </c>
      <c r="N790" s="42">
        <f t="shared" si="369"/>
        <v>1</v>
      </c>
      <c r="O790" s="43">
        <f t="shared" si="370"/>
        <v>200000</v>
      </c>
      <c r="P790" s="43" t="str">
        <f t="shared" si="371"/>
        <v>NA</v>
      </c>
      <c r="Q790" s="24">
        <f t="shared" si="372"/>
        <v>22224.807499999999</v>
      </c>
      <c r="R790" s="43">
        <f t="shared" si="373"/>
        <v>0</v>
      </c>
      <c r="S790" s="24">
        <f t="shared" si="374"/>
        <v>1000000</v>
      </c>
      <c r="T790" s="25" t="str">
        <f t="shared" si="375"/>
        <v>N</v>
      </c>
      <c r="U790" s="44">
        <f t="shared" si="376"/>
        <v>0</v>
      </c>
      <c r="V790" s="45">
        <f t="shared" si="377"/>
        <v>0</v>
      </c>
      <c r="W790" s="45">
        <f t="shared" si="378"/>
        <v>0</v>
      </c>
      <c r="X790" s="28">
        <f t="shared" si="379"/>
        <v>0</v>
      </c>
      <c r="Y790" s="28">
        <f t="shared" si="380"/>
        <v>0</v>
      </c>
      <c r="Z790" s="45">
        <f t="shared" si="381"/>
        <v>0</v>
      </c>
      <c r="AA790" s="29" t="str">
        <f t="shared" si="382"/>
        <v>N</v>
      </c>
      <c r="AB790" s="46">
        <f t="shared" si="383"/>
        <v>0</v>
      </c>
      <c r="AC790" s="31">
        <f t="shared" si="384"/>
        <v>0</v>
      </c>
      <c r="AD790" s="31">
        <f t="shared" si="385"/>
        <v>0</v>
      </c>
      <c r="AE790" s="31">
        <f t="shared" si="386"/>
        <v>0</v>
      </c>
      <c r="AF790" s="47">
        <f t="shared" si="387"/>
        <v>0</v>
      </c>
      <c r="AG790" s="31">
        <f t="shared" si="388"/>
        <v>0</v>
      </c>
      <c r="AH790" s="48">
        <f t="shared" si="389"/>
        <v>0</v>
      </c>
      <c r="AI790" s="33">
        <f t="shared" si="390"/>
        <v>0</v>
      </c>
      <c r="AJ790" s="33">
        <f t="shared" si="391"/>
        <v>0</v>
      </c>
      <c r="AK790" s="33">
        <f t="shared" si="392"/>
        <v>0</v>
      </c>
      <c r="AL790" s="33">
        <f t="shared" si="393"/>
        <v>0</v>
      </c>
      <c r="AM790" s="34">
        <f t="shared" si="394"/>
        <v>0</v>
      </c>
    </row>
    <row r="791" spans="1:39" ht="15.75" customHeight="1" x14ac:dyDescent="0.3">
      <c r="A791" s="166" t="s">
        <v>1996</v>
      </c>
      <c r="B791" s="99">
        <v>19729</v>
      </c>
      <c r="C791" s="99">
        <v>106435</v>
      </c>
      <c r="D791" s="165">
        <v>45708</v>
      </c>
      <c r="E791" s="165">
        <v>45841</v>
      </c>
      <c r="F791" s="166">
        <v>4</v>
      </c>
      <c r="G791" s="178">
        <v>2.3199999999999998</v>
      </c>
      <c r="H791" s="181">
        <v>1</v>
      </c>
      <c r="I791" s="180">
        <v>1.8599999999999998E-2</v>
      </c>
      <c r="J791" s="21">
        <f t="shared" si="365"/>
        <v>1.6800000000000002</v>
      </c>
      <c r="K791" s="21" t="str">
        <f t="shared" si="366"/>
        <v>Y</v>
      </c>
      <c r="L791" s="37" t="str">
        <f t="shared" si="367"/>
        <v>NA</v>
      </c>
      <c r="M791" s="8" t="str">
        <f t="shared" si="368"/>
        <v>Y</v>
      </c>
      <c r="N791" s="42">
        <f t="shared" si="369"/>
        <v>2</v>
      </c>
      <c r="O791" s="43">
        <f t="shared" si="370"/>
        <v>200000</v>
      </c>
      <c r="P791" s="43" t="str">
        <f t="shared" si="371"/>
        <v>NA</v>
      </c>
      <c r="Q791" s="24">
        <f t="shared" si="372"/>
        <v>20095.9594</v>
      </c>
      <c r="R791" s="43">
        <f t="shared" si="373"/>
        <v>0</v>
      </c>
      <c r="S791" s="24">
        <f t="shared" si="374"/>
        <v>1000000</v>
      </c>
      <c r="T791" s="25" t="str">
        <f t="shared" si="375"/>
        <v>Y</v>
      </c>
      <c r="U791" s="44">
        <f t="shared" si="376"/>
        <v>1</v>
      </c>
      <c r="V791" s="45">
        <f t="shared" si="377"/>
        <v>200000</v>
      </c>
      <c r="W791" s="45">
        <f t="shared" si="378"/>
        <v>1000000</v>
      </c>
      <c r="X791" s="28">
        <f t="shared" si="379"/>
        <v>20469.74424484</v>
      </c>
      <c r="Y791" s="28">
        <f t="shared" si="380"/>
        <v>0</v>
      </c>
      <c r="Z791" s="45" t="str">
        <f t="shared" si="381"/>
        <v>NA</v>
      </c>
      <c r="AA791" s="29" t="str">
        <f t="shared" si="382"/>
        <v>N</v>
      </c>
      <c r="AB791" s="46">
        <f t="shared" si="383"/>
        <v>0</v>
      </c>
      <c r="AC791" s="31">
        <f t="shared" si="384"/>
        <v>0</v>
      </c>
      <c r="AD791" s="31">
        <f t="shared" si="385"/>
        <v>0</v>
      </c>
      <c r="AE791" s="31">
        <f t="shared" si="386"/>
        <v>0</v>
      </c>
      <c r="AF791" s="47">
        <f t="shared" si="387"/>
        <v>0</v>
      </c>
      <c r="AG791" s="31">
        <f t="shared" si="388"/>
        <v>0</v>
      </c>
      <c r="AH791" s="48">
        <f t="shared" si="389"/>
        <v>0</v>
      </c>
      <c r="AI791" s="33">
        <f t="shared" si="390"/>
        <v>0</v>
      </c>
      <c r="AJ791" s="33">
        <f t="shared" si="391"/>
        <v>0</v>
      </c>
      <c r="AK791" s="33">
        <f t="shared" si="392"/>
        <v>0</v>
      </c>
      <c r="AL791" s="33">
        <f t="shared" si="393"/>
        <v>0</v>
      </c>
      <c r="AM791" s="34">
        <f t="shared" si="394"/>
        <v>0</v>
      </c>
    </row>
    <row r="792" spans="1:39" ht="15.75" customHeight="1" x14ac:dyDescent="0.3">
      <c r="A792" s="166" t="s">
        <v>1997</v>
      </c>
      <c r="B792" s="99">
        <v>19148</v>
      </c>
      <c r="C792" s="99">
        <v>83632</v>
      </c>
      <c r="D792" s="165">
        <v>44467</v>
      </c>
      <c r="E792" s="165">
        <v>44750</v>
      </c>
      <c r="F792" s="166">
        <v>4</v>
      </c>
      <c r="G792" s="178">
        <v>0.24</v>
      </c>
      <c r="H792" s="181">
        <v>1</v>
      </c>
      <c r="I792" s="180">
        <v>4.9000000000000002E-2</v>
      </c>
      <c r="J792" s="21">
        <f t="shared" si="365"/>
        <v>3.76</v>
      </c>
      <c r="K792" s="21" t="str">
        <f t="shared" si="366"/>
        <v>Y</v>
      </c>
      <c r="L792" s="37" t="str">
        <f t="shared" si="367"/>
        <v>NA</v>
      </c>
      <c r="M792" s="8" t="str">
        <f t="shared" si="368"/>
        <v>Y</v>
      </c>
      <c r="N792" s="42">
        <f t="shared" si="369"/>
        <v>4</v>
      </c>
      <c r="O792" s="43">
        <f t="shared" si="370"/>
        <v>200000</v>
      </c>
      <c r="P792" s="43" t="str">
        <f t="shared" si="371"/>
        <v>NA</v>
      </c>
      <c r="Q792" s="24">
        <f t="shared" si="372"/>
        <v>20086.252</v>
      </c>
      <c r="R792" s="43">
        <f t="shared" si="373"/>
        <v>0</v>
      </c>
      <c r="S792" s="24">
        <f t="shared" si="374"/>
        <v>1000000</v>
      </c>
      <c r="T792" s="25" t="str">
        <f t="shared" si="375"/>
        <v>Y</v>
      </c>
      <c r="U792" s="44">
        <f t="shared" si="376"/>
        <v>3</v>
      </c>
      <c r="V792" s="45">
        <f t="shared" si="377"/>
        <v>200000</v>
      </c>
      <c r="W792" s="45">
        <f t="shared" si="378"/>
        <v>1000000</v>
      </c>
      <c r="X792" s="28">
        <f t="shared" si="379"/>
        <v>21070.478348000001</v>
      </c>
      <c r="Y792" s="28">
        <f t="shared" si="380"/>
        <v>0</v>
      </c>
      <c r="Z792" s="45" t="str">
        <f t="shared" si="381"/>
        <v>NA</v>
      </c>
      <c r="AA792" s="29" t="str">
        <f t="shared" si="382"/>
        <v>Y</v>
      </c>
      <c r="AB792" s="46">
        <f t="shared" si="383"/>
        <v>2</v>
      </c>
      <c r="AC792" s="31">
        <f t="shared" si="384"/>
        <v>200000</v>
      </c>
      <c r="AD792" s="31">
        <f t="shared" si="385"/>
        <v>1000000</v>
      </c>
      <c r="AE792" s="31">
        <f t="shared" si="386"/>
        <v>22102.931787051999</v>
      </c>
      <c r="AF792" s="47">
        <f t="shared" si="387"/>
        <v>0</v>
      </c>
      <c r="AG792" s="31" t="str">
        <f t="shared" si="388"/>
        <v>NA</v>
      </c>
      <c r="AH792" s="48">
        <f t="shared" si="389"/>
        <v>1</v>
      </c>
      <c r="AI792" s="33">
        <f t="shared" si="390"/>
        <v>20000</v>
      </c>
      <c r="AJ792" s="33">
        <f t="shared" si="391"/>
        <v>65000</v>
      </c>
      <c r="AK792" s="33">
        <f t="shared" si="392"/>
        <v>20000</v>
      </c>
      <c r="AL792" s="33">
        <f t="shared" si="393"/>
        <v>3185.9754446175466</v>
      </c>
      <c r="AM792" s="34">
        <f t="shared" si="394"/>
        <v>3185.9754446175466</v>
      </c>
    </row>
    <row r="793" spans="1:39" ht="15.75" customHeight="1" x14ac:dyDescent="0.3">
      <c r="A793" s="166" t="s">
        <v>1998</v>
      </c>
      <c r="B793" s="99">
        <v>20987</v>
      </c>
      <c r="C793" s="99">
        <v>61383</v>
      </c>
      <c r="D793" s="165">
        <v>44742</v>
      </c>
      <c r="E793" s="165">
        <v>44803</v>
      </c>
      <c r="F793" s="166">
        <v>2</v>
      </c>
      <c r="G793" s="178">
        <v>0.9</v>
      </c>
      <c r="H793" s="181">
        <v>0.75</v>
      </c>
      <c r="I793" s="180">
        <v>5.3699999999999998E-2</v>
      </c>
      <c r="J793" s="21">
        <f t="shared" si="365"/>
        <v>1.1000000000000001</v>
      </c>
      <c r="K793" s="21" t="str">
        <f t="shared" si="366"/>
        <v>Y</v>
      </c>
      <c r="L793" s="37" t="str">
        <f t="shared" si="367"/>
        <v>NA</v>
      </c>
      <c r="M793" s="8" t="str">
        <f t="shared" si="368"/>
        <v>Y</v>
      </c>
      <c r="N793" s="42">
        <f t="shared" si="369"/>
        <v>2</v>
      </c>
      <c r="O793" s="43">
        <f t="shared" si="370"/>
        <v>200000</v>
      </c>
      <c r="P793" s="43" t="str">
        <f t="shared" si="371"/>
        <v>NA</v>
      </c>
      <c r="Q793" s="24">
        <f t="shared" si="372"/>
        <v>22114.001900000003</v>
      </c>
      <c r="R793" s="43">
        <f t="shared" si="373"/>
        <v>0</v>
      </c>
      <c r="S793" s="24">
        <f t="shared" si="374"/>
        <v>1000000</v>
      </c>
      <c r="T793" s="25" t="str">
        <f t="shared" si="375"/>
        <v>Y</v>
      </c>
      <c r="U793" s="44">
        <f t="shared" si="376"/>
        <v>1</v>
      </c>
      <c r="V793" s="45">
        <f t="shared" si="377"/>
        <v>200000</v>
      </c>
      <c r="W793" s="45">
        <f t="shared" si="378"/>
        <v>1000000</v>
      </c>
      <c r="X793" s="28">
        <f t="shared" si="379"/>
        <v>23301.523802030006</v>
      </c>
      <c r="Y793" s="28">
        <f t="shared" si="380"/>
        <v>0</v>
      </c>
      <c r="Z793" s="45" t="str">
        <f t="shared" si="381"/>
        <v>NA</v>
      </c>
      <c r="AA793" s="29" t="str">
        <f t="shared" si="382"/>
        <v>N</v>
      </c>
      <c r="AB793" s="46">
        <f t="shared" si="383"/>
        <v>0</v>
      </c>
      <c r="AC793" s="31">
        <f t="shared" si="384"/>
        <v>0</v>
      </c>
      <c r="AD793" s="31">
        <f t="shared" si="385"/>
        <v>0</v>
      </c>
      <c r="AE793" s="31">
        <f t="shared" si="386"/>
        <v>0</v>
      </c>
      <c r="AF793" s="47">
        <f t="shared" si="387"/>
        <v>0</v>
      </c>
      <c r="AG793" s="31">
        <f t="shared" si="388"/>
        <v>0</v>
      </c>
      <c r="AH793" s="48">
        <f t="shared" si="389"/>
        <v>0</v>
      </c>
      <c r="AI793" s="33">
        <f t="shared" si="390"/>
        <v>0</v>
      </c>
      <c r="AJ793" s="33">
        <f t="shared" si="391"/>
        <v>0</v>
      </c>
      <c r="AK793" s="33">
        <f t="shared" si="392"/>
        <v>0</v>
      </c>
      <c r="AL793" s="33">
        <f t="shared" si="393"/>
        <v>0</v>
      </c>
      <c r="AM793" s="34">
        <f t="shared" si="394"/>
        <v>0</v>
      </c>
    </row>
    <row r="794" spans="1:39" ht="15.75" customHeight="1" x14ac:dyDescent="0.3">
      <c r="A794" s="166" t="s">
        <v>1999</v>
      </c>
      <c r="B794" s="99">
        <v>20510</v>
      </c>
      <c r="C794" s="99">
        <v>45837</v>
      </c>
      <c r="D794" s="165">
        <v>45191</v>
      </c>
      <c r="E794" s="165">
        <v>45539</v>
      </c>
      <c r="F794" s="166">
        <v>4</v>
      </c>
      <c r="G794" s="178">
        <v>1.85</v>
      </c>
      <c r="H794" s="181">
        <v>1</v>
      </c>
      <c r="I794" s="180">
        <v>1.6500000000000001E-2</v>
      </c>
      <c r="J794" s="21">
        <f t="shared" si="365"/>
        <v>2.15</v>
      </c>
      <c r="K794" s="21" t="str">
        <f t="shared" si="366"/>
        <v>Y</v>
      </c>
      <c r="L794" s="37" t="str">
        <f t="shared" si="367"/>
        <v>NA</v>
      </c>
      <c r="M794" s="8" t="str">
        <f t="shared" si="368"/>
        <v>Y</v>
      </c>
      <c r="N794" s="42">
        <f t="shared" si="369"/>
        <v>3</v>
      </c>
      <c r="O794" s="43">
        <f t="shared" si="370"/>
        <v>200000</v>
      </c>
      <c r="P794" s="43" t="str">
        <f t="shared" si="371"/>
        <v>NA</v>
      </c>
      <c r="Q794" s="24">
        <f t="shared" si="372"/>
        <v>20848.415000000001</v>
      </c>
      <c r="R794" s="43">
        <f t="shared" si="373"/>
        <v>0</v>
      </c>
      <c r="S794" s="24">
        <f t="shared" si="374"/>
        <v>1000000</v>
      </c>
      <c r="T794" s="25" t="str">
        <f t="shared" si="375"/>
        <v>Y</v>
      </c>
      <c r="U794" s="44">
        <f t="shared" si="376"/>
        <v>2</v>
      </c>
      <c r="V794" s="45">
        <f t="shared" si="377"/>
        <v>200000</v>
      </c>
      <c r="W794" s="45">
        <f t="shared" si="378"/>
        <v>1000000</v>
      </c>
      <c r="X794" s="28">
        <f t="shared" si="379"/>
        <v>21192.4138475</v>
      </c>
      <c r="Y794" s="28">
        <f t="shared" si="380"/>
        <v>0</v>
      </c>
      <c r="Z794" s="45" t="str">
        <f t="shared" si="381"/>
        <v>NA</v>
      </c>
      <c r="AA794" s="29" t="str">
        <f t="shared" si="382"/>
        <v>Y</v>
      </c>
      <c r="AB794" s="46">
        <f t="shared" si="383"/>
        <v>1</v>
      </c>
      <c r="AC794" s="31">
        <f t="shared" si="384"/>
        <v>200000</v>
      </c>
      <c r="AD794" s="31">
        <f t="shared" si="385"/>
        <v>1000000</v>
      </c>
      <c r="AE794" s="31">
        <f t="shared" si="386"/>
        <v>21542.088675983749</v>
      </c>
      <c r="AF794" s="47">
        <f t="shared" si="387"/>
        <v>0</v>
      </c>
      <c r="AG794" s="31" t="str">
        <f t="shared" si="388"/>
        <v>NA</v>
      </c>
      <c r="AH794" s="48">
        <f t="shared" si="389"/>
        <v>0</v>
      </c>
      <c r="AI794" s="33">
        <f t="shared" si="390"/>
        <v>0</v>
      </c>
      <c r="AJ794" s="33">
        <f t="shared" si="391"/>
        <v>0</v>
      </c>
      <c r="AK794" s="33">
        <f t="shared" si="392"/>
        <v>0</v>
      </c>
      <c r="AL794" s="33">
        <f t="shared" si="393"/>
        <v>0</v>
      </c>
      <c r="AM794" s="34">
        <f t="shared" si="394"/>
        <v>0</v>
      </c>
    </row>
    <row r="795" spans="1:39" ht="15.75" customHeight="1" x14ac:dyDescent="0.3">
      <c r="A795" s="166" t="s">
        <v>2000</v>
      </c>
      <c r="B795" s="99">
        <v>20376</v>
      </c>
      <c r="C795" s="99">
        <v>75444</v>
      </c>
      <c r="D795" s="165">
        <v>45307</v>
      </c>
      <c r="E795" s="165">
        <v>45455</v>
      </c>
      <c r="F795" s="166">
        <v>2</v>
      </c>
      <c r="G795" s="178">
        <v>1.22</v>
      </c>
      <c r="H795" s="181">
        <v>0.75</v>
      </c>
      <c r="I795" s="180">
        <v>7.9500000000000001E-2</v>
      </c>
      <c r="J795" s="21">
        <f t="shared" si="365"/>
        <v>0.78</v>
      </c>
      <c r="K795" s="21" t="str">
        <f t="shared" si="366"/>
        <v>Y</v>
      </c>
      <c r="L795" s="37" t="str">
        <f t="shared" si="367"/>
        <v>NA</v>
      </c>
      <c r="M795" s="8" t="str">
        <f t="shared" si="368"/>
        <v>Y</v>
      </c>
      <c r="N795" s="42">
        <f t="shared" si="369"/>
        <v>2</v>
      </c>
      <c r="O795" s="43">
        <f t="shared" si="370"/>
        <v>200000</v>
      </c>
      <c r="P795" s="43" t="str">
        <f t="shared" si="371"/>
        <v>NA</v>
      </c>
      <c r="Q795" s="24">
        <f t="shared" si="372"/>
        <v>21995.892</v>
      </c>
      <c r="R795" s="43">
        <f t="shared" si="373"/>
        <v>0</v>
      </c>
      <c r="S795" s="24">
        <f t="shared" si="374"/>
        <v>1000000</v>
      </c>
      <c r="T795" s="25" t="str">
        <f t="shared" si="375"/>
        <v>N</v>
      </c>
      <c r="U795" s="44">
        <f t="shared" si="376"/>
        <v>1</v>
      </c>
      <c r="V795" s="45">
        <f t="shared" si="377"/>
        <v>20000</v>
      </c>
      <c r="W795" s="45">
        <f t="shared" si="378"/>
        <v>65000</v>
      </c>
      <c r="X795" s="28">
        <f t="shared" si="379"/>
        <v>0</v>
      </c>
      <c r="Y795" s="28">
        <f t="shared" si="380"/>
        <v>23744.565413999997</v>
      </c>
      <c r="Z795" s="45">
        <f t="shared" si="381"/>
        <v>0</v>
      </c>
      <c r="AA795" s="29" t="str">
        <f t="shared" si="382"/>
        <v>N</v>
      </c>
      <c r="AB795" s="46">
        <f t="shared" si="383"/>
        <v>0</v>
      </c>
      <c r="AC795" s="31">
        <f t="shared" si="384"/>
        <v>0</v>
      </c>
      <c r="AD795" s="31">
        <f t="shared" si="385"/>
        <v>0</v>
      </c>
      <c r="AE795" s="31">
        <f t="shared" si="386"/>
        <v>0</v>
      </c>
      <c r="AF795" s="47">
        <f t="shared" si="387"/>
        <v>0</v>
      </c>
      <c r="AG795" s="31">
        <f t="shared" si="388"/>
        <v>0</v>
      </c>
      <c r="AH795" s="48">
        <f t="shared" si="389"/>
        <v>0</v>
      </c>
      <c r="AI795" s="33">
        <f t="shared" si="390"/>
        <v>0</v>
      </c>
      <c r="AJ795" s="33">
        <f t="shared" si="391"/>
        <v>0</v>
      </c>
      <c r="AK795" s="33">
        <f t="shared" si="392"/>
        <v>0</v>
      </c>
      <c r="AL795" s="33">
        <f t="shared" si="393"/>
        <v>0</v>
      </c>
      <c r="AM795" s="34">
        <f t="shared" si="394"/>
        <v>23744.565413999997</v>
      </c>
    </row>
    <row r="796" spans="1:39" ht="15.75" customHeight="1" x14ac:dyDescent="0.3">
      <c r="A796" s="166" t="s">
        <v>2001</v>
      </c>
      <c r="B796" s="99">
        <v>14613</v>
      </c>
      <c r="C796" s="99">
        <v>75779</v>
      </c>
      <c r="D796" s="165">
        <v>45351</v>
      </c>
      <c r="E796" s="165">
        <v>45715</v>
      </c>
      <c r="F796" s="166">
        <v>4</v>
      </c>
      <c r="G796" s="178">
        <v>3.2</v>
      </c>
      <c r="H796" s="181">
        <v>0.5</v>
      </c>
      <c r="I796" s="180">
        <v>5.8500000000000003E-2</v>
      </c>
      <c r="J796" s="21">
        <f t="shared" si="365"/>
        <v>0.79999999999999982</v>
      </c>
      <c r="K796" s="21" t="str">
        <f t="shared" si="366"/>
        <v>Y</v>
      </c>
      <c r="L796" s="37" t="str">
        <f t="shared" si="367"/>
        <v>NA</v>
      </c>
      <c r="M796" s="8" t="str">
        <f t="shared" si="368"/>
        <v>Y</v>
      </c>
      <c r="N796" s="42">
        <f t="shared" si="369"/>
        <v>2</v>
      </c>
      <c r="O796" s="43">
        <f t="shared" si="370"/>
        <v>200000</v>
      </c>
      <c r="P796" s="43" t="str">
        <f t="shared" si="371"/>
        <v>NA</v>
      </c>
      <c r="Q796" s="24">
        <f t="shared" si="372"/>
        <v>15467.860500000001</v>
      </c>
      <c r="R796" s="43">
        <f t="shared" si="373"/>
        <v>0</v>
      </c>
      <c r="S796" s="24">
        <f t="shared" si="374"/>
        <v>1000000</v>
      </c>
      <c r="T796" s="25" t="str">
        <f t="shared" si="375"/>
        <v>N</v>
      </c>
      <c r="U796" s="44">
        <f t="shared" si="376"/>
        <v>1</v>
      </c>
      <c r="V796" s="45">
        <f t="shared" si="377"/>
        <v>20000</v>
      </c>
      <c r="W796" s="45">
        <f t="shared" si="378"/>
        <v>65000</v>
      </c>
      <c r="X796" s="28">
        <f t="shared" si="379"/>
        <v>0</v>
      </c>
      <c r="Y796" s="28">
        <f t="shared" si="380"/>
        <v>16372.73033925</v>
      </c>
      <c r="Z796" s="45">
        <f t="shared" si="381"/>
        <v>0</v>
      </c>
      <c r="AA796" s="29" t="str">
        <f t="shared" si="382"/>
        <v>N</v>
      </c>
      <c r="AB796" s="46">
        <f t="shared" si="383"/>
        <v>0</v>
      </c>
      <c r="AC796" s="31">
        <f t="shared" si="384"/>
        <v>0</v>
      </c>
      <c r="AD796" s="31">
        <f t="shared" si="385"/>
        <v>0</v>
      </c>
      <c r="AE796" s="31">
        <f t="shared" si="386"/>
        <v>0</v>
      </c>
      <c r="AF796" s="47">
        <f t="shared" si="387"/>
        <v>0</v>
      </c>
      <c r="AG796" s="31">
        <f t="shared" si="388"/>
        <v>0</v>
      </c>
      <c r="AH796" s="48">
        <f t="shared" si="389"/>
        <v>0</v>
      </c>
      <c r="AI796" s="33">
        <f t="shared" si="390"/>
        <v>0</v>
      </c>
      <c r="AJ796" s="33">
        <f t="shared" si="391"/>
        <v>0</v>
      </c>
      <c r="AK796" s="33">
        <f t="shared" si="392"/>
        <v>0</v>
      </c>
      <c r="AL796" s="33">
        <f t="shared" si="393"/>
        <v>0</v>
      </c>
      <c r="AM796" s="34">
        <f t="shared" si="394"/>
        <v>16372.73033925</v>
      </c>
    </row>
    <row r="797" spans="1:39" ht="15.75" customHeight="1" x14ac:dyDescent="0.3">
      <c r="A797" s="166" t="s">
        <v>2002</v>
      </c>
      <c r="B797" s="99">
        <v>20823</v>
      </c>
      <c r="C797" s="99">
        <v>47743</v>
      </c>
      <c r="D797" s="165">
        <v>45850</v>
      </c>
      <c r="E797" s="165">
        <v>45982</v>
      </c>
      <c r="F797" s="166">
        <v>2</v>
      </c>
      <c r="G797" s="178">
        <v>1.25</v>
      </c>
      <c r="H797" s="181">
        <v>0.25</v>
      </c>
      <c r="I797" s="180">
        <v>7.0499999999999993E-2</v>
      </c>
      <c r="J797" s="21">
        <f t="shared" si="365"/>
        <v>0.75</v>
      </c>
      <c r="K797" s="21" t="str">
        <f t="shared" si="366"/>
        <v>Y</v>
      </c>
      <c r="L797" s="37" t="str">
        <f t="shared" si="367"/>
        <v>NA</v>
      </c>
      <c r="M797" s="8" t="str">
        <f t="shared" si="368"/>
        <v>Y</v>
      </c>
      <c r="N797" s="42">
        <f t="shared" si="369"/>
        <v>3</v>
      </c>
      <c r="O797" s="43">
        <f t="shared" si="370"/>
        <v>200000</v>
      </c>
      <c r="P797" s="43" t="str">
        <f t="shared" si="371"/>
        <v>NA</v>
      </c>
      <c r="Q797" s="24">
        <f t="shared" si="372"/>
        <v>22291.021499999999</v>
      </c>
      <c r="R797" s="43">
        <f t="shared" si="373"/>
        <v>0</v>
      </c>
      <c r="S797" s="24">
        <f t="shared" si="374"/>
        <v>1000000</v>
      </c>
      <c r="T797" s="25" t="str">
        <f t="shared" si="375"/>
        <v>N</v>
      </c>
      <c r="U797" s="44">
        <f t="shared" si="376"/>
        <v>2</v>
      </c>
      <c r="V797" s="45">
        <f t="shared" si="377"/>
        <v>20000</v>
      </c>
      <c r="W797" s="45">
        <f t="shared" si="378"/>
        <v>65000</v>
      </c>
      <c r="X797" s="28">
        <f t="shared" si="379"/>
        <v>17257</v>
      </c>
      <c r="Y797" s="28">
        <f t="shared" si="380"/>
        <v>6605.5385157499986</v>
      </c>
      <c r="Z797" s="45">
        <f t="shared" si="381"/>
        <v>0</v>
      </c>
      <c r="AA797" s="29" t="str">
        <f t="shared" si="382"/>
        <v>N</v>
      </c>
      <c r="AB797" s="46">
        <f t="shared" si="383"/>
        <v>1</v>
      </c>
      <c r="AC797" s="31">
        <f t="shared" si="384"/>
        <v>20000</v>
      </c>
      <c r="AD797" s="31">
        <f t="shared" si="385"/>
        <v>65000</v>
      </c>
      <c r="AE797" s="31">
        <f t="shared" si="386"/>
        <v>0</v>
      </c>
      <c r="AF797" s="47">
        <f t="shared" si="387"/>
        <v>25544.847481110373</v>
      </c>
      <c r="AG797" s="31">
        <f t="shared" si="388"/>
        <v>0</v>
      </c>
      <c r="AH797" s="48">
        <f t="shared" si="389"/>
        <v>0</v>
      </c>
      <c r="AI797" s="33">
        <f t="shared" si="390"/>
        <v>0</v>
      </c>
      <c r="AJ797" s="33">
        <f t="shared" si="391"/>
        <v>0</v>
      </c>
      <c r="AK797" s="33">
        <f t="shared" si="392"/>
        <v>0</v>
      </c>
      <c r="AL797" s="33">
        <f t="shared" si="393"/>
        <v>0</v>
      </c>
      <c r="AM797" s="34">
        <f t="shared" si="394"/>
        <v>32150.385996860372</v>
      </c>
    </row>
    <row r="798" spans="1:39" ht="15.75" customHeight="1" x14ac:dyDescent="0.3">
      <c r="A798" s="166" t="s">
        <v>2003</v>
      </c>
      <c r="B798" s="99">
        <v>12691</v>
      </c>
      <c r="C798" s="99">
        <v>50141</v>
      </c>
      <c r="D798" s="165">
        <v>45064</v>
      </c>
      <c r="E798" s="165">
        <v>45118</v>
      </c>
      <c r="F798" s="166">
        <v>2</v>
      </c>
      <c r="G798" s="178">
        <v>0.78</v>
      </c>
      <c r="H798" s="181">
        <v>0.75</v>
      </c>
      <c r="I798" s="180">
        <v>0.04</v>
      </c>
      <c r="J798" s="21">
        <f t="shared" si="365"/>
        <v>1.22</v>
      </c>
      <c r="K798" s="21" t="str">
        <f t="shared" si="366"/>
        <v>Y</v>
      </c>
      <c r="L798" s="37" t="str">
        <f t="shared" si="367"/>
        <v>NA</v>
      </c>
      <c r="M798" s="8" t="str">
        <f t="shared" si="368"/>
        <v>Y</v>
      </c>
      <c r="N798" s="42">
        <f t="shared" si="369"/>
        <v>2</v>
      </c>
      <c r="O798" s="43">
        <f t="shared" si="370"/>
        <v>200000</v>
      </c>
      <c r="P798" s="43" t="str">
        <f t="shared" si="371"/>
        <v>NA</v>
      </c>
      <c r="Q798" s="24">
        <f t="shared" si="372"/>
        <v>13198.640000000001</v>
      </c>
      <c r="R798" s="43">
        <f t="shared" si="373"/>
        <v>0</v>
      </c>
      <c r="S798" s="24">
        <f t="shared" si="374"/>
        <v>1000000</v>
      </c>
      <c r="T798" s="25" t="str">
        <f t="shared" si="375"/>
        <v>Y</v>
      </c>
      <c r="U798" s="44">
        <f t="shared" si="376"/>
        <v>1</v>
      </c>
      <c r="V798" s="45">
        <f t="shared" si="377"/>
        <v>200000</v>
      </c>
      <c r="W798" s="45">
        <f t="shared" si="378"/>
        <v>1000000</v>
      </c>
      <c r="X798" s="28">
        <f t="shared" si="379"/>
        <v>13726.585600000002</v>
      </c>
      <c r="Y798" s="28">
        <f t="shared" si="380"/>
        <v>0</v>
      </c>
      <c r="Z798" s="45" t="str">
        <f t="shared" si="381"/>
        <v>NA</v>
      </c>
      <c r="AA798" s="29" t="str">
        <f t="shared" si="382"/>
        <v>N</v>
      </c>
      <c r="AB798" s="46">
        <f t="shared" si="383"/>
        <v>0</v>
      </c>
      <c r="AC798" s="31">
        <f t="shared" si="384"/>
        <v>0</v>
      </c>
      <c r="AD798" s="31">
        <f t="shared" si="385"/>
        <v>0</v>
      </c>
      <c r="AE798" s="31">
        <f t="shared" si="386"/>
        <v>0</v>
      </c>
      <c r="AF798" s="47">
        <f t="shared" si="387"/>
        <v>0</v>
      </c>
      <c r="AG798" s="31">
        <f t="shared" si="388"/>
        <v>0</v>
      </c>
      <c r="AH798" s="48">
        <f t="shared" si="389"/>
        <v>0</v>
      </c>
      <c r="AI798" s="33">
        <f t="shared" si="390"/>
        <v>0</v>
      </c>
      <c r="AJ798" s="33">
        <f t="shared" si="391"/>
        <v>0</v>
      </c>
      <c r="AK798" s="33">
        <f t="shared" si="392"/>
        <v>0</v>
      </c>
      <c r="AL798" s="33">
        <f t="shared" si="393"/>
        <v>0</v>
      </c>
      <c r="AM798" s="34">
        <f t="shared" si="394"/>
        <v>0</v>
      </c>
    </row>
    <row r="799" spans="1:39" ht="15.75" customHeight="1" x14ac:dyDescent="0.3">
      <c r="A799" s="166" t="s">
        <v>2004</v>
      </c>
      <c r="B799" s="99">
        <v>21497</v>
      </c>
      <c r="C799" s="99">
        <v>35687</v>
      </c>
      <c r="D799" s="165">
        <v>44552</v>
      </c>
      <c r="E799" s="165">
        <v>44614</v>
      </c>
      <c r="F799" s="166">
        <v>4</v>
      </c>
      <c r="G799" s="178">
        <v>1.78</v>
      </c>
      <c r="H799" s="181">
        <v>0.5</v>
      </c>
      <c r="I799" s="180">
        <v>2.3400000000000001E-2</v>
      </c>
      <c r="J799" s="21">
        <f t="shared" si="365"/>
        <v>2.2199999999999998</v>
      </c>
      <c r="K799" s="21" t="str">
        <f t="shared" si="366"/>
        <v>Y</v>
      </c>
      <c r="L799" s="37" t="str">
        <f t="shared" si="367"/>
        <v>NA</v>
      </c>
      <c r="M799" s="8" t="str">
        <f t="shared" si="368"/>
        <v>Y</v>
      </c>
      <c r="N799" s="42">
        <f t="shared" si="369"/>
        <v>5</v>
      </c>
      <c r="O799" s="43">
        <f t="shared" si="370"/>
        <v>200000</v>
      </c>
      <c r="P799" s="43" t="str">
        <f t="shared" si="371"/>
        <v>NA</v>
      </c>
      <c r="Q799" s="24">
        <f t="shared" si="372"/>
        <v>22000.0298</v>
      </c>
      <c r="R799" s="43">
        <f t="shared" si="373"/>
        <v>0</v>
      </c>
      <c r="S799" s="24">
        <f t="shared" si="374"/>
        <v>1000000</v>
      </c>
      <c r="T799" s="25" t="str">
        <f t="shared" si="375"/>
        <v>Y</v>
      </c>
      <c r="U799" s="44">
        <f t="shared" si="376"/>
        <v>4</v>
      </c>
      <c r="V799" s="45">
        <f t="shared" si="377"/>
        <v>200000</v>
      </c>
      <c r="W799" s="45">
        <f t="shared" si="378"/>
        <v>1000000</v>
      </c>
      <c r="X799" s="28">
        <f t="shared" si="379"/>
        <v>22514.830497320003</v>
      </c>
      <c r="Y799" s="28">
        <f t="shared" si="380"/>
        <v>0</v>
      </c>
      <c r="Z799" s="45" t="str">
        <f t="shared" si="381"/>
        <v>NA</v>
      </c>
      <c r="AA799" s="29" t="str">
        <f t="shared" si="382"/>
        <v>Y</v>
      </c>
      <c r="AB799" s="46">
        <f t="shared" si="383"/>
        <v>3</v>
      </c>
      <c r="AC799" s="31">
        <f t="shared" si="384"/>
        <v>200000</v>
      </c>
      <c r="AD799" s="31">
        <f t="shared" si="385"/>
        <v>1000000</v>
      </c>
      <c r="AE799" s="31">
        <f t="shared" si="386"/>
        <v>23041.677530957291</v>
      </c>
      <c r="AF799" s="47">
        <f t="shared" si="387"/>
        <v>0</v>
      </c>
      <c r="AG799" s="31" t="str">
        <f t="shared" si="388"/>
        <v>NA</v>
      </c>
      <c r="AH799" s="48">
        <f t="shared" si="389"/>
        <v>2</v>
      </c>
      <c r="AI799" s="33">
        <f t="shared" si="390"/>
        <v>20000</v>
      </c>
      <c r="AJ799" s="33">
        <f t="shared" si="391"/>
        <v>65000</v>
      </c>
      <c r="AK799" s="33">
        <f t="shared" si="392"/>
        <v>20000</v>
      </c>
      <c r="AL799" s="33">
        <f t="shared" si="393"/>
        <v>3580.8527851816943</v>
      </c>
      <c r="AM799" s="34">
        <f t="shared" si="394"/>
        <v>3580.8527851816943</v>
      </c>
    </row>
    <row r="800" spans="1:39" ht="15.75" customHeight="1" x14ac:dyDescent="0.3">
      <c r="A800" s="166" t="s">
        <v>2005</v>
      </c>
      <c r="B800" s="99">
        <v>13448</v>
      </c>
      <c r="C800" s="99">
        <v>68054</v>
      </c>
      <c r="D800" s="165">
        <v>44597</v>
      </c>
      <c r="E800" s="165">
        <v>44808</v>
      </c>
      <c r="F800" s="166">
        <v>2</v>
      </c>
      <c r="G800" s="178">
        <v>1.56</v>
      </c>
      <c r="H800" s="181">
        <v>0.75</v>
      </c>
      <c r="I800" s="180">
        <v>7.7700000000000005E-2</v>
      </c>
      <c r="J800" s="21">
        <f t="shared" si="365"/>
        <v>0.43999999999999995</v>
      </c>
      <c r="K800" s="21" t="str">
        <f t="shared" si="366"/>
        <v>Y</v>
      </c>
      <c r="L800" s="37" t="str">
        <f t="shared" si="367"/>
        <v>NA</v>
      </c>
      <c r="M800" s="8" t="str">
        <f t="shared" si="368"/>
        <v>Y</v>
      </c>
      <c r="N800" s="42">
        <f t="shared" si="369"/>
        <v>1</v>
      </c>
      <c r="O800" s="43">
        <f t="shared" si="370"/>
        <v>200000</v>
      </c>
      <c r="P800" s="43" t="str">
        <f t="shared" si="371"/>
        <v>NA</v>
      </c>
      <c r="Q800" s="24">
        <f t="shared" si="372"/>
        <v>14492.909600000001</v>
      </c>
      <c r="R800" s="43">
        <f t="shared" si="373"/>
        <v>0</v>
      </c>
      <c r="S800" s="24">
        <f t="shared" si="374"/>
        <v>1000000</v>
      </c>
      <c r="T800" s="25" t="str">
        <f t="shared" si="375"/>
        <v>N</v>
      </c>
      <c r="U800" s="44">
        <f t="shared" si="376"/>
        <v>0</v>
      </c>
      <c r="V800" s="45">
        <f t="shared" si="377"/>
        <v>0</v>
      </c>
      <c r="W800" s="45">
        <f t="shared" si="378"/>
        <v>0</v>
      </c>
      <c r="X800" s="28">
        <f t="shared" si="379"/>
        <v>0</v>
      </c>
      <c r="Y800" s="28">
        <f t="shared" si="380"/>
        <v>0</v>
      </c>
      <c r="Z800" s="45">
        <f t="shared" si="381"/>
        <v>0</v>
      </c>
      <c r="AA800" s="29" t="str">
        <f t="shared" si="382"/>
        <v>N</v>
      </c>
      <c r="AB800" s="46">
        <f t="shared" si="383"/>
        <v>0</v>
      </c>
      <c r="AC800" s="31">
        <f t="shared" si="384"/>
        <v>0</v>
      </c>
      <c r="AD800" s="31">
        <f t="shared" si="385"/>
        <v>0</v>
      </c>
      <c r="AE800" s="31">
        <f t="shared" si="386"/>
        <v>0</v>
      </c>
      <c r="AF800" s="47">
        <f t="shared" si="387"/>
        <v>0</v>
      </c>
      <c r="AG800" s="31">
        <f t="shared" si="388"/>
        <v>0</v>
      </c>
      <c r="AH800" s="48">
        <f t="shared" si="389"/>
        <v>0</v>
      </c>
      <c r="AI800" s="33">
        <f t="shared" si="390"/>
        <v>0</v>
      </c>
      <c r="AJ800" s="33">
        <f t="shared" si="391"/>
        <v>0</v>
      </c>
      <c r="AK800" s="33">
        <f t="shared" si="392"/>
        <v>0</v>
      </c>
      <c r="AL800" s="33">
        <f t="shared" si="393"/>
        <v>0</v>
      </c>
      <c r="AM800" s="34">
        <f t="shared" si="394"/>
        <v>0</v>
      </c>
    </row>
    <row r="801" spans="1:39" ht="15.75" customHeight="1" x14ac:dyDescent="0.3">
      <c r="A801" s="166" t="s">
        <v>2006</v>
      </c>
      <c r="B801" s="99">
        <v>8412</v>
      </c>
      <c r="C801" s="99">
        <v>25020</v>
      </c>
      <c r="D801" s="165">
        <v>45308</v>
      </c>
      <c r="E801" s="165">
        <v>45572</v>
      </c>
      <c r="F801" s="166">
        <v>2</v>
      </c>
      <c r="G801" s="178">
        <v>1.95</v>
      </c>
      <c r="H801" s="181">
        <v>0.25</v>
      </c>
      <c r="I801" s="180">
        <v>7.2700000000000001E-2</v>
      </c>
      <c r="J801" s="21">
        <f t="shared" si="365"/>
        <v>5.0000000000000044E-2</v>
      </c>
      <c r="K801" s="21" t="str">
        <f t="shared" si="366"/>
        <v>Y</v>
      </c>
      <c r="L801" s="37" t="str">
        <f t="shared" si="367"/>
        <v>NA</v>
      </c>
      <c r="M801" s="8" t="str">
        <f t="shared" si="368"/>
        <v>Y</v>
      </c>
      <c r="N801" s="42">
        <f t="shared" si="369"/>
        <v>1</v>
      </c>
      <c r="O801" s="43">
        <f t="shared" si="370"/>
        <v>200000</v>
      </c>
      <c r="P801" s="43" t="str">
        <f t="shared" si="371"/>
        <v>NA</v>
      </c>
      <c r="Q801" s="24">
        <f t="shared" si="372"/>
        <v>9023.5524000000005</v>
      </c>
      <c r="R801" s="43">
        <f t="shared" si="373"/>
        <v>0</v>
      </c>
      <c r="S801" s="24">
        <f t="shared" si="374"/>
        <v>1000000</v>
      </c>
      <c r="T801" s="25" t="str">
        <f t="shared" si="375"/>
        <v>N</v>
      </c>
      <c r="U801" s="44">
        <f t="shared" si="376"/>
        <v>0</v>
      </c>
      <c r="V801" s="45">
        <f t="shared" si="377"/>
        <v>0</v>
      </c>
      <c r="W801" s="45">
        <f t="shared" si="378"/>
        <v>0</v>
      </c>
      <c r="X801" s="28">
        <f t="shared" si="379"/>
        <v>0</v>
      </c>
      <c r="Y801" s="28">
        <f t="shared" si="380"/>
        <v>0</v>
      </c>
      <c r="Z801" s="45">
        <f t="shared" si="381"/>
        <v>0</v>
      </c>
      <c r="AA801" s="29" t="str">
        <f t="shared" si="382"/>
        <v>N</v>
      </c>
      <c r="AB801" s="46">
        <f t="shared" si="383"/>
        <v>0</v>
      </c>
      <c r="AC801" s="31">
        <f t="shared" si="384"/>
        <v>0</v>
      </c>
      <c r="AD801" s="31">
        <f t="shared" si="385"/>
        <v>0</v>
      </c>
      <c r="AE801" s="31">
        <f t="shared" si="386"/>
        <v>0</v>
      </c>
      <c r="AF801" s="47">
        <f t="shared" si="387"/>
        <v>0</v>
      </c>
      <c r="AG801" s="31">
        <f t="shared" si="388"/>
        <v>0</v>
      </c>
      <c r="AH801" s="48">
        <f t="shared" si="389"/>
        <v>0</v>
      </c>
      <c r="AI801" s="33">
        <f t="shared" si="390"/>
        <v>0</v>
      </c>
      <c r="AJ801" s="33">
        <f t="shared" si="391"/>
        <v>0</v>
      </c>
      <c r="AK801" s="33">
        <f t="shared" si="392"/>
        <v>0</v>
      </c>
      <c r="AL801" s="33">
        <f t="shared" si="393"/>
        <v>0</v>
      </c>
      <c r="AM801" s="34">
        <f t="shared" si="394"/>
        <v>0</v>
      </c>
    </row>
    <row r="802" spans="1:39" ht="15.75" customHeight="1" x14ac:dyDescent="0.3">
      <c r="A802" s="166" t="s">
        <v>2007</v>
      </c>
      <c r="B802" s="99">
        <v>8454</v>
      </c>
      <c r="C802" s="99">
        <v>40349</v>
      </c>
      <c r="D802" s="165">
        <v>44914</v>
      </c>
      <c r="E802" s="165">
        <v>45004</v>
      </c>
      <c r="F802" s="166">
        <v>2</v>
      </c>
      <c r="G802" s="178">
        <v>1.83</v>
      </c>
      <c r="H802" s="181">
        <v>0.5</v>
      </c>
      <c r="I802" s="180">
        <v>6.6000000000000003E-2</v>
      </c>
      <c r="J802" s="21">
        <f t="shared" si="365"/>
        <v>0.16999999999999993</v>
      </c>
      <c r="K802" s="21" t="str">
        <f t="shared" si="366"/>
        <v>Y</v>
      </c>
      <c r="L802" s="37" t="str">
        <f t="shared" si="367"/>
        <v>NA</v>
      </c>
      <c r="M802" s="8" t="str">
        <f t="shared" si="368"/>
        <v>Y</v>
      </c>
      <c r="N802" s="42">
        <f t="shared" si="369"/>
        <v>1</v>
      </c>
      <c r="O802" s="43">
        <f t="shared" si="370"/>
        <v>200000</v>
      </c>
      <c r="P802" s="43" t="str">
        <f t="shared" si="371"/>
        <v>NA</v>
      </c>
      <c r="Q802" s="24">
        <f t="shared" si="372"/>
        <v>9011.9639999999999</v>
      </c>
      <c r="R802" s="43">
        <f t="shared" si="373"/>
        <v>0</v>
      </c>
      <c r="S802" s="24">
        <f t="shared" si="374"/>
        <v>1000000</v>
      </c>
      <c r="T802" s="25" t="str">
        <f t="shared" si="375"/>
        <v>N</v>
      </c>
      <c r="U802" s="44">
        <f t="shared" si="376"/>
        <v>0</v>
      </c>
      <c r="V802" s="45">
        <f t="shared" si="377"/>
        <v>0</v>
      </c>
      <c r="W802" s="45">
        <f t="shared" si="378"/>
        <v>0</v>
      </c>
      <c r="X802" s="28">
        <f t="shared" si="379"/>
        <v>0</v>
      </c>
      <c r="Y802" s="28">
        <f t="shared" si="380"/>
        <v>0</v>
      </c>
      <c r="Z802" s="45">
        <f t="shared" si="381"/>
        <v>0</v>
      </c>
      <c r="AA802" s="29" t="str">
        <f t="shared" si="382"/>
        <v>N</v>
      </c>
      <c r="AB802" s="46">
        <f t="shared" si="383"/>
        <v>0</v>
      </c>
      <c r="AC802" s="31">
        <f t="shared" si="384"/>
        <v>0</v>
      </c>
      <c r="AD802" s="31">
        <f t="shared" si="385"/>
        <v>0</v>
      </c>
      <c r="AE802" s="31">
        <f t="shared" si="386"/>
        <v>0</v>
      </c>
      <c r="AF802" s="47">
        <f t="shared" si="387"/>
        <v>0</v>
      </c>
      <c r="AG802" s="31">
        <f t="shared" si="388"/>
        <v>0</v>
      </c>
      <c r="AH802" s="48">
        <f t="shared" si="389"/>
        <v>0</v>
      </c>
      <c r="AI802" s="33">
        <f t="shared" si="390"/>
        <v>0</v>
      </c>
      <c r="AJ802" s="33">
        <f t="shared" si="391"/>
        <v>0</v>
      </c>
      <c r="AK802" s="33">
        <f t="shared" si="392"/>
        <v>0</v>
      </c>
      <c r="AL802" s="33">
        <f t="shared" si="393"/>
        <v>0</v>
      </c>
      <c r="AM802" s="34">
        <f t="shared" si="394"/>
        <v>0</v>
      </c>
    </row>
    <row r="803" spans="1:39" ht="15.75" customHeight="1" x14ac:dyDescent="0.3">
      <c r="A803" s="166" t="s">
        <v>2008</v>
      </c>
      <c r="B803" s="99">
        <v>21331</v>
      </c>
      <c r="C803" s="99">
        <v>44345</v>
      </c>
      <c r="D803" s="165">
        <v>45889</v>
      </c>
      <c r="E803" s="165">
        <v>46250</v>
      </c>
      <c r="F803" s="166">
        <v>4</v>
      </c>
      <c r="G803" s="178">
        <v>1.4</v>
      </c>
      <c r="H803" s="181">
        <v>0.5</v>
      </c>
      <c r="I803" s="180">
        <v>2.3599999999999999E-2</v>
      </c>
      <c r="J803" s="21">
        <f t="shared" si="365"/>
        <v>2.6</v>
      </c>
      <c r="K803" s="21" t="str">
        <f t="shared" si="366"/>
        <v>Y</v>
      </c>
      <c r="L803" s="37" t="str">
        <f t="shared" si="367"/>
        <v>NA</v>
      </c>
      <c r="M803" s="8" t="str">
        <f t="shared" si="368"/>
        <v>Y</v>
      </c>
      <c r="N803" s="42">
        <f t="shared" si="369"/>
        <v>6</v>
      </c>
      <c r="O803" s="43">
        <f t="shared" si="370"/>
        <v>200000</v>
      </c>
      <c r="P803" s="43" t="str">
        <f t="shared" si="371"/>
        <v>NA</v>
      </c>
      <c r="Q803" s="24">
        <f t="shared" si="372"/>
        <v>21834.411600000003</v>
      </c>
      <c r="R803" s="43">
        <f t="shared" si="373"/>
        <v>0</v>
      </c>
      <c r="S803" s="24">
        <f t="shared" si="374"/>
        <v>1000000</v>
      </c>
      <c r="T803" s="25" t="str">
        <f t="shared" si="375"/>
        <v>Y</v>
      </c>
      <c r="U803" s="44">
        <f t="shared" si="376"/>
        <v>5</v>
      </c>
      <c r="V803" s="45">
        <f t="shared" si="377"/>
        <v>200000</v>
      </c>
      <c r="W803" s="45">
        <f t="shared" si="378"/>
        <v>1000000</v>
      </c>
      <c r="X803" s="28">
        <f t="shared" si="379"/>
        <v>22349.703713760005</v>
      </c>
      <c r="Y803" s="28">
        <f t="shared" si="380"/>
        <v>0</v>
      </c>
      <c r="Z803" s="45" t="str">
        <f t="shared" si="381"/>
        <v>NA</v>
      </c>
      <c r="AA803" s="29" t="str">
        <f t="shared" si="382"/>
        <v>Y</v>
      </c>
      <c r="AB803" s="46">
        <f t="shared" si="383"/>
        <v>4</v>
      </c>
      <c r="AC803" s="31">
        <f t="shared" si="384"/>
        <v>200000</v>
      </c>
      <c r="AD803" s="31">
        <f t="shared" si="385"/>
        <v>1000000</v>
      </c>
      <c r="AE803" s="31">
        <f t="shared" si="386"/>
        <v>22877.156721404743</v>
      </c>
      <c r="AF803" s="47">
        <f t="shared" si="387"/>
        <v>0</v>
      </c>
      <c r="AG803" s="31" t="str">
        <f t="shared" si="388"/>
        <v>NA</v>
      </c>
      <c r="AH803" s="48">
        <f t="shared" si="389"/>
        <v>3</v>
      </c>
      <c r="AI803" s="33">
        <f t="shared" si="390"/>
        <v>20000</v>
      </c>
      <c r="AJ803" s="33">
        <f t="shared" si="391"/>
        <v>65000</v>
      </c>
      <c r="AK803" s="33">
        <f t="shared" si="392"/>
        <v>20000</v>
      </c>
      <c r="AL803" s="33">
        <f t="shared" si="393"/>
        <v>3417.0576200298965</v>
      </c>
      <c r="AM803" s="34">
        <f t="shared" si="394"/>
        <v>3417.0576200298965</v>
      </c>
    </row>
    <row r="804" spans="1:39" ht="15.75" customHeight="1" x14ac:dyDescent="0.3">
      <c r="A804" s="166" t="s">
        <v>2009</v>
      </c>
      <c r="B804" s="99">
        <v>18623</v>
      </c>
      <c r="C804" s="99">
        <v>29486</v>
      </c>
      <c r="D804" s="165">
        <v>45702</v>
      </c>
      <c r="E804" s="165">
        <v>45974</v>
      </c>
      <c r="F804" s="166">
        <v>4</v>
      </c>
      <c r="G804" s="178">
        <v>1.22</v>
      </c>
      <c r="H804" s="181">
        <v>0.5</v>
      </c>
      <c r="I804" s="180">
        <v>2.1000000000000001E-2</v>
      </c>
      <c r="J804" s="21">
        <f t="shared" si="365"/>
        <v>2.7800000000000002</v>
      </c>
      <c r="K804" s="21" t="str">
        <f t="shared" si="366"/>
        <v>Y</v>
      </c>
      <c r="L804" s="37" t="str">
        <f t="shared" si="367"/>
        <v>NA</v>
      </c>
      <c r="M804" s="8" t="str">
        <f t="shared" si="368"/>
        <v>Y</v>
      </c>
      <c r="N804" s="42">
        <f t="shared" si="369"/>
        <v>6</v>
      </c>
      <c r="O804" s="43">
        <f t="shared" si="370"/>
        <v>200000</v>
      </c>
      <c r="P804" s="43" t="str">
        <f t="shared" si="371"/>
        <v>NA</v>
      </c>
      <c r="Q804" s="24">
        <f t="shared" si="372"/>
        <v>19014.082999999999</v>
      </c>
      <c r="R804" s="43">
        <f t="shared" si="373"/>
        <v>0</v>
      </c>
      <c r="S804" s="24">
        <f t="shared" si="374"/>
        <v>1000000</v>
      </c>
      <c r="T804" s="25" t="str">
        <f t="shared" si="375"/>
        <v>Y</v>
      </c>
      <c r="U804" s="44">
        <f t="shared" si="376"/>
        <v>5</v>
      </c>
      <c r="V804" s="45">
        <f t="shared" si="377"/>
        <v>200000</v>
      </c>
      <c r="W804" s="45">
        <f t="shared" si="378"/>
        <v>1000000</v>
      </c>
      <c r="X804" s="28">
        <f t="shared" si="379"/>
        <v>19413.378742999997</v>
      </c>
      <c r="Y804" s="28">
        <f t="shared" si="380"/>
        <v>0</v>
      </c>
      <c r="Z804" s="45" t="str">
        <f t="shared" si="381"/>
        <v>NA</v>
      </c>
      <c r="AA804" s="29" t="str">
        <f t="shared" si="382"/>
        <v>Y</v>
      </c>
      <c r="AB804" s="46">
        <f t="shared" si="383"/>
        <v>4</v>
      </c>
      <c r="AC804" s="31">
        <f t="shared" si="384"/>
        <v>200000</v>
      </c>
      <c r="AD804" s="31">
        <f t="shared" si="385"/>
        <v>1000000</v>
      </c>
      <c r="AE804" s="31">
        <f t="shared" si="386"/>
        <v>19821.059696602995</v>
      </c>
      <c r="AF804" s="47">
        <f t="shared" si="387"/>
        <v>0</v>
      </c>
      <c r="AG804" s="31" t="str">
        <f t="shared" si="388"/>
        <v>NA</v>
      </c>
      <c r="AH804" s="48">
        <f t="shared" si="389"/>
        <v>3</v>
      </c>
      <c r="AI804" s="33">
        <f t="shared" si="390"/>
        <v>20000</v>
      </c>
      <c r="AJ804" s="33">
        <f t="shared" si="391"/>
        <v>65000</v>
      </c>
      <c r="AK804" s="33">
        <f t="shared" si="392"/>
        <v>20000</v>
      </c>
      <c r="AL804" s="33">
        <f t="shared" si="393"/>
        <v>237.30195023165652</v>
      </c>
      <c r="AM804" s="34">
        <f t="shared" si="394"/>
        <v>237.30195023165652</v>
      </c>
    </row>
    <row r="805" spans="1:39" ht="15.75" customHeight="1" x14ac:dyDescent="0.3">
      <c r="A805" s="166" t="s">
        <v>2010</v>
      </c>
      <c r="B805" s="99">
        <v>16817</v>
      </c>
      <c r="C805" s="99">
        <v>58988</v>
      </c>
      <c r="D805" s="165">
        <v>45894</v>
      </c>
      <c r="E805" s="165">
        <v>46195</v>
      </c>
      <c r="F805" s="166">
        <v>4</v>
      </c>
      <c r="G805" s="178">
        <v>3.17</v>
      </c>
      <c r="H805" s="181">
        <v>0.5</v>
      </c>
      <c r="I805" s="180">
        <v>7.1099999999999997E-2</v>
      </c>
      <c r="J805" s="21">
        <f t="shared" si="365"/>
        <v>0.83000000000000007</v>
      </c>
      <c r="K805" s="21" t="str">
        <f t="shared" si="366"/>
        <v>Y</v>
      </c>
      <c r="L805" s="37" t="str">
        <f t="shared" si="367"/>
        <v>NA</v>
      </c>
      <c r="M805" s="8" t="str">
        <f t="shared" si="368"/>
        <v>Y</v>
      </c>
      <c r="N805" s="42">
        <f t="shared" si="369"/>
        <v>2</v>
      </c>
      <c r="O805" s="43">
        <f t="shared" si="370"/>
        <v>200000</v>
      </c>
      <c r="P805" s="43" t="str">
        <f t="shared" si="371"/>
        <v>NA</v>
      </c>
      <c r="Q805" s="24">
        <f t="shared" si="372"/>
        <v>18012.688699999999</v>
      </c>
      <c r="R805" s="43">
        <f t="shared" si="373"/>
        <v>0</v>
      </c>
      <c r="S805" s="24">
        <f t="shared" si="374"/>
        <v>1000000</v>
      </c>
      <c r="T805" s="25" t="str">
        <f t="shared" si="375"/>
        <v>N</v>
      </c>
      <c r="U805" s="44">
        <f t="shared" si="376"/>
        <v>1</v>
      </c>
      <c r="V805" s="45">
        <f t="shared" si="377"/>
        <v>20000</v>
      </c>
      <c r="W805" s="45">
        <f t="shared" si="378"/>
        <v>65000</v>
      </c>
      <c r="X805" s="28">
        <f t="shared" si="379"/>
        <v>6012</v>
      </c>
      <c r="Y805" s="28">
        <f t="shared" si="380"/>
        <v>13281.390866569996</v>
      </c>
      <c r="Z805" s="45">
        <f t="shared" si="381"/>
        <v>0</v>
      </c>
      <c r="AA805" s="29" t="str">
        <f t="shared" si="382"/>
        <v>N</v>
      </c>
      <c r="AB805" s="46">
        <f t="shared" si="383"/>
        <v>0</v>
      </c>
      <c r="AC805" s="31">
        <f t="shared" si="384"/>
        <v>0</v>
      </c>
      <c r="AD805" s="31">
        <f t="shared" si="385"/>
        <v>0</v>
      </c>
      <c r="AE805" s="31">
        <f t="shared" si="386"/>
        <v>0</v>
      </c>
      <c r="AF805" s="47">
        <f t="shared" si="387"/>
        <v>0</v>
      </c>
      <c r="AG805" s="31">
        <f t="shared" si="388"/>
        <v>0</v>
      </c>
      <c r="AH805" s="48">
        <f t="shared" si="389"/>
        <v>0</v>
      </c>
      <c r="AI805" s="33">
        <f t="shared" si="390"/>
        <v>0</v>
      </c>
      <c r="AJ805" s="33">
        <f t="shared" si="391"/>
        <v>0</v>
      </c>
      <c r="AK805" s="33">
        <f t="shared" si="392"/>
        <v>0</v>
      </c>
      <c r="AL805" s="33">
        <f t="shared" si="393"/>
        <v>0</v>
      </c>
      <c r="AM805" s="34">
        <f t="shared" si="394"/>
        <v>13281.390866569996</v>
      </c>
    </row>
    <row r="806" spans="1:39" ht="15.75" customHeight="1" x14ac:dyDescent="0.3">
      <c r="A806" s="166" t="s">
        <v>2011</v>
      </c>
      <c r="B806" s="99">
        <v>20032</v>
      </c>
      <c r="C806" s="99">
        <v>97685</v>
      </c>
      <c r="D806" s="165">
        <v>44577</v>
      </c>
      <c r="E806" s="165">
        <v>44792</v>
      </c>
      <c r="F806" s="166">
        <v>2</v>
      </c>
      <c r="G806" s="178">
        <v>0.94</v>
      </c>
      <c r="H806" s="181">
        <v>0.25</v>
      </c>
      <c r="I806" s="180">
        <v>6.5199999999999994E-2</v>
      </c>
      <c r="J806" s="21">
        <f t="shared" si="365"/>
        <v>1.06</v>
      </c>
      <c r="K806" s="21" t="str">
        <f t="shared" si="366"/>
        <v>Y</v>
      </c>
      <c r="L806" s="37" t="str">
        <f t="shared" si="367"/>
        <v>NA</v>
      </c>
      <c r="M806" s="8" t="str">
        <f t="shared" si="368"/>
        <v>Y</v>
      </c>
      <c r="N806" s="42">
        <f t="shared" si="369"/>
        <v>5</v>
      </c>
      <c r="O806" s="43">
        <f t="shared" si="370"/>
        <v>200000</v>
      </c>
      <c r="P806" s="43" t="str">
        <f t="shared" si="371"/>
        <v>NA</v>
      </c>
      <c r="Q806" s="24">
        <f t="shared" si="372"/>
        <v>21338.0864</v>
      </c>
      <c r="R806" s="43">
        <f t="shared" si="373"/>
        <v>0</v>
      </c>
      <c r="S806" s="24">
        <f t="shared" si="374"/>
        <v>1000000</v>
      </c>
      <c r="T806" s="25" t="str">
        <f t="shared" si="375"/>
        <v>Y</v>
      </c>
      <c r="U806" s="44">
        <f t="shared" si="376"/>
        <v>4</v>
      </c>
      <c r="V806" s="45">
        <f t="shared" si="377"/>
        <v>200000</v>
      </c>
      <c r="W806" s="45">
        <f t="shared" si="378"/>
        <v>1000000</v>
      </c>
      <c r="X806" s="28">
        <f t="shared" si="379"/>
        <v>22729.329633279998</v>
      </c>
      <c r="Y806" s="28">
        <f t="shared" si="380"/>
        <v>0</v>
      </c>
      <c r="Z806" s="45" t="str">
        <f t="shared" si="381"/>
        <v>NA</v>
      </c>
      <c r="AA806" s="29" t="str">
        <f t="shared" si="382"/>
        <v>N</v>
      </c>
      <c r="AB806" s="46">
        <f t="shared" si="383"/>
        <v>3</v>
      </c>
      <c r="AC806" s="31">
        <f t="shared" si="384"/>
        <v>20000</v>
      </c>
      <c r="AD806" s="31">
        <f t="shared" si="385"/>
        <v>65000</v>
      </c>
      <c r="AE806" s="31">
        <f t="shared" si="386"/>
        <v>20000</v>
      </c>
      <c r="AF806" s="47">
        <f t="shared" si="387"/>
        <v>4211.2819253698508</v>
      </c>
      <c r="AG806" s="31">
        <f t="shared" si="388"/>
        <v>0</v>
      </c>
      <c r="AH806" s="48">
        <f t="shared" si="389"/>
        <v>2</v>
      </c>
      <c r="AI806" s="33">
        <f t="shared" si="390"/>
        <v>20000</v>
      </c>
      <c r="AJ806" s="33">
        <f t="shared" si="391"/>
        <v>65000</v>
      </c>
      <c r="AK806" s="33">
        <f t="shared" si="392"/>
        <v>0</v>
      </c>
      <c r="AL806" s="33">
        <f t="shared" si="393"/>
        <v>25789.857506903962</v>
      </c>
      <c r="AM806" s="34">
        <f t="shared" si="394"/>
        <v>30001.139432273812</v>
      </c>
    </row>
    <row r="807" spans="1:39" ht="15.75" customHeight="1" x14ac:dyDescent="0.3">
      <c r="A807" s="166" t="s">
        <v>2012</v>
      </c>
      <c r="B807" s="99">
        <v>7778</v>
      </c>
      <c r="C807" s="99">
        <v>62120</v>
      </c>
      <c r="D807" s="165">
        <v>45560</v>
      </c>
      <c r="E807" s="165">
        <v>45795</v>
      </c>
      <c r="F807" s="166">
        <v>2</v>
      </c>
      <c r="G807" s="178">
        <v>0.92</v>
      </c>
      <c r="H807" s="181">
        <v>1</v>
      </c>
      <c r="I807" s="180">
        <v>6.8099999999999994E-2</v>
      </c>
      <c r="J807" s="21">
        <f t="shared" si="365"/>
        <v>1.08</v>
      </c>
      <c r="K807" s="21" t="str">
        <f t="shared" si="366"/>
        <v>Y</v>
      </c>
      <c r="L807" s="37" t="str">
        <f t="shared" si="367"/>
        <v>NA</v>
      </c>
      <c r="M807" s="8" t="str">
        <f t="shared" si="368"/>
        <v>Y</v>
      </c>
      <c r="N807" s="42">
        <f t="shared" si="369"/>
        <v>2</v>
      </c>
      <c r="O807" s="43">
        <f t="shared" si="370"/>
        <v>200000</v>
      </c>
      <c r="P807" s="43" t="str">
        <f t="shared" si="371"/>
        <v>NA</v>
      </c>
      <c r="Q807" s="24">
        <f t="shared" si="372"/>
        <v>8307.6818000000003</v>
      </c>
      <c r="R807" s="43">
        <f t="shared" si="373"/>
        <v>0</v>
      </c>
      <c r="S807" s="24">
        <f t="shared" si="374"/>
        <v>1000000</v>
      </c>
      <c r="T807" s="25" t="str">
        <f t="shared" si="375"/>
        <v>Y</v>
      </c>
      <c r="U807" s="44">
        <f t="shared" si="376"/>
        <v>1</v>
      </c>
      <c r="V807" s="45">
        <f t="shared" si="377"/>
        <v>200000</v>
      </c>
      <c r="W807" s="45">
        <f t="shared" si="378"/>
        <v>1000000</v>
      </c>
      <c r="X807" s="28">
        <f t="shared" si="379"/>
        <v>8873.4349305800006</v>
      </c>
      <c r="Y807" s="28">
        <f t="shared" si="380"/>
        <v>0</v>
      </c>
      <c r="Z807" s="45" t="str">
        <f t="shared" si="381"/>
        <v>NA</v>
      </c>
      <c r="AA807" s="29" t="str">
        <f t="shared" si="382"/>
        <v>N</v>
      </c>
      <c r="AB807" s="46">
        <f t="shared" si="383"/>
        <v>0</v>
      </c>
      <c r="AC807" s="31">
        <f t="shared" si="384"/>
        <v>0</v>
      </c>
      <c r="AD807" s="31">
        <f t="shared" si="385"/>
        <v>0</v>
      </c>
      <c r="AE807" s="31">
        <f t="shared" si="386"/>
        <v>0</v>
      </c>
      <c r="AF807" s="47">
        <f t="shared" si="387"/>
        <v>0</v>
      </c>
      <c r="AG807" s="31">
        <f t="shared" si="388"/>
        <v>0</v>
      </c>
      <c r="AH807" s="48">
        <f t="shared" si="389"/>
        <v>0</v>
      </c>
      <c r="AI807" s="33">
        <f t="shared" si="390"/>
        <v>0</v>
      </c>
      <c r="AJ807" s="33">
        <f t="shared" si="391"/>
        <v>0</v>
      </c>
      <c r="AK807" s="33">
        <f t="shared" si="392"/>
        <v>0</v>
      </c>
      <c r="AL807" s="33">
        <f t="shared" si="393"/>
        <v>0</v>
      </c>
      <c r="AM807" s="34">
        <f t="shared" si="394"/>
        <v>0</v>
      </c>
    </row>
    <row r="808" spans="1:39" ht="15.75" customHeight="1" x14ac:dyDescent="0.3">
      <c r="A808" s="166" t="s">
        <v>2013</v>
      </c>
      <c r="B808" s="99">
        <v>6894</v>
      </c>
      <c r="C808" s="99">
        <v>85022</v>
      </c>
      <c r="D808" s="165">
        <v>45599</v>
      </c>
      <c r="E808" s="165">
        <v>45843</v>
      </c>
      <c r="F808" s="166">
        <v>4</v>
      </c>
      <c r="G808" s="178">
        <v>3.55</v>
      </c>
      <c r="H808" s="181">
        <v>0.75</v>
      </c>
      <c r="I808" s="180">
        <v>6.5500000000000003E-2</v>
      </c>
      <c r="J808" s="21">
        <f t="shared" si="365"/>
        <v>0.45000000000000018</v>
      </c>
      <c r="K808" s="21" t="str">
        <f t="shared" si="366"/>
        <v>Y</v>
      </c>
      <c r="L808" s="37" t="str">
        <f t="shared" si="367"/>
        <v>NA</v>
      </c>
      <c r="M808" s="8" t="str">
        <f t="shared" si="368"/>
        <v>Y</v>
      </c>
      <c r="N808" s="42">
        <f t="shared" si="369"/>
        <v>1</v>
      </c>
      <c r="O808" s="43">
        <f t="shared" si="370"/>
        <v>200000</v>
      </c>
      <c r="P808" s="43" t="str">
        <f t="shared" si="371"/>
        <v>NA</v>
      </c>
      <c r="Q808" s="24">
        <f t="shared" si="372"/>
        <v>7345.5570000000007</v>
      </c>
      <c r="R808" s="43">
        <f t="shared" si="373"/>
        <v>0</v>
      </c>
      <c r="S808" s="24">
        <f t="shared" si="374"/>
        <v>1000000</v>
      </c>
      <c r="T808" s="25" t="str">
        <f t="shared" si="375"/>
        <v>N</v>
      </c>
      <c r="U808" s="44">
        <f t="shared" si="376"/>
        <v>0</v>
      </c>
      <c r="V808" s="45">
        <f t="shared" si="377"/>
        <v>0</v>
      </c>
      <c r="W808" s="45">
        <f t="shared" si="378"/>
        <v>0</v>
      </c>
      <c r="X808" s="28">
        <f t="shared" si="379"/>
        <v>0</v>
      </c>
      <c r="Y808" s="28">
        <f t="shared" si="380"/>
        <v>0</v>
      </c>
      <c r="Z808" s="45">
        <f t="shared" si="381"/>
        <v>0</v>
      </c>
      <c r="AA808" s="29" t="str">
        <f t="shared" si="382"/>
        <v>N</v>
      </c>
      <c r="AB808" s="46">
        <f t="shared" si="383"/>
        <v>0</v>
      </c>
      <c r="AC808" s="31">
        <f t="shared" si="384"/>
        <v>0</v>
      </c>
      <c r="AD808" s="31">
        <f t="shared" si="385"/>
        <v>0</v>
      </c>
      <c r="AE808" s="31">
        <f t="shared" si="386"/>
        <v>0</v>
      </c>
      <c r="AF808" s="47">
        <f t="shared" si="387"/>
        <v>0</v>
      </c>
      <c r="AG808" s="31">
        <f t="shared" si="388"/>
        <v>0</v>
      </c>
      <c r="AH808" s="48">
        <f t="shared" si="389"/>
        <v>0</v>
      </c>
      <c r="AI808" s="33">
        <f t="shared" si="390"/>
        <v>0</v>
      </c>
      <c r="AJ808" s="33">
        <f t="shared" si="391"/>
        <v>0</v>
      </c>
      <c r="AK808" s="33">
        <f t="shared" si="392"/>
        <v>0</v>
      </c>
      <c r="AL808" s="33">
        <f t="shared" si="393"/>
        <v>0</v>
      </c>
      <c r="AM808" s="34">
        <f t="shared" si="394"/>
        <v>0</v>
      </c>
    </row>
    <row r="809" spans="1:39" ht="15.75" customHeight="1" x14ac:dyDescent="0.3">
      <c r="A809" s="166" t="s">
        <v>2014</v>
      </c>
      <c r="B809" s="99">
        <v>5258</v>
      </c>
      <c r="C809" s="99">
        <v>51929</v>
      </c>
      <c r="D809" s="165">
        <v>45124</v>
      </c>
      <c r="E809" s="165">
        <v>45466</v>
      </c>
      <c r="F809" s="166">
        <v>2</v>
      </c>
      <c r="G809" s="178">
        <v>1.43</v>
      </c>
      <c r="H809" s="181">
        <v>1</v>
      </c>
      <c r="I809" s="180">
        <v>6.0100000000000001E-2</v>
      </c>
      <c r="J809" s="21">
        <f t="shared" si="365"/>
        <v>0.57000000000000006</v>
      </c>
      <c r="K809" s="21" t="str">
        <f t="shared" si="366"/>
        <v>Y</v>
      </c>
      <c r="L809" s="37" t="str">
        <f t="shared" si="367"/>
        <v>NA</v>
      </c>
      <c r="M809" s="8" t="str">
        <f t="shared" si="368"/>
        <v>Y</v>
      </c>
      <c r="N809" s="42">
        <f t="shared" si="369"/>
        <v>1</v>
      </c>
      <c r="O809" s="43">
        <f t="shared" si="370"/>
        <v>200000</v>
      </c>
      <c r="P809" s="43" t="str">
        <f t="shared" si="371"/>
        <v>NA</v>
      </c>
      <c r="Q809" s="24">
        <f t="shared" si="372"/>
        <v>5574.0057999999999</v>
      </c>
      <c r="R809" s="43">
        <f t="shared" si="373"/>
        <v>0</v>
      </c>
      <c r="S809" s="24">
        <f t="shared" si="374"/>
        <v>1000000</v>
      </c>
      <c r="T809" s="25" t="str">
        <f t="shared" si="375"/>
        <v>N</v>
      </c>
      <c r="U809" s="44">
        <f t="shared" si="376"/>
        <v>0</v>
      </c>
      <c r="V809" s="45">
        <f t="shared" si="377"/>
        <v>0</v>
      </c>
      <c r="W809" s="45">
        <f t="shared" si="378"/>
        <v>0</v>
      </c>
      <c r="X809" s="28">
        <f t="shared" si="379"/>
        <v>0</v>
      </c>
      <c r="Y809" s="28">
        <f t="shared" si="380"/>
        <v>0</v>
      </c>
      <c r="Z809" s="45">
        <f t="shared" si="381"/>
        <v>0</v>
      </c>
      <c r="AA809" s="29" t="str">
        <f t="shared" si="382"/>
        <v>N</v>
      </c>
      <c r="AB809" s="46">
        <f t="shared" si="383"/>
        <v>0</v>
      </c>
      <c r="AC809" s="31">
        <f t="shared" si="384"/>
        <v>0</v>
      </c>
      <c r="AD809" s="31">
        <f t="shared" si="385"/>
        <v>0</v>
      </c>
      <c r="AE809" s="31">
        <f t="shared" si="386"/>
        <v>0</v>
      </c>
      <c r="AF809" s="47">
        <f t="shared" si="387"/>
        <v>0</v>
      </c>
      <c r="AG809" s="31">
        <f t="shared" si="388"/>
        <v>0</v>
      </c>
      <c r="AH809" s="48">
        <f t="shared" si="389"/>
        <v>0</v>
      </c>
      <c r="AI809" s="33">
        <f t="shared" si="390"/>
        <v>0</v>
      </c>
      <c r="AJ809" s="33">
        <f t="shared" si="391"/>
        <v>0</v>
      </c>
      <c r="AK809" s="33">
        <f t="shared" si="392"/>
        <v>0</v>
      </c>
      <c r="AL809" s="33">
        <f t="shared" si="393"/>
        <v>0</v>
      </c>
      <c r="AM809" s="34">
        <f t="shared" si="394"/>
        <v>0</v>
      </c>
    </row>
    <row r="810" spans="1:39" ht="15.75" customHeight="1" x14ac:dyDescent="0.3">
      <c r="A810" s="166" t="s">
        <v>2015</v>
      </c>
      <c r="B810" s="99">
        <v>19488</v>
      </c>
      <c r="C810" s="99">
        <v>74740</v>
      </c>
      <c r="D810" s="165">
        <v>44542</v>
      </c>
      <c r="E810" s="165">
        <v>44904</v>
      </c>
      <c r="F810" s="166">
        <v>4</v>
      </c>
      <c r="G810" s="178">
        <v>3.12</v>
      </c>
      <c r="H810" s="181">
        <v>0.75</v>
      </c>
      <c r="I810" s="180">
        <v>2.0899999999999998E-2</v>
      </c>
      <c r="J810" s="21">
        <f t="shared" si="365"/>
        <v>0.87999999999999989</v>
      </c>
      <c r="K810" s="21" t="str">
        <f t="shared" si="366"/>
        <v>Y</v>
      </c>
      <c r="L810" s="37" t="str">
        <f t="shared" si="367"/>
        <v>NA</v>
      </c>
      <c r="M810" s="8" t="str">
        <f t="shared" si="368"/>
        <v>Y</v>
      </c>
      <c r="N810" s="42">
        <f t="shared" si="369"/>
        <v>2</v>
      </c>
      <c r="O810" s="43">
        <f t="shared" si="370"/>
        <v>200000</v>
      </c>
      <c r="P810" s="43" t="str">
        <f t="shared" si="371"/>
        <v>NA</v>
      </c>
      <c r="Q810" s="24">
        <f t="shared" si="372"/>
        <v>19895.299199999998</v>
      </c>
      <c r="R810" s="43">
        <f t="shared" si="373"/>
        <v>0</v>
      </c>
      <c r="S810" s="24">
        <f t="shared" si="374"/>
        <v>1000000</v>
      </c>
      <c r="T810" s="25" t="str">
        <f t="shared" si="375"/>
        <v>N</v>
      </c>
      <c r="U810" s="44">
        <f t="shared" si="376"/>
        <v>1</v>
      </c>
      <c r="V810" s="45">
        <f t="shared" si="377"/>
        <v>20000</v>
      </c>
      <c r="W810" s="45">
        <f t="shared" si="378"/>
        <v>65000</v>
      </c>
      <c r="X810" s="28">
        <f t="shared" si="379"/>
        <v>0</v>
      </c>
      <c r="Y810" s="28">
        <f t="shared" si="380"/>
        <v>20311.110953279996</v>
      </c>
      <c r="Z810" s="45">
        <f t="shared" si="381"/>
        <v>0</v>
      </c>
      <c r="AA810" s="29" t="str">
        <f t="shared" si="382"/>
        <v>N</v>
      </c>
      <c r="AB810" s="46">
        <f t="shared" si="383"/>
        <v>0</v>
      </c>
      <c r="AC810" s="31">
        <f t="shared" si="384"/>
        <v>0</v>
      </c>
      <c r="AD810" s="31">
        <f t="shared" si="385"/>
        <v>0</v>
      </c>
      <c r="AE810" s="31">
        <f t="shared" si="386"/>
        <v>0</v>
      </c>
      <c r="AF810" s="47">
        <f t="shared" si="387"/>
        <v>0</v>
      </c>
      <c r="AG810" s="31">
        <f t="shared" si="388"/>
        <v>0</v>
      </c>
      <c r="AH810" s="48">
        <f t="shared" si="389"/>
        <v>0</v>
      </c>
      <c r="AI810" s="33">
        <f t="shared" si="390"/>
        <v>0</v>
      </c>
      <c r="AJ810" s="33">
        <f t="shared" si="391"/>
        <v>0</v>
      </c>
      <c r="AK810" s="33">
        <f t="shared" si="392"/>
        <v>0</v>
      </c>
      <c r="AL810" s="33">
        <f t="shared" si="393"/>
        <v>0</v>
      </c>
      <c r="AM810" s="34">
        <f t="shared" si="394"/>
        <v>20311.110953279996</v>
      </c>
    </row>
    <row r="811" spans="1:39" ht="15.75" customHeight="1" x14ac:dyDescent="0.3">
      <c r="A811" s="166" t="s">
        <v>2016</v>
      </c>
      <c r="B811" s="99">
        <v>17779</v>
      </c>
      <c r="C811" s="99">
        <v>44294</v>
      </c>
      <c r="D811" s="165">
        <v>45139</v>
      </c>
      <c r="E811" s="165">
        <v>45445</v>
      </c>
      <c r="F811" s="166">
        <v>4</v>
      </c>
      <c r="G811" s="178">
        <v>0.93</v>
      </c>
      <c r="H811" s="181">
        <v>0.75</v>
      </c>
      <c r="I811" s="180">
        <v>5.1499999999999997E-2</v>
      </c>
      <c r="J811" s="21">
        <f t="shared" si="365"/>
        <v>3.07</v>
      </c>
      <c r="K811" s="21" t="str">
        <f t="shared" si="366"/>
        <v>Y</v>
      </c>
      <c r="L811" s="37" t="str">
        <f t="shared" si="367"/>
        <v>NA</v>
      </c>
      <c r="M811" s="8" t="str">
        <f t="shared" si="368"/>
        <v>Y</v>
      </c>
      <c r="N811" s="42">
        <f t="shared" si="369"/>
        <v>5</v>
      </c>
      <c r="O811" s="43">
        <f t="shared" si="370"/>
        <v>200000</v>
      </c>
      <c r="P811" s="43" t="str">
        <f t="shared" si="371"/>
        <v>NA</v>
      </c>
      <c r="Q811" s="24">
        <f t="shared" si="372"/>
        <v>18694.6185</v>
      </c>
      <c r="R811" s="43">
        <f t="shared" si="373"/>
        <v>0</v>
      </c>
      <c r="S811" s="24">
        <f t="shared" si="374"/>
        <v>1000000</v>
      </c>
      <c r="T811" s="25" t="str">
        <f t="shared" si="375"/>
        <v>Y</v>
      </c>
      <c r="U811" s="44">
        <f t="shared" si="376"/>
        <v>4</v>
      </c>
      <c r="V811" s="45">
        <f t="shared" si="377"/>
        <v>200000</v>
      </c>
      <c r="W811" s="45">
        <f t="shared" si="378"/>
        <v>1000000</v>
      </c>
      <c r="X811" s="28">
        <f t="shared" si="379"/>
        <v>19657.391352750001</v>
      </c>
      <c r="Y811" s="28">
        <f t="shared" si="380"/>
        <v>0</v>
      </c>
      <c r="Z811" s="45" t="str">
        <f t="shared" si="381"/>
        <v>NA</v>
      </c>
      <c r="AA811" s="29" t="str">
        <f t="shared" si="382"/>
        <v>Y</v>
      </c>
      <c r="AB811" s="46">
        <f t="shared" si="383"/>
        <v>3</v>
      </c>
      <c r="AC811" s="31">
        <f t="shared" si="384"/>
        <v>200000</v>
      </c>
      <c r="AD811" s="31">
        <f t="shared" si="385"/>
        <v>1000000</v>
      </c>
      <c r="AE811" s="31">
        <f t="shared" si="386"/>
        <v>20669.747007416627</v>
      </c>
      <c r="AF811" s="47">
        <f t="shared" si="387"/>
        <v>0</v>
      </c>
      <c r="AG811" s="31" t="str">
        <f t="shared" si="388"/>
        <v>NA</v>
      </c>
      <c r="AH811" s="48">
        <f t="shared" si="389"/>
        <v>2</v>
      </c>
      <c r="AI811" s="33">
        <f t="shared" si="390"/>
        <v>20000</v>
      </c>
      <c r="AJ811" s="33">
        <f t="shared" si="391"/>
        <v>65000</v>
      </c>
      <c r="AK811" s="33">
        <f t="shared" si="392"/>
        <v>20000</v>
      </c>
      <c r="AL811" s="33">
        <f t="shared" si="393"/>
        <v>1734.2389782985847</v>
      </c>
      <c r="AM811" s="34">
        <f t="shared" si="394"/>
        <v>1734.2389782985847</v>
      </c>
    </row>
    <row r="812" spans="1:39" ht="15.75" customHeight="1" x14ac:dyDescent="0.3">
      <c r="A812" s="166" t="s">
        <v>2017</v>
      </c>
      <c r="B812" s="99">
        <v>5913</v>
      </c>
      <c r="C812" s="99">
        <v>86683</v>
      </c>
      <c r="D812" s="165">
        <v>44991</v>
      </c>
      <c r="E812" s="165">
        <v>45153</v>
      </c>
      <c r="F812" s="166">
        <v>2</v>
      </c>
      <c r="G812" s="178">
        <v>1.68</v>
      </c>
      <c r="H812" s="181">
        <v>0.75</v>
      </c>
      <c r="I812" s="180">
        <v>6.59E-2</v>
      </c>
      <c r="J812" s="21">
        <f t="shared" si="365"/>
        <v>0.32000000000000006</v>
      </c>
      <c r="K812" s="21" t="str">
        <f t="shared" si="366"/>
        <v>Y</v>
      </c>
      <c r="L812" s="37" t="str">
        <f t="shared" si="367"/>
        <v>NA</v>
      </c>
      <c r="M812" s="8" t="str">
        <f t="shared" si="368"/>
        <v>Y</v>
      </c>
      <c r="N812" s="42">
        <f t="shared" si="369"/>
        <v>1</v>
      </c>
      <c r="O812" s="43">
        <f t="shared" si="370"/>
        <v>200000</v>
      </c>
      <c r="P812" s="43" t="str">
        <f t="shared" si="371"/>
        <v>NA</v>
      </c>
      <c r="Q812" s="24">
        <f t="shared" si="372"/>
        <v>6302.6667000000007</v>
      </c>
      <c r="R812" s="43">
        <f t="shared" si="373"/>
        <v>0</v>
      </c>
      <c r="S812" s="24">
        <f t="shared" si="374"/>
        <v>1000000</v>
      </c>
      <c r="T812" s="25" t="str">
        <f t="shared" si="375"/>
        <v>N</v>
      </c>
      <c r="U812" s="44">
        <f t="shared" si="376"/>
        <v>0</v>
      </c>
      <c r="V812" s="45">
        <f t="shared" si="377"/>
        <v>0</v>
      </c>
      <c r="W812" s="45">
        <f t="shared" si="378"/>
        <v>0</v>
      </c>
      <c r="X812" s="28">
        <f t="shared" si="379"/>
        <v>0</v>
      </c>
      <c r="Y812" s="28">
        <f t="shared" si="380"/>
        <v>0</v>
      </c>
      <c r="Z812" s="45">
        <f t="shared" si="381"/>
        <v>0</v>
      </c>
      <c r="AA812" s="29" t="str">
        <f t="shared" si="382"/>
        <v>N</v>
      </c>
      <c r="AB812" s="46">
        <f t="shared" si="383"/>
        <v>0</v>
      </c>
      <c r="AC812" s="31">
        <f t="shared" si="384"/>
        <v>0</v>
      </c>
      <c r="AD812" s="31">
        <f t="shared" si="385"/>
        <v>0</v>
      </c>
      <c r="AE812" s="31">
        <f t="shared" si="386"/>
        <v>0</v>
      </c>
      <c r="AF812" s="47">
        <f t="shared" si="387"/>
        <v>0</v>
      </c>
      <c r="AG812" s="31">
        <f t="shared" si="388"/>
        <v>0</v>
      </c>
      <c r="AH812" s="48">
        <f t="shared" si="389"/>
        <v>0</v>
      </c>
      <c r="AI812" s="33">
        <f t="shared" si="390"/>
        <v>0</v>
      </c>
      <c r="AJ812" s="33">
        <f t="shared" si="391"/>
        <v>0</v>
      </c>
      <c r="AK812" s="33">
        <f t="shared" si="392"/>
        <v>0</v>
      </c>
      <c r="AL812" s="33">
        <f t="shared" si="393"/>
        <v>0</v>
      </c>
      <c r="AM812" s="34">
        <f t="shared" si="394"/>
        <v>0</v>
      </c>
    </row>
    <row r="813" spans="1:39" ht="15.75" customHeight="1" x14ac:dyDescent="0.3">
      <c r="A813" s="166" t="s">
        <v>2018</v>
      </c>
      <c r="B813" s="99">
        <v>6964</v>
      </c>
      <c r="C813" s="99">
        <v>65851</v>
      </c>
      <c r="D813" s="165">
        <v>45673</v>
      </c>
      <c r="E813" s="165">
        <v>46024</v>
      </c>
      <c r="F813" s="166">
        <v>4</v>
      </c>
      <c r="G813" s="178">
        <v>0.57999999999999996</v>
      </c>
      <c r="H813" s="181">
        <v>0.25</v>
      </c>
      <c r="I813" s="180">
        <v>4.6399999999999997E-2</v>
      </c>
      <c r="J813" s="21">
        <f t="shared" si="365"/>
        <v>3.42</v>
      </c>
      <c r="K813" s="21" t="str">
        <f t="shared" si="366"/>
        <v>Y</v>
      </c>
      <c r="L813" s="37" t="str">
        <f t="shared" si="367"/>
        <v>NA</v>
      </c>
      <c r="M813" s="8" t="str">
        <f t="shared" si="368"/>
        <v>Y</v>
      </c>
      <c r="N813" s="42">
        <f t="shared" si="369"/>
        <v>14</v>
      </c>
      <c r="O813" s="43">
        <f t="shared" si="370"/>
        <v>200000</v>
      </c>
      <c r="P813" s="43" t="str">
        <f t="shared" si="371"/>
        <v>NA</v>
      </c>
      <c r="Q813" s="24">
        <f t="shared" si="372"/>
        <v>7287.1296000000002</v>
      </c>
      <c r="R813" s="43">
        <f t="shared" si="373"/>
        <v>0</v>
      </c>
      <c r="S813" s="24">
        <f t="shared" si="374"/>
        <v>1000000</v>
      </c>
      <c r="T813" s="25" t="str">
        <f t="shared" si="375"/>
        <v>Y</v>
      </c>
      <c r="U813" s="44">
        <f t="shared" si="376"/>
        <v>13</v>
      </c>
      <c r="V813" s="45">
        <f t="shared" si="377"/>
        <v>200000</v>
      </c>
      <c r="W813" s="45">
        <f t="shared" si="378"/>
        <v>1000000</v>
      </c>
      <c r="X813" s="28">
        <f t="shared" si="379"/>
        <v>7625.2524134400001</v>
      </c>
      <c r="Y813" s="28">
        <f t="shared" si="380"/>
        <v>0</v>
      </c>
      <c r="Z813" s="45" t="str">
        <f t="shared" si="381"/>
        <v>NA</v>
      </c>
      <c r="AA813" s="29" t="str">
        <f t="shared" si="382"/>
        <v>Y</v>
      </c>
      <c r="AB813" s="46">
        <f t="shared" si="383"/>
        <v>12</v>
      </c>
      <c r="AC813" s="31">
        <f t="shared" si="384"/>
        <v>200000</v>
      </c>
      <c r="AD813" s="31">
        <f t="shared" si="385"/>
        <v>1000000</v>
      </c>
      <c r="AE813" s="31">
        <f t="shared" si="386"/>
        <v>7979.0641254236161</v>
      </c>
      <c r="AF813" s="47">
        <f t="shared" si="387"/>
        <v>0</v>
      </c>
      <c r="AG813" s="31" t="str">
        <f t="shared" si="388"/>
        <v>NA</v>
      </c>
      <c r="AH813" s="48">
        <f t="shared" si="389"/>
        <v>11</v>
      </c>
      <c r="AI813" s="33">
        <f t="shared" si="390"/>
        <v>20000</v>
      </c>
      <c r="AJ813" s="33">
        <f t="shared" si="391"/>
        <v>65000</v>
      </c>
      <c r="AK813" s="33">
        <f t="shared" si="392"/>
        <v>8349.2927008432725</v>
      </c>
      <c r="AL813" s="33">
        <f t="shared" si="393"/>
        <v>0</v>
      </c>
      <c r="AM813" s="34">
        <f t="shared" si="394"/>
        <v>0</v>
      </c>
    </row>
    <row r="814" spans="1:39" ht="15.75" customHeight="1" x14ac:dyDescent="0.3">
      <c r="A814" s="166" t="s">
        <v>2019</v>
      </c>
      <c r="B814" s="99">
        <v>19848</v>
      </c>
      <c r="C814" s="99">
        <v>74278</v>
      </c>
      <c r="D814" s="165">
        <v>45721</v>
      </c>
      <c r="E814" s="165">
        <v>46048</v>
      </c>
      <c r="F814" s="166">
        <v>2</v>
      </c>
      <c r="G814" s="178">
        <v>0.77</v>
      </c>
      <c r="H814" s="181">
        <v>0.75</v>
      </c>
      <c r="I814" s="180">
        <v>6.1699999999999998E-2</v>
      </c>
      <c r="J814" s="21">
        <f t="shared" si="365"/>
        <v>1.23</v>
      </c>
      <c r="K814" s="21" t="str">
        <f t="shared" si="366"/>
        <v>Y</v>
      </c>
      <c r="L814" s="37" t="str">
        <f t="shared" si="367"/>
        <v>NA</v>
      </c>
      <c r="M814" s="8" t="str">
        <f t="shared" si="368"/>
        <v>Y</v>
      </c>
      <c r="N814" s="42">
        <f t="shared" si="369"/>
        <v>2</v>
      </c>
      <c r="O814" s="43">
        <f t="shared" si="370"/>
        <v>200000</v>
      </c>
      <c r="P814" s="43" t="str">
        <f t="shared" si="371"/>
        <v>NA</v>
      </c>
      <c r="Q814" s="24">
        <f t="shared" si="372"/>
        <v>21072.621600000002</v>
      </c>
      <c r="R814" s="43">
        <f t="shared" si="373"/>
        <v>0</v>
      </c>
      <c r="S814" s="24">
        <f t="shared" si="374"/>
        <v>1000000</v>
      </c>
      <c r="T814" s="25" t="str">
        <f t="shared" si="375"/>
        <v>Y</v>
      </c>
      <c r="U814" s="44">
        <f t="shared" si="376"/>
        <v>1</v>
      </c>
      <c r="V814" s="45">
        <f t="shared" si="377"/>
        <v>200000</v>
      </c>
      <c r="W814" s="45">
        <f t="shared" si="378"/>
        <v>1000000</v>
      </c>
      <c r="X814" s="28">
        <f t="shared" si="379"/>
        <v>22372.802352720006</v>
      </c>
      <c r="Y814" s="28">
        <f t="shared" si="380"/>
        <v>0</v>
      </c>
      <c r="Z814" s="45" t="str">
        <f t="shared" si="381"/>
        <v>NA</v>
      </c>
      <c r="AA814" s="29" t="str">
        <f t="shared" si="382"/>
        <v>N</v>
      </c>
      <c r="AB814" s="46">
        <f t="shared" si="383"/>
        <v>0</v>
      </c>
      <c r="AC814" s="31">
        <f t="shared" si="384"/>
        <v>0</v>
      </c>
      <c r="AD814" s="31">
        <f t="shared" si="385"/>
        <v>0</v>
      </c>
      <c r="AE814" s="31">
        <f t="shared" si="386"/>
        <v>0</v>
      </c>
      <c r="AF814" s="47">
        <f t="shared" si="387"/>
        <v>0</v>
      </c>
      <c r="AG814" s="31">
        <f t="shared" si="388"/>
        <v>0</v>
      </c>
      <c r="AH814" s="48">
        <f t="shared" si="389"/>
        <v>0</v>
      </c>
      <c r="AI814" s="33">
        <f t="shared" si="390"/>
        <v>0</v>
      </c>
      <c r="AJ814" s="33">
        <f t="shared" si="391"/>
        <v>0</v>
      </c>
      <c r="AK814" s="33">
        <f t="shared" si="392"/>
        <v>0</v>
      </c>
      <c r="AL814" s="33">
        <f t="shared" si="393"/>
        <v>0</v>
      </c>
      <c r="AM814" s="34">
        <f t="shared" si="394"/>
        <v>0</v>
      </c>
    </row>
    <row r="815" spans="1:39" ht="15.75" customHeight="1" x14ac:dyDescent="0.3">
      <c r="A815" s="166" t="s">
        <v>2020</v>
      </c>
      <c r="B815" s="99">
        <v>17375</v>
      </c>
      <c r="C815" s="99">
        <v>95488</v>
      </c>
      <c r="D815" s="165">
        <v>44694</v>
      </c>
      <c r="E815" s="165">
        <v>44850</v>
      </c>
      <c r="F815" s="166">
        <v>2</v>
      </c>
      <c r="G815" s="178">
        <v>0.72</v>
      </c>
      <c r="H815" s="181">
        <v>0.5</v>
      </c>
      <c r="I815" s="180">
        <v>7.2599999999999998E-2</v>
      </c>
      <c r="J815" s="21">
        <f t="shared" si="365"/>
        <v>1.28</v>
      </c>
      <c r="K815" s="21" t="str">
        <f t="shared" si="366"/>
        <v>Y</v>
      </c>
      <c r="L815" s="37" t="str">
        <f t="shared" si="367"/>
        <v>NA</v>
      </c>
      <c r="M815" s="8" t="str">
        <f t="shared" si="368"/>
        <v>Y</v>
      </c>
      <c r="N815" s="42">
        <f t="shared" si="369"/>
        <v>3</v>
      </c>
      <c r="O815" s="43">
        <f t="shared" si="370"/>
        <v>200000</v>
      </c>
      <c r="P815" s="43" t="str">
        <f t="shared" si="371"/>
        <v>NA</v>
      </c>
      <c r="Q815" s="24">
        <f t="shared" si="372"/>
        <v>18636.424999999999</v>
      </c>
      <c r="R815" s="43">
        <f t="shared" si="373"/>
        <v>0</v>
      </c>
      <c r="S815" s="24">
        <f t="shared" si="374"/>
        <v>1000000</v>
      </c>
      <c r="T815" s="25" t="str">
        <f t="shared" si="375"/>
        <v>Y</v>
      </c>
      <c r="U815" s="44">
        <f t="shared" si="376"/>
        <v>2</v>
      </c>
      <c r="V815" s="45">
        <f t="shared" si="377"/>
        <v>200000</v>
      </c>
      <c r="W815" s="45">
        <f t="shared" si="378"/>
        <v>1000000</v>
      </c>
      <c r="X815" s="28">
        <f t="shared" si="379"/>
        <v>19989.429454999998</v>
      </c>
      <c r="Y815" s="28">
        <f t="shared" si="380"/>
        <v>0</v>
      </c>
      <c r="Z815" s="45" t="str">
        <f t="shared" si="381"/>
        <v>NA</v>
      </c>
      <c r="AA815" s="29" t="str">
        <f t="shared" si="382"/>
        <v>N</v>
      </c>
      <c r="AB815" s="46">
        <f t="shared" si="383"/>
        <v>1</v>
      </c>
      <c r="AC815" s="31">
        <f t="shared" si="384"/>
        <v>20000</v>
      </c>
      <c r="AD815" s="31">
        <f t="shared" si="385"/>
        <v>65000</v>
      </c>
      <c r="AE815" s="31">
        <f t="shared" si="386"/>
        <v>20000</v>
      </c>
      <c r="AF815" s="47">
        <f t="shared" si="387"/>
        <v>1440.6620334329964</v>
      </c>
      <c r="AG815" s="31">
        <f t="shared" si="388"/>
        <v>0</v>
      </c>
      <c r="AH815" s="48">
        <f t="shared" si="389"/>
        <v>0</v>
      </c>
      <c r="AI815" s="33">
        <f t="shared" si="390"/>
        <v>0</v>
      </c>
      <c r="AJ815" s="33">
        <f t="shared" si="391"/>
        <v>0</v>
      </c>
      <c r="AK815" s="33">
        <f t="shared" si="392"/>
        <v>0</v>
      </c>
      <c r="AL815" s="33">
        <f t="shared" si="393"/>
        <v>0</v>
      </c>
      <c r="AM815" s="34">
        <f t="shared" si="394"/>
        <v>1440.6620334329964</v>
      </c>
    </row>
    <row r="816" spans="1:39" ht="15.75" customHeight="1" x14ac:dyDescent="0.3">
      <c r="A816" s="166" t="s">
        <v>2021</v>
      </c>
      <c r="B816" s="99">
        <v>8210</v>
      </c>
      <c r="C816" s="99">
        <v>37419</v>
      </c>
      <c r="D816" s="165">
        <v>44747</v>
      </c>
      <c r="E816" s="165">
        <v>44994</v>
      </c>
      <c r="F816" s="166">
        <v>4</v>
      </c>
      <c r="G816" s="178">
        <v>0.42</v>
      </c>
      <c r="H816" s="181">
        <v>0.25</v>
      </c>
      <c r="I816" s="180">
        <v>4.4699999999999997E-2</v>
      </c>
      <c r="J816" s="21">
        <f t="shared" si="365"/>
        <v>3.58</v>
      </c>
      <c r="K816" s="21" t="str">
        <f t="shared" si="366"/>
        <v>Y</v>
      </c>
      <c r="L816" s="37" t="str">
        <f t="shared" si="367"/>
        <v>NA</v>
      </c>
      <c r="M816" s="8" t="str">
        <f t="shared" si="368"/>
        <v>Y</v>
      </c>
      <c r="N816" s="42">
        <f t="shared" si="369"/>
        <v>15</v>
      </c>
      <c r="O816" s="43">
        <f t="shared" si="370"/>
        <v>200000</v>
      </c>
      <c r="P816" s="43" t="str">
        <f t="shared" si="371"/>
        <v>NA</v>
      </c>
      <c r="Q816" s="24">
        <f t="shared" si="372"/>
        <v>8576.9869999999992</v>
      </c>
      <c r="R816" s="43">
        <f t="shared" si="373"/>
        <v>0</v>
      </c>
      <c r="S816" s="24">
        <f t="shared" si="374"/>
        <v>1000000</v>
      </c>
      <c r="T816" s="25" t="str">
        <f t="shared" si="375"/>
        <v>Y</v>
      </c>
      <c r="U816" s="44">
        <f t="shared" si="376"/>
        <v>14</v>
      </c>
      <c r="V816" s="45">
        <f t="shared" si="377"/>
        <v>200000</v>
      </c>
      <c r="W816" s="45">
        <f t="shared" si="378"/>
        <v>1000000</v>
      </c>
      <c r="X816" s="28">
        <f t="shared" si="379"/>
        <v>8960.3783188999987</v>
      </c>
      <c r="Y816" s="28">
        <f t="shared" si="380"/>
        <v>0</v>
      </c>
      <c r="Z816" s="45" t="str">
        <f t="shared" si="381"/>
        <v>NA</v>
      </c>
      <c r="AA816" s="29" t="str">
        <f t="shared" si="382"/>
        <v>Y</v>
      </c>
      <c r="AB816" s="46">
        <f t="shared" si="383"/>
        <v>13</v>
      </c>
      <c r="AC816" s="31">
        <f t="shared" si="384"/>
        <v>200000</v>
      </c>
      <c r="AD816" s="31">
        <f t="shared" si="385"/>
        <v>1000000</v>
      </c>
      <c r="AE816" s="31">
        <f t="shared" si="386"/>
        <v>9360.9072297548282</v>
      </c>
      <c r="AF816" s="47">
        <f t="shared" si="387"/>
        <v>0</v>
      </c>
      <c r="AG816" s="31" t="str">
        <f t="shared" si="388"/>
        <v>NA</v>
      </c>
      <c r="AH816" s="48">
        <f t="shared" si="389"/>
        <v>12</v>
      </c>
      <c r="AI816" s="33">
        <f t="shared" si="390"/>
        <v>20000</v>
      </c>
      <c r="AJ816" s="33">
        <f t="shared" si="391"/>
        <v>65000</v>
      </c>
      <c r="AK816" s="33">
        <f t="shared" si="392"/>
        <v>9779.3397829248679</v>
      </c>
      <c r="AL816" s="33">
        <f t="shared" si="393"/>
        <v>0</v>
      </c>
      <c r="AM816" s="34">
        <f t="shared" si="394"/>
        <v>0</v>
      </c>
    </row>
    <row r="817" spans="1:39" ht="15.75" customHeight="1" x14ac:dyDescent="0.3">
      <c r="A817" s="166" t="s">
        <v>2022</v>
      </c>
      <c r="B817" s="99">
        <v>12038</v>
      </c>
      <c r="C817" s="99">
        <v>80517</v>
      </c>
      <c r="D817" s="165">
        <v>46045</v>
      </c>
      <c r="E817" s="165">
        <v>46264</v>
      </c>
      <c r="F817" s="166">
        <v>4</v>
      </c>
      <c r="G817" s="178">
        <v>2.39</v>
      </c>
      <c r="H817" s="181">
        <v>1</v>
      </c>
      <c r="I817" s="180">
        <v>7.5999999999999998E-2</v>
      </c>
      <c r="J817" s="21">
        <f t="shared" si="365"/>
        <v>1.6099999999999999</v>
      </c>
      <c r="K817" s="21" t="str">
        <f t="shared" si="366"/>
        <v>Y</v>
      </c>
      <c r="L817" s="37" t="str">
        <f t="shared" si="367"/>
        <v>NA</v>
      </c>
      <c r="M817" s="8" t="str">
        <f t="shared" si="368"/>
        <v>Y</v>
      </c>
      <c r="N817" s="42">
        <f t="shared" si="369"/>
        <v>2</v>
      </c>
      <c r="O817" s="43">
        <f t="shared" si="370"/>
        <v>200000</v>
      </c>
      <c r="P817" s="43" t="str">
        <f t="shared" si="371"/>
        <v>NA</v>
      </c>
      <c r="Q817" s="24">
        <f t="shared" si="372"/>
        <v>12952.888000000001</v>
      </c>
      <c r="R817" s="43">
        <f t="shared" si="373"/>
        <v>0</v>
      </c>
      <c r="S817" s="24">
        <f t="shared" si="374"/>
        <v>1000000</v>
      </c>
      <c r="T817" s="25" t="str">
        <f t="shared" si="375"/>
        <v>Y</v>
      </c>
      <c r="U817" s="44">
        <f t="shared" si="376"/>
        <v>1</v>
      </c>
      <c r="V817" s="45">
        <f t="shared" si="377"/>
        <v>200000</v>
      </c>
      <c r="W817" s="45">
        <f t="shared" si="378"/>
        <v>1000000</v>
      </c>
      <c r="X817" s="28">
        <f t="shared" si="379"/>
        <v>13937.307488000002</v>
      </c>
      <c r="Y817" s="28">
        <f t="shared" si="380"/>
        <v>0</v>
      </c>
      <c r="Z817" s="45" t="str">
        <f t="shared" si="381"/>
        <v>NA</v>
      </c>
      <c r="AA817" s="29" t="str">
        <f t="shared" si="382"/>
        <v>N</v>
      </c>
      <c r="AB817" s="46">
        <f t="shared" si="383"/>
        <v>0</v>
      </c>
      <c r="AC817" s="31">
        <f t="shared" si="384"/>
        <v>0</v>
      </c>
      <c r="AD817" s="31">
        <f t="shared" si="385"/>
        <v>0</v>
      </c>
      <c r="AE817" s="31">
        <f t="shared" si="386"/>
        <v>0</v>
      </c>
      <c r="AF817" s="47">
        <f t="shared" si="387"/>
        <v>0</v>
      </c>
      <c r="AG817" s="31">
        <f t="shared" si="388"/>
        <v>0</v>
      </c>
      <c r="AH817" s="48">
        <f t="shared" si="389"/>
        <v>0</v>
      </c>
      <c r="AI817" s="33">
        <f t="shared" si="390"/>
        <v>0</v>
      </c>
      <c r="AJ817" s="33">
        <f t="shared" si="391"/>
        <v>0</v>
      </c>
      <c r="AK817" s="33">
        <f t="shared" si="392"/>
        <v>0</v>
      </c>
      <c r="AL817" s="33">
        <f t="shared" si="393"/>
        <v>0</v>
      </c>
      <c r="AM817" s="34">
        <f t="shared" si="394"/>
        <v>0</v>
      </c>
    </row>
    <row r="818" spans="1:39" ht="15.75" customHeight="1" x14ac:dyDescent="0.3">
      <c r="A818" s="166" t="s">
        <v>2023</v>
      </c>
      <c r="B818" s="99">
        <v>18874</v>
      </c>
      <c r="C818" s="99">
        <v>86556</v>
      </c>
      <c r="D818" s="165">
        <v>44793</v>
      </c>
      <c r="E818" s="165">
        <v>45073</v>
      </c>
      <c r="F818" s="166">
        <v>4</v>
      </c>
      <c r="G818" s="178">
        <v>3.31</v>
      </c>
      <c r="H818" s="181">
        <v>0.5</v>
      </c>
      <c r="I818" s="180">
        <v>5.04E-2</v>
      </c>
      <c r="J818" s="21">
        <f t="shared" si="365"/>
        <v>0.69</v>
      </c>
      <c r="K818" s="21" t="str">
        <f t="shared" si="366"/>
        <v>Y</v>
      </c>
      <c r="L818" s="37" t="str">
        <f t="shared" si="367"/>
        <v>NA</v>
      </c>
      <c r="M818" s="8" t="str">
        <f t="shared" si="368"/>
        <v>Y</v>
      </c>
      <c r="N818" s="42">
        <f t="shared" si="369"/>
        <v>2</v>
      </c>
      <c r="O818" s="43">
        <f t="shared" si="370"/>
        <v>200000</v>
      </c>
      <c r="P818" s="43" t="str">
        <f t="shared" si="371"/>
        <v>NA</v>
      </c>
      <c r="Q818" s="24">
        <f t="shared" si="372"/>
        <v>19825.249599999999</v>
      </c>
      <c r="R818" s="43">
        <f t="shared" si="373"/>
        <v>0</v>
      </c>
      <c r="S818" s="24">
        <f t="shared" si="374"/>
        <v>1000000</v>
      </c>
      <c r="T818" s="25" t="str">
        <f t="shared" si="375"/>
        <v>N</v>
      </c>
      <c r="U818" s="44">
        <f t="shared" si="376"/>
        <v>1</v>
      </c>
      <c r="V818" s="45">
        <f t="shared" si="377"/>
        <v>20000</v>
      </c>
      <c r="W818" s="45">
        <f t="shared" si="378"/>
        <v>65000</v>
      </c>
      <c r="X818" s="28">
        <f t="shared" si="379"/>
        <v>0</v>
      </c>
      <c r="Y818" s="28">
        <f t="shared" si="380"/>
        <v>20824.44217984</v>
      </c>
      <c r="Z818" s="45">
        <f t="shared" si="381"/>
        <v>0</v>
      </c>
      <c r="AA818" s="29" t="str">
        <f t="shared" si="382"/>
        <v>N</v>
      </c>
      <c r="AB818" s="46">
        <f t="shared" si="383"/>
        <v>0</v>
      </c>
      <c r="AC818" s="31">
        <f t="shared" si="384"/>
        <v>0</v>
      </c>
      <c r="AD818" s="31">
        <f t="shared" si="385"/>
        <v>0</v>
      </c>
      <c r="AE818" s="31">
        <f t="shared" si="386"/>
        <v>0</v>
      </c>
      <c r="AF818" s="47">
        <f t="shared" si="387"/>
        <v>0</v>
      </c>
      <c r="AG818" s="31">
        <f t="shared" si="388"/>
        <v>0</v>
      </c>
      <c r="AH818" s="48">
        <f t="shared" si="389"/>
        <v>0</v>
      </c>
      <c r="AI818" s="33">
        <f t="shared" si="390"/>
        <v>0</v>
      </c>
      <c r="AJ818" s="33">
        <f t="shared" si="391"/>
        <v>0</v>
      </c>
      <c r="AK818" s="33">
        <f t="shared" si="392"/>
        <v>0</v>
      </c>
      <c r="AL818" s="33">
        <f t="shared" si="393"/>
        <v>0</v>
      </c>
      <c r="AM818" s="34">
        <f t="shared" si="394"/>
        <v>20824.44217984</v>
      </c>
    </row>
    <row r="819" spans="1:39" ht="15.75" customHeight="1" x14ac:dyDescent="0.3">
      <c r="A819" s="166" t="s">
        <v>2024</v>
      </c>
      <c r="B819" s="99">
        <v>9239</v>
      </c>
      <c r="C819" s="99">
        <v>86503</v>
      </c>
      <c r="D819" s="165">
        <v>44437</v>
      </c>
      <c r="E819" s="165">
        <v>44737</v>
      </c>
      <c r="F819" s="166">
        <v>2</v>
      </c>
      <c r="G819" s="178">
        <v>1.42</v>
      </c>
      <c r="H819" s="181">
        <v>1</v>
      </c>
      <c r="I819" s="180">
        <v>4.8099999999999997E-2</v>
      </c>
      <c r="J819" s="21">
        <f t="shared" si="365"/>
        <v>0.58000000000000007</v>
      </c>
      <c r="K819" s="21" t="str">
        <f t="shared" si="366"/>
        <v>Y</v>
      </c>
      <c r="L819" s="37" t="str">
        <f t="shared" si="367"/>
        <v>NA</v>
      </c>
      <c r="M819" s="8" t="str">
        <f t="shared" si="368"/>
        <v>Y</v>
      </c>
      <c r="N819" s="42">
        <f t="shared" si="369"/>
        <v>1</v>
      </c>
      <c r="O819" s="43">
        <f t="shared" si="370"/>
        <v>200000</v>
      </c>
      <c r="P819" s="43" t="str">
        <f t="shared" si="371"/>
        <v>NA</v>
      </c>
      <c r="Q819" s="24">
        <f t="shared" si="372"/>
        <v>9683.3958999999995</v>
      </c>
      <c r="R819" s="43">
        <f t="shared" si="373"/>
        <v>0</v>
      </c>
      <c r="S819" s="24">
        <f t="shared" si="374"/>
        <v>1000000</v>
      </c>
      <c r="T819" s="25" t="str">
        <f t="shared" si="375"/>
        <v>N</v>
      </c>
      <c r="U819" s="44">
        <f t="shared" si="376"/>
        <v>0</v>
      </c>
      <c r="V819" s="45">
        <f t="shared" si="377"/>
        <v>0</v>
      </c>
      <c r="W819" s="45">
        <f t="shared" si="378"/>
        <v>0</v>
      </c>
      <c r="X819" s="28">
        <f t="shared" si="379"/>
        <v>0</v>
      </c>
      <c r="Y819" s="28">
        <f t="shared" si="380"/>
        <v>0</v>
      </c>
      <c r="Z819" s="45">
        <f t="shared" si="381"/>
        <v>0</v>
      </c>
      <c r="AA819" s="29" t="str">
        <f t="shared" si="382"/>
        <v>N</v>
      </c>
      <c r="AB819" s="46">
        <f t="shared" si="383"/>
        <v>0</v>
      </c>
      <c r="AC819" s="31">
        <f t="shared" si="384"/>
        <v>0</v>
      </c>
      <c r="AD819" s="31">
        <f t="shared" si="385"/>
        <v>0</v>
      </c>
      <c r="AE819" s="31">
        <f t="shared" si="386"/>
        <v>0</v>
      </c>
      <c r="AF819" s="47">
        <f t="shared" si="387"/>
        <v>0</v>
      </c>
      <c r="AG819" s="31">
        <f t="shared" si="388"/>
        <v>0</v>
      </c>
      <c r="AH819" s="48">
        <f t="shared" si="389"/>
        <v>0</v>
      </c>
      <c r="AI819" s="33">
        <f t="shared" si="390"/>
        <v>0</v>
      </c>
      <c r="AJ819" s="33">
        <f t="shared" si="391"/>
        <v>0</v>
      </c>
      <c r="AK819" s="33">
        <f t="shared" si="392"/>
        <v>0</v>
      </c>
      <c r="AL819" s="33">
        <f t="shared" si="393"/>
        <v>0</v>
      </c>
      <c r="AM819" s="34">
        <f t="shared" si="394"/>
        <v>0</v>
      </c>
    </row>
    <row r="820" spans="1:39" ht="15.75" customHeight="1" x14ac:dyDescent="0.3">
      <c r="A820" s="166" t="s">
        <v>2025</v>
      </c>
      <c r="B820" s="99">
        <v>17102</v>
      </c>
      <c r="C820" s="99">
        <v>42668</v>
      </c>
      <c r="D820" s="165">
        <v>44972</v>
      </c>
      <c r="E820" s="165">
        <v>45211</v>
      </c>
      <c r="F820" s="166">
        <v>2</v>
      </c>
      <c r="G820" s="178">
        <v>0.33</v>
      </c>
      <c r="H820" s="181">
        <v>0.75</v>
      </c>
      <c r="I820" s="180">
        <v>1.78E-2</v>
      </c>
      <c r="J820" s="21">
        <f t="shared" si="365"/>
        <v>1.67</v>
      </c>
      <c r="K820" s="21" t="str">
        <f t="shared" si="366"/>
        <v>Y</v>
      </c>
      <c r="L820" s="37" t="str">
        <f t="shared" si="367"/>
        <v>NA</v>
      </c>
      <c r="M820" s="8" t="str">
        <f t="shared" si="368"/>
        <v>Y</v>
      </c>
      <c r="N820" s="42">
        <f t="shared" si="369"/>
        <v>3</v>
      </c>
      <c r="O820" s="43">
        <f t="shared" si="370"/>
        <v>200000</v>
      </c>
      <c r="P820" s="43" t="str">
        <f t="shared" si="371"/>
        <v>NA</v>
      </c>
      <c r="Q820" s="24">
        <f t="shared" si="372"/>
        <v>17406.4156</v>
      </c>
      <c r="R820" s="43">
        <f t="shared" si="373"/>
        <v>0</v>
      </c>
      <c r="S820" s="24">
        <f t="shared" si="374"/>
        <v>1000000</v>
      </c>
      <c r="T820" s="25" t="str">
        <f t="shared" si="375"/>
        <v>Y</v>
      </c>
      <c r="U820" s="44">
        <f t="shared" si="376"/>
        <v>2</v>
      </c>
      <c r="V820" s="45">
        <f t="shared" si="377"/>
        <v>200000</v>
      </c>
      <c r="W820" s="45">
        <f t="shared" si="378"/>
        <v>1000000</v>
      </c>
      <c r="X820" s="28">
        <f t="shared" si="379"/>
        <v>17716.24979768</v>
      </c>
      <c r="Y820" s="28">
        <f t="shared" si="380"/>
        <v>0</v>
      </c>
      <c r="Z820" s="45" t="str">
        <f t="shared" si="381"/>
        <v>NA</v>
      </c>
      <c r="AA820" s="29" t="str">
        <f t="shared" si="382"/>
        <v>N</v>
      </c>
      <c r="AB820" s="46">
        <f t="shared" si="383"/>
        <v>1</v>
      </c>
      <c r="AC820" s="31">
        <f t="shared" si="384"/>
        <v>20000</v>
      </c>
      <c r="AD820" s="31">
        <f t="shared" si="385"/>
        <v>65000</v>
      </c>
      <c r="AE820" s="31">
        <f t="shared" si="386"/>
        <v>18031.599044078706</v>
      </c>
      <c r="AF820" s="47">
        <f t="shared" si="387"/>
        <v>0</v>
      </c>
      <c r="AG820" s="31">
        <f t="shared" si="388"/>
        <v>0</v>
      </c>
      <c r="AH820" s="48">
        <f t="shared" si="389"/>
        <v>0</v>
      </c>
      <c r="AI820" s="33">
        <f t="shared" si="390"/>
        <v>0</v>
      </c>
      <c r="AJ820" s="33">
        <f t="shared" si="391"/>
        <v>0</v>
      </c>
      <c r="AK820" s="33">
        <f t="shared" si="392"/>
        <v>0</v>
      </c>
      <c r="AL820" s="33">
        <f t="shared" si="393"/>
        <v>0</v>
      </c>
      <c r="AM820" s="34">
        <f t="shared" si="394"/>
        <v>0</v>
      </c>
    </row>
    <row r="821" spans="1:39" ht="15.75" customHeight="1" x14ac:dyDescent="0.3">
      <c r="A821" s="166" t="s">
        <v>2026</v>
      </c>
      <c r="B821" s="99">
        <v>17172</v>
      </c>
      <c r="C821" s="99">
        <v>67139</v>
      </c>
      <c r="D821" s="165">
        <v>45438</v>
      </c>
      <c r="E821" s="165">
        <v>45623</v>
      </c>
      <c r="F821" s="166">
        <v>4</v>
      </c>
      <c r="G821" s="178">
        <v>2</v>
      </c>
      <c r="H821" s="181">
        <v>0.5</v>
      </c>
      <c r="I821" s="180">
        <v>2.4899999999999999E-2</v>
      </c>
      <c r="J821" s="21">
        <f t="shared" si="365"/>
        <v>2</v>
      </c>
      <c r="K821" s="21" t="str">
        <f t="shared" si="366"/>
        <v>Y</v>
      </c>
      <c r="L821" s="37" t="str">
        <f t="shared" si="367"/>
        <v>NA</v>
      </c>
      <c r="M821" s="8" t="str">
        <f t="shared" si="368"/>
        <v>Y</v>
      </c>
      <c r="N821" s="42">
        <f t="shared" si="369"/>
        <v>4</v>
      </c>
      <c r="O821" s="43">
        <f t="shared" si="370"/>
        <v>200000</v>
      </c>
      <c r="P821" s="43" t="str">
        <f t="shared" si="371"/>
        <v>NA</v>
      </c>
      <c r="Q821" s="24">
        <f t="shared" si="372"/>
        <v>17599.5828</v>
      </c>
      <c r="R821" s="43">
        <f t="shared" si="373"/>
        <v>0</v>
      </c>
      <c r="S821" s="24">
        <f t="shared" si="374"/>
        <v>1000000</v>
      </c>
      <c r="T821" s="25" t="str">
        <f t="shared" si="375"/>
        <v>Y</v>
      </c>
      <c r="U821" s="44">
        <f t="shared" si="376"/>
        <v>3</v>
      </c>
      <c r="V821" s="45">
        <f t="shared" si="377"/>
        <v>200000</v>
      </c>
      <c r="W821" s="45">
        <f t="shared" si="378"/>
        <v>1000000</v>
      </c>
      <c r="X821" s="28">
        <f t="shared" si="379"/>
        <v>18037.812411719999</v>
      </c>
      <c r="Y821" s="28">
        <f t="shared" si="380"/>
        <v>0</v>
      </c>
      <c r="Z821" s="45" t="str">
        <f t="shared" si="381"/>
        <v>NA</v>
      </c>
      <c r="AA821" s="29" t="str">
        <f t="shared" si="382"/>
        <v>N</v>
      </c>
      <c r="AB821" s="46">
        <f t="shared" si="383"/>
        <v>2</v>
      </c>
      <c r="AC821" s="31">
        <f t="shared" si="384"/>
        <v>20000</v>
      </c>
      <c r="AD821" s="31">
        <f t="shared" si="385"/>
        <v>65000</v>
      </c>
      <c r="AE821" s="31">
        <f t="shared" si="386"/>
        <v>18486.953940771826</v>
      </c>
      <c r="AF821" s="47">
        <f t="shared" si="387"/>
        <v>0</v>
      </c>
      <c r="AG821" s="31">
        <f t="shared" si="388"/>
        <v>0</v>
      </c>
      <c r="AH821" s="48">
        <f t="shared" si="389"/>
        <v>1</v>
      </c>
      <c r="AI821" s="33">
        <f t="shared" si="390"/>
        <v>20000</v>
      </c>
      <c r="AJ821" s="33">
        <f t="shared" si="391"/>
        <v>65000</v>
      </c>
      <c r="AK821" s="33">
        <f t="shared" si="392"/>
        <v>0</v>
      </c>
      <c r="AL821" s="33">
        <f t="shared" si="393"/>
        <v>18947.279093897043</v>
      </c>
      <c r="AM821" s="34">
        <f t="shared" si="394"/>
        <v>18947.279093897043</v>
      </c>
    </row>
    <row r="822" spans="1:39" ht="15.75" customHeight="1" x14ac:dyDescent="0.3">
      <c r="A822" s="166" t="s">
        <v>2027</v>
      </c>
      <c r="B822" s="99">
        <v>6594</v>
      </c>
      <c r="C822" s="99">
        <v>56592</v>
      </c>
      <c r="D822" s="165">
        <v>45624</v>
      </c>
      <c r="E822" s="165">
        <v>45764</v>
      </c>
      <c r="F822" s="166">
        <v>2</v>
      </c>
      <c r="G822" s="178">
        <v>1.66</v>
      </c>
      <c r="H822" s="181">
        <v>1</v>
      </c>
      <c r="I822" s="180">
        <v>1.5100000000000001E-2</v>
      </c>
      <c r="J822" s="21">
        <f t="shared" si="365"/>
        <v>0.34000000000000008</v>
      </c>
      <c r="K822" s="21" t="str">
        <f t="shared" si="366"/>
        <v>Y</v>
      </c>
      <c r="L822" s="37" t="str">
        <f t="shared" si="367"/>
        <v>NA</v>
      </c>
      <c r="M822" s="8" t="str">
        <f t="shared" si="368"/>
        <v>Y</v>
      </c>
      <c r="N822" s="42">
        <f t="shared" si="369"/>
        <v>1</v>
      </c>
      <c r="O822" s="43">
        <f t="shared" si="370"/>
        <v>200000</v>
      </c>
      <c r="P822" s="43" t="str">
        <f t="shared" si="371"/>
        <v>NA</v>
      </c>
      <c r="Q822" s="24">
        <f t="shared" si="372"/>
        <v>6693.5693999999994</v>
      </c>
      <c r="R822" s="43">
        <f t="shared" si="373"/>
        <v>0</v>
      </c>
      <c r="S822" s="24">
        <f t="shared" si="374"/>
        <v>1000000</v>
      </c>
      <c r="T822" s="25" t="str">
        <f t="shared" si="375"/>
        <v>N</v>
      </c>
      <c r="U822" s="44">
        <f t="shared" si="376"/>
        <v>0</v>
      </c>
      <c r="V822" s="45">
        <f t="shared" si="377"/>
        <v>0</v>
      </c>
      <c r="W822" s="45">
        <f t="shared" si="378"/>
        <v>0</v>
      </c>
      <c r="X822" s="28">
        <f t="shared" si="379"/>
        <v>0</v>
      </c>
      <c r="Y822" s="28">
        <f t="shared" si="380"/>
        <v>0</v>
      </c>
      <c r="Z822" s="45">
        <f t="shared" si="381"/>
        <v>0</v>
      </c>
      <c r="AA822" s="29" t="str">
        <f t="shared" si="382"/>
        <v>N</v>
      </c>
      <c r="AB822" s="46">
        <f t="shared" si="383"/>
        <v>0</v>
      </c>
      <c r="AC822" s="31">
        <f t="shared" si="384"/>
        <v>0</v>
      </c>
      <c r="AD822" s="31">
        <f t="shared" si="385"/>
        <v>0</v>
      </c>
      <c r="AE822" s="31">
        <f t="shared" si="386"/>
        <v>0</v>
      </c>
      <c r="AF822" s="47">
        <f t="shared" si="387"/>
        <v>0</v>
      </c>
      <c r="AG822" s="31">
        <f t="shared" si="388"/>
        <v>0</v>
      </c>
      <c r="AH822" s="48">
        <f t="shared" si="389"/>
        <v>0</v>
      </c>
      <c r="AI822" s="33">
        <f t="shared" si="390"/>
        <v>0</v>
      </c>
      <c r="AJ822" s="33">
        <f t="shared" si="391"/>
        <v>0</v>
      </c>
      <c r="AK822" s="33">
        <f t="shared" si="392"/>
        <v>0</v>
      </c>
      <c r="AL822" s="33">
        <f t="shared" si="393"/>
        <v>0</v>
      </c>
      <c r="AM822" s="34">
        <f t="shared" si="394"/>
        <v>0</v>
      </c>
    </row>
    <row r="823" spans="1:39" ht="15.75" customHeight="1" x14ac:dyDescent="0.3">
      <c r="A823" s="166" t="s">
        <v>2028</v>
      </c>
      <c r="B823" s="99">
        <v>7213</v>
      </c>
      <c r="C823" s="99">
        <v>23069</v>
      </c>
      <c r="D823" s="165">
        <v>45349</v>
      </c>
      <c r="E823" s="165">
        <v>45625</v>
      </c>
      <c r="F823" s="166">
        <v>4</v>
      </c>
      <c r="G823" s="178">
        <v>2.31</v>
      </c>
      <c r="H823" s="181">
        <v>0.75</v>
      </c>
      <c r="I823" s="180">
        <v>6.9699999999999998E-2</v>
      </c>
      <c r="J823" s="21">
        <f t="shared" si="365"/>
        <v>1.69</v>
      </c>
      <c r="K823" s="21" t="str">
        <f t="shared" si="366"/>
        <v>Y</v>
      </c>
      <c r="L823" s="37" t="str">
        <f t="shared" si="367"/>
        <v>NA</v>
      </c>
      <c r="M823" s="8" t="str">
        <f t="shared" si="368"/>
        <v>Y</v>
      </c>
      <c r="N823" s="42">
        <f t="shared" si="369"/>
        <v>3</v>
      </c>
      <c r="O823" s="43">
        <f t="shared" si="370"/>
        <v>200000</v>
      </c>
      <c r="P823" s="43" t="str">
        <f t="shared" si="371"/>
        <v>NA</v>
      </c>
      <c r="Q823" s="24">
        <f t="shared" si="372"/>
        <v>7715.7461000000003</v>
      </c>
      <c r="R823" s="43">
        <f t="shared" si="373"/>
        <v>0</v>
      </c>
      <c r="S823" s="24">
        <f t="shared" si="374"/>
        <v>1000000</v>
      </c>
      <c r="T823" s="25" t="str">
        <f t="shared" si="375"/>
        <v>Y</v>
      </c>
      <c r="U823" s="44">
        <f t="shared" si="376"/>
        <v>2</v>
      </c>
      <c r="V823" s="45">
        <f t="shared" si="377"/>
        <v>200000</v>
      </c>
      <c r="W823" s="45">
        <f t="shared" si="378"/>
        <v>1000000</v>
      </c>
      <c r="X823" s="28">
        <f t="shared" si="379"/>
        <v>8253.5336031700008</v>
      </c>
      <c r="Y823" s="28">
        <f t="shared" si="380"/>
        <v>0</v>
      </c>
      <c r="Z823" s="45" t="str">
        <f t="shared" si="381"/>
        <v>NA</v>
      </c>
      <c r="AA823" s="29" t="str">
        <f t="shared" si="382"/>
        <v>N</v>
      </c>
      <c r="AB823" s="46">
        <f t="shared" si="383"/>
        <v>1</v>
      </c>
      <c r="AC823" s="31">
        <f t="shared" si="384"/>
        <v>20000</v>
      </c>
      <c r="AD823" s="31">
        <f t="shared" si="385"/>
        <v>65000</v>
      </c>
      <c r="AE823" s="31">
        <f t="shared" si="386"/>
        <v>8828.8048953109501</v>
      </c>
      <c r="AF823" s="47">
        <f t="shared" si="387"/>
        <v>0</v>
      </c>
      <c r="AG823" s="31">
        <f t="shared" si="388"/>
        <v>17132.915401519047</v>
      </c>
      <c r="AH823" s="48">
        <f t="shared" si="389"/>
        <v>0</v>
      </c>
      <c r="AI823" s="33">
        <f t="shared" si="390"/>
        <v>0</v>
      </c>
      <c r="AJ823" s="33">
        <f t="shared" si="391"/>
        <v>0</v>
      </c>
      <c r="AK823" s="33">
        <f t="shared" si="392"/>
        <v>0</v>
      </c>
      <c r="AL823" s="33">
        <f t="shared" si="393"/>
        <v>0</v>
      </c>
      <c r="AM823" s="34">
        <f t="shared" si="394"/>
        <v>0</v>
      </c>
    </row>
    <row r="824" spans="1:39" ht="15.75" customHeight="1" x14ac:dyDescent="0.3">
      <c r="A824" s="166" t="s">
        <v>2029</v>
      </c>
      <c r="B824" s="99">
        <v>9351</v>
      </c>
      <c r="C824" s="99">
        <v>37507</v>
      </c>
      <c r="D824" s="165">
        <v>45171</v>
      </c>
      <c r="E824" s="165">
        <v>45526</v>
      </c>
      <c r="F824" s="166">
        <v>4</v>
      </c>
      <c r="G824" s="178">
        <v>3.07</v>
      </c>
      <c r="H824" s="181">
        <v>1</v>
      </c>
      <c r="I824" s="180">
        <v>2.5399999999999999E-2</v>
      </c>
      <c r="J824" s="21">
        <f t="shared" si="365"/>
        <v>0.93000000000000016</v>
      </c>
      <c r="K824" s="21" t="str">
        <f t="shared" si="366"/>
        <v>Y</v>
      </c>
      <c r="L824" s="37" t="str">
        <f t="shared" si="367"/>
        <v>NA</v>
      </c>
      <c r="M824" s="8" t="str">
        <f t="shared" si="368"/>
        <v>Y</v>
      </c>
      <c r="N824" s="42">
        <f t="shared" si="369"/>
        <v>1</v>
      </c>
      <c r="O824" s="43">
        <f t="shared" si="370"/>
        <v>200000</v>
      </c>
      <c r="P824" s="43" t="str">
        <f t="shared" si="371"/>
        <v>NA</v>
      </c>
      <c r="Q824" s="24">
        <f t="shared" si="372"/>
        <v>9588.5154000000002</v>
      </c>
      <c r="R824" s="43">
        <f t="shared" si="373"/>
        <v>0</v>
      </c>
      <c r="S824" s="24">
        <f t="shared" si="374"/>
        <v>1000000</v>
      </c>
      <c r="T824" s="25" t="str">
        <f t="shared" si="375"/>
        <v>N</v>
      </c>
      <c r="U824" s="44">
        <f t="shared" si="376"/>
        <v>0</v>
      </c>
      <c r="V824" s="45">
        <f t="shared" si="377"/>
        <v>0</v>
      </c>
      <c r="W824" s="45">
        <f t="shared" si="378"/>
        <v>0</v>
      </c>
      <c r="X824" s="28">
        <f t="shared" si="379"/>
        <v>0</v>
      </c>
      <c r="Y824" s="28">
        <f t="shared" si="380"/>
        <v>0</v>
      </c>
      <c r="Z824" s="45">
        <f t="shared" si="381"/>
        <v>0</v>
      </c>
      <c r="AA824" s="29" t="str">
        <f t="shared" si="382"/>
        <v>N</v>
      </c>
      <c r="AB824" s="46">
        <f t="shared" si="383"/>
        <v>0</v>
      </c>
      <c r="AC824" s="31">
        <f t="shared" si="384"/>
        <v>0</v>
      </c>
      <c r="AD824" s="31">
        <f t="shared" si="385"/>
        <v>0</v>
      </c>
      <c r="AE824" s="31">
        <f t="shared" si="386"/>
        <v>0</v>
      </c>
      <c r="AF824" s="47">
        <f t="shared" si="387"/>
        <v>0</v>
      </c>
      <c r="AG824" s="31">
        <f t="shared" si="388"/>
        <v>0</v>
      </c>
      <c r="AH824" s="48">
        <f t="shared" si="389"/>
        <v>0</v>
      </c>
      <c r="AI824" s="33">
        <f t="shared" si="390"/>
        <v>0</v>
      </c>
      <c r="AJ824" s="33">
        <f t="shared" si="391"/>
        <v>0</v>
      </c>
      <c r="AK824" s="33">
        <f t="shared" si="392"/>
        <v>0</v>
      </c>
      <c r="AL824" s="33">
        <f t="shared" si="393"/>
        <v>0</v>
      </c>
      <c r="AM824" s="34">
        <f t="shared" si="394"/>
        <v>0</v>
      </c>
    </row>
    <row r="825" spans="1:39" ht="15.75" customHeight="1" x14ac:dyDescent="0.3">
      <c r="A825" s="166" t="s">
        <v>2030</v>
      </c>
      <c r="B825" s="99">
        <v>18422</v>
      </c>
      <c r="C825" s="99">
        <v>79177</v>
      </c>
      <c r="D825" s="165">
        <v>45728</v>
      </c>
      <c r="E825" s="165">
        <v>45960</v>
      </c>
      <c r="F825" s="166">
        <v>4</v>
      </c>
      <c r="G825" s="178">
        <v>2.21</v>
      </c>
      <c r="H825" s="181">
        <v>1</v>
      </c>
      <c r="I825" s="180">
        <v>6.6500000000000004E-2</v>
      </c>
      <c r="J825" s="21">
        <f t="shared" si="365"/>
        <v>1.79</v>
      </c>
      <c r="K825" s="21" t="str">
        <f t="shared" si="366"/>
        <v>Y</v>
      </c>
      <c r="L825" s="37" t="str">
        <f t="shared" si="367"/>
        <v>NA</v>
      </c>
      <c r="M825" s="8" t="str">
        <f t="shared" si="368"/>
        <v>Y</v>
      </c>
      <c r="N825" s="42">
        <f t="shared" si="369"/>
        <v>2</v>
      </c>
      <c r="O825" s="43">
        <f t="shared" si="370"/>
        <v>200000</v>
      </c>
      <c r="P825" s="43" t="str">
        <f t="shared" si="371"/>
        <v>NA</v>
      </c>
      <c r="Q825" s="24">
        <f t="shared" si="372"/>
        <v>19647.062999999998</v>
      </c>
      <c r="R825" s="43">
        <f t="shared" si="373"/>
        <v>0</v>
      </c>
      <c r="S825" s="24">
        <f t="shared" si="374"/>
        <v>1000000</v>
      </c>
      <c r="T825" s="25" t="str">
        <f t="shared" si="375"/>
        <v>Y</v>
      </c>
      <c r="U825" s="44">
        <f t="shared" si="376"/>
        <v>1</v>
      </c>
      <c r="V825" s="45">
        <f t="shared" si="377"/>
        <v>200000</v>
      </c>
      <c r="W825" s="45">
        <f t="shared" si="378"/>
        <v>1000000</v>
      </c>
      <c r="X825" s="28">
        <f t="shared" si="379"/>
        <v>20953.592689499998</v>
      </c>
      <c r="Y825" s="28">
        <f t="shared" si="380"/>
        <v>0</v>
      </c>
      <c r="Z825" s="45" t="str">
        <f t="shared" si="381"/>
        <v>NA</v>
      </c>
      <c r="AA825" s="29" t="str">
        <f t="shared" si="382"/>
        <v>N</v>
      </c>
      <c r="AB825" s="46">
        <f t="shared" si="383"/>
        <v>0</v>
      </c>
      <c r="AC825" s="31">
        <f t="shared" si="384"/>
        <v>0</v>
      </c>
      <c r="AD825" s="31">
        <f t="shared" si="385"/>
        <v>0</v>
      </c>
      <c r="AE825" s="31">
        <f t="shared" si="386"/>
        <v>0</v>
      </c>
      <c r="AF825" s="47">
        <f t="shared" si="387"/>
        <v>0</v>
      </c>
      <c r="AG825" s="31">
        <f t="shared" si="388"/>
        <v>0</v>
      </c>
      <c r="AH825" s="48">
        <f t="shared" si="389"/>
        <v>0</v>
      </c>
      <c r="AI825" s="33">
        <f t="shared" si="390"/>
        <v>0</v>
      </c>
      <c r="AJ825" s="33">
        <f t="shared" si="391"/>
        <v>0</v>
      </c>
      <c r="AK825" s="33">
        <f t="shared" si="392"/>
        <v>0</v>
      </c>
      <c r="AL825" s="33">
        <f t="shared" si="393"/>
        <v>0</v>
      </c>
      <c r="AM825" s="34">
        <f t="shared" si="394"/>
        <v>0</v>
      </c>
    </row>
    <row r="826" spans="1:39" ht="15.75" customHeight="1" x14ac:dyDescent="0.3">
      <c r="A826" s="166" t="s">
        <v>2031</v>
      </c>
      <c r="B826" s="99">
        <v>5812</v>
      </c>
      <c r="C826" s="99">
        <v>90784</v>
      </c>
      <c r="D826" s="165">
        <v>44914</v>
      </c>
      <c r="E826" s="165">
        <v>45102</v>
      </c>
      <c r="F826" s="166">
        <v>2</v>
      </c>
      <c r="G826" s="178">
        <v>1.32</v>
      </c>
      <c r="H826" s="181">
        <v>0.25</v>
      </c>
      <c r="I826" s="180">
        <v>2.8500000000000001E-2</v>
      </c>
      <c r="J826" s="21">
        <f t="shared" si="365"/>
        <v>0.67999999999999994</v>
      </c>
      <c r="K826" s="21" t="str">
        <f t="shared" si="366"/>
        <v>Y</v>
      </c>
      <c r="L826" s="37" t="str">
        <f t="shared" si="367"/>
        <v>NA</v>
      </c>
      <c r="M826" s="8" t="str">
        <f t="shared" si="368"/>
        <v>Y</v>
      </c>
      <c r="N826" s="42">
        <f t="shared" si="369"/>
        <v>3</v>
      </c>
      <c r="O826" s="43">
        <f t="shared" si="370"/>
        <v>200000</v>
      </c>
      <c r="P826" s="43" t="str">
        <f t="shared" si="371"/>
        <v>NA</v>
      </c>
      <c r="Q826" s="24">
        <f t="shared" si="372"/>
        <v>5977.6419999999998</v>
      </c>
      <c r="R826" s="43">
        <f t="shared" si="373"/>
        <v>0</v>
      </c>
      <c r="S826" s="24">
        <f t="shared" si="374"/>
        <v>1000000</v>
      </c>
      <c r="T826" s="25" t="str">
        <f t="shared" si="375"/>
        <v>N</v>
      </c>
      <c r="U826" s="44">
        <f t="shared" si="376"/>
        <v>2</v>
      </c>
      <c r="V826" s="45">
        <f t="shared" si="377"/>
        <v>20000</v>
      </c>
      <c r="W826" s="45">
        <f t="shared" si="378"/>
        <v>65000</v>
      </c>
      <c r="X826" s="28">
        <f t="shared" si="379"/>
        <v>0</v>
      </c>
      <c r="Y826" s="28">
        <f t="shared" si="380"/>
        <v>6148.0047969999996</v>
      </c>
      <c r="Z826" s="45">
        <f t="shared" si="381"/>
        <v>0</v>
      </c>
      <c r="AA826" s="29" t="str">
        <f t="shared" si="382"/>
        <v>N</v>
      </c>
      <c r="AB826" s="46">
        <f t="shared" si="383"/>
        <v>1</v>
      </c>
      <c r="AC826" s="31">
        <f t="shared" si="384"/>
        <v>20000</v>
      </c>
      <c r="AD826" s="31">
        <f t="shared" si="385"/>
        <v>65000</v>
      </c>
      <c r="AE826" s="31">
        <f t="shared" si="386"/>
        <v>0</v>
      </c>
      <c r="AF826" s="47">
        <f t="shared" si="387"/>
        <v>6323.222933714499</v>
      </c>
      <c r="AG826" s="31">
        <f t="shared" si="388"/>
        <v>0</v>
      </c>
      <c r="AH826" s="48">
        <f t="shared" si="389"/>
        <v>0</v>
      </c>
      <c r="AI826" s="33">
        <f t="shared" si="390"/>
        <v>0</v>
      </c>
      <c r="AJ826" s="33">
        <f t="shared" si="391"/>
        <v>0</v>
      </c>
      <c r="AK826" s="33">
        <f t="shared" si="392"/>
        <v>0</v>
      </c>
      <c r="AL826" s="33">
        <f t="shared" si="393"/>
        <v>0</v>
      </c>
      <c r="AM826" s="34">
        <f t="shared" si="394"/>
        <v>12471.227730714498</v>
      </c>
    </row>
    <row r="827" spans="1:39" ht="15.75" customHeight="1" x14ac:dyDescent="0.3">
      <c r="A827" s="166" t="s">
        <v>2032</v>
      </c>
      <c r="B827" s="99">
        <v>23902</v>
      </c>
      <c r="C827" s="99">
        <v>40832</v>
      </c>
      <c r="D827" s="165">
        <v>45037</v>
      </c>
      <c r="E827" s="165">
        <v>45334</v>
      </c>
      <c r="F827" s="166">
        <v>2</v>
      </c>
      <c r="G827" s="178">
        <v>1.53</v>
      </c>
      <c r="H827" s="181">
        <v>0.25</v>
      </c>
      <c r="I827" s="180">
        <v>2.3400000000000001E-2</v>
      </c>
      <c r="J827" s="21">
        <f t="shared" ref="J827:J890" si="395">MAX(0, F827-G827)</f>
        <v>0.47</v>
      </c>
      <c r="K827" s="21" t="str">
        <f t="shared" ref="K827:K890" si="396">IF(
  AND(
    E827 &gt;= D827-10,
    E827 &lt;= DATE(2028,6,30),
    J827 &gt; 0
  ),
  "Y",
  "N"
)</f>
        <v>Y</v>
      </c>
      <c r="L827" s="37" t="str">
        <f t="shared" ref="L827:L890" si="397">IF(
  J827=0,
  0,
  IF(
    K827="Y",
    "NA",
    MAX(0, 65000-C827)
  )
)</f>
        <v>NA</v>
      </c>
      <c r="M827" s="8" t="str">
        <f t="shared" ref="M827:M890" si="398">IF(AND(K827="Y",J827&gt;0),"Y","N")</f>
        <v>Y</v>
      </c>
      <c r="N827" s="42">
        <f t="shared" ref="N827:N890" si="399">ROUNDUP(J827/H827, 0)</f>
        <v>2</v>
      </c>
      <c r="O827" s="43">
        <f t="shared" ref="O827:O890" si="400">IF(
  N827=0,
  0,
  IF(
    M827="Y",
    200000,
    20000
  )
)</f>
        <v>200000</v>
      </c>
      <c r="P827" s="43" t="str">
        <f t="shared" ref="P827:P890" si="401">IF(
  N827=0,
  0,
  IF(
    M827="Y",
    "NA",
    MAX(0, 65000)
  )
)</f>
        <v>NA</v>
      </c>
      <c r="Q827" s="24">
        <f t="shared" ref="Q827:Q890" si="402">IF(
  N827=0,
  0,
  MAX(0, MIN(B827*(1+I827), O827, L827))
)</f>
        <v>24461.306800000002</v>
      </c>
      <c r="R827" s="43">
        <f t="shared" ref="R827:R890" si="403">IF(
  N827=0,
  0,
  MAX(0, (B827*(1+I827))-Q827)
)</f>
        <v>0</v>
      </c>
      <c r="S827" s="24">
        <f t="shared" ref="S827:S890" si="404">IF(
    M827="Y",
    1000000,
    MAX(0, 65000-C827-Q827)
  )</f>
        <v>1000000</v>
      </c>
      <c r="T827" s="25" t="str">
        <f t="shared" ref="T827:T890" si="405">IF(AND(K827="Y",J827&gt;1),"Y","N")</f>
        <v>N</v>
      </c>
      <c r="U827" s="44">
        <f t="shared" ref="U827:U890" si="406">MAX(0,(N827-1))</f>
        <v>1</v>
      </c>
      <c r="V827" s="45">
        <f t="shared" ref="V827:V890" si="407">IF(
  U827=0,
  0,
  IF(
    T827="Y",
    200000,
    20000
  )
)</f>
        <v>20000</v>
      </c>
      <c r="W827" s="45">
        <f t="shared" ref="W827:W890" si="408">IF(
  U827=0,
  0,
  IF(
    T827="Y",
    1000000,
    MAX(0, 65000)
  )
)</f>
        <v>65000</v>
      </c>
      <c r="X827" s="28">
        <f t="shared" ref="X827:X890" si="409">IF(
  U827=0,
  0,
  MAX(0, MIN(B827*(1+I827)*(1+I827), V827, S827, (W827-C827))
)
)</f>
        <v>20000</v>
      </c>
      <c r="Y827" s="28">
        <f t="shared" ref="Y827:Y890" si="410">IF(
  U827=0,
  0,
  MAX(0, (B827*(1+I827)*(1+I827)-X827)
)
)</f>
        <v>5033.7013791200043</v>
      </c>
      <c r="Z827" s="45">
        <f t="shared" ref="Z827:Z890" si="411">IF(
    T827="Y",
    "NA",
    MAX(0, W827-C827-Q827-X827)
  )</f>
        <v>0</v>
      </c>
      <c r="AA827" s="29" t="str">
        <f t="shared" ref="AA827:AA890" si="412">IF(AND(K827="Y",J827&gt;2),"Y","N")</f>
        <v>N</v>
      </c>
      <c r="AB827" s="46">
        <f t="shared" ref="AB827:AB890" si="413">MAX(0,(U827-1))</f>
        <v>0</v>
      </c>
      <c r="AC827" s="31">
        <f t="shared" ref="AC827:AC890" si="414">IF(
  AB827=0,
  0,
  IF(
    AA827="Y",
    200000,
    20000
  )
)</f>
        <v>0</v>
      </c>
      <c r="AD827" s="31">
        <f t="shared" ref="AD827:AD890" si="415">IF(
  AB827=0,
  0,
  IF(
    AA827="Y",
    1000000,
    MAX(0, 65000)
  )
)</f>
        <v>0</v>
      </c>
      <c r="AE827" s="31">
        <f t="shared" ref="AE827:AE890" si="416">IF(
  AB827=0,
  0,
  MAX(0, MIN(B827*(1+I827)*(1+I827)*(1+I827), AC827, Z827))
)</f>
        <v>0</v>
      </c>
      <c r="AF827" s="47">
        <f t="shared" ref="AF827:AF890" si="417">IF(
  AB827=0,
  0,
  MAX(0, (B827*(1+I827)*(1+I827)*(1+I827)-AE827)
)
)</f>
        <v>0</v>
      </c>
      <c r="AG827" s="31">
        <f t="shared" ref="AG827:AG890" si="418">IF(
    AA827="Y",
    "NA",
    MAX(0, AD827-C827-Q827-X827-AE827)
  )</f>
        <v>0</v>
      </c>
      <c r="AH827" s="48">
        <f t="shared" si="389"/>
        <v>0</v>
      </c>
      <c r="AI827" s="33">
        <f t="shared" si="390"/>
        <v>0</v>
      </c>
      <c r="AJ827" s="33">
        <f t="shared" si="391"/>
        <v>0</v>
      </c>
      <c r="AK827" s="33">
        <f t="shared" si="392"/>
        <v>0</v>
      </c>
      <c r="AL827" s="33">
        <f t="shared" si="393"/>
        <v>0</v>
      </c>
      <c r="AM827" s="34">
        <f t="shared" si="394"/>
        <v>5033.7013791200043</v>
      </c>
    </row>
    <row r="828" spans="1:39" ht="15.75" customHeight="1" x14ac:dyDescent="0.3">
      <c r="A828" s="166" t="s">
        <v>2033</v>
      </c>
      <c r="B828" s="99">
        <v>5621</v>
      </c>
      <c r="C828" s="99">
        <v>51660</v>
      </c>
      <c r="D828" s="165">
        <v>44593</v>
      </c>
      <c r="E828" s="165">
        <v>44728</v>
      </c>
      <c r="F828" s="166">
        <v>2</v>
      </c>
      <c r="G828" s="178">
        <v>1.68</v>
      </c>
      <c r="H828" s="181">
        <v>1</v>
      </c>
      <c r="I828" s="180">
        <v>2.0899999999999998E-2</v>
      </c>
      <c r="J828" s="21">
        <f t="shared" si="395"/>
        <v>0.32000000000000006</v>
      </c>
      <c r="K828" s="21" t="str">
        <f t="shared" si="396"/>
        <v>Y</v>
      </c>
      <c r="L828" s="37" t="str">
        <f t="shared" si="397"/>
        <v>NA</v>
      </c>
      <c r="M828" s="8" t="str">
        <f t="shared" si="398"/>
        <v>Y</v>
      </c>
      <c r="N828" s="42">
        <f t="shared" si="399"/>
        <v>1</v>
      </c>
      <c r="O828" s="43">
        <f t="shared" si="400"/>
        <v>200000</v>
      </c>
      <c r="P828" s="43" t="str">
        <f t="shared" si="401"/>
        <v>NA</v>
      </c>
      <c r="Q828" s="24">
        <f t="shared" si="402"/>
        <v>5738.4788999999992</v>
      </c>
      <c r="R828" s="43">
        <f t="shared" si="403"/>
        <v>0</v>
      </c>
      <c r="S828" s="24">
        <f t="shared" si="404"/>
        <v>1000000</v>
      </c>
      <c r="T828" s="25" t="str">
        <f t="shared" si="405"/>
        <v>N</v>
      </c>
      <c r="U828" s="44">
        <f t="shared" si="406"/>
        <v>0</v>
      </c>
      <c r="V828" s="45">
        <f t="shared" si="407"/>
        <v>0</v>
      </c>
      <c r="W828" s="45">
        <f t="shared" si="408"/>
        <v>0</v>
      </c>
      <c r="X828" s="28">
        <f t="shared" si="409"/>
        <v>0</v>
      </c>
      <c r="Y828" s="28">
        <f t="shared" si="410"/>
        <v>0</v>
      </c>
      <c r="Z828" s="45">
        <f t="shared" si="411"/>
        <v>0</v>
      </c>
      <c r="AA828" s="29" t="str">
        <f t="shared" si="412"/>
        <v>N</v>
      </c>
      <c r="AB828" s="46">
        <f t="shared" si="413"/>
        <v>0</v>
      </c>
      <c r="AC828" s="31">
        <f t="shared" si="414"/>
        <v>0</v>
      </c>
      <c r="AD828" s="31">
        <f t="shared" si="415"/>
        <v>0</v>
      </c>
      <c r="AE828" s="31">
        <f t="shared" si="416"/>
        <v>0</v>
      </c>
      <c r="AF828" s="47">
        <f t="shared" si="417"/>
        <v>0</v>
      </c>
      <c r="AG828" s="31">
        <f t="shared" si="418"/>
        <v>0</v>
      </c>
      <c r="AH828" s="48">
        <f t="shared" si="389"/>
        <v>0</v>
      </c>
      <c r="AI828" s="33">
        <f t="shared" si="390"/>
        <v>0</v>
      </c>
      <c r="AJ828" s="33">
        <f t="shared" si="391"/>
        <v>0</v>
      </c>
      <c r="AK828" s="33">
        <f t="shared" si="392"/>
        <v>0</v>
      </c>
      <c r="AL828" s="33">
        <f t="shared" si="393"/>
        <v>0</v>
      </c>
      <c r="AM828" s="34">
        <f t="shared" si="394"/>
        <v>0</v>
      </c>
    </row>
    <row r="829" spans="1:39" ht="15.75" customHeight="1" x14ac:dyDescent="0.3">
      <c r="A829" s="166" t="s">
        <v>2034</v>
      </c>
      <c r="B829" s="99">
        <v>15499</v>
      </c>
      <c r="C829" s="99">
        <v>78163</v>
      </c>
      <c r="D829" s="165">
        <v>44998</v>
      </c>
      <c r="E829" s="165">
        <v>45051</v>
      </c>
      <c r="F829" s="166">
        <v>4</v>
      </c>
      <c r="G829" s="178">
        <v>3.46</v>
      </c>
      <c r="H829" s="181">
        <v>0.25</v>
      </c>
      <c r="I829" s="180">
        <v>3.8800000000000001E-2</v>
      </c>
      <c r="J829" s="21">
        <f t="shared" si="395"/>
        <v>0.54</v>
      </c>
      <c r="K829" s="21" t="str">
        <f t="shared" si="396"/>
        <v>Y</v>
      </c>
      <c r="L829" s="37" t="str">
        <f t="shared" si="397"/>
        <v>NA</v>
      </c>
      <c r="M829" s="8" t="str">
        <f t="shared" si="398"/>
        <v>Y</v>
      </c>
      <c r="N829" s="42">
        <f t="shared" si="399"/>
        <v>3</v>
      </c>
      <c r="O829" s="43">
        <f t="shared" si="400"/>
        <v>200000</v>
      </c>
      <c r="P829" s="43" t="str">
        <f t="shared" si="401"/>
        <v>NA</v>
      </c>
      <c r="Q829" s="24">
        <f t="shared" si="402"/>
        <v>16100.361199999999</v>
      </c>
      <c r="R829" s="43">
        <f t="shared" si="403"/>
        <v>0</v>
      </c>
      <c r="S829" s="24">
        <f t="shared" si="404"/>
        <v>1000000</v>
      </c>
      <c r="T829" s="25" t="str">
        <f t="shared" si="405"/>
        <v>N</v>
      </c>
      <c r="U829" s="44">
        <f t="shared" si="406"/>
        <v>2</v>
      </c>
      <c r="V829" s="45">
        <f t="shared" si="407"/>
        <v>20000</v>
      </c>
      <c r="W829" s="45">
        <f t="shared" si="408"/>
        <v>65000</v>
      </c>
      <c r="X829" s="28">
        <f t="shared" si="409"/>
        <v>0</v>
      </c>
      <c r="Y829" s="28">
        <f t="shared" si="410"/>
        <v>16725.055214559998</v>
      </c>
      <c r="Z829" s="45">
        <f t="shared" si="411"/>
        <v>0</v>
      </c>
      <c r="AA829" s="29" t="str">
        <f t="shared" si="412"/>
        <v>N</v>
      </c>
      <c r="AB829" s="46">
        <f t="shared" si="413"/>
        <v>1</v>
      </c>
      <c r="AC829" s="31">
        <f t="shared" si="414"/>
        <v>20000</v>
      </c>
      <c r="AD829" s="31">
        <f t="shared" si="415"/>
        <v>65000</v>
      </c>
      <c r="AE829" s="31">
        <f t="shared" si="416"/>
        <v>0</v>
      </c>
      <c r="AF829" s="47">
        <f t="shared" si="417"/>
        <v>17373.987356884925</v>
      </c>
      <c r="AG829" s="31">
        <f t="shared" si="418"/>
        <v>0</v>
      </c>
      <c r="AH829" s="48">
        <f t="shared" si="389"/>
        <v>0</v>
      </c>
      <c r="AI829" s="33">
        <f t="shared" si="390"/>
        <v>0</v>
      </c>
      <c r="AJ829" s="33">
        <f t="shared" si="391"/>
        <v>0</v>
      </c>
      <c r="AK829" s="33">
        <f t="shared" si="392"/>
        <v>0</v>
      </c>
      <c r="AL829" s="33">
        <f t="shared" si="393"/>
        <v>0</v>
      </c>
      <c r="AM829" s="34">
        <f t="shared" si="394"/>
        <v>34099.042571444923</v>
      </c>
    </row>
    <row r="830" spans="1:39" ht="15.75" customHeight="1" x14ac:dyDescent="0.3">
      <c r="A830" s="166" t="s">
        <v>2035</v>
      </c>
      <c r="B830" s="99">
        <v>5788</v>
      </c>
      <c r="C830" s="99">
        <v>84981</v>
      </c>
      <c r="D830" s="165">
        <v>45555</v>
      </c>
      <c r="E830" s="165">
        <v>45780</v>
      </c>
      <c r="F830" s="166">
        <v>4</v>
      </c>
      <c r="G830" s="178">
        <v>0.45</v>
      </c>
      <c r="H830" s="181">
        <v>0.25</v>
      </c>
      <c r="I830" s="180">
        <v>5.2900000000000003E-2</v>
      </c>
      <c r="J830" s="21">
        <f t="shared" si="395"/>
        <v>3.55</v>
      </c>
      <c r="K830" s="21" t="str">
        <f t="shared" si="396"/>
        <v>Y</v>
      </c>
      <c r="L830" s="37" t="str">
        <f t="shared" si="397"/>
        <v>NA</v>
      </c>
      <c r="M830" s="8" t="str">
        <f t="shared" si="398"/>
        <v>Y</v>
      </c>
      <c r="N830" s="42">
        <f t="shared" si="399"/>
        <v>15</v>
      </c>
      <c r="O830" s="43">
        <f t="shared" si="400"/>
        <v>200000</v>
      </c>
      <c r="P830" s="43" t="str">
        <f t="shared" si="401"/>
        <v>NA</v>
      </c>
      <c r="Q830" s="24">
        <f t="shared" si="402"/>
        <v>6094.1851999999999</v>
      </c>
      <c r="R830" s="43">
        <f t="shared" si="403"/>
        <v>0</v>
      </c>
      <c r="S830" s="24">
        <f t="shared" si="404"/>
        <v>1000000</v>
      </c>
      <c r="T830" s="25" t="str">
        <f t="shared" si="405"/>
        <v>Y</v>
      </c>
      <c r="U830" s="44">
        <f t="shared" si="406"/>
        <v>14</v>
      </c>
      <c r="V830" s="45">
        <f t="shared" si="407"/>
        <v>200000</v>
      </c>
      <c r="W830" s="45">
        <f t="shared" si="408"/>
        <v>1000000</v>
      </c>
      <c r="X830" s="28">
        <f t="shared" si="409"/>
        <v>6416.5675970799994</v>
      </c>
      <c r="Y830" s="28">
        <f t="shared" si="410"/>
        <v>0</v>
      </c>
      <c r="Z830" s="45" t="str">
        <f t="shared" si="411"/>
        <v>NA</v>
      </c>
      <c r="AA830" s="29" t="str">
        <f t="shared" si="412"/>
        <v>Y</v>
      </c>
      <c r="AB830" s="46">
        <f t="shared" si="413"/>
        <v>13</v>
      </c>
      <c r="AC830" s="31">
        <f t="shared" si="414"/>
        <v>200000</v>
      </c>
      <c r="AD830" s="31">
        <f t="shared" si="415"/>
        <v>1000000</v>
      </c>
      <c r="AE830" s="31">
        <f t="shared" si="416"/>
        <v>6756.0040229655306</v>
      </c>
      <c r="AF830" s="47">
        <f t="shared" si="417"/>
        <v>0</v>
      </c>
      <c r="AG830" s="31" t="str">
        <f t="shared" si="418"/>
        <v>NA</v>
      </c>
      <c r="AH830" s="48">
        <f t="shared" si="389"/>
        <v>12</v>
      </c>
      <c r="AI830" s="33">
        <f t="shared" si="390"/>
        <v>20000</v>
      </c>
      <c r="AJ830" s="33">
        <f t="shared" si="391"/>
        <v>65000</v>
      </c>
      <c r="AK830" s="33">
        <f t="shared" si="392"/>
        <v>7113.3966357804065</v>
      </c>
      <c r="AL830" s="33">
        <f t="shared" si="393"/>
        <v>0</v>
      </c>
      <c r="AM830" s="34">
        <f t="shared" si="394"/>
        <v>0</v>
      </c>
    </row>
    <row r="831" spans="1:39" ht="15.75" customHeight="1" x14ac:dyDescent="0.3">
      <c r="A831" s="166" t="s">
        <v>2036</v>
      </c>
      <c r="B831" s="99">
        <v>10985</v>
      </c>
      <c r="C831" s="99">
        <v>54481</v>
      </c>
      <c r="D831" s="165">
        <v>44631</v>
      </c>
      <c r="E831" s="165">
        <v>44706</v>
      </c>
      <c r="F831" s="166">
        <v>2</v>
      </c>
      <c r="G831" s="178">
        <v>0.68</v>
      </c>
      <c r="H831" s="181">
        <v>1</v>
      </c>
      <c r="I831" s="180">
        <v>6.25E-2</v>
      </c>
      <c r="J831" s="21">
        <f t="shared" si="395"/>
        <v>1.3199999999999998</v>
      </c>
      <c r="K831" s="21" t="str">
        <f t="shared" si="396"/>
        <v>Y</v>
      </c>
      <c r="L831" s="37" t="str">
        <f t="shared" si="397"/>
        <v>NA</v>
      </c>
      <c r="M831" s="8" t="str">
        <f t="shared" si="398"/>
        <v>Y</v>
      </c>
      <c r="N831" s="42">
        <f t="shared" si="399"/>
        <v>2</v>
      </c>
      <c r="O831" s="43">
        <f t="shared" si="400"/>
        <v>200000</v>
      </c>
      <c r="P831" s="43" t="str">
        <f t="shared" si="401"/>
        <v>NA</v>
      </c>
      <c r="Q831" s="24">
        <f t="shared" si="402"/>
        <v>11671.5625</v>
      </c>
      <c r="R831" s="43">
        <f t="shared" si="403"/>
        <v>0</v>
      </c>
      <c r="S831" s="24">
        <f t="shared" si="404"/>
        <v>1000000</v>
      </c>
      <c r="T831" s="25" t="str">
        <f t="shared" si="405"/>
        <v>Y</v>
      </c>
      <c r="U831" s="44">
        <f t="shared" si="406"/>
        <v>1</v>
      </c>
      <c r="V831" s="45">
        <f t="shared" si="407"/>
        <v>200000</v>
      </c>
      <c r="W831" s="45">
        <f t="shared" si="408"/>
        <v>1000000</v>
      </c>
      <c r="X831" s="28">
        <f t="shared" si="409"/>
        <v>12401.03515625</v>
      </c>
      <c r="Y831" s="28">
        <f t="shared" si="410"/>
        <v>0</v>
      </c>
      <c r="Z831" s="45" t="str">
        <f t="shared" si="411"/>
        <v>NA</v>
      </c>
      <c r="AA831" s="29" t="str">
        <f t="shared" si="412"/>
        <v>N</v>
      </c>
      <c r="AB831" s="46">
        <f t="shared" si="413"/>
        <v>0</v>
      </c>
      <c r="AC831" s="31">
        <f t="shared" si="414"/>
        <v>0</v>
      </c>
      <c r="AD831" s="31">
        <f t="shared" si="415"/>
        <v>0</v>
      </c>
      <c r="AE831" s="31">
        <f t="shared" si="416"/>
        <v>0</v>
      </c>
      <c r="AF831" s="47">
        <f t="shared" si="417"/>
        <v>0</v>
      </c>
      <c r="AG831" s="31">
        <f t="shared" si="418"/>
        <v>0</v>
      </c>
      <c r="AH831" s="48">
        <f t="shared" si="389"/>
        <v>0</v>
      </c>
      <c r="AI831" s="33">
        <f t="shared" si="390"/>
        <v>0</v>
      </c>
      <c r="AJ831" s="33">
        <f t="shared" si="391"/>
        <v>0</v>
      </c>
      <c r="AK831" s="33">
        <f t="shared" si="392"/>
        <v>0</v>
      </c>
      <c r="AL831" s="33">
        <f t="shared" si="393"/>
        <v>0</v>
      </c>
      <c r="AM831" s="34">
        <f t="shared" si="394"/>
        <v>0</v>
      </c>
    </row>
    <row r="832" spans="1:39" ht="15.75" customHeight="1" x14ac:dyDescent="0.3">
      <c r="A832" s="166" t="s">
        <v>2037</v>
      </c>
      <c r="B832" s="99">
        <v>15659</v>
      </c>
      <c r="C832" s="99">
        <v>49443</v>
      </c>
      <c r="D832" s="165">
        <v>46149</v>
      </c>
      <c r="E832" s="165">
        <v>46208</v>
      </c>
      <c r="F832" s="166">
        <v>4</v>
      </c>
      <c r="G832" s="178">
        <v>1.62</v>
      </c>
      <c r="H832" s="181">
        <v>0.75</v>
      </c>
      <c r="I832" s="180">
        <v>2.5000000000000001E-2</v>
      </c>
      <c r="J832" s="21">
        <f t="shared" si="395"/>
        <v>2.38</v>
      </c>
      <c r="K832" s="21" t="str">
        <f t="shared" si="396"/>
        <v>Y</v>
      </c>
      <c r="L832" s="37" t="str">
        <f t="shared" si="397"/>
        <v>NA</v>
      </c>
      <c r="M832" s="8" t="str">
        <f t="shared" si="398"/>
        <v>Y</v>
      </c>
      <c r="N832" s="42">
        <f t="shared" si="399"/>
        <v>4</v>
      </c>
      <c r="O832" s="43">
        <f t="shared" si="400"/>
        <v>200000</v>
      </c>
      <c r="P832" s="43" t="str">
        <f t="shared" si="401"/>
        <v>NA</v>
      </c>
      <c r="Q832" s="24">
        <f t="shared" si="402"/>
        <v>16050.474999999999</v>
      </c>
      <c r="R832" s="43">
        <f t="shared" si="403"/>
        <v>0</v>
      </c>
      <c r="S832" s="24">
        <f t="shared" si="404"/>
        <v>1000000</v>
      </c>
      <c r="T832" s="25" t="str">
        <f t="shared" si="405"/>
        <v>Y</v>
      </c>
      <c r="U832" s="44">
        <f t="shared" si="406"/>
        <v>3</v>
      </c>
      <c r="V832" s="45">
        <f t="shared" si="407"/>
        <v>200000</v>
      </c>
      <c r="W832" s="45">
        <f t="shared" si="408"/>
        <v>1000000</v>
      </c>
      <c r="X832" s="28">
        <f t="shared" si="409"/>
        <v>16451.736874999999</v>
      </c>
      <c r="Y832" s="28">
        <f t="shared" si="410"/>
        <v>0</v>
      </c>
      <c r="Z832" s="45" t="str">
        <f t="shared" si="411"/>
        <v>NA</v>
      </c>
      <c r="AA832" s="29" t="str">
        <f t="shared" si="412"/>
        <v>Y</v>
      </c>
      <c r="AB832" s="46">
        <f t="shared" si="413"/>
        <v>2</v>
      </c>
      <c r="AC832" s="31">
        <f t="shared" si="414"/>
        <v>200000</v>
      </c>
      <c r="AD832" s="31">
        <f t="shared" si="415"/>
        <v>1000000</v>
      </c>
      <c r="AE832" s="31">
        <f t="shared" si="416"/>
        <v>16863.030296874997</v>
      </c>
      <c r="AF832" s="47">
        <f t="shared" si="417"/>
        <v>0</v>
      </c>
      <c r="AG832" s="31" t="str">
        <f t="shared" si="418"/>
        <v>NA</v>
      </c>
      <c r="AH832" s="48">
        <f t="shared" si="389"/>
        <v>1</v>
      </c>
      <c r="AI832" s="33">
        <f t="shared" si="390"/>
        <v>20000</v>
      </c>
      <c r="AJ832" s="33">
        <f t="shared" si="391"/>
        <v>65000</v>
      </c>
      <c r="AK832" s="33">
        <f t="shared" si="392"/>
        <v>17284.60605429687</v>
      </c>
      <c r="AL832" s="33">
        <f t="shared" si="393"/>
        <v>0</v>
      </c>
      <c r="AM832" s="34">
        <f t="shared" si="394"/>
        <v>0</v>
      </c>
    </row>
    <row r="833" spans="1:39" ht="15.75" customHeight="1" x14ac:dyDescent="0.3">
      <c r="A833" s="166" t="s">
        <v>2038</v>
      </c>
      <c r="B833" s="99">
        <v>17304</v>
      </c>
      <c r="C833" s="99">
        <v>43159</v>
      </c>
      <c r="D833" s="165">
        <v>46098</v>
      </c>
      <c r="E833" s="165">
        <v>46231</v>
      </c>
      <c r="F833" s="166">
        <v>2</v>
      </c>
      <c r="G833" s="178">
        <v>1.53</v>
      </c>
      <c r="H833" s="181">
        <v>0.5</v>
      </c>
      <c r="I833" s="180">
        <v>4.9500000000000002E-2</v>
      </c>
      <c r="J833" s="21">
        <f t="shared" si="395"/>
        <v>0.47</v>
      </c>
      <c r="K833" s="21" t="str">
        <f t="shared" si="396"/>
        <v>Y</v>
      </c>
      <c r="L833" s="37" t="str">
        <f t="shared" si="397"/>
        <v>NA</v>
      </c>
      <c r="M833" s="8" t="str">
        <f t="shared" si="398"/>
        <v>Y</v>
      </c>
      <c r="N833" s="42">
        <f t="shared" si="399"/>
        <v>1</v>
      </c>
      <c r="O833" s="43">
        <f t="shared" si="400"/>
        <v>200000</v>
      </c>
      <c r="P833" s="43" t="str">
        <f t="shared" si="401"/>
        <v>NA</v>
      </c>
      <c r="Q833" s="24">
        <f t="shared" si="402"/>
        <v>18160.548000000003</v>
      </c>
      <c r="R833" s="43">
        <f t="shared" si="403"/>
        <v>0</v>
      </c>
      <c r="S833" s="24">
        <f t="shared" si="404"/>
        <v>1000000</v>
      </c>
      <c r="T833" s="25" t="str">
        <f t="shared" si="405"/>
        <v>N</v>
      </c>
      <c r="U833" s="44">
        <f t="shared" si="406"/>
        <v>0</v>
      </c>
      <c r="V833" s="45">
        <f t="shared" si="407"/>
        <v>0</v>
      </c>
      <c r="W833" s="45">
        <f t="shared" si="408"/>
        <v>0</v>
      </c>
      <c r="X833" s="28">
        <f t="shared" si="409"/>
        <v>0</v>
      </c>
      <c r="Y833" s="28">
        <f t="shared" si="410"/>
        <v>0</v>
      </c>
      <c r="Z833" s="45">
        <f t="shared" si="411"/>
        <v>0</v>
      </c>
      <c r="AA833" s="29" t="str">
        <f t="shared" si="412"/>
        <v>N</v>
      </c>
      <c r="AB833" s="46">
        <f t="shared" si="413"/>
        <v>0</v>
      </c>
      <c r="AC833" s="31">
        <f t="shared" si="414"/>
        <v>0</v>
      </c>
      <c r="AD833" s="31">
        <f t="shared" si="415"/>
        <v>0</v>
      </c>
      <c r="AE833" s="31">
        <f t="shared" si="416"/>
        <v>0</v>
      </c>
      <c r="AF833" s="47">
        <f t="shared" si="417"/>
        <v>0</v>
      </c>
      <c r="AG833" s="31">
        <f t="shared" si="418"/>
        <v>0</v>
      </c>
      <c r="AH833" s="48">
        <f t="shared" ref="AH833:AH896" si="419">MAX(0,(AB833-1))</f>
        <v>0</v>
      </c>
      <c r="AI833" s="33">
        <f t="shared" ref="AI833:AI896" si="420">IF(
  AH833=0,
  0,
     20000
  )</f>
        <v>0</v>
      </c>
      <c r="AJ833" s="33">
        <f t="shared" ref="AJ833:AJ896" si="421">IF(
  AH833=0,
  0,
    MAX(0, 65000)
  )</f>
        <v>0</v>
      </c>
      <c r="AK833" s="33">
        <f t="shared" ref="AK833:AK896" si="422">IF(
  AH833=0,
  0,
  MAX(0, MIN(B833*(1+I833)*(1+I833)*(1+I833)*(1+I833), AI833, AG833))
)</f>
        <v>0</v>
      </c>
      <c r="AL833" s="33">
        <f t="shared" ref="AL833:AL896" si="423">IF(
  AH833=0,
  0,
  MAX(0, (B833*(1+I833)*(1+I833)*(1+I833)*(1+I833)-AK833)
)
)</f>
        <v>0</v>
      </c>
      <c r="AM833" s="34">
        <f t="shared" si="394"/>
        <v>0</v>
      </c>
    </row>
    <row r="834" spans="1:39" ht="15.75" customHeight="1" x14ac:dyDescent="0.3">
      <c r="A834" s="166" t="s">
        <v>2039</v>
      </c>
      <c r="B834" s="99">
        <v>8770</v>
      </c>
      <c r="C834" s="99">
        <v>54066</v>
      </c>
      <c r="D834" s="165">
        <v>46080</v>
      </c>
      <c r="E834" s="165">
        <v>46272</v>
      </c>
      <c r="F834" s="166">
        <v>4</v>
      </c>
      <c r="G834" s="178">
        <v>2.2599999999999998</v>
      </c>
      <c r="H834" s="181">
        <v>0.25</v>
      </c>
      <c r="I834" s="180">
        <v>4.8899999999999999E-2</v>
      </c>
      <c r="J834" s="21">
        <f t="shared" si="395"/>
        <v>1.7400000000000002</v>
      </c>
      <c r="K834" s="21" t="str">
        <f t="shared" si="396"/>
        <v>Y</v>
      </c>
      <c r="L834" s="37" t="str">
        <f t="shared" si="397"/>
        <v>NA</v>
      </c>
      <c r="M834" s="8" t="str">
        <f t="shared" si="398"/>
        <v>Y</v>
      </c>
      <c r="N834" s="42">
        <f t="shared" si="399"/>
        <v>7</v>
      </c>
      <c r="O834" s="43">
        <f t="shared" si="400"/>
        <v>200000</v>
      </c>
      <c r="P834" s="43" t="str">
        <f t="shared" si="401"/>
        <v>NA</v>
      </c>
      <c r="Q834" s="24">
        <f t="shared" si="402"/>
        <v>9198.8529999999992</v>
      </c>
      <c r="R834" s="43">
        <f t="shared" si="403"/>
        <v>0</v>
      </c>
      <c r="S834" s="24">
        <f t="shared" si="404"/>
        <v>1000000</v>
      </c>
      <c r="T834" s="25" t="str">
        <f t="shared" si="405"/>
        <v>Y</v>
      </c>
      <c r="U834" s="44">
        <f t="shared" si="406"/>
        <v>6</v>
      </c>
      <c r="V834" s="45">
        <f t="shared" si="407"/>
        <v>200000</v>
      </c>
      <c r="W834" s="45">
        <f t="shared" si="408"/>
        <v>1000000</v>
      </c>
      <c r="X834" s="28">
        <f t="shared" si="409"/>
        <v>9648.6769116999985</v>
      </c>
      <c r="Y834" s="28">
        <f t="shared" si="410"/>
        <v>0</v>
      </c>
      <c r="Z834" s="45" t="str">
        <f t="shared" si="411"/>
        <v>NA</v>
      </c>
      <c r="AA834" s="29" t="str">
        <f t="shared" si="412"/>
        <v>N</v>
      </c>
      <c r="AB834" s="46">
        <f t="shared" si="413"/>
        <v>5</v>
      </c>
      <c r="AC834" s="31">
        <f t="shared" si="414"/>
        <v>20000</v>
      </c>
      <c r="AD834" s="31">
        <f t="shared" si="415"/>
        <v>65000</v>
      </c>
      <c r="AE834" s="31">
        <f t="shared" si="416"/>
        <v>10120.497212682129</v>
      </c>
      <c r="AF834" s="47">
        <f t="shared" si="417"/>
        <v>0</v>
      </c>
      <c r="AG834" s="31">
        <f t="shared" si="418"/>
        <v>0</v>
      </c>
      <c r="AH834" s="48">
        <f t="shared" si="419"/>
        <v>4</v>
      </c>
      <c r="AI834" s="33">
        <f t="shared" si="420"/>
        <v>20000</v>
      </c>
      <c r="AJ834" s="33">
        <f t="shared" si="421"/>
        <v>65000</v>
      </c>
      <c r="AK834" s="33">
        <f t="shared" si="422"/>
        <v>0</v>
      </c>
      <c r="AL834" s="33">
        <f t="shared" si="423"/>
        <v>10615.389526382283</v>
      </c>
      <c r="AM834" s="34">
        <f t="shared" si="394"/>
        <v>10615.389526382283</v>
      </c>
    </row>
    <row r="835" spans="1:39" ht="15.75" customHeight="1" x14ac:dyDescent="0.3">
      <c r="A835" s="166" t="s">
        <v>2040</v>
      </c>
      <c r="B835" s="99">
        <v>5610</v>
      </c>
      <c r="C835" s="99">
        <v>50889</v>
      </c>
      <c r="D835" s="165">
        <v>45070</v>
      </c>
      <c r="E835" s="165">
        <v>45400</v>
      </c>
      <c r="F835" s="166">
        <v>2</v>
      </c>
      <c r="G835" s="178">
        <v>0.56999999999999995</v>
      </c>
      <c r="H835" s="181">
        <v>0.5</v>
      </c>
      <c r="I835" s="180">
        <v>3.6299999999999999E-2</v>
      </c>
      <c r="J835" s="21">
        <f t="shared" si="395"/>
        <v>1.4300000000000002</v>
      </c>
      <c r="K835" s="21" t="str">
        <f t="shared" si="396"/>
        <v>Y</v>
      </c>
      <c r="L835" s="37" t="str">
        <f t="shared" si="397"/>
        <v>NA</v>
      </c>
      <c r="M835" s="8" t="str">
        <f t="shared" si="398"/>
        <v>Y</v>
      </c>
      <c r="N835" s="42">
        <f t="shared" si="399"/>
        <v>3</v>
      </c>
      <c r="O835" s="43">
        <f t="shared" si="400"/>
        <v>200000</v>
      </c>
      <c r="P835" s="43" t="str">
        <f t="shared" si="401"/>
        <v>NA</v>
      </c>
      <c r="Q835" s="24">
        <f t="shared" si="402"/>
        <v>5813.643</v>
      </c>
      <c r="R835" s="43">
        <f t="shared" si="403"/>
        <v>0</v>
      </c>
      <c r="S835" s="24">
        <f t="shared" si="404"/>
        <v>1000000</v>
      </c>
      <c r="T835" s="25" t="str">
        <f t="shared" si="405"/>
        <v>Y</v>
      </c>
      <c r="U835" s="44">
        <f t="shared" si="406"/>
        <v>2</v>
      </c>
      <c r="V835" s="45">
        <f t="shared" si="407"/>
        <v>200000</v>
      </c>
      <c r="W835" s="45">
        <f t="shared" si="408"/>
        <v>1000000</v>
      </c>
      <c r="X835" s="28">
        <f t="shared" si="409"/>
        <v>6024.6782408999998</v>
      </c>
      <c r="Y835" s="28">
        <f t="shared" si="410"/>
        <v>0</v>
      </c>
      <c r="Z835" s="45" t="str">
        <f t="shared" si="411"/>
        <v>NA</v>
      </c>
      <c r="AA835" s="29" t="str">
        <f t="shared" si="412"/>
        <v>N</v>
      </c>
      <c r="AB835" s="46">
        <f t="shared" si="413"/>
        <v>1</v>
      </c>
      <c r="AC835" s="31">
        <f t="shared" si="414"/>
        <v>20000</v>
      </c>
      <c r="AD835" s="31">
        <f t="shared" si="415"/>
        <v>65000</v>
      </c>
      <c r="AE835" s="31">
        <f t="shared" si="416"/>
        <v>6243.3740610446694</v>
      </c>
      <c r="AF835" s="47">
        <f t="shared" si="417"/>
        <v>0</v>
      </c>
      <c r="AG835" s="31">
        <f t="shared" si="418"/>
        <v>0</v>
      </c>
      <c r="AH835" s="48">
        <f t="shared" si="419"/>
        <v>0</v>
      </c>
      <c r="AI835" s="33">
        <f t="shared" si="420"/>
        <v>0</v>
      </c>
      <c r="AJ835" s="33">
        <f t="shared" si="421"/>
        <v>0</v>
      </c>
      <c r="AK835" s="33">
        <f t="shared" si="422"/>
        <v>0</v>
      </c>
      <c r="AL835" s="33">
        <f t="shared" si="423"/>
        <v>0</v>
      </c>
      <c r="AM835" s="34">
        <f t="shared" ref="AM835:AM898" si="424">R835+Y835+AF835+AL835</f>
        <v>0</v>
      </c>
    </row>
    <row r="836" spans="1:39" ht="15.75" customHeight="1" x14ac:dyDescent="0.3">
      <c r="A836" s="166" t="s">
        <v>2041</v>
      </c>
      <c r="B836" s="99">
        <v>7749</v>
      </c>
      <c r="C836" s="99">
        <v>83341</v>
      </c>
      <c r="D836" s="165">
        <v>45788</v>
      </c>
      <c r="E836" s="165">
        <v>45890</v>
      </c>
      <c r="F836" s="166">
        <v>4</v>
      </c>
      <c r="G836" s="178">
        <v>2.21</v>
      </c>
      <c r="H836" s="181">
        <v>0.5</v>
      </c>
      <c r="I836" s="180">
        <v>6.9699999999999998E-2</v>
      </c>
      <c r="J836" s="21">
        <f t="shared" si="395"/>
        <v>1.79</v>
      </c>
      <c r="K836" s="21" t="str">
        <f t="shared" si="396"/>
        <v>Y</v>
      </c>
      <c r="L836" s="37" t="str">
        <f t="shared" si="397"/>
        <v>NA</v>
      </c>
      <c r="M836" s="8" t="str">
        <f t="shared" si="398"/>
        <v>Y</v>
      </c>
      <c r="N836" s="42">
        <f t="shared" si="399"/>
        <v>4</v>
      </c>
      <c r="O836" s="43">
        <f t="shared" si="400"/>
        <v>200000</v>
      </c>
      <c r="P836" s="43" t="str">
        <f t="shared" si="401"/>
        <v>NA</v>
      </c>
      <c r="Q836" s="24">
        <f t="shared" si="402"/>
        <v>8289.1053000000011</v>
      </c>
      <c r="R836" s="43">
        <f t="shared" si="403"/>
        <v>0</v>
      </c>
      <c r="S836" s="24">
        <f t="shared" si="404"/>
        <v>1000000</v>
      </c>
      <c r="T836" s="25" t="str">
        <f t="shared" si="405"/>
        <v>Y</v>
      </c>
      <c r="U836" s="44">
        <f t="shared" si="406"/>
        <v>3</v>
      </c>
      <c r="V836" s="45">
        <f t="shared" si="407"/>
        <v>200000</v>
      </c>
      <c r="W836" s="45">
        <f t="shared" si="408"/>
        <v>1000000</v>
      </c>
      <c r="X836" s="28">
        <f t="shared" si="409"/>
        <v>8866.8559394100012</v>
      </c>
      <c r="Y836" s="28">
        <f t="shared" si="410"/>
        <v>0</v>
      </c>
      <c r="Z836" s="45" t="str">
        <f t="shared" si="411"/>
        <v>NA</v>
      </c>
      <c r="AA836" s="29" t="str">
        <f t="shared" si="412"/>
        <v>N</v>
      </c>
      <c r="AB836" s="46">
        <f t="shared" si="413"/>
        <v>2</v>
      </c>
      <c r="AC836" s="31">
        <f t="shared" si="414"/>
        <v>20000</v>
      </c>
      <c r="AD836" s="31">
        <f t="shared" si="415"/>
        <v>65000</v>
      </c>
      <c r="AE836" s="31">
        <f t="shared" si="416"/>
        <v>9484.87579838688</v>
      </c>
      <c r="AF836" s="47">
        <f t="shared" si="417"/>
        <v>0</v>
      </c>
      <c r="AG836" s="31">
        <f t="shared" si="418"/>
        <v>0</v>
      </c>
      <c r="AH836" s="48">
        <f t="shared" si="419"/>
        <v>1</v>
      </c>
      <c r="AI836" s="33">
        <f t="shared" si="420"/>
        <v>20000</v>
      </c>
      <c r="AJ836" s="33">
        <f t="shared" si="421"/>
        <v>65000</v>
      </c>
      <c r="AK836" s="33">
        <f t="shared" si="422"/>
        <v>0</v>
      </c>
      <c r="AL836" s="33">
        <f t="shared" si="423"/>
        <v>10145.971641534446</v>
      </c>
      <c r="AM836" s="34">
        <f t="shared" si="424"/>
        <v>10145.971641534446</v>
      </c>
    </row>
    <row r="837" spans="1:39" ht="15.75" customHeight="1" x14ac:dyDescent="0.3">
      <c r="A837" s="166" t="s">
        <v>2042</v>
      </c>
      <c r="B837" s="99">
        <v>23191</v>
      </c>
      <c r="C837" s="99">
        <v>92401</v>
      </c>
      <c r="D837" s="165">
        <v>46119</v>
      </c>
      <c r="E837" s="165">
        <v>46149</v>
      </c>
      <c r="F837" s="166">
        <v>4</v>
      </c>
      <c r="G837" s="178">
        <v>3.85</v>
      </c>
      <c r="H837" s="181">
        <v>0.75</v>
      </c>
      <c r="I837" s="180">
        <v>6.0699999999999997E-2</v>
      </c>
      <c r="J837" s="21">
        <f t="shared" si="395"/>
        <v>0.14999999999999991</v>
      </c>
      <c r="K837" s="21" t="str">
        <f t="shared" si="396"/>
        <v>Y</v>
      </c>
      <c r="L837" s="37" t="str">
        <f t="shared" si="397"/>
        <v>NA</v>
      </c>
      <c r="M837" s="8" t="str">
        <f t="shared" si="398"/>
        <v>Y</v>
      </c>
      <c r="N837" s="42">
        <f t="shared" si="399"/>
        <v>1</v>
      </c>
      <c r="O837" s="43">
        <f t="shared" si="400"/>
        <v>200000</v>
      </c>
      <c r="P837" s="43" t="str">
        <f t="shared" si="401"/>
        <v>NA</v>
      </c>
      <c r="Q837" s="24">
        <f t="shared" si="402"/>
        <v>24598.6937</v>
      </c>
      <c r="R837" s="43">
        <f t="shared" si="403"/>
        <v>0</v>
      </c>
      <c r="S837" s="24">
        <f t="shared" si="404"/>
        <v>1000000</v>
      </c>
      <c r="T837" s="25" t="str">
        <f t="shared" si="405"/>
        <v>N</v>
      </c>
      <c r="U837" s="44">
        <f t="shared" si="406"/>
        <v>0</v>
      </c>
      <c r="V837" s="45">
        <f t="shared" si="407"/>
        <v>0</v>
      </c>
      <c r="W837" s="45">
        <f t="shared" si="408"/>
        <v>0</v>
      </c>
      <c r="X837" s="28">
        <f t="shared" si="409"/>
        <v>0</v>
      </c>
      <c r="Y837" s="28">
        <f t="shared" si="410"/>
        <v>0</v>
      </c>
      <c r="Z837" s="45">
        <f t="shared" si="411"/>
        <v>0</v>
      </c>
      <c r="AA837" s="29" t="str">
        <f t="shared" si="412"/>
        <v>N</v>
      </c>
      <c r="AB837" s="46">
        <f t="shared" si="413"/>
        <v>0</v>
      </c>
      <c r="AC837" s="31">
        <f t="shared" si="414"/>
        <v>0</v>
      </c>
      <c r="AD837" s="31">
        <f t="shared" si="415"/>
        <v>0</v>
      </c>
      <c r="AE837" s="31">
        <f t="shared" si="416"/>
        <v>0</v>
      </c>
      <c r="AF837" s="47">
        <f t="shared" si="417"/>
        <v>0</v>
      </c>
      <c r="AG837" s="31">
        <f t="shared" si="418"/>
        <v>0</v>
      </c>
      <c r="AH837" s="48">
        <f t="shared" si="419"/>
        <v>0</v>
      </c>
      <c r="AI837" s="33">
        <f t="shared" si="420"/>
        <v>0</v>
      </c>
      <c r="AJ837" s="33">
        <f t="shared" si="421"/>
        <v>0</v>
      </c>
      <c r="AK837" s="33">
        <f t="shared" si="422"/>
        <v>0</v>
      </c>
      <c r="AL837" s="33">
        <f t="shared" si="423"/>
        <v>0</v>
      </c>
      <c r="AM837" s="34">
        <f t="shared" si="424"/>
        <v>0</v>
      </c>
    </row>
    <row r="838" spans="1:39" ht="15.75" customHeight="1" x14ac:dyDescent="0.3">
      <c r="A838" s="166" t="s">
        <v>2043</v>
      </c>
      <c r="B838" s="99">
        <v>6971</v>
      </c>
      <c r="C838" s="99">
        <v>80172</v>
      </c>
      <c r="D838" s="165">
        <v>45645</v>
      </c>
      <c r="E838" s="165">
        <v>45981</v>
      </c>
      <c r="F838" s="166">
        <v>4</v>
      </c>
      <c r="G838" s="178">
        <v>3.37</v>
      </c>
      <c r="H838" s="181">
        <v>1</v>
      </c>
      <c r="I838" s="180">
        <v>8.4900000000000003E-2</v>
      </c>
      <c r="J838" s="21">
        <f t="shared" si="395"/>
        <v>0.62999999999999989</v>
      </c>
      <c r="K838" s="21" t="str">
        <f t="shared" si="396"/>
        <v>Y</v>
      </c>
      <c r="L838" s="37" t="str">
        <f t="shared" si="397"/>
        <v>NA</v>
      </c>
      <c r="M838" s="8" t="str">
        <f t="shared" si="398"/>
        <v>Y</v>
      </c>
      <c r="N838" s="42">
        <f t="shared" si="399"/>
        <v>1</v>
      </c>
      <c r="O838" s="43">
        <f t="shared" si="400"/>
        <v>200000</v>
      </c>
      <c r="P838" s="43" t="str">
        <f t="shared" si="401"/>
        <v>NA</v>
      </c>
      <c r="Q838" s="24">
        <f t="shared" si="402"/>
        <v>7562.8378999999995</v>
      </c>
      <c r="R838" s="43">
        <f t="shared" si="403"/>
        <v>0</v>
      </c>
      <c r="S838" s="24">
        <f t="shared" si="404"/>
        <v>1000000</v>
      </c>
      <c r="T838" s="25" t="str">
        <f t="shared" si="405"/>
        <v>N</v>
      </c>
      <c r="U838" s="44">
        <f t="shared" si="406"/>
        <v>0</v>
      </c>
      <c r="V838" s="45">
        <f t="shared" si="407"/>
        <v>0</v>
      </c>
      <c r="W838" s="45">
        <f t="shared" si="408"/>
        <v>0</v>
      </c>
      <c r="X838" s="28">
        <f t="shared" si="409"/>
        <v>0</v>
      </c>
      <c r="Y838" s="28">
        <f t="shared" si="410"/>
        <v>0</v>
      </c>
      <c r="Z838" s="45">
        <f t="shared" si="411"/>
        <v>0</v>
      </c>
      <c r="AA838" s="29" t="str">
        <f t="shared" si="412"/>
        <v>N</v>
      </c>
      <c r="AB838" s="46">
        <f t="shared" si="413"/>
        <v>0</v>
      </c>
      <c r="AC838" s="31">
        <f t="shared" si="414"/>
        <v>0</v>
      </c>
      <c r="AD838" s="31">
        <f t="shared" si="415"/>
        <v>0</v>
      </c>
      <c r="AE838" s="31">
        <f t="shared" si="416"/>
        <v>0</v>
      </c>
      <c r="AF838" s="47">
        <f t="shared" si="417"/>
        <v>0</v>
      </c>
      <c r="AG838" s="31">
        <f t="shared" si="418"/>
        <v>0</v>
      </c>
      <c r="AH838" s="48">
        <f t="shared" si="419"/>
        <v>0</v>
      </c>
      <c r="AI838" s="33">
        <f t="shared" si="420"/>
        <v>0</v>
      </c>
      <c r="AJ838" s="33">
        <f t="shared" si="421"/>
        <v>0</v>
      </c>
      <c r="AK838" s="33">
        <f t="shared" si="422"/>
        <v>0</v>
      </c>
      <c r="AL838" s="33">
        <f t="shared" si="423"/>
        <v>0</v>
      </c>
      <c r="AM838" s="34">
        <f t="shared" si="424"/>
        <v>0</v>
      </c>
    </row>
    <row r="839" spans="1:39" ht="15.75" customHeight="1" x14ac:dyDescent="0.3">
      <c r="A839" s="166" t="s">
        <v>2044</v>
      </c>
      <c r="B839" s="99">
        <v>21722</v>
      </c>
      <c r="C839" s="99">
        <v>68594</v>
      </c>
      <c r="D839" s="165">
        <v>46111</v>
      </c>
      <c r="E839" s="165">
        <v>46223</v>
      </c>
      <c r="F839" s="166">
        <v>2</v>
      </c>
      <c r="G839" s="178">
        <v>0.67</v>
      </c>
      <c r="H839" s="181">
        <v>1</v>
      </c>
      <c r="I839" s="180">
        <v>6.3899999999999998E-2</v>
      </c>
      <c r="J839" s="21">
        <f t="shared" si="395"/>
        <v>1.33</v>
      </c>
      <c r="K839" s="21" t="str">
        <f t="shared" si="396"/>
        <v>Y</v>
      </c>
      <c r="L839" s="37" t="str">
        <f t="shared" si="397"/>
        <v>NA</v>
      </c>
      <c r="M839" s="8" t="str">
        <f t="shared" si="398"/>
        <v>Y</v>
      </c>
      <c r="N839" s="42">
        <f t="shared" si="399"/>
        <v>2</v>
      </c>
      <c r="O839" s="43">
        <f t="shared" si="400"/>
        <v>200000</v>
      </c>
      <c r="P839" s="43" t="str">
        <f t="shared" si="401"/>
        <v>NA</v>
      </c>
      <c r="Q839" s="24">
        <f t="shared" si="402"/>
        <v>23110.035800000001</v>
      </c>
      <c r="R839" s="43">
        <f t="shared" si="403"/>
        <v>0</v>
      </c>
      <c r="S839" s="24">
        <f t="shared" si="404"/>
        <v>1000000</v>
      </c>
      <c r="T839" s="25" t="str">
        <f t="shared" si="405"/>
        <v>Y</v>
      </c>
      <c r="U839" s="44">
        <f t="shared" si="406"/>
        <v>1</v>
      </c>
      <c r="V839" s="45">
        <f t="shared" si="407"/>
        <v>200000</v>
      </c>
      <c r="W839" s="45">
        <f t="shared" si="408"/>
        <v>1000000</v>
      </c>
      <c r="X839" s="28">
        <f t="shared" si="409"/>
        <v>24586.767087620003</v>
      </c>
      <c r="Y839" s="28">
        <f t="shared" si="410"/>
        <v>0</v>
      </c>
      <c r="Z839" s="45" t="str">
        <f t="shared" si="411"/>
        <v>NA</v>
      </c>
      <c r="AA839" s="29" t="str">
        <f t="shared" si="412"/>
        <v>N</v>
      </c>
      <c r="AB839" s="46">
        <f t="shared" si="413"/>
        <v>0</v>
      </c>
      <c r="AC839" s="31">
        <f t="shared" si="414"/>
        <v>0</v>
      </c>
      <c r="AD839" s="31">
        <f t="shared" si="415"/>
        <v>0</v>
      </c>
      <c r="AE839" s="31">
        <f t="shared" si="416"/>
        <v>0</v>
      </c>
      <c r="AF839" s="47">
        <f t="shared" si="417"/>
        <v>0</v>
      </c>
      <c r="AG839" s="31">
        <f t="shared" si="418"/>
        <v>0</v>
      </c>
      <c r="AH839" s="48">
        <f t="shared" si="419"/>
        <v>0</v>
      </c>
      <c r="AI839" s="33">
        <f t="shared" si="420"/>
        <v>0</v>
      </c>
      <c r="AJ839" s="33">
        <f t="shared" si="421"/>
        <v>0</v>
      </c>
      <c r="AK839" s="33">
        <f t="shared" si="422"/>
        <v>0</v>
      </c>
      <c r="AL839" s="33">
        <f t="shared" si="423"/>
        <v>0</v>
      </c>
      <c r="AM839" s="34">
        <f t="shared" si="424"/>
        <v>0</v>
      </c>
    </row>
    <row r="840" spans="1:39" ht="15.75" customHeight="1" x14ac:dyDescent="0.3">
      <c r="A840" s="166" t="s">
        <v>2045</v>
      </c>
      <c r="B840" s="99">
        <v>14157</v>
      </c>
      <c r="C840" s="99">
        <v>80775</v>
      </c>
      <c r="D840" s="165">
        <v>45773</v>
      </c>
      <c r="E840" s="165">
        <v>46115</v>
      </c>
      <c r="F840" s="166">
        <v>4</v>
      </c>
      <c r="G840" s="178">
        <v>3.55</v>
      </c>
      <c r="H840" s="181">
        <v>0.75</v>
      </c>
      <c r="I840" s="180">
        <v>5.9499999999999997E-2</v>
      </c>
      <c r="J840" s="21">
        <f t="shared" si="395"/>
        <v>0.45000000000000018</v>
      </c>
      <c r="K840" s="21" t="str">
        <f t="shared" si="396"/>
        <v>Y</v>
      </c>
      <c r="L840" s="37" t="str">
        <f t="shared" si="397"/>
        <v>NA</v>
      </c>
      <c r="M840" s="8" t="str">
        <f t="shared" si="398"/>
        <v>Y</v>
      </c>
      <c r="N840" s="42">
        <f t="shared" si="399"/>
        <v>1</v>
      </c>
      <c r="O840" s="43">
        <f t="shared" si="400"/>
        <v>200000</v>
      </c>
      <c r="P840" s="43" t="str">
        <f t="shared" si="401"/>
        <v>NA</v>
      </c>
      <c r="Q840" s="24">
        <f t="shared" si="402"/>
        <v>14999.341499999999</v>
      </c>
      <c r="R840" s="43">
        <f t="shared" si="403"/>
        <v>0</v>
      </c>
      <c r="S840" s="24">
        <f t="shared" si="404"/>
        <v>1000000</v>
      </c>
      <c r="T840" s="25" t="str">
        <f t="shared" si="405"/>
        <v>N</v>
      </c>
      <c r="U840" s="44">
        <f t="shared" si="406"/>
        <v>0</v>
      </c>
      <c r="V840" s="45">
        <f t="shared" si="407"/>
        <v>0</v>
      </c>
      <c r="W840" s="45">
        <f t="shared" si="408"/>
        <v>0</v>
      </c>
      <c r="X840" s="28">
        <f t="shared" si="409"/>
        <v>0</v>
      </c>
      <c r="Y840" s="28">
        <f t="shared" si="410"/>
        <v>0</v>
      </c>
      <c r="Z840" s="45">
        <f t="shared" si="411"/>
        <v>0</v>
      </c>
      <c r="AA840" s="29" t="str">
        <f t="shared" si="412"/>
        <v>N</v>
      </c>
      <c r="AB840" s="46">
        <f t="shared" si="413"/>
        <v>0</v>
      </c>
      <c r="AC840" s="31">
        <f t="shared" si="414"/>
        <v>0</v>
      </c>
      <c r="AD840" s="31">
        <f t="shared" si="415"/>
        <v>0</v>
      </c>
      <c r="AE840" s="31">
        <f t="shared" si="416"/>
        <v>0</v>
      </c>
      <c r="AF840" s="47">
        <f t="shared" si="417"/>
        <v>0</v>
      </c>
      <c r="AG840" s="31">
        <f t="shared" si="418"/>
        <v>0</v>
      </c>
      <c r="AH840" s="48">
        <f t="shared" si="419"/>
        <v>0</v>
      </c>
      <c r="AI840" s="33">
        <f t="shared" si="420"/>
        <v>0</v>
      </c>
      <c r="AJ840" s="33">
        <f t="shared" si="421"/>
        <v>0</v>
      </c>
      <c r="AK840" s="33">
        <f t="shared" si="422"/>
        <v>0</v>
      </c>
      <c r="AL840" s="33">
        <f t="shared" si="423"/>
        <v>0</v>
      </c>
      <c r="AM840" s="34">
        <f t="shared" si="424"/>
        <v>0</v>
      </c>
    </row>
    <row r="841" spans="1:39" ht="15.75" customHeight="1" x14ac:dyDescent="0.3">
      <c r="A841" s="166" t="s">
        <v>2046</v>
      </c>
      <c r="B841" s="99">
        <v>13058</v>
      </c>
      <c r="C841" s="99">
        <v>65215</v>
      </c>
      <c r="D841" s="165">
        <v>45505</v>
      </c>
      <c r="E841" s="165">
        <v>45642</v>
      </c>
      <c r="F841" s="166">
        <v>4</v>
      </c>
      <c r="G841" s="178">
        <v>3.84</v>
      </c>
      <c r="H841" s="181">
        <v>0.75</v>
      </c>
      <c r="I841" s="180">
        <v>1.61E-2</v>
      </c>
      <c r="J841" s="21">
        <f t="shared" si="395"/>
        <v>0.16000000000000014</v>
      </c>
      <c r="K841" s="21" t="str">
        <f t="shared" si="396"/>
        <v>Y</v>
      </c>
      <c r="L841" s="37" t="str">
        <f t="shared" si="397"/>
        <v>NA</v>
      </c>
      <c r="M841" s="8" t="str">
        <f t="shared" si="398"/>
        <v>Y</v>
      </c>
      <c r="N841" s="42">
        <f t="shared" si="399"/>
        <v>1</v>
      </c>
      <c r="O841" s="43">
        <f t="shared" si="400"/>
        <v>200000</v>
      </c>
      <c r="P841" s="43" t="str">
        <f t="shared" si="401"/>
        <v>NA</v>
      </c>
      <c r="Q841" s="24">
        <f t="shared" si="402"/>
        <v>13268.2338</v>
      </c>
      <c r="R841" s="43">
        <f t="shared" si="403"/>
        <v>0</v>
      </c>
      <c r="S841" s="24">
        <f t="shared" si="404"/>
        <v>1000000</v>
      </c>
      <c r="T841" s="25" t="str">
        <f t="shared" si="405"/>
        <v>N</v>
      </c>
      <c r="U841" s="44">
        <f t="shared" si="406"/>
        <v>0</v>
      </c>
      <c r="V841" s="45">
        <f t="shared" si="407"/>
        <v>0</v>
      </c>
      <c r="W841" s="45">
        <f t="shared" si="408"/>
        <v>0</v>
      </c>
      <c r="X841" s="28">
        <f t="shared" si="409"/>
        <v>0</v>
      </c>
      <c r="Y841" s="28">
        <f t="shared" si="410"/>
        <v>0</v>
      </c>
      <c r="Z841" s="45">
        <f t="shared" si="411"/>
        <v>0</v>
      </c>
      <c r="AA841" s="29" t="str">
        <f t="shared" si="412"/>
        <v>N</v>
      </c>
      <c r="AB841" s="46">
        <f t="shared" si="413"/>
        <v>0</v>
      </c>
      <c r="AC841" s="31">
        <f t="shared" si="414"/>
        <v>0</v>
      </c>
      <c r="AD841" s="31">
        <f t="shared" si="415"/>
        <v>0</v>
      </c>
      <c r="AE841" s="31">
        <f t="shared" si="416"/>
        <v>0</v>
      </c>
      <c r="AF841" s="47">
        <f t="shared" si="417"/>
        <v>0</v>
      </c>
      <c r="AG841" s="31">
        <f t="shared" si="418"/>
        <v>0</v>
      </c>
      <c r="AH841" s="48">
        <f t="shared" si="419"/>
        <v>0</v>
      </c>
      <c r="AI841" s="33">
        <f t="shared" si="420"/>
        <v>0</v>
      </c>
      <c r="AJ841" s="33">
        <f t="shared" si="421"/>
        <v>0</v>
      </c>
      <c r="AK841" s="33">
        <f t="shared" si="422"/>
        <v>0</v>
      </c>
      <c r="AL841" s="33">
        <f t="shared" si="423"/>
        <v>0</v>
      </c>
      <c r="AM841" s="34">
        <f t="shared" si="424"/>
        <v>0</v>
      </c>
    </row>
    <row r="842" spans="1:39" ht="15.75" customHeight="1" x14ac:dyDescent="0.3">
      <c r="A842" s="166" t="s">
        <v>2047</v>
      </c>
      <c r="B842" s="99">
        <v>24948</v>
      </c>
      <c r="C842" s="99">
        <v>97407</v>
      </c>
      <c r="D842" s="165">
        <v>46196</v>
      </c>
      <c r="E842" s="165">
        <v>46230</v>
      </c>
      <c r="F842" s="166">
        <v>2</v>
      </c>
      <c r="G842" s="178">
        <v>0.89</v>
      </c>
      <c r="H842" s="181">
        <v>1</v>
      </c>
      <c r="I842" s="180">
        <v>6.8400000000000002E-2</v>
      </c>
      <c r="J842" s="21">
        <f t="shared" si="395"/>
        <v>1.1099999999999999</v>
      </c>
      <c r="K842" s="21" t="str">
        <f t="shared" si="396"/>
        <v>Y</v>
      </c>
      <c r="L842" s="37" t="str">
        <f t="shared" si="397"/>
        <v>NA</v>
      </c>
      <c r="M842" s="8" t="str">
        <f t="shared" si="398"/>
        <v>Y</v>
      </c>
      <c r="N842" s="42">
        <f t="shared" si="399"/>
        <v>2</v>
      </c>
      <c r="O842" s="43">
        <f t="shared" si="400"/>
        <v>200000</v>
      </c>
      <c r="P842" s="43" t="str">
        <f t="shared" si="401"/>
        <v>NA</v>
      </c>
      <c r="Q842" s="24">
        <f t="shared" si="402"/>
        <v>26654.443200000002</v>
      </c>
      <c r="R842" s="43">
        <f t="shared" si="403"/>
        <v>0</v>
      </c>
      <c r="S842" s="24">
        <f t="shared" si="404"/>
        <v>1000000</v>
      </c>
      <c r="T842" s="25" t="str">
        <f t="shared" si="405"/>
        <v>Y</v>
      </c>
      <c r="U842" s="44">
        <f t="shared" si="406"/>
        <v>1</v>
      </c>
      <c r="V842" s="45">
        <f t="shared" si="407"/>
        <v>200000</v>
      </c>
      <c r="W842" s="45">
        <f t="shared" si="408"/>
        <v>1000000</v>
      </c>
      <c r="X842" s="28">
        <f t="shared" si="409"/>
        <v>28477.607114880004</v>
      </c>
      <c r="Y842" s="28">
        <f t="shared" si="410"/>
        <v>0</v>
      </c>
      <c r="Z842" s="45" t="str">
        <f t="shared" si="411"/>
        <v>NA</v>
      </c>
      <c r="AA842" s="29" t="str">
        <f t="shared" si="412"/>
        <v>N</v>
      </c>
      <c r="AB842" s="46">
        <f t="shared" si="413"/>
        <v>0</v>
      </c>
      <c r="AC842" s="31">
        <f t="shared" si="414"/>
        <v>0</v>
      </c>
      <c r="AD842" s="31">
        <f t="shared" si="415"/>
        <v>0</v>
      </c>
      <c r="AE842" s="31">
        <f t="shared" si="416"/>
        <v>0</v>
      </c>
      <c r="AF842" s="47">
        <f t="shared" si="417"/>
        <v>0</v>
      </c>
      <c r="AG842" s="31">
        <f t="shared" si="418"/>
        <v>0</v>
      </c>
      <c r="AH842" s="48">
        <f t="shared" si="419"/>
        <v>0</v>
      </c>
      <c r="AI842" s="33">
        <f t="shared" si="420"/>
        <v>0</v>
      </c>
      <c r="AJ842" s="33">
        <f t="shared" si="421"/>
        <v>0</v>
      </c>
      <c r="AK842" s="33">
        <f t="shared" si="422"/>
        <v>0</v>
      </c>
      <c r="AL842" s="33">
        <f t="shared" si="423"/>
        <v>0</v>
      </c>
      <c r="AM842" s="34">
        <f t="shared" si="424"/>
        <v>0</v>
      </c>
    </row>
    <row r="843" spans="1:39" ht="15.75" customHeight="1" x14ac:dyDescent="0.3">
      <c r="A843" s="166" t="s">
        <v>2048</v>
      </c>
      <c r="B843" s="99">
        <v>7540</v>
      </c>
      <c r="C843" s="99">
        <v>88141</v>
      </c>
      <c r="D843" s="165">
        <v>46141</v>
      </c>
      <c r="E843" s="165">
        <v>46398</v>
      </c>
      <c r="F843" s="166">
        <v>2</v>
      </c>
      <c r="G843" s="178">
        <v>0.77</v>
      </c>
      <c r="H843" s="181">
        <v>1</v>
      </c>
      <c r="I843" s="180">
        <v>7.2900000000000006E-2</v>
      </c>
      <c r="J843" s="21">
        <f t="shared" si="395"/>
        <v>1.23</v>
      </c>
      <c r="K843" s="21" t="str">
        <f t="shared" si="396"/>
        <v>Y</v>
      </c>
      <c r="L843" s="37" t="str">
        <f t="shared" si="397"/>
        <v>NA</v>
      </c>
      <c r="M843" s="8" t="str">
        <f t="shared" si="398"/>
        <v>Y</v>
      </c>
      <c r="N843" s="42">
        <f t="shared" si="399"/>
        <v>2</v>
      </c>
      <c r="O843" s="43">
        <f t="shared" si="400"/>
        <v>200000</v>
      </c>
      <c r="P843" s="43" t="str">
        <f t="shared" si="401"/>
        <v>NA</v>
      </c>
      <c r="Q843" s="24">
        <f t="shared" si="402"/>
        <v>8089.6660000000002</v>
      </c>
      <c r="R843" s="43">
        <f t="shared" si="403"/>
        <v>0</v>
      </c>
      <c r="S843" s="24">
        <f t="shared" si="404"/>
        <v>1000000</v>
      </c>
      <c r="T843" s="25" t="str">
        <f t="shared" si="405"/>
        <v>Y</v>
      </c>
      <c r="U843" s="44">
        <f t="shared" si="406"/>
        <v>1</v>
      </c>
      <c r="V843" s="45">
        <f t="shared" si="407"/>
        <v>200000</v>
      </c>
      <c r="W843" s="45">
        <f t="shared" si="408"/>
        <v>1000000</v>
      </c>
      <c r="X843" s="28">
        <f t="shared" si="409"/>
        <v>8679.4026513999997</v>
      </c>
      <c r="Y843" s="28">
        <f t="shared" si="410"/>
        <v>0</v>
      </c>
      <c r="Z843" s="45" t="str">
        <f t="shared" si="411"/>
        <v>NA</v>
      </c>
      <c r="AA843" s="29" t="str">
        <f t="shared" si="412"/>
        <v>N</v>
      </c>
      <c r="AB843" s="46">
        <f t="shared" si="413"/>
        <v>0</v>
      </c>
      <c r="AC843" s="31">
        <f t="shared" si="414"/>
        <v>0</v>
      </c>
      <c r="AD843" s="31">
        <f t="shared" si="415"/>
        <v>0</v>
      </c>
      <c r="AE843" s="31">
        <f t="shared" si="416"/>
        <v>0</v>
      </c>
      <c r="AF843" s="47">
        <f t="shared" si="417"/>
        <v>0</v>
      </c>
      <c r="AG843" s="31">
        <f t="shared" si="418"/>
        <v>0</v>
      </c>
      <c r="AH843" s="48">
        <f t="shared" si="419"/>
        <v>0</v>
      </c>
      <c r="AI843" s="33">
        <f t="shared" si="420"/>
        <v>0</v>
      </c>
      <c r="AJ843" s="33">
        <f t="shared" si="421"/>
        <v>0</v>
      </c>
      <c r="AK843" s="33">
        <f t="shared" si="422"/>
        <v>0</v>
      </c>
      <c r="AL843" s="33">
        <f t="shared" si="423"/>
        <v>0</v>
      </c>
      <c r="AM843" s="34">
        <f t="shared" si="424"/>
        <v>0</v>
      </c>
    </row>
    <row r="844" spans="1:39" ht="15.75" customHeight="1" x14ac:dyDescent="0.3">
      <c r="A844" s="166" t="s">
        <v>2049</v>
      </c>
      <c r="B844" s="99">
        <v>10806</v>
      </c>
      <c r="C844" s="99">
        <v>21911</v>
      </c>
      <c r="D844" s="165">
        <v>45949</v>
      </c>
      <c r="E844" s="165">
        <v>46215</v>
      </c>
      <c r="F844" s="166">
        <v>4</v>
      </c>
      <c r="G844" s="178">
        <v>3.75</v>
      </c>
      <c r="H844" s="181">
        <v>1</v>
      </c>
      <c r="I844" s="180">
        <v>1.5699999999999999E-2</v>
      </c>
      <c r="J844" s="21">
        <f t="shared" si="395"/>
        <v>0.25</v>
      </c>
      <c r="K844" s="21" t="str">
        <f t="shared" si="396"/>
        <v>Y</v>
      </c>
      <c r="L844" s="37" t="str">
        <f t="shared" si="397"/>
        <v>NA</v>
      </c>
      <c r="M844" s="8" t="str">
        <f t="shared" si="398"/>
        <v>Y</v>
      </c>
      <c r="N844" s="42">
        <f t="shared" si="399"/>
        <v>1</v>
      </c>
      <c r="O844" s="43">
        <f t="shared" si="400"/>
        <v>200000</v>
      </c>
      <c r="P844" s="43" t="str">
        <f t="shared" si="401"/>
        <v>NA</v>
      </c>
      <c r="Q844" s="24">
        <f t="shared" si="402"/>
        <v>10975.654200000001</v>
      </c>
      <c r="R844" s="43">
        <f t="shared" si="403"/>
        <v>0</v>
      </c>
      <c r="S844" s="24">
        <f t="shared" si="404"/>
        <v>1000000</v>
      </c>
      <c r="T844" s="25" t="str">
        <f t="shared" si="405"/>
        <v>N</v>
      </c>
      <c r="U844" s="44">
        <f t="shared" si="406"/>
        <v>0</v>
      </c>
      <c r="V844" s="45">
        <f t="shared" si="407"/>
        <v>0</v>
      </c>
      <c r="W844" s="45">
        <f t="shared" si="408"/>
        <v>0</v>
      </c>
      <c r="X844" s="28">
        <f t="shared" si="409"/>
        <v>0</v>
      </c>
      <c r="Y844" s="28">
        <f t="shared" si="410"/>
        <v>0</v>
      </c>
      <c r="Z844" s="45">
        <f t="shared" si="411"/>
        <v>0</v>
      </c>
      <c r="AA844" s="29" t="str">
        <f t="shared" si="412"/>
        <v>N</v>
      </c>
      <c r="AB844" s="46">
        <f t="shared" si="413"/>
        <v>0</v>
      </c>
      <c r="AC844" s="31">
        <f t="shared" si="414"/>
        <v>0</v>
      </c>
      <c r="AD844" s="31">
        <f t="shared" si="415"/>
        <v>0</v>
      </c>
      <c r="AE844" s="31">
        <f t="shared" si="416"/>
        <v>0</v>
      </c>
      <c r="AF844" s="47">
        <f t="shared" si="417"/>
        <v>0</v>
      </c>
      <c r="AG844" s="31">
        <f t="shared" si="418"/>
        <v>0</v>
      </c>
      <c r="AH844" s="48">
        <f t="shared" si="419"/>
        <v>0</v>
      </c>
      <c r="AI844" s="33">
        <f t="shared" si="420"/>
        <v>0</v>
      </c>
      <c r="AJ844" s="33">
        <f t="shared" si="421"/>
        <v>0</v>
      </c>
      <c r="AK844" s="33">
        <f t="shared" si="422"/>
        <v>0</v>
      </c>
      <c r="AL844" s="33">
        <f t="shared" si="423"/>
        <v>0</v>
      </c>
      <c r="AM844" s="34">
        <f t="shared" si="424"/>
        <v>0</v>
      </c>
    </row>
    <row r="845" spans="1:39" ht="15.75" customHeight="1" x14ac:dyDescent="0.3">
      <c r="A845" s="166" t="s">
        <v>2050</v>
      </c>
      <c r="B845" s="99">
        <v>16725</v>
      </c>
      <c r="C845" s="99">
        <v>51826</v>
      </c>
      <c r="D845" s="165">
        <v>46020</v>
      </c>
      <c r="E845" s="165">
        <v>46364</v>
      </c>
      <c r="F845" s="166">
        <v>4</v>
      </c>
      <c r="G845" s="178">
        <v>3.25</v>
      </c>
      <c r="H845" s="181">
        <v>0.5</v>
      </c>
      <c r="I845" s="180">
        <v>3.1399999999999997E-2</v>
      </c>
      <c r="J845" s="21">
        <f t="shared" si="395"/>
        <v>0.75</v>
      </c>
      <c r="K845" s="21" t="str">
        <f t="shared" si="396"/>
        <v>Y</v>
      </c>
      <c r="L845" s="37" t="str">
        <f t="shared" si="397"/>
        <v>NA</v>
      </c>
      <c r="M845" s="8" t="str">
        <f t="shared" si="398"/>
        <v>Y</v>
      </c>
      <c r="N845" s="42">
        <f t="shared" si="399"/>
        <v>2</v>
      </c>
      <c r="O845" s="43">
        <f t="shared" si="400"/>
        <v>200000</v>
      </c>
      <c r="P845" s="43" t="str">
        <f t="shared" si="401"/>
        <v>NA</v>
      </c>
      <c r="Q845" s="24">
        <f t="shared" si="402"/>
        <v>17250.165000000001</v>
      </c>
      <c r="R845" s="43">
        <f t="shared" si="403"/>
        <v>0</v>
      </c>
      <c r="S845" s="24">
        <f t="shared" si="404"/>
        <v>1000000</v>
      </c>
      <c r="T845" s="25" t="str">
        <f t="shared" si="405"/>
        <v>N</v>
      </c>
      <c r="U845" s="44">
        <f t="shared" si="406"/>
        <v>1</v>
      </c>
      <c r="V845" s="45">
        <f t="shared" si="407"/>
        <v>20000</v>
      </c>
      <c r="W845" s="45">
        <f t="shared" si="408"/>
        <v>65000</v>
      </c>
      <c r="X845" s="28">
        <f t="shared" si="409"/>
        <v>13174</v>
      </c>
      <c r="Y845" s="28">
        <f t="shared" si="410"/>
        <v>4617.8201810000028</v>
      </c>
      <c r="Z845" s="45">
        <f t="shared" si="411"/>
        <v>0</v>
      </c>
      <c r="AA845" s="29" t="str">
        <f t="shared" si="412"/>
        <v>N</v>
      </c>
      <c r="AB845" s="46">
        <f t="shared" si="413"/>
        <v>0</v>
      </c>
      <c r="AC845" s="31">
        <f t="shared" si="414"/>
        <v>0</v>
      </c>
      <c r="AD845" s="31">
        <f t="shared" si="415"/>
        <v>0</v>
      </c>
      <c r="AE845" s="31">
        <f t="shared" si="416"/>
        <v>0</v>
      </c>
      <c r="AF845" s="47">
        <f t="shared" si="417"/>
        <v>0</v>
      </c>
      <c r="AG845" s="31">
        <f t="shared" si="418"/>
        <v>0</v>
      </c>
      <c r="AH845" s="48">
        <f t="shared" si="419"/>
        <v>0</v>
      </c>
      <c r="AI845" s="33">
        <f t="shared" si="420"/>
        <v>0</v>
      </c>
      <c r="AJ845" s="33">
        <f t="shared" si="421"/>
        <v>0</v>
      </c>
      <c r="AK845" s="33">
        <f t="shared" si="422"/>
        <v>0</v>
      </c>
      <c r="AL845" s="33">
        <f t="shared" si="423"/>
        <v>0</v>
      </c>
      <c r="AM845" s="34">
        <f t="shared" si="424"/>
        <v>4617.8201810000028</v>
      </c>
    </row>
    <row r="846" spans="1:39" ht="15.75" customHeight="1" x14ac:dyDescent="0.3">
      <c r="A846" s="166" t="s">
        <v>2051</v>
      </c>
      <c r="B846" s="99">
        <v>6205</v>
      </c>
      <c r="C846" s="99">
        <v>53004</v>
      </c>
      <c r="D846" s="165">
        <v>45195</v>
      </c>
      <c r="E846" s="165">
        <v>45535</v>
      </c>
      <c r="F846" s="166">
        <v>2</v>
      </c>
      <c r="G846" s="178">
        <v>0.11</v>
      </c>
      <c r="H846" s="181">
        <v>1</v>
      </c>
      <c r="I846" s="180">
        <v>2.2800000000000001E-2</v>
      </c>
      <c r="J846" s="21">
        <f t="shared" si="395"/>
        <v>1.89</v>
      </c>
      <c r="K846" s="21" t="str">
        <f t="shared" si="396"/>
        <v>Y</v>
      </c>
      <c r="L846" s="37" t="str">
        <f t="shared" si="397"/>
        <v>NA</v>
      </c>
      <c r="M846" s="8" t="str">
        <f t="shared" si="398"/>
        <v>Y</v>
      </c>
      <c r="N846" s="42">
        <f t="shared" si="399"/>
        <v>2</v>
      </c>
      <c r="O846" s="43">
        <f t="shared" si="400"/>
        <v>200000</v>
      </c>
      <c r="P846" s="43" t="str">
        <f t="shared" si="401"/>
        <v>NA</v>
      </c>
      <c r="Q846" s="24">
        <f t="shared" si="402"/>
        <v>6346.4739999999993</v>
      </c>
      <c r="R846" s="43">
        <f t="shared" si="403"/>
        <v>0</v>
      </c>
      <c r="S846" s="24">
        <f t="shared" si="404"/>
        <v>1000000</v>
      </c>
      <c r="T846" s="25" t="str">
        <f t="shared" si="405"/>
        <v>Y</v>
      </c>
      <c r="U846" s="44">
        <f t="shared" si="406"/>
        <v>1</v>
      </c>
      <c r="V846" s="45">
        <f t="shared" si="407"/>
        <v>200000</v>
      </c>
      <c r="W846" s="45">
        <f t="shared" si="408"/>
        <v>1000000</v>
      </c>
      <c r="X846" s="28">
        <f t="shared" si="409"/>
        <v>6491.1736071999985</v>
      </c>
      <c r="Y846" s="28">
        <f t="shared" si="410"/>
        <v>0</v>
      </c>
      <c r="Z846" s="45" t="str">
        <f t="shared" si="411"/>
        <v>NA</v>
      </c>
      <c r="AA846" s="29" t="str">
        <f t="shared" si="412"/>
        <v>N</v>
      </c>
      <c r="AB846" s="46">
        <f t="shared" si="413"/>
        <v>0</v>
      </c>
      <c r="AC846" s="31">
        <f t="shared" si="414"/>
        <v>0</v>
      </c>
      <c r="AD846" s="31">
        <f t="shared" si="415"/>
        <v>0</v>
      </c>
      <c r="AE846" s="31">
        <f t="shared" si="416"/>
        <v>0</v>
      </c>
      <c r="AF846" s="47">
        <f t="shared" si="417"/>
        <v>0</v>
      </c>
      <c r="AG846" s="31">
        <f t="shared" si="418"/>
        <v>0</v>
      </c>
      <c r="AH846" s="48">
        <f t="shared" si="419"/>
        <v>0</v>
      </c>
      <c r="AI846" s="33">
        <f t="shared" si="420"/>
        <v>0</v>
      </c>
      <c r="AJ846" s="33">
        <f t="shared" si="421"/>
        <v>0</v>
      </c>
      <c r="AK846" s="33">
        <f t="shared" si="422"/>
        <v>0</v>
      </c>
      <c r="AL846" s="33">
        <f t="shared" si="423"/>
        <v>0</v>
      </c>
      <c r="AM846" s="34">
        <f t="shared" si="424"/>
        <v>0</v>
      </c>
    </row>
    <row r="847" spans="1:39" ht="15.75" customHeight="1" x14ac:dyDescent="0.3">
      <c r="A847" s="166" t="s">
        <v>2052</v>
      </c>
      <c r="B847" s="99">
        <v>21394</v>
      </c>
      <c r="C847" s="99">
        <v>96145</v>
      </c>
      <c r="D847" s="165">
        <v>45855</v>
      </c>
      <c r="E847" s="165">
        <v>46167</v>
      </c>
      <c r="F847" s="166">
        <v>2</v>
      </c>
      <c r="G847" s="178">
        <v>1.35</v>
      </c>
      <c r="H847" s="181">
        <v>0.5</v>
      </c>
      <c r="I847" s="180">
        <v>1.9599999999999999E-2</v>
      </c>
      <c r="J847" s="21">
        <f t="shared" si="395"/>
        <v>0.64999999999999991</v>
      </c>
      <c r="K847" s="21" t="str">
        <f t="shared" si="396"/>
        <v>Y</v>
      </c>
      <c r="L847" s="37" t="str">
        <f t="shared" si="397"/>
        <v>NA</v>
      </c>
      <c r="M847" s="8" t="str">
        <f t="shared" si="398"/>
        <v>Y</v>
      </c>
      <c r="N847" s="42">
        <f t="shared" si="399"/>
        <v>2</v>
      </c>
      <c r="O847" s="43">
        <f t="shared" si="400"/>
        <v>200000</v>
      </c>
      <c r="P847" s="43" t="str">
        <f t="shared" si="401"/>
        <v>NA</v>
      </c>
      <c r="Q847" s="24">
        <f t="shared" si="402"/>
        <v>21813.322400000001</v>
      </c>
      <c r="R847" s="43">
        <f t="shared" si="403"/>
        <v>0</v>
      </c>
      <c r="S847" s="24">
        <f t="shared" si="404"/>
        <v>1000000</v>
      </c>
      <c r="T847" s="25" t="str">
        <f t="shared" si="405"/>
        <v>N</v>
      </c>
      <c r="U847" s="44">
        <f t="shared" si="406"/>
        <v>1</v>
      </c>
      <c r="V847" s="45">
        <f t="shared" si="407"/>
        <v>20000</v>
      </c>
      <c r="W847" s="45">
        <f t="shared" si="408"/>
        <v>65000</v>
      </c>
      <c r="X847" s="28">
        <f t="shared" si="409"/>
        <v>0</v>
      </c>
      <c r="Y847" s="28">
        <f t="shared" si="410"/>
        <v>22240.863519040002</v>
      </c>
      <c r="Z847" s="45">
        <f t="shared" si="411"/>
        <v>0</v>
      </c>
      <c r="AA847" s="29" t="str">
        <f t="shared" si="412"/>
        <v>N</v>
      </c>
      <c r="AB847" s="46">
        <f t="shared" si="413"/>
        <v>0</v>
      </c>
      <c r="AC847" s="31">
        <f t="shared" si="414"/>
        <v>0</v>
      </c>
      <c r="AD847" s="31">
        <f t="shared" si="415"/>
        <v>0</v>
      </c>
      <c r="AE847" s="31">
        <f t="shared" si="416"/>
        <v>0</v>
      </c>
      <c r="AF847" s="47">
        <f t="shared" si="417"/>
        <v>0</v>
      </c>
      <c r="AG847" s="31">
        <f t="shared" si="418"/>
        <v>0</v>
      </c>
      <c r="AH847" s="48">
        <f t="shared" si="419"/>
        <v>0</v>
      </c>
      <c r="AI847" s="33">
        <f t="shared" si="420"/>
        <v>0</v>
      </c>
      <c r="AJ847" s="33">
        <f t="shared" si="421"/>
        <v>0</v>
      </c>
      <c r="AK847" s="33">
        <f t="shared" si="422"/>
        <v>0</v>
      </c>
      <c r="AL847" s="33">
        <f t="shared" si="423"/>
        <v>0</v>
      </c>
      <c r="AM847" s="34">
        <f t="shared" si="424"/>
        <v>22240.863519040002</v>
      </c>
    </row>
    <row r="848" spans="1:39" ht="15.75" customHeight="1" x14ac:dyDescent="0.3">
      <c r="A848" s="166" t="s">
        <v>2053</v>
      </c>
      <c r="B848" s="99">
        <v>9175</v>
      </c>
      <c r="C848" s="99">
        <v>53204</v>
      </c>
      <c r="D848" s="165">
        <v>45037</v>
      </c>
      <c r="E848" s="165">
        <v>45183</v>
      </c>
      <c r="F848" s="166">
        <v>4</v>
      </c>
      <c r="G848" s="178">
        <v>0.85</v>
      </c>
      <c r="H848" s="181">
        <v>0.25</v>
      </c>
      <c r="I848" s="180">
        <v>8.4400000000000003E-2</v>
      </c>
      <c r="J848" s="21">
        <f t="shared" si="395"/>
        <v>3.15</v>
      </c>
      <c r="K848" s="21" t="str">
        <f t="shared" si="396"/>
        <v>Y</v>
      </c>
      <c r="L848" s="37" t="str">
        <f t="shared" si="397"/>
        <v>NA</v>
      </c>
      <c r="M848" s="8" t="str">
        <f t="shared" si="398"/>
        <v>Y</v>
      </c>
      <c r="N848" s="42">
        <f t="shared" si="399"/>
        <v>13</v>
      </c>
      <c r="O848" s="43">
        <f t="shared" si="400"/>
        <v>200000</v>
      </c>
      <c r="P848" s="43" t="str">
        <f t="shared" si="401"/>
        <v>NA</v>
      </c>
      <c r="Q848" s="24">
        <f t="shared" si="402"/>
        <v>9949.3700000000008</v>
      </c>
      <c r="R848" s="43">
        <f t="shared" si="403"/>
        <v>0</v>
      </c>
      <c r="S848" s="24">
        <f t="shared" si="404"/>
        <v>1000000</v>
      </c>
      <c r="T848" s="25" t="str">
        <f t="shared" si="405"/>
        <v>Y</v>
      </c>
      <c r="U848" s="44">
        <f t="shared" si="406"/>
        <v>12</v>
      </c>
      <c r="V848" s="45">
        <f t="shared" si="407"/>
        <v>200000</v>
      </c>
      <c r="W848" s="45">
        <f t="shared" si="408"/>
        <v>1000000</v>
      </c>
      <c r="X848" s="28">
        <f t="shared" si="409"/>
        <v>10789.096828000002</v>
      </c>
      <c r="Y848" s="28">
        <f t="shared" si="410"/>
        <v>0</v>
      </c>
      <c r="Z848" s="45" t="str">
        <f t="shared" si="411"/>
        <v>NA</v>
      </c>
      <c r="AA848" s="29" t="str">
        <f t="shared" si="412"/>
        <v>Y</v>
      </c>
      <c r="AB848" s="46">
        <f t="shared" si="413"/>
        <v>11</v>
      </c>
      <c r="AC848" s="31">
        <f t="shared" si="414"/>
        <v>200000</v>
      </c>
      <c r="AD848" s="31">
        <f t="shared" si="415"/>
        <v>1000000</v>
      </c>
      <c r="AE848" s="31">
        <f t="shared" si="416"/>
        <v>11699.696600283201</v>
      </c>
      <c r="AF848" s="47">
        <f t="shared" si="417"/>
        <v>0</v>
      </c>
      <c r="AG848" s="31" t="str">
        <f t="shared" si="418"/>
        <v>NA</v>
      </c>
      <c r="AH848" s="48">
        <f t="shared" si="419"/>
        <v>10</v>
      </c>
      <c r="AI848" s="33">
        <f t="shared" si="420"/>
        <v>20000</v>
      </c>
      <c r="AJ848" s="33">
        <f t="shared" si="421"/>
        <v>65000</v>
      </c>
      <c r="AK848" s="33">
        <f t="shared" si="422"/>
        <v>12687.150993347104</v>
      </c>
      <c r="AL848" s="33">
        <f t="shared" si="423"/>
        <v>0</v>
      </c>
      <c r="AM848" s="34">
        <f t="shared" si="424"/>
        <v>0</v>
      </c>
    </row>
    <row r="849" spans="1:39" ht="15.75" customHeight="1" x14ac:dyDescent="0.3">
      <c r="A849" s="166" t="s">
        <v>2054</v>
      </c>
      <c r="B849" s="99">
        <v>13287</v>
      </c>
      <c r="C849" s="99">
        <v>96702</v>
      </c>
      <c r="D849" s="165">
        <v>45275</v>
      </c>
      <c r="E849" s="165">
        <v>45306</v>
      </c>
      <c r="F849" s="166">
        <v>4</v>
      </c>
      <c r="G849" s="178">
        <v>2.6</v>
      </c>
      <c r="H849" s="181">
        <v>0.25</v>
      </c>
      <c r="I849" s="180">
        <v>7.4800000000000005E-2</v>
      </c>
      <c r="J849" s="21">
        <f t="shared" si="395"/>
        <v>1.4</v>
      </c>
      <c r="K849" s="21" t="str">
        <f t="shared" si="396"/>
        <v>Y</v>
      </c>
      <c r="L849" s="37" t="str">
        <f t="shared" si="397"/>
        <v>NA</v>
      </c>
      <c r="M849" s="8" t="str">
        <f t="shared" si="398"/>
        <v>Y</v>
      </c>
      <c r="N849" s="42">
        <f t="shared" si="399"/>
        <v>6</v>
      </c>
      <c r="O849" s="43">
        <f t="shared" si="400"/>
        <v>200000</v>
      </c>
      <c r="P849" s="43" t="str">
        <f t="shared" si="401"/>
        <v>NA</v>
      </c>
      <c r="Q849" s="24">
        <f t="shared" si="402"/>
        <v>14280.8676</v>
      </c>
      <c r="R849" s="43">
        <f t="shared" si="403"/>
        <v>0</v>
      </c>
      <c r="S849" s="24">
        <f t="shared" si="404"/>
        <v>1000000</v>
      </c>
      <c r="T849" s="25" t="str">
        <f t="shared" si="405"/>
        <v>Y</v>
      </c>
      <c r="U849" s="44">
        <f t="shared" si="406"/>
        <v>5</v>
      </c>
      <c r="V849" s="45">
        <f t="shared" si="407"/>
        <v>200000</v>
      </c>
      <c r="W849" s="45">
        <f t="shared" si="408"/>
        <v>1000000</v>
      </c>
      <c r="X849" s="28">
        <f t="shared" si="409"/>
        <v>15349.07649648</v>
      </c>
      <c r="Y849" s="28">
        <f t="shared" si="410"/>
        <v>0</v>
      </c>
      <c r="Z849" s="45" t="str">
        <f t="shared" si="411"/>
        <v>NA</v>
      </c>
      <c r="AA849" s="29" t="str">
        <f t="shared" si="412"/>
        <v>N</v>
      </c>
      <c r="AB849" s="46">
        <f t="shared" si="413"/>
        <v>4</v>
      </c>
      <c r="AC849" s="31">
        <f t="shared" si="414"/>
        <v>20000</v>
      </c>
      <c r="AD849" s="31">
        <f t="shared" si="415"/>
        <v>65000</v>
      </c>
      <c r="AE849" s="31">
        <f t="shared" si="416"/>
        <v>16497.187418416703</v>
      </c>
      <c r="AF849" s="47">
        <f t="shared" si="417"/>
        <v>0</v>
      </c>
      <c r="AG849" s="31">
        <f t="shared" si="418"/>
        <v>0</v>
      </c>
      <c r="AH849" s="48">
        <f t="shared" si="419"/>
        <v>3</v>
      </c>
      <c r="AI849" s="33">
        <f t="shared" si="420"/>
        <v>20000</v>
      </c>
      <c r="AJ849" s="33">
        <f t="shared" si="421"/>
        <v>65000</v>
      </c>
      <c r="AK849" s="33">
        <f t="shared" si="422"/>
        <v>0</v>
      </c>
      <c r="AL849" s="33">
        <f t="shared" si="423"/>
        <v>17731.177037314272</v>
      </c>
      <c r="AM849" s="34">
        <f t="shared" si="424"/>
        <v>17731.177037314272</v>
      </c>
    </row>
    <row r="850" spans="1:39" ht="15.75" customHeight="1" x14ac:dyDescent="0.3">
      <c r="A850" s="166" t="s">
        <v>2055</v>
      </c>
      <c r="B850" s="99">
        <v>18332</v>
      </c>
      <c r="C850" s="99">
        <v>64250</v>
      </c>
      <c r="D850" s="165">
        <v>45955</v>
      </c>
      <c r="E850" s="165">
        <v>46250</v>
      </c>
      <c r="F850" s="166">
        <v>4</v>
      </c>
      <c r="G850" s="178">
        <v>2.0299999999999998</v>
      </c>
      <c r="H850" s="181">
        <v>0.25</v>
      </c>
      <c r="I850" s="180">
        <v>7.6899999999999996E-2</v>
      </c>
      <c r="J850" s="21">
        <f t="shared" si="395"/>
        <v>1.9700000000000002</v>
      </c>
      <c r="K850" s="21" t="str">
        <f t="shared" si="396"/>
        <v>Y</v>
      </c>
      <c r="L850" s="37" t="str">
        <f t="shared" si="397"/>
        <v>NA</v>
      </c>
      <c r="M850" s="8" t="str">
        <f t="shared" si="398"/>
        <v>Y</v>
      </c>
      <c r="N850" s="42">
        <f t="shared" si="399"/>
        <v>8</v>
      </c>
      <c r="O850" s="43">
        <f t="shared" si="400"/>
        <v>200000</v>
      </c>
      <c r="P850" s="43" t="str">
        <f t="shared" si="401"/>
        <v>NA</v>
      </c>
      <c r="Q850" s="24">
        <f t="shared" si="402"/>
        <v>19741.730800000001</v>
      </c>
      <c r="R850" s="43">
        <f t="shared" si="403"/>
        <v>0</v>
      </c>
      <c r="S850" s="24">
        <f t="shared" si="404"/>
        <v>1000000</v>
      </c>
      <c r="T850" s="25" t="str">
        <f t="shared" si="405"/>
        <v>Y</v>
      </c>
      <c r="U850" s="44">
        <f t="shared" si="406"/>
        <v>7</v>
      </c>
      <c r="V850" s="45">
        <f t="shared" si="407"/>
        <v>200000</v>
      </c>
      <c r="W850" s="45">
        <f t="shared" si="408"/>
        <v>1000000</v>
      </c>
      <c r="X850" s="28">
        <f t="shared" si="409"/>
        <v>21259.869898519999</v>
      </c>
      <c r="Y850" s="28">
        <f t="shared" si="410"/>
        <v>0</v>
      </c>
      <c r="Z850" s="45" t="str">
        <f t="shared" si="411"/>
        <v>NA</v>
      </c>
      <c r="AA850" s="29" t="str">
        <f t="shared" si="412"/>
        <v>N</v>
      </c>
      <c r="AB850" s="46">
        <f t="shared" si="413"/>
        <v>6</v>
      </c>
      <c r="AC850" s="31">
        <f t="shared" si="414"/>
        <v>20000</v>
      </c>
      <c r="AD850" s="31">
        <f t="shared" si="415"/>
        <v>65000</v>
      </c>
      <c r="AE850" s="31">
        <f t="shared" si="416"/>
        <v>20000</v>
      </c>
      <c r="AF850" s="47">
        <f t="shared" si="417"/>
        <v>2894.753893716188</v>
      </c>
      <c r="AG850" s="31">
        <f t="shared" si="418"/>
        <v>0</v>
      </c>
      <c r="AH850" s="48">
        <f t="shared" si="419"/>
        <v>5</v>
      </c>
      <c r="AI850" s="33">
        <f t="shared" si="420"/>
        <v>20000</v>
      </c>
      <c r="AJ850" s="33">
        <f t="shared" si="421"/>
        <v>65000</v>
      </c>
      <c r="AK850" s="33">
        <f t="shared" si="422"/>
        <v>0</v>
      </c>
      <c r="AL850" s="33">
        <f t="shared" si="423"/>
        <v>24655.360468142961</v>
      </c>
      <c r="AM850" s="34">
        <f t="shared" si="424"/>
        <v>27550.114361859149</v>
      </c>
    </row>
    <row r="851" spans="1:39" ht="15.75" customHeight="1" x14ac:dyDescent="0.3">
      <c r="A851" s="166" t="s">
        <v>2056</v>
      </c>
      <c r="B851" s="99">
        <v>14107</v>
      </c>
      <c r="C851" s="99">
        <v>79165</v>
      </c>
      <c r="D851" s="165">
        <v>45114</v>
      </c>
      <c r="E851" s="165">
        <v>45373</v>
      </c>
      <c r="F851" s="166">
        <v>4</v>
      </c>
      <c r="G851" s="178">
        <v>0.12</v>
      </c>
      <c r="H851" s="181">
        <v>0.5</v>
      </c>
      <c r="I851" s="180">
        <v>3.8399999999999997E-2</v>
      </c>
      <c r="J851" s="21">
        <f t="shared" si="395"/>
        <v>3.88</v>
      </c>
      <c r="K851" s="21" t="str">
        <f t="shared" si="396"/>
        <v>Y</v>
      </c>
      <c r="L851" s="37" t="str">
        <f t="shared" si="397"/>
        <v>NA</v>
      </c>
      <c r="M851" s="8" t="str">
        <f t="shared" si="398"/>
        <v>Y</v>
      </c>
      <c r="N851" s="42">
        <f t="shared" si="399"/>
        <v>8</v>
      </c>
      <c r="O851" s="43">
        <f t="shared" si="400"/>
        <v>200000</v>
      </c>
      <c r="P851" s="43" t="str">
        <f t="shared" si="401"/>
        <v>NA</v>
      </c>
      <c r="Q851" s="24">
        <f t="shared" si="402"/>
        <v>14648.7088</v>
      </c>
      <c r="R851" s="43">
        <f t="shared" si="403"/>
        <v>0</v>
      </c>
      <c r="S851" s="24">
        <f t="shared" si="404"/>
        <v>1000000</v>
      </c>
      <c r="T851" s="25" t="str">
        <f t="shared" si="405"/>
        <v>Y</v>
      </c>
      <c r="U851" s="44">
        <f t="shared" si="406"/>
        <v>7</v>
      </c>
      <c r="V851" s="45">
        <f t="shared" si="407"/>
        <v>200000</v>
      </c>
      <c r="W851" s="45">
        <f t="shared" si="408"/>
        <v>1000000</v>
      </c>
      <c r="X851" s="28">
        <f t="shared" si="409"/>
        <v>15211.219217920001</v>
      </c>
      <c r="Y851" s="28">
        <f t="shared" si="410"/>
        <v>0</v>
      </c>
      <c r="Z851" s="45" t="str">
        <f t="shared" si="411"/>
        <v>NA</v>
      </c>
      <c r="AA851" s="29" t="str">
        <f t="shared" si="412"/>
        <v>Y</v>
      </c>
      <c r="AB851" s="46">
        <f t="shared" si="413"/>
        <v>6</v>
      </c>
      <c r="AC851" s="31">
        <f t="shared" si="414"/>
        <v>200000</v>
      </c>
      <c r="AD851" s="31">
        <f t="shared" si="415"/>
        <v>1000000</v>
      </c>
      <c r="AE851" s="31">
        <f t="shared" si="416"/>
        <v>15795.33003588813</v>
      </c>
      <c r="AF851" s="47">
        <f t="shared" si="417"/>
        <v>0</v>
      </c>
      <c r="AG851" s="31" t="str">
        <f t="shared" si="418"/>
        <v>NA</v>
      </c>
      <c r="AH851" s="48">
        <f t="shared" si="419"/>
        <v>5</v>
      </c>
      <c r="AI851" s="33">
        <f t="shared" si="420"/>
        <v>20000</v>
      </c>
      <c r="AJ851" s="33">
        <f t="shared" si="421"/>
        <v>65000</v>
      </c>
      <c r="AK851" s="33">
        <f t="shared" si="422"/>
        <v>16401.870709266233</v>
      </c>
      <c r="AL851" s="33">
        <f t="shared" si="423"/>
        <v>0</v>
      </c>
      <c r="AM851" s="34">
        <f t="shared" si="424"/>
        <v>0</v>
      </c>
    </row>
    <row r="852" spans="1:39" ht="15.75" customHeight="1" x14ac:dyDescent="0.3">
      <c r="A852" s="166" t="s">
        <v>2057</v>
      </c>
      <c r="B852" s="99">
        <v>12393</v>
      </c>
      <c r="C852" s="99">
        <v>77943</v>
      </c>
      <c r="D852" s="165">
        <v>46052</v>
      </c>
      <c r="E852" s="165">
        <v>46209</v>
      </c>
      <c r="F852" s="166">
        <v>2</v>
      </c>
      <c r="G852" s="178">
        <v>0.41</v>
      </c>
      <c r="H852" s="181">
        <v>0.75</v>
      </c>
      <c r="I852" s="180">
        <v>1.9400000000000001E-2</v>
      </c>
      <c r="J852" s="21">
        <f t="shared" si="395"/>
        <v>1.59</v>
      </c>
      <c r="K852" s="21" t="str">
        <f t="shared" si="396"/>
        <v>Y</v>
      </c>
      <c r="L852" s="37" t="str">
        <f t="shared" si="397"/>
        <v>NA</v>
      </c>
      <c r="M852" s="8" t="str">
        <f t="shared" si="398"/>
        <v>Y</v>
      </c>
      <c r="N852" s="42">
        <f t="shared" si="399"/>
        <v>3</v>
      </c>
      <c r="O852" s="43">
        <f t="shared" si="400"/>
        <v>200000</v>
      </c>
      <c r="P852" s="43" t="str">
        <f t="shared" si="401"/>
        <v>NA</v>
      </c>
      <c r="Q852" s="24">
        <f t="shared" si="402"/>
        <v>12633.424200000001</v>
      </c>
      <c r="R852" s="43">
        <f t="shared" si="403"/>
        <v>0</v>
      </c>
      <c r="S852" s="24">
        <f t="shared" si="404"/>
        <v>1000000</v>
      </c>
      <c r="T852" s="25" t="str">
        <f t="shared" si="405"/>
        <v>Y</v>
      </c>
      <c r="U852" s="44">
        <f t="shared" si="406"/>
        <v>2</v>
      </c>
      <c r="V852" s="45">
        <f t="shared" si="407"/>
        <v>200000</v>
      </c>
      <c r="W852" s="45">
        <f t="shared" si="408"/>
        <v>1000000</v>
      </c>
      <c r="X852" s="28">
        <f t="shared" si="409"/>
        <v>12878.512629480003</v>
      </c>
      <c r="Y852" s="28">
        <f t="shared" si="410"/>
        <v>0</v>
      </c>
      <c r="Z852" s="45" t="str">
        <f t="shared" si="411"/>
        <v>NA</v>
      </c>
      <c r="AA852" s="29" t="str">
        <f t="shared" si="412"/>
        <v>N</v>
      </c>
      <c r="AB852" s="46">
        <f t="shared" si="413"/>
        <v>1</v>
      </c>
      <c r="AC852" s="31">
        <f t="shared" si="414"/>
        <v>20000</v>
      </c>
      <c r="AD852" s="31">
        <f t="shared" si="415"/>
        <v>65000</v>
      </c>
      <c r="AE852" s="31">
        <f t="shared" si="416"/>
        <v>13128.355774491916</v>
      </c>
      <c r="AF852" s="47">
        <f t="shared" si="417"/>
        <v>0</v>
      </c>
      <c r="AG852" s="31">
        <f t="shared" si="418"/>
        <v>0</v>
      </c>
      <c r="AH852" s="48">
        <f t="shared" si="419"/>
        <v>0</v>
      </c>
      <c r="AI852" s="33">
        <f t="shared" si="420"/>
        <v>0</v>
      </c>
      <c r="AJ852" s="33">
        <f t="shared" si="421"/>
        <v>0</v>
      </c>
      <c r="AK852" s="33">
        <f t="shared" si="422"/>
        <v>0</v>
      </c>
      <c r="AL852" s="33">
        <f t="shared" si="423"/>
        <v>0</v>
      </c>
      <c r="AM852" s="34">
        <f t="shared" si="424"/>
        <v>0</v>
      </c>
    </row>
    <row r="853" spans="1:39" ht="15.75" customHeight="1" x14ac:dyDescent="0.3">
      <c r="A853" s="166" t="s">
        <v>2058</v>
      </c>
      <c r="B853" s="99">
        <v>20727</v>
      </c>
      <c r="C853" s="99">
        <v>87343</v>
      </c>
      <c r="D853" s="165">
        <v>44550</v>
      </c>
      <c r="E853" s="165">
        <v>44592</v>
      </c>
      <c r="F853" s="166">
        <v>4</v>
      </c>
      <c r="G853" s="178">
        <v>3.38</v>
      </c>
      <c r="H853" s="181">
        <v>0.5</v>
      </c>
      <c r="I853" s="180">
        <v>2.2499999999999999E-2</v>
      </c>
      <c r="J853" s="21">
        <f t="shared" si="395"/>
        <v>0.62000000000000011</v>
      </c>
      <c r="K853" s="21" t="str">
        <f t="shared" si="396"/>
        <v>Y</v>
      </c>
      <c r="L853" s="37" t="str">
        <f t="shared" si="397"/>
        <v>NA</v>
      </c>
      <c r="M853" s="8" t="str">
        <f t="shared" si="398"/>
        <v>Y</v>
      </c>
      <c r="N853" s="42">
        <f t="shared" si="399"/>
        <v>2</v>
      </c>
      <c r="O853" s="43">
        <f t="shared" si="400"/>
        <v>200000</v>
      </c>
      <c r="P853" s="43" t="str">
        <f t="shared" si="401"/>
        <v>NA</v>
      </c>
      <c r="Q853" s="24">
        <f t="shared" si="402"/>
        <v>21193.357499999998</v>
      </c>
      <c r="R853" s="43">
        <f t="shared" si="403"/>
        <v>0</v>
      </c>
      <c r="S853" s="24">
        <f t="shared" si="404"/>
        <v>1000000</v>
      </c>
      <c r="T853" s="25" t="str">
        <f t="shared" si="405"/>
        <v>N</v>
      </c>
      <c r="U853" s="44">
        <f t="shared" si="406"/>
        <v>1</v>
      </c>
      <c r="V853" s="45">
        <f t="shared" si="407"/>
        <v>20000</v>
      </c>
      <c r="W853" s="45">
        <f t="shared" si="408"/>
        <v>65000</v>
      </c>
      <c r="X853" s="28">
        <f t="shared" si="409"/>
        <v>0</v>
      </c>
      <c r="Y853" s="28">
        <f t="shared" si="410"/>
        <v>21670.208043749997</v>
      </c>
      <c r="Z853" s="45">
        <f t="shared" si="411"/>
        <v>0</v>
      </c>
      <c r="AA853" s="29" t="str">
        <f t="shared" si="412"/>
        <v>N</v>
      </c>
      <c r="AB853" s="46">
        <f t="shared" si="413"/>
        <v>0</v>
      </c>
      <c r="AC853" s="31">
        <f t="shared" si="414"/>
        <v>0</v>
      </c>
      <c r="AD853" s="31">
        <f t="shared" si="415"/>
        <v>0</v>
      </c>
      <c r="AE853" s="31">
        <f t="shared" si="416"/>
        <v>0</v>
      </c>
      <c r="AF853" s="47">
        <f t="shared" si="417"/>
        <v>0</v>
      </c>
      <c r="AG853" s="31">
        <f t="shared" si="418"/>
        <v>0</v>
      </c>
      <c r="AH853" s="48">
        <f t="shared" si="419"/>
        <v>0</v>
      </c>
      <c r="AI853" s="33">
        <f t="shared" si="420"/>
        <v>0</v>
      </c>
      <c r="AJ853" s="33">
        <f t="shared" si="421"/>
        <v>0</v>
      </c>
      <c r="AK853" s="33">
        <f t="shared" si="422"/>
        <v>0</v>
      </c>
      <c r="AL853" s="33">
        <f t="shared" si="423"/>
        <v>0</v>
      </c>
      <c r="AM853" s="34">
        <f t="shared" si="424"/>
        <v>21670.208043749997</v>
      </c>
    </row>
    <row r="854" spans="1:39" ht="15.75" customHeight="1" x14ac:dyDescent="0.3">
      <c r="A854" s="166" t="s">
        <v>2059</v>
      </c>
      <c r="B854" s="99">
        <v>6783</v>
      </c>
      <c r="C854" s="99">
        <v>60507</v>
      </c>
      <c r="D854" s="165">
        <v>45140</v>
      </c>
      <c r="E854" s="165">
        <v>45291</v>
      </c>
      <c r="F854" s="166">
        <v>2</v>
      </c>
      <c r="G854" s="178">
        <v>1.57</v>
      </c>
      <c r="H854" s="181">
        <v>1</v>
      </c>
      <c r="I854" s="180">
        <v>6.8500000000000005E-2</v>
      </c>
      <c r="J854" s="21">
        <f t="shared" si="395"/>
        <v>0.42999999999999994</v>
      </c>
      <c r="K854" s="21" t="str">
        <f t="shared" si="396"/>
        <v>Y</v>
      </c>
      <c r="L854" s="37" t="str">
        <f t="shared" si="397"/>
        <v>NA</v>
      </c>
      <c r="M854" s="8" t="str">
        <f t="shared" si="398"/>
        <v>Y</v>
      </c>
      <c r="N854" s="42">
        <f t="shared" si="399"/>
        <v>1</v>
      </c>
      <c r="O854" s="43">
        <f t="shared" si="400"/>
        <v>200000</v>
      </c>
      <c r="P854" s="43" t="str">
        <f t="shared" si="401"/>
        <v>NA</v>
      </c>
      <c r="Q854" s="24">
        <f t="shared" si="402"/>
        <v>7247.6355000000003</v>
      </c>
      <c r="R854" s="43">
        <f t="shared" si="403"/>
        <v>0</v>
      </c>
      <c r="S854" s="24">
        <f t="shared" si="404"/>
        <v>1000000</v>
      </c>
      <c r="T854" s="25" t="str">
        <f t="shared" si="405"/>
        <v>N</v>
      </c>
      <c r="U854" s="44">
        <f t="shared" si="406"/>
        <v>0</v>
      </c>
      <c r="V854" s="45">
        <f t="shared" si="407"/>
        <v>0</v>
      </c>
      <c r="W854" s="45">
        <f t="shared" si="408"/>
        <v>0</v>
      </c>
      <c r="X854" s="28">
        <f t="shared" si="409"/>
        <v>0</v>
      </c>
      <c r="Y854" s="28">
        <f t="shared" si="410"/>
        <v>0</v>
      </c>
      <c r="Z854" s="45">
        <f t="shared" si="411"/>
        <v>0</v>
      </c>
      <c r="AA854" s="29" t="str">
        <f t="shared" si="412"/>
        <v>N</v>
      </c>
      <c r="AB854" s="46">
        <f t="shared" si="413"/>
        <v>0</v>
      </c>
      <c r="AC854" s="31">
        <f t="shared" si="414"/>
        <v>0</v>
      </c>
      <c r="AD854" s="31">
        <f t="shared" si="415"/>
        <v>0</v>
      </c>
      <c r="AE854" s="31">
        <f t="shared" si="416"/>
        <v>0</v>
      </c>
      <c r="AF854" s="47">
        <f t="shared" si="417"/>
        <v>0</v>
      </c>
      <c r="AG854" s="31">
        <f t="shared" si="418"/>
        <v>0</v>
      </c>
      <c r="AH854" s="48">
        <f t="shared" si="419"/>
        <v>0</v>
      </c>
      <c r="AI854" s="33">
        <f t="shared" si="420"/>
        <v>0</v>
      </c>
      <c r="AJ854" s="33">
        <f t="shared" si="421"/>
        <v>0</v>
      </c>
      <c r="AK854" s="33">
        <f t="shared" si="422"/>
        <v>0</v>
      </c>
      <c r="AL854" s="33">
        <f t="shared" si="423"/>
        <v>0</v>
      </c>
      <c r="AM854" s="34">
        <f t="shared" si="424"/>
        <v>0</v>
      </c>
    </row>
    <row r="855" spans="1:39" ht="15.75" customHeight="1" x14ac:dyDescent="0.3">
      <c r="A855" s="166" t="s">
        <v>2060</v>
      </c>
      <c r="B855" s="99">
        <v>9090</v>
      </c>
      <c r="C855" s="99">
        <v>30301</v>
      </c>
      <c r="D855" s="165">
        <v>46080</v>
      </c>
      <c r="E855" s="165">
        <v>46127</v>
      </c>
      <c r="F855" s="166">
        <v>4</v>
      </c>
      <c r="G855" s="178">
        <v>1.32</v>
      </c>
      <c r="H855" s="181">
        <v>0.25</v>
      </c>
      <c r="I855" s="180">
        <v>6.9800000000000001E-2</v>
      </c>
      <c r="J855" s="21">
        <f t="shared" si="395"/>
        <v>2.6799999999999997</v>
      </c>
      <c r="K855" s="21" t="str">
        <f t="shared" si="396"/>
        <v>Y</v>
      </c>
      <c r="L855" s="37" t="str">
        <f t="shared" si="397"/>
        <v>NA</v>
      </c>
      <c r="M855" s="8" t="str">
        <f t="shared" si="398"/>
        <v>Y</v>
      </c>
      <c r="N855" s="42">
        <f t="shared" si="399"/>
        <v>11</v>
      </c>
      <c r="O855" s="43">
        <f t="shared" si="400"/>
        <v>200000</v>
      </c>
      <c r="P855" s="43" t="str">
        <f t="shared" si="401"/>
        <v>NA</v>
      </c>
      <c r="Q855" s="24">
        <f t="shared" si="402"/>
        <v>9724.482</v>
      </c>
      <c r="R855" s="43">
        <f t="shared" si="403"/>
        <v>0</v>
      </c>
      <c r="S855" s="24">
        <f t="shared" si="404"/>
        <v>1000000</v>
      </c>
      <c r="T855" s="25" t="str">
        <f t="shared" si="405"/>
        <v>Y</v>
      </c>
      <c r="U855" s="44">
        <f t="shared" si="406"/>
        <v>10</v>
      </c>
      <c r="V855" s="45">
        <f t="shared" si="407"/>
        <v>200000</v>
      </c>
      <c r="W855" s="45">
        <f t="shared" si="408"/>
        <v>1000000</v>
      </c>
      <c r="X855" s="28">
        <f t="shared" si="409"/>
        <v>10403.250843600001</v>
      </c>
      <c r="Y855" s="28">
        <f t="shared" si="410"/>
        <v>0</v>
      </c>
      <c r="Z855" s="45" t="str">
        <f t="shared" si="411"/>
        <v>NA</v>
      </c>
      <c r="AA855" s="29" t="str">
        <f t="shared" si="412"/>
        <v>Y</v>
      </c>
      <c r="AB855" s="46">
        <f t="shared" si="413"/>
        <v>9</v>
      </c>
      <c r="AC855" s="31">
        <f t="shared" si="414"/>
        <v>200000</v>
      </c>
      <c r="AD855" s="31">
        <f t="shared" si="415"/>
        <v>1000000</v>
      </c>
      <c r="AE855" s="31">
        <f t="shared" si="416"/>
        <v>11129.397752483281</v>
      </c>
      <c r="AF855" s="47">
        <f t="shared" si="417"/>
        <v>0</v>
      </c>
      <c r="AG855" s="31" t="str">
        <f t="shared" si="418"/>
        <v>NA</v>
      </c>
      <c r="AH855" s="48">
        <f t="shared" si="419"/>
        <v>8</v>
      </c>
      <c r="AI855" s="33">
        <f t="shared" si="420"/>
        <v>20000</v>
      </c>
      <c r="AJ855" s="33">
        <f t="shared" si="421"/>
        <v>65000</v>
      </c>
      <c r="AK855" s="33">
        <f t="shared" si="422"/>
        <v>11906.229715606614</v>
      </c>
      <c r="AL855" s="33">
        <f t="shared" si="423"/>
        <v>0</v>
      </c>
      <c r="AM855" s="34">
        <f t="shared" si="424"/>
        <v>0</v>
      </c>
    </row>
    <row r="856" spans="1:39" ht="15.75" customHeight="1" x14ac:dyDescent="0.3">
      <c r="A856" s="166" t="s">
        <v>2061</v>
      </c>
      <c r="B856" s="99">
        <v>6795</v>
      </c>
      <c r="C856" s="99">
        <v>56309</v>
      </c>
      <c r="D856" s="165">
        <v>44954</v>
      </c>
      <c r="E856" s="165">
        <v>45304</v>
      </c>
      <c r="F856" s="166">
        <v>4</v>
      </c>
      <c r="G856" s="178">
        <v>0.36</v>
      </c>
      <c r="H856" s="181">
        <v>0.25</v>
      </c>
      <c r="I856" s="180">
        <v>5.4100000000000002E-2</v>
      </c>
      <c r="J856" s="21">
        <f t="shared" si="395"/>
        <v>3.64</v>
      </c>
      <c r="K856" s="21" t="str">
        <f t="shared" si="396"/>
        <v>Y</v>
      </c>
      <c r="L856" s="37" t="str">
        <f t="shared" si="397"/>
        <v>NA</v>
      </c>
      <c r="M856" s="8" t="str">
        <f t="shared" si="398"/>
        <v>Y</v>
      </c>
      <c r="N856" s="42">
        <f t="shared" si="399"/>
        <v>15</v>
      </c>
      <c r="O856" s="43">
        <f t="shared" si="400"/>
        <v>200000</v>
      </c>
      <c r="P856" s="43" t="str">
        <f t="shared" si="401"/>
        <v>NA</v>
      </c>
      <c r="Q856" s="24">
        <f t="shared" si="402"/>
        <v>7162.6095000000005</v>
      </c>
      <c r="R856" s="43">
        <f t="shared" si="403"/>
        <v>0</v>
      </c>
      <c r="S856" s="24">
        <f t="shared" si="404"/>
        <v>1000000</v>
      </c>
      <c r="T856" s="25" t="str">
        <f t="shared" si="405"/>
        <v>Y</v>
      </c>
      <c r="U856" s="44">
        <f t="shared" si="406"/>
        <v>14</v>
      </c>
      <c r="V856" s="45">
        <f t="shared" si="407"/>
        <v>200000</v>
      </c>
      <c r="W856" s="45">
        <f t="shared" si="408"/>
        <v>1000000</v>
      </c>
      <c r="X856" s="28">
        <f t="shared" si="409"/>
        <v>7550.1066739500011</v>
      </c>
      <c r="Y856" s="28">
        <f t="shared" si="410"/>
        <v>0</v>
      </c>
      <c r="Z856" s="45" t="str">
        <f t="shared" si="411"/>
        <v>NA</v>
      </c>
      <c r="AA856" s="29" t="str">
        <f t="shared" si="412"/>
        <v>Y</v>
      </c>
      <c r="AB856" s="46">
        <f t="shared" si="413"/>
        <v>13</v>
      </c>
      <c r="AC856" s="31">
        <f t="shared" si="414"/>
        <v>200000</v>
      </c>
      <c r="AD856" s="31">
        <f t="shared" si="415"/>
        <v>1000000</v>
      </c>
      <c r="AE856" s="31">
        <f t="shared" si="416"/>
        <v>7958.5674450106962</v>
      </c>
      <c r="AF856" s="47">
        <f t="shared" si="417"/>
        <v>0</v>
      </c>
      <c r="AG856" s="31" t="str">
        <f t="shared" si="418"/>
        <v>NA</v>
      </c>
      <c r="AH856" s="48">
        <f t="shared" si="419"/>
        <v>12</v>
      </c>
      <c r="AI856" s="33">
        <f t="shared" si="420"/>
        <v>20000</v>
      </c>
      <c r="AJ856" s="33">
        <f t="shared" si="421"/>
        <v>65000</v>
      </c>
      <c r="AK856" s="33">
        <f t="shared" si="422"/>
        <v>8389.1259437857752</v>
      </c>
      <c r="AL856" s="33">
        <f t="shared" si="423"/>
        <v>0</v>
      </c>
      <c r="AM856" s="34">
        <f t="shared" si="424"/>
        <v>0</v>
      </c>
    </row>
    <row r="857" spans="1:39" ht="15.75" customHeight="1" x14ac:dyDescent="0.3">
      <c r="A857" s="166" t="s">
        <v>2062</v>
      </c>
      <c r="B857" s="99">
        <v>18162</v>
      </c>
      <c r="C857" s="99">
        <v>40722</v>
      </c>
      <c r="D857" s="165">
        <v>44940</v>
      </c>
      <c r="E857" s="165">
        <v>45180</v>
      </c>
      <c r="F857" s="166">
        <v>2</v>
      </c>
      <c r="G857" s="178">
        <v>1.74</v>
      </c>
      <c r="H857" s="181">
        <v>0.25</v>
      </c>
      <c r="I857" s="180">
        <v>4.6699999999999998E-2</v>
      </c>
      <c r="J857" s="21">
        <f t="shared" si="395"/>
        <v>0.26</v>
      </c>
      <c r="K857" s="21" t="str">
        <f t="shared" si="396"/>
        <v>Y</v>
      </c>
      <c r="L857" s="37" t="str">
        <f t="shared" si="397"/>
        <v>NA</v>
      </c>
      <c r="M857" s="8" t="str">
        <f t="shared" si="398"/>
        <v>Y</v>
      </c>
      <c r="N857" s="42">
        <f t="shared" si="399"/>
        <v>2</v>
      </c>
      <c r="O857" s="43">
        <f t="shared" si="400"/>
        <v>200000</v>
      </c>
      <c r="P857" s="43" t="str">
        <f t="shared" si="401"/>
        <v>NA</v>
      </c>
      <c r="Q857" s="24">
        <f t="shared" si="402"/>
        <v>19010.165399999998</v>
      </c>
      <c r="R857" s="43">
        <f t="shared" si="403"/>
        <v>0</v>
      </c>
      <c r="S857" s="24">
        <f t="shared" si="404"/>
        <v>1000000</v>
      </c>
      <c r="T857" s="25" t="str">
        <f t="shared" si="405"/>
        <v>N</v>
      </c>
      <c r="U857" s="44">
        <f t="shared" si="406"/>
        <v>1</v>
      </c>
      <c r="V857" s="45">
        <f t="shared" si="407"/>
        <v>20000</v>
      </c>
      <c r="W857" s="45">
        <f t="shared" si="408"/>
        <v>65000</v>
      </c>
      <c r="X857" s="28">
        <f t="shared" si="409"/>
        <v>19897.940124179997</v>
      </c>
      <c r="Y857" s="28">
        <f t="shared" si="410"/>
        <v>0</v>
      </c>
      <c r="Z857" s="45">
        <f t="shared" si="411"/>
        <v>0</v>
      </c>
      <c r="AA857" s="29" t="str">
        <f t="shared" si="412"/>
        <v>N</v>
      </c>
      <c r="AB857" s="46">
        <f t="shared" si="413"/>
        <v>0</v>
      </c>
      <c r="AC857" s="31">
        <f t="shared" si="414"/>
        <v>0</v>
      </c>
      <c r="AD857" s="31">
        <f t="shared" si="415"/>
        <v>0</v>
      </c>
      <c r="AE857" s="31">
        <f t="shared" si="416"/>
        <v>0</v>
      </c>
      <c r="AF857" s="47">
        <f t="shared" si="417"/>
        <v>0</v>
      </c>
      <c r="AG857" s="31">
        <f t="shared" si="418"/>
        <v>0</v>
      </c>
      <c r="AH857" s="48">
        <f t="shared" si="419"/>
        <v>0</v>
      </c>
      <c r="AI857" s="33">
        <f t="shared" si="420"/>
        <v>0</v>
      </c>
      <c r="AJ857" s="33">
        <f t="shared" si="421"/>
        <v>0</v>
      </c>
      <c r="AK857" s="33">
        <f t="shared" si="422"/>
        <v>0</v>
      </c>
      <c r="AL857" s="33">
        <f t="shared" si="423"/>
        <v>0</v>
      </c>
      <c r="AM857" s="34">
        <f t="shared" si="424"/>
        <v>0</v>
      </c>
    </row>
    <row r="858" spans="1:39" ht="15.75" customHeight="1" x14ac:dyDescent="0.3">
      <c r="A858" s="166" t="s">
        <v>2063</v>
      </c>
      <c r="B858" s="99">
        <v>8318</v>
      </c>
      <c r="C858" s="99">
        <v>62832</v>
      </c>
      <c r="D858" s="165">
        <v>44871</v>
      </c>
      <c r="E858" s="165">
        <v>44914</v>
      </c>
      <c r="F858" s="166">
        <v>4</v>
      </c>
      <c r="G858" s="178">
        <v>2.12</v>
      </c>
      <c r="H858" s="181">
        <v>0.5</v>
      </c>
      <c r="I858" s="180">
        <v>2.2599999999999999E-2</v>
      </c>
      <c r="J858" s="21">
        <f t="shared" si="395"/>
        <v>1.88</v>
      </c>
      <c r="K858" s="21" t="str">
        <f t="shared" si="396"/>
        <v>Y</v>
      </c>
      <c r="L858" s="37" t="str">
        <f t="shared" si="397"/>
        <v>NA</v>
      </c>
      <c r="M858" s="8" t="str">
        <f t="shared" si="398"/>
        <v>Y</v>
      </c>
      <c r="N858" s="42">
        <f t="shared" si="399"/>
        <v>4</v>
      </c>
      <c r="O858" s="43">
        <f t="shared" si="400"/>
        <v>200000</v>
      </c>
      <c r="P858" s="43" t="str">
        <f t="shared" si="401"/>
        <v>NA</v>
      </c>
      <c r="Q858" s="24">
        <f t="shared" si="402"/>
        <v>8505.9867999999988</v>
      </c>
      <c r="R858" s="43">
        <f t="shared" si="403"/>
        <v>0</v>
      </c>
      <c r="S858" s="24">
        <f t="shared" si="404"/>
        <v>1000000</v>
      </c>
      <c r="T858" s="25" t="str">
        <f t="shared" si="405"/>
        <v>Y</v>
      </c>
      <c r="U858" s="44">
        <f t="shared" si="406"/>
        <v>3</v>
      </c>
      <c r="V858" s="45">
        <f t="shared" si="407"/>
        <v>200000</v>
      </c>
      <c r="W858" s="45">
        <f t="shared" si="408"/>
        <v>1000000</v>
      </c>
      <c r="X858" s="28">
        <f t="shared" si="409"/>
        <v>8698.2221016799976</v>
      </c>
      <c r="Y858" s="28">
        <f t="shared" si="410"/>
        <v>0</v>
      </c>
      <c r="Z858" s="45" t="str">
        <f t="shared" si="411"/>
        <v>NA</v>
      </c>
      <c r="AA858" s="29" t="str">
        <f t="shared" si="412"/>
        <v>N</v>
      </c>
      <c r="AB858" s="46">
        <f t="shared" si="413"/>
        <v>2</v>
      </c>
      <c r="AC858" s="31">
        <f t="shared" si="414"/>
        <v>20000</v>
      </c>
      <c r="AD858" s="31">
        <f t="shared" si="415"/>
        <v>65000</v>
      </c>
      <c r="AE858" s="31">
        <f t="shared" si="416"/>
        <v>8894.8019211779647</v>
      </c>
      <c r="AF858" s="47">
        <f t="shared" si="417"/>
        <v>0</v>
      </c>
      <c r="AG858" s="31">
        <f t="shared" si="418"/>
        <v>0</v>
      </c>
      <c r="AH858" s="48">
        <f t="shared" si="419"/>
        <v>1</v>
      </c>
      <c r="AI858" s="33">
        <f t="shared" si="420"/>
        <v>20000</v>
      </c>
      <c r="AJ858" s="33">
        <f t="shared" si="421"/>
        <v>65000</v>
      </c>
      <c r="AK858" s="33">
        <f t="shared" si="422"/>
        <v>0</v>
      </c>
      <c r="AL858" s="33">
        <f t="shared" si="423"/>
        <v>9095.8244445965865</v>
      </c>
      <c r="AM858" s="34">
        <f t="shared" si="424"/>
        <v>9095.8244445965865</v>
      </c>
    </row>
    <row r="859" spans="1:39" ht="15.75" customHeight="1" x14ac:dyDescent="0.3">
      <c r="A859" s="166" t="s">
        <v>2064</v>
      </c>
      <c r="B859" s="99">
        <v>7213</v>
      </c>
      <c r="C859" s="99">
        <v>94923</v>
      </c>
      <c r="D859" s="165">
        <v>44588</v>
      </c>
      <c r="E859" s="165">
        <v>44717</v>
      </c>
      <c r="F859" s="166">
        <v>2</v>
      </c>
      <c r="G859" s="178">
        <v>1.31</v>
      </c>
      <c r="H859" s="181">
        <v>0.75</v>
      </c>
      <c r="I859" s="180">
        <v>3.9899999999999998E-2</v>
      </c>
      <c r="J859" s="21">
        <f t="shared" si="395"/>
        <v>0.69</v>
      </c>
      <c r="K859" s="21" t="str">
        <f t="shared" si="396"/>
        <v>Y</v>
      </c>
      <c r="L859" s="37" t="str">
        <f t="shared" si="397"/>
        <v>NA</v>
      </c>
      <c r="M859" s="8" t="str">
        <f t="shared" si="398"/>
        <v>Y</v>
      </c>
      <c r="N859" s="42">
        <f t="shared" si="399"/>
        <v>1</v>
      </c>
      <c r="O859" s="43">
        <f t="shared" si="400"/>
        <v>200000</v>
      </c>
      <c r="P859" s="43" t="str">
        <f t="shared" si="401"/>
        <v>NA</v>
      </c>
      <c r="Q859" s="24">
        <f t="shared" si="402"/>
        <v>7500.7987000000003</v>
      </c>
      <c r="R859" s="43">
        <f t="shared" si="403"/>
        <v>0</v>
      </c>
      <c r="S859" s="24">
        <f t="shared" si="404"/>
        <v>1000000</v>
      </c>
      <c r="T859" s="25" t="str">
        <f t="shared" si="405"/>
        <v>N</v>
      </c>
      <c r="U859" s="44">
        <f t="shared" si="406"/>
        <v>0</v>
      </c>
      <c r="V859" s="45">
        <f t="shared" si="407"/>
        <v>0</v>
      </c>
      <c r="W859" s="45">
        <f t="shared" si="408"/>
        <v>0</v>
      </c>
      <c r="X859" s="28">
        <f t="shared" si="409"/>
        <v>0</v>
      </c>
      <c r="Y859" s="28">
        <f t="shared" si="410"/>
        <v>0</v>
      </c>
      <c r="Z859" s="45">
        <f t="shared" si="411"/>
        <v>0</v>
      </c>
      <c r="AA859" s="29" t="str">
        <f t="shared" si="412"/>
        <v>N</v>
      </c>
      <c r="AB859" s="46">
        <f t="shared" si="413"/>
        <v>0</v>
      </c>
      <c r="AC859" s="31">
        <f t="shared" si="414"/>
        <v>0</v>
      </c>
      <c r="AD859" s="31">
        <f t="shared" si="415"/>
        <v>0</v>
      </c>
      <c r="AE859" s="31">
        <f t="shared" si="416"/>
        <v>0</v>
      </c>
      <c r="AF859" s="47">
        <f t="shared" si="417"/>
        <v>0</v>
      </c>
      <c r="AG859" s="31">
        <f t="shared" si="418"/>
        <v>0</v>
      </c>
      <c r="AH859" s="48">
        <f t="shared" si="419"/>
        <v>0</v>
      </c>
      <c r="AI859" s="33">
        <f t="shared" si="420"/>
        <v>0</v>
      </c>
      <c r="AJ859" s="33">
        <f t="shared" si="421"/>
        <v>0</v>
      </c>
      <c r="AK859" s="33">
        <f t="shared" si="422"/>
        <v>0</v>
      </c>
      <c r="AL859" s="33">
        <f t="shared" si="423"/>
        <v>0</v>
      </c>
      <c r="AM859" s="34">
        <f t="shared" si="424"/>
        <v>0</v>
      </c>
    </row>
    <row r="860" spans="1:39" ht="15.75" customHeight="1" x14ac:dyDescent="0.3">
      <c r="A860" s="166" t="s">
        <v>2065</v>
      </c>
      <c r="B860" s="99">
        <v>19569</v>
      </c>
      <c r="C860" s="99">
        <v>53938</v>
      </c>
      <c r="D860" s="165">
        <v>45707</v>
      </c>
      <c r="E860" s="165">
        <v>45807</v>
      </c>
      <c r="F860" s="166">
        <v>2</v>
      </c>
      <c r="G860" s="178">
        <v>0.21</v>
      </c>
      <c r="H860" s="181">
        <v>0.75</v>
      </c>
      <c r="I860" s="180">
        <v>5.5899999999999998E-2</v>
      </c>
      <c r="J860" s="21">
        <f t="shared" si="395"/>
        <v>1.79</v>
      </c>
      <c r="K860" s="21" t="str">
        <f t="shared" si="396"/>
        <v>Y</v>
      </c>
      <c r="L860" s="37" t="str">
        <f t="shared" si="397"/>
        <v>NA</v>
      </c>
      <c r="M860" s="8" t="str">
        <f t="shared" si="398"/>
        <v>Y</v>
      </c>
      <c r="N860" s="42">
        <f t="shared" si="399"/>
        <v>3</v>
      </c>
      <c r="O860" s="43">
        <f t="shared" si="400"/>
        <v>200000</v>
      </c>
      <c r="P860" s="43" t="str">
        <f t="shared" si="401"/>
        <v>NA</v>
      </c>
      <c r="Q860" s="24">
        <f t="shared" si="402"/>
        <v>20662.9071</v>
      </c>
      <c r="R860" s="43">
        <f t="shared" si="403"/>
        <v>0</v>
      </c>
      <c r="S860" s="24">
        <f t="shared" si="404"/>
        <v>1000000</v>
      </c>
      <c r="T860" s="25" t="str">
        <f t="shared" si="405"/>
        <v>Y</v>
      </c>
      <c r="U860" s="44">
        <f t="shared" si="406"/>
        <v>2</v>
      </c>
      <c r="V860" s="45">
        <f t="shared" si="407"/>
        <v>200000</v>
      </c>
      <c r="W860" s="45">
        <f t="shared" si="408"/>
        <v>1000000</v>
      </c>
      <c r="X860" s="28">
        <f t="shared" si="409"/>
        <v>21817.96360689</v>
      </c>
      <c r="Y860" s="28">
        <f t="shared" si="410"/>
        <v>0</v>
      </c>
      <c r="Z860" s="45" t="str">
        <f t="shared" si="411"/>
        <v>NA</v>
      </c>
      <c r="AA860" s="29" t="str">
        <f t="shared" si="412"/>
        <v>N</v>
      </c>
      <c r="AB860" s="46">
        <f t="shared" si="413"/>
        <v>1</v>
      </c>
      <c r="AC860" s="31">
        <f t="shared" si="414"/>
        <v>20000</v>
      </c>
      <c r="AD860" s="31">
        <f t="shared" si="415"/>
        <v>65000</v>
      </c>
      <c r="AE860" s="31">
        <f t="shared" si="416"/>
        <v>20000</v>
      </c>
      <c r="AF860" s="47">
        <f t="shared" si="417"/>
        <v>3037.5877725151513</v>
      </c>
      <c r="AG860" s="31">
        <f t="shared" si="418"/>
        <v>0</v>
      </c>
      <c r="AH860" s="48">
        <f t="shared" si="419"/>
        <v>0</v>
      </c>
      <c r="AI860" s="33">
        <f t="shared" si="420"/>
        <v>0</v>
      </c>
      <c r="AJ860" s="33">
        <f t="shared" si="421"/>
        <v>0</v>
      </c>
      <c r="AK860" s="33">
        <f t="shared" si="422"/>
        <v>0</v>
      </c>
      <c r="AL860" s="33">
        <f t="shared" si="423"/>
        <v>0</v>
      </c>
      <c r="AM860" s="34">
        <f t="shared" si="424"/>
        <v>3037.5877725151513</v>
      </c>
    </row>
    <row r="861" spans="1:39" ht="15.75" customHeight="1" x14ac:dyDescent="0.3">
      <c r="A861" s="166" t="s">
        <v>2066</v>
      </c>
      <c r="B861" s="99">
        <v>15197</v>
      </c>
      <c r="C861" s="99">
        <v>101699</v>
      </c>
      <c r="D861" s="165">
        <v>45096</v>
      </c>
      <c r="E861" s="165">
        <v>45200</v>
      </c>
      <c r="F861" s="166">
        <v>2</v>
      </c>
      <c r="G861" s="178">
        <v>0.99</v>
      </c>
      <c r="H861" s="181">
        <v>0.75</v>
      </c>
      <c r="I861" s="180">
        <v>3.5400000000000001E-2</v>
      </c>
      <c r="J861" s="21">
        <f t="shared" si="395"/>
        <v>1.01</v>
      </c>
      <c r="K861" s="21" t="str">
        <f t="shared" si="396"/>
        <v>Y</v>
      </c>
      <c r="L861" s="37" t="str">
        <f t="shared" si="397"/>
        <v>NA</v>
      </c>
      <c r="M861" s="8" t="str">
        <f t="shared" si="398"/>
        <v>Y</v>
      </c>
      <c r="N861" s="42">
        <f t="shared" si="399"/>
        <v>2</v>
      </c>
      <c r="O861" s="43">
        <f t="shared" si="400"/>
        <v>200000</v>
      </c>
      <c r="P861" s="43" t="str">
        <f t="shared" si="401"/>
        <v>NA</v>
      </c>
      <c r="Q861" s="24">
        <f t="shared" si="402"/>
        <v>15734.973800000002</v>
      </c>
      <c r="R861" s="43">
        <f t="shared" si="403"/>
        <v>0</v>
      </c>
      <c r="S861" s="24">
        <f t="shared" si="404"/>
        <v>1000000</v>
      </c>
      <c r="T861" s="25" t="str">
        <f t="shared" si="405"/>
        <v>Y</v>
      </c>
      <c r="U861" s="44">
        <f t="shared" si="406"/>
        <v>1</v>
      </c>
      <c r="V861" s="45">
        <f t="shared" si="407"/>
        <v>200000</v>
      </c>
      <c r="W861" s="45">
        <f t="shared" si="408"/>
        <v>1000000</v>
      </c>
      <c r="X861" s="28">
        <f t="shared" si="409"/>
        <v>16291.991872520002</v>
      </c>
      <c r="Y861" s="28">
        <f t="shared" si="410"/>
        <v>0</v>
      </c>
      <c r="Z861" s="45" t="str">
        <f t="shared" si="411"/>
        <v>NA</v>
      </c>
      <c r="AA861" s="29" t="str">
        <f t="shared" si="412"/>
        <v>N</v>
      </c>
      <c r="AB861" s="46">
        <f t="shared" si="413"/>
        <v>0</v>
      </c>
      <c r="AC861" s="31">
        <f t="shared" si="414"/>
        <v>0</v>
      </c>
      <c r="AD861" s="31">
        <f t="shared" si="415"/>
        <v>0</v>
      </c>
      <c r="AE861" s="31">
        <f t="shared" si="416"/>
        <v>0</v>
      </c>
      <c r="AF861" s="47">
        <f t="shared" si="417"/>
        <v>0</v>
      </c>
      <c r="AG861" s="31">
        <f t="shared" si="418"/>
        <v>0</v>
      </c>
      <c r="AH861" s="48">
        <f t="shared" si="419"/>
        <v>0</v>
      </c>
      <c r="AI861" s="33">
        <f t="shared" si="420"/>
        <v>0</v>
      </c>
      <c r="AJ861" s="33">
        <f t="shared" si="421"/>
        <v>0</v>
      </c>
      <c r="AK861" s="33">
        <f t="shared" si="422"/>
        <v>0</v>
      </c>
      <c r="AL861" s="33">
        <f t="shared" si="423"/>
        <v>0</v>
      </c>
      <c r="AM861" s="34">
        <f t="shared" si="424"/>
        <v>0</v>
      </c>
    </row>
    <row r="862" spans="1:39" ht="15.75" customHeight="1" x14ac:dyDescent="0.3">
      <c r="A862" s="166" t="s">
        <v>2067</v>
      </c>
      <c r="B862" s="99">
        <v>24216</v>
      </c>
      <c r="C862" s="99">
        <v>53169</v>
      </c>
      <c r="D862" s="165">
        <v>46087</v>
      </c>
      <c r="E862" s="165">
        <v>46238</v>
      </c>
      <c r="F862" s="166">
        <v>2</v>
      </c>
      <c r="G862" s="178">
        <v>0.9</v>
      </c>
      <c r="H862" s="181">
        <v>0.5</v>
      </c>
      <c r="I862" s="180">
        <v>8.3400000000000002E-2</v>
      </c>
      <c r="J862" s="21">
        <f t="shared" si="395"/>
        <v>1.1000000000000001</v>
      </c>
      <c r="K862" s="21" t="str">
        <f t="shared" si="396"/>
        <v>Y</v>
      </c>
      <c r="L862" s="37" t="str">
        <f t="shared" si="397"/>
        <v>NA</v>
      </c>
      <c r="M862" s="8" t="str">
        <f t="shared" si="398"/>
        <v>Y</v>
      </c>
      <c r="N862" s="42">
        <f t="shared" si="399"/>
        <v>3</v>
      </c>
      <c r="O862" s="43">
        <f t="shared" si="400"/>
        <v>200000</v>
      </c>
      <c r="P862" s="43" t="str">
        <f t="shared" si="401"/>
        <v>NA</v>
      </c>
      <c r="Q862" s="24">
        <f t="shared" si="402"/>
        <v>26235.614399999999</v>
      </c>
      <c r="R862" s="43">
        <f t="shared" si="403"/>
        <v>0</v>
      </c>
      <c r="S862" s="24">
        <f t="shared" si="404"/>
        <v>1000000</v>
      </c>
      <c r="T862" s="25" t="str">
        <f t="shared" si="405"/>
        <v>Y</v>
      </c>
      <c r="U862" s="44">
        <f t="shared" si="406"/>
        <v>2</v>
      </c>
      <c r="V862" s="45">
        <f t="shared" si="407"/>
        <v>200000</v>
      </c>
      <c r="W862" s="45">
        <f t="shared" si="408"/>
        <v>1000000</v>
      </c>
      <c r="X862" s="28">
        <f t="shared" si="409"/>
        <v>28423.664640959996</v>
      </c>
      <c r="Y862" s="28">
        <f t="shared" si="410"/>
        <v>0</v>
      </c>
      <c r="Z862" s="45" t="str">
        <f t="shared" si="411"/>
        <v>NA</v>
      </c>
      <c r="AA862" s="29" t="str">
        <f t="shared" si="412"/>
        <v>N</v>
      </c>
      <c r="AB862" s="46">
        <f t="shared" si="413"/>
        <v>1</v>
      </c>
      <c r="AC862" s="31">
        <f t="shared" si="414"/>
        <v>20000</v>
      </c>
      <c r="AD862" s="31">
        <f t="shared" si="415"/>
        <v>65000</v>
      </c>
      <c r="AE862" s="31">
        <f t="shared" si="416"/>
        <v>20000</v>
      </c>
      <c r="AF862" s="47">
        <f t="shared" si="417"/>
        <v>10794.198272016056</v>
      </c>
      <c r="AG862" s="31">
        <f t="shared" si="418"/>
        <v>0</v>
      </c>
      <c r="AH862" s="48">
        <f t="shared" si="419"/>
        <v>0</v>
      </c>
      <c r="AI862" s="33">
        <f t="shared" si="420"/>
        <v>0</v>
      </c>
      <c r="AJ862" s="33">
        <f t="shared" si="421"/>
        <v>0</v>
      </c>
      <c r="AK862" s="33">
        <f t="shared" si="422"/>
        <v>0</v>
      </c>
      <c r="AL862" s="33">
        <f t="shared" si="423"/>
        <v>0</v>
      </c>
      <c r="AM862" s="34">
        <f t="shared" si="424"/>
        <v>10794.198272016056</v>
      </c>
    </row>
    <row r="863" spans="1:39" ht="15.75" customHeight="1" x14ac:dyDescent="0.3">
      <c r="A863" s="166" t="s">
        <v>2068</v>
      </c>
      <c r="B863" s="99">
        <v>16191</v>
      </c>
      <c r="C863" s="99">
        <v>51010</v>
      </c>
      <c r="D863" s="165">
        <v>44837</v>
      </c>
      <c r="E863" s="165">
        <v>45110</v>
      </c>
      <c r="F863" s="166">
        <v>4</v>
      </c>
      <c r="G863" s="178">
        <v>2.44</v>
      </c>
      <c r="H863" s="181">
        <v>0.75</v>
      </c>
      <c r="I863" s="180">
        <v>7.46E-2</v>
      </c>
      <c r="J863" s="21">
        <f t="shared" si="395"/>
        <v>1.56</v>
      </c>
      <c r="K863" s="21" t="str">
        <f t="shared" si="396"/>
        <v>Y</v>
      </c>
      <c r="L863" s="37" t="str">
        <f t="shared" si="397"/>
        <v>NA</v>
      </c>
      <c r="M863" s="8" t="str">
        <f t="shared" si="398"/>
        <v>Y</v>
      </c>
      <c r="N863" s="42">
        <f t="shared" si="399"/>
        <v>3</v>
      </c>
      <c r="O863" s="43">
        <f t="shared" si="400"/>
        <v>200000</v>
      </c>
      <c r="P863" s="43" t="str">
        <f t="shared" si="401"/>
        <v>NA</v>
      </c>
      <c r="Q863" s="24">
        <f t="shared" si="402"/>
        <v>17398.848600000001</v>
      </c>
      <c r="R863" s="43">
        <f t="shared" si="403"/>
        <v>0</v>
      </c>
      <c r="S863" s="24">
        <f t="shared" si="404"/>
        <v>1000000</v>
      </c>
      <c r="T863" s="25" t="str">
        <f t="shared" si="405"/>
        <v>Y</v>
      </c>
      <c r="U863" s="44">
        <f t="shared" si="406"/>
        <v>2</v>
      </c>
      <c r="V863" s="45">
        <f t="shared" si="407"/>
        <v>200000</v>
      </c>
      <c r="W863" s="45">
        <f t="shared" si="408"/>
        <v>1000000</v>
      </c>
      <c r="X863" s="28">
        <f t="shared" si="409"/>
        <v>18696.80270556</v>
      </c>
      <c r="Y863" s="28">
        <f t="shared" si="410"/>
        <v>0</v>
      </c>
      <c r="Z863" s="45" t="str">
        <f t="shared" si="411"/>
        <v>NA</v>
      </c>
      <c r="AA863" s="29" t="str">
        <f t="shared" si="412"/>
        <v>N</v>
      </c>
      <c r="AB863" s="46">
        <f t="shared" si="413"/>
        <v>1</v>
      </c>
      <c r="AC863" s="31">
        <f t="shared" si="414"/>
        <v>20000</v>
      </c>
      <c r="AD863" s="31">
        <f t="shared" si="415"/>
        <v>65000</v>
      </c>
      <c r="AE863" s="31">
        <f t="shared" si="416"/>
        <v>20000</v>
      </c>
      <c r="AF863" s="47">
        <f t="shared" si="417"/>
        <v>91.584187394775654</v>
      </c>
      <c r="AG863" s="31">
        <f t="shared" si="418"/>
        <v>0</v>
      </c>
      <c r="AH863" s="48">
        <f t="shared" si="419"/>
        <v>0</v>
      </c>
      <c r="AI863" s="33">
        <f t="shared" si="420"/>
        <v>0</v>
      </c>
      <c r="AJ863" s="33">
        <f t="shared" si="421"/>
        <v>0</v>
      </c>
      <c r="AK863" s="33">
        <f t="shared" si="422"/>
        <v>0</v>
      </c>
      <c r="AL863" s="33">
        <f t="shared" si="423"/>
        <v>0</v>
      </c>
      <c r="AM863" s="34">
        <f t="shared" si="424"/>
        <v>91.584187394775654</v>
      </c>
    </row>
    <row r="864" spans="1:39" ht="15.75" customHeight="1" x14ac:dyDescent="0.3">
      <c r="A864" s="166" t="s">
        <v>2069</v>
      </c>
      <c r="B864" s="99">
        <v>14818</v>
      </c>
      <c r="C864" s="99">
        <v>79697</v>
      </c>
      <c r="D864" s="165">
        <v>45531</v>
      </c>
      <c r="E864" s="165">
        <v>45644</v>
      </c>
      <c r="F864" s="166">
        <v>2</v>
      </c>
      <c r="G864" s="178">
        <v>0.96</v>
      </c>
      <c r="H864" s="181">
        <v>0.25</v>
      </c>
      <c r="I864" s="180">
        <v>4.9700000000000001E-2</v>
      </c>
      <c r="J864" s="21">
        <f t="shared" si="395"/>
        <v>1.04</v>
      </c>
      <c r="K864" s="21" t="str">
        <f t="shared" si="396"/>
        <v>Y</v>
      </c>
      <c r="L864" s="37" t="str">
        <f t="shared" si="397"/>
        <v>NA</v>
      </c>
      <c r="M864" s="8" t="str">
        <f t="shared" si="398"/>
        <v>Y</v>
      </c>
      <c r="N864" s="42">
        <f t="shared" si="399"/>
        <v>5</v>
      </c>
      <c r="O864" s="43">
        <f t="shared" si="400"/>
        <v>200000</v>
      </c>
      <c r="P864" s="43" t="str">
        <f t="shared" si="401"/>
        <v>NA</v>
      </c>
      <c r="Q864" s="24">
        <f t="shared" si="402"/>
        <v>15554.454600000001</v>
      </c>
      <c r="R864" s="43">
        <f t="shared" si="403"/>
        <v>0</v>
      </c>
      <c r="S864" s="24">
        <f t="shared" si="404"/>
        <v>1000000</v>
      </c>
      <c r="T864" s="25" t="str">
        <f t="shared" si="405"/>
        <v>Y</v>
      </c>
      <c r="U864" s="44">
        <f t="shared" si="406"/>
        <v>4</v>
      </c>
      <c r="V864" s="45">
        <f t="shared" si="407"/>
        <v>200000</v>
      </c>
      <c r="W864" s="45">
        <f t="shared" si="408"/>
        <v>1000000</v>
      </c>
      <c r="X864" s="28">
        <f t="shared" si="409"/>
        <v>16327.510993620002</v>
      </c>
      <c r="Y864" s="28">
        <f t="shared" si="410"/>
        <v>0</v>
      </c>
      <c r="Z864" s="45" t="str">
        <f t="shared" si="411"/>
        <v>NA</v>
      </c>
      <c r="AA864" s="29" t="str">
        <f t="shared" si="412"/>
        <v>N</v>
      </c>
      <c r="AB864" s="46">
        <f t="shared" si="413"/>
        <v>3</v>
      </c>
      <c r="AC864" s="31">
        <f t="shared" si="414"/>
        <v>20000</v>
      </c>
      <c r="AD864" s="31">
        <f t="shared" si="415"/>
        <v>65000</v>
      </c>
      <c r="AE864" s="31">
        <f t="shared" si="416"/>
        <v>17138.988290002919</v>
      </c>
      <c r="AF864" s="47">
        <f t="shared" si="417"/>
        <v>0</v>
      </c>
      <c r="AG864" s="31">
        <f t="shared" si="418"/>
        <v>0</v>
      </c>
      <c r="AH864" s="48">
        <f t="shared" si="419"/>
        <v>2</v>
      </c>
      <c r="AI864" s="33">
        <f t="shared" si="420"/>
        <v>20000</v>
      </c>
      <c r="AJ864" s="33">
        <f t="shared" si="421"/>
        <v>65000</v>
      </c>
      <c r="AK864" s="33">
        <f t="shared" si="422"/>
        <v>0</v>
      </c>
      <c r="AL864" s="33">
        <f t="shared" si="423"/>
        <v>17990.796008016066</v>
      </c>
      <c r="AM864" s="34">
        <f t="shared" si="424"/>
        <v>17990.796008016066</v>
      </c>
    </row>
    <row r="865" spans="1:39" ht="15.75" customHeight="1" x14ac:dyDescent="0.3">
      <c r="A865" s="166" t="s">
        <v>2070</v>
      </c>
      <c r="B865" s="99">
        <v>12545</v>
      </c>
      <c r="C865" s="99">
        <v>83694</v>
      </c>
      <c r="D865" s="165">
        <v>44927</v>
      </c>
      <c r="E865" s="165">
        <v>45066</v>
      </c>
      <c r="F865" s="166">
        <v>2</v>
      </c>
      <c r="G865" s="178">
        <v>1.01</v>
      </c>
      <c r="H865" s="181">
        <v>0.75</v>
      </c>
      <c r="I865" s="180">
        <v>7.1499999999999994E-2</v>
      </c>
      <c r="J865" s="21">
        <f t="shared" si="395"/>
        <v>0.99</v>
      </c>
      <c r="K865" s="21" t="str">
        <f t="shared" si="396"/>
        <v>Y</v>
      </c>
      <c r="L865" s="37" t="str">
        <f t="shared" si="397"/>
        <v>NA</v>
      </c>
      <c r="M865" s="8" t="str">
        <f t="shared" si="398"/>
        <v>Y</v>
      </c>
      <c r="N865" s="42">
        <f t="shared" si="399"/>
        <v>2</v>
      </c>
      <c r="O865" s="43">
        <f t="shared" si="400"/>
        <v>200000</v>
      </c>
      <c r="P865" s="43" t="str">
        <f t="shared" si="401"/>
        <v>NA</v>
      </c>
      <c r="Q865" s="24">
        <f t="shared" si="402"/>
        <v>13441.967499999999</v>
      </c>
      <c r="R865" s="43">
        <f t="shared" si="403"/>
        <v>0</v>
      </c>
      <c r="S865" s="24">
        <f t="shared" si="404"/>
        <v>1000000</v>
      </c>
      <c r="T865" s="25" t="str">
        <f t="shared" si="405"/>
        <v>N</v>
      </c>
      <c r="U865" s="44">
        <f t="shared" si="406"/>
        <v>1</v>
      </c>
      <c r="V865" s="45">
        <f t="shared" si="407"/>
        <v>20000</v>
      </c>
      <c r="W865" s="45">
        <f t="shared" si="408"/>
        <v>65000</v>
      </c>
      <c r="X865" s="28">
        <f t="shared" si="409"/>
        <v>0</v>
      </c>
      <c r="Y865" s="28">
        <f t="shared" si="410"/>
        <v>14403.068176249997</v>
      </c>
      <c r="Z865" s="45">
        <f t="shared" si="411"/>
        <v>0</v>
      </c>
      <c r="AA865" s="29" t="str">
        <f t="shared" si="412"/>
        <v>N</v>
      </c>
      <c r="AB865" s="46">
        <f t="shared" si="413"/>
        <v>0</v>
      </c>
      <c r="AC865" s="31">
        <f t="shared" si="414"/>
        <v>0</v>
      </c>
      <c r="AD865" s="31">
        <f t="shared" si="415"/>
        <v>0</v>
      </c>
      <c r="AE865" s="31">
        <f t="shared" si="416"/>
        <v>0</v>
      </c>
      <c r="AF865" s="47">
        <f t="shared" si="417"/>
        <v>0</v>
      </c>
      <c r="AG865" s="31">
        <f t="shared" si="418"/>
        <v>0</v>
      </c>
      <c r="AH865" s="48">
        <f t="shared" si="419"/>
        <v>0</v>
      </c>
      <c r="AI865" s="33">
        <f t="shared" si="420"/>
        <v>0</v>
      </c>
      <c r="AJ865" s="33">
        <f t="shared" si="421"/>
        <v>0</v>
      </c>
      <c r="AK865" s="33">
        <f t="shared" si="422"/>
        <v>0</v>
      </c>
      <c r="AL865" s="33">
        <f t="shared" si="423"/>
        <v>0</v>
      </c>
      <c r="AM865" s="34">
        <f t="shared" si="424"/>
        <v>14403.068176249997</v>
      </c>
    </row>
    <row r="866" spans="1:39" ht="15.75" customHeight="1" x14ac:dyDescent="0.3">
      <c r="A866" s="166" t="s">
        <v>2071</v>
      </c>
      <c r="B866" s="99">
        <v>18117</v>
      </c>
      <c r="C866" s="99">
        <v>52266</v>
      </c>
      <c r="D866" s="165">
        <v>44513</v>
      </c>
      <c r="E866" s="165">
        <v>44546</v>
      </c>
      <c r="F866" s="166">
        <v>4</v>
      </c>
      <c r="G866" s="178">
        <v>0.14000000000000001</v>
      </c>
      <c r="H866" s="181">
        <v>0.75</v>
      </c>
      <c r="I866" s="180">
        <v>1.7100000000000001E-2</v>
      </c>
      <c r="J866" s="21">
        <f t="shared" si="395"/>
        <v>3.86</v>
      </c>
      <c r="K866" s="21" t="str">
        <f t="shared" si="396"/>
        <v>Y</v>
      </c>
      <c r="L866" s="37" t="str">
        <f t="shared" si="397"/>
        <v>NA</v>
      </c>
      <c r="M866" s="8" t="str">
        <f t="shared" si="398"/>
        <v>Y</v>
      </c>
      <c r="N866" s="42">
        <f t="shared" si="399"/>
        <v>6</v>
      </c>
      <c r="O866" s="43">
        <f t="shared" si="400"/>
        <v>200000</v>
      </c>
      <c r="P866" s="43" t="str">
        <f t="shared" si="401"/>
        <v>NA</v>
      </c>
      <c r="Q866" s="24">
        <f t="shared" si="402"/>
        <v>18426.8007</v>
      </c>
      <c r="R866" s="43">
        <f t="shared" si="403"/>
        <v>0</v>
      </c>
      <c r="S866" s="24">
        <f t="shared" si="404"/>
        <v>1000000</v>
      </c>
      <c r="T866" s="25" t="str">
        <f t="shared" si="405"/>
        <v>Y</v>
      </c>
      <c r="U866" s="44">
        <f t="shared" si="406"/>
        <v>5</v>
      </c>
      <c r="V866" s="45">
        <f t="shared" si="407"/>
        <v>200000</v>
      </c>
      <c r="W866" s="45">
        <f t="shared" si="408"/>
        <v>1000000</v>
      </c>
      <c r="X866" s="28">
        <f t="shared" si="409"/>
        <v>18741.898991969996</v>
      </c>
      <c r="Y866" s="28">
        <f t="shared" si="410"/>
        <v>0</v>
      </c>
      <c r="Z866" s="45" t="str">
        <f t="shared" si="411"/>
        <v>NA</v>
      </c>
      <c r="AA866" s="29" t="str">
        <f t="shared" si="412"/>
        <v>Y</v>
      </c>
      <c r="AB866" s="46">
        <f t="shared" si="413"/>
        <v>4</v>
      </c>
      <c r="AC866" s="31">
        <f t="shared" si="414"/>
        <v>200000</v>
      </c>
      <c r="AD866" s="31">
        <f t="shared" si="415"/>
        <v>1000000</v>
      </c>
      <c r="AE866" s="31">
        <f t="shared" si="416"/>
        <v>19062.385464732681</v>
      </c>
      <c r="AF866" s="47">
        <f t="shared" si="417"/>
        <v>0</v>
      </c>
      <c r="AG866" s="31" t="str">
        <f t="shared" si="418"/>
        <v>NA</v>
      </c>
      <c r="AH866" s="48">
        <f t="shared" si="419"/>
        <v>3</v>
      </c>
      <c r="AI866" s="33">
        <f t="shared" si="420"/>
        <v>20000</v>
      </c>
      <c r="AJ866" s="33">
        <f t="shared" si="421"/>
        <v>65000</v>
      </c>
      <c r="AK866" s="33">
        <f t="shared" si="422"/>
        <v>19388.352256179609</v>
      </c>
      <c r="AL866" s="33">
        <f t="shared" si="423"/>
        <v>0</v>
      </c>
      <c r="AM866" s="34">
        <f t="shared" si="424"/>
        <v>0</v>
      </c>
    </row>
    <row r="867" spans="1:39" ht="15.75" customHeight="1" x14ac:dyDescent="0.3">
      <c r="A867" s="166" t="s">
        <v>2072</v>
      </c>
      <c r="B867" s="99">
        <v>14521</v>
      </c>
      <c r="C867" s="99">
        <v>82246</v>
      </c>
      <c r="D867" s="165">
        <v>45806</v>
      </c>
      <c r="E867" s="165">
        <v>46159</v>
      </c>
      <c r="F867" s="166">
        <v>4</v>
      </c>
      <c r="G867" s="178">
        <v>0.27</v>
      </c>
      <c r="H867" s="181">
        <v>0.25</v>
      </c>
      <c r="I867" s="180">
        <v>2.8899999999999999E-2</v>
      </c>
      <c r="J867" s="21">
        <f t="shared" si="395"/>
        <v>3.73</v>
      </c>
      <c r="K867" s="21" t="str">
        <f t="shared" si="396"/>
        <v>Y</v>
      </c>
      <c r="L867" s="37" t="str">
        <f t="shared" si="397"/>
        <v>NA</v>
      </c>
      <c r="M867" s="8" t="str">
        <f t="shared" si="398"/>
        <v>Y</v>
      </c>
      <c r="N867" s="42">
        <f t="shared" si="399"/>
        <v>15</v>
      </c>
      <c r="O867" s="43">
        <f t="shared" si="400"/>
        <v>200000</v>
      </c>
      <c r="P867" s="43" t="str">
        <f t="shared" si="401"/>
        <v>NA</v>
      </c>
      <c r="Q867" s="24">
        <f t="shared" si="402"/>
        <v>14940.656899999998</v>
      </c>
      <c r="R867" s="43">
        <f t="shared" si="403"/>
        <v>0</v>
      </c>
      <c r="S867" s="24">
        <f t="shared" si="404"/>
        <v>1000000</v>
      </c>
      <c r="T867" s="25" t="str">
        <f t="shared" si="405"/>
        <v>Y</v>
      </c>
      <c r="U867" s="44">
        <f t="shared" si="406"/>
        <v>14</v>
      </c>
      <c r="V867" s="45">
        <f t="shared" si="407"/>
        <v>200000</v>
      </c>
      <c r="W867" s="45">
        <f t="shared" si="408"/>
        <v>1000000</v>
      </c>
      <c r="X867" s="28">
        <f t="shared" si="409"/>
        <v>15372.441884409996</v>
      </c>
      <c r="Y867" s="28">
        <f t="shared" si="410"/>
        <v>0</v>
      </c>
      <c r="Z867" s="45" t="str">
        <f t="shared" si="411"/>
        <v>NA</v>
      </c>
      <c r="AA867" s="29" t="str">
        <f t="shared" si="412"/>
        <v>Y</v>
      </c>
      <c r="AB867" s="46">
        <f t="shared" si="413"/>
        <v>13</v>
      </c>
      <c r="AC867" s="31">
        <f t="shared" si="414"/>
        <v>200000</v>
      </c>
      <c r="AD867" s="31">
        <f t="shared" si="415"/>
        <v>1000000</v>
      </c>
      <c r="AE867" s="31">
        <f t="shared" si="416"/>
        <v>15816.705454869445</v>
      </c>
      <c r="AF867" s="47">
        <f t="shared" si="417"/>
        <v>0</v>
      </c>
      <c r="AG867" s="31" t="str">
        <f t="shared" si="418"/>
        <v>NA</v>
      </c>
      <c r="AH867" s="48">
        <f t="shared" si="419"/>
        <v>12</v>
      </c>
      <c r="AI867" s="33">
        <f t="shared" si="420"/>
        <v>20000</v>
      </c>
      <c r="AJ867" s="33">
        <f t="shared" si="421"/>
        <v>65000</v>
      </c>
      <c r="AK867" s="33">
        <f t="shared" si="422"/>
        <v>16273.808242515172</v>
      </c>
      <c r="AL867" s="33">
        <f t="shared" si="423"/>
        <v>0</v>
      </c>
      <c r="AM867" s="34">
        <f t="shared" si="424"/>
        <v>0</v>
      </c>
    </row>
    <row r="868" spans="1:39" ht="15.75" customHeight="1" x14ac:dyDescent="0.3">
      <c r="A868" s="166" t="s">
        <v>2073</v>
      </c>
      <c r="B868" s="99">
        <v>12174</v>
      </c>
      <c r="C868" s="99">
        <v>56514</v>
      </c>
      <c r="D868" s="165">
        <v>44732</v>
      </c>
      <c r="E868" s="165">
        <v>44851</v>
      </c>
      <c r="F868" s="166">
        <v>4</v>
      </c>
      <c r="G868" s="178">
        <v>3.41</v>
      </c>
      <c r="H868" s="181">
        <v>0.5</v>
      </c>
      <c r="I868" s="180">
        <v>2.75E-2</v>
      </c>
      <c r="J868" s="21">
        <f t="shared" si="395"/>
        <v>0.58999999999999986</v>
      </c>
      <c r="K868" s="21" t="str">
        <f t="shared" si="396"/>
        <v>Y</v>
      </c>
      <c r="L868" s="37" t="str">
        <f t="shared" si="397"/>
        <v>NA</v>
      </c>
      <c r="M868" s="8" t="str">
        <f t="shared" si="398"/>
        <v>Y</v>
      </c>
      <c r="N868" s="42">
        <f t="shared" si="399"/>
        <v>2</v>
      </c>
      <c r="O868" s="43">
        <f t="shared" si="400"/>
        <v>200000</v>
      </c>
      <c r="P868" s="43" t="str">
        <f t="shared" si="401"/>
        <v>NA</v>
      </c>
      <c r="Q868" s="24">
        <f t="shared" si="402"/>
        <v>12508.785000000002</v>
      </c>
      <c r="R868" s="43">
        <f t="shared" si="403"/>
        <v>0</v>
      </c>
      <c r="S868" s="24">
        <f t="shared" si="404"/>
        <v>1000000</v>
      </c>
      <c r="T868" s="25" t="str">
        <f t="shared" si="405"/>
        <v>N</v>
      </c>
      <c r="U868" s="44">
        <f t="shared" si="406"/>
        <v>1</v>
      </c>
      <c r="V868" s="45">
        <f t="shared" si="407"/>
        <v>20000</v>
      </c>
      <c r="W868" s="45">
        <f t="shared" si="408"/>
        <v>65000</v>
      </c>
      <c r="X868" s="28">
        <f t="shared" si="409"/>
        <v>8486</v>
      </c>
      <c r="Y868" s="28">
        <f t="shared" si="410"/>
        <v>4366.7765875000023</v>
      </c>
      <c r="Z868" s="45">
        <f t="shared" si="411"/>
        <v>0</v>
      </c>
      <c r="AA868" s="29" t="str">
        <f t="shared" si="412"/>
        <v>N</v>
      </c>
      <c r="AB868" s="46">
        <f t="shared" si="413"/>
        <v>0</v>
      </c>
      <c r="AC868" s="31">
        <f t="shared" si="414"/>
        <v>0</v>
      </c>
      <c r="AD868" s="31">
        <f t="shared" si="415"/>
        <v>0</v>
      </c>
      <c r="AE868" s="31">
        <f t="shared" si="416"/>
        <v>0</v>
      </c>
      <c r="AF868" s="47">
        <f t="shared" si="417"/>
        <v>0</v>
      </c>
      <c r="AG868" s="31">
        <f t="shared" si="418"/>
        <v>0</v>
      </c>
      <c r="AH868" s="48">
        <f t="shared" si="419"/>
        <v>0</v>
      </c>
      <c r="AI868" s="33">
        <f t="shared" si="420"/>
        <v>0</v>
      </c>
      <c r="AJ868" s="33">
        <f t="shared" si="421"/>
        <v>0</v>
      </c>
      <c r="AK868" s="33">
        <f t="shared" si="422"/>
        <v>0</v>
      </c>
      <c r="AL868" s="33">
        <f t="shared" si="423"/>
        <v>0</v>
      </c>
      <c r="AM868" s="34">
        <f t="shared" si="424"/>
        <v>4366.7765875000023</v>
      </c>
    </row>
    <row r="869" spans="1:39" ht="15.75" customHeight="1" x14ac:dyDescent="0.3">
      <c r="A869" s="166" t="s">
        <v>2074</v>
      </c>
      <c r="B869" s="99">
        <v>13578</v>
      </c>
      <c r="C869" s="99">
        <v>36841</v>
      </c>
      <c r="D869" s="165">
        <v>46162</v>
      </c>
      <c r="E869" s="165">
        <v>46262</v>
      </c>
      <c r="F869" s="166">
        <v>4</v>
      </c>
      <c r="G869" s="178">
        <v>2.65</v>
      </c>
      <c r="H869" s="181">
        <v>0.25</v>
      </c>
      <c r="I869" s="180">
        <v>3.8699999999999998E-2</v>
      </c>
      <c r="J869" s="21">
        <f t="shared" si="395"/>
        <v>1.35</v>
      </c>
      <c r="K869" s="21" t="str">
        <f t="shared" si="396"/>
        <v>Y</v>
      </c>
      <c r="L869" s="37" t="str">
        <f t="shared" si="397"/>
        <v>NA</v>
      </c>
      <c r="M869" s="8" t="str">
        <f t="shared" si="398"/>
        <v>Y</v>
      </c>
      <c r="N869" s="42">
        <f t="shared" si="399"/>
        <v>6</v>
      </c>
      <c r="O869" s="43">
        <f t="shared" si="400"/>
        <v>200000</v>
      </c>
      <c r="P869" s="43" t="str">
        <f t="shared" si="401"/>
        <v>NA</v>
      </c>
      <c r="Q869" s="24">
        <f t="shared" si="402"/>
        <v>14103.4686</v>
      </c>
      <c r="R869" s="43">
        <f t="shared" si="403"/>
        <v>0</v>
      </c>
      <c r="S869" s="24">
        <f t="shared" si="404"/>
        <v>1000000</v>
      </c>
      <c r="T869" s="25" t="str">
        <f t="shared" si="405"/>
        <v>Y</v>
      </c>
      <c r="U869" s="44">
        <f t="shared" si="406"/>
        <v>5</v>
      </c>
      <c r="V869" s="45">
        <f t="shared" si="407"/>
        <v>200000</v>
      </c>
      <c r="W869" s="45">
        <f t="shared" si="408"/>
        <v>1000000</v>
      </c>
      <c r="X869" s="28">
        <f t="shared" si="409"/>
        <v>14649.27283482</v>
      </c>
      <c r="Y869" s="28">
        <f t="shared" si="410"/>
        <v>0</v>
      </c>
      <c r="Z869" s="45" t="str">
        <f t="shared" si="411"/>
        <v>NA</v>
      </c>
      <c r="AA869" s="29" t="str">
        <f t="shared" si="412"/>
        <v>N</v>
      </c>
      <c r="AB869" s="46">
        <f t="shared" si="413"/>
        <v>4</v>
      </c>
      <c r="AC869" s="31">
        <f t="shared" si="414"/>
        <v>20000</v>
      </c>
      <c r="AD869" s="31">
        <f t="shared" si="415"/>
        <v>65000</v>
      </c>
      <c r="AE869" s="31">
        <f t="shared" si="416"/>
        <v>15216.199693527533</v>
      </c>
      <c r="AF869" s="47">
        <f t="shared" si="417"/>
        <v>0</v>
      </c>
      <c r="AG869" s="31">
        <f t="shared" si="418"/>
        <v>0</v>
      </c>
      <c r="AH869" s="48">
        <f t="shared" si="419"/>
        <v>3</v>
      </c>
      <c r="AI869" s="33">
        <f t="shared" si="420"/>
        <v>20000</v>
      </c>
      <c r="AJ869" s="33">
        <f t="shared" si="421"/>
        <v>65000</v>
      </c>
      <c r="AK869" s="33">
        <f t="shared" si="422"/>
        <v>0</v>
      </c>
      <c r="AL869" s="33">
        <f t="shared" si="423"/>
        <v>15805.066621667047</v>
      </c>
      <c r="AM869" s="34">
        <f t="shared" si="424"/>
        <v>15805.066621667047</v>
      </c>
    </row>
    <row r="870" spans="1:39" ht="15.75" customHeight="1" x14ac:dyDescent="0.3">
      <c r="A870" s="166" t="s">
        <v>2075</v>
      </c>
      <c r="B870" s="99">
        <v>19948</v>
      </c>
      <c r="C870" s="99">
        <v>61424</v>
      </c>
      <c r="D870" s="165">
        <v>45447</v>
      </c>
      <c r="E870" s="165">
        <v>45667</v>
      </c>
      <c r="F870" s="166">
        <v>2</v>
      </c>
      <c r="G870" s="178">
        <v>1.89</v>
      </c>
      <c r="H870" s="181">
        <v>1</v>
      </c>
      <c r="I870" s="180">
        <v>7.6499999999999999E-2</v>
      </c>
      <c r="J870" s="21">
        <f t="shared" si="395"/>
        <v>0.1100000000000001</v>
      </c>
      <c r="K870" s="21" t="str">
        <f t="shared" si="396"/>
        <v>Y</v>
      </c>
      <c r="L870" s="37" t="str">
        <f t="shared" si="397"/>
        <v>NA</v>
      </c>
      <c r="M870" s="8" t="str">
        <f t="shared" si="398"/>
        <v>Y</v>
      </c>
      <c r="N870" s="42">
        <f t="shared" si="399"/>
        <v>1</v>
      </c>
      <c r="O870" s="43">
        <f t="shared" si="400"/>
        <v>200000</v>
      </c>
      <c r="P870" s="43" t="str">
        <f t="shared" si="401"/>
        <v>NA</v>
      </c>
      <c r="Q870" s="24">
        <f t="shared" si="402"/>
        <v>21474.022000000001</v>
      </c>
      <c r="R870" s="43">
        <f t="shared" si="403"/>
        <v>0</v>
      </c>
      <c r="S870" s="24">
        <f t="shared" si="404"/>
        <v>1000000</v>
      </c>
      <c r="T870" s="25" t="str">
        <f t="shared" si="405"/>
        <v>N</v>
      </c>
      <c r="U870" s="44">
        <f t="shared" si="406"/>
        <v>0</v>
      </c>
      <c r="V870" s="45">
        <f t="shared" si="407"/>
        <v>0</v>
      </c>
      <c r="W870" s="45">
        <f t="shared" si="408"/>
        <v>0</v>
      </c>
      <c r="X870" s="28">
        <f t="shared" si="409"/>
        <v>0</v>
      </c>
      <c r="Y870" s="28">
        <f t="shared" si="410"/>
        <v>0</v>
      </c>
      <c r="Z870" s="45">
        <f t="shared" si="411"/>
        <v>0</v>
      </c>
      <c r="AA870" s="29" t="str">
        <f t="shared" si="412"/>
        <v>N</v>
      </c>
      <c r="AB870" s="46">
        <f t="shared" si="413"/>
        <v>0</v>
      </c>
      <c r="AC870" s="31">
        <f t="shared" si="414"/>
        <v>0</v>
      </c>
      <c r="AD870" s="31">
        <f t="shared" si="415"/>
        <v>0</v>
      </c>
      <c r="AE870" s="31">
        <f t="shared" si="416"/>
        <v>0</v>
      </c>
      <c r="AF870" s="47">
        <f t="shared" si="417"/>
        <v>0</v>
      </c>
      <c r="AG870" s="31">
        <f t="shared" si="418"/>
        <v>0</v>
      </c>
      <c r="AH870" s="48">
        <f t="shared" si="419"/>
        <v>0</v>
      </c>
      <c r="AI870" s="33">
        <f t="shared" si="420"/>
        <v>0</v>
      </c>
      <c r="AJ870" s="33">
        <f t="shared" si="421"/>
        <v>0</v>
      </c>
      <c r="AK870" s="33">
        <f t="shared" si="422"/>
        <v>0</v>
      </c>
      <c r="AL870" s="33">
        <f t="shared" si="423"/>
        <v>0</v>
      </c>
      <c r="AM870" s="34">
        <f t="shared" si="424"/>
        <v>0</v>
      </c>
    </row>
    <row r="871" spans="1:39" ht="15.75" customHeight="1" x14ac:dyDescent="0.3">
      <c r="A871" s="166" t="s">
        <v>2076</v>
      </c>
      <c r="B871" s="99">
        <v>9732</v>
      </c>
      <c r="C871" s="99">
        <v>36875</v>
      </c>
      <c r="D871" s="165">
        <v>44577</v>
      </c>
      <c r="E871" s="165">
        <v>44704</v>
      </c>
      <c r="F871" s="166">
        <v>2</v>
      </c>
      <c r="G871" s="178">
        <v>1.1100000000000001</v>
      </c>
      <c r="H871" s="181">
        <v>0.75</v>
      </c>
      <c r="I871" s="180">
        <v>3.73E-2</v>
      </c>
      <c r="J871" s="21">
        <f t="shared" si="395"/>
        <v>0.8899999999999999</v>
      </c>
      <c r="K871" s="21" t="str">
        <f t="shared" si="396"/>
        <v>Y</v>
      </c>
      <c r="L871" s="37" t="str">
        <f t="shared" si="397"/>
        <v>NA</v>
      </c>
      <c r="M871" s="8" t="str">
        <f t="shared" si="398"/>
        <v>Y</v>
      </c>
      <c r="N871" s="42">
        <f t="shared" si="399"/>
        <v>2</v>
      </c>
      <c r="O871" s="43">
        <f t="shared" si="400"/>
        <v>200000</v>
      </c>
      <c r="P871" s="43" t="str">
        <f t="shared" si="401"/>
        <v>NA</v>
      </c>
      <c r="Q871" s="24">
        <f t="shared" si="402"/>
        <v>10095.003600000002</v>
      </c>
      <c r="R871" s="43">
        <f t="shared" si="403"/>
        <v>0</v>
      </c>
      <c r="S871" s="24">
        <f t="shared" si="404"/>
        <v>1000000</v>
      </c>
      <c r="T871" s="25" t="str">
        <f t="shared" si="405"/>
        <v>N</v>
      </c>
      <c r="U871" s="44">
        <f t="shared" si="406"/>
        <v>1</v>
      </c>
      <c r="V871" s="45">
        <f t="shared" si="407"/>
        <v>20000</v>
      </c>
      <c r="W871" s="45">
        <f t="shared" si="408"/>
        <v>65000</v>
      </c>
      <c r="X871" s="28">
        <f t="shared" si="409"/>
        <v>10471.547234280002</v>
      </c>
      <c r="Y871" s="28">
        <f t="shared" si="410"/>
        <v>0</v>
      </c>
      <c r="Z871" s="45">
        <f t="shared" si="411"/>
        <v>7558.4491657199942</v>
      </c>
      <c r="AA871" s="29" t="str">
        <f t="shared" si="412"/>
        <v>N</v>
      </c>
      <c r="AB871" s="46">
        <f t="shared" si="413"/>
        <v>0</v>
      </c>
      <c r="AC871" s="31">
        <f t="shared" si="414"/>
        <v>0</v>
      </c>
      <c r="AD871" s="31">
        <f t="shared" si="415"/>
        <v>0</v>
      </c>
      <c r="AE871" s="31">
        <f t="shared" si="416"/>
        <v>0</v>
      </c>
      <c r="AF871" s="47">
        <f t="shared" si="417"/>
        <v>0</v>
      </c>
      <c r="AG871" s="31">
        <f t="shared" si="418"/>
        <v>0</v>
      </c>
      <c r="AH871" s="48">
        <f t="shared" si="419"/>
        <v>0</v>
      </c>
      <c r="AI871" s="33">
        <f t="shared" si="420"/>
        <v>0</v>
      </c>
      <c r="AJ871" s="33">
        <f t="shared" si="421"/>
        <v>0</v>
      </c>
      <c r="AK871" s="33">
        <f t="shared" si="422"/>
        <v>0</v>
      </c>
      <c r="AL871" s="33">
        <f t="shared" si="423"/>
        <v>0</v>
      </c>
      <c r="AM871" s="34">
        <f t="shared" si="424"/>
        <v>0</v>
      </c>
    </row>
    <row r="872" spans="1:39" ht="15.75" customHeight="1" x14ac:dyDescent="0.3">
      <c r="A872" s="166" t="s">
        <v>2077</v>
      </c>
      <c r="B872" s="99">
        <v>6513</v>
      </c>
      <c r="C872" s="99">
        <v>93494</v>
      </c>
      <c r="D872" s="165">
        <v>45817</v>
      </c>
      <c r="E872" s="165">
        <v>46121</v>
      </c>
      <c r="F872" s="166">
        <v>4</v>
      </c>
      <c r="G872" s="178">
        <v>3.18</v>
      </c>
      <c r="H872" s="181">
        <v>0.75</v>
      </c>
      <c r="I872" s="180">
        <v>3.2300000000000002E-2</v>
      </c>
      <c r="J872" s="21">
        <f t="shared" si="395"/>
        <v>0.81999999999999984</v>
      </c>
      <c r="K872" s="21" t="str">
        <f t="shared" si="396"/>
        <v>Y</v>
      </c>
      <c r="L872" s="37" t="str">
        <f t="shared" si="397"/>
        <v>NA</v>
      </c>
      <c r="M872" s="8" t="str">
        <f t="shared" si="398"/>
        <v>Y</v>
      </c>
      <c r="N872" s="42">
        <f t="shared" si="399"/>
        <v>2</v>
      </c>
      <c r="O872" s="43">
        <f t="shared" si="400"/>
        <v>200000</v>
      </c>
      <c r="P872" s="43" t="str">
        <f t="shared" si="401"/>
        <v>NA</v>
      </c>
      <c r="Q872" s="24">
        <f t="shared" si="402"/>
        <v>6723.3698999999997</v>
      </c>
      <c r="R872" s="43">
        <f t="shared" si="403"/>
        <v>0</v>
      </c>
      <c r="S872" s="24">
        <f t="shared" si="404"/>
        <v>1000000</v>
      </c>
      <c r="T872" s="25" t="str">
        <f t="shared" si="405"/>
        <v>N</v>
      </c>
      <c r="U872" s="44">
        <f t="shared" si="406"/>
        <v>1</v>
      </c>
      <c r="V872" s="45">
        <f t="shared" si="407"/>
        <v>20000</v>
      </c>
      <c r="W872" s="45">
        <f t="shared" si="408"/>
        <v>65000</v>
      </c>
      <c r="X872" s="28">
        <f t="shared" si="409"/>
        <v>0</v>
      </c>
      <c r="Y872" s="28">
        <f t="shared" si="410"/>
        <v>6940.5347477699997</v>
      </c>
      <c r="Z872" s="45">
        <f t="shared" si="411"/>
        <v>0</v>
      </c>
      <c r="AA872" s="29" t="str">
        <f t="shared" si="412"/>
        <v>N</v>
      </c>
      <c r="AB872" s="46">
        <f t="shared" si="413"/>
        <v>0</v>
      </c>
      <c r="AC872" s="31">
        <f t="shared" si="414"/>
        <v>0</v>
      </c>
      <c r="AD872" s="31">
        <f t="shared" si="415"/>
        <v>0</v>
      </c>
      <c r="AE872" s="31">
        <f t="shared" si="416"/>
        <v>0</v>
      </c>
      <c r="AF872" s="47">
        <f t="shared" si="417"/>
        <v>0</v>
      </c>
      <c r="AG872" s="31">
        <f t="shared" si="418"/>
        <v>0</v>
      </c>
      <c r="AH872" s="48">
        <f t="shared" si="419"/>
        <v>0</v>
      </c>
      <c r="AI872" s="33">
        <f t="shared" si="420"/>
        <v>0</v>
      </c>
      <c r="AJ872" s="33">
        <f t="shared" si="421"/>
        <v>0</v>
      </c>
      <c r="AK872" s="33">
        <f t="shared" si="422"/>
        <v>0</v>
      </c>
      <c r="AL872" s="33">
        <f t="shared" si="423"/>
        <v>0</v>
      </c>
      <c r="AM872" s="34">
        <f t="shared" si="424"/>
        <v>6940.5347477699997</v>
      </c>
    </row>
    <row r="873" spans="1:39" ht="15.75" customHeight="1" x14ac:dyDescent="0.3">
      <c r="A873" s="166" t="s">
        <v>2078</v>
      </c>
      <c r="B873" s="99">
        <v>21654</v>
      </c>
      <c r="C873" s="99">
        <v>108210</v>
      </c>
      <c r="D873" s="165">
        <v>45203</v>
      </c>
      <c r="E873" s="165">
        <v>45340</v>
      </c>
      <c r="F873" s="166">
        <v>2</v>
      </c>
      <c r="G873" s="178">
        <v>1.59</v>
      </c>
      <c r="H873" s="181">
        <v>0.25</v>
      </c>
      <c r="I873" s="180">
        <v>2.6700000000000002E-2</v>
      </c>
      <c r="J873" s="21">
        <f t="shared" si="395"/>
        <v>0.40999999999999992</v>
      </c>
      <c r="K873" s="21" t="str">
        <f t="shared" si="396"/>
        <v>Y</v>
      </c>
      <c r="L873" s="37" t="str">
        <f t="shared" si="397"/>
        <v>NA</v>
      </c>
      <c r="M873" s="8" t="str">
        <f t="shared" si="398"/>
        <v>Y</v>
      </c>
      <c r="N873" s="42">
        <f t="shared" si="399"/>
        <v>2</v>
      </c>
      <c r="O873" s="43">
        <f t="shared" si="400"/>
        <v>200000</v>
      </c>
      <c r="P873" s="43" t="str">
        <f t="shared" si="401"/>
        <v>NA</v>
      </c>
      <c r="Q873" s="24">
        <f t="shared" si="402"/>
        <v>22232.161799999998</v>
      </c>
      <c r="R873" s="43">
        <f t="shared" si="403"/>
        <v>0</v>
      </c>
      <c r="S873" s="24">
        <f t="shared" si="404"/>
        <v>1000000</v>
      </c>
      <c r="T873" s="25" t="str">
        <f t="shared" si="405"/>
        <v>N</v>
      </c>
      <c r="U873" s="44">
        <f t="shared" si="406"/>
        <v>1</v>
      </c>
      <c r="V873" s="45">
        <f t="shared" si="407"/>
        <v>20000</v>
      </c>
      <c r="W873" s="45">
        <f t="shared" si="408"/>
        <v>65000</v>
      </c>
      <c r="X873" s="28">
        <f t="shared" si="409"/>
        <v>0</v>
      </c>
      <c r="Y873" s="28">
        <f t="shared" si="410"/>
        <v>22825.760520059997</v>
      </c>
      <c r="Z873" s="45">
        <f t="shared" si="411"/>
        <v>0</v>
      </c>
      <c r="AA873" s="29" t="str">
        <f t="shared" si="412"/>
        <v>N</v>
      </c>
      <c r="AB873" s="46">
        <f t="shared" si="413"/>
        <v>0</v>
      </c>
      <c r="AC873" s="31">
        <f t="shared" si="414"/>
        <v>0</v>
      </c>
      <c r="AD873" s="31">
        <f t="shared" si="415"/>
        <v>0</v>
      </c>
      <c r="AE873" s="31">
        <f t="shared" si="416"/>
        <v>0</v>
      </c>
      <c r="AF873" s="47">
        <f t="shared" si="417"/>
        <v>0</v>
      </c>
      <c r="AG873" s="31">
        <f t="shared" si="418"/>
        <v>0</v>
      </c>
      <c r="AH873" s="48">
        <f t="shared" si="419"/>
        <v>0</v>
      </c>
      <c r="AI873" s="33">
        <f t="shared" si="420"/>
        <v>0</v>
      </c>
      <c r="AJ873" s="33">
        <f t="shared" si="421"/>
        <v>0</v>
      </c>
      <c r="AK873" s="33">
        <f t="shared" si="422"/>
        <v>0</v>
      </c>
      <c r="AL873" s="33">
        <f t="shared" si="423"/>
        <v>0</v>
      </c>
      <c r="AM873" s="34">
        <f t="shared" si="424"/>
        <v>22825.760520059997</v>
      </c>
    </row>
    <row r="874" spans="1:39" ht="15.75" customHeight="1" x14ac:dyDescent="0.3">
      <c r="A874" s="166" t="s">
        <v>2079</v>
      </c>
      <c r="B874" s="99">
        <v>17263</v>
      </c>
      <c r="C874" s="99">
        <v>92613</v>
      </c>
      <c r="D874" s="165">
        <v>45142</v>
      </c>
      <c r="E874" s="165">
        <v>45409</v>
      </c>
      <c r="F874" s="166">
        <v>2</v>
      </c>
      <c r="G874" s="178">
        <v>0.71</v>
      </c>
      <c r="H874" s="181">
        <v>0.75</v>
      </c>
      <c r="I874" s="180">
        <v>5.1799999999999999E-2</v>
      </c>
      <c r="J874" s="21">
        <f t="shared" si="395"/>
        <v>1.29</v>
      </c>
      <c r="K874" s="21" t="str">
        <f t="shared" si="396"/>
        <v>Y</v>
      </c>
      <c r="L874" s="37" t="str">
        <f t="shared" si="397"/>
        <v>NA</v>
      </c>
      <c r="M874" s="8" t="str">
        <f t="shared" si="398"/>
        <v>Y</v>
      </c>
      <c r="N874" s="42">
        <f t="shared" si="399"/>
        <v>2</v>
      </c>
      <c r="O874" s="43">
        <f t="shared" si="400"/>
        <v>200000</v>
      </c>
      <c r="P874" s="43" t="str">
        <f t="shared" si="401"/>
        <v>NA</v>
      </c>
      <c r="Q874" s="24">
        <f t="shared" si="402"/>
        <v>18157.223400000003</v>
      </c>
      <c r="R874" s="43">
        <f t="shared" si="403"/>
        <v>0</v>
      </c>
      <c r="S874" s="24">
        <f t="shared" si="404"/>
        <v>1000000</v>
      </c>
      <c r="T874" s="25" t="str">
        <f t="shared" si="405"/>
        <v>Y</v>
      </c>
      <c r="U874" s="44">
        <f t="shared" si="406"/>
        <v>1</v>
      </c>
      <c r="V874" s="45">
        <f t="shared" si="407"/>
        <v>200000</v>
      </c>
      <c r="W874" s="45">
        <f t="shared" si="408"/>
        <v>1000000</v>
      </c>
      <c r="X874" s="28">
        <f t="shared" si="409"/>
        <v>19097.767572120003</v>
      </c>
      <c r="Y874" s="28">
        <f t="shared" si="410"/>
        <v>0</v>
      </c>
      <c r="Z874" s="45" t="str">
        <f t="shared" si="411"/>
        <v>NA</v>
      </c>
      <c r="AA874" s="29" t="str">
        <f t="shared" si="412"/>
        <v>N</v>
      </c>
      <c r="AB874" s="46">
        <f t="shared" si="413"/>
        <v>0</v>
      </c>
      <c r="AC874" s="31">
        <f t="shared" si="414"/>
        <v>0</v>
      </c>
      <c r="AD874" s="31">
        <f t="shared" si="415"/>
        <v>0</v>
      </c>
      <c r="AE874" s="31">
        <f t="shared" si="416"/>
        <v>0</v>
      </c>
      <c r="AF874" s="47">
        <f t="shared" si="417"/>
        <v>0</v>
      </c>
      <c r="AG874" s="31">
        <f t="shared" si="418"/>
        <v>0</v>
      </c>
      <c r="AH874" s="48">
        <f t="shared" si="419"/>
        <v>0</v>
      </c>
      <c r="AI874" s="33">
        <f t="shared" si="420"/>
        <v>0</v>
      </c>
      <c r="AJ874" s="33">
        <f t="shared" si="421"/>
        <v>0</v>
      </c>
      <c r="AK874" s="33">
        <f t="shared" si="422"/>
        <v>0</v>
      </c>
      <c r="AL874" s="33">
        <f t="shared" si="423"/>
        <v>0</v>
      </c>
      <c r="AM874" s="34">
        <f t="shared" si="424"/>
        <v>0</v>
      </c>
    </row>
    <row r="875" spans="1:39" ht="15.75" customHeight="1" x14ac:dyDescent="0.3">
      <c r="A875" s="166" t="s">
        <v>2080</v>
      </c>
      <c r="B875" s="99">
        <v>20524</v>
      </c>
      <c r="C875" s="99">
        <v>65695</v>
      </c>
      <c r="D875" s="165">
        <v>45014</v>
      </c>
      <c r="E875" s="165">
        <v>45249</v>
      </c>
      <c r="F875" s="166">
        <v>2</v>
      </c>
      <c r="G875" s="178">
        <v>0.49</v>
      </c>
      <c r="H875" s="181">
        <v>0.5</v>
      </c>
      <c r="I875" s="180">
        <v>4.6600000000000003E-2</v>
      </c>
      <c r="J875" s="21">
        <f t="shared" si="395"/>
        <v>1.51</v>
      </c>
      <c r="K875" s="21" t="str">
        <f t="shared" si="396"/>
        <v>Y</v>
      </c>
      <c r="L875" s="37" t="str">
        <f t="shared" si="397"/>
        <v>NA</v>
      </c>
      <c r="M875" s="8" t="str">
        <f t="shared" si="398"/>
        <v>Y</v>
      </c>
      <c r="N875" s="42">
        <f t="shared" si="399"/>
        <v>4</v>
      </c>
      <c r="O875" s="43">
        <f t="shared" si="400"/>
        <v>200000</v>
      </c>
      <c r="P875" s="43" t="str">
        <f t="shared" si="401"/>
        <v>NA</v>
      </c>
      <c r="Q875" s="24">
        <f t="shared" si="402"/>
        <v>21480.418399999999</v>
      </c>
      <c r="R875" s="43">
        <f t="shared" si="403"/>
        <v>0</v>
      </c>
      <c r="S875" s="24">
        <f t="shared" si="404"/>
        <v>1000000</v>
      </c>
      <c r="T875" s="25" t="str">
        <f t="shared" si="405"/>
        <v>Y</v>
      </c>
      <c r="U875" s="44">
        <f t="shared" si="406"/>
        <v>3</v>
      </c>
      <c r="V875" s="45">
        <f t="shared" si="407"/>
        <v>200000</v>
      </c>
      <c r="W875" s="45">
        <f t="shared" si="408"/>
        <v>1000000</v>
      </c>
      <c r="X875" s="28">
        <f t="shared" si="409"/>
        <v>22481.40589744</v>
      </c>
      <c r="Y875" s="28">
        <f t="shared" si="410"/>
        <v>0</v>
      </c>
      <c r="Z875" s="45" t="str">
        <f t="shared" si="411"/>
        <v>NA</v>
      </c>
      <c r="AA875" s="29" t="str">
        <f t="shared" si="412"/>
        <v>N</v>
      </c>
      <c r="AB875" s="46">
        <f t="shared" si="413"/>
        <v>2</v>
      </c>
      <c r="AC875" s="31">
        <f t="shared" si="414"/>
        <v>20000</v>
      </c>
      <c r="AD875" s="31">
        <f t="shared" si="415"/>
        <v>65000</v>
      </c>
      <c r="AE875" s="31">
        <f t="shared" si="416"/>
        <v>20000</v>
      </c>
      <c r="AF875" s="47">
        <f t="shared" si="417"/>
        <v>3529.0394122607031</v>
      </c>
      <c r="AG875" s="31">
        <f t="shared" si="418"/>
        <v>0</v>
      </c>
      <c r="AH875" s="48">
        <f t="shared" si="419"/>
        <v>1</v>
      </c>
      <c r="AI875" s="33">
        <f t="shared" si="420"/>
        <v>20000</v>
      </c>
      <c r="AJ875" s="33">
        <f t="shared" si="421"/>
        <v>65000</v>
      </c>
      <c r="AK875" s="33">
        <f t="shared" si="422"/>
        <v>0</v>
      </c>
      <c r="AL875" s="33">
        <f t="shared" si="423"/>
        <v>24625.492648872052</v>
      </c>
      <c r="AM875" s="34">
        <f t="shared" si="424"/>
        <v>28154.532061132755</v>
      </c>
    </row>
    <row r="876" spans="1:39" ht="15.75" customHeight="1" x14ac:dyDescent="0.3">
      <c r="A876" s="166" t="s">
        <v>2081</v>
      </c>
      <c r="B876" s="99">
        <v>12162</v>
      </c>
      <c r="C876" s="99">
        <v>62269</v>
      </c>
      <c r="D876" s="165">
        <v>45334</v>
      </c>
      <c r="E876" s="165">
        <v>45557</v>
      </c>
      <c r="F876" s="166">
        <v>2</v>
      </c>
      <c r="G876" s="178">
        <v>1.88</v>
      </c>
      <c r="H876" s="181">
        <v>0.75</v>
      </c>
      <c r="I876" s="180">
        <v>3.2800000000000003E-2</v>
      </c>
      <c r="J876" s="21">
        <f t="shared" si="395"/>
        <v>0.12000000000000011</v>
      </c>
      <c r="K876" s="21" t="str">
        <f t="shared" si="396"/>
        <v>Y</v>
      </c>
      <c r="L876" s="37" t="str">
        <f t="shared" si="397"/>
        <v>NA</v>
      </c>
      <c r="M876" s="8" t="str">
        <f t="shared" si="398"/>
        <v>Y</v>
      </c>
      <c r="N876" s="42">
        <f t="shared" si="399"/>
        <v>1</v>
      </c>
      <c r="O876" s="43">
        <f t="shared" si="400"/>
        <v>200000</v>
      </c>
      <c r="P876" s="43" t="str">
        <f t="shared" si="401"/>
        <v>NA</v>
      </c>
      <c r="Q876" s="24">
        <f t="shared" si="402"/>
        <v>12560.9136</v>
      </c>
      <c r="R876" s="43">
        <f t="shared" si="403"/>
        <v>0</v>
      </c>
      <c r="S876" s="24">
        <f t="shared" si="404"/>
        <v>1000000</v>
      </c>
      <c r="T876" s="25" t="str">
        <f t="shared" si="405"/>
        <v>N</v>
      </c>
      <c r="U876" s="44">
        <f t="shared" si="406"/>
        <v>0</v>
      </c>
      <c r="V876" s="45">
        <f t="shared" si="407"/>
        <v>0</v>
      </c>
      <c r="W876" s="45">
        <f t="shared" si="408"/>
        <v>0</v>
      </c>
      <c r="X876" s="28">
        <f t="shared" si="409"/>
        <v>0</v>
      </c>
      <c r="Y876" s="28">
        <f t="shared" si="410"/>
        <v>0</v>
      </c>
      <c r="Z876" s="45">
        <f t="shared" si="411"/>
        <v>0</v>
      </c>
      <c r="AA876" s="29" t="str">
        <f t="shared" si="412"/>
        <v>N</v>
      </c>
      <c r="AB876" s="46">
        <f t="shared" si="413"/>
        <v>0</v>
      </c>
      <c r="AC876" s="31">
        <f t="shared" si="414"/>
        <v>0</v>
      </c>
      <c r="AD876" s="31">
        <f t="shared" si="415"/>
        <v>0</v>
      </c>
      <c r="AE876" s="31">
        <f t="shared" si="416"/>
        <v>0</v>
      </c>
      <c r="AF876" s="47">
        <f t="shared" si="417"/>
        <v>0</v>
      </c>
      <c r="AG876" s="31">
        <f t="shared" si="418"/>
        <v>0</v>
      </c>
      <c r="AH876" s="48">
        <f t="shared" si="419"/>
        <v>0</v>
      </c>
      <c r="AI876" s="33">
        <f t="shared" si="420"/>
        <v>0</v>
      </c>
      <c r="AJ876" s="33">
        <f t="shared" si="421"/>
        <v>0</v>
      </c>
      <c r="AK876" s="33">
        <f t="shared" si="422"/>
        <v>0</v>
      </c>
      <c r="AL876" s="33">
        <f t="shared" si="423"/>
        <v>0</v>
      </c>
      <c r="AM876" s="34">
        <f t="shared" si="424"/>
        <v>0</v>
      </c>
    </row>
    <row r="877" spans="1:39" ht="15.75" customHeight="1" x14ac:dyDescent="0.3">
      <c r="A877" s="166" t="s">
        <v>2082</v>
      </c>
      <c r="B877" s="99">
        <v>7753</v>
      </c>
      <c r="C877" s="99">
        <v>56425</v>
      </c>
      <c r="D877" s="165">
        <v>45294</v>
      </c>
      <c r="E877" s="165">
        <v>45589</v>
      </c>
      <c r="F877" s="166">
        <v>4</v>
      </c>
      <c r="G877" s="178">
        <v>1</v>
      </c>
      <c r="H877" s="181">
        <v>0.25</v>
      </c>
      <c r="I877" s="180">
        <v>4.7600000000000003E-2</v>
      </c>
      <c r="J877" s="21">
        <f t="shared" si="395"/>
        <v>3</v>
      </c>
      <c r="K877" s="21" t="str">
        <f t="shared" si="396"/>
        <v>Y</v>
      </c>
      <c r="L877" s="37" t="str">
        <f t="shared" si="397"/>
        <v>NA</v>
      </c>
      <c r="M877" s="8" t="str">
        <f t="shared" si="398"/>
        <v>Y</v>
      </c>
      <c r="N877" s="42">
        <f t="shared" si="399"/>
        <v>12</v>
      </c>
      <c r="O877" s="43">
        <f t="shared" si="400"/>
        <v>200000</v>
      </c>
      <c r="P877" s="43" t="str">
        <f t="shared" si="401"/>
        <v>NA</v>
      </c>
      <c r="Q877" s="24">
        <f t="shared" si="402"/>
        <v>8122.0428000000011</v>
      </c>
      <c r="R877" s="43">
        <f t="shared" si="403"/>
        <v>0</v>
      </c>
      <c r="S877" s="24">
        <f t="shared" si="404"/>
        <v>1000000</v>
      </c>
      <c r="T877" s="25" t="str">
        <f t="shared" si="405"/>
        <v>Y</v>
      </c>
      <c r="U877" s="44">
        <f t="shared" si="406"/>
        <v>11</v>
      </c>
      <c r="V877" s="45">
        <f t="shared" si="407"/>
        <v>200000</v>
      </c>
      <c r="W877" s="45">
        <f t="shared" si="408"/>
        <v>1000000</v>
      </c>
      <c r="X877" s="28">
        <f t="shared" si="409"/>
        <v>8508.6520372800023</v>
      </c>
      <c r="Y877" s="28">
        <f t="shared" si="410"/>
        <v>0</v>
      </c>
      <c r="Z877" s="45" t="str">
        <f t="shared" si="411"/>
        <v>NA</v>
      </c>
      <c r="AA877" s="29" t="str">
        <f t="shared" si="412"/>
        <v>Y</v>
      </c>
      <c r="AB877" s="46">
        <f t="shared" si="413"/>
        <v>10</v>
      </c>
      <c r="AC877" s="31">
        <f t="shared" si="414"/>
        <v>200000</v>
      </c>
      <c r="AD877" s="31">
        <f t="shared" si="415"/>
        <v>1000000</v>
      </c>
      <c r="AE877" s="31">
        <f t="shared" si="416"/>
        <v>8913.663874254531</v>
      </c>
      <c r="AF877" s="47">
        <f t="shared" si="417"/>
        <v>0</v>
      </c>
      <c r="AG877" s="31" t="str">
        <f t="shared" si="418"/>
        <v>NA</v>
      </c>
      <c r="AH877" s="48">
        <f t="shared" si="419"/>
        <v>9</v>
      </c>
      <c r="AI877" s="33">
        <f t="shared" si="420"/>
        <v>20000</v>
      </c>
      <c r="AJ877" s="33">
        <f t="shared" si="421"/>
        <v>65000</v>
      </c>
      <c r="AK877" s="33">
        <f t="shared" si="422"/>
        <v>9337.9542746690477</v>
      </c>
      <c r="AL877" s="33">
        <f t="shared" si="423"/>
        <v>0</v>
      </c>
      <c r="AM877" s="34">
        <f t="shared" si="424"/>
        <v>0</v>
      </c>
    </row>
    <row r="878" spans="1:39" ht="15.75" customHeight="1" x14ac:dyDescent="0.3">
      <c r="A878" s="166" t="s">
        <v>2083</v>
      </c>
      <c r="B878" s="99">
        <v>18962</v>
      </c>
      <c r="C878" s="99">
        <v>88095</v>
      </c>
      <c r="D878" s="165">
        <v>45247</v>
      </c>
      <c r="E878" s="165">
        <v>45498</v>
      </c>
      <c r="F878" s="166">
        <v>4</v>
      </c>
      <c r="G878" s="178">
        <v>1.53</v>
      </c>
      <c r="H878" s="181">
        <v>1</v>
      </c>
      <c r="I878" s="180">
        <v>3.7199999999999997E-2</v>
      </c>
      <c r="J878" s="21">
        <f t="shared" si="395"/>
        <v>2.4699999999999998</v>
      </c>
      <c r="K878" s="21" t="str">
        <f t="shared" si="396"/>
        <v>Y</v>
      </c>
      <c r="L878" s="37" t="str">
        <f t="shared" si="397"/>
        <v>NA</v>
      </c>
      <c r="M878" s="8" t="str">
        <f t="shared" si="398"/>
        <v>Y</v>
      </c>
      <c r="N878" s="42">
        <f t="shared" si="399"/>
        <v>3</v>
      </c>
      <c r="O878" s="43">
        <f t="shared" si="400"/>
        <v>200000</v>
      </c>
      <c r="P878" s="43" t="str">
        <f t="shared" si="401"/>
        <v>NA</v>
      </c>
      <c r="Q878" s="24">
        <f t="shared" si="402"/>
        <v>19667.386399999999</v>
      </c>
      <c r="R878" s="43">
        <f t="shared" si="403"/>
        <v>0</v>
      </c>
      <c r="S878" s="24">
        <f t="shared" si="404"/>
        <v>1000000</v>
      </c>
      <c r="T878" s="25" t="str">
        <f t="shared" si="405"/>
        <v>Y</v>
      </c>
      <c r="U878" s="44">
        <f t="shared" si="406"/>
        <v>2</v>
      </c>
      <c r="V878" s="45">
        <f t="shared" si="407"/>
        <v>200000</v>
      </c>
      <c r="W878" s="45">
        <f t="shared" si="408"/>
        <v>1000000</v>
      </c>
      <c r="X878" s="28">
        <f t="shared" si="409"/>
        <v>20399.013174079999</v>
      </c>
      <c r="Y878" s="28">
        <f t="shared" si="410"/>
        <v>0</v>
      </c>
      <c r="Z878" s="45" t="str">
        <f t="shared" si="411"/>
        <v>NA</v>
      </c>
      <c r="AA878" s="29" t="str">
        <f t="shared" si="412"/>
        <v>Y</v>
      </c>
      <c r="AB878" s="46">
        <f t="shared" si="413"/>
        <v>1</v>
      </c>
      <c r="AC878" s="31">
        <f t="shared" si="414"/>
        <v>200000</v>
      </c>
      <c r="AD878" s="31">
        <f t="shared" si="415"/>
        <v>1000000</v>
      </c>
      <c r="AE878" s="31">
        <f t="shared" si="416"/>
        <v>21157.856464155771</v>
      </c>
      <c r="AF878" s="47">
        <f t="shared" si="417"/>
        <v>0</v>
      </c>
      <c r="AG878" s="31" t="str">
        <f t="shared" si="418"/>
        <v>NA</v>
      </c>
      <c r="AH878" s="48">
        <f t="shared" si="419"/>
        <v>0</v>
      </c>
      <c r="AI878" s="33">
        <f t="shared" si="420"/>
        <v>0</v>
      </c>
      <c r="AJ878" s="33">
        <f t="shared" si="421"/>
        <v>0</v>
      </c>
      <c r="AK878" s="33">
        <f t="shared" si="422"/>
        <v>0</v>
      </c>
      <c r="AL878" s="33">
        <f t="shared" si="423"/>
        <v>0</v>
      </c>
      <c r="AM878" s="34">
        <f t="shared" si="424"/>
        <v>0</v>
      </c>
    </row>
    <row r="879" spans="1:39" ht="15.75" customHeight="1" x14ac:dyDescent="0.3">
      <c r="A879" s="166" t="s">
        <v>2084</v>
      </c>
      <c r="B879" s="99">
        <v>10884</v>
      </c>
      <c r="C879" s="99">
        <v>78776</v>
      </c>
      <c r="D879" s="165">
        <v>45726</v>
      </c>
      <c r="E879" s="165">
        <v>45891</v>
      </c>
      <c r="F879" s="166">
        <v>2</v>
      </c>
      <c r="G879" s="178">
        <v>0.78</v>
      </c>
      <c r="H879" s="181">
        <v>0.25</v>
      </c>
      <c r="I879" s="180">
        <v>3.56E-2</v>
      </c>
      <c r="J879" s="21">
        <f t="shared" si="395"/>
        <v>1.22</v>
      </c>
      <c r="K879" s="21" t="str">
        <f t="shared" si="396"/>
        <v>Y</v>
      </c>
      <c r="L879" s="37" t="str">
        <f t="shared" si="397"/>
        <v>NA</v>
      </c>
      <c r="M879" s="8" t="str">
        <f t="shared" si="398"/>
        <v>Y</v>
      </c>
      <c r="N879" s="42">
        <f t="shared" si="399"/>
        <v>5</v>
      </c>
      <c r="O879" s="43">
        <f t="shared" si="400"/>
        <v>200000</v>
      </c>
      <c r="P879" s="43" t="str">
        <f t="shared" si="401"/>
        <v>NA</v>
      </c>
      <c r="Q879" s="24">
        <f t="shared" si="402"/>
        <v>11271.4704</v>
      </c>
      <c r="R879" s="43">
        <f t="shared" si="403"/>
        <v>0</v>
      </c>
      <c r="S879" s="24">
        <f t="shared" si="404"/>
        <v>1000000</v>
      </c>
      <c r="T879" s="25" t="str">
        <f t="shared" si="405"/>
        <v>Y</v>
      </c>
      <c r="U879" s="44">
        <f t="shared" si="406"/>
        <v>4</v>
      </c>
      <c r="V879" s="45">
        <f t="shared" si="407"/>
        <v>200000</v>
      </c>
      <c r="W879" s="45">
        <f t="shared" si="408"/>
        <v>1000000</v>
      </c>
      <c r="X879" s="28">
        <f t="shared" si="409"/>
        <v>11672.734746240001</v>
      </c>
      <c r="Y879" s="28">
        <f t="shared" si="410"/>
        <v>0</v>
      </c>
      <c r="Z879" s="45" t="str">
        <f t="shared" si="411"/>
        <v>NA</v>
      </c>
      <c r="AA879" s="29" t="str">
        <f t="shared" si="412"/>
        <v>N</v>
      </c>
      <c r="AB879" s="46">
        <f t="shared" si="413"/>
        <v>3</v>
      </c>
      <c r="AC879" s="31">
        <f t="shared" si="414"/>
        <v>20000</v>
      </c>
      <c r="AD879" s="31">
        <f t="shared" si="415"/>
        <v>65000</v>
      </c>
      <c r="AE879" s="31">
        <f t="shared" si="416"/>
        <v>12088.284103206146</v>
      </c>
      <c r="AF879" s="47">
        <f t="shared" si="417"/>
        <v>0</v>
      </c>
      <c r="AG879" s="31">
        <f t="shared" si="418"/>
        <v>0</v>
      </c>
      <c r="AH879" s="48">
        <f t="shared" si="419"/>
        <v>2</v>
      </c>
      <c r="AI879" s="33">
        <f t="shared" si="420"/>
        <v>20000</v>
      </c>
      <c r="AJ879" s="33">
        <f t="shared" si="421"/>
        <v>65000</v>
      </c>
      <c r="AK879" s="33">
        <f t="shared" si="422"/>
        <v>0</v>
      </c>
      <c r="AL879" s="33">
        <f t="shared" si="423"/>
        <v>12518.627017280285</v>
      </c>
      <c r="AM879" s="34">
        <f t="shared" si="424"/>
        <v>12518.627017280285</v>
      </c>
    </row>
    <row r="880" spans="1:39" ht="15.75" customHeight="1" x14ac:dyDescent="0.3">
      <c r="A880" s="166" t="s">
        <v>2085</v>
      </c>
      <c r="B880" s="99">
        <v>22912</v>
      </c>
      <c r="C880" s="99">
        <v>43156</v>
      </c>
      <c r="D880" s="165">
        <v>44595</v>
      </c>
      <c r="E880" s="165">
        <v>44766</v>
      </c>
      <c r="F880" s="166">
        <v>2</v>
      </c>
      <c r="G880" s="178">
        <v>0.28999999999999998</v>
      </c>
      <c r="H880" s="181">
        <v>0.25</v>
      </c>
      <c r="I880" s="180">
        <v>4.02E-2</v>
      </c>
      <c r="J880" s="21">
        <f t="shared" si="395"/>
        <v>1.71</v>
      </c>
      <c r="K880" s="21" t="str">
        <f t="shared" si="396"/>
        <v>Y</v>
      </c>
      <c r="L880" s="37" t="str">
        <f t="shared" si="397"/>
        <v>NA</v>
      </c>
      <c r="M880" s="8" t="str">
        <f t="shared" si="398"/>
        <v>Y</v>
      </c>
      <c r="N880" s="42">
        <f t="shared" si="399"/>
        <v>7</v>
      </c>
      <c r="O880" s="43">
        <f t="shared" si="400"/>
        <v>200000</v>
      </c>
      <c r="P880" s="43" t="str">
        <f t="shared" si="401"/>
        <v>NA</v>
      </c>
      <c r="Q880" s="24">
        <f t="shared" si="402"/>
        <v>23833.062399999999</v>
      </c>
      <c r="R880" s="43">
        <f t="shared" si="403"/>
        <v>0</v>
      </c>
      <c r="S880" s="24">
        <f t="shared" si="404"/>
        <v>1000000</v>
      </c>
      <c r="T880" s="25" t="str">
        <f t="shared" si="405"/>
        <v>Y</v>
      </c>
      <c r="U880" s="44">
        <f t="shared" si="406"/>
        <v>6</v>
      </c>
      <c r="V880" s="45">
        <f t="shared" si="407"/>
        <v>200000</v>
      </c>
      <c r="W880" s="45">
        <f t="shared" si="408"/>
        <v>1000000</v>
      </c>
      <c r="X880" s="28">
        <f t="shared" si="409"/>
        <v>24791.151508479998</v>
      </c>
      <c r="Y880" s="28">
        <f t="shared" si="410"/>
        <v>0</v>
      </c>
      <c r="Z880" s="45" t="str">
        <f t="shared" si="411"/>
        <v>NA</v>
      </c>
      <c r="AA880" s="29" t="str">
        <f t="shared" si="412"/>
        <v>N</v>
      </c>
      <c r="AB880" s="46">
        <f t="shared" si="413"/>
        <v>5</v>
      </c>
      <c r="AC880" s="31">
        <f t="shared" si="414"/>
        <v>20000</v>
      </c>
      <c r="AD880" s="31">
        <f t="shared" si="415"/>
        <v>65000</v>
      </c>
      <c r="AE880" s="31">
        <f t="shared" si="416"/>
        <v>20000</v>
      </c>
      <c r="AF880" s="47">
        <f t="shared" si="417"/>
        <v>5787.7557991208923</v>
      </c>
      <c r="AG880" s="31">
        <f t="shared" si="418"/>
        <v>0</v>
      </c>
      <c r="AH880" s="48">
        <f t="shared" si="419"/>
        <v>4</v>
      </c>
      <c r="AI880" s="33">
        <f t="shared" si="420"/>
        <v>20000</v>
      </c>
      <c r="AJ880" s="33">
        <f t="shared" si="421"/>
        <v>65000</v>
      </c>
      <c r="AK880" s="33">
        <f t="shared" si="422"/>
        <v>0</v>
      </c>
      <c r="AL880" s="33">
        <f t="shared" si="423"/>
        <v>26824.423582245552</v>
      </c>
      <c r="AM880" s="34">
        <f t="shared" si="424"/>
        <v>32612.179381366444</v>
      </c>
    </row>
    <row r="881" spans="1:39" ht="15.75" customHeight="1" x14ac:dyDescent="0.3">
      <c r="A881" s="166" t="s">
        <v>2086</v>
      </c>
      <c r="B881" s="99">
        <v>15936</v>
      </c>
      <c r="C881" s="99">
        <v>51710</v>
      </c>
      <c r="D881" s="165">
        <v>44822</v>
      </c>
      <c r="E881" s="165">
        <v>45020</v>
      </c>
      <c r="F881" s="166">
        <v>4</v>
      </c>
      <c r="G881" s="178">
        <v>1.28</v>
      </c>
      <c r="H881" s="181">
        <v>0.75</v>
      </c>
      <c r="I881" s="180">
        <v>2.8299999999999999E-2</v>
      </c>
      <c r="J881" s="21">
        <f t="shared" si="395"/>
        <v>2.7199999999999998</v>
      </c>
      <c r="K881" s="21" t="str">
        <f t="shared" si="396"/>
        <v>Y</v>
      </c>
      <c r="L881" s="37" t="str">
        <f t="shared" si="397"/>
        <v>NA</v>
      </c>
      <c r="M881" s="8" t="str">
        <f t="shared" si="398"/>
        <v>Y</v>
      </c>
      <c r="N881" s="42">
        <f t="shared" si="399"/>
        <v>4</v>
      </c>
      <c r="O881" s="43">
        <f t="shared" si="400"/>
        <v>200000</v>
      </c>
      <c r="P881" s="43" t="str">
        <f t="shared" si="401"/>
        <v>NA</v>
      </c>
      <c r="Q881" s="24">
        <f t="shared" si="402"/>
        <v>16386.988799999999</v>
      </c>
      <c r="R881" s="43">
        <f t="shared" si="403"/>
        <v>0</v>
      </c>
      <c r="S881" s="24">
        <f t="shared" si="404"/>
        <v>1000000</v>
      </c>
      <c r="T881" s="25" t="str">
        <f t="shared" si="405"/>
        <v>Y</v>
      </c>
      <c r="U881" s="44">
        <f t="shared" si="406"/>
        <v>3</v>
      </c>
      <c r="V881" s="45">
        <f t="shared" si="407"/>
        <v>200000</v>
      </c>
      <c r="W881" s="45">
        <f t="shared" si="408"/>
        <v>1000000</v>
      </c>
      <c r="X881" s="28">
        <f t="shared" si="409"/>
        <v>16850.740583039998</v>
      </c>
      <c r="Y881" s="28">
        <f t="shared" si="410"/>
        <v>0</v>
      </c>
      <c r="Z881" s="45" t="str">
        <f t="shared" si="411"/>
        <v>NA</v>
      </c>
      <c r="AA881" s="29" t="str">
        <f t="shared" si="412"/>
        <v>Y</v>
      </c>
      <c r="AB881" s="46">
        <f t="shared" si="413"/>
        <v>2</v>
      </c>
      <c r="AC881" s="31">
        <f t="shared" si="414"/>
        <v>200000</v>
      </c>
      <c r="AD881" s="31">
        <f t="shared" si="415"/>
        <v>1000000</v>
      </c>
      <c r="AE881" s="31">
        <f t="shared" si="416"/>
        <v>17327.616541540032</v>
      </c>
      <c r="AF881" s="47">
        <f t="shared" si="417"/>
        <v>0</v>
      </c>
      <c r="AG881" s="31" t="str">
        <f t="shared" si="418"/>
        <v>NA</v>
      </c>
      <c r="AH881" s="48">
        <f t="shared" si="419"/>
        <v>1</v>
      </c>
      <c r="AI881" s="33">
        <f t="shared" si="420"/>
        <v>20000</v>
      </c>
      <c r="AJ881" s="33">
        <f t="shared" si="421"/>
        <v>65000</v>
      </c>
      <c r="AK881" s="33">
        <f t="shared" si="422"/>
        <v>17817.988089665614</v>
      </c>
      <c r="AL881" s="33">
        <f t="shared" si="423"/>
        <v>0</v>
      </c>
      <c r="AM881" s="34">
        <f t="shared" si="424"/>
        <v>0</v>
      </c>
    </row>
    <row r="882" spans="1:39" ht="15.75" customHeight="1" x14ac:dyDescent="0.3">
      <c r="A882" s="166" t="s">
        <v>2087</v>
      </c>
      <c r="B882" s="99">
        <v>22797</v>
      </c>
      <c r="C882" s="99">
        <v>67024</v>
      </c>
      <c r="D882" s="165">
        <v>46187</v>
      </c>
      <c r="E882" s="165">
        <v>46370</v>
      </c>
      <c r="F882" s="166">
        <v>4</v>
      </c>
      <c r="G882" s="178">
        <v>3.31</v>
      </c>
      <c r="H882" s="181">
        <v>1</v>
      </c>
      <c r="I882" s="180">
        <v>8.1199999999999994E-2</v>
      </c>
      <c r="J882" s="21">
        <f t="shared" si="395"/>
        <v>0.69</v>
      </c>
      <c r="K882" s="21" t="str">
        <f t="shared" si="396"/>
        <v>Y</v>
      </c>
      <c r="L882" s="37" t="str">
        <f t="shared" si="397"/>
        <v>NA</v>
      </c>
      <c r="M882" s="8" t="str">
        <f t="shared" si="398"/>
        <v>Y</v>
      </c>
      <c r="N882" s="42">
        <f t="shared" si="399"/>
        <v>1</v>
      </c>
      <c r="O882" s="43">
        <f t="shared" si="400"/>
        <v>200000</v>
      </c>
      <c r="P882" s="43" t="str">
        <f t="shared" si="401"/>
        <v>NA</v>
      </c>
      <c r="Q882" s="24">
        <f t="shared" si="402"/>
        <v>24648.116399999999</v>
      </c>
      <c r="R882" s="43">
        <f t="shared" si="403"/>
        <v>0</v>
      </c>
      <c r="S882" s="24">
        <f t="shared" si="404"/>
        <v>1000000</v>
      </c>
      <c r="T882" s="25" t="str">
        <f t="shared" si="405"/>
        <v>N</v>
      </c>
      <c r="U882" s="44">
        <f t="shared" si="406"/>
        <v>0</v>
      </c>
      <c r="V882" s="45">
        <f t="shared" si="407"/>
        <v>0</v>
      </c>
      <c r="W882" s="45">
        <f t="shared" si="408"/>
        <v>0</v>
      </c>
      <c r="X882" s="28">
        <f t="shared" si="409"/>
        <v>0</v>
      </c>
      <c r="Y882" s="28">
        <f t="shared" si="410"/>
        <v>0</v>
      </c>
      <c r="Z882" s="45">
        <f t="shared" si="411"/>
        <v>0</v>
      </c>
      <c r="AA882" s="29" t="str">
        <f t="shared" si="412"/>
        <v>N</v>
      </c>
      <c r="AB882" s="46">
        <f t="shared" si="413"/>
        <v>0</v>
      </c>
      <c r="AC882" s="31">
        <f t="shared" si="414"/>
        <v>0</v>
      </c>
      <c r="AD882" s="31">
        <f t="shared" si="415"/>
        <v>0</v>
      </c>
      <c r="AE882" s="31">
        <f t="shared" si="416"/>
        <v>0</v>
      </c>
      <c r="AF882" s="47">
        <f t="shared" si="417"/>
        <v>0</v>
      </c>
      <c r="AG882" s="31">
        <f t="shared" si="418"/>
        <v>0</v>
      </c>
      <c r="AH882" s="48">
        <f t="shared" si="419"/>
        <v>0</v>
      </c>
      <c r="AI882" s="33">
        <f t="shared" si="420"/>
        <v>0</v>
      </c>
      <c r="AJ882" s="33">
        <f t="shared" si="421"/>
        <v>0</v>
      </c>
      <c r="AK882" s="33">
        <f t="shared" si="422"/>
        <v>0</v>
      </c>
      <c r="AL882" s="33">
        <f t="shared" si="423"/>
        <v>0</v>
      </c>
      <c r="AM882" s="34">
        <f t="shared" si="424"/>
        <v>0</v>
      </c>
    </row>
    <row r="883" spans="1:39" ht="15.75" customHeight="1" x14ac:dyDescent="0.3">
      <c r="A883" s="166" t="s">
        <v>2088</v>
      </c>
      <c r="B883" s="99">
        <v>20466</v>
      </c>
      <c r="C883" s="99">
        <v>97659</v>
      </c>
      <c r="D883" s="165">
        <v>44646</v>
      </c>
      <c r="E883" s="165">
        <v>44752</v>
      </c>
      <c r="F883" s="166">
        <v>4</v>
      </c>
      <c r="G883" s="178">
        <v>0.99</v>
      </c>
      <c r="H883" s="181">
        <v>0.5</v>
      </c>
      <c r="I883" s="180">
        <v>4.82E-2</v>
      </c>
      <c r="J883" s="21">
        <f t="shared" si="395"/>
        <v>3.01</v>
      </c>
      <c r="K883" s="21" t="str">
        <f t="shared" si="396"/>
        <v>Y</v>
      </c>
      <c r="L883" s="37" t="str">
        <f t="shared" si="397"/>
        <v>NA</v>
      </c>
      <c r="M883" s="8" t="str">
        <f t="shared" si="398"/>
        <v>Y</v>
      </c>
      <c r="N883" s="42">
        <f t="shared" si="399"/>
        <v>7</v>
      </c>
      <c r="O883" s="43">
        <f t="shared" si="400"/>
        <v>200000</v>
      </c>
      <c r="P883" s="43" t="str">
        <f t="shared" si="401"/>
        <v>NA</v>
      </c>
      <c r="Q883" s="24">
        <f t="shared" si="402"/>
        <v>21452.461200000002</v>
      </c>
      <c r="R883" s="43">
        <f t="shared" si="403"/>
        <v>0</v>
      </c>
      <c r="S883" s="24">
        <f t="shared" si="404"/>
        <v>1000000</v>
      </c>
      <c r="T883" s="25" t="str">
        <f t="shared" si="405"/>
        <v>Y</v>
      </c>
      <c r="U883" s="44">
        <f t="shared" si="406"/>
        <v>6</v>
      </c>
      <c r="V883" s="45">
        <f t="shared" si="407"/>
        <v>200000</v>
      </c>
      <c r="W883" s="45">
        <f t="shared" si="408"/>
        <v>1000000</v>
      </c>
      <c r="X883" s="28">
        <f t="shared" si="409"/>
        <v>22486.469829840004</v>
      </c>
      <c r="Y883" s="28">
        <f t="shared" si="410"/>
        <v>0</v>
      </c>
      <c r="Z883" s="45" t="str">
        <f t="shared" si="411"/>
        <v>NA</v>
      </c>
      <c r="AA883" s="29" t="str">
        <f t="shared" si="412"/>
        <v>Y</v>
      </c>
      <c r="AB883" s="46">
        <f t="shared" si="413"/>
        <v>5</v>
      </c>
      <c r="AC883" s="31">
        <f t="shared" si="414"/>
        <v>200000</v>
      </c>
      <c r="AD883" s="31">
        <f t="shared" si="415"/>
        <v>1000000</v>
      </c>
      <c r="AE883" s="31">
        <f t="shared" si="416"/>
        <v>23570.317675638293</v>
      </c>
      <c r="AF883" s="47">
        <f t="shared" si="417"/>
        <v>0</v>
      </c>
      <c r="AG883" s="31" t="str">
        <f t="shared" si="418"/>
        <v>NA</v>
      </c>
      <c r="AH883" s="48">
        <f t="shared" si="419"/>
        <v>4</v>
      </c>
      <c r="AI883" s="33">
        <f t="shared" si="420"/>
        <v>20000</v>
      </c>
      <c r="AJ883" s="33">
        <f t="shared" si="421"/>
        <v>65000</v>
      </c>
      <c r="AK883" s="33">
        <f t="shared" si="422"/>
        <v>20000</v>
      </c>
      <c r="AL883" s="33">
        <f t="shared" si="423"/>
        <v>4706.4069876040594</v>
      </c>
      <c r="AM883" s="34">
        <f t="shared" si="424"/>
        <v>4706.4069876040594</v>
      </c>
    </row>
    <row r="884" spans="1:39" ht="15.75" customHeight="1" x14ac:dyDescent="0.3">
      <c r="A884" s="166" t="s">
        <v>2089</v>
      </c>
      <c r="B884" s="99">
        <v>23108</v>
      </c>
      <c r="C884" s="99">
        <v>94546</v>
      </c>
      <c r="D884" s="165">
        <v>44725</v>
      </c>
      <c r="E884" s="165">
        <v>44991</v>
      </c>
      <c r="F884" s="166">
        <v>4</v>
      </c>
      <c r="G884" s="178">
        <v>3.19</v>
      </c>
      <c r="H884" s="181">
        <v>0.75</v>
      </c>
      <c r="I884" s="180">
        <v>7.4200000000000002E-2</v>
      </c>
      <c r="J884" s="21">
        <f t="shared" si="395"/>
        <v>0.81</v>
      </c>
      <c r="K884" s="21" t="str">
        <f t="shared" si="396"/>
        <v>Y</v>
      </c>
      <c r="L884" s="37" t="str">
        <f t="shared" si="397"/>
        <v>NA</v>
      </c>
      <c r="M884" s="8" t="str">
        <f t="shared" si="398"/>
        <v>Y</v>
      </c>
      <c r="N884" s="42">
        <f t="shared" si="399"/>
        <v>2</v>
      </c>
      <c r="O884" s="43">
        <f t="shared" si="400"/>
        <v>200000</v>
      </c>
      <c r="P884" s="43" t="str">
        <f t="shared" si="401"/>
        <v>NA</v>
      </c>
      <c r="Q884" s="24">
        <f t="shared" si="402"/>
        <v>24822.613600000001</v>
      </c>
      <c r="R884" s="43">
        <f t="shared" si="403"/>
        <v>0</v>
      </c>
      <c r="S884" s="24">
        <f t="shared" si="404"/>
        <v>1000000</v>
      </c>
      <c r="T884" s="25" t="str">
        <f t="shared" si="405"/>
        <v>N</v>
      </c>
      <c r="U884" s="44">
        <f t="shared" si="406"/>
        <v>1</v>
      </c>
      <c r="V884" s="45">
        <f t="shared" si="407"/>
        <v>20000</v>
      </c>
      <c r="W884" s="45">
        <f t="shared" si="408"/>
        <v>65000</v>
      </c>
      <c r="X884" s="28">
        <f t="shared" si="409"/>
        <v>0</v>
      </c>
      <c r="Y884" s="28">
        <f t="shared" si="410"/>
        <v>26664.45152912</v>
      </c>
      <c r="Z884" s="45">
        <f t="shared" si="411"/>
        <v>0</v>
      </c>
      <c r="AA884" s="29" t="str">
        <f t="shared" si="412"/>
        <v>N</v>
      </c>
      <c r="AB884" s="46">
        <f t="shared" si="413"/>
        <v>0</v>
      </c>
      <c r="AC884" s="31">
        <f t="shared" si="414"/>
        <v>0</v>
      </c>
      <c r="AD884" s="31">
        <f t="shared" si="415"/>
        <v>0</v>
      </c>
      <c r="AE884" s="31">
        <f t="shared" si="416"/>
        <v>0</v>
      </c>
      <c r="AF884" s="47">
        <f t="shared" si="417"/>
        <v>0</v>
      </c>
      <c r="AG884" s="31">
        <f t="shared" si="418"/>
        <v>0</v>
      </c>
      <c r="AH884" s="48">
        <f t="shared" si="419"/>
        <v>0</v>
      </c>
      <c r="AI884" s="33">
        <f t="shared" si="420"/>
        <v>0</v>
      </c>
      <c r="AJ884" s="33">
        <f t="shared" si="421"/>
        <v>0</v>
      </c>
      <c r="AK884" s="33">
        <f t="shared" si="422"/>
        <v>0</v>
      </c>
      <c r="AL884" s="33">
        <f t="shared" si="423"/>
        <v>0</v>
      </c>
      <c r="AM884" s="34">
        <f t="shared" si="424"/>
        <v>26664.45152912</v>
      </c>
    </row>
    <row r="885" spans="1:39" ht="15.75" customHeight="1" x14ac:dyDescent="0.3">
      <c r="A885" s="166" t="s">
        <v>2090</v>
      </c>
      <c r="B885" s="99">
        <v>11867</v>
      </c>
      <c r="C885" s="99">
        <v>79365</v>
      </c>
      <c r="D885" s="165">
        <v>45283</v>
      </c>
      <c r="E885" s="165">
        <v>45598</v>
      </c>
      <c r="F885" s="166">
        <v>2</v>
      </c>
      <c r="G885" s="178">
        <v>0.81</v>
      </c>
      <c r="H885" s="181">
        <v>0.5</v>
      </c>
      <c r="I885" s="180">
        <v>3.6400000000000002E-2</v>
      </c>
      <c r="J885" s="21">
        <f t="shared" si="395"/>
        <v>1.19</v>
      </c>
      <c r="K885" s="21" t="str">
        <f t="shared" si="396"/>
        <v>Y</v>
      </c>
      <c r="L885" s="37" t="str">
        <f t="shared" si="397"/>
        <v>NA</v>
      </c>
      <c r="M885" s="8" t="str">
        <f t="shared" si="398"/>
        <v>Y</v>
      </c>
      <c r="N885" s="42">
        <f t="shared" si="399"/>
        <v>3</v>
      </c>
      <c r="O885" s="43">
        <f t="shared" si="400"/>
        <v>200000</v>
      </c>
      <c r="P885" s="43" t="str">
        <f t="shared" si="401"/>
        <v>NA</v>
      </c>
      <c r="Q885" s="24">
        <f t="shared" si="402"/>
        <v>12298.9588</v>
      </c>
      <c r="R885" s="43">
        <f t="shared" si="403"/>
        <v>0</v>
      </c>
      <c r="S885" s="24">
        <f t="shared" si="404"/>
        <v>1000000</v>
      </c>
      <c r="T885" s="25" t="str">
        <f t="shared" si="405"/>
        <v>Y</v>
      </c>
      <c r="U885" s="44">
        <f t="shared" si="406"/>
        <v>2</v>
      </c>
      <c r="V885" s="45">
        <f t="shared" si="407"/>
        <v>200000</v>
      </c>
      <c r="W885" s="45">
        <f t="shared" si="408"/>
        <v>1000000</v>
      </c>
      <c r="X885" s="28">
        <f t="shared" si="409"/>
        <v>12746.640900320001</v>
      </c>
      <c r="Y885" s="28">
        <f t="shared" si="410"/>
        <v>0</v>
      </c>
      <c r="Z885" s="45" t="str">
        <f t="shared" si="411"/>
        <v>NA</v>
      </c>
      <c r="AA885" s="29" t="str">
        <f t="shared" si="412"/>
        <v>N</v>
      </c>
      <c r="AB885" s="46">
        <f t="shared" si="413"/>
        <v>1</v>
      </c>
      <c r="AC885" s="31">
        <f t="shared" si="414"/>
        <v>20000</v>
      </c>
      <c r="AD885" s="31">
        <f t="shared" si="415"/>
        <v>65000</v>
      </c>
      <c r="AE885" s="31">
        <f t="shared" si="416"/>
        <v>13210.618629091648</v>
      </c>
      <c r="AF885" s="47">
        <f t="shared" si="417"/>
        <v>0</v>
      </c>
      <c r="AG885" s="31">
        <f t="shared" si="418"/>
        <v>0</v>
      </c>
      <c r="AH885" s="48">
        <f t="shared" si="419"/>
        <v>0</v>
      </c>
      <c r="AI885" s="33">
        <f t="shared" si="420"/>
        <v>0</v>
      </c>
      <c r="AJ885" s="33">
        <f t="shared" si="421"/>
        <v>0</v>
      </c>
      <c r="AK885" s="33">
        <f t="shared" si="422"/>
        <v>0</v>
      </c>
      <c r="AL885" s="33">
        <f t="shared" si="423"/>
        <v>0</v>
      </c>
      <c r="AM885" s="34">
        <f t="shared" si="424"/>
        <v>0</v>
      </c>
    </row>
    <row r="886" spans="1:39" ht="15.75" customHeight="1" x14ac:dyDescent="0.3">
      <c r="A886" s="166" t="s">
        <v>2091</v>
      </c>
      <c r="B886" s="99">
        <v>16621</v>
      </c>
      <c r="C886" s="99">
        <v>71162</v>
      </c>
      <c r="D886" s="165">
        <v>45743</v>
      </c>
      <c r="E886" s="165">
        <v>45987</v>
      </c>
      <c r="F886" s="166">
        <v>4</v>
      </c>
      <c r="G886" s="178">
        <v>2.77</v>
      </c>
      <c r="H886" s="181">
        <v>1</v>
      </c>
      <c r="I886" s="180">
        <v>6.8400000000000002E-2</v>
      </c>
      <c r="J886" s="21">
        <f t="shared" si="395"/>
        <v>1.23</v>
      </c>
      <c r="K886" s="21" t="str">
        <f t="shared" si="396"/>
        <v>Y</v>
      </c>
      <c r="L886" s="37" t="str">
        <f t="shared" si="397"/>
        <v>NA</v>
      </c>
      <c r="M886" s="8" t="str">
        <f t="shared" si="398"/>
        <v>Y</v>
      </c>
      <c r="N886" s="42">
        <f t="shared" si="399"/>
        <v>2</v>
      </c>
      <c r="O886" s="43">
        <f t="shared" si="400"/>
        <v>200000</v>
      </c>
      <c r="P886" s="43" t="str">
        <f t="shared" si="401"/>
        <v>NA</v>
      </c>
      <c r="Q886" s="24">
        <f t="shared" si="402"/>
        <v>17757.876400000001</v>
      </c>
      <c r="R886" s="43">
        <f t="shared" si="403"/>
        <v>0</v>
      </c>
      <c r="S886" s="24">
        <f t="shared" si="404"/>
        <v>1000000</v>
      </c>
      <c r="T886" s="25" t="str">
        <f t="shared" si="405"/>
        <v>Y</v>
      </c>
      <c r="U886" s="44">
        <f t="shared" si="406"/>
        <v>1</v>
      </c>
      <c r="V886" s="45">
        <f t="shared" si="407"/>
        <v>200000</v>
      </c>
      <c r="W886" s="45">
        <f t="shared" si="408"/>
        <v>1000000</v>
      </c>
      <c r="X886" s="28">
        <f t="shared" si="409"/>
        <v>18972.51514576</v>
      </c>
      <c r="Y886" s="28">
        <f t="shared" si="410"/>
        <v>0</v>
      </c>
      <c r="Z886" s="45" t="str">
        <f t="shared" si="411"/>
        <v>NA</v>
      </c>
      <c r="AA886" s="29" t="str">
        <f t="shared" si="412"/>
        <v>N</v>
      </c>
      <c r="AB886" s="46">
        <f t="shared" si="413"/>
        <v>0</v>
      </c>
      <c r="AC886" s="31">
        <f t="shared" si="414"/>
        <v>0</v>
      </c>
      <c r="AD886" s="31">
        <f t="shared" si="415"/>
        <v>0</v>
      </c>
      <c r="AE886" s="31">
        <f t="shared" si="416"/>
        <v>0</v>
      </c>
      <c r="AF886" s="47">
        <f t="shared" si="417"/>
        <v>0</v>
      </c>
      <c r="AG886" s="31">
        <f t="shared" si="418"/>
        <v>0</v>
      </c>
      <c r="AH886" s="48">
        <f t="shared" si="419"/>
        <v>0</v>
      </c>
      <c r="AI886" s="33">
        <f t="shared" si="420"/>
        <v>0</v>
      </c>
      <c r="AJ886" s="33">
        <f t="shared" si="421"/>
        <v>0</v>
      </c>
      <c r="AK886" s="33">
        <f t="shared" si="422"/>
        <v>0</v>
      </c>
      <c r="AL886" s="33">
        <f t="shared" si="423"/>
        <v>0</v>
      </c>
      <c r="AM886" s="34">
        <f t="shared" si="424"/>
        <v>0</v>
      </c>
    </row>
    <row r="887" spans="1:39" ht="15.75" customHeight="1" x14ac:dyDescent="0.3">
      <c r="A887" s="166" t="s">
        <v>2092</v>
      </c>
      <c r="B887" s="99">
        <v>15684</v>
      </c>
      <c r="C887" s="99">
        <v>102617</v>
      </c>
      <c r="D887" s="165">
        <v>46157</v>
      </c>
      <c r="E887" s="165">
        <v>46477</v>
      </c>
      <c r="F887" s="166">
        <v>2</v>
      </c>
      <c r="G887" s="178">
        <v>1.85</v>
      </c>
      <c r="H887" s="181">
        <v>0.5</v>
      </c>
      <c r="I887" s="180">
        <v>8.3400000000000002E-2</v>
      </c>
      <c r="J887" s="21">
        <f t="shared" si="395"/>
        <v>0.14999999999999991</v>
      </c>
      <c r="K887" s="21" t="str">
        <f t="shared" si="396"/>
        <v>Y</v>
      </c>
      <c r="L887" s="37" t="str">
        <f t="shared" si="397"/>
        <v>NA</v>
      </c>
      <c r="M887" s="8" t="str">
        <f t="shared" si="398"/>
        <v>Y</v>
      </c>
      <c r="N887" s="42">
        <f t="shared" si="399"/>
        <v>1</v>
      </c>
      <c r="O887" s="43">
        <f t="shared" si="400"/>
        <v>200000</v>
      </c>
      <c r="P887" s="43" t="str">
        <f t="shared" si="401"/>
        <v>NA</v>
      </c>
      <c r="Q887" s="24">
        <f t="shared" si="402"/>
        <v>16992.045599999998</v>
      </c>
      <c r="R887" s="43">
        <f t="shared" si="403"/>
        <v>0</v>
      </c>
      <c r="S887" s="24">
        <f t="shared" si="404"/>
        <v>1000000</v>
      </c>
      <c r="T887" s="25" t="str">
        <f t="shared" si="405"/>
        <v>N</v>
      </c>
      <c r="U887" s="44">
        <f t="shared" si="406"/>
        <v>0</v>
      </c>
      <c r="V887" s="45">
        <f t="shared" si="407"/>
        <v>0</v>
      </c>
      <c r="W887" s="45">
        <f t="shared" si="408"/>
        <v>0</v>
      </c>
      <c r="X887" s="28">
        <f t="shared" si="409"/>
        <v>0</v>
      </c>
      <c r="Y887" s="28">
        <f t="shared" si="410"/>
        <v>0</v>
      </c>
      <c r="Z887" s="45">
        <f t="shared" si="411"/>
        <v>0</v>
      </c>
      <c r="AA887" s="29" t="str">
        <f t="shared" si="412"/>
        <v>N</v>
      </c>
      <c r="AB887" s="46">
        <f t="shared" si="413"/>
        <v>0</v>
      </c>
      <c r="AC887" s="31">
        <f t="shared" si="414"/>
        <v>0</v>
      </c>
      <c r="AD887" s="31">
        <f t="shared" si="415"/>
        <v>0</v>
      </c>
      <c r="AE887" s="31">
        <f t="shared" si="416"/>
        <v>0</v>
      </c>
      <c r="AF887" s="47">
        <f t="shared" si="417"/>
        <v>0</v>
      </c>
      <c r="AG887" s="31">
        <f t="shared" si="418"/>
        <v>0</v>
      </c>
      <c r="AH887" s="48">
        <f t="shared" si="419"/>
        <v>0</v>
      </c>
      <c r="AI887" s="33">
        <f t="shared" si="420"/>
        <v>0</v>
      </c>
      <c r="AJ887" s="33">
        <f t="shared" si="421"/>
        <v>0</v>
      </c>
      <c r="AK887" s="33">
        <f t="shared" si="422"/>
        <v>0</v>
      </c>
      <c r="AL887" s="33">
        <f t="shared" si="423"/>
        <v>0</v>
      </c>
      <c r="AM887" s="34">
        <f t="shared" si="424"/>
        <v>0</v>
      </c>
    </row>
    <row r="888" spans="1:39" ht="15.75" customHeight="1" x14ac:dyDescent="0.3">
      <c r="A888" s="166" t="s">
        <v>2093</v>
      </c>
      <c r="B888" s="99">
        <v>24759</v>
      </c>
      <c r="C888" s="99">
        <v>114429</v>
      </c>
      <c r="D888" s="165">
        <v>45029</v>
      </c>
      <c r="E888" s="165">
        <v>45259</v>
      </c>
      <c r="F888" s="166">
        <v>4</v>
      </c>
      <c r="G888" s="178">
        <v>0.9</v>
      </c>
      <c r="H888" s="181">
        <v>1</v>
      </c>
      <c r="I888" s="180">
        <v>1.95E-2</v>
      </c>
      <c r="J888" s="21">
        <f t="shared" si="395"/>
        <v>3.1</v>
      </c>
      <c r="K888" s="21" t="str">
        <f t="shared" si="396"/>
        <v>Y</v>
      </c>
      <c r="L888" s="37" t="str">
        <f t="shared" si="397"/>
        <v>NA</v>
      </c>
      <c r="M888" s="8" t="str">
        <f t="shared" si="398"/>
        <v>Y</v>
      </c>
      <c r="N888" s="42">
        <f t="shared" si="399"/>
        <v>4</v>
      </c>
      <c r="O888" s="43">
        <f t="shared" si="400"/>
        <v>200000</v>
      </c>
      <c r="P888" s="43" t="str">
        <f t="shared" si="401"/>
        <v>NA</v>
      </c>
      <c r="Q888" s="24">
        <f t="shared" si="402"/>
        <v>25241.800500000001</v>
      </c>
      <c r="R888" s="43">
        <f t="shared" si="403"/>
        <v>0</v>
      </c>
      <c r="S888" s="24">
        <f t="shared" si="404"/>
        <v>1000000</v>
      </c>
      <c r="T888" s="25" t="str">
        <f t="shared" si="405"/>
        <v>Y</v>
      </c>
      <c r="U888" s="44">
        <f t="shared" si="406"/>
        <v>3</v>
      </c>
      <c r="V888" s="45">
        <f t="shared" si="407"/>
        <v>200000</v>
      </c>
      <c r="W888" s="45">
        <f t="shared" si="408"/>
        <v>1000000</v>
      </c>
      <c r="X888" s="28">
        <f t="shared" si="409"/>
        <v>25734.015609750004</v>
      </c>
      <c r="Y888" s="28">
        <f t="shared" si="410"/>
        <v>0</v>
      </c>
      <c r="Z888" s="45" t="str">
        <f t="shared" si="411"/>
        <v>NA</v>
      </c>
      <c r="AA888" s="29" t="str">
        <f t="shared" si="412"/>
        <v>Y</v>
      </c>
      <c r="AB888" s="46">
        <f t="shared" si="413"/>
        <v>2</v>
      </c>
      <c r="AC888" s="31">
        <f t="shared" si="414"/>
        <v>200000</v>
      </c>
      <c r="AD888" s="31">
        <f t="shared" si="415"/>
        <v>1000000</v>
      </c>
      <c r="AE888" s="31">
        <f t="shared" si="416"/>
        <v>26235.828914140129</v>
      </c>
      <c r="AF888" s="47">
        <f t="shared" si="417"/>
        <v>0</v>
      </c>
      <c r="AG888" s="31" t="str">
        <f t="shared" si="418"/>
        <v>NA</v>
      </c>
      <c r="AH888" s="48">
        <f t="shared" si="419"/>
        <v>1</v>
      </c>
      <c r="AI888" s="33">
        <f t="shared" si="420"/>
        <v>20000</v>
      </c>
      <c r="AJ888" s="33">
        <f t="shared" si="421"/>
        <v>65000</v>
      </c>
      <c r="AK888" s="33">
        <f t="shared" si="422"/>
        <v>20000</v>
      </c>
      <c r="AL888" s="33">
        <f t="shared" si="423"/>
        <v>6747.4275779658637</v>
      </c>
      <c r="AM888" s="34">
        <f t="shared" si="424"/>
        <v>6747.4275779658637</v>
      </c>
    </row>
    <row r="889" spans="1:39" ht="15.75" customHeight="1" x14ac:dyDescent="0.3">
      <c r="A889" s="166" t="s">
        <v>2094</v>
      </c>
      <c r="B889" s="99">
        <v>20557</v>
      </c>
      <c r="C889" s="99">
        <v>44796</v>
      </c>
      <c r="D889" s="165">
        <v>45531</v>
      </c>
      <c r="E889" s="165">
        <v>45852</v>
      </c>
      <c r="F889" s="166">
        <v>4</v>
      </c>
      <c r="G889" s="178">
        <v>2.59</v>
      </c>
      <c r="H889" s="181">
        <v>0.75</v>
      </c>
      <c r="I889" s="180">
        <v>2.1499999999999998E-2</v>
      </c>
      <c r="J889" s="21">
        <f t="shared" si="395"/>
        <v>1.4100000000000001</v>
      </c>
      <c r="K889" s="21" t="str">
        <f t="shared" si="396"/>
        <v>Y</v>
      </c>
      <c r="L889" s="37" t="str">
        <f t="shared" si="397"/>
        <v>NA</v>
      </c>
      <c r="M889" s="8" t="str">
        <f t="shared" si="398"/>
        <v>Y</v>
      </c>
      <c r="N889" s="42">
        <f t="shared" si="399"/>
        <v>2</v>
      </c>
      <c r="O889" s="43">
        <f t="shared" si="400"/>
        <v>200000</v>
      </c>
      <c r="P889" s="43" t="str">
        <f t="shared" si="401"/>
        <v>NA</v>
      </c>
      <c r="Q889" s="24">
        <f t="shared" si="402"/>
        <v>20998.9755</v>
      </c>
      <c r="R889" s="43">
        <f t="shared" si="403"/>
        <v>0</v>
      </c>
      <c r="S889" s="24">
        <f t="shared" si="404"/>
        <v>1000000</v>
      </c>
      <c r="T889" s="25" t="str">
        <f t="shared" si="405"/>
        <v>Y</v>
      </c>
      <c r="U889" s="44">
        <f t="shared" si="406"/>
        <v>1</v>
      </c>
      <c r="V889" s="45">
        <f t="shared" si="407"/>
        <v>200000</v>
      </c>
      <c r="W889" s="45">
        <f t="shared" si="408"/>
        <v>1000000</v>
      </c>
      <c r="X889" s="28">
        <f t="shared" si="409"/>
        <v>21450.453473250003</v>
      </c>
      <c r="Y889" s="28">
        <f t="shared" si="410"/>
        <v>0</v>
      </c>
      <c r="Z889" s="45" t="str">
        <f t="shared" si="411"/>
        <v>NA</v>
      </c>
      <c r="AA889" s="29" t="str">
        <f t="shared" si="412"/>
        <v>N</v>
      </c>
      <c r="AB889" s="46">
        <f t="shared" si="413"/>
        <v>0</v>
      </c>
      <c r="AC889" s="31">
        <f t="shared" si="414"/>
        <v>0</v>
      </c>
      <c r="AD889" s="31">
        <f t="shared" si="415"/>
        <v>0</v>
      </c>
      <c r="AE889" s="31">
        <f t="shared" si="416"/>
        <v>0</v>
      </c>
      <c r="AF889" s="47">
        <f t="shared" si="417"/>
        <v>0</v>
      </c>
      <c r="AG889" s="31">
        <f t="shared" si="418"/>
        <v>0</v>
      </c>
      <c r="AH889" s="48">
        <f t="shared" si="419"/>
        <v>0</v>
      </c>
      <c r="AI889" s="33">
        <f t="shared" si="420"/>
        <v>0</v>
      </c>
      <c r="AJ889" s="33">
        <f t="shared" si="421"/>
        <v>0</v>
      </c>
      <c r="AK889" s="33">
        <f t="shared" si="422"/>
        <v>0</v>
      </c>
      <c r="AL889" s="33">
        <f t="shared" si="423"/>
        <v>0</v>
      </c>
      <c r="AM889" s="34">
        <f t="shared" si="424"/>
        <v>0</v>
      </c>
    </row>
    <row r="890" spans="1:39" ht="15.75" customHeight="1" x14ac:dyDescent="0.3">
      <c r="A890" s="166" t="s">
        <v>2095</v>
      </c>
      <c r="B890" s="99">
        <v>10820</v>
      </c>
      <c r="C890" s="99">
        <v>25022</v>
      </c>
      <c r="D890" s="165">
        <v>44512</v>
      </c>
      <c r="E890" s="165">
        <v>44850</v>
      </c>
      <c r="F890" s="166">
        <v>4</v>
      </c>
      <c r="G890" s="178">
        <v>0.2</v>
      </c>
      <c r="H890" s="181">
        <v>0.5</v>
      </c>
      <c r="I890" s="180">
        <v>1.9900000000000001E-2</v>
      </c>
      <c r="J890" s="21">
        <f t="shared" si="395"/>
        <v>3.8</v>
      </c>
      <c r="K890" s="21" t="str">
        <f t="shared" si="396"/>
        <v>Y</v>
      </c>
      <c r="L890" s="37" t="str">
        <f t="shared" si="397"/>
        <v>NA</v>
      </c>
      <c r="M890" s="8" t="str">
        <f t="shared" si="398"/>
        <v>Y</v>
      </c>
      <c r="N890" s="42">
        <f t="shared" si="399"/>
        <v>8</v>
      </c>
      <c r="O890" s="43">
        <f t="shared" si="400"/>
        <v>200000</v>
      </c>
      <c r="P890" s="43" t="str">
        <f t="shared" si="401"/>
        <v>NA</v>
      </c>
      <c r="Q890" s="24">
        <f t="shared" si="402"/>
        <v>11035.318000000001</v>
      </c>
      <c r="R890" s="43">
        <f t="shared" si="403"/>
        <v>0</v>
      </c>
      <c r="S890" s="24">
        <f t="shared" si="404"/>
        <v>1000000</v>
      </c>
      <c r="T890" s="25" t="str">
        <f t="shared" si="405"/>
        <v>Y</v>
      </c>
      <c r="U890" s="44">
        <f t="shared" si="406"/>
        <v>7</v>
      </c>
      <c r="V890" s="45">
        <f t="shared" si="407"/>
        <v>200000</v>
      </c>
      <c r="W890" s="45">
        <f t="shared" si="408"/>
        <v>1000000</v>
      </c>
      <c r="X890" s="28">
        <f t="shared" si="409"/>
        <v>11254.920828200002</v>
      </c>
      <c r="Y890" s="28">
        <f t="shared" si="410"/>
        <v>0</v>
      </c>
      <c r="Z890" s="45" t="str">
        <f t="shared" si="411"/>
        <v>NA</v>
      </c>
      <c r="AA890" s="29" t="str">
        <f t="shared" si="412"/>
        <v>Y</v>
      </c>
      <c r="AB890" s="46">
        <f t="shared" si="413"/>
        <v>6</v>
      </c>
      <c r="AC890" s="31">
        <f t="shared" si="414"/>
        <v>200000</v>
      </c>
      <c r="AD890" s="31">
        <f t="shared" si="415"/>
        <v>1000000</v>
      </c>
      <c r="AE890" s="31">
        <f t="shared" si="416"/>
        <v>11478.893752681182</v>
      </c>
      <c r="AF890" s="47">
        <f t="shared" si="417"/>
        <v>0</v>
      </c>
      <c r="AG890" s="31" t="str">
        <f t="shared" si="418"/>
        <v>NA</v>
      </c>
      <c r="AH890" s="48">
        <f t="shared" si="419"/>
        <v>5</v>
      </c>
      <c r="AI890" s="33">
        <f t="shared" si="420"/>
        <v>20000</v>
      </c>
      <c r="AJ890" s="33">
        <f t="shared" si="421"/>
        <v>65000</v>
      </c>
      <c r="AK890" s="33">
        <f t="shared" si="422"/>
        <v>11707.323738359539</v>
      </c>
      <c r="AL890" s="33">
        <f t="shared" si="423"/>
        <v>0</v>
      </c>
      <c r="AM890" s="34">
        <f t="shared" si="424"/>
        <v>0</v>
      </c>
    </row>
    <row r="891" spans="1:39" ht="15.75" customHeight="1" x14ac:dyDescent="0.3">
      <c r="A891" s="166" t="s">
        <v>2096</v>
      </c>
      <c r="B891" s="99">
        <v>11746</v>
      </c>
      <c r="C891" s="99">
        <v>52290</v>
      </c>
      <c r="D891" s="165">
        <v>45608</v>
      </c>
      <c r="E891" s="165">
        <v>45906</v>
      </c>
      <c r="F891" s="166">
        <v>2</v>
      </c>
      <c r="G891" s="178">
        <v>0.96</v>
      </c>
      <c r="H891" s="181">
        <v>0.75</v>
      </c>
      <c r="I891" s="180">
        <v>5.1299999999999998E-2</v>
      </c>
      <c r="J891" s="21">
        <f t="shared" ref="J891:J954" si="425">MAX(0, F891-G891)</f>
        <v>1.04</v>
      </c>
      <c r="K891" s="21" t="str">
        <f t="shared" ref="K891:K954" si="426">IF(
  AND(
    E891 &gt;= D891-10,
    E891 &lt;= DATE(2028,6,30),
    J891 &gt; 0
  ),
  "Y",
  "N"
)</f>
        <v>Y</v>
      </c>
      <c r="L891" s="37" t="str">
        <f t="shared" ref="L891:L954" si="427">IF(
  J891=0,
  0,
  IF(
    K891="Y",
    "NA",
    MAX(0, 65000-C891)
  )
)</f>
        <v>NA</v>
      </c>
      <c r="M891" s="8" t="str">
        <f t="shared" ref="M891:M954" si="428">IF(AND(K891="Y",J891&gt;0),"Y","N")</f>
        <v>Y</v>
      </c>
      <c r="N891" s="42">
        <f t="shared" ref="N891:N954" si="429">ROUNDUP(J891/H891, 0)</f>
        <v>2</v>
      </c>
      <c r="O891" s="43">
        <f t="shared" ref="O891:O954" si="430">IF(
  N891=0,
  0,
  IF(
    M891="Y",
    200000,
    20000
  )
)</f>
        <v>200000</v>
      </c>
      <c r="P891" s="43" t="str">
        <f t="shared" ref="P891:P954" si="431">IF(
  N891=0,
  0,
  IF(
    M891="Y",
    "NA",
    MAX(0, 65000)
  )
)</f>
        <v>NA</v>
      </c>
      <c r="Q891" s="24">
        <f t="shared" ref="Q891:Q954" si="432">IF(
  N891=0,
  0,
  MAX(0, MIN(B891*(1+I891), O891, L891))
)</f>
        <v>12348.569799999999</v>
      </c>
      <c r="R891" s="43">
        <f t="shared" ref="R891:R954" si="433">IF(
  N891=0,
  0,
  MAX(0, (B891*(1+I891))-Q891)
)</f>
        <v>0</v>
      </c>
      <c r="S891" s="24">
        <f t="shared" ref="S891:S954" si="434">IF(
    M891="Y",
    1000000,
    MAX(0, 65000-C891-Q891)
  )</f>
        <v>1000000</v>
      </c>
      <c r="T891" s="25" t="str">
        <f t="shared" ref="T891:T954" si="435">IF(AND(K891="Y",J891&gt;1),"Y","N")</f>
        <v>Y</v>
      </c>
      <c r="U891" s="44">
        <f t="shared" ref="U891:U954" si="436">MAX(0,(N891-1))</f>
        <v>1</v>
      </c>
      <c r="V891" s="45">
        <f t="shared" ref="V891:V954" si="437">IF(
  U891=0,
  0,
  IF(
    T891="Y",
    200000,
    20000
  )
)</f>
        <v>200000</v>
      </c>
      <c r="W891" s="45">
        <f t="shared" ref="W891:W954" si="438">IF(
  U891=0,
  0,
  IF(
    T891="Y",
    1000000,
    MAX(0, 65000)
  )
)</f>
        <v>1000000</v>
      </c>
      <c r="X891" s="28">
        <f t="shared" ref="X891:X954" si="439">IF(
  U891=0,
  0,
  MAX(0, MIN(B891*(1+I891)*(1+I891), V891, S891, (W891-C891))
)
)</f>
        <v>12982.051430739997</v>
      </c>
      <c r="Y891" s="28">
        <f t="shared" ref="Y891:Y954" si="440">IF(
  U891=0,
  0,
  MAX(0, (B891*(1+I891)*(1+I891)-X891)
)
)</f>
        <v>0</v>
      </c>
      <c r="Z891" s="45" t="str">
        <f t="shared" ref="Z891:Z954" si="441">IF(
    T891="Y",
    "NA",
    MAX(0, W891-C891-Q891-X891)
  )</f>
        <v>NA</v>
      </c>
      <c r="AA891" s="29" t="str">
        <f t="shared" ref="AA891:AA954" si="442">IF(AND(K891="Y",J891&gt;2),"Y","N")</f>
        <v>N</v>
      </c>
      <c r="AB891" s="46">
        <f t="shared" ref="AB891:AB954" si="443">MAX(0,(U891-1))</f>
        <v>0</v>
      </c>
      <c r="AC891" s="31">
        <f t="shared" ref="AC891:AC954" si="444">IF(
  AB891=0,
  0,
  IF(
    AA891="Y",
    200000,
    20000
  )
)</f>
        <v>0</v>
      </c>
      <c r="AD891" s="31">
        <f t="shared" ref="AD891:AD954" si="445">IF(
  AB891=0,
  0,
  IF(
    AA891="Y",
    1000000,
    MAX(0, 65000)
  )
)</f>
        <v>0</v>
      </c>
      <c r="AE891" s="31">
        <f t="shared" ref="AE891:AE954" si="446">IF(
  AB891=0,
  0,
  MAX(0, MIN(B891*(1+I891)*(1+I891)*(1+I891), AC891, Z891))
)</f>
        <v>0</v>
      </c>
      <c r="AF891" s="47">
        <f t="shared" ref="AF891:AF954" si="447">IF(
  AB891=0,
  0,
  MAX(0, (B891*(1+I891)*(1+I891)*(1+I891)-AE891)
)
)</f>
        <v>0</v>
      </c>
      <c r="AG891" s="31">
        <f t="shared" ref="AG891:AG954" si="448">IF(
    AA891="Y",
    "NA",
    MAX(0, AD891-C891-Q891-X891-AE891)
  )</f>
        <v>0</v>
      </c>
      <c r="AH891" s="48">
        <f t="shared" si="419"/>
        <v>0</v>
      </c>
      <c r="AI891" s="33">
        <f t="shared" si="420"/>
        <v>0</v>
      </c>
      <c r="AJ891" s="33">
        <f t="shared" si="421"/>
        <v>0</v>
      </c>
      <c r="AK891" s="33">
        <f t="shared" si="422"/>
        <v>0</v>
      </c>
      <c r="AL891" s="33">
        <f t="shared" si="423"/>
        <v>0</v>
      </c>
      <c r="AM891" s="34">
        <f t="shared" si="424"/>
        <v>0</v>
      </c>
    </row>
    <row r="892" spans="1:39" ht="15.75" customHeight="1" x14ac:dyDescent="0.3">
      <c r="A892" s="166" t="s">
        <v>2097</v>
      </c>
      <c r="B892" s="99">
        <v>18463</v>
      </c>
      <c r="C892" s="99">
        <v>79725</v>
      </c>
      <c r="D892" s="165">
        <v>45883</v>
      </c>
      <c r="E892" s="165">
        <v>45969</v>
      </c>
      <c r="F892" s="166">
        <v>2</v>
      </c>
      <c r="G892" s="178">
        <v>1.1200000000000001</v>
      </c>
      <c r="H892" s="181">
        <v>1</v>
      </c>
      <c r="I892" s="180">
        <v>6.7000000000000004E-2</v>
      </c>
      <c r="J892" s="21">
        <f t="shared" si="425"/>
        <v>0.87999999999999989</v>
      </c>
      <c r="K892" s="21" t="str">
        <f t="shared" si="426"/>
        <v>Y</v>
      </c>
      <c r="L892" s="37" t="str">
        <f t="shared" si="427"/>
        <v>NA</v>
      </c>
      <c r="M892" s="8" t="str">
        <f t="shared" si="428"/>
        <v>Y</v>
      </c>
      <c r="N892" s="42">
        <f t="shared" si="429"/>
        <v>1</v>
      </c>
      <c r="O892" s="43">
        <f t="shared" si="430"/>
        <v>200000</v>
      </c>
      <c r="P892" s="43" t="str">
        <f t="shared" si="431"/>
        <v>NA</v>
      </c>
      <c r="Q892" s="24">
        <f t="shared" si="432"/>
        <v>19700.021000000001</v>
      </c>
      <c r="R892" s="43">
        <f t="shared" si="433"/>
        <v>0</v>
      </c>
      <c r="S892" s="24">
        <f t="shared" si="434"/>
        <v>1000000</v>
      </c>
      <c r="T892" s="25" t="str">
        <f t="shared" si="435"/>
        <v>N</v>
      </c>
      <c r="U892" s="44">
        <f t="shared" si="436"/>
        <v>0</v>
      </c>
      <c r="V892" s="45">
        <f t="shared" si="437"/>
        <v>0</v>
      </c>
      <c r="W892" s="45">
        <f t="shared" si="438"/>
        <v>0</v>
      </c>
      <c r="X892" s="28">
        <f t="shared" si="439"/>
        <v>0</v>
      </c>
      <c r="Y892" s="28">
        <f t="shared" si="440"/>
        <v>0</v>
      </c>
      <c r="Z892" s="45">
        <f t="shared" si="441"/>
        <v>0</v>
      </c>
      <c r="AA892" s="29" t="str">
        <f t="shared" si="442"/>
        <v>N</v>
      </c>
      <c r="AB892" s="46">
        <f t="shared" si="443"/>
        <v>0</v>
      </c>
      <c r="AC892" s="31">
        <f t="shared" si="444"/>
        <v>0</v>
      </c>
      <c r="AD892" s="31">
        <f t="shared" si="445"/>
        <v>0</v>
      </c>
      <c r="AE892" s="31">
        <f t="shared" si="446"/>
        <v>0</v>
      </c>
      <c r="AF892" s="47">
        <f t="shared" si="447"/>
        <v>0</v>
      </c>
      <c r="AG892" s="31">
        <f t="shared" si="448"/>
        <v>0</v>
      </c>
      <c r="AH892" s="48">
        <f t="shared" si="419"/>
        <v>0</v>
      </c>
      <c r="AI892" s="33">
        <f t="shared" si="420"/>
        <v>0</v>
      </c>
      <c r="AJ892" s="33">
        <f t="shared" si="421"/>
        <v>0</v>
      </c>
      <c r="AK892" s="33">
        <f t="shared" si="422"/>
        <v>0</v>
      </c>
      <c r="AL892" s="33">
        <f t="shared" si="423"/>
        <v>0</v>
      </c>
      <c r="AM892" s="34">
        <f t="shared" si="424"/>
        <v>0</v>
      </c>
    </row>
    <row r="893" spans="1:39" ht="15.75" customHeight="1" x14ac:dyDescent="0.3">
      <c r="A893" s="166" t="s">
        <v>2098</v>
      </c>
      <c r="B893" s="99">
        <v>9257</v>
      </c>
      <c r="C893" s="99">
        <v>46215</v>
      </c>
      <c r="D893" s="165">
        <v>45570</v>
      </c>
      <c r="E893" s="165">
        <v>45821</v>
      </c>
      <c r="F893" s="166">
        <v>4</v>
      </c>
      <c r="G893" s="178">
        <v>0.72</v>
      </c>
      <c r="H893" s="181">
        <v>0.75</v>
      </c>
      <c r="I893" s="180">
        <v>5.6099999999999997E-2</v>
      </c>
      <c r="J893" s="21">
        <f t="shared" si="425"/>
        <v>3.2800000000000002</v>
      </c>
      <c r="K893" s="21" t="str">
        <f t="shared" si="426"/>
        <v>Y</v>
      </c>
      <c r="L893" s="37" t="str">
        <f t="shared" si="427"/>
        <v>NA</v>
      </c>
      <c r="M893" s="8" t="str">
        <f t="shared" si="428"/>
        <v>Y</v>
      </c>
      <c r="N893" s="42">
        <f t="shared" si="429"/>
        <v>5</v>
      </c>
      <c r="O893" s="43">
        <f t="shared" si="430"/>
        <v>200000</v>
      </c>
      <c r="P893" s="43" t="str">
        <f t="shared" si="431"/>
        <v>NA</v>
      </c>
      <c r="Q893" s="24">
        <f t="shared" si="432"/>
        <v>9776.3176999999996</v>
      </c>
      <c r="R893" s="43">
        <f t="shared" si="433"/>
        <v>0</v>
      </c>
      <c r="S893" s="24">
        <f t="shared" si="434"/>
        <v>1000000</v>
      </c>
      <c r="T893" s="25" t="str">
        <f t="shared" si="435"/>
        <v>Y</v>
      </c>
      <c r="U893" s="44">
        <f t="shared" si="436"/>
        <v>4</v>
      </c>
      <c r="V893" s="45">
        <f t="shared" si="437"/>
        <v>200000</v>
      </c>
      <c r="W893" s="45">
        <f t="shared" si="438"/>
        <v>1000000</v>
      </c>
      <c r="X893" s="28">
        <f t="shared" si="439"/>
        <v>10324.769122969999</v>
      </c>
      <c r="Y893" s="28">
        <f t="shared" si="440"/>
        <v>0</v>
      </c>
      <c r="Z893" s="45" t="str">
        <f t="shared" si="441"/>
        <v>NA</v>
      </c>
      <c r="AA893" s="29" t="str">
        <f t="shared" si="442"/>
        <v>Y</v>
      </c>
      <c r="AB893" s="46">
        <f t="shared" si="443"/>
        <v>3</v>
      </c>
      <c r="AC893" s="31">
        <f t="shared" si="444"/>
        <v>200000</v>
      </c>
      <c r="AD893" s="31">
        <f t="shared" si="445"/>
        <v>1000000</v>
      </c>
      <c r="AE893" s="31">
        <f t="shared" si="446"/>
        <v>10903.988670768616</v>
      </c>
      <c r="AF893" s="47">
        <f t="shared" si="447"/>
        <v>0</v>
      </c>
      <c r="AG893" s="31" t="str">
        <f t="shared" si="448"/>
        <v>NA</v>
      </c>
      <c r="AH893" s="48">
        <f t="shared" si="419"/>
        <v>2</v>
      </c>
      <c r="AI893" s="33">
        <f t="shared" si="420"/>
        <v>20000</v>
      </c>
      <c r="AJ893" s="33">
        <f t="shared" si="421"/>
        <v>65000</v>
      </c>
      <c r="AK893" s="33">
        <f t="shared" si="422"/>
        <v>11515.702435198737</v>
      </c>
      <c r="AL893" s="33">
        <f t="shared" si="423"/>
        <v>0</v>
      </c>
      <c r="AM893" s="34">
        <f t="shared" si="424"/>
        <v>0</v>
      </c>
    </row>
    <row r="894" spans="1:39" ht="15.75" customHeight="1" x14ac:dyDescent="0.3">
      <c r="A894" s="166" t="s">
        <v>2099</v>
      </c>
      <c r="B894" s="99">
        <v>14025</v>
      </c>
      <c r="C894" s="99">
        <v>50462</v>
      </c>
      <c r="D894" s="165">
        <v>46189</v>
      </c>
      <c r="E894" s="165">
        <v>46292</v>
      </c>
      <c r="F894" s="166">
        <v>4</v>
      </c>
      <c r="G894" s="178">
        <v>0.35</v>
      </c>
      <c r="H894" s="181">
        <v>1</v>
      </c>
      <c r="I894" s="180">
        <v>5.7299999999999997E-2</v>
      </c>
      <c r="J894" s="21">
        <f t="shared" si="425"/>
        <v>3.65</v>
      </c>
      <c r="K894" s="21" t="str">
        <f t="shared" si="426"/>
        <v>Y</v>
      </c>
      <c r="L894" s="37" t="str">
        <f t="shared" si="427"/>
        <v>NA</v>
      </c>
      <c r="M894" s="8" t="str">
        <f t="shared" si="428"/>
        <v>Y</v>
      </c>
      <c r="N894" s="42">
        <f t="shared" si="429"/>
        <v>4</v>
      </c>
      <c r="O894" s="43">
        <f t="shared" si="430"/>
        <v>200000</v>
      </c>
      <c r="P894" s="43" t="str">
        <f t="shared" si="431"/>
        <v>NA</v>
      </c>
      <c r="Q894" s="24">
        <f t="shared" si="432"/>
        <v>14828.632499999998</v>
      </c>
      <c r="R894" s="43">
        <f t="shared" si="433"/>
        <v>0</v>
      </c>
      <c r="S894" s="24">
        <f t="shared" si="434"/>
        <v>1000000</v>
      </c>
      <c r="T894" s="25" t="str">
        <f t="shared" si="435"/>
        <v>Y</v>
      </c>
      <c r="U894" s="44">
        <f t="shared" si="436"/>
        <v>3</v>
      </c>
      <c r="V894" s="45">
        <f t="shared" si="437"/>
        <v>200000</v>
      </c>
      <c r="W894" s="45">
        <f t="shared" si="438"/>
        <v>1000000</v>
      </c>
      <c r="X894" s="28">
        <f t="shared" si="439"/>
        <v>15678.313142249996</v>
      </c>
      <c r="Y894" s="28">
        <f t="shared" si="440"/>
        <v>0</v>
      </c>
      <c r="Z894" s="45" t="str">
        <f t="shared" si="441"/>
        <v>NA</v>
      </c>
      <c r="AA894" s="29" t="str">
        <f t="shared" si="442"/>
        <v>Y</v>
      </c>
      <c r="AB894" s="46">
        <f t="shared" si="443"/>
        <v>2</v>
      </c>
      <c r="AC894" s="31">
        <f t="shared" si="444"/>
        <v>200000</v>
      </c>
      <c r="AD894" s="31">
        <f t="shared" si="445"/>
        <v>1000000</v>
      </c>
      <c r="AE894" s="31">
        <f t="shared" si="446"/>
        <v>16576.68048530092</v>
      </c>
      <c r="AF894" s="47">
        <f t="shared" si="447"/>
        <v>0</v>
      </c>
      <c r="AG894" s="31" t="str">
        <f t="shared" si="448"/>
        <v>NA</v>
      </c>
      <c r="AH894" s="48">
        <f t="shared" si="419"/>
        <v>1</v>
      </c>
      <c r="AI894" s="33">
        <f t="shared" si="420"/>
        <v>20000</v>
      </c>
      <c r="AJ894" s="33">
        <f t="shared" si="421"/>
        <v>65000</v>
      </c>
      <c r="AK894" s="33">
        <f t="shared" si="422"/>
        <v>17526.52427710866</v>
      </c>
      <c r="AL894" s="33">
        <f t="shared" si="423"/>
        <v>0</v>
      </c>
      <c r="AM894" s="34">
        <f t="shared" si="424"/>
        <v>0</v>
      </c>
    </row>
    <row r="895" spans="1:39" ht="15.75" customHeight="1" x14ac:dyDescent="0.3">
      <c r="A895" s="166" t="s">
        <v>2100</v>
      </c>
      <c r="B895" s="99">
        <v>15777</v>
      </c>
      <c r="C895" s="99">
        <v>100386</v>
      </c>
      <c r="D895" s="165">
        <v>44404</v>
      </c>
      <c r="E895" s="165">
        <v>44685</v>
      </c>
      <c r="F895" s="166">
        <v>4</v>
      </c>
      <c r="G895" s="178">
        <v>1.9</v>
      </c>
      <c r="H895" s="181">
        <v>0.25</v>
      </c>
      <c r="I895" s="180">
        <v>6.6600000000000006E-2</v>
      </c>
      <c r="J895" s="21">
        <f t="shared" si="425"/>
        <v>2.1</v>
      </c>
      <c r="K895" s="21" t="str">
        <f t="shared" si="426"/>
        <v>Y</v>
      </c>
      <c r="L895" s="37" t="str">
        <f t="shared" si="427"/>
        <v>NA</v>
      </c>
      <c r="M895" s="8" t="str">
        <f t="shared" si="428"/>
        <v>Y</v>
      </c>
      <c r="N895" s="42">
        <f t="shared" si="429"/>
        <v>9</v>
      </c>
      <c r="O895" s="43">
        <f t="shared" si="430"/>
        <v>200000</v>
      </c>
      <c r="P895" s="43" t="str">
        <f t="shared" si="431"/>
        <v>NA</v>
      </c>
      <c r="Q895" s="24">
        <f t="shared" si="432"/>
        <v>16827.748199999998</v>
      </c>
      <c r="R895" s="43">
        <f t="shared" si="433"/>
        <v>0</v>
      </c>
      <c r="S895" s="24">
        <f t="shared" si="434"/>
        <v>1000000</v>
      </c>
      <c r="T895" s="25" t="str">
        <f t="shared" si="435"/>
        <v>Y</v>
      </c>
      <c r="U895" s="44">
        <f t="shared" si="436"/>
        <v>8</v>
      </c>
      <c r="V895" s="45">
        <f t="shared" si="437"/>
        <v>200000</v>
      </c>
      <c r="W895" s="45">
        <f t="shared" si="438"/>
        <v>1000000</v>
      </c>
      <c r="X895" s="28">
        <f t="shared" si="439"/>
        <v>17948.476230119999</v>
      </c>
      <c r="Y895" s="28">
        <f t="shared" si="440"/>
        <v>0</v>
      </c>
      <c r="Z895" s="45" t="str">
        <f t="shared" si="441"/>
        <v>NA</v>
      </c>
      <c r="AA895" s="29" t="str">
        <f t="shared" si="442"/>
        <v>Y</v>
      </c>
      <c r="AB895" s="46">
        <f t="shared" si="443"/>
        <v>7</v>
      </c>
      <c r="AC895" s="31">
        <f t="shared" si="444"/>
        <v>200000</v>
      </c>
      <c r="AD895" s="31">
        <f t="shared" si="445"/>
        <v>1000000</v>
      </c>
      <c r="AE895" s="31">
        <f t="shared" si="446"/>
        <v>19143.844747045991</v>
      </c>
      <c r="AF895" s="47">
        <f t="shared" si="447"/>
        <v>0</v>
      </c>
      <c r="AG895" s="31" t="str">
        <f t="shared" si="448"/>
        <v>NA</v>
      </c>
      <c r="AH895" s="48">
        <f t="shared" si="419"/>
        <v>6</v>
      </c>
      <c r="AI895" s="33">
        <f t="shared" si="420"/>
        <v>20000</v>
      </c>
      <c r="AJ895" s="33">
        <f t="shared" si="421"/>
        <v>65000</v>
      </c>
      <c r="AK895" s="33">
        <f t="shared" si="422"/>
        <v>20000</v>
      </c>
      <c r="AL895" s="33">
        <f t="shared" si="423"/>
        <v>418.82480719925297</v>
      </c>
      <c r="AM895" s="34">
        <f t="shared" si="424"/>
        <v>418.82480719925297</v>
      </c>
    </row>
    <row r="896" spans="1:39" ht="15.75" customHeight="1" x14ac:dyDescent="0.3">
      <c r="A896" s="166" t="s">
        <v>2101</v>
      </c>
      <c r="B896" s="99">
        <v>16363</v>
      </c>
      <c r="C896" s="99">
        <v>65350</v>
      </c>
      <c r="D896" s="165">
        <v>45404</v>
      </c>
      <c r="E896" s="165">
        <v>45747</v>
      </c>
      <c r="F896" s="166">
        <v>2</v>
      </c>
      <c r="G896" s="178">
        <v>0.89</v>
      </c>
      <c r="H896" s="181">
        <v>0.5</v>
      </c>
      <c r="I896" s="180">
        <v>7.8E-2</v>
      </c>
      <c r="J896" s="21">
        <f t="shared" si="425"/>
        <v>1.1099999999999999</v>
      </c>
      <c r="K896" s="21" t="str">
        <f t="shared" si="426"/>
        <v>Y</v>
      </c>
      <c r="L896" s="37" t="str">
        <f t="shared" si="427"/>
        <v>NA</v>
      </c>
      <c r="M896" s="8" t="str">
        <f t="shared" si="428"/>
        <v>Y</v>
      </c>
      <c r="N896" s="42">
        <f t="shared" si="429"/>
        <v>3</v>
      </c>
      <c r="O896" s="43">
        <f t="shared" si="430"/>
        <v>200000</v>
      </c>
      <c r="P896" s="43" t="str">
        <f t="shared" si="431"/>
        <v>NA</v>
      </c>
      <c r="Q896" s="24">
        <f t="shared" si="432"/>
        <v>17639.314000000002</v>
      </c>
      <c r="R896" s="43">
        <f t="shared" si="433"/>
        <v>0</v>
      </c>
      <c r="S896" s="24">
        <f t="shared" si="434"/>
        <v>1000000</v>
      </c>
      <c r="T896" s="25" t="str">
        <f t="shared" si="435"/>
        <v>Y</v>
      </c>
      <c r="U896" s="44">
        <f t="shared" si="436"/>
        <v>2</v>
      </c>
      <c r="V896" s="45">
        <f t="shared" si="437"/>
        <v>200000</v>
      </c>
      <c r="W896" s="45">
        <f t="shared" si="438"/>
        <v>1000000</v>
      </c>
      <c r="X896" s="28">
        <f t="shared" si="439"/>
        <v>19015.180492000003</v>
      </c>
      <c r="Y896" s="28">
        <f t="shared" si="440"/>
        <v>0</v>
      </c>
      <c r="Z896" s="45" t="str">
        <f t="shared" si="441"/>
        <v>NA</v>
      </c>
      <c r="AA896" s="29" t="str">
        <f t="shared" si="442"/>
        <v>N</v>
      </c>
      <c r="AB896" s="46">
        <f t="shared" si="443"/>
        <v>1</v>
      </c>
      <c r="AC896" s="31">
        <f t="shared" si="444"/>
        <v>20000</v>
      </c>
      <c r="AD896" s="31">
        <f t="shared" si="445"/>
        <v>65000</v>
      </c>
      <c r="AE896" s="31">
        <f t="shared" si="446"/>
        <v>20000</v>
      </c>
      <c r="AF896" s="47">
        <f t="shared" si="447"/>
        <v>498.36457037600485</v>
      </c>
      <c r="AG896" s="31">
        <f t="shared" si="448"/>
        <v>0</v>
      </c>
      <c r="AH896" s="48">
        <f t="shared" si="419"/>
        <v>0</v>
      </c>
      <c r="AI896" s="33">
        <f t="shared" si="420"/>
        <v>0</v>
      </c>
      <c r="AJ896" s="33">
        <f t="shared" si="421"/>
        <v>0</v>
      </c>
      <c r="AK896" s="33">
        <f t="shared" si="422"/>
        <v>0</v>
      </c>
      <c r="AL896" s="33">
        <f t="shared" si="423"/>
        <v>0</v>
      </c>
      <c r="AM896" s="34">
        <f t="shared" si="424"/>
        <v>498.36457037600485</v>
      </c>
    </row>
    <row r="897" spans="1:39" ht="15.75" customHeight="1" x14ac:dyDescent="0.3">
      <c r="A897" s="166" t="s">
        <v>2102</v>
      </c>
      <c r="B897" s="99">
        <v>17604</v>
      </c>
      <c r="C897" s="99">
        <v>51648</v>
      </c>
      <c r="D897" s="165">
        <v>44774</v>
      </c>
      <c r="E897" s="165">
        <v>45095</v>
      </c>
      <c r="F897" s="166">
        <v>2</v>
      </c>
      <c r="G897" s="178">
        <v>0.85</v>
      </c>
      <c r="H897" s="181">
        <v>0.25</v>
      </c>
      <c r="I897" s="180">
        <v>3.1800000000000002E-2</v>
      </c>
      <c r="J897" s="21">
        <f t="shared" si="425"/>
        <v>1.1499999999999999</v>
      </c>
      <c r="K897" s="21" t="str">
        <f t="shared" si="426"/>
        <v>Y</v>
      </c>
      <c r="L897" s="37" t="str">
        <f t="shared" si="427"/>
        <v>NA</v>
      </c>
      <c r="M897" s="8" t="str">
        <f t="shared" si="428"/>
        <v>Y</v>
      </c>
      <c r="N897" s="42">
        <f t="shared" si="429"/>
        <v>5</v>
      </c>
      <c r="O897" s="43">
        <f t="shared" si="430"/>
        <v>200000</v>
      </c>
      <c r="P897" s="43" t="str">
        <f t="shared" si="431"/>
        <v>NA</v>
      </c>
      <c r="Q897" s="24">
        <f t="shared" si="432"/>
        <v>18163.807199999999</v>
      </c>
      <c r="R897" s="43">
        <f t="shared" si="433"/>
        <v>0</v>
      </c>
      <c r="S897" s="24">
        <f t="shared" si="434"/>
        <v>1000000</v>
      </c>
      <c r="T897" s="25" t="str">
        <f t="shared" si="435"/>
        <v>Y</v>
      </c>
      <c r="U897" s="44">
        <f t="shared" si="436"/>
        <v>4</v>
      </c>
      <c r="V897" s="45">
        <f t="shared" si="437"/>
        <v>200000</v>
      </c>
      <c r="W897" s="45">
        <f t="shared" si="438"/>
        <v>1000000</v>
      </c>
      <c r="X897" s="28">
        <f t="shared" si="439"/>
        <v>18741.416268960002</v>
      </c>
      <c r="Y897" s="28">
        <f t="shared" si="440"/>
        <v>0</v>
      </c>
      <c r="Z897" s="45" t="str">
        <f t="shared" si="441"/>
        <v>NA</v>
      </c>
      <c r="AA897" s="29" t="str">
        <f t="shared" si="442"/>
        <v>N</v>
      </c>
      <c r="AB897" s="46">
        <f t="shared" si="443"/>
        <v>3</v>
      </c>
      <c r="AC897" s="31">
        <f t="shared" si="444"/>
        <v>20000</v>
      </c>
      <c r="AD897" s="31">
        <f t="shared" si="445"/>
        <v>65000</v>
      </c>
      <c r="AE897" s="31">
        <f t="shared" si="446"/>
        <v>19337.39330631293</v>
      </c>
      <c r="AF897" s="47">
        <f t="shared" si="447"/>
        <v>0</v>
      </c>
      <c r="AG897" s="31">
        <f t="shared" si="448"/>
        <v>0</v>
      </c>
      <c r="AH897" s="48">
        <f t="shared" ref="AH897:AH960" si="449">MAX(0,(AB897-1))</f>
        <v>2</v>
      </c>
      <c r="AI897" s="33">
        <f t="shared" ref="AI897:AI960" si="450">IF(
  AH897=0,
  0,
     20000
  )</f>
        <v>20000</v>
      </c>
      <c r="AJ897" s="33">
        <f t="shared" ref="AJ897:AJ960" si="451">IF(
  AH897=0,
  0,
    MAX(0, 65000)
  )</f>
        <v>65000</v>
      </c>
      <c r="AK897" s="33">
        <f t="shared" ref="AK897:AK960" si="452">IF(
  AH897=0,
  0,
  MAX(0, MIN(B897*(1+I897)*(1+I897)*(1+I897)*(1+I897), AI897, AG897))
)</f>
        <v>0</v>
      </c>
      <c r="AL897" s="33">
        <f t="shared" ref="AL897:AL960" si="453">IF(
  AH897=0,
  0,
  MAX(0, (B897*(1+I897)*(1+I897)*(1+I897)*(1+I897)-AK897)
)
)</f>
        <v>19952.322413453683</v>
      </c>
      <c r="AM897" s="34">
        <f t="shared" si="424"/>
        <v>19952.322413453683</v>
      </c>
    </row>
    <row r="898" spans="1:39" ht="15.75" customHeight="1" x14ac:dyDescent="0.3">
      <c r="A898" s="166" t="s">
        <v>2103</v>
      </c>
      <c r="B898" s="99">
        <v>22620</v>
      </c>
      <c r="C898" s="99">
        <v>70878</v>
      </c>
      <c r="D898" s="165">
        <v>44839</v>
      </c>
      <c r="E898" s="165">
        <v>44903</v>
      </c>
      <c r="F898" s="166">
        <v>2</v>
      </c>
      <c r="G898" s="178">
        <v>1.83</v>
      </c>
      <c r="H898" s="181">
        <v>1</v>
      </c>
      <c r="I898" s="180">
        <v>8.4500000000000006E-2</v>
      </c>
      <c r="J898" s="21">
        <f t="shared" si="425"/>
        <v>0.16999999999999993</v>
      </c>
      <c r="K898" s="21" t="str">
        <f t="shared" si="426"/>
        <v>Y</v>
      </c>
      <c r="L898" s="37" t="str">
        <f t="shared" si="427"/>
        <v>NA</v>
      </c>
      <c r="M898" s="8" t="str">
        <f t="shared" si="428"/>
        <v>Y</v>
      </c>
      <c r="N898" s="42">
        <f t="shared" si="429"/>
        <v>1</v>
      </c>
      <c r="O898" s="43">
        <f t="shared" si="430"/>
        <v>200000</v>
      </c>
      <c r="P898" s="43" t="str">
        <f t="shared" si="431"/>
        <v>NA</v>
      </c>
      <c r="Q898" s="24">
        <f t="shared" si="432"/>
        <v>24531.39</v>
      </c>
      <c r="R898" s="43">
        <f t="shared" si="433"/>
        <v>0</v>
      </c>
      <c r="S898" s="24">
        <f t="shared" si="434"/>
        <v>1000000</v>
      </c>
      <c r="T898" s="25" t="str">
        <f t="shared" si="435"/>
        <v>N</v>
      </c>
      <c r="U898" s="44">
        <f t="shared" si="436"/>
        <v>0</v>
      </c>
      <c r="V898" s="45">
        <f t="shared" si="437"/>
        <v>0</v>
      </c>
      <c r="W898" s="45">
        <f t="shared" si="438"/>
        <v>0</v>
      </c>
      <c r="X898" s="28">
        <f t="shared" si="439"/>
        <v>0</v>
      </c>
      <c r="Y898" s="28">
        <f t="shared" si="440"/>
        <v>0</v>
      </c>
      <c r="Z898" s="45">
        <f t="shared" si="441"/>
        <v>0</v>
      </c>
      <c r="AA898" s="29" t="str">
        <f t="shared" si="442"/>
        <v>N</v>
      </c>
      <c r="AB898" s="46">
        <f t="shared" si="443"/>
        <v>0</v>
      </c>
      <c r="AC898" s="31">
        <f t="shared" si="444"/>
        <v>0</v>
      </c>
      <c r="AD898" s="31">
        <f t="shared" si="445"/>
        <v>0</v>
      </c>
      <c r="AE898" s="31">
        <f t="shared" si="446"/>
        <v>0</v>
      </c>
      <c r="AF898" s="47">
        <f t="shared" si="447"/>
        <v>0</v>
      </c>
      <c r="AG898" s="31">
        <f t="shared" si="448"/>
        <v>0</v>
      </c>
      <c r="AH898" s="48">
        <f t="shared" si="449"/>
        <v>0</v>
      </c>
      <c r="AI898" s="33">
        <f t="shared" si="450"/>
        <v>0</v>
      </c>
      <c r="AJ898" s="33">
        <f t="shared" si="451"/>
        <v>0</v>
      </c>
      <c r="AK898" s="33">
        <f t="shared" si="452"/>
        <v>0</v>
      </c>
      <c r="AL898" s="33">
        <f t="shared" si="453"/>
        <v>0</v>
      </c>
      <c r="AM898" s="34">
        <f t="shared" si="424"/>
        <v>0</v>
      </c>
    </row>
    <row r="899" spans="1:39" ht="15.75" customHeight="1" x14ac:dyDescent="0.3">
      <c r="A899" s="166" t="s">
        <v>2104</v>
      </c>
      <c r="B899" s="99">
        <v>17082</v>
      </c>
      <c r="C899" s="99">
        <v>37113</v>
      </c>
      <c r="D899" s="165">
        <v>44657</v>
      </c>
      <c r="E899" s="165">
        <v>44740</v>
      </c>
      <c r="F899" s="166">
        <v>4</v>
      </c>
      <c r="G899" s="178">
        <v>1.7</v>
      </c>
      <c r="H899" s="181">
        <v>0.5</v>
      </c>
      <c r="I899" s="180">
        <v>3.27E-2</v>
      </c>
      <c r="J899" s="21">
        <f t="shared" si="425"/>
        <v>2.2999999999999998</v>
      </c>
      <c r="K899" s="21" t="str">
        <f t="shared" si="426"/>
        <v>Y</v>
      </c>
      <c r="L899" s="37" t="str">
        <f t="shared" si="427"/>
        <v>NA</v>
      </c>
      <c r="M899" s="8" t="str">
        <f t="shared" si="428"/>
        <v>Y</v>
      </c>
      <c r="N899" s="42">
        <f t="shared" si="429"/>
        <v>5</v>
      </c>
      <c r="O899" s="43">
        <f t="shared" si="430"/>
        <v>200000</v>
      </c>
      <c r="P899" s="43" t="str">
        <f t="shared" si="431"/>
        <v>NA</v>
      </c>
      <c r="Q899" s="24">
        <f t="shared" si="432"/>
        <v>17640.581399999999</v>
      </c>
      <c r="R899" s="43">
        <f t="shared" si="433"/>
        <v>0</v>
      </c>
      <c r="S899" s="24">
        <f t="shared" si="434"/>
        <v>1000000</v>
      </c>
      <c r="T899" s="25" t="str">
        <f t="shared" si="435"/>
        <v>Y</v>
      </c>
      <c r="U899" s="44">
        <f t="shared" si="436"/>
        <v>4</v>
      </c>
      <c r="V899" s="45">
        <f t="shared" si="437"/>
        <v>200000</v>
      </c>
      <c r="W899" s="45">
        <f t="shared" si="438"/>
        <v>1000000</v>
      </c>
      <c r="X899" s="28">
        <f t="shared" si="439"/>
        <v>18217.428411779998</v>
      </c>
      <c r="Y899" s="28">
        <f t="shared" si="440"/>
        <v>0</v>
      </c>
      <c r="Z899" s="45" t="str">
        <f t="shared" si="441"/>
        <v>NA</v>
      </c>
      <c r="AA899" s="29" t="str">
        <f t="shared" si="442"/>
        <v>Y</v>
      </c>
      <c r="AB899" s="46">
        <f t="shared" si="443"/>
        <v>3</v>
      </c>
      <c r="AC899" s="31">
        <f t="shared" si="444"/>
        <v>200000</v>
      </c>
      <c r="AD899" s="31">
        <f t="shared" si="445"/>
        <v>1000000</v>
      </c>
      <c r="AE899" s="31">
        <f t="shared" si="446"/>
        <v>18813.138320845203</v>
      </c>
      <c r="AF899" s="47">
        <f t="shared" si="447"/>
        <v>0</v>
      </c>
      <c r="AG899" s="31" t="str">
        <f t="shared" si="448"/>
        <v>NA</v>
      </c>
      <c r="AH899" s="48">
        <f t="shared" si="449"/>
        <v>2</v>
      </c>
      <c r="AI899" s="33">
        <f t="shared" si="450"/>
        <v>20000</v>
      </c>
      <c r="AJ899" s="33">
        <f t="shared" si="451"/>
        <v>65000</v>
      </c>
      <c r="AK899" s="33">
        <f t="shared" si="452"/>
        <v>19428.327943936838</v>
      </c>
      <c r="AL899" s="33">
        <f t="shared" si="453"/>
        <v>0</v>
      </c>
      <c r="AM899" s="34">
        <f t="shared" ref="AM899:AM962" si="454">R899+Y899+AF899+AL899</f>
        <v>0</v>
      </c>
    </row>
    <row r="900" spans="1:39" ht="15.75" customHeight="1" x14ac:dyDescent="0.3">
      <c r="A900" s="166" t="s">
        <v>2105</v>
      </c>
      <c r="B900" s="99">
        <v>20144</v>
      </c>
      <c r="C900" s="99">
        <v>33645</v>
      </c>
      <c r="D900" s="165">
        <v>46055</v>
      </c>
      <c r="E900" s="165">
        <v>46412</v>
      </c>
      <c r="F900" s="166">
        <v>4</v>
      </c>
      <c r="G900" s="178">
        <v>1.59</v>
      </c>
      <c r="H900" s="181">
        <v>1</v>
      </c>
      <c r="I900" s="180">
        <v>7.4899999999999994E-2</v>
      </c>
      <c r="J900" s="21">
        <f t="shared" si="425"/>
        <v>2.41</v>
      </c>
      <c r="K900" s="21" t="str">
        <f t="shared" si="426"/>
        <v>Y</v>
      </c>
      <c r="L900" s="37" t="str">
        <f t="shared" si="427"/>
        <v>NA</v>
      </c>
      <c r="M900" s="8" t="str">
        <f t="shared" si="428"/>
        <v>Y</v>
      </c>
      <c r="N900" s="42">
        <f t="shared" si="429"/>
        <v>3</v>
      </c>
      <c r="O900" s="43">
        <f t="shared" si="430"/>
        <v>200000</v>
      </c>
      <c r="P900" s="43" t="str">
        <f t="shared" si="431"/>
        <v>NA</v>
      </c>
      <c r="Q900" s="24">
        <f t="shared" si="432"/>
        <v>21652.785599999999</v>
      </c>
      <c r="R900" s="43">
        <f t="shared" si="433"/>
        <v>0</v>
      </c>
      <c r="S900" s="24">
        <f t="shared" si="434"/>
        <v>1000000</v>
      </c>
      <c r="T900" s="25" t="str">
        <f t="shared" si="435"/>
        <v>Y</v>
      </c>
      <c r="U900" s="44">
        <f t="shared" si="436"/>
        <v>2</v>
      </c>
      <c r="V900" s="45">
        <f t="shared" si="437"/>
        <v>200000</v>
      </c>
      <c r="W900" s="45">
        <f t="shared" si="438"/>
        <v>1000000</v>
      </c>
      <c r="X900" s="28">
        <f t="shared" si="439"/>
        <v>23274.579241439998</v>
      </c>
      <c r="Y900" s="28">
        <f t="shared" si="440"/>
        <v>0</v>
      </c>
      <c r="Z900" s="45" t="str">
        <f t="shared" si="441"/>
        <v>NA</v>
      </c>
      <c r="AA900" s="29" t="str">
        <f t="shared" si="442"/>
        <v>Y</v>
      </c>
      <c r="AB900" s="46">
        <f t="shared" si="443"/>
        <v>1</v>
      </c>
      <c r="AC900" s="31">
        <f t="shared" si="444"/>
        <v>200000</v>
      </c>
      <c r="AD900" s="31">
        <f t="shared" si="445"/>
        <v>1000000</v>
      </c>
      <c r="AE900" s="31">
        <f t="shared" si="446"/>
        <v>25017.845226623853</v>
      </c>
      <c r="AF900" s="47">
        <f t="shared" si="447"/>
        <v>0</v>
      </c>
      <c r="AG900" s="31" t="str">
        <f t="shared" si="448"/>
        <v>NA</v>
      </c>
      <c r="AH900" s="48">
        <f t="shared" si="449"/>
        <v>0</v>
      </c>
      <c r="AI900" s="33">
        <f t="shared" si="450"/>
        <v>0</v>
      </c>
      <c r="AJ900" s="33">
        <f t="shared" si="451"/>
        <v>0</v>
      </c>
      <c r="AK900" s="33">
        <f t="shared" si="452"/>
        <v>0</v>
      </c>
      <c r="AL900" s="33">
        <f t="shared" si="453"/>
        <v>0</v>
      </c>
      <c r="AM900" s="34">
        <f t="shared" si="454"/>
        <v>0</v>
      </c>
    </row>
    <row r="901" spans="1:39" ht="15.75" customHeight="1" x14ac:dyDescent="0.3">
      <c r="A901" s="166" t="s">
        <v>2106</v>
      </c>
      <c r="B901" s="99">
        <v>5351</v>
      </c>
      <c r="C901" s="99">
        <v>48198</v>
      </c>
      <c r="D901" s="165">
        <v>45970</v>
      </c>
      <c r="E901" s="165">
        <v>46069</v>
      </c>
      <c r="F901" s="166">
        <v>4</v>
      </c>
      <c r="G901" s="178">
        <v>2.71</v>
      </c>
      <c r="H901" s="181">
        <v>1</v>
      </c>
      <c r="I901" s="180">
        <v>4.8899999999999999E-2</v>
      </c>
      <c r="J901" s="21">
        <f t="shared" si="425"/>
        <v>1.29</v>
      </c>
      <c r="K901" s="21" t="str">
        <f t="shared" si="426"/>
        <v>Y</v>
      </c>
      <c r="L901" s="37" t="str">
        <f t="shared" si="427"/>
        <v>NA</v>
      </c>
      <c r="M901" s="8" t="str">
        <f t="shared" si="428"/>
        <v>Y</v>
      </c>
      <c r="N901" s="42">
        <f t="shared" si="429"/>
        <v>2</v>
      </c>
      <c r="O901" s="43">
        <f t="shared" si="430"/>
        <v>200000</v>
      </c>
      <c r="P901" s="43" t="str">
        <f t="shared" si="431"/>
        <v>NA</v>
      </c>
      <c r="Q901" s="24">
        <f t="shared" si="432"/>
        <v>5612.6638999999996</v>
      </c>
      <c r="R901" s="43">
        <f t="shared" si="433"/>
        <v>0</v>
      </c>
      <c r="S901" s="24">
        <f t="shared" si="434"/>
        <v>1000000</v>
      </c>
      <c r="T901" s="25" t="str">
        <f t="shared" si="435"/>
        <v>Y</v>
      </c>
      <c r="U901" s="44">
        <f t="shared" si="436"/>
        <v>1</v>
      </c>
      <c r="V901" s="45">
        <f t="shared" si="437"/>
        <v>200000</v>
      </c>
      <c r="W901" s="45">
        <f t="shared" si="438"/>
        <v>1000000</v>
      </c>
      <c r="X901" s="28">
        <f t="shared" si="439"/>
        <v>5887.1231647099994</v>
      </c>
      <c r="Y901" s="28">
        <f t="shared" si="440"/>
        <v>0</v>
      </c>
      <c r="Z901" s="45" t="str">
        <f t="shared" si="441"/>
        <v>NA</v>
      </c>
      <c r="AA901" s="29" t="str">
        <f t="shared" si="442"/>
        <v>N</v>
      </c>
      <c r="AB901" s="46">
        <f t="shared" si="443"/>
        <v>0</v>
      </c>
      <c r="AC901" s="31">
        <f t="shared" si="444"/>
        <v>0</v>
      </c>
      <c r="AD901" s="31">
        <f t="shared" si="445"/>
        <v>0</v>
      </c>
      <c r="AE901" s="31">
        <f t="shared" si="446"/>
        <v>0</v>
      </c>
      <c r="AF901" s="47">
        <f t="shared" si="447"/>
        <v>0</v>
      </c>
      <c r="AG901" s="31">
        <f t="shared" si="448"/>
        <v>0</v>
      </c>
      <c r="AH901" s="48">
        <f t="shared" si="449"/>
        <v>0</v>
      </c>
      <c r="AI901" s="33">
        <f t="shared" si="450"/>
        <v>0</v>
      </c>
      <c r="AJ901" s="33">
        <f t="shared" si="451"/>
        <v>0</v>
      </c>
      <c r="AK901" s="33">
        <f t="shared" si="452"/>
        <v>0</v>
      </c>
      <c r="AL901" s="33">
        <f t="shared" si="453"/>
        <v>0</v>
      </c>
      <c r="AM901" s="34">
        <f t="shared" si="454"/>
        <v>0</v>
      </c>
    </row>
    <row r="902" spans="1:39" ht="15.75" customHeight="1" x14ac:dyDescent="0.3">
      <c r="A902" s="166" t="s">
        <v>2107</v>
      </c>
      <c r="B902" s="99">
        <v>22970</v>
      </c>
      <c r="C902" s="99">
        <v>64727</v>
      </c>
      <c r="D902" s="165">
        <v>44743</v>
      </c>
      <c r="E902" s="165">
        <v>44997</v>
      </c>
      <c r="F902" s="166">
        <v>2</v>
      </c>
      <c r="G902" s="178">
        <v>0.99</v>
      </c>
      <c r="H902" s="181">
        <v>0.75</v>
      </c>
      <c r="I902" s="180">
        <v>7.3899999999999993E-2</v>
      </c>
      <c r="J902" s="21">
        <f t="shared" si="425"/>
        <v>1.01</v>
      </c>
      <c r="K902" s="21" t="str">
        <f t="shared" si="426"/>
        <v>Y</v>
      </c>
      <c r="L902" s="37" t="str">
        <f t="shared" si="427"/>
        <v>NA</v>
      </c>
      <c r="M902" s="8" t="str">
        <f t="shared" si="428"/>
        <v>Y</v>
      </c>
      <c r="N902" s="42">
        <f t="shared" si="429"/>
        <v>2</v>
      </c>
      <c r="O902" s="43">
        <f t="shared" si="430"/>
        <v>200000</v>
      </c>
      <c r="P902" s="43" t="str">
        <f t="shared" si="431"/>
        <v>NA</v>
      </c>
      <c r="Q902" s="24">
        <f t="shared" si="432"/>
        <v>24667.483</v>
      </c>
      <c r="R902" s="43">
        <f t="shared" si="433"/>
        <v>0</v>
      </c>
      <c r="S902" s="24">
        <f t="shared" si="434"/>
        <v>1000000</v>
      </c>
      <c r="T902" s="25" t="str">
        <f t="shared" si="435"/>
        <v>Y</v>
      </c>
      <c r="U902" s="44">
        <f t="shared" si="436"/>
        <v>1</v>
      </c>
      <c r="V902" s="45">
        <f t="shared" si="437"/>
        <v>200000</v>
      </c>
      <c r="W902" s="45">
        <f t="shared" si="438"/>
        <v>1000000</v>
      </c>
      <c r="X902" s="28">
        <f t="shared" si="439"/>
        <v>26490.409993700003</v>
      </c>
      <c r="Y902" s="28">
        <f t="shared" si="440"/>
        <v>0</v>
      </c>
      <c r="Z902" s="45" t="str">
        <f t="shared" si="441"/>
        <v>NA</v>
      </c>
      <c r="AA902" s="29" t="str">
        <f t="shared" si="442"/>
        <v>N</v>
      </c>
      <c r="AB902" s="46">
        <f t="shared" si="443"/>
        <v>0</v>
      </c>
      <c r="AC902" s="31">
        <f t="shared" si="444"/>
        <v>0</v>
      </c>
      <c r="AD902" s="31">
        <f t="shared" si="445"/>
        <v>0</v>
      </c>
      <c r="AE902" s="31">
        <f t="shared" si="446"/>
        <v>0</v>
      </c>
      <c r="AF902" s="47">
        <f t="shared" si="447"/>
        <v>0</v>
      </c>
      <c r="AG902" s="31">
        <f t="shared" si="448"/>
        <v>0</v>
      </c>
      <c r="AH902" s="48">
        <f t="shared" si="449"/>
        <v>0</v>
      </c>
      <c r="AI902" s="33">
        <f t="shared" si="450"/>
        <v>0</v>
      </c>
      <c r="AJ902" s="33">
        <f t="shared" si="451"/>
        <v>0</v>
      </c>
      <c r="AK902" s="33">
        <f t="shared" si="452"/>
        <v>0</v>
      </c>
      <c r="AL902" s="33">
        <f t="shared" si="453"/>
        <v>0</v>
      </c>
      <c r="AM902" s="34">
        <f t="shared" si="454"/>
        <v>0</v>
      </c>
    </row>
    <row r="903" spans="1:39" ht="15.75" customHeight="1" x14ac:dyDescent="0.3">
      <c r="A903" s="166" t="s">
        <v>2108</v>
      </c>
      <c r="B903" s="99">
        <v>24889</v>
      </c>
      <c r="C903" s="99">
        <v>48063</v>
      </c>
      <c r="D903" s="165">
        <v>45842</v>
      </c>
      <c r="E903" s="165">
        <v>46022</v>
      </c>
      <c r="F903" s="166">
        <v>2</v>
      </c>
      <c r="G903" s="178">
        <v>1.1200000000000001</v>
      </c>
      <c r="H903" s="181">
        <v>1</v>
      </c>
      <c r="I903" s="180">
        <v>2.6800000000000001E-2</v>
      </c>
      <c r="J903" s="21">
        <f t="shared" si="425"/>
        <v>0.87999999999999989</v>
      </c>
      <c r="K903" s="21" t="str">
        <f t="shared" si="426"/>
        <v>Y</v>
      </c>
      <c r="L903" s="37" t="str">
        <f t="shared" si="427"/>
        <v>NA</v>
      </c>
      <c r="M903" s="8" t="str">
        <f t="shared" si="428"/>
        <v>Y</v>
      </c>
      <c r="N903" s="42">
        <f t="shared" si="429"/>
        <v>1</v>
      </c>
      <c r="O903" s="43">
        <f t="shared" si="430"/>
        <v>200000</v>
      </c>
      <c r="P903" s="43" t="str">
        <f t="shared" si="431"/>
        <v>NA</v>
      </c>
      <c r="Q903" s="24">
        <f t="shared" si="432"/>
        <v>25556.0252</v>
      </c>
      <c r="R903" s="43">
        <f t="shared" si="433"/>
        <v>0</v>
      </c>
      <c r="S903" s="24">
        <f t="shared" si="434"/>
        <v>1000000</v>
      </c>
      <c r="T903" s="25" t="str">
        <f t="shared" si="435"/>
        <v>N</v>
      </c>
      <c r="U903" s="44">
        <f t="shared" si="436"/>
        <v>0</v>
      </c>
      <c r="V903" s="45">
        <f t="shared" si="437"/>
        <v>0</v>
      </c>
      <c r="W903" s="45">
        <f t="shared" si="438"/>
        <v>0</v>
      </c>
      <c r="X903" s="28">
        <f t="shared" si="439"/>
        <v>0</v>
      </c>
      <c r="Y903" s="28">
        <f t="shared" si="440"/>
        <v>0</v>
      </c>
      <c r="Z903" s="45">
        <f t="shared" si="441"/>
        <v>0</v>
      </c>
      <c r="AA903" s="29" t="str">
        <f t="shared" si="442"/>
        <v>N</v>
      </c>
      <c r="AB903" s="46">
        <f t="shared" si="443"/>
        <v>0</v>
      </c>
      <c r="AC903" s="31">
        <f t="shared" si="444"/>
        <v>0</v>
      </c>
      <c r="AD903" s="31">
        <f t="shared" si="445"/>
        <v>0</v>
      </c>
      <c r="AE903" s="31">
        <f t="shared" si="446"/>
        <v>0</v>
      </c>
      <c r="AF903" s="47">
        <f t="shared" si="447"/>
        <v>0</v>
      </c>
      <c r="AG903" s="31">
        <f t="shared" si="448"/>
        <v>0</v>
      </c>
      <c r="AH903" s="48">
        <f t="shared" si="449"/>
        <v>0</v>
      </c>
      <c r="AI903" s="33">
        <f t="shared" si="450"/>
        <v>0</v>
      </c>
      <c r="AJ903" s="33">
        <f t="shared" si="451"/>
        <v>0</v>
      </c>
      <c r="AK903" s="33">
        <f t="shared" si="452"/>
        <v>0</v>
      </c>
      <c r="AL903" s="33">
        <f t="shared" si="453"/>
        <v>0</v>
      </c>
      <c r="AM903" s="34">
        <f t="shared" si="454"/>
        <v>0</v>
      </c>
    </row>
    <row r="904" spans="1:39" ht="15.75" customHeight="1" x14ac:dyDescent="0.3">
      <c r="A904" s="166" t="s">
        <v>2109</v>
      </c>
      <c r="B904" s="99">
        <v>10029</v>
      </c>
      <c r="C904" s="99">
        <v>77786</v>
      </c>
      <c r="D904" s="165">
        <v>45471</v>
      </c>
      <c r="E904" s="165">
        <v>45592</v>
      </c>
      <c r="F904" s="166">
        <v>2</v>
      </c>
      <c r="G904" s="178">
        <v>1.46</v>
      </c>
      <c r="H904" s="181">
        <v>0.5</v>
      </c>
      <c r="I904" s="180">
        <v>4.5900000000000003E-2</v>
      </c>
      <c r="J904" s="21">
        <f t="shared" si="425"/>
        <v>0.54</v>
      </c>
      <c r="K904" s="21" t="str">
        <f t="shared" si="426"/>
        <v>Y</v>
      </c>
      <c r="L904" s="37" t="str">
        <f t="shared" si="427"/>
        <v>NA</v>
      </c>
      <c r="M904" s="8" t="str">
        <f t="shared" si="428"/>
        <v>Y</v>
      </c>
      <c r="N904" s="42">
        <f t="shared" si="429"/>
        <v>2</v>
      </c>
      <c r="O904" s="43">
        <f t="shared" si="430"/>
        <v>200000</v>
      </c>
      <c r="P904" s="43" t="str">
        <f t="shared" si="431"/>
        <v>NA</v>
      </c>
      <c r="Q904" s="24">
        <f t="shared" si="432"/>
        <v>10489.331100000001</v>
      </c>
      <c r="R904" s="43">
        <f t="shared" si="433"/>
        <v>0</v>
      </c>
      <c r="S904" s="24">
        <f t="shared" si="434"/>
        <v>1000000</v>
      </c>
      <c r="T904" s="25" t="str">
        <f t="shared" si="435"/>
        <v>N</v>
      </c>
      <c r="U904" s="44">
        <f t="shared" si="436"/>
        <v>1</v>
      </c>
      <c r="V904" s="45">
        <f t="shared" si="437"/>
        <v>20000</v>
      </c>
      <c r="W904" s="45">
        <f t="shared" si="438"/>
        <v>65000</v>
      </c>
      <c r="X904" s="28">
        <f t="shared" si="439"/>
        <v>0</v>
      </c>
      <c r="Y904" s="28">
        <f t="shared" si="440"/>
        <v>10970.791397490002</v>
      </c>
      <c r="Z904" s="45">
        <f t="shared" si="441"/>
        <v>0</v>
      </c>
      <c r="AA904" s="29" t="str">
        <f t="shared" si="442"/>
        <v>N</v>
      </c>
      <c r="AB904" s="46">
        <f t="shared" si="443"/>
        <v>0</v>
      </c>
      <c r="AC904" s="31">
        <f t="shared" si="444"/>
        <v>0</v>
      </c>
      <c r="AD904" s="31">
        <f t="shared" si="445"/>
        <v>0</v>
      </c>
      <c r="AE904" s="31">
        <f t="shared" si="446"/>
        <v>0</v>
      </c>
      <c r="AF904" s="47">
        <f t="shared" si="447"/>
        <v>0</v>
      </c>
      <c r="AG904" s="31">
        <f t="shared" si="448"/>
        <v>0</v>
      </c>
      <c r="AH904" s="48">
        <f t="shared" si="449"/>
        <v>0</v>
      </c>
      <c r="AI904" s="33">
        <f t="shared" si="450"/>
        <v>0</v>
      </c>
      <c r="AJ904" s="33">
        <f t="shared" si="451"/>
        <v>0</v>
      </c>
      <c r="AK904" s="33">
        <f t="shared" si="452"/>
        <v>0</v>
      </c>
      <c r="AL904" s="33">
        <f t="shared" si="453"/>
        <v>0</v>
      </c>
      <c r="AM904" s="34">
        <f t="shared" si="454"/>
        <v>10970.791397490002</v>
      </c>
    </row>
    <row r="905" spans="1:39" ht="15.75" customHeight="1" x14ac:dyDescent="0.3">
      <c r="A905" s="166" t="s">
        <v>2110</v>
      </c>
      <c r="B905" s="99">
        <v>8368</v>
      </c>
      <c r="C905" s="99">
        <v>69567</v>
      </c>
      <c r="D905" s="165">
        <v>44791</v>
      </c>
      <c r="E905" s="165">
        <v>44978</v>
      </c>
      <c r="F905" s="166">
        <v>4</v>
      </c>
      <c r="G905" s="178">
        <v>0.3</v>
      </c>
      <c r="H905" s="181">
        <v>0.25</v>
      </c>
      <c r="I905" s="180">
        <v>1.84E-2</v>
      </c>
      <c r="J905" s="21">
        <f t="shared" si="425"/>
        <v>3.7</v>
      </c>
      <c r="K905" s="21" t="str">
        <f t="shared" si="426"/>
        <v>Y</v>
      </c>
      <c r="L905" s="37" t="str">
        <f t="shared" si="427"/>
        <v>NA</v>
      </c>
      <c r="M905" s="8" t="str">
        <f t="shared" si="428"/>
        <v>Y</v>
      </c>
      <c r="N905" s="42">
        <f t="shared" si="429"/>
        <v>15</v>
      </c>
      <c r="O905" s="43">
        <f t="shared" si="430"/>
        <v>200000</v>
      </c>
      <c r="P905" s="43" t="str">
        <f t="shared" si="431"/>
        <v>NA</v>
      </c>
      <c r="Q905" s="24">
        <f t="shared" si="432"/>
        <v>8521.9712</v>
      </c>
      <c r="R905" s="43">
        <f t="shared" si="433"/>
        <v>0</v>
      </c>
      <c r="S905" s="24">
        <f t="shared" si="434"/>
        <v>1000000</v>
      </c>
      <c r="T905" s="25" t="str">
        <f t="shared" si="435"/>
        <v>Y</v>
      </c>
      <c r="U905" s="44">
        <f t="shared" si="436"/>
        <v>14</v>
      </c>
      <c r="V905" s="45">
        <f t="shared" si="437"/>
        <v>200000</v>
      </c>
      <c r="W905" s="45">
        <f t="shared" si="438"/>
        <v>1000000</v>
      </c>
      <c r="X905" s="28">
        <f t="shared" si="439"/>
        <v>8678.7754700799996</v>
      </c>
      <c r="Y905" s="28">
        <f t="shared" si="440"/>
        <v>0</v>
      </c>
      <c r="Z905" s="45" t="str">
        <f t="shared" si="441"/>
        <v>NA</v>
      </c>
      <c r="AA905" s="29" t="str">
        <f t="shared" si="442"/>
        <v>Y</v>
      </c>
      <c r="AB905" s="46">
        <f t="shared" si="443"/>
        <v>13</v>
      </c>
      <c r="AC905" s="31">
        <f t="shared" si="444"/>
        <v>200000</v>
      </c>
      <c r="AD905" s="31">
        <f t="shared" si="445"/>
        <v>1000000</v>
      </c>
      <c r="AE905" s="31">
        <f t="shared" si="446"/>
        <v>8838.4649387294721</v>
      </c>
      <c r="AF905" s="47">
        <f t="shared" si="447"/>
        <v>0</v>
      </c>
      <c r="AG905" s="31" t="str">
        <f t="shared" si="448"/>
        <v>NA</v>
      </c>
      <c r="AH905" s="48">
        <f t="shared" si="449"/>
        <v>12</v>
      </c>
      <c r="AI905" s="33">
        <f t="shared" si="450"/>
        <v>20000</v>
      </c>
      <c r="AJ905" s="33">
        <f t="shared" si="451"/>
        <v>65000</v>
      </c>
      <c r="AK905" s="33">
        <f t="shared" si="452"/>
        <v>9001.0926936020933</v>
      </c>
      <c r="AL905" s="33">
        <f t="shared" si="453"/>
        <v>0</v>
      </c>
      <c r="AM905" s="34">
        <f t="shared" si="454"/>
        <v>0</v>
      </c>
    </row>
    <row r="906" spans="1:39" ht="15.75" customHeight="1" x14ac:dyDescent="0.3">
      <c r="A906" s="166" t="s">
        <v>2111</v>
      </c>
      <c r="B906" s="99">
        <v>13182</v>
      </c>
      <c r="C906" s="99">
        <v>72287</v>
      </c>
      <c r="D906" s="165">
        <v>45716</v>
      </c>
      <c r="E906" s="165">
        <v>45848</v>
      </c>
      <c r="F906" s="166">
        <v>2</v>
      </c>
      <c r="G906" s="178">
        <v>0.13</v>
      </c>
      <c r="H906" s="181">
        <v>0.25</v>
      </c>
      <c r="I906" s="180">
        <v>8.43E-2</v>
      </c>
      <c r="J906" s="21">
        <f t="shared" si="425"/>
        <v>1.87</v>
      </c>
      <c r="K906" s="21" t="str">
        <f t="shared" si="426"/>
        <v>Y</v>
      </c>
      <c r="L906" s="37" t="str">
        <f t="shared" si="427"/>
        <v>NA</v>
      </c>
      <c r="M906" s="8" t="str">
        <f t="shared" si="428"/>
        <v>Y</v>
      </c>
      <c r="N906" s="42">
        <f t="shared" si="429"/>
        <v>8</v>
      </c>
      <c r="O906" s="43">
        <f t="shared" si="430"/>
        <v>200000</v>
      </c>
      <c r="P906" s="43" t="str">
        <f t="shared" si="431"/>
        <v>NA</v>
      </c>
      <c r="Q906" s="24">
        <f t="shared" si="432"/>
        <v>14293.242600000001</v>
      </c>
      <c r="R906" s="43">
        <f t="shared" si="433"/>
        <v>0</v>
      </c>
      <c r="S906" s="24">
        <f t="shared" si="434"/>
        <v>1000000</v>
      </c>
      <c r="T906" s="25" t="str">
        <f t="shared" si="435"/>
        <v>Y</v>
      </c>
      <c r="U906" s="44">
        <f t="shared" si="436"/>
        <v>7</v>
      </c>
      <c r="V906" s="45">
        <f t="shared" si="437"/>
        <v>200000</v>
      </c>
      <c r="W906" s="45">
        <f t="shared" si="438"/>
        <v>1000000</v>
      </c>
      <c r="X906" s="28">
        <f t="shared" si="439"/>
        <v>15498.162951180002</v>
      </c>
      <c r="Y906" s="28">
        <f t="shared" si="440"/>
        <v>0</v>
      </c>
      <c r="Z906" s="45" t="str">
        <f t="shared" si="441"/>
        <v>NA</v>
      </c>
      <c r="AA906" s="29" t="str">
        <f t="shared" si="442"/>
        <v>N</v>
      </c>
      <c r="AB906" s="46">
        <f t="shared" si="443"/>
        <v>6</v>
      </c>
      <c r="AC906" s="31">
        <f t="shared" si="444"/>
        <v>20000</v>
      </c>
      <c r="AD906" s="31">
        <f t="shared" si="445"/>
        <v>65000</v>
      </c>
      <c r="AE906" s="31">
        <f t="shared" si="446"/>
        <v>16804.658087964475</v>
      </c>
      <c r="AF906" s="47">
        <f t="shared" si="447"/>
        <v>0</v>
      </c>
      <c r="AG906" s="31">
        <f t="shared" si="448"/>
        <v>0</v>
      </c>
      <c r="AH906" s="48">
        <f t="shared" si="449"/>
        <v>5</v>
      </c>
      <c r="AI906" s="33">
        <f t="shared" si="450"/>
        <v>20000</v>
      </c>
      <c r="AJ906" s="33">
        <f t="shared" si="451"/>
        <v>65000</v>
      </c>
      <c r="AK906" s="33">
        <f t="shared" si="452"/>
        <v>0</v>
      </c>
      <c r="AL906" s="33">
        <f t="shared" si="453"/>
        <v>18221.290764779882</v>
      </c>
      <c r="AM906" s="34">
        <f t="shared" si="454"/>
        <v>18221.290764779882</v>
      </c>
    </row>
    <row r="907" spans="1:39" ht="15.75" customHeight="1" x14ac:dyDescent="0.3">
      <c r="A907" s="166" t="s">
        <v>2112</v>
      </c>
      <c r="B907" s="99">
        <v>7070</v>
      </c>
      <c r="C907" s="99">
        <v>45980</v>
      </c>
      <c r="D907" s="165">
        <v>46007</v>
      </c>
      <c r="E907" s="165">
        <v>46122</v>
      </c>
      <c r="F907" s="166">
        <v>2</v>
      </c>
      <c r="G907" s="178">
        <v>0.18</v>
      </c>
      <c r="H907" s="181">
        <v>0.25</v>
      </c>
      <c r="I907" s="180">
        <v>7.2099999999999997E-2</v>
      </c>
      <c r="J907" s="21">
        <f t="shared" si="425"/>
        <v>1.82</v>
      </c>
      <c r="K907" s="21" t="str">
        <f t="shared" si="426"/>
        <v>Y</v>
      </c>
      <c r="L907" s="37" t="str">
        <f t="shared" si="427"/>
        <v>NA</v>
      </c>
      <c r="M907" s="8" t="str">
        <f t="shared" si="428"/>
        <v>Y</v>
      </c>
      <c r="N907" s="42">
        <f t="shared" si="429"/>
        <v>8</v>
      </c>
      <c r="O907" s="43">
        <f t="shared" si="430"/>
        <v>200000</v>
      </c>
      <c r="P907" s="43" t="str">
        <f t="shared" si="431"/>
        <v>NA</v>
      </c>
      <c r="Q907" s="24">
        <f t="shared" si="432"/>
        <v>7579.7470000000003</v>
      </c>
      <c r="R907" s="43">
        <f t="shared" si="433"/>
        <v>0</v>
      </c>
      <c r="S907" s="24">
        <f t="shared" si="434"/>
        <v>1000000</v>
      </c>
      <c r="T907" s="25" t="str">
        <f t="shared" si="435"/>
        <v>Y</v>
      </c>
      <c r="U907" s="44">
        <f t="shared" si="436"/>
        <v>7</v>
      </c>
      <c r="V907" s="45">
        <f t="shared" si="437"/>
        <v>200000</v>
      </c>
      <c r="W907" s="45">
        <f t="shared" si="438"/>
        <v>1000000</v>
      </c>
      <c r="X907" s="28">
        <f t="shared" si="439"/>
        <v>8126.246758700001</v>
      </c>
      <c r="Y907" s="28">
        <f t="shared" si="440"/>
        <v>0</v>
      </c>
      <c r="Z907" s="45" t="str">
        <f t="shared" si="441"/>
        <v>NA</v>
      </c>
      <c r="AA907" s="29" t="str">
        <f t="shared" si="442"/>
        <v>N</v>
      </c>
      <c r="AB907" s="46">
        <f t="shared" si="443"/>
        <v>6</v>
      </c>
      <c r="AC907" s="31">
        <f t="shared" si="444"/>
        <v>20000</v>
      </c>
      <c r="AD907" s="31">
        <f t="shared" si="445"/>
        <v>65000</v>
      </c>
      <c r="AE907" s="31">
        <f t="shared" si="446"/>
        <v>8712.1491500022712</v>
      </c>
      <c r="AF907" s="47">
        <f t="shared" si="447"/>
        <v>0</v>
      </c>
      <c r="AG907" s="31">
        <f t="shared" si="448"/>
        <v>0</v>
      </c>
      <c r="AH907" s="48">
        <f t="shared" si="449"/>
        <v>5</v>
      </c>
      <c r="AI907" s="33">
        <f t="shared" si="450"/>
        <v>20000</v>
      </c>
      <c r="AJ907" s="33">
        <f t="shared" si="451"/>
        <v>65000</v>
      </c>
      <c r="AK907" s="33">
        <f t="shared" si="452"/>
        <v>0</v>
      </c>
      <c r="AL907" s="33">
        <f t="shared" si="453"/>
        <v>9340.2951037174353</v>
      </c>
      <c r="AM907" s="34">
        <f t="shared" si="454"/>
        <v>9340.2951037174353</v>
      </c>
    </row>
    <row r="908" spans="1:39" ht="15.75" customHeight="1" x14ac:dyDescent="0.3">
      <c r="A908" s="166" t="s">
        <v>2113</v>
      </c>
      <c r="B908" s="99">
        <v>11211</v>
      </c>
      <c r="C908" s="99">
        <v>48358</v>
      </c>
      <c r="D908" s="165">
        <v>45095</v>
      </c>
      <c r="E908" s="165">
        <v>45327</v>
      </c>
      <c r="F908" s="166">
        <v>4</v>
      </c>
      <c r="G908" s="178">
        <v>0.56999999999999995</v>
      </c>
      <c r="H908" s="181">
        <v>0.5</v>
      </c>
      <c r="I908" s="180">
        <v>2.24E-2</v>
      </c>
      <c r="J908" s="21">
        <f t="shared" si="425"/>
        <v>3.43</v>
      </c>
      <c r="K908" s="21" t="str">
        <f t="shared" si="426"/>
        <v>Y</v>
      </c>
      <c r="L908" s="37" t="str">
        <f t="shared" si="427"/>
        <v>NA</v>
      </c>
      <c r="M908" s="8" t="str">
        <f t="shared" si="428"/>
        <v>Y</v>
      </c>
      <c r="N908" s="42">
        <f t="shared" si="429"/>
        <v>7</v>
      </c>
      <c r="O908" s="43">
        <f t="shared" si="430"/>
        <v>200000</v>
      </c>
      <c r="P908" s="43" t="str">
        <f t="shared" si="431"/>
        <v>NA</v>
      </c>
      <c r="Q908" s="24">
        <f t="shared" si="432"/>
        <v>11462.126399999999</v>
      </c>
      <c r="R908" s="43">
        <f t="shared" si="433"/>
        <v>0</v>
      </c>
      <c r="S908" s="24">
        <f t="shared" si="434"/>
        <v>1000000</v>
      </c>
      <c r="T908" s="25" t="str">
        <f t="shared" si="435"/>
        <v>Y</v>
      </c>
      <c r="U908" s="44">
        <f t="shared" si="436"/>
        <v>6</v>
      </c>
      <c r="V908" s="45">
        <f t="shared" si="437"/>
        <v>200000</v>
      </c>
      <c r="W908" s="45">
        <f t="shared" si="438"/>
        <v>1000000</v>
      </c>
      <c r="X908" s="28">
        <f t="shared" si="439"/>
        <v>11718.878031359998</v>
      </c>
      <c r="Y908" s="28">
        <f t="shared" si="440"/>
        <v>0</v>
      </c>
      <c r="Z908" s="45" t="str">
        <f t="shared" si="441"/>
        <v>NA</v>
      </c>
      <c r="AA908" s="29" t="str">
        <f t="shared" si="442"/>
        <v>Y</v>
      </c>
      <c r="AB908" s="46">
        <f t="shared" si="443"/>
        <v>5</v>
      </c>
      <c r="AC908" s="31">
        <f t="shared" si="444"/>
        <v>200000</v>
      </c>
      <c r="AD908" s="31">
        <f t="shared" si="445"/>
        <v>1000000</v>
      </c>
      <c r="AE908" s="31">
        <f t="shared" si="446"/>
        <v>11981.380899262462</v>
      </c>
      <c r="AF908" s="47">
        <f t="shared" si="447"/>
        <v>0</v>
      </c>
      <c r="AG908" s="31" t="str">
        <f t="shared" si="448"/>
        <v>NA</v>
      </c>
      <c r="AH908" s="48">
        <f t="shared" si="449"/>
        <v>4</v>
      </c>
      <c r="AI908" s="33">
        <f t="shared" si="450"/>
        <v>20000</v>
      </c>
      <c r="AJ908" s="33">
        <f t="shared" si="451"/>
        <v>65000</v>
      </c>
      <c r="AK908" s="33">
        <f t="shared" si="452"/>
        <v>12249.76383140594</v>
      </c>
      <c r="AL908" s="33">
        <f t="shared" si="453"/>
        <v>0</v>
      </c>
      <c r="AM908" s="34">
        <f t="shared" si="454"/>
        <v>0</v>
      </c>
    </row>
    <row r="909" spans="1:39" ht="15.75" customHeight="1" x14ac:dyDescent="0.3">
      <c r="A909" s="166" t="s">
        <v>2114</v>
      </c>
      <c r="B909" s="99">
        <v>5491</v>
      </c>
      <c r="C909" s="99">
        <v>68200</v>
      </c>
      <c r="D909" s="165">
        <v>44865</v>
      </c>
      <c r="E909" s="165">
        <v>45056</v>
      </c>
      <c r="F909" s="166">
        <v>2</v>
      </c>
      <c r="G909" s="178">
        <v>0.84</v>
      </c>
      <c r="H909" s="181">
        <v>1</v>
      </c>
      <c r="I909" s="180">
        <v>3.04E-2</v>
      </c>
      <c r="J909" s="21">
        <f t="shared" si="425"/>
        <v>1.1600000000000001</v>
      </c>
      <c r="K909" s="21" t="str">
        <f t="shared" si="426"/>
        <v>Y</v>
      </c>
      <c r="L909" s="37" t="str">
        <f t="shared" si="427"/>
        <v>NA</v>
      </c>
      <c r="M909" s="8" t="str">
        <f t="shared" si="428"/>
        <v>Y</v>
      </c>
      <c r="N909" s="42">
        <f t="shared" si="429"/>
        <v>2</v>
      </c>
      <c r="O909" s="43">
        <f t="shared" si="430"/>
        <v>200000</v>
      </c>
      <c r="P909" s="43" t="str">
        <f t="shared" si="431"/>
        <v>NA</v>
      </c>
      <c r="Q909" s="24">
        <f t="shared" si="432"/>
        <v>5657.9264000000003</v>
      </c>
      <c r="R909" s="43">
        <f t="shared" si="433"/>
        <v>0</v>
      </c>
      <c r="S909" s="24">
        <f t="shared" si="434"/>
        <v>1000000</v>
      </c>
      <c r="T909" s="25" t="str">
        <f t="shared" si="435"/>
        <v>Y</v>
      </c>
      <c r="U909" s="44">
        <f t="shared" si="436"/>
        <v>1</v>
      </c>
      <c r="V909" s="45">
        <f t="shared" si="437"/>
        <v>200000</v>
      </c>
      <c r="W909" s="45">
        <f t="shared" si="438"/>
        <v>1000000</v>
      </c>
      <c r="X909" s="28">
        <f t="shared" si="439"/>
        <v>5829.9273625599999</v>
      </c>
      <c r="Y909" s="28">
        <f t="shared" si="440"/>
        <v>0</v>
      </c>
      <c r="Z909" s="45" t="str">
        <f t="shared" si="441"/>
        <v>NA</v>
      </c>
      <c r="AA909" s="29" t="str">
        <f t="shared" si="442"/>
        <v>N</v>
      </c>
      <c r="AB909" s="46">
        <f t="shared" si="443"/>
        <v>0</v>
      </c>
      <c r="AC909" s="31">
        <f t="shared" si="444"/>
        <v>0</v>
      </c>
      <c r="AD909" s="31">
        <f t="shared" si="445"/>
        <v>0</v>
      </c>
      <c r="AE909" s="31">
        <f t="shared" si="446"/>
        <v>0</v>
      </c>
      <c r="AF909" s="47">
        <f t="shared" si="447"/>
        <v>0</v>
      </c>
      <c r="AG909" s="31">
        <f t="shared" si="448"/>
        <v>0</v>
      </c>
      <c r="AH909" s="48">
        <f t="shared" si="449"/>
        <v>0</v>
      </c>
      <c r="AI909" s="33">
        <f t="shared" si="450"/>
        <v>0</v>
      </c>
      <c r="AJ909" s="33">
        <f t="shared" si="451"/>
        <v>0</v>
      </c>
      <c r="AK909" s="33">
        <f t="shared" si="452"/>
        <v>0</v>
      </c>
      <c r="AL909" s="33">
        <f t="shared" si="453"/>
        <v>0</v>
      </c>
      <c r="AM909" s="34">
        <f t="shared" si="454"/>
        <v>0</v>
      </c>
    </row>
    <row r="910" spans="1:39" ht="15.75" customHeight="1" x14ac:dyDescent="0.3">
      <c r="A910" s="166" t="s">
        <v>2115</v>
      </c>
      <c r="B910" s="99">
        <v>17090</v>
      </c>
      <c r="C910" s="99">
        <v>32849</v>
      </c>
      <c r="D910" s="165">
        <v>46067</v>
      </c>
      <c r="E910" s="165">
        <v>46208</v>
      </c>
      <c r="F910" s="166">
        <v>4</v>
      </c>
      <c r="G910" s="178">
        <v>1.28</v>
      </c>
      <c r="H910" s="181">
        <v>1</v>
      </c>
      <c r="I910" s="180">
        <v>8.3799999999999999E-2</v>
      </c>
      <c r="J910" s="21">
        <f t="shared" si="425"/>
        <v>2.7199999999999998</v>
      </c>
      <c r="K910" s="21" t="str">
        <f t="shared" si="426"/>
        <v>Y</v>
      </c>
      <c r="L910" s="37" t="str">
        <f t="shared" si="427"/>
        <v>NA</v>
      </c>
      <c r="M910" s="8" t="str">
        <f t="shared" si="428"/>
        <v>Y</v>
      </c>
      <c r="N910" s="42">
        <f t="shared" si="429"/>
        <v>3</v>
      </c>
      <c r="O910" s="43">
        <f t="shared" si="430"/>
        <v>200000</v>
      </c>
      <c r="P910" s="43" t="str">
        <f t="shared" si="431"/>
        <v>NA</v>
      </c>
      <c r="Q910" s="24">
        <f t="shared" si="432"/>
        <v>18522.142000000003</v>
      </c>
      <c r="R910" s="43">
        <f t="shared" si="433"/>
        <v>0</v>
      </c>
      <c r="S910" s="24">
        <f t="shared" si="434"/>
        <v>1000000</v>
      </c>
      <c r="T910" s="25" t="str">
        <f t="shared" si="435"/>
        <v>Y</v>
      </c>
      <c r="U910" s="44">
        <f t="shared" si="436"/>
        <v>2</v>
      </c>
      <c r="V910" s="45">
        <f t="shared" si="437"/>
        <v>200000</v>
      </c>
      <c r="W910" s="45">
        <f t="shared" si="438"/>
        <v>1000000</v>
      </c>
      <c r="X910" s="28">
        <f t="shared" si="439"/>
        <v>20074.297499600005</v>
      </c>
      <c r="Y910" s="28">
        <f t="shared" si="440"/>
        <v>0</v>
      </c>
      <c r="Z910" s="45" t="str">
        <f t="shared" si="441"/>
        <v>NA</v>
      </c>
      <c r="AA910" s="29" t="str">
        <f t="shared" si="442"/>
        <v>Y</v>
      </c>
      <c r="AB910" s="46">
        <f t="shared" si="443"/>
        <v>1</v>
      </c>
      <c r="AC910" s="31">
        <f t="shared" si="444"/>
        <v>200000</v>
      </c>
      <c r="AD910" s="31">
        <f t="shared" si="445"/>
        <v>1000000</v>
      </c>
      <c r="AE910" s="31">
        <f t="shared" si="446"/>
        <v>21756.523630066487</v>
      </c>
      <c r="AF910" s="47">
        <f t="shared" si="447"/>
        <v>0</v>
      </c>
      <c r="AG910" s="31" t="str">
        <f t="shared" si="448"/>
        <v>NA</v>
      </c>
      <c r="AH910" s="48">
        <f t="shared" si="449"/>
        <v>0</v>
      </c>
      <c r="AI910" s="33">
        <f t="shared" si="450"/>
        <v>0</v>
      </c>
      <c r="AJ910" s="33">
        <f t="shared" si="451"/>
        <v>0</v>
      </c>
      <c r="AK910" s="33">
        <f t="shared" si="452"/>
        <v>0</v>
      </c>
      <c r="AL910" s="33">
        <f t="shared" si="453"/>
        <v>0</v>
      </c>
      <c r="AM910" s="34">
        <f t="shared" si="454"/>
        <v>0</v>
      </c>
    </row>
    <row r="911" spans="1:39" ht="15.75" customHeight="1" x14ac:dyDescent="0.3">
      <c r="A911" s="166" t="s">
        <v>2116</v>
      </c>
      <c r="B911" s="99">
        <v>23651</v>
      </c>
      <c r="C911" s="99">
        <v>56124</v>
      </c>
      <c r="D911" s="165">
        <v>45689</v>
      </c>
      <c r="E911" s="165">
        <v>45767</v>
      </c>
      <c r="F911" s="166">
        <v>4</v>
      </c>
      <c r="G911" s="178">
        <v>3.93</v>
      </c>
      <c r="H911" s="181">
        <v>1</v>
      </c>
      <c r="I911" s="180">
        <v>6.25E-2</v>
      </c>
      <c r="J911" s="21">
        <f t="shared" si="425"/>
        <v>6.999999999999984E-2</v>
      </c>
      <c r="K911" s="21" t="str">
        <f t="shared" si="426"/>
        <v>Y</v>
      </c>
      <c r="L911" s="37" t="str">
        <f t="shared" si="427"/>
        <v>NA</v>
      </c>
      <c r="M911" s="8" t="str">
        <f t="shared" si="428"/>
        <v>Y</v>
      </c>
      <c r="N911" s="42">
        <f t="shared" si="429"/>
        <v>1</v>
      </c>
      <c r="O911" s="43">
        <f t="shared" si="430"/>
        <v>200000</v>
      </c>
      <c r="P911" s="43" t="str">
        <f t="shared" si="431"/>
        <v>NA</v>
      </c>
      <c r="Q911" s="24">
        <f t="shared" si="432"/>
        <v>25129.1875</v>
      </c>
      <c r="R911" s="43">
        <f t="shared" si="433"/>
        <v>0</v>
      </c>
      <c r="S911" s="24">
        <f t="shared" si="434"/>
        <v>1000000</v>
      </c>
      <c r="T911" s="25" t="str">
        <f t="shared" si="435"/>
        <v>N</v>
      </c>
      <c r="U911" s="44">
        <f t="shared" si="436"/>
        <v>0</v>
      </c>
      <c r="V911" s="45">
        <f t="shared" si="437"/>
        <v>0</v>
      </c>
      <c r="W911" s="45">
        <f t="shared" si="438"/>
        <v>0</v>
      </c>
      <c r="X911" s="28">
        <f t="shared" si="439"/>
        <v>0</v>
      </c>
      <c r="Y911" s="28">
        <f t="shared" si="440"/>
        <v>0</v>
      </c>
      <c r="Z911" s="45">
        <f t="shared" si="441"/>
        <v>0</v>
      </c>
      <c r="AA911" s="29" t="str">
        <f t="shared" si="442"/>
        <v>N</v>
      </c>
      <c r="AB911" s="46">
        <f t="shared" si="443"/>
        <v>0</v>
      </c>
      <c r="AC911" s="31">
        <f t="shared" si="444"/>
        <v>0</v>
      </c>
      <c r="AD911" s="31">
        <f t="shared" si="445"/>
        <v>0</v>
      </c>
      <c r="AE911" s="31">
        <f t="shared" si="446"/>
        <v>0</v>
      </c>
      <c r="AF911" s="47">
        <f t="shared" si="447"/>
        <v>0</v>
      </c>
      <c r="AG911" s="31">
        <f t="shared" si="448"/>
        <v>0</v>
      </c>
      <c r="AH911" s="48">
        <f t="shared" si="449"/>
        <v>0</v>
      </c>
      <c r="AI911" s="33">
        <f t="shared" si="450"/>
        <v>0</v>
      </c>
      <c r="AJ911" s="33">
        <f t="shared" si="451"/>
        <v>0</v>
      </c>
      <c r="AK911" s="33">
        <f t="shared" si="452"/>
        <v>0</v>
      </c>
      <c r="AL911" s="33">
        <f t="shared" si="453"/>
        <v>0</v>
      </c>
      <c r="AM911" s="34">
        <f t="shared" si="454"/>
        <v>0</v>
      </c>
    </row>
    <row r="912" spans="1:39" ht="15.75" customHeight="1" x14ac:dyDescent="0.3">
      <c r="A912" s="166" t="s">
        <v>2117</v>
      </c>
      <c r="B912" s="99">
        <v>10745</v>
      </c>
      <c r="C912" s="99">
        <v>62421</v>
      </c>
      <c r="D912" s="165">
        <v>44461</v>
      </c>
      <c r="E912" s="165">
        <v>44737</v>
      </c>
      <c r="F912" s="166">
        <v>2</v>
      </c>
      <c r="G912" s="178">
        <v>0.74</v>
      </c>
      <c r="H912" s="181">
        <v>1</v>
      </c>
      <c r="I912" s="180">
        <v>4.1799999999999997E-2</v>
      </c>
      <c r="J912" s="21">
        <f t="shared" si="425"/>
        <v>1.26</v>
      </c>
      <c r="K912" s="21" t="str">
        <f t="shared" si="426"/>
        <v>Y</v>
      </c>
      <c r="L912" s="37" t="str">
        <f t="shared" si="427"/>
        <v>NA</v>
      </c>
      <c r="M912" s="8" t="str">
        <f t="shared" si="428"/>
        <v>Y</v>
      </c>
      <c r="N912" s="42">
        <f t="shared" si="429"/>
        <v>2</v>
      </c>
      <c r="O912" s="43">
        <f t="shared" si="430"/>
        <v>200000</v>
      </c>
      <c r="P912" s="43" t="str">
        <f t="shared" si="431"/>
        <v>NA</v>
      </c>
      <c r="Q912" s="24">
        <f t="shared" si="432"/>
        <v>11194.141000000001</v>
      </c>
      <c r="R912" s="43">
        <f t="shared" si="433"/>
        <v>0</v>
      </c>
      <c r="S912" s="24">
        <f t="shared" si="434"/>
        <v>1000000</v>
      </c>
      <c r="T912" s="25" t="str">
        <f t="shared" si="435"/>
        <v>Y</v>
      </c>
      <c r="U912" s="44">
        <f t="shared" si="436"/>
        <v>1</v>
      </c>
      <c r="V912" s="45">
        <f t="shared" si="437"/>
        <v>200000</v>
      </c>
      <c r="W912" s="45">
        <f t="shared" si="438"/>
        <v>1000000</v>
      </c>
      <c r="X912" s="28">
        <f t="shared" si="439"/>
        <v>11662.056093800002</v>
      </c>
      <c r="Y912" s="28">
        <f t="shared" si="440"/>
        <v>0</v>
      </c>
      <c r="Z912" s="45" t="str">
        <f t="shared" si="441"/>
        <v>NA</v>
      </c>
      <c r="AA912" s="29" t="str">
        <f t="shared" si="442"/>
        <v>N</v>
      </c>
      <c r="AB912" s="46">
        <f t="shared" si="443"/>
        <v>0</v>
      </c>
      <c r="AC912" s="31">
        <f t="shared" si="444"/>
        <v>0</v>
      </c>
      <c r="AD912" s="31">
        <f t="shared" si="445"/>
        <v>0</v>
      </c>
      <c r="AE912" s="31">
        <f t="shared" si="446"/>
        <v>0</v>
      </c>
      <c r="AF912" s="47">
        <f t="shared" si="447"/>
        <v>0</v>
      </c>
      <c r="AG912" s="31">
        <f t="shared" si="448"/>
        <v>0</v>
      </c>
      <c r="AH912" s="48">
        <f t="shared" si="449"/>
        <v>0</v>
      </c>
      <c r="AI912" s="33">
        <f t="shared" si="450"/>
        <v>0</v>
      </c>
      <c r="AJ912" s="33">
        <f t="shared" si="451"/>
        <v>0</v>
      </c>
      <c r="AK912" s="33">
        <f t="shared" si="452"/>
        <v>0</v>
      </c>
      <c r="AL912" s="33">
        <f t="shared" si="453"/>
        <v>0</v>
      </c>
      <c r="AM912" s="34">
        <f t="shared" si="454"/>
        <v>0</v>
      </c>
    </row>
    <row r="913" spans="1:39" ht="15.75" customHeight="1" x14ac:dyDescent="0.3">
      <c r="A913" s="166" t="s">
        <v>2118</v>
      </c>
      <c r="B913" s="99">
        <v>24250</v>
      </c>
      <c r="C913" s="99">
        <v>35992</v>
      </c>
      <c r="D913" s="165">
        <v>45728</v>
      </c>
      <c r="E913" s="165">
        <v>45768</v>
      </c>
      <c r="F913" s="166">
        <v>2</v>
      </c>
      <c r="G913" s="178">
        <v>0.69</v>
      </c>
      <c r="H913" s="181">
        <v>1</v>
      </c>
      <c r="I913" s="180">
        <v>6.8000000000000005E-2</v>
      </c>
      <c r="J913" s="21">
        <f t="shared" si="425"/>
        <v>1.31</v>
      </c>
      <c r="K913" s="21" t="str">
        <f t="shared" si="426"/>
        <v>Y</v>
      </c>
      <c r="L913" s="37" t="str">
        <f t="shared" si="427"/>
        <v>NA</v>
      </c>
      <c r="M913" s="8" t="str">
        <f t="shared" si="428"/>
        <v>Y</v>
      </c>
      <c r="N913" s="42">
        <f t="shared" si="429"/>
        <v>2</v>
      </c>
      <c r="O913" s="43">
        <f t="shared" si="430"/>
        <v>200000</v>
      </c>
      <c r="P913" s="43" t="str">
        <f t="shared" si="431"/>
        <v>NA</v>
      </c>
      <c r="Q913" s="24">
        <f t="shared" si="432"/>
        <v>25899</v>
      </c>
      <c r="R913" s="43">
        <f t="shared" si="433"/>
        <v>0</v>
      </c>
      <c r="S913" s="24">
        <f t="shared" si="434"/>
        <v>1000000</v>
      </c>
      <c r="T913" s="25" t="str">
        <f t="shared" si="435"/>
        <v>Y</v>
      </c>
      <c r="U913" s="44">
        <f t="shared" si="436"/>
        <v>1</v>
      </c>
      <c r="V913" s="45">
        <f t="shared" si="437"/>
        <v>200000</v>
      </c>
      <c r="W913" s="45">
        <f t="shared" si="438"/>
        <v>1000000</v>
      </c>
      <c r="X913" s="28">
        <f t="shared" si="439"/>
        <v>27660.132000000001</v>
      </c>
      <c r="Y913" s="28">
        <f t="shared" si="440"/>
        <v>0</v>
      </c>
      <c r="Z913" s="45" t="str">
        <f t="shared" si="441"/>
        <v>NA</v>
      </c>
      <c r="AA913" s="29" t="str">
        <f t="shared" si="442"/>
        <v>N</v>
      </c>
      <c r="AB913" s="46">
        <f t="shared" si="443"/>
        <v>0</v>
      </c>
      <c r="AC913" s="31">
        <f t="shared" si="444"/>
        <v>0</v>
      </c>
      <c r="AD913" s="31">
        <f t="shared" si="445"/>
        <v>0</v>
      </c>
      <c r="AE913" s="31">
        <f t="shared" si="446"/>
        <v>0</v>
      </c>
      <c r="AF913" s="47">
        <f t="shared" si="447"/>
        <v>0</v>
      </c>
      <c r="AG913" s="31">
        <f t="shared" si="448"/>
        <v>0</v>
      </c>
      <c r="AH913" s="48">
        <f t="shared" si="449"/>
        <v>0</v>
      </c>
      <c r="AI913" s="33">
        <f t="shared" si="450"/>
        <v>0</v>
      </c>
      <c r="AJ913" s="33">
        <f t="shared" si="451"/>
        <v>0</v>
      </c>
      <c r="AK913" s="33">
        <f t="shared" si="452"/>
        <v>0</v>
      </c>
      <c r="AL913" s="33">
        <f t="shared" si="453"/>
        <v>0</v>
      </c>
      <c r="AM913" s="34">
        <f t="shared" si="454"/>
        <v>0</v>
      </c>
    </row>
    <row r="914" spans="1:39" ht="15.75" customHeight="1" x14ac:dyDescent="0.3">
      <c r="A914" s="166" t="s">
        <v>2119</v>
      </c>
      <c r="B914" s="99">
        <v>6963</v>
      </c>
      <c r="C914" s="99">
        <v>34992</v>
      </c>
      <c r="D914" s="165">
        <v>45437</v>
      </c>
      <c r="E914" s="165">
        <v>45722</v>
      </c>
      <c r="F914" s="166">
        <v>4</v>
      </c>
      <c r="G914" s="178">
        <v>0.89</v>
      </c>
      <c r="H914" s="181">
        <v>1</v>
      </c>
      <c r="I914" s="180">
        <v>2.93E-2</v>
      </c>
      <c r="J914" s="21">
        <f t="shared" si="425"/>
        <v>3.11</v>
      </c>
      <c r="K914" s="21" t="str">
        <f t="shared" si="426"/>
        <v>Y</v>
      </c>
      <c r="L914" s="37" t="str">
        <f t="shared" si="427"/>
        <v>NA</v>
      </c>
      <c r="M914" s="8" t="str">
        <f t="shared" si="428"/>
        <v>Y</v>
      </c>
      <c r="N914" s="42">
        <f t="shared" si="429"/>
        <v>4</v>
      </c>
      <c r="O914" s="43">
        <f t="shared" si="430"/>
        <v>200000</v>
      </c>
      <c r="P914" s="43" t="str">
        <f t="shared" si="431"/>
        <v>NA</v>
      </c>
      <c r="Q914" s="24">
        <f t="shared" si="432"/>
        <v>7167.0159000000003</v>
      </c>
      <c r="R914" s="43">
        <f t="shared" si="433"/>
        <v>0</v>
      </c>
      <c r="S914" s="24">
        <f t="shared" si="434"/>
        <v>1000000</v>
      </c>
      <c r="T914" s="25" t="str">
        <f t="shared" si="435"/>
        <v>Y</v>
      </c>
      <c r="U914" s="44">
        <f t="shared" si="436"/>
        <v>3</v>
      </c>
      <c r="V914" s="45">
        <f t="shared" si="437"/>
        <v>200000</v>
      </c>
      <c r="W914" s="45">
        <f t="shared" si="438"/>
        <v>1000000</v>
      </c>
      <c r="X914" s="28">
        <f t="shared" si="439"/>
        <v>7377.0094658700009</v>
      </c>
      <c r="Y914" s="28">
        <f t="shared" si="440"/>
        <v>0</v>
      </c>
      <c r="Z914" s="45" t="str">
        <f t="shared" si="441"/>
        <v>NA</v>
      </c>
      <c r="AA914" s="29" t="str">
        <f t="shared" si="442"/>
        <v>Y</v>
      </c>
      <c r="AB914" s="46">
        <f t="shared" si="443"/>
        <v>2</v>
      </c>
      <c r="AC914" s="31">
        <f t="shared" si="444"/>
        <v>200000</v>
      </c>
      <c r="AD914" s="31">
        <f t="shared" si="445"/>
        <v>1000000</v>
      </c>
      <c r="AE914" s="31">
        <f t="shared" si="446"/>
        <v>7593.1558432199927</v>
      </c>
      <c r="AF914" s="47">
        <f t="shared" si="447"/>
        <v>0</v>
      </c>
      <c r="AG914" s="31" t="str">
        <f t="shared" si="448"/>
        <v>NA</v>
      </c>
      <c r="AH914" s="48">
        <f t="shared" si="449"/>
        <v>1</v>
      </c>
      <c r="AI914" s="33">
        <f t="shared" si="450"/>
        <v>20000</v>
      </c>
      <c r="AJ914" s="33">
        <f t="shared" si="451"/>
        <v>65000</v>
      </c>
      <c r="AK914" s="33">
        <f t="shared" si="452"/>
        <v>7815.6353094263395</v>
      </c>
      <c r="AL914" s="33">
        <f t="shared" si="453"/>
        <v>0</v>
      </c>
      <c r="AM914" s="34">
        <f t="shared" si="454"/>
        <v>0</v>
      </c>
    </row>
    <row r="915" spans="1:39" ht="15.75" customHeight="1" x14ac:dyDescent="0.3">
      <c r="A915" s="166" t="s">
        <v>2120</v>
      </c>
      <c r="B915" s="99">
        <v>24597</v>
      </c>
      <c r="C915" s="99">
        <v>92757</v>
      </c>
      <c r="D915" s="165">
        <v>44691</v>
      </c>
      <c r="E915" s="165">
        <v>44889</v>
      </c>
      <c r="F915" s="166">
        <v>2</v>
      </c>
      <c r="G915" s="178">
        <v>0.63</v>
      </c>
      <c r="H915" s="181">
        <v>0.25</v>
      </c>
      <c r="I915" s="180">
        <v>5.1499999999999997E-2</v>
      </c>
      <c r="J915" s="21">
        <f t="shared" si="425"/>
        <v>1.37</v>
      </c>
      <c r="K915" s="21" t="str">
        <f t="shared" si="426"/>
        <v>Y</v>
      </c>
      <c r="L915" s="37" t="str">
        <f t="shared" si="427"/>
        <v>NA</v>
      </c>
      <c r="M915" s="8" t="str">
        <f t="shared" si="428"/>
        <v>Y</v>
      </c>
      <c r="N915" s="42">
        <f t="shared" si="429"/>
        <v>6</v>
      </c>
      <c r="O915" s="43">
        <f t="shared" si="430"/>
        <v>200000</v>
      </c>
      <c r="P915" s="43" t="str">
        <f t="shared" si="431"/>
        <v>NA</v>
      </c>
      <c r="Q915" s="24">
        <f t="shared" si="432"/>
        <v>25863.745500000001</v>
      </c>
      <c r="R915" s="43">
        <f t="shared" si="433"/>
        <v>0</v>
      </c>
      <c r="S915" s="24">
        <f t="shared" si="434"/>
        <v>1000000</v>
      </c>
      <c r="T915" s="25" t="str">
        <f t="shared" si="435"/>
        <v>Y</v>
      </c>
      <c r="U915" s="44">
        <f t="shared" si="436"/>
        <v>5</v>
      </c>
      <c r="V915" s="45">
        <f t="shared" si="437"/>
        <v>200000</v>
      </c>
      <c r="W915" s="45">
        <f t="shared" si="438"/>
        <v>1000000</v>
      </c>
      <c r="X915" s="28">
        <f t="shared" si="439"/>
        <v>27195.728393250003</v>
      </c>
      <c r="Y915" s="28">
        <f t="shared" si="440"/>
        <v>0</v>
      </c>
      <c r="Z915" s="45" t="str">
        <f t="shared" si="441"/>
        <v>NA</v>
      </c>
      <c r="AA915" s="29" t="str">
        <f t="shared" si="442"/>
        <v>N</v>
      </c>
      <c r="AB915" s="46">
        <f t="shared" si="443"/>
        <v>4</v>
      </c>
      <c r="AC915" s="31">
        <f t="shared" si="444"/>
        <v>20000</v>
      </c>
      <c r="AD915" s="31">
        <f t="shared" si="445"/>
        <v>65000</v>
      </c>
      <c r="AE915" s="31">
        <f t="shared" si="446"/>
        <v>20000</v>
      </c>
      <c r="AF915" s="47">
        <f t="shared" si="447"/>
        <v>8596.3084055023828</v>
      </c>
      <c r="AG915" s="31">
        <f t="shared" si="448"/>
        <v>0</v>
      </c>
      <c r="AH915" s="48">
        <f t="shared" si="449"/>
        <v>3</v>
      </c>
      <c r="AI915" s="33">
        <f t="shared" si="450"/>
        <v>20000</v>
      </c>
      <c r="AJ915" s="33">
        <f t="shared" si="451"/>
        <v>65000</v>
      </c>
      <c r="AK915" s="33">
        <f t="shared" si="452"/>
        <v>0</v>
      </c>
      <c r="AL915" s="33">
        <f t="shared" si="453"/>
        <v>30069.01828838576</v>
      </c>
      <c r="AM915" s="34">
        <f t="shared" si="454"/>
        <v>38665.326693888142</v>
      </c>
    </row>
    <row r="916" spans="1:39" ht="15.75" customHeight="1" x14ac:dyDescent="0.3">
      <c r="A916" s="166" t="s">
        <v>2121</v>
      </c>
      <c r="B916" s="99">
        <v>5776</v>
      </c>
      <c r="C916" s="99">
        <v>45792</v>
      </c>
      <c r="D916" s="165">
        <v>44470</v>
      </c>
      <c r="E916" s="165">
        <v>44669</v>
      </c>
      <c r="F916" s="166">
        <v>4</v>
      </c>
      <c r="G916" s="178">
        <v>1.04</v>
      </c>
      <c r="H916" s="181">
        <v>0.25</v>
      </c>
      <c r="I916" s="180">
        <v>7.85E-2</v>
      </c>
      <c r="J916" s="21">
        <f t="shared" si="425"/>
        <v>2.96</v>
      </c>
      <c r="K916" s="21" t="str">
        <f t="shared" si="426"/>
        <v>Y</v>
      </c>
      <c r="L916" s="37" t="str">
        <f t="shared" si="427"/>
        <v>NA</v>
      </c>
      <c r="M916" s="8" t="str">
        <f t="shared" si="428"/>
        <v>Y</v>
      </c>
      <c r="N916" s="42">
        <f t="shared" si="429"/>
        <v>12</v>
      </c>
      <c r="O916" s="43">
        <f t="shared" si="430"/>
        <v>200000</v>
      </c>
      <c r="P916" s="43" t="str">
        <f t="shared" si="431"/>
        <v>NA</v>
      </c>
      <c r="Q916" s="24">
        <f t="shared" si="432"/>
        <v>6229.4160000000002</v>
      </c>
      <c r="R916" s="43">
        <f t="shared" si="433"/>
        <v>0</v>
      </c>
      <c r="S916" s="24">
        <f t="shared" si="434"/>
        <v>1000000</v>
      </c>
      <c r="T916" s="25" t="str">
        <f t="shared" si="435"/>
        <v>Y</v>
      </c>
      <c r="U916" s="44">
        <f t="shared" si="436"/>
        <v>11</v>
      </c>
      <c r="V916" s="45">
        <f t="shared" si="437"/>
        <v>200000</v>
      </c>
      <c r="W916" s="45">
        <f t="shared" si="438"/>
        <v>1000000</v>
      </c>
      <c r="X916" s="28">
        <f t="shared" si="439"/>
        <v>6718.4251560000002</v>
      </c>
      <c r="Y916" s="28">
        <f t="shared" si="440"/>
        <v>0</v>
      </c>
      <c r="Z916" s="45" t="str">
        <f t="shared" si="441"/>
        <v>NA</v>
      </c>
      <c r="AA916" s="29" t="str">
        <f t="shared" si="442"/>
        <v>Y</v>
      </c>
      <c r="AB916" s="46">
        <f t="shared" si="443"/>
        <v>10</v>
      </c>
      <c r="AC916" s="31">
        <f t="shared" si="444"/>
        <v>200000</v>
      </c>
      <c r="AD916" s="31">
        <f t="shared" si="445"/>
        <v>1000000</v>
      </c>
      <c r="AE916" s="31">
        <f t="shared" si="446"/>
        <v>7245.8215307460005</v>
      </c>
      <c r="AF916" s="47">
        <f t="shared" si="447"/>
        <v>0</v>
      </c>
      <c r="AG916" s="31" t="str">
        <f t="shared" si="448"/>
        <v>NA</v>
      </c>
      <c r="AH916" s="48">
        <f t="shared" si="449"/>
        <v>9</v>
      </c>
      <c r="AI916" s="33">
        <f t="shared" si="450"/>
        <v>20000</v>
      </c>
      <c r="AJ916" s="33">
        <f t="shared" si="451"/>
        <v>65000</v>
      </c>
      <c r="AK916" s="33">
        <f t="shared" si="452"/>
        <v>7814.618520909562</v>
      </c>
      <c r="AL916" s="33">
        <f t="shared" si="453"/>
        <v>0</v>
      </c>
      <c r="AM916" s="34">
        <f t="shared" si="454"/>
        <v>0</v>
      </c>
    </row>
    <row r="917" spans="1:39" ht="15.75" customHeight="1" x14ac:dyDescent="0.3">
      <c r="A917" s="166" t="s">
        <v>2122</v>
      </c>
      <c r="B917" s="99">
        <v>24925</v>
      </c>
      <c r="C917" s="99">
        <v>84927</v>
      </c>
      <c r="D917" s="165">
        <v>45137</v>
      </c>
      <c r="E917" s="165">
        <v>45331</v>
      </c>
      <c r="F917" s="166">
        <v>2</v>
      </c>
      <c r="G917" s="178">
        <v>0.94</v>
      </c>
      <c r="H917" s="181">
        <v>0.25</v>
      </c>
      <c r="I917" s="180">
        <v>1.95E-2</v>
      </c>
      <c r="J917" s="21">
        <f t="shared" si="425"/>
        <v>1.06</v>
      </c>
      <c r="K917" s="21" t="str">
        <f t="shared" si="426"/>
        <v>Y</v>
      </c>
      <c r="L917" s="37" t="str">
        <f t="shared" si="427"/>
        <v>NA</v>
      </c>
      <c r="M917" s="8" t="str">
        <f t="shared" si="428"/>
        <v>Y</v>
      </c>
      <c r="N917" s="42">
        <f t="shared" si="429"/>
        <v>5</v>
      </c>
      <c r="O917" s="43">
        <f t="shared" si="430"/>
        <v>200000</v>
      </c>
      <c r="P917" s="43" t="str">
        <f t="shared" si="431"/>
        <v>NA</v>
      </c>
      <c r="Q917" s="24">
        <f t="shared" si="432"/>
        <v>25411.037500000002</v>
      </c>
      <c r="R917" s="43">
        <f t="shared" si="433"/>
        <v>0</v>
      </c>
      <c r="S917" s="24">
        <f t="shared" si="434"/>
        <v>1000000</v>
      </c>
      <c r="T917" s="25" t="str">
        <f t="shared" si="435"/>
        <v>Y</v>
      </c>
      <c r="U917" s="44">
        <f t="shared" si="436"/>
        <v>4</v>
      </c>
      <c r="V917" s="45">
        <f t="shared" si="437"/>
        <v>200000</v>
      </c>
      <c r="W917" s="45">
        <f t="shared" si="438"/>
        <v>1000000</v>
      </c>
      <c r="X917" s="28">
        <f t="shared" si="439"/>
        <v>25906.552731250005</v>
      </c>
      <c r="Y917" s="28">
        <f t="shared" si="440"/>
        <v>0</v>
      </c>
      <c r="Z917" s="45" t="str">
        <f t="shared" si="441"/>
        <v>NA</v>
      </c>
      <c r="AA917" s="29" t="str">
        <f t="shared" si="442"/>
        <v>N</v>
      </c>
      <c r="AB917" s="46">
        <f t="shared" si="443"/>
        <v>3</v>
      </c>
      <c r="AC917" s="31">
        <f t="shared" si="444"/>
        <v>20000</v>
      </c>
      <c r="AD917" s="31">
        <f t="shared" si="445"/>
        <v>65000</v>
      </c>
      <c r="AE917" s="31">
        <f t="shared" si="446"/>
        <v>20000</v>
      </c>
      <c r="AF917" s="47">
        <f t="shared" si="447"/>
        <v>6411.7305095093834</v>
      </c>
      <c r="AG917" s="31">
        <f t="shared" si="448"/>
        <v>0</v>
      </c>
      <c r="AH917" s="48">
        <f t="shared" si="449"/>
        <v>2</v>
      </c>
      <c r="AI917" s="33">
        <f t="shared" si="450"/>
        <v>20000</v>
      </c>
      <c r="AJ917" s="33">
        <f t="shared" si="451"/>
        <v>65000</v>
      </c>
      <c r="AK917" s="33">
        <f t="shared" si="452"/>
        <v>0</v>
      </c>
      <c r="AL917" s="33">
        <f t="shared" si="453"/>
        <v>26926.75925444482</v>
      </c>
      <c r="AM917" s="34">
        <f t="shared" si="454"/>
        <v>33338.489763954203</v>
      </c>
    </row>
    <row r="918" spans="1:39" ht="15.75" customHeight="1" x14ac:dyDescent="0.3">
      <c r="A918" s="166" t="s">
        <v>2123</v>
      </c>
      <c r="B918" s="99">
        <v>11306</v>
      </c>
      <c r="C918" s="99">
        <v>28135</v>
      </c>
      <c r="D918" s="165">
        <v>44905</v>
      </c>
      <c r="E918" s="165">
        <v>45007</v>
      </c>
      <c r="F918" s="166">
        <v>2</v>
      </c>
      <c r="G918" s="178">
        <v>0.34</v>
      </c>
      <c r="H918" s="181">
        <v>0.5</v>
      </c>
      <c r="I918" s="180">
        <v>5.6500000000000002E-2</v>
      </c>
      <c r="J918" s="21">
        <f t="shared" si="425"/>
        <v>1.66</v>
      </c>
      <c r="K918" s="21" t="str">
        <f t="shared" si="426"/>
        <v>Y</v>
      </c>
      <c r="L918" s="37" t="str">
        <f t="shared" si="427"/>
        <v>NA</v>
      </c>
      <c r="M918" s="8" t="str">
        <f t="shared" si="428"/>
        <v>Y</v>
      </c>
      <c r="N918" s="42">
        <f t="shared" si="429"/>
        <v>4</v>
      </c>
      <c r="O918" s="43">
        <f t="shared" si="430"/>
        <v>200000</v>
      </c>
      <c r="P918" s="43" t="str">
        <f t="shared" si="431"/>
        <v>NA</v>
      </c>
      <c r="Q918" s="24">
        <f t="shared" si="432"/>
        <v>11944.789000000001</v>
      </c>
      <c r="R918" s="43">
        <f t="shared" si="433"/>
        <v>0</v>
      </c>
      <c r="S918" s="24">
        <f t="shared" si="434"/>
        <v>1000000</v>
      </c>
      <c r="T918" s="25" t="str">
        <f t="shared" si="435"/>
        <v>Y</v>
      </c>
      <c r="U918" s="44">
        <f t="shared" si="436"/>
        <v>3</v>
      </c>
      <c r="V918" s="45">
        <f t="shared" si="437"/>
        <v>200000</v>
      </c>
      <c r="W918" s="45">
        <f t="shared" si="438"/>
        <v>1000000</v>
      </c>
      <c r="X918" s="28">
        <f t="shared" si="439"/>
        <v>12619.669578500001</v>
      </c>
      <c r="Y918" s="28">
        <f t="shared" si="440"/>
        <v>0</v>
      </c>
      <c r="Z918" s="45" t="str">
        <f t="shared" si="441"/>
        <v>NA</v>
      </c>
      <c r="AA918" s="29" t="str">
        <f t="shared" si="442"/>
        <v>N</v>
      </c>
      <c r="AB918" s="46">
        <f t="shared" si="443"/>
        <v>2</v>
      </c>
      <c r="AC918" s="31">
        <f t="shared" si="444"/>
        <v>20000</v>
      </c>
      <c r="AD918" s="31">
        <f t="shared" si="445"/>
        <v>65000</v>
      </c>
      <c r="AE918" s="31">
        <f t="shared" si="446"/>
        <v>13332.68090968525</v>
      </c>
      <c r="AF918" s="47">
        <f t="shared" si="447"/>
        <v>0</v>
      </c>
      <c r="AG918" s="31">
        <f t="shared" si="448"/>
        <v>0</v>
      </c>
      <c r="AH918" s="48">
        <f t="shared" si="449"/>
        <v>1</v>
      </c>
      <c r="AI918" s="33">
        <f t="shared" si="450"/>
        <v>20000</v>
      </c>
      <c r="AJ918" s="33">
        <f t="shared" si="451"/>
        <v>65000</v>
      </c>
      <c r="AK918" s="33">
        <f t="shared" si="452"/>
        <v>0</v>
      </c>
      <c r="AL918" s="33">
        <f t="shared" si="453"/>
        <v>14085.977381082466</v>
      </c>
      <c r="AM918" s="34">
        <f t="shared" si="454"/>
        <v>14085.977381082466</v>
      </c>
    </row>
    <row r="919" spans="1:39" ht="15.75" customHeight="1" x14ac:dyDescent="0.3">
      <c r="A919" s="166" t="s">
        <v>2124</v>
      </c>
      <c r="B919" s="99">
        <v>21627</v>
      </c>
      <c r="C919" s="99">
        <v>41872</v>
      </c>
      <c r="D919" s="165">
        <v>45332</v>
      </c>
      <c r="E919" s="165">
        <v>45601</v>
      </c>
      <c r="F919" s="166">
        <v>4</v>
      </c>
      <c r="G919" s="178">
        <v>0.74</v>
      </c>
      <c r="H919" s="181">
        <v>0.5</v>
      </c>
      <c r="I919" s="180">
        <v>3.2099999999999997E-2</v>
      </c>
      <c r="J919" s="21">
        <f t="shared" si="425"/>
        <v>3.26</v>
      </c>
      <c r="K919" s="21" t="str">
        <f t="shared" si="426"/>
        <v>Y</v>
      </c>
      <c r="L919" s="37" t="str">
        <f t="shared" si="427"/>
        <v>NA</v>
      </c>
      <c r="M919" s="8" t="str">
        <f t="shared" si="428"/>
        <v>Y</v>
      </c>
      <c r="N919" s="42">
        <f t="shared" si="429"/>
        <v>7</v>
      </c>
      <c r="O919" s="43">
        <f t="shared" si="430"/>
        <v>200000</v>
      </c>
      <c r="P919" s="43" t="str">
        <f t="shared" si="431"/>
        <v>NA</v>
      </c>
      <c r="Q919" s="24">
        <f t="shared" si="432"/>
        <v>22321.226699999999</v>
      </c>
      <c r="R919" s="43">
        <f t="shared" si="433"/>
        <v>0</v>
      </c>
      <c r="S919" s="24">
        <f t="shared" si="434"/>
        <v>1000000</v>
      </c>
      <c r="T919" s="25" t="str">
        <f t="shared" si="435"/>
        <v>Y</v>
      </c>
      <c r="U919" s="44">
        <f t="shared" si="436"/>
        <v>6</v>
      </c>
      <c r="V919" s="45">
        <f t="shared" si="437"/>
        <v>200000</v>
      </c>
      <c r="W919" s="45">
        <f t="shared" si="438"/>
        <v>1000000</v>
      </c>
      <c r="X919" s="28">
        <f t="shared" si="439"/>
        <v>23037.73807707</v>
      </c>
      <c r="Y919" s="28">
        <f t="shared" si="440"/>
        <v>0</v>
      </c>
      <c r="Z919" s="45" t="str">
        <f t="shared" si="441"/>
        <v>NA</v>
      </c>
      <c r="AA919" s="29" t="str">
        <f t="shared" si="442"/>
        <v>Y</v>
      </c>
      <c r="AB919" s="46">
        <f t="shared" si="443"/>
        <v>5</v>
      </c>
      <c r="AC919" s="31">
        <f t="shared" si="444"/>
        <v>200000</v>
      </c>
      <c r="AD919" s="31">
        <f t="shared" si="445"/>
        <v>1000000</v>
      </c>
      <c r="AE919" s="31">
        <f t="shared" si="446"/>
        <v>23777.249469343948</v>
      </c>
      <c r="AF919" s="47">
        <f t="shared" si="447"/>
        <v>0</v>
      </c>
      <c r="AG919" s="31" t="str">
        <f t="shared" si="448"/>
        <v>NA</v>
      </c>
      <c r="AH919" s="48">
        <f t="shared" si="449"/>
        <v>4</v>
      </c>
      <c r="AI919" s="33">
        <f t="shared" si="450"/>
        <v>20000</v>
      </c>
      <c r="AJ919" s="33">
        <f t="shared" si="451"/>
        <v>65000</v>
      </c>
      <c r="AK919" s="33">
        <f t="shared" si="452"/>
        <v>20000</v>
      </c>
      <c r="AL919" s="33">
        <f t="shared" si="453"/>
        <v>4540.4991773098882</v>
      </c>
      <c r="AM919" s="34">
        <f t="shared" si="454"/>
        <v>4540.4991773098882</v>
      </c>
    </row>
    <row r="920" spans="1:39" ht="15.75" customHeight="1" x14ac:dyDescent="0.3">
      <c r="A920" s="166" t="s">
        <v>2125</v>
      </c>
      <c r="B920" s="99">
        <v>13158</v>
      </c>
      <c r="C920" s="99">
        <v>62886</v>
      </c>
      <c r="D920" s="165">
        <v>45620</v>
      </c>
      <c r="E920" s="165">
        <v>45945</v>
      </c>
      <c r="F920" s="166">
        <v>4</v>
      </c>
      <c r="G920" s="178">
        <v>3.87</v>
      </c>
      <c r="H920" s="181">
        <v>0.5</v>
      </c>
      <c r="I920" s="180">
        <v>3.4000000000000002E-2</v>
      </c>
      <c r="J920" s="21">
        <f t="shared" si="425"/>
        <v>0.12999999999999989</v>
      </c>
      <c r="K920" s="21" t="str">
        <f t="shared" si="426"/>
        <v>Y</v>
      </c>
      <c r="L920" s="37" t="str">
        <f t="shared" si="427"/>
        <v>NA</v>
      </c>
      <c r="M920" s="8" t="str">
        <f t="shared" si="428"/>
        <v>Y</v>
      </c>
      <c r="N920" s="42">
        <f t="shared" si="429"/>
        <v>1</v>
      </c>
      <c r="O920" s="43">
        <f t="shared" si="430"/>
        <v>200000</v>
      </c>
      <c r="P920" s="43" t="str">
        <f t="shared" si="431"/>
        <v>NA</v>
      </c>
      <c r="Q920" s="24">
        <f t="shared" si="432"/>
        <v>13605.372000000001</v>
      </c>
      <c r="R920" s="43">
        <f t="shared" si="433"/>
        <v>0</v>
      </c>
      <c r="S920" s="24">
        <f t="shared" si="434"/>
        <v>1000000</v>
      </c>
      <c r="T920" s="25" t="str">
        <f t="shared" si="435"/>
        <v>N</v>
      </c>
      <c r="U920" s="44">
        <f t="shared" si="436"/>
        <v>0</v>
      </c>
      <c r="V920" s="45">
        <f t="shared" si="437"/>
        <v>0</v>
      </c>
      <c r="W920" s="45">
        <f t="shared" si="438"/>
        <v>0</v>
      </c>
      <c r="X920" s="28">
        <f t="shared" si="439"/>
        <v>0</v>
      </c>
      <c r="Y920" s="28">
        <f t="shared" si="440"/>
        <v>0</v>
      </c>
      <c r="Z920" s="45">
        <f t="shared" si="441"/>
        <v>0</v>
      </c>
      <c r="AA920" s="29" t="str">
        <f t="shared" si="442"/>
        <v>N</v>
      </c>
      <c r="AB920" s="46">
        <f t="shared" si="443"/>
        <v>0</v>
      </c>
      <c r="AC920" s="31">
        <f t="shared" si="444"/>
        <v>0</v>
      </c>
      <c r="AD920" s="31">
        <f t="shared" si="445"/>
        <v>0</v>
      </c>
      <c r="AE920" s="31">
        <f t="shared" si="446"/>
        <v>0</v>
      </c>
      <c r="AF920" s="47">
        <f t="shared" si="447"/>
        <v>0</v>
      </c>
      <c r="AG920" s="31">
        <f t="shared" si="448"/>
        <v>0</v>
      </c>
      <c r="AH920" s="48">
        <f t="shared" si="449"/>
        <v>0</v>
      </c>
      <c r="AI920" s="33">
        <f t="shared" si="450"/>
        <v>0</v>
      </c>
      <c r="AJ920" s="33">
        <f t="shared" si="451"/>
        <v>0</v>
      </c>
      <c r="AK920" s="33">
        <f t="shared" si="452"/>
        <v>0</v>
      </c>
      <c r="AL920" s="33">
        <f t="shared" si="453"/>
        <v>0</v>
      </c>
      <c r="AM920" s="34">
        <f t="shared" si="454"/>
        <v>0</v>
      </c>
    </row>
    <row r="921" spans="1:39" ht="15.75" customHeight="1" x14ac:dyDescent="0.3">
      <c r="A921" s="166" t="s">
        <v>2126</v>
      </c>
      <c r="B921" s="99">
        <v>16782</v>
      </c>
      <c r="C921" s="99">
        <v>78980</v>
      </c>
      <c r="D921" s="165">
        <v>45431</v>
      </c>
      <c r="E921" s="165">
        <v>45546</v>
      </c>
      <c r="F921" s="166">
        <v>4</v>
      </c>
      <c r="G921" s="178">
        <v>1.82</v>
      </c>
      <c r="H921" s="181">
        <v>1</v>
      </c>
      <c r="I921" s="180">
        <v>6.8199999999999997E-2</v>
      </c>
      <c r="J921" s="21">
        <f t="shared" si="425"/>
        <v>2.1799999999999997</v>
      </c>
      <c r="K921" s="21" t="str">
        <f t="shared" si="426"/>
        <v>Y</v>
      </c>
      <c r="L921" s="37" t="str">
        <f t="shared" si="427"/>
        <v>NA</v>
      </c>
      <c r="M921" s="8" t="str">
        <f t="shared" si="428"/>
        <v>Y</v>
      </c>
      <c r="N921" s="42">
        <f t="shared" si="429"/>
        <v>3</v>
      </c>
      <c r="O921" s="43">
        <f t="shared" si="430"/>
        <v>200000</v>
      </c>
      <c r="P921" s="43" t="str">
        <f t="shared" si="431"/>
        <v>NA</v>
      </c>
      <c r="Q921" s="24">
        <f t="shared" si="432"/>
        <v>17926.5324</v>
      </c>
      <c r="R921" s="43">
        <f t="shared" si="433"/>
        <v>0</v>
      </c>
      <c r="S921" s="24">
        <f t="shared" si="434"/>
        <v>1000000</v>
      </c>
      <c r="T921" s="25" t="str">
        <f t="shared" si="435"/>
        <v>Y</v>
      </c>
      <c r="U921" s="44">
        <f t="shared" si="436"/>
        <v>2</v>
      </c>
      <c r="V921" s="45">
        <f t="shared" si="437"/>
        <v>200000</v>
      </c>
      <c r="W921" s="45">
        <f t="shared" si="438"/>
        <v>1000000</v>
      </c>
      <c r="X921" s="28">
        <f t="shared" si="439"/>
        <v>19149.121909680001</v>
      </c>
      <c r="Y921" s="28">
        <f t="shared" si="440"/>
        <v>0</v>
      </c>
      <c r="Z921" s="45" t="str">
        <f t="shared" si="441"/>
        <v>NA</v>
      </c>
      <c r="AA921" s="29" t="str">
        <f t="shared" si="442"/>
        <v>Y</v>
      </c>
      <c r="AB921" s="46">
        <f t="shared" si="443"/>
        <v>1</v>
      </c>
      <c r="AC921" s="31">
        <f t="shared" si="444"/>
        <v>200000</v>
      </c>
      <c r="AD921" s="31">
        <f t="shared" si="445"/>
        <v>1000000</v>
      </c>
      <c r="AE921" s="31">
        <f t="shared" si="446"/>
        <v>20455.092023920177</v>
      </c>
      <c r="AF921" s="47">
        <f t="shared" si="447"/>
        <v>0</v>
      </c>
      <c r="AG921" s="31" t="str">
        <f t="shared" si="448"/>
        <v>NA</v>
      </c>
      <c r="AH921" s="48">
        <f t="shared" si="449"/>
        <v>0</v>
      </c>
      <c r="AI921" s="33">
        <f t="shared" si="450"/>
        <v>0</v>
      </c>
      <c r="AJ921" s="33">
        <f t="shared" si="451"/>
        <v>0</v>
      </c>
      <c r="AK921" s="33">
        <f t="shared" si="452"/>
        <v>0</v>
      </c>
      <c r="AL921" s="33">
        <f t="shared" si="453"/>
        <v>0</v>
      </c>
      <c r="AM921" s="34">
        <f t="shared" si="454"/>
        <v>0</v>
      </c>
    </row>
    <row r="922" spans="1:39" ht="15.75" customHeight="1" x14ac:dyDescent="0.3">
      <c r="A922" s="166" t="s">
        <v>2127</v>
      </c>
      <c r="B922" s="99">
        <v>17498</v>
      </c>
      <c r="C922" s="99">
        <v>83517</v>
      </c>
      <c r="D922" s="165">
        <v>44455</v>
      </c>
      <c r="E922" s="165">
        <v>44527</v>
      </c>
      <c r="F922" s="166">
        <v>4</v>
      </c>
      <c r="G922" s="178">
        <v>2.42</v>
      </c>
      <c r="H922" s="181">
        <v>0.5</v>
      </c>
      <c r="I922" s="180">
        <v>5.3699999999999998E-2</v>
      </c>
      <c r="J922" s="21">
        <f t="shared" si="425"/>
        <v>1.58</v>
      </c>
      <c r="K922" s="21" t="str">
        <f t="shared" si="426"/>
        <v>Y</v>
      </c>
      <c r="L922" s="37" t="str">
        <f t="shared" si="427"/>
        <v>NA</v>
      </c>
      <c r="M922" s="8" t="str">
        <f t="shared" si="428"/>
        <v>Y</v>
      </c>
      <c r="N922" s="42">
        <f t="shared" si="429"/>
        <v>4</v>
      </c>
      <c r="O922" s="43">
        <f t="shared" si="430"/>
        <v>200000</v>
      </c>
      <c r="P922" s="43" t="str">
        <f t="shared" si="431"/>
        <v>NA</v>
      </c>
      <c r="Q922" s="24">
        <f t="shared" si="432"/>
        <v>18437.642600000003</v>
      </c>
      <c r="R922" s="43">
        <f t="shared" si="433"/>
        <v>0</v>
      </c>
      <c r="S922" s="24">
        <f t="shared" si="434"/>
        <v>1000000</v>
      </c>
      <c r="T922" s="25" t="str">
        <f t="shared" si="435"/>
        <v>Y</v>
      </c>
      <c r="U922" s="44">
        <f t="shared" si="436"/>
        <v>3</v>
      </c>
      <c r="V922" s="45">
        <f t="shared" si="437"/>
        <v>200000</v>
      </c>
      <c r="W922" s="45">
        <f t="shared" si="438"/>
        <v>1000000</v>
      </c>
      <c r="X922" s="28">
        <f t="shared" si="439"/>
        <v>19427.744007620004</v>
      </c>
      <c r="Y922" s="28">
        <f t="shared" si="440"/>
        <v>0</v>
      </c>
      <c r="Z922" s="45" t="str">
        <f t="shared" si="441"/>
        <v>NA</v>
      </c>
      <c r="AA922" s="29" t="str">
        <f t="shared" si="442"/>
        <v>N</v>
      </c>
      <c r="AB922" s="46">
        <f t="shared" si="443"/>
        <v>2</v>
      </c>
      <c r="AC922" s="31">
        <f t="shared" si="444"/>
        <v>20000</v>
      </c>
      <c r="AD922" s="31">
        <f t="shared" si="445"/>
        <v>65000</v>
      </c>
      <c r="AE922" s="31">
        <f t="shared" si="446"/>
        <v>20000</v>
      </c>
      <c r="AF922" s="47">
        <f t="shared" si="447"/>
        <v>471.01386082919998</v>
      </c>
      <c r="AG922" s="31">
        <f t="shared" si="448"/>
        <v>0</v>
      </c>
      <c r="AH922" s="48">
        <f t="shared" si="449"/>
        <v>1</v>
      </c>
      <c r="AI922" s="33">
        <f t="shared" si="450"/>
        <v>20000</v>
      </c>
      <c r="AJ922" s="33">
        <f t="shared" si="451"/>
        <v>65000</v>
      </c>
      <c r="AK922" s="33">
        <f t="shared" si="452"/>
        <v>0</v>
      </c>
      <c r="AL922" s="33">
        <f t="shared" si="453"/>
        <v>21570.307305155729</v>
      </c>
      <c r="AM922" s="34">
        <f t="shared" si="454"/>
        <v>22041.321165984929</v>
      </c>
    </row>
    <row r="923" spans="1:39" ht="15.75" customHeight="1" x14ac:dyDescent="0.3">
      <c r="A923" s="166" t="s">
        <v>2128</v>
      </c>
      <c r="B923" s="99">
        <v>17466</v>
      </c>
      <c r="C923" s="99">
        <v>88237</v>
      </c>
      <c r="D923" s="165">
        <v>45578</v>
      </c>
      <c r="E923" s="165">
        <v>45840</v>
      </c>
      <c r="F923" s="166">
        <v>4</v>
      </c>
      <c r="G923" s="178">
        <v>1.56</v>
      </c>
      <c r="H923" s="181">
        <v>1</v>
      </c>
      <c r="I923" s="180">
        <v>0.02</v>
      </c>
      <c r="J923" s="21">
        <f t="shared" si="425"/>
        <v>2.44</v>
      </c>
      <c r="K923" s="21" t="str">
        <f t="shared" si="426"/>
        <v>Y</v>
      </c>
      <c r="L923" s="37" t="str">
        <f t="shared" si="427"/>
        <v>NA</v>
      </c>
      <c r="M923" s="8" t="str">
        <f t="shared" si="428"/>
        <v>Y</v>
      </c>
      <c r="N923" s="42">
        <f t="shared" si="429"/>
        <v>3</v>
      </c>
      <c r="O923" s="43">
        <f t="shared" si="430"/>
        <v>200000</v>
      </c>
      <c r="P923" s="43" t="str">
        <f t="shared" si="431"/>
        <v>NA</v>
      </c>
      <c r="Q923" s="24">
        <f t="shared" si="432"/>
        <v>17815.32</v>
      </c>
      <c r="R923" s="43">
        <f t="shared" si="433"/>
        <v>0</v>
      </c>
      <c r="S923" s="24">
        <f t="shared" si="434"/>
        <v>1000000</v>
      </c>
      <c r="T923" s="25" t="str">
        <f t="shared" si="435"/>
        <v>Y</v>
      </c>
      <c r="U923" s="44">
        <f t="shared" si="436"/>
        <v>2</v>
      </c>
      <c r="V923" s="45">
        <f t="shared" si="437"/>
        <v>200000</v>
      </c>
      <c r="W923" s="45">
        <f t="shared" si="438"/>
        <v>1000000</v>
      </c>
      <c r="X923" s="28">
        <f t="shared" si="439"/>
        <v>18171.626400000001</v>
      </c>
      <c r="Y923" s="28">
        <f t="shared" si="440"/>
        <v>0</v>
      </c>
      <c r="Z923" s="45" t="str">
        <f t="shared" si="441"/>
        <v>NA</v>
      </c>
      <c r="AA923" s="29" t="str">
        <f t="shared" si="442"/>
        <v>Y</v>
      </c>
      <c r="AB923" s="46">
        <f t="shared" si="443"/>
        <v>1</v>
      </c>
      <c r="AC923" s="31">
        <f t="shared" si="444"/>
        <v>200000</v>
      </c>
      <c r="AD923" s="31">
        <f t="shared" si="445"/>
        <v>1000000</v>
      </c>
      <c r="AE923" s="31">
        <f t="shared" si="446"/>
        <v>18535.058928000002</v>
      </c>
      <c r="AF923" s="47">
        <f t="shared" si="447"/>
        <v>0</v>
      </c>
      <c r="AG923" s="31" t="str">
        <f t="shared" si="448"/>
        <v>NA</v>
      </c>
      <c r="AH923" s="48">
        <f t="shared" si="449"/>
        <v>0</v>
      </c>
      <c r="AI923" s="33">
        <f t="shared" si="450"/>
        <v>0</v>
      </c>
      <c r="AJ923" s="33">
        <f t="shared" si="451"/>
        <v>0</v>
      </c>
      <c r="AK923" s="33">
        <f t="shared" si="452"/>
        <v>0</v>
      </c>
      <c r="AL923" s="33">
        <f t="shared" si="453"/>
        <v>0</v>
      </c>
      <c r="AM923" s="34">
        <f t="shared" si="454"/>
        <v>0</v>
      </c>
    </row>
    <row r="924" spans="1:39" ht="15.75" customHeight="1" x14ac:dyDescent="0.3">
      <c r="A924" s="166" t="s">
        <v>2129</v>
      </c>
      <c r="B924" s="99">
        <v>11413</v>
      </c>
      <c r="C924" s="99">
        <v>41693</v>
      </c>
      <c r="D924" s="165">
        <v>45816</v>
      </c>
      <c r="E924" s="165">
        <v>45848</v>
      </c>
      <c r="F924" s="166">
        <v>2</v>
      </c>
      <c r="G924" s="178">
        <v>1.74</v>
      </c>
      <c r="H924" s="181">
        <v>0.75</v>
      </c>
      <c r="I924" s="180">
        <v>4.9399999999999999E-2</v>
      </c>
      <c r="J924" s="21">
        <f t="shared" si="425"/>
        <v>0.26</v>
      </c>
      <c r="K924" s="21" t="str">
        <f t="shared" si="426"/>
        <v>Y</v>
      </c>
      <c r="L924" s="37" t="str">
        <f t="shared" si="427"/>
        <v>NA</v>
      </c>
      <c r="M924" s="8" t="str">
        <f t="shared" si="428"/>
        <v>Y</v>
      </c>
      <c r="N924" s="42">
        <f t="shared" si="429"/>
        <v>1</v>
      </c>
      <c r="O924" s="43">
        <f t="shared" si="430"/>
        <v>200000</v>
      </c>
      <c r="P924" s="43" t="str">
        <f t="shared" si="431"/>
        <v>NA</v>
      </c>
      <c r="Q924" s="24">
        <f t="shared" si="432"/>
        <v>11976.802199999998</v>
      </c>
      <c r="R924" s="43">
        <f t="shared" si="433"/>
        <v>0</v>
      </c>
      <c r="S924" s="24">
        <f t="shared" si="434"/>
        <v>1000000</v>
      </c>
      <c r="T924" s="25" t="str">
        <f t="shared" si="435"/>
        <v>N</v>
      </c>
      <c r="U924" s="44">
        <f t="shared" si="436"/>
        <v>0</v>
      </c>
      <c r="V924" s="45">
        <f t="shared" si="437"/>
        <v>0</v>
      </c>
      <c r="W924" s="45">
        <f t="shared" si="438"/>
        <v>0</v>
      </c>
      <c r="X924" s="28">
        <f t="shared" si="439"/>
        <v>0</v>
      </c>
      <c r="Y924" s="28">
        <f t="shared" si="440"/>
        <v>0</v>
      </c>
      <c r="Z924" s="45">
        <f t="shared" si="441"/>
        <v>0</v>
      </c>
      <c r="AA924" s="29" t="str">
        <f t="shared" si="442"/>
        <v>N</v>
      </c>
      <c r="AB924" s="46">
        <f t="shared" si="443"/>
        <v>0</v>
      </c>
      <c r="AC924" s="31">
        <f t="shared" si="444"/>
        <v>0</v>
      </c>
      <c r="AD924" s="31">
        <f t="shared" si="445"/>
        <v>0</v>
      </c>
      <c r="AE924" s="31">
        <f t="shared" si="446"/>
        <v>0</v>
      </c>
      <c r="AF924" s="47">
        <f t="shared" si="447"/>
        <v>0</v>
      </c>
      <c r="AG924" s="31">
        <f t="shared" si="448"/>
        <v>0</v>
      </c>
      <c r="AH924" s="48">
        <f t="shared" si="449"/>
        <v>0</v>
      </c>
      <c r="AI924" s="33">
        <f t="shared" si="450"/>
        <v>0</v>
      </c>
      <c r="AJ924" s="33">
        <f t="shared" si="451"/>
        <v>0</v>
      </c>
      <c r="AK924" s="33">
        <f t="shared" si="452"/>
        <v>0</v>
      </c>
      <c r="AL924" s="33">
        <f t="shared" si="453"/>
        <v>0</v>
      </c>
      <c r="AM924" s="34">
        <f t="shared" si="454"/>
        <v>0</v>
      </c>
    </row>
    <row r="925" spans="1:39" ht="15.75" customHeight="1" x14ac:dyDescent="0.3">
      <c r="A925" s="166" t="s">
        <v>2130</v>
      </c>
      <c r="B925" s="99">
        <v>17227</v>
      </c>
      <c r="C925" s="99">
        <v>77563</v>
      </c>
      <c r="D925" s="165">
        <v>45202</v>
      </c>
      <c r="E925" s="165">
        <v>45389</v>
      </c>
      <c r="F925" s="166">
        <v>2</v>
      </c>
      <c r="G925" s="178">
        <v>0.88</v>
      </c>
      <c r="H925" s="181">
        <v>0.25</v>
      </c>
      <c r="I925" s="180">
        <v>8.4500000000000006E-2</v>
      </c>
      <c r="J925" s="21">
        <f t="shared" si="425"/>
        <v>1.1200000000000001</v>
      </c>
      <c r="K925" s="21" t="str">
        <f t="shared" si="426"/>
        <v>Y</v>
      </c>
      <c r="L925" s="37" t="str">
        <f t="shared" si="427"/>
        <v>NA</v>
      </c>
      <c r="M925" s="8" t="str">
        <f t="shared" si="428"/>
        <v>Y</v>
      </c>
      <c r="N925" s="42">
        <f t="shared" si="429"/>
        <v>5</v>
      </c>
      <c r="O925" s="43">
        <f t="shared" si="430"/>
        <v>200000</v>
      </c>
      <c r="P925" s="43" t="str">
        <f t="shared" si="431"/>
        <v>NA</v>
      </c>
      <c r="Q925" s="24">
        <f t="shared" si="432"/>
        <v>18682.681499999999</v>
      </c>
      <c r="R925" s="43">
        <f t="shared" si="433"/>
        <v>0</v>
      </c>
      <c r="S925" s="24">
        <f t="shared" si="434"/>
        <v>1000000</v>
      </c>
      <c r="T925" s="25" t="str">
        <f t="shared" si="435"/>
        <v>Y</v>
      </c>
      <c r="U925" s="44">
        <f t="shared" si="436"/>
        <v>4</v>
      </c>
      <c r="V925" s="45">
        <f t="shared" si="437"/>
        <v>200000</v>
      </c>
      <c r="W925" s="45">
        <f t="shared" si="438"/>
        <v>1000000</v>
      </c>
      <c r="X925" s="28">
        <f t="shared" si="439"/>
        <v>20261.368086750001</v>
      </c>
      <c r="Y925" s="28">
        <f t="shared" si="440"/>
        <v>0</v>
      </c>
      <c r="Z925" s="45" t="str">
        <f t="shared" si="441"/>
        <v>NA</v>
      </c>
      <c r="AA925" s="29" t="str">
        <f t="shared" si="442"/>
        <v>N</v>
      </c>
      <c r="AB925" s="46">
        <f t="shared" si="443"/>
        <v>3</v>
      </c>
      <c r="AC925" s="31">
        <f t="shared" si="444"/>
        <v>20000</v>
      </c>
      <c r="AD925" s="31">
        <f t="shared" si="445"/>
        <v>65000</v>
      </c>
      <c r="AE925" s="31">
        <f t="shared" si="446"/>
        <v>20000</v>
      </c>
      <c r="AF925" s="47">
        <f t="shared" si="447"/>
        <v>1973.453690080376</v>
      </c>
      <c r="AG925" s="31">
        <f t="shared" si="448"/>
        <v>0</v>
      </c>
      <c r="AH925" s="48">
        <f t="shared" si="449"/>
        <v>2</v>
      </c>
      <c r="AI925" s="33">
        <f t="shared" si="450"/>
        <v>20000</v>
      </c>
      <c r="AJ925" s="33">
        <f t="shared" si="451"/>
        <v>65000</v>
      </c>
      <c r="AK925" s="33">
        <f t="shared" si="452"/>
        <v>0</v>
      </c>
      <c r="AL925" s="33">
        <f t="shared" si="453"/>
        <v>23830.21052689217</v>
      </c>
      <c r="AM925" s="34">
        <f t="shared" si="454"/>
        <v>25803.664216972546</v>
      </c>
    </row>
    <row r="926" spans="1:39" ht="15.75" customHeight="1" x14ac:dyDescent="0.3">
      <c r="A926" s="166" t="s">
        <v>2131</v>
      </c>
      <c r="B926" s="99">
        <v>23533</v>
      </c>
      <c r="C926" s="99">
        <v>54814</v>
      </c>
      <c r="D926" s="165">
        <v>45807</v>
      </c>
      <c r="E926" s="165">
        <v>46060</v>
      </c>
      <c r="F926" s="166">
        <v>4</v>
      </c>
      <c r="G926" s="178">
        <v>3.11</v>
      </c>
      <c r="H926" s="181">
        <v>0.75</v>
      </c>
      <c r="I926" s="180">
        <v>5.0700000000000002E-2</v>
      </c>
      <c r="J926" s="21">
        <f t="shared" si="425"/>
        <v>0.89000000000000012</v>
      </c>
      <c r="K926" s="21" t="str">
        <f t="shared" si="426"/>
        <v>Y</v>
      </c>
      <c r="L926" s="37" t="str">
        <f t="shared" si="427"/>
        <v>NA</v>
      </c>
      <c r="M926" s="8" t="str">
        <f t="shared" si="428"/>
        <v>Y</v>
      </c>
      <c r="N926" s="42">
        <f t="shared" si="429"/>
        <v>2</v>
      </c>
      <c r="O926" s="43">
        <f t="shared" si="430"/>
        <v>200000</v>
      </c>
      <c r="P926" s="43" t="str">
        <f t="shared" si="431"/>
        <v>NA</v>
      </c>
      <c r="Q926" s="24">
        <f t="shared" si="432"/>
        <v>24726.123100000001</v>
      </c>
      <c r="R926" s="43">
        <f t="shared" si="433"/>
        <v>0</v>
      </c>
      <c r="S926" s="24">
        <f t="shared" si="434"/>
        <v>1000000</v>
      </c>
      <c r="T926" s="25" t="str">
        <f t="shared" si="435"/>
        <v>N</v>
      </c>
      <c r="U926" s="44">
        <f t="shared" si="436"/>
        <v>1</v>
      </c>
      <c r="V926" s="45">
        <f t="shared" si="437"/>
        <v>20000</v>
      </c>
      <c r="W926" s="45">
        <f t="shared" si="438"/>
        <v>65000</v>
      </c>
      <c r="X926" s="28">
        <f t="shared" si="439"/>
        <v>10186</v>
      </c>
      <c r="Y926" s="28">
        <f t="shared" si="440"/>
        <v>15793.737541170001</v>
      </c>
      <c r="Z926" s="45">
        <f t="shared" si="441"/>
        <v>0</v>
      </c>
      <c r="AA926" s="29" t="str">
        <f t="shared" si="442"/>
        <v>N</v>
      </c>
      <c r="AB926" s="46">
        <f t="shared" si="443"/>
        <v>0</v>
      </c>
      <c r="AC926" s="31">
        <f t="shared" si="444"/>
        <v>0</v>
      </c>
      <c r="AD926" s="31">
        <f t="shared" si="445"/>
        <v>0</v>
      </c>
      <c r="AE926" s="31">
        <f t="shared" si="446"/>
        <v>0</v>
      </c>
      <c r="AF926" s="47">
        <f t="shared" si="447"/>
        <v>0</v>
      </c>
      <c r="AG926" s="31">
        <f t="shared" si="448"/>
        <v>0</v>
      </c>
      <c r="AH926" s="48">
        <f t="shared" si="449"/>
        <v>0</v>
      </c>
      <c r="AI926" s="33">
        <f t="shared" si="450"/>
        <v>0</v>
      </c>
      <c r="AJ926" s="33">
        <f t="shared" si="451"/>
        <v>0</v>
      </c>
      <c r="AK926" s="33">
        <f t="shared" si="452"/>
        <v>0</v>
      </c>
      <c r="AL926" s="33">
        <f t="shared" si="453"/>
        <v>0</v>
      </c>
      <c r="AM926" s="34">
        <f t="shared" si="454"/>
        <v>15793.737541170001</v>
      </c>
    </row>
    <row r="927" spans="1:39" ht="15.75" customHeight="1" x14ac:dyDescent="0.3">
      <c r="A927" s="166" t="s">
        <v>2132</v>
      </c>
      <c r="B927" s="99">
        <v>6890</v>
      </c>
      <c r="C927" s="99">
        <v>67396</v>
      </c>
      <c r="D927" s="165">
        <v>45336</v>
      </c>
      <c r="E927" s="165">
        <v>45492</v>
      </c>
      <c r="F927" s="166">
        <v>2</v>
      </c>
      <c r="G927" s="178">
        <v>1.01</v>
      </c>
      <c r="H927" s="181">
        <v>0.75</v>
      </c>
      <c r="I927" s="180">
        <v>5.9200000000000003E-2</v>
      </c>
      <c r="J927" s="21">
        <f t="shared" si="425"/>
        <v>0.99</v>
      </c>
      <c r="K927" s="21" t="str">
        <f t="shared" si="426"/>
        <v>Y</v>
      </c>
      <c r="L927" s="37" t="str">
        <f t="shared" si="427"/>
        <v>NA</v>
      </c>
      <c r="M927" s="8" t="str">
        <f t="shared" si="428"/>
        <v>Y</v>
      </c>
      <c r="N927" s="42">
        <f t="shared" si="429"/>
        <v>2</v>
      </c>
      <c r="O927" s="43">
        <f t="shared" si="430"/>
        <v>200000</v>
      </c>
      <c r="P927" s="43" t="str">
        <f t="shared" si="431"/>
        <v>NA</v>
      </c>
      <c r="Q927" s="24">
        <f t="shared" si="432"/>
        <v>7297.887999999999</v>
      </c>
      <c r="R927" s="43">
        <f t="shared" si="433"/>
        <v>0</v>
      </c>
      <c r="S927" s="24">
        <f t="shared" si="434"/>
        <v>1000000</v>
      </c>
      <c r="T927" s="25" t="str">
        <f t="shared" si="435"/>
        <v>N</v>
      </c>
      <c r="U927" s="44">
        <f t="shared" si="436"/>
        <v>1</v>
      </c>
      <c r="V927" s="45">
        <f t="shared" si="437"/>
        <v>20000</v>
      </c>
      <c r="W927" s="45">
        <f t="shared" si="438"/>
        <v>65000</v>
      </c>
      <c r="X927" s="28">
        <f t="shared" si="439"/>
        <v>0</v>
      </c>
      <c r="Y927" s="28">
        <f t="shared" si="440"/>
        <v>7729.9229695999984</v>
      </c>
      <c r="Z927" s="45">
        <f t="shared" si="441"/>
        <v>0</v>
      </c>
      <c r="AA927" s="29" t="str">
        <f t="shared" si="442"/>
        <v>N</v>
      </c>
      <c r="AB927" s="46">
        <f t="shared" si="443"/>
        <v>0</v>
      </c>
      <c r="AC927" s="31">
        <f t="shared" si="444"/>
        <v>0</v>
      </c>
      <c r="AD927" s="31">
        <f t="shared" si="445"/>
        <v>0</v>
      </c>
      <c r="AE927" s="31">
        <f t="shared" si="446"/>
        <v>0</v>
      </c>
      <c r="AF927" s="47">
        <f t="shared" si="447"/>
        <v>0</v>
      </c>
      <c r="AG927" s="31">
        <f t="shared" si="448"/>
        <v>0</v>
      </c>
      <c r="AH927" s="48">
        <f t="shared" si="449"/>
        <v>0</v>
      </c>
      <c r="AI927" s="33">
        <f t="shared" si="450"/>
        <v>0</v>
      </c>
      <c r="AJ927" s="33">
        <f t="shared" si="451"/>
        <v>0</v>
      </c>
      <c r="AK927" s="33">
        <f t="shared" si="452"/>
        <v>0</v>
      </c>
      <c r="AL927" s="33">
        <f t="shared" si="453"/>
        <v>0</v>
      </c>
      <c r="AM927" s="34">
        <f t="shared" si="454"/>
        <v>7729.9229695999984</v>
      </c>
    </row>
    <row r="928" spans="1:39" ht="15.75" customHeight="1" x14ac:dyDescent="0.3">
      <c r="A928" s="166" t="s">
        <v>2133</v>
      </c>
      <c r="B928" s="99">
        <v>13563</v>
      </c>
      <c r="C928" s="99">
        <v>102918</v>
      </c>
      <c r="D928" s="165">
        <v>45272</v>
      </c>
      <c r="E928" s="165">
        <v>45377</v>
      </c>
      <c r="F928" s="166">
        <v>4</v>
      </c>
      <c r="G928" s="178">
        <v>1.06</v>
      </c>
      <c r="H928" s="181">
        <v>0.5</v>
      </c>
      <c r="I928" s="180">
        <v>1.5900000000000001E-2</v>
      </c>
      <c r="J928" s="21">
        <f t="shared" si="425"/>
        <v>2.94</v>
      </c>
      <c r="K928" s="21" t="str">
        <f t="shared" si="426"/>
        <v>Y</v>
      </c>
      <c r="L928" s="37" t="str">
        <f t="shared" si="427"/>
        <v>NA</v>
      </c>
      <c r="M928" s="8" t="str">
        <f t="shared" si="428"/>
        <v>Y</v>
      </c>
      <c r="N928" s="42">
        <f t="shared" si="429"/>
        <v>6</v>
      </c>
      <c r="O928" s="43">
        <f t="shared" si="430"/>
        <v>200000</v>
      </c>
      <c r="P928" s="43" t="str">
        <f t="shared" si="431"/>
        <v>NA</v>
      </c>
      <c r="Q928" s="24">
        <f t="shared" si="432"/>
        <v>13778.6517</v>
      </c>
      <c r="R928" s="43">
        <f t="shared" si="433"/>
        <v>0</v>
      </c>
      <c r="S928" s="24">
        <f t="shared" si="434"/>
        <v>1000000</v>
      </c>
      <c r="T928" s="25" t="str">
        <f t="shared" si="435"/>
        <v>Y</v>
      </c>
      <c r="U928" s="44">
        <f t="shared" si="436"/>
        <v>5</v>
      </c>
      <c r="V928" s="45">
        <f t="shared" si="437"/>
        <v>200000</v>
      </c>
      <c r="W928" s="45">
        <f t="shared" si="438"/>
        <v>1000000</v>
      </c>
      <c r="X928" s="28">
        <f t="shared" si="439"/>
        <v>13997.73226203</v>
      </c>
      <c r="Y928" s="28">
        <f t="shared" si="440"/>
        <v>0</v>
      </c>
      <c r="Z928" s="45" t="str">
        <f t="shared" si="441"/>
        <v>NA</v>
      </c>
      <c r="AA928" s="29" t="str">
        <f t="shared" si="442"/>
        <v>Y</v>
      </c>
      <c r="AB928" s="46">
        <f t="shared" si="443"/>
        <v>4</v>
      </c>
      <c r="AC928" s="31">
        <f t="shared" si="444"/>
        <v>200000</v>
      </c>
      <c r="AD928" s="31">
        <f t="shared" si="445"/>
        <v>1000000</v>
      </c>
      <c r="AE928" s="31">
        <f t="shared" si="446"/>
        <v>14220.296204996277</v>
      </c>
      <c r="AF928" s="47">
        <f t="shared" si="447"/>
        <v>0</v>
      </c>
      <c r="AG928" s="31" t="str">
        <f t="shared" si="448"/>
        <v>NA</v>
      </c>
      <c r="AH928" s="48">
        <f t="shared" si="449"/>
        <v>3</v>
      </c>
      <c r="AI928" s="33">
        <f t="shared" si="450"/>
        <v>20000</v>
      </c>
      <c r="AJ928" s="33">
        <f t="shared" si="451"/>
        <v>65000</v>
      </c>
      <c r="AK928" s="33">
        <f t="shared" si="452"/>
        <v>14446.398914655718</v>
      </c>
      <c r="AL928" s="33">
        <f t="shared" si="453"/>
        <v>0</v>
      </c>
      <c r="AM928" s="34">
        <f t="shared" si="454"/>
        <v>0</v>
      </c>
    </row>
    <row r="929" spans="1:39" ht="15.75" customHeight="1" x14ac:dyDescent="0.3">
      <c r="A929" s="166" t="s">
        <v>2134</v>
      </c>
      <c r="B929" s="99">
        <v>18030</v>
      </c>
      <c r="C929" s="99">
        <v>104859</v>
      </c>
      <c r="D929" s="165">
        <v>46040</v>
      </c>
      <c r="E929" s="165">
        <v>46335</v>
      </c>
      <c r="F929" s="166">
        <v>2</v>
      </c>
      <c r="G929" s="178">
        <v>1.76</v>
      </c>
      <c r="H929" s="181">
        <v>0.5</v>
      </c>
      <c r="I929" s="180">
        <v>7.3099999999999998E-2</v>
      </c>
      <c r="J929" s="21">
        <f t="shared" si="425"/>
        <v>0.24</v>
      </c>
      <c r="K929" s="21" t="str">
        <f t="shared" si="426"/>
        <v>Y</v>
      </c>
      <c r="L929" s="37" t="str">
        <f t="shared" si="427"/>
        <v>NA</v>
      </c>
      <c r="M929" s="8" t="str">
        <f t="shared" si="428"/>
        <v>Y</v>
      </c>
      <c r="N929" s="42">
        <f t="shared" si="429"/>
        <v>1</v>
      </c>
      <c r="O929" s="43">
        <f t="shared" si="430"/>
        <v>200000</v>
      </c>
      <c r="P929" s="43" t="str">
        <f t="shared" si="431"/>
        <v>NA</v>
      </c>
      <c r="Q929" s="24">
        <f t="shared" si="432"/>
        <v>19347.992999999999</v>
      </c>
      <c r="R929" s="43">
        <f t="shared" si="433"/>
        <v>0</v>
      </c>
      <c r="S929" s="24">
        <f t="shared" si="434"/>
        <v>1000000</v>
      </c>
      <c r="T929" s="25" t="str">
        <f t="shared" si="435"/>
        <v>N</v>
      </c>
      <c r="U929" s="44">
        <f t="shared" si="436"/>
        <v>0</v>
      </c>
      <c r="V929" s="45">
        <f t="shared" si="437"/>
        <v>0</v>
      </c>
      <c r="W929" s="45">
        <f t="shared" si="438"/>
        <v>0</v>
      </c>
      <c r="X929" s="28">
        <f t="shared" si="439"/>
        <v>0</v>
      </c>
      <c r="Y929" s="28">
        <f t="shared" si="440"/>
        <v>0</v>
      </c>
      <c r="Z929" s="45">
        <f t="shared" si="441"/>
        <v>0</v>
      </c>
      <c r="AA929" s="29" t="str">
        <f t="shared" si="442"/>
        <v>N</v>
      </c>
      <c r="AB929" s="46">
        <f t="shared" si="443"/>
        <v>0</v>
      </c>
      <c r="AC929" s="31">
        <f t="shared" si="444"/>
        <v>0</v>
      </c>
      <c r="AD929" s="31">
        <f t="shared" si="445"/>
        <v>0</v>
      </c>
      <c r="AE929" s="31">
        <f t="shared" si="446"/>
        <v>0</v>
      </c>
      <c r="AF929" s="47">
        <f t="shared" si="447"/>
        <v>0</v>
      </c>
      <c r="AG929" s="31">
        <f t="shared" si="448"/>
        <v>0</v>
      </c>
      <c r="AH929" s="48">
        <f t="shared" si="449"/>
        <v>0</v>
      </c>
      <c r="AI929" s="33">
        <f t="shared" si="450"/>
        <v>0</v>
      </c>
      <c r="AJ929" s="33">
        <f t="shared" si="451"/>
        <v>0</v>
      </c>
      <c r="AK929" s="33">
        <f t="shared" si="452"/>
        <v>0</v>
      </c>
      <c r="AL929" s="33">
        <f t="shared" si="453"/>
        <v>0</v>
      </c>
      <c r="AM929" s="34">
        <f t="shared" si="454"/>
        <v>0</v>
      </c>
    </row>
    <row r="930" spans="1:39" ht="15.75" customHeight="1" x14ac:dyDescent="0.3">
      <c r="A930" s="166" t="s">
        <v>2135</v>
      </c>
      <c r="B930" s="99">
        <v>21405</v>
      </c>
      <c r="C930" s="99">
        <v>101292</v>
      </c>
      <c r="D930" s="165">
        <v>44856</v>
      </c>
      <c r="E930" s="165">
        <v>45081</v>
      </c>
      <c r="F930" s="166">
        <v>4</v>
      </c>
      <c r="G930" s="178">
        <v>2.96</v>
      </c>
      <c r="H930" s="181">
        <v>0.25</v>
      </c>
      <c r="I930" s="180">
        <v>2.2599999999999999E-2</v>
      </c>
      <c r="J930" s="21">
        <f t="shared" si="425"/>
        <v>1.04</v>
      </c>
      <c r="K930" s="21" t="str">
        <f t="shared" si="426"/>
        <v>Y</v>
      </c>
      <c r="L930" s="37" t="str">
        <f t="shared" si="427"/>
        <v>NA</v>
      </c>
      <c r="M930" s="8" t="str">
        <f t="shared" si="428"/>
        <v>Y</v>
      </c>
      <c r="N930" s="42">
        <f t="shared" si="429"/>
        <v>5</v>
      </c>
      <c r="O930" s="43">
        <f t="shared" si="430"/>
        <v>200000</v>
      </c>
      <c r="P930" s="43" t="str">
        <f t="shared" si="431"/>
        <v>NA</v>
      </c>
      <c r="Q930" s="24">
        <f t="shared" si="432"/>
        <v>21888.753000000001</v>
      </c>
      <c r="R930" s="43">
        <f t="shared" si="433"/>
        <v>0</v>
      </c>
      <c r="S930" s="24">
        <f t="shared" si="434"/>
        <v>1000000</v>
      </c>
      <c r="T930" s="25" t="str">
        <f t="shared" si="435"/>
        <v>Y</v>
      </c>
      <c r="U930" s="44">
        <f t="shared" si="436"/>
        <v>4</v>
      </c>
      <c r="V930" s="45">
        <f t="shared" si="437"/>
        <v>200000</v>
      </c>
      <c r="W930" s="45">
        <f t="shared" si="438"/>
        <v>1000000</v>
      </c>
      <c r="X930" s="28">
        <f t="shared" si="439"/>
        <v>22383.438817800001</v>
      </c>
      <c r="Y930" s="28">
        <f t="shared" si="440"/>
        <v>0</v>
      </c>
      <c r="Z930" s="45" t="str">
        <f t="shared" si="441"/>
        <v>NA</v>
      </c>
      <c r="AA930" s="29" t="str">
        <f t="shared" si="442"/>
        <v>N</v>
      </c>
      <c r="AB930" s="46">
        <f t="shared" si="443"/>
        <v>3</v>
      </c>
      <c r="AC930" s="31">
        <f t="shared" si="444"/>
        <v>20000</v>
      </c>
      <c r="AD930" s="31">
        <f t="shared" si="445"/>
        <v>65000</v>
      </c>
      <c r="AE930" s="31">
        <f t="shared" si="446"/>
        <v>20000</v>
      </c>
      <c r="AF930" s="47">
        <f t="shared" si="447"/>
        <v>2889.3045350822795</v>
      </c>
      <c r="AG930" s="31">
        <f t="shared" si="448"/>
        <v>0</v>
      </c>
      <c r="AH930" s="48">
        <f t="shared" si="449"/>
        <v>2</v>
      </c>
      <c r="AI930" s="33">
        <f t="shared" si="450"/>
        <v>20000</v>
      </c>
      <c r="AJ930" s="33">
        <f t="shared" si="451"/>
        <v>65000</v>
      </c>
      <c r="AK930" s="33">
        <f t="shared" si="452"/>
        <v>0</v>
      </c>
      <c r="AL930" s="33">
        <f t="shared" si="453"/>
        <v>23406.602817575138</v>
      </c>
      <c r="AM930" s="34">
        <f t="shared" si="454"/>
        <v>26295.907352657418</v>
      </c>
    </row>
    <row r="931" spans="1:39" ht="15.75" customHeight="1" x14ac:dyDescent="0.3">
      <c r="A931" s="166" t="s">
        <v>2136</v>
      </c>
      <c r="B931" s="99">
        <v>9676</v>
      </c>
      <c r="C931" s="99">
        <v>54937</v>
      </c>
      <c r="D931" s="165">
        <v>44671</v>
      </c>
      <c r="E931" s="165">
        <v>44808</v>
      </c>
      <c r="F931" s="166">
        <v>4</v>
      </c>
      <c r="G931" s="178">
        <v>2.83</v>
      </c>
      <c r="H931" s="181">
        <v>0.25</v>
      </c>
      <c r="I931" s="180">
        <v>8.4099999999999994E-2</v>
      </c>
      <c r="J931" s="21">
        <f t="shared" si="425"/>
        <v>1.17</v>
      </c>
      <c r="K931" s="21" t="str">
        <f t="shared" si="426"/>
        <v>Y</v>
      </c>
      <c r="L931" s="37" t="str">
        <f t="shared" si="427"/>
        <v>NA</v>
      </c>
      <c r="M931" s="8" t="str">
        <f t="shared" si="428"/>
        <v>Y</v>
      </c>
      <c r="N931" s="42">
        <f t="shared" si="429"/>
        <v>5</v>
      </c>
      <c r="O931" s="43">
        <f t="shared" si="430"/>
        <v>200000</v>
      </c>
      <c r="P931" s="43" t="str">
        <f t="shared" si="431"/>
        <v>NA</v>
      </c>
      <c r="Q931" s="24">
        <f t="shared" si="432"/>
        <v>10489.751600000001</v>
      </c>
      <c r="R931" s="43">
        <f t="shared" si="433"/>
        <v>0</v>
      </c>
      <c r="S931" s="24">
        <f t="shared" si="434"/>
        <v>1000000</v>
      </c>
      <c r="T931" s="25" t="str">
        <f t="shared" si="435"/>
        <v>Y</v>
      </c>
      <c r="U931" s="44">
        <f t="shared" si="436"/>
        <v>4</v>
      </c>
      <c r="V931" s="45">
        <f t="shared" si="437"/>
        <v>200000</v>
      </c>
      <c r="W931" s="45">
        <f t="shared" si="438"/>
        <v>1000000</v>
      </c>
      <c r="X931" s="28">
        <f t="shared" si="439"/>
        <v>11371.939709560002</v>
      </c>
      <c r="Y931" s="28">
        <f t="shared" si="440"/>
        <v>0</v>
      </c>
      <c r="Z931" s="45" t="str">
        <f t="shared" si="441"/>
        <v>NA</v>
      </c>
      <c r="AA931" s="29" t="str">
        <f t="shared" si="442"/>
        <v>N</v>
      </c>
      <c r="AB931" s="46">
        <f t="shared" si="443"/>
        <v>3</v>
      </c>
      <c r="AC931" s="31">
        <f t="shared" si="444"/>
        <v>20000</v>
      </c>
      <c r="AD931" s="31">
        <f t="shared" si="445"/>
        <v>65000</v>
      </c>
      <c r="AE931" s="31">
        <f t="shared" si="446"/>
        <v>12328.319839133999</v>
      </c>
      <c r="AF931" s="47">
        <f t="shared" si="447"/>
        <v>0</v>
      </c>
      <c r="AG931" s="31">
        <f t="shared" si="448"/>
        <v>0</v>
      </c>
      <c r="AH931" s="48">
        <f t="shared" si="449"/>
        <v>2</v>
      </c>
      <c r="AI931" s="33">
        <f t="shared" si="450"/>
        <v>20000</v>
      </c>
      <c r="AJ931" s="33">
        <f t="shared" si="451"/>
        <v>65000</v>
      </c>
      <c r="AK931" s="33">
        <f t="shared" si="452"/>
        <v>0</v>
      </c>
      <c r="AL931" s="33">
        <f t="shared" si="453"/>
        <v>13365.13153760517</v>
      </c>
      <c r="AM931" s="34">
        <f t="shared" si="454"/>
        <v>13365.13153760517</v>
      </c>
    </row>
    <row r="932" spans="1:39" ht="15.75" customHeight="1" x14ac:dyDescent="0.3">
      <c r="A932" s="166" t="s">
        <v>2137</v>
      </c>
      <c r="B932" s="99">
        <v>8174</v>
      </c>
      <c r="C932" s="99">
        <v>27328</v>
      </c>
      <c r="D932" s="165">
        <v>44620</v>
      </c>
      <c r="E932" s="165">
        <v>44863</v>
      </c>
      <c r="F932" s="166">
        <v>4</v>
      </c>
      <c r="G932" s="178">
        <v>2.65</v>
      </c>
      <c r="H932" s="181">
        <v>1</v>
      </c>
      <c r="I932" s="180">
        <v>2.69E-2</v>
      </c>
      <c r="J932" s="21">
        <f t="shared" si="425"/>
        <v>1.35</v>
      </c>
      <c r="K932" s="21" t="str">
        <f t="shared" si="426"/>
        <v>Y</v>
      </c>
      <c r="L932" s="37" t="str">
        <f t="shared" si="427"/>
        <v>NA</v>
      </c>
      <c r="M932" s="8" t="str">
        <f t="shared" si="428"/>
        <v>Y</v>
      </c>
      <c r="N932" s="42">
        <f t="shared" si="429"/>
        <v>2</v>
      </c>
      <c r="O932" s="43">
        <f t="shared" si="430"/>
        <v>200000</v>
      </c>
      <c r="P932" s="43" t="str">
        <f t="shared" si="431"/>
        <v>NA</v>
      </c>
      <c r="Q932" s="24">
        <f t="shared" si="432"/>
        <v>8393.8805999999986</v>
      </c>
      <c r="R932" s="43">
        <f t="shared" si="433"/>
        <v>0</v>
      </c>
      <c r="S932" s="24">
        <f t="shared" si="434"/>
        <v>1000000</v>
      </c>
      <c r="T932" s="25" t="str">
        <f t="shared" si="435"/>
        <v>Y</v>
      </c>
      <c r="U932" s="44">
        <f t="shared" si="436"/>
        <v>1</v>
      </c>
      <c r="V932" s="45">
        <f t="shared" si="437"/>
        <v>200000</v>
      </c>
      <c r="W932" s="45">
        <f t="shared" si="438"/>
        <v>1000000</v>
      </c>
      <c r="X932" s="28">
        <f t="shared" si="439"/>
        <v>8619.6759881399976</v>
      </c>
      <c r="Y932" s="28">
        <f t="shared" si="440"/>
        <v>0</v>
      </c>
      <c r="Z932" s="45" t="str">
        <f t="shared" si="441"/>
        <v>NA</v>
      </c>
      <c r="AA932" s="29" t="str">
        <f t="shared" si="442"/>
        <v>N</v>
      </c>
      <c r="AB932" s="46">
        <f t="shared" si="443"/>
        <v>0</v>
      </c>
      <c r="AC932" s="31">
        <f t="shared" si="444"/>
        <v>0</v>
      </c>
      <c r="AD932" s="31">
        <f t="shared" si="445"/>
        <v>0</v>
      </c>
      <c r="AE932" s="31">
        <f t="shared" si="446"/>
        <v>0</v>
      </c>
      <c r="AF932" s="47">
        <f t="shared" si="447"/>
        <v>0</v>
      </c>
      <c r="AG932" s="31">
        <f t="shared" si="448"/>
        <v>0</v>
      </c>
      <c r="AH932" s="48">
        <f t="shared" si="449"/>
        <v>0</v>
      </c>
      <c r="AI932" s="33">
        <f t="shared" si="450"/>
        <v>0</v>
      </c>
      <c r="AJ932" s="33">
        <f t="shared" si="451"/>
        <v>0</v>
      </c>
      <c r="AK932" s="33">
        <f t="shared" si="452"/>
        <v>0</v>
      </c>
      <c r="AL932" s="33">
        <f t="shared" si="453"/>
        <v>0</v>
      </c>
      <c r="AM932" s="34">
        <f t="shared" si="454"/>
        <v>0</v>
      </c>
    </row>
    <row r="933" spans="1:39" ht="15.75" customHeight="1" x14ac:dyDescent="0.3">
      <c r="A933" s="166" t="s">
        <v>2138</v>
      </c>
      <c r="B933" s="99">
        <v>9401</v>
      </c>
      <c r="C933" s="99">
        <v>45355</v>
      </c>
      <c r="D933" s="165">
        <v>45208</v>
      </c>
      <c r="E933" s="165">
        <v>45331</v>
      </c>
      <c r="F933" s="166">
        <v>2</v>
      </c>
      <c r="G933" s="178">
        <v>0.96</v>
      </c>
      <c r="H933" s="181">
        <v>0.5</v>
      </c>
      <c r="I933" s="180">
        <v>2.8000000000000001E-2</v>
      </c>
      <c r="J933" s="21">
        <f t="shared" si="425"/>
        <v>1.04</v>
      </c>
      <c r="K933" s="21" t="str">
        <f t="shared" si="426"/>
        <v>Y</v>
      </c>
      <c r="L933" s="37" t="str">
        <f t="shared" si="427"/>
        <v>NA</v>
      </c>
      <c r="M933" s="8" t="str">
        <f t="shared" si="428"/>
        <v>Y</v>
      </c>
      <c r="N933" s="42">
        <f t="shared" si="429"/>
        <v>3</v>
      </c>
      <c r="O933" s="43">
        <f t="shared" si="430"/>
        <v>200000</v>
      </c>
      <c r="P933" s="43" t="str">
        <f t="shared" si="431"/>
        <v>NA</v>
      </c>
      <c r="Q933" s="24">
        <f t="shared" si="432"/>
        <v>9664.228000000001</v>
      </c>
      <c r="R933" s="43">
        <f t="shared" si="433"/>
        <v>0</v>
      </c>
      <c r="S933" s="24">
        <f t="shared" si="434"/>
        <v>1000000</v>
      </c>
      <c r="T933" s="25" t="str">
        <f t="shared" si="435"/>
        <v>Y</v>
      </c>
      <c r="U933" s="44">
        <f t="shared" si="436"/>
        <v>2</v>
      </c>
      <c r="V933" s="45">
        <f t="shared" si="437"/>
        <v>200000</v>
      </c>
      <c r="W933" s="45">
        <f t="shared" si="438"/>
        <v>1000000</v>
      </c>
      <c r="X933" s="28">
        <f t="shared" si="439"/>
        <v>9934.8263840000018</v>
      </c>
      <c r="Y933" s="28">
        <f t="shared" si="440"/>
        <v>0</v>
      </c>
      <c r="Z933" s="45" t="str">
        <f t="shared" si="441"/>
        <v>NA</v>
      </c>
      <c r="AA933" s="29" t="str">
        <f t="shared" si="442"/>
        <v>N</v>
      </c>
      <c r="AB933" s="46">
        <f t="shared" si="443"/>
        <v>1</v>
      </c>
      <c r="AC933" s="31">
        <f t="shared" si="444"/>
        <v>20000</v>
      </c>
      <c r="AD933" s="31">
        <f t="shared" si="445"/>
        <v>65000</v>
      </c>
      <c r="AE933" s="31">
        <f t="shared" si="446"/>
        <v>10213.001522752002</v>
      </c>
      <c r="AF933" s="47">
        <f t="shared" si="447"/>
        <v>0</v>
      </c>
      <c r="AG933" s="31">
        <f t="shared" si="448"/>
        <v>0</v>
      </c>
      <c r="AH933" s="48">
        <f t="shared" si="449"/>
        <v>0</v>
      </c>
      <c r="AI933" s="33">
        <f t="shared" si="450"/>
        <v>0</v>
      </c>
      <c r="AJ933" s="33">
        <f t="shared" si="451"/>
        <v>0</v>
      </c>
      <c r="AK933" s="33">
        <f t="shared" si="452"/>
        <v>0</v>
      </c>
      <c r="AL933" s="33">
        <f t="shared" si="453"/>
        <v>0</v>
      </c>
      <c r="AM933" s="34">
        <f t="shared" si="454"/>
        <v>0</v>
      </c>
    </row>
    <row r="934" spans="1:39" ht="15.75" customHeight="1" x14ac:dyDescent="0.3">
      <c r="A934" s="166" t="s">
        <v>2139</v>
      </c>
      <c r="B934" s="99">
        <v>11287</v>
      </c>
      <c r="C934" s="99">
        <v>55280</v>
      </c>
      <c r="D934" s="165">
        <v>44419</v>
      </c>
      <c r="E934" s="165">
        <v>44658</v>
      </c>
      <c r="F934" s="166">
        <v>4</v>
      </c>
      <c r="G934" s="178">
        <v>2.54</v>
      </c>
      <c r="H934" s="181">
        <v>0.25</v>
      </c>
      <c r="I934" s="180">
        <v>7.5800000000000006E-2</v>
      </c>
      <c r="J934" s="21">
        <f t="shared" si="425"/>
        <v>1.46</v>
      </c>
      <c r="K934" s="21" t="str">
        <f t="shared" si="426"/>
        <v>Y</v>
      </c>
      <c r="L934" s="37" t="str">
        <f t="shared" si="427"/>
        <v>NA</v>
      </c>
      <c r="M934" s="8" t="str">
        <f t="shared" si="428"/>
        <v>Y</v>
      </c>
      <c r="N934" s="42">
        <f t="shared" si="429"/>
        <v>6</v>
      </c>
      <c r="O934" s="43">
        <f t="shared" si="430"/>
        <v>200000</v>
      </c>
      <c r="P934" s="43" t="str">
        <f t="shared" si="431"/>
        <v>NA</v>
      </c>
      <c r="Q934" s="24">
        <f t="shared" si="432"/>
        <v>12142.554600000001</v>
      </c>
      <c r="R934" s="43">
        <f t="shared" si="433"/>
        <v>0</v>
      </c>
      <c r="S934" s="24">
        <f t="shared" si="434"/>
        <v>1000000</v>
      </c>
      <c r="T934" s="25" t="str">
        <f t="shared" si="435"/>
        <v>Y</v>
      </c>
      <c r="U934" s="44">
        <f t="shared" si="436"/>
        <v>5</v>
      </c>
      <c r="V934" s="45">
        <f t="shared" si="437"/>
        <v>200000</v>
      </c>
      <c r="W934" s="45">
        <f t="shared" si="438"/>
        <v>1000000</v>
      </c>
      <c r="X934" s="28">
        <f t="shared" si="439"/>
        <v>13062.960238680003</v>
      </c>
      <c r="Y934" s="28">
        <f t="shared" si="440"/>
        <v>0</v>
      </c>
      <c r="Z934" s="45" t="str">
        <f t="shared" si="441"/>
        <v>NA</v>
      </c>
      <c r="AA934" s="29" t="str">
        <f t="shared" si="442"/>
        <v>N</v>
      </c>
      <c r="AB934" s="46">
        <f t="shared" si="443"/>
        <v>4</v>
      </c>
      <c r="AC934" s="31">
        <f t="shared" si="444"/>
        <v>20000</v>
      </c>
      <c r="AD934" s="31">
        <f t="shared" si="445"/>
        <v>65000</v>
      </c>
      <c r="AE934" s="31">
        <f t="shared" si="446"/>
        <v>14053.132624771948</v>
      </c>
      <c r="AF934" s="47">
        <f t="shared" si="447"/>
        <v>0</v>
      </c>
      <c r="AG934" s="31">
        <f t="shared" si="448"/>
        <v>0</v>
      </c>
      <c r="AH934" s="48">
        <f t="shared" si="449"/>
        <v>3</v>
      </c>
      <c r="AI934" s="33">
        <f t="shared" si="450"/>
        <v>20000</v>
      </c>
      <c r="AJ934" s="33">
        <f t="shared" si="451"/>
        <v>65000</v>
      </c>
      <c r="AK934" s="33">
        <f t="shared" si="452"/>
        <v>0</v>
      </c>
      <c r="AL934" s="33">
        <f t="shared" si="453"/>
        <v>15118.360077729663</v>
      </c>
      <c r="AM934" s="34">
        <f t="shared" si="454"/>
        <v>15118.360077729663</v>
      </c>
    </row>
    <row r="935" spans="1:39" ht="15.75" customHeight="1" x14ac:dyDescent="0.3">
      <c r="A935" s="166" t="s">
        <v>2140</v>
      </c>
      <c r="B935" s="99">
        <v>14605</v>
      </c>
      <c r="C935" s="99">
        <v>35838</v>
      </c>
      <c r="D935" s="165">
        <v>45431</v>
      </c>
      <c r="E935" s="165">
        <v>45524</v>
      </c>
      <c r="F935" s="166">
        <v>4</v>
      </c>
      <c r="G935" s="178">
        <v>0.35</v>
      </c>
      <c r="H935" s="181">
        <v>0.25</v>
      </c>
      <c r="I935" s="180">
        <v>5.6000000000000001E-2</v>
      </c>
      <c r="J935" s="21">
        <f t="shared" si="425"/>
        <v>3.65</v>
      </c>
      <c r="K935" s="21" t="str">
        <f t="shared" si="426"/>
        <v>Y</v>
      </c>
      <c r="L935" s="37" t="str">
        <f t="shared" si="427"/>
        <v>NA</v>
      </c>
      <c r="M935" s="8" t="str">
        <f t="shared" si="428"/>
        <v>Y</v>
      </c>
      <c r="N935" s="42">
        <f t="shared" si="429"/>
        <v>15</v>
      </c>
      <c r="O935" s="43">
        <f t="shared" si="430"/>
        <v>200000</v>
      </c>
      <c r="P935" s="43" t="str">
        <f t="shared" si="431"/>
        <v>NA</v>
      </c>
      <c r="Q935" s="24">
        <f t="shared" si="432"/>
        <v>15422.880000000001</v>
      </c>
      <c r="R935" s="43">
        <f t="shared" si="433"/>
        <v>0</v>
      </c>
      <c r="S935" s="24">
        <f t="shared" si="434"/>
        <v>1000000</v>
      </c>
      <c r="T935" s="25" t="str">
        <f t="shared" si="435"/>
        <v>Y</v>
      </c>
      <c r="U935" s="44">
        <f t="shared" si="436"/>
        <v>14</v>
      </c>
      <c r="V935" s="45">
        <f t="shared" si="437"/>
        <v>200000</v>
      </c>
      <c r="W935" s="45">
        <f t="shared" si="438"/>
        <v>1000000</v>
      </c>
      <c r="X935" s="28">
        <f t="shared" si="439"/>
        <v>16286.561280000002</v>
      </c>
      <c r="Y935" s="28">
        <f t="shared" si="440"/>
        <v>0</v>
      </c>
      <c r="Z935" s="45" t="str">
        <f t="shared" si="441"/>
        <v>NA</v>
      </c>
      <c r="AA935" s="29" t="str">
        <f t="shared" si="442"/>
        <v>Y</v>
      </c>
      <c r="AB935" s="46">
        <f t="shared" si="443"/>
        <v>13</v>
      </c>
      <c r="AC935" s="31">
        <f t="shared" si="444"/>
        <v>200000</v>
      </c>
      <c r="AD935" s="31">
        <f t="shared" si="445"/>
        <v>1000000</v>
      </c>
      <c r="AE935" s="31">
        <f t="shared" si="446"/>
        <v>17198.608711680001</v>
      </c>
      <c r="AF935" s="47">
        <f t="shared" si="447"/>
        <v>0</v>
      </c>
      <c r="AG935" s="31" t="str">
        <f t="shared" si="448"/>
        <v>NA</v>
      </c>
      <c r="AH935" s="48">
        <f t="shared" si="449"/>
        <v>12</v>
      </c>
      <c r="AI935" s="33">
        <f t="shared" si="450"/>
        <v>20000</v>
      </c>
      <c r="AJ935" s="33">
        <f t="shared" si="451"/>
        <v>65000</v>
      </c>
      <c r="AK935" s="33">
        <f t="shared" si="452"/>
        <v>18161.730799534082</v>
      </c>
      <c r="AL935" s="33">
        <f t="shared" si="453"/>
        <v>0</v>
      </c>
      <c r="AM935" s="34">
        <f t="shared" si="454"/>
        <v>0</v>
      </c>
    </row>
    <row r="936" spans="1:39" ht="15.75" customHeight="1" x14ac:dyDescent="0.3">
      <c r="A936" s="166" t="s">
        <v>2141</v>
      </c>
      <c r="B936" s="99">
        <v>8303</v>
      </c>
      <c r="C936" s="99">
        <v>19549</v>
      </c>
      <c r="D936" s="165">
        <v>46079</v>
      </c>
      <c r="E936" s="165">
        <v>46245</v>
      </c>
      <c r="F936" s="166">
        <v>2</v>
      </c>
      <c r="G936" s="178">
        <v>1.36</v>
      </c>
      <c r="H936" s="181">
        <v>0.25</v>
      </c>
      <c r="I936" s="180">
        <v>2.18E-2</v>
      </c>
      <c r="J936" s="21">
        <f t="shared" si="425"/>
        <v>0.6399999999999999</v>
      </c>
      <c r="K936" s="21" t="str">
        <f t="shared" si="426"/>
        <v>Y</v>
      </c>
      <c r="L936" s="37" t="str">
        <f t="shared" si="427"/>
        <v>NA</v>
      </c>
      <c r="M936" s="8" t="str">
        <f t="shared" si="428"/>
        <v>Y</v>
      </c>
      <c r="N936" s="42">
        <f t="shared" si="429"/>
        <v>3</v>
      </c>
      <c r="O936" s="43">
        <f t="shared" si="430"/>
        <v>200000</v>
      </c>
      <c r="P936" s="43" t="str">
        <f t="shared" si="431"/>
        <v>NA</v>
      </c>
      <c r="Q936" s="24">
        <f t="shared" si="432"/>
        <v>8484.0054</v>
      </c>
      <c r="R936" s="43">
        <f t="shared" si="433"/>
        <v>0</v>
      </c>
      <c r="S936" s="24">
        <f t="shared" si="434"/>
        <v>1000000</v>
      </c>
      <c r="T936" s="25" t="str">
        <f t="shared" si="435"/>
        <v>N</v>
      </c>
      <c r="U936" s="44">
        <f t="shared" si="436"/>
        <v>2</v>
      </c>
      <c r="V936" s="45">
        <f t="shared" si="437"/>
        <v>20000</v>
      </c>
      <c r="W936" s="45">
        <f t="shared" si="438"/>
        <v>65000</v>
      </c>
      <c r="X936" s="28">
        <f t="shared" si="439"/>
        <v>8668.9567177200006</v>
      </c>
      <c r="Y936" s="28">
        <f t="shared" si="440"/>
        <v>0</v>
      </c>
      <c r="Z936" s="45">
        <f t="shared" si="441"/>
        <v>28298.037882279998</v>
      </c>
      <c r="AA936" s="29" t="str">
        <f t="shared" si="442"/>
        <v>N</v>
      </c>
      <c r="AB936" s="46">
        <f t="shared" si="443"/>
        <v>1</v>
      </c>
      <c r="AC936" s="31">
        <f t="shared" si="444"/>
        <v>20000</v>
      </c>
      <c r="AD936" s="31">
        <f t="shared" si="445"/>
        <v>65000</v>
      </c>
      <c r="AE936" s="31">
        <f t="shared" si="446"/>
        <v>8857.9399741662965</v>
      </c>
      <c r="AF936" s="47">
        <f t="shared" si="447"/>
        <v>0</v>
      </c>
      <c r="AG936" s="31">
        <f t="shared" si="448"/>
        <v>19440.097908113701</v>
      </c>
      <c r="AH936" s="48">
        <f t="shared" si="449"/>
        <v>0</v>
      </c>
      <c r="AI936" s="33">
        <f t="shared" si="450"/>
        <v>0</v>
      </c>
      <c r="AJ936" s="33">
        <f t="shared" si="451"/>
        <v>0</v>
      </c>
      <c r="AK936" s="33">
        <f t="shared" si="452"/>
        <v>0</v>
      </c>
      <c r="AL936" s="33">
        <f t="shared" si="453"/>
        <v>0</v>
      </c>
      <c r="AM936" s="34">
        <f t="shared" si="454"/>
        <v>0</v>
      </c>
    </row>
    <row r="937" spans="1:39" ht="15.75" customHeight="1" x14ac:dyDescent="0.3">
      <c r="A937" s="166" t="s">
        <v>2142</v>
      </c>
      <c r="B937" s="99">
        <v>17309</v>
      </c>
      <c r="C937" s="99">
        <v>106343</v>
      </c>
      <c r="D937" s="165">
        <v>45139</v>
      </c>
      <c r="E937" s="165">
        <v>45305</v>
      </c>
      <c r="F937" s="166">
        <v>4</v>
      </c>
      <c r="G937" s="178">
        <v>1.95</v>
      </c>
      <c r="H937" s="181">
        <v>0.75</v>
      </c>
      <c r="I937" s="180">
        <v>5.7299999999999997E-2</v>
      </c>
      <c r="J937" s="21">
        <f t="shared" si="425"/>
        <v>2.0499999999999998</v>
      </c>
      <c r="K937" s="21" t="str">
        <f t="shared" si="426"/>
        <v>Y</v>
      </c>
      <c r="L937" s="37" t="str">
        <f t="shared" si="427"/>
        <v>NA</v>
      </c>
      <c r="M937" s="8" t="str">
        <f t="shared" si="428"/>
        <v>Y</v>
      </c>
      <c r="N937" s="42">
        <f t="shared" si="429"/>
        <v>3</v>
      </c>
      <c r="O937" s="43">
        <f t="shared" si="430"/>
        <v>200000</v>
      </c>
      <c r="P937" s="43" t="str">
        <f t="shared" si="431"/>
        <v>NA</v>
      </c>
      <c r="Q937" s="24">
        <f t="shared" si="432"/>
        <v>18300.805699999997</v>
      </c>
      <c r="R937" s="43">
        <f t="shared" si="433"/>
        <v>0</v>
      </c>
      <c r="S937" s="24">
        <f t="shared" si="434"/>
        <v>1000000</v>
      </c>
      <c r="T937" s="25" t="str">
        <f t="shared" si="435"/>
        <v>Y</v>
      </c>
      <c r="U937" s="44">
        <f t="shared" si="436"/>
        <v>2</v>
      </c>
      <c r="V937" s="45">
        <f t="shared" si="437"/>
        <v>200000</v>
      </c>
      <c r="W937" s="45">
        <f t="shared" si="438"/>
        <v>1000000</v>
      </c>
      <c r="X937" s="28">
        <f t="shared" si="439"/>
        <v>19349.441866609995</v>
      </c>
      <c r="Y937" s="28">
        <f t="shared" si="440"/>
        <v>0</v>
      </c>
      <c r="Z937" s="45" t="str">
        <f t="shared" si="441"/>
        <v>NA</v>
      </c>
      <c r="AA937" s="29" t="str">
        <f t="shared" si="442"/>
        <v>Y</v>
      </c>
      <c r="AB937" s="46">
        <f t="shared" si="443"/>
        <v>1</v>
      </c>
      <c r="AC937" s="31">
        <f t="shared" si="444"/>
        <v>200000</v>
      </c>
      <c r="AD937" s="31">
        <f t="shared" si="445"/>
        <v>1000000</v>
      </c>
      <c r="AE937" s="31">
        <f t="shared" si="446"/>
        <v>20458.164885566748</v>
      </c>
      <c r="AF937" s="47">
        <f t="shared" si="447"/>
        <v>0</v>
      </c>
      <c r="AG937" s="31" t="str">
        <f t="shared" si="448"/>
        <v>NA</v>
      </c>
      <c r="AH937" s="48">
        <f t="shared" si="449"/>
        <v>0</v>
      </c>
      <c r="AI937" s="33">
        <f t="shared" si="450"/>
        <v>0</v>
      </c>
      <c r="AJ937" s="33">
        <f t="shared" si="451"/>
        <v>0</v>
      </c>
      <c r="AK937" s="33">
        <f t="shared" si="452"/>
        <v>0</v>
      </c>
      <c r="AL937" s="33">
        <f t="shared" si="453"/>
        <v>0</v>
      </c>
      <c r="AM937" s="34">
        <f t="shared" si="454"/>
        <v>0</v>
      </c>
    </row>
    <row r="938" spans="1:39" ht="15.75" customHeight="1" x14ac:dyDescent="0.3">
      <c r="A938" s="166" t="s">
        <v>2143</v>
      </c>
      <c r="B938" s="99">
        <v>16241</v>
      </c>
      <c r="C938" s="99">
        <v>67558</v>
      </c>
      <c r="D938" s="165">
        <v>44532</v>
      </c>
      <c r="E938" s="165">
        <v>44684</v>
      </c>
      <c r="F938" s="166">
        <v>4</v>
      </c>
      <c r="G938" s="178">
        <v>2.69</v>
      </c>
      <c r="H938" s="181">
        <v>1</v>
      </c>
      <c r="I938" s="180">
        <v>5.7799999999999997E-2</v>
      </c>
      <c r="J938" s="21">
        <f t="shared" si="425"/>
        <v>1.31</v>
      </c>
      <c r="K938" s="21" t="str">
        <f t="shared" si="426"/>
        <v>Y</v>
      </c>
      <c r="L938" s="37" t="str">
        <f t="shared" si="427"/>
        <v>NA</v>
      </c>
      <c r="M938" s="8" t="str">
        <f t="shared" si="428"/>
        <v>Y</v>
      </c>
      <c r="N938" s="42">
        <f t="shared" si="429"/>
        <v>2</v>
      </c>
      <c r="O938" s="43">
        <f t="shared" si="430"/>
        <v>200000</v>
      </c>
      <c r="P938" s="43" t="str">
        <f t="shared" si="431"/>
        <v>NA</v>
      </c>
      <c r="Q938" s="24">
        <f t="shared" si="432"/>
        <v>17179.729800000001</v>
      </c>
      <c r="R938" s="43">
        <f t="shared" si="433"/>
        <v>0</v>
      </c>
      <c r="S938" s="24">
        <f t="shared" si="434"/>
        <v>1000000</v>
      </c>
      <c r="T938" s="25" t="str">
        <f t="shared" si="435"/>
        <v>Y</v>
      </c>
      <c r="U938" s="44">
        <f t="shared" si="436"/>
        <v>1</v>
      </c>
      <c r="V938" s="45">
        <f t="shared" si="437"/>
        <v>200000</v>
      </c>
      <c r="W938" s="45">
        <f t="shared" si="438"/>
        <v>1000000</v>
      </c>
      <c r="X938" s="28">
        <f t="shared" si="439"/>
        <v>18172.718182440003</v>
      </c>
      <c r="Y938" s="28">
        <f t="shared" si="440"/>
        <v>0</v>
      </c>
      <c r="Z938" s="45" t="str">
        <f t="shared" si="441"/>
        <v>NA</v>
      </c>
      <c r="AA938" s="29" t="str">
        <f t="shared" si="442"/>
        <v>N</v>
      </c>
      <c r="AB938" s="46">
        <f t="shared" si="443"/>
        <v>0</v>
      </c>
      <c r="AC938" s="31">
        <f t="shared" si="444"/>
        <v>0</v>
      </c>
      <c r="AD938" s="31">
        <f t="shared" si="445"/>
        <v>0</v>
      </c>
      <c r="AE938" s="31">
        <f t="shared" si="446"/>
        <v>0</v>
      </c>
      <c r="AF938" s="47">
        <f t="shared" si="447"/>
        <v>0</v>
      </c>
      <c r="AG938" s="31">
        <f t="shared" si="448"/>
        <v>0</v>
      </c>
      <c r="AH938" s="48">
        <f t="shared" si="449"/>
        <v>0</v>
      </c>
      <c r="AI938" s="33">
        <f t="shared" si="450"/>
        <v>0</v>
      </c>
      <c r="AJ938" s="33">
        <f t="shared" si="451"/>
        <v>0</v>
      </c>
      <c r="AK938" s="33">
        <f t="shared" si="452"/>
        <v>0</v>
      </c>
      <c r="AL938" s="33">
        <f t="shared" si="453"/>
        <v>0</v>
      </c>
      <c r="AM938" s="34">
        <f t="shared" si="454"/>
        <v>0</v>
      </c>
    </row>
    <row r="939" spans="1:39" ht="15.75" customHeight="1" x14ac:dyDescent="0.3">
      <c r="A939" s="166" t="s">
        <v>2144</v>
      </c>
      <c r="B939" s="99">
        <v>8282</v>
      </c>
      <c r="C939" s="99">
        <v>18686</v>
      </c>
      <c r="D939" s="165">
        <v>45269</v>
      </c>
      <c r="E939" s="165">
        <v>45504</v>
      </c>
      <c r="F939" s="166">
        <v>2</v>
      </c>
      <c r="G939" s="178">
        <v>0.15</v>
      </c>
      <c r="H939" s="181">
        <v>0.25</v>
      </c>
      <c r="I939" s="180">
        <v>7.5800000000000006E-2</v>
      </c>
      <c r="J939" s="21">
        <f t="shared" si="425"/>
        <v>1.85</v>
      </c>
      <c r="K939" s="21" t="str">
        <f t="shared" si="426"/>
        <v>Y</v>
      </c>
      <c r="L939" s="37" t="str">
        <f t="shared" si="427"/>
        <v>NA</v>
      </c>
      <c r="M939" s="8" t="str">
        <f t="shared" si="428"/>
        <v>Y</v>
      </c>
      <c r="N939" s="42">
        <f t="shared" si="429"/>
        <v>8</v>
      </c>
      <c r="O939" s="43">
        <f t="shared" si="430"/>
        <v>200000</v>
      </c>
      <c r="P939" s="43" t="str">
        <f t="shared" si="431"/>
        <v>NA</v>
      </c>
      <c r="Q939" s="24">
        <f t="shared" si="432"/>
        <v>8909.7756000000008</v>
      </c>
      <c r="R939" s="43">
        <f t="shared" si="433"/>
        <v>0</v>
      </c>
      <c r="S939" s="24">
        <f t="shared" si="434"/>
        <v>1000000</v>
      </c>
      <c r="T939" s="25" t="str">
        <f t="shared" si="435"/>
        <v>Y</v>
      </c>
      <c r="U939" s="44">
        <f t="shared" si="436"/>
        <v>7</v>
      </c>
      <c r="V939" s="45">
        <f t="shared" si="437"/>
        <v>200000</v>
      </c>
      <c r="W939" s="45">
        <f t="shared" si="438"/>
        <v>1000000</v>
      </c>
      <c r="X939" s="28">
        <f t="shared" si="439"/>
        <v>9585.1365904800023</v>
      </c>
      <c r="Y939" s="28">
        <f t="shared" si="440"/>
        <v>0</v>
      </c>
      <c r="Z939" s="45" t="str">
        <f t="shared" si="441"/>
        <v>NA</v>
      </c>
      <c r="AA939" s="29" t="str">
        <f t="shared" si="442"/>
        <v>N</v>
      </c>
      <c r="AB939" s="46">
        <f t="shared" si="443"/>
        <v>6</v>
      </c>
      <c r="AC939" s="31">
        <f t="shared" si="444"/>
        <v>20000</v>
      </c>
      <c r="AD939" s="31">
        <f t="shared" si="445"/>
        <v>65000</v>
      </c>
      <c r="AE939" s="31">
        <f t="shared" si="446"/>
        <v>10311.689944038388</v>
      </c>
      <c r="AF939" s="47">
        <f t="shared" si="447"/>
        <v>0</v>
      </c>
      <c r="AG939" s="31">
        <f t="shared" si="448"/>
        <v>17507.397865481609</v>
      </c>
      <c r="AH939" s="48">
        <f t="shared" si="449"/>
        <v>5</v>
      </c>
      <c r="AI939" s="33">
        <f t="shared" si="450"/>
        <v>20000</v>
      </c>
      <c r="AJ939" s="33">
        <f t="shared" si="451"/>
        <v>65000</v>
      </c>
      <c r="AK939" s="33">
        <f t="shared" si="452"/>
        <v>11093.316041796499</v>
      </c>
      <c r="AL939" s="33">
        <f t="shared" si="453"/>
        <v>0</v>
      </c>
      <c r="AM939" s="34">
        <f t="shared" si="454"/>
        <v>0</v>
      </c>
    </row>
    <row r="940" spans="1:39" ht="15.75" customHeight="1" x14ac:dyDescent="0.3">
      <c r="A940" s="166" t="s">
        <v>2145</v>
      </c>
      <c r="B940" s="99">
        <v>17072</v>
      </c>
      <c r="C940" s="99">
        <v>86305</v>
      </c>
      <c r="D940" s="165">
        <v>44938</v>
      </c>
      <c r="E940" s="165">
        <v>45211</v>
      </c>
      <c r="F940" s="166">
        <v>4</v>
      </c>
      <c r="G940" s="178">
        <v>2.67</v>
      </c>
      <c r="H940" s="181">
        <v>0.25</v>
      </c>
      <c r="I940" s="180">
        <v>8.4000000000000005E-2</v>
      </c>
      <c r="J940" s="21">
        <f t="shared" si="425"/>
        <v>1.33</v>
      </c>
      <c r="K940" s="21" t="str">
        <f t="shared" si="426"/>
        <v>Y</v>
      </c>
      <c r="L940" s="37" t="str">
        <f t="shared" si="427"/>
        <v>NA</v>
      </c>
      <c r="M940" s="8" t="str">
        <f t="shared" si="428"/>
        <v>Y</v>
      </c>
      <c r="N940" s="42">
        <f t="shared" si="429"/>
        <v>6</v>
      </c>
      <c r="O940" s="43">
        <f t="shared" si="430"/>
        <v>200000</v>
      </c>
      <c r="P940" s="43" t="str">
        <f t="shared" si="431"/>
        <v>NA</v>
      </c>
      <c r="Q940" s="24">
        <f t="shared" si="432"/>
        <v>18506.048000000003</v>
      </c>
      <c r="R940" s="43">
        <f t="shared" si="433"/>
        <v>0</v>
      </c>
      <c r="S940" s="24">
        <f t="shared" si="434"/>
        <v>1000000</v>
      </c>
      <c r="T940" s="25" t="str">
        <f t="shared" si="435"/>
        <v>Y</v>
      </c>
      <c r="U940" s="44">
        <f t="shared" si="436"/>
        <v>5</v>
      </c>
      <c r="V940" s="45">
        <f t="shared" si="437"/>
        <v>200000</v>
      </c>
      <c r="W940" s="45">
        <f t="shared" si="438"/>
        <v>1000000</v>
      </c>
      <c r="X940" s="28">
        <f t="shared" si="439"/>
        <v>20060.556032000004</v>
      </c>
      <c r="Y940" s="28">
        <f t="shared" si="440"/>
        <v>0</v>
      </c>
      <c r="Z940" s="45" t="str">
        <f t="shared" si="441"/>
        <v>NA</v>
      </c>
      <c r="AA940" s="29" t="str">
        <f t="shared" si="442"/>
        <v>N</v>
      </c>
      <c r="AB940" s="46">
        <f t="shared" si="443"/>
        <v>4</v>
      </c>
      <c r="AC940" s="31">
        <f t="shared" si="444"/>
        <v>20000</v>
      </c>
      <c r="AD940" s="31">
        <f t="shared" si="445"/>
        <v>65000</v>
      </c>
      <c r="AE940" s="31">
        <f t="shared" si="446"/>
        <v>20000</v>
      </c>
      <c r="AF940" s="47">
        <f t="shared" si="447"/>
        <v>1745.6427386880059</v>
      </c>
      <c r="AG940" s="31">
        <f t="shared" si="448"/>
        <v>0</v>
      </c>
      <c r="AH940" s="48">
        <f t="shared" si="449"/>
        <v>3</v>
      </c>
      <c r="AI940" s="33">
        <f t="shared" si="450"/>
        <v>20000</v>
      </c>
      <c r="AJ940" s="33">
        <f t="shared" si="451"/>
        <v>65000</v>
      </c>
      <c r="AK940" s="33">
        <f t="shared" si="452"/>
        <v>0</v>
      </c>
      <c r="AL940" s="33">
        <f t="shared" si="453"/>
        <v>23572.276728737801</v>
      </c>
      <c r="AM940" s="34">
        <f t="shared" si="454"/>
        <v>25317.919467425807</v>
      </c>
    </row>
    <row r="941" spans="1:39" ht="15.75" customHeight="1" x14ac:dyDescent="0.3">
      <c r="A941" s="166" t="s">
        <v>2146</v>
      </c>
      <c r="B941" s="99">
        <v>16803</v>
      </c>
      <c r="C941" s="99">
        <v>32800</v>
      </c>
      <c r="D941" s="165">
        <v>44551</v>
      </c>
      <c r="E941" s="165">
        <v>44747</v>
      </c>
      <c r="F941" s="166">
        <v>4</v>
      </c>
      <c r="G941" s="178">
        <v>1.01</v>
      </c>
      <c r="H941" s="181">
        <v>1</v>
      </c>
      <c r="I941" s="180">
        <v>4.2999999999999997E-2</v>
      </c>
      <c r="J941" s="21">
        <f t="shared" si="425"/>
        <v>2.99</v>
      </c>
      <c r="K941" s="21" t="str">
        <f t="shared" si="426"/>
        <v>Y</v>
      </c>
      <c r="L941" s="37" t="str">
        <f t="shared" si="427"/>
        <v>NA</v>
      </c>
      <c r="M941" s="8" t="str">
        <f t="shared" si="428"/>
        <v>Y</v>
      </c>
      <c r="N941" s="42">
        <f t="shared" si="429"/>
        <v>3</v>
      </c>
      <c r="O941" s="43">
        <f t="shared" si="430"/>
        <v>200000</v>
      </c>
      <c r="P941" s="43" t="str">
        <f t="shared" si="431"/>
        <v>NA</v>
      </c>
      <c r="Q941" s="24">
        <f t="shared" si="432"/>
        <v>17525.528999999999</v>
      </c>
      <c r="R941" s="43">
        <f t="shared" si="433"/>
        <v>0</v>
      </c>
      <c r="S941" s="24">
        <f t="shared" si="434"/>
        <v>1000000</v>
      </c>
      <c r="T941" s="25" t="str">
        <f t="shared" si="435"/>
        <v>Y</v>
      </c>
      <c r="U941" s="44">
        <f t="shared" si="436"/>
        <v>2</v>
      </c>
      <c r="V941" s="45">
        <f t="shared" si="437"/>
        <v>200000</v>
      </c>
      <c r="W941" s="45">
        <f t="shared" si="438"/>
        <v>1000000</v>
      </c>
      <c r="X941" s="28">
        <f t="shared" si="439"/>
        <v>18279.126746999998</v>
      </c>
      <c r="Y941" s="28">
        <f t="shared" si="440"/>
        <v>0</v>
      </c>
      <c r="Z941" s="45" t="str">
        <f t="shared" si="441"/>
        <v>NA</v>
      </c>
      <c r="AA941" s="29" t="str">
        <f t="shared" si="442"/>
        <v>Y</v>
      </c>
      <c r="AB941" s="46">
        <f t="shared" si="443"/>
        <v>1</v>
      </c>
      <c r="AC941" s="31">
        <f t="shared" si="444"/>
        <v>200000</v>
      </c>
      <c r="AD941" s="31">
        <f t="shared" si="445"/>
        <v>1000000</v>
      </c>
      <c r="AE941" s="31">
        <f t="shared" si="446"/>
        <v>19065.129197120998</v>
      </c>
      <c r="AF941" s="47">
        <f t="shared" si="447"/>
        <v>0</v>
      </c>
      <c r="AG941" s="31" t="str">
        <f t="shared" si="448"/>
        <v>NA</v>
      </c>
      <c r="AH941" s="48">
        <f t="shared" si="449"/>
        <v>0</v>
      </c>
      <c r="AI941" s="33">
        <f t="shared" si="450"/>
        <v>0</v>
      </c>
      <c r="AJ941" s="33">
        <f t="shared" si="451"/>
        <v>0</v>
      </c>
      <c r="AK941" s="33">
        <f t="shared" si="452"/>
        <v>0</v>
      </c>
      <c r="AL941" s="33">
        <f t="shared" si="453"/>
        <v>0</v>
      </c>
      <c r="AM941" s="34">
        <f t="shared" si="454"/>
        <v>0</v>
      </c>
    </row>
    <row r="942" spans="1:39" ht="15.75" customHeight="1" x14ac:dyDescent="0.3">
      <c r="A942" s="166" t="s">
        <v>2147</v>
      </c>
      <c r="B942" s="99">
        <v>16414</v>
      </c>
      <c r="C942" s="99">
        <v>82501</v>
      </c>
      <c r="D942" s="165">
        <v>45229</v>
      </c>
      <c r="E942" s="165">
        <v>45310</v>
      </c>
      <c r="F942" s="166">
        <v>4</v>
      </c>
      <c r="G942" s="178">
        <v>1.25</v>
      </c>
      <c r="H942" s="181">
        <v>0.5</v>
      </c>
      <c r="I942" s="180">
        <v>6.4799999999999996E-2</v>
      </c>
      <c r="J942" s="21">
        <f t="shared" si="425"/>
        <v>2.75</v>
      </c>
      <c r="K942" s="21" t="str">
        <f t="shared" si="426"/>
        <v>Y</v>
      </c>
      <c r="L942" s="37" t="str">
        <f t="shared" si="427"/>
        <v>NA</v>
      </c>
      <c r="M942" s="8" t="str">
        <f t="shared" si="428"/>
        <v>Y</v>
      </c>
      <c r="N942" s="42">
        <f t="shared" si="429"/>
        <v>6</v>
      </c>
      <c r="O942" s="43">
        <f t="shared" si="430"/>
        <v>200000</v>
      </c>
      <c r="P942" s="43" t="str">
        <f t="shared" si="431"/>
        <v>NA</v>
      </c>
      <c r="Q942" s="24">
        <f t="shared" si="432"/>
        <v>17477.627199999999</v>
      </c>
      <c r="R942" s="43">
        <f t="shared" si="433"/>
        <v>0</v>
      </c>
      <c r="S942" s="24">
        <f t="shared" si="434"/>
        <v>1000000</v>
      </c>
      <c r="T942" s="25" t="str">
        <f t="shared" si="435"/>
        <v>Y</v>
      </c>
      <c r="U942" s="44">
        <f t="shared" si="436"/>
        <v>5</v>
      </c>
      <c r="V942" s="45">
        <f t="shared" si="437"/>
        <v>200000</v>
      </c>
      <c r="W942" s="45">
        <f t="shared" si="438"/>
        <v>1000000</v>
      </c>
      <c r="X942" s="28">
        <f t="shared" si="439"/>
        <v>18610.177442559998</v>
      </c>
      <c r="Y942" s="28">
        <f t="shared" si="440"/>
        <v>0</v>
      </c>
      <c r="Z942" s="45" t="str">
        <f t="shared" si="441"/>
        <v>NA</v>
      </c>
      <c r="AA942" s="29" t="str">
        <f t="shared" si="442"/>
        <v>Y</v>
      </c>
      <c r="AB942" s="46">
        <f t="shared" si="443"/>
        <v>4</v>
      </c>
      <c r="AC942" s="31">
        <f t="shared" si="444"/>
        <v>200000</v>
      </c>
      <c r="AD942" s="31">
        <f t="shared" si="445"/>
        <v>1000000</v>
      </c>
      <c r="AE942" s="31">
        <f t="shared" si="446"/>
        <v>19816.116940837885</v>
      </c>
      <c r="AF942" s="47">
        <f t="shared" si="447"/>
        <v>0</v>
      </c>
      <c r="AG942" s="31" t="str">
        <f t="shared" si="448"/>
        <v>NA</v>
      </c>
      <c r="AH942" s="48">
        <f t="shared" si="449"/>
        <v>3</v>
      </c>
      <c r="AI942" s="33">
        <f t="shared" si="450"/>
        <v>20000</v>
      </c>
      <c r="AJ942" s="33">
        <f t="shared" si="451"/>
        <v>65000</v>
      </c>
      <c r="AK942" s="33">
        <f t="shared" si="452"/>
        <v>20000</v>
      </c>
      <c r="AL942" s="33">
        <f t="shared" si="453"/>
        <v>1100.2013186041804</v>
      </c>
      <c r="AM942" s="34">
        <f t="shared" si="454"/>
        <v>1100.2013186041804</v>
      </c>
    </row>
    <row r="943" spans="1:39" ht="15.75" customHeight="1" x14ac:dyDescent="0.3">
      <c r="A943" s="166" t="s">
        <v>2148</v>
      </c>
      <c r="B943" s="99">
        <v>21535</v>
      </c>
      <c r="C943" s="99">
        <v>35695</v>
      </c>
      <c r="D943" s="165">
        <v>45943</v>
      </c>
      <c r="E943" s="165">
        <v>46227</v>
      </c>
      <c r="F943" s="166">
        <v>2</v>
      </c>
      <c r="G943" s="178">
        <v>0.67</v>
      </c>
      <c r="H943" s="181">
        <v>1</v>
      </c>
      <c r="I943" s="180">
        <v>2.6800000000000001E-2</v>
      </c>
      <c r="J943" s="21">
        <f t="shared" si="425"/>
        <v>1.33</v>
      </c>
      <c r="K943" s="21" t="str">
        <f t="shared" si="426"/>
        <v>Y</v>
      </c>
      <c r="L943" s="37" t="str">
        <f t="shared" si="427"/>
        <v>NA</v>
      </c>
      <c r="M943" s="8" t="str">
        <f t="shared" si="428"/>
        <v>Y</v>
      </c>
      <c r="N943" s="42">
        <f t="shared" si="429"/>
        <v>2</v>
      </c>
      <c r="O943" s="43">
        <f t="shared" si="430"/>
        <v>200000</v>
      </c>
      <c r="P943" s="43" t="str">
        <f t="shared" si="431"/>
        <v>NA</v>
      </c>
      <c r="Q943" s="24">
        <f t="shared" si="432"/>
        <v>22112.137999999999</v>
      </c>
      <c r="R943" s="43">
        <f t="shared" si="433"/>
        <v>0</v>
      </c>
      <c r="S943" s="24">
        <f t="shared" si="434"/>
        <v>1000000</v>
      </c>
      <c r="T943" s="25" t="str">
        <f t="shared" si="435"/>
        <v>Y</v>
      </c>
      <c r="U943" s="44">
        <f t="shared" si="436"/>
        <v>1</v>
      </c>
      <c r="V943" s="45">
        <f t="shared" si="437"/>
        <v>200000</v>
      </c>
      <c r="W943" s="45">
        <f t="shared" si="438"/>
        <v>1000000</v>
      </c>
      <c r="X943" s="28">
        <f t="shared" si="439"/>
        <v>22704.743298399997</v>
      </c>
      <c r="Y943" s="28">
        <f t="shared" si="440"/>
        <v>0</v>
      </c>
      <c r="Z943" s="45" t="str">
        <f t="shared" si="441"/>
        <v>NA</v>
      </c>
      <c r="AA943" s="29" t="str">
        <f t="shared" si="442"/>
        <v>N</v>
      </c>
      <c r="AB943" s="46">
        <f t="shared" si="443"/>
        <v>0</v>
      </c>
      <c r="AC943" s="31">
        <f t="shared" si="444"/>
        <v>0</v>
      </c>
      <c r="AD943" s="31">
        <f t="shared" si="445"/>
        <v>0</v>
      </c>
      <c r="AE943" s="31">
        <f t="shared" si="446"/>
        <v>0</v>
      </c>
      <c r="AF943" s="47">
        <f t="shared" si="447"/>
        <v>0</v>
      </c>
      <c r="AG943" s="31">
        <f t="shared" si="448"/>
        <v>0</v>
      </c>
      <c r="AH943" s="48">
        <f t="shared" si="449"/>
        <v>0</v>
      </c>
      <c r="AI943" s="33">
        <f t="shared" si="450"/>
        <v>0</v>
      </c>
      <c r="AJ943" s="33">
        <f t="shared" si="451"/>
        <v>0</v>
      </c>
      <c r="AK943" s="33">
        <f t="shared" si="452"/>
        <v>0</v>
      </c>
      <c r="AL943" s="33">
        <f t="shared" si="453"/>
        <v>0</v>
      </c>
      <c r="AM943" s="34">
        <f t="shared" si="454"/>
        <v>0</v>
      </c>
    </row>
    <row r="944" spans="1:39" ht="15.75" customHeight="1" x14ac:dyDescent="0.3">
      <c r="A944" s="166" t="s">
        <v>2149</v>
      </c>
      <c r="B944" s="99">
        <v>20799</v>
      </c>
      <c r="C944" s="99">
        <v>101665</v>
      </c>
      <c r="D944" s="165">
        <v>45711</v>
      </c>
      <c r="E944" s="165">
        <v>45865</v>
      </c>
      <c r="F944" s="166">
        <v>2</v>
      </c>
      <c r="G944" s="178">
        <v>0.42</v>
      </c>
      <c r="H944" s="181">
        <v>0.25</v>
      </c>
      <c r="I944" s="180">
        <v>2.24E-2</v>
      </c>
      <c r="J944" s="21">
        <f t="shared" si="425"/>
        <v>1.58</v>
      </c>
      <c r="K944" s="21" t="str">
        <f t="shared" si="426"/>
        <v>Y</v>
      </c>
      <c r="L944" s="37" t="str">
        <f t="shared" si="427"/>
        <v>NA</v>
      </c>
      <c r="M944" s="8" t="str">
        <f t="shared" si="428"/>
        <v>Y</v>
      </c>
      <c r="N944" s="42">
        <f t="shared" si="429"/>
        <v>7</v>
      </c>
      <c r="O944" s="43">
        <f t="shared" si="430"/>
        <v>200000</v>
      </c>
      <c r="P944" s="43" t="str">
        <f t="shared" si="431"/>
        <v>NA</v>
      </c>
      <c r="Q944" s="24">
        <f t="shared" si="432"/>
        <v>21264.8976</v>
      </c>
      <c r="R944" s="43">
        <f t="shared" si="433"/>
        <v>0</v>
      </c>
      <c r="S944" s="24">
        <f t="shared" si="434"/>
        <v>1000000</v>
      </c>
      <c r="T944" s="25" t="str">
        <f t="shared" si="435"/>
        <v>Y</v>
      </c>
      <c r="U944" s="44">
        <f t="shared" si="436"/>
        <v>6</v>
      </c>
      <c r="V944" s="45">
        <f t="shared" si="437"/>
        <v>200000</v>
      </c>
      <c r="W944" s="45">
        <f t="shared" si="438"/>
        <v>1000000</v>
      </c>
      <c r="X944" s="28">
        <f t="shared" si="439"/>
        <v>21741.231306239999</v>
      </c>
      <c r="Y944" s="28">
        <f t="shared" si="440"/>
        <v>0</v>
      </c>
      <c r="Z944" s="45" t="str">
        <f t="shared" si="441"/>
        <v>NA</v>
      </c>
      <c r="AA944" s="29" t="str">
        <f t="shared" si="442"/>
        <v>N</v>
      </c>
      <c r="AB944" s="46">
        <f t="shared" si="443"/>
        <v>5</v>
      </c>
      <c r="AC944" s="31">
        <f t="shared" si="444"/>
        <v>20000</v>
      </c>
      <c r="AD944" s="31">
        <f t="shared" si="445"/>
        <v>65000</v>
      </c>
      <c r="AE944" s="31">
        <f t="shared" si="446"/>
        <v>20000</v>
      </c>
      <c r="AF944" s="47">
        <f t="shared" si="447"/>
        <v>2228.2348874997733</v>
      </c>
      <c r="AG944" s="31">
        <f t="shared" si="448"/>
        <v>0</v>
      </c>
      <c r="AH944" s="48">
        <f t="shared" si="449"/>
        <v>4</v>
      </c>
      <c r="AI944" s="33">
        <f t="shared" si="450"/>
        <v>20000</v>
      </c>
      <c r="AJ944" s="33">
        <f t="shared" si="451"/>
        <v>65000</v>
      </c>
      <c r="AK944" s="33">
        <f t="shared" si="452"/>
        <v>0</v>
      </c>
      <c r="AL944" s="33">
        <f t="shared" si="453"/>
        <v>22726.147348979768</v>
      </c>
      <c r="AM944" s="34">
        <f t="shared" si="454"/>
        <v>24954.382236479541</v>
      </c>
    </row>
    <row r="945" spans="1:39" ht="15.75" customHeight="1" x14ac:dyDescent="0.3">
      <c r="A945" s="166" t="s">
        <v>2150</v>
      </c>
      <c r="B945" s="99">
        <v>15698</v>
      </c>
      <c r="C945" s="99">
        <v>75962</v>
      </c>
      <c r="D945" s="165">
        <v>44635</v>
      </c>
      <c r="E945" s="165">
        <v>44808</v>
      </c>
      <c r="F945" s="166">
        <v>2</v>
      </c>
      <c r="G945" s="178">
        <v>1.47</v>
      </c>
      <c r="H945" s="181">
        <v>1</v>
      </c>
      <c r="I945" s="180">
        <v>8.1600000000000006E-2</v>
      </c>
      <c r="J945" s="21">
        <f t="shared" si="425"/>
        <v>0.53</v>
      </c>
      <c r="K945" s="21" t="str">
        <f t="shared" si="426"/>
        <v>Y</v>
      </c>
      <c r="L945" s="37" t="str">
        <f t="shared" si="427"/>
        <v>NA</v>
      </c>
      <c r="M945" s="8" t="str">
        <f t="shared" si="428"/>
        <v>Y</v>
      </c>
      <c r="N945" s="42">
        <f t="shared" si="429"/>
        <v>1</v>
      </c>
      <c r="O945" s="43">
        <f t="shared" si="430"/>
        <v>200000</v>
      </c>
      <c r="P945" s="43" t="str">
        <f t="shared" si="431"/>
        <v>NA</v>
      </c>
      <c r="Q945" s="24">
        <f t="shared" si="432"/>
        <v>16978.9568</v>
      </c>
      <c r="R945" s="43">
        <f t="shared" si="433"/>
        <v>0</v>
      </c>
      <c r="S945" s="24">
        <f t="shared" si="434"/>
        <v>1000000</v>
      </c>
      <c r="T945" s="25" t="str">
        <f t="shared" si="435"/>
        <v>N</v>
      </c>
      <c r="U945" s="44">
        <f t="shared" si="436"/>
        <v>0</v>
      </c>
      <c r="V945" s="45">
        <f t="shared" si="437"/>
        <v>0</v>
      </c>
      <c r="W945" s="45">
        <f t="shared" si="438"/>
        <v>0</v>
      </c>
      <c r="X945" s="28">
        <f t="shared" si="439"/>
        <v>0</v>
      </c>
      <c r="Y945" s="28">
        <f t="shared" si="440"/>
        <v>0</v>
      </c>
      <c r="Z945" s="45">
        <f t="shared" si="441"/>
        <v>0</v>
      </c>
      <c r="AA945" s="29" t="str">
        <f t="shared" si="442"/>
        <v>N</v>
      </c>
      <c r="AB945" s="46">
        <f t="shared" si="443"/>
        <v>0</v>
      </c>
      <c r="AC945" s="31">
        <f t="shared" si="444"/>
        <v>0</v>
      </c>
      <c r="AD945" s="31">
        <f t="shared" si="445"/>
        <v>0</v>
      </c>
      <c r="AE945" s="31">
        <f t="shared" si="446"/>
        <v>0</v>
      </c>
      <c r="AF945" s="47">
        <f t="shared" si="447"/>
        <v>0</v>
      </c>
      <c r="AG945" s="31">
        <f t="shared" si="448"/>
        <v>0</v>
      </c>
      <c r="AH945" s="48">
        <f t="shared" si="449"/>
        <v>0</v>
      </c>
      <c r="AI945" s="33">
        <f t="shared" si="450"/>
        <v>0</v>
      </c>
      <c r="AJ945" s="33">
        <f t="shared" si="451"/>
        <v>0</v>
      </c>
      <c r="AK945" s="33">
        <f t="shared" si="452"/>
        <v>0</v>
      </c>
      <c r="AL945" s="33">
        <f t="shared" si="453"/>
        <v>0</v>
      </c>
      <c r="AM945" s="34">
        <f t="shared" si="454"/>
        <v>0</v>
      </c>
    </row>
    <row r="946" spans="1:39" ht="15.75" customHeight="1" x14ac:dyDescent="0.3">
      <c r="A946" s="166" t="s">
        <v>2151</v>
      </c>
      <c r="B946" s="99">
        <v>22515</v>
      </c>
      <c r="C946" s="99">
        <v>96997</v>
      </c>
      <c r="D946" s="165">
        <v>46019</v>
      </c>
      <c r="E946" s="165">
        <v>46219</v>
      </c>
      <c r="F946" s="166">
        <v>2</v>
      </c>
      <c r="G946" s="178">
        <v>1.87</v>
      </c>
      <c r="H946" s="181">
        <v>0.25</v>
      </c>
      <c r="I946" s="180">
        <v>6.0100000000000001E-2</v>
      </c>
      <c r="J946" s="21">
        <f t="shared" si="425"/>
        <v>0.12999999999999989</v>
      </c>
      <c r="K946" s="21" t="str">
        <f t="shared" si="426"/>
        <v>Y</v>
      </c>
      <c r="L946" s="37" t="str">
        <f t="shared" si="427"/>
        <v>NA</v>
      </c>
      <c r="M946" s="8" t="str">
        <f t="shared" si="428"/>
        <v>Y</v>
      </c>
      <c r="N946" s="42">
        <f t="shared" si="429"/>
        <v>1</v>
      </c>
      <c r="O946" s="43">
        <f t="shared" si="430"/>
        <v>200000</v>
      </c>
      <c r="P946" s="43" t="str">
        <f t="shared" si="431"/>
        <v>NA</v>
      </c>
      <c r="Q946" s="24">
        <f t="shared" si="432"/>
        <v>23868.1515</v>
      </c>
      <c r="R946" s="43">
        <f t="shared" si="433"/>
        <v>0</v>
      </c>
      <c r="S946" s="24">
        <f t="shared" si="434"/>
        <v>1000000</v>
      </c>
      <c r="T946" s="25" t="str">
        <f t="shared" si="435"/>
        <v>N</v>
      </c>
      <c r="U946" s="44">
        <f t="shared" si="436"/>
        <v>0</v>
      </c>
      <c r="V946" s="45">
        <f t="shared" si="437"/>
        <v>0</v>
      </c>
      <c r="W946" s="45">
        <f t="shared" si="438"/>
        <v>0</v>
      </c>
      <c r="X946" s="28">
        <f t="shared" si="439"/>
        <v>0</v>
      </c>
      <c r="Y946" s="28">
        <f t="shared" si="440"/>
        <v>0</v>
      </c>
      <c r="Z946" s="45">
        <f t="shared" si="441"/>
        <v>0</v>
      </c>
      <c r="AA946" s="29" t="str">
        <f t="shared" si="442"/>
        <v>N</v>
      </c>
      <c r="AB946" s="46">
        <f t="shared" si="443"/>
        <v>0</v>
      </c>
      <c r="AC946" s="31">
        <f t="shared" si="444"/>
        <v>0</v>
      </c>
      <c r="AD946" s="31">
        <f t="shared" si="445"/>
        <v>0</v>
      </c>
      <c r="AE946" s="31">
        <f t="shared" si="446"/>
        <v>0</v>
      </c>
      <c r="AF946" s="47">
        <f t="shared" si="447"/>
        <v>0</v>
      </c>
      <c r="AG946" s="31">
        <f t="shared" si="448"/>
        <v>0</v>
      </c>
      <c r="AH946" s="48">
        <f t="shared" si="449"/>
        <v>0</v>
      </c>
      <c r="AI946" s="33">
        <f t="shared" si="450"/>
        <v>0</v>
      </c>
      <c r="AJ946" s="33">
        <f t="shared" si="451"/>
        <v>0</v>
      </c>
      <c r="AK946" s="33">
        <f t="shared" si="452"/>
        <v>0</v>
      </c>
      <c r="AL946" s="33">
        <f t="shared" si="453"/>
        <v>0</v>
      </c>
      <c r="AM946" s="34">
        <f t="shared" si="454"/>
        <v>0</v>
      </c>
    </row>
    <row r="947" spans="1:39" ht="15.75" customHeight="1" x14ac:dyDescent="0.3">
      <c r="A947" s="166" t="s">
        <v>2152</v>
      </c>
      <c r="B947" s="99">
        <v>23412</v>
      </c>
      <c r="C947" s="99">
        <v>90685</v>
      </c>
      <c r="D947" s="165">
        <v>44549</v>
      </c>
      <c r="E947" s="165">
        <v>44698</v>
      </c>
      <c r="F947" s="166">
        <v>2</v>
      </c>
      <c r="G947" s="178">
        <v>0.59</v>
      </c>
      <c r="H947" s="181">
        <v>0.75</v>
      </c>
      <c r="I947" s="180">
        <v>2.1100000000000001E-2</v>
      </c>
      <c r="J947" s="21">
        <f t="shared" si="425"/>
        <v>1.4100000000000001</v>
      </c>
      <c r="K947" s="21" t="str">
        <f t="shared" si="426"/>
        <v>Y</v>
      </c>
      <c r="L947" s="37" t="str">
        <f t="shared" si="427"/>
        <v>NA</v>
      </c>
      <c r="M947" s="8" t="str">
        <f t="shared" si="428"/>
        <v>Y</v>
      </c>
      <c r="N947" s="42">
        <f t="shared" si="429"/>
        <v>2</v>
      </c>
      <c r="O947" s="43">
        <f t="shared" si="430"/>
        <v>200000</v>
      </c>
      <c r="P947" s="43" t="str">
        <f t="shared" si="431"/>
        <v>NA</v>
      </c>
      <c r="Q947" s="24">
        <f t="shared" si="432"/>
        <v>23905.993199999997</v>
      </c>
      <c r="R947" s="43">
        <f t="shared" si="433"/>
        <v>0</v>
      </c>
      <c r="S947" s="24">
        <f t="shared" si="434"/>
        <v>1000000</v>
      </c>
      <c r="T947" s="25" t="str">
        <f t="shared" si="435"/>
        <v>Y</v>
      </c>
      <c r="U947" s="44">
        <f t="shared" si="436"/>
        <v>1</v>
      </c>
      <c r="V947" s="45">
        <f t="shared" si="437"/>
        <v>200000</v>
      </c>
      <c r="W947" s="45">
        <f t="shared" si="438"/>
        <v>1000000</v>
      </c>
      <c r="X947" s="28">
        <f t="shared" si="439"/>
        <v>24410.409656519994</v>
      </c>
      <c r="Y947" s="28">
        <f t="shared" si="440"/>
        <v>0</v>
      </c>
      <c r="Z947" s="45" t="str">
        <f t="shared" si="441"/>
        <v>NA</v>
      </c>
      <c r="AA947" s="29" t="str">
        <f t="shared" si="442"/>
        <v>N</v>
      </c>
      <c r="AB947" s="46">
        <f t="shared" si="443"/>
        <v>0</v>
      </c>
      <c r="AC947" s="31">
        <f t="shared" si="444"/>
        <v>0</v>
      </c>
      <c r="AD947" s="31">
        <f t="shared" si="445"/>
        <v>0</v>
      </c>
      <c r="AE947" s="31">
        <f t="shared" si="446"/>
        <v>0</v>
      </c>
      <c r="AF947" s="47">
        <f t="shared" si="447"/>
        <v>0</v>
      </c>
      <c r="AG947" s="31">
        <f t="shared" si="448"/>
        <v>0</v>
      </c>
      <c r="AH947" s="48">
        <f t="shared" si="449"/>
        <v>0</v>
      </c>
      <c r="AI947" s="33">
        <f t="shared" si="450"/>
        <v>0</v>
      </c>
      <c r="AJ947" s="33">
        <f t="shared" si="451"/>
        <v>0</v>
      </c>
      <c r="AK947" s="33">
        <f t="shared" si="452"/>
        <v>0</v>
      </c>
      <c r="AL947" s="33">
        <f t="shared" si="453"/>
        <v>0</v>
      </c>
      <c r="AM947" s="34">
        <f t="shared" si="454"/>
        <v>0</v>
      </c>
    </row>
    <row r="948" spans="1:39" ht="15.75" customHeight="1" x14ac:dyDescent="0.3">
      <c r="A948" s="166" t="s">
        <v>2153</v>
      </c>
      <c r="B948" s="99">
        <v>24405</v>
      </c>
      <c r="C948" s="99">
        <v>59067</v>
      </c>
      <c r="D948" s="165">
        <v>44680</v>
      </c>
      <c r="E948" s="165">
        <v>44769</v>
      </c>
      <c r="F948" s="166">
        <v>4</v>
      </c>
      <c r="G948" s="178">
        <v>0.6</v>
      </c>
      <c r="H948" s="181">
        <v>0.75</v>
      </c>
      <c r="I948" s="180">
        <v>8.1799999999999998E-2</v>
      </c>
      <c r="J948" s="21">
        <f t="shared" si="425"/>
        <v>3.4</v>
      </c>
      <c r="K948" s="21" t="str">
        <f t="shared" si="426"/>
        <v>Y</v>
      </c>
      <c r="L948" s="37" t="str">
        <f t="shared" si="427"/>
        <v>NA</v>
      </c>
      <c r="M948" s="8" t="str">
        <f t="shared" si="428"/>
        <v>Y</v>
      </c>
      <c r="N948" s="42">
        <f t="shared" si="429"/>
        <v>5</v>
      </c>
      <c r="O948" s="43">
        <f t="shared" si="430"/>
        <v>200000</v>
      </c>
      <c r="P948" s="43" t="str">
        <f t="shared" si="431"/>
        <v>NA</v>
      </c>
      <c r="Q948" s="24">
        <f t="shared" si="432"/>
        <v>26401.329000000002</v>
      </c>
      <c r="R948" s="43">
        <f t="shared" si="433"/>
        <v>0</v>
      </c>
      <c r="S948" s="24">
        <f t="shared" si="434"/>
        <v>1000000</v>
      </c>
      <c r="T948" s="25" t="str">
        <f t="shared" si="435"/>
        <v>Y</v>
      </c>
      <c r="U948" s="44">
        <f t="shared" si="436"/>
        <v>4</v>
      </c>
      <c r="V948" s="45">
        <f t="shared" si="437"/>
        <v>200000</v>
      </c>
      <c r="W948" s="45">
        <f t="shared" si="438"/>
        <v>1000000</v>
      </c>
      <c r="X948" s="28">
        <f t="shared" si="439"/>
        <v>28560.957712200005</v>
      </c>
      <c r="Y948" s="28">
        <f t="shared" si="440"/>
        <v>0</v>
      </c>
      <c r="Z948" s="45" t="str">
        <f t="shared" si="441"/>
        <v>NA</v>
      </c>
      <c r="AA948" s="29" t="str">
        <f t="shared" si="442"/>
        <v>Y</v>
      </c>
      <c r="AB948" s="46">
        <f t="shared" si="443"/>
        <v>3</v>
      </c>
      <c r="AC948" s="31">
        <f t="shared" si="444"/>
        <v>200000</v>
      </c>
      <c r="AD948" s="31">
        <f t="shared" si="445"/>
        <v>1000000</v>
      </c>
      <c r="AE948" s="31">
        <f t="shared" si="446"/>
        <v>30897.244053057966</v>
      </c>
      <c r="AF948" s="47">
        <f t="shared" si="447"/>
        <v>0</v>
      </c>
      <c r="AG948" s="31" t="str">
        <f t="shared" si="448"/>
        <v>NA</v>
      </c>
      <c r="AH948" s="48">
        <f t="shared" si="449"/>
        <v>2</v>
      </c>
      <c r="AI948" s="33">
        <f t="shared" si="450"/>
        <v>20000</v>
      </c>
      <c r="AJ948" s="33">
        <f t="shared" si="451"/>
        <v>65000</v>
      </c>
      <c r="AK948" s="33">
        <f t="shared" si="452"/>
        <v>20000</v>
      </c>
      <c r="AL948" s="33">
        <f t="shared" si="453"/>
        <v>13424.638616598109</v>
      </c>
      <c r="AM948" s="34">
        <f t="shared" si="454"/>
        <v>13424.638616598109</v>
      </c>
    </row>
    <row r="949" spans="1:39" ht="15.75" customHeight="1" x14ac:dyDescent="0.3">
      <c r="A949" s="166" t="s">
        <v>2154</v>
      </c>
      <c r="B949" s="99">
        <v>15184</v>
      </c>
      <c r="C949" s="99">
        <v>33295</v>
      </c>
      <c r="D949" s="165">
        <v>44996</v>
      </c>
      <c r="E949" s="165">
        <v>45300</v>
      </c>
      <c r="F949" s="166">
        <v>2</v>
      </c>
      <c r="G949" s="178">
        <v>1.71</v>
      </c>
      <c r="H949" s="181">
        <v>1</v>
      </c>
      <c r="I949" s="180">
        <v>3.7400000000000003E-2</v>
      </c>
      <c r="J949" s="21">
        <f t="shared" si="425"/>
        <v>0.29000000000000004</v>
      </c>
      <c r="K949" s="21" t="str">
        <f t="shared" si="426"/>
        <v>Y</v>
      </c>
      <c r="L949" s="37" t="str">
        <f t="shared" si="427"/>
        <v>NA</v>
      </c>
      <c r="M949" s="8" t="str">
        <f t="shared" si="428"/>
        <v>Y</v>
      </c>
      <c r="N949" s="42">
        <f t="shared" si="429"/>
        <v>1</v>
      </c>
      <c r="O949" s="43">
        <f t="shared" si="430"/>
        <v>200000</v>
      </c>
      <c r="P949" s="43" t="str">
        <f t="shared" si="431"/>
        <v>NA</v>
      </c>
      <c r="Q949" s="24">
        <f t="shared" si="432"/>
        <v>15751.881600000001</v>
      </c>
      <c r="R949" s="43">
        <f t="shared" si="433"/>
        <v>0</v>
      </c>
      <c r="S949" s="24">
        <f t="shared" si="434"/>
        <v>1000000</v>
      </c>
      <c r="T949" s="25" t="str">
        <f t="shared" si="435"/>
        <v>N</v>
      </c>
      <c r="U949" s="44">
        <f t="shared" si="436"/>
        <v>0</v>
      </c>
      <c r="V949" s="45">
        <f t="shared" si="437"/>
        <v>0</v>
      </c>
      <c r="W949" s="45">
        <f t="shared" si="438"/>
        <v>0</v>
      </c>
      <c r="X949" s="28">
        <f t="shared" si="439"/>
        <v>0</v>
      </c>
      <c r="Y949" s="28">
        <f t="shared" si="440"/>
        <v>0</v>
      </c>
      <c r="Z949" s="45">
        <f t="shared" si="441"/>
        <v>0</v>
      </c>
      <c r="AA949" s="29" t="str">
        <f t="shared" si="442"/>
        <v>N</v>
      </c>
      <c r="AB949" s="46">
        <f t="shared" si="443"/>
        <v>0</v>
      </c>
      <c r="AC949" s="31">
        <f t="shared" si="444"/>
        <v>0</v>
      </c>
      <c r="AD949" s="31">
        <f t="shared" si="445"/>
        <v>0</v>
      </c>
      <c r="AE949" s="31">
        <f t="shared" si="446"/>
        <v>0</v>
      </c>
      <c r="AF949" s="47">
        <f t="shared" si="447"/>
        <v>0</v>
      </c>
      <c r="AG949" s="31">
        <f t="shared" si="448"/>
        <v>0</v>
      </c>
      <c r="AH949" s="48">
        <f t="shared" si="449"/>
        <v>0</v>
      </c>
      <c r="AI949" s="33">
        <f t="shared" si="450"/>
        <v>0</v>
      </c>
      <c r="AJ949" s="33">
        <f t="shared" si="451"/>
        <v>0</v>
      </c>
      <c r="AK949" s="33">
        <f t="shared" si="452"/>
        <v>0</v>
      </c>
      <c r="AL949" s="33">
        <f t="shared" si="453"/>
        <v>0</v>
      </c>
      <c r="AM949" s="34">
        <f t="shared" si="454"/>
        <v>0</v>
      </c>
    </row>
    <row r="950" spans="1:39" ht="15.75" customHeight="1" x14ac:dyDescent="0.3">
      <c r="A950" s="166" t="s">
        <v>2155</v>
      </c>
      <c r="B950" s="99">
        <v>22031</v>
      </c>
      <c r="C950" s="99">
        <v>110886</v>
      </c>
      <c r="D950" s="165">
        <v>44995</v>
      </c>
      <c r="E950" s="165">
        <v>45138</v>
      </c>
      <c r="F950" s="166">
        <v>2</v>
      </c>
      <c r="G950" s="178">
        <v>0.85</v>
      </c>
      <c r="H950" s="181">
        <v>1</v>
      </c>
      <c r="I950" s="180">
        <v>3.7100000000000001E-2</v>
      </c>
      <c r="J950" s="21">
        <f t="shared" si="425"/>
        <v>1.1499999999999999</v>
      </c>
      <c r="K950" s="21" t="str">
        <f t="shared" si="426"/>
        <v>Y</v>
      </c>
      <c r="L950" s="37" t="str">
        <f t="shared" si="427"/>
        <v>NA</v>
      </c>
      <c r="M950" s="8" t="str">
        <f t="shared" si="428"/>
        <v>Y</v>
      </c>
      <c r="N950" s="42">
        <f t="shared" si="429"/>
        <v>2</v>
      </c>
      <c r="O950" s="43">
        <f t="shared" si="430"/>
        <v>200000</v>
      </c>
      <c r="P950" s="43" t="str">
        <f t="shared" si="431"/>
        <v>NA</v>
      </c>
      <c r="Q950" s="24">
        <f t="shared" si="432"/>
        <v>22848.3501</v>
      </c>
      <c r="R950" s="43">
        <f t="shared" si="433"/>
        <v>0</v>
      </c>
      <c r="S950" s="24">
        <f t="shared" si="434"/>
        <v>1000000</v>
      </c>
      <c r="T950" s="25" t="str">
        <f t="shared" si="435"/>
        <v>Y</v>
      </c>
      <c r="U950" s="44">
        <f t="shared" si="436"/>
        <v>1</v>
      </c>
      <c r="V950" s="45">
        <f t="shared" si="437"/>
        <v>200000</v>
      </c>
      <c r="W950" s="45">
        <f t="shared" si="438"/>
        <v>1000000</v>
      </c>
      <c r="X950" s="28">
        <f t="shared" si="439"/>
        <v>23696.023888709999</v>
      </c>
      <c r="Y950" s="28">
        <f t="shared" si="440"/>
        <v>0</v>
      </c>
      <c r="Z950" s="45" t="str">
        <f t="shared" si="441"/>
        <v>NA</v>
      </c>
      <c r="AA950" s="29" t="str">
        <f t="shared" si="442"/>
        <v>N</v>
      </c>
      <c r="AB950" s="46">
        <f t="shared" si="443"/>
        <v>0</v>
      </c>
      <c r="AC950" s="31">
        <f t="shared" si="444"/>
        <v>0</v>
      </c>
      <c r="AD950" s="31">
        <f t="shared" si="445"/>
        <v>0</v>
      </c>
      <c r="AE950" s="31">
        <f t="shared" si="446"/>
        <v>0</v>
      </c>
      <c r="AF950" s="47">
        <f t="shared" si="447"/>
        <v>0</v>
      </c>
      <c r="AG950" s="31">
        <f t="shared" si="448"/>
        <v>0</v>
      </c>
      <c r="AH950" s="48">
        <f t="shared" si="449"/>
        <v>0</v>
      </c>
      <c r="AI950" s="33">
        <f t="shared" si="450"/>
        <v>0</v>
      </c>
      <c r="AJ950" s="33">
        <f t="shared" si="451"/>
        <v>0</v>
      </c>
      <c r="AK950" s="33">
        <f t="shared" si="452"/>
        <v>0</v>
      </c>
      <c r="AL950" s="33">
        <f t="shared" si="453"/>
        <v>0</v>
      </c>
      <c r="AM950" s="34">
        <f t="shared" si="454"/>
        <v>0</v>
      </c>
    </row>
    <row r="951" spans="1:39" ht="15.75" customHeight="1" x14ac:dyDescent="0.3">
      <c r="A951" s="166" t="s">
        <v>2156</v>
      </c>
      <c r="B951" s="99">
        <v>21378</v>
      </c>
      <c r="C951" s="99">
        <v>91118</v>
      </c>
      <c r="D951" s="165">
        <v>45903</v>
      </c>
      <c r="E951" s="165">
        <v>46240</v>
      </c>
      <c r="F951" s="166">
        <v>4</v>
      </c>
      <c r="G951" s="178">
        <v>0.67</v>
      </c>
      <c r="H951" s="181">
        <v>0.25</v>
      </c>
      <c r="I951" s="180">
        <v>5.6899999999999999E-2</v>
      </c>
      <c r="J951" s="21">
        <f t="shared" si="425"/>
        <v>3.33</v>
      </c>
      <c r="K951" s="21" t="str">
        <f t="shared" si="426"/>
        <v>Y</v>
      </c>
      <c r="L951" s="37" t="str">
        <f t="shared" si="427"/>
        <v>NA</v>
      </c>
      <c r="M951" s="8" t="str">
        <f t="shared" si="428"/>
        <v>Y</v>
      </c>
      <c r="N951" s="42">
        <f t="shared" si="429"/>
        <v>14</v>
      </c>
      <c r="O951" s="43">
        <f t="shared" si="430"/>
        <v>200000</v>
      </c>
      <c r="P951" s="43" t="str">
        <f t="shared" si="431"/>
        <v>NA</v>
      </c>
      <c r="Q951" s="24">
        <f t="shared" si="432"/>
        <v>22594.408199999998</v>
      </c>
      <c r="R951" s="43">
        <f t="shared" si="433"/>
        <v>0</v>
      </c>
      <c r="S951" s="24">
        <f t="shared" si="434"/>
        <v>1000000</v>
      </c>
      <c r="T951" s="25" t="str">
        <f t="shared" si="435"/>
        <v>Y</v>
      </c>
      <c r="U951" s="44">
        <f t="shared" si="436"/>
        <v>13</v>
      </c>
      <c r="V951" s="45">
        <f t="shared" si="437"/>
        <v>200000</v>
      </c>
      <c r="W951" s="45">
        <f t="shared" si="438"/>
        <v>1000000</v>
      </c>
      <c r="X951" s="28">
        <f t="shared" si="439"/>
        <v>23880.030026579996</v>
      </c>
      <c r="Y951" s="28">
        <f t="shared" si="440"/>
        <v>0</v>
      </c>
      <c r="Z951" s="45" t="str">
        <f t="shared" si="441"/>
        <v>NA</v>
      </c>
      <c r="AA951" s="29" t="str">
        <f t="shared" si="442"/>
        <v>Y</v>
      </c>
      <c r="AB951" s="46">
        <f t="shared" si="443"/>
        <v>12</v>
      </c>
      <c r="AC951" s="31">
        <f t="shared" si="444"/>
        <v>200000</v>
      </c>
      <c r="AD951" s="31">
        <f t="shared" si="445"/>
        <v>1000000</v>
      </c>
      <c r="AE951" s="31">
        <f t="shared" si="446"/>
        <v>25238.803735092395</v>
      </c>
      <c r="AF951" s="47">
        <f t="shared" si="447"/>
        <v>0</v>
      </c>
      <c r="AG951" s="31" t="str">
        <f t="shared" si="448"/>
        <v>NA</v>
      </c>
      <c r="AH951" s="48">
        <f t="shared" si="449"/>
        <v>11</v>
      </c>
      <c r="AI951" s="33">
        <f t="shared" si="450"/>
        <v>20000</v>
      </c>
      <c r="AJ951" s="33">
        <f t="shared" si="451"/>
        <v>65000</v>
      </c>
      <c r="AK951" s="33">
        <f t="shared" si="452"/>
        <v>20000</v>
      </c>
      <c r="AL951" s="33">
        <f t="shared" si="453"/>
        <v>6674.8916676191511</v>
      </c>
      <c r="AM951" s="34">
        <f t="shared" si="454"/>
        <v>6674.8916676191511</v>
      </c>
    </row>
    <row r="952" spans="1:39" ht="15.75" customHeight="1" x14ac:dyDescent="0.3">
      <c r="A952" s="166" t="s">
        <v>2157</v>
      </c>
      <c r="B952" s="99">
        <v>9045</v>
      </c>
      <c r="C952" s="99">
        <v>54886</v>
      </c>
      <c r="D952" s="165">
        <v>44468</v>
      </c>
      <c r="E952" s="165">
        <v>44791</v>
      </c>
      <c r="F952" s="166">
        <v>4</v>
      </c>
      <c r="G952" s="178">
        <v>2.56</v>
      </c>
      <c r="H952" s="181">
        <v>0.5</v>
      </c>
      <c r="I952" s="180">
        <v>4.9700000000000001E-2</v>
      </c>
      <c r="J952" s="21">
        <f t="shared" si="425"/>
        <v>1.44</v>
      </c>
      <c r="K952" s="21" t="str">
        <f t="shared" si="426"/>
        <v>Y</v>
      </c>
      <c r="L952" s="37" t="str">
        <f t="shared" si="427"/>
        <v>NA</v>
      </c>
      <c r="M952" s="8" t="str">
        <f t="shared" si="428"/>
        <v>Y</v>
      </c>
      <c r="N952" s="42">
        <f t="shared" si="429"/>
        <v>3</v>
      </c>
      <c r="O952" s="43">
        <f t="shared" si="430"/>
        <v>200000</v>
      </c>
      <c r="P952" s="43" t="str">
        <f t="shared" si="431"/>
        <v>NA</v>
      </c>
      <c r="Q952" s="24">
        <f t="shared" si="432"/>
        <v>9494.5365000000002</v>
      </c>
      <c r="R952" s="43">
        <f t="shared" si="433"/>
        <v>0</v>
      </c>
      <c r="S952" s="24">
        <f t="shared" si="434"/>
        <v>1000000</v>
      </c>
      <c r="T952" s="25" t="str">
        <f t="shared" si="435"/>
        <v>Y</v>
      </c>
      <c r="U952" s="44">
        <f t="shared" si="436"/>
        <v>2</v>
      </c>
      <c r="V952" s="45">
        <f t="shared" si="437"/>
        <v>200000</v>
      </c>
      <c r="W952" s="45">
        <f t="shared" si="438"/>
        <v>1000000</v>
      </c>
      <c r="X952" s="28">
        <f t="shared" si="439"/>
        <v>9966.4149640500018</v>
      </c>
      <c r="Y952" s="28">
        <f t="shared" si="440"/>
        <v>0</v>
      </c>
      <c r="Z952" s="45" t="str">
        <f t="shared" si="441"/>
        <v>NA</v>
      </c>
      <c r="AA952" s="29" t="str">
        <f t="shared" si="442"/>
        <v>N</v>
      </c>
      <c r="AB952" s="46">
        <f t="shared" si="443"/>
        <v>1</v>
      </c>
      <c r="AC952" s="31">
        <f t="shared" si="444"/>
        <v>20000</v>
      </c>
      <c r="AD952" s="31">
        <f t="shared" si="445"/>
        <v>65000</v>
      </c>
      <c r="AE952" s="31">
        <f t="shared" si="446"/>
        <v>10461.745787763288</v>
      </c>
      <c r="AF952" s="47">
        <f t="shared" si="447"/>
        <v>0</v>
      </c>
      <c r="AG952" s="31">
        <f t="shared" si="448"/>
        <v>0</v>
      </c>
      <c r="AH952" s="48">
        <f t="shared" si="449"/>
        <v>0</v>
      </c>
      <c r="AI952" s="33">
        <f t="shared" si="450"/>
        <v>0</v>
      </c>
      <c r="AJ952" s="33">
        <f t="shared" si="451"/>
        <v>0</v>
      </c>
      <c r="AK952" s="33">
        <f t="shared" si="452"/>
        <v>0</v>
      </c>
      <c r="AL952" s="33">
        <f t="shared" si="453"/>
        <v>0</v>
      </c>
      <c r="AM952" s="34">
        <f t="shared" si="454"/>
        <v>0</v>
      </c>
    </row>
    <row r="953" spans="1:39" ht="15.75" customHeight="1" x14ac:dyDescent="0.3">
      <c r="A953" s="166" t="s">
        <v>2158</v>
      </c>
      <c r="B953" s="99">
        <v>15916</v>
      </c>
      <c r="C953" s="99">
        <v>45930</v>
      </c>
      <c r="D953" s="165">
        <v>44509</v>
      </c>
      <c r="E953" s="165">
        <v>44646</v>
      </c>
      <c r="F953" s="166">
        <v>2</v>
      </c>
      <c r="G953" s="178">
        <v>1.43</v>
      </c>
      <c r="H953" s="181">
        <v>0.25</v>
      </c>
      <c r="I953" s="180">
        <v>7.9600000000000004E-2</v>
      </c>
      <c r="J953" s="21">
        <f t="shared" si="425"/>
        <v>0.57000000000000006</v>
      </c>
      <c r="K953" s="21" t="str">
        <f t="shared" si="426"/>
        <v>Y</v>
      </c>
      <c r="L953" s="37" t="str">
        <f t="shared" si="427"/>
        <v>NA</v>
      </c>
      <c r="M953" s="8" t="str">
        <f t="shared" si="428"/>
        <v>Y</v>
      </c>
      <c r="N953" s="42">
        <f t="shared" si="429"/>
        <v>3</v>
      </c>
      <c r="O953" s="43">
        <f t="shared" si="430"/>
        <v>200000</v>
      </c>
      <c r="P953" s="43" t="str">
        <f t="shared" si="431"/>
        <v>NA</v>
      </c>
      <c r="Q953" s="24">
        <f t="shared" si="432"/>
        <v>17182.913600000003</v>
      </c>
      <c r="R953" s="43">
        <f t="shared" si="433"/>
        <v>0</v>
      </c>
      <c r="S953" s="24">
        <f t="shared" si="434"/>
        <v>1000000</v>
      </c>
      <c r="T953" s="25" t="str">
        <f t="shared" si="435"/>
        <v>N</v>
      </c>
      <c r="U953" s="44">
        <f t="shared" si="436"/>
        <v>2</v>
      </c>
      <c r="V953" s="45">
        <f t="shared" si="437"/>
        <v>20000</v>
      </c>
      <c r="W953" s="45">
        <f t="shared" si="438"/>
        <v>65000</v>
      </c>
      <c r="X953" s="28">
        <f t="shared" si="439"/>
        <v>18550.673522560006</v>
      </c>
      <c r="Y953" s="28">
        <f t="shared" si="440"/>
        <v>0</v>
      </c>
      <c r="Z953" s="45">
        <f t="shared" si="441"/>
        <v>0</v>
      </c>
      <c r="AA953" s="29" t="str">
        <f t="shared" si="442"/>
        <v>N</v>
      </c>
      <c r="AB953" s="46">
        <f t="shared" si="443"/>
        <v>1</v>
      </c>
      <c r="AC953" s="31">
        <f t="shared" si="444"/>
        <v>20000</v>
      </c>
      <c r="AD953" s="31">
        <f t="shared" si="445"/>
        <v>65000</v>
      </c>
      <c r="AE953" s="31">
        <f t="shared" si="446"/>
        <v>0</v>
      </c>
      <c r="AF953" s="47">
        <f t="shared" si="447"/>
        <v>20027.307134955783</v>
      </c>
      <c r="AG953" s="31">
        <f t="shared" si="448"/>
        <v>0</v>
      </c>
      <c r="AH953" s="48">
        <f t="shared" si="449"/>
        <v>0</v>
      </c>
      <c r="AI953" s="33">
        <f t="shared" si="450"/>
        <v>0</v>
      </c>
      <c r="AJ953" s="33">
        <f t="shared" si="451"/>
        <v>0</v>
      </c>
      <c r="AK953" s="33">
        <f t="shared" si="452"/>
        <v>0</v>
      </c>
      <c r="AL953" s="33">
        <f t="shared" si="453"/>
        <v>0</v>
      </c>
      <c r="AM953" s="34">
        <f t="shared" si="454"/>
        <v>20027.307134955783</v>
      </c>
    </row>
    <row r="954" spans="1:39" ht="15.75" customHeight="1" x14ac:dyDescent="0.3">
      <c r="A954" s="166" t="s">
        <v>2159</v>
      </c>
      <c r="B954" s="99">
        <v>17838</v>
      </c>
      <c r="C954" s="99">
        <v>67041</v>
      </c>
      <c r="D954" s="165">
        <v>44535</v>
      </c>
      <c r="E954" s="165">
        <v>44646</v>
      </c>
      <c r="F954" s="166">
        <v>2</v>
      </c>
      <c r="G954" s="178">
        <v>1.1399999999999999</v>
      </c>
      <c r="H954" s="181">
        <v>0.75</v>
      </c>
      <c r="I954" s="180">
        <v>4.4600000000000001E-2</v>
      </c>
      <c r="J954" s="21">
        <f t="shared" si="425"/>
        <v>0.8600000000000001</v>
      </c>
      <c r="K954" s="21" t="str">
        <f t="shared" si="426"/>
        <v>Y</v>
      </c>
      <c r="L954" s="37" t="str">
        <f t="shared" si="427"/>
        <v>NA</v>
      </c>
      <c r="M954" s="8" t="str">
        <f t="shared" si="428"/>
        <v>Y</v>
      </c>
      <c r="N954" s="42">
        <f t="shared" si="429"/>
        <v>2</v>
      </c>
      <c r="O954" s="43">
        <f t="shared" si="430"/>
        <v>200000</v>
      </c>
      <c r="P954" s="43" t="str">
        <f t="shared" si="431"/>
        <v>NA</v>
      </c>
      <c r="Q954" s="24">
        <f t="shared" si="432"/>
        <v>18633.574799999999</v>
      </c>
      <c r="R954" s="43">
        <f t="shared" si="433"/>
        <v>0</v>
      </c>
      <c r="S954" s="24">
        <f t="shared" si="434"/>
        <v>1000000</v>
      </c>
      <c r="T954" s="25" t="str">
        <f t="shared" si="435"/>
        <v>N</v>
      </c>
      <c r="U954" s="44">
        <f t="shared" si="436"/>
        <v>1</v>
      </c>
      <c r="V954" s="45">
        <f t="shared" si="437"/>
        <v>20000</v>
      </c>
      <c r="W954" s="45">
        <f t="shared" si="438"/>
        <v>65000</v>
      </c>
      <c r="X954" s="28">
        <f t="shared" si="439"/>
        <v>0</v>
      </c>
      <c r="Y954" s="28">
        <f t="shared" si="440"/>
        <v>19464.632236079997</v>
      </c>
      <c r="Z954" s="45">
        <f t="shared" si="441"/>
        <v>0</v>
      </c>
      <c r="AA954" s="29" t="str">
        <f t="shared" si="442"/>
        <v>N</v>
      </c>
      <c r="AB954" s="46">
        <f t="shared" si="443"/>
        <v>0</v>
      </c>
      <c r="AC954" s="31">
        <f t="shared" si="444"/>
        <v>0</v>
      </c>
      <c r="AD954" s="31">
        <f t="shared" si="445"/>
        <v>0</v>
      </c>
      <c r="AE954" s="31">
        <f t="shared" si="446"/>
        <v>0</v>
      </c>
      <c r="AF954" s="47">
        <f t="shared" si="447"/>
        <v>0</v>
      </c>
      <c r="AG954" s="31">
        <f t="shared" si="448"/>
        <v>0</v>
      </c>
      <c r="AH954" s="48">
        <f t="shared" si="449"/>
        <v>0</v>
      </c>
      <c r="AI954" s="33">
        <f t="shared" si="450"/>
        <v>0</v>
      </c>
      <c r="AJ954" s="33">
        <f t="shared" si="451"/>
        <v>0</v>
      </c>
      <c r="AK954" s="33">
        <f t="shared" si="452"/>
        <v>0</v>
      </c>
      <c r="AL954" s="33">
        <f t="shared" si="453"/>
        <v>0</v>
      </c>
      <c r="AM954" s="34">
        <f t="shared" si="454"/>
        <v>19464.632236079997</v>
      </c>
    </row>
    <row r="955" spans="1:39" ht="15.75" customHeight="1" x14ac:dyDescent="0.3">
      <c r="A955" s="166" t="s">
        <v>2160</v>
      </c>
      <c r="B955" s="99">
        <v>17824</v>
      </c>
      <c r="C955" s="99">
        <v>79081</v>
      </c>
      <c r="D955" s="165">
        <v>46057</v>
      </c>
      <c r="E955" s="165">
        <v>46357</v>
      </c>
      <c r="F955" s="166">
        <v>4</v>
      </c>
      <c r="G955" s="178">
        <v>1.2</v>
      </c>
      <c r="H955" s="181">
        <v>0.5</v>
      </c>
      <c r="I955" s="180">
        <v>6.4100000000000004E-2</v>
      </c>
      <c r="J955" s="21">
        <f t="shared" ref="J955:J1018" si="455">MAX(0, F955-G955)</f>
        <v>2.8</v>
      </c>
      <c r="K955" s="21" t="str">
        <f t="shared" ref="K955:K1018" si="456">IF(
  AND(
    E955 &gt;= D955-10,
    E955 &lt;= DATE(2028,6,30),
    J955 &gt; 0
  ),
  "Y",
  "N"
)</f>
        <v>Y</v>
      </c>
      <c r="L955" s="37" t="str">
        <f t="shared" ref="L955:L1018" si="457">IF(
  J955=0,
  0,
  IF(
    K955="Y",
    "NA",
    MAX(0, 65000-C955)
  )
)</f>
        <v>NA</v>
      </c>
      <c r="M955" s="8" t="str">
        <f t="shared" ref="M955:M1018" si="458">IF(AND(K955="Y",J955&gt;0),"Y","N")</f>
        <v>Y</v>
      </c>
      <c r="N955" s="42">
        <f t="shared" ref="N955:N1018" si="459">ROUNDUP(J955/H955, 0)</f>
        <v>6</v>
      </c>
      <c r="O955" s="43">
        <f t="shared" ref="O955:O1018" si="460">IF(
  N955=0,
  0,
  IF(
    M955="Y",
    200000,
    20000
  )
)</f>
        <v>200000</v>
      </c>
      <c r="P955" s="43" t="str">
        <f t="shared" ref="P955:P1018" si="461">IF(
  N955=0,
  0,
  IF(
    M955="Y",
    "NA",
    MAX(0, 65000)
  )
)</f>
        <v>NA</v>
      </c>
      <c r="Q955" s="24">
        <f t="shared" ref="Q955:Q1018" si="462">IF(
  N955=0,
  0,
  MAX(0, MIN(B955*(1+I955), O955, L955))
)</f>
        <v>18966.518400000001</v>
      </c>
      <c r="R955" s="43">
        <f t="shared" ref="R955:R1018" si="463">IF(
  N955=0,
  0,
  MAX(0, (B955*(1+I955))-Q955)
)</f>
        <v>0</v>
      </c>
      <c r="S955" s="24">
        <f t="shared" ref="S955:S1018" si="464">IF(
    M955="Y",
    1000000,
    MAX(0, 65000-C955-Q955)
  )</f>
        <v>1000000</v>
      </c>
      <c r="T955" s="25" t="str">
        <f t="shared" ref="T955:T1018" si="465">IF(AND(K955="Y",J955&gt;1),"Y","N")</f>
        <v>Y</v>
      </c>
      <c r="U955" s="44">
        <f t="shared" ref="U955:U1018" si="466">MAX(0,(N955-1))</f>
        <v>5</v>
      </c>
      <c r="V955" s="45">
        <f t="shared" ref="V955:V1018" si="467">IF(
  U955=0,
  0,
  IF(
    T955="Y",
    200000,
    20000
  )
)</f>
        <v>200000</v>
      </c>
      <c r="W955" s="45">
        <f t="shared" ref="W955:W1018" si="468">IF(
  U955=0,
  0,
  IF(
    T955="Y",
    1000000,
    MAX(0, 65000)
  )
)</f>
        <v>1000000</v>
      </c>
      <c r="X955" s="28">
        <f t="shared" ref="X955:X1018" si="469">IF(
  U955=0,
  0,
  MAX(0, MIN(B955*(1+I955)*(1+I955), V955, S955, (W955-C955))
)
)</f>
        <v>20182.272229440001</v>
      </c>
      <c r="Y955" s="28">
        <f t="shared" ref="Y955:Y1018" si="470">IF(
  U955=0,
  0,
  MAX(0, (B955*(1+I955)*(1+I955)-X955)
)
)</f>
        <v>0</v>
      </c>
      <c r="Z955" s="45" t="str">
        <f t="shared" ref="Z955:Z1018" si="471">IF(
    T955="Y",
    "NA",
    MAX(0, W955-C955-Q955-X955)
  )</f>
        <v>NA</v>
      </c>
      <c r="AA955" s="29" t="str">
        <f t="shared" ref="AA955:AA1018" si="472">IF(AND(K955="Y",J955&gt;2),"Y","N")</f>
        <v>Y</v>
      </c>
      <c r="AB955" s="46">
        <f t="shared" ref="AB955:AB1018" si="473">MAX(0,(U955-1))</f>
        <v>4</v>
      </c>
      <c r="AC955" s="31">
        <f t="shared" ref="AC955:AC1018" si="474">IF(
  AB955=0,
  0,
  IF(
    AA955="Y",
    200000,
    20000
  )
)</f>
        <v>200000</v>
      </c>
      <c r="AD955" s="31">
        <f t="shared" ref="AD955:AD1018" si="475">IF(
  AB955=0,
  0,
  IF(
    AA955="Y",
    1000000,
    MAX(0, 65000)
  )
)</f>
        <v>1000000</v>
      </c>
      <c r="AE955" s="31">
        <f t="shared" ref="AE955:AE1018" si="476">IF(
  AB955=0,
  0,
  MAX(0, MIN(B955*(1+I955)*(1+I955)*(1+I955), AC955, Z955))
)</f>
        <v>21475.955879347104</v>
      </c>
      <c r="AF955" s="47">
        <f t="shared" ref="AF955:AF1018" si="477">IF(
  AB955=0,
  0,
  MAX(0, (B955*(1+I955)*(1+I955)*(1+I955)-AE955)
)
)</f>
        <v>0</v>
      </c>
      <c r="AG955" s="31" t="str">
        <f t="shared" ref="AG955:AG1018" si="478">IF(
    AA955="Y",
    "NA",
    MAX(0, AD955-C955-Q955-X955-AE955)
  )</f>
        <v>NA</v>
      </c>
      <c r="AH955" s="48">
        <f t="shared" si="449"/>
        <v>3</v>
      </c>
      <c r="AI955" s="33">
        <f t="shared" si="450"/>
        <v>20000</v>
      </c>
      <c r="AJ955" s="33">
        <f t="shared" si="451"/>
        <v>65000</v>
      </c>
      <c r="AK955" s="33">
        <f t="shared" si="452"/>
        <v>20000</v>
      </c>
      <c r="AL955" s="33">
        <f t="shared" si="453"/>
        <v>2852.5646512132553</v>
      </c>
      <c r="AM955" s="34">
        <f t="shared" si="454"/>
        <v>2852.5646512132553</v>
      </c>
    </row>
    <row r="956" spans="1:39" ht="15.75" customHeight="1" x14ac:dyDescent="0.3">
      <c r="A956" s="166" t="s">
        <v>2161</v>
      </c>
      <c r="B956" s="99">
        <v>8188</v>
      </c>
      <c r="C956" s="99">
        <v>35345</v>
      </c>
      <c r="D956" s="165">
        <v>45542</v>
      </c>
      <c r="E956" s="165">
        <v>45869</v>
      </c>
      <c r="F956" s="166">
        <v>2</v>
      </c>
      <c r="G956" s="178">
        <v>1.71</v>
      </c>
      <c r="H956" s="181">
        <v>0.75</v>
      </c>
      <c r="I956" s="180">
        <v>4.7E-2</v>
      </c>
      <c r="J956" s="21">
        <f t="shared" si="455"/>
        <v>0.29000000000000004</v>
      </c>
      <c r="K956" s="21" t="str">
        <f t="shared" si="456"/>
        <v>Y</v>
      </c>
      <c r="L956" s="37" t="str">
        <f t="shared" si="457"/>
        <v>NA</v>
      </c>
      <c r="M956" s="8" t="str">
        <f t="shared" si="458"/>
        <v>Y</v>
      </c>
      <c r="N956" s="42">
        <f t="shared" si="459"/>
        <v>1</v>
      </c>
      <c r="O956" s="43">
        <f t="shared" si="460"/>
        <v>200000</v>
      </c>
      <c r="P956" s="43" t="str">
        <f t="shared" si="461"/>
        <v>NA</v>
      </c>
      <c r="Q956" s="24">
        <f t="shared" si="462"/>
        <v>8572.8359999999993</v>
      </c>
      <c r="R956" s="43">
        <f t="shared" si="463"/>
        <v>0</v>
      </c>
      <c r="S956" s="24">
        <f t="shared" si="464"/>
        <v>1000000</v>
      </c>
      <c r="T956" s="25" t="str">
        <f t="shared" si="465"/>
        <v>N</v>
      </c>
      <c r="U956" s="44">
        <f t="shared" si="466"/>
        <v>0</v>
      </c>
      <c r="V956" s="45">
        <f t="shared" si="467"/>
        <v>0</v>
      </c>
      <c r="W956" s="45">
        <f t="shared" si="468"/>
        <v>0</v>
      </c>
      <c r="X956" s="28">
        <f t="shared" si="469"/>
        <v>0</v>
      </c>
      <c r="Y956" s="28">
        <f t="shared" si="470"/>
        <v>0</v>
      </c>
      <c r="Z956" s="45">
        <f t="shared" si="471"/>
        <v>0</v>
      </c>
      <c r="AA956" s="29" t="str">
        <f t="shared" si="472"/>
        <v>N</v>
      </c>
      <c r="AB956" s="46">
        <f t="shared" si="473"/>
        <v>0</v>
      </c>
      <c r="AC956" s="31">
        <f t="shared" si="474"/>
        <v>0</v>
      </c>
      <c r="AD956" s="31">
        <f t="shared" si="475"/>
        <v>0</v>
      </c>
      <c r="AE956" s="31">
        <f t="shared" si="476"/>
        <v>0</v>
      </c>
      <c r="AF956" s="47">
        <f t="shared" si="477"/>
        <v>0</v>
      </c>
      <c r="AG956" s="31">
        <f t="shared" si="478"/>
        <v>0</v>
      </c>
      <c r="AH956" s="48">
        <f t="shared" si="449"/>
        <v>0</v>
      </c>
      <c r="AI956" s="33">
        <f t="shared" si="450"/>
        <v>0</v>
      </c>
      <c r="AJ956" s="33">
        <f t="shared" si="451"/>
        <v>0</v>
      </c>
      <c r="AK956" s="33">
        <f t="shared" si="452"/>
        <v>0</v>
      </c>
      <c r="AL956" s="33">
        <f t="shared" si="453"/>
        <v>0</v>
      </c>
      <c r="AM956" s="34">
        <f t="shared" si="454"/>
        <v>0</v>
      </c>
    </row>
    <row r="957" spans="1:39" ht="15.75" customHeight="1" x14ac:dyDescent="0.3">
      <c r="A957" s="166" t="s">
        <v>2162</v>
      </c>
      <c r="B957" s="99">
        <v>9507</v>
      </c>
      <c r="C957" s="99">
        <v>77425</v>
      </c>
      <c r="D957" s="165">
        <v>44779</v>
      </c>
      <c r="E957" s="165">
        <v>45056</v>
      </c>
      <c r="F957" s="166">
        <v>4</v>
      </c>
      <c r="G957" s="178">
        <v>3.6</v>
      </c>
      <c r="H957" s="181">
        <v>0.5</v>
      </c>
      <c r="I957" s="180">
        <v>3.0300000000000001E-2</v>
      </c>
      <c r="J957" s="21">
        <f t="shared" si="455"/>
        <v>0.39999999999999991</v>
      </c>
      <c r="K957" s="21" t="str">
        <f t="shared" si="456"/>
        <v>Y</v>
      </c>
      <c r="L957" s="37" t="str">
        <f t="shared" si="457"/>
        <v>NA</v>
      </c>
      <c r="M957" s="8" t="str">
        <f t="shared" si="458"/>
        <v>Y</v>
      </c>
      <c r="N957" s="42">
        <f t="shared" si="459"/>
        <v>1</v>
      </c>
      <c r="O957" s="43">
        <f t="shared" si="460"/>
        <v>200000</v>
      </c>
      <c r="P957" s="43" t="str">
        <f t="shared" si="461"/>
        <v>NA</v>
      </c>
      <c r="Q957" s="24">
        <f t="shared" si="462"/>
        <v>9795.0620999999992</v>
      </c>
      <c r="R957" s="43">
        <f t="shared" si="463"/>
        <v>0</v>
      </c>
      <c r="S957" s="24">
        <f t="shared" si="464"/>
        <v>1000000</v>
      </c>
      <c r="T957" s="25" t="str">
        <f t="shared" si="465"/>
        <v>N</v>
      </c>
      <c r="U957" s="44">
        <f t="shared" si="466"/>
        <v>0</v>
      </c>
      <c r="V957" s="45">
        <f t="shared" si="467"/>
        <v>0</v>
      </c>
      <c r="W957" s="45">
        <f t="shared" si="468"/>
        <v>0</v>
      </c>
      <c r="X957" s="28">
        <f t="shared" si="469"/>
        <v>0</v>
      </c>
      <c r="Y957" s="28">
        <f t="shared" si="470"/>
        <v>0</v>
      </c>
      <c r="Z957" s="45">
        <f t="shared" si="471"/>
        <v>0</v>
      </c>
      <c r="AA957" s="29" t="str">
        <f t="shared" si="472"/>
        <v>N</v>
      </c>
      <c r="AB957" s="46">
        <f t="shared" si="473"/>
        <v>0</v>
      </c>
      <c r="AC957" s="31">
        <f t="shared" si="474"/>
        <v>0</v>
      </c>
      <c r="AD957" s="31">
        <f t="shared" si="475"/>
        <v>0</v>
      </c>
      <c r="AE957" s="31">
        <f t="shared" si="476"/>
        <v>0</v>
      </c>
      <c r="AF957" s="47">
        <f t="shared" si="477"/>
        <v>0</v>
      </c>
      <c r="AG957" s="31">
        <f t="shared" si="478"/>
        <v>0</v>
      </c>
      <c r="AH957" s="48">
        <f t="shared" si="449"/>
        <v>0</v>
      </c>
      <c r="AI957" s="33">
        <f t="shared" si="450"/>
        <v>0</v>
      </c>
      <c r="AJ957" s="33">
        <f t="shared" si="451"/>
        <v>0</v>
      </c>
      <c r="AK957" s="33">
        <f t="shared" si="452"/>
        <v>0</v>
      </c>
      <c r="AL957" s="33">
        <f t="shared" si="453"/>
        <v>0</v>
      </c>
      <c r="AM957" s="34">
        <f t="shared" si="454"/>
        <v>0</v>
      </c>
    </row>
    <row r="958" spans="1:39" ht="15.75" customHeight="1" x14ac:dyDescent="0.3">
      <c r="A958" s="166" t="s">
        <v>2163</v>
      </c>
      <c r="B958" s="99">
        <v>16869</v>
      </c>
      <c r="C958" s="99">
        <v>102324</v>
      </c>
      <c r="D958" s="165">
        <v>45996</v>
      </c>
      <c r="E958" s="165">
        <v>46101</v>
      </c>
      <c r="F958" s="166">
        <v>4</v>
      </c>
      <c r="G958" s="178">
        <v>3.81</v>
      </c>
      <c r="H958" s="181">
        <v>1</v>
      </c>
      <c r="I958" s="180">
        <v>6.2600000000000003E-2</v>
      </c>
      <c r="J958" s="21">
        <f t="shared" si="455"/>
        <v>0.18999999999999995</v>
      </c>
      <c r="K958" s="21" t="str">
        <f t="shared" si="456"/>
        <v>Y</v>
      </c>
      <c r="L958" s="37" t="str">
        <f t="shared" si="457"/>
        <v>NA</v>
      </c>
      <c r="M958" s="8" t="str">
        <f t="shared" si="458"/>
        <v>Y</v>
      </c>
      <c r="N958" s="42">
        <f t="shared" si="459"/>
        <v>1</v>
      </c>
      <c r="O958" s="43">
        <f t="shared" si="460"/>
        <v>200000</v>
      </c>
      <c r="P958" s="43" t="str">
        <f t="shared" si="461"/>
        <v>NA</v>
      </c>
      <c r="Q958" s="24">
        <f t="shared" si="462"/>
        <v>17924.999400000001</v>
      </c>
      <c r="R958" s="43">
        <f t="shared" si="463"/>
        <v>0</v>
      </c>
      <c r="S958" s="24">
        <f t="shared" si="464"/>
        <v>1000000</v>
      </c>
      <c r="T958" s="25" t="str">
        <f t="shared" si="465"/>
        <v>N</v>
      </c>
      <c r="U958" s="44">
        <f t="shared" si="466"/>
        <v>0</v>
      </c>
      <c r="V958" s="45">
        <f t="shared" si="467"/>
        <v>0</v>
      </c>
      <c r="W958" s="45">
        <f t="shared" si="468"/>
        <v>0</v>
      </c>
      <c r="X958" s="28">
        <f t="shared" si="469"/>
        <v>0</v>
      </c>
      <c r="Y958" s="28">
        <f t="shared" si="470"/>
        <v>0</v>
      </c>
      <c r="Z958" s="45">
        <f t="shared" si="471"/>
        <v>0</v>
      </c>
      <c r="AA958" s="29" t="str">
        <f t="shared" si="472"/>
        <v>N</v>
      </c>
      <c r="AB958" s="46">
        <f t="shared" si="473"/>
        <v>0</v>
      </c>
      <c r="AC958" s="31">
        <f t="shared" si="474"/>
        <v>0</v>
      </c>
      <c r="AD958" s="31">
        <f t="shared" si="475"/>
        <v>0</v>
      </c>
      <c r="AE958" s="31">
        <f t="shared" si="476"/>
        <v>0</v>
      </c>
      <c r="AF958" s="47">
        <f t="shared" si="477"/>
        <v>0</v>
      </c>
      <c r="AG958" s="31">
        <f t="shared" si="478"/>
        <v>0</v>
      </c>
      <c r="AH958" s="48">
        <f t="shared" si="449"/>
        <v>0</v>
      </c>
      <c r="AI958" s="33">
        <f t="shared" si="450"/>
        <v>0</v>
      </c>
      <c r="AJ958" s="33">
        <f t="shared" si="451"/>
        <v>0</v>
      </c>
      <c r="AK958" s="33">
        <f t="shared" si="452"/>
        <v>0</v>
      </c>
      <c r="AL958" s="33">
        <f t="shared" si="453"/>
        <v>0</v>
      </c>
      <c r="AM958" s="34">
        <f t="shared" si="454"/>
        <v>0</v>
      </c>
    </row>
    <row r="959" spans="1:39" ht="15.75" customHeight="1" x14ac:dyDescent="0.3">
      <c r="A959" s="166" t="s">
        <v>2164</v>
      </c>
      <c r="B959" s="99">
        <v>8147</v>
      </c>
      <c r="C959" s="99">
        <v>64754</v>
      </c>
      <c r="D959" s="165">
        <v>45234</v>
      </c>
      <c r="E959" s="165">
        <v>45355</v>
      </c>
      <c r="F959" s="166">
        <v>2</v>
      </c>
      <c r="G959" s="178">
        <v>0.32</v>
      </c>
      <c r="H959" s="181">
        <v>0.75</v>
      </c>
      <c r="I959" s="180">
        <v>5.6500000000000002E-2</v>
      </c>
      <c r="J959" s="21">
        <f t="shared" si="455"/>
        <v>1.68</v>
      </c>
      <c r="K959" s="21" t="str">
        <f t="shared" si="456"/>
        <v>Y</v>
      </c>
      <c r="L959" s="37" t="str">
        <f t="shared" si="457"/>
        <v>NA</v>
      </c>
      <c r="M959" s="8" t="str">
        <f t="shared" si="458"/>
        <v>Y</v>
      </c>
      <c r="N959" s="42">
        <f t="shared" si="459"/>
        <v>3</v>
      </c>
      <c r="O959" s="43">
        <f t="shared" si="460"/>
        <v>200000</v>
      </c>
      <c r="P959" s="43" t="str">
        <f t="shared" si="461"/>
        <v>NA</v>
      </c>
      <c r="Q959" s="24">
        <f t="shared" si="462"/>
        <v>8607.3055000000004</v>
      </c>
      <c r="R959" s="43">
        <f t="shared" si="463"/>
        <v>0</v>
      </c>
      <c r="S959" s="24">
        <f t="shared" si="464"/>
        <v>1000000</v>
      </c>
      <c r="T959" s="25" t="str">
        <f t="shared" si="465"/>
        <v>Y</v>
      </c>
      <c r="U959" s="44">
        <f t="shared" si="466"/>
        <v>2</v>
      </c>
      <c r="V959" s="45">
        <f t="shared" si="467"/>
        <v>200000</v>
      </c>
      <c r="W959" s="45">
        <f t="shared" si="468"/>
        <v>1000000</v>
      </c>
      <c r="X959" s="28">
        <f t="shared" si="469"/>
        <v>9093.6182607499995</v>
      </c>
      <c r="Y959" s="28">
        <f t="shared" si="470"/>
        <v>0</v>
      </c>
      <c r="Z959" s="45" t="str">
        <f t="shared" si="471"/>
        <v>NA</v>
      </c>
      <c r="AA959" s="29" t="str">
        <f t="shared" si="472"/>
        <v>N</v>
      </c>
      <c r="AB959" s="46">
        <f t="shared" si="473"/>
        <v>1</v>
      </c>
      <c r="AC959" s="31">
        <f t="shared" si="474"/>
        <v>20000</v>
      </c>
      <c r="AD959" s="31">
        <f t="shared" si="475"/>
        <v>65000</v>
      </c>
      <c r="AE959" s="31">
        <f t="shared" si="476"/>
        <v>9607.4076924823748</v>
      </c>
      <c r="AF959" s="47">
        <f t="shared" si="477"/>
        <v>0</v>
      </c>
      <c r="AG959" s="31">
        <f t="shared" si="478"/>
        <v>0</v>
      </c>
      <c r="AH959" s="48">
        <f t="shared" si="449"/>
        <v>0</v>
      </c>
      <c r="AI959" s="33">
        <f t="shared" si="450"/>
        <v>0</v>
      </c>
      <c r="AJ959" s="33">
        <f t="shared" si="451"/>
        <v>0</v>
      </c>
      <c r="AK959" s="33">
        <f t="shared" si="452"/>
        <v>0</v>
      </c>
      <c r="AL959" s="33">
        <f t="shared" si="453"/>
        <v>0</v>
      </c>
      <c r="AM959" s="34">
        <f t="shared" si="454"/>
        <v>0</v>
      </c>
    </row>
    <row r="960" spans="1:39" ht="15.75" customHeight="1" x14ac:dyDescent="0.3">
      <c r="A960" s="166" t="s">
        <v>2165</v>
      </c>
      <c r="B960" s="99">
        <v>13028</v>
      </c>
      <c r="C960" s="99">
        <v>27483</v>
      </c>
      <c r="D960" s="165">
        <v>45961</v>
      </c>
      <c r="E960" s="165">
        <v>46114</v>
      </c>
      <c r="F960" s="166">
        <v>4</v>
      </c>
      <c r="G960" s="178">
        <v>2.0099999999999998</v>
      </c>
      <c r="H960" s="181">
        <v>0.5</v>
      </c>
      <c r="I960" s="180">
        <v>6.0699999999999997E-2</v>
      </c>
      <c r="J960" s="21">
        <f t="shared" si="455"/>
        <v>1.9900000000000002</v>
      </c>
      <c r="K960" s="21" t="str">
        <f t="shared" si="456"/>
        <v>Y</v>
      </c>
      <c r="L960" s="37" t="str">
        <f t="shared" si="457"/>
        <v>NA</v>
      </c>
      <c r="M960" s="8" t="str">
        <f t="shared" si="458"/>
        <v>Y</v>
      </c>
      <c r="N960" s="42">
        <f t="shared" si="459"/>
        <v>4</v>
      </c>
      <c r="O960" s="43">
        <f t="shared" si="460"/>
        <v>200000</v>
      </c>
      <c r="P960" s="43" t="str">
        <f t="shared" si="461"/>
        <v>NA</v>
      </c>
      <c r="Q960" s="24">
        <f t="shared" si="462"/>
        <v>13818.7996</v>
      </c>
      <c r="R960" s="43">
        <f t="shared" si="463"/>
        <v>0</v>
      </c>
      <c r="S960" s="24">
        <f t="shared" si="464"/>
        <v>1000000</v>
      </c>
      <c r="T960" s="25" t="str">
        <f t="shared" si="465"/>
        <v>Y</v>
      </c>
      <c r="U960" s="44">
        <f t="shared" si="466"/>
        <v>3</v>
      </c>
      <c r="V960" s="45">
        <f t="shared" si="467"/>
        <v>200000</v>
      </c>
      <c r="W960" s="45">
        <f t="shared" si="468"/>
        <v>1000000</v>
      </c>
      <c r="X960" s="28">
        <f t="shared" si="469"/>
        <v>14657.60073572</v>
      </c>
      <c r="Y960" s="28">
        <f t="shared" si="470"/>
        <v>0</v>
      </c>
      <c r="Z960" s="45" t="str">
        <f t="shared" si="471"/>
        <v>NA</v>
      </c>
      <c r="AA960" s="29" t="str">
        <f t="shared" si="472"/>
        <v>N</v>
      </c>
      <c r="AB960" s="46">
        <f t="shared" si="473"/>
        <v>2</v>
      </c>
      <c r="AC960" s="31">
        <f t="shared" si="474"/>
        <v>20000</v>
      </c>
      <c r="AD960" s="31">
        <f t="shared" si="475"/>
        <v>65000</v>
      </c>
      <c r="AE960" s="31">
        <f t="shared" si="476"/>
        <v>15547.317100378203</v>
      </c>
      <c r="AF960" s="47">
        <f t="shared" si="477"/>
        <v>0</v>
      </c>
      <c r="AG960" s="31">
        <f t="shared" si="478"/>
        <v>0</v>
      </c>
      <c r="AH960" s="48">
        <f t="shared" si="449"/>
        <v>1</v>
      </c>
      <c r="AI960" s="33">
        <f t="shared" si="450"/>
        <v>20000</v>
      </c>
      <c r="AJ960" s="33">
        <f t="shared" si="451"/>
        <v>65000</v>
      </c>
      <c r="AK960" s="33">
        <f t="shared" si="452"/>
        <v>0</v>
      </c>
      <c r="AL960" s="33">
        <f t="shared" si="453"/>
        <v>16491.039248371158</v>
      </c>
      <c r="AM960" s="34">
        <f t="shared" si="454"/>
        <v>16491.039248371158</v>
      </c>
    </row>
    <row r="961" spans="1:39" ht="15.75" customHeight="1" x14ac:dyDescent="0.3">
      <c r="A961" s="166" t="s">
        <v>2166</v>
      </c>
      <c r="B961" s="99">
        <v>20193</v>
      </c>
      <c r="C961" s="99">
        <v>80275</v>
      </c>
      <c r="D961" s="165">
        <v>45641</v>
      </c>
      <c r="E961" s="165">
        <v>45994</v>
      </c>
      <c r="F961" s="166">
        <v>4</v>
      </c>
      <c r="G961" s="178">
        <v>1.53</v>
      </c>
      <c r="H961" s="181">
        <v>0.25</v>
      </c>
      <c r="I961" s="180">
        <v>2.3199999999999998E-2</v>
      </c>
      <c r="J961" s="21">
        <f t="shared" si="455"/>
        <v>2.4699999999999998</v>
      </c>
      <c r="K961" s="21" t="str">
        <f t="shared" si="456"/>
        <v>Y</v>
      </c>
      <c r="L961" s="37" t="str">
        <f t="shared" si="457"/>
        <v>NA</v>
      </c>
      <c r="M961" s="8" t="str">
        <f t="shared" si="458"/>
        <v>Y</v>
      </c>
      <c r="N961" s="42">
        <f t="shared" si="459"/>
        <v>10</v>
      </c>
      <c r="O961" s="43">
        <f t="shared" si="460"/>
        <v>200000</v>
      </c>
      <c r="P961" s="43" t="str">
        <f t="shared" si="461"/>
        <v>NA</v>
      </c>
      <c r="Q961" s="24">
        <f t="shared" si="462"/>
        <v>20661.477600000002</v>
      </c>
      <c r="R961" s="43">
        <f t="shared" si="463"/>
        <v>0</v>
      </c>
      <c r="S961" s="24">
        <f t="shared" si="464"/>
        <v>1000000</v>
      </c>
      <c r="T961" s="25" t="str">
        <f t="shared" si="465"/>
        <v>Y</v>
      </c>
      <c r="U961" s="44">
        <f t="shared" si="466"/>
        <v>9</v>
      </c>
      <c r="V961" s="45">
        <f t="shared" si="467"/>
        <v>200000</v>
      </c>
      <c r="W961" s="45">
        <f t="shared" si="468"/>
        <v>1000000</v>
      </c>
      <c r="X961" s="28">
        <f t="shared" si="469"/>
        <v>21140.823880320004</v>
      </c>
      <c r="Y961" s="28">
        <f t="shared" si="470"/>
        <v>0</v>
      </c>
      <c r="Z961" s="45" t="str">
        <f t="shared" si="471"/>
        <v>NA</v>
      </c>
      <c r="AA961" s="29" t="str">
        <f t="shared" si="472"/>
        <v>Y</v>
      </c>
      <c r="AB961" s="46">
        <f t="shared" si="473"/>
        <v>8</v>
      </c>
      <c r="AC961" s="31">
        <f t="shared" si="474"/>
        <v>200000</v>
      </c>
      <c r="AD961" s="31">
        <f t="shared" si="475"/>
        <v>1000000</v>
      </c>
      <c r="AE961" s="31">
        <f t="shared" si="476"/>
        <v>21631.290994343432</v>
      </c>
      <c r="AF961" s="47">
        <f t="shared" si="477"/>
        <v>0</v>
      </c>
      <c r="AG961" s="31" t="str">
        <f t="shared" si="478"/>
        <v>NA</v>
      </c>
      <c r="AH961" s="48">
        <f t="shared" ref="AH961:AH1024" si="479">MAX(0,(AB961-1))</f>
        <v>7</v>
      </c>
      <c r="AI961" s="33">
        <f t="shared" ref="AI961:AI1024" si="480">IF(
  AH961=0,
  0,
     20000
  )</f>
        <v>20000</v>
      </c>
      <c r="AJ961" s="33">
        <f t="shared" ref="AJ961:AJ1024" si="481">IF(
  AH961=0,
  0,
    MAX(0, 65000)
  )</f>
        <v>65000</v>
      </c>
      <c r="AK961" s="33">
        <f t="shared" ref="AK961:AK1024" si="482">IF(
  AH961=0,
  0,
  MAX(0, MIN(B961*(1+I961)*(1+I961)*(1+I961)*(1+I961), AI961, AG961))
)</f>
        <v>20000</v>
      </c>
      <c r="AL961" s="33">
        <f t="shared" ref="AL961:AL1024" si="483">IF(
  AH961=0,
  0,
  MAX(0, (B961*(1+I961)*(1+I961)*(1+I961)*(1+I961)-AK961)
)
)</f>
        <v>2133.1369454122032</v>
      </c>
      <c r="AM961" s="34">
        <f t="shared" si="454"/>
        <v>2133.1369454122032</v>
      </c>
    </row>
    <row r="962" spans="1:39" ht="15.75" customHeight="1" x14ac:dyDescent="0.3">
      <c r="A962" s="166" t="s">
        <v>2167</v>
      </c>
      <c r="B962" s="99">
        <v>21703</v>
      </c>
      <c r="C962" s="99">
        <v>61185</v>
      </c>
      <c r="D962" s="165">
        <v>46157</v>
      </c>
      <c r="E962" s="165">
        <v>46487</v>
      </c>
      <c r="F962" s="166">
        <v>4</v>
      </c>
      <c r="G962" s="178">
        <v>1.17</v>
      </c>
      <c r="H962" s="181">
        <v>0.25</v>
      </c>
      <c r="I962" s="180">
        <v>7.0599999999999996E-2</v>
      </c>
      <c r="J962" s="21">
        <f t="shared" si="455"/>
        <v>2.83</v>
      </c>
      <c r="K962" s="21" t="str">
        <f t="shared" si="456"/>
        <v>Y</v>
      </c>
      <c r="L962" s="37" t="str">
        <f t="shared" si="457"/>
        <v>NA</v>
      </c>
      <c r="M962" s="8" t="str">
        <f t="shared" si="458"/>
        <v>Y</v>
      </c>
      <c r="N962" s="42">
        <f t="shared" si="459"/>
        <v>12</v>
      </c>
      <c r="O962" s="43">
        <f t="shared" si="460"/>
        <v>200000</v>
      </c>
      <c r="P962" s="43" t="str">
        <f t="shared" si="461"/>
        <v>NA</v>
      </c>
      <c r="Q962" s="24">
        <f t="shared" si="462"/>
        <v>23235.231800000001</v>
      </c>
      <c r="R962" s="43">
        <f t="shared" si="463"/>
        <v>0</v>
      </c>
      <c r="S962" s="24">
        <f t="shared" si="464"/>
        <v>1000000</v>
      </c>
      <c r="T962" s="25" t="str">
        <f t="shared" si="465"/>
        <v>Y</v>
      </c>
      <c r="U962" s="44">
        <f t="shared" si="466"/>
        <v>11</v>
      </c>
      <c r="V962" s="45">
        <f t="shared" si="467"/>
        <v>200000</v>
      </c>
      <c r="W962" s="45">
        <f t="shared" si="468"/>
        <v>1000000</v>
      </c>
      <c r="X962" s="28">
        <f t="shared" si="469"/>
        <v>24875.63916508</v>
      </c>
      <c r="Y962" s="28">
        <f t="shared" si="470"/>
        <v>0</v>
      </c>
      <c r="Z962" s="45" t="str">
        <f t="shared" si="471"/>
        <v>NA</v>
      </c>
      <c r="AA962" s="29" t="str">
        <f t="shared" si="472"/>
        <v>Y</v>
      </c>
      <c r="AB962" s="46">
        <f t="shared" si="473"/>
        <v>10</v>
      </c>
      <c r="AC962" s="31">
        <f t="shared" si="474"/>
        <v>200000</v>
      </c>
      <c r="AD962" s="31">
        <f t="shared" si="475"/>
        <v>1000000</v>
      </c>
      <c r="AE962" s="31">
        <f t="shared" si="476"/>
        <v>26631.859290134649</v>
      </c>
      <c r="AF962" s="47">
        <f t="shared" si="477"/>
        <v>0</v>
      </c>
      <c r="AG962" s="31" t="str">
        <f t="shared" si="478"/>
        <v>NA</v>
      </c>
      <c r="AH962" s="48">
        <f t="shared" si="479"/>
        <v>9</v>
      </c>
      <c r="AI962" s="33">
        <f t="shared" si="480"/>
        <v>20000</v>
      </c>
      <c r="AJ962" s="33">
        <f t="shared" si="481"/>
        <v>65000</v>
      </c>
      <c r="AK962" s="33">
        <f t="shared" si="482"/>
        <v>20000</v>
      </c>
      <c r="AL962" s="33">
        <f t="shared" si="483"/>
        <v>8512.0685560181555</v>
      </c>
      <c r="AM962" s="34">
        <f t="shared" si="454"/>
        <v>8512.0685560181555</v>
      </c>
    </row>
    <row r="963" spans="1:39" ht="15.75" customHeight="1" x14ac:dyDescent="0.3">
      <c r="A963" s="166" t="s">
        <v>2168</v>
      </c>
      <c r="B963" s="99">
        <v>20865</v>
      </c>
      <c r="C963" s="99">
        <v>87705</v>
      </c>
      <c r="D963" s="165">
        <v>45593</v>
      </c>
      <c r="E963" s="165">
        <v>45915</v>
      </c>
      <c r="F963" s="166">
        <v>2</v>
      </c>
      <c r="G963" s="178">
        <v>0.28999999999999998</v>
      </c>
      <c r="H963" s="181">
        <v>0.25</v>
      </c>
      <c r="I963" s="180">
        <v>6.5000000000000002E-2</v>
      </c>
      <c r="J963" s="21">
        <f t="shared" si="455"/>
        <v>1.71</v>
      </c>
      <c r="K963" s="21" t="str">
        <f t="shared" si="456"/>
        <v>Y</v>
      </c>
      <c r="L963" s="37" t="str">
        <f t="shared" si="457"/>
        <v>NA</v>
      </c>
      <c r="M963" s="8" t="str">
        <f t="shared" si="458"/>
        <v>Y</v>
      </c>
      <c r="N963" s="42">
        <f t="shared" si="459"/>
        <v>7</v>
      </c>
      <c r="O963" s="43">
        <f t="shared" si="460"/>
        <v>200000</v>
      </c>
      <c r="P963" s="43" t="str">
        <f t="shared" si="461"/>
        <v>NA</v>
      </c>
      <c r="Q963" s="24">
        <f t="shared" si="462"/>
        <v>22221.224999999999</v>
      </c>
      <c r="R963" s="43">
        <f t="shared" si="463"/>
        <v>0</v>
      </c>
      <c r="S963" s="24">
        <f t="shared" si="464"/>
        <v>1000000</v>
      </c>
      <c r="T963" s="25" t="str">
        <f t="shared" si="465"/>
        <v>Y</v>
      </c>
      <c r="U963" s="44">
        <f t="shared" si="466"/>
        <v>6</v>
      </c>
      <c r="V963" s="45">
        <f t="shared" si="467"/>
        <v>200000</v>
      </c>
      <c r="W963" s="45">
        <f t="shared" si="468"/>
        <v>1000000</v>
      </c>
      <c r="X963" s="28">
        <f t="shared" si="469"/>
        <v>23665.604624999996</v>
      </c>
      <c r="Y963" s="28">
        <f t="shared" si="470"/>
        <v>0</v>
      </c>
      <c r="Z963" s="45" t="str">
        <f t="shared" si="471"/>
        <v>NA</v>
      </c>
      <c r="AA963" s="29" t="str">
        <f t="shared" si="472"/>
        <v>N</v>
      </c>
      <c r="AB963" s="46">
        <f t="shared" si="473"/>
        <v>5</v>
      </c>
      <c r="AC963" s="31">
        <f t="shared" si="474"/>
        <v>20000</v>
      </c>
      <c r="AD963" s="31">
        <f t="shared" si="475"/>
        <v>65000</v>
      </c>
      <c r="AE963" s="31">
        <f t="shared" si="476"/>
        <v>20000</v>
      </c>
      <c r="AF963" s="47">
        <f t="shared" si="477"/>
        <v>5203.8689256249963</v>
      </c>
      <c r="AG963" s="31">
        <f t="shared" si="478"/>
        <v>0</v>
      </c>
      <c r="AH963" s="48">
        <f t="shared" si="479"/>
        <v>4</v>
      </c>
      <c r="AI963" s="33">
        <f t="shared" si="480"/>
        <v>20000</v>
      </c>
      <c r="AJ963" s="33">
        <f t="shared" si="481"/>
        <v>65000</v>
      </c>
      <c r="AK963" s="33">
        <f t="shared" si="482"/>
        <v>0</v>
      </c>
      <c r="AL963" s="33">
        <f t="shared" si="483"/>
        <v>26842.120405790618</v>
      </c>
      <c r="AM963" s="34">
        <f t="shared" ref="AM963:AM1026" si="484">R963+Y963+AF963+AL963</f>
        <v>32045.989331415614</v>
      </c>
    </row>
    <row r="964" spans="1:39" ht="15.75" customHeight="1" x14ac:dyDescent="0.3">
      <c r="A964" s="166" t="s">
        <v>2169</v>
      </c>
      <c r="B964" s="99">
        <v>18281</v>
      </c>
      <c r="C964" s="99">
        <v>30869</v>
      </c>
      <c r="D964" s="165">
        <v>45398</v>
      </c>
      <c r="E964" s="165">
        <v>45712</v>
      </c>
      <c r="F964" s="166">
        <v>4</v>
      </c>
      <c r="G964" s="178">
        <v>0.35</v>
      </c>
      <c r="H964" s="181">
        <v>0.25</v>
      </c>
      <c r="I964" s="180">
        <v>6.7699999999999996E-2</v>
      </c>
      <c r="J964" s="21">
        <f t="shared" si="455"/>
        <v>3.65</v>
      </c>
      <c r="K964" s="21" t="str">
        <f t="shared" si="456"/>
        <v>Y</v>
      </c>
      <c r="L964" s="37" t="str">
        <f t="shared" si="457"/>
        <v>NA</v>
      </c>
      <c r="M964" s="8" t="str">
        <f t="shared" si="458"/>
        <v>Y</v>
      </c>
      <c r="N964" s="42">
        <f t="shared" si="459"/>
        <v>15</v>
      </c>
      <c r="O964" s="43">
        <f t="shared" si="460"/>
        <v>200000</v>
      </c>
      <c r="P964" s="43" t="str">
        <f t="shared" si="461"/>
        <v>NA</v>
      </c>
      <c r="Q964" s="24">
        <f t="shared" si="462"/>
        <v>19518.6237</v>
      </c>
      <c r="R964" s="43">
        <f t="shared" si="463"/>
        <v>0</v>
      </c>
      <c r="S964" s="24">
        <f t="shared" si="464"/>
        <v>1000000</v>
      </c>
      <c r="T964" s="25" t="str">
        <f t="shared" si="465"/>
        <v>Y</v>
      </c>
      <c r="U964" s="44">
        <f t="shared" si="466"/>
        <v>14</v>
      </c>
      <c r="V964" s="45">
        <f t="shared" si="467"/>
        <v>200000</v>
      </c>
      <c r="W964" s="45">
        <f t="shared" si="468"/>
        <v>1000000</v>
      </c>
      <c r="X964" s="28">
        <f t="shared" si="469"/>
        <v>20840.034524490002</v>
      </c>
      <c r="Y964" s="28">
        <f t="shared" si="470"/>
        <v>0</v>
      </c>
      <c r="Z964" s="45" t="str">
        <f t="shared" si="471"/>
        <v>NA</v>
      </c>
      <c r="AA964" s="29" t="str">
        <f t="shared" si="472"/>
        <v>Y</v>
      </c>
      <c r="AB964" s="46">
        <f t="shared" si="473"/>
        <v>13</v>
      </c>
      <c r="AC964" s="31">
        <f t="shared" si="474"/>
        <v>200000</v>
      </c>
      <c r="AD964" s="31">
        <f t="shared" si="475"/>
        <v>1000000</v>
      </c>
      <c r="AE964" s="31">
        <f t="shared" si="476"/>
        <v>22250.904861797975</v>
      </c>
      <c r="AF964" s="47">
        <f t="shared" si="477"/>
        <v>0</v>
      </c>
      <c r="AG964" s="31" t="str">
        <f t="shared" si="478"/>
        <v>NA</v>
      </c>
      <c r="AH964" s="48">
        <f t="shared" si="479"/>
        <v>12</v>
      </c>
      <c r="AI964" s="33">
        <f t="shared" si="480"/>
        <v>20000</v>
      </c>
      <c r="AJ964" s="33">
        <f t="shared" si="481"/>
        <v>65000</v>
      </c>
      <c r="AK964" s="33">
        <f t="shared" si="482"/>
        <v>20000</v>
      </c>
      <c r="AL964" s="33">
        <f t="shared" si="483"/>
        <v>3757.2911209416998</v>
      </c>
      <c r="AM964" s="34">
        <f t="shared" si="484"/>
        <v>3757.2911209416998</v>
      </c>
    </row>
    <row r="965" spans="1:39" ht="15.75" customHeight="1" x14ac:dyDescent="0.3">
      <c r="A965" s="166" t="s">
        <v>2170</v>
      </c>
      <c r="B965" s="99">
        <v>10920</v>
      </c>
      <c r="C965" s="99">
        <v>99445</v>
      </c>
      <c r="D965" s="165">
        <v>44781</v>
      </c>
      <c r="E965" s="165">
        <v>44903</v>
      </c>
      <c r="F965" s="166">
        <v>2</v>
      </c>
      <c r="G965" s="178">
        <v>1.1499999999999999</v>
      </c>
      <c r="H965" s="181">
        <v>0.75</v>
      </c>
      <c r="I965" s="180">
        <v>2.3599999999999999E-2</v>
      </c>
      <c r="J965" s="21">
        <f t="shared" si="455"/>
        <v>0.85000000000000009</v>
      </c>
      <c r="K965" s="21" t="str">
        <f t="shared" si="456"/>
        <v>Y</v>
      </c>
      <c r="L965" s="37" t="str">
        <f t="shared" si="457"/>
        <v>NA</v>
      </c>
      <c r="M965" s="8" t="str">
        <f t="shared" si="458"/>
        <v>Y</v>
      </c>
      <c r="N965" s="42">
        <f t="shared" si="459"/>
        <v>2</v>
      </c>
      <c r="O965" s="43">
        <f t="shared" si="460"/>
        <v>200000</v>
      </c>
      <c r="P965" s="43" t="str">
        <f t="shared" si="461"/>
        <v>NA</v>
      </c>
      <c r="Q965" s="24">
        <f t="shared" si="462"/>
        <v>11177.712000000001</v>
      </c>
      <c r="R965" s="43">
        <f t="shared" si="463"/>
        <v>0</v>
      </c>
      <c r="S965" s="24">
        <f t="shared" si="464"/>
        <v>1000000</v>
      </c>
      <c r="T965" s="25" t="str">
        <f t="shared" si="465"/>
        <v>N</v>
      </c>
      <c r="U965" s="44">
        <f t="shared" si="466"/>
        <v>1</v>
      </c>
      <c r="V965" s="45">
        <f t="shared" si="467"/>
        <v>20000</v>
      </c>
      <c r="W965" s="45">
        <f t="shared" si="468"/>
        <v>65000</v>
      </c>
      <c r="X965" s="28">
        <f t="shared" si="469"/>
        <v>0</v>
      </c>
      <c r="Y965" s="28">
        <f t="shared" si="470"/>
        <v>11441.506003200002</v>
      </c>
      <c r="Z965" s="45">
        <f t="shared" si="471"/>
        <v>0</v>
      </c>
      <c r="AA965" s="29" t="str">
        <f t="shared" si="472"/>
        <v>N</v>
      </c>
      <c r="AB965" s="46">
        <f t="shared" si="473"/>
        <v>0</v>
      </c>
      <c r="AC965" s="31">
        <f t="shared" si="474"/>
        <v>0</v>
      </c>
      <c r="AD965" s="31">
        <f t="shared" si="475"/>
        <v>0</v>
      </c>
      <c r="AE965" s="31">
        <f t="shared" si="476"/>
        <v>0</v>
      </c>
      <c r="AF965" s="47">
        <f t="shared" si="477"/>
        <v>0</v>
      </c>
      <c r="AG965" s="31">
        <f t="shared" si="478"/>
        <v>0</v>
      </c>
      <c r="AH965" s="48">
        <f t="shared" si="479"/>
        <v>0</v>
      </c>
      <c r="AI965" s="33">
        <f t="shared" si="480"/>
        <v>0</v>
      </c>
      <c r="AJ965" s="33">
        <f t="shared" si="481"/>
        <v>0</v>
      </c>
      <c r="AK965" s="33">
        <f t="shared" si="482"/>
        <v>0</v>
      </c>
      <c r="AL965" s="33">
        <f t="shared" si="483"/>
        <v>0</v>
      </c>
      <c r="AM965" s="34">
        <f t="shared" si="484"/>
        <v>11441.506003200002</v>
      </c>
    </row>
    <row r="966" spans="1:39" ht="15.75" customHeight="1" x14ac:dyDescent="0.3">
      <c r="A966" s="166" t="s">
        <v>2171</v>
      </c>
      <c r="B966" s="99">
        <v>11757</v>
      </c>
      <c r="C966" s="99">
        <v>42887</v>
      </c>
      <c r="D966" s="165">
        <v>46025</v>
      </c>
      <c r="E966" s="165">
        <v>46342</v>
      </c>
      <c r="F966" s="166">
        <v>4</v>
      </c>
      <c r="G966" s="178">
        <v>3.42</v>
      </c>
      <c r="H966" s="181">
        <v>0.25</v>
      </c>
      <c r="I966" s="180">
        <v>2.0899999999999998E-2</v>
      </c>
      <c r="J966" s="21">
        <f t="shared" si="455"/>
        <v>0.58000000000000007</v>
      </c>
      <c r="K966" s="21" t="str">
        <f t="shared" si="456"/>
        <v>Y</v>
      </c>
      <c r="L966" s="37" t="str">
        <f t="shared" si="457"/>
        <v>NA</v>
      </c>
      <c r="M966" s="8" t="str">
        <f t="shared" si="458"/>
        <v>Y</v>
      </c>
      <c r="N966" s="42">
        <f t="shared" si="459"/>
        <v>3</v>
      </c>
      <c r="O966" s="43">
        <f t="shared" si="460"/>
        <v>200000</v>
      </c>
      <c r="P966" s="43" t="str">
        <f t="shared" si="461"/>
        <v>NA</v>
      </c>
      <c r="Q966" s="24">
        <f t="shared" si="462"/>
        <v>12002.721299999999</v>
      </c>
      <c r="R966" s="43">
        <f t="shared" si="463"/>
        <v>0</v>
      </c>
      <c r="S966" s="24">
        <f t="shared" si="464"/>
        <v>1000000</v>
      </c>
      <c r="T966" s="25" t="str">
        <f t="shared" si="465"/>
        <v>N</v>
      </c>
      <c r="U966" s="44">
        <f t="shared" si="466"/>
        <v>2</v>
      </c>
      <c r="V966" s="45">
        <f t="shared" si="467"/>
        <v>20000</v>
      </c>
      <c r="W966" s="45">
        <f t="shared" si="468"/>
        <v>65000</v>
      </c>
      <c r="X966" s="28">
        <f t="shared" si="469"/>
        <v>12253.578175169998</v>
      </c>
      <c r="Y966" s="28">
        <f t="shared" si="470"/>
        <v>0</v>
      </c>
      <c r="Z966" s="45">
        <f t="shared" si="471"/>
        <v>0</v>
      </c>
      <c r="AA966" s="29" t="str">
        <f t="shared" si="472"/>
        <v>N</v>
      </c>
      <c r="AB966" s="46">
        <f t="shared" si="473"/>
        <v>1</v>
      </c>
      <c r="AC966" s="31">
        <f t="shared" si="474"/>
        <v>20000</v>
      </c>
      <c r="AD966" s="31">
        <f t="shared" si="475"/>
        <v>65000</v>
      </c>
      <c r="AE966" s="31">
        <f t="shared" si="476"/>
        <v>0</v>
      </c>
      <c r="AF966" s="47">
        <f t="shared" si="477"/>
        <v>12509.677959031051</v>
      </c>
      <c r="AG966" s="31">
        <f t="shared" si="478"/>
        <v>0</v>
      </c>
      <c r="AH966" s="48">
        <f t="shared" si="479"/>
        <v>0</v>
      </c>
      <c r="AI966" s="33">
        <f t="shared" si="480"/>
        <v>0</v>
      </c>
      <c r="AJ966" s="33">
        <f t="shared" si="481"/>
        <v>0</v>
      </c>
      <c r="AK966" s="33">
        <f t="shared" si="482"/>
        <v>0</v>
      </c>
      <c r="AL966" s="33">
        <f t="shared" si="483"/>
        <v>0</v>
      </c>
      <c r="AM966" s="34">
        <f t="shared" si="484"/>
        <v>12509.677959031051</v>
      </c>
    </row>
    <row r="967" spans="1:39" ht="15.75" customHeight="1" x14ac:dyDescent="0.3">
      <c r="A967" s="166" t="s">
        <v>2172</v>
      </c>
      <c r="B967" s="99">
        <v>14783</v>
      </c>
      <c r="C967" s="99">
        <v>72435</v>
      </c>
      <c r="D967" s="165">
        <v>45090</v>
      </c>
      <c r="E967" s="165">
        <v>45207</v>
      </c>
      <c r="F967" s="166">
        <v>4</v>
      </c>
      <c r="G967" s="178">
        <v>3.91</v>
      </c>
      <c r="H967" s="181">
        <v>0.25</v>
      </c>
      <c r="I967" s="180">
        <v>3.2399999999999998E-2</v>
      </c>
      <c r="J967" s="21">
        <f t="shared" si="455"/>
        <v>8.9999999999999858E-2</v>
      </c>
      <c r="K967" s="21" t="str">
        <f t="shared" si="456"/>
        <v>Y</v>
      </c>
      <c r="L967" s="37" t="str">
        <f t="shared" si="457"/>
        <v>NA</v>
      </c>
      <c r="M967" s="8" t="str">
        <f t="shared" si="458"/>
        <v>Y</v>
      </c>
      <c r="N967" s="42">
        <f t="shared" si="459"/>
        <v>1</v>
      </c>
      <c r="O967" s="43">
        <f t="shared" si="460"/>
        <v>200000</v>
      </c>
      <c r="P967" s="43" t="str">
        <f t="shared" si="461"/>
        <v>NA</v>
      </c>
      <c r="Q967" s="24">
        <f t="shared" si="462"/>
        <v>15261.9692</v>
      </c>
      <c r="R967" s="43">
        <f t="shared" si="463"/>
        <v>0</v>
      </c>
      <c r="S967" s="24">
        <f t="shared" si="464"/>
        <v>1000000</v>
      </c>
      <c r="T967" s="25" t="str">
        <f t="shared" si="465"/>
        <v>N</v>
      </c>
      <c r="U967" s="44">
        <f t="shared" si="466"/>
        <v>0</v>
      </c>
      <c r="V967" s="45">
        <f t="shared" si="467"/>
        <v>0</v>
      </c>
      <c r="W967" s="45">
        <f t="shared" si="468"/>
        <v>0</v>
      </c>
      <c r="X967" s="28">
        <f t="shared" si="469"/>
        <v>0</v>
      </c>
      <c r="Y967" s="28">
        <f t="shared" si="470"/>
        <v>0</v>
      </c>
      <c r="Z967" s="45">
        <f t="shared" si="471"/>
        <v>0</v>
      </c>
      <c r="AA967" s="29" t="str">
        <f t="shared" si="472"/>
        <v>N</v>
      </c>
      <c r="AB967" s="46">
        <f t="shared" si="473"/>
        <v>0</v>
      </c>
      <c r="AC967" s="31">
        <f t="shared" si="474"/>
        <v>0</v>
      </c>
      <c r="AD967" s="31">
        <f t="shared" si="475"/>
        <v>0</v>
      </c>
      <c r="AE967" s="31">
        <f t="shared" si="476"/>
        <v>0</v>
      </c>
      <c r="AF967" s="47">
        <f t="shared" si="477"/>
        <v>0</v>
      </c>
      <c r="AG967" s="31">
        <f t="shared" si="478"/>
        <v>0</v>
      </c>
      <c r="AH967" s="48">
        <f t="shared" si="479"/>
        <v>0</v>
      </c>
      <c r="AI967" s="33">
        <f t="shared" si="480"/>
        <v>0</v>
      </c>
      <c r="AJ967" s="33">
        <f t="shared" si="481"/>
        <v>0</v>
      </c>
      <c r="AK967" s="33">
        <f t="shared" si="482"/>
        <v>0</v>
      </c>
      <c r="AL967" s="33">
        <f t="shared" si="483"/>
        <v>0</v>
      </c>
      <c r="AM967" s="34">
        <f t="shared" si="484"/>
        <v>0</v>
      </c>
    </row>
    <row r="968" spans="1:39" ht="15.75" customHeight="1" x14ac:dyDescent="0.3">
      <c r="A968" s="166" t="s">
        <v>2173</v>
      </c>
      <c r="B968" s="99">
        <v>14614</v>
      </c>
      <c r="C968" s="99">
        <v>94619</v>
      </c>
      <c r="D968" s="165">
        <v>45293</v>
      </c>
      <c r="E968" s="165">
        <v>45394</v>
      </c>
      <c r="F968" s="166">
        <v>4</v>
      </c>
      <c r="G968" s="178">
        <v>2.81</v>
      </c>
      <c r="H968" s="181">
        <v>0.75</v>
      </c>
      <c r="I968" s="180">
        <v>5.74E-2</v>
      </c>
      <c r="J968" s="21">
        <f t="shared" si="455"/>
        <v>1.19</v>
      </c>
      <c r="K968" s="21" t="str">
        <f t="shared" si="456"/>
        <v>Y</v>
      </c>
      <c r="L968" s="37" t="str">
        <f t="shared" si="457"/>
        <v>NA</v>
      </c>
      <c r="M968" s="8" t="str">
        <f t="shared" si="458"/>
        <v>Y</v>
      </c>
      <c r="N968" s="42">
        <f t="shared" si="459"/>
        <v>2</v>
      </c>
      <c r="O968" s="43">
        <f t="shared" si="460"/>
        <v>200000</v>
      </c>
      <c r="P968" s="43" t="str">
        <f t="shared" si="461"/>
        <v>NA</v>
      </c>
      <c r="Q968" s="24">
        <f t="shared" si="462"/>
        <v>15452.843599999998</v>
      </c>
      <c r="R968" s="43">
        <f t="shared" si="463"/>
        <v>0</v>
      </c>
      <c r="S968" s="24">
        <f t="shared" si="464"/>
        <v>1000000</v>
      </c>
      <c r="T968" s="25" t="str">
        <f t="shared" si="465"/>
        <v>Y</v>
      </c>
      <c r="U968" s="44">
        <f t="shared" si="466"/>
        <v>1</v>
      </c>
      <c r="V968" s="45">
        <f t="shared" si="467"/>
        <v>200000</v>
      </c>
      <c r="W968" s="45">
        <f t="shared" si="468"/>
        <v>1000000</v>
      </c>
      <c r="X968" s="28">
        <f t="shared" si="469"/>
        <v>16339.836822639996</v>
      </c>
      <c r="Y968" s="28">
        <f t="shared" si="470"/>
        <v>0</v>
      </c>
      <c r="Z968" s="45" t="str">
        <f t="shared" si="471"/>
        <v>NA</v>
      </c>
      <c r="AA968" s="29" t="str">
        <f t="shared" si="472"/>
        <v>N</v>
      </c>
      <c r="AB968" s="46">
        <f t="shared" si="473"/>
        <v>0</v>
      </c>
      <c r="AC968" s="31">
        <f t="shared" si="474"/>
        <v>0</v>
      </c>
      <c r="AD968" s="31">
        <f t="shared" si="475"/>
        <v>0</v>
      </c>
      <c r="AE968" s="31">
        <f t="shared" si="476"/>
        <v>0</v>
      </c>
      <c r="AF968" s="47">
        <f t="shared" si="477"/>
        <v>0</v>
      </c>
      <c r="AG968" s="31">
        <f t="shared" si="478"/>
        <v>0</v>
      </c>
      <c r="AH968" s="48">
        <f t="shared" si="479"/>
        <v>0</v>
      </c>
      <c r="AI968" s="33">
        <f t="shared" si="480"/>
        <v>0</v>
      </c>
      <c r="AJ968" s="33">
        <f t="shared" si="481"/>
        <v>0</v>
      </c>
      <c r="AK968" s="33">
        <f t="shared" si="482"/>
        <v>0</v>
      </c>
      <c r="AL968" s="33">
        <f t="shared" si="483"/>
        <v>0</v>
      </c>
      <c r="AM968" s="34">
        <f t="shared" si="484"/>
        <v>0</v>
      </c>
    </row>
    <row r="969" spans="1:39" ht="15.75" customHeight="1" x14ac:dyDescent="0.3">
      <c r="A969" s="166" t="s">
        <v>2174</v>
      </c>
      <c r="B969" s="99">
        <v>8244</v>
      </c>
      <c r="C969" s="99">
        <v>24107</v>
      </c>
      <c r="D969" s="165">
        <v>45719</v>
      </c>
      <c r="E969" s="165">
        <v>45767</v>
      </c>
      <c r="F969" s="166">
        <v>2</v>
      </c>
      <c r="G969" s="178">
        <v>0.37</v>
      </c>
      <c r="H969" s="181">
        <v>0.5</v>
      </c>
      <c r="I969" s="180">
        <v>8.2000000000000003E-2</v>
      </c>
      <c r="J969" s="21">
        <f t="shared" si="455"/>
        <v>1.63</v>
      </c>
      <c r="K969" s="21" t="str">
        <f t="shared" si="456"/>
        <v>Y</v>
      </c>
      <c r="L969" s="37" t="str">
        <f t="shared" si="457"/>
        <v>NA</v>
      </c>
      <c r="M969" s="8" t="str">
        <f t="shared" si="458"/>
        <v>Y</v>
      </c>
      <c r="N969" s="42">
        <f t="shared" si="459"/>
        <v>4</v>
      </c>
      <c r="O969" s="43">
        <f t="shared" si="460"/>
        <v>200000</v>
      </c>
      <c r="P969" s="43" t="str">
        <f t="shared" si="461"/>
        <v>NA</v>
      </c>
      <c r="Q969" s="24">
        <f t="shared" si="462"/>
        <v>8920.0079999999998</v>
      </c>
      <c r="R969" s="43">
        <f t="shared" si="463"/>
        <v>0</v>
      </c>
      <c r="S969" s="24">
        <f t="shared" si="464"/>
        <v>1000000</v>
      </c>
      <c r="T969" s="25" t="str">
        <f t="shared" si="465"/>
        <v>Y</v>
      </c>
      <c r="U969" s="44">
        <f t="shared" si="466"/>
        <v>3</v>
      </c>
      <c r="V969" s="45">
        <f t="shared" si="467"/>
        <v>200000</v>
      </c>
      <c r="W969" s="45">
        <f t="shared" si="468"/>
        <v>1000000</v>
      </c>
      <c r="X969" s="28">
        <f t="shared" si="469"/>
        <v>9651.4486560000005</v>
      </c>
      <c r="Y969" s="28">
        <f t="shared" si="470"/>
        <v>0</v>
      </c>
      <c r="Z969" s="45" t="str">
        <f t="shared" si="471"/>
        <v>NA</v>
      </c>
      <c r="AA969" s="29" t="str">
        <f t="shared" si="472"/>
        <v>N</v>
      </c>
      <c r="AB969" s="46">
        <f t="shared" si="473"/>
        <v>2</v>
      </c>
      <c r="AC969" s="31">
        <f t="shared" si="474"/>
        <v>20000</v>
      </c>
      <c r="AD969" s="31">
        <f t="shared" si="475"/>
        <v>65000</v>
      </c>
      <c r="AE969" s="31">
        <f t="shared" si="476"/>
        <v>10442.867445792001</v>
      </c>
      <c r="AF969" s="47">
        <f t="shared" si="477"/>
        <v>0</v>
      </c>
      <c r="AG969" s="31">
        <f t="shared" si="478"/>
        <v>11878.675898207997</v>
      </c>
      <c r="AH969" s="48">
        <f t="shared" si="479"/>
        <v>1</v>
      </c>
      <c r="AI969" s="33">
        <f t="shared" si="480"/>
        <v>20000</v>
      </c>
      <c r="AJ969" s="33">
        <f t="shared" si="481"/>
        <v>65000</v>
      </c>
      <c r="AK969" s="33">
        <f t="shared" si="482"/>
        <v>11299.182576346946</v>
      </c>
      <c r="AL969" s="33">
        <f t="shared" si="483"/>
        <v>0</v>
      </c>
      <c r="AM969" s="34">
        <f t="shared" si="484"/>
        <v>0</v>
      </c>
    </row>
    <row r="970" spans="1:39" ht="15.75" customHeight="1" x14ac:dyDescent="0.3">
      <c r="A970" s="166" t="s">
        <v>2175</v>
      </c>
      <c r="B970" s="99">
        <v>12079</v>
      </c>
      <c r="C970" s="99">
        <v>99645</v>
      </c>
      <c r="D970" s="165">
        <v>45469</v>
      </c>
      <c r="E970" s="165">
        <v>45641</v>
      </c>
      <c r="F970" s="166">
        <v>2</v>
      </c>
      <c r="G970" s="178">
        <v>1.49</v>
      </c>
      <c r="H970" s="181">
        <v>1</v>
      </c>
      <c r="I970" s="180">
        <v>2.0199999999999999E-2</v>
      </c>
      <c r="J970" s="21">
        <f t="shared" si="455"/>
        <v>0.51</v>
      </c>
      <c r="K970" s="21" t="str">
        <f t="shared" si="456"/>
        <v>Y</v>
      </c>
      <c r="L970" s="37" t="str">
        <f t="shared" si="457"/>
        <v>NA</v>
      </c>
      <c r="M970" s="8" t="str">
        <f t="shared" si="458"/>
        <v>Y</v>
      </c>
      <c r="N970" s="42">
        <f t="shared" si="459"/>
        <v>1</v>
      </c>
      <c r="O970" s="43">
        <f t="shared" si="460"/>
        <v>200000</v>
      </c>
      <c r="P970" s="43" t="str">
        <f t="shared" si="461"/>
        <v>NA</v>
      </c>
      <c r="Q970" s="24">
        <f t="shared" si="462"/>
        <v>12322.995800000001</v>
      </c>
      <c r="R970" s="43">
        <f t="shared" si="463"/>
        <v>0</v>
      </c>
      <c r="S970" s="24">
        <f t="shared" si="464"/>
        <v>1000000</v>
      </c>
      <c r="T970" s="25" t="str">
        <f t="shared" si="465"/>
        <v>N</v>
      </c>
      <c r="U970" s="44">
        <f t="shared" si="466"/>
        <v>0</v>
      </c>
      <c r="V970" s="45">
        <f t="shared" si="467"/>
        <v>0</v>
      </c>
      <c r="W970" s="45">
        <f t="shared" si="468"/>
        <v>0</v>
      </c>
      <c r="X970" s="28">
        <f t="shared" si="469"/>
        <v>0</v>
      </c>
      <c r="Y970" s="28">
        <f t="shared" si="470"/>
        <v>0</v>
      </c>
      <c r="Z970" s="45">
        <f t="shared" si="471"/>
        <v>0</v>
      </c>
      <c r="AA970" s="29" t="str">
        <f t="shared" si="472"/>
        <v>N</v>
      </c>
      <c r="AB970" s="46">
        <f t="shared" si="473"/>
        <v>0</v>
      </c>
      <c r="AC970" s="31">
        <f t="shared" si="474"/>
        <v>0</v>
      </c>
      <c r="AD970" s="31">
        <f t="shared" si="475"/>
        <v>0</v>
      </c>
      <c r="AE970" s="31">
        <f t="shared" si="476"/>
        <v>0</v>
      </c>
      <c r="AF970" s="47">
        <f t="shared" si="477"/>
        <v>0</v>
      </c>
      <c r="AG970" s="31">
        <f t="shared" si="478"/>
        <v>0</v>
      </c>
      <c r="AH970" s="48">
        <f t="shared" si="479"/>
        <v>0</v>
      </c>
      <c r="AI970" s="33">
        <f t="shared" si="480"/>
        <v>0</v>
      </c>
      <c r="AJ970" s="33">
        <f t="shared" si="481"/>
        <v>0</v>
      </c>
      <c r="AK970" s="33">
        <f t="shared" si="482"/>
        <v>0</v>
      </c>
      <c r="AL970" s="33">
        <f t="shared" si="483"/>
        <v>0</v>
      </c>
      <c r="AM970" s="34">
        <f t="shared" si="484"/>
        <v>0</v>
      </c>
    </row>
    <row r="971" spans="1:39" ht="15.75" customHeight="1" x14ac:dyDescent="0.3">
      <c r="A971" s="166" t="s">
        <v>2176</v>
      </c>
      <c r="B971" s="99">
        <v>17510</v>
      </c>
      <c r="C971" s="99">
        <v>48916</v>
      </c>
      <c r="D971" s="165">
        <v>45385</v>
      </c>
      <c r="E971" s="165">
        <v>45648</v>
      </c>
      <c r="F971" s="166">
        <v>2</v>
      </c>
      <c r="G971" s="178">
        <v>1.9</v>
      </c>
      <c r="H971" s="181">
        <v>1</v>
      </c>
      <c r="I971" s="180">
        <v>8.0799999999999997E-2</v>
      </c>
      <c r="J971" s="21">
        <f t="shared" si="455"/>
        <v>0.10000000000000009</v>
      </c>
      <c r="K971" s="21" t="str">
        <f t="shared" si="456"/>
        <v>Y</v>
      </c>
      <c r="L971" s="37" t="str">
        <f t="shared" si="457"/>
        <v>NA</v>
      </c>
      <c r="M971" s="8" t="str">
        <f t="shared" si="458"/>
        <v>Y</v>
      </c>
      <c r="N971" s="42">
        <f t="shared" si="459"/>
        <v>1</v>
      </c>
      <c r="O971" s="43">
        <f t="shared" si="460"/>
        <v>200000</v>
      </c>
      <c r="P971" s="43" t="str">
        <f t="shared" si="461"/>
        <v>NA</v>
      </c>
      <c r="Q971" s="24">
        <f t="shared" si="462"/>
        <v>18924.808000000001</v>
      </c>
      <c r="R971" s="43">
        <f t="shared" si="463"/>
        <v>0</v>
      </c>
      <c r="S971" s="24">
        <f t="shared" si="464"/>
        <v>1000000</v>
      </c>
      <c r="T971" s="25" t="str">
        <f t="shared" si="465"/>
        <v>N</v>
      </c>
      <c r="U971" s="44">
        <f t="shared" si="466"/>
        <v>0</v>
      </c>
      <c r="V971" s="45">
        <f t="shared" si="467"/>
        <v>0</v>
      </c>
      <c r="W971" s="45">
        <f t="shared" si="468"/>
        <v>0</v>
      </c>
      <c r="X971" s="28">
        <f t="shared" si="469"/>
        <v>0</v>
      </c>
      <c r="Y971" s="28">
        <f t="shared" si="470"/>
        <v>0</v>
      </c>
      <c r="Z971" s="45">
        <f t="shared" si="471"/>
        <v>0</v>
      </c>
      <c r="AA971" s="29" t="str">
        <f t="shared" si="472"/>
        <v>N</v>
      </c>
      <c r="AB971" s="46">
        <f t="shared" si="473"/>
        <v>0</v>
      </c>
      <c r="AC971" s="31">
        <f t="shared" si="474"/>
        <v>0</v>
      </c>
      <c r="AD971" s="31">
        <f t="shared" si="475"/>
        <v>0</v>
      </c>
      <c r="AE971" s="31">
        <f t="shared" si="476"/>
        <v>0</v>
      </c>
      <c r="AF971" s="47">
        <f t="shared" si="477"/>
        <v>0</v>
      </c>
      <c r="AG971" s="31">
        <f t="shared" si="478"/>
        <v>0</v>
      </c>
      <c r="AH971" s="48">
        <f t="shared" si="479"/>
        <v>0</v>
      </c>
      <c r="AI971" s="33">
        <f t="shared" si="480"/>
        <v>0</v>
      </c>
      <c r="AJ971" s="33">
        <f t="shared" si="481"/>
        <v>0</v>
      </c>
      <c r="AK971" s="33">
        <f t="shared" si="482"/>
        <v>0</v>
      </c>
      <c r="AL971" s="33">
        <f t="shared" si="483"/>
        <v>0</v>
      </c>
      <c r="AM971" s="34">
        <f t="shared" si="484"/>
        <v>0</v>
      </c>
    </row>
    <row r="972" spans="1:39" ht="15.75" customHeight="1" x14ac:dyDescent="0.3">
      <c r="A972" s="166" t="s">
        <v>2177</v>
      </c>
      <c r="B972" s="99">
        <v>11676</v>
      </c>
      <c r="C972" s="99">
        <v>30924</v>
      </c>
      <c r="D972" s="165">
        <v>44915</v>
      </c>
      <c r="E972" s="165">
        <v>45082</v>
      </c>
      <c r="F972" s="166">
        <v>2</v>
      </c>
      <c r="G972" s="178">
        <v>1.46</v>
      </c>
      <c r="H972" s="181">
        <v>0.5</v>
      </c>
      <c r="I972" s="180">
        <v>4.4400000000000002E-2</v>
      </c>
      <c r="J972" s="21">
        <f t="shared" si="455"/>
        <v>0.54</v>
      </c>
      <c r="K972" s="21" t="str">
        <f t="shared" si="456"/>
        <v>Y</v>
      </c>
      <c r="L972" s="37" t="str">
        <f t="shared" si="457"/>
        <v>NA</v>
      </c>
      <c r="M972" s="8" t="str">
        <f t="shared" si="458"/>
        <v>Y</v>
      </c>
      <c r="N972" s="42">
        <f t="shared" si="459"/>
        <v>2</v>
      </c>
      <c r="O972" s="43">
        <f t="shared" si="460"/>
        <v>200000</v>
      </c>
      <c r="P972" s="43" t="str">
        <f t="shared" si="461"/>
        <v>NA</v>
      </c>
      <c r="Q972" s="24">
        <f t="shared" si="462"/>
        <v>12194.4144</v>
      </c>
      <c r="R972" s="43">
        <f t="shared" si="463"/>
        <v>0</v>
      </c>
      <c r="S972" s="24">
        <f t="shared" si="464"/>
        <v>1000000</v>
      </c>
      <c r="T972" s="25" t="str">
        <f t="shared" si="465"/>
        <v>N</v>
      </c>
      <c r="U972" s="44">
        <f t="shared" si="466"/>
        <v>1</v>
      </c>
      <c r="V972" s="45">
        <f t="shared" si="467"/>
        <v>20000</v>
      </c>
      <c r="W972" s="45">
        <f t="shared" si="468"/>
        <v>65000</v>
      </c>
      <c r="X972" s="28">
        <f t="shared" si="469"/>
        <v>12735.84639936</v>
      </c>
      <c r="Y972" s="28">
        <f t="shared" si="470"/>
        <v>0</v>
      </c>
      <c r="Z972" s="45">
        <f t="shared" si="471"/>
        <v>9145.7392006399987</v>
      </c>
      <c r="AA972" s="29" t="str">
        <f t="shared" si="472"/>
        <v>N</v>
      </c>
      <c r="AB972" s="46">
        <f t="shared" si="473"/>
        <v>0</v>
      </c>
      <c r="AC972" s="31">
        <f t="shared" si="474"/>
        <v>0</v>
      </c>
      <c r="AD972" s="31">
        <f t="shared" si="475"/>
        <v>0</v>
      </c>
      <c r="AE972" s="31">
        <f t="shared" si="476"/>
        <v>0</v>
      </c>
      <c r="AF972" s="47">
        <f t="shared" si="477"/>
        <v>0</v>
      </c>
      <c r="AG972" s="31">
        <f t="shared" si="478"/>
        <v>0</v>
      </c>
      <c r="AH972" s="48">
        <f t="shared" si="479"/>
        <v>0</v>
      </c>
      <c r="AI972" s="33">
        <f t="shared" si="480"/>
        <v>0</v>
      </c>
      <c r="AJ972" s="33">
        <f t="shared" si="481"/>
        <v>0</v>
      </c>
      <c r="AK972" s="33">
        <f t="shared" si="482"/>
        <v>0</v>
      </c>
      <c r="AL972" s="33">
        <f t="shared" si="483"/>
        <v>0</v>
      </c>
      <c r="AM972" s="34">
        <f t="shared" si="484"/>
        <v>0</v>
      </c>
    </row>
    <row r="973" spans="1:39" ht="15.75" customHeight="1" x14ac:dyDescent="0.3">
      <c r="A973" s="166" t="s">
        <v>2178</v>
      </c>
      <c r="B973" s="99">
        <v>19209</v>
      </c>
      <c r="C973" s="99">
        <v>78877</v>
      </c>
      <c r="D973" s="165">
        <v>46151</v>
      </c>
      <c r="E973" s="165">
        <v>46490</v>
      </c>
      <c r="F973" s="166">
        <v>2</v>
      </c>
      <c r="G973" s="178">
        <v>0.25</v>
      </c>
      <c r="H973" s="181">
        <v>0.25</v>
      </c>
      <c r="I973" s="180">
        <v>5.2200000000000003E-2</v>
      </c>
      <c r="J973" s="21">
        <f t="shared" si="455"/>
        <v>1.75</v>
      </c>
      <c r="K973" s="21" t="str">
        <f t="shared" si="456"/>
        <v>Y</v>
      </c>
      <c r="L973" s="37" t="str">
        <f t="shared" si="457"/>
        <v>NA</v>
      </c>
      <c r="M973" s="8" t="str">
        <f t="shared" si="458"/>
        <v>Y</v>
      </c>
      <c r="N973" s="42">
        <f t="shared" si="459"/>
        <v>7</v>
      </c>
      <c r="O973" s="43">
        <f t="shared" si="460"/>
        <v>200000</v>
      </c>
      <c r="P973" s="43" t="str">
        <f t="shared" si="461"/>
        <v>NA</v>
      </c>
      <c r="Q973" s="24">
        <f t="shared" si="462"/>
        <v>20211.709800000001</v>
      </c>
      <c r="R973" s="43">
        <f t="shared" si="463"/>
        <v>0</v>
      </c>
      <c r="S973" s="24">
        <f t="shared" si="464"/>
        <v>1000000</v>
      </c>
      <c r="T973" s="25" t="str">
        <f t="shared" si="465"/>
        <v>Y</v>
      </c>
      <c r="U973" s="44">
        <f t="shared" si="466"/>
        <v>6</v>
      </c>
      <c r="V973" s="45">
        <f t="shared" si="467"/>
        <v>200000</v>
      </c>
      <c r="W973" s="45">
        <f t="shared" si="468"/>
        <v>1000000</v>
      </c>
      <c r="X973" s="28">
        <f t="shared" si="469"/>
        <v>21266.761051560003</v>
      </c>
      <c r="Y973" s="28">
        <f t="shared" si="470"/>
        <v>0</v>
      </c>
      <c r="Z973" s="45" t="str">
        <f t="shared" si="471"/>
        <v>NA</v>
      </c>
      <c r="AA973" s="29" t="str">
        <f t="shared" si="472"/>
        <v>N</v>
      </c>
      <c r="AB973" s="46">
        <f t="shared" si="473"/>
        <v>5</v>
      </c>
      <c r="AC973" s="31">
        <f t="shared" si="474"/>
        <v>20000</v>
      </c>
      <c r="AD973" s="31">
        <f t="shared" si="475"/>
        <v>65000</v>
      </c>
      <c r="AE973" s="31">
        <f t="shared" si="476"/>
        <v>20000</v>
      </c>
      <c r="AF973" s="47">
        <f t="shared" si="477"/>
        <v>2376.8859784514352</v>
      </c>
      <c r="AG973" s="31">
        <f t="shared" si="478"/>
        <v>0</v>
      </c>
      <c r="AH973" s="48">
        <f t="shared" si="479"/>
        <v>4</v>
      </c>
      <c r="AI973" s="33">
        <f t="shared" si="480"/>
        <v>20000</v>
      </c>
      <c r="AJ973" s="33">
        <f t="shared" si="481"/>
        <v>65000</v>
      </c>
      <c r="AK973" s="33">
        <f t="shared" si="482"/>
        <v>0</v>
      </c>
      <c r="AL973" s="33">
        <f t="shared" si="483"/>
        <v>23544.959426526602</v>
      </c>
      <c r="AM973" s="34">
        <f t="shared" si="484"/>
        <v>25921.845404978038</v>
      </c>
    </row>
    <row r="974" spans="1:39" ht="15.75" customHeight="1" x14ac:dyDescent="0.3">
      <c r="A974" s="166" t="s">
        <v>2179</v>
      </c>
      <c r="B974" s="99">
        <v>7161</v>
      </c>
      <c r="C974" s="99">
        <v>60330</v>
      </c>
      <c r="D974" s="165">
        <v>44893</v>
      </c>
      <c r="E974" s="165">
        <v>44968</v>
      </c>
      <c r="F974" s="166">
        <v>4</v>
      </c>
      <c r="G974" s="178">
        <v>3.65</v>
      </c>
      <c r="H974" s="181">
        <v>0.75</v>
      </c>
      <c r="I974" s="180">
        <v>2.52E-2</v>
      </c>
      <c r="J974" s="21">
        <f t="shared" si="455"/>
        <v>0.35000000000000009</v>
      </c>
      <c r="K974" s="21" t="str">
        <f t="shared" si="456"/>
        <v>Y</v>
      </c>
      <c r="L974" s="37" t="str">
        <f t="shared" si="457"/>
        <v>NA</v>
      </c>
      <c r="M974" s="8" t="str">
        <f t="shared" si="458"/>
        <v>Y</v>
      </c>
      <c r="N974" s="42">
        <f t="shared" si="459"/>
        <v>1</v>
      </c>
      <c r="O974" s="43">
        <f t="shared" si="460"/>
        <v>200000</v>
      </c>
      <c r="P974" s="43" t="str">
        <f t="shared" si="461"/>
        <v>NA</v>
      </c>
      <c r="Q974" s="24">
        <f t="shared" si="462"/>
        <v>7341.4571999999989</v>
      </c>
      <c r="R974" s="43">
        <f t="shared" si="463"/>
        <v>0</v>
      </c>
      <c r="S974" s="24">
        <f t="shared" si="464"/>
        <v>1000000</v>
      </c>
      <c r="T974" s="25" t="str">
        <f t="shared" si="465"/>
        <v>N</v>
      </c>
      <c r="U974" s="44">
        <f t="shared" si="466"/>
        <v>0</v>
      </c>
      <c r="V974" s="45">
        <f t="shared" si="467"/>
        <v>0</v>
      </c>
      <c r="W974" s="45">
        <f t="shared" si="468"/>
        <v>0</v>
      </c>
      <c r="X974" s="28">
        <f t="shared" si="469"/>
        <v>0</v>
      </c>
      <c r="Y974" s="28">
        <f t="shared" si="470"/>
        <v>0</v>
      </c>
      <c r="Z974" s="45">
        <f t="shared" si="471"/>
        <v>0</v>
      </c>
      <c r="AA974" s="29" t="str">
        <f t="shared" si="472"/>
        <v>N</v>
      </c>
      <c r="AB974" s="46">
        <f t="shared" si="473"/>
        <v>0</v>
      </c>
      <c r="AC974" s="31">
        <f t="shared" si="474"/>
        <v>0</v>
      </c>
      <c r="AD974" s="31">
        <f t="shared" si="475"/>
        <v>0</v>
      </c>
      <c r="AE974" s="31">
        <f t="shared" si="476"/>
        <v>0</v>
      </c>
      <c r="AF974" s="47">
        <f t="shared" si="477"/>
        <v>0</v>
      </c>
      <c r="AG974" s="31">
        <f t="shared" si="478"/>
        <v>0</v>
      </c>
      <c r="AH974" s="48">
        <f t="shared" si="479"/>
        <v>0</v>
      </c>
      <c r="AI974" s="33">
        <f t="shared" si="480"/>
        <v>0</v>
      </c>
      <c r="AJ974" s="33">
        <f t="shared" si="481"/>
        <v>0</v>
      </c>
      <c r="AK974" s="33">
        <f t="shared" si="482"/>
        <v>0</v>
      </c>
      <c r="AL974" s="33">
        <f t="shared" si="483"/>
        <v>0</v>
      </c>
      <c r="AM974" s="34">
        <f t="shared" si="484"/>
        <v>0</v>
      </c>
    </row>
    <row r="975" spans="1:39" ht="15.75" customHeight="1" x14ac:dyDescent="0.3">
      <c r="A975" s="166" t="s">
        <v>2180</v>
      </c>
      <c r="B975" s="99">
        <v>5323</v>
      </c>
      <c r="C975" s="99">
        <v>28161</v>
      </c>
      <c r="D975" s="165">
        <v>45432</v>
      </c>
      <c r="E975" s="165">
        <v>45575</v>
      </c>
      <c r="F975" s="166">
        <v>4</v>
      </c>
      <c r="G975" s="178">
        <v>3.81</v>
      </c>
      <c r="H975" s="181">
        <v>0.25</v>
      </c>
      <c r="I975" s="180">
        <v>2.7300000000000001E-2</v>
      </c>
      <c r="J975" s="21">
        <f t="shared" si="455"/>
        <v>0.18999999999999995</v>
      </c>
      <c r="K975" s="21" t="str">
        <f t="shared" si="456"/>
        <v>Y</v>
      </c>
      <c r="L975" s="37" t="str">
        <f t="shared" si="457"/>
        <v>NA</v>
      </c>
      <c r="M975" s="8" t="str">
        <f t="shared" si="458"/>
        <v>Y</v>
      </c>
      <c r="N975" s="42">
        <f t="shared" si="459"/>
        <v>1</v>
      </c>
      <c r="O975" s="43">
        <f t="shared" si="460"/>
        <v>200000</v>
      </c>
      <c r="P975" s="43" t="str">
        <f t="shared" si="461"/>
        <v>NA</v>
      </c>
      <c r="Q975" s="24">
        <f t="shared" si="462"/>
        <v>5468.3179000000009</v>
      </c>
      <c r="R975" s="43">
        <f t="shared" si="463"/>
        <v>0</v>
      </c>
      <c r="S975" s="24">
        <f t="shared" si="464"/>
        <v>1000000</v>
      </c>
      <c r="T975" s="25" t="str">
        <f t="shared" si="465"/>
        <v>N</v>
      </c>
      <c r="U975" s="44">
        <f t="shared" si="466"/>
        <v>0</v>
      </c>
      <c r="V975" s="45">
        <f t="shared" si="467"/>
        <v>0</v>
      </c>
      <c r="W975" s="45">
        <f t="shared" si="468"/>
        <v>0</v>
      </c>
      <c r="X975" s="28">
        <f t="shared" si="469"/>
        <v>0</v>
      </c>
      <c r="Y975" s="28">
        <f t="shared" si="470"/>
        <v>0</v>
      </c>
      <c r="Z975" s="45">
        <f t="shared" si="471"/>
        <v>0</v>
      </c>
      <c r="AA975" s="29" t="str">
        <f t="shared" si="472"/>
        <v>N</v>
      </c>
      <c r="AB975" s="46">
        <f t="shared" si="473"/>
        <v>0</v>
      </c>
      <c r="AC975" s="31">
        <f t="shared" si="474"/>
        <v>0</v>
      </c>
      <c r="AD975" s="31">
        <f t="shared" si="475"/>
        <v>0</v>
      </c>
      <c r="AE975" s="31">
        <f t="shared" si="476"/>
        <v>0</v>
      </c>
      <c r="AF975" s="47">
        <f t="shared" si="477"/>
        <v>0</v>
      </c>
      <c r="AG975" s="31">
        <f t="shared" si="478"/>
        <v>0</v>
      </c>
      <c r="AH975" s="48">
        <f t="shared" si="479"/>
        <v>0</v>
      </c>
      <c r="AI975" s="33">
        <f t="shared" si="480"/>
        <v>0</v>
      </c>
      <c r="AJ975" s="33">
        <f t="shared" si="481"/>
        <v>0</v>
      </c>
      <c r="AK975" s="33">
        <f t="shared" si="482"/>
        <v>0</v>
      </c>
      <c r="AL975" s="33">
        <f t="shared" si="483"/>
        <v>0</v>
      </c>
      <c r="AM975" s="34">
        <f t="shared" si="484"/>
        <v>0</v>
      </c>
    </row>
    <row r="976" spans="1:39" ht="15.75" customHeight="1" x14ac:dyDescent="0.3">
      <c r="A976" s="166" t="s">
        <v>2181</v>
      </c>
      <c r="B976" s="99">
        <v>21043</v>
      </c>
      <c r="C976" s="99">
        <v>43565</v>
      </c>
      <c r="D976" s="165">
        <v>45121</v>
      </c>
      <c r="E976" s="165">
        <v>45329</v>
      </c>
      <c r="F976" s="166">
        <v>4</v>
      </c>
      <c r="G976" s="178">
        <v>2.25</v>
      </c>
      <c r="H976" s="181">
        <v>0.25</v>
      </c>
      <c r="I976" s="180">
        <v>7.7799999999999994E-2</v>
      </c>
      <c r="J976" s="21">
        <f t="shared" si="455"/>
        <v>1.75</v>
      </c>
      <c r="K976" s="21" t="str">
        <f t="shared" si="456"/>
        <v>Y</v>
      </c>
      <c r="L976" s="37" t="str">
        <f t="shared" si="457"/>
        <v>NA</v>
      </c>
      <c r="M976" s="8" t="str">
        <f t="shared" si="458"/>
        <v>Y</v>
      </c>
      <c r="N976" s="42">
        <f t="shared" si="459"/>
        <v>7</v>
      </c>
      <c r="O976" s="43">
        <f t="shared" si="460"/>
        <v>200000</v>
      </c>
      <c r="P976" s="43" t="str">
        <f t="shared" si="461"/>
        <v>NA</v>
      </c>
      <c r="Q976" s="24">
        <f t="shared" si="462"/>
        <v>22680.145400000001</v>
      </c>
      <c r="R976" s="43">
        <f t="shared" si="463"/>
        <v>0</v>
      </c>
      <c r="S976" s="24">
        <f t="shared" si="464"/>
        <v>1000000</v>
      </c>
      <c r="T976" s="25" t="str">
        <f t="shared" si="465"/>
        <v>Y</v>
      </c>
      <c r="U976" s="44">
        <f t="shared" si="466"/>
        <v>6</v>
      </c>
      <c r="V976" s="45">
        <f t="shared" si="467"/>
        <v>200000</v>
      </c>
      <c r="W976" s="45">
        <f t="shared" si="468"/>
        <v>1000000</v>
      </c>
      <c r="X976" s="28">
        <f t="shared" si="469"/>
        <v>24444.660712120003</v>
      </c>
      <c r="Y976" s="28">
        <f t="shared" si="470"/>
        <v>0</v>
      </c>
      <c r="Z976" s="45" t="str">
        <f t="shared" si="471"/>
        <v>NA</v>
      </c>
      <c r="AA976" s="29" t="str">
        <f t="shared" si="472"/>
        <v>N</v>
      </c>
      <c r="AB976" s="46">
        <f t="shared" si="473"/>
        <v>5</v>
      </c>
      <c r="AC976" s="31">
        <f t="shared" si="474"/>
        <v>20000</v>
      </c>
      <c r="AD976" s="31">
        <f t="shared" si="475"/>
        <v>65000</v>
      </c>
      <c r="AE976" s="31">
        <f t="shared" si="476"/>
        <v>20000</v>
      </c>
      <c r="AF976" s="47">
        <f t="shared" si="477"/>
        <v>6346.4553155229405</v>
      </c>
      <c r="AG976" s="31">
        <f t="shared" si="478"/>
        <v>0</v>
      </c>
      <c r="AH976" s="48">
        <f t="shared" si="479"/>
        <v>4</v>
      </c>
      <c r="AI976" s="33">
        <f t="shared" si="480"/>
        <v>20000</v>
      </c>
      <c r="AJ976" s="33">
        <f t="shared" si="481"/>
        <v>65000</v>
      </c>
      <c r="AK976" s="33">
        <f t="shared" si="482"/>
        <v>0</v>
      </c>
      <c r="AL976" s="33">
        <f t="shared" si="483"/>
        <v>28396.209539070627</v>
      </c>
      <c r="AM976" s="34">
        <f t="shared" si="484"/>
        <v>34742.664854593568</v>
      </c>
    </row>
    <row r="977" spans="1:39" ht="15.75" customHeight="1" x14ac:dyDescent="0.3">
      <c r="A977" s="166" t="s">
        <v>2182</v>
      </c>
      <c r="B977" s="99">
        <v>17765</v>
      </c>
      <c r="C977" s="99">
        <v>51446</v>
      </c>
      <c r="D977" s="165">
        <v>45498</v>
      </c>
      <c r="E977" s="165">
        <v>45800</v>
      </c>
      <c r="F977" s="166">
        <v>4</v>
      </c>
      <c r="G977" s="178">
        <v>1.96</v>
      </c>
      <c r="H977" s="181">
        <v>0.5</v>
      </c>
      <c r="I977" s="180">
        <v>3.3099999999999997E-2</v>
      </c>
      <c r="J977" s="21">
        <f t="shared" si="455"/>
        <v>2.04</v>
      </c>
      <c r="K977" s="21" t="str">
        <f t="shared" si="456"/>
        <v>Y</v>
      </c>
      <c r="L977" s="37" t="str">
        <f t="shared" si="457"/>
        <v>NA</v>
      </c>
      <c r="M977" s="8" t="str">
        <f t="shared" si="458"/>
        <v>Y</v>
      </c>
      <c r="N977" s="42">
        <f t="shared" si="459"/>
        <v>5</v>
      </c>
      <c r="O977" s="43">
        <f t="shared" si="460"/>
        <v>200000</v>
      </c>
      <c r="P977" s="43" t="str">
        <f t="shared" si="461"/>
        <v>NA</v>
      </c>
      <c r="Q977" s="24">
        <f t="shared" si="462"/>
        <v>18353.021499999999</v>
      </c>
      <c r="R977" s="43">
        <f t="shared" si="463"/>
        <v>0</v>
      </c>
      <c r="S977" s="24">
        <f t="shared" si="464"/>
        <v>1000000</v>
      </c>
      <c r="T977" s="25" t="str">
        <f t="shared" si="465"/>
        <v>Y</v>
      </c>
      <c r="U977" s="44">
        <f t="shared" si="466"/>
        <v>4</v>
      </c>
      <c r="V977" s="45">
        <f t="shared" si="467"/>
        <v>200000</v>
      </c>
      <c r="W977" s="45">
        <f t="shared" si="468"/>
        <v>1000000</v>
      </c>
      <c r="X977" s="28">
        <f t="shared" si="469"/>
        <v>18960.506511649997</v>
      </c>
      <c r="Y977" s="28">
        <f t="shared" si="470"/>
        <v>0</v>
      </c>
      <c r="Z977" s="45" t="str">
        <f t="shared" si="471"/>
        <v>NA</v>
      </c>
      <c r="AA977" s="29" t="str">
        <f t="shared" si="472"/>
        <v>Y</v>
      </c>
      <c r="AB977" s="46">
        <f t="shared" si="473"/>
        <v>3</v>
      </c>
      <c r="AC977" s="31">
        <f t="shared" si="474"/>
        <v>200000</v>
      </c>
      <c r="AD977" s="31">
        <f t="shared" si="475"/>
        <v>1000000</v>
      </c>
      <c r="AE977" s="31">
        <f t="shared" si="476"/>
        <v>19588.099277185611</v>
      </c>
      <c r="AF977" s="47">
        <f t="shared" si="477"/>
        <v>0</v>
      </c>
      <c r="AG977" s="31" t="str">
        <f t="shared" si="478"/>
        <v>NA</v>
      </c>
      <c r="AH977" s="48">
        <f t="shared" si="479"/>
        <v>2</v>
      </c>
      <c r="AI977" s="33">
        <f t="shared" si="480"/>
        <v>20000</v>
      </c>
      <c r="AJ977" s="33">
        <f t="shared" si="481"/>
        <v>65000</v>
      </c>
      <c r="AK977" s="33">
        <f t="shared" si="482"/>
        <v>20000</v>
      </c>
      <c r="AL977" s="33">
        <f t="shared" si="483"/>
        <v>236.46536326045316</v>
      </c>
      <c r="AM977" s="34">
        <f t="shared" si="484"/>
        <v>236.46536326045316</v>
      </c>
    </row>
    <row r="978" spans="1:39" ht="15.75" customHeight="1" x14ac:dyDescent="0.3">
      <c r="A978" s="166" t="s">
        <v>2183</v>
      </c>
      <c r="B978" s="99">
        <v>9140</v>
      </c>
      <c r="C978" s="99">
        <v>37840</v>
      </c>
      <c r="D978" s="165">
        <v>45429</v>
      </c>
      <c r="E978" s="165">
        <v>45749</v>
      </c>
      <c r="F978" s="166">
        <v>4</v>
      </c>
      <c r="G978" s="178">
        <v>0.31</v>
      </c>
      <c r="H978" s="181">
        <v>0.75</v>
      </c>
      <c r="I978" s="180">
        <v>6.4500000000000002E-2</v>
      </c>
      <c r="J978" s="21">
        <f t="shared" si="455"/>
        <v>3.69</v>
      </c>
      <c r="K978" s="21" t="str">
        <f t="shared" si="456"/>
        <v>Y</v>
      </c>
      <c r="L978" s="37" t="str">
        <f t="shared" si="457"/>
        <v>NA</v>
      </c>
      <c r="M978" s="8" t="str">
        <f t="shared" si="458"/>
        <v>Y</v>
      </c>
      <c r="N978" s="42">
        <f t="shared" si="459"/>
        <v>5</v>
      </c>
      <c r="O978" s="43">
        <f t="shared" si="460"/>
        <v>200000</v>
      </c>
      <c r="P978" s="43" t="str">
        <f t="shared" si="461"/>
        <v>NA</v>
      </c>
      <c r="Q978" s="24">
        <f t="shared" si="462"/>
        <v>9729.5300000000007</v>
      </c>
      <c r="R978" s="43">
        <f t="shared" si="463"/>
        <v>0</v>
      </c>
      <c r="S978" s="24">
        <f t="shared" si="464"/>
        <v>1000000</v>
      </c>
      <c r="T978" s="25" t="str">
        <f t="shared" si="465"/>
        <v>Y</v>
      </c>
      <c r="U978" s="44">
        <f t="shared" si="466"/>
        <v>4</v>
      </c>
      <c r="V978" s="45">
        <f t="shared" si="467"/>
        <v>200000</v>
      </c>
      <c r="W978" s="45">
        <f t="shared" si="468"/>
        <v>1000000</v>
      </c>
      <c r="X978" s="28">
        <f t="shared" si="469"/>
        <v>10357.084685</v>
      </c>
      <c r="Y978" s="28">
        <f t="shared" si="470"/>
        <v>0</v>
      </c>
      <c r="Z978" s="45" t="str">
        <f t="shared" si="471"/>
        <v>NA</v>
      </c>
      <c r="AA978" s="29" t="str">
        <f t="shared" si="472"/>
        <v>Y</v>
      </c>
      <c r="AB978" s="46">
        <f t="shared" si="473"/>
        <v>3</v>
      </c>
      <c r="AC978" s="31">
        <f t="shared" si="474"/>
        <v>200000</v>
      </c>
      <c r="AD978" s="31">
        <f t="shared" si="475"/>
        <v>1000000</v>
      </c>
      <c r="AE978" s="31">
        <f t="shared" si="476"/>
        <v>11025.1166471825</v>
      </c>
      <c r="AF978" s="47">
        <f t="shared" si="477"/>
        <v>0</v>
      </c>
      <c r="AG978" s="31" t="str">
        <f t="shared" si="478"/>
        <v>NA</v>
      </c>
      <c r="AH978" s="48">
        <f t="shared" si="479"/>
        <v>2</v>
      </c>
      <c r="AI978" s="33">
        <f t="shared" si="480"/>
        <v>20000</v>
      </c>
      <c r="AJ978" s="33">
        <f t="shared" si="481"/>
        <v>65000</v>
      </c>
      <c r="AK978" s="33">
        <f t="shared" si="482"/>
        <v>11736.236670925771</v>
      </c>
      <c r="AL978" s="33">
        <f t="shared" si="483"/>
        <v>0</v>
      </c>
      <c r="AM978" s="34">
        <f t="shared" si="484"/>
        <v>0</v>
      </c>
    </row>
    <row r="979" spans="1:39" ht="15.75" customHeight="1" x14ac:dyDescent="0.3">
      <c r="A979" s="166" t="s">
        <v>2184</v>
      </c>
      <c r="B979" s="99">
        <v>18705</v>
      </c>
      <c r="C979" s="99">
        <v>88708</v>
      </c>
      <c r="D979" s="165">
        <v>45830</v>
      </c>
      <c r="E979" s="165">
        <v>46084</v>
      </c>
      <c r="F979" s="166">
        <v>4</v>
      </c>
      <c r="G979" s="178">
        <v>3.21</v>
      </c>
      <c r="H979" s="181">
        <v>0.75</v>
      </c>
      <c r="I979" s="180">
        <v>3.4299999999999997E-2</v>
      </c>
      <c r="J979" s="21">
        <f t="shared" si="455"/>
        <v>0.79</v>
      </c>
      <c r="K979" s="21" t="str">
        <f t="shared" si="456"/>
        <v>Y</v>
      </c>
      <c r="L979" s="37" t="str">
        <f t="shared" si="457"/>
        <v>NA</v>
      </c>
      <c r="M979" s="8" t="str">
        <f t="shared" si="458"/>
        <v>Y</v>
      </c>
      <c r="N979" s="42">
        <f t="shared" si="459"/>
        <v>2</v>
      </c>
      <c r="O979" s="43">
        <f t="shared" si="460"/>
        <v>200000</v>
      </c>
      <c r="P979" s="43" t="str">
        <f t="shared" si="461"/>
        <v>NA</v>
      </c>
      <c r="Q979" s="24">
        <f t="shared" si="462"/>
        <v>19346.5815</v>
      </c>
      <c r="R979" s="43">
        <f t="shared" si="463"/>
        <v>0</v>
      </c>
      <c r="S979" s="24">
        <f t="shared" si="464"/>
        <v>1000000</v>
      </c>
      <c r="T979" s="25" t="str">
        <f t="shared" si="465"/>
        <v>N</v>
      </c>
      <c r="U979" s="44">
        <f t="shared" si="466"/>
        <v>1</v>
      </c>
      <c r="V979" s="45">
        <f t="shared" si="467"/>
        <v>20000</v>
      </c>
      <c r="W979" s="45">
        <f t="shared" si="468"/>
        <v>65000</v>
      </c>
      <c r="X979" s="28">
        <f t="shared" si="469"/>
        <v>0</v>
      </c>
      <c r="Y979" s="28">
        <f t="shared" si="470"/>
        <v>20010.169245450001</v>
      </c>
      <c r="Z979" s="45">
        <f t="shared" si="471"/>
        <v>0</v>
      </c>
      <c r="AA979" s="29" t="str">
        <f t="shared" si="472"/>
        <v>N</v>
      </c>
      <c r="AB979" s="46">
        <f t="shared" si="473"/>
        <v>0</v>
      </c>
      <c r="AC979" s="31">
        <f t="shared" si="474"/>
        <v>0</v>
      </c>
      <c r="AD979" s="31">
        <f t="shared" si="475"/>
        <v>0</v>
      </c>
      <c r="AE979" s="31">
        <f t="shared" si="476"/>
        <v>0</v>
      </c>
      <c r="AF979" s="47">
        <f t="shared" si="477"/>
        <v>0</v>
      </c>
      <c r="AG979" s="31">
        <f t="shared" si="478"/>
        <v>0</v>
      </c>
      <c r="AH979" s="48">
        <f t="shared" si="479"/>
        <v>0</v>
      </c>
      <c r="AI979" s="33">
        <f t="shared" si="480"/>
        <v>0</v>
      </c>
      <c r="AJ979" s="33">
        <f t="shared" si="481"/>
        <v>0</v>
      </c>
      <c r="AK979" s="33">
        <f t="shared" si="482"/>
        <v>0</v>
      </c>
      <c r="AL979" s="33">
        <f t="shared" si="483"/>
        <v>0</v>
      </c>
      <c r="AM979" s="34">
        <f t="shared" si="484"/>
        <v>20010.169245450001</v>
      </c>
    </row>
    <row r="980" spans="1:39" ht="15.75" customHeight="1" x14ac:dyDescent="0.3">
      <c r="A980" s="166" t="s">
        <v>2185</v>
      </c>
      <c r="B980" s="99">
        <v>12496</v>
      </c>
      <c r="C980" s="99">
        <v>62497</v>
      </c>
      <c r="D980" s="165">
        <v>44903</v>
      </c>
      <c r="E980" s="165">
        <v>44977</v>
      </c>
      <c r="F980" s="166">
        <v>4</v>
      </c>
      <c r="G980" s="178">
        <v>1.69</v>
      </c>
      <c r="H980" s="181">
        <v>0.75</v>
      </c>
      <c r="I980" s="180">
        <v>7.4200000000000002E-2</v>
      </c>
      <c r="J980" s="21">
        <f t="shared" si="455"/>
        <v>2.31</v>
      </c>
      <c r="K980" s="21" t="str">
        <f t="shared" si="456"/>
        <v>Y</v>
      </c>
      <c r="L980" s="37" t="str">
        <f t="shared" si="457"/>
        <v>NA</v>
      </c>
      <c r="M980" s="8" t="str">
        <f t="shared" si="458"/>
        <v>Y</v>
      </c>
      <c r="N980" s="42">
        <f t="shared" si="459"/>
        <v>4</v>
      </c>
      <c r="O980" s="43">
        <f t="shared" si="460"/>
        <v>200000</v>
      </c>
      <c r="P980" s="43" t="str">
        <f t="shared" si="461"/>
        <v>NA</v>
      </c>
      <c r="Q980" s="24">
        <f t="shared" si="462"/>
        <v>13423.2032</v>
      </c>
      <c r="R980" s="43">
        <f t="shared" si="463"/>
        <v>0</v>
      </c>
      <c r="S980" s="24">
        <f t="shared" si="464"/>
        <v>1000000</v>
      </c>
      <c r="T980" s="25" t="str">
        <f t="shared" si="465"/>
        <v>Y</v>
      </c>
      <c r="U980" s="44">
        <f t="shared" si="466"/>
        <v>3</v>
      </c>
      <c r="V980" s="45">
        <f t="shared" si="467"/>
        <v>200000</v>
      </c>
      <c r="W980" s="45">
        <f t="shared" si="468"/>
        <v>1000000</v>
      </c>
      <c r="X980" s="28">
        <f t="shared" si="469"/>
        <v>14419.204877440001</v>
      </c>
      <c r="Y980" s="28">
        <f t="shared" si="470"/>
        <v>0</v>
      </c>
      <c r="Z980" s="45" t="str">
        <f t="shared" si="471"/>
        <v>NA</v>
      </c>
      <c r="AA980" s="29" t="str">
        <f t="shared" si="472"/>
        <v>Y</v>
      </c>
      <c r="AB980" s="46">
        <f t="shared" si="473"/>
        <v>2</v>
      </c>
      <c r="AC980" s="31">
        <f t="shared" si="474"/>
        <v>200000</v>
      </c>
      <c r="AD980" s="31">
        <f t="shared" si="475"/>
        <v>1000000</v>
      </c>
      <c r="AE980" s="31">
        <f t="shared" si="476"/>
        <v>15489.10987934605</v>
      </c>
      <c r="AF980" s="47">
        <f t="shared" si="477"/>
        <v>0</v>
      </c>
      <c r="AG980" s="31" t="str">
        <f t="shared" si="478"/>
        <v>NA</v>
      </c>
      <c r="AH980" s="48">
        <f t="shared" si="479"/>
        <v>1</v>
      </c>
      <c r="AI980" s="33">
        <f t="shared" si="480"/>
        <v>20000</v>
      </c>
      <c r="AJ980" s="33">
        <f t="shared" si="481"/>
        <v>65000</v>
      </c>
      <c r="AK980" s="33">
        <f t="shared" si="482"/>
        <v>16638.401832393527</v>
      </c>
      <c r="AL980" s="33">
        <f t="shared" si="483"/>
        <v>0</v>
      </c>
      <c r="AM980" s="34">
        <f t="shared" si="484"/>
        <v>0</v>
      </c>
    </row>
    <row r="981" spans="1:39" ht="15.75" customHeight="1" x14ac:dyDescent="0.3">
      <c r="A981" s="166" t="s">
        <v>2186</v>
      </c>
      <c r="B981" s="99">
        <v>12865</v>
      </c>
      <c r="C981" s="99">
        <v>35137</v>
      </c>
      <c r="D981" s="165">
        <v>45866</v>
      </c>
      <c r="E981" s="165">
        <v>46190</v>
      </c>
      <c r="F981" s="166">
        <v>2</v>
      </c>
      <c r="G981" s="178">
        <v>0.26</v>
      </c>
      <c r="H981" s="181">
        <v>0.75</v>
      </c>
      <c r="I981" s="180">
        <v>5.3800000000000001E-2</v>
      </c>
      <c r="J981" s="21">
        <f t="shared" si="455"/>
        <v>1.74</v>
      </c>
      <c r="K981" s="21" t="str">
        <f t="shared" si="456"/>
        <v>Y</v>
      </c>
      <c r="L981" s="37" t="str">
        <f t="shared" si="457"/>
        <v>NA</v>
      </c>
      <c r="M981" s="8" t="str">
        <f t="shared" si="458"/>
        <v>Y</v>
      </c>
      <c r="N981" s="42">
        <f t="shared" si="459"/>
        <v>3</v>
      </c>
      <c r="O981" s="43">
        <f t="shared" si="460"/>
        <v>200000</v>
      </c>
      <c r="P981" s="43" t="str">
        <f t="shared" si="461"/>
        <v>NA</v>
      </c>
      <c r="Q981" s="24">
        <f t="shared" si="462"/>
        <v>13557.137000000001</v>
      </c>
      <c r="R981" s="43">
        <f t="shared" si="463"/>
        <v>0</v>
      </c>
      <c r="S981" s="24">
        <f t="shared" si="464"/>
        <v>1000000</v>
      </c>
      <c r="T981" s="25" t="str">
        <f t="shared" si="465"/>
        <v>Y</v>
      </c>
      <c r="U981" s="44">
        <f t="shared" si="466"/>
        <v>2</v>
      </c>
      <c r="V981" s="45">
        <f t="shared" si="467"/>
        <v>200000</v>
      </c>
      <c r="W981" s="45">
        <f t="shared" si="468"/>
        <v>1000000</v>
      </c>
      <c r="X981" s="28">
        <f t="shared" si="469"/>
        <v>14286.510970600002</v>
      </c>
      <c r="Y981" s="28">
        <f t="shared" si="470"/>
        <v>0</v>
      </c>
      <c r="Z981" s="45" t="str">
        <f t="shared" si="471"/>
        <v>NA</v>
      </c>
      <c r="AA981" s="29" t="str">
        <f t="shared" si="472"/>
        <v>N</v>
      </c>
      <c r="AB981" s="46">
        <f t="shared" si="473"/>
        <v>1</v>
      </c>
      <c r="AC981" s="31">
        <f t="shared" si="474"/>
        <v>20000</v>
      </c>
      <c r="AD981" s="31">
        <f t="shared" si="475"/>
        <v>65000</v>
      </c>
      <c r="AE981" s="31">
        <f t="shared" si="476"/>
        <v>15055.125260818284</v>
      </c>
      <c r="AF981" s="47">
        <f t="shared" si="477"/>
        <v>0</v>
      </c>
      <c r="AG981" s="31">
        <f t="shared" si="478"/>
        <v>0</v>
      </c>
      <c r="AH981" s="48">
        <f t="shared" si="479"/>
        <v>0</v>
      </c>
      <c r="AI981" s="33">
        <f t="shared" si="480"/>
        <v>0</v>
      </c>
      <c r="AJ981" s="33">
        <f t="shared" si="481"/>
        <v>0</v>
      </c>
      <c r="AK981" s="33">
        <f t="shared" si="482"/>
        <v>0</v>
      </c>
      <c r="AL981" s="33">
        <f t="shared" si="483"/>
        <v>0</v>
      </c>
      <c r="AM981" s="34">
        <f t="shared" si="484"/>
        <v>0</v>
      </c>
    </row>
    <row r="982" spans="1:39" ht="15.75" customHeight="1" x14ac:dyDescent="0.3">
      <c r="A982" s="166" t="s">
        <v>2187</v>
      </c>
      <c r="B982" s="99">
        <v>18893</v>
      </c>
      <c r="C982" s="99">
        <v>95567</v>
      </c>
      <c r="D982" s="165">
        <v>44708</v>
      </c>
      <c r="E982" s="165">
        <v>44807</v>
      </c>
      <c r="F982" s="166">
        <v>4</v>
      </c>
      <c r="G982" s="178">
        <v>2.04</v>
      </c>
      <c r="H982" s="181">
        <v>0.25</v>
      </c>
      <c r="I982" s="180">
        <v>4.3400000000000001E-2</v>
      </c>
      <c r="J982" s="21">
        <f t="shared" si="455"/>
        <v>1.96</v>
      </c>
      <c r="K982" s="21" t="str">
        <f t="shared" si="456"/>
        <v>Y</v>
      </c>
      <c r="L982" s="37" t="str">
        <f t="shared" si="457"/>
        <v>NA</v>
      </c>
      <c r="M982" s="8" t="str">
        <f t="shared" si="458"/>
        <v>Y</v>
      </c>
      <c r="N982" s="42">
        <f t="shared" si="459"/>
        <v>8</v>
      </c>
      <c r="O982" s="43">
        <f t="shared" si="460"/>
        <v>200000</v>
      </c>
      <c r="P982" s="43" t="str">
        <f t="shared" si="461"/>
        <v>NA</v>
      </c>
      <c r="Q982" s="24">
        <f t="shared" si="462"/>
        <v>19712.956200000001</v>
      </c>
      <c r="R982" s="43">
        <f t="shared" si="463"/>
        <v>0</v>
      </c>
      <c r="S982" s="24">
        <f t="shared" si="464"/>
        <v>1000000</v>
      </c>
      <c r="T982" s="25" t="str">
        <f t="shared" si="465"/>
        <v>Y</v>
      </c>
      <c r="U982" s="44">
        <f t="shared" si="466"/>
        <v>7</v>
      </c>
      <c r="V982" s="45">
        <f t="shared" si="467"/>
        <v>200000</v>
      </c>
      <c r="W982" s="45">
        <f t="shared" si="468"/>
        <v>1000000</v>
      </c>
      <c r="X982" s="28">
        <f t="shared" si="469"/>
        <v>20568.498499080004</v>
      </c>
      <c r="Y982" s="28">
        <f t="shared" si="470"/>
        <v>0</v>
      </c>
      <c r="Z982" s="45" t="str">
        <f t="shared" si="471"/>
        <v>NA</v>
      </c>
      <c r="AA982" s="29" t="str">
        <f t="shared" si="472"/>
        <v>N</v>
      </c>
      <c r="AB982" s="46">
        <f t="shared" si="473"/>
        <v>6</v>
      </c>
      <c r="AC982" s="31">
        <f t="shared" si="474"/>
        <v>20000</v>
      </c>
      <c r="AD982" s="31">
        <f t="shared" si="475"/>
        <v>65000</v>
      </c>
      <c r="AE982" s="31">
        <f t="shared" si="476"/>
        <v>20000</v>
      </c>
      <c r="AF982" s="47">
        <f t="shared" si="477"/>
        <v>1461.1713339400776</v>
      </c>
      <c r="AG982" s="31">
        <f t="shared" si="478"/>
        <v>0</v>
      </c>
      <c r="AH982" s="48">
        <f t="shared" si="479"/>
        <v>5</v>
      </c>
      <c r="AI982" s="33">
        <f t="shared" si="480"/>
        <v>20000</v>
      </c>
      <c r="AJ982" s="33">
        <f t="shared" si="481"/>
        <v>65000</v>
      </c>
      <c r="AK982" s="33">
        <f t="shared" si="482"/>
        <v>0</v>
      </c>
      <c r="AL982" s="33">
        <f t="shared" si="483"/>
        <v>22392.586169833081</v>
      </c>
      <c r="AM982" s="34">
        <f t="shared" si="484"/>
        <v>23853.757503773159</v>
      </c>
    </row>
    <row r="983" spans="1:39" ht="15.75" customHeight="1" x14ac:dyDescent="0.3">
      <c r="A983" s="166" t="s">
        <v>2188</v>
      </c>
      <c r="B983" s="99">
        <v>5238</v>
      </c>
      <c r="C983" s="99">
        <v>70940</v>
      </c>
      <c r="D983" s="165">
        <v>44766</v>
      </c>
      <c r="E983" s="165">
        <v>45069</v>
      </c>
      <c r="F983" s="166">
        <v>4</v>
      </c>
      <c r="G983" s="178">
        <v>1.05</v>
      </c>
      <c r="H983" s="181">
        <v>0.25</v>
      </c>
      <c r="I983" s="180">
        <v>5.7500000000000002E-2</v>
      </c>
      <c r="J983" s="21">
        <f t="shared" si="455"/>
        <v>2.95</v>
      </c>
      <c r="K983" s="21" t="str">
        <f t="shared" si="456"/>
        <v>Y</v>
      </c>
      <c r="L983" s="37" t="str">
        <f t="shared" si="457"/>
        <v>NA</v>
      </c>
      <c r="M983" s="8" t="str">
        <f t="shared" si="458"/>
        <v>Y</v>
      </c>
      <c r="N983" s="42">
        <f t="shared" si="459"/>
        <v>12</v>
      </c>
      <c r="O983" s="43">
        <f t="shared" si="460"/>
        <v>200000</v>
      </c>
      <c r="P983" s="43" t="str">
        <f t="shared" si="461"/>
        <v>NA</v>
      </c>
      <c r="Q983" s="24">
        <f t="shared" si="462"/>
        <v>5539.1850000000004</v>
      </c>
      <c r="R983" s="43">
        <f t="shared" si="463"/>
        <v>0</v>
      </c>
      <c r="S983" s="24">
        <f t="shared" si="464"/>
        <v>1000000</v>
      </c>
      <c r="T983" s="25" t="str">
        <f t="shared" si="465"/>
        <v>Y</v>
      </c>
      <c r="U983" s="44">
        <f t="shared" si="466"/>
        <v>11</v>
      </c>
      <c r="V983" s="45">
        <f t="shared" si="467"/>
        <v>200000</v>
      </c>
      <c r="W983" s="45">
        <f t="shared" si="468"/>
        <v>1000000</v>
      </c>
      <c r="X983" s="28">
        <f t="shared" si="469"/>
        <v>5857.6881375000012</v>
      </c>
      <c r="Y983" s="28">
        <f t="shared" si="470"/>
        <v>0</v>
      </c>
      <c r="Z983" s="45" t="str">
        <f t="shared" si="471"/>
        <v>NA</v>
      </c>
      <c r="AA983" s="29" t="str">
        <f t="shared" si="472"/>
        <v>Y</v>
      </c>
      <c r="AB983" s="46">
        <f t="shared" si="473"/>
        <v>10</v>
      </c>
      <c r="AC983" s="31">
        <f t="shared" si="474"/>
        <v>200000</v>
      </c>
      <c r="AD983" s="31">
        <f t="shared" si="475"/>
        <v>1000000</v>
      </c>
      <c r="AE983" s="31">
        <f t="shared" si="476"/>
        <v>6194.5052054062517</v>
      </c>
      <c r="AF983" s="47">
        <f t="shared" si="477"/>
        <v>0</v>
      </c>
      <c r="AG983" s="31" t="str">
        <f t="shared" si="478"/>
        <v>NA</v>
      </c>
      <c r="AH983" s="48">
        <f t="shared" si="479"/>
        <v>9</v>
      </c>
      <c r="AI983" s="33">
        <f t="shared" si="480"/>
        <v>20000</v>
      </c>
      <c r="AJ983" s="33">
        <f t="shared" si="481"/>
        <v>65000</v>
      </c>
      <c r="AK983" s="33">
        <f t="shared" si="482"/>
        <v>6550.6892547171119</v>
      </c>
      <c r="AL983" s="33">
        <f t="shared" si="483"/>
        <v>0</v>
      </c>
      <c r="AM983" s="34">
        <f t="shared" si="484"/>
        <v>0</v>
      </c>
    </row>
    <row r="984" spans="1:39" ht="15.75" customHeight="1" x14ac:dyDescent="0.3">
      <c r="A984" s="166" t="s">
        <v>2189</v>
      </c>
      <c r="B984" s="99">
        <v>12375</v>
      </c>
      <c r="C984" s="99">
        <v>45288</v>
      </c>
      <c r="D984" s="165">
        <v>46051</v>
      </c>
      <c r="E984" s="165">
        <v>46268</v>
      </c>
      <c r="F984" s="166">
        <v>2</v>
      </c>
      <c r="G984" s="178">
        <v>1.08</v>
      </c>
      <c r="H984" s="181">
        <v>0.25</v>
      </c>
      <c r="I984" s="180">
        <v>4.4600000000000001E-2</v>
      </c>
      <c r="J984" s="21">
        <f t="shared" si="455"/>
        <v>0.91999999999999993</v>
      </c>
      <c r="K984" s="21" t="str">
        <f t="shared" si="456"/>
        <v>Y</v>
      </c>
      <c r="L984" s="37" t="str">
        <f t="shared" si="457"/>
        <v>NA</v>
      </c>
      <c r="M984" s="8" t="str">
        <f t="shared" si="458"/>
        <v>Y</v>
      </c>
      <c r="N984" s="42">
        <f t="shared" si="459"/>
        <v>4</v>
      </c>
      <c r="O984" s="43">
        <f t="shared" si="460"/>
        <v>200000</v>
      </c>
      <c r="P984" s="43" t="str">
        <f t="shared" si="461"/>
        <v>NA</v>
      </c>
      <c r="Q984" s="24">
        <f t="shared" si="462"/>
        <v>12926.924999999999</v>
      </c>
      <c r="R984" s="43">
        <f t="shared" si="463"/>
        <v>0</v>
      </c>
      <c r="S984" s="24">
        <f t="shared" si="464"/>
        <v>1000000</v>
      </c>
      <c r="T984" s="25" t="str">
        <f t="shared" si="465"/>
        <v>N</v>
      </c>
      <c r="U984" s="44">
        <f t="shared" si="466"/>
        <v>3</v>
      </c>
      <c r="V984" s="45">
        <f t="shared" si="467"/>
        <v>20000</v>
      </c>
      <c r="W984" s="45">
        <f t="shared" si="468"/>
        <v>65000</v>
      </c>
      <c r="X984" s="28">
        <f t="shared" si="469"/>
        <v>13503.465854999999</v>
      </c>
      <c r="Y984" s="28">
        <f t="shared" si="470"/>
        <v>0</v>
      </c>
      <c r="Z984" s="45">
        <f t="shared" si="471"/>
        <v>0</v>
      </c>
      <c r="AA984" s="29" t="str">
        <f t="shared" si="472"/>
        <v>N</v>
      </c>
      <c r="AB984" s="46">
        <f t="shared" si="473"/>
        <v>2</v>
      </c>
      <c r="AC984" s="31">
        <f t="shared" si="474"/>
        <v>20000</v>
      </c>
      <c r="AD984" s="31">
        <f t="shared" si="475"/>
        <v>65000</v>
      </c>
      <c r="AE984" s="31">
        <f t="shared" si="476"/>
        <v>0</v>
      </c>
      <c r="AF984" s="47">
        <f t="shared" si="477"/>
        <v>14105.720432132997</v>
      </c>
      <c r="AG984" s="31">
        <f t="shared" si="478"/>
        <v>0</v>
      </c>
      <c r="AH984" s="48">
        <f t="shared" si="479"/>
        <v>1</v>
      </c>
      <c r="AI984" s="33">
        <f t="shared" si="480"/>
        <v>20000</v>
      </c>
      <c r="AJ984" s="33">
        <f t="shared" si="481"/>
        <v>65000</v>
      </c>
      <c r="AK984" s="33">
        <f t="shared" si="482"/>
        <v>0</v>
      </c>
      <c r="AL984" s="33">
        <f t="shared" si="483"/>
        <v>14734.835563406128</v>
      </c>
      <c r="AM984" s="34">
        <f t="shared" si="484"/>
        <v>28840.555995539125</v>
      </c>
    </row>
    <row r="985" spans="1:39" ht="15.75" customHeight="1" x14ac:dyDescent="0.3">
      <c r="A985" s="166" t="s">
        <v>2190</v>
      </c>
      <c r="B985" s="99">
        <v>17231</v>
      </c>
      <c r="C985" s="99">
        <v>42072</v>
      </c>
      <c r="D985" s="165">
        <v>45512</v>
      </c>
      <c r="E985" s="165">
        <v>45669</v>
      </c>
      <c r="F985" s="166">
        <v>2</v>
      </c>
      <c r="G985" s="178">
        <v>0.65</v>
      </c>
      <c r="H985" s="181">
        <v>1</v>
      </c>
      <c r="I985" s="180">
        <v>3.5499999999999997E-2</v>
      </c>
      <c r="J985" s="21">
        <f t="shared" si="455"/>
        <v>1.35</v>
      </c>
      <c r="K985" s="21" t="str">
        <f t="shared" si="456"/>
        <v>Y</v>
      </c>
      <c r="L985" s="37" t="str">
        <f t="shared" si="457"/>
        <v>NA</v>
      </c>
      <c r="M985" s="8" t="str">
        <f t="shared" si="458"/>
        <v>Y</v>
      </c>
      <c r="N985" s="42">
        <f t="shared" si="459"/>
        <v>2</v>
      </c>
      <c r="O985" s="43">
        <f t="shared" si="460"/>
        <v>200000</v>
      </c>
      <c r="P985" s="43" t="str">
        <f t="shared" si="461"/>
        <v>NA</v>
      </c>
      <c r="Q985" s="24">
        <f t="shared" si="462"/>
        <v>17842.700500000003</v>
      </c>
      <c r="R985" s="43">
        <f t="shared" si="463"/>
        <v>0</v>
      </c>
      <c r="S985" s="24">
        <f t="shared" si="464"/>
        <v>1000000</v>
      </c>
      <c r="T985" s="25" t="str">
        <f t="shared" si="465"/>
        <v>Y</v>
      </c>
      <c r="U985" s="44">
        <f t="shared" si="466"/>
        <v>1</v>
      </c>
      <c r="V985" s="45">
        <f t="shared" si="467"/>
        <v>200000</v>
      </c>
      <c r="W985" s="45">
        <f t="shared" si="468"/>
        <v>1000000</v>
      </c>
      <c r="X985" s="28">
        <f t="shared" si="469"/>
        <v>18476.116367750004</v>
      </c>
      <c r="Y985" s="28">
        <f t="shared" si="470"/>
        <v>0</v>
      </c>
      <c r="Z985" s="45" t="str">
        <f t="shared" si="471"/>
        <v>NA</v>
      </c>
      <c r="AA985" s="29" t="str">
        <f t="shared" si="472"/>
        <v>N</v>
      </c>
      <c r="AB985" s="46">
        <f t="shared" si="473"/>
        <v>0</v>
      </c>
      <c r="AC985" s="31">
        <f t="shared" si="474"/>
        <v>0</v>
      </c>
      <c r="AD985" s="31">
        <f t="shared" si="475"/>
        <v>0</v>
      </c>
      <c r="AE985" s="31">
        <f t="shared" si="476"/>
        <v>0</v>
      </c>
      <c r="AF985" s="47">
        <f t="shared" si="477"/>
        <v>0</v>
      </c>
      <c r="AG985" s="31">
        <f t="shared" si="478"/>
        <v>0</v>
      </c>
      <c r="AH985" s="48">
        <f t="shared" si="479"/>
        <v>0</v>
      </c>
      <c r="AI985" s="33">
        <f t="shared" si="480"/>
        <v>0</v>
      </c>
      <c r="AJ985" s="33">
        <f t="shared" si="481"/>
        <v>0</v>
      </c>
      <c r="AK985" s="33">
        <f t="shared" si="482"/>
        <v>0</v>
      </c>
      <c r="AL985" s="33">
        <f t="shared" si="483"/>
        <v>0</v>
      </c>
      <c r="AM985" s="34">
        <f t="shared" si="484"/>
        <v>0</v>
      </c>
    </row>
    <row r="986" spans="1:39" ht="15.75" customHeight="1" x14ac:dyDescent="0.3">
      <c r="A986" s="166" t="s">
        <v>2191</v>
      </c>
      <c r="B986" s="99">
        <v>23639</v>
      </c>
      <c r="C986" s="99">
        <v>85231</v>
      </c>
      <c r="D986" s="165">
        <v>45759</v>
      </c>
      <c r="E986" s="165">
        <v>45945</v>
      </c>
      <c r="F986" s="166">
        <v>2</v>
      </c>
      <c r="G986" s="178">
        <v>1.88</v>
      </c>
      <c r="H986" s="181">
        <v>1</v>
      </c>
      <c r="I986" s="180">
        <v>1.9E-2</v>
      </c>
      <c r="J986" s="21">
        <f t="shared" si="455"/>
        <v>0.12000000000000011</v>
      </c>
      <c r="K986" s="21" t="str">
        <f t="shared" si="456"/>
        <v>Y</v>
      </c>
      <c r="L986" s="37" t="str">
        <f t="shared" si="457"/>
        <v>NA</v>
      </c>
      <c r="M986" s="8" t="str">
        <f t="shared" si="458"/>
        <v>Y</v>
      </c>
      <c r="N986" s="42">
        <f t="shared" si="459"/>
        <v>1</v>
      </c>
      <c r="O986" s="43">
        <f t="shared" si="460"/>
        <v>200000</v>
      </c>
      <c r="P986" s="43" t="str">
        <f t="shared" si="461"/>
        <v>NA</v>
      </c>
      <c r="Q986" s="24">
        <f t="shared" si="462"/>
        <v>24088.140999999996</v>
      </c>
      <c r="R986" s="43">
        <f t="shared" si="463"/>
        <v>0</v>
      </c>
      <c r="S986" s="24">
        <f t="shared" si="464"/>
        <v>1000000</v>
      </c>
      <c r="T986" s="25" t="str">
        <f t="shared" si="465"/>
        <v>N</v>
      </c>
      <c r="U986" s="44">
        <f t="shared" si="466"/>
        <v>0</v>
      </c>
      <c r="V986" s="45">
        <f t="shared" si="467"/>
        <v>0</v>
      </c>
      <c r="W986" s="45">
        <f t="shared" si="468"/>
        <v>0</v>
      </c>
      <c r="X986" s="28">
        <f t="shared" si="469"/>
        <v>0</v>
      </c>
      <c r="Y986" s="28">
        <f t="shared" si="470"/>
        <v>0</v>
      </c>
      <c r="Z986" s="45">
        <f t="shared" si="471"/>
        <v>0</v>
      </c>
      <c r="AA986" s="29" t="str">
        <f t="shared" si="472"/>
        <v>N</v>
      </c>
      <c r="AB986" s="46">
        <f t="shared" si="473"/>
        <v>0</v>
      </c>
      <c r="AC986" s="31">
        <f t="shared" si="474"/>
        <v>0</v>
      </c>
      <c r="AD986" s="31">
        <f t="shared" si="475"/>
        <v>0</v>
      </c>
      <c r="AE986" s="31">
        <f t="shared" si="476"/>
        <v>0</v>
      </c>
      <c r="AF986" s="47">
        <f t="shared" si="477"/>
        <v>0</v>
      </c>
      <c r="AG986" s="31">
        <f t="shared" si="478"/>
        <v>0</v>
      </c>
      <c r="AH986" s="48">
        <f t="shared" si="479"/>
        <v>0</v>
      </c>
      <c r="AI986" s="33">
        <f t="shared" si="480"/>
        <v>0</v>
      </c>
      <c r="AJ986" s="33">
        <f t="shared" si="481"/>
        <v>0</v>
      </c>
      <c r="AK986" s="33">
        <f t="shared" si="482"/>
        <v>0</v>
      </c>
      <c r="AL986" s="33">
        <f t="shared" si="483"/>
        <v>0</v>
      </c>
      <c r="AM986" s="34">
        <f t="shared" si="484"/>
        <v>0</v>
      </c>
    </row>
    <row r="987" spans="1:39" ht="15.75" customHeight="1" x14ac:dyDescent="0.3">
      <c r="A987" s="166" t="s">
        <v>2192</v>
      </c>
      <c r="B987" s="99">
        <v>20084</v>
      </c>
      <c r="C987" s="99">
        <v>73147</v>
      </c>
      <c r="D987" s="165">
        <v>45593</v>
      </c>
      <c r="E987" s="165">
        <v>45804</v>
      </c>
      <c r="F987" s="166">
        <v>2</v>
      </c>
      <c r="G987" s="178">
        <v>0.11</v>
      </c>
      <c r="H987" s="181">
        <v>0.5</v>
      </c>
      <c r="I987" s="180">
        <v>4.3099999999999999E-2</v>
      </c>
      <c r="J987" s="21">
        <f t="shared" si="455"/>
        <v>1.89</v>
      </c>
      <c r="K987" s="21" t="str">
        <f t="shared" si="456"/>
        <v>Y</v>
      </c>
      <c r="L987" s="37" t="str">
        <f t="shared" si="457"/>
        <v>NA</v>
      </c>
      <c r="M987" s="8" t="str">
        <f t="shared" si="458"/>
        <v>Y</v>
      </c>
      <c r="N987" s="42">
        <f t="shared" si="459"/>
        <v>4</v>
      </c>
      <c r="O987" s="43">
        <f t="shared" si="460"/>
        <v>200000</v>
      </c>
      <c r="P987" s="43" t="str">
        <f t="shared" si="461"/>
        <v>NA</v>
      </c>
      <c r="Q987" s="24">
        <f t="shared" si="462"/>
        <v>20949.6204</v>
      </c>
      <c r="R987" s="43">
        <f t="shared" si="463"/>
        <v>0</v>
      </c>
      <c r="S987" s="24">
        <f t="shared" si="464"/>
        <v>1000000</v>
      </c>
      <c r="T987" s="25" t="str">
        <f t="shared" si="465"/>
        <v>Y</v>
      </c>
      <c r="U987" s="44">
        <f t="shared" si="466"/>
        <v>3</v>
      </c>
      <c r="V987" s="45">
        <f t="shared" si="467"/>
        <v>200000</v>
      </c>
      <c r="W987" s="45">
        <f t="shared" si="468"/>
        <v>1000000</v>
      </c>
      <c r="X987" s="28">
        <f t="shared" si="469"/>
        <v>21852.549039239999</v>
      </c>
      <c r="Y987" s="28">
        <f t="shared" si="470"/>
        <v>0</v>
      </c>
      <c r="Z987" s="45" t="str">
        <f t="shared" si="471"/>
        <v>NA</v>
      </c>
      <c r="AA987" s="29" t="str">
        <f t="shared" si="472"/>
        <v>N</v>
      </c>
      <c r="AB987" s="46">
        <f t="shared" si="473"/>
        <v>2</v>
      </c>
      <c r="AC987" s="31">
        <f t="shared" si="474"/>
        <v>20000</v>
      </c>
      <c r="AD987" s="31">
        <f t="shared" si="475"/>
        <v>65000</v>
      </c>
      <c r="AE987" s="31">
        <f t="shared" si="476"/>
        <v>20000</v>
      </c>
      <c r="AF987" s="47">
        <f t="shared" si="477"/>
        <v>2794.3939028312416</v>
      </c>
      <c r="AG987" s="31">
        <f t="shared" si="478"/>
        <v>0</v>
      </c>
      <c r="AH987" s="48">
        <f t="shared" si="479"/>
        <v>1</v>
      </c>
      <c r="AI987" s="33">
        <f t="shared" si="480"/>
        <v>20000</v>
      </c>
      <c r="AJ987" s="33">
        <f t="shared" si="481"/>
        <v>65000</v>
      </c>
      <c r="AK987" s="33">
        <f t="shared" si="482"/>
        <v>0</v>
      </c>
      <c r="AL987" s="33">
        <f t="shared" si="483"/>
        <v>23776.832280043265</v>
      </c>
      <c r="AM987" s="34">
        <f t="shared" si="484"/>
        <v>26571.226182874507</v>
      </c>
    </row>
    <row r="988" spans="1:39" ht="15.75" customHeight="1" x14ac:dyDescent="0.3">
      <c r="A988" s="166" t="s">
        <v>2193</v>
      </c>
      <c r="B988" s="99">
        <v>19116</v>
      </c>
      <c r="C988" s="99">
        <v>93609</v>
      </c>
      <c r="D988" s="165">
        <v>45800</v>
      </c>
      <c r="E988" s="165">
        <v>45873</v>
      </c>
      <c r="F988" s="166">
        <v>2</v>
      </c>
      <c r="G988" s="178">
        <v>0.88</v>
      </c>
      <c r="H988" s="181">
        <v>1</v>
      </c>
      <c r="I988" s="180">
        <v>1.55E-2</v>
      </c>
      <c r="J988" s="21">
        <f t="shared" si="455"/>
        <v>1.1200000000000001</v>
      </c>
      <c r="K988" s="21" t="str">
        <f t="shared" si="456"/>
        <v>Y</v>
      </c>
      <c r="L988" s="37" t="str">
        <f t="shared" si="457"/>
        <v>NA</v>
      </c>
      <c r="M988" s="8" t="str">
        <f t="shared" si="458"/>
        <v>Y</v>
      </c>
      <c r="N988" s="42">
        <f t="shared" si="459"/>
        <v>2</v>
      </c>
      <c r="O988" s="43">
        <f t="shared" si="460"/>
        <v>200000</v>
      </c>
      <c r="P988" s="43" t="str">
        <f t="shared" si="461"/>
        <v>NA</v>
      </c>
      <c r="Q988" s="24">
        <f t="shared" si="462"/>
        <v>19412.298000000003</v>
      </c>
      <c r="R988" s="43">
        <f t="shared" si="463"/>
        <v>0</v>
      </c>
      <c r="S988" s="24">
        <f t="shared" si="464"/>
        <v>1000000</v>
      </c>
      <c r="T988" s="25" t="str">
        <f t="shared" si="465"/>
        <v>Y</v>
      </c>
      <c r="U988" s="44">
        <f t="shared" si="466"/>
        <v>1</v>
      </c>
      <c r="V988" s="45">
        <f t="shared" si="467"/>
        <v>200000</v>
      </c>
      <c r="W988" s="45">
        <f t="shared" si="468"/>
        <v>1000000</v>
      </c>
      <c r="X988" s="28">
        <f t="shared" si="469"/>
        <v>19713.188619000004</v>
      </c>
      <c r="Y988" s="28">
        <f t="shared" si="470"/>
        <v>0</v>
      </c>
      <c r="Z988" s="45" t="str">
        <f t="shared" si="471"/>
        <v>NA</v>
      </c>
      <c r="AA988" s="29" t="str">
        <f t="shared" si="472"/>
        <v>N</v>
      </c>
      <c r="AB988" s="46">
        <f t="shared" si="473"/>
        <v>0</v>
      </c>
      <c r="AC988" s="31">
        <f t="shared" si="474"/>
        <v>0</v>
      </c>
      <c r="AD988" s="31">
        <f t="shared" si="475"/>
        <v>0</v>
      </c>
      <c r="AE988" s="31">
        <f t="shared" si="476"/>
        <v>0</v>
      </c>
      <c r="AF988" s="47">
        <f t="shared" si="477"/>
        <v>0</v>
      </c>
      <c r="AG988" s="31">
        <f t="shared" si="478"/>
        <v>0</v>
      </c>
      <c r="AH988" s="48">
        <f t="shared" si="479"/>
        <v>0</v>
      </c>
      <c r="AI988" s="33">
        <f t="shared" si="480"/>
        <v>0</v>
      </c>
      <c r="AJ988" s="33">
        <f t="shared" si="481"/>
        <v>0</v>
      </c>
      <c r="AK988" s="33">
        <f t="shared" si="482"/>
        <v>0</v>
      </c>
      <c r="AL988" s="33">
        <f t="shared" si="483"/>
        <v>0</v>
      </c>
      <c r="AM988" s="34">
        <f t="shared" si="484"/>
        <v>0</v>
      </c>
    </row>
    <row r="989" spans="1:39" ht="15.75" customHeight="1" x14ac:dyDescent="0.3">
      <c r="A989" s="166" t="s">
        <v>2194</v>
      </c>
      <c r="B989" s="99">
        <v>20423</v>
      </c>
      <c r="C989" s="99">
        <v>82243</v>
      </c>
      <c r="D989" s="165">
        <v>45438</v>
      </c>
      <c r="E989" s="165">
        <v>45621</v>
      </c>
      <c r="F989" s="166">
        <v>4</v>
      </c>
      <c r="G989" s="178">
        <v>1.77</v>
      </c>
      <c r="H989" s="181">
        <v>0.5</v>
      </c>
      <c r="I989" s="180">
        <v>5.2499999999999998E-2</v>
      </c>
      <c r="J989" s="21">
        <f t="shared" si="455"/>
        <v>2.23</v>
      </c>
      <c r="K989" s="21" t="str">
        <f t="shared" si="456"/>
        <v>Y</v>
      </c>
      <c r="L989" s="37" t="str">
        <f t="shared" si="457"/>
        <v>NA</v>
      </c>
      <c r="M989" s="8" t="str">
        <f t="shared" si="458"/>
        <v>Y</v>
      </c>
      <c r="N989" s="42">
        <f t="shared" si="459"/>
        <v>5</v>
      </c>
      <c r="O989" s="43">
        <f t="shared" si="460"/>
        <v>200000</v>
      </c>
      <c r="P989" s="43" t="str">
        <f t="shared" si="461"/>
        <v>NA</v>
      </c>
      <c r="Q989" s="24">
        <f t="shared" si="462"/>
        <v>21495.2075</v>
      </c>
      <c r="R989" s="43">
        <f t="shared" si="463"/>
        <v>0</v>
      </c>
      <c r="S989" s="24">
        <f t="shared" si="464"/>
        <v>1000000</v>
      </c>
      <c r="T989" s="25" t="str">
        <f t="shared" si="465"/>
        <v>Y</v>
      </c>
      <c r="U989" s="44">
        <f t="shared" si="466"/>
        <v>4</v>
      </c>
      <c r="V989" s="45">
        <f t="shared" si="467"/>
        <v>200000</v>
      </c>
      <c r="W989" s="45">
        <f t="shared" si="468"/>
        <v>1000000</v>
      </c>
      <c r="X989" s="28">
        <f t="shared" si="469"/>
        <v>22623.705893750001</v>
      </c>
      <c r="Y989" s="28">
        <f t="shared" si="470"/>
        <v>0</v>
      </c>
      <c r="Z989" s="45" t="str">
        <f t="shared" si="471"/>
        <v>NA</v>
      </c>
      <c r="AA989" s="29" t="str">
        <f t="shared" si="472"/>
        <v>Y</v>
      </c>
      <c r="AB989" s="46">
        <f t="shared" si="473"/>
        <v>3</v>
      </c>
      <c r="AC989" s="31">
        <f t="shared" si="474"/>
        <v>200000</v>
      </c>
      <c r="AD989" s="31">
        <f t="shared" si="475"/>
        <v>1000000</v>
      </c>
      <c r="AE989" s="31">
        <f t="shared" si="476"/>
        <v>23811.450453171874</v>
      </c>
      <c r="AF989" s="47">
        <f t="shared" si="477"/>
        <v>0</v>
      </c>
      <c r="AG989" s="31" t="str">
        <f t="shared" si="478"/>
        <v>NA</v>
      </c>
      <c r="AH989" s="48">
        <f t="shared" si="479"/>
        <v>2</v>
      </c>
      <c r="AI989" s="33">
        <f t="shared" si="480"/>
        <v>20000</v>
      </c>
      <c r="AJ989" s="33">
        <f t="shared" si="481"/>
        <v>65000</v>
      </c>
      <c r="AK989" s="33">
        <f t="shared" si="482"/>
        <v>20000</v>
      </c>
      <c r="AL989" s="33">
        <f t="shared" si="483"/>
        <v>5061.5516019633978</v>
      </c>
      <c r="AM989" s="34">
        <f t="shared" si="484"/>
        <v>5061.5516019633978</v>
      </c>
    </row>
    <row r="990" spans="1:39" ht="15.75" customHeight="1" x14ac:dyDescent="0.3">
      <c r="A990" s="166" t="s">
        <v>2195</v>
      </c>
      <c r="B990" s="99">
        <v>19371</v>
      </c>
      <c r="C990" s="99">
        <v>86958</v>
      </c>
      <c r="D990" s="165">
        <v>45873</v>
      </c>
      <c r="E990" s="165">
        <v>45974</v>
      </c>
      <c r="F990" s="166">
        <v>4</v>
      </c>
      <c r="G990" s="178">
        <v>3.01</v>
      </c>
      <c r="H990" s="181">
        <v>0.25</v>
      </c>
      <c r="I990" s="180">
        <v>4.0099999999999997E-2</v>
      </c>
      <c r="J990" s="21">
        <f t="shared" si="455"/>
        <v>0.99000000000000021</v>
      </c>
      <c r="K990" s="21" t="str">
        <f t="shared" si="456"/>
        <v>Y</v>
      </c>
      <c r="L990" s="37" t="str">
        <f t="shared" si="457"/>
        <v>NA</v>
      </c>
      <c r="M990" s="8" t="str">
        <f t="shared" si="458"/>
        <v>Y</v>
      </c>
      <c r="N990" s="42">
        <f t="shared" si="459"/>
        <v>4</v>
      </c>
      <c r="O990" s="43">
        <f t="shared" si="460"/>
        <v>200000</v>
      </c>
      <c r="P990" s="43" t="str">
        <f t="shared" si="461"/>
        <v>NA</v>
      </c>
      <c r="Q990" s="24">
        <f t="shared" si="462"/>
        <v>20147.777099999999</v>
      </c>
      <c r="R990" s="43">
        <f t="shared" si="463"/>
        <v>0</v>
      </c>
      <c r="S990" s="24">
        <f t="shared" si="464"/>
        <v>1000000</v>
      </c>
      <c r="T990" s="25" t="str">
        <f t="shared" si="465"/>
        <v>N</v>
      </c>
      <c r="U990" s="44">
        <f t="shared" si="466"/>
        <v>3</v>
      </c>
      <c r="V990" s="45">
        <f t="shared" si="467"/>
        <v>20000</v>
      </c>
      <c r="W990" s="45">
        <f t="shared" si="468"/>
        <v>65000</v>
      </c>
      <c r="X990" s="28">
        <f t="shared" si="469"/>
        <v>0</v>
      </c>
      <c r="Y990" s="28">
        <f t="shared" si="470"/>
        <v>20955.702961710002</v>
      </c>
      <c r="Z990" s="45">
        <f t="shared" si="471"/>
        <v>0</v>
      </c>
      <c r="AA990" s="29" t="str">
        <f t="shared" si="472"/>
        <v>N</v>
      </c>
      <c r="AB990" s="46">
        <f t="shared" si="473"/>
        <v>2</v>
      </c>
      <c r="AC990" s="31">
        <f t="shared" si="474"/>
        <v>20000</v>
      </c>
      <c r="AD990" s="31">
        <f t="shared" si="475"/>
        <v>65000</v>
      </c>
      <c r="AE990" s="31">
        <f t="shared" si="476"/>
        <v>0</v>
      </c>
      <c r="AF990" s="47">
        <f t="shared" si="477"/>
        <v>21796.026650474574</v>
      </c>
      <c r="AG990" s="31">
        <f t="shared" si="478"/>
        <v>0</v>
      </c>
      <c r="AH990" s="48">
        <f t="shared" si="479"/>
        <v>1</v>
      </c>
      <c r="AI990" s="33">
        <f t="shared" si="480"/>
        <v>20000</v>
      </c>
      <c r="AJ990" s="33">
        <f t="shared" si="481"/>
        <v>65000</v>
      </c>
      <c r="AK990" s="33">
        <f t="shared" si="482"/>
        <v>0</v>
      </c>
      <c r="AL990" s="33">
        <f t="shared" si="483"/>
        <v>22670.047319158606</v>
      </c>
      <c r="AM990" s="34">
        <f t="shared" si="484"/>
        <v>65421.776931343178</v>
      </c>
    </row>
    <row r="991" spans="1:39" ht="15.75" customHeight="1" x14ac:dyDescent="0.3">
      <c r="A991" s="166" t="s">
        <v>2196</v>
      </c>
      <c r="B991" s="99">
        <v>11211</v>
      </c>
      <c r="C991" s="99">
        <v>58553</v>
      </c>
      <c r="D991" s="165">
        <v>46122</v>
      </c>
      <c r="E991" s="165">
        <v>46220</v>
      </c>
      <c r="F991" s="166">
        <v>4</v>
      </c>
      <c r="G991" s="178">
        <v>1.74</v>
      </c>
      <c r="H991" s="181">
        <v>0.75</v>
      </c>
      <c r="I991" s="180">
        <v>7.8100000000000003E-2</v>
      </c>
      <c r="J991" s="21">
        <f t="shared" si="455"/>
        <v>2.2599999999999998</v>
      </c>
      <c r="K991" s="21" t="str">
        <f t="shared" si="456"/>
        <v>Y</v>
      </c>
      <c r="L991" s="37" t="str">
        <f t="shared" si="457"/>
        <v>NA</v>
      </c>
      <c r="M991" s="8" t="str">
        <f t="shared" si="458"/>
        <v>Y</v>
      </c>
      <c r="N991" s="42">
        <f t="shared" si="459"/>
        <v>4</v>
      </c>
      <c r="O991" s="43">
        <f t="shared" si="460"/>
        <v>200000</v>
      </c>
      <c r="P991" s="43" t="str">
        <f t="shared" si="461"/>
        <v>NA</v>
      </c>
      <c r="Q991" s="24">
        <f t="shared" si="462"/>
        <v>12086.579100000001</v>
      </c>
      <c r="R991" s="43">
        <f t="shared" si="463"/>
        <v>0</v>
      </c>
      <c r="S991" s="24">
        <f t="shared" si="464"/>
        <v>1000000</v>
      </c>
      <c r="T991" s="25" t="str">
        <f t="shared" si="465"/>
        <v>Y</v>
      </c>
      <c r="U991" s="44">
        <f t="shared" si="466"/>
        <v>3</v>
      </c>
      <c r="V991" s="45">
        <f t="shared" si="467"/>
        <v>200000</v>
      </c>
      <c r="W991" s="45">
        <f t="shared" si="468"/>
        <v>1000000</v>
      </c>
      <c r="X991" s="28">
        <f t="shared" si="469"/>
        <v>13030.540927710003</v>
      </c>
      <c r="Y991" s="28">
        <f t="shared" si="470"/>
        <v>0</v>
      </c>
      <c r="Z991" s="45" t="str">
        <f t="shared" si="471"/>
        <v>NA</v>
      </c>
      <c r="AA991" s="29" t="str">
        <f t="shared" si="472"/>
        <v>Y</v>
      </c>
      <c r="AB991" s="46">
        <f t="shared" si="473"/>
        <v>2</v>
      </c>
      <c r="AC991" s="31">
        <f t="shared" si="474"/>
        <v>200000</v>
      </c>
      <c r="AD991" s="31">
        <f t="shared" si="475"/>
        <v>1000000</v>
      </c>
      <c r="AE991" s="31">
        <f t="shared" si="476"/>
        <v>14048.226174164154</v>
      </c>
      <c r="AF991" s="47">
        <f t="shared" si="477"/>
        <v>0</v>
      </c>
      <c r="AG991" s="31" t="str">
        <f t="shared" si="478"/>
        <v>NA</v>
      </c>
      <c r="AH991" s="48">
        <f t="shared" si="479"/>
        <v>1</v>
      </c>
      <c r="AI991" s="33">
        <f t="shared" si="480"/>
        <v>20000</v>
      </c>
      <c r="AJ991" s="33">
        <f t="shared" si="481"/>
        <v>65000</v>
      </c>
      <c r="AK991" s="33">
        <f t="shared" si="482"/>
        <v>15145.392638366375</v>
      </c>
      <c r="AL991" s="33">
        <f t="shared" si="483"/>
        <v>0</v>
      </c>
      <c r="AM991" s="34">
        <f t="shared" si="484"/>
        <v>0</v>
      </c>
    </row>
    <row r="992" spans="1:39" ht="15.75" customHeight="1" x14ac:dyDescent="0.3">
      <c r="A992" s="166" t="s">
        <v>2197</v>
      </c>
      <c r="B992" s="99">
        <v>20705</v>
      </c>
      <c r="C992" s="99">
        <v>65543</v>
      </c>
      <c r="D992" s="165">
        <v>45961</v>
      </c>
      <c r="E992" s="165">
        <v>46206</v>
      </c>
      <c r="F992" s="166">
        <v>4</v>
      </c>
      <c r="G992" s="178">
        <v>2.25</v>
      </c>
      <c r="H992" s="181">
        <v>0.5</v>
      </c>
      <c r="I992" s="180">
        <v>3.7699999999999997E-2</v>
      </c>
      <c r="J992" s="21">
        <f t="shared" si="455"/>
        <v>1.75</v>
      </c>
      <c r="K992" s="21" t="str">
        <f t="shared" si="456"/>
        <v>Y</v>
      </c>
      <c r="L992" s="37" t="str">
        <f t="shared" si="457"/>
        <v>NA</v>
      </c>
      <c r="M992" s="8" t="str">
        <f t="shared" si="458"/>
        <v>Y</v>
      </c>
      <c r="N992" s="42">
        <f t="shared" si="459"/>
        <v>4</v>
      </c>
      <c r="O992" s="43">
        <f t="shared" si="460"/>
        <v>200000</v>
      </c>
      <c r="P992" s="43" t="str">
        <f t="shared" si="461"/>
        <v>NA</v>
      </c>
      <c r="Q992" s="24">
        <f t="shared" si="462"/>
        <v>21485.5785</v>
      </c>
      <c r="R992" s="43">
        <f t="shared" si="463"/>
        <v>0</v>
      </c>
      <c r="S992" s="24">
        <f t="shared" si="464"/>
        <v>1000000</v>
      </c>
      <c r="T992" s="25" t="str">
        <f t="shared" si="465"/>
        <v>Y</v>
      </c>
      <c r="U992" s="44">
        <f t="shared" si="466"/>
        <v>3</v>
      </c>
      <c r="V992" s="45">
        <f t="shared" si="467"/>
        <v>200000</v>
      </c>
      <c r="W992" s="45">
        <f t="shared" si="468"/>
        <v>1000000</v>
      </c>
      <c r="X992" s="28">
        <f t="shared" si="469"/>
        <v>22295.58480945</v>
      </c>
      <c r="Y992" s="28">
        <f t="shared" si="470"/>
        <v>0</v>
      </c>
      <c r="Z992" s="45" t="str">
        <f t="shared" si="471"/>
        <v>NA</v>
      </c>
      <c r="AA992" s="29" t="str">
        <f t="shared" si="472"/>
        <v>N</v>
      </c>
      <c r="AB992" s="46">
        <f t="shared" si="473"/>
        <v>2</v>
      </c>
      <c r="AC992" s="31">
        <f t="shared" si="474"/>
        <v>20000</v>
      </c>
      <c r="AD992" s="31">
        <f t="shared" si="475"/>
        <v>65000</v>
      </c>
      <c r="AE992" s="31">
        <f t="shared" si="476"/>
        <v>20000</v>
      </c>
      <c r="AF992" s="47">
        <f t="shared" si="477"/>
        <v>3136.1283567662649</v>
      </c>
      <c r="AG992" s="31">
        <f t="shared" si="478"/>
        <v>0</v>
      </c>
      <c r="AH992" s="48">
        <f t="shared" si="479"/>
        <v>1</v>
      </c>
      <c r="AI992" s="33">
        <f t="shared" si="480"/>
        <v>20000</v>
      </c>
      <c r="AJ992" s="33">
        <f t="shared" si="481"/>
        <v>65000</v>
      </c>
      <c r="AK992" s="33">
        <f t="shared" si="482"/>
        <v>0</v>
      </c>
      <c r="AL992" s="33">
        <f t="shared" si="483"/>
        <v>24008.360395816355</v>
      </c>
      <c r="AM992" s="34">
        <f t="shared" si="484"/>
        <v>27144.48875258262</v>
      </c>
    </row>
    <row r="993" spans="1:39" ht="15.75" customHeight="1" x14ac:dyDescent="0.3">
      <c r="A993" s="166" t="s">
        <v>2198</v>
      </c>
      <c r="B993" s="99">
        <v>17741</v>
      </c>
      <c r="C993" s="99">
        <v>44966</v>
      </c>
      <c r="D993" s="165">
        <v>45980</v>
      </c>
      <c r="E993" s="165">
        <v>46065</v>
      </c>
      <c r="F993" s="166">
        <v>2</v>
      </c>
      <c r="G993" s="178">
        <v>0.34</v>
      </c>
      <c r="H993" s="181">
        <v>0.75</v>
      </c>
      <c r="I993" s="180">
        <v>0.05</v>
      </c>
      <c r="J993" s="21">
        <f t="shared" si="455"/>
        <v>1.66</v>
      </c>
      <c r="K993" s="21" t="str">
        <f t="shared" si="456"/>
        <v>Y</v>
      </c>
      <c r="L993" s="37" t="str">
        <f t="shared" si="457"/>
        <v>NA</v>
      </c>
      <c r="M993" s="8" t="str">
        <f t="shared" si="458"/>
        <v>Y</v>
      </c>
      <c r="N993" s="42">
        <f t="shared" si="459"/>
        <v>3</v>
      </c>
      <c r="O993" s="43">
        <f t="shared" si="460"/>
        <v>200000</v>
      </c>
      <c r="P993" s="43" t="str">
        <f t="shared" si="461"/>
        <v>NA</v>
      </c>
      <c r="Q993" s="24">
        <f t="shared" si="462"/>
        <v>18628.05</v>
      </c>
      <c r="R993" s="43">
        <f t="shared" si="463"/>
        <v>0</v>
      </c>
      <c r="S993" s="24">
        <f t="shared" si="464"/>
        <v>1000000</v>
      </c>
      <c r="T993" s="25" t="str">
        <f t="shared" si="465"/>
        <v>Y</v>
      </c>
      <c r="U993" s="44">
        <f t="shared" si="466"/>
        <v>2</v>
      </c>
      <c r="V993" s="45">
        <f t="shared" si="467"/>
        <v>200000</v>
      </c>
      <c r="W993" s="45">
        <f t="shared" si="468"/>
        <v>1000000</v>
      </c>
      <c r="X993" s="28">
        <f t="shared" si="469"/>
        <v>19559.452499999999</v>
      </c>
      <c r="Y993" s="28">
        <f t="shared" si="470"/>
        <v>0</v>
      </c>
      <c r="Z993" s="45" t="str">
        <f t="shared" si="471"/>
        <v>NA</v>
      </c>
      <c r="AA993" s="29" t="str">
        <f t="shared" si="472"/>
        <v>N</v>
      </c>
      <c r="AB993" s="46">
        <f t="shared" si="473"/>
        <v>1</v>
      </c>
      <c r="AC993" s="31">
        <f t="shared" si="474"/>
        <v>20000</v>
      </c>
      <c r="AD993" s="31">
        <f t="shared" si="475"/>
        <v>65000</v>
      </c>
      <c r="AE993" s="31">
        <f t="shared" si="476"/>
        <v>20000</v>
      </c>
      <c r="AF993" s="47">
        <f t="shared" si="477"/>
        <v>537.42512500000157</v>
      </c>
      <c r="AG993" s="31">
        <f t="shared" si="478"/>
        <v>0</v>
      </c>
      <c r="AH993" s="48">
        <f t="shared" si="479"/>
        <v>0</v>
      </c>
      <c r="AI993" s="33">
        <f t="shared" si="480"/>
        <v>0</v>
      </c>
      <c r="AJ993" s="33">
        <f t="shared" si="481"/>
        <v>0</v>
      </c>
      <c r="AK993" s="33">
        <f t="shared" si="482"/>
        <v>0</v>
      </c>
      <c r="AL993" s="33">
        <f t="shared" si="483"/>
        <v>0</v>
      </c>
      <c r="AM993" s="34">
        <f t="shared" si="484"/>
        <v>537.42512500000157</v>
      </c>
    </row>
    <row r="994" spans="1:39" ht="15.75" customHeight="1" x14ac:dyDescent="0.3">
      <c r="A994" s="166" t="s">
        <v>2199</v>
      </c>
      <c r="B994" s="99">
        <v>16211</v>
      </c>
      <c r="C994" s="99">
        <v>82528</v>
      </c>
      <c r="D994" s="165">
        <v>44982</v>
      </c>
      <c r="E994" s="165">
        <v>45016</v>
      </c>
      <c r="F994" s="166">
        <v>4</v>
      </c>
      <c r="G994" s="178">
        <v>1.97</v>
      </c>
      <c r="H994" s="181">
        <v>0.75</v>
      </c>
      <c r="I994" s="180">
        <v>4.9000000000000002E-2</v>
      </c>
      <c r="J994" s="21">
        <f t="shared" si="455"/>
        <v>2.0300000000000002</v>
      </c>
      <c r="K994" s="21" t="str">
        <f t="shared" si="456"/>
        <v>Y</v>
      </c>
      <c r="L994" s="37" t="str">
        <f t="shared" si="457"/>
        <v>NA</v>
      </c>
      <c r="M994" s="8" t="str">
        <f t="shared" si="458"/>
        <v>Y</v>
      </c>
      <c r="N994" s="42">
        <f t="shared" si="459"/>
        <v>3</v>
      </c>
      <c r="O994" s="43">
        <f t="shared" si="460"/>
        <v>200000</v>
      </c>
      <c r="P994" s="43" t="str">
        <f t="shared" si="461"/>
        <v>NA</v>
      </c>
      <c r="Q994" s="24">
        <f t="shared" si="462"/>
        <v>17005.339</v>
      </c>
      <c r="R994" s="43">
        <f t="shared" si="463"/>
        <v>0</v>
      </c>
      <c r="S994" s="24">
        <f t="shared" si="464"/>
        <v>1000000</v>
      </c>
      <c r="T994" s="25" t="str">
        <f t="shared" si="465"/>
        <v>Y</v>
      </c>
      <c r="U994" s="44">
        <f t="shared" si="466"/>
        <v>2</v>
      </c>
      <c r="V994" s="45">
        <f t="shared" si="467"/>
        <v>200000</v>
      </c>
      <c r="W994" s="45">
        <f t="shared" si="468"/>
        <v>1000000</v>
      </c>
      <c r="X994" s="28">
        <f t="shared" si="469"/>
        <v>17838.600610999998</v>
      </c>
      <c r="Y994" s="28">
        <f t="shared" si="470"/>
        <v>0</v>
      </c>
      <c r="Z994" s="45" t="str">
        <f t="shared" si="471"/>
        <v>NA</v>
      </c>
      <c r="AA994" s="29" t="str">
        <f t="shared" si="472"/>
        <v>Y</v>
      </c>
      <c r="AB994" s="46">
        <f t="shared" si="473"/>
        <v>1</v>
      </c>
      <c r="AC994" s="31">
        <f t="shared" si="474"/>
        <v>200000</v>
      </c>
      <c r="AD994" s="31">
        <f t="shared" si="475"/>
        <v>1000000</v>
      </c>
      <c r="AE994" s="31">
        <f t="shared" si="476"/>
        <v>18712.692040938997</v>
      </c>
      <c r="AF994" s="47">
        <f t="shared" si="477"/>
        <v>0</v>
      </c>
      <c r="AG994" s="31" t="str">
        <f t="shared" si="478"/>
        <v>NA</v>
      </c>
      <c r="AH994" s="48">
        <f t="shared" si="479"/>
        <v>0</v>
      </c>
      <c r="AI994" s="33">
        <f t="shared" si="480"/>
        <v>0</v>
      </c>
      <c r="AJ994" s="33">
        <f t="shared" si="481"/>
        <v>0</v>
      </c>
      <c r="AK994" s="33">
        <f t="shared" si="482"/>
        <v>0</v>
      </c>
      <c r="AL994" s="33">
        <f t="shared" si="483"/>
        <v>0</v>
      </c>
      <c r="AM994" s="34">
        <f t="shared" si="484"/>
        <v>0</v>
      </c>
    </row>
    <row r="995" spans="1:39" ht="15.75" customHeight="1" x14ac:dyDescent="0.3">
      <c r="A995" s="166" t="s">
        <v>2200</v>
      </c>
      <c r="B995" s="99">
        <v>9996</v>
      </c>
      <c r="C995" s="99">
        <v>87005</v>
      </c>
      <c r="D995" s="165">
        <v>45822</v>
      </c>
      <c r="E995" s="165">
        <v>45979</v>
      </c>
      <c r="F995" s="166">
        <v>4</v>
      </c>
      <c r="G995" s="178">
        <v>3.09</v>
      </c>
      <c r="H995" s="181">
        <v>0.75</v>
      </c>
      <c r="I995" s="180">
        <v>8.4599999999999995E-2</v>
      </c>
      <c r="J995" s="21">
        <f t="shared" si="455"/>
        <v>0.91000000000000014</v>
      </c>
      <c r="K995" s="21" t="str">
        <f t="shared" si="456"/>
        <v>Y</v>
      </c>
      <c r="L995" s="37" t="str">
        <f t="shared" si="457"/>
        <v>NA</v>
      </c>
      <c r="M995" s="8" t="str">
        <f t="shared" si="458"/>
        <v>Y</v>
      </c>
      <c r="N995" s="42">
        <f t="shared" si="459"/>
        <v>2</v>
      </c>
      <c r="O995" s="43">
        <f t="shared" si="460"/>
        <v>200000</v>
      </c>
      <c r="P995" s="43" t="str">
        <f t="shared" si="461"/>
        <v>NA</v>
      </c>
      <c r="Q995" s="24">
        <f t="shared" si="462"/>
        <v>10841.661599999999</v>
      </c>
      <c r="R995" s="43">
        <f t="shared" si="463"/>
        <v>0</v>
      </c>
      <c r="S995" s="24">
        <f t="shared" si="464"/>
        <v>1000000</v>
      </c>
      <c r="T995" s="25" t="str">
        <f t="shared" si="465"/>
        <v>N</v>
      </c>
      <c r="U995" s="44">
        <f t="shared" si="466"/>
        <v>1</v>
      </c>
      <c r="V995" s="45">
        <f t="shared" si="467"/>
        <v>20000</v>
      </c>
      <c r="W995" s="45">
        <f t="shared" si="468"/>
        <v>65000</v>
      </c>
      <c r="X995" s="28">
        <f t="shared" si="469"/>
        <v>0</v>
      </c>
      <c r="Y995" s="28">
        <f t="shared" si="470"/>
        <v>11758.866171359999</v>
      </c>
      <c r="Z995" s="45">
        <f t="shared" si="471"/>
        <v>0</v>
      </c>
      <c r="AA995" s="29" t="str">
        <f t="shared" si="472"/>
        <v>N</v>
      </c>
      <c r="AB995" s="46">
        <f t="shared" si="473"/>
        <v>0</v>
      </c>
      <c r="AC995" s="31">
        <f t="shared" si="474"/>
        <v>0</v>
      </c>
      <c r="AD995" s="31">
        <f t="shared" si="475"/>
        <v>0</v>
      </c>
      <c r="AE995" s="31">
        <f t="shared" si="476"/>
        <v>0</v>
      </c>
      <c r="AF995" s="47">
        <f t="shared" si="477"/>
        <v>0</v>
      </c>
      <c r="AG995" s="31">
        <f t="shared" si="478"/>
        <v>0</v>
      </c>
      <c r="AH995" s="48">
        <f t="shared" si="479"/>
        <v>0</v>
      </c>
      <c r="AI995" s="33">
        <f t="shared" si="480"/>
        <v>0</v>
      </c>
      <c r="AJ995" s="33">
        <f t="shared" si="481"/>
        <v>0</v>
      </c>
      <c r="AK995" s="33">
        <f t="shared" si="482"/>
        <v>0</v>
      </c>
      <c r="AL995" s="33">
        <f t="shared" si="483"/>
        <v>0</v>
      </c>
      <c r="AM995" s="34">
        <f t="shared" si="484"/>
        <v>11758.866171359999</v>
      </c>
    </row>
    <row r="996" spans="1:39" ht="15.75" customHeight="1" x14ac:dyDescent="0.3">
      <c r="A996" s="166" t="s">
        <v>2201</v>
      </c>
      <c r="B996" s="99">
        <v>11501</v>
      </c>
      <c r="C996" s="99">
        <v>83615</v>
      </c>
      <c r="D996" s="165">
        <v>44758</v>
      </c>
      <c r="E996" s="165">
        <v>44840</v>
      </c>
      <c r="F996" s="166">
        <v>2</v>
      </c>
      <c r="G996" s="178">
        <v>0.46</v>
      </c>
      <c r="H996" s="181">
        <v>0.5</v>
      </c>
      <c r="I996" s="180">
        <v>3.1099999999999999E-2</v>
      </c>
      <c r="J996" s="21">
        <f t="shared" si="455"/>
        <v>1.54</v>
      </c>
      <c r="K996" s="21" t="str">
        <f t="shared" si="456"/>
        <v>Y</v>
      </c>
      <c r="L996" s="37" t="str">
        <f t="shared" si="457"/>
        <v>NA</v>
      </c>
      <c r="M996" s="8" t="str">
        <f t="shared" si="458"/>
        <v>Y</v>
      </c>
      <c r="N996" s="42">
        <f t="shared" si="459"/>
        <v>4</v>
      </c>
      <c r="O996" s="43">
        <f t="shared" si="460"/>
        <v>200000</v>
      </c>
      <c r="P996" s="43" t="str">
        <f t="shared" si="461"/>
        <v>NA</v>
      </c>
      <c r="Q996" s="24">
        <f t="shared" si="462"/>
        <v>11858.6811</v>
      </c>
      <c r="R996" s="43">
        <f t="shared" si="463"/>
        <v>0</v>
      </c>
      <c r="S996" s="24">
        <f t="shared" si="464"/>
        <v>1000000</v>
      </c>
      <c r="T996" s="25" t="str">
        <f t="shared" si="465"/>
        <v>Y</v>
      </c>
      <c r="U996" s="44">
        <f t="shared" si="466"/>
        <v>3</v>
      </c>
      <c r="V996" s="45">
        <f t="shared" si="467"/>
        <v>200000</v>
      </c>
      <c r="W996" s="45">
        <f t="shared" si="468"/>
        <v>1000000</v>
      </c>
      <c r="X996" s="28">
        <f t="shared" si="469"/>
        <v>12227.486082209998</v>
      </c>
      <c r="Y996" s="28">
        <f t="shared" si="470"/>
        <v>0</v>
      </c>
      <c r="Z996" s="45" t="str">
        <f t="shared" si="471"/>
        <v>NA</v>
      </c>
      <c r="AA996" s="29" t="str">
        <f t="shared" si="472"/>
        <v>N</v>
      </c>
      <c r="AB996" s="46">
        <f t="shared" si="473"/>
        <v>2</v>
      </c>
      <c r="AC996" s="31">
        <f t="shared" si="474"/>
        <v>20000</v>
      </c>
      <c r="AD996" s="31">
        <f t="shared" si="475"/>
        <v>65000</v>
      </c>
      <c r="AE996" s="31">
        <f t="shared" si="476"/>
        <v>12607.760899366727</v>
      </c>
      <c r="AF996" s="47">
        <f t="shared" si="477"/>
        <v>0</v>
      </c>
      <c r="AG996" s="31">
        <f t="shared" si="478"/>
        <v>0</v>
      </c>
      <c r="AH996" s="48">
        <f t="shared" si="479"/>
        <v>1</v>
      </c>
      <c r="AI996" s="33">
        <f t="shared" si="480"/>
        <v>20000</v>
      </c>
      <c r="AJ996" s="33">
        <f t="shared" si="481"/>
        <v>65000</v>
      </c>
      <c r="AK996" s="33">
        <f t="shared" si="482"/>
        <v>0</v>
      </c>
      <c r="AL996" s="33">
        <f t="shared" si="483"/>
        <v>12999.862263337031</v>
      </c>
      <c r="AM996" s="34">
        <f t="shared" si="484"/>
        <v>12999.862263337031</v>
      </c>
    </row>
    <row r="997" spans="1:39" ht="15.75" customHeight="1" x14ac:dyDescent="0.3">
      <c r="A997" s="166" t="s">
        <v>2202</v>
      </c>
      <c r="B997" s="99">
        <v>6257</v>
      </c>
      <c r="C997" s="99">
        <v>52152</v>
      </c>
      <c r="D997" s="165">
        <v>45811</v>
      </c>
      <c r="E997" s="165">
        <v>45915</v>
      </c>
      <c r="F997" s="166">
        <v>4</v>
      </c>
      <c r="G997" s="178">
        <v>0.17</v>
      </c>
      <c r="H997" s="181">
        <v>0.5</v>
      </c>
      <c r="I997" s="180">
        <v>2.1399999999999999E-2</v>
      </c>
      <c r="J997" s="21">
        <f t="shared" si="455"/>
        <v>3.83</v>
      </c>
      <c r="K997" s="21" t="str">
        <f t="shared" si="456"/>
        <v>Y</v>
      </c>
      <c r="L997" s="37" t="str">
        <f t="shared" si="457"/>
        <v>NA</v>
      </c>
      <c r="M997" s="8" t="str">
        <f t="shared" si="458"/>
        <v>Y</v>
      </c>
      <c r="N997" s="42">
        <f t="shared" si="459"/>
        <v>8</v>
      </c>
      <c r="O997" s="43">
        <f t="shared" si="460"/>
        <v>200000</v>
      </c>
      <c r="P997" s="43" t="str">
        <f t="shared" si="461"/>
        <v>NA</v>
      </c>
      <c r="Q997" s="24">
        <f t="shared" si="462"/>
        <v>6390.8998000000001</v>
      </c>
      <c r="R997" s="43">
        <f t="shared" si="463"/>
        <v>0</v>
      </c>
      <c r="S997" s="24">
        <f t="shared" si="464"/>
        <v>1000000</v>
      </c>
      <c r="T997" s="25" t="str">
        <f t="shared" si="465"/>
        <v>Y</v>
      </c>
      <c r="U997" s="44">
        <f t="shared" si="466"/>
        <v>7</v>
      </c>
      <c r="V997" s="45">
        <f t="shared" si="467"/>
        <v>200000</v>
      </c>
      <c r="W997" s="45">
        <f t="shared" si="468"/>
        <v>1000000</v>
      </c>
      <c r="X997" s="28">
        <f t="shared" si="469"/>
        <v>6527.665055720001</v>
      </c>
      <c r="Y997" s="28">
        <f t="shared" si="470"/>
        <v>0</v>
      </c>
      <c r="Z997" s="45" t="str">
        <f t="shared" si="471"/>
        <v>NA</v>
      </c>
      <c r="AA997" s="29" t="str">
        <f t="shared" si="472"/>
        <v>Y</v>
      </c>
      <c r="AB997" s="46">
        <f t="shared" si="473"/>
        <v>6</v>
      </c>
      <c r="AC997" s="31">
        <f t="shared" si="474"/>
        <v>200000</v>
      </c>
      <c r="AD997" s="31">
        <f t="shared" si="475"/>
        <v>1000000</v>
      </c>
      <c r="AE997" s="31">
        <f t="shared" si="476"/>
        <v>6667.35708791241</v>
      </c>
      <c r="AF997" s="47">
        <f t="shared" si="477"/>
        <v>0</v>
      </c>
      <c r="AG997" s="31" t="str">
        <f t="shared" si="478"/>
        <v>NA</v>
      </c>
      <c r="AH997" s="48">
        <f t="shared" si="479"/>
        <v>5</v>
      </c>
      <c r="AI997" s="33">
        <f t="shared" si="480"/>
        <v>20000</v>
      </c>
      <c r="AJ997" s="33">
        <f t="shared" si="481"/>
        <v>65000</v>
      </c>
      <c r="AK997" s="33">
        <f t="shared" si="482"/>
        <v>6810.0385295937358</v>
      </c>
      <c r="AL997" s="33">
        <f t="shared" si="483"/>
        <v>0</v>
      </c>
      <c r="AM997" s="34">
        <f t="shared" si="484"/>
        <v>0</v>
      </c>
    </row>
    <row r="998" spans="1:39" ht="15.75" customHeight="1" x14ac:dyDescent="0.3">
      <c r="A998" s="166" t="s">
        <v>2203</v>
      </c>
      <c r="B998" s="99">
        <v>18346</v>
      </c>
      <c r="C998" s="99">
        <v>97155</v>
      </c>
      <c r="D998" s="165">
        <v>45577</v>
      </c>
      <c r="E998" s="165">
        <v>45931</v>
      </c>
      <c r="F998" s="166">
        <v>2</v>
      </c>
      <c r="G998" s="178">
        <v>0.52</v>
      </c>
      <c r="H998" s="181">
        <v>1</v>
      </c>
      <c r="I998" s="180">
        <v>4.8500000000000001E-2</v>
      </c>
      <c r="J998" s="21">
        <f t="shared" si="455"/>
        <v>1.48</v>
      </c>
      <c r="K998" s="21" t="str">
        <f t="shared" si="456"/>
        <v>Y</v>
      </c>
      <c r="L998" s="37" t="str">
        <f t="shared" si="457"/>
        <v>NA</v>
      </c>
      <c r="M998" s="8" t="str">
        <f t="shared" si="458"/>
        <v>Y</v>
      </c>
      <c r="N998" s="42">
        <f t="shared" si="459"/>
        <v>2</v>
      </c>
      <c r="O998" s="43">
        <f t="shared" si="460"/>
        <v>200000</v>
      </c>
      <c r="P998" s="43" t="str">
        <f t="shared" si="461"/>
        <v>NA</v>
      </c>
      <c r="Q998" s="24">
        <f t="shared" si="462"/>
        <v>19235.780999999999</v>
      </c>
      <c r="R998" s="43">
        <f t="shared" si="463"/>
        <v>0</v>
      </c>
      <c r="S998" s="24">
        <f t="shared" si="464"/>
        <v>1000000</v>
      </c>
      <c r="T998" s="25" t="str">
        <f t="shared" si="465"/>
        <v>Y</v>
      </c>
      <c r="U998" s="44">
        <f t="shared" si="466"/>
        <v>1</v>
      </c>
      <c r="V998" s="45">
        <f t="shared" si="467"/>
        <v>200000</v>
      </c>
      <c r="W998" s="45">
        <f t="shared" si="468"/>
        <v>1000000</v>
      </c>
      <c r="X998" s="28">
        <f t="shared" si="469"/>
        <v>20168.716378499998</v>
      </c>
      <c r="Y998" s="28">
        <f t="shared" si="470"/>
        <v>0</v>
      </c>
      <c r="Z998" s="45" t="str">
        <f t="shared" si="471"/>
        <v>NA</v>
      </c>
      <c r="AA998" s="29" t="str">
        <f t="shared" si="472"/>
        <v>N</v>
      </c>
      <c r="AB998" s="46">
        <f t="shared" si="473"/>
        <v>0</v>
      </c>
      <c r="AC998" s="31">
        <f t="shared" si="474"/>
        <v>0</v>
      </c>
      <c r="AD998" s="31">
        <f t="shared" si="475"/>
        <v>0</v>
      </c>
      <c r="AE998" s="31">
        <f t="shared" si="476"/>
        <v>0</v>
      </c>
      <c r="AF998" s="47">
        <f t="shared" si="477"/>
        <v>0</v>
      </c>
      <c r="AG998" s="31">
        <f t="shared" si="478"/>
        <v>0</v>
      </c>
      <c r="AH998" s="48">
        <f t="shared" si="479"/>
        <v>0</v>
      </c>
      <c r="AI998" s="33">
        <f t="shared" si="480"/>
        <v>0</v>
      </c>
      <c r="AJ998" s="33">
        <f t="shared" si="481"/>
        <v>0</v>
      </c>
      <c r="AK998" s="33">
        <f t="shared" si="482"/>
        <v>0</v>
      </c>
      <c r="AL998" s="33">
        <f t="shared" si="483"/>
        <v>0</v>
      </c>
      <c r="AM998" s="34">
        <f t="shared" si="484"/>
        <v>0</v>
      </c>
    </row>
    <row r="999" spans="1:39" ht="15.75" customHeight="1" x14ac:dyDescent="0.3">
      <c r="A999" s="166" t="s">
        <v>2204</v>
      </c>
      <c r="B999" s="99">
        <v>6692</v>
      </c>
      <c r="C999" s="99">
        <v>56575</v>
      </c>
      <c r="D999" s="165">
        <v>45979</v>
      </c>
      <c r="E999" s="165">
        <v>46146</v>
      </c>
      <c r="F999" s="166">
        <v>4</v>
      </c>
      <c r="G999" s="178">
        <v>1.19</v>
      </c>
      <c r="H999" s="181">
        <v>0.75</v>
      </c>
      <c r="I999" s="180">
        <v>6.4799999999999996E-2</v>
      </c>
      <c r="J999" s="21">
        <f t="shared" si="455"/>
        <v>2.81</v>
      </c>
      <c r="K999" s="21" t="str">
        <f t="shared" si="456"/>
        <v>Y</v>
      </c>
      <c r="L999" s="37" t="str">
        <f t="shared" si="457"/>
        <v>NA</v>
      </c>
      <c r="M999" s="8" t="str">
        <f t="shared" si="458"/>
        <v>Y</v>
      </c>
      <c r="N999" s="42">
        <f t="shared" si="459"/>
        <v>4</v>
      </c>
      <c r="O999" s="43">
        <f t="shared" si="460"/>
        <v>200000</v>
      </c>
      <c r="P999" s="43" t="str">
        <f t="shared" si="461"/>
        <v>NA</v>
      </c>
      <c r="Q999" s="24">
        <f t="shared" si="462"/>
        <v>7125.6415999999999</v>
      </c>
      <c r="R999" s="43">
        <f t="shared" si="463"/>
        <v>0</v>
      </c>
      <c r="S999" s="24">
        <f t="shared" si="464"/>
        <v>1000000</v>
      </c>
      <c r="T999" s="25" t="str">
        <f t="shared" si="465"/>
        <v>Y</v>
      </c>
      <c r="U999" s="44">
        <f t="shared" si="466"/>
        <v>3</v>
      </c>
      <c r="V999" s="45">
        <f t="shared" si="467"/>
        <v>200000</v>
      </c>
      <c r="W999" s="45">
        <f t="shared" si="468"/>
        <v>1000000</v>
      </c>
      <c r="X999" s="28">
        <f t="shared" si="469"/>
        <v>7587.38317568</v>
      </c>
      <c r="Y999" s="28">
        <f t="shared" si="470"/>
        <v>0</v>
      </c>
      <c r="Z999" s="45" t="str">
        <f t="shared" si="471"/>
        <v>NA</v>
      </c>
      <c r="AA999" s="29" t="str">
        <f t="shared" si="472"/>
        <v>Y</v>
      </c>
      <c r="AB999" s="46">
        <f t="shared" si="473"/>
        <v>2</v>
      </c>
      <c r="AC999" s="31">
        <f t="shared" si="474"/>
        <v>200000</v>
      </c>
      <c r="AD999" s="31">
        <f t="shared" si="475"/>
        <v>1000000</v>
      </c>
      <c r="AE999" s="31">
        <f t="shared" si="476"/>
        <v>8079.0456054640636</v>
      </c>
      <c r="AF999" s="47">
        <f t="shared" si="477"/>
        <v>0</v>
      </c>
      <c r="AG999" s="31" t="str">
        <f t="shared" si="478"/>
        <v>NA</v>
      </c>
      <c r="AH999" s="48">
        <f t="shared" si="479"/>
        <v>1</v>
      </c>
      <c r="AI999" s="33">
        <f t="shared" si="480"/>
        <v>20000</v>
      </c>
      <c r="AJ999" s="33">
        <f t="shared" si="481"/>
        <v>65000</v>
      </c>
      <c r="AK999" s="33">
        <f t="shared" si="482"/>
        <v>8602.5677606981353</v>
      </c>
      <c r="AL999" s="33">
        <f t="shared" si="483"/>
        <v>0</v>
      </c>
      <c r="AM999" s="34">
        <f t="shared" si="484"/>
        <v>0</v>
      </c>
    </row>
    <row r="1000" spans="1:39" ht="15.75" customHeight="1" x14ac:dyDescent="0.3">
      <c r="A1000" s="166" t="s">
        <v>2205</v>
      </c>
      <c r="B1000" s="99">
        <v>6558</v>
      </c>
      <c r="C1000" s="99">
        <v>40380</v>
      </c>
      <c r="D1000" s="165">
        <v>46121</v>
      </c>
      <c r="E1000" s="165">
        <v>46151</v>
      </c>
      <c r="F1000" s="166">
        <v>2</v>
      </c>
      <c r="G1000" s="178">
        <v>1.35</v>
      </c>
      <c r="H1000" s="181">
        <v>0.75</v>
      </c>
      <c r="I1000" s="180">
        <v>2.98E-2</v>
      </c>
      <c r="J1000" s="21">
        <f t="shared" si="455"/>
        <v>0.64999999999999991</v>
      </c>
      <c r="K1000" s="21" t="str">
        <f t="shared" si="456"/>
        <v>Y</v>
      </c>
      <c r="L1000" s="37" t="str">
        <f t="shared" si="457"/>
        <v>NA</v>
      </c>
      <c r="M1000" s="8" t="str">
        <f t="shared" si="458"/>
        <v>Y</v>
      </c>
      <c r="N1000" s="42">
        <f t="shared" si="459"/>
        <v>1</v>
      </c>
      <c r="O1000" s="43">
        <f t="shared" si="460"/>
        <v>200000</v>
      </c>
      <c r="P1000" s="43" t="str">
        <f t="shared" si="461"/>
        <v>NA</v>
      </c>
      <c r="Q1000" s="24">
        <f t="shared" si="462"/>
        <v>6753.4284000000007</v>
      </c>
      <c r="R1000" s="43">
        <f t="shared" si="463"/>
        <v>0</v>
      </c>
      <c r="S1000" s="24">
        <f t="shared" si="464"/>
        <v>1000000</v>
      </c>
      <c r="T1000" s="25" t="str">
        <f t="shared" si="465"/>
        <v>N</v>
      </c>
      <c r="U1000" s="44">
        <f t="shared" si="466"/>
        <v>0</v>
      </c>
      <c r="V1000" s="45">
        <f t="shared" si="467"/>
        <v>0</v>
      </c>
      <c r="W1000" s="45">
        <f t="shared" si="468"/>
        <v>0</v>
      </c>
      <c r="X1000" s="28">
        <f t="shared" si="469"/>
        <v>0</v>
      </c>
      <c r="Y1000" s="28">
        <f t="shared" si="470"/>
        <v>0</v>
      </c>
      <c r="Z1000" s="45">
        <f t="shared" si="471"/>
        <v>0</v>
      </c>
      <c r="AA1000" s="29" t="str">
        <f t="shared" si="472"/>
        <v>N</v>
      </c>
      <c r="AB1000" s="46">
        <f t="shared" si="473"/>
        <v>0</v>
      </c>
      <c r="AC1000" s="31">
        <f t="shared" si="474"/>
        <v>0</v>
      </c>
      <c r="AD1000" s="31">
        <f t="shared" si="475"/>
        <v>0</v>
      </c>
      <c r="AE1000" s="31">
        <f t="shared" si="476"/>
        <v>0</v>
      </c>
      <c r="AF1000" s="47">
        <f t="shared" si="477"/>
        <v>0</v>
      </c>
      <c r="AG1000" s="31">
        <f t="shared" si="478"/>
        <v>0</v>
      </c>
      <c r="AH1000" s="48">
        <f t="shared" si="479"/>
        <v>0</v>
      </c>
      <c r="AI1000" s="33">
        <f t="shared" si="480"/>
        <v>0</v>
      </c>
      <c r="AJ1000" s="33">
        <f t="shared" si="481"/>
        <v>0</v>
      </c>
      <c r="AK1000" s="33">
        <f t="shared" si="482"/>
        <v>0</v>
      </c>
      <c r="AL1000" s="33">
        <f t="shared" si="483"/>
        <v>0</v>
      </c>
      <c r="AM1000" s="34">
        <f t="shared" si="484"/>
        <v>0</v>
      </c>
    </row>
    <row r="1001" spans="1:39" ht="15.75" customHeight="1" x14ac:dyDescent="0.3">
      <c r="A1001" s="166" t="s">
        <v>2206</v>
      </c>
      <c r="B1001" s="99">
        <v>24874</v>
      </c>
      <c r="C1001" s="99">
        <v>48081</v>
      </c>
      <c r="D1001" s="165">
        <v>45322</v>
      </c>
      <c r="E1001" s="165">
        <v>45446</v>
      </c>
      <c r="F1001" s="166">
        <v>4</v>
      </c>
      <c r="G1001" s="178">
        <v>3.8</v>
      </c>
      <c r="H1001" s="181">
        <v>0.75</v>
      </c>
      <c r="I1001" s="180">
        <v>3.8399999999999997E-2</v>
      </c>
      <c r="J1001" s="21">
        <f t="shared" si="455"/>
        <v>0.20000000000000018</v>
      </c>
      <c r="K1001" s="21" t="str">
        <f t="shared" si="456"/>
        <v>Y</v>
      </c>
      <c r="L1001" s="37" t="str">
        <f t="shared" si="457"/>
        <v>NA</v>
      </c>
      <c r="M1001" s="8" t="str">
        <f t="shared" si="458"/>
        <v>Y</v>
      </c>
      <c r="N1001" s="42">
        <f t="shared" si="459"/>
        <v>1</v>
      </c>
      <c r="O1001" s="43">
        <f t="shared" si="460"/>
        <v>200000</v>
      </c>
      <c r="P1001" s="43" t="str">
        <f t="shared" si="461"/>
        <v>NA</v>
      </c>
      <c r="Q1001" s="24">
        <f t="shared" si="462"/>
        <v>25829.161599999999</v>
      </c>
      <c r="R1001" s="43">
        <f t="shared" si="463"/>
        <v>0</v>
      </c>
      <c r="S1001" s="24">
        <f t="shared" si="464"/>
        <v>1000000</v>
      </c>
      <c r="T1001" s="25" t="str">
        <f t="shared" si="465"/>
        <v>N</v>
      </c>
      <c r="U1001" s="44">
        <f t="shared" si="466"/>
        <v>0</v>
      </c>
      <c r="V1001" s="45">
        <f t="shared" si="467"/>
        <v>0</v>
      </c>
      <c r="W1001" s="45">
        <f t="shared" si="468"/>
        <v>0</v>
      </c>
      <c r="X1001" s="28">
        <f t="shared" si="469"/>
        <v>0</v>
      </c>
      <c r="Y1001" s="28">
        <f t="shared" si="470"/>
        <v>0</v>
      </c>
      <c r="Z1001" s="45">
        <f t="shared" si="471"/>
        <v>0</v>
      </c>
      <c r="AA1001" s="29" t="str">
        <f t="shared" si="472"/>
        <v>N</v>
      </c>
      <c r="AB1001" s="46">
        <f t="shared" si="473"/>
        <v>0</v>
      </c>
      <c r="AC1001" s="31">
        <f t="shared" si="474"/>
        <v>0</v>
      </c>
      <c r="AD1001" s="31">
        <f t="shared" si="475"/>
        <v>0</v>
      </c>
      <c r="AE1001" s="31">
        <f t="shared" si="476"/>
        <v>0</v>
      </c>
      <c r="AF1001" s="47">
        <f t="shared" si="477"/>
        <v>0</v>
      </c>
      <c r="AG1001" s="31">
        <f t="shared" si="478"/>
        <v>0</v>
      </c>
      <c r="AH1001" s="48">
        <f t="shared" si="479"/>
        <v>0</v>
      </c>
      <c r="AI1001" s="33">
        <f t="shared" si="480"/>
        <v>0</v>
      </c>
      <c r="AJ1001" s="33">
        <f t="shared" si="481"/>
        <v>0</v>
      </c>
      <c r="AK1001" s="33">
        <f t="shared" si="482"/>
        <v>0</v>
      </c>
      <c r="AL1001" s="33">
        <f t="shared" si="483"/>
        <v>0</v>
      </c>
      <c r="AM1001" s="34">
        <f t="shared" si="484"/>
        <v>0</v>
      </c>
    </row>
    <row r="1002" spans="1:39" ht="15.75" customHeight="1" x14ac:dyDescent="0.3">
      <c r="A1002" s="166" t="s">
        <v>2207</v>
      </c>
      <c r="B1002" s="99">
        <v>5447</v>
      </c>
      <c r="C1002" s="99">
        <v>87768</v>
      </c>
      <c r="D1002" s="165">
        <v>44627</v>
      </c>
      <c r="E1002" s="165">
        <v>44723</v>
      </c>
      <c r="F1002" s="166">
        <v>4</v>
      </c>
      <c r="G1002" s="178">
        <v>1.51</v>
      </c>
      <c r="H1002" s="181">
        <v>0.75</v>
      </c>
      <c r="I1002" s="180">
        <v>6.7000000000000004E-2</v>
      </c>
      <c r="J1002" s="21">
        <f t="shared" si="455"/>
        <v>2.4900000000000002</v>
      </c>
      <c r="K1002" s="21" t="str">
        <f t="shared" si="456"/>
        <v>Y</v>
      </c>
      <c r="L1002" s="37" t="str">
        <f t="shared" si="457"/>
        <v>NA</v>
      </c>
      <c r="M1002" s="8" t="str">
        <f t="shared" si="458"/>
        <v>Y</v>
      </c>
      <c r="N1002" s="42">
        <f t="shared" si="459"/>
        <v>4</v>
      </c>
      <c r="O1002" s="43">
        <f t="shared" si="460"/>
        <v>200000</v>
      </c>
      <c r="P1002" s="43" t="str">
        <f t="shared" si="461"/>
        <v>NA</v>
      </c>
      <c r="Q1002" s="24">
        <f t="shared" si="462"/>
        <v>5811.9489999999996</v>
      </c>
      <c r="R1002" s="43">
        <f t="shared" si="463"/>
        <v>0</v>
      </c>
      <c r="S1002" s="24">
        <f t="shared" si="464"/>
        <v>1000000</v>
      </c>
      <c r="T1002" s="25" t="str">
        <f t="shared" si="465"/>
        <v>Y</v>
      </c>
      <c r="U1002" s="44">
        <f t="shared" si="466"/>
        <v>3</v>
      </c>
      <c r="V1002" s="45">
        <f t="shared" si="467"/>
        <v>200000</v>
      </c>
      <c r="W1002" s="45">
        <f t="shared" si="468"/>
        <v>1000000</v>
      </c>
      <c r="X1002" s="28">
        <f t="shared" si="469"/>
        <v>6201.3495829999993</v>
      </c>
      <c r="Y1002" s="28">
        <f t="shared" si="470"/>
        <v>0</v>
      </c>
      <c r="Z1002" s="45" t="str">
        <f t="shared" si="471"/>
        <v>NA</v>
      </c>
      <c r="AA1002" s="29" t="str">
        <f t="shared" si="472"/>
        <v>Y</v>
      </c>
      <c r="AB1002" s="46">
        <f t="shared" si="473"/>
        <v>2</v>
      </c>
      <c r="AC1002" s="31">
        <f t="shared" si="474"/>
        <v>200000</v>
      </c>
      <c r="AD1002" s="31">
        <f t="shared" si="475"/>
        <v>1000000</v>
      </c>
      <c r="AE1002" s="31">
        <f t="shared" si="476"/>
        <v>6616.8400050609989</v>
      </c>
      <c r="AF1002" s="47">
        <f t="shared" si="477"/>
        <v>0</v>
      </c>
      <c r="AG1002" s="31" t="str">
        <f t="shared" si="478"/>
        <v>NA</v>
      </c>
      <c r="AH1002" s="48">
        <f t="shared" si="479"/>
        <v>1</v>
      </c>
      <c r="AI1002" s="33">
        <f t="shared" si="480"/>
        <v>20000</v>
      </c>
      <c r="AJ1002" s="33">
        <f t="shared" si="481"/>
        <v>65000</v>
      </c>
      <c r="AK1002" s="33">
        <f t="shared" si="482"/>
        <v>7060.1682854000856</v>
      </c>
      <c r="AL1002" s="33">
        <f t="shared" si="483"/>
        <v>0</v>
      </c>
      <c r="AM1002" s="34">
        <f t="shared" si="484"/>
        <v>0</v>
      </c>
    </row>
    <row r="1003" spans="1:39" ht="15.75" customHeight="1" x14ac:dyDescent="0.3">
      <c r="A1003" s="166" t="s">
        <v>3437</v>
      </c>
      <c r="B1003" s="99">
        <v>7614</v>
      </c>
      <c r="C1003" s="99">
        <v>48126</v>
      </c>
      <c r="D1003" s="165">
        <v>44430</v>
      </c>
      <c r="E1003" s="165">
        <v>44511</v>
      </c>
      <c r="F1003" s="166">
        <v>4</v>
      </c>
      <c r="G1003" s="178">
        <v>1.18</v>
      </c>
      <c r="H1003" s="181">
        <v>0.75</v>
      </c>
      <c r="I1003" s="180">
        <v>2.64E-2</v>
      </c>
      <c r="J1003" s="21">
        <f t="shared" si="455"/>
        <v>2.8200000000000003</v>
      </c>
      <c r="K1003" s="21" t="str">
        <f t="shared" si="456"/>
        <v>Y</v>
      </c>
      <c r="L1003" s="37" t="str">
        <f t="shared" si="457"/>
        <v>NA</v>
      </c>
      <c r="M1003" s="8" t="str">
        <f t="shared" si="458"/>
        <v>Y</v>
      </c>
      <c r="N1003" s="42">
        <f t="shared" si="459"/>
        <v>4</v>
      </c>
      <c r="O1003" s="43">
        <f t="shared" si="460"/>
        <v>200000</v>
      </c>
      <c r="P1003" s="43" t="str">
        <f t="shared" si="461"/>
        <v>NA</v>
      </c>
      <c r="Q1003" s="24">
        <f t="shared" si="462"/>
        <v>7815.0095999999994</v>
      </c>
      <c r="R1003" s="43">
        <f t="shared" si="463"/>
        <v>0</v>
      </c>
      <c r="S1003" s="24">
        <f t="shared" si="464"/>
        <v>1000000</v>
      </c>
      <c r="T1003" s="25" t="str">
        <f t="shared" si="465"/>
        <v>Y</v>
      </c>
      <c r="U1003" s="44">
        <f t="shared" si="466"/>
        <v>3</v>
      </c>
      <c r="V1003" s="45">
        <f t="shared" si="467"/>
        <v>200000</v>
      </c>
      <c r="W1003" s="45">
        <f t="shared" si="468"/>
        <v>1000000</v>
      </c>
      <c r="X1003" s="28">
        <f t="shared" si="469"/>
        <v>8021.3258534399993</v>
      </c>
      <c r="Y1003" s="28">
        <f t="shared" si="470"/>
        <v>0</v>
      </c>
      <c r="Z1003" s="45" t="str">
        <f t="shared" si="471"/>
        <v>NA</v>
      </c>
      <c r="AA1003" s="29" t="str">
        <f t="shared" si="472"/>
        <v>Y</v>
      </c>
      <c r="AB1003" s="46">
        <f t="shared" si="473"/>
        <v>2</v>
      </c>
      <c r="AC1003" s="31">
        <f t="shared" si="474"/>
        <v>200000</v>
      </c>
      <c r="AD1003" s="31">
        <f t="shared" si="475"/>
        <v>1000000</v>
      </c>
      <c r="AE1003" s="31">
        <f t="shared" si="476"/>
        <v>8233.0888559708146</v>
      </c>
      <c r="AF1003" s="47">
        <f t="shared" si="477"/>
        <v>0</v>
      </c>
      <c r="AG1003" s="31" t="str">
        <f t="shared" si="478"/>
        <v>NA</v>
      </c>
      <c r="AH1003" s="48">
        <f t="shared" si="479"/>
        <v>1</v>
      </c>
      <c r="AI1003" s="33">
        <f t="shared" si="480"/>
        <v>20000</v>
      </c>
      <c r="AJ1003" s="33">
        <f t="shared" si="481"/>
        <v>65000</v>
      </c>
      <c r="AK1003" s="33">
        <f t="shared" si="482"/>
        <v>8450.4424017684432</v>
      </c>
      <c r="AL1003" s="33">
        <f t="shared" si="483"/>
        <v>0</v>
      </c>
      <c r="AM1003" s="34">
        <f t="shared" si="484"/>
        <v>0</v>
      </c>
    </row>
    <row r="1004" spans="1:39" ht="15.75" customHeight="1" x14ac:dyDescent="0.3">
      <c r="A1004" s="166" t="s">
        <v>3438</v>
      </c>
      <c r="B1004" s="99">
        <v>13748</v>
      </c>
      <c r="C1004" s="99">
        <v>33106</v>
      </c>
      <c r="D1004" s="165">
        <v>44957</v>
      </c>
      <c r="E1004" s="165">
        <v>45312</v>
      </c>
      <c r="F1004" s="166">
        <v>2</v>
      </c>
      <c r="G1004" s="178">
        <v>1.1100000000000001</v>
      </c>
      <c r="H1004" s="181">
        <v>0.5</v>
      </c>
      <c r="I1004" s="180">
        <v>2.64E-2</v>
      </c>
      <c r="J1004" s="21">
        <f t="shared" si="455"/>
        <v>0.8899999999999999</v>
      </c>
      <c r="K1004" s="21" t="str">
        <f t="shared" si="456"/>
        <v>Y</v>
      </c>
      <c r="L1004" s="37" t="str">
        <f t="shared" si="457"/>
        <v>NA</v>
      </c>
      <c r="M1004" s="8" t="str">
        <f t="shared" si="458"/>
        <v>Y</v>
      </c>
      <c r="N1004" s="42">
        <f t="shared" si="459"/>
        <v>2</v>
      </c>
      <c r="O1004" s="43">
        <f t="shared" si="460"/>
        <v>200000</v>
      </c>
      <c r="P1004" s="43" t="str">
        <f t="shared" si="461"/>
        <v>NA</v>
      </c>
      <c r="Q1004" s="24">
        <f t="shared" si="462"/>
        <v>14110.947200000001</v>
      </c>
      <c r="R1004" s="43">
        <f t="shared" si="463"/>
        <v>0</v>
      </c>
      <c r="S1004" s="24">
        <f t="shared" si="464"/>
        <v>1000000</v>
      </c>
      <c r="T1004" s="25" t="str">
        <f t="shared" si="465"/>
        <v>N</v>
      </c>
      <c r="U1004" s="44">
        <f t="shared" si="466"/>
        <v>1</v>
      </c>
      <c r="V1004" s="45">
        <f t="shared" si="467"/>
        <v>20000</v>
      </c>
      <c r="W1004" s="45">
        <f t="shared" si="468"/>
        <v>65000</v>
      </c>
      <c r="X1004" s="28">
        <f t="shared" si="469"/>
        <v>14483.47620608</v>
      </c>
      <c r="Y1004" s="28">
        <f t="shared" si="470"/>
        <v>0</v>
      </c>
      <c r="Z1004" s="45">
        <f t="shared" si="471"/>
        <v>3299.5765939199973</v>
      </c>
      <c r="AA1004" s="29" t="str">
        <f t="shared" si="472"/>
        <v>N</v>
      </c>
      <c r="AB1004" s="46">
        <f t="shared" si="473"/>
        <v>0</v>
      </c>
      <c r="AC1004" s="31">
        <f t="shared" si="474"/>
        <v>0</v>
      </c>
      <c r="AD1004" s="31">
        <f t="shared" si="475"/>
        <v>0</v>
      </c>
      <c r="AE1004" s="31">
        <f t="shared" si="476"/>
        <v>0</v>
      </c>
      <c r="AF1004" s="47">
        <f t="shared" si="477"/>
        <v>0</v>
      </c>
      <c r="AG1004" s="31">
        <f t="shared" si="478"/>
        <v>0</v>
      </c>
      <c r="AH1004" s="48">
        <f t="shared" si="479"/>
        <v>0</v>
      </c>
      <c r="AI1004" s="33">
        <f t="shared" si="480"/>
        <v>0</v>
      </c>
      <c r="AJ1004" s="33">
        <f t="shared" si="481"/>
        <v>0</v>
      </c>
      <c r="AK1004" s="33">
        <f t="shared" si="482"/>
        <v>0</v>
      </c>
      <c r="AL1004" s="33">
        <f t="shared" si="483"/>
        <v>0</v>
      </c>
      <c r="AM1004" s="34">
        <f t="shared" si="484"/>
        <v>0</v>
      </c>
    </row>
    <row r="1005" spans="1:39" ht="15.75" customHeight="1" x14ac:dyDescent="0.3">
      <c r="A1005" s="166" t="s">
        <v>3439</v>
      </c>
      <c r="B1005" s="99">
        <v>23250</v>
      </c>
      <c r="C1005" s="99">
        <v>62035</v>
      </c>
      <c r="D1005" s="165">
        <v>44802</v>
      </c>
      <c r="E1005" s="165">
        <v>44998</v>
      </c>
      <c r="F1005" s="166">
        <v>2</v>
      </c>
      <c r="G1005" s="178">
        <v>0.54</v>
      </c>
      <c r="H1005" s="181">
        <v>0.25</v>
      </c>
      <c r="I1005" s="180">
        <v>7.1400000000000005E-2</v>
      </c>
      <c r="J1005" s="21">
        <f t="shared" si="455"/>
        <v>1.46</v>
      </c>
      <c r="K1005" s="21" t="str">
        <f t="shared" si="456"/>
        <v>Y</v>
      </c>
      <c r="L1005" s="37" t="str">
        <f t="shared" si="457"/>
        <v>NA</v>
      </c>
      <c r="M1005" s="8" t="str">
        <f t="shared" si="458"/>
        <v>Y</v>
      </c>
      <c r="N1005" s="42">
        <f t="shared" si="459"/>
        <v>6</v>
      </c>
      <c r="O1005" s="43">
        <f t="shared" si="460"/>
        <v>200000</v>
      </c>
      <c r="P1005" s="43" t="str">
        <f t="shared" si="461"/>
        <v>NA</v>
      </c>
      <c r="Q1005" s="24">
        <f t="shared" si="462"/>
        <v>24910.05</v>
      </c>
      <c r="R1005" s="43">
        <f t="shared" si="463"/>
        <v>0</v>
      </c>
      <c r="S1005" s="24">
        <f t="shared" si="464"/>
        <v>1000000</v>
      </c>
      <c r="T1005" s="25" t="str">
        <f t="shared" si="465"/>
        <v>Y</v>
      </c>
      <c r="U1005" s="44">
        <f t="shared" si="466"/>
        <v>5</v>
      </c>
      <c r="V1005" s="45">
        <f t="shared" si="467"/>
        <v>200000</v>
      </c>
      <c r="W1005" s="45">
        <f t="shared" si="468"/>
        <v>1000000</v>
      </c>
      <c r="X1005" s="28">
        <f t="shared" si="469"/>
        <v>26688.627569999997</v>
      </c>
      <c r="Y1005" s="28">
        <f t="shared" si="470"/>
        <v>0</v>
      </c>
      <c r="Z1005" s="45" t="str">
        <f t="shared" si="471"/>
        <v>NA</v>
      </c>
      <c r="AA1005" s="29" t="str">
        <f t="shared" si="472"/>
        <v>N</v>
      </c>
      <c r="AB1005" s="46">
        <f t="shared" si="473"/>
        <v>4</v>
      </c>
      <c r="AC1005" s="31">
        <f t="shared" si="474"/>
        <v>20000</v>
      </c>
      <c r="AD1005" s="31">
        <f t="shared" si="475"/>
        <v>65000</v>
      </c>
      <c r="AE1005" s="31">
        <f t="shared" si="476"/>
        <v>20000</v>
      </c>
      <c r="AF1005" s="47">
        <f t="shared" si="477"/>
        <v>8594.1955784979946</v>
      </c>
      <c r="AG1005" s="31">
        <f t="shared" si="478"/>
        <v>0</v>
      </c>
      <c r="AH1005" s="48">
        <f t="shared" si="479"/>
        <v>3</v>
      </c>
      <c r="AI1005" s="33">
        <f t="shared" si="480"/>
        <v>20000</v>
      </c>
      <c r="AJ1005" s="33">
        <f t="shared" si="481"/>
        <v>65000</v>
      </c>
      <c r="AK1005" s="33">
        <f t="shared" si="482"/>
        <v>0</v>
      </c>
      <c r="AL1005" s="33">
        <f t="shared" si="483"/>
        <v>30635.82114280275</v>
      </c>
      <c r="AM1005" s="34">
        <f t="shared" si="484"/>
        <v>39230.016721300744</v>
      </c>
    </row>
    <row r="1006" spans="1:39" ht="15.75" customHeight="1" x14ac:dyDescent="0.3">
      <c r="A1006" s="166" t="s">
        <v>3440</v>
      </c>
      <c r="B1006" s="99">
        <v>7168</v>
      </c>
      <c r="C1006" s="99">
        <v>44821</v>
      </c>
      <c r="D1006" s="165">
        <v>45043</v>
      </c>
      <c r="E1006" s="165">
        <v>45234</v>
      </c>
      <c r="F1006" s="166">
        <v>2</v>
      </c>
      <c r="G1006" s="178">
        <v>1.35</v>
      </c>
      <c r="H1006" s="181">
        <v>1</v>
      </c>
      <c r="I1006" s="180">
        <v>7.6899999999999996E-2</v>
      </c>
      <c r="J1006" s="21">
        <f t="shared" si="455"/>
        <v>0.64999999999999991</v>
      </c>
      <c r="K1006" s="21" t="str">
        <f t="shared" si="456"/>
        <v>Y</v>
      </c>
      <c r="L1006" s="37" t="str">
        <f t="shared" si="457"/>
        <v>NA</v>
      </c>
      <c r="M1006" s="8" t="str">
        <f t="shared" si="458"/>
        <v>Y</v>
      </c>
      <c r="N1006" s="42">
        <f t="shared" si="459"/>
        <v>1</v>
      </c>
      <c r="O1006" s="43">
        <f t="shared" si="460"/>
        <v>200000</v>
      </c>
      <c r="P1006" s="43" t="str">
        <f t="shared" si="461"/>
        <v>NA</v>
      </c>
      <c r="Q1006" s="24">
        <f t="shared" si="462"/>
        <v>7719.2191999999995</v>
      </c>
      <c r="R1006" s="43">
        <f t="shared" si="463"/>
        <v>0</v>
      </c>
      <c r="S1006" s="24">
        <f t="shared" si="464"/>
        <v>1000000</v>
      </c>
      <c r="T1006" s="25" t="str">
        <f t="shared" si="465"/>
        <v>N</v>
      </c>
      <c r="U1006" s="44">
        <f t="shared" si="466"/>
        <v>0</v>
      </c>
      <c r="V1006" s="45">
        <f t="shared" si="467"/>
        <v>0</v>
      </c>
      <c r="W1006" s="45">
        <f t="shared" si="468"/>
        <v>0</v>
      </c>
      <c r="X1006" s="28">
        <f t="shared" si="469"/>
        <v>0</v>
      </c>
      <c r="Y1006" s="28">
        <f t="shared" si="470"/>
        <v>0</v>
      </c>
      <c r="Z1006" s="45">
        <f t="shared" si="471"/>
        <v>0</v>
      </c>
      <c r="AA1006" s="29" t="str">
        <f t="shared" si="472"/>
        <v>N</v>
      </c>
      <c r="AB1006" s="46">
        <f t="shared" si="473"/>
        <v>0</v>
      </c>
      <c r="AC1006" s="31">
        <f t="shared" si="474"/>
        <v>0</v>
      </c>
      <c r="AD1006" s="31">
        <f t="shared" si="475"/>
        <v>0</v>
      </c>
      <c r="AE1006" s="31">
        <f t="shared" si="476"/>
        <v>0</v>
      </c>
      <c r="AF1006" s="47">
        <f t="shared" si="477"/>
        <v>0</v>
      </c>
      <c r="AG1006" s="31">
        <f t="shared" si="478"/>
        <v>0</v>
      </c>
      <c r="AH1006" s="48">
        <f t="shared" si="479"/>
        <v>0</v>
      </c>
      <c r="AI1006" s="33">
        <f t="shared" si="480"/>
        <v>0</v>
      </c>
      <c r="AJ1006" s="33">
        <f t="shared" si="481"/>
        <v>0</v>
      </c>
      <c r="AK1006" s="33">
        <f t="shared" si="482"/>
        <v>0</v>
      </c>
      <c r="AL1006" s="33">
        <f t="shared" si="483"/>
        <v>0</v>
      </c>
      <c r="AM1006" s="34">
        <f t="shared" si="484"/>
        <v>0</v>
      </c>
    </row>
    <row r="1007" spans="1:39" ht="15.75" customHeight="1" x14ac:dyDescent="0.3">
      <c r="A1007" s="166" t="s">
        <v>3441</v>
      </c>
      <c r="B1007" s="99">
        <v>13679</v>
      </c>
      <c r="C1007" s="99">
        <v>41980</v>
      </c>
      <c r="D1007" s="165">
        <v>45699</v>
      </c>
      <c r="E1007" s="165">
        <v>46016</v>
      </c>
      <c r="F1007" s="166">
        <v>4</v>
      </c>
      <c r="G1007" s="178">
        <v>3.01</v>
      </c>
      <c r="H1007" s="181">
        <v>1</v>
      </c>
      <c r="I1007" s="180">
        <v>7.7799999999999994E-2</v>
      </c>
      <c r="J1007" s="21">
        <f t="shared" si="455"/>
        <v>0.99000000000000021</v>
      </c>
      <c r="K1007" s="21" t="str">
        <f t="shared" si="456"/>
        <v>Y</v>
      </c>
      <c r="L1007" s="37" t="str">
        <f t="shared" si="457"/>
        <v>NA</v>
      </c>
      <c r="M1007" s="8" t="str">
        <f t="shared" si="458"/>
        <v>Y</v>
      </c>
      <c r="N1007" s="42">
        <f t="shared" si="459"/>
        <v>1</v>
      </c>
      <c r="O1007" s="43">
        <f t="shared" si="460"/>
        <v>200000</v>
      </c>
      <c r="P1007" s="43" t="str">
        <f t="shared" si="461"/>
        <v>NA</v>
      </c>
      <c r="Q1007" s="24">
        <f t="shared" si="462"/>
        <v>14743.226200000001</v>
      </c>
      <c r="R1007" s="43">
        <f t="shared" si="463"/>
        <v>0</v>
      </c>
      <c r="S1007" s="24">
        <f t="shared" si="464"/>
        <v>1000000</v>
      </c>
      <c r="T1007" s="25" t="str">
        <f t="shared" si="465"/>
        <v>N</v>
      </c>
      <c r="U1007" s="44">
        <f t="shared" si="466"/>
        <v>0</v>
      </c>
      <c r="V1007" s="45">
        <f t="shared" si="467"/>
        <v>0</v>
      </c>
      <c r="W1007" s="45">
        <f t="shared" si="468"/>
        <v>0</v>
      </c>
      <c r="X1007" s="28">
        <f t="shared" si="469"/>
        <v>0</v>
      </c>
      <c r="Y1007" s="28">
        <f t="shared" si="470"/>
        <v>0</v>
      </c>
      <c r="Z1007" s="45">
        <f t="shared" si="471"/>
        <v>0</v>
      </c>
      <c r="AA1007" s="29" t="str">
        <f t="shared" si="472"/>
        <v>N</v>
      </c>
      <c r="AB1007" s="46">
        <f t="shared" si="473"/>
        <v>0</v>
      </c>
      <c r="AC1007" s="31">
        <f t="shared" si="474"/>
        <v>0</v>
      </c>
      <c r="AD1007" s="31">
        <f t="shared" si="475"/>
        <v>0</v>
      </c>
      <c r="AE1007" s="31">
        <f t="shared" si="476"/>
        <v>0</v>
      </c>
      <c r="AF1007" s="47">
        <f t="shared" si="477"/>
        <v>0</v>
      </c>
      <c r="AG1007" s="31">
        <f t="shared" si="478"/>
        <v>0</v>
      </c>
      <c r="AH1007" s="48">
        <f t="shared" si="479"/>
        <v>0</v>
      </c>
      <c r="AI1007" s="33">
        <f t="shared" si="480"/>
        <v>0</v>
      </c>
      <c r="AJ1007" s="33">
        <f t="shared" si="481"/>
        <v>0</v>
      </c>
      <c r="AK1007" s="33">
        <f t="shared" si="482"/>
        <v>0</v>
      </c>
      <c r="AL1007" s="33">
        <f t="shared" si="483"/>
        <v>0</v>
      </c>
      <c r="AM1007" s="34">
        <f t="shared" si="484"/>
        <v>0</v>
      </c>
    </row>
    <row r="1008" spans="1:39" ht="15.75" customHeight="1" x14ac:dyDescent="0.3">
      <c r="A1008" s="166" t="s">
        <v>3442</v>
      </c>
      <c r="B1008" s="99">
        <v>12186</v>
      </c>
      <c r="C1008" s="99">
        <v>40317</v>
      </c>
      <c r="D1008" s="165">
        <v>45161</v>
      </c>
      <c r="E1008" s="165">
        <v>45443</v>
      </c>
      <c r="F1008" s="166">
        <v>2</v>
      </c>
      <c r="G1008" s="178">
        <v>1.54</v>
      </c>
      <c r="H1008" s="181">
        <v>0.25</v>
      </c>
      <c r="I1008" s="180">
        <v>2.5700000000000001E-2</v>
      </c>
      <c r="J1008" s="21">
        <f t="shared" si="455"/>
        <v>0.45999999999999996</v>
      </c>
      <c r="K1008" s="21" t="str">
        <f t="shared" si="456"/>
        <v>Y</v>
      </c>
      <c r="L1008" s="37" t="str">
        <f t="shared" si="457"/>
        <v>NA</v>
      </c>
      <c r="M1008" s="8" t="str">
        <f t="shared" si="458"/>
        <v>Y</v>
      </c>
      <c r="N1008" s="42">
        <f t="shared" si="459"/>
        <v>2</v>
      </c>
      <c r="O1008" s="43">
        <f t="shared" si="460"/>
        <v>200000</v>
      </c>
      <c r="P1008" s="43" t="str">
        <f t="shared" si="461"/>
        <v>NA</v>
      </c>
      <c r="Q1008" s="24">
        <f t="shared" si="462"/>
        <v>12499.180200000001</v>
      </c>
      <c r="R1008" s="43">
        <f t="shared" si="463"/>
        <v>0</v>
      </c>
      <c r="S1008" s="24">
        <f t="shared" si="464"/>
        <v>1000000</v>
      </c>
      <c r="T1008" s="25" t="str">
        <f t="shared" si="465"/>
        <v>N</v>
      </c>
      <c r="U1008" s="44">
        <f t="shared" si="466"/>
        <v>1</v>
      </c>
      <c r="V1008" s="45">
        <f t="shared" si="467"/>
        <v>20000</v>
      </c>
      <c r="W1008" s="45">
        <f t="shared" si="468"/>
        <v>65000</v>
      </c>
      <c r="X1008" s="28">
        <f t="shared" si="469"/>
        <v>12820.409131140001</v>
      </c>
      <c r="Y1008" s="28">
        <f t="shared" si="470"/>
        <v>0</v>
      </c>
      <c r="Z1008" s="45">
        <f t="shared" si="471"/>
        <v>0</v>
      </c>
      <c r="AA1008" s="29" t="str">
        <f t="shared" si="472"/>
        <v>N</v>
      </c>
      <c r="AB1008" s="46">
        <f t="shared" si="473"/>
        <v>0</v>
      </c>
      <c r="AC1008" s="31">
        <f t="shared" si="474"/>
        <v>0</v>
      </c>
      <c r="AD1008" s="31">
        <f t="shared" si="475"/>
        <v>0</v>
      </c>
      <c r="AE1008" s="31">
        <f t="shared" si="476"/>
        <v>0</v>
      </c>
      <c r="AF1008" s="47">
        <f t="shared" si="477"/>
        <v>0</v>
      </c>
      <c r="AG1008" s="31">
        <f t="shared" si="478"/>
        <v>0</v>
      </c>
      <c r="AH1008" s="48">
        <f t="shared" si="479"/>
        <v>0</v>
      </c>
      <c r="AI1008" s="33">
        <f t="shared" si="480"/>
        <v>0</v>
      </c>
      <c r="AJ1008" s="33">
        <f t="shared" si="481"/>
        <v>0</v>
      </c>
      <c r="AK1008" s="33">
        <f t="shared" si="482"/>
        <v>0</v>
      </c>
      <c r="AL1008" s="33">
        <f t="shared" si="483"/>
        <v>0</v>
      </c>
      <c r="AM1008" s="34">
        <f t="shared" si="484"/>
        <v>0</v>
      </c>
    </row>
    <row r="1009" spans="1:39" ht="15.75" customHeight="1" x14ac:dyDescent="0.3">
      <c r="A1009" s="166" t="s">
        <v>3443</v>
      </c>
      <c r="B1009" s="99">
        <v>24543</v>
      </c>
      <c r="C1009" s="99">
        <v>42869</v>
      </c>
      <c r="D1009" s="165">
        <v>45416</v>
      </c>
      <c r="E1009" s="165">
        <v>45641</v>
      </c>
      <c r="F1009" s="166">
        <v>4</v>
      </c>
      <c r="G1009" s="178">
        <v>2.16</v>
      </c>
      <c r="H1009" s="181">
        <v>0.25</v>
      </c>
      <c r="I1009" s="180">
        <v>6.2600000000000003E-2</v>
      </c>
      <c r="J1009" s="21">
        <f t="shared" si="455"/>
        <v>1.8399999999999999</v>
      </c>
      <c r="K1009" s="21" t="str">
        <f t="shared" si="456"/>
        <v>Y</v>
      </c>
      <c r="L1009" s="37" t="str">
        <f t="shared" si="457"/>
        <v>NA</v>
      </c>
      <c r="M1009" s="8" t="str">
        <f t="shared" si="458"/>
        <v>Y</v>
      </c>
      <c r="N1009" s="42">
        <f t="shared" si="459"/>
        <v>8</v>
      </c>
      <c r="O1009" s="43">
        <f t="shared" si="460"/>
        <v>200000</v>
      </c>
      <c r="P1009" s="43" t="str">
        <f t="shared" si="461"/>
        <v>NA</v>
      </c>
      <c r="Q1009" s="24">
        <f t="shared" si="462"/>
        <v>26079.391800000001</v>
      </c>
      <c r="R1009" s="43">
        <f t="shared" si="463"/>
        <v>0</v>
      </c>
      <c r="S1009" s="24">
        <f t="shared" si="464"/>
        <v>1000000</v>
      </c>
      <c r="T1009" s="25" t="str">
        <f t="shared" si="465"/>
        <v>Y</v>
      </c>
      <c r="U1009" s="44">
        <f t="shared" si="466"/>
        <v>7</v>
      </c>
      <c r="V1009" s="45">
        <f t="shared" si="467"/>
        <v>200000</v>
      </c>
      <c r="W1009" s="45">
        <f t="shared" si="468"/>
        <v>1000000</v>
      </c>
      <c r="X1009" s="28">
        <f t="shared" si="469"/>
        <v>27711.961726680001</v>
      </c>
      <c r="Y1009" s="28">
        <f t="shared" si="470"/>
        <v>0</v>
      </c>
      <c r="Z1009" s="45" t="str">
        <f t="shared" si="471"/>
        <v>NA</v>
      </c>
      <c r="AA1009" s="29" t="str">
        <f t="shared" si="472"/>
        <v>N</v>
      </c>
      <c r="AB1009" s="46">
        <f t="shared" si="473"/>
        <v>6</v>
      </c>
      <c r="AC1009" s="31">
        <f t="shared" si="474"/>
        <v>20000</v>
      </c>
      <c r="AD1009" s="31">
        <f t="shared" si="475"/>
        <v>65000</v>
      </c>
      <c r="AE1009" s="31">
        <f t="shared" si="476"/>
        <v>20000</v>
      </c>
      <c r="AF1009" s="47">
        <f t="shared" si="477"/>
        <v>9446.7305307701681</v>
      </c>
      <c r="AG1009" s="31">
        <f t="shared" si="478"/>
        <v>0</v>
      </c>
      <c r="AH1009" s="48">
        <f t="shared" si="479"/>
        <v>5</v>
      </c>
      <c r="AI1009" s="33">
        <f t="shared" si="480"/>
        <v>20000</v>
      </c>
      <c r="AJ1009" s="33">
        <f t="shared" si="481"/>
        <v>65000</v>
      </c>
      <c r="AK1009" s="33">
        <f t="shared" si="482"/>
        <v>0</v>
      </c>
      <c r="AL1009" s="33">
        <f t="shared" si="483"/>
        <v>31290.095861996379</v>
      </c>
      <c r="AM1009" s="34">
        <f t="shared" si="484"/>
        <v>40736.826392766547</v>
      </c>
    </row>
    <row r="1010" spans="1:39" ht="15.75" customHeight="1" x14ac:dyDescent="0.3">
      <c r="A1010" s="166" t="s">
        <v>3444</v>
      </c>
      <c r="B1010" s="99">
        <v>13743</v>
      </c>
      <c r="C1010" s="99">
        <v>68330</v>
      </c>
      <c r="D1010" s="165">
        <v>45976</v>
      </c>
      <c r="E1010" s="165">
        <v>46156</v>
      </c>
      <c r="F1010" s="166">
        <v>4</v>
      </c>
      <c r="G1010" s="178">
        <v>0.72</v>
      </c>
      <c r="H1010" s="181">
        <v>0.25</v>
      </c>
      <c r="I1010" s="180">
        <v>8.1799999999999998E-2</v>
      </c>
      <c r="J1010" s="21">
        <f t="shared" si="455"/>
        <v>3.2800000000000002</v>
      </c>
      <c r="K1010" s="21" t="str">
        <f t="shared" si="456"/>
        <v>Y</v>
      </c>
      <c r="L1010" s="37" t="str">
        <f t="shared" si="457"/>
        <v>NA</v>
      </c>
      <c r="M1010" s="8" t="str">
        <f t="shared" si="458"/>
        <v>Y</v>
      </c>
      <c r="N1010" s="42">
        <f t="shared" si="459"/>
        <v>14</v>
      </c>
      <c r="O1010" s="43">
        <f t="shared" si="460"/>
        <v>200000</v>
      </c>
      <c r="P1010" s="43" t="str">
        <f t="shared" si="461"/>
        <v>NA</v>
      </c>
      <c r="Q1010" s="24">
        <f t="shared" si="462"/>
        <v>14867.1774</v>
      </c>
      <c r="R1010" s="43">
        <f t="shared" si="463"/>
        <v>0</v>
      </c>
      <c r="S1010" s="24">
        <f t="shared" si="464"/>
        <v>1000000</v>
      </c>
      <c r="T1010" s="25" t="str">
        <f t="shared" si="465"/>
        <v>Y</v>
      </c>
      <c r="U1010" s="44">
        <f t="shared" si="466"/>
        <v>13</v>
      </c>
      <c r="V1010" s="45">
        <f t="shared" si="467"/>
        <v>200000</v>
      </c>
      <c r="W1010" s="45">
        <f t="shared" si="468"/>
        <v>1000000</v>
      </c>
      <c r="X1010" s="28">
        <f t="shared" si="469"/>
        <v>16083.312511320002</v>
      </c>
      <c r="Y1010" s="28">
        <f t="shared" si="470"/>
        <v>0</v>
      </c>
      <c r="Z1010" s="45" t="str">
        <f t="shared" si="471"/>
        <v>NA</v>
      </c>
      <c r="AA1010" s="29" t="str">
        <f t="shared" si="472"/>
        <v>Y</v>
      </c>
      <c r="AB1010" s="46">
        <f t="shared" si="473"/>
        <v>12</v>
      </c>
      <c r="AC1010" s="31">
        <f t="shared" si="474"/>
        <v>200000</v>
      </c>
      <c r="AD1010" s="31">
        <f t="shared" si="475"/>
        <v>1000000</v>
      </c>
      <c r="AE1010" s="31">
        <f t="shared" si="476"/>
        <v>17398.927474745979</v>
      </c>
      <c r="AF1010" s="47">
        <f t="shared" si="477"/>
        <v>0</v>
      </c>
      <c r="AG1010" s="31" t="str">
        <f t="shared" si="478"/>
        <v>NA</v>
      </c>
      <c r="AH1010" s="48">
        <f t="shared" si="479"/>
        <v>11</v>
      </c>
      <c r="AI1010" s="33">
        <f t="shared" si="480"/>
        <v>20000</v>
      </c>
      <c r="AJ1010" s="33">
        <f t="shared" si="481"/>
        <v>65000</v>
      </c>
      <c r="AK1010" s="33">
        <f t="shared" si="482"/>
        <v>18822.1597421802</v>
      </c>
      <c r="AL1010" s="33">
        <f t="shared" si="483"/>
        <v>0</v>
      </c>
      <c r="AM1010" s="34">
        <f t="shared" si="484"/>
        <v>0</v>
      </c>
    </row>
    <row r="1011" spans="1:39" ht="15.75" customHeight="1" x14ac:dyDescent="0.3">
      <c r="A1011" s="166" t="s">
        <v>3445</v>
      </c>
      <c r="B1011" s="99">
        <v>10854</v>
      </c>
      <c r="C1011" s="99">
        <v>87396</v>
      </c>
      <c r="D1011" s="165">
        <v>45987</v>
      </c>
      <c r="E1011" s="165">
        <v>46337</v>
      </c>
      <c r="F1011" s="166">
        <v>4</v>
      </c>
      <c r="G1011" s="178">
        <v>3.38</v>
      </c>
      <c r="H1011" s="181">
        <v>0.5</v>
      </c>
      <c r="I1011" s="180">
        <v>2.5700000000000001E-2</v>
      </c>
      <c r="J1011" s="21">
        <f t="shared" si="455"/>
        <v>0.62000000000000011</v>
      </c>
      <c r="K1011" s="21" t="str">
        <f t="shared" si="456"/>
        <v>Y</v>
      </c>
      <c r="L1011" s="37" t="str">
        <f t="shared" si="457"/>
        <v>NA</v>
      </c>
      <c r="M1011" s="8" t="str">
        <f t="shared" si="458"/>
        <v>Y</v>
      </c>
      <c r="N1011" s="42">
        <f t="shared" si="459"/>
        <v>2</v>
      </c>
      <c r="O1011" s="43">
        <f t="shared" si="460"/>
        <v>200000</v>
      </c>
      <c r="P1011" s="43" t="str">
        <f t="shared" si="461"/>
        <v>NA</v>
      </c>
      <c r="Q1011" s="24">
        <f t="shared" si="462"/>
        <v>11132.9478</v>
      </c>
      <c r="R1011" s="43">
        <f t="shared" si="463"/>
        <v>0</v>
      </c>
      <c r="S1011" s="24">
        <f t="shared" si="464"/>
        <v>1000000</v>
      </c>
      <c r="T1011" s="25" t="str">
        <f t="shared" si="465"/>
        <v>N</v>
      </c>
      <c r="U1011" s="44">
        <f t="shared" si="466"/>
        <v>1</v>
      </c>
      <c r="V1011" s="45">
        <f t="shared" si="467"/>
        <v>20000</v>
      </c>
      <c r="W1011" s="45">
        <f t="shared" si="468"/>
        <v>65000</v>
      </c>
      <c r="X1011" s="28">
        <f t="shared" si="469"/>
        <v>0</v>
      </c>
      <c r="Y1011" s="28">
        <f t="shared" si="470"/>
        <v>11419.064558460001</v>
      </c>
      <c r="Z1011" s="45">
        <f t="shared" si="471"/>
        <v>0</v>
      </c>
      <c r="AA1011" s="29" t="str">
        <f t="shared" si="472"/>
        <v>N</v>
      </c>
      <c r="AB1011" s="46">
        <f t="shared" si="473"/>
        <v>0</v>
      </c>
      <c r="AC1011" s="31">
        <f t="shared" si="474"/>
        <v>0</v>
      </c>
      <c r="AD1011" s="31">
        <f t="shared" si="475"/>
        <v>0</v>
      </c>
      <c r="AE1011" s="31">
        <f t="shared" si="476"/>
        <v>0</v>
      </c>
      <c r="AF1011" s="47">
        <f t="shared" si="477"/>
        <v>0</v>
      </c>
      <c r="AG1011" s="31">
        <f t="shared" si="478"/>
        <v>0</v>
      </c>
      <c r="AH1011" s="48">
        <f t="shared" si="479"/>
        <v>0</v>
      </c>
      <c r="AI1011" s="33">
        <f t="shared" si="480"/>
        <v>0</v>
      </c>
      <c r="AJ1011" s="33">
        <f t="shared" si="481"/>
        <v>0</v>
      </c>
      <c r="AK1011" s="33">
        <f t="shared" si="482"/>
        <v>0</v>
      </c>
      <c r="AL1011" s="33">
        <f t="shared" si="483"/>
        <v>0</v>
      </c>
      <c r="AM1011" s="34">
        <f t="shared" si="484"/>
        <v>11419.064558460001</v>
      </c>
    </row>
    <row r="1012" spans="1:39" ht="15" customHeight="1" x14ac:dyDescent="0.3">
      <c r="A1012" s="166" t="s">
        <v>3446</v>
      </c>
      <c r="B1012" s="99">
        <v>22378</v>
      </c>
      <c r="C1012" s="99">
        <v>32452</v>
      </c>
      <c r="D1012" s="165">
        <v>44978</v>
      </c>
      <c r="E1012" s="165">
        <v>45173</v>
      </c>
      <c r="F1012" s="166">
        <v>4</v>
      </c>
      <c r="G1012" s="178">
        <v>0.18</v>
      </c>
      <c r="H1012" s="181">
        <v>0.75</v>
      </c>
      <c r="I1012" s="180">
        <v>7.6499999999999999E-2</v>
      </c>
      <c r="J1012" s="21">
        <f t="shared" si="455"/>
        <v>3.82</v>
      </c>
      <c r="K1012" s="21" t="str">
        <f t="shared" si="456"/>
        <v>Y</v>
      </c>
      <c r="L1012" s="37" t="str">
        <f t="shared" si="457"/>
        <v>NA</v>
      </c>
      <c r="M1012" s="8" t="str">
        <f t="shared" si="458"/>
        <v>Y</v>
      </c>
      <c r="N1012" s="42">
        <f t="shared" si="459"/>
        <v>6</v>
      </c>
      <c r="O1012" s="43">
        <f t="shared" si="460"/>
        <v>200000</v>
      </c>
      <c r="P1012" s="43" t="str">
        <f t="shared" si="461"/>
        <v>NA</v>
      </c>
      <c r="Q1012" s="24">
        <f t="shared" si="462"/>
        <v>24089.917000000001</v>
      </c>
      <c r="R1012" s="43">
        <f t="shared" si="463"/>
        <v>0</v>
      </c>
      <c r="S1012" s="24">
        <f t="shared" si="464"/>
        <v>1000000</v>
      </c>
      <c r="T1012" s="25" t="str">
        <f t="shared" si="465"/>
        <v>Y</v>
      </c>
      <c r="U1012" s="44">
        <f t="shared" si="466"/>
        <v>5</v>
      </c>
      <c r="V1012" s="45">
        <f t="shared" si="467"/>
        <v>200000</v>
      </c>
      <c r="W1012" s="45">
        <f t="shared" si="468"/>
        <v>1000000</v>
      </c>
      <c r="X1012" s="28">
        <f t="shared" si="469"/>
        <v>25932.7956505</v>
      </c>
      <c r="Y1012" s="28">
        <f t="shared" si="470"/>
        <v>0</v>
      </c>
      <c r="Z1012" s="45" t="str">
        <f t="shared" si="471"/>
        <v>NA</v>
      </c>
      <c r="AA1012" s="29" t="str">
        <f t="shared" si="472"/>
        <v>Y</v>
      </c>
      <c r="AB1012" s="46">
        <f t="shared" si="473"/>
        <v>4</v>
      </c>
      <c r="AC1012" s="31">
        <f t="shared" si="474"/>
        <v>200000</v>
      </c>
      <c r="AD1012" s="31">
        <f t="shared" si="475"/>
        <v>1000000</v>
      </c>
      <c r="AE1012" s="31">
        <f t="shared" si="476"/>
        <v>27916.654517763251</v>
      </c>
      <c r="AF1012" s="47">
        <f t="shared" si="477"/>
        <v>0</v>
      </c>
      <c r="AG1012" s="31" t="str">
        <f t="shared" si="478"/>
        <v>NA</v>
      </c>
      <c r="AH1012" s="48">
        <f t="shared" si="479"/>
        <v>3</v>
      </c>
      <c r="AI1012" s="33">
        <f t="shared" si="480"/>
        <v>20000</v>
      </c>
      <c r="AJ1012" s="33">
        <f t="shared" si="481"/>
        <v>65000</v>
      </c>
      <c r="AK1012" s="33">
        <f t="shared" si="482"/>
        <v>20000</v>
      </c>
      <c r="AL1012" s="33">
        <f t="shared" si="483"/>
        <v>10052.278588372141</v>
      </c>
      <c r="AM1012" s="34">
        <f t="shared" si="484"/>
        <v>10052.278588372141</v>
      </c>
    </row>
    <row r="1013" spans="1:39" ht="15" customHeight="1" x14ac:dyDescent="0.3">
      <c r="A1013" s="166" t="s">
        <v>3447</v>
      </c>
      <c r="B1013" s="99">
        <v>6898</v>
      </c>
      <c r="C1013" s="99">
        <v>48469</v>
      </c>
      <c r="D1013" s="165">
        <v>44406</v>
      </c>
      <c r="E1013" s="165">
        <v>44726</v>
      </c>
      <c r="F1013" s="166">
        <v>2</v>
      </c>
      <c r="G1013" s="178">
        <v>0.26</v>
      </c>
      <c r="H1013" s="181">
        <v>1</v>
      </c>
      <c r="I1013" s="180">
        <v>7.2099999999999997E-2</v>
      </c>
      <c r="J1013" s="21">
        <f t="shared" si="455"/>
        <v>1.74</v>
      </c>
      <c r="K1013" s="21" t="str">
        <f t="shared" si="456"/>
        <v>Y</v>
      </c>
      <c r="L1013" s="37" t="str">
        <f t="shared" si="457"/>
        <v>NA</v>
      </c>
      <c r="M1013" s="8" t="str">
        <f t="shared" si="458"/>
        <v>Y</v>
      </c>
      <c r="N1013" s="42">
        <f t="shared" si="459"/>
        <v>2</v>
      </c>
      <c r="O1013" s="43">
        <f t="shared" si="460"/>
        <v>200000</v>
      </c>
      <c r="P1013" s="43" t="str">
        <f t="shared" si="461"/>
        <v>NA</v>
      </c>
      <c r="Q1013" s="24">
        <f t="shared" si="462"/>
        <v>7395.3458000000001</v>
      </c>
      <c r="R1013" s="43">
        <f t="shared" si="463"/>
        <v>0</v>
      </c>
      <c r="S1013" s="24">
        <f t="shared" si="464"/>
        <v>1000000</v>
      </c>
      <c r="T1013" s="25" t="str">
        <f t="shared" si="465"/>
        <v>Y</v>
      </c>
      <c r="U1013" s="44">
        <f t="shared" si="466"/>
        <v>1</v>
      </c>
      <c r="V1013" s="45">
        <f t="shared" si="467"/>
        <v>200000</v>
      </c>
      <c r="W1013" s="45">
        <f t="shared" si="468"/>
        <v>1000000</v>
      </c>
      <c r="X1013" s="28">
        <f t="shared" si="469"/>
        <v>7928.5502321800004</v>
      </c>
      <c r="Y1013" s="28">
        <f t="shared" si="470"/>
        <v>0</v>
      </c>
      <c r="Z1013" s="45" t="str">
        <f t="shared" si="471"/>
        <v>NA</v>
      </c>
      <c r="AA1013" s="29" t="str">
        <f t="shared" si="472"/>
        <v>N</v>
      </c>
      <c r="AB1013" s="46">
        <f t="shared" si="473"/>
        <v>0</v>
      </c>
      <c r="AC1013" s="31">
        <f t="shared" si="474"/>
        <v>0</v>
      </c>
      <c r="AD1013" s="31">
        <f t="shared" si="475"/>
        <v>0</v>
      </c>
      <c r="AE1013" s="31">
        <f t="shared" si="476"/>
        <v>0</v>
      </c>
      <c r="AF1013" s="47">
        <f t="shared" si="477"/>
        <v>0</v>
      </c>
      <c r="AG1013" s="31">
        <f t="shared" si="478"/>
        <v>0</v>
      </c>
      <c r="AH1013" s="48">
        <f t="shared" si="479"/>
        <v>0</v>
      </c>
      <c r="AI1013" s="33">
        <f t="shared" si="480"/>
        <v>0</v>
      </c>
      <c r="AJ1013" s="33">
        <f t="shared" si="481"/>
        <v>0</v>
      </c>
      <c r="AK1013" s="33">
        <f t="shared" si="482"/>
        <v>0</v>
      </c>
      <c r="AL1013" s="33">
        <f t="shared" si="483"/>
        <v>0</v>
      </c>
      <c r="AM1013" s="34">
        <f t="shared" si="484"/>
        <v>0</v>
      </c>
    </row>
    <row r="1014" spans="1:39" ht="15" customHeight="1" x14ac:dyDescent="0.3">
      <c r="A1014" s="166" t="s">
        <v>3448</v>
      </c>
      <c r="B1014" s="99">
        <v>9207</v>
      </c>
      <c r="C1014" s="99">
        <v>81503</v>
      </c>
      <c r="D1014" s="165">
        <v>45079</v>
      </c>
      <c r="E1014" s="165">
        <v>45193</v>
      </c>
      <c r="F1014" s="166">
        <v>4</v>
      </c>
      <c r="G1014" s="178">
        <v>2.16</v>
      </c>
      <c r="H1014" s="181">
        <v>1</v>
      </c>
      <c r="I1014" s="180">
        <v>8.2500000000000004E-2</v>
      </c>
      <c r="J1014" s="21">
        <f t="shared" si="455"/>
        <v>1.8399999999999999</v>
      </c>
      <c r="K1014" s="21" t="str">
        <f t="shared" si="456"/>
        <v>Y</v>
      </c>
      <c r="L1014" s="37" t="str">
        <f t="shared" si="457"/>
        <v>NA</v>
      </c>
      <c r="M1014" s="8" t="str">
        <f t="shared" si="458"/>
        <v>Y</v>
      </c>
      <c r="N1014" s="42">
        <f t="shared" si="459"/>
        <v>2</v>
      </c>
      <c r="O1014" s="43">
        <f t="shared" si="460"/>
        <v>200000</v>
      </c>
      <c r="P1014" s="43" t="str">
        <f t="shared" si="461"/>
        <v>NA</v>
      </c>
      <c r="Q1014" s="24">
        <f t="shared" si="462"/>
        <v>9966.5774999999994</v>
      </c>
      <c r="R1014" s="43">
        <f t="shared" si="463"/>
        <v>0</v>
      </c>
      <c r="S1014" s="24">
        <f t="shared" si="464"/>
        <v>1000000</v>
      </c>
      <c r="T1014" s="25" t="str">
        <f t="shared" si="465"/>
        <v>Y</v>
      </c>
      <c r="U1014" s="44">
        <f t="shared" si="466"/>
        <v>1</v>
      </c>
      <c r="V1014" s="45">
        <f t="shared" si="467"/>
        <v>200000</v>
      </c>
      <c r="W1014" s="45">
        <f t="shared" si="468"/>
        <v>1000000</v>
      </c>
      <c r="X1014" s="28">
        <f t="shared" si="469"/>
        <v>10788.820143749999</v>
      </c>
      <c r="Y1014" s="28">
        <f t="shared" si="470"/>
        <v>0</v>
      </c>
      <c r="Z1014" s="45" t="str">
        <f t="shared" si="471"/>
        <v>NA</v>
      </c>
      <c r="AA1014" s="29" t="str">
        <f t="shared" si="472"/>
        <v>N</v>
      </c>
      <c r="AB1014" s="46">
        <f t="shared" si="473"/>
        <v>0</v>
      </c>
      <c r="AC1014" s="31">
        <f t="shared" si="474"/>
        <v>0</v>
      </c>
      <c r="AD1014" s="31">
        <f t="shared" si="475"/>
        <v>0</v>
      </c>
      <c r="AE1014" s="31">
        <f t="shared" si="476"/>
        <v>0</v>
      </c>
      <c r="AF1014" s="47">
        <f t="shared" si="477"/>
        <v>0</v>
      </c>
      <c r="AG1014" s="31">
        <f t="shared" si="478"/>
        <v>0</v>
      </c>
      <c r="AH1014" s="48">
        <f t="shared" si="479"/>
        <v>0</v>
      </c>
      <c r="AI1014" s="33">
        <f t="shared" si="480"/>
        <v>0</v>
      </c>
      <c r="AJ1014" s="33">
        <f t="shared" si="481"/>
        <v>0</v>
      </c>
      <c r="AK1014" s="33">
        <f t="shared" si="482"/>
        <v>0</v>
      </c>
      <c r="AL1014" s="33">
        <f t="shared" si="483"/>
        <v>0</v>
      </c>
      <c r="AM1014" s="34">
        <f t="shared" si="484"/>
        <v>0</v>
      </c>
    </row>
    <row r="1015" spans="1:39" ht="15" customHeight="1" x14ac:dyDescent="0.3">
      <c r="A1015" s="166" t="s">
        <v>3449</v>
      </c>
      <c r="B1015" s="99">
        <v>15214</v>
      </c>
      <c r="C1015" s="99">
        <v>77510</v>
      </c>
      <c r="D1015" s="165">
        <v>44829</v>
      </c>
      <c r="E1015" s="165">
        <v>45191</v>
      </c>
      <c r="F1015" s="166">
        <v>4</v>
      </c>
      <c r="G1015" s="178">
        <v>1.81</v>
      </c>
      <c r="H1015" s="181">
        <v>1</v>
      </c>
      <c r="I1015" s="180">
        <v>2.35E-2</v>
      </c>
      <c r="J1015" s="21">
        <f t="shared" si="455"/>
        <v>2.19</v>
      </c>
      <c r="K1015" s="21" t="str">
        <f t="shared" si="456"/>
        <v>Y</v>
      </c>
      <c r="L1015" s="37" t="str">
        <f t="shared" si="457"/>
        <v>NA</v>
      </c>
      <c r="M1015" s="8" t="str">
        <f t="shared" si="458"/>
        <v>Y</v>
      </c>
      <c r="N1015" s="42">
        <f t="shared" si="459"/>
        <v>3</v>
      </c>
      <c r="O1015" s="43">
        <f t="shared" si="460"/>
        <v>200000</v>
      </c>
      <c r="P1015" s="43" t="str">
        <f t="shared" si="461"/>
        <v>NA</v>
      </c>
      <c r="Q1015" s="24">
        <f t="shared" si="462"/>
        <v>15571.529</v>
      </c>
      <c r="R1015" s="43">
        <f t="shared" si="463"/>
        <v>0</v>
      </c>
      <c r="S1015" s="24">
        <f t="shared" si="464"/>
        <v>1000000</v>
      </c>
      <c r="T1015" s="25" t="str">
        <f t="shared" si="465"/>
        <v>Y</v>
      </c>
      <c r="U1015" s="44">
        <f t="shared" si="466"/>
        <v>2</v>
      </c>
      <c r="V1015" s="45">
        <f t="shared" si="467"/>
        <v>200000</v>
      </c>
      <c r="W1015" s="45">
        <f t="shared" si="468"/>
        <v>1000000</v>
      </c>
      <c r="X1015" s="28">
        <f t="shared" si="469"/>
        <v>15937.459931500001</v>
      </c>
      <c r="Y1015" s="28">
        <f t="shared" si="470"/>
        <v>0</v>
      </c>
      <c r="Z1015" s="45" t="str">
        <f t="shared" si="471"/>
        <v>NA</v>
      </c>
      <c r="AA1015" s="29" t="str">
        <f t="shared" si="472"/>
        <v>Y</v>
      </c>
      <c r="AB1015" s="46">
        <f t="shared" si="473"/>
        <v>1</v>
      </c>
      <c r="AC1015" s="31">
        <f t="shared" si="474"/>
        <v>200000</v>
      </c>
      <c r="AD1015" s="31">
        <f t="shared" si="475"/>
        <v>1000000</v>
      </c>
      <c r="AE1015" s="31">
        <f t="shared" si="476"/>
        <v>16311.990239890252</v>
      </c>
      <c r="AF1015" s="47">
        <f t="shared" si="477"/>
        <v>0</v>
      </c>
      <c r="AG1015" s="31" t="str">
        <f t="shared" si="478"/>
        <v>NA</v>
      </c>
      <c r="AH1015" s="48">
        <f t="shared" si="479"/>
        <v>0</v>
      </c>
      <c r="AI1015" s="33">
        <f t="shared" si="480"/>
        <v>0</v>
      </c>
      <c r="AJ1015" s="33">
        <f t="shared" si="481"/>
        <v>0</v>
      </c>
      <c r="AK1015" s="33">
        <f t="shared" si="482"/>
        <v>0</v>
      </c>
      <c r="AL1015" s="33">
        <f t="shared" si="483"/>
        <v>0</v>
      </c>
      <c r="AM1015" s="34">
        <f t="shared" si="484"/>
        <v>0</v>
      </c>
    </row>
    <row r="1016" spans="1:39" ht="15" customHeight="1" x14ac:dyDescent="0.3">
      <c r="A1016" s="166" t="s">
        <v>3450</v>
      </c>
      <c r="B1016" s="99">
        <v>16078</v>
      </c>
      <c r="C1016" s="99">
        <v>28835</v>
      </c>
      <c r="D1016" s="165">
        <v>45000</v>
      </c>
      <c r="E1016" s="165">
        <v>45313</v>
      </c>
      <c r="F1016" s="166">
        <v>2</v>
      </c>
      <c r="G1016" s="178">
        <v>1.22</v>
      </c>
      <c r="H1016" s="181">
        <v>0.25</v>
      </c>
      <c r="I1016" s="180">
        <v>0.02</v>
      </c>
      <c r="J1016" s="21">
        <f t="shared" si="455"/>
        <v>0.78</v>
      </c>
      <c r="K1016" s="21" t="str">
        <f t="shared" si="456"/>
        <v>Y</v>
      </c>
      <c r="L1016" s="37" t="str">
        <f t="shared" si="457"/>
        <v>NA</v>
      </c>
      <c r="M1016" s="8" t="str">
        <f t="shared" si="458"/>
        <v>Y</v>
      </c>
      <c r="N1016" s="42">
        <f t="shared" si="459"/>
        <v>4</v>
      </c>
      <c r="O1016" s="43">
        <f t="shared" si="460"/>
        <v>200000</v>
      </c>
      <c r="P1016" s="43" t="str">
        <f t="shared" si="461"/>
        <v>NA</v>
      </c>
      <c r="Q1016" s="24">
        <f t="shared" si="462"/>
        <v>16399.560000000001</v>
      </c>
      <c r="R1016" s="43">
        <f t="shared" si="463"/>
        <v>0</v>
      </c>
      <c r="S1016" s="24">
        <f t="shared" si="464"/>
        <v>1000000</v>
      </c>
      <c r="T1016" s="25" t="str">
        <f t="shared" si="465"/>
        <v>N</v>
      </c>
      <c r="U1016" s="44">
        <f t="shared" si="466"/>
        <v>3</v>
      </c>
      <c r="V1016" s="45">
        <f t="shared" si="467"/>
        <v>20000</v>
      </c>
      <c r="W1016" s="45">
        <f t="shared" si="468"/>
        <v>65000</v>
      </c>
      <c r="X1016" s="28">
        <f t="shared" si="469"/>
        <v>16727.551200000002</v>
      </c>
      <c r="Y1016" s="28">
        <f t="shared" si="470"/>
        <v>0</v>
      </c>
      <c r="Z1016" s="45">
        <f t="shared" si="471"/>
        <v>3037.888799999997</v>
      </c>
      <c r="AA1016" s="29" t="str">
        <f t="shared" si="472"/>
        <v>N</v>
      </c>
      <c r="AB1016" s="46">
        <f t="shared" si="473"/>
        <v>2</v>
      </c>
      <c r="AC1016" s="31">
        <f t="shared" si="474"/>
        <v>20000</v>
      </c>
      <c r="AD1016" s="31">
        <f t="shared" si="475"/>
        <v>65000</v>
      </c>
      <c r="AE1016" s="31">
        <f t="shared" si="476"/>
        <v>3037.888799999997</v>
      </c>
      <c r="AF1016" s="47">
        <f t="shared" si="477"/>
        <v>14024.213424000005</v>
      </c>
      <c r="AG1016" s="31">
        <f t="shared" si="478"/>
        <v>0</v>
      </c>
      <c r="AH1016" s="48">
        <f t="shared" si="479"/>
        <v>1</v>
      </c>
      <c r="AI1016" s="33">
        <f t="shared" si="480"/>
        <v>20000</v>
      </c>
      <c r="AJ1016" s="33">
        <f t="shared" si="481"/>
        <v>65000</v>
      </c>
      <c r="AK1016" s="33">
        <f t="shared" si="482"/>
        <v>0</v>
      </c>
      <c r="AL1016" s="33">
        <f t="shared" si="483"/>
        <v>17403.344268480003</v>
      </c>
      <c r="AM1016" s="34">
        <f t="shared" si="484"/>
        <v>31427.557692480008</v>
      </c>
    </row>
    <row r="1017" spans="1:39" ht="15" customHeight="1" x14ac:dyDescent="0.3">
      <c r="A1017" s="166" t="s">
        <v>3451</v>
      </c>
      <c r="B1017" s="99">
        <v>7208</v>
      </c>
      <c r="C1017" s="99">
        <v>21325</v>
      </c>
      <c r="D1017" s="165">
        <v>44444</v>
      </c>
      <c r="E1017" s="165">
        <v>44643</v>
      </c>
      <c r="F1017" s="166">
        <v>2</v>
      </c>
      <c r="G1017" s="178">
        <v>1.08</v>
      </c>
      <c r="H1017" s="181">
        <v>0.75</v>
      </c>
      <c r="I1017" s="180">
        <v>6.1800000000000001E-2</v>
      </c>
      <c r="J1017" s="21">
        <f t="shared" si="455"/>
        <v>0.91999999999999993</v>
      </c>
      <c r="K1017" s="21" t="str">
        <f t="shared" si="456"/>
        <v>Y</v>
      </c>
      <c r="L1017" s="37" t="str">
        <f t="shared" si="457"/>
        <v>NA</v>
      </c>
      <c r="M1017" s="8" t="str">
        <f t="shared" si="458"/>
        <v>Y</v>
      </c>
      <c r="N1017" s="42">
        <f t="shared" si="459"/>
        <v>2</v>
      </c>
      <c r="O1017" s="43">
        <f t="shared" si="460"/>
        <v>200000</v>
      </c>
      <c r="P1017" s="43" t="str">
        <f t="shared" si="461"/>
        <v>NA</v>
      </c>
      <c r="Q1017" s="24">
        <f t="shared" si="462"/>
        <v>7653.4544000000005</v>
      </c>
      <c r="R1017" s="43">
        <f t="shared" si="463"/>
        <v>0</v>
      </c>
      <c r="S1017" s="24">
        <f t="shared" si="464"/>
        <v>1000000</v>
      </c>
      <c r="T1017" s="25" t="str">
        <f t="shared" si="465"/>
        <v>N</v>
      </c>
      <c r="U1017" s="44">
        <f t="shared" si="466"/>
        <v>1</v>
      </c>
      <c r="V1017" s="45">
        <f t="shared" si="467"/>
        <v>20000</v>
      </c>
      <c r="W1017" s="45">
        <f t="shared" si="468"/>
        <v>65000</v>
      </c>
      <c r="X1017" s="28">
        <f t="shared" si="469"/>
        <v>8126.437881920001</v>
      </c>
      <c r="Y1017" s="28">
        <f t="shared" si="470"/>
        <v>0</v>
      </c>
      <c r="Z1017" s="45">
        <f t="shared" si="471"/>
        <v>27895.107718079998</v>
      </c>
      <c r="AA1017" s="29" t="str">
        <f t="shared" si="472"/>
        <v>N</v>
      </c>
      <c r="AB1017" s="46">
        <f t="shared" si="473"/>
        <v>0</v>
      </c>
      <c r="AC1017" s="31">
        <f t="shared" si="474"/>
        <v>0</v>
      </c>
      <c r="AD1017" s="31">
        <f t="shared" si="475"/>
        <v>0</v>
      </c>
      <c r="AE1017" s="31">
        <f t="shared" si="476"/>
        <v>0</v>
      </c>
      <c r="AF1017" s="47">
        <f t="shared" si="477"/>
        <v>0</v>
      </c>
      <c r="AG1017" s="31">
        <f t="shared" si="478"/>
        <v>0</v>
      </c>
      <c r="AH1017" s="48">
        <f t="shared" si="479"/>
        <v>0</v>
      </c>
      <c r="AI1017" s="33">
        <f t="shared" si="480"/>
        <v>0</v>
      </c>
      <c r="AJ1017" s="33">
        <f t="shared" si="481"/>
        <v>0</v>
      </c>
      <c r="AK1017" s="33">
        <f t="shared" si="482"/>
        <v>0</v>
      </c>
      <c r="AL1017" s="33">
        <f t="shared" si="483"/>
        <v>0</v>
      </c>
      <c r="AM1017" s="34">
        <f t="shared" si="484"/>
        <v>0</v>
      </c>
    </row>
    <row r="1018" spans="1:39" ht="15" customHeight="1" x14ac:dyDescent="0.3">
      <c r="A1018" s="166" t="s">
        <v>3452</v>
      </c>
      <c r="B1018" s="99">
        <v>9335</v>
      </c>
      <c r="C1018" s="99">
        <v>94182</v>
      </c>
      <c r="D1018" s="165">
        <v>45024</v>
      </c>
      <c r="E1018" s="165">
        <v>45296</v>
      </c>
      <c r="F1018" s="166">
        <v>2</v>
      </c>
      <c r="G1018" s="178">
        <v>1.59</v>
      </c>
      <c r="H1018" s="181">
        <v>1</v>
      </c>
      <c r="I1018" s="180">
        <v>2.8299999999999999E-2</v>
      </c>
      <c r="J1018" s="21">
        <f t="shared" si="455"/>
        <v>0.40999999999999992</v>
      </c>
      <c r="K1018" s="21" t="str">
        <f t="shared" si="456"/>
        <v>Y</v>
      </c>
      <c r="L1018" s="37" t="str">
        <f t="shared" si="457"/>
        <v>NA</v>
      </c>
      <c r="M1018" s="8" t="str">
        <f t="shared" si="458"/>
        <v>Y</v>
      </c>
      <c r="N1018" s="42">
        <f t="shared" si="459"/>
        <v>1</v>
      </c>
      <c r="O1018" s="43">
        <f t="shared" si="460"/>
        <v>200000</v>
      </c>
      <c r="P1018" s="43" t="str">
        <f t="shared" si="461"/>
        <v>NA</v>
      </c>
      <c r="Q1018" s="24">
        <f t="shared" si="462"/>
        <v>9599.1805000000004</v>
      </c>
      <c r="R1018" s="43">
        <f t="shared" si="463"/>
        <v>0</v>
      </c>
      <c r="S1018" s="24">
        <f t="shared" si="464"/>
        <v>1000000</v>
      </c>
      <c r="T1018" s="25" t="str">
        <f t="shared" si="465"/>
        <v>N</v>
      </c>
      <c r="U1018" s="44">
        <f t="shared" si="466"/>
        <v>0</v>
      </c>
      <c r="V1018" s="45">
        <f t="shared" si="467"/>
        <v>0</v>
      </c>
      <c r="W1018" s="45">
        <f t="shared" si="468"/>
        <v>0</v>
      </c>
      <c r="X1018" s="28">
        <f t="shared" si="469"/>
        <v>0</v>
      </c>
      <c r="Y1018" s="28">
        <f t="shared" si="470"/>
        <v>0</v>
      </c>
      <c r="Z1018" s="45">
        <f t="shared" si="471"/>
        <v>0</v>
      </c>
      <c r="AA1018" s="29" t="str">
        <f t="shared" si="472"/>
        <v>N</v>
      </c>
      <c r="AB1018" s="46">
        <f t="shared" si="473"/>
        <v>0</v>
      </c>
      <c r="AC1018" s="31">
        <f t="shared" si="474"/>
        <v>0</v>
      </c>
      <c r="AD1018" s="31">
        <f t="shared" si="475"/>
        <v>0</v>
      </c>
      <c r="AE1018" s="31">
        <f t="shared" si="476"/>
        <v>0</v>
      </c>
      <c r="AF1018" s="47">
        <f t="shared" si="477"/>
        <v>0</v>
      </c>
      <c r="AG1018" s="31">
        <f t="shared" si="478"/>
        <v>0</v>
      </c>
      <c r="AH1018" s="48">
        <f t="shared" si="479"/>
        <v>0</v>
      </c>
      <c r="AI1018" s="33">
        <f t="shared" si="480"/>
        <v>0</v>
      </c>
      <c r="AJ1018" s="33">
        <f t="shared" si="481"/>
        <v>0</v>
      </c>
      <c r="AK1018" s="33">
        <f t="shared" si="482"/>
        <v>0</v>
      </c>
      <c r="AL1018" s="33">
        <f t="shared" si="483"/>
        <v>0</v>
      </c>
      <c r="AM1018" s="34">
        <f t="shared" si="484"/>
        <v>0</v>
      </c>
    </row>
    <row r="1019" spans="1:39" ht="15" customHeight="1" x14ac:dyDescent="0.3">
      <c r="A1019" s="166" t="s">
        <v>3453</v>
      </c>
      <c r="B1019" s="99">
        <v>16609</v>
      </c>
      <c r="C1019" s="99">
        <v>82128</v>
      </c>
      <c r="D1019" s="165">
        <v>45363</v>
      </c>
      <c r="E1019" s="165">
        <v>45632</v>
      </c>
      <c r="F1019" s="166">
        <v>2</v>
      </c>
      <c r="G1019" s="178">
        <v>1.38</v>
      </c>
      <c r="H1019" s="181">
        <v>0.25</v>
      </c>
      <c r="I1019" s="180">
        <v>1.9199999999999998E-2</v>
      </c>
      <c r="J1019" s="21">
        <f t="shared" ref="J1019:J1082" si="485">MAX(0, F1019-G1019)</f>
        <v>0.62000000000000011</v>
      </c>
      <c r="K1019" s="21" t="str">
        <f t="shared" ref="K1019:K1082" si="486">IF(
  AND(
    E1019 &gt;= D1019-10,
    E1019 &lt;= DATE(2028,6,30),
    J1019 &gt; 0
  ),
  "Y",
  "N"
)</f>
        <v>Y</v>
      </c>
      <c r="L1019" s="37" t="str">
        <f t="shared" ref="L1019:L1082" si="487">IF(
  J1019=0,
  0,
  IF(
    K1019="Y",
    "NA",
    MAX(0, 65000-C1019)
  )
)</f>
        <v>NA</v>
      </c>
      <c r="M1019" s="8" t="str">
        <f t="shared" ref="M1019:M1082" si="488">IF(AND(K1019="Y",J1019&gt;0),"Y","N")</f>
        <v>Y</v>
      </c>
      <c r="N1019" s="42">
        <f t="shared" ref="N1019:N1082" si="489">ROUNDUP(J1019/H1019, 0)</f>
        <v>3</v>
      </c>
      <c r="O1019" s="43">
        <f t="shared" ref="O1019:O1082" si="490">IF(
  N1019=0,
  0,
  IF(
    M1019="Y",
    200000,
    20000
  )
)</f>
        <v>200000</v>
      </c>
      <c r="P1019" s="43" t="str">
        <f t="shared" ref="P1019:P1082" si="491">IF(
  N1019=0,
  0,
  IF(
    M1019="Y",
    "NA",
    MAX(0, 65000)
  )
)</f>
        <v>NA</v>
      </c>
      <c r="Q1019" s="24">
        <f t="shared" ref="Q1019:Q1082" si="492">IF(
  N1019=0,
  0,
  MAX(0, MIN(B1019*(1+I1019), O1019, L1019))
)</f>
        <v>16927.892800000001</v>
      </c>
      <c r="R1019" s="43">
        <f t="shared" ref="R1019:R1082" si="493">IF(
  N1019=0,
  0,
  MAX(0, (B1019*(1+I1019))-Q1019)
)</f>
        <v>0</v>
      </c>
      <c r="S1019" s="24">
        <f t="shared" ref="S1019:S1082" si="494">IF(
    M1019="Y",
    1000000,
    MAX(0, 65000-C1019-Q1019)
  )</f>
        <v>1000000</v>
      </c>
      <c r="T1019" s="25" t="str">
        <f t="shared" ref="T1019:T1082" si="495">IF(AND(K1019="Y",J1019&gt;1),"Y","N")</f>
        <v>N</v>
      </c>
      <c r="U1019" s="44">
        <f t="shared" ref="U1019:U1082" si="496">MAX(0,(N1019-1))</f>
        <v>2</v>
      </c>
      <c r="V1019" s="45">
        <f t="shared" ref="V1019:V1082" si="497">IF(
  U1019=0,
  0,
  IF(
    T1019="Y",
    200000,
    20000
  )
)</f>
        <v>20000</v>
      </c>
      <c r="W1019" s="45">
        <f t="shared" ref="W1019:W1082" si="498">IF(
  U1019=0,
  0,
  IF(
    T1019="Y",
    1000000,
    MAX(0, 65000)
  )
)</f>
        <v>65000</v>
      </c>
      <c r="X1019" s="28">
        <f t="shared" ref="X1019:X1082" si="499">IF(
  U1019=0,
  0,
  MAX(0, MIN(B1019*(1+I1019)*(1+I1019), V1019, S1019, (W1019-C1019))
)
)</f>
        <v>0</v>
      </c>
      <c r="Y1019" s="28">
        <f t="shared" ref="Y1019:Y1082" si="500">IF(
  U1019=0,
  0,
  MAX(0, (B1019*(1+I1019)*(1+I1019)-X1019)
)
)</f>
        <v>17252.908341760005</v>
      </c>
      <c r="Z1019" s="45">
        <f t="shared" ref="Z1019:Z1082" si="501">IF(
    T1019="Y",
    "NA",
    MAX(0, W1019-C1019-Q1019-X1019)
  )</f>
        <v>0</v>
      </c>
      <c r="AA1019" s="29" t="str">
        <f t="shared" ref="AA1019:AA1082" si="502">IF(AND(K1019="Y",J1019&gt;2),"Y","N")</f>
        <v>N</v>
      </c>
      <c r="AB1019" s="46">
        <f t="shared" ref="AB1019:AB1082" si="503">MAX(0,(U1019-1))</f>
        <v>1</v>
      </c>
      <c r="AC1019" s="31">
        <f t="shared" ref="AC1019:AC1082" si="504">IF(
  AB1019=0,
  0,
  IF(
    AA1019="Y",
    200000,
    20000
  )
)</f>
        <v>20000</v>
      </c>
      <c r="AD1019" s="31">
        <f t="shared" ref="AD1019:AD1082" si="505">IF(
  AB1019=0,
  0,
  IF(
    AA1019="Y",
    1000000,
    MAX(0, 65000)
  )
)</f>
        <v>65000</v>
      </c>
      <c r="AE1019" s="31">
        <f t="shared" ref="AE1019:AE1082" si="506">IF(
  AB1019=0,
  0,
  MAX(0, MIN(B1019*(1+I1019)*(1+I1019)*(1+I1019), AC1019, Z1019))
)</f>
        <v>0</v>
      </c>
      <c r="AF1019" s="47">
        <f t="shared" ref="AF1019:AF1082" si="507">IF(
  AB1019=0,
  0,
  MAX(0, (B1019*(1+I1019)*(1+I1019)*(1+I1019)-AE1019)
)
)</f>
        <v>17584.164181921798</v>
      </c>
      <c r="AG1019" s="31">
        <f t="shared" ref="AG1019:AG1082" si="508">IF(
    AA1019="Y",
    "NA",
    MAX(0, AD1019-C1019-Q1019-X1019-AE1019)
  )</f>
        <v>0</v>
      </c>
      <c r="AH1019" s="48">
        <f t="shared" si="479"/>
        <v>0</v>
      </c>
      <c r="AI1019" s="33">
        <f t="shared" si="480"/>
        <v>0</v>
      </c>
      <c r="AJ1019" s="33">
        <f t="shared" si="481"/>
        <v>0</v>
      </c>
      <c r="AK1019" s="33">
        <f t="shared" si="482"/>
        <v>0</v>
      </c>
      <c r="AL1019" s="33">
        <f t="shared" si="483"/>
        <v>0</v>
      </c>
      <c r="AM1019" s="34">
        <f t="shared" si="484"/>
        <v>34837.072523681803</v>
      </c>
    </row>
    <row r="1020" spans="1:39" ht="15" customHeight="1" x14ac:dyDescent="0.3">
      <c r="A1020" s="166" t="s">
        <v>3454</v>
      </c>
      <c r="B1020" s="99">
        <v>13147</v>
      </c>
      <c r="C1020" s="99">
        <v>48259</v>
      </c>
      <c r="D1020" s="165">
        <v>45815</v>
      </c>
      <c r="E1020" s="165">
        <v>46119</v>
      </c>
      <c r="F1020" s="166">
        <v>4</v>
      </c>
      <c r="G1020" s="178">
        <v>0.65</v>
      </c>
      <c r="H1020" s="181">
        <v>0.5</v>
      </c>
      <c r="I1020" s="180">
        <v>3.4500000000000003E-2</v>
      </c>
      <c r="J1020" s="21">
        <f t="shared" si="485"/>
        <v>3.35</v>
      </c>
      <c r="K1020" s="21" t="str">
        <f t="shared" si="486"/>
        <v>Y</v>
      </c>
      <c r="L1020" s="37" t="str">
        <f t="shared" si="487"/>
        <v>NA</v>
      </c>
      <c r="M1020" s="8" t="str">
        <f t="shared" si="488"/>
        <v>Y</v>
      </c>
      <c r="N1020" s="42">
        <f t="shared" si="489"/>
        <v>7</v>
      </c>
      <c r="O1020" s="43">
        <f t="shared" si="490"/>
        <v>200000</v>
      </c>
      <c r="P1020" s="43" t="str">
        <f t="shared" si="491"/>
        <v>NA</v>
      </c>
      <c r="Q1020" s="24">
        <f t="shared" si="492"/>
        <v>13600.5715</v>
      </c>
      <c r="R1020" s="43">
        <f t="shared" si="493"/>
        <v>0</v>
      </c>
      <c r="S1020" s="24">
        <f t="shared" si="494"/>
        <v>1000000</v>
      </c>
      <c r="T1020" s="25" t="str">
        <f t="shared" si="495"/>
        <v>Y</v>
      </c>
      <c r="U1020" s="44">
        <f t="shared" si="496"/>
        <v>6</v>
      </c>
      <c r="V1020" s="45">
        <f t="shared" si="497"/>
        <v>200000</v>
      </c>
      <c r="W1020" s="45">
        <f t="shared" si="498"/>
        <v>1000000</v>
      </c>
      <c r="X1020" s="28">
        <f t="shared" si="499"/>
        <v>14069.79121675</v>
      </c>
      <c r="Y1020" s="28">
        <f t="shared" si="500"/>
        <v>0</v>
      </c>
      <c r="Z1020" s="45" t="str">
        <f t="shared" si="501"/>
        <v>NA</v>
      </c>
      <c r="AA1020" s="29" t="str">
        <f t="shared" si="502"/>
        <v>Y</v>
      </c>
      <c r="AB1020" s="46">
        <f t="shared" si="503"/>
        <v>5</v>
      </c>
      <c r="AC1020" s="31">
        <f t="shared" si="504"/>
        <v>200000</v>
      </c>
      <c r="AD1020" s="31">
        <f t="shared" si="505"/>
        <v>1000000</v>
      </c>
      <c r="AE1020" s="31">
        <f t="shared" si="506"/>
        <v>14555.199013727875</v>
      </c>
      <c r="AF1020" s="47">
        <f t="shared" si="507"/>
        <v>0</v>
      </c>
      <c r="AG1020" s="31" t="str">
        <f t="shared" si="508"/>
        <v>NA</v>
      </c>
      <c r="AH1020" s="48">
        <f t="shared" si="479"/>
        <v>4</v>
      </c>
      <c r="AI1020" s="33">
        <f t="shared" si="480"/>
        <v>20000</v>
      </c>
      <c r="AJ1020" s="33">
        <f t="shared" si="481"/>
        <v>65000</v>
      </c>
      <c r="AK1020" s="33">
        <f t="shared" si="482"/>
        <v>15057.353379701486</v>
      </c>
      <c r="AL1020" s="33">
        <f t="shared" si="483"/>
        <v>0</v>
      </c>
      <c r="AM1020" s="34">
        <f t="shared" si="484"/>
        <v>0</v>
      </c>
    </row>
    <row r="1021" spans="1:39" ht="15" customHeight="1" x14ac:dyDescent="0.3">
      <c r="A1021" s="166" t="s">
        <v>3455</v>
      </c>
      <c r="B1021" s="99">
        <v>19520</v>
      </c>
      <c r="C1021" s="99">
        <v>101652</v>
      </c>
      <c r="D1021" s="165">
        <v>46004</v>
      </c>
      <c r="E1021" s="165">
        <v>46059</v>
      </c>
      <c r="F1021" s="166">
        <v>2</v>
      </c>
      <c r="G1021" s="178">
        <v>1.94</v>
      </c>
      <c r="H1021" s="181">
        <v>0.5</v>
      </c>
      <c r="I1021" s="180">
        <v>2.6599999999999999E-2</v>
      </c>
      <c r="J1021" s="21">
        <f t="shared" si="485"/>
        <v>6.0000000000000053E-2</v>
      </c>
      <c r="K1021" s="21" t="str">
        <f t="shared" si="486"/>
        <v>Y</v>
      </c>
      <c r="L1021" s="37" t="str">
        <f t="shared" si="487"/>
        <v>NA</v>
      </c>
      <c r="M1021" s="8" t="str">
        <f t="shared" si="488"/>
        <v>Y</v>
      </c>
      <c r="N1021" s="42">
        <f t="shared" si="489"/>
        <v>1</v>
      </c>
      <c r="O1021" s="43">
        <f t="shared" si="490"/>
        <v>200000</v>
      </c>
      <c r="P1021" s="43" t="str">
        <f t="shared" si="491"/>
        <v>NA</v>
      </c>
      <c r="Q1021" s="24">
        <f t="shared" si="492"/>
        <v>20039.232</v>
      </c>
      <c r="R1021" s="43">
        <f t="shared" si="493"/>
        <v>0</v>
      </c>
      <c r="S1021" s="24">
        <f t="shared" si="494"/>
        <v>1000000</v>
      </c>
      <c r="T1021" s="25" t="str">
        <f t="shared" si="495"/>
        <v>N</v>
      </c>
      <c r="U1021" s="44">
        <f t="shared" si="496"/>
        <v>0</v>
      </c>
      <c r="V1021" s="45">
        <f t="shared" si="497"/>
        <v>0</v>
      </c>
      <c r="W1021" s="45">
        <f t="shared" si="498"/>
        <v>0</v>
      </c>
      <c r="X1021" s="28">
        <f t="shared" si="499"/>
        <v>0</v>
      </c>
      <c r="Y1021" s="28">
        <f t="shared" si="500"/>
        <v>0</v>
      </c>
      <c r="Z1021" s="45">
        <f t="shared" si="501"/>
        <v>0</v>
      </c>
      <c r="AA1021" s="29" t="str">
        <f t="shared" si="502"/>
        <v>N</v>
      </c>
      <c r="AB1021" s="46">
        <f t="shared" si="503"/>
        <v>0</v>
      </c>
      <c r="AC1021" s="31">
        <f t="shared" si="504"/>
        <v>0</v>
      </c>
      <c r="AD1021" s="31">
        <f t="shared" si="505"/>
        <v>0</v>
      </c>
      <c r="AE1021" s="31">
        <f t="shared" si="506"/>
        <v>0</v>
      </c>
      <c r="AF1021" s="47">
        <f t="shared" si="507"/>
        <v>0</v>
      </c>
      <c r="AG1021" s="31">
        <f t="shared" si="508"/>
        <v>0</v>
      </c>
      <c r="AH1021" s="48">
        <f t="shared" si="479"/>
        <v>0</v>
      </c>
      <c r="AI1021" s="33">
        <f t="shared" si="480"/>
        <v>0</v>
      </c>
      <c r="AJ1021" s="33">
        <f t="shared" si="481"/>
        <v>0</v>
      </c>
      <c r="AK1021" s="33">
        <f t="shared" si="482"/>
        <v>0</v>
      </c>
      <c r="AL1021" s="33">
        <f t="shared" si="483"/>
        <v>0</v>
      </c>
      <c r="AM1021" s="34">
        <f t="shared" si="484"/>
        <v>0</v>
      </c>
    </row>
    <row r="1022" spans="1:39" ht="15" customHeight="1" x14ac:dyDescent="0.3">
      <c r="A1022" s="166" t="s">
        <v>3456</v>
      </c>
      <c r="B1022" s="99">
        <v>12004</v>
      </c>
      <c r="C1022" s="99">
        <v>74569</v>
      </c>
      <c r="D1022" s="165">
        <v>46084</v>
      </c>
      <c r="E1022" s="165">
        <v>46198</v>
      </c>
      <c r="F1022" s="166">
        <v>4</v>
      </c>
      <c r="G1022" s="178">
        <v>0.11</v>
      </c>
      <c r="H1022" s="181">
        <v>1</v>
      </c>
      <c r="I1022" s="180">
        <v>3.3599999999999998E-2</v>
      </c>
      <c r="J1022" s="21">
        <f t="shared" si="485"/>
        <v>3.89</v>
      </c>
      <c r="K1022" s="21" t="str">
        <f t="shared" si="486"/>
        <v>Y</v>
      </c>
      <c r="L1022" s="37" t="str">
        <f t="shared" si="487"/>
        <v>NA</v>
      </c>
      <c r="M1022" s="8" t="str">
        <f t="shared" si="488"/>
        <v>Y</v>
      </c>
      <c r="N1022" s="42">
        <f t="shared" si="489"/>
        <v>4</v>
      </c>
      <c r="O1022" s="43">
        <f t="shared" si="490"/>
        <v>200000</v>
      </c>
      <c r="P1022" s="43" t="str">
        <f t="shared" si="491"/>
        <v>NA</v>
      </c>
      <c r="Q1022" s="24">
        <f t="shared" si="492"/>
        <v>12407.334400000002</v>
      </c>
      <c r="R1022" s="43">
        <f t="shared" si="493"/>
        <v>0</v>
      </c>
      <c r="S1022" s="24">
        <f t="shared" si="494"/>
        <v>1000000</v>
      </c>
      <c r="T1022" s="25" t="str">
        <f t="shared" si="495"/>
        <v>Y</v>
      </c>
      <c r="U1022" s="44">
        <f t="shared" si="496"/>
        <v>3</v>
      </c>
      <c r="V1022" s="45">
        <f t="shared" si="497"/>
        <v>200000</v>
      </c>
      <c r="W1022" s="45">
        <f t="shared" si="498"/>
        <v>1000000</v>
      </c>
      <c r="X1022" s="28">
        <f t="shared" si="499"/>
        <v>12824.220835840002</v>
      </c>
      <c r="Y1022" s="28">
        <f t="shared" si="500"/>
        <v>0</v>
      </c>
      <c r="Z1022" s="45" t="str">
        <f t="shared" si="501"/>
        <v>NA</v>
      </c>
      <c r="AA1022" s="29" t="str">
        <f t="shared" si="502"/>
        <v>Y</v>
      </c>
      <c r="AB1022" s="46">
        <f t="shared" si="503"/>
        <v>2</v>
      </c>
      <c r="AC1022" s="31">
        <f t="shared" si="504"/>
        <v>200000</v>
      </c>
      <c r="AD1022" s="31">
        <f t="shared" si="505"/>
        <v>1000000</v>
      </c>
      <c r="AE1022" s="31">
        <f t="shared" si="506"/>
        <v>13255.114655924228</v>
      </c>
      <c r="AF1022" s="47">
        <f t="shared" si="507"/>
        <v>0</v>
      </c>
      <c r="AG1022" s="31" t="str">
        <f t="shared" si="508"/>
        <v>NA</v>
      </c>
      <c r="AH1022" s="48">
        <f t="shared" si="479"/>
        <v>1</v>
      </c>
      <c r="AI1022" s="33">
        <f t="shared" si="480"/>
        <v>20000</v>
      </c>
      <c r="AJ1022" s="33">
        <f t="shared" si="481"/>
        <v>65000</v>
      </c>
      <c r="AK1022" s="33">
        <f t="shared" si="482"/>
        <v>13700.486508363283</v>
      </c>
      <c r="AL1022" s="33">
        <f t="shared" si="483"/>
        <v>0</v>
      </c>
      <c r="AM1022" s="34">
        <f t="shared" si="484"/>
        <v>0</v>
      </c>
    </row>
    <row r="1023" spans="1:39" ht="15" customHeight="1" x14ac:dyDescent="0.3">
      <c r="A1023" s="166" t="s">
        <v>3457</v>
      </c>
      <c r="B1023" s="99">
        <v>18861</v>
      </c>
      <c r="C1023" s="99">
        <v>101706</v>
      </c>
      <c r="D1023" s="165">
        <v>44849</v>
      </c>
      <c r="E1023" s="165">
        <v>45128</v>
      </c>
      <c r="F1023" s="166">
        <v>2</v>
      </c>
      <c r="G1023" s="178">
        <v>0.46</v>
      </c>
      <c r="H1023" s="181">
        <v>0.5</v>
      </c>
      <c r="I1023" s="180">
        <v>8.2799999999999999E-2</v>
      </c>
      <c r="J1023" s="21">
        <f t="shared" si="485"/>
        <v>1.54</v>
      </c>
      <c r="K1023" s="21" t="str">
        <f t="shared" si="486"/>
        <v>Y</v>
      </c>
      <c r="L1023" s="37" t="str">
        <f t="shared" si="487"/>
        <v>NA</v>
      </c>
      <c r="M1023" s="8" t="str">
        <f t="shared" si="488"/>
        <v>Y</v>
      </c>
      <c r="N1023" s="42">
        <f t="shared" si="489"/>
        <v>4</v>
      </c>
      <c r="O1023" s="43">
        <f t="shared" si="490"/>
        <v>200000</v>
      </c>
      <c r="P1023" s="43" t="str">
        <f t="shared" si="491"/>
        <v>NA</v>
      </c>
      <c r="Q1023" s="24">
        <f t="shared" si="492"/>
        <v>20422.6908</v>
      </c>
      <c r="R1023" s="43">
        <f t="shared" si="493"/>
        <v>0</v>
      </c>
      <c r="S1023" s="24">
        <f t="shared" si="494"/>
        <v>1000000</v>
      </c>
      <c r="T1023" s="25" t="str">
        <f t="shared" si="495"/>
        <v>Y</v>
      </c>
      <c r="U1023" s="44">
        <f t="shared" si="496"/>
        <v>3</v>
      </c>
      <c r="V1023" s="45">
        <f t="shared" si="497"/>
        <v>200000</v>
      </c>
      <c r="W1023" s="45">
        <f t="shared" si="498"/>
        <v>1000000</v>
      </c>
      <c r="X1023" s="28">
        <f t="shared" si="499"/>
        <v>22113.689598239998</v>
      </c>
      <c r="Y1023" s="28">
        <f t="shared" si="500"/>
        <v>0</v>
      </c>
      <c r="Z1023" s="45" t="str">
        <f t="shared" si="501"/>
        <v>NA</v>
      </c>
      <c r="AA1023" s="29" t="str">
        <f t="shared" si="502"/>
        <v>N</v>
      </c>
      <c r="AB1023" s="46">
        <f t="shared" si="503"/>
        <v>2</v>
      </c>
      <c r="AC1023" s="31">
        <f t="shared" si="504"/>
        <v>20000</v>
      </c>
      <c r="AD1023" s="31">
        <f t="shared" si="505"/>
        <v>65000</v>
      </c>
      <c r="AE1023" s="31">
        <f t="shared" si="506"/>
        <v>20000</v>
      </c>
      <c r="AF1023" s="47">
        <f t="shared" si="507"/>
        <v>3944.70309697427</v>
      </c>
      <c r="AG1023" s="31">
        <f t="shared" si="508"/>
        <v>0</v>
      </c>
      <c r="AH1023" s="48">
        <f t="shared" si="479"/>
        <v>1</v>
      </c>
      <c r="AI1023" s="33">
        <f t="shared" si="480"/>
        <v>20000</v>
      </c>
      <c r="AJ1023" s="33">
        <f t="shared" si="481"/>
        <v>65000</v>
      </c>
      <c r="AK1023" s="33">
        <f t="shared" si="482"/>
        <v>0</v>
      </c>
      <c r="AL1023" s="33">
        <f t="shared" si="483"/>
        <v>25927.324513403739</v>
      </c>
      <c r="AM1023" s="34">
        <f t="shared" si="484"/>
        <v>29872.027610378009</v>
      </c>
    </row>
    <row r="1024" spans="1:39" ht="15" customHeight="1" x14ac:dyDescent="0.3">
      <c r="A1024" s="166" t="s">
        <v>3458</v>
      </c>
      <c r="B1024" s="99">
        <v>6997</v>
      </c>
      <c r="C1024" s="99">
        <v>58101</v>
      </c>
      <c r="D1024" s="165">
        <v>46087</v>
      </c>
      <c r="E1024" s="165">
        <v>46142</v>
      </c>
      <c r="F1024" s="166">
        <v>4</v>
      </c>
      <c r="G1024" s="178">
        <v>2.06</v>
      </c>
      <c r="H1024" s="181">
        <v>0.5</v>
      </c>
      <c r="I1024" s="180">
        <v>1.9E-2</v>
      </c>
      <c r="J1024" s="21">
        <f t="shared" si="485"/>
        <v>1.94</v>
      </c>
      <c r="K1024" s="21" t="str">
        <f t="shared" si="486"/>
        <v>Y</v>
      </c>
      <c r="L1024" s="37" t="str">
        <f t="shared" si="487"/>
        <v>NA</v>
      </c>
      <c r="M1024" s="8" t="str">
        <f t="shared" si="488"/>
        <v>Y</v>
      </c>
      <c r="N1024" s="42">
        <f t="shared" si="489"/>
        <v>4</v>
      </c>
      <c r="O1024" s="43">
        <f t="shared" si="490"/>
        <v>200000</v>
      </c>
      <c r="P1024" s="43" t="str">
        <f t="shared" si="491"/>
        <v>NA</v>
      </c>
      <c r="Q1024" s="24">
        <f t="shared" si="492"/>
        <v>7129.9429999999993</v>
      </c>
      <c r="R1024" s="43">
        <f t="shared" si="493"/>
        <v>0</v>
      </c>
      <c r="S1024" s="24">
        <f t="shared" si="494"/>
        <v>1000000</v>
      </c>
      <c r="T1024" s="25" t="str">
        <f t="shared" si="495"/>
        <v>Y</v>
      </c>
      <c r="U1024" s="44">
        <f t="shared" si="496"/>
        <v>3</v>
      </c>
      <c r="V1024" s="45">
        <f t="shared" si="497"/>
        <v>200000</v>
      </c>
      <c r="W1024" s="45">
        <f t="shared" si="498"/>
        <v>1000000</v>
      </c>
      <c r="X1024" s="28">
        <f t="shared" si="499"/>
        <v>7265.4119169999985</v>
      </c>
      <c r="Y1024" s="28">
        <f t="shared" si="500"/>
        <v>0</v>
      </c>
      <c r="Z1024" s="45" t="str">
        <f t="shared" si="501"/>
        <v>NA</v>
      </c>
      <c r="AA1024" s="29" t="str">
        <f t="shared" si="502"/>
        <v>N</v>
      </c>
      <c r="AB1024" s="46">
        <f t="shared" si="503"/>
        <v>2</v>
      </c>
      <c r="AC1024" s="31">
        <f t="shared" si="504"/>
        <v>20000</v>
      </c>
      <c r="AD1024" s="31">
        <f t="shared" si="505"/>
        <v>65000</v>
      </c>
      <c r="AE1024" s="31">
        <f t="shared" si="506"/>
        <v>7403.454743422998</v>
      </c>
      <c r="AF1024" s="47">
        <f t="shared" si="507"/>
        <v>0</v>
      </c>
      <c r="AG1024" s="31">
        <f t="shared" si="508"/>
        <v>0</v>
      </c>
      <c r="AH1024" s="48">
        <f t="shared" si="479"/>
        <v>1</v>
      </c>
      <c r="AI1024" s="33">
        <f t="shared" si="480"/>
        <v>20000</v>
      </c>
      <c r="AJ1024" s="33">
        <f t="shared" si="481"/>
        <v>65000</v>
      </c>
      <c r="AK1024" s="33">
        <f t="shared" si="482"/>
        <v>0</v>
      </c>
      <c r="AL1024" s="33">
        <f t="shared" si="483"/>
        <v>7544.1203835480346</v>
      </c>
      <c r="AM1024" s="34">
        <f t="shared" si="484"/>
        <v>7544.1203835480346</v>
      </c>
    </row>
    <row r="1025" spans="1:39" ht="15" customHeight="1" x14ac:dyDescent="0.3">
      <c r="A1025" s="166" t="s">
        <v>3459</v>
      </c>
      <c r="B1025" s="99">
        <v>11089</v>
      </c>
      <c r="C1025" s="99">
        <v>30070</v>
      </c>
      <c r="D1025" s="165">
        <v>44986</v>
      </c>
      <c r="E1025" s="165">
        <v>45050</v>
      </c>
      <c r="F1025" s="166">
        <v>2</v>
      </c>
      <c r="G1025" s="178">
        <v>0.87</v>
      </c>
      <c r="H1025" s="181">
        <v>0.5</v>
      </c>
      <c r="I1025" s="180">
        <v>5.5500000000000001E-2</v>
      </c>
      <c r="J1025" s="21">
        <f t="shared" si="485"/>
        <v>1.1299999999999999</v>
      </c>
      <c r="K1025" s="21" t="str">
        <f t="shared" si="486"/>
        <v>Y</v>
      </c>
      <c r="L1025" s="37" t="str">
        <f t="shared" si="487"/>
        <v>NA</v>
      </c>
      <c r="M1025" s="8" t="str">
        <f t="shared" si="488"/>
        <v>Y</v>
      </c>
      <c r="N1025" s="42">
        <f t="shared" si="489"/>
        <v>3</v>
      </c>
      <c r="O1025" s="43">
        <f t="shared" si="490"/>
        <v>200000</v>
      </c>
      <c r="P1025" s="43" t="str">
        <f t="shared" si="491"/>
        <v>NA</v>
      </c>
      <c r="Q1025" s="24">
        <f t="shared" si="492"/>
        <v>11704.4395</v>
      </c>
      <c r="R1025" s="43">
        <f t="shared" si="493"/>
        <v>0</v>
      </c>
      <c r="S1025" s="24">
        <f t="shared" si="494"/>
        <v>1000000</v>
      </c>
      <c r="T1025" s="25" t="str">
        <f t="shared" si="495"/>
        <v>Y</v>
      </c>
      <c r="U1025" s="44">
        <f t="shared" si="496"/>
        <v>2</v>
      </c>
      <c r="V1025" s="45">
        <f t="shared" si="497"/>
        <v>200000</v>
      </c>
      <c r="W1025" s="45">
        <f t="shared" si="498"/>
        <v>1000000</v>
      </c>
      <c r="X1025" s="28">
        <f t="shared" si="499"/>
        <v>12354.035892250002</v>
      </c>
      <c r="Y1025" s="28">
        <f t="shared" si="500"/>
        <v>0</v>
      </c>
      <c r="Z1025" s="45" t="str">
        <f t="shared" si="501"/>
        <v>NA</v>
      </c>
      <c r="AA1025" s="29" t="str">
        <f t="shared" si="502"/>
        <v>N</v>
      </c>
      <c r="AB1025" s="46">
        <f t="shared" si="503"/>
        <v>1</v>
      </c>
      <c r="AC1025" s="31">
        <f t="shared" si="504"/>
        <v>20000</v>
      </c>
      <c r="AD1025" s="31">
        <f t="shared" si="505"/>
        <v>65000</v>
      </c>
      <c r="AE1025" s="31">
        <f t="shared" si="506"/>
        <v>13039.684884269878</v>
      </c>
      <c r="AF1025" s="47">
        <f t="shared" si="507"/>
        <v>0</v>
      </c>
      <c r="AG1025" s="31">
        <f t="shared" si="508"/>
        <v>0</v>
      </c>
      <c r="AH1025" s="48">
        <f t="shared" ref="AH1025:AH1088" si="509">MAX(0,(AB1025-1))</f>
        <v>0</v>
      </c>
      <c r="AI1025" s="33">
        <f t="shared" ref="AI1025:AI1088" si="510">IF(
  AH1025=0,
  0,
     20000
  )</f>
        <v>0</v>
      </c>
      <c r="AJ1025" s="33">
        <f t="shared" ref="AJ1025:AJ1088" si="511">IF(
  AH1025=0,
  0,
    MAX(0, 65000)
  )</f>
        <v>0</v>
      </c>
      <c r="AK1025" s="33">
        <f t="shared" ref="AK1025:AK1088" si="512">IF(
  AH1025=0,
  0,
  MAX(0, MIN(B1025*(1+I1025)*(1+I1025)*(1+I1025)*(1+I1025), AI1025, AG1025))
)</f>
        <v>0</v>
      </c>
      <c r="AL1025" s="33">
        <f t="shared" ref="AL1025:AL1088" si="513">IF(
  AH1025=0,
  0,
  MAX(0, (B1025*(1+I1025)*(1+I1025)*(1+I1025)*(1+I1025)-AK1025)
)
)</f>
        <v>0</v>
      </c>
      <c r="AM1025" s="34">
        <f t="shared" si="484"/>
        <v>0</v>
      </c>
    </row>
    <row r="1026" spans="1:39" ht="15" customHeight="1" x14ac:dyDescent="0.3">
      <c r="A1026" s="166" t="s">
        <v>3460</v>
      </c>
      <c r="B1026" s="99">
        <v>7686</v>
      </c>
      <c r="C1026" s="99">
        <v>72634</v>
      </c>
      <c r="D1026" s="165">
        <v>44858</v>
      </c>
      <c r="E1026" s="165">
        <v>45186</v>
      </c>
      <c r="F1026" s="166">
        <v>4</v>
      </c>
      <c r="G1026" s="178">
        <v>3.75</v>
      </c>
      <c r="H1026" s="181">
        <v>0.5</v>
      </c>
      <c r="I1026" s="180">
        <v>6.1899999999999997E-2</v>
      </c>
      <c r="J1026" s="21">
        <f t="shared" si="485"/>
        <v>0.25</v>
      </c>
      <c r="K1026" s="21" t="str">
        <f t="shared" si="486"/>
        <v>Y</v>
      </c>
      <c r="L1026" s="37" t="str">
        <f t="shared" si="487"/>
        <v>NA</v>
      </c>
      <c r="M1026" s="8" t="str">
        <f t="shared" si="488"/>
        <v>Y</v>
      </c>
      <c r="N1026" s="42">
        <f t="shared" si="489"/>
        <v>1</v>
      </c>
      <c r="O1026" s="43">
        <f t="shared" si="490"/>
        <v>200000</v>
      </c>
      <c r="P1026" s="43" t="str">
        <f t="shared" si="491"/>
        <v>NA</v>
      </c>
      <c r="Q1026" s="24">
        <f t="shared" si="492"/>
        <v>8161.7634000000007</v>
      </c>
      <c r="R1026" s="43">
        <f t="shared" si="493"/>
        <v>0</v>
      </c>
      <c r="S1026" s="24">
        <f t="shared" si="494"/>
        <v>1000000</v>
      </c>
      <c r="T1026" s="25" t="str">
        <f t="shared" si="495"/>
        <v>N</v>
      </c>
      <c r="U1026" s="44">
        <f t="shared" si="496"/>
        <v>0</v>
      </c>
      <c r="V1026" s="45">
        <f t="shared" si="497"/>
        <v>0</v>
      </c>
      <c r="W1026" s="45">
        <f t="shared" si="498"/>
        <v>0</v>
      </c>
      <c r="X1026" s="28">
        <f t="shared" si="499"/>
        <v>0</v>
      </c>
      <c r="Y1026" s="28">
        <f t="shared" si="500"/>
        <v>0</v>
      </c>
      <c r="Z1026" s="45">
        <f t="shared" si="501"/>
        <v>0</v>
      </c>
      <c r="AA1026" s="29" t="str">
        <f t="shared" si="502"/>
        <v>N</v>
      </c>
      <c r="AB1026" s="46">
        <f t="shared" si="503"/>
        <v>0</v>
      </c>
      <c r="AC1026" s="31">
        <f t="shared" si="504"/>
        <v>0</v>
      </c>
      <c r="AD1026" s="31">
        <f t="shared" si="505"/>
        <v>0</v>
      </c>
      <c r="AE1026" s="31">
        <f t="shared" si="506"/>
        <v>0</v>
      </c>
      <c r="AF1026" s="47">
        <f t="shared" si="507"/>
        <v>0</v>
      </c>
      <c r="AG1026" s="31">
        <f t="shared" si="508"/>
        <v>0</v>
      </c>
      <c r="AH1026" s="48">
        <f t="shared" si="509"/>
        <v>0</v>
      </c>
      <c r="AI1026" s="33">
        <f t="shared" si="510"/>
        <v>0</v>
      </c>
      <c r="AJ1026" s="33">
        <f t="shared" si="511"/>
        <v>0</v>
      </c>
      <c r="AK1026" s="33">
        <f t="shared" si="512"/>
        <v>0</v>
      </c>
      <c r="AL1026" s="33">
        <f t="shared" si="513"/>
        <v>0</v>
      </c>
      <c r="AM1026" s="34">
        <f t="shared" si="484"/>
        <v>0</v>
      </c>
    </row>
    <row r="1027" spans="1:39" ht="15" customHeight="1" x14ac:dyDescent="0.3">
      <c r="A1027" s="166" t="s">
        <v>3461</v>
      </c>
      <c r="B1027" s="99">
        <v>13703</v>
      </c>
      <c r="C1027" s="99">
        <v>75579</v>
      </c>
      <c r="D1027" s="165">
        <v>45936</v>
      </c>
      <c r="E1027" s="165">
        <v>46296</v>
      </c>
      <c r="F1027" s="166">
        <v>4</v>
      </c>
      <c r="G1027" s="178">
        <v>1.88</v>
      </c>
      <c r="H1027" s="181">
        <v>0.25</v>
      </c>
      <c r="I1027" s="180">
        <v>1.5699999999999999E-2</v>
      </c>
      <c r="J1027" s="21">
        <f t="shared" si="485"/>
        <v>2.12</v>
      </c>
      <c r="K1027" s="21" t="str">
        <f t="shared" si="486"/>
        <v>Y</v>
      </c>
      <c r="L1027" s="37" t="str">
        <f t="shared" si="487"/>
        <v>NA</v>
      </c>
      <c r="M1027" s="8" t="str">
        <f t="shared" si="488"/>
        <v>Y</v>
      </c>
      <c r="N1027" s="42">
        <f t="shared" si="489"/>
        <v>9</v>
      </c>
      <c r="O1027" s="43">
        <f t="shared" si="490"/>
        <v>200000</v>
      </c>
      <c r="P1027" s="43" t="str">
        <f t="shared" si="491"/>
        <v>NA</v>
      </c>
      <c r="Q1027" s="24">
        <f t="shared" si="492"/>
        <v>13918.1371</v>
      </c>
      <c r="R1027" s="43">
        <f t="shared" si="493"/>
        <v>0</v>
      </c>
      <c r="S1027" s="24">
        <f t="shared" si="494"/>
        <v>1000000</v>
      </c>
      <c r="T1027" s="25" t="str">
        <f t="shared" si="495"/>
        <v>Y</v>
      </c>
      <c r="U1027" s="44">
        <f t="shared" si="496"/>
        <v>8</v>
      </c>
      <c r="V1027" s="45">
        <f t="shared" si="497"/>
        <v>200000</v>
      </c>
      <c r="W1027" s="45">
        <f t="shared" si="498"/>
        <v>1000000</v>
      </c>
      <c r="X1027" s="28">
        <f t="shared" si="499"/>
        <v>14136.65185247</v>
      </c>
      <c r="Y1027" s="28">
        <f t="shared" si="500"/>
        <v>0</v>
      </c>
      <c r="Z1027" s="45" t="str">
        <f t="shared" si="501"/>
        <v>NA</v>
      </c>
      <c r="AA1027" s="29" t="str">
        <f t="shared" si="502"/>
        <v>Y</v>
      </c>
      <c r="AB1027" s="46">
        <f t="shared" si="503"/>
        <v>7</v>
      </c>
      <c r="AC1027" s="31">
        <f t="shared" si="504"/>
        <v>200000</v>
      </c>
      <c r="AD1027" s="31">
        <f t="shared" si="505"/>
        <v>1000000</v>
      </c>
      <c r="AE1027" s="31">
        <f t="shared" si="506"/>
        <v>14358.597286553781</v>
      </c>
      <c r="AF1027" s="47">
        <f t="shared" si="507"/>
        <v>0</v>
      </c>
      <c r="AG1027" s="31" t="str">
        <f t="shared" si="508"/>
        <v>NA</v>
      </c>
      <c r="AH1027" s="48">
        <f t="shared" si="509"/>
        <v>6</v>
      </c>
      <c r="AI1027" s="33">
        <f t="shared" si="510"/>
        <v>20000</v>
      </c>
      <c r="AJ1027" s="33">
        <f t="shared" si="511"/>
        <v>65000</v>
      </c>
      <c r="AK1027" s="33">
        <f t="shared" si="512"/>
        <v>14584.027263952676</v>
      </c>
      <c r="AL1027" s="33">
        <f t="shared" si="513"/>
        <v>0</v>
      </c>
      <c r="AM1027" s="34">
        <f t="shared" ref="AM1027:AM1090" si="514">R1027+Y1027+AF1027+AL1027</f>
        <v>0</v>
      </c>
    </row>
    <row r="1028" spans="1:39" ht="15" customHeight="1" x14ac:dyDescent="0.3">
      <c r="A1028" s="166" t="s">
        <v>3462</v>
      </c>
      <c r="B1028" s="99">
        <v>8276</v>
      </c>
      <c r="C1028" s="99">
        <v>27878</v>
      </c>
      <c r="D1028" s="165">
        <v>45103</v>
      </c>
      <c r="E1028" s="165">
        <v>45242</v>
      </c>
      <c r="F1028" s="166">
        <v>4</v>
      </c>
      <c r="G1028" s="178">
        <v>0.62</v>
      </c>
      <c r="H1028" s="181">
        <v>0.75</v>
      </c>
      <c r="I1028" s="180">
        <v>7.6700000000000004E-2</v>
      </c>
      <c r="J1028" s="21">
        <f t="shared" si="485"/>
        <v>3.38</v>
      </c>
      <c r="K1028" s="21" t="str">
        <f t="shared" si="486"/>
        <v>Y</v>
      </c>
      <c r="L1028" s="37" t="str">
        <f t="shared" si="487"/>
        <v>NA</v>
      </c>
      <c r="M1028" s="8" t="str">
        <f t="shared" si="488"/>
        <v>Y</v>
      </c>
      <c r="N1028" s="42">
        <f t="shared" si="489"/>
        <v>5</v>
      </c>
      <c r="O1028" s="43">
        <f t="shared" si="490"/>
        <v>200000</v>
      </c>
      <c r="P1028" s="43" t="str">
        <f t="shared" si="491"/>
        <v>NA</v>
      </c>
      <c r="Q1028" s="24">
        <f t="shared" si="492"/>
        <v>8910.7692000000006</v>
      </c>
      <c r="R1028" s="43">
        <f t="shared" si="493"/>
        <v>0</v>
      </c>
      <c r="S1028" s="24">
        <f t="shared" si="494"/>
        <v>1000000</v>
      </c>
      <c r="T1028" s="25" t="str">
        <f t="shared" si="495"/>
        <v>Y</v>
      </c>
      <c r="U1028" s="44">
        <f t="shared" si="496"/>
        <v>4</v>
      </c>
      <c r="V1028" s="45">
        <f t="shared" si="497"/>
        <v>200000</v>
      </c>
      <c r="W1028" s="45">
        <f t="shared" si="498"/>
        <v>1000000</v>
      </c>
      <c r="X1028" s="28">
        <f t="shared" si="499"/>
        <v>9594.2251976400003</v>
      </c>
      <c r="Y1028" s="28">
        <f t="shared" si="500"/>
        <v>0</v>
      </c>
      <c r="Z1028" s="45" t="str">
        <f t="shared" si="501"/>
        <v>NA</v>
      </c>
      <c r="AA1028" s="29" t="str">
        <f t="shared" si="502"/>
        <v>Y</v>
      </c>
      <c r="AB1028" s="46">
        <f t="shared" si="503"/>
        <v>3</v>
      </c>
      <c r="AC1028" s="31">
        <f t="shared" si="504"/>
        <v>200000</v>
      </c>
      <c r="AD1028" s="31">
        <f t="shared" si="505"/>
        <v>1000000</v>
      </c>
      <c r="AE1028" s="31">
        <f t="shared" si="506"/>
        <v>10330.102270298989</v>
      </c>
      <c r="AF1028" s="47">
        <f t="shared" si="507"/>
        <v>0</v>
      </c>
      <c r="AG1028" s="31" t="str">
        <f t="shared" si="508"/>
        <v>NA</v>
      </c>
      <c r="AH1028" s="48">
        <f t="shared" si="509"/>
        <v>2</v>
      </c>
      <c r="AI1028" s="33">
        <f t="shared" si="510"/>
        <v>20000</v>
      </c>
      <c r="AJ1028" s="33">
        <f t="shared" si="511"/>
        <v>65000</v>
      </c>
      <c r="AK1028" s="33">
        <f t="shared" si="512"/>
        <v>11122.421114430921</v>
      </c>
      <c r="AL1028" s="33">
        <f t="shared" si="513"/>
        <v>0</v>
      </c>
      <c r="AM1028" s="34">
        <f t="shared" si="514"/>
        <v>0</v>
      </c>
    </row>
    <row r="1029" spans="1:39" ht="15" customHeight="1" x14ac:dyDescent="0.3">
      <c r="A1029" s="166" t="s">
        <v>3463</v>
      </c>
      <c r="B1029" s="99">
        <v>14338</v>
      </c>
      <c r="C1029" s="99">
        <v>45014</v>
      </c>
      <c r="D1029" s="165">
        <v>45307</v>
      </c>
      <c r="E1029" s="165">
        <v>45615</v>
      </c>
      <c r="F1029" s="166">
        <v>4</v>
      </c>
      <c r="G1029" s="178">
        <v>2.4900000000000002</v>
      </c>
      <c r="H1029" s="181">
        <v>0.25</v>
      </c>
      <c r="I1029" s="180">
        <v>6.1800000000000001E-2</v>
      </c>
      <c r="J1029" s="21">
        <f t="shared" si="485"/>
        <v>1.5099999999999998</v>
      </c>
      <c r="K1029" s="21" t="str">
        <f t="shared" si="486"/>
        <v>Y</v>
      </c>
      <c r="L1029" s="37" t="str">
        <f t="shared" si="487"/>
        <v>NA</v>
      </c>
      <c r="M1029" s="8" t="str">
        <f t="shared" si="488"/>
        <v>Y</v>
      </c>
      <c r="N1029" s="42">
        <f t="shared" si="489"/>
        <v>7</v>
      </c>
      <c r="O1029" s="43">
        <f t="shared" si="490"/>
        <v>200000</v>
      </c>
      <c r="P1029" s="43" t="str">
        <f t="shared" si="491"/>
        <v>NA</v>
      </c>
      <c r="Q1029" s="24">
        <f t="shared" si="492"/>
        <v>15224.088400000001</v>
      </c>
      <c r="R1029" s="43">
        <f t="shared" si="493"/>
        <v>0</v>
      </c>
      <c r="S1029" s="24">
        <f t="shared" si="494"/>
        <v>1000000</v>
      </c>
      <c r="T1029" s="25" t="str">
        <f t="shared" si="495"/>
        <v>Y</v>
      </c>
      <c r="U1029" s="44">
        <f t="shared" si="496"/>
        <v>6</v>
      </c>
      <c r="V1029" s="45">
        <f t="shared" si="497"/>
        <v>200000</v>
      </c>
      <c r="W1029" s="45">
        <f t="shared" si="498"/>
        <v>1000000</v>
      </c>
      <c r="X1029" s="28">
        <f t="shared" si="499"/>
        <v>16164.937063120002</v>
      </c>
      <c r="Y1029" s="28">
        <f t="shared" si="500"/>
        <v>0</v>
      </c>
      <c r="Z1029" s="45" t="str">
        <f t="shared" si="501"/>
        <v>NA</v>
      </c>
      <c r="AA1029" s="29" t="str">
        <f t="shared" si="502"/>
        <v>N</v>
      </c>
      <c r="AB1029" s="46">
        <f t="shared" si="503"/>
        <v>5</v>
      </c>
      <c r="AC1029" s="31">
        <f t="shared" si="504"/>
        <v>20000</v>
      </c>
      <c r="AD1029" s="31">
        <f t="shared" si="505"/>
        <v>65000</v>
      </c>
      <c r="AE1029" s="31">
        <f t="shared" si="506"/>
        <v>17163.930173620818</v>
      </c>
      <c r="AF1029" s="47">
        <f t="shared" si="507"/>
        <v>0</v>
      </c>
      <c r="AG1029" s="31">
        <f t="shared" si="508"/>
        <v>0</v>
      </c>
      <c r="AH1029" s="48">
        <f t="shared" si="509"/>
        <v>4</v>
      </c>
      <c r="AI1029" s="33">
        <f t="shared" si="510"/>
        <v>20000</v>
      </c>
      <c r="AJ1029" s="33">
        <f t="shared" si="511"/>
        <v>65000</v>
      </c>
      <c r="AK1029" s="33">
        <f t="shared" si="512"/>
        <v>0</v>
      </c>
      <c r="AL1029" s="33">
        <f t="shared" si="513"/>
        <v>18224.661058350586</v>
      </c>
      <c r="AM1029" s="34">
        <f t="shared" si="514"/>
        <v>18224.661058350586</v>
      </c>
    </row>
    <row r="1030" spans="1:39" ht="15" customHeight="1" x14ac:dyDescent="0.3">
      <c r="A1030" s="166" t="s">
        <v>3464</v>
      </c>
      <c r="B1030" s="99">
        <v>8394</v>
      </c>
      <c r="C1030" s="99">
        <v>35995</v>
      </c>
      <c r="D1030" s="165">
        <v>45663</v>
      </c>
      <c r="E1030" s="165">
        <v>45752</v>
      </c>
      <c r="F1030" s="166">
        <v>2</v>
      </c>
      <c r="G1030" s="178">
        <v>1.51</v>
      </c>
      <c r="H1030" s="181">
        <v>0.5</v>
      </c>
      <c r="I1030" s="180">
        <v>3.4099999999999998E-2</v>
      </c>
      <c r="J1030" s="21">
        <f t="shared" si="485"/>
        <v>0.49</v>
      </c>
      <c r="K1030" s="21" t="str">
        <f t="shared" si="486"/>
        <v>Y</v>
      </c>
      <c r="L1030" s="37" t="str">
        <f t="shared" si="487"/>
        <v>NA</v>
      </c>
      <c r="M1030" s="8" t="str">
        <f t="shared" si="488"/>
        <v>Y</v>
      </c>
      <c r="N1030" s="42">
        <f t="shared" si="489"/>
        <v>1</v>
      </c>
      <c r="O1030" s="43">
        <f t="shared" si="490"/>
        <v>200000</v>
      </c>
      <c r="P1030" s="43" t="str">
        <f t="shared" si="491"/>
        <v>NA</v>
      </c>
      <c r="Q1030" s="24">
        <f t="shared" si="492"/>
        <v>8680.2353999999996</v>
      </c>
      <c r="R1030" s="43">
        <f t="shared" si="493"/>
        <v>0</v>
      </c>
      <c r="S1030" s="24">
        <f t="shared" si="494"/>
        <v>1000000</v>
      </c>
      <c r="T1030" s="25" t="str">
        <f t="shared" si="495"/>
        <v>N</v>
      </c>
      <c r="U1030" s="44">
        <f t="shared" si="496"/>
        <v>0</v>
      </c>
      <c r="V1030" s="45">
        <f t="shared" si="497"/>
        <v>0</v>
      </c>
      <c r="W1030" s="45">
        <f t="shared" si="498"/>
        <v>0</v>
      </c>
      <c r="X1030" s="28">
        <f t="shared" si="499"/>
        <v>0</v>
      </c>
      <c r="Y1030" s="28">
        <f t="shared" si="500"/>
        <v>0</v>
      </c>
      <c r="Z1030" s="45">
        <f t="shared" si="501"/>
        <v>0</v>
      </c>
      <c r="AA1030" s="29" t="str">
        <f t="shared" si="502"/>
        <v>N</v>
      </c>
      <c r="AB1030" s="46">
        <f t="shared" si="503"/>
        <v>0</v>
      </c>
      <c r="AC1030" s="31">
        <f t="shared" si="504"/>
        <v>0</v>
      </c>
      <c r="AD1030" s="31">
        <f t="shared" si="505"/>
        <v>0</v>
      </c>
      <c r="AE1030" s="31">
        <f t="shared" si="506"/>
        <v>0</v>
      </c>
      <c r="AF1030" s="47">
        <f t="shared" si="507"/>
        <v>0</v>
      </c>
      <c r="AG1030" s="31">
        <f t="shared" si="508"/>
        <v>0</v>
      </c>
      <c r="AH1030" s="48">
        <f t="shared" si="509"/>
        <v>0</v>
      </c>
      <c r="AI1030" s="33">
        <f t="shared" si="510"/>
        <v>0</v>
      </c>
      <c r="AJ1030" s="33">
        <f t="shared" si="511"/>
        <v>0</v>
      </c>
      <c r="AK1030" s="33">
        <f t="shared" si="512"/>
        <v>0</v>
      </c>
      <c r="AL1030" s="33">
        <f t="shared" si="513"/>
        <v>0</v>
      </c>
      <c r="AM1030" s="34">
        <f t="shared" si="514"/>
        <v>0</v>
      </c>
    </row>
    <row r="1031" spans="1:39" ht="15" customHeight="1" x14ac:dyDescent="0.3">
      <c r="A1031" s="166" t="s">
        <v>3465</v>
      </c>
      <c r="B1031" s="99">
        <v>16235</v>
      </c>
      <c r="C1031" s="99">
        <v>52920</v>
      </c>
      <c r="D1031" s="165">
        <v>44797</v>
      </c>
      <c r="E1031" s="165">
        <v>45151</v>
      </c>
      <c r="F1031" s="166">
        <v>4</v>
      </c>
      <c r="G1031" s="178">
        <v>2.0699999999999998</v>
      </c>
      <c r="H1031" s="181">
        <v>0.75</v>
      </c>
      <c r="I1031" s="180">
        <v>7.8399999999999997E-2</v>
      </c>
      <c r="J1031" s="21">
        <f t="shared" si="485"/>
        <v>1.9300000000000002</v>
      </c>
      <c r="K1031" s="21" t="str">
        <f t="shared" si="486"/>
        <v>Y</v>
      </c>
      <c r="L1031" s="37" t="str">
        <f t="shared" si="487"/>
        <v>NA</v>
      </c>
      <c r="M1031" s="8" t="str">
        <f t="shared" si="488"/>
        <v>Y</v>
      </c>
      <c r="N1031" s="42">
        <f t="shared" si="489"/>
        <v>3</v>
      </c>
      <c r="O1031" s="43">
        <f t="shared" si="490"/>
        <v>200000</v>
      </c>
      <c r="P1031" s="43" t="str">
        <f t="shared" si="491"/>
        <v>NA</v>
      </c>
      <c r="Q1031" s="24">
        <f t="shared" si="492"/>
        <v>17507.824000000001</v>
      </c>
      <c r="R1031" s="43">
        <f t="shared" si="493"/>
        <v>0</v>
      </c>
      <c r="S1031" s="24">
        <f t="shared" si="494"/>
        <v>1000000</v>
      </c>
      <c r="T1031" s="25" t="str">
        <f t="shared" si="495"/>
        <v>Y</v>
      </c>
      <c r="U1031" s="44">
        <f t="shared" si="496"/>
        <v>2</v>
      </c>
      <c r="V1031" s="45">
        <f t="shared" si="497"/>
        <v>200000</v>
      </c>
      <c r="W1031" s="45">
        <f t="shared" si="498"/>
        <v>1000000</v>
      </c>
      <c r="X1031" s="28">
        <f t="shared" si="499"/>
        <v>18880.4374016</v>
      </c>
      <c r="Y1031" s="28">
        <f t="shared" si="500"/>
        <v>0</v>
      </c>
      <c r="Z1031" s="45" t="str">
        <f t="shared" si="501"/>
        <v>NA</v>
      </c>
      <c r="AA1031" s="29" t="str">
        <f t="shared" si="502"/>
        <v>N</v>
      </c>
      <c r="AB1031" s="46">
        <f t="shared" si="503"/>
        <v>1</v>
      </c>
      <c r="AC1031" s="31">
        <f t="shared" si="504"/>
        <v>20000</v>
      </c>
      <c r="AD1031" s="31">
        <f t="shared" si="505"/>
        <v>65000</v>
      </c>
      <c r="AE1031" s="31">
        <f t="shared" si="506"/>
        <v>20000</v>
      </c>
      <c r="AF1031" s="47">
        <f t="shared" si="507"/>
        <v>360.66369388543899</v>
      </c>
      <c r="AG1031" s="31">
        <f t="shared" si="508"/>
        <v>0</v>
      </c>
      <c r="AH1031" s="48">
        <f t="shared" si="509"/>
        <v>0</v>
      </c>
      <c r="AI1031" s="33">
        <f t="shared" si="510"/>
        <v>0</v>
      </c>
      <c r="AJ1031" s="33">
        <f t="shared" si="511"/>
        <v>0</v>
      </c>
      <c r="AK1031" s="33">
        <f t="shared" si="512"/>
        <v>0</v>
      </c>
      <c r="AL1031" s="33">
        <f t="shared" si="513"/>
        <v>0</v>
      </c>
      <c r="AM1031" s="34">
        <f t="shared" si="514"/>
        <v>360.66369388543899</v>
      </c>
    </row>
    <row r="1032" spans="1:39" ht="15" customHeight="1" x14ac:dyDescent="0.3">
      <c r="A1032" s="166" t="s">
        <v>3466</v>
      </c>
      <c r="B1032" s="99">
        <v>18879</v>
      </c>
      <c r="C1032" s="99">
        <v>65144</v>
      </c>
      <c r="D1032" s="165">
        <v>46114</v>
      </c>
      <c r="E1032" s="165">
        <v>46145</v>
      </c>
      <c r="F1032" s="166">
        <v>4</v>
      </c>
      <c r="G1032" s="178">
        <v>3.11</v>
      </c>
      <c r="H1032" s="181">
        <v>0.75</v>
      </c>
      <c r="I1032" s="180">
        <v>2.63E-2</v>
      </c>
      <c r="J1032" s="21">
        <f t="shared" si="485"/>
        <v>0.89000000000000012</v>
      </c>
      <c r="K1032" s="21" t="str">
        <f t="shared" si="486"/>
        <v>Y</v>
      </c>
      <c r="L1032" s="37" t="str">
        <f t="shared" si="487"/>
        <v>NA</v>
      </c>
      <c r="M1032" s="8" t="str">
        <f t="shared" si="488"/>
        <v>Y</v>
      </c>
      <c r="N1032" s="42">
        <f t="shared" si="489"/>
        <v>2</v>
      </c>
      <c r="O1032" s="43">
        <f t="shared" si="490"/>
        <v>200000</v>
      </c>
      <c r="P1032" s="43" t="str">
        <f t="shared" si="491"/>
        <v>NA</v>
      </c>
      <c r="Q1032" s="24">
        <f t="shared" si="492"/>
        <v>19375.5177</v>
      </c>
      <c r="R1032" s="43">
        <f t="shared" si="493"/>
        <v>0</v>
      </c>
      <c r="S1032" s="24">
        <f t="shared" si="494"/>
        <v>1000000</v>
      </c>
      <c r="T1032" s="25" t="str">
        <f t="shared" si="495"/>
        <v>N</v>
      </c>
      <c r="U1032" s="44">
        <f t="shared" si="496"/>
        <v>1</v>
      </c>
      <c r="V1032" s="45">
        <f t="shared" si="497"/>
        <v>20000</v>
      </c>
      <c r="W1032" s="45">
        <f t="shared" si="498"/>
        <v>65000</v>
      </c>
      <c r="X1032" s="28">
        <f t="shared" si="499"/>
        <v>0</v>
      </c>
      <c r="Y1032" s="28">
        <f t="shared" si="500"/>
        <v>19885.093815510001</v>
      </c>
      <c r="Z1032" s="45">
        <f t="shared" si="501"/>
        <v>0</v>
      </c>
      <c r="AA1032" s="29" t="str">
        <f t="shared" si="502"/>
        <v>N</v>
      </c>
      <c r="AB1032" s="46">
        <f t="shared" si="503"/>
        <v>0</v>
      </c>
      <c r="AC1032" s="31">
        <f t="shared" si="504"/>
        <v>0</v>
      </c>
      <c r="AD1032" s="31">
        <f t="shared" si="505"/>
        <v>0</v>
      </c>
      <c r="AE1032" s="31">
        <f t="shared" si="506"/>
        <v>0</v>
      </c>
      <c r="AF1032" s="47">
        <f t="shared" si="507"/>
        <v>0</v>
      </c>
      <c r="AG1032" s="31">
        <f t="shared" si="508"/>
        <v>0</v>
      </c>
      <c r="AH1032" s="48">
        <f t="shared" si="509"/>
        <v>0</v>
      </c>
      <c r="AI1032" s="33">
        <f t="shared" si="510"/>
        <v>0</v>
      </c>
      <c r="AJ1032" s="33">
        <f t="shared" si="511"/>
        <v>0</v>
      </c>
      <c r="AK1032" s="33">
        <f t="shared" si="512"/>
        <v>0</v>
      </c>
      <c r="AL1032" s="33">
        <f t="shared" si="513"/>
        <v>0</v>
      </c>
      <c r="AM1032" s="34">
        <f t="shared" si="514"/>
        <v>19885.093815510001</v>
      </c>
    </row>
    <row r="1033" spans="1:39" ht="15" customHeight="1" x14ac:dyDescent="0.3">
      <c r="A1033" s="166" t="s">
        <v>3467</v>
      </c>
      <c r="B1033" s="99">
        <v>19014</v>
      </c>
      <c r="C1033" s="99">
        <v>102533</v>
      </c>
      <c r="D1033" s="165">
        <v>46185</v>
      </c>
      <c r="E1033" s="165">
        <v>46272</v>
      </c>
      <c r="F1033" s="166">
        <v>2</v>
      </c>
      <c r="G1033" s="178">
        <v>1.9</v>
      </c>
      <c r="H1033" s="181">
        <v>0.5</v>
      </c>
      <c r="I1033" s="180">
        <v>5.3199999999999997E-2</v>
      </c>
      <c r="J1033" s="21">
        <f t="shared" si="485"/>
        <v>0.10000000000000009</v>
      </c>
      <c r="K1033" s="21" t="str">
        <f t="shared" si="486"/>
        <v>Y</v>
      </c>
      <c r="L1033" s="37" t="str">
        <f t="shared" si="487"/>
        <v>NA</v>
      </c>
      <c r="M1033" s="8" t="str">
        <f t="shared" si="488"/>
        <v>Y</v>
      </c>
      <c r="N1033" s="42">
        <f t="shared" si="489"/>
        <v>1</v>
      </c>
      <c r="O1033" s="43">
        <f t="shared" si="490"/>
        <v>200000</v>
      </c>
      <c r="P1033" s="43" t="str">
        <f t="shared" si="491"/>
        <v>NA</v>
      </c>
      <c r="Q1033" s="24">
        <f t="shared" si="492"/>
        <v>20025.5448</v>
      </c>
      <c r="R1033" s="43">
        <f t="shared" si="493"/>
        <v>0</v>
      </c>
      <c r="S1033" s="24">
        <f t="shared" si="494"/>
        <v>1000000</v>
      </c>
      <c r="T1033" s="25" t="str">
        <f t="shared" si="495"/>
        <v>N</v>
      </c>
      <c r="U1033" s="44">
        <f t="shared" si="496"/>
        <v>0</v>
      </c>
      <c r="V1033" s="45">
        <f t="shared" si="497"/>
        <v>0</v>
      </c>
      <c r="W1033" s="45">
        <f t="shared" si="498"/>
        <v>0</v>
      </c>
      <c r="X1033" s="28">
        <f t="shared" si="499"/>
        <v>0</v>
      </c>
      <c r="Y1033" s="28">
        <f t="shared" si="500"/>
        <v>0</v>
      </c>
      <c r="Z1033" s="45">
        <f t="shared" si="501"/>
        <v>0</v>
      </c>
      <c r="AA1033" s="29" t="str">
        <f t="shared" si="502"/>
        <v>N</v>
      </c>
      <c r="AB1033" s="46">
        <f t="shared" si="503"/>
        <v>0</v>
      </c>
      <c r="AC1033" s="31">
        <f t="shared" si="504"/>
        <v>0</v>
      </c>
      <c r="AD1033" s="31">
        <f t="shared" si="505"/>
        <v>0</v>
      </c>
      <c r="AE1033" s="31">
        <f t="shared" si="506"/>
        <v>0</v>
      </c>
      <c r="AF1033" s="47">
        <f t="shared" si="507"/>
        <v>0</v>
      </c>
      <c r="AG1033" s="31">
        <f t="shared" si="508"/>
        <v>0</v>
      </c>
      <c r="AH1033" s="48">
        <f t="shared" si="509"/>
        <v>0</v>
      </c>
      <c r="AI1033" s="33">
        <f t="shared" si="510"/>
        <v>0</v>
      </c>
      <c r="AJ1033" s="33">
        <f t="shared" si="511"/>
        <v>0</v>
      </c>
      <c r="AK1033" s="33">
        <f t="shared" si="512"/>
        <v>0</v>
      </c>
      <c r="AL1033" s="33">
        <f t="shared" si="513"/>
        <v>0</v>
      </c>
      <c r="AM1033" s="34">
        <f t="shared" si="514"/>
        <v>0</v>
      </c>
    </row>
    <row r="1034" spans="1:39" ht="15" customHeight="1" x14ac:dyDescent="0.3">
      <c r="A1034" s="166" t="s">
        <v>3468</v>
      </c>
      <c r="B1034" s="99">
        <v>23105</v>
      </c>
      <c r="C1034" s="99">
        <v>52515</v>
      </c>
      <c r="D1034" s="165">
        <v>45324</v>
      </c>
      <c r="E1034" s="165">
        <v>45419</v>
      </c>
      <c r="F1034" s="166">
        <v>2</v>
      </c>
      <c r="G1034" s="178">
        <v>0.69</v>
      </c>
      <c r="H1034" s="181">
        <v>0.25</v>
      </c>
      <c r="I1034" s="180">
        <v>7.7899999999999997E-2</v>
      </c>
      <c r="J1034" s="21">
        <f t="shared" si="485"/>
        <v>1.31</v>
      </c>
      <c r="K1034" s="21" t="str">
        <f t="shared" si="486"/>
        <v>Y</v>
      </c>
      <c r="L1034" s="37" t="str">
        <f t="shared" si="487"/>
        <v>NA</v>
      </c>
      <c r="M1034" s="8" t="str">
        <f t="shared" si="488"/>
        <v>Y</v>
      </c>
      <c r="N1034" s="42">
        <f t="shared" si="489"/>
        <v>6</v>
      </c>
      <c r="O1034" s="43">
        <f t="shared" si="490"/>
        <v>200000</v>
      </c>
      <c r="P1034" s="43" t="str">
        <f t="shared" si="491"/>
        <v>NA</v>
      </c>
      <c r="Q1034" s="24">
        <f t="shared" si="492"/>
        <v>24904.879500000003</v>
      </c>
      <c r="R1034" s="43">
        <f t="shared" si="493"/>
        <v>0</v>
      </c>
      <c r="S1034" s="24">
        <f t="shared" si="494"/>
        <v>1000000</v>
      </c>
      <c r="T1034" s="25" t="str">
        <f t="shared" si="495"/>
        <v>Y</v>
      </c>
      <c r="U1034" s="44">
        <f t="shared" si="496"/>
        <v>5</v>
      </c>
      <c r="V1034" s="45">
        <f t="shared" si="497"/>
        <v>200000</v>
      </c>
      <c r="W1034" s="45">
        <f t="shared" si="498"/>
        <v>1000000</v>
      </c>
      <c r="X1034" s="28">
        <f t="shared" si="499"/>
        <v>26844.969613050005</v>
      </c>
      <c r="Y1034" s="28">
        <f t="shared" si="500"/>
        <v>0</v>
      </c>
      <c r="Z1034" s="45" t="str">
        <f t="shared" si="501"/>
        <v>NA</v>
      </c>
      <c r="AA1034" s="29" t="str">
        <f t="shared" si="502"/>
        <v>N</v>
      </c>
      <c r="AB1034" s="46">
        <f t="shared" si="503"/>
        <v>4</v>
      </c>
      <c r="AC1034" s="31">
        <f t="shared" si="504"/>
        <v>20000</v>
      </c>
      <c r="AD1034" s="31">
        <f t="shared" si="505"/>
        <v>65000</v>
      </c>
      <c r="AE1034" s="31">
        <f t="shared" si="506"/>
        <v>20000</v>
      </c>
      <c r="AF1034" s="47">
        <f t="shared" si="507"/>
        <v>8936.1927459066028</v>
      </c>
      <c r="AG1034" s="31">
        <f t="shared" si="508"/>
        <v>0</v>
      </c>
      <c r="AH1034" s="48">
        <f t="shared" si="509"/>
        <v>3</v>
      </c>
      <c r="AI1034" s="33">
        <f t="shared" si="510"/>
        <v>20000</v>
      </c>
      <c r="AJ1034" s="33">
        <f t="shared" si="511"/>
        <v>65000</v>
      </c>
      <c r="AK1034" s="33">
        <f t="shared" si="512"/>
        <v>0</v>
      </c>
      <c r="AL1034" s="33">
        <f t="shared" si="513"/>
        <v>31190.322160812728</v>
      </c>
      <c r="AM1034" s="34">
        <f t="shared" si="514"/>
        <v>40126.514906719327</v>
      </c>
    </row>
    <row r="1035" spans="1:39" ht="15" customHeight="1" x14ac:dyDescent="0.3">
      <c r="A1035" s="166" t="s">
        <v>3469</v>
      </c>
      <c r="B1035" s="99">
        <v>8368</v>
      </c>
      <c r="C1035" s="99">
        <v>64725</v>
      </c>
      <c r="D1035" s="165">
        <v>44607</v>
      </c>
      <c r="E1035" s="165">
        <v>44923</v>
      </c>
      <c r="F1035" s="166">
        <v>4</v>
      </c>
      <c r="G1035" s="178">
        <v>3.9</v>
      </c>
      <c r="H1035" s="181">
        <v>0.5</v>
      </c>
      <c r="I1035" s="180">
        <v>7.9799999999999996E-2</v>
      </c>
      <c r="J1035" s="21">
        <f t="shared" si="485"/>
        <v>0.10000000000000009</v>
      </c>
      <c r="K1035" s="21" t="str">
        <f t="shared" si="486"/>
        <v>Y</v>
      </c>
      <c r="L1035" s="37" t="str">
        <f t="shared" si="487"/>
        <v>NA</v>
      </c>
      <c r="M1035" s="8" t="str">
        <f t="shared" si="488"/>
        <v>Y</v>
      </c>
      <c r="N1035" s="42">
        <f t="shared" si="489"/>
        <v>1</v>
      </c>
      <c r="O1035" s="43">
        <f t="shared" si="490"/>
        <v>200000</v>
      </c>
      <c r="P1035" s="43" t="str">
        <f t="shared" si="491"/>
        <v>NA</v>
      </c>
      <c r="Q1035" s="24">
        <f t="shared" si="492"/>
        <v>9035.7664000000004</v>
      </c>
      <c r="R1035" s="43">
        <f t="shared" si="493"/>
        <v>0</v>
      </c>
      <c r="S1035" s="24">
        <f t="shared" si="494"/>
        <v>1000000</v>
      </c>
      <c r="T1035" s="25" t="str">
        <f t="shared" si="495"/>
        <v>N</v>
      </c>
      <c r="U1035" s="44">
        <f t="shared" si="496"/>
        <v>0</v>
      </c>
      <c r="V1035" s="45">
        <f t="shared" si="497"/>
        <v>0</v>
      </c>
      <c r="W1035" s="45">
        <f t="shared" si="498"/>
        <v>0</v>
      </c>
      <c r="X1035" s="28">
        <f t="shared" si="499"/>
        <v>0</v>
      </c>
      <c r="Y1035" s="28">
        <f t="shared" si="500"/>
        <v>0</v>
      </c>
      <c r="Z1035" s="45">
        <f t="shared" si="501"/>
        <v>0</v>
      </c>
      <c r="AA1035" s="29" t="str">
        <f t="shared" si="502"/>
        <v>N</v>
      </c>
      <c r="AB1035" s="46">
        <f t="shared" si="503"/>
        <v>0</v>
      </c>
      <c r="AC1035" s="31">
        <f t="shared" si="504"/>
        <v>0</v>
      </c>
      <c r="AD1035" s="31">
        <f t="shared" si="505"/>
        <v>0</v>
      </c>
      <c r="AE1035" s="31">
        <f t="shared" si="506"/>
        <v>0</v>
      </c>
      <c r="AF1035" s="47">
        <f t="shared" si="507"/>
        <v>0</v>
      </c>
      <c r="AG1035" s="31">
        <f t="shared" si="508"/>
        <v>0</v>
      </c>
      <c r="AH1035" s="48">
        <f t="shared" si="509"/>
        <v>0</v>
      </c>
      <c r="AI1035" s="33">
        <f t="shared" si="510"/>
        <v>0</v>
      </c>
      <c r="AJ1035" s="33">
        <f t="shared" si="511"/>
        <v>0</v>
      </c>
      <c r="AK1035" s="33">
        <f t="shared" si="512"/>
        <v>0</v>
      </c>
      <c r="AL1035" s="33">
        <f t="shared" si="513"/>
        <v>0</v>
      </c>
      <c r="AM1035" s="34">
        <f t="shared" si="514"/>
        <v>0</v>
      </c>
    </row>
    <row r="1036" spans="1:39" ht="15" customHeight="1" x14ac:dyDescent="0.3">
      <c r="A1036" s="166" t="s">
        <v>3470</v>
      </c>
      <c r="B1036" s="99">
        <v>10801</v>
      </c>
      <c r="C1036" s="99">
        <v>74841</v>
      </c>
      <c r="D1036" s="165">
        <v>46154</v>
      </c>
      <c r="E1036" s="165">
        <v>46275</v>
      </c>
      <c r="F1036" s="166">
        <v>4</v>
      </c>
      <c r="G1036" s="178">
        <v>3.15</v>
      </c>
      <c r="H1036" s="181">
        <v>1</v>
      </c>
      <c r="I1036" s="180">
        <v>7.1199999999999999E-2</v>
      </c>
      <c r="J1036" s="21">
        <f t="shared" si="485"/>
        <v>0.85000000000000009</v>
      </c>
      <c r="K1036" s="21" t="str">
        <f t="shared" si="486"/>
        <v>Y</v>
      </c>
      <c r="L1036" s="37" t="str">
        <f t="shared" si="487"/>
        <v>NA</v>
      </c>
      <c r="M1036" s="8" t="str">
        <f t="shared" si="488"/>
        <v>Y</v>
      </c>
      <c r="N1036" s="42">
        <f t="shared" si="489"/>
        <v>1</v>
      </c>
      <c r="O1036" s="43">
        <f t="shared" si="490"/>
        <v>200000</v>
      </c>
      <c r="P1036" s="43" t="str">
        <f t="shared" si="491"/>
        <v>NA</v>
      </c>
      <c r="Q1036" s="24">
        <f t="shared" si="492"/>
        <v>11570.031199999999</v>
      </c>
      <c r="R1036" s="43">
        <f t="shared" si="493"/>
        <v>0</v>
      </c>
      <c r="S1036" s="24">
        <f t="shared" si="494"/>
        <v>1000000</v>
      </c>
      <c r="T1036" s="25" t="str">
        <f t="shared" si="495"/>
        <v>N</v>
      </c>
      <c r="U1036" s="44">
        <f t="shared" si="496"/>
        <v>0</v>
      </c>
      <c r="V1036" s="45">
        <f t="shared" si="497"/>
        <v>0</v>
      </c>
      <c r="W1036" s="45">
        <f t="shared" si="498"/>
        <v>0</v>
      </c>
      <c r="X1036" s="28">
        <f t="shared" si="499"/>
        <v>0</v>
      </c>
      <c r="Y1036" s="28">
        <f t="shared" si="500"/>
        <v>0</v>
      </c>
      <c r="Z1036" s="45">
        <f t="shared" si="501"/>
        <v>0</v>
      </c>
      <c r="AA1036" s="29" t="str">
        <f t="shared" si="502"/>
        <v>N</v>
      </c>
      <c r="AB1036" s="46">
        <f t="shared" si="503"/>
        <v>0</v>
      </c>
      <c r="AC1036" s="31">
        <f t="shared" si="504"/>
        <v>0</v>
      </c>
      <c r="AD1036" s="31">
        <f t="shared" si="505"/>
        <v>0</v>
      </c>
      <c r="AE1036" s="31">
        <f t="shared" si="506"/>
        <v>0</v>
      </c>
      <c r="AF1036" s="47">
        <f t="shared" si="507"/>
        <v>0</v>
      </c>
      <c r="AG1036" s="31">
        <f t="shared" si="508"/>
        <v>0</v>
      </c>
      <c r="AH1036" s="48">
        <f t="shared" si="509"/>
        <v>0</v>
      </c>
      <c r="AI1036" s="33">
        <f t="shared" si="510"/>
        <v>0</v>
      </c>
      <c r="AJ1036" s="33">
        <f t="shared" si="511"/>
        <v>0</v>
      </c>
      <c r="AK1036" s="33">
        <f t="shared" si="512"/>
        <v>0</v>
      </c>
      <c r="AL1036" s="33">
        <f t="shared" si="513"/>
        <v>0</v>
      </c>
      <c r="AM1036" s="34">
        <f t="shared" si="514"/>
        <v>0</v>
      </c>
    </row>
    <row r="1037" spans="1:39" ht="15" customHeight="1" x14ac:dyDescent="0.3">
      <c r="A1037" s="166" t="s">
        <v>3471</v>
      </c>
      <c r="B1037" s="99">
        <v>10216</v>
      </c>
      <c r="C1037" s="99">
        <v>34384</v>
      </c>
      <c r="D1037" s="165">
        <v>45421</v>
      </c>
      <c r="E1037" s="165">
        <v>45470</v>
      </c>
      <c r="F1037" s="166">
        <v>4</v>
      </c>
      <c r="G1037" s="178">
        <v>0.97</v>
      </c>
      <c r="H1037" s="181">
        <v>1</v>
      </c>
      <c r="I1037" s="180">
        <v>3.95E-2</v>
      </c>
      <c r="J1037" s="21">
        <f t="shared" si="485"/>
        <v>3.0300000000000002</v>
      </c>
      <c r="K1037" s="21" t="str">
        <f t="shared" si="486"/>
        <v>Y</v>
      </c>
      <c r="L1037" s="37" t="str">
        <f t="shared" si="487"/>
        <v>NA</v>
      </c>
      <c r="M1037" s="8" t="str">
        <f t="shared" si="488"/>
        <v>Y</v>
      </c>
      <c r="N1037" s="42">
        <f t="shared" si="489"/>
        <v>4</v>
      </c>
      <c r="O1037" s="43">
        <f t="shared" si="490"/>
        <v>200000</v>
      </c>
      <c r="P1037" s="43" t="str">
        <f t="shared" si="491"/>
        <v>NA</v>
      </c>
      <c r="Q1037" s="24">
        <f t="shared" si="492"/>
        <v>10619.532000000001</v>
      </c>
      <c r="R1037" s="43">
        <f t="shared" si="493"/>
        <v>0</v>
      </c>
      <c r="S1037" s="24">
        <f t="shared" si="494"/>
        <v>1000000</v>
      </c>
      <c r="T1037" s="25" t="str">
        <f t="shared" si="495"/>
        <v>Y</v>
      </c>
      <c r="U1037" s="44">
        <f t="shared" si="496"/>
        <v>3</v>
      </c>
      <c r="V1037" s="45">
        <f t="shared" si="497"/>
        <v>200000</v>
      </c>
      <c r="W1037" s="45">
        <f t="shared" si="498"/>
        <v>1000000</v>
      </c>
      <c r="X1037" s="28">
        <f t="shared" si="499"/>
        <v>11039.003514000002</v>
      </c>
      <c r="Y1037" s="28">
        <f t="shared" si="500"/>
        <v>0</v>
      </c>
      <c r="Z1037" s="45" t="str">
        <f t="shared" si="501"/>
        <v>NA</v>
      </c>
      <c r="AA1037" s="29" t="str">
        <f t="shared" si="502"/>
        <v>Y</v>
      </c>
      <c r="AB1037" s="46">
        <f t="shared" si="503"/>
        <v>2</v>
      </c>
      <c r="AC1037" s="31">
        <f t="shared" si="504"/>
        <v>200000</v>
      </c>
      <c r="AD1037" s="31">
        <f t="shared" si="505"/>
        <v>1000000</v>
      </c>
      <c r="AE1037" s="31">
        <f t="shared" si="506"/>
        <v>11475.044152803002</v>
      </c>
      <c r="AF1037" s="47">
        <f t="shared" si="507"/>
        <v>0</v>
      </c>
      <c r="AG1037" s="31" t="str">
        <f t="shared" si="508"/>
        <v>NA</v>
      </c>
      <c r="AH1037" s="48">
        <f t="shared" si="509"/>
        <v>1</v>
      </c>
      <c r="AI1037" s="33">
        <f t="shared" si="510"/>
        <v>20000</v>
      </c>
      <c r="AJ1037" s="33">
        <f t="shared" si="511"/>
        <v>65000</v>
      </c>
      <c r="AK1037" s="33">
        <f t="shared" si="512"/>
        <v>11928.308396838722</v>
      </c>
      <c r="AL1037" s="33">
        <f t="shared" si="513"/>
        <v>0</v>
      </c>
      <c r="AM1037" s="34">
        <f t="shared" si="514"/>
        <v>0</v>
      </c>
    </row>
    <row r="1038" spans="1:39" ht="15" customHeight="1" x14ac:dyDescent="0.3">
      <c r="A1038" s="166" t="s">
        <v>3472</v>
      </c>
      <c r="B1038" s="99">
        <v>5775</v>
      </c>
      <c r="C1038" s="99">
        <v>41088</v>
      </c>
      <c r="D1038" s="165">
        <v>45388</v>
      </c>
      <c r="E1038" s="165">
        <v>45586</v>
      </c>
      <c r="F1038" s="166">
        <v>4</v>
      </c>
      <c r="G1038" s="178">
        <v>3.47</v>
      </c>
      <c r="H1038" s="181">
        <v>0.75</v>
      </c>
      <c r="I1038" s="180">
        <v>3.9600000000000003E-2</v>
      </c>
      <c r="J1038" s="21">
        <f t="shared" si="485"/>
        <v>0.5299999999999998</v>
      </c>
      <c r="K1038" s="21" t="str">
        <f t="shared" si="486"/>
        <v>Y</v>
      </c>
      <c r="L1038" s="37" t="str">
        <f t="shared" si="487"/>
        <v>NA</v>
      </c>
      <c r="M1038" s="8" t="str">
        <f t="shared" si="488"/>
        <v>Y</v>
      </c>
      <c r="N1038" s="42">
        <f t="shared" si="489"/>
        <v>1</v>
      </c>
      <c r="O1038" s="43">
        <f t="shared" si="490"/>
        <v>200000</v>
      </c>
      <c r="P1038" s="43" t="str">
        <f t="shared" si="491"/>
        <v>NA</v>
      </c>
      <c r="Q1038" s="24">
        <f t="shared" si="492"/>
        <v>6003.6900000000005</v>
      </c>
      <c r="R1038" s="43">
        <f t="shared" si="493"/>
        <v>0</v>
      </c>
      <c r="S1038" s="24">
        <f t="shared" si="494"/>
        <v>1000000</v>
      </c>
      <c r="T1038" s="25" t="str">
        <f t="shared" si="495"/>
        <v>N</v>
      </c>
      <c r="U1038" s="44">
        <f t="shared" si="496"/>
        <v>0</v>
      </c>
      <c r="V1038" s="45">
        <f t="shared" si="497"/>
        <v>0</v>
      </c>
      <c r="W1038" s="45">
        <f t="shared" si="498"/>
        <v>0</v>
      </c>
      <c r="X1038" s="28">
        <f t="shared" si="499"/>
        <v>0</v>
      </c>
      <c r="Y1038" s="28">
        <f t="shared" si="500"/>
        <v>0</v>
      </c>
      <c r="Z1038" s="45">
        <f t="shared" si="501"/>
        <v>0</v>
      </c>
      <c r="AA1038" s="29" t="str">
        <f t="shared" si="502"/>
        <v>N</v>
      </c>
      <c r="AB1038" s="46">
        <f t="shared" si="503"/>
        <v>0</v>
      </c>
      <c r="AC1038" s="31">
        <f t="shared" si="504"/>
        <v>0</v>
      </c>
      <c r="AD1038" s="31">
        <f t="shared" si="505"/>
        <v>0</v>
      </c>
      <c r="AE1038" s="31">
        <f t="shared" si="506"/>
        <v>0</v>
      </c>
      <c r="AF1038" s="47">
        <f t="shared" si="507"/>
        <v>0</v>
      </c>
      <c r="AG1038" s="31">
        <f t="shared" si="508"/>
        <v>0</v>
      </c>
      <c r="AH1038" s="48">
        <f t="shared" si="509"/>
        <v>0</v>
      </c>
      <c r="AI1038" s="33">
        <f t="shared" si="510"/>
        <v>0</v>
      </c>
      <c r="AJ1038" s="33">
        <f t="shared" si="511"/>
        <v>0</v>
      </c>
      <c r="AK1038" s="33">
        <f t="shared" si="512"/>
        <v>0</v>
      </c>
      <c r="AL1038" s="33">
        <f t="shared" si="513"/>
        <v>0</v>
      </c>
      <c r="AM1038" s="34">
        <f t="shared" si="514"/>
        <v>0</v>
      </c>
    </row>
    <row r="1039" spans="1:39" ht="15" customHeight="1" x14ac:dyDescent="0.3">
      <c r="A1039" s="166" t="s">
        <v>3473</v>
      </c>
      <c r="B1039" s="99">
        <v>22570</v>
      </c>
      <c r="C1039" s="99">
        <v>75974</v>
      </c>
      <c r="D1039" s="165">
        <v>46148</v>
      </c>
      <c r="E1039" s="165">
        <v>46237</v>
      </c>
      <c r="F1039" s="166">
        <v>4</v>
      </c>
      <c r="G1039" s="178">
        <v>0.8</v>
      </c>
      <c r="H1039" s="181">
        <v>0.75</v>
      </c>
      <c r="I1039" s="180">
        <v>1.77E-2</v>
      </c>
      <c r="J1039" s="21">
        <f t="shared" si="485"/>
        <v>3.2</v>
      </c>
      <c r="K1039" s="21" t="str">
        <f t="shared" si="486"/>
        <v>Y</v>
      </c>
      <c r="L1039" s="37" t="str">
        <f t="shared" si="487"/>
        <v>NA</v>
      </c>
      <c r="M1039" s="8" t="str">
        <f t="shared" si="488"/>
        <v>Y</v>
      </c>
      <c r="N1039" s="42">
        <f t="shared" si="489"/>
        <v>5</v>
      </c>
      <c r="O1039" s="43">
        <f t="shared" si="490"/>
        <v>200000</v>
      </c>
      <c r="P1039" s="43" t="str">
        <f t="shared" si="491"/>
        <v>NA</v>
      </c>
      <c r="Q1039" s="24">
        <f t="shared" si="492"/>
        <v>22969.489000000001</v>
      </c>
      <c r="R1039" s="43">
        <f t="shared" si="493"/>
        <v>0</v>
      </c>
      <c r="S1039" s="24">
        <f t="shared" si="494"/>
        <v>1000000</v>
      </c>
      <c r="T1039" s="25" t="str">
        <f t="shared" si="495"/>
        <v>Y</v>
      </c>
      <c r="U1039" s="44">
        <f t="shared" si="496"/>
        <v>4</v>
      </c>
      <c r="V1039" s="45">
        <f t="shared" si="497"/>
        <v>200000</v>
      </c>
      <c r="W1039" s="45">
        <f t="shared" si="498"/>
        <v>1000000</v>
      </c>
      <c r="X1039" s="28">
        <f t="shared" si="499"/>
        <v>23376.048955300004</v>
      </c>
      <c r="Y1039" s="28">
        <f t="shared" si="500"/>
        <v>0</v>
      </c>
      <c r="Z1039" s="45" t="str">
        <f t="shared" si="501"/>
        <v>NA</v>
      </c>
      <c r="AA1039" s="29" t="str">
        <f t="shared" si="502"/>
        <v>Y</v>
      </c>
      <c r="AB1039" s="46">
        <f t="shared" si="503"/>
        <v>3</v>
      </c>
      <c r="AC1039" s="31">
        <f t="shared" si="504"/>
        <v>200000</v>
      </c>
      <c r="AD1039" s="31">
        <f t="shared" si="505"/>
        <v>1000000</v>
      </c>
      <c r="AE1039" s="31">
        <f t="shared" si="506"/>
        <v>23789.805021808814</v>
      </c>
      <c r="AF1039" s="47">
        <f t="shared" si="507"/>
        <v>0</v>
      </c>
      <c r="AG1039" s="31" t="str">
        <f t="shared" si="508"/>
        <v>NA</v>
      </c>
      <c r="AH1039" s="48">
        <f t="shared" si="509"/>
        <v>2</v>
      </c>
      <c r="AI1039" s="33">
        <f t="shared" si="510"/>
        <v>20000</v>
      </c>
      <c r="AJ1039" s="33">
        <f t="shared" si="511"/>
        <v>65000</v>
      </c>
      <c r="AK1039" s="33">
        <f t="shared" si="512"/>
        <v>20000</v>
      </c>
      <c r="AL1039" s="33">
        <f t="shared" si="513"/>
        <v>4210.8845706948305</v>
      </c>
      <c r="AM1039" s="34">
        <f t="shared" si="514"/>
        <v>4210.8845706948305</v>
      </c>
    </row>
    <row r="1040" spans="1:39" ht="15" customHeight="1" x14ac:dyDescent="0.3">
      <c r="A1040" s="166" t="s">
        <v>3474</v>
      </c>
      <c r="B1040" s="99">
        <v>16327</v>
      </c>
      <c r="C1040" s="99">
        <v>67441</v>
      </c>
      <c r="D1040" s="165">
        <v>45311</v>
      </c>
      <c r="E1040" s="165">
        <v>45651</v>
      </c>
      <c r="F1040" s="166">
        <v>2</v>
      </c>
      <c r="G1040" s="178">
        <v>0.83</v>
      </c>
      <c r="H1040" s="181">
        <v>0.5</v>
      </c>
      <c r="I1040" s="180">
        <v>3.2800000000000003E-2</v>
      </c>
      <c r="J1040" s="21">
        <f t="shared" si="485"/>
        <v>1.17</v>
      </c>
      <c r="K1040" s="21" t="str">
        <f t="shared" si="486"/>
        <v>Y</v>
      </c>
      <c r="L1040" s="37" t="str">
        <f t="shared" si="487"/>
        <v>NA</v>
      </c>
      <c r="M1040" s="8" t="str">
        <f t="shared" si="488"/>
        <v>Y</v>
      </c>
      <c r="N1040" s="42">
        <f t="shared" si="489"/>
        <v>3</v>
      </c>
      <c r="O1040" s="43">
        <f t="shared" si="490"/>
        <v>200000</v>
      </c>
      <c r="P1040" s="43" t="str">
        <f t="shared" si="491"/>
        <v>NA</v>
      </c>
      <c r="Q1040" s="24">
        <f t="shared" si="492"/>
        <v>16862.525599999997</v>
      </c>
      <c r="R1040" s="43">
        <f t="shared" si="493"/>
        <v>0</v>
      </c>
      <c r="S1040" s="24">
        <f t="shared" si="494"/>
        <v>1000000</v>
      </c>
      <c r="T1040" s="25" t="str">
        <f t="shared" si="495"/>
        <v>Y</v>
      </c>
      <c r="U1040" s="44">
        <f t="shared" si="496"/>
        <v>2</v>
      </c>
      <c r="V1040" s="45">
        <f t="shared" si="497"/>
        <v>200000</v>
      </c>
      <c r="W1040" s="45">
        <f t="shared" si="498"/>
        <v>1000000</v>
      </c>
      <c r="X1040" s="28">
        <f t="shared" si="499"/>
        <v>17415.616439679998</v>
      </c>
      <c r="Y1040" s="28">
        <f t="shared" si="500"/>
        <v>0</v>
      </c>
      <c r="Z1040" s="45" t="str">
        <f t="shared" si="501"/>
        <v>NA</v>
      </c>
      <c r="AA1040" s="29" t="str">
        <f t="shared" si="502"/>
        <v>N</v>
      </c>
      <c r="AB1040" s="46">
        <f t="shared" si="503"/>
        <v>1</v>
      </c>
      <c r="AC1040" s="31">
        <f t="shared" si="504"/>
        <v>20000</v>
      </c>
      <c r="AD1040" s="31">
        <f t="shared" si="505"/>
        <v>65000</v>
      </c>
      <c r="AE1040" s="31">
        <f t="shared" si="506"/>
        <v>17986.848658901501</v>
      </c>
      <c r="AF1040" s="47">
        <f t="shared" si="507"/>
        <v>0</v>
      </c>
      <c r="AG1040" s="31">
        <f t="shared" si="508"/>
        <v>0</v>
      </c>
      <c r="AH1040" s="48">
        <f t="shared" si="509"/>
        <v>0</v>
      </c>
      <c r="AI1040" s="33">
        <f t="shared" si="510"/>
        <v>0</v>
      </c>
      <c r="AJ1040" s="33">
        <f t="shared" si="511"/>
        <v>0</v>
      </c>
      <c r="AK1040" s="33">
        <f t="shared" si="512"/>
        <v>0</v>
      </c>
      <c r="AL1040" s="33">
        <f t="shared" si="513"/>
        <v>0</v>
      </c>
      <c r="AM1040" s="34">
        <f t="shared" si="514"/>
        <v>0</v>
      </c>
    </row>
    <row r="1041" spans="1:39" ht="15" customHeight="1" x14ac:dyDescent="0.3">
      <c r="A1041" s="166" t="s">
        <v>3475</v>
      </c>
      <c r="B1041" s="99">
        <v>22036</v>
      </c>
      <c r="C1041" s="99">
        <v>102611</v>
      </c>
      <c r="D1041" s="165">
        <v>44798</v>
      </c>
      <c r="E1041" s="165">
        <v>44928</v>
      </c>
      <c r="F1041" s="166">
        <v>4</v>
      </c>
      <c r="G1041" s="178">
        <v>1.78</v>
      </c>
      <c r="H1041" s="181">
        <v>0.75</v>
      </c>
      <c r="I1041" s="180">
        <v>5.8599999999999999E-2</v>
      </c>
      <c r="J1041" s="21">
        <f t="shared" si="485"/>
        <v>2.2199999999999998</v>
      </c>
      <c r="K1041" s="21" t="str">
        <f t="shared" si="486"/>
        <v>Y</v>
      </c>
      <c r="L1041" s="37" t="str">
        <f t="shared" si="487"/>
        <v>NA</v>
      </c>
      <c r="M1041" s="8" t="str">
        <f t="shared" si="488"/>
        <v>Y</v>
      </c>
      <c r="N1041" s="42">
        <f t="shared" si="489"/>
        <v>3</v>
      </c>
      <c r="O1041" s="43">
        <f t="shared" si="490"/>
        <v>200000</v>
      </c>
      <c r="P1041" s="43" t="str">
        <f t="shared" si="491"/>
        <v>NA</v>
      </c>
      <c r="Q1041" s="24">
        <f t="shared" si="492"/>
        <v>23327.309600000001</v>
      </c>
      <c r="R1041" s="43">
        <f t="shared" si="493"/>
        <v>0</v>
      </c>
      <c r="S1041" s="24">
        <f t="shared" si="494"/>
        <v>1000000</v>
      </c>
      <c r="T1041" s="25" t="str">
        <f t="shared" si="495"/>
        <v>Y</v>
      </c>
      <c r="U1041" s="44">
        <f t="shared" si="496"/>
        <v>2</v>
      </c>
      <c r="V1041" s="45">
        <f t="shared" si="497"/>
        <v>200000</v>
      </c>
      <c r="W1041" s="45">
        <f t="shared" si="498"/>
        <v>1000000</v>
      </c>
      <c r="X1041" s="28">
        <f t="shared" si="499"/>
        <v>24694.289942560001</v>
      </c>
      <c r="Y1041" s="28">
        <f t="shared" si="500"/>
        <v>0</v>
      </c>
      <c r="Z1041" s="45" t="str">
        <f t="shared" si="501"/>
        <v>NA</v>
      </c>
      <c r="AA1041" s="29" t="str">
        <f t="shared" si="502"/>
        <v>Y</v>
      </c>
      <c r="AB1041" s="46">
        <f t="shared" si="503"/>
        <v>1</v>
      </c>
      <c r="AC1041" s="31">
        <f t="shared" si="504"/>
        <v>200000</v>
      </c>
      <c r="AD1041" s="31">
        <f t="shared" si="505"/>
        <v>1000000</v>
      </c>
      <c r="AE1041" s="31">
        <f t="shared" si="506"/>
        <v>26141.375333194017</v>
      </c>
      <c r="AF1041" s="47">
        <f t="shared" si="507"/>
        <v>0</v>
      </c>
      <c r="AG1041" s="31" t="str">
        <f t="shared" si="508"/>
        <v>NA</v>
      </c>
      <c r="AH1041" s="48">
        <f t="shared" si="509"/>
        <v>0</v>
      </c>
      <c r="AI1041" s="33">
        <f t="shared" si="510"/>
        <v>0</v>
      </c>
      <c r="AJ1041" s="33">
        <f t="shared" si="511"/>
        <v>0</v>
      </c>
      <c r="AK1041" s="33">
        <f t="shared" si="512"/>
        <v>0</v>
      </c>
      <c r="AL1041" s="33">
        <f t="shared" si="513"/>
        <v>0</v>
      </c>
      <c r="AM1041" s="34">
        <f t="shared" si="514"/>
        <v>0</v>
      </c>
    </row>
    <row r="1042" spans="1:39" ht="15" customHeight="1" x14ac:dyDescent="0.3">
      <c r="A1042" s="166" t="s">
        <v>3476</v>
      </c>
      <c r="B1042" s="99">
        <v>21617</v>
      </c>
      <c r="C1042" s="99">
        <v>72155</v>
      </c>
      <c r="D1042" s="165">
        <v>44839</v>
      </c>
      <c r="E1042" s="165">
        <v>45078</v>
      </c>
      <c r="F1042" s="166">
        <v>4</v>
      </c>
      <c r="G1042" s="178">
        <v>1.67</v>
      </c>
      <c r="H1042" s="181">
        <v>0.75</v>
      </c>
      <c r="I1042" s="180">
        <v>5.3800000000000001E-2</v>
      </c>
      <c r="J1042" s="21">
        <f t="shared" si="485"/>
        <v>2.33</v>
      </c>
      <c r="K1042" s="21" t="str">
        <f t="shared" si="486"/>
        <v>Y</v>
      </c>
      <c r="L1042" s="37" t="str">
        <f t="shared" si="487"/>
        <v>NA</v>
      </c>
      <c r="M1042" s="8" t="str">
        <f t="shared" si="488"/>
        <v>Y</v>
      </c>
      <c r="N1042" s="42">
        <f t="shared" si="489"/>
        <v>4</v>
      </c>
      <c r="O1042" s="43">
        <f t="shared" si="490"/>
        <v>200000</v>
      </c>
      <c r="P1042" s="43" t="str">
        <f t="shared" si="491"/>
        <v>NA</v>
      </c>
      <c r="Q1042" s="24">
        <f t="shared" si="492"/>
        <v>22779.994600000002</v>
      </c>
      <c r="R1042" s="43">
        <f t="shared" si="493"/>
        <v>0</v>
      </c>
      <c r="S1042" s="24">
        <f t="shared" si="494"/>
        <v>1000000</v>
      </c>
      <c r="T1042" s="25" t="str">
        <f t="shared" si="495"/>
        <v>Y</v>
      </c>
      <c r="U1042" s="44">
        <f t="shared" si="496"/>
        <v>3</v>
      </c>
      <c r="V1042" s="45">
        <f t="shared" si="497"/>
        <v>200000</v>
      </c>
      <c r="W1042" s="45">
        <f t="shared" si="498"/>
        <v>1000000</v>
      </c>
      <c r="X1042" s="28">
        <f t="shared" si="499"/>
        <v>24005.558309480002</v>
      </c>
      <c r="Y1042" s="28">
        <f t="shared" si="500"/>
        <v>0</v>
      </c>
      <c r="Z1042" s="45" t="str">
        <f t="shared" si="501"/>
        <v>NA</v>
      </c>
      <c r="AA1042" s="29" t="str">
        <f t="shared" si="502"/>
        <v>Y</v>
      </c>
      <c r="AB1042" s="46">
        <f t="shared" si="503"/>
        <v>2</v>
      </c>
      <c r="AC1042" s="31">
        <f t="shared" si="504"/>
        <v>200000</v>
      </c>
      <c r="AD1042" s="31">
        <f t="shared" si="505"/>
        <v>1000000</v>
      </c>
      <c r="AE1042" s="31">
        <f t="shared" si="506"/>
        <v>25297.057346530029</v>
      </c>
      <c r="AF1042" s="47">
        <f t="shared" si="507"/>
        <v>0</v>
      </c>
      <c r="AG1042" s="31" t="str">
        <f t="shared" si="508"/>
        <v>NA</v>
      </c>
      <c r="AH1042" s="48">
        <f t="shared" si="509"/>
        <v>1</v>
      </c>
      <c r="AI1042" s="33">
        <f t="shared" si="510"/>
        <v>20000</v>
      </c>
      <c r="AJ1042" s="33">
        <f t="shared" si="511"/>
        <v>65000</v>
      </c>
      <c r="AK1042" s="33">
        <f t="shared" si="512"/>
        <v>20000</v>
      </c>
      <c r="AL1042" s="33">
        <f t="shared" si="513"/>
        <v>6658.0390317733472</v>
      </c>
      <c r="AM1042" s="34">
        <f t="shared" si="514"/>
        <v>6658.0390317733472</v>
      </c>
    </row>
    <row r="1043" spans="1:39" ht="15" customHeight="1" x14ac:dyDescent="0.3">
      <c r="A1043" s="166" t="s">
        <v>3477</v>
      </c>
      <c r="B1043" s="99">
        <v>17423</v>
      </c>
      <c r="C1043" s="99">
        <v>50233</v>
      </c>
      <c r="D1043" s="165">
        <v>44944</v>
      </c>
      <c r="E1043" s="165">
        <v>45265</v>
      </c>
      <c r="F1043" s="166">
        <v>4</v>
      </c>
      <c r="G1043" s="178">
        <v>1.68</v>
      </c>
      <c r="H1043" s="181">
        <v>0.25</v>
      </c>
      <c r="I1043" s="180">
        <v>3.6299999999999999E-2</v>
      </c>
      <c r="J1043" s="21">
        <f t="shared" si="485"/>
        <v>2.3200000000000003</v>
      </c>
      <c r="K1043" s="21" t="str">
        <f t="shared" si="486"/>
        <v>Y</v>
      </c>
      <c r="L1043" s="37" t="str">
        <f t="shared" si="487"/>
        <v>NA</v>
      </c>
      <c r="M1043" s="8" t="str">
        <f t="shared" si="488"/>
        <v>Y</v>
      </c>
      <c r="N1043" s="42">
        <f t="shared" si="489"/>
        <v>10</v>
      </c>
      <c r="O1043" s="43">
        <f t="shared" si="490"/>
        <v>200000</v>
      </c>
      <c r="P1043" s="43" t="str">
        <f t="shared" si="491"/>
        <v>NA</v>
      </c>
      <c r="Q1043" s="24">
        <f t="shared" si="492"/>
        <v>18055.454900000001</v>
      </c>
      <c r="R1043" s="43">
        <f t="shared" si="493"/>
        <v>0</v>
      </c>
      <c r="S1043" s="24">
        <f t="shared" si="494"/>
        <v>1000000</v>
      </c>
      <c r="T1043" s="25" t="str">
        <f t="shared" si="495"/>
        <v>Y</v>
      </c>
      <c r="U1043" s="44">
        <f t="shared" si="496"/>
        <v>9</v>
      </c>
      <c r="V1043" s="45">
        <f t="shared" si="497"/>
        <v>200000</v>
      </c>
      <c r="W1043" s="45">
        <f t="shared" si="498"/>
        <v>1000000</v>
      </c>
      <c r="X1043" s="28">
        <f t="shared" si="499"/>
        <v>18710.867912870002</v>
      </c>
      <c r="Y1043" s="28">
        <f t="shared" si="500"/>
        <v>0</v>
      </c>
      <c r="Z1043" s="45" t="str">
        <f t="shared" si="501"/>
        <v>NA</v>
      </c>
      <c r="AA1043" s="29" t="str">
        <f t="shared" si="502"/>
        <v>Y</v>
      </c>
      <c r="AB1043" s="46">
        <f t="shared" si="503"/>
        <v>8</v>
      </c>
      <c r="AC1043" s="31">
        <f t="shared" si="504"/>
        <v>200000</v>
      </c>
      <c r="AD1043" s="31">
        <f t="shared" si="505"/>
        <v>1000000</v>
      </c>
      <c r="AE1043" s="31">
        <f t="shared" si="506"/>
        <v>19390.072418107182</v>
      </c>
      <c r="AF1043" s="47">
        <f t="shared" si="507"/>
        <v>0</v>
      </c>
      <c r="AG1043" s="31" t="str">
        <f t="shared" si="508"/>
        <v>NA</v>
      </c>
      <c r="AH1043" s="48">
        <f t="shared" si="509"/>
        <v>7</v>
      </c>
      <c r="AI1043" s="33">
        <f t="shared" si="510"/>
        <v>20000</v>
      </c>
      <c r="AJ1043" s="33">
        <f t="shared" si="511"/>
        <v>65000</v>
      </c>
      <c r="AK1043" s="33">
        <f t="shared" si="512"/>
        <v>20000</v>
      </c>
      <c r="AL1043" s="33">
        <f t="shared" si="513"/>
        <v>93.932046884470765</v>
      </c>
      <c r="AM1043" s="34">
        <f t="shared" si="514"/>
        <v>93.932046884470765</v>
      </c>
    </row>
    <row r="1044" spans="1:39" ht="15" customHeight="1" x14ac:dyDescent="0.3">
      <c r="A1044" s="166" t="s">
        <v>3478</v>
      </c>
      <c r="B1044" s="99">
        <v>24004</v>
      </c>
      <c r="C1044" s="99">
        <v>113520</v>
      </c>
      <c r="D1044" s="165">
        <v>44864</v>
      </c>
      <c r="E1044" s="165">
        <v>45058</v>
      </c>
      <c r="F1044" s="166">
        <v>4</v>
      </c>
      <c r="G1044" s="178">
        <v>1.82</v>
      </c>
      <c r="H1044" s="181">
        <v>0.5</v>
      </c>
      <c r="I1044" s="180">
        <v>5.0799999999999998E-2</v>
      </c>
      <c r="J1044" s="21">
        <f t="shared" si="485"/>
        <v>2.1799999999999997</v>
      </c>
      <c r="K1044" s="21" t="str">
        <f t="shared" si="486"/>
        <v>Y</v>
      </c>
      <c r="L1044" s="37" t="str">
        <f t="shared" si="487"/>
        <v>NA</v>
      </c>
      <c r="M1044" s="8" t="str">
        <f t="shared" si="488"/>
        <v>Y</v>
      </c>
      <c r="N1044" s="42">
        <f t="shared" si="489"/>
        <v>5</v>
      </c>
      <c r="O1044" s="43">
        <f t="shared" si="490"/>
        <v>200000</v>
      </c>
      <c r="P1044" s="43" t="str">
        <f t="shared" si="491"/>
        <v>NA</v>
      </c>
      <c r="Q1044" s="24">
        <f t="shared" si="492"/>
        <v>25223.403200000001</v>
      </c>
      <c r="R1044" s="43">
        <f t="shared" si="493"/>
        <v>0</v>
      </c>
      <c r="S1044" s="24">
        <f t="shared" si="494"/>
        <v>1000000</v>
      </c>
      <c r="T1044" s="25" t="str">
        <f t="shared" si="495"/>
        <v>Y</v>
      </c>
      <c r="U1044" s="44">
        <f t="shared" si="496"/>
        <v>4</v>
      </c>
      <c r="V1044" s="45">
        <f t="shared" si="497"/>
        <v>200000</v>
      </c>
      <c r="W1044" s="45">
        <f t="shared" si="498"/>
        <v>1000000</v>
      </c>
      <c r="X1044" s="28">
        <f t="shared" si="499"/>
        <v>26504.75208256</v>
      </c>
      <c r="Y1044" s="28">
        <f t="shared" si="500"/>
        <v>0</v>
      </c>
      <c r="Z1044" s="45" t="str">
        <f t="shared" si="501"/>
        <v>NA</v>
      </c>
      <c r="AA1044" s="29" t="str">
        <f t="shared" si="502"/>
        <v>Y</v>
      </c>
      <c r="AB1044" s="46">
        <f t="shared" si="503"/>
        <v>3</v>
      </c>
      <c r="AC1044" s="31">
        <f t="shared" si="504"/>
        <v>200000</v>
      </c>
      <c r="AD1044" s="31">
        <f t="shared" si="505"/>
        <v>1000000</v>
      </c>
      <c r="AE1044" s="31">
        <f t="shared" si="506"/>
        <v>27851.193488354049</v>
      </c>
      <c r="AF1044" s="47">
        <f t="shared" si="507"/>
        <v>0</v>
      </c>
      <c r="AG1044" s="31" t="str">
        <f t="shared" si="508"/>
        <v>NA</v>
      </c>
      <c r="AH1044" s="48">
        <f t="shared" si="509"/>
        <v>2</v>
      </c>
      <c r="AI1044" s="33">
        <f t="shared" si="510"/>
        <v>20000</v>
      </c>
      <c r="AJ1044" s="33">
        <f t="shared" si="511"/>
        <v>65000</v>
      </c>
      <c r="AK1044" s="33">
        <f t="shared" si="512"/>
        <v>20000</v>
      </c>
      <c r="AL1044" s="33">
        <f t="shared" si="513"/>
        <v>9266.0341175624344</v>
      </c>
      <c r="AM1044" s="34">
        <f t="shared" si="514"/>
        <v>9266.0341175624344</v>
      </c>
    </row>
    <row r="1045" spans="1:39" ht="15" customHeight="1" x14ac:dyDescent="0.3">
      <c r="A1045" s="166" t="s">
        <v>3479</v>
      </c>
      <c r="B1045" s="99">
        <v>14299</v>
      </c>
      <c r="C1045" s="99">
        <v>91860</v>
      </c>
      <c r="D1045" s="165">
        <v>44845</v>
      </c>
      <c r="E1045" s="165">
        <v>45199</v>
      </c>
      <c r="F1045" s="166">
        <v>4</v>
      </c>
      <c r="G1045" s="178">
        <v>0.46</v>
      </c>
      <c r="H1045" s="181">
        <v>0.5</v>
      </c>
      <c r="I1045" s="180">
        <v>6.2100000000000002E-2</v>
      </c>
      <c r="J1045" s="21">
        <f t="shared" si="485"/>
        <v>3.54</v>
      </c>
      <c r="K1045" s="21" t="str">
        <f t="shared" si="486"/>
        <v>Y</v>
      </c>
      <c r="L1045" s="37" t="str">
        <f t="shared" si="487"/>
        <v>NA</v>
      </c>
      <c r="M1045" s="8" t="str">
        <f t="shared" si="488"/>
        <v>Y</v>
      </c>
      <c r="N1045" s="42">
        <f t="shared" si="489"/>
        <v>8</v>
      </c>
      <c r="O1045" s="43">
        <f t="shared" si="490"/>
        <v>200000</v>
      </c>
      <c r="P1045" s="43" t="str">
        <f t="shared" si="491"/>
        <v>NA</v>
      </c>
      <c r="Q1045" s="24">
        <f t="shared" si="492"/>
        <v>15186.967900000001</v>
      </c>
      <c r="R1045" s="43">
        <f t="shared" si="493"/>
        <v>0</v>
      </c>
      <c r="S1045" s="24">
        <f t="shared" si="494"/>
        <v>1000000</v>
      </c>
      <c r="T1045" s="25" t="str">
        <f t="shared" si="495"/>
        <v>Y</v>
      </c>
      <c r="U1045" s="44">
        <f t="shared" si="496"/>
        <v>7</v>
      </c>
      <c r="V1045" s="45">
        <f t="shared" si="497"/>
        <v>200000</v>
      </c>
      <c r="W1045" s="45">
        <f t="shared" si="498"/>
        <v>1000000</v>
      </c>
      <c r="X1045" s="28">
        <f t="shared" si="499"/>
        <v>16130.078606590003</v>
      </c>
      <c r="Y1045" s="28">
        <f t="shared" si="500"/>
        <v>0</v>
      </c>
      <c r="Z1045" s="45" t="str">
        <f t="shared" si="501"/>
        <v>NA</v>
      </c>
      <c r="AA1045" s="29" t="str">
        <f t="shared" si="502"/>
        <v>Y</v>
      </c>
      <c r="AB1045" s="46">
        <f t="shared" si="503"/>
        <v>6</v>
      </c>
      <c r="AC1045" s="31">
        <f t="shared" si="504"/>
        <v>200000</v>
      </c>
      <c r="AD1045" s="31">
        <f t="shared" si="505"/>
        <v>1000000</v>
      </c>
      <c r="AE1045" s="31">
        <f t="shared" si="506"/>
        <v>17131.756488059244</v>
      </c>
      <c r="AF1045" s="47">
        <f t="shared" si="507"/>
        <v>0</v>
      </c>
      <c r="AG1045" s="31" t="str">
        <f t="shared" si="508"/>
        <v>NA</v>
      </c>
      <c r="AH1045" s="48">
        <f t="shared" si="509"/>
        <v>5</v>
      </c>
      <c r="AI1045" s="33">
        <f t="shared" si="510"/>
        <v>20000</v>
      </c>
      <c r="AJ1045" s="33">
        <f t="shared" si="511"/>
        <v>65000</v>
      </c>
      <c r="AK1045" s="33">
        <f t="shared" si="512"/>
        <v>18195.638565967722</v>
      </c>
      <c r="AL1045" s="33">
        <f t="shared" si="513"/>
        <v>0</v>
      </c>
      <c r="AM1045" s="34">
        <f t="shared" si="514"/>
        <v>0</v>
      </c>
    </row>
    <row r="1046" spans="1:39" ht="15" customHeight="1" x14ac:dyDescent="0.3">
      <c r="A1046" s="166" t="s">
        <v>3480</v>
      </c>
      <c r="B1046" s="99">
        <v>9828</v>
      </c>
      <c r="C1046" s="99">
        <v>23029</v>
      </c>
      <c r="D1046" s="165">
        <v>46110</v>
      </c>
      <c r="E1046" s="165">
        <v>46265</v>
      </c>
      <c r="F1046" s="166">
        <v>4</v>
      </c>
      <c r="G1046" s="178">
        <v>2.48</v>
      </c>
      <c r="H1046" s="181">
        <v>0.25</v>
      </c>
      <c r="I1046" s="180">
        <v>4.6899999999999997E-2</v>
      </c>
      <c r="J1046" s="21">
        <f t="shared" si="485"/>
        <v>1.52</v>
      </c>
      <c r="K1046" s="21" t="str">
        <f t="shared" si="486"/>
        <v>Y</v>
      </c>
      <c r="L1046" s="37" t="str">
        <f t="shared" si="487"/>
        <v>NA</v>
      </c>
      <c r="M1046" s="8" t="str">
        <f t="shared" si="488"/>
        <v>Y</v>
      </c>
      <c r="N1046" s="42">
        <f t="shared" si="489"/>
        <v>7</v>
      </c>
      <c r="O1046" s="43">
        <f t="shared" si="490"/>
        <v>200000</v>
      </c>
      <c r="P1046" s="43" t="str">
        <f t="shared" si="491"/>
        <v>NA</v>
      </c>
      <c r="Q1046" s="24">
        <f t="shared" si="492"/>
        <v>10288.933199999999</v>
      </c>
      <c r="R1046" s="43">
        <f t="shared" si="493"/>
        <v>0</v>
      </c>
      <c r="S1046" s="24">
        <f t="shared" si="494"/>
        <v>1000000</v>
      </c>
      <c r="T1046" s="25" t="str">
        <f t="shared" si="495"/>
        <v>Y</v>
      </c>
      <c r="U1046" s="44">
        <f t="shared" si="496"/>
        <v>6</v>
      </c>
      <c r="V1046" s="45">
        <f t="shared" si="497"/>
        <v>200000</v>
      </c>
      <c r="W1046" s="45">
        <f t="shared" si="498"/>
        <v>1000000</v>
      </c>
      <c r="X1046" s="28">
        <f t="shared" si="499"/>
        <v>10771.48416708</v>
      </c>
      <c r="Y1046" s="28">
        <f t="shared" si="500"/>
        <v>0</v>
      </c>
      <c r="Z1046" s="45" t="str">
        <f t="shared" si="501"/>
        <v>NA</v>
      </c>
      <c r="AA1046" s="29" t="str">
        <f t="shared" si="502"/>
        <v>N</v>
      </c>
      <c r="AB1046" s="46">
        <f t="shared" si="503"/>
        <v>5</v>
      </c>
      <c r="AC1046" s="31">
        <f t="shared" si="504"/>
        <v>20000</v>
      </c>
      <c r="AD1046" s="31">
        <f t="shared" si="505"/>
        <v>65000</v>
      </c>
      <c r="AE1046" s="31">
        <f t="shared" si="506"/>
        <v>11276.66677451605</v>
      </c>
      <c r="AF1046" s="47">
        <f t="shared" si="507"/>
        <v>0</v>
      </c>
      <c r="AG1046" s="31">
        <f t="shared" si="508"/>
        <v>9633.9158584039487</v>
      </c>
      <c r="AH1046" s="48">
        <f t="shared" si="509"/>
        <v>4</v>
      </c>
      <c r="AI1046" s="33">
        <f t="shared" si="510"/>
        <v>20000</v>
      </c>
      <c r="AJ1046" s="33">
        <f t="shared" si="511"/>
        <v>65000</v>
      </c>
      <c r="AK1046" s="33">
        <f t="shared" si="512"/>
        <v>9633.9158584039487</v>
      </c>
      <c r="AL1046" s="33">
        <f t="shared" si="513"/>
        <v>2171.6265878369031</v>
      </c>
      <c r="AM1046" s="34">
        <f t="shared" si="514"/>
        <v>2171.6265878369031</v>
      </c>
    </row>
    <row r="1047" spans="1:39" ht="15" customHeight="1" x14ac:dyDescent="0.3">
      <c r="A1047" s="166" t="s">
        <v>3481</v>
      </c>
      <c r="B1047" s="99">
        <v>17582</v>
      </c>
      <c r="C1047" s="99">
        <v>92381</v>
      </c>
      <c r="D1047" s="165">
        <v>45386</v>
      </c>
      <c r="E1047" s="165">
        <v>45540</v>
      </c>
      <c r="F1047" s="166">
        <v>2</v>
      </c>
      <c r="G1047" s="178">
        <v>1.35</v>
      </c>
      <c r="H1047" s="181">
        <v>0.25</v>
      </c>
      <c r="I1047" s="180">
        <v>7.7499999999999999E-2</v>
      </c>
      <c r="J1047" s="21">
        <f t="shared" si="485"/>
        <v>0.64999999999999991</v>
      </c>
      <c r="K1047" s="21" t="str">
        <f t="shared" si="486"/>
        <v>Y</v>
      </c>
      <c r="L1047" s="37" t="str">
        <f t="shared" si="487"/>
        <v>NA</v>
      </c>
      <c r="M1047" s="8" t="str">
        <f t="shared" si="488"/>
        <v>Y</v>
      </c>
      <c r="N1047" s="42">
        <f t="shared" si="489"/>
        <v>3</v>
      </c>
      <c r="O1047" s="43">
        <f t="shared" si="490"/>
        <v>200000</v>
      </c>
      <c r="P1047" s="43" t="str">
        <f t="shared" si="491"/>
        <v>NA</v>
      </c>
      <c r="Q1047" s="24">
        <f t="shared" si="492"/>
        <v>18944.605</v>
      </c>
      <c r="R1047" s="43">
        <f t="shared" si="493"/>
        <v>0</v>
      </c>
      <c r="S1047" s="24">
        <f t="shared" si="494"/>
        <v>1000000</v>
      </c>
      <c r="T1047" s="25" t="str">
        <f t="shared" si="495"/>
        <v>N</v>
      </c>
      <c r="U1047" s="44">
        <f t="shared" si="496"/>
        <v>2</v>
      </c>
      <c r="V1047" s="45">
        <f t="shared" si="497"/>
        <v>20000</v>
      </c>
      <c r="W1047" s="45">
        <f t="shared" si="498"/>
        <v>65000</v>
      </c>
      <c r="X1047" s="28">
        <f t="shared" si="499"/>
        <v>0</v>
      </c>
      <c r="Y1047" s="28">
        <f t="shared" si="500"/>
        <v>20412.811887499996</v>
      </c>
      <c r="Z1047" s="45">
        <f t="shared" si="501"/>
        <v>0</v>
      </c>
      <c r="AA1047" s="29" t="str">
        <f t="shared" si="502"/>
        <v>N</v>
      </c>
      <c r="AB1047" s="46">
        <f t="shared" si="503"/>
        <v>1</v>
      </c>
      <c r="AC1047" s="31">
        <f t="shared" si="504"/>
        <v>20000</v>
      </c>
      <c r="AD1047" s="31">
        <f t="shared" si="505"/>
        <v>65000</v>
      </c>
      <c r="AE1047" s="31">
        <f t="shared" si="506"/>
        <v>0</v>
      </c>
      <c r="AF1047" s="47">
        <f t="shared" si="507"/>
        <v>21994.804808781246</v>
      </c>
      <c r="AG1047" s="31">
        <f t="shared" si="508"/>
        <v>0</v>
      </c>
      <c r="AH1047" s="48">
        <f t="shared" si="509"/>
        <v>0</v>
      </c>
      <c r="AI1047" s="33">
        <f t="shared" si="510"/>
        <v>0</v>
      </c>
      <c r="AJ1047" s="33">
        <f t="shared" si="511"/>
        <v>0</v>
      </c>
      <c r="AK1047" s="33">
        <f t="shared" si="512"/>
        <v>0</v>
      </c>
      <c r="AL1047" s="33">
        <f t="shared" si="513"/>
        <v>0</v>
      </c>
      <c r="AM1047" s="34">
        <f t="shared" si="514"/>
        <v>42407.616696281242</v>
      </c>
    </row>
    <row r="1048" spans="1:39" ht="15" customHeight="1" x14ac:dyDescent="0.3">
      <c r="A1048" s="166" t="s">
        <v>3482</v>
      </c>
      <c r="B1048" s="99">
        <v>12170</v>
      </c>
      <c r="C1048" s="99">
        <v>45223</v>
      </c>
      <c r="D1048" s="165">
        <v>44558</v>
      </c>
      <c r="E1048" s="165">
        <v>44853</v>
      </c>
      <c r="F1048" s="166">
        <v>4</v>
      </c>
      <c r="G1048" s="178">
        <v>0.3</v>
      </c>
      <c r="H1048" s="181">
        <v>0.5</v>
      </c>
      <c r="I1048" s="180">
        <v>7.9200000000000007E-2</v>
      </c>
      <c r="J1048" s="21">
        <f t="shared" si="485"/>
        <v>3.7</v>
      </c>
      <c r="K1048" s="21" t="str">
        <f t="shared" si="486"/>
        <v>Y</v>
      </c>
      <c r="L1048" s="37" t="str">
        <f t="shared" si="487"/>
        <v>NA</v>
      </c>
      <c r="M1048" s="8" t="str">
        <f t="shared" si="488"/>
        <v>Y</v>
      </c>
      <c r="N1048" s="42">
        <f t="shared" si="489"/>
        <v>8</v>
      </c>
      <c r="O1048" s="43">
        <f t="shared" si="490"/>
        <v>200000</v>
      </c>
      <c r="P1048" s="43" t="str">
        <f t="shared" si="491"/>
        <v>NA</v>
      </c>
      <c r="Q1048" s="24">
        <f t="shared" si="492"/>
        <v>13133.864</v>
      </c>
      <c r="R1048" s="43">
        <f t="shared" si="493"/>
        <v>0</v>
      </c>
      <c r="S1048" s="24">
        <f t="shared" si="494"/>
        <v>1000000</v>
      </c>
      <c r="T1048" s="25" t="str">
        <f t="shared" si="495"/>
        <v>Y</v>
      </c>
      <c r="U1048" s="44">
        <f t="shared" si="496"/>
        <v>7</v>
      </c>
      <c r="V1048" s="45">
        <f t="shared" si="497"/>
        <v>200000</v>
      </c>
      <c r="W1048" s="45">
        <f t="shared" si="498"/>
        <v>1000000</v>
      </c>
      <c r="X1048" s="28">
        <f t="shared" si="499"/>
        <v>14174.066028799998</v>
      </c>
      <c r="Y1048" s="28">
        <f t="shared" si="500"/>
        <v>0</v>
      </c>
      <c r="Z1048" s="45" t="str">
        <f t="shared" si="501"/>
        <v>NA</v>
      </c>
      <c r="AA1048" s="29" t="str">
        <f t="shared" si="502"/>
        <v>Y</v>
      </c>
      <c r="AB1048" s="46">
        <f t="shared" si="503"/>
        <v>6</v>
      </c>
      <c r="AC1048" s="31">
        <f t="shared" si="504"/>
        <v>200000</v>
      </c>
      <c r="AD1048" s="31">
        <f t="shared" si="505"/>
        <v>1000000</v>
      </c>
      <c r="AE1048" s="31">
        <f t="shared" si="506"/>
        <v>15296.652058280957</v>
      </c>
      <c r="AF1048" s="47">
        <f t="shared" si="507"/>
        <v>0</v>
      </c>
      <c r="AG1048" s="31" t="str">
        <f t="shared" si="508"/>
        <v>NA</v>
      </c>
      <c r="AH1048" s="48">
        <f t="shared" si="509"/>
        <v>5</v>
      </c>
      <c r="AI1048" s="33">
        <f t="shared" si="510"/>
        <v>20000</v>
      </c>
      <c r="AJ1048" s="33">
        <f t="shared" si="511"/>
        <v>65000</v>
      </c>
      <c r="AK1048" s="33">
        <f t="shared" si="512"/>
        <v>16508.146901296808</v>
      </c>
      <c r="AL1048" s="33">
        <f t="shared" si="513"/>
        <v>0</v>
      </c>
      <c r="AM1048" s="34">
        <f t="shared" si="514"/>
        <v>0</v>
      </c>
    </row>
    <row r="1049" spans="1:39" ht="15" customHeight="1" x14ac:dyDescent="0.3">
      <c r="A1049" s="166" t="s">
        <v>3483</v>
      </c>
      <c r="B1049" s="99">
        <v>9369</v>
      </c>
      <c r="C1049" s="99">
        <v>80270</v>
      </c>
      <c r="D1049" s="165">
        <v>44837</v>
      </c>
      <c r="E1049" s="165">
        <v>45138</v>
      </c>
      <c r="F1049" s="166">
        <v>4</v>
      </c>
      <c r="G1049" s="178">
        <v>3.81</v>
      </c>
      <c r="H1049" s="181">
        <v>1</v>
      </c>
      <c r="I1049" s="180">
        <v>5.79E-2</v>
      </c>
      <c r="J1049" s="21">
        <f t="shared" si="485"/>
        <v>0.18999999999999995</v>
      </c>
      <c r="K1049" s="21" t="str">
        <f t="shared" si="486"/>
        <v>Y</v>
      </c>
      <c r="L1049" s="37" t="str">
        <f t="shared" si="487"/>
        <v>NA</v>
      </c>
      <c r="M1049" s="8" t="str">
        <f t="shared" si="488"/>
        <v>Y</v>
      </c>
      <c r="N1049" s="42">
        <f t="shared" si="489"/>
        <v>1</v>
      </c>
      <c r="O1049" s="43">
        <f t="shared" si="490"/>
        <v>200000</v>
      </c>
      <c r="P1049" s="43" t="str">
        <f t="shared" si="491"/>
        <v>NA</v>
      </c>
      <c r="Q1049" s="24">
        <f t="shared" si="492"/>
        <v>9911.4651000000013</v>
      </c>
      <c r="R1049" s="43">
        <f t="shared" si="493"/>
        <v>0</v>
      </c>
      <c r="S1049" s="24">
        <f t="shared" si="494"/>
        <v>1000000</v>
      </c>
      <c r="T1049" s="25" t="str">
        <f t="shared" si="495"/>
        <v>N</v>
      </c>
      <c r="U1049" s="44">
        <f t="shared" si="496"/>
        <v>0</v>
      </c>
      <c r="V1049" s="45">
        <f t="shared" si="497"/>
        <v>0</v>
      </c>
      <c r="W1049" s="45">
        <f t="shared" si="498"/>
        <v>0</v>
      </c>
      <c r="X1049" s="28">
        <f t="shared" si="499"/>
        <v>0</v>
      </c>
      <c r="Y1049" s="28">
        <f t="shared" si="500"/>
        <v>0</v>
      </c>
      <c r="Z1049" s="45">
        <f t="shared" si="501"/>
        <v>0</v>
      </c>
      <c r="AA1049" s="29" t="str">
        <f t="shared" si="502"/>
        <v>N</v>
      </c>
      <c r="AB1049" s="46">
        <f t="shared" si="503"/>
        <v>0</v>
      </c>
      <c r="AC1049" s="31">
        <f t="shared" si="504"/>
        <v>0</v>
      </c>
      <c r="AD1049" s="31">
        <f t="shared" si="505"/>
        <v>0</v>
      </c>
      <c r="AE1049" s="31">
        <f t="shared" si="506"/>
        <v>0</v>
      </c>
      <c r="AF1049" s="47">
        <f t="shared" si="507"/>
        <v>0</v>
      </c>
      <c r="AG1049" s="31">
        <f t="shared" si="508"/>
        <v>0</v>
      </c>
      <c r="AH1049" s="48">
        <f t="shared" si="509"/>
        <v>0</v>
      </c>
      <c r="AI1049" s="33">
        <f t="shared" si="510"/>
        <v>0</v>
      </c>
      <c r="AJ1049" s="33">
        <f t="shared" si="511"/>
        <v>0</v>
      </c>
      <c r="AK1049" s="33">
        <f t="shared" si="512"/>
        <v>0</v>
      </c>
      <c r="AL1049" s="33">
        <f t="shared" si="513"/>
        <v>0</v>
      </c>
      <c r="AM1049" s="34">
        <f t="shared" si="514"/>
        <v>0</v>
      </c>
    </row>
    <row r="1050" spans="1:39" ht="15" customHeight="1" x14ac:dyDescent="0.3">
      <c r="A1050" s="166" t="s">
        <v>3484</v>
      </c>
      <c r="B1050" s="99">
        <v>22952</v>
      </c>
      <c r="C1050" s="99">
        <v>91398</v>
      </c>
      <c r="D1050" s="165">
        <v>45879</v>
      </c>
      <c r="E1050" s="165">
        <v>46152</v>
      </c>
      <c r="F1050" s="166">
        <v>4</v>
      </c>
      <c r="G1050" s="178">
        <v>1.1100000000000001</v>
      </c>
      <c r="H1050" s="181">
        <v>0.5</v>
      </c>
      <c r="I1050" s="180">
        <v>7.3800000000000004E-2</v>
      </c>
      <c r="J1050" s="21">
        <f t="shared" si="485"/>
        <v>2.8899999999999997</v>
      </c>
      <c r="K1050" s="21" t="str">
        <f t="shared" si="486"/>
        <v>Y</v>
      </c>
      <c r="L1050" s="37" t="str">
        <f t="shared" si="487"/>
        <v>NA</v>
      </c>
      <c r="M1050" s="8" t="str">
        <f t="shared" si="488"/>
        <v>Y</v>
      </c>
      <c r="N1050" s="42">
        <f t="shared" si="489"/>
        <v>6</v>
      </c>
      <c r="O1050" s="43">
        <f t="shared" si="490"/>
        <v>200000</v>
      </c>
      <c r="P1050" s="43" t="str">
        <f t="shared" si="491"/>
        <v>NA</v>
      </c>
      <c r="Q1050" s="24">
        <f t="shared" si="492"/>
        <v>24645.857600000003</v>
      </c>
      <c r="R1050" s="43">
        <f t="shared" si="493"/>
        <v>0</v>
      </c>
      <c r="S1050" s="24">
        <f t="shared" si="494"/>
        <v>1000000</v>
      </c>
      <c r="T1050" s="25" t="str">
        <f t="shared" si="495"/>
        <v>Y</v>
      </c>
      <c r="U1050" s="44">
        <f t="shared" si="496"/>
        <v>5</v>
      </c>
      <c r="V1050" s="45">
        <f t="shared" si="497"/>
        <v>200000</v>
      </c>
      <c r="W1050" s="45">
        <f t="shared" si="498"/>
        <v>1000000</v>
      </c>
      <c r="X1050" s="28">
        <f t="shared" si="499"/>
        <v>26464.721890880006</v>
      </c>
      <c r="Y1050" s="28">
        <f t="shared" si="500"/>
        <v>0</v>
      </c>
      <c r="Z1050" s="45" t="str">
        <f t="shared" si="501"/>
        <v>NA</v>
      </c>
      <c r="AA1050" s="29" t="str">
        <f t="shared" si="502"/>
        <v>Y</v>
      </c>
      <c r="AB1050" s="46">
        <f t="shared" si="503"/>
        <v>4</v>
      </c>
      <c r="AC1050" s="31">
        <f t="shared" si="504"/>
        <v>200000</v>
      </c>
      <c r="AD1050" s="31">
        <f t="shared" si="505"/>
        <v>1000000</v>
      </c>
      <c r="AE1050" s="31">
        <f t="shared" si="506"/>
        <v>28417.818366426953</v>
      </c>
      <c r="AF1050" s="47">
        <f t="shared" si="507"/>
        <v>0</v>
      </c>
      <c r="AG1050" s="31" t="str">
        <f t="shared" si="508"/>
        <v>NA</v>
      </c>
      <c r="AH1050" s="48">
        <f t="shared" si="509"/>
        <v>3</v>
      </c>
      <c r="AI1050" s="33">
        <f t="shared" si="510"/>
        <v>20000</v>
      </c>
      <c r="AJ1050" s="33">
        <f t="shared" si="511"/>
        <v>65000</v>
      </c>
      <c r="AK1050" s="33">
        <f t="shared" si="512"/>
        <v>20000</v>
      </c>
      <c r="AL1050" s="33">
        <f t="shared" si="513"/>
        <v>10515.053361869264</v>
      </c>
      <c r="AM1050" s="34">
        <f t="shared" si="514"/>
        <v>10515.053361869264</v>
      </c>
    </row>
    <row r="1051" spans="1:39" ht="15" customHeight="1" x14ac:dyDescent="0.3">
      <c r="A1051" s="166" t="s">
        <v>3485</v>
      </c>
      <c r="B1051" s="99">
        <v>20879</v>
      </c>
      <c r="C1051" s="99">
        <v>62237</v>
      </c>
      <c r="D1051" s="165">
        <v>45642</v>
      </c>
      <c r="E1051" s="165">
        <v>45897</v>
      </c>
      <c r="F1051" s="166">
        <v>2</v>
      </c>
      <c r="G1051" s="178">
        <v>1.46</v>
      </c>
      <c r="H1051" s="181">
        <v>0.5</v>
      </c>
      <c r="I1051" s="180">
        <v>3.4000000000000002E-2</v>
      </c>
      <c r="J1051" s="21">
        <f t="shared" si="485"/>
        <v>0.54</v>
      </c>
      <c r="K1051" s="21" t="str">
        <f t="shared" si="486"/>
        <v>Y</v>
      </c>
      <c r="L1051" s="37" t="str">
        <f t="shared" si="487"/>
        <v>NA</v>
      </c>
      <c r="M1051" s="8" t="str">
        <f t="shared" si="488"/>
        <v>Y</v>
      </c>
      <c r="N1051" s="42">
        <f t="shared" si="489"/>
        <v>2</v>
      </c>
      <c r="O1051" s="43">
        <f t="shared" si="490"/>
        <v>200000</v>
      </c>
      <c r="P1051" s="43" t="str">
        <f t="shared" si="491"/>
        <v>NA</v>
      </c>
      <c r="Q1051" s="24">
        <f t="shared" si="492"/>
        <v>21588.886000000002</v>
      </c>
      <c r="R1051" s="43">
        <f t="shared" si="493"/>
        <v>0</v>
      </c>
      <c r="S1051" s="24">
        <f t="shared" si="494"/>
        <v>1000000</v>
      </c>
      <c r="T1051" s="25" t="str">
        <f t="shared" si="495"/>
        <v>N</v>
      </c>
      <c r="U1051" s="44">
        <f t="shared" si="496"/>
        <v>1</v>
      </c>
      <c r="V1051" s="45">
        <f t="shared" si="497"/>
        <v>20000</v>
      </c>
      <c r="W1051" s="45">
        <f t="shared" si="498"/>
        <v>65000</v>
      </c>
      <c r="X1051" s="28">
        <f t="shared" si="499"/>
        <v>2763</v>
      </c>
      <c r="Y1051" s="28">
        <f t="shared" si="500"/>
        <v>19559.908124000001</v>
      </c>
      <c r="Z1051" s="45">
        <f t="shared" si="501"/>
        <v>0</v>
      </c>
      <c r="AA1051" s="29" t="str">
        <f t="shared" si="502"/>
        <v>N</v>
      </c>
      <c r="AB1051" s="46">
        <f t="shared" si="503"/>
        <v>0</v>
      </c>
      <c r="AC1051" s="31">
        <f t="shared" si="504"/>
        <v>0</v>
      </c>
      <c r="AD1051" s="31">
        <f t="shared" si="505"/>
        <v>0</v>
      </c>
      <c r="AE1051" s="31">
        <f t="shared" si="506"/>
        <v>0</v>
      </c>
      <c r="AF1051" s="47">
        <f t="shared" si="507"/>
        <v>0</v>
      </c>
      <c r="AG1051" s="31">
        <f t="shared" si="508"/>
        <v>0</v>
      </c>
      <c r="AH1051" s="48">
        <f t="shared" si="509"/>
        <v>0</v>
      </c>
      <c r="AI1051" s="33">
        <f t="shared" si="510"/>
        <v>0</v>
      </c>
      <c r="AJ1051" s="33">
        <f t="shared" si="511"/>
        <v>0</v>
      </c>
      <c r="AK1051" s="33">
        <f t="shared" si="512"/>
        <v>0</v>
      </c>
      <c r="AL1051" s="33">
        <f t="shared" si="513"/>
        <v>0</v>
      </c>
      <c r="AM1051" s="34">
        <f t="shared" si="514"/>
        <v>19559.908124000001</v>
      </c>
    </row>
    <row r="1052" spans="1:39" ht="15" customHeight="1" x14ac:dyDescent="0.3">
      <c r="A1052" s="166" t="s">
        <v>3486</v>
      </c>
      <c r="B1052" s="99">
        <v>7640</v>
      </c>
      <c r="C1052" s="99">
        <v>35776</v>
      </c>
      <c r="D1052" s="165">
        <v>45896</v>
      </c>
      <c r="E1052" s="165">
        <v>46044</v>
      </c>
      <c r="F1052" s="166">
        <v>4</v>
      </c>
      <c r="G1052" s="178">
        <v>2.81</v>
      </c>
      <c r="H1052" s="181">
        <v>0.5</v>
      </c>
      <c r="I1052" s="180">
        <v>1.95E-2</v>
      </c>
      <c r="J1052" s="21">
        <f t="shared" si="485"/>
        <v>1.19</v>
      </c>
      <c r="K1052" s="21" t="str">
        <f t="shared" si="486"/>
        <v>Y</v>
      </c>
      <c r="L1052" s="37" t="str">
        <f t="shared" si="487"/>
        <v>NA</v>
      </c>
      <c r="M1052" s="8" t="str">
        <f t="shared" si="488"/>
        <v>Y</v>
      </c>
      <c r="N1052" s="42">
        <f t="shared" si="489"/>
        <v>3</v>
      </c>
      <c r="O1052" s="43">
        <f t="shared" si="490"/>
        <v>200000</v>
      </c>
      <c r="P1052" s="43" t="str">
        <f t="shared" si="491"/>
        <v>NA</v>
      </c>
      <c r="Q1052" s="24">
        <f t="shared" si="492"/>
        <v>7788.9800000000005</v>
      </c>
      <c r="R1052" s="43">
        <f t="shared" si="493"/>
        <v>0</v>
      </c>
      <c r="S1052" s="24">
        <f t="shared" si="494"/>
        <v>1000000</v>
      </c>
      <c r="T1052" s="25" t="str">
        <f t="shared" si="495"/>
        <v>Y</v>
      </c>
      <c r="U1052" s="44">
        <f t="shared" si="496"/>
        <v>2</v>
      </c>
      <c r="V1052" s="45">
        <f t="shared" si="497"/>
        <v>200000</v>
      </c>
      <c r="W1052" s="45">
        <f t="shared" si="498"/>
        <v>1000000</v>
      </c>
      <c r="X1052" s="28">
        <f t="shared" si="499"/>
        <v>7940.8651100000006</v>
      </c>
      <c r="Y1052" s="28">
        <f t="shared" si="500"/>
        <v>0</v>
      </c>
      <c r="Z1052" s="45" t="str">
        <f t="shared" si="501"/>
        <v>NA</v>
      </c>
      <c r="AA1052" s="29" t="str">
        <f t="shared" si="502"/>
        <v>N</v>
      </c>
      <c r="AB1052" s="46">
        <f t="shared" si="503"/>
        <v>1</v>
      </c>
      <c r="AC1052" s="31">
        <f t="shared" si="504"/>
        <v>20000</v>
      </c>
      <c r="AD1052" s="31">
        <f t="shared" si="505"/>
        <v>65000</v>
      </c>
      <c r="AE1052" s="31">
        <f t="shared" si="506"/>
        <v>8095.7119796450015</v>
      </c>
      <c r="AF1052" s="47">
        <f t="shared" si="507"/>
        <v>0</v>
      </c>
      <c r="AG1052" s="31">
        <f t="shared" si="508"/>
        <v>5398.4429103549983</v>
      </c>
      <c r="AH1052" s="48">
        <f t="shared" si="509"/>
        <v>0</v>
      </c>
      <c r="AI1052" s="33">
        <f t="shared" si="510"/>
        <v>0</v>
      </c>
      <c r="AJ1052" s="33">
        <f t="shared" si="511"/>
        <v>0</v>
      </c>
      <c r="AK1052" s="33">
        <f t="shared" si="512"/>
        <v>0</v>
      </c>
      <c r="AL1052" s="33">
        <f t="shared" si="513"/>
        <v>0</v>
      </c>
      <c r="AM1052" s="34">
        <f t="shared" si="514"/>
        <v>0</v>
      </c>
    </row>
    <row r="1053" spans="1:39" ht="15" customHeight="1" x14ac:dyDescent="0.3">
      <c r="A1053" s="166" t="s">
        <v>3487</v>
      </c>
      <c r="B1053" s="99">
        <v>22780</v>
      </c>
      <c r="C1053" s="99">
        <v>93849</v>
      </c>
      <c r="D1053" s="165">
        <v>45353</v>
      </c>
      <c r="E1053" s="165">
        <v>45414</v>
      </c>
      <c r="F1053" s="166">
        <v>2</v>
      </c>
      <c r="G1053" s="178">
        <v>1.68</v>
      </c>
      <c r="H1053" s="181">
        <v>1</v>
      </c>
      <c r="I1053" s="180">
        <v>7.8299999999999995E-2</v>
      </c>
      <c r="J1053" s="21">
        <f t="shared" si="485"/>
        <v>0.32000000000000006</v>
      </c>
      <c r="K1053" s="21" t="str">
        <f t="shared" si="486"/>
        <v>Y</v>
      </c>
      <c r="L1053" s="37" t="str">
        <f t="shared" si="487"/>
        <v>NA</v>
      </c>
      <c r="M1053" s="8" t="str">
        <f t="shared" si="488"/>
        <v>Y</v>
      </c>
      <c r="N1053" s="42">
        <f t="shared" si="489"/>
        <v>1</v>
      </c>
      <c r="O1053" s="43">
        <f t="shared" si="490"/>
        <v>200000</v>
      </c>
      <c r="P1053" s="43" t="str">
        <f t="shared" si="491"/>
        <v>NA</v>
      </c>
      <c r="Q1053" s="24">
        <f t="shared" si="492"/>
        <v>24563.673999999999</v>
      </c>
      <c r="R1053" s="43">
        <f t="shared" si="493"/>
        <v>0</v>
      </c>
      <c r="S1053" s="24">
        <f t="shared" si="494"/>
        <v>1000000</v>
      </c>
      <c r="T1053" s="25" t="str">
        <f t="shared" si="495"/>
        <v>N</v>
      </c>
      <c r="U1053" s="44">
        <f t="shared" si="496"/>
        <v>0</v>
      </c>
      <c r="V1053" s="45">
        <f t="shared" si="497"/>
        <v>0</v>
      </c>
      <c r="W1053" s="45">
        <f t="shared" si="498"/>
        <v>0</v>
      </c>
      <c r="X1053" s="28">
        <f t="shared" si="499"/>
        <v>0</v>
      </c>
      <c r="Y1053" s="28">
        <f t="shared" si="500"/>
        <v>0</v>
      </c>
      <c r="Z1053" s="45">
        <f t="shared" si="501"/>
        <v>0</v>
      </c>
      <c r="AA1053" s="29" t="str">
        <f t="shared" si="502"/>
        <v>N</v>
      </c>
      <c r="AB1053" s="46">
        <f t="shared" si="503"/>
        <v>0</v>
      </c>
      <c r="AC1053" s="31">
        <f t="shared" si="504"/>
        <v>0</v>
      </c>
      <c r="AD1053" s="31">
        <f t="shared" si="505"/>
        <v>0</v>
      </c>
      <c r="AE1053" s="31">
        <f t="shared" si="506"/>
        <v>0</v>
      </c>
      <c r="AF1053" s="47">
        <f t="shared" si="507"/>
        <v>0</v>
      </c>
      <c r="AG1053" s="31">
        <f t="shared" si="508"/>
        <v>0</v>
      </c>
      <c r="AH1053" s="48">
        <f t="shared" si="509"/>
        <v>0</v>
      </c>
      <c r="AI1053" s="33">
        <f t="shared" si="510"/>
        <v>0</v>
      </c>
      <c r="AJ1053" s="33">
        <f t="shared" si="511"/>
        <v>0</v>
      </c>
      <c r="AK1053" s="33">
        <f t="shared" si="512"/>
        <v>0</v>
      </c>
      <c r="AL1053" s="33">
        <f t="shared" si="513"/>
        <v>0</v>
      </c>
      <c r="AM1053" s="34">
        <f t="shared" si="514"/>
        <v>0</v>
      </c>
    </row>
    <row r="1054" spans="1:39" ht="15" customHeight="1" x14ac:dyDescent="0.3">
      <c r="A1054" s="166" t="s">
        <v>3488</v>
      </c>
      <c r="B1054" s="99">
        <v>23864</v>
      </c>
      <c r="C1054" s="99">
        <v>83721</v>
      </c>
      <c r="D1054" s="165">
        <v>45228</v>
      </c>
      <c r="E1054" s="165">
        <v>45261</v>
      </c>
      <c r="F1054" s="166">
        <v>4</v>
      </c>
      <c r="G1054" s="178">
        <v>1.26</v>
      </c>
      <c r="H1054" s="181">
        <v>1</v>
      </c>
      <c r="I1054" s="180">
        <v>7.4700000000000003E-2</v>
      </c>
      <c r="J1054" s="21">
        <f t="shared" si="485"/>
        <v>2.74</v>
      </c>
      <c r="K1054" s="21" t="str">
        <f t="shared" si="486"/>
        <v>Y</v>
      </c>
      <c r="L1054" s="37" t="str">
        <f t="shared" si="487"/>
        <v>NA</v>
      </c>
      <c r="M1054" s="8" t="str">
        <f t="shared" si="488"/>
        <v>Y</v>
      </c>
      <c r="N1054" s="42">
        <f t="shared" si="489"/>
        <v>3</v>
      </c>
      <c r="O1054" s="43">
        <f t="shared" si="490"/>
        <v>200000</v>
      </c>
      <c r="P1054" s="43" t="str">
        <f t="shared" si="491"/>
        <v>NA</v>
      </c>
      <c r="Q1054" s="24">
        <f t="shared" si="492"/>
        <v>25646.640800000001</v>
      </c>
      <c r="R1054" s="43">
        <f t="shared" si="493"/>
        <v>0</v>
      </c>
      <c r="S1054" s="24">
        <f t="shared" si="494"/>
        <v>1000000</v>
      </c>
      <c r="T1054" s="25" t="str">
        <f t="shared" si="495"/>
        <v>Y</v>
      </c>
      <c r="U1054" s="44">
        <f t="shared" si="496"/>
        <v>2</v>
      </c>
      <c r="V1054" s="45">
        <f t="shared" si="497"/>
        <v>200000</v>
      </c>
      <c r="W1054" s="45">
        <f t="shared" si="498"/>
        <v>1000000</v>
      </c>
      <c r="X1054" s="28">
        <f t="shared" si="499"/>
        <v>27562.444867760001</v>
      </c>
      <c r="Y1054" s="28">
        <f t="shared" si="500"/>
        <v>0</v>
      </c>
      <c r="Z1054" s="45" t="str">
        <f t="shared" si="501"/>
        <v>NA</v>
      </c>
      <c r="AA1054" s="29" t="str">
        <f t="shared" si="502"/>
        <v>Y</v>
      </c>
      <c r="AB1054" s="46">
        <f t="shared" si="503"/>
        <v>1</v>
      </c>
      <c r="AC1054" s="31">
        <f t="shared" si="504"/>
        <v>200000</v>
      </c>
      <c r="AD1054" s="31">
        <f t="shared" si="505"/>
        <v>1000000</v>
      </c>
      <c r="AE1054" s="31">
        <f t="shared" si="506"/>
        <v>29621.359499381673</v>
      </c>
      <c r="AF1054" s="47">
        <f t="shared" si="507"/>
        <v>0</v>
      </c>
      <c r="AG1054" s="31" t="str">
        <f t="shared" si="508"/>
        <v>NA</v>
      </c>
      <c r="AH1054" s="48">
        <f t="shared" si="509"/>
        <v>0</v>
      </c>
      <c r="AI1054" s="33">
        <f t="shared" si="510"/>
        <v>0</v>
      </c>
      <c r="AJ1054" s="33">
        <f t="shared" si="511"/>
        <v>0</v>
      </c>
      <c r="AK1054" s="33">
        <f t="shared" si="512"/>
        <v>0</v>
      </c>
      <c r="AL1054" s="33">
        <f t="shared" si="513"/>
        <v>0</v>
      </c>
      <c r="AM1054" s="34">
        <f t="shared" si="514"/>
        <v>0</v>
      </c>
    </row>
    <row r="1055" spans="1:39" ht="15" customHeight="1" x14ac:dyDescent="0.3">
      <c r="A1055" s="166" t="s">
        <v>3489</v>
      </c>
      <c r="B1055" s="99">
        <v>22895</v>
      </c>
      <c r="C1055" s="99">
        <v>111964</v>
      </c>
      <c r="D1055" s="165">
        <v>45753</v>
      </c>
      <c r="E1055" s="165">
        <v>46032</v>
      </c>
      <c r="F1055" s="166">
        <v>2</v>
      </c>
      <c r="G1055" s="178">
        <v>0.62</v>
      </c>
      <c r="H1055" s="181">
        <v>1</v>
      </c>
      <c r="I1055" s="180">
        <v>1.7000000000000001E-2</v>
      </c>
      <c r="J1055" s="21">
        <f t="shared" si="485"/>
        <v>1.38</v>
      </c>
      <c r="K1055" s="21" t="str">
        <f t="shared" si="486"/>
        <v>Y</v>
      </c>
      <c r="L1055" s="37" t="str">
        <f t="shared" si="487"/>
        <v>NA</v>
      </c>
      <c r="M1055" s="8" t="str">
        <f t="shared" si="488"/>
        <v>Y</v>
      </c>
      <c r="N1055" s="42">
        <f t="shared" si="489"/>
        <v>2</v>
      </c>
      <c r="O1055" s="43">
        <f t="shared" si="490"/>
        <v>200000</v>
      </c>
      <c r="P1055" s="43" t="str">
        <f t="shared" si="491"/>
        <v>NA</v>
      </c>
      <c r="Q1055" s="24">
        <f t="shared" si="492"/>
        <v>23284.214999999997</v>
      </c>
      <c r="R1055" s="43">
        <f t="shared" si="493"/>
        <v>0</v>
      </c>
      <c r="S1055" s="24">
        <f t="shared" si="494"/>
        <v>1000000</v>
      </c>
      <c r="T1055" s="25" t="str">
        <f t="shared" si="495"/>
        <v>Y</v>
      </c>
      <c r="U1055" s="44">
        <f t="shared" si="496"/>
        <v>1</v>
      </c>
      <c r="V1055" s="45">
        <f t="shared" si="497"/>
        <v>200000</v>
      </c>
      <c r="W1055" s="45">
        <f t="shared" si="498"/>
        <v>1000000</v>
      </c>
      <c r="X1055" s="28">
        <f t="shared" si="499"/>
        <v>23680.046654999995</v>
      </c>
      <c r="Y1055" s="28">
        <f t="shared" si="500"/>
        <v>0</v>
      </c>
      <c r="Z1055" s="45" t="str">
        <f t="shared" si="501"/>
        <v>NA</v>
      </c>
      <c r="AA1055" s="29" t="str">
        <f t="shared" si="502"/>
        <v>N</v>
      </c>
      <c r="AB1055" s="46">
        <f t="shared" si="503"/>
        <v>0</v>
      </c>
      <c r="AC1055" s="31">
        <f t="shared" si="504"/>
        <v>0</v>
      </c>
      <c r="AD1055" s="31">
        <f t="shared" si="505"/>
        <v>0</v>
      </c>
      <c r="AE1055" s="31">
        <f t="shared" si="506"/>
        <v>0</v>
      </c>
      <c r="AF1055" s="47">
        <f t="shared" si="507"/>
        <v>0</v>
      </c>
      <c r="AG1055" s="31">
        <f t="shared" si="508"/>
        <v>0</v>
      </c>
      <c r="AH1055" s="48">
        <f t="shared" si="509"/>
        <v>0</v>
      </c>
      <c r="AI1055" s="33">
        <f t="shared" si="510"/>
        <v>0</v>
      </c>
      <c r="AJ1055" s="33">
        <f t="shared" si="511"/>
        <v>0</v>
      </c>
      <c r="AK1055" s="33">
        <f t="shared" si="512"/>
        <v>0</v>
      </c>
      <c r="AL1055" s="33">
        <f t="shared" si="513"/>
        <v>0</v>
      </c>
      <c r="AM1055" s="34">
        <f t="shared" si="514"/>
        <v>0</v>
      </c>
    </row>
    <row r="1056" spans="1:39" ht="15" customHeight="1" x14ac:dyDescent="0.3">
      <c r="A1056" s="166" t="s">
        <v>3490</v>
      </c>
      <c r="B1056" s="99">
        <v>10408</v>
      </c>
      <c r="C1056" s="99">
        <v>81669</v>
      </c>
      <c r="D1056" s="165">
        <v>45943</v>
      </c>
      <c r="E1056" s="165">
        <v>46291</v>
      </c>
      <c r="F1056" s="166">
        <v>2</v>
      </c>
      <c r="G1056" s="178">
        <v>1.82</v>
      </c>
      <c r="H1056" s="181">
        <v>0.25</v>
      </c>
      <c r="I1056" s="180">
        <v>2.0899999999999998E-2</v>
      </c>
      <c r="J1056" s="21">
        <f t="shared" si="485"/>
        <v>0.17999999999999994</v>
      </c>
      <c r="K1056" s="21" t="str">
        <f t="shared" si="486"/>
        <v>Y</v>
      </c>
      <c r="L1056" s="37" t="str">
        <f t="shared" si="487"/>
        <v>NA</v>
      </c>
      <c r="M1056" s="8" t="str">
        <f t="shared" si="488"/>
        <v>Y</v>
      </c>
      <c r="N1056" s="42">
        <f t="shared" si="489"/>
        <v>1</v>
      </c>
      <c r="O1056" s="43">
        <f t="shared" si="490"/>
        <v>200000</v>
      </c>
      <c r="P1056" s="43" t="str">
        <f t="shared" si="491"/>
        <v>NA</v>
      </c>
      <c r="Q1056" s="24">
        <f t="shared" si="492"/>
        <v>10625.527199999999</v>
      </c>
      <c r="R1056" s="43">
        <f t="shared" si="493"/>
        <v>0</v>
      </c>
      <c r="S1056" s="24">
        <f t="shared" si="494"/>
        <v>1000000</v>
      </c>
      <c r="T1056" s="25" t="str">
        <f t="shared" si="495"/>
        <v>N</v>
      </c>
      <c r="U1056" s="44">
        <f t="shared" si="496"/>
        <v>0</v>
      </c>
      <c r="V1056" s="45">
        <f t="shared" si="497"/>
        <v>0</v>
      </c>
      <c r="W1056" s="45">
        <f t="shared" si="498"/>
        <v>0</v>
      </c>
      <c r="X1056" s="28">
        <f t="shared" si="499"/>
        <v>0</v>
      </c>
      <c r="Y1056" s="28">
        <f t="shared" si="500"/>
        <v>0</v>
      </c>
      <c r="Z1056" s="45">
        <f t="shared" si="501"/>
        <v>0</v>
      </c>
      <c r="AA1056" s="29" t="str">
        <f t="shared" si="502"/>
        <v>N</v>
      </c>
      <c r="AB1056" s="46">
        <f t="shared" si="503"/>
        <v>0</v>
      </c>
      <c r="AC1056" s="31">
        <f t="shared" si="504"/>
        <v>0</v>
      </c>
      <c r="AD1056" s="31">
        <f t="shared" si="505"/>
        <v>0</v>
      </c>
      <c r="AE1056" s="31">
        <f t="shared" si="506"/>
        <v>0</v>
      </c>
      <c r="AF1056" s="47">
        <f t="shared" si="507"/>
        <v>0</v>
      </c>
      <c r="AG1056" s="31">
        <f t="shared" si="508"/>
        <v>0</v>
      </c>
      <c r="AH1056" s="48">
        <f t="shared" si="509"/>
        <v>0</v>
      </c>
      <c r="AI1056" s="33">
        <f t="shared" si="510"/>
        <v>0</v>
      </c>
      <c r="AJ1056" s="33">
        <f t="shared" si="511"/>
        <v>0</v>
      </c>
      <c r="AK1056" s="33">
        <f t="shared" si="512"/>
        <v>0</v>
      </c>
      <c r="AL1056" s="33">
        <f t="shared" si="513"/>
        <v>0</v>
      </c>
      <c r="AM1056" s="34">
        <f t="shared" si="514"/>
        <v>0</v>
      </c>
    </row>
    <row r="1057" spans="1:39" ht="15" customHeight="1" x14ac:dyDescent="0.3">
      <c r="A1057" s="166" t="s">
        <v>3491</v>
      </c>
      <c r="B1057" s="99">
        <v>20128</v>
      </c>
      <c r="C1057" s="99">
        <v>53947</v>
      </c>
      <c r="D1057" s="165">
        <v>46102</v>
      </c>
      <c r="E1057" s="165">
        <v>46265</v>
      </c>
      <c r="F1057" s="166">
        <v>4</v>
      </c>
      <c r="G1057" s="178">
        <v>1.38</v>
      </c>
      <c r="H1057" s="181">
        <v>1</v>
      </c>
      <c r="I1057" s="180">
        <v>3.7900000000000003E-2</v>
      </c>
      <c r="J1057" s="21">
        <f t="shared" si="485"/>
        <v>2.62</v>
      </c>
      <c r="K1057" s="21" t="str">
        <f t="shared" si="486"/>
        <v>Y</v>
      </c>
      <c r="L1057" s="37" t="str">
        <f t="shared" si="487"/>
        <v>NA</v>
      </c>
      <c r="M1057" s="8" t="str">
        <f t="shared" si="488"/>
        <v>Y</v>
      </c>
      <c r="N1057" s="42">
        <f t="shared" si="489"/>
        <v>3</v>
      </c>
      <c r="O1057" s="43">
        <f t="shared" si="490"/>
        <v>200000</v>
      </c>
      <c r="P1057" s="43" t="str">
        <f t="shared" si="491"/>
        <v>NA</v>
      </c>
      <c r="Q1057" s="24">
        <f t="shared" si="492"/>
        <v>20890.851200000001</v>
      </c>
      <c r="R1057" s="43">
        <f t="shared" si="493"/>
        <v>0</v>
      </c>
      <c r="S1057" s="24">
        <f t="shared" si="494"/>
        <v>1000000</v>
      </c>
      <c r="T1057" s="25" t="str">
        <f t="shared" si="495"/>
        <v>Y</v>
      </c>
      <c r="U1057" s="44">
        <f t="shared" si="496"/>
        <v>2</v>
      </c>
      <c r="V1057" s="45">
        <f t="shared" si="497"/>
        <v>200000</v>
      </c>
      <c r="W1057" s="45">
        <f t="shared" si="498"/>
        <v>1000000</v>
      </c>
      <c r="X1057" s="28">
        <f t="shared" si="499"/>
        <v>21682.614460480003</v>
      </c>
      <c r="Y1057" s="28">
        <f t="shared" si="500"/>
        <v>0</v>
      </c>
      <c r="Z1057" s="45" t="str">
        <f t="shared" si="501"/>
        <v>NA</v>
      </c>
      <c r="AA1057" s="29" t="str">
        <f t="shared" si="502"/>
        <v>Y</v>
      </c>
      <c r="AB1057" s="46">
        <f t="shared" si="503"/>
        <v>1</v>
      </c>
      <c r="AC1057" s="31">
        <f t="shared" si="504"/>
        <v>200000</v>
      </c>
      <c r="AD1057" s="31">
        <f t="shared" si="505"/>
        <v>1000000</v>
      </c>
      <c r="AE1057" s="31">
        <f t="shared" si="506"/>
        <v>22504.385548532195</v>
      </c>
      <c r="AF1057" s="47">
        <f t="shared" si="507"/>
        <v>0</v>
      </c>
      <c r="AG1057" s="31" t="str">
        <f t="shared" si="508"/>
        <v>NA</v>
      </c>
      <c r="AH1057" s="48">
        <f t="shared" si="509"/>
        <v>0</v>
      </c>
      <c r="AI1057" s="33">
        <f t="shared" si="510"/>
        <v>0</v>
      </c>
      <c r="AJ1057" s="33">
        <f t="shared" si="511"/>
        <v>0</v>
      </c>
      <c r="AK1057" s="33">
        <f t="shared" si="512"/>
        <v>0</v>
      </c>
      <c r="AL1057" s="33">
        <f t="shared" si="513"/>
        <v>0</v>
      </c>
      <c r="AM1057" s="34">
        <f t="shared" si="514"/>
        <v>0</v>
      </c>
    </row>
    <row r="1058" spans="1:39" ht="15" customHeight="1" x14ac:dyDescent="0.3">
      <c r="A1058" s="166" t="s">
        <v>3492</v>
      </c>
      <c r="B1058" s="99">
        <v>18813</v>
      </c>
      <c r="C1058" s="99">
        <v>61878</v>
      </c>
      <c r="D1058" s="165">
        <v>44495</v>
      </c>
      <c r="E1058" s="165">
        <v>44566</v>
      </c>
      <c r="F1058" s="166">
        <v>4</v>
      </c>
      <c r="G1058" s="178">
        <v>0.18</v>
      </c>
      <c r="H1058" s="181">
        <v>0.25</v>
      </c>
      <c r="I1058" s="180">
        <v>8.5000000000000006E-2</v>
      </c>
      <c r="J1058" s="21">
        <f t="shared" si="485"/>
        <v>3.82</v>
      </c>
      <c r="K1058" s="21" t="str">
        <f t="shared" si="486"/>
        <v>Y</v>
      </c>
      <c r="L1058" s="37" t="str">
        <f t="shared" si="487"/>
        <v>NA</v>
      </c>
      <c r="M1058" s="8" t="str">
        <f t="shared" si="488"/>
        <v>Y</v>
      </c>
      <c r="N1058" s="42">
        <f t="shared" si="489"/>
        <v>16</v>
      </c>
      <c r="O1058" s="43">
        <f t="shared" si="490"/>
        <v>200000</v>
      </c>
      <c r="P1058" s="43" t="str">
        <f t="shared" si="491"/>
        <v>NA</v>
      </c>
      <c r="Q1058" s="24">
        <f t="shared" si="492"/>
        <v>20412.105</v>
      </c>
      <c r="R1058" s="43">
        <f t="shared" si="493"/>
        <v>0</v>
      </c>
      <c r="S1058" s="24">
        <f t="shared" si="494"/>
        <v>1000000</v>
      </c>
      <c r="T1058" s="25" t="str">
        <f t="shared" si="495"/>
        <v>Y</v>
      </c>
      <c r="U1058" s="44">
        <f t="shared" si="496"/>
        <v>15</v>
      </c>
      <c r="V1058" s="45">
        <f t="shared" si="497"/>
        <v>200000</v>
      </c>
      <c r="W1058" s="45">
        <f t="shared" si="498"/>
        <v>1000000</v>
      </c>
      <c r="X1058" s="28">
        <f t="shared" si="499"/>
        <v>22147.133924999998</v>
      </c>
      <c r="Y1058" s="28">
        <f t="shared" si="500"/>
        <v>0</v>
      </c>
      <c r="Z1058" s="45" t="str">
        <f t="shared" si="501"/>
        <v>NA</v>
      </c>
      <c r="AA1058" s="29" t="str">
        <f t="shared" si="502"/>
        <v>Y</v>
      </c>
      <c r="AB1058" s="46">
        <f t="shared" si="503"/>
        <v>14</v>
      </c>
      <c r="AC1058" s="31">
        <f t="shared" si="504"/>
        <v>200000</v>
      </c>
      <c r="AD1058" s="31">
        <f t="shared" si="505"/>
        <v>1000000</v>
      </c>
      <c r="AE1058" s="31">
        <f t="shared" si="506"/>
        <v>24029.640308624996</v>
      </c>
      <c r="AF1058" s="47">
        <f t="shared" si="507"/>
        <v>0</v>
      </c>
      <c r="AG1058" s="31" t="str">
        <f t="shared" si="508"/>
        <v>NA</v>
      </c>
      <c r="AH1058" s="48">
        <f t="shared" si="509"/>
        <v>13</v>
      </c>
      <c r="AI1058" s="33">
        <f t="shared" si="510"/>
        <v>20000</v>
      </c>
      <c r="AJ1058" s="33">
        <f t="shared" si="511"/>
        <v>65000</v>
      </c>
      <c r="AK1058" s="33">
        <f t="shared" si="512"/>
        <v>20000</v>
      </c>
      <c r="AL1058" s="33">
        <f t="shared" si="513"/>
        <v>6072.1597348581199</v>
      </c>
      <c r="AM1058" s="34">
        <f t="shared" si="514"/>
        <v>6072.1597348581199</v>
      </c>
    </row>
    <row r="1059" spans="1:39" ht="15" customHeight="1" x14ac:dyDescent="0.3">
      <c r="A1059" s="166" t="s">
        <v>3493</v>
      </c>
      <c r="B1059" s="99">
        <v>7248</v>
      </c>
      <c r="C1059" s="99">
        <v>22524</v>
      </c>
      <c r="D1059" s="165">
        <v>44660</v>
      </c>
      <c r="E1059" s="165">
        <v>44705</v>
      </c>
      <c r="F1059" s="166">
        <v>2</v>
      </c>
      <c r="G1059" s="178">
        <v>0.48</v>
      </c>
      <c r="H1059" s="181">
        <v>0.25</v>
      </c>
      <c r="I1059" s="180">
        <v>5.8500000000000003E-2</v>
      </c>
      <c r="J1059" s="21">
        <f t="shared" si="485"/>
        <v>1.52</v>
      </c>
      <c r="K1059" s="21" t="str">
        <f t="shared" si="486"/>
        <v>Y</v>
      </c>
      <c r="L1059" s="37" t="str">
        <f t="shared" si="487"/>
        <v>NA</v>
      </c>
      <c r="M1059" s="8" t="str">
        <f t="shared" si="488"/>
        <v>Y</v>
      </c>
      <c r="N1059" s="42">
        <f t="shared" si="489"/>
        <v>7</v>
      </c>
      <c r="O1059" s="43">
        <f t="shared" si="490"/>
        <v>200000</v>
      </c>
      <c r="P1059" s="43" t="str">
        <f t="shared" si="491"/>
        <v>NA</v>
      </c>
      <c r="Q1059" s="24">
        <f t="shared" si="492"/>
        <v>7672.0079999999998</v>
      </c>
      <c r="R1059" s="43">
        <f t="shared" si="493"/>
        <v>0</v>
      </c>
      <c r="S1059" s="24">
        <f t="shared" si="494"/>
        <v>1000000</v>
      </c>
      <c r="T1059" s="25" t="str">
        <f t="shared" si="495"/>
        <v>Y</v>
      </c>
      <c r="U1059" s="44">
        <f t="shared" si="496"/>
        <v>6</v>
      </c>
      <c r="V1059" s="45">
        <f t="shared" si="497"/>
        <v>200000</v>
      </c>
      <c r="W1059" s="45">
        <f t="shared" si="498"/>
        <v>1000000</v>
      </c>
      <c r="X1059" s="28">
        <f t="shared" si="499"/>
        <v>8120.8204679999999</v>
      </c>
      <c r="Y1059" s="28">
        <f t="shared" si="500"/>
        <v>0</v>
      </c>
      <c r="Z1059" s="45" t="str">
        <f t="shared" si="501"/>
        <v>NA</v>
      </c>
      <c r="AA1059" s="29" t="str">
        <f t="shared" si="502"/>
        <v>N</v>
      </c>
      <c r="AB1059" s="46">
        <f t="shared" si="503"/>
        <v>5</v>
      </c>
      <c r="AC1059" s="31">
        <f t="shared" si="504"/>
        <v>20000</v>
      </c>
      <c r="AD1059" s="31">
        <f t="shared" si="505"/>
        <v>65000</v>
      </c>
      <c r="AE1059" s="31">
        <f t="shared" si="506"/>
        <v>8595.8884653780005</v>
      </c>
      <c r="AF1059" s="47">
        <f t="shared" si="507"/>
        <v>0</v>
      </c>
      <c r="AG1059" s="31">
        <f t="shared" si="508"/>
        <v>18087.283066622</v>
      </c>
      <c r="AH1059" s="48">
        <f t="shared" si="509"/>
        <v>4</v>
      </c>
      <c r="AI1059" s="33">
        <f t="shared" si="510"/>
        <v>20000</v>
      </c>
      <c r="AJ1059" s="33">
        <f t="shared" si="511"/>
        <v>65000</v>
      </c>
      <c r="AK1059" s="33">
        <f t="shared" si="512"/>
        <v>9098.7479406026141</v>
      </c>
      <c r="AL1059" s="33">
        <f t="shared" si="513"/>
        <v>0</v>
      </c>
      <c r="AM1059" s="34">
        <f t="shared" si="514"/>
        <v>0</v>
      </c>
    </row>
    <row r="1060" spans="1:39" ht="15" customHeight="1" x14ac:dyDescent="0.3">
      <c r="A1060" s="166" t="s">
        <v>3494</v>
      </c>
      <c r="B1060" s="99">
        <v>20517</v>
      </c>
      <c r="C1060" s="99">
        <v>45510</v>
      </c>
      <c r="D1060" s="165">
        <v>45049</v>
      </c>
      <c r="E1060" s="165">
        <v>45190</v>
      </c>
      <c r="F1060" s="166">
        <v>4</v>
      </c>
      <c r="G1060" s="178">
        <v>2.83</v>
      </c>
      <c r="H1060" s="181">
        <v>0.75</v>
      </c>
      <c r="I1060" s="180">
        <v>2.6700000000000002E-2</v>
      </c>
      <c r="J1060" s="21">
        <f t="shared" si="485"/>
        <v>1.17</v>
      </c>
      <c r="K1060" s="21" t="str">
        <f t="shared" si="486"/>
        <v>Y</v>
      </c>
      <c r="L1060" s="37" t="str">
        <f t="shared" si="487"/>
        <v>NA</v>
      </c>
      <c r="M1060" s="8" t="str">
        <f t="shared" si="488"/>
        <v>Y</v>
      </c>
      <c r="N1060" s="42">
        <f t="shared" si="489"/>
        <v>2</v>
      </c>
      <c r="O1060" s="43">
        <f t="shared" si="490"/>
        <v>200000</v>
      </c>
      <c r="P1060" s="43" t="str">
        <f t="shared" si="491"/>
        <v>NA</v>
      </c>
      <c r="Q1060" s="24">
        <f t="shared" si="492"/>
        <v>21064.803899999999</v>
      </c>
      <c r="R1060" s="43">
        <f t="shared" si="493"/>
        <v>0</v>
      </c>
      <c r="S1060" s="24">
        <f t="shared" si="494"/>
        <v>1000000</v>
      </c>
      <c r="T1060" s="25" t="str">
        <f t="shared" si="495"/>
        <v>Y</v>
      </c>
      <c r="U1060" s="44">
        <f t="shared" si="496"/>
        <v>1</v>
      </c>
      <c r="V1060" s="45">
        <f t="shared" si="497"/>
        <v>200000</v>
      </c>
      <c r="W1060" s="45">
        <f t="shared" si="498"/>
        <v>1000000</v>
      </c>
      <c r="X1060" s="28">
        <f t="shared" si="499"/>
        <v>21627.234164129997</v>
      </c>
      <c r="Y1060" s="28">
        <f t="shared" si="500"/>
        <v>0</v>
      </c>
      <c r="Z1060" s="45" t="str">
        <f t="shared" si="501"/>
        <v>NA</v>
      </c>
      <c r="AA1060" s="29" t="str">
        <f t="shared" si="502"/>
        <v>N</v>
      </c>
      <c r="AB1060" s="46">
        <f t="shared" si="503"/>
        <v>0</v>
      </c>
      <c r="AC1060" s="31">
        <f t="shared" si="504"/>
        <v>0</v>
      </c>
      <c r="AD1060" s="31">
        <f t="shared" si="505"/>
        <v>0</v>
      </c>
      <c r="AE1060" s="31">
        <f t="shared" si="506"/>
        <v>0</v>
      </c>
      <c r="AF1060" s="47">
        <f t="shared" si="507"/>
        <v>0</v>
      </c>
      <c r="AG1060" s="31">
        <f t="shared" si="508"/>
        <v>0</v>
      </c>
      <c r="AH1060" s="48">
        <f t="shared" si="509"/>
        <v>0</v>
      </c>
      <c r="AI1060" s="33">
        <f t="shared" si="510"/>
        <v>0</v>
      </c>
      <c r="AJ1060" s="33">
        <f t="shared" si="511"/>
        <v>0</v>
      </c>
      <c r="AK1060" s="33">
        <f t="shared" si="512"/>
        <v>0</v>
      </c>
      <c r="AL1060" s="33">
        <f t="shared" si="513"/>
        <v>0</v>
      </c>
      <c r="AM1060" s="34">
        <f t="shared" si="514"/>
        <v>0</v>
      </c>
    </row>
    <row r="1061" spans="1:39" ht="15" customHeight="1" x14ac:dyDescent="0.3">
      <c r="A1061" s="166" t="s">
        <v>3495</v>
      </c>
      <c r="B1061" s="99">
        <v>10366</v>
      </c>
      <c r="C1061" s="99">
        <v>61134</v>
      </c>
      <c r="D1061" s="165">
        <v>45983</v>
      </c>
      <c r="E1061" s="165">
        <v>46309</v>
      </c>
      <c r="F1061" s="166">
        <v>2</v>
      </c>
      <c r="G1061" s="178">
        <v>1.86</v>
      </c>
      <c r="H1061" s="181">
        <v>1</v>
      </c>
      <c r="I1061" s="180">
        <v>4.2799999999999998E-2</v>
      </c>
      <c r="J1061" s="21">
        <f t="shared" si="485"/>
        <v>0.1399999999999999</v>
      </c>
      <c r="K1061" s="21" t="str">
        <f t="shared" si="486"/>
        <v>Y</v>
      </c>
      <c r="L1061" s="37" t="str">
        <f t="shared" si="487"/>
        <v>NA</v>
      </c>
      <c r="M1061" s="8" t="str">
        <f t="shared" si="488"/>
        <v>Y</v>
      </c>
      <c r="N1061" s="42">
        <f t="shared" si="489"/>
        <v>1</v>
      </c>
      <c r="O1061" s="43">
        <f t="shared" si="490"/>
        <v>200000</v>
      </c>
      <c r="P1061" s="43" t="str">
        <f t="shared" si="491"/>
        <v>NA</v>
      </c>
      <c r="Q1061" s="24">
        <f t="shared" si="492"/>
        <v>10809.664799999999</v>
      </c>
      <c r="R1061" s="43">
        <f t="shared" si="493"/>
        <v>0</v>
      </c>
      <c r="S1061" s="24">
        <f t="shared" si="494"/>
        <v>1000000</v>
      </c>
      <c r="T1061" s="25" t="str">
        <f t="shared" si="495"/>
        <v>N</v>
      </c>
      <c r="U1061" s="44">
        <f t="shared" si="496"/>
        <v>0</v>
      </c>
      <c r="V1061" s="45">
        <f t="shared" si="497"/>
        <v>0</v>
      </c>
      <c r="W1061" s="45">
        <f t="shared" si="498"/>
        <v>0</v>
      </c>
      <c r="X1061" s="28">
        <f t="shared" si="499"/>
        <v>0</v>
      </c>
      <c r="Y1061" s="28">
        <f t="shared" si="500"/>
        <v>0</v>
      </c>
      <c r="Z1061" s="45">
        <f t="shared" si="501"/>
        <v>0</v>
      </c>
      <c r="AA1061" s="29" t="str">
        <f t="shared" si="502"/>
        <v>N</v>
      </c>
      <c r="AB1061" s="46">
        <f t="shared" si="503"/>
        <v>0</v>
      </c>
      <c r="AC1061" s="31">
        <f t="shared" si="504"/>
        <v>0</v>
      </c>
      <c r="AD1061" s="31">
        <f t="shared" si="505"/>
        <v>0</v>
      </c>
      <c r="AE1061" s="31">
        <f t="shared" si="506"/>
        <v>0</v>
      </c>
      <c r="AF1061" s="47">
        <f t="shared" si="507"/>
        <v>0</v>
      </c>
      <c r="AG1061" s="31">
        <f t="shared" si="508"/>
        <v>0</v>
      </c>
      <c r="AH1061" s="48">
        <f t="shared" si="509"/>
        <v>0</v>
      </c>
      <c r="AI1061" s="33">
        <f t="shared" si="510"/>
        <v>0</v>
      </c>
      <c r="AJ1061" s="33">
        <f t="shared" si="511"/>
        <v>0</v>
      </c>
      <c r="AK1061" s="33">
        <f t="shared" si="512"/>
        <v>0</v>
      </c>
      <c r="AL1061" s="33">
        <f t="shared" si="513"/>
        <v>0</v>
      </c>
      <c r="AM1061" s="34">
        <f t="shared" si="514"/>
        <v>0</v>
      </c>
    </row>
    <row r="1062" spans="1:39" ht="15" customHeight="1" x14ac:dyDescent="0.3">
      <c r="A1062" s="166" t="s">
        <v>3496</v>
      </c>
      <c r="B1062" s="99">
        <v>24401</v>
      </c>
      <c r="C1062" s="99">
        <v>66231</v>
      </c>
      <c r="D1062" s="165">
        <v>45996</v>
      </c>
      <c r="E1062" s="165">
        <v>46180</v>
      </c>
      <c r="F1062" s="166">
        <v>2</v>
      </c>
      <c r="G1062" s="178">
        <v>1.61</v>
      </c>
      <c r="H1062" s="181">
        <v>0.25</v>
      </c>
      <c r="I1062" s="180">
        <v>3.9300000000000002E-2</v>
      </c>
      <c r="J1062" s="21">
        <f t="shared" si="485"/>
        <v>0.3899999999999999</v>
      </c>
      <c r="K1062" s="21" t="str">
        <f t="shared" si="486"/>
        <v>Y</v>
      </c>
      <c r="L1062" s="37" t="str">
        <f t="shared" si="487"/>
        <v>NA</v>
      </c>
      <c r="M1062" s="8" t="str">
        <f t="shared" si="488"/>
        <v>Y</v>
      </c>
      <c r="N1062" s="42">
        <f t="shared" si="489"/>
        <v>2</v>
      </c>
      <c r="O1062" s="43">
        <f t="shared" si="490"/>
        <v>200000</v>
      </c>
      <c r="P1062" s="43" t="str">
        <f t="shared" si="491"/>
        <v>NA</v>
      </c>
      <c r="Q1062" s="24">
        <f t="shared" si="492"/>
        <v>25359.959299999999</v>
      </c>
      <c r="R1062" s="43">
        <f t="shared" si="493"/>
        <v>0</v>
      </c>
      <c r="S1062" s="24">
        <f t="shared" si="494"/>
        <v>1000000</v>
      </c>
      <c r="T1062" s="25" t="str">
        <f t="shared" si="495"/>
        <v>N</v>
      </c>
      <c r="U1062" s="44">
        <f t="shared" si="496"/>
        <v>1</v>
      </c>
      <c r="V1062" s="45">
        <f t="shared" si="497"/>
        <v>20000</v>
      </c>
      <c r="W1062" s="45">
        <f t="shared" si="498"/>
        <v>65000</v>
      </c>
      <c r="X1062" s="28">
        <f t="shared" si="499"/>
        <v>0</v>
      </c>
      <c r="Y1062" s="28">
        <f t="shared" si="500"/>
        <v>26356.605700489996</v>
      </c>
      <c r="Z1062" s="45">
        <f t="shared" si="501"/>
        <v>0</v>
      </c>
      <c r="AA1062" s="29" t="str">
        <f t="shared" si="502"/>
        <v>N</v>
      </c>
      <c r="AB1062" s="46">
        <f t="shared" si="503"/>
        <v>0</v>
      </c>
      <c r="AC1062" s="31">
        <f t="shared" si="504"/>
        <v>0</v>
      </c>
      <c r="AD1062" s="31">
        <f t="shared" si="505"/>
        <v>0</v>
      </c>
      <c r="AE1062" s="31">
        <f t="shared" si="506"/>
        <v>0</v>
      </c>
      <c r="AF1062" s="47">
        <f t="shared" si="507"/>
        <v>0</v>
      </c>
      <c r="AG1062" s="31">
        <f t="shared" si="508"/>
        <v>0</v>
      </c>
      <c r="AH1062" s="48">
        <f t="shared" si="509"/>
        <v>0</v>
      </c>
      <c r="AI1062" s="33">
        <f t="shared" si="510"/>
        <v>0</v>
      </c>
      <c r="AJ1062" s="33">
        <f t="shared" si="511"/>
        <v>0</v>
      </c>
      <c r="AK1062" s="33">
        <f t="shared" si="512"/>
        <v>0</v>
      </c>
      <c r="AL1062" s="33">
        <f t="shared" si="513"/>
        <v>0</v>
      </c>
      <c r="AM1062" s="34">
        <f t="shared" si="514"/>
        <v>26356.605700489996</v>
      </c>
    </row>
    <row r="1063" spans="1:39" ht="15" customHeight="1" x14ac:dyDescent="0.3">
      <c r="A1063" s="166" t="s">
        <v>3497</v>
      </c>
      <c r="B1063" s="99">
        <v>7259</v>
      </c>
      <c r="C1063" s="99">
        <v>83576</v>
      </c>
      <c r="D1063" s="165">
        <v>44878</v>
      </c>
      <c r="E1063" s="165">
        <v>45082</v>
      </c>
      <c r="F1063" s="166">
        <v>2</v>
      </c>
      <c r="G1063" s="178">
        <v>1.71</v>
      </c>
      <c r="H1063" s="181">
        <v>1</v>
      </c>
      <c r="I1063" s="180">
        <v>2.24E-2</v>
      </c>
      <c r="J1063" s="21">
        <f t="shared" si="485"/>
        <v>0.29000000000000004</v>
      </c>
      <c r="K1063" s="21" t="str">
        <f t="shared" si="486"/>
        <v>Y</v>
      </c>
      <c r="L1063" s="37" t="str">
        <f t="shared" si="487"/>
        <v>NA</v>
      </c>
      <c r="M1063" s="8" t="str">
        <f t="shared" si="488"/>
        <v>Y</v>
      </c>
      <c r="N1063" s="42">
        <f t="shared" si="489"/>
        <v>1</v>
      </c>
      <c r="O1063" s="43">
        <f t="shared" si="490"/>
        <v>200000</v>
      </c>
      <c r="P1063" s="43" t="str">
        <f t="shared" si="491"/>
        <v>NA</v>
      </c>
      <c r="Q1063" s="24">
        <f t="shared" si="492"/>
        <v>7421.6016</v>
      </c>
      <c r="R1063" s="43">
        <f t="shared" si="493"/>
        <v>0</v>
      </c>
      <c r="S1063" s="24">
        <f t="shared" si="494"/>
        <v>1000000</v>
      </c>
      <c r="T1063" s="25" t="str">
        <f t="shared" si="495"/>
        <v>N</v>
      </c>
      <c r="U1063" s="44">
        <f t="shared" si="496"/>
        <v>0</v>
      </c>
      <c r="V1063" s="45">
        <f t="shared" si="497"/>
        <v>0</v>
      </c>
      <c r="W1063" s="45">
        <f t="shared" si="498"/>
        <v>0</v>
      </c>
      <c r="X1063" s="28">
        <f t="shared" si="499"/>
        <v>0</v>
      </c>
      <c r="Y1063" s="28">
        <f t="shared" si="500"/>
        <v>0</v>
      </c>
      <c r="Z1063" s="45">
        <f t="shared" si="501"/>
        <v>0</v>
      </c>
      <c r="AA1063" s="29" t="str">
        <f t="shared" si="502"/>
        <v>N</v>
      </c>
      <c r="AB1063" s="46">
        <f t="shared" si="503"/>
        <v>0</v>
      </c>
      <c r="AC1063" s="31">
        <f t="shared" si="504"/>
        <v>0</v>
      </c>
      <c r="AD1063" s="31">
        <f t="shared" si="505"/>
        <v>0</v>
      </c>
      <c r="AE1063" s="31">
        <f t="shared" si="506"/>
        <v>0</v>
      </c>
      <c r="AF1063" s="47">
        <f t="shared" si="507"/>
        <v>0</v>
      </c>
      <c r="AG1063" s="31">
        <f t="shared" si="508"/>
        <v>0</v>
      </c>
      <c r="AH1063" s="48">
        <f t="shared" si="509"/>
        <v>0</v>
      </c>
      <c r="AI1063" s="33">
        <f t="shared" si="510"/>
        <v>0</v>
      </c>
      <c r="AJ1063" s="33">
        <f t="shared" si="511"/>
        <v>0</v>
      </c>
      <c r="AK1063" s="33">
        <f t="shared" si="512"/>
        <v>0</v>
      </c>
      <c r="AL1063" s="33">
        <f t="shared" si="513"/>
        <v>0</v>
      </c>
      <c r="AM1063" s="34">
        <f t="shared" si="514"/>
        <v>0</v>
      </c>
    </row>
    <row r="1064" spans="1:39" ht="15" customHeight="1" x14ac:dyDescent="0.3">
      <c r="A1064" s="166" t="s">
        <v>3498</v>
      </c>
      <c r="B1064" s="99">
        <v>10013</v>
      </c>
      <c r="C1064" s="99">
        <v>77093</v>
      </c>
      <c r="D1064" s="165">
        <v>45844</v>
      </c>
      <c r="E1064" s="165">
        <v>46141</v>
      </c>
      <c r="F1064" s="166">
        <v>4</v>
      </c>
      <c r="G1064" s="178">
        <v>2.5</v>
      </c>
      <c r="H1064" s="181">
        <v>1</v>
      </c>
      <c r="I1064" s="180">
        <v>4.7500000000000001E-2</v>
      </c>
      <c r="J1064" s="21">
        <f t="shared" si="485"/>
        <v>1.5</v>
      </c>
      <c r="K1064" s="21" t="str">
        <f t="shared" si="486"/>
        <v>Y</v>
      </c>
      <c r="L1064" s="37" t="str">
        <f t="shared" si="487"/>
        <v>NA</v>
      </c>
      <c r="M1064" s="8" t="str">
        <f t="shared" si="488"/>
        <v>Y</v>
      </c>
      <c r="N1064" s="42">
        <f t="shared" si="489"/>
        <v>2</v>
      </c>
      <c r="O1064" s="43">
        <f t="shared" si="490"/>
        <v>200000</v>
      </c>
      <c r="P1064" s="43" t="str">
        <f t="shared" si="491"/>
        <v>NA</v>
      </c>
      <c r="Q1064" s="24">
        <f t="shared" si="492"/>
        <v>10488.6175</v>
      </c>
      <c r="R1064" s="43">
        <f t="shared" si="493"/>
        <v>0</v>
      </c>
      <c r="S1064" s="24">
        <f t="shared" si="494"/>
        <v>1000000</v>
      </c>
      <c r="T1064" s="25" t="str">
        <f t="shared" si="495"/>
        <v>Y</v>
      </c>
      <c r="U1064" s="44">
        <f t="shared" si="496"/>
        <v>1</v>
      </c>
      <c r="V1064" s="45">
        <f t="shared" si="497"/>
        <v>200000</v>
      </c>
      <c r="W1064" s="45">
        <f t="shared" si="498"/>
        <v>1000000</v>
      </c>
      <c r="X1064" s="28">
        <f t="shared" si="499"/>
        <v>10986.826831250002</v>
      </c>
      <c r="Y1064" s="28">
        <f t="shared" si="500"/>
        <v>0</v>
      </c>
      <c r="Z1064" s="45" t="str">
        <f t="shared" si="501"/>
        <v>NA</v>
      </c>
      <c r="AA1064" s="29" t="str">
        <f t="shared" si="502"/>
        <v>N</v>
      </c>
      <c r="AB1064" s="46">
        <f t="shared" si="503"/>
        <v>0</v>
      </c>
      <c r="AC1064" s="31">
        <f t="shared" si="504"/>
        <v>0</v>
      </c>
      <c r="AD1064" s="31">
        <f t="shared" si="505"/>
        <v>0</v>
      </c>
      <c r="AE1064" s="31">
        <f t="shared" si="506"/>
        <v>0</v>
      </c>
      <c r="AF1064" s="47">
        <f t="shared" si="507"/>
        <v>0</v>
      </c>
      <c r="AG1064" s="31">
        <f t="shared" si="508"/>
        <v>0</v>
      </c>
      <c r="AH1064" s="48">
        <f t="shared" si="509"/>
        <v>0</v>
      </c>
      <c r="AI1064" s="33">
        <f t="shared" si="510"/>
        <v>0</v>
      </c>
      <c r="AJ1064" s="33">
        <f t="shared" si="511"/>
        <v>0</v>
      </c>
      <c r="AK1064" s="33">
        <f t="shared" si="512"/>
        <v>0</v>
      </c>
      <c r="AL1064" s="33">
        <f t="shared" si="513"/>
        <v>0</v>
      </c>
      <c r="AM1064" s="34">
        <f t="shared" si="514"/>
        <v>0</v>
      </c>
    </row>
    <row r="1065" spans="1:39" ht="15" customHeight="1" x14ac:dyDescent="0.3">
      <c r="A1065" s="166" t="s">
        <v>3499</v>
      </c>
      <c r="B1065" s="99">
        <v>15561</v>
      </c>
      <c r="C1065" s="99">
        <v>57738</v>
      </c>
      <c r="D1065" s="165">
        <v>44503</v>
      </c>
      <c r="E1065" s="165">
        <v>44577</v>
      </c>
      <c r="F1065" s="166">
        <v>4</v>
      </c>
      <c r="G1065" s="178">
        <v>3.54</v>
      </c>
      <c r="H1065" s="181">
        <v>0.5</v>
      </c>
      <c r="I1065" s="180">
        <v>6.7500000000000004E-2</v>
      </c>
      <c r="J1065" s="21">
        <f t="shared" si="485"/>
        <v>0.45999999999999996</v>
      </c>
      <c r="K1065" s="21" t="str">
        <f t="shared" si="486"/>
        <v>Y</v>
      </c>
      <c r="L1065" s="37" t="str">
        <f t="shared" si="487"/>
        <v>NA</v>
      </c>
      <c r="M1065" s="8" t="str">
        <f t="shared" si="488"/>
        <v>Y</v>
      </c>
      <c r="N1065" s="42">
        <f t="shared" si="489"/>
        <v>1</v>
      </c>
      <c r="O1065" s="43">
        <f t="shared" si="490"/>
        <v>200000</v>
      </c>
      <c r="P1065" s="43" t="str">
        <f t="shared" si="491"/>
        <v>NA</v>
      </c>
      <c r="Q1065" s="24">
        <f t="shared" si="492"/>
        <v>16611.367499999997</v>
      </c>
      <c r="R1065" s="43">
        <f t="shared" si="493"/>
        <v>0</v>
      </c>
      <c r="S1065" s="24">
        <f t="shared" si="494"/>
        <v>1000000</v>
      </c>
      <c r="T1065" s="25" t="str">
        <f t="shared" si="495"/>
        <v>N</v>
      </c>
      <c r="U1065" s="44">
        <f t="shared" si="496"/>
        <v>0</v>
      </c>
      <c r="V1065" s="45">
        <f t="shared" si="497"/>
        <v>0</v>
      </c>
      <c r="W1065" s="45">
        <f t="shared" si="498"/>
        <v>0</v>
      </c>
      <c r="X1065" s="28">
        <f t="shared" si="499"/>
        <v>0</v>
      </c>
      <c r="Y1065" s="28">
        <f t="shared" si="500"/>
        <v>0</v>
      </c>
      <c r="Z1065" s="45">
        <f t="shared" si="501"/>
        <v>0</v>
      </c>
      <c r="AA1065" s="29" t="str">
        <f t="shared" si="502"/>
        <v>N</v>
      </c>
      <c r="AB1065" s="46">
        <f t="shared" si="503"/>
        <v>0</v>
      </c>
      <c r="AC1065" s="31">
        <f t="shared" si="504"/>
        <v>0</v>
      </c>
      <c r="AD1065" s="31">
        <f t="shared" si="505"/>
        <v>0</v>
      </c>
      <c r="AE1065" s="31">
        <f t="shared" si="506"/>
        <v>0</v>
      </c>
      <c r="AF1065" s="47">
        <f t="shared" si="507"/>
        <v>0</v>
      </c>
      <c r="AG1065" s="31">
        <f t="shared" si="508"/>
        <v>0</v>
      </c>
      <c r="AH1065" s="48">
        <f t="shared" si="509"/>
        <v>0</v>
      </c>
      <c r="AI1065" s="33">
        <f t="shared" si="510"/>
        <v>0</v>
      </c>
      <c r="AJ1065" s="33">
        <f t="shared" si="511"/>
        <v>0</v>
      </c>
      <c r="AK1065" s="33">
        <f t="shared" si="512"/>
        <v>0</v>
      </c>
      <c r="AL1065" s="33">
        <f t="shared" si="513"/>
        <v>0</v>
      </c>
      <c r="AM1065" s="34">
        <f t="shared" si="514"/>
        <v>0</v>
      </c>
    </row>
    <row r="1066" spans="1:39" ht="15" customHeight="1" x14ac:dyDescent="0.3">
      <c r="A1066" s="166" t="s">
        <v>3500</v>
      </c>
      <c r="B1066" s="99">
        <v>17418</v>
      </c>
      <c r="C1066" s="99">
        <v>71510</v>
      </c>
      <c r="D1066" s="165">
        <v>46146</v>
      </c>
      <c r="E1066" s="165">
        <v>46429</v>
      </c>
      <c r="F1066" s="166">
        <v>4</v>
      </c>
      <c r="G1066" s="178">
        <v>0.81</v>
      </c>
      <c r="H1066" s="181">
        <v>0.5</v>
      </c>
      <c r="I1066" s="180">
        <v>3.9800000000000002E-2</v>
      </c>
      <c r="J1066" s="21">
        <f t="shared" si="485"/>
        <v>3.19</v>
      </c>
      <c r="K1066" s="21" t="str">
        <f t="shared" si="486"/>
        <v>Y</v>
      </c>
      <c r="L1066" s="37" t="str">
        <f t="shared" si="487"/>
        <v>NA</v>
      </c>
      <c r="M1066" s="8" t="str">
        <f t="shared" si="488"/>
        <v>Y</v>
      </c>
      <c r="N1066" s="42">
        <f t="shared" si="489"/>
        <v>7</v>
      </c>
      <c r="O1066" s="43">
        <f t="shared" si="490"/>
        <v>200000</v>
      </c>
      <c r="P1066" s="43" t="str">
        <f t="shared" si="491"/>
        <v>NA</v>
      </c>
      <c r="Q1066" s="24">
        <f t="shared" si="492"/>
        <v>18111.236400000002</v>
      </c>
      <c r="R1066" s="43">
        <f t="shared" si="493"/>
        <v>0</v>
      </c>
      <c r="S1066" s="24">
        <f t="shared" si="494"/>
        <v>1000000</v>
      </c>
      <c r="T1066" s="25" t="str">
        <f t="shared" si="495"/>
        <v>Y</v>
      </c>
      <c r="U1066" s="44">
        <f t="shared" si="496"/>
        <v>6</v>
      </c>
      <c r="V1066" s="45">
        <f t="shared" si="497"/>
        <v>200000</v>
      </c>
      <c r="W1066" s="45">
        <f t="shared" si="498"/>
        <v>1000000</v>
      </c>
      <c r="X1066" s="28">
        <f t="shared" si="499"/>
        <v>18832.063608720004</v>
      </c>
      <c r="Y1066" s="28">
        <f t="shared" si="500"/>
        <v>0</v>
      </c>
      <c r="Z1066" s="45" t="str">
        <f t="shared" si="501"/>
        <v>NA</v>
      </c>
      <c r="AA1066" s="29" t="str">
        <f t="shared" si="502"/>
        <v>Y</v>
      </c>
      <c r="AB1066" s="46">
        <f t="shared" si="503"/>
        <v>5</v>
      </c>
      <c r="AC1066" s="31">
        <f t="shared" si="504"/>
        <v>200000</v>
      </c>
      <c r="AD1066" s="31">
        <f t="shared" si="505"/>
        <v>1000000</v>
      </c>
      <c r="AE1066" s="31">
        <f t="shared" si="506"/>
        <v>19581.579740347061</v>
      </c>
      <c r="AF1066" s="47">
        <f t="shared" si="507"/>
        <v>0</v>
      </c>
      <c r="AG1066" s="31" t="str">
        <f t="shared" si="508"/>
        <v>NA</v>
      </c>
      <c r="AH1066" s="48">
        <f t="shared" si="509"/>
        <v>4</v>
      </c>
      <c r="AI1066" s="33">
        <f t="shared" si="510"/>
        <v>20000</v>
      </c>
      <c r="AJ1066" s="33">
        <f t="shared" si="511"/>
        <v>65000</v>
      </c>
      <c r="AK1066" s="33">
        <f t="shared" si="512"/>
        <v>20000</v>
      </c>
      <c r="AL1066" s="33">
        <f t="shared" si="513"/>
        <v>360.92661401287478</v>
      </c>
      <c r="AM1066" s="34">
        <f t="shared" si="514"/>
        <v>360.92661401287478</v>
      </c>
    </row>
    <row r="1067" spans="1:39" ht="15" customHeight="1" x14ac:dyDescent="0.3">
      <c r="A1067" s="166" t="s">
        <v>3501</v>
      </c>
      <c r="B1067" s="99">
        <v>14163</v>
      </c>
      <c r="C1067" s="99">
        <v>102302</v>
      </c>
      <c r="D1067" s="165">
        <v>44768</v>
      </c>
      <c r="E1067" s="165">
        <v>44939</v>
      </c>
      <c r="F1067" s="166">
        <v>2</v>
      </c>
      <c r="G1067" s="178">
        <v>1.08</v>
      </c>
      <c r="H1067" s="181">
        <v>0.5</v>
      </c>
      <c r="I1067" s="180">
        <v>2.1000000000000001E-2</v>
      </c>
      <c r="J1067" s="21">
        <f t="shared" si="485"/>
        <v>0.91999999999999993</v>
      </c>
      <c r="K1067" s="21" t="str">
        <f t="shared" si="486"/>
        <v>Y</v>
      </c>
      <c r="L1067" s="37" t="str">
        <f t="shared" si="487"/>
        <v>NA</v>
      </c>
      <c r="M1067" s="8" t="str">
        <f t="shared" si="488"/>
        <v>Y</v>
      </c>
      <c r="N1067" s="42">
        <f t="shared" si="489"/>
        <v>2</v>
      </c>
      <c r="O1067" s="43">
        <f t="shared" si="490"/>
        <v>200000</v>
      </c>
      <c r="P1067" s="43" t="str">
        <f t="shared" si="491"/>
        <v>NA</v>
      </c>
      <c r="Q1067" s="24">
        <f t="shared" si="492"/>
        <v>14460.422999999999</v>
      </c>
      <c r="R1067" s="43">
        <f t="shared" si="493"/>
        <v>0</v>
      </c>
      <c r="S1067" s="24">
        <f t="shared" si="494"/>
        <v>1000000</v>
      </c>
      <c r="T1067" s="25" t="str">
        <f t="shared" si="495"/>
        <v>N</v>
      </c>
      <c r="U1067" s="44">
        <f t="shared" si="496"/>
        <v>1</v>
      </c>
      <c r="V1067" s="45">
        <f t="shared" si="497"/>
        <v>20000</v>
      </c>
      <c r="W1067" s="45">
        <f t="shared" si="498"/>
        <v>65000</v>
      </c>
      <c r="X1067" s="28">
        <f t="shared" si="499"/>
        <v>0</v>
      </c>
      <c r="Y1067" s="28">
        <f t="shared" si="500"/>
        <v>14764.091882999997</v>
      </c>
      <c r="Z1067" s="45">
        <f t="shared" si="501"/>
        <v>0</v>
      </c>
      <c r="AA1067" s="29" t="str">
        <f t="shared" si="502"/>
        <v>N</v>
      </c>
      <c r="AB1067" s="46">
        <f t="shared" si="503"/>
        <v>0</v>
      </c>
      <c r="AC1067" s="31">
        <f t="shared" si="504"/>
        <v>0</v>
      </c>
      <c r="AD1067" s="31">
        <f t="shared" si="505"/>
        <v>0</v>
      </c>
      <c r="AE1067" s="31">
        <f t="shared" si="506"/>
        <v>0</v>
      </c>
      <c r="AF1067" s="47">
        <f t="shared" si="507"/>
        <v>0</v>
      </c>
      <c r="AG1067" s="31">
        <f t="shared" si="508"/>
        <v>0</v>
      </c>
      <c r="AH1067" s="48">
        <f t="shared" si="509"/>
        <v>0</v>
      </c>
      <c r="AI1067" s="33">
        <f t="shared" si="510"/>
        <v>0</v>
      </c>
      <c r="AJ1067" s="33">
        <f t="shared" si="511"/>
        <v>0</v>
      </c>
      <c r="AK1067" s="33">
        <f t="shared" si="512"/>
        <v>0</v>
      </c>
      <c r="AL1067" s="33">
        <f t="shared" si="513"/>
        <v>0</v>
      </c>
      <c r="AM1067" s="34">
        <f t="shared" si="514"/>
        <v>14764.091882999997</v>
      </c>
    </row>
    <row r="1068" spans="1:39" ht="15" customHeight="1" x14ac:dyDescent="0.3">
      <c r="A1068" s="166" t="s">
        <v>3502</v>
      </c>
      <c r="B1068" s="99">
        <v>23192</v>
      </c>
      <c r="C1068" s="99">
        <v>64691</v>
      </c>
      <c r="D1068" s="165">
        <v>44790</v>
      </c>
      <c r="E1068" s="165">
        <v>45063</v>
      </c>
      <c r="F1068" s="166">
        <v>4</v>
      </c>
      <c r="G1068" s="178">
        <v>1.85</v>
      </c>
      <c r="H1068" s="181">
        <v>0.25</v>
      </c>
      <c r="I1068" s="180">
        <v>2.1499999999999998E-2</v>
      </c>
      <c r="J1068" s="21">
        <f t="shared" si="485"/>
        <v>2.15</v>
      </c>
      <c r="K1068" s="21" t="str">
        <f t="shared" si="486"/>
        <v>Y</v>
      </c>
      <c r="L1068" s="37" t="str">
        <f t="shared" si="487"/>
        <v>NA</v>
      </c>
      <c r="M1068" s="8" t="str">
        <f t="shared" si="488"/>
        <v>Y</v>
      </c>
      <c r="N1068" s="42">
        <f t="shared" si="489"/>
        <v>9</v>
      </c>
      <c r="O1068" s="43">
        <f t="shared" si="490"/>
        <v>200000</v>
      </c>
      <c r="P1068" s="43" t="str">
        <f t="shared" si="491"/>
        <v>NA</v>
      </c>
      <c r="Q1068" s="24">
        <f t="shared" si="492"/>
        <v>23690.628000000001</v>
      </c>
      <c r="R1068" s="43">
        <f t="shared" si="493"/>
        <v>0</v>
      </c>
      <c r="S1068" s="24">
        <f t="shared" si="494"/>
        <v>1000000</v>
      </c>
      <c r="T1068" s="25" t="str">
        <f t="shared" si="495"/>
        <v>Y</v>
      </c>
      <c r="U1068" s="44">
        <f t="shared" si="496"/>
        <v>8</v>
      </c>
      <c r="V1068" s="45">
        <f t="shared" si="497"/>
        <v>200000</v>
      </c>
      <c r="W1068" s="45">
        <f t="shared" si="498"/>
        <v>1000000</v>
      </c>
      <c r="X1068" s="28">
        <f t="shared" si="499"/>
        <v>24199.976502000001</v>
      </c>
      <c r="Y1068" s="28">
        <f t="shared" si="500"/>
        <v>0</v>
      </c>
      <c r="Z1068" s="45" t="str">
        <f t="shared" si="501"/>
        <v>NA</v>
      </c>
      <c r="AA1068" s="29" t="str">
        <f t="shared" si="502"/>
        <v>Y</v>
      </c>
      <c r="AB1068" s="46">
        <f t="shared" si="503"/>
        <v>7</v>
      </c>
      <c r="AC1068" s="31">
        <f t="shared" si="504"/>
        <v>200000</v>
      </c>
      <c r="AD1068" s="31">
        <f t="shared" si="505"/>
        <v>1000000</v>
      </c>
      <c r="AE1068" s="31">
        <f t="shared" si="506"/>
        <v>24720.275996793003</v>
      </c>
      <c r="AF1068" s="47">
        <f t="shared" si="507"/>
        <v>0</v>
      </c>
      <c r="AG1068" s="31" t="str">
        <f t="shared" si="508"/>
        <v>NA</v>
      </c>
      <c r="AH1068" s="48">
        <f t="shared" si="509"/>
        <v>6</v>
      </c>
      <c r="AI1068" s="33">
        <f t="shared" si="510"/>
        <v>20000</v>
      </c>
      <c r="AJ1068" s="33">
        <f t="shared" si="511"/>
        <v>65000</v>
      </c>
      <c r="AK1068" s="33">
        <f t="shared" si="512"/>
        <v>20000</v>
      </c>
      <c r="AL1068" s="33">
        <f t="shared" si="513"/>
        <v>5251.7619307240529</v>
      </c>
      <c r="AM1068" s="34">
        <f t="shared" si="514"/>
        <v>5251.7619307240529</v>
      </c>
    </row>
    <row r="1069" spans="1:39" ht="15" customHeight="1" x14ac:dyDescent="0.3">
      <c r="A1069" s="166" t="s">
        <v>3503</v>
      </c>
      <c r="B1069" s="99">
        <v>12972</v>
      </c>
      <c r="C1069" s="99">
        <v>63107</v>
      </c>
      <c r="D1069" s="165">
        <v>44845</v>
      </c>
      <c r="E1069" s="165">
        <v>45172</v>
      </c>
      <c r="F1069" s="166">
        <v>4</v>
      </c>
      <c r="G1069" s="178">
        <v>1.95</v>
      </c>
      <c r="H1069" s="181">
        <v>0.75</v>
      </c>
      <c r="I1069" s="180">
        <v>4.48E-2</v>
      </c>
      <c r="J1069" s="21">
        <f t="shared" si="485"/>
        <v>2.0499999999999998</v>
      </c>
      <c r="K1069" s="21" t="str">
        <f t="shared" si="486"/>
        <v>Y</v>
      </c>
      <c r="L1069" s="37" t="str">
        <f t="shared" si="487"/>
        <v>NA</v>
      </c>
      <c r="M1069" s="8" t="str">
        <f t="shared" si="488"/>
        <v>Y</v>
      </c>
      <c r="N1069" s="42">
        <f t="shared" si="489"/>
        <v>3</v>
      </c>
      <c r="O1069" s="43">
        <f t="shared" si="490"/>
        <v>200000</v>
      </c>
      <c r="P1069" s="43" t="str">
        <f t="shared" si="491"/>
        <v>NA</v>
      </c>
      <c r="Q1069" s="24">
        <f t="shared" si="492"/>
        <v>13553.1456</v>
      </c>
      <c r="R1069" s="43">
        <f t="shared" si="493"/>
        <v>0</v>
      </c>
      <c r="S1069" s="24">
        <f t="shared" si="494"/>
        <v>1000000</v>
      </c>
      <c r="T1069" s="25" t="str">
        <f t="shared" si="495"/>
        <v>Y</v>
      </c>
      <c r="U1069" s="44">
        <f t="shared" si="496"/>
        <v>2</v>
      </c>
      <c r="V1069" s="45">
        <f t="shared" si="497"/>
        <v>200000</v>
      </c>
      <c r="W1069" s="45">
        <f t="shared" si="498"/>
        <v>1000000</v>
      </c>
      <c r="X1069" s="28">
        <f t="shared" si="499"/>
        <v>14160.326522879999</v>
      </c>
      <c r="Y1069" s="28">
        <f t="shared" si="500"/>
        <v>0</v>
      </c>
      <c r="Z1069" s="45" t="str">
        <f t="shared" si="501"/>
        <v>NA</v>
      </c>
      <c r="AA1069" s="29" t="str">
        <f t="shared" si="502"/>
        <v>Y</v>
      </c>
      <c r="AB1069" s="46">
        <f t="shared" si="503"/>
        <v>1</v>
      </c>
      <c r="AC1069" s="31">
        <f t="shared" si="504"/>
        <v>200000</v>
      </c>
      <c r="AD1069" s="31">
        <f t="shared" si="505"/>
        <v>1000000</v>
      </c>
      <c r="AE1069" s="31">
        <f t="shared" si="506"/>
        <v>14794.709151105022</v>
      </c>
      <c r="AF1069" s="47">
        <f t="shared" si="507"/>
        <v>0</v>
      </c>
      <c r="AG1069" s="31" t="str">
        <f t="shared" si="508"/>
        <v>NA</v>
      </c>
      <c r="AH1069" s="48">
        <f t="shared" si="509"/>
        <v>0</v>
      </c>
      <c r="AI1069" s="33">
        <f t="shared" si="510"/>
        <v>0</v>
      </c>
      <c r="AJ1069" s="33">
        <f t="shared" si="511"/>
        <v>0</v>
      </c>
      <c r="AK1069" s="33">
        <f t="shared" si="512"/>
        <v>0</v>
      </c>
      <c r="AL1069" s="33">
        <f t="shared" si="513"/>
        <v>0</v>
      </c>
      <c r="AM1069" s="34">
        <f t="shared" si="514"/>
        <v>0</v>
      </c>
    </row>
    <row r="1070" spans="1:39" ht="15" customHeight="1" x14ac:dyDescent="0.3">
      <c r="A1070" s="166" t="s">
        <v>3504</v>
      </c>
      <c r="B1070" s="99">
        <v>16528</v>
      </c>
      <c r="C1070" s="99">
        <v>86001</v>
      </c>
      <c r="D1070" s="165">
        <v>45650</v>
      </c>
      <c r="E1070" s="165">
        <v>45836</v>
      </c>
      <c r="F1070" s="166">
        <v>4</v>
      </c>
      <c r="G1070" s="178">
        <v>1</v>
      </c>
      <c r="H1070" s="181">
        <v>0.5</v>
      </c>
      <c r="I1070" s="180">
        <v>3.7100000000000001E-2</v>
      </c>
      <c r="J1070" s="21">
        <f t="shared" si="485"/>
        <v>3</v>
      </c>
      <c r="K1070" s="21" t="str">
        <f t="shared" si="486"/>
        <v>Y</v>
      </c>
      <c r="L1070" s="37" t="str">
        <f t="shared" si="487"/>
        <v>NA</v>
      </c>
      <c r="M1070" s="8" t="str">
        <f t="shared" si="488"/>
        <v>Y</v>
      </c>
      <c r="N1070" s="42">
        <f t="shared" si="489"/>
        <v>6</v>
      </c>
      <c r="O1070" s="43">
        <f t="shared" si="490"/>
        <v>200000</v>
      </c>
      <c r="P1070" s="43" t="str">
        <f t="shared" si="491"/>
        <v>NA</v>
      </c>
      <c r="Q1070" s="24">
        <f t="shared" si="492"/>
        <v>17141.1888</v>
      </c>
      <c r="R1070" s="43">
        <f t="shared" si="493"/>
        <v>0</v>
      </c>
      <c r="S1070" s="24">
        <f t="shared" si="494"/>
        <v>1000000</v>
      </c>
      <c r="T1070" s="25" t="str">
        <f t="shared" si="495"/>
        <v>Y</v>
      </c>
      <c r="U1070" s="44">
        <f t="shared" si="496"/>
        <v>5</v>
      </c>
      <c r="V1070" s="45">
        <f t="shared" si="497"/>
        <v>200000</v>
      </c>
      <c r="W1070" s="45">
        <f t="shared" si="498"/>
        <v>1000000</v>
      </c>
      <c r="X1070" s="28">
        <f t="shared" si="499"/>
        <v>17777.126904479999</v>
      </c>
      <c r="Y1070" s="28">
        <f t="shared" si="500"/>
        <v>0</v>
      </c>
      <c r="Z1070" s="45" t="str">
        <f t="shared" si="501"/>
        <v>NA</v>
      </c>
      <c r="AA1070" s="29" t="str">
        <f t="shared" si="502"/>
        <v>Y</v>
      </c>
      <c r="AB1070" s="46">
        <f t="shared" si="503"/>
        <v>4</v>
      </c>
      <c r="AC1070" s="31">
        <f t="shared" si="504"/>
        <v>200000</v>
      </c>
      <c r="AD1070" s="31">
        <f t="shared" si="505"/>
        <v>1000000</v>
      </c>
      <c r="AE1070" s="31">
        <f t="shared" si="506"/>
        <v>18436.658312636206</v>
      </c>
      <c r="AF1070" s="47">
        <f t="shared" si="507"/>
        <v>0</v>
      </c>
      <c r="AG1070" s="31" t="str">
        <f t="shared" si="508"/>
        <v>NA</v>
      </c>
      <c r="AH1070" s="48">
        <f t="shared" si="509"/>
        <v>3</v>
      </c>
      <c r="AI1070" s="33">
        <f t="shared" si="510"/>
        <v>20000</v>
      </c>
      <c r="AJ1070" s="33">
        <f t="shared" si="511"/>
        <v>65000</v>
      </c>
      <c r="AK1070" s="33">
        <f t="shared" si="512"/>
        <v>19120.658336035009</v>
      </c>
      <c r="AL1070" s="33">
        <f t="shared" si="513"/>
        <v>0</v>
      </c>
      <c r="AM1070" s="34">
        <f t="shared" si="514"/>
        <v>0</v>
      </c>
    </row>
    <row r="1071" spans="1:39" ht="15" customHeight="1" x14ac:dyDescent="0.3">
      <c r="A1071" s="166" t="s">
        <v>3505</v>
      </c>
      <c r="B1071" s="99">
        <v>11276</v>
      </c>
      <c r="C1071" s="99">
        <v>49637</v>
      </c>
      <c r="D1071" s="165">
        <v>44692</v>
      </c>
      <c r="E1071" s="165">
        <v>44969</v>
      </c>
      <c r="F1071" s="166">
        <v>4</v>
      </c>
      <c r="G1071" s="178">
        <v>2.93</v>
      </c>
      <c r="H1071" s="181">
        <v>0.75</v>
      </c>
      <c r="I1071" s="180">
        <v>8.3599999999999994E-2</v>
      </c>
      <c r="J1071" s="21">
        <f t="shared" si="485"/>
        <v>1.0699999999999998</v>
      </c>
      <c r="K1071" s="21" t="str">
        <f t="shared" si="486"/>
        <v>Y</v>
      </c>
      <c r="L1071" s="37" t="str">
        <f t="shared" si="487"/>
        <v>NA</v>
      </c>
      <c r="M1071" s="8" t="str">
        <f t="shared" si="488"/>
        <v>Y</v>
      </c>
      <c r="N1071" s="42">
        <f t="shared" si="489"/>
        <v>2</v>
      </c>
      <c r="O1071" s="43">
        <f t="shared" si="490"/>
        <v>200000</v>
      </c>
      <c r="P1071" s="43" t="str">
        <f t="shared" si="491"/>
        <v>NA</v>
      </c>
      <c r="Q1071" s="24">
        <f t="shared" si="492"/>
        <v>12218.673599999998</v>
      </c>
      <c r="R1071" s="43">
        <f t="shared" si="493"/>
        <v>0</v>
      </c>
      <c r="S1071" s="24">
        <f t="shared" si="494"/>
        <v>1000000</v>
      </c>
      <c r="T1071" s="25" t="str">
        <f t="shared" si="495"/>
        <v>Y</v>
      </c>
      <c r="U1071" s="44">
        <f t="shared" si="496"/>
        <v>1</v>
      </c>
      <c r="V1071" s="45">
        <f t="shared" si="497"/>
        <v>200000</v>
      </c>
      <c r="W1071" s="45">
        <f t="shared" si="498"/>
        <v>1000000</v>
      </c>
      <c r="X1071" s="28">
        <f t="shared" si="499"/>
        <v>13240.154712959997</v>
      </c>
      <c r="Y1071" s="28">
        <f t="shared" si="500"/>
        <v>0</v>
      </c>
      <c r="Z1071" s="45" t="str">
        <f t="shared" si="501"/>
        <v>NA</v>
      </c>
      <c r="AA1071" s="29" t="str">
        <f t="shared" si="502"/>
        <v>N</v>
      </c>
      <c r="AB1071" s="46">
        <f t="shared" si="503"/>
        <v>0</v>
      </c>
      <c r="AC1071" s="31">
        <f t="shared" si="504"/>
        <v>0</v>
      </c>
      <c r="AD1071" s="31">
        <f t="shared" si="505"/>
        <v>0</v>
      </c>
      <c r="AE1071" s="31">
        <f t="shared" si="506"/>
        <v>0</v>
      </c>
      <c r="AF1071" s="47">
        <f t="shared" si="507"/>
        <v>0</v>
      </c>
      <c r="AG1071" s="31">
        <f t="shared" si="508"/>
        <v>0</v>
      </c>
      <c r="AH1071" s="48">
        <f t="shared" si="509"/>
        <v>0</v>
      </c>
      <c r="AI1071" s="33">
        <f t="shared" si="510"/>
        <v>0</v>
      </c>
      <c r="AJ1071" s="33">
        <f t="shared" si="511"/>
        <v>0</v>
      </c>
      <c r="AK1071" s="33">
        <f t="shared" si="512"/>
        <v>0</v>
      </c>
      <c r="AL1071" s="33">
        <f t="shared" si="513"/>
        <v>0</v>
      </c>
      <c r="AM1071" s="34">
        <f t="shared" si="514"/>
        <v>0</v>
      </c>
    </row>
    <row r="1072" spans="1:39" ht="15" customHeight="1" x14ac:dyDescent="0.3">
      <c r="A1072" s="166" t="s">
        <v>3506</v>
      </c>
      <c r="B1072" s="99">
        <v>12454</v>
      </c>
      <c r="C1072" s="99">
        <v>69755</v>
      </c>
      <c r="D1072" s="165">
        <v>45837</v>
      </c>
      <c r="E1072" s="165">
        <v>46021</v>
      </c>
      <c r="F1072" s="166">
        <v>2</v>
      </c>
      <c r="G1072" s="178">
        <v>1.45</v>
      </c>
      <c r="H1072" s="181">
        <v>0.5</v>
      </c>
      <c r="I1072" s="180">
        <v>3.4200000000000001E-2</v>
      </c>
      <c r="J1072" s="21">
        <f t="shared" si="485"/>
        <v>0.55000000000000004</v>
      </c>
      <c r="K1072" s="21" t="str">
        <f t="shared" si="486"/>
        <v>Y</v>
      </c>
      <c r="L1072" s="37" t="str">
        <f t="shared" si="487"/>
        <v>NA</v>
      </c>
      <c r="M1072" s="8" t="str">
        <f t="shared" si="488"/>
        <v>Y</v>
      </c>
      <c r="N1072" s="42">
        <f t="shared" si="489"/>
        <v>2</v>
      </c>
      <c r="O1072" s="43">
        <f t="shared" si="490"/>
        <v>200000</v>
      </c>
      <c r="P1072" s="43" t="str">
        <f t="shared" si="491"/>
        <v>NA</v>
      </c>
      <c r="Q1072" s="24">
        <f t="shared" si="492"/>
        <v>12879.926799999999</v>
      </c>
      <c r="R1072" s="43">
        <f t="shared" si="493"/>
        <v>0</v>
      </c>
      <c r="S1072" s="24">
        <f t="shared" si="494"/>
        <v>1000000</v>
      </c>
      <c r="T1072" s="25" t="str">
        <f t="shared" si="495"/>
        <v>N</v>
      </c>
      <c r="U1072" s="44">
        <f t="shared" si="496"/>
        <v>1</v>
      </c>
      <c r="V1072" s="45">
        <f t="shared" si="497"/>
        <v>20000</v>
      </c>
      <c r="W1072" s="45">
        <f t="shared" si="498"/>
        <v>65000</v>
      </c>
      <c r="X1072" s="28">
        <f t="shared" si="499"/>
        <v>0</v>
      </c>
      <c r="Y1072" s="28">
        <f t="shared" si="500"/>
        <v>13320.42029656</v>
      </c>
      <c r="Z1072" s="45">
        <f t="shared" si="501"/>
        <v>0</v>
      </c>
      <c r="AA1072" s="29" t="str">
        <f t="shared" si="502"/>
        <v>N</v>
      </c>
      <c r="AB1072" s="46">
        <f t="shared" si="503"/>
        <v>0</v>
      </c>
      <c r="AC1072" s="31">
        <f t="shared" si="504"/>
        <v>0</v>
      </c>
      <c r="AD1072" s="31">
        <f t="shared" si="505"/>
        <v>0</v>
      </c>
      <c r="AE1072" s="31">
        <f t="shared" si="506"/>
        <v>0</v>
      </c>
      <c r="AF1072" s="47">
        <f t="shared" si="507"/>
        <v>0</v>
      </c>
      <c r="AG1072" s="31">
        <f t="shared" si="508"/>
        <v>0</v>
      </c>
      <c r="AH1072" s="48">
        <f t="shared" si="509"/>
        <v>0</v>
      </c>
      <c r="AI1072" s="33">
        <f t="shared" si="510"/>
        <v>0</v>
      </c>
      <c r="AJ1072" s="33">
        <f t="shared" si="511"/>
        <v>0</v>
      </c>
      <c r="AK1072" s="33">
        <f t="shared" si="512"/>
        <v>0</v>
      </c>
      <c r="AL1072" s="33">
        <f t="shared" si="513"/>
        <v>0</v>
      </c>
      <c r="AM1072" s="34">
        <f t="shared" si="514"/>
        <v>13320.42029656</v>
      </c>
    </row>
    <row r="1073" spans="1:39" ht="15" customHeight="1" x14ac:dyDescent="0.3">
      <c r="A1073" s="166" t="s">
        <v>3507</v>
      </c>
      <c r="B1073" s="99">
        <v>14572</v>
      </c>
      <c r="C1073" s="99">
        <v>41123</v>
      </c>
      <c r="D1073" s="165">
        <v>44898</v>
      </c>
      <c r="E1073" s="165">
        <v>45179</v>
      </c>
      <c r="F1073" s="166">
        <v>2</v>
      </c>
      <c r="G1073" s="178">
        <v>1.76</v>
      </c>
      <c r="H1073" s="181">
        <v>0.75</v>
      </c>
      <c r="I1073" s="180">
        <v>4.7899999999999998E-2</v>
      </c>
      <c r="J1073" s="21">
        <f t="shared" si="485"/>
        <v>0.24</v>
      </c>
      <c r="K1073" s="21" t="str">
        <f t="shared" si="486"/>
        <v>Y</v>
      </c>
      <c r="L1073" s="37" t="str">
        <f t="shared" si="487"/>
        <v>NA</v>
      </c>
      <c r="M1073" s="8" t="str">
        <f t="shared" si="488"/>
        <v>Y</v>
      </c>
      <c r="N1073" s="42">
        <f t="shared" si="489"/>
        <v>1</v>
      </c>
      <c r="O1073" s="43">
        <f t="shared" si="490"/>
        <v>200000</v>
      </c>
      <c r="P1073" s="43" t="str">
        <f t="shared" si="491"/>
        <v>NA</v>
      </c>
      <c r="Q1073" s="24">
        <f t="shared" si="492"/>
        <v>15269.998800000001</v>
      </c>
      <c r="R1073" s="43">
        <f t="shared" si="493"/>
        <v>0</v>
      </c>
      <c r="S1073" s="24">
        <f t="shared" si="494"/>
        <v>1000000</v>
      </c>
      <c r="T1073" s="25" t="str">
        <f t="shared" si="495"/>
        <v>N</v>
      </c>
      <c r="U1073" s="44">
        <f t="shared" si="496"/>
        <v>0</v>
      </c>
      <c r="V1073" s="45">
        <f t="shared" si="497"/>
        <v>0</v>
      </c>
      <c r="W1073" s="45">
        <f t="shared" si="498"/>
        <v>0</v>
      </c>
      <c r="X1073" s="28">
        <f t="shared" si="499"/>
        <v>0</v>
      </c>
      <c r="Y1073" s="28">
        <f t="shared" si="500"/>
        <v>0</v>
      </c>
      <c r="Z1073" s="45">
        <f t="shared" si="501"/>
        <v>0</v>
      </c>
      <c r="AA1073" s="29" t="str">
        <f t="shared" si="502"/>
        <v>N</v>
      </c>
      <c r="AB1073" s="46">
        <f t="shared" si="503"/>
        <v>0</v>
      </c>
      <c r="AC1073" s="31">
        <f t="shared" si="504"/>
        <v>0</v>
      </c>
      <c r="AD1073" s="31">
        <f t="shared" si="505"/>
        <v>0</v>
      </c>
      <c r="AE1073" s="31">
        <f t="shared" si="506"/>
        <v>0</v>
      </c>
      <c r="AF1073" s="47">
        <f t="shared" si="507"/>
        <v>0</v>
      </c>
      <c r="AG1073" s="31">
        <f t="shared" si="508"/>
        <v>0</v>
      </c>
      <c r="AH1073" s="48">
        <f t="shared" si="509"/>
        <v>0</v>
      </c>
      <c r="AI1073" s="33">
        <f t="shared" si="510"/>
        <v>0</v>
      </c>
      <c r="AJ1073" s="33">
        <f t="shared" si="511"/>
        <v>0</v>
      </c>
      <c r="AK1073" s="33">
        <f t="shared" si="512"/>
        <v>0</v>
      </c>
      <c r="AL1073" s="33">
        <f t="shared" si="513"/>
        <v>0</v>
      </c>
      <c r="AM1073" s="34">
        <f t="shared" si="514"/>
        <v>0</v>
      </c>
    </row>
    <row r="1074" spans="1:39" ht="15" customHeight="1" x14ac:dyDescent="0.3">
      <c r="A1074" s="166" t="s">
        <v>3508</v>
      </c>
      <c r="B1074" s="99">
        <v>11041</v>
      </c>
      <c r="C1074" s="99">
        <v>27775</v>
      </c>
      <c r="D1074" s="165">
        <v>45687</v>
      </c>
      <c r="E1074" s="165">
        <v>45961</v>
      </c>
      <c r="F1074" s="166">
        <v>2</v>
      </c>
      <c r="G1074" s="178">
        <v>1.66</v>
      </c>
      <c r="H1074" s="181">
        <v>1</v>
      </c>
      <c r="I1074" s="180">
        <v>4.9399999999999999E-2</v>
      </c>
      <c r="J1074" s="21">
        <f t="shared" si="485"/>
        <v>0.34000000000000008</v>
      </c>
      <c r="K1074" s="21" t="str">
        <f t="shared" si="486"/>
        <v>Y</v>
      </c>
      <c r="L1074" s="37" t="str">
        <f t="shared" si="487"/>
        <v>NA</v>
      </c>
      <c r="M1074" s="8" t="str">
        <f t="shared" si="488"/>
        <v>Y</v>
      </c>
      <c r="N1074" s="42">
        <f t="shared" si="489"/>
        <v>1</v>
      </c>
      <c r="O1074" s="43">
        <f t="shared" si="490"/>
        <v>200000</v>
      </c>
      <c r="P1074" s="43" t="str">
        <f t="shared" si="491"/>
        <v>NA</v>
      </c>
      <c r="Q1074" s="24">
        <f t="shared" si="492"/>
        <v>11586.425399999998</v>
      </c>
      <c r="R1074" s="43">
        <f t="shared" si="493"/>
        <v>0</v>
      </c>
      <c r="S1074" s="24">
        <f t="shared" si="494"/>
        <v>1000000</v>
      </c>
      <c r="T1074" s="25" t="str">
        <f t="shared" si="495"/>
        <v>N</v>
      </c>
      <c r="U1074" s="44">
        <f t="shared" si="496"/>
        <v>0</v>
      </c>
      <c r="V1074" s="45">
        <f t="shared" si="497"/>
        <v>0</v>
      </c>
      <c r="W1074" s="45">
        <f t="shared" si="498"/>
        <v>0</v>
      </c>
      <c r="X1074" s="28">
        <f t="shared" si="499"/>
        <v>0</v>
      </c>
      <c r="Y1074" s="28">
        <f t="shared" si="500"/>
        <v>0</v>
      </c>
      <c r="Z1074" s="45">
        <f t="shared" si="501"/>
        <v>0</v>
      </c>
      <c r="AA1074" s="29" t="str">
        <f t="shared" si="502"/>
        <v>N</v>
      </c>
      <c r="AB1074" s="46">
        <f t="shared" si="503"/>
        <v>0</v>
      </c>
      <c r="AC1074" s="31">
        <f t="shared" si="504"/>
        <v>0</v>
      </c>
      <c r="AD1074" s="31">
        <f t="shared" si="505"/>
        <v>0</v>
      </c>
      <c r="AE1074" s="31">
        <f t="shared" si="506"/>
        <v>0</v>
      </c>
      <c r="AF1074" s="47">
        <f t="shared" si="507"/>
        <v>0</v>
      </c>
      <c r="AG1074" s="31">
        <f t="shared" si="508"/>
        <v>0</v>
      </c>
      <c r="AH1074" s="48">
        <f t="shared" si="509"/>
        <v>0</v>
      </c>
      <c r="AI1074" s="33">
        <f t="shared" si="510"/>
        <v>0</v>
      </c>
      <c r="AJ1074" s="33">
        <f t="shared" si="511"/>
        <v>0</v>
      </c>
      <c r="AK1074" s="33">
        <f t="shared" si="512"/>
        <v>0</v>
      </c>
      <c r="AL1074" s="33">
        <f t="shared" si="513"/>
        <v>0</v>
      </c>
      <c r="AM1074" s="34">
        <f t="shared" si="514"/>
        <v>0</v>
      </c>
    </row>
    <row r="1075" spans="1:39" ht="15" customHeight="1" x14ac:dyDescent="0.3">
      <c r="A1075" s="166" t="s">
        <v>3509</v>
      </c>
      <c r="B1075" s="99">
        <v>9971</v>
      </c>
      <c r="C1075" s="99">
        <v>39526</v>
      </c>
      <c r="D1075" s="165">
        <v>44543</v>
      </c>
      <c r="E1075" s="165">
        <v>44861</v>
      </c>
      <c r="F1075" s="166">
        <v>4</v>
      </c>
      <c r="G1075" s="178">
        <v>0.43</v>
      </c>
      <c r="H1075" s="181">
        <v>0.5</v>
      </c>
      <c r="I1075" s="180">
        <v>2.3300000000000001E-2</v>
      </c>
      <c r="J1075" s="21">
        <f t="shared" si="485"/>
        <v>3.57</v>
      </c>
      <c r="K1075" s="21" t="str">
        <f t="shared" si="486"/>
        <v>Y</v>
      </c>
      <c r="L1075" s="37" t="str">
        <f t="shared" si="487"/>
        <v>NA</v>
      </c>
      <c r="M1075" s="8" t="str">
        <f t="shared" si="488"/>
        <v>Y</v>
      </c>
      <c r="N1075" s="42">
        <f t="shared" si="489"/>
        <v>8</v>
      </c>
      <c r="O1075" s="43">
        <f t="shared" si="490"/>
        <v>200000</v>
      </c>
      <c r="P1075" s="43" t="str">
        <f t="shared" si="491"/>
        <v>NA</v>
      </c>
      <c r="Q1075" s="24">
        <f t="shared" si="492"/>
        <v>10203.3243</v>
      </c>
      <c r="R1075" s="43">
        <f t="shared" si="493"/>
        <v>0</v>
      </c>
      <c r="S1075" s="24">
        <f t="shared" si="494"/>
        <v>1000000</v>
      </c>
      <c r="T1075" s="25" t="str">
        <f t="shared" si="495"/>
        <v>Y</v>
      </c>
      <c r="U1075" s="44">
        <f t="shared" si="496"/>
        <v>7</v>
      </c>
      <c r="V1075" s="45">
        <f t="shared" si="497"/>
        <v>200000</v>
      </c>
      <c r="W1075" s="45">
        <f t="shared" si="498"/>
        <v>1000000</v>
      </c>
      <c r="X1075" s="28">
        <f t="shared" si="499"/>
        <v>10441.061756190002</v>
      </c>
      <c r="Y1075" s="28">
        <f t="shared" si="500"/>
        <v>0</v>
      </c>
      <c r="Z1075" s="45" t="str">
        <f t="shared" si="501"/>
        <v>NA</v>
      </c>
      <c r="AA1075" s="29" t="str">
        <f t="shared" si="502"/>
        <v>Y</v>
      </c>
      <c r="AB1075" s="46">
        <f t="shared" si="503"/>
        <v>6</v>
      </c>
      <c r="AC1075" s="31">
        <f t="shared" si="504"/>
        <v>200000</v>
      </c>
      <c r="AD1075" s="31">
        <f t="shared" si="505"/>
        <v>1000000</v>
      </c>
      <c r="AE1075" s="31">
        <f t="shared" si="506"/>
        <v>10684.33849510923</v>
      </c>
      <c r="AF1075" s="47">
        <f t="shared" si="507"/>
        <v>0</v>
      </c>
      <c r="AG1075" s="31" t="str">
        <f t="shared" si="508"/>
        <v>NA</v>
      </c>
      <c r="AH1075" s="48">
        <f t="shared" si="509"/>
        <v>5</v>
      </c>
      <c r="AI1075" s="33">
        <f t="shared" si="510"/>
        <v>20000</v>
      </c>
      <c r="AJ1075" s="33">
        <f t="shared" si="511"/>
        <v>65000</v>
      </c>
      <c r="AK1075" s="33">
        <f t="shared" si="512"/>
        <v>10933.283582045276</v>
      </c>
      <c r="AL1075" s="33">
        <f t="shared" si="513"/>
        <v>0</v>
      </c>
      <c r="AM1075" s="34">
        <f t="shared" si="514"/>
        <v>0</v>
      </c>
    </row>
    <row r="1076" spans="1:39" ht="15" customHeight="1" x14ac:dyDescent="0.3">
      <c r="A1076" s="166" t="s">
        <v>3510</v>
      </c>
      <c r="B1076" s="99">
        <v>24533</v>
      </c>
      <c r="C1076" s="99">
        <v>64114</v>
      </c>
      <c r="D1076" s="165">
        <v>44616</v>
      </c>
      <c r="E1076" s="165">
        <v>44913</v>
      </c>
      <c r="F1076" s="166">
        <v>4</v>
      </c>
      <c r="G1076" s="178">
        <v>1.86</v>
      </c>
      <c r="H1076" s="181">
        <v>1</v>
      </c>
      <c r="I1076" s="180">
        <v>3.5799999999999998E-2</v>
      </c>
      <c r="J1076" s="21">
        <f t="shared" si="485"/>
        <v>2.1399999999999997</v>
      </c>
      <c r="K1076" s="21" t="str">
        <f t="shared" si="486"/>
        <v>Y</v>
      </c>
      <c r="L1076" s="37" t="str">
        <f t="shared" si="487"/>
        <v>NA</v>
      </c>
      <c r="M1076" s="8" t="str">
        <f t="shared" si="488"/>
        <v>Y</v>
      </c>
      <c r="N1076" s="42">
        <f t="shared" si="489"/>
        <v>3</v>
      </c>
      <c r="O1076" s="43">
        <f t="shared" si="490"/>
        <v>200000</v>
      </c>
      <c r="P1076" s="43" t="str">
        <f t="shared" si="491"/>
        <v>NA</v>
      </c>
      <c r="Q1076" s="24">
        <f t="shared" si="492"/>
        <v>25411.2814</v>
      </c>
      <c r="R1076" s="43">
        <f t="shared" si="493"/>
        <v>0</v>
      </c>
      <c r="S1076" s="24">
        <f t="shared" si="494"/>
        <v>1000000</v>
      </c>
      <c r="T1076" s="25" t="str">
        <f t="shared" si="495"/>
        <v>Y</v>
      </c>
      <c r="U1076" s="44">
        <f t="shared" si="496"/>
        <v>2</v>
      </c>
      <c r="V1076" s="45">
        <f t="shared" si="497"/>
        <v>200000</v>
      </c>
      <c r="W1076" s="45">
        <f t="shared" si="498"/>
        <v>1000000</v>
      </c>
      <c r="X1076" s="28">
        <f t="shared" si="499"/>
        <v>26321.005274120002</v>
      </c>
      <c r="Y1076" s="28">
        <f t="shared" si="500"/>
        <v>0</v>
      </c>
      <c r="Z1076" s="45" t="str">
        <f t="shared" si="501"/>
        <v>NA</v>
      </c>
      <c r="AA1076" s="29" t="str">
        <f t="shared" si="502"/>
        <v>Y</v>
      </c>
      <c r="AB1076" s="46">
        <f t="shared" si="503"/>
        <v>1</v>
      </c>
      <c r="AC1076" s="31">
        <f t="shared" si="504"/>
        <v>200000</v>
      </c>
      <c r="AD1076" s="31">
        <f t="shared" si="505"/>
        <v>1000000</v>
      </c>
      <c r="AE1076" s="31">
        <f t="shared" si="506"/>
        <v>27263.297262933498</v>
      </c>
      <c r="AF1076" s="47">
        <f t="shared" si="507"/>
        <v>0</v>
      </c>
      <c r="AG1076" s="31" t="str">
        <f t="shared" si="508"/>
        <v>NA</v>
      </c>
      <c r="AH1076" s="48">
        <f t="shared" si="509"/>
        <v>0</v>
      </c>
      <c r="AI1076" s="33">
        <f t="shared" si="510"/>
        <v>0</v>
      </c>
      <c r="AJ1076" s="33">
        <f t="shared" si="511"/>
        <v>0</v>
      </c>
      <c r="AK1076" s="33">
        <f t="shared" si="512"/>
        <v>0</v>
      </c>
      <c r="AL1076" s="33">
        <f t="shared" si="513"/>
        <v>0</v>
      </c>
      <c r="AM1076" s="34">
        <f t="shared" si="514"/>
        <v>0</v>
      </c>
    </row>
    <row r="1077" spans="1:39" ht="15" customHeight="1" x14ac:dyDescent="0.3">
      <c r="A1077" s="166" t="s">
        <v>3511</v>
      </c>
      <c r="B1077" s="99">
        <v>15006</v>
      </c>
      <c r="C1077" s="99">
        <v>99537</v>
      </c>
      <c r="D1077" s="165">
        <v>44933</v>
      </c>
      <c r="E1077" s="165">
        <v>44993</v>
      </c>
      <c r="F1077" s="166">
        <v>2</v>
      </c>
      <c r="G1077" s="178">
        <v>1.9</v>
      </c>
      <c r="H1077" s="181">
        <v>0.5</v>
      </c>
      <c r="I1077" s="180">
        <v>5.8799999999999998E-2</v>
      </c>
      <c r="J1077" s="21">
        <f t="shared" si="485"/>
        <v>0.10000000000000009</v>
      </c>
      <c r="K1077" s="21" t="str">
        <f t="shared" si="486"/>
        <v>Y</v>
      </c>
      <c r="L1077" s="37" t="str">
        <f t="shared" si="487"/>
        <v>NA</v>
      </c>
      <c r="M1077" s="8" t="str">
        <f t="shared" si="488"/>
        <v>Y</v>
      </c>
      <c r="N1077" s="42">
        <f t="shared" si="489"/>
        <v>1</v>
      </c>
      <c r="O1077" s="43">
        <f t="shared" si="490"/>
        <v>200000</v>
      </c>
      <c r="P1077" s="43" t="str">
        <f t="shared" si="491"/>
        <v>NA</v>
      </c>
      <c r="Q1077" s="24">
        <f t="shared" si="492"/>
        <v>15888.352799999999</v>
      </c>
      <c r="R1077" s="43">
        <f t="shared" si="493"/>
        <v>0</v>
      </c>
      <c r="S1077" s="24">
        <f t="shared" si="494"/>
        <v>1000000</v>
      </c>
      <c r="T1077" s="25" t="str">
        <f t="shared" si="495"/>
        <v>N</v>
      </c>
      <c r="U1077" s="44">
        <f t="shared" si="496"/>
        <v>0</v>
      </c>
      <c r="V1077" s="45">
        <f t="shared" si="497"/>
        <v>0</v>
      </c>
      <c r="W1077" s="45">
        <f t="shared" si="498"/>
        <v>0</v>
      </c>
      <c r="X1077" s="28">
        <f t="shared" si="499"/>
        <v>0</v>
      </c>
      <c r="Y1077" s="28">
        <f t="shared" si="500"/>
        <v>0</v>
      </c>
      <c r="Z1077" s="45">
        <f t="shared" si="501"/>
        <v>0</v>
      </c>
      <c r="AA1077" s="29" t="str">
        <f t="shared" si="502"/>
        <v>N</v>
      </c>
      <c r="AB1077" s="46">
        <f t="shared" si="503"/>
        <v>0</v>
      </c>
      <c r="AC1077" s="31">
        <f t="shared" si="504"/>
        <v>0</v>
      </c>
      <c r="AD1077" s="31">
        <f t="shared" si="505"/>
        <v>0</v>
      </c>
      <c r="AE1077" s="31">
        <f t="shared" si="506"/>
        <v>0</v>
      </c>
      <c r="AF1077" s="47">
        <f t="shared" si="507"/>
        <v>0</v>
      </c>
      <c r="AG1077" s="31">
        <f t="shared" si="508"/>
        <v>0</v>
      </c>
      <c r="AH1077" s="48">
        <f t="shared" si="509"/>
        <v>0</v>
      </c>
      <c r="AI1077" s="33">
        <f t="shared" si="510"/>
        <v>0</v>
      </c>
      <c r="AJ1077" s="33">
        <f t="shared" si="511"/>
        <v>0</v>
      </c>
      <c r="AK1077" s="33">
        <f t="shared" si="512"/>
        <v>0</v>
      </c>
      <c r="AL1077" s="33">
        <f t="shared" si="513"/>
        <v>0</v>
      </c>
      <c r="AM1077" s="34">
        <f t="shared" si="514"/>
        <v>0</v>
      </c>
    </row>
    <row r="1078" spans="1:39" ht="15" customHeight="1" x14ac:dyDescent="0.3">
      <c r="A1078" s="166" t="s">
        <v>3512</v>
      </c>
      <c r="B1078" s="99">
        <v>10146</v>
      </c>
      <c r="C1078" s="99">
        <v>51585</v>
      </c>
      <c r="D1078" s="165">
        <v>45849</v>
      </c>
      <c r="E1078" s="165">
        <v>46161</v>
      </c>
      <c r="F1078" s="166">
        <v>2</v>
      </c>
      <c r="G1078" s="178">
        <v>0.4</v>
      </c>
      <c r="H1078" s="181">
        <v>1</v>
      </c>
      <c r="I1078" s="180">
        <v>4.65E-2</v>
      </c>
      <c r="J1078" s="21">
        <f t="shared" si="485"/>
        <v>1.6</v>
      </c>
      <c r="K1078" s="21" t="str">
        <f t="shared" si="486"/>
        <v>Y</v>
      </c>
      <c r="L1078" s="37" t="str">
        <f t="shared" si="487"/>
        <v>NA</v>
      </c>
      <c r="M1078" s="8" t="str">
        <f t="shared" si="488"/>
        <v>Y</v>
      </c>
      <c r="N1078" s="42">
        <f t="shared" si="489"/>
        <v>2</v>
      </c>
      <c r="O1078" s="43">
        <f t="shared" si="490"/>
        <v>200000</v>
      </c>
      <c r="P1078" s="43" t="str">
        <f t="shared" si="491"/>
        <v>NA</v>
      </c>
      <c r="Q1078" s="24">
        <f t="shared" si="492"/>
        <v>10617.789000000001</v>
      </c>
      <c r="R1078" s="43">
        <f t="shared" si="493"/>
        <v>0</v>
      </c>
      <c r="S1078" s="24">
        <f t="shared" si="494"/>
        <v>1000000</v>
      </c>
      <c r="T1078" s="25" t="str">
        <f t="shared" si="495"/>
        <v>Y</v>
      </c>
      <c r="U1078" s="44">
        <f t="shared" si="496"/>
        <v>1</v>
      </c>
      <c r="V1078" s="45">
        <f t="shared" si="497"/>
        <v>200000</v>
      </c>
      <c r="W1078" s="45">
        <f t="shared" si="498"/>
        <v>1000000</v>
      </c>
      <c r="X1078" s="28">
        <f t="shared" si="499"/>
        <v>11111.5161885</v>
      </c>
      <c r="Y1078" s="28">
        <f t="shared" si="500"/>
        <v>0</v>
      </c>
      <c r="Z1078" s="45" t="str">
        <f t="shared" si="501"/>
        <v>NA</v>
      </c>
      <c r="AA1078" s="29" t="str">
        <f t="shared" si="502"/>
        <v>N</v>
      </c>
      <c r="AB1078" s="46">
        <f t="shared" si="503"/>
        <v>0</v>
      </c>
      <c r="AC1078" s="31">
        <f t="shared" si="504"/>
        <v>0</v>
      </c>
      <c r="AD1078" s="31">
        <f t="shared" si="505"/>
        <v>0</v>
      </c>
      <c r="AE1078" s="31">
        <f t="shared" si="506"/>
        <v>0</v>
      </c>
      <c r="AF1078" s="47">
        <f t="shared" si="507"/>
        <v>0</v>
      </c>
      <c r="AG1078" s="31">
        <f t="shared" si="508"/>
        <v>0</v>
      </c>
      <c r="AH1078" s="48">
        <f t="shared" si="509"/>
        <v>0</v>
      </c>
      <c r="AI1078" s="33">
        <f t="shared" si="510"/>
        <v>0</v>
      </c>
      <c r="AJ1078" s="33">
        <f t="shared" si="511"/>
        <v>0</v>
      </c>
      <c r="AK1078" s="33">
        <f t="shared" si="512"/>
        <v>0</v>
      </c>
      <c r="AL1078" s="33">
        <f t="shared" si="513"/>
        <v>0</v>
      </c>
      <c r="AM1078" s="34">
        <f t="shared" si="514"/>
        <v>0</v>
      </c>
    </row>
    <row r="1079" spans="1:39" ht="15" customHeight="1" x14ac:dyDescent="0.3">
      <c r="A1079" s="166" t="s">
        <v>3513</v>
      </c>
      <c r="B1079" s="99">
        <v>14543</v>
      </c>
      <c r="C1079" s="99">
        <v>28821</v>
      </c>
      <c r="D1079" s="165">
        <v>45730</v>
      </c>
      <c r="E1079" s="165">
        <v>45907</v>
      </c>
      <c r="F1079" s="166">
        <v>4</v>
      </c>
      <c r="G1079" s="178">
        <v>2.84</v>
      </c>
      <c r="H1079" s="181">
        <v>1</v>
      </c>
      <c r="I1079" s="180">
        <v>0.02</v>
      </c>
      <c r="J1079" s="21">
        <f t="shared" si="485"/>
        <v>1.1600000000000001</v>
      </c>
      <c r="K1079" s="21" t="str">
        <f t="shared" si="486"/>
        <v>Y</v>
      </c>
      <c r="L1079" s="37" t="str">
        <f t="shared" si="487"/>
        <v>NA</v>
      </c>
      <c r="M1079" s="8" t="str">
        <f t="shared" si="488"/>
        <v>Y</v>
      </c>
      <c r="N1079" s="42">
        <f t="shared" si="489"/>
        <v>2</v>
      </c>
      <c r="O1079" s="43">
        <f t="shared" si="490"/>
        <v>200000</v>
      </c>
      <c r="P1079" s="43" t="str">
        <f t="shared" si="491"/>
        <v>NA</v>
      </c>
      <c r="Q1079" s="24">
        <f t="shared" si="492"/>
        <v>14833.86</v>
      </c>
      <c r="R1079" s="43">
        <f t="shared" si="493"/>
        <v>0</v>
      </c>
      <c r="S1079" s="24">
        <f t="shared" si="494"/>
        <v>1000000</v>
      </c>
      <c r="T1079" s="25" t="str">
        <f t="shared" si="495"/>
        <v>Y</v>
      </c>
      <c r="U1079" s="44">
        <f t="shared" si="496"/>
        <v>1</v>
      </c>
      <c r="V1079" s="45">
        <f t="shared" si="497"/>
        <v>200000</v>
      </c>
      <c r="W1079" s="45">
        <f t="shared" si="498"/>
        <v>1000000</v>
      </c>
      <c r="X1079" s="28">
        <f t="shared" si="499"/>
        <v>15130.537200000001</v>
      </c>
      <c r="Y1079" s="28">
        <f t="shared" si="500"/>
        <v>0</v>
      </c>
      <c r="Z1079" s="45" t="str">
        <f t="shared" si="501"/>
        <v>NA</v>
      </c>
      <c r="AA1079" s="29" t="str">
        <f t="shared" si="502"/>
        <v>N</v>
      </c>
      <c r="AB1079" s="46">
        <f t="shared" si="503"/>
        <v>0</v>
      </c>
      <c r="AC1079" s="31">
        <f t="shared" si="504"/>
        <v>0</v>
      </c>
      <c r="AD1079" s="31">
        <f t="shared" si="505"/>
        <v>0</v>
      </c>
      <c r="AE1079" s="31">
        <f t="shared" si="506"/>
        <v>0</v>
      </c>
      <c r="AF1079" s="47">
        <f t="shared" si="507"/>
        <v>0</v>
      </c>
      <c r="AG1079" s="31">
        <f t="shared" si="508"/>
        <v>0</v>
      </c>
      <c r="AH1079" s="48">
        <f t="shared" si="509"/>
        <v>0</v>
      </c>
      <c r="AI1079" s="33">
        <f t="shared" si="510"/>
        <v>0</v>
      </c>
      <c r="AJ1079" s="33">
        <f t="shared" si="511"/>
        <v>0</v>
      </c>
      <c r="AK1079" s="33">
        <f t="shared" si="512"/>
        <v>0</v>
      </c>
      <c r="AL1079" s="33">
        <f t="shared" si="513"/>
        <v>0</v>
      </c>
      <c r="AM1079" s="34">
        <f t="shared" si="514"/>
        <v>0</v>
      </c>
    </row>
    <row r="1080" spans="1:39" ht="15" customHeight="1" x14ac:dyDescent="0.3">
      <c r="A1080" s="166" t="s">
        <v>3514</v>
      </c>
      <c r="B1080" s="99">
        <v>24326</v>
      </c>
      <c r="C1080" s="99">
        <v>60254</v>
      </c>
      <c r="D1080" s="165">
        <v>45334</v>
      </c>
      <c r="E1080" s="165">
        <v>45422</v>
      </c>
      <c r="F1080" s="166">
        <v>2</v>
      </c>
      <c r="G1080" s="178">
        <v>1.33</v>
      </c>
      <c r="H1080" s="181">
        <v>0.75</v>
      </c>
      <c r="I1080" s="180">
        <v>7.2900000000000006E-2</v>
      </c>
      <c r="J1080" s="21">
        <f t="shared" si="485"/>
        <v>0.66999999999999993</v>
      </c>
      <c r="K1080" s="21" t="str">
        <f t="shared" si="486"/>
        <v>Y</v>
      </c>
      <c r="L1080" s="37" t="str">
        <f t="shared" si="487"/>
        <v>NA</v>
      </c>
      <c r="M1080" s="8" t="str">
        <f t="shared" si="488"/>
        <v>Y</v>
      </c>
      <c r="N1080" s="42">
        <f t="shared" si="489"/>
        <v>1</v>
      </c>
      <c r="O1080" s="43">
        <f t="shared" si="490"/>
        <v>200000</v>
      </c>
      <c r="P1080" s="43" t="str">
        <f t="shared" si="491"/>
        <v>NA</v>
      </c>
      <c r="Q1080" s="24">
        <f t="shared" si="492"/>
        <v>26099.365399999999</v>
      </c>
      <c r="R1080" s="43">
        <f t="shared" si="493"/>
        <v>0</v>
      </c>
      <c r="S1080" s="24">
        <f t="shared" si="494"/>
        <v>1000000</v>
      </c>
      <c r="T1080" s="25" t="str">
        <f t="shared" si="495"/>
        <v>N</v>
      </c>
      <c r="U1080" s="44">
        <f t="shared" si="496"/>
        <v>0</v>
      </c>
      <c r="V1080" s="45">
        <f t="shared" si="497"/>
        <v>0</v>
      </c>
      <c r="W1080" s="45">
        <f t="shared" si="498"/>
        <v>0</v>
      </c>
      <c r="X1080" s="28">
        <f t="shared" si="499"/>
        <v>0</v>
      </c>
      <c r="Y1080" s="28">
        <f t="shared" si="500"/>
        <v>0</v>
      </c>
      <c r="Z1080" s="45">
        <f t="shared" si="501"/>
        <v>0</v>
      </c>
      <c r="AA1080" s="29" t="str">
        <f t="shared" si="502"/>
        <v>N</v>
      </c>
      <c r="AB1080" s="46">
        <f t="shared" si="503"/>
        <v>0</v>
      </c>
      <c r="AC1080" s="31">
        <f t="shared" si="504"/>
        <v>0</v>
      </c>
      <c r="AD1080" s="31">
        <f t="shared" si="505"/>
        <v>0</v>
      </c>
      <c r="AE1080" s="31">
        <f t="shared" si="506"/>
        <v>0</v>
      </c>
      <c r="AF1080" s="47">
        <f t="shared" si="507"/>
        <v>0</v>
      </c>
      <c r="AG1080" s="31">
        <f t="shared" si="508"/>
        <v>0</v>
      </c>
      <c r="AH1080" s="48">
        <f t="shared" si="509"/>
        <v>0</v>
      </c>
      <c r="AI1080" s="33">
        <f t="shared" si="510"/>
        <v>0</v>
      </c>
      <c r="AJ1080" s="33">
        <f t="shared" si="511"/>
        <v>0</v>
      </c>
      <c r="AK1080" s="33">
        <f t="shared" si="512"/>
        <v>0</v>
      </c>
      <c r="AL1080" s="33">
        <f t="shared" si="513"/>
        <v>0</v>
      </c>
      <c r="AM1080" s="34">
        <f t="shared" si="514"/>
        <v>0</v>
      </c>
    </row>
    <row r="1081" spans="1:39" ht="15" customHeight="1" x14ac:dyDescent="0.3">
      <c r="A1081" s="166" t="s">
        <v>3515</v>
      </c>
      <c r="B1081" s="99">
        <v>10436</v>
      </c>
      <c r="C1081" s="99">
        <v>60755</v>
      </c>
      <c r="D1081" s="165">
        <v>44986</v>
      </c>
      <c r="E1081" s="165">
        <v>45307</v>
      </c>
      <c r="F1081" s="166">
        <v>4</v>
      </c>
      <c r="G1081" s="178">
        <v>1.81</v>
      </c>
      <c r="H1081" s="181">
        <v>1</v>
      </c>
      <c r="I1081" s="180">
        <v>6.3200000000000006E-2</v>
      </c>
      <c r="J1081" s="21">
        <f t="shared" si="485"/>
        <v>2.19</v>
      </c>
      <c r="K1081" s="21" t="str">
        <f t="shared" si="486"/>
        <v>Y</v>
      </c>
      <c r="L1081" s="37" t="str">
        <f t="shared" si="487"/>
        <v>NA</v>
      </c>
      <c r="M1081" s="8" t="str">
        <f t="shared" si="488"/>
        <v>Y</v>
      </c>
      <c r="N1081" s="42">
        <f t="shared" si="489"/>
        <v>3</v>
      </c>
      <c r="O1081" s="43">
        <f t="shared" si="490"/>
        <v>200000</v>
      </c>
      <c r="P1081" s="43" t="str">
        <f t="shared" si="491"/>
        <v>NA</v>
      </c>
      <c r="Q1081" s="24">
        <f t="shared" si="492"/>
        <v>11095.555199999999</v>
      </c>
      <c r="R1081" s="43">
        <f t="shared" si="493"/>
        <v>0</v>
      </c>
      <c r="S1081" s="24">
        <f t="shared" si="494"/>
        <v>1000000</v>
      </c>
      <c r="T1081" s="25" t="str">
        <f t="shared" si="495"/>
        <v>Y</v>
      </c>
      <c r="U1081" s="44">
        <f t="shared" si="496"/>
        <v>2</v>
      </c>
      <c r="V1081" s="45">
        <f t="shared" si="497"/>
        <v>200000</v>
      </c>
      <c r="W1081" s="45">
        <f t="shared" si="498"/>
        <v>1000000</v>
      </c>
      <c r="X1081" s="28">
        <f t="shared" si="499"/>
        <v>11796.794288639998</v>
      </c>
      <c r="Y1081" s="28">
        <f t="shared" si="500"/>
        <v>0</v>
      </c>
      <c r="Z1081" s="45" t="str">
        <f t="shared" si="501"/>
        <v>NA</v>
      </c>
      <c r="AA1081" s="29" t="str">
        <f t="shared" si="502"/>
        <v>Y</v>
      </c>
      <c r="AB1081" s="46">
        <f t="shared" si="503"/>
        <v>1</v>
      </c>
      <c r="AC1081" s="31">
        <f t="shared" si="504"/>
        <v>200000</v>
      </c>
      <c r="AD1081" s="31">
        <f t="shared" si="505"/>
        <v>1000000</v>
      </c>
      <c r="AE1081" s="31">
        <f t="shared" si="506"/>
        <v>12542.351687682045</v>
      </c>
      <c r="AF1081" s="47">
        <f t="shared" si="507"/>
        <v>0</v>
      </c>
      <c r="AG1081" s="31" t="str">
        <f t="shared" si="508"/>
        <v>NA</v>
      </c>
      <c r="AH1081" s="48">
        <f t="shared" si="509"/>
        <v>0</v>
      </c>
      <c r="AI1081" s="33">
        <f t="shared" si="510"/>
        <v>0</v>
      </c>
      <c r="AJ1081" s="33">
        <f t="shared" si="511"/>
        <v>0</v>
      </c>
      <c r="AK1081" s="33">
        <f t="shared" si="512"/>
        <v>0</v>
      </c>
      <c r="AL1081" s="33">
        <f t="shared" si="513"/>
        <v>0</v>
      </c>
      <c r="AM1081" s="34">
        <f t="shared" si="514"/>
        <v>0</v>
      </c>
    </row>
    <row r="1082" spans="1:39" ht="15" customHeight="1" x14ac:dyDescent="0.3">
      <c r="A1082" s="166" t="s">
        <v>3516</v>
      </c>
      <c r="B1082" s="99">
        <v>21399</v>
      </c>
      <c r="C1082" s="99">
        <v>102175</v>
      </c>
      <c r="D1082" s="165">
        <v>45193</v>
      </c>
      <c r="E1082" s="165">
        <v>45447</v>
      </c>
      <c r="F1082" s="166">
        <v>2</v>
      </c>
      <c r="G1082" s="178">
        <v>1.24</v>
      </c>
      <c r="H1082" s="181">
        <v>1</v>
      </c>
      <c r="I1082" s="180">
        <v>6.6400000000000001E-2</v>
      </c>
      <c r="J1082" s="21">
        <f t="shared" si="485"/>
        <v>0.76</v>
      </c>
      <c r="K1082" s="21" t="str">
        <f t="shared" si="486"/>
        <v>Y</v>
      </c>
      <c r="L1082" s="37" t="str">
        <f t="shared" si="487"/>
        <v>NA</v>
      </c>
      <c r="M1082" s="8" t="str">
        <f t="shared" si="488"/>
        <v>Y</v>
      </c>
      <c r="N1082" s="42">
        <f t="shared" si="489"/>
        <v>1</v>
      </c>
      <c r="O1082" s="43">
        <f t="shared" si="490"/>
        <v>200000</v>
      </c>
      <c r="P1082" s="43" t="str">
        <f t="shared" si="491"/>
        <v>NA</v>
      </c>
      <c r="Q1082" s="24">
        <f t="shared" si="492"/>
        <v>22819.893599999999</v>
      </c>
      <c r="R1082" s="43">
        <f t="shared" si="493"/>
        <v>0</v>
      </c>
      <c r="S1082" s="24">
        <f t="shared" si="494"/>
        <v>1000000</v>
      </c>
      <c r="T1082" s="25" t="str">
        <f t="shared" si="495"/>
        <v>N</v>
      </c>
      <c r="U1082" s="44">
        <f t="shared" si="496"/>
        <v>0</v>
      </c>
      <c r="V1082" s="45">
        <f t="shared" si="497"/>
        <v>0</v>
      </c>
      <c r="W1082" s="45">
        <f t="shared" si="498"/>
        <v>0</v>
      </c>
      <c r="X1082" s="28">
        <f t="shared" si="499"/>
        <v>0</v>
      </c>
      <c r="Y1082" s="28">
        <f t="shared" si="500"/>
        <v>0</v>
      </c>
      <c r="Z1082" s="45">
        <f t="shared" si="501"/>
        <v>0</v>
      </c>
      <c r="AA1082" s="29" t="str">
        <f t="shared" si="502"/>
        <v>N</v>
      </c>
      <c r="AB1082" s="46">
        <f t="shared" si="503"/>
        <v>0</v>
      </c>
      <c r="AC1082" s="31">
        <f t="shared" si="504"/>
        <v>0</v>
      </c>
      <c r="AD1082" s="31">
        <f t="shared" si="505"/>
        <v>0</v>
      </c>
      <c r="AE1082" s="31">
        <f t="shared" si="506"/>
        <v>0</v>
      </c>
      <c r="AF1082" s="47">
        <f t="shared" si="507"/>
        <v>0</v>
      </c>
      <c r="AG1082" s="31">
        <f t="shared" si="508"/>
        <v>0</v>
      </c>
      <c r="AH1082" s="48">
        <f t="shared" si="509"/>
        <v>0</v>
      </c>
      <c r="AI1082" s="33">
        <f t="shared" si="510"/>
        <v>0</v>
      </c>
      <c r="AJ1082" s="33">
        <f t="shared" si="511"/>
        <v>0</v>
      </c>
      <c r="AK1082" s="33">
        <f t="shared" si="512"/>
        <v>0</v>
      </c>
      <c r="AL1082" s="33">
        <f t="shared" si="513"/>
        <v>0</v>
      </c>
      <c r="AM1082" s="34">
        <f t="shared" si="514"/>
        <v>0</v>
      </c>
    </row>
    <row r="1083" spans="1:39" ht="15" customHeight="1" x14ac:dyDescent="0.3">
      <c r="A1083" s="166" t="s">
        <v>3517</v>
      </c>
      <c r="B1083" s="99">
        <v>5847</v>
      </c>
      <c r="C1083" s="99">
        <v>27817</v>
      </c>
      <c r="D1083" s="165">
        <v>45736</v>
      </c>
      <c r="E1083" s="165">
        <v>46060</v>
      </c>
      <c r="F1083" s="166">
        <v>2</v>
      </c>
      <c r="G1083" s="178">
        <v>2</v>
      </c>
      <c r="H1083" s="181">
        <v>0.75</v>
      </c>
      <c r="I1083" s="180">
        <v>5.5300000000000002E-2</v>
      </c>
      <c r="J1083" s="21">
        <f t="shared" ref="J1083:J1146" si="515">MAX(0, F1083-G1083)</f>
        <v>0</v>
      </c>
      <c r="K1083" s="21" t="str">
        <f t="shared" ref="K1083:K1146" si="516">IF(
  AND(
    E1083 &gt;= D1083-10,
    E1083 &lt;= DATE(2028,6,30),
    J1083 &gt; 0
  ),
  "Y",
  "N"
)</f>
        <v>N</v>
      </c>
      <c r="L1083" s="37">
        <f t="shared" ref="L1083:L1146" si="517">IF(
  J1083=0,
  0,
  IF(
    K1083="Y",
    "NA",
    MAX(0, 65000-C1083)
  )
)</f>
        <v>0</v>
      </c>
      <c r="M1083" s="8" t="str">
        <f t="shared" ref="M1083:M1146" si="518">IF(AND(K1083="Y",J1083&gt;0),"Y","N")</f>
        <v>N</v>
      </c>
      <c r="N1083" s="42">
        <f t="shared" ref="N1083:N1146" si="519">ROUNDUP(J1083/H1083, 0)</f>
        <v>0</v>
      </c>
      <c r="O1083" s="43">
        <f t="shared" ref="O1083:O1146" si="520">IF(
  N1083=0,
  0,
  IF(
    M1083="Y",
    200000,
    20000
  )
)</f>
        <v>0</v>
      </c>
      <c r="P1083" s="43">
        <f t="shared" ref="P1083:P1146" si="521">IF(
  N1083=0,
  0,
  IF(
    M1083="Y",
    "NA",
    MAX(0, 65000)
  )
)</f>
        <v>0</v>
      </c>
      <c r="Q1083" s="24">
        <f t="shared" ref="Q1083:Q1146" si="522">IF(
  N1083=0,
  0,
  MAX(0, MIN(B1083*(1+I1083), O1083, L1083))
)</f>
        <v>0</v>
      </c>
      <c r="R1083" s="43">
        <f t="shared" ref="R1083:R1146" si="523">IF(
  N1083=0,
  0,
  MAX(0, (B1083*(1+I1083))-Q1083)
)</f>
        <v>0</v>
      </c>
      <c r="S1083" s="24">
        <f t="shared" ref="S1083:S1146" si="524">IF(
    M1083="Y",
    1000000,
    MAX(0, 65000-C1083-Q1083)
  )</f>
        <v>37183</v>
      </c>
      <c r="T1083" s="25" t="str">
        <f t="shared" ref="T1083:T1146" si="525">IF(AND(K1083="Y",J1083&gt;1),"Y","N")</f>
        <v>N</v>
      </c>
      <c r="U1083" s="44">
        <f t="shared" ref="U1083:U1146" si="526">MAX(0,(N1083-1))</f>
        <v>0</v>
      </c>
      <c r="V1083" s="45">
        <f t="shared" ref="V1083:V1146" si="527">IF(
  U1083=0,
  0,
  IF(
    T1083="Y",
    200000,
    20000
  )
)</f>
        <v>0</v>
      </c>
      <c r="W1083" s="45">
        <f t="shared" ref="W1083:W1146" si="528">IF(
  U1083=0,
  0,
  IF(
    T1083="Y",
    1000000,
    MAX(0, 65000)
  )
)</f>
        <v>0</v>
      </c>
      <c r="X1083" s="28">
        <f t="shared" ref="X1083:X1146" si="529">IF(
  U1083=0,
  0,
  MAX(0, MIN(B1083*(1+I1083)*(1+I1083), V1083, S1083, (W1083-C1083))
)
)</f>
        <v>0</v>
      </c>
      <c r="Y1083" s="28">
        <f t="shared" ref="Y1083:Y1146" si="530">IF(
  U1083=0,
  0,
  MAX(0, (B1083*(1+I1083)*(1+I1083)-X1083)
)
)</f>
        <v>0</v>
      </c>
      <c r="Z1083" s="45">
        <f t="shared" ref="Z1083:Z1146" si="531">IF(
    T1083="Y",
    "NA",
    MAX(0, W1083-C1083-Q1083-X1083)
  )</f>
        <v>0</v>
      </c>
      <c r="AA1083" s="29" t="str">
        <f t="shared" ref="AA1083:AA1146" si="532">IF(AND(K1083="Y",J1083&gt;2),"Y","N")</f>
        <v>N</v>
      </c>
      <c r="AB1083" s="46">
        <f t="shared" ref="AB1083:AB1146" si="533">MAX(0,(U1083-1))</f>
        <v>0</v>
      </c>
      <c r="AC1083" s="31">
        <f t="shared" ref="AC1083:AC1146" si="534">IF(
  AB1083=0,
  0,
  IF(
    AA1083="Y",
    200000,
    20000
  )
)</f>
        <v>0</v>
      </c>
      <c r="AD1083" s="31">
        <f t="shared" ref="AD1083:AD1146" si="535">IF(
  AB1083=0,
  0,
  IF(
    AA1083="Y",
    1000000,
    MAX(0, 65000)
  )
)</f>
        <v>0</v>
      </c>
      <c r="AE1083" s="31">
        <f t="shared" ref="AE1083:AE1146" si="536">IF(
  AB1083=0,
  0,
  MAX(0, MIN(B1083*(1+I1083)*(1+I1083)*(1+I1083), AC1083, Z1083))
)</f>
        <v>0</v>
      </c>
      <c r="AF1083" s="47">
        <f t="shared" ref="AF1083:AF1146" si="537">IF(
  AB1083=0,
  0,
  MAX(0, (B1083*(1+I1083)*(1+I1083)*(1+I1083)-AE1083)
)
)</f>
        <v>0</v>
      </c>
      <c r="AG1083" s="31">
        <f t="shared" ref="AG1083:AG1146" si="538">IF(
    AA1083="Y",
    "NA",
    MAX(0, AD1083-C1083-Q1083-X1083-AE1083)
  )</f>
        <v>0</v>
      </c>
      <c r="AH1083" s="48">
        <f t="shared" si="509"/>
        <v>0</v>
      </c>
      <c r="AI1083" s="33">
        <f t="shared" si="510"/>
        <v>0</v>
      </c>
      <c r="AJ1083" s="33">
        <f t="shared" si="511"/>
        <v>0</v>
      </c>
      <c r="AK1083" s="33">
        <f t="shared" si="512"/>
        <v>0</v>
      </c>
      <c r="AL1083" s="33">
        <f t="shared" si="513"/>
        <v>0</v>
      </c>
      <c r="AM1083" s="34">
        <f t="shared" si="514"/>
        <v>0</v>
      </c>
    </row>
    <row r="1084" spans="1:39" ht="15" customHeight="1" x14ac:dyDescent="0.3">
      <c r="A1084" s="166" t="s">
        <v>3518</v>
      </c>
      <c r="B1084" s="99">
        <v>22005</v>
      </c>
      <c r="C1084" s="99">
        <v>89968</v>
      </c>
      <c r="D1084" s="165">
        <v>45635</v>
      </c>
      <c r="E1084" s="165">
        <v>45757</v>
      </c>
      <c r="F1084" s="166">
        <v>4</v>
      </c>
      <c r="G1084" s="178">
        <v>2.58</v>
      </c>
      <c r="H1084" s="181">
        <v>1</v>
      </c>
      <c r="I1084" s="180">
        <v>8.2799999999999999E-2</v>
      </c>
      <c r="J1084" s="21">
        <f t="shared" si="515"/>
        <v>1.42</v>
      </c>
      <c r="K1084" s="21" t="str">
        <f t="shared" si="516"/>
        <v>Y</v>
      </c>
      <c r="L1084" s="37" t="str">
        <f t="shared" si="517"/>
        <v>NA</v>
      </c>
      <c r="M1084" s="8" t="str">
        <f t="shared" si="518"/>
        <v>Y</v>
      </c>
      <c r="N1084" s="42">
        <f t="shared" si="519"/>
        <v>2</v>
      </c>
      <c r="O1084" s="43">
        <f t="shared" si="520"/>
        <v>200000</v>
      </c>
      <c r="P1084" s="43" t="str">
        <f t="shared" si="521"/>
        <v>NA</v>
      </c>
      <c r="Q1084" s="24">
        <f t="shared" si="522"/>
        <v>23827.013999999999</v>
      </c>
      <c r="R1084" s="43">
        <f t="shared" si="523"/>
        <v>0</v>
      </c>
      <c r="S1084" s="24">
        <f t="shared" si="524"/>
        <v>1000000</v>
      </c>
      <c r="T1084" s="25" t="str">
        <f t="shared" si="525"/>
        <v>Y</v>
      </c>
      <c r="U1084" s="44">
        <f t="shared" si="526"/>
        <v>1</v>
      </c>
      <c r="V1084" s="45">
        <f t="shared" si="527"/>
        <v>200000</v>
      </c>
      <c r="W1084" s="45">
        <f t="shared" si="528"/>
        <v>1000000</v>
      </c>
      <c r="X1084" s="28">
        <f t="shared" si="529"/>
        <v>25799.8907592</v>
      </c>
      <c r="Y1084" s="28">
        <f t="shared" si="530"/>
        <v>0</v>
      </c>
      <c r="Z1084" s="45" t="str">
        <f t="shared" si="531"/>
        <v>NA</v>
      </c>
      <c r="AA1084" s="29" t="str">
        <f t="shared" si="532"/>
        <v>N</v>
      </c>
      <c r="AB1084" s="46">
        <f t="shared" si="533"/>
        <v>0</v>
      </c>
      <c r="AC1084" s="31">
        <f t="shared" si="534"/>
        <v>0</v>
      </c>
      <c r="AD1084" s="31">
        <f t="shared" si="535"/>
        <v>0</v>
      </c>
      <c r="AE1084" s="31">
        <f t="shared" si="536"/>
        <v>0</v>
      </c>
      <c r="AF1084" s="47">
        <f t="shared" si="537"/>
        <v>0</v>
      </c>
      <c r="AG1084" s="31">
        <f t="shared" si="538"/>
        <v>0</v>
      </c>
      <c r="AH1084" s="48">
        <f t="shared" si="509"/>
        <v>0</v>
      </c>
      <c r="AI1084" s="33">
        <f t="shared" si="510"/>
        <v>0</v>
      </c>
      <c r="AJ1084" s="33">
        <f t="shared" si="511"/>
        <v>0</v>
      </c>
      <c r="AK1084" s="33">
        <f t="shared" si="512"/>
        <v>0</v>
      </c>
      <c r="AL1084" s="33">
        <f t="shared" si="513"/>
        <v>0</v>
      </c>
      <c r="AM1084" s="34">
        <f t="shared" si="514"/>
        <v>0</v>
      </c>
    </row>
    <row r="1085" spans="1:39" ht="15" customHeight="1" x14ac:dyDescent="0.3">
      <c r="A1085" s="166" t="s">
        <v>3519</v>
      </c>
      <c r="B1085" s="99">
        <v>18380</v>
      </c>
      <c r="C1085" s="99">
        <v>72067</v>
      </c>
      <c r="D1085" s="165">
        <v>45547</v>
      </c>
      <c r="E1085" s="165">
        <v>45630</v>
      </c>
      <c r="F1085" s="166">
        <v>2</v>
      </c>
      <c r="G1085" s="178">
        <v>0.73</v>
      </c>
      <c r="H1085" s="181">
        <v>1</v>
      </c>
      <c r="I1085" s="180">
        <v>3.5200000000000002E-2</v>
      </c>
      <c r="J1085" s="21">
        <f t="shared" si="515"/>
        <v>1.27</v>
      </c>
      <c r="K1085" s="21" t="str">
        <f t="shared" si="516"/>
        <v>Y</v>
      </c>
      <c r="L1085" s="37" t="str">
        <f t="shared" si="517"/>
        <v>NA</v>
      </c>
      <c r="M1085" s="8" t="str">
        <f t="shared" si="518"/>
        <v>Y</v>
      </c>
      <c r="N1085" s="42">
        <f t="shared" si="519"/>
        <v>2</v>
      </c>
      <c r="O1085" s="43">
        <f t="shared" si="520"/>
        <v>200000</v>
      </c>
      <c r="P1085" s="43" t="str">
        <f t="shared" si="521"/>
        <v>NA</v>
      </c>
      <c r="Q1085" s="24">
        <f t="shared" si="522"/>
        <v>19026.975999999999</v>
      </c>
      <c r="R1085" s="43">
        <f t="shared" si="523"/>
        <v>0</v>
      </c>
      <c r="S1085" s="24">
        <f t="shared" si="524"/>
        <v>1000000</v>
      </c>
      <c r="T1085" s="25" t="str">
        <f t="shared" si="525"/>
        <v>Y</v>
      </c>
      <c r="U1085" s="44">
        <f t="shared" si="526"/>
        <v>1</v>
      </c>
      <c r="V1085" s="45">
        <f t="shared" si="527"/>
        <v>200000</v>
      </c>
      <c r="W1085" s="45">
        <f t="shared" si="528"/>
        <v>1000000</v>
      </c>
      <c r="X1085" s="28">
        <f t="shared" si="529"/>
        <v>19696.725555199995</v>
      </c>
      <c r="Y1085" s="28">
        <f t="shared" si="530"/>
        <v>0</v>
      </c>
      <c r="Z1085" s="45" t="str">
        <f t="shared" si="531"/>
        <v>NA</v>
      </c>
      <c r="AA1085" s="29" t="str">
        <f t="shared" si="532"/>
        <v>N</v>
      </c>
      <c r="AB1085" s="46">
        <f t="shared" si="533"/>
        <v>0</v>
      </c>
      <c r="AC1085" s="31">
        <f t="shared" si="534"/>
        <v>0</v>
      </c>
      <c r="AD1085" s="31">
        <f t="shared" si="535"/>
        <v>0</v>
      </c>
      <c r="AE1085" s="31">
        <f t="shared" si="536"/>
        <v>0</v>
      </c>
      <c r="AF1085" s="47">
        <f t="shared" si="537"/>
        <v>0</v>
      </c>
      <c r="AG1085" s="31">
        <f t="shared" si="538"/>
        <v>0</v>
      </c>
      <c r="AH1085" s="48">
        <f t="shared" si="509"/>
        <v>0</v>
      </c>
      <c r="AI1085" s="33">
        <f t="shared" si="510"/>
        <v>0</v>
      </c>
      <c r="AJ1085" s="33">
        <f t="shared" si="511"/>
        <v>0</v>
      </c>
      <c r="AK1085" s="33">
        <f t="shared" si="512"/>
        <v>0</v>
      </c>
      <c r="AL1085" s="33">
        <f t="shared" si="513"/>
        <v>0</v>
      </c>
      <c r="AM1085" s="34">
        <f t="shared" si="514"/>
        <v>0</v>
      </c>
    </row>
    <row r="1086" spans="1:39" ht="15" customHeight="1" x14ac:dyDescent="0.3">
      <c r="A1086" s="166" t="s">
        <v>3520</v>
      </c>
      <c r="B1086" s="99">
        <v>6202</v>
      </c>
      <c r="C1086" s="99">
        <v>75816</v>
      </c>
      <c r="D1086" s="165">
        <v>46024</v>
      </c>
      <c r="E1086" s="165">
        <v>46215</v>
      </c>
      <c r="F1086" s="166">
        <v>4</v>
      </c>
      <c r="G1086" s="178">
        <v>1.36</v>
      </c>
      <c r="H1086" s="181">
        <v>1</v>
      </c>
      <c r="I1086" s="180">
        <v>7.5499999999999998E-2</v>
      </c>
      <c r="J1086" s="21">
        <f t="shared" si="515"/>
        <v>2.6399999999999997</v>
      </c>
      <c r="K1086" s="21" t="str">
        <f t="shared" si="516"/>
        <v>Y</v>
      </c>
      <c r="L1086" s="37" t="str">
        <f t="shared" si="517"/>
        <v>NA</v>
      </c>
      <c r="M1086" s="8" t="str">
        <f t="shared" si="518"/>
        <v>Y</v>
      </c>
      <c r="N1086" s="42">
        <f t="shared" si="519"/>
        <v>3</v>
      </c>
      <c r="O1086" s="43">
        <f t="shared" si="520"/>
        <v>200000</v>
      </c>
      <c r="P1086" s="43" t="str">
        <f t="shared" si="521"/>
        <v>NA</v>
      </c>
      <c r="Q1086" s="24">
        <f t="shared" si="522"/>
        <v>6670.2509999999993</v>
      </c>
      <c r="R1086" s="43">
        <f t="shared" si="523"/>
        <v>0</v>
      </c>
      <c r="S1086" s="24">
        <f t="shared" si="524"/>
        <v>1000000</v>
      </c>
      <c r="T1086" s="25" t="str">
        <f t="shared" si="525"/>
        <v>Y</v>
      </c>
      <c r="U1086" s="44">
        <f t="shared" si="526"/>
        <v>2</v>
      </c>
      <c r="V1086" s="45">
        <f t="shared" si="527"/>
        <v>200000</v>
      </c>
      <c r="W1086" s="45">
        <f t="shared" si="528"/>
        <v>1000000</v>
      </c>
      <c r="X1086" s="28">
        <f t="shared" si="529"/>
        <v>7173.8549504999983</v>
      </c>
      <c r="Y1086" s="28">
        <f t="shared" si="530"/>
        <v>0</v>
      </c>
      <c r="Z1086" s="45" t="str">
        <f t="shared" si="531"/>
        <v>NA</v>
      </c>
      <c r="AA1086" s="29" t="str">
        <f t="shared" si="532"/>
        <v>Y</v>
      </c>
      <c r="AB1086" s="46">
        <f t="shared" si="533"/>
        <v>1</v>
      </c>
      <c r="AC1086" s="31">
        <f t="shared" si="534"/>
        <v>200000</v>
      </c>
      <c r="AD1086" s="31">
        <f t="shared" si="535"/>
        <v>1000000</v>
      </c>
      <c r="AE1086" s="31">
        <f t="shared" si="536"/>
        <v>7715.480999262747</v>
      </c>
      <c r="AF1086" s="47">
        <f t="shared" si="537"/>
        <v>0</v>
      </c>
      <c r="AG1086" s="31" t="str">
        <f t="shared" si="538"/>
        <v>NA</v>
      </c>
      <c r="AH1086" s="48">
        <f t="shared" si="509"/>
        <v>0</v>
      </c>
      <c r="AI1086" s="33">
        <f t="shared" si="510"/>
        <v>0</v>
      </c>
      <c r="AJ1086" s="33">
        <f t="shared" si="511"/>
        <v>0</v>
      </c>
      <c r="AK1086" s="33">
        <f t="shared" si="512"/>
        <v>0</v>
      </c>
      <c r="AL1086" s="33">
        <f t="shared" si="513"/>
        <v>0</v>
      </c>
      <c r="AM1086" s="34">
        <f t="shared" si="514"/>
        <v>0</v>
      </c>
    </row>
    <row r="1087" spans="1:39" ht="15" customHeight="1" x14ac:dyDescent="0.3">
      <c r="A1087" s="166" t="s">
        <v>3521</v>
      </c>
      <c r="B1087" s="99">
        <v>20138</v>
      </c>
      <c r="C1087" s="99">
        <v>84303</v>
      </c>
      <c r="D1087" s="165">
        <v>46093</v>
      </c>
      <c r="E1087" s="165">
        <v>46219</v>
      </c>
      <c r="F1087" s="166">
        <v>4</v>
      </c>
      <c r="G1087" s="178">
        <v>2.5299999999999998</v>
      </c>
      <c r="H1087" s="181">
        <v>1</v>
      </c>
      <c r="I1087" s="180">
        <v>5.8799999999999998E-2</v>
      </c>
      <c r="J1087" s="21">
        <f t="shared" si="515"/>
        <v>1.4700000000000002</v>
      </c>
      <c r="K1087" s="21" t="str">
        <f t="shared" si="516"/>
        <v>Y</v>
      </c>
      <c r="L1087" s="37" t="str">
        <f t="shared" si="517"/>
        <v>NA</v>
      </c>
      <c r="M1087" s="8" t="str">
        <f t="shared" si="518"/>
        <v>Y</v>
      </c>
      <c r="N1087" s="42">
        <f t="shared" si="519"/>
        <v>2</v>
      </c>
      <c r="O1087" s="43">
        <f t="shared" si="520"/>
        <v>200000</v>
      </c>
      <c r="P1087" s="43" t="str">
        <f t="shared" si="521"/>
        <v>NA</v>
      </c>
      <c r="Q1087" s="24">
        <f t="shared" si="522"/>
        <v>21322.114399999999</v>
      </c>
      <c r="R1087" s="43">
        <f t="shared" si="523"/>
        <v>0</v>
      </c>
      <c r="S1087" s="24">
        <f t="shared" si="524"/>
        <v>1000000</v>
      </c>
      <c r="T1087" s="25" t="str">
        <f t="shared" si="525"/>
        <v>Y</v>
      </c>
      <c r="U1087" s="44">
        <f t="shared" si="526"/>
        <v>1</v>
      </c>
      <c r="V1087" s="45">
        <f t="shared" si="527"/>
        <v>200000</v>
      </c>
      <c r="W1087" s="45">
        <f t="shared" si="528"/>
        <v>1000000</v>
      </c>
      <c r="X1087" s="28">
        <f t="shared" si="529"/>
        <v>22575.854726719997</v>
      </c>
      <c r="Y1087" s="28">
        <f t="shared" si="530"/>
        <v>0</v>
      </c>
      <c r="Z1087" s="45" t="str">
        <f t="shared" si="531"/>
        <v>NA</v>
      </c>
      <c r="AA1087" s="29" t="str">
        <f t="shared" si="532"/>
        <v>N</v>
      </c>
      <c r="AB1087" s="46">
        <f t="shared" si="533"/>
        <v>0</v>
      </c>
      <c r="AC1087" s="31">
        <f t="shared" si="534"/>
        <v>0</v>
      </c>
      <c r="AD1087" s="31">
        <f t="shared" si="535"/>
        <v>0</v>
      </c>
      <c r="AE1087" s="31">
        <f t="shared" si="536"/>
        <v>0</v>
      </c>
      <c r="AF1087" s="47">
        <f t="shared" si="537"/>
        <v>0</v>
      </c>
      <c r="AG1087" s="31">
        <f t="shared" si="538"/>
        <v>0</v>
      </c>
      <c r="AH1087" s="48">
        <f t="shared" si="509"/>
        <v>0</v>
      </c>
      <c r="AI1087" s="33">
        <f t="shared" si="510"/>
        <v>0</v>
      </c>
      <c r="AJ1087" s="33">
        <f t="shared" si="511"/>
        <v>0</v>
      </c>
      <c r="AK1087" s="33">
        <f t="shared" si="512"/>
        <v>0</v>
      </c>
      <c r="AL1087" s="33">
        <f t="shared" si="513"/>
        <v>0</v>
      </c>
      <c r="AM1087" s="34">
        <f t="shared" si="514"/>
        <v>0</v>
      </c>
    </row>
    <row r="1088" spans="1:39" ht="15" customHeight="1" x14ac:dyDescent="0.3">
      <c r="A1088" s="166" t="s">
        <v>3522</v>
      </c>
      <c r="B1088" s="99">
        <v>13750</v>
      </c>
      <c r="C1088" s="99">
        <v>95737</v>
      </c>
      <c r="D1088" s="165">
        <v>45936</v>
      </c>
      <c r="E1088" s="165">
        <v>46113</v>
      </c>
      <c r="F1088" s="166">
        <v>4</v>
      </c>
      <c r="G1088" s="178">
        <v>3.54</v>
      </c>
      <c r="H1088" s="181">
        <v>1</v>
      </c>
      <c r="I1088" s="180">
        <v>2.35E-2</v>
      </c>
      <c r="J1088" s="21">
        <f t="shared" si="515"/>
        <v>0.45999999999999996</v>
      </c>
      <c r="K1088" s="21" t="str">
        <f t="shared" si="516"/>
        <v>Y</v>
      </c>
      <c r="L1088" s="37" t="str">
        <f t="shared" si="517"/>
        <v>NA</v>
      </c>
      <c r="M1088" s="8" t="str">
        <f t="shared" si="518"/>
        <v>Y</v>
      </c>
      <c r="N1088" s="42">
        <f t="shared" si="519"/>
        <v>1</v>
      </c>
      <c r="O1088" s="43">
        <f t="shared" si="520"/>
        <v>200000</v>
      </c>
      <c r="P1088" s="43" t="str">
        <f t="shared" si="521"/>
        <v>NA</v>
      </c>
      <c r="Q1088" s="24">
        <f t="shared" si="522"/>
        <v>14073.125000000002</v>
      </c>
      <c r="R1088" s="43">
        <f t="shared" si="523"/>
        <v>0</v>
      </c>
      <c r="S1088" s="24">
        <f t="shared" si="524"/>
        <v>1000000</v>
      </c>
      <c r="T1088" s="25" t="str">
        <f t="shared" si="525"/>
        <v>N</v>
      </c>
      <c r="U1088" s="44">
        <f t="shared" si="526"/>
        <v>0</v>
      </c>
      <c r="V1088" s="45">
        <f t="shared" si="527"/>
        <v>0</v>
      </c>
      <c r="W1088" s="45">
        <f t="shared" si="528"/>
        <v>0</v>
      </c>
      <c r="X1088" s="28">
        <f t="shared" si="529"/>
        <v>0</v>
      </c>
      <c r="Y1088" s="28">
        <f t="shared" si="530"/>
        <v>0</v>
      </c>
      <c r="Z1088" s="45">
        <f t="shared" si="531"/>
        <v>0</v>
      </c>
      <c r="AA1088" s="29" t="str">
        <f t="shared" si="532"/>
        <v>N</v>
      </c>
      <c r="AB1088" s="46">
        <f t="shared" si="533"/>
        <v>0</v>
      </c>
      <c r="AC1088" s="31">
        <f t="shared" si="534"/>
        <v>0</v>
      </c>
      <c r="AD1088" s="31">
        <f t="shared" si="535"/>
        <v>0</v>
      </c>
      <c r="AE1088" s="31">
        <f t="shared" si="536"/>
        <v>0</v>
      </c>
      <c r="AF1088" s="47">
        <f t="shared" si="537"/>
        <v>0</v>
      </c>
      <c r="AG1088" s="31">
        <f t="shared" si="538"/>
        <v>0</v>
      </c>
      <c r="AH1088" s="48">
        <f t="shared" si="509"/>
        <v>0</v>
      </c>
      <c r="AI1088" s="33">
        <f t="shared" si="510"/>
        <v>0</v>
      </c>
      <c r="AJ1088" s="33">
        <f t="shared" si="511"/>
        <v>0</v>
      </c>
      <c r="AK1088" s="33">
        <f t="shared" si="512"/>
        <v>0</v>
      </c>
      <c r="AL1088" s="33">
        <f t="shared" si="513"/>
        <v>0</v>
      </c>
      <c r="AM1088" s="34">
        <f t="shared" si="514"/>
        <v>0</v>
      </c>
    </row>
    <row r="1089" spans="1:39" ht="15" customHeight="1" x14ac:dyDescent="0.3">
      <c r="A1089" s="166" t="s">
        <v>3523</v>
      </c>
      <c r="B1089" s="99">
        <v>10189</v>
      </c>
      <c r="C1089" s="99">
        <v>60919</v>
      </c>
      <c r="D1089" s="165">
        <v>45076</v>
      </c>
      <c r="E1089" s="165">
        <v>45113</v>
      </c>
      <c r="F1089" s="166">
        <v>4</v>
      </c>
      <c r="G1089" s="178">
        <v>0.46</v>
      </c>
      <c r="H1089" s="181">
        <v>0.25</v>
      </c>
      <c r="I1089" s="180">
        <v>4.7300000000000002E-2</v>
      </c>
      <c r="J1089" s="21">
        <f t="shared" si="515"/>
        <v>3.54</v>
      </c>
      <c r="K1089" s="21" t="str">
        <f t="shared" si="516"/>
        <v>Y</v>
      </c>
      <c r="L1089" s="37" t="str">
        <f t="shared" si="517"/>
        <v>NA</v>
      </c>
      <c r="M1089" s="8" t="str">
        <f t="shared" si="518"/>
        <v>Y</v>
      </c>
      <c r="N1089" s="42">
        <f t="shared" si="519"/>
        <v>15</v>
      </c>
      <c r="O1089" s="43">
        <f t="shared" si="520"/>
        <v>200000</v>
      </c>
      <c r="P1089" s="43" t="str">
        <f t="shared" si="521"/>
        <v>NA</v>
      </c>
      <c r="Q1089" s="24">
        <f t="shared" si="522"/>
        <v>10670.939699999999</v>
      </c>
      <c r="R1089" s="43">
        <f t="shared" si="523"/>
        <v>0</v>
      </c>
      <c r="S1089" s="24">
        <f t="shared" si="524"/>
        <v>1000000</v>
      </c>
      <c r="T1089" s="25" t="str">
        <f t="shared" si="525"/>
        <v>Y</v>
      </c>
      <c r="U1089" s="44">
        <f t="shared" si="526"/>
        <v>14</v>
      </c>
      <c r="V1089" s="45">
        <f t="shared" si="527"/>
        <v>200000</v>
      </c>
      <c r="W1089" s="45">
        <f t="shared" si="528"/>
        <v>1000000</v>
      </c>
      <c r="X1089" s="28">
        <f t="shared" si="529"/>
        <v>11175.675147809998</v>
      </c>
      <c r="Y1089" s="28">
        <f t="shared" si="530"/>
        <v>0</v>
      </c>
      <c r="Z1089" s="45" t="str">
        <f t="shared" si="531"/>
        <v>NA</v>
      </c>
      <c r="AA1089" s="29" t="str">
        <f t="shared" si="532"/>
        <v>Y</v>
      </c>
      <c r="AB1089" s="46">
        <f t="shared" si="533"/>
        <v>13</v>
      </c>
      <c r="AC1089" s="31">
        <f t="shared" si="534"/>
        <v>200000</v>
      </c>
      <c r="AD1089" s="31">
        <f t="shared" si="535"/>
        <v>1000000</v>
      </c>
      <c r="AE1089" s="31">
        <f t="shared" si="536"/>
        <v>11704.284582301409</v>
      </c>
      <c r="AF1089" s="47">
        <f t="shared" si="537"/>
        <v>0</v>
      </c>
      <c r="AG1089" s="31" t="str">
        <f t="shared" si="538"/>
        <v>NA</v>
      </c>
      <c r="AH1089" s="48">
        <f t="shared" ref="AH1089:AH1152" si="539">MAX(0,(AB1089-1))</f>
        <v>12</v>
      </c>
      <c r="AI1089" s="33">
        <f t="shared" ref="AI1089:AI1152" si="540">IF(
  AH1089=0,
  0,
     20000
  )</f>
        <v>20000</v>
      </c>
      <c r="AJ1089" s="33">
        <f t="shared" ref="AJ1089:AJ1152" si="541">IF(
  AH1089=0,
  0,
    MAX(0, 65000)
  )</f>
        <v>65000</v>
      </c>
      <c r="AK1089" s="33">
        <f t="shared" ref="AK1089:AK1152" si="542">IF(
  AH1089=0,
  0,
  MAX(0, MIN(B1089*(1+I1089)*(1+I1089)*(1+I1089)*(1+I1089), AI1089, AG1089))
)</f>
        <v>12257.897243044265</v>
      </c>
      <c r="AL1089" s="33">
        <f t="shared" ref="AL1089:AL1152" si="543">IF(
  AH1089=0,
  0,
  MAX(0, (B1089*(1+I1089)*(1+I1089)*(1+I1089)*(1+I1089)-AK1089)
)
)</f>
        <v>0</v>
      </c>
      <c r="AM1089" s="34">
        <f t="shared" si="514"/>
        <v>0</v>
      </c>
    </row>
    <row r="1090" spans="1:39" ht="15" customHeight="1" x14ac:dyDescent="0.3">
      <c r="A1090" s="166" t="s">
        <v>3524</v>
      </c>
      <c r="B1090" s="99">
        <v>21330</v>
      </c>
      <c r="C1090" s="99">
        <v>69584</v>
      </c>
      <c r="D1090" s="165">
        <v>45162</v>
      </c>
      <c r="E1090" s="165">
        <v>45331</v>
      </c>
      <c r="F1090" s="166">
        <v>4</v>
      </c>
      <c r="G1090" s="178">
        <v>3.36</v>
      </c>
      <c r="H1090" s="181">
        <v>1</v>
      </c>
      <c r="I1090" s="180">
        <v>3.2099999999999997E-2</v>
      </c>
      <c r="J1090" s="21">
        <f t="shared" si="515"/>
        <v>0.64000000000000012</v>
      </c>
      <c r="K1090" s="21" t="str">
        <f t="shared" si="516"/>
        <v>Y</v>
      </c>
      <c r="L1090" s="37" t="str">
        <f t="shared" si="517"/>
        <v>NA</v>
      </c>
      <c r="M1090" s="8" t="str">
        <f t="shared" si="518"/>
        <v>Y</v>
      </c>
      <c r="N1090" s="42">
        <f t="shared" si="519"/>
        <v>1</v>
      </c>
      <c r="O1090" s="43">
        <f t="shared" si="520"/>
        <v>200000</v>
      </c>
      <c r="P1090" s="43" t="str">
        <f t="shared" si="521"/>
        <v>NA</v>
      </c>
      <c r="Q1090" s="24">
        <f t="shared" si="522"/>
        <v>22014.692999999999</v>
      </c>
      <c r="R1090" s="43">
        <f t="shared" si="523"/>
        <v>0</v>
      </c>
      <c r="S1090" s="24">
        <f t="shared" si="524"/>
        <v>1000000</v>
      </c>
      <c r="T1090" s="25" t="str">
        <f t="shared" si="525"/>
        <v>N</v>
      </c>
      <c r="U1090" s="44">
        <f t="shared" si="526"/>
        <v>0</v>
      </c>
      <c r="V1090" s="45">
        <f t="shared" si="527"/>
        <v>0</v>
      </c>
      <c r="W1090" s="45">
        <f t="shared" si="528"/>
        <v>0</v>
      </c>
      <c r="X1090" s="28">
        <f t="shared" si="529"/>
        <v>0</v>
      </c>
      <c r="Y1090" s="28">
        <f t="shared" si="530"/>
        <v>0</v>
      </c>
      <c r="Z1090" s="45">
        <f t="shared" si="531"/>
        <v>0</v>
      </c>
      <c r="AA1090" s="29" t="str">
        <f t="shared" si="532"/>
        <v>N</v>
      </c>
      <c r="AB1090" s="46">
        <f t="shared" si="533"/>
        <v>0</v>
      </c>
      <c r="AC1090" s="31">
        <f t="shared" si="534"/>
        <v>0</v>
      </c>
      <c r="AD1090" s="31">
        <f t="shared" si="535"/>
        <v>0</v>
      </c>
      <c r="AE1090" s="31">
        <f t="shared" si="536"/>
        <v>0</v>
      </c>
      <c r="AF1090" s="47">
        <f t="shared" si="537"/>
        <v>0</v>
      </c>
      <c r="AG1090" s="31">
        <f t="shared" si="538"/>
        <v>0</v>
      </c>
      <c r="AH1090" s="48">
        <f t="shared" si="539"/>
        <v>0</v>
      </c>
      <c r="AI1090" s="33">
        <f t="shared" si="540"/>
        <v>0</v>
      </c>
      <c r="AJ1090" s="33">
        <f t="shared" si="541"/>
        <v>0</v>
      </c>
      <c r="AK1090" s="33">
        <f t="shared" si="542"/>
        <v>0</v>
      </c>
      <c r="AL1090" s="33">
        <f t="shared" si="543"/>
        <v>0</v>
      </c>
      <c r="AM1090" s="34">
        <f t="shared" si="514"/>
        <v>0</v>
      </c>
    </row>
    <row r="1091" spans="1:39" ht="15" customHeight="1" x14ac:dyDescent="0.3">
      <c r="A1091" s="166" t="s">
        <v>3525</v>
      </c>
      <c r="B1091" s="99">
        <v>17569</v>
      </c>
      <c r="C1091" s="99">
        <v>52552</v>
      </c>
      <c r="D1091" s="165">
        <v>44977</v>
      </c>
      <c r="E1091" s="165">
        <v>45267</v>
      </c>
      <c r="F1091" s="166">
        <v>2</v>
      </c>
      <c r="G1091" s="178">
        <v>1.74</v>
      </c>
      <c r="H1091" s="181">
        <v>0.75</v>
      </c>
      <c r="I1091" s="180">
        <v>6.9099999999999995E-2</v>
      </c>
      <c r="J1091" s="21">
        <f t="shared" si="515"/>
        <v>0.26</v>
      </c>
      <c r="K1091" s="21" t="str">
        <f t="shared" si="516"/>
        <v>Y</v>
      </c>
      <c r="L1091" s="37" t="str">
        <f t="shared" si="517"/>
        <v>NA</v>
      </c>
      <c r="M1091" s="8" t="str">
        <f t="shared" si="518"/>
        <v>Y</v>
      </c>
      <c r="N1091" s="42">
        <f t="shared" si="519"/>
        <v>1</v>
      </c>
      <c r="O1091" s="43">
        <f t="shared" si="520"/>
        <v>200000</v>
      </c>
      <c r="P1091" s="43" t="str">
        <f t="shared" si="521"/>
        <v>NA</v>
      </c>
      <c r="Q1091" s="24">
        <f t="shared" si="522"/>
        <v>18783.017899999999</v>
      </c>
      <c r="R1091" s="43">
        <f t="shared" si="523"/>
        <v>0</v>
      </c>
      <c r="S1091" s="24">
        <f t="shared" si="524"/>
        <v>1000000</v>
      </c>
      <c r="T1091" s="25" t="str">
        <f t="shared" si="525"/>
        <v>N</v>
      </c>
      <c r="U1091" s="44">
        <f t="shared" si="526"/>
        <v>0</v>
      </c>
      <c r="V1091" s="45">
        <f t="shared" si="527"/>
        <v>0</v>
      </c>
      <c r="W1091" s="45">
        <f t="shared" si="528"/>
        <v>0</v>
      </c>
      <c r="X1091" s="28">
        <f t="shared" si="529"/>
        <v>0</v>
      </c>
      <c r="Y1091" s="28">
        <f t="shared" si="530"/>
        <v>0</v>
      </c>
      <c r="Z1091" s="45">
        <f t="shared" si="531"/>
        <v>0</v>
      </c>
      <c r="AA1091" s="29" t="str">
        <f t="shared" si="532"/>
        <v>N</v>
      </c>
      <c r="AB1091" s="46">
        <f t="shared" si="533"/>
        <v>0</v>
      </c>
      <c r="AC1091" s="31">
        <f t="shared" si="534"/>
        <v>0</v>
      </c>
      <c r="AD1091" s="31">
        <f t="shared" si="535"/>
        <v>0</v>
      </c>
      <c r="AE1091" s="31">
        <f t="shared" si="536"/>
        <v>0</v>
      </c>
      <c r="AF1091" s="47">
        <f t="shared" si="537"/>
        <v>0</v>
      </c>
      <c r="AG1091" s="31">
        <f t="shared" si="538"/>
        <v>0</v>
      </c>
      <c r="AH1091" s="48">
        <f t="shared" si="539"/>
        <v>0</v>
      </c>
      <c r="AI1091" s="33">
        <f t="shared" si="540"/>
        <v>0</v>
      </c>
      <c r="AJ1091" s="33">
        <f t="shared" si="541"/>
        <v>0</v>
      </c>
      <c r="AK1091" s="33">
        <f t="shared" si="542"/>
        <v>0</v>
      </c>
      <c r="AL1091" s="33">
        <f t="shared" si="543"/>
        <v>0</v>
      </c>
      <c r="AM1091" s="34">
        <f t="shared" ref="AM1091:AM1154" si="544">R1091+Y1091+AF1091+AL1091</f>
        <v>0</v>
      </c>
    </row>
    <row r="1092" spans="1:39" ht="15" customHeight="1" x14ac:dyDescent="0.3">
      <c r="A1092" s="166" t="s">
        <v>3526</v>
      </c>
      <c r="B1092" s="99">
        <v>21637</v>
      </c>
      <c r="C1092" s="99">
        <v>66655</v>
      </c>
      <c r="D1092" s="165">
        <v>44524</v>
      </c>
      <c r="E1092" s="165">
        <v>44555</v>
      </c>
      <c r="F1092" s="166">
        <v>4</v>
      </c>
      <c r="G1092" s="178">
        <v>2.93</v>
      </c>
      <c r="H1092" s="181">
        <v>1</v>
      </c>
      <c r="I1092" s="180">
        <v>7.5600000000000001E-2</v>
      </c>
      <c r="J1092" s="21">
        <f t="shared" si="515"/>
        <v>1.0699999999999998</v>
      </c>
      <c r="K1092" s="21" t="str">
        <f t="shared" si="516"/>
        <v>Y</v>
      </c>
      <c r="L1092" s="37" t="str">
        <f t="shared" si="517"/>
        <v>NA</v>
      </c>
      <c r="M1092" s="8" t="str">
        <f t="shared" si="518"/>
        <v>Y</v>
      </c>
      <c r="N1092" s="42">
        <f t="shared" si="519"/>
        <v>2</v>
      </c>
      <c r="O1092" s="43">
        <f t="shared" si="520"/>
        <v>200000</v>
      </c>
      <c r="P1092" s="43" t="str">
        <f t="shared" si="521"/>
        <v>NA</v>
      </c>
      <c r="Q1092" s="24">
        <f t="shared" si="522"/>
        <v>23272.757200000004</v>
      </c>
      <c r="R1092" s="43">
        <f t="shared" si="523"/>
        <v>0</v>
      </c>
      <c r="S1092" s="24">
        <f t="shared" si="524"/>
        <v>1000000</v>
      </c>
      <c r="T1092" s="25" t="str">
        <f t="shared" si="525"/>
        <v>Y</v>
      </c>
      <c r="U1092" s="44">
        <f t="shared" si="526"/>
        <v>1</v>
      </c>
      <c r="V1092" s="45">
        <f t="shared" si="527"/>
        <v>200000</v>
      </c>
      <c r="W1092" s="45">
        <f t="shared" si="528"/>
        <v>1000000</v>
      </c>
      <c r="X1092" s="28">
        <f t="shared" si="529"/>
        <v>25032.177644320007</v>
      </c>
      <c r="Y1092" s="28">
        <f t="shared" si="530"/>
        <v>0</v>
      </c>
      <c r="Z1092" s="45" t="str">
        <f t="shared" si="531"/>
        <v>NA</v>
      </c>
      <c r="AA1092" s="29" t="str">
        <f t="shared" si="532"/>
        <v>N</v>
      </c>
      <c r="AB1092" s="46">
        <f t="shared" si="533"/>
        <v>0</v>
      </c>
      <c r="AC1092" s="31">
        <f t="shared" si="534"/>
        <v>0</v>
      </c>
      <c r="AD1092" s="31">
        <f t="shared" si="535"/>
        <v>0</v>
      </c>
      <c r="AE1092" s="31">
        <f t="shared" si="536"/>
        <v>0</v>
      </c>
      <c r="AF1092" s="47">
        <f t="shared" si="537"/>
        <v>0</v>
      </c>
      <c r="AG1092" s="31">
        <f t="shared" si="538"/>
        <v>0</v>
      </c>
      <c r="AH1092" s="48">
        <f t="shared" si="539"/>
        <v>0</v>
      </c>
      <c r="AI1092" s="33">
        <f t="shared" si="540"/>
        <v>0</v>
      </c>
      <c r="AJ1092" s="33">
        <f t="shared" si="541"/>
        <v>0</v>
      </c>
      <c r="AK1092" s="33">
        <f t="shared" si="542"/>
        <v>0</v>
      </c>
      <c r="AL1092" s="33">
        <f t="shared" si="543"/>
        <v>0</v>
      </c>
      <c r="AM1092" s="34">
        <f t="shared" si="544"/>
        <v>0</v>
      </c>
    </row>
    <row r="1093" spans="1:39" ht="15" customHeight="1" x14ac:dyDescent="0.3">
      <c r="A1093" s="166" t="s">
        <v>3527</v>
      </c>
      <c r="B1093" s="99">
        <v>20870</v>
      </c>
      <c r="C1093" s="99">
        <v>76106</v>
      </c>
      <c r="D1093" s="165">
        <v>45524</v>
      </c>
      <c r="E1093" s="165">
        <v>45836</v>
      </c>
      <c r="F1093" s="166">
        <v>4</v>
      </c>
      <c r="G1093" s="178">
        <v>1.88</v>
      </c>
      <c r="H1093" s="181">
        <v>0.75</v>
      </c>
      <c r="I1093" s="180">
        <v>7.5899999999999995E-2</v>
      </c>
      <c r="J1093" s="21">
        <f t="shared" si="515"/>
        <v>2.12</v>
      </c>
      <c r="K1093" s="21" t="str">
        <f t="shared" si="516"/>
        <v>Y</v>
      </c>
      <c r="L1093" s="37" t="str">
        <f t="shared" si="517"/>
        <v>NA</v>
      </c>
      <c r="M1093" s="8" t="str">
        <f t="shared" si="518"/>
        <v>Y</v>
      </c>
      <c r="N1093" s="42">
        <f t="shared" si="519"/>
        <v>3</v>
      </c>
      <c r="O1093" s="43">
        <f t="shared" si="520"/>
        <v>200000</v>
      </c>
      <c r="P1093" s="43" t="str">
        <f t="shared" si="521"/>
        <v>NA</v>
      </c>
      <c r="Q1093" s="24">
        <f t="shared" si="522"/>
        <v>22454.033000000003</v>
      </c>
      <c r="R1093" s="43">
        <f t="shared" si="523"/>
        <v>0</v>
      </c>
      <c r="S1093" s="24">
        <f t="shared" si="524"/>
        <v>1000000</v>
      </c>
      <c r="T1093" s="25" t="str">
        <f t="shared" si="525"/>
        <v>Y</v>
      </c>
      <c r="U1093" s="44">
        <f t="shared" si="526"/>
        <v>2</v>
      </c>
      <c r="V1093" s="45">
        <f t="shared" si="527"/>
        <v>200000</v>
      </c>
      <c r="W1093" s="45">
        <f t="shared" si="528"/>
        <v>1000000</v>
      </c>
      <c r="X1093" s="28">
        <f t="shared" si="529"/>
        <v>24158.294104700006</v>
      </c>
      <c r="Y1093" s="28">
        <f t="shared" si="530"/>
        <v>0</v>
      </c>
      <c r="Z1093" s="45" t="str">
        <f t="shared" si="531"/>
        <v>NA</v>
      </c>
      <c r="AA1093" s="29" t="str">
        <f t="shared" si="532"/>
        <v>Y</v>
      </c>
      <c r="AB1093" s="46">
        <f t="shared" si="533"/>
        <v>1</v>
      </c>
      <c r="AC1093" s="31">
        <f t="shared" si="534"/>
        <v>200000</v>
      </c>
      <c r="AD1093" s="31">
        <f t="shared" si="535"/>
        <v>1000000</v>
      </c>
      <c r="AE1093" s="31">
        <f t="shared" si="536"/>
        <v>25991.908627246739</v>
      </c>
      <c r="AF1093" s="47">
        <f t="shared" si="537"/>
        <v>0</v>
      </c>
      <c r="AG1093" s="31" t="str">
        <f t="shared" si="538"/>
        <v>NA</v>
      </c>
      <c r="AH1093" s="48">
        <f t="shared" si="539"/>
        <v>0</v>
      </c>
      <c r="AI1093" s="33">
        <f t="shared" si="540"/>
        <v>0</v>
      </c>
      <c r="AJ1093" s="33">
        <f t="shared" si="541"/>
        <v>0</v>
      </c>
      <c r="AK1093" s="33">
        <f t="shared" si="542"/>
        <v>0</v>
      </c>
      <c r="AL1093" s="33">
        <f t="shared" si="543"/>
        <v>0</v>
      </c>
      <c r="AM1093" s="34">
        <f t="shared" si="544"/>
        <v>0</v>
      </c>
    </row>
    <row r="1094" spans="1:39" ht="15" customHeight="1" x14ac:dyDescent="0.3">
      <c r="A1094" s="166" t="s">
        <v>3528</v>
      </c>
      <c r="B1094" s="99">
        <v>17549</v>
      </c>
      <c r="C1094" s="99">
        <v>58162</v>
      </c>
      <c r="D1094" s="165">
        <v>44451</v>
      </c>
      <c r="E1094" s="165">
        <v>44691</v>
      </c>
      <c r="F1094" s="166">
        <v>2</v>
      </c>
      <c r="G1094" s="178">
        <v>0.7</v>
      </c>
      <c r="H1094" s="181">
        <v>1</v>
      </c>
      <c r="I1094" s="180">
        <v>6.4399999999999999E-2</v>
      </c>
      <c r="J1094" s="21">
        <f t="shared" si="515"/>
        <v>1.3</v>
      </c>
      <c r="K1094" s="21" t="str">
        <f t="shared" si="516"/>
        <v>Y</v>
      </c>
      <c r="L1094" s="37" t="str">
        <f t="shared" si="517"/>
        <v>NA</v>
      </c>
      <c r="M1094" s="8" t="str">
        <f t="shared" si="518"/>
        <v>Y</v>
      </c>
      <c r="N1094" s="42">
        <f t="shared" si="519"/>
        <v>2</v>
      </c>
      <c r="O1094" s="43">
        <f t="shared" si="520"/>
        <v>200000</v>
      </c>
      <c r="P1094" s="43" t="str">
        <f t="shared" si="521"/>
        <v>NA</v>
      </c>
      <c r="Q1094" s="24">
        <f t="shared" si="522"/>
        <v>18679.155600000002</v>
      </c>
      <c r="R1094" s="43">
        <f t="shared" si="523"/>
        <v>0</v>
      </c>
      <c r="S1094" s="24">
        <f t="shared" si="524"/>
        <v>1000000</v>
      </c>
      <c r="T1094" s="25" t="str">
        <f t="shared" si="525"/>
        <v>Y</v>
      </c>
      <c r="U1094" s="44">
        <f t="shared" si="526"/>
        <v>1</v>
      </c>
      <c r="V1094" s="45">
        <f t="shared" si="527"/>
        <v>200000</v>
      </c>
      <c r="W1094" s="45">
        <f t="shared" si="528"/>
        <v>1000000</v>
      </c>
      <c r="X1094" s="28">
        <f t="shared" si="529"/>
        <v>19882.093220640003</v>
      </c>
      <c r="Y1094" s="28">
        <f t="shared" si="530"/>
        <v>0</v>
      </c>
      <c r="Z1094" s="45" t="str">
        <f t="shared" si="531"/>
        <v>NA</v>
      </c>
      <c r="AA1094" s="29" t="str">
        <f t="shared" si="532"/>
        <v>N</v>
      </c>
      <c r="AB1094" s="46">
        <f t="shared" si="533"/>
        <v>0</v>
      </c>
      <c r="AC1094" s="31">
        <f t="shared" si="534"/>
        <v>0</v>
      </c>
      <c r="AD1094" s="31">
        <f t="shared" si="535"/>
        <v>0</v>
      </c>
      <c r="AE1094" s="31">
        <f t="shared" si="536"/>
        <v>0</v>
      </c>
      <c r="AF1094" s="47">
        <f t="shared" si="537"/>
        <v>0</v>
      </c>
      <c r="AG1094" s="31">
        <f t="shared" si="538"/>
        <v>0</v>
      </c>
      <c r="AH1094" s="48">
        <f t="shared" si="539"/>
        <v>0</v>
      </c>
      <c r="AI1094" s="33">
        <f t="shared" si="540"/>
        <v>0</v>
      </c>
      <c r="AJ1094" s="33">
        <f t="shared" si="541"/>
        <v>0</v>
      </c>
      <c r="AK1094" s="33">
        <f t="shared" si="542"/>
        <v>0</v>
      </c>
      <c r="AL1094" s="33">
        <f t="shared" si="543"/>
        <v>0</v>
      </c>
      <c r="AM1094" s="34">
        <f t="shared" si="544"/>
        <v>0</v>
      </c>
    </row>
    <row r="1095" spans="1:39" ht="15" customHeight="1" x14ac:dyDescent="0.3">
      <c r="A1095" s="166" t="s">
        <v>3529</v>
      </c>
      <c r="B1095" s="99">
        <v>9984</v>
      </c>
      <c r="C1095" s="99">
        <v>84907</v>
      </c>
      <c r="D1095" s="165">
        <v>46129</v>
      </c>
      <c r="E1095" s="165">
        <v>46223</v>
      </c>
      <c r="F1095" s="166">
        <v>4</v>
      </c>
      <c r="G1095" s="178">
        <v>3.49</v>
      </c>
      <c r="H1095" s="181">
        <v>1</v>
      </c>
      <c r="I1095" s="180">
        <v>2.1999999999999999E-2</v>
      </c>
      <c r="J1095" s="21">
        <f t="shared" si="515"/>
        <v>0.50999999999999979</v>
      </c>
      <c r="K1095" s="21" t="str">
        <f t="shared" si="516"/>
        <v>Y</v>
      </c>
      <c r="L1095" s="37" t="str">
        <f t="shared" si="517"/>
        <v>NA</v>
      </c>
      <c r="M1095" s="8" t="str">
        <f t="shared" si="518"/>
        <v>Y</v>
      </c>
      <c r="N1095" s="42">
        <f t="shared" si="519"/>
        <v>1</v>
      </c>
      <c r="O1095" s="43">
        <f t="shared" si="520"/>
        <v>200000</v>
      </c>
      <c r="P1095" s="43" t="str">
        <f t="shared" si="521"/>
        <v>NA</v>
      </c>
      <c r="Q1095" s="24">
        <f t="shared" si="522"/>
        <v>10203.648000000001</v>
      </c>
      <c r="R1095" s="43">
        <f t="shared" si="523"/>
        <v>0</v>
      </c>
      <c r="S1095" s="24">
        <f t="shared" si="524"/>
        <v>1000000</v>
      </c>
      <c r="T1095" s="25" t="str">
        <f t="shared" si="525"/>
        <v>N</v>
      </c>
      <c r="U1095" s="44">
        <f t="shared" si="526"/>
        <v>0</v>
      </c>
      <c r="V1095" s="45">
        <f t="shared" si="527"/>
        <v>0</v>
      </c>
      <c r="W1095" s="45">
        <f t="shared" si="528"/>
        <v>0</v>
      </c>
      <c r="X1095" s="28">
        <f t="shared" si="529"/>
        <v>0</v>
      </c>
      <c r="Y1095" s="28">
        <f t="shared" si="530"/>
        <v>0</v>
      </c>
      <c r="Z1095" s="45">
        <f t="shared" si="531"/>
        <v>0</v>
      </c>
      <c r="AA1095" s="29" t="str">
        <f t="shared" si="532"/>
        <v>N</v>
      </c>
      <c r="AB1095" s="46">
        <f t="shared" si="533"/>
        <v>0</v>
      </c>
      <c r="AC1095" s="31">
        <f t="shared" si="534"/>
        <v>0</v>
      </c>
      <c r="AD1095" s="31">
        <f t="shared" si="535"/>
        <v>0</v>
      </c>
      <c r="AE1095" s="31">
        <f t="shared" si="536"/>
        <v>0</v>
      </c>
      <c r="AF1095" s="47">
        <f t="shared" si="537"/>
        <v>0</v>
      </c>
      <c r="AG1095" s="31">
        <f t="shared" si="538"/>
        <v>0</v>
      </c>
      <c r="AH1095" s="48">
        <f t="shared" si="539"/>
        <v>0</v>
      </c>
      <c r="AI1095" s="33">
        <f t="shared" si="540"/>
        <v>0</v>
      </c>
      <c r="AJ1095" s="33">
        <f t="shared" si="541"/>
        <v>0</v>
      </c>
      <c r="AK1095" s="33">
        <f t="shared" si="542"/>
        <v>0</v>
      </c>
      <c r="AL1095" s="33">
        <f t="shared" si="543"/>
        <v>0</v>
      </c>
      <c r="AM1095" s="34">
        <f t="shared" si="544"/>
        <v>0</v>
      </c>
    </row>
    <row r="1096" spans="1:39" ht="15" customHeight="1" x14ac:dyDescent="0.3">
      <c r="A1096" s="166" t="s">
        <v>3530</v>
      </c>
      <c r="B1096" s="99">
        <v>9723</v>
      </c>
      <c r="C1096" s="99">
        <v>73459</v>
      </c>
      <c r="D1096" s="165">
        <v>44421</v>
      </c>
      <c r="E1096" s="165">
        <v>44786</v>
      </c>
      <c r="F1096" s="166">
        <v>2</v>
      </c>
      <c r="G1096" s="178">
        <v>0.24</v>
      </c>
      <c r="H1096" s="181">
        <v>0.75</v>
      </c>
      <c r="I1096" s="180">
        <v>3.8699999999999998E-2</v>
      </c>
      <c r="J1096" s="21">
        <f t="shared" si="515"/>
        <v>1.76</v>
      </c>
      <c r="K1096" s="21" t="str">
        <f t="shared" si="516"/>
        <v>Y</v>
      </c>
      <c r="L1096" s="37" t="str">
        <f t="shared" si="517"/>
        <v>NA</v>
      </c>
      <c r="M1096" s="8" t="str">
        <f t="shared" si="518"/>
        <v>Y</v>
      </c>
      <c r="N1096" s="42">
        <f t="shared" si="519"/>
        <v>3</v>
      </c>
      <c r="O1096" s="43">
        <f t="shared" si="520"/>
        <v>200000</v>
      </c>
      <c r="P1096" s="43" t="str">
        <f t="shared" si="521"/>
        <v>NA</v>
      </c>
      <c r="Q1096" s="24">
        <f t="shared" si="522"/>
        <v>10099.2801</v>
      </c>
      <c r="R1096" s="43">
        <f t="shared" si="523"/>
        <v>0</v>
      </c>
      <c r="S1096" s="24">
        <f t="shared" si="524"/>
        <v>1000000</v>
      </c>
      <c r="T1096" s="25" t="str">
        <f t="shared" si="525"/>
        <v>Y</v>
      </c>
      <c r="U1096" s="44">
        <f t="shared" si="526"/>
        <v>2</v>
      </c>
      <c r="V1096" s="45">
        <f t="shared" si="527"/>
        <v>200000</v>
      </c>
      <c r="W1096" s="45">
        <f t="shared" si="528"/>
        <v>1000000</v>
      </c>
      <c r="X1096" s="28">
        <f t="shared" si="529"/>
        <v>10490.122239869999</v>
      </c>
      <c r="Y1096" s="28">
        <f t="shared" si="530"/>
        <v>0</v>
      </c>
      <c r="Z1096" s="45" t="str">
        <f t="shared" si="531"/>
        <v>NA</v>
      </c>
      <c r="AA1096" s="29" t="str">
        <f t="shared" si="532"/>
        <v>N</v>
      </c>
      <c r="AB1096" s="46">
        <f t="shared" si="533"/>
        <v>1</v>
      </c>
      <c r="AC1096" s="31">
        <f t="shared" si="534"/>
        <v>20000</v>
      </c>
      <c r="AD1096" s="31">
        <f t="shared" si="535"/>
        <v>65000</v>
      </c>
      <c r="AE1096" s="31">
        <f t="shared" si="536"/>
        <v>10896.089970552968</v>
      </c>
      <c r="AF1096" s="47">
        <f t="shared" si="537"/>
        <v>0</v>
      </c>
      <c r="AG1096" s="31">
        <f t="shared" si="538"/>
        <v>0</v>
      </c>
      <c r="AH1096" s="48">
        <f t="shared" si="539"/>
        <v>0</v>
      </c>
      <c r="AI1096" s="33">
        <f t="shared" si="540"/>
        <v>0</v>
      </c>
      <c r="AJ1096" s="33">
        <f t="shared" si="541"/>
        <v>0</v>
      </c>
      <c r="AK1096" s="33">
        <f t="shared" si="542"/>
        <v>0</v>
      </c>
      <c r="AL1096" s="33">
        <f t="shared" si="543"/>
        <v>0</v>
      </c>
      <c r="AM1096" s="34">
        <f t="shared" si="544"/>
        <v>0</v>
      </c>
    </row>
    <row r="1097" spans="1:39" ht="15" customHeight="1" x14ac:dyDescent="0.3">
      <c r="A1097" s="166" t="s">
        <v>3531</v>
      </c>
      <c r="B1097" s="99">
        <v>15766</v>
      </c>
      <c r="C1097" s="99">
        <v>95708</v>
      </c>
      <c r="D1097" s="165">
        <v>45426</v>
      </c>
      <c r="E1097" s="165">
        <v>45618</v>
      </c>
      <c r="F1097" s="166">
        <v>4</v>
      </c>
      <c r="G1097" s="178">
        <v>3.5</v>
      </c>
      <c r="H1097" s="181">
        <v>0.25</v>
      </c>
      <c r="I1097" s="180">
        <v>5.8200000000000002E-2</v>
      </c>
      <c r="J1097" s="21">
        <f t="shared" si="515"/>
        <v>0.5</v>
      </c>
      <c r="K1097" s="21" t="str">
        <f t="shared" si="516"/>
        <v>Y</v>
      </c>
      <c r="L1097" s="37" t="str">
        <f t="shared" si="517"/>
        <v>NA</v>
      </c>
      <c r="M1097" s="8" t="str">
        <f t="shared" si="518"/>
        <v>Y</v>
      </c>
      <c r="N1097" s="42">
        <f t="shared" si="519"/>
        <v>2</v>
      </c>
      <c r="O1097" s="43">
        <f t="shared" si="520"/>
        <v>200000</v>
      </c>
      <c r="P1097" s="43" t="str">
        <f t="shared" si="521"/>
        <v>NA</v>
      </c>
      <c r="Q1097" s="24">
        <f t="shared" si="522"/>
        <v>16683.581200000001</v>
      </c>
      <c r="R1097" s="43">
        <f t="shared" si="523"/>
        <v>0</v>
      </c>
      <c r="S1097" s="24">
        <f t="shared" si="524"/>
        <v>1000000</v>
      </c>
      <c r="T1097" s="25" t="str">
        <f t="shared" si="525"/>
        <v>N</v>
      </c>
      <c r="U1097" s="44">
        <f t="shared" si="526"/>
        <v>1</v>
      </c>
      <c r="V1097" s="45">
        <f t="shared" si="527"/>
        <v>20000</v>
      </c>
      <c r="W1097" s="45">
        <f t="shared" si="528"/>
        <v>65000</v>
      </c>
      <c r="X1097" s="28">
        <f t="shared" si="529"/>
        <v>0</v>
      </c>
      <c r="Y1097" s="28">
        <f t="shared" si="530"/>
        <v>17654.565625840001</v>
      </c>
      <c r="Z1097" s="45">
        <f t="shared" si="531"/>
        <v>0</v>
      </c>
      <c r="AA1097" s="29" t="str">
        <f t="shared" si="532"/>
        <v>N</v>
      </c>
      <c r="AB1097" s="46">
        <f t="shared" si="533"/>
        <v>0</v>
      </c>
      <c r="AC1097" s="31">
        <f t="shared" si="534"/>
        <v>0</v>
      </c>
      <c r="AD1097" s="31">
        <f t="shared" si="535"/>
        <v>0</v>
      </c>
      <c r="AE1097" s="31">
        <f t="shared" si="536"/>
        <v>0</v>
      </c>
      <c r="AF1097" s="47">
        <f t="shared" si="537"/>
        <v>0</v>
      </c>
      <c r="AG1097" s="31">
        <f t="shared" si="538"/>
        <v>0</v>
      </c>
      <c r="AH1097" s="48">
        <f t="shared" si="539"/>
        <v>0</v>
      </c>
      <c r="AI1097" s="33">
        <f t="shared" si="540"/>
        <v>0</v>
      </c>
      <c r="AJ1097" s="33">
        <f t="shared" si="541"/>
        <v>0</v>
      </c>
      <c r="AK1097" s="33">
        <f t="shared" si="542"/>
        <v>0</v>
      </c>
      <c r="AL1097" s="33">
        <f t="shared" si="543"/>
        <v>0</v>
      </c>
      <c r="AM1097" s="34">
        <f t="shared" si="544"/>
        <v>17654.565625840001</v>
      </c>
    </row>
    <row r="1098" spans="1:39" ht="15" customHeight="1" x14ac:dyDescent="0.3">
      <c r="A1098" s="166" t="s">
        <v>3532</v>
      </c>
      <c r="B1098" s="99">
        <v>12454</v>
      </c>
      <c r="C1098" s="99">
        <v>34300</v>
      </c>
      <c r="D1098" s="165">
        <v>45316</v>
      </c>
      <c r="E1098" s="165">
        <v>45396</v>
      </c>
      <c r="F1098" s="166">
        <v>2</v>
      </c>
      <c r="G1098" s="178">
        <v>0.94</v>
      </c>
      <c r="H1098" s="181">
        <v>0.75</v>
      </c>
      <c r="I1098" s="180">
        <v>7.8200000000000006E-2</v>
      </c>
      <c r="J1098" s="21">
        <f t="shared" si="515"/>
        <v>1.06</v>
      </c>
      <c r="K1098" s="21" t="str">
        <f t="shared" si="516"/>
        <v>Y</v>
      </c>
      <c r="L1098" s="37" t="str">
        <f t="shared" si="517"/>
        <v>NA</v>
      </c>
      <c r="M1098" s="8" t="str">
        <f t="shared" si="518"/>
        <v>Y</v>
      </c>
      <c r="N1098" s="42">
        <f t="shared" si="519"/>
        <v>2</v>
      </c>
      <c r="O1098" s="43">
        <f t="shared" si="520"/>
        <v>200000</v>
      </c>
      <c r="P1098" s="43" t="str">
        <f t="shared" si="521"/>
        <v>NA</v>
      </c>
      <c r="Q1098" s="24">
        <f t="shared" si="522"/>
        <v>13427.9028</v>
      </c>
      <c r="R1098" s="43">
        <f t="shared" si="523"/>
        <v>0</v>
      </c>
      <c r="S1098" s="24">
        <f t="shared" si="524"/>
        <v>1000000</v>
      </c>
      <c r="T1098" s="25" t="str">
        <f t="shared" si="525"/>
        <v>Y</v>
      </c>
      <c r="U1098" s="44">
        <f t="shared" si="526"/>
        <v>1</v>
      </c>
      <c r="V1098" s="45">
        <f t="shared" si="527"/>
        <v>200000</v>
      </c>
      <c r="W1098" s="45">
        <f t="shared" si="528"/>
        <v>1000000</v>
      </c>
      <c r="X1098" s="28">
        <f t="shared" si="529"/>
        <v>14477.96479896</v>
      </c>
      <c r="Y1098" s="28">
        <f t="shared" si="530"/>
        <v>0</v>
      </c>
      <c r="Z1098" s="45" t="str">
        <f t="shared" si="531"/>
        <v>NA</v>
      </c>
      <c r="AA1098" s="29" t="str">
        <f t="shared" si="532"/>
        <v>N</v>
      </c>
      <c r="AB1098" s="46">
        <f t="shared" si="533"/>
        <v>0</v>
      </c>
      <c r="AC1098" s="31">
        <f t="shared" si="534"/>
        <v>0</v>
      </c>
      <c r="AD1098" s="31">
        <f t="shared" si="535"/>
        <v>0</v>
      </c>
      <c r="AE1098" s="31">
        <f t="shared" si="536"/>
        <v>0</v>
      </c>
      <c r="AF1098" s="47">
        <f t="shared" si="537"/>
        <v>0</v>
      </c>
      <c r="AG1098" s="31">
        <f t="shared" si="538"/>
        <v>0</v>
      </c>
      <c r="AH1098" s="48">
        <f t="shared" si="539"/>
        <v>0</v>
      </c>
      <c r="AI1098" s="33">
        <f t="shared" si="540"/>
        <v>0</v>
      </c>
      <c r="AJ1098" s="33">
        <f t="shared" si="541"/>
        <v>0</v>
      </c>
      <c r="AK1098" s="33">
        <f t="shared" si="542"/>
        <v>0</v>
      </c>
      <c r="AL1098" s="33">
        <f t="shared" si="543"/>
        <v>0</v>
      </c>
      <c r="AM1098" s="34">
        <f t="shared" si="544"/>
        <v>0</v>
      </c>
    </row>
    <row r="1099" spans="1:39" ht="15" customHeight="1" x14ac:dyDescent="0.3">
      <c r="A1099" s="166" t="s">
        <v>3533</v>
      </c>
      <c r="B1099" s="99">
        <v>6838</v>
      </c>
      <c r="C1099" s="99">
        <v>55290</v>
      </c>
      <c r="D1099" s="165">
        <v>45470</v>
      </c>
      <c r="E1099" s="165">
        <v>45691</v>
      </c>
      <c r="F1099" s="166">
        <v>4</v>
      </c>
      <c r="G1099" s="178">
        <v>0.67</v>
      </c>
      <c r="H1099" s="181">
        <v>1</v>
      </c>
      <c r="I1099" s="180">
        <v>5.4600000000000003E-2</v>
      </c>
      <c r="J1099" s="21">
        <f t="shared" si="515"/>
        <v>3.33</v>
      </c>
      <c r="K1099" s="21" t="str">
        <f t="shared" si="516"/>
        <v>Y</v>
      </c>
      <c r="L1099" s="37" t="str">
        <f t="shared" si="517"/>
        <v>NA</v>
      </c>
      <c r="M1099" s="8" t="str">
        <f t="shared" si="518"/>
        <v>Y</v>
      </c>
      <c r="N1099" s="42">
        <f t="shared" si="519"/>
        <v>4</v>
      </c>
      <c r="O1099" s="43">
        <f t="shared" si="520"/>
        <v>200000</v>
      </c>
      <c r="P1099" s="43" t="str">
        <f t="shared" si="521"/>
        <v>NA</v>
      </c>
      <c r="Q1099" s="24">
        <f t="shared" si="522"/>
        <v>7211.3548000000001</v>
      </c>
      <c r="R1099" s="43">
        <f t="shared" si="523"/>
        <v>0</v>
      </c>
      <c r="S1099" s="24">
        <f t="shared" si="524"/>
        <v>1000000</v>
      </c>
      <c r="T1099" s="25" t="str">
        <f t="shared" si="525"/>
        <v>Y</v>
      </c>
      <c r="U1099" s="44">
        <f t="shared" si="526"/>
        <v>3</v>
      </c>
      <c r="V1099" s="45">
        <f t="shared" si="527"/>
        <v>200000</v>
      </c>
      <c r="W1099" s="45">
        <f t="shared" si="528"/>
        <v>1000000</v>
      </c>
      <c r="X1099" s="28">
        <f t="shared" si="529"/>
        <v>7605.0947720799995</v>
      </c>
      <c r="Y1099" s="28">
        <f t="shared" si="530"/>
        <v>0</v>
      </c>
      <c r="Z1099" s="45" t="str">
        <f t="shared" si="531"/>
        <v>NA</v>
      </c>
      <c r="AA1099" s="29" t="str">
        <f t="shared" si="532"/>
        <v>Y</v>
      </c>
      <c r="AB1099" s="46">
        <f t="shared" si="533"/>
        <v>2</v>
      </c>
      <c r="AC1099" s="31">
        <f t="shared" si="534"/>
        <v>200000</v>
      </c>
      <c r="AD1099" s="31">
        <f t="shared" si="535"/>
        <v>1000000</v>
      </c>
      <c r="AE1099" s="31">
        <f t="shared" si="536"/>
        <v>8020.3329466355672</v>
      </c>
      <c r="AF1099" s="47">
        <f t="shared" si="537"/>
        <v>0</v>
      </c>
      <c r="AG1099" s="31" t="str">
        <f t="shared" si="538"/>
        <v>NA</v>
      </c>
      <c r="AH1099" s="48">
        <f t="shared" si="539"/>
        <v>1</v>
      </c>
      <c r="AI1099" s="33">
        <f t="shared" si="540"/>
        <v>20000</v>
      </c>
      <c r="AJ1099" s="33">
        <f t="shared" si="541"/>
        <v>65000</v>
      </c>
      <c r="AK1099" s="33">
        <f t="shared" si="542"/>
        <v>8458.2431255218689</v>
      </c>
      <c r="AL1099" s="33">
        <f t="shared" si="543"/>
        <v>0</v>
      </c>
      <c r="AM1099" s="34">
        <f t="shared" si="544"/>
        <v>0</v>
      </c>
    </row>
    <row r="1100" spans="1:39" ht="15" customHeight="1" x14ac:dyDescent="0.3">
      <c r="A1100" s="166" t="s">
        <v>3534</v>
      </c>
      <c r="B1100" s="99">
        <v>10736</v>
      </c>
      <c r="C1100" s="99">
        <v>31086</v>
      </c>
      <c r="D1100" s="165">
        <v>44956</v>
      </c>
      <c r="E1100" s="165">
        <v>45181</v>
      </c>
      <c r="F1100" s="166">
        <v>2</v>
      </c>
      <c r="G1100" s="178">
        <v>1.05</v>
      </c>
      <c r="H1100" s="181">
        <v>0.5</v>
      </c>
      <c r="I1100" s="180">
        <v>3.1300000000000001E-2</v>
      </c>
      <c r="J1100" s="21">
        <f t="shared" si="515"/>
        <v>0.95</v>
      </c>
      <c r="K1100" s="21" t="str">
        <f t="shared" si="516"/>
        <v>Y</v>
      </c>
      <c r="L1100" s="37" t="str">
        <f t="shared" si="517"/>
        <v>NA</v>
      </c>
      <c r="M1100" s="8" t="str">
        <f t="shared" si="518"/>
        <v>Y</v>
      </c>
      <c r="N1100" s="42">
        <f t="shared" si="519"/>
        <v>2</v>
      </c>
      <c r="O1100" s="43">
        <f t="shared" si="520"/>
        <v>200000</v>
      </c>
      <c r="P1100" s="43" t="str">
        <f t="shared" si="521"/>
        <v>NA</v>
      </c>
      <c r="Q1100" s="24">
        <f t="shared" si="522"/>
        <v>11072.036800000002</v>
      </c>
      <c r="R1100" s="43">
        <f t="shared" si="523"/>
        <v>0</v>
      </c>
      <c r="S1100" s="24">
        <f t="shared" si="524"/>
        <v>1000000</v>
      </c>
      <c r="T1100" s="25" t="str">
        <f t="shared" si="525"/>
        <v>N</v>
      </c>
      <c r="U1100" s="44">
        <f t="shared" si="526"/>
        <v>1</v>
      </c>
      <c r="V1100" s="45">
        <f t="shared" si="527"/>
        <v>20000</v>
      </c>
      <c r="W1100" s="45">
        <f t="shared" si="528"/>
        <v>65000</v>
      </c>
      <c r="X1100" s="28">
        <f t="shared" si="529"/>
        <v>11418.591551840003</v>
      </c>
      <c r="Y1100" s="28">
        <f t="shared" si="530"/>
        <v>0</v>
      </c>
      <c r="Z1100" s="45">
        <f t="shared" si="531"/>
        <v>11423.371648159995</v>
      </c>
      <c r="AA1100" s="29" t="str">
        <f t="shared" si="532"/>
        <v>N</v>
      </c>
      <c r="AB1100" s="46">
        <f t="shared" si="533"/>
        <v>0</v>
      </c>
      <c r="AC1100" s="31">
        <f t="shared" si="534"/>
        <v>0</v>
      </c>
      <c r="AD1100" s="31">
        <f t="shared" si="535"/>
        <v>0</v>
      </c>
      <c r="AE1100" s="31">
        <f t="shared" si="536"/>
        <v>0</v>
      </c>
      <c r="AF1100" s="47">
        <f t="shared" si="537"/>
        <v>0</v>
      </c>
      <c r="AG1100" s="31">
        <f t="shared" si="538"/>
        <v>0</v>
      </c>
      <c r="AH1100" s="48">
        <f t="shared" si="539"/>
        <v>0</v>
      </c>
      <c r="AI1100" s="33">
        <f t="shared" si="540"/>
        <v>0</v>
      </c>
      <c r="AJ1100" s="33">
        <f t="shared" si="541"/>
        <v>0</v>
      </c>
      <c r="AK1100" s="33">
        <f t="shared" si="542"/>
        <v>0</v>
      </c>
      <c r="AL1100" s="33">
        <f t="shared" si="543"/>
        <v>0</v>
      </c>
      <c r="AM1100" s="34">
        <f t="shared" si="544"/>
        <v>0</v>
      </c>
    </row>
    <row r="1101" spans="1:39" ht="15" customHeight="1" x14ac:dyDescent="0.3">
      <c r="A1101" s="166" t="s">
        <v>3535</v>
      </c>
      <c r="B1101" s="99">
        <v>13366</v>
      </c>
      <c r="C1101" s="99">
        <v>24597</v>
      </c>
      <c r="D1101" s="165">
        <v>44557</v>
      </c>
      <c r="E1101" s="165">
        <v>44825</v>
      </c>
      <c r="F1101" s="166">
        <v>4</v>
      </c>
      <c r="G1101" s="178">
        <v>2.74</v>
      </c>
      <c r="H1101" s="181">
        <v>0.5</v>
      </c>
      <c r="I1101" s="180">
        <v>2.0199999999999999E-2</v>
      </c>
      <c r="J1101" s="21">
        <f t="shared" si="515"/>
        <v>1.2599999999999998</v>
      </c>
      <c r="K1101" s="21" t="str">
        <f t="shared" si="516"/>
        <v>Y</v>
      </c>
      <c r="L1101" s="37" t="str">
        <f t="shared" si="517"/>
        <v>NA</v>
      </c>
      <c r="M1101" s="8" t="str">
        <f t="shared" si="518"/>
        <v>Y</v>
      </c>
      <c r="N1101" s="42">
        <f t="shared" si="519"/>
        <v>3</v>
      </c>
      <c r="O1101" s="43">
        <f t="shared" si="520"/>
        <v>200000</v>
      </c>
      <c r="P1101" s="43" t="str">
        <f t="shared" si="521"/>
        <v>NA</v>
      </c>
      <c r="Q1101" s="24">
        <f t="shared" si="522"/>
        <v>13635.993200000001</v>
      </c>
      <c r="R1101" s="43">
        <f t="shared" si="523"/>
        <v>0</v>
      </c>
      <c r="S1101" s="24">
        <f t="shared" si="524"/>
        <v>1000000</v>
      </c>
      <c r="T1101" s="25" t="str">
        <f t="shared" si="525"/>
        <v>Y</v>
      </c>
      <c r="U1101" s="44">
        <f t="shared" si="526"/>
        <v>2</v>
      </c>
      <c r="V1101" s="45">
        <f t="shared" si="527"/>
        <v>200000</v>
      </c>
      <c r="W1101" s="45">
        <f t="shared" si="528"/>
        <v>1000000</v>
      </c>
      <c r="X1101" s="28">
        <f t="shared" si="529"/>
        <v>13911.440262640001</v>
      </c>
      <c r="Y1101" s="28">
        <f t="shared" si="530"/>
        <v>0</v>
      </c>
      <c r="Z1101" s="45" t="str">
        <f t="shared" si="531"/>
        <v>NA</v>
      </c>
      <c r="AA1101" s="29" t="str">
        <f t="shared" si="532"/>
        <v>N</v>
      </c>
      <c r="AB1101" s="46">
        <f t="shared" si="533"/>
        <v>1</v>
      </c>
      <c r="AC1101" s="31">
        <f t="shared" si="534"/>
        <v>20000</v>
      </c>
      <c r="AD1101" s="31">
        <f t="shared" si="535"/>
        <v>65000</v>
      </c>
      <c r="AE1101" s="31">
        <f t="shared" si="536"/>
        <v>14192.451355945328</v>
      </c>
      <c r="AF1101" s="47">
        <f t="shared" si="537"/>
        <v>0</v>
      </c>
      <c r="AG1101" s="31">
        <f t="shared" si="538"/>
        <v>0</v>
      </c>
      <c r="AH1101" s="48">
        <f t="shared" si="539"/>
        <v>0</v>
      </c>
      <c r="AI1101" s="33">
        <f t="shared" si="540"/>
        <v>0</v>
      </c>
      <c r="AJ1101" s="33">
        <f t="shared" si="541"/>
        <v>0</v>
      </c>
      <c r="AK1101" s="33">
        <f t="shared" si="542"/>
        <v>0</v>
      </c>
      <c r="AL1101" s="33">
        <f t="shared" si="543"/>
        <v>0</v>
      </c>
      <c r="AM1101" s="34">
        <f t="shared" si="544"/>
        <v>0</v>
      </c>
    </row>
    <row r="1102" spans="1:39" ht="15" customHeight="1" x14ac:dyDescent="0.3">
      <c r="A1102" s="166" t="s">
        <v>3536</v>
      </c>
      <c r="B1102" s="99">
        <v>14802</v>
      </c>
      <c r="C1102" s="99">
        <v>80417</v>
      </c>
      <c r="D1102" s="165">
        <v>44791</v>
      </c>
      <c r="E1102" s="165">
        <v>44949</v>
      </c>
      <c r="F1102" s="166">
        <v>4</v>
      </c>
      <c r="G1102" s="178">
        <v>3.4</v>
      </c>
      <c r="H1102" s="181">
        <v>0.5</v>
      </c>
      <c r="I1102" s="180">
        <v>8.5000000000000006E-2</v>
      </c>
      <c r="J1102" s="21">
        <f t="shared" si="515"/>
        <v>0.60000000000000009</v>
      </c>
      <c r="K1102" s="21" t="str">
        <f t="shared" si="516"/>
        <v>Y</v>
      </c>
      <c r="L1102" s="37" t="str">
        <f t="shared" si="517"/>
        <v>NA</v>
      </c>
      <c r="M1102" s="8" t="str">
        <f t="shared" si="518"/>
        <v>Y</v>
      </c>
      <c r="N1102" s="42">
        <f t="shared" si="519"/>
        <v>2</v>
      </c>
      <c r="O1102" s="43">
        <f t="shared" si="520"/>
        <v>200000</v>
      </c>
      <c r="P1102" s="43" t="str">
        <f t="shared" si="521"/>
        <v>NA</v>
      </c>
      <c r="Q1102" s="24">
        <f t="shared" si="522"/>
        <v>16060.17</v>
      </c>
      <c r="R1102" s="43">
        <f t="shared" si="523"/>
        <v>0</v>
      </c>
      <c r="S1102" s="24">
        <f t="shared" si="524"/>
        <v>1000000</v>
      </c>
      <c r="T1102" s="25" t="str">
        <f t="shared" si="525"/>
        <v>N</v>
      </c>
      <c r="U1102" s="44">
        <f t="shared" si="526"/>
        <v>1</v>
      </c>
      <c r="V1102" s="45">
        <f t="shared" si="527"/>
        <v>20000</v>
      </c>
      <c r="W1102" s="45">
        <f t="shared" si="528"/>
        <v>65000</v>
      </c>
      <c r="X1102" s="28">
        <f t="shared" si="529"/>
        <v>0</v>
      </c>
      <c r="Y1102" s="28">
        <f t="shared" si="530"/>
        <v>17425.284449999999</v>
      </c>
      <c r="Z1102" s="45">
        <f t="shared" si="531"/>
        <v>0</v>
      </c>
      <c r="AA1102" s="29" t="str">
        <f t="shared" si="532"/>
        <v>N</v>
      </c>
      <c r="AB1102" s="46">
        <f t="shared" si="533"/>
        <v>0</v>
      </c>
      <c r="AC1102" s="31">
        <f t="shared" si="534"/>
        <v>0</v>
      </c>
      <c r="AD1102" s="31">
        <f t="shared" si="535"/>
        <v>0</v>
      </c>
      <c r="AE1102" s="31">
        <f t="shared" si="536"/>
        <v>0</v>
      </c>
      <c r="AF1102" s="47">
        <f t="shared" si="537"/>
        <v>0</v>
      </c>
      <c r="AG1102" s="31">
        <f t="shared" si="538"/>
        <v>0</v>
      </c>
      <c r="AH1102" s="48">
        <f t="shared" si="539"/>
        <v>0</v>
      </c>
      <c r="AI1102" s="33">
        <f t="shared" si="540"/>
        <v>0</v>
      </c>
      <c r="AJ1102" s="33">
        <f t="shared" si="541"/>
        <v>0</v>
      </c>
      <c r="AK1102" s="33">
        <f t="shared" si="542"/>
        <v>0</v>
      </c>
      <c r="AL1102" s="33">
        <f t="shared" si="543"/>
        <v>0</v>
      </c>
      <c r="AM1102" s="34">
        <f t="shared" si="544"/>
        <v>17425.284449999999</v>
      </c>
    </row>
    <row r="1103" spans="1:39" ht="15" customHeight="1" x14ac:dyDescent="0.3">
      <c r="A1103" s="166" t="s">
        <v>3537</v>
      </c>
      <c r="B1103" s="99">
        <v>12772</v>
      </c>
      <c r="C1103" s="99">
        <v>72758</v>
      </c>
      <c r="D1103" s="165">
        <v>45033</v>
      </c>
      <c r="E1103" s="165">
        <v>45246</v>
      </c>
      <c r="F1103" s="166">
        <v>4</v>
      </c>
      <c r="G1103" s="178">
        <v>3.97</v>
      </c>
      <c r="H1103" s="181">
        <v>0.75</v>
      </c>
      <c r="I1103" s="180">
        <v>1.6500000000000001E-2</v>
      </c>
      <c r="J1103" s="21">
        <f t="shared" si="515"/>
        <v>2.9999999999999805E-2</v>
      </c>
      <c r="K1103" s="21" t="str">
        <f t="shared" si="516"/>
        <v>Y</v>
      </c>
      <c r="L1103" s="37" t="str">
        <f t="shared" si="517"/>
        <v>NA</v>
      </c>
      <c r="M1103" s="8" t="str">
        <f t="shared" si="518"/>
        <v>Y</v>
      </c>
      <c r="N1103" s="42">
        <f t="shared" si="519"/>
        <v>1</v>
      </c>
      <c r="O1103" s="43">
        <f t="shared" si="520"/>
        <v>200000</v>
      </c>
      <c r="P1103" s="43" t="str">
        <f t="shared" si="521"/>
        <v>NA</v>
      </c>
      <c r="Q1103" s="24">
        <f t="shared" si="522"/>
        <v>12982.737999999999</v>
      </c>
      <c r="R1103" s="43">
        <f t="shared" si="523"/>
        <v>0</v>
      </c>
      <c r="S1103" s="24">
        <f t="shared" si="524"/>
        <v>1000000</v>
      </c>
      <c r="T1103" s="25" t="str">
        <f t="shared" si="525"/>
        <v>N</v>
      </c>
      <c r="U1103" s="44">
        <f t="shared" si="526"/>
        <v>0</v>
      </c>
      <c r="V1103" s="45">
        <f t="shared" si="527"/>
        <v>0</v>
      </c>
      <c r="W1103" s="45">
        <f t="shared" si="528"/>
        <v>0</v>
      </c>
      <c r="X1103" s="28">
        <f t="shared" si="529"/>
        <v>0</v>
      </c>
      <c r="Y1103" s="28">
        <f t="shared" si="530"/>
        <v>0</v>
      </c>
      <c r="Z1103" s="45">
        <f t="shared" si="531"/>
        <v>0</v>
      </c>
      <c r="AA1103" s="29" t="str">
        <f t="shared" si="532"/>
        <v>N</v>
      </c>
      <c r="AB1103" s="46">
        <f t="shared" si="533"/>
        <v>0</v>
      </c>
      <c r="AC1103" s="31">
        <f t="shared" si="534"/>
        <v>0</v>
      </c>
      <c r="AD1103" s="31">
        <f t="shared" si="535"/>
        <v>0</v>
      </c>
      <c r="AE1103" s="31">
        <f t="shared" si="536"/>
        <v>0</v>
      </c>
      <c r="AF1103" s="47">
        <f t="shared" si="537"/>
        <v>0</v>
      </c>
      <c r="AG1103" s="31">
        <f t="shared" si="538"/>
        <v>0</v>
      </c>
      <c r="AH1103" s="48">
        <f t="shared" si="539"/>
        <v>0</v>
      </c>
      <c r="AI1103" s="33">
        <f t="shared" si="540"/>
        <v>0</v>
      </c>
      <c r="AJ1103" s="33">
        <f t="shared" si="541"/>
        <v>0</v>
      </c>
      <c r="AK1103" s="33">
        <f t="shared" si="542"/>
        <v>0</v>
      </c>
      <c r="AL1103" s="33">
        <f t="shared" si="543"/>
        <v>0</v>
      </c>
      <c r="AM1103" s="34">
        <f t="shared" si="544"/>
        <v>0</v>
      </c>
    </row>
    <row r="1104" spans="1:39" ht="15" customHeight="1" x14ac:dyDescent="0.3">
      <c r="A1104" s="166" t="s">
        <v>3538</v>
      </c>
      <c r="B1104" s="99">
        <v>5265</v>
      </c>
      <c r="C1104" s="99">
        <v>89442</v>
      </c>
      <c r="D1104" s="165">
        <v>44433</v>
      </c>
      <c r="E1104" s="165">
        <v>44488</v>
      </c>
      <c r="F1104" s="166">
        <v>4</v>
      </c>
      <c r="G1104" s="178">
        <v>3.35</v>
      </c>
      <c r="H1104" s="181">
        <v>0.75</v>
      </c>
      <c r="I1104" s="180">
        <v>6.93E-2</v>
      </c>
      <c r="J1104" s="21">
        <f t="shared" si="515"/>
        <v>0.64999999999999991</v>
      </c>
      <c r="K1104" s="21" t="str">
        <f t="shared" si="516"/>
        <v>Y</v>
      </c>
      <c r="L1104" s="37" t="str">
        <f t="shared" si="517"/>
        <v>NA</v>
      </c>
      <c r="M1104" s="8" t="str">
        <f t="shared" si="518"/>
        <v>Y</v>
      </c>
      <c r="N1104" s="42">
        <f t="shared" si="519"/>
        <v>1</v>
      </c>
      <c r="O1104" s="43">
        <f t="shared" si="520"/>
        <v>200000</v>
      </c>
      <c r="P1104" s="43" t="str">
        <f t="shared" si="521"/>
        <v>NA</v>
      </c>
      <c r="Q1104" s="24">
        <f t="shared" si="522"/>
        <v>5629.8644999999997</v>
      </c>
      <c r="R1104" s="43">
        <f t="shared" si="523"/>
        <v>0</v>
      </c>
      <c r="S1104" s="24">
        <f t="shared" si="524"/>
        <v>1000000</v>
      </c>
      <c r="T1104" s="25" t="str">
        <f t="shared" si="525"/>
        <v>N</v>
      </c>
      <c r="U1104" s="44">
        <f t="shared" si="526"/>
        <v>0</v>
      </c>
      <c r="V1104" s="45">
        <f t="shared" si="527"/>
        <v>0</v>
      </c>
      <c r="W1104" s="45">
        <f t="shared" si="528"/>
        <v>0</v>
      </c>
      <c r="X1104" s="28">
        <f t="shared" si="529"/>
        <v>0</v>
      </c>
      <c r="Y1104" s="28">
        <f t="shared" si="530"/>
        <v>0</v>
      </c>
      <c r="Z1104" s="45">
        <f t="shared" si="531"/>
        <v>0</v>
      </c>
      <c r="AA1104" s="29" t="str">
        <f t="shared" si="532"/>
        <v>N</v>
      </c>
      <c r="AB1104" s="46">
        <f t="shared" si="533"/>
        <v>0</v>
      </c>
      <c r="AC1104" s="31">
        <f t="shared" si="534"/>
        <v>0</v>
      </c>
      <c r="AD1104" s="31">
        <f t="shared" si="535"/>
        <v>0</v>
      </c>
      <c r="AE1104" s="31">
        <f t="shared" si="536"/>
        <v>0</v>
      </c>
      <c r="AF1104" s="47">
        <f t="shared" si="537"/>
        <v>0</v>
      </c>
      <c r="AG1104" s="31">
        <f t="shared" si="538"/>
        <v>0</v>
      </c>
      <c r="AH1104" s="48">
        <f t="shared" si="539"/>
        <v>0</v>
      </c>
      <c r="AI1104" s="33">
        <f t="shared" si="540"/>
        <v>0</v>
      </c>
      <c r="AJ1104" s="33">
        <f t="shared" si="541"/>
        <v>0</v>
      </c>
      <c r="AK1104" s="33">
        <f t="shared" si="542"/>
        <v>0</v>
      </c>
      <c r="AL1104" s="33">
        <f t="shared" si="543"/>
        <v>0</v>
      </c>
      <c r="AM1104" s="34">
        <f t="shared" si="544"/>
        <v>0</v>
      </c>
    </row>
    <row r="1105" spans="1:39" ht="15" customHeight="1" x14ac:dyDescent="0.3">
      <c r="A1105" s="166" t="s">
        <v>3539</v>
      </c>
      <c r="B1105" s="99">
        <v>16544</v>
      </c>
      <c r="C1105" s="99">
        <v>55249</v>
      </c>
      <c r="D1105" s="165">
        <v>44901</v>
      </c>
      <c r="E1105" s="165">
        <v>45028</v>
      </c>
      <c r="F1105" s="166">
        <v>4</v>
      </c>
      <c r="G1105" s="178">
        <v>2.74</v>
      </c>
      <c r="H1105" s="181">
        <v>0.5</v>
      </c>
      <c r="I1105" s="180">
        <v>5.8999999999999997E-2</v>
      </c>
      <c r="J1105" s="21">
        <f t="shared" si="515"/>
        <v>1.2599999999999998</v>
      </c>
      <c r="K1105" s="21" t="str">
        <f t="shared" si="516"/>
        <v>Y</v>
      </c>
      <c r="L1105" s="37" t="str">
        <f t="shared" si="517"/>
        <v>NA</v>
      </c>
      <c r="M1105" s="8" t="str">
        <f t="shared" si="518"/>
        <v>Y</v>
      </c>
      <c r="N1105" s="42">
        <f t="shared" si="519"/>
        <v>3</v>
      </c>
      <c r="O1105" s="43">
        <f t="shared" si="520"/>
        <v>200000</v>
      </c>
      <c r="P1105" s="43" t="str">
        <f t="shared" si="521"/>
        <v>NA</v>
      </c>
      <c r="Q1105" s="24">
        <f t="shared" si="522"/>
        <v>17520.095999999998</v>
      </c>
      <c r="R1105" s="43">
        <f t="shared" si="523"/>
        <v>0</v>
      </c>
      <c r="S1105" s="24">
        <f t="shared" si="524"/>
        <v>1000000</v>
      </c>
      <c r="T1105" s="25" t="str">
        <f t="shared" si="525"/>
        <v>Y</v>
      </c>
      <c r="U1105" s="44">
        <f t="shared" si="526"/>
        <v>2</v>
      </c>
      <c r="V1105" s="45">
        <f t="shared" si="527"/>
        <v>200000</v>
      </c>
      <c r="W1105" s="45">
        <f t="shared" si="528"/>
        <v>1000000</v>
      </c>
      <c r="X1105" s="28">
        <f t="shared" si="529"/>
        <v>18553.781663999998</v>
      </c>
      <c r="Y1105" s="28">
        <f t="shared" si="530"/>
        <v>0</v>
      </c>
      <c r="Z1105" s="45" t="str">
        <f t="shared" si="531"/>
        <v>NA</v>
      </c>
      <c r="AA1105" s="29" t="str">
        <f t="shared" si="532"/>
        <v>N</v>
      </c>
      <c r="AB1105" s="46">
        <f t="shared" si="533"/>
        <v>1</v>
      </c>
      <c r="AC1105" s="31">
        <f t="shared" si="534"/>
        <v>20000</v>
      </c>
      <c r="AD1105" s="31">
        <f t="shared" si="535"/>
        <v>65000</v>
      </c>
      <c r="AE1105" s="31">
        <f t="shared" si="536"/>
        <v>19648.454782175999</v>
      </c>
      <c r="AF1105" s="47">
        <f t="shared" si="537"/>
        <v>0</v>
      </c>
      <c r="AG1105" s="31">
        <f t="shared" si="538"/>
        <v>0</v>
      </c>
      <c r="AH1105" s="48">
        <f t="shared" si="539"/>
        <v>0</v>
      </c>
      <c r="AI1105" s="33">
        <f t="shared" si="540"/>
        <v>0</v>
      </c>
      <c r="AJ1105" s="33">
        <f t="shared" si="541"/>
        <v>0</v>
      </c>
      <c r="AK1105" s="33">
        <f t="shared" si="542"/>
        <v>0</v>
      </c>
      <c r="AL1105" s="33">
        <f t="shared" si="543"/>
        <v>0</v>
      </c>
      <c r="AM1105" s="34">
        <f t="shared" si="544"/>
        <v>0</v>
      </c>
    </row>
    <row r="1106" spans="1:39" ht="15" customHeight="1" x14ac:dyDescent="0.3">
      <c r="A1106" s="166" t="s">
        <v>3540</v>
      </c>
      <c r="B1106" s="99">
        <v>19444</v>
      </c>
      <c r="C1106" s="99">
        <v>33817</v>
      </c>
      <c r="D1106" s="165">
        <v>45018</v>
      </c>
      <c r="E1106" s="165">
        <v>45234</v>
      </c>
      <c r="F1106" s="166">
        <v>2</v>
      </c>
      <c r="G1106" s="178">
        <v>0.27</v>
      </c>
      <c r="H1106" s="181">
        <v>0.75</v>
      </c>
      <c r="I1106" s="180">
        <v>3.7900000000000003E-2</v>
      </c>
      <c r="J1106" s="21">
        <f t="shared" si="515"/>
        <v>1.73</v>
      </c>
      <c r="K1106" s="21" t="str">
        <f t="shared" si="516"/>
        <v>Y</v>
      </c>
      <c r="L1106" s="37" t="str">
        <f t="shared" si="517"/>
        <v>NA</v>
      </c>
      <c r="M1106" s="8" t="str">
        <f t="shared" si="518"/>
        <v>Y</v>
      </c>
      <c r="N1106" s="42">
        <f t="shared" si="519"/>
        <v>3</v>
      </c>
      <c r="O1106" s="43">
        <f t="shared" si="520"/>
        <v>200000</v>
      </c>
      <c r="P1106" s="43" t="str">
        <f t="shared" si="521"/>
        <v>NA</v>
      </c>
      <c r="Q1106" s="24">
        <f t="shared" si="522"/>
        <v>20180.927599999999</v>
      </c>
      <c r="R1106" s="43">
        <f t="shared" si="523"/>
        <v>0</v>
      </c>
      <c r="S1106" s="24">
        <f t="shared" si="524"/>
        <v>1000000</v>
      </c>
      <c r="T1106" s="25" t="str">
        <f t="shared" si="525"/>
        <v>Y</v>
      </c>
      <c r="U1106" s="44">
        <f t="shared" si="526"/>
        <v>2</v>
      </c>
      <c r="V1106" s="45">
        <f t="shared" si="527"/>
        <v>200000</v>
      </c>
      <c r="W1106" s="45">
        <f t="shared" si="528"/>
        <v>1000000</v>
      </c>
      <c r="X1106" s="28">
        <f t="shared" si="529"/>
        <v>20945.784756040001</v>
      </c>
      <c r="Y1106" s="28">
        <f t="shared" si="530"/>
        <v>0</v>
      </c>
      <c r="Z1106" s="45" t="str">
        <f t="shared" si="531"/>
        <v>NA</v>
      </c>
      <c r="AA1106" s="29" t="str">
        <f t="shared" si="532"/>
        <v>N</v>
      </c>
      <c r="AB1106" s="46">
        <f t="shared" si="533"/>
        <v>1</v>
      </c>
      <c r="AC1106" s="31">
        <f t="shared" si="534"/>
        <v>20000</v>
      </c>
      <c r="AD1106" s="31">
        <f t="shared" si="535"/>
        <v>65000</v>
      </c>
      <c r="AE1106" s="31">
        <f t="shared" si="536"/>
        <v>20000</v>
      </c>
      <c r="AF1106" s="47">
        <f t="shared" si="537"/>
        <v>1739.6299982939163</v>
      </c>
      <c r="AG1106" s="31">
        <f t="shared" si="538"/>
        <v>0</v>
      </c>
      <c r="AH1106" s="48">
        <f t="shared" si="539"/>
        <v>0</v>
      </c>
      <c r="AI1106" s="33">
        <f t="shared" si="540"/>
        <v>0</v>
      </c>
      <c r="AJ1106" s="33">
        <f t="shared" si="541"/>
        <v>0</v>
      </c>
      <c r="AK1106" s="33">
        <f t="shared" si="542"/>
        <v>0</v>
      </c>
      <c r="AL1106" s="33">
        <f t="shared" si="543"/>
        <v>0</v>
      </c>
      <c r="AM1106" s="34">
        <f t="shared" si="544"/>
        <v>1739.6299982939163</v>
      </c>
    </row>
    <row r="1107" spans="1:39" ht="15" customHeight="1" x14ac:dyDescent="0.3">
      <c r="A1107" s="166" t="s">
        <v>3541</v>
      </c>
      <c r="B1107" s="99">
        <v>11579</v>
      </c>
      <c r="C1107" s="99">
        <v>38901</v>
      </c>
      <c r="D1107" s="165">
        <v>44594</v>
      </c>
      <c r="E1107" s="165">
        <v>44900</v>
      </c>
      <c r="F1107" s="166">
        <v>4</v>
      </c>
      <c r="G1107" s="178">
        <v>2.17</v>
      </c>
      <c r="H1107" s="181">
        <v>0.75</v>
      </c>
      <c r="I1107" s="180">
        <v>7.3099999999999998E-2</v>
      </c>
      <c r="J1107" s="21">
        <f t="shared" si="515"/>
        <v>1.83</v>
      </c>
      <c r="K1107" s="21" t="str">
        <f t="shared" si="516"/>
        <v>Y</v>
      </c>
      <c r="L1107" s="37" t="str">
        <f t="shared" si="517"/>
        <v>NA</v>
      </c>
      <c r="M1107" s="8" t="str">
        <f t="shared" si="518"/>
        <v>Y</v>
      </c>
      <c r="N1107" s="42">
        <f t="shared" si="519"/>
        <v>3</v>
      </c>
      <c r="O1107" s="43">
        <f t="shared" si="520"/>
        <v>200000</v>
      </c>
      <c r="P1107" s="43" t="str">
        <f t="shared" si="521"/>
        <v>NA</v>
      </c>
      <c r="Q1107" s="24">
        <f t="shared" si="522"/>
        <v>12425.4249</v>
      </c>
      <c r="R1107" s="43">
        <f t="shared" si="523"/>
        <v>0</v>
      </c>
      <c r="S1107" s="24">
        <f t="shared" si="524"/>
        <v>1000000</v>
      </c>
      <c r="T1107" s="25" t="str">
        <f t="shared" si="525"/>
        <v>Y</v>
      </c>
      <c r="U1107" s="44">
        <f t="shared" si="526"/>
        <v>2</v>
      </c>
      <c r="V1107" s="45">
        <f t="shared" si="527"/>
        <v>200000</v>
      </c>
      <c r="W1107" s="45">
        <f t="shared" si="528"/>
        <v>1000000</v>
      </c>
      <c r="X1107" s="28">
        <f t="shared" si="529"/>
        <v>13333.72346019</v>
      </c>
      <c r="Y1107" s="28">
        <f t="shared" si="530"/>
        <v>0</v>
      </c>
      <c r="Z1107" s="45" t="str">
        <f t="shared" si="531"/>
        <v>NA</v>
      </c>
      <c r="AA1107" s="29" t="str">
        <f t="shared" si="532"/>
        <v>N</v>
      </c>
      <c r="AB1107" s="46">
        <f t="shared" si="533"/>
        <v>1</v>
      </c>
      <c r="AC1107" s="31">
        <f t="shared" si="534"/>
        <v>20000</v>
      </c>
      <c r="AD1107" s="31">
        <f t="shared" si="535"/>
        <v>65000</v>
      </c>
      <c r="AE1107" s="31">
        <f t="shared" si="536"/>
        <v>14308.418645129888</v>
      </c>
      <c r="AF1107" s="47">
        <f t="shared" si="537"/>
        <v>0</v>
      </c>
      <c r="AG1107" s="31">
        <f t="shared" si="538"/>
        <v>0</v>
      </c>
      <c r="AH1107" s="48">
        <f t="shared" si="539"/>
        <v>0</v>
      </c>
      <c r="AI1107" s="33">
        <f t="shared" si="540"/>
        <v>0</v>
      </c>
      <c r="AJ1107" s="33">
        <f t="shared" si="541"/>
        <v>0</v>
      </c>
      <c r="AK1107" s="33">
        <f t="shared" si="542"/>
        <v>0</v>
      </c>
      <c r="AL1107" s="33">
        <f t="shared" si="543"/>
        <v>0</v>
      </c>
      <c r="AM1107" s="34">
        <f t="shared" si="544"/>
        <v>0</v>
      </c>
    </row>
    <row r="1108" spans="1:39" ht="15" customHeight="1" x14ac:dyDescent="0.3">
      <c r="A1108" s="166" t="s">
        <v>3542</v>
      </c>
      <c r="B1108" s="99">
        <v>14671</v>
      </c>
      <c r="C1108" s="99">
        <v>69067</v>
      </c>
      <c r="D1108" s="165">
        <v>44557</v>
      </c>
      <c r="E1108" s="165">
        <v>44645</v>
      </c>
      <c r="F1108" s="166">
        <v>4</v>
      </c>
      <c r="G1108" s="178">
        <v>3.86</v>
      </c>
      <c r="H1108" s="181">
        <v>0.5</v>
      </c>
      <c r="I1108" s="180">
        <v>6.7799999999999999E-2</v>
      </c>
      <c r="J1108" s="21">
        <f t="shared" si="515"/>
        <v>0.14000000000000012</v>
      </c>
      <c r="K1108" s="21" t="str">
        <f t="shared" si="516"/>
        <v>Y</v>
      </c>
      <c r="L1108" s="37" t="str">
        <f t="shared" si="517"/>
        <v>NA</v>
      </c>
      <c r="M1108" s="8" t="str">
        <f t="shared" si="518"/>
        <v>Y</v>
      </c>
      <c r="N1108" s="42">
        <f t="shared" si="519"/>
        <v>1</v>
      </c>
      <c r="O1108" s="43">
        <f t="shared" si="520"/>
        <v>200000</v>
      </c>
      <c r="P1108" s="43" t="str">
        <f t="shared" si="521"/>
        <v>NA</v>
      </c>
      <c r="Q1108" s="24">
        <f t="shared" si="522"/>
        <v>15665.693800000001</v>
      </c>
      <c r="R1108" s="43">
        <f t="shared" si="523"/>
        <v>0</v>
      </c>
      <c r="S1108" s="24">
        <f t="shared" si="524"/>
        <v>1000000</v>
      </c>
      <c r="T1108" s="25" t="str">
        <f t="shared" si="525"/>
        <v>N</v>
      </c>
      <c r="U1108" s="44">
        <f t="shared" si="526"/>
        <v>0</v>
      </c>
      <c r="V1108" s="45">
        <f t="shared" si="527"/>
        <v>0</v>
      </c>
      <c r="W1108" s="45">
        <f t="shared" si="528"/>
        <v>0</v>
      </c>
      <c r="X1108" s="28">
        <f t="shared" si="529"/>
        <v>0</v>
      </c>
      <c r="Y1108" s="28">
        <f t="shared" si="530"/>
        <v>0</v>
      </c>
      <c r="Z1108" s="45">
        <f t="shared" si="531"/>
        <v>0</v>
      </c>
      <c r="AA1108" s="29" t="str">
        <f t="shared" si="532"/>
        <v>N</v>
      </c>
      <c r="AB1108" s="46">
        <f t="shared" si="533"/>
        <v>0</v>
      </c>
      <c r="AC1108" s="31">
        <f t="shared" si="534"/>
        <v>0</v>
      </c>
      <c r="AD1108" s="31">
        <f t="shared" si="535"/>
        <v>0</v>
      </c>
      <c r="AE1108" s="31">
        <f t="shared" si="536"/>
        <v>0</v>
      </c>
      <c r="AF1108" s="47">
        <f t="shared" si="537"/>
        <v>0</v>
      </c>
      <c r="AG1108" s="31">
        <f t="shared" si="538"/>
        <v>0</v>
      </c>
      <c r="AH1108" s="48">
        <f t="shared" si="539"/>
        <v>0</v>
      </c>
      <c r="AI1108" s="33">
        <f t="shared" si="540"/>
        <v>0</v>
      </c>
      <c r="AJ1108" s="33">
        <f t="shared" si="541"/>
        <v>0</v>
      </c>
      <c r="AK1108" s="33">
        <f t="shared" si="542"/>
        <v>0</v>
      </c>
      <c r="AL1108" s="33">
        <f t="shared" si="543"/>
        <v>0</v>
      </c>
      <c r="AM1108" s="34">
        <f t="shared" si="544"/>
        <v>0</v>
      </c>
    </row>
    <row r="1109" spans="1:39" ht="15" customHeight="1" x14ac:dyDescent="0.3">
      <c r="A1109" s="166" t="s">
        <v>3543</v>
      </c>
      <c r="B1109" s="99">
        <v>23262</v>
      </c>
      <c r="C1109" s="99">
        <v>81204</v>
      </c>
      <c r="D1109" s="165">
        <v>46020</v>
      </c>
      <c r="E1109" s="165">
        <v>46252</v>
      </c>
      <c r="F1109" s="166">
        <v>2</v>
      </c>
      <c r="G1109" s="178">
        <v>0.6</v>
      </c>
      <c r="H1109" s="181">
        <v>0.25</v>
      </c>
      <c r="I1109" s="180">
        <v>4.6800000000000001E-2</v>
      </c>
      <c r="J1109" s="21">
        <f t="shared" si="515"/>
        <v>1.4</v>
      </c>
      <c r="K1109" s="21" t="str">
        <f t="shared" si="516"/>
        <v>Y</v>
      </c>
      <c r="L1109" s="37" t="str">
        <f t="shared" si="517"/>
        <v>NA</v>
      </c>
      <c r="M1109" s="8" t="str">
        <f t="shared" si="518"/>
        <v>Y</v>
      </c>
      <c r="N1109" s="42">
        <f t="shared" si="519"/>
        <v>6</v>
      </c>
      <c r="O1109" s="43">
        <f t="shared" si="520"/>
        <v>200000</v>
      </c>
      <c r="P1109" s="43" t="str">
        <f t="shared" si="521"/>
        <v>NA</v>
      </c>
      <c r="Q1109" s="24">
        <f t="shared" si="522"/>
        <v>24350.661599999999</v>
      </c>
      <c r="R1109" s="43">
        <f t="shared" si="523"/>
        <v>0</v>
      </c>
      <c r="S1109" s="24">
        <f t="shared" si="524"/>
        <v>1000000</v>
      </c>
      <c r="T1109" s="25" t="str">
        <f t="shared" si="525"/>
        <v>Y</v>
      </c>
      <c r="U1109" s="44">
        <f t="shared" si="526"/>
        <v>5</v>
      </c>
      <c r="V1109" s="45">
        <f t="shared" si="527"/>
        <v>200000</v>
      </c>
      <c r="W1109" s="45">
        <f t="shared" si="528"/>
        <v>1000000</v>
      </c>
      <c r="X1109" s="28">
        <f t="shared" si="529"/>
        <v>25490.27256288</v>
      </c>
      <c r="Y1109" s="28">
        <f t="shared" si="530"/>
        <v>0</v>
      </c>
      <c r="Z1109" s="45" t="str">
        <f t="shared" si="531"/>
        <v>NA</v>
      </c>
      <c r="AA1109" s="29" t="str">
        <f t="shared" si="532"/>
        <v>N</v>
      </c>
      <c r="AB1109" s="46">
        <f t="shared" si="533"/>
        <v>4</v>
      </c>
      <c r="AC1109" s="31">
        <f t="shared" si="534"/>
        <v>20000</v>
      </c>
      <c r="AD1109" s="31">
        <f t="shared" si="535"/>
        <v>65000</v>
      </c>
      <c r="AE1109" s="31">
        <f t="shared" si="536"/>
        <v>20000</v>
      </c>
      <c r="AF1109" s="47">
        <f t="shared" si="537"/>
        <v>6683.2173188227825</v>
      </c>
      <c r="AG1109" s="31">
        <f t="shared" si="538"/>
        <v>0</v>
      </c>
      <c r="AH1109" s="48">
        <f t="shared" si="539"/>
        <v>3</v>
      </c>
      <c r="AI1109" s="33">
        <f t="shared" si="540"/>
        <v>20000</v>
      </c>
      <c r="AJ1109" s="33">
        <f t="shared" si="541"/>
        <v>65000</v>
      </c>
      <c r="AK1109" s="33">
        <f t="shared" si="542"/>
        <v>0</v>
      </c>
      <c r="AL1109" s="33">
        <f t="shared" si="543"/>
        <v>27931.991889343688</v>
      </c>
      <c r="AM1109" s="34">
        <f t="shared" si="544"/>
        <v>34615.209208166474</v>
      </c>
    </row>
    <row r="1110" spans="1:39" ht="15" customHeight="1" x14ac:dyDescent="0.3">
      <c r="A1110" s="166" t="s">
        <v>3544</v>
      </c>
      <c r="B1110" s="99">
        <v>17485</v>
      </c>
      <c r="C1110" s="99">
        <v>76174</v>
      </c>
      <c r="D1110" s="165">
        <v>45983</v>
      </c>
      <c r="E1110" s="165">
        <v>46132</v>
      </c>
      <c r="F1110" s="166">
        <v>4</v>
      </c>
      <c r="G1110" s="178">
        <v>0.2</v>
      </c>
      <c r="H1110" s="181">
        <v>0.75</v>
      </c>
      <c r="I1110" s="180">
        <v>7.9100000000000004E-2</v>
      </c>
      <c r="J1110" s="21">
        <f t="shared" si="515"/>
        <v>3.8</v>
      </c>
      <c r="K1110" s="21" t="str">
        <f t="shared" si="516"/>
        <v>Y</v>
      </c>
      <c r="L1110" s="37" t="str">
        <f t="shared" si="517"/>
        <v>NA</v>
      </c>
      <c r="M1110" s="8" t="str">
        <f t="shared" si="518"/>
        <v>Y</v>
      </c>
      <c r="N1110" s="42">
        <f t="shared" si="519"/>
        <v>6</v>
      </c>
      <c r="O1110" s="43">
        <f t="shared" si="520"/>
        <v>200000</v>
      </c>
      <c r="P1110" s="43" t="str">
        <f t="shared" si="521"/>
        <v>NA</v>
      </c>
      <c r="Q1110" s="24">
        <f t="shared" si="522"/>
        <v>18868.0635</v>
      </c>
      <c r="R1110" s="43">
        <f t="shared" si="523"/>
        <v>0</v>
      </c>
      <c r="S1110" s="24">
        <f t="shared" si="524"/>
        <v>1000000</v>
      </c>
      <c r="T1110" s="25" t="str">
        <f t="shared" si="525"/>
        <v>Y</v>
      </c>
      <c r="U1110" s="44">
        <f t="shared" si="526"/>
        <v>5</v>
      </c>
      <c r="V1110" s="45">
        <f t="shared" si="527"/>
        <v>200000</v>
      </c>
      <c r="W1110" s="45">
        <f t="shared" si="528"/>
        <v>1000000</v>
      </c>
      <c r="X1110" s="28">
        <f t="shared" si="529"/>
        <v>20360.527322850001</v>
      </c>
      <c r="Y1110" s="28">
        <f t="shared" si="530"/>
        <v>0</v>
      </c>
      <c r="Z1110" s="45" t="str">
        <f t="shared" si="531"/>
        <v>NA</v>
      </c>
      <c r="AA1110" s="29" t="str">
        <f t="shared" si="532"/>
        <v>Y</v>
      </c>
      <c r="AB1110" s="46">
        <f t="shared" si="533"/>
        <v>4</v>
      </c>
      <c r="AC1110" s="31">
        <f t="shared" si="534"/>
        <v>200000</v>
      </c>
      <c r="AD1110" s="31">
        <f t="shared" si="535"/>
        <v>1000000</v>
      </c>
      <c r="AE1110" s="31">
        <f t="shared" si="536"/>
        <v>21971.045034087434</v>
      </c>
      <c r="AF1110" s="47">
        <f t="shared" si="537"/>
        <v>0</v>
      </c>
      <c r="AG1110" s="31" t="str">
        <f t="shared" si="538"/>
        <v>NA</v>
      </c>
      <c r="AH1110" s="48">
        <f t="shared" si="539"/>
        <v>3</v>
      </c>
      <c r="AI1110" s="33">
        <f t="shared" si="540"/>
        <v>20000</v>
      </c>
      <c r="AJ1110" s="33">
        <f t="shared" si="541"/>
        <v>65000</v>
      </c>
      <c r="AK1110" s="33">
        <f t="shared" si="542"/>
        <v>20000</v>
      </c>
      <c r="AL1110" s="33">
        <f t="shared" si="543"/>
        <v>3708.9546962837485</v>
      </c>
      <c r="AM1110" s="34">
        <f t="shared" si="544"/>
        <v>3708.9546962837485</v>
      </c>
    </row>
    <row r="1111" spans="1:39" ht="15" customHeight="1" x14ac:dyDescent="0.3">
      <c r="A1111" s="166" t="s">
        <v>3545</v>
      </c>
      <c r="B1111" s="99">
        <v>20213</v>
      </c>
      <c r="C1111" s="99">
        <v>69821</v>
      </c>
      <c r="D1111" s="165">
        <v>44875</v>
      </c>
      <c r="E1111" s="165">
        <v>45114</v>
      </c>
      <c r="F1111" s="166">
        <v>2</v>
      </c>
      <c r="G1111" s="178">
        <v>0.37</v>
      </c>
      <c r="H1111" s="181">
        <v>0.25</v>
      </c>
      <c r="I1111" s="180">
        <v>3.6299999999999999E-2</v>
      </c>
      <c r="J1111" s="21">
        <f t="shared" si="515"/>
        <v>1.63</v>
      </c>
      <c r="K1111" s="21" t="str">
        <f t="shared" si="516"/>
        <v>Y</v>
      </c>
      <c r="L1111" s="37" t="str">
        <f t="shared" si="517"/>
        <v>NA</v>
      </c>
      <c r="M1111" s="8" t="str">
        <f t="shared" si="518"/>
        <v>Y</v>
      </c>
      <c r="N1111" s="42">
        <f t="shared" si="519"/>
        <v>7</v>
      </c>
      <c r="O1111" s="43">
        <f t="shared" si="520"/>
        <v>200000</v>
      </c>
      <c r="P1111" s="43" t="str">
        <f t="shared" si="521"/>
        <v>NA</v>
      </c>
      <c r="Q1111" s="24">
        <f t="shared" si="522"/>
        <v>20946.731899999999</v>
      </c>
      <c r="R1111" s="43">
        <f t="shared" si="523"/>
        <v>0</v>
      </c>
      <c r="S1111" s="24">
        <f t="shared" si="524"/>
        <v>1000000</v>
      </c>
      <c r="T1111" s="25" t="str">
        <f t="shared" si="525"/>
        <v>Y</v>
      </c>
      <c r="U1111" s="44">
        <f t="shared" si="526"/>
        <v>6</v>
      </c>
      <c r="V1111" s="45">
        <f t="shared" si="527"/>
        <v>200000</v>
      </c>
      <c r="W1111" s="45">
        <f t="shared" si="528"/>
        <v>1000000</v>
      </c>
      <c r="X1111" s="28">
        <f t="shared" si="529"/>
        <v>21707.098267969999</v>
      </c>
      <c r="Y1111" s="28">
        <f t="shared" si="530"/>
        <v>0</v>
      </c>
      <c r="Z1111" s="45" t="str">
        <f t="shared" si="531"/>
        <v>NA</v>
      </c>
      <c r="AA1111" s="29" t="str">
        <f t="shared" si="532"/>
        <v>N</v>
      </c>
      <c r="AB1111" s="46">
        <f t="shared" si="533"/>
        <v>5</v>
      </c>
      <c r="AC1111" s="31">
        <f t="shared" si="534"/>
        <v>20000</v>
      </c>
      <c r="AD1111" s="31">
        <f t="shared" si="535"/>
        <v>65000</v>
      </c>
      <c r="AE1111" s="31">
        <f t="shared" si="536"/>
        <v>20000</v>
      </c>
      <c r="AF1111" s="47">
        <f t="shared" si="537"/>
        <v>2495.065935097311</v>
      </c>
      <c r="AG1111" s="31">
        <f t="shared" si="538"/>
        <v>0</v>
      </c>
      <c r="AH1111" s="48">
        <f t="shared" si="539"/>
        <v>4</v>
      </c>
      <c r="AI1111" s="33">
        <f t="shared" si="540"/>
        <v>20000</v>
      </c>
      <c r="AJ1111" s="33">
        <f t="shared" si="541"/>
        <v>65000</v>
      </c>
      <c r="AK1111" s="33">
        <f t="shared" si="542"/>
        <v>0</v>
      </c>
      <c r="AL1111" s="33">
        <f t="shared" si="543"/>
        <v>23311.636828541345</v>
      </c>
      <c r="AM1111" s="34">
        <f t="shared" si="544"/>
        <v>25806.702763638656</v>
      </c>
    </row>
    <row r="1112" spans="1:39" ht="15" customHeight="1" x14ac:dyDescent="0.3">
      <c r="A1112" s="166" t="s">
        <v>3546</v>
      </c>
      <c r="B1112" s="99">
        <v>8184</v>
      </c>
      <c r="C1112" s="99">
        <v>48959</v>
      </c>
      <c r="D1112" s="165">
        <v>45104</v>
      </c>
      <c r="E1112" s="165">
        <v>45203</v>
      </c>
      <c r="F1112" s="166">
        <v>4</v>
      </c>
      <c r="G1112" s="178">
        <v>1.87</v>
      </c>
      <c r="H1112" s="181">
        <v>1</v>
      </c>
      <c r="I1112" s="180">
        <v>5.6099999999999997E-2</v>
      </c>
      <c r="J1112" s="21">
        <f t="shared" si="515"/>
        <v>2.13</v>
      </c>
      <c r="K1112" s="21" t="str">
        <f t="shared" si="516"/>
        <v>Y</v>
      </c>
      <c r="L1112" s="37" t="str">
        <f t="shared" si="517"/>
        <v>NA</v>
      </c>
      <c r="M1112" s="8" t="str">
        <f t="shared" si="518"/>
        <v>Y</v>
      </c>
      <c r="N1112" s="42">
        <f t="shared" si="519"/>
        <v>3</v>
      </c>
      <c r="O1112" s="43">
        <f t="shared" si="520"/>
        <v>200000</v>
      </c>
      <c r="P1112" s="43" t="str">
        <f t="shared" si="521"/>
        <v>NA</v>
      </c>
      <c r="Q1112" s="24">
        <f t="shared" si="522"/>
        <v>8643.1224000000002</v>
      </c>
      <c r="R1112" s="43">
        <f t="shared" si="523"/>
        <v>0</v>
      </c>
      <c r="S1112" s="24">
        <f t="shared" si="524"/>
        <v>1000000</v>
      </c>
      <c r="T1112" s="25" t="str">
        <f t="shared" si="525"/>
        <v>Y</v>
      </c>
      <c r="U1112" s="44">
        <f t="shared" si="526"/>
        <v>2</v>
      </c>
      <c r="V1112" s="45">
        <f t="shared" si="527"/>
        <v>200000</v>
      </c>
      <c r="W1112" s="45">
        <f t="shared" si="528"/>
        <v>1000000</v>
      </c>
      <c r="X1112" s="28">
        <f t="shared" si="529"/>
        <v>9128.0015666400013</v>
      </c>
      <c r="Y1112" s="28">
        <f t="shared" si="530"/>
        <v>0</v>
      </c>
      <c r="Z1112" s="45" t="str">
        <f t="shared" si="531"/>
        <v>NA</v>
      </c>
      <c r="AA1112" s="29" t="str">
        <f t="shared" si="532"/>
        <v>Y</v>
      </c>
      <c r="AB1112" s="46">
        <f t="shared" si="533"/>
        <v>1</v>
      </c>
      <c r="AC1112" s="31">
        <f t="shared" si="534"/>
        <v>200000</v>
      </c>
      <c r="AD1112" s="31">
        <f t="shared" si="535"/>
        <v>1000000</v>
      </c>
      <c r="AE1112" s="31">
        <f t="shared" si="536"/>
        <v>9640.082454528505</v>
      </c>
      <c r="AF1112" s="47">
        <f t="shared" si="537"/>
        <v>0</v>
      </c>
      <c r="AG1112" s="31" t="str">
        <f t="shared" si="538"/>
        <v>NA</v>
      </c>
      <c r="AH1112" s="48">
        <f t="shared" si="539"/>
        <v>0</v>
      </c>
      <c r="AI1112" s="33">
        <f t="shared" si="540"/>
        <v>0</v>
      </c>
      <c r="AJ1112" s="33">
        <f t="shared" si="541"/>
        <v>0</v>
      </c>
      <c r="AK1112" s="33">
        <f t="shared" si="542"/>
        <v>0</v>
      </c>
      <c r="AL1112" s="33">
        <f t="shared" si="543"/>
        <v>0</v>
      </c>
      <c r="AM1112" s="34">
        <f t="shared" si="544"/>
        <v>0</v>
      </c>
    </row>
    <row r="1113" spans="1:39" ht="15" customHeight="1" x14ac:dyDescent="0.3">
      <c r="A1113" s="166" t="s">
        <v>3547</v>
      </c>
      <c r="B1113" s="99">
        <v>8244</v>
      </c>
      <c r="C1113" s="99">
        <v>82383</v>
      </c>
      <c r="D1113" s="165">
        <v>44944</v>
      </c>
      <c r="E1113" s="165">
        <v>45182</v>
      </c>
      <c r="F1113" s="166">
        <v>4</v>
      </c>
      <c r="G1113" s="178">
        <v>0.23</v>
      </c>
      <c r="H1113" s="181">
        <v>0.75</v>
      </c>
      <c r="I1113" s="180">
        <v>3.0200000000000001E-2</v>
      </c>
      <c r="J1113" s="21">
        <f t="shared" si="515"/>
        <v>3.77</v>
      </c>
      <c r="K1113" s="21" t="str">
        <f t="shared" si="516"/>
        <v>Y</v>
      </c>
      <c r="L1113" s="37" t="str">
        <f t="shared" si="517"/>
        <v>NA</v>
      </c>
      <c r="M1113" s="8" t="str">
        <f t="shared" si="518"/>
        <v>Y</v>
      </c>
      <c r="N1113" s="42">
        <f t="shared" si="519"/>
        <v>6</v>
      </c>
      <c r="O1113" s="43">
        <f t="shared" si="520"/>
        <v>200000</v>
      </c>
      <c r="P1113" s="43" t="str">
        <f t="shared" si="521"/>
        <v>NA</v>
      </c>
      <c r="Q1113" s="24">
        <f t="shared" si="522"/>
        <v>8492.9688000000006</v>
      </c>
      <c r="R1113" s="43">
        <f t="shared" si="523"/>
        <v>0</v>
      </c>
      <c r="S1113" s="24">
        <f t="shared" si="524"/>
        <v>1000000</v>
      </c>
      <c r="T1113" s="25" t="str">
        <f t="shared" si="525"/>
        <v>Y</v>
      </c>
      <c r="U1113" s="44">
        <f t="shared" si="526"/>
        <v>5</v>
      </c>
      <c r="V1113" s="45">
        <f t="shared" si="527"/>
        <v>200000</v>
      </c>
      <c r="W1113" s="45">
        <f t="shared" si="528"/>
        <v>1000000</v>
      </c>
      <c r="X1113" s="28">
        <f t="shared" si="529"/>
        <v>8749.4564577600013</v>
      </c>
      <c r="Y1113" s="28">
        <f t="shared" si="530"/>
        <v>0</v>
      </c>
      <c r="Z1113" s="45" t="str">
        <f t="shared" si="531"/>
        <v>NA</v>
      </c>
      <c r="AA1113" s="29" t="str">
        <f t="shared" si="532"/>
        <v>Y</v>
      </c>
      <c r="AB1113" s="46">
        <f t="shared" si="533"/>
        <v>4</v>
      </c>
      <c r="AC1113" s="31">
        <f t="shared" si="534"/>
        <v>200000</v>
      </c>
      <c r="AD1113" s="31">
        <f t="shared" si="535"/>
        <v>1000000</v>
      </c>
      <c r="AE1113" s="31">
        <f t="shared" si="536"/>
        <v>9013.6900427843539</v>
      </c>
      <c r="AF1113" s="47">
        <f t="shared" si="537"/>
        <v>0</v>
      </c>
      <c r="AG1113" s="31" t="str">
        <f t="shared" si="538"/>
        <v>NA</v>
      </c>
      <c r="AH1113" s="48">
        <f t="shared" si="539"/>
        <v>3</v>
      </c>
      <c r="AI1113" s="33">
        <f t="shared" si="540"/>
        <v>20000</v>
      </c>
      <c r="AJ1113" s="33">
        <f t="shared" si="541"/>
        <v>65000</v>
      </c>
      <c r="AK1113" s="33">
        <f t="shared" si="542"/>
        <v>9285.9034820764409</v>
      </c>
      <c r="AL1113" s="33">
        <f t="shared" si="543"/>
        <v>0</v>
      </c>
      <c r="AM1113" s="34">
        <f t="shared" si="544"/>
        <v>0</v>
      </c>
    </row>
    <row r="1114" spans="1:39" ht="15" customHeight="1" x14ac:dyDescent="0.3">
      <c r="A1114" s="166" t="s">
        <v>3548</v>
      </c>
      <c r="B1114" s="99">
        <v>16884</v>
      </c>
      <c r="C1114" s="99">
        <v>39906</v>
      </c>
      <c r="D1114" s="165">
        <v>44800</v>
      </c>
      <c r="E1114" s="165">
        <v>45018</v>
      </c>
      <c r="F1114" s="166">
        <v>4</v>
      </c>
      <c r="G1114" s="178">
        <v>0.34</v>
      </c>
      <c r="H1114" s="181">
        <v>0.75</v>
      </c>
      <c r="I1114" s="180">
        <v>2.8299999999999999E-2</v>
      </c>
      <c r="J1114" s="21">
        <f t="shared" si="515"/>
        <v>3.66</v>
      </c>
      <c r="K1114" s="21" t="str">
        <f t="shared" si="516"/>
        <v>Y</v>
      </c>
      <c r="L1114" s="37" t="str">
        <f t="shared" si="517"/>
        <v>NA</v>
      </c>
      <c r="M1114" s="8" t="str">
        <f t="shared" si="518"/>
        <v>Y</v>
      </c>
      <c r="N1114" s="42">
        <f t="shared" si="519"/>
        <v>5</v>
      </c>
      <c r="O1114" s="43">
        <f t="shared" si="520"/>
        <v>200000</v>
      </c>
      <c r="P1114" s="43" t="str">
        <f t="shared" si="521"/>
        <v>NA</v>
      </c>
      <c r="Q1114" s="24">
        <f t="shared" si="522"/>
        <v>17361.817200000001</v>
      </c>
      <c r="R1114" s="43">
        <f t="shared" si="523"/>
        <v>0</v>
      </c>
      <c r="S1114" s="24">
        <f t="shared" si="524"/>
        <v>1000000</v>
      </c>
      <c r="T1114" s="25" t="str">
        <f t="shared" si="525"/>
        <v>Y</v>
      </c>
      <c r="U1114" s="44">
        <f t="shared" si="526"/>
        <v>4</v>
      </c>
      <c r="V1114" s="45">
        <f t="shared" si="527"/>
        <v>200000</v>
      </c>
      <c r="W1114" s="45">
        <f t="shared" si="528"/>
        <v>1000000</v>
      </c>
      <c r="X1114" s="28">
        <f t="shared" si="529"/>
        <v>17853.156626760003</v>
      </c>
      <c r="Y1114" s="28">
        <f t="shared" si="530"/>
        <v>0</v>
      </c>
      <c r="Z1114" s="45" t="str">
        <f t="shared" si="531"/>
        <v>NA</v>
      </c>
      <c r="AA1114" s="29" t="str">
        <f t="shared" si="532"/>
        <v>Y</v>
      </c>
      <c r="AB1114" s="46">
        <f t="shared" si="533"/>
        <v>3</v>
      </c>
      <c r="AC1114" s="31">
        <f t="shared" si="534"/>
        <v>200000</v>
      </c>
      <c r="AD1114" s="31">
        <f t="shared" si="535"/>
        <v>1000000</v>
      </c>
      <c r="AE1114" s="31">
        <f t="shared" si="536"/>
        <v>18358.400959297313</v>
      </c>
      <c r="AF1114" s="47">
        <f t="shared" si="537"/>
        <v>0</v>
      </c>
      <c r="AG1114" s="31" t="str">
        <f t="shared" si="538"/>
        <v>NA</v>
      </c>
      <c r="AH1114" s="48">
        <f t="shared" si="539"/>
        <v>2</v>
      </c>
      <c r="AI1114" s="33">
        <f t="shared" si="540"/>
        <v>20000</v>
      </c>
      <c r="AJ1114" s="33">
        <f t="shared" si="541"/>
        <v>65000</v>
      </c>
      <c r="AK1114" s="33">
        <f t="shared" si="542"/>
        <v>18877.943706445425</v>
      </c>
      <c r="AL1114" s="33">
        <f t="shared" si="543"/>
        <v>0</v>
      </c>
      <c r="AM1114" s="34">
        <f t="shared" si="544"/>
        <v>0</v>
      </c>
    </row>
    <row r="1115" spans="1:39" ht="15" customHeight="1" x14ac:dyDescent="0.3">
      <c r="A1115" s="166" t="s">
        <v>3549</v>
      </c>
      <c r="B1115" s="99">
        <v>8003</v>
      </c>
      <c r="C1115" s="99">
        <v>45804</v>
      </c>
      <c r="D1115" s="165">
        <v>44890</v>
      </c>
      <c r="E1115" s="165">
        <v>45247</v>
      </c>
      <c r="F1115" s="166">
        <v>2</v>
      </c>
      <c r="G1115" s="178">
        <v>0.2</v>
      </c>
      <c r="H1115" s="181">
        <v>0.75</v>
      </c>
      <c r="I1115" s="180">
        <v>3.2000000000000001E-2</v>
      </c>
      <c r="J1115" s="21">
        <f t="shared" si="515"/>
        <v>1.8</v>
      </c>
      <c r="K1115" s="21" t="str">
        <f t="shared" si="516"/>
        <v>Y</v>
      </c>
      <c r="L1115" s="37" t="str">
        <f t="shared" si="517"/>
        <v>NA</v>
      </c>
      <c r="M1115" s="8" t="str">
        <f t="shared" si="518"/>
        <v>Y</v>
      </c>
      <c r="N1115" s="42">
        <f t="shared" si="519"/>
        <v>3</v>
      </c>
      <c r="O1115" s="43">
        <f t="shared" si="520"/>
        <v>200000</v>
      </c>
      <c r="P1115" s="43" t="str">
        <f t="shared" si="521"/>
        <v>NA</v>
      </c>
      <c r="Q1115" s="24">
        <f t="shared" si="522"/>
        <v>8259.0959999999995</v>
      </c>
      <c r="R1115" s="43">
        <f t="shared" si="523"/>
        <v>0</v>
      </c>
      <c r="S1115" s="24">
        <f t="shared" si="524"/>
        <v>1000000</v>
      </c>
      <c r="T1115" s="25" t="str">
        <f t="shared" si="525"/>
        <v>Y</v>
      </c>
      <c r="U1115" s="44">
        <f t="shared" si="526"/>
        <v>2</v>
      </c>
      <c r="V1115" s="45">
        <f t="shared" si="527"/>
        <v>200000</v>
      </c>
      <c r="W1115" s="45">
        <f t="shared" si="528"/>
        <v>1000000</v>
      </c>
      <c r="X1115" s="28">
        <f t="shared" si="529"/>
        <v>8523.3870719999995</v>
      </c>
      <c r="Y1115" s="28">
        <f t="shared" si="530"/>
        <v>0</v>
      </c>
      <c r="Z1115" s="45" t="str">
        <f t="shared" si="531"/>
        <v>NA</v>
      </c>
      <c r="AA1115" s="29" t="str">
        <f t="shared" si="532"/>
        <v>N</v>
      </c>
      <c r="AB1115" s="46">
        <f t="shared" si="533"/>
        <v>1</v>
      </c>
      <c r="AC1115" s="31">
        <f t="shared" si="534"/>
        <v>20000</v>
      </c>
      <c r="AD1115" s="31">
        <f t="shared" si="535"/>
        <v>65000</v>
      </c>
      <c r="AE1115" s="31">
        <f t="shared" si="536"/>
        <v>8796.1354583039993</v>
      </c>
      <c r="AF1115" s="47">
        <f t="shared" si="537"/>
        <v>0</v>
      </c>
      <c r="AG1115" s="31">
        <f t="shared" si="538"/>
        <v>0</v>
      </c>
      <c r="AH1115" s="48">
        <f t="shared" si="539"/>
        <v>0</v>
      </c>
      <c r="AI1115" s="33">
        <f t="shared" si="540"/>
        <v>0</v>
      </c>
      <c r="AJ1115" s="33">
        <f t="shared" si="541"/>
        <v>0</v>
      </c>
      <c r="AK1115" s="33">
        <f t="shared" si="542"/>
        <v>0</v>
      </c>
      <c r="AL1115" s="33">
        <f t="shared" si="543"/>
        <v>0</v>
      </c>
      <c r="AM1115" s="34">
        <f t="shared" si="544"/>
        <v>0</v>
      </c>
    </row>
    <row r="1116" spans="1:39" ht="15" customHeight="1" x14ac:dyDescent="0.3">
      <c r="A1116" s="166" t="s">
        <v>3550</v>
      </c>
      <c r="B1116" s="99">
        <v>11724</v>
      </c>
      <c r="C1116" s="99">
        <v>30716</v>
      </c>
      <c r="D1116" s="165">
        <v>44505</v>
      </c>
      <c r="E1116" s="165">
        <v>44818</v>
      </c>
      <c r="F1116" s="166">
        <v>2</v>
      </c>
      <c r="G1116" s="178">
        <v>1.21</v>
      </c>
      <c r="H1116" s="181">
        <v>0.5</v>
      </c>
      <c r="I1116" s="180">
        <v>3.7999999999999999E-2</v>
      </c>
      <c r="J1116" s="21">
        <f t="shared" si="515"/>
        <v>0.79</v>
      </c>
      <c r="K1116" s="21" t="str">
        <f t="shared" si="516"/>
        <v>Y</v>
      </c>
      <c r="L1116" s="37" t="str">
        <f t="shared" si="517"/>
        <v>NA</v>
      </c>
      <c r="M1116" s="8" t="str">
        <f t="shared" si="518"/>
        <v>Y</v>
      </c>
      <c r="N1116" s="42">
        <f t="shared" si="519"/>
        <v>2</v>
      </c>
      <c r="O1116" s="43">
        <f t="shared" si="520"/>
        <v>200000</v>
      </c>
      <c r="P1116" s="43" t="str">
        <f t="shared" si="521"/>
        <v>NA</v>
      </c>
      <c r="Q1116" s="24">
        <f t="shared" si="522"/>
        <v>12169.512000000001</v>
      </c>
      <c r="R1116" s="43">
        <f t="shared" si="523"/>
        <v>0</v>
      </c>
      <c r="S1116" s="24">
        <f t="shared" si="524"/>
        <v>1000000</v>
      </c>
      <c r="T1116" s="25" t="str">
        <f t="shared" si="525"/>
        <v>N</v>
      </c>
      <c r="U1116" s="44">
        <f t="shared" si="526"/>
        <v>1</v>
      </c>
      <c r="V1116" s="45">
        <f t="shared" si="527"/>
        <v>20000</v>
      </c>
      <c r="W1116" s="45">
        <f t="shared" si="528"/>
        <v>65000</v>
      </c>
      <c r="X1116" s="28">
        <f t="shared" si="529"/>
        <v>12631.953456000001</v>
      </c>
      <c r="Y1116" s="28">
        <f t="shared" si="530"/>
        <v>0</v>
      </c>
      <c r="Z1116" s="45">
        <f t="shared" si="531"/>
        <v>9482.5345439999965</v>
      </c>
      <c r="AA1116" s="29" t="str">
        <f t="shared" si="532"/>
        <v>N</v>
      </c>
      <c r="AB1116" s="46">
        <f t="shared" si="533"/>
        <v>0</v>
      </c>
      <c r="AC1116" s="31">
        <f t="shared" si="534"/>
        <v>0</v>
      </c>
      <c r="AD1116" s="31">
        <f t="shared" si="535"/>
        <v>0</v>
      </c>
      <c r="AE1116" s="31">
        <f t="shared" si="536"/>
        <v>0</v>
      </c>
      <c r="AF1116" s="47">
        <f t="shared" si="537"/>
        <v>0</v>
      </c>
      <c r="AG1116" s="31">
        <f t="shared" si="538"/>
        <v>0</v>
      </c>
      <c r="AH1116" s="48">
        <f t="shared" si="539"/>
        <v>0</v>
      </c>
      <c r="AI1116" s="33">
        <f t="shared" si="540"/>
        <v>0</v>
      </c>
      <c r="AJ1116" s="33">
        <f t="shared" si="541"/>
        <v>0</v>
      </c>
      <c r="AK1116" s="33">
        <f t="shared" si="542"/>
        <v>0</v>
      </c>
      <c r="AL1116" s="33">
        <f t="shared" si="543"/>
        <v>0</v>
      </c>
      <c r="AM1116" s="34">
        <f t="shared" si="544"/>
        <v>0</v>
      </c>
    </row>
    <row r="1117" spans="1:39" ht="15" customHeight="1" x14ac:dyDescent="0.3">
      <c r="A1117" s="166" t="s">
        <v>3551</v>
      </c>
      <c r="B1117" s="99">
        <v>5092</v>
      </c>
      <c r="C1117" s="99">
        <v>51434</v>
      </c>
      <c r="D1117" s="165">
        <v>44446</v>
      </c>
      <c r="E1117" s="165">
        <v>44550</v>
      </c>
      <c r="F1117" s="166">
        <v>2</v>
      </c>
      <c r="G1117" s="178">
        <v>1.1299999999999999</v>
      </c>
      <c r="H1117" s="181">
        <v>0.5</v>
      </c>
      <c r="I1117" s="180">
        <v>2.2700000000000001E-2</v>
      </c>
      <c r="J1117" s="21">
        <f t="shared" si="515"/>
        <v>0.87000000000000011</v>
      </c>
      <c r="K1117" s="21" t="str">
        <f t="shared" si="516"/>
        <v>Y</v>
      </c>
      <c r="L1117" s="37" t="str">
        <f t="shared" si="517"/>
        <v>NA</v>
      </c>
      <c r="M1117" s="8" t="str">
        <f t="shared" si="518"/>
        <v>Y</v>
      </c>
      <c r="N1117" s="42">
        <f t="shared" si="519"/>
        <v>2</v>
      </c>
      <c r="O1117" s="43">
        <f t="shared" si="520"/>
        <v>200000</v>
      </c>
      <c r="P1117" s="43" t="str">
        <f t="shared" si="521"/>
        <v>NA</v>
      </c>
      <c r="Q1117" s="24">
        <f t="shared" si="522"/>
        <v>5207.5883999999996</v>
      </c>
      <c r="R1117" s="43">
        <f t="shared" si="523"/>
        <v>0</v>
      </c>
      <c r="S1117" s="24">
        <f t="shared" si="524"/>
        <v>1000000</v>
      </c>
      <c r="T1117" s="25" t="str">
        <f t="shared" si="525"/>
        <v>N</v>
      </c>
      <c r="U1117" s="44">
        <f t="shared" si="526"/>
        <v>1</v>
      </c>
      <c r="V1117" s="45">
        <f t="shared" si="527"/>
        <v>20000</v>
      </c>
      <c r="W1117" s="45">
        <f t="shared" si="528"/>
        <v>65000</v>
      </c>
      <c r="X1117" s="28">
        <f t="shared" si="529"/>
        <v>5325.8006566799995</v>
      </c>
      <c r="Y1117" s="28">
        <f t="shared" si="530"/>
        <v>0</v>
      </c>
      <c r="Z1117" s="45">
        <f t="shared" si="531"/>
        <v>3032.6109433199999</v>
      </c>
      <c r="AA1117" s="29" t="str">
        <f t="shared" si="532"/>
        <v>N</v>
      </c>
      <c r="AB1117" s="46">
        <f t="shared" si="533"/>
        <v>0</v>
      </c>
      <c r="AC1117" s="31">
        <f t="shared" si="534"/>
        <v>0</v>
      </c>
      <c r="AD1117" s="31">
        <f t="shared" si="535"/>
        <v>0</v>
      </c>
      <c r="AE1117" s="31">
        <f t="shared" si="536"/>
        <v>0</v>
      </c>
      <c r="AF1117" s="47">
        <f t="shared" si="537"/>
        <v>0</v>
      </c>
      <c r="AG1117" s="31">
        <f t="shared" si="538"/>
        <v>0</v>
      </c>
      <c r="AH1117" s="48">
        <f t="shared" si="539"/>
        <v>0</v>
      </c>
      <c r="AI1117" s="33">
        <f t="shared" si="540"/>
        <v>0</v>
      </c>
      <c r="AJ1117" s="33">
        <f t="shared" si="541"/>
        <v>0</v>
      </c>
      <c r="AK1117" s="33">
        <f t="shared" si="542"/>
        <v>0</v>
      </c>
      <c r="AL1117" s="33">
        <f t="shared" si="543"/>
        <v>0</v>
      </c>
      <c r="AM1117" s="34">
        <f t="shared" si="544"/>
        <v>0</v>
      </c>
    </row>
    <row r="1118" spans="1:39" ht="15" customHeight="1" x14ac:dyDescent="0.3">
      <c r="A1118" s="166" t="s">
        <v>3552</v>
      </c>
      <c r="B1118" s="99">
        <v>5486</v>
      </c>
      <c r="C1118" s="99">
        <v>62441</v>
      </c>
      <c r="D1118" s="165">
        <v>44587</v>
      </c>
      <c r="E1118" s="165">
        <v>44738</v>
      </c>
      <c r="F1118" s="166">
        <v>4</v>
      </c>
      <c r="G1118" s="178">
        <v>0.16</v>
      </c>
      <c r="H1118" s="181">
        <v>0.75</v>
      </c>
      <c r="I1118" s="180">
        <v>1.8700000000000001E-2</v>
      </c>
      <c r="J1118" s="21">
        <f t="shared" si="515"/>
        <v>3.84</v>
      </c>
      <c r="K1118" s="21" t="str">
        <f t="shared" si="516"/>
        <v>Y</v>
      </c>
      <c r="L1118" s="37" t="str">
        <f t="shared" si="517"/>
        <v>NA</v>
      </c>
      <c r="M1118" s="8" t="str">
        <f t="shared" si="518"/>
        <v>Y</v>
      </c>
      <c r="N1118" s="42">
        <f t="shared" si="519"/>
        <v>6</v>
      </c>
      <c r="O1118" s="43">
        <f t="shared" si="520"/>
        <v>200000</v>
      </c>
      <c r="P1118" s="43" t="str">
        <f t="shared" si="521"/>
        <v>NA</v>
      </c>
      <c r="Q1118" s="24">
        <f t="shared" si="522"/>
        <v>5588.5881999999992</v>
      </c>
      <c r="R1118" s="43">
        <f t="shared" si="523"/>
        <v>0</v>
      </c>
      <c r="S1118" s="24">
        <f t="shared" si="524"/>
        <v>1000000</v>
      </c>
      <c r="T1118" s="25" t="str">
        <f t="shared" si="525"/>
        <v>Y</v>
      </c>
      <c r="U1118" s="44">
        <f t="shared" si="526"/>
        <v>5</v>
      </c>
      <c r="V1118" s="45">
        <f t="shared" si="527"/>
        <v>200000</v>
      </c>
      <c r="W1118" s="45">
        <f t="shared" si="528"/>
        <v>1000000</v>
      </c>
      <c r="X1118" s="28">
        <f t="shared" si="529"/>
        <v>5693.0947993399986</v>
      </c>
      <c r="Y1118" s="28">
        <f t="shared" si="530"/>
        <v>0</v>
      </c>
      <c r="Z1118" s="45" t="str">
        <f t="shared" si="531"/>
        <v>NA</v>
      </c>
      <c r="AA1118" s="29" t="str">
        <f t="shared" si="532"/>
        <v>Y</v>
      </c>
      <c r="AB1118" s="46">
        <f t="shared" si="533"/>
        <v>4</v>
      </c>
      <c r="AC1118" s="31">
        <f t="shared" si="534"/>
        <v>200000</v>
      </c>
      <c r="AD1118" s="31">
        <f t="shared" si="535"/>
        <v>1000000</v>
      </c>
      <c r="AE1118" s="31">
        <f t="shared" si="536"/>
        <v>5799.5556720876566</v>
      </c>
      <c r="AF1118" s="47">
        <f t="shared" si="537"/>
        <v>0</v>
      </c>
      <c r="AG1118" s="31" t="str">
        <f t="shared" si="538"/>
        <v>NA</v>
      </c>
      <c r="AH1118" s="48">
        <f t="shared" si="539"/>
        <v>3</v>
      </c>
      <c r="AI1118" s="33">
        <f t="shared" si="540"/>
        <v>20000</v>
      </c>
      <c r="AJ1118" s="33">
        <f t="shared" si="541"/>
        <v>65000</v>
      </c>
      <c r="AK1118" s="33">
        <f t="shared" si="542"/>
        <v>5908.0073631556952</v>
      </c>
      <c r="AL1118" s="33">
        <f t="shared" si="543"/>
        <v>0</v>
      </c>
      <c r="AM1118" s="34">
        <f t="shared" si="544"/>
        <v>0</v>
      </c>
    </row>
    <row r="1119" spans="1:39" ht="15" customHeight="1" x14ac:dyDescent="0.3">
      <c r="A1119" s="166" t="s">
        <v>3553</v>
      </c>
      <c r="B1119" s="99">
        <v>8724</v>
      </c>
      <c r="C1119" s="99">
        <v>27054</v>
      </c>
      <c r="D1119" s="165">
        <v>45229</v>
      </c>
      <c r="E1119" s="165">
        <v>45488</v>
      </c>
      <c r="F1119" s="166">
        <v>4</v>
      </c>
      <c r="G1119" s="178">
        <v>2.1</v>
      </c>
      <c r="H1119" s="181">
        <v>0.25</v>
      </c>
      <c r="I1119" s="180">
        <v>4.6600000000000003E-2</v>
      </c>
      <c r="J1119" s="21">
        <f t="shared" si="515"/>
        <v>1.9</v>
      </c>
      <c r="K1119" s="21" t="str">
        <f t="shared" si="516"/>
        <v>Y</v>
      </c>
      <c r="L1119" s="37" t="str">
        <f t="shared" si="517"/>
        <v>NA</v>
      </c>
      <c r="M1119" s="8" t="str">
        <f t="shared" si="518"/>
        <v>Y</v>
      </c>
      <c r="N1119" s="42">
        <f t="shared" si="519"/>
        <v>8</v>
      </c>
      <c r="O1119" s="43">
        <f t="shared" si="520"/>
        <v>200000</v>
      </c>
      <c r="P1119" s="43" t="str">
        <f t="shared" si="521"/>
        <v>NA</v>
      </c>
      <c r="Q1119" s="24">
        <f t="shared" si="522"/>
        <v>9130.5383999999995</v>
      </c>
      <c r="R1119" s="43">
        <f t="shared" si="523"/>
        <v>0</v>
      </c>
      <c r="S1119" s="24">
        <f t="shared" si="524"/>
        <v>1000000</v>
      </c>
      <c r="T1119" s="25" t="str">
        <f t="shared" si="525"/>
        <v>Y</v>
      </c>
      <c r="U1119" s="44">
        <f t="shared" si="526"/>
        <v>7</v>
      </c>
      <c r="V1119" s="45">
        <f t="shared" si="527"/>
        <v>200000</v>
      </c>
      <c r="W1119" s="45">
        <f t="shared" si="528"/>
        <v>1000000</v>
      </c>
      <c r="X1119" s="28">
        <f t="shared" si="529"/>
        <v>9556.0214894399996</v>
      </c>
      <c r="Y1119" s="28">
        <f t="shared" si="530"/>
        <v>0</v>
      </c>
      <c r="Z1119" s="45" t="str">
        <f t="shared" si="531"/>
        <v>NA</v>
      </c>
      <c r="AA1119" s="29" t="str">
        <f t="shared" si="532"/>
        <v>N</v>
      </c>
      <c r="AB1119" s="46">
        <f t="shared" si="533"/>
        <v>6</v>
      </c>
      <c r="AC1119" s="31">
        <f t="shared" si="534"/>
        <v>20000</v>
      </c>
      <c r="AD1119" s="31">
        <f t="shared" si="535"/>
        <v>65000</v>
      </c>
      <c r="AE1119" s="31">
        <f t="shared" si="536"/>
        <v>10001.332090847904</v>
      </c>
      <c r="AF1119" s="47">
        <f t="shared" si="537"/>
        <v>0</v>
      </c>
      <c r="AG1119" s="31">
        <f t="shared" si="538"/>
        <v>9258.1080197121009</v>
      </c>
      <c r="AH1119" s="48">
        <f t="shared" si="539"/>
        <v>5</v>
      </c>
      <c r="AI1119" s="33">
        <f t="shared" si="540"/>
        <v>20000</v>
      </c>
      <c r="AJ1119" s="33">
        <f t="shared" si="541"/>
        <v>65000</v>
      </c>
      <c r="AK1119" s="33">
        <f t="shared" si="542"/>
        <v>9258.1080197121009</v>
      </c>
      <c r="AL1119" s="33">
        <f t="shared" si="543"/>
        <v>1209.286146569315</v>
      </c>
      <c r="AM1119" s="34">
        <f t="shared" si="544"/>
        <v>1209.286146569315</v>
      </c>
    </row>
    <row r="1120" spans="1:39" ht="15" customHeight="1" x14ac:dyDescent="0.3">
      <c r="A1120" s="166" t="s">
        <v>3554</v>
      </c>
      <c r="B1120" s="99">
        <v>6420</v>
      </c>
      <c r="C1120" s="99">
        <v>84767</v>
      </c>
      <c r="D1120" s="165">
        <v>45587</v>
      </c>
      <c r="E1120" s="165">
        <v>45851</v>
      </c>
      <c r="F1120" s="166">
        <v>2</v>
      </c>
      <c r="G1120" s="178">
        <v>0.22</v>
      </c>
      <c r="H1120" s="181">
        <v>1</v>
      </c>
      <c r="I1120" s="180">
        <v>7.4300000000000005E-2</v>
      </c>
      <c r="J1120" s="21">
        <f t="shared" si="515"/>
        <v>1.78</v>
      </c>
      <c r="K1120" s="21" t="str">
        <f t="shared" si="516"/>
        <v>Y</v>
      </c>
      <c r="L1120" s="37" t="str">
        <f t="shared" si="517"/>
        <v>NA</v>
      </c>
      <c r="M1120" s="8" t="str">
        <f t="shared" si="518"/>
        <v>Y</v>
      </c>
      <c r="N1120" s="42">
        <f t="shared" si="519"/>
        <v>2</v>
      </c>
      <c r="O1120" s="43">
        <f t="shared" si="520"/>
        <v>200000</v>
      </c>
      <c r="P1120" s="43" t="str">
        <f t="shared" si="521"/>
        <v>NA</v>
      </c>
      <c r="Q1120" s="24">
        <f t="shared" si="522"/>
        <v>6897.0060000000003</v>
      </c>
      <c r="R1120" s="43">
        <f t="shared" si="523"/>
        <v>0</v>
      </c>
      <c r="S1120" s="24">
        <f t="shared" si="524"/>
        <v>1000000</v>
      </c>
      <c r="T1120" s="25" t="str">
        <f t="shared" si="525"/>
        <v>Y</v>
      </c>
      <c r="U1120" s="44">
        <f t="shared" si="526"/>
        <v>1</v>
      </c>
      <c r="V1120" s="45">
        <f t="shared" si="527"/>
        <v>200000</v>
      </c>
      <c r="W1120" s="45">
        <f t="shared" si="528"/>
        <v>1000000</v>
      </c>
      <c r="X1120" s="28">
        <f t="shared" si="529"/>
        <v>7409.4535458000009</v>
      </c>
      <c r="Y1120" s="28">
        <f t="shared" si="530"/>
        <v>0</v>
      </c>
      <c r="Z1120" s="45" t="str">
        <f t="shared" si="531"/>
        <v>NA</v>
      </c>
      <c r="AA1120" s="29" t="str">
        <f t="shared" si="532"/>
        <v>N</v>
      </c>
      <c r="AB1120" s="46">
        <f t="shared" si="533"/>
        <v>0</v>
      </c>
      <c r="AC1120" s="31">
        <f t="shared" si="534"/>
        <v>0</v>
      </c>
      <c r="AD1120" s="31">
        <f t="shared" si="535"/>
        <v>0</v>
      </c>
      <c r="AE1120" s="31">
        <f t="shared" si="536"/>
        <v>0</v>
      </c>
      <c r="AF1120" s="47">
        <f t="shared" si="537"/>
        <v>0</v>
      </c>
      <c r="AG1120" s="31">
        <f t="shared" si="538"/>
        <v>0</v>
      </c>
      <c r="AH1120" s="48">
        <f t="shared" si="539"/>
        <v>0</v>
      </c>
      <c r="AI1120" s="33">
        <f t="shared" si="540"/>
        <v>0</v>
      </c>
      <c r="AJ1120" s="33">
        <f t="shared" si="541"/>
        <v>0</v>
      </c>
      <c r="AK1120" s="33">
        <f t="shared" si="542"/>
        <v>0</v>
      </c>
      <c r="AL1120" s="33">
        <f t="shared" si="543"/>
        <v>0</v>
      </c>
      <c r="AM1120" s="34">
        <f t="shared" si="544"/>
        <v>0</v>
      </c>
    </row>
    <row r="1121" spans="1:39" ht="15" customHeight="1" x14ac:dyDescent="0.3">
      <c r="A1121" s="166" t="s">
        <v>3555</v>
      </c>
      <c r="B1121" s="99">
        <v>21065</v>
      </c>
      <c r="C1121" s="99">
        <v>89203</v>
      </c>
      <c r="D1121" s="165">
        <v>46054</v>
      </c>
      <c r="E1121" s="165">
        <v>46125</v>
      </c>
      <c r="F1121" s="166">
        <v>4</v>
      </c>
      <c r="G1121" s="178">
        <v>2.4700000000000002</v>
      </c>
      <c r="H1121" s="181">
        <v>0.25</v>
      </c>
      <c r="I1121" s="180">
        <v>2.3800000000000002E-2</v>
      </c>
      <c r="J1121" s="21">
        <f t="shared" si="515"/>
        <v>1.5299999999999998</v>
      </c>
      <c r="K1121" s="21" t="str">
        <f t="shared" si="516"/>
        <v>Y</v>
      </c>
      <c r="L1121" s="37" t="str">
        <f t="shared" si="517"/>
        <v>NA</v>
      </c>
      <c r="M1121" s="8" t="str">
        <f t="shared" si="518"/>
        <v>Y</v>
      </c>
      <c r="N1121" s="42">
        <f t="shared" si="519"/>
        <v>7</v>
      </c>
      <c r="O1121" s="43">
        <f t="shared" si="520"/>
        <v>200000</v>
      </c>
      <c r="P1121" s="43" t="str">
        <f t="shared" si="521"/>
        <v>NA</v>
      </c>
      <c r="Q1121" s="24">
        <f t="shared" si="522"/>
        <v>21566.347000000002</v>
      </c>
      <c r="R1121" s="43">
        <f t="shared" si="523"/>
        <v>0</v>
      </c>
      <c r="S1121" s="24">
        <f t="shared" si="524"/>
        <v>1000000</v>
      </c>
      <c r="T1121" s="25" t="str">
        <f t="shared" si="525"/>
        <v>Y</v>
      </c>
      <c r="U1121" s="44">
        <f t="shared" si="526"/>
        <v>6</v>
      </c>
      <c r="V1121" s="45">
        <f t="shared" si="527"/>
        <v>200000</v>
      </c>
      <c r="W1121" s="45">
        <f t="shared" si="528"/>
        <v>1000000</v>
      </c>
      <c r="X1121" s="28">
        <f t="shared" si="529"/>
        <v>22079.626058600003</v>
      </c>
      <c r="Y1121" s="28">
        <f t="shared" si="530"/>
        <v>0</v>
      </c>
      <c r="Z1121" s="45" t="str">
        <f t="shared" si="531"/>
        <v>NA</v>
      </c>
      <c r="AA1121" s="29" t="str">
        <f t="shared" si="532"/>
        <v>N</v>
      </c>
      <c r="AB1121" s="46">
        <f t="shared" si="533"/>
        <v>5</v>
      </c>
      <c r="AC1121" s="31">
        <f t="shared" si="534"/>
        <v>20000</v>
      </c>
      <c r="AD1121" s="31">
        <f t="shared" si="535"/>
        <v>65000</v>
      </c>
      <c r="AE1121" s="31">
        <f t="shared" si="536"/>
        <v>20000</v>
      </c>
      <c r="AF1121" s="47">
        <f t="shared" si="537"/>
        <v>2605.1211587946818</v>
      </c>
      <c r="AG1121" s="31">
        <f t="shared" si="538"/>
        <v>0</v>
      </c>
      <c r="AH1121" s="48">
        <f t="shared" si="539"/>
        <v>4</v>
      </c>
      <c r="AI1121" s="33">
        <f t="shared" si="540"/>
        <v>20000</v>
      </c>
      <c r="AJ1121" s="33">
        <f t="shared" si="541"/>
        <v>65000</v>
      </c>
      <c r="AK1121" s="33">
        <f t="shared" si="542"/>
        <v>0</v>
      </c>
      <c r="AL1121" s="33">
        <f t="shared" si="543"/>
        <v>23143.123042373998</v>
      </c>
      <c r="AM1121" s="34">
        <f t="shared" si="544"/>
        <v>25748.24420116868</v>
      </c>
    </row>
    <row r="1122" spans="1:39" ht="15" customHeight="1" x14ac:dyDescent="0.3">
      <c r="A1122" s="166" t="s">
        <v>3556</v>
      </c>
      <c r="B1122" s="99">
        <v>22968</v>
      </c>
      <c r="C1122" s="99">
        <v>75590</v>
      </c>
      <c r="D1122" s="165">
        <v>45424</v>
      </c>
      <c r="E1122" s="165">
        <v>45759</v>
      </c>
      <c r="F1122" s="166">
        <v>4</v>
      </c>
      <c r="G1122" s="178">
        <v>1.87</v>
      </c>
      <c r="H1122" s="181">
        <v>1</v>
      </c>
      <c r="I1122" s="180">
        <v>2.1899999999999999E-2</v>
      </c>
      <c r="J1122" s="21">
        <f t="shared" si="515"/>
        <v>2.13</v>
      </c>
      <c r="K1122" s="21" t="str">
        <f t="shared" si="516"/>
        <v>Y</v>
      </c>
      <c r="L1122" s="37" t="str">
        <f t="shared" si="517"/>
        <v>NA</v>
      </c>
      <c r="M1122" s="8" t="str">
        <f t="shared" si="518"/>
        <v>Y</v>
      </c>
      <c r="N1122" s="42">
        <f t="shared" si="519"/>
        <v>3</v>
      </c>
      <c r="O1122" s="43">
        <f t="shared" si="520"/>
        <v>200000</v>
      </c>
      <c r="P1122" s="43" t="str">
        <f t="shared" si="521"/>
        <v>NA</v>
      </c>
      <c r="Q1122" s="24">
        <f t="shared" si="522"/>
        <v>23470.999200000002</v>
      </c>
      <c r="R1122" s="43">
        <f t="shared" si="523"/>
        <v>0</v>
      </c>
      <c r="S1122" s="24">
        <f t="shared" si="524"/>
        <v>1000000</v>
      </c>
      <c r="T1122" s="25" t="str">
        <f t="shared" si="525"/>
        <v>Y</v>
      </c>
      <c r="U1122" s="44">
        <f t="shared" si="526"/>
        <v>2</v>
      </c>
      <c r="V1122" s="45">
        <f t="shared" si="527"/>
        <v>200000</v>
      </c>
      <c r="W1122" s="45">
        <f t="shared" si="528"/>
        <v>1000000</v>
      </c>
      <c r="X1122" s="28">
        <f t="shared" si="529"/>
        <v>23985.014082480004</v>
      </c>
      <c r="Y1122" s="28">
        <f t="shared" si="530"/>
        <v>0</v>
      </c>
      <c r="Z1122" s="45" t="str">
        <f t="shared" si="531"/>
        <v>NA</v>
      </c>
      <c r="AA1122" s="29" t="str">
        <f t="shared" si="532"/>
        <v>Y</v>
      </c>
      <c r="AB1122" s="46">
        <f t="shared" si="533"/>
        <v>1</v>
      </c>
      <c r="AC1122" s="31">
        <f t="shared" si="534"/>
        <v>200000</v>
      </c>
      <c r="AD1122" s="31">
        <f t="shared" si="535"/>
        <v>1000000</v>
      </c>
      <c r="AE1122" s="31">
        <f t="shared" si="536"/>
        <v>24510.285890886316</v>
      </c>
      <c r="AF1122" s="47">
        <f t="shared" si="537"/>
        <v>0</v>
      </c>
      <c r="AG1122" s="31" t="str">
        <f t="shared" si="538"/>
        <v>NA</v>
      </c>
      <c r="AH1122" s="48">
        <f t="shared" si="539"/>
        <v>0</v>
      </c>
      <c r="AI1122" s="33">
        <f t="shared" si="540"/>
        <v>0</v>
      </c>
      <c r="AJ1122" s="33">
        <f t="shared" si="541"/>
        <v>0</v>
      </c>
      <c r="AK1122" s="33">
        <f t="shared" si="542"/>
        <v>0</v>
      </c>
      <c r="AL1122" s="33">
        <f t="shared" si="543"/>
        <v>0</v>
      </c>
      <c r="AM1122" s="34">
        <f t="shared" si="544"/>
        <v>0</v>
      </c>
    </row>
    <row r="1123" spans="1:39" ht="15" customHeight="1" x14ac:dyDescent="0.3">
      <c r="A1123" s="166" t="s">
        <v>3557</v>
      </c>
      <c r="B1123" s="99">
        <v>12045</v>
      </c>
      <c r="C1123" s="99">
        <v>78415</v>
      </c>
      <c r="D1123" s="165">
        <v>45280</v>
      </c>
      <c r="E1123" s="165">
        <v>45426</v>
      </c>
      <c r="F1123" s="166">
        <v>4</v>
      </c>
      <c r="G1123" s="178">
        <v>1.42</v>
      </c>
      <c r="H1123" s="181">
        <v>1</v>
      </c>
      <c r="I1123" s="180">
        <v>4.2900000000000001E-2</v>
      </c>
      <c r="J1123" s="21">
        <f t="shared" si="515"/>
        <v>2.58</v>
      </c>
      <c r="K1123" s="21" t="str">
        <f t="shared" si="516"/>
        <v>Y</v>
      </c>
      <c r="L1123" s="37" t="str">
        <f t="shared" si="517"/>
        <v>NA</v>
      </c>
      <c r="M1123" s="8" t="str">
        <f t="shared" si="518"/>
        <v>Y</v>
      </c>
      <c r="N1123" s="42">
        <f t="shared" si="519"/>
        <v>3</v>
      </c>
      <c r="O1123" s="43">
        <f t="shared" si="520"/>
        <v>200000</v>
      </c>
      <c r="P1123" s="43" t="str">
        <f t="shared" si="521"/>
        <v>NA</v>
      </c>
      <c r="Q1123" s="24">
        <f t="shared" si="522"/>
        <v>12561.7305</v>
      </c>
      <c r="R1123" s="43">
        <f t="shared" si="523"/>
        <v>0</v>
      </c>
      <c r="S1123" s="24">
        <f t="shared" si="524"/>
        <v>1000000</v>
      </c>
      <c r="T1123" s="25" t="str">
        <f t="shared" si="525"/>
        <v>Y</v>
      </c>
      <c r="U1123" s="44">
        <f t="shared" si="526"/>
        <v>2</v>
      </c>
      <c r="V1123" s="45">
        <f t="shared" si="527"/>
        <v>200000</v>
      </c>
      <c r="W1123" s="45">
        <f t="shared" si="528"/>
        <v>1000000</v>
      </c>
      <c r="X1123" s="28">
        <f t="shared" si="529"/>
        <v>13100.628738449999</v>
      </c>
      <c r="Y1123" s="28">
        <f t="shared" si="530"/>
        <v>0</v>
      </c>
      <c r="Z1123" s="45" t="str">
        <f t="shared" si="531"/>
        <v>NA</v>
      </c>
      <c r="AA1123" s="29" t="str">
        <f t="shared" si="532"/>
        <v>Y</v>
      </c>
      <c r="AB1123" s="46">
        <f t="shared" si="533"/>
        <v>1</v>
      </c>
      <c r="AC1123" s="31">
        <f t="shared" si="534"/>
        <v>200000</v>
      </c>
      <c r="AD1123" s="31">
        <f t="shared" si="535"/>
        <v>1000000</v>
      </c>
      <c r="AE1123" s="31">
        <f t="shared" si="536"/>
        <v>13662.645711329504</v>
      </c>
      <c r="AF1123" s="47">
        <f t="shared" si="537"/>
        <v>0</v>
      </c>
      <c r="AG1123" s="31" t="str">
        <f t="shared" si="538"/>
        <v>NA</v>
      </c>
      <c r="AH1123" s="48">
        <f t="shared" si="539"/>
        <v>0</v>
      </c>
      <c r="AI1123" s="33">
        <f t="shared" si="540"/>
        <v>0</v>
      </c>
      <c r="AJ1123" s="33">
        <f t="shared" si="541"/>
        <v>0</v>
      </c>
      <c r="AK1123" s="33">
        <f t="shared" si="542"/>
        <v>0</v>
      </c>
      <c r="AL1123" s="33">
        <f t="shared" si="543"/>
        <v>0</v>
      </c>
      <c r="AM1123" s="34">
        <f t="shared" si="544"/>
        <v>0</v>
      </c>
    </row>
    <row r="1124" spans="1:39" ht="15" customHeight="1" x14ac:dyDescent="0.3">
      <c r="A1124" s="166" t="s">
        <v>3558</v>
      </c>
      <c r="B1124" s="99">
        <v>18984</v>
      </c>
      <c r="C1124" s="99">
        <v>69947</v>
      </c>
      <c r="D1124" s="165">
        <v>44842</v>
      </c>
      <c r="E1124" s="165">
        <v>45002</v>
      </c>
      <c r="F1124" s="166">
        <v>4</v>
      </c>
      <c r="G1124" s="178">
        <v>3.82</v>
      </c>
      <c r="H1124" s="181">
        <v>1</v>
      </c>
      <c r="I1124" s="180">
        <v>1.9699999999999999E-2</v>
      </c>
      <c r="J1124" s="21">
        <f t="shared" si="515"/>
        <v>0.18000000000000016</v>
      </c>
      <c r="K1124" s="21" t="str">
        <f t="shared" si="516"/>
        <v>Y</v>
      </c>
      <c r="L1124" s="37" t="str">
        <f t="shared" si="517"/>
        <v>NA</v>
      </c>
      <c r="M1124" s="8" t="str">
        <f t="shared" si="518"/>
        <v>Y</v>
      </c>
      <c r="N1124" s="42">
        <f t="shared" si="519"/>
        <v>1</v>
      </c>
      <c r="O1124" s="43">
        <f t="shared" si="520"/>
        <v>200000</v>
      </c>
      <c r="P1124" s="43" t="str">
        <f t="shared" si="521"/>
        <v>NA</v>
      </c>
      <c r="Q1124" s="24">
        <f t="shared" si="522"/>
        <v>19357.984800000002</v>
      </c>
      <c r="R1124" s="43">
        <f t="shared" si="523"/>
        <v>0</v>
      </c>
      <c r="S1124" s="24">
        <f t="shared" si="524"/>
        <v>1000000</v>
      </c>
      <c r="T1124" s="25" t="str">
        <f t="shared" si="525"/>
        <v>N</v>
      </c>
      <c r="U1124" s="44">
        <f t="shared" si="526"/>
        <v>0</v>
      </c>
      <c r="V1124" s="45">
        <f t="shared" si="527"/>
        <v>0</v>
      </c>
      <c r="W1124" s="45">
        <f t="shared" si="528"/>
        <v>0</v>
      </c>
      <c r="X1124" s="28">
        <f t="shared" si="529"/>
        <v>0</v>
      </c>
      <c r="Y1124" s="28">
        <f t="shared" si="530"/>
        <v>0</v>
      </c>
      <c r="Z1124" s="45">
        <f t="shared" si="531"/>
        <v>0</v>
      </c>
      <c r="AA1124" s="29" t="str">
        <f t="shared" si="532"/>
        <v>N</v>
      </c>
      <c r="AB1124" s="46">
        <f t="shared" si="533"/>
        <v>0</v>
      </c>
      <c r="AC1124" s="31">
        <f t="shared" si="534"/>
        <v>0</v>
      </c>
      <c r="AD1124" s="31">
        <f t="shared" si="535"/>
        <v>0</v>
      </c>
      <c r="AE1124" s="31">
        <f t="shared" si="536"/>
        <v>0</v>
      </c>
      <c r="AF1124" s="47">
        <f t="shared" si="537"/>
        <v>0</v>
      </c>
      <c r="AG1124" s="31">
        <f t="shared" si="538"/>
        <v>0</v>
      </c>
      <c r="AH1124" s="48">
        <f t="shared" si="539"/>
        <v>0</v>
      </c>
      <c r="AI1124" s="33">
        <f t="shared" si="540"/>
        <v>0</v>
      </c>
      <c r="AJ1124" s="33">
        <f t="shared" si="541"/>
        <v>0</v>
      </c>
      <c r="AK1124" s="33">
        <f t="shared" si="542"/>
        <v>0</v>
      </c>
      <c r="AL1124" s="33">
        <f t="shared" si="543"/>
        <v>0</v>
      </c>
      <c r="AM1124" s="34">
        <f t="shared" si="544"/>
        <v>0</v>
      </c>
    </row>
    <row r="1125" spans="1:39" ht="15" customHeight="1" x14ac:dyDescent="0.3">
      <c r="A1125" s="166" t="s">
        <v>3559</v>
      </c>
      <c r="B1125" s="99">
        <v>19151</v>
      </c>
      <c r="C1125" s="99">
        <v>41807</v>
      </c>
      <c r="D1125" s="165">
        <v>44680</v>
      </c>
      <c r="E1125" s="165">
        <v>44900</v>
      </c>
      <c r="F1125" s="166">
        <v>2</v>
      </c>
      <c r="G1125" s="178">
        <v>1.1599999999999999</v>
      </c>
      <c r="H1125" s="181">
        <v>0.75</v>
      </c>
      <c r="I1125" s="180">
        <v>6.1899999999999997E-2</v>
      </c>
      <c r="J1125" s="21">
        <f t="shared" si="515"/>
        <v>0.84000000000000008</v>
      </c>
      <c r="K1125" s="21" t="str">
        <f t="shared" si="516"/>
        <v>Y</v>
      </c>
      <c r="L1125" s="37" t="str">
        <f t="shared" si="517"/>
        <v>NA</v>
      </c>
      <c r="M1125" s="8" t="str">
        <f t="shared" si="518"/>
        <v>Y</v>
      </c>
      <c r="N1125" s="42">
        <f t="shared" si="519"/>
        <v>2</v>
      </c>
      <c r="O1125" s="43">
        <f t="shared" si="520"/>
        <v>200000</v>
      </c>
      <c r="P1125" s="43" t="str">
        <f t="shared" si="521"/>
        <v>NA</v>
      </c>
      <c r="Q1125" s="24">
        <f t="shared" si="522"/>
        <v>20336.446900000003</v>
      </c>
      <c r="R1125" s="43">
        <f t="shared" si="523"/>
        <v>0</v>
      </c>
      <c r="S1125" s="24">
        <f t="shared" si="524"/>
        <v>1000000</v>
      </c>
      <c r="T1125" s="25" t="str">
        <f t="shared" si="525"/>
        <v>N</v>
      </c>
      <c r="U1125" s="44">
        <f t="shared" si="526"/>
        <v>1</v>
      </c>
      <c r="V1125" s="45">
        <f t="shared" si="527"/>
        <v>20000</v>
      </c>
      <c r="W1125" s="45">
        <f t="shared" si="528"/>
        <v>65000</v>
      </c>
      <c r="X1125" s="28">
        <f t="shared" si="529"/>
        <v>20000</v>
      </c>
      <c r="Y1125" s="28">
        <f t="shared" si="530"/>
        <v>1595.2729631100046</v>
      </c>
      <c r="Z1125" s="45">
        <f t="shared" si="531"/>
        <v>0</v>
      </c>
      <c r="AA1125" s="29" t="str">
        <f t="shared" si="532"/>
        <v>N</v>
      </c>
      <c r="AB1125" s="46">
        <f t="shared" si="533"/>
        <v>0</v>
      </c>
      <c r="AC1125" s="31">
        <f t="shared" si="534"/>
        <v>0</v>
      </c>
      <c r="AD1125" s="31">
        <f t="shared" si="535"/>
        <v>0</v>
      </c>
      <c r="AE1125" s="31">
        <f t="shared" si="536"/>
        <v>0</v>
      </c>
      <c r="AF1125" s="47">
        <f t="shared" si="537"/>
        <v>0</v>
      </c>
      <c r="AG1125" s="31">
        <f t="shared" si="538"/>
        <v>0</v>
      </c>
      <c r="AH1125" s="48">
        <f t="shared" si="539"/>
        <v>0</v>
      </c>
      <c r="AI1125" s="33">
        <f t="shared" si="540"/>
        <v>0</v>
      </c>
      <c r="AJ1125" s="33">
        <f t="shared" si="541"/>
        <v>0</v>
      </c>
      <c r="AK1125" s="33">
        <f t="shared" si="542"/>
        <v>0</v>
      </c>
      <c r="AL1125" s="33">
        <f t="shared" si="543"/>
        <v>0</v>
      </c>
      <c r="AM1125" s="34">
        <f t="shared" si="544"/>
        <v>1595.2729631100046</v>
      </c>
    </row>
    <row r="1126" spans="1:39" ht="15" customHeight="1" x14ac:dyDescent="0.3">
      <c r="A1126" s="166" t="s">
        <v>3560</v>
      </c>
      <c r="B1126" s="99">
        <v>18858</v>
      </c>
      <c r="C1126" s="99">
        <v>35601</v>
      </c>
      <c r="D1126" s="165">
        <v>45615</v>
      </c>
      <c r="E1126" s="165">
        <v>45952</v>
      </c>
      <c r="F1126" s="166">
        <v>4</v>
      </c>
      <c r="G1126" s="178">
        <v>1.47</v>
      </c>
      <c r="H1126" s="181">
        <v>0.5</v>
      </c>
      <c r="I1126" s="180">
        <v>2.58E-2</v>
      </c>
      <c r="J1126" s="21">
        <f t="shared" si="515"/>
        <v>2.5300000000000002</v>
      </c>
      <c r="K1126" s="21" t="str">
        <f t="shared" si="516"/>
        <v>Y</v>
      </c>
      <c r="L1126" s="37" t="str">
        <f t="shared" si="517"/>
        <v>NA</v>
      </c>
      <c r="M1126" s="8" t="str">
        <f t="shared" si="518"/>
        <v>Y</v>
      </c>
      <c r="N1126" s="42">
        <f t="shared" si="519"/>
        <v>6</v>
      </c>
      <c r="O1126" s="43">
        <f t="shared" si="520"/>
        <v>200000</v>
      </c>
      <c r="P1126" s="43" t="str">
        <f t="shared" si="521"/>
        <v>NA</v>
      </c>
      <c r="Q1126" s="24">
        <f t="shared" si="522"/>
        <v>19344.536400000001</v>
      </c>
      <c r="R1126" s="43">
        <f t="shared" si="523"/>
        <v>0</v>
      </c>
      <c r="S1126" s="24">
        <f t="shared" si="524"/>
        <v>1000000</v>
      </c>
      <c r="T1126" s="25" t="str">
        <f t="shared" si="525"/>
        <v>Y</v>
      </c>
      <c r="U1126" s="44">
        <f t="shared" si="526"/>
        <v>5</v>
      </c>
      <c r="V1126" s="45">
        <f t="shared" si="527"/>
        <v>200000</v>
      </c>
      <c r="W1126" s="45">
        <f t="shared" si="528"/>
        <v>1000000</v>
      </c>
      <c r="X1126" s="28">
        <f t="shared" si="529"/>
        <v>19843.625439120002</v>
      </c>
      <c r="Y1126" s="28">
        <f t="shared" si="530"/>
        <v>0</v>
      </c>
      <c r="Z1126" s="45" t="str">
        <f t="shared" si="531"/>
        <v>NA</v>
      </c>
      <c r="AA1126" s="29" t="str">
        <f t="shared" si="532"/>
        <v>Y</v>
      </c>
      <c r="AB1126" s="46">
        <f t="shared" si="533"/>
        <v>4</v>
      </c>
      <c r="AC1126" s="31">
        <f t="shared" si="534"/>
        <v>200000</v>
      </c>
      <c r="AD1126" s="31">
        <f t="shared" si="535"/>
        <v>1000000</v>
      </c>
      <c r="AE1126" s="31">
        <f t="shared" si="536"/>
        <v>20355.5909754493</v>
      </c>
      <c r="AF1126" s="47">
        <f t="shared" si="537"/>
        <v>0</v>
      </c>
      <c r="AG1126" s="31" t="str">
        <f t="shared" si="538"/>
        <v>NA</v>
      </c>
      <c r="AH1126" s="48">
        <f t="shared" si="539"/>
        <v>3</v>
      </c>
      <c r="AI1126" s="33">
        <f t="shared" si="540"/>
        <v>20000</v>
      </c>
      <c r="AJ1126" s="33">
        <f t="shared" si="541"/>
        <v>65000</v>
      </c>
      <c r="AK1126" s="33">
        <f t="shared" si="542"/>
        <v>20000</v>
      </c>
      <c r="AL1126" s="33">
        <f t="shared" si="543"/>
        <v>880.76522261589344</v>
      </c>
      <c r="AM1126" s="34">
        <f t="shared" si="544"/>
        <v>880.76522261589344</v>
      </c>
    </row>
    <row r="1127" spans="1:39" ht="15" customHeight="1" x14ac:dyDescent="0.3">
      <c r="A1127" s="166" t="s">
        <v>3561</v>
      </c>
      <c r="B1127" s="99">
        <v>8546</v>
      </c>
      <c r="C1127" s="99">
        <v>64436</v>
      </c>
      <c r="D1127" s="165">
        <v>44473</v>
      </c>
      <c r="E1127" s="165">
        <v>44787</v>
      </c>
      <c r="F1127" s="166">
        <v>4</v>
      </c>
      <c r="G1127" s="178">
        <v>0.55000000000000004</v>
      </c>
      <c r="H1127" s="181">
        <v>0.75</v>
      </c>
      <c r="I1127" s="180">
        <v>5.5199999999999999E-2</v>
      </c>
      <c r="J1127" s="21">
        <f t="shared" si="515"/>
        <v>3.45</v>
      </c>
      <c r="K1127" s="21" t="str">
        <f t="shared" si="516"/>
        <v>Y</v>
      </c>
      <c r="L1127" s="37" t="str">
        <f t="shared" si="517"/>
        <v>NA</v>
      </c>
      <c r="M1127" s="8" t="str">
        <f t="shared" si="518"/>
        <v>Y</v>
      </c>
      <c r="N1127" s="42">
        <f t="shared" si="519"/>
        <v>5</v>
      </c>
      <c r="O1127" s="43">
        <f t="shared" si="520"/>
        <v>200000</v>
      </c>
      <c r="P1127" s="43" t="str">
        <f t="shared" si="521"/>
        <v>NA</v>
      </c>
      <c r="Q1127" s="24">
        <f t="shared" si="522"/>
        <v>9017.7392</v>
      </c>
      <c r="R1127" s="43">
        <f t="shared" si="523"/>
        <v>0</v>
      </c>
      <c r="S1127" s="24">
        <f t="shared" si="524"/>
        <v>1000000</v>
      </c>
      <c r="T1127" s="25" t="str">
        <f t="shared" si="525"/>
        <v>Y</v>
      </c>
      <c r="U1127" s="44">
        <f t="shared" si="526"/>
        <v>4</v>
      </c>
      <c r="V1127" s="45">
        <f t="shared" si="527"/>
        <v>200000</v>
      </c>
      <c r="W1127" s="45">
        <f t="shared" si="528"/>
        <v>1000000</v>
      </c>
      <c r="X1127" s="28">
        <f t="shared" si="529"/>
        <v>9515.5184038399984</v>
      </c>
      <c r="Y1127" s="28">
        <f t="shared" si="530"/>
        <v>0</v>
      </c>
      <c r="Z1127" s="45" t="str">
        <f t="shared" si="531"/>
        <v>NA</v>
      </c>
      <c r="AA1127" s="29" t="str">
        <f t="shared" si="532"/>
        <v>Y</v>
      </c>
      <c r="AB1127" s="46">
        <f t="shared" si="533"/>
        <v>3</v>
      </c>
      <c r="AC1127" s="31">
        <f t="shared" si="534"/>
        <v>200000</v>
      </c>
      <c r="AD1127" s="31">
        <f t="shared" si="535"/>
        <v>1000000</v>
      </c>
      <c r="AE1127" s="31">
        <f t="shared" si="536"/>
        <v>10040.775019731966</v>
      </c>
      <c r="AF1127" s="47">
        <f t="shared" si="537"/>
        <v>0</v>
      </c>
      <c r="AG1127" s="31" t="str">
        <f t="shared" si="538"/>
        <v>NA</v>
      </c>
      <c r="AH1127" s="48">
        <f t="shared" si="539"/>
        <v>2</v>
      </c>
      <c r="AI1127" s="33">
        <f t="shared" si="540"/>
        <v>20000</v>
      </c>
      <c r="AJ1127" s="33">
        <f t="shared" si="541"/>
        <v>65000</v>
      </c>
      <c r="AK1127" s="33">
        <f t="shared" si="542"/>
        <v>10595.025800821169</v>
      </c>
      <c r="AL1127" s="33">
        <f t="shared" si="543"/>
        <v>0</v>
      </c>
      <c r="AM1127" s="34">
        <f t="shared" si="544"/>
        <v>0</v>
      </c>
    </row>
    <row r="1128" spans="1:39" ht="15" customHeight="1" x14ac:dyDescent="0.3">
      <c r="A1128" s="166" t="s">
        <v>3562</v>
      </c>
      <c r="B1128" s="99">
        <v>23243</v>
      </c>
      <c r="C1128" s="99">
        <v>36684</v>
      </c>
      <c r="D1128" s="165">
        <v>44957</v>
      </c>
      <c r="E1128" s="165">
        <v>45123</v>
      </c>
      <c r="F1128" s="166">
        <v>2</v>
      </c>
      <c r="G1128" s="178">
        <v>0.44</v>
      </c>
      <c r="H1128" s="181">
        <v>0.75</v>
      </c>
      <c r="I1128" s="180">
        <v>7.9500000000000001E-2</v>
      </c>
      <c r="J1128" s="21">
        <f t="shared" si="515"/>
        <v>1.56</v>
      </c>
      <c r="K1128" s="21" t="str">
        <f t="shared" si="516"/>
        <v>Y</v>
      </c>
      <c r="L1128" s="37" t="str">
        <f t="shared" si="517"/>
        <v>NA</v>
      </c>
      <c r="M1128" s="8" t="str">
        <f t="shared" si="518"/>
        <v>Y</v>
      </c>
      <c r="N1128" s="42">
        <f t="shared" si="519"/>
        <v>3</v>
      </c>
      <c r="O1128" s="43">
        <f t="shared" si="520"/>
        <v>200000</v>
      </c>
      <c r="P1128" s="43" t="str">
        <f t="shared" si="521"/>
        <v>NA</v>
      </c>
      <c r="Q1128" s="24">
        <f t="shared" si="522"/>
        <v>25090.818499999998</v>
      </c>
      <c r="R1128" s="43">
        <f t="shared" si="523"/>
        <v>0</v>
      </c>
      <c r="S1128" s="24">
        <f t="shared" si="524"/>
        <v>1000000</v>
      </c>
      <c r="T1128" s="25" t="str">
        <f t="shared" si="525"/>
        <v>Y</v>
      </c>
      <c r="U1128" s="44">
        <f t="shared" si="526"/>
        <v>2</v>
      </c>
      <c r="V1128" s="45">
        <f t="shared" si="527"/>
        <v>200000</v>
      </c>
      <c r="W1128" s="45">
        <f t="shared" si="528"/>
        <v>1000000</v>
      </c>
      <c r="X1128" s="28">
        <f t="shared" si="529"/>
        <v>27085.538570749995</v>
      </c>
      <c r="Y1128" s="28">
        <f t="shared" si="530"/>
        <v>0</v>
      </c>
      <c r="Z1128" s="45" t="str">
        <f t="shared" si="531"/>
        <v>NA</v>
      </c>
      <c r="AA1128" s="29" t="str">
        <f t="shared" si="532"/>
        <v>N</v>
      </c>
      <c r="AB1128" s="46">
        <f t="shared" si="533"/>
        <v>1</v>
      </c>
      <c r="AC1128" s="31">
        <f t="shared" si="534"/>
        <v>20000</v>
      </c>
      <c r="AD1128" s="31">
        <f t="shared" si="535"/>
        <v>65000</v>
      </c>
      <c r="AE1128" s="31">
        <f t="shared" si="536"/>
        <v>20000</v>
      </c>
      <c r="AF1128" s="47">
        <f t="shared" si="537"/>
        <v>9238.838887124617</v>
      </c>
      <c r="AG1128" s="31">
        <f t="shared" si="538"/>
        <v>0</v>
      </c>
      <c r="AH1128" s="48">
        <f t="shared" si="539"/>
        <v>0</v>
      </c>
      <c r="AI1128" s="33">
        <f t="shared" si="540"/>
        <v>0</v>
      </c>
      <c r="AJ1128" s="33">
        <f t="shared" si="541"/>
        <v>0</v>
      </c>
      <c r="AK1128" s="33">
        <f t="shared" si="542"/>
        <v>0</v>
      </c>
      <c r="AL1128" s="33">
        <f t="shared" si="543"/>
        <v>0</v>
      </c>
      <c r="AM1128" s="34">
        <f t="shared" si="544"/>
        <v>9238.838887124617</v>
      </c>
    </row>
    <row r="1129" spans="1:39" ht="15" customHeight="1" x14ac:dyDescent="0.3">
      <c r="A1129" s="166" t="s">
        <v>3563</v>
      </c>
      <c r="B1129" s="99">
        <v>10944</v>
      </c>
      <c r="C1129" s="99">
        <v>39720</v>
      </c>
      <c r="D1129" s="165">
        <v>45045</v>
      </c>
      <c r="E1129" s="165">
        <v>45280</v>
      </c>
      <c r="F1129" s="166">
        <v>2</v>
      </c>
      <c r="G1129" s="178">
        <v>0.37</v>
      </c>
      <c r="H1129" s="181">
        <v>0.25</v>
      </c>
      <c r="I1129" s="180">
        <v>2.1399999999999999E-2</v>
      </c>
      <c r="J1129" s="21">
        <f t="shared" si="515"/>
        <v>1.63</v>
      </c>
      <c r="K1129" s="21" t="str">
        <f t="shared" si="516"/>
        <v>Y</v>
      </c>
      <c r="L1129" s="37" t="str">
        <f t="shared" si="517"/>
        <v>NA</v>
      </c>
      <c r="M1129" s="8" t="str">
        <f t="shared" si="518"/>
        <v>Y</v>
      </c>
      <c r="N1129" s="42">
        <f t="shared" si="519"/>
        <v>7</v>
      </c>
      <c r="O1129" s="43">
        <f t="shared" si="520"/>
        <v>200000</v>
      </c>
      <c r="P1129" s="43" t="str">
        <f t="shared" si="521"/>
        <v>NA</v>
      </c>
      <c r="Q1129" s="24">
        <f t="shared" si="522"/>
        <v>11178.2016</v>
      </c>
      <c r="R1129" s="43">
        <f t="shared" si="523"/>
        <v>0</v>
      </c>
      <c r="S1129" s="24">
        <f t="shared" si="524"/>
        <v>1000000</v>
      </c>
      <c r="T1129" s="25" t="str">
        <f t="shared" si="525"/>
        <v>Y</v>
      </c>
      <c r="U1129" s="44">
        <f t="shared" si="526"/>
        <v>6</v>
      </c>
      <c r="V1129" s="45">
        <f t="shared" si="527"/>
        <v>200000</v>
      </c>
      <c r="W1129" s="45">
        <f t="shared" si="528"/>
        <v>1000000</v>
      </c>
      <c r="X1129" s="28">
        <f t="shared" si="529"/>
        <v>11417.415114240001</v>
      </c>
      <c r="Y1129" s="28">
        <f t="shared" si="530"/>
        <v>0</v>
      </c>
      <c r="Z1129" s="45" t="str">
        <f t="shared" si="531"/>
        <v>NA</v>
      </c>
      <c r="AA1129" s="29" t="str">
        <f t="shared" si="532"/>
        <v>N</v>
      </c>
      <c r="AB1129" s="46">
        <f t="shared" si="533"/>
        <v>5</v>
      </c>
      <c r="AC1129" s="31">
        <f t="shared" si="534"/>
        <v>20000</v>
      </c>
      <c r="AD1129" s="31">
        <f t="shared" si="535"/>
        <v>65000</v>
      </c>
      <c r="AE1129" s="31">
        <f t="shared" si="536"/>
        <v>11661.747797684737</v>
      </c>
      <c r="AF1129" s="47">
        <f t="shared" si="537"/>
        <v>0</v>
      </c>
      <c r="AG1129" s="31">
        <f t="shared" si="538"/>
        <v>0</v>
      </c>
      <c r="AH1129" s="48">
        <f t="shared" si="539"/>
        <v>4</v>
      </c>
      <c r="AI1129" s="33">
        <f t="shared" si="540"/>
        <v>20000</v>
      </c>
      <c r="AJ1129" s="33">
        <f t="shared" si="541"/>
        <v>65000</v>
      </c>
      <c r="AK1129" s="33">
        <f t="shared" si="542"/>
        <v>0</v>
      </c>
      <c r="AL1129" s="33">
        <f t="shared" si="543"/>
        <v>11911.309200555192</v>
      </c>
      <c r="AM1129" s="34">
        <f t="shared" si="544"/>
        <v>11911.309200555192</v>
      </c>
    </row>
    <row r="1130" spans="1:39" ht="15" customHeight="1" x14ac:dyDescent="0.3">
      <c r="A1130" s="166" t="s">
        <v>3564</v>
      </c>
      <c r="B1130" s="99">
        <v>17327</v>
      </c>
      <c r="C1130" s="99">
        <v>82355</v>
      </c>
      <c r="D1130" s="165">
        <v>45275</v>
      </c>
      <c r="E1130" s="165">
        <v>45479</v>
      </c>
      <c r="F1130" s="166">
        <v>2</v>
      </c>
      <c r="G1130" s="178">
        <v>0.8</v>
      </c>
      <c r="H1130" s="181">
        <v>0.75</v>
      </c>
      <c r="I1130" s="180">
        <v>6.9400000000000003E-2</v>
      </c>
      <c r="J1130" s="21">
        <f t="shared" si="515"/>
        <v>1.2</v>
      </c>
      <c r="K1130" s="21" t="str">
        <f t="shared" si="516"/>
        <v>Y</v>
      </c>
      <c r="L1130" s="37" t="str">
        <f t="shared" si="517"/>
        <v>NA</v>
      </c>
      <c r="M1130" s="8" t="str">
        <f t="shared" si="518"/>
        <v>Y</v>
      </c>
      <c r="N1130" s="42">
        <f t="shared" si="519"/>
        <v>2</v>
      </c>
      <c r="O1130" s="43">
        <f t="shared" si="520"/>
        <v>200000</v>
      </c>
      <c r="P1130" s="43" t="str">
        <f t="shared" si="521"/>
        <v>NA</v>
      </c>
      <c r="Q1130" s="24">
        <f t="shared" si="522"/>
        <v>18529.4938</v>
      </c>
      <c r="R1130" s="43">
        <f t="shared" si="523"/>
        <v>0</v>
      </c>
      <c r="S1130" s="24">
        <f t="shared" si="524"/>
        <v>1000000</v>
      </c>
      <c r="T1130" s="25" t="str">
        <f t="shared" si="525"/>
        <v>Y</v>
      </c>
      <c r="U1130" s="44">
        <f t="shared" si="526"/>
        <v>1</v>
      </c>
      <c r="V1130" s="45">
        <f t="shared" si="527"/>
        <v>200000</v>
      </c>
      <c r="W1130" s="45">
        <f t="shared" si="528"/>
        <v>1000000</v>
      </c>
      <c r="X1130" s="28">
        <f t="shared" si="529"/>
        <v>19815.440669719999</v>
      </c>
      <c r="Y1130" s="28">
        <f t="shared" si="530"/>
        <v>0</v>
      </c>
      <c r="Z1130" s="45" t="str">
        <f t="shared" si="531"/>
        <v>NA</v>
      </c>
      <c r="AA1130" s="29" t="str">
        <f t="shared" si="532"/>
        <v>N</v>
      </c>
      <c r="AB1130" s="46">
        <f t="shared" si="533"/>
        <v>0</v>
      </c>
      <c r="AC1130" s="31">
        <f t="shared" si="534"/>
        <v>0</v>
      </c>
      <c r="AD1130" s="31">
        <f t="shared" si="535"/>
        <v>0</v>
      </c>
      <c r="AE1130" s="31">
        <f t="shared" si="536"/>
        <v>0</v>
      </c>
      <c r="AF1130" s="47">
        <f t="shared" si="537"/>
        <v>0</v>
      </c>
      <c r="AG1130" s="31">
        <f t="shared" si="538"/>
        <v>0</v>
      </c>
      <c r="AH1130" s="48">
        <f t="shared" si="539"/>
        <v>0</v>
      </c>
      <c r="AI1130" s="33">
        <f t="shared" si="540"/>
        <v>0</v>
      </c>
      <c r="AJ1130" s="33">
        <f t="shared" si="541"/>
        <v>0</v>
      </c>
      <c r="AK1130" s="33">
        <f t="shared" si="542"/>
        <v>0</v>
      </c>
      <c r="AL1130" s="33">
        <f t="shared" si="543"/>
        <v>0</v>
      </c>
      <c r="AM1130" s="34">
        <f t="shared" si="544"/>
        <v>0</v>
      </c>
    </row>
    <row r="1131" spans="1:39" ht="15" customHeight="1" x14ac:dyDescent="0.3">
      <c r="A1131" s="166" t="s">
        <v>3565</v>
      </c>
      <c r="B1131" s="99">
        <v>7783</v>
      </c>
      <c r="C1131" s="99">
        <v>24678</v>
      </c>
      <c r="D1131" s="165">
        <v>45886</v>
      </c>
      <c r="E1131" s="165">
        <v>45996</v>
      </c>
      <c r="F1131" s="166">
        <v>2</v>
      </c>
      <c r="G1131" s="178">
        <v>1.38</v>
      </c>
      <c r="H1131" s="181">
        <v>0.75</v>
      </c>
      <c r="I1131" s="180">
        <v>4.5999999999999999E-2</v>
      </c>
      <c r="J1131" s="21">
        <f t="shared" si="515"/>
        <v>0.62000000000000011</v>
      </c>
      <c r="K1131" s="21" t="str">
        <f t="shared" si="516"/>
        <v>Y</v>
      </c>
      <c r="L1131" s="37" t="str">
        <f t="shared" si="517"/>
        <v>NA</v>
      </c>
      <c r="M1131" s="8" t="str">
        <f t="shared" si="518"/>
        <v>Y</v>
      </c>
      <c r="N1131" s="42">
        <f t="shared" si="519"/>
        <v>1</v>
      </c>
      <c r="O1131" s="43">
        <f t="shared" si="520"/>
        <v>200000</v>
      </c>
      <c r="P1131" s="43" t="str">
        <f t="shared" si="521"/>
        <v>NA</v>
      </c>
      <c r="Q1131" s="24">
        <f t="shared" si="522"/>
        <v>8141.018</v>
      </c>
      <c r="R1131" s="43">
        <f t="shared" si="523"/>
        <v>0</v>
      </c>
      <c r="S1131" s="24">
        <f t="shared" si="524"/>
        <v>1000000</v>
      </c>
      <c r="T1131" s="25" t="str">
        <f t="shared" si="525"/>
        <v>N</v>
      </c>
      <c r="U1131" s="44">
        <f t="shared" si="526"/>
        <v>0</v>
      </c>
      <c r="V1131" s="45">
        <f t="shared" si="527"/>
        <v>0</v>
      </c>
      <c r="W1131" s="45">
        <f t="shared" si="528"/>
        <v>0</v>
      </c>
      <c r="X1131" s="28">
        <f t="shared" si="529"/>
        <v>0</v>
      </c>
      <c r="Y1131" s="28">
        <f t="shared" si="530"/>
        <v>0</v>
      </c>
      <c r="Z1131" s="45">
        <f t="shared" si="531"/>
        <v>0</v>
      </c>
      <c r="AA1131" s="29" t="str">
        <f t="shared" si="532"/>
        <v>N</v>
      </c>
      <c r="AB1131" s="46">
        <f t="shared" si="533"/>
        <v>0</v>
      </c>
      <c r="AC1131" s="31">
        <f t="shared" si="534"/>
        <v>0</v>
      </c>
      <c r="AD1131" s="31">
        <f t="shared" si="535"/>
        <v>0</v>
      </c>
      <c r="AE1131" s="31">
        <f t="shared" si="536"/>
        <v>0</v>
      </c>
      <c r="AF1131" s="47">
        <f t="shared" si="537"/>
        <v>0</v>
      </c>
      <c r="AG1131" s="31">
        <f t="shared" si="538"/>
        <v>0</v>
      </c>
      <c r="AH1131" s="48">
        <f t="shared" si="539"/>
        <v>0</v>
      </c>
      <c r="AI1131" s="33">
        <f t="shared" si="540"/>
        <v>0</v>
      </c>
      <c r="AJ1131" s="33">
        <f t="shared" si="541"/>
        <v>0</v>
      </c>
      <c r="AK1131" s="33">
        <f t="shared" si="542"/>
        <v>0</v>
      </c>
      <c r="AL1131" s="33">
        <f t="shared" si="543"/>
        <v>0</v>
      </c>
      <c r="AM1131" s="34">
        <f t="shared" si="544"/>
        <v>0</v>
      </c>
    </row>
    <row r="1132" spans="1:39" ht="15" customHeight="1" x14ac:dyDescent="0.3">
      <c r="A1132" s="166" t="s">
        <v>3566</v>
      </c>
      <c r="B1132" s="99">
        <v>24892</v>
      </c>
      <c r="C1132" s="99">
        <v>92831</v>
      </c>
      <c r="D1132" s="165">
        <v>45356</v>
      </c>
      <c r="E1132" s="165">
        <v>45525</v>
      </c>
      <c r="F1132" s="166">
        <v>2</v>
      </c>
      <c r="G1132" s="178">
        <v>1.53</v>
      </c>
      <c r="H1132" s="181">
        <v>0.25</v>
      </c>
      <c r="I1132" s="180">
        <v>3.9199999999999999E-2</v>
      </c>
      <c r="J1132" s="21">
        <f t="shared" si="515"/>
        <v>0.47</v>
      </c>
      <c r="K1132" s="21" t="str">
        <f t="shared" si="516"/>
        <v>Y</v>
      </c>
      <c r="L1132" s="37" t="str">
        <f t="shared" si="517"/>
        <v>NA</v>
      </c>
      <c r="M1132" s="8" t="str">
        <f t="shared" si="518"/>
        <v>Y</v>
      </c>
      <c r="N1132" s="42">
        <f t="shared" si="519"/>
        <v>2</v>
      </c>
      <c r="O1132" s="43">
        <f t="shared" si="520"/>
        <v>200000</v>
      </c>
      <c r="P1132" s="43" t="str">
        <f t="shared" si="521"/>
        <v>NA</v>
      </c>
      <c r="Q1132" s="24">
        <f t="shared" si="522"/>
        <v>25867.766399999997</v>
      </c>
      <c r="R1132" s="43">
        <f t="shared" si="523"/>
        <v>0</v>
      </c>
      <c r="S1132" s="24">
        <f t="shared" si="524"/>
        <v>1000000</v>
      </c>
      <c r="T1132" s="25" t="str">
        <f t="shared" si="525"/>
        <v>N</v>
      </c>
      <c r="U1132" s="44">
        <f t="shared" si="526"/>
        <v>1</v>
      </c>
      <c r="V1132" s="45">
        <f t="shared" si="527"/>
        <v>20000</v>
      </c>
      <c r="W1132" s="45">
        <f t="shared" si="528"/>
        <v>65000</v>
      </c>
      <c r="X1132" s="28">
        <f t="shared" si="529"/>
        <v>0</v>
      </c>
      <c r="Y1132" s="28">
        <f t="shared" si="530"/>
        <v>26881.782842879995</v>
      </c>
      <c r="Z1132" s="45">
        <f t="shared" si="531"/>
        <v>0</v>
      </c>
      <c r="AA1132" s="29" t="str">
        <f t="shared" si="532"/>
        <v>N</v>
      </c>
      <c r="AB1132" s="46">
        <f t="shared" si="533"/>
        <v>0</v>
      </c>
      <c r="AC1132" s="31">
        <f t="shared" si="534"/>
        <v>0</v>
      </c>
      <c r="AD1132" s="31">
        <f t="shared" si="535"/>
        <v>0</v>
      </c>
      <c r="AE1132" s="31">
        <f t="shared" si="536"/>
        <v>0</v>
      </c>
      <c r="AF1132" s="47">
        <f t="shared" si="537"/>
        <v>0</v>
      </c>
      <c r="AG1132" s="31">
        <f t="shared" si="538"/>
        <v>0</v>
      </c>
      <c r="AH1132" s="48">
        <f t="shared" si="539"/>
        <v>0</v>
      </c>
      <c r="AI1132" s="33">
        <f t="shared" si="540"/>
        <v>0</v>
      </c>
      <c r="AJ1132" s="33">
        <f t="shared" si="541"/>
        <v>0</v>
      </c>
      <c r="AK1132" s="33">
        <f t="shared" si="542"/>
        <v>0</v>
      </c>
      <c r="AL1132" s="33">
        <f t="shared" si="543"/>
        <v>0</v>
      </c>
      <c r="AM1132" s="34">
        <f t="shared" si="544"/>
        <v>26881.782842879995</v>
      </c>
    </row>
    <row r="1133" spans="1:39" ht="15" customHeight="1" x14ac:dyDescent="0.3">
      <c r="A1133" s="166" t="s">
        <v>3567</v>
      </c>
      <c r="B1133" s="99">
        <v>24435</v>
      </c>
      <c r="C1133" s="99">
        <v>98218</v>
      </c>
      <c r="D1133" s="165">
        <v>45125</v>
      </c>
      <c r="E1133" s="165">
        <v>45312</v>
      </c>
      <c r="F1133" s="166">
        <v>2</v>
      </c>
      <c r="G1133" s="178">
        <v>0.52</v>
      </c>
      <c r="H1133" s="181">
        <v>0.25</v>
      </c>
      <c r="I1133" s="180">
        <v>1.55E-2</v>
      </c>
      <c r="J1133" s="21">
        <f t="shared" si="515"/>
        <v>1.48</v>
      </c>
      <c r="K1133" s="21" t="str">
        <f t="shared" si="516"/>
        <v>Y</v>
      </c>
      <c r="L1133" s="37" t="str">
        <f t="shared" si="517"/>
        <v>NA</v>
      </c>
      <c r="M1133" s="8" t="str">
        <f t="shared" si="518"/>
        <v>Y</v>
      </c>
      <c r="N1133" s="42">
        <f t="shared" si="519"/>
        <v>6</v>
      </c>
      <c r="O1133" s="43">
        <f t="shared" si="520"/>
        <v>200000</v>
      </c>
      <c r="P1133" s="43" t="str">
        <f t="shared" si="521"/>
        <v>NA</v>
      </c>
      <c r="Q1133" s="24">
        <f t="shared" si="522"/>
        <v>24813.7425</v>
      </c>
      <c r="R1133" s="43">
        <f t="shared" si="523"/>
        <v>0</v>
      </c>
      <c r="S1133" s="24">
        <f t="shared" si="524"/>
        <v>1000000</v>
      </c>
      <c r="T1133" s="25" t="str">
        <f t="shared" si="525"/>
        <v>Y</v>
      </c>
      <c r="U1133" s="44">
        <f t="shared" si="526"/>
        <v>5</v>
      </c>
      <c r="V1133" s="45">
        <f t="shared" si="527"/>
        <v>200000</v>
      </c>
      <c r="W1133" s="45">
        <f t="shared" si="528"/>
        <v>1000000</v>
      </c>
      <c r="X1133" s="28">
        <f t="shared" si="529"/>
        <v>25198.355508750003</v>
      </c>
      <c r="Y1133" s="28">
        <f t="shared" si="530"/>
        <v>0</v>
      </c>
      <c r="Z1133" s="45" t="str">
        <f t="shared" si="531"/>
        <v>NA</v>
      </c>
      <c r="AA1133" s="29" t="str">
        <f t="shared" si="532"/>
        <v>N</v>
      </c>
      <c r="AB1133" s="46">
        <f t="shared" si="533"/>
        <v>4</v>
      </c>
      <c r="AC1133" s="31">
        <f t="shared" si="534"/>
        <v>20000</v>
      </c>
      <c r="AD1133" s="31">
        <f t="shared" si="535"/>
        <v>65000</v>
      </c>
      <c r="AE1133" s="31">
        <f t="shared" si="536"/>
        <v>20000</v>
      </c>
      <c r="AF1133" s="47">
        <f t="shared" si="537"/>
        <v>5588.9300191356306</v>
      </c>
      <c r="AG1133" s="31">
        <f t="shared" si="538"/>
        <v>0</v>
      </c>
      <c r="AH1133" s="48">
        <f t="shared" si="539"/>
        <v>3</v>
      </c>
      <c r="AI1133" s="33">
        <f t="shared" si="540"/>
        <v>20000</v>
      </c>
      <c r="AJ1133" s="33">
        <f t="shared" si="541"/>
        <v>65000</v>
      </c>
      <c r="AK1133" s="33">
        <f t="shared" si="542"/>
        <v>0</v>
      </c>
      <c r="AL1133" s="33">
        <f t="shared" si="543"/>
        <v>25985.558434432234</v>
      </c>
      <c r="AM1133" s="34">
        <f t="shared" si="544"/>
        <v>31574.488453567865</v>
      </c>
    </row>
    <row r="1134" spans="1:39" ht="15" customHeight="1" x14ac:dyDescent="0.3">
      <c r="A1134" s="166" t="s">
        <v>3568</v>
      </c>
      <c r="B1134" s="99">
        <v>9496</v>
      </c>
      <c r="C1134" s="99">
        <v>52987</v>
      </c>
      <c r="D1134" s="165">
        <v>45612</v>
      </c>
      <c r="E1134" s="165">
        <v>45809</v>
      </c>
      <c r="F1134" s="166">
        <v>2</v>
      </c>
      <c r="G1134" s="178">
        <v>0.11</v>
      </c>
      <c r="H1134" s="181">
        <v>1</v>
      </c>
      <c r="I1134" s="180">
        <v>2.7300000000000001E-2</v>
      </c>
      <c r="J1134" s="21">
        <f t="shared" si="515"/>
        <v>1.89</v>
      </c>
      <c r="K1134" s="21" t="str">
        <f t="shared" si="516"/>
        <v>Y</v>
      </c>
      <c r="L1134" s="37" t="str">
        <f t="shared" si="517"/>
        <v>NA</v>
      </c>
      <c r="M1134" s="8" t="str">
        <f t="shared" si="518"/>
        <v>Y</v>
      </c>
      <c r="N1134" s="42">
        <f t="shared" si="519"/>
        <v>2</v>
      </c>
      <c r="O1134" s="43">
        <f t="shared" si="520"/>
        <v>200000</v>
      </c>
      <c r="P1134" s="43" t="str">
        <f t="shared" si="521"/>
        <v>NA</v>
      </c>
      <c r="Q1134" s="24">
        <f t="shared" si="522"/>
        <v>9755.2408000000014</v>
      </c>
      <c r="R1134" s="43">
        <f t="shared" si="523"/>
        <v>0</v>
      </c>
      <c r="S1134" s="24">
        <f t="shared" si="524"/>
        <v>1000000</v>
      </c>
      <c r="T1134" s="25" t="str">
        <f t="shared" si="525"/>
        <v>Y</v>
      </c>
      <c r="U1134" s="44">
        <f t="shared" si="526"/>
        <v>1</v>
      </c>
      <c r="V1134" s="45">
        <f t="shared" si="527"/>
        <v>200000</v>
      </c>
      <c r="W1134" s="45">
        <f t="shared" si="528"/>
        <v>1000000</v>
      </c>
      <c r="X1134" s="28">
        <f t="shared" si="529"/>
        <v>10021.558873840002</v>
      </c>
      <c r="Y1134" s="28">
        <f t="shared" si="530"/>
        <v>0</v>
      </c>
      <c r="Z1134" s="45" t="str">
        <f t="shared" si="531"/>
        <v>NA</v>
      </c>
      <c r="AA1134" s="29" t="str">
        <f t="shared" si="532"/>
        <v>N</v>
      </c>
      <c r="AB1134" s="46">
        <f t="shared" si="533"/>
        <v>0</v>
      </c>
      <c r="AC1134" s="31">
        <f t="shared" si="534"/>
        <v>0</v>
      </c>
      <c r="AD1134" s="31">
        <f t="shared" si="535"/>
        <v>0</v>
      </c>
      <c r="AE1134" s="31">
        <f t="shared" si="536"/>
        <v>0</v>
      </c>
      <c r="AF1134" s="47">
        <f t="shared" si="537"/>
        <v>0</v>
      </c>
      <c r="AG1134" s="31">
        <f t="shared" si="538"/>
        <v>0</v>
      </c>
      <c r="AH1134" s="48">
        <f t="shared" si="539"/>
        <v>0</v>
      </c>
      <c r="AI1134" s="33">
        <f t="shared" si="540"/>
        <v>0</v>
      </c>
      <c r="AJ1134" s="33">
        <f t="shared" si="541"/>
        <v>0</v>
      </c>
      <c r="AK1134" s="33">
        <f t="shared" si="542"/>
        <v>0</v>
      </c>
      <c r="AL1134" s="33">
        <f t="shared" si="543"/>
        <v>0</v>
      </c>
      <c r="AM1134" s="34">
        <f t="shared" si="544"/>
        <v>0</v>
      </c>
    </row>
    <row r="1135" spans="1:39" ht="15" customHeight="1" x14ac:dyDescent="0.3">
      <c r="A1135" s="166" t="s">
        <v>3569</v>
      </c>
      <c r="B1135" s="99">
        <v>12540</v>
      </c>
      <c r="C1135" s="99">
        <v>88110</v>
      </c>
      <c r="D1135" s="165">
        <v>45060</v>
      </c>
      <c r="E1135" s="165">
        <v>45271</v>
      </c>
      <c r="F1135" s="166">
        <v>2</v>
      </c>
      <c r="G1135" s="178">
        <v>0.85</v>
      </c>
      <c r="H1135" s="181">
        <v>0.25</v>
      </c>
      <c r="I1135" s="180">
        <v>4.5499999999999999E-2</v>
      </c>
      <c r="J1135" s="21">
        <f t="shared" si="515"/>
        <v>1.1499999999999999</v>
      </c>
      <c r="K1135" s="21" t="str">
        <f t="shared" si="516"/>
        <v>Y</v>
      </c>
      <c r="L1135" s="37" t="str">
        <f t="shared" si="517"/>
        <v>NA</v>
      </c>
      <c r="M1135" s="8" t="str">
        <f t="shared" si="518"/>
        <v>Y</v>
      </c>
      <c r="N1135" s="42">
        <f t="shared" si="519"/>
        <v>5</v>
      </c>
      <c r="O1135" s="43">
        <f t="shared" si="520"/>
        <v>200000</v>
      </c>
      <c r="P1135" s="43" t="str">
        <f t="shared" si="521"/>
        <v>NA</v>
      </c>
      <c r="Q1135" s="24">
        <f t="shared" si="522"/>
        <v>13110.570000000002</v>
      </c>
      <c r="R1135" s="43">
        <f t="shared" si="523"/>
        <v>0</v>
      </c>
      <c r="S1135" s="24">
        <f t="shared" si="524"/>
        <v>1000000</v>
      </c>
      <c r="T1135" s="25" t="str">
        <f t="shared" si="525"/>
        <v>Y</v>
      </c>
      <c r="U1135" s="44">
        <f t="shared" si="526"/>
        <v>4</v>
      </c>
      <c r="V1135" s="45">
        <f t="shared" si="527"/>
        <v>200000</v>
      </c>
      <c r="W1135" s="45">
        <f t="shared" si="528"/>
        <v>1000000</v>
      </c>
      <c r="X1135" s="28">
        <f t="shared" si="529"/>
        <v>13707.100935000002</v>
      </c>
      <c r="Y1135" s="28">
        <f t="shared" si="530"/>
        <v>0</v>
      </c>
      <c r="Z1135" s="45" t="str">
        <f t="shared" si="531"/>
        <v>NA</v>
      </c>
      <c r="AA1135" s="29" t="str">
        <f t="shared" si="532"/>
        <v>N</v>
      </c>
      <c r="AB1135" s="46">
        <f t="shared" si="533"/>
        <v>3</v>
      </c>
      <c r="AC1135" s="31">
        <f t="shared" si="534"/>
        <v>20000</v>
      </c>
      <c r="AD1135" s="31">
        <f t="shared" si="535"/>
        <v>65000</v>
      </c>
      <c r="AE1135" s="31">
        <f t="shared" si="536"/>
        <v>14330.774027542504</v>
      </c>
      <c r="AF1135" s="47">
        <f t="shared" si="537"/>
        <v>0</v>
      </c>
      <c r="AG1135" s="31">
        <f t="shared" si="538"/>
        <v>0</v>
      </c>
      <c r="AH1135" s="48">
        <f t="shared" si="539"/>
        <v>2</v>
      </c>
      <c r="AI1135" s="33">
        <f t="shared" si="540"/>
        <v>20000</v>
      </c>
      <c r="AJ1135" s="33">
        <f t="shared" si="541"/>
        <v>65000</v>
      </c>
      <c r="AK1135" s="33">
        <f t="shared" si="542"/>
        <v>0</v>
      </c>
      <c r="AL1135" s="33">
        <f t="shared" si="543"/>
        <v>14982.824245795689</v>
      </c>
      <c r="AM1135" s="34">
        <f t="shared" si="544"/>
        <v>14982.824245795689</v>
      </c>
    </row>
    <row r="1136" spans="1:39" ht="15" customHeight="1" x14ac:dyDescent="0.3">
      <c r="A1136" s="166" t="s">
        <v>3570</v>
      </c>
      <c r="B1136" s="99">
        <v>15258</v>
      </c>
      <c r="C1136" s="99">
        <v>100723</v>
      </c>
      <c r="D1136" s="165">
        <v>45325</v>
      </c>
      <c r="E1136" s="165">
        <v>45648</v>
      </c>
      <c r="F1136" s="166">
        <v>4</v>
      </c>
      <c r="G1136" s="178">
        <v>2.87</v>
      </c>
      <c r="H1136" s="181">
        <v>1</v>
      </c>
      <c r="I1136" s="180">
        <v>3.5299999999999998E-2</v>
      </c>
      <c r="J1136" s="21">
        <f t="shared" si="515"/>
        <v>1.1299999999999999</v>
      </c>
      <c r="K1136" s="21" t="str">
        <f t="shared" si="516"/>
        <v>Y</v>
      </c>
      <c r="L1136" s="37" t="str">
        <f t="shared" si="517"/>
        <v>NA</v>
      </c>
      <c r="M1136" s="8" t="str">
        <f t="shared" si="518"/>
        <v>Y</v>
      </c>
      <c r="N1136" s="42">
        <f t="shared" si="519"/>
        <v>2</v>
      </c>
      <c r="O1136" s="43">
        <f t="shared" si="520"/>
        <v>200000</v>
      </c>
      <c r="P1136" s="43" t="str">
        <f t="shared" si="521"/>
        <v>NA</v>
      </c>
      <c r="Q1136" s="24">
        <f t="shared" si="522"/>
        <v>15796.607399999999</v>
      </c>
      <c r="R1136" s="43">
        <f t="shared" si="523"/>
        <v>0</v>
      </c>
      <c r="S1136" s="24">
        <f t="shared" si="524"/>
        <v>1000000</v>
      </c>
      <c r="T1136" s="25" t="str">
        <f t="shared" si="525"/>
        <v>Y</v>
      </c>
      <c r="U1136" s="44">
        <f t="shared" si="526"/>
        <v>1</v>
      </c>
      <c r="V1136" s="45">
        <f t="shared" si="527"/>
        <v>200000</v>
      </c>
      <c r="W1136" s="45">
        <f t="shared" si="528"/>
        <v>1000000</v>
      </c>
      <c r="X1136" s="28">
        <f t="shared" si="529"/>
        <v>16354.227641219997</v>
      </c>
      <c r="Y1136" s="28">
        <f t="shared" si="530"/>
        <v>0</v>
      </c>
      <c r="Z1136" s="45" t="str">
        <f t="shared" si="531"/>
        <v>NA</v>
      </c>
      <c r="AA1136" s="29" t="str">
        <f t="shared" si="532"/>
        <v>N</v>
      </c>
      <c r="AB1136" s="46">
        <f t="shared" si="533"/>
        <v>0</v>
      </c>
      <c r="AC1136" s="31">
        <f t="shared" si="534"/>
        <v>0</v>
      </c>
      <c r="AD1136" s="31">
        <f t="shared" si="535"/>
        <v>0</v>
      </c>
      <c r="AE1136" s="31">
        <f t="shared" si="536"/>
        <v>0</v>
      </c>
      <c r="AF1136" s="47">
        <f t="shared" si="537"/>
        <v>0</v>
      </c>
      <c r="AG1136" s="31">
        <f t="shared" si="538"/>
        <v>0</v>
      </c>
      <c r="AH1136" s="48">
        <f t="shared" si="539"/>
        <v>0</v>
      </c>
      <c r="AI1136" s="33">
        <f t="shared" si="540"/>
        <v>0</v>
      </c>
      <c r="AJ1136" s="33">
        <f t="shared" si="541"/>
        <v>0</v>
      </c>
      <c r="AK1136" s="33">
        <f t="shared" si="542"/>
        <v>0</v>
      </c>
      <c r="AL1136" s="33">
        <f t="shared" si="543"/>
        <v>0</v>
      </c>
      <c r="AM1136" s="34">
        <f t="shared" si="544"/>
        <v>0</v>
      </c>
    </row>
    <row r="1137" spans="1:39" ht="15" customHeight="1" x14ac:dyDescent="0.3">
      <c r="A1137" s="166" t="s">
        <v>3571</v>
      </c>
      <c r="B1137" s="99">
        <v>15642</v>
      </c>
      <c r="C1137" s="99">
        <v>48169</v>
      </c>
      <c r="D1137" s="165">
        <v>44563</v>
      </c>
      <c r="E1137" s="165">
        <v>44909</v>
      </c>
      <c r="F1137" s="166">
        <v>4</v>
      </c>
      <c r="G1137" s="178">
        <v>3.34</v>
      </c>
      <c r="H1137" s="181">
        <v>0.75</v>
      </c>
      <c r="I1137" s="180">
        <v>2.12E-2</v>
      </c>
      <c r="J1137" s="21">
        <f t="shared" si="515"/>
        <v>0.66000000000000014</v>
      </c>
      <c r="K1137" s="21" t="str">
        <f t="shared" si="516"/>
        <v>Y</v>
      </c>
      <c r="L1137" s="37" t="str">
        <f t="shared" si="517"/>
        <v>NA</v>
      </c>
      <c r="M1137" s="8" t="str">
        <f t="shared" si="518"/>
        <v>Y</v>
      </c>
      <c r="N1137" s="42">
        <f t="shared" si="519"/>
        <v>1</v>
      </c>
      <c r="O1137" s="43">
        <f t="shared" si="520"/>
        <v>200000</v>
      </c>
      <c r="P1137" s="43" t="str">
        <f t="shared" si="521"/>
        <v>NA</v>
      </c>
      <c r="Q1137" s="24">
        <f t="shared" si="522"/>
        <v>15973.610400000001</v>
      </c>
      <c r="R1137" s="43">
        <f t="shared" si="523"/>
        <v>0</v>
      </c>
      <c r="S1137" s="24">
        <f t="shared" si="524"/>
        <v>1000000</v>
      </c>
      <c r="T1137" s="25" t="str">
        <f t="shared" si="525"/>
        <v>N</v>
      </c>
      <c r="U1137" s="44">
        <f t="shared" si="526"/>
        <v>0</v>
      </c>
      <c r="V1137" s="45">
        <f t="shared" si="527"/>
        <v>0</v>
      </c>
      <c r="W1137" s="45">
        <f t="shared" si="528"/>
        <v>0</v>
      </c>
      <c r="X1137" s="28">
        <f t="shared" si="529"/>
        <v>0</v>
      </c>
      <c r="Y1137" s="28">
        <f t="shared" si="530"/>
        <v>0</v>
      </c>
      <c r="Z1137" s="45">
        <f t="shared" si="531"/>
        <v>0</v>
      </c>
      <c r="AA1137" s="29" t="str">
        <f t="shared" si="532"/>
        <v>N</v>
      </c>
      <c r="AB1137" s="46">
        <f t="shared" si="533"/>
        <v>0</v>
      </c>
      <c r="AC1137" s="31">
        <f t="shared" si="534"/>
        <v>0</v>
      </c>
      <c r="AD1137" s="31">
        <f t="shared" si="535"/>
        <v>0</v>
      </c>
      <c r="AE1137" s="31">
        <f t="shared" si="536"/>
        <v>0</v>
      </c>
      <c r="AF1137" s="47">
        <f t="shared" si="537"/>
        <v>0</v>
      </c>
      <c r="AG1137" s="31">
        <f t="shared" si="538"/>
        <v>0</v>
      </c>
      <c r="AH1137" s="48">
        <f t="shared" si="539"/>
        <v>0</v>
      </c>
      <c r="AI1137" s="33">
        <f t="shared" si="540"/>
        <v>0</v>
      </c>
      <c r="AJ1137" s="33">
        <f t="shared" si="541"/>
        <v>0</v>
      </c>
      <c r="AK1137" s="33">
        <f t="shared" si="542"/>
        <v>0</v>
      </c>
      <c r="AL1137" s="33">
        <f t="shared" si="543"/>
        <v>0</v>
      </c>
      <c r="AM1137" s="34">
        <f t="shared" si="544"/>
        <v>0</v>
      </c>
    </row>
    <row r="1138" spans="1:39" ht="15" customHeight="1" x14ac:dyDescent="0.3">
      <c r="A1138" s="166" t="s">
        <v>3572</v>
      </c>
      <c r="B1138" s="99">
        <v>19276</v>
      </c>
      <c r="C1138" s="99">
        <v>106460</v>
      </c>
      <c r="D1138" s="165">
        <v>45384</v>
      </c>
      <c r="E1138" s="165">
        <v>45682</v>
      </c>
      <c r="F1138" s="166">
        <v>2</v>
      </c>
      <c r="G1138" s="178">
        <v>0.85</v>
      </c>
      <c r="H1138" s="181">
        <v>0.75</v>
      </c>
      <c r="I1138" s="180">
        <v>6.7199999999999996E-2</v>
      </c>
      <c r="J1138" s="21">
        <f t="shared" si="515"/>
        <v>1.1499999999999999</v>
      </c>
      <c r="K1138" s="21" t="str">
        <f t="shared" si="516"/>
        <v>Y</v>
      </c>
      <c r="L1138" s="37" t="str">
        <f t="shared" si="517"/>
        <v>NA</v>
      </c>
      <c r="M1138" s="8" t="str">
        <f t="shared" si="518"/>
        <v>Y</v>
      </c>
      <c r="N1138" s="42">
        <f t="shared" si="519"/>
        <v>2</v>
      </c>
      <c r="O1138" s="43">
        <f t="shared" si="520"/>
        <v>200000</v>
      </c>
      <c r="P1138" s="43" t="str">
        <f t="shared" si="521"/>
        <v>NA</v>
      </c>
      <c r="Q1138" s="24">
        <f t="shared" si="522"/>
        <v>20571.3472</v>
      </c>
      <c r="R1138" s="43">
        <f t="shared" si="523"/>
        <v>0</v>
      </c>
      <c r="S1138" s="24">
        <f t="shared" si="524"/>
        <v>1000000</v>
      </c>
      <c r="T1138" s="25" t="str">
        <f t="shared" si="525"/>
        <v>Y</v>
      </c>
      <c r="U1138" s="44">
        <f t="shared" si="526"/>
        <v>1</v>
      </c>
      <c r="V1138" s="45">
        <f t="shared" si="527"/>
        <v>200000</v>
      </c>
      <c r="W1138" s="45">
        <f t="shared" si="528"/>
        <v>1000000</v>
      </c>
      <c r="X1138" s="28">
        <f t="shared" si="529"/>
        <v>21953.74173184</v>
      </c>
      <c r="Y1138" s="28">
        <f t="shared" si="530"/>
        <v>0</v>
      </c>
      <c r="Z1138" s="45" t="str">
        <f t="shared" si="531"/>
        <v>NA</v>
      </c>
      <c r="AA1138" s="29" t="str">
        <f t="shared" si="532"/>
        <v>N</v>
      </c>
      <c r="AB1138" s="46">
        <f t="shared" si="533"/>
        <v>0</v>
      </c>
      <c r="AC1138" s="31">
        <f t="shared" si="534"/>
        <v>0</v>
      </c>
      <c r="AD1138" s="31">
        <f t="shared" si="535"/>
        <v>0</v>
      </c>
      <c r="AE1138" s="31">
        <f t="shared" si="536"/>
        <v>0</v>
      </c>
      <c r="AF1138" s="47">
        <f t="shared" si="537"/>
        <v>0</v>
      </c>
      <c r="AG1138" s="31">
        <f t="shared" si="538"/>
        <v>0</v>
      </c>
      <c r="AH1138" s="48">
        <f t="shared" si="539"/>
        <v>0</v>
      </c>
      <c r="AI1138" s="33">
        <f t="shared" si="540"/>
        <v>0</v>
      </c>
      <c r="AJ1138" s="33">
        <f t="shared" si="541"/>
        <v>0</v>
      </c>
      <c r="AK1138" s="33">
        <f t="shared" si="542"/>
        <v>0</v>
      </c>
      <c r="AL1138" s="33">
        <f t="shared" si="543"/>
        <v>0</v>
      </c>
      <c r="AM1138" s="34">
        <f t="shared" si="544"/>
        <v>0</v>
      </c>
    </row>
    <row r="1139" spans="1:39" ht="15" customHeight="1" x14ac:dyDescent="0.3">
      <c r="A1139" s="166" t="s">
        <v>3573</v>
      </c>
      <c r="B1139" s="99">
        <v>10509</v>
      </c>
      <c r="C1139" s="99">
        <v>30520</v>
      </c>
      <c r="D1139" s="165">
        <v>45159</v>
      </c>
      <c r="E1139" s="165">
        <v>45513</v>
      </c>
      <c r="F1139" s="166">
        <v>2</v>
      </c>
      <c r="G1139" s="178">
        <v>1.1100000000000001</v>
      </c>
      <c r="H1139" s="181">
        <v>0.5</v>
      </c>
      <c r="I1139" s="180">
        <v>7.8399999999999997E-2</v>
      </c>
      <c r="J1139" s="21">
        <f t="shared" si="515"/>
        <v>0.8899999999999999</v>
      </c>
      <c r="K1139" s="21" t="str">
        <f t="shared" si="516"/>
        <v>Y</v>
      </c>
      <c r="L1139" s="37" t="str">
        <f t="shared" si="517"/>
        <v>NA</v>
      </c>
      <c r="M1139" s="8" t="str">
        <f t="shared" si="518"/>
        <v>Y</v>
      </c>
      <c r="N1139" s="42">
        <f t="shared" si="519"/>
        <v>2</v>
      </c>
      <c r="O1139" s="43">
        <f t="shared" si="520"/>
        <v>200000</v>
      </c>
      <c r="P1139" s="43" t="str">
        <f t="shared" si="521"/>
        <v>NA</v>
      </c>
      <c r="Q1139" s="24">
        <f t="shared" si="522"/>
        <v>11332.9056</v>
      </c>
      <c r="R1139" s="43">
        <f t="shared" si="523"/>
        <v>0</v>
      </c>
      <c r="S1139" s="24">
        <f t="shared" si="524"/>
        <v>1000000</v>
      </c>
      <c r="T1139" s="25" t="str">
        <f t="shared" si="525"/>
        <v>N</v>
      </c>
      <c r="U1139" s="44">
        <f t="shared" si="526"/>
        <v>1</v>
      </c>
      <c r="V1139" s="45">
        <f t="shared" si="527"/>
        <v>20000</v>
      </c>
      <c r="W1139" s="45">
        <f t="shared" si="528"/>
        <v>65000</v>
      </c>
      <c r="X1139" s="28">
        <f t="shared" si="529"/>
        <v>12221.405399040001</v>
      </c>
      <c r="Y1139" s="28">
        <f t="shared" si="530"/>
        <v>0</v>
      </c>
      <c r="Z1139" s="45">
        <f t="shared" si="531"/>
        <v>10925.689000960001</v>
      </c>
      <c r="AA1139" s="29" t="str">
        <f t="shared" si="532"/>
        <v>N</v>
      </c>
      <c r="AB1139" s="46">
        <f t="shared" si="533"/>
        <v>0</v>
      </c>
      <c r="AC1139" s="31">
        <f t="shared" si="534"/>
        <v>0</v>
      </c>
      <c r="AD1139" s="31">
        <f t="shared" si="535"/>
        <v>0</v>
      </c>
      <c r="AE1139" s="31">
        <f t="shared" si="536"/>
        <v>0</v>
      </c>
      <c r="AF1139" s="47">
        <f t="shared" si="537"/>
        <v>0</v>
      </c>
      <c r="AG1139" s="31">
        <f t="shared" si="538"/>
        <v>0</v>
      </c>
      <c r="AH1139" s="48">
        <f t="shared" si="539"/>
        <v>0</v>
      </c>
      <c r="AI1139" s="33">
        <f t="shared" si="540"/>
        <v>0</v>
      </c>
      <c r="AJ1139" s="33">
        <f t="shared" si="541"/>
        <v>0</v>
      </c>
      <c r="AK1139" s="33">
        <f t="shared" si="542"/>
        <v>0</v>
      </c>
      <c r="AL1139" s="33">
        <f t="shared" si="543"/>
        <v>0</v>
      </c>
      <c r="AM1139" s="34">
        <f t="shared" si="544"/>
        <v>0</v>
      </c>
    </row>
    <row r="1140" spans="1:39" ht="15" customHeight="1" x14ac:dyDescent="0.3">
      <c r="A1140" s="166" t="s">
        <v>3574</v>
      </c>
      <c r="B1140" s="99">
        <v>9839</v>
      </c>
      <c r="C1140" s="99">
        <v>50807</v>
      </c>
      <c r="D1140" s="165">
        <v>45994</v>
      </c>
      <c r="E1140" s="165">
        <v>46098</v>
      </c>
      <c r="F1140" s="166">
        <v>4</v>
      </c>
      <c r="G1140" s="178">
        <v>0.87</v>
      </c>
      <c r="H1140" s="181">
        <v>0.5</v>
      </c>
      <c r="I1140" s="180">
        <v>6.8199999999999997E-2</v>
      </c>
      <c r="J1140" s="21">
        <f t="shared" si="515"/>
        <v>3.13</v>
      </c>
      <c r="K1140" s="21" t="str">
        <f t="shared" si="516"/>
        <v>Y</v>
      </c>
      <c r="L1140" s="37" t="str">
        <f t="shared" si="517"/>
        <v>NA</v>
      </c>
      <c r="M1140" s="8" t="str">
        <f t="shared" si="518"/>
        <v>Y</v>
      </c>
      <c r="N1140" s="42">
        <f t="shared" si="519"/>
        <v>7</v>
      </c>
      <c r="O1140" s="43">
        <f t="shared" si="520"/>
        <v>200000</v>
      </c>
      <c r="P1140" s="43" t="str">
        <f t="shared" si="521"/>
        <v>NA</v>
      </c>
      <c r="Q1140" s="24">
        <f t="shared" si="522"/>
        <v>10510.0198</v>
      </c>
      <c r="R1140" s="43">
        <f t="shared" si="523"/>
        <v>0</v>
      </c>
      <c r="S1140" s="24">
        <f t="shared" si="524"/>
        <v>1000000</v>
      </c>
      <c r="T1140" s="25" t="str">
        <f t="shared" si="525"/>
        <v>Y</v>
      </c>
      <c r="U1140" s="44">
        <f t="shared" si="526"/>
        <v>6</v>
      </c>
      <c r="V1140" s="45">
        <f t="shared" si="527"/>
        <v>200000</v>
      </c>
      <c r="W1140" s="45">
        <f t="shared" si="528"/>
        <v>1000000</v>
      </c>
      <c r="X1140" s="28">
        <f t="shared" si="529"/>
        <v>11226.80315036</v>
      </c>
      <c r="Y1140" s="28">
        <f t="shared" si="530"/>
        <v>0</v>
      </c>
      <c r="Z1140" s="45" t="str">
        <f t="shared" si="531"/>
        <v>NA</v>
      </c>
      <c r="AA1140" s="29" t="str">
        <f t="shared" si="532"/>
        <v>Y</v>
      </c>
      <c r="AB1140" s="46">
        <f t="shared" si="533"/>
        <v>5</v>
      </c>
      <c r="AC1140" s="31">
        <f t="shared" si="534"/>
        <v>200000</v>
      </c>
      <c r="AD1140" s="31">
        <f t="shared" si="535"/>
        <v>1000000</v>
      </c>
      <c r="AE1140" s="31">
        <f t="shared" si="536"/>
        <v>11992.471125214552</v>
      </c>
      <c r="AF1140" s="47">
        <f t="shared" si="537"/>
        <v>0</v>
      </c>
      <c r="AG1140" s="31" t="str">
        <f t="shared" si="538"/>
        <v>NA</v>
      </c>
      <c r="AH1140" s="48">
        <f t="shared" si="539"/>
        <v>4</v>
      </c>
      <c r="AI1140" s="33">
        <f t="shared" si="540"/>
        <v>20000</v>
      </c>
      <c r="AJ1140" s="33">
        <f t="shared" si="541"/>
        <v>65000</v>
      </c>
      <c r="AK1140" s="33">
        <f t="shared" si="542"/>
        <v>12810.357655954185</v>
      </c>
      <c r="AL1140" s="33">
        <f t="shared" si="543"/>
        <v>0</v>
      </c>
      <c r="AM1140" s="34">
        <f t="shared" si="544"/>
        <v>0</v>
      </c>
    </row>
    <row r="1141" spans="1:39" ht="15" customHeight="1" x14ac:dyDescent="0.3">
      <c r="A1141" s="166" t="s">
        <v>3575</v>
      </c>
      <c r="B1141" s="99">
        <v>21191</v>
      </c>
      <c r="C1141" s="99">
        <v>92002</v>
      </c>
      <c r="D1141" s="165">
        <v>44659</v>
      </c>
      <c r="E1141" s="165">
        <v>44977</v>
      </c>
      <c r="F1141" s="166">
        <v>4</v>
      </c>
      <c r="G1141" s="178">
        <v>2.76</v>
      </c>
      <c r="H1141" s="181">
        <v>0.75</v>
      </c>
      <c r="I1141" s="180">
        <v>7.5499999999999998E-2</v>
      </c>
      <c r="J1141" s="21">
        <f t="shared" si="515"/>
        <v>1.2400000000000002</v>
      </c>
      <c r="K1141" s="21" t="str">
        <f t="shared" si="516"/>
        <v>Y</v>
      </c>
      <c r="L1141" s="37" t="str">
        <f t="shared" si="517"/>
        <v>NA</v>
      </c>
      <c r="M1141" s="8" t="str">
        <f t="shared" si="518"/>
        <v>Y</v>
      </c>
      <c r="N1141" s="42">
        <f t="shared" si="519"/>
        <v>2</v>
      </c>
      <c r="O1141" s="43">
        <f t="shared" si="520"/>
        <v>200000</v>
      </c>
      <c r="P1141" s="43" t="str">
        <f t="shared" si="521"/>
        <v>NA</v>
      </c>
      <c r="Q1141" s="24">
        <f t="shared" si="522"/>
        <v>22790.920499999997</v>
      </c>
      <c r="R1141" s="43">
        <f t="shared" si="523"/>
        <v>0</v>
      </c>
      <c r="S1141" s="24">
        <f t="shared" si="524"/>
        <v>1000000</v>
      </c>
      <c r="T1141" s="25" t="str">
        <f t="shared" si="525"/>
        <v>Y</v>
      </c>
      <c r="U1141" s="44">
        <f t="shared" si="526"/>
        <v>1</v>
      </c>
      <c r="V1141" s="45">
        <f t="shared" si="527"/>
        <v>200000</v>
      </c>
      <c r="W1141" s="45">
        <f t="shared" si="528"/>
        <v>1000000</v>
      </c>
      <c r="X1141" s="28">
        <f t="shared" si="529"/>
        <v>24511.634997749996</v>
      </c>
      <c r="Y1141" s="28">
        <f t="shared" si="530"/>
        <v>0</v>
      </c>
      <c r="Z1141" s="45" t="str">
        <f t="shared" si="531"/>
        <v>NA</v>
      </c>
      <c r="AA1141" s="29" t="str">
        <f t="shared" si="532"/>
        <v>N</v>
      </c>
      <c r="AB1141" s="46">
        <f t="shared" si="533"/>
        <v>0</v>
      </c>
      <c r="AC1141" s="31">
        <f t="shared" si="534"/>
        <v>0</v>
      </c>
      <c r="AD1141" s="31">
        <f t="shared" si="535"/>
        <v>0</v>
      </c>
      <c r="AE1141" s="31">
        <f t="shared" si="536"/>
        <v>0</v>
      </c>
      <c r="AF1141" s="47">
        <f t="shared" si="537"/>
        <v>0</v>
      </c>
      <c r="AG1141" s="31">
        <f t="shared" si="538"/>
        <v>0</v>
      </c>
      <c r="AH1141" s="48">
        <f t="shared" si="539"/>
        <v>0</v>
      </c>
      <c r="AI1141" s="33">
        <f t="shared" si="540"/>
        <v>0</v>
      </c>
      <c r="AJ1141" s="33">
        <f t="shared" si="541"/>
        <v>0</v>
      </c>
      <c r="AK1141" s="33">
        <f t="shared" si="542"/>
        <v>0</v>
      </c>
      <c r="AL1141" s="33">
        <f t="shared" si="543"/>
        <v>0</v>
      </c>
      <c r="AM1141" s="34">
        <f t="shared" si="544"/>
        <v>0</v>
      </c>
    </row>
    <row r="1142" spans="1:39" ht="15" customHeight="1" x14ac:dyDescent="0.3">
      <c r="A1142" s="166" t="s">
        <v>3576</v>
      </c>
      <c r="B1142" s="99">
        <v>19410</v>
      </c>
      <c r="C1142" s="99">
        <v>38360</v>
      </c>
      <c r="D1142" s="165">
        <v>45244</v>
      </c>
      <c r="E1142" s="165">
        <v>45500</v>
      </c>
      <c r="F1142" s="166">
        <v>4</v>
      </c>
      <c r="G1142" s="178">
        <v>3.21</v>
      </c>
      <c r="H1142" s="181">
        <v>0.25</v>
      </c>
      <c r="I1142" s="180">
        <v>3.9600000000000003E-2</v>
      </c>
      <c r="J1142" s="21">
        <f t="shared" si="515"/>
        <v>0.79</v>
      </c>
      <c r="K1142" s="21" t="str">
        <f t="shared" si="516"/>
        <v>Y</v>
      </c>
      <c r="L1142" s="37" t="str">
        <f t="shared" si="517"/>
        <v>NA</v>
      </c>
      <c r="M1142" s="8" t="str">
        <f t="shared" si="518"/>
        <v>Y</v>
      </c>
      <c r="N1142" s="42">
        <f t="shared" si="519"/>
        <v>4</v>
      </c>
      <c r="O1142" s="43">
        <f t="shared" si="520"/>
        <v>200000</v>
      </c>
      <c r="P1142" s="43" t="str">
        <f t="shared" si="521"/>
        <v>NA</v>
      </c>
      <c r="Q1142" s="24">
        <f t="shared" si="522"/>
        <v>20178.636000000002</v>
      </c>
      <c r="R1142" s="43">
        <f t="shared" si="523"/>
        <v>0</v>
      </c>
      <c r="S1142" s="24">
        <f t="shared" si="524"/>
        <v>1000000</v>
      </c>
      <c r="T1142" s="25" t="str">
        <f t="shared" si="525"/>
        <v>N</v>
      </c>
      <c r="U1142" s="44">
        <f t="shared" si="526"/>
        <v>3</v>
      </c>
      <c r="V1142" s="45">
        <f t="shared" si="527"/>
        <v>20000</v>
      </c>
      <c r="W1142" s="45">
        <f t="shared" si="528"/>
        <v>65000</v>
      </c>
      <c r="X1142" s="28">
        <f t="shared" si="529"/>
        <v>20000</v>
      </c>
      <c r="Y1142" s="28">
        <f t="shared" si="530"/>
        <v>977.70998560000226</v>
      </c>
      <c r="Z1142" s="45">
        <f t="shared" si="531"/>
        <v>0</v>
      </c>
      <c r="AA1142" s="29" t="str">
        <f t="shared" si="532"/>
        <v>N</v>
      </c>
      <c r="AB1142" s="46">
        <f t="shared" si="533"/>
        <v>2</v>
      </c>
      <c r="AC1142" s="31">
        <f t="shared" si="534"/>
        <v>20000</v>
      </c>
      <c r="AD1142" s="31">
        <f t="shared" si="535"/>
        <v>65000</v>
      </c>
      <c r="AE1142" s="31">
        <f t="shared" si="536"/>
        <v>0</v>
      </c>
      <c r="AF1142" s="47">
        <f t="shared" si="537"/>
        <v>21808.427301029766</v>
      </c>
      <c r="AG1142" s="31">
        <f t="shared" si="538"/>
        <v>0</v>
      </c>
      <c r="AH1142" s="48">
        <f t="shared" si="539"/>
        <v>1</v>
      </c>
      <c r="AI1142" s="33">
        <f t="shared" si="540"/>
        <v>20000</v>
      </c>
      <c r="AJ1142" s="33">
        <f t="shared" si="541"/>
        <v>65000</v>
      </c>
      <c r="AK1142" s="33">
        <f t="shared" si="542"/>
        <v>0</v>
      </c>
      <c r="AL1142" s="33">
        <f t="shared" si="543"/>
        <v>22672.041022150544</v>
      </c>
      <c r="AM1142" s="34">
        <f t="shared" si="544"/>
        <v>45458.178308780312</v>
      </c>
    </row>
    <row r="1143" spans="1:39" ht="15" customHeight="1" x14ac:dyDescent="0.3">
      <c r="A1143" s="166" t="s">
        <v>3577</v>
      </c>
      <c r="B1143" s="99">
        <v>20130</v>
      </c>
      <c r="C1143" s="99">
        <v>89363</v>
      </c>
      <c r="D1143" s="165">
        <v>46127</v>
      </c>
      <c r="E1143" s="165">
        <v>46186</v>
      </c>
      <c r="F1143" s="166">
        <v>4</v>
      </c>
      <c r="G1143" s="178">
        <v>3.34</v>
      </c>
      <c r="H1143" s="181">
        <v>0.25</v>
      </c>
      <c r="I1143" s="180">
        <v>6.0100000000000001E-2</v>
      </c>
      <c r="J1143" s="21">
        <f t="shared" si="515"/>
        <v>0.66000000000000014</v>
      </c>
      <c r="K1143" s="21" t="str">
        <f t="shared" si="516"/>
        <v>Y</v>
      </c>
      <c r="L1143" s="37" t="str">
        <f t="shared" si="517"/>
        <v>NA</v>
      </c>
      <c r="M1143" s="8" t="str">
        <f t="shared" si="518"/>
        <v>Y</v>
      </c>
      <c r="N1143" s="42">
        <f t="shared" si="519"/>
        <v>3</v>
      </c>
      <c r="O1143" s="43">
        <f t="shared" si="520"/>
        <v>200000</v>
      </c>
      <c r="P1143" s="43" t="str">
        <f t="shared" si="521"/>
        <v>NA</v>
      </c>
      <c r="Q1143" s="24">
        <f t="shared" si="522"/>
        <v>21339.813000000002</v>
      </c>
      <c r="R1143" s="43">
        <f t="shared" si="523"/>
        <v>0</v>
      </c>
      <c r="S1143" s="24">
        <f t="shared" si="524"/>
        <v>1000000</v>
      </c>
      <c r="T1143" s="25" t="str">
        <f t="shared" si="525"/>
        <v>N</v>
      </c>
      <c r="U1143" s="44">
        <f t="shared" si="526"/>
        <v>2</v>
      </c>
      <c r="V1143" s="45">
        <f t="shared" si="527"/>
        <v>20000</v>
      </c>
      <c r="W1143" s="45">
        <f t="shared" si="528"/>
        <v>65000</v>
      </c>
      <c r="X1143" s="28">
        <f t="shared" si="529"/>
        <v>0</v>
      </c>
      <c r="Y1143" s="28">
        <f t="shared" si="530"/>
        <v>22622.335761300004</v>
      </c>
      <c r="Z1143" s="45">
        <f t="shared" si="531"/>
        <v>0</v>
      </c>
      <c r="AA1143" s="29" t="str">
        <f t="shared" si="532"/>
        <v>N</v>
      </c>
      <c r="AB1143" s="46">
        <f t="shared" si="533"/>
        <v>1</v>
      </c>
      <c r="AC1143" s="31">
        <f t="shared" si="534"/>
        <v>20000</v>
      </c>
      <c r="AD1143" s="31">
        <f t="shared" si="535"/>
        <v>65000</v>
      </c>
      <c r="AE1143" s="31">
        <f t="shared" si="536"/>
        <v>0</v>
      </c>
      <c r="AF1143" s="47">
        <f t="shared" si="537"/>
        <v>23981.938140554135</v>
      </c>
      <c r="AG1143" s="31">
        <f t="shared" si="538"/>
        <v>0</v>
      </c>
      <c r="AH1143" s="48">
        <f t="shared" si="539"/>
        <v>0</v>
      </c>
      <c r="AI1143" s="33">
        <f t="shared" si="540"/>
        <v>0</v>
      </c>
      <c r="AJ1143" s="33">
        <f t="shared" si="541"/>
        <v>0</v>
      </c>
      <c r="AK1143" s="33">
        <f t="shared" si="542"/>
        <v>0</v>
      </c>
      <c r="AL1143" s="33">
        <f t="shared" si="543"/>
        <v>0</v>
      </c>
      <c r="AM1143" s="34">
        <f t="shared" si="544"/>
        <v>46604.27390185414</v>
      </c>
    </row>
    <row r="1144" spans="1:39" ht="15" customHeight="1" x14ac:dyDescent="0.3">
      <c r="A1144" s="166" t="s">
        <v>3578</v>
      </c>
      <c r="B1144" s="99">
        <v>24466</v>
      </c>
      <c r="C1144" s="99">
        <v>100928</v>
      </c>
      <c r="D1144" s="165">
        <v>45417</v>
      </c>
      <c r="E1144" s="165">
        <v>45683</v>
      </c>
      <c r="F1144" s="166">
        <v>2</v>
      </c>
      <c r="G1144" s="178">
        <v>0.95</v>
      </c>
      <c r="H1144" s="181">
        <v>0.5</v>
      </c>
      <c r="I1144" s="180">
        <v>3.7499999999999999E-2</v>
      </c>
      <c r="J1144" s="21">
        <f t="shared" si="515"/>
        <v>1.05</v>
      </c>
      <c r="K1144" s="21" t="str">
        <f t="shared" si="516"/>
        <v>Y</v>
      </c>
      <c r="L1144" s="37" t="str">
        <f t="shared" si="517"/>
        <v>NA</v>
      </c>
      <c r="M1144" s="8" t="str">
        <f t="shared" si="518"/>
        <v>Y</v>
      </c>
      <c r="N1144" s="42">
        <f t="shared" si="519"/>
        <v>3</v>
      </c>
      <c r="O1144" s="43">
        <f t="shared" si="520"/>
        <v>200000</v>
      </c>
      <c r="P1144" s="43" t="str">
        <f t="shared" si="521"/>
        <v>NA</v>
      </c>
      <c r="Q1144" s="24">
        <f t="shared" si="522"/>
        <v>25383.475000000002</v>
      </c>
      <c r="R1144" s="43">
        <f t="shared" si="523"/>
        <v>0</v>
      </c>
      <c r="S1144" s="24">
        <f t="shared" si="524"/>
        <v>1000000</v>
      </c>
      <c r="T1144" s="25" t="str">
        <f t="shared" si="525"/>
        <v>Y</v>
      </c>
      <c r="U1144" s="44">
        <f t="shared" si="526"/>
        <v>2</v>
      </c>
      <c r="V1144" s="45">
        <f t="shared" si="527"/>
        <v>200000</v>
      </c>
      <c r="W1144" s="45">
        <f t="shared" si="528"/>
        <v>1000000</v>
      </c>
      <c r="X1144" s="28">
        <f t="shared" si="529"/>
        <v>26335.355312500003</v>
      </c>
      <c r="Y1144" s="28">
        <f t="shared" si="530"/>
        <v>0</v>
      </c>
      <c r="Z1144" s="45" t="str">
        <f t="shared" si="531"/>
        <v>NA</v>
      </c>
      <c r="AA1144" s="29" t="str">
        <f t="shared" si="532"/>
        <v>N</v>
      </c>
      <c r="AB1144" s="46">
        <f t="shared" si="533"/>
        <v>1</v>
      </c>
      <c r="AC1144" s="31">
        <f t="shared" si="534"/>
        <v>20000</v>
      </c>
      <c r="AD1144" s="31">
        <f t="shared" si="535"/>
        <v>65000</v>
      </c>
      <c r="AE1144" s="31">
        <f t="shared" si="536"/>
        <v>20000</v>
      </c>
      <c r="AF1144" s="47">
        <f t="shared" si="537"/>
        <v>7322.9311367187547</v>
      </c>
      <c r="AG1144" s="31">
        <f t="shared" si="538"/>
        <v>0</v>
      </c>
      <c r="AH1144" s="48">
        <f t="shared" si="539"/>
        <v>0</v>
      </c>
      <c r="AI1144" s="33">
        <f t="shared" si="540"/>
        <v>0</v>
      </c>
      <c r="AJ1144" s="33">
        <f t="shared" si="541"/>
        <v>0</v>
      </c>
      <c r="AK1144" s="33">
        <f t="shared" si="542"/>
        <v>0</v>
      </c>
      <c r="AL1144" s="33">
        <f t="shared" si="543"/>
        <v>0</v>
      </c>
      <c r="AM1144" s="34">
        <f t="shared" si="544"/>
        <v>7322.9311367187547</v>
      </c>
    </row>
    <row r="1145" spans="1:39" ht="15" customHeight="1" x14ac:dyDescent="0.3">
      <c r="A1145" s="166" t="s">
        <v>3579</v>
      </c>
      <c r="B1145" s="99">
        <v>9943</v>
      </c>
      <c r="C1145" s="99">
        <v>28052</v>
      </c>
      <c r="D1145" s="165">
        <v>45282</v>
      </c>
      <c r="E1145" s="165">
        <v>45364</v>
      </c>
      <c r="F1145" s="166">
        <v>4</v>
      </c>
      <c r="G1145" s="178">
        <v>3.93</v>
      </c>
      <c r="H1145" s="181">
        <v>0.25</v>
      </c>
      <c r="I1145" s="180">
        <v>5.0299999999999997E-2</v>
      </c>
      <c r="J1145" s="21">
        <f t="shared" si="515"/>
        <v>6.999999999999984E-2</v>
      </c>
      <c r="K1145" s="21" t="str">
        <f t="shared" si="516"/>
        <v>Y</v>
      </c>
      <c r="L1145" s="37" t="str">
        <f t="shared" si="517"/>
        <v>NA</v>
      </c>
      <c r="M1145" s="8" t="str">
        <f t="shared" si="518"/>
        <v>Y</v>
      </c>
      <c r="N1145" s="42">
        <f t="shared" si="519"/>
        <v>1</v>
      </c>
      <c r="O1145" s="43">
        <f t="shared" si="520"/>
        <v>200000</v>
      </c>
      <c r="P1145" s="43" t="str">
        <f t="shared" si="521"/>
        <v>NA</v>
      </c>
      <c r="Q1145" s="24">
        <f t="shared" si="522"/>
        <v>10443.132900000001</v>
      </c>
      <c r="R1145" s="43">
        <f t="shared" si="523"/>
        <v>0</v>
      </c>
      <c r="S1145" s="24">
        <f t="shared" si="524"/>
        <v>1000000</v>
      </c>
      <c r="T1145" s="25" t="str">
        <f t="shared" si="525"/>
        <v>N</v>
      </c>
      <c r="U1145" s="44">
        <f t="shared" si="526"/>
        <v>0</v>
      </c>
      <c r="V1145" s="45">
        <f t="shared" si="527"/>
        <v>0</v>
      </c>
      <c r="W1145" s="45">
        <f t="shared" si="528"/>
        <v>0</v>
      </c>
      <c r="X1145" s="28">
        <f t="shared" si="529"/>
        <v>0</v>
      </c>
      <c r="Y1145" s="28">
        <f t="shared" si="530"/>
        <v>0</v>
      </c>
      <c r="Z1145" s="45">
        <f t="shared" si="531"/>
        <v>0</v>
      </c>
      <c r="AA1145" s="29" t="str">
        <f t="shared" si="532"/>
        <v>N</v>
      </c>
      <c r="AB1145" s="46">
        <f t="shared" si="533"/>
        <v>0</v>
      </c>
      <c r="AC1145" s="31">
        <f t="shared" si="534"/>
        <v>0</v>
      </c>
      <c r="AD1145" s="31">
        <f t="shared" si="535"/>
        <v>0</v>
      </c>
      <c r="AE1145" s="31">
        <f t="shared" si="536"/>
        <v>0</v>
      </c>
      <c r="AF1145" s="47">
        <f t="shared" si="537"/>
        <v>0</v>
      </c>
      <c r="AG1145" s="31">
        <f t="shared" si="538"/>
        <v>0</v>
      </c>
      <c r="AH1145" s="48">
        <f t="shared" si="539"/>
        <v>0</v>
      </c>
      <c r="AI1145" s="33">
        <f t="shared" si="540"/>
        <v>0</v>
      </c>
      <c r="AJ1145" s="33">
        <f t="shared" si="541"/>
        <v>0</v>
      </c>
      <c r="AK1145" s="33">
        <f t="shared" si="542"/>
        <v>0</v>
      </c>
      <c r="AL1145" s="33">
        <f t="shared" si="543"/>
        <v>0</v>
      </c>
      <c r="AM1145" s="34">
        <f t="shared" si="544"/>
        <v>0</v>
      </c>
    </row>
    <row r="1146" spans="1:39" ht="15" customHeight="1" x14ac:dyDescent="0.3">
      <c r="A1146" s="166" t="s">
        <v>3580</v>
      </c>
      <c r="B1146" s="99">
        <v>13118</v>
      </c>
      <c r="C1146" s="99">
        <v>80495</v>
      </c>
      <c r="D1146" s="165">
        <v>45305</v>
      </c>
      <c r="E1146" s="165">
        <v>45603</v>
      </c>
      <c r="F1146" s="166">
        <v>2</v>
      </c>
      <c r="G1146" s="178">
        <v>0.79</v>
      </c>
      <c r="H1146" s="181">
        <v>0.75</v>
      </c>
      <c r="I1146" s="180">
        <v>4.2099999999999999E-2</v>
      </c>
      <c r="J1146" s="21">
        <f t="shared" si="515"/>
        <v>1.21</v>
      </c>
      <c r="K1146" s="21" t="str">
        <f t="shared" si="516"/>
        <v>Y</v>
      </c>
      <c r="L1146" s="37" t="str">
        <f t="shared" si="517"/>
        <v>NA</v>
      </c>
      <c r="M1146" s="8" t="str">
        <f t="shared" si="518"/>
        <v>Y</v>
      </c>
      <c r="N1146" s="42">
        <f t="shared" si="519"/>
        <v>2</v>
      </c>
      <c r="O1146" s="43">
        <f t="shared" si="520"/>
        <v>200000</v>
      </c>
      <c r="P1146" s="43" t="str">
        <f t="shared" si="521"/>
        <v>NA</v>
      </c>
      <c r="Q1146" s="24">
        <f t="shared" si="522"/>
        <v>13670.2678</v>
      </c>
      <c r="R1146" s="43">
        <f t="shared" si="523"/>
        <v>0</v>
      </c>
      <c r="S1146" s="24">
        <f t="shared" si="524"/>
        <v>1000000</v>
      </c>
      <c r="T1146" s="25" t="str">
        <f t="shared" si="525"/>
        <v>Y</v>
      </c>
      <c r="U1146" s="44">
        <f t="shared" si="526"/>
        <v>1</v>
      </c>
      <c r="V1146" s="45">
        <f t="shared" si="527"/>
        <v>200000</v>
      </c>
      <c r="W1146" s="45">
        <f t="shared" si="528"/>
        <v>1000000</v>
      </c>
      <c r="X1146" s="28">
        <f t="shared" si="529"/>
        <v>14245.786074379999</v>
      </c>
      <c r="Y1146" s="28">
        <f t="shared" si="530"/>
        <v>0</v>
      </c>
      <c r="Z1146" s="45" t="str">
        <f t="shared" si="531"/>
        <v>NA</v>
      </c>
      <c r="AA1146" s="29" t="str">
        <f t="shared" si="532"/>
        <v>N</v>
      </c>
      <c r="AB1146" s="46">
        <f t="shared" si="533"/>
        <v>0</v>
      </c>
      <c r="AC1146" s="31">
        <f t="shared" si="534"/>
        <v>0</v>
      </c>
      <c r="AD1146" s="31">
        <f t="shared" si="535"/>
        <v>0</v>
      </c>
      <c r="AE1146" s="31">
        <f t="shared" si="536"/>
        <v>0</v>
      </c>
      <c r="AF1146" s="47">
        <f t="shared" si="537"/>
        <v>0</v>
      </c>
      <c r="AG1146" s="31">
        <f t="shared" si="538"/>
        <v>0</v>
      </c>
      <c r="AH1146" s="48">
        <f t="shared" si="539"/>
        <v>0</v>
      </c>
      <c r="AI1146" s="33">
        <f t="shared" si="540"/>
        <v>0</v>
      </c>
      <c r="AJ1146" s="33">
        <f t="shared" si="541"/>
        <v>0</v>
      </c>
      <c r="AK1146" s="33">
        <f t="shared" si="542"/>
        <v>0</v>
      </c>
      <c r="AL1146" s="33">
        <f t="shared" si="543"/>
        <v>0</v>
      </c>
      <c r="AM1146" s="34">
        <f t="shared" si="544"/>
        <v>0</v>
      </c>
    </row>
    <row r="1147" spans="1:39" ht="15" customHeight="1" x14ac:dyDescent="0.3">
      <c r="A1147" s="166" t="s">
        <v>3581</v>
      </c>
      <c r="B1147" s="99">
        <v>6715</v>
      </c>
      <c r="C1147" s="99">
        <v>60578</v>
      </c>
      <c r="D1147" s="165">
        <v>46070</v>
      </c>
      <c r="E1147" s="165">
        <v>46268</v>
      </c>
      <c r="F1147" s="166">
        <v>2</v>
      </c>
      <c r="G1147" s="178">
        <v>1.1599999999999999</v>
      </c>
      <c r="H1147" s="181">
        <v>1</v>
      </c>
      <c r="I1147" s="180">
        <v>3.49E-2</v>
      </c>
      <c r="J1147" s="21">
        <f t="shared" ref="J1147:J1210" si="545">MAX(0, F1147-G1147)</f>
        <v>0.84000000000000008</v>
      </c>
      <c r="K1147" s="21" t="str">
        <f t="shared" ref="K1147:K1210" si="546">IF(
  AND(
    E1147 &gt;= D1147-10,
    E1147 &lt;= DATE(2028,6,30),
    J1147 &gt; 0
  ),
  "Y",
  "N"
)</f>
        <v>Y</v>
      </c>
      <c r="L1147" s="37" t="str">
        <f t="shared" ref="L1147:L1210" si="547">IF(
  J1147=0,
  0,
  IF(
    K1147="Y",
    "NA",
    MAX(0, 65000-C1147)
  )
)</f>
        <v>NA</v>
      </c>
      <c r="M1147" s="8" t="str">
        <f t="shared" ref="M1147:M1210" si="548">IF(AND(K1147="Y",J1147&gt;0),"Y","N")</f>
        <v>Y</v>
      </c>
      <c r="N1147" s="42">
        <f t="shared" ref="N1147:N1210" si="549">ROUNDUP(J1147/H1147, 0)</f>
        <v>1</v>
      </c>
      <c r="O1147" s="43">
        <f t="shared" ref="O1147:O1210" si="550">IF(
  N1147=0,
  0,
  IF(
    M1147="Y",
    200000,
    20000
  )
)</f>
        <v>200000</v>
      </c>
      <c r="P1147" s="43" t="str">
        <f t="shared" ref="P1147:P1210" si="551">IF(
  N1147=0,
  0,
  IF(
    M1147="Y",
    "NA",
    MAX(0, 65000)
  )
)</f>
        <v>NA</v>
      </c>
      <c r="Q1147" s="24">
        <f t="shared" ref="Q1147:Q1210" si="552">IF(
  N1147=0,
  0,
  MAX(0, MIN(B1147*(1+I1147), O1147, L1147))
)</f>
        <v>6949.3534999999993</v>
      </c>
      <c r="R1147" s="43">
        <f t="shared" ref="R1147:R1210" si="553">IF(
  N1147=0,
  0,
  MAX(0, (B1147*(1+I1147))-Q1147)
)</f>
        <v>0</v>
      </c>
      <c r="S1147" s="24">
        <f t="shared" ref="S1147:S1210" si="554">IF(
    M1147="Y",
    1000000,
    MAX(0, 65000-C1147-Q1147)
  )</f>
        <v>1000000</v>
      </c>
      <c r="T1147" s="25" t="str">
        <f t="shared" ref="T1147:T1210" si="555">IF(AND(K1147="Y",J1147&gt;1),"Y","N")</f>
        <v>N</v>
      </c>
      <c r="U1147" s="44">
        <f t="shared" ref="U1147:U1210" si="556">MAX(0,(N1147-1))</f>
        <v>0</v>
      </c>
      <c r="V1147" s="45">
        <f t="shared" ref="V1147:V1210" si="557">IF(
  U1147=0,
  0,
  IF(
    T1147="Y",
    200000,
    20000
  )
)</f>
        <v>0</v>
      </c>
      <c r="W1147" s="45">
        <f t="shared" ref="W1147:W1210" si="558">IF(
  U1147=0,
  0,
  IF(
    T1147="Y",
    1000000,
    MAX(0, 65000)
  )
)</f>
        <v>0</v>
      </c>
      <c r="X1147" s="28">
        <f t="shared" ref="X1147:X1210" si="559">IF(
  U1147=0,
  0,
  MAX(0, MIN(B1147*(1+I1147)*(1+I1147), V1147, S1147, (W1147-C1147))
)
)</f>
        <v>0</v>
      </c>
      <c r="Y1147" s="28">
        <f t="shared" ref="Y1147:Y1210" si="560">IF(
  U1147=0,
  0,
  MAX(0, (B1147*(1+I1147)*(1+I1147)-X1147)
)
)</f>
        <v>0</v>
      </c>
      <c r="Z1147" s="45">
        <f t="shared" ref="Z1147:Z1210" si="561">IF(
    T1147="Y",
    "NA",
    MAX(0, W1147-C1147-Q1147-X1147)
  )</f>
        <v>0</v>
      </c>
      <c r="AA1147" s="29" t="str">
        <f t="shared" ref="AA1147:AA1210" si="562">IF(AND(K1147="Y",J1147&gt;2),"Y","N")</f>
        <v>N</v>
      </c>
      <c r="AB1147" s="46">
        <f t="shared" ref="AB1147:AB1210" si="563">MAX(0,(U1147-1))</f>
        <v>0</v>
      </c>
      <c r="AC1147" s="31">
        <f t="shared" ref="AC1147:AC1210" si="564">IF(
  AB1147=0,
  0,
  IF(
    AA1147="Y",
    200000,
    20000
  )
)</f>
        <v>0</v>
      </c>
      <c r="AD1147" s="31">
        <f t="shared" ref="AD1147:AD1210" si="565">IF(
  AB1147=0,
  0,
  IF(
    AA1147="Y",
    1000000,
    MAX(0, 65000)
  )
)</f>
        <v>0</v>
      </c>
      <c r="AE1147" s="31">
        <f t="shared" ref="AE1147:AE1210" si="566">IF(
  AB1147=0,
  0,
  MAX(0, MIN(B1147*(1+I1147)*(1+I1147)*(1+I1147), AC1147, Z1147))
)</f>
        <v>0</v>
      </c>
      <c r="AF1147" s="47">
        <f t="shared" ref="AF1147:AF1210" si="567">IF(
  AB1147=0,
  0,
  MAX(0, (B1147*(1+I1147)*(1+I1147)*(1+I1147)-AE1147)
)
)</f>
        <v>0</v>
      </c>
      <c r="AG1147" s="31">
        <f t="shared" ref="AG1147:AG1210" si="568">IF(
    AA1147="Y",
    "NA",
    MAX(0, AD1147-C1147-Q1147-X1147-AE1147)
  )</f>
        <v>0</v>
      </c>
      <c r="AH1147" s="48">
        <f t="shared" si="539"/>
        <v>0</v>
      </c>
      <c r="AI1147" s="33">
        <f t="shared" si="540"/>
        <v>0</v>
      </c>
      <c r="AJ1147" s="33">
        <f t="shared" si="541"/>
        <v>0</v>
      </c>
      <c r="AK1147" s="33">
        <f t="shared" si="542"/>
        <v>0</v>
      </c>
      <c r="AL1147" s="33">
        <f t="shared" si="543"/>
        <v>0</v>
      </c>
      <c r="AM1147" s="34">
        <f t="shared" si="544"/>
        <v>0</v>
      </c>
    </row>
    <row r="1148" spans="1:39" ht="15" customHeight="1" x14ac:dyDescent="0.3">
      <c r="A1148" s="166" t="s">
        <v>3582</v>
      </c>
      <c r="B1148" s="99">
        <v>15923</v>
      </c>
      <c r="C1148" s="99">
        <v>36605</v>
      </c>
      <c r="D1148" s="165">
        <v>45011</v>
      </c>
      <c r="E1148" s="165">
        <v>45113</v>
      </c>
      <c r="F1148" s="166">
        <v>4</v>
      </c>
      <c r="G1148" s="178">
        <v>1.31</v>
      </c>
      <c r="H1148" s="181">
        <v>1</v>
      </c>
      <c r="I1148" s="180">
        <v>2.4E-2</v>
      </c>
      <c r="J1148" s="21">
        <f t="shared" si="545"/>
        <v>2.69</v>
      </c>
      <c r="K1148" s="21" t="str">
        <f t="shared" si="546"/>
        <v>Y</v>
      </c>
      <c r="L1148" s="37" t="str">
        <f t="shared" si="547"/>
        <v>NA</v>
      </c>
      <c r="M1148" s="8" t="str">
        <f t="shared" si="548"/>
        <v>Y</v>
      </c>
      <c r="N1148" s="42">
        <f t="shared" si="549"/>
        <v>3</v>
      </c>
      <c r="O1148" s="43">
        <f t="shared" si="550"/>
        <v>200000</v>
      </c>
      <c r="P1148" s="43" t="str">
        <f t="shared" si="551"/>
        <v>NA</v>
      </c>
      <c r="Q1148" s="24">
        <f t="shared" si="552"/>
        <v>16305.152</v>
      </c>
      <c r="R1148" s="43">
        <f t="shared" si="553"/>
        <v>0</v>
      </c>
      <c r="S1148" s="24">
        <f t="shared" si="554"/>
        <v>1000000</v>
      </c>
      <c r="T1148" s="25" t="str">
        <f t="shared" si="555"/>
        <v>Y</v>
      </c>
      <c r="U1148" s="44">
        <f t="shared" si="556"/>
        <v>2</v>
      </c>
      <c r="V1148" s="45">
        <f t="shared" si="557"/>
        <v>200000</v>
      </c>
      <c r="W1148" s="45">
        <f t="shared" si="558"/>
        <v>1000000</v>
      </c>
      <c r="X1148" s="28">
        <f t="shared" si="559"/>
        <v>16696.475648</v>
      </c>
      <c r="Y1148" s="28">
        <f t="shared" si="560"/>
        <v>0</v>
      </c>
      <c r="Z1148" s="45" t="str">
        <f t="shared" si="561"/>
        <v>NA</v>
      </c>
      <c r="AA1148" s="29" t="str">
        <f t="shared" si="562"/>
        <v>Y</v>
      </c>
      <c r="AB1148" s="46">
        <f t="shared" si="563"/>
        <v>1</v>
      </c>
      <c r="AC1148" s="31">
        <f t="shared" si="564"/>
        <v>200000</v>
      </c>
      <c r="AD1148" s="31">
        <f t="shared" si="565"/>
        <v>1000000</v>
      </c>
      <c r="AE1148" s="31">
        <f t="shared" si="566"/>
        <v>17097.191063552</v>
      </c>
      <c r="AF1148" s="47">
        <f t="shared" si="567"/>
        <v>0</v>
      </c>
      <c r="AG1148" s="31" t="str">
        <f t="shared" si="568"/>
        <v>NA</v>
      </c>
      <c r="AH1148" s="48">
        <f t="shared" si="539"/>
        <v>0</v>
      </c>
      <c r="AI1148" s="33">
        <f t="shared" si="540"/>
        <v>0</v>
      </c>
      <c r="AJ1148" s="33">
        <f t="shared" si="541"/>
        <v>0</v>
      </c>
      <c r="AK1148" s="33">
        <f t="shared" si="542"/>
        <v>0</v>
      </c>
      <c r="AL1148" s="33">
        <f t="shared" si="543"/>
        <v>0</v>
      </c>
      <c r="AM1148" s="34">
        <f t="shared" si="544"/>
        <v>0</v>
      </c>
    </row>
    <row r="1149" spans="1:39" ht="15" customHeight="1" x14ac:dyDescent="0.3">
      <c r="A1149" s="166" t="s">
        <v>3583</v>
      </c>
      <c r="B1149" s="99">
        <v>23314</v>
      </c>
      <c r="C1149" s="99">
        <v>82686</v>
      </c>
      <c r="D1149" s="165">
        <v>44887</v>
      </c>
      <c r="E1149" s="165">
        <v>45085</v>
      </c>
      <c r="F1149" s="166">
        <v>2</v>
      </c>
      <c r="G1149" s="178">
        <v>1.37</v>
      </c>
      <c r="H1149" s="181">
        <v>0.25</v>
      </c>
      <c r="I1149" s="180">
        <v>6.0199999999999997E-2</v>
      </c>
      <c r="J1149" s="21">
        <f t="shared" si="545"/>
        <v>0.62999999999999989</v>
      </c>
      <c r="K1149" s="21" t="str">
        <f t="shared" si="546"/>
        <v>Y</v>
      </c>
      <c r="L1149" s="37" t="str">
        <f t="shared" si="547"/>
        <v>NA</v>
      </c>
      <c r="M1149" s="8" t="str">
        <f t="shared" si="548"/>
        <v>Y</v>
      </c>
      <c r="N1149" s="42">
        <f t="shared" si="549"/>
        <v>3</v>
      </c>
      <c r="O1149" s="43">
        <f t="shared" si="550"/>
        <v>200000</v>
      </c>
      <c r="P1149" s="43" t="str">
        <f t="shared" si="551"/>
        <v>NA</v>
      </c>
      <c r="Q1149" s="24">
        <f t="shared" si="552"/>
        <v>24717.502800000002</v>
      </c>
      <c r="R1149" s="43">
        <f t="shared" si="553"/>
        <v>0</v>
      </c>
      <c r="S1149" s="24">
        <f t="shared" si="554"/>
        <v>1000000</v>
      </c>
      <c r="T1149" s="25" t="str">
        <f t="shared" si="555"/>
        <v>N</v>
      </c>
      <c r="U1149" s="44">
        <f t="shared" si="556"/>
        <v>2</v>
      </c>
      <c r="V1149" s="45">
        <f t="shared" si="557"/>
        <v>20000</v>
      </c>
      <c r="W1149" s="45">
        <f t="shared" si="558"/>
        <v>65000</v>
      </c>
      <c r="X1149" s="28">
        <f t="shared" si="559"/>
        <v>0</v>
      </c>
      <c r="Y1149" s="28">
        <f t="shared" si="560"/>
        <v>26205.496468560003</v>
      </c>
      <c r="Z1149" s="45">
        <f t="shared" si="561"/>
        <v>0</v>
      </c>
      <c r="AA1149" s="29" t="str">
        <f t="shared" si="562"/>
        <v>N</v>
      </c>
      <c r="AB1149" s="46">
        <f t="shared" si="563"/>
        <v>1</v>
      </c>
      <c r="AC1149" s="31">
        <f t="shared" si="564"/>
        <v>20000</v>
      </c>
      <c r="AD1149" s="31">
        <f t="shared" si="565"/>
        <v>65000</v>
      </c>
      <c r="AE1149" s="31">
        <f t="shared" si="566"/>
        <v>0</v>
      </c>
      <c r="AF1149" s="47">
        <f t="shared" si="567"/>
        <v>27783.067355967316</v>
      </c>
      <c r="AG1149" s="31">
        <f t="shared" si="568"/>
        <v>0</v>
      </c>
      <c r="AH1149" s="48">
        <f t="shared" si="539"/>
        <v>0</v>
      </c>
      <c r="AI1149" s="33">
        <f t="shared" si="540"/>
        <v>0</v>
      </c>
      <c r="AJ1149" s="33">
        <f t="shared" si="541"/>
        <v>0</v>
      </c>
      <c r="AK1149" s="33">
        <f t="shared" si="542"/>
        <v>0</v>
      </c>
      <c r="AL1149" s="33">
        <f t="shared" si="543"/>
        <v>0</v>
      </c>
      <c r="AM1149" s="34">
        <f t="shared" si="544"/>
        <v>53988.563824527315</v>
      </c>
    </row>
    <row r="1150" spans="1:39" ht="15" customHeight="1" x14ac:dyDescent="0.3">
      <c r="A1150" s="166" t="s">
        <v>3584</v>
      </c>
      <c r="B1150" s="99">
        <v>16856</v>
      </c>
      <c r="C1150" s="99">
        <v>29245</v>
      </c>
      <c r="D1150" s="165">
        <v>45462</v>
      </c>
      <c r="E1150" s="165">
        <v>45650</v>
      </c>
      <c r="F1150" s="166">
        <v>2</v>
      </c>
      <c r="G1150" s="178">
        <v>1.91</v>
      </c>
      <c r="H1150" s="181">
        <v>0.75</v>
      </c>
      <c r="I1150" s="180">
        <v>8.1299999999999997E-2</v>
      </c>
      <c r="J1150" s="21">
        <f t="shared" si="545"/>
        <v>9.000000000000008E-2</v>
      </c>
      <c r="K1150" s="21" t="str">
        <f t="shared" si="546"/>
        <v>Y</v>
      </c>
      <c r="L1150" s="37" t="str">
        <f t="shared" si="547"/>
        <v>NA</v>
      </c>
      <c r="M1150" s="8" t="str">
        <f t="shared" si="548"/>
        <v>Y</v>
      </c>
      <c r="N1150" s="42">
        <f t="shared" si="549"/>
        <v>1</v>
      </c>
      <c r="O1150" s="43">
        <f t="shared" si="550"/>
        <v>200000</v>
      </c>
      <c r="P1150" s="43" t="str">
        <f t="shared" si="551"/>
        <v>NA</v>
      </c>
      <c r="Q1150" s="24">
        <f t="shared" si="552"/>
        <v>18226.392799999998</v>
      </c>
      <c r="R1150" s="43">
        <f t="shared" si="553"/>
        <v>0</v>
      </c>
      <c r="S1150" s="24">
        <f t="shared" si="554"/>
        <v>1000000</v>
      </c>
      <c r="T1150" s="25" t="str">
        <f t="shared" si="555"/>
        <v>N</v>
      </c>
      <c r="U1150" s="44">
        <f t="shared" si="556"/>
        <v>0</v>
      </c>
      <c r="V1150" s="45">
        <f t="shared" si="557"/>
        <v>0</v>
      </c>
      <c r="W1150" s="45">
        <f t="shared" si="558"/>
        <v>0</v>
      </c>
      <c r="X1150" s="28">
        <f t="shared" si="559"/>
        <v>0</v>
      </c>
      <c r="Y1150" s="28">
        <f t="shared" si="560"/>
        <v>0</v>
      </c>
      <c r="Z1150" s="45">
        <f t="shared" si="561"/>
        <v>0</v>
      </c>
      <c r="AA1150" s="29" t="str">
        <f t="shared" si="562"/>
        <v>N</v>
      </c>
      <c r="AB1150" s="46">
        <f t="shared" si="563"/>
        <v>0</v>
      </c>
      <c r="AC1150" s="31">
        <f t="shared" si="564"/>
        <v>0</v>
      </c>
      <c r="AD1150" s="31">
        <f t="shared" si="565"/>
        <v>0</v>
      </c>
      <c r="AE1150" s="31">
        <f t="shared" si="566"/>
        <v>0</v>
      </c>
      <c r="AF1150" s="47">
        <f t="shared" si="567"/>
        <v>0</v>
      </c>
      <c r="AG1150" s="31">
        <f t="shared" si="568"/>
        <v>0</v>
      </c>
      <c r="AH1150" s="48">
        <f t="shared" si="539"/>
        <v>0</v>
      </c>
      <c r="AI1150" s="33">
        <f t="shared" si="540"/>
        <v>0</v>
      </c>
      <c r="AJ1150" s="33">
        <f t="shared" si="541"/>
        <v>0</v>
      </c>
      <c r="AK1150" s="33">
        <f t="shared" si="542"/>
        <v>0</v>
      </c>
      <c r="AL1150" s="33">
        <f t="shared" si="543"/>
        <v>0</v>
      </c>
      <c r="AM1150" s="34">
        <f t="shared" si="544"/>
        <v>0</v>
      </c>
    </row>
    <row r="1151" spans="1:39" ht="15" customHeight="1" x14ac:dyDescent="0.3">
      <c r="A1151" s="166" t="s">
        <v>3585</v>
      </c>
      <c r="B1151" s="99">
        <v>12423</v>
      </c>
      <c r="C1151" s="99">
        <v>40453</v>
      </c>
      <c r="D1151" s="165">
        <v>45887</v>
      </c>
      <c r="E1151" s="165">
        <v>45956</v>
      </c>
      <c r="F1151" s="166">
        <v>4</v>
      </c>
      <c r="G1151" s="178">
        <v>3.39</v>
      </c>
      <c r="H1151" s="181">
        <v>0.25</v>
      </c>
      <c r="I1151" s="180">
        <v>5.0500000000000003E-2</v>
      </c>
      <c r="J1151" s="21">
        <f t="shared" si="545"/>
        <v>0.60999999999999988</v>
      </c>
      <c r="K1151" s="21" t="str">
        <f t="shared" si="546"/>
        <v>Y</v>
      </c>
      <c r="L1151" s="37" t="str">
        <f t="shared" si="547"/>
        <v>NA</v>
      </c>
      <c r="M1151" s="8" t="str">
        <f t="shared" si="548"/>
        <v>Y</v>
      </c>
      <c r="N1151" s="42">
        <f t="shared" si="549"/>
        <v>3</v>
      </c>
      <c r="O1151" s="43">
        <f t="shared" si="550"/>
        <v>200000</v>
      </c>
      <c r="P1151" s="43" t="str">
        <f t="shared" si="551"/>
        <v>NA</v>
      </c>
      <c r="Q1151" s="24">
        <f t="shared" si="552"/>
        <v>13050.361499999999</v>
      </c>
      <c r="R1151" s="43">
        <f t="shared" si="553"/>
        <v>0</v>
      </c>
      <c r="S1151" s="24">
        <f t="shared" si="554"/>
        <v>1000000</v>
      </c>
      <c r="T1151" s="25" t="str">
        <f t="shared" si="555"/>
        <v>N</v>
      </c>
      <c r="U1151" s="44">
        <f t="shared" si="556"/>
        <v>2</v>
      </c>
      <c r="V1151" s="45">
        <f t="shared" si="557"/>
        <v>20000</v>
      </c>
      <c r="W1151" s="45">
        <f t="shared" si="558"/>
        <v>65000</v>
      </c>
      <c r="X1151" s="28">
        <f t="shared" si="559"/>
        <v>13709.404755749998</v>
      </c>
      <c r="Y1151" s="28">
        <f t="shared" si="560"/>
        <v>0</v>
      </c>
      <c r="Z1151" s="45">
        <f t="shared" si="561"/>
        <v>0</v>
      </c>
      <c r="AA1151" s="29" t="str">
        <f t="shared" si="562"/>
        <v>N</v>
      </c>
      <c r="AB1151" s="46">
        <f t="shared" si="563"/>
        <v>1</v>
      </c>
      <c r="AC1151" s="31">
        <f t="shared" si="564"/>
        <v>20000</v>
      </c>
      <c r="AD1151" s="31">
        <f t="shared" si="565"/>
        <v>65000</v>
      </c>
      <c r="AE1151" s="31">
        <f t="shared" si="566"/>
        <v>0</v>
      </c>
      <c r="AF1151" s="47">
        <f t="shared" si="567"/>
        <v>14401.729695915372</v>
      </c>
      <c r="AG1151" s="31">
        <f t="shared" si="568"/>
        <v>0</v>
      </c>
      <c r="AH1151" s="48">
        <f t="shared" si="539"/>
        <v>0</v>
      </c>
      <c r="AI1151" s="33">
        <f t="shared" si="540"/>
        <v>0</v>
      </c>
      <c r="AJ1151" s="33">
        <f t="shared" si="541"/>
        <v>0</v>
      </c>
      <c r="AK1151" s="33">
        <f t="shared" si="542"/>
        <v>0</v>
      </c>
      <c r="AL1151" s="33">
        <f t="shared" si="543"/>
        <v>0</v>
      </c>
      <c r="AM1151" s="34">
        <f t="shared" si="544"/>
        <v>14401.729695915372</v>
      </c>
    </row>
    <row r="1152" spans="1:39" ht="15" customHeight="1" x14ac:dyDescent="0.3">
      <c r="A1152" s="166" t="s">
        <v>3586</v>
      </c>
      <c r="B1152" s="99">
        <v>6236</v>
      </c>
      <c r="C1152" s="99">
        <v>60376</v>
      </c>
      <c r="D1152" s="165">
        <v>44410</v>
      </c>
      <c r="E1152" s="165">
        <v>44756</v>
      </c>
      <c r="F1152" s="166">
        <v>2</v>
      </c>
      <c r="G1152" s="178">
        <v>1.23</v>
      </c>
      <c r="H1152" s="181">
        <v>0.5</v>
      </c>
      <c r="I1152" s="180">
        <v>2.64E-2</v>
      </c>
      <c r="J1152" s="21">
        <f t="shared" si="545"/>
        <v>0.77</v>
      </c>
      <c r="K1152" s="21" t="str">
        <f t="shared" si="546"/>
        <v>Y</v>
      </c>
      <c r="L1152" s="37" t="str">
        <f t="shared" si="547"/>
        <v>NA</v>
      </c>
      <c r="M1152" s="8" t="str">
        <f t="shared" si="548"/>
        <v>Y</v>
      </c>
      <c r="N1152" s="42">
        <f t="shared" si="549"/>
        <v>2</v>
      </c>
      <c r="O1152" s="43">
        <f t="shared" si="550"/>
        <v>200000</v>
      </c>
      <c r="P1152" s="43" t="str">
        <f t="shared" si="551"/>
        <v>NA</v>
      </c>
      <c r="Q1152" s="24">
        <f t="shared" si="552"/>
        <v>6400.6304</v>
      </c>
      <c r="R1152" s="43">
        <f t="shared" si="553"/>
        <v>0</v>
      </c>
      <c r="S1152" s="24">
        <f t="shared" si="554"/>
        <v>1000000</v>
      </c>
      <c r="T1152" s="25" t="str">
        <f t="shared" si="555"/>
        <v>N</v>
      </c>
      <c r="U1152" s="44">
        <f t="shared" si="556"/>
        <v>1</v>
      </c>
      <c r="V1152" s="45">
        <f t="shared" si="557"/>
        <v>20000</v>
      </c>
      <c r="W1152" s="45">
        <f t="shared" si="558"/>
        <v>65000</v>
      </c>
      <c r="X1152" s="28">
        <f t="shared" si="559"/>
        <v>4624</v>
      </c>
      <c r="Y1152" s="28">
        <f t="shared" si="560"/>
        <v>1945.6070425600001</v>
      </c>
      <c r="Z1152" s="45">
        <f t="shared" si="561"/>
        <v>0</v>
      </c>
      <c r="AA1152" s="29" t="str">
        <f t="shared" si="562"/>
        <v>N</v>
      </c>
      <c r="AB1152" s="46">
        <f t="shared" si="563"/>
        <v>0</v>
      </c>
      <c r="AC1152" s="31">
        <f t="shared" si="564"/>
        <v>0</v>
      </c>
      <c r="AD1152" s="31">
        <f t="shared" si="565"/>
        <v>0</v>
      </c>
      <c r="AE1152" s="31">
        <f t="shared" si="566"/>
        <v>0</v>
      </c>
      <c r="AF1152" s="47">
        <f t="shared" si="567"/>
        <v>0</v>
      </c>
      <c r="AG1152" s="31">
        <f t="shared" si="568"/>
        <v>0</v>
      </c>
      <c r="AH1152" s="48">
        <f t="shared" si="539"/>
        <v>0</v>
      </c>
      <c r="AI1152" s="33">
        <f t="shared" si="540"/>
        <v>0</v>
      </c>
      <c r="AJ1152" s="33">
        <f t="shared" si="541"/>
        <v>0</v>
      </c>
      <c r="AK1152" s="33">
        <f t="shared" si="542"/>
        <v>0</v>
      </c>
      <c r="AL1152" s="33">
        <f t="shared" si="543"/>
        <v>0</v>
      </c>
      <c r="AM1152" s="34">
        <f t="shared" si="544"/>
        <v>1945.6070425600001</v>
      </c>
    </row>
    <row r="1153" spans="1:39" ht="15" customHeight="1" x14ac:dyDescent="0.3">
      <c r="A1153" s="166" t="s">
        <v>3587</v>
      </c>
      <c r="B1153" s="99">
        <v>19341</v>
      </c>
      <c r="C1153" s="99">
        <v>35067</v>
      </c>
      <c r="D1153" s="165">
        <v>45363</v>
      </c>
      <c r="E1153" s="165">
        <v>45579</v>
      </c>
      <c r="F1153" s="166">
        <v>2</v>
      </c>
      <c r="G1153" s="178">
        <v>1.94</v>
      </c>
      <c r="H1153" s="181">
        <v>0.75</v>
      </c>
      <c r="I1153" s="180">
        <v>6.7699999999999996E-2</v>
      </c>
      <c r="J1153" s="21">
        <f t="shared" si="545"/>
        <v>6.0000000000000053E-2</v>
      </c>
      <c r="K1153" s="21" t="str">
        <f t="shared" si="546"/>
        <v>Y</v>
      </c>
      <c r="L1153" s="37" t="str">
        <f t="shared" si="547"/>
        <v>NA</v>
      </c>
      <c r="M1153" s="8" t="str">
        <f t="shared" si="548"/>
        <v>Y</v>
      </c>
      <c r="N1153" s="42">
        <f t="shared" si="549"/>
        <v>1</v>
      </c>
      <c r="O1153" s="43">
        <f t="shared" si="550"/>
        <v>200000</v>
      </c>
      <c r="P1153" s="43" t="str">
        <f t="shared" si="551"/>
        <v>NA</v>
      </c>
      <c r="Q1153" s="24">
        <f t="shared" si="552"/>
        <v>20650.385700000003</v>
      </c>
      <c r="R1153" s="43">
        <f t="shared" si="553"/>
        <v>0</v>
      </c>
      <c r="S1153" s="24">
        <f t="shared" si="554"/>
        <v>1000000</v>
      </c>
      <c r="T1153" s="25" t="str">
        <f t="shared" si="555"/>
        <v>N</v>
      </c>
      <c r="U1153" s="44">
        <f t="shared" si="556"/>
        <v>0</v>
      </c>
      <c r="V1153" s="45">
        <f t="shared" si="557"/>
        <v>0</v>
      </c>
      <c r="W1153" s="45">
        <f t="shared" si="558"/>
        <v>0</v>
      </c>
      <c r="X1153" s="28">
        <f t="shared" si="559"/>
        <v>0</v>
      </c>
      <c r="Y1153" s="28">
        <f t="shared" si="560"/>
        <v>0</v>
      </c>
      <c r="Z1153" s="45">
        <f t="shared" si="561"/>
        <v>0</v>
      </c>
      <c r="AA1153" s="29" t="str">
        <f t="shared" si="562"/>
        <v>N</v>
      </c>
      <c r="AB1153" s="46">
        <f t="shared" si="563"/>
        <v>0</v>
      </c>
      <c r="AC1153" s="31">
        <f t="shared" si="564"/>
        <v>0</v>
      </c>
      <c r="AD1153" s="31">
        <f t="shared" si="565"/>
        <v>0</v>
      </c>
      <c r="AE1153" s="31">
        <f t="shared" si="566"/>
        <v>0</v>
      </c>
      <c r="AF1153" s="47">
        <f t="shared" si="567"/>
        <v>0</v>
      </c>
      <c r="AG1153" s="31">
        <f t="shared" si="568"/>
        <v>0</v>
      </c>
      <c r="AH1153" s="48">
        <f t="shared" ref="AH1153:AH1216" si="569">MAX(0,(AB1153-1))</f>
        <v>0</v>
      </c>
      <c r="AI1153" s="33">
        <f t="shared" ref="AI1153:AI1216" si="570">IF(
  AH1153=0,
  0,
     20000
  )</f>
        <v>0</v>
      </c>
      <c r="AJ1153" s="33">
        <f t="shared" ref="AJ1153:AJ1216" si="571">IF(
  AH1153=0,
  0,
    MAX(0, 65000)
  )</f>
        <v>0</v>
      </c>
      <c r="AK1153" s="33">
        <f t="shared" ref="AK1153:AK1216" si="572">IF(
  AH1153=0,
  0,
  MAX(0, MIN(B1153*(1+I1153)*(1+I1153)*(1+I1153)*(1+I1153), AI1153, AG1153))
)</f>
        <v>0</v>
      </c>
      <c r="AL1153" s="33">
        <f t="shared" ref="AL1153:AL1216" si="573">IF(
  AH1153=0,
  0,
  MAX(0, (B1153*(1+I1153)*(1+I1153)*(1+I1153)*(1+I1153)-AK1153)
)
)</f>
        <v>0</v>
      </c>
      <c r="AM1153" s="34">
        <f t="shared" si="544"/>
        <v>0</v>
      </c>
    </row>
    <row r="1154" spans="1:39" ht="15" customHeight="1" x14ac:dyDescent="0.3">
      <c r="A1154" s="166" t="s">
        <v>3588</v>
      </c>
      <c r="B1154" s="99">
        <v>22498</v>
      </c>
      <c r="C1154" s="99">
        <v>63846</v>
      </c>
      <c r="D1154" s="165">
        <v>45571</v>
      </c>
      <c r="E1154" s="165">
        <v>45841</v>
      </c>
      <c r="F1154" s="166">
        <v>2</v>
      </c>
      <c r="G1154" s="178">
        <v>0.8</v>
      </c>
      <c r="H1154" s="181">
        <v>1</v>
      </c>
      <c r="I1154" s="180">
        <v>4.7300000000000002E-2</v>
      </c>
      <c r="J1154" s="21">
        <f t="shared" si="545"/>
        <v>1.2</v>
      </c>
      <c r="K1154" s="21" t="str">
        <f t="shared" si="546"/>
        <v>Y</v>
      </c>
      <c r="L1154" s="37" t="str">
        <f t="shared" si="547"/>
        <v>NA</v>
      </c>
      <c r="M1154" s="8" t="str">
        <f t="shared" si="548"/>
        <v>Y</v>
      </c>
      <c r="N1154" s="42">
        <f t="shared" si="549"/>
        <v>2</v>
      </c>
      <c r="O1154" s="43">
        <f t="shared" si="550"/>
        <v>200000</v>
      </c>
      <c r="P1154" s="43" t="str">
        <f t="shared" si="551"/>
        <v>NA</v>
      </c>
      <c r="Q1154" s="24">
        <f t="shared" si="552"/>
        <v>23562.155399999996</v>
      </c>
      <c r="R1154" s="43">
        <f t="shared" si="553"/>
        <v>0</v>
      </c>
      <c r="S1154" s="24">
        <f t="shared" si="554"/>
        <v>1000000</v>
      </c>
      <c r="T1154" s="25" t="str">
        <f t="shared" si="555"/>
        <v>Y</v>
      </c>
      <c r="U1154" s="44">
        <f t="shared" si="556"/>
        <v>1</v>
      </c>
      <c r="V1154" s="45">
        <f t="shared" si="557"/>
        <v>200000</v>
      </c>
      <c r="W1154" s="45">
        <f t="shared" si="558"/>
        <v>1000000</v>
      </c>
      <c r="X1154" s="28">
        <f t="shared" si="559"/>
        <v>24676.645350419993</v>
      </c>
      <c r="Y1154" s="28">
        <f t="shared" si="560"/>
        <v>0</v>
      </c>
      <c r="Z1154" s="45" t="str">
        <f t="shared" si="561"/>
        <v>NA</v>
      </c>
      <c r="AA1154" s="29" t="str">
        <f t="shared" si="562"/>
        <v>N</v>
      </c>
      <c r="AB1154" s="46">
        <f t="shared" si="563"/>
        <v>0</v>
      </c>
      <c r="AC1154" s="31">
        <f t="shared" si="564"/>
        <v>0</v>
      </c>
      <c r="AD1154" s="31">
        <f t="shared" si="565"/>
        <v>0</v>
      </c>
      <c r="AE1154" s="31">
        <f t="shared" si="566"/>
        <v>0</v>
      </c>
      <c r="AF1154" s="47">
        <f t="shared" si="567"/>
        <v>0</v>
      </c>
      <c r="AG1154" s="31">
        <f t="shared" si="568"/>
        <v>0</v>
      </c>
      <c r="AH1154" s="48">
        <f t="shared" si="569"/>
        <v>0</v>
      </c>
      <c r="AI1154" s="33">
        <f t="shared" si="570"/>
        <v>0</v>
      </c>
      <c r="AJ1154" s="33">
        <f t="shared" si="571"/>
        <v>0</v>
      </c>
      <c r="AK1154" s="33">
        <f t="shared" si="572"/>
        <v>0</v>
      </c>
      <c r="AL1154" s="33">
        <f t="shared" si="573"/>
        <v>0</v>
      </c>
      <c r="AM1154" s="34">
        <f t="shared" si="544"/>
        <v>0</v>
      </c>
    </row>
    <row r="1155" spans="1:39" ht="15" customHeight="1" x14ac:dyDescent="0.3">
      <c r="A1155" s="166" t="s">
        <v>3589</v>
      </c>
      <c r="B1155" s="99">
        <v>21479</v>
      </c>
      <c r="C1155" s="99">
        <v>100614</v>
      </c>
      <c r="D1155" s="165">
        <v>45347</v>
      </c>
      <c r="E1155" s="165">
        <v>45459</v>
      </c>
      <c r="F1155" s="166">
        <v>2</v>
      </c>
      <c r="G1155" s="178">
        <v>1.62</v>
      </c>
      <c r="H1155" s="181">
        <v>0.5</v>
      </c>
      <c r="I1155" s="180">
        <v>7.6100000000000001E-2</v>
      </c>
      <c r="J1155" s="21">
        <f t="shared" si="545"/>
        <v>0.37999999999999989</v>
      </c>
      <c r="K1155" s="21" t="str">
        <f t="shared" si="546"/>
        <v>Y</v>
      </c>
      <c r="L1155" s="37" t="str">
        <f t="shared" si="547"/>
        <v>NA</v>
      </c>
      <c r="M1155" s="8" t="str">
        <f t="shared" si="548"/>
        <v>Y</v>
      </c>
      <c r="N1155" s="42">
        <f t="shared" si="549"/>
        <v>1</v>
      </c>
      <c r="O1155" s="43">
        <f t="shared" si="550"/>
        <v>200000</v>
      </c>
      <c r="P1155" s="43" t="str">
        <f t="shared" si="551"/>
        <v>NA</v>
      </c>
      <c r="Q1155" s="24">
        <f t="shared" si="552"/>
        <v>23113.551900000002</v>
      </c>
      <c r="R1155" s="43">
        <f t="shared" si="553"/>
        <v>0</v>
      </c>
      <c r="S1155" s="24">
        <f t="shared" si="554"/>
        <v>1000000</v>
      </c>
      <c r="T1155" s="25" t="str">
        <f t="shared" si="555"/>
        <v>N</v>
      </c>
      <c r="U1155" s="44">
        <f t="shared" si="556"/>
        <v>0</v>
      </c>
      <c r="V1155" s="45">
        <f t="shared" si="557"/>
        <v>0</v>
      </c>
      <c r="W1155" s="45">
        <f t="shared" si="558"/>
        <v>0</v>
      </c>
      <c r="X1155" s="28">
        <f t="shared" si="559"/>
        <v>0</v>
      </c>
      <c r="Y1155" s="28">
        <f t="shared" si="560"/>
        <v>0</v>
      </c>
      <c r="Z1155" s="45">
        <f t="shared" si="561"/>
        <v>0</v>
      </c>
      <c r="AA1155" s="29" t="str">
        <f t="shared" si="562"/>
        <v>N</v>
      </c>
      <c r="AB1155" s="46">
        <f t="shared" si="563"/>
        <v>0</v>
      </c>
      <c r="AC1155" s="31">
        <f t="shared" si="564"/>
        <v>0</v>
      </c>
      <c r="AD1155" s="31">
        <f t="shared" si="565"/>
        <v>0</v>
      </c>
      <c r="AE1155" s="31">
        <f t="shared" si="566"/>
        <v>0</v>
      </c>
      <c r="AF1155" s="47">
        <f t="shared" si="567"/>
        <v>0</v>
      </c>
      <c r="AG1155" s="31">
        <f t="shared" si="568"/>
        <v>0</v>
      </c>
      <c r="AH1155" s="48">
        <f t="shared" si="569"/>
        <v>0</v>
      </c>
      <c r="AI1155" s="33">
        <f t="shared" si="570"/>
        <v>0</v>
      </c>
      <c r="AJ1155" s="33">
        <f t="shared" si="571"/>
        <v>0</v>
      </c>
      <c r="AK1155" s="33">
        <f t="shared" si="572"/>
        <v>0</v>
      </c>
      <c r="AL1155" s="33">
        <f t="shared" si="573"/>
        <v>0</v>
      </c>
      <c r="AM1155" s="34">
        <f t="shared" ref="AM1155:AM1218" si="574">R1155+Y1155+AF1155+AL1155</f>
        <v>0</v>
      </c>
    </row>
    <row r="1156" spans="1:39" ht="15" customHeight="1" x14ac:dyDescent="0.3">
      <c r="A1156" s="166" t="s">
        <v>3590</v>
      </c>
      <c r="B1156" s="99">
        <v>17163</v>
      </c>
      <c r="C1156" s="99">
        <v>99847</v>
      </c>
      <c r="D1156" s="165">
        <v>45994</v>
      </c>
      <c r="E1156" s="165">
        <v>46288</v>
      </c>
      <c r="F1156" s="166">
        <v>2</v>
      </c>
      <c r="G1156" s="178">
        <v>0.64</v>
      </c>
      <c r="H1156" s="181">
        <v>0.5</v>
      </c>
      <c r="I1156" s="180">
        <v>3.4099999999999998E-2</v>
      </c>
      <c r="J1156" s="21">
        <f t="shared" si="545"/>
        <v>1.3599999999999999</v>
      </c>
      <c r="K1156" s="21" t="str">
        <f t="shared" si="546"/>
        <v>Y</v>
      </c>
      <c r="L1156" s="37" t="str">
        <f t="shared" si="547"/>
        <v>NA</v>
      </c>
      <c r="M1156" s="8" t="str">
        <f t="shared" si="548"/>
        <v>Y</v>
      </c>
      <c r="N1156" s="42">
        <f t="shared" si="549"/>
        <v>3</v>
      </c>
      <c r="O1156" s="43">
        <f t="shared" si="550"/>
        <v>200000</v>
      </c>
      <c r="P1156" s="43" t="str">
        <f t="shared" si="551"/>
        <v>NA</v>
      </c>
      <c r="Q1156" s="24">
        <f t="shared" si="552"/>
        <v>17748.258300000001</v>
      </c>
      <c r="R1156" s="43">
        <f t="shared" si="553"/>
        <v>0</v>
      </c>
      <c r="S1156" s="24">
        <f t="shared" si="554"/>
        <v>1000000</v>
      </c>
      <c r="T1156" s="25" t="str">
        <f t="shared" si="555"/>
        <v>Y</v>
      </c>
      <c r="U1156" s="44">
        <f t="shared" si="556"/>
        <v>2</v>
      </c>
      <c r="V1156" s="45">
        <f t="shared" si="557"/>
        <v>200000</v>
      </c>
      <c r="W1156" s="45">
        <f t="shared" si="558"/>
        <v>1000000</v>
      </c>
      <c r="X1156" s="28">
        <f t="shared" si="559"/>
        <v>18353.473908030002</v>
      </c>
      <c r="Y1156" s="28">
        <f t="shared" si="560"/>
        <v>0</v>
      </c>
      <c r="Z1156" s="45" t="str">
        <f t="shared" si="561"/>
        <v>NA</v>
      </c>
      <c r="AA1156" s="29" t="str">
        <f t="shared" si="562"/>
        <v>N</v>
      </c>
      <c r="AB1156" s="46">
        <f t="shared" si="563"/>
        <v>1</v>
      </c>
      <c r="AC1156" s="31">
        <f t="shared" si="564"/>
        <v>20000</v>
      </c>
      <c r="AD1156" s="31">
        <f t="shared" si="565"/>
        <v>65000</v>
      </c>
      <c r="AE1156" s="31">
        <f t="shared" si="566"/>
        <v>18979.327368293827</v>
      </c>
      <c r="AF1156" s="47">
        <f t="shared" si="567"/>
        <v>0</v>
      </c>
      <c r="AG1156" s="31">
        <f t="shared" si="568"/>
        <v>0</v>
      </c>
      <c r="AH1156" s="48">
        <f t="shared" si="569"/>
        <v>0</v>
      </c>
      <c r="AI1156" s="33">
        <f t="shared" si="570"/>
        <v>0</v>
      </c>
      <c r="AJ1156" s="33">
        <f t="shared" si="571"/>
        <v>0</v>
      </c>
      <c r="AK1156" s="33">
        <f t="shared" si="572"/>
        <v>0</v>
      </c>
      <c r="AL1156" s="33">
        <f t="shared" si="573"/>
        <v>0</v>
      </c>
      <c r="AM1156" s="34">
        <f t="shared" si="574"/>
        <v>0</v>
      </c>
    </row>
    <row r="1157" spans="1:39" ht="15" customHeight="1" x14ac:dyDescent="0.3">
      <c r="A1157" s="166" t="s">
        <v>3591</v>
      </c>
      <c r="B1157" s="99">
        <v>19335</v>
      </c>
      <c r="C1157" s="99">
        <v>41356</v>
      </c>
      <c r="D1157" s="165">
        <v>45750</v>
      </c>
      <c r="E1157" s="165">
        <v>46010</v>
      </c>
      <c r="F1157" s="166">
        <v>4</v>
      </c>
      <c r="G1157" s="178">
        <v>3.73</v>
      </c>
      <c r="H1157" s="181">
        <v>1</v>
      </c>
      <c r="I1157" s="180">
        <v>1.8700000000000001E-2</v>
      </c>
      <c r="J1157" s="21">
        <f t="shared" si="545"/>
        <v>0.27</v>
      </c>
      <c r="K1157" s="21" t="str">
        <f t="shared" si="546"/>
        <v>Y</v>
      </c>
      <c r="L1157" s="37" t="str">
        <f t="shared" si="547"/>
        <v>NA</v>
      </c>
      <c r="M1157" s="8" t="str">
        <f t="shared" si="548"/>
        <v>Y</v>
      </c>
      <c r="N1157" s="42">
        <f t="shared" si="549"/>
        <v>1</v>
      </c>
      <c r="O1157" s="43">
        <f t="shared" si="550"/>
        <v>200000</v>
      </c>
      <c r="P1157" s="43" t="str">
        <f t="shared" si="551"/>
        <v>NA</v>
      </c>
      <c r="Q1157" s="24">
        <f t="shared" si="552"/>
        <v>19696.5645</v>
      </c>
      <c r="R1157" s="43">
        <f t="shared" si="553"/>
        <v>0</v>
      </c>
      <c r="S1157" s="24">
        <f t="shared" si="554"/>
        <v>1000000</v>
      </c>
      <c r="T1157" s="25" t="str">
        <f t="shared" si="555"/>
        <v>N</v>
      </c>
      <c r="U1157" s="44">
        <f t="shared" si="556"/>
        <v>0</v>
      </c>
      <c r="V1157" s="45">
        <f t="shared" si="557"/>
        <v>0</v>
      </c>
      <c r="W1157" s="45">
        <f t="shared" si="558"/>
        <v>0</v>
      </c>
      <c r="X1157" s="28">
        <f t="shared" si="559"/>
        <v>0</v>
      </c>
      <c r="Y1157" s="28">
        <f t="shared" si="560"/>
        <v>0</v>
      </c>
      <c r="Z1157" s="45">
        <f t="shared" si="561"/>
        <v>0</v>
      </c>
      <c r="AA1157" s="29" t="str">
        <f t="shared" si="562"/>
        <v>N</v>
      </c>
      <c r="AB1157" s="46">
        <f t="shared" si="563"/>
        <v>0</v>
      </c>
      <c r="AC1157" s="31">
        <f t="shared" si="564"/>
        <v>0</v>
      </c>
      <c r="AD1157" s="31">
        <f t="shared" si="565"/>
        <v>0</v>
      </c>
      <c r="AE1157" s="31">
        <f t="shared" si="566"/>
        <v>0</v>
      </c>
      <c r="AF1157" s="47">
        <f t="shared" si="567"/>
        <v>0</v>
      </c>
      <c r="AG1157" s="31">
        <f t="shared" si="568"/>
        <v>0</v>
      </c>
      <c r="AH1157" s="48">
        <f t="shared" si="569"/>
        <v>0</v>
      </c>
      <c r="AI1157" s="33">
        <f t="shared" si="570"/>
        <v>0</v>
      </c>
      <c r="AJ1157" s="33">
        <f t="shared" si="571"/>
        <v>0</v>
      </c>
      <c r="AK1157" s="33">
        <f t="shared" si="572"/>
        <v>0</v>
      </c>
      <c r="AL1157" s="33">
        <f t="shared" si="573"/>
        <v>0</v>
      </c>
      <c r="AM1157" s="34">
        <f t="shared" si="574"/>
        <v>0</v>
      </c>
    </row>
    <row r="1158" spans="1:39" ht="15" customHeight="1" x14ac:dyDescent="0.3">
      <c r="A1158" s="166" t="s">
        <v>3592</v>
      </c>
      <c r="B1158" s="99">
        <v>12725</v>
      </c>
      <c r="C1158" s="99">
        <v>73340</v>
      </c>
      <c r="D1158" s="165">
        <v>46037</v>
      </c>
      <c r="E1158" s="165">
        <v>46258</v>
      </c>
      <c r="F1158" s="166">
        <v>2</v>
      </c>
      <c r="G1158" s="178">
        <v>0.15</v>
      </c>
      <c r="H1158" s="181">
        <v>0.25</v>
      </c>
      <c r="I1158" s="180">
        <v>7.3700000000000002E-2</v>
      </c>
      <c r="J1158" s="21">
        <f t="shared" si="545"/>
        <v>1.85</v>
      </c>
      <c r="K1158" s="21" t="str">
        <f t="shared" si="546"/>
        <v>Y</v>
      </c>
      <c r="L1158" s="37" t="str">
        <f t="shared" si="547"/>
        <v>NA</v>
      </c>
      <c r="M1158" s="8" t="str">
        <f t="shared" si="548"/>
        <v>Y</v>
      </c>
      <c r="N1158" s="42">
        <f t="shared" si="549"/>
        <v>8</v>
      </c>
      <c r="O1158" s="43">
        <f t="shared" si="550"/>
        <v>200000</v>
      </c>
      <c r="P1158" s="43" t="str">
        <f t="shared" si="551"/>
        <v>NA</v>
      </c>
      <c r="Q1158" s="24">
        <f t="shared" si="552"/>
        <v>13662.8325</v>
      </c>
      <c r="R1158" s="43">
        <f t="shared" si="553"/>
        <v>0</v>
      </c>
      <c r="S1158" s="24">
        <f t="shared" si="554"/>
        <v>1000000</v>
      </c>
      <c r="T1158" s="25" t="str">
        <f t="shared" si="555"/>
        <v>Y</v>
      </c>
      <c r="U1158" s="44">
        <f t="shared" si="556"/>
        <v>7</v>
      </c>
      <c r="V1158" s="45">
        <f t="shared" si="557"/>
        <v>200000</v>
      </c>
      <c r="W1158" s="45">
        <f t="shared" si="558"/>
        <v>1000000</v>
      </c>
      <c r="X1158" s="28">
        <f t="shared" si="559"/>
        <v>14669.783255250002</v>
      </c>
      <c r="Y1158" s="28">
        <f t="shared" si="560"/>
        <v>0</v>
      </c>
      <c r="Z1158" s="45" t="str">
        <f t="shared" si="561"/>
        <v>NA</v>
      </c>
      <c r="AA1158" s="29" t="str">
        <f t="shared" si="562"/>
        <v>N</v>
      </c>
      <c r="AB1158" s="46">
        <f t="shared" si="563"/>
        <v>6</v>
      </c>
      <c r="AC1158" s="31">
        <f t="shared" si="564"/>
        <v>20000</v>
      </c>
      <c r="AD1158" s="31">
        <f t="shared" si="565"/>
        <v>65000</v>
      </c>
      <c r="AE1158" s="31">
        <f t="shared" si="566"/>
        <v>15750.946281161929</v>
      </c>
      <c r="AF1158" s="47">
        <f t="shared" si="567"/>
        <v>0</v>
      </c>
      <c r="AG1158" s="31">
        <f t="shared" si="568"/>
        <v>0</v>
      </c>
      <c r="AH1158" s="48">
        <f t="shared" si="569"/>
        <v>5</v>
      </c>
      <c r="AI1158" s="33">
        <f t="shared" si="570"/>
        <v>20000</v>
      </c>
      <c r="AJ1158" s="33">
        <f t="shared" si="571"/>
        <v>65000</v>
      </c>
      <c r="AK1158" s="33">
        <f t="shared" si="572"/>
        <v>0</v>
      </c>
      <c r="AL1158" s="33">
        <f t="shared" si="573"/>
        <v>16911.791022083566</v>
      </c>
      <c r="AM1158" s="34">
        <f t="shared" si="574"/>
        <v>16911.791022083566</v>
      </c>
    </row>
    <row r="1159" spans="1:39" ht="15" customHeight="1" x14ac:dyDescent="0.3">
      <c r="A1159" s="166" t="s">
        <v>3593</v>
      </c>
      <c r="B1159" s="99">
        <v>9508</v>
      </c>
      <c r="C1159" s="99">
        <v>24528</v>
      </c>
      <c r="D1159" s="165">
        <v>45617</v>
      </c>
      <c r="E1159" s="165">
        <v>45888</v>
      </c>
      <c r="F1159" s="166">
        <v>2</v>
      </c>
      <c r="G1159" s="178">
        <v>1.54</v>
      </c>
      <c r="H1159" s="181">
        <v>1</v>
      </c>
      <c r="I1159" s="180">
        <v>4.6399999999999997E-2</v>
      </c>
      <c r="J1159" s="21">
        <f t="shared" si="545"/>
        <v>0.45999999999999996</v>
      </c>
      <c r="K1159" s="21" t="str">
        <f t="shared" si="546"/>
        <v>Y</v>
      </c>
      <c r="L1159" s="37" t="str">
        <f t="shared" si="547"/>
        <v>NA</v>
      </c>
      <c r="M1159" s="8" t="str">
        <f t="shared" si="548"/>
        <v>Y</v>
      </c>
      <c r="N1159" s="42">
        <f t="shared" si="549"/>
        <v>1</v>
      </c>
      <c r="O1159" s="43">
        <f t="shared" si="550"/>
        <v>200000</v>
      </c>
      <c r="P1159" s="43" t="str">
        <f t="shared" si="551"/>
        <v>NA</v>
      </c>
      <c r="Q1159" s="24">
        <f t="shared" si="552"/>
        <v>9949.1712000000007</v>
      </c>
      <c r="R1159" s="43">
        <f t="shared" si="553"/>
        <v>0</v>
      </c>
      <c r="S1159" s="24">
        <f t="shared" si="554"/>
        <v>1000000</v>
      </c>
      <c r="T1159" s="25" t="str">
        <f t="shared" si="555"/>
        <v>N</v>
      </c>
      <c r="U1159" s="44">
        <f t="shared" si="556"/>
        <v>0</v>
      </c>
      <c r="V1159" s="45">
        <f t="shared" si="557"/>
        <v>0</v>
      </c>
      <c r="W1159" s="45">
        <f t="shared" si="558"/>
        <v>0</v>
      </c>
      <c r="X1159" s="28">
        <f t="shared" si="559"/>
        <v>0</v>
      </c>
      <c r="Y1159" s="28">
        <f t="shared" si="560"/>
        <v>0</v>
      </c>
      <c r="Z1159" s="45">
        <f t="shared" si="561"/>
        <v>0</v>
      </c>
      <c r="AA1159" s="29" t="str">
        <f t="shared" si="562"/>
        <v>N</v>
      </c>
      <c r="AB1159" s="46">
        <f t="shared" si="563"/>
        <v>0</v>
      </c>
      <c r="AC1159" s="31">
        <f t="shared" si="564"/>
        <v>0</v>
      </c>
      <c r="AD1159" s="31">
        <f t="shared" si="565"/>
        <v>0</v>
      </c>
      <c r="AE1159" s="31">
        <f t="shared" si="566"/>
        <v>0</v>
      </c>
      <c r="AF1159" s="47">
        <f t="shared" si="567"/>
        <v>0</v>
      </c>
      <c r="AG1159" s="31">
        <f t="shared" si="568"/>
        <v>0</v>
      </c>
      <c r="AH1159" s="48">
        <f t="shared" si="569"/>
        <v>0</v>
      </c>
      <c r="AI1159" s="33">
        <f t="shared" si="570"/>
        <v>0</v>
      </c>
      <c r="AJ1159" s="33">
        <f t="shared" si="571"/>
        <v>0</v>
      </c>
      <c r="AK1159" s="33">
        <f t="shared" si="572"/>
        <v>0</v>
      </c>
      <c r="AL1159" s="33">
        <f t="shared" si="573"/>
        <v>0</v>
      </c>
      <c r="AM1159" s="34">
        <f t="shared" si="574"/>
        <v>0</v>
      </c>
    </row>
    <row r="1160" spans="1:39" ht="15" customHeight="1" x14ac:dyDescent="0.3">
      <c r="A1160" s="166" t="s">
        <v>3594</v>
      </c>
      <c r="B1160" s="99">
        <v>5622</v>
      </c>
      <c r="C1160" s="99">
        <v>49166</v>
      </c>
      <c r="D1160" s="165">
        <v>45763</v>
      </c>
      <c r="E1160" s="165">
        <v>45869</v>
      </c>
      <c r="F1160" s="166">
        <v>4</v>
      </c>
      <c r="G1160" s="178">
        <v>0.53</v>
      </c>
      <c r="H1160" s="181">
        <v>0.75</v>
      </c>
      <c r="I1160" s="180">
        <v>3.1600000000000003E-2</v>
      </c>
      <c r="J1160" s="21">
        <f t="shared" si="545"/>
        <v>3.4699999999999998</v>
      </c>
      <c r="K1160" s="21" t="str">
        <f t="shared" si="546"/>
        <v>Y</v>
      </c>
      <c r="L1160" s="37" t="str">
        <f t="shared" si="547"/>
        <v>NA</v>
      </c>
      <c r="M1160" s="8" t="str">
        <f t="shared" si="548"/>
        <v>Y</v>
      </c>
      <c r="N1160" s="42">
        <f t="shared" si="549"/>
        <v>5</v>
      </c>
      <c r="O1160" s="43">
        <f t="shared" si="550"/>
        <v>200000</v>
      </c>
      <c r="P1160" s="43" t="str">
        <f t="shared" si="551"/>
        <v>NA</v>
      </c>
      <c r="Q1160" s="24">
        <f t="shared" si="552"/>
        <v>5799.6552000000001</v>
      </c>
      <c r="R1160" s="43">
        <f t="shared" si="553"/>
        <v>0</v>
      </c>
      <c r="S1160" s="24">
        <f t="shared" si="554"/>
        <v>1000000</v>
      </c>
      <c r="T1160" s="25" t="str">
        <f t="shared" si="555"/>
        <v>Y</v>
      </c>
      <c r="U1160" s="44">
        <f t="shared" si="556"/>
        <v>4</v>
      </c>
      <c r="V1160" s="45">
        <f t="shared" si="557"/>
        <v>200000</v>
      </c>
      <c r="W1160" s="45">
        <f t="shared" si="558"/>
        <v>1000000</v>
      </c>
      <c r="X1160" s="28">
        <f t="shared" si="559"/>
        <v>5982.9243043200004</v>
      </c>
      <c r="Y1160" s="28">
        <f t="shared" si="560"/>
        <v>0</v>
      </c>
      <c r="Z1160" s="45" t="str">
        <f t="shared" si="561"/>
        <v>NA</v>
      </c>
      <c r="AA1160" s="29" t="str">
        <f t="shared" si="562"/>
        <v>Y</v>
      </c>
      <c r="AB1160" s="46">
        <f t="shared" si="563"/>
        <v>3</v>
      </c>
      <c r="AC1160" s="31">
        <f t="shared" si="564"/>
        <v>200000</v>
      </c>
      <c r="AD1160" s="31">
        <f t="shared" si="565"/>
        <v>1000000</v>
      </c>
      <c r="AE1160" s="31">
        <f t="shared" si="566"/>
        <v>6171.9847123365125</v>
      </c>
      <c r="AF1160" s="47">
        <f t="shared" si="567"/>
        <v>0</v>
      </c>
      <c r="AG1160" s="31" t="str">
        <f t="shared" si="568"/>
        <v>NA</v>
      </c>
      <c r="AH1160" s="48">
        <f t="shared" si="569"/>
        <v>2</v>
      </c>
      <c r="AI1160" s="33">
        <f t="shared" si="570"/>
        <v>20000</v>
      </c>
      <c r="AJ1160" s="33">
        <f t="shared" si="571"/>
        <v>65000</v>
      </c>
      <c r="AK1160" s="33">
        <f t="shared" si="572"/>
        <v>6367.0194292463466</v>
      </c>
      <c r="AL1160" s="33">
        <f t="shared" si="573"/>
        <v>0</v>
      </c>
      <c r="AM1160" s="34">
        <f t="shared" si="574"/>
        <v>0</v>
      </c>
    </row>
    <row r="1161" spans="1:39" ht="15" customHeight="1" x14ac:dyDescent="0.3">
      <c r="A1161" s="166" t="s">
        <v>3595</v>
      </c>
      <c r="B1161" s="99">
        <v>12813</v>
      </c>
      <c r="C1161" s="99">
        <v>77840</v>
      </c>
      <c r="D1161" s="165">
        <v>44896</v>
      </c>
      <c r="E1161" s="165">
        <v>45244</v>
      </c>
      <c r="F1161" s="166">
        <v>4</v>
      </c>
      <c r="G1161" s="178">
        <v>0.34</v>
      </c>
      <c r="H1161" s="181">
        <v>1</v>
      </c>
      <c r="I1161" s="180">
        <v>5.6800000000000003E-2</v>
      </c>
      <c r="J1161" s="21">
        <f t="shared" si="545"/>
        <v>3.66</v>
      </c>
      <c r="K1161" s="21" t="str">
        <f t="shared" si="546"/>
        <v>Y</v>
      </c>
      <c r="L1161" s="37" t="str">
        <f t="shared" si="547"/>
        <v>NA</v>
      </c>
      <c r="M1161" s="8" t="str">
        <f t="shared" si="548"/>
        <v>Y</v>
      </c>
      <c r="N1161" s="42">
        <f t="shared" si="549"/>
        <v>4</v>
      </c>
      <c r="O1161" s="43">
        <f t="shared" si="550"/>
        <v>200000</v>
      </c>
      <c r="P1161" s="43" t="str">
        <f t="shared" si="551"/>
        <v>NA</v>
      </c>
      <c r="Q1161" s="24">
        <f t="shared" si="552"/>
        <v>13540.778399999999</v>
      </c>
      <c r="R1161" s="43">
        <f t="shared" si="553"/>
        <v>0</v>
      </c>
      <c r="S1161" s="24">
        <f t="shared" si="554"/>
        <v>1000000</v>
      </c>
      <c r="T1161" s="25" t="str">
        <f t="shared" si="555"/>
        <v>Y</v>
      </c>
      <c r="U1161" s="44">
        <f t="shared" si="556"/>
        <v>3</v>
      </c>
      <c r="V1161" s="45">
        <f t="shared" si="557"/>
        <v>200000</v>
      </c>
      <c r="W1161" s="45">
        <f t="shared" si="558"/>
        <v>1000000</v>
      </c>
      <c r="X1161" s="28">
        <f t="shared" si="559"/>
        <v>14309.894613119999</v>
      </c>
      <c r="Y1161" s="28">
        <f t="shared" si="560"/>
        <v>0</v>
      </c>
      <c r="Z1161" s="45" t="str">
        <f t="shared" si="561"/>
        <v>NA</v>
      </c>
      <c r="AA1161" s="29" t="str">
        <f t="shared" si="562"/>
        <v>Y</v>
      </c>
      <c r="AB1161" s="46">
        <f t="shared" si="563"/>
        <v>2</v>
      </c>
      <c r="AC1161" s="31">
        <f t="shared" si="564"/>
        <v>200000</v>
      </c>
      <c r="AD1161" s="31">
        <f t="shared" si="565"/>
        <v>1000000</v>
      </c>
      <c r="AE1161" s="31">
        <f t="shared" si="566"/>
        <v>15122.696627145215</v>
      </c>
      <c r="AF1161" s="47">
        <f t="shared" si="567"/>
        <v>0</v>
      </c>
      <c r="AG1161" s="31" t="str">
        <f t="shared" si="568"/>
        <v>NA</v>
      </c>
      <c r="AH1161" s="48">
        <f t="shared" si="569"/>
        <v>1</v>
      </c>
      <c r="AI1161" s="33">
        <f t="shared" si="570"/>
        <v>20000</v>
      </c>
      <c r="AJ1161" s="33">
        <f t="shared" si="571"/>
        <v>65000</v>
      </c>
      <c r="AK1161" s="33">
        <f t="shared" si="572"/>
        <v>15981.665795567062</v>
      </c>
      <c r="AL1161" s="33">
        <f t="shared" si="573"/>
        <v>0</v>
      </c>
      <c r="AM1161" s="34">
        <f t="shared" si="574"/>
        <v>0</v>
      </c>
    </row>
    <row r="1162" spans="1:39" ht="15" customHeight="1" x14ac:dyDescent="0.3">
      <c r="A1162" s="166" t="s">
        <v>3596</v>
      </c>
      <c r="B1162" s="99">
        <v>23843</v>
      </c>
      <c r="C1162" s="99">
        <v>65554</v>
      </c>
      <c r="D1162" s="165">
        <v>44733</v>
      </c>
      <c r="E1162" s="165">
        <v>44836</v>
      </c>
      <c r="F1162" s="166">
        <v>4</v>
      </c>
      <c r="G1162" s="178">
        <v>1.77</v>
      </c>
      <c r="H1162" s="181">
        <v>0.75</v>
      </c>
      <c r="I1162" s="180">
        <v>3.1800000000000002E-2</v>
      </c>
      <c r="J1162" s="21">
        <f t="shared" si="545"/>
        <v>2.23</v>
      </c>
      <c r="K1162" s="21" t="str">
        <f t="shared" si="546"/>
        <v>Y</v>
      </c>
      <c r="L1162" s="37" t="str">
        <f t="shared" si="547"/>
        <v>NA</v>
      </c>
      <c r="M1162" s="8" t="str">
        <f t="shared" si="548"/>
        <v>Y</v>
      </c>
      <c r="N1162" s="42">
        <f t="shared" si="549"/>
        <v>3</v>
      </c>
      <c r="O1162" s="43">
        <f t="shared" si="550"/>
        <v>200000</v>
      </c>
      <c r="P1162" s="43" t="str">
        <f t="shared" si="551"/>
        <v>NA</v>
      </c>
      <c r="Q1162" s="24">
        <f t="shared" si="552"/>
        <v>24601.207400000003</v>
      </c>
      <c r="R1162" s="43">
        <f t="shared" si="553"/>
        <v>0</v>
      </c>
      <c r="S1162" s="24">
        <f t="shared" si="554"/>
        <v>1000000</v>
      </c>
      <c r="T1162" s="25" t="str">
        <f t="shared" si="555"/>
        <v>Y</v>
      </c>
      <c r="U1162" s="44">
        <f t="shared" si="556"/>
        <v>2</v>
      </c>
      <c r="V1162" s="45">
        <f t="shared" si="557"/>
        <v>200000</v>
      </c>
      <c r="W1162" s="45">
        <f t="shared" si="558"/>
        <v>1000000</v>
      </c>
      <c r="X1162" s="28">
        <f t="shared" si="559"/>
        <v>25383.525795320005</v>
      </c>
      <c r="Y1162" s="28">
        <f t="shared" si="560"/>
        <v>0</v>
      </c>
      <c r="Z1162" s="45" t="str">
        <f t="shared" si="561"/>
        <v>NA</v>
      </c>
      <c r="AA1162" s="29" t="str">
        <f t="shared" si="562"/>
        <v>Y</v>
      </c>
      <c r="AB1162" s="46">
        <f t="shared" si="563"/>
        <v>1</v>
      </c>
      <c r="AC1162" s="31">
        <f t="shared" si="564"/>
        <v>200000</v>
      </c>
      <c r="AD1162" s="31">
        <f t="shared" si="565"/>
        <v>1000000</v>
      </c>
      <c r="AE1162" s="31">
        <f t="shared" si="566"/>
        <v>26190.721915611182</v>
      </c>
      <c r="AF1162" s="47">
        <f t="shared" si="567"/>
        <v>0</v>
      </c>
      <c r="AG1162" s="31" t="str">
        <f t="shared" si="568"/>
        <v>NA</v>
      </c>
      <c r="AH1162" s="48">
        <f t="shared" si="569"/>
        <v>0</v>
      </c>
      <c r="AI1162" s="33">
        <f t="shared" si="570"/>
        <v>0</v>
      </c>
      <c r="AJ1162" s="33">
        <f t="shared" si="571"/>
        <v>0</v>
      </c>
      <c r="AK1162" s="33">
        <f t="shared" si="572"/>
        <v>0</v>
      </c>
      <c r="AL1162" s="33">
        <f t="shared" si="573"/>
        <v>0</v>
      </c>
      <c r="AM1162" s="34">
        <f t="shared" si="574"/>
        <v>0</v>
      </c>
    </row>
    <row r="1163" spans="1:39" ht="15" customHeight="1" x14ac:dyDescent="0.3">
      <c r="A1163" s="166" t="s">
        <v>3597</v>
      </c>
      <c r="B1163" s="99">
        <v>7805</v>
      </c>
      <c r="C1163" s="99">
        <v>86419</v>
      </c>
      <c r="D1163" s="165">
        <v>45466</v>
      </c>
      <c r="E1163" s="165">
        <v>45530</v>
      </c>
      <c r="F1163" s="166">
        <v>2</v>
      </c>
      <c r="G1163" s="178">
        <v>0.84</v>
      </c>
      <c r="H1163" s="181">
        <v>1</v>
      </c>
      <c r="I1163" s="180">
        <v>1.7999999999999999E-2</v>
      </c>
      <c r="J1163" s="21">
        <f t="shared" si="545"/>
        <v>1.1600000000000001</v>
      </c>
      <c r="K1163" s="21" t="str">
        <f t="shared" si="546"/>
        <v>Y</v>
      </c>
      <c r="L1163" s="37" t="str">
        <f t="shared" si="547"/>
        <v>NA</v>
      </c>
      <c r="M1163" s="8" t="str">
        <f t="shared" si="548"/>
        <v>Y</v>
      </c>
      <c r="N1163" s="42">
        <f t="shared" si="549"/>
        <v>2</v>
      </c>
      <c r="O1163" s="43">
        <f t="shared" si="550"/>
        <v>200000</v>
      </c>
      <c r="P1163" s="43" t="str">
        <f t="shared" si="551"/>
        <v>NA</v>
      </c>
      <c r="Q1163" s="24">
        <f t="shared" si="552"/>
        <v>7945.49</v>
      </c>
      <c r="R1163" s="43">
        <f t="shared" si="553"/>
        <v>0</v>
      </c>
      <c r="S1163" s="24">
        <f t="shared" si="554"/>
        <v>1000000</v>
      </c>
      <c r="T1163" s="25" t="str">
        <f t="shared" si="555"/>
        <v>Y</v>
      </c>
      <c r="U1163" s="44">
        <f t="shared" si="556"/>
        <v>1</v>
      </c>
      <c r="V1163" s="45">
        <f t="shared" si="557"/>
        <v>200000</v>
      </c>
      <c r="W1163" s="45">
        <f t="shared" si="558"/>
        <v>1000000</v>
      </c>
      <c r="X1163" s="28">
        <f t="shared" si="559"/>
        <v>8088.50882</v>
      </c>
      <c r="Y1163" s="28">
        <f t="shared" si="560"/>
        <v>0</v>
      </c>
      <c r="Z1163" s="45" t="str">
        <f t="shared" si="561"/>
        <v>NA</v>
      </c>
      <c r="AA1163" s="29" t="str">
        <f t="shared" si="562"/>
        <v>N</v>
      </c>
      <c r="AB1163" s="46">
        <f t="shared" si="563"/>
        <v>0</v>
      </c>
      <c r="AC1163" s="31">
        <f t="shared" si="564"/>
        <v>0</v>
      </c>
      <c r="AD1163" s="31">
        <f t="shared" si="565"/>
        <v>0</v>
      </c>
      <c r="AE1163" s="31">
        <f t="shared" si="566"/>
        <v>0</v>
      </c>
      <c r="AF1163" s="47">
        <f t="shared" si="567"/>
        <v>0</v>
      </c>
      <c r="AG1163" s="31">
        <f t="shared" si="568"/>
        <v>0</v>
      </c>
      <c r="AH1163" s="48">
        <f t="shared" si="569"/>
        <v>0</v>
      </c>
      <c r="AI1163" s="33">
        <f t="shared" si="570"/>
        <v>0</v>
      </c>
      <c r="AJ1163" s="33">
        <f t="shared" si="571"/>
        <v>0</v>
      </c>
      <c r="AK1163" s="33">
        <f t="shared" si="572"/>
        <v>0</v>
      </c>
      <c r="AL1163" s="33">
        <f t="shared" si="573"/>
        <v>0</v>
      </c>
      <c r="AM1163" s="34">
        <f t="shared" si="574"/>
        <v>0</v>
      </c>
    </row>
    <row r="1164" spans="1:39" ht="15" customHeight="1" x14ac:dyDescent="0.3">
      <c r="A1164" s="166" t="s">
        <v>3598</v>
      </c>
      <c r="B1164" s="99">
        <v>13311</v>
      </c>
      <c r="C1164" s="99">
        <v>25439</v>
      </c>
      <c r="D1164" s="165">
        <v>45473</v>
      </c>
      <c r="E1164" s="165">
        <v>45537</v>
      </c>
      <c r="F1164" s="166">
        <v>4</v>
      </c>
      <c r="G1164" s="178">
        <v>1.04</v>
      </c>
      <c r="H1164" s="181">
        <v>0.25</v>
      </c>
      <c r="I1164" s="180">
        <v>6.9000000000000006E-2</v>
      </c>
      <c r="J1164" s="21">
        <f t="shared" si="545"/>
        <v>2.96</v>
      </c>
      <c r="K1164" s="21" t="str">
        <f t="shared" si="546"/>
        <v>Y</v>
      </c>
      <c r="L1164" s="37" t="str">
        <f t="shared" si="547"/>
        <v>NA</v>
      </c>
      <c r="M1164" s="8" t="str">
        <f t="shared" si="548"/>
        <v>Y</v>
      </c>
      <c r="N1164" s="42">
        <f t="shared" si="549"/>
        <v>12</v>
      </c>
      <c r="O1164" s="43">
        <f t="shared" si="550"/>
        <v>200000</v>
      </c>
      <c r="P1164" s="43" t="str">
        <f t="shared" si="551"/>
        <v>NA</v>
      </c>
      <c r="Q1164" s="24">
        <f t="shared" si="552"/>
        <v>14229.458999999999</v>
      </c>
      <c r="R1164" s="43">
        <f t="shared" si="553"/>
        <v>0</v>
      </c>
      <c r="S1164" s="24">
        <f t="shared" si="554"/>
        <v>1000000</v>
      </c>
      <c r="T1164" s="25" t="str">
        <f t="shared" si="555"/>
        <v>Y</v>
      </c>
      <c r="U1164" s="44">
        <f t="shared" si="556"/>
        <v>11</v>
      </c>
      <c r="V1164" s="45">
        <f t="shared" si="557"/>
        <v>200000</v>
      </c>
      <c r="W1164" s="45">
        <f t="shared" si="558"/>
        <v>1000000</v>
      </c>
      <c r="X1164" s="28">
        <f t="shared" si="559"/>
        <v>15211.291670999999</v>
      </c>
      <c r="Y1164" s="28">
        <f t="shared" si="560"/>
        <v>0</v>
      </c>
      <c r="Z1164" s="45" t="str">
        <f t="shared" si="561"/>
        <v>NA</v>
      </c>
      <c r="AA1164" s="29" t="str">
        <f t="shared" si="562"/>
        <v>Y</v>
      </c>
      <c r="AB1164" s="46">
        <f t="shared" si="563"/>
        <v>10</v>
      </c>
      <c r="AC1164" s="31">
        <f t="shared" si="564"/>
        <v>200000</v>
      </c>
      <c r="AD1164" s="31">
        <f t="shared" si="565"/>
        <v>1000000</v>
      </c>
      <c r="AE1164" s="31">
        <f t="shared" si="566"/>
        <v>16260.870796298997</v>
      </c>
      <c r="AF1164" s="47">
        <f t="shared" si="567"/>
        <v>0</v>
      </c>
      <c r="AG1164" s="31" t="str">
        <f t="shared" si="568"/>
        <v>NA</v>
      </c>
      <c r="AH1164" s="48">
        <f t="shared" si="569"/>
        <v>9</v>
      </c>
      <c r="AI1164" s="33">
        <f t="shared" si="570"/>
        <v>20000</v>
      </c>
      <c r="AJ1164" s="33">
        <f t="shared" si="571"/>
        <v>65000</v>
      </c>
      <c r="AK1164" s="33">
        <f t="shared" si="572"/>
        <v>17382.870881243627</v>
      </c>
      <c r="AL1164" s="33">
        <f t="shared" si="573"/>
        <v>0</v>
      </c>
      <c r="AM1164" s="34">
        <f t="shared" si="574"/>
        <v>0</v>
      </c>
    </row>
    <row r="1165" spans="1:39" ht="15" customHeight="1" x14ac:dyDescent="0.3">
      <c r="A1165" s="166" t="s">
        <v>3599</v>
      </c>
      <c r="B1165" s="99">
        <v>6452</v>
      </c>
      <c r="C1165" s="99">
        <v>62628</v>
      </c>
      <c r="D1165" s="165">
        <v>45086</v>
      </c>
      <c r="E1165" s="165">
        <v>45289</v>
      </c>
      <c r="F1165" s="166">
        <v>2</v>
      </c>
      <c r="G1165" s="178">
        <v>1.68</v>
      </c>
      <c r="H1165" s="181">
        <v>1</v>
      </c>
      <c r="I1165" s="180">
        <v>8.3699999999999997E-2</v>
      </c>
      <c r="J1165" s="21">
        <f t="shared" si="545"/>
        <v>0.32000000000000006</v>
      </c>
      <c r="K1165" s="21" t="str">
        <f t="shared" si="546"/>
        <v>Y</v>
      </c>
      <c r="L1165" s="37" t="str">
        <f t="shared" si="547"/>
        <v>NA</v>
      </c>
      <c r="M1165" s="8" t="str">
        <f t="shared" si="548"/>
        <v>Y</v>
      </c>
      <c r="N1165" s="42">
        <f t="shared" si="549"/>
        <v>1</v>
      </c>
      <c r="O1165" s="43">
        <f t="shared" si="550"/>
        <v>200000</v>
      </c>
      <c r="P1165" s="43" t="str">
        <f t="shared" si="551"/>
        <v>NA</v>
      </c>
      <c r="Q1165" s="24">
        <f t="shared" si="552"/>
        <v>6992.0323999999991</v>
      </c>
      <c r="R1165" s="43">
        <f t="shared" si="553"/>
        <v>0</v>
      </c>
      <c r="S1165" s="24">
        <f t="shared" si="554"/>
        <v>1000000</v>
      </c>
      <c r="T1165" s="25" t="str">
        <f t="shared" si="555"/>
        <v>N</v>
      </c>
      <c r="U1165" s="44">
        <f t="shared" si="556"/>
        <v>0</v>
      </c>
      <c r="V1165" s="45">
        <f t="shared" si="557"/>
        <v>0</v>
      </c>
      <c r="W1165" s="45">
        <f t="shared" si="558"/>
        <v>0</v>
      </c>
      <c r="X1165" s="28">
        <f t="shared" si="559"/>
        <v>0</v>
      </c>
      <c r="Y1165" s="28">
        <f t="shared" si="560"/>
        <v>0</v>
      </c>
      <c r="Z1165" s="45">
        <f t="shared" si="561"/>
        <v>0</v>
      </c>
      <c r="AA1165" s="29" t="str">
        <f t="shared" si="562"/>
        <v>N</v>
      </c>
      <c r="AB1165" s="46">
        <f t="shared" si="563"/>
        <v>0</v>
      </c>
      <c r="AC1165" s="31">
        <f t="shared" si="564"/>
        <v>0</v>
      </c>
      <c r="AD1165" s="31">
        <f t="shared" si="565"/>
        <v>0</v>
      </c>
      <c r="AE1165" s="31">
        <f t="shared" si="566"/>
        <v>0</v>
      </c>
      <c r="AF1165" s="47">
        <f t="shared" si="567"/>
        <v>0</v>
      </c>
      <c r="AG1165" s="31">
        <f t="shared" si="568"/>
        <v>0</v>
      </c>
      <c r="AH1165" s="48">
        <f t="shared" si="569"/>
        <v>0</v>
      </c>
      <c r="AI1165" s="33">
        <f t="shared" si="570"/>
        <v>0</v>
      </c>
      <c r="AJ1165" s="33">
        <f t="shared" si="571"/>
        <v>0</v>
      </c>
      <c r="AK1165" s="33">
        <f t="shared" si="572"/>
        <v>0</v>
      </c>
      <c r="AL1165" s="33">
        <f t="shared" si="573"/>
        <v>0</v>
      </c>
      <c r="AM1165" s="34">
        <f t="shared" si="574"/>
        <v>0</v>
      </c>
    </row>
    <row r="1166" spans="1:39" ht="15" customHeight="1" x14ac:dyDescent="0.3">
      <c r="A1166" s="166" t="s">
        <v>3600</v>
      </c>
      <c r="B1166" s="99">
        <v>9418</v>
      </c>
      <c r="C1166" s="99">
        <v>27688</v>
      </c>
      <c r="D1166" s="165">
        <v>44738</v>
      </c>
      <c r="E1166" s="165">
        <v>45002</v>
      </c>
      <c r="F1166" s="166">
        <v>2</v>
      </c>
      <c r="G1166" s="178">
        <v>0.66</v>
      </c>
      <c r="H1166" s="181">
        <v>0.25</v>
      </c>
      <c r="I1166" s="180">
        <v>7.0400000000000004E-2</v>
      </c>
      <c r="J1166" s="21">
        <f t="shared" si="545"/>
        <v>1.3399999999999999</v>
      </c>
      <c r="K1166" s="21" t="str">
        <f t="shared" si="546"/>
        <v>Y</v>
      </c>
      <c r="L1166" s="37" t="str">
        <f t="shared" si="547"/>
        <v>NA</v>
      </c>
      <c r="M1166" s="8" t="str">
        <f t="shared" si="548"/>
        <v>Y</v>
      </c>
      <c r="N1166" s="42">
        <f t="shared" si="549"/>
        <v>6</v>
      </c>
      <c r="O1166" s="43">
        <f t="shared" si="550"/>
        <v>200000</v>
      </c>
      <c r="P1166" s="43" t="str">
        <f t="shared" si="551"/>
        <v>NA</v>
      </c>
      <c r="Q1166" s="24">
        <f t="shared" si="552"/>
        <v>10081.0272</v>
      </c>
      <c r="R1166" s="43">
        <f t="shared" si="553"/>
        <v>0</v>
      </c>
      <c r="S1166" s="24">
        <f t="shared" si="554"/>
        <v>1000000</v>
      </c>
      <c r="T1166" s="25" t="str">
        <f t="shared" si="555"/>
        <v>Y</v>
      </c>
      <c r="U1166" s="44">
        <f t="shared" si="556"/>
        <v>5</v>
      </c>
      <c r="V1166" s="45">
        <f t="shared" si="557"/>
        <v>200000</v>
      </c>
      <c r="W1166" s="45">
        <f t="shared" si="558"/>
        <v>1000000</v>
      </c>
      <c r="X1166" s="28">
        <f t="shared" si="559"/>
        <v>10790.731514880001</v>
      </c>
      <c r="Y1166" s="28">
        <f t="shared" si="560"/>
        <v>0</v>
      </c>
      <c r="Z1166" s="45" t="str">
        <f t="shared" si="561"/>
        <v>NA</v>
      </c>
      <c r="AA1166" s="29" t="str">
        <f t="shared" si="562"/>
        <v>N</v>
      </c>
      <c r="AB1166" s="46">
        <f t="shared" si="563"/>
        <v>4</v>
      </c>
      <c r="AC1166" s="31">
        <f t="shared" si="564"/>
        <v>20000</v>
      </c>
      <c r="AD1166" s="31">
        <f t="shared" si="565"/>
        <v>65000</v>
      </c>
      <c r="AE1166" s="31">
        <f t="shared" si="566"/>
        <v>11550.399013527553</v>
      </c>
      <c r="AF1166" s="47">
        <f t="shared" si="567"/>
        <v>0</v>
      </c>
      <c r="AG1166" s="31">
        <f t="shared" si="568"/>
        <v>4889.8422715924462</v>
      </c>
      <c r="AH1166" s="48">
        <f t="shared" si="569"/>
        <v>3</v>
      </c>
      <c r="AI1166" s="33">
        <f t="shared" si="570"/>
        <v>20000</v>
      </c>
      <c r="AJ1166" s="33">
        <f t="shared" si="571"/>
        <v>65000</v>
      </c>
      <c r="AK1166" s="33">
        <f t="shared" si="572"/>
        <v>4889.8422715924462</v>
      </c>
      <c r="AL1166" s="33">
        <f t="shared" si="573"/>
        <v>7473.7048324874468</v>
      </c>
      <c r="AM1166" s="34">
        <f t="shared" si="574"/>
        <v>7473.7048324874468</v>
      </c>
    </row>
    <row r="1167" spans="1:39" ht="15" customHeight="1" x14ac:dyDescent="0.3">
      <c r="A1167" s="166" t="s">
        <v>3601</v>
      </c>
      <c r="B1167" s="99">
        <v>15160</v>
      </c>
      <c r="C1167" s="99">
        <v>92712</v>
      </c>
      <c r="D1167" s="165">
        <v>45389</v>
      </c>
      <c r="E1167" s="165">
        <v>45697</v>
      </c>
      <c r="F1167" s="166">
        <v>4</v>
      </c>
      <c r="G1167" s="178">
        <v>1.0900000000000001</v>
      </c>
      <c r="H1167" s="181">
        <v>0.5</v>
      </c>
      <c r="I1167" s="180">
        <v>3.5000000000000003E-2</v>
      </c>
      <c r="J1167" s="21">
        <f t="shared" si="545"/>
        <v>2.91</v>
      </c>
      <c r="K1167" s="21" t="str">
        <f t="shared" si="546"/>
        <v>Y</v>
      </c>
      <c r="L1167" s="37" t="str">
        <f t="shared" si="547"/>
        <v>NA</v>
      </c>
      <c r="M1167" s="8" t="str">
        <f t="shared" si="548"/>
        <v>Y</v>
      </c>
      <c r="N1167" s="42">
        <f t="shared" si="549"/>
        <v>6</v>
      </c>
      <c r="O1167" s="43">
        <f t="shared" si="550"/>
        <v>200000</v>
      </c>
      <c r="P1167" s="43" t="str">
        <f t="shared" si="551"/>
        <v>NA</v>
      </c>
      <c r="Q1167" s="24">
        <f t="shared" si="552"/>
        <v>15690.599999999999</v>
      </c>
      <c r="R1167" s="43">
        <f t="shared" si="553"/>
        <v>0</v>
      </c>
      <c r="S1167" s="24">
        <f t="shared" si="554"/>
        <v>1000000</v>
      </c>
      <c r="T1167" s="25" t="str">
        <f t="shared" si="555"/>
        <v>Y</v>
      </c>
      <c r="U1167" s="44">
        <f t="shared" si="556"/>
        <v>5</v>
      </c>
      <c r="V1167" s="45">
        <f t="shared" si="557"/>
        <v>200000</v>
      </c>
      <c r="W1167" s="45">
        <f t="shared" si="558"/>
        <v>1000000</v>
      </c>
      <c r="X1167" s="28">
        <f t="shared" si="559"/>
        <v>16239.770999999997</v>
      </c>
      <c r="Y1167" s="28">
        <f t="shared" si="560"/>
        <v>0</v>
      </c>
      <c r="Z1167" s="45" t="str">
        <f t="shared" si="561"/>
        <v>NA</v>
      </c>
      <c r="AA1167" s="29" t="str">
        <f t="shared" si="562"/>
        <v>Y</v>
      </c>
      <c r="AB1167" s="46">
        <f t="shared" si="563"/>
        <v>4</v>
      </c>
      <c r="AC1167" s="31">
        <f t="shared" si="564"/>
        <v>200000</v>
      </c>
      <c r="AD1167" s="31">
        <f t="shared" si="565"/>
        <v>1000000</v>
      </c>
      <c r="AE1167" s="31">
        <f t="shared" si="566"/>
        <v>16808.162984999995</v>
      </c>
      <c r="AF1167" s="47">
        <f t="shared" si="567"/>
        <v>0</v>
      </c>
      <c r="AG1167" s="31" t="str">
        <f t="shared" si="568"/>
        <v>NA</v>
      </c>
      <c r="AH1167" s="48">
        <f t="shared" si="569"/>
        <v>3</v>
      </c>
      <c r="AI1167" s="33">
        <f t="shared" si="570"/>
        <v>20000</v>
      </c>
      <c r="AJ1167" s="33">
        <f t="shared" si="571"/>
        <v>65000</v>
      </c>
      <c r="AK1167" s="33">
        <f t="shared" si="572"/>
        <v>17396.448689474993</v>
      </c>
      <c r="AL1167" s="33">
        <f t="shared" si="573"/>
        <v>0</v>
      </c>
      <c r="AM1167" s="34">
        <f t="shared" si="574"/>
        <v>0</v>
      </c>
    </row>
    <row r="1168" spans="1:39" ht="15" customHeight="1" x14ac:dyDescent="0.3">
      <c r="A1168" s="166" t="s">
        <v>3602</v>
      </c>
      <c r="B1168" s="99">
        <v>13952</v>
      </c>
      <c r="C1168" s="99">
        <v>40267</v>
      </c>
      <c r="D1168" s="165">
        <v>44567</v>
      </c>
      <c r="E1168" s="165">
        <v>44785</v>
      </c>
      <c r="F1168" s="166">
        <v>4</v>
      </c>
      <c r="G1168" s="178">
        <v>3.57</v>
      </c>
      <c r="H1168" s="181">
        <v>1</v>
      </c>
      <c r="I1168" s="180">
        <v>7.7600000000000002E-2</v>
      </c>
      <c r="J1168" s="21">
        <f t="shared" si="545"/>
        <v>0.43000000000000016</v>
      </c>
      <c r="K1168" s="21" t="str">
        <f t="shared" si="546"/>
        <v>Y</v>
      </c>
      <c r="L1168" s="37" t="str">
        <f t="shared" si="547"/>
        <v>NA</v>
      </c>
      <c r="M1168" s="8" t="str">
        <f t="shared" si="548"/>
        <v>Y</v>
      </c>
      <c r="N1168" s="42">
        <f t="shared" si="549"/>
        <v>1</v>
      </c>
      <c r="O1168" s="43">
        <f t="shared" si="550"/>
        <v>200000</v>
      </c>
      <c r="P1168" s="43" t="str">
        <f t="shared" si="551"/>
        <v>NA</v>
      </c>
      <c r="Q1168" s="24">
        <f t="shared" si="552"/>
        <v>15034.675199999998</v>
      </c>
      <c r="R1168" s="43">
        <f t="shared" si="553"/>
        <v>0</v>
      </c>
      <c r="S1168" s="24">
        <f t="shared" si="554"/>
        <v>1000000</v>
      </c>
      <c r="T1168" s="25" t="str">
        <f t="shared" si="555"/>
        <v>N</v>
      </c>
      <c r="U1168" s="44">
        <f t="shared" si="556"/>
        <v>0</v>
      </c>
      <c r="V1168" s="45">
        <f t="shared" si="557"/>
        <v>0</v>
      </c>
      <c r="W1168" s="45">
        <f t="shared" si="558"/>
        <v>0</v>
      </c>
      <c r="X1168" s="28">
        <f t="shared" si="559"/>
        <v>0</v>
      </c>
      <c r="Y1168" s="28">
        <f t="shared" si="560"/>
        <v>0</v>
      </c>
      <c r="Z1168" s="45">
        <f t="shared" si="561"/>
        <v>0</v>
      </c>
      <c r="AA1168" s="29" t="str">
        <f t="shared" si="562"/>
        <v>N</v>
      </c>
      <c r="AB1168" s="46">
        <f t="shared" si="563"/>
        <v>0</v>
      </c>
      <c r="AC1168" s="31">
        <f t="shared" si="564"/>
        <v>0</v>
      </c>
      <c r="AD1168" s="31">
        <f t="shared" si="565"/>
        <v>0</v>
      </c>
      <c r="AE1168" s="31">
        <f t="shared" si="566"/>
        <v>0</v>
      </c>
      <c r="AF1168" s="47">
        <f t="shared" si="567"/>
        <v>0</v>
      </c>
      <c r="AG1168" s="31">
        <f t="shared" si="568"/>
        <v>0</v>
      </c>
      <c r="AH1168" s="48">
        <f t="shared" si="569"/>
        <v>0</v>
      </c>
      <c r="AI1168" s="33">
        <f t="shared" si="570"/>
        <v>0</v>
      </c>
      <c r="AJ1168" s="33">
        <f t="shared" si="571"/>
        <v>0</v>
      </c>
      <c r="AK1168" s="33">
        <f t="shared" si="572"/>
        <v>0</v>
      </c>
      <c r="AL1168" s="33">
        <f t="shared" si="573"/>
        <v>0</v>
      </c>
      <c r="AM1168" s="34">
        <f t="shared" si="574"/>
        <v>0</v>
      </c>
    </row>
    <row r="1169" spans="1:39" ht="15" customHeight="1" x14ac:dyDescent="0.3">
      <c r="A1169" s="166" t="s">
        <v>3603</v>
      </c>
      <c r="B1169" s="99">
        <v>11121</v>
      </c>
      <c r="C1169" s="99">
        <v>86159</v>
      </c>
      <c r="D1169" s="165">
        <v>44787</v>
      </c>
      <c r="E1169" s="165">
        <v>45071</v>
      </c>
      <c r="F1169" s="166">
        <v>4</v>
      </c>
      <c r="G1169" s="178">
        <v>3.7</v>
      </c>
      <c r="H1169" s="181">
        <v>0.75</v>
      </c>
      <c r="I1169" s="180">
        <v>7.1099999999999997E-2</v>
      </c>
      <c r="J1169" s="21">
        <f t="shared" si="545"/>
        <v>0.29999999999999982</v>
      </c>
      <c r="K1169" s="21" t="str">
        <f t="shared" si="546"/>
        <v>Y</v>
      </c>
      <c r="L1169" s="37" t="str">
        <f t="shared" si="547"/>
        <v>NA</v>
      </c>
      <c r="M1169" s="8" t="str">
        <f t="shared" si="548"/>
        <v>Y</v>
      </c>
      <c r="N1169" s="42">
        <f t="shared" si="549"/>
        <v>1</v>
      </c>
      <c r="O1169" s="43">
        <f t="shared" si="550"/>
        <v>200000</v>
      </c>
      <c r="P1169" s="43" t="str">
        <f t="shared" si="551"/>
        <v>NA</v>
      </c>
      <c r="Q1169" s="24">
        <f t="shared" si="552"/>
        <v>11911.703099999999</v>
      </c>
      <c r="R1169" s="43">
        <f t="shared" si="553"/>
        <v>0</v>
      </c>
      <c r="S1169" s="24">
        <f t="shared" si="554"/>
        <v>1000000</v>
      </c>
      <c r="T1169" s="25" t="str">
        <f t="shared" si="555"/>
        <v>N</v>
      </c>
      <c r="U1169" s="44">
        <f t="shared" si="556"/>
        <v>0</v>
      </c>
      <c r="V1169" s="45">
        <f t="shared" si="557"/>
        <v>0</v>
      </c>
      <c r="W1169" s="45">
        <f t="shared" si="558"/>
        <v>0</v>
      </c>
      <c r="X1169" s="28">
        <f t="shared" si="559"/>
        <v>0</v>
      </c>
      <c r="Y1169" s="28">
        <f t="shared" si="560"/>
        <v>0</v>
      </c>
      <c r="Z1169" s="45">
        <f t="shared" si="561"/>
        <v>0</v>
      </c>
      <c r="AA1169" s="29" t="str">
        <f t="shared" si="562"/>
        <v>N</v>
      </c>
      <c r="AB1169" s="46">
        <f t="shared" si="563"/>
        <v>0</v>
      </c>
      <c r="AC1169" s="31">
        <f t="shared" si="564"/>
        <v>0</v>
      </c>
      <c r="AD1169" s="31">
        <f t="shared" si="565"/>
        <v>0</v>
      </c>
      <c r="AE1169" s="31">
        <f t="shared" si="566"/>
        <v>0</v>
      </c>
      <c r="AF1169" s="47">
        <f t="shared" si="567"/>
        <v>0</v>
      </c>
      <c r="AG1169" s="31">
        <f t="shared" si="568"/>
        <v>0</v>
      </c>
      <c r="AH1169" s="48">
        <f t="shared" si="569"/>
        <v>0</v>
      </c>
      <c r="AI1169" s="33">
        <f t="shared" si="570"/>
        <v>0</v>
      </c>
      <c r="AJ1169" s="33">
        <f t="shared" si="571"/>
        <v>0</v>
      </c>
      <c r="AK1169" s="33">
        <f t="shared" si="572"/>
        <v>0</v>
      </c>
      <c r="AL1169" s="33">
        <f t="shared" si="573"/>
        <v>0</v>
      </c>
      <c r="AM1169" s="34">
        <f t="shared" si="574"/>
        <v>0</v>
      </c>
    </row>
    <row r="1170" spans="1:39" ht="15" customHeight="1" x14ac:dyDescent="0.3">
      <c r="A1170" s="166" t="s">
        <v>3604</v>
      </c>
      <c r="B1170" s="99">
        <v>19110</v>
      </c>
      <c r="C1170" s="99">
        <v>108074</v>
      </c>
      <c r="D1170" s="165">
        <v>44520</v>
      </c>
      <c r="E1170" s="165">
        <v>44642</v>
      </c>
      <c r="F1170" s="166">
        <v>4</v>
      </c>
      <c r="G1170" s="178">
        <v>1.35</v>
      </c>
      <c r="H1170" s="181">
        <v>0.25</v>
      </c>
      <c r="I1170" s="180">
        <v>3.7999999999999999E-2</v>
      </c>
      <c r="J1170" s="21">
        <f t="shared" si="545"/>
        <v>2.65</v>
      </c>
      <c r="K1170" s="21" t="str">
        <f t="shared" si="546"/>
        <v>Y</v>
      </c>
      <c r="L1170" s="37" t="str">
        <f t="shared" si="547"/>
        <v>NA</v>
      </c>
      <c r="M1170" s="8" t="str">
        <f t="shared" si="548"/>
        <v>Y</v>
      </c>
      <c r="N1170" s="42">
        <f t="shared" si="549"/>
        <v>11</v>
      </c>
      <c r="O1170" s="43">
        <f t="shared" si="550"/>
        <v>200000</v>
      </c>
      <c r="P1170" s="43" t="str">
        <f t="shared" si="551"/>
        <v>NA</v>
      </c>
      <c r="Q1170" s="24">
        <f t="shared" si="552"/>
        <v>19836.18</v>
      </c>
      <c r="R1170" s="43">
        <f t="shared" si="553"/>
        <v>0</v>
      </c>
      <c r="S1170" s="24">
        <f t="shared" si="554"/>
        <v>1000000</v>
      </c>
      <c r="T1170" s="25" t="str">
        <f t="shared" si="555"/>
        <v>Y</v>
      </c>
      <c r="U1170" s="44">
        <f t="shared" si="556"/>
        <v>10</v>
      </c>
      <c r="V1170" s="45">
        <f t="shared" si="557"/>
        <v>200000</v>
      </c>
      <c r="W1170" s="45">
        <f t="shared" si="558"/>
        <v>1000000</v>
      </c>
      <c r="X1170" s="28">
        <f t="shared" si="559"/>
        <v>20589.954840000002</v>
      </c>
      <c r="Y1170" s="28">
        <f t="shared" si="560"/>
        <v>0</v>
      </c>
      <c r="Z1170" s="45" t="str">
        <f t="shared" si="561"/>
        <v>NA</v>
      </c>
      <c r="AA1170" s="29" t="str">
        <f t="shared" si="562"/>
        <v>Y</v>
      </c>
      <c r="AB1170" s="46">
        <f t="shared" si="563"/>
        <v>9</v>
      </c>
      <c r="AC1170" s="31">
        <f t="shared" si="564"/>
        <v>200000</v>
      </c>
      <c r="AD1170" s="31">
        <f t="shared" si="565"/>
        <v>1000000</v>
      </c>
      <c r="AE1170" s="31">
        <f t="shared" si="566"/>
        <v>21372.373123920002</v>
      </c>
      <c r="AF1170" s="47">
        <f t="shared" si="567"/>
        <v>0</v>
      </c>
      <c r="AG1170" s="31" t="str">
        <f t="shared" si="568"/>
        <v>NA</v>
      </c>
      <c r="AH1170" s="48">
        <f t="shared" si="569"/>
        <v>8</v>
      </c>
      <c r="AI1170" s="33">
        <f t="shared" si="570"/>
        <v>20000</v>
      </c>
      <c r="AJ1170" s="33">
        <f t="shared" si="571"/>
        <v>65000</v>
      </c>
      <c r="AK1170" s="33">
        <f t="shared" si="572"/>
        <v>20000</v>
      </c>
      <c r="AL1170" s="33">
        <f t="shared" si="573"/>
        <v>2184.5233026289643</v>
      </c>
      <c r="AM1170" s="34">
        <f t="shared" si="574"/>
        <v>2184.5233026289643</v>
      </c>
    </row>
    <row r="1171" spans="1:39" ht="15" customHeight="1" x14ac:dyDescent="0.3">
      <c r="A1171" s="166" t="s">
        <v>3605</v>
      </c>
      <c r="B1171" s="99">
        <v>19611</v>
      </c>
      <c r="C1171" s="99">
        <v>108597</v>
      </c>
      <c r="D1171" s="165">
        <v>44735</v>
      </c>
      <c r="E1171" s="165">
        <v>44983</v>
      </c>
      <c r="F1171" s="166">
        <v>2</v>
      </c>
      <c r="G1171" s="178">
        <v>1.41</v>
      </c>
      <c r="H1171" s="181">
        <v>0.75</v>
      </c>
      <c r="I1171" s="180">
        <v>4.6300000000000001E-2</v>
      </c>
      <c r="J1171" s="21">
        <f t="shared" si="545"/>
        <v>0.59000000000000008</v>
      </c>
      <c r="K1171" s="21" t="str">
        <f t="shared" si="546"/>
        <v>Y</v>
      </c>
      <c r="L1171" s="37" t="str">
        <f t="shared" si="547"/>
        <v>NA</v>
      </c>
      <c r="M1171" s="8" t="str">
        <f t="shared" si="548"/>
        <v>Y</v>
      </c>
      <c r="N1171" s="42">
        <f t="shared" si="549"/>
        <v>1</v>
      </c>
      <c r="O1171" s="43">
        <f t="shared" si="550"/>
        <v>200000</v>
      </c>
      <c r="P1171" s="43" t="str">
        <f t="shared" si="551"/>
        <v>NA</v>
      </c>
      <c r="Q1171" s="24">
        <f t="shared" si="552"/>
        <v>20518.989300000001</v>
      </c>
      <c r="R1171" s="43">
        <f t="shared" si="553"/>
        <v>0</v>
      </c>
      <c r="S1171" s="24">
        <f t="shared" si="554"/>
        <v>1000000</v>
      </c>
      <c r="T1171" s="25" t="str">
        <f t="shared" si="555"/>
        <v>N</v>
      </c>
      <c r="U1171" s="44">
        <f t="shared" si="556"/>
        <v>0</v>
      </c>
      <c r="V1171" s="45">
        <f t="shared" si="557"/>
        <v>0</v>
      </c>
      <c r="W1171" s="45">
        <f t="shared" si="558"/>
        <v>0</v>
      </c>
      <c r="X1171" s="28">
        <f t="shared" si="559"/>
        <v>0</v>
      </c>
      <c r="Y1171" s="28">
        <f t="shared" si="560"/>
        <v>0</v>
      </c>
      <c r="Z1171" s="45">
        <f t="shared" si="561"/>
        <v>0</v>
      </c>
      <c r="AA1171" s="29" t="str">
        <f t="shared" si="562"/>
        <v>N</v>
      </c>
      <c r="AB1171" s="46">
        <f t="shared" si="563"/>
        <v>0</v>
      </c>
      <c r="AC1171" s="31">
        <f t="shared" si="564"/>
        <v>0</v>
      </c>
      <c r="AD1171" s="31">
        <f t="shared" si="565"/>
        <v>0</v>
      </c>
      <c r="AE1171" s="31">
        <f t="shared" si="566"/>
        <v>0</v>
      </c>
      <c r="AF1171" s="47">
        <f t="shared" si="567"/>
        <v>0</v>
      </c>
      <c r="AG1171" s="31">
        <f t="shared" si="568"/>
        <v>0</v>
      </c>
      <c r="AH1171" s="48">
        <f t="shared" si="569"/>
        <v>0</v>
      </c>
      <c r="AI1171" s="33">
        <f t="shared" si="570"/>
        <v>0</v>
      </c>
      <c r="AJ1171" s="33">
        <f t="shared" si="571"/>
        <v>0</v>
      </c>
      <c r="AK1171" s="33">
        <f t="shared" si="572"/>
        <v>0</v>
      </c>
      <c r="AL1171" s="33">
        <f t="shared" si="573"/>
        <v>0</v>
      </c>
      <c r="AM1171" s="34">
        <f t="shared" si="574"/>
        <v>0</v>
      </c>
    </row>
    <row r="1172" spans="1:39" ht="15" customHeight="1" x14ac:dyDescent="0.3">
      <c r="A1172" s="166" t="s">
        <v>3606</v>
      </c>
      <c r="B1172" s="99">
        <v>19252</v>
      </c>
      <c r="C1172" s="99">
        <v>65238</v>
      </c>
      <c r="D1172" s="165">
        <v>44895</v>
      </c>
      <c r="E1172" s="165">
        <v>44954</v>
      </c>
      <c r="F1172" s="166">
        <v>2</v>
      </c>
      <c r="G1172" s="178">
        <v>1.38</v>
      </c>
      <c r="H1172" s="181">
        <v>1</v>
      </c>
      <c r="I1172" s="180">
        <v>4.0399999999999998E-2</v>
      </c>
      <c r="J1172" s="21">
        <f t="shared" si="545"/>
        <v>0.62000000000000011</v>
      </c>
      <c r="K1172" s="21" t="str">
        <f t="shared" si="546"/>
        <v>Y</v>
      </c>
      <c r="L1172" s="37" t="str">
        <f t="shared" si="547"/>
        <v>NA</v>
      </c>
      <c r="M1172" s="8" t="str">
        <f t="shared" si="548"/>
        <v>Y</v>
      </c>
      <c r="N1172" s="42">
        <f t="shared" si="549"/>
        <v>1</v>
      </c>
      <c r="O1172" s="43">
        <f t="shared" si="550"/>
        <v>200000</v>
      </c>
      <c r="P1172" s="43" t="str">
        <f t="shared" si="551"/>
        <v>NA</v>
      </c>
      <c r="Q1172" s="24">
        <f t="shared" si="552"/>
        <v>20029.7808</v>
      </c>
      <c r="R1172" s="43">
        <f t="shared" si="553"/>
        <v>0</v>
      </c>
      <c r="S1172" s="24">
        <f t="shared" si="554"/>
        <v>1000000</v>
      </c>
      <c r="T1172" s="25" t="str">
        <f t="shared" si="555"/>
        <v>N</v>
      </c>
      <c r="U1172" s="44">
        <f t="shared" si="556"/>
        <v>0</v>
      </c>
      <c r="V1172" s="45">
        <f t="shared" si="557"/>
        <v>0</v>
      </c>
      <c r="W1172" s="45">
        <f t="shared" si="558"/>
        <v>0</v>
      </c>
      <c r="X1172" s="28">
        <f t="shared" si="559"/>
        <v>0</v>
      </c>
      <c r="Y1172" s="28">
        <f t="shared" si="560"/>
        <v>0</v>
      </c>
      <c r="Z1172" s="45">
        <f t="shared" si="561"/>
        <v>0</v>
      </c>
      <c r="AA1172" s="29" t="str">
        <f t="shared" si="562"/>
        <v>N</v>
      </c>
      <c r="AB1172" s="46">
        <f t="shared" si="563"/>
        <v>0</v>
      </c>
      <c r="AC1172" s="31">
        <f t="shared" si="564"/>
        <v>0</v>
      </c>
      <c r="AD1172" s="31">
        <f t="shared" si="565"/>
        <v>0</v>
      </c>
      <c r="AE1172" s="31">
        <f t="shared" si="566"/>
        <v>0</v>
      </c>
      <c r="AF1172" s="47">
        <f t="shared" si="567"/>
        <v>0</v>
      </c>
      <c r="AG1172" s="31">
        <f t="shared" si="568"/>
        <v>0</v>
      </c>
      <c r="AH1172" s="48">
        <f t="shared" si="569"/>
        <v>0</v>
      </c>
      <c r="AI1172" s="33">
        <f t="shared" si="570"/>
        <v>0</v>
      </c>
      <c r="AJ1172" s="33">
        <f t="shared" si="571"/>
        <v>0</v>
      </c>
      <c r="AK1172" s="33">
        <f t="shared" si="572"/>
        <v>0</v>
      </c>
      <c r="AL1172" s="33">
        <f t="shared" si="573"/>
        <v>0</v>
      </c>
      <c r="AM1172" s="34">
        <f t="shared" si="574"/>
        <v>0</v>
      </c>
    </row>
    <row r="1173" spans="1:39" ht="15" customHeight="1" x14ac:dyDescent="0.3">
      <c r="A1173" s="166" t="s">
        <v>3607</v>
      </c>
      <c r="B1173" s="99">
        <v>9678</v>
      </c>
      <c r="C1173" s="99">
        <v>99313</v>
      </c>
      <c r="D1173" s="165">
        <v>44816</v>
      </c>
      <c r="E1173" s="165">
        <v>45070</v>
      </c>
      <c r="F1173" s="166">
        <v>2</v>
      </c>
      <c r="G1173" s="178">
        <v>0.34</v>
      </c>
      <c r="H1173" s="181">
        <v>0.5</v>
      </c>
      <c r="I1173" s="180">
        <v>6.9500000000000006E-2</v>
      </c>
      <c r="J1173" s="21">
        <f t="shared" si="545"/>
        <v>1.66</v>
      </c>
      <c r="K1173" s="21" t="str">
        <f t="shared" si="546"/>
        <v>Y</v>
      </c>
      <c r="L1173" s="37" t="str">
        <f t="shared" si="547"/>
        <v>NA</v>
      </c>
      <c r="M1173" s="8" t="str">
        <f t="shared" si="548"/>
        <v>Y</v>
      </c>
      <c r="N1173" s="42">
        <f t="shared" si="549"/>
        <v>4</v>
      </c>
      <c r="O1173" s="43">
        <f t="shared" si="550"/>
        <v>200000</v>
      </c>
      <c r="P1173" s="43" t="str">
        <f t="shared" si="551"/>
        <v>NA</v>
      </c>
      <c r="Q1173" s="24">
        <f t="shared" si="552"/>
        <v>10350.621000000001</v>
      </c>
      <c r="R1173" s="43">
        <f t="shared" si="553"/>
        <v>0</v>
      </c>
      <c r="S1173" s="24">
        <f t="shared" si="554"/>
        <v>1000000</v>
      </c>
      <c r="T1173" s="25" t="str">
        <f t="shared" si="555"/>
        <v>Y</v>
      </c>
      <c r="U1173" s="44">
        <f t="shared" si="556"/>
        <v>3</v>
      </c>
      <c r="V1173" s="45">
        <f t="shared" si="557"/>
        <v>200000</v>
      </c>
      <c r="W1173" s="45">
        <f t="shared" si="558"/>
        <v>1000000</v>
      </c>
      <c r="X1173" s="28">
        <f t="shared" si="559"/>
        <v>11069.989159500003</v>
      </c>
      <c r="Y1173" s="28">
        <f t="shared" si="560"/>
        <v>0</v>
      </c>
      <c r="Z1173" s="45" t="str">
        <f t="shared" si="561"/>
        <v>NA</v>
      </c>
      <c r="AA1173" s="29" t="str">
        <f t="shared" si="562"/>
        <v>N</v>
      </c>
      <c r="AB1173" s="46">
        <f t="shared" si="563"/>
        <v>2</v>
      </c>
      <c r="AC1173" s="31">
        <f t="shared" si="564"/>
        <v>20000</v>
      </c>
      <c r="AD1173" s="31">
        <f t="shared" si="565"/>
        <v>65000</v>
      </c>
      <c r="AE1173" s="31">
        <f t="shared" si="566"/>
        <v>11839.353406085254</v>
      </c>
      <c r="AF1173" s="47">
        <f t="shared" si="567"/>
        <v>0</v>
      </c>
      <c r="AG1173" s="31">
        <f t="shared" si="568"/>
        <v>0</v>
      </c>
      <c r="AH1173" s="48">
        <f t="shared" si="569"/>
        <v>1</v>
      </c>
      <c r="AI1173" s="33">
        <f t="shared" si="570"/>
        <v>20000</v>
      </c>
      <c r="AJ1173" s="33">
        <f t="shared" si="571"/>
        <v>65000</v>
      </c>
      <c r="AK1173" s="33">
        <f t="shared" si="572"/>
        <v>0</v>
      </c>
      <c r="AL1173" s="33">
        <f t="shared" si="573"/>
        <v>12662.188467808181</v>
      </c>
      <c r="AM1173" s="34">
        <f t="shared" si="574"/>
        <v>12662.188467808181</v>
      </c>
    </row>
    <row r="1174" spans="1:39" ht="15" customHeight="1" x14ac:dyDescent="0.3">
      <c r="A1174" s="166" t="s">
        <v>3608</v>
      </c>
      <c r="B1174" s="99">
        <v>17545</v>
      </c>
      <c r="C1174" s="99">
        <v>101894</v>
      </c>
      <c r="D1174" s="165">
        <v>46138</v>
      </c>
      <c r="E1174" s="165">
        <v>46477</v>
      </c>
      <c r="F1174" s="166">
        <v>2</v>
      </c>
      <c r="G1174" s="178">
        <v>1.39</v>
      </c>
      <c r="H1174" s="181">
        <v>0.75</v>
      </c>
      <c r="I1174" s="180">
        <v>4.1000000000000002E-2</v>
      </c>
      <c r="J1174" s="21">
        <f t="shared" si="545"/>
        <v>0.6100000000000001</v>
      </c>
      <c r="K1174" s="21" t="str">
        <f t="shared" si="546"/>
        <v>Y</v>
      </c>
      <c r="L1174" s="37" t="str">
        <f t="shared" si="547"/>
        <v>NA</v>
      </c>
      <c r="M1174" s="8" t="str">
        <f t="shared" si="548"/>
        <v>Y</v>
      </c>
      <c r="N1174" s="42">
        <f t="shared" si="549"/>
        <v>1</v>
      </c>
      <c r="O1174" s="43">
        <f t="shared" si="550"/>
        <v>200000</v>
      </c>
      <c r="P1174" s="43" t="str">
        <f t="shared" si="551"/>
        <v>NA</v>
      </c>
      <c r="Q1174" s="24">
        <f t="shared" si="552"/>
        <v>18264.344999999998</v>
      </c>
      <c r="R1174" s="43">
        <f t="shared" si="553"/>
        <v>0</v>
      </c>
      <c r="S1174" s="24">
        <f t="shared" si="554"/>
        <v>1000000</v>
      </c>
      <c r="T1174" s="25" t="str">
        <f t="shared" si="555"/>
        <v>N</v>
      </c>
      <c r="U1174" s="44">
        <f t="shared" si="556"/>
        <v>0</v>
      </c>
      <c r="V1174" s="45">
        <f t="shared" si="557"/>
        <v>0</v>
      </c>
      <c r="W1174" s="45">
        <f t="shared" si="558"/>
        <v>0</v>
      </c>
      <c r="X1174" s="28">
        <f t="shared" si="559"/>
        <v>0</v>
      </c>
      <c r="Y1174" s="28">
        <f t="shared" si="560"/>
        <v>0</v>
      </c>
      <c r="Z1174" s="45">
        <f t="shared" si="561"/>
        <v>0</v>
      </c>
      <c r="AA1174" s="29" t="str">
        <f t="shared" si="562"/>
        <v>N</v>
      </c>
      <c r="AB1174" s="46">
        <f t="shared" si="563"/>
        <v>0</v>
      </c>
      <c r="AC1174" s="31">
        <f t="shared" si="564"/>
        <v>0</v>
      </c>
      <c r="AD1174" s="31">
        <f t="shared" si="565"/>
        <v>0</v>
      </c>
      <c r="AE1174" s="31">
        <f t="shared" si="566"/>
        <v>0</v>
      </c>
      <c r="AF1174" s="47">
        <f t="shared" si="567"/>
        <v>0</v>
      </c>
      <c r="AG1174" s="31">
        <f t="shared" si="568"/>
        <v>0</v>
      </c>
      <c r="AH1174" s="48">
        <f t="shared" si="569"/>
        <v>0</v>
      </c>
      <c r="AI1174" s="33">
        <f t="shared" si="570"/>
        <v>0</v>
      </c>
      <c r="AJ1174" s="33">
        <f t="shared" si="571"/>
        <v>0</v>
      </c>
      <c r="AK1174" s="33">
        <f t="shared" si="572"/>
        <v>0</v>
      </c>
      <c r="AL1174" s="33">
        <f t="shared" si="573"/>
        <v>0</v>
      </c>
      <c r="AM1174" s="34">
        <f t="shared" si="574"/>
        <v>0</v>
      </c>
    </row>
    <row r="1175" spans="1:39" ht="15" customHeight="1" x14ac:dyDescent="0.3">
      <c r="A1175" s="166" t="s">
        <v>3609</v>
      </c>
      <c r="B1175" s="99">
        <v>9511</v>
      </c>
      <c r="C1175" s="99">
        <v>88908</v>
      </c>
      <c r="D1175" s="165">
        <v>45453</v>
      </c>
      <c r="E1175" s="165">
        <v>45686</v>
      </c>
      <c r="F1175" s="166">
        <v>4</v>
      </c>
      <c r="G1175" s="178">
        <v>2.63</v>
      </c>
      <c r="H1175" s="181">
        <v>0.5</v>
      </c>
      <c r="I1175" s="180">
        <v>8.2199999999999995E-2</v>
      </c>
      <c r="J1175" s="21">
        <f t="shared" si="545"/>
        <v>1.37</v>
      </c>
      <c r="K1175" s="21" t="str">
        <f t="shared" si="546"/>
        <v>Y</v>
      </c>
      <c r="L1175" s="37" t="str">
        <f t="shared" si="547"/>
        <v>NA</v>
      </c>
      <c r="M1175" s="8" t="str">
        <f t="shared" si="548"/>
        <v>Y</v>
      </c>
      <c r="N1175" s="42">
        <f t="shared" si="549"/>
        <v>3</v>
      </c>
      <c r="O1175" s="43">
        <f t="shared" si="550"/>
        <v>200000</v>
      </c>
      <c r="P1175" s="43" t="str">
        <f t="shared" si="551"/>
        <v>NA</v>
      </c>
      <c r="Q1175" s="24">
        <f t="shared" si="552"/>
        <v>10292.8042</v>
      </c>
      <c r="R1175" s="43">
        <f t="shared" si="553"/>
        <v>0</v>
      </c>
      <c r="S1175" s="24">
        <f t="shared" si="554"/>
        <v>1000000</v>
      </c>
      <c r="T1175" s="25" t="str">
        <f t="shared" si="555"/>
        <v>Y</v>
      </c>
      <c r="U1175" s="44">
        <f t="shared" si="556"/>
        <v>2</v>
      </c>
      <c r="V1175" s="45">
        <f t="shared" si="557"/>
        <v>200000</v>
      </c>
      <c r="W1175" s="45">
        <f t="shared" si="558"/>
        <v>1000000</v>
      </c>
      <c r="X1175" s="28">
        <f t="shared" si="559"/>
        <v>11138.872705240001</v>
      </c>
      <c r="Y1175" s="28">
        <f t="shared" si="560"/>
        <v>0</v>
      </c>
      <c r="Z1175" s="45" t="str">
        <f t="shared" si="561"/>
        <v>NA</v>
      </c>
      <c r="AA1175" s="29" t="str">
        <f t="shared" si="562"/>
        <v>N</v>
      </c>
      <c r="AB1175" s="46">
        <f t="shared" si="563"/>
        <v>1</v>
      </c>
      <c r="AC1175" s="31">
        <f t="shared" si="564"/>
        <v>20000</v>
      </c>
      <c r="AD1175" s="31">
        <f t="shared" si="565"/>
        <v>65000</v>
      </c>
      <c r="AE1175" s="31">
        <f t="shared" si="566"/>
        <v>12054.48804161073</v>
      </c>
      <c r="AF1175" s="47">
        <f t="shared" si="567"/>
        <v>0</v>
      </c>
      <c r="AG1175" s="31">
        <f t="shared" si="568"/>
        <v>0</v>
      </c>
      <c r="AH1175" s="48">
        <f t="shared" si="569"/>
        <v>0</v>
      </c>
      <c r="AI1175" s="33">
        <f t="shared" si="570"/>
        <v>0</v>
      </c>
      <c r="AJ1175" s="33">
        <f t="shared" si="571"/>
        <v>0</v>
      </c>
      <c r="AK1175" s="33">
        <f t="shared" si="572"/>
        <v>0</v>
      </c>
      <c r="AL1175" s="33">
        <f t="shared" si="573"/>
        <v>0</v>
      </c>
      <c r="AM1175" s="34">
        <f t="shared" si="574"/>
        <v>0</v>
      </c>
    </row>
    <row r="1176" spans="1:39" ht="15" customHeight="1" x14ac:dyDescent="0.3">
      <c r="A1176" s="166" t="s">
        <v>3610</v>
      </c>
      <c r="B1176" s="99">
        <v>21352</v>
      </c>
      <c r="C1176" s="99">
        <v>99213</v>
      </c>
      <c r="D1176" s="165">
        <v>45412</v>
      </c>
      <c r="E1176" s="165">
        <v>45729</v>
      </c>
      <c r="F1176" s="166">
        <v>2</v>
      </c>
      <c r="G1176" s="178">
        <v>0.6</v>
      </c>
      <c r="H1176" s="181">
        <v>0.75</v>
      </c>
      <c r="I1176" s="180">
        <v>6.4299999999999996E-2</v>
      </c>
      <c r="J1176" s="21">
        <f t="shared" si="545"/>
        <v>1.4</v>
      </c>
      <c r="K1176" s="21" t="str">
        <f t="shared" si="546"/>
        <v>Y</v>
      </c>
      <c r="L1176" s="37" t="str">
        <f t="shared" si="547"/>
        <v>NA</v>
      </c>
      <c r="M1176" s="8" t="str">
        <f t="shared" si="548"/>
        <v>Y</v>
      </c>
      <c r="N1176" s="42">
        <f t="shared" si="549"/>
        <v>2</v>
      </c>
      <c r="O1176" s="43">
        <f t="shared" si="550"/>
        <v>200000</v>
      </c>
      <c r="P1176" s="43" t="str">
        <f t="shared" si="551"/>
        <v>NA</v>
      </c>
      <c r="Q1176" s="24">
        <f t="shared" si="552"/>
        <v>22724.9336</v>
      </c>
      <c r="R1176" s="43">
        <f t="shared" si="553"/>
        <v>0</v>
      </c>
      <c r="S1176" s="24">
        <f t="shared" si="554"/>
        <v>1000000</v>
      </c>
      <c r="T1176" s="25" t="str">
        <f t="shared" si="555"/>
        <v>Y</v>
      </c>
      <c r="U1176" s="44">
        <f t="shared" si="556"/>
        <v>1</v>
      </c>
      <c r="V1176" s="45">
        <f t="shared" si="557"/>
        <v>200000</v>
      </c>
      <c r="W1176" s="45">
        <f t="shared" si="558"/>
        <v>1000000</v>
      </c>
      <c r="X1176" s="28">
        <f t="shared" si="559"/>
        <v>24186.14683048</v>
      </c>
      <c r="Y1176" s="28">
        <f t="shared" si="560"/>
        <v>0</v>
      </c>
      <c r="Z1176" s="45" t="str">
        <f t="shared" si="561"/>
        <v>NA</v>
      </c>
      <c r="AA1176" s="29" t="str">
        <f t="shared" si="562"/>
        <v>N</v>
      </c>
      <c r="AB1176" s="46">
        <f t="shared" si="563"/>
        <v>0</v>
      </c>
      <c r="AC1176" s="31">
        <f t="shared" si="564"/>
        <v>0</v>
      </c>
      <c r="AD1176" s="31">
        <f t="shared" si="565"/>
        <v>0</v>
      </c>
      <c r="AE1176" s="31">
        <f t="shared" si="566"/>
        <v>0</v>
      </c>
      <c r="AF1176" s="47">
        <f t="shared" si="567"/>
        <v>0</v>
      </c>
      <c r="AG1176" s="31">
        <f t="shared" si="568"/>
        <v>0</v>
      </c>
      <c r="AH1176" s="48">
        <f t="shared" si="569"/>
        <v>0</v>
      </c>
      <c r="AI1176" s="33">
        <f t="shared" si="570"/>
        <v>0</v>
      </c>
      <c r="AJ1176" s="33">
        <f t="shared" si="571"/>
        <v>0</v>
      </c>
      <c r="AK1176" s="33">
        <f t="shared" si="572"/>
        <v>0</v>
      </c>
      <c r="AL1176" s="33">
        <f t="shared" si="573"/>
        <v>0</v>
      </c>
      <c r="AM1176" s="34">
        <f t="shared" si="574"/>
        <v>0</v>
      </c>
    </row>
    <row r="1177" spans="1:39" ht="15" customHeight="1" x14ac:dyDescent="0.3">
      <c r="A1177" s="166" t="s">
        <v>3611</v>
      </c>
      <c r="B1177" s="99">
        <v>14357</v>
      </c>
      <c r="C1177" s="99">
        <v>88739</v>
      </c>
      <c r="D1177" s="165">
        <v>45795</v>
      </c>
      <c r="E1177" s="165">
        <v>45887</v>
      </c>
      <c r="F1177" s="166">
        <v>2</v>
      </c>
      <c r="G1177" s="178">
        <v>1.72</v>
      </c>
      <c r="H1177" s="181">
        <v>1</v>
      </c>
      <c r="I1177" s="180">
        <v>2.7099999999999999E-2</v>
      </c>
      <c r="J1177" s="21">
        <f t="shared" si="545"/>
        <v>0.28000000000000003</v>
      </c>
      <c r="K1177" s="21" t="str">
        <f t="shared" si="546"/>
        <v>Y</v>
      </c>
      <c r="L1177" s="37" t="str">
        <f t="shared" si="547"/>
        <v>NA</v>
      </c>
      <c r="M1177" s="8" t="str">
        <f t="shared" si="548"/>
        <v>Y</v>
      </c>
      <c r="N1177" s="42">
        <f t="shared" si="549"/>
        <v>1</v>
      </c>
      <c r="O1177" s="43">
        <f t="shared" si="550"/>
        <v>200000</v>
      </c>
      <c r="P1177" s="43" t="str">
        <f t="shared" si="551"/>
        <v>NA</v>
      </c>
      <c r="Q1177" s="24">
        <f t="shared" si="552"/>
        <v>14746.074699999999</v>
      </c>
      <c r="R1177" s="43">
        <f t="shared" si="553"/>
        <v>0</v>
      </c>
      <c r="S1177" s="24">
        <f t="shared" si="554"/>
        <v>1000000</v>
      </c>
      <c r="T1177" s="25" t="str">
        <f t="shared" si="555"/>
        <v>N</v>
      </c>
      <c r="U1177" s="44">
        <f t="shared" si="556"/>
        <v>0</v>
      </c>
      <c r="V1177" s="45">
        <f t="shared" si="557"/>
        <v>0</v>
      </c>
      <c r="W1177" s="45">
        <f t="shared" si="558"/>
        <v>0</v>
      </c>
      <c r="X1177" s="28">
        <f t="shared" si="559"/>
        <v>0</v>
      </c>
      <c r="Y1177" s="28">
        <f t="shared" si="560"/>
        <v>0</v>
      </c>
      <c r="Z1177" s="45">
        <f t="shared" si="561"/>
        <v>0</v>
      </c>
      <c r="AA1177" s="29" t="str">
        <f t="shared" si="562"/>
        <v>N</v>
      </c>
      <c r="AB1177" s="46">
        <f t="shared" si="563"/>
        <v>0</v>
      </c>
      <c r="AC1177" s="31">
        <f t="shared" si="564"/>
        <v>0</v>
      </c>
      <c r="AD1177" s="31">
        <f t="shared" si="565"/>
        <v>0</v>
      </c>
      <c r="AE1177" s="31">
        <f t="shared" si="566"/>
        <v>0</v>
      </c>
      <c r="AF1177" s="47">
        <f t="shared" si="567"/>
        <v>0</v>
      </c>
      <c r="AG1177" s="31">
        <f t="shared" si="568"/>
        <v>0</v>
      </c>
      <c r="AH1177" s="48">
        <f t="shared" si="569"/>
        <v>0</v>
      </c>
      <c r="AI1177" s="33">
        <f t="shared" si="570"/>
        <v>0</v>
      </c>
      <c r="AJ1177" s="33">
        <f t="shared" si="571"/>
        <v>0</v>
      </c>
      <c r="AK1177" s="33">
        <f t="shared" si="572"/>
        <v>0</v>
      </c>
      <c r="AL1177" s="33">
        <f t="shared" si="573"/>
        <v>0</v>
      </c>
      <c r="AM1177" s="34">
        <f t="shared" si="574"/>
        <v>0</v>
      </c>
    </row>
    <row r="1178" spans="1:39" ht="15" customHeight="1" x14ac:dyDescent="0.3">
      <c r="A1178" s="166" t="s">
        <v>3612</v>
      </c>
      <c r="B1178" s="99">
        <v>15472</v>
      </c>
      <c r="C1178" s="99">
        <v>71009</v>
      </c>
      <c r="D1178" s="165">
        <v>44751</v>
      </c>
      <c r="E1178" s="165">
        <v>44814</v>
      </c>
      <c r="F1178" s="166">
        <v>4</v>
      </c>
      <c r="G1178" s="178">
        <v>3.58</v>
      </c>
      <c r="H1178" s="181">
        <v>0.5</v>
      </c>
      <c r="I1178" s="180">
        <v>6.4799999999999996E-2</v>
      </c>
      <c r="J1178" s="21">
        <f t="shared" si="545"/>
        <v>0.41999999999999993</v>
      </c>
      <c r="K1178" s="21" t="str">
        <f t="shared" si="546"/>
        <v>Y</v>
      </c>
      <c r="L1178" s="37" t="str">
        <f t="shared" si="547"/>
        <v>NA</v>
      </c>
      <c r="M1178" s="8" t="str">
        <f t="shared" si="548"/>
        <v>Y</v>
      </c>
      <c r="N1178" s="42">
        <f t="shared" si="549"/>
        <v>1</v>
      </c>
      <c r="O1178" s="43">
        <f t="shared" si="550"/>
        <v>200000</v>
      </c>
      <c r="P1178" s="43" t="str">
        <f t="shared" si="551"/>
        <v>NA</v>
      </c>
      <c r="Q1178" s="24">
        <f t="shared" si="552"/>
        <v>16474.585599999999</v>
      </c>
      <c r="R1178" s="43">
        <f t="shared" si="553"/>
        <v>0</v>
      </c>
      <c r="S1178" s="24">
        <f t="shared" si="554"/>
        <v>1000000</v>
      </c>
      <c r="T1178" s="25" t="str">
        <f t="shared" si="555"/>
        <v>N</v>
      </c>
      <c r="U1178" s="44">
        <f t="shared" si="556"/>
        <v>0</v>
      </c>
      <c r="V1178" s="45">
        <f t="shared" si="557"/>
        <v>0</v>
      </c>
      <c r="W1178" s="45">
        <f t="shared" si="558"/>
        <v>0</v>
      </c>
      <c r="X1178" s="28">
        <f t="shared" si="559"/>
        <v>0</v>
      </c>
      <c r="Y1178" s="28">
        <f t="shared" si="560"/>
        <v>0</v>
      </c>
      <c r="Z1178" s="45">
        <f t="shared" si="561"/>
        <v>0</v>
      </c>
      <c r="AA1178" s="29" t="str">
        <f t="shared" si="562"/>
        <v>N</v>
      </c>
      <c r="AB1178" s="46">
        <f t="shared" si="563"/>
        <v>0</v>
      </c>
      <c r="AC1178" s="31">
        <f t="shared" si="564"/>
        <v>0</v>
      </c>
      <c r="AD1178" s="31">
        <f t="shared" si="565"/>
        <v>0</v>
      </c>
      <c r="AE1178" s="31">
        <f t="shared" si="566"/>
        <v>0</v>
      </c>
      <c r="AF1178" s="47">
        <f t="shared" si="567"/>
        <v>0</v>
      </c>
      <c r="AG1178" s="31">
        <f t="shared" si="568"/>
        <v>0</v>
      </c>
      <c r="AH1178" s="48">
        <f t="shared" si="569"/>
        <v>0</v>
      </c>
      <c r="AI1178" s="33">
        <f t="shared" si="570"/>
        <v>0</v>
      </c>
      <c r="AJ1178" s="33">
        <f t="shared" si="571"/>
        <v>0</v>
      </c>
      <c r="AK1178" s="33">
        <f t="shared" si="572"/>
        <v>0</v>
      </c>
      <c r="AL1178" s="33">
        <f t="shared" si="573"/>
        <v>0</v>
      </c>
      <c r="AM1178" s="34">
        <f t="shared" si="574"/>
        <v>0</v>
      </c>
    </row>
    <row r="1179" spans="1:39" ht="15" customHeight="1" x14ac:dyDescent="0.3">
      <c r="A1179" s="166" t="s">
        <v>3613</v>
      </c>
      <c r="B1179" s="99">
        <v>21670</v>
      </c>
      <c r="C1179" s="99">
        <v>61061</v>
      </c>
      <c r="D1179" s="165">
        <v>45956</v>
      </c>
      <c r="E1179" s="165">
        <v>46088</v>
      </c>
      <c r="F1179" s="166">
        <v>2</v>
      </c>
      <c r="G1179" s="178">
        <v>0.55000000000000004</v>
      </c>
      <c r="H1179" s="181">
        <v>1</v>
      </c>
      <c r="I1179" s="180">
        <v>1.6799999999999999E-2</v>
      </c>
      <c r="J1179" s="21">
        <f t="shared" si="545"/>
        <v>1.45</v>
      </c>
      <c r="K1179" s="21" t="str">
        <f t="shared" si="546"/>
        <v>Y</v>
      </c>
      <c r="L1179" s="37" t="str">
        <f t="shared" si="547"/>
        <v>NA</v>
      </c>
      <c r="M1179" s="8" t="str">
        <f t="shared" si="548"/>
        <v>Y</v>
      </c>
      <c r="N1179" s="42">
        <f t="shared" si="549"/>
        <v>2</v>
      </c>
      <c r="O1179" s="43">
        <f t="shared" si="550"/>
        <v>200000</v>
      </c>
      <c r="P1179" s="43" t="str">
        <f t="shared" si="551"/>
        <v>NA</v>
      </c>
      <c r="Q1179" s="24">
        <f t="shared" si="552"/>
        <v>22034.055999999997</v>
      </c>
      <c r="R1179" s="43">
        <f t="shared" si="553"/>
        <v>0</v>
      </c>
      <c r="S1179" s="24">
        <f t="shared" si="554"/>
        <v>1000000</v>
      </c>
      <c r="T1179" s="25" t="str">
        <f t="shared" si="555"/>
        <v>Y</v>
      </c>
      <c r="U1179" s="44">
        <f t="shared" si="556"/>
        <v>1</v>
      </c>
      <c r="V1179" s="45">
        <f t="shared" si="557"/>
        <v>200000</v>
      </c>
      <c r="W1179" s="45">
        <f t="shared" si="558"/>
        <v>1000000</v>
      </c>
      <c r="X1179" s="28">
        <f t="shared" si="559"/>
        <v>22404.228140799994</v>
      </c>
      <c r="Y1179" s="28">
        <f t="shared" si="560"/>
        <v>0</v>
      </c>
      <c r="Z1179" s="45" t="str">
        <f t="shared" si="561"/>
        <v>NA</v>
      </c>
      <c r="AA1179" s="29" t="str">
        <f t="shared" si="562"/>
        <v>N</v>
      </c>
      <c r="AB1179" s="46">
        <f t="shared" si="563"/>
        <v>0</v>
      </c>
      <c r="AC1179" s="31">
        <f t="shared" si="564"/>
        <v>0</v>
      </c>
      <c r="AD1179" s="31">
        <f t="shared" si="565"/>
        <v>0</v>
      </c>
      <c r="AE1179" s="31">
        <f t="shared" si="566"/>
        <v>0</v>
      </c>
      <c r="AF1179" s="47">
        <f t="shared" si="567"/>
        <v>0</v>
      </c>
      <c r="AG1179" s="31">
        <f t="shared" si="568"/>
        <v>0</v>
      </c>
      <c r="AH1179" s="48">
        <f t="shared" si="569"/>
        <v>0</v>
      </c>
      <c r="AI1179" s="33">
        <f t="shared" si="570"/>
        <v>0</v>
      </c>
      <c r="AJ1179" s="33">
        <f t="shared" si="571"/>
        <v>0</v>
      </c>
      <c r="AK1179" s="33">
        <f t="shared" si="572"/>
        <v>0</v>
      </c>
      <c r="AL1179" s="33">
        <f t="shared" si="573"/>
        <v>0</v>
      </c>
      <c r="AM1179" s="34">
        <f t="shared" si="574"/>
        <v>0</v>
      </c>
    </row>
    <row r="1180" spans="1:39" ht="15" customHeight="1" x14ac:dyDescent="0.3">
      <c r="A1180" s="166" t="s">
        <v>3614</v>
      </c>
      <c r="B1180" s="99">
        <v>17088</v>
      </c>
      <c r="C1180" s="99">
        <v>88351</v>
      </c>
      <c r="D1180" s="165">
        <v>44559</v>
      </c>
      <c r="E1180" s="165">
        <v>44871</v>
      </c>
      <c r="F1180" s="166">
        <v>2</v>
      </c>
      <c r="G1180" s="178">
        <v>1.26</v>
      </c>
      <c r="H1180" s="181">
        <v>0.25</v>
      </c>
      <c r="I1180" s="180">
        <v>1.9599999999999999E-2</v>
      </c>
      <c r="J1180" s="21">
        <f t="shared" si="545"/>
        <v>0.74</v>
      </c>
      <c r="K1180" s="21" t="str">
        <f t="shared" si="546"/>
        <v>Y</v>
      </c>
      <c r="L1180" s="37" t="str">
        <f t="shared" si="547"/>
        <v>NA</v>
      </c>
      <c r="M1180" s="8" t="str">
        <f t="shared" si="548"/>
        <v>Y</v>
      </c>
      <c r="N1180" s="42">
        <f t="shared" si="549"/>
        <v>3</v>
      </c>
      <c r="O1180" s="43">
        <f t="shared" si="550"/>
        <v>200000</v>
      </c>
      <c r="P1180" s="43" t="str">
        <f t="shared" si="551"/>
        <v>NA</v>
      </c>
      <c r="Q1180" s="24">
        <f t="shared" si="552"/>
        <v>17422.924800000001</v>
      </c>
      <c r="R1180" s="43">
        <f t="shared" si="553"/>
        <v>0</v>
      </c>
      <c r="S1180" s="24">
        <f t="shared" si="554"/>
        <v>1000000</v>
      </c>
      <c r="T1180" s="25" t="str">
        <f t="shared" si="555"/>
        <v>N</v>
      </c>
      <c r="U1180" s="44">
        <f t="shared" si="556"/>
        <v>2</v>
      </c>
      <c r="V1180" s="45">
        <f t="shared" si="557"/>
        <v>20000</v>
      </c>
      <c r="W1180" s="45">
        <f t="shared" si="558"/>
        <v>65000</v>
      </c>
      <c r="X1180" s="28">
        <f t="shared" si="559"/>
        <v>0</v>
      </c>
      <c r="Y1180" s="28">
        <f t="shared" si="560"/>
        <v>17764.414126080002</v>
      </c>
      <c r="Z1180" s="45">
        <f t="shared" si="561"/>
        <v>0</v>
      </c>
      <c r="AA1180" s="29" t="str">
        <f t="shared" si="562"/>
        <v>N</v>
      </c>
      <c r="AB1180" s="46">
        <f t="shared" si="563"/>
        <v>1</v>
      </c>
      <c r="AC1180" s="31">
        <f t="shared" si="564"/>
        <v>20000</v>
      </c>
      <c r="AD1180" s="31">
        <f t="shared" si="565"/>
        <v>65000</v>
      </c>
      <c r="AE1180" s="31">
        <f t="shared" si="566"/>
        <v>0</v>
      </c>
      <c r="AF1180" s="47">
        <f t="shared" si="567"/>
        <v>18112.596642951172</v>
      </c>
      <c r="AG1180" s="31">
        <f t="shared" si="568"/>
        <v>0</v>
      </c>
      <c r="AH1180" s="48">
        <f t="shared" si="569"/>
        <v>0</v>
      </c>
      <c r="AI1180" s="33">
        <f t="shared" si="570"/>
        <v>0</v>
      </c>
      <c r="AJ1180" s="33">
        <f t="shared" si="571"/>
        <v>0</v>
      </c>
      <c r="AK1180" s="33">
        <f t="shared" si="572"/>
        <v>0</v>
      </c>
      <c r="AL1180" s="33">
        <f t="shared" si="573"/>
        <v>0</v>
      </c>
      <c r="AM1180" s="34">
        <f t="shared" si="574"/>
        <v>35877.010769031171</v>
      </c>
    </row>
    <row r="1181" spans="1:39" ht="15" customHeight="1" x14ac:dyDescent="0.3">
      <c r="A1181" s="166" t="s">
        <v>3615</v>
      </c>
      <c r="B1181" s="99">
        <v>22225</v>
      </c>
      <c r="C1181" s="99">
        <v>86068</v>
      </c>
      <c r="D1181" s="165">
        <v>44629</v>
      </c>
      <c r="E1181" s="165">
        <v>44868</v>
      </c>
      <c r="F1181" s="166">
        <v>2</v>
      </c>
      <c r="G1181" s="178">
        <v>0.34</v>
      </c>
      <c r="H1181" s="181">
        <v>0.75</v>
      </c>
      <c r="I1181" s="180">
        <v>0.06</v>
      </c>
      <c r="J1181" s="21">
        <f t="shared" si="545"/>
        <v>1.66</v>
      </c>
      <c r="K1181" s="21" t="str">
        <f t="shared" si="546"/>
        <v>Y</v>
      </c>
      <c r="L1181" s="37" t="str">
        <f t="shared" si="547"/>
        <v>NA</v>
      </c>
      <c r="M1181" s="8" t="str">
        <f t="shared" si="548"/>
        <v>Y</v>
      </c>
      <c r="N1181" s="42">
        <f t="shared" si="549"/>
        <v>3</v>
      </c>
      <c r="O1181" s="43">
        <f t="shared" si="550"/>
        <v>200000</v>
      </c>
      <c r="P1181" s="43" t="str">
        <f t="shared" si="551"/>
        <v>NA</v>
      </c>
      <c r="Q1181" s="24">
        <f t="shared" si="552"/>
        <v>23558.5</v>
      </c>
      <c r="R1181" s="43">
        <f t="shared" si="553"/>
        <v>0</v>
      </c>
      <c r="S1181" s="24">
        <f t="shared" si="554"/>
        <v>1000000</v>
      </c>
      <c r="T1181" s="25" t="str">
        <f t="shared" si="555"/>
        <v>Y</v>
      </c>
      <c r="U1181" s="44">
        <f t="shared" si="556"/>
        <v>2</v>
      </c>
      <c r="V1181" s="45">
        <f t="shared" si="557"/>
        <v>200000</v>
      </c>
      <c r="W1181" s="45">
        <f t="shared" si="558"/>
        <v>1000000</v>
      </c>
      <c r="X1181" s="28">
        <f t="shared" si="559"/>
        <v>24972.010000000002</v>
      </c>
      <c r="Y1181" s="28">
        <f t="shared" si="560"/>
        <v>0</v>
      </c>
      <c r="Z1181" s="45" t="str">
        <f t="shared" si="561"/>
        <v>NA</v>
      </c>
      <c r="AA1181" s="29" t="str">
        <f t="shared" si="562"/>
        <v>N</v>
      </c>
      <c r="AB1181" s="46">
        <f t="shared" si="563"/>
        <v>1</v>
      </c>
      <c r="AC1181" s="31">
        <f t="shared" si="564"/>
        <v>20000</v>
      </c>
      <c r="AD1181" s="31">
        <f t="shared" si="565"/>
        <v>65000</v>
      </c>
      <c r="AE1181" s="31">
        <f t="shared" si="566"/>
        <v>20000</v>
      </c>
      <c r="AF1181" s="47">
        <f t="shared" si="567"/>
        <v>6470.3306000000048</v>
      </c>
      <c r="AG1181" s="31">
        <f t="shared" si="568"/>
        <v>0</v>
      </c>
      <c r="AH1181" s="48">
        <f t="shared" si="569"/>
        <v>0</v>
      </c>
      <c r="AI1181" s="33">
        <f t="shared" si="570"/>
        <v>0</v>
      </c>
      <c r="AJ1181" s="33">
        <f t="shared" si="571"/>
        <v>0</v>
      </c>
      <c r="AK1181" s="33">
        <f t="shared" si="572"/>
        <v>0</v>
      </c>
      <c r="AL1181" s="33">
        <f t="shared" si="573"/>
        <v>0</v>
      </c>
      <c r="AM1181" s="34">
        <f t="shared" si="574"/>
        <v>6470.3306000000048</v>
      </c>
    </row>
    <row r="1182" spans="1:39" ht="15" customHeight="1" x14ac:dyDescent="0.3">
      <c r="A1182" s="166" t="s">
        <v>3616</v>
      </c>
      <c r="B1182" s="99">
        <v>21952</v>
      </c>
      <c r="C1182" s="99">
        <v>77108</v>
      </c>
      <c r="D1182" s="165">
        <v>45942</v>
      </c>
      <c r="E1182" s="165">
        <v>46254</v>
      </c>
      <c r="F1182" s="166">
        <v>2</v>
      </c>
      <c r="G1182" s="178">
        <v>1.56</v>
      </c>
      <c r="H1182" s="181">
        <v>0.5</v>
      </c>
      <c r="I1182" s="180">
        <v>4.53E-2</v>
      </c>
      <c r="J1182" s="21">
        <f t="shared" si="545"/>
        <v>0.43999999999999995</v>
      </c>
      <c r="K1182" s="21" t="str">
        <f t="shared" si="546"/>
        <v>Y</v>
      </c>
      <c r="L1182" s="37" t="str">
        <f t="shared" si="547"/>
        <v>NA</v>
      </c>
      <c r="M1182" s="8" t="str">
        <f t="shared" si="548"/>
        <v>Y</v>
      </c>
      <c r="N1182" s="42">
        <f t="shared" si="549"/>
        <v>1</v>
      </c>
      <c r="O1182" s="43">
        <f t="shared" si="550"/>
        <v>200000</v>
      </c>
      <c r="P1182" s="43" t="str">
        <f t="shared" si="551"/>
        <v>NA</v>
      </c>
      <c r="Q1182" s="24">
        <f t="shared" si="552"/>
        <v>22946.425599999999</v>
      </c>
      <c r="R1182" s="43">
        <f t="shared" si="553"/>
        <v>0</v>
      </c>
      <c r="S1182" s="24">
        <f t="shared" si="554"/>
        <v>1000000</v>
      </c>
      <c r="T1182" s="25" t="str">
        <f t="shared" si="555"/>
        <v>N</v>
      </c>
      <c r="U1182" s="44">
        <f t="shared" si="556"/>
        <v>0</v>
      </c>
      <c r="V1182" s="45">
        <f t="shared" si="557"/>
        <v>0</v>
      </c>
      <c r="W1182" s="45">
        <f t="shared" si="558"/>
        <v>0</v>
      </c>
      <c r="X1182" s="28">
        <f t="shared" si="559"/>
        <v>0</v>
      </c>
      <c r="Y1182" s="28">
        <f t="shared" si="560"/>
        <v>0</v>
      </c>
      <c r="Z1182" s="45">
        <f t="shared" si="561"/>
        <v>0</v>
      </c>
      <c r="AA1182" s="29" t="str">
        <f t="shared" si="562"/>
        <v>N</v>
      </c>
      <c r="AB1182" s="46">
        <f t="shared" si="563"/>
        <v>0</v>
      </c>
      <c r="AC1182" s="31">
        <f t="shared" si="564"/>
        <v>0</v>
      </c>
      <c r="AD1182" s="31">
        <f t="shared" si="565"/>
        <v>0</v>
      </c>
      <c r="AE1182" s="31">
        <f t="shared" si="566"/>
        <v>0</v>
      </c>
      <c r="AF1182" s="47">
        <f t="shared" si="567"/>
        <v>0</v>
      </c>
      <c r="AG1182" s="31">
        <f t="shared" si="568"/>
        <v>0</v>
      </c>
      <c r="AH1182" s="48">
        <f t="shared" si="569"/>
        <v>0</v>
      </c>
      <c r="AI1182" s="33">
        <f t="shared" si="570"/>
        <v>0</v>
      </c>
      <c r="AJ1182" s="33">
        <f t="shared" si="571"/>
        <v>0</v>
      </c>
      <c r="AK1182" s="33">
        <f t="shared" si="572"/>
        <v>0</v>
      </c>
      <c r="AL1182" s="33">
        <f t="shared" si="573"/>
        <v>0</v>
      </c>
      <c r="AM1182" s="34">
        <f t="shared" si="574"/>
        <v>0</v>
      </c>
    </row>
    <row r="1183" spans="1:39" ht="15" customHeight="1" x14ac:dyDescent="0.3">
      <c r="A1183" s="166" t="s">
        <v>3617</v>
      </c>
      <c r="B1183" s="99">
        <v>21977</v>
      </c>
      <c r="C1183" s="99">
        <v>52033</v>
      </c>
      <c r="D1183" s="165">
        <v>45582</v>
      </c>
      <c r="E1183" s="165">
        <v>45696</v>
      </c>
      <c r="F1183" s="166">
        <v>2</v>
      </c>
      <c r="G1183" s="178">
        <v>0.71</v>
      </c>
      <c r="H1183" s="181">
        <v>0.5</v>
      </c>
      <c r="I1183" s="180">
        <v>3.9199999999999999E-2</v>
      </c>
      <c r="J1183" s="21">
        <f t="shared" si="545"/>
        <v>1.29</v>
      </c>
      <c r="K1183" s="21" t="str">
        <f t="shared" si="546"/>
        <v>Y</v>
      </c>
      <c r="L1183" s="37" t="str">
        <f t="shared" si="547"/>
        <v>NA</v>
      </c>
      <c r="M1183" s="8" t="str">
        <f t="shared" si="548"/>
        <v>Y</v>
      </c>
      <c r="N1183" s="42">
        <f t="shared" si="549"/>
        <v>3</v>
      </c>
      <c r="O1183" s="43">
        <f t="shared" si="550"/>
        <v>200000</v>
      </c>
      <c r="P1183" s="43" t="str">
        <f t="shared" si="551"/>
        <v>NA</v>
      </c>
      <c r="Q1183" s="24">
        <f t="shared" si="552"/>
        <v>22838.498399999997</v>
      </c>
      <c r="R1183" s="43">
        <f t="shared" si="553"/>
        <v>0</v>
      </c>
      <c r="S1183" s="24">
        <f t="shared" si="554"/>
        <v>1000000</v>
      </c>
      <c r="T1183" s="25" t="str">
        <f t="shared" si="555"/>
        <v>Y</v>
      </c>
      <c r="U1183" s="44">
        <f t="shared" si="556"/>
        <v>2</v>
      </c>
      <c r="V1183" s="45">
        <f t="shared" si="557"/>
        <v>200000</v>
      </c>
      <c r="W1183" s="45">
        <f t="shared" si="558"/>
        <v>1000000</v>
      </c>
      <c r="X1183" s="28">
        <f t="shared" si="559"/>
        <v>23733.767537279993</v>
      </c>
      <c r="Y1183" s="28">
        <f t="shared" si="560"/>
        <v>0</v>
      </c>
      <c r="Z1183" s="45" t="str">
        <f t="shared" si="561"/>
        <v>NA</v>
      </c>
      <c r="AA1183" s="29" t="str">
        <f t="shared" si="562"/>
        <v>N</v>
      </c>
      <c r="AB1183" s="46">
        <f t="shared" si="563"/>
        <v>1</v>
      </c>
      <c r="AC1183" s="31">
        <f t="shared" si="564"/>
        <v>20000</v>
      </c>
      <c r="AD1183" s="31">
        <f t="shared" si="565"/>
        <v>65000</v>
      </c>
      <c r="AE1183" s="31">
        <f t="shared" si="566"/>
        <v>20000</v>
      </c>
      <c r="AF1183" s="47">
        <f t="shared" si="567"/>
        <v>4664.1312247413662</v>
      </c>
      <c r="AG1183" s="31">
        <f t="shared" si="568"/>
        <v>0</v>
      </c>
      <c r="AH1183" s="48">
        <f t="shared" si="569"/>
        <v>0</v>
      </c>
      <c r="AI1183" s="33">
        <f t="shared" si="570"/>
        <v>0</v>
      </c>
      <c r="AJ1183" s="33">
        <f t="shared" si="571"/>
        <v>0</v>
      </c>
      <c r="AK1183" s="33">
        <f t="shared" si="572"/>
        <v>0</v>
      </c>
      <c r="AL1183" s="33">
        <f t="shared" si="573"/>
        <v>0</v>
      </c>
      <c r="AM1183" s="34">
        <f t="shared" si="574"/>
        <v>4664.1312247413662</v>
      </c>
    </row>
    <row r="1184" spans="1:39" ht="15" customHeight="1" x14ac:dyDescent="0.3">
      <c r="A1184" s="166" t="s">
        <v>3618</v>
      </c>
      <c r="B1184" s="99">
        <v>7584</v>
      </c>
      <c r="C1184" s="99">
        <v>50431</v>
      </c>
      <c r="D1184" s="165">
        <v>45802</v>
      </c>
      <c r="E1184" s="165">
        <v>46157</v>
      </c>
      <c r="F1184" s="166">
        <v>4</v>
      </c>
      <c r="G1184" s="178">
        <v>0.59</v>
      </c>
      <c r="H1184" s="181">
        <v>0.75</v>
      </c>
      <c r="I1184" s="180">
        <v>5.8000000000000003E-2</v>
      </c>
      <c r="J1184" s="21">
        <f t="shared" si="545"/>
        <v>3.41</v>
      </c>
      <c r="K1184" s="21" t="str">
        <f t="shared" si="546"/>
        <v>Y</v>
      </c>
      <c r="L1184" s="37" t="str">
        <f t="shared" si="547"/>
        <v>NA</v>
      </c>
      <c r="M1184" s="8" t="str">
        <f t="shared" si="548"/>
        <v>Y</v>
      </c>
      <c r="N1184" s="42">
        <f t="shared" si="549"/>
        <v>5</v>
      </c>
      <c r="O1184" s="43">
        <f t="shared" si="550"/>
        <v>200000</v>
      </c>
      <c r="P1184" s="43" t="str">
        <f t="shared" si="551"/>
        <v>NA</v>
      </c>
      <c r="Q1184" s="24">
        <f t="shared" si="552"/>
        <v>8023.8720000000003</v>
      </c>
      <c r="R1184" s="43">
        <f t="shared" si="553"/>
        <v>0</v>
      </c>
      <c r="S1184" s="24">
        <f t="shared" si="554"/>
        <v>1000000</v>
      </c>
      <c r="T1184" s="25" t="str">
        <f t="shared" si="555"/>
        <v>Y</v>
      </c>
      <c r="U1184" s="44">
        <f t="shared" si="556"/>
        <v>4</v>
      </c>
      <c r="V1184" s="45">
        <f t="shared" si="557"/>
        <v>200000</v>
      </c>
      <c r="W1184" s="45">
        <f t="shared" si="558"/>
        <v>1000000</v>
      </c>
      <c r="X1184" s="28">
        <f t="shared" si="559"/>
        <v>8489.2565760000016</v>
      </c>
      <c r="Y1184" s="28">
        <f t="shared" si="560"/>
        <v>0</v>
      </c>
      <c r="Z1184" s="45" t="str">
        <f t="shared" si="561"/>
        <v>NA</v>
      </c>
      <c r="AA1184" s="29" t="str">
        <f t="shared" si="562"/>
        <v>Y</v>
      </c>
      <c r="AB1184" s="46">
        <f t="shared" si="563"/>
        <v>3</v>
      </c>
      <c r="AC1184" s="31">
        <f t="shared" si="564"/>
        <v>200000</v>
      </c>
      <c r="AD1184" s="31">
        <f t="shared" si="565"/>
        <v>1000000</v>
      </c>
      <c r="AE1184" s="31">
        <f t="shared" si="566"/>
        <v>8981.6334574080029</v>
      </c>
      <c r="AF1184" s="47">
        <f t="shared" si="567"/>
        <v>0</v>
      </c>
      <c r="AG1184" s="31" t="str">
        <f t="shared" si="568"/>
        <v>NA</v>
      </c>
      <c r="AH1184" s="48">
        <f t="shared" si="569"/>
        <v>2</v>
      </c>
      <c r="AI1184" s="33">
        <f t="shared" si="570"/>
        <v>20000</v>
      </c>
      <c r="AJ1184" s="33">
        <f t="shared" si="571"/>
        <v>65000</v>
      </c>
      <c r="AK1184" s="33">
        <f t="shared" si="572"/>
        <v>9502.5681979376677</v>
      </c>
      <c r="AL1184" s="33">
        <f t="shared" si="573"/>
        <v>0</v>
      </c>
      <c r="AM1184" s="34">
        <f t="shared" si="574"/>
        <v>0</v>
      </c>
    </row>
    <row r="1185" spans="1:39" ht="15" customHeight="1" x14ac:dyDescent="0.3">
      <c r="A1185" s="166" t="s">
        <v>3619</v>
      </c>
      <c r="B1185" s="99">
        <v>10525</v>
      </c>
      <c r="C1185" s="99">
        <v>98094</v>
      </c>
      <c r="D1185" s="165">
        <v>45015</v>
      </c>
      <c r="E1185" s="165">
        <v>45123</v>
      </c>
      <c r="F1185" s="166">
        <v>2</v>
      </c>
      <c r="G1185" s="178">
        <v>1.35</v>
      </c>
      <c r="H1185" s="181">
        <v>0.75</v>
      </c>
      <c r="I1185" s="180">
        <v>7.3999999999999996E-2</v>
      </c>
      <c r="J1185" s="21">
        <f t="shared" si="545"/>
        <v>0.64999999999999991</v>
      </c>
      <c r="K1185" s="21" t="str">
        <f t="shared" si="546"/>
        <v>Y</v>
      </c>
      <c r="L1185" s="37" t="str">
        <f t="shared" si="547"/>
        <v>NA</v>
      </c>
      <c r="M1185" s="8" t="str">
        <f t="shared" si="548"/>
        <v>Y</v>
      </c>
      <c r="N1185" s="42">
        <f t="shared" si="549"/>
        <v>1</v>
      </c>
      <c r="O1185" s="43">
        <f t="shared" si="550"/>
        <v>200000</v>
      </c>
      <c r="P1185" s="43" t="str">
        <f t="shared" si="551"/>
        <v>NA</v>
      </c>
      <c r="Q1185" s="24">
        <f t="shared" si="552"/>
        <v>11303.85</v>
      </c>
      <c r="R1185" s="43">
        <f t="shared" si="553"/>
        <v>0</v>
      </c>
      <c r="S1185" s="24">
        <f t="shared" si="554"/>
        <v>1000000</v>
      </c>
      <c r="T1185" s="25" t="str">
        <f t="shared" si="555"/>
        <v>N</v>
      </c>
      <c r="U1185" s="44">
        <f t="shared" si="556"/>
        <v>0</v>
      </c>
      <c r="V1185" s="45">
        <f t="shared" si="557"/>
        <v>0</v>
      </c>
      <c r="W1185" s="45">
        <f t="shared" si="558"/>
        <v>0</v>
      </c>
      <c r="X1185" s="28">
        <f t="shared" si="559"/>
        <v>0</v>
      </c>
      <c r="Y1185" s="28">
        <f t="shared" si="560"/>
        <v>0</v>
      </c>
      <c r="Z1185" s="45">
        <f t="shared" si="561"/>
        <v>0</v>
      </c>
      <c r="AA1185" s="29" t="str">
        <f t="shared" si="562"/>
        <v>N</v>
      </c>
      <c r="AB1185" s="46">
        <f t="shared" si="563"/>
        <v>0</v>
      </c>
      <c r="AC1185" s="31">
        <f t="shared" si="564"/>
        <v>0</v>
      </c>
      <c r="AD1185" s="31">
        <f t="shared" si="565"/>
        <v>0</v>
      </c>
      <c r="AE1185" s="31">
        <f t="shared" si="566"/>
        <v>0</v>
      </c>
      <c r="AF1185" s="47">
        <f t="shared" si="567"/>
        <v>0</v>
      </c>
      <c r="AG1185" s="31">
        <f t="shared" si="568"/>
        <v>0</v>
      </c>
      <c r="AH1185" s="48">
        <f t="shared" si="569"/>
        <v>0</v>
      </c>
      <c r="AI1185" s="33">
        <f t="shared" si="570"/>
        <v>0</v>
      </c>
      <c r="AJ1185" s="33">
        <f t="shared" si="571"/>
        <v>0</v>
      </c>
      <c r="AK1185" s="33">
        <f t="shared" si="572"/>
        <v>0</v>
      </c>
      <c r="AL1185" s="33">
        <f t="shared" si="573"/>
        <v>0</v>
      </c>
      <c r="AM1185" s="34">
        <f t="shared" si="574"/>
        <v>0</v>
      </c>
    </row>
    <row r="1186" spans="1:39" ht="15" customHeight="1" x14ac:dyDescent="0.3">
      <c r="A1186" s="166" t="s">
        <v>3620</v>
      </c>
      <c r="B1186" s="99">
        <v>5929</v>
      </c>
      <c r="C1186" s="99">
        <v>26575</v>
      </c>
      <c r="D1186" s="165">
        <v>46111</v>
      </c>
      <c r="E1186" s="165">
        <v>46469</v>
      </c>
      <c r="F1186" s="166">
        <v>4</v>
      </c>
      <c r="G1186" s="178">
        <v>2.64</v>
      </c>
      <c r="H1186" s="181">
        <v>1</v>
      </c>
      <c r="I1186" s="180">
        <v>5.8299999999999998E-2</v>
      </c>
      <c r="J1186" s="21">
        <f t="shared" si="545"/>
        <v>1.3599999999999999</v>
      </c>
      <c r="K1186" s="21" t="str">
        <f t="shared" si="546"/>
        <v>Y</v>
      </c>
      <c r="L1186" s="37" t="str">
        <f t="shared" si="547"/>
        <v>NA</v>
      </c>
      <c r="M1186" s="8" t="str">
        <f t="shared" si="548"/>
        <v>Y</v>
      </c>
      <c r="N1186" s="42">
        <f t="shared" si="549"/>
        <v>2</v>
      </c>
      <c r="O1186" s="43">
        <f t="shared" si="550"/>
        <v>200000</v>
      </c>
      <c r="P1186" s="43" t="str">
        <f t="shared" si="551"/>
        <v>NA</v>
      </c>
      <c r="Q1186" s="24">
        <f t="shared" si="552"/>
        <v>6274.6607000000004</v>
      </c>
      <c r="R1186" s="43">
        <f t="shared" si="553"/>
        <v>0</v>
      </c>
      <c r="S1186" s="24">
        <f t="shared" si="554"/>
        <v>1000000</v>
      </c>
      <c r="T1186" s="25" t="str">
        <f t="shared" si="555"/>
        <v>Y</v>
      </c>
      <c r="U1186" s="44">
        <f t="shared" si="556"/>
        <v>1</v>
      </c>
      <c r="V1186" s="45">
        <f t="shared" si="557"/>
        <v>200000</v>
      </c>
      <c r="W1186" s="45">
        <f t="shared" si="558"/>
        <v>1000000</v>
      </c>
      <c r="X1186" s="28">
        <f t="shared" si="559"/>
        <v>6640.4734188100001</v>
      </c>
      <c r="Y1186" s="28">
        <f t="shared" si="560"/>
        <v>0</v>
      </c>
      <c r="Z1186" s="45" t="str">
        <f t="shared" si="561"/>
        <v>NA</v>
      </c>
      <c r="AA1186" s="29" t="str">
        <f t="shared" si="562"/>
        <v>N</v>
      </c>
      <c r="AB1186" s="46">
        <f t="shared" si="563"/>
        <v>0</v>
      </c>
      <c r="AC1186" s="31">
        <f t="shared" si="564"/>
        <v>0</v>
      </c>
      <c r="AD1186" s="31">
        <f t="shared" si="565"/>
        <v>0</v>
      </c>
      <c r="AE1186" s="31">
        <f t="shared" si="566"/>
        <v>0</v>
      </c>
      <c r="AF1186" s="47">
        <f t="shared" si="567"/>
        <v>0</v>
      </c>
      <c r="AG1186" s="31">
        <f t="shared" si="568"/>
        <v>0</v>
      </c>
      <c r="AH1186" s="48">
        <f t="shared" si="569"/>
        <v>0</v>
      </c>
      <c r="AI1186" s="33">
        <f t="shared" si="570"/>
        <v>0</v>
      </c>
      <c r="AJ1186" s="33">
        <f t="shared" si="571"/>
        <v>0</v>
      </c>
      <c r="AK1186" s="33">
        <f t="shared" si="572"/>
        <v>0</v>
      </c>
      <c r="AL1186" s="33">
        <f t="shared" si="573"/>
        <v>0</v>
      </c>
      <c r="AM1186" s="34">
        <f t="shared" si="574"/>
        <v>0</v>
      </c>
    </row>
    <row r="1187" spans="1:39" ht="15" customHeight="1" x14ac:dyDescent="0.3">
      <c r="A1187" s="166" t="s">
        <v>3621</v>
      </c>
      <c r="B1187" s="99">
        <v>22877</v>
      </c>
      <c r="C1187" s="99">
        <v>70844</v>
      </c>
      <c r="D1187" s="165">
        <v>44890</v>
      </c>
      <c r="E1187" s="165">
        <v>45074</v>
      </c>
      <c r="F1187" s="166">
        <v>4</v>
      </c>
      <c r="G1187" s="178">
        <v>1.06</v>
      </c>
      <c r="H1187" s="181">
        <v>1</v>
      </c>
      <c r="I1187" s="180">
        <v>3.5799999999999998E-2</v>
      </c>
      <c r="J1187" s="21">
        <f t="shared" si="545"/>
        <v>2.94</v>
      </c>
      <c r="K1187" s="21" t="str">
        <f t="shared" si="546"/>
        <v>Y</v>
      </c>
      <c r="L1187" s="37" t="str">
        <f t="shared" si="547"/>
        <v>NA</v>
      </c>
      <c r="M1187" s="8" t="str">
        <f t="shared" si="548"/>
        <v>Y</v>
      </c>
      <c r="N1187" s="42">
        <f t="shared" si="549"/>
        <v>3</v>
      </c>
      <c r="O1187" s="43">
        <f t="shared" si="550"/>
        <v>200000</v>
      </c>
      <c r="P1187" s="43" t="str">
        <f t="shared" si="551"/>
        <v>NA</v>
      </c>
      <c r="Q1187" s="24">
        <f t="shared" si="552"/>
        <v>23695.996600000002</v>
      </c>
      <c r="R1187" s="43">
        <f t="shared" si="553"/>
        <v>0</v>
      </c>
      <c r="S1187" s="24">
        <f t="shared" si="554"/>
        <v>1000000</v>
      </c>
      <c r="T1187" s="25" t="str">
        <f t="shared" si="555"/>
        <v>Y</v>
      </c>
      <c r="U1187" s="44">
        <f t="shared" si="556"/>
        <v>2</v>
      </c>
      <c r="V1187" s="45">
        <f t="shared" si="557"/>
        <v>200000</v>
      </c>
      <c r="W1187" s="45">
        <f t="shared" si="558"/>
        <v>1000000</v>
      </c>
      <c r="X1187" s="28">
        <f t="shared" si="559"/>
        <v>24544.313278280002</v>
      </c>
      <c r="Y1187" s="28">
        <f t="shared" si="560"/>
        <v>0</v>
      </c>
      <c r="Z1187" s="45" t="str">
        <f t="shared" si="561"/>
        <v>NA</v>
      </c>
      <c r="AA1187" s="29" t="str">
        <f t="shared" si="562"/>
        <v>Y</v>
      </c>
      <c r="AB1187" s="46">
        <f t="shared" si="563"/>
        <v>1</v>
      </c>
      <c r="AC1187" s="31">
        <f t="shared" si="564"/>
        <v>200000</v>
      </c>
      <c r="AD1187" s="31">
        <f t="shared" si="565"/>
        <v>1000000</v>
      </c>
      <c r="AE1187" s="31">
        <f t="shared" si="566"/>
        <v>25422.999693642429</v>
      </c>
      <c r="AF1187" s="47">
        <f t="shared" si="567"/>
        <v>0</v>
      </c>
      <c r="AG1187" s="31" t="str">
        <f t="shared" si="568"/>
        <v>NA</v>
      </c>
      <c r="AH1187" s="48">
        <f t="shared" si="569"/>
        <v>0</v>
      </c>
      <c r="AI1187" s="33">
        <f t="shared" si="570"/>
        <v>0</v>
      </c>
      <c r="AJ1187" s="33">
        <f t="shared" si="571"/>
        <v>0</v>
      </c>
      <c r="AK1187" s="33">
        <f t="shared" si="572"/>
        <v>0</v>
      </c>
      <c r="AL1187" s="33">
        <f t="shared" si="573"/>
        <v>0</v>
      </c>
      <c r="AM1187" s="34">
        <f t="shared" si="574"/>
        <v>0</v>
      </c>
    </row>
    <row r="1188" spans="1:39" ht="15" customHeight="1" x14ac:dyDescent="0.3">
      <c r="A1188" s="166" t="s">
        <v>3622</v>
      </c>
      <c r="B1188" s="99">
        <v>10179</v>
      </c>
      <c r="C1188" s="99">
        <v>77798</v>
      </c>
      <c r="D1188" s="165">
        <v>45353</v>
      </c>
      <c r="E1188" s="165">
        <v>45630</v>
      </c>
      <c r="F1188" s="166">
        <v>4</v>
      </c>
      <c r="G1188" s="178">
        <v>0.9</v>
      </c>
      <c r="H1188" s="181">
        <v>0.5</v>
      </c>
      <c r="I1188" s="180">
        <v>3.6900000000000002E-2</v>
      </c>
      <c r="J1188" s="21">
        <f t="shared" si="545"/>
        <v>3.1</v>
      </c>
      <c r="K1188" s="21" t="str">
        <f t="shared" si="546"/>
        <v>Y</v>
      </c>
      <c r="L1188" s="37" t="str">
        <f t="shared" si="547"/>
        <v>NA</v>
      </c>
      <c r="M1188" s="8" t="str">
        <f t="shared" si="548"/>
        <v>Y</v>
      </c>
      <c r="N1188" s="42">
        <f t="shared" si="549"/>
        <v>7</v>
      </c>
      <c r="O1188" s="43">
        <f t="shared" si="550"/>
        <v>200000</v>
      </c>
      <c r="P1188" s="43" t="str">
        <f t="shared" si="551"/>
        <v>NA</v>
      </c>
      <c r="Q1188" s="24">
        <f t="shared" si="552"/>
        <v>10554.605099999999</v>
      </c>
      <c r="R1188" s="43">
        <f t="shared" si="553"/>
        <v>0</v>
      </c>
      <c r="S1188" s="24">
        <f t="shared" si="554"/>
        <v>1000000</v>
      </c>
      <c r="T1188" s="25" t="str">
        <f t="shared" si="555"/>
        <v>Y</v>
      </c>
      <c r="U1188" s="44">
        <f t="shared" si="556"/>
        <v>6</v>
      </c>
      <c r="V1188" s="45">
        <f t="shared" si="557"/>
        <v>200000</v>
      </c>
      <c r="W1188" s="45">
        <f t="shared" si="558"/>
        <v>1000000</v>
      </c>
      <c r="X1188" s="28">
        <f t="shared" si="559"/>
        <v>10944.070028189999</v>
      </c>
      <c r="Y1188" s="28">
        <f t="shared" si="560"/>
        <v>0</v>
      </c>
      <c r="Z1188" s="45" t="str">
        <f t="shared" si="561"/>
        <v>NA</v>
      </c>
      <c r="AA1188" s="29" t="str">
        <f t="shared" si="562"/>
        <v>Y</v>
      </c>
      <c r="AB1188" s="46">
        <f t="shared" si="563"/>
        <v>5</v>
      </c>
      <c r="AC1188" s="31">
        <f t="shared" si="564"/>
        <v>200000</v>
      </c>
      <c r="AD1188" s="31">
        <f t="shared" si="565"/>
        <v>1000000</v>
      </c>
      <c r="AE1188" s="31">
        <f t="shared" si="566"/>
        <v>11347.906212230209</v>
      </c>
      <c r="AF1188" s="47">
        <f t="shared" si="567"/>
        <v>0</v>
      </c>
      <c r="AG1188" s="31" t="str">
        <f t="shared" si="568"/>
        <v>NA</v>
      </c>
      <c r="AH1188" s="48">
        <f t="shared" si="569"/>
        <v>4</v>
      </c>
      <c r="AI1188" s="33">
        <f t="shared" si="570"/>
        <v>20000</v>
      </c>
      <c r="AJ1188" s="33">
        <f t="shared" si="571"/>
        <v>65000</v>
      </c>
      <c r="AK1188" s="33">
        <f t="shared" si="572"/>
        <v>11766.643951461503</v>
      </c>
      <c r="AL1188" s="33">
        <f t="shared" si="573"/>
        <v>0</v>
      </c>
      <c r="AM1188" s="34">
        <f t="shared" si="574"/>
        <v>0</v>
      </c>
    </row>
    <row r="1189" spans="1:39" ht="15" customHeight="1" x14ac:dyDescent="0.3">
      <c r="A1189" s="166" t="s">
        <v>3623</v>
      </c>
      <c r="B1189" s="99">
        <v>18065</v>
      </c>
      <c r="C1189" s="99">
        <v>45204</v>
      </c>
      <c r="D1189" s="165">
        <v>44647</v>
      </c>
      <c r="E1189" s="165">
        <v>44866</v>
      </c>
      <c r="F1189" s="166">
        <v>2</v>
      </c>
      <c r="G1189" s="178">
        <v>0.71</v>
      </c>
      <c r="H1189" s="181">
        <v>1</v>
      </c>
      <c r="I1189" s="180">
        <v>2.3599999999999999E-2</v>
      </c>
      <c r="J1189" s="21">
        <f t="shared" si="545"/>
        <v>1.29</v>
      </c>
      <c r="K1189" s="21" t="str">
        <f t="shared" si="546"/>
        <v>Y</v>
      </c>
      <c r="L1189" s="37" t="str">
        <f t="shared" si="547"/>
        <v>NA</v>
      </c>
      <c r="M1189" s="8" t="str">
        <f t="shared" si="548"/>
        <v>Y</v>
      </c>
      <c r="N1189" s="42">
        <f t="shared" si="549"/>
        <v>2</v>
      </c>
      <c r="O1189" s="43">
        <f t="shared" si="550"/>
        <v>200000</v>
      </c>
      <c r="P1189" s="43" t="str">
        <f t="shared" si="551"/>
        <v>NA</v>
      </c>
      <c r="Q1189" s="24">
        <f t="shared" si="552"/>
        <v>18491.334000000003</v>
      </c>
      <c r="R1189" s="43">
        <f t="shared" si="553"/>
        <v>0</v>
      </c>
      <c r="S1189" s="24">
        <f t="shared" si="554"/>
        <v>1000000</v>
      </c>
      <c r="T1189" s="25" t="str">
        <f t="shared" si="555"/>
        <v>Y</v>
      </c>
      <c r="U1189" s="44">
        <f t="shared" si="556"/>
        <v>1</v>
      </c>
      <c r="V1189" s="45">
        <f t="shared" si="557"/>
        <v>200000</v>
      </c>
      <c r="W1189" s="45">
        <f t="shared" si="558"/>
        <v>1000000</v>
      </c>
      <c r="X1189" s="28">
        <f t="shared" si="559"/>
        <v>18927.729482400006</v>
      </c>
      <c r="Y1189" s="28">
        <f t="shared" si="560"/>
        <v>0</v>
      </c>
      <c r="Z1189" s="45" t="str">
        <f t="shared" si="561"/>
        <v>NA</v>
      </c>
      <c r="AA1189" s="29" t="str">
        <f t="shared" si="562"/>
        <v>N</v>
      </c>
      <c r="AB1189" s="46">
        <f t="shared" si="563"/>
        <v>0</v>
      </c>
      <c r="AC1189" s="31">
        <f t="shared" si="564"/>
        <v>0</v>
      </c>
      <c r="AD1189" s="31">
        <f t="shared" si="565"/>
        <v>0</v>
      </c>
      <c r="AE1189" s="31">
        <f t="shared" si="566"/>
        <v>0</v>
      </c>
      <c r="AF1189" s="47">
        <f t="shared" si="567"/>
        <v>0</v>
      </c>
      <c r="AG1189" s="31">
        <f t="shared" si="568"/>
        <v>0</v>
      </c>
      <c r="AH1189" s="48">
        <f t="shared" si="569"/>
        <v>0</v>
      </c>
      <c r="AI1189" s="33">
        <f t="shared" si="570"/>
        <v>0</v>
      </c>
      <c r="AJ1189" s="33">
        <f t="shared" si="571"/>
        <v>0</v>
      </c>
      <c r="AK1189" s="33">
        <f t="shared" si="572"/>
        <v>0</v>
      </c>
      <c r="AL1189" s="33">
        <f t="shared" si="573"/>
        <v>0</v>
      </c>
      <c r="AM1189" s="34">
        <f t="shared" si="574"/>
        <v>0</v>
      </c>
    </row>
    <row r="1190" spans="1:39" ht="15" customHeight="1" x14ac:dyDescent="0.3">
      <c r="A1190" s="166" t="s">
        <v>3624</v>
      </c>
      <c r="B1190" s="99">
        <v>9616</v>
      </c>
      <c r="C1190" s="99">
        <v>32305</v>
      </c>
      <c r="D1190" s="165">
        <v>46101</v>
      </c>
      <c r="E1190" s="165">
        <v>46279</v>
      </c>
      <c r="F1190" s="166">
        <v>4</v>
      </c>
      <c r="G1190" s="178">
        <v>3.47</v>
      </c>
      <c r="H1190" s="181">
        <v>1</v>
      </c>
      <c r="I1190" s="180">
        <v>3.2399999999999998E-2</v>
      </c>
      <c r="J1190" s="21">
        <f t="shared" si="545"/>
        <v>0.5299999999999998</v>
      </c>
      <c r="K1190" s="21" t="str">
        <f t="shared" si="546"/>
        <v>Y</v>
      </c>
      <c r="L1190" s="37" t="str">
        <f t="shared" si="547"/>
        <v>NA</v>
      </c>
      <c r="M1190" s="8" t="str">
        <f t="shared" si="548"/>
        <v>Y</v>
      </c>
      <c r="N1190" s="42">
        <f t="shared" si="549"/>
        <v>1</v>
      </c>
      <c r="O1190" s="43">
        <f t="shared" si="550"/>
        <v>200000</v>
      </c>
      <c r="P1190" s="43" t="str">
        <f t="shared" si="551"/>
        <v>NA</v>
      </c>
      <c r="Q1190" s="24">
        <f t="shared" si="552"/>
        <v>9927.5583999999999</v>
      </c>
      <c r="R1190" s="43">
        <f t="shared" si="553"/>
        <v>0</v>
      </c>
      <c r="S1190" s="24">
        <f t="shared" si="554"/>
        <v>1000000</v>
      </c>
      <c r="T1190" s="25" t="str">
        <f t="shared" si="555"/>
        <v>N</v>
      </c>
      <c r="U1190" s="44">
        <f t="shared" si="556"/>
        <v>0</v>
      </c>
      <c r="V1190" s="45">
        <f t="shared" si="557"/>
        <v>0</v>
      </c>
      <c r="W1190" s="45">
        <f t="shared" si="558"/>
        <v>0</v>
      </c>
      <c r="X1190" s="28">
        <f t="shared" si="559"/>
        <v>0</v>
      </c>
      <c r="Y1190" s="28">
        <f t="shared" si="560"/>
        <v>0</v>
      </c>
      <c r="Z1190" s="45">
        <f t="shared" si="561"/>
        <v>0</v>
      </c>
      <c r="AA1190" s="29" t="str">
        <f t="shared" si="562"/>
        <v>N</v>
      </c>
      <c r="AB1190" s="46">
        <f t="shared" si="563"/>
        <v>0</v>
      </c>
      <c r="AC1190" s="31">
        <f t="shared" si="564"/>
        <v>0</v>
      </c>
      <c r="AD1190" s="31">
        <f t="shared" si="565"/>
        <v>0</v>
      </c>
      <c r="AE1190" s="31">
        <f t="shared" si="566"/>
        <v>0</v>
      </c>
      <c r="AF1190" s="47">
        <f t="shared" si="567"/>
        <v>0</v>
      </c>
      <c r="AG1190" s="31">
        <f t="shared" si="568"/>
        <v>0</v>
      </c>
      <c r="AH1190" s="48">
        <f t="shared" si="569"/>
        <v>0</v>
      </c>
      <c r="AI1190" s="33">
        <f t="shared" si="570"/>
        <v>0</v>
      </c>
      <c r="AJ1190" s="33">
        <f t="shared" si="571"/>
        <v>0</v>
      </c>
      <c r="AK1190" s="33">
        <f t="shared" si="572"/>
        <v>0</v>
      </c>
      <c r="AL1190" s="33">
        <f t="shared" si="573"/>
        <v>0</v>
      </c>
      <c r="AM1190" s="34">
        <f t="shared" si="574"/>
        <v>0</v>
      </c>
    </row>
    <row r="1191" spans="1:39" ht="15" customHeight="1" x14ac:dyDescent="0.3">
      <c r="A1191" s="166" t="s">
        <v>3625</v>
      </c>
      <c r="B1191" s="99">
        <v>23929</v>
      </c>
      <c r="C1191" s="99">
        <v>74917</v>
      </c>
      <c r="D1191" s="165">
        <v>45816</v>
      </c>
      <c r="E1191" s="165">
        <v>45927</v>
      </c>
      <c r="F1191" s="166">
        <v>4</v>
      </c>
      <c r="G1191" s="178">
        <v>3.98</v>
      </c>
      <c r="H1191" s="181">
        <v>1</v>
      </c>
      <c r="I1191" s="180">
        <v>4.99E-2</v>
      </c>
      <c r="J1191" s="21">
        <f t="shared" si="545"/>
        <v>2.0000000000000018E-2</v>
      </c>
      <c r="K1191" s="21" t="str">
        <f t="shared" si="546"/>
        <v>Y</v>
      </c>
      <c r="L1191" s="37" t="str">
        <f t="shared" si="547"/>
        <v>NA</v>
      </c>
      <c r="M1191" s="8" t="str">
        <f t="shared" si="548"/>
        <v>Y</v>
      </c>
      <c r="N1191" s="42">
        <f t="shared" si="549"/>
        <v>1</v>
      </c>
      <c r="O1191" s="43">
        <f t="shared" si="550"/>
        <v>200000</v>
      </c>
      <c r="P1191" s="43" t="str">
        <f t="shared" si="551"/>
        <v>NA</v>
      </c>
      <c r="Q1191" s="24">
        <f t="shared" si="552"/>
        <v>25123.057100000002</v>
      </c>
      <c r="R1191" s="43">
        <f t="shared" si="553"/>
        <v>0</v>
      </c>
      <c r="S1191" s="24">
        <f t="shared" si="554"/>
        <v>1000000</v>
      </c>
      <c r="T1191" s="25" t="str">
        <f t="shared" si="555"/>
        <v>N</v>
      </c>
      <c r="U1191" s="44">
        <f t="shared" si="556"/>
        <v>0</v>
      </c>
      <c r="V1191" s="45">
        <f t="shared" si="557"/>
        <v>0</v>
      </c>
      <c r="W1191" s="45">
        <f t="shared" si="558"/>
        <v>0</v>
      </c>
      <c r="X1191" s="28">
        <f t="shared" si="559"/>
        <v>0</v>
      </c>
      <c r="Y1191" s="28">
        <f t="shared" si="560"/>
        <v>0</v>
      </c>
      <c r="Z1191" s="45">
        <f t="shared" si="561"/>
        <v>0</v>
      </c>
      <c r="AA1191" s="29" t="str">
        <f t="shared" si="562"/>
        <v>N</v>
      </c>
      <c r="AB1191" s="46">
        <f t="shared" si="563"/>
        <v>0</v>
      </c>
      <c r="AC1191" s="31">
        <f t="shared" si="564"/>
        <v>0</v>
      </c>
      <c r="AD1191" s="31">
        <f t="shared" si="565"/>
        <v>0</v>
      </c>
      <c r="AE1191" s="31">
        <f t="shared" si="566"/>
        <v>0</v>
      </c>
      <c r="AF1191" s="47">
        <f t="shared" si="567"/>
        <v>0</v>
      </c>
      <c r="AG1191" s="31">
        <f t="shared" si="568"/>
        <v>0</v>
      </c>
      <c r="AH1191" s="48">
        <f t="shared" si="569"/>
        <v>0</v>
      </c>
      <c r="AI1191" s="33">
        <f t="shared" si="570"/>
        <v>0</v>
      </c>
      <c r="AJ1191" s="33">
        <f t="shared" si="571"/>
        <v>0</v>
      </c>
      <c r="AK1191" s="33">
        <f t="shared" si="572"/>
        <v>0</v>
      </c>
      <c r="AL1191" s="33">
        <f t="shared" si="573"/>
        <v>0</v>
      </c>
      <c r="AM1191" s="34">
        <f t="shared" si="574"/>
        <v>0</v>
      </c>
    </row>
    <row r="1192" spans="1:39" ht="15" customHeight="1" x14ac:dyDescent="0.3">
      <c r="A1192" s="166" t="s">
        <v>3626</v>
      </c>
      <c r="B1192" s="99">
        <v>5759</v>
      </c>
      <c r="C1192" s="99">
        <v>27561</v>
      </c>
      <c r="D1192" s="165">
        <v>45399</v>
      </c>
      <c r="E1192" s="165">
        <v>45687</v>
      </c>
      <c r="F1192" s="166">
        <v>4</v>
      </c>
      <c r="G1192" s="178">
        <v>3.87</v>
      </c>
      <c r="H1192" s="181">
        <v>0.5</v>
      </c>
      <c r="I1192" s="180">
        <v>5.5800000000000002E-2</v>
      </c>
      <c r="J1192" s="21">
        <f t="shared" si="545"/>
        <v>0.12999999999999989</v>
      </c>
      <c r="K1192" s="21" t="str">
        <f t="shared" si="546"/>
        <v>Y</v>
      </c>
      <c r="L1192" s="37" t="str">
        <f t="shared" si="547"/>
        <v>NA</v>
      </c>
      <c r="M1192" s="8" t="str">
        <f t="shared" si="548"/>
        <v>Y</v>
      </c>
      <c r="N1192" s="42">
        <f t="shared" si="549"/>
        <v>1</v>
      </c>
      <c r="O1192" s="43">
        <f t="shared" si="550"/>
        <v>200000</v>
      </c>
      <c r="P1192" s="43" t="str">
        <f t="shared" si="551"/>
        <v>NA</v>
      </c>
      <c r="Q1192" s="24">
        <f t="shared" si="552"/>
        <v>6080.3522000000003</v>
      </c>
      <c r="R1192" s="43">
        <f t="shared" si="553"/>
        <v>0</v>
      </c>
      <c r="S1192" s="24">
        <f t="shared" si="554"/>
        <v>1000000</v>
      </c>
      <c r="T1192" s="25" t="str">
        <f t="shared" si="555"/>
        <v>N</v>
      </c>
      <c r="U1192" s="44">
        <f t="shared" si="556"/>
        <v>0</v>
      </c>
      <c r="V1192" s="45">
        <f t="shared" si="557"/>
        <v>0</v>
      </c>
      <c r="W1192" s="45">
        <f t="shared" si="558"/>
        <v>0</v>
      </c>
      <c r="X1192" s="28">
        <f t="shared" si="559"/>
        <v>0</v>
      </c>
      <c r="Y1192" s="28">
        <f t="shared" si="560"/>
        <v>0</v>
      </c>
      <c r="Z1192" s="45">
        <f t="shared" si="561"/>
        <v>0</v>
      </c>
      <c r="AA1192" s="29" t="str">
        <f t="shared" si="562"/>
        <v>N</v>
      </c>
      <c r="AB1192" s="46">
        <f t="shared" si="563"/>
        <v>0</v>
      </c>
      <c r="AC1192" s="31">
        <f t="shared" si="564"/>
        <v>0</v>
      </c>
      <c r="AD1192" s="31">
        <f t="shared" si="565"/>
        <v>0</v>
      </c>
      <c r="AE1192" s="31">
        <f t="shared" si="566"/>
        <v>0</v>
      </c>
      <c r="AF1192" s="47">
        <f t="shared" si="567"/>
        <v>0</v>
      </c>
      <c r="AG1192" s="31">
        <f t="shared" si="568"/>
        <v>0</v>
      </c>
      <c r="AH1192" s="48">
        <f t="shared" si="569"/>
        <v>0</v>
      </c>
      <c r="AI1192" s="33">
        <f t="shared" si="570"/>
        <v>0</v>
      </c>
      <c r="AJ1192" s="33">
        <f t="shared" si="571"/>
        <v>0</v>
      </c>
      <c r="AK1192" s="33">
        <f t="shared" si="572"/>
        <v>0</v>
      </c>
      <c r="AL1192" s="33">
        <f t="shared" si="573"/>
        <v>0</v>
      </c>
      <c r="AM1192" s="34">
        <f t="shared" si="574"/>
        <v>0</v>
      </c>
    </row>
    <row r="1193" spans="1:39" ht="15" customHeight="1" x14ac:dyDescent="0.3">
      <c r="A1193" s="166" t="s">
        <v>3627</v>
      </c>
      <c r="B1193" s="99">
        <v>14219</v>
      </c>
      <c r="C1193" s="99">
        <v>89085</v>
      </c>
      <c r="D1193" s="165">
        <v>44981</v>
      </c>
      <c r="E1193" s="165">
        <v>45345</v>
      </c>
      <c r="F1193" s="166">
        <v>4</v>
      </c>
      <c r="G1193" s="178">
        <v>1.21</v>
      </c>
      <c r="H1193" s="181">
        <v>0.25</v>
      </c>
      <c r="I1193" s="180">
        <v>7.4300000000000005E-2</v>
      </c>
      <c r="J1193" s="21">
        <f t="shared" si="545"/>
        <v>2.79</v>
      </c>
      <c r="K1193" s="21" t="str">
        <f t="shared" si="546"/>
        <v>Y</v>
      </c>
      <c r="L1193" s="37" t="str">
        <f t="shared" si="547"/>
        <v>NA</v>
      </c>
      <c r="M1193" s="8" t="str">
        <f t="shared" si="548"/>
        <v>Y</v>
      </c>
      <c r="N1193" s="42">
        <f t="shared" si="549"/>
        <v>12</v>
      </c>
      <c r="O1193" s="43">
        <f t="shared" si="550"/>
        <v>200000</v>
      </c>
      <c r="P1193" s="43" t="str">
        <f t="shared" si="551"/>
        <v>NA</v>
      </c>
      <c r="Q1193" s="24">
        <f t="shared" si="552"/>
        <v>15275.4717</v>
      </c>
      <c r="R1193" s="43">
        <f t="shared" si="553"/>
        <v>0</v>
      </c>
      <c r="S1193" s="24">
        <f t="shared" si="554"/>
        <v>1000000</v>
      </c>
      <c r="T1193" s="25" t="str">
        <f t="shared" si="555"/>
        <v>Y</v>
      </c>
      <c r="U1193" s="44">
        <f t="shared" si="556"/>
        <v>11</v>
      </c>
      <c r="V1193" s="45">
        <f t="shared" si="557"/>
        <v>200000</v>
      </c>
      <c r="W1193" s="45">
        <f t="shared" si="558"/>
        <v>1000000</v>
      </c>
      <c r="X1193" s="28">
        <f t="shared" si="559"/>
        <v>16410.439247310002</v>
      </c>
      <c r="Y1193" s="28">
        <f t="shared" si="560"/>
        <v>0</v>
      </c>
      <c r="Z1193" s="45" t="str">
        <f t="shared" si="561"/>
        <v>NA</v>
      </c>
      <c r="AA1193" s="29" t="str">
        <f t="shared" si="562"/>
        <v>Y</v>
      </c>
      <c r="AB1193" s="46">
        <f t="shared" si="563"/>
        <v>10</v>
      </c>
      <c r="AC1193" s="31">
        <f t="shared" si="564"/>
        <v>200000</v>
      </c>
      <c r="AD1193" s="31">
        <f t="shared" si="565"/>
        <v>1000000</v>
      </c>
      <c r="AE1193" s="31">
        <f t="shared" si="566"/>
        <v>17629.734883385136</v>
      </c>
      <c r="AF1193" s="47">
        <f t="shared" si="567"/>
        <v>0</v>
      </c>
      <c r="AG1193" s="31" t="str">
        <f t="shared" si="568"/>
        <v>NA</v>
      </c>
      <c r="AH1193" s="48">
        <f t="shared" si="569"/>
        <v>9</v>
      </c>
      <c r="AI1193" s="33">
        <f t="shared" si="570"/>
        <v>20000</v>
      </c>
      <c r="AJ1193" s="33">
        <f t="shared" si="571"/>
        <v>65000</v>
      </c>
      <c r="AK1193" s="33">
        <f t="shared" si="572"/>
        <v>18939.624185220651</v>
      </c>
      <c r="AL1193" s="33">
        <f t="shared" si="573"/>
        <v>0</v>
      </c>
      <c r="AM1193" s="34">
        <f t="shared" si="574"/>
        <v>0</v>
      </c>
    </row>
    <row r="1194" spans="1:39" ht="15" customHeight="1" x14ac:dyDescent="0.3">
      <c r="A1194" s="166" t="s">
        <v>3628</v>
      </c>
      <c r="B1194" s="99">
        <v>13666</v>
      </c>
      <c r="C1194" s="99">
        <v>71609</v>
      </c>
      <c r="D1194" s="165">
        <v>44640</v>
      </c>
      <c r="E1194" s="165">
        <v>44876</v>
      </c>
      <c r="F1194" s="166">
        <v>4</v>
      </c>
      <c r="G1194" s="178">
        <v>0.28000000000000003</v>
      </c>
      <c r="H1194" s="181">
        <v>0.25</v>
      </c>
      <c r="I1194" s="180">
        <v>5.4899999999999997E-2</v>
      </c>
      <c r="J1194" s="21">
        <f t="shared" si="545"/>
        <v>3.7199999999999998</v>
      </c>
      <c r="K1194" s="21" t="str">
        <f t="shared" si="546"/>
        <v>Y</v>
      </c>
      <c r="L1194" s="37" t="str">
        <f t="shared" si="547"/>
        <v>NA</v>
      </c>
      <c r="M1194" s="8" t="str">
        <f t="shared" si="548"/>
        <v>Y</v>
      </c>
      <c r="N1194" s="42">
        <f t="shared" si="549"/>
        <v>15</v>
      </c>
      <c r="O1194" s="43">
        <f t="shared" si="550"/>
        <v>200000</v>
      </c>
      <c r="P1194" s="43" t="str">
        <f t="shared" si="551"/>
        <v>NA</v>
      </c>
      <c r="Q1194" s="24">
        <f t="shared" si="552"/>
        <v>14416.2634</v>
      </c>
      <c r="R1194" s="43">
        <f t="shared" si="553"/>
        <v>0</v>
      </c>
      <c r="S1194" s="24">
        <f t="shared" si="554"/>
        <v>1000000</v>
      </c>
      <c r="T1194" s="25" t="str">
        <f t="shared" si="555"/>
        <v>Y</v>
      </c>
      <c r="U1194" s="44">
        <f t="shared" si="556"/>
        <v>14</v>
      </c>
      <c r="V1194" s="45">
        <f t="shared" si="557"/>
        <v>200000</v>
      </c>
      <c r="W1194" s="45">
        <f t="shared" si="558"/>
        <v>1000000</v>
      </c>
      <c r="X1194" s="28">
        <f t="shared" si="559"/>
        <v>15207.71626066</v>
      </c>
      <c r="Y1194" s="28">
        <f t="shared" si="560"/>
        <v>0</v>
      </c>
      <c r="Z1194" s="45" t="str">
        <f t="shared" si="561"/>
        <v>NA</v>
      </c>
      <c r="AA1194" s="29" t="str">
        <f t="shared" si="562"/>
        <v>Y</v>
      </c>
      <c r="AB1194" s="46">
        <f t="shared" si="563"/>
        <v>13</v>
      </c>
      <c r="AC1194" s="31">
        <f t="shared" si="564"/>
        <v>200000</v>
      </c>
      <c r="AD1194" s="31">
        <f t="shared" si="565"/>
        <v>1000000</v>
      </c>
      <c r="AE1194" s="31">
        <f t="shared" si="566"/>
        <v>16042.619883370233</v>
      </c>
      <c r="AF1194" s="47">
        <f t="shared" si="567"/>
        <v>0</v>
      </c>
      <c r="AG1194" s="31" t="str">
        <f t="shared" si="568"/>
        <v>NA</v>
      </c>
      <c r="AH1194" s="48">
        <f t="shared" si="569"/>
        <v>12</v>
      </c>
      <c r="AI1194" s="33">
        <f t="shared" si="570"/>
        <v>20000</v>
      </c>
      <c r="AJ1194" s="33">
        <f t="shared" si="571"/>
        <v>65000</v>
      </c>
      <c r="AK1194" s="33">
        <f t="shared" si="572"/>
        <v>16923.359714967257</v>
      </c>
      <c r="AL1194" s="33">
        <f t="shared" si="573"/>
        <v>0</v>
      </c>
      <c r="AM1194" s="34">
        <f t="shared" si="574"/>
        <v>0</v>
      </c>
    </row>
    <row r="1195" spans="1:39" ht="15" customHeight="1" x14ac:dyDescent="0.3">
      <c r="A1195" s="166" t="s">
        <v>3629</v>
      </c>
      <c r="B1195" s="99">
        <v>23128</v>
      </c>
      <c r="C1195" s="99">
        <v>70955</v>
      </c>
      <c r="D1195" s="165">
        <v>46054</v>
      </c>
      <c r="E1195" s="165">
        <v>46281</v>
      </c>
      <c r="F1195" s="166">
        <v>4</v>
      </c>
      <c r="G1195" s="178">
        <v>3.08</v>
      </c>
      <c r="H1195" s="181">
        <v>0.75</v>
      </c>
      <c r="I1195" s="180">
        <v>7.2800000000000004E-2</v>
      </c>
      <c r="J1195" s="21">
        <f t="shared" si="545"/>
        <v>0.91999999999999993</v>
      </c>
      <c r="K1195" s="21" t="str">
        <f t="shared" si="546"/>
        <v>Y</v>
      </c>
      <c r="L1195" s="37" t="str">
        <f t="shared" si="547"/>
        <v>NA</v>
      </c>
      <c r="M1195" s="8" t="str">
        <f t="shared" si="548"/>
        <v>Y</v>
      </c>
      <c r="N1195" s="42">
        <f t="shared" si="549"/>
        <v>2</v>
      </c>
      <c r="O1195" s="43">
        <f t="shared" si="550"/>
        <v>200000</v>
      </c>
      <c r="P1195" s="43" t="str">
        <f t="shared" si="551"/>
        <v>NA</v>
      </c>
      <c r="Q1195" s="24">
        <f t="shared" si="552"/>
        <v>24811.718399999998</v>
      </c>
      <c r="R1195" s="43">
        <f t="shared" si="553"/>
        <v>0</v>
      </c>
      <c r="S1195" s="24">
        <f t="shared" si="554"/>
        <v>1000000</v>
      </c>
      <c r="T1195" s="25" t="str">
        <f t="shared" si="555"/>
        <v>N</v>
      </c>
      <c r="U1195" s="44">
        <f t="shared" si="556"/>
        <v>1</v>
      </c>
      <c r="V1195" s="45">
        <f t="shared" si="557"/>
        <v>20000</v>
      </c>
      <c r="W1195" s="45">
        <f t="shared" si="558"/>
        <v>65000</v>
      </c>
      <c r="X1195" s="28">
        <f t="shared" si="559"/>
        <v>0</v>
      </c>
      <c r="Y1195" s="28">
        <f t="shared" si="560"/>
        <v>26618.011499519998</v>
      </c>
      <c r="Z1195" s="45">
        <f t="shared" si="561"/>
        <v>0</v>
      </c>
      <c r="AA1195" s="29" t="str">
        <f t="shared" si="562"/>
        <v>N</v>
      </c>
      <c r="AB1195" s="46">
        <f t="shared" si="563"/>
        <v>0</v>
      </c>
      <c r="AC1195" s="31">
        <f t="shared" si="564"/>
        <v>0</v>
      </c>
      <c r="AD1195" s="31">
        <f t="shared" si="565"/>
        <v>0</v>
      </c>
      <c r="AE1195" s="31">
        <f t="shared" si="566"/>
        <v>0</v>
      </c>
      <c r="AF1195" s="47">
        <f t="shared" si="567"/>
        <v>0</v>
      </c>
      <c r="AG1195" s="31">
        <f t="shared" si="568"/>
        <v>0</v>
      </c>
      <c r="AH1195" s="48">
        <f t="shared" si="569"/>
        <v>0</v>
      </c>
      <c r="AI1195" s="33">
        <f t="shared" si="570"/>
        <v>0</v>
      </c>
      <c r="AJ1195" s="33">
        <f t="shared" si="571"/>
        <v>0</v>
      </c>
      <c r="AK1195" s="33">
        <f t="shared" si="572"/>
        <v>0</v>
      </c>
      <c r="AL1195" s="33">
        <f t="shared" si="573"/>
        <v>0</v>
      </c>
      <c r="AM1195" s="34">
        <f t="shared" si="574"/>
        <v>26618.011499519998</v>
      </c>
    </row>
    <row r="1196" spans="1:39" ht="15" customHeight="1" x14ac:dyDescent="0.3">
      <c r="A1196" s="166" t="s">
        <v>3630</v>
      </c>
      <c r="B1196" s="99">
        <v>8893</v>
      </c>
      <c r="C1196" s="99">
        <v>35757</v>
      </c>
      <c r="D1196" s="165">
        <v>46006</v>
      </c>
      <c r="E1196" s="165">
        <v>46237</v>
      </c>
      <c r="F1196" s="166">
        <v>4</v>
      </c>
      <c r="G1196" s="178">
        <v>3.2</v>
      </c>
      <c r="H1196" s="181">
        <v>0.75</v>
      </c>
      <c r="I1196" s="180">
        <v>5.3999999999999999E-2</v>
      </c>
      <c r="J1196" s="21">
        <f t="shared" si="545"/>
        <v>0.79999999999999982</v>
      </c>
      <c r="K1196" s="21" t="str">
        <f t="shared" si="546"/>
        <v>Y</v>
      </c>
      <c r="L1196" s="37" t="str">
        <f t="shared" si="547"/>
        <v>NA</v>
      </c>
      <c r="M1196" s="8" t="str">
        <f t="shared" si="548"/>
        <v>Y</v>
      </c>
      <c r="N1196" s="42">
        <f t="shared" si="549"/>
        <v>2</v>
      </c>
      <c r="O1196" s="43">
        <f t="shared" si="550"/>
        <v>200000</v>
      </c>
      <c r="P1196" s="43" t="str">
        <f t="shared" si="551"/>
        <v>NA</v>
      </c>
      <c r="Q1196" s="24">
        <f t="shared" si="552"/>
        <v>9373.2219999999998</v>
      </c>
      <c r="R1196" s="43">
        <f t="shared" si="553"/>
        <v>0</v>
      </c>
      <c r="S1196" s="24">
        <f t="shared" si="554"/>
        <v>1000000</v>
      </c>
      <c r="T1196" s="25" t="str">
        <f t="shared" si="555"/>
        <v>N</v>
      </c>
      <c r="U1196" s="44">
        <f t="shared" si="556"/>
        <v>1</v>
      </c>
      <c r="V1196" s="45">
        <f t="shared" si="557"/>
        <v>20000</v>
      </c>
      <c r="W1196" s="45">
        <f t="shared" si="558"/>
        <v>65000</v>
      </c>
      <c r="X1196" s="28">
        <f t="shared" si="559"/>
        <v>9879.3759879999998</v>
      </c>
      <c r="Y1196" s="28">
        <f t="shared" si="560"/>
        <v>0</v>
      </c>
      <c r="Z1196" s="45">
        <f t="shared" si="561"/>
        <v>9990.4020119999986</v>
      </c>
      <c r="AA1196" s="29" t="str">
        <f t="shared" si="562"/>
        <v>N</v>
      </c>
      <c r="AB1196" s="46">
        <f t="shared" si="563"/>
        <v>0</v>
      </c>
      <c r="AC1196" s="31">
        <f t="shared" si="564"/>
        <v>0</v>
      </c>
      <c r="AD1196" s="31">
        <f t="shared" si="565"/>
        <v>0</v>
      </c>
      <c r="AE1196" s="31">
        <f t="shared" si="566"/>
        <v>0</v>
      </c>
      <c r="AF1196" s="47">
        <f t="shared" si="567"/>
        <v>0</v>
      </c>
      <c r="AG1196" s="31">
        <f t="shared" si="568"/>
        <v>0</v>
      </c>
      <c r="AH1196" s="48">
        <f t="shared" si="569"/>
        <v>0</v>
      </c>
      <c r="AI1196" s="33">
        <f t="shared" si="570"/>
        <v>0</v>
      </c>
      <c r="AJ1196" s="33">
        <f t="shared" si="571"/>
        <v>0</v>
      </c>
      <c r="AK1196" s="33">
        <f t="shared" si="572"/>
        <v>0</v>
      </c>
      <c r="AL1196" s="33">
        <f t="shared" si="573"/>
        <v>0</v>
      </c>
      <c r="AM1196" s="34">
        <f t="shared" si="574"/>
        <v>0</v>
      </c>
    </row>
    <row r="1197" spans="1:39" ht="15" customHeight="1" x14ac:dyDescent="0.3">
      <c r="A1197" s="166" t="s">
        <v>3631</v>
      </c>
      <c r="B1197" s="99">
        <v>11522</v>
      </c>
      <c r="C1197" s="99">
        <v>100488</v>
      </c>
      <c r="D1197" s="165">
        <v>45162</v>
      </c>
      <c r="E1197" s="165">
        <v>45397</v>
      </c>
      <c r="F1197" s="166">
        <v>2</v>
      </c>
      <c r="G1197" s="178">
        <v>0.19</v>
      </c>
      <c r="H1197" s="181">
        <v>0.5</v>
      </c>
      <c r="I1197" s="180">
        <v>6.5000000000000002E-2</v>
      </c>
      <c r="J1197" s="21">
        <f t="shared" si="545"/>
        <v>1.81</v>
      </c>
      <c r="K1197" s="21" t="str">
        <f t="shared" si="546"/>
        <v>Y</v>
      </c>
      <c r="L1197" s="37" t="str">
        <f t="shared" si="547"/>
        <v>NA</v>
      </c>
      <c r="M1197" s="8" t="str">
        <f t="shared" si="548"/>
        <v>Y</v>
      </c>
      <c r="N1197" s="42">
        <f t="shared" si="549"/>
        <v>4</v>
      </c>
      <c r="O1197" s="43">
        <f t="shared" si="550"/>
        <v>200000</v>
      </c>
      <c r="P1197" s="43" t="str">
        <f t="shared" si="551"/>
        <v>NA</v>
      </c>
      <c r="Q1197" s="24">
        <f t="shared" si="552"/>
        <v>12270.93</v>
      </c>
      <c r="R1197" s="43">
        <f t="shared" si="553"/>
        <v>0</v>
      </c>
      <c r="S1197" s="24">
        <f t="shared" si="554"/>
        <v>1000000</v>
      </c>
      <c r="T1197" s="25" t="str">
        <f t="shared" si="555"/>
        <v>Y</v>
      </c>
      <c r="U1197" s="44">
        <f t="shared" si="556"/>
        <v>3</v>
      </c>
      <c r="V1197" s="45">
        <f t="shared" si="557"/>
        <v>200000</v>
      </c>
      <c r="W1197" s="45">
        <f t="shared" si="558"/>
        <v>1000000</v>
      </c>
      <c r="X1197" s="28">
        <f t="shared" si="559"/>
        <v>13068.54045</v>
      </c>
      <c r="Y1197" s="28">
        <f t="shared" si="560"/>
        <v>0</v>
      </c>
      <c r="Z1197" s="45" t="str">
        <f t="shared" si="561"/>
        <v>NA</v>
      </c>
      <c r="AA1197" s="29" t="str">
        <f t="shared" si="562"/>
        <v>N</v>
      </c>
      <c r="AB1197" s="46">
        <f t="shared" si="563"/>
        <v>2</v>
      </c>
      <c r="AC1197" s="31">
        <f t="shared" si="564"/>
        <v>20000</v>
      </c>
      <c r="AD1197" s="31">
        <f t="shared" si="565"/>
        <v>65000</v>
      </c>
      <c r="AE1197" s="31">
        <f t="shared" si="566"/>
        <v>13917.99557925</v>
      </c>
      <c r="AF1197" s="47">
        <f t="shared" si="567"/>
        <v>0</v>
      </c>
      <c r="AG1197" s="31">
        <f t="shared" si="568"/>
        <v>0</v>
      </c>
      <c r="AH1197" s="48">
        <f t="shared" si="569"/>
        <v>1</v>
      </c>
      <c r="AI1197" s="33">
        <f t="shared" si="570"/>
        <v>20000</v>
      </c>
      <c r="AJ1197" s="33">
        <f t="shared" si="571"/>
        <v>65000</v>
      </c>
      <c r="AK1197" s="33">
        <f t="shared" si="572"/>
        <v>0</v>
      </c>
      <c r="AL1197" s="33">
        <f t="shared" si="573"/>
        <v>14822.66529190125</v>
      </c>
      <c r="AM1197" s="34">
        <f t="shared" si="574"/>
        <v>14822.66529190125</v>
      </c>
    </row>
    <row r="1198" spans="1:39" ht="15" customHeight="1" x14ac:dyDescent="0.3">
      <c r="A1198" s="166" t="s">
        <v>3632</v>
      </c>
      <c r="B1198" s="99">
        <v>19974</v>
      </c>
      <c r="C1198" s="99">
        <v>49495</v>
      </c>
      <c r="D1198" s="165">
        <v>44963</v>
      </c>
      <c r="E1198" s="165">
        <v>45256</v>
      </c>
      <c r="F1198" s="166">
        <v>2</v>
      </c>
      <c r="G1198" s="178">
        <v>0.72</v>
      </c>
      <c r="H1198" s="181">
        <v>0.75</v>
      </c>
      <c r="I1198" s="180">
        <v>2.64E-2</v>
      </c>
      <c r="J1198" s="21">
        <f t="shared" si="545"/>
        <v>1.28</v>
      </c>
      <c r="K1198" s="21" t="str">
        <f t="shared" si="546"/>
        <v>Y</v>
      </c>
      <c r="L1198" s="37" t="str">
        <f t="shared" si="547"/>
        <v>NA</v>
      </c>
      <c r="M1198" s="8" t="str">
        <f t="shared" si="548"/>
        <v>Y</v>
      </c>
      <c r="N1198" s="42">
        <f t="shared" si="549"/>
        <v>2</v>
      </c>
      <c r="O1198" s="43">
        <f t="shared" si="550"/>
        <v>200000</v>
      </c>
      <c r="P1198" s="43" t="str">
        <f t="shared" si="551"/>
        <v>NA</v>
      </c>
      <c r="Q1198" s="24">
        <f t="shared" si="552"/>
        <v>20501.313600000001</v>
      </c>
      <c r="R1198" s="43">
        <f t="shared" si="553"/>
        <v>0</v>
      </c>
      <c r="S1198" s="24">
        <f t="shared" si="554"/>
        <v>1000000</v>
      </c>
      <c r="T1198" s="25" t="str">
        <f t="shared" si="555"/>
        <v>Y</v>
      </c>
      <c r="U1198" s="44">
        <f t="shared" si="556"/>
        <v>1</v>
      </c>
      <c r="V1198" s="45">
        <f t="shared" si="557"/>
        <v>200000</v>
      </c>
      <c r="W1198" s="45">
        <f t="shared" si="558"/>
        <v>1000000</v>
      </c>
      <c r="X1198" s="28">
        <f t="shared" si="559"/>
        <v>21042.548279040002</v>
      </c>
      <c r="Y1198" s="28">
        <f t="shared" si="560"/>
        <v>0</v>
      </c>
      <c r="Z1198" s="45" t="str">
        <f t="shared" si="561"/>
        <v>NA</v>
      </c>
      <c r="AA1198" s="29" t="str">
        <f t="shared" si="562"/>
        <v>N</v>
      </c>
      <c r="AB1198" s="46">
        <f t="shared" si="563"/>
        <v>0</v>
      </c>
      <c r="AC1198" s="31">
        <f t="shared" si="564"/>
        <v>0</v>
      </c>
      <c r="AD1198" s="31">
        <f t="shared" si="565"/>
        <v>0</v>
      </c>
      <c r="AE1198" s="31">
        <f t="shared" si="566"/>
        <v>0</v>
      </c>
      <c r="AF1198" s="47">
        <f t="shared" si="567"/>
        <v>0</v>
      </c>
      <c r="AG1198" s="31">
        <f t="shared" si="568"/>
        <v>0</v>
      </c>
      <c r="AH1198" s="48">
        <f t="shared" si="569"/>
        <v>0</v>
      </c>
      <c r="AI1198" s="33">
        <f t="shared" si="570"/>
        <v>0</v>
      </c>
      <c r="AJ1198" s="33">
        <f t="shared" si="571"/>
        <v>0</v>
      </c>
      <c r="AK1198" s="33">
        <f t="shared" si="572"/>
        <v>0</v>
      </c>
      <c r="AL1198" s="33">
        <f t="shared" si="573"/>
        <v>0</v>
      </c>
      <c r="AM1198" s="34">
        <f t="shared" si="574"/>
        <v>0</v>
      </c>
    </row>
    <row r="1199" spans="1:39" ht="15" customHeight="1" x14ac:dyDescent="0.3">
      <c r="A1199" s="166" t="s">
        <v>3633</v>
      </c>
      <c r="B1199" s="99">
        <v>24455</v>
      </c>
      <c r="C1199" s="99">
        <v>78544</v>
      </c>
      <c r="D1199" s="165">
        <v>45166</v>
      </c>
      <c r="E1199" s="165">
        <v>45456</v>
      </c>
      <c r="F1199" s="166">
        <v>4</v>
      </c>
      <c r="G1199" s="178">
        <v>2.86</v>
      </c>
      <c r="H1199" s="181">
        <v>0.75</v>
      </c>
      <c r="I1199" s="180">
        <v>4.82E-2</v>
      </c>
      <c r="J1199" s="21">
        <f t="shared" si="545"/>
        <v>1.1400000000000001</v>
      </c>
      <c r="K1199" s="21" t="str">
        <f t="shared" si="546"/>
        <v>Y</v>
      </c>
      <c r="L1199" s="37" t="str">
        <f t="shared" si="547"/>
        <v>NA</v>
      </c>
      <c r="M1199" s="8" t="str">
        <f t="shared" si="548"/>
        <v>Y</v>
      </c>
      <c r="N1199" s="42">
        <f t="shared" si="549"/>
        <v>2</v>
      </c>
      <c r="O1199" s="43">
        <f t="shared" si="550"/>
        <v>200000</v>
      </c>
      <c r="P1199" s="43" t="str">
        <f t="shared" si="551"/>
        <v>NA</v>
      </c>
      <c r="Q1199" s="24">
        <f t="shared" si="552"/>
        <v>25633.731</v>
      </c>
      <c r="R1199" s="43">
        <f t="shared" si="553"/>
        <v>0</v>
      </c>
      <c r="S1199" s="24">
        <f t="shared" si="554"/>
        <v>1000000</v>
      </c>
      <c r="T1199" s="25" t="str">
        <f t="shared" si="555"/>
        <v>Y</v>
      </c>
      <c r="U1199" s="44">
        <f t="shared" si="556"/>
        <v>1</v>
      </c>
      <c r="V1199" s="45">
        <f t="shared" si="557"/>
        <v>200000</v>
      </c>
      <c r="W1199" s="45">
        <f t="shared" si="558"/>
        <v>1000000</v>
      </c>
      <c r="X1199" s="28">
        <f t="shared" si="559"/>
        <v>26869.276834200002</v>
      </c>
      <c r="Y1199" s="28">
        <f t="shared" si="560"/>
        <v>0</v>
      </c>
      <c r="Z1199" s="45" t="str">
        <f t="shared" si="561"/>
        <v>NA</v>
      </c>
      <c r="AA1199" s="29" t="str">
        <f t="shared" si="562"/>
        <v>N</v>
      </c>
      <c r="AB1199" s="46">
        <f t="shared" si="563"/>
        <v>0</v>
      </c>
      <c r="AC1199" s="31">
        <f t="shared" si="564"/>
        <v>0</v>
      </c>
      <c r="AD1199" s="31">
        <f t="shared" si="565"/>
        <v>0</v>
      </c>
      <c r="AE1199" s="31">
        <f t="shared" si="566"/>
        <v>0</v>
      </c>
      <c r="AF1199" s="47">
        <f t="shared" si="567"/>
        <v>0</v>
      </c>
      <c r="AG1199" s="31">
        <f t="shared" si="568"/>
        <v>0</v>
      </c>
      <c r="AH1199" s="48">
        <f t="shared" si="569"/>
        <v>0</v>
      </c>
      <c r="AI1199" s="33">
        <f t="shared" si="570"/>
        <v>0</v>
      </c>
      <c r="AJ1199" s="33">
        <f t="shared" si="571"/>
        <v>0</v>
      </c>
      <c r="AK1199" s="33">
        <f t="shared" si="572"/>
        <v>0</v>
      </c>
      <c r="AL1199" s="33">
        <f t="shared" si="573"/>
        <v>0</v>
      </c>
      <c r="AM1199" s="34">
        <f t="shared" si="574"/>
        <v>0</v>
      </c>
    </row>
    <row r="1200" spans="1:39" ht="15" customHeight="1" x14ac:dyDescent="0.3">
      <c r="A1200" s="166" t="s">
        <v>3634</v>
      </c>
      <c r="B1200" s="99">
        <v>15854</v>
      </c>
      <c r="C1200" s="99">
        <v>40220</v>
      </c>
      <c r="D1200" s="165">
        <v>45351</v>
      </c>
      <c r="E1200" s="165">
        <v>45679</v>
      </c>
      <c r="F1200" s="166">
        <v>4</v>
      </c>
      <c r="G1200" s="178">
        <v>3.21</v>
      </c>
      <c r="H1200" s="181">
        <v>0.25</v>
      </c>
      <c r="I1200" s="180">
        <v>5.6800000000000003E-2</v>
      </c>
      <c r="J1200" s="21">
        <f t="shared" si="545"/>
        <v>0.79</v>
      </c>
      <c r="K1200" s="21" t="str">
        <f t="shared" si="546"/>
        <v>Y</v>
      </c>
      <c r="L1200" s="37" t="str">
        <f t="shared" si="547"/>
        <v>NA</v>
      </c>
      <c r="M1200" s="8" t="str">
        <f t="shared" si="548"/>
        <v>Y</v>
      </c>
      <c r="N1200" s="42">
        <f t="shared" si="549"/>
        <v>4</v>
      </c>
      <c r="O1200" s="43">
        <f t="shared" si="550"/>
        <v>200000</v>
      </c>
      <c r="P1200" s="43" t="str">
        <f t="shared" si="551"/>
        <v>NA</v>
      </c>
      <c r="Q1200" s="24">
        <f t="shared" si="552"/>
        <v>16754.5072</v>
      </c>
      <c r="R1200" s="43">
        <f t="shared" si="553"/>
        <v>0</v>
      </c>
      <c r="S1200" s="24">
        <f t="shared" si="554"/>
        <v>1000000</v>
      </c>
      <c r="T1200" s="25" t="str">
        <f t="shared" si="555"/>
        <v>N</v>
      </c>
      <c r="U1200" s="44">
        <f t="shared" si="556"/>
        <v>3</v>
      </c>
      <c r="V1200" s="45">
        <f t="shared" si="557"/>
        <v>20000</v>
      </c>
      <c r="W1200" s="45">
        <f t="shared" si="558"/>
        <v>65000</v>
      </c>
      <c r="X1200" s="28">
        <f t="shared" si="559"/>
        <v>17706.163208959999</v>
      </c>
      <c r="Y1200" s="28">
        <f t="shared" si="560"/>
        <v>0</v>
      </c>
      <c r="Z1200" s="45">
        <f t="shared" si="561"/>
        <v>0</v>
      </c>
      <c r="AA1200" s="29" t="str">
        <f t="shared" si="562"/>
        <v>N</v>
      </c>
      <c r="AB1200" s="46">
        <f t="shared" si="563"/>
        <v>2</v>
      </c>
      <c r="AC1200" s="31">
        <f t="shared" si="564"/>
        <v>20000</v>
      </c>
      <c r="AD1200" s="31">
        <f t="shared" si="565"/>
        <v>65000</v>
      </c>
      <c r="AE1200" s="31">
        <f t="shared" si="566"/>
        <v>0</v>
      </c>
      <c r="AF1200" s="47">
        <f t="shared" si="567"/>
        <v>18711.873279228927</v>
      </c>
      <c r="AG1200" s="31">
        <f t="shared" si="568"/>
        <v>0</v>
      </c>
      <c r="AH1200" s="48">
        <f t="shared" si="569"/>
        <v>1</v>
      </c>
      <c r="AI1200" s="33">
        <f t="shared" si="570"/>
        <v>20000</v>
      </c>
      <c r="AJ1200" s="33">
        <f t="shared" si="571"/>
        <v>65000</v>
      </c>
      <c r="AK1200" s="33">
        <f t="shared" si="572"/>
        <v>0</v>
      </c>
      <c r="AL1200" s="33">
        <f t="shared" si="573"/>
        <v>19774.70768148913</v>
      </c>
      <c r="AM1200" s="34">
        <f t="shared" si="574"/>
        <v>38486.580960718056</v>
      </c>
    </row>
    <row r="1201" spans="1:39" ht="15" customHeight="1" x14ac:dyDescent="0.3">
      <c r="A1201" s="166" t="s">
        <v>3635</v>
      </c>
      <c r="B1201" s="99">
        <v>23927</v>
      </c>
      <c r="C1201" s="99">
        <v>63751</v>
      </c>
      <c r="D1201" s="165">
        <v>44727</v>
      </c>
      <c r="E1201" s="165">
        <v>44783</v>
      </c>
      <c r="F1201" s="166">
        <v>4</v>
      </c>
      <c r="G1201" s="178">
        <v>0.76</v>
      </c>
      <c r="H1201" s="181">
        <v>1</v>
      </c>
      <c r="I1201" s="180">
        <v>2.53E-2</v>
      </c>
      <c r="J1201" s="21">
        <f t="shared" si="545"/>
        <v>3.24</v>
      </c>
      <c r="K1201" s="21" t="str">
        <f t="shared" si="546"/>
        <v>Y</v>
      </c>
      <c r="L1201" s="37" t="str">
        <f t="shared" si="547"/>
        <v>NA</v>
      </c>
      <c r="M1201" s="8" t="str">
        <f t="shared" si="548"/>
        <v>Y</v>
      </c>
      <c r="N1201" s="42">
        <f t="shared" si="549"/>
        <v>4</v>
      </c>
      <c r="O1201" s="43">
        <f t="shared" si="550"/>
        <v>200000</v>
      </c>
      <c r="P1201" s="43" t="str">
        <f t="shared" si="551"/>
        <v>NA</v>
      </c>
      <c r="Q1201" s="24">
        <f t="shared" si="552"/>
        <v>24532.353100000004</v>
      </c>
      <c r="R1201" s="43">
        <f t="shared" si="553"/>
        <v>0</v>
      </c>
      <c r="S1201" s="24">
        <f t="shared" si="554"/>
        <v>1000000</v>
      </c>
      <c r="T1201" s="25" t="str">
        <f t="shared" si="555"/>
        <v>Y</v>
      </c>
      <c r="U1201" s="44">
        <f t="shared" si="556"/>
        <v>3</v>
      </c>
      <c r="V1201" s="45">
        <f t="shared" si="557"/>
        <v>200000</v>
      </c>
      <c r="W1201" s="45">
        <f t="shared" si="558"/>
        <v>1000000</v>
      </c>
      <c r="X1201" s="28">
        <f t="shared" si="559"/>
        <v>25153.021633430006</v>
      </c>
      <c r="Y1201" s="28">
        <f t="shared" si="560"/>
        <v>0</v>
      </c>
      <c r="Z1201" s="45" t="str">
        <f t="shared" si="561"/>
        <v>NA</v>
      </c>
      <c r="AA1201" s="29" t="str">
        <f t="shared" si="562"/>
        <v>Y</v>
      </c>
      <c r="AB1201" s="46">
        <f t="shared" si="563"/>
        <v>2</v>
      </c>
      <c r="AC1201" s="31">
        <f t="shared" si="564"/>
        <v>200000</v>
      </c>
      <c r="AD1201" s="31">
        <f t="shared" si="565"/>
        <v>1000000</v>
      </c>
      <c r="AE1201" s="31">
        <f t="shared" si="566"/>
        <v>25789.393080755788</v>
      </c>
      <c r="AF1201" s="47">
        <f t="shared" si="567"/>
        <v>0</v>
      </c>
      <c r="AG1201" s="31" t="str">
        <f t="shared" si="568"/>
        <v>NA</v>
      </c>
      <c r="AH1201" s="48">
        <f t="shared" si="569"/>
        <v>1</v>
      </c>
      <c r="AI1201" s="33">
        <f t="shared" si="570"/>
        <v>20000</v>
      </c>
      <c r="AJ1201" s="33">
        <f t="shared" si="571"/>
        <v>65000</v>
      </c>
      <c r="AK1201" s="33">
        <f t="shared" si="572"/>
        <v>20000</v>
      </c>
      <c r="AL1201" s="33">
        <f t="shared" si="573"/>
        <v>6441.8647256989134</v>
      </c>
      <c r="AM1201" s="34">
        <f t="shared" si="574"/>
        <v>6441.8647256989134</v>
      </c>
    </row>
    <row r="1202" spans="1:39" ht="15" customHeight="1" x14ac:dyDescent="0.3">
      <c r="A1202" s="166" t="s">
        <v>3636</v>
      </c>
      <c r="B1202" s="99">
        <v>23761</v>
      </c>
      <c r="C1202" s="99">
        <v>48165</v>
      </c>
      <c r="D1202" s="165">
        <v>45814</v>
      </c>
      <c r="E1202" s="165">
        <v>45853</v>
      </c>
      <c r="F1202" s="166">
        <v>4</v>
      </c>
      <c r="G1202" s="178">
        <v>1.32</v>
      </c>
      <c r="H1202" s="181">
        <v>0.5</v>
      </c>
      <c r="I1202" s="180">
        <v>4.3900000000000002E-2</v>
      </c>
      <c r="J1202" s="21">
        <f t="shared" si="545"/>
        <v>2.6799999999999997</v>
      </c>
      <c r="K1202" s="21" t="str">
        <f t="shared" si="546"/>
        <v>Y</v>
      </c>
      <c r="L1202" s="37" t="str">
        <f t="shared" si="547"/>
        <v>NA</v>
      </c>
      <c r="M1202" s="8" t="str">
        <f t="shared" si="548"/>
        <v>Y</v>
      </c>
      <c r="N1202" s="42">
        <f t="shared" si="549"/>
        <v>6</v>
      </c>
      <c r="O1202" s="43">
        <f t="shared" si="550"/>
        <v>200000</v>
      </c>
      <c r="P1202" s="43" t="str">
        <f t="shared" si="551"/>
        <v>NA</v>
      </c>
      <c r="Q1202" s="24">
        <f t="shared" si="552"/>
        <v>24804.107900000003</v>
      </c>
      <c r="R1202" s="43">
        <f t="shared" si="553"/>
        <v>0</v>
      </c>
      <c r="S1202" s="24">
        <f t="shared" si="554"/>
        <v>1000000</v>
      </c>
      <c r="T1202" s="25" t="str">
        <f t="shared" si="555"/>
        <v>Y</v>
      </c>
      <c r="U1202" s="44">
        <f t="shared" si="556"/>
        <v>5</v>
      </c>
      <c r="V1202" s="45">
        <f t="shared" si="557"/>
        <v>200000</v>
      </c>
      <c r="W1202" s="45">
        <f t="shared" si="558"/>
        <v>1000000</v>
      </c>
      <c r="X1202" s="28">
        <f t="shared" si="559"/>
        <v>25893.008236810005</v>
      </c>
      <c r="Y1202" s="28">
        <f t="shared" si="560"/>
        <v>0</v>
      </c>
      <c r="Z1202" s="45" t="str">
        <f t="shared" si="561"/>
        <v>NA</v>
      </c>
      <c r="AA1202" s="29" t="str">
        <f t="shared" si="562"/>
        <v>Y</v>
      </c>
      <c r="AB1202" s="46">
        <f t="shared" si="563"/>
        <v>4</v>
      </c>
      <c r="AC1202" s="31">
        <f t="shared" si="564"/>
        <v>200000</v>
      </c>
      <c r="AD1202" s="31">
        <f t="shared" si="565"/>
        <v>1000000</v>
      </c>
      <c r="AE1202" s="31">
        <f t="shared" si="566"/>
        <v>27029.711298405964</v>
      </c>
      <c r="AF1202" s="47">
        <f t="shared" si="567"/>
        <v>0</v>
      </c>
      <c r="AG1202" s="31" t="str">
        <f t="shared" si="568"/>
        <v>NA</v>
      </c>
      <c r="AH1202" s="48">
        <f t="shared" si="569"/>
        <v>3</v>
      </c>
      <c r="AI1202" s="33">
        <f t="shared" si="570"/>
        <v>20000</v>
      </c>
      <c r="AJ1202" s="33">
        <f t="shared" si="571"/>
        <v>65000</v>
      </c>
      <c r="AK1202" s="33">
        <f t="shared" si="572"/>
        <v>20000</v>
      </c>
      <c r="AL1202" s="33">
        <f t="shared" si="573"/>
        <v>8216.3156244059865</v>
      </c>
      <c r="AM1202" s="34">
        <f t="shared" si="574"/>
        <v>8216.3156244059865</v>
      </c>
    </row>
    <row r="1203" spans="1:39" ht="15" customHeight="1" x14ac:dyDescent="0.3">
      <c r="A1203" s="166" t="s">
        <v>3637</v>
      </c>
      <c r="B1203" s="99">
        <v>21443</v>
      </c>
      <c r="C1203" s="99">
        <v>93257</v>
      </c>
      <c r="D1203" s="165">
        <v>44417</v>
      </c>
      <c r="E1203" s="165">
        <v>44478</v>
      </c>
      <c r="F1203" s="166">
        <v>2</v>
      </c>
      <c r="G1203" s="178">
        <v>1.0900000000000001</v>
      </c>
      <c r="H1203" s="181">
        <v>0.75</v>
      </c>
      <c r="I1203" s="180">
        <v>8.4900000000000003E-2</v>
      </c>
      <c r="J1203" s="21">
        <f t="shared" si="545"/>
        <v>0.90999999999999992</v>
      </c>
      <c r="K1203" s="21" t="str">
        <f t="shared" si="546"/>
        <v>Y</v>
      </c>
      <c r="L1203" s="37" t="str">
        <f t="shared" si="547"/>
        <v>NA</v>
      </c>
      <c r="M1203" s="8" t="str">
        <f t="shared" si="548"/>
        <v>Y</v>
      </c>
      <c r="N1203" s="42">
        <f t="shared" si="549"/>
        <v>2</v>
      </c>
      <c r="O1203" s="43">
        <f t="shared" si="550"/>
        <v>200000</v>
      </c>
      <c r="P1203" s="43" t="str">
        <f t="shared" si="551"/>
        <v>NA</v>
      </c>
      <c r="Q1203" s="24">
        <f t="shared" si="552"/>
        <v>23263.510699999999</v>
      </c>
      <c r="R1203" s="43">
        <f t="shared" si="553"/>
        <v>0</v>
      </c>
      <c r="S1203" s="24">
        <f t="shared" si="554"/>
        <v>1000000</v>
      </c>
      <c r="T1203" s="25" t="str">
        <f t="shared" si="555"/>
        <v>N</v>
      </c>
      <c r="U1203" s="44">
        <f t="shared" si="556"/>
        <v>1</v>
      </c>
      <c r="V1203" s="45">
        <f t="shared" si="557"/>
        <v>20000</v>
      </c>
      <c r="W1203" s="45">
        <f t="shared" si="558"/>
        <v>65000</v>
      </c>
      <c r="X1203" s="28">
        <f t="shared" si="559"/>
        <v>0</v>
      </c>
      <c r="Y1203" s="28">
        <f t="shared" si="560"/>
        <v>25238.582758429999</v>
      </c>
      <c r="Z1203" s="45">
        <f t="shared" si="561"/>
        <v>0</v>
      </c>
      <c r="AA1203" s="29" t="str">
        <f t="shared" si="562"/>
        <v>N</v>
      </c>
      <c r="AB1203" s="46">
        <f t="shared" si="563"/>
        <v>0</v>
      </c>
      <c r="AC1203" s="31">
        <f t="shared" si="564"/>
        <v>0</v>
      </c>
      <c r="AD1203" s="31">
        <f t="shared" si="565"/>
        <v>0</v>
      </c>
      <c r="AE1203" s="31">
        <f t="shared" si="566"/>
        <v>0</v>
      </c>
      <c r="AF1203" s="47">
        <f t="shared" si="567"/>
        <v>0</v>
      </c>
      <c r="AG1203" s="31">
        <f t="shared" si="568"/>
        <v>0</v>
      </c>
      <c r="AH1203" s="48">
        <f t="shared" si="569"/>
        <v>0</v>
      </c>
      <c r="AI1203" s="33">
        <f t="shared" si="570"/>
        <v>0</v>
      </c>
      <c r="AJ1203" s="33">
        <f t="shared" si="571"/>
        <v>0</v>
      </c>
      <c r="AK1203" s="33">
        <f t="shared" si="572"/>
        <v>0</v>
      </c>
      <c r="AL1203" s="33">
        <f t="shared" si="573"/>
        <v>0</v>
      </c>
      <c r="AM1203" s="34">
        <f t="shared" si="574"/>
        <v>25238.582758429999</v>
      </c>
    </row>
    <row r="1204" spans="1:39" ht="15" customHeight="1" x14ac:dyDescent="0.3">
      <c r="A1204" s="166" t="s">
        <v>3638</v>
      </c>
      <c r="B1204" s="99">
        <v>17347</v>
      </c>
      <c r="C1204" s="99">
        <v>68471</v>
      </c>
      <c r="D1204" s="165">
        <v>45850</v>
      </c>
      <c r="E1204" s="165">
        <v>46115</v>
      </c>
      <c r="F1204" s="166">
        <v>4</v>
      </c>
      <c r="G1204" s="178">
        <v>2.23</v>
      </c>
      <c r="H1204" s="181">
        <v>0.75</v>
      </c>
      <c r="I1204" s="180">
        <v>5.7700000000000001E-2</v>
      </c>
      <c r="J1204" s="21">
        <f t="shared" si="545"/>
        <v>1.77</v>
      </c>
      <c r="K1204" s="21" t="str">
        <f t="shared" si="546"/>
        <v>Y</v>
      </c>
      <c r="L1204" s="37" t="str">
        <f t="shared" si="547"/>
        <v>NA</v>
      </c>
      <c r="M1204" s="8" t="str">
        <f t="shared" si="548"/>
        <v>Y</v>
      </c>
      <c r="N1204" s="42">
        <f t="shared" si="549"/>
        <v>3</v>
      </c>
      <c r="O1204" s="43">
        <f t="shared" si="550"/>
        <v>200000</v>
      </c>
      <c r="P1204" s="43" t="str">
        <f t="shared" si="551"/>
        <v>NA</v>
      </c>
      <c r="Q1204" s="24">
        <f t="shared" si="552"/>
        <v>18347.921900000001</v>
      </c>
      <c r="R1204" s="43">
        <f t="shared" si="553"/>
        <v>0</v>
      </c>
      <c r="S1204" s="24">
        <f t="shared" si="554"/>
        <v>1000000</v>
      </c>
      <c r="T1204" s="25" t="str">
        <f t="shared" si="555"/>
        <v>Y</v>
      </c>
      <c r="U1204" s="44">
        <f t="shared" si="556"/>
        <v>2</v>
      </c>
      <c r="V1204" s="45">
        <f t="shared" si="557"/>
        <v>200000</v>
      </c>
      <c r="W1204" s="45">
        <f t="shared" si="558"/>
        <v>1000000</v>
      </c>
      <c r="X1204" s="28">
        <f t="shared" si="559"/>
        <v>19406.596993630003</v>
      </c>
      <c r="Y1204" s="28">
        <f t="shared" si="560"/>
        <v>0</v>
      </c>
      <c r="Z1204" s="45" t="str">
        <f t="shared" si="561"/>
        <v>NA</v>
      </c>
      <c r="AA1204" s="29" t="str">
        <f t="shared" si="562"/>
        <v>N</v>
      </c>
      <c r="AB1204" s="46">
        <f t="shared" si="563"/>
        <v>1</v>
      </c>
      <c r="AC1204" s="31">
        <f t="shared" si="564"/>
        <v>20000</v>
      </c>
      <c r="AD1204" s="31">
        <f t="shared" si="565"/>
        <v>65000</v>
      </c>
      <c r="AE1204" s="31">
        <f t="shared" si="566"/>
        <v>20000</v>
      </c>
      <c r="AF1204" s="47">
        <f t="shared" si="567"/>
        <v>526.35764016245594</v>
      </c>
      <c r="AG1204" s="31">
        <f t="shared" si="568"/>
        <v>0</v>
      </c>
      <c r="AH1204" s="48">
        <f t="shared" si="569"/>
        <v>0</v>
      </c>
      <c r="AI1204" s="33">
        <f t="shared" si="570"/>
        <v>0</v>
      </c>
      <c r="AJ1204" s="33">
        <f t="shared" si="571"/>
        <v>0</v>
      </c>
      <c r="AK1204" s="33">
        <f t="shared" si="572"/>
        <v>0</v>
      </c>
      <c r="AL1204" s="33">
        <f t="shared" si="573"/>
        <v>0</v>
      </c>
      <c r="AM1204" s="34">
        <f t="shared" si="574"/>
        <v>526.35764016245594</v>
      </c>
    </row>
    <row r="1205" spans="1:39" ht="15" customHeight="1" x14ac:dyDescent="0.3">
      <c r="A1205" s="166" t="s">
        <v>3639</v>
      </c>
      <c r="B1205" s="99">
        <v>14142</v>
      </c>
      <c r="C1205" s="99">
        <v>97291</v>
      </c>
      <c r="D1205" s="165">
        <v>45593</v>
      </c>
      <c r="E1205" s="165">
        <v>45738</v>
      </c>
      <c r="F1205" s="166">
        <v>4</v>
      </c>
      <c r="G1205" s="178">
        <v>3.11</v>
      </c>
      <c r="H1205" s="181">
        <v>0.5</v>
      </c>
      <c r="I1205" s="180">
        <v>6.3299999999999995E-2</v>
      </c>
      <c r="J1205" s="21">
        <f t="shared" si="545"/>
        <v>0.89000000000000012</v>
      </c>
      <c r="K1205" s="21" t="str">
        <f t="shared" si="546"/>
        <v>Y</v>
      </c>
      <c r="L1205" s="37" t="str">
        <f t="shared" si="547"/>
        <v>NA</v>
      </c>
      <c r="M1205" s="8" t="str">
        <f t="shared" si="548"/>
        <v>Y</v>
      </c>
      <c r="N1205" s="42">
        <f t="shared" si="549"/>
        <v>2</v>
      </c>
      <c r="O1205" s="43">
        <f t="shared" si="550"/>
        <v>200000</v>
      </c>
      <c r="P1205" s="43" t="str">
        <f t="shared" si="551"/>
        <v>NA</v>
      </c>
      <c r="Q1205" s="24">
        <f t="shared" si="552"/>
        <v>15037.188599999999</v>
      </c>
      <c r="R1205" s="43">
        <f t="shared" si="553"/>
        <v>0</v>
      </c>
      <c r="S1205" s="24">
        <f t="shared" si="554"/>
        <v>1000000</v>
      </c>
      <c r="T1205" s="25" t="str">
        <f t="shared" si="555"/>
        <v>N</v>
      </c>
      <c r="U1205" s="44">
        <f t="shared" si="556"/>
        <v>1</v>
      </c>
      <c r="V1205" s="45">
        <f t="shared" si="557"/>
        <v>20000</v>
      </c>
      <c r="W1205" s="45">
        <f t="shared" si="558"/>
        <v>65000</v>
      </c>
      <c r="X1205" s="28">
        <f t="shared" si="559"/>
        <v>0</v>
      </c>
      <c r="Y1205" s="28">
        <f t="shared" si="560"/>
        <v>15989.042638379999</v>
      </c>
      <c r="Z1205" s="45">
        <f t="shared" si="561"/>
        <v>0</v>
      </c>
      <c r="AA1205" s="29" t="str">
        <f t="shared" si="562"/>
        <v>N</v>
      </c>
      <c r="AB1205" s="46">
        <f t="shared" si="563"/>
        <v>0</v>
      </c>
      <c r="AC1205" s="31">
        <f t="shared" si="564"/>
        <v>0</v>
      </c>
      <c r="AD1205" s="31">
        <f t="shared" si="565"/>
        <v>0</v>
      </c>
      <c r="AE1205" s="31">
        <f t="shared" si="566"/>
        <v>0</v>
      </c>
      <c r="AF1205" s="47">
        <f t="shared" si="567"/>
        <v>0</v>
      </c>
      <c r="AG1205" s="31">
        <f t="shared" si="568"/>
        <v>0</v>
      </c>
      <c r="AH1205" s="48">
        <f t="shared" si="569"/>
        <v>0</v>
      </c>
      <c r="AI1205" s="33">
        <f t="shared" si="570"/>
        <v>0</v>
      </c>
      <c r="AJ1205" s="33">
        <f t="shared" si="571"/>
        <v>0</v>
      </c>
      <c r="AK1205" s="33">
        <f t="shared" si="572"/>
        <v>0</v>
      </c>
      <c r="AL1205" s="33">
        <f t="shared" si="573"/>
        <v>0</v>
      </c>
      <c r="AM1205" s="34">
        <f t="shared" si="574"/>
        <v>15989.042638379999</v>
      </c>
    </row>
    <row r="1206" spans="1:39" ht="15" customHeight="1" x14ac:dyDescent="0.3">
      <c r="A1206" s="166" t="s">
        <v>3640</v>
      </c>
      <c r="B1206" s="99">
        <v>20722</v>
      </c>
      <c r="C1206" s="99">
        <v>76440</v>
      </c>
      <c r="D1206" s="165">
        <v>45057</v>
      </c>
      <c r="E1206" s="165">
        <v>45227</v>
      </c>
      <c r="F1206" s="166">
        <v>4</v>
      </c>
      <c r="G1206" s="178">
        <v>0.57999999999999996</v>
      </c>
      <c r="H1206" s="181">
        <v>1</v>
      </c>
      <c r="I1206" s="180">
        <v>7.7700000000000005E-2</v>
      </c>
      <c r="J1206" s="21">
        <f t="shared" si="545"/>
        <v>3.42</v>
      </c>
      <c r="K1206" s="21" t="str">
        <f t="shared" si="546"/>
        <v>Y</v>
      </c>
      <c r="L1206" s="37" t="str">
        <f t="shared" si="547"/>
        <v>NA</v>
      </c>
      <c r="M1206" s="8" t="str">
        <f t="shared" si="548"/>
        <v>Y</v>
      </c>
      <c r="N1206" s="42">
        <f t="shared" si="549"/>
        <v>4</v>
      </c>
      <c r="O1206" s="43">
        <f t="shared" si="550"/>
        <v>200000</v>
      </c>
      <c r="P1206" s="43" t="str">
        <f t="shared" si="551"/>
        <v>NA</v>
      </c>
      <c r="Q1206" s="24">
        <f t="shared" si="552"/>
        <v>22332.099400000003</v>
      </c>
      <c r="R1206" s="43">
        <f t="shared" si="553"/>
        <v>0</v>
      </c>
      <c r="S1206" s="24">
        <f t="shared" si="554"/>
        <v>1000000</v>
      </c>
      <c r="T1206" s="25" t="str">
        <f t="shared" si="555"/>
        <v>Y</v>
      </c>
      <c r="U1206" s="44">
        <f t="shared" si="556"/>
        <v>3</v>
      </c>
      <c r="V1206" s="45">
        <f t="shared" si="557"/>
        <v>200000</v>
      </c>
      <c r="W1206" s="45">
        <f t="shared" si="558"/>
        <v>1000000</v>
      </c>
      <c r="X1206" s="28">
        <f t="shared" si="559"/>
        <v>24067.303523380004</v>
      </c>
      <c r="Y1206" s="28">
        <f t="shared" si="560"/>
        <v>0</v>
      </c>
      <c r="Z1206" s="45" t="str">
        <f t="shared" si="561"/>
        <v>NA</v>
      </c>
      <c r="AA1206" s="29" t="str">
        <f t="shared" si="562"/>
        <v>Y</v>
      </c>
      <c r="AB1206" s="46">
        <f t="shared" si="563"/>
        <v>2</v>
      </c>
      <c r="AC1206" s="31">
        <f t="shared" si="564"/>
        <v>200000</v>
      </c>
      <c r="AD1206" s="31">
        <f t="shared" si="565"/>
        <v>1000000</v>
      </c>
      <c r="AE1206" s="31">
        <f t="shared" si="566"/>
        <v>25937.333007146633</v>
      </c>
      <c r="AF1206" s="47">
        <f t="shared" si="567"/>
        <v>0</v>
      </c>
      <c r="AG1206" s="31" t="str">
        <f t="shared" si="568"/>
        <v>NA</v>
      </c>
      <c r="AH1206" s="48">
        <f t="shared" si="569"/>
        <v>1</v>
      </c>
      <c r="AI1206" s="33">
        <f t="shared" si="570"/>
        <v>20000</v>
      </c>
      <c r="AJ1206" s="33">
        <f t="shared" si="571"/>
        <v>65000</v>
      </c>
      <c r="AK1206" s="33">
        <f t="shared" si="572"/>
        <v>20000</v>
      </c>
      <c r="AL1206" s="33">
        <f t="shared" si="573"/>
        <v>7952.6637818019299</v>
      </c>
      <c r="AM1206" s="34">
        <f t="shared" si="574"/>
        <v>7952.6637818019299</v>
      </c>
    </row>
    <row r="1207" spans="1:39" ht="15" customHeight="1" x14ac:dyDescent="0.3">
      <c r="A1207" s="166" t="s">
        <v>3641</v>
      </c>
      <c r="B1207" s="99">
        <v>9799</v>
      </c>
      <c r="C1207" s="99">
        <v>57869</v>
      </c>
      <c r="D1207" s="165">
        <v>46118</v>
      </c>
      <c r="E1207" s="165">
        <v>46295</v>
      </c>
      <c r="F1207" s="166">
        <v>2</v>
      </c>
      <c r="G1207" s="178">
        <v>0.76</v>
      </c>
      <c r="H1207" s="181">
        <v>1</v>
      </c>
      <c r="I1207" s="180">
        <v>6.0900000000000003E-2</v>
      </c>
      <c r="J1207" s="21">
        <f t="shared" si="545"/>
        <v>1.24</v>
      </c>
      <c r="K1207" s="21" t="str">
        <f t="shared" si="546"/>
        <v>Y</v>
      </c>
      <c r="L1207" s="37" t="str">
        <f t="shared" si="547"/>
        <v>NA</v>
      </c>
      <c r="M1207" s="8" t="str">
        <f t="shared" si="548"/>
        <v>Y</v>
      </c>
      <c r="N1207" s="42">
        <f t="shared" si="549"/>
        <v>2</v>
      </c>
      <c r="O1207" s="43">
        <f t="shared" si="550"/>
        <v>200000</v>
      </c>
      <c r="P1207" s="43" t="str">
        <f t="shared" si="551"/>
        <v>NA</v>
      </c>
      <c r="Q1207" s="24">
        <f t="shared" si="552"/>
        <v>10395.759099999999</v>
      </c>
      <c r="R1207" s="43">
        <f t="shared" si="553"/>
        <v>0</v>
      </c>
      <c r="S1207" s="24">
        <f t="shared" si="554"/>
        <v>1000000</v>
      </c>
      <c r="T1207" s="25" t="str">
        <f t="shared" si="555"/>
        <v>Y</v>
      </c>
      <c r="U1207" s="44">
        <f t="shared" si="556"/>
        <v>1</v>
      </c>
      <c r="V1207" s="45">
        <f t="shared" si="557"/>
        <v>200000</v>
      </c>
      <c r="W1207" s="45">
        <f t="shared" si="558"/>
        <v>1000000</v>
      </c>
      <c r="X1207" s="28">
        <f t="shared" si="559"/>
        <v>11028.860829189998</v>
      </c>
      <c r="Y1207" s="28">
        <f t="shared" si="560"/>
        <v>0</v>
      </c>
      <c r="Z1207" s="45" t="str">
        <f t="shared" si="561"/>
        <v>NA</v>
      </c>
      <c r="AA1207" s="29" t="str">
        <f t="shared" si="562"/>
        <v>N</v>
      </c>
      <c r="AB1207" s="46">
        <f t="shared" si="563"/>
        <v>0</v>
      </c>
      <c r="AC1207" s="31">
        <f t="shared" si="564"/>
        <v>0</v>
      </c>
      <c r="AD1207" s="31">
        <f t="shared" si="565"/>
        <v>0</v>
      </c>
      <c r="AE1207" s="31">
        <f t="shared" si="566"/>
        <v>0</v>
      </c>
      <c r="AF1207" s="47">
        <f t="shared" si="567"/>
        <v>0</v>
      </c>
      <c r="AG1207" s="31">
        <f t="shared" si="568"/>
        <v>0</v>
      </c>
      <c r="AH1207" s="48">
        <f t="shared" si="569"/>
        <v>0</v>
      </c>
      <c r="AI1207" s="33">
        <f t="shared" si="570"/>
        <v>0</v>
      </c>
      <c r="AJ1207" s="33">
        <f t="shared" si="571"/>
        <v>0</v>
      </c>
      <c r="AK1207" s="33">
        <f t="shared" si="572"/>
        <v>0</v>
      </c>
      <c r="AL1207" s="33">
        <f t="shared" si="573"/>
        <v>0</v>
      </c>
      <c r="AM1207" s="34">
        <f t="shared" si="574"/>
        <v>0</v>
      </c>
    </row>
    <row r="1208" spans="1:39" ht="15" customHeight="1" x14ac:dyDescent="0.3">
      <c r="A1208" s="166" t="s">
        <v>3642</v>
      </c>
      <c r="B1208" s="99">
        <v>11621</v>
      </c>
      <c r="C1208" s="99">
        <v>92213</v>
      </c>
      <c r="D1208" s="165">
        <v>45649</v>
      </c>
      <c r="E1208" s="165">
        <v>45966</v>
      </c>
      <c r="F1208" s="166">
        <v>4</v>
      </c>
      <c r="G1208" s="178">
        <v>0.64</v>
      </c>
      <c r="H1208" s="181">
        <v>0.5</v>
      </c>
      <c r="I1208" s="180">
        <v>3.2000000000000001E-2</v>
      </c>
      <c r="J1208" s="21">
        <f t="shared" si="545"/>
        <v>3.36</v>
      </c>
      <c r="K1208" s="21" t="str">
        <f t="shared" si="546"/>
        <v>Y</v>
      </c>
      <c r="L1208" s="37" t="str">
        <f t="shared" si="547"/>
        <v>NA</v>
      </c>
      <c r="M1208" s="8" t="str">
        <f t="shared" si="548"/>
        <v>Y</v>
      </c>
      <c r="N1208" s="42">
        <f t="shared" si="549"/>
        <v>7</v>
      </c>
      <c r="O1208" s="43">
        <f t="shared" si="550"/>
        <v>200000</v>
      </c>
      <c r="P1208" s="43" t="str">
        <f t="shared" si="551"/>
        <v>NA</v>
      </c>
      <c r="Q1208" s="24">
        <f t="shared" si="552"/>
        <v>11992.872000000001</v>
      </c>
      <c r="R1208" s="43">
        <f t="shared" si="553"/>
        <v>0</v>
      </c>
      <c r="S1208" s="24">
        <f t="shared" si="554"/>
        <v>1000000</v>
      </c>
      <c r="T1208" s="25" t="str">
        <f t="shared" si="555"/>
        <v>Y</v>
      </c>
      <c r="U1208" s="44">
        <f t="shared" si="556"/>
        <v>6</v>
      </c>
      <c r="V1208" s="45">
        <f t="shared" si="557"/>
        <v>200000</v>
      </c>
      <c r="W1208" s="45">
        <f t="shared" si="558"/>
        <v>1000000</v>
      </c>
      <c r="X1208" s="28">
        <f t="shared" si="559"/>
        <v>12376.643904000002</v>
      </c>
      <c r="Y1208" s="28">
        <f t="shared" si="560"/>
        <v>0</v>
      </c>
      <c r="Z1208" s="45" t="str">
        <f t="shared" si="561"/>
        <v>NA</v>
      </c>
      <c r="AA1208" s="29" t="str">
        <f t="shared" si="562"/>
        <v>Y</v>
      </c>
      <c r="AB1208" s="46">
        <f t="shared" si="563"/>
        <v>5</v>
      </c>
      <c r="AC1208" s="31">
        <f t="shared" si="564"/>
        <v>200000</v>
      </c>
      <c r="AD1208" s="31">
        <f t="shared" si="565"/>
        <v>1000000</v>
      </c>
      <c r="AE1208" s="31">
        <f t="shared" si="566"/>
        <v>12772.696508928002</v>
      </c>
      <c r="AF1208" s="47">
        <f t="shared" si="567"/>
        <v>0</v>
      </c>
      <c r="AG1208" s="31" t="str">
        <f t="shared" si="568"/>
        <v>NA</v>
      </c>
      <c r="AH1208" s="48">
        <f t="shared" si="569"/>
        <v>4</v>
      </c>
      <c r="AI1208" s="33">
        <f t="shared" si="570"/>
        <v>20000</v>
      </c>
      <c r="AJ1208" s="33">
        <f t="shared" si="571"/>
        <v>65000</v>
      </c>
      <c r="AK1208" s="33">
        <f t="shared" si="572"/>
        <v>13181.422797213698</v>
      </c>
      <c r="AL1208" s="33">
        <f t="shared" si="573"/>
        <v>0</v>
      </c>
      <c r="AM1208" s="34">
        <f t="shared" si="574"/>
        <v>0</v>
      </c>
    </row>
    <row r="1209" spans="1:39" ht="15" customHeight="1" x14ac:dyDescent="0.3">
      <c r="A1209" s="166" t="s">
        <v>3643</v>
      </c>
      <c r="B1209" s="99">
        <v>12629</v>
      </c>
      <c r="C1209" s="99">
        <v>29509</v>
      </c>
      <c r="D1209" s="165">
        <v>45999</v>
      </c>
      <c r="E1209" s="165">
        <v>46240</v>
      </c>
      <c r="F1209" s="166">
        <v>4</v>
      </c>
      <c r="G1209" s="178">
        <v>2.9</v>
      </c>
      <c r="H1209" s="181">
        <v>0.25</v>
      </c>
      <c r="I1209" s="180">
        <v>6.2700000000000006E-2</v>
      </c>
      <c r="J1209" s="21">
        <f t="shared" si="545"/>
        <v>1.1000000000000001</v>
      </c>
      <c r="K1209" s="21" t="str">
        <f t="shared" si="546"/>
        <v>Y</v>
      </c>
      <c r="L1209" s="37" t="str">
        <f t="shared" si="547"/>
        <v>NA</v>
      </c>
      <c r="M1209" s="8" t="str">
        <f t="shared" si="548"/>
        <v>Y</v>
      </c>
      <c r="N1209" s="42">
        <f t="shared" si="549"/>
        <v>5</v>
      </c>
      <c r="O1209" s="43">
        <f t="shared" si="550"/>
        <v>200000</v>
      </c>
      <c r="P1209" s="43" t="str">
        <f t="shared" si="551"/>
        <v>NA</v>
      </c>
      <c r="Q1209" s="24">
        <f t="shared" si="552"/>
        <v>13420.838299999999</v>
      </c>
      <c r="R1209" s="43">
        <f t="shared" si="553"/>
        <v>0</v>
      </c>
      <c r="S1209" s="24">
        <f t="shared" si="554"/>
        <v>1000000</v>
      </c>
      <c r="T1209" s="25" t="str">
        <f t="shared" si="555"/>
        <v>Y</v>
      </c>
      <c r="U1209" s="44">
        <f t="shared" si="556"/>
        <v>4</v>
      </c>
      <c r="V1209" s="45">
        <f t="shared" si="557"/>
        <v>200000</v>
      </c>
      <c r="W1209" s="45">
        <f t="shared" si="558"/>
        <v>1000000</v>
      </c>
      <c r="X1209" s="28">
        <f t="shared" si="559"/>
        <v>14262.324861409999</v>
      </c>
      <c r="Y1209" s="28">
        <f t="shared" si="560"/>
        <v>0</v>
      </c>
      <c r="Z1209" s="45" t="str">
        <f t="shared" si="561"/>
        <v>NA</v>
      </c>
      <c r="AA1209" s="29" t="str">
        <f t="shared" si="562"/>
        <v>N</v>
      </c>
      <c r="AB1209" s="46">
        <f t="shared" si="563"/>
        <v>3</v>
      </c>
      <c r="AC1209" s="31">
        <f t="shared" si="564"/>
        <v>20000</v>
      </c>
      <c r="AD1209" s="31">
        <f t="shared" si="565"/>
        <v>65000</v>
      </c>
      <c r="AE1209" s="31">
        <f t="shared" si="566"/>
        <v>15156.572630220406</v>
      </c>
      <c r="AF1209" s="47">
        <f t="shared" si="567"/>
        <v>0</v>
      </c>
      <c r="AG1209" s="31">
        <f t="shared" si="568"/>
        <v>0</v>
      </c>
      <c r="AH1209" s="48">
        <f t="shared" si="569"/>
        <v>2</v>
      </c>
      <c r="AI1209" s="33">
        <f t="shared" si="570"/>
        <v>20000</v>
      </c>
      <c r="AJ1209" s="33">
        <f t="shared" si="571"/>
        <v>65000</v>
      </c>
      <c r="AK1209" s="33">
        <f t="shared" si="572"/>
        <v>0</v>
      </c>
      <c r="AL1209" s="33">
        <f t="shared" si="573"/>
        <v>16106.889734135224</v>
      </c>
      <c r="AM1209" s="34">
        <f t="shared" si="574"/>
        <v>16106.889734135224</v>
      </c>
    </row>
    <row r="1210" spans="1:39" ht="15" customHeight="1" x14ac:dyDescent="0.3">
      <c r="A1210" s="166" t="s">
        <v>3644</v>
      </c>
      <c r="B1210" s="99">
        <v>23033</v>
      </c>
      <c r="C1210" s="99">
        <v>53734</v>
      </c>
      <c r="D1210" s="165">
        <v>45371</v>
      </c>
      <c r="E1210" s="165">
        <v>45735</v>
      </c>
      <c r="F1210" s="166">
        <v>4</v>
      </c>
      <c r="G1210" s="178">
        <v>1.96</v>
      </c>
      <c r="H1210" s="181">
        <v>0.5</v>
      </c>
      <c r="I1210" s="180">
        <v>6.7900000000000002E-2</v>
      </c>
      <c r="J1210" s="21">
        <f t="shared" si="545"/>
        <v>2.04</v>
      </c>
      <c r="K1210" s="21" t="str">
        <f t="shared" si="546"/>
        <v>Y</v>
      </c>
      <c r="L1210" s="37" t="str">
        <f t="shared" si="547"/>
        <v>NA</v>
      </c>
      <c r="M1210" s="8" t="str">
        <f t="shared" si="548"/>
        <v>Y</v>
      </c>
      <c r="N1210" s="42">
        <f t="shared" si="549"/>
        <v>5</v>
      </c>
      <c r="O1210" s="43">
        <f t="shared" si="550"/>
        <v>200000</v>
      </c>
      <c r="P1210" s="43" t="str">
        <f t="shared" si="551"/>
        <v>NA</v>
      </c>
      <c r="Q1210" s="24">
        <f t="shared" si="552"/>
        <v>24596.940700000003</v>
      </c>
      <c r="R1210" s="43">
        <f t="shared" si="553"/>
        <v>0</v>
      </c>
      <c r="S1210" s="24">
        <f t="shared" si="554"/>
        <v>1000000</v>
      </c>
      <c r="T1210" s="25" t="str">
        <f t="shared" si="555"/>
        <v>Y</v>
      </c>
      <c r="U1210" s="44">
        <f t="shared" si="556"/>
        <v>4</v>
      </c>
      <c r="V1210" s="45">
        <f t="shared" si="557"/>
        <v>200000</v>
      </c>
      <c r="W1210" s="45">
        <f t="shared" si="558"/>
        <v>1000000</v>
      </c>
      <c r="X1210" s="28">
        <f t="shared" si="559"/>
        <v>26267.072973530005</v>
      </c>
      <c r="Y1210" s="28">
        <f t="shared" si="560"/>
        <v>0</v>
      </c>
      <c r="Z1210" s="45" t="str">
        <f t="shared" si="561"/>
        <v>NA</v>
      </c>
      <c r="AA1210" s="29" t="str">
        <f t="shared" si="562"/>
        <v>Y</v>
      </c>
      <c r="AB1210" s="46">
        <f t="shared" si="563"/>
        <v>3</v>
      </c>
      <c r="AC1210" s="31">
        <f t="shared" si="564"/>
        <v>200000</v>
      </c>
      <c r="AD1210" s="31">
        <f t="shared" si="565"/>
        <v>1000000</v>
      </c>
      <c r="AE1210" s="31">
        <f t="shared" si="566"/>
        <v>28050.607228432695</v>
      </c>
      <c r="AF1210" s="47">
        <f t="shared" si="567"/>
        <v>0</v>
      </c>
      <c r="AG1210" s="31" t="str">
        <f t="shared" si="568"/>
        <v>NA</v>
      </c>
      <c r="AH1210" s="48">
        <f t="shared" si="569"/>
        <v>2</v>
      </c>
      <c r="AI1210" s="33">
        <f t="shared" si="570"/>
        <v>20000</v>
      </c>
      <c r="AJ1210" s="33">
        <f t="shared" si="571"/>
        <v>65000</v>
      </c>
      <c r="AK1210" s="33">
        <f t="shared" si="572"/>
        <v>20000</v>
      </c>
      <c r="AL1210" s="33">
        <f t="shared" si="573"/>
        <v>9955.2434592432764</v>
      </c>
      <c r="AM1210" s="34">
        <f t="shared" si="574"/>
        <v>9955.2434592432764</v>
      </c>
    </row>
    <row r="1211" spans="1:39" ht="15" customHeight="1" x14ac:dyDescent="0.3">
      <c r="A1211" s="166" t="s">
        <v>3645</v>
      </c>
      <c r="B1211" s="99">
        <v>14352</v>
      </c>
      <c r="C1211" s="99">
        <v>32106</v>
      </c>
      <c r="D1211" s="165">
        <v>44630</v>
      </c>
      <c r="E1211" s="165">
        <v>44705</v>
      </c>
      <c r="F1211" s="166">
        <v>2</v>
      </c>
      <c r="G1211" s="178">
        <v>1.1200000000000001</v>
      </c>
      <c r="H1211" s="181">
        <v>0.25</v>
      </c>
      <c r="I1211" s="180">
        <v>7.8899999999999998E-2</v>
      </c>
      <c r="J1211" s="21">
        <f t="shared" ref="J1211:J1274" si="575">MAX(0, F1211-G1211)</f>
        <v>0.87999999999999989</v>
      </c>
      <c r="K1211" s="21" t="str">
        <f t="shared" ref="K1211:K1274" si="576">IF(
  AND(
    E1211 &gt;= D1211-10,
    E1211 &lt;= DATE(2028,6,30),
    J1211 &gt; 0
  ),
  "Y",
  "N"
)</f>
        <v>Y</v>
      </c>
      <c r="L1211" s="37" t="str">
        <f t="shared" ref="L1211:L1274" si="577">IF(
  J1211=0,
  0,
  IF(
    K1211="Y",
    "NA",
    MAX(0, 65000-C1211)
  )
)</f>
        <v>NA</v>
      </c>
      <c r="M1211" s="8" t="str">
        <f t="shared" ref="M1211:M1274" si="578">IF(AND(K1211="Y",J1211&gt;0),"Y","N")</f>
        <v>Y</v>
      </c>
      <c r="N1211" s="42">
        <f t="shared" ref="N1211:N1274" si="579">ROUNDUP(J1211/H1211, 0)</f>
        <v>4</v>
      </c>
      <c r="O1211" s="43">
        <f t="shared" ref="O1211:O1274" si="580">IF(
  N1211=0,
  0,
  IF(
    M1211="Y",
    200000,
    20000
  )
)</f>
        <v>200000</v>
      </c>
      <c r="P1211" s="43" t="str">
        <f t="shared" ref="P1211:P1274" si="581">IF(
  N1211=0,
  0,
  IF(
    M1211="Y",
    "NA",
    MAX(0, 65000)
  )
)</f>
        <v>NA</v>
      </c>
      <c r="Q1211" s="24">
        <f t="shared" ref="Q1211:Q1274" si="582">IF(
  N1211=0,
  0,
  MAX(0, MIN(B1211*(1+I1211), O1211, L1211))
)</f>
        <v>15484.372799999999</v>
      </c>
      <c r="R1211" s="43">
        <f t="shared" ref="R1211:R1274" si="583">IF(
  N1211=0,
  0,
  MAX(0, (B1211*(1+I1211))-Q1211)
)</f>
        <v>0</v>
      </c>
      <c r="S1211" s="24">
        <f t="shared" ref="S1211:S1274" si="584">IF(
    M1211="Y",
    1000000,
    MAX(0, 65000-C1211-Q1211)
  )</f>
        <v>1000000</v>
      </c>
      <c r="T1211" s="25" t="str">
        <f t="shared" ref="T1211:T1274" si="585">IF(AND(K1211="Y",J1211&gt;1),"Y","N")</f>
        <v>N</v>
      </c>
      <c r="U1211" s="44">
        <f t="shared" ref="U1211:U1274" si="586">MAX(0,(N1211-1))</f>
        <v>3</v>
      </c>
      <c r="V1211" s="45">
        <f t="shared" ref="V1211:V1274" si="587">IF(
  U1211=0,
  0,
  IF(
    T1211="Y",
    200000,
    20000
  )
)</f>
        <v>20000</v>
      </c>
      <c r="W1211" s="45">
        <f t="shared" ref="W1211:W1274" si="588">IF(
  U1211=0,
  0,
  IF(
    T1211="Y",
    1000000,
    MAX(0, 65000)
  )
)</f>
        <v>65000</v>
      </c>
      <c r="X1211" s="28">
        <f t="shared" ref="X1211:X1274" si="589">IF(
  U1211=0,
  0,
  MAX(0, MIN(B1211*(1+I1211)*(1+I1211), V1211, S1211, (W1211-C1211))
)
)</f>
        <v>16706.08981392</v>
      </c>
      <c r="Y1211" s="28">
        <f t="shared" ref="Y1211:Y1274" si="590">IF(
  U1211=0,
  0,
  MAX(0, (B1211*(1+I1211)*(1+I1211)-X1211)
)
)</f>
        <v>0</v>
      </c>
      <c r="Z1211" s="45">
        <f t="shared" ref="Z1211:Z1274" si="591">IF(
    T1211="Y",
    "NA",
    MAX(0, W1211-C1211-Q1211-X1211)
  )</f>
        <v>703.53738608000276</v>
      </c>
      <c r="AA1211" s="29" t="str">
        <f t="shared" ref="AA1211:AA1274" si="592">IF(AND(K1211="Y",J1211&gt;2),"Y","N")</f>
        <v>N</v>
      </c>
      <c r="AB1211" s="46">
        <f t="shared" ref="AB1211:AB1274" si="593">MAX(0,(U1211-1))</f>
        <v>2</v>
      </c>
      <c r="AC1211" s="31">
        <f t="shared" ref="AC1211:AC1274" si="594">IF(
  AB1211=0,
  0,
  IF(
    AA1211="Y",
    200000,
    20000
  )
)</f>
        <v>20000</v>
      </c>
      <c r="AD1211" s="31">
        <f t="shared" ref="AD1211:AD1274" si="595">IF(
  AB1211=0,
  0,
  IF(
    AA1211="Y",
    1000000,
    MAX(0, 65000)
  )
)</f>
        <v>65000</v>
      </c>
      <c r="AE1211" s="31">
        <f t="shared" ref="AE1211:AE1274" si="596">IF(
  AB1211=0,
  0,
  MAX(0, MIN(B1211*(1+I1211)*(1+I1211)*(1+I1211), AC1211, Z1211))
)</f>
        <v>703.53738608000276</v>
      </c>
      <c r="AF1211" s="47">
        <f t="shared" ref="AF1211:AF1274" si="597">IF(
  AB1211=0,
  0,
  MAX(0, (B1211*(1+I1211)*(1+I1211)*(1+I1211)-AE1211)
)
)</f>
        <v>17320.662914158285</v>
      </c>
      <c r="AG1211" s="31">
        <f t="shared" ref="AG1211:AG1274" si="598">IF(
    AA1211="Y",
    "NA",
    MAX(0, AD1211-C1211-Q1211-X1211-AE1211)
  )</f>
        <v>0</v>
      </c>
      <c r="AH1211" s="48">
        <f t="shared" si="569"/>
        <v>1</v>
      </c>
      <c r="AI1211" s="33">
        <f t="shared" si="570"/>
        <v>20000</v>
      </c>
      <c r="AJ1211" s="33">
        <f t="shared" si="571"/>
        <v>65000</v>
      </c>
      <c r="AK1211" s="33">
        <f t="shared" si="572"/>
        <v>0</v>
      </c>
      <c r="AL1211" s="33">
        <f t="shared" si="573"/>
        <v>19446.309703927087</v>
      </c>
      <c r="AM1211" s="34">
        <f t="shared" si="574"/>
        <v>36766.972618085376</v>
      </c>
    </row>
    <row r="1212" spans="1:39" ht="15" customHeight="1" x14ac:dyDescent="0.3">
      <c r="A1212" s="166" t="s">
        <v>3646</v>
      </c>
      <c r="B1212" s="99">
        <v>10760</v>
      </c>
      <c r="C1212" s="99">
        <v>25523</v>
      </c>
      <c r="D1212" s="165">
        <v>44492</v>
      </c>
      <c r="E1212" s="165">
        <v>44725</v>
      </c>
      <c r="F1212" s="166">
        <v>4</v>
      </c>
      <c r="G1212" s="178">
        <v>0.83</v>
      </c>
      <c r="H1212" s="181">
        <v>0.75</v>
      </c>
      <c r="I1212" s="180">
        <v>7.6399999999999996E-2</v>
      </c>
      <c r="J1212" s="21">
        <f t="shared" si="575"/>
        <v>3.17</v>
      </c>
      <c r="K1212" s="21" t="str">
        <f t="shared" si="576"/>
        <v>Y</v>
      </c>
      <c r="L1212" s="37" t="str">
        <f t="shared" si="577"/>
        <v>NA</v>
      </c>
      <c r="M1212" s="8" t="str">
        <f t="shared" si="578"/>
        <v>Y</v>
      </c>
      <c r="N1212" s="42">
        <f t="shared" si="579"/>
        <v>5</v>
      </c>
      <c r="O1212" s="43">
        <f t="shared" si="580"/>
        <v>200000</v>
      </c>
      <c r="P1212" s="43" t="str">
        <f t="shared" si="581"/>
        <v>NA</v>
      </c>
      <c r="Q1212" s="24">
        <f t="shared" si="582"/>
        <v>11582.064</v>
      </c>
      <c r="R1212" s="43">
        <f t="shared" si="583"/>
        <v>0</v>
      </c>
      <c r="S1212" s="24">
        <f t="shared" si="584"/>
        <v>1000000</v>
      </c>
      <c r="T1212" s="25" t="str">
        <f t="shared" si="585"/>
        <v>Y</v>
      </c>
      <c r="U1212" s="44">
        <f t="shared" si="586"/>
        <v>4</v>
      </c>
      <c r="V1212" s="45">
        <f t="shared" si="587"/>
        <v>200000</v>
      </c>
      <c r="W1212" s="45">
        <f t="shared" si="588"/>
        <v>1000000</v>
      </c>
      <c r="X1212" s="28">
        <f t="shared" si="589"/>
        <v>12466.9336896</v>
      </c>
      <c r="Y1212" s="28">
        <f t="shared" si="590"/>
        <v>0</v>
      </c>
      <c r="Z1212" s="45" t="str">
        <f t="shared" si="591"/>
        <v>NA</v>
      </c>
      <c r="AA1212" s="29" t="str">
        <f t="shared" si="592"/>
        <v>Y</v>
      </c>
      <c r="AB1212" s="46">
        <f t="shared" si="593"/>
        <v>3</v>
      </c>
      <c r="AC1212" s="31">
        <f t="shared" si="594"/>
        <v>200000</v>
      </c>
      <c r="AD1212" s="31">
        <f t="shared" si="595"/>
        <v>1000000</v>
      </c>
      <c r="AE1212" s="31">
        <f t="shared" si="596"/>
        <v>13419.407423485442</v>
      </c>
      <c r="AF1212" s="47">
        <f t="shared" si="597"/>
        <v>0</v>
      </c>
      <c r="AG1212" s="31" t="str">
        <f t="shared" si="598"/>
        <v>NA</v>
      </c>
      <c r="AH1212" s="48">
        <f t="shared" si="569"/>
        <v>2</v>
      </c>
      <c r="AI1212" s="33">
        <f t="shared" si="570"/>
        <v>20000</v>
      </c>
      <c r="AJ1212" s="33">
        <f t="shared" si="571"/>
        <v>65000</v>
      </c>
      <c r="AK1212" s="33">
        <f t="shared" si="572"/>
        <v>14444.650150639729</v>
      </c>
      <c r="AL1212" s="33">
        <f t="shared" si="573"/>
        <v>0</v>
      </c>
      <c r="AM1212" s="34">
        <f t="shared" si="574"/>
        <v>0</v>
      </c>
    </row>
    <row r="1213" spans="1:39" ht="15" customHeight="1" x14ac:dyDescent="0.3">
      <c r="A1213" s="166" t="s">
        <v>3647</v>
      </c>
      <c r="B1213" s="99">
        <v>23610</v>
      </c>
      <c r="C1213" s="99">
        <v>112617</v>
      </c>
      <c r="D1213" s="165">
        <v>45985</v>
      </c>
      <c r="E1213" s="165">
        <v>46186</v>
      </c>
      <c r="F1213" s="166">
        <v>4</v>
      </c>
      <c r="G1213" s="178">
        <v>1.87</v>
      </c>
      <c r="H1213" s="181">
        <v>1</v>
      </c>
      <c r="I1213" s="180">
        <v>7.7200000000000005E-2</v>
      </c>
      <c r="J1213" s="21">
        <f t="shared" si="575"/>
        <v>2.13</v>
      </c>
      <c r="K1213" s="21" t="str">
        <f t="shared" si="576"/>
        <v>Y</v>
      </c>
      <c r="L1213" s="37" t="str">
        <f t="shared" si="577"/>
        <v>NA</v>
      </c>
      <c r="M1213" s="8" t="str">
        <f t="shared" si="578"/>
        <v>Y</v>
      </c>
      <c r="N1213" s="42">
        <f t="shared" si="579"/>
        <v>3</v>
      </c>
      <c r="O1213" s="43">
        <f t="shared" si="580"/>
        <v>200000</v>
      </c>
      <c r="P1213" s="43" t="str">
        <f t="shared" si="581"/>
        <v>NA</v>
      </c>
      <c r="Q1213" s="24">
        <f t="shared" si="582"/>
        <v>25432.691999999999</v>
      </c>
      <c r="R1213" s="43">
        <f t="shared" si="583"/>
        <v>0</v>
      </c>
      <c r="S1213" s="24">
        <f t="shared" si="584"/>
        <v>1000000</v>
      </c>
      <c r="T1213" s="25" t="str">
        <f t="shared" si="585"/>
        <v>Y</v>
      </c>
      <c r="U1213" s="44">
        <f t="shared" si="586"/>
        <v>2</v>
      </c>
      <c r="V1213" s="45">
        <f t="shared" si="587"/>
        <v>200000</v>
      </c>
      <c r="W1213" s="45">
        <f t="shared" si="588"/>
        <v>1000000</v>
      </c>
      <c r="X1213" s="28">
        <f t="shared" si="589"/>
        <v>27396.095822399999</v>
      </c>
      <c r="Y1213" s="28">
        <f t="shared" si="590"/>
        <v>0</v>
      </c>
      <c r="Z1213" s="45" t="str">
        <f t="shared" si="591"/>
        <v>NA</v>
      </c>
      <c r="AA1213" s="29" t="str">
        <f t="shared" si="592"/>
        <v>Y</v>
      </c>
      <c r="AB1213" s="46">
        <f t="shared" si="593"/>
        <v>1</v>
      </c>
      <c r="AC1213" s="31">
        <f t="shared" si="594"/>
        <v>200000</v>
      </c>
      <c r="AD1213" s="31">
        <f t="shared" si="595"/>
        <v>1000000</v>
      </c>
      <c r="AE1213" s="31">
        <f t="shared" si="596"/>
        <v>29511.074419889275</v>
      </c>
      <c r="AF1213" s="47">
        <f t="shared" si="597"/>
        <v>0</v>
      </c>
      <c r="AG1213" s="31" t="str">
        <f t="shared" si="598"/>
        <v>NA</v>
      </c>
      <c r="AH1213" s="48">
        <f t="shared" si="569"/>
        <v>0</v>
      </c>
      <c r="AI1213" s="33">
        <f t="shared" si="570"/>
        <v>0</v>
      </c>
      <c r="AJ1213" s="33">
        <f t="shared" si="571"/>
        <v>0</v>
      </c>
      <c r="AK1213" s="33">
        <f t="shared" si="572"/>
        <v>0</v>
      </c>
      <c r="AL1213" s="33">
        <f t="shared" si="573"/>
        <v>0</v>
      </c>
      <c r="AM1213" s="34">
        <f t="shared" si="574"/>
        <v>0</v>
      </c>
    </row>
    <row r="1214" spans="1:39" ht="15" customHeight="1" x14ac:dyDescent="0.3">
      <c r="A1214" s="166" t="s">
        <v>3648</v>
      </c>
      <c r="B1214" s="99">
        <v>20336</v>
      </c>
      <c r="C1214" s="99">
        <v>66097</v>
      </c>
      <c r="D1214" s="165">
        <v>45810</v>
      </c>
      <c r="E1214" s="165">
        <v>45897</v>
      </c>
      <c r="F1214" s="166">
        <v>4</v>
      </c>
      <c r="G1214" s="178">
        <v>0.73</v>
      </c>
      <c r="H1214" s="181">
        <v>1</v>
      </c>
      <c r="I1214" s="180">
        <v>6.0400000000000002E-2</v>
      </c>
      <c r="J1214" s="21">
        <f t="shared" si="575"/>
        <v>3.27</v>
      </c>
      <c r="K1214" s="21" t="str">
        <f t="shared" si="576"/>
        <v>Y</v>
      </c>
      <c r="L1214" s="37" t="str">
        <f t="shared" si="577"/>
        <v>NA</v>
      </c>
      <c r="M1214" s="8" t="str">
        <f t="shared" si="578"/>
        <v>Y</v>
      </c>
      <c r="N1214" s="42">
        <f t="shared" si="579"/>
        <v>4</v>
      </c>
      <c r="O1214" s="43">
        <f t="shared" si="580"/>
        <v>200000</v>
      </c>
      <c r="P1214" s="43" t="str">
        <f t="shared" si="581"/>
        <v>NA</v>
      </c>
      <c r="Q1214" s="24">
        <f t="shared" si="582"/>
        <v>21564.294399999999</v>
      </c>
      <c r="R1214" s="43">
        <f t="shared" si="583"/>
        <v>0</v>
      </c>
      <c r="S1214" s="24">
        <f t="shared" si="584"/>
        <v>1000000</v>
      </c>
      <c r="T1214" s="25" t="str">
        <f t="shared" si="585"/>
        <v>Y</v>
      </c>
      <c r="U1214" s="44">
        <f t="shared" si="586"/>
        <v>3</v>
      </c>
      <c r="V1214" s="45">
        <f t="shared" si="587"/>
        <v>200000</v>
      </c>
      <c r="W1214" s="45">
        <f t="shared" si="588"/>
        <v>1000000</v>
      </c>
      <c r="X1214" s="28">
        <f t="shared" si="589"/>
        <v>22866.77778176</v>
      </c>
      <c r="Y1214" s="28">
        <f t="shared" si="590"/>
        <v>0</v>
      </c>
      <c r="Z1214" s="45" t="str">
        <f t="shared" si="591"/>
        <v>NA</v>
      </c>
      <c r="AA1214" s="29" t="str">
        <f t="shared" si="592"/>
        <v>Y</v>
      </c>
      <c r="AB1214" s="46">
        <f t="shared" si="593"/>
        <v>2</v>
      </c>
      <c r="AC1214" s="31">
        <f t="shared" si="594"/>
        <v>200000</v>
      </c>
      <c r="AD1214" s="31">
        <f t="shared" si="595"/>
        <v>1000000</v>
      </c>
      <c r="AE1214" s="31">
        <f t="shared" si="596"/>
        <v>24247.931159778305</v>
      </c>
      <c r="AF1214" s="47">
        <f t="shared" si="597"/>
        <v>0</v>
      </c>
      <c r="AG1214" s="31" t="str">
        <f t="shared" si="598"/>
        <v>NA</v>
      </c>
      <c r="AH1214" s="48">
        <f t="shared" si="569"/>
        <v>1</v>
      </c>
      <c r="AI1214" s="33">
        <f t="shared" si="570"/>
        <v>20000</v>
      </c>
      <c r="AJ1214" s="33">
        <f t="shared" si="571"/>
        <v>65000</v>
      </c>
      <c r="AK1214" s="33">
        <f t="shared" si="572"/>
        <v>20000</v>
      </c>
      <c r="AL1214" s="33">
        <f t="shared" si="573"/>
        <v>5712.5062018289136</v>
      </c>
      <c r="AM1214" s="34">
        <f t="shared" si="574"/>
        <v>5712.5062018289136</v>
      </c>
    </row>
    <row r="1215" spans="1:39" ht="15" customHeight="1" x14ac:dyDescent="0.3">
      <c r="A1215" s="166" t="s">
        <v>3649</v>
      </c>
      <c r="B1215" s="99">
        <v>16046</v>
      </c>
      <c r="C1215" s="99">
        <v>64715</v>
      </c>
      <c r="D1215" s="165">
        <v>45042</v>
      </c>
      <c r="E1215" s="165">
        <v>45170</v>
      </c>
      <c r="F1215" s="166">
        <v>2</v>
      </c>
      <c r="G1215" s="178">
        <v>1.26</v>
      </c>
      <c r="H1215" s="181">
        <v>1</v>
      </c>
      <c r="I1215" s="180">
        <v>7.2900000000000006E-2</v>
      </c>
      <c r="J1215" s="21">
        <f t="shared" si="575"/>
        <v>0.74</v>
      </c>
      <c r="K1215" s="21" t="str">
        <f t="shared" si="576"/>
        <v>Y</v>
      </c>
      <c r="L1215" s="37" t="str">
        <f t="shared" si="577"/>
        <v>NA</v>
      </c>
      <c r="M1215" s="8" t="str">
        <f t="shared" si="578"/>
        <v>Y</v>
      </c>
      <c r="N1215" s="42">
        <f t="shared" si="579"/>
        <v>1</v>
      </c>
      <c r="O1215" s="43">
        <f t="shared" si="580"/>
        <v>200000</v>
      </c>
      <c r="P1215" s="43" t="str">
        <f t="shared" si="581"/>
        <v>NA</v>
      </c>
      <c r="Q1215" s="24">
        <f t="shared" si="582"/>
        <v>17215.753399999998</v>
      </c>
      <c r="R1215" s="43">
        <f t="shared" si="583"/>
        <v>0</v>
      </c>
      <c r="S1215" s="24">
        <f t="shared" si="584"/>
        <v>1000000</v>
      </c>
      <c r="T1215" s="25" t="str">
        <f t="shared" si="585"/>
        <v>N</v>
      </c>
      <c r="U1215" s="44">
        <f t="shared" si="586"/>
        <v>0</v>
      </c>
      <c r="V1215" s="45">
        <f t="shared" si="587"/>
        <v>0</v>
      </c>
      <c r="W1215" s="45">
        <f t="shared" si="588"/>
        <v>0</v>
      </c>
      <c r="X1215" s="28">
        <f t="shared" si="589"/>
        <v>0</v>
      </c>
      <c r="Y1215" s="28">
        <f t="shared" si="590"/>
        <v>0</v>
      </c>
      <c r="Z1215" s="45">
        <f t="shared" si="591"/>
        <v>0</v>
      </c>
      <c r="AA1215" s="29" t="str">
        <f t="shared" si="592"/>
        <v>N</v>
      </c>
      <c r="AB1215" s="46">
        <f t="shared" si="593"/>
        <v>0</v>
      </c>
      <c r="AC1215" s="31">
        <f t="shared" si="594"/>
        <v>0</v>
      </c>
      <c r="AD1215" s="31">
        <f t="shared" si="595"/>
        <v>0</v>
      </c>
      <c r="AE1215" s="31">
        <f t="shared" si="596"/>
        <v>0</v>
      </c>
      <c r="AF1215" s="47">
        <f t="shared" si="597"/>
        <v>0</v>
      </c>
      <c r="AG1215" s="31">
        <f t="shared" si="598"/>
        <v>0</v>
      </c>
      <c r="AH1215" s="48">
        <f t="shared" si="569"/>
        <v>0</v>
      </c>
      <c r="AI1215" s="33">
        <f t="shared" si="570"/>
        <v>0</v>
      </c>
      <c r="AJ1215" s="33">
        <f t="shared" si="571"/>
        <v>0</v>
      </c>
      <c r="AK1215" s="33">
        <f t="shared" si="572"/>
        <v>0</v>
      </c>
      <c r="AL1215" s="33">
        <f t="shared" si="573"/>
        <v>0</v>
      </c>
      <c r="AM1215" s="34">
        <f t="shared" si="574"/>
        <v>0</v>
      </c>
    </row>
    <row r="1216" spans="1:39" ht="15" customHeight="1" x14ac:dyDescent="0.3">
      <c r="A1216" s="166" t="s">
        <v>3650</v>
      </c>
      <c r="B1216" s="99">
        <v>7842</v>
      </c>
      <c r="C1216" s="99">
        <v>70380</v>
      </c>
      <c r="D1216" s="165">
        <v>44834</v>
      </c>
      <c r="E1216" s="165">
        <v>44912</v>
      </c>
      <c r="F1216" s="166">
        <v>2</v>
      </c>
      <c r="G1216" s="178">
        <v>1.97</v>
      </c>
      <c r="H1216" s="181">
        <v>1</v>
      </c>
      <c r="I1216" s="180">
        <v>3.7699999999999997E-2</v>
      </c>
      <c r="J1216" s="21">
        <f t="shared" si="575"/>
        <v>3.0000000000000027E-2</v>
      </c>
      <c r="K1216" s="21" t="str">
        <f t="shared" si="576"/>
        <v>Y</v>
      </c>
      <c r="L1216" s="37" t="str">
        <f t="shared" si="577"/>
        <v>NA</v>
      </c>
      <c r="M1216" s="8" t="str">
        <f t="shared" si="578"/>
        <v>Y</v>
      </c>
      <c r="N1216" s="42">
        <f t="shared" si="579"/>
        <v>1</v>
      </c>
      <c r="O1216" s="43">
        <f t="shared" si="580"/>
        <v>200000</v>
      </c>
      <c r="P1216" s="43" t="str">
        <f t="shared" si="581"/>
        <v>NA</v>
      </c>
      <c r="Q1216" s="24">
        <f t="shared" si="582"/>
        <v>8137.6434000000008</v>
      </c>
      <c r="R1216" s="43">
        <f t="shared" si="583"/>
        <v>0</v>
      </c>
      <c r="S1216" s="24">
        <f t="shared" si="584"/>
        <v>1000000</v>
      </c>
      <c r="T1216" s="25" t="str">
        <f t="shared" si="585"/>
        <v>N</v>
      </c>
      <c r="U1216" s="44">
        <f t="shared" si="586"/>
        <v>0</v>
      </c>
      <c r="V1216" s="45">
        <f t="shared" si="587"/>
        <v>0</v>
      </c>
      <c r="W1216" s="45">
        <f t="shared" si="588"/>
        <v>0</v>
      </c>
      <c r="X1216" s="28">
        <f t="shared" si="589"/>
        <v>0</v>
      </c>
      <c r="Y1216" s="28">
        <f t="shared" si="590"/>
        <v>0</v>
      </c>
      <c r="Z1216" s="45">
        <f t="shared" si="591"/>
        <v>0</v>
      </c>
      <c r="AA1216" s="29" t="str">
        <f t="shared" si="592"/>
        <v>N</v>
      </c>
      <c r="AB1216" s="46">
        <f t="shared" si="593"/>
        <v>0</v>
      </c>
      <c r="AC1216" s="31">
        <f t="shared" si="594"/>
        <v>0</v>
      </c>
      <c r="AD1216" s="31">
        <f t="shared" si="595"/>
        <v>0</v>
      </c>
      <c r="AE1216" s="31">
        <f t="shared" si="596"/>
        <v>0</v>
      </c>
      <c r="AF1216" s="47">
        <f t="shared" si="597"/>
        <v>0</v>
      </c>
      <c r="AG1216" s="31">
        <f t="shared" si="598"/>
        <v>0</v>
      </c>
      <c r="AH1216" s="48">
        <f t="shared" si="569"/>
        <v>0</v>
      </c>
      <c r="AI1216" s="33">
        <f t="shared" si="570"/>
        <v>0</v>
      </c>
      <c r="AJ1216" s="33">
        <f t="shared" si="571"/>
        <v>0</v>
      </c>
      <c r="AK1216" s="33">
        <f t="shared" si="572"/>
        <v>0</v>
      </c>
      <c r="AL1216" s="33">
        <f t="shared" si="573"/>
        <v>0</v>
      </c>
      <c r="AM1216" s="34">
        <f t="shared" si="574"/>
        <v>0</v>
      </c>
    </row>
    <row r="1217" spans="1:39" ht="15" customHeight="1" x14ac:dyDescent="0.3">
      <c r="A1217" s="166" t="s">
        <v>3651</v>
      </c>
      <c r="B1217" s="99">
        <v>7614</v>
      </c>
      <c r="C1217" s="99">
        <v>48126</v>
      </c>
      <c r="D1217" s="165">
        <v>44430</v>
      </c>
      <c r="E1217" s="165">
        <v>44511</v>
      </c>
      <c r="F1217" s="166">
        <v>4</v>
      </c>
      <c r="G1217" s="178">
        <v>1.18</v>
      </c>
      <c r="H1217" s="181">
        <v>0.75</v>
      </c>
      <c r="I1217" s="180">
        <v>2.64E-2</v>
      </c>
      <c r="J1217" s="21">
        <f t="shared" si="575"/>
        <v>2.8200000000000003</v>
      </c>
      <c r="K1217" s="21" t="str">
        <f t="shared" si="576"/>
        <v>Y</v>
      </c>
      <c r="L1217" s="37" t="str">
        <f t="shared" si="577"/>
        <v>NA</v>
      </c>
      <c r="M1217" s="8" t="str">
        <f t="shared" si="578"/>
        <v>Y</v>
      </c>
      <c r="N1217" s="42">
        <f t="shared" si="579"/>
        <v>4</v>
      </c>
      <c r="O1217" s="43">
        <f t="shared" si="580"/>
        <v>200000</v>
      </c>
      <c r="P1217" s="43" t="str">
        <f t="shared" si="581"/>
        <v>NA</v>
      </c>
      <c r="Q1217" s="24">
        <f t="shared" si="582"/>
        <v>7815.0095999999994</v>
      </c>
      <c r="R1217" s="43">
        <f t="shared" si="583"/>
        <v>0</v>
      </c>
      <c r="S1217" s="24">
        <f t="shared" si="584"/>
        <v>1000000</v>
      </c>
      <c r="T1217" s="25" t="str">
        <f t="shared" si="585"/>
        <v>Y</v>
      </c>
      <c r="U1217" s="44">
        <f t="shared" si="586"/>
        <v>3</v>
      </c>
      <c r="V1217" s="45">
        <f t="shared" si="587"/>
        <v>200000</v>
      </c>
      <c r="W1217" s="45">
        <f t="shared" si="588"/>
        <v>1000000</v>
      </c>
      <c r="X1217" s="28">
        <f t="shared" si="589"/>
        <v>8021.3258534399993</v>
      </c>
      <c r="Y1217" s="28">
        <f t="shared" si="590"/>
        <v>0</v>
      </c>
      <c r="Z1217" s="45" t="str">
        <f t="shared" si="591"/>
        <v>NA</v>
      </c>
      <c r="AA1217" s="29" t="str">
        <f t="shared" si="592"/>
        <v>Y</v>
      </c>
      <c r="AB1217" s="46">
        <f t="shared" si="593"/>
        <v>2</v>
      </c>
      <c r="AC1217" s="31">
        <f t="shared" si="594"/>
        <v>200000</v>
      </c>
      <c r="AD1217" s="31">
        <f t="shared" si="595"/>
        <v>1000000</v>
      </c>
      <c r="AE1217" s="31">
        <f t="shared" si="596"/>
        <v>8233.0888559708146</v>
      </c>
      <c r="AF1217" s="47">
        <f t="shared" si="597"/>
        <v>0</v>
      </c>
      <c r="AG1217" s="31" t="str">
        <f t="shared" si="598"/>
        <v>NA</v>
      </c>
      <c r="AH1217" s="48">
        <f t="shared" ref="AH1217:AH1280" si="599">MAX(0,(AB1217-1))</f>
        <v>1</v>
      </c>
      <c r="AI1217" s="33">
        <f t="shared" ref="AI1217:AI1280" si="600">IF(
  AH1217=0,
  0,
     20000
  )</f>
        <v>20000</v>
      </c>
      <c r="AJ1217" s="33">
        <f t="shared" ref="AJ1217:AJ1280" si="601">IF(
  AH1217=0,
  0,
    MAX(0, 65000)
  )</f>
        <v>65000</v>
      </c>
      <c r="AK1217" s="33">
        <f t="shared" ref="AK1217:AK1280" si="602">IF(
  AH1217=0,
  0,
  MAX(0, MIN(B1217*(1+I1217)*(1+I1217)*(1+I1217)*(1+I1217), AI1217, AG1217))
)</f>
        <v>8450.4424017684432</v>
      </c>
      <c r="AL1217" s="33">
        <f t="shared" ref="AL1217:AL1280" si="603">IF(
  AH1217=0,
  0,
  MAX(0, (B1217*(1+I1217)*(1+I1217)*(1+I1217)*(1+I1217)-AK1217)
)
)</f>
        <v>0</v>
      </c>
      <c r="AM1217" s="34">
        <f t="shared" si="574"/>
        <v>0</v>
      </c>
    </row>
    <row r="1218" spans="1:39" ht="15" customHeight="1" x14ac:dyDescent="0.3">
      <c r="A1218" s="166" t="s">
        <v>3652</v>
      </c>
      <c r="B1218" s="99">
        <v>13748</v>
      </c>
      <c r="C1218" s="99">
        <v>33106</v>
      </c>
      <c r="D1218" s="165">
        <v>44957</v>
      </c>
      <c r="E1218" s="165">
        <v>45312</v>
      </c>
      <c r="F1218" s="166">
        <v>2</v>
      </c>
      <c r="G1218" s="178">
        <v>1.1100000000000001</v>
      </c>
      <c r="H1218" s="181">
        <v>0.5</v>
      </c>
      <c r="I1218" s="180">
        <v>2.64E-2</v>
      </c>
      <c r="J1218" s="21">
        <f t="shared" si="575"/>
        <v>0.8899999999999999</v>
      </c>
      <c r="K1218" s="21" t="str">
        <f t="shared" si="576"/>
        <v>Y</v>
      </c>
      <c r="L1218" s="37" t="str">
        <f t="shared" si="577"/>
        <v>NA</v>
      </c>
      <c r="M1218" s="8" t="str">
        <f t="shared" si="578"/>
        <v>Y</v>
      </c>
      <c r="N1218" s="42">
        <f t="shared" si="579"/>
        <v>2</v>
      </c>
      <c r="O1218" s="43">
        <f t="shared" si="580"/>
        <v>200000</v>
      </c>
      <c r="P1218" s="43" t="str">
        <f t="shared" si="581"/>
        <v>NA</v>
      </c>
      <c r="Q1218" s="24">
        <f t="shared" si="582"/>
        <v>14110.947200000001</v>
      </c>
      <c r="R1218" s="43">
        <f t="shared" si="583"/>
        <v>0</v>
      </c>
      <c r="S1218" s="24">
        <f t="shared" si="584"/>
        <v>1000000</v>
      </c>
      <c r="T1218" s="25" t="str">
        <f t="shared" si="585"/>
        <v>N</v>
      </c>
      <c r="U1218" s="44">
        <f t="shared" si="586"/>
        <v>1</v>
      </c>
      <c r="V1218" s="45">
        <f t="shared" si="587"/>
        <v>20000</v>
      </c>
      <c r="W1218" s="45">
        <f t="shared" si="588"/>
        <v>65000</v>
      </c>
      <c r="X1218" s="28">
        <f t="shared" si="589"/>
        <v>14483.47620608</v>
      </c>
      <c r="Y1218" s="28">
        <f t="shared" si="590"/>
        <v>0</v>
      </c>
      <c r="Z1218" s="45">
        <f t="shared" si="591"/>
        <v>3299.5765939199973</v>
      </c>
      <c r="AA1218" s="29" t="str">
        <f t="shared" si="592"/>
        <v>N</v>
      </c>
      <c r="AB1218" s="46">
        <f t="shared" si="593"/>
        <v>0</v>
      </c>
      <c r="AC1218" s="31">
        <f t="shared" si="594"/>
        <v>0</v>
      </c>
      <c r="AD1218" s="31">
        <f t="shared" si="595"/>
        <v>0</v>
      </c>
      <c r="AE1218" s="31">
        <f t="shared" si="596"/>
        <v>0</v>
      </c>
      <c r="AF1218" s="47">
        <f t="shared" si="597"/>
        <v>0</v>
      </c>
      <c r="AG1218" s="31">
        <f t="shared" si="598"/>
        <v>0</v>
      </c>
      <c r="AH1218" s="48">
        <f t="shared" si="599"/>
        <v>0</v>
      </c>
      <c r="AI1218" s="33">
        <f t="shared" si="600"/>
        <v>0</v>
      </c>
      <c r="AJ1218" s="33">
        <f t="shared" si="601"/>
        <v>0</v>
      </c>
      <c r="AK1218" s="33">
        <f t="shared" si="602"/>
        <v>0</v>
      </c>
      <c r="AL1218" s="33">
        <f t="shared" si="603"/>
        <v>0</v>
      </c>
      <c r="AM1218" s="34">
        <f t="shared" si="574"/>
        <v>0</v>
      </c>
    </row>
    <row r="1219" spans="1:39" ht="15" customHeight="1" x14ac:dyDescent="0.3">
      <c r="A1219" s="166" t="s">
        <v>3653</v>
      </c>
      <c r="B1219" s="99">
        <v>23250</v>
      </c>
      <c r="C1219" s="99">
        <v>62035</v>
      </c>
      <c r="D1219" s="165">
        <v>44802</v>
      </c>
      <c r="E1219" s="165">
        <v>44998</v>
      </c>
      <c r="F1219" s="166">
        <v>2</v>
      </c>
      <c r="G1219" s="178">
        <v>0.54</v>
      </c>
      <c r="H1219" s="181">
        <v>0.25</v>
      </c>
      <c r="I1219" s="180">
        <v>7.1400000000000005E-2</v>
      </c>
      <c r="J1219" s="21">
        <f t="shared" si="575"/>
        <v>1.46</v>
      </c>
      <c r="K1219" s="21" t="str">
        <f t="shared" si="576"/>
        <v>Y</v>
      </c>
      <c r="L1219" s="37" t="str">
        <f t="shared" si="577"/>
        <v>NA</v>
      </c>
      <c r="M1219" s="8" t="str">
        <f t="shared" si="578"/>
        <v>Y</v>
      </c>
      <c r="N1219" s="42">
        <f t="shared" si="579"/>
        <v>6</v>
      </c>
      <c r="O1219" s="43">
        <f t="shared" si="580"/>
        <v>200000</v>
      </c>
      <c r="P1219" s="43" t="str">
        <f t="shared" si="581"/>
        <v>NA</v>
      </c>
      <c r="Q1219" s="24">
        <f t="shared" si="582"/>
        <v>24910.05</v>
      </c>
      <c r="R1219" s="43">
        <f t="shared" si="583"/>
        <v>0</v>
      </c>
      <c r="S1219" s="24">
        <f t="shared" si="584"/>
        <v>1000000</v>
      </c>
      <c r="T1219" s="25" t="str">
        <f t="shared" si="585"/>
        <v>Y</v>
      </c>
      <c r="U1219" s="44">
        <f t="shared" si="586"/>
        <v>5</v>
      </c>
      <c r="V1219" s="45">
        <f t="shared" si="587"/>
        <v>200000</v>
      </c>
      <c r="W1219" s="45">
        <f t="shared" si="588"/>
        <v>1000000</v>
      </c>
      <c r="X1219" s="28">
        <f t="shared" si="589"/>
        <v>26688.627569999997</v>
      </c>
      <c r="Y1219" s="28">
        <f t="shared" si="590"/>
        <v>0</v>
      </c>
      <c r="Z1219" s="45" t="str">
        <f t="shared" si="591"/>
        <v>NA</v>
      </c>
      <c r="AA1219" s="29" t="str">
        <f t="shared" si="592"/>
        <v>N</v>
      </c>
      <c r="AB1219" s="46">
        <f t="shared" si="593"/>
        <v>4</v>
      </c>
      <c r="AC1219" s="31">
        <f t="shared" si="594"/>
        <v>20000</v>
      </c>
      <c r="AD1219" s="31">
        <f t="shared" si="595"/>
        <v>65000</v>
      </c>
      <c r="AE1219" s="31">
        <f t="shared" si="596"/>
        <v>20000</v>
      </c>
      <c r="AF1219" s="47">
        <f t="shared" si="597"/>
        <v>8594.1955784979946</v>
      </c>
      <c r="AG1219" s="31">
        <f t="shared" si="598"/>
        <v>0</v>
      </c>
      <c r="AH1219" s="48">
        <f t="shared" si="599"/>
        <v>3</v>
      </c>
      <c r="AI1219" s="33">
        <f t="shared" si="600"/>
        <v>20000</v>
      </c>
      <c r="AJ1219" s="33">
        <f t="shared" si="601"/>
        <v>65000</v>
      </c>
      <c r="AK1219" s="33">
        <f t="shared" si="602"/>
        <v>0</v>
      </c>
      <c r="AL1219" s="33">
        <f t="shared" si="603"/>
        <v>30635.82114280275</v>
      </c>
      <c r="AM1219" s="34">
        <f t="shared" ref="AM1219:AM1282" si="604">R1219+Y1219+AF1219+AL1219</f>
        <v>39230.016721300744</v>
      </c>
    </row>
    <row r="1220" spans="1:39" ht="15" customHeight="1" x14ac:dyDescent="0.3">
      <c r="A1220" s="166" t="s">
        <v>3654</v>
      </c>
      <c r="B1220" s="99">
        <v>7168</v>
      </c>
      <c r="C1220" s="99">
        <v>44821</v>
      </c>
      <c r="D1220" s="165">
        <v>45043</v>
      </c>
      <c r="E1220" s="165">
        <v>45234</v>
      </c>
      <c r="F1220" s="166">
        <v>2</v>
      </c>
      <c r="G1220" s="178">
        <v>1.35</v>
      </c>
      <c r="H1220" s="181">
        <v>1</v>
      </c>
      <c r="I1220" s="180">
        <v>7.6899999999999996E-2</v>
      </c>
      <c r="J1220" s="21">
        <f t="shared" si="575"/>
        <v>0.64999999999999991</v>
      </c>
      <c r="K1220" s="21" t="str">
        <f t="shared" si="576"/>
        <v>Y</v>
      </c>
      <c r="L1220" s="37" t="str">
        <f t="shared" si="577"/>
        <v>NA</v>
      </c>
      <c r="M1220" s="8" t="str">
        <f t="shared" si="578"/>
        <v>Y</v>
      </c>
      <c r="N1220" s="42">
        <f t="shared" si="579"/>
        <v>1</v>
      </c>
      <c r="O1220" s="43">
        <f t="shared" si="580"/>
        <v>200000</v>
      </c>
      <c r="P1220" s="43" t="str">
        <f t="shared" si="581"/>
        <v>NA</v>
      </c>
      <c r="Q1220" s="24">
        <f t="shared" si="582"/>
        <v>7719.2191999999995</v>
      </c>
      <c r="R1220" s="43">
        <f t="shared" si="583"/>
        <v>0</v>
      </c>
      <c r="S1220" s="24">
        <f t="shared" si="584"/>
        <v>1000000</v>
      </c>
      <c r="T1220" s="25" t="str">
        <f t="shared" si="585"/>
        <v>N</v>
      </c>
      <c r="U1220" s="44">
        <f t="shared" si="586"/>
        <v>0</v>
      </c>
      <c r="V1220" s="45">
        <f t="shared" si="587"/>
        <v>0</v>
      </c>
      <c r="W1220" s="45">
        <f t="shared" si="588"/>
        <v>0</v>
      </c>
      <c r="X1220" s="28">
        <f t="shared" si="589"/>
        <v>0</v>
      </c>
      <c r="Y1220" s="28">
        <f t="shared" si="590"/>
        <v>0</v>
      </c>
      <c r="Z1220" s="45">
        <f t="shared" si="591"/>
        <v>0</v>
      </c>
      <c r="AA1220" s="29" t="str">
        <f t="shared" si="592"/>
        <v>N</v>
      </c>
      <c r="AB1220" s="46">
        <f t="shared" si="593"/>
        <v>0</v>
      </c>
      <c r="AC1220" s="31">
        <f t="shared" si="594"/>
        <v>0</v>
      </c>
      <c r="AD1220" s="31">
        <f t="shared" si="595"/>
        <v>0</v>
      </c>
      <c r="AE1220" s="31">
        <f t="shared" si="596"/>
        <v>0</v>
      </c>
      <c r="AF1220" s="47">
        <f t="shared" si="597"/>
        <v>0</v>
      </c>
      <c r="AG1220" s="31">
        <f t="shared" si="598"/>
        <v>0</v>
      </c>
      <c r="AH1220" s="48">
        <f t="shared" si="599"/>
        <v>0</v>
      </c>
      <c r="AI1220" s="33">
        <f t="shared" si="600"/>
        <v>0</v>
      </c>
      <c r="AJ1220" s="33">
        <f t="shared" si="601"/>
        <v>0</v>
      </c>
      <c r="AK1220" s="33">
        <f t="shared" si="602"/>
        <v>0</v>
      </c>
      <c r="AL1220" s="33">
        <f t="shared" si="603"/>
        <v>0</v>
      </c>
      <c r="AM1220" s="34">
        <f t="shared" si="604"/>
        <v>0</v>
      </c>
    </row>
    <row r="1221" spans="1:39" ht="15" customHeight="1" x14ac:dyDescent="0.3">
      <c r="A1221" s="166" t="s">
        <v>3655</v>
      </c>
      <c r="B1221" s="99">
        <v>13679</v>
      </c>
      <c r="C1221" s="99">
        <v>41980</v>
      </c>
      <c r="D1221" s="165">
        <v>45699</v>
      </c>
      <c r="E1221" s="165">
        <v>46016</v>
      </c>
      <c r="F1221" s="166">
        <v>4</v>
      </c>
      <c r="G1221" s="178">
        <v>3.01</v>
      </c>
      <c r="H1221" s="181">
        <v>1</v>
      </c>
      <c r="I1221" s="180">
        <v>7.7799999999999994E-2</v>
      </c>
      <c r="J1221" s="21">
        <f t="shared" si="575"/>
        <v>0.99000000000000021</v>
      </c>
      <c r="K1221" s="21" t="str">
        <f t="shared" si="576"/>
        <v>Y</v>
      </c>
      <c r="L1221" s="37" t="str">
        <f t="shared" si="577"/>
        <v>NA</v>
      </c>
      <c r="M1221" s="8" t="str">
        <f t="shared" si="578"/>
        <v>Y</v>
      </c>
      <c r="N1221" s="42">
        <f t="shared" si="579"/>
        <v>1</v>
      </c>
      <c r="O1221" s="43">
        <f t="shared" si="580"/>
        <v>200000</v>
      </c>
      <c r="P1221" s="43" t="str">
        <f t="shared" si="581"/>
        <v>NA</v>
      </c>
      <c r="Q1221" s="24">
        <f t="shared" si="582"/>
        <v>14743.226200000001</v>
      </c>
      <c r="R1221" s="43">
        <f t="shared" si="583"/>
        <v>0</v>
      </c>
      <c r="S1221" s="24">
        <f t="shared" si="584"/>
        <v>1000000</v>
      </c>
      <c r="T1221" s="25" t="str">
        <f t="shared" si="585"/>
        <v>N</v>
      </c>
      <c r="U1221" s="44">
        <f t="shared" si="586"/>
        <v>0</v>
      </c>
      <c r="V1221" s="45">
        <f t="shared" si="587"/>
        <v>0</v>
      </c>
      <c r="W1221" s="45">
        <f t="shared" si="588"/>
        <v>0</v>
      </c>
      <c r="X1221" s="28">
        <f t="shared" si="589"/>
        <v>0</v>
      </c>
      <c r="Y1221" s="28">
        <f t="shared" si="590"/>
        <v>0</v>
      </c>
      <c r="Z1221" s="45">
        <f t="shared" si="591"/>
        <v>0</v>
      </c>
      <c r="AA1221" s="29" t="str">
        <f t="shared" si="592"/>
        <v>N</v>
      </c>
      <c r="AB1221" s="46">
        <f t="shared" si="593"/>
        <v>0</v>
      </c>
      <c r="AC1221" s="31">
        <f t="shared" si="594"/>
        <v>0</v>
      </c>
      <c r="AD1221" s="31">
        <f t="shared" si="595"/>
        <v>0</v>
      </c>
      <c r="AE1221" s="31">
        <f t="shared" si="596"/>
        <v>0</v>
      </c>
      <c r="AF1221" s="47">
        <f t="shared" si="597"/>
        <v>0</v>
      </c>
      <c r="AG1221" s="31">
        <f t="shared" si="598"/>
        <v>0</v>
      </c>
      <c r="AH1221" s="48">
        <f t="shared" si="599"/>
        <v>0</v>
      </c>
      <c r="AI1221" s="33">
        <f t="shared" si="600"/>
        <v>0</v>
      </c>
      <c r="AJ1221" s="33">
        <f t="shared" si="601"/>
        <v>0</v>
      </c>
      <c r="AK1221" s="33">
        <f t="shared" si="602"/>
        <v>0</v>
      </c>
      <c r="AL1221" s="33">
        <f t="shared" si="603"/>
        <v>0</v>
      </c>
      <c r="AM1221" s="34">
        <f t="shared" si="604"/>
        <v>0</v>
      </c>
    </row>
    <row r="1222" spans="1:39" ht="15" customHeight="1" x14ac:dyDescent="0.3">
      <c r="A1222" s="166" t="s">
        <v>3656</v>
      </c>
      <c r="B1222" s="99">
        <v>12186</v>
      </c>
      <c r="C1222" s="99">
        <v>40317</v>
      </c>
      <c r="D1222" s="165">
        <v>45161</v>
      </c>
      <c r="E1222" s="165">
        <v>45443</v>
      </c>
      <c r="F1222" s="166">
        <v>2</v>
      </c>
      <c r="G1222" s="178">
        <v>1.54</v>
      </c>
      <c r="H1222" s="181">
        <v>0.25</v>
      </c>
      <c r="I1222" s="180">
        <v>2.5700000000000001E-2</v>
      </c>
      <c r="J1222" s="21">
        <f t="shared" si="575"/>
        <v>0.45999999999999996</v>
      </c>
      <c r="K1222" s="21" t="str">
        <f t="shared" si="576"/>
        <v>Y</v>
      </c>
      <c r="L1222" s="37" t="str">
        <f t="shared" si="577"/>
        <v>NA</v>
      </c>
      <c r="M1222" s="8" t="str">
        <f t="shared" si="578"/>
        <v>Y</v>
      </c>
      <c r="N1222" s="42">
        <f t="shared" si="579"/>
        <v>2</v>
      </c>
      <c r="O1222" s="43">
        <f t="shared" si="580"/>
        <v>200000</v>
      </c>
      <c r="P1222" s="43" t="str">
        <f t="shared" si="581"/>
        <v>NA</v>
      </c>
      <c r="Q1222" s="24">
        <f t="shared" si="582"/>
        <v>12499.180200000001</v>
      </c>
      <c r="R1222" s="43">
        <f t="shared" si="583"/>
        <v>0</v>
      </c>
      <c r="S1222" s="24">
        <f t="shared" si="584"/>
        <v>1000000</v>
      </c>
      <c r="T1222" s="25" t="str">
        <f t="shared" si="585"/>
        <v>N</v>
      </c>
      <c r="U1222" s="44">
        <f t="shared" si="586"/>
        <v>1</v>
      </c>
      <c r="V1222" s="45">
        <f t="shared" si="587"/>
        <v>20000</v>
      </c>
      <c r="W1222" s="45">
        <f t="shared" si="588"/>
        <v>65000</v>
      </c>
      <c r="X1222" s="28">
        <f t="shared" si="589"/>
        <v>12820.409131140001</v>
      </c>
      <c r="Y1222" s="28">
        <f t="shared" si="590"/>
        <v>0</v>
      </c>
      <c r="Z1222" s="45">
        <f t="shared" si="591"/>
        <v>0</v>
      </c>
      <c r="AA1222" s="29" t="str">
        <f t="shared" si="592"/>
        <v>N</v>
      </c>
      <c r="AB1222" s="46">
        <f t="shared" si="593"/>
        <v>0</v>
      </c>
      <c r="AC1222" s="31">
        <f t="shared" si="594"/>
        <v>0</v>
      </c>
      <c r="AD1222" s="31">
        <f t="shared" si="595"/>
        <v>0</v>
      </c>
      <c r="AE1222" s="31">
        <f t="shared" si="596"/>
        <v>0</v>
      </c>
      <c r="AF1222" s="47">
        <f t="shared" si="597"/>
        <v>0</v>
      </c>
      <c r="AG1222" s="31">
        <f t="shared" si="598"/>
        <v>0</v>
      </c>
      <c r="AH1222" s="48">
        <f t="shared" si="599"/>
        <v>0</v>
      </c>
      <c r="AI1222" s="33">
        <f t="shared" si="600"/>
        <v>0</v>
      </c>
      <c r="AJ1222" s="33">
        <f t="shared" si="601"/>
        <v>0</v>
      </c>
      <c r="AK1222" s="33">
        <f t="shared" si="602"/>
        <v>0</v>
      </c>
      <c r="AL1222" s="33">
        <f t="shared" si="603"/>
        <v>0</v>
      </c>
      <c r="AM1222" s="34">
        <f t="shared" si="604"/>
        <v>0</v>
      </c>
    </row>
    <row r="1223" spans="1:39" ht="15" customHeight="1" x14ac:dyDescent="0.3">
      <c r="A1223" s="166" t="s">
        <v>3657</v>
      </c>
      <c r="B1223" s="99">
        <v>24543</v>
      </c>
      <c r="C1223" s="99">
        <v>42869</v>
      </c>
      <c r="D1223" s="165">
        <v>45416</v>
      </c>
      <c r="E1223" s="165">
        <v>45641</v>
      </c>
      <c r="F1223" s="166">
        <v>4</v>
      </c>
      <c r="G1223" s="178">
        <v>2.16</v>
      </c>
      <c r="H1223" s="181">
        <v>0.25</v>
      </c>
      <c r="I1223" s="180">
        <v>6.2600000000000003E-2</v>
      </c>
      <c r="J1223" s="21">
        <f t="shared" si="575"/>
        <v>1.8399999999999999</v>
      </c>
      <c r="K1223" s="21" t="str">
        <f t="shared" si="576"/>
        <v>Y</v>
      </c>
      <c r="L1223" s="37" t="str">
        <f t="shared" si="577"/>
        <v>NA</v>
      </c>
      <c r="M1223" s="8" t="str">
        <f t="shared" si="578"/>
        <v>Y</v>
      </c>
      <c r="N1223" s="42">
        <f t="shared" si="579"/>
        <v>8</v>
      </c>
      <c r="O1223" s="43">
        <f t="shared" si="580"/>
        <v>200000</v>
      </c>
      <c r="P1223" s="43" t="str">
        <f t="shared" si="581"/>
        <v>NA</v>
      </c>
      <c r="Q1223" s="24">
        <f t="shared" si="582"/>
        <v>26079.391800000001</v>
      </c>
      <c r="R1223" s="43">
        <f t="shared" si="583"/>
        <v>0</v>
      </c>
      <c r="S1223" s="24">
        <f t="shared" si="584"/>
        <v>1000000</v>
      </c>
      <c r="T1223" s="25" t="str">
        <f t="shared" si="585"/>
        <v>Y</v>
      </c>
      <c r="U1223" s="44">
        <f t="shared" si="586"/>
        <v>7</v>
      </c>
      <c r="V1223" s="45">
        <f t="shared" si="587"/>
        <v>200000</v>
      </c>
      <c r="W1223" s="45">
        <f t="shared" si="588"/>
        <v>1000000</v>
      </c>
      <c r="X1223" s="28">
        <f t="shared" si="589"/>
        <v>27711.961726680001</v>
      </c>
      <c r="Y1223" s="28">
        <f t="shared" si="590"/>
        <v>0</v>
      </c>
      <c r="Z1223" s="45" t="str">
        <f t="shared" si="591"/>
        <v>NA</v>
      </c>
      <c r="AA1223" s="29" t="str">
        <f t="shared" si="592"/>
        <v>N</v>
      </c>
      <c r="AB1223" s="46">
        <f t="shared" si="593"/>
        <v>6</v>
      </c>
      <c r="AC1223" s="31">
        <f t="shared" si="594"/>
        <v>20000</v>
      </c>
      <c r="AD1223" s="31">
        <f t="shared" si="595"/>
        <v>65000</v>
      </c>
      <c r="AE1223" s="31">
        <f t="shared" si="596"/>
        <v>20000</v>
      </c>
      <c r="AF1223" s="47">
        <f t="shared" si="597"/>
        <v>9446.7305307701681</v>
      </c>
      <c r="AG1223" s="31">
        <f t="shared" si="598"/>
        <v>0</v>
      </c>
      <c r="AH1223" s="48">
        <f t="shared" si="599"/>
        <v>5</v>
      </c>
      <c r="AI1223" s="33">
        <f t="shared" si="600"/>
        <v>20000</v>
      </c>
      <c r="AJ1223" s="33">
        <f t="shared" si="601"/>
        <v>65000</v>
      </c>
      <c r="AK1223" s="33">
        <f t="shared" si="602"/>
        <v>0</v>
      </c>
      <c r="AL1223" s="33">
        <f t="shared" si="603"/>
        <v>31290.095861996379</v>
      </c>
      <c r="AM1223" s="34">
        <f t="shared" si="604"/>
        <v>40736.826392766547</v>
      </c>
    </row>
    <row r="1224" spans="1:39" ht="15" customHeight="1" x14ac:dyDescent="0.3">
      <c r="A1224" s="166" t="s">
        <v>3658</v>
      </c>
      <c r="B1224" s="99">
        <v>13743</v>
      </c>
      <c r="C1224" s="99">
        <v>68330</v>
      </c>
      <c r="D1224" s="165">
        <v>45976</v>
      </c>
      <c r="E1224" s="165">
        <v>46156</v>
      </c>
      <c r="F1224" s="166">
        <v>4</v>
      </c>
      <c r="G1224" s="178">
        <v>0.72</v>
      </c>
      <c r="H1224" s="181">
        <v>0.25</v>
      </c>
      <c r="I1224" s="180">
        <v>8.1799999999999998E-2</v>
      </c>
      <c r="J1224" s="21">
        <f t="shared" si="575"/>
        <v>3.2800000000000002</v>
      </c>
      <c r="K1224" s="21" t="str">
        <f t="shared" si="576"/>
        <v>Y</v>
      </c>
      <c r="L1224" s="37" t="str">
        <f t="shared" si="577"/>
        <v>NA</v>
      </c>
      <c r="M1224" s="8" t="str">
        <f t="shared" si="578"/>
        <v>Y</v>
      </c>
      <c r="N1224" s="42">
        <f t="shared" si="579"/>
        <v>14</v>
      </c>
      <c r="O1224" s="43">
        <f t="shared" si="580"/>
        <v>200000</v>
      </c>
      <c r="P1224" s="43" t="str">
        <f t="shared" si="581"/>
        <v>NA</v>
      </c>
      <c r="Q1224" s="24">
        <f t="shared" si="582"/>
        <v>14867.1774</v>
      </c>
      <c r="R1224" s="43">
        <f t="shared" si="583"/>
        <v>0</v>
      </c>
      <c r="S1224" s="24">
        <f t="shared" si="584"/>
        <v>1000000</v>
      </c>
      <c r="T1224" s="25" t="str">
        <f t="shared" si="585"/>
        <v>Y</v>
      </c>
      <c r="U1224" s="44">
        <f t="shared" si="586"/>
        <v>13</v>
      </c>
      <c r="V1224" s="45">
        <f t="shared" si="587"/>
        <v>200000</v>
      </c>
      <c r="W1224" s="45">
        <f t="shared" si="588"/>
        <v>1000000</v>
      </c>
      <c r="X1224" s="28">
        <f t="shared" si="589"/>
        <v>16083.312511320002</v>
      </c>
      <c r="Y1224" s="28">
        <f t="shared" si="590"/>
        <v>0</v>
      </c>
      <c r="Z1224" s="45" t="str">
        <f t="shared" si="591"/>
        <v>NA</v>
      </c>
      <c r="AA1224" s="29" t="str">
        <f t="shared" si="592"/>
        <v>Y</v>
      </c>
      <c r="AB1224" s="46">
        <f t="shared" si="593"/>
        <v>12</v>
      </c>
      <c r="AC1224" s="31">
        <f t="shared" si="594"/>
        <v>200000</v>
      </c>
      <c r="AD1224" s="31">
        <f t="shared" si="595"/>
        <v>1000000</v>
      </c>
      <c r="AE1224" s="31">
        <f t="shared" si="596"/>
        <v>17398.927474745979</v>
      </c>
      <c r="AF1224" s="47">
        <f t="shared" si="597"/>
        <v>0</v>
      </c>
      <c r="AG1224" s="31" t="str">
        <f t="shared" si="598"/>
        <v>NA</v>
      </c>
      <c r="AH1224" s="48">
        <f t="shared" si="599"/>
        <v>11</v>
      </c>
      <c r="AI1224" s="33">
        <f t="shared" si="600"/>
        <v>20000</v>
      </c>
      <c r="AJ1224" s="33">
        <f t="shared" si="601"/>
        <v>65000</v>
      </c>
      <c r="AK1224" s="33">
        <f t="shared" si="602"/>
        <v>18822.1597421802</v>
      </c>
      <c r="AL1224" s="33">
        <f t="shared" si="603"/>
        <v>0</v>
      </c>
      <c r="AM1224" s="34">
        <f t="shared" si="604"/>
        <v>0</v>
      </c>
    </row>
    <row r="1225" spans="1:39" ht="15" customHeight="1" x14ac:dyDescent="0.3">
      <c r="A1225" s="166" t="s">
        <v>3659</v>
      </c>
      <c r="B1225" s="99">
        <v>10854</v>
      </c>
      <c r="C1225" s="99">
        <v>87396</v>
      </c>
      <c r="D1225" s="165">
        <v>45987</v>
      </c>
      <c r="E1225" s="165">
        <v>46337</v>
      </c>
      <c r="F1225" s="166">
        <v>4</v>
      </c>
      <c r="G1225" s="178">
        <v>3.38</v>
      </c>
      <c r="H1225" s="181">
        <v>0.5</v>
      </c>
      <c r="I1225" s="180">
        <v>2.5700000000000001E-2</v>
      </c>
      <c r="J1225" s="21">
        <f t="shared" si="575"/>
        <v>0.62000000000000011</v>
      </c>
      <c r="K1225" s="21" t="str">
        <f t="shared" si="576"/>
        <v>Y</v>
      </c>
      <c r="L1225" s="37" t="str">
        <f t="shared" si="577"/>
        <v>NA</v>
      </c>
      <c r="M1225" s="8" t="str">
        <f t="shared" si="578"/>
        <v>Y</v>
      </c>
      <c r="N1225" s="42">
        <f t="shared" si="579"/>
        <v>2</v>
      </c>
      <c r="O1225" s="43">
        <f t="shared" si="580"/>
        <v>200000</v>
      </c>
      <c r="P1225" s="43" t="str">
        <f t="shared" si="581"/>
        <v>NA</v>
      </c>
      <c r="Q1225" s="24">
        <f t="shared" si="582"/>
        <v>11132.9478</v>
      </c>
      <c r="R1225" s="43">
        <f t="shared" si="583"/>
        <v>0</v>
      </c>
      <c r="S1225" s="24">
        <f t="shared" si="584"/>
        <v>1000000</v>
      </c>
      <c r="T1225" s="25" t="str">
        <f t="shared" si="585"/>
        <v>N</v>
      </c>
      <c r="U1225" s="44">
        <f t="shared" si="586"/>
        <v>1</v>
      </c>
      <c r="V1225" s="45">
        <f t="shared" si="587"/>
        <v>20000</v>
      </c>
      <c r="W1225" s="45">
        <f t="shared" si="588"/>
        <v>65000</v>
      </c>
      <c r="X1225" s="28">
        <f t="shared" si="589"/>
        <v>0</v>
      </c>
      <c r="Y1225" s="28">
        <f t="shared" si="590"/>
        <v>11419.064558460001</v>
      </c>
      <c r="Z1225" s="45">
        <f t="shared" si="591"/>
        <v>0</v>
      </c>
      <c r="AA1225" s="29" t="str">
        <f t="shared" si="592"/>
        <v>N</v>
      </c>
      <c r="AB1225" s="46">
        <f t="shared" si="593"/>
        <v>0</v>
      </c>
      <c r="AC1225" s="31">
        <f t="shared" si="594"/>
        <v>0</v>
      </c>
      <c r="AD1225" s="31">
        <f t="shared" si="595"/>
        <v>0</v>
      </c>
      <c r="AE1225" s="31">
        <f t="shared" si="596"/>
        <v>0</v>
      </c>
      <c r="AF1225" s="47">
        <f t="shared" si="597"/>
        <v>0</v>
      </c>
      <c r="AG1225" s="31">
        <f t="shared" si="598"/>
        <v>0</v>
      </c>
      <c r="AH1225" s="48">
        <f t="shared" si="599"/>
        <v>0</v>
      </c>
      <c r="AI1225" s="33">
        <f t="shared" si="600"/>
        <v>0</v>
      </c>
      <c r="AJ1225" s="33">
        <f t="shared" si="601"/>
        <v>0</v>
      </c>
      <c r="AK1225" s="33">
        <f t="shared" si="602"/>
        <v>0</v>
      </c>
      <c r="AL1225" s="33">
        <f t="shared" si="603"/>
        <v>0</v>
      </c>
      <c r="AM1225" s="34">
        <f t="shared" si="604"/>
        <v>11419.064558460001</v>
      </c>
    </row>
    <row r="1226" spans="1:39" ht="15" customHeight="1" x14ac:dyDescent="0.3">
      <c r="A1226" s="166" t="s">
        <v>3660</v>
      </c>
      <c r="B1226" s="99">
        <v>22378</v>
      </c>
      <c r="C1226" s="99">
        <v>32452</v>
      </c>
      <c r="D1226" s="165">
        <v>44978</v>
      </c>
      <c r="E1226" s="165">
        <v>45173</v>
      </c>
      <c r="F1226" s="166">
        <v>4</v>
      </c>
      <c r="G1226" s="178">
        <v>0.18</v>
      </c>
      <c r="H1226" s="181">
        <v>0.75</v>
      </c>
      <c r="I1226" s="180">
        <v>7.6499999999999999E-2</v>
      </c>
      <c r="J1226" s="21">
        <f t="shared" si="575"/>
        <v>3.82</v>
      </c>
      <c r="K1226" s="21" t="str">
        <f t="shared" si="576"/>
        <v>Y</v>
      </c>
      <c r="L1226" s="37" t="str">
        <f t="shared" si="577"/>
        <v>NA</v>
      </c>
      <c r="M1226" s="8" t="str">
        <f t="shared" si="578"/>
        <v>Y</v>
      </c>
      <c r="N1226" s="42">
        <f t="shared" si="579"/>
        <v>6</v>
      </c>
      <c r="O1226" s="43">
        <f t="shared" si="580"/>
        <v>200000</v>
      </c>
      <c r="P1226" s="43" t="str">
        <f t="shared" si="581"/>
        <v>NA</v>
      </c>
      <c r="Q1226" s="24">
        <f t="shared" si="582"/>
        <v>24089.917000000001</v>
      </c>
      <c r="R1226" s="43">
        <f t="shared" si="583"/>
        <v>0</v>
      </c>
      <c r="S1226" s="24">
        <f t="shared" si="584"/>
        <v>1000000</v>
      </c>
      <c r="T1226" s="25" t="str">
        <f t="shared" si="585"/>
        <v>Y</v>
      </c>
      <c r="U1226" s="44">
        <f t="shared" si="586"/>
        <v>5</v>
      </c>
      <c r="V1226" s="45">
        <f t="shared" si="587"/>
        <v>200000</v>
      </c>
      <c r="W1226" s="45">
        <f t="shared" si="588"/>
        <v>1000000</v>
      </c>
      <c r="X1226" s="28">
        <f t="shared" si="589"/>
        <v>25932.7956505</v>
      </c>
      <c r="Y1226" s="28">
        <f t="shared" si="590"/>
        <v>0</v>
      </c>
      <c r="Z1226" s="45" t="str">
        <f t="shared" si="591"/>
        <v>NA</v>
      </c>
      <c r="AA1226" s="29" t="str">
        <f t="shared" si="592"/>
        <v>Y</v>
      </c>
      <c r="AB1226" s="46">
        <f t="shared" si="593"/>
        <v>4</v>
      </c>
      <c r="AC1226" s="31">
        <f t="shared" si="594"/>
        <v>200000</v>
      </c>
      <c r="AD1226" s="31">
        <f t="shared" si="595"/>
        <v>1000000</v>
      </c>
      <c r="AE1226" s="31">
        <f t="shared" si="596"/>
        <v>27916.654517763251</v>
      </c>
      <c r="AF1226" s="47">
        <f t="shared" si="597"/>
        <v>0</v>
      </c>
      <c r="AG1226" s="31" t="str">
        <f t="shared" si="598"/>
        <v>NA</v>
      </c>
      <c r="AH1226" s="48">
        <f t="shared" si="599"/>
        <v>3</v>
      </c>
      <c r="AI1226" s="33">
        <f t="shared" si="600"/>
        <v>20000</v>
      </c>
      <c r="AJ1226" s="33">
        <f t="shared" si="601"/>
        <v>65000</v>
      </c>
      <c r="AK1226" s="33">
        <f t="shared" si="602"/>
        <v>20000</v>
      </c>
      <c r="AL1226" s="33">
        <f t="shared" si="603"/>
        <v>10052.278588372141</v>
      </c>
      <c r="AM1226" s="34">
        <f t="shared" si="604"/>
        <v>10052.278588372141</v>
      </c>
    </row>
    <row r="1227" spans="1:39" ht="15" customHeight="1" x14ac:dyDescent="0.3">
      <c r="A1227" s="166" t="s">
        <v>3661</v>
      </c>
      <c r="B1227" s="99">
        <v>6898</v>
      </c>
      <c r="C1227" s="99">
        <v>48469</v>
      </c>
      <c r="D1227" s="165">
        <v>44406</v>
      </c>
      <c r="E1227" s="165">
        <v>44726</v>
      </c>
      <c r="F1227" s="166">
        <v>2</v>
      </c>
      <c r="G1227" s="178">
        <v>0.26</v>
      </c>
      <c r="H1227" s="181">
        <v>1</v>
      </c>
      <c r="I1227" s="180">
        <v>7.2099999999999997E-2</v>
      </c>
      <c r="J1227" s="21">
        <f t="shared" si="575"/>
        <v>1.74</v>
      </c>
      <c r="K1227" s="21" t="str">
        <f t="shared" si="576"/>
        <v>Y</v>
      </c>
      <c r="L1227" s="37" t="str">
        <f t="shared" si="577"/>
        <v>NA</v>
      </c>
      <c r="M1227" s="8" t="str">
        <f t="shared" si="578"/>
        <v>Y</v>
      </c>
      <c r="N1227" s="42">
        <f t="shared" si="579"/>
        <v>2</v>
      </c>
      <c r="O1227" s="43">
        <f t="shared" si="580"/>
        <v>200000</v>
      </c>
      <c r="P1227" s="43" t="str">
        <f t="shared" si="581"/>
        <v>NA</v>
      </c>
      <c r="Q1227" s="24">
        <f t="shared" si="582"/>
        <v>7395.3458000000001</v>
      </c>
      <c r="R1227" s="43">
        <f t="shared" si="583"/>
        <v>0</v>
      </c>
      <c r="S1227" s="24">
        <f t="shared" si="584"/>
        <v>1000000</v>
      </c>
      <c r="T1227" s="25" t="str">
        <f t="shared" si="585"/>
        <v>Y</v>
      </c>
      <c r="U1227" s="44">
        <f t="shared" si="586"/>
        <v>1</v>
      </c>
      <c r="V1227" s="45">
        <f t="shared" si="587"/>
        <v>200000</v>
      </c>
      <c r="W1227" s="45">
        <f t="shared" si="588"/>
        <v>1000000</v>
      </c>
      <c r="X1227" s="28">
        <f t="shared" si="589"/>
        <v>7928.5502321800004</v>
      </c>
      <c r="Y1227" s="28">
        <f t="shared" si="590"/>
        <v>0</v>
      </c>
      <c r="Z1227" s="45" t="str">
        <f t="shared" si="591"/>
        <v>NA</v>
      </c>
      <c r="AA1227" s="29" t="str">
        <f t="shared" si="592"/>
        <v>N</v>
      </c>
      <c r="AB1227" s="46">
        <f t="shared" si="593"/>
        <v>0</v>
      </c>
      <c r="AC1227" s="31">
        <f t="shared" si="594"/>
        <v>0</v>
      </c>
      <c r="AD1227" s="31">
        <f t="shared" si="595"/>
        <v>0</v>
      </c>
      <c r="AE1227" s="31">
        <f t="shared" si="596"/>
        <v>0</v>
      </c>
      <c r="AF1227" s="47">
        <f t="shared" si="597"/>
        <v>0</v>
      </c>
      <c r="AG1227" s="31">
        <f t="shared" si="598"/>
        <v>0</v>
      </c>
      <c r="AH1227" s="48">
        <f t="shared" si="599"/>
        <v>0</v>
      </c>
      <c r="AI1227" s="33">
        <f t="shared" si="600"/>
        <v>0</v>
      </c>
      <c r="AJ1227" s="33">
        <f t="shared" si="601"/>
        <v>0</v>
      </c>
      <c r="AK1227" s="33">
        <f t="shared" si="602"/>
        <v>0</v>
      </c>
      <c r="AL1227" s="33">
        <f t="shared" si="603"/>
        <v>0</v>
      </c>
      <c r="AM1227" s="34">
        <f t="shared" si="604"/>
        <v>0</v>
      </c>
    </row>
    <row r="1228" spans="1:39" ht="15" customHeight="1" x14ac:dyDescent="0.3">
      <c r="A1228" s="166" t="s">
        <v>3662</v>
      </c>
      <c r="B1228" s="99">
        <v>9207</v>
      </c>
      <c r="C1228" s="99">
        <v>81503</v>
      </c>
      <c r="D1228" s="165">
        <v>45079</v>
      </c>
      <c r="E1228" s="165">
        <v>45193</v>
      </c>
      <c r="F1228" s="166">
        <v>4</v>
      </c>
      <c r="G1228" s="178">
        <v>2.16</v>
      </c>
      <c r="H1228" s="181">
        <v>1</v>
      </c>
      <c r="I1228" s="180">
        <v>8.2500000000000004E-2</v>
      </c>
      <c r="J1228" s="21">
        <f t="shared" si="575"/>
        <v>1.8399999999999999</v>
      </c>
      <c r="K1228" s="21" t="str">
        <f t="shared" si="576"/>
        <v>Y</v>
      </c>
      <c r="L1228" s="37" t="str">
        <f t="shared" si="577"/>
        <v>NA</v>
      </c>
      <c r="M1228" s="8" t="str">
        <f t="shared" si="578"/>
        <v>Y</v>
      </c>
      <c r="N1228" s="42">
        <f t="shared" si="579"/>
        <v>2</v>
      </c>
      <c r="O1228" s="43">
        <f t="shared" si="580"/>
        <v>200000</v>
      </c>
      <c r="P1228" s="43" t="str">
        <f t="shared" si="581"/>
        <v>NA</v>
      </c>
      <c r="Q1228" s="24">
        <f t="shared" si="582"/>
        <v>9966.5774999999994</v>
      </c>
      <c r="R1228" s="43">
        <f t="shared" si="583"/>
        <v>0</v>
      </c>
      <c r="S1228" s="24">
        <f t="shared" si="584"/>
        <v>1000000</v>
      </c>
      <c r="T1228" s="25" t="str">
        <f t="shared" si="585"/>
        <v>Y</v>
      </c>
      <c r="U1228" s="44">
        <f t="shared" si="586"/>
        <v>1</v>
      </c>
      <c r="V1228" s="45">
        <f t="shared" si="587"/>
        <v>200000</v>
      </c>
      <c r="W1228" s="45">
        <f t="shared" si="588"/>
        <v>1000000</v>
      </c>
      <c r="X1228" s="28">
        <f t="shared" si="589"/>
        <v>10788.820143749999</v>
      </c>
      <c r="Y1228" s="28">
        <f t="shared" si="590"/>
        <v>0</v>
      </c>
      <c r="Z1228" s="45" t="str">
        <f t="shared" si="591"/>
        <v>NA</v>
      </c>
      <c r="AA1228" s="29" t="str">
        <f t="shared" si="592"/>
        <v>N</v>
      </c>
      <c r="AB1228" s="46">
        <f t="shared" si="593"/>
        <v>0</v>
      </c>
      <c r="AC1228" s="31">
        <f t="shared" si="594"/>
        <v>0</v>
      </c>
      <c r="AD1228" s="31">
        <f t="shared" si="595"/>
        <v>0</v>
      </c>
      <c r="AE1228" s="31">
        <f t="shared" si="596"/>
        <v>0</v>
      </c>
      <c r="AF1228" s="47">
        <f t="shared" si="597"/>
        <v>0</v>
      </c>
      <c r="AG1228" s="31">
        <f t="shared" si="598"/>
        <v>0</v>
      </c>
      <c r="AH1228" s="48">
        <f t="shared" si="599"/>
        <v>0</v>
      </c>
      <c r="AI1228" s="33">
        <f t="shared" si="600"/>
        <v>0</v>
      </c>
      <c r="AJ1228" s="33">
        <f t="shared" si="601"/>
        <v>0</v>
      </c>
      <c r="AK1228" s="33">
        <f t="shared" si="602"/>
        <v>0</v>
      </c>
      <c r="AL1228" s="33">
        <f t="shared" si="603"/>
        <v>0</v>
      </c>
      <c r="AM1228" s="34">
        <f t="shared" si="604"/>
        <v>0</v>
      </c>
    </row>
    <row r="1229" spans="1:39" ht="15" customHeight="1" x14ac:dyDescent="0.3">
      <c r="A1229" s="166" t="s">
        <v>3663</v>
      </c>
      <c r="B1229" s="99">
        <v>15214</v>
      </c>
      <c r="C1229" s="99">
        <v>77510</v>
      </c>
      <c r="D1229" s="165">
        <v>44829</v>
      </c>
      <c r="E1229" s="165">
        <v>45191</v>
      </c>
      <c r="F1229" s="166">
        <v>4</v>
      </c>
      <c r="G1229" s="178">
        <v>1.81</v>
      </c>
      <c r="H1229" s="181">
        <v>1</v>
      </c>
      <c r="I1229" s="180">
        <v>2.35E-2</v>
      </c>
      <c r="J1229" s="21">
        <f t="shared" si="575"/>
        <v>2.19</v>
      </c>
      <c r="K1229" s="21" t="str">
        <f t="shared" si="576"/>
        <v>Y</v>
      </c>
      <c r="L1229" s="37" t="str">
        <f t="shared" si="577"/>
        <v>NA</v>
      </c>
      <c r="M1229" s="8" t="str">
        <f t="shared" si="578"/>
        <v>Y</v>
      </c>
      <c r="N1229" s="42">
        <f t="shared" si="579"/>
        <v>3</v>
      </c>
      <c r="O1229" s="43">
        <f t="shared" si="580"/>
        <v>200000</v>
      </c>
      <c r="P1229" s="43" t="str">
        <f t="shared" si="581"/>
        <v>NA</v>
      </c>
      <c r="Q1229" s="24">
        <f t="shared" si="582"/>
        <v>15571.529</v>
      </c>
      <c r="R1229" s="43">
        <f t="shared" si="583"/>
        <v>0</v>
      </c>
      <c r="S1229" s="24">
        <f t="shared" si="584"/>
        <v>1000000</v>
      </c>
      <c r="T1229" s="25" t="str">
        <f t="shared" si="585"/>
        <v>Y</v>
      </c>
      <c r="U1229" s="44">
        <f t="shared" si="586"/>
        <v>2</v>
      </c>
      <c r="V1229" s="45">
        <f t="shared" si="587"/>
        <v>200000</v>
      </c>
      <c r="W1229" s="45">
        <f t="shared" si="588"/>
        <v>1000000</v>
      </c>
      <c r="X1229" s="28">
        <f t="shared" si="589"/>
        <v>15937.459931500001</v>
      </c>
      <c r="Y1229" s="28">
        <f t="shared" si="590"/>
        <v>0</v>
      </c>
      <c r="Z1229" s="45" t="str">
        <f t="shared" si="591"/>
        <v>NA</v>
      </c>
      <c r="AA1229" s="29" t="str">
        <f t="shared" si="592"/>
        <v>Y</v>
      </c>
      <c r="AB1229" s="46">
        <f t="shared" si="593"/>
        <v>1</v>
      </c>
      <c r="AC1229" s="31">
        <f t="shared" si="594"/>
        <v>200000</v>
      </c>
      <c r="AD1229" s="31">
        <f t="shared" si="595"/>
        <v>1000000</v>
      </c>
      <c r="AE1229" s="31">
        <f t="shared" si="596"/>
        <v>16311.990239890252</v>
      </c>
      <c r="AF1229" s="47">
        <f t="shared" si="597"/>
        <v>0</v>
      </c>
      <c r="AG1229" s="31" t="str">
        <f t="shared" si="598"/>
        <v>NA</v>
      </c>
      <c r="AH1229" s="48">
        <f t="shared" si="599"/>
        <v>0</v>
      </c>
      <c r="AI1229" s="33">
        <f t="shared" si="600"/>
        <v>0</v>
      </c>
      <c r="AJ1229" s="33">
        <f t="shared" si="601"/>
        <v>0</v>
      </c>
      <c r="AK1229" s="33">
        <f t="shared" si="602"/>
        <v>0</v>
      </c>
      <c r="AL1229" s="33">
        <f t="shared" si="603"/>
        <v>0</v>
      </c>
      <c r="AM1229" s="34">
        <f t="shared" si="604"/>
        <v>0</v>
      </c>
    </row>
    <row r="1230" spans="1:39" ht="15" customHeight="1" x14ac:dyDescent="0.3">
      <c r="A1230" s="166" t="s">
        <v>3664</v>
      </c>
      <c r="B1230" s="99">
        <v>16078</v>
      </c>
      <c r="C1230" s="99">
        <v>28835</v>
      </c>
      <c r="D1230" s="165">
        <v>45000</v>
      </c>
      <c r="E1230" s="165">
        <v>45313</v>
      </c>
      <c r="F1230" s="166">
        <v>2</v>
      </c>
      <c r="G1230" s="178">
        <v>1.22</v>
      </c>
      <c r="H1230" s="181">
        <v>0.25</v>
      </c>
      <c r="I1230" s="180">
        <v>0.02</v>
      </c>
      <c r="J1230" s="21">
        <f t="shared" si="575"/>
        <v>0.78</v>
      </c>
      <c r="K1230" s="21" t="str">
        <f t="shared" si="576"/>
        <v>Y</v>
      </c>
      <c r="L1230" s="37" t="str">
        <f t="shared" si="577"/>
        <v>NA</v>
      </c>
      <c r="M1230" s="8" t="str">
        <f t="shared" si="578"/>
        <v>Y</v>
      </c>
      <c r="N1230" s="42">
        <f t="shared" si="579"/>
        <v>4</v>
      </c>
      <c r="O1230" s="43">
        <f t="shared" si="580"/>
        <v>200000</v>
      </c>
      <c r="P1230" s="43" t="str">
        <f t="shared" si="581"/>
        <v>NA</v>
      </c>
      <c r="Q1230" s="24">
        <f t="shared" si="582"/>
        <v>16399.560000000001</v>
      </c>
      <c r="R1230" s="43">
        <f t="shared" si="583"/>
        <v>0</v>
      </c>
      <c r="S1230" s="24">
        <f t="shared" si="584"/>
        <v>1000000</v>
      </c>
      <c r="T1230" s="25" t="str">
        <f t="shared" si="585"/>
        <v>N</v>
      </c>
      <c r="U1230" s="44">
        <f t="shared" si="586"/>
        <v>3</v>
      </c>
      <c r="V1230" s="45">
        <f t="shared" si="587"/>
        <v>20000</v>
      </c>
      <c r="W1230" s="45">
        <f t="shared" si="588"/>
        <v>65000</v>
      </c>
      <c r="X1230" s="28">
        <f t="shared" si="589"/>
        <v>16727.551200000002</v>
      </c>
      <c r="Y1230" s="28">
        <f t="shared" si="590"/>
        <v>0</v>
      </c>
      <c r="Z1230" s="45">
        <f t="shared" si="591"/>
        <v>3037.888799999997</v>
      </c>
      <c r="AA1230" s="29" t="str">
        <f t="shared" si="592"/>
        <v>N</v>
      </c>
      <c r="AB1230" s="46">
        <f t="shared" si="593"/>
        <v>2</v>
      </c>
      <c r="AC1230" s="31">
        <f t="shared" si="594"/>
        <v>20000</v>
      </c>
      <c r="AD1230" s="31">
        <f t="shared" si="595"/>
        <v>65000</v>
      </c>
      <c r="AE1230" s="31">
        <f t="shared" si="596"/>
        <v>3037.888799999997</v>
      </c>
      <c r="AF1230" s="47">
        <f t="shared" si="597"/>
        <v>14024.213424000005</v>
      </c>
      <c r="AG1230" s="31">
        <f t="shared" si="598"/>
        <v>0</v>
      </c>
      <c r="AH1230" s="48">
        <f t="shared" si="599"/>
        <v>1</v>
      </c>
      <c r="AI1230" s="33">
        <f t="shared" si="600"/>
        <v>20000</v>
      </c>
      <c r="AJ1230" s="33">
        <f t="shared" si="601"/>
        <v>65000</v>
      </c>
      <c r="AK1230" s="33">
        <f t="shared" si="602"/>
        <v>0</v>
      </c>
      <c r="AL1230" s="33">
        <f t="shared" si="603"/>
        <v>17403.344268480003</v>
      </c>
      <c r="AM1230" s="34">
        <f t="shared" si="604"/>
        <v>31427.557692480008</v>
      </c>
    </row>
    <row r="1231" spans="1:39" ht="15" customHeight="1" x14ac:dyDescent="0.3">
      <c r="A1231" s="166" t="s">
        <v>3665</v>
      </c>
      <c r="B1231" s="99">
        <v>7208</v>
      </c>
      <c r="C1231" s="99">
        <v>21325</v>
      </c>
      <c r="D1231" s="165">
        <v>44444</v>
      </c>
      <c r="E1231" s="165">
        <v>44643</v>
      </c>
      <c r="F1231" s="166">
        <v>2</v>
      </c>
      <c r="G1231" s="178">
        <v>1.08</v>
      </c>
      <c r="H1231" s="181">
        <v>0.75</v>
      </c>
      <c r="I1231" s="180">
        <v>6.1800000000000001E-2</v>
      </c>
      <c r="J1231" s="21">
        <f t="shared" si="575"/>
        <v>0.91999999999999993</v>
      </c>
      <c r="K1231" s="21" t="str">
        <f t="shared" si="576"/>
        <v>Y</v>
      </c>
      <c r="L1231" s="37" t="str">
        <f t="shared" si="577"/>
        <v>NA</v>
      </c>
      <c r="M1231" s="8" t="str">
        <f t="shared" si="578"/>
        <v>Y</v>
      </c>
      <c r="N1231" s="42">
        <f t="shared" si="579"/>
        <v>2</v>
      </c>
      <c r="O1231" s="43">
        <f t="shared" si="580"/>
        <v>200000</v>
      </c>
      <c r="P1231" s="43" t="str">
        <f t="shared" si="581"/>
        <v>NA</v>
      </c>
      <c r="Q1231" s="24">
        <f t="shared" si="582"/>
        <v>7653.4544000000005</v>
      </c>
      <c r="R1231" s="43">
        <f t="shared" si="583"/>
        <v>0</v>
      </c>
      <c r="S1231" s="24">
        <f t="shared" si="584"/>
        <v>1000000</v>
      </c>
      <c r="T1231" s="25" t="str">
        <f t="shared" si="585"/>
        <v>N</v>
      </c>
      <c r="U1231" s="44">
        <f t="shared" si="586"/>
        <v>1</v>
      </c>
      <c r="V1231" s="45">
        <f t="shared" si="587"/>
        <v>20000</v>
      </c>
      <c r="W1231" s="45">
        <f t="shared" si="588"/>
        <v>65000</v>
      </c>
      <c r="X1231" s="28">
        <f t="shared" si="589"/>
        <v>8126.437881920001</v>
      </c>
      <c r="Y1231" s="28">
        <f t="shared" si="590"/>
        <v>0</v>
      </c>
      <c r="Z1231" s="45">
        <f t="shared" si="591"/>
        <v>27895.107718079998</v>
      </c>
      <c r="AA1231" s="29" t="str">
        <f t="shared" si="592"/>
        <v>N</v>
      </c>
      <c r="AB1231" s="46">
        <f t="shared" si="593"/>
        <v>0</v>
      </c>
      <c r="AC1231" s="31">
        <f t="shared" si="594"/>
        <v>0</v>
      </c>
      <c r="AD1231" s="31">
        <f t="shared" si="595"/>
        <v>0</v>
      </c>
      <c r="AE1231" s="31">
        <f t="shared" si="596"/>
        <v>0</v>
      </c>
      <c r="AF1231" s="47">
        <f t="shared" si="597"/>
        <v>0</v>
      </c>
      <c r="AG1231" s="31">
        <f t="shared" si="598"/>
        <v>0</v>
      </c>
      <c r="AH1231" s="48">
        <f t="shared" si="599"/>
        <v>0</v>
      </c>
      <c r="AI1231" s="33">
        <f t="shared" si="600"/>
        <v>0</v>
      </c>
      <c r="AJ1231" s="33">
        <f t="shared" si="601"/>
        <v>0</v>
      </c>
      <c r="AK1231" s="33">
        <f t="shared" si="602"/>
        <v>0</v>
      </c>
      <c r="AL1231" s="33">
        <f t="shared" si="603"/>
        <v>0</v>
      </c>
      <c r="AM1231" s="34">
        <f t="shared" si="604"/>
        <v>0</v>
      </c>
    </row>
    <row r="1232" spans="1:39" ht="15" customHeight="1" x14ac:dyDescent="0.3">
      <c r="A1232" s="166" t="s">
        <v>3666</v>
      </c>
      <c r="B1232" s="99">
        <v>9335</v>
      </c>
      <c r="C1232" s="99">
        <v>94182</v>
      </c>
      <c r="D1232" s="165">
        <v>45024</v>
      </c>
      <c r="E1232" s="165">
        <v>45296</v>
      </c>
      <c r="F1232" s="166">
        <v>2</v>
      </c>
      <c r="G1232" s="178">
        <v>1.59</v>
      </c>
      <c r="H1232" s="181">
        <v>1</v>
      </c>
      <c r="I1232" s="180">
        <v>2.8299999999999999E-2</v>
      </c>
      <c r="J1232" s="21">
        <f t="shared" si="575"/>
        <v>0.40999999999999992</v>
      </c>
      <c r="K1232" s="21" t="str">
        <f t="shared" si="576"/>
        <v>Y</v>
      </c>
      <c r="L1232" s="37" t="str">
        <f t="shared" si="577"/>
        <v>NA</v>
      </c>
      <c r="M1232" s="8" t="str">
        <f t="shared" si="578"/>
        <v>Y</v>
      </c>
      <c r="N1232" s="42">
        <f t="shared" si="579"/>
        <v>1</v>
      </c>
      <c r="O1232" s="43">
        <f t="shared" si="580"/>
        <v>200000</v>
      </c>
      <c r="P1232" s="43" t="str">
        <f t="shared" si="581"/>
        <v>NA</v>
      </c>
      <c r="Q1232" s="24">
        <f t="shared" si="582"/>
        <v>9599.1805000000004</v>
      </c>
      <c r="R1232" s="43">
        <f t="shared" si="583"/>
        <v>0</v>
      </c>
      <c r="S1232" s="24">
        <f t="shared" si="584"/>
        <v>1000000</v>
      </c>
      <c r="T1232" s="25" t="str">
        <f t="shared" si="585"/>
        <v>N</v>
      </c>
      <c r="U1232" s="44">
        <f t="shared" si="586"/>
        <v>0</v>
      </c>
      <c r="V1232" s="45">
        <f t="shared" si="587"/>
        <v>0</v>
      </c>
      <c r="W1232" s="45">
        <f t="shared" si="588"/>
        <v>0</v>
      </c>
      <c r="X1232" s="28">
        <f t="shared" si="589"/>
        <v>0</v>
      </c>
      <c r="Y1232" s="28">
        <f t="shared" si="590"/>
        <v>0</v>
      </c>
      <c r="Z1232" s="45">
        <f t="shared" si="591"/>
        <v>0</v>
      </c>
      <c r="AA1232" s="29" t="str">
        <f t="shared" si="592"/>
        <v>N</v>
      </c>
      <c r="AB1232" s="46">
        <f t="shared" si="593"/>
        <v>0</v>
      </c>
      <c r="AC1232" s="31">
        <f t="shared" si="594"/>
        <v>0</v>
      </c>
      <c r="AD1232" s="31">
        <f t="shared" si="595"/>
        <v>0</v>
      </c>
      <c r="AE1232" s="31">
        <f t="shared" si="596"/>
        <v>0</v>
      </c>
      <c r="AF1232" s="47">
        <f t="shared" si="597"/>
        <v>0</v>
      </c>
      <c r="AG1232" s="31">
        <f t="shared" si="598"/>
        <v>0</v>
      </c>
      <c r="AH1232" s="48">
        <f t="shared" si="599"/>
        <v>0</v>
      </c>
      <c r="AI1232" s="33">
        <f t="shared" si="600"/>
        <v>0</v>
      </c>
      <c r="AJ1232" s="33">
        <f t="shared" si="601"/>
        <v>0</v>
      </c>
      <c r="AK1232" s="33">
        <f t="shared" si="602"/>
        <v>0</v>
      </c>
      <c r="AL1232" s="33">
        <f t="shared" si="603"/>
        <v>0</v>
      </c>
      <c r="AM1232" s="34">
        <f t="shared" si="604"/>
        <v>0</v>
      </c>
    </row>
    <row r="1233" spans="1:39" ht="15" customHeight="1" x14ac:dyDescent="0.3">
      <c r="A1233" s="166" t="s">
        <v>3667</v>
      </c>
      <c r="B1233" s="99">
        <v>16609</v>
      </c>
      <c r="C1233" s="99">
        <v>82128</v>
      </c>
      <c r="D1233" s="165">
        <v>45363</v>
      </c>
      <c r="E1233" s="165">
        <v>45632</v>
      </c>
      <c r="F1233" s="166">
        <v>2</v>
      </c>
      <c r="G1233" s="178">
        <v>1.38</v>
      </c>
      <c r="H1233" s="181">
        <v>0.25</v>
      </c>
      <c r="I1233" s="180">
        <v>1.9199999999999998E-2</v>
      </c>
      <c r="J1233" s="21">
        <f t="shared" si="575"/>
        <v>0.62000000000000011</v>
      </c>
      <c r="K1233" s="21" t="str">
        <f t="shared" si="576"/>
        <v>Y</v>
      </c>
      <c r="L1233" s="37" t="str">
        <f t="shared" si="577"/>
        <v>NA</v>
      </c>
      <c r="M1233" s="8" t="str">
        <f t="shared" si="578"/>
        <v>Y</v>
      </c>
      <c r="N1233" s="42">
        <f t="shared" si="579"/>
        <v>3</v>
      </c>
      <c r="O1233" s="43">
        <f t="shared" si="580"/>
        <v>200000</v>
      </c>
      <c r="P1233" s="43" t="str">
        <f t="shared" si="581"/>
        <v>NA</v>
      </c>
      <c r="Q1233" s="24">
        <f t="shared" si="582"/>
        <v>16927.892800000001</v>
      </c>
      <c r="R1233" s="43">
        <f t="shared" si="583"/>
        <v>0</v>
      </c>
      <c r="S1233" s="24">
        <f t="shared" si="584"/>
        <v>1000000</v>
      </c>
      <c r="T1233" s="25" t="str">
        <f t="shared" si="585"/>
        <v>N</v>
      </c>
      <c r="U1233" s="44">
        <f t="shared" si="586"/>
        <v>2</v>
      </c>
      <c r="V1233" s="45">
        <f t="shared" si="587"/>
        <v>20000</v>
      </c>
      <c r="W1233" s="45">
        <f t="shared" si="588"/>
        <v>65000</v>
      </c>
      <c r="X1233" s="28">
        <f t="shared" si="589"/>
        <v>0</v>
      </c>
      <c r="Y1233" s="28">
        <f t="shared" si="590"/>
        <v>17252.908341760005</v>
      </c>
      <c r="Z1233" s="45">
        <f t="shared" si="591"/>
        <v>0</v>
      </c>
      <c r="AA1233" s="29" t="str">
        <f t="shared" si="592"/>
        <v>N</v>
      </c>
      <c r="AB1233" s="46">
        <f t="shared" si="593"/>
        <v>1</v>
      </c>
      <c r="AC1233" s="31">
        <f t="shared" si="594"/>
        <v>20000</v>
      </c>
      <c r="AD1233" s="31">
        <f t="shared" si="595"/>
        <v>65000</v>
      </c>
      <c r="AE1233" s="31">
        <f t="shared" si="596"/>
        <v>0</v>
      </c>
      <c r="AF1233" s="47">
        <f t="shared" si="597"/>
        <v>17584.164181921798</v>
      </c>
      <c r="AG1233" s="31">
        <f t="shared" si="598"/>
        <v>0</v>
      </c>
      <c r="AH1233" s="48">
        <f t="shared" si="599"/>
        <v>0</v>
      </c>
      <c r="AI1233" s="33">
        <f t="shared" si="600"/>
        <v>0</v>
      </c>
      <c r="AJ1233" s="33">
        <f t="shared" si="601"/>
        <v>0</v>
      </c>
      <c r="AK1233" s="33">
        <f t="shared" si="602"/>
        <v>0</v>
      </c>
      <c r="AL1233" s="33">
        <f t="shared" si="603"/>
        <v>0</v>
      </c>
      <c r="AM1233" s="34">
        <f t="shared" si="604"/>
        <v>34837.072523681803</v>
      </c>
    </row>
    <row r="1234" spans="1:39" ht="15" customHeight="1" x14ac:dyDescent="0.3">
      <c r="A1234" s="166" t="s">
        <v>3668</v>
      </c>
      <c r="B1234" s="99">
        <v>13147</v>
      </c>
      <c r="C1234" s="99">
        <v>48259</v>
      </c>
      <c r="D1234" s="165">
        <v>45815</v>
      </c>
      <c r="E1234" s="165">
        <v>46119</v>
      </c>
      <c r="F1234" s="166">
        <v>4</v>
      </c>
      <c r="G1234" s="178">
        <v>0.65</v>
      </c>
      <c r="H1234" s="181">
        <v>0.5</v>
      </c>
      <c r="I1234" s="180">
        <v>3.4500000000000003E-2</v>
      </c>
      <c r="J1234" s="21">
        <f t="shared" si="575"/>
        <v>3.35</v>
      </c>
      <c r="K1234" s="21" t="str">
        <f t="shared" si="576"/>
        <v>Y</v>
      </c>
      <c r="L1234" s="37" t="str">
        <f t="shared" si="577"/>
        <v>NA</v>
      </c>
      <c r="M1234" s="8" t="str">
        <f t="shared" si="578"/>
        <v>Y</v>
      </c>
      <c r="N1234" s="42">
        <f t="shared" si="579"/>
        <v>7</v>
      </c>
      <c r="O1234" s="43">
        <f t="shared" si="580"/>
        <v>200000</v>
      </c>
      <c r="P1234" s="43" t="str">
        <f t="shared" si="581"/>
        <v>NA</v>
      </c>
      <c r="Q1234" s="24">
        <f t="shared" si="582"/>
        <v>13600.5715</v>
      </c>
      <c r="R1234" s="43">
        <f t="shared" si="583"/>
        <v>0</v>
      </c>
      <c r="S1234" s="24">
        <f t="shared" si="584"/>
        <v>1000000</v>
      </c>
      <c r="T1234" s="25" t="str">
        <f t="shared" si="585"/>
        <v>Y</v>
      </c>
      <c r="U1234" s="44">
        <f t="shared" si="586"/>
        <v>6</v>
      </c>
      <c r="V1234" s="45">
        <f t="shared" si="587"/>
        <v>200000</v>
      </c>
      <c r="W1234" s="45">
        <f t="shared" si="588"/>
        <v>1000000</v>
      </c>
      <c r="X1234" s="28">
        <f t="shared" si="589"/>
        <v>14069.79121675</v>
      </c>
      <c r="Y1234" s="28">
        <f t="shared" si="590"/>
        <v>0</v>
      </c>
      <c r="Z1234" s="45" t="str">
        <f t="shared" si="591"/>
        <v>NA</v>
      </c>
      <c r="AA1234" s="29" t="str">
        <f t="shared" si="592"/>
        <v>Y</v>
      </c>
      <c r="AB1234" s="46">
        <f t="shared" si="593"/>
        <v>5</v>
      </c>
      <c r="AC1234" s="31">
        <f t="shared" si="594"/>
        <v>200000</v>
      </c>
      <c r="AD1234" s="31">
        <f t="shared" si="595"/>
        <v>1000000</v>
      </c>
      <c r="AE1234" s="31">
        <f t="shared" si="596"/>
        <v>14555.199013727875</v>
      </c>
      <c r="AF1234" s="47">
        <f t="shared" si="597"/>
        <v>0</v>
      </c>
      <c r="AG1234" s="31" t="str">
        <f t="shared" si="598"/>
        <v>NA</v>
      </c>
      <c r="AH1234" s="48">
        <f t="shared" si="599"/>
        <v>4</v>
      </c>
      <c r="AI1234" s="33">
        <f t="shared" si="600"/>
        <v>20000</v>
      </c>
      <c r="AJ1234" s="33">
        <f t="shared" si="601"/>
        <v>65000</v>
      </c>
      <c r="AK1234" s="33">
        <f t="shared" si="602"/>
        <v>15057.353379701486</v>
      </c>
      <c r="AL1234" s="33">
        <f t="shared" si="603"/>
        <v>0</v>
      </c>
      <c r="AM1234" s="34">
        <f t="shared" si="604"/>
        <v>0</v>
      </c>
    </row>
    <row r="1235" spans="1:39" ht="15" customHeight="1" x14ac:dyDescent="0.3">
      <c r="A1235" s="166" t="s">
        <v>3669</v>
      </c>
      <c r="B1235" s="99">
        <v>19520</v>
      </c>
      <c r="C1235" s="99">
        <v>101652</v>
      </c>
      <c r="D1235" s="165">
        <v>46004</v>
      </c>
      <c r="E1235" s="165">
        <v>46059</v>
      </c>
      <c r="F1235" s="166">
        <v>2</v>
      </c>
      <c r="G1235" s="178">
        <v>1.94</v>
      </c>
      <c r="H1235" s="181">
        <v>0.5</v>
      </c>
      <c r="I1235" s="180">
        <v>2.6599999999999999E-2</v>
      </c>
      <c r="J1235" s="21">
        <f t="shared" si="575"/>
        <v>6.0000000000000053E-2</v>
      </c>
      <c r="K1235" s="21" t="str">
        <f t="shared" si="576"/>
        <v>Y</v>
      </c>
      <c r="L1235" s="37" t="str">
        <f t="shared" si="577"/>
        <v>NA</v>
      </c>
      <c r="M1235" s="8" t="str">
        <f t="shared" si="578"/>
        <v>Y</v>
      </c>
      <c r="N1235" s="42">
        <f t="shared" si="579"/>
        <v>1</v>
      </c>
      <c r="O1235" s="43">
        <f t="shared" si="580"/>
        <v>200000</v>
      </c>
      <c r="P1235" s="43" t="str">
        <f t="shared" si="581"/>
        <v>NA</v>
      </c>
      <c r="Q1235" s="24">
        <f t="shared" si="582"/>
        <v>20039.232</v>
      </c>
      <c r="R1235" s="43">
        <f t="shared" si="583"/>
        <v>0</v>
      </c>
      <c r="S1235" s="24">
        <f t="shared" si="584"/>
        <v>1000000</v>
      </c>
      <c r="T1235" s="25" t="str">
        <f t="shared" si="585"/>
        <v>N</v>
      </c>
      <c r="U1235" s="44">
        <f t="shared" si="586"/>
        <v>0</v>
      </c>
      <c r="V1235" s="45">
        <f t="shared" si="587"/>
        <v>0</v>
      </c>
      <c r="W1235" s="45">
        <f t="shared" si="588"/>
        <v>0</v>
      </c>
      <c r="X1235" s="28">
        <f t="shared" si="589"/>
        <v>0</v>
      </c>
      <c r="Y1235" s="28">
        <f t="shared" si="590"/>
        <v>0</v>
      </c>
      <c r="Z1235" s="45">
        <f t="shared" si="591"/>
        <v>0</v>
      </c>
      <c r="AA1235" s="29" t="str">
        <f t="shared" si="592"/>
        <v>N</v>
      </c>
      <c r="AB1235" s="46">
        <f t="shared" si="593"/>
        <v>0</v>
      </c>
      <c r="AC1235" s="31">
        <f t="shared" si="594"/>
        <v>0</v>
      </c>
      <c r="AD1235" s="31">
        <f t="shared" si="595"/>
        <v>0</v>
      </c>
      <c r="AE1235" s="31">
        <f t="shared" si="596"/>
        <v>0</v>
      </c>
      <c r="AF1235" s="47">
        <f t="shared" si="597"/>
        <v>0</v>
      </c>
      <c r="AG1235" s="31">
        <f t="shared" si="598"/>
        <v>0</v>
      </c>
      <c r="AH1235" s="48">
        <f t="shared" si="599"/>
        <v>0</v>
      </c>
      <c r="AI1235" s="33">
        <f t="shared" si="600"/>
        <v>0</v>
      </c>
      <c r="AJ1235" s="33">
        <f t="shared" si="601"/>
        <v>0</v>
      </c>
      <c r="AK1235" s="33">
        <f t="shared" si="602"/>
        <v>0</v>
      </c>
      <c r="AL1235" s="33">
        <f t="shared" si="603"/>
        <v>0</v>
      </c>
      <c r="AM1235" s="34">
        <f t="shared" si="604"/>
        <v>0</v>
      </c>
    </row>
    <row r="1236" spans="1:39" ht="15" customHeight="1" x14ac:dyDescent="0.3">
      <c r="A1236" s="166" t="s">
        <v>3670</v>
      </c>
      <c r="B1236" s="99">
        <v>12004</v>
      </c>
      <c r="C1236" s="99">
        <v>74569</v>
      </c>
      <c r="D1236" s="165">
        <v>46084</v>
      </c>
      <c r="E1236" s="165">
        <v>46198</v>
      </c>
      <c r="F1236" s="166">
        <v>4</v>
      </c>
      <c r="G1236" s="178">
        <v>0.11</v>
      </c>
      <c r="H1236" s="181">
        <v>1</v>
      </c>
      <c r="I1236" s="180">
        <v>3.3599999999999998E-2</v>
      </c>
      <c r="J1236" s="21">
        <f t="shared" si="575"/>
        <v>3.89</v>
      </c>
      <c r="K1236" s="21" t="str">
        <f t="shared" si="576"/>
        <v>Y</v>
      </c>
      <c r="L1236" s="37" t="str">
        <f t="shared" si="577"/>
        <v>NA</v>
      </c>
      <c r="M1236" s="8" t="str">
        <f t="shared" si="578"/>
        <v>Y</v>
      </c>
      <c r="N1236" s="42">
        <f t="shared" si="579"/>
        <v>4</v>
      </c>
      <c r="O1236" s="43">
        <f t="shared" si="580"/>
        <v>200000</v>
      </c>
      <c r="P1236" s="43" t="str">
        <f t="shared" si="581"/>
        <v>NA</v>
      </c>
      <c r="Q1236" s="24">
        <f t="shared" si="582"/>
        <v>12407.334400000002</v>
      </c>
      <c r="R1236" s="43">
        <f t="shared" si="583"/>
        <v>0</v>
      </c>
      <c r="S1236" s="24">
        <f t="shared" si="584"/>
        <v>1000000</v>
      </c>
      <c r="T1236" s="25" t="str">
        <f t="shared" si="585"/>
        <v>Y</v>
      </c>
      <c r="U1236" s="44">
        <f t="shared" si="586"/>
        <v>3</v>
      </c>
      <c r="V1236" s="45">
        <f t="shared" si="587"/>
        <v>200000</v>
      </c>
      <c r="W1236" s="45">
        <f t="shared" si="588"/>
        <v>1000000</v>
      </c>
      <c r="X1236" s="28">
        <f t="shared" si="589"/>
        <v>12824.220835840002</v>
      </c>
      <c r="Y1236" s="28">
        <f t="shared" si="590"/>
        <v>0</v>
      </c>
      <c r="Z1236" s="45" t="str">
        <f t="shared" si="591"/>
        <v>NA</v>
      </c>
      <c r="AA1236" s="29" t="str">
        <f t="shared" si="592"/>
        <v>Y</v>
      </c>
      <c r="AB1236" s="46">
        <f t="shared" si="593"/>
        <v>2</v>
      </c>
      <c r="AC1236" s="31">
        <f t="shared" si="594"/>
        <v>200000</v>
      </c>
      <c r="AD1236" s="31">
        <f t="shared" si="595"/>
        <v>1000000</v>
      </c>
      <c r="AE1236" s="31">
        <f t="shared" si="596"/>
        <v>13255.114655924228</v>
      </c>
      <c r="AF1236" s="47">
        <f t="shared" si="597"/>
        <v>0</v>
      </c>
      <c r="AG1236" s="31" t="str">
        <f t="shared" si="598"/>
        <v>NA</v>
      </c>
      <c r="AH1236" s="48">
        <f t="shared" si="599"/>
        <v>1</v>
      </c>
      <c r="AI1236" s="33">
        <f t="shared" si="600"/>
        <v>20000</v>
      </c>
      <c r="AJ1236" s="33">
        <f t="shared" si="601"/>
        <v>65000</v>
      </c>
      <c r="AK1236" s="33">
        <f t="shared" si="602"/>
        <v>13700.486508363283</v>
      </c>
      <c r="AL1236" s="33">
        <f t="shared" si="603"/>
        <v>0</v>
      </c>
      <c r="AM1236" s="34">
        <f t="shared" si="604"/>
        <v>0</v>
      </c>
    </row>
    <row r="1237" spans="1:39" ht="15" customHeight="1" x14ac:dyDescent="0.3">
      <c r="A1237" s="166" t="s">
        <v>3671</v>
      </c>
      <c r="B1237" s="99">
        <v>18861</v>
      </c>
      <c r="C1237" s="99">
        <v>101706</v>
      </c>
      <c r="D1237" s="165">
        <v>44849</v>
      </c>
      <c r="E1237" s="165">
        <v>45128</v>
      </c>
      <c r="F1237" s="166">
        <v>2</v>
      </c>
      <c r="G1237" s="178">
        <v>0.46</v>
      </c>
      <c r="H1237" s="181">
        <v>0.5</v>
      </c>
      <c r="I1237" s="180">
        <v>8.2799999999999999E-2</v>
      </c>
      <c r="J1237" s="21">
        <f t="shared" si="575"/>
        <v>1.54</v>
      </c>
      <c r="K1237" s="21" t="str">
        <f t="shared" si="576"/>
        <v>Y</v>
      </c>
      <c r="L1237" s="37" t="str">
        <f t="shared" si="577"/>
        <v>NA</v>
      </c>
      <c r="M1237" s="8" t="str">
        <f t="shared" si="578"/>
        <v>Y</v>
      </c>
      <c r="N1237" s="42">
        <f t="shared" si="579"/>
        <v>4</v>
      </c>
      <c r="O1237" s="43">
        <f t="shared" si="580"/>
        <v>200000</v>
      </c>
      <c r="P1237" s="43" t="str">
        <f t="shared" si="581"/>
        <v>NA</v>
      </c>
      <c r="Q1237" s="24">
        <f t="shared" si="582"/>
        <v>20422.6908</v>
      </c>
      <c r="R1237" s="43">
        <f t="shared" si="583"/>
        <v>0</v>
      </c>
      <c r="S1237" s="24">
        <f t="shared" si="584"/>
        <v>1000000</v>
      </c>
      <c r="T1237" s="25" t="str">
        <f t="shared" si="585"/>
        <v>Y</v>
      </c>
      <c r="U1237" s="44">
        <f t="shared" si="586"/>
        <v>3</v>
      </c>
      <c r="V1237" s="45">
        <f t="shared" si="587"/>
        <v>200000</v>
      </c>
      <c r="W1237" s="45">
        <f t="shared" si="588"/>
        <v>1000000</v>
      </c>
      <c r="X1237" s="28">
        <f t="shared" si="589"/>
        <v>22113.689598239998</v>
      </c>
      <c r="Y1237" s="28">
        <f t="shared" si="590"/>
        <v>0</v>
      </c>
      <c r="Z1237" s="45" t="str">
        <f t="shared" si="591"/>
        <v>NA</v>
      </c>
      <c r="AA1237" s="29" t="str">
        <f t="shared" si="592"/>
        <v>N</v>
      </c>
      <c r="AB1237" s="46">
        <f t="shared" si="593"/>
        <v>2</v>
      </c>
      <c r="AC1237" s="31">
        <f t="shared" si="594"/>
        <v>20000</v>
      </c>
      <c r="AD1237" s="31">
        <f t="shared" si="595"/>
        <v>65000</v>
      </c>
      <c r="AE1237" s="31">
        <f t="shared" si="596"/>
        <v>20000</v>
      </c>
      <c r="AF1237" s="47">
        <f t="shared" si="597"/>
        <v>3944.70309697427</v>
      </c>
      <c r="AG1237" s="31">
        <f t="shared" si="598"/>
        <v>0</v>
      </c>
      <c r="AH1237" s="48">
        <f t="shared" si="599"/>
        <v>1</v>
      </c>
      <c r="AI1237" s="33">
        <f t="shared" si="600"/>
        <v>20000</v>
      </c>
      <c r="AJ1237" s="33">
        <f t="shared" si="601"/>
        <v>65000</v>
      </c>
      <c r="AK1237" s="33">
        <f t="shared" si="602"/>
        <v>0</v>
      </c>
      <c r="AL1237" s="33">
        <f t="shared" si="603"/>
        <v>25927.324513403739</v>
      </c>
      <c r="AM1237" s="34">
        <f t="shared" si="604"/>
        <v>29872.027610378009</v>
      </c>
    </row>
    <row r="1238" spans="1:39" ht="15" customHeight="1" x14ac:dyDescent="0.3">
      <c r="A1238" s="166" t="s">
        <v>3672</v>
      </c>
      <c r="B1238" s="99">
        <v>6997</v>
      </c>
      <c r="C1238" s="99">
        <v>58101</v>
      </c>
      <c r="D1238" s="165">
        <v>46087</v>
      </c>
      <c r="E1238" s="165">
        <v>46142</v>
      </c>
      <c r="F1238" s="166">
        <v>4</v>
      </c>
      <c r="G1238" s="178">
        <v>2.06</v>
      </c>
      <c r="H1238" s="181">
        <v>0.5</v>
      </c>
      <c r="I1238" s="180">
        <v>1.9E-2</v>
      </c>
      <c r="J1238" s="21">
        <f t="shared" si="575"/>
        <v>1.94</v>
      </c>
      <c r="K1238" s="21" t="str">
        <f t="shared" si="576"/>
        <v>Y</v>
      </c>
      <c r="L1238" s="37" t="str">
        <f t="shared" si="577"/>
        <v>NA</v>
      </c>
      <c r="M1238" s="8" t="str">
        <f t="shared" si="578"/>
        <v>Y</v>
      </c>
      <c r="N1238" s="42">
        <f t="shared" si="579"/>
        <v>4</v>
      </c>
      <c r="O1238" s="43">
        <f t="shared" si="580"/>
        <v>200000</v>
      </c>
      <c r="P1238" s="43" t="str">
        <f t="shared" si="581"/>
        <v>NA</v>
      </c>
      <c r="Q1238" s="24">
        <f t="shared" si="582"/>
        <v>7129.9429999999993</v>
      </c>
      <c r="R1238" s="43">
        <f t="shared" si="583"/>
        <v>0</v>
      </c>
      <c r="S1238" s="24">
        <f t="shared" si="584"/>
        <v>1000000</v>
      </c>
      <c r="T1238" s="25" t="str">
        <f t="shared" si="585"/>
        <v>Y</v>
      </c>
      <c r="U1238" s="44">
        <f t="shared" si="586"/>
        <v>3</v>
      </c>
      <c r="V1238" s="45">
        <f t="shared" si="587"/>
        <v>200000</v>
      </c>
      <c r="W1238" s="45">
        <f t="shared" si="588"/>
        <v>1000000</v>
      </c>
      <c r="X1238" s="28">
        <f t="shared" si="589"/>
        <v>7265.4119169999985</v>
      </c>
      <c r="Y1238" s="28">
        <f t="shared" si="590"/>
        <v>0</v>
      </c>
      <c r="Z1238" s="45" t="str">
        <f t="shared" si="591"/>
        <v>NA</v>
      </c>
      <c r="AA1238" s="29" t="str">
        <f t="shared" si="592"/>
        <v>N</v>
      </c>
      <c r="AB1238" s="46">
        <f t="shared" si="593"/>
        <v>2</v>
      </c>
      <c r="AC1238" s="31">
        <f t="shared" si="594"/>
        <v>20000</v>
      </c>
      <c r="AD1238" s="31">
        <f t="shared" si="595"/>
        <v>65000</v>
      </c>
      <c r="AE1238" s="31">
        <f t="shared" si="596"/>
        <v>7403.454743422998</v>
      </c>
      <c r="AF1238" s="47">
        <f t="shared" si="597"/>
        <v>0</v>
      </c>
      <c r="AG1238" s="31">
        <f t="shared" si="598"/>
        <v>0</v>
      </c>
      <c r="AH1238" s="48">
        <f t="shared" si="599"/>
        <v>1</v>
      </c>
      <c r="AI1238" s="33">
        <f t="shared" si="600"/>
        <v>20000</v>
      </c>
      <c r="AJ1238" s="33">
        <f t="shared" si="601"/>
        <v>65000</v>
      </c>
      <c r="AK1238" s="33">
        <f t="shared" si="602"/>
        <v>0</v>
      </c>
      <c r="AL1238" s="33">
        <f t="shared" si="603"/>
        <v>7544.1203835480346</v>
      </c>
      <c r="AM1238" s="34">
        <f t="shared" si="604"/>
        <v>7544.1203835480346</v>
      </c>
    </row>
    <row r="1239" spans="1:39" ht="15" customHeight="1" x14ac:dyDescent="0.3">
      <c r="A1239" s="166" t="s">
        <v>3673</v>
      </c>
      <c r="B1239" s="99">
        <v>11089</v>
      </c>
      <c r="C1239" s="99">
        <v>30070</v>
      </c>
      <c r="D1239" s="165">
        <v>44986</v>
      </c>
      <c r="E1239" s="165">
        <v>45050</v>
      </c>
      <c r="F1239" s="166">
        <v>2</v>
      </c>
      <c r="G1239" s="178">
        <v>0.87</v>
      </c>
      <c r="H1239" s="181">
        <v>0.5</v>
      </c>
      <c r="I1239" s="180">
        <v>5.5500000000000001E-2</v>
      </c>
      <c r="J1239" s="21">
        <f t="shared" si="575"/>
        <v>1.1299999999999999</v>
      </c>
      <c r="K1239" s="21" t="str">
        <f t="shared" si="576"/>
        <v>Y</v>
      </c>
      <c r="L1239" s="37" t="str">
        <f t="shared" si="577"/>
        <v>NA</v>
      </c>
      <c r="M1239" s="8" t="str">
        <f t="shared" si="578"/>
        <v>Y</v>
      </c>
      <c r="N1239" s="42">
        <f t="shared" si="579"/>
        <v>3</v>
      </c>
      <c r="O1239" s="43">
        <f t="shared" si="580"/>
        <v>200000</v>
      </c>
      <c r="P1239" s="43" t="str">
        <f t="shared" si="581"/>
        <v>NA</v>
      </c>
      <c r="Q1239" s="24">
        <f t="shared" si="582"/>
        <v>11704.4395</v>
      </c>
      <c r="R1239" s="43">
        <f t="shared" si="583"/>
        <v>0</v>
      </c>
      <c r="S1239" s="24">
        <f t="shared" si="584"/>
        <v>1000000</v>
      </c>
      <c r="T1239" s="25" t="str">
        <f t="shared" si="585"/>
        <v>Y</v>
      </c>
      <c r="U1239" s="44">
        <f t="shared" si="586"/>
        <v>2</v>
      </c>
      <c r="V1239" s="45">
        <f t="shared" si="587"/>
        <v>200000</v>
      </c>
      <c r="W1239" s="45">
        <f t="shared" si="588"/>
        <v>1000000</v>
      </c>
      <c r="X1239" s="28">
        <f t="shared" si="589"/>
        <v>12354.035892250002</v>
      </c>
      <c r="Y1239" s="28">
        <f t="shared" si="590"/>
        <v>0</v>
      </c>
      <c r="Z1239" s="45" t="str">
        <f t="shared" si="591"/>
        <v>NA</v>
      </c>
      <c r="AA1239" s="29" t="str">
        <f t="shared" si="592"/>
        <v>N</v>
      </c>
      <c r="AB1239" s="46">
        <f t="shared" si="593"/>
        <v>1</v>
      </c>
      <c r="AC1239" s="31">
        <f t="shared" si="594"/>
        <v>20000</v>
      </c>
      <c r="AD1239" s="31">
        <f t="shared" si="595"/>
        <v>65000</v>
      </c>
      <c r="AE1239" s="31">
        <f t="shared" si="596"/>
        <v>13039.684884269878</v>
      </c>
      <c r="AF1239" s="47">
        <f t="shared" si="597"/>
        <v>0</v>
      </c>
      <c r="AG1239" s="31">
        <f t="shared" si="598"/>
        <v>0</v>
      </c>
      <c r="AH1239" s="48">
        <f t="shared" si="599"/>
        <v>0</v>
      </c>
      <c r="AI1239" s="33">
        <f t="shared" si="600"/>
        <v>0</v>
      </c>
      <c r="AJ1239" s="33">
        <f t="shared" si="601"/>
        <v>0</v>
      </c>
      <c r="AK1239" s="33">
        <f t="shared" si="602"/>
        <v>0</v>
      </c>
      <c r="AL1239" s="33">
        <f t="shared" si="603"/>
        <v>0</v>
      </c>
      <c r="AM1239" s="34">
        <f t="shared" si="604"/>
        <v>0</v>
      </c>
    </row>
    <row r="1240" spans="1:39" ht="15" customHeight="1" x14ac:dyDescent="0.3">
      <c r="A1240" s="166" t="s">
        <v>3674</v>
      </c>
      <c r="B1240" s="99">
        <v>7686</v>
      </c>
      <c r="C1240" s="99">
        <v>72634</v>
      </c>
      <c r="D1240" s="165">
        <v>44858</v>
      </c>
      <c r="E1240" s="165">
        <v>45186</v>
      </c>
      <c r="F1240" s="166">
        <v>4</v>
      </c>
      <c r="G1240" s="178">
        <v>3.75</v>
      </c>
      <c r="H1240" s="181">
        <v>0.5</v>
      </c>
      <c r="I1240" s="180">
        <v>6.1899999999999997E-2</v>
      </c>
      <c r="J1240" s="21">
        <f t="shared" si="575"/>
        <v>0.25</v>
      </c>
      <c r="K1240" s="21" t="str">
        <f t="shared" si="576"/>
        <v>Y</v>
      </c>
      <c r="L1240" s="37" t="str">
        <f t="shared" si="577"/>
        <v>NA</v>
      </c>
      <c r="M1240" s="8" t="str">
        <f t="shared" si="578"/>
        <v>Y</v>
      </c>
      <c r="N1240" s="42">
        <f t="shared" si="579"/>
        <v>1</v>
      </c>
      <c r="O1240" s="43">
        <f t="shared" si="580"/>
        <v>200000</v>
      </c>
      <c r="P1240" s="43" t="str">
        <f t="shared" si="581"/>
        <v>NA</v>
      </c>
      <c r="Q1240" s="24">
        <f t="shared" si="582"/>
        <v>8161.7634000000007</v>
      </c>
      <c r="R1240" s="43">
        <f t="shared" si="583"/>
        <v>0</v>
      </c>
      <c r="S1240" s="24">
        <f t="shared" si="584"/>
        <v>1000000</v>
      </c>
      <c r="T1240" s="25" t="str">
        <f t="shared" si="585"/>
        <v>N</v>
      </c>
      <c r="U1240" s="44">
        <f t="shared" si="586"/>
        <v>0</v>
      </c>
      <c r="V1240" s="45">
        <f t="shared" si="587"/>
        <v>0</v>
      </c>
      <c r="W1240" s="45">
        <f t="shared" si="588"/>
        <v>0</v>
      </c>
      <c r="X1240" s="28">
        <f t="shared" si="589"/>
        <v>0</v>
      </c>
      <c r="Y1240" s="28">
        <f t="shared" si="590"/>
        <v>0</v>
      </c>
      <c r="Z1240" s="45">
        <f t="shared" si="591"/>
        <v>0</v>
      </c>
      <c r="AA1240" s="29" t="str">
        <f t="shared" si="592"/>
        <v>N</v>
      </c>
      <c r="AB1240" s="46">
        <f t="shared" si="593"/>
        <v>0</v>
      </c>
      <c r="AC1240" s="31">
        <f t="shared" si="594"/>
        <v>0</v>
      </c>
      <c r="AD1240" s="31">
        <f t="shared" si="595"/>
        <v>0</v>
      </c>
      <c r="AE1240" s="31">
        <f t="shared" si="596"/>
        <v>0</v>
      </c>
      <c r="AF1240" s="47">
        <f t="shared" si="597"/>
        <v>0</v>
      </c>
      <c r="AG1240" s="31">
        <f t="shared" si="598"/>
        <v>0</v>
      </c>
      <c r="AH1240" s="48">
        <f t="shared" si="599"/>
        <v>0</v>
      </c>
      <c r="AI1240" s="33">
        <f t="shared" si="600"/>
        <v>0</v>
      </c>
      <c r="AJ1240" s="33">
        <f t="shared" si="601"/>
        <v>0</v>
      </c>
      <c r="AK1240" s="33">
        <f t="shared" si="602"/>
        <v>0</v>
      </c>
      <c r="AL1240" s="33">
        <f t="shared" si="603"/>
        <v>0</v>
      </c>
      <c r="AM1240" s="34">
        <f t="shared" si="604"/>
        <v>0</v>
      </c>
    </row>
    <row r="1241" spans="1:39" ht="15" customHeight="1" x14ac:dyDescent="0.3">
      <c r="A1241" s="166" t="s">
        <v>3675</v>
      </c>
      <c r="B1241" s="99">
        <v>13703</v>
      </c>
      <c r="C1241" s="99">
        <v>75579</v>
      </c>
      <c r="D1241" s="165">
        <v>45936</v>
      </c>
      <c r="E1241" s="165">
        <v>46296</v>
      </c>
      <c r="F1241" s="166">
        <v>4</v>
      </c>
      <c r="G1241" s="178">
        <v>1.88</v>
      </c>
      <c r="H1241" s="181">
        <v>0.25</v>
      </c>
      <c r="I1241" s="180">
        <v>1.5699999999999999E-2</v>
      </c>
      <c r="J1241" s="21">
        <f t="shared" si="575"/>
        <v>2.12</v>
      </c>
      <c r="K1241" s="21" t="str">
        <f t="shared" si="576"/>
        <v>Y</v>
      </c>
      <c r="L1241" s="37" t="str">
        <f t="shared" si="577"/>
        <v>NA</v>
      </c>
      <c r="M1241" s="8" t="str">
        <f t="shared" si="578"/>
        <v>Y</v>
      </c>
      <c r="N1241" s="42">
        <f t="shared" si="579"/>
        <v>9</v>
      </c>
      <c r="O1241" s="43">
        <f t="shared" si="580"/>
        <v>200000</v>
      </c>
      <c r="P1241" s="43" t="str">
        <f t="shared" si="581"/>
        <v>NA</v>
      </c>
      <c r="Q1241" s="24">
        <f t="shared" si="582"/>
        <v>13918.1371</v>
      </c>
      <c r="R1241" s="43">
        <f t="shared" si="583"/>
        <v>0</v>
      </c>
      <c r="S1241" s="24">
        <f t="shared" si="584"/>
        <v>1000000</v>
      </c>
      <c r="T1241" s="25" t="str">
        <f t="shared" si="585"/>
        <v>Y</v>
      </c>
      <c r="U1241" s="44">
        <f t="shared" si="586"/>
        <v>8</v>
      </c>
      <c r="V1241" s="45">
        <f t="shared" si="587"/>
        <v>200000</v>
      </c>
      <c r="W1241" s="45">
        <f t="shared" si="588"/>
        <v>1000000</v>
      </c>
      <c r="X1241" s="28">
        <f t="shared" si="589"/>
        <v>14136.65185247</v>
      </c>
      <c r="Y1241" s="28">
        <f t="shared" si="590"/>
        <v>0</v>
      </c>
      <c r="Z1241" s="45" t="str">
        <f t="shared" si="591"/>
        <v>NA</v>
      </c>
      <c r="AA1241" s="29" t="str">
        <f t="shared" si="592"/>
        <v>Y</v>
      </c>
      <c r="AB1241" s="46">
        <f t="shared" si="593"/>
        <v>7</v>
      </c>
      <c r="AC1241" s="31">
        <f t="shared" si="594"/>
        <v>200000</v>
      </c>
      <c r="AD1241" s="31">
        <f t="shared" si="595"/>
        <v>1000000</v>
      </c>
      <c r="AE1241" s="31">
        <f t="shared" si="596"/>
        <v>14358.597286553781</v>
      </c>
      <c r="AF1241" s="47">
        <f t="shared" si="597"/>
        <v>0</v>
      </c>
      <c r="AG1241" s="31" t="str">
        <f t="shared" si="598"/>
        <v>NA</v>
      </c>
      <c r="AH1241" s="48">
        <f t="shared" si="599"/>
        <v>6</v>
      </c>
      <c r="AI1241" s="33">
        <f t="shared" si="600"/>
        <v>20000</v>
      </c>
      <c r="AJ1241" s="33">
        <f t="shared" si="601"/>
        <v>65000</v>
      </c>
      <c r="AK1241" s="33">
        <f t="shared" si="602"/>
        <v>14584.027263952676</v>
      </c>
      <c r="AL1241" s="33">
        <f t="shared" si="603"/>
        <v>0</v>
      </c>
      <c r="AM1241" s="34">
        <f t="shared" si="604"/>
        <v>0</v>
      </c>
    </row>
    <row r="1242" spans="1:39" ht="15" customHeight="1" x14ac:dyDescent="0.3">
      <c r="A1242" s="166" t="s">
        <v>3676</v>
      </c>
      <c r="B1242" s="99">
        <v>8276</v>
      </c>
      <c r="C1242" s="99">
        <v>27878</v>
      </c>
      <c r="D1242" s="165">
        <v>45103</v>
      </c>
      <c r="E1242" s="165">
        <v>45242</v>
      </c>
      <c r="F1242" s="166">
        <v>4</v>
      </c>
      <c r="G1242" s="178">
        <v>0.62</v>
      </c>
      <c r="H1242" s="181">
        <v>0.75</v>
      </c>
      <c r="I1242" s="180">
        <v>7.6700000000000004E-2</v>
      </c>
      <c r="J1242" s="21">
        <f t="shared" si="575"/>
        <v>3.38</v>
      </c>
      <c r="K1242" s="21" t="str">
        <f t="shared" si="576"/>
        <v>Y</v>
      </c>
      <c r="L1242" s="37" t="str">
        <f t="shared" si="577"/>
        <v>NA</v>
      </c>
      <c r="M1242" s="8" t="str">
        <f t="shared" si="578"/>
        <v>Y</v>
      </c>
      <c r="N1242" s="42">
        <f t="shared" si="579"/>
        <v>5</v>
      </c>
      <c r="O1242" s="43">
        <f t="shared" si="580"/>
        <v>200000</v>
      </c>
      <c r="P1242" s="43" t="str">
        <f t="shared" si="581"/>
        <v>NA</v>
      </c>
      <c r="Q1242" s="24">
        <f t="shared" si="582"/>
        <v>8910.7692000000006</v>
      </c>
      <c r="R1242" s="43">
        <f t="shared" si="583"/>
        <v>0</v>
      </c>
      <c r="S1242" s="24">
        <f t="shared" si="584"/>
        <v>1000000</v>
      </c>
      <c r="T1242" s="25" t="str">
        <f t="shared" si="585"/>
        <v>Y</v>
      </c>
      <c r="U1242" s="44">
        <f t="shared" si="586"/>
        <v>4</v>
      </c>
      <c r="V1242" s="45">
        <f t="shared" si="587"/>
        <v>200000</v>
      </c>
      <c r="W1242" s="45">
        <f t="shared" si="588"/>
        <v>1000000</v>
      </c>
      <c r="X1242" s="28">
        <f t="shared" si="589"/>
        <v>9594.2251976400003</v>
      </c>
      <c r="Y1242" s="28">
        <f t="shared" si="590"/>
        <v>0</v>
      </c>
      <c r="Z1242" s="45" t="str">
        <f t="shared" si="591"/>
        <v>NA</v>
      </c>
      <c r="AA1242" s="29" t="str">
        <f t="shared" si="592"/>
        <v>Y</v>
      </c>
      <c r="AB1242" s="46">
        <f t="shared" si="593"/>
        <v>3</v>
      </c>
      <c r="AC1242" s="31">
        <f t="shared" si="594"/>
        <v>200000</v>
      </c>
      <c r="AD1242" s="31">
        <f t="shared" si="595"/>
        <v>1000000</v>
      </c>
      <c r="AE1242" s="31">
        <f t="shared" si="596"/>
        <v>10330.102270298989</v>
      </c>
      <c r="AF1242" s="47">
        <f t="shared" si="597"/>
        <v>0</v>
      </c>
      <c r="AG1242" s="31" t="str">
        <f t="shared" si="598"/>
        <v>NA</v>
      </c>
      <c r="AH1242" s="48">
        <f t="shared" si="599"/>
        <v>2</v>
      </c>
      <c r="AI1242" s="33">
        <f t="shared" si="600"/>
        <v>20000</v>
      </c>
      <c r="AJ1242" s="33">
        <f t="shared" si="601"/>
        <v>65000</v>
      </c>
      <c r="AK1242" s="33">
        <f t="shared" si="602"/>
        <v>11122.421114430921</v>
      </c>
      <c r="AL1242" s="33">
        <f t="shared" si="603"/>
        <v>0</v>
      </c>
      <c r="AM1242" s="34">
        <f t="shared" si="604"/>
        <v>0</v>
      </c>
    </row>
    <row r="1243" spans="1:39" ht="15" customHeight="1" x14ac:dyDescent="0.3">
      <c r="A1243" s="166" t="s">
        <v>3677</v>
      </c>
      <c r="B1243" s="99">
        <v>14338</v>
      </c>
      <c r="C1243" s="99">
        <v>45014</v>
      </c>
      <c r="D1243" s="165">
        <v>45307</v>
      </c>
      <c r="E1243" s="165">
        <v>45615</v>
      </c>
      <c r="F1243" s="166">
        <v>4</v>
      </c>
      <c r="G1243" s="178">
        <v>2.4900000000000002</v>
      </c>
      <c r="H1243" s="181">
        <v>0.25</v>
      </c>
      <c r="I1243" s="180">
        <v>6.1800000000000001E-2</v>
      </c>
      <c r="J1243" s="21">
        <f t="shared" si="575"/>
        <v>1.5099999999999998</v>
      </c>
      <c r="K1243" s="21" t="str">
        <f t="shared" si="576"/>
        <v>Y</v>
      </c>
      <c r="L1243" s="37" t="str">
        <f t="shared" si="577"/>
        <v>NA</v>
      </c>
      <c r="M1243" s="8" t="str">
        <f t="shared" si="578"/>
        <v>Y</v>
      </c>
      <c r="N1243" s="42">
        <f t="shared" si="579"/>
        <v>7</v>
      </c>
      <c r="O1243" s="43">
        <f t="shared" si="580"/>
        <v>200000</v>
      </c>
      <c r="P1243" s="43" t="str">
        <f t="shared" si="581"/>
        <v>NA</v>
      </c>
      <c r="Q1243" s="24">
        <f t="shared" si="582"/>
        <v>15224.088400000001</v>
      </c>
      <c r="R1243" s="43">
        <f t="shared" si="583"/>
        <v>0</v>
      </c>
      <c r="S1243" s="24">
        <f t="shared" si="584"/>
        <v>1000000</v>
      </c>
      <c r="T1243" s="25" t="str">
        <f t="shared" si="585"/>
        <v>Y</v>
      </c>
      <c r="U1243" s="44">
        <f t="shared" si="586"/>
        <v>6</v>
      </c>
      <c r="V1243" s="45">
        <f t="shared" si="587"/>
        <v>200000</v>
      </c>
      <c r="W1243" s="45">
        <f t="shared" si="588"/>
        <v>1000000</v>
      </c>
      <c r="X1243" s="28">
        <f t="shared" si="589"/>
        <v>16164.937063120002</v>
      </c>
      <c r="Y1243" s="28">
        <f t="shared" si="590"/>
        <v>0</v>
      </c>
      <c r="Z1243" s="45" t="str">
        <f t="shared" si="591"/>
        <v>NA</v>
      </c>
      <c r="AA1243" s="29" t="str">
        <f t="shared" si="592"/>
        <v>N</v>
      </c>
      <c r="AB1243" s="46">
        <f t="shared" si="593"/>
        <v>5</v>
      </c>
      <c r="AC1243" s="31">
        <f t="shared" si="594"/>
        <v>20000</v>
      </c>
      <c r="AD1243" s="31">
        <f t="shared" si="595"/>
        <v>65000</v>
      </c>
      <c r="AE1243" s="31">
        <f t="shared" si="596"/>
        <v>17163.930173620818</v>
      </c>
      <c r="AF1243" s="47">
        <f t="shared" si="597"/>
        <v>0</v>
      </c>
      <c r="AG1243" s="31">
        <f t="shared" si="598"/>
        <v>0</v>
      </c>
      <c r="AH1243" s="48">
        <f t="shared" si="599"/>
        <v>4</v>
      </c>
      <c r="AI1243" s="33">
        <f t="shared" si="600"/>
        <v>20000</v>
      </c>
      <c r="AJ1243" s="33">
        <f t="shared" si="601"/>
        <v>65000</v>
      </c>
      <c r="AK1243" s="33">
        <f t="shared" si="602"/>
        <v>0</v>
      </c>
      <c r="AL1243" s="33">
        <f t="shared" si="603"/>
        <v>18224.661058350586</v>
      </c>
      <c r="AM1243" s="34">
        <f t="shared" si="604"/>
        <v>18224.661058350586</v>
      </c>
    </row>
    <row r="1244" spans="1:39" ht="15" customHeight="1" x14ac:dyDescent="0.3">
      <c r="A1244" s="166" t="s">
        <v>3678</v>
      </c>
      <c r="B1244" s="99">
        <v>8394</v>
      </c>
      <c r="C1244" s="99">
        <v>35995</v>
      </c>
      <c r="D1244" s="165">
        <v>45663</v>
      </c>
      <c r="E1244" s="165">
        <v>45752</v>
      </c>
      <c r="F1244" s="166">
        <v>2</v>
      </c>
      <c r="G1244" s="178">
        <v>1.51</v>
      </c>
      <c r="H1244" s="181">
        <v>0.5</v>
      </c>
      <c r="I1244" s="180">
        <v>3.4099999999999998E-2</v>
      </c>
      <c r="J1244" s="21">
        <f t="shared" si="575"/>
        <v>0.49</v>
      </c>
      <c r="K1244" s="21" t="str">
        <f t="shared" si="576"/>
        <v>Y</v>
      </c>
      <c r="L1244" s="37" t="str">
        <f t="shared" si="577"/>
        <v>NA</v>
      </c>
      <c r="M1244" s="8" t="str">
        <f t="shared" si="578"/>
        <v>Y</v>
      </c>
      <c r="N1244" s="42">
        <f t="shared" si="579"/>
        <v>1</v>
      </c>
      <c r="O1244" s="43">
        <f t="shared" si="580"/>
        <v>200000</v>
      </c>
      <c r="P1244" s="43" t="str">
        <f t="shared" si="581"/>
        <v>NA</v>
      </c>
      <c r="Q1244" s="24">
        <f t="shared" si="582"/>
        <v>8680.2353999999996</v>
      </c>
      <c r="R1244" s="43">
        <f t="shared" si="583"/>
        <v>0</v>
      </c>
      <c r="S1244" s="24">
        <f t="shared" si="584"/>
        <v>1000000</v>
      </c>
      <c r="T1244" s="25" t="str">
        <f t="shared" si="585"/>
        <v>N</v>
      </c>
      <c r="U1244" s="44">
        <f t="shared" si="586"/>
        <v>0</v>
      </c>
      <c r="V1244" s="45">
        <f t="shared" si="587"/>
        <v>0</v>
      </c>
      <c r="W1244" s="45">
        <f t="shared" si="588"/>
        <v>0</v>
      </c>
      <c r="X1244" s="28">
        <f t="shared" si="589"/>
        <v>0</v>
      </c>
      <c r="Y1244" s="28">
        <f t="shared" si="590"/>
        <v>0</v>
      </c>
      <c r="Z1244" s="45">
        <f t="shared" si="591"/>
        <v>0</v>
      </c>
      <c r="AA1244" s="29" t="str">
        <f t="shared" si="592"/>
        <v>N</v>
      </c>
      <c r="AB1244" s="46">
        <f t="shared" si="593"/>
        <v>0</v>
      </c>
      <c r="AC1244" s="31">
        <f t="shared" si="594"/>
        <v>0</v>
      </c>
      <c r="AD1244" s="31">
        <f t="shared" si="595"/>
        <v>0</v>
      </c>
      <c r="AE1244" s="31">
        <f t="shared" si="596"/>
        <v>0</v>
      </c>
      <c r="AF1244" s="47">
        <f t="shared" si="597"/>
        <v>0</v>
      </c>
      <c r="AG1244" s="31">
        <f t="shared" si="598"/>
        <v>0</v>
      </c>
      <c r="AH1244" s="48">
        <f t="shared" si="599"/>
        <v>0</v>
      </c>
      <c r="AI1244" s="33">
        <f t="shared" si="600"/>
        <v>0</v>
      </c>
      <c r="AJ1244" s="33">
        <f t="shared" si="601"/>
        <v>0</v>
      </c>
      <c r="AK1244" s="33">
        <f t="shared" si="602"/>
        <v>0</v>
      </c>
      <c r="AL1244" s="33">
        <f t="shared" si="603"/>
        <v>0</v>
      </c>
      <c r="AM1244" s="34">
        <f t="shared" si="604"/>
        <v>0</v>
      </c>
    </row>
    <row r="1245" spans="1:39" ht="15" customHeight="1" x14ac:dyDescent="0.3">
      <c r="A1245" s="166" t="s">
        <v>3679</v>
      </c>
      <c r="B1245" s="99">
        <v>16235</v>
      </c>
      <c r="C1245" s="99">
        <v>52920</v>
      </c>
      <c r="D1245" s="165">
        <v>44797</v>
      </c>
      <c r="E1245" s="165">
        <v>45151</v>
      </c>
      <c r="F1245" s="166">
        <v>4</v>
      </c>
      <c r="G1245" s="178">
        <v>2.0699999999999998</v>
      </c>
      <c r="H1245" s="181">
        <v>0.75</v>
      </c>
      <c r="I1245" s="180">
        <v>7.8399999999999997E-2</v>
      </c>
      <c r="J1245" s="21">
        <f t="shared" si="575"/>
        <v>1.9300000000000002</v>
      </c>
      <c r="K1245" s="21" t="str">
        <f t="shared" si="576"/>
        <v>Y</v>
      </c>
      <c r="L1245" s="37" t="str">
        <f t="shared" si="577"/>
        <v>NA</v>
      </c>
      <c r="M1245" s="8" t="str">
        <f t="shared" si="578"/>
        <v>Y</v>
      </c>
      <c r="N1245" s="42">
        <f t="shared" si="579"/>
        <v>3</v>
      </c>
      <c r="O1245" s="43">
        <f t="shared" si="580"/>
        <v>200000</v>
      </c>
      <c r="P1245" s="43" t="str">
        <f t="shared" si="581"/>
        <v>NA</v>
      </c>
      <c r="Q1245" s="24">
        <f t="shared" si="582"/>
        <v>17507.824000000001</v>
      </c>
      <c r="R1245" s="43">
        <f t="shared" si="583"/>
        <v>0</v>
      </c>
      <c r="S1245" s="24">
        <f t="shared" si="584"/>
        <v>1000000</v>
      </c>
      <c r="T1245" s="25" t="str">
        <f t="shared" si="585"/>
        <v>Y</v>
      </c>
      <c r="U1245" s="44">
        <f t="shared" si="586"/>
        <v>2</v>
      </c>
      <c r="V1245" s="45">
        <f t="shared" si="587"/>
        <v>200000</v>
      </c>
      <c r="W1245" s="45">
        <f t="shared" si="588"/>
        <v>1000000</v>
      </c>
      <c r="X1245" s="28">
        <f t="shared" si="589"/>
        <v>18880.4374016</v>
      </c>
      <c r="Y1245" s="28">
        <f t="shared" si="590"/>
        <v>0</v>
      </c>
      <c r="Z1245" s="45" t="str">
        <f t="shared" si="591"/>
        <v>NA</v>
      </c>
      <c r="AA1245" s="29" t="str">
        <f t="shared" si="592"/>
        <v>N</v>
      </c>
      <c r="AB1245" s="46">
        <f t="shared" si="593"/>
        <v>1</v>
      </c>
      <c r="AC1245" s="31">
        <f t="shared" si="594"/>
        <v>20000</v>
      </c>
      <c r="AD1245" s="31">
        <f t="shared" si="595"/>
        <v>65000</v>
      </c>
      <c r="AE1245" s="31">
        <f t="shared" si="596"/>
        <v>20000</v>
      </c>
      <c r="AF1245" s="47">
        <f t="shared" si="597"/>
        <v>360.66369388543899</v>
      </c>
      <c r="AG1245" s="31">
        <f t="shared" si="598"/>
        <v>0</v>
      </c>
      <c r="AH1245" s="48">
        <f t="shared" si="599"/>
        <v>0</v>
      </c>
      <c r="AI1245" s="33">
        <f t="shared" si="600"/>
        <v>0</v>
      </c>
      <c r="AJ1245" s="33">
        <f t="shared" si="601"/>
        <v>0</v>
      </c>
      <c r="AK1245" s="33">
        <f t="shared" si="602"/>
        <v>0</v>
      </c>
      <c r="AL1245" s="33">
        <f t="shared" si="603"/>
        <v>0</v>
      </c>
      <c r="AM1245" s="34">
        <f t="shared" si="604"/>
        <v>360.66369388543899</v>
      </c>
    </row>
    <row r="1246" spans="1:39" ht="15" customHeight="1" x14ac:dyDescent="0.3">
      <c r="A1246" s="166" t="s">
        <v>3680</v>
      </c>
      <c r="B1246" s="99">
        <v>18879</v>
      </c>
      <c r="C1246" s="99">
        <v>65144</v>
      </c>
      <c r="D1246" s="165">
        <v>46114</v>
      </c>
      <c r="E1246" s="165">
        <v>46145</v>
      </c>
      <c r="F1246" s="166">
        <v>4</v>
      </c>
      <c r="G1246" s="178">
        <v>3.11</v>
      </c>
      <c r="H1246" s="181">
        <v>0.75</v>
      </c>
      <c r="I1246" s="180">
        <v>2.63E-2</v>
      </c>
      <c r="J1246" s="21">
        <f t="shared" si="575"/>
        <v>0.89000000000000012</v>
      </c>
      <c r="K1246" s="21" t="str">
        <f t="shared" si="576"/>
        <v>Y</v>
      </c>
      <c r="L1246" s="37" t="str">
        <f t="shared" si="577"/>
        <v>NA</v>
      </c>
      <c r="M1246" s="8" t="str">
        <f t="shared" si="578"/>
        <v>Y</v>
      </c>
      <c r="N1246" s="42">
        <f t="shared" si="579"/>
        <v>2</v>
      </c>
      <c r="O1246" s="43">
        <f t="shared" si="580"/>
        <v>200000</v>
      </c>
      <c r="P1246" s="43" t="str">
        <f t="shared" si="581"/>
        <v>NA</v>
      </c>
      <c r="Q1246" s="24">
        <f t="shared" si="582"/>
        <v>19375.5177</v>
      </c>
      <c r="R1246" s="43">
        <f t="shared" si="583"/>
        <v>0</v>
      </c>
      <c r="S1246" s="24">
        <f t="shared" si="584"/>
        <v>1000000</v>
      </c>
      <c r="T1246" s="25" t="str">
        <f t="shared" si="585"/>
        <v>N</v>
      </c>
      <c r="U1246" s="44">
        <f t="shared" si="586"/>
        <v>1</v>
      </c>
      <c r="V1246" s="45">
        <f t="shared" si="587"/>
        <v>20000</v>
      </c>
      <c r="W1246" s="45">
        <f t="shared" si="588"/>
        <v>65000</v>
      </c>
      <c r="X1246" s="28">
        <f t="shared" si="589"/>
        <v>0</v>
      </c>
      <c r="Y1246" s="28">
        <f t="shared" si="590"/>
        <v>19885.093815510001</v>
      </c>
      <c r="Z1246" s="45">
        <f t="shared" si="591"/>
        <v>0</v>
      </c>
      <c r="AA1246" s="29" t="str">
        <f t="shared" si="592"/>
        <v>N</v>
      </c>
      <c r="AB1246" s="46">
        <f t="shared" si="593"/>
        <v>0</v>
      </c>
      <c r="AC1246" s="31">
        <f t="shared" si="594"/>
        <v>0</v>
      </c>
      <c r="AD1246" s="31">
        <f t="shared" si="595"/>
        <v>0</v>
      </c>
      <c r="AE1246" s="31">
        <f t="shared" si="596"/>
        <v>0</v>
      </c>
      <c r="AF1246" s="47">
        <f t="shared" si="597"/>
        <v>0</v>
      </c>
      <c r="AG1246" s="31">
        <f t="shared" si="598"/>
        <v>0</v>
      </c>
      <c r="AH1246" s="48">
        <f t="shared" si="599"/>
        <v>0</v>
      </c>
      <c r="AI1246" s="33">
        <f t="shared" si="600"/>
        <v>0</v>
      </c>
      <c r="AJ1246" s="33">
        <f t="shared" si="601"/>
        <v>0</v>
      </c>
      <c r="AK1246" s="33">
        <f t="shared" si="602"/>
        <v>0</v>
      </c>
      <c r="AL1246" s="33">
        <f t="shared" si="603"/>
        <v>0</v>
      </c>
      <c r="AM1246" s="34">
        <f t="shared" si="604"/>
        <v>19885.093815510001</v>
      </c>
    </row>
    <row r="1247" spans="1:39" ht="15" customHeight="1" x14ac:dyDescent="0.3">
      <c r="A1247" s="166" t="s">
        <v>3681</v>
      </c>
      <c r="B1247" s="99">
        <v>19014</v>
      </c>
      <c r="C1247" s="99">
        <v>102533</v>
      </c>
      <c r="D1247" s="165">
        <v>46185</v>
      </c>
      <c r="E1247" s="165">
        <v>46272</v>
      </c>
      <c r="F1247" s="166">
        <v>2</v>
      </c>
      <c r="G1247" s="178">
        <v>1.9</v>
      </c>
      <c r="H1247" s="181">
        <v>0.5</v>
      </c>
      <c r="I1247" s="180">
        <v>5.3199999999999997E-2</v>
      </c>
      <c r="J1247" s="21">
        <f t="shared" si="575"/>
        <v>0.10000000000000009</v>
      </c>
      <c r="K1247" s="21" t="str">
        <f t="shared" si="576"/>
        <v>Y</v>
      </c>
      <c r="L1247" s="37" t="str">
        <f t="shared" si="577"/>
        <v>NA</v>
      </c>
      <c r="M1247" s="8" t="str">
        <f t="shared" si="578"/>
        <v>Y</v>
      </c>
      <c r="N1247" s="42">
        <f t="shared" si="579"/>
        <v>1</v>
      </c>
      <c r="O1247" s="43">
        <f t="shared" si="580"/>
        <v>200000</v>
      </c>
      <c r="P1247" s="43" t="str">
        <f t="shared" si="581"/>
        <v>NA</v>
      </c>
      <c r="Q1247" s="24">
        <f t="shared" si="582"/>
        <v>20025.5448</v>
      </c>
      <c r="R1247" s="43">
        <f t="shared" si="583"/>
        <v>0</v>
      </c>
      <c r="S1247" s="24">
        <f t="shared" si="584"/>
        <v>1000000</v>
      </c>
      <c r="T1247" s="25" t="str">
        <f t="shared" si="585"/>
        <v>N</v>
      </c>
      <c r="U1247" s="44">
        <f t="shared" si="586"/>
        <v>0</v>
      </c>
      <c r="V1247" s="45">
        <f t="shared" si="587"/>
        <v>0</v>
      </c>
      <c r="W1247" s="45">
        <f t="shared" si="588"/>
        <v>0</v>
      </c>
      <c r="X1247" s="28">
        <f t="shared" si="589"/>
        <v>0</v>
      </c>
      <c r="Y1247" s="28">
        <f t="shared" si="590"/>
        <v>0</v>
      </c>
      <c r="Z1247" s="45">
        <f t="shared" si="591"/>
        <v>0</v>
      </c>
      <c r="AA1247" s="29" t="str">
        <f t="shared" si="592"/>
        <v>N</v>
      </c>
      <c r="AB1247" s="46">
        <f t="shared" si="593"/>
        <v>0</v>
      </c>
      <c r="AC1247" s="31">
        <f t="shared" si="594"/>
        <v>0</v>
      </c>
      <c r="AD1247" s="31">
        <f t="shared" si="595"/>
        <v>0</v>
      </c>
      <c r="AE1247" s="31">
        <f t="shared" si="596"/>
        <v>0</v>
      </c>
      <c r="AF1247" s="47">
        <f t="shared" si="597"/>
        <v>0</v>
      </c>
      <c r="AG1247" s="31">
        <f t="shared" si="598"/>
        <v>0</v>
      </c>
      <c r="AH1247" s="48">
        <f t="shared" si="599"/>
        <v>0</v>
      </c>
      <c r="AI1247" s="33">
        <f t="shared" si="600"/>
        <v>0</v>
      </c>
      <c r="AJ1247" s="33">
        <f t="shared" si="601"/>
        <v>0</v>
      </c>
      <c r="AK1247" s="33">
        <f t="shared" si="602"/>
        <v>0</v>
      </c>
      <c r="AL1247" s="33">
        <f t="shared" si="603"/>
        <v>0</v>
      </c>
      <c r="AM1247" s="34">
        <f t="shared" si="604"/>
        <v>0</v>
      </c>
    </row>
    <row r="1248" spans="1:39" ht="15" customHeight="1" x14ac:dyDescent="0.3">
      <c r="A1248" s="166" t="s">
        <v>3682</v>
      </c>
      <c r="B1248" s="99">
        <v>23105</v>
      </c>
      <c r="C1248" s="99">
        <v>52515</v>
      </c>
      <c r="D1248" s="165">
        <v>45324</v>
      </c>
      <c r="E1248" s="165">
        <v>45419</v>
      </c>
      <c r="F1248" s="166">
        <v>2</v>
      </c>
      <c r="G1248" s="178">
        <v>0.69</v>
      </c>
      <c r="H1248" s="181">
        <v>0.25</v>
      </c>
      <c r="I1248" s="180">
        <v>7.7899999999999997E-2</v>
      </c>
      <c r="J1248" s="21">
        <f t="shared" si="575"/>
        <v>1.31</v>
      </c>
      <c r="K1248" s="21" t="str">
        <f t="shared" si="576"/>
        <v>Y</v>
      </c>
      <c r="L1248" s="37" t="str">
        <f t="shared" si="577"/>
        <v>NA</v>
      </c>
      <c r="M1248" s="8" t="str">
        <f t="shared" si="578"/>
        <v>Y</v>
      </c>
      <c r="N1248" s="42">
        <f t="shared" si="579"/>
        <v>6</v>
      </c>
      <c r="O1248" s="43">
        <f t="shared" si="580"/>
        <v>200000</v>
      </c>
      <c r="P1248" s="43" t="str">
        <f t="shared" si="581"/>
        <v>NA</v>
      </c>
      <c r="Q1248" s="24">
        <f t="shared" si="582"/>
        <v>24904.879500000003</v>
      </c>
      <c r="R1248" s="43">
        <f t="shared" si="583"/>
        <v>0</v>
      </c>
      <c r="S1248" s="24">
        <f t="shared" si="584"/>
        <v>1000000</v>
      </c>
      <c r="T1248" s="25" t="str">
        <f t="shared" si="585"/>
        <v>Y</v>
      </c>
      <c r="U1248" s="44">
        <f t="shared" si="586"/>
        <v>5</v>
      </c>
      <c r="V1248" s="45">
        <f t="shared" si="587"/>
        <v>200000</v>
      </c>
      <c r="W1248" s="45">
        <f t="shared" si="588"/>
        <v>1000000</v>
      </c>
      <c r="X1248" s="28">
        <f t="shared" si="589"/>
        <v>26844.969613050005</v>
      </c>
      <c r="Y1248" s="28">
        <f t="shared" si="590"/>
        <v>0</v>
      </c>
      <c r="Z1248" s="45" t="str">
        <f t="shared" si="591"/>
        <v>NA</v>
      </c>
      <c r="AA1248" s="29" t="str">
        <f t="shared" si="592"/>
        <v>N</v>
      </c>
      <c r="AB1248" s="46">
        <f t="shared" si="593"/>
        <v>4</v>
      </c>
      <c r="AC1248" s="31">
        <f t="shared" si="594"/>
        <v>20000</v>
      </c>
      <c r="AD1248" s="31">
        <f t="shared" si="595"/>
        <v>65000</v>
      </c>
      <c r="AE1248" s="31">
        <f t="shared" si="596"/>
        <v>20000</v>
      </c>
      <c r="AF1248" s="47">
        <f t="shared" si="597"/>
        <v>8936.1927459066028</v>
      </c>
      <c r="AG1248" s="31">
        <f t="shared" si="598"/>
        <v>0</v>
      </c>
      <c r="AH1248" s="48">
        <f t="shared" si="599"/>
        <v>3</v>
      </c>
      <c r="AI1248" s="33">
        <f t="shared" si="600"/>
        <v>20000</v>
      </c>
      <c r="AJ1248" s="33">
        <f t="shared" si="601"/>
        <v>65000</v>
      </c>
      <c r="AK1248" s="33">
        <f t="shared" si="602"/>
        <v>0</v>
      </c>
      <c r="AL1248" s="33">
        <f t="shared" si="603"/>
        <v>31190.322160812728</v>
      </c>
      <c r="AM1248" s="34">
        <f t="shared" si="604"/>
        <v>40126.514906719327</v>
      </c>
    </row>
    <row r="1249" spans="1:39" ht="15" customHeight="1" x14ac:dyDescent="0.3">
      <c r="A1249" s="166" t="s">
        <v>3683</v>
      </c>
      <c r="B1249" s="99">
        <v>8368</v>
      </c>
      <c r="C1249" s="99">
        <v>64725</v>
      </c>
      <c r="D1249" s="165">
        <v>44607</v>
      </c>
      <c r="E1249" s="165">
        <v>44923</v>
      </c>
      <c r="F1249" s="166">
        <v>4</v>
      </c>
      <c r="G1249" s="178">
        <v>3.9</v>
      </c>
      <c r="H1249" s="181">
        <v>0.5</v>
      </c>
      <c r="I1249" s="180">
        <v>7.9799999999999996E-2</v>
      </c>
      <c r="J1249" s="21">
        <f t="shared" si="575"/>
        <v>0.10000000000000009</v>
      </c>
      <c r="K1249" s="21" t="str">
        <f t="shared" si="576"/>
        <v>Y</v>
      </c>
      <c r="L1249" s="37" t="str">
        <f t="shared" si="577"/>
        <v>NA</v>
      </c>
      <c r="M1249" s="8" t="str">
        <f t="shared" si="578"/>
        <v>Y</v>
      </c>
      <c r="N1249" s="42">
        <f t="shared" si="579"/>
        <v>1</v>
      </c>
      <c r="O1249" s="43">
        <f t="shared" si="580"/>
        <v>200000</v>
      </c>
      <c r="P1249" s="43" t="str">
        <f t="shared" si="581"/>
        <v>NA</v>
      </c>
      <c r="Q1249" s="24">
        <f t="shared" si="582"/>
        <v>9035.7664000000004</v>
      </c>
      <c r="R1249" s="43">
        <f t="shared" si="583"/>
        <v>0</v>
      </c>
      <c r="S1249" s="24">
        <f t="shared" si="584"/>
        <v>1000000</v>
      </c>
      <c r="T1249" s="25" t="str">
        <f t="shared" si="585"/>
        <v>N</v>
      </c>
      <c r="U1249" s="44">
        <f t="shared" si="586"/>
        <v>0</v>
      </c>
      <c r="V1249" s="45">
        <f t="shared" si="587"/>
        <v>0</v>
      </c>
      <c r="W1249" s="45">
        <f t="shared" si="588"/>
        <v>0</v>
      </c>
      <c r="X1249" s="28">
        <f t="shared" si="589"/>
        <v>0</v>
      </c>
      <c r="Y1249" s="28">
        <f t="shared" si="590"/>
        <v>0</v>
      </c>
      <c r="Z1249" s="45">
        <f t="shared" si="591"/>
        <v>0</v>
      </c>
      <c r="AA1249" s="29" t="str">
        <f t="shared" si="592"/>
        <v>N</v>
      </c>
      <c r="AB1249" s="46">
        <f t="shared" si="593"/>
        <v>0</v>
      </c>
      <c r="AC1249" s="31">
        <f t="shared" si="594"/>
        <v>0</v>
      </c>
      <c r="AD1249" s="31">
        <f t="shared" si="595"/>
        <v>0</v>
      </c>
      <c r="AE1249" s="31">
        <f t="shared" si="596"/>
        <v>0</v>
      </c>
      <c r="AF1249" s="47">
        <f t="shared" si="597"/>
        <v>0</v>
      </c>
      <c r="AG1249" s="31">
        <f t="shared" si="598"/>
        <v>0</v>
      </c>
      <c r="AH1249" s="48">
        <f t="shared" si="599"/>
        <v>0</v>
      </c>
      <c r="AI1249" s="33">
        <f t="shared" si="600"/>
        <v>0</v>
      </c>
      <c r="AJ1249" s="33">
        <f t="shared" si="601"/>
        <v>0</v>
      </c>
      <c r="AK1249" s="33">
        <f t="shared" si="602"/>
        <v>0</v>
      </c>
      <c r="AL1249" s="33">
        <f t="shared" si="603"/>
        <v>0</v>
      </c>
      <c r="AM1249" s="34">
        <f t="shared" si="604"/>
        <v>0</v>
      </c>
    </row>
    <row r="1250" spans="1:39" ht="15" customHeight="1" x14ac:dyDescent="0.3">
      <c r="A1250" s="166" t="s">
        <v>3684</v>
      </c>
      <c r="B1250" s="99">
        <v>10801</v>
      </c>
      <c r="C1250" s="99">
        <v>74841</v>
      </c>
      <c r="D1250" s="165">
        <v>46154</v>
      </c>
      <c r="E1250" s="165">
        <v>46275</v>
      </c>
      <c r="F1250" s="166">
        <v>4</v>
      </c>
      <c r="G1250" s="178">
        <v>3.15</v>
      </c>
      <c r="H1250" s="181">
        <v>1</v>
      </c>
      <c r="I1250" s="180">
        <v>7.1199999999999999E-2</v>
      </c>
      <c r="J1250" s="21">
        <f t="shared" si="575"/>
        <v>0.85000000000000009</v>
      </c>
      <c r="K1250" s="21" t="str">
        <f t="shared" si="576"/>
        <v>Y</v>
      </c>
      <c r="L1250" s="37" t="str">
        <f t="shared" si="577"/>
        <v>NA</v>
      </c>
      <c r="M1250" s="8" t="str">
        <f t="shared" si="578"/>
        <v>Y</v>
      </c>
      <c r="N1250" s="42">
        <f t="shared" si="579"/>
        <v>1</v>
      </c>
      <c r="O1250" s="43">
        <f t="shared" si="580"/>
        <v>200000</v>
      </c>
      <c r="P1250" s="43" t="str">
        <f t="shared" si="581"/>
        <v>NA</v>
      </c>
      <c r="Q1250" s="24">
        <f t="shared" si="582"/>
        <v>11570.031199999999</v>
      </c>
      <c r="R1250" s="43">
        <f t="shared" si="583"/>
        <v>0</v>
      </c>
      <c r="S1250" s="24">
        <f t="shared" si="584"/>
        <v>1000000</v>
      </c>
      <c r="T1250" s="25" t="str">
        <f t="shared" si="585"/>
        <v>N</v>
      </c>
      <c r="U1250" s="44">
        <f t="shared" si="586"/>
        <v>0</v>
      </c>
      <c r="V1250" s="45">
        <f t="shared" si="587"/>
        <v>0</v>
      </c>
      <c r="W1250" s="45">
        <f t="shared" si="588"/>
        <v>0</v>
      </c>
      <c r="X1250" s="28">
        <f t="shared" si="589"/>
        <v>0</v>
      </c>
      <c r="Y1250" s="28">
        <f t="shared" si="590"/>
        <v>0</v>
      </c>
      <c r="Z1250" s="45">
        <f t="shared" si="591"/>
        <v>0</v>
      </c>
      <c r="AA1250" s="29" t="str">
        <f t="shared" si="592"/>
        <v>N</v>
      </c>
      <c r="AB1250" s="46">
        <f t="shared" si="593"/>
        <v>0</v>
      </c>
      <c r="AC1250" s="31">
        <f t="shared" si="594"/>
        <v>0</v>
      </c>
      <c r="AD1250" s="31">
        <f t="shared" si="595"/>
        <v>0</v>
      </c>
      <c r="AE1250" s="31">
        <f t="shared" si="596"/>
        <v>0</v>
      </c>
      <c r="AF1250" s="47">
        <f t="shared" si="597"/>
        <v>0</v>
      </c>
      <c r="AG1250" s="31">
        <f t="shared" si="598"/>
        <v>0</v>
      </c>
      <c r="AH1250" s="48">
        <f t="shared" si="599"/>
        <v>0</v>
      </c>
      <c r="AI1250" s="33">
        <f t="shared" si="600"/>
        <v>0</v>
      </c>
      <c r="AJ1250" s="33">
        <f t="shared" si="601"/>
        <v>0</v>
      </c>
      <c r="AK1250" s="33">
        <f t="shared" si="602"/>
        <v>0</v>
      </c>
      <c r="AL1250" s="33">
        <f t="shared" si="603"/>
        <v>0</v>
      </c>
      <c r="AM1250" s="34">
        <f t="shared" si="604"/>
        <v>0</v>
      </c>
    </row>
    <row r="1251" spans="1:39" ht="15" customHeight="1" x14ac:dyDescent="0.3">
      <c r="A1251" s="166" t="s">
        <v>3685</v>
      </c>
      <c r="B1251" s="99">
        <v>10216</v>
      </c>
      <c r="C1251" s="99">
        <v>34384</v>
      </c>
      <c r="D1251" s="165">
        <v>45421</v>
      </c>
      <c r="E1251" s="165">
        <v>45470</v>
      </c>
      <c r="F1251" s="166">
        <v>4</v>
      </c>
      <c r="G1251" s="178">
        <v>0.97</v>
      </c>
      <c r="H1251" s="181">
        <v>1</v>
      </c>
      <c r="I1251" s="180">
        <v>3.95E-2</v>
      </c>
      <c r="J1251" s="21">
        <f t="shared" si="575"/>
        <v>3.0300000000000002</v>
      </c>
      <c r="K1251" s="21" t="str">
        <f t="shared" si="576"/>
        <v>Y</v>
      </c>
      <c r="L1251" s="37" t="str">
        <f t="shared" si="577"/>
        <v>NA</v>
      </c>
      <c r="M1251" s="8" t="str">
        <f t="shared" si="578"/>
        <v>Y</v>
      </c>
      <c r="N1251" s="42">
        <f t="shared" si="579"/>
        <v>4</v>
      </c>
      <c r="O1251" s="43">
        <f t="shared" si="580"/>
        <v>200000</v>
      </c>
      <c r="P1251" s="43" t="str">
        <f t="shared" si="581"/>
        <v>NA</v>
      </c>
      <c r="Q1251" s="24">
        <f t="shared" si="582"/>
        <v>10619.532000000001</v>
      </c>
      <c r="R1251" s="43">
        <f t="shared" si="583"/>
        <v>0</v>
      </c>
      <c r="S1251" s="24">
        <f t="shared" si="584"/>
        <v>1000000</v>
      </c>
      <c r="T1251" s="25" t="str">
        <f t="shared" si="585"/>
        <v>Y</v>
      </c>
      <c r="U1251" s="44">
        <f t="shared" si="586"/>
        <v>3</v>
      </c>
      <c r="V1251" s="45">
        <f t="shared" si="587"/>
        <v>200000</v>
      </c>
      <c r="W1251" s="45">
        <f t="shared" si="588"/>
        <v>1000000</v>
      </c>
      <c r="X1251" s="28">
        <f t="shared" si="589"/>
        <v>11039.003514000002</v>
      </c>
      <c r="Y1251" s="28">
        <f t="shared" si="590"/>
        <v>0</v>
      </c>
      <c r="Z1251" s="45" t="str">
        <f t="shared" si="591"/>
        <v>NA</v>
      </c>
      <c r="AA1251" s="29" t="str">
        <f t="shared" si="592"/>
        <v>Y</v>
      </c>
      <c r="AB1251" s="46">
        <f t="shared" si="593"/>
        <v>2</v>
      </c>
      <c r="AC1251" s="31">
        <f t="shared" si="594"/>
        <v>200000</v>
      </c>
      <c r="AD1251" s="31">
        <f t="shared" si="595"/>
        <v>1000000</v>
      </c>
      <c r="AE1251" s="31">
        <f t="shared" si="596"/>
        <v>11475.044152803002</v>
      </c>
      <c r="AF1251" s="47">
        <f t="shared" si="597"/>
        <v>0</v>
      </c>
      <c r="AG1251" s="31" t="str">
        <f t="shared" si="598"/>
        <v>NA</v>
      </c>
      <c r="AH1251" s="48">
        <f t="shared" si="599"/>
        <v>1</v>
      </c>
      <c r="AI1251" s="33">
        <f t="shared" si="600"/>
        <v>20000</v>
      </c>
      <c r="AJ1251" s="33">
        <f t="shared" si="601"/>
        <v>65000</v>
      </c>
      <c r="AK1251" s="33">
        <f t="shared" si="602"/>
        <v>11928.308396838722</v>
      </c>
      <c r="AL1251" s="33">
        <f t="shared" si="603"/>
        <v>0</v>
      </c>
      <c r="AM1251" s="34">
        <f t="shared" si="604"/>
        <v>0</v>
      </c>
    </row>
    <row r="1252" spans="1:39" ht="15" customHeight="1" x14ac:dyDescent="0.3">
      <c r="A1252" s="166" t="s">
        <v>3686</v>
      </c>
      <c r="B1252" s="99">
        <v>5775</v>
      </c>
      <c r="C1252" s="99">
        <v>41088</v>
      </c>
      <c r="D1252" s="165">
        <v>45388</v>
      </c>
      <c r="E1252" s="165">
        <v>45586</v>
      </c>
      <c r="F1252" s="166">
        <v>4</v>
      </c>
      <c r="G1252" s="178">
        <v>3.47</v>
      </c>
      <c r="H1252" s="181">
        <v>0.75</v>
      </c>
      <c r="I1252" s="180">
        <v>3.9600000000000003E-2</v>
      </c>
      <c r="J1252" s="21">
        <f t="shared" si="575"/>
        <v>0.5299999999999998</v>
      </c>
      <c r="K1252" s="21" t="str">
        <f t="shared" si="576"/>
        <v>Y</v>
      </c>
      <c r="L1252" s="37" t="str">
        <f t="shared" si="577"/>
        <v>NA</v>
      </c>
      <c r="M1252" s="8" t="str">
        <f t="shared" si="578"/>
        <v>Y</v>
      </c>
      <c r="N1252" s="42">
        <f t="shared" si="579"/>
        <v>1</v>
      </c>
      <c r="O1252" s="43">
        <f t="shared" si="580"/>
        <v>200000</v>
      </c>
      <c r="P1252" s="43" t="str">
        <f t="shared" si="581"/>
        <v>NA</v>
      </c>
      <c r="Q1252" s="24">
        <f t="shared" si="582"/>
        <v>6003.6900000000005</v>
      </c>
      <c r="R1252" s="43">
        <f t="shared" si="583"/>
        <v>0</v>
      </c>
      <c r="S1252" s="24">
        <f t="shared" si="584"/>
        <v>1000000</v>
      </c>
      <c r="T1252" s="25" t="str">
        <f t="shared" si="585"/>
        <v>N</v>
      </c>
      <c r="U1252" s="44">
        <f t="shared" si="586"/>
        <v>0</v>
      </c>
      <c r="V1252" s="45">
        <f t="shared" si="587"/>
        <v>0</v>
      </c>
      <c r="W1252" s="45">
        <f t="shared" si="588"/>
        <v>0</v>
      </c>
      <c r="X1252" s="28">
        <f t="shared" si="589"/>
        <v>0</v>
      </c>
      <c r="Y1252" s="28">
        <f t="shared" si="590"/>
        <v>0</v>
      </c>
      <c r="Z1252" s="45">
        <f t="shared" si="591"/>
        <v>0</v>
      </c>
      <c r="AA1252" s="29" t="str">
        <f t="shared" si="592"/>
        <v>N</v>
      </c>
      <c r="AB1252" s="46">
        <f t="shared" si="593"/>
        <v>0</v>
      </c>
      <c r="AC1252" s="31">
        <f t="shared" si="594"/>
        <v>0</v>
      </c>
      <c r="AD1252" s="31">
        <f t="shared" si="595"/>
        <v>0</v>
      </c>
      <c r="AE1252" s="31">
        <f t="shared" si="596"/>
        <v>0</v>
      </c>
      <c r="AF1252" s="47">
        <f t="shared" si="597"/>
        <v>0</v>
      </c>
      <c r="AG1252" s="31">
        <f t="shared" si="598"/>
        <v>0</v>
      </c>
      <c r="AH1252" s="48">
        <f t="shared" si="599"/>
        <v>0</v>
      </c>
      <c r="AI1252" s="33">
        <f t="shared" si="600"/>
        <v>0</v>
      </c>
      <c r="AJ1252" s="33">
        <f t="shared" si="601"/>
        <v>0</v>
      </c>
      <c r="AK1252" s="33">
        <f t="shared" si="602"/>
        <v>0</v>
      </c>
      <c r="AL1252" s="33">
        <f t="shared" si="603"/>
        <v>0</v>
      </c>
      <c r="AM1252" s="34">
        <f t="shared" si="604"/>
        <v>0</v>
      </c>
    </row>
    <row r="1253" spans="1:39" ht="15" customHeight="1" x14ac:dyDescent="0.3">
      <c r="A1253" s="166" t="s">
        <v>3687</v>
      </c>
      <c r="B1253" s="99">
        <v>22570</v>
      </c>
      <c r="C1253" s="99">
        <v>75974</v>
      </c>
      <c r="D1253" s="165">
        <v>46148</v>
      </c>
      <c r="E1253" s="165">
        <v>46237</v>
      </c>
      <c r="F1253" s="166">
        <v>4</v>
      </c>
      <c r="G1253" s="178">
        <v>0.8</v>
      </c>
      <c r="H1253" s="181">
        <v>0.75</v>
      </c>
      <c r="I1253" s="180">
        <v>1.77E-2</v>
      </c>
      <c r="J1253" s="21">
        <f t="shared" si="575"/>
        <v>3.2</v>
      </c>
      <c r="K1253" s="21" t="str">
        <f t="shared" si="576"/>
        <v>Y</v>
      </c>
      <c r="L1253" s="37" t="str">
        <f t="shared" si="577"/>
        <v>NA</v>
      </c>
      <c r="M1253" s="8" t="str">
        <f t="shared" si="578"/>
        <v>Y</v>
      </c>
      <c r="N1253" s="42">
        <f t="shared" si="579"/>
        <v>5</v>
      </c>
      <c r="O1253" s="43">
        <f t="shared" si="580"/>
        <v>200000</v>
      </c>
      <c r="P1253" s="43" t="str">
        <f t="shared" si="581"/>
        <v>NA</v>
      </c>
      <c r="Q1253" s="24">
        <f t="shared" si="582"/>
        <v>22969.489000000001</v>
      </c>
      <c r="R1253" s="43">
        <f t="shared" si="583"/>
        <v>0</v>
      </c>
      <c r="S1253" s="24">
        <f t="shared" si="584"/>
        <v>1000000</v>
      </c>
      <c r="T1253" s="25" t="str">
        <f t="shared" si="585"/>
        <v>Y</v>
      </c>
      <c r="U1253" s="44">
        <f t="shared" si="586"/>
        <v>4</v>
      </c>
      <c r="V1253" s="45">
        <f t="shared" si="587"/>
        <v>200000</v>
      </c>
      <c r="W1253" s="45">
        <f t="shared" si="588"/>
        <v>1000000</v>
      </c>
      <c r="X1253" s="28">
        <f t="shared" si="589"/>
        <v>23376.048955300004</v>
      </c>
      <c r="Y1253" s="28">
        <f t="shared" si="590"/>
        <v>0</v>
      </c>
      <c r="Z1253" s="45" t="str">
        <f t="shared" si="591"/>
        <v>NA</v>
      </c>
      <c r="AA1253" s="29" t="str">
        <f t="shared" si="592"/>
        <v>Y</v>
      </c>
      <c r="AB1253" s="46">
        <f t="shared" si="593"/>
        <v>3</v>
      </c>
      <c r="AC1253" s="31">
        <f t="shared" si="594"/>
        <v>200000</v>
      </c>
      <c r="AD1253" s="31">
        <f t="shared" si="595"/>
        <v>1000000</v>
      </c>
      <c r="AE1253" s="31">
        <f t="shared" si="596"/>
        <v>23789.805021808814</v>
      </c>
      <c r="AF1253" s="47">
        <f t="shared" si="597"/>
        <v>0</v>
      </c>
      <c r="AG1253" s="31" t="str">
        <f t="shared" si="598"/>
        <v>NA</v>
      </c>
      <c r="AH1253" s="48">
        <f t="shared" si="599"/>
        <v>2</v>
      </c>
      <c r="AI1253" s="33">
        <f t="shared" si="600"/>
        <v>20000</v>
      </c>
      <c r="AJ1253" s="33">
        <f t="shared" si="601"/>
        <v>65000</v>
      </c>
      <c r="AK1253" s="33">
        <f t="shared" si="602"/>
        <v>20000</v>
      </c>
      <c r="AL1253" s="33">
        <f t="shared" si="603"/>
        <v>4210.8845706948305</v>
      </c>
      <c r="AM1253" s="34">
        <f t="shared" si="604"/>
        <v>4210.8845706948305</v>
      </c>
    </row>
    <row r="1254" spans="1:39" ht="15" customHeight="1" x14ac:dyDescent="0.3">
      <c r="A1254" s="166" t="s">
        <v>3688</v>
      </c>
      <c r="B1254" s="99">
        <v>16327</v>
      </c>
      <c r="C1254" s="99">
        <v>67441</v>
      </c>
      <c r="D1254" s="165">
        <v>45311</v>
      </c>
      <c r="E1254" s="165">
        <v>45651</v>
      </c>
      <c r="F1254" s="166">
        <v>2</v>
      </c>
      <c r="G1254" s="178">
        <v>0.83</v>
      </c>
      <c r="H1254" s="181">
        <v>0.5</v>
      </c>
      <c r="I1254" s="180">
        <v>3.2800000000000003E-2</v>
      </c>
      <c r="J1254" s="21">
        <f t="shared" si="575"/>
        <v>1.17</v>
      </c>
      <c r="K1254" s="21" t="str">
        <f t="shared" si="576"/>
        <v>Y</v>
      </c>
      <c r="L1254" s="37" t="str">
        <f t="shared" si="577"/>
        <v>NA</v>
      </c>
      <c r="M1254" s="8" t="str">
        <f t="shared" si="578"/>
        <v>Y</v>
      </c>
      <c r="N1254" s="42">
        <f t="shared" si="579"/>
        <v>3</v>
      </c>
      <c r="O1254" s="43">
        <f t="shared" si="580"/>
        <v>200000</v>
      </c>
      <c r="P1254" s="43" t="str">
        <f t="shared" si="581"/>
        <v>NA</v>
      </c>
      <c r="Q1254" s="24">
        <f t="shared" si="582"/>
        <v>16862.525599999997</v>
      </c>
      <c r="R1254" s="43">
        <f t="shared" si="583"/>
        <v>0</v>
      </c>
      <c r="S1254" s="24">
        <f t="shared" si="584"/>
        <v>1000000</v>
      </c>
      <c r="T1254" s="25" t="str">
        <f t="shared" si="585"/>
        <v>Y</v>
      </c>
      <c r="U1254" s="44">
        <f t="shared" si="586"/>
        <v>2</v>
      </c>
      <c r="V1254" s="45">
        <f t="shared" si="587"/>
        <v>200000</v>
      </c>
      <c r="W1254" s="45">
        <f t="shared" si="588"/>
        <v>1000000</v>
      </c>
      <c r="X1254" s="28">
        <f t="shared" si="589"/>
        <v>17415.616439679998</v>
      </c>
      <c r="Y1254" s="28">
        <f t="shared" si="590"/>
        <v>0</v>
      </c>
      <c r="Z1254" s="45" t="str">
        <f t="shared" si="591"/>
        <v>NA</v>
      </c>
      <c r="AA1254" s="29" t="str">
        <f t="shared" si="592"/>
        <v>N</v>
      </c>
      <c r="AB1254" s="46">
        <f t="shared" si="593"/>
        <v>1</v>
      </c>
      <c r="AC1254" s="31">
        <f t="shared" si="594"/>
        <v>20000</v>
      </c>
      <c r="AD1254" s="31">
        <f t="shared" si="595"/>
        <v>65000</v>
      </c>
      <c r="AE1254" s="31">
        <f t="shared" si="596"/>
        <v>17986.848658901501</v>
      </c>
      <c r="AF1254" s="47">
        <f t="shared" si="597"/>
        <v>0</v>
      </c>
      <c r="AG1254" s="31">
        <f t="shared" si="598"/>
        <v>0</v>
      </c>
      <c r="AH1254" s="48">
        <f t="shared" si="599"/>
        <v>0</v>
      </c>
      <c r="AI1254" s="33">
        <f t="shared" si="600"/>
        <v>0</v>
      </c>
      <c r="AJ1254" s="33">
        <f t="shared" si="601"/>
        <v>0</v>
      </c>
      <c r="AK1254" s="33">
        <f t="shared" si="602"/>
        <v>0</v>
      </c>
      <c r="AL1254" s="33">
        <f t="shared" si="603"/>
        <v>0</v>
      </c>
      <c r="AM1254" s="34">
        <f t="shared" si="604"/>
        <v>0</v>
      </c>
    </row>
    <row r="1255" spans="1:39" ht="15" customHeight="1" x14ac:dyDescent="0.3">
      <c r="A1255" s="166" t="s">
        <v>3689</v>
      </c>
      <c r="B1255" s="99">
        <v>22036</v>
      </c>
      <c r="C1255" s="99">
        <v>102611</v>
      </c>
      <c r="D1255" s="165">
        <v>44798</v>
      </c>
      <c r="E1255" s="165">
        <v>44928</v>
      </c>
      <c r="F1255" s="166">
        <v>4</v>
      </c>
      <c r="G1255" s="178">
        <v>1.78</v>
      </c>
      <c r="H1255" s="181">
        <v>0.75</v>
      </c>
      <c r="I1255" s="180">
        <v>5.8599999999999999E-2</v>
      </c>
      <c r="J1255" s="21">
        <f t="shared" si="575"/>
        <v>2.2199999999999998</v>
      </c>
      <c r="K1255" s="21" t="str">
        <f t="shared" si="576"/>
        <v>Y</v>
      </c>
      <c r="L1255" s="37" t="str">
        <f t="shared" si="577"/>
        <v>NA</v>
      </c>
      <c r="M1255" s="8" t="str">
        <f t="shared" si="578"/>
        <v>Y</v>
      </c>
      <c r="N1255" s="42">
        <f t="shared" si="579"/>
        <v>3</v>
      </c>
      <c r="O1255" s="43">
        <f t="shared" si="580"/>
        <v>200000</v>
      </c>
      <c r="P1255" s="43" t="str">
        <f t="shared" si="581"/>
        <v>NA</v>
      </c>
      <c r="Q1255" s="24">
        <f t="shared" si="582"/>
        <v>23327.309600000001</v>
      </c>
      <c r="R1255" s="43">
        <f t="shared" si="583"/>
        <v>0</v>
      </c>
      <c r="S1255" s="24">
        <f t="shared" si="584"/>
        <v>1000000</v>
      </c>
      <c r="T1255" s="25" t="str">
        <f t="shared" si="585"/>
        <v>Y</v>
      </c>
      <c r="U1255" s="44">
        <f t="shared" si="586"/>
        <v>2</v>
      </c>
      <c r="V1255" s="45">
        <f t="shared" si="587"/>
        <v>200000</v>
      </c>
      <c r="W1255" s="45">
        <f t="shared" si="588"/>
        <v>1000000</v>
      </c>
      <c r="X1255" s="28">
        <f t="shared" si="589"/>
        <v>24694.289942560001</v>
      </c>
      <c r="Y1255" s="28">
        <f t="shared" si="590"/>
        <v>0</v>
      </c>
      <c r="Z1255" s="45" t="str">
        <f t="shared" si="591"/>
        <v>NA</v>
      </c>
      <c r="AA1255" s="29" t="str">
        <f t="shared" si="592"/>
        <v>Y</v>
      </c>
      <c r="AB1255" s="46">
        <f t="shared" si="593"/>
        <v>1</v>
      </c>
      <c r="AC1255" s="31">
        <f t="shared" si="594"/>
        <v>200000</v>
      </c>
      <c r="AD1255" s="31">
        <f t="shared" si="595"/>
        <v>1000000</v>
      </c>
      <c r="AE1255" s="31">
        <f t="shared" si="596"/>
        <v>26141.375333194017</v>
      </c>
      <c r="AF1255" s="47">
        <f t="shared" si="597"/>
        <v>0</v>
      </c>
      <c r="AG1255" s="31" t="str">
        <f t="shared" si="598"/>
        <v>NA</v>
      </c>
      <c r="AH1255" s="48">
        <f t="shared" si="599"/>
        <v>0</v>
      </c>
      <c r="AI1255" s="33">
        <f t="shared" si="600"/>
        <v>0</v>
      </c>
      <c r="AJ1255" s="33">
        <f t="shared" si="601"/>
        <v>0</v>
      </c>
      <c r="AK1255" s="33">
        <f t="shared" si="602"/>
        <v>0</v>
      </c>
      <c r="AL1255" s="33">
        <f t="shared" si="603"/>
        <v>0</v>
      </c>
      <c r="AM1255" s="34">
        <f t="shared" si="604"/>
        <v>0</v>
      </c>
    </row>
    <row r="1256" spans="1:39" ht="15" customHeight="1" x14ac:dyDescent="0.3">
      <c r="A1256" s="166" t="s">
        <v>3690</v>
      </c>
      <c r="B1256" s="99">
        <v>21617</v>
      </c>
      <c r="C1256" s="99">
        <v>72155</v>
      </c>
      <c r="D1256" s="165">
        <v>44839</v>
      </c>
      <c r="E1256" s="165">
        <v>45078</v>
      </c>
      <c r="F1256" s="166">
        <v>4</v>
      </c>
      <c r="G1256" s="178">
        <v>1.67</v>
      </c>
      <c r="H1256" s="181">
        <v>0.75</v>
      </c>
      <c r="I1256" s="180">
        <v>5.3800000000000001E-2</v>
      </c>
      <c r="J1256" s="21">
        <f t="shared" si="575"/>
        <v>2.33</v>
      </c>
      <c r="K1256" s="21" t="str">
        <f t="shared" si="576"/>
        <v>Y</v>
      </c>
      <c r="L1256" s="37" t="str">
        <f t="shared" si="577"/>
        <v>NA</v>
      </c>
      <c r="M1256" s="8" t="str">
        <f t="shared" si="578"/>
        <v>Y</v>
      </c>
      <c r="N1256" s="42">
        <f t="shared" si="579"/>
        <v>4</v>
      </c>
      <c r="O1256" s="43">
        <f t="shared" si="580"/>
        <v>200000</v>
      </c>
      <c r="P1256" s="43" t="str">
        <f t="shared" si="581"/>
        <v>NA</v>
      </c>
      <c r="Q1256" s="24">
        <f t="shared" si="582"/>
        <v>22779.994600000002</v>
      </c>
      <c r="R1256" s="43">
        <f t="shared" si="583"/>
        <v>0</v>
      </c>
      <c r="S1256" s="24">
        <f t="shared" si="584"/>
        <v>1000000</v>
      </c>
      <c r="T1256" s="25" t="str">
        <f t="shared" si="585"/>
        <v>Y</v>
      </c>
      <c r="U1256" s="44">
        <f t="shared" si="586"/>
        <v>3</v>
      </c>
      <c r="V1256" s="45">
        <f t="shared" si="587"/>
        <v>200000</v>
      </c>
      <c r="W1256" s="45">
        <f t="shared" si="588"/>
        <v>1000000</v>
      </c>
      <c r="X1256" s="28">
        <f t="shared" si="589"/>
        <v>24005.558309480002</v>
      </c>
      <c r="Y1256" s="28">
        <f t="shared" si="590"/>
        <v>0</v>
      </c>
      <c r="Z1256" s="45" t="str">
        <f t="shared" si="591"/>
        <v>NA</v>
      </c>
      <c r="AA1256" s="29" t="str">
        <f t="shared" si="592"/>
        <v>Y</v>
      </c>
      <c r="AB1256" s="46">
        <f t="shared" si="593"/>
        <v>2</v>
      </c>
      <c r="AC1256" s="31">
        <f t="shared" si="594"/>
        <v>200000</v>
      </c>
      <c r="AD1256" s="31">
        <f t="shared" si="595"/>
        <v>1000000</v>
      </c>
      <c r="AE1256" s="31">
        <f t="shared" si="596"/>
        <v>25297.057346530029</v>
      </c>
      <c r="AF1256" s="47">
        <f t="shared" si="597"/>
        <v>0</v>
      </c>
      <c r="AG1256" s="31" t="str">
        <f t="shared" si="598"/>
        <v>NA</v>
      </c>
      <c r="AH1256" s="48">
        <f t="shared" si="599"/>
        <v>1</v>
      </c>
      <c r="AI1256" s="33">
        <f t="shared" si="600"/>
        <v>20000</v>
      </c>
      <c r="AJ1256" s="33">
        <f t="shared" si="601"/>
        <v>65000</v>
      </c>
      <c r="AK1256" s="33">
        <f t="shared" si="602"/>
        <v>20000</v>
      </c>
      <c r="AL1256" s="33">
        <f t="shared" si="603"/>
        <v>6658.0390317733472</v>
      </c>
      <c r="AM1256" s="34">
        <f t="shared" si="604"/>
        <v>6658.0390317733472</v>
      </c>
    </row>
    <row r="1257" spans="1:39" ht="15" customHeight="1" x14ac:dyDescent="0.3">
      <c r="A1257" s="166" t="s">
        <v>3691</v>
      </c>
      <c r="B1257" s="99">
        <v>17423</v>
      </c>
      <c r="C1257" s="99">
        <v>50233</v>
      </c>
      <c r="D1257" s="165">
        <v>44944</v>
      </c>
      <c r="E1257" s="165">
        <v>45265</v>
      </c>
      <c r="F1257" s="166">
        <v>4</v>
      </c>
      <c r="G1257" s="178">
        <v>1.68</v>
      </c>
      <c r="H1257" s="181">
        <v>0.25</v>
      </c>
      <c r="I1257" s="180">
        <v>3.6299999999999999E-2</v>
      </c>
      <c r="J1257" s="21">
        <f t="shared" si="575"/>
        <v>2.3200000000000003</v>
      </c>
      <c r="K1257" s="21" t="str">
        <f t="shared" si="576"/>
        <v>Y</v>
      </c>
      <c r="L1257" s="37" t="str">
        <f t="shared" si="577"/>
        <v>NA</v>
      </c>
      <c r="M1257" s="8" t="str">
        <f t="shared" si="578"/>
        <v>Y</v>
      </c>
      <c r="N1257" s="42">
        <f t="shared" si="579"/>
        <v>10</v>
      </c>
      <c r="O1257" s="43">
        <f t="shared" si="580"/>
        <v>200000</v>
      </c>
      <c r="P1257" s="43" t="str">
        <f t="shared" si="581"/>
        <v>NA</v>
      </c>
      <c r="Q1257" s="24">
        <f t="shared" si="582"/>
        <v>18055.454900000001</v>
      </c>
      <c r="R1257" s="43">
        <f t="shared" si="583"/>
        <v>0</v>
      </c>
      <c r="S1257" s="24">
        <f t="shared" si="584"/>
        <v>1000000</v>
      </c>
      <c r="T1257" s="25" t="str">
        <f t="shared" si="585"/>
        <v>Y</v>
      </c>
      <c r="U1257" s="44">
        <f t="shared" si="586"/>
        <v>9</v>
      </c>
      <c r="V1257" s="45">
        <f t="shared" si="587"/>
        <v>200000</v>
      </c>
      <c r="W1257" s="45">
        <f t="shared" si="588"/>
        <v>1000000</v>
      </c>
      <c r="X1257" s="28">
        <f t="shared" si="589"/>
        <v>18710.867912870002</v>
      </c>
      <c r="Y1257" s="28">
        <f t="shared" si="590"/>
        <v>0</v>
      </c>
      <c r="Z1257" s="45" t="str">
        <f t="shared" si="591"/>
        <v>NA</v>
      </c>
      <c r="AA1257" s="29" t="str">
        <f t="shared" si="592"/>
        <v>Y</v>
      </c>
      <c r="AB1257" s="46">
        <f t="shared" si="593"/>
        <v>8</v>
      </c>
      <c r="AC1257" s="31">
        <f t="shared" si="594"/>
        <v>200000</v>
      </c>
      <c r="AD1257" s="31">
        <f t="shared" si="595"/>
        <v>1000000</v>
      </c>
      <c r="AE1257" s="31">
        <f t="shared" si="596"/>
        <v>19390.072418107182</v>
      </c>
      <c r="AF1257" s="47">
        <f t="shared" si="597"/>
        <v>0</v>
      </c>
      <c r="AG1257" s="31" t="str">
        <f t="shared" si="598"/>
        <v>NA</v>
      </c>
      <c r="AH1257" s="48">
        <f t="shared" si="599"/>
        <v>7</v>
      </c>
      <c r="AI1257" s="33">
        <f t="shared" si="600"/>
        <v>20000</v>
      </c>
      <c r="AJ1257" s="33">
        <f t="shared" si="601"/>
        <v>65000</v>
      </c>
      <c r="AK1257" s="33">
        <f t="shared" si="602"/>
        <v>20000</v>
      </c>
      <c r="AL1257" s="33">
        <f t="shared" si="603"/>
        <v>93.932046884470765</v>
      </c>
      <c r="AM1257" s="34">
        <f t="shared" si="604"/>
        <v>93.932046884470765</v>
      </c>
    </row>
    <row r="1258" spans="1:39" ht="15" customHeight="1" x14ac:dyDescent="0.3">
      <c r="A1258" s="166" t="s">
        <v>3692</v>
      </c>
      <c r="B1258" s="99">
        <v>24004</v>
      </c>
      <c r="C1258" s="99">
        <v>113520</v>
      </c>
      <c r="D1258" s="165">
        <v>44864</v>
      </c>
      <c r="E1258" s="165">
        <v>45058</v>
      </c>
      <c r="F1258" s="166">
        <v>4</v>
      </c>
      <c r="G1258" s="178">
        <v>1.82</v>
      </c>
      <c r="H1258" s="181">
        <v>0.5</v>
      </c>
      <c r="I1258" s="180">
        <v>5.0799999999999998E-2</v>
      </c>
      <c r="J1258" s="21">
        <f t="shared" si="575"/>
        <v>2.1799999999999997</v>
      </c>
      <c r="K1258" s="21" t="str">
        <f t="shared" si="576"/>
        <v>Y</v>
      </c>
      <c r="L1258" s="37" t="str">
        <f t="shared" si="577"/>
        <v>NA</v>
      </c>
      <c r="M1258" s="8" t="str">
        <f t="shared" si="578"/>
        <v>Y</v>
      </c>
      <c r="N1258" s="42">
        <f t="shared" si="579"/>
        <v>5</v>
      </c>
      <c r="O1258" s="43">
        <f t="shared" si="580"/>
        <v>200000</v>
      </c>
      <c r="P1258" s="43" t="str">
        <f t="shared" si="581"/>
        <v>NA</v>
      </c>
      <c r="Q1258" s="24">
        <f t="shared" si="582"/>
        <v>25223.403200000001</v>
      </c>
      <c r="R1258" s="43">
        <f t="shared" si="583"/>
        <v>0</v>
      </c>
      <c r="S1258" s="24">
        <f t="shared" si="584"/>
        <v>1000000</v>
      </c>
      <c r="T1258" s="25" t="str">
        <f t="shared" si="585"/>
        <v>Y</v>
      </c>
      <c r="U1258" s="44">
        <f t="shared" si="586"/>
        <v>4</v>
      </c>
      <c r="V1258" s="45">
        <f t="shared" si="587"/>
        <v>200000</v>
      </c>
      <c r="W1258" s="45">
        <f t="shared" si="588"/>
        <v>1000000</v>
      </c>
      <c r="X1258" s="28">
        <f t="shared" si="589"/>
        <v>26504.75208256</v>
      </c>
      <c r="Y1258" s="28">
        <f t="shared" si="590"/>
        <v>0</v>
      </c>
      <c r="Z1258" s="45" t="str">
        <f t="shared" si="591"/>
        <v>NA</v>
      </c>
      <c r="AA1258" s="29" t="str">
        <f t="shared" si="592"/>
        <v>Y</v>
      </c>
      <c r="AB1258" s="46">
        <f t="shared" si="593"/>
        <v>3</v>
      </c>
      <c r="AC1258" s="31">
        <f t="shared" si="594"/>
        <v>200000</v>
      </c>
      <c r="AD1258" s="31">
        <f t="shared" si="595"/>
        <v>1000000</v>
      </c>
      <c r="AE1258" s="31">
        <f t="shared" si="596"/>
        <v>27851.193488354049</v>
      </c>
      <c r="AF1258" s="47">
        <f t="shared" si="597"/>
        <v>0</v>
      </c>
      <c r="AG1258" s="31" t="str">
        <f t="shared" si="598"/>
        <v>NA</v>
      </c>
      <c r="AH1258" s="48">
        <f t="shared" si="599"/>
        <v>2</v>
      </c>
      <c r="AI1258" s="33">
        <f t="shared" si="600"/>
        <v>20000</v>
      </c>
      <c r="AJ1258" s="33">
        <f t="shared" si="601"/>
        <v>65000</v>
      </c>
      <c r="AK1258" s="33">
        <f t="shared" si="602"/>
        <v>20000</v>
      </c>
      <c r="AL1258" s="33">
        <f t="shared" si="603"/>
        <v>9266.0341175624344</v>
      </c>
      <c r="AM1258" s="34">
        <f t="shared" si="604"/>
        <v>9266.0341175624344</v>
      </c>
    </row>
    <row r="1259" spans="1:39" ht="15" customHeight="1" x14ac:dyDescent="0.3">
      <c r="A1259" s="166" t="s">
        <v>3693</v>
      </c>
      <c r="B1259" s="99">
        <v>14299</v>
      </c>
      <c r="C1259" s="99">
        <v>91860</v>
      </c>
      <c r="D1259" s="165">
        <v>44845</v>
      </c>
      <c r="E1259" s="165">
        <v>45199</v>
      </c>
      <c r="F1259" s="166">
        <v>4</v>
      </c>
      <c r="G1259" s="178">
        <v>0.46</v>
      </c>
      <c r="H1259" s="181">
        <v>0.5</v>
      </c>
      <c r="I1259" s="180">
        <v>6.2100000000000002E-2</v>
      </c>
      <c r="J1259" s="21">
        <f t="shared" si="575"/>
        <v>3.54</v>
      </c>
      <c r="K1259" s="21" t="str">
        <f t="shared" si="576"/>
        <v>Y</v>
      </c>
      <c r="L1259" s="37" t="str">
        <f t="shared" si="577"/>
        <v>NA</v>
      </c>
      <c r="M1259" s="8" t="str">
        <f t="shared" si="578"/>
        <v>Y</v>
      </c>
      <c r="N1259" s="42">
        <f t="shared" si="579"/>
        <v>8</v>
      </c>
      <c r="O1259" s="43">
        <f t="shared" si="580"/>
        <v>200000</v>
      </c>
      <c r="P1259" s="43" t="str">
        <f t="shared" si="581"/>
        <v>NA</v>
      </c>
      <c r="Q1259" s="24">
        <f t="shared" si="582"/>
        <v>15186.967900000001</v>
      </c>
      <c r="R1259" s="43">
        <f t="shared" si="583"/>
        <v>0</v>
      </c>
      <c r="S1259" s="24">
        <f t="shared" si="584"/>
        <v>1000000</v>
      </c>
      <c r="T1259" s="25" t="str">
        <f t="shared" si="585"/>
        <v>Y</v>
      </c>
      <c r="U1259" s="44">
        <f t="shared" si="586"/>
        <v>7</v>
      </c>
      <c r="V1259" s="45">
        <f t="shared" si="587"/>
        <v>200000</v>
      </c>
      <c r="W1259" s="45">
        <f t="shared" si="588"/>
        <v>1000000</v>
      </c>
      <c r="X1259" s="28">
        <f t="shared" si="589"/>
        <v>16130.078606590003</v>
      </c>
      <c r="Y1259" s="28">
        <f t="shared" si="590"/>
        <v>0</v>
      </c>
      <c r="Z1259" s="45" t="str">
        <f t="shared" si="591"/>
        <v>NA</v>
      </c>
      <c r="AA1259" s="29" t="str">
        <f t="shared" si="592"/>
        <v>Y</v>
      </c>
      <c r="AB1259" s="46">
        <f t="shared" si="593"/>
        <v>6</v>
      </c>
      <c r="AC1259" s="31">
        <f t="shared" si="594"/>
        <v>200000</v>
      </c>
      <c r="AD1259" s="31">
        <f t="shared" si="595"/>
        <v>1000000</v>
      </c>
      <c r="AE1259" s="31">
        <f t="shared" si="596"/>
        <v>17131.756488059244</v>
      </c>
      <c r="AF1259" s="47">
        <f t="shared" si="597"/>
        <v>0</v>
      </c>
      <c r="AG1259" s="31" t="str">
        <f t="shared" si="598"/>
        <v>NA</v>
      </c>
      <c r="AH1259" s="48">
        <f t="shared" si="599"/>
        <v>5</v>
      </c>
      <c r="AI1259" s="33">
        <f t="shared" si="600"/>
        <v>20000</v>
      </c>
      <c r="AJ1259" s="33">
        <f t="shared" si="601"/>
        <v>65000</v>
      </c>
      <c r="AK1259" s="33">
        <f t="shared" si="602"/>
        <v>18195.638565967722</v>
      </c>
      <c r="AL1259" s="33">
        <f t="shared" si="603"/>
        <v>0</v>
      </c>
      <c r="AM1259" s="34">
        <f t="shared" si="604"/>
        <v>0</v>
      </c>
    </row>
    <row r="1260" spans="1:39" ht="15" customHeight="1" x14ac:dyDescent="0.3">
      <c r="A1260" s="166" t="s">
        <v>3694</v>
      </c>
      <c r="B1260" s="99">
        <v>9828</v>
      </c>
      <c r="C1260" s="99">
        <v>23029</v>
      </c>
      <c r="D1260" s="165">
        <v>46110</v>
      </c>
      <c r="E1260" s="165">
        <v>46265</v>
      </c>
      <c r="F1260" s="166">
        <v>4</v>
      </c>
      <c r="G1260" s="178">
        <v>2.48</v>
      </c>
      <c r="H1260" s="181">
        <v>0.25</v>
      </c>
      <c r="I1260" s="180">
        <v>4.6899999999999997E-2</v>
      </c>
      <c r="J1260" s="21">
        <f t="shared" si="575"/>
        <v>1.52</v>
      </c>
      <c r="K1260" s="21" t="str">
        <f t="shared" si="576"/>
        <v>Y</v>
      </c>
      <c r="L1260" s="37" t="str">
        <f t="shared" si="577"/>
        <v>NA</v>
      </c>
      <c r="M1260" s="8" t="str">
        <f t="shared" si="578"/>
        <v>Y</v>
      </c>
      <c r="N1260" s="42">
        <f t="shared" si="579"/>
        <v>7</v>
      </c>
      <c r="O1260" s="43">
        <f t="shared" si="580"/>
        <v>200000</v>
      </c>
      <c r="P1260" s="43" t="str">
        <f t="shared" si="581"/>
        <v>NA</v>
      </c>
      <c r="Q1260" s="24">
        <f t="shared" si="582"/>
        <v>10288.933199999999</v>
      </c>
      <c r="R1260" s="43">
        <f t="shared" si="583"/>
        <v>0</v>
      </c>
      <c r="S1260" s="24">
        <f t="shared" si="584"/>
        <v>1000000</v>
      </c>
      <c r="T1260" s="25" t="str">
        <f t="shared" si="585"/>
        <v>Y</v>
      </c>
      <c r="U1260" s="44">
        <f t="shared" si="586"/>
        <v>6</v>
      </c>
      <c r="V1260" s="45">
        <f t="shared" si="587"/>
        <v>200000</v>
      </c>
      <c r="W1260" s="45">
        <f t="shared" si="588"/>
        <v>1000000</v>
      </c>
      <c r="X1260" s="28">
        <f t="shared" si="589"/>
        <v>10771.48416708</v>
      </c>
      <c r="Y1260" s="28">
        <f t="shared" si="590"/>
        <v>0</v>
      </c>
      <c r="Z1260" s="45" t="str">
        <f t="shared" si="591"/>
        <v>NA</v>
      </c>
      <c r="AA1260" s="29" t="str">
        <f t="shared" si="592"/>
        <v>N</v>
      </c>
      <c r="AB1260" s="46">
        <f t="shared" si="593"/>
        <v>5</v>
      </c>
      <c r="AC1260" s="31">
        <f t="shared" si="594"/>
        <v>20000</v>
      </c>
      <c r="AD1260" s="31">
        <f t="shared" si="595"/>
        <v>65000</v>
      </c>
      <c r="AE1260" s="31">
        <f t="shared" si="596"/>
        <v>11276.66677451605</v>
      </c>
      <c r="AF1260" s="47">
        <f t="shared" si="597"/>
        <v>0</v>
      </c>
      <c r="AG1260" s="31">
        <f t="shared" si="598"/>
        <v>9633.9158584039487</v>
      </c>
      <c r="AH1260" s="48">
        <f t="shared" si="599"/>
        <v>4</v>
      </c>
      <c r="AI1260" s="33">
        <f t="shared" si="600"/>
        <v>20000</v>
      </c>
      <c r="AJ1260" s="33">
        <f t="shared" si="601"/>
        <v>65000</v>
      </c>
      <c r="AK1260" s="33">
        <f t="shared" si="602"/>
        <v>9633.9158584039487</v>
      </c>
      <c r="AL1260" s="33">
        <f t="shared" si="603"/>
        <v>2171.6265878369031</v>
      </c>
      <c r="AM1260" s="34">
        <f t="shared" si="604"/>
        <v>2171.6265878369031</v>
      </c>
    </row>
    <row r="1261" spans="1:39" ht="15" customHeight="1" x14ac:dyDescent="0.3">
      <c r="A1261" s="166" t="s">
        <v>3695</v>
      </c>
      <c r="B1261" s="99">
        <v>17582</v>
      </c>
      <c r="C1261" s="99">
        <v>92381</v>
      </c>
      <c r="D1261" s="165">
        <v>45386</v>
      </c>
      <c r="E1261" s="165">
        <v>45540</v>
      </c>
      <c r="F1261" s="166">
        <v>2</v>
      </c>
      <c r="G1261" s="178">
        <v>1.35</v>
      </c>
      <c r="H1261" s="181">
        <v>0.25</v>
      </c>
      <c r="I1261" s="180">
        <v>7.7499999999999999E-2</v>
      </c>
      <c r="J1261" s="21">
        <f t="shared" si="575"/>
        <v>0.64999999999999991</v>
      </c>
      <c r="K1261" s="21" t="str">
        <f t="shared" si="576"/>
        <v>Y</v>
      </c>
      <c r="L1261" s="37" t="str">
        <f t="shared" si="577"/>
        <v>NA</v>
      </c>
      <c r="M1261" s="8" t="str">
        <f t="shared" si="578"/>
        <v>Y</v>
      </c>
      <c r="N1261" s="42">
        <f t="shared" si="579"/>
        <v>3</v>
      </c>
      <c r="O1261" s="43">
        <f t="shared" si="580"/>
        <v>200000</v>
      </c>
      <c r="P1261" s="43" t="str">
        <f t="shared" si="581"/>
        <v>NA</v>
      </c>
      <c r="Q1261" s="24">
        <f t="shared" si="582"/>
        <v>18944.605</v>
      </c>
      <c r="R1261" s="43">
        <f t="shared" si="583"/>
        <v>0</v>
      </c>
      <c r="S1261" s="24">
        <f t="shared" si="584"/>
        <v>1000000</v>
      </c>
      <c r="T1261" s="25" t="str">
        <f t="shared" si="585"/>
        <v>N</v>
      </c>
      <c r="U1261" s="44">
        <f t="shared" si="586"/>
        <v>2</v>
      </c>
      <c r="V1261" s="45">
        <f t="shared" si="587"/>
        <v>20000</v>
      </c>
      <c r="W1261" s="45">
        <f t="shared" si="588"/>
        <v>65000</v>
      </c>
      <c r="X1261" s="28">
        <f t="shared" si="589"/>
        <v>0</v>
      </c>
      <c r="Y1261" s="28">
        <f t="shared" si="590"/>
        <v>20412.811887499996</v>
      </c>
      <c r="Z1261" s="45">
        <f t="shared" si="591"/>
        <v>0</v>
      </c>
      <c r="AA1261" s="29" t="str">
        <f t="shared" si="592"/>
        <v>N</v>
      </c>
      <c r="AB1261" s="46">
        <f t="shared" si="593"/>
        <v>1</v>
      </c>
      <c r="AC1261" s="31">
        <f t="shared" si="594"/>
        <v>20000</v>
      </c>
      <c r="AD1261" s="31">
        <f t="shared" si="595"/>
        <v>65000</v>
      </c>
      <c r="AE1261" s="31">
        <f t="shared" si="596"/>
        <v>0</v>
      </c>
      <c r="AF1261" s="47">
        <f t="shared" si="597"/>
        <v>21994.804808781246</v>
      </c>
      <c r="AG1261" s="31">
        <f t="shared" si="598"/>
        <v>0</v>
      </c>
      <c r="AH1261" s="48">
        <f t="shared" si="599"/>
        <v>0</v>
      </c>
      <c r="AI1261" s="33">
        <f t="shared" si="600"/>
        <v>0</v>
      </c>
      <c r="AJ1261" s="33">
        <f t="shared" si="601"/>
        <v>0</v>
      </c>
      <c r="AK1261" s="33">
        <f t="shared" si="602"/>
        <v>0</v>
      </c>
      <c r="AL1261" s="33">
        <f t="shared" si="603"/>
        <v>0</v>
      </c>
      <c r="AM1261" s="34">
        <f t="shared" si="604"/>
        <v>42407.616696281242</v>
      </c>
    </row>
    <row r="1262" spans="1:39" ht="15" customHeight="1" x14ac:dyDescent="0.3">
      <c r="A1262" s="166" t="s">
        <v>3696</v>
      </c>
      <c r="B1262" s="99">
        <v>12170</v>
      </c>
      <c r="C1262" s="99">
        <v>45223</v>
      </c>
      <c r="D1262" s="165">
        <v>44558</v>
      </c>
      <c r="E1262" s="165">
        <v>44853</v>
      </c>
      <c r="F1262" s="166">
        <v>4</v>
      </c>
      <c r="G1262" s="178">
        <v>0.3</v>
      </c>
      <c r="H1262" s="181">
        <v>0.5</v>
      </c>
      <c r="I1262" s="180">
        <v>7.9200000000000007E-2</v>
      </c>
      <c r="J1262" s="21">
        <f t="shared" si="575"/>
        <v>3.7</v>
      </c>
      <c r="K1262" s="21" t="str">
        <f t="shared" si="576"/>
        <v>Y</v>
      </c>
      <c r="L1262" s="37" t="str">
        <f t="shared" si="577"/>
        <v>NA</v>
      </c>
      <c r="M1262" s="8" t="str">
        <f t="shared" si="578"/>
        <v>Y</v>
      </c>
      <c r="N1262" s="42">
        <f t="shared" si="579"/>
        <v>8</v>
      </c>
      <c r="O1262" s="43">
        <f t="shared" si="580"/>
        <v>200000</v>
      </c>
      <c r="P1262" s="43" t="str">
        <f t="shared" si="581"/>
        <v>NA</v>
      </c>
      <c r="Q1262" s="24">
        <f t="shared" si="582"/>
        <v>13133.864</v>
      </c>
      <c r="R1262" s="43">
        <f t="shared" si="583"/>
        <v>0</v>
      </c>
      <c r="S1262" s="24">
        <f t="shared" si="584"/>
        <v>1000000</v>
      </c>
      <c r="T1262" s="25" t="str">
        <f t="shared" si="585"/>
        <v>Y</v>
      </c>
      <c r="U1262" s="44">
        <f t="shared" si="586"/>
        <v>7</v>
      </c>
      <c r="V1262" s="45">
        <f t="shared" si="587"/>
        <v>200000</v>
      </c>
      <c r="W1262" s="45">
        <f t="shared" si="588"/>
        <v>1000000</v>
      </c>
      <c r="X1262" s="28">
        <f t="shared" si="589"/>
        <v>14174.066028799998</v>
      </c>
      <c r="Y1262" s="28">
        <f t="shared" si="590"/>
        <v>0</v>
      </c>
      <c r="Z1262" s="45" t="str">
        <f t="shared" si="591"/>
        <v>NA</v>
      </c>
      <c r="AA1262" s="29" t="str">
        <f t="shared" si="592"/>
        <v>Y</v>
      </c>
      <c r="AB1262" s="46">
        <f t="shared" si="593"/>
        <v>6</v>
      </c>
      <c r="AC1262" s="31">
        <f t="shared" si="594"/>
        <v>200000</v>
      </c>
      <c r="AD1262" s="31">
        <f t="shared" si="595"/>
        <v>1000000</v>
      </c>
      <c r="AE1262" s="31">
        <f t="shared" si="596"/>
        <v>15296.652058280957</v>
      </c>
      <c r="AF1262" s="47">
        <f t="shared" si="597"/>
        <v>0</v>
      </c>
      <c r="AG1262" s="31" t="str">
        <f t="shared" si="598"/>
        <v>NA</v>
      </c>
      <c r="AH1262" s="48">
        <f t="shared" si="599"/>
        <v>5</v>
      </c>
      <c r="AI1262" s="33">
        <f t="shared" si="600"/>
        <v>20000</v>
      </c>
      <c r="AJ1262" s="33">
        <f t="shared" si="601"/>
        <v>65000</v>
      </c>
      <c r="AK1262" s="33">
        <f t="shared" si="602"/>
        <v>16508.146901296808</v>
      </c>
      <c r="AL1262" s="33">
        <f t="shared" si="603"/>
        <v>0</v>
      </c>
      <c r="AM1262" s="34">
        <f t="shared" si="604"/>
        <v>0</v>
      </c>
    </row>
    <row r="1263" spans="1:39" ht="15" customHeight="1" x14ac:dyDescent="0.3">
      <c r="A1263" s="166" t="s">
        <v>3697</v>
      </c>
      <c r="B1263" s="99">
        <v>9369</v>
      </c>
      <c r="C1263" s="99">
        <v>80270</v>
      </c>
      <c r="D1263" s="165">
        <v>44837</v>
      </c>
      <c r="E1263" s="165">
        <v>45138</v>
      </c>
      <c r="F1263" s="166">
        <v>4</v>
      </c>
      <c r="G1263" s="178">
        <v>3.81</v>
      </c>
      <c r="H1263" s="181">
        <v>1</v>
      </c>
      <c r="I1263" s="180">
        <v>5.79E-2</v>
      </c>
      <c r="J1263" s="21">
        <f t="shared" si="575"/>
        <v>0.18999999999999995</v>
      </c>
      <c r="K1263" s="21" t="str">
        <f t="shared" si="576"/>
        <v>Y</v>
      </c>
      <c r="L1263" s="37" t="str">
        <f t="shared" si="577"/>
        <v>NA</v>
      </c>
      <c r="M1263" s="8" t="str">
        <f t="shared" si="578"/>
        <v>Y</v>
      </c>
      <c r="N1263" s="42">
        <f t="shared" si="579"/>
        <v>1</v>
      </c>
      <c r="O1263" s="43">
        <f t="shared" si="580"/>
        <v>200000</v>
      </c>
      <c r="P1263" s="43" t="str">
        <f t="shared" si="581"/>
        <v>NA</v>
      </c>
      <c r="Q1263" s="24">
        <f t="shared" si="582"/>
        <v>9911.4651000000013</v>
      </c>
      <c r="R1263" s="43">
        <f t="shared" si="583"/>
        <v>0</v>
      </c>
      <c r="S1263" s="24">
        <f t="shared" si="584"/>
        <v>1000000</v>
      </c>
      <c r="T1263" s="25" t="str">
        <f t="shared" si="585"/>
        <v>N</v>
      </c>
      <c r="U1263" s="44">
        <f t="shared" si="586"/>
        <v>0</v>
      </c>
      <c r="V1263" s="45">
        <f t="shared" si="587"/>
        <v>0</v>
      </c>
      <c r="W1263" s="45">
        <f t="shared" si="588"/>
        <v>0</v>
      </c>
      <c r="X1263" s="28">
        <f t="shared" si="589"/>
        <v>0</v>
      </c>
      <c r="Y1263" s="28">
        <f t="shared" si="590"/>
        <v>0</v>
      </c>
      <c r="Z1263" s="45">
        <f t="shared" si="591"/>
        <v>0</v>
      </c>
      <c r="AA1263" s="29" t="str">
        <f t="shared" si="592"/>
        <v>N</v>
      </c>
      <c r="AB1263" s="46">
        <f t="shared" si="593"/>
        <v>0</v>
      </c>
      <c r="AC1263" s="31">
        <f t="shared" si="594"/>
        <v>0</v>
      </c>
      <c r="AD1263" s="31">
        <f t="shared" si="595"/>
        <v>0</v>
      </c>
      <c r="AE1263" s="31">
        <f t="shared" si="596"/>
        <v>0</v>
      </c>
      <c r="AF1263" s="47">
        <f t="shared" si="597"/>
        <v>0</v>
      </c>
      <c r="AG1263" s="31">
        <f t="shared" si="598"/>
        <v>0</v>
      </c>
      <c r="AH1263" s="48">
        <f t="shared" si="599"/>
        <v>0</v>
      </c>
      <c r="AI1263" s="33">
        <f t="shared" si="600"/>
        <v>0</v>
      </c>
      <c r="AJ1263" s="33">
        <f t="shared" si="601"/>
        <v>0</v>
      </c>
      <c r="AK1263" s="33">
        <f t="shared" si="602"/>
        <v>0</v>
      </c>
      <c r="AL1263" s="33">
        <f t="shared" si="603"/>
        <v>0</v>
      </c>
      <c r="AM1263" s="34">
        <f t="shared" si="604"/>
        <v>0</v>
      </c>
    </row>
    <row r="1264" spans="1:39" ht="15" customHeight="1" x14ac:dyDescent="0.3">
      <c r="A1264" s="166" t="s">
        <v>3698</v>
      </c>
      <c r="B1264" s="99">
        <v>22952</v>
      </c>
      <c r="C1264" s="99">
        <v>91398</v>
      </c>
      <c r="D1264" s="165">
        <v>45879</v>
      </c>
      <c r="E1264" s="165">
        <v>46152</v>
      </c>
      <c r="F1264" s="166">
        <v>4</v>
      </c>
      <c r="G1264" s="178">
        <v>1.1100000000000001</v>
      </c>
      <c r="H1264" s="181">
        <v>0.5</v>
      </c>
      <c r="I1264" s="180">
        <v>7.3800000000000004E-2</v>
      </c>
      <c r="J1264" s="21">
        <f t="shared" si="575"/>
        <v>2.8899999999999997</v>
      </c>
      <c r="K1264" s="21" t="str">
        <f t="shared" si="576"/>
        <v>Y</v>
      </c>
      <c r="L1264" s="37" t="str">
        <f t="shared" si="577"/>
        <v>NA</v>
      </c>
      <c r="M1264" s="8" t="str">
        <f t="shared" si="578"/>
        <v>Y</v>
      </c>
      <c r="N1264" s="42">
        <f t="shared" si="579"/>
        <v>6</v>
      </c>
      <c r="O1264" s="43">
        <f t="shared" si="580"/>
        <v>200000</v>
      </c>
      <c r="P1264" s="43" t="str">
        <f t="shared" si="581"/>
        <v>NA</v>
      </c>
      <c r="Q1264" s="24">
        <f t="shared" si="582"/>
        <v>24645.857600000003</v>
      </c>
      <c r="R1264" s="43">
        <f t="shared" si="583"/>
        <v>0</v>
      </c>
      <c r="S1264" s="24">
        <f t="shared" si="584"/>
        <v>1000000</v>
      </c>
      <c r="T1264" s="25" t="str">
        <f t="shared" si="585"/>
        <v>Y</v>
      </c>
      <c r="U1264" s="44">
        <f t="shared" si="586"/>
        <v>5</v>
      </c>
      <c r="V1264" s="45">
        <f t="shared" si="587"/>
        <v>200000</v>
      </c>
      <c r="W1264" s="45">
        <f t="shared" si="588"/>
        <v>1000000</v>
      </c>
      <c r="X1264" s="28">
        <f t="shared" si="589"/>
        <v>26464.721890880006</v>
      </c>
      <c r="Y1264" s="28">
        <f t="shared" si="590"/>
        <v>0</v>
      </c>
      <c r="Z1264" s="45" t="str">
        <f t="shared" si="591"/>
        <v>NA</v>
      </c>
      <c r="AA1264" s="29" t="str">
        <f t="shared" si="592"/>
        <v>Y</v>
      </c>
      <c r="AB1264" s="46">
        <f t="shared" si="593"/>
        <v>4</v>
      </c>
      <c r="AC1264" s="31">
        <f t="shared" si="594"/>
        <v>200000</v>
      </c>
      <c r="AD1264" s="31">
        <f t="shared" si="595"/>
        <v>1000000</v>
      </c>
      <c r="AE1264" s="31">
        <f t="shared" si="596"/>
        <v>28417.818366426953</v>
      </c>
      <c r="AF1264" s="47">
        <f t="shared" si="597"/>
        <v>0</v>
      </c>
      <c r="AG1264" s="31" t="str">
        <f t="shared" si="598"/>
        <v>NA</v>
      </c>
      <c r="AH1264" s="48">
        <f t="shared" si="599"/>
        <v>3</v>
      </c>
      <c r="AI1264" s="33">
        <f t="shared" si="600"/>
        <v>20000</v>
      </c>
      <c r="AJ1264" s="33">
        <f t="shared" si="601"/>
        <v>65000</v>
      </c>
      <c r="AK1264" s="33">
        <f t="shared" si="602"/>
        <v>20000</v>
      </c>
      <c r="AL1264" s="33">
        <f t="shared" si="603"/>
        <v>10515.053361869264</v>
      </c>
      <c r="AM1264" s="34">
        <f t="shared" si="604"/>
        <v>10515.053361869264</v>
      </c>
    </row>
    <row r="1265" spans="1:39" ht="15" customHeight="1" x14ac:dyDescent="0.3">
      <c r="A1265" s="166" t="s">
        <v>3699</v>
      </c>
      <c r="B1265" s="99">
        <v>20879</v>
      </c>
      <c r="C1265" s="99">
        <v>62237</v>
      </c>
      <c r="D1265" s="165">
        <v>45642</v>
      </c>
      <c r="E1265" s="165">
        <v>45897</v>
      </c>
      <c r="F1265" s="166">
        <v>2</v>
      </c>
      <c r="G1265" s="178">
        <v>1.46</v>
      </c>
      <c r="H1265" s="181">
        <v>0.5</v>
      </c>
      <c r="I1265" s="180">
        <v>3.4000000000000002E-2</v>
      </c>
      <c r="J1265" s="21">
        <f t="shared" si="575"/>
        <v>0.54</v>
      </c>
      <c r="K1265" s="21" t="str">
        <f t="shared" si="576"/>
        <v>Y</v>
      </c>
      <c r="L1265" s="37" t="str">
        <f t="shared" si="577"/>
        <v>NA</v>
      </c>
      <c r="M1265" s="8" t="str">
        <f t="shared" si="578"/>
        <v>Y</v>
      </c>
      <c r="N1265" s="42">
        <f t="shared" si="579"/>
        <v>2</v>
      </c>
      <c r="O1265" s="43">
        <f t="shared" si="580"/>
        <v>200000</v>
      </c>
      <c r="P1265" s="43" t="str">
        <f t="shared" si="581"/>
        <v>NA</v>
      </c>
      <c r="Q1265" s="24">
        <f t="shared" si="582"/>
        <v>21588.886000000002</v>
      </c>
      <c r="R1265" s="43">
        <f t="shared" si="583"/>
        <v>0</v>
      </c>
      <c r="S1265" s="24">
        <f t="shared" si="584"/>
        <v>1000000</v>
      </c>
      <c r="T1265" s="25" t="str">
        <f t="shared" si="585"/>
        <v>N</v>
      </c>
      <c r="U1265" s="44">
        <f t="shared" si="586"/>
        <v>1</v>
      </c>
      <c r="V1265" s="45">
        <f t="shared" si="587"/>
        <v>20000</v>
      </c>
      <c r="W1265" s="45">
        <f t="shared" si="588"/>
        <v>65000</v>
      </c>
      <c r="X1265" s="28">
        <f t="shared" si="589"/>
        <v>2763</v>
      </c>
      <c r="Y1265" s="28">
        <f t="shared" si="590"/>
        <v>19559.908124000001</v>
      </c>
      <c r="Z1265" s="45">
        <f t="shared" si="591"/>
        <v>0</v>
      </c>
      <c r="AA1265" s="29" t="str">
        <f t="shared" si="592"/>
        <v>N</v>
      </c>
      <c r="AB1265" s="46">
        <f t="shared" si="593"/>
        <v>0</v>
      </c>
      <c r="AC1265" s="31">
        <f t="shared" si="594"/>
        <v>0</v>
      </c>
      <c r="AD1265" s="31">
        <f t="shared" si="595"/>
        <v>0</v>
      </c>
      <c r="AE1265" s="31">
        <f t="shared" si="596"/>
        <v>0</v>
      </c>
      <c r="AF1265" s="47">
        <f t="shared" si="597"/>
        <v>0</v>
      </c>
      <c r="AG1265" s="31">
        <f t="shared" si="598"/>
        <v>0</v>
      </c>
      <c r="AH1265" s="48">
        <f t="shared" si="599"/>
        <v>0</v>
      </c>
      <c r="AI1265" s="33">
        <f t="shared" si="600"/>
        <v>0</v>
      </c>
      <c r="AJ1265" s="33">
        <f t="shared" si="601"/>
        <v>0</v>
      </c>
      <c r="AK1265" s="33">
        <f t="shared" si="602"/>
        <v>0</v>
      </c>
      <c r="AL1265" s="33">
        <f t="shared" si="603"/>
        <v>0</v>
      </c>
      <c r="AM1265" s="34">
        <f t="shared" si="604"/>
        <v>19559.908124000001</v>
      </c>
    </row>
    <row r="1266" spans="1:39" ht="15" customHeight="1" x14ac:dyDescent="0.3">
      <c r="A1266" s="166" t="s">
        <v>3700</v>
      </c>
      <c r="B1266" s="99">
        <v>7640</v>
      </c>
      <c r="C1266" s="99">
        <v>35776</v>
      </c>
      <c r="D1266" s="165">
        <v>45896</v>
      </c>
      <c r="E1266" s="165">
        <v>46044</v>
      </c>
      <c r="F1266" s="166">
        <v>4</v>
      </c>
      <c r="G1266" s="178">
        <v>2.81</v>
      </c>
      <c r="H1266" s="181">
        <v>0.5</v>
      </c>
      <c r="I1266" s="180">
        <v>1.95E-2</v>
      </c>
      <c r="J1266" s="21">
        <f t="shared" si="575"/>
        <v>1.19</v>
      </c>
      <c r="K1266" s="21" t="str">
        <f t="shared" si="576"/>
        <v>Y</v>
      </c>
      <c r="L1266" s="37" t="str">
        <f t="shared" si="577"/>
        <v>NA</v>
      </c>
      <c r="M1266" s="8" t="str">
        <f t="shared" si="578"/>
        <v>Y</v>
      </c>
      <c r="N1266" s="42">
        <f t="shared" si="579"/>
        <v>3</v>
      </c>
      <c r="O1266" s="43">
        <f t="shared" si="580"/>
        <v>200000</v>
      </c>
      <c r="P1266" s="43" t="str">
        <f t="shared" si="581"/>
        <v>NA</v>
      </c>
      <c r="Q1266" s="24">
        <f t="shared" si="582"/>
        <v>7788.9800000000005</v>
      </c>
      <c r="R1266" s="43">
        <f t="shared" si="583"/>
        <v>0</v>
      </c>
      <c r="S1266" s="24">
        <f t="shared" si="584"/>
        <v>1000000</v>
      </c>
      <c r="T1266" s="25" t="str">
        <f t="shared" si="585"/>
        <v>Y</v>
      </c>
      <c r="U1266" s="44">
        <f t="shared" si="586"/>
        <v>2</v>
      </c>
      <c r="V1266" s="45">
        <f t="shared" si="587"/>
        <v>200000</v>
      </c>
      <c r="W1266" s="45">
        <f t="shared" si="588"/>
        <v>1000000</v>
      </c>
      <c r="X1266" s="28">
        <f t="shared" si="589"/>
        <v>7940.8651100000006</v>
      </c>
      <c r="Y1266" s="28">
        <f t="shared" si="590"/>
        <v>0</v>
      </c>
      <c r="Z1266" s="45" t="str">
        <f t="shared" si="591"/>
        <v>NA</v>
      </c>
      <c r="AA1266" s="29" t="str">
        <f t="shared" si="592"/>
        <v>N</v>
      </c>
      <c r="AB1266" s="46">
        <f t="shared" si="593"/>
        <v>1</v>
      </c>
      <c r="AC1266" s="31">
        <f t="shared" si="594"/>
        <v>20000</v>
      </c>
      <c r="AD1266" s="31">
        <f t="shared" si="595"/>
        <v>65000</v>
      </c>
      <c r="AE1266" s="31">
        <f t="shared" si="596"/>
        <v>8095.7119796450015</v>
      </c>
      <c r="AF1266" s="47">
        <f t="shared" si="597"/>
        <v>0</v>
      </c>
      <c r="AG1266" s="31">
        <f t="shared" si="598"/>
        <v>5398.4429103549983</v>
      </c>
      <c r="AH1266" s="48">
        <f t="shared" si="599"/>
        <v>0</v>
      </c>
      <c r="AI1266" s="33">
        <f t="shared" si="600"/>
        <v>0</v>
      </c>
      <c r="AJ1266" s="33">
        <f t="shared" si="601"/>
        <v>0</v>
      </c>
      <c r="AK1266" s="33">
        <f t="shared" si="602"/>
        <v>0</v>
      </c>
      <c r="AL1266" s="33">
        <f t="shared" si="603"/>
        <v>0</v>
      </c>
      <c r="AM1266" s="34">
        <f t="shared" si="604"/>
        <v>0</v>
      </c>
    </row>
    <row r="1267" spans="1:39" ht="15" customHeight="1" x14ac:dyDescent="0.3">
      <c r="A1267" s="166" t="s">
        <v>3701</v>
      </c>
      <c r="B1267" s="99">
        <v>22780</v>
      </c>
      <c r="C1267" s="99">
        <v>93849</v>
      </c>
      <c r="D1267" s="165">
        <v>45353</v>
      </c>
      <c r="E1267" s="165">
        <v>45414</v>
      </c>
      <c r="F1267" s="166">
        <v>2</v>
      </c>
      <c r="G1267" s="178">
        <v>1.68</v>
      </c>
      <c r="H1267" s="181">
        <v>1</v>
      </c>
      <c r="I1267" s="180">
        <v>7.8299999999999995E-2</v>
      </c>
      <c r="J1267" s="21">
        <f t="shared" si="575"/>
        <v>0.32000000000000006</v>
      </c>
      <c r="K1267" s="21" t="str">
        <f t="shared" si="576"/>
        <v>Y</v>
      </c>
      <c r="L1267" s="37" t="str">
        <f t="shared" si="577"/>
        <v>NA</v>
      </c>
      <c r="M1267" s="8" t="str">
        <f t="shared" si="578"/>
        <v>Y</v>
      </c>
      <c r="N1267" s="42">
        <f t="shared" si="579"/>
        <v>1</v>
      </c>
      <c r="O1267" s="43">
        <f t="shared" si="580"/>
        <v>200000</v>
      </c>
      <c r="P1267" s="43" t="str">
        <f t="shared" si="581"/>
        <v>NA</v>
      </c>
      <c r="Q1267" s="24">
        <f t="shared" si="582"/>
        <v>24563.673999999999</v>
      </c>
      <c r="R1267" s="43">
        <f t="shared" si="583"/>
        <v>0</v>
      </c>
      <c r="S1267" s="24">
        <f t="shared" si="584"/>
        <v>1000000</v>
      </c>
      <c r="T1267" s="25" t="str">
        <f t="shared" si="585"/>
        <v>N</v>
      </c>
      <c r="U1267" s="44">
        <f t="shared" si="586"/>
        <v>0</v>
      </c>
      <c r="V1267" s="45">
        <f t="shared" si="587"/>
        <v>0</v>
      </c>
      <c r="W1267" s="45">
        <f t="shared" si="588"/>
        <v>0</v>
      </c>
      <c r="X1267" s="28">
        <f t="shared" si="589"/>
        <v>0</v>
      </c>
      <c r="Y1267" s="28">
        <f t="shared" si="590"/>
        <v>0</v>
      </c>
      <c r="Z1267" s="45">
        <f t="shared" si="591"/>
        <v>0</v>
      </c>
      <c r="AA1267" s="29" t="str">
        <f t="shared" si="592"/>
        <v>N</v>
      </c>
      <c r="AB1267" s="46">
        <f t="shared" si="593"/>
        <v>0</v>
      </c>
      <c r="AC1267" s="31">
        <f t="shared" si="594"/>
        <v>0</v>
      </c>
      <c r="AD1267" s="31">
        <f t="shared" si="595"/>
        <v>0</v>
      </c>
      <c r="AE1267" s="31">
        <f t="shared" si="596"/>
        <v>0</v>
      </c>
      <c r="AF1267" s="47">
        <f t="shared" si="597"/>
        <v>0</v>
      </c>
      <c r="AG1267" s="31">
        <f t="shared" si="598"/>
        <v>0</v>
      </c>
      <c r="AH1267" s="48">
        <f t="shared" si="599"/>
        <v>0</v>
      </c>
      <c r="AI1267" s="33">
        <f t="shared" si="600"/>
        <v>0</v>
      </c>
      <c r="AJ1267" s="33">
        <f t="shared" si="601"/>
        <v>0</v>
      </c>
      <c r="AK1267" s="33">
        <f t="shared" si="602"/>
        <v>0</v>
      </c>
      <c r="AL1267" s="33">
        <f t="shared" si="603"/>
        <v>0</v>
      </c>
      <c r="AM1267" s="34">
        <f t="shared" si="604"/>
        <v>0</v>
      </c>
    </row>
    <row r="1268" spans="1:39" ht="15" customHeight="1" x14ac:dyDescent="0.3">
      <c r="A1268" s="166" t="s">
        <v>3702</v>
      </c>
      <c r="B1268" s="99">
        <v>23864</v>
      </c>
      <c r="C1268" s="99">
        <v>83721</v>
      </c>
      <c r="D1268" s="165">
        <v>45228</v>
      </c>
      <c r="E1268" s="165">
        <v>45261</v>
      </c>
      <c r="F1268" s="166">
        <v>4</v>
      </c>
      <c r="G1268" s="178">
        <v>1.26</v>
      </c>
      <c r="H1268" s="181">
        <v>1</v>
      </c>
      <c r="I1268" s="180">
        <v>7.4700000000000003E-2</v>
      </c>
      <c r="J1268" s="21">
        <f t="shared" si="575"/>
        <v>2.74</v>
      </c>
      <c r="K1268" s="21" t="str">
        <f t="shared" si="576"/>
        <v>Y</v>
      </c>
      <c r="L1268" s="37" t="str">
        <f t="shared" si="577"/>
        <v>NA</v>
      </c>
      <c r="M1268" s="8" t="str">
        <f t="shared" si="578"/>
        <v>Y</v>
      </c>
      <c r="N1268" s="42">
        <f t="shared" si="579"/>
        <v>3</v>
      </c>
      <c r="O1268" s="43">
        <f t="shared" si="580"/>
        <v>200000</v>
      </c>
      <c r="P1268" s="43" t="str">
        <f t="shared" si="581"/>
        <v>NA</v>
      </c>
      <c r="Q1268" s="24">
        <f t="shared" si="582"/>
        <v>25646.640800000001</v>
      </c>
      <c r="R1268" s="43">
        <f t="shared" si="583"/>
        <v>0</v>
      </c>
      <c r="S1268" s="24">
        <f t="shared" si="584"/>
        <v>1000000</v>
      </c>
      <c r="T1268" s="25" t="str">
        <f t="shared" si="585"/>
        <v>Y</v>
      </c>
      <c r="U1268" s="44">
        <f t="shared" si="586"/>
        <v>2</v>
      </c>
      <c r="V1268" s="45">
        <f t="shared" si="587"/>
        <v>200000</v>
      </c>
      <c r="W1268" s="45">
        <f t="shared" si="588"/>
        <v>1000000</v>
      </c>
      <c r="X1268" s="28">
        <f t="shared" si="589"/>
        <v>27562.444867760001</v>
      </c>
      <c r="Y1268" s="28">
        <f t="shared" si="590"/>
        <v>0</v>
      </c>
      <c r="Z1268" s="45" t="str">
        <f t="shared" si="591"/>
        <v>NA</v>
      </c>
      <c r="AA1268" s="29" t="str">
        <f t="shared" si="592"/>
        <v>Y</v>
      </c>
      <c r="AB1268" s="46">
        <f t="shared" si="593"/>
        <v>1</v>
      </c>
      <c r="AC1268" s="31">
        <f t="shared" si="594"/>
        <v>200000</v>
      </c>
      <c r="AD1268" s="31">
        <f t="shared" si="595"/>
        <v>1000000</v>
      </c>
      <c r="AE1268" s="31">
        <f t="shared" si="596"/>
        <v>29621.359499381673</v>
      </c>
      <c r="AF1268" s="47">
        <f t="shared" si="597"/>
        <v>0</v>
      </c>
      <c r="AG1268" s="31" t="str">
        <f t="shared" si="598"/>
        <v>NA</v>
      </c>
      <c r="AH1268" s="48">
        <f t="shared" si="599"/>
        <v>0</v>
      </c>
      <c r="AI1268" s="33">
        <f t="shared" si="600"/>
        <v>0</v>
      </c>
      <c r="AJ1268" s="33">
        <f t="shared" si="601"/>
        <v>0</v>
      </c>
      <c r="AK1268" s="33">
        <f t="shared" si="602"/>
        <v>0</v>
      </c>
      <c r="AL1268" s="33">
        <f t="shared" si="603"/>
        <v>0</v>
      </c>
      <c r="AM1268" s="34">
        <f t="shared" si="604"/>
        <v>0</v>
      </c>
    </row>
    <row r="1269" spans="1:39" ht="15" customHeight="1" x14ac:dyDescent="0.3">
      <c r="A1269" s="166" t="s">
        <v>3703</v>
      </c>
      <c r="B1269" s="99">
        <v>22895</v>
      </c>
      <c r="C1269" s="99">
        <v>111964</v>
      </c>
      <c r="D1269" s="165">
        <v>45753</v>
      </c>
      <c r="E1269" s="165">
        <v>46032</v>
      </c>
      <c r="F1269" s="166">
        <v>2</v>
      </c>
      <c r="G1269" s="178">
        <v>0.62</v>
      </c>
      <c r="H1269" s="181">
        <v>1</v>
      </c>
      <c r="I1269" s="180">
        <v>1.7000000000000001E-2</v>
      </c>
      <c r="J1269" s="21">
        <f t="shared" si="575"/>
        <v>1.38</v>
      </c>
      <c r="K1269" s="21" t="str">
        <f t="shared" si="576"/>
        <v>Y</v>
      </c>
      <c r="L1269" s="37" t="str">
        <f t="shared" si="577"/>
        <v>NA</v>
      </c>
      <c r="M1269" s="8" t="str">
        <f t="shared" si="578"/>
        <v>Y</v>
      </c>
      <c r="N1269" s="42">
        <f t="shared" si="579"/>
        <v>2</v>
      </c>
      <c r="O1269" s="43">
        <f t="shared" si="580"/>
        <v>200000</v>
      </c>
      <c r="P1269" s="43" t="str">
        <f t="shared" si="581"/>
        <v>NA</v>
      </c>
      <c r="Q1269" s="24">
        <f t="shared" si="582"/>
        <v>23284.214999999997</v>
      </c>
      <c r="R1269" s="43">
        <f t="shared" si="583"/>
        <v>0</v>
      </c>
      <c r="S1269" s="24">
        <f t="shared" si="584"/>
        <v>1000000</v>
      </c>
      <c r="T1269" s="25" t="str">
        <f t="shared" si="585"/>
        <v>Y</v>
      </c>
      <c r="U1269" s="44">
        <f t="shared" si="586"/>
        <v>1</v>
      </c>
      <c r="V1269" s="45">
        <f t="shared" si="587"/>
        <v>200000</v>
      </c>
      <c r="W1269" s="45">
        <f t="shared" si="588"/>
        <v>1000000</v>
      </c>
      <c r="X1269" s="28">
        <f t="shared" si="589"/>
        <v>23680.046654999995</v>
      </c>
      <c r="Y1269" s="28">
        <f t="shared" si="590"/>
        <v>0</v>
      </c>
      <c r="Z1269" s="45" t="str">
        <f t="shared" si="591"/>
        <v>NA</v>
      </c>
      <c r="AA1269" s="29" t="str">
        <f t="shared" si="592"/>
        <v>N</v>
      </c>
      <c r="AB1269" s="46">
        <f t="shared" si="593"/>
        <v>0</v>
      </c>
      <c r="AC1269" s="31">
        <f t="shared" si="594"/>
        <v>0</v>
      </c>
      <c r="AD1269" s="31">
        <f t="shared" si="595"/>
        <v>0</v>
      </c>
      <c r="AE1269" s="31">
        <f t="shared" si="596"/>
        <v>0</v>
      </c>
      <c r="AF1269" s="47">
        <f t="shared" si="597"/>
        <v>0</v>
      </c>
      <c r="AG1269" s="31">
        <f t="shared" si="598"/>
        <v>0</v>
      </c>
      <c r="AH1269" s="48">
        <f t="shared" si="599"/>
        <v>0</v>
      </c>
      <c r="AI1269" s="33">
        <f t="shared" si="600"/>
        <v>0</v>
      </c>
      <c r="AJ1269" s="33">
        <f t="shared" si="601"/>
        <v>0</v>
      </c>
      <c r="AK1269" s="33">
        <f t="shared" si="602"/>
        <v>0</v>
      </c>
      <c r="AL1269" s="33">
        <f t="shared" si="603"/>
        <v>0</v>
      </c>
      <c r="AM1269" s="34">
        <f t="shared" si="604"/>
        <v>0</v>
      </c>
    </row>
    <row r="1270" spans="1:39" ht="15" customHeight="1" x14ac:dyDescent="0.3">
      <c r="A1270" s="166" t="s">
        <v>3704</v>
      </c>
      <c r="B1270" s="99">
        <v>10408</v>
      </c>
      <c r="C1270" s="99">
        <v>81669</v>
      </c>
      <c r="D1270" s="165">
        <v>45943</v>
      </c>
      <c r="E1270" s="165">
        <v>46291</v>
      </c>
      <c r="F1270" s="166">
        <v>2</v>
      </c>
      <c r="G1270" s="178">
        <v>1.82</v>
      </c>
      <c r="H1270" s="181">
        <v>0.25</v>
      </c>
      <c r="I1270" s="180">
        <v>2.0899999999999998E-2</v>
      </c>
      <c r="J1270" s="21">
        <f t="shared" si="575"/>
        <v>0.17999999999999994</v>
      </c>
      <c r="K1270" s="21" t="str">
        <f t="shared" si="576"/>
        <v>Y</v>
      </c>
      <c r="L1270" s="37" t="str">
        <f t="shared" si="577"/>
        <v>NA</v>
      </c>
      <c r="M1270" s="8" t="str">
        <f t="shared" si="578"/>
        <v>Y</v>
      </c>
      <c r="N1270" s="42">
        <f t="shared" si="579"/>
        <v>1</v>
      </c>
      <c r="O1270" s="43">
        <f t="shared" si="580"/>
        <v>200000</v>
      </c>
      <c r="P1270" s="43" t="str">
        <f t="shared" si="581"/>
        <v>NA</v>
      </c>
      <c r="Q1270" s="24">
        <f t="shared" si="582"/>
        <v>10625.527199999999</v>
      </c>
      <c r="R1270" s="43">
        <f t="shared" si="583"/>
        <v>0</v>
      </c>
      <c r="S1270" s="24">
        <f t="shared" si="584"/>
        <v>1000000</v>
      </c>
      <c r="T1270" s="25" t="str">
        <f t="shared" si="585"/>
        <v>N</v>
      </c>
      <c r="U1270" s="44">
        <f t="shared" si="586"/>
        <v>0</v>
      </c>
      <c r="V1270" s="45">
        <f t="shared" si="587"/>
        <v>0</v>
      </c>
      <c r="W1270" s="45">
        <f t="shared" si="588"/>
        <v>0</v>
      </c>
      <c r="X1270" s="28">
        <f t="shared" si="589"/>
        <v>0</v>
      </c>
      <c r="Y1270" s="28">
        <f t="shared" si="590"/>
        <v>0</v>
      </c>
      <c r="Z1270" s="45">
        <f t="shared" si="591"/>
        <v>0</v>
      </c>
      <c r="AA1270" s="29" t="str">
        <f t="shared" si="592"/>
        <v>N</v>
      </c>
      <c r="AB1270" s="46">
        <f t="shared" si="593"/>
        <v>0</v>
      </c>
      <c r="AC1270" s="31">
        <f t="shared" si="594"/>
        <v>0</v>
      </c>
      <c r="AD1270" s="31">
        <f t="shared" si="595"/>
        <v>0</v>
      </c>
      <c r="AE1270" s="31">
        <f t="shared" si="596"/>
        <v>0</v>
      </c>
      <c r="AF1270" s="47">
        <f t="shared" si="597"/>
        <v>0</v>
      </c>
      <c r="AG1270" s="31">
        <f t="shared" si="598"/>
        <v>0</v>
      </c>
      <c r="AH1270" s="48">
        <f t="shared" si="599"/>
        <v>0</v>
      </c>
      <c r="AI1270" s="33">
        <f t="shared" si="600"/>
        <v>0</v>
      </c>
      <c r="AJ1270" s="33">
        <f t="shared" si="601"/>
        <v>0</v>
      </c>
      <c r="AK1270" s="33">
        <f t="shared" si="602"/>
        <v>0</v>
      </c>
      <c r="AL1270" s="33">
        <f t="shared" si="603"/>
        <v>0</v>
      </c>
      <c r="AM1270" s="34">
        <f t="shared" si="604"/>
        <v>0</v>
      </c>
    </row>
    <row r="1271" spans="1:39" ht="15" customHeight="1" x14ac:dyDescent="0.3">
      <c r="A1271" s="166" t="s">
        <v>3705</v>
      </c>
      <c r="B1271" s="99">
        <v>20128</v>
      </c>
      <c r="C1271" s="99">
        <v>53947</v>
      </c>
      <c r="D1271" s="165">
        <v>46102</v>
      </c>
      <c r="E1271" s="165">
        <v>46265</v>
      </c>
      <c r="F1271" s="166">
        <v>4</v>
      </c>
      <c r="G1271" s="178">
        <v>1.38</v>
      </c>
      <c r="H1271" s="181">
        <v>1</v>
      </c>
      <c r="I1271" s="180">
        <v>3.7900000000000003E-2</v>
      </c>
      <c r="J1271" s="21">
        <f t="shared" si="575"/>
        <v>2.62</v>
      </c>
      <c r="K1271" s="21" t="str">
        <f t="shared" si="576"/>
        <v>Y</v>
      </c>
      <c r="L1271" s="37" t="str">
        <f t="shared" si="577"/>
        <v>NA</v>
      </c>
      <c r="M1271" s="8" t="str">
        <f t="shared" si="578"/>
        <v>Y</v>
      </c>
      <c r="N1271" s="42">
        <f t="shared" si="579"/>
        <v>3</v>
      </c>
      <c r="O1271" s="43">
        <f t="shared" si="580"/>
        <v>200000</v>
      </c>
      <c r="P1271" s="43" t="str">
        <f t="shared" si="581"/>
        <v>NA</v>
      </c>
      <c r="Q1271" s="24">
        <f t="shared" si="582"/>
        <v>20890.851200000001</v>
      </c>
      <c r="R1271" s="43">
        <f t="shared" si="583"/>
        <v>0</v>
      </c>
      <c r="S1271" s="24">
        <f t="shared" si="584"/>
        <v>1000000</v>
      </c>
      <c r="T1271" s="25" t="str">
        <f t="shared" si="585"/>
        <v>Y</v>
      </c>
      <c r="U1271" s="44">
        <f t="shared" si="586"/>
        <v>2</v>
      </c>
      <c r="V1271" s="45">
        <f t="shared" si="587"/>
        <v>200000</v>
      </c>
      <c r="W1271" s="45">
        <f t="shared" si="588"/>
        <v>1000000</v>
      </c>
      <c r="X1271" s="28">
        <f t="shared" si="589"/>
        <v>21682.614460480003</v>
      </c>
      <c r="Y1271" s="28">
        <f t="shared" si="590"/>
        <v>0</v>
      </c>
      <c r="Z1271" s="45" t="str">
        <f t="shared" si="591"/>
        <v>NA</v>
      </c>
      <c r="AA1271" s="29" t="str">
        <f t="shared" si="592"/>
        <v>Y</v>
      </c>
      <c r="AB1271" s="46">
        <f t="shared" si="593"/>
        <v>1</v>
      </c>
      <c r="AC1271" s="31">
        <f t="shared" si="594"/>
        <v>200000</v>
      </c>
      <c r="AD1271" s="31">
        <f t="shared" si="595"/>
        <v>1000000</v>
      </c>
      <c r="AE1271" s="31">
        <f t="shared" si="596"/>
        <v>22504.385548532195</v>
      </c>
      <c r="AF1271" s="47">
        <f t="shared" si="597"/>
        <v>0</v>
      </c>
      <c r="AG1271" s="31" t="str">
        <f t="shared" si="598"/>
        <v>NA</v>
      </c>
      <c r="AH1271" s="48">
        <f t="shared" si="599"/>
        <v>0</v>
      </c>
      <c r="AI1271" s="33">
        <f t="shared" si="600"/>
        <v>0</v>
      </c>
      <c r="AJ1271" s="33">
        <f t="shared" si="601"/>
        <v>0</v>
      </c>
      <c r="AK1271" s="33">
        <f t="shared" si="602"/>
        <v>0</v>
      </c>
      <c r="AL1271" s="33">
        <f t="shared" si="603"/>
        <v>0</v>
      </c>
      <c r="AM1271" s="34">
        <f t="shared" si="604"/>
        <v>0</v>
      </c>
    </row>
    <row r="1272" spans="1:39" ht="15" customHeight="1" x14ac:dyDescent="0.3">
      <c r="A1272" s="166" t="s">
        <v>3706</v>
      </c>
      <c r="B1272" s="99">
        <v>18813</v>
      </c>
      <c r="C1272" s="99">
        <v>61878</v>
      </c>
      <c r="D1272" s="165">
        <v>44495</v>
      </c>
      <c r="E1272" s="165">
        <v>44566</v>
      </c>
      <c r="F1272" s="166">
        <v>4</v>
      </c>
      <c r="G1272" s="178">
        <v>0.18</v>
      </c>
      <c r="H1272" s="181">
        <v>0.25</v>
      </c>
      <c r="I1272" s="180">
        <v>8.5000000000000006E-2</v>
      </c>
      <c r="J1272" s="21">
        <f t="shared" si="575"/>
        <v>3.82</v>
      </c>
      <c r="K1272" s="21" t="str">
        <f t="shared" si="576"/>
        <v>Y</v>
      </c>
      <c r="L1272" s="37" t="str">
        <f t="shared" si="577"/>
        <v>NA</v>
      </c>
      <c r="M1272" s="8" t="str">
        <f t="shared" si="578"/>
        <v>Y</v>
      </c>
      <c r="N1272" s="42">
        <f t="shared" si="579"/>
        <v>16</v>
      </c>
      <c r="O1272" s="43">
        <f t="shared" si="580"/>
        <v>200000</v>
      </c>
      <c r="P1272" s="43" t="str">
        <f t="shared" si="581"/>
        <v>NA</v>
      </c>
      <c r="Q1272" s="24">
        <f t="shared" si="582"/>
        <v>20412.105</v>
      </c>
      <c r="R1272" s="43">
        <f t="shared" si="583"/>
        <v>0</v>
      </c>
      <c r="S1272" s="24">
        <f t="shared" si="584"/>
        <v>1000000</v>
      </c>
      <c r="T1272" s="25" t="str">
        <f t="shared" si="585"/>
        <v>Y</v>
      </c>
      <c r="U1272" s="44">
        <f t="shared" si="586"/>
        <v>15</v>
      </c>
      <c r="V1272" s="45">
        <f t="shared" si="587"/>
        <v>200000</v>
      </c>
      <c r="W1272" s="45">
        <f t="shared" si="588"/>
        <v>1000000</v>
      </c>
      <c r="X1272" s="28">
        <f t="shared" si="589"/>
        <v>22147.133924999998</v>
      </c>
      <c r="Y1272" s="28">
        <f t="shared" si="590"/>
        <v>0</v>
      </c>
      <c r="Z1272" s="45" t="str">
        <f t="shared" si="591"/>
        <v>NA</v>
      </c>
      <c r="AA1272" s="29" t="str">
        <f t="shared" si="592"/>
        <v>Y</v>
      </c>
      <c r="AB1272" s="46">
        <f t="shared" si="593"/>
        <v>14</v>
      </c>
      <c r="AC1272" s="31">
        <f t="shared" si="594"/>
        <v>200000</v>
      </c>
      <c r="AD1272" s="31">
        <f t="shared" si="595"/>
        <v>1000000</v>
      </c>
      <c r="AE1272" s="31">
        <f t="shared" si="596"/>
        <v>24029.640308624996</v>
      </c>
      <c r="AF1272" s="47">
        <f t="shared" si="597"/>
        <v>0</v>
      </c>
      <c r="AG1272" s="31" t="str">
        <f t="shared" si="598"/>
        <v>NA</v>
      </c>
      <c r="AH1272" s="48">
        <f t="shared" si="599"/>
        <v>13</v>
      </c>
      <c r="AI1272" s="33">
        <f t="shared" si="600"/>
        <v>20000</v>
      </c>
      <c r="AJ1272" s="33">
        <f t="shared" si="601"/>
        <v>65000</v>
      </c>
      <c r="AK1272" s="33">
        <f t="shared" si="602"/>
        <v>20000</v>
      </c>
      <c r="AL1272" s="33">
        <f t="shared" si="603"/>
        <v>6072.1597348581199</v>
      </c>
      <c r="AM1272" s="34">
        <f t="shared" si="604"/>
        <v>6072.1597348581199</v>
      </c>
    </row>
    <row r="1273" spans="1:39" ht="15" customHeight="1" x14ac:dyDescent="0.3">
      <c r="A1273" s="166" t="s">
        <v>3707</v>
      </c>
      <c r="B1273" s="99">
        <v>7248</v>
      </c>
      <c r="C1273" s="99">
        <v>22524</v>
      </c>
      <c r="D1273" s="165">
        <v>44660</v>
      </c>
      <c r="E1273" s="165">
        <v>44705</v>
      </c>
      <c r="F1273" s="166">
        <v>2</v>
      </c>
      <c r="G1273" s="178">
        <v>0.48</v>
      </c>
      <c r="H1273" s="181">
        <v>0.25</v>
      </c>
      <c r="I1273" s="180">
        <v>5.8500000000000003E-2</v>
      </c>
      <c r="J1273" s="21">
        <f t="shared" si="575"/>
        <v>1.52</v>
      </c>
      <c r="K1273" s="21" t="str">
        <f t="shared" si="576"/>
        <v>Y</v>
      </c>
      <c r="L1273" s="37" t="str">
        <f t="shared" si="577"/>
        <v>NA</v>
      </c>
      <c r="M1273" s="8" t="str">
        <f t="shared" si="578"/>
        <v>Y</v>
      </c>
      <c r="N1273" s="42">
        <f t="shared" si="579"/>
        <v>7</v>
      </c>
      <c r="O1273" s="43">
        <f t="shared" si="580"/>
        <v>200000</v>
      </c>
      <c r="P1273" s="43" t="str">
        <f t="shared" si="581"/>
        <v>NA</v>
      </c>
      <c r="Q1273" s="24">
        <f t="shared" si="582"/>
        <v>7672.0079999999998</v>
      </c>
      <c r="R1273" s="43">
        <f t="shared" si="583"/>
        <v>0</v>
      </c>
      <c r="S1273" s="24">
        <f t="shared" si="584"/>
        <v>1000000</v>
      </c>
      <c r="T1273" s="25" t="str">
        <f t="shared" si="585"/>
        <v>Y</v>
      </c>
      <c r="U1273" s="44">
        <f t="shared" si="586"/>
        <v>6</v>
      </c>
      <c r="V1273" s="45">
        <f t="shared" si="587"/>
        <v>200000</v>
      </c>
      <c r="W1273" s="45">
        <f t="shared" si="588"/>
        <v>1000000</v>
      </c>
      <c r="X1273" s="28">
        <f t="shared" si="589"/>
        <v>8120.8204679999999</v>
      </c>
      <c r="Y1273" s="28">
        <f t="shared" si="590"/>
        <v>0</v>
      </c>
      <c r="Z1273" s="45" t="str">
        <f t="shared" si="591"/>
        <v>NA</v>
      </c>
      <c r="AA1273" s="29" t="str">
        <f t="shared" si="592"/>
        <v>N</v>
      </c>
      <c r="AB1273" s="46">
        <f t="shared" si="593"/>
        <v>5</v>
      </c>
      <c r="AC1273" s="31">
        <f t="shared" si="594"/>
        <v>20000</v>
      </c>
      <c r="AD1273" s="31">
        <f t="shared" si="595"/>
        <v>65000</v>
      </c>
      <c r="AE1273" s="31">
        <f t="shared" si="596"/>
        <v>8595.8884653780005</v>
      </c>
      <c r="AF1273" s="47">
        <f t="shared" si="597"/>
        <v>0</v>
      </c>
      <c r="AG1273" s="31">
        <f t="shared" si="598"/>
        <v>18087.283066622</v>
      </c>
      <c r="AH1273" s="48">
        <f t="shared" si="599"/>
        <v>4</v>
      </c>
      <c r="AI1273" s="33">
        <f t="shared" si="600"/>
        <v>20000</v>
      </c>
      <c r="AJ1273" s="33">
        <f t="shared" si="601"/>
        <v>65000</v>
      </c>
      <c r="AK1273" s="33">
        <f t="shared" si="602"/>
        <v>9098.7479406026141</v>
      </c>
      <c r="AL1273" s="33">
        <f t="shared" si="603"/>
        <v>0</v>
      </c>
      <c r="AM1273" s="34">
        <f t="shared" si="604"/>
        <v>0</v>
      </c>
    </row>
    <row r="1274" spans="1:39" ht="15" customHeight="1" x14ac:dyDescent="0.3">
      <c r="A1274" s="166" t="s">
        <v>3708</v>
      </c>
      <c r="B1274" s="99">
        <v>20517</v>
      </c>
      <c r="C1274" s="99">
        <v>45510</v>
      </c>
      <c r="D1274" s="165">
        <v>45049</v>
      </c>
      <c r="E1274" s="165">
        <v>45190</v>
      </c>
      <c r="F1274" s="166">
        <v>4</v>
      </c>
      <c r="G1274" s="178">
        <v>2.83</v>
      </c>
      <c r="H1274" s="181">
        <v>0.75</v>
      </c>
      <c r="I1274" s="180">
        <v>2.6700000000000002E-2</v>
      </c>
      <c r="J1274" s="21">
        <f t="shared" si="575"/>
        <v>1.17</v>
      </c>
      <c r="K1274" s="21" t="str">
        <f t="shared" si="576"/>
        <v>Y</v>
      </c>
      <c r="L1274" s="37" t="str">
        <f t="shared" si="577"/>
        <v>NA</v>
      </c>
      <c r="M1274" s="8" t="str">
        <f t="shared" si="578"/>
        <v>Y</v>
      </c>
      <c r="N1274" s="42">
        <f t="shared" si="579"/>
        <v>2</v>
      </c>
      <c r="O1274" s="43">
        <f t="shared" si="580"/>
        <v>200000</v>
      </c>
      <c r="P1274" s="43" t="str">
        <f t="shared" si="581"/>
        <v>NA</v>
      </c>
      <c r="Q1274" s="24">
        <f t="shared" si="582"/>
        <v>21064.803899999999</v>
      </c>
      <c r="R1274" s="43">
        <f t="shared" si="583"/>
        <v>0</v>
      </c>
      <c r="S1274" s="24">
        <f t="shared" si="584"/>
        <v>1000000</v>
      </c>
      <c r="T1274" s="25" t="str">
        <f t="shared" si="585"/>
        <v>Y</v>
      </c>
      <c r="U1274" s="44">
        <f t="shared" si="586"/>
        <v>1</v>
      </c>
      <c r="V1274" s="45">
        <f t="shared" si="587"/>
        <v>200000</v>
      </c>
      <c r="W1274" s="45">
        <f t="shared" si="588"/>
        <v>1000000</v>
      </c>
      <c r="X1274" s="28">
        <f t="shared" si="589"/>
        <v>21627.234164129997</v>
      </c>
      <c r="Y1274" s="28">
        <f t="shared" si="590"/>
        <v>0</v>
      </c>
      <c r="Z1274" s="45" t="str">
        <f t="shared" si="591"/>
        <v>NA</v>
      </c>
      <c r="AA1274" s="29" t="str">
        <f t="shared" si="592"/>
        <v>N</v>
      </c>
      <c r="AB1274" s="46">
        <f t="shared" si="593"/>
        <v>0</v>
      </c>
      <c r="AC1274" s="31">
        <f t="shared" si="594"/>
        <v>0</v>
      </c>
      <c r="AD1274" s="31">
        <f t="shared" si="595"/>
        <v>0</v>
      </c>
      <c r="AE1274" s="31">
        <f t="shared" si="596"/>
        <v>0</v>
      </c>
      <c r="AF1274" s="47">
        <f t="shared" si="597"/>
        <v>0</v>
      </c>
      <c r="AG1274" s="31">
        <f t="shared" si="598"/>
        <v>0</v>
      </c>
      <c r="AH1274" s="48">
        <f t="shared" si="599"/>
        <v>0</v>
      </c>
      <c r="AI1274" s="33">
        <f t="shared" si="600"/>
        <v>0</v>
      </c>
      <c r="AJ1274" s="33">
        <f t="shared" si="601"/>
        <v>0</v>
      </c>
      <c r="AK1274" s="33">
        <f t="shared" si="602"/>
        <v>0</v>
      </c>
      <c r="AL1274" s="33">
        <f t="shared" si="603"/>
        <v>0</v>
      </c>
      <c r="AM1274" s="34">
        <f t="shared" si="604"/>
        <v>0</v>
      </c>
    </row>
    <row r="1275" spans="1:39" ht="15" customHeight="1" x14ac:dyDescent="0.3">
      <c r="A1275" s="166" t="s">
        <v>3709</v>
      </c>
      <c r="B1275" s="99">
        <v>10366</v>
      </c>
      <c r="C1275" s="99">
        <v>61134</v>
      </c>
      <c r="D1275" s="165">
        <v>45983</v>
      </c>
      <c r="E1275" s="165">
        <v>46309</v>
      </c>
      <c r="F1275" s="166">
        <v>2</v>
      </c>
      <c r="G1275" s="178">
        <v>1.86</v>
      </c>
      <c r="H1275" s="181">
        <v>1</v>
      </c>
      <c r="I1275" s="180">
        <v>4.2799999999999998E-2</v>
      </c>
      <c r="J1275" s="21">
        <f t="shared" ref="J1275:J1338" si="605">MAX(0, F1275-G1275)</f>
        <v>0.1399999999999999</v>
      </c>
      <c r="K1275" s="21" t="str">
        <f t="shared" ref="K1275:K1338" si="606">IF(
  AND(
    E1275 &gt;= D1275-10,
    E1275 &lt;= DATE(2028,6,30),
    J1275 &gt; 0
  ),
  "Y",
  "N"
)</f>
        <v>Y</v>
      </c>
      <c r="L1275" s="37" t="str">
        <f t="shared" ref="L1275:L1338" si="607">IF(
  J1275=0,
  0,
  IF(
    K1275="Y",
    "NA",
    MAX(0, 65000-C1275)
  )
)</f>
        <v>NA</v>
      </c>
      <c r="M1275" s="8" t="str">
        <f t="shared" ref="M1275:M1338" si="608">IF(AND(K1275="Y",J1275&gt;0),"Y","N")</f>
        <v>Y</v>
      </c>
      <c r="N1275" s="42">
        <f t="shared" ref="N1275:N1338" si="609">ROUNDUP(J1275/H1275, 0)</f>
        <v>1</v>
      </c>
      <c r="O1275" s="43">
        <f t="shared" ref="O1275:O1338" si="610">IF(
  N1275=0,
  0,
  IF(
    M1275="Y",
    200000,
    20000
  )
)</f>
        <v>200000</v>
      </c>
      <c r="P1275" s="43" t="str">
        <f t="shared" ref="P1275:P1338" si="611">IF(
  N1275=0,
  0,
  IF(
    M1275="Y",
    "NA",
    MAX(0, 65000)
  )
)</f>
        <v>NA</v>
      </c>
      <c r="Q1275" s="24">
        <f t="shared" ref="Q1275:Q1338" si="612">IF(
  N1275=0,
  0,
  MAX(0, MIN(B1275*(1+I1275), O1275, L1275))
)</f>
        <v>10809.664799999999</v>
      </c>
      <c r="R1275" s="43">
        <f t="shared" ref="R1275:R1338" si="613">IF(
  N1275=0,
  0,
  MAX(0, (B1275*(1+I1275))-Q1275)
)</f>
        <v>0</v>
      </c>
      <c r="S1275" s="24">
        <f t="shared" ref="S1275:S1338" si="614">IF(
    M1275="Y",
    1000000,
    MAX(0, 65000-C1275-Q1275)
  )</f>
        <v>1000000</v>
      </c>
      <c r="T1275" s="25" t="str">
        <f t="shared" ref="T1275:T1338" si="615">IF(AND(K1275="Y",J1275&gt;1),"Y","N")</f>
        <v>N</v>
      </c>
      <c r="U1275" s="44">
        <f t="shared" ref="U1275:U1338" si="616">MAX(0,(N1275-1))</f>
        <v>0</v>
      </c>
      <c r="V1275" s="45">
        <f t="shared" ref="V1275:V1338" si="617">IF(
  U1275=0,
  0,
  IF(
    T1275="Y",
    200000,
    20000
  )
)</f>
        <v>0</v>
      </c>
      <c r="W1275" s="45">
        <f t="shared" ref="W1275:W1338" si="618">IF(
  U1275=0,
  0,
  IF(
    T1275="Y",
    1000000,
    MAX(0, 65000)
  )
)</f>
        <v>0</v>
      </c>
      <c r="X1275" s="28">
        <f t="shared" ref="X1275:X1338" si="619">IF(
  U1275=0,
  0,
  MAX(0, MIN(B1275*(1+I1275)*(1+I1275), V1275, S1275, (W1275-C1275))
)
)</f>
        <v>0</v>
      </c>
      <c r="Y1275" s="28">
        <f t="shared" ref="Y1275:Y1338" si="620">IF(
  U1275=0,
  0,
  MAX(0, (B1275*(1+I1275)*(1+I1275)-X1275)
)
)</f>
        <v>0</v>
      </c>
      <c r="Z1275" s="45">
        <f t="shared" ref="Z1275:Z1338" si="621">IF(
    T1275="Y",
    "NA",
    MAX(0, W1275-C1275-Q1275-X1275)
  )</f>
        <v>0</v>
      </c>
      <c r="AA1275" s="29" t="str">
        <f t="shared" ref="AA1275:AA1338" si="622">IF(AND(K1275="Y",J1275&gt;2),"Y","N")</f>
        <v>N</v>
      </c>
      <c r="AB1275" s="46">
        <f t="shared" ref="AB1275:AB1338" si="623">MAX(0,(U1275-1))</f>
        <v>0</v>
      </c>
      <c r="AC1275" s="31">
        <f t="shared" ref="AC1275:AC1338" si="624">IF(
  AB1275=0,
  0,
  IF(
    AA1275="Y",
    200000,
    20000
  )
)</f>
        <v>0</v>
      </c>
      <c r="AD1275" s="31">
        <f t="shared" ref="AD1275:AD1338" si="625">IF(
  AB1275=0,
  0,
  IF(
    AA1275="Y",
    1000000,
    MAX(0, 65000)
  )
)</f>
        <v>0</v>
      </c>
      <c r="AE1275" s="31">
        <f t="shared" ref="AE1275:AE1338" si="626">IF(
  AB1275=0,
  0,
  MAX(0, MIN(B1275*(1+I1275)*(1+I1275)*(1+I1275), AC1275, Z1275))
)</f>
        <v>0</v>
      </c>
      <c r="AF1275" s="47">
        <f t="shared" ref="AF1275:AF1338" si="627">IF(
  AB1275=0,
  0,
  MAX(0, (B1275*(1+I1275)*(1+I1275)*(1+I1275)-AE1275)
)
)</f>
        <v>0</v>
      </c>
      <c r="AG1275" s="31">
        <f t="shared" ref="AG1275:AG1338" si="628">IF(
    AA1275="Y",
    "NA",
    MAX(0, AD1275-C1275-Q1275-X1275-AE1275)
  )</f>
        <v>0</v>
      </c>
      <c r="AH1275" s="48">
        <f t="shared" si="599"/>
        <v>0</v>
      </c>
      <c r="AI1275" s="33">
        <f t="shared" si="600"/>
        <v>0</v>
      </c>
      <c r="AJ1275" s="33">
        <f t="shared" si="601"/>
        <v>0</v>
      </c>
      <c r="AK1275" s="33">
        <f t="shared" si="602"/>
        <v>0</v>
      </c>
      <c r="AL1275" s="33">
        <f t="shared" si="603"/>
        <v>0</v>
      </c>
      <c r="AM1275" s="34">
        <f t="shared" si="604"/>
        <v>0</v>
      </c>
    </row>
    <row r="1276" spans="1:39" ht="15" customHeight="1" x14ac:dyDescent="0.3">
      <c r="A1276" s="166" t="s">
        <v>3710</v>
      </c>
      <c r="B1276" s="99">
        <v>24401</v>
      </c>
      <c r="C1276" s="99">
        <v>66231</v>
      </c>
      <c r="D1276" s="165">
        <v>45996</v>
      </c>
      <c r="E1276" s="165">
        <v>46180</v>
      </c>
      <c r="F1276" s="166">
        <v>2</v>
      </c>
      <c r="G1276" s="178">
        <v>1.61</v>
      </c>
      <c r="H1276" s="181">
        <v>0.25</v>
      </c>
      <c r="I1276" s="180">
        <v>3.9300000000000002E-2</v>
      </c>
      <c r="J1276" s="21">
        <f t="shared" si="605"/>
        <v>0.3899999999999999</v>
      </c>
      <c r="K1276" s="21" t="str">
        <f t="shared" si="606"/>
        <v>Y</v>
      </c>
      <c r="L1276" s="37" t="str">
        <f t="shared" si="607"/>
        <v>NA</v>
      </c>
      <c r="M1276" s="8" t="str">
        <f t="shared" si="608"/>
        <v>Y</v>
      </c>
      <c r="N1276" s="42">
        <f t="shared" si="609"/>
        <v>2</v>
      </c>
      <c r="O1276" s="43">
        <f t="shared" si="610"/>
        <v>200000</v>
      </c>
      <c r="P1276" s="43" t="str">
        <f t="shared" si="611"/>
        <v>NA</v>
      </c>
      <c r="Q1276" s="24">
        <f t="shared" si="612"/>
        <v>25359.959299999999</v>
      </c>
      <c r="R1276" s="43">
        <f t="shared" si="613"/>
        <v>0</v>
      </c>
      <c r="S1276" s="24">
        <f t="shared" si="614"/>
        <v>1000000</v>
      </c>
      <c r="T1276" s="25" t="str">
        <f t="shared" si="615"/>
        <v>N</v>
      </c>
      <c r="U1276" s="44">
        <f t="shared" si="616"/>
        <v>1</v>
      </c>
      <c r="V1276" s="45">
        <f t="shared" si="617"/>
        <v>20000</v>
      </c>
      <c r="W1276" s="45">
        <f t="shared" si="618"/>
        <v>65000</v>
      </c>
      <c r="X1276" s="28">
        <f t="shared" si="619"/>
        <v>0</v>
      </c>
      <c r="Y1276" s="28">
        <f t="shared" si="620"/>
        <v>26356.605700489996</v>
      </c>
      <c r="Z1276" s="45">
        <f t="shared" si="621"/>
        <v>0</v>
      </c>
      <c r="AA1276" s="29" t="str">
        <f t="shared" si="622"/>
        <v>N</v>
      </c>
      <c r="AB1276" s="46">
        <f t="shared" si="623"/>
        <v>0</v>
      </c>
      <c r="AC1276" s="31">
        <f t="shared" si="624"/>
        <v>0</v>
      </c>
      <c r="AD1276" s="31">
        <f t="shared" si="625"/>
        <v>0</v>
      </c>
      <c r="AE1276" s="31">
        <f t="shared" si="626"/>
        <v>0</v>
      </c>
      <c r="AF1276" s="47">
        <f t="shared" si="627"/>
        <v>0</v>
      </c>
      <c r="AG1276" s="31">
        <f t="shared" si="628"/>
        <v>0</v>
      </c>
      <c r="AH1276" s="48">
        <f t="shared" si="599"/>
        <v>0</v>
      </c>
      <c r="AI1276" s="33">
        <f t="shared" si="600"/>
        <v>0</v>
      </c>
      <c r="AJ1276" s="33">
        <f t="shared" si="601"/>
        <v>0</v>
      </c>
      <c r="AK1276" s="33">
        <f t="shared" si="602"/>
        <v>0</v>
      </c>
      <c r="AL1276" s="33">
        <f t="shared" si="603"/>
        <v>0</v>
      </c>
      <c r="AM1276" s="34">
        <f t="shared" si="604"/>
        <v>26356.605700489996</v>
      </c>
    </row>
    <row r="1277" spans="1:39" ht="15" customHeight="1" x14ac:dyDescent="0.3">
      <c r="A1277" s="166" t="s">
        <v>3711</v>
      </c>
      <c r="B1277" s="99">
        <v>7259</v>
      </c>
      <c r="C1277" s="99">
        <v>83576</v>
      </c>
      <c r="D1277" s="165">
        <v>44878</v>
      </c>
      <c r="E1277" s="165">
        <v>45082</v>
      </c>
      <c r="F1277" s="166">
        <v>2</v>
      </c>
      <c r="G1277" s="178">
        <v>1.71</v>
      </c>
      <c r="H1277" s="181">
        <v>1</v>
      </c>
      <c r="I1277" s="180">
        <v>2.24E-2</v>
      </c>
      <c r="J1277" s="21">
        <f t="shared" si="605"/>
        <v>0.29000000000000004</v>
      </c>
      <c r="K1277" s="21" t="str">
        <f t="shared" si="606"/>
        <v>Y</v>
      </c>
      <c r="L1277" s="37" t="str">
        <f t="shared" si="607"/>
        <v>NA</v>
      </c>
      <c r="M1277" s="8" t="str">
        <f t="shared" si="608"/>
        <v>Y</v>
      </c>
      <c r="N1277" s="42">
        <f t="shared" si="609"/>
        <v>1</v>
      </c>
      <c r="O1277" s="43">
        <f t="shared" si="610"/>
        <v>200000</v>
      </c>
      <c r="P1277" s="43" t="str">
        <f t="shared" si="611"/>
        <v>NA</v>
      </c>
      <c r="Q1277" s="24">
        <f t="shared" si="612"/>
        <v>7421.6016</v>
      </c>
      <c r="R1277" s="43">
        <f t="shared" si="613"/>
        <v>0</v>
      </c>
      <c r="S1277" s="24">
        <f t="shared" si="614"/>
        <v>1000000</v>
      </c>
      <c r="T1277" s="25" t="str">
        <f t="shared" si="615"/>
        <v>N</v>
      </c>
      <c r="U1277" s="44">
        <f t="shared" si="616"/>
        <v>0</v>
      </c>
      <c r="V1277" s="45">
        <f t="shared" si="617"/>
        <v>0</v>
      </c>
      <c r="W1277" s="45">
        <f t="shared" si="618"/>
        <v>0</v>
      </c>
      <c r="X1277" s="28">
        <f t="shared" si="619"/>
        <v>0</v>
      </c>
      <c r="Y1277" s="28">
        <f t="shared" si="620"/>
        <v>0</v>
      </c>
      <c r="Z1277" s="45">
        <f t="shared" si="621"/>
        <v>0</v>
      </c>
      <c r="AA1277" s="29" t="str">
        <f t="shared" si="622"/>
        <v>N</v>
      </c>
      <c r="AB1277" s="46">
        <f t="shared" si="623"/>
        <v>0</v>
      </c>
      <c r="AC1277" s="31">
        <f t="shared" si="624"/>
        <v>0</v>
      </c>
      <c r="AD1277" s="31">
        <f t="shared" si="625"/>
        <v>0</v>
      </c>
      <c r="AE1277" s="31">
        <f t="shared" si="626"/>
        <v>0</v>
      </c>
      <c r="AF1277" s="47">
        <f t="shared" si="627"/>
        <v>0</v>
      </c>
      <c r="AG1277" s="31">
        <f t="shared" si="628"/>
        <v>0</v>
      </c>
      <c r="AH1277" s="48">
        <f t="shared" si="599"/>
        <v>0</v>
      </c>
      <c r="AI1277" s="33">
        <f t="shared" si="600"/>
        <v>0</v>
      </c>
      <c r="AJ1277" s="33">
        <f t="shared" si="601"/>
        <v>0</v>
      </c>
      <c r="AK1277" s="33">
        <f t="shared" si="602"/>
        <v>0</v>
      </c>
      <c r="AL1277" s="33">
        <f t="shared" si="603"/>
        <v>0</v>
      </c>
      <c r="AM1277" s="34">
        <f t="shared" si="604"/>
        <v>0</v>
      </c>
    </row>
    <row r="1278" spans="1:39" ht="15" customHeight="1" x14ac:dyDescent="0.3">
      <c r="A1278" s="166" t="s">
        <v>3712</v>
      </c>
      <c r="B1278" s="99">
        <v>10013</v>
      </c>
      <c r="C1278" s="99">
        <v>77093</v>
      </c>
      <c r="D1278" s="165">
        <v>45844</v>
      </c>
      <c r="E1278" s="165">
        <v>46141</v>
      </c>
      <c r="F1278" s="166">
        <v>4</v>
      </c>
      <c r="G1278" s="178">
        <v>2.5</v>
      </c>
      <c r="H1278" s="181">
        <v>1</v>
      </c>
      <c r="I1278" s="180">
        <v>4.7500000000000001E-2</v>
      </c>
      <c r="J1278" s="21">
        <f t="shared" si="605"/>
        <v>1.5</v>
      </c>
      <c r="K1278" s="21" t="str">
        <f t="shared" si="606"/>
        <v>Y</v>
      </c>
      <c r="L1278" s="37" t="str">
        <f t="shared" si="607"/>
        <v>NA</v>
      </c>
      <c r="M1278" s="8" t="str">
        <f t="shared" si="608"/>
        <v>Y</v>
      </c>
      <c r="N1278" s="42">
        <f t="shared" si="609"/>
        <v>2</v>
      </c>
      <c r="O1278" s="43">
        <f t="shared" si="610"/>
        <v>200000</v>
      </c>
      <c r="P1278" s="43" t="str">
        <f t="shared" si="611"/>
        <v>NA</v>
      </c>
      <c r="Q1278" s="24">
        <f t="shared" si="612"/>
        <v>10488.6175</v>
      </c>
      <c r="R1278" s="43">
        <f t="shared" si="613"/>
        <v>0</v>
      </c>
      <c r="S1278" s="24">
        <f t="shared" si="614"/>
        <v>1000000</v>
      </c>
      <c r="T1278" s="25" t="str">
        <f t="shared" si="615"/>
        <v>Y</v>
      </c>
      <c r="U1278" s="44">
        <f t="shared" si="616"/>
        <v>1</v>
      </c>
      <c r="V1278" s="45">
        <f t="shared" si="617"/>
        <v>200000</v>
      </c>
      <c r="W1278" s="45">
        <f t="shared" si="618"/>
        <v>1000000</v>
      </c>
      <c r="X1278" s="28">
        <f t="shared" si="619"/>
        <v>10986.826831250002</v>
      </c>
      <c r="Y1278" s="28">
        <f t="shared" si="620"/>
        <v>0</v>
      </c>
      <c r="Z1278" s="45" t="str">
        <f t="shared" si="621"/>
        <v>NA</v>
      </c>
      <c r="AA1278" s="29" t="str">
        <f t="shared" si="622"/>
        <v>N</v>
      </c>
      <c r="AB1278" s="46">
        <f t="shared" si="623"/>
        <v>0</v>
      </c>
      <c r="AC1278" s="31">
        <f t="shared" si="624"/>
        <v>0</v>
      </c>
      <c r="AD1278" s="31">
        <f t="shared" si="625"/>
        <v>0</v>
      </c>
      <c r="AE1278" s="31">
        <f t="shared" si="626"/>
        <v>0</v>
      </c>
      <c r="AF1278" s="47">
        <f t="shared" si="627"/>
        <v>0</v>
      </c>
      <c r="AG1278" s="31">
        <f t="shared" si="628"/>
        <v>0</v>
      </c>
      <c r="AH1278" s="48">
        <f t="shared" si="599"/>
        <v>0</v>
      </c>
      <c r="AI1278" s="33">
        <f t="shared" si="600"/>
        <v>0</v>
      </c>
      <c r="AJ1278" s="33">
        <f t="shared" si="601"/>
        <v>0</v>
      </c>
      <c r="AK1278" s="33">
        <f t="shared" si="602"/>
        <v>0</v>
      </c>
      <c r="AL1278" s="33">
        <f t="shared" si="603"/>
        <v>0</v>
      </c>
      <c r="AM1278" s="34">
        <f t="shared" si="604"/>
        <v>0</v>
      </c>
    </row>
    <row r="1279" spans="1:39" ht="15" customHeight="1" x14ac:dyDescent="0.3">
      <c r="A1279" s="166" t="s">
        <v>3713</v>
      </c>
      <c r="B1279" s="99">
        <v>15561</v>
      </c>
      <c r="C1279" s="99">
        <v>57738</v>
      </c>
      <c r="D1279" s="165">
        <v>44503</v>
      </c>
      <c r="E1279" s="165">
        <v>44577</v>
      </c>
      <c r="F1279" s="166">
        <v>4</v>
      </c>
      <c r="G1279" s="178">
        <v>3.54</v>
      </c>
      <c r="H1279" s="181">
        <v>0.5</v>
      </c>
      <c r="I1279" s="180">
        <v>6.7500000000000004E-2</v>
      </c>
      <c r="J1279" s="21">
        <f t="shared" si="605"/>
        <v>0.45999999999999996</v>
      </c>
      <c r="K1279" s="21" t="str">
        <f t="shared" si="606"/>
        <v>Y</v>
      </c>
      <c r="L1279" s="37" t="str">
        <f t="shared" si="607"/>
        <v>NA</v>
      </c>
      <c r="M1279" s="8" t="str">
        <f t="shared" si="608"/>
        <v>Y</v>
      </c>
      <c r="N1279" s="42">
        <f t="shared" si="609"/>
        <v>1</v>
      </c>
      <c r="O1279" s="43">
        <f t="shared" si="610"/>
        <v>200000</v>
      </c>
      <c r="P1279" s="43" t="str">
        <f t="shared" si="611"/>
        <v>NA</v>
      </c>
      <c r="Q1279" s="24">
        <f t="shared" si="612"/>
        <v>16611.367499999997</v>
      </c>
      <c r="R1279" s="43">
        <f t="shared" si="613"/>
        <v>0</v>
      </c>
      <c r="S1279" s="24">
        <f t="shared" si="614"/>
        <v>1000000</v>
      </c>
      <c r="T1279" s="25" t="str">
        <f t="shared" si="615"/>
        <v>N</v>
      </c>
      <c r="U1279" s="44">
        <f t="shared" si="616"/>
        <v>0</v>
      </c>
      <c r="V1279" s="45">
        <f t="shared" si="617"/>
        <v>0</v>
      </c>
      <c r="W1279" s="45">
        <f t="shared" si="618"/>
        <v>0</v>
      </c>
      <c r="X1279" s="28">
        <f t="shared" si="619"/>
        <v>0</v>
      </c>
      <c r="Y1279" s="28">
        <f t="shared" si="620"/>
        <v>0</v>
      </c>
      <c r="Z1279" s="45">
        <f t="shared" si="621"/>
        <v>0</v>
      </c>
      <c r="AA1279" s="29" t="str">
        <f t="shared" si="622"/>
        <v>N</v>
      </c>
      <c r="AB1279" s="46">
        <f t="shared" si="623"/>
        <v>0</v>
      </c>
      <c r="AC1279" s="31">
        <f t="shared" si="624"/>
        <v>0</v>
      </c>
      <c r="AD1279" s="31">
        <f t="shared" si="625"/>
        <v>0</v>
      </c>
      <c r="AE1279" s="31">
        <f t="shared" si="626"/>
        <v>0</v>
      </c>
      <c r="AF1279" s="47">
        <f t="shared" si="627"/>
        <v>0</v>
      </c>
      <c r="AG1279" s="31">
        <f t="shared" si="628"/>
        <v>0</v>
      </c>
      <c r="AH1279" s="48">
        <f t="shared" si="599"/>
        <v>0</v>
      </c>
      <c r="AI1279" s="33">
        <f t="shared" si="600"/>
        <v>0</v>
      </c>
      <c r="AJ1279" s="33">
        <f t="shared" si="601"/>
        <v>0</v>
      </c>
      <c r="AK1279" s="33">
        <f t="shared" si="602"/>
        <v>0</v>
      </c>
      <c r="AL1279" s="33">
        <f t="shared" si="603"/>
        <v>0</v>
      </c>
      <c r="AM1279" s="34">
        <f t="shared" si="604"/>
        <v>0</v>
      </c>
    </row>
    <row r="1280" spans="1:39" ht="15" customHeight="1" x14ac:dyDescent="0.3">
      <c r="A1280" s="166" t="s">
        <v>3714</v>
      </c>
      <c r="B1280" s="99">
        <v>17418</v>
      </c>
      <c r="C1280" s="99">
        <v>71510</v>
      </c>
      <c r="D1280" s="165">
        <v>46146</v>
      </c>
      <c r="E1280" s="165">
        <v>46429</v>
      </c>
      <c r="F1280" s="166">
        <v>4</v>
      </c>
      <c r="G1280" s="178">
        <v>0.81</v>
      </c>
      <c r="H1280" s="181">
        <v>0.5</v>
      </c>
      <c r="I1280" s="180">
        <v>3.9800000000000002E-2</v>
      </c>
      <c r="J1280" s="21">
        <f t="shared" si="605"/>
        <v>3.19</v>
      </c>
      <c r="K1280" s="21" t="str">
        <f t="shared" si="606"/>
        <v>Y</v>
      </c>
      <c r="L1280" s="37" t="str">
        <f t="shared" si="607"/>
        <v>NA</v>
      </c>
      <c r="M1280" s="8" t="str">
        <f t="shared" si="608"/>
        <v>Y</v>
      </c>
      <c r="N1280" s="42">
        <f t="shared" si="609"/>
        <v>7</v>
      </c>
      <c r="O1280" s="43">
        <f t="shared" si="610"/>
        <v>200000</v>
      </c>
      <c r="P1280" s="43" t="str">
        <f t="shared" si="611"/>
        <v>NA</v>
      </c>
      <c r="Q1280" s="24">
        <f t="shared" si="612"/>
        <v>18111.236400000002</v>
      </c>
      <c r="R1280" s="43">
        <f t="shared" si="613"/>
        <v>0</v>
      </c>
      <c r="S1280" s="24">
        <f t="shared" si="614"/>
        <v>1000000</v>
      </c>
      <c r="T1280" s="25" t="str">
        <f t="shared" si="615"/>
        <v>Y</v>
      </c>
      <c r="U1280" s="44">
        <f t="shared" si="616"/>
        <v>6</v>
      </c>
      <c r="V1280" s="45">
        <f t="shared" si="617"/>
        <v>200000</v>
      </c>
      <c r="W1280" s="45">
        <f t="shared" si="618"/>
        <v>1000000</v>
      </c>
      <c r="X1280" s="28">
        <f t="shared" si="619"/>
        <v>18832.063608720004</v>
      </c>
      <c r="Y1280" s="28">
        <f t="shared" si="620"/>
        <v>0</v>
      </c>
      <c r="Z1280" s="45" t="str">
        <f t="shared" si="621"/>
        <v>NA</v>
      </c>
      <c r="AA1280" s="29" t="str">
        <f t="shared" si="622"/>
        <v>Y</v>
      </c>
      <c r="AB1280" s="46">
        <f t="shared" si="623"/>
        <v>5</v>
      </c>
      <c r="AC1280" s="31">
        <f t="shared" si="624"/>
        <v>200000</v>
      </c>
      <c r="AD1280" s="31">
        <f t="shared" si="625"/>
        <v>1000000</v>
      </c>
      <c r="AE1280" s="31">
        <f t="shared" si="626"/>
        <v>19581.579740347061</v>
      </c>
      <c r="AF1280" s="47">
        <f t="shared" si="627"/>
        <v>0</v>
      </c>
      <c r="AG1280" s="31" t="str">
        <f t="shared" si="628"/>
        <v>NA</v>
      </c>
      <c r="AH1280" s="48">
        <f t="shared" si="599"/>
        <v>4</v>
      </c>
      <c r="AI1280" s="33">
        <f t="shared" si="600"/>
        <v>20000</v>
      </c>
      <c r="AJ1280" s="33">
        <f t="shared" si="601"/>
        <v>65000</v>
      </c>
      <c r="AK1280" s="33">
        <f t="shared" si="602"/>
        <v>20000</v>
      </c>
      <c r="AL1280" s="33">
        <f t="shared" si="603"/>
        <v>360.92661401287478</v>
      </c>
      <c r="AM1280" s="34">
        <f t="shared" si="604"/>
        <v>360.92661401287478</v>
      </c>
    </row>
    <row r="1281" spans="1:39" ht="15" customHeight="1" x14ac:dyDescent="0.3">
      <c r="A1281" s="166" t="s">
        <v>3715</v>
      </c>
      <c r="B1281" s="99">
        <v>14163</v>
      </c>
      <c r="C1281" s="99">
        <v>102302</v>
      </c>
      <c r="D1281" s="165">
        <v>44768</v>
      </c>
      <c r="E1281" s="165">
        <v>44939</v>
      </c>
      <c r="F1281" s="166">
        <v>2</v>
      </c>
      <c r="G1281" s="178">
        <v>1.08</v>
      </c>
      <c r="H1281" s="181">
        <v>0.5</v>
      </c>
      <c r="I1281" s="180">
        <v>2.1000000000000001E-2</v>
      </c>
      <c r="J1281" s="21">
        <f t="shared" si="605"/>
        <v>0.91999999999999993</v>
      </c>
      <c r="K1281" s="21" t="str">
        <f t="shared" si="606"/>
        <v>Y</v>
      </c>
      <c r="L1281" s="37" t="str">
        <f t="shared" si="607"/>
        <v>NA</v>
      </c>
      <c r="M1281" s="8" t="str">
        <f t="shared" si="608"/>
        <v>Y</v>
      </c>
      <c r="N1281" s="42">
        <f t="shared" si="609"/>
        <v>2</v>
      </c>
      <c r="O1281" s="43">
        <f t="shared" si="610"/>
        <v>200000</v>
      </c>
      <c r="P1281" s="43" t="str">
        <f t="shared" si="611"/>
        <v>NA</v>
      </c>
      <c r="Q1281" s="24">
        <f t="shared" si="612"/>
        <v>14460.422999999999</v>
      </c>
      <c r="R1281" s="43">
        <f t="shared" si="613"/>
        <v>0</v>
      </c>
      <c r="S1281" s="24">
        <f t="shared" si="614"/>
        <v>1000000</v>
      </c>
      <c r="T1281" s="25" t="str">
        <f t="shared" si="615"/>
        <v>N</v>
      </c>
      <c r="U1281" s="44">
        <f t="shared" si="616"/>
        <v>1</v>
      </c>
      <c r="V1281" s="45">
        <f t="shared" si="617"/>
        <v>20000</v>
      </c>
      <c r="W1281" s="45">
        <f t="shared" si="618"/>
        <v>65000</v>
      </c>
      <c r="X1281" s="28">
        <f t="shared" si="619"/>
        <v>0</v>
      </c>
      <c r="Y1281" s="28">
        <f t="shared" si="620"/>
        <v>14764.091882999997</v>
      </c>
      <c r="Z1281" s="45">
        <f t="shared" si="621"/>
        <v>0</v>
      </c>
      <c r="AA1281" s="29" t="str">
        <f t="shared" si="622"/>
        <v>N</v>
      </c>
      <c r="AB1281" s="46">
        <f t="shared" si="623"/>
        <v>0</v>
      </c>
      <c r="AC1281" s="31">
        <f t="shared" si="624"/>
        <v>0</v>
      </c>
      <c r="AD1281" s="31">
        <f t="shared" si="625"/>
        <v>0</v>
      </c>
      <c r="AE1281" s="31">
        <f t="shared" si="626"/>
        <v>0</v>
      </c>
      <c r="AF1281" s="47">
        <f t="shared" si="627"/>
        <v>0</v>
      </c>
      <c r="AG1281" s="31">
        <f t="shared" si="628"/>
        <v>0</v>
      </c>
      <c r="AH1281" s="48">
        <f t="shared" ref="AH1281:AH1344" si="629">MAX(0,(AB1281-1))</f>
        <v>0</v>
      </c>
      <c r="AI1281" s="33">
        <f t="shared" ref="AI1281:AI1344" si="630">IF(
  AH1281=0,
  0,
     20000
  )</f>
        <v>0</v>
      </c>
      <c r="AJ1281" s="33">
        <f t="shared" ref="AJ1281:AJ1344" si="631">IF(
  AH1281=0,
  0,
    MAX(0, 65000)
  )</f>
        <v>0</v>
      </c>
      <c r="AK1281" s="33">
        <f t="shared" ref="AK1281:AK1344" si="632">IF(
  AH1281=0,
  0,
  MAX(0, MIN(B1281*(1+I1281)*(1+I1281)*(1+I1281)*(1+I1281), AI1281, AG1281))
)</f>
        <v>0</v>
      </c>
      <c r="AL1281" s="33">
        <f t="shared" ref="AL1281:AL1344" si="633">IF(
  AH1281=0,
  0,
  MAX(0, (B1281*(1+I1281)*(1+I1281)*(1+I1281)*(1+I1281)-AK1281)
)
)</f>
        <v>0</v>
      </c>
      <c r="AM1281" s="34">
        <f t="shared" si="604"/>
        <v>14764.091882999997</v>
      </c>
    </row>
    <row r="1282" spans="1:39" ht="15" customHeight="1" x14ac:dyDescent="0.3">
      <c r="A1282" s="166" t="s">
        <v>3716</v>
      </c>
      <c r="B1282" s="99">
        <v>23192</v>
      </c>
      <c r="C1282" s="99">
        <v>64691</v>
      </c>
      <c r="D1282" s="165">
        <v>44790</v>
      </c>
      <c r="E1282" s="165">
        <v>45063</v>
      </c>
      <c r="F1282" s="166">
        <v>4</v>
      </c>
      <c r="G1282" s="178">
        <v>1.85</v>
      </c>
      <c r="H1282" s="181">
        <v>0.25</v>
      </c>
      <c r="I1282" s="180">
        <v>2.1499999999999998E-2</v>
      </c>
      <c r="J1282" s="21">
        <f t="shared" si="605"/>
        <v>2.15</v>
      </c>
      <c r="K1282" s="21" t="str">
        <f t="shared" si="606"/>
        <v>Y</v>
      </c>
      <c r="L1282" s="37" t="str">
        <f t="shared" si="607"/>
        <v>NA</v>
      </c>
      <c r="M1282" s="8" t="str">
        <f t="shared" si="608"/>
        <v>Y</v>
      </c>
      <c r="N1282" s="42">
        <f t="shared" si="609"/>
        <v>9</v>
      </c>
      <c r="O1282" s="43">
        <f t="shared" si="610"/>
        <v>200000</v>
      </c>
      <c r="P1282" s="43" t="str">
        <f t="shared" si="611"/>
        <v>NA</v>
      </c>
      <c r="Q1282" s="24">
        <f t="shared" si="612"/>
        <v>23690.628000000001</v>
      </c>
      <c r="R1282" s="43">
        <f t="shared" si="613"/>
        <v>0</v>
      </c>
      <c r="S1282" s="24">
        <f t="shared" si="614"/>
        <v>1000000</v>
      </c>
      <c r="T1282" s="25" t="str">
        <f t="shared" si="615"/>
        <v>Y</v>
      </c>
      <c r="U1282" s="44">
        <f t="shared" si="616"/>
        <v>8</v>
      </c>
      <c r="V1282" s="45">
        <f t="shared" si="617"/>
        <v>200000</v>
      </c>
      <c r="W1282" s="45">
        <f t="shared" si="618"/>
        <v>1000000</v>
      </c>
      <c r="X1282" s="28">
        <f t="shared" si="619"/>
        <v>24199.976502000001</v>
      </c>
      <c r="Y1282" s="28">
        <f t="shared" si="620"/>
        <v>0</v>
      </c>
      <c r="Z1282" s="45" t="str">
        <f t="shared" si="621"/>
        <v>NA</v>
      </c>
      <c r="AA1282" s="29" t="str">
        <f t="shared" si="622"/>
        <v>Y</v>
      </c>
      <c r="AB1282" s="46">
        <f t="shared" si="623"/>
        <v>7</v>
      </c>
      <c r="AC1282" s="31">
        <f t="shared" si="624"/>
        <v>200000</v>
      </c>
      <c r="AD1282" s="31">
        <f t="shared" si="625"/>
        <v>1000000</v>
      </c>
      <c r="AE1282" s="31">
        <f t="shared" si="626"/>
        <v>24720.275996793003</v>
      </c>
      <c r="AF1282" s="47">
        <f t="shared" si="627"/>
        <v>0</v>
      </c>
      <c r="AG1282" s="31" t="str">
        <f t="shared" si="628"/>
        <v>NA</v>
      </c>
      <c r="AH1282" s="48">
        <f t="shared" si="629"/>
        <v>6</v>
      </c>
      <c r="AI1282" s="33">
        <f t="shared" si="630"/>
        <v>20000</v>
      </c>
      <c r="AJ1282" s="33">
        <f t="shared" si="631"/>
        <v>65000</v>
      </c>
      <c r="AK1282" s="33">
        <f t="shared" si="632"/>
        <v>20000</v>
      </c>
      <c r="AL1282" s="33">
        <f t="shared" si="633"/>
        <v>5251.7619307240529</v>
      </c>
      <c r="AM1282" s="34">
        <f t="shared" si="604"/>
        <v>5251.7619307240529</v>
      </c>
    </row>
    <row r="1283" spans="1:39" ht="15" customHeight="1" x14ac:dyDescent="0.3">
      <c r="A1283" s="166" t="s">
        <v>3717</v>
      </c>
      <c r="B1283" s="99">
        <v>12972</v>
      </c>
      <c r="C1283" s="99">
        <v>63107</v>
      </c>
      <c r="D1283" s="165">
        <v>44845</v>
      </c>
      <c r="E1283" s="165">
        <v>45172</v>
      </c>
      <c r="F1283" s="166">
        <v>4</v>
      </c>
      <c r="G1283" s="178">
        <v>1.95</v>
      </c>
      <c r="H1283" s="181">
        <v>0.75</v>
      </c>
      <c r="I1283" s="180">
        <v>4.48E-2</v>
      </c>
      <c r="J1283" s="21">
        <f t="shared" si="605"/>
        <v>2.0499999999999998</v>
      </c>
      <c r="K1283" s="21" t="str">
        <f t="shared" si="606"/>
        <v>Y</v>
      </c>
      <c r="L1283" s="37" t="str">
        <f t="shared" si="607"/>
        <v>NA</v>
      </c>
      <c r="M1283" s="8" t="str">
        <f t="shared" si="608"/>
        <v>Y</v>
      </c>
      <c r="N1283" s="42">
        <f t="shared" si="609"/>
        <v>3</v>
      </c>
      <c r="O1283" s="43">
        <f t="shared" si="610"/>
        <v>200000</v>
      </c>
      <c r="P1283" s="43" t="str">
        <f t="shared" si="611"/>
        <v>NA</v>
      </c>
      <c r="Q1283" s="24">
        <f t="shared" si="612"/>
        <v>13553.1456</v>
      </c>
      <c r="R1283" s="43">
        <f t="shared" si="613"/>
        <v>0</v>
      </c>
      <c r="S1283" s="24">
        <f t="shared" si="614"/>
        <v>1000000</v>
      </c>
      <c r="T1283" s="25" t="str">
        <f t="shared" si="615"/>
        <v>Y</v>
      </c>
      <c r="U1283" s="44">
        <f t="shared" si="616"/>
        <v>2</v>
      </c>
      <c r="V1283" s="45">
        <f t="shared" si="617"/>
        <v>200000</v>
      </c>
      <c r="W1283" s="45">
        <f t="shared" si="618"/>
        <v>1000000</v>
      </c>
      <c r="X1283" s="28">
        <f t="shared" si="619"/>
        <v>14160.326522879999</v>
      </c>
      <c r="Y1283" s="28">
        <f t="shared" si="620"/>
        <v>0</v>
      </c>
      <c r="Z1283" s="45" t="str">
        <f t="shared" si="621"/>
        <v>NA</v>
      </c>
      <c r="AA1283" s="29" t="str">
        <f t="shared" si="622"/>
        <v>Y</v>
      </c>
      <c r="AB1283" s="46">
        <f t="shared" si="623"/>
        <v>1</v>
      </c>
      <c r="AC1283" s="31">
        <f t="shared" si="624"/>
        <v>200000</v>
      </c>
      <c r="AD1283" s="31">
        <f t="shared" si="625"/>
        <v>1000000</v>
      </c>
      <c r="AE1283" s="31">
        <f t="shared" si="626"/>
        <v>14794.709151105022</v>
      </c>
      <c r="AF1283" s="47">
        <f t="shared" si="627"/>
        <v>0</v>
      </c>
      <c r="AG1283" s="31" t="str">
        <f t="shared" si="628"/>
        <v>NA</v>
      </c>
      <c r="AH1283" s="48">
        <f t="shared" si="629"/>
        <v>0</v>
      </c>
      <c r="AI1283" s="33">
        <f t="shared" si="630"/>
        <v>0</v>
      </c>
      <c r="AJ1283" s="33">
        <f t="shared" si="631"/>
        <v>0</v>
      </c>
      <c r="AK1283" s="33">
        <f t="shared" si="632"/>
        <v>0</v>
      </c>
      <c r="AL1283" s="33">
        <f t="shared" si="633"/>
        <v>0</v>
      </c>
      <c r="AM1283" s="34">
        <f t="shared" ref="AM1283:AM1346" si="634">R1283+Y1283+AF1283+AL1283</f>
        <v>0</v>
      </c>
    </row>
    <row r="1284" spans="1:39" ht="15" customHeight="1" x14ac:dyDescent="0.3">
      <c r="A1284" s="166" t="s">
        <v>3718</v>
      </c>
      <c r="B1284" s="99">
        <v>16528</v>
      </c>
      <c r="C1284" s="99">
        <v>86001</v>
      </c>
      <c r="D1284" s="165">
        <v>45650</v>
      </c>
      <c r="E1284" s="165">
        <v>45836</v>
      </c>
      <c r="F1284" s="166">
        <v>4</v>
      </c>
      <c r="G1284" s="178">
        <v>1</v>
      </c>
      <c r="H1284" s="181">
        <v>0.5</v>
      </c>
      <c r="I1284" s="180">
        <v>3.7100000000000001E-2</v>
      </c>
      <c r="J1284" s="21">
        <f t="shared" si="605"/>
        <v>3</v>
      </c>
      <c r="K1284" s="21" t="str">
        <f t="shared" si="606"/>
        <v>Y</v>
      </c>
      <c r="L1284" s="37" t="str">
        <f t="shared" si="607"/>
        <v>NA</v>
      </c>
      <c r="M1284" s="8" t="str">
        <f t="shared" si="608"/>
        <v>Y</v>
      </c>
      <c r="N1284" s="42">
        <f t="shared" si="609"/>
        <v>6</v>
      </c>
      <c r="O1284" s="43">
        <f t="shared" si="610"/>
        <v>200000</v>
      </c>
      <c r="P1284" s="43" t="str">
        <f t="shared" si="611"/>
        <v>NA</v>
      </c>
      <c r="Q1284" s="24">
        <f t="shared" si="612"/>
        <v>17141.1888</v>
      </c>
      <c r="R1284" s="43">
        <f t="shared" si="613"/>
        <v>0</v>
      </c>
      <c r="S1284" s="24">
        <f t="shared" si="614"/>
        <v>1000000</v>
      </c>
      <c r="T1284" s="25" t="str">
        <f t="shared" si="615"/>
        <v>Y</v>
      </c>
      <c r="U1284" s="44">
        <f t="shared" si="616"/>
        <v>5</v>
      </c>
      <c r="V1284" s="45">
        <f t="shared" si="617"/>
        <v>200000</v>
      </c>
      <c r="W1284" s="45">
        <f t="shared" si="618"/>
        <v>1000000</v>
      </c>
      <c r="X1284" s="28">
        <f t="shared" si="619"/>
        <v>17777.126904479999</v>
      </c>
      <c r="Y1284" s="28">
        <f t="shared" si="620"/>
        <v>0</v>
      </c>
      <c r="Z1284" s="45" t="str">
        <f t="shared" si="621"/>
        <v>NA</v>
      </c>
      <c r="AA1284" s="29" t="str">
        <f t="shared" si="622"/>
        <v>Y</v>
      </c>
      <c r="AB1284" s="46">
        <f t="shared" si="623"/>
        <v>4</v>
      </c>
      <c r="AC1284" s="31">
        <f t="shared" si="624"/>
        <v>200000</v>
      </c>
      <c r="AD1284" s="31">
        <f t="shared" si="625"/>
        <v>1000000</v>
      </c>
      <c r="AE1284" s="31">
        <f t="shared" si="626"/>
        <v>18436.658312636206</v>
      </c>
      <c r="AF1284" s="47">
        <f t="shared" si="627"/>
        <v>0</v>
      </c>
      <c r="AG1284" s="31" t="str">
        <f t="shared" si="628"/>
        <v>NA</v>
      </c>
      <c r="AH1284" s="48">
        <f t="shared" si="629"/>
        <v>3</v>
      </c>
      <c r="AI1284" s="33">
        <f t="shared" si="630"/>
        <v>20000</v>
      </c>
      <c r="AJ1284" s="33">
        <f t="shared" si="631"/>
        <v>65000</v>
      </c>
      <c r="AK1284" s="33">
        <f t="shared" si="632"/>
        <v>19120.658336035009</v>
      </c>
      <c r="AL1284" s="33">
        <f t="shared" si="633"/>
        <v>0</v>
      </c>
      <c r="AM1284" s="34">
        <f t="shared" si="634"/>
        <v>0</v>
      </c>
    </row>
    <row r="1285" spans="1:39" ht="15" customHeight="1" x14ac:dyDescent="0.3">
      <c r="A1285" s="166" t="s">
        <v>3719</v>
      </c>
      <c r="B1285" s="99">
        <v>11276</v>
      </c>
      <c r="C1285" s="99">
        <v>49637</v>
      </c>
      <c r="D1285" s="165">
        <v>44692</v>
      </c>
      <c r="E1285" s="165">
        <v>44969</v>
      </c>
      <c r="F1285" s="166">
        <v>4</v>
      </c>
      <c r="G1285" s="178">
        <v>2.93</v>
      </c>
      <c r="H1285" s="181">
        <v>0.75</v>
      </c>
      <c r="I1285" s="180">
        <v>8.3599999999999994E-2</v>
      </c>
      <c r="J1285" s="21">
        <f t="shared" si="605"/>
        <v>1.0699999999999998</v>
      </c>
      <c r="K1285" s="21" t="str">
        <f t="shared" si="606"/>
        <v>Y</v>
      </c>
      <c r="L1285" s="37" t="str">
        <f t="shared" si="607"/>
        <v>NA</v>
      </c>
      <c r="M1285" s="8" t="str">
        <f t="shared" si="608"/>
        <v>Y</v>
      </c>
      <c r="N1285" s="42">
        <f t="shared" si="609"/>
        <v>2</v>
      </c>
      <c r="O1285" s="43">
        <f t="shared" si="610"/>
        <v>200000</v>
      </c>
      <c r="P1285" s="43" t="str">
        <f t="shared" si="611"/>
        <v>NA</v>
      </c>
      <c r="Q1285" s="24">
        <f t="shared" si="612"/>
        <v>12218.673599999998</v>
      </c>
      <c r="R1285" s="43">
        <f t="shared" si="613"/>
        <v>0</v>
      </c>
      <c r="S1285" s="24">
        <f t="shared" si="614"/>
        <v>1000000</v>
      </c>
      <c r="T1285" s="25" t="str">
        <f t="shared" si="615"/>
        <v>Y</v>
      </c>
      <c r="U1285" s="44">
        <f t="shared" si="616"/>
        <v>1</v>
      </c>
      <c r="V1285" s="45">
        <f t="shared" si="617"/>
        <v>200000</v>
      </c>
      <c r="W1285" s="45">
        <f t="shared" si="618"/>
        <v>1000000</v>
      </c>
      <c r="X1285" s="28">
        <f t="shared" si="619"/>
        <v>13240.154712959997</v>
      </c>
      <c r="Y1285" s="28">
        <f t="shared" si="620"/>
        <v>0</v>
      </c>
      <c r="Z1285" s="45" t="str">
        <f t="shared" si="621"/>
        <v>NA</v>
      </c>
      <c r="AA1285" s="29" t="str">
        <f t="shared" si="622"/>
        <v>N</v>
      </c>
      <c r="AB1285" s="46">
        <f t="shared" si="623"/>
        <v>0</v>
      </c>
      <c r="AC1285" s="31">
        <f t="shared" si="624"/>
        <v>0</v>
      </c>
      <c r="AD1285" s="31">
        <f t="shared" si="625"/>
        <v>0</v>
      </c>
      <c r="AE1285" s="31">
        <f t="shared" si="626"/>
        <v>0</v>
      </c>
      <c r="AF1285" s="47">
        <f t="shared" si="627"/>
        <v>0</v>
      </c>
      <c r="AG1285" s="31">
        <f t="shared" si="628"/>
        <v>0</v>
      </c>
      <c r="AH1285" s="48">
        <f t="shared" si="629"/>
        <v>0</v>
      </c>
      <c r="AI1285" s="33">
        <f t="shared" si="630"/>
        <v>0</v>
      </c>
      <c r="AJ1285" s="33">
        <f t="shared" si="631"/>
        <v>0</v>
      </c>
      <c r="AK1285" s="33">
        <f t="shared" si="632"/>
        <v>0</v>
      </c>
      <c r="AL1285" s="33">
        <f t="shared" si="633"/>
        <v>0</v>
      </c>
      <c r="AM1285" s="34">
        <f t="shared" si="634"/>
        <v>0</v>
      </c>
    </row>
    <row r="1286" spans="1:39" ht="15" customHeight="1" x14ac:dyDescent="0.3">
      <c r="A1286" s="166" t="s">
        <v>3720</v>
      </c>
      <c r="B1286" s="99">
        <v>12454</v>
      </c>
      <c r="C1286" s="99">
        <v>69755</v>
      </c>
      <c r="D1286" s="165">
        <v>45837</v>
      </c>
      <c r="E1286" s="165">
        <v>46021</v>
      </c>
      <c r="F1286" s="166">
        <v>2</v>
      </c>
      <c r="G1286" s="178">
        <v>1.45</v>
      </c>
      <c r="H1286" s="181">
        <v>0.5</v>
      </c>
      <c r="I1286" s="180">
        <v>3.4200000000000001E-2</v>
      </c>
      <c r="J1286" s="21">
        <f t="shared" si="605"/>
        <v>0.55000000000000004</v>
      </c>
      <c r="K1286" s="21" t="str">
        <f t="shared" si="606"/>
        <v>Y</v>
      </c>
      <c r="L1286" s="37" t="str">
        <f t="shared" si="607"/>
        <v>NA</v>
      </c>
      <c r="M1286" s="8" t="str">
        <f t="shared" si="608"/>
        <v>Y</v>
      </c>
      <c r="N1286" s="42">
        <f t="shared" si="609"/>
        <v>2</v>
      </c>
      <c r="O1286" s="43">
        <f t="shared" si="610"/>
        <v>200000</v>
      </c>
      <c r="P1286" s="43" t="str">
        <f t="shared" si="611"/>
        <v>NA</v>
      </c>
      <c r="Q1286" s="24">
        <f t="shared" si="612"/>
        <v>12879.926799999999</v>
      </c>
      <c r="R1286" s="43">
        <f t="shared" si="613"/>
        <v>0</v>
      </c>
      <c r="S1286" s="24">
        <f t="shared" si="614"/>
        <v>1000000</v>
      </c>
      <c r="T1286" s="25" t="str">
        <f t="shared" si="615"/>
        <v>N</v>
      </c>
      <c r="U1286" s="44">
        <f t="shared" si="616"/>
        <v>1</v>
      </c>
      <c r="V1286" s="45">
        <f t="shared" si="617"/>
        <v>20000</v>
      </c>
      <c r="W1286" s="45">
        <f t="shared" si="618"/>
        <v>65000</v>
      </c>
      <c r="X1286" s="28">
        <f t="shared" si="619"/>
        <v>0</v>
      </c>
      <c r="Y1286" s="28">
        <f t="shared" si="620"/>
        <v>13320.42029656</v>
      </c>
      <c r="Z1286" s="45">
        <f t="shared" si="621"/>
        <v>0</v>
      </c>
      <c r="AA1286" s="29" t="str">
        <f t="shared" si="622"/>
        <v>N</v>
      </c>
      <c r="AB1286" s="46">
        <f t="shared" si="623"/>
        <v>0</v>
      </c>
      <c r="AC1286" s="31">
        <f t="shared" si="624"/>
        <v>0</v>
      </c>
      <c r="AD1286" s="31">
        <f t="shared" si="625"/>
        <v>0</v>
      </c>
      <c r="AE1286" s="31">
        <f t="shared" si="626"/>
        <v>0</v>
      </c>
      <c r="AF1286" s="47">
        <f t="shared" si="627"/>
        <v>0</v>
      </c>
      <c r="AG1286" s="31">
        <f t="shared" si="628"/>
        <v>0</v>
      </c>
      <c r="AH1286" s="48">
        <f t="shared" si="629"/>
        <v>0</v>
      </c>
      <c r="AI1286" s="33">
        <f t="shared" si="630"/>
        <v>0</v>
      </c>
      <c r="AJ1286" s="33">
        <f t="shared" si="631"/>
        <v>0</v>
      </c>
      <c r="AK1286" s="33">
        <f t="shared" si="632"/>
        <v>0</v>
      </c>
      <c r="AL1286" s="33">
        <f t="shared" si="633"/>
        <v>0</v>
      </c>
      <c r="AM1286" s="34">
        <f t="shared" si="634"/>
        <v>13320.42029656</v>
      </c>
    </row>
    <row r="1287" spans="1:39" ht="15" customHeight="1" x14ac:dyDescent="0.3">
      <c r="A1287" s="166" t="s">
        <v>3721</v>
      </c>
      <c r="B1287" s="99">
        <v>14572</v>
      </c>
      <c r="C1287" s="99">
        <v>41123</v>
      </c>
      <c r="D1287" s="165">
        <v>44898</v>
      </c>
      <c r="E1287" s="165">
        <v>45179</v>
      </c>
      <c r="F1287" s="166">
        <v>2</v>
      </c>
      <c r="G1287" s="178">
        <v>1.76</v>
      </c>
      <c r="H1287" s="181">
        <v>0.75</v>
      </c>
      <c r="I1287" s="180">
        <v>4.7899999999999998E-2</v>
      </c>
      <c r="J1287" s="21">
        <f t="shared" si="605"/>
        <v>0.24</v>
      </c>
      <c r="K1287" s="21" t="str">
        <f t="shared" si="606"/>
        <v>Y</v>
      </c>
      <c r="L1287" s="37" t="str">
        <f t="shared" si="607"/>
        <v>NA</v>
      </c>
      <c r="M1287" s="8" t="str">
        <f t="shared" si="608"/>
        <v>Y</v>
      </c>
      <c r="N1287" s="42">
        <f t="shared" si="609"/>
        <v>1</v>
      </c>
      <c r="O1287" s="43">
        <f t="shared" si="610"/>
        <v>200000</v>
      </c>
      <c r="P1287" s="43" t="str">
        <f t="shared" si="611"/>
        <v>NA</v>
      </c>
      <c r="Q1287" s="24">
        <f t="shared" si="612"/>
        <v>15269.998800000001</v>
      </c>
      <c r="R1287" s="43">
        <f t="shared" si="613"/>
        <v>0</v>
      </c>
      <c r="S1287" s="24">
        <f t="shared" si="614"/>
        <v>1000000</v>
      </c>
      <c r="T1287" s="25" t="str">
        <f t="shared" si="615"/>
        <v>N</v>
      </c>
      <c r="U1287" s="44">
        <f t="shared" si="616"/>
        <v>0</v>
      </c>
      <c r="V1287" s="45">
        <f t="shared" si="617"/>
        <v>0</v>
      </c>
      <c r="W1287" s="45">
        <f t="shared" si="618"/>
        <v>0</v>
      </c>
      <c r="X1287" s="28">
        <f t="shared" si="619"/>
        <v>0</v>
      </c>
      <c r="Y1287" s="28">
        <f t="shared" si="620"/>
        <v>0</v>
      </c>
      <c r="Z1287" s="45">
        <f t="shared" si="621"/>
        <v>0</v>
      </c>
      <c r="AA1287" s="29" t="str">
        <f t="shared" si="622"/>
        <v>N</v>
      </c>
      <c r="AB1287" s="46">
        <f t="shared" si="623"/>
        <v>0</v>
      </c>
      <c r="AC1287" s="31">
        <f t="shared" si="624"/>
        <v>0</v>
      </c>
      <c r="AD1287" s="31">
        <f t="shared" si="625"/>
        <v>0</v>
      </c>
      <c r="AE1287" s="31">
        <f t="shared" si="626"/>
        <v>0</v>
      </c>
      <c r="AF1287" s="47">
        <f t="shared" si="627"/>
        <v>0</v>
      </c>
      <c r="AG1287" s="31">
        <f t="shared" si="628"/>
        <v>0</v>
      </c>
      <c r="AH1287" s="48">
        <f t="shared" si="629"/>
        <v>0</v>
      </c>
      <c r="AI1287" s="33">
        <f t="shared" si="630"/>
        <v>0</v>
      </c>
      <c r="AJ1287" s="33">
        <f t="shared" si="631"/>
        <v>0</v>
      </c>
      <c r="AK1287" s="33">
        <f t="shared" si="632"/>
        <v>0</v>
      </c>
      <c r="AL1287" s="33">
        <f t="shared" si="633"/>
        <v>0</v>
      </c>
      <c r="AM1287" s="34">
        <f t="shared" si="634"/>
        <v>0</v>
      </c>
    </row>
    <row r="1288" spans="1:39" ht="15" customHeight="1" x14ac:dyDescent="0.3">
      <c r="A1288" s="166" t="s">
        <v>3722</v>
      </c>
      <c r="B1288" s="99">
        <v>11041</v>
      </c>
      <c r="C1288" s="99">
        <v>27775</v>
      </c>
      <c r="D1288" s="165">
        <v>45687</v>
      </c>
      <c r="E1288" s="165">
        <v>45961</v>
      </c>
      <c r="F1288" s="166">
        <v>2</v>
      </c>
      <c r="G1288" s="178">
        <v>1.66</v>
      </c>
      <c r="H1288" s="181">
        <v>1</v>
      </c>
      <c r="I1288" s="180">
        <v>4.9399999999999999E-2</v>
      </c>
      <c r="J1288" s="21">
        <f t="shared" si="605"/>
        <v>0.34000000000000008</v>
      </c>
      <c r="K1288" s="21" t="str">
        <f t="shared" si="606"/>
        <v>Y</v>
      </c>
      <c r="L1288" s="37" t="str">
        <f t="shared" si="607"/>
        <v>NA</v>
      </c>
      <c r="M1288" s="8" t="str">
        <f t="shared" si="608"/>
        <v>Y</v>
      </c>
      <c r="N1288" s="42">
        <f t="shared" si="609"/>
        <v>1</v>
      </c>
      <c r="O1288" s="43">
        <f t="shared" si="610"/>
        <v>200000</v>
      </c>
      <c r="P1288" s="43" t="str">
        <f t="shared" si="611"/>
        <v>NA</v>
      </c>
      <c r="Q1288" s="24">
        <f t="shared" si="612"/>
        <v>11586.425399999998</v>
      </c>
      <c r="R1288" s="43">
        <f t="shared" si="613"/>
        <v>0</v>
      </c>
      <c r="S1288" s="24">
        <f t="shared" si="614"/>
        <v>1000000</v>
      </c>
      <c r="T1288" s="25" t="str">
        <f t="shared" si="615"/>
        <v>N</v>
      </c>
      <c r="U1288" s="44">
        <f t="shared" si="616"/>
        <v>0</v>
      </c>
      <c r="V1288" s="45">
        <f t="shared" si="617"/>
        <v>0</v>
      </c>
      <c r="W1288" s="45">
        <f t="shared" si="618"/>
        <v>0</v>
      </c>
      <c r="X1288" s="28">
        <f t="shared" si="619"/>
        <v>0</v>
      </c>
      <c r="Y1288" s="28">
        <f t="shared" si="620"/>
        <v>0</v>
      </c>
      <c r="Z1288" s="45">
        <f t="shared" si="621"/>
        <v>0</v>
      </c>
      <c r="AA1288" s="29" t="str">
        <f t="shared" si="622"/>
        <v>N</v>
      </c>
      <c r="AB1288" s="46">
        <f t="shared" si="623"/>
        <v>0</v>
      </c>
      <c r="AC1288" s="31">
        <f t="shared" si="624"/>
        <v>0</v>
      </c>
      <c r="AD1288" s="31">
        <f t="shared" si="625"/>
        <v>0</v>
      </c>
      <c r="AE1288" s="31">
        <f t="shared" si="626"/>
        <v>0</v>
      </c>
      <c r="AF1288" s="47">
        <f t="shared" si="627"/>
        <v>0</v>
      </c>
      <c r="AG1288" s="31">
        <f t="shared" si="628"/>
        <v>0</v>
      </c>
      <c r="AH1288" s="48">
        <f t="shared" si="629"/>
        <v>0</v>
      </c>
      <c r="AI1288" s="33">
        <f t="shared" si="630"/>
        <v>0</v>
      </c>
      <c r="AJ1288" s="33">
        <f t="shared" si="631"/>
        <v>0</v>
      </c>
      <c r="AK1288" s="33">
        <f t="shared" si="632"/>
        <v>0</v>
      </c>
      <c r="AL1288" s="33">
        <f t="shared" si="633"/>
        <v>0</v>
      </c>
      <c r="AM1288" s="34">
        <f t="shared" si="634"/>
        <v>0</v>
      </c>
    </row>
    <row r="1289" spans="1:39" ht="15" customHeight="1" x14ac:dyDescent="0.3">
      <c r="A1289" s="166" t="s">
        <v>3723</v>
      </c>
      <c r="B1289" s="99">
        <v>9971</v>
      </c>
      <c r="C1289" s="99">
        <v>39526</v>
      </c>
      <c r="D1289" s="165">
        <v>44543</v>
      </c>
      <c r="E1289" s="165">
        <v>44861</v>
      </c>
      <c r="F1289" s="166">
        <v>4</v>
      </c>
      <c r="G1289" s="178">
        <v>0.43</v>
      </c>
      <c r="H1289" s="181">
        <v>0.5</v>
      </c>
      <c r="I1289" s="180">
        <v>2.3300000000000001E-2</v>
      </c>
      <c r="J1289" s="21">
        <f t="shared" si="605"/>
        <v>3.57</v>
      </c>
      <c r="K1289" s="21" t="str">
        <f t="shared" si="606"/>
        <v>Y</v>
      </c>
      <c r="L1289" s="37" t="str">
        <f t="shared" si="607"/>
        <v>NA</v>
      </c>
      <c r="M1289" s="8" t="str">
        <f t="shared" si="608"/>
        <v>Y</v>
      </c>
      <c r="N1289" s="42">
        <f t="shared" si="609"/>
        <v>8</v>
      </c>
      <c r="O1289" s="43">
        <f t="shared" si="610"/>
        <v>200000</v>
      </c>
      <c r="P1289" s="43" t="str">
        <f t="shared" si="611"/>
        <v>NA</v>
      </c>
      <c r="Q1289" s="24">
        <f t="shared" si="612"/>
        <v>10203.3243</v>
      </c>
      <c r="R1289" s="43">
        <f t="shared" si="613"/>
        <v>0</v>
      </c>
      <c r="S1289" s="24">
        <f t="shared" si="614"/>
        <v>1000000</v>
      </c>
      <c r="T1289" s="25" t="str">
        <f t="shared" si="615"/>
        <v>Y</v>
      </c>
      <c r="U1289" s="44">
        <f t="shared" si="616"/>
        <v>7</v>
      </c>
      <c r="V1289" s="45">
        <f t="shared" si="617"/>
        <v>200000</v>
      </c>
      <c r="W1289" s="45">
        <f t="shared" si="618"/>
        <v>1000000</v>
      </c>
      <c r="X1289" s="28">
        <f t="shared" si="619"/>
        <v>10441.061756190002</v>
      </c>
      <c r="Y1289" s="28">
        <f t="shared" si="620"/>
        <v>0</v>
      </c>
      <c r="Z1289" s="45" t="str">
        <f t="shared" si="621"/>
        <v>NA</v>
      </c>
      <c r="AA1289" s="29" t="str">
        <f t="shared" si="622"/>
        <v>Y</v>
      </c>
      <c r="AB1289" s="46">
        <f t="shared" si="623"/>
        <v>6</v>
      </c>
      <c r="AC1289" s="31">
        <f t="shared" si="624"/>
        <v>200000</v>
      </c>
      <c r="AD1289" s="31">
        <f t="shared" si="625"/>
        <v>1000000</v>
      </c>
      <c r="AE1289" s="31">
        <f t="shared" si="626"/>
        <v>10684.33849510923</v>
      </c>
      <c r="AF1289" s="47">
        <f t="shared" si="627"/>
        <v>0</v>
      </c>
      <c r="AG1289" s="31" t="str">
        <f t="shared" si="628"/>
        <v>NA</v>
      </c>
      <c r="AH1289" s="48">
        <f t="shared" si="629"/>
        <v>5</v>
      </c>
      <c r="AI1289" s="33">
        <f t="shared" si="630"/>
        <v>20000</v>
      </c>
      <c r="AJ1289" s="33">
        <f t="shared" si="631"/>
        <v>65000</v>
      </c>
      <c r="AK1289" s="33">
        <f t="shared" si="632"/>
        <v>10933.283582045276</v>
      </c>
      <c r="AL1289" s="33">
        <f t="shared" si="633"/>
        <v>0</v>
      </c>
      <c r="AM1289" s="34">
        <f t="shared" si="634"/>
        <v>0</v>
      </c>
    </row>
    <row r="1290" spans="1:39" ht="15" customHeight="1" x14ac:dyDescent="0.3">
      <c r="A1290" s="166" t="s">
        <v>3724</v>
      </c>
      <c r="B1290" s="99">
        <v>24533</v>
      </c>
      <c r="C1290" s="99">
        <v>64114</v>
      </c>
      <c r="D1290" s="165">
        <v>44616</v>
      </c>
      <c r="E1290" s="165">
        <v>44913</v>
      </c>
      <c r="F1290" s="166">
        <v>4</v>
      </c>
      <c r="G1290" s="178">
        <v>1.86</v>
      </c>
      <c r="H1290" s="181">
        <v>1</v>
      </c>
      <c r="I1290" s="180">
        <v>3.5799999999999998E-2</v>
      </c>
      <c r="J1290" s="21">
        <f t="shared" si="605"/>
        <v>2.1399999999999997</v>
      </c>
      <c r="K1290" s="21" t="str">
        <f t="shared" si="606"/>
        <v>Y</v>
      </c>
      <c r="L1290" s="37" t="str">
        <f t="shared" si="607"/>
        <v>NA</v>
      </c>
      <c r="M1290" s="8" t="str">
        <f t="shared" si="608"/>
        <v>Y</v>
      </c>
      <c r="N1290" s="42">
        <f t="shared" si="609"/>
        <v>3</v>
      </c>
      <c r="O1290" s="43">
        <f t="shared" si="610"/>
        <v>200000</v>
      </c>
      <c r="P1290" s="43" t="str">
        <f t="shared" si="611"/>
        <v>NA</v>
      </c>
      <c r="Q1290" s="24">
        <f t="shared" si="612"/>
        <v>25411.2814</v>
      </c>
      <c r="R1290" s="43">
        <f t="shared" si="613"/>
        <v>0</v>
      </c>
      <c r="S1290" s="24">
        <f t="shared" si="614"/>
        <v>1000000</v>
      </c>
      <c r="T1290" s="25" t="str">
        <f t="shared" si="615"/>
        <v>Y</v>
      </c>
      <c r="U1290" s="44">
        <f t="shared" si="616"/>
        <v>2</v>
      </c>
      <c r="V1290" s="45">
        <f t="shared" si="617"/>
        <v>200000</v>
      </c>
      <c r="W1290" s="45">
        <f t="shared" si="618"/>
        <v>1000000</v>
      </c>
      <c r="X1290" s="28">
        <f t="shared" si="619"/>
        <v>26321.005274120002</v>
      </c>
      <c r="Y1290" s="28">
        <f t="shared" si="620"/>
        <v>0</v>
      </c>
      <c r="Z1290" s="45" t="str">
        <f t="shared" si="621"/>
        <v>NA</v>
      </c>
      <c r="AA1290" s="29" t="str">
        <f t="shared" si="622"/>
        <v>Y</v>
      </c>
      <c r="AB1290" s="46">
        <f t="shared" si="623"/>
        <v>1</v>
      </c>
      <c r="AC1290" s="31">
        <f t="shared" si="624"/>
        <v>200000</v>
      </c>
      <c r="AD1290" s="31">
        <f t="shared" si="625"/>
        <v>1000000</v>
      </c>
      <c r="AE1290" s="31">
        <f t="shared" si="626"/>
        <v>27263.297262933498</v>
      </c>
      <c r="AF1290" s="47">
        <f t="shared" si="627"/>
        <v>0</v>
      </c>
      <c r="AG1290" s="31" t="str">
        <f t="shared" si="628"/>
        <v>NA</v>
      </c>
      <c r="AH1290" s="48">
        <f t="shared" si="629"/>
        <v>0</v>
      </c>
      <c r="AI1290" s="33">
        <f t="shared" si="630"/>
        <v>0</v>
      </c>
      <c r="AJ1290" s="33">
        <f t="shared" si="631"/>
        <v>0</v>
      </c>
      <c r="AK1290" s="33">
        <f t="shared" si="632"/>
        <v>0</v>
      </c>
      <c r="AL1290" s="33">
        <f t="shared" si="633"/>
        <v>0</v>
      </c>
      <c r="AM1290" s="34">
        <f t="shared" si="634"/>
        <v>0</v>
      </c>
    </row>
    <row r="1291" spans="1:39" ht="15" customHeight="1" x14ac:dyDescent="0.3">
      <c r="A1291" s="166" t="s">
        <v>3725</v>
      </c>
      <c r="B1291" s="99">
        <v>15006</v>
      </c>
      <c r="C1291" s="99">
        <v>99537</v>
      </c>
      <c r="D1291" s="165">
        <v>44933</v>
      </c>
      <c r="E1291" s="165">
        <v>44993</v>
      </c>
      <c r="F1291" s="166">
        <v>2</v>
      </c>
      <c r="G1291" s="178">
        <v>1.9</v>
      </c>
      <c r="H1291" s="181">
        <v>0.5</v>
      </c>
      <c r="I1291" s="180">
        <v>5.8799999999999998E-2</v>
      </c>
      <c r="J1291" s="21">
        <f t="shared" si="605"/>
        <v>0.10000000000000009</v>
      </c>
      <c r="K1291" s="21" t="str">
        <f t="shared" si="606"/>
        <v>Y</v>
      </c>
      <c r="L1291" s="37" t="str">
        <f t="shared" si="607"/>
        <v>NA</v>
      </c>
      <c r="M1291" s="8" t="str">
        <f t="shared" si="608"/>
        <v>Y</v>
      </c>
      <c r="N1291" s="42">
        <f t="shared" si="609"/>
        <v>1</v>
      </c>
      <c r="O1291" s="43">
        <f t="shared" si="610"/>
        <v>200000</v>
      </c>
      <c r="P1291" s="43" t="str">
        <f t="shared" si="611"/>
        <v>NA</v>
      </c>
      <c r="Q1291" s="24">
        <f t="shared" si="612"/>
        <v>15888.352799999999</v>
      </c>
      <c r="R1291" s="43">
        <f t="shared" si="613"/>
        <v>0</v>
      </c>
      <c r="S1291" s="24">
        <f t="shared" si="614"/>
        <v>1000000</v>
      </c>
      <c r="T1291" s="25" t="str">
        <f t="shared" si="615"/>
        <v>N</v>
      </c>
      <c r="U1291" s="44">
        <f t="shared" si="616"/>
        <v>0</v>
      </c>
      <c r="V1291" s="45">
        <f t="shared" si="617"/>
        <v>0</v>
      </c>
      <c r="W1291" s="45">
        <f t="shared" si="618"/>
        <v>0</v>
      </c>
      <c r="X1291" s="28">
        <f t="shared" si="619"/>
        <v>0</v>
      </c>
      <c r="Y1291" s="28">
        <f t="shared" si="620"/>
        <v>0</v>
      </c>
      <c r="Z1291" s="45">
        <f t="shared" si="621"/>
        <v>0</v>
      </c>
      <c r="AA1291" s="29" t="str">
        <f t="shared" si="622"/>
        <v>N</v>
      </c>
      <c r="AB1291" s="46">
        <f t="shared" si="623"/>
        <v>0</v>
      </c>
      <c r="AC1291" s="31">
        <f t="shared" si="624"/>
        <v>0</v>
      </c>
      <c r="AD1291" s="31">
        <f t="shared" si="625"/>
        <v>0</v>
      </c>
      <c r="AE1291" s="31">
        <f t="shared" si="626"/>
        <v>0</v>
      </c>
      <c r="AF1291" s="47">
        <f t="shared" si="627"/>
        <v>0</v>
      </c>
      <c r="AG1291" s="31">
        <f t="shared" si="628"/>
        <v>0</v>
      </c>
      <c r="AH1291" s="48">
        <f t="shared" si="629"/>
        <v>0</v>
      </c>
      <c r="AI1291" s="33">
        <f t="shared" si="630"/>
        <v>0</v>
      </c>
      <c r="AJ1291" s="33">
        <f t="shared" si="631"/>
        <v>0</v>
      </c>
      <c r="AK1291" s="33">
        <f t="shared" si="632"/>
        <v>0</v>
      </c>
      <c r="AL1291" s="33">
        <f t="shared" si="633"/>
        <v>0</v>
      </c>
      <c r="AM1291" s="34">
        <f t="shared" si="634"/>
        <v>0</v>
      </c>
    </row>
    <row r="1292" spans="1:39" ht="15" customHeight="1" x14ac:dyDescent="0.3">
      <c r="A1292" s="166" t="s">
        <v>3726</v>
      </c>
      <c r="B1292" s="99">
        <v>10146</v>
      </c>
      <c r="C1292" s="99">
        <v>51585</v>
      </c>
      <c r="D1292" s="165">
        <v>45849</v>
      </c>
      <c r="E1292" s="165">
        <v>46161</v>
      </c>
      <c r="F1292" s="166">
        <v>2</v>
      </c>
      <c r="G1292" s="178">
        <v>0.4</v>
      </c>
      <c r="H1292" s="181">
        <v>1</v>
      </c>
      <c r="I1292" s="180">
        <v>4.65E-2</v>
      </c>
      <c r="J1292" s="21">
        <f t="shared" si="605"/>
        <v>1.6</v>
      </c>
      <c r="K1292" s="21" t="str">
        <f t="shared" si="606"/>
        <v>Y</v>
      </c>
      <c r="L1292" s="37" t="str">
        <f t="shared" si="607"/>
        <v>NA</v>
      </c>
      <c r="M1292" s="8" t="str">
        <f t="shared" si="608"/>
        <v>Y</v>
      </c>
      <c r="N1292" s="42">
        <f t="shared" si="609"/>
        <v>2</v>
      </c>
      <c r="O1292" s="43">
        <f t="shared" si="610"/>
        <v>200000</v>
      </c>
      <c r="P1292" s="43" t="str">
        <f t="shared" si="611"/>
        <v>NA</v>
      </c>
      <c r="Q1292" s="24">
        <f t="shared" si="612"/>
        <v>10617.789000000001</v>
      </c>
      <c r="R1292" s="43">
        <f t="shared" si="613"/>
        <v>0</v>
      </c>
      <c r="S1292" s="24">
        <f t="shared" si="614"/>
        <v>1000000</v>
      </c>
      <c r="T1292" s="25" t="str">
        <f t="shared" si="615"/>
        <v>Y</v>
      </c>
      <c r="U1292" s="44">
        <f t="shared" si="616"/>
        <v>1</v>
      </c>
      <c r="V1292" s="45">
        <f t="shared" si="617"/>
        <v>200000</v>
      </c>
      <c r="W1292" s="45">
        <f t="shared" si="618"/>
        <v>1000000</v>
      </c>
      <c r="X1292" s="28">
        <f t="shared" si="619"/>
        <v>11111.5161885</v>
      </c>
      <c r="Y1292" s="28">
        <f t="shared" si="620"/>
        <v>0</v>
      </c>
      <c r="Z1292" s="45" t="str">
        <f t="shared" si="621"/>
        <v>NA</v>
      </c>
      <c r="AA1292" s="29" t="str">
        <f t="shared" si="622"/>
        <v>N</v>
      </c>
      <c r="AB1292" s="46">
        <f t="shared" si="623"/>
        <v>0</v>
      </c>
      <c r="AC1292" s="31">
        <f t="shared" si="624"/>
        <v>0</v>
      </c>
      <c r="AD1292" s="31">
        <f t="shared" si="625"/>
        <v>0</v>
      </c>
      <c r="AE1292" s="31">
        <f t="shared" si="626"/>
        <v>0</v>
      </c>
      <c r="AF1292" s="47">
        <f t="shared" si="627"/>
        <v>0</v>
      </c>
      <c r="AG1292" s="31">
        <f t="shared" si="628"/>
        <v>0</v>
      </c>
      <c r="AH1292" s="48">
        <f t="shared" si="629"/>
        <v>0</v>
      </c>
      <c r="AI1292" s="33">
        <f t="shared" si="630"/>
        <v>0</v>
      </c>
      <c r="AJ1292" s="33">
        <f t="shared" si="631"/>
        <v>0</v>
      </c>
      <c r="AK1292" s="33">
        <f t="shared" si="632"/>
        <v>0</v>
      </c>
      <c r="AL1292" s="33">
        <f t="shared" si="633"/>
        <v>0</v>
      </c>
      <c r="AM1292" s="34">
        <f t="shared" si="634"/>
        <v>0</v>
      </c>
    </row>
    <row r="1293" spans="1:39" ht="15" customHeight="1" x14ac:dyDescent="0.3">
      <c r="A1293" s="166" t="s">
        <v>3727</v>
      </c>
      <c r="B1293" s="99">
        <v>14543</v>
      </c>
      <c r="C1293" s="99">
        <v>28821</v>
      </c>
      <c r="D1293" s="165">
        <v>45730</v>
      </c>
      <c r="E1293" s="165">
        <v>45907</v>
      </c>
      <c r="F1293" s="166">
        <v>4</v>
      </c>
      <c r="G1293" s="178">
        <v>2.84</v>
      </c>
      <c r="H1293" s="181">
        <v>1</v>
      </c>
      <c r="I1293" s="180">
        <v>0.02</v>
      </c>
      <c r="J1293" s="21">
        <f t="shared" si="605"/>
        <v>1.1600000000000001</v>
      </c>
      <c r="K1293" s="21" t="str">
        <f t="shared" si="606"/>
        <v>Y</v>
      </c>
      <c r="L1293" s="37" t="str">
        <f t="shared" si="607"/>
        <v>NA</v>
      </c>
      <c r="M1293" s="8" t="str">
        <f t="shared" si="608"/>
        <v>Y</v>
      </c>
      <c r="N1293" s="42">
        <f t="shared" si="609"/>
        <v>2</v>
      </c>
      <c r="O1293" s="43">
        <f t="shared" si="610"/>
        <v>200000</v>
      </c>
      <c r="P1293" s="43" t="str">
        <f t="shared" si="611"/>
        <v>NA</v>
      </c>
      <c r="Q1293" s="24">
        <f t="shared" si="612"/>
        <v>14833.86</v>
      </c>
      <c r="R1293" s="43">
        <f t="shared" si="613"/>
        <v>0</v>
      </c>
      <c r="S1293" s="24">
        <f t="shared" si="614"/>
        <v>1000000</v>
      </c>
      <c r="T1293" s="25" t="str">
        <f t="shared" si="615"/>
        <v>Y</v>
      </c>
      <c r="U1293" s="44">
        <f t="shared" si="616"/>
        <v>1</v>
      </c>
      <c r="V1293" s="45">
        <f t="shared" si="617"/>
        <v>200000</v>
      </c>
      <c r="W1293" s="45">
        <f t="shared" si="618"/>
        <v>1000000</v>
      </c>
      <c r="X1293" s="28">
        <f t="shared" si="619"/>
        <v>15130.537200000001</v>
      </c>
      <c r="Y1293" s="28">
        <f t="shared" si="620"/>
        <v>0</v>
      </c>
      <c r="Z1293" s="45" t="str">
        <f t="shared" si="621"/>
        <v>NA</v>
      </c>
      <c r="AA1293" s="29" t="str">
        <f t="shared" si="622"/>
        <v>N</v>
      </c>
      <c r="AB1293" s="46">
        <f t="shared" si="623"/>
        <v>0</v>
      </c>
      <c r="AC1293" s="31">
        <f t="shared" si="624"/>
        <v>0</v>
      </c>
      <c r="AD1293" s="31">
        <f t="shared" si="625"/>
        <v>0</v>
      </c>
      <c r="AE1293" s="31">
        <f t="shared" si="626"/>
        <v>0</v>
      </c>
      <c r="AF1293" s="47">
        <f t="shared" si="627"/>
        <v>0</v>
      </c>
      <c r="AG1293" s="31">
        <f t="shared" si="628"/>
        <v>0</v>
      </c>
      <c r="AH1293" s="48">
        <f t="shared" si="629"/>
        <v>0</v>
      </c>
      <c r="AI1293" s="33">
        <f t="shared" si="630"/>
        <v>0</v>
      </c>
      <c r="AJ1293" s="33">
        <f t="shared" si="631"/>
        <v>0</v>
      </c>
      <c r="AK1293" s="33">
        <f t="shared" si="632"/>
        <v>0</v>
      </c>
      <c r="AL1293" s="33">
        <f t="shared" si="633"/>
        <v>0</v>
      </c>
      <c r="AM1293" s="34">
        <f t="shared" si="634"/>
        <v>0</v>
      </c>
    </row>
    <row r="1294" spans="1:39" ht="15" customHeight="1" x14ac:dyDescent="0.3">
      <c r="A1294" s="166" t="s">
        <v>3728</v>
      </c>
      <c r="B1294" s="99">
        <v>24326</v>
      </c>
      <c r="C1294" s="99">
        <v>60254</v>
      </c>
      <c r="D1294" s="165">
        <v>45334</v>
      </c>
      <c r="E1294" s="165">
        <v>45422</v>
      </c>
      <c r="F1294" s="166">
        <v>2</v>
      </c>
      <c r="G1294" s="178">
        <v>1.33</v>
      </c>
      <c r="H1294" s="181">
        <v>0.75</v>
      </c>
      <c r="I1294" s="180">
        <v>7.2900000000000006E-2</v>
      </c>
      <c r="J1294" s="21">
        <f t="shared" si="605"/>
        <v>0.66999999999999993</v>
      </c>
      <c r="K1294" s="21" t="str">
        <f t="shared" si="606"/>
        <v>Y</v>
      </c>
      <c r="L1294" s="37" t="str">
        <f t="shared" si="607"/>
        <v>NA</v>
      </c>
      <c r="M1294" s="8" t="str">
        <f t="shared" si="608"/>
        <v>Y</v>
      </c>
      <c r="N1294" s="42">
        <f t="shared" si="609"/>
        <v>1</v>
      </c>
      <c r="O1294" s="43">
        <f t="shared" si="610"/>
        <v>200000</v>
      </c>
      <c r="P1294" s="43" t="str">
        <f t="shared" si="611"/>
        <v>NA</v>
      </c>
      <c r="Q1294" s="24">
        <f t="shared" si="612"/>
        <v>26099.365399999999</v>
      </c>
      <c r="R1294" s="43">
        <f t="shared" si="613"/>
        <v>0</v>
      </c>
      <c r="S1294" s="24">
        <f t="shared" si="614"/>
        <v>1000000</v>
      </c>
      <c r="T1294" s="25" t="str">
        <f t="shared" si="615"/>
        <v>N</v>
      </c>
      <c r="U1294" s="44">
        <f t="shared" si="616"/>
        <v>0</v>
      </c>
      <c r="V1294" s="45">
        <f t="shared" si="617"/>
        <v>0</v>
      </c>
      <c r="W1294" s="45">
        <f t="shared" si="618"/>
        <v>0</v>
      </c>
      <c r="X1294" s="28">
        <f t="shared" si="619"/>
        <v>0</v>
      </c>
      <c r="Y1294" s="28">
        <f t="shared" si="620"/>
        <v>0</v>
      </c>
      <c r="Z1294" s="45">
        <f t="shared" si="621"/>
        <v>0</v>
      </c>
      <c r="AA1294" s="29" t="str">
        <f t="shared" si="622"/>
        <v>N</v>
      </c>
      <c r="AB1294" s="46">
        <f t="shared" si="623"/>
        <v>0</v>
      </c>
      <c r="AC1294" s="31">
        <f t="shared" si="624"/>
        <v>0</v>
      </c>
      <c r="AD1294" s="31">
        <f t="shared" si="625"/>
        <v>0</v>
      </c>
      <c r="AE1294" s="31">
        <f t="shared" si="626"/>
        <v>0</v>
      </c>
      <c r="AF1294" s="47">
        <f t="shared" si="627"/>
        <v>0</v>
      </c>
      <c r="AG1294" s="31">
        <f t="shared" si="628"/>
        <v>0</v>
      </c>
      <c r="AH1294" s="48">
        <f t="shared" si="629"/>
        <v>0</v>
      </c>
      <c r="AI1294" s="33">
        <f t="shared" si="630"/>
        <v>0</v>
      </c>
      <c r="AJ1294" s="33">
        <f t="shared" si="631"/>
        <v>0</v>
      </c>
      <c r="AK1294" s="33">
        <f t="shared" si="632"/>
        <v>0</v>
      </c>
      <c r="AL1294" s="33">
        <f t="shared" si="633"/>
        <v>0</v>
      </c>
      <c r="AM1294" s="34">
        <f t="shared" si="634"/>
        <v>0</v>
      </c>
    </row>
    <row r="1295" spans="1:39" ht="15" customHeight="1" x14ac:dyDescent="0.3">
      <c r="A1295" s="166" t="s">
        <v>3729</v>
      </c>
      <c r="B1295" s="99">
        <v>10436</v>
      </c>
      <c r="C1295" s="99">
        <v>60755</v>
      </c>
      <c r="D1295" s="165">
        <v>44986</v>
      </c>
      <c r="E1295" s="165">
        <v>45307</v>
      </c>
      <c r="F1295" s="166">
        <v>4</v>
      </c>
      <c r="G1295" s="178">
        <v>1.81</v>
      </c>
      <c r="H1295" s="181">
        <v>1</v>
      </c>
      <c r="I1295" s="180">
        <v>6.3200000000000006E-2</v>
      </c>
      <c r="J1295" s="21">
        <f t="shared" si="605"/>
        <v>2.19</v>
      </c>
      <c r="K1295" s="21" t="str">
        <f t="shared" si="606"/>
        <v>Y</v>
      </c>
      <c r="L1295" s="37" t="str">
        <f t="shared" si="607"/>
        <v>NA</v>
      </c>
      <c r="M1295" s="8" t="str">
        <f t="shared" si="608"/>
        <v>Y</v>
      </c>
      <c r="N1295" s="42">
        <f t="shared" si="609"/>
        <v>3</v>
      </c>
      <c r="O1295" s="43">
        <f t="shared" si="610"/>
        <v>200000</v>
      </c>
      <c r="P1295" s="43" t="str">
        <f t="shared" si="611"/>
        <v>NA</v>
      </c>
      <c r="Q1295" s="24">
        <f t="shared" si="612"/>
        <v>11095.555199999999</v>
      </c>
      <c r="R1295" s="43">
        <f t="shared" si="613"/>
        <v>0</v>
      </c>
      <c r="S1295" s="24">
        <f t="shared" si="614"/>
        <v>1000000</v>
      </c>
      <c r="T1295" s="25" t="str">
        <f t="shared" si="615"/>
        <v>Y</v>
      </c>
      <c r="U1295" s="44">
        <f t="shared" si="616"/>
        <v>2</v>
      </c>
      <c r="V1295" s="45">
        <f t="shared" si="617"/>
        <v>200000</v>
      </c>
      <c r="W1295" s="45">
        <f t="shared" si="618"/>
        <v>1000000</v>
      </c>
      <c r="X1295" s="28">
        <f t="shared" si="619"/>
        <v>11796.794288639998</v>
      </c>
      <c r="Y1295" s="28">
        <f t="shared" si="620"/>
        <v>0</v>
      </c>
      <c r="Z1295" s="45" t="str">
        <f t="shared" si="621"/>
        <v>NA</v>
      </c>
      <c r="AA1295" s="29" t="str">
        <f t="shared" si="622"/>
        <v>Y</v>
      </c>
      <c r="AB1295" s="46">
        <f t="shared" si="623"/>
        <v>1</v>
      </c>
      <c r="AC1295" s="31">
        <f t="shared" si="624"/>
        <v>200000</v>
      </c>
      <c r="AD1295" s="31">
        <f t="shared" si="625"/>
        <v>1000000</v>
      </c>
      <c r="AE1295" s="31">
        <f t="shared" si="626"/>
        <v>12542.351687682045</v>
      </c>
      <c r="AF1295" s="47">
        <f t="shared" si="627"/>
        <v>0</v>
      </c>
      <c r="AG1295" s="31" t="str">
        <f t="shared" si="628"/>
        <v>NA</v>
      </c>
      <c r="AH1295" s="48">
        <f t="shared" si="629"/>
        <v>0</v>
      </c>
      <c r="AI1295" s="33">
        <f t="shared" si="630"/>
        <v>0</v>
      </c>
      <c r="AJ1295" s="33">
        <f t="shared" si="631"/>
        <v>0</v>
      </c>
      <c r="AK1295" s="33">
        <f t="shared" si="632"/>
        <v>0</v>
      </c>
      <c r="AL1295" s="33">
        <f t="shared" si="633"/>
        <v>0</v>
      </c>
      <c r="AM1295" s="34">
        <f t="shared" si="634"/>
        <v>0</v>
      </c>
    </row>
    <row r="1296" spans="1:39" ht="15" customHeight="1" x14ac:dyDescent="0.3">
      <c r="A1296" s="166" t="s">
        <v>3730</v>
      </c>
      <c r="B1296" s="99">
        <v>21399</v>
      </c>
      <c r="C1296" s="99">
        <v>102175</v>
      </c>
      <c r="D1296" s="165">
        <v>45193</v>
      </c>
      <c r="E1296" s="165">
        <v>45447</v>
      </c>
      <c r="F1296" s="166">
        <v>2</v>
      </c>
      <c r="G1296" s="178">
        <v>1.24</v>
      </c>
      <c r="H1296" s="181">
        <v>1</v>
      </c>
      <c r="I1296" s="180">
        <v>6.6400000000000001E-2</v>
      </c>
      <c r="J1296" s="21">
        <f t="shared" si="605"/>
        <v>0.76</v>
      </c>
      <c r="K1296" s="21" t="str">
        <f t="shared" si="606"/>
        <v>Y</v>
      </c>
      <c r="L1296" s="37" t="str">
        <f t="shared" si="607"/>
        <v>NA</v>
      </c>
      <c r="M1296" s="8" t="str">
        <f t="shared" si="608"/>
        <v>Y</v>
      </c>
      <c r="N1296" s="42">
        <f t="shared" si="609"/>
        <v>1</v>
      </c>
      <c r="O1296" s="43">
        <f t="shared" si="610"/>
        <v>200000</v>
      </c>
      <c r="P1296" s="43" t="str">
        <f t="shared" si="611"/>
        <v>NA</v>
      </c>
      <c r="Q1296" s="24">
        <f t="shared" si="612"/>
        <v>22819.893599999999</v>
      </c>
      <c r="R1296" s="43">
        <f t="shared" si="613"/>
        <v>0</v>
      </c>
      <c r="S1296" s="24">
        <f t="shared" si="614"/>
        <v>1000000</v>
      </c>
      <c r="T1296" s="25" t="str">
        <f t="shared" si="615"/>
        <v>N</v>
      </c>
      <c r="U1296" s="44">
        <f t="shared" si="616"/>
        <v>0</v>
      </c>
      <c r="V1296" s="45">
        <f t="shared" si="617"/>
        <v>0</v>
      </c>
      <c r="W1296" s="45">
        <f t="shared" si="618"/>
        <v>0</v>
      </c>
      <c r="X1296" s="28">
        <f t="shared" si="619"/>
        <v>0</v>
      </c>
      <c r="Y1296" s="28">
        <f t="shared" si="620"/>
        <v>0</v>
      </c>
      <c r="Z1296" s="45">
        <f t="shared" si="621"/>
        <v>0</v>
      </c>
      <c r="AA1296" s="29" t="str">
        <f t="shared" si="622"/>
        <v>N</v>
      </c>
      <c r="AB1296" s="46">
        <f t="shared" si="623"/>
        <v>0</v>
      </c>
      <c r="AC1296" s="31">
        <f t="shared" si="624"/>
        <v>0</v>
      </c>
      <c r="AD1296" s="31">
        <f t="shared" si="625"/>
        <v>0</v>
      </c>
      <c r="AE1296" s="31">
        <f t="shared" si="626"/>
        <v>0</v>
      </c>
      <c r="AF1296" s="47">
        <f t="shared" si="627"/>
        <v>0</v>
      </c>
      <c r="AG1296" s="31">
        <f t="shared" si="628"/>
        <v>0</v>
      </c>
      <c r="AH1296" s="48">
        <f t="shared" si="629"/>
        <v>0</v>
      </c>
      <c r="AI1296" s="33">
        <f t="shared" si="630"/>
        <v>0</v>
      </c>
      <c r="AJ1296" s="33">
        <f t="shared" si="631"/>
        <v>0</v>
      </c>
      <c r="AK1296" s="33">
        <f t="shared" si="632"/>
        <v>0</v>
      </c>
      <c r="AL1296" s="33">
        <f t="shared" si="633"/>
        <v>0</v>
      </c>
      <c r="AM1296" s="34">
        <f t="shared" si="634"/>
        <v>0</v>
      </c>
    </row>
    <row r="1297" spans="1:39" ht="15" customHeight="1" x14ac:dyDescent="0.3">
      <c r="A1297" s="166" t="s">
        <v>3731</v>
      </c>
      <c r="B1297" s="99">
        <v>5847</v>
      </c>
      <c r="C1297" s="99">
        <v>27817</v>
      </c>
      <c r="D1297" s="165">
        <v>45736</v>
      </c>
      <c r="E1297" s="165">
        <v>46060</v>
      </c>
      <c r="F1297" s="166">
        <v>2</v>
      </c>
      <c r="G1297" s="178">
        <v>2</v>
      </c>
      <c r="H1297" s="181">
        <v>0.75</v>
      </c>
      <c r="I1297" s="180">
        <v>5.5300000000000002E-2</v>
      </c>
      <c r="J1297" s="21">
        <f t="shared" si="605"/>
        <v>0</v>
      </c>
      <c r="K1297" s="21" t="str">
        <f t="shared" si="606"/>
        <v>N</v>
      </c>
      <c r="L1297" s="37">
        <f t="shared" si="607"/>
        <v>0</v>
      </c>
      <c r="M1297" s="8" t="str">
        <f t="shared" si="608"/>
        <v>N</v>
      </c>
      <c r="N1297" s="42">
        <f t="shared" si="609"/>
        <v>0</v>
      </c>
      <c r="O1297" s="43">
        <f t="shared" si="610"/>
        <v>0</v>
      </c>
      <c r="P1297" s="43">
        <f t="shared" si="611"/>
        <v>0</v>
      </c>
      <c r="Q1297" s="24">
        <f t="shared" si="612"/>
        <v>0</v>
      </c>
      <c r="R1297" s="43">
        <f t="shared" si="613"/>
        <v>0</v>
      </c>
      <c r="S1297" s="24">
        <f t="shared" si="614"/>
        <v>37183</v>
      </c>
      <c r="T1297" s="25" t="str">
        <f t="shared" si="615"/>
        <v>N</v>
      </c>
      <c r="U1297" s="44">
        <f t="shared" si="616"/>
        <v>0</v>
      </c>
      <c r="V1297" s="45">
        <f t="shared" si="617"/>
        <v>0</v>
      </c>
      <c r="W1297" s="45">
        <f t="shared" si="618"/>
        <v>0</v>
      </c>
      <c r="X1297" s="28">
        <f t="shared" si="619"/>
        <v>0</v>
      </c>
      <c r="Y1297" s="28">
        <f t="shared" si="620"/>
        <v>0</v>
      </c>
      <c r="Z1297" s="45">
        <f t="shared" si="621"/>
        <v>0</v>
      </c>
      <c r="AA1297" s="29" t="str">
        <f t="shared" si="622"/>
        <v>N</v>
      </c>
      <c r="AB1297" s="46">
        <f t="shared" si="623"/>
        <v>0</v>
      </c>
      <c r="AC1297" s="31">
        <f t="shared" si="624"/>
        <v>0</v>
      </c>
      <c r="AD1297" s="31">
        <f t="shared" si="625"/>
        <v>0</v>
      </c>
      <c r="AE1297" s="31">
        <f t="shared" si="626"/>
        <v>0</v>
      </c>
      <c r="AF1297" s="47">
        <f t="shared" si="627"/>
        <v>0</v>
      </c>
      <c r="AG1297" s="31">
        <f t="shared" si="628"/>
        <v>0</v>
      </c>
      <c r="AH1297" s="48">
        <f t="shared" si="629"/>
        <v>0</v>
      </c>
      <c r="AI1297" s="33">
        <f t="shared" si="630"/>
        <v>0</v>
      </c>
      <c r="AJ1297" s="33">
        <f t="shared" si="631"/>
        <v>0</v>
      </c>
      <c r="AK1297" s="33">
        <f t="shared" si="632"/>
        <v>0</v>
      </c>
      <c r="AL1297" s="33">
        <f t="shared" si="633"/>
        <v>0</v>
      </c>
      <c r="AM1297" s="34">
        <f t="shared" si="634"/>
        <v>0</v>
      </c>
    </row>
    <row r="1298" spans="1:39" ht="15" customHeight="1" x14ac:dyDescent="0.3">
      <c r="A1298" s="166" t="s">
        <v>3732</v>
      </c>
      <c r="B1298" s="99">
        <v>22005</v>
      </c>
      <c r="C1298" s="99">
        <v>89968</v>
      </c>
      <c r="D1298" s="165">
        <v>45635</v>
      </c>
      <c r="E1298" s="165">
        <v>45757</v>
      </c>
      <c r="F1298" s="166">
        <v>4</v>
      </c>
      <c r="G1298" s="178">
        <v>2.58</v>
      </c>
      <c r="H1298" s="181">
        <v>1</v>
      </c>
      <c r="I1298" s="180">
        <v>8.2799999999999999E-2</v>
      </c>
      <c r="J1298" s="21">
        <f t="shared" si="605"/>
        <v>1.42</v>
      </c>
      <c r="K1298" s="21" t="str">
        <f t="shared" si="606"/>
        <v>Y</v>
      </c>
      <c r="L1298" s="37" t="str">
        <f t="shared" si="607"/>
        <v>NA</v>
      </c>
      <c r="M1298" s="8" t="str">
        <f t="shared" si="608"/>
        <v>Y</v>
      </c>
      <c r="N1298" s="42">
        <f t="shared" si="609"/>
        <v>2</v>
      </c>
      <c r="O1298" s="43">
        <f t="shared" si="610"/>
        <v>200000</v>
      </c>
      <c r="P1298" s="43" t="str">
        <f t="shared" si="611"/>
        <v>NA</v>
      </c>
      <c r="Q1298" s="24">
        <f t="shared" si="612"/>
        <v>23827.013999999999</v>
      </c>
      <c r="R1298" s="43">
        <f t="shared" si="613"/>
        <v>0</v>
      </c>
      <c r="S1298" s="24">
        <f t="shared" si="614"/>
        <v>1000000</v>
      </c>
      <c r="T1298" s="25" t="str">
        <f t="shared" si="615"/>
        <v>Y</v>
      </c>
      <c r="U1298" s="44">
        <f t="shared" si="616"/>
        <v>1</v>
      </c>
      <c r="V1298" s="45">
        <f t="shared" si="617"/>
        <v>200000</v>
      </c>
      <c r="W1298" s="45">
        <f t="shared" si="618"/>
        <v>1000000</v>
      </c>
      <c r="X1298" s="28">
        <f t="shared" si="619"/>
        <v>25799.8907592</v>
      </c>
      <c r="Y1298" s="28">
        <f t="shared" si="620"/>
        <v>0</v>
      </c>
      <c r="Z1298" s="45" t="str">
        <f t="shared" si="621"/>
        <v>NA</v>
      </c>
      <c r="AA1298" s="29" t="str">
        <f t="shared" si="622"/>
        <v>N</v>
      </c>
      <c r="AB1298" s="46">
        <f t="shared" si="623"/>
        <v>0</v>
      </c>
      <c r="AC1298" s="31">
        <f t="shared" si="624"/>
        <v>0</v>
      </c>
      <c r="AD1298" s="31">
        <f t="shared" si="625"/>
        <v>0</v>
      </c>
      <c r="AE1298" s="31">
        <f t="shared" si="626"/>
        <v>0</v>
      </c>
      <c r="AF1298" s="47">
        <f t="shared" si="627"/>
        <v>0</v>
      </c>
      <c r="AG1298" s="31">
        <f t="shared" si="628"/>
        <v>0</v>
      </c>
      <c r="AH1298" s="48">
        <f t="shared" si="629"/>
        <v>0</v>
      </c>
      <c r="AI1298" s="33">
        <f t="shared" si="630"/>
        <v>0</v>
      </c>
      <c r="AJ1298" s="33">
        <f t="shared" si="631"/>
        <v>0</v>
      </c>
      <c r="AK1298" s="33">
        <f t="shared" si="632"/>
        <v>0</v>
      </c>
      <c r="AL1298" s="33">
        <f t="shared" si="633"/>
        <v>0</v>
      </c>
      <c r="AM1298" s="34">
        <f t="shared" si="634"/>
        <v>0</v>
      </c>
    </row>
    <row r="1299" spans="1:39" ht="15" customHeight="1" x14ac:dyDescent="0.3">
      <c r="A1299" s="166" t="s">
        <v>3733</v>
      </c>
      <c r="B1299" s="99">
        <v>18380</v>
      </c>
      <c r="C1299" s="99">
        <v>72067</v>
      </c>
      <c r="D1299" s="165">
        <v>45547</v>
      </c>
      <c r="E1299" s="165">
        <v>45630</v>
      </c>
      <c r="F1299" s="166">
        <v>2</v>
      </c>
      <c r="G1299" s="178">
        <v>0.73</v>
      </c>
      <c r="H1299" s="181">
        <v>1</v>
      </c>
      <c r="I1299" s="180">
        <v>3.5200000000000002E-2</v>
      </c>
      <c r="J1299" s="21">
        <f t="shared" si="605"/>
        <v>1.27</v>
      </c>
      <c r="K1299" s="21" t="str">
        <f t="shared" si="606"/>
        <v>Y</v>
      </c>
      <c r="L1299" s="37" t="str">
        <f t="shared" si="607"/>
        <v>NA</v>
      </c>
      <c r="M1299" s="8" t="str">
        <f t="shared" si="608"/>
        <v>Y</v>
      </c>
      <c r="N1299" s="42">
        <f t="shared" si="609"/>
        <v>2</v>
      </c>
      <c r="O1299" s="43">
        <f t="shared" si="610"/>
        <v>200000</v>
      </c>
      <c r="P1299" s="43" t="str">
        <f t="shared" si="611"/>
        <v>NA</v>
      </c>
      <c r="Q1299" s="24">
        <f t="shared" si="612"/>
        <v>19026.975999999999</v>
      </c>
      <c r="R1299" s="43">
        <f t="shared" si="613"/>
        <v>0</v>
      </c>
      <c r="S1299" s="24">
        <f t="shared" si="614"/>
        <v>1000000</v>
      </c>
      <c r="T1299" s="25" t="str">
        <f t="shared" si="615"/>
        <v>Y</v>
      </c>
      <c r="U1299" s="44">
        <f t="shared" si="616"/>
        <v>1</v>
      </c>
      <c r="V1299" s="45">
        <f t="shared" si="617"/>
        <v>200000</v>
      </c>
      <c r="W1299" s="45">
        <f t="shared" si="618"/>
        <v>1000000</v>
      </c>
      <c r="X1299" s="28">
        <f t="shared" si="619"/>
        <v>19696.725555199995</v>
      </c>
      <c r="Y1299" s="28">
        <f t="shared" si="620"/>
        <v>0</v>
      </c>
      <c r="Z1299" s="45" t="str">
        <f t="shared" si="621"/>
        <v>NA</v>
      </c>
      <c r="AA1299" s="29" t="str">
        <f t="shared" si="622"/>
        <v>N</v>
      </c>
      <c r="AB1299" s="46">
        <f t="shared" si="623"/>
        <v>0</v>
      </c>
      <c r="AC1299" s="31">
        <f t="shared" si="624"/>
        <v>0</v>
      </c>
      <c r="AD1299" s="31">
        <f t="shared" si="625"/>
        <v>0</v>
      </c>
      <c r="AE1299" s="31">
        <f t="shared" si="626"/>
        <v>0</v>
      </c>
      <c r="AF1299" s="47">
        <f t="shared" si="627"/>
        <v>0</v>
      </c>
      <c r="AG1299" s="31">
        <f t="shared" si="628"/>
        <v>0</v>
      </c>
      <c r="AH1299" s="48">
        <f t="shared" si="629"/>
        <v>0</v>
      </c>
      <c r="AI1299" s="33">
        <f t="shared" si="630"/>
        <v>0</v>
      </c>
      <c r="AJ1299" s="33">
        <f t="shared" si="631"/>
        <v>0</v>
      </c>
      <c r="AK1299" s="33">
        <f t="shared" si="632"/>
        <v>0</v>
      </c>
      <c r="AL1299" s="33">
        <f t="shared" si="633"/>
        <v>0</v>
      </c>
      <c r="AM1299" s="34">
        <f t="shared" si="634"/>
        <v>0</v>
      </c>
    </row>
    <row r="1300" spans="1:39" ht="15" customHeight="1" x14ac:dyDescent="0.3">
      <c r="A1300" s="166" t="s">
        <v>3734</v>
      </c>
      <c r="B1300" s="99">
        <v>6202</v>
      </c>
      <c r="C1300" s="99">
        <v>75816</v>
      </c>
      <c r="D1300" s="165">
        <v>46024</v>
      </c>
      <c r="E1300" s="165">
        <v>46215</v>
      </c>
      <c r="F1300" s="166">
        <v>4</v>
      </c>
      <c r="G1300" s="178">
        <v>1.36</v>
      </c>
      <c r="H1300" s="181">
        <v>1</v>
      </c>
      <c r="I1300" s="180">
        <v>7.5499999999999998E-2</v>
      </c>
      <c r="J1300" s="21">
        <f t="shared" si="605"/>
        <v>2.6399999999999997</v>
      </c>
      <c r="K1300" s="21" t="str">
        <f t="shared" si="606"/>
        <v>Y</v>
      </c>
      <c r="L1300" s="37" t="str">
        <f t="shared" si="607"/>
        <v>NA</v>
      </c>
      <c r="M1300" s="8" t="str">
        <f t="shared" si="608"/>
        <v>Y</v>
      </c>
      <c r="N1300" s="42">
        <f t="shared" si="609"/>
        <v>3</v>
      </c>
      <c r="O1300" s="43">
        <f t="shared" si="610"/>
        <v>200000</v>
      </c>
      <c r="P1300" s="43" t="str">
        <f t="shared" si="611"/>
        <v>NA</v>
      </c>
      <c r="Q1300" s="24">
        <f t="shared" si="612"/>
        <v>6670.2509999999993</v>
      </c>
      <c r="R1300" s="43">
        <f t="shared" si="613"/>
        <v>0</v>
      </c>
      <c r="S1300" s="24">
        <f t="shared" si="614"/>
        <v>1000000</v>
      </c>
      <c r="T1300" s="25" t="str">
        <f t="shared" si="615"/>
        <v>Y</v>
      </c>
      <c r="U1300" s="44">
        <f t="shared" si="616"/>
        <v>2</v>
      </c>
      <c r="V1300" s="45">
        <f t="shared" si="617"/>
        <v>200000</v>
      </c>
      <c r="W1300" s="45">
        <f t="shared" si="618"/>
        <v>1000000</v>
      </c>
      <c r="X1300" s="28">
        <f t="shared" si="619"/>
        <v>7173.8549504999983</v>
      </c>
      <c r="Y1300" s="28">
        <f t="shared" si="620"/>
        <v>0</v>
      </c>
      <c r="Z1300" s="45" t="str">
        <f t="shared" si="621"/>
        <v>NA</v>
      </c>
      <c r="AA1300" s="29" t="str">
        <f t="shared" si="622"/>
        <v>Y</v>
      </c>
      <c r="AB1300" s="46">
        <f t="shared" si="623"/>
        <v>1</v>
      </c>
      <c r="AC1300" s="31">
        <f t="shared" si="624"/>
        <v>200000</v>
      </c>
      <c r="AD1300" s="31">
        <f t="shared" si="625"/>
        <v>1000000</v>
      </c>
      <c r="AE1300" s="31">
        <f t="shared" si="626"/>
        <v>7715.480999262747</v>
      </c>
      <c r="AF1300" s="47">
        <f t="shared" si="627"/>
        <v>0</v>
      </c>
      <c r="AG1300" s="31" t="str">
        <f t="shared" si="628"/>
        <v>NA</v>
      </c>
      <c r="AH1300" s="48">
        <f t="shared" si="629"/>
        <v>0</v>
      </c>
      <c r="AI1300" s="33">
        <f t="shared" si="630"/>
        <v>0</v>
      </c>
      <c r="AJ1300" s="33">
        <f t="shared" si="631"/>
        <v>0</v>
      </c>
      <c r="AK1300" s="33">
        <f t="shared" si="632"/>
        <v>0</v>
      </c>
      <c r="AL1300" s="33">
        <f t="shared" si="633"/>
        <v>0</v>
      </c>
      <c r="AM1300" s="34">
        <f t="shared" si="634"/>
        <v>0</v>
      </c>
    </row>
    <row r="1301" spans="1:39" ht="15" customHeight="1" x14ac:dyDescent="0.3">
      <c r="A1301" s="166" t="s">
        <v>3735</v>
      </c>
      <c r="B1301" s="99">
        <v>20138</v>
      </c>
      <c r="C1301" s="99">
        <v>84303</v>
      </c>
      <c r="D1301" s="165">
        <v>46093</v>
      </c>
      <c r="E1301" s="165">
        <v>46219</v>
      </c>
      <c r="F1301" s="166">
        <v>4</v>
      </c>
      <c r="G1301" s="178">
        <v>2.5299999999999998</v>
      </c>
      <c r="H1301" s="181">
        <v>1</v>
      </c>
      <c r="I1301" s="180">
        <v>5.8799999999999998E-2</v>
      </c>
      <c r="J1301" s="21">
        <f t="shared" si="605"/>
        <v>1.4700000000000002</v>
      </c>
      <c r="K1301" s="21" t="str">
        <f t="shared" si="606"/>
        <v>Y</v>
      </c>
      <c r="L1301" s="37" t="str">
        <f t="shared" si="607"/>
        <v>NA</v>
      </c>
      <c r="M1301" s="8" t="str">
        <f t="shared" si="608"/>
        <v>Y</v>
      </c>
      <c r="N1301" s="42">
        <f t="shared" si="609"/>
        <v>2</v>
      </c>
      <c r="O1301" s="43">
        <f t="shared" si="610"/>
        <v>200000</v>
      </c>
      <c r="P1301" s="43" t="str">
        <f t="shared" si="611"/>
        <v>NA</v>
      </c>
      <c r="Q1301" s="24">
        <f t="shared" si="612"/>
        <v>21322.114399999999</v>
      </c>
      <c r="R1301" s="43">
        <f t="shared" si="613"/>
        <v>0</v>
      </c>
      <c r="S1301" s="24">
        <f t="shared" si="614"/>
        <v>1000000</v>
      </c>
      <c r="T1301" s="25" t="str">
        <f t="shared" si="615"/>
        <v>Y</v>
      </c>
      <c r="U1301" s="44">
        <f t="shared" si="616"/>
        <v>1</v>
      </c>
      <c r="V1301" s="45">
        <f t="shared" si="617"/>
        <v>200000</v>
      </c>
      <c r="W1301" s="45">
        <f t="shared" si="618"/>
        <v>1000000</v>
      </c>
      <c r="X1301" s="28">
        <f t="shared" si="619"/>
        <v>22575.854726719997</v>
      </c>
      <c r="Y1301" s="28">
        <f t="shared" si="620"/>
        <v>0</v>
      </c>
      <c r="Z1301" s="45" t="str">
        <f t="shared" si="621"/>
        <v>NA</v>
      </c>
      <c r="AA1301" s="29" t="str">
        <f t="shared" si="622"/>
        <v>N</v>
      </c>
      <c r="AB1301" s="46">
        <f t="shared" si="623"/>
        <v>0</v>
      </c>
      <c r="AC1301" s="31">
        <f t="shared" si="624"/>
        <v>0</v>
      </c>
      <c r="AD1301" s="31">
        <f t="shared" si="625"/>
        <v>0</v>
      </c>
      <c r="AE1301" s="31">
        <f t="shared" si="626"/>
        <v>0</v>
      </c>
      <c r="AF1301" s="47">
        <f t="shared" si="627"/>
        <v>0</v>
      </c>
      <c r="AG1301" s="31">
        <f t="shared" si="628"/>
        <v>0</v>
      </c>
      <c r="AH1301" s="48">
        <f t="shared" si="629"/>
        <v>0</v>
      </c>
      <c r="AI1301" s="33">
        <f t="shared" si="630"/>
        <v>0</v>
      </c>
      <c r="AJ1301" s="33">
        <f t="shared" si="631"/>
        <v>0</v>
      </c>
      <c r="AK1301" s="33">
        <f t="shared" si="632"/>
        <v>0</v>
      </c>
      <c r="AL1301" s="33">
        <f t="shared" si="633"/>
        <v>0</v>
      </c>
      <c r="AM1301" s="34">
        <f t="shared" si="634"/>
        <v>0</v>
      </c>
    </row>
    <row r="1302" spans="1:39" ht="15" customHeight="1" x14ac:dyDescent="0.3">
      <c r="A1302" s="166" t="s">
        <v>3736</v>
      </c>
      <c r="B1302" s="99">
        <v>13750</v>
      </c>
      <c r="C1302" s="99">
        <v>95737</v>
      </c>
      <c r="D1302" s="165">
        <v>45936</v>
      </c>
      <c r="E1302" s="165">
        <v>46113</v>
      </c>
      <c r="F1302" s="166">
        <v>4</v>
      </c>
      <c r="G1302" s="178">
        <v>3.54</v>
      </c>
      <c r="H1302" s="181">
        <v>1</v>
      </c>
      <c r="I1302" s="180">
        <v>2.35E-2</v>
      </c>
      <c r="J1302" s="21">
        <f t="shared" si="605"/>
        <v>0.45999999999999996</v>
      </c>
      <c r="K1302" s="21" t="str">
        <f t="shared" si="606"/>
        <v>Y</v>
      </c>
      <c r="L1302" s="37" t="str">
        <f t="shared" si="607"/>
        <v>NA</v>
      </c>
      <c r="M1302" s="8" t="str">
        <f t="shared" si="608"/>
        <v>Y</v>
      </c>
      <c r="N1302" s="42">
        <f t="shared" si="609"/>
        <v>1</v>
      </c>
      <c r="O1302" s="43">
        <f t="shared" si="610"/>
        <v>200000</v>
      </c>
      <c r="P1302" s="43" t="str">
        <f t="shared" si="611"/>
        <v>NA</v>
      </c>
      <c r="Q1302" s="24">
        <f t="shared" si="612"/>
        <v>14073.125000000002</v>
      </c>
      <c r="R1302" s="43">
        <f t="shared" si="613"/>
        <v>0</v>
      </c>
      <c r="S1302" s="24">
        <f t="shared" si="614"/>
        <v>1000000</v>
      </c>
      <c r="T1302" s="25" t="str">
        <f t="shared" si="615"/>
        <v>N</v>
      </c>
      <c r="U1302" s="44">
        <f t="shared" si="616"/>
        <v>0</v>
      </c>
      <c r="V1302" s="45">
        <f t="shared" si="617"/>
        <v>0</v>
      </c>
      <c r="W1302" s="45">
        <f t="shared" si="618"/>
        <v>0</v>
      </c>
      <c r="X1302" s="28">
        <f t="shared" si="619"/>
        <v>0</v>
      </c>
      <c r="Y1302" s="28">
        <f t="shared" si="620"/>
        <v>0</v>
      </c>
      <c r="Z1302" s="45">
        <f t="shared" si="621"/>
        <v>0</v>
      </c>
      <c r="AA1302" s="29" t="str">
        <f t="shared" si="622"/>
        <v>N</v>
      </c>
      <c r="AB1302" s="46">
        <f t="shared" si="623"/>
        <v>0</v>
      </c>
      <c r="AC1302" s="31">
        <f t="shared" si="624"/>
        <v>0</v>
      </c>
      <c r="AD1302" s="31">
        <f t="shared" si="625"/>
        <v>0</v>
      </c>
      <c r="AE1302" s="31">
        <f t="shared" si="626"/>
        <v>0</v>
      </c>
      <c r="AF1302" s="47">
        <f t="shared" si="627"/>
        <v>0</v>
      </c>
      <c r="AG1302" s="31">
        <f t="shared" si="628"/>
        <v>0</v>
      </c>
      <c r="AH1302" s="48">
        <f t="shared" si="629"/>
        <v>0</v>
      </c>
      <c r="AI1302" s="33">
        <f t="shared" si="630"/>
        <v>0</v>
      </c>
      <c r="AJ1302" s="33">
        <f t="shared" si="631"/>
        <v>0</v>
      </c>
      <c r="AK1302" s="33">
        <f t="shared" si="632"/>
        <v>0</v>
      </c>
      <c r="AL1302" s="33">
        <f t="shared" si="633"/>
        <v>0</v>
      </c>
      <c r="AM1302" s="34">
        <f t="shared" si="634"/>
        <v>0</v>
      </c>
    </row>
    <row r="1303" spans="1:39" ht="15" customHeight="1" x14ac:dyDescent="0.3">
      <c r="A1303" s="166" t="s">
        <v>3737</v>
      </c>
      <c r="B1303" s="99">
        <v>10189</v>
      </c>
      <c r="C1303" s="99">
        <v>60919</v>
      </c>
      <c r="D1303" s="165">
        <v>45076</v>
      </c>
      <c r="E1303" s="165">
        <v>45113</v>
      </c>
      <c r="F1303" s="166">
        <v>4</v>
      </c>
      <c r="G1303" s="178">
        <v>0.46</v>
      </c>
      <c r="H1303" s="181">
        <v>0.25</v>
      </c>
      <c r="I1303" s="180">
        <v>4.7300000000000002E-2</v>
      </c>
      <c r="J1303" s="21">
        <f t="shared" si="605"/>
        <v>3.54</v>
      </c>
      <c r="K1303" s="21" t="str">
        <f t="shared" si="606"/>
        <v>Y</v>
      </c>
      <c r="L1303" s="37" t="str">
        <f t="shared" si="607"/>
        <v>NA</v>
      </c>
      <c r="M1303" s="8" t="str">
        <f t="shared" si="608"/>
        <v>Y</v>
      </c>
      <c r="N1303" s="42">
        <f t="shared" si="609"/>
        <v>15</v>
      </c>
      <c r="O1303" s="43">
        <f t="shared" si="610"/>
        <v>200000</v>
      </c>
      <c r="P1303" s="43" t="str">
        <f t="shared" si="611"/>
        <v>NA</v>
      </c>
      <c r="Q1303" s="24">
        <f t="shared" si="612"/>
        <v>10670.939699999999</v>
      </c>
      <c r="R1303" s="43">
        <f t="shared" si="613"/>
        <v>0</v>
      </c>
      <c r="S1303" s="24">
        <f t="shared" si="614"/>
        <v>1000000</v>
      </c>
      <c r="T1303" s="25" t="str">
        <f t="shared" si="615"/>
        <v>Y</v>
      </c>
      <c r="U1303" s="44">
        <f t="shared" si="616"/>
        <v>14</v>
      </c>
      <c r="V1303" s="45">
        <f t="shared" si="617"/>
        <v>200000</v>
      </c>
      <c r="W1303" s="45">
        <f t="shared" si="618"/>
        <v>1000000</v>
      </c>
      <c r="X1303" s="28">
        <f t="shared" si="619"/>
        <v>11175.675147809998</v>
      </c>
      <c r="Y1303" s="28">
        <f t="shared" si="620"/>
        <v>0</v>
      </c>
      <c r="Z1303" s="45" t="str">
        <f t="shared" si="621"/>
        <v>NA</v>
      </c>
      <c r="AA1303" s="29" t="str">
        <f t="shared" si="622"/>
        <v>Y</v>
      </c>
      <c r="AB1303" s="46">
        <f t="shared" si="623"/>
        <v>13</v>
      </c>
      <c r="AC1303" s="31">
        <f t="shared" si="624"/>
        <v>200000</v>
      </c>
      <c r="AD1303" s="31">
        <f t="shared" si="625"/>
        <v>1000000</v>
      </c>
      <c r="AE1303" s="31">
        <f t="shared" si="626"/>
        <v>11704.284582301409</v>
      </c>
      <c r="AF1303" s="47">
        <f t="shared" si="627"/>
        <v>0</v>
      </c>
      <c r="AG1303" s="31" t="str">
        <f t="shared" si="628"/>
        <v>NA</v>
      </c>
      <c r="AH1303" s="48">
        <f t="shared" si="629"/>
        <v>12</v>
      </c>
      <c r="AI1303" s="33">
        <f t="shared" si="630"/>
        <v>20000</v>
      </c>
      <c r="AJ1303" s="33">
        <f t="shared" si="631"/>
        <v>65000</v>
      </c>
      <c r="AK1303" s="33">
        <f t="shared" si="632"/>
        <v>12257.897243044265</v>
      </c>
      <c r="AL1303" s="33">
        <f t="shared" si="633"/>
        <v>0</v>
      </c>
      <c r="AM1303" s="34">
        <f t="shared" si="634"/>
        <v>0</v>
      </c>
    </row>
    <row r="1304" spans="1:39" ht="15" customHeight="1" x14ac:dyDescent="0.3">
      <c r="A1304" s="166" t="s">
        <v>3738</v>
      </c>
      <c r="B1304" s="99">
        <v>21330</v>
      </c>
      <c r="C1304" s="99">
        <v>69584</v>
      </c>
      <c r="D1304" s="165">
        <v>45162</v>
      </c>
      <c r="E1304" s="165">
        <v>45331</v>
      </c>
      <c r="F1304" s="166">
        <v>4</v>
      </c>
      <c r="G1304" s="178">
        <v>3.36</v>
      </c>
      <c r="H1304" s="181">
        <v>1</v>
      </c>
      <c r="I1304" s="180">
        <v>3.2099999999999997E-2</v>
      </c>
      <c r="J1304" s="21">
        <f t="shared" si="605"/>
        <v>0.64000000000000012</v>
      </c>
      <c r="K1304" s="21" t="str">
        <f t="shared" si="606"/>
        <v>Y</v>
      </c>
      <c r="L1304" s="37" t="str">
        <f t="shared" si="607"/>
        <v>NA</v>
      </c>
      <c r="M1304" s="8" t="str">
        <f t="shared" si="608"/>
        <v>Y</v>
      </c>
      <c r="N1304" s="42">
        <f t="shared" si="609"/>
        <v>1</v>
      </c>
      <c r="O1304" s="43">
        <f t="shared" si="610"/>
        <v>200000</v>
      </c>
      <c r="P1304" s="43" t="str">
        <f t="shared" si="611"/>
        <v>NA</v>
      </c>
      <c r="Q1304" s="24">
        <f t="shared" si="612"/>
        <v>22014.692999999999</v>
      </c>
      <c r="R1304" s="43">
        <f t="shared" si="613"/>
        <v>0</v>
      </c>
      <c r="S1304" s="24">
        <f t="shared" si="614"/>
        <v>1000000</v>
      </c>
      <c r="T1304" s="25" t="str">
        <f t="shared" si="615"/>
        <v>N</v>
      </c>
      <c r="U1304" s="44">
        <f t="shared" si="616"/>
        <v>0</v>
      </c>
      <c r="V1304" s="45">
        <f t="shared" si="617"/>
        <v>0</v>
      </c>
      <c r="W1304" s="45">
        <f t="shared" si="618"/>
        <v>0</v>
      </c>
      <c r="X1304" s="28">
        <f t="shared" si="619"/>
        <v>0</v>
      </c>
      <c r="Y1304" s="28">
        <f t="shared" si="620"/>
        <v>0</v>
      </c>
      <c r="Z1304" s="45">
        <f t="shared" si="621"/>
        <v>0</v>
      </c>
      <c r="AA1304" s="29" t="str">
        <f t="shared" si="622"/>
        <v>N</v>
      </c>
      <c r="AB1304" s="46">
        <f t="shared" si="623"/>
        <v>0</v>
      </c>
      <c r="AC1304" s="31">
        <f t="shared" si="624"/>
        <v>0</v>
      </c>
      <c r="AD1304" s="31">
        <f t="shared" si="625"/>
        <v>0</v>
      </c>
      <c r="AE1304" s="31">
        <f t="shared" si="626"/>
        <v>0</v>
      </c>
      <c r="AF1304" s="47">
        <f t="shared" si="627"/>
        <v>0</v>
      </c>
      <c r="AG1304" s="31">
        <f t="shared" si="628"/>
        <v>0</v>
      </c>
      <c r="AH1304" s="48">
        <f t="shared" si="629"/>
        <v>0</v>
      </c>
      <c r="AI1304" s="33">
        <f t="shared" si="630"/>
        <v>0</v>
      </c>
      <c r="AJ1304" s="33">
        <f t="shared" si="631"/>
        <v>0</v>
      </c>
      <c r="AK1304" s="33">
        <f t="shared" si="632"/>
        <v>0</v>
      </c>
      <c r="AL1304" s="33">
        <f t="shared" si="633"/>
        <v>0</v>
      </c>
      <c r="AM1304" s="34">
        <f t="shared" si="634"/>
        <v>0</v>
      </c>
    </row>
    <row r="1305" spans="1:39" ht="15" customHeight="1" x14ac:dyDescent="0.3">
      <c r="A1305" s="166" t="s">
        <v>3739</v>
      </c>
      <c r="B1305" s="99">
        <v>17569</v>
      </c>
      <c r="C1305" s="99">
        <v>52552</v>
      </c>
      <c r="D1305" s="165">
        <v>44977</v>
      </c>
      <c r="E1305" s="165">
        <v>45267</v>
      </c>
      <c r="F1305" s="166">
        <v>2</v>
      </c>
      <c r="G1305" s="178">
        <v>1.74</v>
      </c>
      <c r="H1305" s="181">
        <v>0.75</v>
      </c>
      <c r="I1305" s="180">
        <v>6.9099999999999995E-2</v>
      </c>
      <c r="J1305" s="21">
        <f t="shared" si="605"/>
        <v>0.26</v>
      </c>
      <c r="K1305" s="21" t="str">
        <f t="shared" si="606"/>
        <v>Y</v>
      </c>
      <c r="L1305" s="37" t="str">
        <f t="shared" si="607"/>
        <v>NA</v>
      </c>
      <c r="M1305" s="8" t="str">
        <f t="shared" si="608"/>
        <v>Y</v>
      </c>
      <c r="N1305" s="42">
        <f t="shared" si="609"/>
        <v>1</v>
      </c>
      <c r="O1305" s="43">
        <f t="shared" si="610"/>
        <v>200000</v>
      </c>
      <c r="P1305" s="43" t="str">
        <f t="shared" si="611"/>
        <v>NA</v>
      </c>
      <c r="Q1305" s="24">
        <f t="shared" si="612"/>
        <v>18783.017899999999</v>
      </c>
      <c r="R1305" s="43">
        <f t="shared" si="613"/>
        <v>0</v>
      </c>
      <c r="S1305" s="24">
        <f t="shared" si="614"/>
        <v>1000000</v>
      </c>
      <c r="T1305" s="25" t="str">
        <f t="shared" si="615"/>
        <v>N</v>
      </c>
      <c r="U1305" s="44">
        <f t="shared" si="616"/>
        <v>0</v>
      </c>
      <c r="V1305" s="45">
        <f t="shared" si="617"/>
        <v>0</v>
      </c>
      <c r="W1305" s="45">
        <f t="shared" si="618"/>
        <v>0</v>
      </c>
      <c r="X1305" s="28">
        <f t="shared" si="619"/>
        <v>0</v>
      </c>
      <c r="Y1305" s="28">
        <f t="shared" si="620"/>
        <v>0</v>
      </c>
      <c r="Z1305" s="45">
        <f t="shared" si="621"/>
        <v>0</v>
      </c>
      <c r="AA1305" s="29" t="str">
        <f t="shared" si="622"/>
        <v>N</v>
      </c>
      <c r="AB1305" s="46">
        <f t="shared" si="623"/>
        <v>0</v>
      </c>
      <c r="AC1305" s="31">
        <f t="shared" si="624"/>
        <v>0</v>
      </c>
      <c r="AD1305" s="31">
        <f t="shared" si="625"/>
        <v>0</v>
      </c>
      <c r="AE1305" s="31">
        <f t="shared" si="626"/>
        <v>0</v>
      </c>
      <c r="AF1305" s="47">
        <f t="shared" si="627"/>
        <v>0</v>
      </c>
      <c r="AG1305" s="31">
        <f t="shared" si="628"/>
        <v>0</v>
      </c>
      <c r="AH1305" s="48">
        <f t="shared" si="629"/>
        <v>0</v>
      </c>
      <c r="AI1305" s="33">
        <f t="shared" si="630"/>
        <v>0</v>
      </c>
      <c r="AJ1305" s="33">
        <f t="shared" si="631"/>
        <v>0</v>
      </c>
      <c r="AK1305" s="33">
        <f t="shared" si="632"/>
        <v>0</v>
      </c>
      <c r="AL1305" s="33">
        <f t="shared" si="633"/>
        <v>0</v>
      </c>
      <c r="AM1305" s="34">
        <f t="shared" si="634"/>
        <v>0</v>
      </c>
    </row>
    <row r="1306" spans="1:39" ht="15" customHeight="1" x14ac:dyDescent="0.3">
      <c r="A1306" s="166" t="s">
        <v>3740</v>
      </c>
      <c r="B1306" s="99">
        <v>21637</v>
      </c>
      <c r="C1306" s="99">
        <v>66655</v>
      </c>
      <c r="D1306" s="165">
        <v>44524</v>
      </c>
      <c r="E1306" s="165">
        <v>44555</v>
      </c>
      <c r="F1306" s="166">
        <v>4</v>
      </c>
      <c r="G1306" s="178">
        <v>2.93</v>
      </c>
      <c r="H1306" s="181">
        <v>1</v>
      </c>
      <c r="I1306" s="180">
        <v>7.5600000000000001E-2</v>
      </c>
      <c r="J1306" s="21">
        <f t="shared" si="605"/>
        <v>1.0699999999999998</v>
      </c>
      <c r="K1306" s="21" t="str">
        <f t="shared" si="606"/>
        <v>Y</v>
      </c>
      <c r="L1306" s="37" t="str">
        <f t="shared" si="607"/>
        <v>NA</v>
      </c>
      <c r="M1306" s="8" t="str">
        <f t="shared" si="608"/>
        <v>Y</v>
      </c>
      <c r="N1306" s="42">
        <f t="shared" si="609"/>
        <v>2</v>
      </c>
      <c r="O1306" s="43">
        <f t="shared" si="610"/>
        <v>200000</v>
      </c>
      <c r="P1306" s="43" t="str">
        <f t="shared" si="611"/>
        <v>NA</v>
      </c>
      <c r="Q1306" s="24">
        <f t="shared" si="612"/>
        <v>23272.757200000004</v>
      </c>
      <c r="R1306" s="43">
        <f t="shared" si="613"/>
        <v>0</v>
      </c>
      <c r="S1306" s="24">
        <f t="shared" si="614"/>
        <v>1000000</v>
      </c>
      <c r="T1306" s="25" t="str">
        <f t="shared" si="615"/>
        <v>Y</v>
      </c>
      <c r="U1306" s="44">
        <f t="shared" si="616"/>
        <v>1</v>
      </c>
      <c r="V1306" s="45">
        <f t="shared" si="617"/>
        <v>200000</v>
      </c>
      <c r="W1306" s="45">
        <f t="shared" si="618"/>
        <v>1000000</v>
      </c>
      <c r="X1306" s="28">
        <f t="shared" si="619"/>
        <v>25032.177644320007</v>
      </c>
      <c r="Y1306" s="28">
        <f t="shared" si="620"/>
        <v>0</v>
      </c>
      <c r="Z1306" s="45" t="str">
        <f t="shared" si="621"/>
        <v>NA</v>
      </c>
      <c r="AA1306" s="29" t="str">
        <f t="shared" si="622"/>
        <v>N</v>
      </c>
      <c r="AB1306" s="46">
        <f t="shared" si="623"/>
        <v>0</v>
      </c>
      <c r="AC1306" s="31">
        <f t="shared" si="624"/>
        <v>0</v>
      </c>
      <c r="AD1306" s="31">
        <f t="shared" si="625"/>
        <v>0</v>
      </c>
      <c r="AE1306" s="31">
        <f t="shared" si="626"/>
        <v>0</v>
      </c>
      <c r="AF1306" s="47">
        <f t="shared" si="627"/>
        <v>0</v>
      </c>
      <c r="AG1306" s="31">
        <f t="shared" si="628"/>
        <v>0</v>
      </c>
      <c r="AH1306" s="48">
        <f t="shared" si="629"/>
        <v>0</v>
      </c>
      <c r="AI1306" s="33">
        <f t="shared" si="630"/>
        <v>0</v>
      </c>
      <c r="AJ1306" s="33">
        <f t="shared" si="631"/>
        <v>0</v>
      </c>
      <c r="AK1306" s="33">
        <f t="shared" si="632"/>
        <v>0</v>
      </c>
      <c r="AL1306" s="33">
        <f t="shared" si="633"/>
        <v>0</v>
      </c>
      <c r="AM1306" s="34">
        <f t="shared" si="634"/>
        <v>0</v>
      </c>
    </row>
    <row r="1307" spans="1:39" ht="15" customHeight="1" x14ac:dyDescent="0.3">
      <c r="A1307" s="166" t="s">
        <v>3741</v>
      </c>
      <c r="B1307" s="99">
        <v>20870</v>
      </c>
      <c r="C1307" s="99">
        <v>76106</v>
      </c>
      <c r="D1307" s="165">
        <v>45524</v>
      </c>
      <c r="E1307" s="165">
        <v>45836</v>
      </c>
      <c r="F1307" s="166">
        <v>4</v>
      </c>
      <c r="G1307" s="178">
        <v>1.88</v>
      </c>
      <c r="H1307" s="181">
        <v>0.75</v>
      </c>
      <c r="I1307" s="180">
        <v>7.5899999999999995E-2</v>
      </c>
      <c r="J1307" s="21">
        <f t="shared" si="605"/>
        <v>2.12</v>
      </c>
      <c r="K1307" s="21" t="str">
        <f t="shared" si="606"/>
        <v>Y</v>
      </c>
      <c r="L1307" s="37" t="str">
        <f t="shared" si="607"/>
        <v>NA</v>
      </c>
      <c r="M1307" s="8" t="str">
        <f t="shared" si="608"/>
        <v>Y</v>
      </c>
      <c r="N1307" s="42">
        <f t="shared" si="609"/>
        <v>3</v>
      </c>
      <c r="O1307" s="43">
        <f t="shared" si="610"/>
        <v>200000</v>
      </c>
      <c r="P1307" s="43" t="str">
        <f t="shared" si="611"/>
        <v>NA</v>
      </c>
      <c r="Q1307" s="24">
        <f t="shared" si="612"/>
        <v>22454.033000000003</v>
      </c>
      <c r="R1307" s="43">
        <f t="shared" si="613"/>
        <v>0</v>
      </c>
      <c r="S1307" s="24">
        <f t="shared" si="614"/>
        <v>1000000</v>
      </c>
      <c r="T1307" s="25" t="str">
        <f t="shared" si="615"/>
        <v>Y</v>
      </c>
      <c r="U1307" s="44">
        <f t="shared" si="616"/>
        <v>2</v>
      </c>
      <c r="V1307" s="45">
        <f t="shared" si="617"/>
        <v>200000</v>
      </c>
      <c r="W1307" s="45">
        <f t="shared" si="618"/>
        <v>1000000</v>
      </c>
      <c r="X1307" s="28">
        <f t="shared" si="619"/>
        <v>24158.294104700006</v>
      </c>
      <c r="Y1307" s="28">
        <f t="shared" si="620"/>
        <v>0</v>
      </c>
      <c r="Z1307" s="45" t="str">
        <f t="shared" si="621"/>
        <v>NA</v>
      </c>
      <c r="AA1307" s="29" t="str">
        <f t="shared" si="622"/>
        <v>Y</v>
      </c>
      <c r="AB1307" s="46">
        <f t="shared" si="623"/>
        <v>1</v>
      </c>
      <c r="AC1307" s="31">
        <f t="shared" si="624"/>
        <v>200000</v>
      </c>
      <c r="AD1307" s="31">
        <f t="shared" si="625"/>
        <v>1000000</v>
      </c>
      <c r="AE1307" s="31">
        <f t="shared" si="626"/>
        <v>25991.908627246739</v>
      </c>
      <c r="AF1307" s="47">
        <f t="shared" si="627"/>
        <v>0</v>
      </c>
      <c r="AG1307" s="31" t="str">
        <f t="shared" si="628"/>
        <v>NA</v>
      </c>
      <c r="AH1307" s="48">
        <f t="shared" si="629"/>
        <v>0</v>
      </c>
      <c r="AI1307" s="33">
        <f t="shared" si="630"/>
        <v>0</v>
      </c>
      <c r="AJ1307" s="33">
        <f t="shared" si="631"/>
        <v>0</v>
      </c>
      <c r="AK1307" s="33">
        <f t="shared" si="632"/>
        <v>0</v>
      </c>
      <c r="AL1307" s="33">
        <f t="shared" si="633"/>
        <v>0</v>
      </c>
      <c r="AM1307" s="34">
        <f t="shared" si="634"/>
        <v>0</v>
      </c>
    </row>
    <row r="1308" spans="1:39" ht="15" customHeight="1" x14ac:dyDescent="0.3">
      <c r="A1308" s="166" t="s">
        <v>3742</v>
      </c>
      <c r="B1308" s="99">
        <v>17549</v>
      </c>
      <c r="C1308" s="99">
        <v>58162</v>
      </c>
      <c r="D1308" s="165">
        <v>44451</v>
      </c>
      <c r="E1308" s="165">
        <v>44691</v>
      </c>
      <c r="F1308" s="166">
        <v>2</v>
      </c>
      <c r="G1308" s="178">
        <v>0.7</v>
      </c>
      <c r="H1308" s="181">
        <v>1</v>
      </c>
      <c r="I1308" s="180">
        <v>6.4399999999999999E-2</v>
      </c>
      <c r="J1308" s="21">
        <f t="shared" si="605"/>
        <v>1.3</v>
      </c>
      <c r="K1308" s="21" t="str">
        <f t="shared" si="606"/>
        <v>Y</v>
      </c>
      <c r="L1308" s="37" t="str">
        <f t="shared" si="607"/>
        <v>NA</v>
      </c>
      <c r="M1308" s="8" t="str">
        <f t="shared" si="608"/>
        <v>Y</v>
      </c>
      <c r="N1308" s="42">
        <f t="shared" si="609"/>
        <v>2</v>
      </c>
      <c r="O1308" s="43">
        <f t="shared" si="610"/>
        <v>200000</v>
      </c>
      <c r="P1308" s="43" t="str">
        <f t="shared" si="611"/>
        <v>NA</v>
      </c>
      <c r="Q1308" s="24">
        <f t="shared" si="612"/>
        <v>18679.155600000002</v>
      </c>
      <c r="R1308" s="43">
        <f t="shared" si="613"/>
        <v>0</v>
      </c>
      <c r="S1308" s="24">
        <f t="shared" si="614"/>
        <v>1000000</v>
      </c>
      <c r="T1308" s="25" t="str">
        <f t="shared" si="615"/>
        <v>Y</v>
      </c>
      <c r="U1308" s="44">
        <f t="shared" si="616"/>
        <v>1</v>
      </c>
      <c r="V1308" s="45">
        <f t="shared" si="617"/>
        <v>200000</v>
      </c>
      <c r="W1308" s="45">
        <f t="shared" si="618"/>
        <v>1000000</v>
      </c>
      <c r="X1308" s="28">
        <f t="shared" si="619"/>
        <v>19882.093220640003</v>
      </c>
      <c r="Y1308" s="28">
        <f t="shared" si="620"/>
        <v>0</v>
      </c>
      <c r="Z1308" s="45" t="str">
        <f t="shared" si="621"/>
        <v>NA</v>
      </c>
      <c r="AA1308" s="29" t="str">
        <f t="shared" si="622"/>
        <v>N</v>
      </c>
      <c r="AB1308" s="46">
        <f t="shared" si="623"/>
        <v>0</v>
      </c>
      <c r="AC1308" s="31">
        <f t="shared" si="624"/>
        <v>0</v>
      </c>
      <c r="AD1308" s="31">
        <f t="shared" si="625"/>
        <v>0</v>
      </c>
      <c r="AE1308" s="31">
        <f t="shared" si="626"/>
        <v>0</v>
      </c>
      <c r="AF1308" s="47">
        <f t="shared" si="627"/>
        <v>0</v>
      </c>
      <c r="AG1308" s="31">
        <f t="shared" si="628"/>
        <v>0</v>
      </c>
      <c r="AH1308" s="48">
        <f t="shared" si="629"/>
        <v>0</v>
      </c>
      <c r="AI1308" s="33">
        <f t="shared" si="630"/>
        <v>0</v>
      </c>
      <c r="AJ1308" s="33">
        <f t="shared" si="631"/>
        <v>0</v>
      </c>
      <c r="AK1308" s="33">
        <f t="shared" si="632"/>
        <v>0</v>
      </c>
      <c r="AL1308" s="33">
        <f t="shared" si="633"/>
        <v>0</v>
      </c>
      <c r="AM1308" s="34">
        <f t="shared" si="634"/>
        <v>0</v>
      </c>
    </row>
    <row r="1309" spans="1:39" ht="15" customHeight="1" x14ac:dyDescent="0.3">
      <c r="A1309" s="166" t="s">
        <v>3743</v>
      </c>
      <c r="B1309" s="99">
        <v>9984</v>
      </c>
      <c r="C1309" s="99">
        <v>84907</v>
      </c>
      <c r="D1309" s="165">
        <v>46129</v>
      </c>
      <c r="E1309" s="165">
        <v>46223</v>
      </c>
      <c r="F1309" s="166">
        <v>4</v>
      </c>
      <c r="G1309" s="178">
        <v>3.49</v>
      </c>
      <c r="H1309" s="181">
        <v>1</v>
      </c>
      <c r="I1309" s="180">
        <v>2.1999999999999999E-2</v>
      </c>
      <c r="J1309" s="21">
        <f t="shared" si="605"/>
        <v>0.50999999999999979</v>
      </c>
      <c r="K1309" s="21" t="str">
        <f t="shared" si="606"/>
        <v>Y</v>
      </c>
      <c r="L1309" s="37" t="str">
        <f t="shared" si="607"/>
        <v>NA</v>
      </c>
      <c r="M1309" s="8" t="str">
        <f t="shared" si="608"/>
        <v>Y</v>
      </c>
      <c r="N1309" s="42">
        <f t="shared" si="609"/>
        <v>1</v>
      </c>
      <c r="O1309" s="43">
        <f t="shared" si="610"/>
        <v>200000</v>
      </c>
      <c r="P1309" s="43" t="str">
        <f t="shared" si="611"/>
        <v>NA</v>
      </c>
      <c r="Q1309" s="24">
        <f t="shared" si="612"/>
        <v>10203.648000000001</v>
      </c>
      <c r="R1309" s="43">
        <f t="shared" si="613"/>
        <v>0</v>
      </c>
      <c r="S1309" s="24">
        <f t="shared" si="614"/>
        <v>1000000</v>
      </c>
      <c r="T1309" s="25" t="str">
        <f t="shared" si="615"/>
        <v>N</v>
      </c>
      <c r="U1309" s="44">
        <f t="shared" si="616"/>
        <v>0</v>
      </c>
      <c r="V1309" s="45">
        <f t="shared" si="617"/>
        <v>0</v>
      </c>
      <c r="W1309" s="45">
        <f t="shared" si="618"/>
        <v>0</v>
      </c>
      <c r="X1309" s="28">
        <f t="shared" si="619"/>
        <v>0</v>
      </c>
      <c r="Y1309" s="28">
        <f t="shared" si="620"/>
        <v>0</v>
      </c>
      <c r="Z1309" s="45">
        <f t="shared" si="621"/>
        <v>0</v>
      </c>
      <c r="AA1309" s="29" t="str">
        <f t="shared" si="622"/>
        <v>N</v>
      </c>
      <c r="AB1309" s="46">
        <f t="shared" si="623"/>
        <v>0</v>
      </c>
      <c r="AC1309" s="31">
        <f t="shared" si="624"/>
        <v>0</v>
      </c>
      <c r="AD1309" s="31">
        <f t="shared" si="625"/>
        <v>0</v>
      </c>
      <c r="AE1309" s="31">
        <f t="shared" si="626"/>
        <v>0</v>
      </c>
      <c r="AF1309" s="47">
        <f t="shared" si="627"/>
        <v>0</v>
      </c>
      <c r="AG1309" s="31">
        <f t="shared" si="628"/>
        <v>0</v>
      </c>
      <c r="AH1309" s="48">
        <f t="shared" si="629"/>
        <v>0</v>
      </c>
      <c r="AI1309" s="33">
        <f t="shared" si="630"/>
        <v>0</v>
      </c>
      <c r="AJ1309" s="33">
        <f t="shared" si="631"/>
        <v>0</v>
      </c>
      <c r="AK1309" s="33">
        <f t="shared" si="632"/>
        <v>0</v>
      </c>
      <c r="AL1309" s="33">
        <f t="shared" si="633"/>
        <v>0</v>
      </c>
      <c r="AM1309" s="34">
        <f t="shared" si="634"/>
        <v>0</v>
      </c>
    </row>
    <row r="1310" spans="1:39" ht="15" customHeight="1" x14ac:dyDescent="0.3">
      <c r="A1310" s="166" t="s">
        <v>3744</v>
      </c>
      <c r="B1310" s="99">
        <v>9723</v>
      </c>
      <c r="C1310" s="99">
        <v>73459</v>
      </c>
      <c r="D1310" s="165">
        <v>44421</v>
      </c>
      <c r="E1310" s="165">
        <v>44786</v>
      </c>
      <c r="F1310" s="166">
        <v>2</v>
      </c>
      <c r="G1310" s="178">
        <v>0.24</v>
      </c>
      <c r="H1310" s="181">
        <v>0.75</v>
      </c>
      <c r="I1310" s="180">
        <v>3.8699999999999998E-2</v>
      </c>
      <c r="J1310" s="21">
        <f t="shared" si="605"/>
        <v>1.76</v>
      </c>
      <c r="K1310" s="21" t="str">
        <f t="shared" si="606"/>
        <v>Y</v>
      </c>
      <c r="L1310" s="37" t="str">
        <f t="shared" si="607"/>
        <v>NA</v>
      </c>
      <c r="M1310" s="8" t="str">
        <f t="shared" si="608"/>
        <v>Y</v>
      </c>
      <c r="N1310" s="42">
        <f t="shared" si="609"/>
        <v>3</v>
      </c>
      <c r="O1310" s="43">
        <f t="shared" si="610"/>
        <v>200000</v>
      </c>
      <c r="P1310" s="43" t="str">
        <f t="shared" si="611"/>
        <v>NA</v>
      </c>
      <c r="Q1310" s="24">
        <f t="shared" si="612"/>
        <v>10099.2801</v>
      </c>
      <c r="R1310" s="43">
        <f t="shared" si="613"/>
        <v>0</v>
      </c>
      <c r="S1310" s="24">
        <f t="shared" si="614"/>
        <v>1000000</v>
      </c>
      <c r="T1310" s="25" t="str">
        <f t="shared" si="615"/>
        <v>Y</v>
      </c>
      <c r="U1310" s="44">
        <f t="shared" si="616"/>
        <v>2</v>
      </c>
      <c r="V1310" s="45">
        <f t="shared" si="617"/>
        <v>200000</v>
      </c>
      <c r="W1310" s="45">
        <f t="shared" si="618"/>
        <v>1000000</v>
      </c>
      <c r="X1310" s="28">
        <f t="shared" si="619"/>
        <v>10490.122239869999</v>
      </c>
      <c r="Y1310" s="28">
        <f t="shared" si="620"/>
        <v>0</v>
      </c>
      <c r="Z1310" s="45" t="str">
        <f t="shared" si="621"/>
        <v>NA</v>
      </c>
      <c r="AA1310" s="29" t="str">
        <f t="shared" si="622"/>
        <v>N</v>
      </c>
      <c r="AB1310" s="46">
        <f t="shared" si="623"/>
        <v>1</v>
      </c>
      <c r="AC1310" s="31">
        <f t="shared" si="624"/>
        <v>20000</v>
      </c>
      <c r="AD1310" s="31">
        <f t="shared" si="625"/>
        <v>65000</v>
      </c>
      <c r="AE1310" s="31">
        <f t="shared" si="626"/>
        <v>10896.089970552968</v>
      </c>
      <c r="AF1310" s="47">
        <f t="shared" si="627"/>
        <v>0</v>
      </c>
      <c r="AG1310" s="31">
        <f t="shared" si="628"/>
        <v>0</v>
      </c>
      <c r="AH1310" s="48">
        <f t="shared" si="629"/>
        <v>0</v>
      </c>
      <c r="AI1310" s="33">
        <f t="shared" si="630"/>
        <v>0</v>
      </c>
      <c r="AJ1310" s="33">
        <f t="shared" si="631"/>
        <v>0</v>
      </c>
      <c r="AK1310" s="33">
        <f t="shared" si="632"/>
        <v>0</v>
      </c>
      <c r="AL1310" s="33">
        <f t="shared" si="633"/>
        <v>0</v>
      </c>
      <c r="AM1310" s="34">
        <f t="shared" si="634"/>
        <v>0</v>
      </c>
    </row>
    <row r="1311" spans="1:39" ht="15" customHeight="1" x14ac:dyDescent="0.3">
      <c r="A1311" s="166" t="s">
        <v>3745</v>
      </c>
      <c r="B1311" s="99">
        <v>15766</v>
      </c>
      <c r="C1311" s="99">
        <v>95708</v>
      </c>
      <c r="D1311" s="165">
        <v>45426</v>
      </c>
      <c r="E1311" s="165">
        <v>45618</v>
      </c>
      <c r="F1311" s="166">
        <v>4</v>
      </c>
      <c r="G1311" s="178">
        <v>3.5</v>
      </c>
      <c r="H1311" s="181">
        <v>0.25</v>
      </c>
      <c r="I1311" s="180">
        <v>5.8200000000000002E-2</v>
      </c>
      <c r="J1311" s="21">
        <f t="shared" si="605"/>
        <v>0.5</v>
      </c>
      <c r="K1311" s="21" t="str">
        <f t="shared" si="606"/>
        <v>Y</v>
      </c>
      <c r="L1311" s="37" t="str">
        <f t="shared" si="607"/>
        <v>NA</v>
      </c>
      <c r="M1311" s="8" t="str">
        <f t="shared" si="608"/>
        <v>Y</v>
      </c>
      <c r="N1311" s="42">
        <f t="shared" si="609"/>
        <v>2</v>
      </c>
      <c r="O1311" s="43">
        <f t="shared" si="610"/>
        <v>200000</v>
      </c>
      <c r="P1311" s="43" t="str">
        <f t="shared" si="611"/>
        <v>NA</v>
      </c>
      <c r="Q1311" s="24">
        <f t="shared" si="612"/>
        <v>16683.581200000001</v>
      </c>
      <c r="R1311" s="43">
        <f t="shared" si="613"/>
        <v>0</v>
      </c>
      <c r="S1311" s="24">
        <f t="shared" si="614"/>
        <v>1000000</v>
      </c>
      <c r="T1311" s="25" t="str">
        <f t="shared" si="615"/>
        <v>N</v>
      </c>
      <c r="U1311" s="44">
        <f t="shared" si="616"/>
        <v>1</v>
      </c>
      <c r="V1311" s="45">
        <f t="shared" si="617"/>
        <v>20000</v>
      </c>
      <c r="W1311" s="45">
        <f t="shared" si="618"/>
        <v>65000</v>
      </c>
      <c r="X1311" s="28">
        <f t="shared" si="619"/>
        <v>0</v>
      </c>
      <c r="Y1311" s="28">
        <f t="shared" si="620"/>
        <v>17654.565625840001</v>
      </c>
      <c r="Z1311" s="45">
        <f t="shared" si="621"/>
        <v>0</v>
      </c>
      <c r="AA1311" s="29" t="str">
        <f t="shared" si="622"/>
        <v>N</v>
      </c>
      <c r="AB1311" s="46">
        <f t="shared" si="623"/>
        <v>0</v>
      </c>
      <c r="AC1311" s="31">
        <f t="shared" si="624"/>
        <v>0</v>
      </c>
      <c r="AD1311" s="31">
        <f t="shared" si="625"/>
        <v>0</v>
      </c>
      <c r="AE1311" s="31">
        <f t="shared" si="626"/>
        <v>0</v>
      </c>
      <c r="AF1311" s="47">
        <f t="shared" si="627"/>
        <v>0</v>
      </c>
      <c r="AG1311" s="31">
        <f t="shared" si="628"/>
        <v>0</v>
      </c>
      <c r="AH1311" s="48">
        <f t="shared" si="629"/>
        <v>0</v>
      </c>
      <c r="AI1311" s="33">
        <f t="shared" si="630"/>
        <v>0</v>
      </c>
      <c r="AJ1311" s="33">
        <f t="shared" si="631"/>
        <v>0</v>
      </c>
      <c r="AK1311" s="33">
        <f t="shared" si="632"/>
        <v>0</v>
      </c>
      <c r="AL1311" s="33">
        <f t="shared" si="633"/>
        <v>0</v>
      </c>
      <c r="AM1311" s="34">
        <f t="shared" si="634"/>
        <v>17654.565625840001</v>
      </c>
    </row>
    <row r="1312" spans="1:39" ht="15" customHeight="1" x14ac:dyDescent="0.3">
      <c r="A1312" s="166" t="s">
        <v>3746</v>
      </c>
      <c r="B1312" s="99">
        <v>12454</v>
      </c>
      <c r="C1312" s="99">
        <v>34300</v>
      </c>
      <c r="D1312" s="165">
        <v>45316</v>
      </c>
      <c r="E1312" s="165">
        <v>45396</v>
      </c>
      <c r="F1312" s="166">
        <v>2</v>
      </c>
      <c r="G1312" s="178">
        <v>0.94</v>
      </c>
      <c r="H1312" s="181">
        <v>0.75</v>
      </c>
      <c r="I1312" s="180">
        <v>7.8200000000000006E-2</v>
      </c>
      <c r="J1312" s="21">
        <f t="shared" si="605"/>
        <v>1.06</v>
      </c>
      <c r="K1312" s="21" t="str">
        <f t="shared" si="606"/>
        <v>Y</v>
      </c>
      <c r="L1312" s="37" t="str">
        <f t="shared" si="607"/>
        <v>NA</v>
      </c>
      <c r="M1312" s="8" t="str">
        <f t="shared" si="608"/>
        <v>Y</v>
      </c>
      <c r="N1312" s="42">
        <f t="shared" si="609"/>
        <v>2</v>
      </c>
      <c r="O1312" s="43">
        <f t="shared" si="610"/>
        <v>200000</v>
      </c>
      <c r="P1312" s="43" t="str">
        <f t="shared" si="611"/>
        <v>NA</v>
      </c>
      <c r="Q1312" s="24">
        <f t="shared" si="612"/>
        <v>13427.9028</v>
      </c>
      <c r="R1312" s="43">
        <f t="shared" si="613"/>
        <v>0</v>
      </c>
      <c r="S1312" s="24">
        <f t="shared" si="614"/>
        <v>1000000</v>
      </c>
      <c r="T1312" s="25" t="str">
        <f t="shared" si="615"/>
        <v>Y</v>
      </c>
      <c r="U1312" s="44">
        <f t="shared" si="616"/>
        <v>1</v>
      </c>
      <c r="V1312" s="45">
        <f t="shared" si="617"/>
        <v>200000</v>
      </c>
      <c r="W1312" s="45">
        <f t="shared" si="618"/>
        <v>1000000</v>
      </c>
      <c r="X1312" s="28">
        <f t="shared" si="619"/>
        <v>14477.96479896</v>
      </c>
      <c r="Y1312" s="28">
        <f t="shared" si="620"/>
        <v>0</v>
      </c>
      <c r="Z1312" s="45" t="str">
        <f t="shared" si="621"/>
        <v>NA</v>
      </c>
      <c r="AA1312" s="29" t="str">
        <f t="shared" si="622"/>
        <v>N</v>
      </c>
      <c r="AB1312" s="46">
        <f t="shared" si="623"/>
        <v>0</v>
      </c>
      <c r="AC1312" s="31">
        <f t="shared" si="624"/>
        <v>0</v>
      </c>
      <c r="AD1312" s="31">
        <f t="shared" si="625"/>
        <v>0</v>
      </c>
      <c r="AE1312" s="31">
        <f t="shared" si="626"/>
        <v>0</v>
      </c>
      <c r="AF1312" s="47">
        <f t="shared" si="627"/>
        <v>0</v>
      </c>
      <c r="AG1312" s="31">
        <f t="shared" si="628"/>
        <v>0</v>
      </c>
      <c r="AH1312" s="48">
        <f t="shared" si="629"/>
        <v>0</v>
      </c>
      <c r="AI1312" s="33">
        <f t="shared" si="630"/>
        <v>0</v>
      </c>
      <c r="AJ1312" s="33">
        <f t="shared" si="631"/>
        <v>0</v>
      </c>
      <c r="AK1312" s="33">
        <f t="shared" si="632"/>
        <v>0</v>
      </c>
      <c r="AL1312" s="33">
        <f t="shared" si="633"/>
        <v>0</v>
      </c>
      <c r="AM1312" s="34">
        <f t="shared" si="634"/>
        <v>0</v>
      </c>
    </row>
    <row r="1313" spans="1:39" ht="15" customHeight="1" x14ac:dyDescent="0.3">
      <c r="A1313" s="166" t="s">
        <v>3747</v>
      </c>
      <c r="B1313" s="99">
        <v>6838</v>
      </c>
      <c r="C1313" s="99">
        <v>55290</v>
      </c>
      <c r="D1313" s="165">
        <v>45470</v>
      </c>
      <c r="E1313" s="165">
        <v>45691</v>
      </c>
      <c r="F1313" s="166">
        <v>4</v>
      </c>
      <c r="G1313" s="178">
        <v>0.67</v>
      </c>
      <c r="H1313" s="181">
        <v>1</v>
      </c>
      <c r="I1313" s="180">
        <v>5.4600000000000003E-2</v>
      </c>
      <c r="J1313" s="21">
        <f t="shared" si="605"/>
        <v>3.33</v>
      </c>
      <c r="K1313" s="21" t="str">
        <f t="shared" si="606"/>
        <v>Y</v>
      </c>
      <c r="L1313" s="37" t="str">
        <f t="shared" si="607"/>
        <v>NA</v>
      </c>
      <c r="M1313" s="8" t="str">
        <f t="shared" si="608"/>
        <v>Y</v>
      </c>
      <c r="N1313" s="42">
        <f t="shared" si="609"/>
        <v>4</v>
      </c>
      <c r="O1313" s="43">
        <f t="shared" si="610"/>
        <v>200000</v>
      </c>
      <c r="P1313" s="43" t="str">
        <f t="shared" si="611"/>
        <v>NA</v>
      </c>
      <c r="Q1313" s="24">
        <f t="shared" si="612"/>
        <v>7211.3548000000001</v>
      </c>
      <c r="R1313" s="43">
        <f t="shared" si="613"/>
        <v>0</v>
      </c>
      <c r="S1313" s="24">
        <f t="shared" si="614"/>
        <v>1000000</v>
      </c>
      <c r="T1313" s="25" t="str">
        <f t="shared" si="615"/>
        <v>Y</v>
      </c>
      <c r="U1313" s="44">
        <f t="shared" si="616"/>
        <v>3</v>
      </c>
      <c r="V1313" s="45">
        <f t="shared" si="617"/>
        <v>200000</v>
      </c>
      <c r="W1313" s="45">
        <f t="shared" si="618"/>
        <v>1000000</v>
      </c>
      <c r="X1313" s="28">
        <f t="shared" si="619"/>
        <v>7605.0947720799995</v>
      </c>
      <c r="Y1313" s="28">
        <f t="shared" si="620"/>
        <v>0</v>
      </c>
      <c r="Z1313" s="45" t="str">
        <f t="shared" si="621"/>
        <v>NA</v>
      </c>
      <c r="AA1313" s="29" t="str">
        <f t="shared" si="622"/>
        <v>Y</v>
      </c>
      <c r="AB1313" s="46">
        <f t="shared" si="623"/>
        <v>2</v>
      </c>
      <c r="AC1313" s="31">
        <f t="shared" si="624"/>
        <v>200000</v>
      </c>
      <c r="AD1313" s="31">
        <f t="shared" si="625"/>
        <v>1000000</v>
      </c>
      <c r="AE1313" s="31">
        <f t="shared" si="626"/>
        <v>8020.3329466355672</v>
      </c>
      <c r="AF1313" s="47">
        <f t="shared" si="627"/>
        <v>0</v>
      </c>
      <c r="AG1313" s="31" t="str">
        <f t="shared" si="628"/>
        <v>NA</v>
      </c>
      <c r="AH1313" s="48">
        <f t="shared" si="629"/>
        <v>1</v>
      </c>
      <c r="AI1313" s="33">
        <f t="shared" si="630"/>
        <v>20000</v>
      </c>
      <c r="AJ1313" s="33">
        <f t="shared" si="631"/>
        <v>65000</v>
      </c>
      <c r="AK1313" s="33">
        <f t="shared" si="632"/>
        <v>8458.2431255218689</v>
      </c>
      <c r="AL1313" s="33">
        <f t="shared" si="633"/>
        <v>0</v>
      </c>
      <c r="AM1313" s="34">
        <f t="shared" si="634"/>
        <v>0</v>
      </c>
    </row>
    <row r="1314" spans="1:39" ht="15" customHeight="1" x14ac:dyDescent="0.3">
      <c r="A1314" s="166" t="s">
        <v>3748</v>
      </c>
      <c r="B1314" s="99">
        <v>10736</v>
      </c>
      <c r="C1314" s="99">
        <v>31086</v>
      </c>
      <c r="D1314" s="165">
        <v>44956</v>
      </c>
      <c r="E1314" s="165">
        <v>45181</v>
      </c>
      <c r="F1314" s="166">
        <v>2</v>
      </c>
      <c r="G1314" s="178">
        <v>1.05</v>
      </c>
      <c r="H1314" s="181">
        <v>0.5</v>
      </c>
      <c r="I1314" s="180">
        <v>3.1300000000000001E-2</v>
      </c>
      <c r="J1314" s="21">
        <f t="shared" si="605"/>
        <v>0.95</v>
      </c>
      <c r="K1314" s="21" t="str">
        <f t="shared" si="606"/>
        <v>Y</v>
      </c>
      <c r="L1314" s="37" t="str">
        <f t="shared" si="607"/>
        <v>NA</v>
      </c>
      <c r="M1314" s="8" t="str">
        <f t="shared" si="608"/>
        <v>Y</v>
      </c>
      <c r="N1314" s="42">
        <f t="shared" si="609"/>
        <v>2</v>
      </c>
      <c r="O1314" s="43">
        <f t="shared" si="610"/>
        <v>200000</v>
      </c>
      <c r="P1314" s="43" t="str">
        <f t="shared" si="611"/>
        <v>NA</v>
      </c>
      <c r="Q1314" s="24">
        <f t="shared" si="612"/>
        <v>11072.036800000002</v>
      </c>
      <c r="R1314" s="43">
        <f t="shared" si="613"/>
        <v>0</v>
      </c>
      <c r="S1314" s="24">
        <f t="shared" si="614"/>
        <v>1000000</v>
      </c>
      <c r="T1314" s="25" t="str">
        <f t="shared" si="615"/>
        <v>N</v>
      </c>
      <c r="U1314" s="44">
        <f t="shared" si="616"/>
        <v>1</v>
      </c>
      <c r="V1314" s="45">
        <f t="shared" si="617"/>
        <v>20000</v>
      </c>
      <c r="W1314" s="45">
        <f t="shared" si="618"/>
        <v>65000</v>
      </c>
      <c r="X1314" s="28">
        <f t="shared" si="619"/>
        <v>11418.591551840003</v>
      </c>
      <c r="Y1314" s="28">
        <f t="shared" si="620"/>
        <v>0</v>
      </c>
      <c r="Z1314" s="45">
        <f t="shared" si="621"/>
        <v>11423.371648159995</v>
      </c>
      <c r="AA1314" s="29" t="str">
        <f t="shared" si="622"/>
        <v>N</v>
      </c>
      <c r="AB1314" s="46">
        <f t="shared" si="623"/>
        <v>0</v>
      </c>
      <c r="AC1314" s="31">
        <f t="shared" si="624"/>
        <v>0</v>
      </c>
      <c r="AD1314" s="31">
        <f t="shared" si="625"/>
        <v>0</v>
      </c>
      <c r="AE1314" s="31">
        <f t="shared" si="626"/>
        <v>0</v>
      </c>
      <c r="AF1314" s="47">
        <f t="shared" si="627"/>
        <v>0</v>
      </c>
      <c r="AG1314" s="31">
        <f t="shared" si="628"/>
        <v>0</v>
      </c>
      <c r="AH1314" s="48">
        <f t="shared" si="629"/>
        <v>0</v>
      </c>
      <c r="AI1314" s="33">
        <f t="shared" si="630"/>
        <v>0</v>
      </c>
      <c r="AJ1314" s="33">
        <f t="shared" si="631"/>
        <v>0</v>
      </c>
      <c r="AK1314" s="33">
        <f t="shared" si="632"/>
        <v>0</v>
      </c>
      <c r="AL1314" s="33">
        <f t="shared" si="633"/>
        <v>0</v>
      </c>
      <c r="AM1314" s="34">
        <f t="shared" si="634"/>
        <v>0</v>
      </c>
    </row>
    <row r="1315" spans="1:39" ht="15" customHeight="1" x14ac:dyDescent="0.3">
      <c r="A1315" s="166" t="s">
        <v>3749</v>
      </c>
      <c r="B1315" s="99">
        <v>13366</v>
      </c>
      <c r="C1315" s="99">
        <v>24597</v>
      </c>
      <c r="D1315" s="165">
        <v>44557</v>
      </c>
      <c r="E1315" s="165">
        <v>44825</v>
      </c>
      <c r="F1315" s="166">
        <v>4</v>
      </c>
      <c r="G1315" s="178">
        <v>2.74</v>
      </c>
      <c r="H1315" s="181">
        <v>0.5</v>
      </c>
      <c r="I1315" s="180">
        <v>2.0199999999999999E-2</v>
      </c>
      <c r="J1315" s="21">
        <f t="shared" si="605"/>
        <v>1.2599999999999998</v>
      </c>
      <c r="K1315" s="21" t="str">
        <f t="shared" si="606"/>
        <v>Y</v>
      </c>
      <c r="L1315" s="37" t="str">
        <f t="shared" si="607"/>
        <v>NA</v>
      </c>
      <c r="M1315" s="8" t="str">
        <f t="shared" si="608"/>
        <v>Y</v>
      </c>
      <c r="N1315" s="42">
        <f t="shared" si="609"/>
        <v>3</v>
      </c>
      <c r="O1315" s="43">
        <f t="shared" si="610"/>
        <v>200000</v>
      </c>
      <c r="P1315" s="43" t="str">
        <f t="shared" si="611"/>
        <v>NA</v>
      </c>
      <c r="Q1315" s="24">
        <f t="shared" si="612"/>
        <v>13635.993200000001</v>
      </c>
      <c r="R1315" s="43">
        <f t="shared" si="613"/>
        <v>0</v>
      </c>
      <c r="S1315" s="24">
        <f t="shared" si="614"/>
        <v>1000000</v>
      </c>
      <c r="T1315" s="25" t="str">
        <f t="shared" si="615"/>
        <v>Y</v>
      </c>
      <c r="U1315" s="44">
        <f t="shared" si="616"/>
        <v>2</v>
      </c>
      <c r="V1315" s="45">
        <f t="shared" si="617"/>
        <v>200000</v>
      </c>
      <c r="W1315" s="45">
        <f t="shared" si="618"/>
        <v>1000000</v>
      </c>
      <c r="X1315" s="28">
        <f t="shared" si="619"/>
        <v>13911.440262640001</v>
      </c>
      <c r="Y1315" s="28">
        <f t="shared" si="620"/>
        <v>0</v>
      </c>
      <c r="Z1315" s="45" t="str">
        <f t="shared" si="621"/>
        <v>NA</v>
      </c>
      <c r="AA1315" s="29" t="str">
        <f t="shared" si="622"/>
        <v>N</v>
      </c>
      <c r="AB1315" s="46">
        <f t="shared" si="623"/>
        <v>1</v>
      </c>
      <c r="AC1315" s="31">
        <f t="shared" si="624"/>
        <v>20000</v>
      </c>
      <c r="AD1315" s="31">
        <f t="shared" si="625"/>
        <v>65000</v>
      </c>
      <c r="AE1315" s="31">
        <f t="shared" si="626"/>
        <v>14192.451355945328</v>
      </c>
      <c r="AF1315" s="47">
        <f t="shared" si="627"/>
        <v>0</v>
      </c>
      <c r="AG1315" s="31">
        <f t="shared" si="628"/>
        <v>0</v>
      </c>
      <c r="AH1315" s="48">
        <f t="shared" si="629"/>
        <v>0</v>
      </c>
      <c r="AI1315" s="33">
        <f t="shared" si="630"/>
        <v>0</v>
      </c>
      <c r="AJ1315" s="33">
        <f t="shared" si="631"/>
        <v>0</v>
      </c>
      <c r="AK1315" s="33">
        <f t="shared" si="632"/>
        <v>0</v>
      </c>
      <c r="AL1315" s="33">
        <f t="shared" si="633"/>
        <v>0</v>
      </c>
      <c r="AM1315" s="34">
        <f t="shared" si="634"/>
        <v>0</v>
      </c>
    </row>
    <row r="1316" spans="1:39" ht="15" customHeight="1" x14ac:dyDescent="0.3">
      <c r="A1316" s="166" t="s">
        <v>3750</v>
      </c>
      <c r="B1316" s="99">
        <v>14802</v>
      </c>
      <c r="C1316" s="99">
        <v>80417</v>
      </c>
      <c r="D1316" s="165">
        <v>44791</v>
      </c>
      <c r="E1316" s="165">
        <v>44949</v>
      </c>
      <c r="F1316" s="166">
        <v>4</v>
      </c>
      <c r="G1316" s="178">
        <v>3.4</v>
      </c>
      <c r="H1316" s="181">
        <v>0.5</v>
      </c>
      <c r="I1316" s="180">
        <v>8.5000000000000006E-2</v>
      </c>
      <c r="J1316" s="21">
        <f t="shared" si="605"/>
        <v>0.60000000000000009</v>
      </c>
      <c r="K1316" s="21" t="str">
        <f t="shared" si="606"/>
        <v>Y</v>
      </c>
      <c r="L1316" s="37" t="str">
        <f t="shared" si="607"/>
        <v>NA</v>
      </c>
      <c r="M1316" s="8" t="str">
        <f t="shared" si="608"/>
        <v>Y</v>
      </c>
      <c r="N1316" s="42">
        <f t="shared" si="609"/>
        <v>2</v>
      </c>
      <c r="O1316" s="43">
        <f t="shared" si="610"/>
        <v>200000</v>
      </c>
      <c r="P1316" s="43" t="str">
        <f t="shared" si="611"/>
        <v>NA</v>
      </c>
      <c r="Q1316" s="24">
        <f t="shared" si="612"/>
        <v>16060.17</v>
      </c>
      <c r="R1316" s="43">
        <f t="shared" si="613"/>
        <v>0</v>
      </c>
      <c r="S1316" s="24">
        <f t="shared" si="614"/>
        <v>1000000</v>
      </c>
      <c r="T1316" s="25" t="str">
        <f t="shared" si="615"/>
        <v>N</v>
      </c>
      <c r="U1316" s="44">
        <f t="shared" si="616"/>
        <v>1</v>
      </c>
      <c r="V1316" s="45">
        <f t="shared" si="617"/>
        <v>20000</v>
      </c>
      <c r="W1316" s="45">
        <f t="shared" si="618"/>
        <v>65000</v>
      </c>
      <c r="X1316" s="28">
        <f t="shared" si="619"/>
        <v>0</v>
      </c>
      <c r="Y1316" s="28">
        <f t="shared" si="620"/>
        <v>17425.284449999999</v>
      </c>
      <c r="Z1316" s="45">
        <f t="shared" si="621"/>
        <v>0</v>
      </c>
      <c r="AA1316" s="29" t="str">
        <f t="shared" si="622"/>
        <v>N</v>
      </c>
      <c r="AB1316" s="46">
        <f t="shared" si="623"/>
        <v>0</v>
      </c>
      <c r="AC1316" s="31">
        <f t="shared" si="624"/>
        <v>0</v>
      </c>
      <c r="AD1316" s="31">
        <f t="shared" si="625"/>
        <v>0</v>
      </c>
      <c r="AE1316" s="31">
        <f t="shared" si="626"/>
        <v>0</v>
      </c>
      <c r="AF1316" s="47">
        <f t="shared" si="627"/>
        <v>0</v>
      </c>
      <c r="AG1316" s="31">
        <f t="shared" si="628"/>
        <v>0</v>
      </c>
      <c r="AH1316" s="48">
        <f t="shared" si="629"/>
        <v>0</v>
      </c>
      <c r="AI1316" s="33">
        <f t="shared" si="630"/>
        <v>0</v>
      </c>
      <c r="AJ1316" s="33">
        <f t="shared" si="631"/>
        <v>0</v>
      </c>
      <c r="AK1316" s="33">
        <f t="shared" si="632"/>
        <v>0</v>
      </c>
      <c r="AL1316" s="33">
        <f t="shared" si="633"/>
        <v>0</v>
      </c>
      <c r="AM1316" s="34">
        <f t="shared" si="634"/>
        <v>17425.284449999999</v>
      </c>
    </row>
    <row r="1317" spans="1:39" ht="15" customHeight="1" x14ac:dyDescent="0.3">
      <c r="A1317" s="166" t="s">
        <v>3751</v>
      </c>
      <c r="B1317" s="99">
        <v>12772</v>
      </c>
      <c r="C1317" s="99">
        <v>72758</v>
      </c>
      <c r="D1317" s="165">
        <v>45033</v>
      </c>
      <c r="E1317" s="165">
        <v>45246</v>
      </c>
      <c r="F1317" s="166">
        <v>4</v>
      </c>
      <c r="G1317" s="178">
        <v>3.97</v>
      </c>
      <c r="H1317" s="181">
        <v>0.75</v>
      </c>
      <c r="I1317" s="180">
        <v>1.6500000000000001E-2</v>
      </c>
      <c r="J1317" s="21">
        <f t="shared" si="605"/>
        <v>2.9999999999999805E-2</v>
      </c>
      <c r="K1317" s="21" t="str">
        <f t="shared" si="606"/>
        <v>Y</v>
      </c>
      <c r="L1317" s="37" t="str">
        <f t="shared" si="607"/>
        <v>NA</v>
      </c>
      <c r="M1317" s="8" t="str">
        <f t="shared" si="608"/>
        <v>Y</v>
      </c>
      <c r="N1317" s="42">
        <f t="shared" si="609"/>
        <v>1</v>
      </c>
      <c r="O1317" s="43">
        <f t="shared" si="610"/>
        <v>200000</v>
      </c>
      <c r="P1317" s="43" t="str">
        <f t="shared" si="611"/>
        <v>NA</v>
      </c>
      <c r="Q1317" s="24">
        <f t="shared" si="612"/>
        <v>12982.737999999999</v>
      </c>
      <c r="R1317" s="43">
        <f t="shared" si="613"/>
        <v>0</v>
      </c>
      <c r="S1317" s="24">
        <f t="shared" si="614"/>
        <v>1000000</v>
      </c>
      <c r="T1317" s="25" t="str">
        <f t="shared" si="615"/>
        <v>N</v>
      </c>
      <c r="U1317" s="44">
        <f t="shared" si="616"/>
        <v>0</v>
      </c>
      <c r="V1317" s="45">
        <f t="shared" si="617"/>
        <v>0</v>
      </c>
      <c r="W1317" s="45">
        <f t="shared" si="618"/>
        <v>0</v>
      </c>
      <c r="X1317" s="28">
        <f t="shared" si="619"/>
        <v>0</v>
      </c>
      <c r="Y1317" s="28">
        <f t="shared" si="620"/>
        <v>0</v>
      </c>
      <c r="Z1317" s="45">
        <f t="shared" si="621"/>
        <v>0</v>
      </c>
      <c r="AA1317" s="29" t="str">
        <f t="shared" si="622"/>
        <v>N</v>
      </c>
      <c r="AB1317" s="46">
        <f t="shared" si="623"/>
        <v>0</v>
      </c>
      <c r="AC1317" s="31">
        <f t="shared" si="624"/>
        <v>0</v>
      </c>
      <c r="AD1317" s="31">
        <f t="shared" si="625"/>
        <v>0</v>
      </c>
      <c r="AE1317" s="31">
        <f t="shared" si="626"/>
        <v>0</v>
      </c>
      <c r="AF1317" s="47">
        <f t="shared" si="627"/>
        <v>0</v>
      </c>
      <c r="AG1317" s="31">
        <f t="shared" si="628"/>
        <v>0</v>
      </c>
      <c r="AH1317" s="48">
        <f t="shared" si="629"/>
        <v>0</v>
      </c>
      <c r="AI1317" s="33">
        <f t="shared" si="630"/>
        <v>0</v>
      </c>
      <c r="AJ1317" s="33">
        <f t="shared" si="631"/>
        <v>0</v>
      </c>
      <c r="AK1317" s="33">
        <f t="shared" si="632"/>
        <v>0</v>
      </c>
      <c r="AL1317" s="33">
        <f t="shared" si="633"/>
        <v>0</v>
      </c>
      <c r="AM1317" s="34">
        <f t="shared" si="634"/>
        <v>0</v>
      </c>
    </row>
    <row r="1318" spans="1:39" ht="15" customHeight="1" x14ac:dyDescent="0.3">
      <c r="A1318" s="166" t="s">
        <v>3752</v>
      </c>
      <c r="B1318" s="99">
        <v>5265</v>
      </c>
      <c r="C1318" s="99">
        <v>89442</v>
      </c>
      <c r="D1318" s="165">
        <v>44433</v>
      </c>
      <c r="E1318" s="165">
        <v>44488</v>
      </c>
      <c r="F1318" s="166">
        <v>4</v>
      </c>
      <c r="G1318" s="178">
        <v>3.35</v>
      </c>
      <c r="H1318" s="181">
        <v>0.75</v>
      </c>
      <c r="I1318" s="180">
        <v>6.93E-2</v>
      </c>
      <c r="J1318" s="21">
        <f t="shared" si="605"/>
        <v>0.64999999999999991</v>
      </c>
      <c r="K1318" s="21" t="str">
        <f t="shared" si="606"/>
        <v>Y</v>
      </c>
      <c r="L1318" s="37" t="str">
        <f t="shared" si="607"/>
        <v>NA</v>
      </c>
      <c r="M1318" s="8" t="str">
        <f t="shared" si="608"/>
        <v>Y</v>
      </c>
      <c r="N1318" s="42">
        <f t="shared" si="609"/>
        <v>1</v>
      </c>
      <c r="O1318" s="43">
        <f t="shared" si="610"/>
        <v>200000</v>
      </c>
      <c r="P1318" s="43" t="str">
        <f t="shared" si="611"/>
        <v>NA</v>
      </c>
      <c r="Q1318" s="24">
        <f t="shared" si="612"/>
        <v>5629.8644999999997</v>
      </c>
      <c r="R1318" s="43">
        <f t="shared" si="613"/>
        <v>0</v>
      </c>
      <c r="S1318" s="24">
        <f t="shared" si="614"/>
        <v>1000000</v>
      </c>
      <c r="T1318" s="25" t="str">
        <f t="shared" si="615"/>
        <v>N</v>
      </c>
      <c r="U1318" s="44">
        <f t="shared" si="616"/>
        <v>0</v>
      </c>
      <c r="V1318" s="45">
        <f t="shared" si="617"/>
        <v>0</v>
      </c>
      <c r="W1318" s="45">
        <f t="shared" si="618"/>
        <v>0</v>
      </c>
      <c r="X1318" s="28">
        <f t="shared" si="619"/>
        <v>0</v>
      </c>
      <c r="Y1318" s="28">
        <f t="shared" si="620"/>
        <v>0</v>
      </c>
      <c r="Z1318" s="45">
        <f t="shared" si="621"/>
        <v>0</v>
      </c>
      <c r="AA1318" s="29" t="str">
        <f t="shared" si="622"/>
        <v>N</v>
      </c>
      <c r="AB1318" s="46">
        <f t="shared" si="623"/>
        <v>0</v>
      </c>
      <c r="AC1318" s="31">
        <f t="shared" si="624"/>
        <v>0</v>
      </c>
      <c r="AD1318" s="31">
        <f t="shared" si="625"/>
        <v>0</v>
      </c>
      <c r="AE1318" s="31">
        <f t="shared" si="626"/>
        <v>0</v>
      </c>
      <c r="AF1318" s="47">
        <f t="shared" si="627"/>
        <v>0</v>
      </c>
      <c r="AG1318" s="31">
        <f t="shared" si="628"/>
        <v>0</v>
      </c>
      <c r="AH1318" s="48">
        <f t="shared" si="629"/>
        <v>0</v>
      </c>
      <c r="AI1318" s="33">
        <f t="shared" si="630"/>
        <v>0</v>
      </c>
      <c r="AJ1318" s="33">
        <f t="shared" si="631"/>
        <v>0</v>
      </c>
      <c r="AK1318" s="33">
        <f t="shared" si="632"/>
        <v>0</v>
      </c>
      <c r="AL1318" s="33">
        <f t="shared" si="633"/>
        <v>0</v>
      </c>
      <c r="AM1318" s="34">
        <f t="shared" si="634"/>
        <v>0</v>
      </c>
    </row>
    <row r="1319" spans="1:39" ht="15" customHeight="1" x14ac:dyDescent="0.3">
      <c r="A1319" s="166" t="s">
        <v>3753</v>
      </c>
      <c r="B1319" s="99">
        <v>16544</v>
      </c>
      <c r="C1319" s="99">
        <v>55249</v>
      </c>
      <c r="D1319" s="165">
        <v>44901</v>
      </c>
      <c r="E1319" s="165">
        <v>45028</v>
      </c>
      <c r="F1319" s="166">
        <v>4</v>
      </c>
      <c r="G1319" s="178">
        <v>2.74</v>
      </c>
      <c r="H1319" s="181">
        <v>0.5</v>
      </c>
      <c r="I1319" s="180">
        <v>5.8999999999999997E-2</v>
      </c>
      <c r="J1319" s="21">
        <f t="shared" si="605"/>
        <v>1.2599999999999998</v>
      </c>
      <c r="K1319" s="21" t="str">
        <f t="shared" si="606"/>
        <v>Y</v>
      </c>
      <c r="L1319" s="37" t="str">
        <f t="shared" si="607"/>
        <v>NA</v>
      </c>
      <c r="M1319" s="8" t="str">
        <f t="shared" si="608"/>
        <v>Y</v>
      </c>
      <c r="N1319" s="42">
        <f t="shared" si="609"/>
        <v>3</v>
      </c>
      <c r="O1319" s="43">
        <f t="shared" si="610"/>
        <v>200000</v>
      </c>
      <c r="P1319" s="43" t="str">
        <f t="shared" si="611"/>
        <v>NA</v>
      </c>
      <c r="Q1319" s="24">
        <f t="shared" si="612"/>
        <v>17520.095999999998</v>
      </c>
      <c r="R1319" s="43">
        <f t="shared" si="613"/>
        <v>0</v>
      </c>
      <c r="S1319" s="24">
        <f t="shared" si="614"/>
        <v>1000000</v>
      </c>
      <c r="T1319" s="25" t="str">
        <f t="shared" si="615"/>
        <v>Y</v>
      </c>
      <c r="U1319" s="44">
        <f t="shared" si="616"/>
        <v>2</v>
      </c>
      <c r="V1319" s="45">
        <f t="shared" si="617"/>
        <v>200000</v>
      </c>
      <c r="W1319" s="45">
        <f t="shared" si="618"/>
        <v>1000000</v>
      </c>
      <c r="X1319" s="28">
        <f t="shared" si="619"/>
        <v>18553.781663999998</v>
      </c>
      <c r="Y1319" s="28">
        <f t="shared" si="620"/>
        <v>0</v>
      </c>
      <c r="Z1319" s="45" t="str">
        <f t="shared" si="621"/>
        <v>NA</v>
      </c>
      <c r="AA1319" s="29" t="str">
        <f t="shared" si="622"/>
        <v>N</v>
      </c>
      <c r="AB1319" s="46">
        <f t="shared" si="623"/>
        <v>1</v>
      </c>
      <c r="AC1319" s="31">
        <f t="shared" si="624"/>
        <v>20000</v>
      </c>
      <c r="AD1319" s="31">
        <f t="shared" si="625"/>
        <v>65000</v>
      </c>
      <c r="AE1319" s="31">
        <f t="shared" si="626"/>
        <v>19648.454782175999</v>
      </c>
      <c r="AF1319" s="47">
        <f t="shared" si="627"/>
        <v>0</v>
      </c>
      <c r="AG1319" s="31">
        <f t="shared" si="628"/>
        <v>0</v>
      </c>
      <c r="AH1319" s="48">
        <f t="shared" si="629"/>
        <v>0</v>
      </c>
      <c r="AI1319" s="33">
        <f t="shared" si="630"/>
        <v>0</v>
      </c>
      <c r="AJ1319" s="33">
        <f t="shared" si="631"/>
        <v>0</v>
      </c>
      <c r="AK1319" s="33">
        <f t="shared" si="632"/>
        <v>0</v>
      </c>
      <c r="AL1319" s="33">
        <f t="shared" si="633"/>
        <v>0</v>
      </c>
      <c r="AM1319" s="34">
        <f t="shared" si="634"/>
        <v>0</v>
      </c>
    </row>
    <row r="1320" spans="1:39" ht="15" customHeight="1" x14ac:dyDescent="0.3">
      <c r="A1320" s="166" t="s">
        <v>3754</v>
      </c>
      <c r="B1320" s="99">
        <v>19444</v>
      </c>
      <c r="C1320" s="99">
        <v>33817</v>
      </c>
      <c r="D1320" s="165">
        <v>45018</v>
      </c>
      <c r="E1320" s="165">
        <v>45234</v>
      </c>
      <c r="F1320" s="166">
        <v>2</v>
      </c>
      <c r="G1320" s="178">
        <v>0.27</v>
      </c>
      <c r="H1320" s="181">
        <v>0.75</v>
      </c>
      <c r="I1320" s="180">
        <v>3.7900000000000003E-2</v>
      </c>
      <c r="J1320" s="21">
        <f t="shared" si="605"/>
        <v>1.73</v>
      </c>
      <c r="K1320" s="21" t="str">
        <f t="shared" si="606"/>
        <v>Y</v>
      </c>
      <c r="L1320" s="37" t="str">
        <f t="shared" si="607"/>
        <v>NA</v>
      </c>
      <c r="M1320" s="8" t="str">
        <f t="shared" si="608"/>
        <v>Y</v>
      </c>
      <c r="N1320" s="42">
        <f t="shared" si="609"/>
        <v>3</v>
      </c>
      <c r="O1320" s="43">
        <f t="shared" si="610"/>
        <v>200000</v>
      </c>
      <c r="P1320" s="43" t="str">
        <f t="shared" si="611"/>
        <v>NA</v>
      </c>
      <c r="Q1320" s="24">
        <f t="shared" si="612"/>
        <v>20180.927599999999</v>
      </c>
      <c r="R1320" s="43">
        <f t="shared" si="613"/>
        <v>0</v>
      </c>
      <c r="S1320" s="24">
        <f t="shared" si="614"/>
        <v>1000000</v>
      </c>
      <c r="T1320" s="25" t="str">
        <f t="shared" si="615"/>
        <v>Y</v>
      </c>
      <c r="U1320" s="44">
        <f t="shared" si="616"/>
        <v>2</v>
      </c>
      <c r="V1320" s="45">
        <f t="shared" si="617"/>
        <v>200000</v>
      </c>
      <c r="W1320" s="45">
        <f t="shared" si="618"/>
        <v>1000000</v>
      </c>
      <c r="X1320" s="28">
        <f t="shared" si="619"/>
        <v>20945.784756040001</v>
      </c>
      <c r="Y1320" s="28">
        <f t="shared" si="620"/>
        <v>0</v>
      </c>
      <c r="Z1320" s="45" t="str">
        <f t="shared" si="621"/>
        <v>NA</v>
      </c>
      <c r="AA1320" s="29" t="str">
        <f t="shared" si="622"/>
        <v>N</v>
      </c>
      <c r="AB1320" s="46">
        <f t="shared" si="623"/>
        <v>1</v>
      </c>
      <c r="AC1320" s="31">
        <f t="shared" si="624"/>
        <v>20000</v>
      </c>
      <c r="AD1320" s="31">
        <f t="shared" si="625"/>
        <v>65000</v>
      </c>
      <c r="AE1320" s="31">
        <f t="shared" si="626"/>
        <v>20000</v>
      </c>
      <c r="AF1320" s="47">
        <f t="shared" si="627"/>
        <v>1739.6299982939163</v>
      </c>
      <c r="AG1320" s="31">
        <f t="shared" si="628"/>
        <v>0</v>
      </c>
      <c r="AH1320" s="48">
        <f t="shared" si="629"/>
        <v>0</v>
      </c>
      <c r="AI1320" s="33">
        <f t="shared" si="630"/>
        <v>0</v>
      </c>
      <c r="AJ1320" s="33">
        <f t="shared" si="631"/>
        <v>0</v>
      </c>
      <c r="AK1320" s="33">
        <f t="shared" si="632"/>
        <v>0</v>
      </c>
      <c r="AL1320" s="33">
        <f t="shared" si="633"/>
        <v>0</v>
      </c>
      <c r="AM1320" s="34">
        <f t="shared" si="634"/>
        <v>1739.6299982939163</v>
      </c>
    </row>
    <row r="1321" spans="1:39" ht="15" customHeight="1" x14ac:dyDescent="0.3">
      <c r="A1321" s="166" t="s">
        <v>3755</v>
      </c>
      <c r="B1321" s="99">
        <v>11579</v>
      </c>
      <c r="C1321" s="99">
        <v>38901</v>
      </c>
      <c r="D1321" s="165">
        <v>44594</v>
      </c>
      <c r="E1321" s="165">
        <v>44900</v>
      </c>
      <c r="F1321" s="166">
        <v>4</v>
      </c>
      <c r="G1321" s="178">
        <v>2.17</v>
      </c>
      <c r="H1321" s="181">
        <v>0.75</v>
      </c>
      <c r="I1321" s="180">
        <v>7.3099999999999998E-2</v>
      </c>
      <c r="J1321" s="21">
        <f t="shared" si="605"/>
        <v>1.83</v>
      </c>
      <c r="K1321" s="21" t="str">
        <f t="shared" si="606"/>
        <v>Y</v>
      </c>
      <c r="L1321" s="37" t="str">
        <f t="shared" si="607"/>
        <v>NA</v>
      </c>
      <c r="M1321" s="8" t="str">
        <f t="shared" si="608"/>
        <v>Y</v>
      </c>
      <c r="N1321" s="42">
        <f t="shared" si="609"/>
        <v>3</v>
      </c>
      <c r="O1321" s="43">
        <f t="shared" si="610"/>
        <v>200000</v>
      </c>
      <c r="P1321" s="43" t="str">
        <f t="shared" si="611"/>
        <v>NA</v>
      </c>
      <c r="Q1321" s="24">
        <f t="shared" si="612"/>
        <v>12425.4249</v>
      </c>
      <c r="R1321" s="43">
        <f t="shared" si="613"/>
        <v>0</v>
      </c>
      <c r="S1321" s="24">
        <f t="shared" si="614"/>
        <v>1000000</v>
      </c>
      <c r="T1321" s="25" t="str">
        <f t="shared" si="615"/>
        <v>Y</v>
      </c>
      <c r="U1321" s="44">
        <f t="shared" si="616"/>
        <v>2</v>
      </c>
      <c r="V1321" s="45">
        <f t="shared" si="617"/>
        <v>200000</v>
      </c>
      <c r="W1321" s="45">
        <f t="shared" si="618"/>
        <v>1000000</v>
      </c>
      <c r="X1321" s="28">
        <f t="shared" si="619"/>
        <v>13333.72346019</v>
      </c>
      <c r="Y1321" s="28">
        <f t="shared" si="620"/>
        <v>0</v>
      </c>
      <c r="Z1321" s="45" t="str">
        <f t="shared" si="621"/>
        <v>NA</v>
      </c>
      <c r="AA1321" s="29" t="str">
        <f t="shared" si="622"/>
        <v>N</v>
      </c>
      <c r="AB1321" s="46">
        <f t="shared" si="623"/>
        <v>1</v>
      </c>
      <c r="AC1321" s="31">
        <f t="shared" si="624"/>
        <v>20000</v>
      </c>
      <c r="AD1321" s="31">
        <f t="shared" si="625"/>
        <v>65000</v>
      </c>
      <c r="AE1321" s="31">
        <f t="shared" si="626"/>
        <v>14308.418645129888</v>
      </c>
      <c r="AF1321" s="47">
        <f t="shared" si="627"/>
        <v>0</v>
      </c>
      <c r="AG1321" s="31">
        <f t="shared" si="628"/>
        <v>0</v>
      </c>
      <c r="AH1321" s="48">
        <f t="shared" si="629"/>
        <v>0</v>
      </c>
      <c r="AI1321" s="33">
        <f t="shared" si="630"/>
        <v>0</v>
      </c>
      <c r="AJ1321" s="33">
        <f t="shared" si="631"/>
        <v>0</v>
      </c>
      <c r="AK1321" s="33">
        <f t="shared" si="632"/>
        <v>0</v>
      </c>
      <c r="AL1321" s="33">
        <f t="shared" si="633"/>
        <v>0</v>
      </c>
      <c r="AM1321" s="34">
        <f t="shared" si="634"/>
        <v>0</v>
      </c>
    </row>
    <row r="1322" spans="1:39" ht="15" customHeight="1" x14ac:dyDescent="0.3">
      <c r="A1322" s="166" t="s">
        <v>3756</v>
      </c>
      <c r="B1322" s="99">
        <v>14671</v>
      </c>
      <c r="C1322" s="99">
        <v>69067</v>
      </c>
      <c r="D1322" s="165">
        <v>44557</v>
      </c>
      <c r="E1322" s="165">
        <v>44645</v>
      </c>
      <c r="F1322" s="166">
        <v>4</v>
      </c>
      <c r="G1322" s="178">
        <v>3.86</v>
      </c>
      <c r="H1322" s="181">
        <v>0.5</v>
      </c>
      <c r="I1322" s="180">
        <v>6.7799999999999999E-2</v>
      </c>
      <c r="J1322" s="21">
        <f t="shared" si="605"/>
        <v>0.14000000000000012</v>
      </c>
      <c r="K1322" s="21" t="str">
        <f t="shared" si="606"/>
        <v>Y</v>
      </c>
      <c r="L1322" s="37" t="str">
        <f t="shared" si="607"/>
        <v>NA</v>
      </c>
      <c r="M1322" s="8" t="str">
        <f t="shared" si="608"/>
        <v>Y</v>
      </c>
      <c r="N1322" s="42">
        <f t="shared" si="609"/>
        <v>1</v>
      </c>
      <c r="O1322" s="43">
        <f t="shared" si="610"/>
        <v>200000</v>
      </c>
      <c r="P1322" s="43" t="str">
        <f t="shared" si="611"/>
        <v>NA</v>
      </c>
      <c r="Q1322" s="24">
        <f t="shared" si="612"/>
        <v>15665.693800000001</v>
      </c>
      <c r="R1322" s="43">
        <f t="shared" si="613"/>
        <v>0</v>
      </c>
      <c r="S1322" s="24">
        <f t="shared" si="614"/>
        <v>1000000</v>
      </c>
      <c r="T1322" s="25" t="str">
        <f t="shared" si="615"/>
        <v>N</v>
      </c>
      <c r="U1322" s="44">
        <f t="shared" si="616"/>
        <v>0</v>
      </c>
      <c r="V1322" s="45">
        <f t="shared" si="617"/>
        <v>0</v>
      </c>
      <c r="W1322" s="45">
        <f t="shared" si="618"/>
        <v>0</v>
      </c>
      <c r="X1322" s="28">
        <f t="shared" si="619"/>
        <v>0</v>
      </c>
      <c r="Y1322" s="28">
        <f t="shared" si="620"/>
        <v>0</v>
      </c>
      <c r="Z1322" s="45">
        <f t="shared" si="621"/>
        <v>0</v>
      </c>
      <c r="AA1322" s="29" t="str">
        <f t="shared" si="622"/>
        <v>N</v>
      </c>
      <c r="AB1322" s="46">
        <f t="shared" si="623"/>
        <v>0</v>
      </c>
      <c r="AC1322" s="31">
        <f t="shared" si="624"/>
        <v>0</v>
      </c>
      <c r="AD1322" s="31">
        <f t="shared" si="625"/>
        <v>0</v>
      </c>
      <c r="AE1322" s="31">
        <f t="shared" si="626"/>
        <v>0</v>
      </c>
      <c r="AF1322" s="47">
        <f t="shared" si="627"/>
        <v>0</v>
      </c>
      <c r="AG1322" s="31">
        <f t="shared" si="628"/>
        <v>0</v>
      </c>
      <c r="AH1322" s="48">
        <f t="shared" si="629"/>
        <v>0</v>
      </c>
      <c r="AI1322" s="33">
        <f t="shared" si="630"/>
        <v>0</v>
      </c>
      <c r="AJ1322" s="33">
        <f t="shared" si="631"/>
        <v>0</v>
      </c>
      <c r="AK1322" s="33">
        <f t="shared" si="632"/>
        <v>0</v>
      </c>
      <c r="AL1322" s="33">
        <f t="shared" si="633"/>
        <v>0</v>
      </c>
      <c r="AM1322" s="34">
        <f t="shared" si="634"/>
        <v>0</v>
      </c>
    </row>
    <row r="1323" spans="1:39" ht="15" customHeight="1" x14ac:dyDescent="0.3">
      <c r="A1323" s="166" t="s">
        <v>3757</v>
      </c>
      <c r="B1323" s="99">
        <v>23262</v>
      </c>
      <c r="C1323" s="99">
        <v>81204</v>
      </c>
      <c r="D1323" s="165">
        <v>46020</v>
      </c>
      <c r="E1323" s="165">
        <v>46252</v>
      </c>
      <c r="F1323" s="166">
        <v>2</v>
      </c>
      <c r="G1323" s="178">
        <v>0.6</v>
      </c>
      <c r="H1323" s="181">
        <v>0.25</v>
      </c>
      <c r="I1323" s="180">
        <v>4.6800000000000001E-2</v>
      </c>
      <c r="J1323" s="21">
        <f t="shared" si="605"/>
        <v>1.4</v>
      </c>
      <c r="K1323" s="21" t="str">
        <f t="shared" si="606"/>
        <v>Y</v>
      </c>
      <c r="L1323" s="37" t="str">
        <f t="shared" si="607"/>
        <v>NA</v>
      </c>
      <c r="M1323" s="8" t="str">
        <f t="shared" si="608"/>
        <v>Y</v>
      </c>
      <c r="N1323" s="42">
        <f t="shared" si="609"/>
        <v>6</v>
      </c>
      <c r="O1323" s="43">
        <f t="shared" si="610"/>
        <v>200000</v>
      </c>
      <c r="P1323" s="43" t="str">
        <f t="shared" si="611"/>
        <v>NA</v>
      </c>
      <c r="Q1323" s="24">
        <f t="shared" si="612"/>
        <v>24350.661599999999</v>
      </c>
      <c r="R1323" s="43">
        <f t="shared" si="613"/>
        <v>0</v>
      </c>
      <c r="S1323" s="24">
        <f t="shared" si="614"/>
        <v>1000000</v>
      </c>
      <c r="T1323" s="25" t="str">
        <f t="shared" si="615"/>
        <v>Y</v>
      </c>
      <c r="U1323" s="44">
        <f t="shared" si="616"/>
        <v>5</v>
      </c>
      <c r="V1323" s="45">
        <f t="shared" si="617"/>
        <v>200000</v>
      </c>
      <c r="W1323" s="45">
        <f t="shared" si="618"/>
        <v>1000000</v>
      </c>
      <c r="X1323" s="28">
        <f t="shared" si="619"/>
        <v>25490.27256288</v>
      </c>
      <c r="Y1323" s="28">
        <f t="shared" si="620"/>
        <v>0</v>
      </c>
      <c r="Z1323" s="45" t="str">
        <f t="shared" si="621"/>
        <v>NA</v>
      </c>
      <c r="AA1323" s="29" t="str">
        <f t="shared" si="622"/>
        <v>N</v>
      </c>
      <c r="AB1323" s="46">
        <f t="shared" si="623"/>
        <v>4</v>
      </c>
      <c r="AC1323" s="31">
        <f t="shared" si="624"/>
        <v>20000</v>
      </c>
      <c r="AD1323" s="31">
        <f t="shared" si="625"/>
        <v>65000</v>
      </c>
      <c r="AE1323" s="31">
        <f t="shared" si="626"/>
        <v>20000</v>
      </c>
      <c r="AF1323" s="47">
        <f t="shared" si="627"/>
        <v>6683.2173188227825</v>
      </c>
      <c r="AG1323" s="31">
        <f t="shared" si="628"/>
        <v>0</v>
      </c>
      <c r="AH1323" s="48">
        <f t="shared" si="629"/>
        <v>3</v>
      </c>
      <c r="AI1323" s="33">
        <f t="shared" si="630"/>
        <v>20000</v>
      </c>
      <c r="AJ1323" s="33">
        <f t="shared" si="631"/>
        <v>65000</v>
      </c>
      <c r="AK1323" s="33">
        <f t="shared" si="632"/>
        <v>0</v>
      </c>
      <c r="AL1323" s="33">
        <f t="shared" si="633"/>
        <v>27931.991889343688</v>
      </c>
      <c r="AM1323" s="34">
        <f t="shared" si="634"/>
        <v>34615.209208166474</v>
      </c>
    </row>
    <row r="1324" spans="1:39" ht="15" customHeight="1" x14ac:dyDescent="0.3">
      <c r="A1324" s="166" t="s">
        <v>3758</v>
      </c>
      <c r="B1324" s="99">
        <v>17485</v>
      </c>
      <c r="C1324" s="99">
        <v>76174</v>
      </c>
      <c r="D1324" s="165">
        <v>45983</v>
      </c>
      <c r="E1324" s="165">
        <v>46132</v>
      </c>
      <c r="F1324" s="166">
        <v>4</v>
      </c>
      <c r="G1324" s="178">
        <v>0.2</v>
      </c>
      <c r="H1324" s="181">
        <v>0.75</v>
      </c>
      <c r="I1324" s="180">
        <v>7.9100000000000004E-2</v>
      </c>
      <c r="J1324" s="21">
        <f t="shared" si="605"/>
        <v>3.8</v>
      </c>
      <c r="K1324" s="21" t="str">
        <f t="shared" si="606"/>
        <v>Y</v>
      </c>
      <c r="L1324" s="37" t="str">
        <f t="shared" si="607"/>
        <v>NA</v>
      </c>
      <c r="M1324" s="8" t="str">
        <f t="shared" si="608"/>
        <v>Y</v>
      </c>
      <c r="N1324" s="42">
        <f t="shared" si="609"/>
        <v>6</v>
      </c>
      <c r="O1324" s="43">
        <f t="shared" si="610"/>
        <v>200000</v>
      </c>
      <c r="P1324" s="43" t="str">
        <f t="shared" si="611"/>
        <v>NA</v>
      </c>
      <c r="Q1324" s="24">
        <f t="shared" si="612"/>
        <v>18868.0635</v>
      </c>
      <c r="R1324" s="43">
        <f t="shared" si="613"/>
        <v>0</v>
      </c>
      <c r="S1324" s="24">
        <f t="shared" si="614"/>
        <v>1000000</v>
      </c>
      <c r="T1324" s="25" t="str">
        <f t="shared" si="615"/>
        <v>Y</v>
      </c>
      <c r="U1324" s="44">
        <f t="shared" si="616"/>
        <v>5</v>
      </c>
      <c r="V1324" s="45">
        <f t="shared" si="617"/>
        <v>200000</v>
      </c>
      <c r="W1324" s="45">
        <f t="shared" si="618"/>
        <v>1000000</v>
      </c>
      <c r="X1324" s="28">
        <f t="shared" si="619"/>
        <v>20360.527322850001</v>
      </c>
      <c r="Y1324" s="28">
        <f t="shared" si="620"/>
        <v>0</v>
      </c>
      <c r="Z1324" s="45" t="str">
        <f t="shared" si="621"/>
        <v>NA</v>
      </c>
      <c r="AA1324" s="29" t="str">
        <f t="shared" si="622"/>
        <v>Y</v>
      </c>
      <c r="AB1324" s="46">
        <f t="shared" si="623"/>
        <v>4</v>
      </c>
      <c r="AC1324" s="31">
        <f t="shared" si="624"/>
        <v>200000</v>
      </c>
      <c r="AD1324" s="31">
        <f t="shared" si="625"/>
        <v>1000000</v>
      </c>
      <c r="AE1324" s="31">
        <f t="shared" si="626"/>
        <v>21971.045034087434</v>
      </c>
      <c r="AF1324" s="47">
        <f t="shared" si="627"/>
        <v>0</v>
      </c>
      <c r="AG1324" s="31" t="str">
        <f t="shared" si="628"/>
        <v>NA</v>
      </c>
      <c r="AH1324" s="48">
        <f t="shared" si="629"/>
        <v>3</v>
      </c>
      <c r="AI1324" s="33">
        <f t="shared" si="630"/>
        <v>20000</v>
      </c>
      <c r="AJ1324" s="33">
        <f t="shared" si="631"/>
        <v>65000</v>
      </c>
      <c r="AK1324" s="33">
        <f t="shared" si="632"/>
        <v>20000</v>
      </c>
      <c r="AL1324" s="33">
        <f t="shared" si="633"/>
        <v>3708.9546962837485</v>
      </c>
      <c r="AM1324" s="34">
        <f t="shared" si="634"/>
        <v>3708.9546962837485</v>
      </c>
    </row>
    <row r="1325" spans="1:39" ht="15" customHeight="1" x14ac:dyDescent="0.3">
      <c r="A1325" s="166" t="s">
        <v>3759</v>
      </c>
      <c r="B1325" s="99">
        <v>20213</v>
      </c>
      <c r="C1325" s="99">
        <v>69821</v>
      </c>
      <c r="D1325" s="165">
        <v>44875</v>
      </c>
      <c r="E1325" s="165">
        <v>45114</v>
      </c>
      <c r="F1325" s="166">
        <v>2</v>
      </c>
      <c r="G1325" s="178">
        <v>0.37</v>
      </c>
      <c r="H1325" s="181">
        <v>0.25</v>
      </c>
      <c r="I1325" s="180">
        <v>3.6299999999999999E-2</v>
      </c>
      <c r="J1325" s="21">
        <f t="shared" si="605"/>
        <v>1.63</v>
      </c>
      <c r="K1325" s="21" t="str">
        <f t="shared" si="606"/>
        <v>Y</v>
      </c>
      <c r="L1325" s="37" t="str">
        <f t="shared" si="607"/>
        <v>NA</v>
      </c>
      <c r="M1325" s="8" t="str">
        <f t="shared" si="608"/>
        <v>Y</v>
      </c>
      <c r="N1325" s="42">
        <f t="shared" si="609"/>
        <v>7</v>
      </c>
      <c r="O1325" s="43">
        <f t="shared" si="610"/>
        <v>200000</v>
      </c>
      <c r="P1325" s="43" t="str">
        <f t="shared" si="611"/>
        <v>NA</v>
      </c>
      <c r="Q1325" s="24">
        <f t="shared" si="612"/>
        <v>20946.731899999999</v>
      </c>
      <c r="R1325" s="43">
        <f t="shared" si="613"/>
        <v>0</v>
      </c>
      <c r="S1325" s="24">
        <f t="shared" si="614"/>
        <v>1000000</v>
      </c>
      <c r="T1325" s="25" t="str">
        <f t="shared" si="615"/>
        <v>Y</v>
      </c>
      <c r="U1325" s="44">
        <f t="shared" si="616"/>
        <v>6</v>
      </c>
      <c r="V1325" s="45">
        <f t="shared" si="617"/>
        <v>200000</v>
      </c>
      <c r="W1325" s="45">
        <f t="shared" si="618"/>
        <v>1000000</v>
      </c>
      <c r="X1325" s="28">
        <f t="shared" si="619"/>
        <v>21707.098267969999</v>
      </c>
      <c r="Y1325" s="28">
        <f t="shared" si="620"/>
        <v>0</v>
      </c>
      <c r="Z1325" s="45" t="str">
        <f t="shared" si="621"/>
        <v>NA</v>
      </c>
      <c r="AA1325" s="29" t="str">
        <f t="shared" si="622"/>
        <v>N</v>
      </c>
      <c r="AB1325" s="46">
        <f t="shared" si="623"/>
        <v>5</v>
      </c>
      <c r="AC1325" s="31">
        <f t="shared" si="624"/>
        <v>20000</v>
      </c>
      <c r="AD1325" s="31">
        <f t="shared" si="625"/>
        <v>65000</v>
      </c>
      <c r="AE1325" s="31">
        <f t="shared" si="626"/>
        <v>20000</v>
      </c>
      <c r="AF1325" s="47">
        <f t="shared" si="627"/>
        <v>2495.065935097311</v>
      </c>
      <c r="AG1325" s="31">
        <f t="shared" si="628"/>
        <v>0</v>
      </c>
      <c r="AH1325" s="48">
        <f t="shared" si="629"/>
        <v>4</v>
      </c>
      <c r="AI1325" s="33">
        <f t="shared" si="630"/>
        <v>20000</v>
      </c>
      <c r="AJ1325" s="33">
        <f t="shared" si="631"/>
        <v>65000</v>
      </c>
      <c r="AK1325" s="33">
        <f t="shared" si="632"/>
        <v>0</v>
      </c>
      <c r="AL1325" s="33">
        <f t="shared" si="633"/>
        <v>23311.636828541345</v>
      </c>
      <c r="AM1325" s="34">
        <f t="shared" si="634"/>
        <v>25806.702763638656</v>
      </c>
    </row>
    <row r="1326" spans="1:39" ht="15" customHeight="1" x14ac:dyDescent="0.3">
      <c r="A1326" s="166" t="s">
        <v>3760</v>
      </c>
      <c r="B1326" s="99">
        <v>8184</v>
      </c>
      <c r="C1326" s="99">
        <v>48959</v>
      </c>
      <c r="D1326" s="165">
        <v>45104</v>
      </c>
      <c r="E1326" s="165">
        <v>45203</v>
      </c>
      <c r="F1326" s="166">
        <v>4</v>
      </c>
      <c r="G1326" s="178">
        <v>1.87</v>
      </c>
      <c r="H1326" s="181">
        <v>1</v>
      </c>
      <c r="I1326" s="180">
        <v>5.6099999999999997E-2</v>
      </c>
      <c r="J1326" s="21">
        <f t="shared" si="605"/>
        <v>2.13</v>
      </c>
      <c r="K1326" s="21" t="str">
        <f t="shared" si="606"/>
        <v>Y</v>
      </c>
      <c r="L1326" s="37" t="str">
        <f t="shared" si="607"/>
        <v>NA</v>
      </c>
      <c r="M1326" s="8" t="str">
        <f t="shared" si="608"/>
        <v>Y</v>
      </c>
      <c r="N1326" s="42">
        <f t="shared" si="609"/>
        <v>3</v>
      </c>
      <c r="O1326" s="43">
        <f t="shared" si="610"/>
        <v>200000</v>
      </c>
      <c r="P1326" s="43" t="str">
        <f t="shared" si="611"/>
        <v>NA</v>
      </c>
      <c r="Q1326" s="24">
        <f t="shared" si="612"/>
        <v>8643.1224000000002</v>
      </c>
      <c r="R1326" s="43">
        <f t="shared" si="613"/>
        <v>0</v>
      </c>
      <c r="S1326" s="24">
        <f t="shared" si="614"/>
        <v>1000000</v>
      </c>
      <c r="T1326" s="25" t="str">
        <f t="shared" si="615"/>
        <v>Y</v>
      </c>
      <c r="U1326" s="44">
        <f t="shared" si="616"/>
        <v>2</v>
      </c>
      <c r="V1326" s="45">
        <f t="shared" si="617"/>
        <v>200000</v>
      </c>
      <c r="W1326" s="45">
        <f t="shared" si="618"/>
        <v>1000000</v>
      </c>
      <c r="X1326" s="28">
        <f t="shared" si="619"/>
        <v>9128.0015666400013</v>
      </c>
      <c r="Y1326" s="28">
        <f t="shared" si="620"/>
        <v>0</v>
      </c>
      <c r="Z1326" s="45" t="str">
        <f t="shared" si="621"/>
        <v>NA</v>
      </c>
      <c r="AA1326" s="29" t="str">
        <f t="shared" si="622"/>
        <v>Y</v>
      </c>
      <c r="AB1326" s="46">
        <f t="shared" si="623"/>
        <v>1</v>
      </c>
      <c r="AC1326" s="31">
        <f t="shared" si="624"/>
        <v>200000</v>
      </c>
      <c r="AD1326" s="31">
        <f t="shared" si="625"/>
        <v>1000000</v>
      </c>
      <c r="AE1326" s="31">
        <f t="shared" si="626"/>
        <v>9640.082454528505</v>
      </c>
      <c r="AF1326" s="47">
        <f t="shared" si="627"/>
        <v>0</v>
      </c>
      <c r="AG1326" s="31" t="str">
        <f t="shared" si="628"/>
        <v>NA</v>
      </c>
      <c r="AH1326" s="48">
        <f t="shared" si="629"/>
        <v>0</v>
      </c>
      <c r="AI1326" s="33">
        <f t="shared" si="630"/>
        <v>0</v>
      </c>
      <c r="AJ1326" s="33">
        <f t="shared" si="631"/>
        <v>0</v>
      </c>
      <c r="AK1326" s="33">
        <f t="shared" si="632"/>
        <v>0</v>
      </c>
      <c r="AL1326" s="33">
        <f t="shared" si="633"/>
        <v>0</v>
      </c>
      <c r="AM1326" s="34">
        <f t="shared" si="634"/>
        <v>0</v>
      </c>
    </row>
    <row r="1327" spans="1:39" ht="15" customHeight="1" x14ac:dyDescent="0.3">
      <c r="A1327" s="166" t="s">
        <v>3761</v>
      </c>
      <c r="B1327" s="99">
        <v>8244</v>
      </c>
      <c r="C1327" s="99">
        <v>82383</v>
      </c>
      <c r="D1327" s="165">
        <v>44944</v>
      </c>
      <c r="E1327" s="165">
        <v>45182</v>
      </c>
      <c r="F1327" s="166">
        <v>4</v>
      </c>
      <c r="G1327" s="178">
        <v>0.23</v>
      </c>
      <c r="H1327" s="181">
        <v>0.75</v>
      </c>
      <c r="I1327" s="180">
        <v>3.0200000000000001E-2</v>
      </c>
      <c r="J1327" s="21">
        <f t="shared" si="605"/>
        <v>3.77</v>
      </c>
      <c r="K1327" s="21" t="str">
        <f t="shared" si="606"/>
        <v>Y</v>
      </c>
      <c r="L1327" s="37" t="str">
        <f t="shared" si="607"/>
        <v>NA</v>
      </c>
      <c r="M1327" s="8" t="str">
        <f t="shared" si="608"/>
        <v>Y</v>
      </c>
      <c r="N1327" s="42">
        <f t="shared" si="609"/>
        <v>6</v>
      </c>
      <c r="O1327" s="43">
        <f t="shared" si="610"/>
        <v>200000</v>
      </c>
      <c r="P1327" s="43" t="str">
        <f t="shared" si="611"/>
        <v>NA</v>
      </c>
      <c r="Q1327" s="24">
        <f t="shared" si="612"/>
        <v>8492.9688000000006</v>
      </c>
      <c r="R1327" s="43">
        <f t="shared" si="613"/>
        <v>0</v>
      </c>
      <c r="S1327" s="24">
        <f t="shared" si="614"/>
        <v>1000000</v>
      </c>
      <c r="T1327" s="25" t="str">
        <f t="shared" si="615"/>
        <v>Y</v>
      </c>
      <c r="U1327" s="44">
        <f t="shared" si="616"/>
        <v>5</v>
      </c>
      <c r="V1327" s="45">
        <f t="shared" si="617"/>
        <v>200000</v>
      </c>
      <c r="W1327" s="45">
        <f t="shared" si="618"/>
        <v>1000000</v>
      </c>
      <c r="X1327" s="28">
        <f t="shared" si="619"/>
        <v>8749.4564577600013</v>
      </c>
      <c r="Y1327" s="28">
        <f t="shared" si="620"/>
        <v>0</v>
      </c>
      <c r="Z1327" s="45" t="str">
        <f t="shared" si="621"/>
        <v>NA</v>
      </c>
      <c r="AA1327" s="29" t="str">
        <f t="shared" si="622"/>
        <v>Y</v>
      </c>
      <c r="AB1327" s="46">
        <f t="shared" si="623"/>
        <v>4</v>
      </c>
      <c r="AC1327" s="31">
        <f t="shared" si="624"/>
        <v>200000</v>
      </c>
      <c r="AD1327" s="31">
        <f t="shared" si="625"/>
        <v>1000000</v>
      </c>
      <c r="AE1327" s="31">
        <f t="shared" si="626"/>
        <v>9013.6900427843539</v>
      </c>
      <c r="AF1327" s="47">
        <f t="shared" si="627"/>
        <v>0</v>
      </c>
      <c r="AG1327" s="31" t="str">
        <f t="shared" si="628"/>
        <v>NA</v>
      </c>
      <c r="AH1327" s="48">
        <f t="shared" si="629"/>
        <v>3</v>
      </c>
      <c r="AI1327" s="33">
        <f t="shared" si="630"/>
        <v>20000</v>
      </c>
      <c r="AJ1327" s="33">
        <f t="shared" si="631"/>
        <v>65000</v>
      </c>
      <c r="AK1327" s="33">
        <f t="shared" si="632"/>
        <v>9285.9034820764409</v>
      </c>
      <c r="AL1327" s="33">
        <f t="shared" si="633"/>
        <v>0</v>
      </c>
      <c r="AM1327" s="34">
        <f t="shared" si="634"/>
        <v>0</v>
      </c>
    </row>
    <row r="1328" spans="1:39" ht="15" customHeight="1" x14ac:dyDescent="0.3">
      <c r="A1328" s="166" t="s">
        <v>3762</v>
      </c>
      <c r="B1328" s="99">
        <v>16884</v>
      </c>
      <c r="C1328" s="99">
        <v>39906</v>
      </c>
      <c r="D1328" s="165">
        <v>44800</v>
      </c>
      <c r="E1328" s="165">
        <v>45018</v>
      </c>
      <c r="F1328" s="166">
        <v>4</v>
      </c>
      <c r="G1328" s="178">
        <v>0.34</v>
      </c>
      <c r="H1328" s="181">
        <v>0.75</v>
      </c>
      <c r="I1328" s="180">
        <v>2.8299999999999999E-2</v>
      </c>
      <c r="J1328" s="21">
        <f t="shared" si="605"/>
        <v>3.66</v>
      </c>
      <c r="K1328" s="21" t="str">
        <f t="shared" si="606"/>
        <v>Y</v>
      </c>
      <c r="L1328" s="37" t="str">
        <f t="shared" si="607"/>
        <v>NA</v>
      </c>
      <c r="M1328" s="8" t="str">
        <f t="shared" si="608"/>
        <v>Y</v>
      </c>
      <c r="N1328" s="42">
        <f t="shared" si="609"/>
        <v>5</v>
      </c>
      <c r="O1328" s="43">
        <f t="shared" si="610"/>
        <v>200000</v>
      </c>
      <c r="P1328" s="43" t="str">
        <f t="shared" si="611"/>
        <v>NA</v>
      </c>
      <c r="Q1328" s="24">
        <f t="shared" si="612"/>
        <v>17361.817200000001</v>
      </c>
      <c r="R1328" s="43">
        <f t="shared" si="613"/>
        <v>0</v>
      </c>
      <c r="S1328" s="24">
        <f t="shared" si="614"/>
        <v>1000000</v>
      </c>
      <c r="T1328" s="25" t="str">
        <f t="shared" si="615"/>
        <v>Y</v>
      </c>
      <c r="U1328" s="44">
        <f t="shared" si="616"/>
        <v>4</v>
      </c>
      <c r="V1328" s="45">
        <f t="shared" si="617"/>
        <v>200000</v>
      </c>
      <c r="W1328" s="45">
        <f t="shared" si="618"/>
        <v>1000000</v>
      </c>
      <c r="X1328" s="28">
        <f t="shared" si="619"/>
        <v>17853.156626760003</v>
      </c>
      <c r="Y1328" s="28">
        <f t="shared" si="620"/>
        <v>0</v>
      </c>
      <c r="Z1328" s="45" t="str">
        <f t="shared" si="621"/>
        <v>NA</v>
      </c>
      <c r="AA1328" s="29" t="str">
        <f t="shared" si="622"/>
        <v>Y</v>
      </c>
      <c r="AB1328" s="46">
        <f t="shared" si="623"/>
        <v>3</v>
      </c>
      <c r="AC1328" s="31">
        <f t="shared" si="624"/>
        <v>200000</v>
      </c>
      <c r="AD1328" s="31">
        <f t="shared" si="625"/>
        <v>1000000</v>
      </c>
      <c r="AE1328" s="31">
        <f t="shared" si="626"/>
        <v>18358.400959297313</v>
      </c>
      <c r="AF1328" s="47">
        <f t="shared" si="627"/>
        <v>0</v>
      </c>
      <c r="AG1328" s="31" t="str">
        <f t="shared" si="628"/>
        <v>NA</v>
      </c>
      <c r="AH1328" s="48">
        <f t="shared" si="629"/>
        <v>2</v>
      </c>
      <c r="AI1328" s="33">
        <f t="shared" si="630"/>
        <v>20000</v>
      </c>
      <c r="AJ1328" s="33">
        <f t="shared" si="631"/>
        <v>65000</v>
      </c>
      <c r="AK1328" s="33">
        <f t="shared" si="632"/>
        <v>18877.943706445425</v>
      </c>
      <c r="AL1328" s="33">
        <f t="shared" si="633"/>
        <v>0</v>
      </c>
      <c r="AM1328" s="34">
        <f t="shared" si="634"/>
        <v>0</v>
      </c>
    </row>
    <row r="1329" spans="1:39" ht="15" customHeight="1" x14ac:dyDescent="0.3">
      <c r="A1329" s="166" t="s">
        <v>3763</v>
      </c>
      <c r="B1329" s="99">
        <v>8003</v>
      </c>
      <c r="C1329" s="99">
        <v>45804</v>
      </c>
      <c r="D1329" s="165">
        <v>44890</v>
      </c>
      <c r="E1329" s="165">
        <v>45247</v>
      </c>
      <c r="F1329" s="166">
        <v>2</v>
      </c>
      <c r="G1329" s="178">
        <v>0.2</v>
      </c>
      <c r="H1329" s="181">
        <v>0.75</v>
      </c>
      <c r="I1329" s="180">
        <v>3.2000000000000001E-2</v>
      </c>
      <c r="J1329" s="21">
        <f t="shared" si="605"/>
        <v>1.8</v>
      </c>
      <c r="K1329" s="21" t="str">
        <f t="shared" si="606"/>
        <v>Y</v>
      </c>
      <c r="L1329" s="37" t="str">
        <f t="shared" si="607"/>
        <v>NA</v>
      </c>
      <c r="M1329" s="8" t="str">
        <f t="shared" si="608"/>
        <v>Y</v>
      </c>
      <c r="N1329" s="42">
        <f t="shared" si="609"/>
        <v>3</v>
      </c>
      <c r="O1329" s="43">
        <f t="shared" si="610"/>
        <v>200000</v>
      </c>
      <c r="P1329" s="43" t="str">
        <f t="shared" si="611"/>
        <v>NA</v>
      </c>
      <c r="Q1329" s="24">
        <f t="shared" si="612"/>
        <v>8259.0959999999995</v>
      </c>
      <c r="R1329" s="43">
        <f t="shared" si="613"/>
        <v>0</v>
      </c>
      <c r="S1329" s="24">
        <f t="shared" si="614"/>
        <v>1000000</v>
      </c>
      <c r="T1329" s="25" t="str">
        <f t="shared" si="615"/>
        <v>Y</v>
      </c>
      <c r="U1329" s="44">
        <f t="shared" si="616"/>
        <v>2</v>
      </c>
      <c r="V1329" s="45">
        <f t="shared" si="617"/>
        <v>200000</v>
      </c>
      <c r="W1329" s="45">
        <f t="shared" si="618"/>
        <v>1000000</v>
      </c>
      <c r="X1329" s="28">
        <f t="shared" si="619"/>
        <v>8523.3870719999995</v>
      </c>
      <c r="Y1329" s="28">
        <f t="shared" si="620"/>
        <v>0</v>
      </c>
      <c r="Z1329" s="45" t="str">
        <f t="shared" si="621"/>
        <v>NA</v>
      </c>
      <c r="AA1329" s="29" t="str">
        <f t="shared" si="622"/>
        <v>N</v>
      </c>
      <c r="AB1329" s="46">
        <f t="shared" si="623"/>
        <v>1</v>
      </c>
      <c r="AC1329" s="31">
        <f t="shared" si="624"/>
        <v>20000</v>
      </c>
      <c r="AD1329" s="31">
        <f t="shared" si="625"/>
        <v>65000</v>
      </c>
      <c r="AE1329" s="31">
        <f t="shared" si="626"/>
        <v>8796.1354583039993</v>
      </c>
      <c r="AF1329" s="47">
        <f t="shared" si="627"/>
        <v>0</v>
      </c>
      <c r="AG1329" s="31">
        <f t="shared" si="628"/>
        <v>0</v>
      </c>
      <c r="AH1329" s="48">
        <f t="shared" si="629"/>
        <v>0</v>
      </c>
      <c r="AI1329" s="33">
        <f t="shared" si="630"/>
        <v>0</v>
      </c>
      <c r="AJ1329" s="33">
        <f t="shared" si="631"/>
        <v>0</v>
      </c>
      <c r="AK1329" s="33">
        <f t="shared" si="632"/>
        <v>0</v>
      </c>
      <c r="AL1329" s="33">
        <f t="shared" si="633"/>
        <v>0</v>
      </c>
      <c r="AM1329" s="34">
        <f t="shared" si="634"/>
        <v>0</v>
      </c>
    </row>
    <row r="1330" spans="1:39" ht="15" customHeight="1" x14ac:dyDescent="0.3">
      <c r="A1330" s="166" t="s">
        <v>3764</v>
      </c>
      <c r="B1330" s="99">
        <v>11724</v>
      </c>
      <c r="C1330" s="99">
        <v>30716</v>
      </c>
      <c r="D1330" s="165">
        <v>44505</v>
      </c>
      <c r="E1330" s="165">
        <v>44818</v>
      </c>
      <c r="F1330" s="166">
        <v>2</v>
      </c>
      <c r="G1330" s="178">
        <v>1.21</v>
      </c>
      <c r="H1330" s="181">
        <v>0.5</v>
      </c>
      <c r="I1330" s="180">
        <v>3.7999999999999999E-2</v>
      </c>
      <c r="J1330" s="21">
        <f t="shared" si="605"/>
        <v>0.79</v>
      </c>
      <c r="K1330" s="21" t="str">
        <f t="shared" si="606"/>
        <v>Y</v>
      </c>
      <c r="L1330" s="37" t="str">
        <f t="shared" si="607"/>
        <v>NA</v>
      </c>
      <c r="M1330" s="8" t="str">
        <f t="shared" si="608"/>
        <v>Y</v>
      </c>
      <c r="N1330" s="42">
        <f t="shared" si="609"/>
        <v>2</v>
      </c>
      <c r="O1330" s="43">
        <f t="shared" si="610"/>
        <v>200000</v>
      </c>
      <c r="P1330" s="43" t="str">
        <f t="shared" si="611"/>
        <v>NA</v>
      </c>
      <c r="Q1330" s="24">
        <f t="shared" si="612"/>
        <v>12169.512000000001</v>
      </c>
      <c r="R1330" s="43">
        <f t="shared" si="613"/>
        <v>0</v>
      </c>
      <c r="S1330" s="24">
        <f t="shared" si="614"/>
        <v>1000000</v>
      </c>
      <c r="T1330" s="25" t="str">
        <f t="shared" si="615"/>
        <v>N</v>
      </c>
      <c r="U1330" s="44">
        <f t="shared" si="616"/>
        <v>1</v>
      </c>
      <c r="V1330" s="45">
        <f t="shared" si="617"/>
        <v>20000</v>
      </c>
      <c r="W1330" s="45">
        <f t="shared" si="618"/>
        <v>65000</v>
      </c>
      <c r="X1330" s="28">
        <f t="shared" si="619"/>
        <v>12631.953456000001</v>
      </c>
      <c r="Y1330" s="28">
        <f t="shared" si="620"/>
        <v>0</v>
      </c>
      <c r="Z1330" s="45">
        <f t="shared" si="621"/>
        <v>9482.5345439999965</v>
      </c>
      <c r="AA1330" s="29" t="str">
        <f t="shared" si="622"/>
        <v>N</v>
      </c>
      <c r="AB1330" s="46">
        <f t="shared" si="623"/>
        <v>0</v>
      </c>
      <c r="AC1330" s="31">
        <f t="shared" si="624"/>
        <v>0</v>
      </c>
      <c r="AD1330" s="31">
        <f t="shared" si="625"/>
        <v>0</v>
      </c>
      <c r="AE1330" s="31">
        <f t="shared" si="626"/>
        <v>0</v>
      </c>
      <c r="AF1330" s="47">
        <f t="shared" si="627"/>
        <v>0</v>
      </c>
      <c r="AG1330" s="31">
        <f t="shared" si="628"/>
        <v>0</v>
      </c>
      <c r="AH1330" s="48">
        <f t="shared" si="629"/>
        <v>0</v>
      </c>
      <c r="AI1330" s="33">
        <f t="shared" si="630"/>
        <v>0</v>
      </c>
      <c r="AJ1330" s="33">
        <f t="shared" si="631"/>
        <v>0</v>
      </c>
      <c r="AK1330" s="33">
        <f t="shared" si="632"/>
        <v>0</v>
      </c>
      <c r="AL1330" s="33">
        <f t="shared" si="633"/>
        <v>0</v>
      </c>
      <c r="AM1330" s="34">
        <f t="shared" si="634"/>
        <v>0</v>
      </c>
    </row>
    <row r="1331" spans="1:39" ht="15" customHeight="1" x14ac:dyDescent="0.3">
      <c r="A1331" s="166" t="s">
        <v>3765</v>
      </c>
      <c r="B1331" s="99">
        <v>5092</v>
      </c>
      <c r="C1331" s="99">
        <v>51434</v>
      </c>
      <c r="D1331" s="165">
        <v>44446</v>
      </c>
      <c r="E1331" s="165">
        <v>44550</v>
      </c>
      <c r="F1331" s="166">
        <v>2</v>
      </c>
      <c r="G1331" s="178">
        <v>1.1299999999999999</v>
      </c>
      <c r="H1331" s="181">
        <v>0.5</v>
      </c>
      <c r="I1331" s="180">
        <v>2.2700000000000001E-2</v>
      </c>
      <c r="J1331" s="21">
        <f t="shared" si="605"/>
        <v>0.87000000000000011</v>
      </c>
      <c r="K1331" s="21" t="str">
        <f t="shared" si="606"/>
        <v>Y</v>
      </c>
      <c r="L1331" s="37" t="str">
        <f t="shared" si="607"/>
        <v>NA</v>
      </c>
      <c r="M1331" s="8" t="str">
        <f t="shared" si="608"/>
        <v>Y</v>
      </c>
      <c r="N1331" s="42">
        <f t="shared" si="609"/>
        <v>2</v>
      </c>
      <c r="O1331" s="43">
        <f t="shared" si="610"/>
        <v>200000</v>
      </c>
      <c r="P1331" s="43" t="str">
        <f t="shared" si="611"/>
        <v>NA</v>
      </c>
      <c r="Q1331" s="24">
        <f t="shared" si="612"/>
        <v>5207.5883999999996</v>
      </c>
      <c r="R1331" s="43">
        <f t="shared" si="613"/>
        <v>0</v>
      </c>
      <c r="S1331" s="24">
        <f t="shared" si="614"/>
        <v>1000000</v>
      </c>
      <c r="T1331" s="25" t="str">
        <f t="shared" si="615"/>
        <v>N</v>
      </c>
      <c r="U1331" s="44">
        <f t="shared" si="616"/>
        <v>1</v>
      </c>
      <c r="V1331" s="45">
        <f t="shared" si="617"/>
        <v>20000</v>
      </c>
      <c r="W1331" s="45">
        <f t="shared" si="618"/>
        <v>65000</v>
      </c>
      <c r="X1331" s="28">
        <f t="shared" si="619"/>
        <v>5325.8006566799995</v>
      </c>
      <c r="Y1331" s="28">
        <f t="shared" si="620"/>
        <v>0</v>
      </c>
      <c r="Z1331" s="45">
        <f t="shared" si="621"/>
        <v>3032.6109433199999</v>
      </c>
      <c r="AA1331" s="29" t="str">
        <f t="shared" si="622"/>
        <v>N</v>
      </c>
      <c r="AB1331" s="46">
        <f t="shared" si="623"/>
        <v>0</v>
      </c>
      <c r="AC1331" s="31">
        <f t="shared" si="624"/>
        <v>0</v>
      </c>
      <c r="AD1331" s="31">
        <f t="shared" si="625"/>
        <v>0</v>
      </c>
      <c r="AE1331" s="31">
        <f t="shared" si="626"/>
        <v>0</v>
      </c>
      <c r="AF1331" s="47">
        <f t="shared" si="627"/>
        <v>0</v>
      </c>
      <c r="AG1331" s="31">
        <f t="shared" si="628"/>
        <v>0</v>
      </c>
      <c r="AH1331" s="48">
        <f t="shared" si="629"/>
        <v>0</v>
      </c>
      <c r="AI1331" s="33">
        <f t="shared" si="630"/>
        <v>0</v>
      </c>
      <c r="AJ1331" s="33">
        <f t="shared" si="631"/>
        <v>0</v>
      </c>
      <c r="AK1331" s="33">
        <f t="shared" si="632"/>
        <v>0</v>
      </c>
      <c r="AL1331" s="33">
        <f t="shared" si="633"/>
        <v>0</v>
      </c>
      <c r="AM1331" s="34">
        <f t="shared" si="634"/>
        <v>0</v>
      </c>
    </row>
    <row r="1332" spans="1:39" ht="15" customHeight="1" x14ac:dyDescent="0.3">
      <c r="A1332" s="166" t="s">
        <v>3766</v>
      </c>
      <c r="B1332" s="99">
        <v>5486</v>
      </c>
      <c r="C1332" s="99">
        <v>62441</v>
      </c>
      <c r="D1332" s="165">
        <v>44587</v>
      </c>
      <c r="E1332" s="165">
        <v>44738</v>
      </c>
      <c r="F1332" s="166">
        <v>4</v>
      </c>
      <c r="G1332" s="178">
        <v>0.16</v>
      </c>
      <c r="H1332" s="181">
        <v>0.75</v>
      </c>
      <c r="I1332" s="180">
        <v>1.8700000000000001E-2</v>
      </c>
      <c r="J1332" s="21">
        <f t="shared" si="605"/>
        <v>3.84</v>
      </c>
      <c r="K1332" s="21" t="str">
        <f t="shared" si="606"/>
        <v>Y</v>
      </c>
      <c r="L1332" s="37" t="str">
        <f t="shared" si="607"/>
        <v>NA</v>
      </c>
      <c r="M1332" s="8" t="str">
        <f t="shared" si="608"/>
        <v>Y</v>
      </c>
      <c r="N1332" s="42">
        <f t="shared" si="609"/>
        <v>6</v>
      </c>
      <c r="O1332" s="43">
        <f t="shared" si="610"/>
        <v>200000</v>
      </c>
      <c r="P1332" s="43" t="str">
        <f t="shared" si="611"/>
        <v>NA</v>
      </c>
      <c r="Q1332" s="24">
        <f t="shared" si="612"/>
        <v>5588.5881999999992</v>
      </c>
      <c r="R1332" s="43">
        <f t="shared" si="613"/>
        <v>0</v>
      </c>
      <c r="S1332" s="24">
        <f t="shared" si="614"/>
        <v>1000000</v>
      </c>
      <c r="T1332" s="25" t="str">
        <f t="shared" si="615"/>
        <v>Y</v>
      </c>
      <c r="U1332" s="44">
        <f t="shared" si="616"/>
        <v>5</v>
      </c>
      <c r="V1332" s="45">
        <f t="shared" si="617"/>
        <v>200000</v>
      </c>
      <c r="W1332" s="45">
        <f t="shared" si="618"/>
        <v>1000000</v>
      </c>
      <c r="X1332" s="28">
        <f t="shared" si="619"/>
        <v>5693.0947993399986</v>
      </c>
      <c r="Y1332" s="28">
        <f t="shared" si="620"/>
        <v>0</v>
      </c>
      <c r="Z1332" s="45" t="str">
        <f t="shared" si="621"/>
        <v>NA</v>
      </c>
      <c r="AA1332" s="29" t="str">
        <f t="shared" si="622"/>
        <v>Y</v>
      </c>
      <c r="AB1332" s="46">
        <f t="shared" si="623"/>
        <v>4</v>
      </c>
      <c r="AC1332" s="31">
        <f t="shared" si="624"/>
        <v>200000</v>
      </c>
      <c r="AD1332" s="31">
        <f t="shared" si="625"/>
        <v>1000000</v>
      </c>
      <c r="AE1332" s="31">
        <f t="shared" si="626"/>
        <v>5799.5556720876566</v>
      </c>
      <c r="AF1332" s="47">
        <f t="shared" si="627"/>
        <v>0</v>
      </c>
      <c r="AG1332" s="31" t="str">
        <f t="shared" si="628"/>
        <v>NA</v>
      </c>
      <c r="AH1332" s="48">
        <f t="shared" si="629"/>
        <v>3</v>
      </c>
      <c r="AI1332" s="33">
        <f t="shared" si="630"/>
        <v>20000</v>
      </c>
      <c r="AJ1332" s="33">
        <f t="shared" si="631"/>
        <v>65000</v>
      </c>
      <c r="AK1332" s="33">
        <f t="shared" si="632"/>
        <v>5908.0073631556952</v>
      </c>
      <c r="AL1332" s="33">
        <f t="shared" si="633"/>
        <v>0</v>
      </c>
      <c r="AM1332" s="34">
        <f t="shared" si="634"/>
        <v>0</v>
      </c>
    </row>
    <row r="1333" spans="1:39" ht="15" customHeight="1" x14ac:dyDescent="0.3">
      <c r="A1333" s="166" t="s">
        <v>3767</v>
      </c>
      <c r="B1333" s="99">
        <v>8724</v>
      </c>
      <c r="C1333" s="99">
        <v>27054</v>
      </c>
      <c r="D1333" s="165">
        <v>45229</v>
      </c>
      <c r="E1333" s="165">
        <v>45488</v>
      </c>
      <c r="F1333" s="166">
        <v>4</v>
      </c>
      <c r="G1333" s="178">
        <v>2.1</v>
      </c>
      <c r="H1333" s="181">
        <v>0.25</v>
      </c>
      <c r="I1333" s="180">
        <v>4.6600000000000003E-2</v>
      </c>
      <c r="J1333" s="21">
        <f t="shared" si="605"/>
        <v>1.9</v>
      </c>
      <c r="K1333" s="21" t="str">
        <f t="shared" si="606"/>
        <v>Y</v>
      </c>
      <c r="L1333" s="37" t="str">
        <f t="shared" si="607"/>
        <v>NA</v>
      </c>
      <c r="M1333" s="8" t="str">
        <f t="shared" si="608"/>
        <v>Y</v>
      </c>
      <c r="N1333" s="42">
        <f t="shared" si="609"/>
        <v>8</v>
      </c>
      <c r="O1333" s="43">
        <f t="shared" si="610"/>
        <v>200000</v>
      </c>
      <c r="P1333" s="43" t="str">
        <f t="shared" si="611"/>
        <v>NA</v>
      </c>
      <c r="Q1333" s="24">
        <f t="shared" si="612"/>
        <v>9130.5383999999995</v>
      </c>
      <c r="R1333" s="43">
        <f t="shared" si="613"/>
        <v>0</v>
      </c>
      <c r="S1333" s="24">
        <f t="shared" si="614"/>
        <v>1000000</v>
      </c>
      <c r="T1333" s="25" t="str">
        <f t="shared" si="615"/>
        <v>Y</v>
      </c>
      <c r="U1333" s="44">
        <f t="shared" si="616"/>
        <v>7</v>
      </c>
      <c r="V1333" s="45">
        <f t="shared" si="617"/>
        <v>200000</v>
      </c>
      <c r="W1333" s="45">
        <f t="shared" si="618"/>
        <v>1000000</v>
      </c>
      <c r="X1333" s="28">
        <f t="shared" si="619"/>
        <v>9556.0214894399996</v>
      </c>
      <c r="Y1333" s="28">
        <f t="shared" si="620"/>
        <v>0</v>
      </c>
      <c r="Z1333" s="45" t="str">
        <f t="shared" si="621"/>
        <v>NA</v>
      </c>
      <c r="AA1333" s="29" t="str">
        <f t="shared" si="622"/>
        <v>N</v>
      </c>
      <c r="AB1333" s="46">
        <f t="shared" si="623"/>
        <v>6</v>
      </c>
      <c r="AC1333" s="31">
        <f t="shared" si="624"/>
        <v>20000</v>
      </c>
      <c r="AD1333" s="31">
        <f t="shared" si="625"/>
        <v>65000</v>
      </c>
      <c r="AE1333" s="31">
        <f t="shared" si="626"/>
        <v>10001.332090847904</v>
      </c>
      <c r="AF1333" s="47">
        <f t="shared" si="627"/>
        <v>0</v>
      </c>
      <c r="AG1333" s="31">
        <f t="shared" si="628"/>
        <v>9258.1080197121009</v>
      </c>
      <c r="AH1333" s="48">
        <f t="shared" si="629"/>
        <v>5</v>
      </c>
      <c r="AI1333" s="33">
        <f t="shared" si="630"/>
        <v>20000</v>
      </c>
      <c r="AJ1333" s="33">
        <f t="shared" si="631"/>
        <v>65000</v>
      </c>
      <c r="AK1333" s="33">
        <f t="shared" si="632"/>
        <v>9258.1080197121009</v>
      </c>
      <c r="AL1333" s="33">
        <f t="shared" si="633"/>
        <v>1209.286146569315</v>
      </c>
      <c r="AM1333" s="34">
        <f t="shared" si="634"/>
        <v>1209.286146569315</v>
      </c>
    </row>
    <row r="1334" spans="1:39" ht="15" customHeight="1" x14ac:dyDescent="0.3">
      <c r="A1334" s="166" t="s">
        <v>3768</v>
      </c>
      <c r="B1334" s="99">
        <v>6420</v>
      </c>
      <c r="C1334" s="99">
        <v>84767</v>
      </c>
      <c r="D1334" s="165">
        <v>45587</v>
      </c>
      <c r="E1334" s="165">
        <v>45851</v>
      </c>
      <c r="F1334" s="166">
        <v>2</v>
      </c>
      <c r="G1334" s="178">
        <v>0.22</v>
      </c>
      <c r="H1334" s="181">
        <v>1</v>
      </c>
      <c r="I1334" s="180">
        <v>7.4300000000000005E-2</v>
      </c>
      <c r="J1334" s="21">
        <f t="shared" si="605"/>
        <v>1.78</v>
      </c>
      <c r="K1334" s="21" t="str">
        <f t="shared" si="606"/>
        <v>Y</v>
      </c>
      <c r="L1334" s="37" t="str">
        <f t="shared" si="607"/>
        <v>NA</v>
      </c>
      <c r="M1334" s="8" t="str">
        <f t="shared" si="608"/>
        <v>Y</v>
      </c>
      <c r="N1334" s="42">
        <f t="shared" si="609"/>
        <v>2</v>
      </c>
      <c r="O1334" s="43">
        <f t="shared" si="610"/>
        <v>200000</v>
      </c>
      <c r="P1334" s="43" t="str">
        <f t="shared" si="611"/>
        <v>NA</v>
      </c>
      <c r="Q1334" s="24">
        <f t="shared" si="612"/>
        <v>6897.0060000000003</v>
      </c>
      <c r="R1334" s="43">
        <f t="shared" si="613"/>
        <v>0</v>
      </c>
      <c r="S1334" s="24">
        <f t="shared" si="614"/>
        <v>1000000</v>
      </c>
      <c r="T1334" s="25" t="str">
        <f t="shared" si="615"/>
        <v>Y</v>
      </c>
      <c r="U1334" s="44">
        <f t="shared" si="616"/>
        <v>1</v>
      </c>
      <c r="V1334" s="45">
        <f t="shared" si="617"/>
        <v>200000</v>
      </c>
      <c r="W1334" s="45">
        <f t="shared" si="618"/>
        <v>1000000</v>
      </c>
      <c r="X1334" s="28">
        <f t="shared" si="619"/>
        <v>7409.4535458000009</v>
      </c>
      <c r="Y1334" s="28">
        <f t="shared" si="620"/>
        <v>0</v>
      </c>
      <c r="Z1334" s="45" t="str">
        <f t="shared" si="621"/>
        <v>NA</v>
      </c>
      <c r="AA1334" s="29" t="str">
        <f t="shared" si="622"/>
        <v>N</v>
      </c>
      <c r="AB1334" s="46">
        <f t="shared" si="623"/>
        <v>0</v>
      </c>
      <c r="AC1334" s="31">
        <f t="shared" si="624"/>
        <v>0</v>
      </c>
      <c r="AD1334" s="31">
        <f t="shared" si="625"/>
        <v>0</v>
      </c>
      <c r="AE1334" s="31">
        <f t="shared" si="626"/>
        <v>0</v>
      </c>
      <c r="AF1334" s="47">
        <f t="shared" si="627"/>
        <v>0</v>
      </c>
      <c r="AG1334" s="31">
        <f t="shared" si="628"/>
        <v>0</v>
      </c>
      <c r="AH1334" s="48">
        <f t="shared" si="629"/>
        <v>0</v>
      </c>
      <c r="AI1334" s="33">
        <f t="shared" si="630"/>
        <v>0</v>
      </c>
      <c r="AJ1334" s="33">
        <f t="shared" si="631"/>
        <v>0</v>
      </c>
      <c r="AK1334" s="33">
        <f t="shared" si="632"/>
        <v>0</v>
      </c>
      <c r="AL1334" s="33">
        <f t="shared" si="633"/>
        <v>0</v>
      </c>
      <c r="AM1334" s="34">
        <f t="shared" si="634"/>
        <v>0</v>
      </c>
    </row>
    <row r="1335" spans="1:39" ht="15" customHeight="1" x14ac:dyDescent="0.3">
      <c r="A1335" s="166" t="s">
        <v>3769</v>
      </c>
      <c r="B1335" s="99">
        <v>21065</v>
      </c>
      <c r="C1335" s="99">
        <v>89203</v>
      </c>
      <c r="D1335" s="165">
        <v>46054</v>
      </c>
      <c r="E1335" s="165">
        <v>46125</v>
      </c>
      <c r="F1335" s="166">
        <v>4</v>
      </c>
      <c r="G1335" s="178">
        <v>2.4700000000000002</v>
      </c>
      <c r="H1335" s="181">
        <v>0.25</v>
      </c>
      <c r="I1335" s="180">
        <v>2.3800000000000002E-2</v>
      </c>
      <c r="J1335" s="21">
        <f t="shared" si="605"/>
        <v>1.5299999999999998</v>
      </c>
      <c r="K1335" s="21" t="str">
        <f t="shared" si="606"/>
        <v>Y</v>
      </c>
      <c r="L1335" s="37" t="str">
        <f t="shared" si="607"/>
        <v>NA</v>
      </c>
      <c r="M1335" s="8" t="str">
        <f t="shared" si="608"/>
        <v>Y</v>
      </c>
      <c r="N1335" s="42">
        <f t="shared" si="609"/>
        <v>7</v>
      </c>
      <c r="O1335" s="43">
        <f t="shared" si="610"/>
        <v>200000</v>
      </c>
      <c r="P1335" s="43" t="str">
        <f t="shared" si="611"/>
        <v>NA</v>
      </c>
      <c r="Q1335" s="24">
        <f t="shared" si="612"/>
        <v>21566.347000000002</v>
      </c>
      <c r="R1335" s="43">
        <f t="shared" si="613"/>
        <v>0</v>
      </c>
      <c r="S1335" s="24">
        <f t="shared" si="614"/>
        <v>1000000</v>
      </c>
      <c r="T1335" s="25" t="str">
        <f t="shared" si="615"/>
        <v>Y</v>
      </c>
      <c r="U1335" s="44">
        <f t="shared" si="616"/>
        <v>6</v>
      </c>
      <c r="V1335" s="45">
        <f t="shared" si="617"/>
        <v>200000</v>
      </c>
      <c r="W1335" s="45">
        <f t="shared" si="618"/>
        <v>1000000</v>
      </c>
      <c r="X1335" s="28">
        <f t="shared" si="619"/>
        <v>22079.626058600003</v>
      </c>
      <c r="Y1335" s="28">
        <f t="shared" si="620"/>
        <v>0</v>
      </c>
      <c r="Z1335" s="45" t="str">
        <f t="shared" si="621"/>
        <v>NA</v>
      </c>
      <c r="AA1335" s="29" t="str">
        <f t="shared" si="622"/>
        <v>N</v>
      </c>
      <c r="AB1335" s="46">
        <f t="shared" si="623"/>
        <v>5</v>
      </c>
      <c r="AC1335" s="31">
        <f t="shared" si="624"/>
        <v>20000</v>
      </c>
      <c r="AD1335" s="31">
        <f t="shared" si="625"/>
        <v>65000</v>
      </c>
      <c r="AE1335" s="31">
        <f t="shared" si="626"/>
        <v>20000</v>
      </c>
      <c r="AF1335" s="47">
        <f t="shared" si="627"/>
        <v>2605.1211587946818</v>
      </c>
      <c r="AG1335" s="31">
        <f t="shared" si="628"/>
        <v>0</v>
      </c>
      <c r="AH1335" s="48">
        <f t="shared" si="629"/>
        <v>4</v>
      </c>
      <c r="AI1335" s="33">
        <f t="shared" si="630"/>
        <v>20000</v>
      </c>
      <c r="AJ1335" s="33">
        <f t="shared" si="631"/>
        <v>65000</v>
      </c>
      <c r="AK1335" s="33">
        <f t="shared" si="632"/>
        <v>0</v>
      </c>
      <c r="AL1335" s="33">
        <f t="shared" si="633"/>
        <v>23143.123042373998</v>
      </c>
      <c r="AM1335" s="34">
        <f t="shared" si="634"/>
        <v>25748.24420116868</v>
      </c>
    </row>
    <row r="1336" spans="1:39" ht="15" customHeight="1" x14ac:dyDescent="0.3">
      <c r="A1336" s="166" t="s">
        <v>3770</v>
      </c>
      <c r="B1336" s="99">
        <v>22968</v>
      </c>
      <c r="C1336" s="99">
        <v>75590</v>
      </c>
      <c r="D1336" s="165">
        <v>45424</v>
      </c>
      <c r="E1336" s="165">
        <v>45759</v>
      </c>
      <c r="F1336" s="166">
        <v>4</v>
      </c>
      <c r="G1336" s="178">
        <v>1.87</v>
      </c>
      <c r="H1336" s="181">
        <v>1</v>
      </c>
      <c r="I1336" s="180">
        <v>2.1899999999999999E-2</v>
      </c>
      <c r="J1336" s="21">
        <f t="shared" si="605"/>
        <v>2.13</v>
      </c>
      <c r="K1336" s="21" t="str">
        <f t="shared" si="606"/>
        <v>Y</v>
      </c>
      <c r="L1336" s="37" t="str">
        <f t="shared" si="607"/>
        <v>NA</v>
      </c>
      <c r="M1336" s="8" t="str">
        <f t="shared" si="608"/>
        <v>Y</v>
      </c>
      <c r="N1336" s="42">
        <f t="shared" si="609"/>
        <v>3</v>
      </c>
      <c r="O1336" s="43">
        <f t="shared" si="610"/>
        <v>200000</v>
      </c>
      <c r="P1336" s="43" t="str">
        <f t="shared" si="611"/>
        <v>NA</v>
      </c>
      <c r="Q1336" s="24">
        <f t="shared" si="612"/>
        <v>23470.999200000002</v>
      </c>
      <c r="R1336" s="43">
        <f t="shared" si="613"/>
        <v>0</v>
      </c>
      <c r="S1336" s="24">
        <f t="shared" si="614"/>
        <v>1000000</v>
      </c>
      <c r="T1336" s="25" t="str">
        <f t="shared" si="615"/>
        <v>Y</v>
      </c>
      <c r="U1336" s="44">
        <f t="shared" si="616"/>
        <v>2</v>
      </c>
      <c r="V1336" s="45">
        <f t="shared" si="617"/>
        <v>200000</v>
      </c>
      <c r="W1336" s="45">
        <f t="shared" si="618"/>
        <v>1000000</v>
      </c>
      <c r="X1336" s="28">
        <f t="shared" si="619"/>
        <v>23985.014082480004</v>
      </c>
      <c r="Y1336" s="28">
        <f t="shared" si="620"/>
        <v>0</v>
      </c>
      <c r="Z1336" s="45" t="str">
        <f t="shared" si="621"/>
        <v>NA</v>
      </c>
      <c r="AA1336" s="29" t="str">
        <f t="shared" si="622"/>
        <v>Y</v>
      </c>
      <c r="AB1336" s="46">
        <f t="shared" si="623"/>
        <v>1</v>
      </c>
      <c r="AC1336" s="31">
        <f t="shared" si="624"/>
        <v>200000</v>
      </c>
      <c r="AD1336" s="31">
        <f t="shared" si="625"/>
        <v>1000000</v>
      </c>
      <c r="AE1336" s="31">
        <f t="shared" si="626"/>
        <v>24510.285890886316</v>
      </c>
      <c r="AF1336" s="47">
        <f t="shared" si="627"/>
        <v>0</v>
      </c>
      <c r="AG1336" s="31" t="str">
        <f t="shared" si="628"/>
        <v>NA</v>
      </c>
      <c r="AH1336" s="48">
        <f t="shared" si="629"/>
        <v>0</v>
      </c>
      <c r="AI1336" s="33">
        <f t="shared" si="630"/>
        <v>0</v>
      </c>
      <c r="AJ1336" s="33">
        <f t="shared" si="631"/>
        <v>0</v>
      </c>
      <c r="AK1336" s="33">
        <f t="shared" si="632"/>
        <v>0</v>
      </c>
      <c r="AL1336" s="33">
        <f t="shared" si="633"/>
        <v>0</v>
      </c>
      <c r="AM1336" s="34">
        <f t="shared" si="634"/>
        <v>0</v>
      </c>
    </row>
    <row r="1337" spans="1:39" ht="15" customHeight="1" x14ac:dyDescent="0.3">
      <c r="A1337" s="166" t="s">
        <v>3771</v>
      </c>
      <c r="B1337" s="99">
        <v>12045</v>
      </c>
      <c r="C1337" s="99">
        <v>78415</v>
      </c>
      <c r="D1337" s="165">
        <v>45280</v>
      </c>
      <c r="E1337" s="165">
        <v>45426</v>
      </c>
      <c r="F1337" s="166">
        <v>4</v>
      </c>
      <c r="G1337" s="178">
        <v>1.42</v>
      </c>
      <c r="H1337" s="181">
        <v>1</v>
      </c>
      <c r="I1337" s="180">
        <v>4.2900000000000001E-2</v>
      </c>
      <c r="J1337" s="21">
        <f t="shared" si="605"/>
        <v>2.58</v>
      </c>
      <c r="K1337" s="21" t="str">
        <f t="shared" si="606"/>
        <v>Y</v>
      </c>
      <c r="L1337" s="37" t="str">
        <f t="shared" si="607"/>
        <v>NA</v>
      </c>
      <c r="M1337" s="8" t="str">
        <f t="shared" si="608"/>
        <v>Y</v>
      </c>
      <c r="N1337" s="42">
        <f t="shared" si="609"/>
        <v>3</v>
      </c>
      <c r="O1337" s="43">
        <f t="shared" si="610"/>
        <v>200000</v>
      </c>
      <c r="P1337" s="43" t="str">
        <f t="shared" si="611"/>
        <v>NA</v>
      </c>
      <c r="Q1337" s="24">
        <f t="shared" si="612"/>
        <v>12561.7305</v>
      </c>
      <c r="R1337" s="43">
        <f t="shared" si="613"/>
        <v>0</v>
      </c>
      <c r="S1337" s="24">
        <f t="shared" si="614"/>
        <v>1000000</v>
      </c>
      <c r="T1337" s="25" t="str">
        <f t="shared" si="615"/>
        <v>Y</v>
      </c>
      <c r="U1337" s="44">
        <f t="shared" si="616"/>
        <v>2</v>
      </c>
      <c r="V1337" s="45">
        <f t="shared" si="617"/>
        <v>200000</v>
      </c>
      <c r="W1337" s="45">
        <f t="shared" si="618"/>
        <v>1000000</v>
      </c>
      <c r="X1337" s="28">
        <f t="shared" si="619"/>
        <v>13100.628738449999</v>
      </c>
      <c r="Y1337" s="28">
        <f t="shared" si="620"/>
        <v>0</v>
      </c>
      <c r="Z1337" s="45" t="str">
        <f t="shared" si="621"/>
        <v>NA</v>
      </c>
      <c r="AA1337" s="29" t="str">
        <f t="shared" si="622"/>
        <v>Y</v>
      </c>
      <c r="AB1337" s="46">
        <f t="shared" si="623"/>
        <v>1</v>
      </c>
      <c r="AC1337" s="31">
        <f t="shared" si="624"/>
        <v>200000</v>
      </c>
      <c r="AD1337" s="31">
        <f t="shared" si="625"/>
        <v>1000000</v>
      </c>
      <c r="AE1337" s="31">
        <f t="shared" si="626"/>
        <v>13662.645711329504</v>
      </c>
      <c r="AF1337" s="47">
        <f t="shared" si="627"/>
        <v>0</v>
      </c>
      <c r="AG1337" s="31" t="str">
        <f t="shared" si="628"/>
        <v>NA</v>
      </c>
      <c r="AH1337" s="48">
        <f t="shared" si="629"/>
        <v>0</v>
      </c>
      <c r="AI1337" s="33">
        <f t="shared" si="630"/>
        <v>0</v>
      </c>
      <c r="AJ1337" s="33">
        <f t="shared" si="631"/>
        <v>0</v>
      </c>
      <c r="AK1337" s="33">
        <f t="shared" si="632"/>
        <v>0</v>
      </c>
      <c r="AL1337" s="33">
        <f t="shared" si="633"/>
        <v>0</v>
      </c>
      <c r="AM1337" s="34">
        <f t="shared" si="634"/>
        <v>0</v>
      </c>
    </row>
    <row r="1338" spans="1:39" ht="15" customHeight="1" x14ac:dyDescent="0.3">
      <c r="A1338" s="166" t="s">
        <v>3772</v>
      </c>
      <c r="B1338" s="99">
        <v>18984</v>
      </c>
      <c r="C1338" s="99">
        <v>69947</v>
      </c>
      <c r="D1338" s="165">
        <v>44842</v>
      </c>
      <c r="E1338" s="165">
        <v>45002</v>
      </c>
      <c r="F1338" s="166">
        <v>4</v>
      </c>
      <c r="G1338" s="178">
        <v>3.82</v>
      </c>
      <c r="H1338" s="181">
        <v>1</v>
      </c>
      <c r="I1338" s="180">
        <v>1.9699999999999999E-2</v>
      </c>
      <c r="J1338" s="21">
        <f t="shared" si="605"/>
        <v>0.18000000000000016</v>
      </c>
      <c r="K1338" s="21" t="str">
        <f t="shared" si="606"/>
        <v>Y</v>
      </c>
      <c r="L1338" s="37" t="str">
        <f t="shared" si="607"/>
        <v>NA</v>
      </c>
      <c r="M1338" s="8" t="str">
        <f t="shared" si="608"/>
        <v>Y</v>
      </c>
      <c r="N1338" s="42">
        <f t="shared" si="609"/>
        <v>1</v>
      </c>
      <c r="O1338" s="43">
        <f t="shared" si="610"/>
        <v>200000</v>
      </c>
      <c r="P1338" s="43" t="str">
        <f t="shared" si="611"/>
        <v>NA</v>
      </c>
      <c r="Q1338" s="24">
        <f t="shared" si="612"/>
        <v>19357.984800000002</v>
      </c>
      <c r="R1338" s="43">
        <f t="shared" si="613"/>
        <v>0</v>
      </c>
      <c r="S1338" s="24">
        <f t="shared" si="614"/>
        <v>1000000</v>
      </c>
      <c r="T1338" s="25" t="str">
        <f t="shared" si="615"/>
        <v>N</v>
      </c>
      <c r="U1338" s="44">
        <f t="shared" si="616"/>
        <v>0</v>
      </c>
      <c r="V1338" s="45">
        <f t="shared" si="617"/>
        <v>0</v>
      </c>
      <c r="W1338" s="45">
        <f t="shared" si="618"/>
        <v>0</v>
      </c>
      <c r="X1338" s="28">
        <f t="shared" si="619"/>
        <v>0</v>
      </c>
      <c r="Y1338" s="28">
        <f t="shared" si="620"/>
        <v>0</v>
      </c>
      <c r="Z1338" s="45">
        <f t="shared" si="621"/>
        <v>0</v>
      </c>
      <c r="AA1338" s="29" t="str">
        <f t="shared" si="622"/>
        <v>N</v>
      </c>
      <c r="AB1338" s="46">
        <f t="shared" si="623"/>
        <v>0</v>
      </c>
      <c r="AC1338" s="31">
        <f t="shared" si="624"/>
        <v>0</v>
      </c>
      <c r="AD1338" s="31">
        <f t="shared" si="625"/>
        <v>0</v>
      </c>
      <c r="AE1338" s="31">
        <f t="shared" si="626"/>
        <v>0</v>
      </c>
      <c r="AF1338" s="47">
        <f t="shared" si="627"/>
        <v>0</v>
      </c>
      <c r="AG1338" s="31">
        <f t="shared" si="628"/>
        <v>0</v>
      </c>
      <c r="AH1338" s="48">
        <f t="shared" si="629"/>
        <v>0</v>
      </c>
      <c r="AI1338" s="33">
        <f t="shared" si="630"/>
        <v>0</v>
      </c>
      <c r="AJ1338" s="33">
        <f t="shared" si="631"/>
        <v>0</v>
      </c>
      <c r="AK1338" s="33">
        <f t="shared" si="632"/>
        <v>0</v>
      </c>
      <c r="AL1338" s="33">
        <f t="shared" si="633"/>
        <v>0</v>
      </c>
      <c r="AM1338" s="34">
        <f t="shared" si="634"/>
        <v>0</v>
      </c>
    </row>
    <row r="1339" spans="1:39" ht="15" customHeight="1" x14ac:dyDescent="0.3">
      <c r="A1339" s="166" t="s">
        <v>3773</v>
      </c>
      <c r="B1339" s="99">
        <v>19151</v>
      </c>
      <c r="C1339" s="99">
        <v>41807</v>
      </c>
      <c r="D1339" s="165">
        <v>44680</v>
      </c>
      <c r="E1339" s="165">
        <v>44900</v>
      </c>
      <c r="F1339" s="166">
        <v>2</v>
      </c>
      <c r="G1339" s="178">
        <v>1.1599999999999999</v>
      </c>
      <c r="H1339" s="181">
        <v>0.75</v>
      </c>
      <c r="I1339" s="180">
        <v>6.1899999999999997E-2</v>
      </c>
      <c r="J1339" s="21">
        <f t="shared" ref="J1339:J1402" si="635">MAX(0, F1339-G1339)</f>
        <v>0.84000000000000008</v>
      </c>
      <c r="K1339" s="21" t="str">
        <f t="shared" ref="K1339:K1402" si="636">IF(
  AND(
    E1339 &gt;= D1339-10,
    E1339 &lt;= DATE(2028,6,30),
    J1339 &gt; 0
  ),
  "Y",
  "N"
)</f>
        <v>Y</v>
      </c>
      <c r="L1339" s="37" t="str">
        <f t="shared" ref="L1339:L1402" si="637">IF(
  J1339=0,
  0,
  IF(
    K1339="Y",
    "NA",
    MAX(0, 65000-C1339)
  )
)</f>
        <v>NA</v>
      </c>
      <c r="M1339" s="8" t="str">
        <f t="shared" ref="M1339:M1402" si="638">IF(AND(K1339="Y",J1339&gt;0),"Y","N")</f>
        <v>Y</v>
      </c>
      <c r="N1339" s="42">
        <f t="shared" ref="N1339:N1402" si="639">ROUNDUP(J1339/H1339, 0)</f>
        <v>2</v>
      </c>
      <c r="O1339" s="43">
        <f t="shared" ref="O1339:O1402" si="640">IF(
  N1339=0,
  0,
  IF(
    M1339="Y",
    200000,
    20000
  )
)</f>
        <v>200000</v>
      </c>
      <c r="P1339" s="43" t="str">
        <f t="shared" ref="P1339:P1402" si="641">IF(
  N1339=0,
  0,
  IF(
    M1339="Y",
    "NA",
    MAX(0, 65000)
  )
)</f>
        <v>NA</v>
      </c>
      <c r="Q1339" s="24">
        <f t="shared" ref="Q1339:Q1402" si="642">IF(
  N1339=0,
  0,
  MAX(0, MIN(B1339*(1+I1339), O1339, L1339))
)</f>
        <v>20336.446900000003</v>
      </c>
      <c r="R1339" s="43">
        <f t="shared" ref="R1339:R1402" si="643">IF(
  N1339=0,
  0,
  MAX(0, (B1339*(1+I1339))-Q1339)
)</f>
        <v>0</v>
      </c>
      <c r="S1339" s="24">
        <f t="shared" ref="S1339:S1402" si="644">IF(
    M1339="Y",
    1000000,
    MAX(0, 65000-C1339-Q1339)
  )</f>
        <v>1000000</v>
      </c>
      <c r="T1339" s="25" t="str">
        <f t="shared" ref="T1339:T1402" si="645">IF(AND(K1339="Y",J1339&gt;1),"Y","N")</f>
        <v>N</v>
      </c>
      <c r="U1339" s="44">
        <f t="shared" ref="U1339:U1402" si="646">MAX(0,(N1339-1))</f>
        <v>1</v>
      </c>
      <c r="V1339" s="45">
        <f t="shared" ref="V1339:V1402" si="647">IF(
  U1339=0,
  0,
  IF(
    T1339="Y",
    200000,
    20000
  )
)</f>
        <v>20000</v>
      </c>
      <c r="W1339" s="45">
        <f t="shared" ref="W1339:W1402" si="648">IF(
  U1339=0,
  0,
  IF(
    T1339="Y",
    1000000,
    MAX(0, 65000)
  )
)</f>
        <v>65000</v>
      </c>
      <c r="X1339" s="28">
        <f t="shared" ref="X1339:X1402" si="649">IF(
  U1339=0,
  0,
  MAX(0, MIN(B1339*(1+I1339)*(1+I1339), V1339, S1339, (W1339-C1339))
)
)</f>
        <v>20000</v>
      </c>
      <c r="Y1339" s="28">
        <f t="shared" ref="Y1339:Y1402" si="650">IF(
  U1339=0,
  0,
  MAX(0, (B1339*(1+I1339)*(1+I1339)-X1339)
)
)</f>
        <v>1595.2729631100046</v>
      </c>
      <c r="Z1339" s="45">
        <f t="shared" ref="Z1339:Z1402" si="651">IF(
    T1339="Y",
    "NA",
    MAX(0, W1339-C1339-Q1339-X1339)
  )</f>
        <v>0</v>
      </c>
      <c r="AA1339" s="29" t="str">
        <f t="shared" ref="AA1339:AA1402" si="652">IF(AND(K1339="Y",J1339&gt;2),"Y","N")</f>
        <v>N</v>
      </c>
      <c r="AB1339" s="46">
        <f t="shared" ref="AB1339:AB1402" si="653">MAX(0,(U1339-1))</f>
        <v>0</v>
      </c>
      <c r="AC1339" s="31">
        <f t="shared" ref="AC1339:AC1402" si="654">IF(
  AB1339=0,
  0,
  IF(
    AA1339="Y",
    200000,
    20000
  )
)</f>
        <v>0</v>
      </c>
      <c r="AD1339" s="31">
        <f t="shared" ref="AD1339:AD1402" si="655">IF(
  AB1339=0,
  0,
  IF(
    AA1339="Y",
    1000000,
    MAX(0, 65000)
  )
)</f>
        <v>0</v>
      </c>
      <c r="AE1339" s="31">
        <f t="shared" ref="AE1339:AE1402" si="656">IF(
  AB1339=0,
  0,
  MAX(0, MIN(B1339*(1+I1339)*(1+I1339)*(1+I1339), AC1339, Z1339))
)</f>
        <v>0</v>
      </c>
      <c r="AF1339" s="47">
        <f t="shared" ref="AF1339:AF1402" si="657">IF(
  AB1339=0,
  0,
  MAX(0, (B1339*(1+I1339)*(1+I1339)*(1+I1339)-AE1339)
)
)</f>
        <v>0</v>
      </c>
      <c r="AG1339" s="31">
        <f t="shared" ref="AG1339:AG1402" si="658">IF(
    AA1339="Y",
    "NA",
    MAX(0, AD1339-C1339-Q1339-X1339-AE1339)
  )</f>
        <v>0</v>
      </c>
      <c r="AH1339" s="48">
        <f t="shared" si="629"/>
        <v>0</v>
      </c>
      <c r="AI1339" s="33">
        <f t="shared" si="630"/>
        <v>0</v>
      </c>
      <c r="AJ1339" s="33">
        <f t="shared" si="631"/>
        <v>0</v>
      </c>
      <c r="AK1339" s="33">
        <f t="shared" si="632"/>
        <v>0</v>
      </c>
      <c r="AL1339" s="33">
        <f t="shared" si="633"/>
        <v>0</v>
      </c>
      <c r="AM1339" s="34">
        <f t="shared" si="634"/>
        <v>1595.2729631100046</v>
      </c>
    </row>
    <row r="1340" spans="1:39" ht="15" customHeight="1" x14ac:dyDescent="0.3">
      <c r="A1340" s="166" t="s">
        <v>3774</v>
      </c>
      <c r="B1340" s="99">
        <v>18858</v>
      </c>
      <c r="C1340" s="99">
        <v>35601</v>
      </c>
      <c r="D1340" s="165">
        <v>45615</v>
      </c>
      <c r="E1340" s="165">
        <v>45952</v>
      </c>
      <c r="F1340" s="166">
        <v>4</v>
      </c>
      <c r="G1340" s="178">
        <v>1.47</v>
      </c>
      <c r="H1340" s="181">
        <v>0.5</v>
      </c>
      <c r="I1340" s="180">
        <v>2.58E-2</v>
      </c>
      <c r="J1340" s="21">
        <f t="shared" si="635"/>
        <v>2.5300000000000002</v>
      </c>
      <c r="K1340" s="21" t="str">
        <f t="shared" si="636"/>
        <v>Y</v>
      </c>
      <c r="L1340" s="37" t="str">
        <f t="shared" si="637"/>
        <v>NA</v>
      </c>
      <c r="M1340" s="8" t="str">
        <f t="shared" si="638"/>
        <v>Y</v>
      </c>
      <c r="N1340" s="42">
        <f t="shared" si="639"/>
        <v>6</v>
      </c>
      <c r="O1340" s="43">
        <f t="shared" si="640"/>
        <v>200000</v>
      </c>
      <c r="P1340" s="43" t="str">
        <f t="shared" si="641"/>
        <v>NA</v>
      </c>
      <c r="Q1340" s="24">
        <f t="shared" si="642"/>
        <v>19344.536400000001</v>
      </c>
      <c r="R1340" s="43">
        <f t="shared" si="643"/>
        <v>0</v>
      </c>
      <c r="S1340" s="24">
        <f t="shared" si="644"/>
        <v>1000000</v>
      </c>
      <c r="T1340" s="25" t="str">
        <f t="shared" si="645"/>
        <v>Y</v>
      </c>
      <c r="U1340" s="44">
        <f t="shared" si="646"/>
        <v>5</v>
      </c>
      <c r="V1340" s="45">
        <f t="shared" si="647"/>
        <v>200000</v>
      </c>
      <c r="W1340" s="45">
        <f t="shared" si="648"/>
        <v>1000000</v>
      </c>
      <c r="X1340" s="28">
        <f t="shared" si="649"/>
        <v>19843.625439120002</v>
      </c>
      <c r="Y1340" s="28">
        <f t="shared" si="650"/>
        <v>0</v>
      </c>
      <c r="Z1340" s="45" t="str">
        <f t="shared" si="651"/>
        <v>NA</v>
      </c>
      <c r="AA1340" s="29" t="str">
        <f t="shared" si="652"/>
        <v>Y</v>
      </c>
      <c r="AB1340" s="46">
        <f t="shared" si="653"/>
        <v>4</v>
      </c>
      <c r="AC1340" s="31">
        <f t="shared" si="654"/>
        <v>200000</v>
      </c>
      <c r="AD1340" s="31">
        <f t="shared" si="655"/>
        <v>1000000</v>
      </c>
      <c r="AE1340" s="31">
        <f t="shared" si="656"/>
        <v>20355.5909754493</v>
      </c>
      <c r="AF1340" s="47">
        <f t="shared" si="657"/>
        <v>0</v>
      </c>
      <c r="AG1340" s="31" t="str">
        <f t="shared" si="658"/>
        <v>NA</v>
      </c>
      <c r="AH1340" s="48">
        <f t="shared" si="629"/>
        <v>3</v>
      </c>
      <c r="AI1340" s="33">
        <f t="shared" si="630"/>
        <v>20000</v>
      </c>
      <c r="AJ1340" s="33">
        <f t="shared" si="631"/>
        <v>65000</v>
      </c>
      <c r="AK1340" s="33">
        <f t="shared" si="632"/>
        <v>20000</v>
      </c>
      <c r="AL1340" s="33">
        <f t="shared" si="633"/>
        <v>880.76522261589344</v>
      </c>
      <c r="AM1340" s="34">
        <f t="shared" si="634"/>
        <v>880.76522261589344</v>
      </c>
    </row>
    <row r="1341" spans="1:39" ht="15" customHeight="1" x14ac:dyDescent="0.3">
      <c r="A1341" s="166" t="s">
        <v>3775</v>
      </c>
      <c r="B1341" s="99">
        <v>8546</v>
      </c>
      <c r="C1341" s="99">
        <v>64436</v>
      </c>
      <c r="D1341" s="165">
        <v>44473</v>
      </c>
      <c r="E1341" s="165">
        <v>44787</v>
      </c>
      <c r="F1341" s="166">
        <v>4</v>
      </c>
      <c r="G1341" s="178">
        <v>0.55000000000000004</v>
      </c>
      <c r="H1341" s="181">
        <v>0.75</v>
      </c>
      <c r="I1341" s="180">
        <v>5.5199999999999999E-2</v>
      </c>
      <c r="J1341" s="21">
        <f t="shared" si="635"/>
        <v>3.45</v>
      </c>
      <c r="K1341" s="21" t="str">
        <f t="shared" si="636"/>
        <v>Y</v>
      </c>
      <c r="L1341" s="37" t="str">
        <f t="shared" si="637"/>
        <v>NA</v>
      </c>
      <c r="M1341" s="8" t="str">
        <f t="shared" si="638"/>
        <v>Y</v>
      </c>
      <c r="N1341" s="42">
        <f t="shared" si="639"/>
        <v>5</v>
      </c>
      <c r="O1341" s="43">
        <f t="shared" si="640"/>
        <v>200000</v>
      </c>
      <c r="P1341" s="43" t="str">
        <f t="shared" si="641"/>
        <v>NA</v>
      </c>
      <c r="Q1341" s="24">
        <f t="shared" si="642"/>
        <v>9017.7392</v>
      </c>
      <c r="R1341" s="43">
        <f t="shared" si="643"/>
        <v>0</v>
      </c>
      <c r="S1341" s="24">
        <f t="shared" si="644"/>
        <v>1000000</v>
      </c>
      <c r="T1341" s="25" t="str">
        <f t="shared" si="645"/>
        <v>Y</v>
      </c>
      <c r="U1341" s="44">
        <f t="shared" si="646"/>
        <v>4</v>
      </c>
      <c r="V1341" s="45">
        <f t="shared" si="647"/>
        <v>200000</v>
      </c>
      <c r="W1341" s="45">
        <f t="shared" si="648"/>
        <v>1000000</v>
      </c>
      <c r="X1341" s="28">
        <f t="shared" si="649"/>
        <v>9515.5184038399984</v>
      </c>
      <c r="Y1341" s="28">
        <f t="shared" si="650"/>
        <v>0</v>
      </c>
      <c r="Z1341" s="45" t="str">
        <f t="shared" si="651"/>
        <v>NA</v>
      </c>
      <c r="AA1341" s="29" t="str">
        <f t="shared" si="652"/>
        <v>Y</v>
      </c>
      <c r="AB1341" s="46">
        <f t="shared" si="653"/>
        <v>3</v>
      </c>
      <c r="AC1341" s="31">
        <f t="shared" si="654"/>
        <v>200000</v>
      </c>
      <c r="AD1341" s="31">
        <f t="shared" si="655"/>
        <v>1000000</v>
      </c>
      <c r="AE1341" s="31">
        <f t="shared" si="656"/>
        <v>10040.775019731966</v>
      </c>
      <c r="AF1341" s="47">
        <f t="shared" si="657"/>
        <v>0</v>
      </c>
      <c r="AG1341" s="31" t="str">
        <f t="shared" si="658"/>
        <v>NA</v>
      </c>
      <c r="AH1341" s="48">
        <f t="shared" si="629"/>
        <v>2</v>
      </c>
      <c r="AI1341" s="33">
        <f t="shared" si="630"/>
        <v>20000</v>
      </c>
      <c r="AJ1341" s="33">
        <f t="shared" si="631"/>
        <v>65000</v>
      </c>
      <c r="AK1341" s="33">
        <f t="shared" si="632"/>
        <v>10595.025800821169</v>
      </c>
      <c r="AL1341" s="33">
        <f t="shared" si="633"/>
        <v>0</v>
      </c>
      <c r="AM1341" s="34">
        <f t="shared" si="634"/>
        <v>0</v>
      </c>
    </row>
    <row r="1342" spans="1:39" ht="15" customHeight="1" x14ac:dyDescent="0.3">
      <c r="A1342" s="166" t="s">
        <v>3776</v>
      </c>
      <c r="B1342" s="99">
        <v>23243</v>
      </c>
      <c r="C1342" s="99">
        <v>36684</v>
      </c>
      <c r="D1342" s="165">
        <v>44957</v>
      </c>
      <c r="E1342" s="165">
        <v>45123</v>
      </c>
      <c r="F1342" s="166">
        <v>2</v>
      </c>
      <c r="G1342" s="178">
        <v>0.44</v>
      </c>
      <c r="H1342" s="181">
        <v>0.75</v>
      </c>
      <c r="I1342" s="180">
        <v>7.9500000000000001E-2</v>
      </c>
      <c r="J1342" s="21">
        <f t="shared" si="635"/>
        <v>1.56</v>
      </c>
      <c r="K1342" s="21" t="str">
        <f t="shared" si="636"/>
        <v>Y</v>
      </c>
      <c r="L1342" s="37" t="str">
        <f t="shared" si="637"/>
        <v>NA</v>
      </c>
      <c r="M1342" s="8" t="str">
        <f t="shared" si="638"/>
        <v>Y</v>
      </c>
      <c r="N1342" s="42">
        <f t="shared" si="639"/>
        <v>3</v>
      </c>
      <c r="O1342" s="43">
        <f t="shared" si="640"/>
        <v>200000</v>
      </c>
      <c r="P1342" s="43" t="str">
        <f t="shared" si="641"/>
        <v>NA</v>
      </c>
      <c r="Q1342" s="24">
        <f t="shared" si="642"/>
        <v>25090.818499999998</v>
      </c>
      <c r="R1342" s="43">
        <f t="shared" si="643"/>
        <v>0</v>
      </c>
      <c r="S1342" s="24">
        <f t="shared" si="644"/>
        <v>1000000</v>
      </c>
      <c r="T1342" s="25" t="str">
        <f t="shared" si="645"/>
        <v>Y</v>
      </c>
      <c r="U1342" s="44">
        <f t="shared" si="646"/>
        <v>2</v>
      </c>
      <c r="V1342" s="45">
        <f t="shared" si="647"/>
        <v>200000</v>
      </c>
      <c r="W1342" s="45">
        <f t="shared" si="648"/>
        <v>1000000</v>
      </c>
      <c r="X1342" s="28">
        <f t="shared" si="649"/>
        <v>27085.538570749995</v>
      </c>
      <c r="Y1342" s="28">
        <f t="shared" si="650"/>
        <v>0</v>
      </c>
      <c r="Z1342" s="45" t="str">
        <f t="shared" si="651"/>
        <v>NA</v>
      </c>
      <c r="AA1342" s="29" t="str">
        <f t="shared" si="652"/>
        <v>N</v>
      </c>
      <c r="AB1342" s="46">
        <f t="shared" si="653"/>
        <v>1</v>
      </c>
      <c r="AC1342" s="31">
        <f t="shared" si="654"/>
        <v>20000</v>
      </c>
      <c r="AD1342" s="31">
        <f t="shared" si="655"/>
        <v>65000</v>
      </c>
      <c r="AE1342" s="31">
        <f t="shared" si="656"/>
        <v>20000</v>
      </c>
      <c r="AF1342" s="47">
        <f t="shared" si="657"/>
        <v>9238.838887124617</v>
      </c>
      <c r="AG1342" s="31">
        <f t="shared" si="658"/>
        <v>0</v>
      </c>
      <c r="AH1342" s="48">
        <f t="shared" si="629"/>
        <v>0</v>
      </c>
      <c r="AI1342" s="33">
        <f t="shared" si="630"/>
        <v>0</v>
      </c>
      <c r="AJ1342" s="33">
        <f t="shared" si="631"/>
        <v>0</v>
      </c>
      <c r="AK1342" s="33">
        <f t="shared" si="632"/>
        <v>0</v>
      </c>
      <c r="AL1342" s="33">
        <f t="shared" si="633"/>
        <v>0</v>
      </c>
      <c r="AM1342" s="34">
        <f t="shared" si="634"/>
        <v>9238.838887124617</v>
      </c>
    </row>
    <row r="1343" spans="1:39" ht="15" customHeight="1" x14ac:dyDescent="0.3">
      <c r="A1343" s="166" t="s">
        <v>3777</v>
      </c>
      <c r="B1343" s="99">
        <v>10944</v>
      </c>
      <c r="C1343" s="99">
        <v>39720</v>
      </c>
      <c r="D1343" s="165">
        <v>45045</v>
      </c>
      <c r="E1343" s="165">
        <v>45280</v>
      </c>
      <c r="F1343" s="166">
        <v>2</v>
      </c>
      <c r="G1343" s="178">
        <v>0.37</v>
      </c>
      <c r="H1343" s="181">
        <v>0.25</v>
      </c>
      <c r="I1343" s="180">
        <v>2.1399999999999999E-2</v>
      </c>
      <c r="J1343" s="21">
        <f t="shared" si="635"/>
        <v>1.63</v>
      </c>
      <c r="K1343" s="21" t="str">
        <f t="shared" si="636"/>
        <v>Y</v>
      </c>
      <c r="L1343" s="37" t="str">
        <f t="shared" si="637"/>
        <v>NA</v>
      </c>
      <c r="M1343" s="8" t="str">
        <f t="shared" si="638"/>
        <v>Y</v>
      </c>
      <c r="N1343" s="42">
        <f t="shared" si="639"/>
        <v>7</v>
      </c>
      <c r="O1343" s="43">
        <f t="shared" si="640"/>
        <v>200000</v>
      </c>
      <c r="P1343" s="43" t="str">
        <f t="shared" si="641"/>
        <v>NA</v>
      </c>
      <c r="Q1343" s="24">
        <f t="shared" si="642"/>
        <v>11178.2016</v>
      </c>
      <c r="R1343" s="43">
        <f t="shared" si="643"/>
        <v>0</v>
      </c>
      <c r="S1343" s="24">
        <f t="shared" si="644"/>
        <v>1000000</v>
      </c>
      <c r="T1343" s="25" t="str">
        <f t="shared" si="645"/>
        <v>Y</v>
      </c>
      <c r="U1343" s="44">
        <f t="shared" si="646"/>
        <v>6</v>
      </c>
      <c r="V1343" s="45">
        <f t="shared" si="647"/>
        <v>200000</v>
      </c>
      <c r="W1343" s="45">
        <f t="shared" si="648"/>
        <v>1000000</v>
      </c>
      <c r="X1343" s="28">
        <f t="shared" si="649"/>
        <v>11417.415114240001</v>
      </c>
      <c r="Y1343" s="28">
        <f t="shared" si="650"/>
        <v>0</v>
      </c>
      <c r="Z1343" s="45" t="str">
        <f t="shared" si="651"/>
        <v>NA</v>
      </c>
      <c r="AA1343" s="29" t="str">
        <f t="shared" si="652"/>
        <v>N</v>
      </c>
      <c r="AB1343" s="46">
        <f t="shared" si="653"/>
        <v>5</v>
      </c>
      <c r="AC1343" s="31">
        <f t="shared" si="654"/>
        <v>20000</v>
      </c>
      <c r="AD1343" s="31">
        <f t="shared" si="655"/>
        <v>65000</v>
      </c>
      <c r="AE1343" s="31">
        <f t="shared" si="656"/>
        <v>11661.747797684737</v>
      </c>
      <c r="AF1343" s="47">
        <f t="shared" si="657"/>
        <v>0</v>
      </c>
      <c r="AG1343" s="31">
        <f t="shared" si="658"/>
        <v>0</v>
      </c>
      <c r="AH1343" s="48">
        <f t="shared" si="629"/>
        <v>4</v>
      </c>
      <c r="AI1343" s="33">
        <f t="shared" si="630"/>
        <v>20000</v>
      </c>
      <c r="AJ1343" s="33">
        <f t="shared" si="631"/>
        <v>65000</v>
      </c>
      <c r="AK1343" s="33">
        <f t="shared" si="632"/>
        <v>0</v>
      </c>
      <c r="AL1343" s="33">
        <f t="shared" si="633"/>
        <v>11911.309200555192</v>
      </c>
      <c r="AM1343" s="34">
        <f t="shared" si="634"/>
        <v>11911.309200555192</v>
      </c>
    </row>
    <row r="1344" spans="1:39" ht="15" customHeight="1" x14ac:dyDescent="0.3">
      <c r="A1344" s="166" t="s">
        <v>3778</v>
      </c>
      <c r="B1344" s="99">
        <v>17327</v>
      </c>
      <c r="C1344" s="99">
        <v>82355</v>
      </c>
      <c r="D1344" s="165">
        <v>45275</v>
      </c>
      <c r="E1344" s="165">
        <v>45479</v>
      </c>
      <c r="F1344" s="166">
        <v>2</v>
      </c>
      <c r="G1344" s="178">
        <v>0.8</v>
      </c>
      <c r="H1344" s="181">
        <v>0.75</v>
      </c>
      <c r="I1344" s="180">
        <v>6.9400000000000003E-2</v>
      </c>
      <c r="J1344" s="21">
        <f t="shared" si="635"/>
        <v>1.2</v>
      </c>
      <c r="K1344" s="21" t="str">
        <f t="shared" si="636"/>
        <v>Y</v>
      </c>
      <c r="L1344" s="37" t="str">
        <f t="shared" si="637"/>
        <v>NA</v>
      </c>
      <c r="M1344" s="8" t="str">
        <f t="shared" si="638"/>
        <v>Y</v>
      </c>
      <c r="N1344" s="42">
        <f t="shared" si="639"/>
        <v>2</v>
      </c>
      <c r="O1344" s="43">
        <f t="shared" si="640"/>
        <v>200000</v>
      </c>
      <c r="P1344" s="43" t="str">
        <f t="shared" si="641"/>
        <v>NA</v>
      </c>
      <c r="Q1344" s="24">
        <f t="shared" si="642"/>
        <v>18529.4938</v>
      </c>
      <c r="R1344" s="43">
        <f t="shared" si="643"/>
        <v>0</v>
      </c>
      <c r="S1344" s="24">
        <f t="shared" si="644"/>
        <v>1000000</v>
      </c>
      <c r="T1344" s="25" t="str">
        <f t="shared" si="645"/>
        <v>Y</v>
      </c>
      <c r="U1344" s="44">
        <f t="shared" si="646"/>
        <v>1</v>
      </c>
      <c r="V1344" s="45">
        <f t="shared" si="647"/>
        <v>200000</v>
      </c>
      <c r="W1344" s="45">
        <f t="shared" si="648"/>
        <v>1000000</v>
      </c>
      <c r="X1344" s="28">
        <f t="shared" si="649"/>
        <v>19815.440669719999</v>
      </c>
      <c r="Y1344" s="28">
        <f t="shared" si="650"/>
        <v>0</v>
      </c>
      <c r="Z1344" s="45" t="str">
        <f t="shared" si="651"/>
        <v>NA</v>
      </c>
      <c r="AA1344" s="29" t="str">
        <f t="shared" si="652"/>
        <v>N</v>
      </c>
      <c r="AB1344" s="46">
        <f t="shared" si="653"/>
        <v>0</v>
      </c>
      <c r="AC1344" s="31">
        <f t="shared" si="654"/>
        <v>0</v>
      </c>
      <c r="AD1344" s="31">
        <f t="shared" si="655"/>
        <v>0</v>
      </c>
      <c r="AE1344" s="31">
        <f t="shared" si="656"/>
        <v>0</v>
      </c>
      <c r="AF1344" s="47">
        <f t="shared" si="657"/>
        <v>0</v>
      </c>
      <c r="AG1344" s="31">
        <f t="shared" si="658"/>
        <v>0</v>
      </c>
      <c r="AH1344" s="48">
        <f t="shared" si="629"/>
        <v>0</v>
      </c>
      <c r="AI1344" s="33">
        <f t="shared" si="630"/>
        <v>0</v>
      </c>
      <c r="AJ1344" s="33">
        <f t="shared" si="631"/>
        <v>0</v>
      </c>
      <c r="AK1344" s="33">
        <f t="shared" si="632"/>
        <v>0</v>
      </c>
      <c r="AL1344" s="33">
        <f t="shared" si="633"/>
        <v>0</v>
      </c>
      <c r="AM1344" s="34">
        <f t="shared" si="634"/>
        <v>0</v>
      </c>
    </row>
    <row r="1345" spans="1:39" ht="15" customHeight="1" x14ac:dyDescent="0.3">
      <c r="A1345" s="166" t="s">
        <v>3779</v>
      </c>
      <c r="B1345" s="99">
        <v>7783</v>
      </c>
      <c r="C1345" s="99">
        <v>24678</v>
      </c>
      <c r="D1345" s="165">
        <v>45886</v>
      </c>
      <c r="E1345" s="165">
        <v>45996</v>
      </c>
      <c r="F1345" s="166">
        <v>2</v>
      </c>
      <c r="G1345" s="178">
        <v>1.38</v>
      </c>
      <c r="H1345" s="181">
        <v>0.75</v>
      </c>
      <c r="I1345" s="180">
        <v>4.5999999999999999E-2</v>
      </c>
      <c r="J1345" s="21">
        <f t="shared" si="635"/>
        <v>0.62000000000000011</v>
      </c>
      <c r="K1345" s="21" t="str">
        <f t="shared" si="636"/>
        <v>Y</v>
      </c>
      <c r="L1345" s="37" t="str">
        <f t="shared" si="637"/>
        <v>NA</v>
      </c>
      <c r="M1345" s="8" t="str">
        <f t="shared" si="638"/>
        <v>Y</v>
      </c>
      <c r="N1345" s="42">
        <f t="shared" si="639"/>
        <v>1</v>
      </c>
      <c r="O1345" s="43">
        <f t="shared" si="640"/>
        <v>200000</v>
      </c>
      <c r="P1345" s="43" t="str">
        <f t="shared" si="641"/>
        <v>NA</v>
      </c>
      <c r="Q1345" s="24">
        <f t="shared" si="642"/>
        <v>8141.018</v>
      </c>
      <c r="R1345" s="43">
        <f t="shared" si="643"/>
        <v>0</v>
      </c>
      <c r="S1345" s="24">
        <f t="shared" si="644"/>
        <v>1000000</v>
      </c>
      <c r="T1345" s="25" t="str">
        <f t="shared" si="645"/>
        <v>N</v>
      </c>
      <c r="U1345" s="44">
        <f t="shared" si="646"/>
        <v>0</v>
      </c>
      <c r="V1345" s="45">
        <f t="shared" si="647"/>
        <v>0</v>
      </c>
      <c r="W1345" s="45">
        <f t="shared" si="648"/>
        <v>0</v>
      </c>
      <c r="X1345" s="28">
        <f t="shared" si="649"/>
        <v>0</v>
      </c>
      <c r="Y1345" s="28">
        <f t="shared" si="650"/>
        <v>0</v>
      </c>
      <c r="Z1345" s="45">
        <f t="shared" si="651"/>
        <v>0</v>
      </c>
      <c r="AA1345" s="29" t="str">
        <f t="shared" si="652"/>
        <v>N</v>
      </c>
      <c r="AB1345" s="46">
        <f t="shared" si="653"/>
        <v>0</v>
      </c>
      <c r="AC1345" s="31">
        <f t="shared" si="654"/>
        <v>0</v>
      </c>
      <c r="AD1345" s="31">
        <f t="shared" si="655"/>
        <v>0</v>
      </c>
      <c r="AE1345" s="31">
        <f t="shared" si="656"/>
        <v>0</v>
      </c>
      <c r="AF1345" s="47">
        <f t="shared" si="657"/>
        <v>0</v>
      </c>
      <c r="AG1345" s="31">
        <f t="shared" si="658"/>
        <v>0</v>
      </c>
      <c r="AH1345" s="48">
        <f t="shared" ref="AH1345:AH1408" si="659">MAX(0,(AB1345-1))</f>
        <v>0</v>
      </c>
      <c r="AI1345" s="33">
        <f t="shared" ref="AI1345:AI1408" si="660">IF(
  AH1345=0,
  0,
     20000
  )</f>
        <v>0</v>
      </c>
      <c r="AJ1345" s="33">
        <f t="shared" ref="AJ1345:AJ1408" si="661">IF(
  AH1345=0,
  0,
    MAX(0, 65000)
  )</f>
        <v>0</v>
      </c>
      <c r="AK1345" s="33">
        <f t="shared" ref="AK1345:AK1408" si="662">IF(
  AH1345=0,
  0,
  MAX(0, MIN(B1345*(1+I1345)*(1+I1345)*(1+I1345)*(1+I1345), AI1345, AG1345))
)</f>
        <v>0</v>
      </c>
      <c r="AL1345" s="33">
        <f t="shared" ref="AL1345:AL1408" si="663">IF(
  AH1345=0,
  0,
  MAX(0, (B1345*(1+I1345)*(1+I1345)*(1+I1345)*(1+I1345)-AK1345)
)
)</f>
        <v>0</v>
      </c>
      <c r="AM1345" s="34">
        <f t="shared" si="634"/>
        <v>0</v>
      </c>
    </row>
    <row r="1346" spans="1:39" ht="15" customHeight="1" x14ac:dyDescent="0.3">
      <c r="A1346" s="166" t="s">
        <v>3780</v>
      </c>
      <c r="B1346" s="99">
        <v>24892</v>
      </c>
      <c r="C1346" s="99">
        <v>92831</v>
      </c>
      <c r="D1346" s="165">
        <v>45356</v>
      </c>
      <c r="E1346" s="165">
        <v>45525</v>
      </c>
      <c r="F1346" s="166">
        <v>2</v>
      </c>
      <c r="G1346" s="178">
        <v>1.53</v>
      </c>
      <c r="H1346" s="181">
        <v>0.25</v>
      </c>
      <c r="I1346" s="180">
        <v>3.9199999999999999E-2</v>
      </c>
      <c r="J1346" s="21">
        <f t="shared" si="635"/>
        <v>0.47</v>
      </c>
      <c r="K1346" s="21" t="str">
        <f t="shared" si="636"/>
        <v>Y</v>
      </c>
      <c r="L1346" s="37" t="str">
        <f t="shared" si="637"/>
        <v>NA</v>
      </c>
      <c r="M1346" s="8" t="str">
        <f t="shared" si="638"/>
        <v>Y</v>
      </c>
      <c r="N1346" s="42">
        <f t="shared" si="639"/>
        <v>2</v>
      </c>
      <c r="O1346" s="43">
        <f t="shared" si="640"/>
        <v>200000</v>
      </c>
      <c r="P1346" s="43" t="str">
        <f t="shared" si="641"/>
        <v>NA</v>
      </c>
      <c r="Q1346" s="24">
        <f t="shared" si="642"/>
        <v>25867.766399999997</v>
      </c>
      <c r="R1346" s="43">
        <f t="shared" si="643"/>
        <v>0</v>
      </c>
      <c r="S1346" s="24">
        <f t="shared" si="644"/>
        <v>1000000</v>
      </c>
      <c r="T1346" s="25" t="str">
        <f t="shared" si="645"/>
        <v>N</v>
      </c>
      <c r="U1346" s="44">
        <f t="shared" si="646"/>
        <v>1</v>
      </c>
      <c r="V1346" s="45">
        <f t="shared" si="647"/>
        <v>20000</v>
      </c>
      <c r="W1346" s="45">
        <f t="shared" si="648"/>
        <v>65000</v>
      </c>
      <c r="X1346" s="28">
        <f t="shared" si="649"/>
        <v>0</v>
      </c>
      <c r="Y1346" s="28">
        <f t="shared" si="650"/>
        <v>26881.782842879995</v>
      </c>
      <c r="Z1346" s="45">
        <f t="shared" si="651"/>
        <v>0</v>
      </c>
      <c r="AA1346" s="29" t="str">
        <f t="shared" si="652"/>
        <v>N</v>
      </c>
      <c r="AB1346" s="46">
        <f t="shared" si="653"/>
        <v>0</v>
      </c>
      <c r="AC1346" s="31">
        <f t="shared" si="654"/>
        <v>0</v>
      </c>
      <c r="AD1346" s="31">
        <f t="shared" si="655"/>
        <v>0</v>
      </c>
      <c r="AE1346" s="31">
        <f t="shared" si="656"/>
        <v>0</v>
      </c>
      <c r="AF1346" s="47">
        <f t="shared" si="657"/>
        <v>0</v>
      </c>
      <c r="AG1346" s="31">
        <f t="shared" si="658"/>
        <v>0</v>
      </c>
      <c r="AH1346" s="48">
        <f t="shared" si="659"/>
        <v>0</v>
      </c>
      <c r="AI1346" s="33">
        <f t="shared" si="660"/>
        <v>0</v>
      </c>
      <c r="AJ1346" s="33">
        <f t="shared" si="661"/>
        <v>0</v>
      </c>
      <c r="AK1346" s="33">
        <f t="shared" si="662"/>
        <v>0</v>
      </c>
      <c r="AL1346" s="33">
        <f t="shared" si="663"/>
        <v>0</v>
      </c>
      <c r="AM1346" s="34">
        <f t="shared" si="634"/>
        <v>26881.782842879995</v>
      </c>
    </row>
    <row r="1347" spans="1:39" ht="15" customHeight="1" x14ac:dyDescent="0.3">
      <c r="A1347" s="166" t="s">
        <v>3781</v>
      </c>
      <c r="B1347" s="99">
        <v>24435</v>
      </c>
      <c r="C1347" s="99">
        <v>98218</v>
      </c>
      <c r="D1347" s="165">
        <v>45125</v>
      </c>
      <c r="E1347" s="165">
        <v>45312</v>
      </c>
      <c r="F1347" s="166">
        <v>2</v>
      </c>
      <c r="G1347" s="178">
        <v>0.52</v>
      </c>
      <c r="H1347" s="181">
        <v>0.25</v>
      </c>
      <c r="I1347" s="180">
        <v>1.55E-2</v>
      </c>
      <c r="J1347" s="21">
        <f t="shared" si="635"/>
        <v>1.48</v>
      </c>
      <c r="K1347" s="21" t="str">
        <f t="shared" si="636"/>
        <v>Y</v>
      </c>
      <c r="L1347" s="37" t="str">
        <f t="shared" si="637"/>
        <v>NA</v>
      </c>
      <c r="M1347" s="8" t="str">
        <f t="shared" si="638"/>
        <v>Y</v>
      </c>
      <c r="N1347" s="42">
        <f t="shared" si="639"/>
        <v>6</v>
      </c>
      <c r="O1347" s="43">
        <f t="shared" si="640"/>
        <v>200000</v>
      </c>
      <c r="P1347" s="43" t="str">
        <f t="shared" si="641"/>
        <v>NA</v>
      </c>
      <c r="Q1347" s="24">
        <f t="shared" si="642"/>
        <v>24813.7425</v>
      </c>
      <c r="R1347" s="43">
        <f t="shared" si="643"/>
        <v>0</v>
      </c>
      <c r="S1347" s="24">
        <f t="shared" si="644"/>
        <v>1000000</v>
      </c>
      <c r="T1347" s="25" t="str">
        <f t="shared" si="645"/>
        <v>Y</v>
      </c>
      <c r="U1347" s="44">
        <f t="shared" si="646"/>
        <v>5</v>
      </c>
      <c r="V1347" s="45">
        <f t="shared" si="647"/>
        <v>200000</v>
      </c>
      <c r="W1347" s="45">
        <f t="shared" si="648"/>
        <v>1000000</v>
      </c>
      <c r="X1347" s="28">
        <f t="shared" si="649"/>
        <v>25198.355508750003</v>
      </c>
      <c r="Y1347" s="28">
        <f t="shared" si="650"/>
        <v>0</v>
      </c>
      <c r="Z1347" s="45" t="str">
        <f t="shared" si="651"/>
        <v>NA</v>
      </c>
      <c r="AA1347" s="29" t="str">
        <f t="shared" si="652"/>
        <v>N</v>
      </c>
      <c r="AB1347" s="46">
        <f t="shared" si="653"/>
        <v>4</v>
      </c>
      <c r="AC1347" s="31">
        <f t="shared" si="654"/>
        <v>20000</v>
      </c>
      <c r="AD1347" s="31">
        <f t="shared" si="655"/>
        <v>65000</v>
      </c>
      <c r="AE1347" s="31">
        <f t="shared" si="656"/>
        <v>20000</v>
      </c>
      <c r="AF1347" s="47">
        <f t="shared" si="657"/>
        <v>5588.9300191356306</v>
      </c>
      <c r="AG1347" s="31">
        <f t="shared" si="658"/>
        <v>0</v>
      </c>
      <c r="AH1347" s="48">
        <f t="shared" si="659"/>
        <v>3</v>
      </c>
      <c r="AI1347" s="33">
        <f t="shared" si="660"/>
        <v>20000</v>
      </c>
      <c r="AJ1347" s="33">
        <f t="shared" si="661"/>
        <v>65000</v>
      </c>
      <c r="AK1347" s="33">
        <f t="shared" si="662"/>
        <v>0</v>
      </c>
      <c r="AL1347" s="33">
        <f t="shared" si="663"/>
        <v>25985.558434432234</v>
      </c>
      <c r="AM1347" s="34">
        <f t="shared" ref="AM1347:AM1410" si="664">R1347+Y1347+AF1347+AL1347</f>
        <v>31574.488453567865</v>
      </c>
    </row>
    <row r="1348" spans="1:39" ht="15" customHeight="1" x14ac:dyDescent="0.3">
      <c r="A1348" s="166" t="s">
        <v>3782</v>
      </c>
      <c r="B1348" s="99">
        <v>9496</v>
      </c>
      <c r="C1348" s="99">
        <v>52987</v>
      </c>
      <c r="D1348" s="165">
        <v>45612</v>
      </c>
      <c r="E1348" s="165">
        <v>45809</v>
      </c>
      <c r="F1348" s="166">
        <v>2</v>
      </c>
      <c r="G1348" s="178">
        <v>0.11</v>
      </c>
      <c r="H1348" s="181">
        <v>1</v>
      </c>
      <c r="I1348" s="180">
        <v>2.7300000000000001E-2</v>
      </c>
      <c r="J1348" s="21">
        <f t="shared" si="635"/>
        <v>1.89</v>
      </c>
      <c r="K1348" s="21" t="str">
        <f t="shared" si="636"/>
        <v>Y</v>
      </c>
      <c r="L1348" s="37" t="str">
        <f t="shared" si="637"/>
        <v>NA</v>
      </c>
      <c r="M1348" s="8" t="str">
        <f t="shared" si="638"/>
        <v>Y</v>
      </c>
      <c r="N1348" s="42">
        <f t="shared" si="639"/>
        <v>2</v>
      </c>
      <c r="O1348" s="43">
        <f t="shared" si="640"/>
        <v>200000</v>
      </c>
      <c r="P1348" s="43" t="str">
        <f t="shared" si="641"/>
        <v>NA</v>
      </c>
      <c r="Q1348" s="24">
        <f t="shared" si="642"/>
        <v>9755.2408000000014</v>
      </c>
      <c r="R1348" s="43">
        <f t="shared" si="643"/>
        <v>0</v>
      </c>
      <c r="S1348" s="24">
        <f t="shared" si="644"/>
        <v>1000000</v>
      </c>
      <c r="T1348" s="25" t="str">
        <f t="shared" si="645"/>
        <v>Y</v>
      </c>
      <c r="U1348" s="44">
        <f t="shared" si="646"/>
        <v>1</v>
      </c>
      <c r="V1348" s="45">
        <f t="shared" si="647"/>
        <v>200000</v>
      </c>
      <c r="W1348" s="45">
        <f t="shared" si="648"/>
        <v>1000000</v>
      </c>
      <c r="X1348" s="28">
        <f t="shared" si="649"/>
        <v>10021.558873840002</v>
      </c>
      <c r="Y1348" s="28">
        <f t="shared" si="650"/>
        <v>0</v>
      </c>
      <c r="Z1348" s="45" t="str">
        <f t="shared" si="651"/>
        <v>NA</v>
      </c>
      <c r="AA1348" s="29" t="str">
        <f t="shared" si="652"/>
        <v>N</v>
      </c>
      <c r="AB1348" s="46">
        <f t="shared" si="653"/>
        <v>0</v>
      </c>
      <c r="AC1348" s="31">
        <f t="shared" si="654"/>
        <v>0</v>
      </c>
      <c r="AD1348" s="31">
        <f t="shared" si="655"/>
        <v>0</v>
      </c>
      <c r="AE1348" s="31">
        <f t="shared" si="656"/>
        <v>0</v>
      </c>
      <c r="AF1348" s="47">
        <f t="shared" si="657"/>
        <v>0</v>
      </c>
      <c r="AG1348" s="31">
        <f t="shared" si="658"/>
        <v>0</v>
      </c>
      <c r="AH1348" s="48">
        <f t="shared" si="659"/>
        <v>0</v>
      </c>
      <c r="AI1348" s="33">
        <f t="shared" si="660"/>
        <v>0</v>
      </c>
      <c r="AJ1348" s="33">
        <f t="shared" si="661"/>
        <v>0</v>
      </c>
      <c r="AK1348" s="33">
        <f t="shared" si="662"/>
        <v>0</v>
      </c>
      <c r="AL1348" s="33">
        <f t="shared" si="663"/>
        <v>0</v>
      </c>
      <c r="AM1348" s="34">
        <f t="shared" si="664"/>
        <v>0</v>
      </c>
    </row>
    <row r="1349" spans="1:39" ht="15" customHeight="1" x14ac:dyDescent="0.3">
      <c r="A1349" s="166" t="s">
        <v>3783</v>
      </c>
      <c r="B1349" s="99">
        <v>12540</v>
      </c>
      <c r="C1349" s="99">
        <v>88110</v>
      </c>
      <c r="D1349" s="165">
        <v>45060</v>
      </c>
      <c r="E1349" s="165">
        <v>45271</v>
      </c>
      <c r="F1349" s="166">
        <v>2</v>
      </c>
      <c r="G1349" s="178">
        <v>0.85</v>
      </c>
      <c r="H1349" s="181">
        <v>0.25</v>
      </c>
      <c r="I1349" s="180">
        <v>4.5499999999999999E-2</v>
      </c>
      <c r="J1349" s="21">
        <f t="shared" si="635"/>
        <v>1.1499999999999999</v>
      </c>
      <c r="K1349" s="21" t="str">
        <f t="shared" si="636"/>
        <v>Y</v>
      </c>
      <c r="L1349" s="37" t="str">
        <f t="shared" si="637"/>
        <v>NA</v>
      </c>
      <c r="M1349" s="8" t="str">
        <f t="shared" si="638"/>
        <v>Y</v>
      </c>
      <c r="N1349" s="42">
        <f t="shared" si="639"/>
        <v>5</v>
      </c>
      <c r="O1349" s="43">
        <f t="shared" si="640"/>
        <v>200000</v>
      </c>
      <c r="P1349" s="43" t="str">
        <f t="shared" si="641"/>
        <v>NA</v>
      </c>
      <c r="Q1349" s="24">
        <f t="shared" si="642"/>
        <v>13110.570000000002</v>
      </c>
      <c r="R1349" s="43">
        <f t="shared" si="643"/>
        <v>0</v>
      </c>
      <c r="S1349" s="24">
        <f t="shared" si="644"/>
        <v>1000000</v>
      </c>
      <c r="T1349" s="25" t="str">
        <f t="shared" si="645"/>
        <v>Y</v>
      </c>
      <c r="U1349" s="44">
        <f t="shared" si="646"/>
        <v>4</v>
      </c>
      <c r="V1349" s="45">
        <f t="shared" si="647"/>
        <v>200000</v>
      </c>
      <c r="W1349" s="45">
        <f t="shared" si="648"/>
        <v>1000000</v>
      </c>
      <c r="X1349" s="28">
        <f t="shared" si="649"/>
        <v>13707.100935000002</v>
      </c>
      <c r="Y1349" s="28">
        <f t="shared" si="650"/>
        <v>0</v>
      </c>
      <c r="Z1349" s="45" t="str">
        <f t="shared" si="651"/>
        <v>NA</v>
      </c>
      <c r="AA1349" s="29" t="str">
        <f t="shared" si="652"/>
        <v>N</v>
      </c>
      <c r="AB1349" s="46">
        <f t="shared" si="653"/>
        <v>3</v>
      </c>
      <c r="AC1349" s="31">
        <f t="shared" si="654"/>
        <v>20000</v>
      </c>
      <c r="AD1349" s="31">
        <f t="shared" si="655"/>
        <v>65000</v>
      </c>
      <c r="AE1349" s="31">
        <f t="shared" si="656"/>
        <v>14330.774027542504</v>
      </c>
      <c r="AF1349" s="47">
        <f t="shared" si="657"/>
        <v>0</v>
      </c>
      <c r="AG1349" s="31">
        <f t="shared" si="658"/>
        <v>0</v>
      </c>
      <c r="AH1349" s="48">
        <f t="shared" si="659"/>
        <v>2</v>
      </c>
      <c r="AI1349" s="33">
        <f t="shared" si="660"/>
        <v>20000</v>
      </c>
      <c r="AJ1349" s="33">
        <f t="shared" si="661"/>
        <v>65000</v>
      </c>
      <c r="AK1349" s="33">
        <f t="shared" si="662"/>
        <v>0</v>
      </c>
      <c r="AL1349" s="33">
        <f t="shared" si="663"/>
        <v>14982.824245795689</v>
      </c>
      <c r="AM1349" s="34">
        <f t="shared" si="664"/>
        <v>14982.824245795689</v>
      </c>
    </row>
    <row r="1350" spans="1:39" ht="15" customHeight="1" x14ac:dyDescent="0.3">
      <c r="A1350" s="166" t="s">
        <v>3784</v>
      </c>
      <c r="B1350" s="99">
        <v>15258</v>
      </c>
      <c r="C1350" s="99">
        <v>100723</v>
      </c>
      <c r="D1350" s="165">
        <v>45325</v>
      </c>
      <c r="E1350" s="165">
        <v>45648</v>
      </c>
      <c r="F1350" s="166">
        <v>4</v>
      </c>
      <c r="G1350" s="178">
        <v>2.87</v>
      </c>
      <c r="H1350" s="181">
        <v>1</v>
      </c>
      <c r="I1350" s="180">
        <v>3.5299999999999998E-2</v>
      </c>
      <c r="J1350" s="21">
        <f t="shared" si="635"/>
        <v>1.1299999999999999</v>
      </c>
      <c r="K1350" s="21" t="str">
        <f t="shared" si="636"/>
        <v>Y</v>
      </c>
      <c r="L1350" s="37" t="str">
        <f t="shared" si="637"/>
        <v>NA</v>
      </c>
      <c r="M1350" s="8" t="str">
        <f t="shared" si="638"/>
        <v>Y</v>
      </c>
      <c r="N1350" s="42">
        <f t="shared" si="639"/>
        <v>2</v>
      </c>
      <c r="O1350" s="43">
        <f t="shared" si="640"/>
        <v>200000</v>
      </c>
      <c r="P1350" s="43" t="str">
        <f t="shared" si="641"/>
        <v>NA</v>
      </c>
      <c r="Q1350" s="24">
        <f t="shared" si="642"/>
        <v>15796.607399999999</v>
      </c>
      <c r="R1350" s="43">
        <f t="shared" si="643"/>
        <v>0</v>
      </c>
      <c r="S1350" s="24">
        <f t="shared" si="644"/>
        <v>1000000</v>
      </c>
      <c r="T1350" s="25" t="str">
        <f t="shared" si="645"/>
        <v>Y</v>
      </c>
      <c r="U1350" s="44">
        <f t="shared" si="646"/>
        <v>1</v>
      </c>
      <c r="V1350" s="45">
        <f t="shared" si="647"/>
        <v>200000</v>
      </c>
      <c r="W1350" s="45">
        <f t="shared" si="648"/>
        <v>1000000</v>
      </c>
      <c r="X1350" s="28">
        <f t="shared" si="649"/>
        <v>16354.227641219997</v>
      </c>
      <c r="Y1350" s="28">
        <f t="shared" si="650"/>
        <v>0</v>
      </c>
      <c r="Z1350" s="45" t="str">
        <f t="shared" si="651"/>
        <v>NA</v>
      </c>
      <c r="AA1350" s="29" t="str">
        <f t="shared" si="652"/>
        <v>N</v>
      </c>
      <c r="AB1350" s="46">
        <f t="shared" si="653"/>
        <v>0</v>
      </c>
      <c r="AC1350" s="31">
        <f t="shared" si="654"/>
        <v>0</v>
      </c>
      <c r="AD1350" s="31">
        <f t="shared" si="655"/>
        <v>0</v>
      </c>
      <c r="AE1350" s="31">
        <f t="shared" si="656"/>
        <v>0</v>
      </c>
      <c r="AF1350" s="47">
        <f t="shared" si="657"/>
        <v>0</v>
      </c>
      <c r="AG1350" s="31">
        <f t="shared" si="658"/>
        <v>0</v>
      </c>
      <c r="AH1350" s="48">
        <f t="shared" si="659"/>
        <v>0</v>
      </c>
      <c r="AI1350" s="33">
        <f t="shared" si="660"/>
        <v>0</v>
      </c>
      <c r="AJ1350" s="33">
        <f t="shared" si="661"/>
        <v>0</v>
      </c>
      <c r="AK1350" s="33">
        <f t="shared" si="662"/>
        <v>0</v>
      </c>
      <c r="AL1350" s="33">
        <f t="shared" si="663"/>
        <v>0</v>
      </c>
      <c r="AM1350" s="34">
        <f t="shared" si="664"/>
        <v>0</v>
      </c>
    </row>
    <row r="1351" spans="1:39" ht="15" customHeight="1" x14ac:dyDescent="0.3">
      <c r="A1351" s="166" t="s">
        <v>3785</v>
      </c>
      <c r="B1351" s="99">
        <v>15642</v>
      </c>
      <c r="C1351" s="99">
        <v>48169</v>
      </c>
      <c r="D1351" s="165">
        <v>44563</v>
      </c>
      <c r="E1351" s="165">
        <v>44909</v>
      </c>
      <c r="F1351" s="166">
        <v>4</v>
      </c>
      <c r="G1351" s="178">
        <v>3.34</v>
      </c>
      <c r="H1351" s="181">
        <v>0.75</v>
      </c>
      <c r="I1351" s="180">
        <v>2.12E-2</v>
      </c>
      <c r="J1351" s="21">
        <f t="shared" si="635"/>
        <v>0.66000000000000014</v>
      </c>
      <c r="K1351" s="21" t="str">
        <f t="shared" si="636"/>
        <v>Y</v>
      </c>
      <c r="L1351" s="37" t="str">
        <f t="shared" si="637"/>
        <v>NA</v>
      </c>
      <c r="M1351" s="8" t="str">
        <f t="shared" si="638"/>
        <v>Y</v>
      </c>
      <c r="N1351" s="42">
        <f t="shared" si="639"/>
        <v>1</v>
      </c>
      <c r="O1351" s="43">
        <f t="shared" si="640"/>
        <v>200000</v>
      </c>
      <c r="P1351" s="43" t="str">
        <f t="shared" si="641"/>
        <v>NA</v>
      </c>
      <c r="Q1351" s="24">
        <f t="shared" si="642"/>
        <v>15973.610400000001</v>
      </c>
      <c r="R1351" s="43">
        <f t="shared" si="643"/>
        <v>0</v>
      </c>
      <c r="S1351" s="24">
        <f t="shared" si="644"/>
        <v>1000000</v>
      </c>
      <c r="T1351" s="25" t="str">
        <f t="shared" si="645"/>
        <v>N</v>
      </c>
      <c r="U1351" s="44">
        <f t="shared" si="646"/>
        <v>0</v>
      </c>
      <c r="V1351" s="45">
        <f t="shared" si="647"/>
        <v>0</v>
      </c>
      <c r="W1351" s="45">
        <f t="shared" si="648"/>
        <v>0</v>
      </c>
      <c r="X1351" s="28">
        <f t="shared" si="649"/>
        <v>0</v>
      </c>
      <c r="Y1351" s="28">
        <f t="shared" si="650"/>
        <v>0</v>
      </c>
      <c r="Z1351" s="45">
        <f t="shared" si="651"/>
        <v>0</v>
      </c>
      <c r="AA1351" s="29" t="str">
        <f t="shared" si="652"/>
        <v>N</v>
      </c>
      <c r="AB1351" s="46">
        <f t="shared" si="653"/>
        <v>0</v>
      </c>
      <c r="AC1351" s="31">
        <f t="shared" si="654"/>
        <v>0</v>
      </c>
      <c r="AD1351" s="31">
        <f t="shared" si="655"/>
        <v>0</v>
      </c>
      <c r="AE1351" s="31">
        <f t="shared" si="656"/>
        <v>0</v>
      </c>
      <c r="AF1351" s="47">
        <f t="shared" si="657"/>
        <v>0</v>
      </c>
      <c r="AG1351" s="31">
        <f t="shared" si="658"/>
        <v>0</v>
      </c>
      <c r="AH1351" s="48">
        <f t="shared" si="659"/>
        <v>0</v>
      </c>
      <c r="AI1351" s="33">
        <f t="shared" si="660"/>
        <v>0</v>
      </c>
      <c r="AJ1351" s="33">
        <f t="shared" si="661"/>
        <v>0</v>
      </c>
      <c r="AK1351" s="33">
        <f t="shared" si="662"/>
        <v>0</v>
      </c>
      <c r="AL1351" s="33">
        <f t="shared" si="663"/>
        <v>0</v>
      </c>
      <c r="AM1351" s="34">
        <f t="shared" si="664"/>
        <v>0</v>
      </c>
    </row>
    <row r="1352" spans="1:39" ht="15" customHeight="1" x14ac:dyDescent="0.3">
      <c r="A1352" s="166" t="s">
        <v>3786</v>
      </c>
      <c r="B1352" s="99">
        <v>19276</v>
      </c>
      <c r="C1352" s="99">
        <v>106460</v>
      </c>
      <c r="D1352" s="165">
        <v>45384</v>
      </c>
      <c r="E1352" s="165">
        <v>45682</v>
      </c>
      <c r="F1352" s="166">
        <v>2</v>
      </c>
      <c r="G1352" s="178">
        <v>0.85</v>
      </c>
      <c r="H1352" s="181">
        <v>0.75</v>
      </c>
      <c r="I1352" s="180">
        <v>6.7199999999999996E-2</v>
      </c>
      <c r="J1352" s="21">
        <f t="shared" si="635"/>
        <v>1.1499999999999999</v>
      </c>
      <c r="K1352" s="21" t="str">
        <f t="shared" si="636"/>
        <v>Y</v>
      </c>
      <c r="L1352" s="37" t="str">
        <f t="shared" si="637"/>
        <v>NA</v>
      </c>
      <c r="M1352" s="8" t="str">
        <f t="shared" si="638"/>
        <v>Y</v>
      </c>
      <c r="N1352" s="42">
        <f t="shared" si="639"/>
        <v>2</v>
      </c>
      <c r="O1352" s="43">
        <f t="shared" si="640"/>
        <v>200000</v>
      </c>
      <c r="P1352" s="43" t="str">
        <f t="shared" si="641"/>
        <v>NA</v>
      </c>
      <c r="Q1352" s="24">
        <f t="shared" si="642"/>
        <v>20571.3472</v>
      </c>
      <c r="R1352" s="43">
        <f t="shared" si="643"/>
        <v>0</v>
      </c>
      <c r="S1352" s="24">
        <f t="shared" si="644"/>
        <v>1000000</v>
      </c>
      <c r="T1352" s="25" t="str">
        <f t="shared" si="645"/>
        <v>Y</v>
      </c>
      <c r="U1352" s="44">
        <f t="shared" si="646"/>
        <v>1</v>
      </c>
      <c r="V1352" s="45">
        <f t="shared" si="647"/>
        <v>200000</v>
      </c>
      <c r="W1352" s="45">
        <f t="shared" si="648"/>
        <v>1000000</v>
      </c>
      <c r="X1352" s="28">
        <f t="shared" si="649"/>
        <v>21953.74173184</v>
      </c>
      <c r="Y1352" s="28">
        <f t="shared" si="650"/>
        <v>0</v>
      </c>
      <c r="Z1352" s="45" t="str">
        <f t="shared" si="651"/>
        <v>NA</v>
      </c>
      <c r="AA1352" s="29" t="str">
        <f t="shared" si="652"/>
        <v>N</v>
      </c>
      <c r="AB1352" s="46">
        <f t="shared" si="653"/>
        <v>0</v>
      </c>
      <c r="AC1352" s="31">
        <f t="shared" si="654"/>
        <v>0</v>
      </c>
      <c r="AD1352" s="31">
        <f t="shared" si="655"/>
        <v>0</v>
      </c>
      <c r="AE1352" s="31">
        <f t="shared" si="656"/>
        <v>0</v>
      </c>
      <c r="AF1352" s="47">
        <f t="shared" si="657"/>
        <v>0</v>
      </c>
      <c r="AG1352" s="31">
        <f t="shared" si="658"/>
        <v>0</v>
      </c>
      <c r="AH1352" s="48">
        <f t="shared" si="659"/>
        <v>0</v>
      </c>
      <c r="AI1352" s="33">
        <f t="shared" si="660"/>
        <v>0</v>
      </c>
      <c r="AJ1352" s="33">
        <f t="shared" si="661"/>
        <v>0</v>
      </c>
      <c r="AK1352" s="33">
        <f t="shared" si="662"/>
        <v>0</v>
      </c>
      <c r="AL1352" s="33">
        <f t="shared" si="663"/>
        <v>0</v>
      </c>
      <c r="AM1352" s="34">
        <f t="shared" si="664"/>
        <v>0</v>
      </c>
    </row>
    <row r="1353" spans="1:39" ht="15" customHeight="1" x14ac:dyDescent="0.3">
      <c r="A1353" s="166" t="s">
        <v>3787</v>
      </c>
      <c r="B1353" s="99">
        <v>10509</v>
      </c>
      <c r="C1353" s="99">
        <v>30520</v>
      </c>
      <c r="D1353" s="165">
        <v>45159</v>
      </c>
      <c r="E1353" s="165">
        <v>45513</v>
      </c>
      <c r="F1353" s="166">
        <v>2</v>
      </c>
      <c r="G1353" s="178">
        <v>1.1100000000000001</v>
      </c>
      <c r="H1353" s="181">
        <v>0.5</v>
      </c>
      <c r="I1353" s="180">
        <v>7.8399999999999997E-2</v>
      </c>
      <c r="J1353" s="21">
        <f t="shared" si="635"/>
        <v>0.8899999999999999</v>
      </c>
      <c r="K1353" s="21" t="str">
        <f t="shared" si="636"/>
        <v>Y</v>
      </c>
      <c r="L1353" s="37" t="str">
        <f t="shared" si="637"/>
        <v>NA</v>
      </c>
      <c r="M1353" s="8" t="str">
        <f t="shared" si="638"/>
        <v>Y</v>
      </c>
      <c r="N1353" s="42">
        <f t="shared" si="639"/>
        <v>2</v>
      </c>
      <c r="O1353" s="43">
        <f t="shared" si="640"/>
        <v>200000</v>
      </c>
      <c r="P1353" s="43" t="str">
        <f t="shared" si="641"/>
        <v>NA</v>
      </c>
      <c r="Q1353" s="24">
        <f t="shared" si="642"/>
        <v>11332.9056</v>
      </c>
      <c r="R1353" s="43">
        <f t="shared" si="643"/>
        <v>0</v>
      </c>
      <c r="S1353" s="24">
        <f t="shared" si="644"/>
        <v>1000000</v>
      </c>
      <c r="T1353" s="25" t="str">
        <f t="shared" si="645"/>
        <v>N</v>
      </c>
      <c r="U1353" s="44">
        <f t="shared" si="646"/>
        <v>1</v>
      </c>
      <c r="V1353" s="45">
        <f t="shared" si="647"/>
        <v>20000</v>
      </c>
      <c r="W1353" s="45">
        <f t="shared" si="648"/>
        <v>65000</v>
      </c>
      <c r="X1353" s="28">
        <f t="shared" si="649"/>
        <v>12221.405399040001</v>
      </c>
      <c r="Y1353" s="28">
        <f t="shared" si="650"/>
        <v>0</v>
      </c>
      <c r="Z1353" s="45">
        <f t="shared" si="651"/>
        <v>10925.689000960001</v>
      </c>
      <c r="AA1353" s="29" t="str">
        <f t="shared" si="652"/>
        <v>N</v>
      </c>
      <c r="AB1353" s="46">
        <f t="shared" si="653"/>
        <v>0</v>
      </c>
      <c r="AC1353" s="31">
        <f t="shared" si="654"/>
        <v>0</v>
      </c>
      <c r="AD1353" s="31">
        <f t="shared" si="655"/>
        <v>0</v>
      </c>
      <c r="AE1353" s="31">
        <f t="shared" si="656"/>
        <v>0</v>
      </c>
      <c r="AF1353" s="47">
        <f t="shared" si="657"/>
        <v>0</v>
      </c>
      <c r="AG1353" s="31">
        <f t="shared" si="658"/>
        <v>0</v>
      </c>
      <c r="AH1353" s="48">
        <f t="shared" si="659"/>
        <v>0</v>
      </c>
      <c r="AI1353" s="33">
        <f t="shared" si="660"/>
        <v>0</v>
      </c>
      <c r="AJ1353" s="33">
        <f t="shared" si="661"/>
        <v>0</v>
      </c>
      <c r="AK1353" s="33">
        <f t="shared" si="662"/>
        <v>0</v>
      </c>
      <c r="AL1353" s="33">
        <f t="shared" si="663"/>
        <v>0</v>
      </c>
      <c r="AM1353" s="34">
        <f t="shared" si="664"/>
        <v>0</v>
      </c>
    </row>
    <row r="1354" spans="1:39" ht="15" customHeight="1" x14ac:dyDescent="0.3">
      <c r="A1354" s="166" t="s">
        <v>3788</v>
      </c>
      <c r="B1354" s="99">
        <v>9839</v>
      </c>
      <c r="C1354" s="99">
        <v>50807</v>
      </c>
      <c r="D1354" s="165">
        <v>45994</v>
      </c>
      <c r="E1354" s="165">
        <v>46098</v>
      </c>
      <c r="F1354" s="166">
        <v>4</v>
      </c>
      <c r="G1354" s="178">
        <v>0.87</v>
      </c>
      <c r="H1354" s="181">
        <v>0.5</v>
      </c>
      <c r="I1354" s="180">
        <v>6.8199999999999997E-2</v>
      </c>
      <c r="J1354" s="21">
        <f t="shared" si="635"/>
        <v>3.13</v>
      </c>
      <c r="K1354" s="21" t="str">
        <f t="shared" si="636"/>
        <v>Y</v>
      </c>
      <c r="L1354" s="37" t="str">
        <f t="shared" si="637"/>
        <v>NA</v>
      </c>
      <c r="M1354" s="8" t="str">
        <f t="shared" si="638"/>
        <v>Y</v>
      </c>
      <c r="N1354" s="42">
        <f t="shared" si="639"/>
        <v>7</v>
      </c>
      <c r="O1354" s="43">
        <f t="shared" si="640"/>
        <v>200000</v>
      </c>
      <c r="P1354" s="43" t="str">
        <f t="shared" si="641"/>
        <v>NA</v>
      </c>
      <c r="Q1354" s="24">
        <f t="shared" si="642"/>
        <v>10510.0198</v>
      </c>
      <c r="R1354" s="43">
        <f t="shared" si="643"/>
        <v>0</v>
      </c>
      <c r="S1354" s="24">
        <f t="shared" si="644"/>
        <v>1000000</v>
      </c>
      <c r="T1354" s="25" t="str">
        <f t="shared" si="645"/>
        <v>Y</v>
      </c>
      <c r="U1354" s="44">
        <f t="shared" si="646"/>
        <v>6</v>
      </c>
      <c r="V1354" s="45">
        <f t="shared" si="647"/>
        <v>200000</v>
      </c>
      <c r="W1354" s="45">
        <f t="shared" si="648"/>
        <v>1000000</v>
      </c>
      <c r="X1354" s="28">
        <f t="shared" si="649"/>
        <v>11226.80315036</v>
      </c>
      <c r="Y1354" s="28">
        <f t="shared" si="650"/>
        <v>0</v>
      </c>
      <c r="Z1354" s="45" t="str">
        <f t="shared" si="651"/>
        <v>NA</v>
      </c>
      <c r="AA1354" s="29" t="str">
        <f t="shared" si="652"/>
        <v>Y</v>
      </c>
      <c r="AB1354" s="46">
        <f t="shared" si="653"/>
        <v>5</v>
      </c>
      <c r="AC1354" s="31">
        <f t="shared" si="654"/>
        <v>200000</v>
      </c>
      <c r="AD1354" s="31">
        <f t="shared" si="655"/>
        <v>1000000</v>
      </c>
      <c r="AE1354" s="31">
        <f t="shared" si="656"/>
        <v>11992.471125214552</v>
      </c>
      <c r="AF1354" s="47">
        <f t="shared" si="657"/>
        <v>0</v>
      </c>
      <c r="AG1354" s="31" t="str">
        <f t="shared" si="658"/>
        <v>NA</v>
      </c>
      <c r="AH1354" s="48">
        <f t="shared" si="659"/>
        <v>4</v>
      </c>
      <c r="AI1354" s="33">
        <f t="shared" si="660"/>
        <v>20000</v>
      </c>
      <c r="AJ1354" s="33">
        <f t="shared" si="661"/>
        <v>65000</v>
      </c>
      <c r="AK1354" s="33">
        <f t="shared" si="662"/>
        <v>12810.357655954185</v>
      </c>
      <c r="AL1354" s="33">
        <f t="shared" si="663"/>
        <v>0</v>
      </c>
      <c r="AM1354" s="34">
        <f t="shared" si="664"/>
        <v>0</v>
      </c>
    </row>
    <row r="1355" spans="1:39" ht="15" customHeight="1" x14ac:dyDescent="0.3">
      <c r="A1355" s="166" t="s">
        <v>3789</v>
      </c>
      <c r="B1355" s="99">
        <v>21191</v>
      </c>
      <c r="C1355" s="99">
        <v>92002</v>
      </c>
      <c r="D1355" s="165">
        <v>44659</v>
      </c>
      <c r="E1355" s="165">
        <v>44977</v>
      </c>
      <c r="F1355" s="166">
        <v>4</v>
      </c>
      <c r="G1355" s="178">
        <v>2.76</v>
      </c>
      <c r="H1355" s="181">
        <v>0.75</v>
      </c>
      <c r="I1355" s="180">
        <v>7.5499999999999998E-2</v>
      </c>
      <c r="J1355" s="21">
        <f t="shared" si="635"/>
        <v>1.2400000000000002</v>
      </c>
      <c r="K1355" s="21" t="str">
        <f t="shared" si="636"/>
        <v>Y</v>
      </c>
      <c r="L1355" s="37" t="str">
        <f t="shared" si="637"/>
        <v>NA</v>
      </c>
      <c r="M1355" s="8" t="str">
        <f t="shared" si="638"/>
        <v>Y</v>
      </c>
      <c r="N1355" s="42">
        <f t="shared" si="639"/>
        <v>2</v>
      </c>
      <c r="O1355" s="43">
        <f t="shared" si="640"/>
        <v>200000</v>
      </c>
      <c r="P1355" s="43" t="str">
        <f t="shared" si="641"/>
        <v>NA</v>
      </c>
      <c r="Q1355" s="24">
        <f t="shared" si="642"/>
        <v>22790.920499999997</v>
      </c>
      <c r="R1355" s="43">
        <f t="shared" si="643"/>
        <v>0</v>
      </c>
      <c r="S1355" s="24">
        <f t="shared" si="644"/>
        <v>1000000</v>
      </c>
      <c r="T1355" s="25" t="str">
        <f t="shared" si="645"/>
        <v>Y</v>
      </c>
      <c r="U1355" s="44">
        <f t="shared" si="646"/>
        <v>1</v>
      </c>
      <c r="V1355" s="45">
        <f t="shared" si="647"/>
        <v>200000</v>
      </c>
      <c r="W1355" s="45">
        <f t="shared" si="648"/>
        <v>1000000</v>
      </c>
      <c r="X1355" s="28">
        <f t="shared" si="649"/>
        <v>24511.634997749996</v>
      </c>
      <c r="Y1355" s="28">
        <f t="shared" si="650"/>
        <v>0</v>
      </c>
      <c r="Z1355" s="45" t="str">
        <f t="shared" si="651"/>
        <v>NA</v>
      </c>
      <c r="AA1355" s="29" t="str">
        <f t="shared" si="652"/>
        <v>N</v>
      </c>
      <c r="AB1355" s="46">
        <f t="shared" si="653"/>
        <v>0</v>
      </c>
      <c r="AC1355" s="31">
        <f t="shared" si="654"/>
        <v>0</v>
      </c>
      <c r="AD1355" s="31">
        <f t="shared" si="655"/>
        <v>0</v>
      </c>
      <c r="AE1355" s="31">
        <f t="shared" si="656"/>
        <v>0</v>
      </c>
      <c r="AF1355" s="47">
        <f t="shared" si="657"/>
        <v>0</v>
      </c>
      <c r="AG1355" s="31">
        <f t="shared" si="658"/>
        <v>0</v>
      </c>
      <c r="AH1355" s="48">
        <f t="shared" si="659"/>
        <v>0</v>
      </c>
      <c r="AI1355" s="33">
        <f t="shared" si="660"/>
        <v>0</v>
      </c>
      <c r="AJ1355" s="33">
        <f t="shared" si="661"/>
        <v>0</v>
      </c>
      <c r="AK1355" s="33">
        <f t="shared" si="662"/>
        <v>0</v>
      </c>
      <c r="AL1355" s="33">
        <f t="shared" si="663"/>
        <v>0</v>
      </c>
      <c r="AM1355" s="34">
        <f t="shared" si="664"/>
        <v>0</v>
      </c>
    </row>
    <row r="1356" spans="1:39" ht="15" customHeight="1" x14ac:dyDescent="0.3">
      <c r="A1356" s="166" t="s">
        <v>3790</v>
      </c>
      <c r="B1356" s="99">
        <v>19410</v>
      </c>
      <c r="C1356" s="99">
        <v>38360</v>
      </c>
      <c r="D1356" s="165">
        <v>45244</v>
      </c>
      <c r="E1356" s="165">
        <v>45500</v>
      </c>
      <c r="F1356" s="166">
        <v>4</v>
      </c>
      <c r="G1356" s="178">
        <v>3.21</v>
      </c>
      <c r="H1356" s="181">
        <v>0.25</v>
      </c>
      <c r="I1356" s="180">
        <v>3.9600000000000003E-2</v>
      </c>
      <c r="J1356" s="21">
        <f t="shared" si="635"/>
        <v>0.79</v>
      </c>
      <c r="K1356" s="21" t="str">
        <f t="shared" si="636"/>
        <v>Y</v>
      </c>
      <c r="L1356" s="37" t="str">
        <f t="shared" si="637"/>
        <v>NA</v>
      </c>
      <c r="M1356" s="8" t="str">
        <f t="shared" si="638"/>
        <v>Y</v>
      </c>
      <c r="N1356" s="42">
        <f t="shared" si="639"/>
        <v>4</v>
      </c>
      <c r="O1356" s="43">
        <f t="shared" si="640"/>
        <v>200000</v>
      </c>
      <c r="P1356" s="43" t="str">
        <f t="shared" si="641"/>
        <v>NA</v>
      </c>
      <c r="Q1356" s="24">
        <f t="shared" si="642"/>
        <v>20178.636000000002</v>
      </c>
      <c r="R1356" s="43">
        <f t="shared" si="643"/>
        <v>0</v>
      </c>
      <c r="S1356" s="24">
        <f t="shared" si="644"/>
        <v>1000000</v>
      </c>
      <c r="T1356" s="25" t="str">
        <f t="shared" si="645"/>
        <v>N</v>
      </c>
      <c r="U1356" s="44">
        <f t="shared" si="646"/>
        <v>3</v>
      </c>
      <c r="V1356" s="45">
        <f t="shared" si="647"/>
        <v>20000</v>
      </c>
      <c r="W1356" s="45">
        <f t="shared" si="648"/>
        <v>65000</v>
      </c>
      <c r="X1356" s="28">
        <f t="shared" si="649"/>
        <v>20000</v>
      </c>
      <c r="Y1356" s="28">
        <f t="shared" si="650"/>
        <v>977.70998560000226</v>
      </c>
      <c r="Z1356" s="45">
        <f t="shared" si="651"/>
        <v>0</v>
      </c>
      <c r="AA1356" s="29" t="str">
        <f t="shared" si="652"/>
        <v>N</v>
      </c>
      <c r="AB1356" s="46">
        <f t="shared" si="653"/>
        <v>2</v>
      </c>
      <c r="AC1356" s="31">
        <f t="shared" si="654"/>
        <v>20000</v>
      </c>
      <c r="AD1356" s="31">
        <f t="shared" si="655"/>
        <v>65000</v>
      </c>
      <c r="AE1356" s="31">
        <f t="shared" si="656"/>
        <v>0</v>
      </c>
      <c r="AF1356" s="47">
        <f t="shared" si="657"/>
        <v>21808.427301029766</v>
      </c>
      <c r="AG1356" s="31">
        <f t="shared" si="658"/>
        <v>0</v>
      </c>
      <c r="AH1356" s="48">
        <f t="shared" si="659"/>
        <v>1</v>
      </c>
      <c r="AI1356" s="33">
        <f t="shared" si="660"/>
        <v>20000</v>
      </c>
      <c r="AJ1356" s="33">
        <f t="shared" si="661"/>
        <v>65000</v>
      </c>
      <c r="AK1356" s="33">
        <f t="shared" si="662"/>
        <v>0</v>
      </c>
      <c r="AL1356" s="33">
        <f t="shared" si="663"/>
        <v>22672.041022150544</v>
      </c>
      <c r="AM1356" s="34">
        <f t="shared" si="664"/>
        <v>45458.178308780312</v>
      </c>
    </row>
    <row r="1357" spans="1:39" ht="15" customHeight="1" x14ac:dyDescent="0.3">
      <c r="A1357" s="166" t="s">
        <v>3791</v>
      </c>
      <c r="B1357" s="99">
        <v>20130</v>
      </c>
      <c r="C1357" s="99">
        <v>89363</v>
      </c>
      <c r="D1357" s="165">
        <v>46127</v>
      </c>
      <c r="E1357" s="165">
        <v>46186</v>
      </c>
      <c r="F1357" s="166">
        <v>4</v>
      </c>
      <c r="G1357" s="178">
        <v>3.34</v>
      </c>
      <c r="H1357" s="181">
        <v>0.25</v>
      </c>
      <c r="I1357" s="180">
        <v>6.0100000000000001E-2</v>
      </c>
      <c r="J1357" s="21">
        <f t="shared" si="635"/>
        <v>0.66000000000000014</v>
      </c>
      <c r="K1357" s="21" t="str">
        <f t="shared" si="636"/>
        <v>Y</v>
      </c>
      <c r="L1357" s="37" t="str">
        <f t="shared" si="637"/>
        <v>NA</v>
      </c>
      <c r="M1357" s="8" t="str">
        <f t="shared" si="638"/>
        <v>Y</v>
      </c>
      <c r="N1357" s="42">
        <f t="shared" si="639"/>
        <v>3</v>
      </c>
      <c r="O1357" s="43">
        <f t="shared" si="640"/>
        <v>200000</v>
      </c>
      <c r="P1357" s="43" t="str">
        <f t="shared" si="641"/>
        <v>NA</v>
      </c>
      <c r="Q1357" s="24">
        <f t="shared" si="642"/>
        <v>21339.813000000002</v>
      </c>
      <c r="R1357" s="43">
        <f t="shared" si="643"/>
        <v>0</v>
      </c>
      <c r="S1357" s="24">
        <f t="shared" si="644"/>
        <v>1000000</v>
      </c>
      <c r="T1357" s="25" t="str">
        <f t="shared" si="645"/>
        <v>N</v>
      </c>
      <c r="U1357" s="44">
        <f t="shared" si="646"/>
        <v>2</v>
      </c>
      <c r="V1357" s="45">
        <f t="shared" si="647"/>
        <v>20000</v>
      </c>
      <c r="W1357" s="45">
        <f t="shared" si="648"/>
        <v>65000</v>
      </c>
      <c r="X1357" s="28">
        <f t="shared" si="649"/>
        <v>0</v>
      </c>
      <c r="Y1357" s="28">
        <f t="shared" si="650"/>
        <v>22622.335761300004</v>
      </c>
      <c r="Z1357" s="45">
        <f t="shared" si="651"/>
        <v>0</v>
      </c>
      <c r="AA1357" s="29" t="str">
        <f t="shared" si="652"/>
        <v>N</v>
      </c>
      <c r="AB1357" s="46">
        <f t="shared" si="653"/>
        <v>1</v>
      </c>
      <c r="AC1357" s="31">
        <f t="shared" si="654"/>
        <v>20000</v>
      </c>
      <c r="AD1357" s="31">
        <f t="shared" si="655"/>
        <v>65000</v>
      </c>
      <c r="AE1357" s="31">
        <f t="shared" si="656"/>
        <v>0</v>
      </c>
      <c r="AF1357" s="47">
        <f t="shared" si="657"/>
        <v>23981.938140554135</v>
      </c>
      <c r="AG1357" s="31">
        <f t="shared" si="658"/>
        <v>0</v>
      </c>
      <c r="AH1357" s="48">
        <f t="shared" si="659"/>
        <v>0</v>
      </c>
      <c r="AI1357" s="33">
        <f t="shared" si="660"/>
        <v>0</v>
      </c>
      <c r="AJ1357" s="33">
        <f t="shared" si="661"/>
        <v>0</v>
      </c>
      <c r="AK1357" s="33">
        <f t="shared" si="662"/>
        <v>0</v>
      </c>
      <c r="AL1357" s="33">
        <f t="shared" si="663"/>
        <v>0</v>
      </c>
      <c r="AM1357" s="34">
        <f t="shared" si="664"/>
        <v>46604.27390185414</v>
      </c>
    </row>
    <row r="1358" spans="1:39" ht="15" customHeight="1" x14ac:dyDescent="0.3">
      <c r="A1358" s="166" t="s">
        <v>3792</v>
      </c>
      <c r="B1358" s="99">
        <v>24466</v>
      </c>
      <c r="C1358" s="99">
        <v>100928</v>
      </c>
      <c r="D1358" s="165">
        <v>45417</v>
      </c>
      <c r="E1358" s="165">
        <v>45683</v>
      </c>
      <c r="F1358" s="166">
        <v>2</v>
      </c>
      <c r="G1358" s="178">
        <v>0.95</v>
      </c>
      <c r="H1358" s="181">
        <v>0.5</v>
      </c>
      <c r="I1358" s="180">
        <v>3.7499999999999999E-2</v>
      </c>
      <c r="J1358" s="21">
        <f t="shared" si="635"/>
        <v>1.05</v>
      </c>
      <c r="K1358" s="21" t="str">
        <f t="shared" si="636"/>
        <v>Y</v>
      </c>
      <c r="L1358" s="37" t="str">
        <f t="shared" si="637"/>
        <v>NA</v>
      </c>
      <c r="M1358" s="8" t="str">
        <f t="shared" si="638"/>
        <v>Y</v>
      </c>
      <c r="N1358" s="42">
        <f t="shared" si="639"/>
        <v>3</v>
      </c>
      <c r="O1358" s="43">
        <f t="shared" si="640"/>
        <v>200000</v>
      </c>
      <c r="P1358" s="43" t="str">
        <f t="shared" si="641"/>
        <v>NA</v>
      </c>
      <c r="Q1358" s="24">
        <f t="shared" si="642"/>
        <v>25383.475000000002</v>
      </c>
      <c r="R1358" s="43">
        <f t="shared" si="643"/>
        <v>0</v>
      </c>
      <c r="S1358" s="24">
        <f t="shared" si="644"/>
        <v>1000000</v>
      </c>
      <c r="T1358" s="25" t="str">
        <f t="shared" si="645"/>
        <v>Y</v>
      </c>
      <c r="U1358" s="44">
        <f t="shared" si="646"/>
        <v>2</v>
      </c>
      <c r="V1358" s="45">
        <f t="shared" si="647"/>
        <v>200000</v>
      </c>
      <c r="W1358" s="45">
        <f t="shared" si="648"/>
        <v>1000000</v>
      </c>
      <c r="X1358" s="28">
        <f t="shared" si="649"/>
        <v>26335.355312500003</v>
      </c>
      <c r="Y1358" s="28">
        <f t="shared" si="650"/>
        <v>0</v>
      </c>
      <c r="Z1358" s="45" t="str">
        <f t="shared" si="651"/>
        <v>NA</v>
      </c>
      <c r="AA1358" s="29" t="str">
        <f t="shared" si="652"/>
        <v>N</v>
      </c>
      <c r="AB1358" s="46">
        <f t="shared" si="653"/>
        <v>1</v>
      </c>
      <c r="AC1358" s="31">
        <f t="shared" si="654"/>
        <v>20000</v>
      </c>
      <c r="AD1358" s="31">
        <f t="shared" si="655"/>
        <v>65000</v>
      </c>
      <c r="AE1358" s="31">
        <f t="shared" si="656"/>
        <v>20000</v>
      </c>
      <c r="AF1358" s="47">
        <f t="shared" si="657"/>
        <v>7322.9311367187547</v>
      </c>
      <c r="AG1358" s="31">
        <f t="shared" si="658"/>
        <v>0</v>
      </c>
      <c r="AH1358" s="48">
        <f t="shared" si="659"/>
        <v>0</v>
      </c>
      <c r="AI1358" s="33">
        <f t="shared" si="660"/>
        <v>0</v>
      </c>
      <c r="AJ1358" s="33">
        <f t="shared" si="661"/>
        <v>0</v>
      </c>
      <c r="AK1358" s="33">
        <f t="shared" si="662"/>
        <v>0</v>
      </c>
      <c r="AL1358" s="33">
        <f t="shared" si="663"/>
        <v>0</v>
      </c>
      <c r="AM1358" s="34">
        <f t="shared" si="664"/>
        <v>7322.9311367187547</v>
      </c>
    </row>
    <row r="1359" spans="1:39" ht="15" customHeight="1" x14ac:dyDescent="0.3">
      <c r="A1359" s="166" t="s">
        <v>3793</v>
      </c>
      <c r="B1359" s="99">
        <v>9943</v>
      </c>
      <c r="C1359" s="99">
        <v>28052</v>
      </c>
      <c r="D1359" s="165">
        <v>45282</v>
      </c>
      <c r="E1359" s="165">
        <v>45364</v>
      </c>
      <c r="F1359" s="166">
        <v>4</v>
      </c>
      <c r="G1359" s="178">
        <v>3.93</v>
      </c>
      <c r="H1359" s="181">
        <v>0.25</v>
      </c>
      <c r="I1359" s="180">
        <v>5.0299999999999997E-2</v>
      </c>
      <c r="J1359" s="21">
        <f t="shared" si="635"/>
        <v>6.999999999999984E-2</v>
      </c>
      <c r="K1359" s="21" t="str">
        <f t="shared" si="636"/>
        <v>Y</v>
      </c>
      <c r="L1359" s="37" t="str">
        <f t="shared" si="637"/>
        <v>NA</v>
      </c>
      <c r="M1359" s="8" t="str">
        <f t="shared" si="638"/>
        <v>Y</v>
      </c>
      <c r="N1359" s="42">
        <f t="shared" si="639"/>
        <v>1</v>
      </c>
      <c r="O1359" s="43">
        <f t="shared" si="640"/>
        <v>200000</v>
      </c>
      <c r="P1359" s="43" t="str">
        <f t="shared" si="641"/>
        <v>NA</v>
      </c>
      <c r="Q1359" s="24">
        <f t="shared" si="642"/>
        <v>10443.132900000001</v>
      </c>
      <c r="R1359" s="43">
        <f t="shared" si="643"/>
        <v>0</v>
      </c>
      <c r="S1359" s="24">
        <f t="shared" si="644"/>
        <v>1000000</v>
      </c>
      <c r="T1359" s="25" t="str">
        <f t="shared" si="645"/>
        <v>N</v>
      </c>
      <c r="U1359" s="44">
        <f t="shared" si="646"/>
        <v>0</v>
      </c>
      <c r="V1359" s="45">
        <f t="shared" si="647"/>
        <v>0</v>
      </c>
      <c r="W1359" s="45">
        <f t="shared" si="648"/>
        <v>0</v>
      </c>
      <c r="X1359" s="28">
        <f t="shared" si="649"/>
        <v>0</v>
      </c>
      <c r="Y1359" s="28">
        <f t="shared" si="650"/>
        <v>0</v>
      </c>
      <c r="Z1359" s="45">
        <f t="shared" si="651"/>
        <v>0</v>
      </c>
      <c r="AA1359" s="29" t="str">
        <f t="shared" si="652"/>
        <v>N</v>
      </c>
      <c r="AB1359" s="46">
        <f t="shared" si="653"/>
        <v>0</v>
      </c>
      <c r="AC1359" s="31">
        <f t="shared" si="654"/>
        <v>0</v>
      </c>
      <c r="AD1359" s="31">
        <f t="shared" si="655"/>
        <v>0</v>
      </c>
      <c r="AE1359" s="31">
        <f t="shared" si="656"/>
        <v>0</v>
      </c>
      <c r="AF1359" s="47">
        <f t="shared" si="657"/>
        <v>0</v>
      </c>
      <c r="AG1359" s="31">
        <f t="shared" si="658"/>
        <v>0</v>
      </c>
      <c r="AH1359" s="48">
        <f t="shared" si="659"/>
        <v>0</v>
      </c>
      <c r="AI1359" s="33">
        <f t="shared" si="660"/>
        <v>0</v>
      </c>
      <c r="AJ1359" s="33">
        <f t="shared" si="661"/>
        <v>0</v>
      </c>
      <c r="AK1359" s="33">
        <f t="shared" si="662"/>
        <v>0</v>
      </c>
      <c r="AL1359" s="33">
        <f t="shared" si="663"/>
        <v>0</v>
      </c>
      <c r="AM1359" s="34">
        <f t="shared" si="664"/>
        <v>0</v>
      </c>
    </row>
    <row r="1360" spans="1:39" ht="15" customHeight="1" x14ac:dyDescent="0.3">
      <c r="A1360" s="166" t="s">
        <v>3794</v>
      </c>
      <c r="B1360" s="99">
        <v>13118</v>
      </c>
      <c r="C1360" s="99">
        <v>80495</v>
      </c>
      <c r="D1360" s="165">
        <v>45305</v>
      </c>
      <c r="E1360" s="165">
        <v>45603</v>
      </c>
      <c r="F1360" s="166">
        <v>2</v>
      </c>
      <c r="G1360" s="178">
        <v>0.79</v>
      </c>
      <c r="H1360" s="181">
        <v>0.75</v>
      </c>
      <c r="I1360" s="180">
        <v>4.2099999999999999E-2</v>
      </c>
      <c r="J1360" s="21">
        <f t="shared" si="635"/>
        <v>1.21</v>
      </c>
      <c r="K1360" s="21" t="str">
        <f t="shared" si="636"/>
        <v>Y</v>
      </c>
      <c r="L1360" s="37" t="str">
        <f t="shared" si="637"/>
        <v>NA</v>
      </c>
      <c r="M1360" s="8" t="str">
        <f t="shared" si="638"/>
        <v>Y</v>
      </c>
      <c r="N1360" s="42">
        <f t="shared" si="639"/>
        <v>2</v>
      </c>
      <c r="O1360" s="43">
        <f t="shared" si="640"/>
        <v>200000</v>
      </c>
      <c r="P1360" s="43" t="str">
        <f t="shared" si="641"/>
        <v>NA</v>
      </c>
      <c r="Q1360" s="24">
        <f t="shared" si="642"/>
        <v>13670.2678</v>
      </c>
      <c r="R1360" s="43">
        <f t="shared" si="643"/>
        <v>0</v>
      </c>
      <c r="S1360" s="24">
        <f t="shared" si="644"/>
        <v>1000000</v>
      </c>
      <c r="T1360" s="25" t="str">
        <f t="shared" si="645"/>
        <v>Y</v>
      </c>
      <c r="U1360" s="44">
        <f t="shared" si="646"/>
        <v>1</v>
      </c>
      <c r="V1360" s="45">
        <f t="shared" si="647"/>
        <v>200000</v>
      </c>
      <c r="W1360" s="45">
        <f t="shared" si="648"/>
        <v>1000000</v>
      </c>
      <c r="X1360" s="28">
        <f t="shared" si="649"/>
        <v>14245.786074379999</v>
      </c>
      <c r="Y1360" s="28">
        <f t="shared" si="650"/>
        <v>0</v>
      </c>
      <c r="Z1360" s="45" t="str">
        <f t="shared" si="651"/>
        <v>NA</v>
      </c>
      <c r="AA1360" s="29" t="str">
        <f t="shared" si="652"/>
        <v>N</v>
      </c>
      <c r="AB1360" s="46">
        <f t="shared" si="653"/>
        <v>0</v>
      </c>
      <c r="AC1360" s="31">
        <f t="shared" si="654"/>
        <v>0</v>
      </c>
      <c r="AD1360" s="31">
        <f t="shared" si="655"/>
        <v>0</v>
      </c>
      <c r="AE1360" s="31">
        <f t="shared" si="656"/>
        <v>0</v>
      </c>
      <c r="AF1360" s="47">
        <f t="shared" si="657"/>
        <v>0</v>
      </c>
      <c r="AG1360" s="31">
        <f t="shared" si="658"/>
        <v>0</v>
      </c>
      <c r="AH1360" s="48">
        <f t="shared" si="659"/>
        <v>0</v>
      </c>
      <c r="AI1360" s="33">
        <f t="shared" si="660"/>
        <v>0</v>
      </c>
      <c r="AJ1360" s="33">
        <f t="shared" si="661"/>
        <v>0</v>
      </c>
      <c r="AK1360" s="33">
        <f t="shared" si="662"/>
        <v>0</v>
      </c>
      <c r="AL1360" s="33">
        <f t="shared" si="663"/>
        <v>0</v>
      </c>
      <c r="AM1360" s="34">
        <f t="shared" si="664"/>
        <v>0</v>
      </c>
    </row>
    <row r="1361" spans="1:39" ht="15" customHeight="1" x14ac:dyDescent="0.3">
      <c r="A1361" s="166" t="s">
        <v>3795</v>
      </c>
      <c r="B1361" s="99">
        <v>6715</v>
      </c>
      <c r="C1361" s="99">
        <v>60578</v>
      </c>
      <c r="D1361" s="165">
        <v>46070</v>
      </c>
      <c r="E1361" s="165">
        <v>46268</v>
      </c>
      <c r="F1361" s="166">
        <v>2</v>
      </c>
      <c r="G1361" s="178">
        <v>1.1599999999999999</v>
      </c>
      <c r="H1361" s="181">
        <v>1</v>
      </c>
      <c r="I1361" s="180">
        <v>3.49E-2</v>
      </c>
      <c r="J1361" s="21">
        <f t="shared" si="635"/>
        <v>0.84000000000000008</v>
      </c>
      <c r="K1361" s="21" t="str">
        <f t="shared" si="636"/>
        <v>Y</v>
      </c>
      <c r="L1361" s="37" t="str">
        <f t="shared" si="637"/>
        <v>NA</v>
      </c>
      <c r="M1361" s="8" t="str">
        <f t="shared" si="638"/>
        <v>Y</v>
      </c>
      <c r="N1361" s="42">
        <f t="shared" si="639"/>
        <v>1</v>
      </c>
      <c r="O1361" s="43">
        <f t="shared" si="640"/>
        <v>200000</v>
      </c>
      <c r="P1361" s="43" t="str">
        <f t="shared" si="641"/>
        <v>NA</v>
      </c>
      <c r="Q1361" s="24">
        <f t="shared" si="642"/>
        <v>6949.3534999999993</v>
      </c>
      <c r="R1361" s="43">
        <f t="shared" si="643"/>
        <v>0</v>
      </c>
      <c r="S1361" s="24">
        <f t="shared" si="644"/>
        <v>1000000</v>
      </c>
      <c r="T1361" s="25" t="str">
        <f t="shared" si="645"/>
        <v>N</v>
      </c>
      <c r="U1361" s="44">
        <f t="shared" si="646"/>
        <v>0</v>
      </c>
      <c r="V1361" s="45">
        <f t="shared" si="647"/>
        <v>0</v>
      </c>
      <c r="W1361" s="45">
        <f t="shared" si="648"/>
        <v>0</v>
      </c>
      <c r="X1361" s="28">
        <f t="shared" si="649"/>
        <v>0</v>
      </c>
      <c r="Y1361" s="28">
        <f t="shared" si="650"/>
        <v>0</v>
      </c>
      <c r="Z1361" s="45">
        <f t="shared" si="651"/>
        <v>0</v>
      </c>
      <c r="AA1361" s="29" t="str">
        <f t="shared" si="652"/>
        <v>N</v>
      </c>
      <c r="AB1361" s="46">
        <f t="shared" si="653"/>
        <v>0</v>
      </c>
      <c r="AC1361" s="31">
        <f t="shared" si="654"/>
        <v>0</v>
      </c>
      <c r="AD1361" s="31">
        <f t="shared" si="655"/>
        <v>0</v>
      </c>
      <c r="AE1361" s="31">
        <f t="shared" si="656"/>
        <v>0</v>
      </c>
      <c r="AF1361" s="47">
        <f t="shared" si="657"/>
        <v>0</v>
      </c>
      <c r="AG1361" s="31">
        <f t="shared" si="658"/>
        <v>0</v>
      </c>
      <c r="AH1361" s="48">
        <f t="shared" si="659"/>
        <v>0</v>
      </c>
      <c r="AI1361" s="33">
        <f t="shared" si="660"/>
        <v>0</v>
      </c>
      <c r="AJ1361" s="33">
        <f t="shared" si="661"/>
        <v>0</v>
      </c>
      <c r="AK1361" s="33">
        <f t="shared" si="662"/>
        <v>0</v>
      </c>
      <c r="AL1361" s="33">
        <f t="shared" si="663"/>
        <v>0</v>
      </c>
      <c r="AM1361" s="34">
        <f t="shared" si="664"/>
        <v>0</v>
      </c>
    </row>
    <row r="1362" spans="1:39" ht="15" customHeight="1" x14ac:dyDescent="0.3">
      <c r="A1362" s="166" t="s">
        <v>3796</v>
      </c>
      <c r="B1362" s="99">
        <v>15923</v>
      </c>
      <c r="C1362" s="99">
        <v>36605</v>
      </c>
      <c r="D1362" s="165">
        <v>45011</v>
      </c>
      <c r="E1362" s="165">
        <v>45113</v>
      </c>
      <c r="F1362" s="166">
        <v>4</v>
      </c>
      <c r="G1362" s="178">
        <v>1.31</v>
      </c>
      <c r="H1362" s="181">
        <v>1</v>
      </c>
      <c r="I1362" s="180">
        <v>2.4E-2</v>
      </c>
      <c r="J1362" s="21">
        <f t="shared" si="635"/>
        <v>2.69</v>
      </c>
      <c r="K1362" s="21" t="str">
        <f t="shared" si="636"/>
        <v>Y</v>
      </c>
      <c r="L1362" s="37" t="str">
        <f t="shared" si="637"/>
        <v>NA</v>
      </c>
      <c r="M1362" s="8" t="str">
        <f t="shared" si="638"/>
        <v>Y</v>
      </c>
      <c r="N1362" s="42">
        <f t="shared" si="639"/>
        <v>3</v>
      </c>
      <c r="O1362" s="43">
        <f t="shared" si="640"/>
        <v>200000</v>
      </c>
      <c r="P1362" s="43" t="str">
        <f t="shared" si="641"/>
        <v>NA</v>
      </c>
      <c r="Q1362" s="24">
        <f t="shared" si="642"/>
        <v>16305.152</v>
      </c>
      <c r="R1362" s="43">
        <f t="shared" si="643"/>
        <v>0</v>
      </c>
      <c r="S1362" s="24">
        <f t="shared" si="644"/>
        <v>1000000</v>
      </c>
      <c r="T1362" s="25" t="str">
        <f t="shared" si="645"/>
        <v>Y</v>
      </c>
      <c r="U1362" s="44">
        <f t="shared" si="646"/>
        <v>2</v>
      </c>
      <c r="V1362" s="45">
        <f t="shared" si="647"/>
        <v>200000</v>
      </c>
      <c r="W1362" s="45">
        <f t="shared" si="648"/>
        <v>1000000</v>
      </c>
      <c r="X1362" s="28">
        <f t="shared" si="649"/>
        <v>16696.475648</v>
      </c>
      <c r="Y1362" s="28">
        <f t="shared" si="650"/>
        <v>0</v>
      </c>
      <c r="Z1362" s="45" t="str">
        <f t="shared" si="651"/>
        <v>NA</v>
      </c>
      <c r="AA1362" s="29" t="str">
        <f t="shared" si="652"/>
        <v>Y</v>
      </c>
      <c r="AB1362" s="46">
        <f t="shared" si="653"/>
        <v>1</v>
      </c>
      <c r="AC1362" s="31">
        <f t="shared" si="654"/>
        <v>200000</v>
      </c>
      <c r="AD1362" s="31">
        <f t="shared" si="655"/>
        <v>1000000</v>
      </c>
      <c r="AE1362" s="31">
        <f t="shared" si="656"/>
        <v>17097.191063552</v>
      </c>
      <c r="AF1362" s="47">
        <f t="shared" si="657"/>
        <v>0</v>
      </c>
      <c r="AG1362" s="31" t="str">
        <f t="shared" si="658"/>
        <v>NA</v>
      </c>
      <c r="AH1362" s="48">
        <f t="shared" si="659"/>
        <v>0</v>
      </c>
      <c r="AI1362" s="33">
        <f t="shared" si="660"/>
        <v>0</v>
      </c>
      <c r="AJ1362" s="33">
        <f t="shared" si="661"/>
        <v>0</v>
      </c>
      <c r="AK1362" s="33">
        <f t="shared" si="662"/>
        <v>0</v>
      </c>
      <c r="AL1362" s="33">
        <f t="shared" si="663"/>
        <v>0</v>
      </c>
      <c r="AM1362" s="34">
        <f t="shared" si="664"/>
        <v>0</v>
      </c>
    </row>
    <row r="1363" spans="1:39" ht="15" customHeight="1" x14ac:dyDescent="0.3">
      <c r="A1363" s="166" t="s">
        <v>3797</v>
      </c>
      <c r="B1363" s="99">
        <v>23314</v>
      </c>
      <c r="C1363" s="99">
        <v>82686</v>
      </c>
      <c r="D1363" s="165">
        <v>44887</v>
      </c>
      <c r="E1363" s="165">
        <v>45085</v>
      </c>
      <c r="F1363" s="166">
        <v>2</v>
      </c>
      <c r="G1363" s="178">
        <v>1.37</v>
      </c>
      <c r="H1363" s="181">
        <v>0.25</v>
      </c>
      <c r="I1363" s="180">
        <v>6.0199999999999997E-2</v>
      </c>
      <c r="J1363" s="21">
        <f t="shared" si="635"/>
        <v>0.62999999999999989</v>
      </c>
      <c r="K1363" s="21" t="str">
        <f t="shared" si="636"/>
        <v>Y</v>
      </c>
      <c r="L1363" s="37" t="str">
        <f t="shared" si="637"/>
        <v>NA</v>
      </c>
      <c r="M1363" s="8" t="str">
        <f t="shared" si="638"/>
        <v>Y</v>
      </c>
      <c r="N1363" s="42">
        <f t="shared" si="639"/>
        <v>3</v>
      </c>
      <c r="O1363" s="43">
        <f t="shared" si="640"/>
        <v>200000</v>
      </c>
      <c r="P1363" s="43" t="str">
        <f t="shared" si="641"/>
        <v>NA</v>
      </c>
      <c r="Q1363" s="24">
        <f t="shared" si="642"/>
        <v>24717.502800000002</v>
      </c>
      <c r="R1363" s="43">
        <f t="shared" si="643"/>
        <v>0</v>
      </c>
      <c r="S1363" s="24">
        <f t="shared" si="644"/>
        <v>1000000</v>
      </c>
      <c r="T1363" s="25" t="str">
        <f t="shared" si="645"/>
        <v>N</v>
      </c>
      <c r="U1363" s="44">
        <f t="shared" si="646"/>
        <v>2</v>
      </c>
      <c r="V1363" s="45">
        <f t="shared" si="647"/>
        <v>20000</v>
      </c>
      <c r="W1363" s="45">
        <f t="shared" si="648"/>
        <v>65000</v>
      </c>
      <c r="X1363" s="28">
        <f t="shared" si="649"/>
        <v>0</v>
      </c>
      <c r="Y1363" s="28">
        <f t="shared" si="650"/>
        <v>26205.496468560003</v>
      </c>
      <c r="Z1363" s="45">
        <f t="shared" si="651"/>
        <v>0</v>
      </c>
      <c r="AA1363" s="29" t="str">
        <f t="shared" si="652"/>
        <v>N</v>
      </c>
      <c r="AB1363" s="46">
        <f t="shared" si="653"/>
        <v>1</v>
      </c>
      <c r="AC1363" s="31">
        <f t="shared" si="654"/>
        <v>20000</v>
      </c>
      <c r="AD1363" s="31">
        <f t="shared" si="655"/>
        <v>65000</v>
      </c>
      <c r="AE1363" s="31">
        <f t="shared" si="656"/>
        <v>0</v>
      </c>
      <c r="AF1363" s="47">
        <f t="shared" si="657"/>
        <v>27783.067355967316</v>
      </c>
      <c r="AG1363" s="31">
        <f t="shared" si="658"/>
        <v>0</v>
      </c>
      <c r="AH1363" s="48">
        <f t="shared" si="659"/>
        <v>0</v>
      </c>
      <c r="AI1363" s="33">
        <f t="shared" si="660"/>
        <v>0</v>
      </c>
      <c r="AJ1363" s="33">
        <f t="shared" si="661"/>
        <v>0</v>
      </c>
      <c r="AK1363" s="33">
        <f t="shared" si="662"/>
        <v>0</v>
      </c>
      <c r="AL1363" s="33">
        <f t="shared" si="663"/>
        <v>0</v>
      </c>
      <c r="AM1363" s="34">
        <f t="shared" si="664"/>
        <v>53988.563824527315</v>
      </c>
    </row>
    <row r="1364" spans="1:39" ht="15" customHeight="1" x14ac:dyDescent="0.3">
      <c r="A1364" s="166" t="s">
        <v>3798</v>
      </c>
      <c r="B1364" s="99">
        <v>16856</v>
      </c>
      <c r="C1364" s="99">
        <v>29245</v>
      </c>
      <c r="D1364" s="165">
        <v>45462</v>
      </c>
      <c r="E1364" s="165">
        <v>45650</v>
      </c>
      <c r="F1364" s="166">
        <v>2</v>
      </c>
      <c r="G1364" s="178">
        <v>1.91</v>
      </c>
      <c r="H1364" s="181">
        <v>0.75</v>
      </c>
      <c r="I1364" s="180">
        <v>8.1299999999999997E-2</v>
      </c>
      <c r="J1364" s="21">
        <f t="shared" si="635"/>
        <v>9.000000000000008E-2</v>
      </c>
      <c r="K1364" s="21" t="str">
        <f t="shared" si="636"/>
        <v>Y</v>
      </c>
      <c r="L1364" s="37" t="str">
        <f t="shared" si="637"/>
        <v>NA</v>
      </c>
      <c r="M1364" s="8" t="str">
        <f t="shared" si="638"/>
        <v>Y</v>
      </c>
      <c r="N1364" s="42">
        <f t="shared" si="639"/>
        <v>1</v>
      </c>
      <c r="O1364" s="43">
        <f t="shared" si="640"/>
        <v>200000</v>
      </c>
      <c r="P1364" s="43" t="str">
        <f t="shared" si="641"/>
        <v>NA</v>
      </c>
      <c r="Q1364" s="24">
        <f t="shared" si="642"/>
        <v>18226.392799999998</v>
      </c>
      <c r="R1364" s="43">
        <f t="shared" si="643"/>
        <v>0</v>
      </c>
      <c r="S1364" s="24">
        <f t="shared" si="644"/>
        <v>1000000</v>
      </c>
      <c r="T1364" s="25" t="str">
        <f t="shared" si="645"/>
        <v>N</v>
      </c>
      <c r="U1364" s="44">
        <f t="shared" si="646"/>
        <v>0</v>
      </c>
      <c r="V1364" s="45">
        <f t="shared" si="647"/>
        <v>0</v>
      </c>
      <c r="W1364" s="45">
        <f t="shared" si="648"/>
        <v>0</v>
      </c>
      <c r="X1364" s="28">
        <f t="shared" si="649"/>
        <v>0</v>
      </c>
      <c r="Y1364" s="28">
        <f t="shared" si="650"/>
        <v>0</v>
      </c>
      <c r="Z1364" s="45">
        <f t="shared" si="651"/>
        <v>0</v>
      </c>
      <c r="AA1364" s="29" t="str">
        <f t="shared" si="652"/>
        <v>N</v>
      </c>
      <c r="AB1364" s="46">
        <f t="shared" si="653"/>
        <v>0</v>
      </c>
      <c r="AC1364" s="31">
        <f t="shared" si="654"/>
        <v>0</v>
      </c>
      <c r="AD1364" s="31">
        <f t="shared" si="655"/>
        <v>0</v>
      </c>
      <c r="AE1364" s="31">
        <f t="shared" si="656"/>
        <v>0</v>
      </c>
      <c r="AF1364" s="47">
        <f t="shared" si="657"/>
        <v>0</v>
      </c>
      <c r="AG1364" s="31">
        <f t="shared" si="658"/>
        <v>0</v>
      </c>
      <c r="AH1364" s="48">
        <f t="shared" si="659"/>
        <v>0</v>
      </c>
      <c r="AI1364" s="33">
        <f t="shared" si="660"/>
        <v>0</v>
      </c>
      <c r="AJ1364" s="33">
        <f t="shared" si="661"/>
        <v>0</v>
      </c>
      <c r="AK1364" s="33">
        <f t="shared" si="662"/>
        <v>0</v>
      </c>
      <c r="AL1364" s="33">
        <f t="shared" si="663"/>
        <v>0</v>
      </c>
      <c r="AM1364" s="34">
        <f t="shared" si="664"/>
        <v>0</v>
      </c>
    </row>
    <row r="1365" spans="1:39" ht="15" customHeight="1" x14ac:dyDescent="0.3">
      <c r="A1365" s="166" t="s">
        <v>3799</v>
      </c>
      <c r="B1365" s="99">
        <v>12423</v>
      </c>
      <c r="C1365" s="99">
        <v>40453</v>
      </c>
      <c r="D1365" s="165">
        <v>45887</v>
      </c>
      <c r="E1365" s="165">
        <v>45956</v>
      </c>
      <c r="F1365" s="166">
        <v>4</v>
      </c>
      <c r="G1365" s="178">
        <v>3.39</v>
      </c>
      <c r="H1365" s="181">
        <v>0.25</v>
      </c>
      <c r="I1365" s="180">
        <v>5.0500000000000003E-2</v>
      </c>
      <c r="J1365" s="21">
        <f t="shared" si="635"/>
        <v>0.60999999999999988</v>
      </c>
      <c r="K1365" s="21" t="str">
        <f t="shared" si="636"/>
        <v>Y</v>
      </c>
      <c r="L1365" s="37" t="str">
        <f t="shared" si="637"/>
        <v>NA</v>
      </c>
      <c r="M1365" s="8" t="str">
        <f t="shared" si="638"/>
        <v>Y</v>
      </c>
      <c r="N1365" s="42">
        <f t="shared" si="639"/>
        <v>3</v>
      </c>
      <c r="O1365" s="43">
        <f t="shared" si="640"/>
        <v>200000</v>
      </c>
      <c r="P1365" s="43" t="str">
        <f t="shared" si="641"/>
        <v>NA</v>
      </c>
      <c r="Q1365" s="24">
        <f t="shared" si="642"/>
        <v>13050.361499999999</v>
      </c>
      <c r="R1365" s="43">
        <f t="shared" si="643"/>
        <v>0</v>
      </c>
      <c r="S1365" s="24">
        <f t="shared" si="644"/>
        <v>1000000</v>
      </c>
      <c r="T1365" s="25" t="str">
        <f t="shared" si="645"/>
        <v>N</v>
      </c>
      <c r="U1365" s="44">
        <f t="shared" si="646"/>
        <v>2</v>
      </c>
      <c r="V1365" s="45">
        <f t="shared" si="647"/>
        <v>20000</v>
      </c>
      <c r="W1365" s="45">
        <f t="shared" si="648"/>
        <v>65000</v>
      </c>
      <c r="X1365" s="28">
        <f t="shared" si="649"/>
        <v>13709.404755749998</v>
      </c>
      <c r="Y1365" s="28">
        <f t="shared" si="650"/>
        <v>0</v>
      </c>
      <c r="Z1365" s="45">
        <f t="shared" si="651"/>
        <v>0</v>
      </c>
      <c r="AA1365" s="29" t="str">
        <f t="shared" si="652"/>
        <v>N</v>
      </c>
      <c r="AB1365" s="46">
        <f t="shared" si="653"/>
        <v>1</v>
      </c>
      <c r="AC1365" s="31">
        <f t="shared" si="654"/>
        <v>20000</v>
      </c>
      <c r="AD1365" s="31">
        <f t="shared" si="655"/>
        <v>65000</v>
      </c>
      <c r="AE1365" s="31">
        <f t="shared" si="656"/>
        <v>0</v>
      </c>
      <c r="AF1365" s="47">
        <f t="shared" si="657"/>
        <v>14401.729695915372</v>
      </c>
      <c r="AG1365" s="31">
        <f t="shared" si="658"/>
        <v>0</v>
      </c>
      <c r="AH1365" s="48">
        <f t="shared" si="659"/>
        <v>0</v>
      </c>
      <c r="AI1365" s="33">
        <f t="shared" si="660"/>
        <v>0</v>
      </c>
      <c r="AJ1365" s="33">
        <f t="shared" si="661"/>
        <v>0</v>
      </c>
      <c r="AK1365" s="33">
        <f t="shared" si="662"/>
        <v>0</v>
      </c>
      <c r="AL1365" s="33">
        <f t="shared" si="663"/>
        <v>0</v>
      </c>
      <c r="AM1365" s="34">
        <f t="shared" si="664"/>
        <v>14401.729695915372</v>
      </c>
    </row>
    <row r="1366" spans="1:39" ht="15" customHeight="1" x14ac:dyDescent="0.3">
      <c r="A1366" s="166" t="s">
        <v>3800</v>
      </c>
      <c r="B1366" s="99">
        <v>6236</v>
      </c>
      <c r="C1366" s="99">
        <v>60376</v>
      </c>
      <c r="D1366" s="165">
        <v>44410</v>
      </c>
      <c r="E1366" s="165">
        <v>44756</v>
      </c>
      <c r="F1366" s="166">
        <v>2</v>
      </c>
      <c r="G1366" s="178">
        <v>1.23</v>
      </c>
      <c r="H1366" s="181">
        <v>0.5</v>
      </c>
      <c r="I1366" s="180">
        <v>2.64E-2</v>
      </c>
      <c r="J1366" s="21">
        <f t="shared" si="635"/>
        <v>0.77</v>
      </c>
      <c r="K1366" s="21" t="str">
        <f t="shared" si="636"/>
        <v>Y</v>
      </c>
      <c r="L1366" s="37" t="str">
        <f t="shared" si="637"/>
        <v>NA</v>
      </c>
      <c r="M1366" s="8" t="str">
        <f t="shared" si="638"/>
        <v>Y</v>
      </c>
      <c r="N1366" s="42">
        <f t="shared" si="639"/>
        <v>2</v>
      </c>
      <c r="O1366" s="43">
        <f t="shared" si="640"/>
        <v>200000</v>
      </c>
      <c r="P1366" s="43" t="str">
        <f t="shared" si="641"/>
        <v>NA</v>
      </c>
      <c r="Q1366" s="24">
        <f t="shared" si="642"/>
        <v>6400.6304</v>
      </c>
      <c r="R1366" s="43">
        <f t="shared" si="643"/>
        <v>0</v>
      </c>
      <c r="S1366" s="24">
        <f t="shared" si="644"/>
        <v>1000000</v>
      </c>
      <c r="T1366" s="25" t="str">
        <f t="shared" si="645"/>
        <v>N</v>
      </c>
      <c r="U1366" s="44">
        <f t="shared" si="646"/>
        <v>1</v>
      </c>
      <c r="V1366" s="45">
        <f t="shared" si="647"/>
        <v>20000</v>
      </c>
      <c r="W1366" s="45">
        <f t="shared" si="648"/>
        <v>65000</v>
      </c>
      <c r="X1366" s="28">
        <f t="shared" si="649"/>
        <v>4624</v>
      </c>
      <c r="Y1366" s="28">
        <f t="shared" si="650"/>
        <v>1945.6070425600001</v>
      </c>
      <c r="Z1366" s="45">
        <f t="shared" si="651"/>
        <v>0</v>
      </c>
      <c r="AA1366" s="29" t="str">
        <f t="shared" si="652"/>
        <v>N</v>
      </c>
      <c r="AB1366" s="46">
        <f t="shared" si="653"/>
        <v>0</v>
      </c>
      <c r="AC1366" s="31">
        <f t="shared" si="654"/>
        <v>0</v>
      </c>
      <c r="AD1366" s="31">
        <f t="shared" si="655"/>
        <v>0</v>
      </c>
      <c r="AE1366" s="31">
        <f t="shared" si="656"/>
        <v>0</v>
      </c>
      <c r="AF1366" s="47">
        <f t="shared" si="657"/>
        <v>0</v>
      </c>
      <c r="AG1366" s="31">
        <f t="shared" si="658"/>
        <v>0</v>
      </c>
      <c r="AH1366" s="48">
        <f t="shared" si="659"/>
        <v>0</v>
      </c>
      <c r="AI1366" s="33">
        <f t="shared" si="660"/>
        <v>0</v>
      </c>
      <c r="AJ1366" s="33">
        <f t="shared" si="661"/>
        <v>0</v>
      </c>
      <c r="AK1366" s="33">
        <f t="shared" si="662"/>
        <v>0</v>
      </c>
      <c r="AL1366" s="33">
        <f t="shared" si="663"/>
        <v>0</v>
      </c>
      <c r="AM1366" s="34">
        <f t="shared" si="664"/>
        <v>1945.6070425600001</v>
      </c>
    </row>
    <row r="1367" spans="1:39" ht="15" customHeight="1" x14ac:dyDescent="0.3">
      <c r="A1367" s="166" t="s">
        <v>3801</v>
      </c>
      <c r="B1367" s="99">
        <v>19341</v>
      </c>
      <c r="C1367" s="99">
        <v>35067</v>
      </c>
      <c r="D1367" s="165">
        <v>45363</v>
      </c>
      <c r="E1367" s="165">
        <v>45579</v>
      </c>
      <c r="F1367" s="166">
        <v>2</v>
      </c>
      <c r="G1367" s="178">
        <v>1.94</v>
      </c>
      <c r="H1367" s="181">
        <v>0.75</v>
      </c>
      <c r="I1367" s="180">
        <v>6.7699999999999996E-2</v>
      </c>
      <c r="J1367" s="21">
        <f t="shared" si="635"/>
        <v>6.0000000000000053E-2</v>
      </c>
      <c r="K1367" s="21" t="str">
        <f t="shared" si="636"/>
        <v>Y</v>
      </c>
      <c r="L1367" s="37" t="str">
        <f t="shared" si="637"/>
        <v>NA</v>
      </c>
      <c r="M1367" s="8" t="str">
        <f t="shared" si="638"/>
        <v>Y</v>
      </c>
      <c r="N1367" s="42">
        <f t="shared" si="639"/>
        <v>1</v>
      </c>
      <c r="O1367" s="43">
        <f t="shared" si="640"/>
        <v>200000</v>
      </c>
      <c r="P1367" s="43" t="str">
        <f t="shared" si="641"/>
        <v>NA</v>
      </c>
      <c r="Q1367" s="24">
        <f t="shared" si="642"/>
        <v>20650.385700000003</v>
      </c>
      <c r="R1367" s="43">
        <f t="shared" si="643"/>
        <v>0</v>
      </c>
      <c r="S1367" s="24">
        <f t="shared" si="644"/>
        <v>1000000</v>
      </c>
      <c r="T1367" s="25" t="str">
        <f t="shared" si="645"/>
        <v>N</v>
      </c>
      <c r="U1367" s="44">
        <f t="shared" si="646"/>
        <v>0</v>
      </c>
      <c r="V1367" s="45">
        <f t="shared" si="647"/>
        <v>0</v>
      </c>
      <c r="W1367" s="45">
        <f t="shared" si="648"/>
        <v>0</v>
      </c>
      <c r="X1367" s="28">
        <f t="shared" si="649"/>
        <v>0</v>
      </c>
      <c r="Y1367" s="28">
        <f t="shared" si="650"/>
        <v>0</v>
      </c>
      <c r="Z1367" s="45">
        <f t="shared" si="651"/>
        <v>0</v>
      </c>
      <c r="AA1367" s="29" t="str">
        <f t="shared" si="652"/>
        <v>N</v>
      </c>
      <c r="AB1367" s="46">
        <f t="shared" si="653"/>
        <v>0</v>
      </c>
      <c r="AC1367" s="31">
        <f t="shared" si="654"/>
        <v>0</v>
      </c>
      <c r="AD1367" s="31">
        <f t="shared" si="655"/>
        <v>0</v>
      </c>
      <c r="AE1367" s="31">
        <f t="shared" si="656"/>
        <v>0</v>
      </c>
      <c r="AF1367" s="47">
        <f t="shared" si="657"/>
        <v>0</v>
      </c>
      <c r="AG1367" s="31">
        <f t="shared" si="658"/>
        <v>0</v>
      </c>
      <c r="AH1367" s="48">
        <f t="shared" si="659"/>
        <v>0</v>
      </c>
      <c r="AI1367" s="33">
        <f t="shared" si="660"/>
        <v>0</v>
      </c>
      <c r="AJ1367" s="33">
        <f t="shared" si="661"/>
        <v>0</v>
      </c>
      <c r="AK1367" s="33">
        <f t="shared" si="662"/>
        <v>0</v>
      </c>
      <c r="AL1367" s="33">
        <f t="shared" si="663"/>
        <v>0</v>
      </c>
      <c r="AM1367" s="34">
        <f t="shared" si="664"/>
        <v>0</v>
      </c>
    </row>
    <row r="1368" spans="1:39" ht="15" customHeight="1" x14ac:dyDescent="0.3">
      <c r="A1368" s="166" t="s">
        <v>3802</v>
      </c>
      <c r="B1368" s="99">
        <v>22498</v>
      </c>
      <c r="C1368" s="99">
        <v>63846</v>
      </c>
      <c r="D1368" s="165">
        <v>45571</v>
      </c>
      <c r="E1368" s="165">
        <v>45841</v>
      </c>
      <c r="F1368" s="166">
        <v>2</v>
      </c>
      <c r="G1368" s="178">
        <v>0.8</v>
      </c>
      <c r="H1368" s="181">
        <v>1</v>
      </c>
      <c r="I1368" s="180">
        <v>4.7300000000000002E-2</v>
      </c>
      <c r="J1368" s="21">
        <f t="shared" si="635"/>
        <v>1.2</v>
      </c>
      <c r="K1368" s="21" t="str">
        <f t="shared" si="636"/>
        <v>Y</v>
      </c>
      <c r="L1368" s="37" t="str">
        <f t="shared" si="637"/>
        <v>NA</v>
      </c>
      <c r="M1368" s="8" t="str">
        <f t="shared" si="638"/>
        <v>Y</v>
      </c>
      <c r="N1368" s="42">
        <f t="shared" si="639"/>
        <v>2</v>
      </c>
      <c r="O1368" s="43">
        <f t="shared" si="640"/>
        <v>200000</v>
      </c>
      <c r="P1368" s="43" t="str">
        <f t="shared" si="641"/>
        <v>NA</v>
      </c>
      <c r="Q1368" s="24">
        <f t="shared" si="642"/>
        <v>23562.155399999996</v>
      </c>
      <c r="R1368" s="43">
        <f t="shared" si="643"/>
        <v>0</v>
      </c>
      <c r="S1368" s="24">
        <f t="shared" si="644"/>
        <v>1000000</v>
      </c>
      <c r="T1368" s="25" t="str">
        <f t="shared" si="645"/>
        <v>Y</v>
      </c>
      <c r="U1368" s="44">
        <f t="shared" si="646"/>
        <v>1</v>
      </c>
      <c r="V1368" s="45">
        <f t="shared" si="647"/>
        <v>200000</v>
      </c>
      <c r="W1368" s="45">
        <f t="shared" si="648"/>
        <v>1000000</v>
      </c>
      <c r="X1368" s="28">
        <f t="shared" si="649"/>
        <v>24676.645350419993</v>
      </c>
      <c r="Y1368" s="28">
        <f t="shared" si="650"/>
        <v>0</v>
      </c>
      <c r="Z1368" s="45" t="str">
        <f t="shared" si="651"/>
        <v>NA</v>
      </c>
      <c r="AA1368" s="29" t="str">
        <f t="shared" si="652"/>
        <v>N</v>
      </c>
      <c r="AB1368" s="46">
        <f t="shared" si="653"/>
        <v>0</v>
      </c>
      <c r="AC1368" s="31">
        <f t="shared" si="654"/>
        <v>0</v>
      </c>
      <c r="AD1368" s="31">
        <f t="shared" si="655"/>
        <v>0</v>
      </c>
      <c r="AE1368" s="31">
        <f t="shared" si="656"/>
        <v>0</v>
      </c>
      <c r="AF1368" s="47">
        <f t="shared" si="657"/>
        <v>0</v>
      </c>
      <c r="AG1368" s="31">
        <f t="shared" si="658"/>
        <v>0</v>
      </c>
      <c r="AH1368" s="48">
        <f t="shared" si="659"/>
        <v>0</v>
      </c>
      <c r="AI1368" s="33">
        <f t="shared" si="660"/>
        <v>0</v>
      </c>
      <c r="AJ1368" s="33">
        <f t="shared" si="661"/>
        <v>0</v>
      </c>
      <c r="AK1368" s="33">
        <f t="shared" si="662"/>
        <v>0</v>
      </c>
      <c r="AL1368" s="33">
        <f t="shared" si="663"/>
        <v>0</v>
      </c>
      <c r="AM1368" s="34">
        <f t="shared" si="664"/>
        <v>0</v>
      </c>
    </row>
    <row r="1369" spans="1:39" ht="15" customHeight="1" x14ac:dyDescent="0.3">
      <c r="A1369" s="166" t="s">
        <v>3803</v>
      </c>
      <c r="B1369" s="99">
        <v>21479</v>
      </c>
      <c r="C1369" s="99">
        <v>100614</v>
      </c>
      <c r="D1369" s="165">
        <v>45347</v>
      </c>
      <c r="E1369" s="165">
        <v>45459</v>
      </c>
      <c r="F1369" s="166">
        <v>2</v>
      </c>
      <c r="G1369" s="178">
        <v>1.62</v>
      </c>
      <c r="H1369" s="181">
        <v>0.5</v>
      </c>
      <c r="I1369" s="180">
        <v>7.6100000000000001E-2</v>
      </c>
      <c r="J1369" s="21">
        <f t="shared" si="635"/>
        <v>0.37999999999999989</v>
      </c>
      <c r="K1369" s="21" t="str">
        <f t="shared" si="636"/>
        <v>Y</v>
      </c>
      <c r="L1369" s="37" t="str">
        <f t="shared" si="637"/>
        <v>NA</v>
      </c>
      <c r="M1369" s="8" t="str">
        <f t="shared" si="638"/>
        <v>Y</v>
      </c>
      <c r="N1369" s="42">
        <f t="shared" si="639"/>
        <v>1</v>
      </c>
      <c r="O1369" s="43">
        <f t="shared" si="640"/>
        <v>200000</v>
      </c>
      <c r="P1369" s="43" t="str">
        <f t="shared" si="641"/>
        <v>NA</v>
      </c>
      <c r="Q1369" s="24">
        <f t="shared" si="642"/>
        <v>23113.551900000002</v>
      </c>
      <c r="R1369" s="43">
        <f t="shared" si="643"/>
        <v>0</v>
      </c>
      <c r="S1369" s="24">
        <f t="shared" si="644"/>
        <v>1000000</v>
      </c>
      <c r="T1369" s="25" t="str">
        <f t="shared" si="645"/>
        <v>N</v>
      </c>
      <c r="U1369" s="44">
        <f t="shared" si="646"/>
        <v>0</v>
      </c>
      <c r="V1369" s="45">
        <f t="shared" si="647"/>
        <v>0</v>
      </c>
      <c r="W1369" s="45">
        <f t="shared" si="648"/>
        <v>0</v>
      </c>
      <c r="X1369" s="28">
        <f t="shared" si="649"/>
        <v>0</v>
      </c>
      <c r="Y1369" s="28">
        <f t="shared" si="650"/>
        <v>0</v>
      </c>
      <c r="Z1369" s="45">
        <f t="shared" si="651"/>
        <v>0</v>
      </c>
      <c r="AA1369" s="29" t="str">
        <f t="shared" si="652"/>
        <v>N</v>
      </c>
      <c r="AB1369" s="46">
        <f t="shared" si="653"/>
        <v>0</v>
      </c>
      <c r="AC1369" s="31">
        <f t="shared" si="654"/>
        <v>0</v>
      </c>
      <c r="AD1369" s="31">
        <f t="shared" si="655"/>
        <v>0</v>
      </c>
      <c r="AE1369" s="31">
        <f t="shared" si="656"/>
        <v>0</v>
      </c>
      <c r="AF1369" s="47">
        <f t="shared" si="657"/>
        <v>0</v>
      </c>
      <c r="AG1369" s="31">
        <f t="shared" si="658"/>
        <v>0</v>
      </c>
      <c r="AH1369" s="48">
        <f t="shared" si="659"/>
        <v>0</v>
      </c>
      <c r="AI1369" s="33">
        <f t="shared" si="660"/>
        <v>0</v>
      </c>
      <c r="AJ1369" s="33">
        <f t="shared" si="661"/>
        <v>0</v>
      </c>
      <c r="AK1369" s="33">
        <f t="shared" si="662"/>
        <v>0</v>
      </c>
      <c r="AL1369" s="33">
        <f t="shared" si="663"/>
        <v>0</v>
      </c>
      <c r="AM1369" s="34">
        <f t="shared" si="664"/>
        <v>0</v>
      </c>
    </row>
    <row r="1370" spans="1:39" ht="15" customHeight="1" x14ac:dyDescent="0.3">
      <c r="A1370" s="166" t="s">
        <v>3804</v>
      </c>
      <c r="B1370" s="99">
        <v>17163</v>
      </c>
      <c r="C1370" s="99">
        <v>99847</v>
      </c>
      <c r="D1370" s="165">
        <v>45994</v>
      </c>
      <c r="E1370" s="165">
        <v>46288</v>
      </c>
      <c r="F1370" s="166">
        <v>2</v>
      </c>
      <c r="G1370" s="178">
        <v>0.64</v>
      </c>
      <c r="H1370" s="181">
        <v>0.5</v>
      </c>
      <c r="I1370" s="180">
        <v>3.4099999999999998E-2</v>
      </c>
      <c r="J1370" s="21">
        <f t="shared" si="635"/>
        <v>1.3599999999999999</v>
      </c>
      <c r="K1370" s="21" t="str">
        <f t="shared" si="636"/>
        <v>Y</v>
      </c>
      <c r="L1370" s="37" t="str">
        <f t="shared" si="637"/>
        <v>NA</v>
      </c>
      <c r="M1370" s="8" t="str">
        <f t="shared" si="638"/>
        <v>Y</v>
      </c>
      <c r="N1370" s="42">
        <f t="shared" si="639"/>
        <v>3</v>
      </c>
      <c r="O1370" s="43">
        <f t="shared" si="640"/>
        <v>200000</v>
      </c>
      <c r="P1370" s="43" t="str">
        <f t="shared" si="641"/>
        <v>NA</v>
      </c>
      <c r="Q1370" s="24">
        <f t="shared" si="642"/>
        <v>17748.258300000001</v>
      </c>
      <c r="R1370" s="43">
        <f t="shared" si="643"/>
        <v>0</v>
      </c>
      <c r="S1370" s="24">
        <f t="shared" si="644"/>
        <v>1000000</v>
      </c>
      <c r="T1370" s="25" t="str">
        <f t="shared" si="645"/>
        <v>Y</v>
      </c>
      <c r="U1370" s="44">
        <f t="shared" si="646"/>
        <v>2</v>
      </c>
      <c r="V1370" s="45">
        <f t="shared" si="647"/>
        <v>200000</v>
      </c>
      <c r="W1370" s="45">
        <f t="shared" si="648"/>
        <v>1000000</v>
      </c>
      <c r="X1370" s="28">
        <f t="shared" si="649"/>
        <v>18353.473908030002</v>
      </c>
      <c r="Y1370" s="28">
        <f t="shared" si="650"/>
        <v>0</v>
      </c>
      <c r="Z1370" s="45" t="str">
        <f t="shared" si="651"/>
        <v>NA</v>
      </c>
      <c r="AA1370" s="29" t="str">
        <f t="shared" si="652"/>
        <v>N</v>
      </c>
      <c r="AB1370" s="46">
        <f t="shared" si="653"/>
        <v>1</v>
      </c>
      <c r="AC1370" s="31">
        <f t="shared" si="654"/>
        <v>20000</v>
      </c>
      <c r="AD1370" s="31">
        <f t="shared" si="655"/>
        <v>65000</v>
      </c>
      <c r="AE1370" s="31">
        <f t="shared" si="656"/>
        <v>18979.327368293827</v>
      </c>
      <c r="AF1370" s="47">
        <f t="shared" si="657"/>
        <v>0</v>
      </c>
      <c r="AG1370" s="31">
        <f t="shared" si="658"/>
        <v>0</v>
      </c>
      <c r="AH1370" s="48">
        <f t="shared" si="659"/>
        <v>0</v>
      </c>
      <c r="AI1370" s="33">
        <f t="shared" si="660"/>
        <v>0</v>
      </c>
      <c r="AJ1370" s="33">
        <f t="shared" si="661"/>
        <v>0</v>
      </c>
      <c r="AK1370" s="33">
        <f t="shared" si="662"/>
        <v>0</v>
      </c>
      <c r="AL1370" s="33">
        <f t="shared" si="663"/>
        <v>0</v>
      </c>
      <c r="AM1370" s="34">
        <f t="shared" si="664"/>
        <v>0</v>
      </c>
    </row>
    <row r="1371" spans="1:39" ht="15" customHeight="1" x14ac:dyDescent="0.3">
      <c r="A1371" s="166" t="s">
        <v>3805</v>
      </c>
      <c r="B1371" s="99">
        <v>19335</v>
      </c>
      <c r="C1371" s="99">
        <v>41356</v>
      </c>
      <c r="D1371" s="165">
        <v>45750</v>
      </c>
      <c r="E1371" s="165">
        <v>46010</v>
      </c>
      <c r="F1371" s="166">
        <v>4</v>
      </c>
      <c r="G1371" s="178">
        <v>3.73</v>
      </c>
      <c r="H1371" s="181">
        <v>1</v>
      </c>
      <c r="I1371" s="180">
        <v>1.8700000000000001E-2</v>
      </c>
      <c r="J1371" s="21">
        <f t="shared" si="635"/>
        <v>0.27</v>
      </c>
      <c r="K1371" s="21" t="str">
        <f t="shared" si="636"/>
        <v>Y</v>
      </c>
      <c r="L1371" s="37" t="str">
        <f t="shared" si="637"/>
        <v>NA</v>
      </c>
      <c r="M1371" s="8" t="str">
        <f t="shared" si="638"/>
        <v>Y</v>
      </c>
      <c r="N1371" s="42">
        <f t="shared" si="639"/>
        <v>1</v>
      </c>
      <c r="O1371" s="43">
        <f t="shared" si="640"/>
        <v>200000</v>
      </c>
      <c r="P1371" s="43" t="str">
        <f t="shared" si="641"/>
        <v>NA</v>
      </c>
      <c r="Q1371" s="24">
        <f t="shared" si="642"/>
        <v>19696.5645</v>
      </c>
      <c r="R1371" s="43">
        <f t="shared" si="643"/>
        <v>0</v>
      </c>
      <c r="S1371" s="24">
        <f t="shared" si="644"/>
        <v>1000000</v>
      </c>
      <c r="T1371" s="25" t="str">
        <f t="shared" si="645"/>
        <v>N</v>
      </c>
      <c r="U1371" s="44">
        <f t="shared" si="646"/>
        <v>0</v>
      </c>
      <c r="V1371" s="45">
        <f t="shared" si="647"/>
        <v>0</v>
      </c>
      <c r="W1371" s="45">
        <f t="shared" si="648"/>
        <v>0</v>
      </c>
      <c r="X1371" s="28">
        <f t="shared" si="649"/>
        <v>0</v>
      </c>
      <c r="Y1371" s="28">
        <f t="shared" si="650"/>
        <v>0</v>
      </c>
      <c r="Z1371" s="45">
        <f t="shared" si="651"/>
        <v>0</v>
      </c>
      <c r="AA1371" s="29" t="str">
        <f t="shared" si="652"/>
        <v>N</v>
      </c>
      <c r="AB1371" s="46">
        <f t="shared" si="653"/>
        <v>0</v>
      </c>
      <c r="AC1371" s="31">
        <f t="shared" si="654"/>
        <v>0</v>
      </c>
      <c r="AD1371" s="31">
        <f t="shared" si="655"/>
        <v>0</v>
      </c>
      <c r="AE1371" s="31">
        <f t="shared" si="656"/>
        <v>0</v>
      </c>
      <c r="AF1371" s="47">
        <f t="shared" si="657"/>
        <v>0</v>
      </c>
      <c r="AG1371" s="31">
        <f t="shared" si="658"/>
        <v>0</v>
      </c>
      <c r="AH1371" s="48">
        <f t="shared" si="659"/>
        <v>0</v>
      </c>
      <c r="AI1371" s="33">
        <f t="shared" si="660"/>
        <v>0</v>
      </c>
      <c r="AJ1371" s="33">
        <f t="shared" si="661"/>
        <v>0</v>
      </c>
      <c r="AK1371" s="33">
        <f t="shared" si="662"/>
        <v>0</v>
      </c>
      <c r="AL1371" s="33">
        <f t="shared" si="663"/>
        <v>0</v>
      </c>
      <c r="AM1371" s="34">
        <f t="shared" si="664"/>
        <v>0</v>
      </c>
    </row>
    <row r="1372" spans="1:39" ht="15" customHeight="1" x14ac:dyDescent="0.3">
      <c r="A1372" s="166" t="s">
        <v>3806</v>
      </c>
      <c r="B1372" s="99">
        <v>12725</v>
      </c>
      <c r="C1372" s="99">
        <v>73340</v>
      </c>
      <c r="D1372" s="165">
        <v>46037</v>
      </c>
      <c r="E1372" s="165">
        <v>46258</v>
      </c>
      <c r="F1372" s="166">
        <v>2</v>
      </c>
      <c r="G1372" s="178">
        <v>0.15</v>
      </c>
      <c r="H1372" s="181">
        <v>0.25</v>
      </c>
      <c r="I1372" s="180">
        <v>7.3700000000000002E-2</v>
      </c>
      <c r="J1372" s="21">
        <f t="shared" si="635"/>
        <v>1.85</v>
      </c>
      <c r="K1372" s="21" t="str">
        <f t="shared" si="636"/>
        <v>Y</v>
      </c>
      <c r="L1372" s="37" t="str">
        <f t="shared" si="637"/>
        <v>NA</v>
      </c>
      <c r="M1372" s="8" t="str">
        <f t="shared" si="638"/>
        <v>Y</v>
      </c>
      <c r="N1372" s="42">
        <f t="shared" si="639"/>
        <v>8</v>
      </c>
      <c r="O1372" s="43">
        <f t="shared" si="640"/>
        <v>200000</v>
      </c>
      <c r="P1372" s="43" t="str">
        <f t="shared" si="641"/>
        <v>NA</v>
      </c>
      <c r="Q1372" s="24">
        <f t="shared" si="642"/>
        <v>13662.8325</v>
      </c>
      <c r="R1372" s="43">
        <f t="shared" si="643"/>
        <v>0</v>
      </c>
      <c r="S1372" s="24">
        <f t="shared" si="644"/>
        <v>1000000</v>
      </c>
      <c r="T1372" s="25" t="str">
        <f t="shared" si="645"/>
        <v>Y</v>
      </c>
      <c r="U1372" s="44">
        <f t="shared" si="646"/>
        <v>7</v>
      </c>
      <c r="V1372" s="45">
        <f t="shared" si="647"/>
        <v>200000</v>
      </c>
      <c r="W1372" s="45">
        <f t="shared" si="648"/>
        <v>1000000</v>
      </c>
      <c r="X1372" s="28">
        <f t="shared" si="649"/>
        <v>14669.783255250002</v>
      </c>
      <c r="Y1372" s="28">
        <f t="shared" si="650"/>
        <v>0</v>
      </c>
      <c r="Z1372" s="45" t="str">
        <f t="shared" si="651"/>
        <v>NA</v>
      </c>
      <c r="AA1372" s="29" t="str">
        <f t="shared" si="652"/>
        <v>N</v>
      </c>
      <c r="AB1372" s="46">
        <f t="shared" si="653"/>
        <v>6</v>
      </c>
      <c r="AC1372" s="31">
        <f t="shared" si="654"/>
        <v>20000</v>
      </c>
      <c r="AD1372" s="31">
        <f t="shared" si="655"/>
        <v>65000</v>
      </c>
      <c r="AE1372" s="31">
        <f t="shared" si="656"/>
        <v>15750.946281161929</v>
      </c>
      <c r="AF1372" s="47">
        <f t="shared" si="657"/>
        <v>0</v>
      </c>
      <c r="AG1372" s="31">
        <f t="shared" si="658"/>
        <v>0</v>
      </c>
      <c r="AH1372" s="48">
        <f t="shared" si="659"/>
        <v>5</v>
      </c>
      <c r="AI1372" s="33">
        <f t="shared" si="660"/>
        <v>20000</v>
      </c>
      <c r="AJ1372" s="33">
        <f t="shared" si="661"/>
        <v>65000</v>
      </c>
      <c r="AK1372" s="33">
        <f t="shared" si="662"/>
        <v>0</v>
      </c>
      <c r="AL1372" s="33">
        <f t="shared" si="663"/>
        <v>16911.791022083566</v>
      </c>
      <c r="AM1372" s="34">
        <f t="shared" si="664"/>
        <v>16911.791022083566</v>
      </c>
    </row>
    <row r="1373" spans="1:39" ht="15" customHeight="1" x14ac:dyDescent="0.3">
      <c r="A1373" s="166" t="s">
        <v>3807</v>
      </c>
      <c r="B1373" s="99">
        <v>9508</v>
      </c>
      <c r="C1373" s="99">
        <v>24528</v>
      </c>
      <c r="D1373" s="165">
        <v>45617</v>
      </c>
      <c r="E1373" s="165">
        <v>45888</v>
      </c>
      <c r="F1373" s="166">
        <v>2</v>
      </c>
      <c r="G1373" s="178">
        <v>1.54</v>
      </c>
      <c r="H1373" s="181">
        <v>1</v>
      </c>
      <c r="I1373" s="180">
        <v>4.6399999999999997E-2</v>
      </c>
      <c r="J1373" s="21">
        <f t="shared" si="635"/>
        <v>0.45999999999999996</v>
      </c>
      <c r="K1373" s="21" t="str">
        <f t="shared" si="636"/>
        <v>Y</v>
      </c>
      <c r="L1373" s="37" t="str">
        <f t="shared" si="637"/>
        <v>NA</v>
      </c>
      <c r="M1373" s="8" t="str">
        <f t="shared" si="638"/>
        <v>Y</v>
      </c>
      <c r="N1373" s="42">
        <f t="shared" si="639"/>
        <v>1</v>
      </c>
      <c r="O1373" s="43">
        <f t="shared" si="640"/>
        <v>200000</v>
      </c>
      <c r="P1373" s="43" t="str">
        <f t="shared" si="641"/>
        <v>NA</v>
      </c>
      <c r="Q1373" s="24">
        <f t="shared" si="642"/>
        <v>9949.1712000000007</v>
      </c>
      <c r="R1373" s="43">
        <f t="shared" si="643"/>
        <v>0</v>
      </c>
      <c r="S1373" s="24">
        <f t="shared" si="644"/>
        <v>1000000</v>
      </c>
      <c r="T1373" s="25" t="str">
        <f t="shared" si="645"/>
        <v>N</v>
      </c>
      <c r="U1373" s="44">
        <f t="shared" si="646"/>
        <v>0</v>
      </c>
      <c r="V1373" s="45">
        <f t="shared" si="647"/>
        <v>0</v>
      </c>
      <c r="W1373" s="45">
        <f t="shared" si="648"/>
        <v>0</v>
      </c>
      <c r="X1373" s="28">
        <f t="shared" si="649"/>
        <v>0</v>
      </c>
      <c r="Y1373" s="28">
        <f t="shared" si="650"/>
        <v>0</v>
      </c>
      <c r="Z1373" s="45">
        <f t="shared" si="651"/>
        <v>0</v>
      </c>
      <c r="AA1373" s="29" t="str">
        <f t="shared" si="652"/>
        <v>N</v>
      </c>
      <c r="AB1373" s="46">
        <f t="shared" si="653"/>
        <v>0</v>
      </c>
      <c r="AC1373" s="31">
        <f t="shared" si="654"/>
        <v>0</v>
      </c>
      <c r="AD1373" s="31">
        <f t="shared" si="655"/>
        <v>0</v>
      </c>
      <c r="AE1373" s="31">
        <f t="shared" si="656"/>
        <v>0</v>
      </c>
      <c r="AF1373" s="47">
        <f t="shared" si="657"/>
        <v>0</v>
      </c>
      <c r="AG1373" s="31">
        <f t="shared" si="658"/>
        <v>0</v>
      </c>
      <c r="AH1373" s="48">
        <f t="shared" si="659"/>
        <v>0</v>
      </c>
      <c r="AI1373" s="33">
        <f t="shared" si="660"/>
        <v>0</v>
      </c>
      <c r="AJ1373" s="33">
        <f t="shared" si="661"/>
        <v>0</v>
      </c>
      <c r="AK1373" s="33">
        <f t="shared" si="662"/>
        <v>0</v>
      </c>
      <c r="AL1373" s="33">
        <f t="shared" si="663"/>
        <v>0</v>
      </c>
      <c r="AM1373" s="34">
        <f t="shared" si="664"/>
        <v>0</v>
      </c>
    </row>
    <row r="1374" spans="1:39" ht="15" customHeight="1" x14ac:dyDescent="0.3">
      <c r="A1374" s="166" t="s">
        <v>3808</v>
      </c>
      <c r="B1374" s="99">
        <v>5622</v>
      </c>
      <c r="C1374" s="99">
        <v>49166</v>
      </c>
      <c r="D1374" s="165">
        <v>45763</v>
      </c>
      <c r="E1374" s="165">
        <v>45869</v>
      </c>
      <c r="F1374" s="166">
        <v>4</v>
      </c>
      <c r="G1374" s="178">
        <v>0.53</v>
      </c>
      <c r="H1374" s="181">
        <v>0.75</v>
      </c>
      <c r="I1374" s="180">
        <v>3.1600000000000003E-2</v>
      </c>
      <c r="J1374" s="21">
        <f t="shared" si="635"/>
        <v>3.4699999999999998</v>
      </c>
      <c r="K1374" s="21" t="str">
        <f t="shared" si="636"/>
        <v>Y</v>
      </c>
      <c r="L1374" s="37" t="str">
        <f t="shared" si="637"/>
        <v>NA</v>
      </c>
      <c r="M1374" s="8" t="str">
        <f t="shared" si="638"/>
        <v>Y</v>
      </c>
      <c r="N1374" s="42">
        <f t="shared" si="639"/>
        <v>5</v>
      </c>
      <c r="O1374" s="43">
        <f t="shared" si="640"/>
        <v>200000</v>
      </c>
      <c r="P1374" s="43" t="str">
        <f t="shared" si="641"/>
        <v>NA</v>
      </c>
      <c r="Q1374" s="24">
        <f t="shared" si="642"/>
        <v>5799.6552000000001</v>
      </c>
      <c r="R1374" s="43">
        <f t="shared" si="643"/>
        <v>0</v>
      </c>
      <c r="S1374" s="24">
        <f t="shared" si="644"/>
        <v>1000000</v>
      </c>
      <c r="T1374" s="25" t="str">
        <f t="shared" si="645"/>
        <v>Y</v>
      </c>
      <c r="U1374" s="44">
        <f t="shared" si="646"/>
        <v>4</v>
      </c>
      <c r="V1374" s="45">
        <f t="shared" si="647"/>
        <v>200000</v>
      </c>
      <c r="W1374" s="45">
        <f t="shared" si="648"/>
        <v>1000000</v>
      </c>
      <c r="X1374" s="28">
        <f t="shared" si="649"/>
        <v>5982.9243043200004</v>
      </c>
      <c r="Y1374" s="28">
        <f t="shared" si="650"/>
        <v>0</v>
      </c>
      <c r="Z1374" s="45" t="str">
        <f t="shared" si="651"/>
        <v>NA</v>
      </c>
      <c r="AA1374" s="29" t="str">
        <f t="shared" si="652"/>
        <v>Y</v>
      </c>
      <c r="AB1374" s="46">
        <f t="shared" si="653"/>
        <v>3</v>
      </c>
      <c r="AC1374" s="31">
        <f t="shared" si="654"/>
        <v>200000</v>
      </c>
      <c r="AD1374" s="31">
        <f t="shared" si="655"/>
        <v>1000000</v>
      </c>
      <c r="AE1374" s="31">
        <f t="shared" si="656"/>
        <v>6171.9847123365125</v>
      </c>
      <c r="AF1374" s="47">
        <f t="shared" si="657"/>
        <v>0</v>
      </c>
      <c r="AG1374" s="31" t="str">
        <f t="shared" si="658"/>
        <v>NA</v>
      </c>
      <c r="AH1374" s="48">
        <f t="shared" si="659"/>
        <v>2</v>
      </c>
      <c r="AI1374" s="33">
        <f t="shared" si="660"/>
        <v>20000</v>
      </c>
      <c r="AJ1374" s="33">
        <f t="shared" si="661"/>
        <v>65000</v>
      </c>
      <c r="AK1374" s="33">
        <f t="shared" si="662"/>
        <v>6367.0194292463466</v>
      </c>
      <c r="AL1374" s="33">
        <f t="shared" si="663"/>
        <v>0</v>
      </c>
      <c r="AM1374" s="34">
        <f t="shared" si="664"/>
        <v>0</v>
      </c>
    </row>
    <row r="1375" spans="1:39" ht="15" customHeight="1" x14ac:dyDescent="0.3">
      <c r="A1375" s="166" t="s">
        <v>3809</v>
      </c>
      <c r="B1375" s="99">
        <v>12813</v>
      </c>
      <c r="C1375" s="99">
        <v>77840</v>
      </c>
      <c r="D1375" s="165">
        <v>44896</v>
      </c>
      <c r="E1375" s="165">
        <v>45244</v>
      </c>
      <c r="F1375" s="166">
        <v>4</v>
      </c>
      <c r="G1375" s="178">
        <v>0.34</v>
      </c>
      <c r="H1375" s="181">
        <v>1</v>
      </c>
      <c r="I1375" s="180">
        <v>5.6800000000000003E-2</v>
      </c>
      <c r="J1375" s="21">
        <f t="shared" si="635"/>
        <v>3.66</v>
      </c>
      <c r="K1375" s="21" t="str">
        <f t="shared" si="636"/>
        <v>Y</v>
      </c>
      <c r="L1375" s="37" t="str">
        <f t="shared" si="637"/>
        <v>NA</v>
      </c>
      <c r="M1375" s="8" t="str">
        <f t="shared" si="638"/>
        <v>Y</v>
      </c>
      <c r="N1375" s="42">
        <f t="shared" si="639"/>
        <v>4</v>
      </c>
      <c r="O1375" s="43">
        <f t="shared" si="640"/>
        <v>200000</v>
      </c>
      <c r="P1375" s="43" t="str">
        <f t="shared" si="641"/>
        <v>NA</v>
      </c>
      <c r="Q1375" s="24">
        <f t="shared" si="642"/>
        <v>13540.778399999999</v>
      </c>
      <c r="R1375" s="43">
        <f t="shared" si="643"/>
        <v>0</v>
      </c>
      <c r="S1375" s="24">
        <f t="shared" si="644"/>
        <v>1000000</v>
      </c>
      <c r="T1375" s="25" t="str">
        <f t="shared" si="645"/>
        <v>Y</v>
      </c>
      <c r="U1375" s="44">
        <f t="shared" si="646"/>
        <v>3</v>
      </c>
      <c r="V1375" s="45">
        <f t="shared" si="647"/>
        <v>200000</v>
      </c>
      <c r="W1375" s="45">
        <f t="shared" si="648"/>
        <v>1000000</v>
      </c>
      <c r="X1375" s="28">
        <f t="shared" si="649"/>
        <v>14309.894613119999</v>
      </c>
      <c r="Y1375" s="28">
        <f t="shared" si="650"/>
        <v>0</v>
      </c>
      <c r="Z1375" s="45" t="str">
        <f t="shared" si="651"/>
        <v>NA</v>
      </c>
      <c r="AA1375" s="29" t="str">
        <f t="shared" si="652"/>
        <v>Y</v>
      </c>
      <c r="AB1375" s="46">
        <f t="shared" si="653"/>
        <v>2</v>
      </c>
      <c r="AC1375" s="31">
        <f t="shared" si="654"/>
        <v>200000</v>
      </c>
      <c r="AD1375" s="31">
        <f t="shared" si="655"/>
        <v>1000000</v>
      </c>
      <c r="AE1375" s="31">
        <f t="shared" si="656"/>
        <v>15122.696627145215</v>
      </c>
      <c r="AF1375" s="47">
        <f t="shared" si="657"/>
        <v>0</v>
      </c>
      <c r="AG1375" s="31" t="str">
        <f t="shared" si="658"/>
        <v>NA</v>
      </c>
      <c r="AH1375" s="48">
        <f t="shared" si="659"/>
        <v>1</v>
      </c>
      <c r="AI1375" s="33">
        <f t="shared" si="660"/>
        <v>20000</v>
      </c>
      <c r="AJ1375" s="33">
        <f t="shared" si="661"/>
        <v>65000</v>
      </c>
      <c r="AK1375" s="33">
        <f t="shared" si="662"/>
        <v>15981.665795567062</v>
      </c>
      <c r="AL1375" s="33">
        <f t="shared" si="663"/>
        <v>0</v>
      </c>
      <c r="AM1375" s="34">
        <f t="shared" si="664"/>
        <v>0</v>
      </c>
    </row>
    <row r="1376" spans="1:39" ht="15" customHeight="1" x14ac:dyDescent="0.3">
      <c r="A1376" s="166" t="s">
        <v>3810</v>
      </c>
      <c r="B1376" s="99">
        <v>23843</v>
      </c>
      <c r="C1376" s="99">
        <v>65554</v>
      </c>
      <c r="D1376" s="165">
        <v>44733</v>
      </c>
      <c r="E1376" s="165">
        <v>44836</v>
      </c>
      <c r="F1376" s="166">
        <v>4</v>
      </c>
      <c r="G1376" s="178">
        <v>1.77</v>
      </c>
      <c r="H1376" s="181">
        <v>0.75</v>
      </c>
      <c r="I1376" s="180">
        <v>3.1800000000000002E-2</v>
      </c>
      <c r="J1376" s="21">
        <f t="shared" si="635"/>
        <v>2.23</v>
      </c>
      <c r="K1376" s="21" t="str">
        <f t="shared" si="636"/>
        <v>Y</v>
      </c>
      <c r="L1376" s="37" t="str">
        <f t="shared" si="637"/>
        <v>NA</v>
      </c>
      <c r="M1376" s="8" t="str">
        <f t="shared" si="638"/>
        <v>Y</v>
      </c>
      <c r="N1376" s="42">
        <f t="shared" si="639"/>
        <v>3</v>
      </c>
      <c r="O1376" s="43">
        <f t="shared" si="640"/>
        <v>200000</v>
      </c>
      <c r="P1376" s="43" t="str">
        <f t="shared" si="641"/>
        <v>NA</v>
      </c>
      <c r="Q1376" s="24">
        <f t="shared" si="642"/>
        <v>24601.207400000003</v>
      </c>
      <c r="R1376" s="43">
        <f t="shared" si="643"/>
        <v>0</v>
      </c>
      <c r="S1376" s="24">
        <f t="shared" si="644"/>
        <v>1000000</v>
      </c>
      <c r="T1376" s="25" t="str">
        <f t="shared" si="645"/>
        <v>Y</v>
      </c>
      <c r="U1376" s="44">
        <f t="shared" si="646"/>
        <v>2</v>
      </c>
      <c r="V1376" s="45">
        <f t="shared" si="647"/>
        <v>200000</v>
      </c>
      <c r="W1376" s="45">
        <f t="shared" si="648"/>
        <v>1000000</v>
      </c>
      <c r="X1376" s="28">
        <f t="shared" si="649"/>
        <v>25383.525795320005</v>
      </c>
      <c r="Y1376" s="28">
        <f t="shared" si="650"/>
        <v>0</v>
      </c>
      <c r="Z1376" s="45" t="str">
        <f t="shared" si="651"/>
        <v>NA</v>
      </c>
      <c r="AA1376" s="29" t="str">
        <f t="shared" si="652"/>
        <v>Y</v>
      </c>
      <c r="AB1376" s="46">
        <f t="shared" si="653"/>
        <v>1</v>
      </c>
      <c r="AC1376" s="31">
        <f t="shared" si="654"/>
        <v>200000</v>
      </c>
      <c r="AD1376" s="31">
        <f t="shared" si="655"/>
        <v>1000000</v>
      </c>
      <c r="AE1376" s="31">
        <f t="shared" si="656"/>
        <v>26190.721915611182</v>
      </c>
      <c r="AF1376" s="47">
        <f t="shared" si="657"/>
        <v>0</v>
      </c>
      <c r="AG1376" s="31" t="str">
        <f t="shared" si="658"/>
        <v>NA</v>
      </c>
      <c r="AH1376" s="48">
        <f t="shared" si="659"/>
        <v>0</v>
      </c>
      <c r="AI1376" s="33">
        <f t="shared" si="660"/>
        <v>0</v>
      </c>
      <c r="AJ1376" s="33">
        <f t="shared" si="661"/>
        <v>0</v>
      </c>
      <c r="AK1376" s="33">
        <f t="shared" si="662"/>
        <v>0</v>
      </c>
      <c r="AL1376" s="33">
        <f t="shared" si="663"/>
        <v>0</v>
      </c>
      <c r="AM1376" s="34">
        <f t="shared" si="664"/>
        <v>0</v>
      </c>
    </row>
    <row r="1377" spans="1:39" ht="15" customHeight="1" x14ac:dyDescent="0.3">
      <c r="A1377" s="166" t="s">
        <v>3811</v>
      </c>
      <c r="B1377" s="99">
        <v>7805</v>
      </c>
      <c r="C1377" s="99">
        <v>86419</v>
      </c>
      <c r="D1377" s="165">
        <v>45466</v>
      </c>
      <c r="E1377" s="165">
        <v>45530</v>
      </c>
      <c r="F1377" s="166">
        <v>2</v>
      </c>
      <c r="G1377" s="178">
        <v>0.84</v>
      </c>
      <c r="H1377" s="181">
        <v>1</v>
      </c>
      <c r="I1377" s="180">
        <v>1.7999999999999999E-2</v>
      </c>
      <c r="J1377" s="21">
        <f t="shared" si="635"/>
        <v>1.1600000000000001</v>
      </c>
      <c r="K1377" s="21" t="str">
        <f t="shared" si="636"/>
        <v>Y</v>
      </c>
      <c r="L1377" s="37" t="str">
        <f t="shared" si="637"/>
        <v>NA</v>
      </c>
      <c r="M1377" s="8" t="str">
        <f t="shared" si="638"/>
        <v>Y</v>
      </c>
      <c r="N1377" s="42">
        <f t="shared" si="639"/>
        <v>2</v>
      </c>
      <c r="O1377" s="43">
        <f t="shared" si="640"/>
        <v>200000</v>
      </c>
      <c r="P1377" s="43" t="str">
        <f t="shared" si="641"/>
        <v>NA</v>
      </c>
      <c r="Q1377" s="24">
        <f t="shared" si="642"/>
        <v>7945.49</v>
      </c>
      <c r="R1377" s="43">
        <f t="shared" si="643"/>
        <v>0</v>
      </c>
      <c r="S1377" s="24">
        <f t="shared" si="644"/>
        <v>1000000</v>
      </c>
      <c r="T1377" s="25" t="str">
        <f t="shared" si="645"/>
        <v>Y</v>
      </c>
      <c r="U1377" s="44">
        <f t="shared" si="646"/>
        <v>1</v>
      </c>
      <c r="V1377" s="45">
        <f t="shared" si="647"/>
        <v>200000</v>
      </c>
      <c r="W1377" s="45">
        <f t="shared" si="648"/>
        <v>1000000</v>
      </c>
      <c r="X1377" s="28">
        <f t="shared" si="649"/>
        <v>8088.50882</v>
      </c>
      <c r="Y1377" s="28">
        <f t="shared" si="650"/>
        <v>0</v>
      </c>
      <c r="Z1377" s="45" t="str">
        <f t="shared" si="651"/>
        <v>NA</v>
      </c>
      <c r="AA1377" s="29" t="str">
        <f t="shared" si="652"/>
        <v>N</v>
      </c>
      <c r="AB1377" s="46">
        <f t="shared" si="653"/>
        <v>0</v>
      </c>
      <c r="AC1377" s="31">
        <f t="shared" si="654"/>
        <v>0</v>
      </c>
      <c r="AD1377" s="31">
        <f t="shared" si="655"/>
        <v>0</v>
      </c>
      <c r="AE1377" s="31">
        <f t="shared" si="656"/>
        <v>0</v>
      </c>
      <c r="AF1377" s="47">
        <f t="shared" si="657"/>
        <v>0</v>
      </c>
      <c r="AG1377" s="31">
        <f t="shared" si="658"/>
        <v>0</v>
      </c>
      <c r="AH1377" s="48">
        <f t="shared" si="659"/>
        <v>0</v>
      </c>
      <c r="AI1377" s="33">
        <f t="shared" si="660"/>
        <v>0</v>
      </c>
      <c r="AJ1377" s="33">
        <f t="shared" si="661"/>
        <v>0</v>
      </c>
      <c r="AK1377" s="33">
        <f t="shared" si="662"/>
        <v>0</v>
      </c>
      <c r="AL1377" s="33">
        <f t="shared" si="663"/>
        <v>0</v>
      </c>
      <c r="AM1377" s="34">
        <f t="shared" si="664"/>
        <v>0</v>
      </c>
    </row>
    <row r="1378" spans="1:39" ht="15" customHeight="1" x14ac:dyDescent="0.3">
      <c r="A1378" s="166" t="s">
        <v>3812</v>
      </c>
      <c r="B1378" s="99">
        <v>13311</v>
      </c>
      <c r="C1378" s="99">
        <v>25439</v>
      </c>
      <c r="D1378" s="165">
        <v>45473</v>
      </c>
      <c r="E1378" s="165">
        <v>45537</v>
      </c>
      <c r="F1378" s="166">
        <v>4</v>
      </c>
      <c r="G1378" s="178">
        <v>1.04</v>
      </c>
      <c r="H1378" s="181">
        <v>0.25</v>
      </c>
      <c r="I1378" s="180">
        <v>6.9000000000000006E-2</v>
      </c>
      <c r="J1378" s="21">
        <f t="shared" si="635"/>
        <v>2.96</v>
      </c>
      <c r="K1378" s="21" t="str">
        <f t="shared" si="636"/>
        <v>Y</v>
      </c>
      <c r="L1378" s="37" t="str">
        <f t="shared" si="637"/>
        <v>NA</v>
      </c>
      <c r="M1378" s="8" t="str">
        <f t="shared" si="638"/>
        <v>Y</v>
      </c>
      <c r="N1378" s="42">
        <f t="shared" si="639"/>
        <v>12</v>
      </c>
      <c r="O1378" s="43">
        <f t="shared" si="640"/>
        <v>200000</v>
      </c>
      <c r="P1378" s="43" t="str">
        <f t="shared" si="641"/>
        <v>NA</v>
      </c>
      <c r="Q1378" s="24">
        <f t="shared" si="642"/>
        <v>14229.458999999999</v>
      </c>
      <c r="R1378" s="43">
        <f t="shared" si="643"/>
        <v>0</v>
      </c>
      <c r="S1378" s="24">
        <f t="shared" si="644"/>
        <v>1000000</v>
      </c>
      <c r="T1378" s="25" t="str">
        <f t="shared" si="645"/>
        <v>Y</v>
      </c>
      <c r="U1378" s="44">
        <f t="shared" si="646"/>
        <v>11</v>
      </c>
      <c r="V1378" s="45">
        <f t="shared" si="647"/>
        <v>200000</v>
      </c>
      <c r="W1378" s="45">
        <f t="shared" si="648"/>
        <v>1000000</v>
      </c>
      <c r="X1378" s="28">
        <f t="shared" si="649"/>
        <v>15211.291670999999</v>
      </c>
      <c r="Y1378" s="28">
        <f t="shared" si="650"/>
        <v>0</v>
      </c>
      <c r="Z1378" s="45" t="str">
        <f t="shared" si="651"/>
        <v>NA</v>
      </c>
      <c r="AA1378" s="29" t="str">
        <f t="shared" si="652"/>
        <v>Y</v>
      </c>
      <c r="AB1378" s="46">
        <f t="shared" si="653"/>
        <v>10</v>
      </c>
      <c r="AC1378" s="31">
        <f t="shared" si="654"/>
        <v>200000</v>
      </c>
      <c r="AD1378" s="31">
        <f t="shared" si="655"/>
        <v>1000000</v>
      </c>
      <c r="AE1378" s="31">
        <f t="shared" si="656"/>
        <v>16260.870796298997</v>
      </c>
      <c r="AF1378" s="47">
        <f t="shared" si="657"/>
        <v>0</v>
      </c>
      <c r="AG1378" s="31" t="str">
        <f t="shared" si="658"/>
        <v>NA</v>
      </c>
      <c r="AH1378" s="48">
        <f t="shared" si="659"/>
        <v>9</v>
      </c>
      <c r="AI1378" s="33">
        <f t="shared" si="660"/>
        <v>20000</v>
      </c>
      <c r="AJ1378" s="33">
        <f t="shared" si="661"/>
        <v>65000</v>
      </c>
      <c r="AK1378" s="33">
        <f t="shared" si="662"/>
        <v>17382.870881243627</v>
      </c>
      <c r="AL1378" s="33">
        <f t="shared" si="663"/>
        <v>0</v>
      </c>
      <c r="AM1378" s="34">
        <f t="shared" si="664"/>
        <v>0</v>
      </c>
    </row>
    <row r="1379" spans="1:39" ht="15" customHeight="1" x14ac:dyDescent="0.3">
      <c r="A1379" s="166" t="s">
        <v>3813</v>
      </c>
      <c r="B1379" s="99">
        <v>6452</v>
      </c>
      <c r="C1379" s="99">
        <v>62628</v>
      </c>
      <c r="D1379" s="165">
        <v>45086</v>
      </c>
      <c r="E1379" s="165">
        <v>45289</v>
      </c>
      <c r="F1379" s="166">
        <v>2</v>
      </c>
      <c r="G1379" s="178">
        <v>1.68</v>
      </c>
      <c r="H1379" s="181">
        <v>1</v>
      </c>
      <c r="I1379" s="180">
        <v>8.3699999999999997E-2</v>
      </c>
      <c r="J1379" s="21">
        <f t="shared" si="635"/>
        <v>0.32000000000000006</v>
      </c>
      <c r="K1379" s="21" t="str">
        <f t="shared" si="636"/>
        <v>Y</v>
      </c>
      <c r="L1379" s="37" t="str">
        <f t="shared" si="637"/>
        <v>NA</v>
      </c>
      <c r="M1379" s="8" t="str">
        <f t="shared" si="638"/>
        <v>Y</v>
      </c>
      <c r="N1379" s="42">
        <f t="shared" si="639"/>
        <v>1</v>
      </c>
      <c r="O1379" s="43">
        <f t="shared" si="640"/>
        <v>200000</v>
      </c>
      <c r="P1379" s="43" t="str">
        <f t="shared" si="641"/>
        <v>NA</v>
      </c>
      <c r="Q1379" s="24">
        <f t="shared" si="642"/>
        <v>6992.0323999999991</v>
      </c>
      <c r="R1379" s="43">
        <f t="shared" si="643"/>
        <v>0</v>
      </c>
      <c r="S1379" s="24">
        <f t="shared" si="644"/>
        <v>1000000</v>
      </c>
      <c r="T1379" s="25" t="str">
        <f t="shared" si="645"/>
        <v>N</v>
      </c>
      <c r="U1379" s="44">
        <f t="shared" si="646"/>
        <v>0</v>
      </c>
      <c r="V1379" s="45">
        <f t="shared" si="647"/>
        <v>0</v>
      </c>
      <c r="W1379" s="45">
        <f t="shared" si="648"/>
        <v>0</v>
      </c>
      <c r="X1379" s="28">
        <f t="shared" si="649"/>
        <v>0</v>
      </c>
      <c r="Y1379" s="28">
        <f t="shared" si="650"/>
        <v>0</v>
      </c>
      <c r="Z1379" s="45">
        <f t="shared" si="651"/>
        <v>0</v>
      </c>
      <c r="AA1379" s="29" t="str">
        <f t="shared" si="652"/>
        <v>N</v>
      </c>
      <c r="AB1379" s="46">
        <f t="shared" si="653"/>
        <v>0</v>
      </c>
      <c r="AC1379" s="31">
        <f t="shared" si="654"/>
        <v>0</v>
      </c>
      <c r="AD1379" s="31">
        <f t="shared" si="655"/>
        <v>0</v>
      </c>
      <c r="AE1379" s="31">
        <f t="shared" si="656"/>
        <v>0</v>
      </c>
      <c r="AF1379" s="47">
        <f t="shared" si="657"/>
        <v>0</v>
      </c>
      <c r="AG1379" s="31">
        <f t="shared" si="658"/>
        <v>0</v>
      </c>
      <c r="AH1379" s="48">
        <f t="shared" si="659"/>
        <v>0</v>
      </c>
      <c r="AI1379" s="33">
        <f t="shared" si="660"/>
        <v>0</v>
      </c>
      <c r="AJ1379" s="33">
        <f t="shared" si="661"/>
        <v>0</v>
      </c>
      <c r="AK1379" s="33">
        <f t="shared" si="662"/>
        <v>0</v>
      </c>
      <c r="AL1379" s="33">
        <f t="shared" si="663"/>
        <v>0</v>
      </c>
      <c r="AM1379" s="34">
        <f t="shared" si="664"/>
        <v>0</v>
      </c>
    </row>
    <row r="1380" spans="1:39" ht="15" customHeight="1" x14ac:dyDescent="0.3">
      <c r="A1380" s="166" t="s">
        <v>3814</v>
      </c>
      <c r="B1380" s="99">
        <v>9418</v>
      </c>
      <c r="C1380" s="99">
        <v>27688</v>
      </c>
      <c r="D1380" s="165">
        <v>44738</v>
      </c>
      <c r="E1380" s="165">
        <v>45002</v>
      </c>
      <c r="F1380" s="166">
        <v>2</v>
      </c>
      <c r="G1380" s="178">
        <v>0.66</v>
      </c>
      <c r="H1380" s="181">
        <v>0.25</v>
      </c>
      <c r="I1380" s="180">
        <v>7.0400000000000004E-2</v>
      </c>
      <c r="J1380" s="21">
        <f t="shared" si="635"/>
        <v>1.3399999999999999</v>
      </c>
      <c r="K1380" s="21" t="str">
        <f t="shared" si="636"/>
        <v>Y</v>
      </c>
      <c r="L1380" s="37" t="str">
        <f t="shared" si="637"/>
        <v>NA</v>
      </c>
      <c r="M1380" s="8" t="str">
        <f t="shared" si="638"/>
        <v>Y</v>
      </c>
      <c r="N1380" s="42">
        <f t="shared" si="639"/>
        <v>6</v>
      </c>
      <c r="O1380" s="43">
        <f t="shared" si="640"/>
        <v>200000</v>
      </c>
      <c r="P1380" s="43" t="str">
        <f t="shared" si="641"/>
        <v>NA</v>
      </c>
      <c r="Q1380" s="24">
        <f t="shared" si="642"/>
        <v>10081.0272</v>
      </c>
      <c r="R1380" s="43">
        <f t="shared" si="643"/>
        <v>0</v>
      </c>
      <c r="S1380" s="24">
        <f t="shared" si="644"/>
        <v>1000000</v>
      </c>
      <c r="T1380" s="25" t="str">
        <f t="shared" si="645"/>
        <v>Y</v>
      </c>
      <c r="U1380" s="44">
        <f t="shared" si="646"/>
        <v>5</v>
      </c>
      <c r="V1380" s="45">
        <f t="shared" si="647"/>
        <v>200000</v>
      </c>
      <c r="W1380" s="45">
        <f t="shared" si="648"/>
        <v>1000000</v>
      </c>
      <c r="X1380" s="28">
        <f t="shared" si="649"/>
        <v>10790.731514880001</v>
      </c>
      <c r="Y1380" s="28">
        <f t="shared" si="650"/>
        <v>0</v>
      </c>
      <c r="Z1380" s="45" t="str">
        <f t="shared" si="651"/>
        <v>NA</v>
      </c>
      <c r="AA1380" s="29" t="str">
        <f t="shared" si="652"/>
        <v>N</v>
      </c>
      <c r="AB1380" s="46">
        <f t="shared" si="653"/>
        <v>4</v>
      </c>
      <c r="AC1380" s="31">
        <f t="shared" si="654"/>
        <v>20000</v>
      </c>
      <c r="AD1380" s="31">
        <f t="shared" si="655"/>
        <v>65000</v>
      </c>
      <c r="AE1380" s="31">
        <f t="shared" si="656"/>
        <v>11550.399013527553</v>
      </c>
      <c r="AF1380" s="47">
        <f t="shared" si="657"/>
        <v>0</v>
      </c>
      <c r="AG1380" s="31">
        <f t="shared" si="658"/>
        <v>4889.8422715924462</v>
      </c>
      <c r="AH1380" s="48">
        <f t="shared" si="659"/>
        <v>3</v>
      </c>
      <c r="AI1380" s="33">
        <f t="shared" si="660"/>
        <v>20000</v>
      </c>
      <c r="AJ1380" s="33">
        <f t="shared" si="661"/>
        <v>65000</v>
      </c>
      <c r="AK1380" s="33">
        <f t="shared" si="662"/>
        <v>4889.8422715924462</v>
      </c>
      <c r="AL1380" s="33">
        <f t="shared" si="663"/>
        <v>7473.7048324874468</v>
      </c>
      <c r="AM1380" s="34">
        <f t="shared" si="664"/>
        <v>7473.7048324874468</v>
      </c>
    </row>
    <row r="1381" spans="1:39" ht="15" customHeight="1" x14ac:dyDescent="0.3">
      <c r="A1381" s="166" t="s">
        <v>3815</v>
      </c>
      <c r="B1381" s="99">
        <v>15160</v>
      </c>
      <c r="C1381" s="99">
        <v>92712</v>
      </c>
      <c r="D1381" s="165">
        <v>45389</v>
      </c>
      <c r="E1381" s="165">
        <v>45697</v>
      </c>
      <c r="F1381" s="166">
        <v>4</v>
      </c>
      <c r="G1381" s="178">
        <v>1.0900000000000001</v>
      </c>
      <c r="H1381" s="181">
        <v>0.5</v>
      </c>
      <c r="I1381" s="180">
        <v>3.5000000000000003E-2</v>
      </c>
      <c r="J1381" s="21">
        <f t="shared" si="635"/>
        <v>2.91</v>
      </c>
      <c r="K1381" s="21" t="str">
        <f t="shared" si="636"/>
        <v>Y</v>
      </c>
      <c r="L1381" s="37" t="str">
        <f t="shared" si="637"/>
        <v>NA</v>
      </c>
      <c r="M1381" s="8" t="str">
        <f t="shared" si="638"/>
        <v>Y</v>
      </c>
      <c r="N1381" s="42">
        <f t="shared" si="639"/>
        <v>6</v>
      </c>
      <c r="O1381" s="43">
        <f t="shared" si="640"/>
        <v>200000</v>
      </c>
      <c r="P1381" s="43" t="str">
        <f t="shared" si="641"/>
        <v>NA</v>
      </c>
      <c r="Q1381" s="24">
        <f t="shared" si="642"/>
        <v>15690.599999999999</v>
      </c>
      <c r="R1381" s="43">
        <f t="shared" si="643"/>
        <v>0</v>
      </c>
      <c r="S1381" s="24">
        <f t="shared" si="644"/>
        <v>1000000</v>
      </c>
      <c r="T1381" s="25" t="str">
        <f t="shared" si="645"/>
        <v>Y</v>
      </c>
      <c r="U1381" s="44">
        <f t="shared" si="646"/>
        <v>5</v>
      </c>
      <c r="V1381" s="45">
        <f t="shared" si="647"/>
        <v>200000</v>
      </c>
      <c r="W1381" s="45">
        <f t="shared" si="648"/>
        <v>1000000</v>
      </c>
      <c r="X1381" s="28">
        <f t="shared" si="649"/>
        <v>16239.770999999997</v>
      </c>
      <c r="Y1381" s="28">
        <f t="shared" si="650"/>
        <v>0</v>
      </c>
      <c r="Z1381" s="45" t="str">
        <f t="shared" si="651"/>
        <v>NA</v>
      </c>
      <c r="AA1381" s="29" t="str">
        <f t="shared" si="652"/>
        <v>Y</v>
      </c>
      <c r="AB1381" s="46">
        <f t="shared" si="653"/>
        <v>4</v>
      </c>
      <c r="AC1381" s="31">
        <f t="shared" si="654"/>
        <v>200000</v>
      </c>
      <c r="AD1381" s="31">
        <f t="shared" si="655"/>
        <v>1000000</v>
      </c>
      <c r="AE1381" s="31">
        <f t="shared" si="656"/>
        <v>16808.162984999995</v>
      </c>
      <c r="AF1381" s="47">
        <f t="shared" si="657"/>
        <v>0</v>
      </c>
      <c r="AG1381" s="31" t="str">
        <f t="shared" si="658"/>
        <v>NA</v>
      </c>
      <c r="AH1381" s="48">
        <f t="shared" si="659"/>
        <v>3</v>
      </c>
      <c r="AI1381" s="33">
        <f t="shared" si="660"/>
        <v>20000</v>
      </c>
      <c r="AJ1381" s="33">
        <f t="shared" si="661"/>
        <v>65000</v>
      </c>
      <c r="AK1381" s="33">
        <f t="shared" si="662"/>
        <v>17396.448689474993</v>
      </c>
      <c r="AL1381" s="33">
        <f t="shared" si="663"/>
        <v>0</v>
      </c>
      <c r="AM1381" s="34">
        <f t="shared" si="664"/>
        <v>0</v>
      </c>
    </row>
    <row r="1382" spans="1:39" ht="15" customHeight="1" x14ac:dyDescent="0.3">
      <c r="A1382" s="166" t="s">
        <v>3816</v>
      </c>
      <c r="B1382" s="99">
        <v>13952</v>
      </c>
      <c r="C1382" s="99">
        <v>40267</v>
      </c>
      <c r="D1382" s="165">
        <v>44567</v>
      </c>
      <c r="E1382" s="165">
        <v>44785</v>
      </c>
      <c r="F1382" s="166">
        <v>4</v>
      </c>
      <c r="G1382" s="178">
        <v>3.57</v>
      </c>
      <c r="H1382" s="181">
        <v>1</v>
      </c>
      <c r="I1382" s="180">
        <v>7.7600000000000002E-2</v>
      </c>
      <c r="J1382" s="21">
        <f t="shared" si="635"/>
        <v>0.43000000000000016</v>
      </c>
      <c r="K1382" s="21" t="str">
        <f t="shared" si="636"/>
        <v>Y</v>
      </c>
      <c r="L1382" s="37" t="str">
        <f t="shared" si="637"/>
        <v>NA</v>
      </c>
      <c r="M1382" s="8" t="str">
        <f t="shared" si="638"/>
        <v>Y</v>
      </c>
      <c r="N1382" s="42">
        <f t="shared" si="639"/>
        <v>1</v>
      </c>
      <c r="O1382" s="43">
        <f t="shared" si="640"/>
        <v>200000</v>
      </c>
      <c r="P1382" s="43" t="str">
        <f t="shared" si="641"/>
        <v>NA</v>
      </c>
      <c r="Q1382" s="24">
        <f t="shared" si="642"/>
        <v>15034.675199999998</v>
      </c>
      <c r="R1382" s="43">
        <f t="shared" si="643"/>
        <v>0</v>
      </c>
      <c r="S1382" s="24">
        <f t="shared" si="644"/>
        <v>1000000</v>
      </c>
      <c r="T1382" s="25" t="str">
        <f t="shared" si="645"/>
        <v>N</v>
      </c>
      <c r="U1382" s="44">
        <f t="shared" si="646"/>
        <v>0</v>
      </c>
      <c r="V1382" s="45">
        <f t="shared" si="647"/>
        <v>0</v>
      </c>
      <c r="W1382" s="45">
        <f t="shared" si="648"/>
        <v>0</v>
      </c>
      <c r="X1382" s="28">
        <f t="shared" si="649"/>
        <v>0</v>
      </c>
      <c r="Y1382" s="28">
        <f t="shared" si="650"/>
        <v>0</v>
      </c>
      <c r="Z1382" s="45">
        <f t="shared" si="651"/>
        <v>0</v>
      </c>
      <c r="AA1382" s="29" t="str">
        <f t="shared" si="652"/>
        <v>N</v>
      </c>
      <c r="AB1382" s="46">
        <f t="shared" si="653"/>
        <v>0</v>
      </c>
      <c r="AC1382" s="31">
        <f t="shared" si="654"/>
        <v>0</v>
      </c>
      <c r="AD1382" s="31">
        <f t="shared" si="655"/>
        <v>0</v>
      </c>
      <c r="AE1382" s="31">
        <f t="shared" si="656"/>
        <v>0</v>
      </c>
      <c r="AF1382" s="47">
        <f t="shared" si="657"/>
        <v>0</v>
      </c>
      <c r="AG1382" s="31">
        <f t="shared" si="658"/>
        <v>0</v>
      </c>
      <c r="AH1382" s="48">
        <f t="shared" si="659"/>
        <v>0</v>
      </c>
      <c r="AI1382" s="33">
        <f t="shared" si="660"/>
        <v>0</v>
      </c>
      <c r="AJ1382" s="33">
        <f t="shared" si="661"/>
        <v>0</v>
      </c>
      <c r="AK1382" s="33">
        <f t="shared" si="662"/>
        <v>0</v>
      </c>
      <c r="AL1382" s="33">
        <f t="shared" si="663"/>
        <v>0</v>
      </c>
      <c r="AM1382" s="34">
        <f t="shared" si="664"/>
        <v>0</v>
      </c>
    </row>
    <row r="1383" spans="1:39" ht="15" customHeight="1" x14ac:dyDescent="0.3">
      <c r="A1383" s="166" t="s">
        <v>3817</v>
      </c>
      <c r="B1383" s="99">
        <v>11121</v>
      </c>
      <c r="C1383" s="99">
        <v>86159</v>
      </c>
      <c r="D1383" s="165">
        <v>44787</v>
      </c>
      <c r="E1383" s="165">
        <v>45071</v>
      </c>
      <c r="F1383" s="166">
        <v>4</v>
      </c>
      <c r="G1383" s="178">
        <v>3.7</v>
      </c>
      <c r="H1383" s="181">
        <v>0.75</v>
      </c>
      <c r="I1383" s="180">
        <v>7.1099999999999997E-2</v>
      </c>
      <c r="J1383" s="21">
        <f t="shared" si="635"/>
        <v>0.29999999999999982</v>
      </c>
      <c r="K1383" s="21" t="str">
        <f t="shared" si="636"/>
        <v>Y</v>
      </c>
      <c r="L1383" s="37" t="str">
        <f t="shared" si="637"/>
        <v>NA</v>
      </c>
      <c r="M1383" s="8" t="str">
        <f t="shared" si="638"/>
        <v>Y</v>
      </c>
      <c r="N1383" s="42">
        <f t="shared" si="639"/>
        <v>1</v>
      </c>
      <c r="O1383" s="43">
        <f t="shared" si="640"/>
        <v>200000</v>
      </c>
      <c r="P1383" s="43" t="str">
        <f t="shared" si="641"/>
        <v>NA</v>
      </c>
      <c r="Q1383" s="24">
        <f t="shared" si="642"/>
        <v>11911.703099999999</v>
      </c>
      <c r="R1383" s="43">
        <f t="shared" si="643"/>
        <v>0</v>
      </c>
      <c r="S1383" s="24">
        <f t="shared" si="644"/>
        <v>1000000</v>
      </c>
      <c r="T1383" s="25" t="str">
        <f t="shared" si="645"/>
        <v>N</v>
      </c>
      <c r="U1383" s="44">
        <f t="shared" si="646"/>
        <v>0</v>
      </c>
      <c r="V1383" s="45">
        <f t="shared" si="647"/>
        <v>0</v>
      </c>
      <c r="W1383" s="45">
        <f t="shared" si="648"/>
        <v>0</v>
      </c>
      <c r="X1383" s="28">
        <f t="shared" si="649"/>
        <v>0</v>
      </c>
      <c r="Y1383" s="28">
        <f t="shared" si="650"/>
        <v>0</v>
      </c>
      <c r="Z1383" s="45">
        <f t="shared" si="651"/>
        <v>0</v>
      </c>
      <c r="AA1383" s="29" t="str">
        <f t="shared" si="652"/>
        <v>N</v>
      </c>
      <c r="AB1383" s="46">
        <f t="shared" si="653"/>
        <v>0</v>
      </c>
      <c r="AC1383" s="31">
        <f t="shared" si="654"/>
        <v>0</v>
      </c>
      <c r="AD1383" s="31">
        <f t="shared" si="655"/>
        <v>0</v>
      </c>
      <c r="AE1383" s="31">
        <f t="shared" si="656"/>
        <v>0</v>
      </c>
      <c r="AF1383" s="47">
        <f t="shared" si="657"/>
        <v>0</v>
      </c>
      <c r="AG1383" s="31">
        <f t="shared" si="658"/>
        <v>0</v>
      </c>
      <c r="AH1383" s="48">
        <f t="shared" si="659"/>
        <v>0</v>
      </c>
      <c r="AI1383" s="33">
        <f t="shared" si="660"/>
        <v>0</v>
      </c>
      <c r="AJ1383" s="33">
        <f t="shared" si="661"/>
        <v>0</v>
      </c>
      <c r="AK1383" s="33">
        <f t="shared" si="662"/>
        <v>0</v>
      </c>
      <c r="AL1383" s="33">
        <f t="shared" si="663"/>
        <v>0</v>
      </c>
      <c r="AM1383" s="34">
        <f t="shared" si="664"/>
        <v>0</v>
      </c>
    </row>
    <row r="1384" spans="1:39" ht="15" customHeight="1" x14ac:dyDescent="0.3">
      <c r="A1384" s="166" t="s">
        <v>3818</v>
      </c>
      <c r="B1384" s="99">
        <v>19110</v>
      </c>
      <c r="C1384" s="99">
        <v>108074</v>
      </c>
      <c r="D1384" s="165">
        <v>44520</v>
      </c>
      <c r="E1384" s="165">
        <v>44642</v>
      </c>
      <c r="F1384" s="166">
        <v>4</v>
      </c>
      <c r="G1384" s="178">
        <v>1.35</v>
      </c>
      <c r="H1384" s="181">
        <v>0.25</v>
      </c>
      <c r="I1384" s="180">
        <v>3.7999999999999999E-2</v>
      </c>
      <c r="J1384" s="21">
        <f t="shared" si="635"/>
        <v>2.65</v>
      </c>
      <c r="K1384" s="21" t="str">
        <f t="shared" si="636"/>
        <v>Y</v>
      </c>
      <c r="L1384" s="37" t="str">
        <f t="shared" si="637"/>
        <v>NA</v>
      </c>
      <c r="M1384" s="8" t="str">
        <f t="shared" si="638"/>
        <v>Y</v>
      </c>
      <c r="N1384" s="42">
        <f t="shared" si="639"/>
        <v>11</v>
      </c>
      <c r="O1384" s="43">
        <f t="shared" si="640"/>
        <v>200000</v>
      </c>
      <c r="P1384" s="43" t="str">
        <f t="shared" si="641"/>
        <v>NA</v>
      </c>
      <c r="Q1384" s="24">
        <f t="shared" si="642"/>
        <v>19836.18</v>
      </c>
      <c r="R1384" s="43">
        <f t="shared" si="643"/>
        <v>0</v>
      </c>
      <c r="S1384" s="24">
        <f t="shared" si="644"/>
        <v>1000000</v>
      </c>
      <c r="T1384" s="25" t="str">
        <f t="shared" si="645"/>
        <v>Y</v>
      </c>
      <c r="U1384" s="44">
        <f t="shared" si="646"/>
        <v>10</v>
      </c>
      <c r="V1384" s="45">
        <f t="shared" si="647"/>
        <v>200000</v>
      </c>
      <c r="W1384" s="45">
        <f t="shared" si="648"/>
        <v>1000000</v>
      </c>
      <c r="X1384" s="28">
        <f t="shared" si="649"/>
        <v>20589.954840000002</v>
      </c>
      <c r="Y1384" s="28">
        <f t="shared" si="650"/>
        <v>0</v>
      </c>
      <c r="Z1384" s="45" t="str">
        <f t="shared" si="651"/>
        <v>NA</v>
      </c>
      <c r="AA1384" s="29" t="str">
        <f t="shared" si="652"/>
        <v>Y</v>
      </c>
      <c r="AB1384" s="46">
        <f t="shared" si="653"/>
        <v>9</v>
      </c>
      <c r="AC1384" s="31">
        <f t="shared" si="654"/>
        <v>200000</v>
      </c>
      <c r="AD1384" s="31">
        <f t="shared" si="655"/>
        <v>1000000</v>
      </c>
      <c r="AE1384" s="31">
        <f t="shared" si="656"/>
        <v>21372.373123920002</v>
      </c>
      <c r="AF1384" s="47">
        <f t="shared" si="657"/>
        <v>0</v>
      </c>
      <c r="AG1384" s="31" t="str">
        <f t="shared" si="658"/>
        <v>NA</v>
      </c>
      <c r="AH1384" s="48">
        <f t="shared" si="659"/>
        <v>8</v>
      </c>
      <c r="AI1384" s="33">
        <f t="shared" si="660"/>
        <v>20000</v>
      </c>
      <c r="AJ1384" s="33">
        <f t="shared" si="661"/>
        <v>65000</v>
      </c>
      <c r="AK1384" s="33">
        <f t="shared" si="662"/>
        <v>20000</v>
      </c>
      <c r="AL1384" s="33">
        <f t="shared" si="663"/>
        <v>2184.5233026289643</v>
      </c>
      <c r="AM1384" s="34">
        <f t="shared" si="664"/>
        <v>2184.5233026289643</v>
      </c>
    </row>
    <row r="1385" spans="1:39" ht="15" customHeight="1" x14ac:dyDescent="0.3">
      <c r="A1385" s="166" t="s">
        <v>3819</v>
      </c>
      <c r="B1385" s="99">
        <v>19611</v>
      </c>
      <c r="C1385" s="99">
        <v>108597</v>
      </c>
      <c r="D1385" s="165">
        <v>44735</v>
      </c>
      <c r="E1385" s="165">
        <v>44983</v>
      </c>
      <c r="F1385" s="166">
        <v>2</v>
      </c>
      <c r="G1385" s="178">
        <v>1.41</v>
      </c>
      <c r="H1385" s="181">
        <v>0.75</v>
      </c>
      <c r="I1385" s="180">
        <v>4.6300000000000001E-2</v>
      </c>
      <c r="J1385" s="21">
        <f t="shared" si="635"/>
        <v>0.59000000000000008</v>
      </c>
      <c r="K1385" s="21" t="str">
        <f t="shared" si="636"/>
        <v>Y</v>
      </c>
      <c r="L1385" s="37" t="str">
        <f t="shared" si="637"/>
        <v>NA</v>
      </c>
      <c r="M1385" s="8" t="str">
        <f t="shared" si="638"/>
        <v>Y</v>
      </c>
      <c r="N1385" s="42">
        <f t="shared" si="639"/>
        <v>1</v>
      </c>
      <c r="O1385" s="43">
        <f t="shared" si="640"/>
        <v>200000</v>
      </c>
      <c r="P1385" s="43" t="str">
        <f t="shared" si="641"/>
        <v>NA</v>
      </c>
      <c r="Q1385" s="24">
        <f t="shared" si="642"/>
        <v>20518.989300000001</v>
      </c>
      <c r="R1385" s="43">
        <f t="shared" si="643"/>
        <v>0</v>
      </c>
      <c r="S1385" s="24">
        <f t="shared" si="644"/>
        <v>1000000</v>
      </c>
      <c r="T1385" s="25" t="str">
        <f t="shared" si="645"/>
        <v>N</v>
      </c>
      <c r="U1385" s="44">
        <f t="shared" si="646"/>
        <v>0</v>
      </c>
      <c r="V1385" s="45">
        <f t="shared" si="647"/>
        <v>0</v>
      </c>
      <c r="W1385" s="45">
        <f t="shared" si="648"/>
        <v>0</v>
      </c>
      <c r="X1385" s="28">
        <f t="shared" si="649"/>
        <v>0</v>
      </c>
      <c r="Y1385" s="28">
        <f t="shared" si="650"/>
        <v>0</v>
      </c>
      <c r="Z1385" s="45">
        <f t="shared" si="651"/>
        <v>0</v>
      </c>
      <c r="AA1385" s="29" t="str">
        <f t="shared" si="652"/>
        <v>N</v>
      </c>
      <c r="AB1385" s="46">
        <f t="shared" si="653"/>
        <v>0</v>
      </c>
      <c r="AC1385" s="31">
        <f t="shared" si="654"/>
        <v>0</v>
      </c>
      <c r="AD1385" s="31">
        <f t="shared" si="655"/>
        <v>0</v>
      </c>
      <c r="AE1385" s="31">
        <f t="shared" si="656"/>
        <v>0</v>
      </c>
      <c r="AF1385" s="47">
        <f t="shared" si="657"/>
        <v>0</v>
      </c>
      <c r="AG1385" s="31">
        <f t="shared" si="658"/>
        <v>0</v>
      </c>
      <c r="AH1385" s="48">
        <f t="shared" si="659"/>
        <v>0</v>
      </c>
      <c r="AI1385" s="33">
        <f t="shared" si="660"/>
        <v>0</v>
      </c>
      <c r="AJ1385" s="33">
        <f t="shared" si="661"/>
        <v>0</v>
      </c>
      <c r="AK1385" s="33">
        <f t="shared" si="662"/>
        <v>0</v>
      </c>
      <c r="AL1385" s="33">
        <f t="shared" si="663"/>
        <v>0</v>
      </c>
      <c r="AM1385" s="34">
        <f t="shared" si="664"/>
        <v>0</v>
      </c>
    </row>
    <row r="1386" spans="1:39" ht="15" customHeight="1" x14ac:dyDescent="0.3">
      <c r="A1386" s="166" t="s">
        <v>3820</v>
      </c>
      <c r="B1386" s="99">
        <v>19252</v>
      </c>
      <c r="C1386" s="99">
        <v>65238</v>
      </c>
      <c r="D1386" s="165">
        <v>44895</v>
      </c>
      <c r="E1386" s="165">
        <v>44954</v>
      </c>
      <c r="F1386" s="166">
        <v>2</v>
      </c>
      <c r="G1386" s="178">
        <v>1.38</v>
      </c>
      <c r="H1386" s="181">
        <v>1</v>
      </c>
      <c r="I1386" s="180">
        <v>4.0399999999999998E-2</v>
      </c>
      <c r="J1386" s="21">
        <f t="shared" si="635"/>
        <v>0.62000000000000011</v>
      </c>
      <c r="K1386" s="21" t="str">
        <f t="shared" si="636"/>
        <v>Y</v>
      </c>
      <c r="L1386" s="37" t="str">
        <f t="shared" si="637"/>
        <v>NA</v>
      </c>
      <c r="M1386" s="8" t="str">
        <f t="shared" si="638"/>
        <v>Y</v>
      </c>
      <c r="N1386" s="42">
        <f t="shared" si="639"/>
        <v>1</v>
      </c>
      <c r="O1386" s="43">
        <f t="shared" si="640"/>
        <v>200000</v>
      </c>
      <c r="P1386" s="43" t="str">
        <f t="shared" si="641"/>
        <v>NA</v>
      </c>
      <c r="Q1386" s="24">
        <f t="shared" si="642"/>
        <v>20029.7808</v>
      </c>
      <c r="R1386" s="43">
        <f t="shared" si="643"/>
        <v>0</v>
      </c>
      <c r="S1386" s="24">
        <f t="shared" si="644"/>
        <v>1000000</v>
      </c>
      <c r="T1386" s="25" t="str">
        <f t="shared" si="645"/>
        <v>N</v>
      </c>
      <c r="U1386" s="44">
        <f t="shared" si="646"/>
        <v>0</v>
      </c>
      <c r="V1386" s="45">
        <f t="shared" si="647"/>
        <v>0</v>
      </c>
      <c r="W1386" s="45">
        <f t="shared" si="648"/>
        <v>0</v>
      </c>
      <c r="X1386" s="28">
        <f t="shared" si="649"/>
        <v>0</v>
      </c>
      <c r="Y1386" s="28">
        <f t="shared" si="650"/>
        <v>0</v>
      </c>
      <c r="Z1386" s="45">
        <f t="shared" si="651"/>
        <v>0</v>
      </c>
      <c r="AA1386" s="29" t="str">
        <f t="shared" si="652"/>
        <v>N</v>
      </c>
      <c r="AB1386" s="46">
        <f t="shared" si="653"/>
        <v>0</v>
      </c>
      <c r="AC1386" s="31">
        <f t="shared" si="654"/>
        <v>0</v>
      </c>
      <c r="AD1386" s="31">
        <f t="shared" si="655"/>
        <v>0</v>
      </c>
      <c r="AE1386" s="31">
        <f t="shared" si="656"/>
        <v>0</v>
      </c>
      <c r="AF1386" s="47">
        <f t="shared" si="657"/>
        <v>0</v>
      </c>
      <c r="AG1386" s="31">
        <f t="shared" si="658"/>
        <v>0</v>
      </c>
      <c r="AH1386" s="48">
        <f t="shared" si="659"/>
        <v>0</v>
      </c>
      <c r="AI1386" s="33">
        <f t="shared" si="660"/>
        <v>0</v>
      </c>
      <c r="AJ1386" s="33">
        <f t="shared" si="661"/>
        <v>0</v>
      </c>
      <c r="AK1386" s="33">
        <f t="shared" si="662"/>
        <v>0</v>
      </c>
      <c r="AL1386" s="33">
        <f t="shared" si="663"/>
        <v>0</v>
      </c>
      <c r="AM1386" s="34">
        <f t="shared" si="664"/>
        <v>0</v>
      </c>
    </row>
    <row r="1387" spans="1:39" ht="15" customHeight="1" x14ac:dyDescent="0.3">
      <c r="A1387" s="166" t="s">
        <v>3821</v>
      </c>
      <c r="B1387" s="99">
        <v>9678</v>
      </c>
      <c r="C1387" s="99">
        <v>99313</v>
      </c>
      <c r="D1387" s="165">
        <v>44816</v>
      </c>
      <c r="E1387" s="165">
        <v>45070</v>
      </c>
      <c r="F1387" s="166">
        <v>2</v>
      </c>
      <c r="G1387" s="178">
        <v>0.34</v>
      </c>
      <c r="H1387" s="181">
        <v>0.5</v>
      </c>
      <c r="I1387" s="180">
        <v>6.9500000000000006E-2</v>
      </c>
      <c r="J1387" s="21">
        <f t="shared" si="635"/>
        <v>1.66</v>
      </c>
      <c r="K1387" s="21" t="str">
        <f t="shared" si="636"/>
        <v>Y</v>
      </c>
      <c r="L1387" s="37" t="str">
        <f t="shared" si="637"/>
        <v>NA</v>
      </c>
      <c r="M1387" s="8" t="str">
        <f t="shared" si="638"/>
        <v>Y</v>
      </c>
      <c r="N1387" s="42">
        <f t="shared" si="639"/>
        <v>4</v>
      </c>
      <c r="O1387" s="43">
        <f t="shared" si="640"/>
        <v>200000</v>
      </c>
      <c r="P1387" s="43" t="str">
        <f t="shared" si="641"/>
        <v>NA</v>
      </c>
      <c r="Q1387" s="24">
        <f t="shared" si="642"/>
        <v>10350.621000000001</v>
      </c>
      <c r="R1387" s="43">
        <f t="shared" si="643"/>
        <v>0</v>
      </c>
      <c r="S1387" s="24">
        <f t="shared" si="644"/>
        <v>1000000</v>
      </c>
      <c r="T1387" s="25" t="str">
        <f t="shared" si="645"/>
        <v>Y</v>
      </c>
      <c r="U1387" s="44">
        <f t="shared" si="646"/>
        <v>3</v>
      </c>
      <c r="V1387" s="45">
        <f t="shared" si="647"/>
        <v>200000</v>
      </c>
      <c r="W1387" s="45">
        <f t="shared" si="648"/>
        <v>1000000</v>
      </c>
      <c r="X1387" s="28">
        <f t="shared" si="649"/>
        <v>11069.989159500003</v>
      </c>
      <c r="Y1387" s="28">
        <f t="shared" si="650"/>
        <v>0</v>
      </c>
      <c r="Z1387" s="45" t="str">
        <f t="shared" si="651"/>
        <v>NA</v>
      </c>
      <c r="AA1387" s="29" t="str">
        <f t="shared" si="652"/>
        <v>N</v>
      </c>
      <c r="AB1387" s="46">
        <f t="shared" si="653"/>
        <v>2</v>
      </c>
      <c r="AC1387" s="31">
        <f t="shared" si="654"/>
        <v>20000</v>
      </c>
      <c r="AD1387" s="31">
        <f t="shared" si="655"/>
        <v>65000</v>
      </c>
      <c r="AE1387" s="31">
        <f t="shared" si="656"/>
        <v>11839.353406085254</v>
      </c>
      <c r="AF1387" s="47">
        <f t="shared" si="657"/>
        <v>0</v>
      </c>
      <c r="AG1387" s="31">
        <f t="shared" si="658"/>
        <v>0</v>
      </c>
      <c r="AH1387" s="48">
        <f t="shared" si="659"/>
        <v>1</v>
      </c>
      <c r="AI1387" s="33">
        <f t="shared" si="660"/>
        <v>20000</v>
      </c>
      <c r="AJ1387" s="33">
        <f t="shared" si="661"/>
        <v>65000</v>
      </c>
      <c r="AK1387" s="33">
        <f t="shared" si="662"/>
        <v>0</v>
      </c>
      <c r="AL1387" s="33">
        <f t="shared" si="663"/>
        <v>12662.188467808181</v>
      </c>
      <c r="AM1387" s="34">
        <f t="shared" si="664"/>
        <v>12662.188467808181</v>
      </c>
    </row>
    <row r="1388" spans="1:39" ht="15" customHeight="1" x14ac:dyDescent="0.3">
      <c r="A1388" s="166" t="s">
        <v>3822</v>
      </c>
      <c r="B1388" s="99">
        <v>17545</v>
      </c>
      <c r="C1388" s="99">
        <v>101894</v>
      </c>
      <c r="D1388" s="165">
        <v>46138</v>
      </c>
      <c r="E1388" s="165">
        <v>46477</v>
      </c>
      <c r="F1388" s="166">
        <v>2</v>
      </c>
      <c r="G1388" s="178">
        <v>1.39</v>
      </c>
      <c r="H1388" s="181">
        <v>0.75</v>
      </c>
      <c r="I1388" s="180">
        <v>4.1000000000000002E-2</v>
      </c>
      <c r="J1388" s="21">
        <f t="shared" si="635"/>
        <v>0.6100000000000001</v>
      </c>
      <c r="K1388" s="21" t="str">
        <f t="shared" si="636"/>
        <v>Y</v>
      </c>
      <c r="L1388" s="37" t="str">
        <f t="shared" si="637"/>
        <v>NA</v>
      </c>
      <c r="M1388" s="8" t="str">
        <f t="shared" si="638"/>
        <v>Y</v>
      </c>
      <c r="N1388" s="42">
        <f t="shared" si="639"/>
        <v>1</v>
      </c>
      <c r="O1388" s="43">
        <f t="shared" si="640"/>
        <v>200000</v>
      </c>
      <c r="P1388" s="43" t="str">
        <f t="shared" si="641"/>
        <v>NA</v>
      </c>
      <c r="Q1388" s="24">
        <f t="shared" si="642"/>
        <v>18264.344999999998</v>
      </c>
      <c r="R1388" s="43">
        <f t="shared" si="643"/>
        <v>0</v>
      </c>
      <c r="S1388" s="24">
        <f t="shared" si="644"/>
        <v>1000000</v>
      </c>
      <c r="T1388" s="25" t="str">
        <f t="shared" si="645"/>
        <v>N</v>
      </c>
      <c r="U1388" s="44">
        <f t="shared" si="646"/>
        <v>0</v>
      </c>
      <c r="V1388" s="45">
        <f t="shared" si="647"/>
        <v>0</v>
      </c>
      <c r="W1388" s="45">
        <f t="shared" si="648"/>
        <v>0</v>
      </c>
      <c r="X1388" s="28">
        <f t="shared" si="649"/>
        <v>0</v>
      </c>
      <c r="Y1388" s="28">
        <f t="shared" si="650"/>
        <v>0</v>
      </c>
      <c r="Z1388" s="45">
        <f t="shared" si="651"/>
        <v>0</v>
      </c>
      <c r="AA1388" s="29" t="str">
        <f t="shared" si="652"/>
        <v>N</v>
      </c>
      <c r="AB1388" s="46">
        <f t="shared" si="653"/>
        <v>0</v>
      </c>
      <c r="AC1388" s="31">
        <f t="shared" si="654"/>
        <v>0</v>
      </c>
      <c r="AD1388" s="31">
        <f t="shared" si="655"/>
        <v>0</v>
      </c>
      <c r="AE1388" s="31">
        <f t="shared" si="656"/>
        <v>0</v>
      </c>
      <c r="AF1388" s="47">
        <f t="shared" si="657"/>
        <v>0</v>
      </c>
      <c r="AG1388" s="31">
        <f t="shared" si="658"/>
        <v>0</v>
      </c>
      <c r="AH1388" s="48">
        <f t="shared" si="659"/>
        <v>0</v>
      </c>
      <c r="AI1388" s="33">
        <f t="shared" si="660"/>
        <v>0</v>
      </c>
      <c r="AJ1388" s="33">
        <f t="shared" si="661"/>
        <v>0</v>
      </c>
      <c r="AK1388" s="33">
        <f t="shared" si="662"/>
        <v>0</v>
      </c>
      <c r="AL1388" s="33">
        <f t="shared" si="663"/>
        <v>0</v>
      </c>
      <c r="AM1388" s="34">
        <f t="shared" si="664"/>
        <v>0</v>
      </c>
    </row>
    <row r="1389" spans="1:39" ht="15" customHeight="1" x14ac:dyDescent="0.3">
      <c r="A1389" s="166" t="s">
        <v>3823</v>
      </c>
      <c r="B1389" s="99">
        <v>9511</v>
      </c>
      <c r="C1389" s="99">
        <v>88908</v>
      </c>
      <c r="D1389" s="165">
        <v>45453</v>
      </c>
      <c r="E1389" s="165">
        <v>45686</v>
      </c>
      <c r="F1389" s="166">
        <v>4</v>
      </c>
      <c r="G1389" s="178">
        <v>2.63</v>
      </c>
      <c r="H1389" s="181">
        <v>0.5</v>
      </c>
      <c r="I1389" s="180">
        <v>8.2199999999999995E-2</v>
      </c>
      <c r="J1389" s="21">
        <f t="shared" si="635"/>
        <v>1.37</v>
      </c>
      <c r="K1389" s="21" t="str">
        <f t="shared" si="636"/>
        <v>Y</v>
      </c>
      <c r="L1389" s="37" t="str">
        <f t="shared" si="637"/>
        <v>NA</v>
      </c>
      <c r="M1389" s="8" t="str">
        <f t="shared" si="638"/>
        <v>Y</v>
      </c>
      <c r="N1389" s="42">
        <f t="shared" si="639"/>
        <v>3</v>
      </c>
      <c r="O1389" s="43">
        <f t="shared" si="640"/>
        <v>200000</v>
      </c>
      <c r="P1389" s="43" t="str">
        <f t="shared" si="641"/>
        <v>NA</v>
      </c>
      <c r="Q1389" s="24">
        <f t="shared" si="642"/>
        <v>10292.8042</v>
      </c>
      <c r="R1389" s="43">
        <f t="shared" si="643"/>
        <v>0</v>
      </c>
      <c r="S1389" s="24">
        <f t="shared" si="644"/>
        <v>1000000</v>
      </c>
      <c r="T1389" s="25" t="str">
        <f t="shared" si="645"/>
        <v>Y</v>
      </c>
      <c r="U1389" s="44">
        <f t="shared" si="646"/>
        <v>2</v>
      </c>
      <c r="V1389" s="45">
        <f t="shared" si="647"/>
        <v>200000</v>
      </c>
      <c r="W1389" s="45">
        <f t="shared" si="648"/>
        <v>1000000</v>
      </c>
      <c r="X1389" s="28">
        <f t="shared" si="649"/>
        <v>11138.872705240001</v>
      </c>
      <c r="Y1389" s="28">
        <f t="shared" si="650"/>
        <v>0</v>
      </c>
      <c r="Z1389" s="45" t="str">
        <f t="shared" si="651"/>
        <v>NA</v>
      </c>
      <c r="AA1389" s="29" t="str">
        <f t="shared" si="652"/>
        <v>N</v>
      </c>
      <c r="AB1389" s="46">
        <f t="shared" si="653"/>
        <v>1</v>
      </c>
      <c r="AC1389" s="31">
        <f t="shared" si="654"/>
        <v>20000</v>
      </c>
      <c r="AD1389" s="31">
        <f t="shared" si="655"/>
        <v>65000</v>
      </c>
      <c r="AE1389" s="31">
        <f t="shared" si="656"/>
        <v>12054.48804161073</v>
      </c>
      <c r="AF1389" s="47">
        <f t="shared" si="657"/>
        <v>0</v>
      </c>
      <c r="AG1389" s="31">
        <f t="shared" si="658"/>
        <v>0</v>
      </c>
      <c r="AH1389" s="48">
        <f t="shared" si="659"/>
        <v>0</v>
      </c>
      <c r="AI1389" s="33">
        <f t="shared" si="660"/>
        <v>0</v>
      </c>
      <c r="AJ1389" s="33">
        <f t="shared" si="661"/>
        <v>0</v>
      </c>
      <c r="AK1389" s="33">
        <f t="shared" si="662"/>
        <v>0</v>
      </c>
      <c r="AL1389" s="33">
        <f t="shared" si="663"/>
        <v>0</v>
      </c>
      <c r="AM1389" s="34">
        <f t="shared" si="664"/>
        <v>0</v>
      </c>
    </row>
    <row r="1390" spans="1:39" ht="15" customHeight="1" x14ac:dyDescent="0.3">
      <c r="A1390" s="166" t="s">
        <v>3824</v>
      </c>
      <c r="B1390" s="99">
        <v>21352</v>
      </c>
      <c r="C1390" s="99">
        <v>99213</v>
      </c>
      <c r="D1390" s="165">
        <v>45412</v>
      </c>
      <c r="E1390" s="165">
        <v>45729</v>
      </c>
      <c r="F1390" s="166">
        <v>2</v>
      </c>
      <c r="G1390" s="178">
        <v>0.6</v>
      </c>
      <c r="H1390" s="181">
        <v>0.75</v>
      </c>
      <c r="I1390" s="180">
        <v>6.4299999999999996E-2</v>
      </c>
      <c r="J1390" s="21">
        <f t="shared" si="635"/>
        <v>1.4</v>
      </c>
      <c r="K1390" s="21" t="str">
        <f t="shared" si="636"/>
        <v>Y</v>
      </c>
      <c r="L1390" s="37" t="str">
        <f t="shared" si="637"/>
        <v>NA</v>
      </c>
      <c r="M1390" s="8" t="str">
        <f t="shared" si="638"/>
        <v>Y</v>
      </c>
      <c r="N1390" s="42">
        <f t="shared" si="639"/>
        <v>2</v>
      </c>
      <c r="O1390" s="43">
        <f t="shared" si="640"/>
        <v>200000</v>
      </c>
      <c r="P1390" s="43" t="str">
        <f t="shared" si="641"/>
        <v>NA</v>
      </c>
      <c r="Q1390" s="24">
        <f t="shared" si="642"/>
        <v>22724.9336</v>
      </c>
      <c r="R1390" s="43">
        <f t="shared" si="643"/>
        <v>0</v>
      </c>
      <c r="S1390" s="24">
        <f t="shared" si="644"/>
        <v>1000000</v>
      </c>
      <c r="T1390" s="25" t="str">
        <f t="shared" si="645"/>
        <v>Y</v>
      </c>
      <c r="U1390" s="44">
        <f t="shared" si="646"/>
        <v>1</v>
      </c>
      <c r="V1390" s="45">
        <f t="shared" si="647"/>
        <v>200000</v>
      </c>
      <c r="W1390" s="45">
        <f t="shared" si="648"/>
        <v>1000000</v>
      </c>
      <c r="X1390" s="28">
        <f t="shared" si="649"/>
        <v>24186.14683048</v>
      </c>
      <c r="Y1390" s="28">
        <f t="shared" si="650"/>
        <v>0</v>
      </c>
      <c r="Z1390" s="45" t="str">
        <f t="shared" si="651"/>
        <v>NA</v>
      </c>
      <c r="AA1390" s="29" t="str">
        <f t="shared" si="652"/>
        <v>N</v>
      </c>
      <c r="AB1390" s="46">
        <f t="shared" si="653"/>
        <v>0</v>
      </c>
      <c r="AC1390" s="31">
        <f t="shared" si="654"/>
        <v>0</v>
      </c>
      <c r="AD1390" s="31">
        <f t="shared" si="655"/>
        <v>0</v>
      </c>
      <c r="AE1390" s="31">
        <f t="shared" si="656"/>
        <v>0</v>
      </c>
      <c r="AF1390" s="47">
        <f t="shared" si="657"/>
        <v>0</v>
      </c>
      <c r="AG1390" s="31">
        <f t="shared" si="658"/>
        <v>0</v>
      </c>
      <c r="AH1390" s="48">
        <f t="shared" si="659"/>
        <v>0</v>
      </c>
      <c r="AI1390" s="33">
        <f t="shared" si="660"/>
        <v>0</v>
      </c>
      <c r="AJ1390" s="33">
        <f t="shared" si="661"/>
        <v>0</v>
      </c>
      <c r="AK1390" s="33">
        <f t="shared" si="662"/>
        <v>0</v>
      </c>
      <c r="AL1390" s="33">
        <f t="shared" si="663"/>
        <v>0</v>
      </c>
      <c r="AM1390" s="34">
        <f t="shared" si="664"/>
        <v>0</v>
      </c>
    </row>
    <row r="1391" spans="1:39" ht="15" customHeight="1" x14ac:dyDescent="0.3">
      <c r="A1391" s="166" t="s">
        <v>3825</v>
      </c>
      <c r="B1391" s="99">
        <v>14357</v>
      </c>
      <c r="C1391" s="99">
        <v>88739</v>
      </c>
      <c r="D1391" s="165">
        <v>45795</v>
      </c>
      <c r="E1391" s="165">
        <v>45887</v>
      </c>
      <c r="F1391" s="166">
        <v>2</v>
      </c>
      <c r="G1391" s="178">
        <v>1.72</v>
      </c>
      <c r="H1391" s="181">
        <v>1</v>
      </c>
      <c r="I1391" s="180">
        <v>2.7099999999999999E-2</v>
      </c>
      <c r="J1391" s="21">
        <f t="shared" si="635"/>
        <v>0.28000000000000003</v>
      </c>
      <c r="K1391" s="21" t="str">
        <f t="shared" si="636"/>
        <v>Y</v>
      </c>
      <c r="L1391" s="37" t="str">
        <f t="shared" si="637"/>
        <v>NA</v>
      </c>
      <c r="M1391" s="8" t="str">
        <f t="shared" si="638"/>
        <v>Y</v>
      </c>
      <c r="N1391" s="42">
        <f t="shared" si="639"/>
        <v>1</v>
      </c>
      <c r="O1391" s="43">
        <f t="shared" si="640"/>
        <v>200000</v>
      </c>
      <c r="P1391" s="43" t="str">
        <f t="shared" si="641"/>
        <v>NA</v>
      </c>
      <c r="Q1391" s="24">
        <f t="shared" si="642"/>
        <v>14746.074699999999</v>
      </c>
      <c r="R1391" s="43">
        <f t="shared" si="643"/>
        <v>0</v>
      </c>
      <c r="S1391" s="24">
        <f t="shared" si="644"/>
        <v>1000000</v>
      </c>
      <c r="T1391" s="25" t="str">
        <f t="shared" si="645"/>
        <v>N</v>
      </c>
      <c r="U1391" s="44">
        <f t="shared" si="646"/>
        <v>0</v>
      </c>
      <c r="V1391" s="45">
        <f t="shared" si="647"/>
        <v>0</v>
      </c>
      <c r="W1391" s="45">
        <f t="shared" si="648"/>
        <v>0</v>
      </c>
      <c r="X1391" s="28">
        <f t="shared" si="649"/>
        <v>0</v>
      </c>
      <c r="Y1391" s="28">
        <f t="shared" si="650"/>
        <v>0</v>
      </c>
      <c r="Z1391" s="45">
        <f t="shared" si="651"/>
        <v>0</v>
      </c>
      <c r="AA1391" s="29" t="str">
        <f t="shared" si="652"/>
        <v>N</v>
      </c>
      <c r="AB1391" s="46">
        <f t="shared" si="653"/>
        <v>0</v>
      </c>
      <c r="AC1391" s="31">
        <f t="shared" si="654"/>
        <v>0</v>
      </c>
      <c r="AD1391" s="31">
        <f t="shared" si="655"/>
        <v>0</v>
      </c>
      <c r="AE1391" s="31">
        <f t="shared" si="656"/>
        <v>0</v>
      </c>
      <c r="AF1391" s="47">
        <f t="shared" si="657"/>
        <v>0</v>
      </c>
      <c r="AG1391" s="31">
        <f t="shared" si="658"/>
        <v>0</v>
      </c>
      <c r="AH1391" s="48">
        <f t="shared" si="659"/>
        <v>0</v>
      </c>
      <c r="AI1391" s="33">
        <f t="shared" si="660"/>
        <v>0</v>
      </c>
      <c r="AJ1391" s="33">
        <f t="shared" si="661"/>
        <v>0</v>
      </c>
      <c r="AK1391" s="33">
        <f t="shared" si="662"/>
        <v>0</v>
      </c>
      <c r="AL1391" s="33">
        <f t="shared" si="663"/>
        <v>0</v>
      </c>
      <c r="AM1391" s="34">
        <f t="shared" si="664"/>
        <v>0</v>
      </c>
    </row>
    <row r="1392" spans="1:39" ht="15" customHeight="1" x14ac:dyDescent="0.3">
      <c r="A1392" s="166" t="s">
        <v>3826</v>
      </c>
      <c r="B1392" s="99">
        <v>15472</v>
      </c>
      <c r="C1392" s="99">
        <v>71009</v>
      </c>
      <c r="D1392" s="165">
        <v>44751</v>
      </c>
      <c r="E1392" s="165">
        <v>44814</v>
      </c>
      <c r="F1392" s="166">
        <v>4</v>
      </c>
      <c r="G1392" s="178">
        <v>3.58</v>
      </c>
      <c r="H1392" s="181">
        <v>0.5</v>
      </c>
      <c r="I1392" s="180">
        <v>6.4799999999999996E-2</v>
      </c>
      <c r="J1392" s="21">
        <f t="shared" si="635"/>
        <v>0.41999999999999993</v>
      </c>
      <c r="K1392" s="21" t="str">
        <f t="shared" si="636"/>
        <v>Y</v>
      </c>
      <c r="L1392" s="37" t="str">
        <f t="shared" si="637"/>
        <v>NA</v>
      </c>
      <c r="M1392" s="8" t="str">
        <f t="shared" si="638"/>
        <v>Y</v>
      </c>
      <c r="N1392" s="42">
        <f t="shared" si="639"/>
        <v>1</v>
      </c>
      <c r="O1392" s="43">
        <f t="shared" si="640"/>
        <v>200000</v>
      </c>
      <c r="P1392" s="43" t="str">
        <f t="shared" si="641"/>
        <v>NA</v>
      </c>
      <c r="Q1392" s="24">
        <f t="shared" si="642"/>
        <v>16474.585599999999</v>
      </c>
      <c r="R1392" s="43">
        <f t="shared" si="643"/>
        <v>0</v>
      </c>
      <c r="S1392" s="24">
        <f t="shared" si="644"/>
        <v>1000000</v>
      </c>
      <c r="T1392" s="25" t="str">
        <f t="shared" si="645"/>
        <v>N</v>
      </c>
      <c r="U1392" s="44">
        <f t="shared" si="646"/>
        <v>0</v>
      </c>
      <c r="V1392" s="45">
        <f t="shared" si="647"/>
        <v>0</v>
      </c>
      <c r="W1392" s="45">
        <f t="shared" si="648"/>
        <v>0</v>
      </c>
      <c r="X1392" s="28">
        <f t="shared" si="649"/>
        <v>0</v>
      </c>
      <c r="Y1392" s="28">
        <f t="shared" si="650"/>
        <v>0</v>
      </c>
      <c r="Z1392" s="45">
        <f t="shared" si="651"/>
        <v>0</v>
      </c>
      <c r="AA1392" s="29" t="str">
        <f t="shared" si="652"/>
        <v>N</v>
      </c>
      <c r="AB1392" s="46">
        <f t="shared" si="653"/>
        <v>0</v>
      </c>
      <c r="AC1392" s="31">
        <f t="shared" si="654"/>
        <v>0</v>
      </c>
      <c r="AD1392" s="31">
        <f t="shared" si="655"/>
        <v>0</v>
      </c>
      <c r="AE1392" s="31">
        <f t="shared" si="656"/>
        <v>0</v>
      </c>
      <c r="AF1392" s="47">
        <f t="shared" si="657"/>
        <v>0</v>
      </c>
      <c r="AG1392" s="31">
        <f t="shared" si="658"/>
        <v>0</v>
      </c>
      <c r="AH1392" s="48">
        <f t="shared" si="659"/>
        <v>0</v>
      </c>
      <c r="AI1392" s="33">
        <f t="shared" si="660"/>
        <v>0</v>
      </c>
      <c r="AJ1392" s="33">
        <f t="shared" si="661"/>
        <v>0</v>
      </c>
      <c r="AK1392" s="33">
        <f t="shared" si="662"/>
        <v>0</v>
      </c>
      <c r="AL1392" s="33">
        <f t="shared" si="663"/>
        <v>0</v>
      </c>
      <c r="AM1392" s="34">
        <f t="shared" si="664"/>
        <v>0</v>
      </c>
    </row>
    <row r="1393" spans="1:39" ht="15" customHeight="1" x14ac:dyDescent="0.3">
      <c r="A1393" s="166" t="s">
        <v>3827</v>
      </c>
      <c r="B1393" s="99">
        <v>21670</v>
      </c>
      <c r="C1393" s="99">
        <v>61061</v>
      </c>
      <c r="D1393" s="165">
        <v>45956</v>
      </c>
      <c r="E1393" s="165">
        <v>46088</v>
      </c>
      <c r="F1393" s="166">
        <v>2</v>
      </c>
      <c r="G1393" s="178">
        <v>0.55000000000000004</v>
      </c>
      <c r="H1393" s="181">
        <v>1</v>
      </c>
      <c r="I1393" s="180">
        <v>1.6799999999999999E-2</v>
      </c>
      <c r="J1393" s="21">
        <f t="shared" si="635"/>
        <v>1.45</v>
      </c>
      <c r="K1393" s="21" t="str">
        <f t="shared" si="636"/>
        <v>Y</v>
      </c>
      <c r="L1393" s="37" t="str">
        <f t="shared" si="637"/>
        <v>NA</v>
      </c>
      <c r="M1393" s="8" t="str">
        <f t="shared" si="638"/>
        <v>Y</v>
      </c>
      <c r="N1393" s="42">
        <f t="shared" si="639"/>
        <v>2</v>
      </c>
      <c r="O1393" s="43">
        <f t="shared" si="640"/>
        <v>200000</v>
      </c>
      <c r="P1393" s="43" t="str">
        <f t="shared" si="641"/>
        <v>NA</v>
      </c>
      <c r="Q1393" s="24">
        <f t="shared" si="642"/>
        <v>22034.055999999997</v>
      </c>
      <c r="R1393" s="43">
        <f t="shared" si="643"/>
        <v>0</v>
      </c>
      <c r="S1393" s="24">
        <f t="shared" si="644"/>
        <v>1000000</v>
      </c>
      <c r="T1393" s="25" t="str">
        <f t="shared" si="645"/>
        <v>Y</v>
      </c>
      <c r="U1393" s="44">
        <f t="shared" si="646"/>
        <v>1</v>
      </c>
      <c r="V1393" s="45">
        <f t="shared" si="647"/>
        <v>200000</v>
      </c>
      <c r="W1393" s="45">
        <f t="shared" si="648"/>
        <v>1000000</v>
      </c>
      <c r="X1393" s="28">
        <f t="shared" si="649"/>
        <v>22404.228140799994</v>
      </c>
      <c r="Y1393" s="28">
        <f t="shared" si="650"/>
        <v>0</v>
      </c>
      <c r="Z1393" s="45" t="str">
        <f t="shared" si="651"/>
        <v>NA</v>
      </c>
      <c r="AA1393" s="29" t="str">
        <f t="shared" si="652"/>
        <v>N</v>
      </c>
      <c r="AB1393" s="46">
        <f t="shared" si="653"/>
        <v>0</v>
      </c>
      <c r="AC1393" s="31">
        <f t="shared" si="654"/>
        <v>0</v>
      </c>
      <c r="AD1393" s="31">
        <f t="shared" si="655"/>
        <v>0</v>
      </c>
      <c r="AE1393" s="31">
        <f t="shared" si="656"/>
        <v>0</v>
      </c>
      <c r="AF1393" s="47">
        <f t="shared" si="657"/>
        <v>0</v>
      </c>
      <c r="AG1393" s="31">
        <f t="shared" si="658"/>
        <v>0</v>
      </c>
      <c r="AH1393" s="48">
        <f t="shared" si="659"/>
        <v>0</v>
      </c>
      <c r="AI1393" s="33">
        <f t="shared" si="660"/>
        <v>0</v>
      </c>
      <c r="AJ1393" s="33">
        <f t="shared" si="661"/>
        <v>0</v>
      </c>
      <c r="AK1393" s="33">
        <f t="shared" si="662"/>
        <v>0</v>
      </c>
      <c r="AL1393" s="33">
        <f t="shared" si="663"/>
        <v>0</v>
      </c>
      <c r="AM1393" s="34">
        <f t="shared" si="664"/>
        <v>0</v>
      </c>
    </row>
    <row r="1394" spans="1:39" ht="15" customHeight="1" x14ac:dyDescent="0.3">
      <c r="A1394" s="166" t="s">
        <v>3828</v>
      </c>
      <c r="B1394" s="99">
        <v>17088</v>
      </c>
      <c r="C1394" s="99">
        <v>88351</v>
      </c>
      <c r="D1394" s="165">
        <v>44559</v>
      </c>
      <c r="E1394" s="165">
        <v>44871</v>
      </c>
      <c r="F1394" s="166">
        <v>2</v>
      </c>
      <c r="G1394" s="178">
        <v>1.26</v>
      </c>
      <c r="H1394" s="181">
        <v>0.25</v>
      </c>
      <c r="I1394" s="180">
        <v>1.9599999999999999E-2</v>
      </c>
      <c r="J1394" s="21">
        <f t="shared" si="635"/>
        <v>0.74</v>
      </c>
      <c r="K1394" s="21" t="str">
        <f t="shared" si="636"/>
        <v>Y</v>
      </c>
      <c r="L1394" s="37" t="str">
        <f t="shared" si="637"/>
        <v>NA</v>
      </c>
      <c r="M1394" s="8" t="str">
        <f t="shared" si="638"/>
        <v>Y</v>
      </c>
      <c r="N1394" s="42">
        <f t="shared" si="639"/>
        <v>3</v>
      </c>
      <c r="O1394" s="43">
        <f t="shared" si="640"/>
        <v>200000</v>
      </c>
      <c r="P1394" s="43" t="str">
        <f t="shared" si="641"/>
        <v>NA</v>
      </c>
      <c r="Q1394" s="24">
        <f t="shared" si="642"/>
        <v>17422.924800000001</v>
      </c>
      <c r="R1394" s="43">
        <f t="shared" si="643"/>
        <v>0</v>
      </c>
      <c r="S1394" s="24">
        <f t="shared" si="644"/>
        <v>1000000</v>
      </c>
      <c r="T1394" s="25" t="str">
        <f t="shared" si="645"/>
        <v>N</v>
      </c>
      <c r="U1394" s="44">
        <f t="shared" si="646"/>
        <v>2</v>
      </c>
      <c r="V1394" s="45">
        <f t="shared" si="647"/>
        <v>20000</v>
      </c>
      <c r="W1394" s="45">
        <f t="shared" si="648"/>
        <v>65000</v>
      </c>
      <c r="X1394" s="28">
        <f t="shared" si="649"/>
        <v>0</v>
      </c>
      <c r="Y1394" s="28">
        <f t="shared" si="650"/>
        <v>17764.414126080002</v>
      </c>
      <c r="Z1394" s="45">
        <f t="shared" si="651"/>
        <v>0</v>
      </c>
      <c r="AA1394" s="29" t="str">
        <f t="shared" si="652"/>
        <v>N</v>
      </c>
      <c r="AB1394" s="46">
        <f t="shared" si="653"/>
        <v>1</v>
      </c>
      <c r="AC1394" s="31">
        <f t="shared" si="654"/>
        <v>20000</v>
      </c>
      <c r="AD1394" s="31">
        <f t="shared" si="655"/>
        <v>65000</v>
      </c>
      <c r="AE1394" s="31">
        <f t="shared" si="656"/>
        <v>0</v>
      </c>
      <c r="AF1394" s="47">
        <f t="shared" si="657"/>
        <v>18112.596642951172</v>
      </c>
      <c r="AG1394" s="31">
        <f t="shared" si="658"/>
        <v>0</v>
      </c>
      <c r="AH1394" s="48">
        <f t="shared" si="659"/>
        <v>0</v>
      </c>
      <c r="AI1394" s="33">
        <f t="shared" si="660"/>
        <v>0</v>
      </c>
      <c r="AJ1394" s="33">
        <f t="shared" si="661"/>
        <v>0</v>
      </c>
      <c r="AK1394" s="33">
        <f t="shared" si="662"/>
        <v>0</v>
      </c>
      <c r="AL1394" s="33">
        <f t="shared" si="663"/>
        <v>0</v>
      </c>
      <c r="AM1394" s="34">
        <f t="shared" si="664"/>
        <v>35877.010769031171</v>
      </c>
    </row>
    <row r="1395" spans="1:39" ht="15" customHeight="1" x14ac:dyDescent="0.3">
      <c r="A1395" s="166" t="s">
        <v>3829</v>
      </c>
      <c r="B1395" s="99">
        <v>22225</v>
      </c>
      <c r="C1395" s="99">
        <v>86068</v>
      </c>
      <c r="D1395" s="165">
        <v>44629</v>
      </c>
      <c r="E1395" s="165">
        <v>44868</v>
      </c>
      <c r="F1395" s="166">
        <v>2</v>
      </c>
      <c r="G1395" s="178">
        <v>0.34</v>
      </c>
      <c r="H1395" s="181">
        <v>0.75</v>
      </c>
      <c r="I1395" s="180">
        <v>0.06</v>
      </c>
      <c r="J1395" s="21">
        <f t="shared" si="635"/>
        <v>1.66</v>
      </c>
      <c r="K1395" s="21" t="str">
        <f t="shared" si="636"/>
        <v>Y</v>
      </c>
      <c r="L1395" s="37" t="str">
        <f t="shared" si="637"/>
        <v>NA</v>
      </c>
      <c r="M1395" s="8" t="str">
        <f t="shared" si="638"/>
        <v>Y</v>
      </c>
      <c r="N1395" s="42">
        <f t="shared" si="639"/>
        <v>3</v>
      </c>
      <c r="O1395" s="43">
        <f t="shared" si="640"/>
        <v>200000</v>
      </c>
      <c r="P1395" s="43" t="str">
        <f t="shared" si="641"/>
        <v>NA</v>
      </c>
      <c r="Q1395" s="24">
        <f t="shared" si="642"/>
        <v>23558.5</v>
      </c>
      <c r="R1395" s="43">
        <f t="shared" si="643"/>
        <v>0</v>
      </c>
      <c r="S1395" s="24">
        <f t="shared" si="644"/>
        <v>1000000</v>
      </c>
      <c r="T1395" s="25" t="str">
        <f t="shared" si="645"/>
        <v>Y</v>
      </c>
      <c r="U1395" s="44">
        <f t="shared" si="646"/>
        <v>2</v>
      </c>
      <c r="V1395" s="45">
        <f t="shared" si="647"/>
        <v>200000</v>
      </c>
      <c r="W1395" s="45">
        <f t="shared" si="648"/>
        <v>1000000</v>
      </c>
      <c r="X1395" s="28">
        <f t="shared" si="649"/>
        <v>24972.010000000002</v>
      </c>
      <c r="Y1395" s="28">
        <f t="shared" si="650"/>
        <v>0</v>
      </c>
      <c r="Z1395" s="45" t="str">
        <f t="shared" si="651"/>
        <v>NA</v>
      </c>
      <c r="AA1395" s="29" t="str">
        <f t="shared" si="652"/>
        <v>N</v>
      </c>
      <c r="AB1395" s="46">
        <f t="shared" si="653"/>
        <v>1</v>
      </c>
      <c r="AC1395" s="31">
        <f t="shared" si="654"/>
        <v>20000</v>
      </c>
      <c r="AD1395" s="31">
        <f t="shared" si="655"/>
        <v>65000</v>
      </c>
      <c r="AE1395" s="31">
        <f t="shared" si="656"/>
        <v>20000</v>
      </c>
      <c r="AF1395" s="47">
        <f t="shared" si="657"/>
        <v>6470.3306000000048</v>
      </c>
      <c r="AG1395" s="31">
        <f t="shared" si="658"/>
        <v>0</v>
      </c>
      <c r="AH1395" s="48">
        <f t="shared" si="659"/>
        <v>0</v>
      </c>
      <c r="AI1395" s="33">
        <f t="shared" si="660"/>
        <v>0</v>
      </c>
      <c r="AJ1395" s="33">
        <f t="shared" si="661"/>
        <v>0</v>
      </c>
      <c r="AK1395" s="33">
        <f t="shared" si="662"/>
        <v>0</v>
      </c>
      <c r="AL1395" s="33">
        <f t="shared" si="663"/>
        <v>0</v>
      </c>
      <c r="AM1395" s="34">
        <f t="shared" si="664"/>
        <v>6470.3306000000048</v>
      </c>
    </row>
    <row r="1396" spans="1:39" ht="15" customHeight="1" x14ac:dyDescent="0.3">
      <c r="A1396" s="166" t="s">
        <v>3830</v>
      </c>
      <c r="B1396" s="99">
        <v>21952</v>
      </c>
      <c r="C1396" s="99">
        <v>77108</v>
      </c>
      <c r="D1396" s="165">
        <v>45942</v>
      </c>
      <c r="E1396" s="165">
        <v>46254</v>
      </c>
      <c r="F1396" s="166">
        <v>2</v>
      </c>
      <c r="G1396" s="178">
        <v>1.56</v>
      </c>
      <c r="H1396" s="181">
        <v>0.5</v>
      </c>
      <c r="I1396" s="180">
        <v>4.53E-2</v>
      </c>
      <c r="J1396" s="21">
        <f t="shared" si="635"/>
        <v>0.43999999999999995</v>
      </c>
      <c r="K1396" s="21" t="str">
        <f t="shared" si="636"/>
        <v>Y</v>
      </c>
      <c r="L1396" s="37" t="str">
        <f t="shared" si="637"/>
        <v>NA</v>
      </c>
      <c r="M1396" s="8" t="str">
        <f t="shared" si="638"/>
        <v>Y</v>
      </c>
      <c r="N1396" s="42">
        <f t="shared" si="639"/>
        <v>1</v>
      </c>
      <c r="O1396" s="43">
        <f t="shared" si="640"/>
        <v>200000</v>
      </c>
      <c r="P1396" s="43" t="str">
        <f t="shared" si="641"/>
        <v>NA</v>
      </c>
      <c r="Q1396" s="24">
        <f t="shared" si="642"/>
        <v>22946.425599999999</v>
      </c>
      <c r="R1396" s="43">
        <f t="shared" si="643"/>
        <v>0</v>
      </c>
      <c r="S1396" s="24">
        <f t="shared" si="644"/>
        <v>1000000</v>
      </c>
      <c r="T1396" s="25" t="str">
        <f t="shared" si="645"/>
        <v>N</v>
      </c>
      <c r="U1396" s="44">
        <f t="shared" si="646"/>
        <v>0</v>
      </c>
      <c r="V1396" s="45">
        <f t="shared" si="647"/>
        <v>0</v>
      </c>
      <c r="W1396" s="45">
        <f t="shared" si="648"/>
        <v>0</v>
      </c>
      <c r="X1396" s="28">
        <f t="shared" si="649"/>
        <v>0</v>
      </c>
      <c r="Y1396" s="28">
        <f t="shared" si="650"/>
        <v>0</v>
      </c>
      <c r="Z1396" s="45">
        <f t="shared" si="651"/>
        <v>0</v>
      </c>
      <c r="AA1396" s="29" t="str">
        <f t="shared" si="652"/>
        <v>N</v>
      </c>
      <c r="AB1396" s="46">
        <f t="shared" si="653"/>
        <v>0</v>
      </c>
      <c r="AC1396" s="31">
        <f t="shared" si="654"/>
        <v>0</v>
      </c>
      <c r="AD1396" s="31">
        <f t="shared" si="655"/>
        <v>0</v>
      </c>
      <c r="AE1396" s="31">
        <f t="shared" si="656"/>
        <v>0</v>
      </c>
      <c r="AF1396" s="47">
        <f t="shared" si="657"/>
        <v>0</v>
      </c>
      <c r="AG1396" s="31">
        <f t="shared" si="658"/>
        <v>0</v>
      </c>
      <c r="AH1396" s="48">
        <f t="shared" si="659"/>
        <v>0</v>
      </c>
      <c r="AI1396" s="33">
        <f t="shared" si="660"/>
        <v>0</v>
      </c>
      <c r="AJ1396" s="33">
        <f t="shared" si="661"/>
        <v>0</v>
      </c>
      <c r="AK1396" s="33">
        <f t="shared" si="662"/>
        <v>0</v>
      </c>
      <c r="AL1396" s="33">
        <f t="shared" si="663"/>
        <v>0</v>
      </c>
      <c r="AM1396" s="34">
        <f t="shared" si="664"/>
        <v>0</v>
      </c>
    </row>
    <row r="1397" spans="1:39" ht="15" customHeight="1" x14ac:dyDescent="0.3">
      <c r="A1397" s="166" t="s">
        <v>3831</v>
      </c>
      <c r="B1397" s="99">
        <v>21977</v>
      </c>
      <c r="C1397" s="99">
        <v>52033</v>
      </c>
      <c r="D1397" s="165">
        <v>45582</v>
      </c>
      <c r="E1397" s="165">
        <v>45696</v>
      </c>
      <c r="F1397" s="166">
        <v>2</v>
      </c>
      <c r="G1397" s="178">
        <v>0.71</v>
      </c>
      <c r="H1397" s="181">
        <v>0.5</v>
      </c>
      <c r="I1397" s="180">
        <v>3.9199999999999999E-2</v>
      </c>
      <c r="J1397" s="21">
        <f t="shared" si="635"/>
        <v>1.29</v>
      </c>
      <c r="K1397" s="21" t="str">
        <f t="shared" si="636"/>
        <v>Y</v>
      </c>
      <c r="L1397" s="37" t="str">
        <f t="shared" si="637"/>
        <v>NA</v>
      </c>
      <c r="M1397" s="8" t="str">
        <f t="shared" si="638"/>
        <v>Y</v>
      </c>
      <c r="N1397" s="42">
        <f t="shared" si="639"/>
        <v>3</v>
      </c>
      <c r="O1397" s="43">
        <f t="shared" si="640"/>
        <v>200000</v>
      </c>
      <c r="P1397" s="43" t="str">
        <f t="shared" si="641"/>
        <v>NA</v>
      </c>
      <c r="Q1397" s="24">
        <f t="shared" si="642"/>
        <v>22838.498399999997</v>
      </c>
      <c r="R1397" s="43">
        <f t="shared" si="643"/>
        <v>0</v>
      </c>
      <c r="S1397" s="24">
        <f t="shared" si="644"/>
        <v>1000000</v>
      </c>
      <c r="T1397" s="25" t="str">
        <f t="shared" si="645"/>
        <v>Y</v>
      </c>
      <c r="U1397" s="44">
        <f t="shared" si="646"/>
        <v>2</v>
      </c>
      <c r="V1397" s="45">
        <f t="shared" si="647"/>
        <v>200000</v>
      </c>
      <c r="W1397" s="45">
        <f t="shared" si="648"/>
        <v>1000000</v>
      </c>
      <c r="X1397" s="28">
        <f t="shared" si="649"/>
        <v>23733.767537279993</v>
      </c>
      <c r="Y1397" s="28">
        <f t="shared" si="650"/>
        <v>0</v>
      </c>
      <c r="Z1397" s="45" t="str">
        <f t="shared" si="651"/>
        <v>NA</v>
      </c>
      <c r="AA1397" s="29" t="str">
        <f t="shared" si="652"/>
        <v>N</v>
      </c>
      <c r="AB1397" s="46">
        <f t="shared" si="653"/>
        <v>1</v>
      </c>
      <c r="AC1397" s="31">
        <f t="shared" si="654"/>
        <v>20000</v>
      </c>
      <c r="AD1397" s="31">
        <f t="shared" si="655"/>
        <v>65000</v>
      </c>
      <c r="AE1397" s="31">
        <f t="shared" si="656"/>
        <v>20000</v>
      </c>
      <c r="AF1397" s="47">
        <f t="shared" si="657"/>
        <v>4664.1312247413662</v>
      </c>
      <c r="AG1397" s="31">
        <f t="shared" si="658"/>
        <v>0</v>
      </c>
      <c r="AH1397" s="48">
        <f t="shared" si="659"/>
        <v>0</v>
      </c>
      <c r="AI1397" s="33">
        <f t="shared" si="660"/>
        <v>0</v>
      </c>
      <c r="AJ1397" s="33">
        <f t="shared" si="661"/>
        <v>0</v>
      </c>
      <c r="AK1397" s="33">
        <f t="shared" si="662"/>
        <v>0</v>
      </c>
      <c r="AL1397" s="33">
        <f t="shared" si="663"/>
        <v>0</v>
      </c>
      <c r="AM1397" s="34">
        <f t="shared" si="664"/>
        <v>4664.1312247413662</v>
      </c>
    </row>
    <row r="1398" spans="1:39" ht="15" customHeight="1" x14ac:dyDescent="0.3">
      <c r="A1398" s="166" t="s">
        <v>3832</v>
      </c>
      <c r="B1398" s="99">
        <v>7584</v>
      </c>
      <c r="C1398" s="99">
        <v>50431</v>
      </c>
      <c r="D1398" s="165">
        <v>45802</v>
      </c>
      <c r="E1398" s="165">
        <v>46157</v>
      </c>
      <c r="F1398" s="166">
        <v>4</v>
      </c>
      <c r="G1398" s="178">
        <v>0.59</v>
      </c>
      <c r="H1398" s="181">
        <v>0.75</v>
      </c>
      <c r="I1398" s="180">
        <v>5.8000000000000003E-2</v>
      </c>
      <c r="J1398" s="21">
        <f t="shared" si="635"/>
        <v>3.41</v>
      </c>
      <c r="K1398" s="21" t="str">
        <f t="shared" si="636"/>
        <v>Y</v>
      </c>
      <c r="L1398" s="37" t="str">
        <f t="shared" si="637"/>
        <v>NA</v>
      </c>
      <c r="M1398" s="8" t="str">
        <f t="shared" si="638"/>
        <v>Y</v>
      </c>
      <c r="N1398" s="42">
        <f t="shared" si="639"/>
        <v>5</v>
      </c>
      <c r="O1398" s="43">
        <f t="shared" si="640"/>
        <v>200000</v>
      </c>
      <c r="P1398" s="43" t="str">
        <f t="shared" si="641"/>
        <v>NA</v>
      </c>
      <c r="Q1398" s="24">
        <f t="shared" si="642"/>
        <v>8023.8720000000003</v>
      </c>
      <c r="R1398" s="43">
        <f t="shared" si="643"/>
        <v>0</v>
      </c>
      <c r="S1398" s="24">
        <f t="shared" si="644"/>
        <v>1000000</v>
      </c>
      <c r="T1398" s="25" t="str">
        <f t="shared" si="645"/>
        <v>Y</v>
      </c>
      <c r="U1398" s="44">
        <f t="shared" si="646"/>
        <v>4</v>
      </c>
      <c r="V1398" s="45">
        <f t="shared" si="647"/>
        <v>200000</v>
      </c>
      <c r="W1398" s="45">
        <f t="shared" si="648"/>
        <v>1000000</v>
      </c>
      <c r="X1398" s="28">
        <f t="shared" si="649"/>
        <v>8489.2565760000016</v>
      </c>
      <c r="Y1398" s="28">
        <f t="shared" si="650"/>
        <v>0</v>
      </c>
      <c r="Z1398" s="45" t="str">
        <f t="shared" si="651"/>
        <v>NA</v>
      </c>
      <c r="AA1398" s="29" t="str">
        <f t="shared" si="652"/>
        <v>Y</v>
      </c>
      <c r="AB1398" s="46">
        <f t="shared" si="653"/>
        <v>3</v>
      </c>
      <c r="AC1398" s="31">
        <f t="shared" si="654"/>
        <v>200000</v>
      </c>
      <c r="AD1398" s="31">
        <f t="shared" si="655"/>
        <v>1000000</v>
      </c>
      <c r="AE1398" s="31">
        <f t="shared" si="656"/>
        <v>8981.6334574080029</v>
      </c>
      <c r="AF1398" s="47">
        <f t="shared" si="657"/>
        <v>0</v>
      </c>
      <c r="AG1398" s="31" t="str">
        <f t="shared" si="658"/>
        <v>NA</v>
      </c>
      <c r="AH1398" s="48">
        <f t="shared" si="659"/>
        <v>2</v>
      </c>
      <c r="AI1398" s="33">
        <f t="shared" si="660"/>
        <v>20000</v>
      </c>
      <c r="AJ1398" s="33">
        <f t="shared" si="661"/>
        <v>65000</v>
      </c>
      <c r="AK1398" s="33">
        <f t="shared" si="662"/>
        <v>9502.5681979376677</v>
      </c>
      <c r="AL1398" s="33">
        <f t="shared" si="663"/>
        <v>0</v>
      </c>
      <c r="AM1398" s="34">
        <f t="shared" si="664"/>
        <v>0</v>
      </c>
    </row>
    <row r="1399" spans="1:39" ht="15" customHeight="1" x14ac:dyDescent="0.3">
      <c r="A1399" s="166" t="s">
        <v>3833</v>
      </c>
      <c r="B1399" s="99">
        <v>10525</v>
      </c>
      <c r="C1399" s="99">
        <v>98094</v>
      </c>
      <c r="D1399" s="165">
        <v>45015</v>
      </c>
      <c r="E1399" s="165">
        <v>45123</v>
      </c>
      <c r="F1399" s="166">
        <v>2</v>
      </c>
      <c r="G1399" s="178">
        <v>1.35</v>
      </c>
      <c r="H1399" s="181">
        <v>0.75</v>
      </c>
      <c r="I1399" s="180">
        <v>7.3999999999999996E-2</v>
      </c>
      <c r="J1399" s="21">
        <f t="shared" si="635"/>
        <v>0.64999999999999991</v>
      </c>
      <c r="K1399" s="21" t="str">
        <f t="shared" si="636"/>
        <v>Y</v>
      </c>
      <c r="L1399" s="37" t="str">
        <f t="shared" si="637"/>
        <v>NA</v>
      </c>
      <c r="M1399" s="8" t="str">
        <f t="shared" si="638"/>
        <v>Y</v>
      </c>
      <c r="N1399" s="42">
        <f t="shared" si="639"/>
        <v>1</v>
      </c>
      <c r="O1399" s="43">
        <f t="shared" si="640"/>
        <v>200000</v>
      </c>
      <c r="P1399" s="43" t="str">
        <f t="shared" si="641"/>
        <v>NA</v>
      </c>
      <c r="Q1399" s="24">
        <f t="shared" si="642"/>
        <v>11303.85</v>
      </c>
      <c r="R1399" s="43">
        <f t="shared" si="643"/>
        <v>0</v>
      </c>
      <c r="S1399" s="24">
        <f t="shared" si="644"/>
        <v>1000000</v>
      </c>
      <c r="T1399" s="25" t="str">
        <f t="shared" si="645"/>
        <v>N</v>
      </c>
      <c r="U1399" s="44">
        <f t="shared" si="646"/>
        <v>0</v>
      </c>
      <c r="V1399" s="45">
        <f t="shared" si="647"/>
        <v>0</v>
      </c>
      <c r="W1399" s="45">
        <f t="shared" si="648"/>
        <v>0</v>
      </c>
      <c r="X1399" s="28">
        <f t="shared" si="649"/>
        <v>0</v>
      </c>
      <c r="Y1399" s="28">
        <f t="shared" si="650"/>
        <v>0</v>
      </c>
      <c r="Z1399" s="45">
        <f t="shared" si="651"/>
        <v>0</v>
      </c>
      <c r="AA1399" s="29" t="str">
        <f t="shared" si="652"/>
        <v>N</v>
      </c>
      <c r="AB1399" s="46">
        <f t="shared" si="653"/>
        <v>0</v>
      </c>
      <c r="AC1399" s="31">
        <f t="shared" si="654"/>
        <v>0</v>
      </c>
      <c r="AD1399" s="31">
        <f t="shared" si="655"/>
        <v>0</v>
      </c>
      <c r="AE1399" s="31">
        <f t="shared" si="656"/>
        <v>0</v>
      </c>
      <c r="AF1399" s="47">
        <f t="shared" si="657"/>
        <v>0</v>
      </c>
      <c r="AG1399" s="31">
        <f t="shared" si="658"/>
        <v>0</v>
      </c>
      <c r="AH1399" s="48">
        <f t="shared" si="659"/>
        <v>0</v>
      </c>
      <c r="AI1399" s="33">
        <f t="shared" si="660"/>
        <v>0</v>
      </c>
      <c r="AJ1399" s="33">
        <f t="shared" si="661"/>
        <v>0</v>
      </c>
      <c r="AK1399" s="33">
        <f t="shared" si="662"/>
        <v>0</v>
      </c>
      <c r="AL1399" s="33">
        <f t="shared" si="663"/>
        <v>0</v>
      </c>
      <c r="AM1399" s="34">
        <f t="shared" si="664"/>
        <v>0</v>
      </c>
    </row>
    <row r="1400" spans="1:39" ht="15" customHeight="1" x14ac:dyDescent="0.3">
      <c r="A1400" s="166" t="s">
        <v>3834</v>
      </c>
      <c r="B1400" s="99">
        <v>5929</v>
      </c>
      <c r="C1400" s="99">
        <v>26575</v>
      </c>
      <c r="D1400" s="165">
        <v>46111</v>
      </c>
      <c r="E1400" s="165">
        <v>46469</v>
      </c>
      <c r="F1400" s="166">
        <v>4</v>
      </c>
      <c r="G1400" s="178">
        <v>2.64</v>
      </c>
      <c r="H1400" s="181">
        <v>1</v>
      </c>
      <c r="I1400" s="180">
        <v>5.8299999999999998E-2</v>
      </c>
      <c r="J1400" s="21">
        <f t="shared" si="635"/>
        <v>1.3599999999999999</v>
      </c>
      <c r="K1400" s="21" t="str">
        <f t="shared" si="636"/>
        <v>Y</v>
      </c>
      <c r="L1400" s="37" t="str">
        <f t="shared" si="637"/>
        <v>NA</v>
      </c>
      <c r="M1400" s="8" t="str">
        <f t="shared" si="638"/>
        <v>Y</v>
      </c>
      <c r="N1400" s="42">
        <f t="shared" si="639"/>
        <v>2</v>
      </c>
      <c r="O1400" s="43">
        <f t="shared" si="640"/>
        <v>200000</v>
      </c>
      <c r="P1400" s="43" t="str">
        <f t="shared" si="641"/>
        <v>NA</v>
      </c>
      <c r="Q1400" s="24">
        <f t="shared" si="642"/>
        <v>6274.6607000000004</v>
      </c>
      <c r="R1400" s="43">
        <f t="shared" si="643"/>
        <v>0</v>
      </c>
      <c r="S1400" s="24">
        <f t="shared" si="644"/>
        <v>1000000</v>
      </c>
      <c r="T1400" s="25" t="str">
        <f t="shared" si="645"/>
        <v>Y</v>
      </c>
      <c r="U1400" s="44">
        <f t="shared" si="646"/>
        <v>1</v>
      </c>
      <c r="V1400" s="45">
        <f t="shared" si="647"/>
        <v>200000</v>
      </c>
      <c r="W1400" s="45">
        <f t="shared" si="648"/>
        <v>1000000</v>
      </c>
      <c r="X1400" s="28">
        <f t="shared" si="649"/>
        <v>6640.4734188100001</v>
      </c>
      <c r="Y1400" s="28">
        <f t="shared" si="650"/>
        <v>0</v>
      </c>
      <c r="Z1400" s="45" t="str">
        <f t="shared" si="651"/>
        <v>NA</v>
      </c>
      <c r="AA1400" s="29" t="str">
        <f t="shared" si="652"/>
        <v>N</v>
      </c>
      <c r="AB1400" s="46">
        <f t="shared" si="653"/>
        <v>0</v>
      </c>
      <c r="AC1400" s="31">
        <f t="shared" si="654"/>
        <v>0</v>
      </c>
      <c r="AD1400" s="31">
        <f t="shared" si="655"/>
        <v>0</v>
      </c>
      <c r="AE1400" s="31">
        <f t="shared" si="656"/>
        <v>0</v>
      </c>
      <c r="AF1400" s="47">
        <f t="shared" si="657"/>
        <v>0</v>
      </c>
      <c r="AG1400" s="31">
        <f t="shared" si="658"/>
        <v>0</v>
      </c>
      <c r="AH1400" s="48">
        <f t="shared" si="659"/>
        <v>0</v>
      </c>
      <c r="AI1400" s="33">
        <f t="shared" si="660"/>
        <v>0</v>
      </c>
      <c r="AJ1400" s="33">
        <f t="shared" si="661"/>
        <v>0</v>
      </c>
      <c r="AK1400" s="33">
        <f t="shared" si="662"/>
        <v>0</v>
      </c>
      <c r="AL1400" s="33">
        <f t="shared" si="663"/>
        <v>0</v>
      </c>
      <c r="AM1400" s="34">
        <f t="shared" si="664"/>
        <v>0</v>
      </c>
    </row>
    <row r="1401" spans="1:39" ht="15" customHeight="1" x14ac:dyDescent="0.3">
      <c r="A1401" s="166" t="s">
        <v>3835</v>
      </c>
      <c r="B1401" s="99">
        <v>22877</v>
      </c>
      <c r="C1401" s="99">
        <v>70844</v>
      </c>
      <c r="D1401" s="165">
        <v>44890</v>
      </c>
      <c r="E1401" s="165">
        <v>45074</v>
      </c>
      <c r="F1401" s="166">
        <v>4</v>
      </c>
      <c r="G1401" s="178">
        <v>1.06</v>
      </c>
      <c r="H1401" s="181">
        <v>1</v>
      </c>
      <c r="I1401" s="180">
        <v>3.5799999999999998E-2</v>
      </c>
      <c r="J1401" s="21">
        <f t="shared" si="635"/>
        <v>2.94</v>
      </c>
      <c r="K1401" s="21" t="str">
        <f t="shared" si="636"/>
        <v>Y</v>
      </c>
      <c r="L1401" s="37" t="str">
        <f t="shared" si="637"/>
        <v>NA</v>
      </c>
      <c r="M1401" s="8" t="str">
        <f t="shared" si="638"/>
        <v>Y</v>
      </c>
      <c r="N1401" s="42">
        <f t="shared" si="639"/>
        <v>3</v>
      </c>
      <c r="O1401" s="43">
        <f t="shared" si="640"/>
        <v>200000</v>
      </c>
      <c r="P1401" s="43" t="str">
        <f t="shared" si="641"/>
        <v>NA</v>
      </c>
      <c r="Q1401" s="24">
        <f t="shared" si="642"/>
        <v>23695.996600000002</v>
      </c>
      <c r="R1401" s="43">
        <f t="shared" si="643"/>
        <v>0</v>
      </c>
      <c r="S1401" s="24">
        <f t="shared" si="644"/>
        <v>1000000</v>
      </c>
      <c r="T1401" s="25" t="str">
        <f t="shared" si="645"/>
        <v>Y</v>
      </c>
      <c r="U1401" s="44">
        <f t="shared" si="646"/>
        <v>2</v>
      </c>
      <c r="V1401" s="45">
        <f t="shared" si="647"/>
        <v>200000</v>
      </c>
      <c r="W1401" s="45">
        <f t="shared" si="648"/>
        <v>1000000</v>
      </c>
      <c r="X1401" s="28">
        <f t="shared" si="649"/>
        <v>24544.313278280002</v>
      </c>
      <c r="Y1401" s="28">
        <f t="shared" si="650"/>
        <v>0</v>
      </c>
      <c r="Z1401" s="45" t="str">
        <f t="shared" si="651"/>
        <v>NA</v>
      </c>
      <c r="AA1401" s="29" t="str">
        <f t="shared" si="652"/>
        <v>Y</v>
      </c>
      <c r="AB1401" s="46">
        <f t="shared" si="653"/>
        <v>1</v>
      </c>
      <c r="AC1401" s="31">
        <f t="shared" si="654"/>
        <v>200000</v>
      </c>
      <c r="AD1401" s="31">
        <f t="shared" si="655"/>
        <v>1000000</v>
      </c>
      <c r="AE1401" s="31">
        <f t="shared" si="656"/>
        <v>25422.999693642429</v>
      </c>
      <c r="AF1401" s="47">
        <f t="shared" si="657"/>
        <v>0</v>
      </c>
      <c r="AG1401" s="31" t="str">
        <f t="shared" si="658"/>
        <v>NA</v>
      </c>
      <c r="AH1401" s="48">
        <f t="shared" si="659"/>
        <v>0</v>
      </c>
      <c r="AI1401" s="33">
        <f t="shared" si="660"/>
        <v>0</v>
      </c>
      <c r="AJ1401" s="33">
        <f t="shared" si="661"/>
        <v>0</v>
      </c>
      <c r="AK1401" s="33">
        <f t="shared" si="662"/>
        <v>0</v>
      </c>
      <c r="AL1401" s="33">
        <f t="shared" si="663"/>
        <v>0</v>
      </c>
      <c r="AM1401" s="34">
        <f t="shared" si="664"/>
        <v>0</v>
      </c>
    </row>
    <row r="1402" spans="1:39" ht="15" customHeight="1" x14ac:dyDescent="0.3">
      <c r="A1402" s="166" t="s">
        <v>3836</v>
      </c>
      <c r="B1402" s="99">
        <v>10179</v>
      </c>
      <c r="C1402" s="99">
        <v>77798</v>
      </c>
      <c r="D1402" s="165">
        <v>45353</v>
      </c>
      <c r="E1402" s="165">
        <v>45630</v>
      </c>
      <c r="F1402" s="166">
        <v>4</v>
      </c>
      <c r="G1402" s="178">
        <v>0.9</v>
      </c>
      <c r="H1402" s="181">
        <v>0.5</v>
      </c>
      <c r="I1402" s="180">
        <v>3.6900000000000002E-2</v>
      </c>
      <c r="J1402" s="21">
        <f t="shared" si="635"/>
        <v>3.1</v>
      </c>
      <c r="K1402" s="21" t="str">
        <f t="shared" si="636"/>
        <v>Y</v>
      </c>
      <c r="L1402" s="37" t="str">
        <f t="shared" si="637"/>
        <v>NA</v>
      </c>
      <c r="M1402" s="8" t="str">
        <f t="shared" si="638"/>
        <v>Y</v>
      </c>
      <c r="N1402" s="42">
        <f t="shared" si="639"/>
        <v>7</v>
      </c>
      <c r="O1402" s="43">
        <f t="shared" si="640"/>
        <v>200000</v>
      </c>
      <c r="P1402" s="43" t="str">
        <f t="shared" si="641"/>
        <v>NA</v>
      </c>
      <c r="Q1402" s="24">
        <f t="shared" si="642"/>
        <v>10554.605099999999</v>
      </c>
      <c r="R1402" s="43">
        <f t="shared" si="643"/>
        <v>0</v>
      </c>
      <c r="S1402" s="24">
        <f t="shared" si="644"/>
        <v>1000000</v>
      </c>
      <c r="T1402" s="25" t="str">
        <f t="shared" si="645"/>
        <v>Y</v>
      </c>
      <c r="U1402" s="44">
        <f t="shared" si="646"/>
        <v>6</v>
      </c>
      <c r="V1402" s="45">
        <f t="shared" si="647"/>
        <v>200000</v>
      </c>
      <c r="W1402" s="45">
        <f t="shared" si="648"/>
        <v>1000000</v>
      </c>
      <c r="X1402" s="28">
        <f t="shared" si="649"/>
        <v>10944.070028189999</v>
      </c>
      <c r="Y1402" s="28">
        <f t="shared" si="650"/>
        <v>0</v>
      </c>
      <c r="Z1402" s="45" t="str">
        <f t="shared" si="651"/>
        <v>NA</v>
      </c>
      <c r="AA1402" s="29" t="str">
        <f t="shared" si="652"/>
        <v>Y</v>
      </c>
      <c r="AB1402" s="46">
        <f t="shared" si="653"/>
        <v>5</v>
      </c>
      <c r="AC1402" s="31">
        <f t="shared" si="654"/>
        <v>200000</v>
      </c>
      <c r="AD1402" s="31">
        <f t="shared" si="655"/>
        <v>1000000</v>
      </c>
      <c r="AE1402" s="31">
        <f t="shared" si="656"/>
        <v>11347.906212230209</v>
      </c>
      <c r="AF1402" s="47">
        <f t="shared" si="657"/>
        <v>0</v>
      </c>
      <c r="AG1402" s="31" t="str">
        <f t="shared" si="658"/>
        <v>NA</v>
      </c>
      <c r="AH1402" s="48">
        <f t="shared" si="659"/>
        <v>4</v>
      </c>
      <c r="AI1402" s="33">
        <f t="shared" si="660"/>
        <v>20000</v>
      </c>
      <c r="AJ1402" s="33">
        <f t="shared" si="661"/>
        <v>65000</v>
      </c>
      <c r="AK1402" s="33">
        <f t="shared" si="662"/>
        <v>11766.643951461503</v>
      </c>
      <c r="AL1402" s="33">
        <f t="shared" si="663"/>
        <v>0</v>
      </c>
      <c r="AM1402" s="34">
        <f t="shared" si="664"/>
        <v>0</v>
      </c>
    </row>
    <row r="1403" spans="1:39" ht="15" customHeight="1" x14ac:dyDescent="0.3">
      <c r="A1403" s="166" t="s">
        <v>3837</v>
      </c>
      <c r="B1403" s="99">
        <v>18065</v>
      </c>
      <c r="C1403" s="99">
        <v>45204</v>
      </c>
      <c r="D1403" s="165">
        <v>44647</v>
      </c>
      <c r="E1403" s="165">
        <v>44866</v>
      </c>
      <c r="F1403" s="166">
        <v>2</v>
      </c>
      <c r="G1403" s="178">
        <v>0.71</v>
      </c>
      <c r="H1403" s="181">
        <v>1</v>
      </c>
      <c r="I1403" s="180">
        <v>2.3599999999999999E-2</v>
      </c>
      <c r="J1403" s="21">
        <f t="shared" ref="J1403:J1466" si="665">MAX(0, F1403-G1403)</f>
        <v>1.29</v>
      </c>
      <c r="K1403" s="21" t="str">
        <f t="shared" ref="K1403:K1466" si="666">IF(
  AND(
    E1403 &gt;= D1403-10,
    E1403 &lt;= DATE(2028,6,30),
    J1403 &gt; 0
  ),
  "Y",
  "N"
)</f>
        <v>Y</v>
      </c>
      <c r="L1403" s="37" t="str">
        <f t="shared" ref="L1403:L1466" si="667">IF(
  J1403=0,
  0,
  IF(
    K1403="Y",
    "NA",
    MAX(0, 65000-C1403)
  )
)</f>
        <v>NA</v>
      </c>
      <c r="M1403" s="8" t="str">
        <f t="shared" ref="M1403:M1466" si="668">IF(AND(K1403="Y",J1403&gt;0),"Y","N")</f>
        <v>Y</v>
      </c>
      <c r="N1403" s="42">
        <f t="shared" ref="N1403:N1466" si="669">ROUNDUP(J1403/H1403, 0)</f>
        <v>2</v>
      </c>
      <c r="O1403" s="43">
        <f t="shared" ref="O1403:O1466" si="670">IF(
  N1403=0,
  0,
  IF(
    M1403="Y",
    200000,
    20000
  )
)</f>
        <v>200000</v>
      </c>
      <c r="P1403" s="43" t="str">
        <f t="shared" ref="P1403:P1466" si="671">IF(
  N1403=0,
  0,
  IF(
    M1403="Y",
    "NA",
    MAX(0, 65000)
  )
)</f>
        <v>NA</v>
      </c>
      <c r="Q1403" s="24">
        <f t="shared" ref="Q1403:Q1466" si="672">IF(
  N1403=0,
  0,
  MAX(0, MIN(B1403*(1+I1403), O1403, L1403))
)</f>
        <v>18491.334000000003</v>
      </c>
      <c r="R1403" s="43">
        <f t="shared" ref="R1403:R1466" si="673">IF(
  N1403=0,
  0,
  MAX(0, (B1403*(1+I1403))-Q1403)
)</f>
        <v>0</v>
      </c>
      <c r="S1403" s="24">
        <f t="shared" ref="S1403:S1466" si="674">IF(
    M1403="Y",
    1000000,
    MAX(0, 65000-C1403-Q1403)
  )</f>
        <v>1000000</v>
      </c>
      <c r="T1403" s="25" t="str">
        <f t="shared" ref="T1403:T1466" si="675">IF(AND(K1403="Y",J1403&gt;1),"Y","N")</f>
        <v>Y</v>
      </c>
      <c r="U1403" s="44">
        <f t="shared" ref="U1403:U1466" si="676">MAX(0,(N1403-1))</f>
        <v>1</v>
      </c>
      <c r="V1403" s="45">
        <f t="shared" ref="V1403:V1466" si="677">IF(
  U1403=0,
  0,
  IF(
    T1403="Y",
    200000,
    20000
  )
)</f>
        <v>200000</v>
      </c>
      <c r="W1403" s="45">
        <f t="shared" ref="W1403:W1466" si="678">IF(
  U1403=0,
  0,
  IF(
    T1403="Y",
    1000000,
    MAX(0, 65000)
  )
)</f>
        <v>1000000</v>
      </c>
      <c r="X1403" s="28">
        <f t="shared" ref="X1403:X1466" si="679">IF(
  U1403=0,
  0,
  MAX(0, MIN(B1403*(1+I1403)*(1+I1403), V1403, S1403, (W1403-C1403))
)
)</f>
        <v>18927.729482400006</v>
      </c>
      <c r="Y1403" s="28">
        <f t="shared" ref="Y1403:Y1466" si="680">IF(
  U1403=0,
  0,
  MAX(0, (B1403*(1+I1403)*(1+I1403)-X1403)
)
)</f>
        <v>0</v>
      </c>
      <c r="Z1403" s="45" t="str">
        <f t="shared" ref="Z1403:Z1466" si="681">IF(
    T1403="Y",
    "NA",
    MAX(0, W1403-C1403-Q1403-X1403)
  )</f>
        <v>NA</v>
      </c>
      <c r="AA1403" s="29" t="str">
        <f t="shared" ref="AA1403:AA1466" si="682">IF(AND(K1403="Y",J1403&gt;2),"Y","N")</f>
        <v>N</v>
      </c>
      <c r="AB1403" s="46">
        <f t="shared" ref="AB1403:AB1466" si="683">MAX(0,(U1403-1))</f>
        <v>0</v>
      </c>
      <c r="AC1403" s="31">
        <f t="shared" ref="AC1403:AC1466" si="684">IF(
  AB1403=0,
  0,
  IF(
    AA1403="Y",
    200000,
    20000
  )
)</f>
        <v>0</v>
      </c>
      <c r="AD1403" s="31">
        <f t="shared" ref="AD1403:AD1466" si="685">IF(
  AB1403=0,
  0,
  IF(
    AA1403="Y",
    1000000,
    MAX(0, 65000)
  )
)</f>
        <v>0</v>
      </c>
      <c r="AE1403" s="31">
        <f t="shared" ref="AE1403:AE1466" si="686">IF(
  AB1403=0,
  0,
  MAX(0, MIN(B1403*(1+I1403)*(1+I1403)*(1+I1403), AC1403, Z1403))
)</f>
        <v>0</v>
      </c>
      <c r="AF1403" s="47">
        <f t="shared" ref="AF1403:AF1466" si="687">IF(
  AB1403=0,
  0,
  MAX(0, (B1403*(1+I1403)*(1+I1403)*(1+I1403)-AE1403)
)
)</f>
        <v>0</v>
      </c>
      <c r="AG1403" s="31">
        <f t="shared" ref="AG1403:AG1466" si="688">IF(
    AA1403="Y",
    "NA",
    MAX(0, AD1403-C1403-Q1403-X1403-AE1403)
  )</f>
        <v>0</v>
      </c>
      <c r="AH1403" s="48">
        <f t="shared" si="659"/>
        <v>0</v>
      </c>
      <c r="AI1403" s="33">
        <f t="shared" si="660"/>
        <v>0</v>
      </c>
      <c r="AJ1403" s="33">
        <f t="shared" si="661"/>
        <v>0</v>
      </c>
      <c r="AK1403" s="33">
        <f t="shared" si="662"/>
        <v>0</v>
      </c>
      <c r="AL1403" s="33">
        <f t="shared" si="663"/>
        <v>0</v>
      </c>
      <c r="AM1403" s="34">
        <f t="shared" si="664"/>
        <v>0</v>
      </c>
    </row>
    <row r="1404" spans="1:39" ht="15" customHeight="1" x14ac:dyDescent="0.3">
      <c r="A1404" s="166" t="s">
        <v>3838</v>
      </c>
      <c r="B1404" s="99">
        <v>9616</v>
      </c>
      <c r="C1404" s="99">
        <v>32305</v>
      </c>
      <c r="D1404" s="165">
        <v>46101</v>
      </c>
      <c r="E1404" s="165">
        <v>46279</v>
      </c>
      <c r="F1404" s="166">
        <v>4</v>
      </c>
      <c r="G1404" s="178">
        <v>3.47</v>
      </c>
      <c r="H1404" s="181">
        <v>1</v>
      </c>
      <c r="I1404" s="180">
        <v>3.2399999999999998E-2</v>
      </c>
      <c r="J1404" s="21">
        <f t="shared" si="665"/>
        <v>0.5299999999999998</v>
      </c>
      <c r="K1404" s="21" t="str">
        <f t="shared" si="666"/>
        <v>Y</v>
      </c>
      <c r="L1404" s="37" t="str">
        <f t="shared" si="667"/>
        <v>NA</v>
      </c>
      <c r="M1404" s="8" t="str">
        <f t="shared" si="668"/>
        <v>Y</v>
      </c>
      <c r="N1404" s="42">
        <f t="shared" si="669"/>
        <v>1</v>
      </c>
      <c r="O1404" s="43">
        <f t="shared" si="670"/>
        <v>200000</v>
      </c>
      <c r="P1404" s="43" t="str">
        <f t="shared" si="671"/>
        <v>NA</v>
      </c>
      <c r="Q1404" s="24">
        <f t="shared" si="672"/>
        <v>9927.5583999999999</v>
      </c>
      <c r="R1404" s="43">
        <f t="shared" si="673"/>
        <v>0</v>
      </c>
      <c r="S1404" s="24">
        <f t="shared" si="674"/>
        <v>1000000</v>
      </c>
      <c r="T1404" s="25" t="str">
        <f t="shared" si="675"/>
        <v>N</v>
      </c>
      <c r="U1404" s="44">
        <f t="shared" si="676"/>
        <v>0</v>
      </c>
      <c r="V1404" s="45">
        <f t="shared" si="677"/>
        <v>0</v>
      </c>
      <c r="W1404" s="45">
        <f t="shared" si="678"/>
        <v>0</v>
      </c>
      <c r="X1404" s="28">
        <f t="shared" si="679"/>
        <v>0</v>
      </c>
      <c r="Y1404" s="28">
        <f t="shared" si="680"/>
        <v>0</v>
      </c>
      <c r="Z1404" s="45">
        <f t="shared" si="681"/>
        <v>0</v>
      </c>
      <c r="AA1404" s="29" t="str">
        <f t="shared" si="682"/>
        <v>N</v>
      </c>
      <c r="AB1404" s="46">
        <f t="shared" si="683"/>
        <v>0</v>
      </c>
      <c r="AC1404" s="31">
        <f t="shared" si="684"/>
        <v>0</v>
      </c>
      <c r="AD1404" s="31">
        <f t="shared" si="685"/>
        <v>0</v>
      </c>
      <c r="AE1404" s="31">
        <f t="shared" si="686"/>
        <v>0</v>
      </c>
      <c r="AF1404" s="47">
        <f t="shared" si="687"/>
        <v>0</v>
      </c>
      <c r="AG1404" s="31">
        <f t="shared" si="688"/>
        <v>0</v>
      </c>
      <c r="AH1404" s="48">
        <f t="shared" si="659"/>
        <v>0</v>
      </c>
      <c r="AI1404" s="33">
        <f t="shared" si="660"/>
        <v>0</v>
      </c>
      <c r="AJ1404" s="33">
        <f t="shared" si="661"/>
        <v>0</v>
      </c>
      <c r="AK1404" s="33">
        <f t="shared" si="662"/>
        <v>0</v>
      </c>
      <c r="AL1404" s="33">
        <f t="shared" si="663"/>
        <v>0</v>
      </c>
      <c r="AM1404" s="34">
        <f t="shared" si="664"/>
        <v>0</v>
      </c>
    </row>
    <row r="1405" spans="1:39" ht="15" customHeight="1" x14ac:dyDescent="0.3">
      <c r="A1405" s="166" t="s">
        <v>3839</v>
      </c>
      <c r="B1405" s="99">
        <v>23929</v>
      </c>
      <c r="C1405" s="99">
        <v>74917</v>
      </c>
      <c r="D1405" s="165">
        <v>45816</v>
      </c>
      <c r="E1405" s="165">
        <v>45927</v>
      </c>
      <c r="F1405" s="166">
        <v>4</v>
      </c>
      <c r="G1405" s="178">
        <v>3.98</v>
      </c>
      <c r="H1405" s="181">
        <v>1</v>
      </c>
      <c r="I1405" s="180">
        <v>4.99E-2</v>
      </c>
      <c r="J1405" s="21">
        <f t="shared" si="665"/>
        <v>2.0000000000000018E-2</v>
      </c>
      <c r="K1405" s="21" t="str">
        <f t="shared" si="666"/>
        <v>Y</v>
      </c>
      <c r="L1405" s="37" t="str">
        <f t="shared" si="667"/>
        <v>NA</v>
      </c>
      <c r="M1405" s="8" t="str">
        <f t="shared" si="668"/>
        <v>Y</v>
      </c>
      <c r="N1405" s="42">
        <f t="shared" si="669"/>
        <v>1</v>
      </c>
      <c r="O1405" s="43">
        <f t="shared" si="670"/>
        <v>200000</v>
      </c>
      <c r="P1405" s="43" t="str">
        <f t="shared" si="671"/>
        <v>NA</v>
      </c>
      <c r="Q1405" s="24">
        <f t="shared" si="672"/>
        <v>25123.057100000002</v>
      </c>
      <c r="R1405" s="43">
        <f t="shared" si="673"/>
        <v>0</v>
      </c>
      <c r="S1405" s="24">
        <f t="shared" si="674"/>
        <v>1000000</v>
      </c>
      <c r="T1405" s="25" t="str">
        <f t="shared" si="675"/>
        <v>N</v>
      </c>
      <c r="U1405" s="44">
        <f t="shared" si="676"/>
        <v>0</v>
      </c>
      <c r="V1405" s="45">
        <f t="shared" si="677"/>
        <v>0</v>
      </c>
      <c r="W1405" s="45">
        <f t="shared" si="678"/>
        <v>0</v>
      </c>
      <c r="X1405" s="28">
        <f t="shared" si="679"/>
        <v>0</v>
      </c>
      <c r="Y1405" s="28">
        <f t="shared" si="680"/>
        <v>0</v>
      </c>
      <c r="Z1405" s="45">
        <f t="shared" si="681"/>
        <v>0</v>
      </c>
      <c r="AA1405" s="29" t="str">
        <f t="shared" si="682"/>
        <v>N</v>
      </c>
      <c r="AB1405" s="46">
        <f t="shared" si="683"/>
        <v>0</v>
      </c>
      <c r="AC1405" s="31">
        <f t="shared" si="684"/>
        <v>0</v>
      </c>
      <c r="AD1405" s="31">
        <f t="shared" si="685"/>
        <v>0</v>
      </c>
      <c r="AE1405" s="31">
        <f t="shared" si="686"/>
        <v>0</v>
      </c>
      <c r="AF1405" s="47">
        <f t="shared" si="687"/>
        <v>0</v>
      </c>
      <c r="AG1405" s="31">
        <f t="shared" si="688"/>
        <v>0</v>
      </c>
      <c r="AH1405" s="48">
        <f t="shared" si="659"/>
        <v>0</v>
      </c>
      <c r="AI1405" s="33">
        <f t="shared" si="660"/>
        <v>0</v>
      </c>
      <c r="AJ1405" s="33">
        <f t="shared" si="661"/>
        <v>0</v>
      </c>
      <c r="AK1405" s="33">
        <f t="shared" si="662"/>
        <v>0</v>
      </c>
      <c r="AL1405" s="33">
        <f t="shared" si="663"/>
        <v>0</v>
      </c>
      <c r="AM1405" s="34">
        <f t="shared" si="664"/>
        <v>0</v>
      </c>
    </row>
    <row r="1406" spans="1:39" ht="15" customHeight="1" x14ac:dyDescent="0.3">
      <c r="A1406" s="166" t="s">
        <v>3840</v>
      </c>
      <c r="B1406" s="99">
        <v>5759</v>
      </c>
      <c r="C1406" s="99">
        <v>27561</v>
      </c>
      <c r="D1406" s="165">
        <v>45399</v>
      </c>
      <c r="E1406" s="165">
        <v>45687</v>
      </c>
      <c r="F1406" s="166">
        <v>4</v>
      </c>
      <c r="G1406" s="178">
        <v>3.87</v>
      </c>
      <c r="H1406" s="181">
        <v>0.5</v>
      </c>
      <c r="I1406" s="180">
        <v>5.5800000000000002E-2</v>
      </c>
      <c r="J1406" s="21">
        <f t="shared" si="665"/>
        <v>0.12999999999999989</v>
      </c>
      <c r="K1406" s="21" t="str">
        <f t="shared" si="666"/>
        <v>Y</v>
      </c>
      <c r="L1406" s="37" t="str">
        <f t="shared" si="667"/>
        <v>NA</v>
      </c>
      <c r="M1406" s="8" t="str">
        <f t="shared" si="668"/>
        <v>Y</v>
      </c>
      <c r="N1406" s="42">
        <f t="shared" si="669"/>
        <v>1</v>
      </c>
      <c r="O1406" s="43">
        <f t="shared" si="670"/>
        <v>200000</v>
      </c>
      <c r="P1406" s="43" t="str">
        <f t="shared" si="671"/>
        <v>NA</v>
      </c>
      <c r="Q1406" s="24">
        <f t="shared" si="672"/>
        <v>6080.3522000000003</v>
      </c>
      <c r="R1406" s="43">
        <f t="shared" si="673"/>
        <v>0</v>
      </c>
      <c r="S1406" s="24">
        <f t="shared" si="674"/>
        <v>1000000</v>
      </c>
      <c r="T1406" s="25" t="str">
        <f t="shared" si="675"/>
        <v>N</v>
      </c>
      <c r="U1406" s="44">
        <f t="shared" si="676"/>
        <v>0</v>
      </c>
      <c r="V1406" s="45">
        <f t="shared" si="677"/>
        <v>0</v>
      </c>
      <c r="W1406" s="45">
        <f t="shared" si="678"/>
        <v>0</v>
      </c>
      <c r="X1406" s="28">
        <f t="shared" si="679"/>
        <v>0</v>
      </c>
      <c r="Y1406" s="28">
        <f t="shared" si="680"/>
        <v>0</v>
      </c>
      <c r="Z1406" s="45">
        <f t="shared" si="681"/>
        <v>0</v>
      </c>
      <c r="AA1406" s="29" t="str">
        <f t="shared" si="682"/>
        <v>N</v>
      </c>
      <c r="AB1406" s="46">
        <f t="shared" si="683"/>
        <v>0</v>
      </c>
      <c r="AC1406" s="31">
        <f t="shared" si="684"/>
        <v>0</v>
      </c>
      <c r="AD1406" s="31">
        <f t="shared" si="685"/>
        <v>0</v>
      </c>
      <c r="AE1406" s="31">
        <f t="shared" si="686"/>
        <v>0</v>
      </c>
      <c r="AF1406" s="47">
        <f t="shared" si="687"/>
        <v>0</v>
      </c>
      <c r="AG1406" s="31">
        <f t="shared" si="688"/>
        <v>0</v>
      </c>
      <c r="AH1406" s="48">
        <f t="shared" si="659"/>
        <v>0</v>
      </c>
      <c r="AI1406" s="33">
        <f t="shared" si="660"/>
        <v>0</v>
      </c>
      <c r="AJ1406" s="33">
        <f t="shared" si="661"/>
        <v>0</v>
      </c>
      <c r="AK1406" s="33">
        <f t="shared" si="662"/>
        <v>0</v>
      </c>
      <c r="AL1406" s="33">
        <f t="shared" si="663"/>
        <v>0</v>
      </c>
      <c r="AM1406" s="34">
        <f t="shared" si="664"/>
        <v>0</v>
      </c>
    </row>
    <row r="1407" spans="1:39" ht="15" customHeight="1" x14ac:dyDescent="0.3">
      <c r="A1407" s="166" t="s">
        <v>3841</v>
      </c>
      <c r="B1407" s="99">
        <v>14219</v>
      </c>
      <c r="C1407" s="99">
        <v>89085</v>
      </c>
      <c r="D1407" s="165">
        <v>44981</v>
      </c>
      <c r="E1407" s="165">
        <v>45345</v>
      </c>
      <c r="F1407" s="166">
        <v>4</v>
      </c>
      <c r="G1407" s="178">
        <v>1.21</v>
      </c>
      <c r="H1407" s="181">
        <v>0.25</v>
      </c>
      <c r="I1407" s="180">
        <v>7.4300000000000005E-2</v>
      </c>
      <c r="J1407" s="21">
        <f t="shared" si="665"/>
        <v>2.79</v>
      </c>
      <c r="K1407" s="21" t="str">
        <f t="shared" si="666"/>
        <v>Y</v>
      </c>
      <c r="L1407" s="37" t="str">
        <f t="shared" si="667"/>
        <v>NA</v>
      </c>
      <c r="M1407" s="8" t="str">
        <f t="shared" si="668"/>
        <v>Y</v>
      </c>
      <c r="N1407" s="42">
        <f t="shared" si="669"/>
        <v>12</v>
      </c>
      <c r="O1407" s="43">
        <f t="shared" si="670"/>
        <v>200000</v>
      </c>
      <c r="P1407" s="43" t="str">
        <f t="shared" si="671"/>
        <v>NA</v>
      </c>
      <c r="Q1407" s="24">
        <f t="shared" si="672"/>
        <v>15275.4717</v>
      </c>
      <c r="R1407" s="43">
        <f t="shared" si="673"/>
        <v>0</v>
      </c>
      <c r="S1407" s="24">
        <f t="shared" si="674"/>
        <v>1000000</v>
      </c>
      <c r="T1407" s="25" t="str">
        <f t="shared" si="675"/>
        <v>Y</v>
      </c>
      <c r="U1407" s="44">
        <f t="shared" si="676"/>
        <v>11</v>
      </c>
      <c r="V1407" s="45">
        <f t="shared" si="677"/>
        <v>200000</v>
      </c>
      <c r="W1407" s="45">
        <f t="shared" si="678"/>
        <v>1000000</v>
      </c>
      <c r="X1407" s="28">
        <f t="shared" si="679"/>
        <v>16410.439247310002</v>
      </c>
      <c r="Y1407" s="28">
        <f t="shared" si="680"/>
        <v>0</v>
      </c>
      <c r="Z1407" s="45" t="str">
        <f t="shared" si="681"/>
        <v>NA</v>
      </c>
      <c r="AA1407" s="29" t="str">
        <f t="shared" si="682"/>
        <v>Y</v>
      </c>
      <c r="AB1407" s="46">
        <f t="shared" si="683"/>
        <v>10</v>
      </c>
      <c r="AC1407" s="31">
        <f t="shared" si="684"/>
        <v>200000</v>
      </c>
      <c r="AD1407" s="31">
        <f t="shared" si="685"/>
        <v>1000000</v>
      </c>
      <c r="AE1407" s="31">
        <f t="shared" si="686"/>
        <v>17629.734883385136</v>
      </c>
      <c r="AF1407" s="47">
        <f t="shared" si="687"/>
        <v>0</v>
      </c>
      <c r="AG1407" s="31" t="str">
        <f t="shared" si="688"/>
        <v>NA</v>
      </c>
      <c r="AH1407" s="48">
        <f t="shared" si="659"/>
        <v>9</v>
      </c>
      <c r="AI1407" s="33">
        <f t="shared" si="660"/>
        <v>20000</v>
      </c>
      <c r="AJ1407" s="33">
        <f t="shared" si="661"/>
        <v>65000</v>
      </c>
      <c r="AK1407" s="33">
        <f t="shared" si="662"/>
        <v>18939.624185220651</v>
      </c>
      <c r="AL1407" s="33">
        <f t="shared" si="663"/>
        <v>0</v>
      </c>
      <c r="AM1407" s="34">
        <f t="shared" si="664"/>
        <v>0</v>
      </c>
    </row>
    <row r="1408" spans="1:39" ht="15" customHeight="1" x14ac:dyDescent="0.3">
      <c r="A1408" s="166" t="s">
        <v>3842</v>
      </c>
      <c r="B1408" s="99">
        <v>13666</v>
      </c>
      <c r="C1408" s="99">
        <v>71609</v>
      </c>
      <c r="D1408" s="165">
        <v>44640</v>
      </c>
      <c r="E1408" s="165">
        <v>44876</v>
      </c>
      <c r="F1408" s="166">
        <v>4</v>
      </c>
      <c r="G1408" s="178">
        <v>0.28000000000000003</v>
      </c>
      <c r="H1408" s="181">
        <v>0.25</v>
      </c>
      <c r="I1408" s="180">
        <v>5.4899999999999997E-2</v>
      </c>
      <c r="J1408" s="21">
        <f t="shared" si="665"/>
        <v>3.7199999999999998</v>
      </c>
      <c r="K1408" s="21" t="str">
        <f t="shared" si="666"/>
        <v>Y</v>
      </c>
      <c r="L1408" s="37" t="str">
        <f t="shared" si="667"/>
        <v>NA</v>
      </c>
      <c r="M1408" s="8" t="str">
        <f t="shared" si="668"/>
        <v>Y</v>
      </c>
      <c r="N1408" s="42">
        <f t="shared" si="669"/>
        <v>15</v>
      </c>
      <c r="O1408" s="43">
        <f t="shared" si="670"/>
        <v>200000</v>
      </c>
      <c r="P1408" s="43" t="str">
        <f t="shared" si="671"/>
        <v>NA</v>
      </c>
      <c r="Q1408" s="24">
        <f t="shared" si="672"/>
        <v>14416.2634</v>
      </c>
      <c r="R1408" s="43">
        <f t="shared" si="673"/>
        <v>0</v>
      </c>
      <c r="S1408" s="24">
        <f t="shared" si="674"/>
        <v>1000000</v>
      </c>
      <c r="T1408" s="25" t="str">
        <f t="shared" si="675"/>
        <v>Y</v>
      </c>
      <c r="U1408" s="44">
        <f t="shared" si="676"/>
        <v>14</v>
      </c>
      <c r="V1408" s="45">
        <f t="shared" si="677"/>
        <v>200000</v>
      </c>
      <c r="W1408" s="45">
        <f t="shared" si="678"/>
        <v>1000000</v>
      </c>
      <c r="X1408" s="28">
        <f t="shared" si="679"/>
        <v>15207.71626066</v>
      </c>
      <c r="Y1408" s="28">
        <f t="shared" si="680"/>
        <v>0</v>
      </c>
      <c r="Z1408" s="45" t="str">
        <f t="shared" si="681"/>
        <v>NA</v>
      </c>
      <c r="AA1408" s="29" t="str">
        <f t="shared" si="682"/>
        <v>Y</v>
      </c>
      <c r="AB1408" s="46">
        <f t="shared" si="683"/>
        <v>13</v>
      </c>
      <c r="AC1408" s="31">
        <f t="shared" si="684"/>
        <v>200000</v>
      </c>
      <c r="AD1408" s="31">
        <f t="shared" si="685"/>
        <v>1000000</v>
      </c>
      <c r="AE1408" s="31">
        <f t="shared" si="686"/>
        <v>16042.619883370233</v>
      </c>
      <c r="AF1408" s="47">
        <f t="shared" si="687"/>
        <v>0</v>
      </c>
      <c r="AG1408" s="31" t="str">
        <f t="shared" si="688"/>
        <v>NA</v>
      </c>
      <c r="AH1408" s="48">
        <f t="shared" si="659"/>
        <v>12</v>
      </c>
      <c r="AI1408" s="33">
        <f t="shared" si="660"/>
        <v>20000</v>
      </c>
      <c r="AJ1408" s="33">
        <f t="shared" si="661"/>
        <v>65000</v>
      </c>
      <c r="AK1408" s="33">
        <f t="shared" si="662"/>
        <v>16923.359714967257</v>
      </c>
      <c r="AL1408" s="33">
        <f t="shared" si="663"/>
        <v>0</v>
      </c>
      <c r="AM1408" s="34">
        <f t="shared" si="664"/>
        <v>0</v>
      </c>
    </row>
    <row r="1409" spans="1:39" ht="15" customHeight="1" x14ac:dyDescent="0.3">
      <c r="A1409" s="166" t="s">
        <v>3843</v>
      </c>
      <c r="B1409" s="99">
        <v>23128</v>
      </c>
      <c r="C1409" s="99">
        <v>70955</v>
      </c>
      <c r="D1409" s="165">
        <v>46054</v>
      </c>
      <c r="E1409" s="165">
        <v>46281</v>
      </c>
      <c r="F1409" s="166">
        <v>4</v>
      </c>
      <c r="G1409" s="178">
        <v>3.08</v>
      </c>
      <c r="H1409" s="181">
        <v>0.75</v>
      </c>
      <c r="I1409" s="180">
        <v>7.2800000000000004E-2</v>
      </c>
      <c r="J1409" s="21">
        <f t="shared" si="665"/>
        <v>0.91999999999999993</v>
      </c>
      <c r="K1409" s="21" t="str">
        <f t="shared" si="666"/>
        <v>Y</v>
      </c>
      <c r="L1409" s="37" t="str">
        <f t="shared" si="667"/>
        <v>NA</v>
      </c>
      <c r="M1409" s="8" t="str">
        <f t="shared" si="668"/>
        <v>Y</v>
      </c>
      <c r="N1409" s="42">
        <f t="shared" si="669"/>
        <v>2</v>
      </c>
      <c r="O1409" s="43">
        <f t="shared" si="670"/>
        <v>200000</v>
      </c>
      <c r="P1409" s="43" t="str">
        <f t="shared" si="671"/>
        <v>NA</v>
      </c>
      <c r="Q1409" s="24">
        <f t="shared" si="672"/>
        <v>24811.718399999998</v>
      </c>
      <c r="R1409" s="43">
        <f t="shared" si="673"/>
        <v>0</v>
      </c>
      <c r="S1409" s="24">
        <f t="shared" si="674"/>
        <v>1000000</v>
      </c>
      <c r="T1409" s="25" t="str">
        <f t="shared" si="675"/>
        <v>N</v>
      </c>
      <c r="U1409" s="44">
        <f t="shared" si="676"/>
        <v>1</v>
      </c>
      <c r="V1409" s="45">
        <f t="shared" si="677"/>
        <v>20000</v>
      </c>
      <c r="W1409" s="45">
        <f t="shared" si="678"/>
        <v>65000</v>
      </c>
      <c r="X1409" s="28">
        <f t="shared" si="679"/>
        <v>0</v>
      </c>
      <c r="Y1409" s="28">
        <f t="shared" si="680"/>
        <v>26618.011499519998</v>
      </c>
      <c r="Z1409" s="45">
        <f t="shared" si="681"/>
        <v>0</v>
      </c>
      <c r="AA1409" s="29" t="str">
        <f t="shared" si="682"/>
        <v>N</v>
      </c>
      <c r="AB1409" s="46">
        <f t="shared" si="683"/>
        <v>0</v>
      </c>
      <c r="AC1409" s="31">
        <f t="shared" si="684"/>
        <v>0</v>
      </c>
      <c r="AD1409" s="31">
        <f t="shared" si="685"/>
        <v>0</v>
      </c>
      <c r="AE1409" s="31">
        <f t="shared" si="686"/>
        <v>0</v>
      </c>
      <c r="AF1409" s="47">
        <f t="shared" si="687"/>
        <v>0</v>
      </c>
      <c r="AG1409" s="31">
        <f t="shared" si="688"/>
        <v>0</v>
      </c>
      <c r="AH1409" s="48">
        <f t="shared" ref="AH1409:AH1472" si="689">MAX(0,(AB1409-1))</f>
        <v>0</v>
      </c>
      <c r="AI1409" s="33">
        <f t="shared" ref="AI1409:AI1472" si="690">IF(
  AH1409=0,
  0,
     20000
  )</f>
        <v>0</v>
      </c>
      <c r="AJ1409" s="33">
        <f t="shared" ref="AJ1409:AJ1472" si="691">IF(
  AH1409=0,
  0,
    MAX(0, 65000)
  )</f>
        <v>0</v>
      </c>
      <c r="AK1409" s="33">
        <f t="shared" ref="AK1409:AK1472" si="692">IF(
  AH1409=0,
  0,
  MAX(0, MIN(B1409*(1+I1409)*(1+I1409)*(1+I1409)*(1+I1409), AI1409, AG1409))
)</f>
        <v>0</v>
      </c>
      <c r="AL1409" s="33">
        <f t="shared" ref="AL1409:AL1472" si="693">IF(
  AH1409=0,
  0,
  MAX(0, (B1409*(1+I1409)*(1+I1409)*(1+I1409)*(1+I1409)-AK1409)
)
)</f>
        <v>0</v>
      </c>
      <c r="AM1409" s="34">
        <f t="shared" si="664"/>
        <v>26618.011499519998</v>
      </c>
    </row>
    <row r="1410" spans="1:39" ht="15" customHeight="1" x14ac:dyDescent="0.3">
      <c r="A1410" s="166" t="s">
        <v>3844</v>
      </c>
      <c r="B1410" s="99">
        <v>8893</v>
      </c>
      <c r="C1410" s="99">
        <v>35757</v>
      </c>
      <c r="D1410" s="165">
        <v>46006</v>
      </c>
      <c r="E1410" s="165">
        <v>46237</v>
      </c>
      <c r="F1410" s="166">
        <v>4</v>
      </c>
      <c r="G1410" s="178">
        <v>3.2</v>
      </c>
      <c r="H1410" s="181">
        <v>0.75</v>
      </c>
      <c r="I1410" s="180">
        <v>5.3999999999999999E-2</v>
      </c>
      <c r="J1410" s="21">
        <f t="shared" si="665"/>
        <v>0.79999999999999982</v>
      </c>
      <c r="K1410" s="21" t="str">
        <f t="shared" si="666"/>
        <v>Y</v>
      </c>
      <c r="L1410" s="37" t="str">
        <f t="shared" si="667"/>
        <v>NA</v>
      </c>
      <c r="M1410" s="8" t="str">
        <f t="shared" si="668"/>
        <v>Y</v>
      </c>
      <c r="N1410" s="42">
        <f t="shared" si="669"/>
        <v>2</v>
      </c>
      <c r="O1410" s="43">
        <f t="shared" si="670"/>
        <v>200000</v>
      </c>
      <c r="P1410" s="43" t="str">
        <f t="shared" si="671"/>
        <v>NA</v>
      </c>
      <c r="Q1410" s="24">
        <f t="shared" si="672"/>
        <v>9373.2219999999998</v>
      </c>
      <c r="R1410" s="43">
        <f t="shared" si="673"/>
        <v>0</v>
      </c>
      <c r="S1410" s="24">
        <f t="shared" si="674"/>
        <v>1000000</v>
      </c>
      <c r="T1410" s="25" t="str">
        <f t="shared" si="675"/>
        <v>N</v>
      </c>
      <c r="U1410" s="44">
        <f t="shared" si="676"/>
        <v>1</v>
      </c>
      <c r="V1410" s="45">
        <f t="shared" si="677"/>
        <v>20000</v>
      </c>
      <c r="W1410" s="45">
        <f t="shared" si="678"/>
        <v>65000</v>
      </c>
      <c r="X1410" s="28">
        <f t="shared" si="679"/>
        <v>9879.3759879999998</v>
      </c>
      <c r="Y1410" s="28">
        <f t="shared" si="680"/>
        <v>0</v>
      </c>
      <c r="Z1410" s="45">
        <f t="shared" si="681"/>
        <v>9990.4020119999986</v>
      </c>
      <c r="AA1410" s="29" t="str">
        <f t="shared" si="682"/>
        <v>N</v>
      </c>
      <c r="AB1410" s="46">
        <f t="shared" si="683"/>
        <v>0</v>
      </c>
      <c r="AC1410" s="31">
        <f t="shared" si="684"/>
        <v>0</v>
      </c>
      <c r="AD1410" s="31">
        <f t="shared" si="685"/>
        <v>0</v>
      </c>
      <c r="AE1410" s="31">
        <f t="shared" si="686"/>
        <v>0</v>
      </c>
      <c r="AF1410" s="47">
        <f t="shared" si="687"/>
        <v>0</v>
      </c>
      <c r="AG1410" s="31">
        <f t="shared" si="688"/>
        <v>0</v>
      </c>
      <c r="AH1410" s="48">
        <f t="shared" si="689"/>
        <v>0</v>
      </c>
      <c r="AI1410" s="33">
        <f t="shared" si="690"/>
        <v>0</v>
      </c>
      <c r="AJ1410" s="33">
        <f t="shared" si="691"/>
        <v>0</v>
      </c>
      <c r="AK1410" s="33">
        <f t="shared" si="692"/>
        <v>0</v>
      </c>
      <c r="AL1410" s="33">
        <f t="shared" si="693"/>
        <v>0</v>
      </c>
      <c r="AM1410" s="34">
        <f t="shared" si="664"/>
        <v>0</v>
      </c>
    </row>
    <row r="1411" spans="1:39" ht="15" customHeight="1" x14ac:dyDescent="0.3">
      <c r="A1411" s="166" t="s">
        <v>3845</v>
      </c>
      <c r="B1411" s="99">
        <v>11522</v>
      </c>
      <c r="C1411" s="99">
        <v>100488</v>
      </c>
      <c r="D1411" s="165">
        <v>45162</v>
      </c>
      <c r="E1411" s="165">
        <v>45397</v>
      </c>
      <c r="F1411" s="166">
        <v>2</v>
      </c>
      <c r="G1411" s="178">
        <v>0.19</v>
      </c>
      <c r="H1411" s="181">
        <v>0.5</v>
      </c>
      <c r="I1411" s="180">
        <v>6.5000000000000002E-2</v>
      </c>
      <c r="J1411" s="21">
        <f t="shared" si="665"/>
        <v>1.81</v>
      </c>
      <c r="K1411" s="21" t="str">
        <f t="shared" si="666"/>
        <v>Y</v>
      </c>
      <c r="L1411" s="37" t="str">
        <f t="shared" si="667"/>
        <v>NA</v>
      </c>
      <c r="M1411" s="8" t="str">
        <f t="shared" si="668"/>
        <v>Y</v>
      </c>
      <c r="N1411" s="42">
        <f t="shared" si="669"/>
        <v>4</v>
      </c>
      <c r="O1411" s="43">
        <f t="shared" si="670"/>
        <v>200000</v>
      </c>
      <c r="P1411" s="43" t="str">
        <f t="shared" si="671"/>
        <v>NA</v>
      </c>
      <c r="Q1411" s="24">
        <f t="shared" si="672"/>
        <v>12270.93</v>
      </c>
      <c r="R1411" s="43">
        <f t="shared" si="673"/>
        <v>0</v>
      </c>
      <c r="S1411" s="24">
        <f t="shared" si="674"/>
        <v>1000000</v>
      </c>
      <c r="T1411" s="25" t="str">
        <f t="shared" si="675"/>
        <v>Y</v>
      </c>
      <c r="U1411" s="44">
        <f t="shared" si="676"/>
        <v>3</v>
      </c>
      <c r="V1411" s="45">
        <f t="shared" si="677"/>
        <v>200000</v>
      </c>
      <c r="W1411" s="45">
        <f t="shared" si="678"/>
        <v>1000000</v>
      </c>
      <c r="X1411" s="28">
        <f t="shared" si="679"/>
        <v>13068.54045</v>
      </c>
      <c r="Y1411" s="28">
        <f t="shared" si="680"/>
        <v>0</v>
      </c>
      <c r="Z1411" s="45" t="str">
        <f t="shared" si="681"/>
        <v>NA</v>
      </c>
      <c r="AA1411" s="29" t="str">
        <f t="shared" si="682"/>
        <v>N</v>
      </c>
      <c r="AB1411" s="46">
        <f t="shared" si="683"/>
        <v>2</v>
      </c>
      <c r="AC1411" s="31">
        <f t="shared" si="684"/>
        <v>20000</v>
      </c>
      <c r="AD1411" s="31">
        <f t="shared" si="685"/>
        <v>65000</v>
      </c>
      <c r="AE1411" s="31">
        <f t="shared" si="686"/>
        <v>13917.99557925</v>
      </c>
      <c r="AF1411" s="47">
        <f t="shared" si="687"/>
        <v>0</v>
      </c>
      <c r="AG1411" s="31">
        <f t="shared" si="688"/>
        <v>0</v>
      </c>
      <c r="AH1411" s="48">
        <f t="shared" si="689"/>
        <v>1</v>
      </c>
      <c r="AI1411" s="33">
        <f t="shared" si="690"/>
        <v>20000</v>
      </c>
      <c r="AJ1411" s="33">
        <f t="shared" si="691"/>
        <v>65000</v>
      </c>
      <c r="AK1411" s="33">
        <f t="shared" si="692"/>
        <v>0</v>
      </c>
      <c r="AL1411" s="33">
        <f t="shared" si="693"/>
        <v>14822.66529190125</v>
      </c>
      <c r="AM1411" s="34">
        <f t="shared" ref="AM1411:AM1474" si="694">R1411+Y1411+AF1411+AL1411</f>
        <v>14822.66529190125</v>
      </c>
    </row>
    <row r="1412" spans="1:39" ht="15" customHeight="1" x14ac:dyDescent="0.3">
      <c r="A1412" s="166" t="s">
        <v>3846</v>
      </c>
      <c r="B1412" s="99">
        <v>19974</v>
      </c>
      <c r="C1412" s="99">
        <v>49495</v>
      </c>
      <c r="D1412" s="165">
        <v>44963</v>
      </c>
      <c r="E1412" s="165">
        <v>45256</v>
      </c>
      <c r="F1412" s="166">
        <v>2</v>
      </c>
      <c r="G1412" s="178">
        <v>0.72</v>
      </c>
      <c r="H1412" s="181">
        <v>0.75</v>
      </c>
      <c r="I1412" s="180">
        <v>2.64E-2</v>
      </c>
      <c r="J1412" s="21">
        <f t="shared" si="665"/>
        <v>1.28</v>
      </c>
      <c r="K1412" s="21" t="str">
        <f t="shared" si="666"/>
        <v>Y</v>
      </c>
      <c r="L1412" s="37" t="str">
        <f t="shared" si="667"/>
        <v>NA</v>
      </c>
      <c r="M1412" s="8" t="str">
        <f t="shared" si="668"/>
        <v>Y</v>
      </c>
      <c r="N1412" s="42">
        <f t="shared" si="669"/>
        <v>2</v>
      </c>
      <c r="O1412" s="43">
        <f t="shared" si="670"/>
        <v>200000</v>
      </c>
      <c r="P1412" s="43" t="str">
        <f t="shared" si="671"/>
        <v>NA</v>
      </c>
      <c r="Q1412" s="24">
        <f t="shared" si="672"/>
        <v>20501.313600000001</v>
      </c>
      <c r="R1412" s="43">
        <f t="shared" si="673"/>
        <v>0</v>
      </c>
      <c r="S1412" s="24">
        <f t="shared" si="674"/>
        <v>1000000</v>
      </c>
      <c r="T1412" s="25" t="str">
        <f t="shared" si="675"/>
        <v>Y</v>
      </c>
      <c r="U1412" s="44">
        <f t="shared" si="676"/>
        <v>1</v>
      </c>
      <c r="V1412" s="45">
        <f t="shared" si="677"/>
        <v>200000</v>
      </c>
      <c r="W1412" s="45">
        <f t="shared" si="678"/>
        <v>1000000</v>
      </c>
      <c r="X1412" s="28">
        <f t="shared" si="679"/>
        <v>21042.548279040002</v>
      </c>
      <c r="Y1412" s="28">
        <f t="shared" si="680"/>
        <v>0</v>
      </c>
      <c r="Z1412" s="45" t="str">
        <f t="shared" si="681"/>
        <v>NA</v>
      </c>
      <c r="AA1412" s="29" t="str">
        <f t="shared" si="682"/>
        <v>N</v>
      </c>
      <c r="AB1412" s="46">
        <f t="shared" si="683"/>
        <v>0</v>
      </c>
      <c r="AC1412" s="31">
        <f t="shared" si="684"/>
        <v>0</v>
      </c>
      <c r="AD1412" s="31">
        <f t="shared" si="685"/>
        <v>0</v>
      </c>
      <c r="AE1412" s="31">
        <f t="shared" si="686"/>
        <v>0</v>
      </c>
      <c r="AF1412" s="47">
        <f t="shared" si="687"/>
        <v>0</v>
      </c>
      <c r="AG1412" s="31">
        <f t="shared" si="688"/>
        <v>0</v>
      </c>
      <c r="AH1412" s="48">
        <f t="shared" si="689"/>
        <v>0</v>
      </c>
      <c r="AI1412" s="33">
        <f t="shared" si="690"/>
        <v>0</v>
      </c>
      <c r="AJ1412" s="33">
        <f t="shared" si="691"/>
        <v>0</v>
      </c>
      <c r="AK1412" s="33">
        <f t="shared" si="692"/>
        <v>0</v>
      </c>
      <c r="AL1412" s="33">
        <f t="shared" si="693"/>
        <v>0</v>
      </c>
      <c r="AM1412" s="34">
        <f t="shared" si="694"/>
        <v>0</v>
      </c>
    </row>
    <row r="1413" spans="1:39" ht="15" customHeight="1" x14ac:dyDescent="0.3">
      <c r="A1413" s="166" t="s">
        <v>3847</v>
      </c>
      <c r="B1413" s="99">
        <v>24455</v>
      </c>
      <c r="C1413" s="99">
        <v>78544</v>
      </c>
      <c r="D1413" s="165">
        <v>45166</v>
      </c>
      <c r="E1413" s="165">
        <v>45456</v>
      </c>
      <c r="F1413" s="166">
        <v>4</v>
      </c>
      <c r="G1413" s="178">
        <v>2.86</v>
      </c>
      <c r="H1413" s="181">
        <v>0.75</v>
      </c>
      <c r="I1413" s="180">
        <v>4.82E-2</v>
      </c>
      <c r="J1413" s="21">
        <f t="shared" si="665"/>
        <v>1.1400000000000001</v>
      </c>
      <c r="K1413" s="21" t="str">
        <f t="shared" si="666"/>
        <v>Y</v>
      </c>
      <c r="L1413" s="37" t="str">
        <f t="shared" si="667"/>
        <v>NA</v>
      </c>
      <c r="M1413" s="8" t="str">
        <f t="shared" si="668"/>
        <v>Y</v>
      </c>
      <c r="N1413" s="42">
        <f t="shared" si="669"/>
        <v>2</v>
      </c>
      <c r="O1413" s="43">
        <f t="shared" si="670"/>
        <v>200000</v>
      </c>
      <c r="P1413" s="43" t="str">
        <f t="shared" si="671"/>
        <v>NA</v>
      </c>
      <c r="Q1413" s="24">
        <f t="shared" si="672"/>
        <v>25633.731</v>
      </c>
      <c r="R1413" s="43">
        <f t="shared" si="673"/>
        <v>0</v>
      </c>
      <c r="S1413" s="24">
        <f t="shared" si="674"/>
        <v>1000000</v>
      </c>
      <c r="T1413" s="25" t="str">
        <f t="shared" si="675"/>
        <v>Y</v>
      </c>
      <c r="U1413" s="44">
        <f t="shared" si="676"/>
        <v>1</v>
      </c>
      <c r="V1413" s="45">
        <f t="shared" si="677"/>
        <v>200000</v>
      </c>
      <c r="W1413" s="45">
        <f t="shared" si="678"/>
        <v>1000000</v>
      </c>
      <c r="X1413" s="28">
        <f t="shared" si="679"/>
        <v>26869.276834200002</v>
      </c>
      <c r="Y1413" s="28">
        <f t="shared" si="680"/>
        <v>0</v>
      </c>
      <c r="Z1413" s="45" t="str">
        <f t="shared" si="681"/>
        <v>NA</v>
      </c>
      <c r="AA1413" s="29" t="str">
        <f t="shared" si="682"/>
        <v>N</v>
      </c>
      <c r="AB1413" s="46">
        <f t="shared" si="683"/>
        <v>0</v>
      </c>
      <c r="AC1413" s="31">
        <f t="shared" si="684"/>
        <v>0</v>
      </c>
      <c r="AD1413" s="31">
        <f t="shared" si="685"/>
        <v>0</v>
      </c>
      <c r="AE1413" s="31">
        <f t="shared" si="686"/>
        <v>0</v>
      </c>
      <c r="AF1413" s="47">
        <f t="shared" si="687"/>
        <v>0</v>
      </c>
      <c r="AG1413" s="31">
        <f t="shared" si="688"/>
        <v>0</v>
      </c>
      <c r="AH1413" s="48">
        <f t="shared" si="689"/>
        <v>0</v>
      </c>
      <c r="AI1413" s="33">
        <f t="shared" si="690"/>
        <v>0</v>
      </c>
      <c r="AJ1413" s="33">
        <f t="shared" si="691"/>
        <v>0</v>
      </c>
      <c r="AK1413" s="33">
        <f t="shared" si="692"/>
        <v>0</v>
      </c>
      <c r="AL1413" s="33">
        <f t="shared" si="693"/>
        <v>0</v>
      </c>
      <c r="AM1413" s="34">
        <f t="shared" si="694"/>
        <v>0</v>
      </c>
    </row>
    <row r="1414" spans="1:39" ht="15" customHeight="1" x14ac:dyDescent="0.3">
      <c r="A1414" s="166" t="s">
        <v>3848</v>
      </c>
      <c r="B1414" s="99">
        <v>15854</v>
      </c>
      <c r="C1414" s="99">
        <v>40220</v>
      </c>
      <c r="D1414" s="165">
        <v>45351</v>
      </c>
      <c r="E1414" s="165">
        <v>45679</v>
      </c>
      <c r="F1414" s="166">
        <v>4</v>
      </c>
      <c r="G1414" s="178">
        <v>3.21</v>
      </c>
      <c r="H1414" s="181">
        <v>0.25</v>
      </c>
      <c r="I1414" s="180">
        <v>5.6800000000000003E-2</v>
      </c>
      <c r="J1414" s="21">
        <f t="shared" si="665"/>
        <v>0.79</v>
      </c>
      <c r="K1414" s="21" t="str">
        <f t="shared" si="666"/>
        <v>Y</v>
      </c>
      <c r="L1414" s="37" t="str">
        <f t="shared" si="667"/>
        <v>NA</v>
      </c>
      <c r="M1414" s="8" t="str">
        <f t="shared" si="668"/>
        <v>Y</v>
      </c>
      <c r="N1414" s="42">
        <f t="shared" si="669"/>
        <v>4</v>
      </c>
      <c r="O1414" s="43">
        <f t="shared" si="670"/>
        <v>200000</v>
      </c>
      <c r="P1414" s="43" t="str">
        <f t="shared" si="671"/>
        <v>NA</v>
      </c>
      <c r="Q1414" s="24">
        <f t="shared" si="672"/>
        <v>16754.5072</v>
      </c>
      <c r="R1414" s="43">
        <f t="shared" si="673"/>
        <v>0</v>
      </c>
      <c r="S1414" s="24">
        <f t="shared" si="674"/>
        <v>1000000</v>
      </c>
      <c r="T1414" s="25" t="str">
        <f t="shared" si="675"/>
        <v>N</v>
      </c>
      <c r="U1414" s="44">
        <f t="shared" si="676"/>
        <v>3</v>
      </c>
      <c r="V1414" s="45">
        <f t="shared" si="677"/>
        <v>20000</v>
      </c>
      <c r="W1414" s="45">
        <f t="shared" si="678"/>
        <v>65000</v>
      </c>
      <c r="X1414" s="28">
        <f t="shared" si="679"/>
        <v>17706.163208959999</v>
      </c>
      <c r="Y1414" s="28">
        <f t="shared" si="680"/>
        <v>0</v>
      </c>
      <c r="Z1414" s="45">
        <f t="shared" si="681"/>
        <v>0</v>
      </c>
      <c r="AA1414" s="29" t="str">
        <f t="shared" si="682"/>
        <v>N</v>
      </c>
      <c r="AB1414" s="46">
        <f t="shared" si="683"/>
        <v>2</v>
      </c>
      <c r="AC1414" s="31">
        <f t="shared" si="684"/>
        <v>20000</v>
      </c>
      <c r="AD1414" s="31">
        <f t="shared" si="685"/>
        <v>65000</v>
      </c>
      <c r="AE1414" s="31">
        <f t="shared" si="686"/>
        <v>0</v>
      </c>
      <c r="AF1414" s="47">
        <f t="shared" si="687"/>
        <v>18711.873279228927</v>
      </c>
      <c r="AG1414" s="31">
        <f t="shared" si="688"/>
        <v>0</v>
      </c>
      <c r="AH1414" s="48">
        <f t="shared" si="689"/>
        <v>1</v>
      </c>
      <c r="AI1414" s="33">
        <f t="shared" si="690"/>
        <v>20000</v>
      </c>
      <c r="AJ1414" s="33">
        <f t="shared" si="691"/>
        <v>65000</v>
      </c>
      <c r="AK1414" s="33">
        <f t="shared" si="692"/>
        <v>0</v>
      </c>
      <c r="AL1414" s="33">
        <f t="shared" si="693"/>
        <v>19774.70768148913</v>
      </c>
      <c r="AM1414" s="34">
        <f t="shared" si="694"/>
        <v>38486.580960718056</v>
      </c>
    </row>
    <row r="1415" spans="1:39" ht="15" customHeight="1" x14ac:dyDescent="0.3">
      <c r="A1415" s="166" t="s">
        <v>3849</v>
      </c>
      <c r="B1415" s="99">
        <v>23927</v>
      </c>
      <c r="C1415" s="99">
        <v>63751</v>
      </c>
      <c r="D1415" s="165">
        <v>44727</v>
      </c>
      <c r="E1415" s="165">
        <v>44783</v>
      </c>
      <c r="F1415" s="166">
        <v>4</v>
      </c>
      <c r="G1415" s="178">
        <v>0.76</v>
      </c>
      <c r="H1415" s="181">
        <v>1</v>
      </c>
      <c r="I1415" s="180">
        <v>2.53E-2</v>
      </c>
      <c r="J1415" s="21">
        <f t="shared" si="665"/>
        <v>3.24</v>
      </c>
      <c r="K1415" s="21" t="str">
        <f t="shared" si="666"/>
        <v>Y</v>
      </c>
      <c r="L1415" s="37" t="str">
        <f t="shared" si="667"/>
        <v>NA</v>
      </c>
      <c r="M1415" s="8" t="str">
        <f t="shared" si="668"/>
        <v>Y</v>
      </c>
      <c r="N1415" s="42">
        <f t="shared" si="669"/>
        <v>4</v>
      </c>
      <c r="O1415" s="43">
        <f t="shared" si="670"/>
        <v>200000</v>
      </c>
      <c r="P1415" s="43" t="str">
        <f t="shared" si="671"/>
        <v>NA</v>
      </c>
      <c r="Q1415" s="24">
        <f t="shared" si="672"/>
        <v>24532.353100000004</v>
      </c>
      <c r="R1415" s="43">
        <f t="shared" si="673"/>
        <v>0</v>
      </c>
      <c r="S1415" s="24">
        <f t="shared" si="674"/>
        <v>1000000</v>
      </c>
      <c r="T1415" s="25" t="str">
        <f t="shared" si="675"/>
        <v>Y</v>
      </c>
      <c r="U1415" s="44">
        <f t="shared" si="676"/>
        <v>3</v>
      </c>
      <c r="V1415" s="45">
        <f t="shared" si="677"/>
        <v>200000</v>
      </c>
      <c r="W1415" s="45">
        <f t="shared" si="678"/>
        <v>1000000</v>
      </c>
      <c r="X1415" s="28">
        <f t="shared" si="679"/>
        <v>25153.021633430006</v>
      </c>
      <c r="Y1415" s="28">
        <f t="shared" si="680"/>
        <v>0</v>
      </c>
      <c r="Z1415" s="45" t="str">
        <f t="shared" si="681"/>
        <v>NA</v>
      </c>
      <c r="AA1415" s="29" t="str">
        <f t="shared" si="682"/>
        <v>Y</v>
      </c>
      <c r="AB1415" s="46">
        <f t="shared" si="683"/>
        <v>2</v>
      </c>
      <c r="AC1415" s="31">
        <f t="shared" si="684"/>
        <v>200000</v>
      </c>
      <c r="AD1415" s="31">
        <f t="shared" si="685"/>
        <v>1000000</v>
      </c>
      <c r="AE1415" s="31">
        <f t="shared" si="686"/>
        <v>25789.393080755788</v>
      </c>
      <c r="AF1415" s="47">
        <f t="shared" si="687"/>
        <v>0</v>
      </c>
      <c r="AG1415" s="31" t="str">
        <f t="shared" si="688"/>
        <v>NA</v>
      </c>
      <c r="AH1415" s="48">
        <f t="shared" si="689"/>
        <v>1</v>
      </c>
      <c r="AI1415" s="33">
        <f t="shared" si="690"/>
        <v>20000</v>
      </c>
      <c r="AJ1415" s="33">
        <f t="shared" si="691"/>
        <v>65000</v>
      </c>
      <c r="AK1415" s="33">
        <f t="shared" si="692"/>
        <v>20000</v>
      </c>
      <c r="AL1415" s="33">
        <f t="shared" si="693"/>
        <v>6441.8647256989134</v>
      </c>
      <c r="AM1415" s="34">
        <f t="shared" si="694"/>
        <v>6441.8647256989134</v>
      </c>
    </row>
    <row r="1416" spans="1:39" ht="15" customHeight="1" x14ac:dyDescent="0.3">
      <c r="A1416" s="166" t="s">
        <v>3850</v>
      </c>
      <c r="B1416" s="99">
        <v>23761</v>
      </c>
      <c r="C1416" s="99">
        <v>48165</v>
      </c>
      <c r="D1416" s="165">
        <v>45814</v>
      </c>
      <c r="E1416" s="165">
        <v>45853</v>
      </c>
      <c r="F1416" s="166">
        <v>4</v>
      </c>
      <c r="G1416" s="178">
        <v>1.32</v>
      </c>
      <c r="H1416" s="181">
        <v>0.5</v>
      </c>
      <c r="I1416" s="180">
        <v>4.3900000000000002E-2</v>
      </c>
      <c r="J1416" s="21">
        <f t="shared" si="665"/>
        <v>2.6799999999999997</v>
      </c>
      <c r="K1416" s="21" t="str">
        <f t="shared" si="666"/>
        <v>Y</v>
      </c>
      <c r="L1416" s="37" t="str">
        <f t="shared" si="667"/>
        <v>NA</v>
      </c>
      <c r="M1416" s="8" t="str">
        <f t="shared" si="668"/>
        <v>Y</v>
      </c>
      <c r="N1416" s="42">
        <f t="shared" si="669"/>
        <v>6</v>
      </c>
      <c r="O1416" s="43">
        <f t="shared" si="670"/>
        <v>200000</v>
      </c>
      <c r="P1416" s="43" t="str">
        <f t="shared" si="671"/>
        <v>NA</v>
      </c>
      <c r="Q1416" s="24">
        <f t="shared" si="672"/>
        <v>24804.107900000003</v>
      </c>
      <c r="R1416" s="43">
        <f t="shared" si="673"/>
        <v>0</v>
      </c>
      <c r="S1416" s="24">
        <f t="shared" si="674"/>
        <v>1000000</v>
      </c>
      <c r="T1416" s="25" t="str">
        <f t="shared" si="675"/>
        <v>Y</v>
      </c>
      <c r="U1416" s="44">
        <f t="shared" si="676"/>
        <v>5</v>
      </c>
      <c r="V1416" s="45">
        <f t="shared" si="677"/>
        <v>200000</v>
      </c>
      <c r="W1416" s="45">
        <f t="shared" si="678"/>
        <v>1000000</v>
      </c>
      <c r="X1416" s="28">
        <f t="shared" si="679"/>
        <v>25893.008236810005</v>
      </c>
      <c r="Y1416" s="28">
        <f t="shared" si="680"/>
        <v>0</v>
      </c>
      <c r="Z1416" s="45" t="str">
        <f t="shared" si="681"/>
        <v>NA</v>
      </c>
      <c r="AA1416" s="29" t="str">
        <f t="shared" si="682"/>
        <v>Y</v>
      </c>
      <c r="AB1416" s="46">
        <f t="shared" si="683"/>
        <v>4</v>
      </c>
      <c r="AC1416" s="31">
        <f t="shared" si="684"/>
        <v>200000</v>
      </c>
      <c r="AD1416" s="31">
        <f t="shared" si="685"/>
        <v>1000000</v>
      </c>
      <c r="AE1416" s="31">
        <f t="shared" si="686"/>
        <v>27029.711298405964</v>
      </c>
      <c r="AF1416" s="47">
        <f t="shared" si="687"/>
        <v>0</v>
      </c>
      <c r="AG1416" s="31" t="str">
        <f t="shared" si="688"/>
        <v>NA</v>
      </c>
      <c r="AH1416" s="48">
        <f t="shared" si="689"/>
        <v>3</v>
      </c>
      <c r="AI1416" s="33">
        <f t="shared" si="690"/>
        <v>20000</v>
      </c>
      <c r="AJ1416" s="33">
        <f t="shared" si="691"/>
        <v>65000</v>
      </c>
      <c r="AK1416" s="33">
        <f t="shared" si="692"/>
        <v>20000</v>
      </c>
      <c r="AL1416" s="33">
        <f t="shared" si="693"/>
        <v>8216.3156244059865</v>
      </c>
      <c r="AM1416" s="34">
        <f t="shared" si="694"/>
        <v>8216.3156244059865</v>
      </c>
    </row>
    <row r="1417" spans="1:39" ht="15" customHeight="1" x14ac:dyDescent="0.3">
      <c r="A1417" s="166" t="s">
        <v>3851</v>
      </c>
      <c r="B1417" s="99">
        <v>21443</v>
      </c>
      <c r="C1417" s="99">
        <v>93257</v>
      </c>
      <c r="D1417" s="165">
        <v>44417</v>
      </c>
      <c r="E1417" s="165">
        <v>44478</v>
      </c>
      <c r="F1417" s="166">
        <v>2</v>
      </c>
      <c r="G1417" s="178">
        <v>1.0900000000000001</v>
      </c>
      <c r="H1417" s="181">
        <v>0.75</v>
      </c>
      <c r="I1417" s="180">
        <v>8.4900000000000003E-2</v>
      </c>
      <c r="J1417" s="21">
        <f t="shared" si="665"/>
        <v>0.90999999999999992</v>
      </c>
      <c r="K1417" s="21" t="str">
        <f t="shared" si="666"/>
        <v>Y</v>
      </c>
      <c r="L1417" s="37" t="str">
        <f t="shared" si="667"/>
        <v>NA</v>
      </c>
      <c r="M1417" s="8" t="str">
        <f t="shared" si="668"/>
        <v>Y</v>
      </c>
      <c r="N1417" s="42">
        <f t="shared" si="669"/>
        <v>2</v>
      </c>
      <c r="O1417" s="43">
        <f t="shared" si="670"/>
        <v>200000</v>
      </c>
      <c r="P1417" s="43" t="str">
        <f t="shared" si="671"/>
        <v>NA</v>
      </c>
      <c r="Q1417" s="24">
        <f t="shared" si="672"/>
        <v>23263.510699999999</v>
      </c>
      <c r="R1417" s="43">
        <f t="shared" si="673"/>
        <v>0</v>
      </c>
      <c r="S1417" s="24">
        <f t="shared" si="674"/>
        <v>1000000</v>
      </c>
      <c r="T1417" s="25" t="str">
        <f t="shared" si="675"/>
        <v>N</v>
      </c>
      <c r="U1417" s="44">
        <f t="shared" si="676"/>
        <v>1</v>
      </c>
      <c r="V1417" s="45">
        <f t="shared" si="677"/>
        <v>20000</v>
      </c>
      <c r="W1417" s="45">
        <f t="shared" si="678"/>
        <v>65000</v>
      </c>
      <c r="X1417" s="28">
        <f t="shared" si="679"/>
        <v>0</v>
      </c>
      <c r="Y1417" s="28">
        <f t="shared" si="680"/>
        <v>25238.582758429999</v>
      </c>
      <c r="Z1417" s="45">
        <f t="shared" si="681"/>
        <v>0</v>
      </c>
      <c r="AA1417" s="29" t="str">
        <f t="shared" si="682"/>
        <v>N</v>
      </c>
      <c r="AB1417" s="46">
        <f t="shared" si="683"/>
        <v>0</v>
      </c>
      <c r="AC1417" s="31">
        <f t="shared" si="684"/>
        <v>0</v>
      </c>
      <c r="AD1417" s="31">
        <f t="shared" si="685"/>
        <v>0</v>
      </c>
      <c r="AE1417" s="31">
        <f t="shared" si="686"/>
        <v>0</v>
      </c>
      <c r="AF1417" s="47">
        <f t="shared" si="687"/>
        <v>0</v>
      </c>
      <c r="AG1417" s="31">
        <f t="shared" si="688"/>
        <v>0</v>
      </c>
      <c r="AH1417" s="48">
        <f t="shared" si="689"/>
        <v>0</v>
      </c>
      <c r="AI1417" s="33">
        <f t="shared" si="690"/>
        <v>0</v>
      </c>
      <c r="AJ1417" s="33">
        <f t="shared" si="691"/>
        <v>0</v>
      </c>
      <c r="AK1417" s="33">
        <f t="shared" si="692"/>
        <v>0</v>
      </c>
      <c r="AL1417" s="33">
        <f t="shared" si="693"/>
        <v>0</v>
      </c>
      <c r="AM1417" s="34">
        <f t="shared" si="694"/>
        <v>25238.582758429999</v>
      </c>
    </row>
    <row r="1418" spans="1:39" ht="15" customHeight="1" x14ac:dyDescent="0.3">
      <c r="A1418" s="166" t="s">
        <v>3852</v>
      </c>
      <c r="B1418" s="99">
        <v>17347</v>
      </c>
      <c r="C1418" s="99">
        <v>68471</v>
      </c>
      <c r="D1418" s="165">
        <v>45850</v>
      </c>
      <c r="E1418" s="165">
        <v>46115</v>
      </c>
      <c r="F1418" s="166">
        <v>4</v>
      </c>
      <c r="G1418" s="178">
        <v>2.23</v>
      </c>
      <c r="H1418" s="181">
        <v>0.75</v>
      </c>
      <c r="I1418" s="180">
        <v>5.7700000000000001E-2</v>
      </c>
      <c r="J1418" s="21">
        <f t="shared" si="665"/>
        <v>1.77</v>
      </c>
      <c r="K1418" s="21" t="str">
        <f t="shared" si="666"/>
        <v>Y</v>
      </c>
      <c r="L1418" s="37" t="str">
        <f t="shared" si="667"/>
        <v>NA</v>
      </c>
      <c r="M1418" s="8" t="str">
        <f t="shared" si="668"/>
        <v>Y</v>
      </c>
      <c r="N1418" s="42">
        <f t="shared" si="669"/>
        <v>3</v>
      </c>
      <c r="O1418" s="43">
        <f t="shared" si="670"/>
        <v>200000</v>
      </c>
      <c r="P1418" s="43" t="str">
        <f t="shared" si="671"/>
        <v>NA</v>
      </c>
      <c r="Q1418" s="24">
        <f t="shared" si="672"/>
        <v>18347.921900000001</v>
      </c>
      <c r="R1418" s="43">
        <f t="shared" si="673"/>
        <v>0</v>
      </c>
      <c r="S1418" s="24">
        <f t="shared" si="674"/>
        <v>1000000</v>
      </c>
      <c r="T1418" s="25" t="str">
        <f t="shared" si="675"/>
        <v>Y</v>
      </c>
      <c r="U1418" s="44">
        <f t="shared" si="676"/>
        <v>2</v>
      </c>
      <c r="V1418" s="45">
        <f t="shared" si="677"/>
        <v>200000</v>
      </c>
      <c r="W1418" s="45">
        <f t="shared" si="678"/>
        <v>1000000</v>
      </c>
      <c r="X1418" s="28">
        <f t="shared" si="679"/>
        <v>19406.596993630003</v>
      </c>
      <c r="Y1418" s="28">
        <f t="shared" si="680"/>
        <v>0</v>
      </c>
      <c r="Z1418" s="45" t="str">
        <f t="shared" si="681"/>
        <v>NA</v>
      </c>
      <c r="AA1418" s="29" t="str">
        <f t="shared" si="682"/>
        <v>N</v>
      </c>
      <c r="AB1418" s="46">
        <f t="shared" si="683"/>
        <v>1</v>
      </c>
      <c r="AC1418" s="31">
        <f t="shared" si="684"/>
        <v>20000</v>
      </c>
      <c r="AD1418" s="31">
        <f t="shared" si="685"/>
        <v>65000</v>
      </c>
      <c r="AE1418" s="31">
        <f t="shared" si="686"/>
        <v>20000</v>
      </c>
      <c r="AF1418" s="47">
        <f t="shared" si="687"/>
        <v>526.35764016245594</v>
      </c>
      <c r="AG1418" s="31">
        <f t="shared" si="688"/>
        <v>0</v>
      </c>
      <c r="AH1418" s="48">
        <f t="shared" si="689"/>
        <v>0</v>
      </c>
      <c r="AI1418" s="33">
        <f t="shared" si="690"/>
        <v>0</v>
      </c>
      <c r="AJ1418" s="33">
        <f t="shared" si="691"/>
        <v>0</v>
      </c>
      <c r="AK1418" s="33">
        <f t="shared" si="692"/>
        <v>0</v>
      </c>
      <c r="AL1418" s="33">
        <f t="shared" si="693"/>
        <v>0</v>
      </c>
      <c r="AM1418" s="34">
        <f t="shared" si="694"/>
        <v>526.35764016245594</v>
      </c>
    </row>
    <row r="1419" spans="1:39" ht="15" customHeight="1" x14ac:dyDescent="0.3">
      <c r="A1419" s="166" t="s">
        <v>3853</v>
      </c>
      <c r="B1419" s="99">
        <v>14142</v>
      </c>
      <c r="C1419" s="99">
        <v>97291</v>
      </c>
      <c r="D1419" s="165">
        <v>45593</v>
      </c>
      <c r="E1419" s="165">
        <v>45738</v>
      </c>
      <c r="F1419" s="166">
        <v>4</v>
      </c>
      <c r="G1419" s="178">
        <v>3.11</v>
      </c>
      <c r="H1419" s="181">
        <v>0.5</v>
      </c>
      <c r="I1419" s="180">
        <v>6.3299999999999995E-2</v>
      </c>
      <c r="J1419" s="21">
        <f t="shared" si="665"/>
        <v>0.89000000000000012</v>
      </c>
      <c r="K1419" s="21" t="str">
        <f t="shared" si="666"/>
        <v>Y</v>
      </c>
      <c r="L1419" s="37" t="str">
        <f t="shared" si="667"/>
        <v>NA</v>
      </c>
      <c r="M1419" s="8" t="str">
        <f t="shared" si="668"/>
        <v>Y</v>
      </c>
      <c r="N1419" s="42">
        <f t="shared" si="669"/>
        <v>2</v>
      </c>
      <c r="O1419" s="43">
        <f t="shared" si="670"/>
        <v>200000</v>
      </c>
      <c r="P1419" s="43" t="str">
        <f t="shared" si="671"/>
        <v>NA</v>
      </c>
      <c r="Q1419" s="24">
        <f t="shared" si="672"/>
        <v>15037.188599999999</v>
      </c>
      <c r="R1419" s="43">
        <f t="shared" si="673"/>
        <v>0</v>
      </c>
      <c r="S1419" s="24">
        <f t="shared" si="674"/>
        <v>1000000</v>
      </c>
      <c r="T1419" s="25" t="str">
        <f t="shared" si="675"/>
        <v>N</v>
      </c>
      <c r="U1419" s="44">
        <f t="shared" si="676"/>
        <v>1</v>
      </c>
      <c r="V1419" s="45">
        <f t="shared" si="677"/>
        <v>20000</v>
      </c>
      <c r="W1419" s="45">
        <f t="shared" si="678"/>
        <v>65000</v>
      </c>
      <c r="X1419" s="28">
        <f t="shared" si="679"/>
        <v>0</v>
      </c>
      <c r="Y1419" s="28">
        <f t="shared" si="680"/>
        <v>15989.042638379999</v>
      </c>
      <c r="Z1419" s="45">
        <f t="shared" si="681"/>
        <v>0</v>
      </c>
      <c r="AA1419" s="29" t="str">
        <f t="shared" si="682"/>
        <v>N</v>
      </c>
      <c r="AB1419" s="46">
        <f t="shared" si="683"/>
        <v>0</v>
      </c>
      <c r="AC1419" s="31">
        <f t="shared" si="684"/>
        <v>0</v>
      </c>
      <c r="AD1419" s="31">
        <f t="shared" si="685"/>
        <v>0</v>
      </c>
      <c r="AE1419" s="31">
        <f t="shared" si="686"/>
        <v>0</v>
      </c>
      <c r="AF1419" s="47">
        <f t="shared" si="687"/>
        <v>0</v>
      </c>
      <c r="AG1419" s="31">
        <f t="shared" si="688"/>
        <v>0</v>
      </c>
      <c r="AH1419" s="48">
        <f t="shared" si="689"/>
        <v>0</v>
      </c>
      <c r="AI1419" s="33">
        <f t="shared" si="690"/>
        <v>0</v>
      </c>
      <c r="AJ1419" s="33">
        <f t="shared" si="691"/>
        <v>0</v>
      </c>
      <c r="AK1419" s="33">
        <f t="shared" si="692"/>
        <v>0</v>
      </c>
      <c r="AL1419" s="33">
        <f t="shared" si="693"/>
        <v>0</v>
      </c>
      <c r="AM1419" s="34">
        <f t="shared" si="694"/>
        <v>15989.042638379999</v>
      </c>
    </row>
    <row r="1420" spans="1:39" ht="15" customHeight="1" x14ac:dyDescent="0.3">
      <c r="A1420" s="166" t="s">
        <v>3854</v>
      </c>
      <c r="B1420" s="99">
        <v>20722</v>
      </c>
      <c r="C1420" s="99">
        <v>76440</v>
      </c>
      <c r="D1420" s="165">
        <v>45057</v>
      </c>
      <c r="E1420" s="165">
        <v>45227</v>
      </c>
      <c r="F1420" s="166">
        <v>4</v>
      </c>
      <c r="G1420" s="178">
        <v>0.57999999999999996</v>
      </c>
      <c r="H1420" s="181">
        <v>1</v>
      </c>
      <c r="I1420" s="180">
        <v>7.7700000000000005E-2</v>
      </c>
      <c r="J1420" s="21">
        <f t="shared" si="665"/>
        <v>3.42</v>
      </c>
      <c r="K1420" s="21" t="str">
        <f t="shared" si="666"/>
        <v>Y</v>
      </c>
      <c r="L1420" s="37" t="str">
        <f t="shared" si="667"/>
        <v>NA</v>
      </c>
      <c r="M1420" s="8" t="str">
        <f t="shared" si="668"/>
        <v>Y</v>
      </c>
      <c r="N1420" s="42">
        <f t="shared" si="669"/>
        <v>4</v>
      </c>
      <c r="O1420" s="43">
        <f t="shared" si="670"/>
        <v>200000</v>
      </c>
      <c r="P1420" s="43" t="str">
        <f t="shared" si="671"/>
        <v>NA</v>
      </c>
      <c r="Q1420" s="24">
        <f t="shared" si="672"/>
        <v>22332.099400000003</v>
      </c>
      <c r="R1420" s="43">
        <f t="shared" si="673"/>
        <v>0</v>
      </c>
      <c r="S1420" s="24">
        <f t="shared" si="674"/>
        <v>1000000</v>
      </c>
      <c r="T1420" s="25" t="str">
        <f t="shared" si="675"/>
        <v>Y</v>
      </c>
      <c r="U1420" s="44">
        <f t="shared" si="676"/>
        <v>3</v>
      </c>
      <c r="V1420" s="45">
        <f t="shared" si="677"/>
        <v>200000</v>
      </c>
      <c r="W1420" s="45">
        <f t="shared" si="678"/>
        <v>1000000</v>
      </c>
      <c r="X1420" s="28">
        <f t="shared" si="679"/>
        <v>24067.303523380004</v>
      </c>
      <c r="Y1420" s="28">
        <f t="shared" si="680"/>
        <v>0</v>
      </c>
      <c r="Z1420" s="45" t="str">
        <f t="shared" si="681"/>
        <v>NA</v>
      </c>
      <c r="AA1420" s="29" t="str">
        <f t="shared" si="682"/>
        <v>Y</v>
      </c>
      <c r="AB1420" s="46">
        <f t="shared" si="683"/>
        <v>2</v>
      </c>
      <c r="AC1420" s="31">
        <f t="shared" si="684"/>
        <v>200000</v>
      </c>
      <c r="AD1420" s="31">
        <f t="shared" si="685"/>
        <v>1000000</v>
      </c>
      <c r="AE1420" s="31">
        <f t="shared" si="686"/>
        <v>25937.333007146633</v>
      </c>
      <c r="AF1420" s="47">
        <f t="shared" si="687"/>
        <v>0</v>
      </c>
      <c r="AG1420" s="31" t="str">
        <f t="shared" si="688"/>
        <v>NA</v>
      </c>
      <c r="AH1420" s="48">
        <f t="shared" si="689"/>
        <v>1</v>
      </c>
      <c r="AI1420" s="33">
        <f t="shared" si="690"/>
        <v>20000</v>
      </c>
      <c r="AJ1420" s="33">
        <f t="shared" si="691"/>
        <v>65000</v>
      </c>
      <c r="AK1420" s="33">
        <f t="shared" si="692"/>
        <v>20000</v>
      </c>
      <c r="AL1420" s="33">
        <f t="shared" si="693"/>
        <v>7952.6637818019299</v>
      </c>
      <c r="AM1420" s="34">
        <f t="shared" si="694"/>
        <v>7952.6637818019299</v>
      </c>
    </row>
    <row r="1421" spans="1:39" ht="15" customHeight="1" x14ac:dyDescent="0.3">
      <c r="A1421" s="166" t="s">
        <v>3855</v>
      </c>
      <c r="B1421" s="99">
        <v>9799</v>
      </c>
      <c r="C1421" s="99">
        <v>57869</v>
      </c>
      <c r="D1421" s="165">
        <v>46118</v>
      </c>
      <c r="E1421" s="165">
        <v>46295</v>
      </c>
      <c r="F1421" s="166">
        <v>2</v>
      </c>
      <c r="G1421" s="178">
        <v>0.76</v>
      </c>
      <c r="H1421" s="181">
        <v>1</v>
      </c>
      <c r="I1421" s="180">
        <v>6.0900000000000003E-2</v>
      </c>
      <c r="J1421" s="21">
        <f t="shared" si="665"/>
        <v>1.24</v>
      </c>
      <c r="K1421" s="21" t="str">
        <f t="shared" si="666"/>
        <v>Y</v>
      </c>
      <c r="L1421" s="37" t="str">
        <f t="shared" si="667"/>
        <v>NA</v>
      </c>
      <c r="M1421" s="8" t="str">
        <f t="shared" si="668"/>
        <v>Y</v>
      </c>
      <c r="N1421" s="42">
        <f t="shared" si="669"/>
        <v>2</v>
      </c>
      <c r="O1421" s="43">
        <f t="shared" si="670"/>
        <v>200000</v>
      </c>
      <c r="P1421" s="43" t="str">
        <f t="shared" si="671"/>
        <v>NA</v>
      </c>
      <c r="Q1421" s="24">
        <f t="shared" si="672"/>
        <v>10395.759099999999</v>
      </c>
      <c r="R1421" s="43">
        <f t="shared" si="673"/>
        <v>0</v>
      </c>
      <c r="S1421" s="24">
        <f t="shared" si="674"/>
        <v>1000000</v>
      </c>
      <c r="T1421" s="25" t="str">
        <f t="shared" si="675"/>
        <v>Y</v>
      </c>
      <c r="U1421" s="44">
        <f t="shared" si="676"/>
        <v>1</v>
      </c>
      <c r="V1421" s="45">
        <f t="shared" si="677"/>
        <v>200000</v>
      </c>
      <c r="W1421" s="45">
        <f t="shared" si="678"/>
        <v>1000000</v>
      </c>
      <c r="X1421" s="28">
        <f t="shared" si="679"/>
        <v>11028.860829189998</v>
      </c>
      <c r="Y1421" s="28">
        <f t="shared" si="680"/>
        <v>0</v>
      </c>
      <c r="Z1421" s="45" t="str">
        <f t="shared" si="681"/>
        <v>NA</v>
      </c>
      <c r="AA1421" s="29" t="str">
        <f t="shared" si="682"/>
        <v>N</v>
      </c>
      <c r="AB1421" s="46">
        <f t="shared" si="683"/>
        <v>0</v>
      </c>
      <c r="AC1421" s="31">
        <f t="shared" si="684"/>
        <v>0</v>
      </c>
      <c r="AD1421" s="31">
        <f t="shared" si="685"/>
        <v>0</v>
      </c>
      <c r="AE1421" s="31">
        <f t="shared" si="686"/>
        <v>0</v>
      </c>
      <c r="AF1421" s="47">
        <f t="shared" si="687"/>
        <v>0</v>
      </c>
      <c r="AG1421" s="31">
        <f t="shared" si="688"/>
        <v>0</v>
      </c>
      <c r="AH1421" s="48">
        <f t="shared" si="689"/>
        <v>0</v>
      </c>
      <c r="AI1421" s="33">
        <f t="shared" si="690"/>
        <v>0</v>
      </c>
      <c r="AJ1421" s="33">
        <f t="shared" si="691"/>
        <v>0</v>
      </c>
      <c r="AK1421" s="33">
        <f t="shared" si="692"/>
        <v>0</v>
      </c>
      <c r="AL1421" s="33">
        <f t="shared" si="693"/>
        <v>0</v>
      </c>
      <c r="AM1421" s="34">
        <f t="shared" si="694"/>
        <v>0</v>
      </c>
    </row>
    <row r="1422" spans="1:39" ht="15" customHeight="1" x14ac:dyDescent="0.3">
      <c r="A1422" s="166" t="s">
        <v>3856</v>
      </c>
      <c r="B1422" s="99">
        <v>11621</v>
      </c>
      <c r="C1422" s="99">
        <v>92213</v>
      </c>
      <c r="D1422" s="165">
        <v>45649</v>
      </c>
      <c r="E1422" s="165">
        <v>45966</v>
      </c>
      <c r="F1422" s="166">
        <v>4</v>
      </c>
      <c r="G1422" s="178">
        <v>0.64</v>
      </c>
      <c r="H1422" s="181">
        <v>0.5</v>
      </c>
      <c r="I1422" s="180">
        <v>3.2000000000000001E-2</v>
      </c>
      <c r="J1422" s="21">
        <f t="shared" si="665"/>
        <v>3.36</v>
      </c>
      <c r="K1422" s="21" t="str">
        <f t="shared" si="666"/>
        <v>Y</v>
      </c>
      <c r="L1422" s="37" t="str">
        <f t="shared" si="667"/>
        <v>NA</v>
      </c>
      <c r="M1422" s="8" t="str">
        <f t="shared" si="668"/>
        <v>Y</v>
      </c>
      <c r="N1422" s="42">
        <f t="shared" si="669"/>
        <v>7</v>
      </c>
      <c r="O1422" s="43">
        <f t="shared" si="670"/>
        <v>200000</v>
      </c>
      <c r="P1422" s="43" t="str">
        <f t="shared" si="671"/>
        <v>NA</v>
      </c>
      <c r="Q1422" s="24">
        <f t="shared" si="672"/>
        <v>11992.872000000001</v>
      </c>
      <c r="R1422" s="43">
        <f t="shared" si="673"/>
        <v>0</v>
      </c>
      <c r="S1422" s="24">
        <f t="shared" si="674"/>
        <v>1000000</v>
      </c>
      <c r="T1422" s="25" t="str">
        <f t="shared" si="675"/>
        <v>Y</v>
      </c>
      <c r="U1422" s="44">
        <f t="shared" si="676"/>
        <v>6</v>
      </c>
      <c r="V1422" s="45">
        <f t="shared" si="677"/>
        <v>200000</v>
      </c>
      <c r="W1422" s="45">
        <f t="shared" si="678"/>
        <v>1000000</v>
      </c>
      <c r="X1422" s="28">
        <f t="shared" si="679"/>
        <v>12376.643904000002</v>
      </c>
      <c r="Y1422" s="28">
        <f t="shared" si="680"/>
        <v>0</v>
      </c>
      <c r="Z1422" s="45" t="str">
        <f t="shared" si="681"/>
        <v>NA</v>
      </c>
      <c r="AA1422" s="29" t="str">
        <f t="shared" si="682"/>
        <v>Y</v>
      </c>
      <c r="AB1422" s="46">
        <f t="shared" si="683"/>
        <v>5</v>
      </c>
      <c r="AC1422" s="31">
        <f t="shared" si="684"/>
        <v>200000</v>
      </c>
      <c r="AD1422" s="31">
        <f t="shared" si="685"/>
        <v>1000000</v>
      </c>
      <c r="AE1422" s="31">
        <f t="shared" si="686"/>
        <v>12772.696508928002</v>
      </c>
      <c r="AF1422" s="47">
        <f t="shared" si="687"/>
        <v>0</v>
      </c>
      <c r="AG1422" s="31" t="str">
        <f t="shared" si="688"/>
        <v>NA</v>
      </c>
      <c r="AH1422" s="48">
        <f t="shared" si="689"/>
        <v>4</v>
      </c>
      <c r="AI1422" s="33">
        <f t="shared" si="690"/>
        <v>20000</v>
      </c>
      <c r="AJ1422" s="33">
        <f t="shared" si="691"/>
        <v>65000</v>
      </c>
      <c r="AK1422" s="33">
        <f t="shared" si="692"/>
        <v>13181.422797213698</v>
      </c>
      <c r="AL1422" s="33">
        <f t="shared" si="693"/>
        <v>0</v>
      </c>
      <c r="AM1422" s="34">
        <f t="shared" si="694"/>
        <v>0</v>
      </c>
    </row>
    <row r="1423" spans="1:39" ht="15" customHeight="1" x14ac:dyDescent="0.3">
      <c r="A1423" s="166" t="s">
        <v>3857</v>
      </c>
      <c r="B1423" s="99">
        <v>12629</v>
      </c>
      <c r="C1423" s="99">
        <v>29509</v>
      </c>
      <c r="D1423" s="165">
        <v>45999</v>
      </c>
      <c r="E1423" s="165">
        <v>46240</v>
      </c>
      <c r="F1423" s="166">
        <v>4</v>
      </c>
      <c r="G1423" s="178">
        <v>2.9</v>
      </c>
      <c r="H1423" s="181">
        <v>0.25</v>
      </c>
      <c r="I1423" s="180">
        <v>6.2700000000000006E-2</v>
      </c>
      <c r="J1423" s="21">
        <f t="shared" si="665"/>
        <v>1.1000000000000001</v>
      </c>
      <c r="K1423" s="21" t="str">
        <f t="shared" si="666"/>
        <v>Y</v>
      </c>
      <c r="L1423" s="37" t="str">
        <f t="shared" si="667"/>
        <v>NA</v>
      </c>
      <c r="M1423" s="8" t="str">
        <f t="shared" si="668"/>
        <v>Y</v>
      </c>
      <c r="N1423" s="42">
        <f t="shared" si="669"/>
        <v>5</v>
      </c>
      <c r="O1423" s="43">
        <f t="shared" si="670"/>
        <v>200000</v>
      </c>
      <c r="P1423" s="43" t="str">
        <f t="shared" si="671"/>
        <v>NA</v>
      </c>
      <c r="Q1423" s="24">
        <f t="shared" si="672"/>
        <v>13420.838299999999</v>
      </c>
      <c r="R1423" s="43">
        <f t="shared" si="673"/>
        <v>0</v>
      </c>
      <c r="S1423" s="24">
        <f t="shared" si="674"/>
        <v>1000000</v>
      </c>
      <c r="T1423" s="25" t="str">
        <f t="shared" si="675"/>
        <v>Y</v>
      </c>
      <c r="U1423" s="44">
        <f t="shared" si="676"/>
        <v>4</v>
      </c>
      <c r="V1423" s="45">
        <f t="shared" si="677"/>
        <v>200000</v>
      </c>
      <c r="W1423" s="45">
        <f t="shared" si="678"/>
        <v>1000000</v>
      </c>
      <c r="X1423" s="28">
        <f t="shared" si="679"/>
        <v>14262.324861409999</v>
      </c>
      <c r="Y1423" s="28">
        <f t="shared" si="680"/>
        <v>0</v>
      </c>
      <c r="Z1423" s="45" t="str">
        <f t="shared" si="681"/>
        <v>NA</v>
      </c>
      <c r="AA1423" s="29" t="str">
        <f t="shared" si="682"/>
        <v>N</v>
      </c>
      <c r="AB1423" s="46">
        <f t="shared" si="683"/>
        <v>3</v>
      </c>
      <c r="AC1423" s="31">
        <f t="shared" si="684"/>
        <v>20000</v>
      </c>
      <c r="AD1423" s="31">
        <f t="shared" si="685"/>
        <v>65000</v>
      </c>
      <c r="AE1423" s="31">
        <f t="shared" si="686"/>
        <v>15156.572630220406</v>
      </c>
      <c r="AF1423" s="47">
        <f t="shared" si="687"/>
        <v>0</v>
      </c>
      <c r="AG1423" s="31">
        <f t="shared" si="688"/>
        <v>0</v>
      </c>
      <c r="AH1423" s="48">
        <f t="shared" si="689"/>
        <v>2</v>
      </c>
      <c r="AI1423" s="33">
        <f t="shared" si="690"/>
        <v>20000</v>
      </c>
      <c r="AJ1423" s="33">
        <f t="shared" si="691"/>
        <v>65000</v>
      </c>
      <c r="AK1423" s="33">
        <f t="shared" si="692"/>
        <v>0</v>
      </c>
      <c r="AL1423" s="33">
        <f t="shared" si="693"/>
        <v>16106.889734135224</v>
      </c>
      <c r="AM1423" s="34">
        <f t="shared" si="694"/>
        <v>16106.889734135224</v>
      </c>
    </row>
    <row r="1424" spans="1:39" ht="15" customHeight="1" x14ac:dyDescent="0.3">
      <c r="A1424" s="166" t="s">
        <v>3858</v>
      </c>
      <c r="B1424" s="99">
        <v>23033</v>
      </c>
      <c r="C1424" s="99">
        <v>53734</v>
      </c>
      <c r="D1424" s="165">
        <v>45371</v>
      </c>
      <c r="E1424" s="165">
        <v>45735</v>
      </c>
      <c r="F1424" s="166">
        <v>4</v>
      </c>
      <c r="G1424" s="178">
        <v>1.96</v>
      </c>
      <c r="H1424" s="181">
        <v>0.5</v>
      </c>
      <c r="I1424" s="180">
        <v>6.7900000000000002E-2</v>
      </c>
      <c r="J1424" s="21">
        <f t="shared" si="665"/>
        <v>2.04</v>
      </c>
      <c r="K1424" s="21" t="str">
        <f t="shared" si="666"/>
        <v>Y</v>
      </c>
      <c r="L1424" s="37" t="str">
        <f t="shared" si="667"/>
        <v>NA</v>
      </c>
      <c r="M1424" s="8" t="str">
        <f t="shared" si="668"/>
        <v>Y</v>
      </c>
      <c r="N1424" s="42">
        <f t="shared" si="669"/>
        <v>5</v>
      </c>
      <c r="O1424" s="43">
        <f t="shared" si="670"/>
        <v>200000</v>
      </c>
      <c r="P1424" s="43" t="str">
        <f t="shared" si="671"/>
        <v>NA</v>
      </c>
      <c r="Q1424" s="24">
        <f t="shared" si="672"/>
        <v>24596.940700000003</v>
      </c>
      <c r="R1424" s="43">
        <f t="shared" si="673"/>
        <v>0</v>
      </c>
      <c r="S1424" s="24">
        <f t="shared" si="674"/>
        <v>1000000</v>
      </c>
      <c r="T1424" s="25" t="str">
        <f t="shared" si="675"/>
        <v>Y</v>
      </c>
      <c r="U1424" s="44">
        <f t="shared" si="676"/>
        <v>4</v>
      </c>
      <c r="V1424" s="45">
        <f t="shared" si="677"/>
        <v>200000</v>
      </c>
      <c r="W1424" s="45">
        <f t="shared" si="678"/>
        <v>1000000</v>
      </c>
      <c r="X1424" s="28">
        <f t="shared" si="679"/>
        <v>26267.072973530005</v>
      </c>
      <c r="Y1424" s="28">
        <f t="shared" si="680"/>
        <v>0</v>
      </c>
      <c r="Z1424" s="45" t="str">
        <f t="shared" si="681"/>
        <v>NA</v>
      </c>
      <c r="AA1424" s="29" t="str">
        <f t="shared" si="682"/>
        <v>Y</v>
      </c>
      <c r="AB1424" s="46">
        <f t="shared" si="683"/>
        <v>3</v>
      </c>
      <c r="AC1424" s="31">
        <f t="shared" si="684"/>
        <v>200000</v>
      </c>
      <c r="AD1424" s="31">
        <f t="shared" si="685"/>
        <v>1000000</v>
      </c>
      <c r="AE1424" s="31">
        <f t="shared" si="686"/>
        <v>28050.607228432695</v>
      </c>
      <c r="AF1424" s="47">
        <f t="shared" si="687"/>
        <v>0</v>
      </c>
      <c r="AG1424" s="31" t="str">
        <f t="shared" si="688"/>
        <v>NA</v>
      </c>
      <c r="AH1424" s="48">
        <f t="shared" si="689"/>
        <v>2</v>
      </c>
      <c r="AI1424" s="33">
        <f t="shared" si="690"/>
        <v>20000</v>
      </c>
      <c r="AJ1424" s="33">
        <f t="shared" si="691"/>
        <v>65000</v>
      </c>
      <c r="AK1424" s="33">
        <f t="shared" si="692"/>
        <v>20000</v>
      </c>
      <c r="AL1424" s="33">
        <f t="shared" si="693"/>
        <v>9955.2434592432764</v>
      </c>
      <c r="AM1424" s="34">
        <f t="shared" si="694"/>
        <v>9955.2434592432764</v>
      </c>
    </row>
    <row r="1425" spans="1:39" ht="15" customHeight="1" x14ac:dyDescent="0.3">
      <c r="A1425" s="166" t="s">
        <v>3859</v>
      </c>
      <c r="B1425" s="99">
        <v>14352</v>
      </c>
      <c r="C1425" s="99">
        <v>32106</v>
      </c>
      <c r="D1425" s="165">
        <v>44630</v>
      </c>
      <c r="E1425" s="165">
        <v>44705</v>
      </c>
      <c r="F1425" s="166">
        <v>2</v>
      </c>
      <c r="G1425" s="178">
        <v>1.1200000000000001</v>
      </c>
      <c r="H1425" s="181">
        <v>0.25</v>
      </c>
      <c r="I1425" s="180">
        <v>7.8899999999999998E-2</v>
      </c>
      <c r="J1425" s="21">
        <f t="shared" si="665"/>
        <v>0.87999999999999989</v>
      </c>
      <c r="K1425" s="21" t="str">
        <f t="shared" si="666"/>
        <v>Y</v>
      </c>
      <c r="L1425" s="37" t="str">
        <f t="shared" si="667"/>
        <v>NA</v>
      </c>
      <c r="M1425" s="8" t="str">
        <f t="shared" si="668"/>
        <v>Y</v>
      </c>
      <c r="N1425" s="42">
        <f t="shared" si="669"/>
        <v>4</v>
      </c>
      <c r="O1425" s="43">
        <f t="shared" si="670"/>
        <v>200000</v>
      </c>
      <c r="P1425" s="43" t="str">
        <f t="shared" si="671"/>
        <v>NA</v>
      </c>
      <c r="Q1425" s="24">
        <f t="shared" si="672"/>
        <v>15484.372799999999</v>
      </c>
      <c r="R1425" s="43">
        <f t="shared" si="673"/>
        <v>0</v>
      </c>
      <c r="S1425" s="24">
        <f t="shared" si="674"/>
        <v>1000000</v>
      </c>
      <c r="T1425" s="25" t="str">
        <f t="shared" si="675"/>
        <v>N</v>
      </c>
      <c r="U1425" s="44">
        <f t="shared" si="676"/>
        <v>3</v>
      </c>
      <c r="V1425" s="45">
        <f t="shared" si="677"/>
        <v>20000</v>
      </c>
      <c r="W1425" s="45">
        <f t="shared" si="678"/>
        <v>65000</v>
      </c>
      <c r="X1425" s="28">
        <f t="shared" si="679"/>
        <v>16706.08981392</v>
      </c>
      <c r="Y1425" s="28">
        <f t="shared" si="680"/>
        <v>0</v>
      </c>
      <c r="Z1425" s="45">
        <f t="shared" si="681"/>
        <v>703.53738608000276</v>
      </c>
      <c r="AA1425" s="29" t="str">
        <f t="shared" si="682"/>
        <v>N</v>
      </c>
      <c r="AB1425" s="46">
        <f t="shared" si="683"/>
        <v>2</v>
      </c>
      <c r="AC1425" s="31">
        <f t="shared" si="684"/>
        <v>20000</v>
      </c>
      <c r="AD1425" s="31">
        <f t="shared" si="685"/>
        <v>65000</v>
      </c>
      <c r="AE1425" s="31">
        <f t="shared" si="686"/>
        <v>703.53738608000276</v>
      </c>
      <c r="AF1425" s="47">
        <f t="shared" si="687"/>
        <v>17320.662914158285</v>
      </c>
      <c r="AG1425" s="31">
        <f t="shared" si="688"/>
        <v>0</v>
      </c>
      <c r="AH1425" s="48">
        <f t="shared" si="689"/>
        <v>1</v>
      </c>
      <c r="AI1425" s="33">
        <f t="shared" si="690"/>
        <v>20000</v>
      </c>
      <c r="AJ1425" s="33">
        <f t="shared" si="691"/>
        <v>65000</v>
      </c>
      <c r="AK1425" s="33">
        <f t="shared" si="692"/>
        <v>0</v>
      </c>
      <c r="AL1425" s="33">
        <f t="shared" si="693"/>
        <v>19446.309703927087</v>
      </c>
      <c r="AM1425" s="34">
        <f t="shared" si="694"/>
        <v>36766.972618085376</v>
      </c>
    </row>
    <row r="1426" spans="1:39" ht="15" customHeight="1" x14ac:dyDescent="0.3">
      <c r="A1426" s="166" t="s">
        <v>3860</v>
      </c>
      <c r="B1426" s="99">
        <v>10760</v>
      </c>
      <c r="C1426" s="99">
        <v>25523</v>
      </c>
      <c r="D1426" s="165">
        <v>44492</v>
      </c>
      <c r="E1426" s="165">
        <v>44725</v>
      </c>
      <c r="F1426" s="166">
        <v>4</v>
      </c>
      <c r="G1426" s="178">
        <v>0.83</v>
      </c>
      <c r="H1426" s="181">
        <v>0.75</v>
      </c>
      <c r="I1426" s="180">
        <v>7.6399999999999996E-2</v>
      </c>
      <c r="J1426" s="21">
        <f t="shared" si="665"/>
        <v>3.17</v>
      </c>
      <c r="K1426" s="21" t="str">
        <f t="shared" si="666"/>
        <v>Y</v>
      </c>
      <c r="L1426" s="37" t="str">
        <f t="shared" si="667"/>
        <v>NA</v>
      </c>
      <c r="M1426" s="8" t="str">
        <f t="shared" si="668"/>
        <v>Y</v>
      </c>
      <c r="N1426" s="42">
        <f t="shared" si="669"/>
        <v>5</v>
      </c>
      <c r="O1426" s="43">
        <f t="shared" si="670"/>
        <v>200000</v>
      </c>
      <c r="P1426" s="43" t="str">
        <f t="shared" si="671"/>
        <v>NA</v>
      </c>
      <c r="Q1426" s="24">
        <f t="shared" si="672"/>
        <v>11582.064</v>
      </c>
      <c r="R1426" s="43">
        <f t="shared" si="673"/>
        <v>0</v>
      </c>
      <c r="S1426" s="24">
        <f t="shared" si="674"/>
        <v>1000000</v>
      </c>
      <c r="T1426" s="25" t="str">
        <f t="shared" si="675"/>
        <v>Y</v>
      </c>
      <c r="U1426" s="44">
        <f t="shared" si="676"/>
        <v>4</v>
      </c>
      <c r="V1426" s="45">
        <f t="shared" si="677"/>
        <v>200000</v>
      </c>
      <c r="W1426" s="45">
        <f t="shared" si="678"/>
        <v>1000000</v>
      </c>
      <c r="X1426" s="28">
        <f t="shared" si="679"/>
        <v>12466.9336896</v>
      </c>
      <c r="Y1426" s="28">
        <f t="shared" si="680"/>
        <v>0</v>
      </c>
      <c r="Z1426" s="45" t="str">
        <f t="shared" si="681"/>
        <v>NA</v>
      </c>
      <c r="AA1426" s="29" t="str">
        <f t="shared" si="682"/>
        <v>Y</v>
      </c>
      <c r="AB1426" s="46">
        <f t="shared" si="683"/>
        <v>3</v>
      </c>
      <c r="AC1426" s="31">
        <f t="shared" si="684"/>
        <v>200000</v>
      </c>
      <c r="AD1426" s="31">
        <f t="shared" si="685"/>
        <v>1000000</v>
      </c>
      <c r="AE1426" s="31">
        <f t="shared" si="686"/>
        <v>13419.407423485442</v>
      </c>
      <c r="AF1426" s="47">
        <f t="shared" si="687"/>
        <v>0</v>
      </c>
      <c r="AG1426" s="31" t="str">
        <f t="shared" si="688"/>
        <v>NA</v>
      </c>
      <c r="AH1426" s="48">
        <f t="shared" si="689"/>
        <v>2</v>
      </c>
      <c r="AI1426" s="33">
        <f t="shared" si="690"/>
        <v>20000</v>
      </c>
      <c r="AJ1426" s="33">
        <f t="shared" si="691"/>
        <v>65000</v>
      </c>
      <c r="AK1426" s="33">
        <f t="shared" si="692"/>
        <v>14444.650150639729</v>
      </c>
      <c r="AL1426" s="33">
        <f t="shared" si="693"/>
        <v>0</v>
      </c>
      <c r="AM1426" s="34">
        <f t="shared" si="694"/>
        <v>0</v>
      </c>
    </row>
    <row r="1427" spans="1:39" ht="15" customHeight="1" x14ac:dyDescent="0.3">
      <c r="A1427" s="166" t="s">
        <v>3861</v>
      </c>
      <c r="B1427" s="99">
        <v>23610</v>
      </c>
      <c r="C1427" s="99">
        <v>112617</v>
      </c>
      <c r="D1427" s="165">
        <v>45985</v>
      </c>
      <c r="E1427" s="165">
        <v>46186</v>
      </c>
      <c r="F1427" s="166">
        <v>4</v>
      </c>
      <c r="G1427" s="178">
        <v>1.87</v>
      </c>
      <c r="H1427" s="181">
        <v>1</v>
      </c>
      <c r="I1427" s="180">
        <v>7.7200000000000005E-2</v>
      </c>
      <c r="J1427" s="21">
        <f t="shared" si="665"/>
        <v>2.13</v>
      </c>
      <c r="K1427" s="21" t="str">
        <f t="shared" si="666"/>
        <v>Y</v>
      </c>
      <c r="L1427" s="37" t="str">
        <f t="shared" si="667"/>
        <v>NA</v>
      </c>
      <c r="M1427" s="8" t="str">
        <f t="shared" si="668"/>
        <v>Y</v>
      </c>
      <c r="N1427" s="42">
        <f t="shared" si="669"/>
        <v>3</v>
      </c>
      <c r="O1427" s="43">
        <f t="shared" si="670"/>
        <v>200000</v>
      </c>
      <c r="P1427" s="43" t="str">
        <f t="shared" si="671"/>
        <v>NA</v>
      </c>
      <c r="Q1427" s="24">
        <f t="shared" si="672"/>
        <v>25432.691999999999</v>
      </c>
      <c r="R1427" s="43">
        <f t="shared" si="673"/>
        <v>0</v>
      </c>
      <c r="S1427" s="24">
        <f t="shared" si="674"/>
        <v>1000000</v>
      </c>
      <c r="T1427" s="25" t="str">
        <f t="shared" si="675"/>
        <v>Y</v>
      </c>
      <c r="U1427" s="44">
        <f t="shared" si="676"/>
        <v>2</v>
      </c>
      <c r="V1427" s="45">
        <f t="shared" si="677"/>
        <v>200000</v>
      </c>
      <c r="W1427" s="45">
        <f t="shared" si="678"/>
        <v>1000000</v>
      </c>
      <c r="X1427" s="28">
        <f t="shared" si="679"/>
        <v>27396.095822399999</v>
      </c>
      <c r="Y1427" s="28">
        <f t="shared" si="680"/>
        <v>0</v>
      </c>
      <c r="Z1427" s="45" t="str">
        <f t="shared" si="681"/>
        <v>NA</v>
      </c>
      <c r="AA1427" s="29" t="str">
        <f t="shared" si="682"/>
        <v>Y</v>
      </c>
      <c r="AB1427" s="46">
        <f t="shared" si="683"/>
        <v>1</v>
      </c>
      <c r="AC1427" s="31">
        <f t="shared" si="684"/>
        <v>200000</v>
      </c>
      <c r="AD1427" s="31">
        <f t="shared" si="685"/>
        <v>1000000</v>
      </c>
      <c r="AE1427" s="31">
        <f t="shared" si="686"/>
        <v>29511.074419889275</v>
      </c>
      <c r="AF1427" s="47">
        <f t="shared" si="687"/>
        <v>0</v>
      </c>
      <c r="AG1427" s="31" t="str">
        <f t="shared" si="688"/>
        <v>NA</v>
      </c>
      <c r="AH1427" s="48">
        <f t="shared" si="689"/>
        <v>0</v>
      </c>
      <c r="AI1427" s="33">
        <f t="shared" si="690"/>
        <v>0</v>
      </c>
      <c r="AJ1427" s="33">
        <f t="shared" si="691"/>
        <v>0</v>
      </c>
      <c r="AK1427" s="33">
        <f t="shared" si="692"/>
        <v>0</v>
      </c>
      <c r="AL1427" s="33">
        <f t="shared" si="693"/>
        <v>0</v>
      </c>
      <c r="AM1427" s="34">
        <f t="shared" si="694"/>
        <v>0</v>
      </c>
    </row>
    <row r="1428" spans="1:39" ht="15" customHeight="1" x14ac:dyDescent="0.3">
      <c r="A1428" s="166" t="s">
        <v>3862</v>
      </c>
      <c r="B1428" s="99">
        <v>20336</v>
      </c>
      <c r="C1428" s="99">
        <v>66097</v>
      </c>
      <c r="D1428" s="165">
        <v>45810</v>
      </c>
      <c r="E1428" s="165">
        <v>45897</v>
      </c>
      <c r="F1428" s="166">
        <v>4</v>
      </c>
      <c r="G1428" s="178">
        <v>0.73</v>
      </c>
      <c r="H1428" s="181">
        <v>1</v>
      </c>
      <c r="I1428" s="180">
        <v>6.0400000000000002E-2</v>
      </c>
      <c r="J1428" s="21">
        <f t="shared" si="665"/>
        <v>3.27</v>
      </c>
      <c r="K1428" s="21" t="str">
        <f t="shared" si="666"/>
        <v>Y</v>
      </c>
      <c r="L1428" s="37" t="str">
        <f t="shared" si="667"/>
        <v>NA</v>
      </c>
      <c r="M1428" s="8" t="str">
        <f t="shared" si="668"/>
        <v>Y</v>
      </c>
      <c r="N1428" s="42">
        <f t="shared" si="669"/>
        <v>4</v>
      </c>
      <c r="O1428" s="43">
        <f t="shared" si="670"/>
        <v>200000</v>
      </c>
      <c r="P1428" s="43" t="str">
        <f t="shared" si="671"/>
        <v>NA</v>
      </c>
      <c r="Q1428" s="24">
        <f t="shared" si="672"/>
        <v>21564.294399999999</v>
      </c>
      <c r="R1428" s="43">
        <f t="shared" si="673"/>
        <v>0</v>
      </c>
      <c r="S1428" s="24">
        <f t="shared" si="674"/>
        <v>1000000</v>
      </c>
      <c r="T1428" s="25" t="str">
        <f t="shared" si="675"/>
        <v>Y</v>
      </c>
      <c r="U1428" s="44">
        <f t="shared" si="676"/>
        <v>3</v>
      </c>
      <c r="V1428" s="45">
        <f t="shared" si="677"/>
        <v>200000</v>
      </c>
      <c r="W1428" s="45">
        <f t="shared" si="678"/>
        <v>1000000</v>
      </c>
      <c r="X1428" s="28">
        <f t="shared" si="679"/>
        <v>22866.77778176</v>
      </c>
      <c r="Y1428" s="28">
        <f t="shared" si="680"/>
        <v>0</v>
      </c>
      <c r="Z1428" s="45" t="str">
        <f t="shared" si="681"/>
        <v>NA</v>
      </c>
      <c r="AA1428" s="29" t="str">
        <f t="shared" si="682"/>
        <v>Y</v>
      </c>
      <c r="AB1428" s="46">
        <f t="shared" si="683"/>
        <v>2</v>
      </c>
      <c r="AC1428" s="31">
        <f t="shared" si="684"/>
        <v>200000</v>
      </c>
      <c r="AD1428" s="31">
        <f t="shared" si="685"/>
        <v>1000000</v>
      </c>
      <c r="AE1428" s="31">
        <f t="shared" si="686"/>
        <v>24247.931159778305</v>
      </c>
      <c r="AF1428" s="47">
        <f t="shared" si="687"/>
        <v>0</v>
      </c>
      <c r="AG1428" s="31" t="str">
        <f t="shared" si="688"/>
        <v>NA</v>
      </c>
      <c r="AH1428" s="48">
        <f t="shared" si="689"/>
        <v>1</v>
      </c>
      <c r="AI1428" s="33">
        <f t="shared" si="690"/>
        <v>20000</v>
      </c>
      <c r="AJ1428" s="33">
        <f t="shared" si="691"/>
        <v>65000</v>
      </c>
      <c r="AK1428" s="33">
        <f t="shared" si="692"/>
        <v>20000</v>
      </c>
      <c r="AL1428" s="33">
        <f t="shared" si="693"/>
        <v>5712.5062018289136</v>
      </c>
      <c r="AM1428" s="34">
        <f t="shared" si="694"/>
        <v>5712.5062018289136</v>
      </c>
    </row>
    <row r="1429" spans="1:39" ht="15" customHeight="1" x14ac:dyDescent="0.3">
      <c r="A1429" s="166" t="s">
        <v>3863</v>
      </c>
      <c r="B1429" s="99">
        <v>16046</v>
      </c>
      <c r="C1429" s="99">
        <v>64715</v>
      </c>
      <c r="D1429" s="165">
        <v>45042</v>
      </c>
      <c r="E1429" s="165">
        <v>45170</v>
      </c>
      <c r="F1429" s="166">
        <v>2</v>
      </c>
      <c r="G1429" s="178">
        <v>1.26</v>
      </c>
      <c r="H1429" s="181">
        <v>1</v>
      </c>
      <c r="I1429" s="180">
        <v>7.2900000000000006E-2</v>
      </c>
      <c r="J1429" s="21">
        <f t="shared" si="665"/>
        <v>0.74</v>
      </c>
      <c r="K1429" s="21" t="str">
        <f t="shared" si="666"/>
        <v>Y</v>
      </c>
      <c r="L1429" s="37" t="str">
        <f t="shared" si="667"/>
        <v>NA</v>
      </c>
      <c r="M1429" s="8" t="str">
        <f t="shared" si="668"/>
        <v>Y</v>
      </c>
      <c r="N1429" s="42">
        <f t="shared" si="669"/>
        <v>1</v>
      </c>
      <c r="O1429" s="43">
        <f t="shared" si="670"/>
        <v>200000</v>
      </c>
      <c r="P1429" s="43" t="str">
        <f t="shared" si="671"/>
        <v>NA</v>
      </c>
      <c r="Q1429" s="24">
        <f t="shared" si="672"/>
        <v>17215.753399999998</v>
      </c>
      <c r="R1429" s="43">
        <f t="shared" si="673"/>
        <v>0</v>
      </c>
      <c r="S1429" s="24">
        <f t="shared" si="674"/>
        <v>1000000</v>
      </c>
      <c r="T1429" s="25" t="str">
        <f t="shared" si="675"/>
        <v>N</v>
      </c>
      <c r="U1429" s="44">
        <f t="shared" si="676"/>
        <v>0</v>
      </c>
      <c r="V1429" s="45">
        <f t="shared" si="677"/>
        <v>0</v>
      </c>
      <c r="W1429" s="45">
        <f t="shared" si="678"/>
        <v>0</v>
      </c>
      <c r="X1429" s="28">
        <f t="shared" si="679"/>
        <v>0</v>
      </c>
      <c r="Y1429" s="28">
        <f t="shared" si="680"/>
        <v>0</v>
      </c>
      <c r="Z1429" s="45">
        <f t="shared" si="681"/>
        <v>0</v>
      </c>
      <c r="AA1429" s="29" t="str">
        <f t="shared" si="682"/>
        <v>N</v>
      </c>
      <c r="AB1429" s="46">
        <f t="shared" si="683"/>
        <v>0</v>
      </c>
      <c r="AC1429" s="31">
        <f t="shared" si="684"/>
        <v>0</v>
      </c>
      <c r="AD1429" s="31">
        <f t="shared" si="685"/>
        <v>0</v>
      </c>
      <c r="AE1429" s="31">
        <f t="shared" si="686"/>
        <v>0</v>
      </c>
      <c r="AF1429" s="47">
        <f t="shared" si="687"/>
        <v>0</v>
      </c>
      <c r="AG1429" s="31">
        <f t="shared" si="688"/>
        <v>0</v>
      </c>
      <c r="AH1429" s="48">
        <f t="shared" si="689"/>
        <v>0</v>
      </c>
      <c r="AI1429" s="33">
        <f t="shared" si="690"/>
        <v>0</v>
      </c>
      <c r="AJ1429" s="33">
        <f t="shared" si="691"/>
        <v>0</v>
      </c>
      <c r="AK1429" s="33">
        <f t="shared" si="692"/>
        <v>0</v>
      </c>
      <c r="AL1429" s="33">
        <f t="shared" si="693"/>
        <v>0</v>
      </c>
      <c r="AM1429" s="34">
        <f t="shared" si="694"/>
        <v>0</v>
      </c>
    </row>
    <row r="1430" spans="1:39" ht="15" customHeight="1" x14ac:dyDescent="0.3">
      <c r="A1430" s="166" t="s">
        <v>3864</v>
      </c>
      <c r="B1430" s="99">
        <v>7842</v>
      </c>
      <c r="C1430" s="99">
        <v>70380</v>
      </c>
      <c r="D1430" s="165">
        <v>44834</v>
      </c>
      <c r="E1430" s="165">
        <v>44912</v>
      </c>
      <c r="F1430" s="166">
        <v>2</v>
      </c>
      <c r="G1430" s="178">
        <v>1.97</v>
      </c>
      <c r="H1430" s="181">
        <v>1</v>
      </c>
      <c r="I1430" s="180">
        <v>3.7699999999999997E-2</v>
      </c>
      <c r="J1430" s="21">
        <f t="shared" si="665"/>
        <v>3.0000000000000027E-2</v>
      </c>
      <c r="K1430" s="21" t="str">
        <f t="shared" si="666"/>
        <v>Y</v>
      </c>
      <c r="L1430" s="37" t="str">
        <f t="shared" si="667"/>
        <v>NA</v>
      </c>
      <c r="M1430" s="8" t="str">
        <f t="shared" si="668"/>
        <v>Y</v>
      </c>
      <c r="N1430" s="42">
        <f t="shared" si="669"/>
        <v>1</v>
      </c>
      <c r="O1430" s="43">
        <f t="shared" si="670"/>
        <v>200000</v>
      </c>
      <c r="P1430" s="43" t="str">
        <f t="shared" si="671"/>
        <v>NA</v>
      </c>
      <c r="Q1430" s="24">
        <f t="shared" si="672"/>
        <v>8137.6434000000008</v>
      </c>
      <c r="R1430" s="43">
        <f t="shared" si="673"/>
        <v>0</v>
      </c>
      <c r="S1430" s="24">
        <f t="shared" si="674"/>
        <v>1000000</v>
      </c>
      <c r="T1430" s="25" t="str">
        <f t="shared" si="675"/>
        <v>N</v>
      </c>
      <c r="U1430" s="44">
        <f t="shared" si="676"/>
        <v>0</v>
      </c>
      <c r="V1430" s="45">
        <f t="shared" si="677"/>
        <v>0</v>
      </c>
      <c r="W1430" s="45">
        <f t="shared" si="678"/>
        <v>0</v>
      </c>
      <c r="X1430" s="28">
        <f t="shared" si="679"/>
        <v>0</v>
      </c>
      <c r="Y1430" s="28">
        <f t="shared" si="680"/>
        <v>0</v>
      </c>
      <c r="Z1430" s="45">
        <f t="shared" si="681"/>
        <v>0</v>
      </c>
      <c r="AA1430" s="29" t="str">
        <f t="shared" si="682"/>
        <v>N</v>
      </c>
      <c r="AB1430" s="46">
        <f t="shared" si="683"/>
        <v>0</v>
      </c>
      <c r="AC1430" s="31">
        <f t="shared" si="684"/>
        <v>0</v>
      </c>
      <c r="AD1430" s="31">
        <f t="shared" si="685"/>
        <v>0</v>
      </c>
      <c r="AE1430" s="31">
        <f t="shared" si="686"/>
        <v>0</v>
      </c>
      <c r="AF1430" s="47">
        <f t="shared" si="687"/>
        <v>0</v>
      </c>
      <c r="AG1430" s="31">
        <f t="shared" si="688"/>
        <v>0</v>
      </c>
      <c r="AH1430" s="48">
        <f t="shared" si="689"/>
        <v>0</v>
      </c>
      <c r="AI1430" s="33">
        <f t="shared" si="690"/>
        <v>0</v>
      </c>
      <c r="AJ1430" s="33">
        <f t="shared" si="691"/>
        <v>0</v>
      </c>
      <c r="AK1430" s="33">
        <f t="shared" si="692"/>
        <v>0</v>
      </c>
      <c r="AL1430" s="33">
        <f t="shared" si="693"/>
        <v>0</v>
      </c>
      <c r="AM1430" s="34">
        <f t="shared" si="694"/>
        <v>0</v>
      </c>
    </row>
    <row r="1431" spans="1:39" ht="15" customHeight="1" x14ac:dyDescent="0.3">
      <c r="A1431" s="166" t="s">
        <v>3865</v>
      </c>
      <c r="B1431" s="99">
        <v>7614</v>
      </c>
      <c r="C1431" s="99">
        <v>48126</v>
      </c>
      <c r="D1431" s="165">
        <v>44430</v>
      </c>
      <c r="E1431" s="165">
        <v>44511</v>
      </c>
      <c r="F1431" s="166">
        <v>4</v>
      </c>
      <c r="G1431" s="178">
        <v>1.18</v>
      </c>
      <c r="H1431" s="181">
        <v>0.75</v>
      </c>
      <c r="I1431" s="180">
        <v>2.64E-2</v>
      </c>
      <c r="J1431" s="21">
        <f t="shared" si="665"/>
        <v>2.8200000000000003</v>
      </c>
      <c r="K1431" s="21" t="str">
        <f t="shared" si="666"/>
        <v>Y</v>
      </c>
      <c r="L1431" s="37" t="str">
        <f t="shared" si="667"/>
        <v>NA</v>
      </c>
      <c r="M1431" s="8" t="str">
        <f t="shared" si="668"/>
        <v>Y</v>
      </c>
      <c r="N1431" s="42">
        <f t="shared" si="669"/>
        <v>4</v>
      </c>
      <c r="O1431" s="43">
        <f t="shared" si="670"/>
        <v>200000</v>
      </c>
      <c r="P1431" s="43" t="str">
        <f t="shared" si="671"/>
        <v>NA</v>
      </c>
      <c r="Q1431" s="24">
        <f t="shared" si="672"/>
        <v>7815.0095999999994</v>
      </c>
      <c r="R1431" s="43">
        <f t="shared" si="673"/>
        <v>0</v>
      </c>
      <c r="S1431" s="24">
        <f t="shared" si="674"/>
        <v>1000000</v>
      </c>
      <c r="T1431" s="25" t="str">
        <f t="shared" si="675"/>
        <v>Y</v>
      </c>
      <c r="U1431" s="44">
        <f t="shared" si="676"/>
        <v>3</v>
      </c>
      <c r="V1431" s="45">
        <f t="shared" si="677"/>
        <v>200000</v>
      </c>
      <c r="W1431" s="45">
        <f t="shared" si="678"/>
        <v>1000000</v>
      </c>
      <c r="X1431" s="28">
        <f t="shared" si="679"/>
        <v>8021.3258534399993</v>
      </c>
      <c r="Y1431" s="28">
        <f t="shared" si="680"/>
        <v>0</v>
      </c>
      <c r="Z1431" s="45" t="str">
        <f t="shared" si="681"/>
        <v>NA</v>
      </c>
      <c r="AA1431" s="29" t="str">
        <f t="shared" si="682"/>
        <v>Y</v>
      </c>
      <c r="AB1431" s="46">
        <f t="shared" si="683"/>
        <v>2</v>
      </c>
      <c r="AC1431" s="31">
        <f t="shared" si="684"/>
        <v>200000</v>
      </c>
      <c r="AD1431" s="31">
        <f t="shared" si="685"/>
        <v>1000000</v>
      </c>
      <c r="AE1431" s="31">
        <f t="shared" si="686"/>
        <v>8233.0888559708146</v>
      </c>
      <c r="AF1431" s="47">
        <f t="shared" si="687"/>
        <v>0</v>
      </c>
      <c r="AG1431" s="31" t="str">
        <f t="shared" si="688"/>
        <v>NA</v>
      </c>
      <c r="AH1431" s="48">
        <f t="shared" si="689"/>
        <v>1</v>
      </c>
      <c r="AI1431" s="33">
        <f t="shared" si="690"/>
        <v>20000</v>
      </c>
      <c r="AJ1431" s="33">
        <f t="shared" si="691"/>
        <v>65000</v>
      </c>
      <c r="AK1431" s="33">
        <f t="shared" si="692"/>
        <v>8450.4424017684432</v>
      </c>
      <c r="AL1431" s="33">
        <f t="shared" si="693"/>
        <v>0</v>
      </c>
      <c r="AM1431" s="34">
        <f t="shared" si="694"/>
        <v>0</v>
      </c>
    </row>
    <row r="1432" spans="1:39" ht="15" customHeight="1" x14ac:dyDescent="0.3">
      <c r="A1432" s="166" t="s">
        <v>3866</v>
      </c>
      <c r="B1432" s="99">
        <v>13748</v>
      </c>
      <c r="C1432" s="99">
        <v>33106</v>
      </c>
      <c r="D1432" s="165">
        <v>44957</v>
      </c>
      <c r="E1432" s="165">
        <v>45312</v>
      </c>
      <c r="F1432" s="166">
        <v>2</v>
      </c>
      <c r="G1432" s="178">
        <v>1.1100000000000001</v>
      </c>
      <c r="H1432" s="181">
        <v>0.5</v>
      </c>
      <c r="I1432" s="180">
        <v>2.64E-2</v>
      </c>
      <c r="J1432" s="21">
        <f t="shared" si="665"/>
        <v>0.8899999999999999</v>
      </c>
      <c r="K1432" s="21" t="str">
        <f t="shared" si="666"/>
        <v>Y</v>
      </c>
      <c r="L1432" s="37" t="str">
        <f t="shared" si="667"/>
        <v>NA</v>
      </c>
      <c r="M1432" s="8" t="str">
        <f t="shared" si="668"/>
        <v>Y</v>
      </c>
      <c r="N1432" s="42">
        <f t="shared" si="669"/>
        <v>2</v>
      </c>
      <c r="O1432" s="43">
        <f t="shared" si="670"/>
        <v>200000</v>
      </c>
      <c r="P1432" s="43" t="str">
        <f t="shared" si="671"/>
        <v>NA</v>
      </c>
      <c r="Q1432" s="24">
        <f t="shared" si="672"/>
        <v>14110.947200000001</v>
      </c>
      <c r="R1432" s="43">
        <f t="shared" si="673"/>
        <v>0</v>
      </c>
      <c r="S1432" s="24">
        <f t="shared" si="674"/>
        <v>1000000</v>
      </c>
      <c r="T1432" s="25" t="str">
        <f t="shared" si="675"/>
        <v>N</v>
      </c>
      <c r="U1432" s="44">
        <f t="shared" si="676"/>
        <v>1</v>
      </c>
      <c r="V1432" s="45">
        <f t="shared" si="677"/>
        <v>20000</v>
      </c>
      <c r="W1432" s="45">
        <f t="shared" si="678"/>
        <v>65000</v>
      </c>
      <c r="X1432" s="28">
        <f t="shared" si="679"/>
        <v>14483.47620608</v>
      </c>
      <c r="Y1432" s="28">
        <f t="shared" si="680"/>
        <v>0</v>
      </c>
      <c r="Z1432" s="45">
        <f t="shared" si="681"/>
        <v>3299.5765939199973</v>
      </c>
      <c r="AA1432" s="29" t="str">
        <f t="shared" si="682"/>
        <v>N</v>
      </c>
      <c r="AB1432" s="46">
        <f t="shared" si="683"/>
        <v>0</v>
      </c>
      <c r="AC1432" s="31">
        <f t="shared" si="684"/>
        <v>0</v>
      </c>
      <c r="AD1432" s="31">
        <f t="shared" si="685"/>
        <v>0</v>
      </c>
      <c r="AE1432" s="31">
        <f t="shared" si="686"/>
        <v>0</v>
      </c>
      <c r="AF1432" s="47">
        <f t="shared" si="687"/>
        <v>0</v>
      </c>
      <c r="AG1432" s="31">
        <f t="shared" si="688"/>
        <v>0</v>
      </c>
      <c r="AH1432" s="48">
        <f t="shared" si="689"/>
        <v>0</v>
      </c>
      <c r="AI1432" s="33">
        <f t="shared" si="690"/>
        <v>0</v>
      </c>
      <c r="AJ1432" s="33">
        <f t="shared" si="691"/>
        <v>0</v>
      </c>
      <c r="AK1432" s="33">
        <f t="shared" si="692"/>
        <v>0</v>
      </c>
      <c r="AL1432" s="33">
        <f t="shared" si="693"/>
        <v>0</v>
      </c>
      <c r="AM1432" s="34">
        <f t="shared" si="694"/>
        <v>0</v>
      </c>
    </row>
    <row r="1433" spans="1:39" ht="15" customHeight="1" x14ac:dyDescent="0.3">
      <c r="A1433" s="166" t="s">
        <v>3867</v>
      </c>
      <c r="B1433" s="99">
        <v>23250</v>
      </c>
      <c r="C1433" s="99">
        <v>62035</v>
      </c>
      <c r="D1433" s="165">
        <v>44802</v>
      </c>
      <c r="E1433" s="165">
        <v>44998</v>
      </c>
      <c r="F1433" s="166">
        <v>2</v>
      </c>
      <c r="G1433" s="178">
        <v>0.54</v>
      </c>
      <c r="H1433" s="181">
        <v>0.25</v>
      </c>
      <c r="I1433" s="180">
        <v>7.1400000000000005E-2</v>
      </c>
      <c r="J1433" s="21">
        <f t="shared" si="665"/>
        <v>1.46</v>
      </c>
      <c r="K1433" s="21" t="str">
        <f t="shared" si="666"/>
        <v>Y</v>
      </c>
      <c r="L1433" s="37" t="str">
        <f t="shared" si="667"/>
        <v>NA</v>
      </c>
      <c r="M1433" s="8" t="str">
        <f t="shared" si="668"/>
        <v>Y</v>
      </c>
      <c r="N1433" s="42">
        <f t="shared" si="669"/>
        <v>6</v>
      </c>
      <c r="O1433" s="43">
        <f t="shared" si="670"/>
        <v>200000</v>
      </c>
      <c r="P1433" s="43" t="str">
        <f t="shared" si="671"/>
        <v>NA</v>
      </c>
      <c r="Q1433" s="24">
        <f t="shared" si="672"/>
        <v>24910.05</v>
      </c>
      <c r="R1433" s="43">
        <f t="shared" si="673"/>
        <v>0</v>
      </c>
      <c r="S1433" s="24">
        <f t="shared" si="674"/>
        <v>1000000</v>
      </c>
      <c r="T1433" s="25" t="str">
        <f t="shared" si="675"/>
        <v>Y</v>
      </c>
      <c r="U1433" s="44">
        <f t="shared" si="676"/>
        <v>5</v>
      </c>
      <c r="V1433" s="45">
        <f t="shared" si="677"/>
        <v>200000</v>
      </c>
      <c r="W1433" s="45">
        <f t="shared" si="678"/>
        <v>1000000</v>
      </c>
      <c r="X1433" s="28">
        <f t="shared" si="679"/>
        <v>26688.627569999997</v>
      </c>
      <c r="Y1433" s="28">
        <f t="shared" si="680"/>
        <v>0</v>
      </c>
      <c r="Z1433" s="45" t="str">
        <f t="shared" si="681"/>
        <v>NA</v>
      </c>
      <c r="AA1433" s="29" t="str">
        <f t="shared" si="682"/>
        <v>N</v>
      </c>
      <c r="AB1433" s="46">
        <f t="shared" si="683"/>
        <v>4</v>
      </c>
      <c r="AC1433" s="31">
        <f t="shared" si="684"/>
        <v>20000</v>
      </c>
      <c r="AD1433" s="31">
        <f t="shared" si="685"/>
        <v>65000</v>
      </c>
      <c r="AE1433" s="31">
        <f t="shared" si="686"/>
        <v>20000</v>
      </c>
      <c r="AF1433" s="47">
        <f t="shared" si="687"/>
        <v>8594.1955784979946</v>
      </c>
      <c r="AG1433" s="31">
        <f t="shared" si="688"/>
        <v>0</v>
      </c>
      <c r="AH1433" s="48">
        <f t="shared" si="689"/>
        <v>3</v>
      </c>
      <c r="AI1433" s="33">
        <f t="shared" si="690"/>
        <v>20000</v>
      </c>
      <c r="AJ1433" s="33">
        <f t="shared" si="691"/>
        <v>65000</v>
      </c>
      <c r="AK1433" s="33">
        <f t="shared" si="692"/>
        <v>0</v>
      </c>
      <c r="AL1433" s="33">
        <f t="shared" si="693"/>
        <v>30635.82114280275</v>
      </c>
      <c r="AM1433" s="34">
        <f t="shared" si="694"/>
        <v>39230.016721300744</v>
      </c>
    </row>
    <row r="1434" spans="1:39" ht="15" customHeight="1" x14ac:dyDescent="0.3">
      <c r="A1434" s="166" t="s">
        <v>3868</v>
      </c>
      <c r="B1434" s="99">
        <v>7168</v>
      </c>
      <c r="C1434" s="99">
        <v>44821</v>
      </c>
      <c r="D1434" s="165">
        <v>45043</v>
      </c>
      <c r="E1434" s="165">
        <v>45234</v>
      </c>
      <c r="F1434" s="166">
        <v>2</v>
      </c>
      <c r="G1434" s="178">
        <v>1.35</v>
      </c>
      <c r="H1434" s="181">
        <v>1</v>
      </c>
      <c r="I1434" s="180">
        <v>7.6899999999999996E-2</v>
      </c>
      <c r="J1434" s="21">
        <f t="shared" si="665"/>
        <v>0.64999999999999991</v>
      </c>
      <c r="K1434" s="21" t="str">
        <f t="shared" si="666"/>
        <v>Y</v>
      </c>
      <c r="L1434" s="37" t="str">
        <f t="shared" si="667"/>
        <v>NA</v>
      </c>
      <c r="M1434" s="8" t="str">
        <f t="shared" si="668"/>
        <v>Y</v>
      </c>
      <c r="N1434" s="42">
        <f t="shared" si="669"/>
        <v>1</v>
      </c>
      <c r="O1434" s="43">
        <f t="shared" si="670"/>
        <v>200000</v>
      </c>
      <c r="P1434" s="43" t="str">
        <f t="shared" si="671"/>
        <v>NA</v>
      </c>
      <c r="Q1434" s="24">
        <f t="shared" si="672"/>
        <v>7719.2191999999995</v>
      </c>
      <c r="R1434" s="43">
        <f t="shared" si="673"/>
        <v>0</v>
      </c>
      <c r="S1434" s="24">
        <f t="shared" si="674"/>
        <v>1000000</v>
      </c>
      <c r="T1434" s="25" t="str">
        <f t="shared" si="675"/>
        <v>N</v>
      </c>
      <c r="U1434" s="44">
        <f t="shared" si="676"/>
        <v>0</v>
      </c>
      <c r="V1434" s="45">
        <f t="shared" si="677"/>
        <v>0</v>
      </c>
      <c r="W1434" s="45">
        <f t="shared" si="678"/>
        <v>0</v>
      </c>
      <c r="X1434" s="28">
        <f t="shared" si="679"/>
        <v>0</v>
      </c>
      <c r="Y1434" s="28">
        <f t="shared" si="680"/>
        <v>0</v>
      </c>
      <c r="Z1434" s="45">
        <f t="shared" si="681"/>
        <v>0</v>
      </c>
      <c r="AA1434" s="29" t="str">
        <f t="shared" si="682"/>
        <v>N</v>
      </c>
      <c r="AB1434" s="46">
        <f t="shared" si="683"/>
        <v>0</v>
      </c>
      <c r="AC1434" s="31">
        <f t="shared" si="684"/>
        <v>0</v>
      </c>
      <c r="AD1434" s="31">
        <f t="shared" si="685"/>
        <v>0</v>
      </c>
      <c r="AE1434" s="31">
        <f t="shared" si="686"/>
        <v>0</v>
      </c>
      <c r="AF1434" s="47">
        <f t="shared" si="687"/>
        <v>0</v>
      </c>
      <c r="AG1434" s="31">
        <f t="shared" si="688"/>
        <v>0</v>
      </c>
      <c r="AH1434" s="48">
        <f t="shared" si="689"/>
        <v>0</v>
      </c>
      <c r="AI1434" s="33">
        <f t="shared" si="690"/>
        <v>0</v>
      </c>
      <c r="AJ1434" s="33">
        <f t="shared" si="691"/>
        <v>0</v>
      </c>
      <c r="AK1434" s="33">
        <f t="shared" si="692"/>
        <v>0</v>
      </c>
      <c r="AL1434" s="33">
        <f t="shared" si="693"/>
        <v>0</v>
      </c>
      <c r="AM1434" s="34">
        <f t="shared" si="694"/>
        <v>0</v>
      </c>
    </row>
    <row r="1435" spans="1:39" ht="15" customHeight="1" x14ac:dyDescent="0.3">
      <c r="A1435" s="166" t="s">
        <v>3869</v>
      </c>
      <c r="B1435" s="99">
        <v>13679</v>
      </c>
      <c r="C1435" s="99">
        <v>41980</v>
      </c>
      <c r="D1435" s="165">
        <v>45699</v>
      </c>
      <c r="E1435" s="165">
        <v>46016</v>
      </c>
      <c r="F1435" s="166">
        <v>4</v>
      </c>
      <c r="G1435" s="178">
        <v>3.01</v>
      </c>
      <c r="H1435" s="181">
        <v>1</v>
      </c>
      <c r="I1435" s="180">
        <v>7.7799999999999994E-2</v>
      </c>
      <c r="J1435" s="21">
        <f t="shared" si="665"/>
        <v>0.99000000000000021</v>
      </c>
      <c r="K1435" s="21" t="str">
        <f t="shared" si="666"/>
        <v>Y</v>
      </c>
      <c r="L1435" s="37" t="str">
        <f t="shared" si="667"/>
        <v>NA</v>
      </c>
      <c r="M1435" s="8" t="str">
        <f t="shared" si="668"/>
        <v>Y</v>
      </c>
      <c r="N1435" s="42">
        <f t="shared" si="669"/>
        <v>1</v>
      </c>
      <c r="O1435" s="43">
        <f t="shared" si="670"/>
        <v>200000</v>
      </c>
      <c r="P1435" s="43" t="str">
        <f t="shared" si="671"/>
        <v>NA</v>
      </c>
      <c r="Q1435" s="24">
        <f t="shared" si="672"/>
        <v>14743.226200000001</v>
      </c>
      <c r="R1435" s="43">
        <f t="shared" si="673"/>
        <v>0</v>
      </c>
      <c r="S1435" s="24">
        <f t="shared" si="674"/>
        <v>1000000</v>
      </c>
      <c r="T1435" s="25" t="str">
        <f t="shared" si="675"/>
        <v>N</v>
      </c>
      <c r="U1435" s="44">
        <f t="shared" si="676"/>
        <v>0</v>
      </c>
      <c r="V1435" s="45">
        <f t="shared" si="677"/>
        <v>0</v>
      </c>
      <c r="W1435" s="45">
        <f t="shared" si="678"/>
        <v>0</v>
      </c>
      <c r="X1435" s="28">
        <f t="shared" si="679"/>
        <v>0</v>
      </c>
      <c r="Y1435" s="28">
        <f t="shared" si="680"/>
        <v>0</v>
      </c>
      <c r="Z1435" s="45">
        <f t="shared" si="681"/>
        <v>0</v>
      </c>
      <c r="AA1435" s="29" t="str">
        <f t="shared" si="682"/>
        <v>N</v>
      </c>
      <c r="AB1435" s="46">
        <f t="shared" si="683"/>
        <v>0</v>
      </c>
      <c r="AC1435" s="31">
        <f t="shared" si="684"/>
        <v>0</v>
      </c>
      <c r="AD1435" s="31">
        <f t="shared" si="685"/>
        <v>0</v>
      </c>
      <c r="AE1435" s="31">
        <f t="shared" si="686"/>
        <v>0</v>
      </c>
      <c r="AF1435" s="47">
        <f t="shared" si="687"/>
        <v>0</v>
      </c>
      <c r="AG1435" s="31">
        <f t="shared" si="688"/>
        <v>0</v>
      </c>
      <c r="AH1435" s="48">
        <f t="shared" si="689"/>
        <v>0</v>
      </c>
      <c r="AI1435" s="33">
        <f t="shared" si="690"/>
        <v>0</v>
      </c>
      <c r="AJ1435" s="33">
        <f t="shared" si="691"/>
        <v>0</v>
      </c>
      <c r="AK1435" s="33">
        <f t="shared" si="692"/>
        <v>0</v>
      </c>
      <c r="AL1435" s="33">
        <f t="shared" si="693"/>
        <v>0</v>
      </c>
      <c r="AM1435" s="34">
        <f t="shared" si="694"/>
        <v>0</v>
      </c>
    </row>
    <row r="1436" spans="1:39" ht="15" customHeight="1" x14ac:dyDescent="0.3">
      <c r="A1436" s="166" t="s">
        <v>3870</v>
      </c>
      <c r="B1436" s="99">
        <v>12186</v>
      </c>
      <c r="C1436" s="99">
        <v>40317</v>
      </c>
      <c r="D1436" s="165">
        <v>45161</v>
      </c>
      <c r="E1436" s="165">
        <v>45443</v>
      </c>
      <c r="F1436" s="166">
        <v>2</v>
      </c>
      <c r="G1436" s="178">
        <v>1.54</v>
      </c>
      <c r="H1436" s="181">
        <v>0.25</v>
      </c>
      <c r="I1436" s="180">
        <v>2.5700000000000001E-2</v>
      </c>
      <c r="J1436" s="21">
        <f t="shared" si="665"/>
        <v>0.45999999999999996</v>
      </c>
      <c r="K1436" s="21" t="str">
        <f t="shared" si="666"/>
        <v>Y</v>
      </c>
      <c r="L1436" s="37" t="str">
        <f t="shared" si="667"/>
        <v>NA</v>
      </c>
      <c r="M1436" s="8" t="str">
        <f t="shared" si="668"/>
        <v>Y</v>
      </c>
      <c r="N1436" s="42">
        <f t="shared" si="669"/>
        <v>2</v>
      </c>
      <c r="O1436" s="43">
        <f t="shared" si="670"/>
        <v>200000</v>
      </c>
      <c r="P1436" s="43" t="str">
        <f t="shared" si="671"/>
        <v>NA</v>
      </c>
      <c r="Q1436" s="24">
        <f t="shared" si="672"/>
        <v>12499.180200000001</v>
      </c>
      <c r="R1436" s="43">
        <f t="shared" si="673"/>
        <v>0</v>
      </c>
      <c r="S1436" s="24">
        <f t="shared" si="674"/>
        <v>1000000</v>
      </c>
      <c r="T1436" s="25" t="str">
        <f t="shared" si="675"/>
        <v>N</v>
      </c>
      <c r="U1436" s="44">
        <f t="shared" si="676"/>
        <v>1</v>
      </c>
      <c r="V1436" s="45">
        <f t="shared" si="677"/>
        <v>20000</v>
      </c>
      <c r="W1436" s="45">
        <f t="shared" si="678"/>
        <v>65000</v>
      </c>
      <c r="X1436" s="28">
        <f t="shared" si="679"/>
        <v>12820.409131140001</v>
      </c>
      <c r="Y1436" s="28">
        <f t="shared" si="680"/>
        <v>0</v>
      </c>
      <c r="Z1436" s="45">
        <f t="shared" si="681"/>
        <v>0</v>
      </c>
      <c r="AA1436" s="29" t="str">
        <f t="shared" si="682"/>
        <v>N</v>
      </c>
      <c r="AB1436" s="46">
        <f t="shared" si="683"/>
        <v>0</v>
      </c>
      <c r="AC1436" s="31">
        <f t="shared" si="684"/>
        <v>0</v>
      </c>
      <c r="AD1436" s="31">
        <f t="shared" si="685"/>
        <v>0</v>
      </c>
      <c r="AE1436" s="31">
        <f t="shared" si="686"/>
        <v>0</v>
      </c>
      <c r="AF1436" s="47">
        <f t="shared" si="687"/>
        <v>0</v>
      </c>
      <c r="AG1436" s="31">
        <f t="shared" si="688"/>
        <v>0</v>
      </c>
      <c r="AH1436" s="48">
        <f t="shared" si="689"/>
        <v>0</v>
      </c>
      <c r="AI1436" s="33">
        <f t="shared" si="690"/>
        <v>0</v>
      </c>
      <c r="AJ1436" s="33">
        <f t="shared" si="691"/>
        <v>0</v>
      </c>
      <c r="AK1436" s="33">
        <f t="shared" si="692"/>
        <v>0</v>
      </c>
      <c r="AL1436" s="33">
        <f t="shared" si="693"/>
        <v>0</v>
      </c>
      <c r="AM1436" s="34">
        <f t="shared" si="694"/>
        <v>0</v>
      </c>
    </row>
    <row r="1437" spans="1:39" ht="15" customHeight="1" x14ac:dyDescent="0.3">
      <c r="A1437" s="166" t="s">
        <v>3871</v>
      </c>
      <c r="B1437" s="99">
        <v>24543</v>
      </c>
      <c r="C1437" s="99">
        <v>42869</v>
      </c>
      <c r="D1437" s="165">
        <v>45416</v>
      </c>
      <c r="E1437" s="165">
        <v>45641</v>
      </c>
      <c r="F1437" s="166">
        <v>4</v>
      </c>
      <c r="G1437" s="178">
        <v>2.16</v>
      </c>
      <c r="H1437" s="181">
        <v>0.25</v>
      </c>
      <c r="I1437" s="180">
        <v>6.2600000000000003E-2</v>
      </c>
      <c r="J1437" s="21">
        <f t="shared" si="665"/>
        <v>1.8399999999999999</v>
      </c>
      <c r="K1437" s="21" t="str">
        <f t="shared" si="666"/>
        <v>Y</v>
      </c>
      <c r="L1437" s="37" t="str">
        <f t="shared" si="667"/>
        <v>NA</v>
      </c>
      <c r="M1437" s="8" t="str">
        <f t="shared" si="668"/>
        <v>Y</v>
      </c>
      <c r="N1437" s="42">
        <f t="shared" si="669"/>
        <v>8</v>
      </c>
      <c r="O1437" s="43">
        <f t="shared" si="670"/>
        <v>200000</v>
      </c>
      <c r="P1437" s="43" t="str">
        <f t="shared" si="671"/>
        <v>NA</v>
      </c>
      <c r="Q1437" s="24">
        <f t="shared" si="672"/>
        <v>26079.391800000001</v>
      </c>
      <c r="R1437" s="43">
        <f t="shared" si="673"/>
        <v>0</v>
      </c>
      <c r="S1437" s="24">
        <f t="shared" si="674"/>
        <v>1000000</v>
      </c>
      <c r="T1437" s="25" t="str">
        <f t="shared" si="675"/>
        <v>Y</v>
      </c>
      <c r="U1437" s="44">
        <f t="shared" si="676"/>
        <v>7</v>
      </c>
      <c r="V1437" s="45">
        <f t="shared" si="677"/>
        <v>200000</v>
      </c>
      <c r="W1437" s="45">
        <f t="shared" si="678"/>
        <v>1000000</v>
      </c>
      <c r="X1437" s="28">
        <f t="shared" si="679"/>
        <v>27711.961726680001</v>
      </c>
      <c r="Y1437" s="28">
        <f t="shared" si="680"/>
        <v>0</v>
      </c>
      <c r="Z1437" s="45" t="str">
        <f t="shared" si="681"/>
        <v>NA</v>
      </c>
      <c r="AA1437" s="29" t="str">
        <f t="shared" si="682"/>
        <v>N</v>
      </c>
      <c r="AB1437" s="46">
        <f t="shared" si="683"/>
        <v>6</v>
      </c>
      <c r="AC1437" s="31">
        <f t="shared" si="684"/>
        <v>20000</v>
      </c>
      <c r="AD1437" s="31">
        <f t="shared" si="685"/>
        <v>65000</v>
      </c>
      <c r="AE1437" s="31">
        <f t="shared" si="686"/>
        <v>20000</v>
      </c>
      <c r="AF1437" s="47">
        <f t="shared" si="687"/>
        <v>9446.7305307701681</v>
      </c>
      <c r="AG1437" s="31">
        <f t="shared" si="688"/>
        <v>0</v>
      </c>
      <c r="AH1437" s="48">
        <f t="shared" si="689"/>
        <v>5</v>
      </c>
      <c r="AI1437" s="33">
        <f t="shared" si="690"/>
        <v>20000</v>
      </c>
      <c r="AJ1437" s="33">
        <f t="shared" si="691"/>
        <v>65000</v>
      </c>
      <c r="AK1437" s="33">
        <f t="shared" si="692"/>
        <v>0</v>
      </c>
      <c r="AL1437" s="33">
        <f t="shared" si="693"/>
        <v>31290.095861996379</v>
      </c>
      <c r="AM1437" s="34">
        <f t="shared" si="694"/>
        <v>40736.826392766547</v>
      </c>
    </row>
    <row r="1438" spans="1:39" ht="15" customHeight="1" x14ac:dyDescent="0.3">
      <c r="A1438" s="166" t="s">
        <v>3872</v>
      </c>
      <c r="B1438" s="99">
        <v>13743</v>
      </c>
      <c r="C1438" s="99">
        <v>68330</v>
      </c>
      <c r="D1438" s="165">
        <v>45976</v>
      </c>
      <c r="E1438" s="165">
        <v>46156</v>
      </c>
      <c r="F1438" s="166">
        <v>4</v>
      </c>
      <c r="G1438" s="178">
        <v>0.72</v>
      </c>
      <c r="H1438" s="181">
        <v>0.25</v>
      </c>
      <c r="I1438" s="180">
        <v>8.1799999999999998E-2</v>
      </c>
      <c r="J1438" s="21">
        <f t="shared" si="665"/>
        <v>3.2800000000000002</v>
      </c>
      <c r="K1438" s="21" t="str">
        <f t="shared" si="666"/>
        <v>Y</v>
      </c>
      <c r="L1438" s="37" t="str">
        <f t="shared" si="667"/>
        <v>NA</v>
      </c>
      <c r="M1438" s="8" t="str">
        <f t="shared" si="668"/>
        <v>Y</v>
      </c>
      <c r="N1438" s="42">
        <f t="shared" si="669"/>
        <v>14</v>
      </c>
      <c r="O1438" s="43">
        <f t="shared" si="670"/>
        <v>200000</v>
      </c>
      <c r="P1438" s="43" t="str">
        <f t="shared" si="671"/>
        <v>NA</v>
      </c>
      <c r="Q1438" s="24">
        <f t="shared" si="672"/>
        <v>14867.1774</v>
      </c>
      <c r="R1438" s="43">
        <f t="shared" si="673"/>
        <v>0</v>
      </c>
      <c r="S1438" s="24">
        <f t="shared" si="674"/>
        <v>1000000</v>
      </c>
      <c r="T1438" s="25" t="str">
        <f t="shared" si="675"/>
        <v>Y</v>
      </c>
      <c r="U1438" s="44">
        <f t="shared" si="676"/>
        <v>13</v>
      </c>
      <c r="V1438" s="45">
        <f t="shared" si="677"/>
        <v>200000</v>
      </c>
      <c r="W1438" s="45">
        <f t="shared" si="678"/>
        <v>1000000</v>
      </c>
      <c r="X1438" s="28">
        <f t="shared" si="679"/>
        <v>16083.312511320002</v>
      </c>
      <c r="Y1438" s="28">
        <f t="shared" si="680"/>
        <v>0</v>
      </c>
      <c r="Z1438" s="45" t="str">
        <f t="shared" si="681"/>
        <v>NA</v>
      </c>
      <c r="AA1438" s="29" t="str">
        <f t="shared" si="682"/>
        <v>Y</v>
      </c>
      <c r="AB1438" s="46">
        <f t="shared" si="683"/>
        <v>12</v>
      </c>
      <c r="AC1438" s="31">
        <f t="shared" si="684"/>
        <v>200000</v>
      </c>
      <c r="AD1438" s="31">
        <f t="shared" si="685"/>
        <v>1000000</v>
      </c>
      <c r="AE1438" s="31">
        <f t="shared" si="686"/>
        <v>17398.927474745979</v>
      </c>
      <c r="AF1438" s="47">
        <f t="shared" si="687"/>
        <v>0</v>
      </c>
      <c r="AG1438" s="31" t="str">
        <f t="shared" si="688"/>
        <v>NA</v>
      </c>
      <c r="AH1438" s="48">
        <f t="shared" si="689"/>
        <v>11</v>
      </c>
      <c r="AI1438" s="33">
        <f t="shared" si="690"/>
        <v>20000</v>
      </c>
      <c r="AJ1438" s="33">
        <f t="shared" si="691"/>
        <v>65000</v>
      </c>
      <c r="AK1438" s="33">
        <f t="shared" si="692"/>
        <v>18822.1597421802</v>
      </c>
      <c r="AL1438" s="33">
        <f t="shared" si="693"/>
        <v>0</v>
      </c>
      <c r="AM1438" s="34">
        <f t="shared" si="694"/>
        <v>0</v>
      </c>
    </row>
    <row r="1439" spans="1:39" ht="15" customHeight="1" x14ac:dyDescent="0.3">
      <c r="A1439" s="166" t="s">
        <v>3873</v>
      </c>
      <c r="B1439" s="99">
        <v>10854</v>
      </c>
      <c r="C1439" s="99">
        <v>87396</v>
      </c>
      <c r="D1439" s="165">
        <v>45987</v>
      </c>
      <c r="E1439" s="165">
        <v>46337</v>
      </c>
      <c r="F1439" s="166">
        <v>4</v>
      </c>
      <c r="G1439" s="178">
        <v>3.38</v>
      </c>
      <c r="H1439" s="181">
        <v>0.5</v>
      </c>
      <c r="I1439" s="180">
        <v>2.5700000000000001E-2</v>
      </c>
      <c r="J1439" s="21">
        <f t="shared" si="665"/>
        <v>0.62000000000000011</v>
      </c>
      <c r="K1439" s="21" t="str">
        <f t="shared" si="666"/>
        <v>Y</v>
      </c>
      <c r="L1439" s="37" t="str">
        <f t="shared" si="667"/>
        <v>NA</v>
      </c>
      <c r="M1439" s="8" t="str">
        <f t="shared" si="668"/>
        <v>Y</v>
      </c>
      <c r="N1439" s="42">
        <f t="shared" si="669"/>
        <v>2</v>
      </c>
      <c r="O1439" s="43">
        <f t="shared" si="670"/>
        <v>200000</v>
      </c>
      <c r="P1439" s="43" t="str">
        <f t="shared" si="671"/>
        <v>NA</v>
      </c>
      <c r="Q1439" s="24">
        <f t="shared" si="672"/>
        <v>11132.9478</v>
      </c>
      <c r="R1439" s="43">
        <f t="shared" si="673"/>
        <v>0</v>
      </c>
      <c r="S1439" s="24">
        <f t="shared" si="674"/>
        <v>1000000</v>
      </c>
      <c r="T1439" s="25" t="str">
        <f t="shared" si="675"/>
        <v>N</v>
      </c>
      <c r="U1439" s="44">
        <f t="shared" si="676"/>
        <v>1</v>
      </c>
      <c r="V1439" s="45">
        <f t="shared" si="677"/>
        <v>20000</v>
      </c>
      <c r="W1439" s="45">
        <f t="shared" si="678"/>
        <v>65000</v>
      </c>
      <c r="X1439" s="28">
        <f t="shared" si="679"/>
        <v>0</v>
      </c>
      <c r="Y1439" s="28">
        <f t="shared" si="680"/>
        <v>11419.064558460001</v>
      </c>
      <c r="Z1439" s="45">
        <f t="shared" si="681"/>
        <v>0</v>
      </c>
      <c r="AA1439" s="29" t="str">
        <f t="shared" si="682"/>
        <v>N</v>
      </c>
      <c r="AB1439" s="46">
        <f t="shared" si="683"/>
        <v>0</v>
      </c>
      <c r="AC1439" s="31">
        <f t="shared" si="684"/>
        <v>0</v>
      </c>
      <c r="AD1439" s="31">
        <f t="shared" si="685"/>
        <v>0</v>
      </c>
      <c r="AE1439" s="31">
        <f t="shared" si="686"/>
        <v>0</v>
      </c>
      <c r="AF1439" s="47">
        <f t="shared" si="687"/>
        <v>0</v>
      </c>
      <c r="AG1439" s="31">
        <f t="shared" si="688"/>
        <v>0</v>
      </c>
      <c r="AH1439" s="48">
        <f t="shared" si="689"/>
        <v>0</v>
      </c>
      <c r="AI1439" s="33">
        <f t="shared" si="690"/>
        <v>0</v>
      </c>
      <c r="AJ1439" s="33">
        <f t="shared" si="691"/>
        <v>0</v>
      </c>
      <c r="AK1439" s="33">
        <f t="shared" si="692"/>
        <v>0</v>
      </c>
      <c r="AL1439" s="33">
        <f t="shared" si="693"/>
        <v>0</v>
      </c>
      <c r="AM1439" s="34">
        <f t="shared" si="694"/>
        <v>11419.064558460001</v>
      </c>
    </row>
    <row r="1440" spans="1:39" ht="15" customHeight="1" x14ac:dyDescent="0.3">
      <c r="A1440" s="166" t="s">
        <v>3874</v>
      </c>
      <c r="B1440" s="99">
        <v>22378</v>
      </c>
      <c r="C1440" s="99">
        <v>32452</v>
      </c>
      <c r="D1440" s="165">
        <v>44978</v>
      </c>
      <c r="E1440" s="165">
        <v>45173</v>
      </c>
      <c r="F1440" s="166">
        <v>4</v>
      </c>
      <c r="G1440" s="178">
        <v>0.18</v>
      </c>
      <c r="H1440" s="181">
        <v>0.75</v>
      </c>
      <c r="I1440" s="180">
        <v>7.6499999999999999E-2</v>
      </c>
      <c r="J1440" s="21">
        <f t="shared" si="665"/>
        <v>3.82</v>
      </c>
      <c r="K1440" s="21" t="str">
        <f t="shared" si="666"/>
        <v>Y</v>
      </c>
      <c r="L1440" s="37" t="str">
        <f t="shared" si="667"/>
        <v>NA</v>
      </c>
      <c r="M1440" s="8" t="str">
        <f t="shared" si="668"/>
        <v>Y</v>
      </c>
      <c r="N1440" s="42">
        <f t="shared" si="669"/>
        <v>6</v>
      </c>
      <c r="O1440" s="43">
        <f t="shared" si="670"/>
        <v>200000</v>
      </c>
      <c r="P1440" s="43" t="str">
        <f t="shared" si="671"/>
        <v>NA</v>
      </c>
      <c r="Q1440" s="24">
        <f t="shared" si="672"/>
        <v>24089.917000000001</v>
      </c>
      <c r="R1440" s="43">
        <f t="shared" si="673"/>
        <v>0</v>
      </c>
      <c r="S1440" s="24">
        <f t="shared" si="674"/>
        <v>1000000</v>
      </c>
      <c r="T1440" s="25" t="str">
        <f t="shared" si="675"/>
        <v>Y</v>
      </c>
      <c r="U1440" s="44">
        <f t="shared" si="676"/>
        <v>5</v>
      </c>
      <c r="V1440" s="45">
        <f t="shared" si="677"/>
        <v>200000</v>
      </c>
      <c r="W1440" s="45">
        <f t="shared" si="678"/>
        <v>1000000</v>
      </c>
      <c r="X1440" s="28">
        <f t="shared" si="679"/>
        <v>25932.7956505</v>
      </c>
      <c r="Y1440" s="28">
        <f t="shared" si="680"/>
        <v>0</v>
      </c>
      <c r="Z1440" s="45" t="str">
        <f t="shared" si="681"/>
        <v>NA</v>
      </c>
      <c r="AA1440" s="29" t="str">
        <f t="shared" si="682"/>
        <v>Y</v>
      </c>
      <c r="AB1440" s="46">
        <f t="shared" si="683"/>
        <v>4</v>
      </c>
      <c r="AC1440" s="31">
        <f t="shared" si="684"/>
        <v>200000</v>
      </c>
      <c r="AD1440" s="31">
        <f t="shared" si="685"/>
        <v>1000000</v>
      </c>
      <c r="AE1440" s="31">
        <f t="shared" si="686"/>
        <v>27916.654517763251</v>
      </c>
      <c r="AF1440" s="47">
        <f t="shared" si="687"/>
        <v>0</v>
      </c>
      <c r="AG1440" s="31" t="str">
        <f t="shared" si="688"/>
        <v>NA</v>
      </c>
      <c r="AH1440" s="48">
        <f t="shared" si="689"/>
        <v>3</v>
      </c>
      <c r="AI1440" s="33">
        <f t="shared" si="690"/>
        <v>20000</v>
      </c>
      <c r="AJ1440" s="33">
        <f t="shared" si="691"/>
        <v>65000</v>
      </c>
      <c r="AK1440" s="33">
        <f t="shared" si="692"/>
        <v>20000</v>
      </c>
      <c r="AL1440" s="33">
        <f t="shared" si="693"/>
        <v>10052.278588372141</v>
      </c>
      <c r="AM1440" s="34">
        <f t="shared" si="694"/>
        <v>10052.278588372141</v>
      </c>
    </row>
    <row r="1441" spans="1:39" ht="15" customHeight="1" x14ac:dyDescent="0.3">
      <c r="A1441" s="166" t="s">
        <v>3875</v>
      </c>
      <c r="B1441" s="99">
        <v>6898</v>
      </c>
      <c r="C1441" s="99">
        <v>48469</v>
      </c>
      <c r="D1441" s="165">
        <v>44406</v>
      </c>
      <c r="E1441" s="165">
        <v>44726</v>
      </c>
      <c r="F1441" s="166">
        <v>2</v>
      </c>
      <c r="G1441" s="178">
        <v>0.26</v>
      </c>
      <c r="H1441" s="181">
        <v>1</v>
      </c>
      <c r="I1441" s="180">
        <v>7.2099999999999997E-2</v>
      </c>
      <c r="J1441" s="21">
        <f t="shared" si="665"/>
        <v>1.74</v>
      </c>
      <c r="K1441" s="21" t="str">
        <f t="shared" si="666"/>
        <v>Y</v>
      </c>
      <c r="L1441" s="37" t="str">
        <f t="shared" si="667"/>
        <v>NA</v>
      </c>
      <c r="M1441" s="8" t="str">
        <f t="shared" si="668"/>
        <v>Y</v>
      </c>
      <c r="N1441" s="42">
        <f t="shared" si="669"/>
        <v>2</v>
      </c>
      <c r="O1441" s="43">
        <f t="shared" si="670"/>
        <v>200000</v>
      </c>
      <c r="P1441" s="43" t="str">
        <f t="shared" si="671"/>
        <v>NA</v>
      </c>
      <c r="Q1441" s="24">
        <f t="shared" si="672"/>
        <v>7395.3458000000001</v>
      </c>
      <c r="R1441" s="43">
        <f t="shared" si="673"/>
        <v>0</v>
      </c>
      <c r="S1441" s="24">
        <f t="shared" si="674"/>
        <v>1000000</v>
      </c>
      <c r="T1441" s="25" t="str">
        <f t="shared" si="675"/>
        <v>Y</v>
      </c>
      <c r="U1441" s="44">
        <f t="shared" si="676"/>
        <v>1</v>
      </c>
      <c r="V1441" s="45">
        <f t="shared" si="677"/>
        <v>200000</v>
      </c>
      <c r="W1441" s="45">
        <f t="shared" si="678"/>
        <v>1000000</v>
      </c>
      <c r="X1441" s="28">
        <f t="shared" si="679"/>
        <v>7928.5502321800004</v>
      </c>
      <c r="Y1441" s="28">
        <f t="shared" si="680"/>
        <v>0</v>
      </c>
      <c r="Z1441" s="45" t="str">
        <f t="shared" si="681"/>
        <v>NA</v>
      </c>
      <c r="AA1441" s="29" t="str">
        <f t="shared" si="682"/>
        <v>N</v>
      </c>
      <c r="AB1441" s="46">
        <f t="shared" si="683"/>
        <v>0</v>
      </c>
      <c r="AC1441" s="31">
        <f t="shared" si="684"/>
        <v>0</v>
      </c>
      <c r="AD1441" s="31">
        <f t="shared" si="685"/>
        <v>0</v>
      </c>
      <c r="AE1441" s="31">
        <f t="shared" si="686"/>
        <v>0</v>
      </c>
      <c r="AF1441" s="47">
        <f t="shared" si="687"/>
        <v>0</v>
      </c>
      <c r="AG1441" s="31">
        <f t="shared" si="688"/>
        <v>0</v>
      </c>
      <c r="AH1441" s="48">
        <f t="shared" si="689"/>
        <v>0</v>
      </c>
      <c r="AI1441" s="33">
        <f t="shared" si="690"/>
        <v>0</v>
      </c>
      <c r="AJ1441" s="33">
        <f t="shared" si="691"/>
        <v>0</v>
      </c>
      <c r="AK1441" s="33">
        <f t="shared" si="692"/>
        <v>0</v>
      </c>
      <c r="AL1441" s="33">
        <f t="shared" si="693"/>
        <v>0</v>
      </c>
      <c r="AM1441" s="34">
        <f t="shared" si="694"/>
        <v>0</v>
      </c>
    </row>
    <row r="1442" spans="1:39" ht="15" customHeight="1" x14ac:dyDescent="0.3">
      <c r="A1442" s="166" t="s">
        <v>3876</v>
      </c>
      <c r="B1442" s="99">
        <v>9207</v>
      </c>
      <c r="C1442" s="99">
        <v>81503</v>
      </c>
      <c r="D1442" s="165">
        <v>45079</v>
      </c>
      <c r="E1442" s="165">
        <v>45193</v>
      </c>
      <c r="F1442" s="166">
        <v>4</v>
      </c>
      <c r="G1442" s="178">
        <v>2.16</v>
      </c>
      <c r="H1442" s="181">
        <v>1</v>
      </c>
      <c r="I1442" s="180">
        <v>8.2500000000000004E-2</v>
      </c>
      <c r="J1442" s="21">
        <f t="shared" si="665"/>
        <v>1.8399999999999999</v>
      </c>
      <c r="K1442" s="21" t="str">
        <f t="shared" si="666"/>
        <v>Y</v>
      </c>
      <c r="L1442" s="37" t="str">
        <f t="shared" si="667"/>
        <v>NA</v>
      </c>
      <c r="M1442" s="8" t="str">
        <f t="shared" si="668"/>
        <v>Y</v>
      </c>
      <c r="N1442" s="42">
        <f t="shared" si="669"/>
        <v>2</v>
      </c>
      <c r="O1442" s="43">
        <f t="shared" si="670"/>
        <v>200000</v>
      </c>
      <c r="P1442" s="43" t="str">
        <f t="shared" si="671"/>
        <v>NA</v>
      </c>
      <c r="Q1442" s="24">
        <f t="shared" si="672"/>
        <v>9966.5774999999994</v>
      </c>
      <c r="R1442" s="43">
        <f t="shared" si="673"/>
        <v>0</v>
      </c>
      <c r="S1442" s="24">
        <f t="shared" si="674"/>
        <v>1000000</v>
      </c>
      <c r="T1442" s="25" t="str">
        <f t="shared" si="675"/>
        <v>Y</v>
      </c>
      <c r="U1442" s="44">
        <f t="shared" si="676"/>
        <v>1</v>
      </c>
      <c r="V1442" s="45">
        <f t="shared" si="677"/>
        <v>200000</v>
      </c>
      <c r="W1442" s="45">
        <f t="shared" si="678"/>
        <v>1000000</v>
      </c>
      <c r="X1442" s="28">
        <f t="shared" si="679"/>
        <v>10788.820143749999</v>
      </c>
      <c r="Y1442" s="28">
        <f t="shared" si="680"/>
        <v>0</v>
      </c>
      <c r="Z1442" s="45" t="str">
        <f t="shared" si="681"/>
        <v>NA</v>
      </c>
      <c r="AA1442" s="29" t="str">
        <f t="shared" si="682"/>
        <v>N</v>
      </c>
      <c r="AB1442" s="46">
        <f t="shared" si="683"/>
        <v>0</v>
      </c>
      <c r="AC1442" s="31">
        <f t="shared" si="684"/>
        <v>0</v>
      </c>
      <c r="AD1442" s="31">
        <f t="shared" si="685"/>
        <v>0</v>
      </c>
      <c r="AE1442" s="31">
        <f t="shared" si="686"/>
        <v>0</v>
      </c>
      <c r="AF1442" s="47">
        <f t="shared" si="687"/>
        <v>0</v>
      </c>
      <c r="AG1442" s="31">
        <f t="shared" si="688"/>
        <v>0</v>
      </c>
      <c r="AH1442" s="48">
        <f t="shared" si="689"/>
        <v>0</v>
      </c>
      <c r="AI1442" s="33">
        <f t="shared" si="690"/>
        <v>0</v>
      </c>
      <c r="AJ1442" s="33">
        <f t="shared" si="691"/>
        <v>0</v>
      </c>
      <c r="AK1442" s="33">
        <f t="shared" si="692"/>
        <v>0</v>
      </c>
      <c r="AL1442" s="33">
        <f t="shared" si="693"/>
        <v>0</v>
      </c>
      <c r="AM1442" s="34">
        <f t="shared" si="694"/>
        <v>0</v>
      </c>
    </row>
    <row r="1443" spans="1:39" ht="15" customHeight="1" x14ac:dyDescent="0.3">
      <c r="A1443" s="166" t="s">
        <v>3877</v>
      </c>
      <c r="B1443" s="99">
        <v>15214</v>
      </c>
      <c r="C1443" s="99">
        <v>77510</v>
      </c>
      <c r="D1443" s="165">
        <v>44829</v>
      </c>
      <c r="E1443" s="165">
        <v>45191</v>
      </c>
      <c r="F1443" s="166">
        <v>4</v>
      </c>
      <c r="G1443" s="178">
        <v>1.81</v>
      </c>
      <c r="H1443" s="181">
        <v>1</v>
      </c>
      <c r="I1443" s="180">
        <v>2.35E-2</v>
      </c>
      <c r="J1443" s="21">
        <f t="shared" si="665"/>
        <v>2.19</v>
      </c>
      <c r="K1443" s="21" t="str">
        <f t="shared" si="666"/>
        <v>Y</v>
      </c>
      <c r="L1443" s="37" t="str">
        <f t="shared" si="667"/>
        <v>NA</v>
      </c>
      <c r="M1443" s="8" t="str">
        <f t="shared" si="668"/>
        <v>Y</v>
      </c>
      <c r="N1443" s="42">
        <f t="shared" si="669"/>
        <v>3</v>
      </c>
      <c r="O1443" s="43">
        <f t="shared" si="670"/>
        <v>200000</v>
      </c>
      <c r="P1443" s="43" t="str">
        <f t="shared" si="671"/>
        <v>NA</v>
      </c>
      <c r="Q1443" s="24">
        <f t="shared" si="672"/>
        <v>15571.529</v>
      </c>
      <c r="R1443" s="43">
        <f t="shared" si="673"/>
        <v>0</v>
      </c>
      <c r="S1443" s="24">
        <f t="shared" si="674"/>
        <v>1000000</v>
      </c>
      <c r="T1443" s="25" t="str">
        <f t="shared" si="675"/>
        <v>Y</v>
      </c>
      <c r="U1443" s="44">
        <f t="shared" si="676"/>
        <v>2</v>
      </c>
      <c r="V1443" s="45">
        <f t="shared" si="677"/>
        <v>200000</v>
      </c>
      <c r="W1443" s="45">
        <f t="shared" si="678"/>
        <v>1000000</v>
      </c>
      <c r="X1443" s="28">
        <f t="shared" si="679"/>
        <v>15937.459931500001</v>
      </c>
      <c r="Y1443" s="28">
        <f t="shared" si="680"/>
        <v>0</v>
      </c>
      <c r="Z1443" s="45" t="str">
        <f t="shared" si="681"/>
        <v>NA</v>
      </c>
      <c r="AA1443" s="29" t="str">
        <f t="shared" si="682"/>
        <v>Y</v>
      </c>
      <c r="AB1443" s="46">
        <f t="shared" si="683"/>
        <v>1</v>
      </c>
      <c r="AC1443" s="31">
        <f t="shared" si="684"/>
        <v>200000</v>
      </c>
      <c r="AD1443" s="31">
        <f t="shared" si="685"/>
        <v>1000000</v>
      </c>
      <c r="AE1443" s="31">
        <f t="shared" si="686"/>
        <v>16311.990239890252</v>
      </c>
      <c r="AF1443" s="47">
        <f t="shared" si="687"/>
        <v>0</v>
      </c>
      <c r="AG1443" s="31" t="str">
        <f t="shared" si="688"/>
        <v>NA</v>
      </c>
      <c r="AH1443" s="48">
        <f t="shared" si="689"/>
        <v>0</v>
      </c>
      <c r="AI1443" s="33">
        <f t="shared" si="690"/>
        <v>0</v>
      </c>
      <c r="AJ1443" s="33">
        <f t="shared" si="691"/>
        <v>0</v>
      </c>
      <c r="AK1443" s="33">
        <f t="shared" si="692"/>
        <v>0</v>
      </c>
      <c r="AL1443" s="33">
        <f t="shared" si="693"/>
        <v>0</v>
      </c>
      <c r="AM1443" s="34">
        <f t="shared" si="694"/>
        <v>0</v>
      </c>
    </row>
    <row r="1444" spans="1:39" ht="15" customHeight="1" x14ac:dyDescent="0.3">
      <c r="A1444" s="166" t="s">
        <v>3878</v>
      </c>
      <c r="B1444" s="99">
        <v>16078</v>
      </c>
      <c r="C1444" s="99">
        <v>28835</v>
      </c>
      <c r="D1444" s="165">
        <v>45000</v>
      </c>
      <c r="E1444" s="165">
        <v>45313</v>
      </c>
      <c r="F1444" s="166">
        <v>2</v>
      </c>
      <c r="G1444" s="178">
        <v>1.22</v>
      </c>
      <c r="H1444" s="181">
        <v>0.25</v>
      </c>
      <c r="I1444" s="180">
        <v>0.02</v>
      </c>
      <c r="J1444" s="21">
        <f t="shared" si="665"/>
        <v>0.78</v>
      </c>
      <c r="K1444" s="21" t="str">
        <f t="shared" si="666"/>
        <v>Y</v>
      </c>
      <c r="L1444" s="37" t="str">
        <f t="shared" si="667"/>
        <v>NA</v>
      </c>
      <c r="M1444" s="8" t="str">
        <f t="shared" si="668"/>
        <v>Y</v>
      </c>
      <c r="N1444" s="42">
        <f t="shared" si="669"/>
        <v>4</v>
      </c>
      <c r="O1444" s="43">
        <f t="shared" si="670"/>
        <v>200000</v>
      </c>
      <c r="P1444" s="43" t="str">
        <f t="shared" si="671"/>
        <v>NA</v>
      </c>
      <c r="Q1444" s="24">
        <f t="shared" si="672"/>
        <v>16399.560000000001</v>
      </c>
      <c r="R1444" s="43">
        <f t="shared" si="673"/>
        <v>0</v>
      </c>
      <c r="S1444" s="24">
        <f t="shared" si="674"/>
        <v>1000000</v>
      </c>
      <c r="T1444" s="25" t="str">
        <f t="shared" si="675"/>
        <v>N</v>
      </c>
      <c r="U1444" s="44">
        <f t="shared" si="676"/>
        <v>3</v>
      </c>
      <c r="V1444" s="45">
        <f t="shared" si="677"/>
        <v>20000</v>
      </c>
      <c r="W1444" s="45">
        <f t="shared" si="678"/>
        <v>65000</v>
      </c>
      <c r="X1444" s="28">
        <f t="shared" si="679"/>
        <v>16727.551200000002</v>
      </c>
      <c r="Y1444" s="28">
        <f t="shared" si="680"/>
        <v>0</v>
      </c>
      <c r="Z1444" s="45">
        <f t="shared" si="681"/>
        <v>3037.888799999997</v>
      </c>
      <c r="AA1444" s="29" t="str">
        <f t="shared" si="682"/>
        <v>N</v>
      </c>
      <c r="AB1444" s="46">
        <f t="shared" si="683"/>
        <v>2</v>
      </c>
      <c r="AC1444" s="31">
        <f t="shared" si="684"/>
        <v>20000</v>
      </c>
      <c r="AD1444" s="31">
        <f t="shared" si="685"/>
        <v>65000</v>
      </c>
      <c r="AE1444" s="31">
        <f t="shared" si="686"/>
        <v>3037.888799999997</v>
      </c>
      <c r="AF1444" s="47">
        <f t="shared" si="687"/>
        <v>14024.213424000005</v>
      </c>
      <c r="AG1444" s="31">
        <f t="shared" si="688"/>
        <v>0</v>
      </c>
      <c r="AH1444" s="48">
        <f t="shared" si="689"/>
        <v>1</v>
      </c>
      <c r="AI1444" s="33">
        <f t="shared" si="690"/>
        <v>20000</v>
      </c>
      <c r="AJ1444" s="33">
        <f t="shared" si="691"/>
        <v>65000</v>
      </c>
      <c r="AK1444" s="33">
        <f t="shared" si="692"/>
        <v>0</v>
      </c>
      <c r="AL1444" s="33">
        <f t="shared" si="693"/>
        <v>17403.344268480003</v>
      </c>
      <c r="AM1444" s="34">
        <f t="shared" si="694"/>
        <v>31427.557692480008</v>
      </c>
    </row>
    <row r="1445" spans="1:39" ht="15" customHeight="1" x14ac:dyDescent="0.3">
      <c r="A1445" s="166" t="s">
        <v>3879</v>
      </c>
      <c r="B1445" s="99">
        <v>7208</v>
      </c>
      <c r="C1445" s="99">
        <v>21325</v>
      </c>
      <c r="D1445" s="165">
        <v>44444</v>
      </c>
      <c r="E1445" s="165">
        <v>44643</v>
      </c>
      <c r="F1445" s="166">
        <v>2</v>
      </c>
      <c r="G1445" s="178">
        <v>1.08</v>
      </c>
      <c r="H1445" s="181">
        <v>0.75</v>
      </c>
      <c r="I1445" s="180">
        <v>6.1800000000000001E-2</v>
      </c>
      <c r="J1445" s="21">
        <f t="shared" si="665"/>
        <v>0.91999999999999993</v>
      </c>
      <c r="K1445" s="21" t="str">
        <f t="shared" si="666"/>
        <v>Y</v>
      </c>
      <c r="L1445" s="37" t="str">
        <f t="shared" si="667"/>
        <v>NA</v>
      </c>
      <c r="M1445" s="8" t="str">
        <f t="shared" si="668"/>
        <v>Y</v>
      </c>
      <c r="N1445" s="42">
        <f t="shared" si="669"/>
        <v>2</v>
      </c>
      <c r="O1445" s="43">
        <f t="shared" si="670"/>
        <v>200000</v>
      </c>
      <c r="P1445" s="43" t="str">
        <f t="shared" si="671"/>
        <v>NA</v>
      </c>
      <c r="Q1445" s="24">
        <f t="shared" si="672"/>
        <v>7653.4544000000005</v>
      </c>
      <c r="R1445" s="43">
        <f t="shared" si="673"/>
        <v>0</v>
      </c>
      <c r="S1445" s="24">
        <f t="shared" si="674"/>
        <v>1000000</v>
      </c>
      <c r="T1445" s="25" t="str">
        <f t="shared" si="675"/>
        <v>N</v>
      </c>
      <c r="U1445" s="44">
        <f t="shared" si="676"/>
        <v>1</v>
      </c>
      <c r="V1445" s="45">
        <f t="shared" si="677"/>
        <v>20000</v>
      </c>
      <c r="W1445" s="45">
        <f t="shared" si="678"/>
        <v>65000</v>
      </c>
      <c r="X1445" s="28">
        <f t="shared" si="679"/>
        <v>8126.437881920001</v>
      </c>
      <c r="Y1445" s="28">
        <f t="shared" si="680"/>
        <v>0</v>
      </c>
      <c r="Z1445" s="45">
        <f t="shared" si="681"/>
        <v>27895.107718079998</v>
      </c>
      <c r="AA1445" s="29" t="str">
        <f t="shared" si="682"/>
        <v>N</v>
      </c>
      <c r="AB1445" s="46">
        <f t="shared" si="683"/>
        <v>0</v>
      </c>
      <c r="AC1445" s="31">
        <f t="shared" si="684"/>
        <v>0</v>
      </c>
      <c r="AD1445" s="31">
        <f t="shared" si="685"/>
        <v>0</v>
      </c>
      <c r="AE1445" s="31">
        <f t="shared" si="686"/>
        <v>0</v>
      </c>
      <c r="AF1445" s="47">
        <f t="shared" si="687"/>
        <v>0</v>
      </c>
      <c r="AG1445" s="31">
        <f t="shared" si="688"/>
        <v>0</v>
      </c>
      <c r="AH1445" s="48">
        <f t="shared" si="689"/>
        <v>0</v>
      </c>
      <c r="AI1445" s="33">
        <f t="shared" si="690"/>
        <v>0</v>
      </c>
      <c r="AJ1445" s="33">
        <f t="shared" si="691"/>
        <v>0</v>
      </c>
      <c r="AK1445" s="33">
        <f t="shared" si="692"/>
        <v>0</v>
      </c>
      <c r="AL1445" s="33">
        <f t="shared" si="693"/>
        <v>0</v>
      </c>
      <c r="AM1445" s="34">
        <f t="shared" si="694"/>
        <v>0</v>
      </c>
    </row>
    <row r="1446" spans="1:39" ht="15" customHeight="1" x14ac:dyDescent="0.3">
      <c r="A1446" s="166" t="s">
        <v>3880</v>
      </c>
      <c r="B1446" s="99">
        <v>9335</v>
      </c>
      <c r="C1446" s="99">
        <v>94182</v>
      </c>
      <c r="D1446" s="165">
        <v>45024</v>
      </c>
      <c r="E1446" s="165">
        <v>45296</v>
      </c>
      <c r="F1446" s="166">
        <v>2</v>
      </c>
      <c r="G1446" s="178">
        <v>1.59</v>
      </c>
      <c r="H1446" s="181">
        <v>1</v>
      </c>
      <c r="I1446" s="180">
        <v>2.8299999999999999E-2</v>
      </c>
      <c r="J1446" s="21">
        <f t="shared" si="665"/>
        <v>0.40999999999999992</v>
      </c>
      <c r="K1446" s="21" t="str">
        <f t="shared" si="666"/>
        <v>Y</v>
      </c>
      <c r="L1446" s="37" t="str">
        <f t="shared" si="667"/>
        <v>NA</v>
      </c>
      <c r="M1446" s="8" t="str">
        <f t="shared" si="668"/>
        <v>Y</v>
      </c>
      <c r="N1446" s="42">
        <f t="shared" si="669"/>
        <v>1</v>
      </c>
      <c r="O1446" s="43">
        <f t="shared" si="670"/>
        <v>200000</v>
      </c>
      <c r="P1446" s="43" t="str">
        <f t="shared" si="671"/>
        <v>NA</v>
      </c>
      <c r="Q1446" s="24">
        <f t="shared" si="672"/>
        <v>9599.1805000000004</v>
      </c>
      <c r="R1446" s="43">
        <f t="shared" si="673"/>
        <v>0</v>
      </c>
      <c r="S1446" s="24">
        <f t="shared" si="674"/>
        <v>1000000</v>
      </c>
      <c r="T1446" s="25" t="str">
        <f t="shared" si="675"/>
        <v>N</v>
      </c>
      <c r="U1446" s="44">
        <f t="shared" si="676"/>
        <v>0</v>
      </c>
      <c r="V1446" s="45">
        <f t="shared" si="677"/>
        <v>0</v>
      </c>
      <c r="W1446" s="45">
        <f t="shared" si="678"/>
        <v>0</v>
      </c>
      <c r="X1446" s="28">
        <f t="shared" si="679"/>
        <v>0</v>
      </c>
      <c r="Y1446" s="28">
        <f t="shared" si="680"/>
        <v>0</v>
      </c>
      <c r="Z1446" s="45">
        <f t="shared" si="681"/>
        <v>0</v>
      </c>
      <c r="AA1446" s="29" t="str">
        <f t="shared" si="682"/>
        <v>N</v>
      </c>
      <c r="AB1446" s="46">
        <f t="shared" si="683"/>
        <v>0</v>
      </c>
      <c r="AC1446" s="31">
        <f t="shared" si="684"/>
        <v>0</v>
      </c>
      <c r="AD1446" s="31">
        <f t="shared" si="685"/>
        <v>0</v>
      </c>
      <c r="AE1446" s="31">
        <f t="shared" si="686"/>
        <v>0</v>
      </c>
      <c r="AF1446" s="47">
        <f t="shared" si="687"/>
        <v>0</v>
      </c>
      <c r="AG1446" s="31">
        <f t="shared" si="688"/>
        <v>0</v>
      </c>
      <c r="AH1446" s="48">
        <f t="shared" si="689"/>
        <v>0</v>
      </c>
      <c r="AI1446" s="33">
        <f t="shared" si="690"/>
        <v>0</v>
      </c>
      <c r="AJ1446" s="33">
        <f t="shared" si="691"/>
        <v>0</v>
      </c>
      <c r="AK1446" s="33">
        <f t="shared" si="692"/>
        <v>0</v>
      </c>
      <c r="AL1446" s="33">
        <f t="shared" si="693"/>
        <v>0</v>
      </c>
      <c r="AM1446" s="34">
        <f t="shared" si="694"/>
        <v>0</v>
      </c>
    </row>
    <row r="1447" spans="1:39" ht="15" customHeight="1" x14ac:dyDescent="0.3">
      <c r="A1447" s="166" t="s">
        <v>3881</v>
      </c>
      <c r="B1447" s="99">
        <v>16609</v>
      </c>
      <c r="C1447" s="99">
        <v>82128</v>
      </c>
      <c r="D1447" s="165">
        <v>45363</v>
      </c>
      <c r="E1447" s="165">
        <v>45632</v>
      </c>
      <c r="F1447" s="166">
        <v>2</v>
      </c>
      <c r="G1447" s="178">
        <v>1.38</v>
      </c>
      <c r="H1447" s="181">
        <v>0.25</v>
      </c>
      <c r="I1447" s="180">
        <v>1.9199999999999998E-2</v>
      </c>
      <c r="J1447" s="21">
        <f t="shared" si="665"/>
        <v>0.62000000000000011</v>
      </c>
      <c r="K1447" s="21" t="str">
        <f t="shared" si="666"/>
        <v>Y</v>
      </c>
      <c r="L1447" s="37" t="str">
        <f t="shared" si="667"/>
        <v>NA</v>
      </c>
      <c r="M1447" s="8" t="str">
        <f t="shared" si="668"/>
        <v>Y</v>
      </c>
      <c r="N1447" s="42">
        <f t="shared" si="669"/>
        <v>3</v>
      </c>
      <c r="O1447" s="43">
        <f t="shared" si="670"/>
        <v>200000</v>
      </c>
      <c r="P1447" s="43" t="str">
        <f t="shared" si="671"/>
        <v>NA</v>
      </c>
      <c r="Q1447" s="24">
        <f t="shared" si="672"/>
        <v>16927.892800000001</v>
      </c>
      <c r="R1447" s="43">
        <f t="shared" si="673"/>
        <v>0</v>
      </c>
      <c r="S1447" s="24">
        <f t="shared" si="674"/>
        <v>1000000</v>
      </c>
      <c r="T1447" s="25" t="str">
        <f t="shared" si="675"/>
        <v>N</v>
      </c>
      <c r="U1447" s="44">
        <f t="shared" si="676"/>
        <v>2</v>
      </c>
      <c r="V1447" s="45">
        <f t="shared" si="677"/>
        <v>20000</v>
      </c>
      <c r="W1447" s="45">
        <f t="shared" si="678"/>
        <v>65000</v>
      </c>
      <c r="X1447" s="28">
        <f t="shared" si="679"/>
        <v>0</v>
      </c>
      <c r="Y1447" s="28">
        <f t="shared" si="680"/>
        <v>17252.908341760005</v>
      </c>
      <c r="Z1447" s="45">
        <f t="shared" si="681"/>
        <v>0</v>
      </c>
      <c r="AA1447" s="29" t="str">
        <f t="shared" si="682"/>
        <v>N</v>
      </c>
      <c r="AB1447" s="46">
        <f t="shared" si="683"/>
        <v>1</v>
      </c>
      <c r="AC1447" s="31">
        <f t="shared" si="684"/>
        <v>20000</v>
      </c>
      <c r="AD1447" s="31">
        <f t="shared" si="685"/>
        <v>65000</v>
      </c>
      <c r="AE1447" s="31">
        <f t="shared" si="686"/>
        <v>0</v>
      </c>
      <c r="AF1447" s="47">
        <f t="shared" si="687"/>
        <v>17584.164181921798</v>
      </c>
      <c r="AG1447" s="31">
        <f t="shared" si="688"/>
        <v>0</v>
      </c>
      <c r="AH1447" s="48">
        <f t="shared" si="689"/>
        <v>0</v>
      </c>
      <c r="AI1447" s="33">
        <f t="shared" si="690"/>
        <v>0</v>
      </c>
      <c r="AJ1447" s="33">
        <f t="shared" si="691"/>
        <v>0</v>
      </c>
      <c r="AK1447" s="33">
        <f t="shared" si="692"/>
        <v>0</v>
      </c>
      <c r="AL1447" s="33">
        <f t="shared" si="693"/>
        <v>0</v>
      </c>
      <c r="AM1447" s="34">
        <f t="shared" si="694"/>
        <v>34837.072523681803</v>
      </c>
    </row>
    <row r="1448" spans="1:39" ht="15" customHeight="1" x14ac:dyDescent="0.3">
      <c r="A1448" s="166" t="s">
        <v>3882</v>
      </c>
      <c r="B1448" s="99">
        <v>13147</v>
      </c>
      <c r="C1448" s="99">
        <v>48259</v>
      </c>
      <c r="D1448" s="165">
        <v>45815</v>
      </c>
      <c r="E1448" s="165">
        <v>46119</v>
      </c>
      <c r="F1448" s="166">
        <v>4</v>
      </c>
      <c r="G1448" s="178">
        <v>0.65</v>
      </c>
      <c r="H1448" s="181">
        <v>0.5</v>
      </c>
      <c r="I1448" s="180">
        <v>3.4500000000000003E-2</v>
      </c>
      <c r="J1448" s="21">
        <f t="shared" si="665"/>
        <v>3.35</v>
      </c>
      <c r="K1448" s="21" t="str">
        <f t="shared" si="666"/>
        <v>Y</v>
      </c>
      <c r="L1448" s="37" t="str">
        <f t="shared" si="667"/>
        <v>NA</v>
      </c>
      <c r="M1448" s="8" t="str">
        <f t="shared" si="668"/>
        <v>Y</v>
      </c>
      <c r="N1448" s="42">
        <f t="shared" si="669"/>
        <v>7</v>
      </c>
      <c r="O1448" s="43">
        <f t="shared" si="670"/>
        <v>200000</v>
      </c>
      <c r="P1448" s="43" t="str">
        <f t="shared" si="671"/>
        <v>NA</v>
      </c>
      <c r="Q1448" s="24">
        <f t="shared" si="672"/>
        <v>13600.5715</v>
      </c>
      <c r="R1448" s="43">
        <f t="shared" si="673"/>
        <v>0</v>
      </c>
      <c r="S1448" s="24">
        <f t="shared" si="674"/>
        <v>1000000</v>
      </c>
      <c r="T1448" s="25" t="str">
        <f t="shared" si="675"/>
        <v>Y</v>
      </c>
      <c r="U1448" s="44">
        <f t="shared" si="676"/>
        <v>6</v>
      </c>
      <c r="V1448" s="45">
        <f t="shared" si="677"/>
        <v>200000</v>
      </c>
      <c r="W1448" s="45">
        <f t="shared" si="678"/>
        <v>1000000</v>
      </c>
      <c r="X1448" s="28">
        <f t="shared" si="679"/>
        <v>14069.79121675</v>
      </c>
      <c r="Y1448" s="28">
        <f t="shared" si="680"/>
        <v>0</v>
      </c>
      <c r="Z1448" s="45" t="str">
        <f t="shared" si="681"/>
        <v>NA</v>
      </c>
      <c r="AA1448" s="29" t="str">
        <f t="shared" si="682"/>
        <v>Y</v>
      </c>
      <c r="AB1448" s="46">
        <f t="shared" si="683"/>
        <v>5</v>
      </c>
      <c r="AC1448" s="31">
        <f t="shared" si="684"/>
        <v>200000</v>
      </c>
      <c r="AD1448" s="31">
        <f t="shared" si="685"/>
        <v>1000000</v>
      </c>
      <c r="AE1448" s="31">
        <f t="shared" si="686"/>
        <v>14555.199013727875</v>
      </c>
      <c r="AF1448" s="47">
        <f t="shared" si="687"/>
        <v>0</v>
      </c>
      <c r="AG1448" s="31" t="str">
        <f t="shared" si="688"/>
        <v>NA</v>
      </c>
      <c r="AH1448" s="48">
        <f t="shared" si="689"/>
        <v>4</v>
      </c>
      <c r="AI1448" s="33">
        <f t="shared" si="690"/>
        <v>20000</v>
      </c>
      <c r="AJ1448" s="33">
        <f t="shared" si="691"/>
        <v>65000</v>
      </c>
      <c r="AK1448" s="33">
        <f t="shared" si="692"/>
        <v>15057.353379701486</v>
      </c>
      <c r="AL1448" s="33">
        <f t="shared" si="693"/>
        <v>0</v>
      </c>
      <c r="AM1448" s="34">
        <f t="shared" si="694"/>
        <v>0</v>
      </c>
    </row>
    <row r="1449" spans="1:39" ht="15" customHeight="1" x14ac:dyDescent="0.3">
      <c r="A1449" s="166" t="s">
        <v>3883</v>
      </c>
      <c r="B1449" s="99">
        <v>19520</v>
      </c>
      <c r="C1449" s="99">
        <v>101652</v>
      </c>
      <c r="D1449" s="165">
        <v>46004</v>
      </c>
      <c r="E1449" s="165">
        <v>46059</v>
      </c>
      <c r="F1449" s="166">
        <v>2</v>
      </c>
      <c r="G1449" s="178">
        <v>1.94</v>
      </c>
      <c r="H1449" s="181">
        <v>0.5</v>
      </c>
      <c r="I1449" s="180">
        <v>2.6599999999999999E-2</v>
      </c>
      <c r="J1449" s="21">
        <f t="shared" si="665"/>
        <v>6.0000000000000053E-2</v>
      </c>
      <c r="K1449" s="21" t="str">
        <f t="shared" si="666"/>
        <v>Y</v>
      </c>
      <c r="L1449" s="37" t="str">
        <f t="shared" si="667"/>
        <v>NA</v>
      </c>
      <c r="M1449" s="8" t="str">
        <f t="shared" si="668"/>
        <v>Y</v>
      </c>
      <c r="N1449" s="42">
        <f t="shared" si="669"/>
        <v>1</v>
      </c>
      <c r="O1449" s="43">
        <f t="shared" si="670"/>
        <v>200000</v>
      </c>
      <c r="P1449" s="43" t="str">
        <f t="shared" si="671"/>
        <v>NA</v>
      </c>
      <c r="Q1449" s="24">
        <f t="shared" si="672"/>
        <v>20039.232</v>
      </c>
      <c r="R1449" s="43">
        <f t="shared" si="673"/>
        <v>0</v>
      </c>
      <c r="S1449" s="24">
        <f t="shared" si="674"/>
        <v>1000000</v>
      </c>
      <c r="T1449" s="25" t="str">
        <f t="shared" si="675"/>
        <v>N</v>
      </c>
      <c r="U1449" s="44">
        <f t="shared" si="676"/>
        <v>0</v>
      </c>
      <c r="V1449" s="45">
        <f t="shared" si="677"/>
        <v>0</v>
      </c>
      <c r="W1449" s="45">
        <f t="shared" si="678"/>
        <v>0</v>
      </c>
      <c r="X1449" s="28">
        <f t="shared" si="679"/>
        <v>0</v>
      </c>
      <c r="Y1449" s="28">
        <f t="shared" si="680"/>
        <v>0</v>
      </c>
      <c r="Z1449" s="45">
        <f t="shared" si="681"/>
        <v>0</v>
      </c>
      <c r="AA1449" s="29" t="str">
        <f t="shared" si="682"/>
        <v>N</v>
      </c>
      <c r="AB1449" s="46">
        <f t="shared" si="683"/>
        <v>0</v>
      </c>
      <c r="AC1449" s="31">
        <f t="shared" si="684"/>
        <v>0</v>
      </c>
      <c r="AD1449" s="31">
        <f t="shared" si="685"/>
        <v>0</v>
      </c>
      <c r="AE1449" s="31">
        <f t="shared" si="686"/>
        <v>0</v>
      </c>
      <c r="AF1449" s="47">
        <f t="shared" si="687"/>
        <v>0</v>
      </c>
      <c r="AG1449" s="31">
        <f t="shared" si="688"/>
        <v>0</v>
      </c>
      <c r="AH1449" s="48">
        <f t="shared" si="689"/>
        <v>0</v>
      </c>
      <c r="AI1449" s="33">
        <f t="shared" si="690"/>
        <v>0</v>
      </c>
      <c r="AJ1449" s="33">
        <f t="shared" si="691"/>
        <v>0</v>
      </c>
      <c r="AK1449" s="33">
        <f t="shared" si="692"/>
        <v>0</v>
      </c>
      <c r="AL1449" s="33">
        <f t="shared" si="693"/>
        <v>0</v>
      </c>
      <c r="AM1449" s="34">
        <f t="shared" si="694"/>
        <v>0</v>
      </c>
    </row>
    <row r="1450" spans="1:39" ht="15" customHeight="1" x14ac:dyDescent="0.3">
      <c r="A1450" s="166" t="s">
        <v>3884</v>
      </c>
      <c r="B1450" s="99">
        <v>12004</v>
      </c>
      <c r="C1450" s="99">
        <v>74569</v>
      </c>
      <c r="D1450" s="165">
        <v>46084</v>
      </c>
      <c r="E1450" s="165">
        <v>46198</v>
      </c>
      <c r="F1450" s="166">
        <v>4</v>
      </c>
      <c r="G1450" s="178">
        <v>0.11</v>
      </c>
      <c r="H1450" s="181">
        <v>1</v>
      </c>
      <c r="I1450" s="180">
        <v>3.3599999999999998E-2</v>
      </c>
      <c r="J1450" s="21">
        <f t="shared" si="665"/>
        <v>3.89</v>
      </c>
      <c r="K1450" s="21" t="str">
        <f t="shared" si="666"/>
        <v>Y</v>
      </c>
      <c r="L1450" s="37" t="str">
        <f t="shared" si="667"/>
        <v>NA</v>
      </c>
      <c r="M1450" s="8" t="str">
        <f t="shared" si="668"/>
        <v>Y</v>
      </c>
      <c r="N1450" s="42">
        <f t="shared" si="669"/>
        <v>4</v>
      </c>
      <c r="O1450" s="43">
        <f t="shared" si="670"/>
        <v>200000</v>
      </c>
      <c r="P1450" s="43" t="str">
        <f t="shared" si="671"/>
        <v>NA</v>
      </c>
      <c r="Q1450" s="24">
        <f t="shared" si="672"/>
        <v>12407.334400000002</v>
      </c>
      <c r="R1450" s="43">
        <f t="shared" si="673"/>
        <v>0</v>
      </c>
      <c r="S1450" s="24">
        <f t="shared" si="674"/>
        <v>1000000</v>
      </c>
      <c r="T1450" s="25" t="str">
        <f t="shared" si="675"/>
        <v>Y</v>
      </c>
      <c r="U1450" s="44">
        <f t="shared" si="676"/>
        <v>3</v>
      </c>
      <c r="V1450" s="45">
        <f t="shared" si="677"/>
        <v>200000</v>
      </c>
      <c r="W1450" s="45">
        <f t="shared" si="678"/>
        <v>1000000</v>
      </c>
      <c r="X1450" s="28">
        <f t="shared" si="679"/>
        <v>12824.220835840002</v>
      </c>
      <c r="Y1450" s="28">
        <f t="shared" si="680"/>
        <v>0</v>
      </c>
      <c r="Z1450" s="45" t="str">
        <f t="shared" si="681"/>
        <v>NA</v>
      </c>
      <c r="AA1450" s="29" t="str">
        <f t="shared" si="682"/>
        <v>Y</v>
      </c>
      <c r="AB1450" s="46">
        <f t="shared" si="683"/>
        <v>2</v>
      </c>
      <c r="AC1450" s="31">
        <f t="shared" si="684"/>
        <v>200000</v>
      </c>
      <c r="AD1450" s="31">
        <f t="shared" si="685"/>
        <v>1000000</v>
      </c>
      <c r="AE1450" s="31">
        <f t="shared" si="686"/>
        <v>13255.114655924228</v>
      </c>
      <c r="AF1450" s="47">
        <f t="shared" si="687"/>
        <v>0</v>
      </c>
      <c r="AG1450" s="31" t="str">
        <f t="shared" si="688"/>
        <v>NA</v>
      </c>
      <c r="AH1450" s="48">
        <f t="shared" si="689"/>
        <v>1</v>
      </c>
      <c r="AI1450" s="33">
        <f t="shared" si="690"/>
        <v>20000</v>
      </c>
      <c r="AJ1450" s="33">
        <f t="shared" si="691"/>
        <v>65000</v>
      </c>
      <c r="AK1450" s="33">
        <f t="shared" si="692"/>
        <v>13700.486508363283</v>
      </c>
      <c r="AL1450" s="33">
        <f t="shared" si="693"/>
        <v>0</v>
      </c>
      <c r="AM1450" s="34">
        <f t="shared" si="694"/>
        <v>0</v>
      </c>
    </row>
    <row r="1451" spans="1:39" ht="15" customHeight="1" x14ac:dyDescent="0.3">
      <c r="A1451" s="166" t="s">
        <v>3885</v>
      </c>
      <c r="B1451" s="99">
        <v>18861</v>
      </c>
      <c r="C1451" s="99">
        <v>101706</v>
      </c>
      <c r="D1451" s="165">
        <v>44849</v>
      </c>
      <c r="E1451" s="165">
        <v>45128</v>
      </c>
      <c r="F1451" s="166">
        <v>2</v>
      </c>
      <c r="G1451" s="178">
        <v>0.46</v>
      </c>
      <c r="H1451" s="181">
        <v>0.5</v>
      </c>
      <c r="I1451" s="180">
        <v>8.2799999999999999E-2</v>
      </c>
      <c r="J1451" s="21">
        <f t="shared" si="665"/>
        <v>1.54</v>
      </c>
      <c r="K1451" s="21" t="str">
        <f t="shared" si="666"/>
        <v>Y</v>
      </c>
      <c r="L1451" s="37" t="str">
        <f t="shared" si="667"/>
        <v>NA</v>
      </c>
      <c r="M1451" s="8" t="str">
        <f t="shared" si="668"/>
        <v>Y</v>
      </c>
      <c r="N1451" s="42">
        <f t="shared" si="669"/>
        <v>4</v>
      </c>
      <c r="O1451" s="43">
        <f t="shared" si="670"/>
        <v>200000</v>
      </c>
      <c r="P1451" s="43" t="str">
        <f t="shared" si="671"/>
        <v>NA</v>
      </c>
      <c r="Q1451" s="24">
        <f t="shared" si="672"/>
        <v>20422.6908</v>
      </c>
      <c r="R1451" s="43">
        <f t="shared" si="673"/>
        <v>0</v>
      </c>
      <c r="S1451" s="24">
        <f t="shared" si="674"/>
        <v>1000000</v>
      </c>
      <c r="T1451" s="25" t="str">
        <f t="shared" si="675"/>
        <v>Y</v>
      </c>
      <c r="U1451" s="44">
        <f t="shared" si="676"/>
        <v>3</v>
      </c>
      <c r="V1451" s="45">
        <f t="shared" si="677"/>
        <v>200000</v>
      </c>
      <c r="W1451" s="45">
        <f t="shared" si="678"/>
        <v>1000000</v>
      </c>
      <c r="X1451" s="28">
        <f t="shared" si="679"/>
        <v>22113.689598239998</v>
      </c>
      <c r="Y1451" s="28">
        <f t="shared" si="680"/>
        <v>0</v>
      </c>
      <c r="Z1451" s="45" t="str">
        <f t="shared" si="681"/>
        <v>NA</v>
      </c>
      <c r="AA1451" s="29" t="str">
        <f t="shared" si="682"/>
        <v>N</v>
      </c>
      <c r="AB1451" s="46">
        <f t="shared" si="683"/>
        <v>2</v>
      </c>
      <c r="AC1451" s="31">
        <f t="shared" si="684"/>
        <v>20000</v>
      </c>
      <c r="AD1451" s="31">
        <f t="shared" si="685"/>
        <v>65000</v>
      </c>
      <c r="AE1451" s="31">
        <f t="shared" si="686"/>
        <v>20000</v>
      </c>
      <c r="AF1451" s="47">
        <f t="shared" si="687"/>
        <v>3944.70309697427</v>
      </c>
      <c r="AG1451" s="31">
        <f t="shared" si="688"/>
        <v>0</v>
      </c>
      <c r="AH1451" s="48">
        <f t="shared" si="689"/>
        <v>1</v>
      </c>
      <c r="AI1451" s="33">
        <f t="shared" si="690"/>
        <v>20000</v>
      </c>
      <c r="AJ1451" s="33">
        <f t="shared" si="691"/>
        <v>65000</v>
      </c>
      <c r="AK1451" s="33">
        <f t="shared" si="692"/>
        <v>0</v>
      </c>
      <c r="AL1451" s="33">
        <f t="shared" si="693"/>
        <v>25927.324513403739</v>
      </c>
      <c r="AM1451" s="34">
        <f t="shared" si="694"/>
        <v>29872.027610378009</v>
      </c>
    </row>
    <row r="1452" spans="1:39" ht="15" customHeight="1" x14ac:dyDescent="0.3">
      <c r="A1452" s="166" t="s">
        <v>3886</v>
      </c>
      <c r="B1452" s="99">
        <v>6997</v>
      </c>
      <c r="C1452" s="99">
        <v>58101</v>
      </c>
      <c r="D1452" s="165">
        <v>46087</v>
      </c>
      <c r="E1452" s="165">
        <v>46142</v>
      </c>
      <c r="F1452" s="166">
        <v>4</v>
      </c>
      <c r="G1452" s="178">
        <v>2.06</v>
      </c>
      <c r="H1452" s="181">
        <v>0.5</v>
      </c>
      <c r="I1452" s="180">
        <v>1.9E-2</v>
      </c>
      <c r="J1452" s="21">
        <f t="shared" si="665"/>
        <v>1.94</v>
      </c>
      <c r="K1452" s="21" t="str">
        <f t="shared" si="666"/>
        <v>Y</v>
      </c>
      <c r="L1452" s="37" t="str">
        <f t="shared" si="667"/>
        <v>NA</v>
      </c>
      <c r="M1452" s="8" t="str">
        <f t="shared" si="668"/>
        <v>Y</v>
      </c>
      <c r="N1452" s="42">
        <f t="shared" si="669"/>
        <v>4</v>
      </c>
      <c r="O1452" s="43">
        <f t="shared" si="670"/>
        <v>200000</v>
      </c>
      <c r="P1452" s="43" t="str">
        <f t="shared" si="671"/>
        <v>NA</v>
      </c>
      <c r="Q1452" s="24">
        <f t="shared" si="672"/>
        <v>7129.9429999999993</v>
      </c>
      <c r="R1452" s="43">
        <f t="shared" si="673"/>
        <v>0</v>
      </c>
      <c r="S1452" s="24">
        <f t="shared" si="674"/>
        <v>1000000</v>
      </c>
      <c r="T1452" s="25" t="str">
        <f t="shared" si="675"/>
        <v>Y</v>
      </c>
      <c r="U1452" s="44">
        <f t="shared" si="676"/>
        <v>3</v>
      </c>
      <c r="V1452" s="45">
        <f t="shared" si="677"/>
        <v>200000</v>
      </c>
      <c r="W1452" s="45">
        <f t="shared" si="678"/>
        <v>1000000</v>
      </c>
      <c r="X1452" s="28">
        <f t="shared" si="679"/>
        <v>7265.4119169999985</v>
      </c>
      <c r="Y1452" s="28">
        <f t="shared" si="680"/>
        <v>0</v>
      </c>
      <c r="Z1452" s="45" t="str">
        <f t="shared" si="681"/>
        <v>NA</v>
      </c>
      <c r="AA1452" s="29" t="str">
        <f t="shared" si="682"/>
        <v>N</v>
      </c>
      <c r="AB1452" s="46">
        <f t="shared" si="683"/>
        <v>2</v>
      </c>
      <c r="AC1452" s="31">
        <f t="shared" si="684"/>
        <v>20000</v>
      </c>
      <c r="AD1452" s="31">
        <f t="shared" si="685"/>
        <v>65000</v>
      </c>
      <c r="AE1452" s="31">
        <f t="shared" si="686"/>
        <v>7403.454743422998</v>
      </c>
      <c r="AF1452" s="47">
        <f t="shared" si="687"/>
        <v>0</v>
      </c>
      <c r="AG1452" s="31">
        <f t="shared" si="688"/>
        <v>0</v>
      </c>
      <c r="AH1452" s="48">
        <f t="shared" si="689"/>
        <v>1</v>
      </c>
      <c r="AI1452" s="33">
        <f t="shared" si="690"/>
        <v>20000</v>
      </c>
      <c r="AJ1452" s="33">
        <f t="shared" si="691"/>
        <v>65000</v>
      </c>
      <c r="AK1452" s="33">
        <f t="shared" si="692"/>
        <v>0</v>
      </c>
      <c r="AL1452" s="33">
        <f t="shared" si="693"/>
        <v>7544.1203835480346</v>
      </c>
      <c r="AM1452" s="34">
        <f t="shared" si="694"/>
        <v>7544.1203835480346</v>
      </c>
    </row>
    <row r="1453" spans="1:39" ht="15" customHeight="1" x14ac:dyDescent="0.3">
      <c r="A1453" s="166" t="s">
        <v>3887</v>
      </c>
      <c r="B1453" s="99">
        <v>11089</v>
      </c>
      <c r="C1453" s="99">
        <v>30070</v>
      </c>
      <c r="D1453" s="165">
        <v>44986</v>
      </c>
      <c r="E1453" s="165">
        <v>45050</v>
      </c>
      <c r="F1453" s="166">
        <v>2</v>
      </c>
      <c r="G1453" s="178">
        <v>0.87</v>
      </c>
      <c r="H1453" s="181">
        <v>0.5</v>
      </c>
      <c r="I1453" s="180">
        <v>5.5500000000000001E-2</v>
      </c>
      <c r="J1453" s="21">
        <f t="shared" si="665"/>
        <v>1.1299999999999999</v>
      </c>
      <c r="K1453" s="21" t="str">
        <f t="shared" si="666"/>
        <v>Y</v>
      </c>
      <c r="L1453" s="37" t="str">
        <f t="shared" si="667"/>
        <v>NA</v>
      </c>
      <c r="M1453" s="8" t="str">
        <f t="shared" si="668"/>
        <v>Y</v>
      </c>
      <c r="N1453" s="42">
        <f t="shared" si="669"/>
        <v>3</v>
      </c>
      <c r="O1453" s="43">
        <f t="shared" si="670"/>
        <v>200000</v>
      </c>
      <c r="P1453" s="43" t="str">
        <f t="shared" si="671"/>
        <v>NA</v>
      </c>
      <c r="Q1453" s="24">
        <f t="shared" si="672"/>
        <v>11704.4395</v>
      </c>
      <c r="R1453" s="43">
        <f t="shared" si="673"/>
        <v>0</v>
      </c>
      <c r="S1453" s="24">
        <f t="shared" si="674"/>
        <v>1000000</v>
      </c>
      <c r="T1453" s="25" t="str">
        <f t="shared" si="675"/>
        <v>Y</v>
      </c>
      <c r="U1453" s="44">
        <f t="shared" si="676"/>
        <v>2</v>
      </c>
      <c r="V1453" s="45">
        <f t="shared" si="677"/>
        <v>200000</v>
      </c>
      <c r="W1453" s="45">
        <f t="shared" si="678"/>
        <v>1000000</v>
      </c>
      <c r="X1453" s="28">
        <f t="shared" si="679"/>
        <v>12354.035892250002</v>
      </c>
      <c r="Y1453" s="28">
        <f t="shared" si="680"/>
        <v>0</v>
      </c>
      <c r="Z1453" s="45" t="str">
        <f t="shared" si="681"/>
        <v>NA</v>
      </c>
      <c r="AA1453" s="29" t="str">
        <f t="shared" si="682"/>
        <v>N</v>
      </c>
      <c r="AB1453" s="46">
        <f t="shared" si="683"/>
        <v>1</v>
      </c>
      <c r="AC1453" s="31">
        <f t="shared" si="684"/>
        <v>20000</v>
      </c>
      <c r="AD1453" s="31">
        <f t="shared" si="685"/>
        <v>65000</v>
      </c>
      <c r="AE1453" s="31">
        <f t="shared" si="686"/>
        <v>13039.684884269878</v>
      </c>
      <c r="AF1453" s="47">
        <f t="shared" si="687"/>
        <v>0</v>
      </c>
      <c r="AG1453" s="31">
        <f t="shared" si="688"/>
        <v>0</v>
      </c>
      <c r="AH1453" s="48">
        <f t="shared" si="689"/>
        <v>0</v>
      </c>
      <c r="AI1453" s="33">
        <f t="shared" si="690"/>
        <v>0</v>
      </c>
      <c r="AJ1453" s="33">
        <f t="shared" si="691"/>
        <v>0</v>
      </c>
      <c r="AK1453" s="33">
        <f t="shared" si="692"/>
        <v>0</v>
      </c>
      <c r="AL1453" s="33">
        <f t="shared" si="693"/>
        <v>0</v>
      </c>
      <c r="AM1453" s="34">
        <f t="shared" si="694"/>
        <v>0</v>
      </c>
    </row>
    <row r="1454" spans="1:39" ht="15" customHeight="1" x14ac:dyDescent="0.3">
      <c r="A1454" s="166" t="s">
        <v>3888</v>
      </c>
      <c r="B1454" s="99">
        <v>7686</v>
      </c>
      <c r="C1454" s="99">
        <v>72634</v>
      </c>
      <c r="D1454" s="165">
        <v>44858</v>
      </c>
      <c r="E1454" s="165">
        <v>45186</v>
      </c>
      <c r="F1454" s="166">
        <v>4</v>
      </c>
      <c r="G1454" s="178">
        <v>3.75</v>
      </c>
      <c r="H1454" s="181">
        <v>0.5</v>
      </c>
      <c r="I1454" s="180">
        <v>6.1899999999999997E-2</v>
      </c>
      <c r="J1454" s="21">
        <f t="shared" si="665"/>
        <v>0.25</v>
      </c>
      <c r="K1454" s="21" t="str">
        <f t="shared" si="666"/>
        <v>Y</v>
      </c>
      <c r="L1454" s="37" t="str">
        <f t="shared" si="667"/>
        <v>NA</v>
      </c>
      <c r="M1454" s="8" t="str">
        <f t="shared" si="668"/>
        <v>Y</v>
      </c>
      <c r="N1454" s="42">
        <f t="shared" si="669"/>
        <v>1</v>
      </c>
      <c r="O1454" s="43">
        <f t="shared" si="670"/>
        <v>200000</v>
      </c>
      <c r="P1454" s="43" t="str">
        <f t="shared" si="671"/>
        <v>NA</v>
      </c>
      <c r="Q1454" s="24">
        <f t="shared" si="672"/>
        <v>8161.7634000000007</v>
      </c>
      <c r="R1454" s="43">
        <f t="shared" si="673"/>
        <v>0</v>
      </c>
      <c r="S1454" s="24">
        <f t="shared" si="674"/>
        <v>1000000</v>
      </c>
      <c r="T1454" s="25" t="str">
        <f t="shared" si="675"/>
        <v>N</v>
      </c>
      <c r="U1454" s="44">
        <f t="shared" si="676"/>
        <v>0</v>
      </c>
      <c r="V1454" s="45">
        <f t="shared" si="677"/>
        <v>0</v>
      </c>
      <c r="W1454" s="45">
        <f t="shared" si="678"/>
        <v>0</v>
      </c>
      <c r="X1454" s="28">
        <f t="shared" si="679"/>
        <v>0</v>
      </c>
      <c r="Y1454" s="28">
        <f t="shared" si="680"/>
        <v>0</v>
      </c>
      <c r="Z1454" s="45">
        <f t="shared" si="681"/>
        <v>0</v>
      </c>
      <c r="AA1454" s="29" t="str">
        <f t="shared" si="682"/>
        <v>N</v>
      </c>
      <c r="AB1454" s="46">
        <f t="shared" si="683"/>
        <v>0</v>
      </c>
      <c r="AC1454" s="31">
        <f t="shared" si="684"/>
        <v>0</v>
      </c>
      <c r="AD1454" s="31">
        <f t="shared" si="685"/>
        <v>0</v>
      </c>
      <c r="AE1454" s="31">
        <f t="shared" si="686"/>
        <v>0</v>
      </c>
      <c r="AF1454" s="47">
        <f t="shared" si="687"/>
        <v>0</v>
      </c>
      <c r="AG1454" s="31">
        <f t="shared" si="688"/>
        <v>0</v>
      </c>
      <c r="AH1454" s="48">
        <f t="shared" si="689"/>
        <v>0</v>
      </c>
      <c r="AI1454" s="33">
        <f t="shared" si="690"/>
        <v>0</v>
      </c>
      <c r="AJ1454" s="33">
        <f t="shared" si="691"/>
        <v>0</v>
      </c>
      <c r="AK1454" s="33">
        <f t="shared" si="692"/>
        <v>0</v>
      </c>
      <c r="AL1454" s="33">
        <f t="shared" si="693"/>
        <v>0</v>
      </c>
      <c r="AM1454" s="34">
        <f t="shared" si="694"/>
        <v>0</v>
      </c>
    </row>
    <row r="1455" spans="1:39" ht="15" customHeight="1" x14ac:dyDescent="0.3">
      <c r="A1455" s="166" t="s">
        <v>3889</v>
      </c>
      <c r="B1455" s="99">
        <v>13703</v>
      </c>
      <c r="C1455" s="99">
        <v>75579</v>
      </c>
      <c r="D1455" s="165">
        <v>45936</v>
      </c>
      <c r="E1455" s="165">
        <v>46296</v>
      </c>
      <c r="F1455" s="166">
        <v>4</v>
      </c>
      <c r="G1455" s="178">
        <v>1.88</v>
      </c>
      <c r="H1455" s="181">
        <v>0.25</v>
      </c>
      <c r="I1455" s="180">
        <v>1.5699999999999999E-2</v>
      </c>
      <c r="J1455" s="21">
        <f t="shared" si="665"/>
        <v>2.12</v>
      </c>
      <c r="K1455" s="21" t="str">
        <f t="shared" si="666"/>
        <v>Y</v>
      </c>
      <c r="L1455" s="37" t="str">
        <f t="shared" si="667"/>
        <v>NA</v>
      </c>
      <c r="M1455" s="8" t="str">
        <f t="shared" si="668"/>
        <v>Y</v>
      </c>
      <c r="N1455" s="42">
        <f t="shared" si="669"/>
        <v>9</v>
      </c>
      <c r="O1455" s="43">
        <f t="shared" si="670"/>
        <v>200000</v>
      </c>
      <c r="P1455" s="43" t="str">
        <f t="shared" si="671"/>
        <v>NA</v>
      </c>
      <c r="Q1455" s="24">
        <f t="shared" si="672"/>
        <v>13918.1371</v>
      </c>
      <c r="R1455" s="43">
        <f t="shared" si="673"/>
        <v>0</v>
      </c>
      <c r="S1455" s="24">
        <f t="shared" si="674"/>
        <v>1000000</v>
      </c>
      <c r="T1455" s="25" t="str">
        <f t="shared" si="675"/>
        <v>Y</v>
      </c>
      <c r="U1455" s="44">
        <f t="shared" si="676"/>
        <v>8</v>
      </c>
      <c r="V1455" s="45">
        <f t="shared" si="677"/>
        <v>200000</v>
      </c>
      <c r="W1455" s="45">
        <f t="shared" si="678"/>
        <v>1000000</v>
      </c>
      <c r="X1455" s="28">
        <f t="shared" si="679"/>
        <v>14136.65185247</v>
      </c>
      <c r="Y1455" s="28">
        <f t="shared" si="680"/>
        <v>0</v>
      </c>
      <c r="Z1455" s="45" t="str">
        <f t="shared" si="681"/>
        <v>NA</v>
      </c>
      <c r="AA1455" s="29" t="str">
        <f t="shared" si="682"/>
        <v>Y</v>
      </c>
      <c r="AB1455" s="46">
        <f t="shared" si="683"/>
        <v>7</v>
      </c>
      <c r="AC1455" s="31">
        <f t="shared" si="684"/>
        <v>200000</v>
      </c>
      <c r="AD1455" s="31">
        <f t="shared" si="685"/>
        <v>1000000</v>
      </c>
      <c r="AE1455" s="31">
        <f t="shared" si="686"/>
        <v>14358.597286553781</v>
      </c>
      <c r="AF1455" s="47">
        <f t="shared" si="687"/>
        <v>0</v>
      </c>
      <c r="AG1455" s="31" t="str">
        <f t="shared" si="688"/>
        <v>NA</v>
      </c>
      <c r="AH1455" s="48">
        <f t="shared" si="689"/>
        <v>6</v>
      </c>
      <c r="AI1455" s="33">
        <f t="shared" si="690"/>
        <v>20000</v>
      </c>
      <c r="AJ1455" s="33">
        <f t="shared" si="691"/>
        <v>65000</v>
      </c>
      <c r="AK1455" s="33">
        <f t="shared" si="692"/>
        <v>14584.027263952676</v>
      </c>
      <c r="AL1455" s="33">
        <f t="shared" si="693"/>
        <v>0</v>
      </c>
      <c r="AM1455" s="34">
        <f t="shared" si="694"/>
        <v>0</v>
      </c>
    </row>
    <row r="1456" spans="1:39" ht="15" customHeight="1" x14ac:dyDescent="0.3">
      <c r="A1456" s="166" t="s">
        <v>3890</v>
      </c>
      <c r="B1456" s="99">
        <v>8276</v>
      </c>
      <c r="C1456" s="99">
        <v>27878</v>
      </c>
      <c r="D1456" s="165">
        <v>45103</v>
      </c>
      <c r="E1456" s="165">
        <v>45242</v>
      </c>
      <c r="F1456" s="166">
        <v>4</v>
      </c>
      <c r="G1456" s="178">
        <v>0.62</v>
      </c>
      <c r="H1456" s="181">
        <v>0.75</v>
      </c>
      <c r="I1456" s="180">
        <v>7.6700000000000004E-2</v>
      </c>
      <c r="J1456" s="21">
        <f t="shared" si="665"/>
        <v>3.38</v>
      </c>
      <c r="K1456" s="21" t="str">
        <f t="shared" si="666"/>
        <v>Y</v>
      </c>
      <c r="L1456" s="37" t="str">
        <f t="shared" si="667"/>
        <v>NA</v>
      </c>
      <c r="M1456" s="8" t="str">
        <f t="shared" si="668"/>
        <v>Y</v>
      </c>
      <c r="N1456" s="42">
        <f t="shared" si="669"/>
        <v>5</v>
      </c>
      <c r="O1456" s="43">
        <f t="shared" si="670"/>
        <v>200000</v>
      </c>
      <c r="P1456" s="43" t="str">
        <f t="shared" si="671"/>
        <v>NA</v>
      </c>
      <c r="Q1456" s="24">
        <f t="shared" si="672"/>
        <v>8910.7692000000006</v>
      </c>
      <c r="R1456" s="43">
        <f t="shared" si="673"/>
        <v>0</v>
      </c>
      <c r="S1456" s="24">
        <f t="shared" si="674"/>
        <v>1000000</v>
      </c>
      <c r="T1456" s="25" t="str">
        <f t="shared" si="675"/>
        <v>Y</v>
      </c>
      <c r="U1456" s="44">
        <f t="shared" si="676"/>
        <v>4</v>
      </c>
      <c r="V1456" s="45">
        <f t="shared" si="677"/>
        <v>200000</v>
      </c>
      <c r="W1456" s="45">
        <f t="shared" si="678"/>
        <v>1000000</v>
      </c>
      <c r="X1456" s="28">
        <f t="shared" si="679"/>
        <v>9594.2251976400003</v>
      </c>
      <c r="Y1456" s="28">
        <f t="shared" si="680"/>
        <v>0</v>
      </c>
      <c r="Z1456" s="45" t="str">
        <f t="shared" si="681"/>
        <v>NA</v>
      </c>
      <c r="AA1456" s="29" t="str">
        <f t="shared" si="682"/>
        <v>Y</v>
      </c>
      <c r="AB1456" s="46">
        <f t="shared" si="683"/>
        <v>3</v>
      </c>
      <c r="AC1456" s="31">
        <f t="shared" si="684"/>
        <v>200000</v>
      </c>
      <c r="AD1456" s="31">
        <f t="shared" si="685"/>
        <v>1000000</v>
      </c>
      <c r="AE1456" s="31">
        <f t="shared" si="686"/>
        <v>10330.102270298989</v>
      </c>
      <c r="AF1456" s="47">
        <f t="shared" si="687"/>
        <v>0</v>
      </c>
      <c r="AG1456" s="31" t="str">
        <f t="shared" si="688"/>
        <v>NA</v>
      </c>
      <c r="AH1456" s="48">
        <f t="shared" si="689"/>
        <v>2</v>
      </c>
      <c r="AI1456" s="33">
        <f t="shared" si="690"/>
        <v>20000</v>
      </c>
      <c r="AJ1456" s="33">
        <f t="shared" si="691"/>
        <v>65000</v>
      </c>
      <c r="AK1456" s="33">
        <f t="shared" si="692"/>
        <v>11122.421114430921</v>
      </c>
      <c r="AL1456" s="33">
        <f t="shared" si="693"/>
        <v>0</v>
      </c>
      <c r="AM1456" s="34">
        <f t="shared" si="694"/>
        <v>0</v>
      </c>
    </row>
    <row r="1457" spans="1:39" ht="15" customHeight="1" x14ac:dyDescent="0.3">
      <c r="A1457" s="166" t="s">
        <v>3891</v>
      </c>
      <c r="B1457" s="99">
        <v>14338</v>
      </c>
      <c r="C1457" s="99">
        <v>45014</v>
      </c>
      <c r="D1457" s="165">
        <v>45307</v>
      </c>
      <c r="E1457" s="165">
        <v>45615</v>
      </c>
      <c r="F1457" s="166">
        <v>4</v>
      </c>
      <c r="G1457" s="178">
        <v>2.4900000000000002</v>
      </c>
      <c r="H1457" s="181">
        <v>0.25</v>
      </c>
      <c r="I1457" s="180">
        <v>6.1800000000000001E-2</v>
      </c>
      <c r="J1457" s="21">
        <f t="shared" si="665"/>
        <v>1.5099999999999998</v>
      </c>
      <c r="K1457" s="21" t="str">
        <f t="shared" si="666"/>
        <v>Y</v>
      </c>
      <c r="L1457" s="37" t="str">
        <f t="shared" si="667"/>
        <v>NA</v>
      </c>
      <c r="M1457" s="8" t="str">
        <f t="shared" si="668"/>
        <v>Y</v>
      </c>
      <c r="N1457" s="42">
        <f t="shared" si="669"/>
        <v>7</v>
      </c>
      <c r="O1457" s="43">
        <f t="shared" si="670"/>
        <v>200000</v>
      </c>
      <c r="P1457" s="43" t="str">
        <f t="shared" si="671"/>
        <v>NA</v>
      </c>
      <c r="Q1457" s="24">
        <f t="shared" si="672"/>
        <v>15224.088400000001</v>
      </c>
      <c r="R1457" s="43">
        <f t="shared" si="673"/>
        <v>0</v>
      </c>
      <c r="S1457" s="24">
        <f t="shared" si="674"/>
        <v>1000000</v>
      </c>
      <c r="T1457" s="25" t="str">
        <f t="shared" si="675"/>
        <v>Y</v>
      </c>
      <c r="U1457" s="44">
        <f t="shared" si="676"/>
        <v>6</v>
      </c>
      <c r="V1457" s="45">
        <f t="shared" si="677"/>
        <v>200000</v>
      </c>
      <c r="W1457" s="45">
        <f t="shared" si="678"/>
        <v>1000000</v>
      </c>
      <c r="X1457" s="28">
        <f t="shared" si="679"/>
        <v>16164.937063120002</v>
      </c>
      <c r="Y1457" s="28">
        <f t="shared" si="680"/>
        <v>0</v>
      </c>
      <c r="Z1457" s="45" t="str">
        <f t="shared" si="681"/>
        <v>NA</v>
      </c>
      <c r="AA1457" s="29" t="str">
        <f t="shared" si="682"/>
        <v>N</v>
      </c>
      <c r="AB1457" s="46">
        <f t="shared" si="683"/>
        <v>5</v>
      </c>
      <c r="AC1457" s="31">
        <f t="shared" si="684"/>
        <v>20000</v>
      </c>
      <c r="AD1457" s="31">
        <f t="shared" si="685"/>
        <v>65000</v>
      </c>
      <c r="AE1457" s="31">
        <f t="shared" si="686"/>
        <v>17163.930173620818</v>
      </c>
      <c r="AF1457" s="47">
        <f t="shared" si="687"/>
        <v>0</v>
      </c>
      <c r="AG1457" s="31">
        <f t="shared" si="688"/>
        <v>0</v>
      </c>
      <c r="AH1457" s="48">
        <f t="shared" si="689"/>
        <v>4</v>
      </c>
      <c r="AI1457" s="33">
        <f t="shared" si="690"/>
        <v>20000</v>
      </c>
      <c r="AJ1457" s="33">
        <f t="shared" si="691"/>
        <v>65000</v>
      </c>
      <c r="AK1457" s="33">
        <f t="shared" si="692"/>
        <v>0</v>
      </c>
      <c r="AL1457" s="33">
        <f t="shared" si="693"/>
        <v>18224.661058350586</v>
      </c>
      <c r="AM1457" s="34">
        <f t="shared" si="694"/>
        <v>18224.661058350586</v>
      </c>
    </row>
    <row r="1458" spans="1:39" ht="15" customHeight="1" x14ac:dyDescent="0.3">
      <c r="A1458" s="166" t="s">
        <v>3892</v>
      </c>
      <c r="B1458" s="99">
        <v>8394</v>
      </c>
      <c r="C1458" s="99">
        <v>35995</v>
      </c>
      <c r="D1458" s="165">
        <v>45663</v>
      </c>
      <c r="E1458" s="165">
        <v>45752</v>
      </c>
      <c r="F1458" s="166">
        <v>2</v>
      </c>
      <c r="G1458" s="178">
        <v>1.51</v>
      </c>
      <c r="H1458" s="181">
        <v>0.5</v>
      </c>
      <c r="I1458" s="180">
        <v>3.4099999999999998E-2</v>
      </c>
      <c r="J1458" s="21">
        <f t="shared" si="665"/>
        <v>0.49</v>
      </c>
      <c r="K1458" s="21" t="str">
        <f t="shared" si="666"/>
        <v>Y</v>
      </c>
      <c r="L1458" s="37" t="str">
        <f t="shared" si="667"/>
        <v>NA</v>
      </c>
      <c r="M1458" s="8" t="str">
        <f t="shared" si="668"/>
        <v>Y</v>
      </c>
      <c r="N1458" s="42">
        <f t="shared" si="669"/>
        <v>1</v>
      </c>
      <c r="O1458" s="43">
        <f t="shared" si="670"/>
        <v>200000</v>
      </c>
      <c r="P1458" s="43" t="str">
        <f t="shared" si="671"/>
        <v>NA</v>
      </c>
      <c r="Q1458" s="24">
        <f t="shared" si="672"/>
        <v>8680.2353999999996</v>
      </c>
      <c r="R1458" s="43">
        <f t="shared" si="673"/>
        <v>0</v>
      </c>
      <c r="S1458" s="24">
        <f t="shared" si="674"/>
        <v>1000000</v>
      </c>
      <c r="T1458" s="25" t="str">
        <f t="shared" si="675"/>
        <v>N</v>
      </c>
      <c r="U1458" s="44">
        <f t="shared" si="676"/>
        <v>0</v>
      </c>
      <c r="V1458" s="45">
        <f t="shared" si="677"/>
        <v>0</v>
      </c>
      <c r="W1458" s="45">
        <f t="shared" si="678"/>
        <v>0</v>
      </c>
      <c r="X1458" s="28">
        <f t="shared" si="679"/>
        <v>0</v>
      </c>
      <c r="Y1458" s="28">
        <f t="shared" si="680"/>
        <v>0</v>
      </c>
      <c r="Z1458" s="45">
        <f t="shared" si="681"/>
        <v>0</v>
      </c>
      <c r="AA1458" s="29" t="str">
        <f t="shared" si="682"/>
        <v>N</v>
      </c>
      <c r="AB1458" s="46">
        <f t="shared" si="683"/>
        <v>0</v>
      </c>
      <c r="AC1458" s="31">
        <f t="shared" si="684"/>
        <v>0</v>
      </c>
      <c r="AD1458" s="31">
        <f t="shared" si="685"/>
        <v>0</v>
      </c>
      <c r="AE1458" s="31">
        <f t="shared" si="686"/>
        <v>0</v>
      </c>
      <c r="AF1458" s="47">
        <f t="shared" si="687"/>
        <v>0</v>
      </c>
      <c r="AG1458" s="31">
        <f t="shared" si="688"/>
        <v>0</v>
      </c>
      <c r="AH1458" s="48">
        <f t="shared" si="689"/>
        <v>0</v>
      </c>
      <c r="AI1458" s="33">
        <f t="shared" si="690"/>
        <v>0</v>
      </c>
      <c r="AJ1458" s="33">
        <f t="shared" si="691"/>
        <v>0</v>
      </c>
      <c r="AK1458" s="33">
        <f t="shared" si="692"/>
        <v>0</v>
      </c>
      <c r="AL1458" s="33">
        <f t="shared" si="693"/>
        <v>0</v>
      </c>
      <c r="AM1458" s="34">
        <f t="shared" si="694"/>
        <v>0</v>
      </c>
    </row>
    <row r="1459" spans="1:39" ht="15" customHeight="1" x14ac:dyDescent="0.3">
      <c r="A1459" s="166" t="s">
        <v>3893</v>
      </c>
      <c r="B1459" s="99">
        <v>16235</v>
      </c>
      <c r="C1459" s="99">
        <v>52920</v>
      </c>
      <c r="D1459" s="165">
        <v>44797</v>
      </c>
      <c r="E1459" s="165">
        <v>45151</v>
      </c>
      <c r="F1459" s="166">
        <v>4</v>
      </c>
      <c r="G1459" s="178">
        <v>2.0699999999999998</v>
      </c>
      <c r="H1459" s="181">
        <v>0.75</v>
      </c>
      <c r="I1459" s="180">
        <v>7.8399999999999997E-2</v>
      </c>
      <c r="J1459" s="21">
        <f t="shared" si="665"/>
        <v>1.9300000000000002</v>
      </c>
      <c r="K1459" s="21" t="str">
        <f t="shared" si="666"/>
        <v>Y</v>
      </c>
      <c r="L1459" s="37" t="str">
        <f t="shared" si="667"/>
        <v>NA</v>
      </c>
      <c r="M1459" s="8" t="str">
        <f t="shared" si="668"/>
        <v>Y</v>
      </c>
      <c r="N1459" s="42">
        <f t="shared" si="669"/>
        <v>3</v>
      </c>
      <c r="O1459" s="43">
        <f t="shared" si="670"/>
        <v>200000</v>
      </c>
      <c r="P1459" s="43" t="str">
        <f t="shared" si="671"/>
        <v>NA</v>
      </c>
      <c r="Q1459" s="24">
        <f t="shared" si="672"/>
        <v>17507.824000000001</v>
      </c>
      <c r="R1459" s="43">
        <f t="shared" si="673"/>
        <v>0</v>
      </c>
      <c r="S1459" s="24">
        <f t="shared" si="674"/>
        <v>1000000</v>
      </c>
      <c r="T1459" s="25" t="str">
        <f t="shared" si="675"/>
        <v>Y</v>
      </c>
      <c r="U1459" s="44">
        <f t="shared" si="676"/>
        <v>2</v>
      </c>
      <c r="V1459" s="45">
        <f t="shared" si="677"/>
        <v>200000</v>
      </c>
      <c r="W1459" s="45">
        <f t="shared" si="678"/>
        <v>1000000</v>
      </c>
      <c r="X1459" s="28">
        <f t="shared" si="679"/>
        <v>18880.4374016</v>
      </c>
      <c r="Y1459" s="28">
        <f t="shared" si="680"/>
        <v>0</v>
      </c>
      <c r="Z1459" s="45" t="str">
        <f t="shared" si="681"/>
        <v>NA</v>
      </c>
      <c r="AA1459" s="29" t="str">
        <f t="shared" si="682"/>
        <v>N</v>
      </c>
      <c r="AB1459" s="46">
        <f t="shared" si="683"/>
        <v>1</v>
      </c>
      <c r="AC1459" s="31">
        <f t="shared" si="684"/>
        <v>20000</v>
      </c>
      <c r="AD1459" s="31">
        <f t="shared" si="685"/>
        <v>65000</v>
      </c>
      <c r="AE1459" s="31">
        <f t="shared" si="686"/>
        <v>20000</v>
      </c>
      <c r="AF1459" s="47">
        <f t="shared" si="687"/>
        <v>360.66369388543899</v>
      </c>
      <c r="AG1459" s="31">
        <f t="shared" si="688"/>
        <v>0</v>
      </c>
      <c r="AH1459" s="48">
        <f t="shared" si="689"/>
        <v>0</v>
      </c>
      <c r="AI1459" s="33">
        <f t="shared" si="690"/>
        <v>0</v>
      </c>
      <c r="AJ1459" s="33">
        <f t="shared" si="691"/>
        <v>0</v>
      </c>
      <c r="AK1459" s="33">
        <f t="shared" si="692"/>
        <v>0</v>
      </c>
      <c r="AL1459" s="33">
        <f t="shared" si="693"/>
        <v>0</v>
      </c>
      <c r="AM1459" s="34">
        <f t="shared" si="694"/>
        <v>360.66369388543899</v>
      </c>
    </row>
    <row r="1460" spans="1:39" ht="15" customHeight="1" x14ac:dyDescent="0.3">
      <c r="A1460" s="166" t="s">
        <v>3894</v>
      </c>
      <c r="B1460" s="99">
        <v>18879</v>
      </c>
      <c r="C1460" s="99">
        <v>65144</v>
      </c>
      <c r="D1460" s="165">
        <v>46114</v>
      </c>
      <c r="E1460" s="165">
        <v>46145</v>
      </c>
      <c r="F1460" s="166">
        <v>4</v>
      </c>
      <c r="G1460" s="178">
        <v>3.11</v>
      </c>
      <c r="H1460" s="181">
        <v>0.75</v>
      </c>
      <c r="I1460" s="180">
        <v>2.63E-2</v>
      </c>
      <c r="J1460" s="21">
        <f t="shared" si="665"/>
        <v>0.89000000000000012</v>
      </c>
      <c r="K1460" s="21" t="str">
        <f t="shared" si="666"/>
        <v>Y</v>
      </c>
      <c r="L1460" s="37" t="str">
        <f t="shared" si="667"/>
        <v>NA</v>
      </c>
      <c r="M1460" s="8" t="str">
        <f t="shared" si="668"/>
        <v>Y</v>
      </c>
      <c r="N1460" s="42">
        <f t="shared" si="669"/>
        <v>2</v>
      </c>
      <c r="O1460" s="43">
        <f t="shared" si="670"/>
        <v>200000</v>
      </c>
      <c r="P1460" s="43" t="str">
        <f t="shared" si="671"/>
        <v>NA</v>
      </c>
      <c r="Q1460" s="24">
        <f t="shared" si="672"/>
        <v>19375.5177</v>
      </c>
      <c r="R1460" s="43">
        <f t="shared" si="673"/>
        <v>0</v>
      </c>
      <c r="S1460" s="24">
        <f t="shared" si="674"/>
        <v>1000000</v>
      </c>
      <c r="T1460" s="25" t="str">
        <f t="shared" si="675"/>
        <v>N</v>
      </c>
      <c r="U1460" s="44">
        <f t="shared" si="676"/>
        <v>1</v>
      </c>
      <c r="V1460" s="45">
        <f t="shared" si="677"/>
        <v>20000</v>
      </c>
      <c r="W1460" s="45">
        <f t="shared" si="678"/>
        <v>65000</v>
      </c>
      <c r="X1460" s="28">
        <f t="shared" si="679"/>
        <v>0</v>
      </c>
      <c r="Y1460" s="28">
        <f t="shared" si="680"/>
        <v>19885.093815510001</v>
      </c>
      <c r="Z1460" s="45">
        <f t="shared" si="681"/>
        <v>0</v>
      </c>
      <c r="AA1460" s="29" t="str">
        <f t="shared" si="682"/>
        <v>N</v>
      </c>
      <c r="AB1460" s="46">
        <f t="shared" si="683"/>
        <v>0</v>
      </c>
      <c r="AC1460" s="31">
        <f t="shared" si="684"/>
        <v>0</v>
      </c>
      <c r="AD1460" s="31">
        <f t="shared" si="685"/>
        <v>0</v>
      </c>
      <c r="AE1460" s="31">
        <f t="shared" si="686"/>
        <v>0</v>
      </c>
      <c r="AF1460" s="47">
        <f t="shared" si="687"/>
        <v>0</v>
      </c>
      <c r="AG1460" s="31">
        <f t="shared" si="688"/>
        <v>0</v>
      </c>
      <c r="AH1460" s="48">
        <f t="shared" si="689"/>
        <v>0</v>
      </c>
      <c r="AI1460" s="33">
        <f t="shared" si="690"/>
        <v>0</v>
      </c>
      <c r="AJ1460" s="33">
        <f t="shared" si="691"/>
        <v>0</v>
      </c>
      <c r="AK1460" s="33">
        <f t="shared" si="692"/>
        <v>0</v>
      </c>
      <c r="AL1460" s="33">
        <f t="shared" si="693"/>
        <v>0</v>
      </c>
      <c r="AM1460" s="34">
        <f t="shared" si="694"/>
        <v>19885.093815510001</v>
      </c>
    </row>
    <row r="1461" spans="1:39" ht="15" customHeight="1" x14ac:dyDescent="0.3">
      <c r="A1461" s="166" t="s">
        <v>3895</v>
      </c>
      <c r="B1461" s="99">
        <v>19014</v>
      </c>
      <c r="C1461" s="99">
        <v>102533</v>
      </c>
      <c r="D1461" s="165">
        <v>46185</v>
      </c>
      <c r="E1461" s="165">
        <v>46272</v>
      </c>
      <c r="F1461" s="166">
        <v>2</v>
      </c>
      <c r="G1461" s="178">
        <v>1.9</v>
      </c>
      <c r="H1461" s="181">
        <v>0.5</v>
      </c>
      <c r="I1461" s="180">
        <v>5.3199999999999997E-2</v>
      </c>
      <c r="J1461" s="21">
        <f t="shared" si="665"/>
        <v>0.10000000000000009</v>
      </c>
      <c r="K1461" s="21" t="str">
        <f t="shared" si="666"/>
        <v>Y</v>
      </c>
      <c r="L1461" s="37" t="str">
        <f t="shared" si="667"/>
        <v>NA</v>
      </c>
      <c r="M1461" s="8" t="str">
        <f t="shared" si="668"/>
        <v>Y</v>
      </c>
      <c r="N1461" s="42">
        <f t="shared" si="669"/>
        <v>1</v>
      </c>
      <c r="O1461" s="43">
        <f t="shared" si="670"/>
        <v>200000</v>
      </c>
      <c r="P1461" s="43" t="str">
        <f t="shared" si="671"/>
        <v>NA</v>
      </c>
      <c r="Q1461" s="24">
        <f t="shared" si="672"/>
        <v>20025.5448</v>
      </c>
      <c r="R1461" s="43">
        <f t="shared" si="673"/>
        <v>0</v>
      </c>
      <c r="S1461" s="24">
        <f t="shared" si="674"/>
        <v>1000000</v>
      </c>
      <c r="T1461" s="25" t="str">
        <f t="shared" si="675"/>
        <v>N</v>
      </c>
      <c r="U1461" s="44">
        <f t="shared" si="676"/>
        <v>0</v>
      </c>
      <c r="V1461" s="45">
        <f t="shared" si="677"/>
        <v>0</v>
      </c>
      <c r="W1461" s="45">
        <f t="shared" si="678"/>
        <v>0</v>
      </c>
      <c r="X1461" s="28">
        <f t="shared" si="679"/>
        <v>0</v>
      </c>
      <c r="Y1461" s="28">
        <f t="shared" si="680"/>
        <v>0</v>
      </c>
      <c r="Z1461" s="45">
        <f t="shared" si="681"/>
        <v>0</v>
      </c>
      <c r="AA1461" s="29" t="str">
        <f t="shared" si="682"/>
        <v>N</v>
      </c>
      <c r="AB1461" s="46">
        <f t="shared" si="683"/>
        <v>0</v>
      </c>
      <c r="AC1461" s="31">
        <f t="shared" si="684"/>
        <v>0</v>
      </c>
      <c r="AD1461" s="31">
        <f t="shared" si="685"/>
        <v>0</v>
      </c>
      <c r="AE1461" s="31">
        <f t="shared" si="686"/>
        <v>0</v>
      </c>
      <c r="AF1461" s="47">
        <f t="shared" si="687"/>
        <v>0</v>
      </c>
      <c r="AG1461" s="31">
        <f t="shared" si="688"/>
        <v>0</v>
      </c>
      <c r="AH1461" s="48">
        <f t="shared" si="689"/>
        <v>0</v>
      </c>
      <c r="AI1461" s="33">
        <f t="shared" si="690"/>
        <v>0</v>
      </c>
      <c r="AJ1461" s="33">
        <f t="shared" si="691"/>
        <v>0</v>
      </c>
      <c r="AK1461" s="33">
        <f t="shared" si="692"/>
        <v>0</v>
      </c>
      <c r="AL1461" s="33">
        <f t="shared" si="693"/>
        <v>0</v>
      </c>
      <c r="AM1461" s="34">
        <f t="shared" si="694"/>
        <v>0</v>
      </c>
    </row>
    <row r="1462" spans="1:39" ht="15" customHeight="1" x14ac:dyDescent="0.3">
      <c r="A1462" s="166" t="s">
        <v>3896</v>
      </c>
      <c r="B1462" s="99">
        <v>23105</v>
      </c>
      <c r="C1462" s="99">
        <v>52515</v>
      </c>
      <c r="D1462" s="165">
        <v>45324</v>
      </c>
      <c r="E1462" s="165">
        <v>45419</v>
      </c>
      <c r="F1462" s="166">
        <v>2</v>
      </c>
      <c r="G1462" s="178">
        <v>0.69</v>
      </c>
      <c r="H1462" s="181">
        <v>0.25</v>
      </c>
      <c r="I1462" s="180">
        <v>7.7899999999999997E-2</v>
      </c>
      <c r="J1462" s="21">
        <f t="shared" si="665"/>
        <v>1.31</v>
      </c>
      <c r="K1462" s="21" t="str">
        <f t="shared" si="666"/>
        <v>Y</v>
      </c>
      <c r="L1462" s="37" t="str">
        <f t="shared" si="667"/>
        <v>NA</v>
      </c>
      <c r="M1462" s="8" t="str">
        <f t="shared" si="668"/>
        <v>Y</v>
      </c>
      <c r="N1462" s="42">
        <f t="shared" si="669"/>
        <v>6</v>
      </c>
      <c r="O1462" s="43">
        <f t="shared" si="670"/>
        <v>200000</v>
      </c>
      <c r="P1462" s="43" t="str">
        <f t="shared" si="671"/>
        <v>NA</v>
      </c>
      <c r="Q1462" s="24">
        <f t="shared" si="672"/>
        <v>24904.879500000003</v>
      </c>
      <c r="R1462" s="43">
        <f t="shared" si="673"/>
        <v>0</v>
      </c>
      <c r="S1462" s="24">
        <f t="shared" si="674"/>
        <v>1000000</v>
      </c>
      <c r="T1462" s="25" t="str">
        <f t="shared" si="675"/>
        <v>Y</v>
      </c>
      <c r="U1462" s="44">
        <f t="shared" si="676"/>
        <v>5</v>
      </c>
      <c r="V1462" s="45">
        <f t="shared" si="677"/>
        <v>200000</v>
      </c>
      <c r="W1462" s="45">
        <f t="shared" si="678"/>
        <v>1000000</v>
      </c>
      <c r="X1462" s="28">
        <f t="shared" si="679"/>
        <v>26844.969613050005</v>
      </c>
      <c r="Y1462" s="28">
        <f t="shared" si="680"/>
        <v>0</v>
      </c>
      <c r="Z1462" s="45" t="str">
        <f t="shared" si="681"/>
        <v>NA</v>
      </c>
      <c r="AA1462" s="29" t="str">
        <f t="shared" si="682"/>
        <v>N</v>
      </c>
      <c r="AB1462" s="46">
        <f t="shared" si="683"/>
        <v>4</v>
      </c>
      <c r="AC1462" s="31">
        <f t="shared" si="684"/>
        <v>20000</v>
      </c>
      <c r="AD1462" s="31">
        <f t="shared" si="685"/>
        <v>65000</v>
      </c>
      <c r="AE1462" s="31">
        <f t="shared" si="686"/>
        <v>20000</v>
      </c>
      <c r="AF1462" s="47">
        <f t="shared" si="687"/>
        <v>8936.1927459066028</v>
      </c>
      <c r="AG1462" s="31">
        <f t="shared" si="688"/>
        <v>0</v>
      </c>
      <c r="AH1462" s="48">
        <f t="shared" si="689"/>
        <v>3</v>
      </c>
      <c r="AI1462" s="33">
        <f t="shared" si="690"/>
        <v>20000</v>
      </c>
      <c r="AJ1462" s="33">
        <f t="shared" si="691"/>
        <v>65000</v>
      </c>
      <c r="AK1462" s="33">
        <f t="shared" si="692"/>
        <v>0</v>
      </c>
      <c r="AL1462" s="33">
        <f t="shared" si="693"/>
        <v>31190.322160812728</v>
      </c>
      <c r="AM1462" s="34">
        <f t="shared" si="694"/>
        <v>40126.514906719327</v>
      </c>
    </row>
    <row r="1463" spans="1:39" ht="15" customHeight="1" x14ac:dyDescent="0.3">
      <c r="A1463" s="166" t="s">
        <v>3897</v>
      </c>
      <c r="B1463" s="99">
        <v>8368</v>
      </c>
      <c r="C1463" s="99">
        <v>64725</v>
      </c>
      <c r="D1463" s="165">
        <v>44607</v>
      </c>
      <c r="E1463" s="165">
        <v>44923</v>
      </c>
      <c r="F1463" s="166">
        <v>4</v>
      </c>
      <c r="G1463" s="178">
        <v>3.9</v>
      </c>
      <c r="H1463" s="181">
        <v>0.5</v>
      </c>
      <c r="I1463" s="180">
        <v>7.9799999999999996E-2</v>
      </c>
      <c r="J1463" s="21">
        <f t="shared" si="665"/>
        <v>0.10000000000000009</v>
      </c>
      <c r="K1463" s="21" t="str">
        <f t="shared" si="666"/>
        <v>Y</v>
      </c>
      <c r="L1463" s="37" t="str">
        <f t="shared" si="667"/>
        <v>NA</v>
      </c>
      <c r="M1463" s="8" t="str">
        <f t="shared" si="668"/>
        <v>Y</v>
      </c>
      <c r="N1463" s="42">
        <f t="shared" si="669"/>
        <v>1</v>
      </c>
      <c r="O1463" s="43">
        <f t="shared" si="670"/>
        <v>200000</v>
      </c>
      <c r="P1463" s="43" t="str">
        <f t="shared" si="671"/>
        <v>NA</v>
      </c>
      <c r="Q1463" s="24">
        <f t="shared" si="672"/>
        <v>9035.7664000000004</v>
      </c>
      <c r="R1463" s="43">
        <f t="shared" si="673"/>
        <v>0</v>
      </c>
      <c r="S1463" s="24">
        <f t="shared" si="674"/>
        <v>1000000</v>
      </c>
      <c r="T1463" s="25" t="str">
        <f t="shared" si="675"/>
        <v>N</v>
      </c>
      <c r="U1463" s="44">
        <f t="shared" si="676"/>
        <v>0</v>
      </c>
      <c r="V1463" s="45">
        <f t="shared" si="677"/>
        <v>0</v>
      </c>
      <c r="W1463" s="45">
        <f t="shared" si="678"/>
        <v>0</v>
      </c>
      <c r="X1463" s="28">
        <f t="shared" si="679"/>
        <v>0</v>
      </c>
      <c r="Y1463" s="28">
        <f t="shared" si="680"/>
        <v>0</v>
      </c>
      <c r="Z1463" s="45">
        <f t="shared" si="681"/>
        <v>0</v>
      </c>
      <c r="AA1463" s="29" t="str">
        <f t="shared" si="682"/>
        <v>N</v>
      </c>
      <c r="AB1463" s="46">
        <f t="shared" si="683"/>
        <v>0</v>
      </c>
      <c r="AC1463" s="31">
        <f t="shared" si="684"/>
        <v>0</v>
      </c>
      <c r="AD1463" s="31">
        <f t="shared" si="685"/>
        <v>0</v>
      </c>
      <c r="AE1463" s="31">
        <f t="shared" si="686"/>
        <v>0</v>
      </c>
      <c r="AF1463" s="47">
        <f t="shared" si="687"/>
        <v>0</v>
      </c>
      <c r="AG1463" s="31">
        <f t="shared" si="688"/>
        <v>0</v>
      </c>
      <c r="AH1463" s="48">
        <f t="shared" si="689"/>
        <v>0</v>
      </c>
      <c r="AI1463" s="33">
        <f t="shared" si="690"/>
        <v>0</v>
      </c>
      <c r="AJ1463" s="33">
        <f t="shared" si="691"/>
        <v>0</v>
      </c>
      <c r="AK1463" s="33">
        <f t="shared" si="692"/>
        <v>0</v>
      </c>
      <c r="AL1463" s="33">
        <f t="shared" si="693"/>
        <v>0</v>
      </c>
      <c r="AM1463" s="34">
        <f t="shared" si="694"/>
        <v>0</v>
      </c>
    </row>
    <row r="1464" spans="1:39" ht="15" customHeight="1" x14ac:dyDescent="0.3">
      <c r="A1464" s="166" t="s">
        <v>3898</v>
      </c>
      <c r="B1464" s="99">
        <v>10801</v>
      </c>
      <c r="C1464" s="99">
        <v>74841</v>
      </c>
      <c r="D1464" s="165">
        <v>46154</v>
      </c>
      <c r="E1464" s="165">
        <v>46275</v>
      </c>
      <c r="F1464" s="166">
        <v>4</v>
      </c>
      <c r="G1464" s="178">
        <v>3.15</v>
      </c>
      <c r="H1464" s="181">
        <v>1</v>
      </c>
      <c r="I1464" s="180">
        <v>7.1199999999999999E-2</v>
      </c>
      <c r="J1464" s="21">
        <f t="shared" si="665"/>
        <v>0.85000000000000009</v>
      </c>
      <c r="K1464" s="21" t="str">
        <f t="shared" si="666"/>
        <v>Y</v>
      </c>
      <c r="L1464" s="37" t="str">
        <f t="shared" si="667"/>
        <v>NA</v>
      </c>
      <c r="M1464" s="8" t="str">
        <f t="shared" si="668"/>
        <v>Y</v>
      </c>
      <c r="N1464" s="42">
        <f t="shared" si="669"/>
        <v>1</v>
      </c>
      <c r="O1464" s="43">
        <f t="shared" si="670"/>
        <v>200000</v>
      </c>
      <c r="P1464" s="43" t="str">
        <f t="shared" si="671"/>
        <v>NA</v>
      </c>
      <c r="Q1464" s="24">
        <f t="shared" si="672"/>
        <v>11570.031199999999</v>
      </c>
      <c r="R1464" s="43">
        <f t="shared" si="673"/>
        <v>0</v>
      </c>
      <c r="S1464" s="24">
        <f t="shared" si="674"/>
        <v>1000000</v>
      </c>
      <c r="T1464" s="25" t="str">
        <f t="shared" si="675"/>
        <v>N</v>
      </c>
      <c r="U1464" s="44">
        <f t="shared" si="676"/>
        <v>0</v>
      </c>
      <c r="V1464" s="45">
        <f t="shared" si="677"/>
        <v>0</v>
      </c>
      <c r="W1464" s="45">
        <f t="shared" si="678"/>
        <v>0</v>
      </c>
      <c r="X1464" s="28">
        <f t="shared" si="679"/>
        <v>0</v>
      </c>
      <c r="Y1464" s="28">
        <f t="shared" si="680"/>
        <v>0</v>
      </c>
      <c r="Z1464" s="45">
        <f t="shared" si="681"/>
        <v>0</v>
      </c>
      <c r="AA1464" s="29" t="str">
        <f t="shared" si="682"/>
        <v>N</v>
      </c>
      <c r="AB1464" s="46">
        <f t="shared" si="683"/>
        <v>0</v>
      </c>
      <c r="AC1464" s="31">
        <f t="shared" si="684"/>
        <v>0</v>
      </c>
      <c r="AD1464" s="31">
        <f t="shared" si="685"/>
        <v>0</v>
      </c>
      <c r="AE1464" s="31">
        <f t="shared" si="686"/>
        <v>0</v>
      </c>
      <c r="AF1464" s="47">
        <f t="shared" si="687"/>
        <v>0</v>
      </c>
      <c r="AG1464" s="31">
        <f t="shared" si="688"/>
        <v>0</v>
      </c>
      <c r="AH1464" s="48">
        <f t="shared" si="689"/>
        <v>0</v>
      </c>
      <c r="AI1464" s="33">
        <f t="shared" si="690"/>
        <v>0</v>
      </c>
      <c r="AJ1464" s="33">
        <f t="shared" si="691"/>
        <v>0</v>
      </c>
      <c r="AK1464" s="33">
        <f t="shared" si="692"/>
        <v>0</v>
      </c>
      <c r="AL1464" s="33">
        <f t="shared" si="693"/>
        <v>0</v>
      </c>
      <c r="AM1464" s="34">
        <f t="shared" si="694"/>
        <v>0</v>
      </c>
    </row>
    <row r="1465" spans="1:39" ht="15" customHeight="1" x14ac:dyDescent="0.3">
      <c r="A1465" s="166" t="s">
        <v>3899</v>
      </c>
      <c r="B1465" s="99">
        <v>10216</v>
      </c>
      <c r="C1465" s="99">
        <v>34384</v>
      </c>
      <c r="D1465" s="165">
        <v>45421</v>
      </c>
      <c r="E1465" s="165">
        <v>45470</v>
      </c>
      <c r="F1465" s="166">
        <v>4</v>
      </c>
      <c r="G1465" s="178">
        <v>0.97</v>
      </c>
      <c r="H1465" s="181">
        <v>1</v>
      </c>
      <c r="I1465" s="180">
        <v>3.95E-2</v>
      </c>
      <c r="J1465" s="21">
        <f t="shared" si="665"/>
        <v>3.0300000000000002</v>
      </c>
      <c r="K1465" s="21" t="str">
        <f t="shared" si="666"/>
        <v>Y</v>
      </c>
      <c r="L1465" s="37" t="str">
        <f t="shared" si="667"/>
        <v>NA</v>
      </c>
      <c r="M1465" s="8" t="str">
        <f t="shared" si="668"/>
        <v>Y</v>
      </c>
      <c r="N1465" s="42">
        <f t="shared" si="669"/>
        <v>4</v>
      </c>
      <c r="O1465" s="43">
        <f t="shared" si="670"/>
        <v>200000</v>
      </c>
      <c r="P1465" s="43" t="str">
        <f t="shared" si="671"/>
        <v>NA</v>
      </c>
      <c r="Q1465" s="24">
        <f t="shared" si="672"/>
        <v>10619.532000000001</v>
      </c>
      <c r="R1465" s="43">
        <f t="shared" si="673"/>
        <v>0</v>
      </c>
      <c r="S1465" s="24">
        <f t="shared" si="674"/>
        <v>1000000</v>
      </c>
      <c r="T1465" s="25" t="str">
        <f t="shared" si="675"/>
        <v>Y</v>
      </c>
      <c r="U1465" s="44">
        <f t="shared" si="676"/>
        <v>3</v>
      </c>
      <c r="V1465" s="45">
        <f t="shared" si="677"/>
        <v>200000</v>
      </c>
      <c r="W1465" s="45">
        <f t="shared" si="678"/>
        <v>1000000</v>
      </c>
      <c r="X1465" s="28">
        <f t="shared" si="679"/>
        <v>11039.003514000002</v>
      </c>
      <c r="Y1465" s="28">
        <f t="shared" si="680"/>
        <v>0</v>
      </c>
      <c r="Z1465" s="45" t="str">
        <f t="shared" si="681"/>
        <v>NA</v>
      </c>
      <c r="AA1465" s="29" t="str">
        <f t="shared" si="682"/>
        <v>Y</v>
      </c>
      <c r="AB1465" s="46">
        <f t="shared" si="683"/>
        <v>2</v>
      </c>
      <c r="AC1465" s="31">
        <f t="shared" si="684"/>
        <v>200000</v>
      </c>
      <c r="AD1465" s="31">
        <f t="shared" si="685"/>
        <v>1000000</v>
      </c>
      <c r="AE1465" s="31">
        <f t="shared" si="686"/>
        <v>11475.044152803002</v>
      </c>
      <c r="AF1465" s="47">
        <f t="shared" si="687"/>
        <v>0</v>
      </c>
      <c r="AG1465" s="31" t="str">
        <f t="shared" si="688"/>
        <v>NA</v>
      </c>
      <c r="AH1465" s="48">
        <f t="shared" si="689"/>
        <v>1</v>
      </c>
      <c r="AI1465" s="33">
        <f t="shared" si="690"/>
        <v>20000</v>
      </c>
      <c r="AJ1465" s="33">
        <f t="shared" si="691"/>
        <v>65000</v>
      </c>
      <c r="AK1465" s="33">
        <f t="shared" si="692"/>
        <v>11928.308396838722</v>
      </c>
      <c r="AL1465" s="33">
        <f t="shared" si="693"/>
        <v>0</v>
      </c>
      <c r="AM1465" s="34">
        <f t="shared" si="694"/>
        <v>0</v>
      </c>
    </row>
    <row r="1466" spans="1:39" ht="15" customHeight="1" x14ac:dyDescent="0.3">
      <c r="A1466" s="166" t="s">
        <v>3900</v>
      </c>
      <c r="B1466" s="99">
        <v>5775</v>
      </c>
      <c r="C1466" s="99">
        <v>41088</v>
      </c>
      <c r="D1466" s="165">
        <v>45388</v>
      </c>
      <c r="E1466" s="165">
        <v>45586</v>
      </c>
      <c r="F1466" s="166">
        <v>4</v>
      </c>
      <c r="G1466" s="178">
        <v>3.47</v>
      </c>
      <c r="H1466" s="181">
        <v>0.75</v>
      </c>
      <c r="I1466" s="180">
        <v>3.9600000000000003E-2</v>
      </c>
      <c r="J1466" s="21">
        <f t="shared" si="665"/>
        <v>0.5299999999999998</v>
      </c>
      <c r="K1466" s="21" t="str">
        <f t="shared" si="666"/>
        <v>Y</v>
      </c>
      <c r="L1466" s="37" t="str">
        <f t="shared" si="667"/>
        <v>NA</v>
      </c>
      <c r="M1466" s="8" t="str">
        <f t="shared" si="668"/>
        <v>Y</v>
      </c>
      <c r="N1466" s="42">
        <f t="shared" si="669"/>
        <v>1</v>
      </c>
      <c r="O1466" s="43">
        <f t="shared" si="670"/>
        <v>200000</v>
      </c>
      <c r="P1466" s="43" t="str">
        <f t="shared" si="671"/>
        <v>NA</v>
      </c>
      <c r="Q1466" s="24">
        <f t="shared" si="672"/>
        <v>6003.6900000000005</v>
      </c>
      <c r="R1466" s="43">
        <f t="shared" si="673"/>
        <v>0</v>
      </c>
      <c r="S1466" s="24">
        <f t="shared" si="674"/>
        <v>1000000</v>
      </c>
      <c r="T1466" s="25" t="str">
        <f t="shared" si="675"/>
        <v>N</v>
      </c>
      <c r="U1466" s="44">
        <f t="shared" si="676"/>
        <v>0</v>
      </c>
      <c r="V1466" s="45">
        <f t="shared" si="677"/>
        <v>0</v>
      </c>
      <c r="W1466" s="45">
        <f t="shared" si="678"/>
        <v>0</v>
      </c>
      <c r="X1466" s="28">
        <f t="shared" si="679"/>
        <v>0</v>
      </c>
      <c r="Y1466" s="28">
        <f t="shared" si="680"/>
        <v>0</v>
      </c>
      <c r="Z1466" s="45">
        <f t="shared" si="681"/>
        <v>0</v>
      </c>
      <c r="AA1466" s="29" t="str">
        <f t="shared" si="682"/>
        <v>N</v>
      </c>
      <c r="AB1466" s="46">
        <f t="shared" si="683"/>
        <v>0</v>
      </c>
      <c r="AC1466" s="31">
        <f t="shared" si="684"/>
        <v>0</v>
      </c>
      <c r="AD1466" s="31">
        <f t="shared" si="685"/>
        <v>0</v>
      </c>
      <c r="AE1466" s="31">
        <f t="shared" si="686"/>
        <v>0</v>
      </c>
      <c r="AF1466" s="47">
        <f t="shared" si="687"/>
        <v>0</v>
      </c>
      <c r="AG1466" s="31">
        <f t="shared" si="688"/>
        <v>0</v>
      </c>
      <c r="AH1466" s="48">
        <f t="shared" si="689"/>
        <v>0</v>
      </c>
      <c r="AI1466" s="33">
        <f t="shared" si="690"/>
        <v>0</v>
      </c>
      <c r="AJ1466" s="33">
        <f t="shared" si="691"/>
        <v>0</v>
      </c>
      <c r="AK1466" s="33">
        <f t="shared" si="692"/>
        <v>0</v>
      </c>
      <c r="AL1466" s="33">
        <f t="shared" si="693"/>
        <v>0</v>
      </c>
      <c r="AM1466" s="34">
        <f t="shared" si="694"/>
        <v>0</v>
      </c>
    </row>
    <row r="1467" spans="1:39" ht="15" customHeight="1" x14ac:dyDescent="0.3">
      <c r="A1467" s="166" t="s">
        <v>3901</v>
      </c>
      <c r="B1467" s="99">
        <v>22570</v>
      </c>
      <c r="C1467" s="99">
        <v>75974</v>
      </c>
      <c r="D1467" s="165">
        <v>46148</v>
      </c>
      <c r="E1467" s="165">
        <v>46237</v>
      </c>
      <c r="F1467" s="166">
        <v>4</v>
      </c>
      <c r="G1467" s="178">
        <v>0.8</v>
      </c>
      <c r="H1467" s="181">
        <v>0.75</v>
      </c>
      <c r="I1467" s="180">
        <v>1.77E-2</v>
      </c>
      <c r="J1467" s="21">
        <f t="shared" ref="J1467:J1530" si="695">MAX(0, F1467-G1467)</f>
        <v>3.2</v>
      </c>
      <c r="K1467" s="21" t="str">
        <f t="shared" ref="K1467:K1530" si="696">IF(
  AND(
    E1467 &gt;= D1467-10,
    E1467 &lt;= DATE(2028,6,30),
    J1467 &gt; 0
  ),
  "Y",
  "N"
)</f>
        <v>Y</v>
      </c>
      <c r="L1467" s="37" t="str">
        <f t="shared" ref="L1467:L1530" si="697">IF(
  J1467=0,
  0,
  IF(
    K1467="Y",
    "NA",
    MAX(0, 65000-C1467)
  )
)</f>
        <v>NA</v>
      </c>
      <c r="M1467" s="8" t="str">
        <f t="shared" ref="M1467:M1530" si="698">IF(AND(K1467="Y",J1467&gt;0),"Y","N")</f>
        <v>Y</v>
      </c>
      <c r="N1467" s="42">
        <f t="shared" ref="N1467:N1530" si="699">ROUNDUP(J1467/H1467, 0)</f>
        <v>5</v>
      </c>
      <c r="O1467" s="43">
        <f t="shared" ref="O1467:O1530" si="700">IF(
  N1467=0,
  0,
  IF(
    M1467="Y",
    200000,
    20000
  )
)</f>
        <v>200000</v>
      </c>
      <c r="P1467" s="43" t="str">
        <f t="shared" ref="P1467:P1530" si="701">IF(
  N1467=0,
  0,
  IF(
    M1467="Y",
    "NA",
    MAX(0, 65000)
  )
)</f>
        <v>NA</v>
      </c>
      <c r="Q1467" s="24">
        <f t="shared" ref="Q1467:Q1530" si="702">IF(
  N1467=0,
  0,
  MAX(0, MIN(B1467*(1+I1467), O1467, L1467))
)</f>
        <v>22969.489000000001</v>
      </c>
      <c r="R1467" s="43">
        <f t="shared" ref="R1467:R1530" si="703">IF(
  N1467=0,
  0,
  MAX(0, (B1467*(1+I1467))-Q1467)
)</f>
        <v>0</v>
      </c>
      <c r="S1467" s="24">
        <f t="shared" ref="S1467:S1530" si="704">IF(
    M1467="Y",
    1000000,
    MAX(0, 65000-C1467-Q1467)
  )</f>
        <v>1000000</v>
      </c>
      <c r="T1467" s="25" t="str">
        <f t="shared" ref="T1467:T1530" si="705">IF(AND(K1467="Y",J1467&gt;1),"Y","N")</f>
        <v>Y</v>
      </c>
      <c r="U1467" s="44">
        <f t="shared" ref="U1467:U1530" si="706">MAX(0,(N1467-1))</f>
        <v>4</v>
      </c>
      <c r="V1467" s="45">
        <f t="shared" ref="V1467:V1530" si="707">IF(
  U1467=0,
  0,
  IF(
    T1467="Y",
    200000,
    20000
  )
)</f>
        <v>200000</v>
      </c>
      <c r="W1467" s="45">
        <f t="shared" ref="W1467:W1530" si="708">IF(
  U1467=0,
  0,
  IF(
    T1467="Y",
    1000000,
    MAX(0, 65000)
  )
)</f>
        <v>1000000</v>
      </c>
      <c r="X1467" s="28">
        <f t="shared" ref="X1467:X1530" si="709">IF(
  U1467=0,
  0,
  MAX(0, MIN(B1467*(1+I1467)*(1+I1467), V1467, S1467, (W1467-C1467))
)
)</f>
        <v>23376.048955300004</v>
      </c>
      <c r="Y1467" s="28">
        <f t="shared" ref="Y1467:Y1530" si="710">IF(
  U1467=0,
  0,
  MAX(0, (B1467*(1+I1467)*(1+I1467)-X1467)
)
)</f>
        <v>0</v>
      </c>
      <c r="Z1467" s="45" t="str">
        <f t="shared" ref="Z1467:Z1530" si="711">IF(
    T1467="Y",
    "NA",
    MAX(0, W1467-C1467-Q1467-X1467)
  )</f>
        <v>NA</v>
      </c>
      <c r="AA1467" s="29" t="str">
        <f t="shared" ref="AA1467:AA1530" si="712">IF(AND(K1467="Y",J1467&gt;2),"Y","N")</f>
        <v>Y</v>
      </c>
      <c r="AB1467" s="46">
        <f t="shared" ref="AB1467:AB1530" si="713">MAX(0,(U1467-1))</f>
        <v>3</v>
      </c>
      <c r="AC1467" s="31">
        <f t="shared" ref="AC1467:AC1530" si="714">IF(
  AB1467=0,
  0,
  IF(
    AA1467="Y",
    200000,
    20000
  )
)</f>
        <v>200000</v>
      </c>
      <c r="AD1467" s="31">
        <f t="shared" ref="AD1467:AD1530" si="715">IF(
  AB1467=0,
  0,
  IF(
    AA1467="Y",
    1000000,
    MAX(0, 65000)
  )
)</f>
        <v>1000000</v>
      </c>
      <c r="AE1467" s="31">
        <f t="shared" ref="AE1467:AE1530" si="716">IF(
  AB1467=0,
  0,
  MAX(0, MIN(B1467*(1+I1467)*(1+I1467)*(1+I1467), AC1467, Z1467))
)</f>
        <v>23789.805021808814</v>
      </c>
      <c r="AF1467" s="47">
        <f t="shared" ref="AF1467:AF1530" si="717">IF(
  AB1467=0,
  0,
  MAX(0, (B1467*(1+I1467)*(1+I1467)*(1+I1467)-AE1467)
)
)</f>
        <v>0</v>
      </c>
      <c r="AG1467" s="31" t="str">
        <f t="shared" ref="AG1467:AG1530" si="718">IF(
    AA1467="Y",
    "NA",
    MAX(0, AD1467-C1467-Q1467-X1467-AE1467)
  )</f>
        <v>NA</v>
      </c>
      <c r="AH1467" s="48">
        <f t="shared" si="689"/>
        <v>2</v>
      </c>
      <c r="AI1467" s="33">
        <f t="shared" si="690"/>
        <v>20000</v>
      </c>
      <c r="AJ1467" s="33">
        <f t="shared" si="691"/>
        <v>65000</v>
      </c>
      <c r="AK1467" s="33">
        <f t="shared" si="692"/>
        <v>20000</v>
      </c>
      <c r="AL1467" s="33">
        <f t="shared" si="693"/>
        <v>4210.8845706948305</v>
      </c>
      <c r="AM1467" s="34">
        <f t="shared" si="694"/>
        <v>4210.8845706948305</v>
      </c>
    </row>
    <row r="1468" spans="1:39" ht="15" customHeight="1" x14ac:dyDescent="0.3">
      <c r="A1468" s="166" t="s">
        <v>3902</v>
      </c>
      <c r="B1468" s="99">
        <v>16327</v>
      </c>
      <c r="C1468" s="99">
        <v>67441</v>
      </c>
      <c r="D1468" s="165">
        <v>45311</v>
      </c>
      <c r="E1468" s="165">
        <v>45651</v>
      </c>
      <c r="F1468" s="166">
        <v>2</v>
      </c>
      <c r="G1468" s="178">
        <v>0.83</v>
      </c>
      <c r="H1468" s="181">
        <v>0.5</v>
      </c>
      <c r="I1468" s="180">
        <v>3.2800000000000003E-2</v>
      </c>
      <c r="J1468" s="21">
        <f t="shared" si="695"/>
        <v>1.17</v>
      </c>
      <c r="K1468" s="21" t="str">
        <f t="shared" si="696"/>
        <v>Y</v>
      </c>
      <c r="L1468" s="37" t="str">
        <f t="shared" si="697"/>
        <v>NA</v>
      </c>
      <c r="M1468" s="8" t="str">
        <f t="shared" si="698"/>
        <v>Y</v>
      </c>
      <c r="N1468" s="42">
        <f t="shared" si="699"/>
        <v>3</v>
      </c>
      <c r="O1468" s="43">
        <f t="shared" si="700"/>
        <v>200000</v>
      </c>
      <c r="P1468" s="43" t="str">
        <f t="shared" si="701"/>
        <v>NA</v>
      </c>
      <c r="Q1468" s="24">
        <f t="shared" si="702"/>
        <v>16862.525599999997</v>
      </c>
      <c r="R1468" s="43">
        <f t="shared" si="703"/>
        <v>0</v>
      </c>
      <c r="S1468" s="24">
        <f t="shared" si="704"/>
        <v>1000000</v>
      </c>
      <c r="T1468" s="25" t="str">
        <f t="shared" si="705"/>
        <v>Y</v>
      </c>
      <c r="U1468" s="44">
        <f t="shared" si="706"/>
        <v>2</v>
      </c>
      <c r="V1468" s="45">
        <f t="shared" si="707"/>
        <v>200000</v>
      </c>
      <c r="W1468" s="45">
        <f t="shared" si="708"/>
        <v>1000000</v>
      </c>
      <c r="X1468" s="28">
        <f t="shared" si="709"/>
        <v>17415.616439679998</v>
      </c>
      <c r="Y1468" s="28">
        <f t="shared" si="710"/>
        <v>0</v>
      </c>
      <c r="Z1468" s="45" t="str">
        <f t="shared" si="711"/>
        <v>NA</v>
      </c>
      <c r="AA1468" s="29" t="str">
        <f t="shared" si="712"/>
        <v>N</v>
      </c>
      <c r="AB1468" s="46">
        <f t="shared" si="713"/>
        <v>1</v>
      </c>
      <c r="AC1468" s="31">
        <f t="shared" si="714"/>
        <v>20000</v>
      </c>
      <c r="AD1468" s="31">
        <f t="shared" si="715"/>
        <v>65000</v>
      </c>
      <c r="AE1468" s="31">
        <f t="shared" si="716"/>
        <v>17986.848658901501</v>
      </c>
      <c r="AF1468" s="47">
        <f t="shared" si="717"/>
        <v>0</v>
      </c>
      <c r="AG1468" s="31">
        <f t="shared" si="718"/>
        <v>0</v>
      </c>
      <c r="AH1468" s="48">
        <f t="shared" si="689"/>
        <v>0</v>
      </c>
      <c r="AI1468" s="33">
        <f t="shared" si="690"/>
        <v>0</v>
      </c>
      <c r="AJ1468" s="33">
        <f t="shared" si="691"/>
        <v>0</v>
      </c>
      <c r="AK1468" s="33">
        <f t="shared" si="692"/>
        <v>0</v>
      </c>
      <c r="AL1468" s="33">
        <f t="shared" si="693"/>
        <v>0</v>
      </c>
      <c r="AM1468" s="34">
        <f t="shared" si="694"/>
        <v>0</v>
      </c>
    </row>
    <row r="1469" spans="1:39" ht="15" customHeight="1" x14ac:dyDescent="0.3">
      <c r="A1469" s="166" t="s">
        <v>3903</v>
      </c>
      <c r="B1469" s="99">
        <v>22036</v>
      </c>
      <c r="C1469" s="99">
        <v>102611</v>
      </c>
      <c r="D1469" s="165">
        <v>44798</v>
      </c>
      <c r="E1469" s="165">
        <v>44928</v>
      </c>
      <c r="F1469" s="166">
        <v>4</v>
      </c>
      <c r="G1469" s="178">
        <v>1.78</v>
      </c>
      <c r="H1469" s="181">
        <v>0.75</v>
      </c>
      <c r="I1469" s="180">
        <v>5.8599999999999999E-2</v>
      </c>
      <c r="J1469" s="21">
        <f t="shared" si="695"/>
        <v>2.2199999999999998</v>
      </c>
      <c r="K1469" s="21" t="str">
        <f t="shared" si="696"/>
        <v>Y</v>
      </c>
      <c r="L1469" s="37" t="str">
        <f t="shared" si="697"/>
        <v>NA</v>
      </c>
      <c r="M1469" s="8" t="str">
        <f t="shared" si="698"/>
        <v>Y</v>
      </c>
      <c r="N1469" s="42">
        <f t="shared" si="699"/>
        <v>3</v>
      </c>
      <c r="O1469" s="43">
        <f t="shared" si="700"/>
        <v>200000</v>
      </c>
      <c r="P1469" s="43" t="str">
        <f t="shared" si="701"/>
        <v>NA</v>
      </c>
      <c r="Q1469" s="24">
        <f t="shared" si="702"/>
        <v>23327.309600000001</v>
      </c>
      <c r="R1469" s="43">
        <f t="shared" si="703"/>
        <v>0</v>
      </c>
      <c r="S1469" s="24">
        <f t="shared" si="704"/>
        <v>1000000</v>
      </c>
      <c r="T1469" s="25" t="str">
        <f t="shared" si="705"/>
        <v>Y</v>
      </c>
      <c r="U1469" s="44">
        <f t="shared" si="706"/>
        <v>2</v>
      </c>
      <c r="V1469" s="45">
        <f t="shared" si="707"/>
        <v>200000</v>
      </c>
      <c r="W1469" s="45">
        <f t="shared" si="708"/>
        <v>1000000</v>
      </c>
      <c r="X1469" s="28">
        <f t="shared" si="709"/>
        <v>24694.289942560001</v>
      </c>
      <c r="Y1469" s="28">
        <f t="shared" si="710"/>
        <v>0</v>
      </c>
      <c r="Z1469" s="45" t="str">
        <f t="shared" si="711"/>
        <v>NA</v>
      </c>
      <c r="AA1469" s="29" t="str">
        <f t="shared" si="712"/>
        <v>Y</v>
      </c>
      <c r="AB1469" s="46">
        <f t="shared" si="713"/>
        <v>1</v>
      </c>
      <c r="AC1469" s="31">
        <f t="shared" si="714"/>
        <v>200000</v>
      </c>
      <c r="AD1469" s="31">
        <f t="shared" si="715"/>
        <v>1000000</v>
      </c>
      <c r="AE1469" s="31">
        <f t="shared" si="716"/>
        <v>26141.375333194017</v>
      </c>
      <c r="AF1469" s="47">
        <f t="shared" si="717"/>
        <v>0</v>
      </c>
      <c r="AG1469" s="31" t="str">
        <f t="shared" si="718"/>
        <v>NA</v>
      </c>
      <c r="AH1469" s="48">
        <f t="shared" si="689"/>
        <v>0</v>
      </c>
      <c r="AI1469" s="33">
        <f t="shared" si="690"/>
        <v>0</v>
      </c>
      <c r="AJ1469" s="33">
        <f t="shared" si="691"/>
        <v>0</v>
      </c>
      <c r="AK1469" s="33">
        <f t="shared" si="692"/>
        <v>0</v>
      </c>
      <c r="AL1469" s="33">
        <f t="shared" si="693"/>
        <v>0</v>
      </c>
      <c r="AM1469" s="34">
        <f t="shared" si="694"/>
        <v>0</v>
      </c>
    </row>
    <row r="1470" spans="1:39" ht="15" customHeight="1" x14ac:dyDescent="0.3">
      <c r="A1470" s="166" t="s">
        <v>3904</v>
      </c>
      <c r="B1470" s="99">
        <v>21617</v>
      </c>
      <c r="C1470" s="99">
        <v>72155</v>
      </c>
      <c r="D1470" s="165">
        <v>44839</v>
      </c>
      <c r="E1470" s="165">
        <v>45078</v>
      </c>
      <c r="F1470" s="166">
        <v>4</v>
      </c>
      <c r="G1470" s="178">
        <v>1.67</v>
      </c>
      <c r="H1470" s="181">
        <v>0.75</v>
      </c>
      <c r="I1470" s="180">
        <v>5.3800000000000001E-2</v>
      </c>
      <c r="J1470" s="21">
        <f t="shared" si="695"/>
        <v>2.33</v>
      </c>
      <c r="K1470" s="21" t="str">
        <f t="shared" si="696"/>
        <v>Y</v>
      </c>
      <c r="L1470" s="37" t="str">
        <f t="shared" si="697"/>
        <v>NA</v>
      </c>
      <c r="M1470" s="8" t="str">
        <f t="shared" si="698"/>
        <v>Y</v>
      </c>
      <c r="N1470" s="42">
        <f t="shared" si="699"/>
        <v>4</v>
      </c>
      <c r="O1470" s="43">
        <f t="shared" si="700"/>
        <v>200000</v>
      </c>
      <c r="P1470" s="43" t="str">
        <f t="shared" si="701"/>
        <v>NA</v>
      </c>
      <c r="Q1470" s="24">
        <f t="shared" si="702"/>
        <v>22779.994600000002</v>
      </c>
      <c r="R1470" s="43">
        <f t="shared" si="703"/>
        <v>0</v>
      </c>
      <c r="S1470" s="24">
        <f t="shared" si="704"/>
        <v>1000000</v>
      </c>
      <c r="T1470" s="25" t="str">
        <f t="shared" si="705"/>
        <v>Y</v>
      </c>
      <c r="U1470" s="44">
        <f t="shared" si="706"/>
        <v>3</v>
      </c>
      <c r="V1470" s="45">
        <f t="shared" si="707"/>
        <v>200000</v>
      </c>
      <c r="W1470" s="45">
        <f t="shared" si="708"/>
        <v>1000000</v>
      </c>
      <c r="X1470" s="28">
        <f t="shared" si="709"/>
        <v>24005.558309480002</v>
      </c>
      <c r="Y1470" s="28">
        <f t="shared" si="710"/>
        <v>0</v>
      </c>
      <c r="Z1470" s="45" t="str">
        <f t="shared" si="711"/>
        <v>NA</v>
      </c>
      <c r="AA1470" s="29" t="str">
        <f t="shared" si="712"/>
        <v>Y</v>
      </c>
      <c r="AB1470" s="46">
        <f t="shared" si="713"/>
        <v>2</v>
      </c>
      <c r="AC1470" s="31">
        <f t="shared" si="714"/>
        <v>200000</v>
      </c>
      <c r="AD1470" s="31">
        <f t="shared" si="715"/>
        <v>1000000</v>
      </c>
      <c r="AE1470" s="31">
        <f t="shared" si="716"/>
        <v>25297.057346530029</v>
      </c>
      <c r="AF1470" s="47">
        <f t="shared" si="717"/>
        <v>0</v>
      </c>
      <c r="AG1470" s="31" t="str">
        <f t="shared" si="718"/>
        <v>NA</v>
      </c>
      <c r="AH1470" s="48">
        <f t="shared" si="689"/>
        <v>1</v>
      </c>
      <c r="AI1470" s="33">
        <f t="shared" si="690"/>
        <v>20000</v>
      </c>
      <c r="AJ1470" s="33">
        <f t="shared" si="691"/>
        <v>65000</v>
      </c>
      <c r="AK1470" s="33">
        <f t="shared" si="692"/>
        <v>20000</v>
      </c>
      <c r="AL1470" s="33">
        <f t="shared" si="693"/>
        <v>6658.0390317733472</v>
      </c>
      <c r="AM1470" s="34">
        <f t="shared" si="694"/>
        <v>6658.0390317733472</v>
      </c>
    </row>
    <row r="1471" spans="1:39" ht="15" customHeight="1" x14ac:dyDescent="0.3">
      <c r="A1471" s="166" t="s">
        <v>3905</v>
      </c>
      <c r="B1471" s="99">
        <v>17423</v>
      </c>
      <c r="C1471" s="99">
        <v>50233</v>
      </c>
      <c r="D1471" s="165">
        <v>44944</v>
      </c>
      <c r="E1471" s="165">
        <v>45265</v>
      </c>
      <c r="F1471" s="166">
        <v>4</v>
      </c>
      <c r="G1471" s="178">
        <v>1.68</v>
      </c>
      <c r="H1471" s="181">
        <v>0.25</v>
      </c>
      <c r="I1471" s="180">
        <v>3.6299999999999999E-2</v>
      </c>
      <c r="J1471" s="21">
        <f t="shared" si="695"/>
        <v>2.3200000000000003</v>
      </c>
      <c r="K1471" s="21" t="str">
        <f t="shared" si="696"/>
        <v>Y</v>
      </c>
      <c r="L1471" s="37" t="str">
        <f t="shared" si="697"/>
        <v>NA</v>
      </c>
      <c r="M1471" s="8" t="str">
        <f t="shared" si="698"/>
        <v>Y</v>
      </c>
      <c r="N1471" s="42">
        <f t="shared" si="699"/>
        <v>10</v>
      </c>
      <c r="O1471" s="43">
        <f t="shared" si="700"/>
        <v>200000</v>
      </c>
      <c r="P1471" s="43" t="str">
        <f t="shared" si="701"/>
        <v>NA</v>
      </c>
      <c r="Q1471" s="24">
        <f t="shared" si="702"/>
        <v>18055.454900000001</v>
      </c>
      <c r="R1471" s="43">
        <f t="shared" si="703"/>
        <v>0</v>
      </c>
      <c r="S1471" s="24">
        <f t="shared" si="704"/>
        <v>1000000</v>
      </c>
      <c r="T1471" s="25" t="str">
        <f t="shared" si="705"/>
        <v>Y</v>
      </c>
      <c r="U1471" s="44">
        <f t="shared" si="706"/>
        <v>9</v>
      </c>
      <c r="V1471" s="45">
        <f t="shared" si="707"/>
        <v>200000</v>
      </c>
      <c r="W1471" s="45">
        <f t="shared" si="708"/>
        <v>1000000</v>
      </c>
      <c r="X1471" s="28">
        <f t="shared" si="709"/>
        <v>18710.867912870002</v>
      </c>
      <c r="Y1471" s="28">
        <f t="shared" si="710"/>
        <v>0</v>
      </c>
      <c r="Z1471" s="45" t="str">
        <f t="shared" si="711"/>
        <v>NA</v>
      </c>
      <c r="AA1471" s="29" t="str">
        <f t="shared" si="712"/>
        <v>Y</v>
      </c>
      <c r="AB1471" s="46">
        <f t="shared" si="713"/>
        <v>8</v>
      </c>
      <c r="AC1471" s="31">
        <f t="shared" si="714"/>
        <v>200000</v>
      </c>
      <c r="AD1471" s="31">
        <f t="shared" si="715"/>
        <v>1000000</v>
      </c>
      <c r="AE1471" s="31">
        <f t="shared" si="716"/>
        <v>19390.072418107182</v>
      </c>
      <c r="AF1471" s="47">
        <f t="shared" si="717"/>
        <v>0</v>
      </c>
      <c r="AG1471" s="31" t="str">
        <f t="shared" si="718"/>
        <v>NA</v>
      </c>
      <c r="AH1471" s="48">
        <f t="shared" si="689"/>
        <v>7</v>
      </c>
      <c r="AI1471" s="33">
        <f t="shared" si="690"/>
        <v>20000</v>
      </c>
      <c r="AJ1471" s="33">
        <f t="shared" si="691"/>
        <v>65000</v>
      </c>
      <c r="AK1471" s="33">
        <f t="shared" si="692"/>
        <v>20000</v>
      </c>
      <c r="AL1471" s="33">
        <f t="shared" si="693"/>
        <v>93.932046884470765</v>
      </c>
      <c r="AM1471" s="34">
        <f t="shared" si="694"/>
        <v>93.932046884470765</v>
      </c>
    </row>
    <row r="1472" spans="1:39" ht="15" customHeight="1" x14ac:dyDescent="0.3">
      <c r="A1472" s="166" t="s">
        <v>3906</v>
      </c>
      <c r="B1472" s="99">
        <v>24004</v>
      </c>
      <c r="C1472" s="99">
        <v>113520</v>
      </c>
      <c r="D1472" s="165">
        <v>44864</v>
      </c>
      <c r="E1472" s="165">
        <v>45058</v>
      </c>
      <c r="F1472" s="166">
        <v>4</v>
      </c>
      <c r="G1472" s="178">
        <v>1.82</v>
      </c>
      <c r="H1472" s="181">
        <v>0.5</v>
      </c>
      <c r="I1472" s="180">
        <v>5.0799999999999998E-2</v>
      </c>
      <c r="J1472" s="21">
        <f t="shared" si="695"/>
        <v>2.1799999999999997</v>
      </c>
      <c r="K1472" s="21" t="str">
        <f t="shared" si="696"/>
        <v>Y</v>
      </c>
      <c r="L1472" s="37" t="str">
        <f t="shared" si="697"/>
        <v>NA</v>
      </c>
      <c r="M1472" s="8" t="str">
        <f t="shared" si="698"/>
        <v>Y</v>
      </c>
      <c r="N1472" s="42">
        <f t="shared" si="699"/>
        <v>5</v>
      </c>
      <c r="O1472" s="43">
        <f t="shared" si="700"/>
        <v>200000</v>
      </c>
      <c r="P1472" s="43" t="str">
        <f t="shared" si="701"/>
        <v>NA</v>
      </c>
      <c r="Q1472" s="24">
        <f t="shared" si="702"/>
        <v>25223.403200000001</v>
      </c>
      <c r="R1472" s="43">
        <f t="shared" si="703"/>
        <v>0</v>
      </c>
      <c r="S1472" s="24">
        <f t="shared" si="704"/>
        <v>1000000</v>
      </c>
      <c r="T1472" s="25" t="str">
        <f t="shared" si="705"/>
        <v>Y</v>
      </c>
      <c r="U1472" s="44">
        <f t="shared" si="706"/>
        <v>4</v>
      </c>
      <c r="V1472" s="45">
        <f t="shared" si="707"/>
        <v>200000</v>
      </c>
      <c r="W1472" s="45">
        <f t="shared" si="708"/>
        <v>1000000</v>
      </c>
      <c r="X1472" s="28">
        <f t="shared" si="709"/>
        <v>26504.75208256</v>
      </c>
      <c r="Y1472" s="28">
        <f t="shared" si="710"/>
        <v>0</v>
      </c>
      <c r="Z1472" s="45" t="str">
        <f t="shared" si="711"/>
        <v>NA</v>
      </c>
      <c r="AA1472" s="29" t="str">
        <f t="shared" si="712"/>
        <v>Y</v>
      </c>
      <c r="AB1472" s="46">
        <f t="shared" si="713"/>
        <v>3</v>
      </c>
      <c r="AC1472" s="31">
        <f t="shared" si="714"/>
        <v>200000</v>
      </c>
      <c r="AD1472" s="31">
        <f t="shared" si="715"/>
        <v>1000000</v>
      </c>
      <c r="AE1472" s="31">
        <f t="shared" si="716"/>
        <v>27851.193488354049</v>
      </c>
      <c r="AF1472" s="47">
        <f t="shared" si="717"/>
        <v>0</v>
      </c>
      <c r="AG1472" s="31" t="str">
        <f t="shared" si="718"/>
        <v>NA</v>
      </c>
      <c r="AH1472" s="48">
        <f t="shared" si="689"/>
        <v>2</v>
      </c>
      <c r="AI1472" s="33">
        <f t="shared" si="690"/>
        <v>20000</v>
      </c>
      <c r="AJ1472" s="33">
        <f t="shared" si="691"/>
        <v>65000</v>
      </c>
      <c r="AK1472" s="33">
        <f t="shared" si="692"/>
        <v>20000</v>
      </c>
      <c r="AL1472" s="33">
        <f t="shared" si="693"/>
        <v>9266.0341175624344</v>
      </c>
      <c r="AM1472" s="34">
        <f t="shared" si="694"/>
        <v>9266.0341175624344</v>
      </c>
    </row>
    <row r="1473" spans="1:39" ht="15" customHeight="1" x14ac:dyDescent="0.3">
      <c r="A1473" s="166" t="s">
        <v>3907</v>
      </c>
      <c r="B1473" s="99">
        <v>14299</v>
      </c>
      <c r="C1473" s="99">
        <v>91860</v>
      </c>
      <c r="D1473" s="165">
        <v>44845</v>
      </c>
      <c r="E1473" s="165">
        <v>45199</v>
      </c>
      <c r="F1473" s="166">
        <v>4</v>
      </c>
      <c r="G1473" s="178">
        <v>0.46</v>
      </c>
      <c r="H1473" s="181">
        <v>0.5</v>
      </c>
      <c r="I1473" s="180">
        <v>6.2100000000000002E-2</v>
      </c>
      <c r="J1473" s="21">
        <f t="shared" si="695"/>
        <v>3.54</v>
      </c>
      <c r="K1473" s="21" t="str">
        <f t="shared" si="696"/>
        <v>Y</v>
      </c>
      <c r="L1473" s="37" t="str">
        <f t="shared" si="697"/>
        <v>NA</v>
      </c>
      <c r="M1473" s="8" t="str">
        <f t="shared" si="698"/>
        <v>Y</v>
      </c>
      <c r="N1473" s="42">
        <f t="shared" si="699"/>
        <v>8</v>
      </c>
      <c r="O1473" s="43">
        <f t="shared" si="700"/>
        <v>200000</v>
      </c>
      <c r="P1473" s="43" t="str">
        <f t="shared" si="701"/>
        <v>NA</v>
      </c>
      <c r="Q1473" s="24">
        <f t="shared" si="702"/>
        <v>15186.967900000001</v>
      </c>
      <c r="R1473" s="43">
        <f t="shared" si="703"/>
        <v>0</v>
      </c>
      <c r="S1473" s="24">
        <f t="shared" si="704"/>
        <v>1000000</v>
      </c>
      <c r="T1473" s="25" t="str">
        <f t="shared" si="705"/>
        <v>Y</v>
      </c>
      <c r="U1473" s="44">
        <f t="shared" si="706"/>
        <v>7</v>
      </c>
      <c r="V1473" s="45">
        <f t="shared" si="707"/>
        <v>200000</v>
      </c>
      <c r="W1473" s="45">
        <f t="shared" si="708"/>
        <v>1000000</v>
      </c>
      <c r="X1473" s="28">
        <f t="shared" si="709"/>
        <v>16130.078606590003</v>
      </c>
      <c r="Y1473" s="28">
        <f t="shared" si="710"/>
        <v>0</v>
      </c>
      <c r="Z1473" s="45" t="str">
        <f t="shared" si="711"/>
        <v>NA</v>
      </c>
      <c r="AA1473" s="29" t="str">
        <f t="shared" si="712"/>
        <v>Y</v>
      </c>
      <c r="AB1473" s="46">
        <f t="shared" si="713"/>
        <v>6</v>
      </c>
      <c r="AC1473" s="31">
        <f t="shared" si="714"/>
        <v>200000</v>
      </c>
      <c r="AD1473" s="31">
        <f t="shared" si="715"/>
        <v>1000000</v>
      </c>
      <c r="AE1473" s="31">
        <f t="shared" si="716"/>
        <v>17131.756488059244</v>
      </c>
      <c r="AF1473" s="47">
        <f t="shared" si="717"/>
        <v>0</v>
      </c>
      <c r="AG1473" s="31" t="str">
        <f t="shared" si="718"/>
        <v>NA</v>
      </c>
      <c r="AH1473" s="48">
        <f t="shared" ref="AH1473:AH1536" si="719">MAX(0,(AB1473-1))</f>
        <v>5</v>
      </c>
      <c r="AI1473" s="33">
        <f t="shared" ref="AI1473:AI1536" si="720">IF(
  AH1473=0,
  0,
     20000
  )</f>
        <v>20000</v>
      </c>
      <c r="AJ1473" s="33">
        <f t="shared" ref="AJ1473:AJ1536" si="721">IF(
  AH1473=0,
  0,
    MAX(0, 65000)
  )</f>
        <v>65000</v>
      </c>
      <c r="AK1473" s="33">
        <f t="shared" ref="AK1473:AK1536" si="722">IF(
  AH1473=0,
  0,
  MAX(0, MIN(B1473*(1+I1473)*(1+I1473)*(1+I1473)*(1+I1473), AI1473, AG1473))
)</f>
        <v>18195.638565967722</v>
      </c>
      <c r="AL1473" s="33">
        <f t="shared" ref="AL1473:AL1536" si="723">IF(
  AH1473=0,
  0,
  MAX(0, (B1473*(1+I1473)*(1+I1473)*(1+I1473)*(1+I1473)-AK1473)
)
)</f>
        <v>0</v>
      </c>
      <c r="AM1473" s="34">
        <f t="shared" si="694"/>
        <v>0</v>
      </c>
    </row>
    <row r="1474" spans="1:39" ht="15" customHeight="1" x14ac:dyDescent="0.3">
      <c r="A1474" s="166" t="s">
        <v>3908</v>
      </c>
      <c r="B1474" s="99">
        <v>9828</v>
      </c>
      <c r="C1474" s="99">
        <v>23029</v>
      </c>
      <c r="D1474" s="165">
        <v>46110</v>
      </c>
      <c r="E1474" s="165">
        <v>46265</v>
      </c>
      <c r="F1474" s="166">
        <v>4</v>
      </c>
      <c r="G1474" s="178">
        <v>2.48</v>
      </c>
      <c r="H1474" s="181">
        <v>0.25</v>
      </c>
      <c r="I1474" s="180">
        <v>4.6899999999999997E-2</v>
      </c>
      <c r="J1474" s="21">
        <f t="shared" si="695"/>
        <v>1.52</v>
      </c>
      <c r="K1474" s="21" t="str">
        <f t="shared" si="696"/>
        <v>Y</v>
      </c>
      <c r="L1474" s="37" t="str">
        <f t="shared" si="697"/>
        <v>NA</v>
      </c>
      <c r="M1474" s="8" t="str">
        <f t="shared" si="698"/>
        <v>Y</v>
      </c>
      <c r="N1474" s="42">
        <f t="shared" si="699"/>
        <v>7</v>
      </c>
      <c r="O1474" s="43">
        <f t="shared" si="700"/>
        <v>200000</v>
      </c>
      <c r="P1474" s="43" t="str">
        <f t="shared" si="701"/>
        <v>NA</v>
      </c>
      <c r="Q1474" s="24">
        <f t="shared" si="702"/>
        <v>10288.933199999999</v>
      </c>
      <c r="R1474" s="43">
        <f t="shared" si="703"/>
        <v>0</v>
      </c>
      <c r="S1474" s="24">
        <f t="shared" si="704"/>
        <v>1000000</v>
      </c>
      <c r="T1474" s="25" t="str">
        <f t="shared" si="705"/>
        <v>Y</v>
      </c>
      <c r="U1474" s="44">
        <f t="shared" si="706"/>
        <v>6</v>
      </c>
      <c r="V1474" s="45">
        <f t="shared" si="707"/>
        <v>200000</v>
      </c>
      <c r="W1474" s="45">
        <f t="shared" si="708"/>
        <v>1000000</v>
      </c>
      <c r="X1474" s="28">
        <f t="shared" si="709"/>
        <v>10771.48416708</v>
      </c>
      <c r="Y1474" s="28">
        <f t="shared" si="710"/>
        <v>0</v>
      </c>
      <c r="Z1474" s="45" t="str">
        <f t="shared" si="711"/>
        <v>NA</v>
      </c>
      <c r="AA1474" s="29" t="str">
        <f t="shared" si="712"/>
        <v>N</v>
      </c>
      <c r="AB1474" s="46">
        <f t="shared" si="713"/>
        <v>5</v>
      </c>
      <c r="AC1474" s="31">
        <f t="shared" si="714"/>
        <v>20000</v>
      </c>
      <c r="AD1474" s="31">
        <f t="shared" si="715"/>
        <v>65000</v>
      </c>
      <c r="AE1474" s="31">
        <f t="shared" si="716"/>
        <v>11276.66677451605</v>
      </c>
      <c r="AF1474" s="47">
        <f t="shared" si="717"/>
        <v>0</v>
      </c>
      <c r="AG1474" s="31">
        <f t="shared" si="718"/>
        <v>9633.9158584039487</v>
      </c>
      <c r="AH1474" s="48">
        <f t="shared" si="719"/>
        <v>4</v>
      </c>
      <c r="AI1474" s="33">
        <f t="shared" si="720"/>
        <v>20000</v>
      </c>
      <c r="AJ1474" s="33">
        <f t="shared" si="721"/>
        <v>65000</v>
      </c>
      <c r="AK1474" s="33">
        <f t="shared" si="722"/>
        <v>9633.9158584039487</v>
      </c>
      <c r="AL1474" s="33">
        <f t="shared" si="723"/>
        <v>2171.6265878369031</v>
      </c>
      <c r="AM1474" s="34">
        <f t="shared" si="694"/>
        <v>2171.6265878369031</v>
      </c>
    </row>
    <row r="1475" spans="1:39" ht="15" customHeight="1" x14ac:dyDescent="0.3">
      <c r="A1475" s="166" t="s">
        <v>3909</v>
      </c>
      <c r="B1475" s="99">
        <v>17582</v>
      </c>
      <c r="C1475" s="99">
        <v>92381</v>
      </c>
      <c r="D1475" s="165">
        <v>45386</v>
      </c>
      <c r="E1475" s="165">
        <v>45540</v>
      </c>
      <c r="F1475" s="166">
        <v>2</v>
      </c>
      <c r="G1475" s="178">
        <v>1.35</v>
      </c>
      <c r="H1475" s="181">
        <v>0.25</v>
      </c>
      <c r="I1475" s="180">
        <v>7.7499999999999999E-2</v>
      </c>
      <c r="J1475" s="21">
        <f t="shared" si="695"/>
        <v>0.64999999999999991</v>
      </c>
      <c r="K1475" s="21" t="str">
        <f t="shared" si="696"/>
        <v>Y</v>
      </c>
      <c r="L1475" s="37" t="str">
        <f t="shared" si="697"/>
        <v>NA</v>
      </c>
      <c r="M1475" s="8" t="str">
        <f t="shared" si="698"/>
        <v>Y</v>
      </c>
      <c r="N1475" s="42">
        <f t="shared" si="699"/>
        <v>3</v>
      </c>
      <c r="O1475" s="43">
        <f t="shared" si="700"/>
        <v>200000</v>
      </c>
      <c r="P1475" s="43" t="str">
        <f t="shared" si="701"/>
        <v>NA</v>
      </c>
      <c r="Q1475" s="24">
        <f t="shared" si="702"/>
        <v>18944.605</v>
      </c>
      <c r="R1475" s="43">
        <f t="shared" si="703"/>
        <v>0</v>
      </c>
      <c r="S1475" s="24">
        <f t="shared" si="704"/>
        <v>1000000</v>
      </c>
      <c r="T1475" s="25" t="str">
        <f t="shared" si="705"/>
        <v>N</v>
      </c>
      <c r="U1475" s="44">
        <f t="shared" si="706"/>
        <v>2</v>
      </c>
      <c r="V1475" s="45">
        <f t="shared" si="707"/>
        <v>20000</v>
      </c>
      <c r="W1475" s="45">
        <f t="shared" si="708"/>
        <v>65000</v>
      </c>
      <c r="X1475" s="28">
        <f t="shared" si="709"/>
        <v>0</v>
      </c>
      <c r="Y1475" s="28">
        <f t="shared" si="710"/>
        <v>20412.811887499996</v>
      </c>
      <c r="Z1475" s="45">
        <f t="shared" si="711"/>
        <v>0</v>
      </c>
      <c r="AA1475" s="29" t="str">
        <f t="shared" si="712"/>
        <v>N</v>
      </c>
      <c r="AB1475" s="46">
        <f t="shared" si="713"/>
        <v>1</v>
      </c>
      <c r="AC1475" s="31">
        <f t="shared" si="714"/>
        <v>20000</v>
      </c>
      <c r="AD1475" s="31">
        <f t="shared" si="715"/>
        <v>65000</v>
      </c>
      <c r="AE1475" s="31">
        <f t="shared" si="716"/>
        <v>0</v>
      </c>
      <c r="AF1475" s="47">
        <f t="shared" si="717"/>
        <v>21994.804808781246</v>
      </c>
      <c r="AG1475" s="31">
        <f t="shared" si="718"/>
        <v>0</v>
      </c>
      <c r="AH1475" s="48">
        <f t="shared" si="719"/>
        <v>0</v>
      </c>
      <c r="AI1475" s="33">
        <f t="shared" si="720"/>
        <v>0</v>
      </c>
      <c r="AJ1475" s="33">
        <f t="shared" si="721"/>
        <v>0</v>
      </c>
      <c r="AK1475" s="33">
        <f t="shared" si="722"/>
        <v>0</v>
      </c>
      <c r="AL1475" s="33">
        <f t="shared" si="723"/>
        <v>0</v>
      </c>
      <c r="AM1475" s="34">
        <f t="shared" ref="AM1475:AM1538" si="724">R1475+Y1475+AF1475+AL1475</f>
        <v>42407.616696281242</v>
      </c>
    </row>
    <row r="1476" spans="1:39" ht="15" customHeight="1" x14ac:dyDescent="0.3">
      <c r="A1476" s="166" t="s">
        <v>3910</v>
      </c>
      <c r="B1476" s="99">
        <v>12170</v>
      </c>
      <c r="C1476" s="99">
        <v>45223</v>
      </c>
      <c r="D1476" s="165">
        <v>44558</v>
      </c>
      <c r="E1476" s="165">
        <v>44853</v>
      </c>
      <c r="F1476" s="166">
        <v>4</v>
      </c>
      <c r="G1476" s="178">
        <v>0.3</v>
      </c>
      <c r="H1476" s="181">
        <v>0.5</v>
      </c>
      <c r="I1476" s="180">
        <v>7.9200000000000007E-2</v>
      </c>
      <c r="J1476" s="21">
        <f t="shared" si="695"/>
        <v>3.7</v>
      </c>
      <c r="K1476" s="21" t="str">
        <f t="shared" si="696"/>
        <v>Y</v>
      </c>
      <c r="L1476" s="37" t="str">
        <f t="shared" si="697"/>
        <v>NA</v>
      </c>
      <c r="M1476" s="8" t="str">
        <f t="shared" si="698"/>
        <v>Y</v>
      </c>
      <c r="N1476" s="42">
        <f t="shared" si="699"/>
        <v>8</v>
      </c>
      <c r="O1476" s="43">
        <f t="shared" si="700"/>
        <v>200000</v>
      </c>
      <c r="P1476" s="43" t="str">
        <f t="shared" si="701"/>
        <v>NA</v>
      </c>
      <c r="Q1476" s="24">
        <f t="shared" si="702"/>
        <v>13133.864</v>
      </c>
      <c r="R1476" s="43">
        <f t="shared" si="703"/>
        <v>0</v>
      </c>
      <c r="S1476" s="24">
        <f t="shared" si="704"/>
        <v>1000000</v>
      </c>
      <c r="T1476" s="25" t="str">
        <f t="shared" si="705"/>
        <v>Y</v>
      </c>
      <c r="U1476" s="44">
        <f t="shared" si="706"/>
        <v>7</v>
      </c>
      <c r="V1476" s="45">
        <f t="shared" si="707"/>
        <v>200000</v>
      </c>
      <c r="W1476" s="45">
        <f t="shared" si="708"/>
        <v>1000000</v>
      </c>
      <c r="X1476" s="28">
        <f t="shared" si="709"/>
        <v>14174.066028799998</v>
      </c>
      <c r="Y1476" s="28">
        <f t="shared" si="710"/>
        <v>0</v>
      </c>
      <c r="Z1476" s="45" t="str">
        <f t="shared" si="711"/>
        <v>NA</v>
      </c>
      <c r="AA1476" s="29" t="str">
        <f t="shared" si="712"/>
        <v>Y</v>
      </c>
      <c r="AB1476" s="46">
        <f t="shared" si="713"/>
        <v>6</v>
      </c>
      <c r="AC1476" s="31">
        <f t="shared" si="714"/>
        <v>200000</v>
      </c>
      <c r="AD1476" s="31">
        <f t="shared" si="715"/>
        <v>1000000</v>
      </c>
      <c r="AE1476" s="31">
        <f t="shared" si="716"/>
        <v>15296.652058280957</v>
      </c>
      <c r="AF1476" s="47">
        <f t="shared" si="717"/>
        <v>0</v>
      </c>
      <c r="AG1476" s="31" t="str">
        <f t="shared" si="718"/>
        <v>NA</v>
      </c>
      <c r="AH1476" s="48">
        <f t="shared" si="719"/>
        <v>5</v>
      </c>
      <c r="AI1476" s="33">
        <f t="shared" si="720"/>
        <v>20000</v>
      </c>
      <c r="AJ1476" s="33">
        <f t="shared" si="721"/>
        <v>65000</v>
      </c>
      <c r="AK1476" s="33">
        <f t="shared" si="722"/>
        <v>16508.146901296808</v>
      </c>
      <c r="AL1476" s="33">
        <f t="shared" si="723"/>
        <v>0</v>
      </c>
      <c r="AM1476" s="34">
        <f t="shared" si="724"/>
        <v>0</v>
      </c>
    </row>
    <row r="1477" spans="1:39" ht="15" customHeight="1" x14ac:dyDescent="0.3">
      <c r="A1477" s="166" t="s">
        <v>3911</v>
      </c>
      <c r="B1477" s="99">
        <v>9369</v>
      </c>
      <c r="C1477" s="99">
        <v>80270</v>
      </c>
      <c r="D1477" s="165">
        <v>44837</v>
      </c>
      <c r="E1477" s="165">
        <v>45138</v>
      </c>
      <c r="F1477" s="166">
        <v>4</v>
      </c>
      <c r="G1477" s="178">
        <v>3.81</v>
      </c>
      <c r="H1477" s="181">
        <v>1</v>
      </c>
      <c r="I1477" s="180">
        <v>5.79E-2</v>
      </c>
      <c r="J1477" s="21">
        <f t="shared" si="695"/>
        <v>0.18999999999999995</v>
      </c>
      <c r="K1477" s="21" t="str">
        <f t="shared" si="696"/>
        <v>Y</v>
      </c>
      <c r="L1477" s="37" t="str">
        <f t="shared" si="697"/>
        <v>NA</v>
      </c>
      <c r="M1477" s="8" t="str">
        <f t="shared" si="698"/>
        <v>Y</v>
      </c>
      <c r="N1477" s="42">
        <f t="shared" si="699"/>
        <v>1</v>
      </c>
      <c r="O1477" s="43">
        <f t="shared" si="700"/>
        <v>200000</v>
      </c>
      <c r="P1477" s="43" t="str">
        <f t="shared" si="701"/>
        <v>NA</v>
      </c>
      <c r="Q1477" s="24">
        <f t="shared" si="702"/>
        <v>9911.4651000000013</v>
      </c>
      <c r="R1477" s="43">
        <f t="shared" si="703"/>
        <v>0</v>
      </c>
      <c r="S1477" s="24">
        <f t="shared" si="704"/>
        <v>1000000</v>
      </c>
      <c r="T1477" s="25" t="str">
        <f t="shared" si="705"/>
        <v>N</v>
      </c>
      <c r="U1477" s="44">
        <f t="shared" si="706"/>
        <v>0</v>
      </c>
      <c r="V1477" s="45">
        <f t="shared" si="707"/>
        <v>0</v>
      </c>
      <c r="W1477" s="45">
        <f t="shared" si="708"/>
        <v>0</v>
      </c>
      <c r="X1477" s="28">
        <f t="shared" si="709"/>
        <v>0</v>
      </c>
      <c r="Y1477" s="28">
        <f t="shared" si="710"/>
        <v>0</v>
      </c>
      <c r="Z1477" s="45">
        <f t="shared" si="711"/>
        <v>0</v>
      </c>
      <c r="AA1477" s="29" t="str">
        <f t="shared" si="712"/>
        <v>N</v>
      </c>
      <c r="AB1477" s="46">
        <f t="shared" si="713"/>
        <v>0</v>
      </c>
      <c r="AC1477" s="31">
        <f t="shared" si="714"/>
        <v>0</v>
      </c>
      <c r="AD1477" s="31">
        <f t="shared" si="715"/>
        <v>0</v>
      </c>
      <c r="AE1477" s="31">
        <f t="shared" si="716"/>
        <v>0</v>
      </c>
      <c r="AF1477" s="47">
        <f t="shared" si="717"/>
        <v>0</v>
      </c>
      <c r="AG1477" s="31">
        <f t="shared" si="718"/>
        <v>0</v>
      </c>
      <c r="AH1477" s="48">
        <f t="shared" si="719"/>
        <v>0</v>
      </c>
      <c r="AI1477" s="33">
        <f t="shared" si="720"/>
        <v>0</v>
      </c>
      <c r="AJ1477" s="33">
        <f t="shared" si="721"/>
        <v>0</v>
      </c>
      <c r="AK1477" s="33">
        <f t="shared" si="722"/>
        <v>0</v>
      </c>
      <c r="AL1477" s="33">
        <f t="shared" si="723"/>
        <v>0</v>
      </c>
      <c r="AM1477" s="34">
        <f t="shared" si="724"/>
        <v>0</v>
      </c>
    </row>
    <row r="1478" spans="1:39" ht="15" customHeight="1" x14ac:dyDescent="0.3">
      <c r="A1478" s="166" t="s">
        <v>3912</v>
      </c>
      <c r="B1478" s="99">
        <v>22952</v>
      </c>
      <c r="C1478" s="99">
        <v>91398</v>
      </c>
      <c r="D1478" s="165">
        <v>45879</v>
      </c>
      <c r="E1478" s="165">
        <v>46152</v>
      </c>
      <c r="F1478" s="166">
        <v>4</v>
      </c>
      <c r="G1478" s="178">
        <v>1.1100000000000001</v>
      </c>
      <c r="H1478" s="181">
        <v>0.5</v>
      </c>
      <c r="I1478" s="180">
        <v>7.3800000000000004E-2</v>
      </c>
      <c r="J1478" s="21">
        <f t="shared" si="695"/>
        <v>2.8899999999999997</v>
      </c>
      <c r="K1478" s="21" t="str">
        <f t="shared" si="696"/>
        <v>Y</v>
      </c>
      <c r="L1478" s="37" t="str">
        <f t="shared" si="697"/>
        <v>NA</v>
      </c>
      <c r="M1478" s="8" t="str">
        <f t="shared" si="698"/>
        <v>Y</v>
      </c>
      <c r="N1478" s="42">
        <f t="shared" si="699"/>
        <v>6</v>
      </c>
      <c r="O1478" s="43">
        <f t="shared" si="700"/>
        <v>200000</v>
      </c>
      <c r="P1478" s="43" t="str">
        <f t="shared" si="701"/>
        <v>NA</v>
      </c>
      <c r="Q1478" s="24">
        <f t="shared" si="702"/>
        <v>24645.857600000003</v>
      </c>
      <c r="R1478" s="43">
        <f t="shared" si="703"/>
        <v>0</v>
      </c>
      <c r="S1478" s="24">
        <f t="shared" si="704"/>
        <v>1000000</v>
      </c>
      <c r="T1478" s="25" t="str">
        <f t="shared" si="705"/>
        <v>Y</v>
      </c>
      <c r="U1478" s="44">
        <f t="shared" si="706"/>
        <v>5</v>
      </c>
      <c r="V1478" s="45">
        <f t="shared" si="707"/>
        <v>200000</v>
      </c>
      <c r="W1478" s="45">
        <f t="shared" si="708"/>
        <v>1000000</v>
      </c>
      <c r="X1478" s="28">
        <f t="shared" si="709"/>
        <v>26464.721890880006</v>
      </c>
      <c r="Y1478" s="28">
        <f t="shared" si="710"/>
        <v>0</v>
      </c>
      <c r="Z1478" s="45" t="str">
        <f t="shared" si="711"/>
        <v>NA</v>
      </c>
      <c r="AA1478" s="29" t="str">
        <f t="shared" si="712"/>
        <v>Y</v>
      </c>
      <c r="AB1478" s="46">
        <f t="shared" si="713"/>
        <v>4</v>
      </c>
      <c r="AC1478" s="31">
        <f t="shared" si="714"/>
        <v>200000</v>
      </c>
      <c r="AD1478" s="31">
        <f t="shared" si="715"/>
        <v>1000000</v>
      </c>
      <c r="AE1478" s="31">
        <f t="shared" si="716"/>
        <v>28417.818366426953</v>
      </c>
      <c r="AF1478" s="47">
        <f t="shared" si="717"/>
        <v>0</v>
      </c>
      <c r="AG1478" s="31" t="str">
        <f t="shared" si="718"/>
        <v>NA</v>
      </c>
      <c r="AH1478" s="48">
        <f t="shared" si="719"/>
        <v>3</v>
      </c>
      <c r="AI1478" s="33">
        <f t="shared" si="720"/>
        <v>20000</v>
      </c>
      <c r="AJ1478" s="33">
        <f t="shared" si="721"/>
        <v>65000</v>
      </c>
      <c r="AK1478" s="33">
        <f t="shared" si="722"/>
        <v>20000</v>
      </c>
      <c r="AL1478" s="33">
        <f t="shared" si="723"/>
        <v>10515.053361869264</v>
      </c>
      <c r="AM1478" s="34">
        <f t="shared" si="724"/>
        <v>10515.053361869264</v>
      </c>
    </row>
    <row r="1479" spans="1:39" ht="15" customHeight="1" x14ac:dyDescent="0.3">
      <c r="A1479" s="166" t="s">
        <v>3913</v>
      </c>
      <c r="B1479" s="99">
        <v>20879</v>
      </c>
      <c r="C1479" s="99">
        <v>62237</v>
      </c>
      <c r="D1479" s="165">
        <v>45642</v>
      </c>
      <c r="E1479" s="165">
        <v>45897</v>
      </c>
      <c r="F1479" s="166">
        <v>2</v>
      </c>
      <c r="G1479" s="178">
        <v>1.46</v>
      </c>
      <c r="H1479" s="181">
        <v>0.5</v>
      </c>
      <c r="I1479" s="180">
        <v>3.4000000000000002E-2</v>
      </c>
      <c r="J1479" s="21">
        <f t="shared" si="695"/>
        <v>0.54</v>
      </c>
      <c r="K1479" s="21" t="str">
        <f t="shared" si="696"/>
        <v>Y</v>
      </c>
      <c r="L1479" s="37" t="str">
        <f t="shared" si="697"/>
        <v>NA</v>
      </c>
      <c r="M1479" s="8" t="str">
        <f t="shared" si="698"/>
        <v>Y</v>
      </c>
      <c r="N1479" s="42">
        <f t="shared" si="699"/>
        <v>2</v>
      </c>
      <c r="O1479" s="43">
        <f t="shared" si="700"/>
        <v>200000</v>
      </c>
      <c r="P1479" s="43" t="str">
        <f t="shared" si="701"/>
        <v>NA</v>
      </c>
      <c r="Q1479" s="24">
        <f t="shared" si="702"/>
        <v>21588.886000000002</v>
      </c>
      <c r="R1479" s="43">
        <f t="shared" si="703"/>
        <v>0</v>
      </c>
      <c r="S1479" s="24">
        <f t="shared" si="704"/>
        <v>1000000</v>
      </c>
      <c r="T1479" s="25" t="str">
        <f t="shared" si="705"/>
        <v>N</v>
      </c>
      <c r="U1479" s="44">
        <f t="shared" si="706"/>
        <v>1</v>
      </c>
      <c r="V1479" s="45">
        <f t="shared" si="707"/>
        <v>20000</v>
      </c>
      <c r="W1479" s="45">
        <f t="shared" si="708"/>
        <v>65000</v>
      </c>
      <c r="X1479" s="28">
        <f t="shared" si="709"/>
        <v>2763</v>
      </c>
      <c r="Y1479" s="28">
        <f t="shared" si="710"/>
        <v>19559.908124000001</v>
      </c>
      <c r="Z1479" s="45">
        <f t="shared" si="711"/>
        <v>0</v>
      </c>
      <c r="AA1479" s="29" t="str">
        <f t="shared" si="712"/>
        <v>N</v>
      </c>
      <c r="AB1479" s="46">
        <f t="shared" si="713"/>
        <v>0</v>
      </c>
      <c r="AC1479" s="31">
        <f t="shared" si="714"/>
        <v>0</v>
      </c>
      <c r="AD1479" s="31">
        <f t="shared" si="715"/>
        <v>0</v>
      </c>
      <c r="AE1479" s="31">
        <f t="shared" si="716"/>
        <v>0</v>
      </c>
      <c r="AF1479" s="47">
        <f t="shared" si="717"/>
        <v>0</v>
      </c>
      <c r="AG1479" s="31">
        <f t="shared" si="718"/>
        <v>0</v>
      </c>
      <c r="AH1479" s="48">
        <f t="shared" si="719"/>
        <v>0</v>
      </c>
      <c r="AI1479" s="33">
        <f t="shared" si="720"/>
        <v>0</v>
      </c>
      <c r="AJ1479" s="33">
        <f t="shared" si="721"/>
        <v>0</v>
      </c>
      <c r="AK1479" s="33">
        <f t="shared" si="722"/>
        <v>0</v>
      </c>
      <c r="AL1479" s="33">
        <f t="shared" si="723"/>
        <v>0</v>
      </c>
      <c r="AM1479" s="34">
        <f t="shared" si="724"/>
        <v>19559.908124000001</v>
      </c>
    </row>
    <row r="1480" spans="1:39" ht="15" customHeight="1" x14ac:dyDescent="0.3">
      <c r="A1480" s="166" t="s">
        <v>3914</v>
      </c>
      <c r="B1480" s="99">
        <v>7640</v>
      </c>
      <c r="C1480" s="99">
        <v>35776</v>
      </c>
      <c r="D1480" s="165">
        <v>45896</v>
      </c>
      <c r="E1480" s="165">
        <v>46044</v>
      </c>
      <c r="F1480" s="166">
        <v>4</v>
      </c>
      <c r="G1480" s="178">
        <v>2.81</v>
      </c>
      <c r="H1480" s="181">
        <v>0.5</v>
      </c>
      <c r="I1480" s="180">
        <v>1.95E-2</v>
      </c>
      <c r="J1480" s="21">
        <f t="shared" si="695"/>
        <v>1.19</v>
      </c>
      <c r="K1480" s="21" t="str">
        <f t="shared" si="696"/>
        <v>Y</v>
      </c>
      <c r="L1480" s="37" t="str">
        <f t="shared" si="697"/>
        <v>NA</v>
      </c>
      <c r="M1480" s="8" t="str">
        <f t="shared" si="698"/>
        <v>Y</v>
      </c>
      <c r="N1480" s="42">
        <f t="shared" si="699"/>
        <v>3</v>
      </c>
      <c r="O1480" s="43">
        <f t="shared" si="700"/>
        <v>200000</v>
      </c>
      <c r="P1480" s="43" t="str">
        <f t="shared" si="701"/>
        <v>NA</v>
      </c>
      <c r="Q1480" s="24">
        <f t="shared" si="702"/>
        <v>7788.9800000000005</v>
      </c>
      <c r="R1480" s="43">
        <f t="shared" si="703"/>
        <v>0</v>
      </c>
      <c r="S1480" s="24">
        <f t="shared" si="704"/>
        <v>1000000</v>
      </c>
      <c r="T1480" s="25" t="str">
        <f t="shared" si="705"/>
        <v>Y</v>
      </c>
      <c r="U1480" s="44">
        <f t="shared" si="706"/>
        <v>2</v>
      </c>
      <c r="V1480" s="45">
        <f t="shared" si="707"/>
        <v>200000</v>
      </c>
      <c r="W1480" s="45">
        <f t="shared" si="708"/>
        <v>1000000</v>
      </c>
      <c r="X1480" s="28">
        <f t="shared" si="709"/>
        <v>7940.8651100000006</v>
      </c>
      <c r="Y1480" s="28">
        <f t="shared" si="710"/>
        <v>0</v>
      </c>
      <c r="Z1480" s="45" t="str">
        <f t="shared" si="711"/>
        <v>NA</v>
      </c>
      <c r="AA1480" s="29" t="str">
        <f t="shared" si="712"/>
        <v>N</v>
      </c>
      <c r="AB1480" s="46">
        <f t="shared" si="713"/>
        <v>1</v>
      </c>
      <c r="AC1480" s="31">
        <f t="shared" si="714"/>
        <v>20000</v>
      </c>
      <c r="AD1480" s="31">
        <f t="shared" si="715"/>
        <v>65000</v>
      </c>
      <c r="AE1480" s="31">
        <f t="shared" si="716"/>
        <v>8095.7119796450015</v>
      </c>
      <c r="AF1480" s="47">
        <f t="shared" si="717"/>
        <v>0</v>
      </c>
      <c r="AG1480" s="31">
        <f t="shared" si="718"/>
        <v>5398.4429103549983</v>
      </c>
      <c r="AH1480" s="48">
        <f t="shared" si="719"/>
        <v>0</v>
      </c>
      <c r="AI1480" s="33">
        <f t="shared" si="720"/>
        <v>0</v>
      </c>
      <c r="AJ1480" s="33">
        <f t="shared" si="721"/>
        <v>0</v>
      </c>
      <c r="AK1480" s="33">
        <f t="shared" si="722"/>
        <v>0</v>
      </c>
      <c r="AL1480" s="33">
        <f t="shared" si="723"/>
        <v>0</v>
      </c>
      <c r="AM1480" s="34">
        <f t="shared" si="724"/>
        <v>0</v>
      </c>
    </row>
    <row r="1481" spans="1:39" ht="15" customHeight="1" x14ac:dyDescent="0.3">
      <c r="A1481" s="166" t="s">
        <v>3915</v>
      </c>
      <c r="B1481" s="99">
        <v>22780</v>
      </c>
      <c r="C1481" s="99">
        <v>93849</v>
      </c>
      <c r="D1481" s="165">
        <v>45353</v>
      </c>
      <c r="E1481" s="165">
        <v>45414</v>
      </c>
      <c r="F1481" s="166">
        <v>2</v>
      </c>
      <c r="G1481" s="178">
        <v>1.68</v>
      </c>
      <c r="H1481" s="181">
        <v>1</v>
      </c>
      <c r="I1481" s="180">
        <v>7.8299999999999995E-2</v>
      </c>
      <c r="J1481" s="21">
        <f t="shared" si="695"/>
        <v>0.32000000000000006</v>
      </c>
      <c r="K1481" s="21" t="str">
        <f t="shared" si="696"/>
        <v>Y</v>
      </c>
      <c r="L1481" s="37" t="str">
        <f t="shared" si="697"/>
        <v>NA</v>
      </c>
      <c r="M1481" s="8" t="str">
        <f t="shared" si="698"/>
        <v>Y</v>
      </c>
      <c r="N1481" s="42">
        <f t="shared" si="699"/>
        <v>1</v>
      </c>
      <c r="O1481" s="43">
        <f t="shared" si="700"/>
        <v>200000</v>
      </c>
      <c r="P1481" s="43" t="str">
        <f t="shared" si="701"/>
        <v>NA</v>
      </c>
      <c r="Q1481" s="24">
        <f t="shared" si="702"/>
        <v>24563.673999999999</v>
      </c>
      <c r="R1481" s="43">
        <f t="shared" si="703"/>
        <v>0</v>
      </c>
      <c r="S1481" s="24">
        <f t="shared" si="704"/>
        <v>1000000</v>
      </c>
      <c r="T1481" s="25" t="str">
        <f t="shared" si="705"/>
        <v>N</v>
      </c>
      <c r="U1481" s="44">
        <f t="shared" si="706"/>
        <v>0</v>
      </c>
      <c r="V1481" s="45">
        <f t="shared" si="707"/>
        <v>0</v>
      </c>
      <c r="W1481" s="45">
        <f t="shared" si="708"/>
        <v>0</v>
      </c>
      <c r="X1481" s="28">
        <f t="shared" si="709"/>
        <v>0</v>
      </c>
      <c r="Y1481" s="28">
        <f t="shared" si="710"/>
        <v>0</v>
      </c>
      <c r="Z1481" s="45">
        <f t="shared" si="711"/>
        <v>0</v>
      </c>
      <c r="AA1481" s="29" t="str">
        <f t="shared" si="712"/>
        <v>N</v>
      </c>
      <c r="AB1481" s="46">
        <f t="shared" si="713"/>
        <v>0</v>
      </c>
      <c r="AC1481" s="31">
        <f t="shared" si="714"/>
        <v>0</v>
      </c>
      <c r="AD1481" s="31">
        <f t="shared" si="715"/>
        <v>0</v>
      </c>
      <c r="AE1481" s="31">
        <f t="shared" si="716"/>
        <v>0</v>
      </c>
      <c r="AF1481" s="47">
        <f t="shared" si="717"/>
        <v>0</v>
      </c>
      <c r="AG1481" s="31">
        <f t="shared" si="718"/>
        <v>0</v>
      </c>
      <c r="AH1481" s="48">
        <f t="shared" si="719"/>
        <v>0</v>
      </c>
      <c r="AI1481" s="33">
        <f t="shared" si="720"/>
        <v>0</v>
      </c>
      <c r="AJ1481" s="33">
        <f t="shared" si="721"/>
        <v>0</v>
      </c>
      <c r="AK1481" s="33">
        <f t="shared" si="722"/>
        <v>0</v>
      </c>
      <c r="AL1481" s="33">
        <f t="shared" si="723"/>
        <v>0</v>
      </c>
      <c r="AM1481" s="34">
        <f t="shared" si="724"/>
        <v>0</v>
      </c>
    </row>
    <row r="1482" spans="1:39" ht="15" customHeight="1" x14ac:dyDescent="0.3">
      <c r="A1482" s="166" t="s">
        <v>3916</v>
      </c>
      <c r="B1482" s="99">
        <v>23864</v>
      </c>
      <c r="C1482" s="99">
        <v>83721</v>
      </c>
      <c r="D1482" s="165">
        <v>45228</v>
      </c>
      <c r="E1482" s="165">
        <v>45261</v>
      </c>
      <c r="F1482" s="166">
        <v>4</v>
      </c>
      <c r="G1482" s="178">
        <v>1.26</v>
      </c>
      <c r="H1482" s="181">
        <v>1</v>
      </c>
      <c r="I1482" s="180">
        <v>7.4700000000000003E-2</v>
      </c>
      <c r="J1482" s="21">
        <f t="shared" si="695"/>
        <v>2.74</v>
      </c>
      <c r="K1482" s="21" t="str">
        <f t="shared" si="696"/>
        <v>Y</v>
      </c>
      <c r="L1482" s="37" t="str">
        <f t="shared" si="697"/>
        <v>NA</v>
      </c>
      <c r="M1482" s="8" t="str">
        <f t="shared" si="698"/>
        <v>Y</v>
      </c>
      <c r="N1482" s="42">
        <f t="shared" si="699"/>
        <v>3</v>
      </c>
      <c r="O1482" s="43">
        <f t="shared" si="700"/>
        <v>200000</v>
      </c>
      <c r="P1482" s="43" t="str">
        <f t="shared" si="701"/>
        <v>NA</v>
      </c>
      <c r="Q1482" s="24">
        <f t="shared" si="702"/>
        <v>25646.640800000001</v>
      </c>
      <c r="R1482" s="43">
        <f t="shared" si="703"/>
        <v>0</v>
      </c>
      <c r="S1482" s="24">
        <f t="shared" si="704"/>
        <v>1000000</v>
      </c>
      <c r="T1482" s="25" t="str">
        <f t="shared" si="705"/>
        <v>Y</v>
      </c>
      <c r="U1482" s="44">
        <f t="shared" si="706"/>
        <v>2</v>
      </c>
      <c r="V1482" s="45">
        <f t="shared" si="707"/>
        <v>200000</v>
      </c>
      <c r="W1482" s="45">
        <f t="shared" si="708"/>
        <v>1000000</v>
      </c>
      <c r="X1482" s="28">
        <f t="shared" si="709"/>
        <v>27562.444867760001</v>
      </c>
      <c r="Y1482" s="28">
        <f t="shared" si="710"/>
        <v>0</v>
      </c>
      <c r="Z1482" s="45" t="str">
        <f t="shared" si="711"/>
        <v>NA</v>
      </c>
      <c r="AA1482" s="29" t="str">
        <f t="shared" si="712"/>
        <v>Y</v>
      </c>
      <c r="AB1482" s="46">
        <f t="shared" si="713"/>
        <v>1</v>
      </c>
      <c r="AC1482" s="31">
        <f t="shared" si="714"/>
        <v>200000</v>
      </c>
      <c r="AD1482" s="31">
        <f t="shared" si="715"/>
        <v>1000000</v>
      </c>
      <c r="AE1482" s="31">
        <f t="shared" si="716"/>
        <v>29621.359499381673</v>
      </c>
      <c r="AF1482" s="47">
        <f t="shared" si="717"/>
        <v>0</v>
      </c>
      <c r="AG1482" s="31" t="str">
        <f t="shared" si="718"/>
        <v>NA</v>
      </c>
      <c r="AH1482" s="48">
        <f t="shared" si="719"/>
        <v>0</v>
      </c>
      <c r="AI1482" s="33">
        <f t="shared" si="720"/>
        <v>0</v>
      </c>
      <c r="AJ1482" s="33">
        <f t="shared" si="721"/>
        <v>0</v>
      </c>
      <c r="AK1482" s="33">
        <f t="shared" si="722"/>
        <v>0</v>
      </c>
      <c r="AL1482" s="33">
        <f t="shared" si="723"/>
        <v>0</v>
      </c>
      <c r="AM1482" s="34">
        <f t="shared" si="724"/>
        <v>0</v>
      </c>
    </row>
    <row r="1483" spans="1:39" ht="15" customHeight="1" x14ac:dyDescent="0.3">
      <c r="A1483" s="166" t="s">
        <v>3917</v>
      </c>
      <c r="B1483" s="99">
        <v>22895</v>
      </c>
      <c r="C1483" s="99">
        <v>111964</v>
      </c>
      <c r="D1483" s="165">
        <v>45753</v>
      </c>
      <c r="E1483" s="165">
        <v>46032</v>
      </c>
      <c r="F1483" s="166">
        <v>2</v>
      </c>
      <c r="G1483" s="178">
        <v>0.62</v>
      </c>
      <c r="H1483" s="181">
        <v>1</v>
      </c>
      <c r="I1483" s="180">
        <v>1.7000000000000001E-2</v>
      </c>
      <c r="J1483" s="21">
        <f t="shared" si="695"/>
        <v>1.38</v>
      </c>
      <c r="K1483" s="21" t="str">
        <f t="shared" si="696"/>
        <v>Y</v>
      </c>
      <c r="L1483" s="37" t="str">
        <f t="shared" si="697"/>
        <v>NA</v>
      </c>
      <c r="M1483" s="8" t="str">
        <f t="shared" si="698"/>
        <v>Y</v>
      </c>
      <c r="N1483" s="42">
        <f t="shared" si="699"/>
        <v>2</v>
      </c>
      <c r="O1483" s="43">
        <f t="shared" si="700"/>
        <v>200000</v>
      </c>
      <c r="P1483" s="43" t="str">
        <f t="shared" si="701"/>
        <v>NA</v>
      </c>
      <c r="Q1483" s="24">
        <f t="shared" si="702"/>
        <v>23284.214999999997</v>
      </c>
      <c r="R1483" s="43">
        <f t="shared" si="703"/>
        <v>0</v>
      </c>
      <c r="S1483" s="24">
        <f t="shared" si="704"/>
        <v>1000000</v>
      </c>
      <c r="T1483" s="25" t="str">
        <f t="shared" si="705"/>
        <v>Y</v>
      </c>
      <c r="U1483" s="44">
        <f t="shared" si="706"/>
        <v>1</v>
      </c>
      <c r="V1483" s="45">
        <f t="shared" si="707"/>
        <v>200000</v>
      </c>
      <c r="W1483" s="45">
        <f t="shared" si="708"/>
        <v>1000000</v>
      </c>
      <c r="X1483" s="28">
        <f t="shared" si="709"/>
        <v>23680.046654999995</v>
      </c>
      <c r="Y1483" s="28">
        <f t="shared" si="710"/>
        <v>0</v>
      </c>
      <c r="Z1483" s="45" t="str">
        <f t="shared" si="711"/>
        <v>NA</v>
      </c>
      <c r="AA1483" s="29" t="str">
        <f t="shared" si="712"/>
        <v>N</v>
      </c>
      <c r="AB1483" s="46">
        <f t="shared" si="713"/>
        <v>0</v>
      </c>
      <c r="AC1483" s="31">
        <f t="shared" si="714"/>
        <v>0</v>
      </c>
      <c r="AD1483" s="31">
        <f t="shared" si="715"/>
        <v>0</v>
      </c>
      <c r="AE1483" s="31">
        <f t="shared" si="716"/>
        <v>0</v>
      </c>
      <c r="AF1483" s="47">
        <f t="shared" si="717"/>
        <v>0</v>
      </c>
      <c r="AG1483" s="31">
        <f t="shared" si="718"/>
        <v>0</v>
      </c>
      <c r="AH1483" s="48">
        <f t="shared" si="719"/>
        <v>0</v>
      </c>
      <c r="AI1483" s="33">
        <f t="shared" si="720"/>
        <v>0</v>
      </c>
      <c r="AJ1483" s="33">
        <f t="shared" si="721"/>
        <v>0</v>
      </c>
      <c r="AK1483" s="33">
        <f t="shared" si="722"/>
        <v>0</v>
      </c>
      <c r="AL1483" s="33">
        <f t="shared" si="723"/>
        <v>0</v>
      </c>
      <c r="AM1483" s="34">
        <f t="shared" si="724"/>
        <v>0</v>
      </c>
    </row>
    <row r="1484" spans="1:39" ht="15" customHeight="1" x14ac:dyDescent="0.3">
      <c r="A1484" s="166" t="s">
        <v>3918</v>
      </c>
      <c r="B1484" s="99">
        <v>10408</v>
      </c>
      <c r="C1484" s="99">
        <v>81669</v>
      </c>
      <c r="D1484" s="165">
        <v>45943</v>
      </c>
      <c r="E1484" s="165">
        <v>46291</v>
      </c>
      <c r="F1484" s="166">
        <v>2</v>
      </c>
      <c r="G1484" s="178">
        <v>1.82</v>
      </c>
      <c r="H1484" s="181">
        <v>0.25</v>
      </c>
      <c r="I1484" s="180">
        <v>2.0899999999999998E-2</v>
      </c>
      <c r="J1484" s="21">
        <f t="shared" si="695"/>
        <v>0.17999999999999994</v>
      </c>
      <c r="K1484" s="21" t="str">
        <f t="shared" si="696"/>
        <v>Y</v>
      </c>
      <c r="L1484" s="37" t="str">
        <f t="shared" si="697"/>
        <v>NA</v>
      </c>
      <c r="M1484" s="8" t="str">
        <f t="shared" si="698"/>
        <v>Y</v>
      </c>
      <c r="N1484" s="42">
        <f t="shared" si="699"/>
        <v>1</v>
      </c>
      <c r="O1484" s="43">
        <f t="shared" si="700"/>
        <v>200000</v>
      </c>
      <c r="P1484" s="43" t="str">
        <f t="shared" si="701"/>
        <v>NA</v>
      </c>
      <c r="Q1484" s="24">
        <f t="shared" si="702"/>
        <v>10625.527199999999</v>
      </c>
      <c r="R1484" s="43">
        <f t="shared" si="703"/>
        <v>0</v>
      </c>
      <c r="S1484" s="24">
        <f t="shared" si="704"/>
        <v>1000000</v>
      </c>
      <c r="T1484" s="25" t="str">
        <f t="shared" si="705"/>
        <v>N</v>
      </c>
      <c r="U1484" s="44">
        <f t="shared" si="706"/>
        <v>0</v>
      </c>
      <c r="V1484" s="45">
        <f t="shared" si="707"/>
        <v>0</v>
      </c>
      <c r="W1484" s="45">
        <f t="shared" si="708"/>
        <v>0</v>
      </c>
      <c r="X1484" s="28">
        <f t="shared" si="709"/>
        <v>0</v>
      </c>
      <c r="Y1484" s="28">
        <f t="shared" si="710"/>
        <v>0</v>
      </c>
      <c r="Z1484" s="45">
        <f t="shared" si="711"/>
        <v>0</v>
      </c>
      <c r="AA1484" s="29" t="str">
        <f t="shared" si="712"/>
        <v>N</v>
      </c>
      <c r="AB1484" s="46">
        <f t="shared" si="713"/>
        <v>0</v>
      </c>
      <c r="AC1484" s="31">
        <f t="shared" si="714"/>
        <v>0</v>
      </c>
      <c r="AD1484" s="31">
        <f t="shared" si="715"/>
        <v>0</v>
      </c>
      <c r="AE1484" s="31">
        <f t="shared" si="716"/>
        <v>0</v>
      </c>
      <c r="AF1484" s="47">
        <f t="shared" si="717"/>
        <v>0</v>
      </c>
      <c r="AG1484" s="31">
        <f t="shared" si="718"/>
        <v>0</v>
      </c>
      <c r="AH1484" s="48">
        <f t="shared" si="719"/>
        <v>0</v>
      </c>
      <c r="AI1484" s="33">
        <f t="shared" si="720"/>
        <v>0</v>
      </c>
      <c r="AJ1484" s="33">
        <f t="shared" si="721"/>
        <v>0</v>
      </c>
      <c r="AK1484" s="33">
        <f t="shared" si="722"/>
        <v>0</v>
      </c>
      <c r="AL1484" s="33">
        <f t="shared" si="723"/>
        <v>0</v>
      </c>
      <c r="AM1484" s="34">
        <f t="shared" si="724"/>
        <v>0</v>
      </c>
    </row>
    <row r="1485" spans="1:39" ht="15" customHeight="1" x14ac:dyDescent="0.3">
      <c r="A1485" s="166" t="s">
        <v>3919</v>
      </c>
      <c r="B1485" s="99">
        <v>20128</v>
      </c>
      <c r="C1485" s="99">
        <v>53947</v>
      </c>
      <c r="D1485" s="165">
        <v>46102</v>
      </c>
      <c r="E1485" s="165">
        <v>46265</v>
      </c>
      <c r="F1485" s="166">
        <v>4</v>
      </c>
      <c r="G1485" s="178">
        <v>1.38</v>
      </c>
      <c r="H1485" s="181">
        <v>1</v>
      </c>
      <c r="I1485" s="180">
        <v>3.7900000000000003E-2</v>
      </c>
      <c r="J1485" s="21">
        <f t="shared" si="695"/>
        <v>2.62</v>
      </c>
      <c r="K1485" s="21" t="str">
        <f t="shared" si="696"/>
        <v>Y</v>
      </c>
      <c r="L1485" s="37" t="str">
        <f t="shared" si="697"/>
        <v>NA</v>
      </c>
      <c r="M1485" s="8" t="str">
        <f t="shared" si="698"/>
        <v>Y</v>
      </c>
      <c r="N1485" s="42">
        <f t="shared" si="699"/>
        <v>3</v>
      </c>
      <c r="O1485" s="43">
        <f t="shared" si="700"/>
        <v>200000</v>
      </c>
      <c r="P1485" s="43" t="str">
        <f t="shared" si="701"/>
        <v>NA</v>
      </c>
      <c r="Q1485" s="24">
        <f t="shared" si="702"/>
        <v>20890.851200000001</v>
      </c>
      <c r="R1485" s="43">
        <f t="shared" si="703"/>
        <v>0</v>
      </c>
      <c r="S1485" s="24">
        <f t="shared" si="704"/>
        <v>1000000</v>
      </c>
      <c r="T1485" s="25" t="str">
        <f t="shared" si="705"/>
        <v>Y</v>
      </c>
      <c r="U1485" s="44">
        <f t="shared" si="706"/>
        <v>2</v>
      </c>
      <c r="V1485" s="45">
        <f t="shared" si="707"/>
        <v>200000</v>
      </c>
      <c r="W1485" s="45">
        <f t="shared" si="708"/>
        <v>1000000</v>
      </c>
      <c r="X1485" s="28">
        <f t="shared" si="709"/>
        <v>21682.614460480003</v>
      </c>
      <c r="Y1485" s="28">
        <f t="shared" si="710"/>
        <v>0</v>
      </c>
      <c r="Z1485" s="45" t="str">
        <f t="shared" si="711"/>
        <v>NA</v>
      </c>
      <c r="AA1485" s="29" t="str">
        <f t="shared" si="712"/>
        <v>Y</v>
      </c>
      <c r="AB1485" s="46">
        <f t="shared" si="713"/>
        <v>1</v>
      </c>
      <c r="AC1485" s="31">
        <f t="shared" si="714"/>
        <v>200000</v>
      </c>
      <c r="AD1485" s="31">
        <f t="shared" si="715"/>
        <v>1000000</v>
      </c>
      <c r="AE1485" s="31">
        <f t="shared" si="716"/>
        <v>22504.385548532195</v>
      </c>
      <c r="AF1485" s="47">
        <f t="shared" si="717"/>
        <v>0</v>
      </c>
      <c r="AG1485" s="31" t="str">
        <f t="shared" si="718"/>
        <v>NA</v>
      </c>
      <c r="AH1485" s="48">
        <f t="shared" si="719"/>
        <v>0</v>
      </c>
      <c r="AI1485" s="33">
        <f t="shared" si="720"/>
        <v>0</v>
      </c>
      <c r="AJ1485" s="33">
        <f t="shared" si="721"/>
        <v>0</v>
      </c>
      <c r="AK1485" s="33">
        <f t="shared" si="722"/>
        <v>0</v>
      </c>
      <c r="AL1485" s="33">
        <f t="shared" si="723"/>
        <v>0</v>
      </c>
      <c r="AM1485" s="34">
        <f t="shared" si="724"/>
        <v>0</v>
      </c>
    </row>
    <row r="1486" spans="1:39" ht="15" customHeight="1" x14ac:dyDescent="0.3">
      <c r="A1486" s="166" t="s">
        <v>3920</v>
      </c>
      <c r="B1486" s="99">
        <v>18813</v>
      </c>
      <c r="C1486" s="99">
        <v>61878</v>
      </c>
      <c r="D1486" s="165">
        <v>44495</v>
      </c>
      <c r="E1486" s="165">
        <v>44566</v>
      </c>
      <c r="F1486" s="166">
        <v>4</v>
      </c>
      <c r="G1486" s="178">
        <v>0.18</v>
      </c>
      <c r="H1486" s="181">
        <v>0.25</v>
      </c>
      <c r="I1486" s="180">
        <v>8.5000000000000006E-2</v>
      </c>
      <c r="J1486" s="21">
        <f t="shared" si="695"/>
        <v>3.82</v>
      </c>
      <c r="K1486" s="21" t="str">
        <f t="shared" si="696"/>
        <v>Y</v>
      </c>
      <c r="L1486" s="37" t="str">
        <f t="shared" si="697"/>
        <v>NA</v>
      </c>
      <c r="M1486" s="8" t="str">
        <f t="shared" si="698"/>
        <v>Y</v>
      </c>
      <c r="N1486" s="42">
        <f t="shared" si="699"/>
        <v>16</v>
      </c>
      <c r="O1486" s="43">
        <f t="shared" si="700"/>
        <v>200000</v>
      </c>
      <c r="P1486" s="43" t="str">
        <f t="shared" si="701"/>
        <v>NA</v>
      </c>
      <c r="Q1486" s="24">
        <f t="shared" si="702"/>
        <v>20412.105</v>
      </c>
      <c r="R1486" s="43">
        <f t="shared" si="703"/>
        <v>0</v>
      </c>
      <c r="S1486" s="24">
        <f t="shared" si="704"/>
        <v>1000000</v>
      </c>
      <c r="T1486" s="25" t="str">
        <f t="shared" si="705"/>
        <v>Y</v>
      </c>
      <c r="U1486" s="44">
        <f t="shared" si="706"/>
        <v>15</v>
      </c>
      <c r="V1486" s="45">
        <f t="shared" si="707"/>
        <v>200000</v>
      </c>
      <c r="W1486" s="45">
        <f t="shared" si="708"/>
        <v>1000000</v>
      </c>
      <c r="X1486" s="28">
        <f t="shared" si="709"/>
        <v>22147.133924999998</v>
      </c>
      <c r="Y1486" s="28">
        <f t="shared" si="710"/>
        <v>0</v>
      </c>
      <c r="Z1486" s="45" t="str">
        <f t="shared" si="711"/>
        <v>NA</v>
      </c>
      <c r="AA1486" s="29" t="str">
        <f t="shared" si="712"/>
        <v>Y</v>
      </c>
      <c r="AB1486" s="46">
        <f t="shared" si="713"/>
        <v>14</v>
      </c>
      <c r="AC1486" s="31">
        <f t="shared" si="714"/>
        <v>200000</v>
      </c>
      <c r="AD1486" s="31">
        <f t="shared" si="715"/>
        <v>1000000</v>
      </c>
      <c r="AE1486" s="31">
        <f t="shared" si="716"/>
        <v>24029.640308624996</v>
      </c>
      <c r="AF1486" s="47">
        <f t="shared" si="717"/>
        <v>0</v>
      </c>
      <c r="AG1486" s="31" t="str">
        <f t="shared" si="718"/>
        <v>NA</v>
      </c>
      <c r="AH1486" s="48">
        <f t="shared" si="719"/>
        <v>13</v>
      </c>
      <c r="AI1486" s="33">
        <f t="shared" si="720"/>
        <v>20000</v>
      </c>
      <c r="AJ1486" s="33">
        <f t="shared" si="721"/>
        <v>65000</v>
      </c>
      <c r="AK1486" s="33">
        <f t="shared" si="722"/>
        <v>20000</v>
      </c>
      <c r="AL1486" s="33">
        <f t="shared" si="723"/>
        <v>6072.1597348581199</v>
      </c>
      <c r="AM1486" s="34">
        <f t="shared" si="724"/>
        <v>6072.1597348581199</v>
      </c>
    </row>
    <row r="1487" spans="1:39" ht="15" customHeight="1" x14ac:dyDescent="0.3">
      <c r="A1487" s="166" t="s">
        <v>3921</v>
      </c>
      <c r="B1487" s="99">
        <v>7248</v>
      </c>
      <c r="C1487" s="99">
        <v>22524</v>
      </c>
      <c r="D1487" s="165">
        <v>44660</v>
      </c>
      <c r="E1487" s="165">
        <v>44705</v>
      </c>
      <c r="F1487" s="166">
        <v>2</v>
      </c>
      <c r="G1487" s="178">
        <v>0.48</v>
      </c>
      <c r="H1487" s="181">
        <v>0.25</v>
      </c>
      <c r="I1487" s="180">
        <v>5.8500000000000003E-2</v>
      </c>
      <c r="J1487" s="21">
        <f t="shared" si="695"/>
        <v>1.52</v>
      </c>
      <c r="K1487" s="21" t="str">
        <f t="shared" si="696"/>
        <v>Y</v>
      </c>
      <c r="L1487" s="37" t="str">
        <f t="shared" si="697"/>
        <v>NA</v>
      </c>
      <c r="M1487" s="8" t="str">
        <f t="shared" si="698"/>
        <v>Y</v>
      </c>
      <c r="N1487" s="42">
        <f t="shared" si="699"/>
        <v>7</v>
      </c>
      <c r="O1487" s="43">
        <f t="shared" si="700"/>
        <v>200000</v>
      </c>
      <c r="P1487" s="43" t="str">
        <f t="shared" si="701"/>
        <v>NA</v>
      </c>
      <c r="Q1487" s="24">
        <f t="shared" si="702"/>
        <v>7672.0079999999998</v>
      </c>
      <c r="R1487" s="43">
        <f t="shared" si="703"/>
        <v>0</v>
      </c>
      <c r="S1487" s="24">
        <f t="shared" si="704"/>
        <v>1000000</v>
      </c>
      <c r="T1487" s="25" t="str">
        <f t="shared" si="705"/>
        <v>Y</v>
      </c>
      <c r="U1487" s="44">
        <f t="shared" si="706"/>
        <v>6</v>
      </c>
      <c r="V1487" s="45">
        <f t="shared" si="707"/>
        <v>200000</v>
      </c>
      <c r="W1487" s="45">
        <f t="shared" si="708"/>
        <v>1000000</v>
      </c>
      <c r="X1487" s="28">
        <f t="shared" si="709"/>
        <v>8120.8204679999999</v>
      </c>
      <c r="Y1487" s="28">
        <f t="shared" si="710"/>
        <v>0</v>
      </c>
      <c r="Z1487" s="45" t="str">
        <f t="shared" si="711"/>
        <v>NA</v>
      </c>
      <c r="AA1487" s="29" t="str">
        <f t="shared" si="712"/>
        <v>N</v>
      </c>
      <c r="AB1487" s="46">
        <f t="shared" si="713"/>
        <v>5</v>
      </c>
      <c r="AC1487" s="31">
        <f t="shared" si="714"/>
        <v>20000</v>
      </c>
      <c r="AD1487" s="31">
        <f t="shared" si="715"/>
        <v>65000</v>
      </c>
      <c r="AE1487" s="31">
        <f t="shared" si="716"/>
        <v>8595.8884653780005</v>
      </c>
      <c r="AF1487" s="47">
        <f t="shared" si="717"/>
        <v>0</v>
      </c>
      <c r="AG1487" s="31">
        <f t="shared" si="718"/>
        <v>18087.283066622</v>
      </c>
      <c r="AH1487" s="48">
        <f t="shared" si="719"/>
        <v>4</v>
      </c>
      <c r="AI1487" s="33">
        <f t="shared" si="720"/>
        <v>20000</v>
      </c>
      <c r="AJ1487" s="33">
        <f t="shared" si="721"/>
        <v>65000</v>
      </c>
      <c r="AK1487" s="33">
        <f t="shared" si="722"/>
        <v>9098.7479406026141</v>
      </c>
      <c r="AL1487" s="33">
        <f t="shared" si="723"/>
        <v>0</v>
      </c>
      <c r="AM1487" s="34">
        <f t="shared" si="724"/>
        <v>0</v>
      </c>
    </row>
    <row r="1488" spans="1:39" ht="15" customHeight="1" x14ac:dyDescent="0.3">
      <c r="A1488" s="166" t="s">
        <v>3922</v>
      </c>
      <c r="B1488" s="99">
        <v>20517</v>
      </c>
      <c r="C1488" s="99">
        <v>45510</v>
      </c>
      <c r="D1488" s="165">
        <v>45049</v>
      </c>
      <c r="E1488" s="165">
        <v>45190</v>
      </c>
      <c r="F1488" s="166">
        <v>4</v>
      </c>
      <c r="G1488" s="178">
        <v>2.83</v>
      </c>
      <c r="H1488" s="181">
        <v>0.75</v>
      </c>
      <c r="I1488" s="180">
        <v>2.6700000000000002E-2</v>
      </c>
      <c r="J1488" s="21">
        <f t="shared" si="695"/>
        <v>1.17</v>
      </c>
      <c r="K1488" s="21" t="str">
        <f t="shared" si="696"/>
        <v>Y</v>
      </c>
      <c r="L1488" s="37" t="str">
        <f t="shared" si="697"/>
        <v>NA</v>
      </c>
      <c r="M1488" s="8" t="str">
        <f t="shared" si="698"/>
        <v>Y</v>
      </c>
      <c r="N1488" s="42">
        <f t="shared" si="699"/>
        <v>2</v>
      </c>
      <c r="O1488" s="43">
        <f t="shared" si="700"/>
        <v>200000</v>
      </c>
      <c r="P1488" s="43" t="str">
        <f t="shared" si="701"/>
        <v>NA</v>
      </c>
      <c r="Q1488" s="24">
        <f t="shared" si="702"/>
        <v>21064.803899999999</v>
      </c>
      <c r="R1488" s="43">
        <f t="shared" si="703"/>
        <v>0</v>
      </c>
      <c r="S1488" s="24">
        <f t="shared" si="704"/>
        <v>1000000</v>
      </c>
      <c r="T1488" s="25" t="str">
        <f t="shared" si="705"/>
        <v>Y</v>
      </c>
      <c r="U1488" s="44">
        <f t="shared" si="706"/>
        <v>1</v>
      </c>
      <c r="V1488" s="45">
        <f t="shared" si="707"/>
        <v>200000</v>
      </c>
      <c r="W1488" s="45">
        <f t="shared" si="708"/>
        <v>1000000</v>
      </c>
      <c r="X1488" s="28">
        <f t="shared" si="709"/>
        <v>21627.234164129997</v>
      </c>
      <c r="Y1488" s="28">
        <f t="shared" si="710"/>
        <v>0</v>
      </c>
      <c r="Z1488" s="45" t="str">
        <f t="shared" si="711"/>
        <v>NA</v>
      </c>
      <c r="AA1488" s="29" t="str">
        <f t="shared" si="712"/>
        <v>N</v>
      </c>
      <c r="AB1488" s="46">
        <f t="shared" si="713"/>
        <v>0</v>
      </c>
      <c r="AC1488" s="31">
        <f t="shared" si="714"/>
        <v>0</v>
      </c>
      <c r="AD1488" s="31">
        <f t="shared" si="715"/>
        <v>0</v>
      </c>
      <c r="AE1488" s="31">
        <f t="shared" si="716"/>
        <v>0</v>
      </c>
      <c r="AF1488" s="47">
        <f t="shared" si="717"/>
        <v>0</v>
      </c>
      <c r="AG1488" s="31">
        <f t="shared" si="718"/>
        <v>0</v>
      </c>
      <c r="AH1488" s="48">
        <f t="shared" si="719"/>
        <v>0</v>
      </c>
      <c r="AI1488" s="33">
        <f t="shared" si="720"/>
        <v>0</v>
      </c>
      <c r="AJ1488" s="33">
        <f t="shared" si="721"/>
        <v>0</v>
      </c>
      <c r="AK1488" s="33">
        <f t="shared" si="722"/>
        <v>0</v>
      </c>
      <c r="AL1488" s="33">
        <f t="shared" si="723"/>
        <v>0</v>
      </c>
      <c r="AM1488" s="34">
        <f t="shared" si="724"/>
        <v>0</v>
      </c>
    </row>
    <row r="1489" spans="1:39" ht="15" customHeight="1" x14ac:dyDescent="0.3">
      <c r="A1489" s="166" t="s">
        <v>3923</v>
      </c>
      <c r="B1489" s="99">
        <v>10366</v>
      </c>
      <c r="C1489" s="99">
        <v>61134</v>
      </c>
      <c r="D1489" s="165">
        <v>45983</v>
      </c>
      <c r="E1489" s="165">
        <v>46309</v>
      </c>
      <c r="F1489" s="166">
        <v>2</v>
      </c>
      <c r="G1489" s="178">
        <v>1.86</v>
      </c>
      <c r="H1489" s="181">
        <v>1</v>
      </c>
      <c r="I1489" s="180">
        <v>4.2799999999999998E-2</v>
      </c>
      <c r="J1489" s="21">
        <f t="shared" si="695"/>
        <v>0.1399999999999999</v>
      </c>
      <c r="K1489" s="21" t="str">
        <f t="shared" si="696"/>
        <v>Y</v>
      </c>
      <c r="L1489" s="37" t="str">
        <f t="shared" si="697"/>
        <v>NA</v>
      </c>
      <c r="M1489" s="8" t="str">
        <f t="shared" si="698"/>
        <v>Y</v>
      </c>
      <c r="N1489" s="42">
        <f t="shared" si="699"/>
        <v>1</v>
      </c>
      <c r="O1489" s="43">
        <f t="shared" si="700"/>
        <v>200000</v>
      </c>
      <c r="P1489" s="43" t="str">
        <f t="shared" si="701"/>
        <v>NA</v>
      </c>
      <c r="Q1489" s="24">
        <f t="shared" si="702"/>
        <v>10809.664799999999</v>
      </c>
      <c r="R1489" s="43">
        <f t="shared" si="703"/>
        <v>0</v>
      </c>
      <c r="S1489" s="24">
        <f t="shared" si="704"/>
        <v>1000000</v>
      </c>
      <c r="T1489" s="25" t="str">
        <f t="shared" si="705"/>
        <v>N</v>
      </c>
      <c r="U1489" s="44">
        <f t="shared" si="706"/>
        <v>0</v>
      </c>
      <c r="V1489" s="45">
        <f t="shared" si="707"/>
        <v>0</v>
      </c>
      <c r="W1489" s="45">
        <f t="shared" si="708"/>
        <v>0</v>
      </c>
      <c r="X1489" s="28">
        <f t="shared" si="709"/>
        <v>0</v>
      </c>
      <c r="Y1489" s="28">
        <f t="shared" si="710"/>
        <v>0</v>
      </c>
      <c r="Z1489" s="45">
        <f t="shared" si="711"/>
        <v>0</v>
      </c>
      <c r="AA1489" s="29" t="str">
        <f t="shared" si="712"/>
        <v>N</v>
      </c>
      <c r="AB1489" s="46">
        <f t="shared" si="713"/>
        <v>0</v>
      </c>
      <c r="AC1489" s="31">
        <f t="shared" si="714"/>
        <v>0</v>
      </c>
      <c r="AD1489" s="31">
        <f t="shared" si="715"/>
        <v>0</v>
      </c>
      <c r="AE1489" s="31">
        <f t="shared" si="716"/>
        <v>0</v>
      </c>
      <c r="AF1489" s="47">
        <f t="shared" si="717"/>
        <v>0</v>
      </c>
      <c r="AG1489" s="31">
        <f t="shared" si="718"/>
        <v>0</v>
      </c>
      <c r="AH1489" s="48">
        <f t="shared" si="719"/>
        <v>0</v>
      </c>
      <c r="AI1489" s="33">
        <f t="shared" si="720"/>
        <v>0</v>
      </c>
      <c r="AJ1489" s="33">
        <f t="shared" si="721"/>
        <v>0</v>
      </c>
      <c r="AK1489" s="33">
        <f t="shared" si="722"/>
        <v>0</v>
      </c>
      <c r="AL1489" s="33">
        <f t="shared" si="723"/>
        <v>0</v>
      </c>
      <c r="AM1489" s="34">
        <f t="shared" si="724"/>
        <v>0</v>
      </c>
    </row>
    <row r="1490" spans="1:39" ht="15" customHeight="1" x14ac:dyDescent="0.3">
      <c r="A1490" s="166" t="s">
        <v>3924</v>
      </c>
      <c r="B1490" s="99">
        <v>24401</v>
      </c>
      <c r="C1490" s="99">
        <v>66231</v>
      </c>
      <c r="D1490" s="165">
        <v>45996</v>
      </c>
      <c r="E1490" s="165">
        <v>46180</v>
      </c>
      <c r="F1490" s="166">
        <v>2</v>
      </c>
      <c r="G1490" s="178">
        <v>1.61</v>
      </c>
      <c r="H1490" s="181">
        <v>0.25</v>
      </c>
      <c r="I1490" s="180">
        <v>3.9300000000000002E-2</v>
      </c>
      <c r="J1490" s="21">
        <f t="shared" si="695"/>
        <v>0.3899999999999999</v>
      </c>
      <c r="K1490" s="21" t="str">
        <f t="shared" si="696"/>
        <v>Y</v>
      </c>
      <c r="L1490" s="37" t="str">
        <f t="shared" si="697"/>
        <v>NA</v>
      </c>
      <c r="M1490" s="8" t="str">
        <f t="shared" si="698"/>
        <v>Y</v>
      </c>
      <c r="N1490" s="42">
        <f t="shared" si="699"/>
        <v>2</v>
      </c>
      <c r="O1490" s="43">
        <f t="shared" si="700"/>
        <v>200000</v>
      </c>
      <c r="P1490" s="43" t="str">
        <f t="shared" si="701"/>
        <v>NA</v>
      </c>
      <c r="Q1490" s="24">
        <f t="shared" si="702"/>
        <v>25359.959299999999</v>
      </c>
      <c r="R1490" s="43">
        <f t="shared" si="703"/>
        <v>0</v>
      </c>
      <c r="S1490" s="24">
        <f t="shared" si="704"/>
        <v>1000000</v>
      </c>
      <c r="T1490" s="25" t="str">
        <f t="shared" si="705"/>
        <v>N</v>
      </c>
      <c r="U1490" s="44">
        <f t="shared" si="706"/>
        <v>1</v>
      </c>
      <c r="V1490" s="45">
        <f t="shared" si="707"/>
        <v>20000</v>
      </c>
      <c r="W1490" s="45">
        <f t="shared" si="708"/>
        <v>65000</v>
      </c>
      <c r="X1490" s="28">
        <f t="shared" si="709"/>
        <v>0</v>
      </c>
      <c r="Y1490" s="28">
        <f t="shared" si="710"/>
        <v>26356.605700489996</v>
      </c>
      <c r="Z1490" s="45">
        <f t="shared" si="711"/>
        <v>0</v>
      </c>
      <c r="AA1490" s="29" t="str">
        <f t="shared" si="712"/>
        <v>N</v>
      </c>
      <c r="AB1490" s="46">
        <f t="shared" si="713"/>
        <v>0</v>
      </c>
      <c r="AC1490" s="31">
        <f t="shared" si="714"/>
        <v>0</v>
      </c>
      <c r="AD1490" s="31">
        <f t="shared" si="715"/>
        <v>0</v>
      </c>
      <c r="AE1490" s="31">
        <f t="shared" si="716"/>
        <v>0</v>
      </c>
      <c r="AF1490" s="47">
        <f t="shared" si="717"/>
        <v>0</v>
      </c>
      <c r="AG1490" s="31">
        <f t="shared" si="718"/>
        <v>0</v>
      </c>
      <c r="AH1490" s="48">
        <f t="shared" si="719"/>
        <v>0</v>
      </c>
      <c r="AI1490" s="33">
        <f t="shared" si="720"/>
        <v>0</v>
      </c>
      <c r="AJ1490" s="33">
        <f t="shared" si="721"/>
        <v>0</v>
      </c>
      <c r="AK1490" s="33">
        <f t="shared" si="722"/>
        <v>0</v>
      </c>
      <c r="AL1490" s="33">
        <f t="shared" si="723"/>
        <v>0</v>
      </c>
      <c r="AM1490" s="34">
        <f t="shared" si="724"/>
        <v>26356.605700489996</v>
      </c>
    </row>
    <row r="1491" spans="1:39" ht="15" customHeight="1" x14ac:dyDescent="0.3">
      <c r="A1491" s="166" t="s">
        <v>3925</v>
      </c>
      <c r="B1491" s="99">
        <v>7259</v>
      </c>
      <c r="C1491" s="99">
        <v>83576</v>
      </c>
      <c r="D1491" s="165">
        <v>44878</v>
      </c>
      <c r="E1491" s="165">
        <v>45082</v>
      </c>
      <c r="F1491" s="166">
        <v>2</v>
      </c>
      <c r="G1491" s="178">
        <v>1.71</v>
      </c>
      <c r="H1491" s="181">
        <v>1</v>
      </c>
      <c r="I1491" s="180">
        <v>2.24E-2</v>
      </c>
      <c r="J1491" s="21">
        <f t="shared" si="695"/>
        <v>0.29000000000000004</v>
      </c>
      <c r="K1491" s="21" t="str">
        <f t="shared" si="696"/>
        <v>Y</v>
      </c>
      <c r="L1491" s="37" t="str">
        <f t="shared" si="697"/>
        <v>NA</v>
      </c>
      <c r="M1491" s="8" t="str">
        <f t="shared" si="698"/>
        <v>Y</v>
      </c>
      <c r="N1491" s="42">
        <f t="shared" si="699"/>
        <v>1</v>
      </c>
      <c r="O1491" s="43">
        <f t="shared" si="700"/>
        <v>200000</v>
      </c>
      <c r="P1491" s="43" t="str">
        <f t="shared" si="701"/>
        <v>NA</v>
      </c>
      <c r="Q1491" s="24">
        <f t="shared" si="702"/>
        <v>7421.6016</v>
      </c>
      <c r="R1491" s="43">
        <f t="shared" si="703"/>
        <v>0</v>
      </c>
      <c r="S1491" s="24">
        <f t="shared" si="704"/>
        <v>1000000</v>
      </c>
      <c r="T1491" s="25" t="str">
        <f t="shared" si="705"/>
        <v>N</v>
      </c>
      <c r="U1491" s="44">
        <f t="shared" si="706"/>
        <v>0</v>
      </c>
      <c r="V1491" s="45">
        <f t="shared" si="707"/>
        <v>0</v>
      </c>
      <c r="W1491" s="45">
        <f t="shared" si="708"/>
        <v>0</v>
      </c>
      <c r="X1491" s="28">
        <f t="shared" si="709"/>
        <v>0</v>
      </c>
      <c r="Y1491" s="28">
        <f t="shared" si="710"/>
        <v>0</v>
      </c>
      <c r="Z1491" s="45">
        <f t="shared" si="711"/>
        <v>0</v>
      </c>
      <c r="AA1491" s="29" t="str">
        <f t="shared" si="712"/>
        <v>N</v>
      </c>
      <c r="AB1491" s="46">
        <f t="shared" si="713"/>
        <v>0</v>
      </c>
      <c r="AC1491" s="31">
        <f t="shared" si="714"/>
        <v>0</v>
      </c>
      <c r="AD1491" s="31">
        <f t="shared" si="715"/>
        <v>0</v>
      </c>
      <c r="AE1491" s="31">
        <f t="shared" si="716"/>
        <v>0</v>
      </c>
      <c r="AF1491" s="47">
        <f t="shared" si="717"/>
        <v>0</v>
      </c>
      <c r="AG1491" s="31">
        <f t="shared" si="718"/>
        <v>0</v>
      </c>
      <c r="AH1491" s="48">
        <f t="shared" si="719"/>
        <v>0</v>
      </c>
      <c r="AI1491" s="33">
        <f t="shared" si="720"/>
        <v>0</v>
      </c>
      <c r="AJ1491" s="33">
        <f t="shared" si="721"/>
        <v>0</v>
      </c>
      <c r="AK1491" s="33">
        <f t="shared" si="722"/>
        <v>0</v>
      </c>
      <c r="AL1491" s="33">
        <f t="shared" si="723"/>
        <v>0</v>
      </c>
      <c r="AM1491" s="34">
        <f t="shared" si="724"/>
        <v>0</v>
      </c>
    </row>
    <row r="1492" spans="1:39" ht="15" customHeight="1" x14ac:dyDescent="0.3">
      <c r="A1492" s="166" t="s">
        <v>3926</v>
      </c>
      <c r="B1492" s="99">
        <v>10013</v>
      </c>
      <c r="C1492" s="99">
        <v>77093</v>
      </c>
      <c r="D1492" s="165">
        <v>45844</v>
      </c>
      <c r="E1492" s="165">
        <v>46141</v>
      </c>
      <c r="F1492" s="166">
        <v>4</v>
      </c>
      <c r="G1492" s="178">
        <v>2.5</v>
      </c>
      <c r="H1492" s="181">
        <v>1</v>
      </c>
      <c r="I1492" s="180">
        <v>4.7500000000000001E-2</v>
      </c>
      <c r="J1492" s="21">
        <f t="shared" si="695"/>
        <v>1.5</v>
      </c>
      <c r="K1492" s="21" t="str">
        <f t="shared" si="696"/>
        <v>Y</v>
      </c>
      <c r="L1492" s="37" t="str">
        <f t="shared" si="697"/>
        <v>NA</v>
      </c>
      <c r="M1492" s="8" t="str">
        <f t="shared" si="698"/>
        <v>Y</v>
      </c>
      <c r="N1492" s="42">
        <f t="shared" si="699"/>
        <v>2</v>
      </c>
      <c r="O1492" s="43">
        <f t="shared" si="700"/>
        <v>200000</v>
      </c>
      <c r="P1492" s="43" t="str">
        <f t="shared" si="701"/>
        <v>NA</v>
      </c>
      <c r="Q1492" s="24">
        <f t="shared" si="702"/>
        <v>10488.6175</v>
      </c>
      <c r="R1492" s="43">
        <f t="shared" si="703"/>
        <v>0</v>
      </c>
      <c r="S1492" s="24">
        <f t="shared" si="704"/>
        <v>1000000</v>
      </c>
      <c r="T1492" s="25" t="str">
        <f t="shared" si="705"/>
        <v>Y</v>
      </c>
      <c r="U1492" s="44">
        <f t="shared" si="706"/>
        <v>1</v>
      </c>
      <c r="V1492" s="45">
        <f t="shared" si="707"/>
        <v>200000</v>
      </c>
      <c r="W1492" s="45">
        <f t="shared" si="708"/>
        <v>1000000</v>
      </c>
      <c r="X1492" s="28">
        <f t="shared" si="709"/>
        <v>10986.826831250002</v>
      </c>
      <c r="Y1492" s="28">
        <f t="shared" si="710"/>
        <v>0</v>
      </c>
      <c r="Z1492" s="45" t="str">
        <f t="shared" si="711"/>
        <v>NA</v>
      </c>
      <c r="AA1492" s="29" t="str">
        <f t="shared" si="712"/>
        <v>N</v>
      </c>
      <c r="AB1492" s="46">
        <f t="shared" si="713"/>
        <v>0</v>
      </c>
      <c r="AC1492" s="31">
        <f t="shared" si="714"/>
        <v>0</v>
      </c>
      <c r="AD1492" s="31">
        <f t="shared" si="715"/>
        <v>0</v>
      </c>
      <c r="AE1492" s="31">
        <f t="shared" si="716"/>
        <v>0</v>
      </c>
      <c r="AF1492" s="47">
        <f t="shared" si="717"/>
        <v>0</v>
      </c>
      <c r="AG1492" s="31">
        <f t="shared" si="718"/>
        <v>0</v>
      </c>
      <c r="AH1492" s="48">
        <f t="shared" si="719"/>
        <v>0</v>
      </c>
      <c r="AI1492" s="33">
        <f t="shared" si="720"/>
        <v>0</v>
      </c>
      <c r="AJ1492" s="33">
        <f t="shared" si="721"/>
        <v>0</v>
      </c>
      <c r="AK1492" s="33">
        <f t="shared" si="722"/>
        <v>0</v>
      </c>
      <c r="AL1492" s="33">
        <f t="shared" si="723"/>
        <v>0</v>
      </c>
      <c r="AM1492" s="34">
        <f t="shared" si="724"/>
        <v>0</v>
      </c>
    </row>
    <row r="1493" spans="1:39" ht="15" customHeight="1" x14ac:dyDescent="0.3">
      <c r="A1493" s="166" t="s">
        <v>3927</v>
      </c>
      <c r="B1493" s="99">
        <v>15561</v>
      </c>
      <c r="C1493" s="99">
        <v>57738</v>
      </c>
      <c r="D1493" s="165">
        <v>44503</v>
      </c>
      <c r="E1493" s="165">
        <v>44577</v>
      </c>
      <c r="F1493" s="166">
        <v>4</v>
      </c>
      <c r="G1493" s="178">
        <v>3.54</v>
      </c>
      <c r="H1493" s="181">
        <v>0.5</v>
      </c>
      <c r="I1493" s="180">
        <v>6.7500000000000004E-2</v>
      </c>
      <c r="J1493" s="21">
        <f t="shared" si="695"/>
        <v>0.45999999999999996</v>
      </c>
      <c r="K1493" s="21" t="str">
        <f t="shared" si="696"/>
        <v>Y</v>
      </c>
      <c r="L1493" s="37" t="str">
        <f t="shared" si="697"/>
        <v>NA</v>
      </c>
      <c r="M1493" s="8" t="str">
        <f t="shared" si="698"/>
        <v>Y</v>
      </c>
      <c r="N1493" s="42">
        <f t="shared" si="699"/>
        <v>1</v>
      </c>
      <c r="O1493" s="43">
        <f t="shared" si="700"/>
        <v>200000</v>
      </c>
      <c r="P1493" s="43" t="str">
        <f t="shared" si="701"/>
        <v>NA</v>
      </c>
      <c r="Q1493" s="24">
        <f t="shared" si="702"/>
        <v>16611.367499999997</v>
      </c>
      <c r="R1493" s="43">
        <f t="shared" si="703"/>
        <v>0</v>
      </c>
      <c r="S1493" s="24">
        <f t="shared" si="704"/>
        <v>1000000</v>
      </c>
      <c r="T1493" s="25" t="str">
        <f t="shared" si="705"/>
        <v>N</v>
      </c>
      <c r="U1493" s="44">
        <f t="shared" si="706"/>
        <v>0</v>
      </c>
      <c r="V1493" s="45">
        <f t="shared" si="707"/>
        <v>0</v>
      </c>
      <c r="W1493" s="45">
        <f t="shared" si="708"/>
        <v>0</v>
      </c>
      <c r="X1493" s="28">
        <f t="shared" si="709"/>
        <v>0</v>
      </c>
      <c r="Y1493" s="28">
        <f t="shared" si="710"/>
        <v>0</v>
      </c>
      <c r="Z1493" s="45">
        <f t="shared" si="711"/>
        <v>0</v>
      </c>
      <c r="AA1493" s="29" t="str">
        <f t="shared" si="712"/>
        <v>N</v>
      </c>
      <c r="AB1493" s="46">
        <f t="shared" si="713"/>
        <v>0</v>
      </c>
      <c r="AC1493" s="31">
        <f t="shared" si="714"/>
        <v>0</v>
      </c>
      <c r="AD1493" s="31">
        <f t="shared" si="715"/>
        <v>0</v>
      </c>
      <c r="AE1493" s="31">
        <f t="shared" si="716"/>
        <v>0</v>
      </c>
      <c r="AF1493" s="47">
        <f t="shared" si="717"/>
        <v>0</v>
      </c>
      <c r="AG1493" s="31">
        <f t="shared" si="718"/>
        <v>0</v>
      </c>
      <c r="AH1493" s="48">
        <f t="shared" si="719"/>
        <v>0</v>
      </c>
      <c r="AI1493" s="33">
        <f t="shared" si="720"/>
        <v>0</v>
      </c>
      <c r="AJ1493" s="33">
        <f t="shared" si="721"/>
        <v>0</v>
      </c>
      <c r="AK1493" s="33">
        <f t="shared" si="722"/>
        <v>0</v>
      </c>
      <c r="AL1493" s="33">
        <f t="shared" si="723"/>
        <v>0</v>
      </c>
      <c r="AM1493" s="34">
        <f t="shared" si="724"/>
        <v>0</v>
      </c>
    </row>
    <row r="1494" spans="1:39" ht="15" customHeight="1" x14ac:dyDescent="0.3">
      <c r="A1494" s="166" t="s">
        <v>3928</v>
      </c>
      <c r="B1494" s="99">
        <v>17418</v>
      </c>
      <c r="C1494" s="99">
        <v>71510</v>
      </c>
      <c r="D1494" s="165">
        <v>46146</v>
      </c>
      <c r="E1494" s="165">
        <v>46429</v>
      </c>
      <c r="F1494" s="166">
        <v>4</v>
      </c>
      <c r="G1494" s="178">
        <v>0.81</v>
      </c>
      <c r="H1494" s="181">
        <v>0.5</v>
      </c>
      <c r="I1494" s="180">
        <v>3.9800000000000002E-2</v>
      </c>
      <c r="J1494" s="21">
        <f t="shared" si="695"/>
        <v>3.19</v>
      </c>
      <c r="K1494" s="21" t="str">
        <f t="shared" si="696"/>
        <v>Y</v>
      </c>
      <c r="L1494" s="37" t="str">
        <f t="shared" si="697"/>
        <v>NA</v>
      </c>
      <c r="M1494" s="8" t="str">
        <f t="shared" si="698"/>
        <v>Y</v>
      </c>
      <c r="N1494" s="42">
        <f t="shared" si="699"/>
        <v>7</v>
      </c>
      <c r="O1494" s="43">
        <f t="shared" si="700"/>
        <v>200000</v>
      </c>
      <c r="P1494" s="43" t="str">
        <f t="shared" si="701"/>
        <v>NA</v>
      </c>
      <c r="Q1494" s="24">
        <f t="shared" si="702"/>
        <v>18111.236400000002</v>
      </c>
      <c r="R1494" s="43">
        <f t="shared" si="703"/>
        <v>0</v>
      </c>
      <c r="S1494" s="24">
        <f t="shared" si="704"/>
        <v>1000000</v>
      </c>
      <c r="T1494" s="25" t="str">
        <f t="shared" si="705"/>
        <v>Y</v>
      </c>
      <c r="U1494" s="44">
        <f t="shared" si="706"/>
        <v>6</v>
      </c>
      <c r="V1494" s="45">
        <f t="shared" si="707"/>
        <v>200000</v>
      </c>
      <c r="W1494" s="45">
        <f t="shared" si="708"/>
        <v>1000000</v>
      </c>
      <c r="X1494" s="28">
        <f t="shared" si="709"/>
        <v>18832.063608720004</v>
      </c>
      <c r="Y1494" s="28">
        <f t="shared" si="710"/>
        <v>0</v>
      </c>
      <c r="Z1494" s="45" t="str">
        <f t="shared" si="711"/>
        <v>NA</v>
      </c>
      <c r="AA1494" s="29" t="str">
        <f t="shared" si="712"/>
        <v>Y</v>
      </c>
      <c r="AB1494" s="46">
        <f t="shared" si="713"/>
        <v>5</v>
      </c>
      <c r="AC1494" s="31">
        <f t="shared" si="714"/>
        <v>200000</v>
      </c>
      <c r="AD1494" s="31">
        <f t="shared" si="715"/>
        <v>1000000</v>
      </c>
      <c r="AE1494" s="31">
        <f t="shared" si="716"/>
        <v>19581.579740347061</v>
      </c>
      <c r="AF1494" s="47">
        <f t="shared" si="717"/>
        <v>0</v>
      </c>
      <c r="AG1494" s="31" t="str">
        <f t="shared" si="718"/>
        <v>NA</v>
      </c>
      <c r="AH1494" s="48">
        <f t="shared" si="719"/>
        <v>4</v>
      </c>
      <c r="AI1494" s="33">
        <f t="shared" si="720"/>
        <v>20000</v>
      </c>
      <c r="AJ1494" s="33">
        <f t="shared" si="721"/>
        <v>65000</v>
      </c>
      <c r="AK1494" s="33">
        <f t="shared" si="722"/>
        <v>20000</v>
      </c>
      <c r="AL1494" s="33">
        <f t="shared" si="723"/>
        <v>360.92661401287478</v>
      </c>
      <c r="AM1494" s="34">
        <f t="shared" si="724"/>
        <v>360.92661401287478</v>
      </c>
    </row>
    <row r="1495" spans="1:39" ht="15" customHeight="1" x14ac:dyDescent="0.3">
      <c r="A1495" s="166" t="s">
        <v>3929</v>
      </c>
      <c r="B1495" s="99">
        <v>14163</v>
      </c>
      <c r="C1495" s="99">
        <v>102302</v>
      </c>
      <c r="D1495" s="165">
        <v>44768</v>
      </c>
      <c r="E1495" s="165">
        <v>44939</v>
      </c>
      <c r="F1495" s="166">
        <v>2</v>
      </c>
      <c r="G1495" s="178">
        <v>1.08</v>
      </c>
      <c r="H1495" s="181">
        <v>0.5</v>
      </c>
      <c r="I1495" s="180">
        <v>2.1000000000000001E-2</v>
      </c>
      <c r="J1495" s="21">
        <f t="shared" si="695"/>
        <v>0.91999999999999993</v>
      </c>
      <c r="K1495" s="21" t="str">
        <f t="shared" si="696"/>
        <v>Y</v>
      </c>
      <c r="L1495" s="37" t="str">
        <f t="shared" si="697"/>
        <v>NA</v>
      </c>
      <c r="M1495" s="8" t="str">
        <f t="shared" si="698"/>
        <v>Y</v>
      </c>
      <c r="N1495" s="42">
        <f t="shared" si="699"/>
        <v>2</v>
      </c>
      <c r="O1495" s="43">
        <f t="shared" si="700"/>
        <v>200000</v>
      </c>
      <c r="P1495" s="43" t="str">
        <f t="shared" si="701"/>
        <v>NA</v>
      </c>
      <c r="Q1495" s="24">
        <f t="shared" si="702"/>
        <v>14460.422999999999</v>
      </c>
      <c r="R1495" s="43">
        <f t="shared" si="703"/>
        <v>0</v>
      </c>
      <c r="S1495" s="24">
        <f t="shared" si="704"/>
        <v>1000000</v>
      </c>
      <c r="T1495" s="25" t="str">
        <f t="shared" si="705"/>
        <v>N</v>
      </c>
      <c r="U1495" s="44">
        <f t="shared" si="706"/>
        <v>1</v>
      </c>
      <c r="V1495" s="45">
        <f t="shared" si="707"/>
        <v>20000</v>
      </c>
      <c r="W1495" s="45">
        <f t="shared" si="708"/>
        <v>65000</v>
      </c>
      <c r="X1495" s="28">
        <f t="shared" si="709"/>
        <v>0</v>
      </c>
      <c r="Y1495" s="28">
        <f t="shared" si="710"/>
        <v>14764.091882999997</v>
      </c>
      <c r="Z1495" s="45">
        <f t="shared" si="711"/>
        <v>0</v>
      </c>
      <c r="AA1495" s="29" t="str">
        <f t="shared" si="712"/>
        <v>N</v>
      </c>
      <c r="AB1495" s="46">
        <f t="shared" si="713"/>
        <v>0</v>
      </c>
      <c r="AC1495" s="31">
        <f t="shared" si="714"/>
        <v>0</v>
      </c>
      <c r="AD1495" s="31">
        <f t="shared" si="715"/>
        <v>0</v>
      </c>
      <c r="AE1495" s="31">
        <f t="shared" si="716"/>
        <v>0</v>
      </c>
      <c r="AF1495" s="47">
        <f t="shared" si="717"/>
        <v>0</v>
      </c>
      <c r="AG1495" s="31">
        <f t="shared" si="718"/>
        <v>0</v>
      </c>
      <c r="AH1495" s="48">
        <f t="shared" si="719"/>
        <v>0</v>
      </c>
      <c r="AI1495" s="33">
        <f t="shared" si="720"/>
        <v>0</v>
      </c>
      <c r="AJ1495" s="33">
        <f t="shared" si="721"/>
        <v>0</v>
      </c>
      <c r="AK1495" s="33">
        <f t="shared" si="722"/>
        <v>0</v>
      </c>
      <c r="AL1495" s="33">
        <f t="shared" si="723"/>
        <v>0</v>
      </c>
      <c r="AM1495" s="34">
        <f t="shared" si="724"/>
        <v>14764.091882999997</v>
      </c>
    </row>
    <row r="1496" spans="1:39" ht="15" customHeight="1" x14ac:dyDescent="0.3">
      <c r="A1496" s="166" t="s">
        <v>3930</v>
      </c>
      <c r="B1496" s="99">
        <v>23192</v>
      </c>
      <c r="C1496" s="99">
        <v>64691</v>
      </c>
      <c r="D1496" s="165">
        <v>44790</v>
      </c>
      <c r="E1496" s="165">
        <v>45063</v>
      </c>
      <c r="F1496" s="166">
        <v>4</v>
      </c>
      <c r="G1496" s="178">
        <v>1.85</v>
      </c>
      <c r="H1496" s="181">
        <v>0.25</v>
      </c>
      <c r="I1496" s="180">
        <v>2.1499999999999998E-2</v>
      </c>
      <c r="J1496" s="21">
        <f t="shared" si="695"/>
        <v>2.15</v>
      </c>
      <c r="K1496" s="21" t="str">
        <f t="shared" si="696"/>
        <v>Y</v>
      </c>
      <c r="L1496" s="37" t="str">
        <f t="shared" si="697"/>
        <v>NA</v>
      </c>
      <c r="M1496" s="8" t="str">
        <f t="shared" si="698"/>
        <v>Y</v>
      </c>
      <c r="N1496" s="42">
        <f t="shared" si="699"/>
        <v>9</v>
      </c>
      <c r="O1496" s="43">
        <f t="shared" si="700"/>
        <v>200000</v>
      </c>
      <c r="P1496" s="43" t="str">
        <f t="shared" si="701"/>
        <v>NA</v>
      </c>
      <c r="Q1496" s="24">
        <f t="shared" si="702"/>
        <v>23690.628000000001</v>
      </c>
      <c r="R1496" s="43">
        <f t="shared" si="703"/>
        <v>0</v>
      </c>
      <c r="S1496" s="24">
        <f t="shared" si="704"/>
        <v>1000000</v>
      </c>
      <c r="T1496" s="25" t="str">
        <f t="shared" si="705"/>
        <v>Y</v>
      </c>
      <c r="U1496" s="44">
        <f t="shared" si="706"/>
        <v>8</v>
      </c>
      <c r="V1496" s="45">
        <f t="shared" si="707"/>
        <v>200000</v>
      </c>
      <c r="W1496" s="45">
        <f t="shared" si="708"/>
        <v>1000000</v>
      </c>
      <c r="X1496" s="28">
        <f t="shared" si="709"/>
        <v>24199.976502000001</v>
      </c>
      <c r="Y1496" s="28">
        <f t="shared" si="710"/>
        <v>0</v>
      </c>
      <c r="Z1496" s="45" t="str">
        <f t="shared" si="711"/>
        <v>NA</v>
      </c>
      <c r="AA1496" s="29" t="str">
        <f t="shared" si="712"/>
        <v>Y</v>
      </c>
      <c r="AB1496" s="46">
        <f t="shared" si="713"/>
        <v>7</v>
      </c>
      <c r="AC1496" s="31">
        <f t="shared" si="714"/>
        <v>200000</v>
      </c>
      <c r="AD1496" s="31">
        <f t="shared" si="715"/>
        <v>1000000</v>
      </c>
      <c r="AE1496" s="31">
        <f t="shared" si="716"/>
        <v>24720.275996793003</v>
      </c>
      <c r="AF1496" s="47">
        <f t="shared" si="717"/>
        <v>0</v>
      </c>
      <c r="AG1496" s="31" t="str">
        <f t="shared" si="718"/>
        <v>NA</v>
      </c>
      <c r="AH1496" s="48">
        <f t="shared" si="719"/>
        <v>6</v>
      </c>
      <c r="AI1496" s="33">
        <f t="shared" si="720"/>
        <v>20000</v>
      </c>
      <c r="AJ1496" s="33">
        <f t="shared" si="721"/>
        <v>65000</v>
      </c>
      <c r="AK1496" s="33">
        <f t="shared" si="722"/>
        <v>20000</v>
      </c>
      <c r="AL1496" s="33">
        <f t="shared" si="723"/>
        <v>5251.7619307240529</v>
      </c>
      <c r="AM1496" s="34">
        <f t="shared" si="724"/>
        <v>5251.7619307240529</v>
      </c>
    </row>
    <row r="1497" spans="1:39" ht="15" customHeight="1" x14ac:dyDescent="0.3">
      <c r="A1497" s="166" t="s">
        <v>3931</v>
      </c>
      <c r="B1497" s="99">
        <v>12972</v>
      </c>
      <c r="C1497" s="99">
        <v>63107</v>
      </c>
      <c r="D1497" s="165">
        <v>44845</v>
      </c>
      <c r="E1497" s="165">
        <v>45172</v>
      </c>
      <c r="F1497" s="166">
        <v>4</v>
      </c>
      <c r="G1497" s="178">
        <v>1.95</v>
      </c>
      <c r="H1497" s="181">
        <v>0.75</v>
      </c>
      <c r="I1497" s="180">
        <v>4.48E-2</v>
      </c>
      <c r="J1497" s="21">
        <f t="shared" si="695"/>
        <v>2.0499999999999998</v>
      </c>
      <c r="K1497" s="21" t="str">
        <f t="shared" si="696"/>
        <v>Y</v>
      </c>
      <c r="L1497" s="37" t="str">
        <f t="shared" si="697"/>
        <v>NA</v>
      </c>
      <c r="M1497" s="8" t="str">
        <f t="shared" si="698"/>
        <v>Y</v>
      </c>
      <c r="N1497" s="42">
        <f t="shared" si="699"/>
        <v>3</v>
      </c>
      <c r="O1497" s="43">
        <f t="shared" si="700"/>
        <v>200000</v>
      </c>
      <c r="P1497" s="43" t="str">
        <f t="shared" si="701"/>
        <v>NA</v>
      </c>
      <c r="Q1497" s="24">
        <f t="shared" si="702"/>
        <v>13553.1456</v>
      </c>
      <c r="R1497" s="43">
        <f t="shared" si="703"/>
        <v>0</v>
      </c>
      <c r="S1497" s="24">
        <f t="shared" si="704"/>
        <v>1000000</v>
      </c>
      <c r="T1497" s="25" t="str">
        <f t="shared" si="705"/>
        <v>Y</v>
      </c>
      <c r="U1497" s="44">
        <f t="shared" si="706"/>
        <v>2</v>
      </c>
      <c r="V1497" s="45">
        <f t="shared" si="707"/>
        <v>200000</v>
      </c>
      <c r="W1497" s="45">
        <f t="shared" si="708"/>
        <v>1000000</v>
      </c>
      <c r="X1497" s="28">
        <f t="shared" si="709"/>
        <v>14160.326522879999</v>
      </c>
      <c r="Y1497" s="28">
        <f t="shared" si="710"/>
        <v>0</v>
      </c>
      <c r="Z1497" s="45" t="str">
        <f t="shared" si="711"/>
        <v>NA</v>
      </c>
      <c r="AA1497" s="29" t="str">
        <f t="shared" si="712"/>
        <v>Y</v>
      </c>
      <c r="AB1497" s="46">
        <f t="shared" si="713"/>
        <v>1</v>
      </c>
      <c r="AC1497" s="31">
        <f t="shared" si="714"/>
        <v>200000</v>
      </c>
      <c r="AD1497" s="31">
        <f t="shared" si="715"/>
        <v>1000000</v>
      </c>
      <c r="AE1497" s="31">
        <f t="shared" si="716"/>
        <v>14794.709151105022</v>
      </c>
      <c r="AF1497" s="47">
        <f t="shared" si="717"/>
        <v>0</v>
      </c>
      <c r="AG1497" s="31" t="str">
        <f t="shared" si="718"/>
        <v>NA</v>
      </c>
      <c r="AH1497" s="48">
        <f t="shared" si="719"/>
        <v>0</v>
      </c>
      <c r="AI1497" s="33">
        <f t="shared" si="720"/>
        <v>0</v>
      </c>
      <c r="AJ1497" s="33">
        <f t="shared" si="721"/>
        <v>0</v>
      </c>
      <c r="AK1497" s="33">
        <f t="shared" si="722"/>
        <v>0</v>
      </c>
      <c r="AL1497" s="33">
        <f t="shared" si="723"/>
        <v>0</v>
      </c>
      <c r="AM1497" s="34">
        <f t="shared" si="724"/>
        <v>0</v>
      </c>
    </row>
    <row r="1498" spans="1:39" ht="15" customHeight="1" x14ac:dyDescent="0.3">
      <c r="A1498" s="166" t="s">
        <v>3932</v>
      </c>
      <c r="B1498" s="99">
        <v>16528</v>
      </c>
      <c r="C1498" s="99">
        <v>86001</v>
      </c>
      <c r="D1498" s="165">
        <v>45650</v>
      </c>
      <c r="E1498" s="165">
        <v>45836</v>
      </c>
      <c r="F1498" s="166">
        <v>4</v>
      </c>
      <c r="G1498" s="178">
        <v>1</v>
      </c>
      <c r="H1498" s="181">
        <v>0.5</v>
      </c>
      <c r="I1498" s="180">
        <v>3.7100000000000001E-2</v>
      </c>
      <c r="J1498" s="21">
        <f t="shared" si="695"/>
        <v>3</v>
      </c>
      <c r="K1498" s="21" t="str">
        <f t="shared" si="696"/>
        <v>Y</v>
      </c>
      <c r="L1498" s="37" t="str">
        <f t="shared" si="697"/>
        <v>NA</v>
      </c>
      <c r="M1498" s="8" t="str">
        <f t="shared" si="698"/>
        <v>Y</v>
      </c>
      <c r="N1498" s="42">
        <f t="shared" si="699"/>
        <v>6</v>
      </c>
      <c r="O1498" s="43">
        <f t="shared" si="700"/>
        <v>200000</v>
      </c>
      <c r="P1498" s="43" t="str">
        <f t="shared" si="701"/>
        <v>NA</v>
      </c>
      <c r="Q1498" s="24">
        <f t="shared" si="702"/>
        <v>17141.1888</v>
      </c>
      <c r="R1498" s="43">
        <f t="shared" si="703"/>
        <v>0</v>
      </c>
      <c r="S1498" s="24">
        <f t="shared" si="704"/>
        <v>1000000</v>
      </c>
      <c r="T1498" s="25" t="str">
        <f t="shared" si="705"/>
        <v>Y</v>
      </c>
      <c r="U1498" s="44">
        <f t="shared" si="706"/>
        <v>5</v>
      </c>
      <c r="V1498" s="45">
        <f t="shared" si="707"/>
        <v>200000</v>
      </c>
      <c r="W1498" s="45">
        <f t="shared" si="708"/>
        <v>1000000</v>
      </c>
      <c r="X1498" s="28">
        <f t="shared" si="709"/>
        <v>17777.126904479999</v>
      </c>
      <c r="Y1498" s="28">
        <f t="shared" si="710"/>
        <v>0</v>
      </c>
      <c r="Z1498" s="45" t="str">
        <f t="shared" si="711"/>
        <v>NA</v>
      </c>
      <c r="AA1498" s="29" t="str">
        <f t="shared" si="712"/>
        <v>Y</v>
      </c>
      <c r="AB1498" s="46">
        <f t="shared" si="713"/>
        <v>4</v>
      </c>
      <c r="AC1498" s="31">
        <f t="shared" si="714"/>
        <v>200000</v>
      </c>
      <c r="AD1498" s="31">
        <f t="shared" si="715"/>
        <v>1000000</v>
      </c>
      <c r="AE1498" s="31">
        <f t="shared" si="716"/>
        <v>18436.658312636206</v>
      </c>
      <c r="AF1498" s="47">
        <f t="shared" si="717"/>
        <v>0</v>
      </c>
      <c r="AG1498" s="31" t="str">
        <f t="shared" si="718"/>
        <v>NA</v>
      </c>
      <c r="AH1498" s="48">
        <f t="shared" si="719"/>
        <v>3</v>
      </c>
      <c r="AI1498" s="33">
        <f t="shared" si="720"/>
        <v>20000</v>
      </c>
      <c r="AJ1498" s="33">
        <f t="shared" si="721"/>
        <v>65000</v>
      </c>
      <c r="AK1498" s="33">
        <f t="shared" si="722"/>
        <v>19120.658336035009</v>
      </c>
      <c r="AL1498" s="33">
        <f t="shared" si="723"/>
        <v>0</v>
      </c>
      <c r="AM1498" s="34">
        <f t="shared" si="724"/>
        <v>0</v>
      </c>
    </row>
    <row r="1499" spans="1:39" ht="15" customHeight="1" x14ac:dyDescent="0.3">
      <c r="A1499" s="166" t="s">
        <v>3933</v>
      </c>
      <c r="B1499" s="99">
        <v>11276</v>
      </c>
      <c r="C1499" s="99">
        <v>49637</v>
      </c>
      <c r="D1499" s="165">
        <v>44692</v>
      </c>
      <c r="E1499" s="165">
        <v>44969</v>
      </c>
      <c r="F1499" s="166">
        <v>4</v>
      </c>
      <c r="G1499" s="178">
        <v>2.93</v>
      </c>
      <c r="H1499" s="181">
        <v>0.75</v>
      </c>
      <c r="I1499" s="180">
        <v>8.3599999999999994E-2</v>
      </c>
      <c r="J1499" s="21">
        <f t="shared" si="695"/>
        <v>1.0699999999999998</v>
      </c>
      <c r="K1499" s="21" t="str">
        <f t="shared" si="696"/>
        <v>Y</v>
      </c>
      <c r="L1499" s="37" t="str">
        <f t="shared" si="697"/>
        <v>NA</v>
      </c>
      <c r="M1499" s="8" t="str">
        <f t="shared" si="698"/>
        <v>Y</v>
      </c>
      <c r="N1499" s="42">
        <f t="shared" si="699"/>
        <v>2</v>
      </c>
      <c r="O1499" s="43">
        <f t="shared" si="700"/>
        <v>200000</v>
      </c>
      <c r="P1499" s="43" t="str">
        <f t="shared" si="701"/>
        <v>NA</v>
      </c>
      <c r="Q1499" s="24">
        <f t="shared" si="702"/>
        <v>12218.673599999998</v>
      </c>
      <c r="R1499" s="43">
        <f t="shared" si="703"/>
        <v>0</v>
      </c>
      <c r="S1499" s="24">
        <f t="shared" si="704"/>
        <v>1000000</v>
      </c>
      <c r="T1499" s="25" t="str">
        <f t="shared" si="705"/>
        <v>Y</v>
      </c>
      <c r="U1499" s="44">
        <f t="shared" si="706"/>
        <v>1</v>
      </c>
      <c r="V1499" s="45">
        <f t="shared" si="707"/>
        <v>200000</v>
      </c>
      <c r="W1499" s="45">
        <f t="shared" si="708"/>
        <v>1000000</v>
      </c>
      <c r="X1499" s="28">
        <f t="shared" si="709"/>
        <v>13240.154712959997</v>
      </c>
      <c r="Y1499" s="28">
        <f t="shared" si="710"/>
        <v>0</v>
      </c>
      <c r="Z1499" s="45" t="str">
        <f t="shared" si="711"/>
        <v>NA</v>
      </c>
      <c r="AA1499" s="29" t="str">
        <f t="shared" si="712"/>
        <v>N</v>
      </c>
      <c r="AB1499" s="46">
        <f t="shared" si="713"/>
        <v>0</v>
      </c>
      <c r="AC1499" s="31">
        <f t="shared" si="714"/>
        <v>0</v>
      </c>
      <c r="AD1499" s="31">
        <f t="shared" si="715"/>
        <v>0</v>
      </c>
      <c r="AE1499" s="31">
        <f t="shared" si="716"/>
        <v>0</v>
      </c>
      <c r="AF1499" s="47">
        <f t="shared" si="717"/>
        <v>0</v>
      </c>
      <c r="AG1499" s="31">
        <f t="shared" si="718"/>
        <v>0</v>
      </c>
      <c r="AH1499" s="48">
        <f t="shared" si="719"/>
        <v>0</v>
      </c>
      <c r="AI1499" s="33">
        <f t="shared" si="720"/>
        <v>0</v>
      </c>
      <c r="AJ1499" s="33">
        <f t="shared" si="721"/>
        <v>0</v>
      </c>
      <c r="AK1499" s="33">
        <f t="shared" si="722"/>
        <v>0</v>
      </c>
      <c r="AL1499" s="33">
        <f t="shared" si="723"/>
        <v>0</v>
      </c>
      <c r="AM1499" s="34">
        <f t="shared" si="724"/>
        <v>0</v>
      </c>
    </row>
    <row r="1500" spans="1:39" ht="15" customHeight="1" x14ac:dyDescent="0.3">
      <c r="A1500" s="166" t="s">
        <v>3934</v>
      </c>
      <c r="B1500" s="99">
        <v>12454</v>
      </c>
      <c r="C1500" s="99">
        <v>69755</v>
      </c>
      <c r="D1500" s="165">
        <v>45837</v>
      </c>
      <c r="E1500" s="165">
        <v>46021</v>
      </c>
      <c r="F1500" s="166">
        <v>2</v>
      </c>
      <c r="G1500" s="178">
        <v>1.45</v>
      </c>
      <c r="H1500" s="181">
        <v>0.5</v>
      </c>
      <c r="I1500" s="180">
        <v>3.4200000000000001E-2</v>
      </c>
      <c r="J1500" s="21">
        <f t="shared" si="695"/>
        <v>0.55000000000000004</v>
      </c>
      <c r="K1500" s="21" t="str">
        <f t="shared" si="696"/>
        <v>Y</v>
      </c>
      <c r="L1500" s="37" t="str">
        <f t="shared" si="697"/>
        <v>NA</v>
      </c>
      <c r="M1500" s="8" t="str">
        <f t="shared" si="698"/>
        <v>Y</v>
      </c>
      <c r="N1500" s="42">
        <f t="shared" si="699"/>
        <v>2</v>
      </c>
      <c r="O1500" s="43">
        <f t="shared" si="700"/>
        <v>200000</v>
      </c>
      <c r="P1500" s="43" t="str">
        <f t="shared" si="701"/>
        <v>NA</v>
      </c>
      <c r="Q1500" s="24">
        <f t="shared" si="702"/>
        <v>12879.926799999999</v>
      </c>
      <c r="R1500" s="43">
        <f t="shared" si="703"/>
        <v>0</v>
      </c>
      <c r="S1500" s="24">
        <f t="shared" si="704"/>
        <v>1000000</v>
      </c>
      <c r="T1500" s="25" t="str">
        <f t="shared" si="705"/>
        <v>N</v>
      </c>
      <c r="U1500" s="44">
        <f t="shared" si="706"/>
        <v>1</v>
      </c>
      <c r="V1500" s="45">
        <f t="shared" si="707"/>
        <v>20000</v>
      </c>
      <c r="W1500" s="45">
        <f t="shared" si="708"/>
        <v>65000</v>
      </c>
      <c r="X1500" s="28">
        <f t="shared" si="709"/>
        <v>0</v>
      </c>
      <c r="Y1500" s="28">
        <f t="shared" si="710"/>
        <v>13320.42029656</v>
      </c>
      <c r="Z1500" s="45">
        <f t="shared" si="711"/>
        <v>0</v>
      </c>
      <c r="AA1500" s="29" t="str">
        <f t="shared" si="712"/>
        <v>N</v>
      </c>
      <c r="AB1500" s="46">
        <f t="shared" si="713"/>
        <v>0</v>
      </c>
      <c r="AC1500" s="31">
        <f t="shared" si="714"/>
        <v>0</v>
      </c>
      <c r="AD1500" s="31">
        <f t="shared" si="715"/>
        <v>0</v>
      </c>
      <c r="AE1500" s="31">
        <f t="shared" si="716"/>
        <v>0</v>
      </c>
      <c r="AF1500" s="47">
        <f t="shared" si="717"/>
        <v>0</v>
      </c>
      <c r="AG1500" s="31">
        <f t="shared" si="718"/>
        <v>0</v>
      </c>
      <c r="AH1500" s="48">
        <f t="shared" si="719"/>
        <v>0</v>
      </c>
      <c r="AI1500" s="33">
        <f t="shared" si="720"/>
        <v>0</v>
      </c>
      <c r="AJ1500" s="33">
        <f t="shared" si="721"/>
        <v>0</v>
      </c>
      <c r="AK1500" s="33">
        <f t="shared" si="722"/>
        <v>0</v>
      </c>
      <c r="AL1500" s="33">
        <f t="shared" si="723"/>
        <v>0</v>
      </c>
      <c r="AM1500" s="34">
        <f t="shared" si="724"/>
        <v>13320.42029656</v>
      </c>
    </row>
    <row r="1501" spans="1:39" ht="15" customHeight="1" x14ac:dyDescent="0.3">
      <c r="A1501" s="166" t="s">
        <v>3935</v>
      </c>
      <c r="B1501" s="99">
        <v>14572</v>
      </c>
      <c r="C1501" s="99">
        <v>41123</v>
      </c>
      <c r="D1501" s="165">
        <v>44898</v>
      </c>
      <c r="E1501" s="165">
        <v>45179</v>
      </c>
      <c r="F1501" s="166">
        <v>2</v>
      </c>
      <c r="G1501" s="178">
        <v>1.76</v>
      </c>
      <c r="H1501" s="181">
        <v>0.75</v>
      </c>
      <c r="I1501" s="180">
        <v>4.7899999999999998E-2</v>
      </c>
      <c r="J1501" s="21">
        <f t="shared" si="695"/>
        <v>0.24</v>
      </c>
      <c r="K1501" s="21" t="str">
        <f t="shared" si="696"/>
        <v>Y</v>
      </c>
      <c r="L1501" s="37" t="str">
        <f t="shared" si="697"/>
        <v>NA</v>
      </c>
      <c r="M1501" s="8" t="str">
        <f t="shared" si="698"/>
        <v>Y</v>
      </c>
      <c r="N1501" s="42">
        <f t="shared" si="699"/>
        <v>1</v>
      </c>
      <c r="O1501" s="43">
        <f t="shared" si="700"/>
        <v>200000</v>
      </c>
      <c r="P1501" s="43" t="str">
        <f t="shared" si="701"/>
        <v>NA</v>
      </c>
      <c r="Q1501" s="24">
        <f t="shared" si="702"/>
        <v>15269.998800000001</v>
      </c>
      <c r="R1501" s="43">
        <f t="shared" si="703"/>
        <v>0</v>
      </c>
      <c r="S1501" s="24">
        <f t="shared" si="704"/>
        <v>1000000</v>
      </c>
      <c r="T1501" s="25" t="str">
        <f t="shared" si="705"/>
        <v>N</v>
      </c>
      <c r="U1501" s="44">
        <f t="shared" si="706"/>
        <v>0</v>
      </c>
      <c r="V1501" s="45">
        <f t="shared" si="707"/>
        <v>0</v>
      </c>
      <c r="W1501" s="45">
        <f t="shared" si="708"/>
        <v>0</v>
      </c>
      <c r="X1501" s="28">
        <f t="shared" si="709"/>
        <v>0</v>
      </c>
      <c r="Y1501" s="28">
        <f t="shared" si="710"/>
        <v>0</v>
      </c>
      <c r="Z1501" s="45">
        <f t="shared" si="711"/>
        <v>0</v>
      </c>
      <c r="AA1501" s="29" t="str">
        <f t="shared" si="712"/>
        <v>N</v>
      </c>
      <c r="AB1501" s="46">
        <f t="shared" si="713"/>
        <v>0</v>
      </c>
      <c r="AC1501" s="31">
        <f t="shared" si="714"/>
        <v>0</v>
      </c>
      <c r="AD1501" s="31">
        <f t="shared" si="715"/>
        <v>0</v>
      </c>
      <c r="AE1501" s="31">
        <f t="shared" si="716"/>
        <v>0</v>
      </c>
      <c r="AF1501" s="47">
        <f t="shared" si="717"/>
        <v>0</v>
      </c>
      <c r="AG1501" s="31">
        <f t="shared" si="718"/>
        <v>0</v>
      </c>
      <c r="AH1501" s="48">
        <f t="shared" si="719"/>
        <v>0</v>
      </c>
      <c r="AI1501" s="33">
        <f t="shared" si="720"/>
        <v>0</v>
      </c>
      <c r="AJ1501" s="33">
        <f t="shared" si="721"/>
        <v>0</v>
      </c>
      <c r="AK1501" s="33">
        <f t="shared" si="722"/>
        <v>0</v>
      </c>
      <c r="AL1501" s="33">
        <f t="shared" si="723"/>
        <v>0</v>
      </c>
      <c r="AM1501" s="34">
        <f t="shared" si="724"/>
        <v>0</v>
      </c>
    </row>
    <row r="1502" spans="1:39" ht="15" customHeight="1" x14ac:dyDescent="0.3">
      <c r="A1502" s="166" t="s">
        <v>3936</v>
      </c>
      <c r="B1502" s="99">
        <v>11041</v>
      </c>
      <c r="C1502" s="99">
        <v>27775</v>
      </c>
      <c r="D1502" s="165">
        <v>45687</v>
      </c>
      <c r="E1502" s="165">
        <v>45961</v>
      </c>
      <c r="F1502" s="166">
        <v>2</v>
      </c>
      <c r="G1502" s="178">
        <v>1.66</v>
      </c>
      <c r="H1502" s="181">
        <v>1</v>
      </c>
      <c r="I1502" s="180">
        <v>4.9399999999999999E-2</v>
      </c>
      <c r="J1502" s="21">
        <f t="shared" si="695"/>
        <v>0.34000000000000008</v>
      </c>
      <c r="K1502" s="21" t="str">
        <f t="shared" si="696"/>
        <v>Y</v>
      </c>
      <c r="L1502" s="37" t="str">
        <f t="shared" si="697"/>
        <v>NA</v>
      </c>
      <c r="M1502" s="8" t="str">
        <f t="shared" si="698"/>
        <v>Y</v>
      </c>
      <c r="N1502" s="42">
        <f t="shared" si="699"/>
        <v>1</v>
      </c>
      <c r="O1502" s="43">
        <f t="shared" si="700"/>
        <v>200000</v>
      </c>
      <c r="P1502" s="43" t="str">
        <f t="shared" si="701"/>
        <v>NA</v>
      </c>
      <c r="Q1502" s="24">
        <f t="shared" si="702"/>
        <v>11586.425399999998</v>
      </c>
      <c r="R1502" s="43">
        <f t="shared" si="703"/>
        <v>0</v>
      </c>
      <c r="S1502" s="24">
        <f t="shared" si="704"/>
        <v>1000000</v>
      </c>
      <c r="T1502" s="25" t="str">
        <f t="shared" si="705"/>
        <v>N</v>
      </c>
      <c r="U1502" s="44">
        <f t="shared" si="706"/>
        <v>0</v>
      </c>
      <c r="V1502" s="45">
        <f t="shared" si="707"/>
        <v>0</v>
      </c>
      <c r="W1502" s="45">
        <f t="shared" si="708"/>
        <v>0</v>
      </c>
      <c r="X1502" s="28">
        <f t="shared" si="709"/>
        <v>0</v>
      </c>
      <c r="Y1502" s="28">
        <f t="shared" si="710"/>
        <v>0</v>
      </c>
      <c r="Z1502" s="45">
        <f t="shared" si="711"/>
        <v>0</v>
      </c>
      <c r="AA1502" s="29" t="str">
        <f t="shared" si="712"/>
        <v>N</v>
      </c>
      <c r="AB1502" s="46">
        <f t="shared" si="713"/>
        <v>0</v>
      </c>
      <c r="AC1502" s="31">
        <f t="shared" si="714"/>
        <v>0</v>
      </c>
      <c r="AD1502" s="31">
        <f t="shared" si="715"/>
        <v>0</v>
      </c>
      <c r="AE1502" s="31">
        <f t="shared" si="716"/>
        <v>0</v>
      </c>
      <c r="AF1502" s="47">
        <f t="shared" si="717"/>
        <v>0</v>
      </c>
      <c r="AG1502" s="31">
        <f t="shared" si="718"/>
        <v>0</v>
      </c>
      <c r="AH1502" s="48">
        <f t="shared" si="719"/>
        <v>0</v>
      </c>
      <c r="AI1502" s="33">
        <f t="shared" si="720"/>
        <v>0</v>
      </c>
      <c r="AJ1502" s="33">
        <f t="shared" si="721"/>
        <v>0</v>
      </c>
      <c r="AK1502" s="33">
        <f t="shared" si="722"/>
        <v>0</v>
      </c>
      <c r="AL1502" s="33">
        <f t="shared" si="723"/>
        <v>0</v>
      </c>
      <c r="AM1502" s="34">
        <f t="shared" si="724"/>
        <v>0</v>
      </c>
    </row>
    <row r="1503" spans="1:39" ht="15" customHeight="1" x14ac:dyDescent="0.3">
      <c r="A1503" s="166" t="s">
        <v>3937</v>
      </c>
      <c r="B1503" s="99">
        <v>9971</v>
      </c>
      <c r="C1503" s="99">
        <v>39526</v>
      </c>
      <c r="D1503" s="165">
        <v>44543</v>
      </c>
      <c r="E1503" s="165">
        <v>44861</v>
      </c>
      <c r="F1503" s="166">
        <v>4</v>
      </c>
      <c r="G1503" s="178">
        <v>0.43</v>
      </c>
      <c r="H1503" s="181">
        <v>0.5</v>
      </c>
      <c r="I1503" s="180">
        <v>2.3300000000000001E-2</v>
      </c>
      <c r="J1503" s="21">
        <f t="shared" si="695"/>
        <v>3.57</v>
      </c>
      <c r="K1503" s="21" t="str">
        <f t="shared" si="696"/>
        <v>Y</v>
      </c>
      <c r="L1503" s="37" t="str">
        <f t="shared" si="697"/>
        <v>NA</v>
      </c>
      <c r="M1503" s="8" t="str">
        <f t="shared" si="698"/>
        <v>Y</v>
      </c>
      <c r="N1503" s="42">
        <f t="shared" si="699"/>
        <v>8</v>
      </c>
      <c r="O1503" s="43">
        <f t="shared" si="700"/>
        <v>200000</v>
      </c>
      <c r="P1503" s="43" t="str">
        <f t="shared" si="701"/>
        <v>NA</v>
      </c>
      <c r="Q1503" s="24">
        <f t="shared" si="702"/>
        <v>10203.3243</v>
      </c>
      <c r="R1503" s="43">
        <f t="shared" si="703"/>
        <v>0</v>
      </c>
      <c r="S1503" s="24">
        <f t="shared" si="704"/>
        <v>1000000</v>
      </c>
      <c r="T1503" s="25" t="str">
        <f t="shared" si="705"/>
        <v>Y</v>
      </c>
      <c r="U1503" s="44">
        <f t="shared" si="706"/>
        <v>7</v>
      </c>
      <c r="V1503" s="45">
        <f t="shared" si="707"/>
        <v>200000</v>
      </c>
      <c r="W1503" s="45">
        <f t="shared" si="708"/>
        <v>1000000</v>
      </c>
      <c r="X1503" s="28">
        <f t="shared" si="709"/>
        <v>10441.061756190002</v>
      </c>
      <c r="Y1503" s="28">
        <f t="shared" si="710"/>
        <v>0</v>
      </c>
      <c r="Z1503" s="45" t="str">
        <f t="shared" si="711"/>
        <v>NA</v>
      </c>
      <c r="AA1503" s="29" t="str">
        <f t="shared" si="712"/>
        <v>Y</v>
      </c>
      <c r="AB1503" s="46">
        <f t="shared" si="713"/>
        <v>6</v>
      </c>
      <c r="AC1503" s="31">
        <f t="shared" si="714"/>
        <v>200000</v>
      </c>
      <c r="AD1503" s="31">
        <f t="shared" si="715"/>
        <v>1000000</v>
      </c>
      <c r="AE1503" s="31">
        <f t="shared" si="716"/>
        <v>10684.33849510923</v>
      </c>
      <c r="AF1503" s="47">
        <f t="shared" si="717"/>
        <v>0</v>
      </c>
      <c r="AG1503" s="31" t="str">
        <f t="shared" si="718"/>
        <v>NA</v>
      </c>
      <c r="AH1503" s="48">
        <f t="shared" si="719"/>
        <v>5</v>
      </c>
      <c r="AI1503" s="33">
        <f t="shared" si="720"/>
        <v>20000</v>
      </c>
      <c r="AJ1503" s="33">
        <f t="shared" si="721"/>
        <v>65000</v>
      </c>
      <c r="AK1503" s="33">
        <f t="shared" si="722"/>
        <v>10933.283582045276</v>
      </c>
      <c r="AL1503" s="33">
        <f t="shared" si="723"/>
        <v>0</v>
      </c>
      <c r="AM1503" s="34">
        <f t="shared" si="724"/>
        <v>0</v>
      </c>
    </row>
    <row r="1504" spans="1:39" ht="15" customHeight="1" x14ac:dyDescent="0.3">
      <c r="A1504" s="166" t="s">
        <v>3938</v>
      </c>
      <c r="B1504" s="99">
        <v>24533</v>
      </c>
      <c r="C1504" s="99">
        <v>64114</v>
      </c>
      <c r="D1504" s="165">
        <v>44616</v>
      </c>
      <c r="E1504" s="165">
        <v>44913</v>
      </c>
      <c r="F1504" s="166">
        <v>4</v>
      </c>
      <c r="G1504" s="178">
        <v>1.86</v>
      </c>
      <c r="H1504" s="181">
        <v>1</v>
      </c>
      <c r="I1504" s="180">
        <v>3.5799999999999998E-2</v>
      </c>
      <c r="J1504" s="21">
        <f t="shared" si="695"/>
        <v>2.1399999999999997</v>
      </c>
      <c r="K1504" s="21" t="str">
        <f t="shared" si="696"/>
        <v>Y</v>
      </c>
      <c r="L1504" s="37" t="str">
        <f t="shared" si="697"/>
        <v>NA</v>
      </c>
      <c r="M1504" s="8" t="str">
        <f t="shared" si="698"/>
        <v>Y</v>
      </c>
      <c r="N1504" s="42">
        <f t="shared" si="699"/>
        <v>3</v>
      </c>
      <c r="O1504" s="43">
        <f t="shared" si="700"/>
        <v>200000</v>
      </c>
      <c r="P1504" s="43" t="str">
        <f t="shared" si="701"/>
        <v>NA</v>
      </c>
      <c r="Q1504" s="24">
        <f t="shared" si="702"/>
        <v>25411.2814</v>
      </c>
      <c r="R1504" s="43">
        <f t="shared" si="703"/>
        <v>0</v>
      </c>
      <c r="S1504" s="24">
        <f t="shared" si="704"/>
        <v>1000000</v>
      </c>
      <c r="T1504" s="25" t="str">
        <f t="shared" si="705"/>
        <v>Y</v>
      </c>
      <c r="U1504" s="44">
        <f t="shared" si="706"/>
        <v>2</v>
      </c>
      <c r="V1504" s="45">
        <f t="shared" si="707"/>
        <v>200000</v>
      </c>
      <c r="W1504" s="45">
        <f t="shared" si="708"/>
        <v>1000000</v>
      </c>
      <c r="X1504" s="28">
        <f t="shared" si="709"/>
        <v>26321.005274120002</v>
      </c>
      <c r="Y1504" s="28">
        <f t="shared" si="710"/>
        <v>0</v>
      </c>
      <c r="Z1504" s="45" t="str">
        <f t="shared" si="711"/>
        <v>NA</v>
      </c>
      <c r="AA1504" s="29" t="str">
        <f t="shared" si="712"/>
        <v>Y</v>
      </c>
      <c r="AB1504" s="46">
        <f t="shared" si="713"/>
        <v>1</v>
      </c>
      <c r="AC1504" s="31">
        <f t="shared" si="714"/>
        <v>200000</v>
      </c>
      <c r="AD1504" s="31">
        <f t="shared" si="715"/>
        <v>1000000</v>
      </c>
      <c r="AE1504" s="31">
        <f t="shared" si="716"/>
        <v>27263.297262933498</v>
      </c>
      <c r="AF1504" s="47">
        <f t="shared" si="717"/>
        <v>0</v>
      </c>
      <c r="AG1504" s="31" t="str">
        <f t="shared" si="718"/>
        <v>NA</v>
      </c>
      <c r="AH1504" s="48">
        <f t="shared" si="719"/>
        <v>0</v>
      </c>
      <c r="AI1504" s="33">
        <f t="shared" si="720"/>
        <v>0</v>
      </c>
      <c r="AJ1504" s="33">
        <f t="shared" si="721"/>
        <v>0</v>
      </c>
      <c r="AK1504" s="33">
        <f t="shared" si="722"/>
        <v>0</v>
      </c>
      <c r="AL1504" s="33">
        <f t="shared" si="723"/>
        <v>0</v>
      </c>
      <c r="AM1504" s="34">
        <f t="shared" si="724"/>
        <v>0</v>
      </c>
    </row>
    <row r="1505" spans="1:39" ht="15" customHeight="1" x14ac:dyDescent="0.3">
      <c r="A1505" s="166" t="s">
        <v>3939</v>
      </c>
      <c r="B1505" s="99">
        <v>15006</v>
      </c>
      <c r="C1505" s="99">
        <v>99537</v>
      </c>
      <c r="D1505" s="165">
        <v>44933</v>
      </c>
      <c r="E1505" s="165">
        <v>44993</v>
      </c>
      <c r="F1505" s="166">
        <v>2</v>
      </c>
      <c r="G1505" s="178">
        <v>1.9</v>
      </c>
      <c r="H1505" s="181">
        <v>0.5</v>
      </c>
      <c r="I1505" s="180">
        <v>5.8799999999999998E-2</v>
      </c>
      <c r="J1505" s="21">
        <f t="shared" si="695"/>
        <v>0.10000000000000009</v>
      </c>
      <c r="K1505" s="21" t="str">
        <f t="shared" si="696"/>
        <v>Y</v>
      </c>
      <c r="L1505" s="37" t="str">
        <f t="shared" si="697"/>
        <v>NA</v>
      </c>
      <c r="M1505" s="8" t="str">
        <f t="shared" si="698"/>
        <v>Y</v>
      </c>
      <c r="N1505" s="42">
        <f t="shared" si="699"/>
        <v>1</v>
      </c>
      <c r="O1505" s="43">
        <f t="shared" si="700"/>
        <v>200000</v>
      </c>
      <c r="P1505" s="43" t="str">
        <f t="shared" si="701"/>
        <v>NA</v>
      </c>
      <c r="Q1505" s="24">
        <f t="shared" si="702"/>
        <v>15888.352799999999</v>
      </c>
      <c r="R1505" s="43">
        <f t="shared" si="703"/>
        <v>0</v>
      </c>
      <c r="S1505" s="24">
        <f t="shared" si="704"/>
        <v>1000000</v>
      </c>
      <c r="T1505" s="25" t="str">
        <f t="shared" si="705"/>
        <v>N</v>
      </c>
      <c r="U1505" s="44">
        <f t="shared" si="706"/>
        <v>0</v>
      </c>
      <c r="V1505" s="45">
        <f t="shared" si="707"/>
        <v>0</v>
      </c>
      <c r="W1505" s="45">
        <f t="shared" si="708"/>
        <v>0</v>
      </c>
      <c r="X1505" s="28">
        <f t="shared" si="709"/>
        <v>0</v>
      </c>
      <c r="Y1505" s="28">
        <f t="shared" si="710"/>
        <v>0</v>
      </c>
      <c r="Z1505" s="45">
        <f t="shared" si="711"/>
        <v>0</v>
      </c>
      <c r="AA1505" s="29" t="str">
        <f t="shared" si="712"/>
        <v>N</v>
      </c>
      <c r="AB1505" s="46">
        <f t="shared" si="713"/>
        <v>0</v>
      </c>
      <c r="AC1505" s="31">
        <f t="shared" si="714"/>
        <v>0</v>
      </c>
      <c r="AD1505" s="31">
        <f t="shared" si="715"/>
        <v>0</v>
      </c>
      <c r="AE1505" s="31">
        <f t="shared" si="716"/>
        <v>0</v>
      </c>
      <c r="AF1505" s="47">
        <f t="shared" si="717"/>
        <v>0</v>
      </c>
      <c r="AG1505" s="31">
        <f t="shared" si="718"/>
        <v>0</v>
      </c>
      <c r="AH1505" s="48">
        <f t="shared" si="719"/>
        <v>0</v>
      </c>
      <c r="AI1505" s="33">
        <f t="shared" si="720"/>
        <v>0</v>
      </c>
      <c r="AJ1505" s="33">
        <f t="shared" si="721"/>
        <v>0</v>
      </c>
      <c r="AK1505" s="33">
        <f t="shared" si="722"/>
        <v>0</v>
      </c>
      <c r="AL1505" s="33">
        <f t="shared" si="723"/>
        <v>0</v>
      </c>
      <c r="AM1505" s="34">
        <f t="shared" si="724"/>
        <v>0</v>
      </c>
    </row>
    <row r="1506" spans="1:39" ht="15" customHeight="1" x14ac:dyDescent="0.3">
      <c r="A1506" s="166" t="s">
        <v>3940</v>
      </c>
      <c r="B1506" s="99">
        <v>10146</v>
      </c>
      <c r="C1506" s="99">
        <v>51585</v>
      </c>
      <c r="D1506" s="165">
        <v>45849</v>
      </c>
      <c r="E1506" s="165">
        <v>46161</v>
      </c>
      <c r="F1506" s="166">
        <v>2</v>
      </c>
      <c r="G1506" s="178">
        <v>0.4</v>
      </c>
      <c r="H1506" s="181">
        <v>1</v>
      </c>
      <c r="I1506" s="180">
        <v>4.65E-2</v>
      </c>
      <c r="J1506" s="21">
        <f t="shared" si="695"/>
        <v>1.6</v>
      </c>
      <c r="K1506" s="21" t="str">
        <f t="shared" si="696"/>
        <v>Y</v>
      </c>
      <c r="L1506" s="37" t="str">
        <f t="shared" si="697"/>
        <v>NA</v>
      </c>
      <c r="M1506" s="8" t="str">
        <f t="shared" si="698"/>
        <v>Y</v>
      </c>
      <c r="N1506" s="42">
        <f t="shared" si="699"/>
        <v>2</v>
      </c>
      <c r="O1506" s="43">
        <f t="shared" si="700"/>
        <v>200000</v>
      </c>
      <c r="P1506" s="43" t="str">
        <f t="shared" si="701"/>
        <v>NA</v>
      </c>
      <c r="Q1506" s="24">
        <f t="shared" si="702"/>
        <v>10617.789000000001</v>
      </c>
      <c r="R1506" s="43">
        <f t="shared" si="703"/>
        <v>0</v>
      </c>
      <c r="S1506" s="24">
        <f t="shared" si="704"/>
        <v>1000000</v>
      </c>
      <c r="T1506" s="25" t="str">
        <f t="shared" si="705"/>
        <v>Y</v>
      </c>
      <c r="U1506" s="44">
        <f t="shared" si="706"/>
        <v>1</v>
      </c>
      <c r="V1506" s="45">
        <f t="shared" si="707"/>
        <v>200000</v>
      </c>
      <c r="W1506" s="45">
        <f t="shared" si="708"/>
        <v>1000000</v>
      </c>
      <c r="X1506" s="28">
        <f t="shared" si="709"/>
        <v>11111.5161885</v>
      </c>
      <c r="Y1506" s="28">
        <f t="shared" si="710"/>
        <v>0</v>
      </c>
      <c r="Z1506" s="45" t="str">
        <f t="shared" si="711"/>
        <v>NA</v>
      </c>
      <c r="AA1506" s="29" t="str">
        <f t="shared" si="712"/>
        <v>N</v>
      </c>
      <c r="AB1506" s="46">
        <f t="shared" si="713"/>
        <v>0</v>
      </c>
      <c r="AC1506" s="31">
        <f t="shared" si="714"/>
        <v>0</v>
      </c>
      <c r="AD1506" s="31">
        <f t="shared" si="715"/>
        <v>0</v>
      </c>
      <c r="AE1506" s="31">
        <f t="shared" si="716"/>
        <v>0</v>
      </c>
      <c r="AF1506" s="47">
        <f t="shared" si="717"/>
        <v>0</v>
      </c>
      <c r="AG1506" s="31">
        <f t="shared" si="718"/>
        <v>0</v>
      </c>
      <c r="AH1506" s="48">
        <f t="shared" si="719"/>
        <v>0</v>
      </c>
      <c r="AI1506" s="33">
        <f t="shared" si="720"/>
        <v>0</v>
      </c>
      <c r="AJ1506" s="33">
        <f t="shared" si="721"/>
        <v>0</v>
      </c>
      <c r="AK1506" s="33">
        <f t="shared" si="722"/>
        <v>0</v>
      </c>
      <c r="AL1506" s="33">
        <f t="shared" si="723"/>
        <v>0</v>
      </c>
      <c r="AM1506" s="34">
        <f t="shared" si="724"/>
        <v>0</v>
      </c>
    </row>
    <row r="1507" spans="1:39" ht="15" customHeight="1" x14ac:dyDescent="0.3">
      <c r="A1507" s="166" t="s">
        <v>3941</v>
      </c>
      <c r="B1507" s="99">
        <v>14543</v>
      </c>
      <c r="C1507" s="99">
        <v>28821</v>
      </c>
      <c r="D1507" s="165">
        <v>45730</v>
      </c>
      <c r="E1507" s="165">
        <v>45907</v>
      </c>
      <c r="F1507" s="166">
        <v>4</v>
      </c>
      <c r="G1507" s="178">
        <v>2.84</v>
      </c>
      <c r="H1507" s="181">
        <v>1</v>
      </c>
      <c r="I1507" s="180">
        <v>0.02</v>
      </c>
      <c r="J1507" s="21">
        <f t="shared" si="695"/>
        <v>1.1600000000000001</v>
      </c>
      <c r="K1507" s="21" t="str">
        <f t="shared" si="696"/>
        <v>Y</v>
      </c>
      <c r="L1507" s="37" t="str">
        <f t="shared" si="697"/>
        <v>NA</v>
      </c>
      <c r="M1507" s="8" t="str">
        <f t="shared" si="698"/>
        <v>Y</v>
      </c>
      <c r="N1507" s="42">
        <f t="shared" si="699"/>
        <v>2</v>
      </c>
      <c r="O1507" s="43">
        <f t="shared" si="700"/>
        <v>200000</v>
      </c>
      <c r="P1507" s="43" t="str">
        <f t="shared" si="701"/>
        <v>NA</v>
      </c>
      <c r="Q1507" s="24">
        <f t="shared" si="702"/>
        <v>14833.86</v>
      </c>
      <c r="R1507" s="43">
        <f t="shared" si="703"/>
        <v>0</v>
      </c>
      <c r="S1507" s="24">
        <f t="shared" si="704"/>
        <v>1000000</v>
      </c>
      <c r="T1507" s="25" t="str">
        <f t="shared" si="705"/>
        <v>Y</v>
      </c>
      <c r="U1507" s="44">
        <f t="shared" si="706"/>
        <v>1</v>
      </c>
      <c r="V1507" s="45">
        <f t="shared" si="707"/>
        <v>200000</v>
      </c>
      <c r="W1507" s="45">
        <f t="shared" si="708"/>
        <v>1000000</v>
      </c>
      <c r="X1507" s="28">
        <f t="shared" si="709"/>
        <v>15130.537200000001</v>
      </c>
      <c r="Y1507" s="28">
        <f t="shared" si="710"/>
        <v>0</v>
      </c>
      <c r="Z1507" s="45" t="str">
        <f t="shared" si="711"/>
        <v>NA</v>
      </c>
      <c r="AA1507" s="29" t="str">
        <f t="shared" si="712"/>
        <v>N</v>
      </c>
      <c r="AB1507" s="46">
        <f t="shared" si="713"/>
        <v>0</v>
      </c>
      <c r="AC1507" s="31">
        <f t="shared" si="714"/>
        <v>0</v>
      </c>
      <c r="AD1507" s="31">
        <f t="shared" si="715"/>
        <v>0</v>
      </c>
      <c r="AE1507" s="31">
        <f t="shared" si="716"/>
        <v>0</v>
      </c>
      <c r="AF1507" s="47">
        <f t="shared" si="717"/>
        <v>0</v>
      </c>
      <c r="AG1507" s="31">
        <f t="shared" si="718"/>
        <v>0</v>
      </c>
      <c r="AH1507" s="48">
        <f t="shared" si="719"/>
        <v>0</v>
      </c>
      <c r="AI1507" s="33">
        <f t="shared" si="720"/>
        <v>0</v>
      </c>
      <c r="AJ1507" s="33">
        <f t="shared" si="721"/>
        <v>0</v>
      </c>
      <c r="AK1507" s="33">
        <f t="shared" si="722"/>
        <v>0</v>
      </c>
      <c r="AL1507" s="33">
        <f t="shared" si="723"/>
        <v>0</v>
      </c>
      <c r="AM1507" s="34">
        <f t="shared" si="724"/>
        <v>0</v>
      </c>
    </row>
    <row r="1508" spans="1:39" ht="15" customHeight="1" x14ac:dyDescent="0.3">
      <c r="A1508" s="166" t="s">
        <v>3942</v>
      </c>
      <c r="B1508" s="99">
        <v>24326</v>
      </c>
      <c r="C1508" s="99">
        <v>60254</v>
      </c>
      <c r="D1508" s="165">
        <v>45334</v>
      </c>
      <c r="E1508" s="165">
        <v>45422</v>
      </c>
      <c r="F1508" s="166">
        <v>2</v>
      </c>
      <c r="G1508" s="178">
        <v>1.33</v>
      </c>
      <c r="H1508" s="181">
        <v>0.75</v>
      </c>
      <c r="I1508" s="180">
        <v>7.2900000000000006E-2</v>
      </c>
      <c r="J1508" s="21">
        <f t="shared" si="695"/>
        <v>0.66999999999999993</v>
      </c>
      <c r="K1508" s="21" t="str">
        <f t="shared" si="696"/>
        <v>Y</v>
      </c>
      <c r="L1508" s="37" t="str">
        <f t="shared" si="697"/>
        <v>NA</v>
      </c>
      <c r="M1508" s="8" t="str">
        <f t="shared" si="698"/>
        <v>Y</v>
      </c>
      <c r="N1508" s="42">
        <f t="shared" si="699"/>
        <v>1</v>
      </c>
      <c r="O1508" s="43">
        <f t="shared" si="700"/>
        <v>200000</v>
      </c>
      <c r="P1508" s="43" t="str">
        <f t="shared" si="701"/>
        <v>NA</v>
      </c>
      <c r="Q1508" s="24">
        <f t="shared" si="702"/>
        <v>26099.365399999999</v>
      </c>
      <c r="R1508" s="43">
        <f t="shared" si="703"/>
        <v>0</v>
      </c>
      <c r="S1508" s="24">
        <f t="shared" si="704"/>
        <v>1000000</v>
      </c>
      <c r="T1508" s="25" t="str">
        <f t="shared" si="705"/>
        <v>N</v>
      </c>
      <c r="U1508" s="44">
        <f t="shared" si="706"/>
        <v>0</v>
      </c>
      <c r="V1508" s="45">
        <f t="shared" si="707"/>
        <v>0</v>
      </c>
      <c r="W1508" s="45">
        <f t="shared" si="708"/>
        <v>0</v>
      </c>
      <c r="X1508" s="28">
        <f t="shared" si="709"/>
        <v>0</v>
      </c>
      <c r="Y1508" s="28">
        <f t="shared" si="710"/>
        <v>0</v>
      </c>
      <c r="Z1508" s="45">
        <f t="shared" si="711"/>
        <v>0</v>
      </c>
      <c r="AA1508" s="29" t="str">
        <f t="shared" si="712"/>
        <v>N</v>
      </c>
      <c r="AB1508" s="46">
        <f t="shared" si="713"/>
        <v>0</v>
      </c>
      <c r="AC1508" s="31">
        <f t="shared" si="714"/>
        <v>0</v>
      </c>
      <c r="AD1508" s="31">
        <f t="shared" si="715"/>
        <v>0</v>
      </c>
      <c r="AE1508" s="31">
        <f t="shared" si="716"/>
        <v>0</v>
      </c>
      <c r="AF1508" s="47">
        <f t="shared" si="717"/>
        <v>0</v>
      </c>
      <c r="AG1508" s="31">
        <f t="shared" si="718"/>
        <v>0</v>
      </c>
      <c r="AH1508" s="48">
        <f t="shared" si="719"/>
        <v>0</v>
      </c>
      <c r="AI1508" s="33">
        <f t="shared" si="720"/>
        <v>0</v>
      </c>
      <c r="AJ1508" s="33">
        <f t="shared" si="721"/>
        <v>0</v>
      </c>
      <c r="AK1508" s="33">
        <f t="shared" si="722"/>
        <v>0</v>
      </c>
      <c r="AL1508" s="33">
        <f t="shared" si="723"/>
        <v>0</v>
      </c>
      <c r="AM1508" s="34">
        <f t="shared" si="724"/>
        <v>0</v>
      </c>
    </row>
    <row r="1509" spans="1:39" ht="15" customHeight="1" x14ac:dyDescent="0.3">
      <c r="A1509" s="166" t="s">
        <v>3943</v>
      </c>
      <c r="B1509" s="99">
        <v>10436</v>
      </c>
      <c r="C1509" s="99">
        <v>60755</v>
      </c>
      <c r="D1509" s="165">
        <v>44986</v>
      </c>
      <c r="E1509" s="165">
        <v>45307</v>
      </c>
      <c r="F1509" s="166">
        <v>4</v>
      </c>
      <c r="G1509" s="178">
        <v>1.81</v>
      </c>
      <c r="H1509" s="181">
        <v>1</v>
      </c>
      <c r="I1509" s="180">
        <v>6.3200000000000006E-2</v>
      </c>
      <c r="J1509" s="21">
        <f t="shared" si="695"/>
        <v>2.19</v>
      </c>
      <c r="K1509" s="21" t="str">
        <f t="shared" si="696"/>
        <v>Y</v>
      </c>
      <c r="L1509" s="37" t="str">
        <f t="shared" si="697"/>
        <v>NA</v>
      </c>
      <c r="M1509" s="8" t="str">
        <f t="shared" si="698"/>
        <v>Y</v>
      </c>
      <c r="N1509" s="42">
        <f t="shared" si="699"/>
        <v>3</v>
      </c>
      <c r="O1509" s="43">
        <f t="shared" si="700"/>
        <v>200000</v>
      </c>
      <c r="P1509" s="43" t="str">
        <f t="shared" si="701"/>
        <v>NA</v>
      </c>
      <c r="Q1509" s="24">
        <f t="shared" si="702"/>
        <v>11095.555199999999</v>
      </c>
      <c r="R1509" s="43">
        <f t="shared" si="703"/>
        <v>0</v>
      </c>
      <c r="S1509" s="24">
        <f t="shared" si="704"/>
        <v>1000000</v>
      </c>
      <c r="T1509" s="25" t="str">
        <f t="shared" si="705"/>
        <v>Y</v>
      </c>
      <c r="U1509" s="44">
        <f t="shared" si="706"/>
        <v>2</v>
      </c>
      <c r="V1509" s="45">
        <f t="shared" si="707"/>
        <v>200000</v>
      </c>
      <c r="W1509" s="45">
        <f t="shared" si="708"/>
        <v>1000000</v>
      </c>
      <c r="X1509" s="28">
        <f t="shared" si="709"/>
        <v>11796.794288639998</v>
      </c>
      <c r="Y1509" s="28">
        <f t="shared" si="710"/>
        <v>0</v>
      </c>
      <c r="Z1509" s="45" t="str">
        <f t="shared" si="711"/>
        <v>NA</v>
      </c>
      <c r="AA1509" s="29" t="str">
        <f t="shared" si="712"/>
        <v>Y</v>
      </c>
      <c r="AB1509" s="46">
        <f t="shared" si="713"/>
        <v>1</v>
      </c>
      <c r="AC1509" s="31">
        <f t="shared" si="714"/>
        <v>200000</v>
      </c>
      <c r="AD1509" s="31">
        <f t="shared" si="715"/>
        <v>1000000</v>
      </c>
      <c r="AE1509" s="31">
        <f t="shared" si="716"/>
        <v>12542.351687682045</v>
      </c>
      <c r="AF1509" s="47">
        <f t="shared" si="717"/>
        <v>0</v>
      </c>
      <c r="AG1509" s="31" t="str">
        <f t="shared" si="718"/>
        <v>NA</v>
      </c>
      <c r="AH1509" s="48">
        <f t="shared" si="719"/>
        <v>0</v>
      </c>
      <c r="AI1509" s="33">
        <f t="shared" si="720"/>
        <v>0</v>
      </c>
      <c r="AJ1509" s="33">
        <f t="shared" si="721"/>
        <v>0</v>
      </c>
      <c r="AK1509" s="33">
        <f t="shared" si="722"/>
        <v>0</v>
      </c>
      <c r="AL1509" s="33">
        <f t="shared" si="723"/>
        <v>0</v>
      </c>
      <c r="AM1509" s="34">
        <f t="shared" si="724"/>
        <v>0</v>
      </c>
    </row>
    <row r="1510" spans="1:39" ht="15" customHeight="1" x14ac:dyDescent="0.3">
      <c r="A1510" s="166" t="s">
        <v>3944</v>
      </c>
      <c r="B1510" s="99">
        <v>21399</v>
      </c>
      <c r="C1510" s="99">
        <v>102175</v>
      </c>
      <c r="D1510" s="165">
        <v>45193</v>
      </c>
      <c r="E1510" s="165">
        <v>45447</v>
      </c>
      <c r="F1510" s="166">
        <v>2</v>
      </c>
      <c r="G1510" s="178">
        <v>1.24</v>
      </c>
      <c r="H1510" s="181">
        <v>1</v>
      </c>
      <c r="I1510" s="180">
        <v>6.6400000000000001E-2</v>
      </c>
      <c r="J1510" s="21">
        <f t="shared" si="695"/>
        <v>0.76</v>
      </c>
      <c r="K1510" s="21" t="str">
        <f t="shared" si="696"/>
        <v>Y</v>
      </c>
      <c r="L1510" s="37" t="str">
        <f t="shared" si="697"/>
        <v>NA</v>
      </c>
      <c r="M1510" s="8" t="str">
        <f t="shared" si="698"/>
        <v>Y</v>
      </c>
      <c r="N1510" s="42">
        <f t="shared" si="699"/>
        <v>1</v>
      </c>
      <c r="O1510" s="43">
        <f t="shared" si="700"/>
        <v>200000</v>
      </c>
      <c r="P1510" s="43" t="str">
        <f t="shared" si="701"/>
        <v>NA</v>
      </c>
      <c r="Q1510" s="24">
        <f t="shared" si="702"/>
        <v>22819.893599999999</v>
      </c>
      <c r="R1510" s="43">
        <f t="shared" si="703"/>
        <v>0</v>
      </c>
      <c r="S1510" s="24">
        <f t="shared" si="704"/>
        <v>1000000</v>
      </c>
      <c r="T1510" s="25" t="str">
        <f t="shared" si="705"/>
        <v>N</v>
      </c>
      <c r="U1510" s="44">
        <f t="shared" si="706"/>
        <v>0</v>
      </c>
      <c r="V1510" s="45">
        <f t="shared" si="707"/>
        <v>0</v>
      </c>
      <c r="W1510" s="45">
        <f t="shared" si="708"/>
        <v>0</v>
      </c>
      <c r="X1510" s="28">
        <f t="shared" si="709"/>
        <v>0</v>
      </c>
      <c r="Y1510" s="28">
        <f t="shared" si="710"/>
        <v>0</v>
      </c>
      <c r="Z1510" s="45">
        <f t="shared" si="711"/>
        <v>0</v>
      </c>
      <c r="AA1510" s="29" t="str">
        <f t="shared" si="712"/>
        <v>N</v>
      </c>
      <c r="AB1510" s="46">
        <f t="shared" si="713"/>
        <v>0</v>
      </c>
      <c r="AC1510" s="31">
        <f t="shared" si="714"/>
        <v>0</v>
      </c>
      <c r="AD1510" s="31">
        <f t="shared" si="715"/>
        <v>0</v>
      </c>
      <c r="AE1510" s="31">
        <f t="shared" si="716"/>
        <v>0</v>
      </c>
      <c r="AF1510" s="47">
        <f t="shared" si="717"/>
        <v>0</v>
      </c>
      <c r="AG1510" s="31">
        <f t="shared" si="718"/>
        <v>0</v>
      </c>
      <c r="AH1510" s="48">
        <f t="shared" si="719"/>
        <v>0</v>
      </c>
      <c r="AI1510" s="33">
        <f t="shared" si="720"/>
        <v>0</v>
      </c>
      <c r="AJ1510" s="33">
        <f t="shared" si="721"/>
        <v>0</v>
      </c>
      <c r="AK1510" s="33">
        <f t="shared" si="722"/>
        <v>0</v>
      </c>
      <c r="AL1510" s="33">
        <f t="shared" si="723"/>
        <v>0</v>
      </c>
      <c r="AM1510" s="34">
        <f t="shared" si="724"/>
        <v>0</v>
      </c>
    </row>
    <row r="1511" spans="1:39" ht="15" customHeight="1" x14ac:dyDescent="0.3">
      <c r="A1511" s="166" t="s">
        <v>3945</v>
      </c>
      <c r="B1511" s="99">
        <v>5847</v>
      </c>
      <c r="C1511" s="99">
        <v>27817</v>
      </c>
      <c r="D1511" s="165">
        <v>45736</v>
      </c>
      <c r="E1511" s="165">
        <v>46060</v>
      </c>
      <c r="F1511" s="166">
        <v>2</v>
      </c>
      <c r="G1511" s="178">
        <v>2</v>
      </c>
      <c r="H1511" s="181">
        <v>0.75</v>
      </c>
      <c r="I1511" s="180">
        <v>5.5300000000000002E-2</v>
      </c>
      <c r="J1511" s="21">
        <f t="shared" si="695"/>
        <v>0</v>
      </c>
      <c r="K1511" s="21" t="str">
        <f t="shared" si="696"/>
        <v>N</v>
      </c>
      <c r="L1511" s="37">
        <f t="shared" si="697"/>
        <v>0</v>
      </c>
      <c r="M1511" s="8" t="str">
        <f t="shared" si="698"/>
        <v>N</v>
      </c>
      <c r="N1511" s="42">
        <f t="shared" si="699"/>
        <v>0</v>
      </c>
      <c r="O1511" s="43">
        <f t="shared" si="700"/>
        <v>0</v>
      </c>
      <c r="P1511" s="43">
        <f t="shared" si="701"/>
        <v>0</v>
      </c>
      <c r="Q1511" s="24">
        <f t="shared" si="702"/>
        <v>0</v>
      </c>
      <c r="R1511" s="43">
        <f t="shared" si="703"/>
        <v>0</v>
      </c>
      <c r="S1511" s="24">
        <f t="shared" si="704"/>
        <v>37183</v>
      </c>
      <c r="T1511" s="25" t="str">
        <f t="shared" si="705"/>
        <v>N</v>
      </c>
      <c r="U1511" s="44">
        <f t="shared" si="706"/>
        <v>0</v>
      </c>
      <c r="V1511" s="45">
        <f t="shared" si="707"/>
        <v>0</v>
      </c>
      <c r="W1511" s="45">
        <f t="shared" si="708"/>
        <v>0</v>
      </c>
      <c r="X1511" s="28">
        <f t="shared" si="709"/>
        <v>0</v>
      </c>
      <c r="Y1511" s="28">
        <f t="shared" si="710"/>
        <v>0</v>
      </c>
      <c r="Z1511" s="45">
        <f t="shared" si="711"/>
        <v>0</v>
      </c>
      <c r="AA1511" s="29" t="str">
        <f t="shared" si="712"/>
        <v>N</v>
      </c>
      <c r="AB1511" s="46">
        <f t="shared" si="713"/>
        <v>0</v>
      </c>
      <c r="AC1511" s="31">
        <f t="shared" si="714"/>
        <v>0</v>
      </c>
      <c r="AD1511" s="31">
        <f t="shared" si="715"/>
        <v>0</v>
      </c>
      <c r="AE1511" s="31">
        <f t="shared" si="716"/>
        <v>0</v>
      </c>
      <c r="AF1511" s="47">
        <f t="shared" si="717"/>
        <v>0</v>
      </c>
      <c r="AG1511" s="31">
        <f t="shared" si="718"/>
        <v>0</v>
      </c>
      <c r="AH1511" s="48">
        <f t="shared" si="719"/>
        <v>0</v>
      </c>
      <c r="AI1511" s="33">
        <f t="shared" si="720"/>
        <v>0</v>
      </c>
      <c r="AJ1511" s="33">
        <f t="shared" si="721"/>
        <v>0</v>
      </c>
      <c r="AK1511" s="33">
        <f t="shared" si="722"/>
        <v>0</v>
      </c>
      <c r="AL1511" s="33">
        <f t="shared" si="723"/>
        <v>0</v>
      </c>
      <c r="AM1511" s="34">
        <f t="shared" si="724"/>
        <v>0</v>
      </c>
    </row>
    <row r="1512" spans="1:39" ht="15" customHeight="1" x14ac:dyDescent="0.3">
      <c r="A1512" s="166" t="s">
        <v>3946</v>
      </c>
      <c r="B1512" s="99">
        <v>22005</v>
      </c>
      <c r="C1512" s="99">
        <v>89968</v>
      </c>
      <c r="D1512" s="165">
        <v>45635</v>
      </c>
      <c r="E1512" s="165">
        <v>45757</v>
      </c>
      <c r="F1512" s="166">
        <v>4</v>
      </c>
      <c r="G1512" s="178">
        <v>2.58</v>
      </c>
      <c r="H1512" s="181">
        <v>1</v>
      </c>
      <c r="I1512" s="180">
        <v>8.2799999999999999E-2</v>
      </c>
      <c r="J1512" s="21">
        <f t="shared" si="695"/>
        <v>1.42</v>
      </c>
      <c r="K1512" s="21" t="str">
        <f t="shared" si="696"/>
        <v>Y</v>
      </c>
      <c r="L1512" s="37" t="str">
        <f t="shared" si="697"/>
        <v>NA</v>
      </c>
      <c r="M1512" s="8" t="str">
        <f t="shared" si="698"/>
        <v>Y</v>
      </c>
      <c r="N1512" s="42">
        <f t="shared" si="699"/>
        <v>2</v>
      </c>
      <c r="O1512" s="43">
        <f t="shared" si="700"/>
        <v>200000</v>
      </c>
      <c r="P1512" s="43" t="str">
        <f t="shared" si="701"/>
        <v>NA</v>
      </c>
      <c r="Q1512" s="24">
        <f t="shared" si="702"/>
        <v>23827.013999999999</v>
      </c>
      <c r="R1512" s="43">
        <f t="shared" si="703"/>
        <v>0</v>
      </c>
      <c r="S1512" s="24">
        <f t="shared" si="704"/>
        <v>1000000</v>
      </c>
      <c r="T1512" s="25" t="str">
        <f t="shared" si="705"/>
        <v>Y</v>
      </c>
      <c r="U1512" s="44">
        <f t="shared" si="706"/>
        <v>1</v>
      </c>
      <c r="V1512" s="45">
        <f t="shared" si="707"/>
        <v>200000</v>
      </c>
      <c r="W1512" s="45">
        <f t="shared" si="708"/>
        <v>1000000</v>
      </c>
      <c r="X1512" s="28">
        <f t="shared" si="709"/>
        <v>25799.8907592</v>
      </c>
      <c r="Y1512" s="28">
        <f t="shared" si="710"/>
        <v>0</v>
      </c>
      <c r="Z1512" s="45" t="str">
        <f t="shared" si="711"/>
        <v>NA</v>
      </c>
      <c r="AA1512" s="29" t="str">
        <f t="shared" si="712"/>
        <v>N</v>
      </c>
      <c r="AB1512" s="46">
        <f t="shared" si="713"/>
        <v>0</v>
      </c>
      <c r="AC1512" s="31">
        <f t="shared" si="714"/>
        <v>0</v>
      </c>
      <c r="AD1512" s="31">
        <f t="shared" si="715"/>
        <v>0</v>
      </c>
      <c r="AE1512" s="31">
        <f t="shared" si="716"/>
        <v>0</v>
      </c>
      <c r="AF1512" s="47">
        <f t="shared" si="717"/>
        <v>0</v>
      </c>
      <c r="AG1512" s="31">
        <f t="shared" si="718"/>
        <v>0</v>
      </c>
      <c r="AH1512" s="48">
        <f t="shared" si="719"/>
        <v>0</v>
      </c>
      <c r="AI1512" s="33">
        <f t="shared" si="720"/>
        <v>0</v>
      </c>
      <c r="AJ1512" s="33">
        <f t="shared" si="721"/>
        <v>0</v>
      </c>
      <c r="AK1512" s="33">
        <f t="shared" si="722"/>
        <v>0</v>
      </c>
      <c r="AL1512" s="33">
        <f t="shared" si="723"/>
        <v>0</v>
      </c>
      <c r="AM1512" s="34">
        <f t="shared" si="724"/>
        <v>0</v>
      </c>
    </row>
    <row r="1513" spans="1:39" ht="15" customHeight="1" x14ac:dyDescent="0.3">
      <c r="A1513" s="166" t="s">
        <v>3947</v>
      </c>
      <c r="B1513" s="99">
        <v>18380</v>
      </c>
      <c r="C1513" s="99">
        <v>72067</v>
      </c>
      <c r="D1513" s="165">
        <v>45547</v>
      </c>
      <c r="E1513" s="165">
        <v>45630</v>
      </c>
      <c r="F1513" s="166">
        <v>2</v>
      </c>
      <c r="G1513" s="178">
        <v>0.73</v>
      </c>
      <c r="H1513" s="181">
        <v>1</v>
      </c>
      <c r="I1513" s="180">
        <v>3.5200000000000002E-2</v>
      </c>
      <c r="J1513" s="21">
        <f t="shared" si="695"/>
        <v>1.27</v>
      </c>
      <c r="K1513" s="21" t="str">
        <f t="shared" si="696"/>
        <v>Y</v>
      </c>
      <c r="L1513" s="37" t="str">
        <f t="shared" si="697"/>
        <v>NA</v>
      </c>
      <c r="M1513" s="8" t="str">
        <f t="shared" si="698"/>
        <v>Y</v>
      </c>
      <c r="N1513" s="42">
        <f t="shared" si="699"/>
        <v>2</v>
      </c>
      <c r="O1513" s="43">
        <f t="shared" si="700"/>
        <v>200000</v>
      </c>
      <c r="P1513" s="43" t="str">
        <f t="shared" si="701"/>
        <v>NA</v>
      </c>
      <c r="Q1513" s="24">
        <f t="shared" si="702"/>
        <v>19026.975999999999</v>
      </c>
      <c r="R1513" s="43">
        <f t="shared" si="703"/>
        <v>0</v>
      </c>
      <c r="S1513" s="24">
        <f t="shared" si="704"/>
        <v>1000000</v>
      </c>
      <c r="T1513" s="25" t="str">
        <f t="shared" si="705"/>
        <v>Y</v>
      </c>
      <c r="U1513" s="44">
        <f t="shared" si="706"/>
        <v>1</v>
      </c>
      <c r="V1513" s="45">
        <f t="shared" si="707"/>
        <v>200000</v>
      </c>
      <c r="W1513" s="45">
        <f t="shared" si="708"/>
        <v>1000000</v>
      </c>
      <c r="X1513" s="28">
        <f t="shared" si="709"/>
        <v>19696.725555199995</v>
      </c>
      <c r="Y1513" s="28">
        <f t="shared" si="710"/>
        <v>0</v>
      </c>
      <c r="Z1513" s="45" t="str">
        <f t="shared" si="711"/>
        <v>NA</v>
      </c>
      <c r="AA1513" s="29" t="str">
        <f t="shared" si="712"/>
        <v>N</v>
      </c>
      <c r="AB1513" s="46">
        <f t="shared" si="713"/>
        <v>0</v>
      </c>
      <c r="AC1513" s="31">
        <f t="shared" si="714"/>
        <v>0</v>
      </c>
      <c r="AD1513" s="31">
        <f t="shared" si="715"/>
        <v>0</v>
      </c>
      <c r="AE1513" s="31">
        <f t="shared" si="716"/>
        <v>0</v>
      </c>
      <c r="AF1513" s="47">
        <f t="shared" si="717"/>
        <v>0</v>
      </c>
      <c r="AG1513" s="31">
        <f t="shared" si="718"/>
        <v>0</v>
      </c>
      <c r="AH1513" s="48">
        <f t="shared" si="719"/>
        <v>0</v>
      </c>
      <c r="AI1513" s="33">
        <f t="shared" si="720"/>
        <v>0</v>
      </c>
      <c r="AJ1513" s="33">
        <f t="shared" si="721"/>
        <v>0</v>
      </c>
      <c r="AK1513" s="33">
        <f t="shared" si="722"/>
        <v>0</v>
      </c>
      <c r="AL1513" s="33">
        <f t="shared" si="723"/>
        <v>0</v>
      </c>
      <c r="AM1513" s="34">
        <f t="shared" si="724"/>
        <v>0</v>
      </c>
    </row>
    <row r="1514" spans="1:39" ht="15" customHeight="1" x14ac:dyDescent="0.3">
      <c r="A1514" s="166" t="s">
        <v>3948</v>
      </c>
      <c r="B1514" s="99">
        <v>6202</v>
      </c>
      <c r="C1514" s="99">
        <v>75816</v>
      </c>
      <c r="D1514" s="165">
        <v>46024</v>
      </c>
      <c r="E1514" s="165">
        <v>46215</v>
      </c>
      <c r="F1514" s="166">
        <v>4</v>
      </c>
      <c r="G1514" s="178">
        <v>1.36</v>
      </c>
      <c r="H1514" s="181">
        <v>1</v>
      </c>
      <c r="I1514" s="180">
        <v>7.5499999999999998E-2</v>
      </c>
      <c r="J1514" s="21">
        <f t="shared" si="695"/>
        <v>2.6399999999999997</v>
      </c>
      <c r="K1514" s="21" t="str">
        <f t="shared" si="696"/>
        <v>Y</v>
      </c>
      <c r="L1514" s="37" t="str">
        <f t="shared" si="697"/>
        <v>NA</v>
      </c>
      <c r="M1514" s="8" t="str">
        <f t="shared" si="698"/>
        <v>Y</v>
      </c>
      <c r="N1514" s="42">
        <f t="shared" si="699"/>
        <v>3</v>
      </c>
      <c r="O1514" s="43">
        <f t="shared" si="700"/>
        <v>200000</v>
      </c>
      <c r="P1514" s="43" t="str">
        <f t="shared" si="701"/>
        <v>NA</v>
      </c>
      <c r="Q1514" s="24">
        <f t="shared" si="702"/>
        <v>6670.2509999999993</v>
      </c>
      <c r="R1514" s="43">
        <f t="shared" si="703"/>
        <v>0</v>
      </c>
      <c r="S1514" s="24">
        <f t="shared" si="704"/>
        <v>1000000</v>
      </c>
      <c r="T1514" s="25" t="str">
        <f t="shared" si="705"/>
        <v>Y</v>
      </c>
      <c r="U1514" s="44">
        <f t="shared" si="706"/>
        <v>2</v>
      </c>
      <c r="V1514" s="45">
        <f t="shared" si="707"/>
        <v>200000</v>
      </c>
      <c r="W1514" s="45">
        <f t="shared" si="708"/>
        <v>1000000</v>
      </c>
      <c r="X1514" s="28">
        <f t="shared" si="709"/>
        <v>7173.8549504999983</v>
      </c>
      <c r="Y1514" s="28">
        <f t="shared" si="710"/>
        <v>0</v>
      </c>
      <c r="Z1514" s="45" t="str">
        <f t="shared" si="711"/>
        <v>NA</v>
      </c>
      <c r="AA1514" s="29" t="str">
        <f t="shared" si="712"/>
        <v>Y</v>
      </c>
      <c r="AB1514" s="46">
        <f t="shared" si="713"/>
        <v>1</v>
      </c>
      <c r="AC1514" s="31">
        <f t="shared" si="714"/>
        <v>200000</v>
      </c>
      <c r="AD1514" s="31">
        <f t="shared" si="715"/>
        <v>1000000</v>
      </c>
      <c r="AE1514" s="31">
        <f t="shared" si="716"/>
        <v>7715.480999262747</v>
      </c>
      <c r="AF1514" s="47">
        <f t="shared" si="717"/>
        <v>0</v>
      </c>
      <c r="AG1514" s="31" t="str">
        <f t="shared" si="718"/>
        <v>NA</v>
      </c>
      <c r="AH1514" s="48">
        <f t="shared" si="719"/>
        <v>0</v>
      </c>
      <c r="AI1514" s="33">
        <f t="shared" si="720"/>
        <v>0</v>
      </c>
      <c r="AJ1514" s="33">
        <f t="shared" si="721"/>
        <v>0</v>
      </c>
      <c r="AK1514" s="33">
        <f t="shared" si="722"/>
        <v>0</v>
      </c>
      <c r="AL1514" s="33">
        <f t="shared" si="723"/>
        <v>0</v>
      </c>
      <c r="AM1514" s="34">
        <f t="shared" si="724"/>
        <v>0</v>
      </c>
    </row>
    <row r="1515" spans="1:39" ht="15" customHeight="1" x14ac:dyDescent="0.3">
      <c r="A1515" s="166" t="s">
        <v>3949</v>
      </c>
      <c r="B1515" s="99">
        <v>20138</v>
      </c>
      <c r="C1515" s="99">
        <v>84303</v>
      </c>
      <c r="D1515" s="165">
        <v>46093</v>
      </c>
      <c r="E1515" s="165">
        <v>46219</v>
      </c>
      <c r="F1515" s="166">
        <v>4</v>
      </c>
      <c r="G1515" s="178">
        <v>2.5299999999999998</v>
      </c>
      <c r="H1515" s="181">
        <v>1</v>
      </c>
      <c r="I1515" s="180">
        <v>5.8799999999999998E-2</v>
      </c>
      <c r="J1515" s="21">
        <f t="shared" si="695"/>
        <v>1.4700000000000002</v>
      </c>
      <c r="K1515" s="21" t="str">
        <f t="shared" si="696"/>
        <v>Y</v>
      </c>
      <c r="L1515" s="37" t="str">
        <f t="shared" si="697"/>
        <v>NA</v>
      </c>
      <c r="M1515" s="8" t="str">
        <f t="shared" si="698"/>
        <v>Y</v>
      </c>
      <c r="N1515" s="42">
        <f t="shared" si="699"/>
        <v>2</v>
      </c>
      <c r="O1515" s="43">
        <f t="shared" si="700"/>
        <v>200000</v>
      </c>
      <c r="P1515" s="43" t="str">
        <f t="shared" si="701"/>
        <v>NA</v>
      </c>
      <c r="Q1515" s="24">
        <f t="shared" si="702"/>
        <v>21322.114399999999</v>
      </c>
      <c r="R1515" s="43">
        <f t="shared" si="703"/>
        <v>0</v>
      </c>
      <c r="S1515" s="24">
        <f t="shared" si="704"/>
        <v>1000000</v>
      </c>
      <c r="T1515" s="25" t="str">
        <f t="shared" si="705"/>
        <v>Y</v>
      </c>
      <c r="U1515" s="44">
        <f t="shared" si="706"/>
        <v>1</v>
      </c>
      <c r="V1515" s="45">
        <f t="shared" si="707"/>
        <v>200000</v>
      </c>
      <c r="W1515" s="45">
        <f t="shared" si="708"/>
        <v>1000000</v>
      </c>
      <c r="X1515" s="28">
        <f t="shared" si="709"/>
        <v>22575.854726719997</v>
      </c>
      <c r="Y1515" s="28">
        <f t="shared" si="710"/>
        <v>0</v>
      </c>
      <c r="Z1515" s="45" t="str">
        <f t="shared" si="711"/>
        <v>NA</v>
      </c>
      <c r="AA1515" s="29" t="str">
        <f t="shared" si="712"/>
        <v>N</v>
      </c>
      <c r="AB1515" s="46">
        <f t="shared" si="713"/>
        <v>0</v>
      </c>
      <c r="AC1515" s="31">
        <f t="shared" si="714"/>
        <v>0</v>
      </c>
      <c r="AD1515" s="31">
        <f t="shared" si="715"/>
        <v>0</v>
      </c>
      <c r="AE1515" s="31">
        <f t="shared" si="716"/>
        <v>0</v>
      </c>
      <c r="AF1515" s="47">
        <f t="shared" si="717"/>
        <v>0</v>
      </c>
      <c r="AG1515" s="31">
        <f t="shared" si="718"/>
        <v>0</v>
      </c>
      <c r="AH1515" s="48">
        <f t="shared" si="719"/>
        <v>0</v>
      </c>
      <c r="AI1515" s="33">
        <f t="shared" si="720"/>
        <v>0</v>
      </c>
      <c r="AJ1515" s="33">
        <f t="shared" si="721"/>
        <v>0</v>
      </c>
      <c r="AK1515" s="33">
        <f t="shared" si="722"/>
        <v>0</v>
      </c>
      <c r="AL1515" s="33">
        <f t="shared" si="723"/>
        <v>0</v>
      </c>
      <c r="AM1515" s="34">
        <f t="shared" si="724"/>
        <v>0</v>
      </c>
    </row>
    <row r="1516" spans="1:39" ht="15" customHeight="1" x14ac:dyDescent="0.3">
      <c r="A1516" s="166" t="s">
        <v>3950</v>
      </c>
      <c r="B1516" s="99">
        <v>13750</v>
      </c>
      <c r="C1516" s="99">
        <v>95737</v>
      </c>
      <c r="D1516" s="165">
        <v>45936</v>
      </c>
      <c r="E1516" s="165">
        <v>46113</v>
      </c>
      <c r="F1516" s="166">
        <v>4</v>
      </c>
      <c r="G1516" s="178">
        <v>3.54</v>
      </c>
      <c r="H1516" s="181">
        <v>1</v>
      </c>
      <c r="I1516" s="180">
        <v>2.35E-2</v>
      </c>
      <c r="J1516" s="21">
        <f t="shared" si="695"/>
        <v>0.45999999999999996</v>
      </c>
      <c r="K1516" s="21" t="str">
        <f t="shared" si="696"/>
        <v>Y</v>
      </c>
      <c r="L1516" s="37" t="str">
        <f t="shared" si="697"/>
        <v>NA</v>
      </c>
      <c r="M1516" s="8" t="str">
        <f t="shared" si="698"/>
        <v>Y</v>
      </c>
      <c r="N1516" s="42">
        <f t="shared" si="699"/>
        <v>1</v>
      </c>
      <c r="O1516" s="43">
        <f t="shared" si="700"/>
        <v>200000</v>
      </c>
      <c r="P1516" s="43" t="str">
        <f t="shared" si="701"/>
        <v>NA</v>
      </c>
      <c r="Q1516" s="24">
        <f t="shared" si="702"/>
        <v>14073.125000000002</v>
      </c>
      <c r="R1516" s="43">
        <f t="shared" si="703"/>
        <v>0</v>
      </c>
      <c r="S1516" s="24">
        <f t="shared" si="704"/>
        <v>1000000</v>
      </c>
      <c r="T1516" s="25" t="str">
        <f t="shared" si="705"/>
        <v>N</v>
      </c>
      <c r="U1516" s="44">
        <f t="shared" si="706"/>
        <v>0</v>
      </c>
      <c r="V1516" s="45">
        <f t="shared" si="707"/>
        <v>0</v>
      </c>
      <c r="W1516" s="45">
        <f t="shared" si="708"/>
        <v>0</v>
      </c>
      <c r="X1516" s="28">
        <f t="shared" si="709"/>
        <v>0</v>
      </c>
      <c r="Y1516" s="28">
        <f t="shared" si="710"/>
        <v>0</v>
      </c>
      <c r="Z1516" s="45">
        <f t="shared" si="711"/>
        <v>0</v>
      </c>
      <c r="AA1516" s="29" t="str">
        <f t="shared" si="712"/>
        <v>N</v>
      </c>
      <c r="AB1516" s="46">
        <f t="shared" si="713"/>
        <v>0</v>
      </c>
      <c r="AC1516" s="31">
        <f t="shared" si="714"/>
        <v>0</v>
      </c>
      <c r="AD1516" s="31">
        <f t="shared" si="715"/>
        <v>0</v>
      </c>
      <c r="AE1516" s="31">
        <f t="shared" si="716"/>
        <v>0</v>
      </c>
      <c r="AF1516" s="47">
        <f t="shared" si="717"/>
        <v>0</v>
      </c>
      <c r="AG1516" s="31">
        <f t="shared" si="718"/>
        <v>0</v>
      </c>
      <c r="AH1516" s="48">
        <f t="shared" si="719"/>
        <v>0</v>
      </c>
      <c r="AI1516" s="33">
        <f t="shared" si="720"/>
        <v>0</v>
      </c>
      <c r="AJ1516" s="33">
        <f t="shared" si="721"/>
        <v>0</v>
      </c>
      <c r="AK1516" s="33">
        <f t="shared" si="722"/>
        <v>0</v>
      </c>
      <c r="AL1516" s="33">
        <f t="shared" si="723"/>
        <v>0</v>
      </c>
      <c r="AM1516" s="34">
        <f t="shared" si="724"/>
        <v>0</v>
      </c>
    </row>
    <row r="1517" spans="1:39" ht="15" customHeight="1" x14ac:dyDescent="0.3">
      <c r="A1517" s="166" t="s">
        <v>3951</v>
      </c>
      <c r="B1517" s="99">
        <v>10189</v>
      </c>
      <c r="C1517" s="99">
        <v>60919</v>
      </c>
      <c r="D1517" s="165">
        <v>45076</v>
      </c>
      <c r="E1517" s="165">
        <v>45113</v>
      </c>
      <c r="F1517" s="166">
        <v>4</v>
      </c>
      <c r="G1517" s="178">
        <v>0.46</v>
      </c>
      <c r="H1517" s="181">
        <v>0.25</v>
      </c>
      <c r="I1517" s="180">
        <v>4.7300000000000002E-2</v>
      </c>
      <c r="J1517" s="21">
        <f t="shared" si="695"/>
        <v>3.54</v>
      </c>
      <c r="K1517" s="21" t="str">
        <f t="shared" si="696"/>
        <v>Y</v>
      </c>
      <c r="L1517" s="37" t="str">
        <f t="shared" si="697"/>
        <v>NA</v>
      </c>
      <c r="M1517" s="8" t="str">
        <f t="shared" si="698"/>
        <v>Y</v>
      </c>
      <c r="N1517" s="42">
        <f t="shared" si="699"/>
        <v>15</v>
      </c>
      <c r="O1517" s="43">
        <f t="shared" si="700"/>
        <v>200000</v>
      </c>
      <c r="P1517" s="43" t="str">
        <f t="shared" si="701"/>
        <v>NA</v>
      </c>
      <c r="Q1517" s="24">
        <f t="shared" si="702"/>
        <v>10670.939699999999</v>
      </c>
      <c r="R1517" s="43">
        <f t="shared" si="703"/>
        <v>0</v>
      </c>
      <c r="S1517" s="24">
        <f t="shared" si="704"/>
        <v>1000000</v>
      </c>
      <c r="T1517" s="25" t="str">
        <f t="shared" si="705"/>
        <v>Y</v>
      </c>
      <c r="U1517" s="44">
        <f t="shared" si="706"/>
        <v>14</v>
      </c>
      <c r="V1517" s="45">
        <f t="shared" si="707"/>
        <v>200000</v>
      </c>
      <c r="W1517" s="45">
        <f t="shared" si="708"/>
        <v>1000000</v>
      </c>
      <c r="X1517" s="28">
        <f t="shared" si="709"/>
        <v>11175.675147809998</v>
      </c>
      <c r="Y1517" s="28">
        <f t="shared" si="710"/>
        <v>0</v>
      </c>
      <c r="Z1517" s="45" t="str">
        <f t="shared" si="711"/>
        <v>NA</v>
      </c>
      <c r="AA1517" s="29" t="str">
        <f t="shared" si="712"/>
        <v>Y</v>
      </c>
      <c r="AB1517" s="46">
        <f t="shared" si="713"/>
        <v>13</v>
      </c>
      <c r="AC1517" s="31">
        <f t="shared" si="714"/>
        <v>200000</v>
      </c>
      <c r="AD1517" s="31">
        <f t="shared" si="715"/>
        <v>1000000</v>
      </c>
      <c r="AE1517" s="31">
        <f t="shared" si="716"/>
        <v>11704.284582301409</v>
      </c>
      <c r="AF1517" s="47">
        <f t="shared" si="717"/>
        <v>0</v>
      </c>
      <c r="AG1517" s="31" t="str">
        <f t="shared" si="718"/>
        <v>NA</v>
      </c>
      <c r="AH1517" s="48">
        <f t="shared" si="719"/>
        <v>12</v>
      </c>
      <c r="AI1517" s="33">
        <f t="shared" si="720"/>
        <v>20000</v>
      </c>
      <c r="AJ1517" s="33">
        <f t="shared" si="721"/>
        <v>65000</v>
      </c>
      <c r="AK1517" s="33">
        <f t="shared" si="722"/>
        <v>12257.897243044265</v>
      </c>
      <c r="AL1517" s="33">
        <f t="shared" si="723"/>
        <v>0</v>
      </c>
      <c r="AM1517" s="34">
        <f t="shared" si="724"/>
        <v>0</v>
      </c>
    </row>
    <row r="1518" spans="1:39" ht="15" customHeight="1" x14ac:dyDescent="0.3">
      <c r="A1518" s="166" t="s">
        <v>3952</v>
      </c>
      <c r="B1518" s="99">
        <v>21330</v>
      </c>
      <c r="C1518" s="99">
        <v>69584</v>
      </c>
      <c r="D1518" s="165">
        <v>45162</v>
      </c>
      <c r="E1518" s="165">
        <v>45331</v>
      </c>
      <c r="F1518" s="166">
        <v>4</v>
      </c>
      <c r="G1518" s="178">
        <v>3.36</v>
      </c>
      <c r="H1518" s="181">
        <v>1</v>
      </c>
      <c r="I1518" s="180">
        <v>3.2099999999999997E-2</v>
      </c>
      <c r="J1518" s="21">
        <f t="shared" si="695"/>
        <v>0.64000000000000012</v>
      </c>
      <c r="K1518" s="21" t="str">
        <f t="shared" si="696"/>
        <v>Y</v>
      </c>
      <c r="L1518" s="37" t="str">
        <f t="shared" si="697"/>
        <v>NA</v>
      </c>
      <c r="M1518" s="8" t="str">
        <f t="shared" si="698"/>
        <v>Y</v>
      </c>
      <c r="N1518" s="42">
        <f t="shared" si="699"/>
        <v>1</v>
      </c>
      <c r="O1518" s="43">
        <f t="shared" si="700"/>
        <v>200000</v>
      </c>
      <c r="P1518" s="43" t="str">
        <f t="shared" si="701"/>
        <v>NA</v>
      </c>
      <c r="Q1518" s="24">
        <f t="shared" si="702"/>
        <v>22014.692999999999</v>
      </c>
      <c r="R1518" s="43">
        <f t="shared" si="703"/>
        <v>0</v>
      </c>
      <c r="S1518" s="24">
        <f t="shared" si="704"/>
        <v>1000000</v>
      </c>
      <c r="T1518" s="25" t="str">
        <f t="shared" si="705"/>
        <v>N</v>
      </c>
      <c r="U1518" s="44">
        <f t="shared" si="706"/>
        <v>0</v>
      </c>
      <c r="V1518" s="45">
        <f t="shared" si="707"/>
        <v>0</v>
      </c>
      <c r="W1518" s="45">
        <f t="shared" si="708"/>
        <v>0</v>
      </c>
      <c r="X1518" s="28">
        <f t="shared" si="709"/>
        <v>0</v>
      </c>
      <c r="Y1518" s="28">
        <f t="shared" si="710"/>
        <v>0</v>
      </c>
      <c r="Z1518" s="45">
        <f t="shared" si="711"/>
        <v>0</v>
      </c>
      <c r="AA1518" s="29" t="str">
        <f t="shared" si="712"/>
        <v>N</v>
      </c>
      <c r="AB1518" s="46">
        <f t="shared" si="713"/>
        <v>0</v>
      </c>
      <c r="AC1518" s="31">
        <f t="shared" si="714"/>
        <v>0</v>
      </c>
      <c r="AD1518" s="31">
        <f t="shared" si="715"/>
        <v>0</v>
      </c>
      <c r="AE1518" s="31">
        <f t="shared" si="716"/>
        <v>0</v>
      </c>
      <c r="AF1518" s="47">
        <f t="shared" si="717"/>
        <v>0</v>
      </c>
      <c r="AG1518" s="31">
        <f t="shared" si="718"/>
        <v>0</v>
      </c>
      <c r="AH1518" s="48">
        <f t="shared" si="719"/>
        <v>0</v>
      </c>
      <c r="AI1518" s="33">
        <f t="shared" si="720"/>
        <v>0</v>
      </c>
      <c r="AJ1518" s="33">
        <f t="shared" si="721"/>
        <v>0</v>
      </c>
      <c r="AK1518" s="33">
        <f t="shared" si="722"/>
        <v>0</v>
      </c>
      <c r="AL1518" s="33">
        <f t="shared" si="723"/>
        <v>0</v>
      </c>
      <c r="AM1518" s="34">
        <f t="shared" si="724"/>
        <v>0</v>
      </c>
    </row>
    <row r="1519" spans="1:39" ht="15" customHeight="1" x14ac:dyDescent="0.3">
      <c r="A1519" s="166" t="s">
        <v>3953</v>
      </c>
      <c r="B1519" s="99">
        <v>17569</v>
      </c>
      <c r="C1519" s="99">
        <v>52552</v>
      </c>
      <c r="D1519" s="165">
        <v>44977</v>
      </c>
      <c r="E1519" s="165">
        <v>45267</v>
      </c>
      <c r="F1519" s="166">
        <v>2</v>
      </c>
      <c r="G1519" s="178">
        <v>1.74</v>
      </c>
      <c r="H1519" s="181">
        <v>0.75</v>
      </c>
      <c r="I1519" s="180">
        <v>6.9099999999999995E-2</v>
      </c>
      <c r="J1519" s="21">
        <f t="shared" si="695"/>
        <v>0.26</v>
      </c>
      <c r="K1519" s="21" t="str">
        <f t="shared" si="696"/>
        <v>Y</v>
      </c>
      <c r="L1519" s="37" t="str">
        <f t="shared" si="697"/>
        <v>NA</v>
      </c>
      <c r="M1519" s="8" t="str">
        <f t="shared" si="698"/>
        <v>Y</v>
      </c>
      <c r="N1519" s="42">
        <f t="shared" si="699"/>
        <v>1</v>
      </c>
      <c r="O1519" s="43">
        <f t="shared" si="700"/>
        <v>200000</v>
      </c>
      <c r="P1519" s="43" t="str">
        <f t="shared" si="701"/>
        <v>NA</v>
      </c>
      <c r="Q1519" s="24">
        <f t="shared" si="702"/>
        <v>18783.017899999999</v>
      </c>
      <c r="R1519" s="43">
        <f t="shared" si="703"/>
        <v>0</v>
      </c>
      <c r="S1519" s="24">
        <f t="shared" si="704"/>
        <v>1000000</v>
      </c>
      <c r="T1519" s="25" t="str">
        <f t="shared" si="705"/>
        <v>N</v>
      </c>
      <c r="U1519" s="44">
        <f t="shared" si="706"/>
        <v>0</v>
      </c>
      <c r="V1519" s="45">
        <f t="shared" si="707"/>
        <v>0</v>
      </c>
      <c r="W1519" s="45">
        <f t="shared" si="708"/>
        <v>0</v>
      </c>
      <c r="X1519" s="28">
        <f t="shared" si="709"/>
        <v>0</v>
      </c>
      <c r="Y1519" s="28">
        <f t="shared" si="710"/>
        <v>0</v>
      </c>
      <c r="Z1519" s="45">
        <f t="shared" si="711"/>
        <v>0</v>
      </c>
      <c r="AA1519" s="29" t="str">
        <f t="shared" si="712"/>
        <v>N</v>
      </c>
      <c r="AB1519" s="46">
        <f t="shared" si="713"/>
        <v>0</v>
      </c>
      <c r="AC1519" s="31">
        <f t="shared" si="714"/>
        <v>0</v>
      </c>
      <c r="AD1519" s="31">
        <f t="shared" si="715"/>
        <v>0</v>
      </c>
      <c r="AE1519" s="31">
        <f t="shared" si="716"/>
        <v>0</v>
      </c>
      <c r="AF1519" s="47">
        <f t="shared" si="717"/>
        <v>0</v>
      </c>
      <c r="AG1519" s="31">
        <f t="shared" si="718"/>
        <v>0</v>
      </c>
      <c r="AH1519" s="48">
        <f t="shared" si="719"/>
        <v>0</v>
      </c>
      <c r="AI1519" s="33">
        <f t="shared" si="720"/>
        <v>0</v>
      </c>
      <c r="AJ1519" s="33">
        <f t="shared" si="721"/>
        <v>0</v>
      </c>
      <c r="AK1519" s="33">
        <f t="shared" si="722"/>
        <v>0</v>
      </c>
      <c r="AL1519" s="33">
        <f t="shared" si="723"/>
        <v>0</v>
      </c>
      <c r="AM1519" s="34">
        <f t="shared" si="724"/>
        <v>0</v>
      </c>
    </row>
    <row r="1520" spans="1:39" ht="15" customHeight="1" x14ac:dyDescent="0.3">
      <c r="A1520" s="166" t="s">
        <v>3954</v>
      </c>
      <c r="B1520" s="99">
        <v>21637</v>
      </c>
      <c r="C1520" s="99">
        <v>66655</v>
      </c>
      <c r="D1520" s="165">
        <v>44524</v>
      </c>
      <c r="E1520" s="165">
        <v>44555</v>
      </c>
      <c r="F1520" s="166">
        <v>4</v>
      </c>
      <c r="G1520" s="178">
        <v>2.93</v>
      </c>
      <c r="H1520" s="181">
        <v>1</v>
      </c>
      <c r="I1520" s="180">
        <v>7.5600000000000001E-2</v>
      </c>
      <c r="J1520" s="21">
        <f t="shared" si="695"/>
        <v>1.0699999999999998</v>
      </c>
      <c r="K1520" s="21" t="str">
        <f t="shared" si="696"/>
        <v>Y</v>
      </c>
      <c r="L1520" s="37" t="str">
        <f t="shared" si="697"/>
        <v>NA</v>
      </c>
      <c r="M1520" s="8" t="str">
        <f t="shared" si="698"/>
        <v>Y</v>
      </c>
      <c r="N1520" s="42">
        <f t="shared" si="699"/>
        <v>2</v>
      </c>
      <c r="O1520" s="43">
        <f t="shared" si="700"/>
        <v>200000</v>
      </c>
      <c r="P1520" s="43" t="str">
        <f t="shared" si="701"/>
        <v>NA</v>
      </c>
      <c r="Q1520" s="24">
        <f t="shared" si="702"/>
        <v>23272.757200000004</v>
      </c>
      <c r="R1520" s="43">
        <f t="shared" si="703"/>
        <v>0</v>
      </c>
      <c r="S1520" s="24">
        <f t="shared" si="704"/>
        <v>1000000</v>
      </c>
      <c r="T1520" s="25" t="str">
        <f t="shared" si="705"/>
        <v>Y</v>
      </c>
      <c r="U1520" s="44">
        <f t="shared" si="706"/>
        <v>1</v>
      </c>
      <c r="V1520" s="45">
        <f t="shared" si="707"/>
        <v>200000</v>
      </c>
      <c r="W1520" s="45">
        <f t="shared" si="708"/>
        <v>1000000</v>
      </c>
      <c r="X1520" s="28">
        <f t="shared" si="709"/>
        <v>25032.177644320007</v>
      </c>
      <c r="Y1520" s="28">
        <f t="shared" si="710"/>
        <v>0</v>
      </c>
      <c r="Z1520" s="45" t="str">
        <f t="shared" si="711"/>
        <v>NA</v>
      </c>
      <c r="AA1520" s="29" t="str">
        <f t="shared" si="712"/>
        <v>N</v>
      </c>
      <c r="AB1520" s="46">
        <f t="shared" si="713"/>
        <v>0</v>
      </c>
      <c r="AC1520" s="31">
        <f t="shared" si="714"/>
        <v>0</v>
      </c>
      <c r="AD1520" s="31">
        <f t="shared" si="715"/>
        <v>0</v>
      </c>
      <c r="AE1520" s="31">
        <f t="shared" si="716"/>
        <v>0</v>
      </c>
      <c r="AF1520" s="47">
        <f t="shared" si="717"/>
        <v>0</v>
      </c>
      <c r="AG1520" s="31">
        <f t="shared" si="718"/>
        <v>0</v>
      </c>
      <c r="AH1520" s="48">
        <f t="shared" si="719"/>
        <v>0</v>
      </c>
      <c r="AI1520" s="33">
        <f t="shared" si="720"/>
        <v>0</v>
      </c>
      <c r="AJ1520" s="33">
        <f t="shared" si="721"/>
        <v>0</v>
      </c>
      <c r="AK1520" s="33">
        <f t="shared" si="722"/>
        <v>0</v>
      </c>
      <c r="AL1520" s="33">
        <f t="shared" si="723"/>
        <v>0</v>
      </c>
      <c r="AM1520" s="34">
        <f t="shared" si="724"/>
        <v>0</v>
      </c>
    </row>
    <row r="1521" spans="1:39" ht="15" customHeight="1" x14ac:dyDescent="0.3">
      <c r="A1521" s="166" t="s">
        <v>3955</v>
      </c>
      <c r="B1521" s="99">
        <v>20870</v>
      </c>
      <c r="C1521" s="99">
        <v>76106</v>
      </c>
      <c r="D1521" s="165">
        <v>45524</v>
      </c>
      <c r="E1521" s="165">
        <v>45836</v>
      </c>
      <c r="F1521" s="166">
        <v>4</v>
      </c>
      <c r="G1521" s="178">
        <v>1.88</v>
      </c>
      <c r="H1521" s="181">
        <v>0.75</v>
      </c>
      <c r="I1521" s="180">
        <v>7.5899999999999995E-2</v>
      </c>
      <c r="J1521" s="21">
        <f t="shared" si="695"/>
        <v>2.12</v>
      </c>
      <c r="K1521" s="21" t="str">
        <f t="shared" si="696"/>
        <v>Y</v>
      </c>
      <c r="L1521" s="37" t="str">
        <f t="shared" si="697"/>
        <v>NA</v>
      </c>
      <c r="M1521" s="8" t="str">
        <f t="shared" si="698"/>
        <v>Y</v>
      </c>
      <c r="N1521" s="42">
        <f t="shared" si="699"/>
        <v>3</v>
      </c>
      <c r="O1521" s="43">
        <f t="shared" si="700"/>
        <v>200000</v>
      </c>
      <c r="P1521" s="43" t="str">
        <f t="shared" si="701"/>
        <v>NA</v>
      </c>
      <c r="Q1521" s="24">
        <f t="shared" si="702"/>
        <v>22454.033000000003</v>
      </c>
      <c r="R1521" s="43">
        <f t="shared" si="703"/>
        <v>0</v>
      </c>
      <c r="S1521" s="24">
        <f t="shared" si="704"/>
        <v>1000000</v>
      </c>
      <c r="T1521" s="25" t="str">
        <f t="shared" si="705"/>
        <v>Y</v>
      </c>
      <c r="U1521" s="44">
        <f t="shared" si="706"/>
        <v>2</v>
      </c>
      <c r="V1521" s="45">
        <f t="shared" si="707"/>
        <v>200000</v>
      </c>
      <c r="W1521" s="45">
        <f t="shared" si="708"/>
        <v>1000000</v>
      </c>
      <c r="X1521" s="28">
        <f t="shared" si="709"/>
        <v>24158.294104700006</v>
      </c>
      <c r="Y1521" s="28">
        <f t="shared" si="710"/>
        <v>0</v>
      </c>
      <c r="Z1521" s="45" t="str">
        <f t="shared" si="711"/>
        <v>NA</v>
      </c>
      <c r="AA1521" s="29" t="str">
        <f t="shared" si="712"/>
        <v>Y</v>
      </c>
      <c r="AB1521" s="46">
        <f t="shared" si="713"/>
        <v>1</v>
      </c>
      <c r="AC1521" s="31">
        <f t="shared" si="714"/>
        <v>200000</v>
      </c>
      <c r="AD1521" s="31">
        <f t="shared" si="715"/>
        <v>1000000</v>
      </c>
      <c r="AE1521" s="31">
        <f t="shared" si="716"/>
        <v>25991.908627246739</v>
      </c>
      <c r="AF1521" s="47">
        <f t="shared" si="717"/>
        <v>0</v>
      </c>
      <c r="AG1521" s="31" t="str">
        <f t="shared" si="718"/>
        <v>NA</v>
      </c>
      <c r="AH1521" s="48">
        <f t="shared" si="719"/>
        <v>0</v>
      </c>
      <c r="AI1521" s="33">
        <f t="shared" si="720"/>
        <v>0</v>
      </c>
      <c r="AJ1521" s="33">
        <f t="shared" si="721"/>
        <v>0</v>
      </c>
      <c r="AK1521" s="33">
        <f t="shared" si="722"/>
        <v>0</v>
      </c>
      <c r="AL1521" s="33">
        <f t="shared" si="723"/>
        <v>0</v>
      </c>
      <c r="AM1521" s="34">
        <f t="shared" si="724"/>
        <v>0</v>
      </c>
    </row>
    <row r="1522" spans="1:39" ht="15" customHeight="1" x14ac:dyDescent="0.3">
      <c r="A1522" s="166" t="s">
        <v>3956</v>
      </c>
      <c r="B1522" s="99">
        <v>17549</v>
      </c>
      <c r="C1522" s="99">
        <v>58162</v>
      </c>
      <c r="D1522" s="165">
        <v>44451</v>
      </c>
      <c r="E1522" s="165">
        <v>44691</v>
      </c>
      <c r="F1522" s="166">
        <v>2</v>
      </c>
      <c r="G1522" s="178">
        <v>0.7</v>
      </c>
      <c r="H1522" s="181">
        <v>1</v>
      </c>
      <c r="I1522" s="180">
        <v>6.4399999999999999E-2</v>
      </c>
      <c r="J1522" s="21">
        <f t="shared" si="695"/>
        <v>1.3</v>
      </c>
      <c r="K1522" s="21" t="str">
        <f t="shared" si="696"/>
        <v>Y</v>
      </c>
      <c r="L1522" s="37" t="str">
        <f t="shared" si="697"/>
        <v>NA</v>
      </c>
      <c r="M1522" s="8" t="str">
        <f t="shared" si="698"/>
        <v>Y</v>
      </c>
      <c r="N1522" s="42">
        <f t="shared" si="699"/>
        <v>2</v>
      </c>
      <c r="O1522" s="43">
        <f t="shared" si="700"/>
        <v>200000</v>
      </c>
      <c r="P1522" s="43" t="str">
        <f t="shared" si="701"/>
        <v>NA</v>
      </c>
      <c r="Q1522" s="24">
        <f t="shared" si="702"/>
        <v>18679.155600000002</v>
      </c>
      <c r="R1522" s="43">
        <f t="shared" si="703"/>
        <v>0</v>
      </c>
      <c r="S1522" s="24">
        <f t="shared" si="704"/>
        <v>1000000</v>
      </c>
      <c r="T1522" s="25" t="str">
        <f t="shared" si="705"/>
        <v>Y</v>
      </c>
      <c r="U1522" s="44">
        <f t="shared" si="706"/>
        <v>1</v>
      </c>
      <c r="V1522" s="45">
        <f t="shared" si="707"/>
        <v>200000</v>
      </c>
      <c r="W1522" s="45">
        <f t="shared" si="708"/>
        <v>1000000</v>
      </c>
      <c r="X1522" s="28">
        <f t="shared" si="709"/>
        <v>19882.093220640003</v>
      </c>
      <c r="Y1522" s="28">
        <f t="shared" si="710"/>
        <v>0</v>
      </c>
      <c r="Z1522" s="45" t="str">
        <f t="shared" si="711"/>
        <v>NA</v>
      </c>
      <c r="AA1522" s="29" t="str">
        <f t="shared" si="712"/>
        <v>N</v>
      </c>
      <c r="AB1522" s="46">
        <f t="shared" si="713"/>
        <v>0</v>
      </c>
      <c r="AC1522" s="31">
        <f t="shared" si="714"/>
        <v>0</v>
      </c>
      <c r="AD1522" s="31">
        <f t="shared" si="715"/>
        <v>0</v>
      </c>
      <c r="AE1522" s="31">
        <f t="shared" si="716"/>
        <v>0</v>
      </c>
      <c r="AF1522" s="47">
        <f t="shared" si="717"/>
        <v>0</v>
      </c>
      <c r="AG1522" s="31">
        <f t="shared" si="718"/>
        <v>0</v>
      </c>
      <c r="AH1522" s="48">
        <f t="shared" si="719"/>
        <v>0</v>
      </c>
      <c r="AI1522" s="33">
        <f t="shared" si="720"/>
        <v>0</v>
      </c>
      <c r="AJ1522" s="33">
        <f t="shared" si="721"/>
        <v>0</v>
      </c>
      <c r="AK1522" s="33">
        <f t="shared" si="722"/>
        <v>0</v>
      </c>
      <c r="AL1522" s="33">
        <f t="shared" si="723"/>
        <v>0</v>
      </c>
      <c r="AM1522" s="34">
        <f t="shared" si="724"/>
        <v>0</v>
      </c>
    </row>
    <row r="1523" spans="1:39" ht="15" customHeight="1" x14ac:dyDescent="0.3">
      <c r="A1523" s="166" t="s">
        <v>3957</v>
      </c>
      <c r="B1523" s="99">
        <v>9984</v>
      </c>
      <c r="C1523" s="99">
        <v>84907</v>
      </c>
      <c r="D1523" s="165">
        <v>46129</v>
      </c>
      <c r="E1523" s="165">
        <v>46223</v>
      </c>
      <c r="F1523" s="166">
        <v>4</v>
      </c>
      <c r="G1523" s="178">
        <v>3.49</v>
      </c>
      <c r="H1523" s="181">
        <v>1</v>
      </c>
      <c r="I1523" s="180">
        <v>2.1999999999999999E-2</v>
      </c>
      <c r="J1523" s="21">
        <f t="shared" si="695"/>
        <v>0.50999999999999979</v>
      </c>
      <c r="K1523" s="21" t="str">
        <f t="shared" si="696"/>
        <v>Y</v>
      </c>
      <c r="L1523" s="37" t="str">
        <f t="shared" si="697"/>
        <v>NA</v>
      </c>
      <c r="M1523" s="8" t="str">
        <f t="shared" si="698"/>
        <v>Y</v>
      </c>
      <c r="N1523" s="42">
        <f t="shared" si="699"/>
        <v>1</v>
      </c>
      <c r="O1523" s="43">
        <f t="shared" si="700"/>
        <v>200000</v>
      </c>
      <c r="P1523" s="43" t="str">
        <f t="shared" si="701"/>
        <v>NA</v>
      </c>
      <c r="Q1523" s="24">
        <f t="shared" si="702"/>
        <v>10203.648000000001</v>
      </c>
      <c r="R1523" s="43">
        <f t="shared" si="703"/>
        <v>0</v>
      </c>
      <c r="S1523" s="24">
        <f t="shared" si="704"/>
        <v>1000000</v>
      </c>
      <c r="T1523" s="25" t="str">
        <f t="shared" si="705"/>
        <v>N</v>
      </c>
      <c r="U1523" s="44">
        <f t="shared" si="706"/>
        <v>0</v>
      </c>
      <c r="V1523" s="45">
        <f t="shared" si="707"/>
        <v>0</v>
      </c>
      <c r="W1523" s="45">
        <f t="shared" si="708"/>
        <v>0</v>
      </c>
      <c r="X1523" s="28">
        <f t="shared" si="709"/>
        <v>0</v>
      </c>
      <c r="Y1523" s="28">
        <f t="shared" si="710"/>
        <v>0</v>
      </c>
      <c r="Z1523" s="45">
        <f t="shared" si="711"/>
        <v>0</v>
      </c>
      <c r="AA1523" s="29" t="str">
        <f t="shared" si="712"/>
        <v>N</v>
      </c>
      <c r="AB1523" s="46">
        <f t="shared" si="713"/>
        <v>0</v>
      </c>
      <c r="AC1523" s="31">
        <f t="shared" si="714"/>
        <v>0</v>
      </c>
      <c r="AD1523" s="31">
        <f t="shared" si="715"/>
        <v>0</v>
      </c>
      <c r="AE1523" s="31">
        <f t="shared" si="716"/>
        <v>0</v>
      </c>
      <c r="AF1523" s="47">
        <f t="shared" si="717"/>
        <v>0</v>
      </c>
      <c r="AG1523" s="31">
        <f t="shared" si="718"/>
        <v>0</v>
      </c>
      <c r="AH1523" s="48">
        <f t="shared" si="719"/>
        <v>0</v>
      </c>
      <c r="AI1523" s="33">
        <f t="shared" si="720"/>
        <v>0</v>
      </c>
      <c r="AJ1523" s="33">
        <f t="shared" si="721"/>
        <v>0</v>
      </c>
      <c r="AK1523" s="33">
        <f t="shared" si="722"/>
        <v>0</v>
      </c>
      <c r="AL1523" s="33">
        <f t="shared" si="723"/>
        <v>0</v>
      </c>
      <c r="AM1523" s="34">
        <f t="shared" si="724"/>
        <v>0</v>
      </c>
    </row>
    <row r="1524" spans="1:39" ht="15" customHeight="1" x14ac:dyDescent="0.3">
      <c r="A1524" s="166" t="s">
        <v>3958</v>
      </c>
      <c r="B1524" s="99">
        <v>9723</v>
      </c>
      <c r="C1524" s="99">
        <v>73459</v>
      </c>
      <c r="D1524" s="165">
        <v>44421</v>
      </c>
      <c r="E1524" s="165">
        <v>44786</v>
      </c>
      <c r="F1524" s="166">
        <v>2</v>
      </c>
      <c r="G1524" s="178">
        <v>0.24</v>
      </c>
      <c r="H1524" s="181">
        <v>0.75</v>
      </c>
      <c r="I1524" s="180">
        <v>3.8699999999999998E-2</v>
      </c>
      <c r="J1524" s="21">
        <f t="shared" si="695"/>
        <v>1.76</v>
      </c>
      <c r="K1524" s="21" t="str">
        <f t="shared" si="696"/>
        <v>Y</v>
      </c>
      <c r="L1524" s="37" t="str">
        <f t="shared" si="697"/>
        <v>NA</v>
      </c>
      <c r="M1524" s="8" t="str">
        <f t="shared" si="698"/>
        <v>Y</v>
      </c>
      <c r="N1524" s="42">
        <f t="shared" si="699"/>
        <v>3</v>
      </c>
      <c r="O1524" s="43">
        <f t="shared" si="700"/>
        <v>200000</v>
      </c>
      <c r="P1524" s="43" t="str">
        <f t="shared" si="701"/>
        <v>NA</v>
      </c>
      <c r="Q1524" s="24">
        <f t="shared" si="702"/>
        <v>10099.2801</v>
      </c>
      <c r="R1524" s="43">
        <f t="shared" si="703"/>
        <v>0</v>
      </c>
      <c r="S1524" s="24">
        <f t="shared" si="704"/>
        <v>1000000</v>
      </c>
      <c r="T1524" s="25" t="str">
        <f t="shared" si="705"/>
        <v>Y</v>
      </c>
      <c r="U1524" s="44">
        <f t="shared" si="706"/>
        <v>2</v>
      </c>
      <c r="V1524" s="45">
        <f t="shared" si="707"/>
        <v>200000</v>
      </c>
      <c r="W1524" s="45">
        <f t="shared" si="708"/>
        <v>1000000</v>
      </c>
      <c r="X1524" s="28">
        <f t="shared" si="709"/>
        <v>10490.122239869999</v>
      </c>
      <c r="Y1524" s="28">
        <f t="shared" si="710"/>
        <v>0</v>
      </c>
      <c r="Z1524" s="45" t="str">
        <f t="shared" si="711"/>
        <v>NA</v>
      </c>
      <c r="AA1524" s="29" t="str">
        <f t="shared" si="712"/>
        <v>N</v>
      </c>
      <c r="AB1524" s="46">
        <f t="shared" si="713"/>
        <v>1</v>
      </c>
      <c r="AC1524" s="31">
        <f t="shared" si="714"/>
        <v>20000</v>
      </c>
      <c r="AD1524" s="31">
        <f t="shared" si="715"/>
        <v>65000</v>
      </c>
      <c r="AE1524" s="31">
        <f t="shared" si="716"/>
        <v>10896.089970552968</v>
      </c>
      <c r="AF1524" s="47">
        <f t="shared" si="717"/>
        <v>0</v>
      </c>
      <c r="AG1524" s="31">
        <f t="shared" si="718"/>
        <v>0</v>
      </c>
      <c r="AH1524" s="48">
        <f t="shared" si="719"/>
        <v>0</v>
      </c>
      <c r="AI1524" s="33">
        <f t="shared" si="720"/>
        <v>0</v>
      </c>
      <c r="AJ1524" s="33">
        <f t="shared" si="721"/>
        <v>0</v>
      </c>
      <c r="AK1524" s="33">
        <f t="shared" si="722"/>
        <v>0</v>
      </c>
      <c r="AL1524" s="33">
        <f t="shared" si="723"/>
        <v>0</v>
      </c>
      <c r="AM1524" s="34">
        <f t="shared" si="724"/>
        <v>0</v>
      </c>
    </row>
    <row r="1525" spans="1:39" ht="15" customHeight="1" x14ac:dyDescent="0.3">
      <c r="A1525" s="166" t="s">
        <v>3959</v>
      </c>
      <c r="B1525" s="99">
        <v>15766</v>
      </c>
      <c r="C1525" s="99">
        <v>95708</v>
      </c>
      <c r="D1525" s="165">
        <v>45426</v>
      </c>
      <c r="E1525" s="165">
        <v>45618</v>
      </c>
      <c r="F1525" s="166">
        <v>4</v>
      </c>
      <c r="G1525" s="178">
        <v>3.5</v>
      </c>
      <c r="H1525" s="181">
        <v>0.25</v>
      </c>
      <c r="I1525" s="180">
        <v>5.8200000000000002E-2</v>
      </c>
      <c r="J1525" s="21">
        <f t="shared" si="695"/>
        <v>0.5</v>
      </c>
      <c r="K1525" s="21" t="str">
        <f t="shared" si="696"/>
        <v>Y</v>
      </c>
      <c r="L1525" s="37" t="str">
        <f t="shared" si="697"/>
        <v>NA</v>
      </c>
      <c r="M1525" s="8" t="str">
        <f t="shared" si="698"/>
        <v>Y</v>
      </c>
      <c r="N1525" s="42">
        <f t="shared" si="699"/>
        <v>2</v>
      </c>
      <c r="O1525" s="43">
        <f t="shared" si="700"/>
        <v>200000</v>
      </c>
      <c r="P1525" s="43" t="str">
        <f t="shared" si="701"/>
        <v>NA</v>
      </c>
      <c r="Q1525" s="24">
        <f t="shared" si="702"/>
        <v>16683.581200000001</v>
      </c>
      <c r="R1525" s="43">
        <f t="shared" si="703"/>
        <v>0</v>
      </c>
      <c r="S1525" s="24">
        <f t="shared" si="704"/>
        <v>1000000</v>
      </c>
      <c r="T1525" s="25" t="str">
        <f t="shared" si="705"/>
        <v>N</v>
      </c>
      <c r="U1525" s="44">
        <f t="shared" si="706"/>
        <v>1</v>
      </c>
      <c r="V1525" s="45">
        <f t="shared" si="707"/>
        <v>20000</v>
      </c>
      <c r="W1525" s="45">
        <f t="shared" si="708"/>
        <v>65000</v>
      </c>
      <c r="X1525" s="28">
        <f t="shared" si="709"/>
        <v>0</v>
      </c>
      <c r="Y1525" s="28">
        <f t="shared" si="710"/>
        <v>17654.565625840001</v>
      </c>
      <c r="Z1525" s="45">
        <f t="shared" si="711"/>
        <v>0</v>
      </c>
      <c r="AA1525" s="29" t="str">
        <f t="shared" si="712"/>
        <v>N</v>
      </c>
      <c r="AB1525" s="46">
        <f t="shared" si="713"/>
        <v>0</v>
      </c>
      <c r="AC1525" s="31">
        <f t="shared" si="714"/>
        <v>0</v>
      </c>
      <c r="AD1525" s="31">
        <f t="shared" si="715"/>
        <v>0</v>
      </c>
      <c r="AE1525" s="31">
        <f t="shared" si="716"/>
        <v>0</v>
      </c>
      <c r="AF1525" s="47">
        <f t="shared" si="717"/>
        <v>0</v>
      </c>
      <c r="AG1525" s="31">
        <f t="shared" si="718"/>
        <v>0</v>
      </c>
      <c r="AH1525" s="48">
        <f t="shared" si="719"/>
        <v>0</v>
      </c>
      <c r="AI1525" s="33">
        <f t="shared" si="720"/>
        <v>0</v>
      </c>
      <c r="AJ1525" s="33">
        <f t="shared" si="721"/>
        <v>0</v>
      </c>
      <c r="AK1525" s="33">
        <f t="shared" si="722"/>
        <v>0</v>
      </c>
      <c r="AL1525" s="33">
        <f t="shared" si="723"/>
        <v>0</v>
      </c>
      <c r="AM1525" s="34">
        <f t="shared" si="724"/>
        <v>17654.565625840001</v>
      </c>
    </row>
    <row r="1526" spans="1:39" ht="15" customHeight="1" x14ac:dyDescent="0.3">
      <c r="A1526" s="166" t="s">
        <v>3960</v>
      </c>
      <c r="B1526" s="99">
        <v>12454</v>
      </c>
      <c r="C1526" s="99">
        <v>34300</v>
      </c>
      <c r="D1526" s="165">
        <v>45316</v>
      </c>
      <c r="E1526" s="165">
        <v>45396</v>
      </c>
      <c r="F1526" s="166">
        <v>2</v>
      </c>
      <c r="G1526" s="178">
        <v>0.94</v>
      </c>
      <c r="H1526" s="181">
        <v>0.75</v>
      </c>
      <c r="I1526" s="180">
        <v>7.8200000000000006E-2</v>
      </c>
      <c r="J1526" s="21">
        <f t="shared" si="695"/>
        <v>1.06</v>
      </c>
      <c r="K1526" s="21" t="str">
        <f t="shared" si="696"/>
        <v>Y</v>
      </c>
      <c r="L1526" s="37" t="str">
        <f t="shared" si="697"/>
        <v>NA</v>
      </c>
      <c r="M1526" s="8" t="str">
        <f t="shared" si="698"/>
        <v>Y</v>
      </c>
      <c r="N1526" s="42">
        <f t="shared" si="699"/>
        <v>2</v>
      </c>
      <c r="O1526" s="43">
        <f t="shared" si="700"/>
        <v>200000</v>
      </c>
      <c r="P1526" s="43" t="str">
        <f t="shared" si="701"/>
        <v>NA</v>
      </c>
      <c r="Q1526" s="24">
        <f t="shared" si="702"/>
        <v>13427.9028</v>
      </c>
      <c r="R1526" s="43">
        <f t="shared" si="703"/>
        <v>0</v>
      </c>
      <c r="S1526" s="24">
        <f t="shared" si="704"/>
        <v>1000000</v>
      </c>
      <c r="T1526" s="25" t="str">
        <f t="shared" si="705"/>
        <v>Y</v>
      </c>
      <c r="U1526" s="44">
        <f t="shared" si="706"/>
        <v>1</v>
      </c>
      <c r="V1526" s="45">
        <f t="shared" si="707"/>
        <v>200000</v>
      </c>
      <c r="W1526" s="45">
        <f t="shared" si="708"/>
        <v>1000000</v>
      </c>
      <c r="X1526" s="28">
        <f t="shared" si="709"/>
        <v>14477.96479896</v>
      </c>
      <c r="Y1526" s="28">
        <f t="shared" si="710"/>
        <v>0</v>
      </c>
      <c r="Z1526" s="45" t="str">
        <f t="shared" si="711"/>
        <v>NA</v>
      </c>
      <c r="AA1526" s="29" t="str">
        <f t="shared" si="712"/>
        <v>N</v>
      </c>
      <c r="AB1526" s="46">
        <f t="shared" si="713"/>
        <v>0</v>
      </c>
      <c r="AC1526" s="31">
        <f t="shared" si="714"/>
        <v>0</v>
      </c>
      <c r="AD1526" s="31">
        <f t="shared" si="715"/>
        <v>0</v>
      </c>
      <c r="AE1526" s="31">
        <f t="shared" si="716"/>
        <v>0</v>
      </c>
      <c r="AF1526" s="47">
        <f t="shared" si="717"/>
        <v>0</v>
      </c>
      <c r="AG1526" s="31">
        <f t="shared" si="718"/>
        <v>0</v>
      </c>
      <c r="AH1526" s="48">
        <f t="shared" si="719"/>
        <v>0</v>
      </c>
      <c r="AI1526" s="33">
        <f t="shared" si="720"/>
        <v>0</v>
      </c>
      <c r="AJ1526" s="33">
        <f t="shared" si="721"/>
        <v>0</v>
      </c>
      <c r="AK1526" s="33">
        <f t="shared" si="722"/>
        <v>0</v>
      </c>
      <c r="AL1526" s="33">
        <f t="shared" si="723"/>
        <v>0</v>
      </c>
      <c r="AM1526" s="34">
        <f t="shared" si="724"/>
        <v>0</v>
      </c>
    </row>
    <row r="1527" spans="1:39" ht="15" customHeight="1" x14ac:dyDescent="0.3">
      <c r="A1527" s="166" t="s">
        <v>3961</v>
      </c>
      <c r="B1527" s="99">
        <v>6838</v>
      </c>
      <c r="C1527" s="99">
        <v>55290</v>
      </c>
      <c r="D1527" s="165">
        <v>45470</v>
      </c>
      <c r="E1527" s="165">
        <v>45691</v>
      </c>
      <c r="F1527" s="166">
        <v>4</v>
      </c>
      <c r="G1527" s="178">
        <v>0.67</v>
      </c>
      <c r="H1527" s="181">
        <v>1</v>
      </c>
      <c r="I1527" s="180">
        <v>5.4600000000000003E-2</v>
      </c>
      <c r="J1527" s="21">
        <f t="shared" si="695"/>
        <v>3.33</v>
      </c>
      <c r="K1527" s="21" t="str">
        <f t="shared" si="696"/>
        <v>Y</v>
      </c>
      <c r="L1527" s="37" t="str">
        <f t="shared" si="697"/>
        <v>NA</v>
      </c>
      <c r="M1527" s="8" t="str">
        <f t="shared" si="698"/>
        <v>Y</v>
      </c>
      <c r="N1527" s="42">
        <f t="shared" si="699"/>
        <v>4</v>
      </c>
      <c r="O1527" s="43">
        <f t="shared" si="700"/>
        <v>200000</v>
      </c>
      <c r="P1527" s="43" t="str">
        <f t="shared" si="701"/>
        <v>NA</v>
      </c>
      <c r="Q1527" s="24">
        <f t="shared" si="702"/>
        <v>7211.3548000000001</v>
      </c>
      <c r="R1527" s="43">
        <f t="shared" si="703"/>
        <v>0</v>
      </c>
      <c r="S1527" s="24">
        <f t="shared" si="704"/>
        <v>1000000</v>
      </c>
      <c r="T1527" s="25" t="str">
        <f t="shared" si="705"/>
        <v>Y</v>
      </c>
      <c r="U1527" s="44">
        <f t="shared" si="706"/>
        <v>3</v>
      </c>
      <c r="V1527" s="45">
        <f t="shared" si="707"/>
        <v>200000</v>
      </c>
      <c r="W1527" s="45">
        <f t="shared" si="708"/>
        <v>1000000</v>
      </c>
      <c r="X1527" s="28">
        <f t="shared" si="709"/>
        <v>7605.0947720799995</v>
      </c>
      <c r="Y1527" s="28">
        <f t="shared" si="710"/>
        <v>0</v>
      </c>
      <c r="Z1527" s="45" t="str">
        <f t="shared" si="711"/>
        <v>NA</v>
      </c>
      <c r="AA1527" s="29" t="str">
        <f t="shared" si="712"/>
        <v>Y</v>
      </c>
      <c r="AB1527" s="46">
        <f t="shared" si="713"/>
        <v>2</v>
      </c>
      <c r="AC1527" s="31">
        <f t="shared" si="714"/>
        <v>200000</v>
      </c>
      <c r="AD1527" s="31">
        <f t="shared" si="715"/>
        <v>1000000</v>
      </c>
      <c r="AE1527" s="31">
        <f t="shared" si="716"/>
        <v>8020.3329466355672</v>
      </c>
      <c r="AF1527" s="47">
        <f t="shared" si="717"/>
        <v>0</v>
      </c>
      <c r="AG1527" s="31" t="str">
        <f t="shared" si="718"/>
        <v>NA</v>
      </c>
      <c r="AH1527" s="48">
        <f t="shared" si="719"/>
        <v>1</v>
      </c>
      <c r="AI1527" s="33">
        <f t="shared" si="720"/>
        <v>20000</v>
      </c>
      <c r="AJ1527" s="33">
        <f t="shared" si="721"/>
        <v>65000</v>
      </c>
      <c r="AK1527" s="33">
        <f t="shared" si="722"/>
        <v>8458.2431255218689</v>
      </c>
      <c r="AL1527" s="33">
        <f t="shared" si="723"/>
        <v>0</v>
      </c>
      <c r="AM1527" s="34">
        <f t="shared" si="724"/>
        <v>0</v>
      </c>
    </row>
    <row r="1528" spans="1:39" ht="15" customHeight="1" x14ac:dyDescent="0.3">
      <c r="A1528" s="166" t="s">
        <v>3962</v>
      </c>
      <c r="B1528" s="99">
        <v>10736</v>
      </c>
      <c r="C1528" s="99">
        <v>31086</v>
      </c>
      <c r="D1528" s="165">
        <v>44956</v>
      </c>
      <c r="E1528" s="165">
        <v>45181</v>
      </c>
      <c r="F1528" s="166">
        <v>2</v>
      </c>
      <c r="G1528" s="178">
        <v>1.05</v>
      </c>
      <c r="H1528" s="181">
        <v>0.5</v>
      </c>
      <c r="I1528" s="180">
        <v>3.1300000000000001E-2</v>
      </c>
      <c r="J1528" s="21">
        <f t="shared" si="695"/>
        <v>0.95</v>
      </c>
      <c r="K1528" s="21" t="str">
        <f t="shared" si="696"/>
        <v>Y</v>
      </c>
      <c r="L1528" s="37" t="str">
        <f t="shared" si="697"/>
        <v>NA</v>
      </c>
      <c r="M1528" s="8" t="str">
        <f t="shared" si="698"/>
        <v>Y</v>
      </c>
      <c r="N1528" s="42">
        <f t="shared" si="699"/>
        <v>2</v>
      </c>
      <c r="O1528" s="43">
        <f t="shared" si="700"/>
        <v>200000</v>
      </c>
      <c r="P1528" s="43" t="str">
        <f t="shared" si="701"/>
        <v>NA</v>
      </c>
      <c r="Q1528" s="24">
        <f t="shared" si="702"/>
        <v>11072.036800000002</v>
      </c>
      <c r="R1528" s="43">
        <f t="shared" si="703"/>
        <v>0</v>
      </c>
      <c r="S1528" s="24">
        <f t="shared" si="704"/>
        <v>1000000</v>
      </c>
      <c r="T1528" s="25" t="str">
        <f t="shared" si="705"/>
        <v>N</v>
      </c>
      <c r="U1528" s="44">
        <f t="shared" si="706"/>
        <v>1</v>
      </c>
      <c r="V1528" s="45">
        <f t="shared" si="707"/>
        <v>20000</v>
      </c>
      <c r="W1528" s="45">
        <f t="shared" si="708"/>
        <v>65000</v>
      </c>
      <c r="X1528" s="28">
        <f t="shared" si="709"/>
        <v>11418.591551840003</v>
      </c>
      <c r="Y1528" s="28">
        <f t="shared" si="710"/>
        <v>0</v>
      </c>
      <c r="Z1528" s="45">
        <f t="shared" si="711"/>
        <v>11423.371648159995</v>
      </c>
      <c r="AA1528" s="29" t="str">
        <f t="shared" si="712"/>
        <v>N</v>
      </c>
      <c r="AB1528" s="46">
        <f t="shared" si="713"/>
        <v>0</v>
      </c>
      <c r="AC1528" s="31">
        <f t="shared" si="714"/>
        <v>0</v>
      </c>
      <c r="AD1528" s="31">
        <f t="shared" si="715"/>
        <v>0</v>
      </c>
      <c r="AE1528" s="31">
        <f t="shared" si="716"/>
        <v>0</v>
      </c>
      <c r="AF1528" s="47">
        <f t="shared" si="717"/>
        <v>0</v>
      </c>
      <c r="AG1528" s="31">
        <f t="shared" si="718"/>
        <v>0</v>
      </c>
      <c r="AH1528" s="48">
        <f t="shared" si="719"/>
        <v>0</v>
      </c>
      <c r="AI1528" s="33">
        <f t="shared" si="720"/>
        <v>0</v>
      </c>
      <c r="AJ1528" s="33">
        <f t="shared" si="721"/>
        <v>0</v>
      </c>
      <c r="AK1528" s="33">
        <f t="shared" si="722"/>
        <v>0</v>
      </c>
      <c r="AL1528" s="33">
        <f t="shared" si="723"/>
        <v>0</v>
      </c>
      <c r="AM1528" s="34">
        <f t="shared" si="724"/>
        <v>0</v>
      </c>
    </row>
    <row r="1529" spans="1:39" ht="15" customHeight="1" x14ac:dyDescent="0.3">
      <c r="A1529" s="166" t="s">
        <v>3963</v>
      </c>
      <c r="B1529" s="99">
        <v>13366</v>
      </c>
      <c r="C1529" s="99">
        <v>24597</v>
      </c>
      <c r="D1529" s="165">
        <v>44557</v>
      </c>
      <c r="E1529" s="165">
        <v>44825</v>
      </c>
      <c r="F1529" s="166">
        <v>4</v>
      </c>
      <c r="G1529" s="178">
        <v>2.74</v>
      </c>
      <c r="H1529" s="181">
        <v>0.5</v>
      </c>
      <c r="I1529" s="180">
        <v>2.0199999999999999E-2</v>
      </c>
      <c r="J1529" s="21">
        <f t="shared" si="695"/>
        <v>1.2599999999999998</v>
      </c>
      <c r="K1529" s="21" t="str">
        <f t="shared" si="696"/>
        <v>Y</v>
      </c>
      <c r="L1529" s="37" t="str">
        <f t="shared" si="697"/>
        <v>NA</v>
      </c>
      <c r="M1529" s="8" t="str">
        <f t="shared" si="698"/>
        <v>Y</v>
      </c>
      <c r="N1529" s="42">
        <f t="shared" si="699"/>
        <v>3</v>
      </c>
      <c r="O1529" s="43">
        <f t="shared" si="700"/>
        <v>200000</v>
      </c>
      <c r="P1529" s="43" t="str">
        <f t="shared" si="701"/>
        <v>NA</v>
      </c>
      <c r="Q1529" s="24">
        <f t="shared" si="702"/>
        <v>13635.993200000001</v>
      </c>
      <c r="R1529" s="43">
        <f t="shared" si="703"/>
        <v>0</v>
      </c>
      <c r="S1529" s="24">
        <f t="shared" si="704"/>
        <v>1000000</v>
      </c>
      <c r="T1529" s="25" t="str">
        <f t="shared" si="705"/>
        <v>Y</v>
      </c>
      <c r="U1529" s="44">
        <f t="shared" si="706"/>
        <v>2</v>
      </c>
      <c r="V1529" s="45">
        <f t="shared" si="707"/>
        <v>200000</v>
      </c>
      <c r="W1529" s="45">
        <f t="shared" si="708"/>
        <v>1000000</v>
      </c>
      <c r="X1529" s="28">
        <f t="shared" si="709"/>
        <v>13911.440262640001</v>
      </c>
      <c r="Y1529" s="28">
        <f t="shared" si="710"/>
        <v>0</v>
      </c>
      <c r="Z1529" s="45" t="str">
        <f t="shared" si="711"/>
        <v>NA</v>
      </c>
      <c r="AA1529" s="29" t="str">
        <f t="shared" si="712"/>
        <v>N</v>
      </c>
      <c r="AB1529" s="46">
        <f t="shared" si="713"/>
        <v>1</v>
      </c>
      <c r="AC1529" s="31">
        <f t="shared" si="714"/>
        <v>20000</v>
      </c>
      <c r="AD1529" s="31">
        <f t="shared" si="715"/>
        <v>65000</v>
      </c>
      <c r="AE1529" s="31">
        <f t="shared" si="716"/>
        <v>14192.451355945328</v>
      </c>
      <c r="AF1529" s="47">
        <f t="shared" si="717"/>
        <v>0</v>
      </c>
      <c r="AG1529" s="31">
        <f t="shared" si="718"/>
        <v>0</v>
      </c>
      <c r="AH1529" s="48">
        <f t="shared" si="719"/>
        <v>0</v>
      </c>
      <c r="AI1529" s="33">
        <f t="shared" si="720"/>
        <v>0</v>
      </c>
      <c r="AJ1529" s="33">
        <f t="shared" si="721"/>
        <v>0</v>
      </c>
      <c r="AK1529" s="33">
        <f t="shared" si="722"/>
        <v>0</v>
      </c>
      <c r="AL1529" s="33">
        <f t="shared" si="723"/>
        <v>0</v>
      </c>
      <c r="AM1529" s="34">
        <f t="shared" si="724"/>
        <v>0</v>
      </c>
    </row>
    <row r="1530" spans="1:39" ht="15" customHeight="1" x14ac:dyDescent="0.3">
      <c r="A1530" s="166" t="s">
        <v>3964</v>
      </c>
      <c r="B1530" s="99">
        <v>14802</v>
      </c>
      <c r="C1530" s="99">
        <v>80417</v>
      </c>
      <c r="D1530" s="165">
        <v>44791</v>
      </c>
      <c r="E1530" s="165">
        <v>44949</v>
      </c>
      <c r="F1530" s="166">
        <v>4</v>
      </c>
      <c r="G1530" s="178">
        <v>3.4</v>
      </c>
      <c r="H1530" s="181">
        <v>0.5</v>
      </c>
      <c r="I1530" s="180">
        <v>8.5000000000000006E-2</v>
      </c>
      <c r="J1530" s="21">
        <f t="shared" si="695"/>
        <v>0.60000000000000009</v>
      </c>
      <c r="K1530" s="21" t="str">
        <f t="shared" si="696"/>
        <v>Y</v>
      </c>
      <c r="L1530" s="37" t="str">
        <f t="shared" si="697"/>
        <v>NA</v>
      </c>
      <c r="M1530" s="8" t="str">
        <f t="shared" si="698"/>
        <v>Y</v>
      </c>
      <c r="N1530" s="42">
        <f t="shared" si="699"/>
        <v>2</v>
      </c>
      <c r="O1530" s="43">
        <f t="shared" si="700"/>
        <v>200000</v>
      </c>
      <c r="P1530" s="43" t="str">
        <f t="shared" si="701"/>
        <v>NA</v>
      </c>
      <c r="Q1530" s="24">
        <f t="shared" si="702"/>
        <v>16060.17</v>
      </c>
      <c r="R1530" s="43">
        <f t="shared" si="703"/>
        <v>0</v>
      </c>
      <c r="S1530" s="24">
        <f t="shared" si="704"/>
        <v>1000000</v>
      </c>
      <c r="T1530" s="25" t="str">
        <f t="shared" si="705"/>
        <v>N</v>
      </c>
      <c r="U1530" s="44">
        <f t="shared" si="706"/>
        <v>1</v>
      </c>
      <c r="V1530" s="45">
        <f t="shared" si="707"/>
        <v>20000</v>
      </c>
      <c r="W1530" s="45">
        <f t="shared" si="708"/>
        <v>65000</v>
      </c>
      <c r="X1530" s="28">
        <f t="shared" si="709"/>
        <v>0</v>
      </c>
      <c r="Y1530" s="28">
        <f t="shared" si="710"/>
        <v>17425.284449999999</v>
      </c>
      <c r="Z1530" s="45">
        <f t="shared" si="711"/>
        <v>0</v>
      </c>
      <c r="AA1530" s="29" t="str">
        <f t="shared" si="712"/>
        <v>N</v>
      </c>
      <c r="AB1530" s="46">
        <f t="shared" si="713"/>
        <v>0</v>
      </c>
      <c r="AC1530" s="31">
        <f t="shared" si="714"/>
        <v>0</v>
      </c>
      <c r="AD1530" s="31">
        <f t="shared" si="715"/>
        <v>0</v>
      </c>
      <c r="AE1530" s="31">
        <f t="shared" si="716"/>
        <v>0</v>
      </c>
      <c r="AF1530" s="47">
        <f t="shared" si="717"/>
        <v>0</v>
      </c>
      <c r="AG1530" s="31">
        <f t="shared" si="718"/>
        <v>0</v>
      </c>
      <c r="AH1530" s="48">
        <f t="shared" si="719"/>
        <v>0</v>
      </c>
      <c r="AI1530" s="33">
        <f t="shared" si="720"/>
        <v>0</v>
      </c>
      <c r="AJ1530" s="33">
        <f t="shared" si="721"/>
        <v>0</v>
      </c>
      <c r="AK1530" s="33">
        <f t="shared" si="722"/>
        <v>0</v>
      </c>
      <c r="AL1530" s="33">
        <f t="shared" si="723"/>
        <v>0</v>
      </c>
      <c r="AM1530" s="34">
        <f t="shared" si="724"/>
        <v>17425.284449999999</v>
      </c>
    </row>
    <row r="1531" spans="1:39" ht="15" customHeight="1" x14ac:dyDescent="0.3">
      <c r="A1531" s="166" t="s">
        <v>3965</v>
      </c>
      <c r="B1531" s="99">
        <v>12772</v>
      </c>
      <c r="C1531" s="99">
        <v>72758</v>
      </c>
      <c r="D1531" s="165">
        <v>45033</v>
      </c>
      <c r="E1531" s="165">
        <v>45246</v>
      </c>
      <c r="F1531" s="166">
        <v>4</v>
      </c>
      <c r="G1531" s="178">
        <v>3.97</v>
      </c>
      <c r="H1531" s="181">
        <v>0.75</v>
      </c>
      <c r="I1531" s="180">
        <v>1.6500000000000001E-2</v>
      </c>
      <c r="J1531" s="21">
        <f t="shared" ref="J1531:J1594" si="725">MAX(0, F1531-G1531)</f>
        <v>2.9999999999999805E-2</v>
      </c>
      <c r="K1531" s="21" t="str">
        <f t="shared" ref="K1531:K1594" si="726">IF(
  AND(
    E1531 &gt;= D1531-10,
    E1531 &lt;= DATE(2028,6,30),
    J1531 &gt; 0
  ),
  "Y",
  "N"
)</f>
        <v>Y</v>
      </c>
      <c r="L1531" s="37" t="str">
        <f t="shared" ref="L1531:L1594" si="727">IF(
  J1531=0,
  0,
  IF(
    K1531="Y",
    "NA",
    MAX(0, 65000-C1531)
  )
)</f>
        <v>NA</v>
      </c>
      <c r="M1531" s="8" t="str">
        <f t="shared" ref="M1531:M1594" si="728">IF(AND(K1531="Y",J1531&gt;0),"Y","N")</f>
        <v>Y</v>
      </c>
      <c r="N1531" s="42">
        <f t="shared" ref="N1531:N1594" si="729">ROUNDUP(J1531/H1531, 0)</f>
        <v>1</v>
      </c>
      <c r="O1531" s="43">
        <f t="shared" ref="O1531:O1594" si="730">IF(
  N1531=0,
  0,
  IF(
    M1531="Y",
    200000,
    20000
  )
)</f>
        <v>200000</v>
      </c>
      <c r="P1531" s="43" t="str">
        <f t="shared" ref="P1531:P1594" si="731">IF(
  N1531=0,
  0,
  IF(
    M1531="Y",
    "NA",
    MAX(0, 65000)
  )
)</f>
        <v>NA</v>
      </c>
      <c r="Q1531" s="24">
        <f t="shared" ref="Q1531:Q1594" si="732">IF(
  N1531=0,
  0,
  MAX(0, MIN(B1531*(1+I1531), O1531, L1531))
)</f>
        <v>12982.737999999999</v>
      </c>
      <c r="R1531" s="43">
        <f t="shared" ref="R1531:R1594" si="733">IF(
  N1531=0,
  0,
  MAX(0, (B1531*(1+I1531))-Q1531)
)</f>
        <v>0</v>
      </c>
      <c r="S1531" s="24">
        <f t="shared" ref="S1531:S1594" si="734">IF(
    M1531="Y",
    1000000,
    MAX(0, 65000-C1531-Q1531)
  )</f>
        <v>1000000</v>
      </c>
      <c r="T1531" s="25" t="str">
        <f t="shared" ref="T1531:T1594" si="735">IF(AND(K1531="Y",J1531&gt;1),"Y","N")</f>
        <v>N</v>
      </c>
      <c r="U1531" s="44">
        <f t="shared" ref="U1531:U1594" si="736">MAX(0,(N1531-1))</f>
        <v>0</v>
      </c>
      <c r="V1531" s="45">
        <f t="shared" ref="V1531:V1594" si="737">IF(
  U1531=0,
  0,
  IF(
    T1531="Y",
    200000,
    20000
  )
)</f>
        <v>0</v>
      </c>
      <c r="W1531" s="45">
        <f t="shared" ref="W1531:W1594" si="738">IF(
  U1531=0,
  0,
  IF(
    T1531="Y",
    1000000,
    MAX(0, 65000)
  )
)</f>
        <v>0</v>
      </c>
      <c r="X1531" s="28">
        <f t="shared" ref="X1531:X1594" si="739">IF(
  U1531=0,
  0,
  MAX(0, MIN(B1531*(1+I1531)*(1+I1531), V1531, S1531, (W1531-C1531))
)
)</f>
        <v>0</v>
      </c>
      <c r="Y1531" s="28">
        <f t="shared" ref="Y1531:Y1594" si="740">IF(
  U1531=0,
  0,
  MAX(0, (B1531*(1+I1531)*(1+I1531)-X1531)
)
)</f>
        <v>0</v>
      </c>
      <c r="Z1531" s="45">
        <f t="shared" ref="Z1531:Z1594" si="741">IF(
    T1531="Y",
    "NA",
    MAX(0, W1531-C1531-Q1531-X1531)
  )</f>
        <v>0</v>
      </c>
      <c r="AA1531" s="29" t="str">
        <f t="shared" ref="AA1531:AA1594" si="742">IF(AND(K1531="Y",J1531&gt;2),"Y","N")</f>
        <v>N</v>
      </c>
      <c r="AB1531" s="46">
        <f t="shared" ref="AB1531:AB1594" si="743">MAX(0,(U1531-1))</f>
        <v>0</v>
      </c>
      <c r="AC1531" s="31">
        <f t="shared" ref="AC1531:AC1594" si="744">IF(
  AB1531=0,
  0,
  IF(
    AA1531="Y",
    200000,
    20000
  )
)</f>
        <v>0</v>
      </c>
      <c r="AD1531" s="31">
        <f t="shared" ref="AD1531:AD1594" si="745">IF(
  AB1531=0,
  0,
  IF(
    AA1531="Y",
    1000000,
    MAX(0, 65000)
  )
)</f>
        <v>0</v>
      </c>
      <c r="AE1531" s="31">
        <f t="shared" ref="AE1531:AE1594" si="746">IF(
  AB1531=0,
  0,
  MAX(0, MIN(B1531*(1+I1531)*(1+I1531)*(1+I1531), AC1531, Z1531))
)</f>
        <v>0</v>
      </c>
      <c r="AF1531" s="47">
        <f t="shared" ref="AF1531:AF1594" si="747">IF(
  AB1531=0,
  0,
  MAX(0, (B1531*(1+I1531)*(1+I1531)*(1+I1531)-AE1531)
)
)</f>
        <v>0</v>
      </c>
      <c r="AG1531" s="31">
        <f t="shared" ref="AG1531:AG1594" si="748">IF(
    AA1531="Y",
    "NA",
    MAX(0, AD1531-C1531-Q1531-X1531-AE1531)
  )</f>
        <v>0</v>
      </c>
      <c r="AH1531" s="48">
        <f t="shared" si="719"/>
        <v>0</v>
      </c>
      <c r="AI1531" s="33">
        <f t="shared" si="720"/>
        <v>0</v>
      </c>
      <c r="AJ1531" s="33">
        <f t="shared" si="721"/>
        <v>0</v>
      </c>
      <c r="AK1531" s="33">
        <f t="shared" si="722"/>
        <v>0</v>
      </c>
      <c r="AL1531" s="33">
        <f t="shared" si="723"/>
        <v>0</v>
      </c>
      <c r="AM1531" s="34">
        <f t="shared" si="724"/>
        <v>0</v>
      </c>
    </row>
    <row r="1532" spans="1:39" ht="15" customHeight="1" x14ac:dyDescent="0.3">
      <c r="A1532" s="166" t="s">
        <v>3966</v>
      </c>
      <c r="B1532" s="99">
        <v>5265</v>
      </c>
      <c r="C1532" s="99">
        <v>89442</v>
      </c>
      <c r="D1532" s="165">
        <v>44433</v>
      </c>
      <c r="E1532" s="165">
        <v>44488</v>
      </c>
      <c r="F1532" s="166">
        <v>4</v>
      </c>
      <c r="G1532" s="178">
        <v>3.35</v>
      </c>
      <c r="H1532" s="181">
        <v>0.75</v>
      </c>
      <c r="I1532" s="180">
        <v>6.93E-2</v>
      </c>
      <c r="J1532" s="21">
        <f t="shared" si="725"/>
        <v>0.64999999999999991</v>
      </c>
      <c r="K1532" s="21" t="str">
        <f t="shared" si="726"/>
        <v>Y</v>
      </c>
      <c r="L1532" s="37" t="str">
        <f t="shared" si="727"/>
        <v>NA</v>
      </c>
      <c r="M1532" s="8" t="str">
        <f t="shared" si="728"/>
        <v>Y</v>
      </c>
      <c r="N1532" s="42">
        <f t="shared" si="729"/>
        <v>1</v>
      </c>
      <c r="O1532" s="43">
        <f t="shared" si="730"/>
        <v>200000</v>
      </c>
      <c r="P1532" s="43" t="str">
        <f t="shared" si="731"/>
        <v>NA</v>
      </c>
      <c r="Q1532" s="24">
        <f t="shared" si="732"/>
        <v>5629.8644999999997</v>
      </c>
      <c r="R1532" s="43">
        <f t="shared" si="733"/>
        <v>0</v>
      </c>
      <c r="S1532" s="24">
        <f t="shared" si="734"/>
        <v>1000000</v>
      </c>
      <c r="T1532" s="25" t="str">
        <f t="shared" si="735"/>
        <v>N</v>
      </c>
      <c r="U1532" s="44">
        <f t="shared" si="736"/>
        <v>0</v>
      </c>
      <c r="V1532" s="45">
        <f t="shared" si="737"/>
        <v>0</v>
      </c>
      <c r="W1532" s="45">
        <f t="shared" si="738"/>
        <v>0</v>
      </c>
      <c r="X1532" s="28">
        <f t="shared" si="739"/>
        <v>0</v>
      </c>
      <c r="Y1532" s="28">
        <f t="shared" si="740"/>
        <v>0</v>
      </c>
      <c r="Z1532" s="45">
        <f t="shared" si="741"/>
        <v>0</v>
      </c>
      <c r="AA1532" s="29" t="str">
        <f t="shared" si="742"/>
        <v>N</v>
      </c>
      <c r="AB1532" s="46">
        <f t="shared" si="743"/>
        <v>0</v>
      </c>
      <c r="AC1532" s="31">
        <f t="shared" si="744"/>
        <v>0</v>
      </c>
      <c r="AD1532" s="31">
        <f t="shared" si="745"/>
        <v>0</v>
      </c>
      <c r="AE1532" s="31">
        <f t="shared" si="746"/>
        <v>0</v>
      </c>
      <c r="AF1532" s="47">
        <f t="shared" si="747"/>
        <v>0</v>
      </c>
      <c r="AG1532" s="31">
        <f t="shared" si="748"/>
        <v>0</v>
      </c>
      <c r="AH1532" s="48">
        <f t="shared" si="719"/>
        <v>0</v>
      </c>
      <c r="AI1532" s="33">
        <f t="shared" si="720"/>
        <v>0</v>
      </c>
      <c r="AJ1532" s="33">
        <f t="shared" si="721"/>
        <v>0</v>
      </c>
      <c r="AK1532" s="33">
        <f t="shared" si="722"/>
        <v>0</v>
      </c>
      <c r="AL1532" s="33">
        <f t="shared" si="723"/>
        <v>0</v>
      </c>
      <c r="AM1532" s="34">
        <f t="shared" si="724"/>
        <v>0</v>
      </c>
    </row>
    <row r="1533" spans="1:39" ht="15" customHeight="1" x14ac:dyDescent="0.3">
      <c r="A1533" s="166" t="s">
        <v>3967</v>
      </c>
      <c r="B1533" s="99">
        <v>16544</v>
      </c>
      <c r="C1533" s="99">
        <v>55249</v>
      </c>
      <c r="D1533" s="165">
        <v>44901</v>
      </c>
      <c r="E1533" s="165">
        <v>45028</v>
      </c>
      <c r="F1533" s="166">
        <v>4</v>
      </c>
      <c r="G1533" s="178">
        <v>2.74</v>
      </c>
      <c r="H1533" s="181">
        <v>0.5</v>
      </c>
      <c r="I1533" s="180">
        <v>5.8999999999999997E-2</v>
      </c>
      <c r="J1533" s="21">
        <f t="shared" si="725"/>
        <v>1.2599999999999998</v>
      </c>
      <c r="K1533" s="21" t="str">
        <f t="shared" si="726"/>
        <v>Y</v>
      </c>
      <c r="L1533" s="37" t="str">
        <f t="shared" si="727"/>
        <v>NA</v>
      </c>
      <c r="M1533" s="8" t="str">
        <f t="shared" si="728"/>
        <v>Y</v>
      </c>
      <c r="N1533" s="42">
        <f t="shared" si="729"/>
        <v>3</v>
      </c>
      <c r="O1533" s="43">
        <f t="shared" si="730"/>
        <v>200000</v>
      </c>
      <c r="P1533" s="43" t="str">
        <f t="shared" si="731"/>
        <v>NA</v>
      </c>
      <c r="Q1533" s="24">
        <f t="shared" si="732"/>
        <v>17520.095999999998</v>
      </c>
      <c r="R1533" s="43">
        <f t="shared" si="733"/>
        <v>0</v>
      </c>
      <c r="S1533" s="24">
        <f t="shared" si="734"/>
        <v>1000000</v>
      </c>
      <c r="T1533" s="25" t="str">
        <f t="shared" si="735"/>
        <v>Y</v>
      </c>
      <c r="U1533" s="44">
        <f t="shared" si="736"/>
        <v>2</v>
      </c>
      <c r="V1533" s="45">
        <f t="shared" si="737"/>
        <v>200000</v>
      </c>
      <c r="W1533" s="45">
        <f t="shared" si="738"/>
        <v>1000000</v>
      </c>
      <c r="X1533" s="28">
        <f t="shared" si="739"/>
        <v>18553.781663999998</v>
      </c>
      <c r="Y1533" s="28">
        <f t="shared" si="740"/>
        <v>0</v>
      </c>
      <c r="Z1533" s="45" t="str">
        <f t="shared" si="741"/>
        <v>NA</v>
      </c>
      <c r="AA1533" s="29" t="str">
        <f t="shared" si="742"/>
        <v>N</v>
      </c>
      <c r="AB1533" s="46">
        <f t="shared" si="743"/>
        <v>1</v>
      </c>
      <c r="AC1533" s="31">
        <f t="shared" si="744"/>
        <v>20000</v>
      </c>
      <c r="AD1533" s="31">
        <f t="shared" si="745"/>
        <v>65000</v>
      </c>
      <c r="AE1533" s="31">
        <f t="shared" si="746"/>
        <v>19648.454782175999</v>
      </c>
      <c r="AF1533" s="47">
        <f t="shared" si="747"/>
        <v>0</v>
      </c>
      <c r="AG1533" s="31">
        <f t="shared" si="748"/>
        <v>0</v>
      </c>
      <c r="AH1533" s="48">
        <f t="shared" si="719"/>
        <v>0</v>
      </c>
      <c r="AI1533" s="33">
        <f t="shared" si="720"/>
        <v>0</v>
      </c>
      <c r="AJ1533" s="33">
        <f t="shared" si="721"/>
        <v>0</v>
      </c>
      <c r="AK1533" s="33">
        <f t="shared" si="722"/>
        <v>0</v>
      </c>
      <c r="AL1533" s="33">
        <f t="shared" si="723"/>
        <v>0</v>
      </c>
      <c r="AM1533" s="34">
        <f t="shared" si="724"/>
        <v>0</v>
      </c>
    </row>
    <row r="1534" spans="1:39" ht="15" customHeight="1" x14ac:dyDescent="0.3">
      <c r="A1534" s="166" t="s">
        <v>3968</v>
      </c>
      <c r="B1534" s="99">
        <v>19444</v>
      </c>
      <c r="C1534" s="99">
        <v>33817</v>
      </c>
      <c r="D1534" s="165">
        <v>45018</v>
      </c>
      <c r="E1534" s="165">
        <v>45234</v>
      </c>
      <c r="F1534" s="166">
        <v>2</v>
      </c>
      <c r="G1534" s="178">
        <v>0.27</v>
      </c>
      <c r="H1534" s="181">
        <v>0.75</v>
      </c>
      <c r="I1534" s="180">
        <v>3.7900000000000003E-2</v>
      </c>
      <c r="J1534" s="21">
        <f t="shared" si="725"/>
        <v>1.73</v>
      </c>
      <c r="K1534" s="21" t="str">
        <f t="shared" si="726"/>
        <v>Y</v>
      </c>
      <c r="L1534" s="37" t="str">
        <f t="shared" si="727"/>
        <v>NA</v>
      </c>
      <c r="M1534" s="8" t="str">
        <f t="shared" si="728"/>
        <v>Y</v>
      </c>
      <c r="N1534" s="42">
        <f t="shared" si="729"/>
        <v>3</v>
      </c>
      <c r="O1534" s="43">
        <f t="shared" si="730"/>
        <v>200000</v>
      </c>
      <c r="P1534" s="43" t="str">
        <f t="shared" si="731"/>
        <v>NA</v>
      </c>
      <c r="Q1534" s="24">
        <f t="shared" si="732"/>
        <v>20180.927599999999</v>
      </c>
      <c r="R1534" s="43">
        <f t="shared" si="733"/>
        <v>0</v>
      </c>
      <c r="S1534" s="24">
        <f t="shared" si="734"/>
        <v>1000000</v>
      </c>
      <c r="T1534" s="25" t="str">
        <f t="shared" si="735"/>
        <v>Y</v>
      </c>
      <c r="U1534" s="44">
        <f t="shared" si="736"/>
        <v>2</v>
      </c>
      <c r="V1534" s="45">
        <f t="shared" si="737"/>
        <v>200000</v>
      </c>
      <c r="W1534" s="45">
        <f t="shared" si="738"/>
        <v>1000000</v>
      </c>
      <c r="X1534" s="28">
        <f t="shared" si="739"/>
        <v>20945.784756040001</v>
      </c>
      <c r="Y1534" s="28">
        <f t="shared" si="740"/>
        <v>0</v>
      </c>
      <c r="Z1534" s="45" t="str">
        <f t="shared" si="741"/>
        <v>NA</v>
      </c>
      <c r="AA1534" s="29" t="str">
        <f t="shared" si="742"/>
        <v>N</v>
      </c>
      <c r="AB1534" s="46">
        <f t="shared" si="743"/>
        <v>1</v>
      </c>
      <c r="AC1534" s="31">
        <f t="shared" si="744"/>
        <v>20000</v>
      </c>
      <c r="AD1534" s="31">
        <f t="shared" si="745"/>
        <v>65000</v>
      </c>
      <c r="AE1534" s="31">
        <f t="shared" si="746"/>
        <v>20000</v>
      </c>
      <c r="AF1534" s="47">
        <f t="shared" si="747"/>
        <v>1739.6299982939163</v>
      </c>
      <c r="AG1534" s="31">
        <f t="shared" si="748"/>
        <v>0</v>
      </c>
      <c r="AH1534" s="48">
        <f t="shared" si="719"/>
        <v>0</v>
      </c>
      <c r="AI1534" s="33">
        <f t="shared" si="720"/>
        <v>0</v>
      </c>
      <c r="AJ1534" s="33">
        <f t="shared" si="721"/>
        <v>0</v>
      </c>
      <c r="AK1534" s="33">
        <f t="shared" si="722"/>
        <v>0</v>
      </c>
      <c r="AL1534" s="33">
        <f t="shared" si="723"/>
        <v>0</v>
      </c>
      <c r="AM1534" s="34">
        <f t="shared" si="724"/>
        <v>1739.6299982939163</v>
      </c>
    </row>
    <row r="1535" spans="1:39" ht="15" customHeight="1" x14ac:dyDescent="0.3">
      <c r="A1535" s="166" t="s">
        <v>3969</v>
      </c>
      <c r="B1535" s="99">
        <v>11579</v>
      </c>
      <c r="C1535" s="99">
        <v>38901</v>
      </c>
      <c r="D1535" s="165">
        <v>44594</v>
      </c>
      <c r="E1535" s="165">
        <v>44900</v>
      </c>
      <c r="F1535" s="166">
        <v>4</v>
      </c>
      <c r="G1535" s="178">
        <v>2.17</v>
      </c>
      <c r="H1535" s="181">
        <v>0.75</v>
      </c>
      <c r="I1535" s="180">
        <v>7.3099999999999998E-2</v>
      </c>
      <c r="J1535" s="21">
        <f t="shared" si="725"/>
        <v>1.83</v>
      </c>
      <c r="K1535" s="21" t="str">
        <f t="shared" si="726"/>
        <v>Y</v>
      </c>
      <c r="L1535" s="37" t="str">
        <f t="shared" si="727"/>
        <v>NA</v>
      </c>
      <c r="M1535" s="8" t="str">
        <f t="shared" si="728"/>
        <v>Y</v>
      </c>
      <c r="N1535" s="42">
        <f t="shared" si="729"/>
        <v>3</v>
      </c>
      <c r="O1535" s="43">
        <f t="shared" si="730"/>
        <v>200000</v>
      </c>
      <c r="P1535" s="43" t="str">
        <f t="shared" si="731"/>
        <v>NA</v>
      </c>
      <c r="Q1535" s="24">
        <f t="shared" si="732"/>
        <v>12425.4249</v>
      </c>
      <c r="R1535" s="43">
        <f t="shared" si="733"/>
        <v>0</v>
      </c>
      <c r="S1535" s="24">
        <f t="shared" si="734"/>
        <v>1000000</v>
      </c>
      <c r="T1535" s="25" t="str">
        <f t="shared" si="735"/>
        <v>Y</v>
      </c>
      <c r="U1535" s="44">
        <f t="shared" si="736"/>
        <v>2</v>
      </c>
      <c r="V1535" s="45">
        <f t="shared" si="737"/>
        <v>200000</v>
      </c>
      <c r="W1535" s="45">
        <f t="shared" si="738"/>
        <v>1000000</v>
      </c>
      <c r="X1535" s="28">
        <f t="shared" si="739"/>
        <v>13333.72346019</v>
      </c>
      <c r="Y1535" s="28">
        <f t="shared" si="740"/>
        <v>0</v>
      </c>
      <c r="Z1535" s="45" t="str">
        <f t="shared" si="741"/>
        <v>NA</v>
      </c>
      <c r="AA1535" s="29" t="str">
        <f t="shared" si="742"/>
        <v>N</v>
      </c>
      <c r="AB1535" s="46">
        <f t="shared" si="743"/>
        <v>1</v>
      </c>
      <c r="AC1535" s="31">
        <f t="shared" si="744"/>
        <v>20000</v>
      </c>
      <c r="AD1535" s="31">
        <f t="shared" si="745"/>
        <v>65000</v>
      </c>
      <c r="AE1535" s="31">
        <f t="shared" si="746"/>
        <v>14308.418645129888</v>
      </c>
      <c r="AF1535" s="47">
        <f t="shared" si="747"/>
        <v>0</v>
      </c>
      <c r="AG1535" s="31">
        <f t="shared" si="748"/>
        <v>0</v>
      </c>
      <c r="AH1535" s="48">
        <f t="shared" si="719"/>
        <v>0</v>
      </c>
      <c r="AI1535" s="33">
        <f t="shared" si="720"/>
        <v>0</v>
      </c>
      <c r="AJ1535" s="33">
        <f t="shared" si="721"/>
        <v>0</v>
      </c>
      <c r="AK1535" s="33">
        <f t="shared" si="722"/>
        <v>0</v>
      </c>
      <c r="AL1535" s="33">
        <f t="shared" si="723"/>
        <v>0</v>
      </c>
      <c r="AM1535" s="34">
        <f t="shared" si="724"/>
        <v>0</v>
      </c>
    </row>
    <row r="1536" spans="1:39" ht="15" customHeight="1" x14ac:dyDescent="0.3">
      <c r="A1536" s="166" t="s">
        <v>3970</v>
      </c>
      <c r="B1536" s="99">
        <v>14671</v>
      </c>
      <c r="C1536" s="99">
        <v>69067</v>
      </c>
      <c r="D1536" s="165">
        <v>44557</v>
      </c>
      <c r="E1536" s="165">
        <v>44645</v>
      </c>
      <c r="F1536" s="166">
        <v>4</v>
      </c>
      <c r="G1536" s="178">
        <v>3.86</v>
      </c>
      <c r="H1536" s="181">
        <v>0.5</v>
      </c>
      <c r="I1536" s="180">
        <v>6.7799999999999999E-2</v>
      </c>
      <c r="J1536" s="21">
        <f t="shared" si="725"/>
        <v>0.14000000000000012</v>
      </c>
      <c r="K1536" s="21" t="str">
        <f t="shared" si="726"/>
        <v>Y</v>
      </c>
      <c r="L1536" s="37" t="str">
        <f t="shared" si="727"/>
        <v>NA</v>
      </c>
      <c r="M1536" s="8" t="str">
        <f t="shared" si="728"/>
        <v>Y</v>
      </c>
      <c r="N1536" s="42">
        <f t="shared" si="729"/>
        <v>1</v>
      </c>
      <c r="O1536" s="43">
        <f t="shared" si="730"/>
        <v>200000</v>
      </c>
      <c r="P1536" s="43" t="str">
        <f t="shared" si="731"/>
        <v>NA</v>
      </c>
      <c r="Q1536" s="24">
        <f t="shared" si="732"/>
        <v>15665.693800000001</v>
      </c>
      <c r="R1536" s="43">
        <f t="shared" si="733"/>
        <v>0</v>
      </c>
      <c r="S1536" s="24">
        <f t="shared" si="734"/>
        <v>1000000</v>
      </c>
      <c r="T1536" s="25" t="str">
        <f t="shared" si="735"/>
        <v>N</v>
      </c>
      <c r="U1536" s="44">
        <f t="shared" si="736"/>
        <v>0</v>
      </c>
      <c r="V1536" s="45">
        <f t="shared" si="737"/>
        <v>0</v>
      </c>
      <c r="W1536" s="45">
        <f t="shared" si="738"/>
        <v>0</v>
      </c>
      <c r="X1536" s="28">
        <f t="shared" si="739"/>
        <v>0</v>
      </c>
      <c r="Y1536" s="28">
        <f t="shared" si="740"/>
        <v>0</v>
      </c>
      <c r="Z1536" s="45">
        <f t="shared" si="741"/>
        <v>0</v>
      </c>
      <c r="AA1536" s="29" t="str">
        <f t="shared" si="742"/>
        <v>N</v>
      </c>
      <c r="AB1536" s="46">
        <f t="shared" si="743"/>
        <v>0</v>
      </c>
      <c r="AC1536" s="31">
        <f t="shared" si="744"/>
        <v>0</v>
      </c>
      <c r="AD1536" s="31">
        <f t="shared" si="745"/>
        <v>0</v>
      </c>
      <c r="AE1536" s="31">
        <f t="shared" si="746"/>
        <v>0</v>
      </c>
      <c r="AF1536" s="47">
        <f t="shared" si="747"/>
        <v>0</v>
      </c>
      <c r="AG1536" s="31">
        <f t="shared" si="748"/>
        <v>0</v>
      </c>
      <c r="AH1536" s="48">
        <f t="shared" si="719"/>
        <v>0</v>
      </c>
      <c r="AI1536" s="33">
        <f t="shared" si="720"/>
        <v>0</v>
      </c>
      <c r="AJ1536" s="33">
        <f t="shared" si="721"/>
        <v>0</v>
      </c>
      <c r="AK1536" s="33">
        <f t="shared" si="722"/>
        <v>0</v>
      </c>
      <c r="AL1536" s="33">
        <f t="shared" si="723"/>
        <v>0</v>
      </c>
      <c r="AM1536" s="34">
        <f t="shared" si="724"/>
        <v>0</v>
      </c>
    </row>
    <row r="1537" spans="1:39" ht="15" customHeight="1" x14ac:dyDescent="0.3">
      <c r="A1537" s="166" t="s">
        <v>3971</v>
      </c>
      <c r="B1537" s="99">
        <v>23262</v>
      </c>
      <c r="C1537" s="99">
        <v>81204</v>
      </c>
      <c r="D1537" s="165">
        <v>46020</v>
      </c>
      <c r="E1537" s="165">
        <v>46252</v>
      </c>
      <c r="F1537" s="166">
        <v>2</v>
      </c>
      <c r="G1537" s="178">
        <v>0.6</v>
      </c>
      <c r="H1537" s="181">
        <v>0.25</v>
      </c>
      <c r="I1537" s="180">
        <v>4.6800000000000001E-2</v>
      </c>
      <c r="J1537" s="21">
        <f t="shared" si="725"/>
        <v>1.4</v>
      </c>
      <c r="K1537" s="21" t="str">
        <f t="shared" si="726"/>
        <v>Y</v>
      </c>
      <c r="L1537" s="37" t="str">
        <f t="shared" si="727"/>
        <v>NA</v>
      </c>
      <c r="M1537" s="8" t="str">
        <f t="shared" si="728"/>
        <v>Y</v>
      </c>
      <c r="N1537" s="42">
        <f t="shared" si="729"/>
        <v>6</v>
      </c>
      <c r="O1537" s="43">
        <f t="shared" si="730"/>
        <v>200000</v>
      </c>
      <c r="P1537" s="43" t="str">
        <f t="shared" si="731"/>
        <v>NA</v>
      </c>
      <c r="Q1537" s="24">
        <f t="shared" si="732"/>
        <v>24350.661599999999</v>
      </c>
      <c r="R1537" s="43">
        <f t="shared" si="733"/>
        <v>0</v>
      </c>
      <c r="S1537" s="24">
        <f t="shared" si="734"/>
        <v>1000000</v>
      </c>
      <c r="T1537" s="25" t="str">
        <f t="shared" si="735"/>
        <v>Y</v>
      </c>
      <c r="U1537" s="44">
        <f t="shared" si="736"/>
        <v>5</v>
      </c>
      <c r="V1537" s="45">
        <f t="shared" si="737"/>
        <v>200000</v>
      </c>
      <c r="W1537" s="45">
        <f t="shared" si="738"/>
        <v>1000000</v>
      </c>
      <c r="X1537" s="28">
        <f t="shared" si="739"/>
        <v>25490.27256288</v>
      </c>
      <c r="Y1537" s="28">
        <f t="shared" si="740"/>
        <v>0</v>
      </c>
      <c r="Z1537" s="45" t="str">
        <f t="shared" si="741"/>
        <v>NA</v>
      </c>
      <c r="AA1537" s="29" t="str">
        <f t="shared" si="742"/>
        <v>N</v>
      </c>
      <c r="AB1537" s="46">
        <f t="shared" si="743"/>
        <v>4</v>
      </c>
      <c r="AC1537" s="31">
        <f t="shared" si="744"/>
        <v>20000</v>
      </c>
      <c r="AD1537" s="31">
        <f t="shared" si="745"/>
        <v>65000</v>
      </c>
      <c r="AE1537" s="31">
        <f t="shared" si="746"/>
        <v>20000</v>
      </c>
      <c r="AF1537" s="47">
        <f t="shared" si="747"/>
        <v>6683.2173188227825</v>
      </c>
      <c r="AG1537" s="31">
        <f t="shared" si="748"/>
        <v>0</v>
      </c>
      <c r="AH1537" s="48">
        <f t="shared" ref="AH1537:AH1600" si="749">MAX(0,(AB1537-1))</f>
        <v>3</v>
      </c>
      <c r="AI1537" s="33">
        <f t="shared" ref="AI1537:AI1600" si="750">IF(
  AH1537=0,
  0,
     20000
  )</f>
        <v>20000</v>
      </c>
      <c r="AJ1537" s="33">
        <f t="shared" ref="AJ1537:AJ1600" si="751">IF(
  AH1537=0,
  0,
    MAX(0, 65000)
  )</f>
        <v>65000</v>
      </c>
      <c r="AK1537" s="33">
        <f t="shared" ref="AK1537:AK1600" si="752">IF(
  AH1537=0,
  0,
  MAX(0, MIN(B1537*(1+I1537)*(1+I1537)*(1+I1537)*(1+I1537), AI1537, AG1537))
)</f>
        <v>0</v>
      </c>
      <c r="AL1537" s="33">
        <f t="shared" ref="AL1537:AL1600" si="753">IF(
  AH1537=0,
  0,
  MAX(0, (B1537*(1+I1537)*(1+I1537)*(1+I1537)*(1+I1537)-AK1537)
)
)</f>
        <v>27931.991889343688</v>
      </c>
      <c r="AM1537" s="34">
        <f t="shared" si="724"/>
        <v>34615.209208166474</v>
      </c>
    </row>
    <row r="1538" spans="1:39" ht="15" customHeight="1" x14ac:dyDescent="0.3">
      <c r="A1538" s="166" t="s">
        <v>3972</v>
      </c>
      <c r="B1538" s="99">
        <v>17485</v>
      </c>
      <c r="C1538" s="99">
        <v>76174</v>
      </c>
      <c r="D1538" s="165">
        <v>45983</v>
      </c>
      <c r="E1538" s="165">
        <v>46132</v>
      </c>
      <c r="F1538" s="166">
        <v>4</v>
      </c>
      <c r="G1538" s="178">
        <v>0.2</v>
      </c>
      <c r="H1538" s="181">
        <v>0.75</v>
      </c>
      <c r="I1538" s="180">
        <v>7.9100000000000004E-2</v>
      </c>
      <c r="J1538" s="21">
        <f t="shared" si="725"/>
        <v>3.8</v>
      </c>
      <c r="K1538" s="21" t="str">
        <f t="shared" si="726"/>
        <v>Y</v>
      </c>
      <c r="L1538" s="37" t="str">
        <f t="shared" si="727"/>
        <v>NA</v>
      </c>
      <c r="M1538" s="8" t="str">
        <f t="shared" si="728"/>
        <v>Y</v>
      </c>
      <c r="N1538" s="42">
        <f t="shared" si="729"/>
        <v>6</v>
      </c>
      <c r="O1538" s="43">
        <f t="shared" si="730"/>
        <v>200000</v>
      </c>
      <c r="P1538" s="43" t="str">
        <f t="shared" si="731"/>
        <v>NA</v>
      </c>
      <c r="Q1538" s="24">
        <f t="shared" si="732"/>
        <v>18868.0635</v>
      </c>
      <c r="R1538" s="43">
        <f t="shared" si="733"/>
        <v>0</v>
      </c>
      <c r="S1538" s="24">
        <f t="shared" si="734"/>
        <v>1000000</v>
      </c>
      <c r="T1538" s="25" t="str">
        <f t="shared" si="735"/>
        <v>Y</v>
      </c>
      <c r="U1538" s="44">
        <f t="shared" si="736"/>
        <v>5</v>
      </c>
      <c r="V1538" s="45">
        <f t="shared" si="737"/>
        <v>200000</v>
      </c>
      <c r="W1538" s="45">
        <f t="shared" si="738"/>
        <v>1000000</v>
      </c>
      <c r="X1538" s="28">
        <f t="shared" si="739"/>
        <v>20360.527322850001</v>
      </c>
      <c r="Y1538" s="28">
        <f t="shared" si="740"/>
        <v>0</v>
      </c>
      <c r="Z1538" s="45" t="str">
        <f t="shared" si="741"/>
        <v>NA</v>
      </c>
      <c r="AA1538" s="29" t="str">
        <f t="shared" si="742"/>
        <v>Y</v>
      </c>
      <c r="AB1538" s="46">
        <f t="shared" si="743"/>
        <v>4</v>
      </c>
      <c r="AC1538" s="31">
        <f t="shared" si="744"/>
        <v>200000</v>
      </c>
      <c r="AD1538" s="31">
        <f t="shared" si="745"/>
        <v>1000000</v>
      </c>
      <c r="AE1538" s="31">
        <f t="shared" si="746"/>
        <v>21971.045034087434</v>
      </c>
      <c r="AF1538" s="47">
        <f t="shared" si="747"/>
        <v>0</v>
      </c>
      <c r="AG1538" s="31" t="str">
        <f t="shared" si="748"/>
        <v>NA</v>
      </c>
      <c r="AH1538" s="48">
        <f t="shared" si="749"/>
        <v>3</v>
      </c>
      <c r="AI1538" s="33">
        <f t="shared" si="750"/>
        <v>20000</v>
      </c>
      <c r="AJ1538" s="33">
        <f t="shared" si="751"/>
        <v>65000</v>
      </c>
      <c r="AK1538" s="33">
        <f t="shared" si="752"/>
        <v>20000</v>
      </c>
      <c r="AL1538" s="33">
        <f t="shared" si="753"/>
        <v>3708.9546962837485</v>
      </c>
      <c r="AM1538" s="34">
        <f t="shared" si="724"/>
        <v>3708.9546962837485</v>
      </c>
    </row>
    <row r="1539" spans="1:39" ht="15" customHeight="1" x14ac:dyDescent="0.3">
      <c r="A1539" s="166" t="s">
        <v>3973</v>
      </c>
      <c r="B1539" s="99">
        <v>20213</v>
      </c>
      <c r="C1539" s="99">
        <v>69821</v>
      </c>
      <c r="D1539" s="165">
        <v>44875</v>
      </c>
      <c r="E1539" s="165">
        <v>45114</v>
      </c>
      <c r="F1539" s="166">
        <v>2</v>
      </c>
      <c r="G1539" s="178">
        <v>0.37</v>
      </c>
      <c r="H1539" s="181">
        <v>0.25</v>
      </c>
      <c r="I1539" s="180">
        <v>3.6299999999999999E-2</v>
      </c>
      <c r="J1539" s="21">
        <f t="shared" si="725"/>
        <v>1.63</v>
      </c>
      <c r="K1539" s="21" t="str">
        <f t="shared" si="726"/>
        <v>Y</v>
      </c>
      <c r="L1539" s="37" t="str">
        <f t="shared" si="727"/>
        <v>NA</v>
      </c>
      <c r="M1539" s="8" t="str">
        <f t="shared" si="728"/>
        <v>Y</v>
      </c>
      <c r="N1539" s="42">
        <f t="shared" si="729"/>
        <v>7</v>
      </c>
      <c r="O1539" s="43">
        <f t="shared" si="730"/>
        <v>200000</v>
      </c>
      <c r="P1539" s="43" t="str">
        <f t="shared" si="731"/>
        <v>NA</v>
      </c>
      <c r="Q1539" s="24">
        <f t="shared" si="732"/>
        <v>20946.731899999999</v>
      </c>
      <c r="R1539" s="43">
        <f t="shared" si="733"/>
        <v>0</v>
      </c>
      <c r="S1539" s="24">
        <f t="shared" si="734"/>
        <v>1000000</v>
      </c>
      <c r="T1539" s="25" t="str">
        <f t="shared" si="735"/>
        <v>Y</v>
      </c>
      <c r="U1539" s="44">
        <f t="shared" si="736"/>
        <v>6</v>
      </c>
      <c r="V1539" s="45">
        <f t="shared" si="737"/>
        <v>200000</v>
      </c>
      <c r="W1539" s="45">
        <f t="shared" si="738"/>
        <v>1000000</v>
      </c>
      <c r="X1539" s="28">
        <f t="shared" si="739"/>
        <v>21707.098267969999</v>
      </c>
      <c r="Y1539" s="28">
        <f t="shared" si="740"/>
        <v>0</v>
      </c>
      <c r="Z1539" s="45" t="str">
        <f t="shared" si="741"/>
        <v>NA</v>
      </c>
      <c r="AA1539" s="29" t="str">
        <f t="shared" si="742"/>
        <v>N</v>
      </c>
      <c r="AB1539" s="46">
        <f t="shared" si="743"/>
        <v>5</v>
      </c>
      <c r="AC1539" s="31">
        <f t="shared" si="744"/>
        <v>20000</v>
      </c>
      <c r="AD1539" s="31">
        <f t="shared" si="745"/>
        <v>65000</v>
      </c>
      <c r="AE1539" s="31">
        <f t="shared" si="746"/>
        <v>20000</v>
      </c>
      <c r="AF1539" s="47">
        <f t="shared" si="747"/>
        <v>2495.065935097311</v>
      </c>
      <c r="AG1539" s="31">
        <f t="shared" si="748"/>
        <v>0</v>
      </c>
      <c r="AH1539" s="48">
        <f t="shared" si="749"/>
        <v>4</v>
      </c>
      <c r="AI1539" s="33">
        <f t="shared" si="750"/>
        <v>20000</v>
      </c>
      <c r="AJ1539" s="33">
        <f t="shared" si="751"/>
        <v>65000</v>
      </c>
      <c r="AK1539" s="33">
        <f t="shared" si="752"/>
        <v>0</v>
      </c>
      <c r="AL1539" s="33">
        <f t="shared" si="753"/>
        <v>23311.636828541345</v>
      </c>
      <c r="AM1539" s="34">
        <f t="shared" ref="AM1539:AM1602" si="754">R1539+Y1539+AF1539+AL1539</f>
        <v>25806.702763638656</v>
      </c>
    </row>
    <row r="1540" spans="1:39" ht="15" customHeight="1" x14ac:dyDescent="0.3">
      <c r="A1540" s="166" t="s">
        <v>3974</v>
      </c>
      <c r="B1540" s="99">
        <v>8184</v>
      </c>
      <c r="C1540" s="99">
        <v>48959</v>
      </c>
      <c r="D1540" s="165">
        <v>45104</v>
      </c>
      <c r="E1540" s="165">
        <v>45203</v>
      </c>
      <c r="F1540" s="166">
        <v>4</v>
      </c>
      <c r="G1540" s="178">
        <v>1.87</v>
      </c>
      <c r="H1540" s="181">
        <v>1</v>
      </c>
      <c r="I1540" s="180">
        <v>5.6099999999999997E-2</v>
      </c>
      <c r="J1540" s="21">
        <f t="shared" si="725"/>
        <v>2.13</v>
      </c>
      <c r="K1540" s="21" t="str">
        <f t="shared" si="726"/>
        <v>Y</v>
      </c>
      <c r="L1540" s="37" t="str">
        <f t="shared" si="727"/>
        <v>NA</v>
      </c>
      <c r="M1540" s="8" t="str">
        <f t="shared" si="728"/>
        <v>Y</v>
      </c>
      <c r="N1540" s="42">
        <f t="shared" si="729"/>
        <v>3</v>
      </c>
      <c r="O1540" s="43">
        <f t="shared" si="730"/>
        <v>200000</v>
      </c>
      <c r="P1540" s="43" t="str">
        <f t="shared" si="731"/>
        <v>NA</v>
      </c>
      <c r="Q1540" s="24">
        <f t="shared" si="732"/>
        <v>8643.1224000000002</v>
      </c>
      <c r="R1540" s="43">
        <f t="shared" si="733"/>
        <v>0</v>
      </c>
      <c r="S1540" s="24">
        <f t="shared" si="734"/>
        <v>1000000</v>
      </c>
      <c r="T1540" s="25" t="str">
        <f t="shared" si="735"/>
        <v>Y</v>
      </c>
      <c r="U1540" s="44">
        <f t="shared" si="736"/>
        <v>2</v>
      </c>
      <c r="V1540" s="45">
        <f t="shared" si="737"/>
        <v>200000</v>
      </c>
      <c r="W1540" s="45">
        <f t="shared" si="738"/>
        <v>1000000</v>
      </c>
      <c r="X1540" s="28">
        <f t="shared" si="739"/>
        <v>9128.0015666400013</v>
      </c>
      <c r="Y1540" s="28">
        <f t="shared" si="740"/>
        <v>0</v>
      </c>
      <c r="Z1540" s="45" t="str">
        <f t="shared" si="741"/>
        <v>NA</v>
      </c>
      <c r="AA1540" s="29" t="str">
        <f t="shared" si="742"/>
        <v>Y</v>
      </c>
      <c r="AB1540" s="46">
        <f t="shared" si="743"/>
        <v>1</v>
      </c>
      <c r="AC1540" s="31">
        <f t="shared" si="744"/>
        <v>200000</v>
      </c>
      <c r="AD1540" s="31">
        <f t="shared" si="745"/>
        <v>1000000</v>
      </c>
      <c r="AE1540" s="31">
        <f t="shared" si="746"/>
        <v>9640.082454528505</v>
      </c>
      <c r="AF1540" s="47">
        <f t="shared" si="747"/>
        <v>0</v>
      </c>
      <c r="AG1540" s="31" t="str">
        <f t="shared" si="748"/>
        <v>NA</v>
      </c>
      <c r="AH1540" s="48">
        <f t="shared" si="749"/>
        <v>0</v>
      </c>
      <c r="AI1540" s="33">
        <f t="shared" si="750"/>
        <v>0</v>
      </c>
      <c r="AJ1540" s="33">
        <f t="shared" si="751"/>
        <v>0</v>
      </c>
      <c r="AK1540" s="33">
        <f t="shared" si="752"/>
        <v>0</v>
      </c>
      <c r="AL1540" s="33">
        <f t="shared" si="753"/>
        <v>0</v>
      </c>
      <c r="AM1540" s="34">
        <f t="shared" si="754"/>
        <v>0</v>
      </c>
    </row>
    <row r="1541" spans="1:39" ht="15" customHeight="1" x14ac:dyDescent="0.3">
      <c r="A1541" s="166" t="s">
        <v>3975</v>
      </c>
      <c r="B1541" s="99">
        <v>8244</v>
      </c>
      <c r="C1541" s="99">
        <v>82383</v>
      </c>
      <c r="D1541" s="165">
        <v>44944</v>
      </c>
      <c r="E1541" s="165">
        <v>45182</v>
      </c>
      <c r="F1541" s="166">
        <v>4</v>
      </c>
      <c r="G1541" s="178">
        <v>0.23</v>
      </c>
      <c r="H1541" s="181">
        <v>0.75</v>
      </c>
      <c r="I1541" s="180">
        <v>3.0200000000000001E-2</v>
      </c>
      <c r="J1541" s="21">
        <f t="shared" si="725"/>
        <v>3.77</v>
      </c>
      <c r="K1541" s="21" t="str">
        <f t="shared" si="726"/>
        <v>Y</v>
      </c>
      <c r="L1541" s="37" t="str">
        <f t="shared" si="727"/>
        <v>NA</v>
      </c>
      <c r="M1541" s="8" t="str">
        <f t="shared" si="728"/>
        <v>Y</v>
      </c>
      <c r="N1541" s="42">
        <f t="shared" si="729"/>
        <v>6</v>
      </c>
      <c r="O1541" s="43">
        <f t="shared" si="730"/>
        <v>200000</v>
      </c>
      <c r="P1541" s="43" t="str">
        <f t="shared" si="731"/>
        <v>NA</v>
      </c>
      <c r="Q1541" s="24">
        <f t="shared" si="732"/>
        <v>8492.9688000000006</v>
      </c>
      <c r="R1541" s="43">
        <f t="shared" si="733"/>
        <v>0</v>
      </c>
      <c r="S1541" s="24">
        <f t="shared" si="734"/>
        <v>1000000</v>
      </c>
      <c r="T1541" s="25" t="str">
        <f t="shared" si="735"/>
        <v>Y</v>
      </c>
      <c r="U1541" s="44">
        <f t="shared" si="736"/>
        <v>5</v>
      </c>
      <c r="V1541" s="45">
        <f t="shared" si="737"/>
        <v>200000</v>
      </c>
      <c r="W1541" s="45">
        <f t="shared" si="738"/>
        <v>1000000</v>
      </c>
      <c r="X1541" s="28">
        <f t="shared" si="739"/>
        <v>8749.4564577600013</v>
      </c>
      <c r="Y1541" s="28">
        <f t="shared" si="740"/>
        <v>0</v>
      </c>
      <c r="Z1541" s="45" t="str">
        <f t="shared" si="741"/>
        <v>NA</v>
      </c>
      <c r="AA1541" s="29" t="str">
        <f t="shared" si="742"/>
        <v>Y</v>
      </c>
      <c r="AB1541" s="46">
        <f t="shared" si="743"/>
        <v>4</v>
      </c>
      <c r="AC1541" s="31">
        <f t="shared" si="744"/>
        <v>200000</v>
      </c>
      <c r="AD1541" s="31">
        <f t="shared" si="745"/>
        <v>1000000</v>
      </c>
      <c r="AE1541" s="31">
        <f t="shared" si="746"/>
        <v>9013.6900427843539</v>
      </c>
      <c r="AF1541" s="47">
        <f t="shared" si="747"/>
        <v>0</v>
      </c>
      <c r="AG1541" s="31" t="str">
        <f t="shared" si="748"/>
        <v>NA</v>
      </c>
      <c r="AH1541" s="48">
        <f t="shared" si="749"/>
        <v>3</v>
      </c>
      <c r="AI1541" s="33">
        <f t="shared" si="750"/>
        <v>20000</v>
      </c>
      <c r="AJ1541" s="33">
        <f t="shared" si="751"/>
        <v>65000</v>
      </c>
      <c r="AK1541" s="33">
        <f t="shared" si="752"/>
        <v>9285.9034820764409</v>
      </c>
      <c r="AL1541" s="33">
        <f t="shared" si="753"/>
        <v>0</v>
      </c>
      <c r="AM1541" s="34">
        <f t="shared" si="754"/>
        <v>0</v>
      </c>
    </row>
    <row r="1542" spans="1:39" ht="15" customHeight="1" x14ac:dyDescent="0.3">
      <c r="A1542" s="166" t="s">
        <v>3976</v>
      </c>
      <c r="B1542" s="99">
        <v>16884</v>
      </c>
      <c r="C1542" s="99">
        <v>39906</v>
      </c>
      <c r="D1542" s="165">
        <v>44800</v>
      </c>
      <c r="E1542" s="165">
        <v>45018</v>
      </c>
      <c r="F1542" s="166">
        <v>4</v>
      </c>
      <c r="G1542" s="178">
        <v>0.34</v>
      </c>
      <c r="H1542" s="181">
        <v>0.75</v>
      </c>
      <c r="I1542" s="180">
        <v>2.8299999999999999E-2</v>
      </c>
      <c r="J1542" s="21">
        <f t="shared" si="725"/>
        <v>3.66</v>
      </c>
      <c r="K1542" s="21" t="str">
        <f t="shared" si="726"/>
        <v>Y</v>
      </c>
      <c r="L1542" s="37" t="str">
        <f t="shared" si="727"/>
        <v>NA</v>
      </c>
      <c r="M1542" s="8" t="str">
        <f t="shared" si="728"/>
        <v>Y</v>
      </c>
      <c r="N1542" s="42">
        <f t="shared" si="729"/>
        <v>5</v>
      </c>
      <c r="O1542" s="43">
        <f t="shared" si="730"/>
        <v>200000</v>
      </c>
      <c r="P1542" s="43" t="str">
        <f t="shared" si="731"/>
        <v>NA</v>
      </c>
      <c r="Q1542" s="24">
        <f t="shared" si="732"/>
        <v>17361.817200000001</v>
      </c>
      <c r="R1542" s="43">
        <f t="shared" si="733"/>
        <v>0</v>
      </c>
      <c r="S1542" s="24">
        <f t="shared" si="734"/>
        <v>1000000</v>
      </c>
      <c r="T1542" s="25" t="str">
        <f t="shared" si="735"/>
        <v>Y</v>
      </c>
      <c r="U1542" s="44">
        <f t="shared" si="736"/>
        <v>4</v>
      </c>
      <c r="V1542" s="45">
        <f t="shared" si="737"/>
        <v>200000</v>
      </c>
      <c r="W1542" s="45">
        <f t="shared" si="738"/>
        <v>1000000</v>
      </c>
      <c r="X1542" s="28">
        <f t="shared" si="739"/>
        <v>17853.156626760003</v>
      </c>
      <c r="Y1542" s="28">
        <f t="shared" si="740"/>
        <v>0</v>
      </c>
      <c r="Z1542" s="45" t="str">
        <f t="shared" si="741"/>
        <v>NA</v>
      </c>
      <c r="AA1542" s="29" t="str">
        <f t="shared" si="742"/>
        <v>Y</v>
      </c>
      <c r="AB1542" s="46">
        <f t="shared" si="743"/>
        <v>3</v>
      </c>
      <c r="AC1542" s="31">
        <f t="shared" si="744"/>
        <v>200000</v>
      </c>
      <c r="AD1542" s="31">
        <f t="shared" si="745"/>
        <v>1000000</v>
      </c>
      <c r="AE1542" s="31">
        <f t="shared" si="746"/>
        <v>18358.400959297313</v>
      </c>
      <c r="AF1542" s="47">
        <f t="shared" si="747"/>
        <v>0</v>
      </c>
      <c r="AG1542" s="31" t="str">
        <f t="shared" si="748"/>
        <v>NA</v>
      </c>
      <c r="AH1542" s="48">
        <f t="shared" si="749"/>
        <v>2</v>
      </c>
      <c r="AI1542" s="33">
        <f t="shared" si="750"/>
        <v>20000</v>
      </c>
      <c r="AJ1542" s="33">
        <f t="shared" si="751"/>
        <v>65000</v>
      </c>
      <c r="AK1542" s="33">
        <f t="shared" si="752"/>
        <v>18877.943706445425</v>
      </c>
      <c r="AL1542" s="33">
        <f t="shared" si="753"/>
        <v>0</v>
      </c>
      <c r="AM1542" s="34">
        <f t="shared" si="754"/>
        <v>0</v>
      </c>
    </row>
    <row r="1543" spans="1:39" ht="15" customHeight="1" x14ac:dyDescent="0.3">
      <c r="A1543" s="166" t="s">
        <v>3977</v>
      </c>
      <c r="B1543" s="99">
        <v>8003</v>
      </c>
      <c r="C1543" s="99">
        <v>45804</v>
      </c>
      <c r="D1543" s="165">
        <v>44890</v>
      </c>
      <c r="E1543" s="165">
        <v>45247</v>
      </c>
      <c r="F1543" s="166">
        <v>2</v>
      </c>
      <c r="G1543" s="178">
        <v>0.2</v>
      </c>
      <c r="H1543" s="181">
        <v>0.75</v>
      </c>
      <c r="I1543" s="180">
        <v>3.2000000000000001E-2</v>
      </c>
      <c r="J1543" s="21">
        <f t="shared" si="725"/>
        <v>1.8</v>
      </c>
      <c r="K1543" s="21" t="str">
        <f t="shared" si="726"/>
        <v>Y</v>
      </c>
      <c r="L1543" s="37" t="str">
        <f t="shared" si="727"/>
        <v>NA</v>
      </c>
      <c r="M1543" s="8" t="str">
        <f t="shared" si="728"/>
        <v>Y</v>
      </c>
      <c r="N1543" s="42">
        <f t="shared" si="729"/>
        <v>3</v>
      </c>
      <c r="O1543" s="43">
        <f t="shared" si="730"/>
        <v>200000</v>
      </c>
      <c r="P1543" s="43" t="str">
        <f t="shared" si="731"/>
        <v>NA</v>
      </c>
      <c r="Q1543" s="24">
        <f t="shared" si="732"/>
        <v>8259.0959999999995</v>
      </c>
      <c r="R1543" s="43">
        <f t="shared" si="733"/>
        <v>0</v>
      </c>
      <c r="S1543" s="24">
        <f t="shared" si="734"/>
        <v>1000000</v>
      </c>
      <c r="T1543" s="25" t="str">
        <f t="shared" si="735"/>
        <v>Y</v>
      </c>
      <c r="U1543" s="44">
        <f t="shared" si="736"/>
        <v>2</v>
      </c>
      <c r="V1543" s="45">
        <f t="shared" si="737"/>
        <v>200000</v>
      </c>
      <c r="W1543" s="45">
        <f t="shared" si="738"/>
        <v>1000000</v>
      </c>
      <c r="X1543" s="28">
        <f t="shared" si="739"/>
        <v>8523.3870719999995</v>
      </c>
      <c r="Y1543" s="28">
        <f t="shared" si="740"/>
        <v>0</v>
      </c>
      <c r="Z1543" s="45" t="str">
        <f t="shared" si="741"/>
        <v>NA</v>
      </c>
      <c r="AA1543" s="29" t="str">
        <f t="shared" si="742"/>
        <v>N</v>
      </c>
      <c r="AB1543" s="46">
        <f t="shared" si="743"/>
        <v>1</v>
      </c>
      <c r="AC1543" s="31">
        <f t="shared" si="744"/>
        <v>20000</v>
      </c>
      <c r="AD1543" s="31">
        <f t="shared" si="745"/>
        <v>65000</v>
      </c>
      <c r="AE1543" s="31">
        <f t="shared" si="746"/>
        <v>8796.1354583039993</v>
      </c>
      <c r="AF1543" s="47">
        <f t="shared" si="747"/>
        <v>0</v>
      </c>
      <c r="AG1543" s="31">
        <f t="shared" si="748"/>
        <v>0</v>
      </c>
      <c r="AH1543" s="48">
        <f t="shared" si="749"/>
        <v>0</v>
      </c>
      <c r="AI1543" s="33">
        <f t="shared" si="750"/>
        <v>0</v>
      </c>
      <c r="AJ1543" s="33">
        <f t="shared" si="751"/>
        <v>0</v>
      </c>
      <c r="AK1543" s="33">
        <f t="shared" si="752"/>
        <v>0</v>
      </c>
      <c r="AL1543" s="33">
        <f t="shared" si="753"/>
        <v>0</v>
      </c>
      <c r="AM1543" s="34">
        <f t="shared" si="754"/>
        <v>0</v>
      </c>
    </row>
    <row r="1544" spans="1:39" ht="15" customHeight="1" x14ac:dyDescent="0.3">
      <c r="A1544" s="166" t="s">
        <v>3978</v>
      </c>
      <c r="B1544" s="99">
        <v>11724</v>
      </c>
      <c r="C1544" s="99">
        <v>30716</v>
      </c>
      <c r="D1544" s="165">
        <v>44505</v>
      </c>
      <c r="E1544" s="165">
        <v>44818</v>
      </c>
      <c r="F1544" s="166">
        <v>2</v>
      </c>
      <c r="G1544" s="178">
        <v>1.21</v>
      </c>
      <c r="H1544" s="181">
        <v>0.5</v>
      </c>
      <c r="I1544" s="180">
        <v>3.7999999999999999E-2</v>
      </c>
      <c r="J1544" s="21">
        <f t="shared" si="725"/>
        <v>0.79</v>
      </c>
      <c r="K1544" s="21" t="str">
        <f t="shared" si="726"/>
        <v>Y</v>
      </c>
      <c r="L1544" s="37" t="str">
        <f t="shared" si="727"/>
        <v>NA</v>
      </c>
      <c r="M1544" s="8" t="str">
        <f t="shared" si="728"/>
        <v>Y</v>
      </c>
      <c r="N1544" s="42">
        <f t="shared" si="729"/>
        <v>2</v>
      </c>
      <c r="O1544" s="43">
        <f t="shared" si="730"/>
        <v>200000</v>
      </c>
      <c r="P1544" s="43" t="str">
        <f t="shared" si="731"/>
        <v>NA</v>
      </c>
      <c r="Q1544" s="24">
        <f t="shared" si="732"/>
        <v>12169.512000000001</v>
      </c>
      <c r="R1544" s="43">
        <f t="shared" si="733"/>
        <v>0</v>
      </c>
      <c r="S1544" s="24">
        <f t="shared" si="734"/>
        <v>1000000</v>
      </c>
      <c r="T1544" s="25" t="str">
        <f t="shared" si="735"/>
        <v>N</v>
      </c>
      <c r="U1544" s="44">
        <f t="shared" si="736"/>
        <v>1</v>
      </c>
      <c r="V1544" s="45">
        <f t="shared" si="737"/>
        <v>20000</v>
      </c>
      <c r="W1544" s="45">
        <f t="shared" si="738"/>
        <v>65000</v>
      </c>
      <c r="X1544" s="28">
        <f t="shared" si="739"/>
        <v>12631.953456000001</v>
      </c>
      <c r="Y1544" s="28">
        <f t="shared" si="740"/>
        <v>0</v>
      </c>
      <c r="Z1544" s="45">
        <f t="shared" si="741"/>
        <v>9482.5345439999965</v>
      </c>
      <c r="AA1544" s="29" t="str">
        <f t="shared" si="742"/>
        <v>N</v>
      </c>
      <c r="AB1544" s="46">
        <f t="shared" si="743"/>
        <v>0</v>
      </c>
      <c r="AC1544" s="31">
        <f t="shared" si="744"/>
        <v>0</v>
      </c>
      <c r="AD1544" s="31">
        <f t="shared" si="745"/>
        <v>0</v>
      </c>
      <c r="AE1544" s="31">
        <f t="shared" si="746"/>
        <v>0</v>
      </c>
      <c r="AF1544" s="47">
        <f t="shared" si="747"/>
        <v>0</v>
      </c>
      <c r="AG1544" s="31">
        <f t="shared" si="748"/>
        <v>0</v>
      </c>
      <c r="AH1544" s="48">
        <f t="shared" si="749"/>
        <v>0</v>
      </c>
      <c r="AI1544" s="33">
        <f t="shared" si="750"/>
        <v>0</v>
      </c>
      <c r="AJ1544" s="33">
        <f t="shared" si="751"/>
        <v>0</v>
      </c>
      <c r="AK1544" s="33">
        <f t="shared" si="752"/>
        <v>0</v>
      </c>
      <c r="AL1544" s="33">
        <f t="shared" si="753"/>
        <v>0</v>
      </c>
      <c r="AM1544" s="34">
        <f t="shared" si="754"/>
        <v>0</v>
      </c>
    </row>
    <row r="1545" spans="1:39" ht="15" customHeight="1" x14ac:dyDescent="0.3">
      <c r="A1545" s="166" t="s">
        <v>3979</v>
      </c>
      <c r="B1545" s="99">
        <v>5092</v>
      </c>
      <c r="C1545" s="99">
        <v>51434</v>
      </c>
      <c r="D1545" s="165">
        <v>44446</v>
      </c>
      <c r="E1545" s="165">
        <v>44550</v>
      </c>
      <c r="F1545" s="166">
        <v>2</v>
      </c>
      <c r="G1545" s="178">
        <v>1.1299999999999999</v>
      </c>
      <c r="H1545" s="181">
        <v>0.5</v>
      </c>
      <c r="I1545" s="180">
        <v>2.2700000000000001E-2</v>
      </c>
      <c r="J1545" s="21">
        <f t="shared" si="725"/>
        <v>0.87000000000000011</v>
      </c>
      <c r="K1545" s="21" t="str">
        <f t="shared" si="726"/>
        <v>Y</v>
      </c>
      <c r="L1545" s="37" t="str">
        <f t="shared" si="727"/>
        <v>NA</v>
      </c>
      <c r="M1545" s="8" t="str">
        <f t="shared" si="728"/>
        <v>Y</v>
      </c>
      <c r="N1545" s="42">
        <f t="shared" si="729"/>
        <v>2</v>
      </c>
      <c r="O1545" s="43">
        <f t="shared" si="730"/>
        <v>200000</v>
      </c>
      <c r="P1545" s="43" t="str">
        <f t="shared" si="731"/>
        <v>NA</v>
      </c>
      <c r="Q1545" s="24">
        <f t="shared" si="732"/>
        <v>5207.5883999999996</v>
      </c>
      <c r="R1545" s="43">
        <f t="shared" si="733"/>
        <v>0</v>
      </c>
      <c r="S1545" s="24">
        <f t="shared" si="734"/>
        <v>1000000</v>
      </c>
      <c r="T1545" s="25" t="str">
        <f t="shared" si="735"/>
        <v>N</v>
      </c>
      <c r="U1545" s="44">
        <f t="shared" si="736"/>
        <v>1</v>
      </c>
      <c r="V1545" s="45">
        <f t="shared" si="737"/>
        <v>20000</v>
      </c>
      <c r="W1545" s="45">
        <f t="shared" si="738"/>
        <v>65000</v>
      </c>
      <c r="X1545" s="28">
        <f t="shared" si="739"/>
        <v>5325.8006566799995</v>
      </c>
      <c r="Y1545" s="28">
        <f t="shared" si="740"/>
        <v>0</v>
      </c>
      <c r="Z1545" s="45">
        <f t="shared" si="741"/>
        <v>3032.6109433199999</v>
      </c>
      <c r="AA1545" s="29" t="str">
        <f t="shared" si="742"/>
        <v>N</v>
      </c>
      <c r="AB1545" s="46">
        <f t="shared" si="743"/>
        <v>0</v>
      </c>
      <c r="AC1545" s="31">
        <f t="shared" si="744"/>
        <v>0</v>
      </c>
      <c r="AD1545" s="31">
        <f t="shared" si="745"/>
        <v>0</v>
      </c>
      <c r="AE1545" s="31">
        <f t="shared" si="746"/>
        <v>0</v>
      </c>
      <c r="AF1545" s="47">
        <f t="shared" si="747"/>
        <v>0</v>
      </c>
      <c r="AG1545" s="31">
        <f t="shared" si="748"/>
        <v>0</v>
      </c>
      <c r="AH1545" s="48">
        <f t="shared" si="749"/>
        <v>0</v>
      </c>
      <c r="AI1545" s="33">
        <f t="shared" si="750"/>
        <v>0</v>
      </c>
      <c r="AJ1545" s="33">
        <f t="shared" si="751"/>
        <v>0</v>
      </c>
      <c r="AK1545" s="33">
        <f t="shared" si="752"/>
        <v>0</v>
      </c>
      <c r="AL1545" s="33">
        <f t="shared" si="753"/>
        <v>0</v>
      </c>
      <c r="AM1545" s="34">
        <f t="shared" si="754"/>
        <v>0</v>
      </c>
    </row>
    <row r="1546" spans="1:39" ht="15" customHeight="1" x14ac:dyDescent="0.3">
      <c r="A1546" s="166" t="s">
        <v>3980</v>
      </c>
      <c r="B1546" s="99">
        <v>5486</v>
      </c>
      <c r="C1546" s="99">
        <v>62441</v>
      </c>
      <c r="D1546" s="165">
        <v>44587</v>
      </c>
      <c r="E1546" s="165">
        <v>44738</v>
      </c>
      <c r="F1546" s="166">
        <v>4</v>
      </c>
      <c r="G1546" s="178">
        <v>0.16</v>
      </c>
      <c r="H1546" s="181">
        <v>0.75</v>
      </c>
      <c r="I1546" s="180">
        <v>1.8700000000000001E-2</v>
      </c>
      <c r="J1546" s="21">
        <f t="shared" si="725"/>
        <v>3.84</v>
      </c>
      <c r="K1546" s="21" t="str">
        <f t="shared" si="726"/>
        <v>Y</v>
      </c>
      <c r="L1546" s="37" t="str">
        <f t="shared" si="727"/>
        <v>NA</v>
      </c>
      <c r="M1546" s="8" t="str">
        <f t="shared" si="728"/>
        <v>Y</v>
      </c>
      <c r="N1546" s="42">
        <f t="shared" si="729"/>
        <v>6</v>
      </c>
      <c r="O1546" s="43">
        <f t="shared" si="730"/>
        <v>200000</v>
      </c>
      <c r="P1546" s="43" t="str">
        <f t="shared" si="731"/>
        <v>NA</v>
      </c>
      <c r="Q1546" s="24">
        <f t="shared" si="732"/>
        <v>5588.5881999999992</v>
      </c>
      <c r="R1546" s="43">
        <f t="shared" si="733"/>
        <v>0</v>
      </c>
      <c r="S1546" s="24">
        <f t="shared" si="734"/>
        <v>1000000</v>
      </c>
      <c r="T1546" s="25" t="str">
        <f t="shared" si="735"/>
        <v>Y</v>
      </c>
      <c r="U1546" s="44">
        <f t="shared" si="736"/>
        <v>5</v>
      </c>
      <c r="V1546" s="45">
        <f t="shared" si="737"/>
        <v>200000</v>
      </c>
      <c r="W1546" s="45">
        <f t="shared" si="738"/>
        <v>1000000</v>
      </c>
      <c r="X1546" s="28">
        <f t="shared" si="739"/>
        <v>5693.0947993399986</v>
      </c>
      <c r="Y1546" s="28">
        <f t="shared" si="740"/>
        <v>0</v>
      </c>
      <c r="Z1546" s="45" t="str">
        <f t="shared" si="741"/>
        <v>NA</v>
      </c>
      <c r="AA1546" s="29" t="str">
        <f t="shared" si="742"/>
        <v>Y</v>
      </c>
      <c r="AB1546" s="46">
        <f t="shared" si="743"/>
        <v>4</v>
      </c>
      <c r="AC1546" s="31">
        <f t="shared" si="744"/>
        <v>200000</v>
      </c>
      <c r="AD1546" s="31">
        <f t="shared" si="745"/>
        <v>1000000</v>
      </c>
      <c r="AE1546" s="31">
        <f t="shared" si="746"/>
        <v>5799.5556720876566</v>
      </c>
      <c r="AF1546" s="47">
        <f t="shared" si="747"/>
        <v>0</v>
      </c>
      <c r="AG1546" s="31" t="str">
        <f t="shared" si="748"/>
        <v>NA</v>
      </c>
      <c r="AH1546" s="48">
        <f t="shared" si="749"/>
        <v>3</v>
      </c>
      <c r="AI1546" s="33">
        <f t="shared" si="750"/>
        <v>20000</v>
      </c>
      <c r="AJ1546" s="33">
        <f t="shared" si="751"/>
        <v>65000</v>
      </c>
      <c r="AK1546" s="33">
        <f t="shared" si="752"/>
        <v>5908.0073631556952</v>
      </c>
      <c r="AL1546" s="33">
        <f t="shared" si="753"/>
        <v>0</v>
      </c>
      <c r="AM1546" s="34">
        <f t="shared" si="754"/>
        <v>0</v>
      </c>
    </row>
    <row r="1547" spans="1:39" ht="15" customHeight="1" x14ac:dyDescent="0.3">
      <c r="A1547" s="166" t="s">
        <v>3981</v>
      </c>
      <c r="B1547" s="99">
        <v>8724</v>
      </c>
      <c r="C1547" s="99">
        <v>27054</v>
      </c>
      <c r="D1547" s="165">
        <v>45229</v>
      </c>
      <c r="E1547" s="165">
        <v>45488</v>
      </c>
      <c r="F1547" s="166">
        <v>4</v>
      </c>
      <c r="G1547" s="178">
        <v>2.1</v>
      </c>
      <c r="H1547" s="181">
        <v>0.25</v>
      </c>
      <c r="I1547" s="180">
        <v>4.6600000000000003E-2</v>
      </c>
      <c r="J1547" s="21">
        <f t="shared" si="725"/>
        <v>1.9</v>
      </c>
      <c r="K1547" s="21" t="str">
        <f t="shared" si="726"/>
        <v>Y</v>
      </c>
      <c r="L1547" s="37" t="str">
        <f t="shared" si="727"/>
        <v>NA</v>
      </c>
      <c r="M1547" s="8" t="str">
        <f t="shared" si="728"/>
        <v>Y</v>
      </c>
      <c r="N1547" s="42">
        <f t="shared" si="729"/>
        <v>8</v>
      </c>
      <c r="O1547" s="43">
        <f t="shared" si="730"/>
        <v>200000</v>
      </c>
      <c r="P1547" s="43" t="str">
        <f t="shared" si="731"/>
        <v>NA</v>
      </c>
      <c r="Q1547" s="24">
        <f t="shared" si="732"/>
        <v>9130.5383999999995</v>
      </c>
      <c r="R1547" s="43">
        <f t="shared" si="733"/>
        <v>0</v>
      </c>
      <c r="S1547" s="24">
        <f t="shared" si="734"/>
        <v>1000000</v>
      </c>
      <c r="T1547" s="25" t="str">
        <f t="shared" si="735"/>
        <v>Y</v>
      </c>
      <c r="U1547" s="44">
        <f t="shared" si="736"/>
        <v>7</v>
      </c>
      <c r="V1547" s="45">
        <f t="shared" si="737"/>
        <v>200000</v>
      </c>
      <c r="W1547" s="45">
        <f t="shared" si="738"/>
        <v>1000000</v>
      </c>
      <c r="X1547" s="28">
        <f t="shared" si="739"/>
        <v>9556.0214894399996</v>
      </c>
      <c r="Y1547" s="28">
        <f t="shared" si="740"/>
        <v>0</v>
      </c>
      <c r="Z1547" s="45" t="str">
        <f t="shared" si="741"/>
        <v>NA</v>
      </c>
      <c r="AA1547" s="29" t="str">
        <f t="shared" si="742"/>
        <v>N</v>
      </c>
      <c r="AB1547" s="46">
        <f t="shared" si="743"/>
        <v>6</v>
      </c>
      <c r="AC1547" s="31">
        <f t="shared" si="744"/>
        <v>20000</v>
      </c>
      <c r="AD1547" s="31">
        <f t="shared" si="745"/>
        <v>65000</v>
      </c>
      <c r="AE1547" s="31">
        <f t="shared" si="746"/>
        <v>10001.332090847904</v>
      </c>
      <c r="AF1547" s="47">
        <f t="shared" si="747"/>
        <v>0</v>
      </c>
      <c r="AG1547" s="31">
        <f t="shared" si="748"/>
        <v>9258.1080197121009</v>
      </c>
      <c r="AH1547" s="48">
        <f t="shared" si="749"/>
        <v>5</v>
      </c>
      <c r="AI1547" s="33">
        <f t="shared" si="750"/>
        <v>20000</v>
      </c>
      <c r="AJ1547" s="33">
        <f t="shared" si="751"/>
        <v>65000</v>
      </c>
      <c r="AK1547" s="33">
        <f t="shared" si="752"/>
        <v>9258.1080197121009</v>
      </c>
      <c r="AL1547" s="33">
        <f t="shared" si="753"/>
        <v>1209.286146569315</v>
      </c>
      <c r="AM1547" s="34">
        <f t="shared" si="754"/>
        <v>1209.286146569315</v>
      </c>
    </row>
    <row r="1548" spans="1:39" ht="15" customHeight="1" x14ac:dyDescent="0.3">
      <c r="A1548" s="166" t="s">
        <v>3982</v>
      </c>
      <c r="B1548" s="99">
        <v>6420</v>
      </c>
      <c r="C1548" s="99">
        <v>84767</v>
      </c>
      <c r="D1548" s="165">
        <v>45587</v>
      </c>
      <c r="E1548" s="165">
        <v>45851</v>
      </c>
      <c r="F1548" s="166">
        <v>2</v>
      </c>
      <c r="G1548" s="178">
        <v>0.22</v>
      </c>
      <c r="H1548" s="181">
        <v>1</v>
      </c>
      <c r="I1548" s="180">
        <v>7.4300000000000005E-2</v>
      </c>
      <c r="J1548" s="21">
        <f t="shared" si="725"/>
        <v>1.78</v>
      </c>
      <c r="K1548" s="21" t="str">
        <f t="shared" si="726"/>
        <v>Y</v>
      </c>
      <c r="L1548" s="37" t="str">
        <f t="shared" si="727"/>
        <v>NA</v>
      </c>
      <c r="M1548" s="8" t="str">
        <f t="shared" si="728"/>
        <v>Y</v>
      </c>
      <c r="N1548" s="42">
        <f t="shared" si="729"/>
        <v>2</v>
      </c>
      <c r="O1548" s="43">
        <f t="shared" si="730"/>
        <v>200000</v>
      </c>
      <c r="P1548" s="43" t="str">
        <f t="shared" si="731"/>
        <v>NA</v>
      </c>
      <c r="Q1548" s="24">
        <f t="shared" si="732"/>
        <v>6897.0060000000003</v>
      </c>
      <c r="R1548" s="43">
        <f t="shared" si="733"/>
        <v>0</v>
      </c>
      <c r="S1548" s="24">
        <f t="shared" si="734"/>
        <v>1000000</v>
      </c>
      <c r="T1548" s="25" t="str">
        <f t="shared" si="735"/>
        <v>Y</v>
      </c>
      <c r="U1548" s="44">
        <f t="shared" si="736"/>
        <v>1</v>
      </c>
      <c r="V1548" s="45">
        <f t="shared" si="737"/>
        <v>200000</v>
      </c>
      <c r="W1548" s="45">
        <f t="shared" si="738"/>
        <v>1000000</v>
      </c>
      <c r="X1548" s="28">
        <f t="shared" si="739"/>
        <v>7409.4535458000009</v>
      </c>
      <c r="Y1548" s="28">
        <f t="shared" si="740"/>
        <v>0</v>
      </c>
      <c r="Z1548" s="45" t="str">
        <f t="shared" si="741"/>
        <v>NA</v>
      </c>
      <c r="AA1548" s="29" t="str">
        <f t="shared" si="742"/>
        <v>N</v>
      </c>
      <c r="AB1548" s="46">
        <f t="shared" si="743"/>
        <v>0</v>
      </c>
      <c r="AC1548" s="31">
        <f t="shared" si="744"/>
        <v>0</v>
      </c>
      <c r="AD1548" s="31">
        <f t="shared" si="745"/>
        <v>0</v>
      </c>
      <c r="AE1548" s="31">
        <f t="shared" si="746"/>
        <v>0</v>
      </c>
      <c r="AF1548" s="47">
        <f t="shared" si="747"/>
        <v>0</v>
      </c>
      <c r="AG1548" s="31">
        <f t="shared" si="748"/>
        <v>0</v>
      </c>
      <c r="AH1548" s="48">
        <f t="shared" si="749"/>
        <v>0</v>
      </c>
      <c r="AI1548" s="33">
        <f t="shared" si="750"/>
        <v>0</v>
      </c>
      <c r="AJ1548" s="33">
        <f t="shared" si="751"/>
        <v>0</v>
      </c>
      <c r="AK1548" s="33">
        <f t="shared" si="752"/>
        <v>0</v>
      </c>
      <c r="AL1548" s="33">
        <f t="shared" si="753"/>
        <v>0</v>
      </c>
      <c r="AM1548" s="34">
        <f t="shared" si="754"/>
        <v>0</v>
      </c>
    </row>
    <row r="1549" spans="1:39" ht="15" customHeight="1" x14ac:dyDescent="0.3">
      <c r="A1549" s="166" t="s">
        <v>3983</v>
      </c>
      <c r="B1549" s="99">
        <v>21065</v>
      </c>
      <c r="C1549" s="99">
        <v>89203</v>
      </c>
      <c r="D1549" s="165">
        <v>46054</v>
      </c>
      <c r="E1549" s="165">
        <v>46125</v>
      </c>
      <c r="F1549" s="166">
        <v>4</v>
      </c>
      <c r="G1549" s="178">
        <v>2.4700000000000002</v>
      </c>
      <c r="H1549" s="181">
        <v>0.25</v>
      </c>
      <c r="I1549" s="180">
        <v>2.3800000000000002E-2</v>
      </c>
      <c r="J1549" s="21">
        <f t="shared" si="725"/>
        <v>1.5299999999999998</v>
      </c>
      <c r="K1549" s="21" t="str">
        <f t="shared" si="726"/>
        <v>Y</v>
      </c>
      <c r="L1549" s="37" t="str">
        <f t="shared" si="727"/>
        <v>NA</v>
      </c>
      <c r="M1549" s="8" t="str">
        <f t="shared" si="728"/>
        <v>Y</v>
      </c>
      <c r="N1549" s="42">
        <f t="shared" si="729"/>
        <v>7</v>
      </c>
      <c r="O1549" s="43">
        <f t="shared" si="730"/>
        <v>200000</v>
      </c>
      <c r="P1549" s="43" t="str">
        <f t="shared" si="731"/>
        <v>NA</v>
      </c>
      <c r="Q1549" s="24">
        <f t="shared" si="732"/>
        <v>21566.347000000002</v>
      </c>
      <c r="R1549" s="43">
        <f t="shared" si="733"/>
        <v>0</v>
      </c>
      <c r="S1549" s="24">
        <f t="shared" si="734"/>
        <v>1000000</v>
      </c>
      <c r="T1549" s="25" t="str">
        <f t="shared" si="735"/>
        <v>Y</v>
      </c>
      <c r="U1549" s="44">
        <f t="shared" si="736"/>
        <v>6</v>
      </c>
      <c r="V1549" s="45">
        <f t="shared" si="737"/>
        <v>200000</v>
      </c>
      <c r="W1549" s="45">
        <f t="shared" si="738"/>
        <v>1000000</v>
      </c>
      <c r="X1549" s="28">
        <f t="shared" si="739"/>
        <v>22079.626058600003</v>
      </c>
      <c r="Y1549" s="28">
        <f t="shared" si="740"/>
        <v>0</v>
      </c>
      <c r="Z1549" s="45" t="str">
        <f t="shared" si="741"/>
        <v>NA</v>
      </c>
      <c r="AA1549" s="29" t="str">
        <f t="shared" si="742"/>
        <v>N</v>
      </c>
      <c r="AB1549" s="46">
        <f t="shared" si="743"/>
        <v>5</v>
      </c>
      <c r="AC1549" s="31">
        <f t="shared" si="744"/>
        <v>20000</v>
      </c>
      <c r="AD1549" s="31">
        <f t="shared" si="745"/>
        <v>65000</v>
      </c>
      <c r="AE1549" s="31">
        <f t="shared" si="746"/>
        <v>20000</v>
      </c>
      <c r="AF1549" s="47">
        <f t="shared" si="747"/>
        <v>2605.1211587946818</v>
      </c>
      <c r="AG1549" s="31">
        <f t="shared" si="748"/>
        <v>0</v>
      </c>
      <c r="AH1549" s="48">
        <f t="shared" si="749"/>
        <v>4</v>
      </c>
      <c r="AI1549" s="33">
        <f t="shared" si="750"/>
        <v>20000</v>
      </c>
      <c r="AJ1549" s="33">
        <f t="shared" si="751"/>
        <v>65000</v>
      </c>
      <c r="AK1549" s="33">
        <f t="shared" si="752"/>
        <v>0</v>
      </c>
      <c r="AL1549" s="33">
        <f t="shared" si="753"/>
        <v>23143.123042373998</v>
      </c>
      <c r="AM1549" s="34">
        <f t="shared" si="754"/>
        <v>25748.24420116868</v>
      </c>
    </row>
    <row r="1550" spans="1:39" ht="15" customHeight="1" x14ac:dyDescent="0.3">
      <c r="A1550" s="166" t="s">
        <v>3984</v>
      </c>
      <c r="B1550" s="99">
        <v>22968</v>
      </c>
      <c r="C1550" s="99">
        <v>75590</v>
      </c>
      <c r="D1550" s="165">
        <v>45424</v>
      </c>
      <c r="E1550" s="165">
        <v>45759</v>
      </c>
      <c r="F1550" s="166">
        <v>4</v>
      </c>
      <c r="G1550" s="178">
        <v>1.87</v>
      </c>
      <c r="H1550" s="181">
        <v>1</v>
      </c>
      <c r="I1550" s="180">
        <v>2.1899999999999999E-2</v>
      </c>
      <c r="J1550" s="21">
        <f t="shared" si="725"/>
        <v>2.13</v>
      </c>
      <c r="K1550" s="21" t="str">
        <f t="shared" si="726"/>
        <v>Y</v>
      </c>
      <c r="L1550" s="37" t="str">
        <f t="shared" si="727"/>
        <v>NA</v>
      </c>
      <c r="M1550" s="8" t="str">
        <f t="shared" si="728"/>
        <v>Y</v>
      </c>
      <c r="N1550" s="42">
        <f t="shared" si="729"/>
        <v>3</v>
      </c>
      <c r="O1550" s="43">
        <f t="shared" si="730"/>
        <v>200000</v>
      </c>
      <c r="P1550" s="43" t="str">
        <f t="shared" si="731"/>
        <v>NA</v>
      </c>
      <c r="Q1550" s="24">
        <f t="shared" si="732"/>
        <v>23470.999200000002</v>
      </c>
      <c r="R1550" s="43">
        <f t="shared" si="733"/>
        <v>0</v>
      </c>
      <c r="S1550" s="24">
        <f t="shared" si="734"/>
        <v>1000000</v>
      </c>
      <c r="T1550" s="25" t="str">
        <f t="shared" si="735"/>
        <v>Y</v>
      </c>
      <c r="U1550" s="44">
        <f t="shared" si="736"/>
        <v>2</v>
      </c>
      <c r="V1550" s="45">
        <f t="shared" si="737"/>
        <v>200000</v>
      </c>
      <c r="W1550" s="45">
        <f t="shared" si="738"/>
        <v>1000000</v>
      </c>
      <c r="X1550" s="28">
        <f t="shared" si="739"/>
        <v>23985.014082480004</v>
      </c>
      <c r="Y1550" s="28">
        <f t="shared" si="740"/>
        <v>0</v>
      </c>
      <c r="Z1550" s="45" t="str">
        <f t="shared" si="741"/>
        <v>NA</v>
      </c>
      <c r="AA1550" s="29" t="str">
        <f t="shared" si="742"/>
        <v>Y</v>
      </c>
      <c r="AB1550" s="46">
        <f t="shared" si="743"/>
        <v>1</v>
      </c>
      <c r="AC1550" s="31">
        <f t="shared" si="744"/>
        <v>200000</v>
      </c>
      <c r="AD1550" s="31">
        <f t="shared" si="745"/>
        <v>1000000</v>
      </c>
      <c r="AE1550" s="31">
        <f t="shared" si="746"/>
        <v>24510.285890886316</v>
      </c>
      <c r="AF1550" s="47">
        <f t="shared" si="747"/>
        <v>0</v>
      </c>
      <c r="AG1550" s="31" t="str">
        <f t="shared" si="748"/>
        <v>NA</v>
      </c>
      <c r="AH1550" s="48">
        <f t="shared" si="749"/>
        <v>0</v>
      </c>
      <c r="AI1550" s="33">
        <f t="shared" si="750"/>
        <v>0</v>
      </c>
      <c r="AJ1550" s="33">
        <f t="shared" si="751"/>
        <v>0</v>
      </c>
      <c r="AK1550" s="33">
        <f t="shared" si="752"/>
        <v>0</v>
      </c>
      <c r="AL1550" s="33">
        <f t="shared" si="753"/>
        <v>0</v>
      </c>
      <c r="AM1550" s="34">
        <f t="shared" si="754"/>
        <v>0</v>
      </c>
    </row>
    <row r="1551" spans="1:39" ht="15" customHeight="1" x14ac:dyDescent="0.3">
      <c r="A1551" s="166" t="s">
        <v>3985</v>
      </c>
      <c r="B1551" s="99">
        <v>12045</v>
      </c>
      <c r="C1551" s="99">
        <v>78415</v>
      </c>
      <c r="D1551" s="165">
        <v>45280</v>
      </c>
      <c r="E1551" s="165">
        <v>45426</v>
      </c>
      <c r="F1551" s="166">
        <v>4</v>
      </c>
      <c r="G1551" s="178">
        <v>1.42</v>
      </c>
      <c r="H1551" s="181">
        <v>1</v>
      </c>
      <c r="I1551" s="180">
        <v>4.2900000000000001E-2</v>
      </c>
      <c r="J1551" s="21">
        <f t="shared" si="725"/>
        <v>2.58</v>
      </c>
      <c r="K1551" s="21" t="str">
        <f t="shared" si="726"/>
        <v>Y</v>
      </c>
      <c r="L1551" s="37" t="str">
        <f t="shared" si="727"/>
        <v>NA</v>
      </c>
      <c r="M1551" s="8" t="str">
        <f t="shared" si="728"/>
        <v>Y</v>
      </c>
      <c r="N1551" s="42">
        <f t="shared" si="729"/>
        <v>3</v>
      </c>
      <c r="O1551" s="43">
        <f t="shared" si="730"/>
        <v>200000</v>
      </c>
      <c r="P1551" s="43" t="str">
        <f t="shared" si="731"/>
        <v>NA</v>
      </c>
      <c r="Q1551" s="24">
        <f t="shared" si="732"/>
        <v>12561.7305</v>
      </c>
      <c r="R1551" s="43">
        <f t="shared" si="733"/>
        <v>0</v>
      </c>
      <c r="S1551" s="24">
        <f t="shared" si="734"/>
        <v>1000000</v>
      </c>
      <c r="T1551" s="25" t="str">
        <f t="shared" si="735"/>
        <v>Y</v>
      </c>
      <c r="U1551" s="44">
        <f t="shared" si="736"/>
        <v>2</v>
      </c>
      <c r="V1551" s="45">
        <f t="shared" si="737"/>
        <v>200000</v>
      </c>
      <c r="W1551" s="45">
        <f t="shared" si="738"/>
        <v>1000000</v>
      </c>
      <c r="X1551" s="28">
        <f t="shared" si="739"/>
        <v>13100.628738449999</v>
      </c>
      <c r="Y1551" s="28">
        <f t="shared" si="740"/>
        <v>0</v>
      </c>
      <c r="Z1551" s="45" t="str">
        <f t="shared" si="741"/>
        <v>NA</v>
      </c>
      <c r="AA1551" s="29" t="str">
        <f t="shared" si="742"/>
        <v>Y</v>
      </c>
      <c r="AB1551" s="46">
        <f t="shared" si="743"/>
        <v>1</v>
      </c>
      <c r="AC1551" s="31">
        <f t="shared" si="744"/>
        <v>200000</v>
      </c>
      <c r="AD1551" s="31">
        <f t="shared" si="745"/>
        <v>1000000</v>
      </c>
      <c r="AE1551" s="31">
        <f t="shared" si="746"/>
        <v>13662.645711329504</v>
      </c>
      <c r="AF1551" s="47">
        <f t="shared" si="747"/>
        <v>0</v>
      </c>
      <c r="AG1551" s="31" t="str">
        <f t="shared" si="748"/>
        <v>NA</v>
      </c>
      <c r="AH1551" s="48">
        <f t="shared" si="749"/>
        <v>0</v>
      </c>
      <c r="AI1551" s="33">
        <f t="shared" si="750"/>
        <v>0</v>
      </c>
      <c r="AJ1551" s="33">
        <f t="shared" si="751"/>
        <v>0</v>
      </c>
      <c r="AK1551" s="33">
        <f t="shared" si="752"/>
        <v>0</v>
      </c>
      <c r="AL1551" s="33">
        <f t="shared" si="753"/>
        <v>0</v>
      </c>
      <c r="AM1551" s="34">
        <f t="shared" si="754"/>
        <v>0</v>
      </c>
    </row>
    <row r="1552" spans="1:39" ht="15" customHeight="1" x14ac:dyDescent="0.3">
      <c r="A1552" s="166" t="s">
        <v>3986</v>
      </c>
      <c r="B1552" s="99">
        <v>18984</v>
      </c>
      <c r="C1552" s="99">
        <v>69947</v>
      </c>
      <c r="D1552" s="165">
        <v>44842</v>
      </c>
      <c r="E1552" s="165">
        <v>45002</v>
      </c>
      <c r="F1552" s="166">
        <v>4</v>
      </c>
      <c r="G1552" s="178">
        <v>3.82</v>
      </c>
      <c r="H1552" s="181">
        <v>1</v>
      </c>
      <c r="I1552" s="180">
        <v>1.9699999999999999E-2</v>
      </c>
      <c r="J1552" s="21">
        <f t="shared" si="725"/>
        <v>0.18000000000000016</v>
      </c>
      <c r="K1552" s="21" t="str">
        <f t="shared" si="726"/>
        <v>Y</v>
      </c>
      <c r="L1552" s="37" t="str">
        <f t="shared" si="727"/>
        <v>NA</v>
      </c>
      <c r="M1552" s="8" t="str">
        <f t="shared" si="728"/>
        <v>Y</v>
      </c>
      <c r="N1552" s="42">
        <f t="shared" si="729"/>
        <v>1</v>
      </c>
      <c r="O1552" s="43">
        <f t="shared" si="730"/>
        <v>200000</v>
      </c>
      <c r="P1552" s="43" t="str">
        <f t="shared" si="731"/>
        <v>NA</v>
      </c>
      <c r="Q1552" s="24">
        <f t="shared" si="732"/>
        <v>19357.984800000002</v>
      </c>
      <c r="R1552" s="43">
        <f t="shared" si="733"/>
        <v>0</v>
      </c>
      <c r="S1552" s="24">
        <f t="shared" si="734"/>
        <v>1000000</v>
      </c>
      <c r="T1552" s="25" t="str">
        <f t="shared" si="735"/>
        <v>N</v>
      </c>
      <c r="U1552" s="44">
        <f t="shared" si="736"/>
        <v>0</v>
      </c>
      <c r="V1552" s="45">
        <f t="shared" si="737"/>
        <v>0</v>
      </c>
      <c r="W1552" s="45">
        <f t="shared" si="738"/>
        <v>0</v>
      </c>
      <c r="X1552" s="28">
        <f t="shared" si="739"/>
        <v>0</v>
      </c>
      <c r="Y1552" s="28">
        <f t="shared" si="740"/>
        <v>0</v>
      </c>
      <c r="Z1552" s="45">
        <f t="shared" si="741"/>
        <v>0</v>
      </c>
      <c r="AA1552" s="29" t="str">
        <f t="shared" si="742"/>
        <v>N</v>
      </c>
      <c r="AB1552" s="46">
        <f t="shared" si="743"/>
        <v>0</v>
      </c>
      <c r="AC1552" s="31">
        <f t="shared" si="744"/>
        <v>0</v>
      </c>
      <c r="AD1552" s="31">
        <f t="shared" si="745"/>
        <v>0</v>
      </c>
      <c r="AE1552" s="31">
        <f t="shared" si="746"/>
        <v>0</v>
      </c>
      <c r="AF1552" s="47">
        <f t="shared" si="747"/>
        <v>0</v>
      </c>
      <c r="AG1552" s="31">
        <f t="shared" si="748"/>
        <v>0</v>
      </c>
      <c r="AH1552" s="48">
        <f t="shared" si="749"/>
        <v>0</v>
      </c>
      <c r="AI1552" s="33">
        <f t="shared" si="750"/>
        <v>0</v>
      </c>
      <c r="AJ1552" s="33">
        <f t="shared" si="751"/>
        <v>0</v>
      </c>
      <c r="AK1552" s="33">
        <f t="shared" si="752"/>
        <v>0</v>
      </c>
      <c r="AL1552" s="33">
        <f t="shared" si="753"/>
        <v>0</v>
      </c>
      <c r="AM1552" s="34">
        <f t="shared" si="754"/>
        <v>0</v>
      </c>
    </row>
    <row r="1553" spans="1:39" ht="15" customHeight="1" x14ac:dyDescent="0.3">
      <c r="A1553" s="166" t="s">
        <v>3987</v>
      </c>
      <c r="B1553" s="99">
        <v>19151</v>
      </c>
      <c r="C1553" s="99">
        <v>41807</v>
      </c>
      <c r="D1553" s="165">
        <v>44680</v>
      </c>
      <c r="E1553" s="165">
        <v>44900</v>
      </c>
      <c r="F1553" s="166">
        <v>2</v>
      </c>
      <c r="G1553" s="178">
        <v>1.1599999999999999</v>
      </c>
      <c r="H1553" s="181">
        <v>0.75</v>
      </c>
      <c r="I1553" s="180">
        <v>6.1899999999999997E-2</v>
      </c>
      <c r="J1553" s="21">
        <f t="shared" si="725"/>
        <v>0.84000000000000008</v>
      </c>
      <c r="K1553" s="21" t="str">
        <f t="shared" si="726"/>
        <v>Y</v>
      </c>
      <c r="L1553" s="37" t="str">
        <f t="shared" si="727"/>
        <v>NA</v>
      </c>
      <c r="M1553" s="8" t="str">
        <f t="shared" si="728"/>
        <v>Y</v>
      </c>
      <c r="N1553" s="42">
        <f t="shared" si="729"/>
        <v>2</v>
      </c>
      <c r="O1553" s="43">
        <f t="shared" si="730"/>
        <v>200000</v>
      </c>
      <c r="P1553" s="43" t="str">
        <f t="shared" si="731"/>
        <v>NA</v>
      </c>
      <c r="Q1553" s="24">
        <f t="shared" si="732"/>
        <v>20336.446900000003</v>
      </c>
      <c r="R1553" s="43">
        <f t="shared" si="733"/>
        <v>0</v>
      </c>
      <c r="S1553" s="24">
        <f t="shared" si="734"/>
        <v>1000000</v>
      </c>
      <c r="T1553" s="25" t="str">
        <f t="shared" si="735"/>
        <v>N</v>
      </c>
      <c r="U1553" s="44">
        <f t="shared" si="736"/>
        <v>1</v>
      </c>
      <c r="V1553" s="45">
        <f t="shared" si="737"/>
        <v>20000</v>
      </c>
      <c r="W1553" s="45">
        <f t="shared" si="738"/>
        <v>65000</v>
      </c>
      <c r="X1553" s="28">
        <f t="shared" si="739"/>
        <v>20000</v>
      </c>
      <c r="Y1553" s="28">
        <f t="shared" si="740"/>
        <v>1595.2729631100046</v>
      </c>
      <c r="Z1553" s="45">
        <f t="shared" si="741"/>
        <v>0</v>
      </c>
      <c r="AA1553" s="29" t="str">
        <f t="shared" si="742"/>
        <v>N</v>
      </c>
      <c r="AB1553" s="46">
        <f t="shared" si="743"/>
        <v>0</v>
      </c>
      <c r="AC1553" s="31">
        <f t="shared" si="744"/>
        <v>0</v>
      </c>
      <c r="AD1553" s="31">
        <f t="shared" si="745"/>
        <v>0</v>
      </c>
      <c r="AE1553" s="31">
        <f t="shared" si="746"/>
        <v>0</v>
      </c>
      <c r="AF1553" s="47">
        <f t="shared" si="747"/>
        <v>0</v>
      </c>
      <c r="AG1553" s="31">
        <f t="shared" si="748"/>
        <v>0</v>
      </c>
      <c r="AH1553" s="48">
        <f t="shared" si="749"/>
        <v>0</v>
      </c>
      <c r="AI1553" s="33">
        <f t="shared" si="750"/>
        <v>0</v>
      </c>
      <c r="AJ1553" s="33">
        <f t="shared" si="751"/>
        <v>0</v>
      </c>
      <c r="AK1553" s="33">
        <f t="shared" si="752"/>
        <v>0</v>
      </c>
      <c r="AL1553" s="33">
        <f t="shared" si="753"/>
        <v>0</v>
      </c>
      <c r="AM1553" s="34">
        <f t="shared" si="754"/>
        <v>1595.2729631100046</v>
      </c>
    </row>
    <row r="1554" spans="1:39" ht="15" customHeight="1" x14ac:dyDescent="0.3">
      <c r="A1554" s="166" t="s">
        <v>3988</v>
      </c>
      <c r="B1554" s="99">
        <v>18858</v>
      </c>
      <c r="C1554" s="99">
        <v>35601</v>
      </c>
      <c r="D1554" s="165">
        <v>45615</v>
      </c>
      <c r="E1554" s="165">
        <v>45952</v>
      </c>
      <c r="F1554" s="166">
        <v>4</v>
      </c>
      <c r="G1554" s="178">
        <v>1.47</v>
      </c>
      <c r="H1554" s="181">
        <v>0.5</v>
      </c>
      <c r="I1554" s="180">
        <v>2.58E-2</v>
      </c>
      <c r="J1554" s="21">
        <f t="shared" si="725"/>
        <v>2.5300000000000002</v>
      </c>
      <c r="K1554" s="21" t="str">
        <f t="shared" si="726"/>
        <v>Y</v>
      </c>
      <c r="L1554" s="37" t="str">
        <f t="shared" si="727"/>
        <v>NA</v>
      </c>
      <c r="M1554" s="8" t="str">
        <f t="shared" si="728"/>
        <v>Y</v>
      </c>
      <c r="N1554" s="42">
        <f t="shared" si="729"/>
        <v>6</v>
      </c>
      <c r="O1554" s="43">
        <f t="shared" si="730"/>
        <v>200000</v>
      </c>
      <c r="P1554" s="43" t="str">
        <f t="shared" si="731"/>
        <v>NA</v>
      </c>
      <c r="Q1554" s="24">
        <f t="shared" si="732"/>
        <v>19344.536400000001</v>
      </c>
      <c r="R1554" s="43">
        <f t="shared" si="733"/>
        <v>0</v>
      </c>
      <c r="S1554" s="24">
        <f t="shared" si="734"/>
        <v>1000000</v>
      </c>
      <c r="T1554" s="25" t="str">
        <f t="shared" si="735"/>
        <v>Y</v>
      </c>
      <c r="U1554" s="44">
        <f t="shared" si="736"/>
        <v>5</v>
      </c>
      <c r="V1554" s="45">
        <f t="shared" si="737"/>
        <v>200000</v>
      </c>
      <c r="W1554" s="45">
        <f t="shared" si="738"/>
        <v>1000000</v>
      </c>
      <c r="X1554" s="28">
        <f t="shared" si="739"/>
        <v>19843.625439120002</v>
      </c>
      <c r="Y1554" s="28">
        <f t="shared" si="740"/>
        <v>0</v>
      </c>
      <c r="Z1554" s="45" t="str">
        <f t="shared" si="741"/>
        <v>NA</v>
      </c>
      <c r="AA1554" s="29" t="str">
        <f t="shared" si="742"/>
        <v>Y</v>
      </c>
      <c r="AB1554" s="46">
        <f t="shared" si="743"/>
        <v>4</v>
      </c>
      <c r="AC1554" s="31">
        <f t="shared" si="744"/>
        <v>200000</v>
      </c>
      <c r="AD1554" s="31">
        <f t="shared" si="745"/>
        <v>1000000</v>
      </c>
      <c r="AE1554" s="31">
        <f t="shared" si="746"/>
        <v>20355.5909754493</v>
      </c>
      <c r="AF1554" s="47">
        <f t="shared" si="747"/>
        <v>0</v>
      </c>
      <c r="AG1554" s="31" t="str">
        <f t="shared" si="748"/>
        <v>NA</v>
      </c>
      <c r="AH1554" s="48">
        <f t="shared" si="749"/>
        <v>3</v>
      </c>
      <c r="AI1554" s="33">
        <f t="shared" si="750"/>
        <v>20000</v>
      </c>
      <c r="AJ1554" s="33">
        <f t="shared" si="751"/>
        <v>65000</v>
      </c>
      <c r="AK1554" s="33">
        <f t="shared" si="752"/>
        <v>20000</v>
      </c>
      <c r="AL1554" s="33">
        <f t="shared" si="753"/>
        <v>880.76522261589344</v>
      </c>
      <c r="AM1554" s="34">
        <f t="shared" si="754"/>
        <v>880.76522261589344</v>
      </c>
    </row>
    <row r="1555" spans="1:39" ht="15" customHeight="1" x14ac:dyDescent="0.3">
      <c r="A1555" s="166" t="s">
        <v>3989</v>
      </c>
      <c r="B1555" s="99">
        <v>8546</v>
      </c>
      <c r="C1555" s="99">
        <v>64436</v>
      </c>
      <c r="D1555" s="165">
        <v>44473</v>
      </c>
      <c r="E1555" s="165">
        <v>44787</v>
      </c>
      <c r="F1555" s="166">
        <v>4</v>
      </c>
      <c r="G1555" s="178">
        <v>0.55000000000000004</v>
      </c>
      <c r="H1555" s="181">
        <v>0.75</v>
      </c>
      <c r="I1555" s="180">
        <v>5.5199999999999999E-2</v>
      </c>
      <c r="J1555" s="21">
        <f t="shared" si="725"/>
        <v>3.45</v>
      </c>
      <c r="K1555" s="21" t="str">
        <f t="shared" si="726"/>
        <v>Y</v>
      </c>
      <c r="L1555" s="37" t="str">
        <f t="shared" si="727"/>
        <v>NA</v>
      </c>
      <c r="M1555" s="8" t="str">
        <f t="shared" si="728"/>
        <v>Y</v>
      </c>
      <c r="N1555" s="42">
        <f t="shared" si="729"/>
        <v>5</v>
      </c>
      <c r="O1555" s="43">
        <f t="shared" si="730"/>
        <v>200000</v>
      </c>
      <c r="P1555" s="43" t="str">
        <f t="shared" si="731"/>
        <v>NA</v>
      </c>
      <c r="Q1555" s="24">
        <f t="shared" si="732"/>
        <v>9017.7392</v>
      </c>
      <c r="R1555" s="43">
        <f t="shared" si="733"/>
        <v>0</v>
      </c>
      <c r="S1555" s="24">
        <f t="shared" si="734"/>
        <v>1000000</v>
      </c>
      <c r="T1555" s="25" t="str">
        <f t="shared" si="735"/>
        <v>Y</v>
      </c>
      <c r="U1555" s="44">
        <f t="shared" si="736"/>
        <v>4</v>
      </c>
      <c r="V1555" s="45">
        <f t="shared" si="737"/>
        <v>200000</v>
      </c>
      <c r="W1555" s="45">
        <f t="shared" si="738"/>
        <v>1000000</v>
      </c>
      <c r="X1555" s="28">
        <f t="shared" si="739"/>
        <v>9515.5184038399984</v>
      </c>
      <c r="Y1555" s="28">
        <f t="shared" si="740"/>
        <v>0</v>
      </c>
      <c r="Z1555" s="45" t="str">
        <f t="shared" si="741"/>
        <v>NA</v>
      </c>
      <c r="AA1555" s="29" t="str">
        <f t="shared" si="742"/>
        <v>Y</v>
      </c>
      <c r="AB1555" s="46">
        <f t="shared" si="743"/>
        <v>3</v>
      </c>
      <c r="AC1555" s="31">
        <f t="shared" si="744"/>
        <v>200000</v>
      </c>
      <c r="AD1555" s="31">
        <f t="shared" si="745"/>
        <v>1000000</v>
      </c>
      <c r="AE1555" s="31">
        <f t="shared" si="746"/>
        <v>10040.775019731966</v>
      </c>
      <c r="AF1555" s="47">
        <f t="shared" si="747"/>
        <v>0</v>
      </c>
      <c r="AG1555" s="31" t="str">
        <f t="shared" si="748"/>
        <v>NA</v>
      </c>
      <c r="AH1555" s="48">
        <f t="shared" si="749"/>
        <v>2</v>
      </c>
      <c r="AI1555" s="33">
        <f t="shared" si="750"/>
        <v>20000</v>
      </c>
      <c r="AJ1555" s="33">
        <f t="shared" si="751"/>
        <v>65000</v>
      </c>
      <c r="AK1555" s="33">
        <f t="shared" si="752"/>
        <v>10595.025800821169</v>
      </c>
      <c r="AL1555" s="33">
        <f t="shared" si="753"/>
        <v>0</v>
      </c>
      <c r="AM1555" s="34">
        <f t="shared" si="754"/>
        <v>0</v>
      </c>
    </row>
    <row r="1556" spans="1:39" ht="15" customHeight="1" x14ac:dyDescent="0.3">
      <c r="A1556" s="166" t="s">
        <v>3990</v>
      </c>
      <c r="B1556" s="99">
        <v>23243</v>
      </c>
      <c r="C1556" s="99">
        <v>36684</v>
      </c>
      <c r="D1556" s="165">
        <v>44957</v>
      </c>
      <c r="E1556" s="165">
        <v>45123</v>
      </c>
      <c r="F1556" s="166">
        <v>2</v>
      </c>
      <c r="G1556" s="178">
        <v>0.44</v>
      </c>
      <c r="H1556" s="181">
        <v>0.75</v>
      </c>
      <c r="I1556" s="180">
        <v>7.9500000000000001E-2</v>
      </c>
      <c r="J1556" s="21">
        <f t="shared" si="725"/>
        <v>1.56</v>
      </c>
      <c r="K1556" s="21" t="str">
        <f t="shared" si="726"/>
        <v>Y</v>
      </c>
      <c r="L1556" s="37" t="str">
        <f t="shared" si="727"/>
        <v>NA</v>
      </c>
      <c r="M1556" s="8" t="str">
        <f t="shared" si="728"/>
        <v>Y</v>
      </c>
      <c r="N1556" s="42">
        <f t="shared" si="729"/>
        <v>3</v>
      </c>
      <c r="O1556" s="43">
        <f t="shared" si="730"/>
        <v>200000</v>
      </c>
      <c r="P1556" s="43" t="str">
        <f t="shared" si="731"/>
        <v>NA</v>
      </c>
      <c r="Q1556" s="24">
        <f t="shared" si="732"/>
        <v>25090.818499999998</v>
      </c>
      <c r="R1556" s="43">
        <f t="shared" si="733"/>
        <v>0</v>
      </c>
      <c r="S1556" s="24">
        <f t="shared" si="734"/>
        <v>1000000</v>
      </c>
      <c r="T1556" s="25" t="str">
        <f t="shared" si="735"/>
        <v>Y</v>
      </c>
      <c r="U1556" s="44">
        <f t="shared" si="736"/>
        <v>2</v>
      </c>
      <c r="V1556" s="45">
        <f t="shared" si="737"/>
        <v>200000</v>
      </c>
      <c r="W1556" s="45">
        <f t="shared" si="738"/>
        <v>1000000</v>
      </c>
      <c r="X1556" s="28">
        <f t="shared" si="739"/>
        <v>27085.538570749995</v>
      </c>
      <c r="Y1556" s="28">
        <f t="shared" si="740"/>
        <v>0</v>
      </c>
      <c r="Z1556" s="45" t="str">
        <f t="shared" si="741"/>
        <v>NA</v>
      </c>
      <c r="AA1556" s="29" t="str">
        <f t="shared" si="742"/>
        <v>N</v>
      </c>
      <c r="AB1556" s="46">
        <f t="shared" si="743"/>
        <v>1</v>
      </c>
      <c r="AC1556" s="31">
        <f t="shared" si="744"/>
        <v>20000</v>
      </c>
      <c r="AD1556" s="31">
        <f t="shared" si="745"/>
        <v>65000</v>
      </c>
      <c r="AE1556" s="31">
        <f t="shared" si="746"/>
        <v>20000</v>
      </c>
      <c r="AF1556" s="47">
        <f t="shared" si="747"/>
        <v>9238.838887124617</v>
      </c>
      <c r="AG1556" s="31">
        <f t="shared" si="748"/>
        <v>0</v>
      </c>
      <c r="AH1556" s="48">
        <f t="shared" si="749"/>
        <v>0</v>
      </c>
      <c r="AI1556" s="33">
        <f t="shared" si="750"/>
        <v>0</v>
      </c>
      <c r="AJ1556" s="33">
        <f t="shared" si="751"/>
        <v>0</v>
      </c>
      <c r="AK1556" s="33">
        <f t="shared" si="752"/>
        <v>0</v>
      </c>
      <c r="AL1556" s="33">
        <f t="shared" si="753"/>
        <v>0</v>
      </c>
      <c r="AM1556" s="34">
        <f t="shared" si="754"/>
        <v>9238.838887124617</v>
      </c>
    </row>
    <row r="1557" spans="1:39" ht="15" customHeight="1" x14ac:dyDescent="0.3">
      <c r="A1557" s="166" t="s">
        <v>3991</v>
      </c>
      <c r="B1557" s="99">
        <v>10944</v>
      </c>
      <c r="C1557" s="99">
        <v>39720</v>
      </c>
      <c r="D1557" s="165">
        <v>45045</v>
      </c>
      <c r="E1557" s="165">
        <v>45280</v>
      </c>
      <c r="F1557" s="166">
        <v>2</v>
      </c>
      <c r="G1557" s="178">
        <v>0.37</v>
      </c>
      <c r="H1557" s="181">
        <v>0.25</v>
      </c>
      <c r="I1557" s="180">
        <v>2.1399999999999999E-2</v>
      </c>
      <c r="J1557" s="21">
        <f t="shared" si="725"/>
        <v>1.63</v>
      </c>
      <c r="K1557" s="21" t="str">
        <f t="shared" si="726"/>
        <v>Y</v>
      </c>
      <c r="L1557" s="37" t="str">
        <f t="shared" si="727"/>
        <v>NA</v>
      </c>
      <c r="M1557" s="8" t="str">
        <f t="shared" si="728"/>
        <v>Y</v>
      </c>
      <c r="N1557" s="42">
        <f t="shared" si="729"/>
        <v>7</v>
      </c>
      <c r="O1557" s="43">
        <f t="shared" si="730"/>
        <v>200000</v>
      </c>
      <c r="P1557" s="43" t="str">
        <f t="shared" si="731"/>
        <v>NA</v>
      </c>
      <c r="Q1557" s="24">
        <f t="shared" si="732"/>
        <v>11178.2016</v>
      </c>
      <c r="R1557" s="43">
        <f t="shared" si="733"/>
        <v>0</v>
      </c>
      <c r="S1557" s="24">
        <f t="shared" si="734"/>
        <v>1000000</v>
      </c>
      <c r="T1557" s="25" t="str">
        <f t="shared" si="735"/>
        <v>Y</v>
      </c>
      <c r="U1557" s="44">
        <f t="shared" si="736"/>
        <v>6</v>
      </c>
      <c r="V1557" s="45">
        <f t="shared" si="737"/>
        <v>200000</v>
      </c>
      <c r="W1557" s="45">
        <f t="shared" si="738"/>
        <v>1000000</v>
      </c>
      <c r="X1557" s="28">
        <f t="shared" si="739"/>
        <v>11417.415114240001</v>
      </c>
      <c r="Y1557" s="28">
        <f t="shared" si="740"/>
        <v>0</v>
      </c>
      <c r="Z1557" s="45" t="str">
        <f t="shared" si="741"/>
        <v>NA</v>
      </c>
      <c r="AA1557" s="29" t="str">
        <f t="shared" si="742"/>
        <v>N</v>
      </c>
      <c r="AB1557" s="46">
        <f t="shared" si="743"/>
        <v>5</v>
      </c>
      <c r="AC1557" s="31">
        <f t="shared" si="744"/>
        <v>20000</v>
      </c>
      <c r="AD1557" s="31">
        <f t="shared" si="745"/>
        <v>65000</v>
      </c>
      <c r="AE1557" s="31">
        <f t="shared" si="746"/>
        <v>11661.747797684737</v>
      </c>
      <c r="AF1557" s="47">
        <f t="shared" si="747"/>
        <v>0</v>
      </c>
      <c r="AG1557" s="31">
        <f t="shared" si="748"/>
        <v>0</v>
      </c>
      <c r="AH1557" s="48">
        <f t="shared" si="749"/>
        <v>4</v>
      </c>
      <c r="AI1557" s="33">
        <f t="shared" si="750"/>
        <v>20000</v>
      </c>
      <c r="AJ1557" s="33">
        <f t="shared" si="751"/>
        <v>65000</v>
      </c>
      <c r="AK1557" s="33">
        <f t="shared" si="752"/>
        <v>0</v>
      </c>
      <c r="AL1557" s="33">
        <f t="shared" si="753"/>
        <v>11911.309200555192</v>
      </c>
      <c r="AM1557" s="34">
        <f t="shared" si="754"/>
        <v>11911.309200555192</v>
      </c>
    </row>
    <row r="1558" spans="1:39" ht="15" customHeight="1" x14ac:dyDescent="0.3">
      <c r="A1558" s="166" t="s">
        <v>3992</v>
      </c>
      <c r="B1558" s="99">
        <v>17327</v>
      </c>
      <c r="C1558" s="99">
        <v>82355</v>
      </c>
      <c r="D1558" s="165">
        <v>45275</v>
      </c>
      <c r="E1558" s="165">
        <v>45479</v>
      </c>
      <c r="F1558" s="166">
        <v>2</v>
      </c>
      <c r="G1558" s="178">
        <v>0.8</v>
      </c>
      <c r="H1558" s="181">
        <v>0.75</v>
      </c>
      <c r="I1558" s="180">
        <v>6.9400000000000003E-2</v>
      </c>
      <c r="J1558" s="21">
        <f t="shared" si="725"/>
        <v>1.2</v>
      </c>
      <c r="K1558" s="21" t="str">
        <f t="shared" si="726"/>
        <v>Y</v>
      </c>
      <c r="L1558" s="37" t="str">
        <f t="shared" si="727"/>
        <v>NA</v>
      </c>
      <c r="M1558" s="8" t="str">
        <f t="shared" si="728"/>
        <v>Y</v>
      </c>
      <c r="N1558" s="42">
        <f t="shared" si="729"/>
        <v>2</v>
      </c>
      <c r="O1558" s="43">
        <f t="shared" si="730"/>
        <v>200000</v>
      </c>
      <c r="P1558" s="43" t="str">
        <f t="shared" si="731"/>
        <v>NA</v>
      </c>
      <c r="Q1558" s="24">
        <f t="shared" si="732"/>
        <v>18529.4938</v>
      </c>
      <c r="R1558" s="43">
        <f t="shared" si="733"/>
        <v>0</v>
      </c>
      <c r="S1558" s="24">
        <f t="shared" si="734"/>
        <v>1000000</v>
      </c>
      <c r="T1558" s="25" t="str">
        <f t="shared" si="735"/>
        <v>Y</v>
      </c>
      <c r="U1558" s="44">
        <f t="shared" si="736"/>
        <v>1</v>
      </c>
      <c r="V1558" s="45">
        <f t="shared" si="737"/>
        <v>200000</v>
      </c>
      <c r="W1558" s="45">
        <f t="shared" si="738"/>
        <v>1000000</v>
      </c>
      <c r="X1558" s="28">
        <f t="shared" si="739"/>
        <v>19815.440669719999</v>
      </c>
      <c r="Y1558" s="28">
        <f t="shared" si="740"/>
        <v>0</v>
      </c>
      <c r="Z1558" s="45" t="str">
        <f t="shared" si="741"/>
        <v>NA</v>
      </c>
      <c r="AA1558" s="29" t="str">
        <f t="shared" si="742"/>
        <v>N</v>
      </c>
      <c r="AB1558" s="46">
        <f t="shared" si="743"/>
        <v>0</v>
      </c>
      <c r="AC1558" s="31">
        <f t="shared" si="744"/>
        <v>0</v>
      </c>
      <c r="AD1558" s="31">
        <f t="shared" si="745"/>
        <v>0</v>
      </c>
      <c r="AE1558" s="31">
        <f t="shared" si="746"/>
        <v>0</v>
      </c>
      <c r="AF1558" s="47">
        <f t="shared" si="747"/>
        <v>0</v>
      </c>
      <c r="AG1558" s="31">
        <f t="shared" si="748"/>
        <v>0</v>
      </c>
      <c r="AH1558" s="48">
        <f t="shared" si="749"/>
        <v>0</v>
      </c>
      <c r="AI1558" s="33">
        <f t="shared" si="750"/>
        <v>0</v>
      </c>
      <c r="AJ1558" s="33">
        <f t="shared" si="751"/>
        <v>0</v>
      </c>
      <c r="AK1558" s="33">
        <f t="shared" si="752"/>
        <v>0</v>
      </c>
      <c r="AL1558" s="33">
        <f t="shared" si="753"/>
        <v>0</v>
      </c>
      <c r="AM1558" s="34">
        <f t="shared" si="754"/>
        <v>0</v>
      </c>
    </row>
    <row r="1559" spans="1:39" ht="15" customHeight="1" x14ac:dyDescent="0.3">
      <c r="A1559" s="166" t="s">
        <v>3993</v>
      </c>
      <c r="B1559" s="99">
        <v>7783</v>
      </c>
      <c r="C1559" s="99">
        <v>24678</v>
      </c>
      <c r="D1559" s="165">
        <v>45886</v>
      </c>
      <c r="E1559" s="165">
        <v>45996</v>
      </c>
      <c r="F1559" s="166">
        <v>2</v>
      </c>
      <c r="G1559" s="178">
        <v>1.38</v>
      </c>
      <c r="H1559" s="181">
        <v>0.75</v>
      </c>
      <c r="I1559" s="180">
        <v>4.5999999999999999E-2</v>
      </c>
      <c r="J1559" s="21">
        <f t="shared" si="725"/>
        <v>0.62000000000000011</v>
      </c>
      <c r="K1559" s="21" t="str">
        <f t="shared" si="726"/>
        <v>Y</v>
      </c>
      <c r="L1559" s="37" t="str">
        <f t="shared" si="727"/>
        <v>NA</v>
      </c>
      <c r="M1559" s="8" t="str">
        <f t="shared" si="728"/>
        <v>Y</v>
      </c>
      <c r="N1559" s="42">
        <f t="shared" si="729"/>
        <v>1</v>
      </c>
      <c r="O1559" s="43">
        <f t="shared" si="730"/>
        <v>200000</v>
      </c>
      <c r="P1559" s="43" t="str">
        <f t="shared" si="731"/>
        <v>NA</v>
      </c>
      <c r="Q1559" s="24">
        <f t="shared" si="732"/>
        <v>8141.018</v>
      </c>
      <c r="R1559" s="43">
        <f t="shared" si="733"/>
        <v>0</v>
      </c>
      <c r="S1559" s="24">
        <f t="shared" si="734"/>
        <v>1000000</v>
      </c>
      <c r="T1559" s="25" t="str">
        <f t="shared" si="735"/>
        <v>N</v>
      </c>
      <c r="U1559" s="44">
        <f t="shared" si="736"/>
        <v>0</v>
      </c>
      <c r="V1559" s="45">
        <f t="shared" si="737"/>
        <v>0</v>
      </c>
      <c r="W1559" s="45">
        <f t="shared" si="738"/>
        <v>0</v>
      </c>
      <c r="X1559" s="28">
        <f t="shared" si="739"/>
        <v>0</v>
      </c>
      <c r="Y1559" s="28">
        <f t="shared" si="740"/>
        <v>0</v>
      </c>
      <c r="Z1559" s="45">
        <f t="shared" si="741"/>
        <v>0</v>
      </c>
      <c r="AA1559" s="29" t="str">
        <f t="shared" si="742"/>
        <v>N</v>
      </c>
      <c r="AB1559" s="46">
        <f t="shared" si="743"/>
        <v>0</v>
      </c>
      <c r="AC1559" s="31">
        <f t="shared" si="744"/>
        <v>0</v>
      </c>
      <c r="AD1559" s="31">
        <f t="shared" si="745"/>
        <v>0</v>
      </c>
      <c r="AE1559" s="31">
        <f t="shared" si="746"/>
        <v>0</v>
      </c>
      <c r="AF1559" s="47">
        <f t="shared" si="747"/>
        <v>0</v>
      </c>
      <c r="AG1559" s="31">
        <f t="shared" si="748"/>
        <v>0</v>
      </c>
      <c r="AH1559" s="48">
        <f t="shared" si="749"/>
        <v>0</v>
      </c>
      <c r="AI1559" s="33">
        <f t="shared" si="750"/>
        <v>0</v>
      </c>
      <c r="AJ1559" s="33">
        <f t="shared" si="751"/>
        <v>0</v>
      </c>
      <c r="AK1559" s="33">
        <f t="shared" si="752"/>
        <v>0</v>
      </c>
      <c r="AL1559" s="33">
        <f t="shared" si="753"/>
        <v>0</v>
      </c>
      <c r="AM1559" s="34">
        <f t="shared" si="754"/>
        <v>0</v>
      </c>
    </row>
    <row r="1560" spans="1:39" ht="15" customHeight="1" x14ac:dyDescent="0.3">
      <c r="A1560" s="166" t="s">
        <v>3994</v>
      </c>
      <c r="B1560" s="99">
        <v>24892</v>
      </c>
      <c r="C1560" s="99">
        <v>92831</v>
      </c>
      <c r="D1560" s="165">
        <v>45356</v>
      </c>
      <c r="E1560" s="165">
        <v>45525</v>
      </c>
      <c r="F1560" s="166">
        <v>2</v>
      </c>
      <c r="G1560" s="178">
        <v>1.53</v>
      </c>
      <c r="H1560" s="181">
        <v>0.25</v>
      </c>
      <c r="I1560" s="180">
        <v>3.9199999999999999E-2</v>
      </c>
      <c r="J1560" s="21">
        <f t="shared" si="725"/>
        <v>0.47</v>
      </c>
      <c r="K1560" s="21" t="str">
        <f t="shared" si="726"/>
        <v>Y</v>
      </c>
      <c r="L1560" s="37" t="str">
        <f t="shared" si="727"/>
        <v>NA</v>
      </c>
      <c r="M1560" s="8" t="str">
        <f t="shared" si="728"/>
        <v>Y</v>
      </c>
      <c r="N1560" s="42">
        <f t="shared" si="729"/>
        <v>2</v>
      </c>
      <c r="O1560" s="43">
        <f t="shared" si="730"/>
        <v>200000</v>
      </c>
      <c r="P1560" s="43" t="str">
        <f t="shared" si="731"/>
        <v>NA</v>
      </c>
      <c r="Q1560" s="24">
        <f t="shared" si="732"/>
        <v>25867.766399999997</v>
      </c>
      <c r="R1560" s="43">
        <f t="shared" si="733"/>
        <v>0</v>
      </c>
      <c r="S1560" s="24">
        <f t="shared" si="734"/>
        <v>1000000</v>
      </c>
      <c r="T1560" s="25" t="str">
        <f t="shared" si="735"/>
        <v>N</v>
      </c>
      <c r="U1560" s="44">
        <f t="shared" si="736"/>
        <v>1</v>
      </c>
      <c r="V1560" s="45">
        <f t="shared" si="737"/>
        <v>20000</v>
      </c>
      <c r="W1560" s="45">
        <f t="shared" si="738"/>
        <v>65000</v>
      </c>
      <c r="X1560" s="28">
        <f t="shared" si="739"/>
        <v>0</v>
      </c>
      <c r="Y1560" s="28">
        <f t="shared" si="740"/>
        <v>26881.782842879995</v>
      </c>
      <c r="Z1560" s="45">
        <f t="shared" si="741"/>
        <v>0</v>
      </c>
      <c r="AA1560" s="29" t="str">
        <f t="shared" si="742"/>
        <v>N</v>
      </c>
      <c r="AB1560" s="46">
        <f t="shared" si="743"/>
        <v>0</v>
      </c>
      <c r="AC1560" s="31">
        <f t="shared" si="744"/>
        <v>0</v>
      </c>
      <c r="AD1560" s="31">
        <f t="shared" si="745"/>
        <v>0</v>
      </c>
      <c r="AE1560" s="31">
        <f t="shared" si="746"/>
        <v>0</v>
      </c>
      <c r="AF1560" s="47">
        <f t="shared" si="747"/>
        <v>0</v>
      </c>
      <c r="AG1560" s="31">
        <f t="shared" si="748"/>
        <v>0</v>
      </c>
      <c r="AH1560" s="48">
        <f t="shared" si="749"/>
        <v>0</v>
      </c>
      <c r="AI1560" s="33">
        <f t="shared" si="750"/>
        <v>0</v>
      </c>
      <c r="AJ1560" s="33">
        <f t="shared" si="751"/>
        <v>0</v>
      </c>
      <c r="AK1560" s="33">
        <f t="shared" si="752"/>
        <v>0</v>
      </c>
      <c r="AL1560" s="33">
        <f t="shared" si="753"/>
        <v>0</v>
      </c>
      <c r="AM1560" s="34">
        <f t="shared" si="754"/>
        <v>26881.782842879995</v>
      </c>
    </row>
    <row r="1561" spans="1:39" ht="15" customHeight="1" x14ac:dyDescent="0.3">
      <c r="A1561" s="166" t="s">
        <v>3995</v>
      </c>
      <c r="B1561" s="99">
        <v>24435</v>
      </c>
      <c r="C1561" s="99">
        <v>98218</v>
      </c>
      <c r="D1561" s="165">
        <v>45125</v>
      </c>
      <c r="E1561" s="165">
        <v>45312</v>
      </c>
      <c r="F1561" s="166">
        <v>2</v>
      </c>
      <c r="G1561" s="178">
        <v>0.52</v>
      </c>
      <c r="H1561" s="181">
        <v>0.25</v>
      </c>
      <c r="I1561" s="180">
        <v>1.55E-2</v>
      </c>
      <c r="J1561" s="21">
        <f t="shared" si="725"/>
        <v>1.48</v>
      </c>
      <c r="K1561" s="21" t="str">
        <f t="shared" si="726"/>
        <v>Y</v>
      </c>
      <c r="L1561" s="37" t="str">
        <f t="shared" si="727"/>
        <v>NA</v>
      </c>
      <c r="M1561" s="8" t="str">
        <f t="shared" si="728"/>
        <v>Y</v>
      </c>
      <c r="N1561" s="42">
        <f t="shared" si="729"/>
        <v>6</v>
      </c>
      <c r="O1561" s="43">
        <f t="shared" si="730"/>
        <v>200000</v>
      </c>
      <c r="P1561" s="43" t="str">
        <f t="shared" si="731"/>
        <v>NA</v>
      </c>
      <c r="Q1561" s="24">
        <f t="shared" si="732"/>
        <v>24813.7425</v>
      </c>
      <c r="R1561" s="43">
        <f t="shared" si="733"/>
        <v>0</v>
      </c>
      <c r="S1561" s="24">
        <f t="shared" si="734"/>
        <v>1000000</v>
      </c>
      <c r="T1561" s="25" t="str">
        <f t="shared" si="735"/>
        <v>Y</v>
      </c>
      <c r="U1561" s="44">
        <f t="shared" si="736"/>
        <v>5</v>
      </c>
      <c r="V1561" s="45">
        <f t="shared" si="737"/>
        <v>200000</v>
      </c>
      <c r="W1561" s="45">
        <f t="shared" si="738"/>
        <v>1000000</v>
      </c>
      <c r="X1561" s="28">
        <f t="shared" si="739"/>
        <v>25198.355508750003</v>
      </c>
      <c r="Y1561" s="28">
        <f t="shared" si="740"/>
        <v>0</v>
      </c>
      <c r="Z1561" s="45" t="str">
        <f t="shared" si="741"/>
        <v>NA</v>
      </c>
      <c r="AA1561" s="29" t="str">
        <f t="shared" si="742"/>
        <v>N</v>
      </c>
      <c r="AB1561" s="46">
        <f t="shared" si="743"/>
        <v>4</v>
      </c>
      <c r="AC1561" s="31">
        <f t="shared" si="744"/>
        <v>20000</v>
      </c>
      <c r="AD1561" s="31">
        <f t="shared" si="745"/>
        <v>65000</v>
      </c>
      <c r="AE1561" s="31">
        <f t="shared" si="746"/>
        <v>20000</v>
      </c>
      <c r="AF1561" s="47">
        <f t="shared" si="747"/>
        <v>5588.9300191356306</v>
      </c>
      <c r="AG1561" s="31">
        <f t="shared" si="748"/>
        <v>0</v>
      </c>
      <c r="AH1561" s="48">
        <f t="shared" si="749"/>
        <v>3</v>
      </c>
      <c r="AI1561" s="33">
        <f t="shared" si="750"/>
        <v>20000</v>
      </c>
      <c r="AJ1561" s="33">
        <f t="shared" si="751"/>
        <v>65000</v>
      </c>
      <c r="AK1561" s="33">
        <f t="shared" si="752"/>
        <v>0</v>
      </c>
      <c r="AL1561" s="33">
        <f t="shared" si="753"/>
        <v>25985.558434432234</v>
      </c>
      <c r="AM1561" s="34">
        <f t="shared" si="754"/>
        <v>31574.488453567865</v>
      </c>
    </row>
    <row r="1562" spans="1:39" ht="15" customHeight="1" x14ac:dyDescent="0.3">
      <c r="A1562" s="166" t="s">
        <v>3996</v>
      </c>
      <c r="B1562" s="99">
        <v>9496</v>
      </c>
      <c r="C1562" s="99">
        <v>52987</v>
      </c>
      <c r="D1562" s="165">
        <v>45612</v>
      </c>
      <c r="E1562" s="165">
        <v>45809</v>
      </c>
      <c r="F1562" s="166">
        <v>2</v>
      </c>
      <c r="G1562" s="178">
        <v>0.11</v>
      </c>
      <c r="H1562" s="181">
        <v>1</v>
      </c>
      <c r="I1562" s="180">
        <v>2.7300000000000001E-2</v>
      </c>
      <c r="J1562" s="21">
        <f t="shared" si="725"/>
        <v>1.89</v>
      </c>
      <c r="K1562" s="21" t="str">
        <f t="shared" si="726"/>
        <v>Y</v>
      </c>
      <c r="L1562" s="37" t="str">
        <f t="shared" si="727"/>
        <v>NA</v>
      </c>
      <c r="M1562" s="8" t="str">
        <f t="shared" si="728"/>
        <v>Y</v>
      </c>
      <c r="N1562" s="42">
        <f t="shared" si="729"/>
        <v>2</v>
      </c>
      <c r="O1562" s="43">
        <f t="shared" si="730"/>
        <v>200000</v>
      </c>
      <c r="P1562" s="43" t="str">
        <f t="shared" si="731"/>
        <v>NA</v>
      </c>
      <c r="Q1562" s="24">
        <f t="shared" si="732"/>
        <v>9755.2408000000014</v>
      </c>
      <c r="R1562" s="43">
        <f t="shared" si="733"/>
        <v>0</v>
      </c>
      <c r="S1562" s="24">
        <f t="shared" si="734"/>
        <v>1000000</v>
      </c>
      <c r="T1562" s="25" t="str">
        <f t="shared" si="735"/>
        <v>Y</v>
      </c>
      <c r="U1562" s="44">
        <f t="shared" si="736"/>
        <v>1</v>
      </c>
      <c r="V1562" s="45">
        <f t="shared" si="737"/>
        <v>200000</v>
      </c>
      <c r="W1562" s="45">
        <f t="shared" si="738"/>
        <v>1000000</v>
      </c>
      <c r="X1562" s="28">
        <f t="shared" si="739"/>
        <v>10021.558873840002</v>
      </c>
      <c r="Y1562" s="28">
        <f t="shared" si="740"/>
        <v>0</v>
      </c>
      <c r="Z1562" s="45" t="str">
        <f t="shared" si="741"/>
        <v>NA</v>
      </c>
      <c r="AA1562" s="29" t="str">
        <f t="shared" si="742"/>
        <v>N</v>
      </c>
      <c r="AB1562" s="46">
        <f t="shared" si="743"/>
        <v>0</v>
      </c>
      <c r="AC1562" s="31">
        <f t="shared" si="744"/>
        <v>0</v>
      </c>
      <c r="AD1562" s="31">
        <f t="shared" si="745"/>
        <v>0</v>
      </c>
      <c r="AE1562" s="31">
        <f t="shared" si="746"/>
        <v>0</v>
      </c>
      <c r="AF1562" s="47">
        <f t="shared" si="747"/>
        <v>0</v>
      </c>
      <c r="AG1562" s="31">
        <f t="shared" si="748"/>
        <v>0</v>
      </c>
      <c r="AH1562" s="48">
        <f t="shared" si="749"/>
        <v>0</v>
      </c>
      <c r="AI1562" s="33">
        <f t="shared" si="750"/>
        <v>0</v>
      </c>
      <c r="AJ1562" s="33">
        <f t="shared" si="751"/>
        <v>0</v>
      </c>
      <c r="AK1562" s="33">
        <f t="shared" si="752"/>
        <v>0</v>
      </c>
      <c r="AL1562" s="33">
        <f t="shared" si="753"/>
        <v>0</v>
      </c>
      <c r="AM1562" s="34">
        <f t="shared" si="754"/>
        <v>0</v>
      </c>
    </row>
    <row r="1563" spans="1:39" ht="15" customHeight="1" x14ac:dyDescent="0.3">
      <c r="A1563" s="166" t="s">
        <v>3997</v>
      </c>
      <c r="B1563" s="99">
        <v>12540</v>
      </c>
      <c r="C1563" s="99">
        <v>88110</v>
      </c>
      <c r="D1563" s="165">
        <v>45060</v>
      </c>
      <c r="E1563" s="165">
        <v>45271</v>
      </c>
      <c r="F1563" s="166">
        <v>2</v>
      </c>
      <c r="G1563" s="178">
        <v>0.85</v>
      </c>
      <c r="H1563" s="181">
        <v>0.25</v>
      </c>
      <c r="I1563" s="180">
        <v>4.5499999999999999E-2</v>
      </c>
      <c r="J1563" s="21">
        <f t="shared" si="725"/>
        <v>1.1499999999999999</v>
      </c>
      <c r="K1563" s="21" t="str">
        <f t="shared" si="726"/>
        <v>Y</v>
      </c>
      <c r="L1563" s="37" t="str">
        <f t="shared" si="727"/>
        <v>NA</v>
      </c>
      <c r="M1563" s="8" t="str">
        <f t="shared" si="728"/>
        <v>Y</v>
      </c>
      <c r="N1563" s="42">
        <f t="shared" si="729"/>
        <v>5</v>
      </c>
      <c r="O1563" s="43">
        <f t="shared" si="730"/>
        <v>200000</v>
      </c>
      <c r="P1563" s="43" t="str">
        <f t="shared" si="731"/>
        <v>NA</v>
      </c>
      <c r="Q1563" s="24">
        <f t="shared" si="732"/>
        <v>13110.570000000002</v>
      </c>
      <c r="R1563" s="43">
        <f t="shared" si="733"/>
        <v>0</v>
      </c>
      <c r="S1563" s="24">
        <f t="shared" si="734"/>
        <v>1000000</v>
      </c>
      <c r="T1563" s="25" t="str">
        <f t="shared" si="735"/>
        <v>Y</v>
      </c>
      <c r="U1563" s="44">
        <f t="shared" si="736"/>
        <v>4</v>
      </c>
      <c r="V1563" s="45">
        <f t="shared" si="737"/>
        <v>200000</v>
      </c>
      <c r="W1563" s="45">
        <f t="shared" si="738"/>
        <v>1000000</v>
      </c>
      <c r="X1563" s="28">
        <f t="shared" si="739"/>
        <v>13707.100935000002</v>
      </c>
      <c r="Y1563" s="28">
        <f t="shared" si="740"/>
        <v>0</v>
      </c>
      <c r="Z1563" s="45" t="str">
        <f t="shared" si="741"/>
        <v>NA</v>
      </c>
      <c r="AA1563" s="29" t="str">
        <f t="shared" si="742"/>
        <v>N</v>
      </c>
      <c r="AB1563" s="46">
        <f t="shared" si="743"/>
        <v>3</v>
      </c>
      <c r="AC1563" s="31">
        <f t="shared" si="744"/>
        <v>20000</v>
      </c>
      <c r="AD1563" s="31">
        <f t="shared" si="745"/>
        <v>65000</v>
      </c>
      <c r="AE1563" s="31">
        <f t="shared" si="746"/>
        <v>14330.774027542504</v>
      </c>
      <c r="AF1563" s="47">
        <f t="shared" si="747"/>
        <v>0</v>
      </c>
      <c r="AG1563" s="31">
        <f t="shared" si="748"/>
        <v>0</v>
      </c>
      <c r="AH1563" s="48">
        <f t="shared" si="749"/>
        <v>2</v>
      </c>
      <c r="AI1563" s="33">
        <f t="shared" si="750"/>
        <v>20000</v>
      </c>
      <c r="AJ1563" s="33">
        <f t="shared" si="751"/>
        <v>65000</v>
      </c>
      <c r="AK1563" s="33">
        <f t="shared" si="752"/>
        <v>0</v>
      </c>
      <c r="AL1563" s="33">
        <f t="shared" si="753"/>
        <v>14982.824245795689</v>
      </c>
      <c r="AM1563" s="34">
        <f t="shared" si="754"/>
        <v>14982.824245795689</v>
      </c>
    </row>
    <row r="1564" spans="1:39" ht="15" customHeight="1" x14ac:dyDescent="0.3">
      <c r="A1564" s="166" t="s">
        <v>3998</v>
      </c>
      <c r="B1564" s="99">
        <v>15258</v>
      </c>
      <c r="C1564" s="99">
        <v>100723</v>
      </c>
      <c r="D1564" s="165">
        <v>45325</v>
      </c>
      <c r="E1564" s="165">
        <v>45648</v>
      </c>
      <c r="F1564" s="166">
        <v>4</v>
      </c>
      <c r="G1564" s="178">
        <v>2.87</v>
      </c>
      <c r="H1564" s="181">
        <v>1</v>
      </c>
      <c r="I1564" s="180">
        <v>3.5299999999999998E-2</v>
      </c>
      <c r="J1564" s="21">
        <f t="shared" si="725"/>
        <v>1.1299999999999999</v>
      </c>
      <c r="K1564" s="21" t="str">
        <f t="shared" si="726"/>
        <v>Y</v>
      </c>
      <c r="L1564" s="37" t="str">
        <f t="shared" si="727"/>
        <v>NA</v>
      </c>
      <c r="M1564" s="8" t="str">
        <f t="shared" si="728"/>
        <v>Y</v>
      </c>
      <c r="N1564" s="42">
        <f t="shared" si="729"/>
        <v>2</v>
      </c>
      <c r="O1564" s="43">
        <f t="shared" si="730"/>
        <v>200000</v>
      </c>
      <c r="P1564" s="43" t="str">
        <f t="shared" si="731"/>
        <v>NA</v>
      </c>
      <c r="Q1564" s="24">
        <f t="shared" si="732"/>
        <v>15796.607399999999</v>
      </c>
      <c r="R1564" s="43">
        <f t="shared" si="733"/>
        <v>0</v>
      </c>
      <c r="S1564" s="24">
        <f t="shared" si="734"/>
        <v>1000000</v>
      </c>
      <c r="T1564" s="25" t="str">
        <f t="shared" si="735"/>
        <v>Y</v>
      </c>
      <c r="U1564" s="44">
        <f t="shared" si="736"/>
        <v>1</v>
      </c>
      <c r="V1564" s="45">
        <f t="shared" si="737"/>
        <v>200000</v>
      </c>
      <c r="W1564" s="45">
        <f t="shared" si="738"/>
        <v>1000000</v>
      </c>
      <c r="X1564" s="28">
        <f t="shared" si="739"/>
        <v>16354.227641219997</v>
      </c>
      <c r="Y1564" s="28">
        <f t="shared" si="740"/>
        <v>0</v>
      </c>
      <c r="Z1564" s="45" t="str">
        <f t="shared" si="741"/>
        <v>NA</v>
      </c>
      <c r="AA1564" s="29" t="str">
        <f t="shared" si="742"/>
        <v>N</v>
      </c>
      <c r="AB1564" s="46">
        <f t="shared" si="743"/>
        <v>0</v>
      </c>
      <c r="AC1564" s="31">
        <f t="shared" si="744"/>
        <v>0</v>
      </c>
      <c r="AD1564" s="31">
        <f t="shared" si="745"/>
        <v>0</v>
      </c>
      <c r="AE1564" s="31">
        <f t="shared" si="746"/>
        <v>0</v>
      </c>
      <c r="AF1564" s="47">
        <f t="shared" si="747"/>
        <v>0</v>
      </c>
      <c r="AG1564" s="31">
        <f t="shared" si="748"/>
        <v>0</v>
      </c>
      <c r="AH1564" s="48">
        <f t="shared" si="749"/>
        <v>0</v>
      </c>
      <c r="AI1564" s="33">
        <f t="shared" si="750"/>
        <v>0</v>
      </c>
      <c r="AJ1564" s="33">
        <f t="shared" si="751"/>
        <v>0</v>
      </c>
      <c r="AK1564" s="33">
        <f t="shared" si="752"/>
        <v>0</v>
      </c>
      <c r="AL1564" s="33">
        <f t="shared" si="753"/>
        <v>0</v>
      </c>
      <c r="AM1564" s="34">
        <f t="shared" si="754"/>
        <v>0</v>
      </c>
    </row>
    <row r="1565" spans="1:39" ht="15" customHeight="1" x14ac:dyDescent="0.3">
      <c r="A1565" s="166" t="s">
        <v>3999</v>
      </c>
      <c r="B1565" s="99">
        <v>15642</v>
      </c>
      <c r="C1565" s="99">
        <v>48169</v>
      </c>
      <c r="D1565" s="165">
        <v>44563</v>
      </c>
      <c r="E1565" s="165">
        <v>44909</v>
      </c>
      <c r="F1565" s="166">
        <v>4</v>
      </c>
      <c r="G1565" s="178">
        <v>3.34</v>
      </c>
      <c r="H1565" s="181">
        <v>0.75</v>
      </c>
      <c r="I1565" s="180">
        <v>2.12E-2</v>
      </c>
      <c r="J1565" s="21">
        <f t="shared" si="725"/>
        <v>0.66000000000000014</v>
      </c>
      <c r="K1565" s="21" t="str">
        <f t="shared" si="726"/>
        <v>Y</v>
      </c>
      <c r="L1565" s="37" t="str">
        <f t="shared" si="727"/>
        <v>NA</v>
      </c>
      <c r="M1565" s="8" t="str">
        <f t="shared" si="728"/>
        <v>Y</v>
      </c>
      <c r="N1565" s="42">
        <f t="shared" si="729"/>
        <v>1</v>
      </c>
      <c r="O1565" s="43">
        <f t="shared" si="730"/>
        <v>200000</v>
      </c>
      <c r="P1565" s="43" t="str">
        <f t="shared" si="731"/>
        <v>NA</v>
      </c>
      <c r="Q1565" s="24">
        <f t="shared" si="732"/>
        <v>15973.610400000001</v>
      </c>
      <c r="R1565" s="43">
        <f t="shared" si="733"/>
        <v>0</v>
      </c>
      <c r="S1565" s="24">
        <f t="shared" si="734"/>
        <v>1000000</v>
      </c>
      <c r="T1565" s="25" t="str">
        <f t="shared" si="735"/>
        <v>N</v>
      </c>
      <c r="U1565" s="44">
        <f t="shared" si="736"/>
        <v>0</v>
      </c>
      <c r="V1565" s="45">
        <f t="shared" si="737"/>
        <v>0</v>
      </c>
      <c r="W1565" s="45">
        <f t="shared" si="738"/>
        <v>0</v>
      </c>
      <c r="X1565" s="28">
        <f t="shared" si="739"/>
        <v>0</v>
      </c>
      <c r="Y1565" s="28">
        <f t="shared" si="740"/>
        <v>0</v>
      </c>
      <c r="Z1565" s="45">
        <f t="shared" si="741"/>
        <v>0</v>
      </c>
      <c r="AA1565" s="29" t="str">
        <f t="shared" si="742"/>
        <v>N</v>
      </c>
      <c r="AB1565" s="46">
        <f t="shared" si="743"/>
        <v>0</v>
      </c>
      <c r="AC1565" s="31">
        <f t="shared" si="744"/>
        <v>0</v>
      </c>
      <c r="AD1565" s="31">
        <f t="shared" si="745"/>
        <v>0</v>
      </c>
      <c r="AE1565" s="31">
        <f t="shared" si="746"/>
        <v>0</v>
      </c>
      <c r="AF1565" s="47">
        <f t="shared" si="747"/>
        <v>0</v>
      </c>
      <c r="AG1565" s="31">
        <f t="shared" si="748"/>
        <v>0</v>
      </c>
      <c r="AH1565" s="48">
        <f t="shared" si="749"/>
        <v>0</v>
      </c>
      <c r="AI1565" s="33">
        <f t="shared" si="750"/>
        <v>0</v>
      </c>
      <c r="AJ1565" s="33">
        <f t="shared" si="751"/>
        <v>0</v>
      </c>
      <c r="AK1565" s="33">
        <f t="shared" si="752"/>
        <v>0</v>
      </c>
      <c r="AL1565" s="33">
        <f t="shared" si="753"/>
        <v>0</v>
      </c>
      <c r="AM1565" s="34">
        <f t="shared" si="754"/>
        <v>0</v>
      </c>
    </row>
    <row r="1566" spans="1:39" ht="15" customHeight="1" x14ac:dyDescent="0.3">
      <c r="A1566" s="166" t="s">
        <v>4000</v>
      </c>
      <c r="B1566" s="99">
        <v>19276</v>
      </c>
      <c r="C1566" s="99">
        <v>106460</v>
      </c>
      <c r="D1566" s="165">
        <v>45384</v>
      </c>
      <c r="E1566" s="165">
        <v>45682</v>
      </c>
      <c r="F1566" s="166">
        <v>2</v>
      </c>
      <c r="G1566" s="178">
        <v>0.85</v>
      </c>
      <c r="H1566" s="181">
        <v>0.75</v>
      </c>
      <c r="I1566" s="180">
        <v>6.7199999999999996E-2</v>
      </c>
      <c r="J1566" s="21">
        <f t="shared" si="725"/>
        <v>1.1499999999999999</v>
      </c>
      <c r="K1566" s="21" t="str">
        <f t="shared" si="726"/>
        <v>Y</v>
      </c>
      <c r="L1566" s="37" t="str">
        <f t="shared" si="727"/>
        <v>NA</v>
      </c>
      <c r="M1566" s="8" t="str">
        <f t="shared" si="728"/>
        <v>Y</v>
      </c>
      <c r="N1566" s="42">
        <f t="shared" si="729"/>
        <v>2</v>
      </c>
      <c r="O1566" s="43">
        <f t="shared" si="730"/>
        <v>200000</v>
      </c>
      <c r="P1566" s="43" t="str">
        <f t="shared" si="731"/>
        <v>NA</v>
      </c>
      <c r="Q1566" s="24">
        <f t="shared" si="732"/>
        <v>20571.3472</v>
      </c>
      <c r="R1566" s="43">
        <f t="shared" si="733"/>
        <v>0</v>
      </c>
      <c r="S1566" s="24">
        <f t="shared" si="734"/>
        <v>1000000</v>
      </c>
      <c r="T1566" s="25" t="str">
        <f t="shared" si="735"/>
        <v>Y</v>
      </c>
      <c r="U1566" s="44">
        <f t="shared" si="736"/>
        <v>1</v>
      </c>
      <c r="V1566" s="45">
        <f t="shared" si="737"/>
        <v>200000</v>
      </c>
      <c r="W1566" s="45">
        <f t="shared" si="738"/>
        <v>1000000</v>
      </c>
      <c r="X1566" s="28">
        <f t="shared" si="739"/>
        <v>21953.74173184</v>
      </c>
      <c r="Y1566" s="28">
        <f t="shared" si="740"/>
        <v>0</v>
      </c>
      <c r="Z1566" s="45" t="str">
        <f t="shared" si="741"/>
        <v>NA</v>
      </c>
      <c r="AA1566" s="29" t="str">
        <f t="shared" si="742"/>
        <v>N</v>
      </c>
      <c r="AB1566" s="46">
        <f t="shared" si="743"/>
        <v>0</v>
      </c>
      <c r="AC1566" s="31">
        <f t="shared" si="744"/>
        <v>0</v>
      </c>
      <c r="AD1566" s="31">
        <f t="shared" si="745"/>
        <v>0</v>
      </c>
      <c r="AE1566" s="31">
        <f t="shared" si="746"/>
        <v>0</v>
      </c>
      <c r="AF1566" s="47">
        <f t="shared" si="747"/>
        <v>0</v>
      </c>
      <c r="AG1566" s="31">
        <f t="shared" si="748"/>
        <v>0</v>
      </c>
      <c r="AH1566" s="48">
        <f t="shared" si="749"/>
        <v>0</v>
      </c>
      <c r="AI1566" s="33">
        <f t="shared" si="750"/>
        <v>0</v>
      </c>
      <c r="AJ1566" s="33">
        <f t="shared" si="751"/>
        <v>0</v>
      </c>
      <c r="AK1566" s="33">
        <f t="shared" si="752"/>
        <v>0</v>
      </c>
      <c r="AL1566" s="33">
        <f t="shared" si="753"/>
        <v>0</v>
      </c>
      <c r="AM1566" s="34">
        <f t="shared" si="754"/>
        <v>0</v>
      </c>
    </row>
    <row r="1567" spans="1:39" ht="15" customHeight="1" x14ac:dyDescent="0.3">
      <c r="A1567" s="166" t="s">
        <v>4001</v>
      </c>
      <c r="B1567" s="99">
        <v>10509</v>
      </c>
      <c r="C1567" s="99">
        <v>30520</v>
      </c>
      <c r="D1567" s="165">
        <v>45159</v>
      </c>
      <c r="E1567" s="165">
        <v>45513</v>
      </c>
      <c r="F1567" s="166">
        <v>2</v>
      </c>
      <c r="G1567" s="178">
        <v>1.1100000000000001</v>
      </c>
      <c r="H1567" s="181">
        <v>0.5</v>
      </c>
      <c r="I1567" s="180">
        <v>7.8399999999999997E-2</v>
      </c>
      <c r="J1567" s="21">
        <f t="shared" si="725"/>
        <v>0.8899999999999999</v>
      </c>
      <c r="K1567" s="21" t="str">
        <f t="shared" si="726"/>
        <v>Y</v>
      </c>
      <c r="L1567" s="37" t="str">
        <f t="shared" si="727"/>
        <v>NA</v>
      </c>
      <c r="M1567" s="8" t="str">
        <f t="shared" si="728"/>
        <v>Y</v>
      </c>
      <c r="N1567" s="42">
        <f t="shared" si="729"/>
        <v>2</v>
      </c>
      <c r="O1567" s="43">
        <f t="shared" si="730"/>
        <v>200000</v>
      </c>
      <c r="P1567" s="43" t="str">
        <f t="shared" si="731"/>
        <v>NA</v>
      </c>
      <c r="Q1567" s="24">
        <f t="shared" si="732"/>
        <v>11332.9056</v>
      </c>
      <c r="R1567" s="43">
        <f t="shared" si="733"/>
        <v>0</v>
      </c>
      <c r="S1567" s="24">
        <f t="shared" si="734"/>
        <v>1000000</v>
      </c>
      <c r="T1567" s="25" t="str">
        <f t="shared" si="735"/>
        <v>N</v>
      </c>
      <c r="U1567" s="44">
        <f t="shared" si="736"/>
        <v>1</v>
      </c>
      <c r="V1567" s="45">
        <f t="shared" si="737"/>
        <v>20000</v>
      </c>
      <c r="W1567" s="45">
        <f t="shared" si="738"/>
        <v>65000</v>
      </c>
      <c r="X1567" s="28">
        <f t="shared" si="739"/>
        <v>12221.405399040001</v>
      </c>
      <c r="Y1567" s="28">
        <f t="shared" si="740"/>
        <v>0</v>
      </c>
      <c r="Z1567" s="45">
        <f t="shared" si="741"/>
        <v>10925.689000960001</v>
      </c>
      <c r="AA1567" s="29" t="str">
        <f t="shared" si="742"/>
        <v>N</v>
      </c>
      <c r="AB1567" s="46">
        <f t="shared" si="743"/>
        <v>0</v>
      </c>
      <c r="AC1567" s="31">
        <f t="shared" si="744"/>
        <v>0</v>
      </c>
      <c r="AD1567" s="31">
        <f t="shared" si="745"/>
        <v>0</v>
      </c>
      <c r="AE1567" s="31">
        <f t="shared" si="746"/>
        <v>0</v>
      </c>
      <c r="AF1567" s="47">
        <f t="shared" si="747"/>
        <v>0</v>
      </c>
      <c r="AG1567" s="31">
        <f t="shared" si="748"/>
        <v>0</v>
      </c>
      <c r="AH1567" s="48">
        <f t="shared" si="749"/>
        <v>0</v>
      </c>
      <c r="AI1567" s="33">
        <f t="shared" si="750"/>
        <v>0</v>
      </c>
      <c r="AJ1567" s="33">
        <f t="shared" si="751"/>
        <v>0</v>
      </c>
      <c r="AK1567" s="33">
        <f t="shared" si="752"/>
        <v>0</v>
      </c>
      <c r="AL1567" s="33">
        <f t="shared" si="753"/>
        <v>0</v>
      </c>
      <c r="AM1567" s="34">
        <f t="shared" si="754"/>
        <v>0</v>
      </c>
    </row>
    <row r="1568" spans="1:39" ht="15" customHeight="1" x14ac:dyDescent="0.3">
      <c r="A1568" s="166" t="s">
        <v>4002</v>
      </c>
      <c r="B1568" s="99">
        <v>9839</v>
      </c>
      <c r="C1568" s="99">
        <v>50807</v>
      </c>
      <c r="D1568" s="165">
        <v>45994</v>
      </c>
      <c r="E1568" s="165">
        <v>46098</v>
      </c>
      <c r="F1568" s="166">
        <v>4</v>
      </c>
      <c r="G1568" s="178">
        <v>0.87</v>
      </c>
      <c r="H1568" s="181">
        <v>0.5</v>
      </c>
      <c r="I1568" s="180">
        <v>6.8199999999999997E-2</v>
      </c>
      <c r="J1568" s="21">
        <f t="shared" si="725"/>
        <v>3.13</v>
      </c>
      <c r="K1568" s="21" t="str">
        <f t="shared" si="726"/>
        <v>Y</v>
      </c>
      <c r="L1568" s="37" t="str">
        <f t="shared" si="727"/>
        <v>NA</v>
      </c>
      <c r="M1568" s="8" t="str">
        <f t="shared" si="728"/>
        <v>Y</v>
      </c>
      <c r="N1568" s="42">
        <f t="shared" si="729"/>
        <v>7</v>
      </c>
      <c r="O1568" s="43">
        <f t="shared" si="730"/>
        <v>200000</v>
      </c>
      <c r="P1568" s="43" t="str">
        <f t="shared" si="731"/>
        <v>NA</v>
      </c>
      <c r="Q1568" s="24">
        <f t="shared" si="732"/>
        <v>10510.0198</v>
      </c>
      <c r="R1568" s="43">
        <f t="shared" si="733"/>
        <v>0</v>
      </c>
      <c r="S1568" s="24">
        <f t="shared" si="734"/>
        <v>1000000</v>
      </c>
      <c r="T1568" s="25" t="str">
        <f t="shared" si="735"/>
        <v>Y</v>
      </c>
      <c r="U1568" s="44">
        <f t="shared" si="736"/>
        <v>6</v>
      </c>
      <c r="V1568" s="45">
        <f t="shared" si="737"/>
        <v>200000</v>
      </c>
      <c r="W1568" s="45">
        <f t="shared" si="738"/>
        <v>1000000</v>
      </c>
      <c r="X1568" s="28">
        <f t="shared" si="739"/>
        <v>11226.80315036</v>
      </c>
      <c r="Y1568" s="28">
        <f t="shared" si="740"/>
        <v>0</v>
      </c>
      <c r="Z1568" s="45" t="str">
        <f t="shared" si="741"/>
        <v>NA</v>
      </c>
      <c r="AA1568" s="29" t="str">
        <f t="shared" si="742"/>
        <v>Y</v>
      </c>
      <c r="AB1568" s="46">
        <f t="shared" si="743"/>
        <v>5</v>
      </c>
      <c r="AC1568" s="31">
        <f t="shared" si="744"/>
        <v>200000</v>
      </c>
      <c r="AD1568" s="31">
        <f t="shared" si="745"/>
        <v>1000000</v>
      </c>
      <c r="AE1568" s="31">
        <f t="shared" si="746"/>
        <v>11992.471125214552</v>
      </c>
      <c r="AF1568" s="47">
        <f t="shared" si="747"/>
        <v>0</v>
      </c>
      <c r="AG1568" s="31" t="str">
        <f t="shared" si="748"/>
        <v>NA</v>
      </c>
      <c r="AH1568" s="48">
        <f t="shared" si="749"/>
        <v>4</v>
      </c>
      <c r="AI1568" s="33">
        <f t="shared" si="750"/>
        <v>20000</v>
      </c>
      <c r="AJ1568" s="33">
        <f t="shared" si="751"/>
        <v>65000</v>
      </c>
      <c r="AK1568" s="33">
        <f t="shared" si="752"/>
        <v>12810.357655954185</v>
      </c>
      <c r="AL1568" s="33">
        <f t="shared" si="753"/>
        <v>0</v>
      </c>
      <c r="AM1568" s="34">
        <f t="shared" si="754"/>
        <v>0</v>
      </c>
    </row>
    <row r="1569" spans="1:39" ht="15" customHeight="1" x14ac:dyDescent="0.3">
      <c r="A1569" s="166" t="s">
        <v>4003</v>
      </c>
      <c r="B1569" s="99">
        <v>21191</v>
      </c>
      <c r="C1569" s="99">
        <v>92002</v>
      </c>
      <c r="D1569" s="165">
        <v>44659</v>
      </c>
      <c r="E1569" s="165">
        <v>44977</v>
      </c>
      <c r="F1569" s="166">
        <v>4</v>
      </c>
      <c r="G1569" s="178">
        <v>2.76</v>
      </c>
      <c r="H1569" s="181">
        <v>0.75</v>
      </c>
      <c r="I1569" s="180">
        <v>7.5499999999999998E-2</v>
      </c>
      <c r="J1569" s="21">
        <f t="shared" si="725"/>
        <v>1.2400000000000002</v>
      </c>
      <c r="K1569" s="21" t="str">
        <f t="shared" si="726"/>
        <v>Y</v>
      </c>
      <c r="L1569" s="37" t="str">
        <f t="shared" si="727"/>
        <v>NA</v>
      </c>
      <c r="M1569" s="8" t="str">
        <f t="shared" si="728"/>
        <v>Y</v>
      </c>
      <c r="N1569" s="42">
        <f t="shared" si="729"/>
        <v>2</v>
      </c>
      <c r="O1569" s="43">
        <f t="shared" si="730"/>
        <v>200000</v>
      </c>
      <c r="P1569" s="43" t="str">
        <f t="shared" si="731"/>
        <v>NA</v>
      </c>
      <c r="Q1569" s="24">
        <f t="shared" si="732"/>
        <v>22790.920499999997</v>
      </c>
      <c r="R1569" s="43">
        <f t="shared" si="733"/>
        <v>0</v>
      </c>
      <c r="S1569" s="24">
        <f t="shared" si="734"/>
        <v>1000000</v>
      </c>
      <c r="T1569" s="25" t="str">
        <f t="shared" si="735"/>
        <v>Y</v>
      </c>
      <c r="U1569" s="44">
        <f t="shared" si="736"/>
        <v>1</v>
      </c>
      <c r="V1569" s="45">
        <f t="shared" si="737"/>
        <v>200000</v>
      </c>
      <c r="W1569" s="45">
        <f t="shared" si="738"/>
        <v>1000000</v>
      </c>
      <c r="X1569" s="28">
        <f t="shared" si="739"/>
        <v>24511.634997749996</v>
      </c>
      <c r="Y1569" s="28">
        <f t="shared" si="740"/>
        <v>0</v>
      </c>
      <c r="Z1569" s="45" t="str">
        <f t="shared" si="741"/>
        <v>NA</v>
      </c>
      <c r="AA1569" s="29" t="str">
        <f t="shared" si="742"/>
        <v>N</v>
      </c>
      <c r="AB1569" s="46">
        <f t="shared" si="743"/>
        <v>0</v>
      </c>
      <c r="AC1569" s="31">
        <f t="shared" si="744"/>
        <v>0</v>
      </c>
      <c r="AD1569" s="31">
        <f t="shared" si="745"/>
        <v>0</v>
      </c>
      <c r="AE1569" s="31">
        <f t="shared" si="746"/>
        <v>0</v>
      </c>
      <c r="AF1569" s="47">
        <f t="shared" si="747"/>
        <v>0</v>
      </c>
      <c r="AG1569" s="31">
        <f t="shared" si="748"/>
        <v>0</v>
      </c>
      <c r="AH1569" s="48">
        <f t="shared" si="749"/>
        <v>0</v>
      </c>
      <c r="AI1569" s="33">
        <f t="shared" si="750"/>
        <v>0</v>
      </c>
      <c r="AJ1569" s="33">
        <f t="shared" si="751"/>
        <v>0</v>
      </c>
      <c r="AK1569" s="33">
        <f t="shared" si="752"/>
        <v>0</v>
      </c>
      <c r="AL1569" s="33">
        <f t="shared" si="753"/>
        <v>0</v>
      </c>
      <c r="AM1569" s="34">
        <f t="shared" si="754"/>
        <v>0</v>
      </c>
    </row>
    <row r="1570" spans="1:39" ht="15" customHeight="1" x14ac:dyDescent="0.3">
      <c r="A1570" s="166" t="s">
        <v>4004</v>
      </c>
      <c r="B1570" s="99">
        <v>19410</v>
      </c>
      <c r="C1570" s="99">
        <v>38360</v>
      </c>
      <c r="D1570" s="165">
        <v>45244</v>
      </c>
      <c r="E1570" s="165">
        <v>45500</v>
      </c>
      <c r="F1570" s="166">
        <v>4</v>
      </c>
      <c r="G1570" s="178">
        <v>3.21</v>
      </c>
      <c r="H1570" s="181">
        <v>0.25</v>
      </c>
      <c r="I1570" s="180">
        <v>3.9600000000000003E-2</v>
      </c>
      <c r="J1570" s="21">
        <f t="shared" si="725"/>
        <v>0.79</v>
      </c>
      <c r="K1570" s="21" t="str">
        <f t="shared" si="726"/>
        <v>Y</v>
      </c>
      <c r="L1570" s="37" t="str">
        <f t="shared" si="727"/>
        <v>NA</v>
      </c>
      <c r="M1570" s="8" t="str">
        <f t="shared" si="728"/>
        <v>Y</v>
      </c>
      <c r="N1570" s="42">
        <f t="shared" si="729"/>
        <v>4</v>
      </c>
      <c r="O1570" s="43">
        <f t="shared" si="730"/>
        <v>200000</v>
      </c>
      <c r="P1570" s="43" t="str">
        <f t="shared" si="731"/>
        <v>NA</v>
      </c>
      <c r="Q1570" s="24">
        <f t="shared" si="732"/>
        <v>20178.636000000002</v>
      </c>
      <c r="R1570" s="43">
        <f t="shared" si="733"/>
        <v>0</v>
      </c>
      <c r="S1570" s="24">
        <f t="shared" si="734"/>
        <v>1000000</v>
      </c>
      <c r="T1570" s="25" t="str">
        <f t="shared" si="735"/>
        <v>N</v>
      </c>
      <c r="U1570" s="44">
        <f t="shared" si="736"/>
        <v>3</v>
      </c>
      <c r="V1570" s="45">
        <f t="shared" si="737"/>
        <v>20000</v>
      </c>
      <c r="W1570" s="45">
        <f t="shared" si="738"/>
        <v>65000</v>
      </c>
      <c r="X1570" s="28">
        <f t="shared" si="739"/>
        <v>20000</v>
      </c>
      <c r="Y1570" s="28">
        <f t="shared" si="740"/>
        <v>977.70998560000226</v>
      </c>
      <c r="Z1570" s="45">
        <f t="shared" si="741"/>
        <v>0</v>
      </c>
      <c r="AA1570" s="29" t="str">
        <f t="shared" si="742"/>
        <v>N</v>
      </c>
      <c r="AB1570" s="46">
        <f t="shared" si="743"/>
        <v>2</v>
      </c>
      <c r="AC1570" s="31">
        <f t="shared" si="744"/>
        <v>20000</v>
      </c>
      <c r="AD1570" s="31">
        <f t="shared" si="745"/>
        <v>65000</v>
      </c>
      <c r="AE1570" s="31">
        <f t="shared" si="746"/>
        <v>0</v>
      </c>
      <c r="AF1570" s="47">
        <f t="shared" si="747"/>
        <v>21808.427301029766</v>
      </c>
      <c r="AG1570" s="31">
        <f t="shared" si="748"/>
        <v>0</v>
      </c>
      <c r="AH1570" s="48">
        <f t="shared" si="749"/>
        <v>1</v>
      </c>
      <c r="AI1570" s="33">
        <f t="shared" si="750"/>
        <v>20000</v>
      </c>
      <c r="AJ1570" s="33">
        <f t="shared" si="751"/>
        <v>65000</v>
      </c>
      <c r="AK1570" s="33">
        <f t="shared" si="752"/>
        <v>0</v>
      </c>
      <c r="AL1570" s="33">
        <f t="shared" si="753"/>
        <v>22672.041022150544</v>
      </c>
      <c r="AM1570" s="34">
        <f t="shared" si="754"/>
        <v>45458.178308780312</v>
      </c>
    </row>
    <row r="1571" spans="1:39" ht="15" customHeight="1" x14ac:dyDescent="0.3">
      <c r="A1571" s="166" t="s">
        <v>4005</v>
      </c>
      <c r="B1571" s="99">
        <v>20130</v>
      </c>
      <c r="C1571" s="99">
        <v>89363</v>
      </c>
      <c r="D1571" s="165">
        <v>46127</v>
      </c>
      <c r="E1571" s="165">
        <v>46186</v>
      </c>
      <c r="F1571" s="166">
        <v>4</v>
      </c>
      <c r="G1571" s="178">
        <v>3.34</v>
      </c>
      <c r="H1571" s="181">
        <v>0.25</v>
      </c>
      <c r="I1571" s="180">
        <v>6.0100000000000001E-2</v>
      </c>
      <c r="J1571" s="21">
        <f t="shared" si="725"/>
        <v>0.66000000000000014</v>
      </c>
      <c r="K1571" s="21" t="str">
        <f t="shared" si="726"/>
        <v>Y</v>
      </c>
      <c r="L1571" s="37" t="str">
        <f t="shared" si="727"/>
        <v>NA</v>
      </c>
      <c r="M1571" s="8" t="str">
        <f t="shared" si="728"/>
        <v>Y</v>
      </c>
      <c r="N1571" s="42">
        <f t="shared" si="729"/>
        <v>3</v>
      </c>
      <c r="O1571" s="43">
        <f t="shared" si="730"/>
        <v>200000</v>
      </c>
      <c r="P1571" s="43" t="str">
        <f t="shared" si="731"/>
        <v>NA</v>
      </c>
      <c r="Q1571" s="24">
        <f t="shared" si="732"/>
        <v>21339.813000000002</v>
      </c>
      <c r="R1571" s="43">
        <f t="shared" si="733"/>
        <v>0</v>
      </c>
      <c r="S1571" s="24">
        <f t="shared" si="734"/>
        <v>1000000</v>
      </c>
      <c r="T1571" s="25" t="str">
        <f t="shared" si="735"/>
        <v>N</v>
      </c>
      <c r="U1571" s="44">
        <f t="shared" si="736"/>
        <v>2</v>
      </c>
      <c r="V1571" s="45">
        <f t="shared" si="737"/>
        <v>20000</v>
      </c>
      <c r="W1571" s="45">
        <f t="shared" si="738"/>
        <v>65000</v>
      </c>
      <c r="X1571" s="28">
        <f t="shared" si="739"/>
        <v>0</v>
      </c>
      <c r="Y1571" s="28">
        <f t="shared" si="740"/>
        <v>22622.335761300004</v>
      </c>
      <c r="Z1571" s="45">
        <f t="shared" si="741"/>
        <v>0</v>
      </c>
      <c r="AA1571" s="29" t="str">
        <f t="shared" si="742"/>
        <v>N</v>
      </c>
      <c r="AB1571" s="46">
        <f t="shared" si="743"/>
        <v>1</v>
      </c>
      <c r="AC1571" s="31">
        <f t="shared" si="744"/>
        <v>20000</v>
      </c>
      <c r="AD1571" s="31">
        <f t="shared" si="745"/>
        <v>65000</v>
      </c>
      <c r="AE1571" s="31">
        <f t="shared" si="746"/>
        <v>0</v>
      </c>
      <c r="AF1571" s="47">
        <f t="shared" si="747"/>
        <v>23981.938140554135</v>
      </c>
      <c r="AG1571" s="31">
        <f t="shared" si="748"/>
        <v>0</v>
      </c>
      <c r="AH1571" s="48">
        <f t="shared" si="749"/>
        <v>0</v>
      </c>
      <c r="AI1571" s="33">
        <f t="shared" si="750"/>
        <v>0</v>
      </c>
      <c r="AJ1571" s="33">
        <f t="shared" si="751"/>
        <v>0</v>
      </c>
      <c r="AK1571" s="33">
        <f t="shared" si="752"/>
        <v>0</v>
      </c>
      <c r="AL1571" s="33">
        <f t="shared" si="753"/>
        <v>0</v>
      </c>
      <c r="AM1571" s="34">
        <f t="shared" si="754"/>
        <v>46604.27390185414</v>
      </c>
    </row>
    <row r="1572" spans="1:39" ht="15" customHeight="1" x14ac:dyDescent="0.3">
      <c r="A1572" s="166" t="s">
        <v>4006</v>
      </c>
      <c r="B1572" s="99">
        <v>24466</v>
      </c>
      <c r="C1572" s="99">
        <v>100928</v>
      </c>
      <c r="D1572" s="165">
        <v>45417</v>
      </c>
      <c r="E1572" s="165">
        <v>45683</v>
      </c>
      <c r="F1572" s="166">
        <v>2</v>
      </c>
      <c r="G1572" s="178">
        <v>0.95</v>
      </c>
      <c r="H1572" s="181">
        <v>0.5</v>
      </c>
      <c r="I1572" s="180">
        <v>3.7499999999999999E-2</v>
      </c>
      <c r="J1572" s="21">
        <f t="shared" si="725"/>
        <v>1.05</v>
      </c>
      <c r="K1572" s="21" t="str">
        <f t="shared" si="726"/>
        <v>Y</v>
      </c>
      <c r="L1572" s="37" t="str">
        <f t="shared" si="727"/>
        <v>NA</v>
      </c>
      <c r="M1572" s="8" t="str">
        <f t="shared" si="728"/>
        <v>Y</v>
      </c>
      <c r="N1572" s="42">
        <f t="shared" si="729"/>
        <v>3</v>
      </c>
      <c r="O1572" s="43">
        <f t="shared" si="730"/>
        <v>200000</v>
      </c>
      <c r="P1572" s="43" t="str">
        <f t="shared" si="731"/>
        <v>NA</v>
      </c>
      <c r="Q1572" s="24">
        <f t="shared" si="732"/>
        <v>25383.475000000002</v>
      </c>
      <c r="R1572" s="43">
        <f t="shared" si="733"/>
        <v>0</v>
      </c>
      <c r="S1572" s="24">
        <f t="shared" si="734"/>
        <v>1000000</v>
      </c>
      <c r="T1572" s="25" t="str">
        <f t="shared" si="735"/>
        <v>Y</v>
      </c>
      <c r="U1572" s="44">
        <f t="shared" si="736"/>
        <v>2</v>
      </c>
      <c r="V1572" s="45">
        <f t="shared" si="737"/>
        <v>200000</v>
      </c>
      <c r="W1572" s="45">
        <f t="shared" si="738"/>
        <v>1000000</v>
      </c>
      <c r="X1572" s="28">
        <f t="shared" si="739"/>
        <v>26335.355312500003</v>
      </c>
      <c r="Y1572" s="28">
        <f t="shared" si="740"/>
        <v>0</v>
      </c>
      <c r="Z1572" s="45" t="str">
        <f t="shared" si="741"/>
        <v>NA</v>
      </c>
      <c r="AA1572" s="29" t="str">
        <f t="shared" si="742"/>
        <v>N</v>
      </c>
      <c r="AB1572" s="46">
        <f t="shared" si="743"/>
        <v>1</v>
      </c>
      <c r="AC1572" s="31">
        <f t="shared" si="744"/>
        <v>20000</v>
      </c>
      <c r="AD1572" s="31">
        <f t="shared" si="745"/>
        <v>65000</v>
      </c>
      <c r="AE1572" s="31">
        <f t="shared" si="746"/>
        <v>20000</v>
      </c>
      <c r="AF1572" s="47">
        <f t="shared" si="747"/>
        <v>7322.9311367187547</v>
      </c>
      <c r="AG1572" s="31">
        <f t="shared" si="748"/>
        <v>0</v>
      </c>
      <c r="AH1572" s="48">
        <f t="shared" si="749"/>
        <v>0</v>
      </c>
      <c r="AI1572" s="33">
        <f t="shared" si="750"/>
        <v>0</v>
      </c>
      <c r="AJ1572" s="33">
        <f t="shared" si="751"/>
        <v>0</v>
      </c>
      <c r="AK1572" s="33">
        <f t="shared" si="752"/>
        <v>0</v>
      </c>
      <c r="AL1572" s="33">
        <f t="shared" si="753"/>
        <v>0</v>
      </c>
      <c r="AM1572" s="34">
        <f t="shared" si="754"/>
        <v>7322.9311367187547</v>
      </c>
    </row>
    <row r="1573" spans="1:39" ht="15" customHeight="1" x14ac:dyDescent="0.3">
      <c r="A1573" s="166" t="s">
        <v>4007</v>
      </c>
      <c r="B1573" s="99">
        <v>9943</v>
      </c>
      <c r="C1573" s="99">
        <v>28052</v>
      </c>
      <c r="D1573" s="165">
        <v>45282</v>
      </c>
      <c r="E1573" s="165">
        <v>45364</v>
      </c>
      <c r="F1573" s="166">
        <v>4</v>
      </c>
      <c r="G1573" s="178">
        <v>3.93</v>
      </c>
      <c r="H1573" s="181">
        <v>0.25</v>
      </c>
      <c r="I1573" s="180">
        <v>5.0299999999999997E-2</v>
      </c>
      <c r="J1573" s="21">
        <f t="shared" si="725"/>
        <v>6.999999999999984E-2</v>
      </c>
      <c r="K1573" s="21" t="str">
        <f t="shared" si="726"/>
        <v>Y</v>
      </c>
      <c r="L1573" s="37" t="str">
        <f t="shared" si="727"/>
        <v>NA</v>
      </c>
      <c r="M1573" s="8" t="str">
        <f t="shared" si="728"/>
        <v>Y</v>
      </c>
      <c r="N1573" s="42">
        <f t="shared" si="729"/>
        <v>1</v>
      </c>
      <c r="O1573" s="43">
        <f t="shared" si="730"/>
        <v>200000</v>
      </c>
      <c r="P1573" s="43" t="str">
        <f t="shared" si="731"/>
        <v>NA</v>
      </c>
      <c r="Q1573" s="24">
        <f t="shared" si="732"/>
        <v>10443.132900000001</v>
      </c>
      <c r="R1573" s="43">
        <f t="shared" si="733"/>
        <v>0</v>
      </c>
      <c r="S1573" s="24">
        <f t="shared" si="734"/>
        <v>1000000</v>
      </c>
      <c r="T1573" s="25" t="str">
        <f t="shared" si="735"/>
        <v>N</v>
      </c>
      <c r="U1573" s="44">
        <f t="shared" si="736"/>
        <v>0</v>
      </c>
      <c r="V1573" s="45">
        <f t="shared" si="737"/>
        <v>0</v>
      </c>
      <c r="W1573" s="45">
        <f t="shared" si="738"/>
        <v>0</v>
      </c>
      <c r="X1573" s="28">
        <f t="shared" si="739"/>
        <v>0</v>
      </c>
      <c r="Y1573" s="28">
        <f t="shared" si="740"/>
        <v>0</v>
      </c>
      <c r="Z1573" s="45">
        <f t="shared" si="741"/>
        <v>0</v>
      </c>
      <c r="AA1573" s="29" t="str">
        <f t="shared" si="742"/>
        <v>N</v>
      </c>
      <c r="AB1573" s="46">
        <f t="shared" si="743"/>
        <v>0</v>
      </c>
      <c r="AC1573" s="31">
        <f t="shared" si="744"/>
        <v>0</v>
      </c>
      <c r="AD1573" s="31">
        <f t="shared" si="745"/>
        <v>0</v>
      </c>
      <c r="AE1573" s="31">
        <f t="shared" si="746"/>
        <v>0</v>
      </c>
      <c r="AF1573" s="47">
        <f t="shared" si="747"/>
        <v>0</v>
      </c>
      <c r="AG1573" s="31">
        <f t="shared" si="748"/>
        <v>0</v>
      </c>
      <c r="AH1573" s="48">
        <f t="shared" si="749"/>
        <v>0</v>
      </c>
      <c r="AI1573" s="33">
        <f t="shared" si="750"/>
        <v>0</v>
      </c>
      <c r="AJ1573" s="33">
        <f t="shared" si="751"/>
        <v>0</v>
      </c>
      <c r="AK1573" s="33">
        <f t="shared" si="752"/>
        <v>0</v>
      </c>
      <c r="AL1573" s="33">
        <f t="shared" si="753"/>
        <v>0</v>
      </c>
      <c r="AM1573" s="34">
        <f t="shared" si="754"/>
        <v>0</v>
      </c>
    </row>
    <row r="1574" spans="1:39" ht="15" customHeight="1" x14ac:dyDescent="0.3">
      <c r="A1574" s="166" t="s">
        <v>4008</v>
      </c>
      <c r="B1574" s="99">
        <v>13118</v>
      </c>
      <c r="C1574" s="99">
        <v>80495</v>
      </c>
      <c r="D1574" s="165">
        <v>45305</v>
      </c>
      <c r="E1574" s="165">
        <v>45603</v>
      </c>
      <c r="F1574" s="166">
        <v>2</v>
      </c>
      <c r="G1574" s="178">
        <v>0.79</v>
      </c>
      <c r="H1574" s="181">
        <v>0.75</v>
      </c>
      <c r="I1574" s="180">
        <v>4.2099999999999999E-2</v>
      </c>
      <c r="J1574" s="21">
        <f t="shared" si="725"/>
        <v>1.21</v>
      </c>
      <c r="K1574" s="21" t="str">
        <f t="shared" si="726"/>
        <v>Y</v>
      </c>
      <c r="L1574" s="37" t="str">
        <f t="shared" si="727"/>
        <v>NA</v>
      </c>
      <c r="M1574" s="8" t="str">
        <f t="shared" si="728"/>
        <v>Y</v>
      </c>
      <c r="N1574" s="42">
        <f t="shared" si="729"/>
        <v>2</v>
      </c>
      <c r="O1574" s="43">
        <f t="shared" si="730"/>
        <v>200000</v>
      </c>
      <c r="P1574" s="43" t="str">
        <f t="shared" si="731"/>
        <v>NA</v>
      </c>
      <c r="Q1574" s="24">
        <f t="shared" si="732"/>
        <v>13670.2678</v>
      </c>
      <c r="R1574" s="43">
        <f t="shared" si="733"/>
        <v>0</v>
      </c>
      <c r="S1574" s="24">
        <f t="shared" si="734"/>
        <v>1000000</v>
      </c>
      <c r="T1574" s="25" t="str">
        <f t="shared" si="735"/>
        <v>Y</v>
      </c>
      <c r="U1574" s="44">
        <f t="shared" si="736"/>
        <v>1</v>
      </c>
      <c r="V1574" s="45">
        <f t="shared" si="737"/>
        <v>200000</v>
      </c>
      <c r="W1574" s="45">
        <f t="shared" si="738"/>
        <v>1000000</v>
      </c>
      <c r="X1574" s="28">
        <f t="shared" si="739"/>
        <v>14245.786074379999</v>
      </c>
      <c r="Y1574" s="28">
        <f t="shared" si="740"/>
        <v>0</v>
      </c>
      <c r="Z1574" s="45" t="str">
        <f t="shared" si="741"/>
        <v>NA</v>
      </c>
      <c r="AA1574" s="29" t="str">
        <f t="shared" si="742"/>
        <v>N</v>
      </c>
      <c r="AB1574" s="46">
        <f t="shared" si="743"/>
        <v>0</v>
      </c>
      <c r="AC1574" s="31">
        <f t="shared" si="744"/>
        <v>0</v>
      </c>
      <c r="AD1574" s="31">
        <f t="shared" si="745"/>
        <v>0</v>
      </c>
      <c r="AE1574" s="31">
        <f t="shared" si="746"/>
        <v>0</v>
      </c>
      <c r="AF1574" s="47">
        <f t="shared" si="747"/>
        <v>0</v>
      </c>
      <c r="AG1574" s="31">
        <f t="shared" si="748"/>
        <v>0</v>
      </c>
      <c r="AH1574" s="48">
        <f t="shared" si="749"/>
        <v>0</v>
      </c>
      <c r="AI1574" s="33">
        <f t="shared" si="750"/>
        <v>0</v>
      </c>
      <c r="AJ1574" s="33">
        <f t="shared" si="751"/>
        <v>0</v>
      </c>
      <c r="AK1574" s="33">
        <f t="shared" si="752"/>
        <v>0</v>
      </c>
      <c r="AL1574" s="33">
        <f t="shared" si="753"/>
        <v>0</v>
      </c>
      <c r="AM1574" s="34">
        <f t="shared" si="754"/>
        <v>0</v>
      </c>
    </row>
    <row r="1575" spans="1:39" ht="15" customHeight="1" x14ac:dyDescent="0.3">
      <c r="A1575" s="166" t="s">
        <v>4009</v>
      </c>
      <c r="B1575" s="99">
        <v>6715</v>
      </c>
      <c r="C1575" s="99">
        <v>60578</v>
      </c>
      <c r="D1575" s="165">
        <v>46070</v>
      </c>
      <c r="E1575" s="165">
        <v>46268</v>
      </c>
      <c r="F1575" s="166">
        <v>2</v>
      </c>
      <c r="G1575" s="178">
        <v>1.1599999999999999</v>
      </c>
      <c r="H1575" s="181">
        <v>1</v>
      </c>
      <c r="I1575" s="180">
        <v>3.49E-2</v>
      </c>
      <c r="J1575" s="21">
        <f t="shared" si="725"/>
        <v>0.84000000000000008</v>
      </c>
      <c r="K1575" s="21" t="str">
        <f t="shared" si="726"/>
        <v>Y</v>
      </c>
      <c r="L1575" s="37" t="str">
        <f t="shared" si="727"/>
        <v>NA</v>
      </c>
      <c r="M1575" s="8" t="str">
        <f t="shared" si="728"/>
        <v>Y</v>
      </c>
      <c r="N1575" s="42">
        <f t="shared" si="729"/>
        <v>1</v>
      </c>
      <c r="O1575" s="43">
        <f t="shared" si="730"/>
        <v>200000</v>
      </c>
      <c r="P1575" s="43" t="str">
        <f t="shared" si="731"/>
        <v>NA</v>
      </c>
      <c r="Q1575" s="24">
        <f t="shared" si="732"/>
        <v>6949.3534999999993</v>
      </c>
      <c r="R1575" s="43">
        <f t="shared" si="733"/>
        <v>0</v>
      </c>
      <c r="S1575" s="24">
        <f t="shared" si="734"/>
        <v>1000000</v>
      </c>
      <c r="T1575" s="25" t="str">
        <f t="shared" si="735"/>
        <v>N</v>
      </c>
      <c r="U1575" s="44">
        <f t="shared" si="736"/>
        <v>0</v>
      </c>
      <c r="V1575" s="45">
        <f t="shared" si="737"/>
        <v>0</v>
      </c>
      <c r="W1575" s="45">
        <f t="shared" si="738"/>
        <v>0</v>
      </c>
      <c r="X1575" s="28">
        <f t="shared" si="739"/>
        <v>0</v>
      </c>
      <c r="Y1575" s="28">
        <f t="shared" si="740"/>
        <v>0</v>
      </c>
      <c r="Z1575" s="45">
        <f t="shared" si="741"/>
        <v>0</v>
      </c>
      <c r="AA1575" s="29" t="str">
        <f t="shared" si="742"/>
        <v>N</v>
      </c>
      <c r="AB1575" s="46">
        <f t="shared" si="743"/>
        <v>0</v>
      </c>
      <c r="AC1575" s="31">
        <f t="shared" si="744"/>
        <v>0</v>
      </c>
      <c r="AD1575" s="31">
        <f t="shared" si="745"/>
        <v>0</v>
      </c>
      <c r="AE1575" s="31">
        <f t="shared" si="746"/>
        <v>0</v>
      </c>
      <c r="AF1575" s="47">
        <f t="shared" si="747"/>
        <v>0</v>
      </c>
      <c r="AG1575" s="31">
        <f t="shared" si="748"/>
        <v>0</v>
      </c>
      <c r="AH1575" s="48">
        <f t="shared" si="749"/>
        <v>0</v>
      </c>
      <c r="AI1575" s="33">
        <f t="shared" si="750"/>
        <v>0</v>
      </c>
      <c r="AJ1575" s="33">
        <f t="shared" si="751"/>
        <v>0</v>
      </c>
      <c r="AK1575" s="33">
        <f t="shared" si="752"/>
        <v>0</v>
      </c>
      <c r="AL1575" s="33">
        <f t="shared" si="753"/>
        <v>0</v>
      </c>
      <c r="AM1575" s="34">
        <f t="shared" si="754"/>
        <v>0</v>
      </c>
    </row>
    <row r="1576" spans="1:39" ht="15" customHeight="1" x14ac:dyDescent="0.3">
      <c r="A1576" s="166" t="s">
        <v>4010</v>
      </c>
      <c r="B1576" s="99">
        <v>15923</v>
      </c>
      <c r="C1576" s="99">
        <v>36605</v>
      </c>
      <c r="D1576" s="165">
        <v>45011</v>
      </c>
      <c r="E1576" s="165">
        <v>45113</v>
      </c>
      <c r="F1576" s="166">
        <v>4</v>
      </c>
      <c r="G1576" s="178">
        <v>1.31</v>
      </c>
      <c r="H1576" s="181">
        <v>1</v>
      </c>
      <c r="I1576" s="180">
        <v>2.4E-2</v>
      </c>
      <c r="J1576" s="21">
        <f t="shared" si="725"/>
        <v>2.69</v>
      </c>
      <c r="K1576" s="21" t="str">
        <f t="shared" si="726"/>
        <v>Y</v>
      </c>
      <c r="L1576" s="37" t="str">
        <f t="shared" si="727"/>
        <v>NA</v>
      </c>
      <c r="M1576" s="8" t="str">
        <f t="shared" si="728"/>
        <v>Y</v>
      </c>
      <c r="N1576" s="42">
        <f t="shared" si="729"/>
        <v>3</v>
      </c>
      <c r="O1576" s="43">
        <f t="shared" si="730"/>
        <v>200000</v>
      </c>
      <c r="P1576" s="43" t="str">
        <f t="shared" si="731"/>
        <v>NA</v>
      </c>
      <c r="Q1576" s="24">
        <f t="shared" si="732"/>
        <v>16305.152</v>
      </c>
      <c r="R1576" s="43">
        <f t="shared" si="733"/>
        <v>0</v>
      </c>
      <c r="S1576" s="24">
        <f t="shared" si="734"/>
        <v>1000000</v>
      </c>
      <c r="T1576" s="25" t="str">
        <f t="shared" si="735"/>
        <v>Y</v>
      </c>
      <c r="U1576" s="44">
        <f t="shared" si="736"/>
        <v>2</v>
      </c>
      <c r="V1576" s="45">
        <f t="shared" si="737"/>
        <v>200000</v>
      </c>
      <c r="W1576" s="45">
        <f t="shared" si="738"/>
        <v>1000000</v>
      </c>
      <c r="X1576" s="28">
        <f t="shared" si="739"/>
        <v>16696.475648</v>
      </c>
      <c r="Y1576" s="28">
        <f t="shared" si="740"/>
        <v>0</v>
      </c>
      <c r="Z1576" s="45" t="str">
        <f t="shared" si="741"/>
        <v>NA</v>
      </c>
      <c r="AA1576" s="29" t="str">
        <f t="shared" si="742"/>
        <v>Y</v>
      </c>
      <c r="AB1576" s="46">
        <f t="shared" si="743"/>
        <v>1</v>
      </c>
      <c r="AC1576" s="31">
        <f t="shared" si="744"/>
        <v>200000</v>
      </c>
      <c r="AD1576" s="31">
        <f t="shared" si="745"/>
        <v>1000000</v>
      </c>
      <c r="AE1576" s="31">
        <f t="shared" si="746"/>
        <v>17097.191063552</v>
      </c>
      <c r="AF1576" s="47">
        <f t="shared" si="747"/>
        <v>0</v>
      </c>
      <c r="AG1576" s="31" t="str">
        <f t="shared" si="748"/>
        <v>NA</v>
      </c>
      <c r="AH1576" s="48">
        <f t="shared" si="749"/>
        <v>0</v>
      </c>
      <c r="AI1576" s="33">
        <f t="shared" si="750"/>
        <v>0</v>
      </c>
      <c r="AJ1576" s="33">
        <f t="shared" si="751"/>
        <v>0</v>
      </c>
      <c r="AK1576" s="33">
        <f t="shared" si="752"/>
        <v>0</v>
      </c>
      <c r="AL1576" s="33">
        <f t="shared" si="753"/>
        <v>0</v>
      </c>
      <c r="AM1576" s="34">
        <f t="shared" si="754"/>
        <v>0</v>
      </c>
    </row>
    <row r="1577" spans="1:39" ht="15" customHeight="1" x14ac:dyDescent="0.3">
      <c r="A1577" s="166" t="s">
        <v>4011</v>
      </c>
      <c r="B1577" s="99">
        <v>23314</v>
      </c>
      <c r="C1577" s="99">
        <v>82686</v>
      </c>
      <c r="D1577" s="165">
        <v>44887</v>
      </c>
      <c r="E1577" s="165">
        <v>45085</v>
      </c>
      <c r="F1577" s="166">
        <v>2</v>
      </c>
      <c r="G1577" s="178">
        <v>1.37</v>
      </c>
      <c r="H1577" s="181">
        <v>0.25</v>
      </c>
      <c r="I1577" s="180">
        <v>6.0199999999999997E-2</v>
      </c>
      <c r="J1577" s="21">
        <f t="shared" si="725"/>
        <v>0.62999999999999989</v>
      </c>
      <c r="K1577" s="21" t="str">
        <f t="shared" si="726"/>
        <v>Y</v>
      </c>
      <c r="L1577" s="37" t="str">
        <f t="shared" si="727"/>
        <v>NA</v>
      </c>
      <c r="M1577" s="8" t="str">
        <f t="shared" si="728"/>
        <v>Y</v>
      </c>
      <c r="N1577" s="42">
        <f t="shared" si="729"/>
        <v>3</v>
      </c>
      <c r="O1577" s="43">
        <f t="shared" si="730"/>
        <v>200000</v>
      </c>
      <c r="P1577" s="43" t="str">
        <f t="shared" si="731"/>
        <v>NA</v>
      </c>
      <c r="Q1577" s="24">
        <f t="shared" si="732"/>
        <v>24717.502800000002</v>
      </c>
      <c r="R1577" s="43">
        <f t="shared" si="733"/>
        <v>0</v>
      </c>
      <c r="S1577" s="24">
        <f t="shared" si="734"/>
        <v>1000000</v>
      </c>
      <c r="T1577" s="25" t="str">
        <f t="shared" si="735"/>
        <v>N</v>
      </c>
      <c r="U1577" s="44">
        <f t="shared" si="736"/>
        <v>2</v>
      </c>
      <c r="V1577" s="45">
        <f t="shared" si="737"/>
        <v>20000</v>
      </c>
      <c r="W1577" s="45">
        <f t="shared" si="738"/>
        <v>65000</v>
      </c>
      <c r="X1577" s="28">
        <f t="shared" si="739"/>
        <v>0</v>
      </c>
      <c r="Y1577" s="28">
        <f t="shared" si="740"/>
        <v>26205.496468560003</v>
      </c>
      <c r="Z1577" s="45">
        <f t="shared" si="741"/>
        <v>0</v>
      </c>
      <c r="AA1577" s="29" t="str">
        <f t="shared" si="742"/>
        <v>N</v>
      </c>
      <c r="AB1577" s="46">
        <f t="shared" si="743"/>
        <v>1</v>
      </c>
      <c r="AC1577" s="31">
        <f t="shared" si="744"/>
        <v>20000</v>
      </c>
      <c r="AD1577" s="31">
        <f t="shared" si="745"/>
        <v>65000</v>
      </c>
      <c r="AE1577" s="31">
        <f t="shared" si="746"/>
        <v>0</v>
      </c>
      <c r="AF1577" s="47">
        <f t="shared" si="747"/>
        <v>27783.067355967316</v>
      </c>
      <c r="AG1577" s="31">
        <f t="shared" si="748"/>
        <v>0</v>
      </c>
      <c r="AH1577" s="48">
        <f t="shared" si="749"/>
        <v>0</v>
      </c>
      <c r="AI1577" s="33">
        <f t="shared" si="750"/>
        <v>0</v>
      </c>
      <c r="AJ1577" s="33">
        <f t="shared" si="751"/>
        <v>0</v>
      </c>
      <c r="AK1577" s="33">
        <f t="shared" si="752"/>
        <v>0</v>
      </c>
      <c r="AL1577" s="33">
        <f t="shared" si="753"/>
        <v>0</v>
      </c>
      <c r="AM1577" s="34">
        <f t="shared" si="754"/>
        <v>53988.563824527315</v>
      </c>
    </row>
    <row r="1578" spans="1:39" ht="15" customHeight="1" x14ac:dyDescent="0.3">
      <c r="A1578" s="166" t="s">
        <v>4012</v>
      </c>
      <c r="B1578" s="99">
        <v>16856</v>
      </c>
      <c r="C1578" s="99">
        <v>29245</v>
      </c>
      <c r="D1578" s="165">
        <v>45462</v>
      </c>
      <c r="E1578" s="165">
        <v>45650</v>
      </c>
      <c r="F1578" s="166">
        <v>2</v>
      </c>
      <c r="G1578" s="178">
        <v>1.91</v>
      </c>
      <c r="H1578" s="181">
        <v>0.75</v>
      </c>
      <c r="I1578" s="180">
        <v>8.1299999999999997E-2</v>
      </c>
      <c r="J1578" s="21">
        <f t="shared" si="725"/>
        <v>9.000000000000008E-2</v>
      </c>
      <c r="K1578" s="21" t="str">
        <f t="shared" si="726"/>
        <v>Y</v>
      </c>
      <c r="L1578" s="37" t="str">
        <f t="shared" si="727"/>
        <v>NA</v>
      </c>
      <c r="M1578" s="8" t="str">
        <f t="shared" si="728"/>
        <v>Y</v>
      </c>
      <c r="N1578" s="42">
        <f t="shared" si="729"/>
        <v>1</v>
      </c>
      <c r="O1578" s="43">
        <f t="shared" si="730"/>
        <v>200000</v>
      </c>
      <c r="P1578" s="43" t="str">
        <f t="shared" si="731"/>
        <v>NA</v>
      </c>
      <c r="Q1578" s="24">
        <f t="shared" si="732"/>
        <v>18226.392799999998</v>
      </c>
      <c r="R1578" s="43">
        <f t="shared" si="733"/>
        <v>0</v>
      </c>
      <c r="S1578" s="24">
        <f t="shared" si="734"/>
        <v>1000000</v>
      </c>
      <c r="T1578" s="25" t="str">
        <f t="shared" si="735"/>
        <v>N</v>
      </c>
      <c r="U1578" s="44">
        <f t="shared" si="736"/>
        <v>0</v>
      </c>
      <c r="V1578" s="45">
        <f t="shared" si="737"/>
        <v>0</v>
      </c>
      <c r="W1578" s="45">
        <f t="shared" si="738"/>
        <v>0</v>
      </c>
      <c r="X1578" s="28">
        <f t="shared" si="739"/>
        <v>0</v>
      </c>
      <c r="Y1578" s="28">
        <f t="shared" si="740"/>
        <v>0</v>
      </c>
      <c r="Z1578" s="45">
        <f t="shared" si="741"/>
        <v>0</v>
      </c>
      <c r="AA1578" s="29" t="str">
        <f t="shared" si="742"/>
        <v>N</v>
      </c>
      <c r="AB1578" s="46">
        <f t="shared" si="743"/>
        <v>0</v>
      </c>
      <c r="AC1578" s="31">
        <f t="shared" si="744"/>
        <v>0</v>
      </c>
      <c r="AD1578" s="31">
        <f t="shared" si="745"/>
        <v>0</v>
      </c>
      <c r="AE1578" s="31">
        <f t="shared" si="746"/>
        <v>0</v>
      </c>
      <c r="AF1578" s="47">
        <f t="shared" si="747"/>
        <v>0</v>
      </c>
      <c r="AG1578" s="31">
        <f t="shared" si="748"/>
        <v>0</v>
      </c>
      <c r="AH1578" s="48">
        <f t="shared" si="749"/>
        <v>0</v>
      </c>
      <c r="AI1578" s="33">
        <f t="shared" si="750"/>
        <v>0</v>
      </c>
      <c r="AJ1578" s="33">
        <f t="shared" si="751"/>
        <v>0</v>
      </c>
      <c r="AK1578" s="33">
        <f t="shared" si="752"/>
        <v>0</v>
      </c>
      <c r="AL1578" s="33">
        <f t="shared" si="753"/>
        <v>0</v>
      </c>
      <c r="AM1578" s="34">
        <f t="shared" si="754"/>
        <v>0</v>
      </c>
    </row>
    <row r="1579" spans="1:39" ht="15" customHeight="1" x14ac:dyDescent="0.3">
      <c r="A1579" s="166" t="s">
        <v>4013</v>
      </c>
      <c r="B1579" s="99">
        <v>12423</v>
      </c>
      <c r="C1579" s="99">
        <v>40453</v>
      </c>
      <c r="D1579" s="165">
        <v>45887</v>
      </c>
      <c r="E1579" s="165">
        <v>45956</v>
      </c>
      <c r="F1579" s="166">
        <v>4</v>
      </c>
      <c r="G1579" s="178">
        <v>3.39</v>
      </c>
      <c r="H1579" s="181">
        <v>0.25</v>
      </c>
      <c r="I1579" s="180">
        <v>5.0500000000000003E-2</v>
      </c>
      <c r="J1579" s="21">
        <f t="shared" si="725"/>
        <v>0.60999999999999988</v>
      </c>
      <c r="K1579" s="21" t="str">
        <f t="shared" si="726"/>
        <v>Y</v>
      </c>
      <c r="L1579" s="37" t="str">
        <f t="shared" si="727"/>
        <v>NA</v>
      </c>
      <c r="M1579" s="8" t="str">
        <f t="shared" si="728"/>
        <v>Y</v>
      </c>
      <c r="N1579" s="42">
        <f t="shared" si="729"/>
        <v>3</v>
      </c>
      <c r="O1579" s="43">
        <f t="shared" si="730"/>
        <v>200000</v>
      </c>
      <c r="P1579" s="43" t="str">
        <f t="shared" si="731"/>
        <v>NA</v>
      </c>
      <c r="Q1579" s="24">
        <f t="shared" si="732"/>
        <v>13050.361499999999</v>
      </c>
      <c r="R1579" s="43">
        <f t="shared" si="733"/>
        <v>0</v>
      </c>
      <c r="S1579" s="24">
        <f t="shared" si="734"/>
        <v>1000000</v>
      </c>
      <c r="T1579" s="25" t="str">
        <f t="shared" si="735"/>
        <v>N</v>
      </c>
      <c r="U1579" s="44">
        <f t="shared" si="736"/>
        <v>2</v>
      </c>
      <c r="V1579" s="45">
        <f t="shared" si="737"/>
        <v>20000</v>
      </c>
      <c r="W1579" s="45">
        <f t="shared" si="738"/>
        <v>65000</v>
      </c>
      <c r="X1579" s="28">
        <f t="shared" si="739"/>
        <v>13709.404755749998</v>
      </c>
      <c r="Y1579" s="28">
        <f t="shared" si="740"/>
        <v>0</v>
      </c>
      <c r="Z1579" s="45">
        <f t="shared" si="741"/>
        <v>0</v>
      </c>
      <c r="AA1579" s="29" t="str">
        <f t="shared" si="742"/>
        <v>N</v>
      </c>
      <c r="AB1579" s="46">
        <f t="shared" si="743"/>
        <v>1</v>
      </c>
      <c r="AC1579" s="31">
        <f t="shared" si="744"/>
        <v>20000</v>
      </c>
      <c r="AD1579" s="31">
        <f t="shared" si="745"/>
        <v>65000</v>
      </c>
      <c r="AE1579" s="31">
        <f t="shared" si="746"/>
        <v>0</v>
      </c>
      <c r="AF1579" s="47">
        <f t="shared" si="747"/>
        <v>14401.729695915372</v>
      </c>
      <c r="AG1579" s="31">
        <f t="shared" si="748"/>
        <v>0</v>
      </c>
      <c r="AH1579" s="48">
        <f t="shared" si="749"/>
        <v>0</v>
      </c>
      <c r="AI1579" s="33">
        <f t="shared" si="750"/>
        <v>0</v>
      </c>
      <c r="AJ1579" s="33">
        <f t="shared" si="751"/>
        <v>0</v>
      </c>
      <c r="AK1579" s="33">
        <f t="shared" si="752"/>
        <v>0</v>
      </c>
      <c r="AL1579" s="33">
        <f t="shared" si="753"/>
        <v>0</v>
      </c>
      <c r="AM1579" s="34">
        <f t="shared" si="754"/>
        <v>14401.729695915372</v>
      </c>
    </row>
    <row r="1580" spans="1:39" ht="15" customHeight="1" x14ac:dyDescent="0.3">
      <c r="A1580" s="166" t="s">
        <v>4014</v>
      </c>
      <c r="B1580" s="99">
        <v>6236</v>
      </c>
      <c r="C1580" s="99">
        <v>60376</v>
      </c>
      <c r="D1580" s="165">
        <v>44410</v>
      </c>
      <c r="E1580" s="165">
        <v>44756</v>
      </c>
      <c r="F1580" s="166">
        <v>2</v>
      </c>
      <c r="G1580" s="178">
        <v>1.23</v>
      </c>
      <c r="H1580" s="181">
        <v>0.5</v>
      </c>
      <c r="I1580" s="180">
        <v>2.64E-2</v>
      </c>
      <c r="J1580" s="21">
        <f t="shared" si="725"/>
        <v>0.77</v>
      </c>
      <c r="K1580" s="21" t="str">
        <f t="shared" si="726"/>
        <v>Y</v>
      </c>
      <c r="L1580" s="37" t="str">
        <f t="shared" si="727"/>
        <v>NA</v>
      </c>
      <c r="M1580" s="8" t="str">
        <f t="shared" si="728"/>
        <v>Y</v>
      </c>
      <c r="N1580" s="42">
        <f t="shared" si="729"/>
        <v>2</v>
      </c>
      <c r="O1580" s="43">
        <f t="shared" si="730"/>
        <v>200000</v>
      </c>
      <c r="P1580" s="43" t="str">
        <f t="shared" si="731"/>
        <v>NA</v>
      </c>
      <c r="Q1580" s="24">
        <f t="shared" si="732"/>
        <v>6400.6304</v>
      </c>
      <c r="R1580" s="43">
        <f t="shared" si="733"/>
        <v>0</v>
      </c>
      <c r="S1580" s="24">
        <f t="shared" si="734"/>
        <v>1000000</v>
      </c>
      <c r="T1580" s="25" t="str">
        <f t="shared" si="735"/>
        <v>N</v>
      </c>
      <c r="U1580" s="44">
        <f t="shared" si="736"/>
        <v>1</v>
      </c>
      <c r="V1580" s="45">
        <f t="shared" si="737"/>
        <v>20000</v>
      </c>
      <c r="W1580" s="45">
        <f t="shared" si="738"/>
        <v>65000</v>
      </c>
      <c r="X1580" s="28">
        <f t="shared" si="739"/>
        <v>4624</v>
      </c>
      <c r="Y1580" s="28">
        <f t="shared" si="740"/>
        <v>1945.6070425600001</v>
      </c>
      <c r="Z1580" s="45">
        <f t="shared" si="741"/>
        <v>0</v>
      </c>
      <c r="AA1580" s="29" t="str">
        <f t="shared" si="742"/>
        <v>N</v>
      </c>
      <c r="AB1580" s="46">
        <f t="shared" si="743"/>
        <v>0</v>
      </c>
      <c r="AC1580" s="31">
        <f t="shared" si="744"/>
        <v>0</v>
      </c>
      <c r="AD1580" s="31">
        <f t="shared" si="745"/>
        <v>0</v>
      </c>
      <c r="AE1580" s="31">
        <f t="shared" si="746"/>
        <v>0</v>
      </c>
      <c r="AF1580" s="47">
        <f t="shared" si="747"/>
        <v>0</v>
      </c>
      <c r="AG1580" s="31">
        <f t="shared" si="748"/>
        <v>0</v>
      </c>
      <c r="AH1580" s="48">
        <f t="shared" si="749"/>
        <v>0</v>
      </c>
      <c r="AI1580" s="33">
        <f t="shared" si="750"/>
        <v>0</v>
      </c>
      <c r="AJ1580" s="33">
        <f t="shared" si="751"/>
        <v>0</v>
      </c>
      <c r="AK1580" s="33">
        <f t="shared" si="752"/>
        <v>0</v>
      </c>
      <c r="AL1580" s="33">
        <f t="shared" si="753"/>
        <v>0</v>
      </c>
      <c r="AM1580" s="34">
        <f t="shared" si="754"/>
        <v>1945.6070425600001</v>
      </c>
    </row>
    <row r="1581" spans="1:39" ht="15" customHeight="1" x14ac:dyDescent="0.3">
      <c r="A1581" s="166" t="s">
        <v>4015</v>
      </c>
      <c r="B1581" s="99">
        <v>19341</v>
      </c>
      <c r="C1581" s="99">
        <v>35067</v>
      </c>
      <c r="D1581" s="165">
        <v>45363</v>
      </c>
      <c r="E1581" s="165">
        <v>45579</v>
      </c>
      <c r="F1581" s="166">
        <v>2</v>
      </c>
      <c r="G1581" s="178">
        <v>1.94</v>
      </c>
      <c r="H1581" s="181">
        <v>0.75</v>
      </c>
      <c r="I1581" s="180">
        <v>6.7699999999999996E-2</v>
      </c>
      <c r="J1581" s="21">
        <f t="shared" si="725"/>
        <v>6.0000000000000053E-2</v>
      </c>
      <c r="K1581" s="21" t="str">
        <f t="shared" si="726"/>
        <v>Y</v>
      </c>
      <c r="L1581" s="37" t="str">
        <f t="shared" si="727"/>
        <v>NA</v>
      </c>
      <c r="M1581" s="8" t="str">
        <f t="shared" si="728"/>
        <v>Y</v>
      </c>
      <c r="N1581" s="42">
        <f t="shared" si="729"/>
        <v>1</v>
      </c>
      <c r="O1581" s="43">
        <f t="shared" si="730"/>
        <v>200000</v>
      </c>
      <c r="P1581" s="43" t="str">
        <f t="shared" si="731"/>
        <v>NA</v>
      </c>
      <c r="Q1581" s="24">
        <f t="shared" si="732"/>
        <v>20650.385700000003</v>
      </c>
      <c r="R1581" s="43">
        <f t="shared" si="733"/>
        <v>0</v>
      </c>
      <c r="S1581" s="24">
        <f t="shared" si="734"/>
        <v>1000000</v>
      </c>
      <c r="T1581" s="25" t="str">
        <f t="shared" si="735"/>
        <v>N</v>
      </c>
      <c r="U1581" s="44">
        <f t="shared" si="736"/>
        <v>0</v>
      </c>
      <c r="V1581" s="45">
        <f t="shared" si="737"/>
        <v>0</v>
      </c>
      <c r="W1581" s="45">
        <f t="shared" si="738"/>
        <v>0</v>
      </c>
      <c r="X1581" s="28">
        <f t="shared" si="739"/>
        <v>0</v>
      </c>
      <c r="Y1581" s="28">
        <f t="shared" si="740"/>
        <v>0</v>
      </c>
      <c r="Z1581" s="45">
        <f t="shared" si="741"/>
        <v>0</v>
      </c>
      <c r="AA1581" s="29" t="str">
        <f t="shared" si="742"/>
        <v>N</v>
      </c>
      <c r="AB1581" s="46">
        <f t="shared" si="743"/>
        <v>0</v>
      </c>
      <c r="AC1581" s="31">
        <f t="shared" si="744"/>
        <v>0</v>
      </c>
      <c r="AD1581" s="31">
        <f t="shared" si="745"/>
        <v>0</v>
      </c>
      <c r="AE1581" s="31">
        <f t="shared" si="746"/>
        <v>0</v>
      </c>
      <c r="AF1581" s="47">
        <f t="shared" si="747"/>
        <v>0</v>
      </c>
      <c r="AG1581" s="31">
        <f t="shared" si="748"/>
        <v>0</v>
      </c>
      <c r="AH1581" s="48">
        <f t="shared" si="749"/>
        <v>0</v>
      </c>
      <c r="AI1581" s="33">
        <f t="shared" si="750"/>
        <v>0</v>
      </c>
      <c r="AJ1581" s="33">
        <f t="shared" si="751"/>
        <v>0</v>
      </c>
      <c r="AK1581" s="33">
        <f t="shared" si="752"/>
        <v>0</v>
      </c>
      <c r="AL1581" s="33">
        <f t="shared" si="753"/>
        <v>0</v>
      </c>
      <c r="AM1581" s="34">
        <f t="shared" si="754"/>
        <v>0</v>
      </c>
    </row>
    <row r="1582" spans="1:39" ht="15" customHeight="1" x14ac:dyDescent="0.3">
      <c r="A1582" s="166" t="s">
        <v>4016</v>
      </c>
      <c r="B1582" s="99">
        <v>22498</v>
      </c>
      <c r="C1582" s="99">
        <v>63846</v>
      </c>
      <c r="D1582" s="165">
        <v>45571</v>
      </c>
      <c r="E1582" s="165">
        <v>45841</v>
      </c>
      <c r="F1582" s="166">
        <v>2</v>
      </c>
      <c r="G1582" s="178">
        <v>0.8</v>
      </c>
      <c r="H1582" s="181">
        <v>1</v>
      </c>
      <c r="I1582" s="180">
        <v>4.7300000000000002E-2</v>
      </c>
      <c r="J1582" s="21">
        <f t="shared" si="725"/>
        <v>1.2</v>
      </c>
      <c r="K1582" s="21" t="str">
        <f t="shared" si="726"/>
        <v>Y</v>
      </c>
      <c r="L1582" s="37" t="str">
        <f t="shared" si="727"/>
        <v>NA</v>
      </c>
      <c r="M1582" s="8" t="str">
        <f t="shared" si="728"/>
        <v>Y</v>
      </c>
      <c r="N1582" s="42">
        <f t="shared" si="729"/>
        <v>2</v>
      </c>
      <c r="O1582" s="43">
        <f t="shared" si="730"/>
        <v>200000</v>
      </c>
      <c r="P1582" s="43" t="str">
        <f t="shared" si="731"/>
        <v>NA</v>
      </c>
      <c r="Q1582" s="24">
        <f t="shared" si="732"/>
        <v>23562.155399999996</v>
      </c>
      <c r="R1582" s="43">
        <f t="shared" si="733"/>
        <v>0</v>
      </c>
      <c r="S1582" s="24">
        <f t="shared" si="734"/>
        <v>1000000</v>
      </c>
      <c r="T1582" s="25" t="str">
        <f t="shared" si="735"/>
        <v>Y</v>
      </c>
      <c r="U1582" s="44">
        <f t="shared" si="736"/>
        <v>1</v>
      </c>
      <c r="V1582" s="45">
        <f t="shared" si="737"/>
        <v>200000</v>
      </c>
      <c r="W1582" s="45">
        <f t="shared" si="738"/>
        <v>1000000</v>
      </c>
      <c r="X1582" s="28">
        <f t="shared" si="739"/>
        <v>24676.645350419993</v>
      </c>
      <c r="Y1582" s="28">
        <f t="shared" si="740"/>
        <v>0</v>
      </c>
      <c r="Z1582" s="45" t="str">
        <f t="shared" si="741"/>
        <v>NA</v>
      </c>
      <c r="AA1582" s="29" t="str">
        <f t="shared" si="742"/>
        <v>N</v>
      </c>
      <c r="AB1582" s="46">
        <f t="shared" si="743"/>
        <v>0</v>
      </c>
      <c r="AC1582" s="31">
        <f t="shared" si="744"/>
        <v>0</v>
      </c>
      <c r="AD1582" s="31">
        <f t="shared" si="745"/>
        <v>0</v>
      </c>
      <c r="AE1582" s="31">
        <f t="shared" si="746"/>
        <v>0</v>
      </c>
      <c r="AF1582" s="47">
        <f t="shared" si="747"/>
        <v>0</v>
      </c>
      <c r="AG1582" s="31">
        <f t="shared" si="748"/>
        <v>0</v>
      </c>
      <c r="AH1582" s="48">
        <f t="shared" si="749"/>
        <v>0</v>
      </c>
      <c r="AI1582" s="33">
        <f t="shared" si="750"/>
        <v>0</v>
      </c>
      <c r="AJ1582" s="33">
        <f t="shared" si="751"/>
        <v>0</v>
      </c>
      <c r="AK1582" s="33">
        <f t="shared" si="752"/>
        <v>0</v>
      </c>
      <c r="AL1582" s="33">
        <f t="shared" si="753"/>
        <v>0</v>
      </c>
      <c r="AM1582" s="34">
        <f t="shared" si="754"/>
        <v>0</v>
      </c>
    </row>
    <row r="1583" spans="1:39" ht="15" customHeight="1" x14ac:dyDescent="0.3">
      <c r="A1583" s="166" t="s">
        <v>4017</v>
      </c>
      <c r="B1583" s="99">
        <v>21479</v>
      </c>
      <c r="C1583" s="99">
        <v>100614</v>
      </c>
      <c r="D1583" s="165">
        <v>45347</v>
      </c>
      <c r="E1583" s="165">
        <v>45459</v>
      </c>
      <c r="F1583" s="166">
        <v>2</v>
      </c>
      <c r="G1583" s="178">
        <v>1.62</v>
      </c>
      <c r="H1583" s="181">
        <v>0.5</v>
      </c>
      <c r="I1583" s="180">
        <v>7.6100000000000001E-2</v>
      </c>
      <c r="J1583" s="21">
        <f t="shared" si="725"/>
        <v>0.37999999999999989</v>
      </c>
      <c r="K1583" s="21" t="str">
        <f t="shared" si="726"/>
        <v>Y</v>
      </c>
      <c r="L1583" s="37" t="str">
        <f t="shared" si="727"/>
        <v>NA</v>
      </c>
      <c r="M1583" s="8" t="str">
        <f t="shared" si="728"/>
        <v>Y</v>
      </c>
      <c r="N1583" s="42">
        <f t="shared" si="729"/>
        <v>1</v>
      </c>
      <c r="O1583" s="43">
        <f t="shared" si="730"/>
        <v>200000</v>
      </c>
      <c r="P1583" s="43" t="str">
        <f t="shared" si="731"/>
        <v>NA</v>
      </c>
      <c r="Q1583" s="24">
        <f t="shared" si="732"/>
        <v>23113.551900000002</v>
      </c>
      <c r="R1583" s="43">
        <f t="shared" si="733"/>
        <v>0</v>
      </c>
      <c r="S1583" s="24">
        <f t="shared" si="734"/>
        <v>1000000</v>
      </c>
      <c r="T1583" s="25" t="str">
        <f t="shared" si="735"/>
        <v>N</v>
      </c>
      <c r="U1583" s="44">
        <f t="shared" si="736"/>
        <v>0</v>
      </c>
      <c r="V1583" s="45">
        <f t="shared" si="737"/>
        <v>0</v>
      </c>
      <c r="W1583" s="45">
        <f t="shared" si="738"/>
        <v>0</v>
      </c>
      <c r="X1583" s="28">
        <f t="shared" si="739"/>
        <v>0</v>
      </c>
      <c r="Y1583" s="28">
        <f t="shared" si="740"/>
        <v>0</v>
      </c>
      <c r="Z1583" s="45">
        <f t="shared" si="741"/>
        <v>0</v>
      </c>
      <c r="AA1583" s="29" t="str">
        <f t="shared" si="742"/>
        <v>N</v>
      </c>
      <c r="AB1583" s="46">
        <f t="shared" si="743"/>
        <v>0</v>
      </c>
      <c r="AC1583" s="31">
        <f t="shared" si="744"/>
        <v>0</v>
      </c>
      <c r="AD1583" s="31">
        <f t="shared" si="745"/>
        <v>0</v>
      </c>
      <c r="AE1583" s="31">
        <f t="shared" si="746"/>
        <v>0</v>
      </c>
      <c r="AF1583" s="47">
        <f t="shared" si="747"/>
        <v>0</v>
      </c>
      <c r="AG1583" s="31">
        <f t="shared" si="748"/>
        <v>0</v>
      </c>
      <c r="AH1583" s="48">
        <f t="shared" si="749"/>
        <v>0</v>
      </c>
      <c r="AI1583" s="33">
        <f t="shared" si="750"/>
        <v>0</v>
      </c>
      <c r="AJ1583" s="33">
        <f t="shared" si="751"/>
        <v>0</v>
      </c>
      <c r="AK1583" s="33">
        <f t="shared" si="752"/>
        <v>0</v>
      </c>
      <c r="AL1583" s="33">
        <f t="shared" si="753"/>
        <v>0</v>
      </c>
      <c r="AM1583" s="34">
        <f t="shared" si="754"/>
        <v>0</v>
      </c>
    </row>
    <row r="1584" spans="1:39" ht="15" customHeight="1" x14ac:dyDescent="0.3">
      <c r="A1584" s="166" t="s">
        <v>4018</v>
      </c>
      <c r="B1584" s="99">
        <v>17163</v>
      </c>
      <c r="C1584" s="99">
        <v>99847</v>
      </c>
      <c r="D1584" s="165">
        <v>45994</v>
      </c>
      <c r="E1584" s="165">
        <v>46288</v>
      </c>
      <c r="F1584" s="166">
        <v>2</v>
      </c>
      <c r="G1584" s="178">
        <v>0.64</v>
      </c>
      <c r="H1584" s="181">
        <v>0.5</v>
      </c>
      <c r="I1584" s="180">
        <v>3.4099999999999998E-2</v>
      </c>
      <c r="J1584" s="21">
        <f t="shared" si="725"/>
        <v>1.3599999999999999</v>
      </c>
      <c r="K1584" s="21" t="str">
        <f t="shared" si="726"/>
        <v>Y</v>
      </c>
      <c r="L1584" s="37" t="str">
        <f t="shared" si="727"/>
        <v>NA</v>
      </c>
      <c r="M1584" s="8" t="str">
        <f t="shared" si="728"/>
        <v>Y</v>
      </c>
      <c r="N1584" s="42">
        <f t="shared" si="729"/>
        <v>3</v>
      </c>
      <c r="O1584" s="43">
        <f t="shared" si="730"/>
        <v>200000</v>
      </c>
      <c r="P1584" s="43" t="str">
        <f t="shared" si="731"/>
        <v>NA</v>
      </c>
      <c r="Q1584" s="24">
        <f t="shared" si="732"/>
        <v>17748.258300000001</v>
      </c>
      <c r="R1584" s="43">
        <f t="shared" si="733"/>
        <v>0</v>
      </c>
      <c r="S1584" s="24">
        <f t="shared" si="734"/>
        <v>1000000</v>
      </c>
      <c r="T1584" s="25" t="str">
        <f t="shared" si="735"/>
        <v>Y</v>
      </c>
      <c r="U1584" s="44">
        <f t="shared" si="736"/>
        <v>2</v>
      </c>
      <c r="V1584" s="45">
        <f t="shared" si="737"/>
        <v>200000</v>
      </c>
      <c r="W1584" s="45">
        <f t="shared" si="738"/>
        <v>1000000</v>
      </c>
      <c r="X1584" s="28">
        <f t="shared" si="739"/>
        <v>18353.473908030002</v>
      </c>
      <c r="Y1584" s="28">
        <f t="shared" si="740"/>
        <v>0</v>
      </c>
      <c r="Z1584" s="45" t="str">
        <f t="shared" si="741"/>
        <v>NA</v>
      </c>
      <c r="AA1584" s="29" t="str">
        <f t="shared" si="742"/>
        <v>N</v>
      </c>
      <c r="AB1584" s="46">
        <f t="shared" si="743"/>
        <v>1</v>
      </c>
      <c r="AC1584" s="31">
        <f t="shared" si="744"/>
        <v>20000</v>
      </c>
      <c r="AD1584" s="31">
        <f t="shared" si="745"/>
        <v>65000</v>
      </c>
      <c r="AE1584" s="31">
        <f t="shared" si="746"/>
        <v>18979.327368293827</v>
      </c>
      <c r="AF1584" s="47">
        <f t="shared" si="747"/>
        <v>0</v>
      </c>
      <c r="AG1584" s="31">
        <f t="shared" si="748"/>
        <v>0</v>
      </c>
      <c r="AH1584" s="48">
        <f t="shared" si="749"/>
        <v>0</v>
      </c>
      <c r="AI1584" s="33">
        <f t="shared" si="750"/>
        <v>0</v>
      </c>
      <c r="AJ1584" s="33">
        <f t="shared" si="751"/>
        <v>0</v>
      </c>
      <c r="AK1584" s="33">
        <f t="shared" si="752"/>
        <v>0</v>
      </c>
      <c r="AL1584" s="33">
        <f t="shared" si="753"/>
        <v>0</v>
      </c>
      <c r="AM1584" s="34">
        <f t="shared" si="754"/>
        <v>0</v>
      </c>
    </row>
    <row r="1585" spans="1:39" ht="15" customHeight="1" x14ac:dyDescent="0.3">
      <c r="A1585" s="166" t="s">
        <v>4019</v>
      </c>
      <c r="B1585" s="99">
        <v>19335</v>
      </c>
      <c r="C1585" s="99">
        <v>41356</v>
      </c>
      <c r="D1585" s="165">
        <v>45750</v>
      </c>
      <c r="E1585" s="165">
        <v>46010</v>
      </c>
      <c r="F1585" s="166">
        <v>4</v>
      </c>
      <c r="G1585" s="178">
        <v>3.73</v>
      </c>
      <c r="H1585" s="181">
        <v>1</v>
      </c>
      <c r="I1585" s="180">
        <v>1.8700000000000001E-2</v>
      </c>
      <c r="J1585" s="21">
        <f t="shared" si="725"/>
        <v>0.27</v>
      </c>
      <c r="K1585" s="21" t="str">
        <f t="shared" si="726"/>
        <v>Y</v>
      </c>
      <c r="L1585" s="37" t="str">
        <f t="shared" si="727"/>
        <v>NA</v>
      </c>
      <c r="M1585" s="8" t="str">
        <f t="shared" si="728"/>
        <v>Y</v>
      </c>
      <c r="N1585" s="42">
        <f t="shared" si="729"/>
        <v>1</v>
      </c>
      <c r="O1585" s="43">
        <f t="shared" si="730"/>
        <v>200000</v>
      </c>
      <c r="P1585" s="43" t="str">
        <f t="shared" si="731"/>
        <v>NA</v>
      </c>
      <c r="Q1585" s="24">
        <f t="shared" si="732"/>
        <v>19696.5645</v>
      </c>
      <c r="R1585" s="43">
        <f t="shared" si="733"/>
        <v>0</v>
      </c>
      <c r="S1585" s="24">
        <f t="shared" si="734"/>
        <v>1000000</v>
      </c>
      <c r="T1585" s="25" t="str">
        <f t="shared" si="735"/>
        <v>N</v>
      </c>
      <c r="U1585" s="44">
        <f t="shared" si="736"/>
        <v>0</v>
      </c>
      <c r="V1585" s="45">
        <f t="shared" si="737"/>
        <v>0</v>
      </c>
      <c r="W1585" s="45">
        <f t="shared" si="738"/>
        <v>0</v>
      </c>
      <c r="X1585" s="28">
        <f t="shared" si="739"/>
        <v>0</v>
      </c>
      <c r="Y1585" s="28">
        <f t="shared" si="740"/>
        <v>0</v>
      </c>
      <c r="Z1585" s="45">
        <f t="shared" si="741"/>
        <v>0</v>
      </c>
      <c r="AA1585" s="29" t="str">
        <f t="shared" si="742"/>
        <v>N</v>
      </c>
      <c r="AB1585" s="46">
        <f t="shared" si="743"/>
        <v>0</v>
      </c>
      <c r="AC1585" s="31">
        <f t="shared" si="744"/>
        <v>0</v>
      </c>
      <c r="AD1585" s="31">
        <f t="shared" si="745"/>
        <v>0</v>
      </c>
      <c r="AE1585" s="31">
        <f t="shared" si="746"/>
        <v>0</v>
      </c>
      <c r="AF1585" s="47">
        <f t="shared" si="747"/>
        <v>0</v>
      </c>
      <c r="AG1585" s="31">
        <f t="shared" si="748"/>
        <v>0</v>
      </c>
      <c r="AH1585" s="48">
        <f t="shared" si="749"/>
        <v>0</v>
      </c>
      <c r="AI1585" s="33">
        <f t="shared" si="750"/>
        <v>0</v>
      </c>
      <c r="AJ1585" s="33">
        <f t="shared" si="751"/>
        <v>0</v>
      </c>
      <c r="AK1585" s="33">
        <f t="shared" si="752"/>
        <v>0</v>
      </c>
      <c r="AL1585" s="33">
        <f t="shared" si="753"/>
        <v>0</v>
      </c>
      <c r="AM1585" s="34">
        <f t="shared" si="754"/>
        <v>0</v>
      </c>
    </row>
    <row r="1586" spans="1:39" ht="15" customHeight="1" x14ac:dyDescent="0.3">
      <c r="A1586" s="166" t="s">
        <v>4020</v>
      </c>
      <c r="B1586" s="99">
        <v>12725</v>
      </c>
      <c r="C1586" s="99">
        <v>73340</v>
      </c>
      <c r="D1586" s="165">
        <v>46037</v>
      </c>
      <c r="E1586" s="165">
        <v>46258</v>
      </c>
      <c r="F1586" s="166">
        <v>2</v>
      </c>
      <c r="G1586" s="178">
        <v>0.15</v>
      </c>
      <c r="H1586" s="181">
        <v>0.25</v>
      </c>
      <c r="I1586" s="180">
        <v>7.3700000000000002E-2</v>
      </c>
      <c r="J1586" s="21">
        <f t="shared" si="725"/>
        <v>1.85</v>
      </c>
      <c r="K1586" s="21" t="str">
        <f t="shared" si="726"/>
        <v>Y</v>
      </c>
      <c r="L1586" s="37" t="str">
        <f t="shared" si="727"/>
        <v>NA</v>
      </c>
      <c r="M1586" s="8" t="str">
        <f t="shared" si="728"/>
        <v>Y</v>
      </c>
      <c r="N1586" s="42">
        <f t="shared" si="729"/>
        <v>8</v>
      </c>
      <c r="O1586" s="43">
        <f t="shared" si="730"/>
        <v>200000</v>
      </c>
      <c r="P1586" s="43" t="str">
        <f t="shared" si="731"/>
        <v>NA</v>
      </c>
      <c r="Q1586" s="24">
        <f t="shared" si="732"/>
        <v>13662.8325</v>
      </c>
      <c r="R1586" s="43">
        <f t="shared" si="733"/>
        <v>0</v>
      </c>
      <c r="S1586" s="24">
        <f t="shared" si="734"/>
        <v>1000000</v>
      </c>
      <c r="T1586" s="25" t="str">
        <f t="shared" si="735"/>
        <v>Y</v>
      </c>
      <c r="U1586" s="44">
        <f t="shared" si="736"/>
        <v>7</v>
      </c>
      <c r="V1586" s="45">
        <f t="shared" si="737"/>
        <v>200000</v>
      </c>
      <c r="W1586" s="45">
        <f t="shared" si="738"/>
        <v>1000000</v>
      </c>
      <c r="X1586" s="28">
        <f t="shared" si="739"/>
        <v>14669.783255250002</v>
      </c>
      <c r="Y1586" s="28">
        <f t="shared" si="740"/>
        <v>0</v>
      </c>
      <c r="Z1586" s="45" t="str">
        <f t="shared" si="741"/>
        <v>NA</v>
      </c>
      <c r="AA1586" s="29" t="str">
        <f t="shared" si="742"/>
        <v>N</v>
      </c>
      <c r="AB1586" s="46">
        <f t="shared" si="743"/>
        <v>6</v>
      </c>
      <c r="AC1586" s="31">
        <f t="shared" si="744"/>
        <v>20000</v>
      </c>
      <c r="AD1586" s="31">
        <f t="shared" si="745"/>
        <v>65000</v>
      </c>
      <c r="AE1586" s="31">
        <f t="shared" si="746"/>
        <v>15750.946281161929</v>
      </c>
      <c r="AF1586" s="47">
        <f t="shared" si="747"/>
        <v>0</v>
      </c>
      <c r="AG1586" s="31">
        <f t="shared" si="748"/>
        <v>0</v>
      </c>
      <c r="AH1586" s="48">
        <f t="shared" si="749"/>
        <v>5</v>
      </c>
      <c r="AI1586" s="33">
        <f t="shared" si="750"/>
        <v>20000</v>
      </c>
      <c r="AJ1586" s="33">
        <f t="shared" si="751"/>
        <v>65000</v>
      </c>
      <c r="AK1586" s="33">
        <f t="shared" si="752"/>
        <v>0</v>
      </c>
      <c r="AL1586" s="33">
        <f t="shared" si="753"/>
        <v>16911.791022083566</v>
      </c>
      <c r="AM1586" s="34">
        <f t="shared" si="754"/>
        <v>16911.791022083566</v>
      </c>
    </row>
    <row r="1587" spans="1:39" ht="15" customHeight="1" x14ac:dyDescent="0.3">
      <c r="A1587" s="166" t="s">
        <v>4021</v>
      </c>
      <c r="B1587" s="99">
        <v>9508</v>
      </c>
      <c r="C1587" s="99">
        <v>24528</v>
      </c>
      <c r="D1587" s="165">
        <v>45617</v>
      </c>
      <c r="E1587" s="165">
        <v>45888</v>
      </c>
      <c r="F1587" s="166">
        <v>2</v>
      </c>
      <c r="G1587" s="178">
        <v>1.54</v>
      </c>
      <c r="H1587" s="181">
        <v>1</v>
      </c>
      <c r="I1587" s="180">
        <v>4.6399999999999997E-2</v>
      </c>
      <c r="J1587" s="21">
        <f t="shared" si="725"/>
        <v>0.45999999999999996</v>
      </c>
      <c r="K1587" s="21" t="str">
        <f t="shared" si="726"/>
        <v>Y</v>
      </c>
      <c r="L1587" s="37" t="str">
        <f t="shared" si="727"/>
        <v>NA</v>
      </c>
      <c r="M1587" s="8" t="str">
        <f t="shared" si="728"/>
        <v>Y</v>
      </c>
      <c r="N1587" s="42">
        <f t="shared" si="729"/>
        <v>1</v>
      </c>
      <c r="O1587" s="43">
        <f t="shared" si="730"/>
        <v>200000</v>
      </c>
      <c r="P1587" s="43" t="str">
        <f t="shared" si="731"/>
        <v>NA</v>
      </c>
      <c r="Q1587" s="24">
        <f t="shared" si="732"/>
        <v>9949.1712000000007</v>
      </c>
      <c r="R1587" s="43">
        <f t="shared" si="733"/>
        <v>0</v>
      </c>
      <c r="S1587" s="24">
        <f t="shared" si="734"/>
        <v>1000000</v>
      </c>
      <c r="T1587" s="25" t="str">
        <f t="shared" si="735"/>
        <v>N</v>
      </c>
      <c r="U1587" s="44">
        <f t="shared" si="736"/>
        <v>0</v>
      </c>
      <c r="V1587" s="45">
        <f t="shared" si="737"/>
        <v>0</v>
      </c>
      <c r="W1587" s="45">
        <f t="shared" si="738"/>
        <v>0</v>
      </c>
      <c r="X1587" s="28">
        <f t="shared" si="739"/>
        <v>0</v>
      </c>
      <c r="Y1587" s="28">
        <f t="shared" si="740"/>
        <v>0</v>
      </c>
      <c r="Z1587" s="45">
        <f t="shared" si="741"/>
        <v>0</v>
      </c>
      <c r="AA1587" s="29" t="str">
        <f t="shared" si="742"/>
        <v>N</v>
      </c>
      <c r="AB1587" s="46">
        <f t="shared" si="743"/>
        <v>0</v>
      </c>
      <c r="AC1587" s="31">
        <f t="shared" si="744"/>
        <v>0</v>
      </c>
      <c r="AD1587" s="31">
        <f t="shared" si="745"/>
        <v>0</v>
      </c>
      <c r="AE1587" s="31">
        <f t="shared" si="746"/>
        <v>0</v>
      </c>
      <c r="AF1587" s="47">
        <f t="shared" si="747"/>
        <v>0</v>
      </c>
      <c r="AG1587" s="31">
        <f t="shared" si="748"/>
        <v>0</v>
      </c>
      <c r="AH1587" s="48">
        <f t="shared" si="749"/>
        <v>0</v>
      </c>
      <c r="AI1587" s="33">
        <f t="shared" si="750"/>
        <v>0</v>
      </c>
      <c r="AJ1587" s="33">
        <f t="shared" si="751"/>
        <v>0</v>
      </c>
      <c r="AK1587" s="33">
        <f t="shared" si="752"/>
        <v>0</v>
      </c>
      <c r="AL1587" s="33">
        <f t="shared" si="753"/>
        <v>0</v>
      </c>
      <c r="AM1587" s="34">
        <f t="shared" si="754"/>
        <v>0</v>
      </c>
    </row>
    <row r="1588" spans="1:39" ht="15" customHeight="1" x14ac:dyDescent="0.3">
      <c r="A1588" s="166" t="s">
        <v>4022</v>
      </c>
      <c r="B1588" s="99">
        <v>5622</v>
      </c>
      <c r="C1588" s="99">
        <v>49166</v>
      </c>
      <c r="D1588" s="165">
        <v>45763</v>
      </c>
      <c r="E1588" s="165">
        <v>45869</v>
      </c>
      <c r="F1588" s="166">
        <v>4</v>
      </c>
      <c r="G1588" s="178">
        <v>0.53</v>
      </c>
      <c r="H1588" s="181">
        <v>0.75</v>
      </c>
      <c r="I1588" s="180">
        <v>3.1600000000000003E-2</v>
      </c>
      <c r="J1588" s="21">
        <f t="shared" si="725"/>
        <v>3.4699999999999998</v>
      </c>
      <c r="K1588" s="21" t="str">
        <f t="shared" si="726"/>
        <v>Y</v>
      </c>
      <c r="L1588" s="37" t="str">
        <f t="shared" si="727"/>
        <v>NA</v>
      </c>
      <c r="M1588" s="8" t="str">
        <f t="shared" si="728"/>
        <v>Y</v>
      </c>
      <c r="N1588" s="42">
        <f t="shared" si="729"/>
        <v>5</v>
      </c>
      <c r="O1588" s="43">
        <f t="shared" si="730"/>
        <v>200000</v>
      </c>
      <c r="P1588" s="43" t="str">
        <f t="shared" si="731"/>
        <v>NA</v>
      </c>
      <c r="Q1588" s="24">
        <f t="shared" si="732"/>
        <v>5799.6552000000001</v>
      </c>
      <c r="R1588" s="43">
        <f t="shared" si="733"/>
        <v>0</v>
      </c>
      <c r="S1588" s="24">
        <f t="shared" si="734"/>
        <v>1000000</v>
      </c>
      <c r="T1588" s="25" t="str">
        <f t="shared" si="735"/>
        <v>Y</v>
      </c>
      <c r="U1588" s="44">
        <f t="shared" si="736"/>
        <v>4</v>
      </c>
      <c r="V1588" s="45">
        <f t="shared" si="737"/>
        <v>200000</v>
      </c>
      <c r="W1588" s="45">
        <f t="shared" si="738"/>
        <v>1000000</v>
      </c>
      <c r="X1588" s="28">
        <f t="shared" si="739"/>
        <v>5982.9243043200004</v>
      </c>
      <c r="Y1588" s="28">
        <f t="shared" si="740"/>
        <v>0</v>
      </c>
      <c r="Z1588" s="45" t="str">
        <f t="shared" si="741"/>
        <v>NA</v>
      </c>
      <c r="AA1588" s="29" t="str">
        <f t="shared" si="742"/>
        <v>Y</v>
      </c>
      <c r="AB1588" s="46">
        <f t="shared" si="743"/>
        <v>3</v>
      </c>
      <c r="AC1588" s="31">
        <f t="shared" si="744"/>
        <v>200000</v>
      </c>
      <c r="AD1588" s="31">
        <f t="shared" si="745"/>
        <v>1000000</v>
      </c>
      <c r="AE1588" s="31">
        <f t="shared" si="746"/>
        <v>6171.9847123365125</v>
      </c>
      <c r="AF1588" s="47">
        <f t="shared" si="747"/>
        <v>0</v>
      </c>
      <c r="AG1588" s="31" t="str">
        <f t="shared" si="748"/>
        <v>NA</v>
      </c>
      <c r="AH1588" s="48">
        <f t="shared" si="749"/>
        <v>2</v>
      </c>
      <c r="AI1588" s="33">
        <f t="shared" si="750"/>
        <v>20000</v>
      </c>
      <c r="AJ1588" s="33">
        <f t="shared" si="751"/>
        <v>65000</v>
      </c>
      <c r="AK1588" s="33">
        <f t="shared" si="752"/>
        <v>6367.0194292463466</v>
      </c>
      <c r="AL1588" s="33">
        <f t="shared" si="753"/>
        <v>0</v>
      </c>
      <c r="AM1588" s="34">
        <f t="shared" si="754"/>
        <v>0</v>
      </c>
    </row>
    <row r="1589" spans="1:39" ht="15" customHeight="1" x14ac:dyDescent="0.3">
      <c r="A1589" s="166" t="s">
        <v>4023</v>
      </c>
      <c r="B1589" s="99">
        <v>12813</v>
      </c>
      <c r="C1589" s="99">
        <v>77840</v>
      </c>
      <c r="D1589" s="165">
        <v>44896</v>
      </c>
      <c r="E1589" s="165">
        <v>45244</v>
      </c>
      <c r="F1589" s="166">
        <v>4</v>
      </c>
      <c r="G1589" s="178">
        <v>0.34</v>
      </c>
      <c r="H1589" s="181">
        <v>1</v>
      </c>
      <c r="I1589" s="180">
        <v>5.6800000000000003E-2</v>
      </c>
      <c r="J1589" s="21">
        <f t="shared" si="725"/>
        <v>3.66</v>
      </c>
      <c r="K1589" s="21" t="str">
        <f t="shared" si="726"/>
        <v>Y</v>
      </c>
      <c r="L1589" s="37" t="str">
        <f t="shared" si="727"/>
        <v>NA</v>
      </c>
      <c r="M1589" s="8" t="str">
        <f t="shared" si="728"/>
        <v>Y</v>
      </c>
      <c r="N1589" s="42">
        <f t="shared" si="729"/>
        <v>4</v>
      </c>
      <c r="O1589" s="43">
        <f t="shared" si="730"/>
        <v>200000</v>
      </c>
      <c r="P1589" s="43" t="str">
        <f t="shared" si="731"/>
        <v>NA</v>
      </c>
      <c r="Q1589" s="24">
        <f t="shared" si="732"/>
        <v>13540.778399999999</v>
      </c>
      <c r="R1589" s="43">
        <f t="shared" si="733"/>
        <v>0</v>
      </c>
      <c r="S1589" s="24">
        <f t="shared" si="734"/>
        <v>1000000</v>
      </c>
      <c r="T1589" s="25" t="str">
        <f t="shared" si="735"/>
        <v>Y</v>
      </c>
      <c r="U1589" s="44">
        <f t="shared" si="736"/>
        <v>3</v>
      </c>
      <c r="V1589" s="45">
        <f t="shared" si="737"/>
        <v>200000</v>
      </c>
      <c r="W1589" s="45">
        <f t="shared" si="738"/>
        <v>1000000</v>
      </c>
      <c r="X1589" s="28">
        <f t="shared" si="739"/>
        <v>14309.894613119999</v>
      </c>
      <c r="Y1589" s="28">
        <f t="shared" si="740"/>
        <v>0</v>
      </c>
      <c r="Z1589" s="45" t="str">
        <f t="shared" si="741"/>
        <v>NA</v>
      </c>
      <c r="AA1589" s="29" t="str">
        <f t="shared" si="742"/>
        <v>Y</v>
      </c>
      <c r="AB1589" s="46">
        <f t="shared" si="743"/>
        <v>2</v>
      </c>
      <c r="AC1589" s="31">
        <f t="shared" si="744"/>
        <v>200000</v>
      </c>
      <c r="AD1589" s="31">
        <f t="shared" si="745"/>
        <v>1000000</v>
      </c>
      <c r="AE1589" s="31">
        <f t="shared" si="746"/>
        <v>15122.696627145215</v>
      </c>
      <c r="AF1589" s="47">
        <f t="shared" si="747"/>
        <v>0</v>
      </c>
      <c r="AG1589" s="31" t="str">
        <f t="shared" si="748"/>
        <v>NA</v>
      </c>
      <c r="AH1589" s="48">
        <f t="shared" si="749"/>
        <v>1</v>
      </c>
      <c r="AI1589" s="33">
        <f t="shared" si="750"/>
        <v>20000</v>
      </c>
      <c r="AJ1589" s="33">
        <f t="shared" si="751"/>
        <v>65000</v>
      </c>
      <c r="AK1589" s="33">
        <f t="shared" si="752"/>
        <v>15981.665795567062</v>
      </c>
      <c r="AL1589" s="33">
        <f t="shared" si="753"/>
        <v>0</v>
      </c>
      <c r="AM1589" s="34">
        <f t="shared" si="754"/>
        <v>0</v>
      </c>
    </row>
    <row r="1590" spans="1:39" ht="15" customHeight="1" x14ac:dyDescent="0.3">
      <c r="A1590" s="166" t="s">
        <v>4024</v>
      </c>
      <c r="B1590" s="99">
        <v>23843</v>
      </c>
      <c r="C1590" s="99">
        <v>65554</v>
      </c>
      <c r="D1590" s="165">
        <v>44733</v>
      </c>
      <c r="E1590" s="165">
        <v>44836</v>
      </c>
      <c r="F1590" s="166">
        <v>4</v>
      </c>
      <c r="G1590" s="178">
        <v>1.77</v>
      </c>
      <c r="H1590" s="181">
        <v>0.75</v>
      </c>
      <c r="I1590" s="180">
        <v>3.1800000000000002E-2</v>
      </c>
      <c r="J1590" s="21">
        <f t="shared" si="725"/>
        <v>2.23</v>
      </c>
      <c r="K1590" s="21" t="str">
        <f t="shared" si="726"/>
        <v>Y</v>
      </c>
      <c r="L1590" s="37" t="str">
        <f t="shared" si="727"/>
        <v>NA</v>
      </c>
      <c r="M1590" s="8" t="str">
        <f t="shared" si="728"/>
        <v>Y</v>
      </c>
      <c r="N1590" s="42">
        <f t="shared" si="729"/>
        <v>3</v>
      </c>
      <c r="O1590" s="43">
        <f t="shared" si="730"/>
        <v>200000</v>
      </c>
      <c r="P1590" s="43" t="str">
        <f t="shared" si="731"/>
        <v>NA</v>
      </c>
      <c r="Q1590" s="24">
        <f t="shared" si="732"/>
        <v>24601.207400000003</v>
      </c>
      <c r="R1590" s="43">
        <f t="shared" si="733"/>
        <v>0</v>
      </c>
      <c r="S1590" s="24">
        <f t="shared" si="734"/>
        <v>1000000</v>
      </c>
      <c r="T1590" s="25" t="str">
        <f t="shared" si="735"/>
        <v>Y</v>
      </c>
      <c r="U1590" s="44">
        <f t="shared" si="736"/>
        <v>2</v>
      </c>
      <c r="V1590" s="45">
        <f t="shared" si="737"/>
        <v>200000</v>
      </c>
      <c r="W1590" s="45">
        <f t="shared" si="738"/>
        <v>1000000</v>
      </c>
      <c r="X1590" s="28">
        <f t="shared" si="739"/>
        <v>25383.525795320005</v>
      </c>
      <c r="Y1590" s="28">
        <f t="shared" si="740"/>
        <v>0</v>
      </c>
      <c r="Z1590" s="45" t="str">
        <f t="shared" si="741"/>
        <v>NA</v>
      </c>
      <c r="AA1590" s="29" t="str">
        <f t="shared" si="742"/>
        <v>Y</v>
      </c>
      <c r="AB1590" s="46">
        <f t="shared" si="743"/>
        <v>1</v>
      </c>
      <c r="AC1590" s="31">
        <f t="shared" si="744"/>
        <v>200000</v>
      </c>
      <c r="AD1590" s="31">
        <f t="shared" si="745"/>
        <v>1000000</v>
      </c>
      <c r="AE1590" s="31">
        <f t="shared" si="746"/>
        <v>26190.721915611182</v>
      </c>
      <c r="AF1590" s="47">
        <f t="shared" si="747"/>
        <v>0</v>
      </c>
      <c r="AG1590" s="31" t="str">
        <f t="shared" si="748"/>
        <v>NA</v>
      </c>
      <c r="AH1590" s="48">
        <f t="shared" si="749"/>
        <v>0</v>
      </c>
      <c r="AI1590" s="33">
        <f t="shared" si="750"/>
        <v>0</v>
      </c>
      <c r="AJ1590" s="33">
        <f t="shared" si="751"/>
        <v>0</v>
      </c>
      <c r="AK1590" s="33">
        <f t="shared" si="752"/>
        <v>0</v>
      </c>
      <c r="AL1590" s="33">
        <f t="shared" si="753"/>
        <v>0</v>
      </c>
      <c r="AM1590" s="34">
        <f t="shared" si="754"/>
        <v>0</v>
      </c>
    </row>
    <row r="1591" spans="1:39" ht="15" customHeight="1" x14ac:dyDescent="0.3">
      <c r="A1591" s="166" t="s">
        <v>4025</v>
      </c>
      <c r="B1591" s="99">
        <v>7805</v>
      </c>
      <c r="C1591" s="99">
        <v>86419</v>
      </c>
      <c r="D1591" s="165">
        <v>45466</v>
      </c>
      <c r="E1591" s="165">
        <v>45530</v>
      </c>
      <c r="F1591" s="166">
        <v>2</v>
      </c>
      <c r="G1591" s="178">
        <v>0.84</v>
      </c>
      <c r="H1591" s="181">
        <v>1</v>
      </c>
      <c r="I1591" s="180">
        <v>1.7999999999999999E-2</v>
      </c>
      <c r="J1591" s="21">
        <f t="shared" si="725"/>
        <v>1.1600000000000001</v>
      </c>
      <c r="K1591" s="21" t="str">
        <f t="shared" si="726"/>
        <v>Y</v>
      </c>
      <c r="L1591" s="37" t="str">
        <f t="shared" si="727"/>
        <v>NA</v>
      </c>
      <c r="M1591" s="8" t="str">
        <f t="shared" si="728"/>
        <v>Y</v>
      </c>
      <c r="N1591" s="42">
        <f t="shared" si="729"/>
        <v>2</v>
      </c>
      <c r="O1591" s="43">
        <f t="shared" si="730"/>
        <v>200000</v>
      </c>
      <c r="P1591" s="43" t="str">
        <f t="shared" si="731"/>
        <v>NA</v>
      </c>
      <c r="Q1591" s="24">
        <f t="shared" si="732"/>
        <v>7945.49</v>
      </c>
      <c r="R1591" s="43">
        <f t="shared" si="733"/>
        <v>0</v>
      </c>
      <c r="S1591" s="24">
        <f t="shared" si="734"/>
        <v>1000000</v>
      </c>
      <c r="T1591" s="25" t="str">
        <f t="shared" si="735"/>
        <v>Y</v>
      </c>
      <c r="U1591" s="44">
        <f t="shared" si="736"/>
        <v>1</v>
      </c>
      <c r="V1591" s="45">
        <f t="shared" si="737"/>
        <v>200000</v>
      </c>
      <c r="W1591" s="45">
        <f t="shared" si="738"/>
        <v>1000000</v>
      </c>
      <c r="X1591" s="28">
        <f t="shared" si="739"/>
        <v>8088.50882</v>
      </c>
      <c r="Y1591" s="28">
        <f t="shared" si="740"/>
        <v>0</v>
      </c>
      <c r="Z1591" s="45" t="str">
        <f t="shared" si="741"/>
        <v>NA</v>
      </c>
      <c r="AA1591" s="29" t="str">
        <f t="shared" si="742"/>
        <v>N</v>
      </c>
      <c r="AB1591" s="46">
        <f t="shared" si="743"/>
        <v>0</v>
      </c>
      <c r="AC1591" s="31">
        <f t="shared" si="744"/>
        <v>0</v>
      </c>
      <c r="AD1591" s="31">
        <f t="shared" si="745"/>
        <v>0</v>
      </c>
      <c r="AE1591" s="31">
        <f t="shared" si="746"/>
        <v>0</v>
      </c>
      <c r="AF1591" s="47">
        <f t="shared" si="747"/>
        <v>0</v>
      </c>
      <c r="AG1591" s="31">
        <f t="shared" si="748"/>
        <v>0</v>
      </c>
      <c r="AH1591" s="48">
        <f t="shared" si="749"/>
        <v>0</v>
      </c>
      <c r="AI1591" s="33">
        <f t="shared" si="750"/>
        <v>0</v>
      </c>
      <c r="AJ1591" s="33">
        <f t="shared" si="751"/>
        <v>0</v>
      </c>
      <c r="AK1591" s="33">
        <f t="shared" si="752"/>
        <v>0</v>
      </c>
      <c r="AL1591" s="33">
        <f t="shared" si="753"/>
        <v>0</v>
      </c>
      <c r="AM1591" s="34">
        <f t="shared" si="754"/>
        <v>0</v>
      </c>
    </row>
    <row r="1592" spans="1:39" ht="15" customHeight="1" x14ac:dyDescent="0.3">
      <c r="A1592" s="166" t="s">
        <v>4026</v>
      </c>
      <c r="B1592" s="99">
        <v>13311</v>
      </c>
      <c r="C1592" s="99">
        <v>25439</v>
      </c>
      <c r="D1592" s="165">
        <v>45473</v>
      </c>
      <c r="E1592" s="165">
        <v>45537</v>
      </c>
      <c r="F1592" s="166">
        <v>4</v>
      </c>
      <c r="G1592" s="178">
        <v>1.04</v>
      </c>
      <c r="H1592" s="181">
        <v>0.25</v>
      </c>
      <c r="I1592" s="180">
        <v>6.9000000000000006E-2</v>
      </c>
      <c r="J1592" s="21">
        <f t="shared" si="725"/>
        <v>2.96</v>
      </c>
      <c r="K1592" s="21" t="str">
        <f t="shared" si="726"/>
        <v>Y</v>
      </c>
      <c r="L1592" s="37" t="str">
        <f t="shared" si="727"/>
        <v>NA</v>
      </c>
      <c r="M1592" s="8" t="str">
        <f t="shared" si="728"/>
        <v>Y</v>
      </c>
      <c r="N1592" s="42">
        <f t="shared" si="729"/>
        <v>12</v>
      </c>
      <c r="O1592" s="43">
        <f t="shared" si="730"/>
        <v>200000</v>
      </c>
      <c r="P1592" s="43" t="str">
        <f t="shared" si="731"/>
        <v>NA</v>
      </c>
      <c r="Q1592" s="24">
        <f t="shared" si="732"/>
        <v>14229.458999999999</v>
      </c>
      <c r="R1592" s="43">
        <f t="shared" si="733"/>
        <v>0</v>
      </c>
      <c r="S1592" s="24">
        <f t="shared" si="734"/>
        <v>1000000</v>
      </c>
      <c r="T1592" s="25" t="str">
        <f t="shared" si="735"/>
        <v>Y</v>
      </c>
      <c r="U1592" s="44">
        <f t="shared" si="736"/>
        <v>11</v>
      </c>
      <c r="V1592" s="45">
        <f t="shared" si="737"/>
        <v>200000</v>
      </c>
      <c r="W1592" s="45">
        <f t="shared" si="738"/>
        <v>1000000</v>
      </c>
      <c r="X1592" s="28">
        <f t="shared" si="739"/>
        <v>15211.291670999999</v>
      </c>
      <c r="Y1592" s="28">
        <f t="shared" si="740"/>
        <v>0</v>
      </c>
      <c r="Z1592" s="45" t="str">
        <f t="shared" si="741"/>
        <v>NA</v>
      </c>
      <c r="AA1592" s="29" t="str">
        <f t="shared" si="742"/>
        <v>Y</v>
      </c>
      <c r="AB1592" s="46">
        <f t="shared" si="743"/>
        <v>10</v>
      </c>
      <c r="AC1592" s="31">
        <f t="shared" si="744"/>
        <v>200000</v>
      </c>
      <c r="AD1592" s="31">
        <f t="shared" si="745"/>
        <v>1000000</v>
      </c>
      <c r="AE1592" s="31">
        <f t="shared" si="746"/>
        <v>16260.870796298997</v>
      </c>
      <c r="AF1592" s="47">
        <f t="shared" si="747"/>
        <v>0</v>
      </c>
      <c r="AG1592" s="31" t="str">
        <f t="shared" si="748"/>
        <v>NA</v>
      </c>
      <c r="AH1592" s="48">
        <f t="shared" si="749"/>
        <v>9</v>
      </c>
      <c r="AI1592" s="33">
        <f t="shared" si="750"/>
        <v>20000</v>
      </c>
      <c r="AJ1592" s="33">
        <f t="shared" si="751"/>
        <v>65000</v>
      </c>
      <c r="AK1592" s="33">
        <f t="shared" si="752"/>
        <v>17382.870881243627</v>
      </c>
      <c r="AL1592" s="33">
        <f t="shared" si="753"/>
        <v>0</v>
      </c>
      <c r="AM1592" s="34">
        <f t="shared" si="754"/>
        <v>0</v>
      </c>
    </row>
    <row r="1593" spans="1:39" ht="15" customHeight="1" x14ac:dyDescent="0.3">
      <c r="A1593" s="166" t="s">
        <v>4027</v>
      </c>
      <c r="B1593" s="99">
        <v>6452</v>
      </c>
      <c r="C1593" s="99">
        <v>62628</v>
      </c>
      <c r="D1593" s="165">
        <v>45086</v>
      </c>
      <c r="E1593" s="165">
        <v>45289</v>
      </c>
      <c r="F1593" s="166">
        <v>2</v>
      </c>
      <c r="G1593" s="178">
        <v>1.68</v>
      </c>
      <c r="H1593" s="181">
        <v>1</v>
      </c>
      <c r="I1593" s="180">
        <v>8.3699999999999997E-2</v>
      </c>
      <c r="J1593" s="21">
        <f t="shared" si="725"/>
        <v>0.32000000000000006</v>
      </c>
      <c r="K1593" s="21" t="str">
        <f t="shared" si="726"/>
        <v>Y</v>
      </c>
      <c r="L1593" s="37" t="str">
        <f t="shared" si="727"/>
        <v>NA</v>
      </c>
      <c r="M1593" s="8" t="str">
        <f t="shared" si="728"/>
        <v>Y</v>
      </c>
      <c r="N1593" s="42">
        <f t="shared" si="729"/>
        <v>1</v>
      </c>
      <c r="O1593" s="43">
        <f t="shared" si="730"/>
        <v>200000</v>
      </c>
      <c r="P1593" s="43" t="str">
        <f t="shared" si="731"/>
        <v>NA</v>
      </c>
      <c r="Q1593" s="24">
        <f t="shared" si="732"/>
        <v>6992.0323999999991</v>
      </c>
      <c r="R1593" s="43">
        <f t="shared" si="733"/>
        <v>0</v>
      </c>
      <c r="S1593" s="24">
        <f t="shared" si="734"/>
        <v>1000000</v>
      </c>
      <c r="T1593" s="25" t="str">
        <f t="shared" si="735"/>
        <v>N</v>
      </c>
      <c r="U1593" s="44">
        <f t="shared" si="736"/>
        <v>0</v>
      </c>
      <c r="V1593" s="45">
        <f t="shared" si="737"/>
        <v>0</v>
      </c>
      <c r="W1593" s="45">
        <f t="shared" si="738"/>
        <v>0</v>
      </c>
      <c r="X1593" s="28">
        <f t="shared" si="739"/>
        <v>0</v>
      </c>
      <c r="Y1593" s="28">
        <f t="shared" si="740"/>
        <v>0</v>
      </c>
      <c r="Z1593" s="45">
        <f t="shared" si="741"/>
        <v>0</v>
      </c>
      <c r="AA1593" s="29" t="str">
        <f t="shared" si="742"/>
        <v>N</v>
      </c>
      <c r="AB1593" s="46">
        <f t="shared" si="743"/>
        <v>0</v>
      </c>
      <c r="AC1593" s="31">
        <f t="shared" si="744"/>
        <v>0</v>
      </c>
      <c r="AD1593" s="31">
        <f t="shared" si="745"/>
        <v>0</v>
      </c>
      <c r="AE1593" s="31">
        <f t="shared" si="746"/>
        <v>0</v>
      </c>
      <c r="AF1593" s="47">
        <f t="shared" si="747"/>
        <v>0</v>
      </c>
      <c r="AG1593" s="31">
        <f t="shared" si="748"/>
        <v>0</v>
      </c>
      <c r="AH1593" s="48">
        <f t="shared" si="749"/>
        <v>0</v>
      </c>
      <c r="AI1593" s="33">
        <f t="shared" si="750"/>
        <v>0</v>
      </c>
      <c r="AJ1593" s="33">
        <f t="shared" si="751"/>
        <v>0</v>
      </c>
      <c r="AK1593" s="33">
        <f t="shared" si="752"/>
        <v>0</v>
      </c>
      <c r="AL1593" s="33">
        <f t="shared" si="753"/>
        <v>0</v>
      </c>
      <c r="AM1593" s="34">
        <f t="shared" si="754"/>
        <v>0</v>
      </c>
    </row>
    <row r="1594" spans="1:39" ht="15" customHeight="1" x14ac:dyDescent="0.3">
      <c r="A1594" s="166" t="s">
        <v>4028</v>
      </c>
      <c r="B1594" s="99">
        <v>9418</v>
      </c>
      <c r="C1594" s="99">
        <v>27688</v>
      </c>
      <c r="D1594" s="165">
        <v>44738</v>
      </c>
      <c r="E1594" s="165">
        <v>45002</v>
      </c>
      <c r="F1594" s="166">
        <v>2</v>
      </c>
      <c r="G1594" s="178">
        <v>0.66</v>
      </c>
      <c r="H1594" s="181">
        <v>0.25</v>
      </c>
      <c r="I1594" s="180">
        <v>7.0400000000000004E-2</v>
      </c>
      <c r="J1594" s="21">
        <f t="shared" si="725"/>
        <v>1.3399999999999999</v>
      </c>
      <c r="K1594" s="21" t="str">
        <f t="shared" si="726"/>
        <v>Y</v>
      </c>
      <c r="L1594" s="37" t="str">
        <f t="shared" si="727"/>
        <v>NA</v>
      </c>
      <c r="M1594" s="8" t="str">
        <f t="shared" si="728"/>
        <v>Y</v>
      </c>
      <c r="N1594" s="42">
        <f t="shared" si="729"/>
        <v>6</v>
      </c>
      <c r="O1594" s="43">
        <f t="shared" si="730"/>
        <v>200000</v>
      </c>
      <c r="P1594" s="43" t="str">
        <f t="shared" si="731"/>
        <v>NA</v>
      </c>
      <c r="Q1594" s="24">
        <f t="shared" si="732"/>
        <v>10081.0272</v>
      </c>
      <c r="R1594" s="43">
        <f t="shared" si="733"/>
        <v>0</v>
      </c>
      <c r="S1594" s="24">
        <f t="shared" si="734"/>
        <v>1000000</v>
      </c>
      <c r="T1594" s="25" t="str">
        <f t="shared" si="735"/>
        <v>Y</v>
      </c>
      <c r="U1594" s="44">
        <f t="shared" si="736"/>
        <v>5</v>
      </c>
      <c r="V1594" s="45">
        <f t="shared" si="737"/>
        <v>200000</v>
      </c>
      <c r="W1594" s="45">
        <f t="shared" si="738"/>
        <v>1000000</v>
      </c>
      <c r="X1594" s="28">
        <f t="shared" si="739"/>
        <v>10790.731514880001</v>
      </c>
      <c r="Y1594" s="28">
        <f t="shared" si="740"/>
        <v>0</v>
      </c>
      <c r="Z1594" s="45" t="str">
        <f t="shared" si="741"/>
        <v>NA</v>
      </c>
      <c r="AA1594" s="29" t="str">
        <f t="shared" si="742"/>
        <v>N</v>
      </c>
      <c r="AB1594" s="46">
        <f t="shared" si="743"/>
        <v>4</v>
      </c>
      <c r="AC1594" s="31">
        <f t="shared" si="744"/>
        <v>20000</v>
      </c>
      <c r="AD1594" s="31">
        <f t="shared" si="745"/>
        <v>65000</v>
      </c>
      <c r="AE1594" s="31">
        <f t="shared" si="746"/>
        <v>11550.399013527553</v>
      </c>
      <c r="AF1594" s="47">
        <f t="shared" si="747"/>
        <v>0</v>
      </c>
      <c r="AG1594" s="31">
        <f t="shared" si="748"/>
        <v>4889.8422715924462</v>
      </c>
      <c r="AH1594" s="48">
        <f t="shared" si="749"/>
        <v>3</v>
      </c>
      <c r="AI1594" s="33">
        <f t="shared" si="750"/>
        <v>20000</v>
      </c>
      <c r="AJ1594" s="33">
        <f t="shared" si="751"/>
        <v>65000</v>
      </c>
      <c r="AK1594" s="33">
        <f t="shared" si="752"/>
        <v>4889.8422715924462</v>
      </c>
      <c r="AL1594" s="33">
        <f t="shared" si="753"/>
        <v>7473.7048324874468</v>
      </c>
      <c r="AM1594" s="34">
        <f t="shared" si="754"/>
        <v>7473.7048324874468</v>
      </c>
    </row>
    <row r="1595" spans="1:39" ht="15" customHeight="1" x14ac:dyDescent="0.3">
      <c r="A1595" s="166" t="s">
        <v>4029</v>
      </c>
      <c r="B1595" s="99">
        <v>15160</v>
      </c>
      <c r="C1595" s="99">
        <v>92712</v>
      </c>
      <c r="D1595" s="165">
        <v>45389</v>
      </c>
      <c r="E1595" s="165">
        <v>45697</v>
      </c>
      <c r="F1595" s="166">
        <v>4</v>
      </c>
      <c r="G1595" s="178">
        <v>1.0900000000000001</v>
      </c>
      <c r="H1595" s="181">
        <v>0.5</v>
      </c>
      <c r="I1595" s="180">
        <v>3.5000000000000003E-2</v>
      </c>
      <c r="J1595" s="21">
        <f t="shared" ref="J1595:J1658" si="755">MAX(0, F1595-G1595)</f>
        <v>2.91</v>
      </c>
      <c r="K1595" s="21" t="str">
        <f t="shared" ref="K1595:K1658" si="756">IF(
  AND(
    E1595 &gt;= D1595-10,
    E1595 &lt;= DATE(2028,6,30),
    J1595 &gt; 0
  ),
  "Y",
  "N"
)</f>
        <v>Y</v>
      </c>
      <c r="L1595" s="37" t="str">
        <f t="shared" ref="L1595:L1658" si="757">IF(
  J1595=0,
  0,
  IF(
    K1595="Y",
    "NA",
    MAX(0, 65000-C1595)
  )
)</f>
        <v>NA</v>
      </c>
      <c r="M1595" s="8" t="str">
        <f t="shared" ref="M1595:M1658" si="758">IF(AND(K1595="Y",J1595&gt;0),"Y","N")</f>
        <v>Y</v>
      </c>
      <c r="N1595" s="42">
        <f t="shared" ref="N1595:N1658" si="759">ROUNDUP(J1595/H1595, 0)</f>
        <v>6</v>
      </c>
      <c r="O1595" s="43">
        <f t="shared" ref="O1595:O1658" si="760">IF(
  N1595=0,
  0,
  IF(
    M1595="Y",
    200000,
    20000
  )
)</f>
        <v>200000</v>
      </c>
      <c r="P1595" s="43" t="str">
        <f t="shared" ref="P1595:P1658" si="761">IF(
  N1595=0,
  0,
  IF(
    M1595="Y",
    "NA",
    MAX(0, 65000)
  )
)</f>
        <v>NA</v>
      </c>
      <c r="Q1595" s="24">
        <f t="shared" ref="Q1595:Q1658" si="762">IF(
  N1595=0,
  0,
  MAX(0, MIN(B1595*(1+I1595), O1595, L1595))
)</f>
        <v>15690.599999999999</v>
      </c>
      <c r="R1595" s="43">
        <f t="shared" ref="R1595:R1658" si="763">IF(
  N1595=0,
  0,
  MAX(0, (B1595*(1+I1595))-Q1595)
)</f>
        <v>0</v>
      </c>
      <c r="S1595" s="24">
        <f t="shared" ref="S1595:S1658" si="764">IF(
    M1595="Y",
    1000000,
    MAX(0, 65000-C1595-Q1595)
  )</f>
        <v>1000000</v>
      </c>
      <c r="T1595" s="25" t="str">
        <f t="shared" ref="T1595:T1658" si="765">IF(AND(K1595="Y",J1595&gt;1),"Y","N")</f>
        <v>Y</v>
      </c>
      <c r="U1595" s="44">
        <f t="shared" ref="U1595:U1658" si="766">MAX(0,(N1595-1))</f>
        <v>5</v>
      </c>
      <c r="V1595" s="45">
        <f t="shared" ref="V1595:V1658" si="767">IF(
  U1595=0,
  0,
  IF(
    T1595="Y",
    200000,
    20000
  )
)</f>
        <v>200000</v>
      </c>
      <c r="W1595" s="45">
        <f t="shared" ref="W1595:W1658" si="768">IF(
  U1595=0,
  0,
  IF(
    T1595="Y",
    1000000,
    MAX(0, 65000)
  )
)</f>
        <v>1000000</v>
      </c>
      <c r="X1595" s="28">
        <f t="shared" ref="X1595:X1658" si="769">IF(
  U1595=0,
  0,
  MAX(0, MIN(B1595*(1+I1595)*(1+I1595), V1595, S1595, (W1595-C1595))
)
)</f>
        <v>16239.770999999997</v>
      </c>
      <c r="Y1595" s="28">
        <f t="shared" ref="Y1595:Y1658" si="770">IF(
  U1595=0,
  0,
  MAX(0, (B1595*(1+I1595)*(1+I1595)-X1595)
)
)</f>
        <v>0</v>
      </c>
      <c r="Z1595" s="45" t="str">
        <f t="shared" ref="Z1595:Z1658" si="771">IF(
    T1595="Y",
    "NA",
    MAX(0, W1595-C1595-Q1595-X1595)
  )</f>
        <v>NA</v>
      </c>
      <c r="AA1595" s="29" t="str">
        <f t="shared" ref="AA1595:AA1658" si="772">IF(AND(K1595="Y",J1595&gt;2),"Y","N")</f>
        <v>Y</v>
      </c>
      <c r="AB1595" s="46">
        <f t="shared" ref="AB1595:AB1658" si="773">MAX(0,(U1595-1))</f>
        <v>4</v>
      </c>
      <c r="AC1595" s="31">
        <f t="shared" ref="AC1595:AC1658" si="774">IF(
  AB1595=0,
  0,
  IF(
    AA1595="Y",
    200000,
    20000
  )
)</f>
        <v>200000</v>
      </c>
      <c r="AD1595" s="31">
        <f t="shared" ref="AD1595:AD1658" si="775">IF(
  AB1595=0,
  0,
  IF(
    AA1595="Y",
    1000000,
    MAX(0, 65000)
  )
)</f>
        <v>1000000</v>
      </c>
      <c r="AE1595" s="31">
        <f t="shared" ref="AE1595:AE1658" si="776">IF(
  AB1595=0,
  0,
  MAX(0, MIN(B1595*(1+I1595)*(1+I1595)*(1+I1595), AC1595, Z1595))
)</f>
        <v>16808.162984999995</v>
      </c>
      <c r="AF1595" s="47">
        <f t="shared" ref="AF1595:AF1658" si="777">IF(
  AB1595=0,
  0,
  MAX(0, (B1595*(1+I1595)*(1+I1595)*(1+I1595)-AE1595)
)
)</f>
        <v>0</v>
      </c>
      <c r="AG1595" s="31" t="str">
        <f t="shared" ref="AG1595:AG1658" si="778">IF(
    AA1595="Y",
    "NA",
    MAX(0, AD1595-C1595-Q1595-X1595-AE1595)
  )</f>
        <v>NA</v>
      </c>
      <c r="AH1595" s="48">
        <f t="shared" si="749"/>
        <v>3</v>
      </c>
      <c r="AI1595" s="33">
        <f t="shared" si="750"/>
        <v>20000</v>
      </c>
      <c r="AJ1595" s="33">
        <f t="shared" si="751"/>
        <v>65000</v>
      </c>
      <c r="AK1595" s="33">
        <f t="shared" si="752"/>
        <v>17396.448689474993</v>
      </c>
      <c r="AL1595" s="33">
        <f t="shared" si="753"/>
        <v>0</v>
      </c>
      <c r="AM1595" s="34">
        <f t="shared" si="754"/>
        <v>0</v>
      </c>
    </row>
    <row r="1596" spans="1:39" ht="15" customHeight="1" x14ac:dyDescent="0.3">
      <c r="A1596" s="166" t="s">
        <v>4030</v>
      </c>
      <c r="B1596" s="99">
        <v>13952</v>
      </c>
      <c r="C1596" s="99">
        <v>40267</v>
      </c>
      <c r="D1596" s="165">
        <v>44567</v>
      </c>
      <c r="E1596" s="165">
        <v>44785</v>
      </c>
      <c r="F1596" s="166">
        <v>4</v>
      </c>
      <c r="G1596" s="178">
        <v>3.57</v>
      </c>
      <c r="H1596" s="181">
        <v>1</v>
      </c>
      <c r="I1596" s="180">
        <v>7.7600000000000002E-2</v>
      </c>
      <c r="J1596" s="21">
        <f t="shared" si="755"/>
        <v>0.43000000000000016</v>
      </c>
      <c r="K1596" s="21" t="str">
        <f t="shared" si="756"/>
        <v>Y</v>
      </c>
      <c r="L1596" s="37" t="str">
        <f t="shared" si="757"/>
        <v>NA</v>
      </c>
      <c r="M1596" s="8" t="str">
        <f t="shared" si="758"/>
        <v>Y</v>
      </c>
      <c r="N1596" s="42">
        <f t="shared" si="759"/>
        <v>1</v>
      </c>
      <c r="O1596" s="43">
        <f t="shared" si="760"/>
        <v>200000</v>
      </c>
      <c r="P1596" s="43" t="str">
        <f t="shared" si="761"/>
        <v>NA</v>
      </c>
      <c r="Q1596" s="24">
        <f t="shared" si="762"/>
        <v>15034.675199999998</v>
      </c>
      <c r="R1596" s="43">
        <f t="shared" si="763"/>
        <v>0</v>
      </c>
      <c r="S1596" s="24">
        <f t="shared" si="764"/>
        <v>1000000</v>
      </c>
      <c r="T1596" s="25" t="str">
        <f t="shared" si="765"/>
        <v>N</v>
      </c>
      <c r="U1596" s="44">
        <f t="shared" si="766"/>
        <v>0</v>
      </c>
      <c r="V1596" s="45">
        <f t="shared" si="767"/>
        <v>0</v>
      </c>
      <c r="W1596" s="45">
        <f t="shared" si="768"/>
        <v>0</v>
      </c>
      <c r="X1596" s="28">
        <f t="shared" si="769"/>
        <v>0</v>
      </c>
      <c r="Y1596" s="28">
        <f t="shared" si="770"/>
        <v>0</v>
      </c>
      <c r="Z1596" s="45">
        <f t="shared" si="771"/>
        <v>0</v>
      </c>
      <c r="AA1596" s="29" t="str">
        <f t="shared" si="772"/>
        <v>N</v>
      </c>
      <c r="AB1596" s="46">
        <f t="shared" si="773"/>
        <v>0</v>
      </c>
      <c r="AC1596" s="31">
        <f t="shared" si="774"/>
        <v>0</v>
      </c>
      <c r="AD1596" s="31">
        <f t="shared" si="775"/>
        <v>0</v>
      </c>
      <c r="AE1596" s="31">
        <f t="shared" si="776"/>
        <v>0</v>
      </c>
      <c r="AF1596" s="47">
        <f t="shared" si="777"/>
        <v>0</v>
      </c>
      <c r="AG1596" s="31">
        <f t="shared" si="778"/>
        <v>0</v>
      </c>
      <c r="AH1596" s="48">
        <f t="shared" si="749"/>
        <v>0</v>
      </c>
      <c r="AI1596" s="33">
        <f t="shared" si="750"/>
        <v>0</v>
      </c>
      <c r="AJ1596" s="33">
        <f t="shared" si="751"/>
        <v>0</v>
      </c>
      <c r="AK1596" s="33">
        <f t="shared" si="752"/>
        <v>0</v>
      </c>
      <c r="AL1596" s="33">
        <f t="shared" si="753"/>
        <v>0</v>
      </c>
      <c r="AM1596" s="34">
        <f t="shared" si="754"/>
        <v>0</v>
      </c>
    </row>
    <row r="1597" spans="1:39" ht="15" customHeight="1" x14ac:dyDescent="0.3">
      <c r="A1597" s="166" t="s">
        <v>4031</v>
      </c>
      <c r="B1597" s="99">
        <v>11121</v>
      </c>
      <c r="C1597" s="99">
        <v>86159</v>
      </c>
      <c r="D1597" s="165">
        <v>44787</v>
      </c>
      <c r="E1597" s="165">
        <v>45071</v>
      </c>
      <c r="F1597" s="166">
        <v>4</v>
      </c>
      <c r="G1597" s="178">
        <v>3.7</v>
      </c>
      <c r="H1597" s="181">
        <v>0.75</v>
      </c>
      <c r="I1597" s="180">
        <v>7.1099999999999997E-2</v>
      </c>
      <c r="J1597" s="21">
        <f t="shared" si="755"/>
        <v>0.29999999999999982</v>
      </c>
      <c r="K1597" s="21" t="str">
        <f t="shared" si="756"/>
        <v>Y</v>
      </c>
      <c r="L1597" s="37" t="str">
        <f t="shared" si="757"/>
        <v>NA</v>
      </c>
      <c r="M1597" s="8" t="str">
        <f t="shared" si="758"/>
        <v>Y</v>
      </c>
      <c r="N1597" s="42">
        <f t="shared" si="759"/>
        <v>1</v>
      </c>
      <c r="O1597" s="43">
        <f t="shared" si="760"/>
        <v>200000</v>
      </c>
      <c r="P1597" s="43" t="str">
        <f t="shared" si="761"/>
        <v>NA</v>
      </c>
      <c r="Q1597" s="24">
        <f t="shared" si="762"/>
        <v>11911.703099999999</v>
      </c>
      <c r="R1597" s="43">
        <f t="shared" si="763"/>
        <v>0</v>
      </c>
      <c r="S1597" s="24">
        <f t="shared" si="764"/>
        <v>1000000</v>
      </c>
      <c r="T1597" s="25" t="str">
        <f t="shared" si="765"/>
        <v>N</v>
      </c>
      <c r="U1597" s="44">
        <f t="shared" si="766"/>
        <v>0</v>
      </c>
      <c r="V1597" s="45">
        <f t="shared" si="767"/>
        <v>0</v>
      </c>
      <c r="W1597" s="45">
        <f t="shared" si="768"/>
        <v>0</v>
      </c>
      <c r="X1597" s="28">
        <f t="shared" si="769"/>
        <v>0</v>
      </c>
      <c r="Y1597" s="28">
        <f t="shared" si="770"/>
        <v>0</v>
      </c>
      <c r="Z1597" s="45">
        <f t="shared" si="771"/>
        <v>0</v>
      </c>
      <c r="AA1597" s="29" t="str">
        <f t="shared" si="772"/>
        <v>N</v>
      </c>
      <c r="AB1597" s="46">
        <f t="shared" si="773"/>
        <v>0</v>
      </c>
      <c r="AC1597" s="31">
        <f t="shared" si="774"/>
        <v>0</v>
      </c>
      <c r="AD1597" s="31">
        <f t="shared" si="775"/>
        <v>0</v>
      </c>
      <c r="AE1597" s="31">
        <f t="shared" si="776"/>
        <v>0</v>
      </c>
      <c r="AF1597" s="47">
        <f t="shared" si="777"/>
        <v>0</v>
      </c>
      <c r="AG1597" s="31">
        <f t="shared" si="778"/>
        <v>0</v>
      </c>
      <c r="AH1597" s="48">
        <f t="shared" si="749"/>
        <v>0</v>
      </c>
      <c r="AI1597" s="33">
        <f t="shared" si="750"/>
        <v>0</v>
      </c>
      <c r="AJ1597" s="33">
        <f t="shared" si="751"/>
        <v>0</v>
      </c>
      <c r="AK1597" s="33">
        <f t="shared" si="752"/>
        <v>0</v>
      </c>
      <c r="AL1597" s="33">
        <f t="shared" si="753"/>
        <v>0</v>
      </c>
      <c r="AM1597" s="34">
        <f t="shared" si="754"/>
        <v>0</v>
      </c>
    </row>
    <row r="1598" spans="1:39" ht="15" customHeight="1" x14ac:dyDescent="0.3">
      <c r="A1598" s="166" t="s">
        <v>4032</v>
      </c>
      <c r="B1598" s="99">
        <v>19110</v>
      </c>
      <c r="C1598" s="99">
        <v>108074</v>
      </c>
      <c r="D1598" s="165">
        <v>44520</v>
      </c>
      <c r="E1598" s="165">
        <v>44642</v>
      </c>
      <c r="F1598" s="166">
        <v>4</v>
      </c>
      <c r="G1598" s="178">
        <v>1.35</v>
      </c>
      <c r="H1598" s="181">
        <v>0.25</v>
      </c>
      <c r="I1598" s="180">
        <v>3.7999999999999999E-2</v>
      </c>
      <c r="J1598" s="21">
        <f t="shared" si="755"/>
        <v>2.65</v>
      </c>
      <c r="K1598" s="21" t="str">
        <f t="shared" si="756"/>
        <v>Y</v>
      </c>
      <c r="L1598" s="37" t="str">
        <f t="shared" si="757"/>
        <v>NA</v>
      </c>
      <c r="M1598" s="8" t="str">
        <f t="shared" si="758"/>
        <v>Y</v>
      </c>
      <c r="N1598" s="42">
        <f t="shared" si="759"/>
        <v>11</v>
      </c>
      <c r="O1598" s="43">
        <f t="shared" si="760"/>
        <v>200000</v>
      </c>
      <c r="P1598" s="43" t="str">
        <f t="shared" si="761"/>
        <v>NA</v>
      </c>
      <c r="Q1598" s="24">
        <f t="shared" si="762"/>
        <v>19836.18</v>
      </c>
      <c r="R1598" s="43">
        <f t="shared" si="763"/>
        <v>0</v>
      </c>
      <c r="S1598" s="24">
        <f t="shared" si="764"/>
        <v>1000000</v>
      </c>
      <c r="T1598" s="25" t="str">
        <f t="shared" si="765"/>
        <v>Y</v>
      </c>
      <c r="U1598" s="44">
        <f t="shared" si="766"/>
        <v>10</v>
      </c>
      <c r="V1598" s="45">
        <f t="shared" si="767"/>
        <v>200000</v>
      </c>
      <c r="W1598" s="45">
        <f t="shared" si="768"/>
        <v>1000000</v>
      </c>
      <c r="X1598" s="28">
        <f t="shared" si="769"/>
        <v>20589.954840000002</v>
      </c>
      <c r="Y1598" s="28">
        <f t="shared" si="770"/>
        <v>0</v>
      </c>
      <c r="Z1598" s="45" t="str">
        <f t="shared" si="771"/>
        <v>NA</v>
      </c>
      <c r="AA1598" s="29" t="str">
        <f t="shared" si="772"/>
        <v>Y</v>
      </c>
      <c r="AB1598" s="46">
        <f t="shared" si="773"/>
        <v>9</v>
      </c>
      <c r="AC1598" s="31">
        <f t="shared" si="774"/>
        <v>200000</v>
      </c>
      <c r="AD1598" s="31">
        <f t="shared" si="775"/>
        <v>1000000</v>
      </c>
      <c r="AE1598" s="31">
        <f t="shared" si="776"/>
        <v>21372.373123920002</v>
      </c>
      <c r="AF1598" s="47">
        <f t="shared" si="777"/>
        <v>0</v>
      </c>
      <c r="AG1598" s="31" t="str">
        <f t="shared" si="778"/>
        <v>NA</v>
      </c>
      <c r="AH1598" s="48">
        <f t="shared" si="749"/>
        <v>8</v>
      </c>
      <c r="AI1598" s="33">
        <f t="shared" si="750"/>
        <v>20000</v>
      </c>
      <c r="AJ1598" s="33">
        <f t="shared" si="751"/>
        <v>65000</v>
      </c>
      <c r="AK1598" s="33">
        <f t="shared" si="752"/>
        <v>20000</v>
      </c>
      <c r="AL1598" s="33">
        <f t="shared" si="753"/>
        <v>2184.5233026289643</v>
      </c>
      <c r="AM1598" s="34">
        <f t="shared" si="754"/>
        <v>2184.5233026289643</v>
      </c>
    </row>
    <row r="1599" spans="1:39" ht="15" customHeight="1" x14ac:dyDescent="0.3">
      <c r="A1599" s="166" t="s">
        <v>4033</v>
      </c>
      <c r="B1599" s="99">
        <v>19611</v>
      </c>
      <c r="C1599" s="99">
        <v>108597</v>
      </c>
      <c r="D1599" s="165">
        <v>44735</v>
      </c>
      <c r="E1599" s="165">
        <v>44983</v>
      </c>
      <c r="F1599" s="166">
        <v>2</v>
      </c>
      <c r="G1599" s="178">
        <v>1.41</v>
      </c>
      <c r="H1599" s="181">
        <v>0.75</v>
      </c>
      <c r="I1599" s="180">
        <v>4.6300000000000001E-2</v>
      </c>
      <c r="J1599" s="21">
        <f t="shared" si="755"/>
        <v>0.59000000000000008</v>
      </c>
      <c r="K1599" s="21" t="str">
        <f t="shared" si="756"/>
        <v>Y</v>
      </c>
      <c r="L1599" s="37" t="str">
        <f t="shared" si="757"/>
        <v>NA</v>
      </c>
      <c r="M1599" s="8" t="str">
        <f t="shared" si="758"/>
        <v>Y</v>
      </c>
      <c r="N1599" s="42">
        <f t="shared" si="759"/>
        <v>1</v>
      </c>
      <c r="O1599" s="43">
        <f t="shared" si="760"/>
        <v>200000</v>
      </c>
      <c r="P1599" s="43" t="str">
        <f t="shared" si="761"/>
        <v>NA</v>
      </c>
      <c r="Q1599" s="24">
        <f t="shared" si="762"/>
        <v>20518.989300000001</v>
      </c>
      <c r="R1599" s="43">
        <f t="shared" si="763"/>
        <v>0</v>
      </c>
      <c r="S1599" s="24">
        <f t="shared" si="764"/>
        <v>1000000</v>
      </c>
      <c r="T1599" s="25" t="str">
        <f t="shared" si="765"/>
        <v>N</v>
      </c>
      <c r="U1599" s="44">
        <f t="shared" si="766"/>
        <v>0</v>
      </c>
      <c r="V1599" s="45">
        <f t="shared" si="767"/>
        <v>0</v>
      </c>
      <c r="W1599" s="45">
        <f t="shared" si="768"/>
        <v>0</v>
      </c>
      <c r="X1599" s="28">
        <f t="shared" si="769"/>
        <v>0</v>
      </c>
      <c r="Y1599" s="28">
        <f t="shared" si="770"/>
        <v>0</v>
      </c>
      <c r="Z1599" s="45">
        <f t="shared" si="771"/>
        <v>0</v>
      </c>
      <c r="AA1599" s="29" t="str">
        <f t="shared" si="772"/>
        <v>N</v>
      </c>
      <c r="AB1599" s="46">
        <f t="shared" si="773"/>
        <v>0</v>
      </c>
      <c r="AC1599" s="31">
        <f t="shared" si="774"/>
        <v>0</v>
      </c>
      <c r="AD1599" s="31">
        <f t="shared" si="775"/>
        <v>0</v>
      </c>
      <c r="AE1599" s="31">
        <f t="shared" si="776"/>
        <v>0</v>
      </c>
      <c r="AF1599" s="47">
        <f t="shared" si="777"/>
        <v>0</v>
      </c>
      <c r="AG1599" s="31">
        <f t="shared" si="778"/>
        <v>0</v>
      </c>
      <c r="AH1599" s="48">
        <f t="shared" si="749"/>
        <v>0</v>
      </c>
      <c r="AI1599" s="33">
        <f t="shared" si="750"/>
        <v>0</v>
      </c>
      <c r="AJ1599" s="33">
        <f t="shared" si="751"/>
        <v>0</v>
      </c>
      <c r="AK1599" s="33">
        <f t="shared" si="752"/>
        <v>0</v>
      </c>
      <c r="AL1599" s="33">
        <f t="shared" si="753"/>
        <v>0</v>
      </c>
      <c r="AM1599" s="34">
        <f t="shared" si="754"/>
        <v>0</v>
      </c>
    </row>
    <row r="1600" spans="1:39" ht="15" customHeight="1" x14ac:dyDescent="0.3">
      <c r="A1600" s="166" t="s">
        <v>4034</v>
      </c>
      <c r="B1600" s="99">
        <v>19252</v>
      </c>
      <c r="C1600" s="99">
        <v>65238</v>
      </c>
      <c r="D1600" s="165">
        <v>44895</v>
      </c>
      <c r="E1600" s="165">
        <v>44954</v>
      </c>
      <c r="F1600" s="166">
        <v>2</v>
      </c>
      <c r="G1600" s="178">
        <v>1.38</v>
      </c>
      <c r="H1600" s="181">
        <v>1</v>
      </c>
      <c r="I1600" s="180">
        <v>4.0399999999999998E-2</v>
      </c>
      <c r="J1600" s="21">
        <f t="shared" si="755"/>
        <v>0.62000000000000011</v>
      </c>
      <c r="K1600" s="21" t="str">
        <f t="shared" si="756"/>
        <v>Y</v>
      </c>
      <c r="L1600" s="37" t="str">
        <f t="shared" si="757"/>
        <v>NA</v>
      </c>
      <c r="M1600" s="8" t="str">
        <f t="shared" si="758"/>
        <v>Y</v>
      </c>
      <c r="N1600" s="42">
        <f t="shared" si="759"/>
        <v>1</v>
      </c>
      <c r="O1600" s="43">
        <f t="shared" si="760"/>
        <v>200000</v>
      </c>
      <c r="P1600" s="43" t="str">
        <f t="shared" si="761"/>
        <v>NA</v>
      </c>
      <c r="Q1600" s="24">
        <f t="shared" si="762"/>
        <v>20029.7808</v>
      </c>
      <c r="R1600" s="43">
        <f t="shared" si="763"/>
        <v>0</v>
      </c>
      <c r="S1600" s="24">
        <f t="shared" si="764"/>
        <v>1000000</v>
      </c>
      <c r="T1600" s="25" t="str">
        <f t="shared" si="765"/>
        <v>N</v>
      </c>
      <c r="U1600" s="44">
        <f t="shared" si="766"/>
        <v>0</v>
      </c>
      <c r="V1600" s="45">
        <f t="shared" si="767"/>
        <v>0</v>
      </c>
      <c r="W1600" s="45">
        <f t="shared" si="768"/>
        <v>0</v>
      </c>
      <c r="X1600" s="28">
        <f t="shared" si="769"/>
        <v>0</v>
      </c>
      <c r="Y1600" s="28">
        <f t="shared" si="770"/>
        <v>0</v>
      </c>
      <c r="Z1600" s="45">
        <f t="shared" si="771"/>
        <v>0</v>
      </c>
      <c r="AA1600" s="29" t="str">
        <f t="shared" si="772"/>
        <v>N</v>
      </c>
      <c r="AB1600" s="46">
        <f t="shared" si="773"/>
        <v>0</v>
      </c>
      <c r="AC1600" s="31">
        <f t="shared" si="774"/>
        <v>0</v>
      </c>
      <c r="AD1600" s="31">
        <f t="shared" si="775"/>
        <v>0</v>
      </c>
      <c r="AE1600" s="31">
        <f t="shared" si="776"/>
        <v>0</v>
      </c>
      <c r="AF1600" s="47">
        <f t="shared" si="777"/>
        <v>0</v>
      </c>
      <c r="AG1600" s="31">
        <f t="shared" si="778"/>
        <v>0</v>
      </c>
      <c r="AH1600" s="48">
        <f t="shared" si="749"/>
        <v>0</v>
      </c>
      <c r="AI1600" s="33">
        <f t="shared" si="750"/>
        <v>0</v>
      </c>
      <c r="AJ1600" s="33">
        <f t="shared" si="751"/>
        <v>0</v>
      </c>
      <c r="AK1600" s="33">
        <f t="shared" si="752"/>
        <v>0</v>
      </c>
      <c r="AL1600" s="33">
        <f t="shared" si="753"/>
        <v>0</v>
      </c>
      <c r="AM1600" s="34">
        <f t="shared" si="754"/>
        <v>0</v>
      </c>
    </row>
    <row r="1601" spans="1:39" ht="15" customHeight="1" x14ac:dyDescent="0.3">
      <c r="A1601" s="166" t="s">
        <v>4035</v>
      </c>
      <c r="B1601" s="99">
        <v>9678</v>
      </c>
      <c r="C1601" s="99">
        <v>99313</v>
      </c>
      <c r="D1601" s="165">
        <v>44816</v>
      </c>
      <c r="E1601" s="165">
        <v>45070</v>
      </c>
      <c r="F1601" s="166">
        <v>2</v>
      </c>
      <c r="G1601" s="178">
        <v>0.34</v>
      </c>
      <c r="H1601" s="181">
        <v>0.5</v>
      </c>
      <c r="I1601" s="180">
        <v>6.9500000000000006E-2</v>
      </c>
      <c r="J1601" s="21">
        <f t="shared" si="755"/>
        <v>1.66</v>
      </c>
      <c r="K1601" s="21" t="str">
        <f t="shared" si="756"/>
        <v>Y</v>
      </c>
      <c r="L1601" s="37" t="str">
        <f t="shared" si="757"/>
        <v>NA</v>
      </c>
      <c r="M1601" s="8" t="str">
        <f t="shared" si="758"/>
        <v>Y</v>
      </c>
      <c r="N1601" s="42">
        <f t="shared" si="759"/>
        <v>4</v>
      </c>
      <c r="O1601" s="43">
        <f t="shared" si="760"/>
        <v>200000</v>
      </c>
      <c r="P1601" s="43" t="str">
        <f t="shared" si="761"/>
        <v>NA</v>
      </c>
      <c r="Q1601" s="24">
        <f t="shared" si="762"/>
        <v>10350.621000000001</v>
      </c>
      <c r="R1601" s="43">
        <f t="shared" si="763"/>
        <v>0</v>
      </c>
      <c r="S1601" s="24">
        <f t="shared" si="764"/>
        <v>1000000</v>
      </c>
      <c r="T1601" s="25" t="str">
        <f t="shared" si="765"/>
        <v>Y</v>
      </c>
      <c r="U1601" s="44">
        <f t="shared" si="766"/>
        <v>3</v>
      </c>
      <c r="V1601" s="45">
        <f t="shared" si="767"/>
        <v>200000</v>
      </c>
      <c r="W1601" s="45">
        <f t="shared" si="768"/>
        <v>1000000</v>
      </c>
      <c r="X1601" s="28">
        <f t="shared" si="769"/>
        <v>11069.989159500003</v>
      </c>
      <c r="Y1601" s="28">
        <f t="shared" si="770"/>
        <v>0</v>
      </c>
      <c r="Z1601" s="45" t="str">
        <f t="shared" si="771"/>
        <v>NA</v>
      </c>
      <c r="AA1601" s="29" t="str">
        <f t="shared" si="772"/>
        <v>N</v>
      </c>
      <c r="AB1601" s="46">
        <f t="shared" si="773"/>
        <v>2</v>
      </c>
      <c r="AC1601" s="31">
        <f t="shared" si="774"/>
        <v>20000</v>
      </c>
      <c r="AD1601" s="31">
        <f t="shared" si="775"/>
        <v>65000</v>
      </c>
      <c r="AE1601" s="31">
        <f t="shared" si="776"/>
        <v>11839.353406085254</v>
      </c>
      <c r="AF1601" s="47">
        <f t="shared" si="777"/>
        <v>0</v>
      </c>
      <c r="AG1601" s="31">
        <f t="shared" si="778"/>
        <v>0</v>
      </c>
      <c r="AH1601" s="48">
        <f t="shared" ref="AH1601:AH1664" si="779">MAX(0,(AB1601-1))</f>
        <v>1</v>
      </c>
      <c r="AI1601" s="33">
        <f t="shared" ref="AI1601:AI1664" si="780">IF(
  AH1601=0,
  0,
     20000
  )</f>
        <v>20000</v>
      </c>
      <c r="AJ1601" s="33">
        <f t="shared" ref="AJ1601:AJ1664" si="781">IF(
  AH1601=0,
  0,
    MAX(0, 65000)
  )</f>
        <v>65000</v>
      </c>
      <c r="AK1601" s="33">
        <f t="shared" ref="AK1601:AK1664" si="782">IF(
  AH1601=0,
  0,
  MAX(0, MIN(B1601*(1+I1601)*(1+I1601)*(1+I1601)*(1+I1601), AI1601, AG1601))
)</f>
        <v>0</v>
      </c>
      <c r="AL1601" s="33">
        <f t="shared" ref="AL1601:AL1664" si="783">IF(
  AH1601=0,
  0,
  MAX(0, (B1601*(1+I1601)*(1+I1601)*(1+I1601)*(1+I1601)-AK1601)
)
)</f>
        <v>12662.188467808181</v>
      </c>
      <c r="AM1601" s="34">
        <f t="shared" si="754"/>
        <v>12662.188467808181</v>
      </c>
    </row>
    <row r="1602" spans="1:39" ht="15" customHeight="1" x14ac:dyDescent="0.3">
      <c r="A1602" s="166" t="s">
        <v>4036</v>
      </c>
      <c r="B1602" s="99">
        <v>17545</v>
      </c>
      <c r="C1602" s="99">
        <v>101894</v>
      </c>
      <c r="D1602" s="165">
        <v>46138</v>
      </c>
      <c r="E1602" s="165">
        <v>46477</v>
      </c>
      <c r="F1602" s="166">
        <v>2</v>
      </c>
      <c r="G1602" s="178">
        <v>1.39</v>
      </c>
      <c r="H1602" s="181">
        <v>0.75</v>
      </c>
      <c r="I1602" s="180">
        <v>4.1000000000000002E-2</v>
      </c>
      <c r="J1602" s="21">
        <f t="shared" si="755"/>
        <v>0.6100000000000001</v>
      </c>
      <c r="K1602" s="21" t="str">
        <f t="shared" si="756"/>
        <v>Y</v>
      </c>
      <c r="L1602" s="37" t="str">
        <f t="shared" si="757"/>
        <v>NA</v>
      </c>
      <c r="M1602" s="8" t="str">
        <f t="shared" si="758"/>
        <v>Y</v>
      </c>
      <c r="N1602" s="42">
        <f t="shared" si="759"/>
        <v>1</v>
      </c>
      <c r="O1602" s="43">
        <f t="shared" si="760"/>
        <v>200000</v>
      </c>
      <c r="P1602" s="43" t="str">
        <f t="shared" si="761"/>
        <v>NA</v>
      </c>
      <c r="Q1602" s="24">
        <f t="shared" si="762"/>
        <v>18264.344999999998</v>
      </c>
      <c r="R1602" s="43">
        <f t="shared" si="763"/>
        <v>0</v>
      </c>
      <c r="S1602" s="24">
        <f t="shared" si="764"/>
        <v>1000000</v>
      </c>
      <c r="T1602" s="25" t="str">
        <f t="shared" si="765"/>
        <v>N</v>
      </c>
      <c r="U1602" s="44">
        <f t="shared" si="766"/>
        <v>0</v>
      </c>
      <c r="V1602" s="45">
        <f t="shared" si="767"/>
        <v>0</v>
      </c>
      <c r="W1602" s="45">
        <f t="shared" si="768"/>
        <v>0</v>
      </c>
      <c r="X1602" s="28">
        <f t="shared" si="769"/>
        <v>0</v>
      </c>
      <c r="Y1602" s="28">
        <f t="shared" si="770"/>
        <v>0</v>
      </c>
      <c r="Z1602" s="45">
        <f t="shared" si="771"/>
        <v>0</v>
      </c>
      <c r="AA1602" s="29" t="str">
        <f t="shared" si="772"/>
        <v>N</v>
      </c>
      <c r="AB1602" s="46">
        <f t="shared" si="773"/>
        <v>0</v>
      </c>
      <c r="AC1602" s="31">
        <f t="shared" si="774"/>
        <v>0</v>
      </c>
      <c r="AD1602" s="31">
        <f t="shared" si="775"/>
        <v>0</v>
      </c>
      <c r="AE1602" s="31">
        <f t="shared" si="776"/>
        <v>0</v>
      </c>
      <c r="AF1602" s="47">
        <f t="shared" si="777"/>
        <v>0</v>
      </c>
      <c r="AG1602" s="31">
        <f t="shared" si="778"/>
        <v>0</v>
      </c>
      <c r="AH1602" s="48">
        <f t="shared" si="779"/>
        <v>0</v>
      </c>
      <c r="AI1602" s="33">
        <f t="shared" si="780"/>
        <v>0</v>
      </c>
      <c r="AJ1602" s="33">
        <f t="shared" si="781"/>
        <v>0</v>
      </c>
      <c r="AK1602" s="33">
        <f t="shared" si="782"/>
        <v>0</v>
      </c>
      <c r="AL1602" s="33">
        <f t="shared" si="783"/>
        <v>0</v>
      </c>
      <c r="AM1602" s="34">
        <f t="shared" si="754"/>
        <v>0</v>
      </c>
    </row>
    <row r="1603" spans="1:39" ht="15" customHeight="1" x14ac:dyDescent="0.3">
      <c r="A1603" s="166" t="s">
        <v>4037</v>
      </c>
      <c r="B1603" s="99">
        <v>9511</v>
      </c>
      <c r="C1603" s="99">
        <v>88908</v>
      </c>
      <c r="D1603" s="165">
        <v>45453</v>
      </c>
      <c r="E1603" s="165">
        <v>45686</v>
      </c>
      <c r="F1603" s="166">
        <v>4</v>
      </c>
      <c r="G1603" s="178">
        <v>2.63</v>
      </c>
      <c r="H1603" s="181">
        <v>0.5</v>
      </c>
      <c r="I1603" s="180">
        <v>8.2199999999999995E-2</v>
      </c>
      <c r="J1603" s="21">
        <f t="shared" si="755"/>
        <v>1.37</v>
      </c>
      <c r="K1603" s="21" t="str">
        <f t="shared" si="756"/>
        <v>Y</v>
      </c>
      <c r="L1603" s="37" t="str">
        <f t="shared" si="757"/>
        <v>NA</v>
      </c>
      <c r="M1603" s="8" t="str">
        <f t="shared" si="758"/>
        <v>Y</v>
      </c>
      <c r="N1603" s="42">
        <f t="shared" si="759"/>
        <v>3</v>
      </c>
      <c r="O1603" s="43">
        <f t="shared" si="760"/>
        <v>200000</v>
      </c>
      <c r="P1603" s="43" t="str">
        <f t="shared" si="761"/>
        <v>NA</v>
      </c>
      <c r="Q1603" s="24">
        <f t="shared" si="762"/>
        <v>10292.8042</v>
      </c>
      <c r="R1603" s="43">
        <f t="shared" si="763"/>
        <v>0</v>
      </c>
      <c r="S1603" s="24">
        <f t="shared" si="764"/>
        <v>1000000</v>
      </c>
      <c r="T1603" s="25" t="str">
        <f t="shared" si="765"/>
        <v>Y</v>
      </c>
      <c r="U1603" s="44">
        <f t="shared" si="766"/>
        <v>2</v>
      </c>
      <c r="V1603" s="45">
        <f t="shared" si="767"/>
        <v>200000</v>
      </c>
      <c r="W1603" s="45">
        <f t="shared" si="768"/>
        <v>1000000</v>
      </c>
      <c r="X1603" s="28">
        <f t="shared" si="769"/>
        <v>11138.872705240001</v>
      </c>
      <c r="Y1603" s="28">
        <f t="shared" si="770"/>
        <v>0</v>
      </c>
      <c r="Z1603" s="45" t="str">
        <f t="shared" si="771"/>
        <v>NA</v>
      </c>
      <c r="AA1603" s="29" t="str">
        <f t="shared" si="772"/>
        <v>N</v>
      </c>
      <c r="AB1603" s="46">
        <f t="shared" si="773"/>
        <v>1</v>
      </c>
      <c r="AC1603" s="31">
        <f t="shared" si="774"/>
        <v>20000</v>
      </c>
      <c r="AD1603" s="31">
        <f t="shared" si="775"/>
        <v>65000</v>
      </c>
      <c r="AE1603" s="31">
        <f t="shared" si="776"/>
        <v>12054.48804161073</v>
      </c>
      <c r="AF1603" s="47">
        <f t="shared" si="777"/>
        <v>0</v>
      </c>
      <c r="AG1603" s="31">
        <f t="shared" si="778"/>
        <v>0</v>
      </c>
      <c r="AH1603" s="48">
        <f t="shared" si="779"/>
        <v>0</v>
      </c>
      <c r="AI1603" s="33">
        <f t="shared" si="780"/>
        <v>0</v>
      </c>
      <c r="AJ1603" s="33">
        <f t="shared" si="781"/>
        <v>0</v>
      </c>
      <c r="AK1603" s="33">
        <f t="shared" si="782"/>
        <v>0</v>
      </c>
      <c r="AL1603" s="33">
        <f t="shared" si="783"/>
        <v>0</v>
      </c>
      <c r="AM1603" s="34">
        <f t="shared" ref="AM1603:AM1666" si="784">R1603+Y1603+AF1603+AL1603</f>
        <v>0</v>
      </c>
    </row>
    <row r="1604" spans="1:39" ht="15" customHeight="1" x14ac:dyDescent="0.3">
      <c r="A1604" s="166" t="s">
        <v>4038</v>
      </c>
      <c r="B1604" s="99">
        <v>21352</v>
      </c>
      <c r="C1604" s="99">
        <v>99213</v>
      </c>
      <c r="D1604" s="165">
        <v>45412</v>
      </c>
      <c r="E1604" s="165">
        <v>45729</v>
      </c>
      <c r="F1604" s="166">
        <v>2</v>
      </c>
      <c r="G1604" s="178">
        <v>0.6</v>
      </c>
      <c r="H1604" s="181">
        <v>0.75</v>
      </c>
      <c r="I1604" s="180">
        <v>6.4299999999999996E-2</v>
      </c>
      <c r="J1604" s="21">
        <f t="shared" si="755"/>
        <v>1.4</v>
      </c>
      <c r="K1604" s="21" t="str">
        <f t="shared" si="756"/>
        <v>Y</v>
      </c>
      <c r="L1604" s="37" t="str">
        <f t="shared" si="757"/>
        <v>NA</v>
      </c>
      <c r="M1604" s="8" t="str">
        <f t="shared" si="758"/>
        <v>Y</v>
      </c>
      <c r="N1604" s="42">
        <f t="shared" si="759"/>
        <v>2</v>
      </c>
      <c r="O1604" s="43">
        <f t="shared" si="760"/>
        <v>200000</v>
      </c>
      <c r="P1604" s="43" t="str">
        <f t="shared" si="761"/>
        <v>NA</v>
      </c>
      <c r="Q1604" s="24">
        <f t="shared" si="762"/>
        <v>22724.9336</v>
      </c>
      <c r="R1604" s="43">
        <f t="shared" si="763"/>
        <v>0</v>
      </c>
      <c r="S1604" s="24">
        <f t="shared" si="764"/>
        <v>1000000</v>
      </c>
      <c r="T1604" s="25" t="str">
        <f t="shared" si="765"/>
        <v>Y</v>
      </c>
      <c r="U1604" s="44">
        <f t="shared" si="766"/>
        <v>1</v>
      </c>
      <c r="V1604" s="45">
        <f t="shared" si="767"/>
        <v>200000</v>
      </c>
      <c r="W1604" s="45">
        <f t="shared" si="768"/>
        <v>1000000</v>
      </c>
      <c r="X1604" s="28">
        <f t="shared" si="769"/>
        <v>24186.14683048</v>
      </c>
      <c r="Y1604" s="28">
        <f t="shared" si="770"/>
        <v>0</v>
      </c>
      <c r="Z1604" s="45" t="str">
        <f t="shared" si="771"/>
        <v>NA</v>
      </c>
      <c r="AA1604" s="29" t="str">
        <f t="shared" si="772"/>
        <v>N</v>
      </c>
      <c r="AB1604" s="46">
        <f t="shared" si="773"/>
        <v>0</v>
      </c>
      <c r="AC1604" s="31">
        <f t="shared" si="774"/>
        <v>0</v>
      </c>
      <c r="AD1604" s="31">
        <f t="shared" si="775"/>
        <v>0</v>
      </c>
      <c r="AE1604" s="31">
        <f t="shared" si="776"/>
        <v>0</v>
      </c>
      <c r="AF1604" s="47">
        <f t="shared" si="777"/>
        <v>0</v>
      </c>
      <c r="AG1604" s="31">
        <f t="shared" si="778"/>
        <v>0</v>
      </c>
      <c r="AH1604" s="48">
        <f t="shared" si="779"/>
        <v>0</v>
      </c>
      <c r="AI1604" s="33">
        <f t="shared" si="780"/>
        <v>0</v>
      </c>
      <c r="AJ1604" s="33">
        <f t="shared" si="781"/>
        <v>0</v>
      </c>
      <c r="AK1604" s="33">
        <f t="shared" si="782"/>
        <v>0</v>
      </c>
      <c r="AL1604" s="33">
        <f t="shared" si="783"/>
        <v>0</v>
      </c>
      <c r="AM1604" s="34">
        <f t="shared" si="784"/>
        <v>0</v>
      </c>
    </row>
    <row r="1605" spans="1:39" ht="15" customHeight="1" x14ac:dyDescent="0.3">
      <c r="A1605" s="166" t="s">
        <v>4039</v>
      </c>
      <c r="B1605" s="99">
        <v>14357</v>
      </c>
      <c r="C1605" s="99">
        <v>88739</v>
      </c>
      <c r="D1605" s="165">
        <v>45795</v>
      </c>
      <c r="E1605" s="165">
        <v>45887</v>
      </c>
      <c r="F1605" s="166">
        <v>2</v>
      </c>
      <c r="G1605" s="178">
        <v>1.72</v>
      </c>
      <c r="H1605" s="181">
        <v>1</v>
      </c>
      <c r="I1605" s="180">
        <v>2.7099999999999999E-2</v>
      </c>
      <c r="J1605" s="21">
        <f t="shared" si="755"/>
        <v>0.28000000000000003</v>
      </c>
      <c r="K1605" s="21" t="str">
        <f t="shared" si="756"/>
        <v>Y</v>
      </c>
      <c r="L1605" s="37" t="str">
        <f t="shared" si="757"/>
        <v>NA</v>
      </c>
      <c r="M1605" s="8" t="str">
        <f t="shared" si="758"/>
        <v>Y</v>
      </c>
      <c r="N1605" s="42">
        <f t="shared" si="759"/>
        <v>1</v>
      </c>
      <c r="O1605" s="43">
        <f t="shared" si="760"/>
        <v>200000</v>
      </c>
      <c r="P1605" s="43" t="str">
        <f t="shared" si="761"/>
        <v>NA</v>
      </c>
      <c r="Q1605" s="24">
        <f t="shared" si="762"/>
        <v>14746.074699999999</v>
      </c>
      <c r="R1605" s="43">
        <f t="shared" si="763"/>
        <v>0</v>
      </c>
      <c r="S1605" s="24">
        <f t="shared" si="764"/>
        <v>1000000</v>
      </c>
      <c r="T1605" s="25" t="str">
        <f t="shared" si="765"/>
        <v>N</v>
      </c>
      <c r="U1605" s="44">
        <f t="shared" si="766"/>
        <v>0</v>
      </c>
      <c r="V1605" s="45">
        <f t="shared" si="767"/>
        <v>0</v>
      </c>
      <c r="W1605" s="45">
        <f t="shared" si="768"/>
        <v>0</v>
      </c>
      <c r="X1605" s="28">
        <f t="shared" si="769"/>
        <v>0</v>
      </c>
      <c r="Y1605" s="28">
        <f t="shared" si="770"/>
        <v>0</v>
      </c>
      <c r="Z1605" s="45">
        <f t="shared" si="771"/>
        <v>0</v>
      </c>
      <c r="AA1605" s="29" t="str">
        <f t="shared" si="772"/>
        <v>N</v>
      </c>
      <c r="AB1605" s="46">
        <f t="shared" si="773"/>
        <v>0</v>
      </c>
      <c r="AC1605" s="31">
        <f t="shared" si="774"/>
        <v>0</v>
      </c>
      <c r="AD1605" s="31">
        <f t="shared" si="775"/>
        <v>0</v>
      </c>
      <c r="AE1605" s="31">
        <f t="shared" si="776"/>
        <v>0</v>
      </c>
      <c r="AF1605" s="47">
        <f t="shared" si="777"/>
        <v>0</v>
      </c>
      <c r="AG1605" s="31">
        <f t="shared" si="778"/>
        <v>0</v>
      </c>
      <c r="AH1605" s="48">
        <f t="shared" si="779"/>
        <v>0</v>
      </c>
      <c r="AI1605" s="33">
        <f t="shared" si="780"/>
        <v>0</v>
      </c>
      <c r="AJ1605" s="33">
        <f t="shared" si="781"/>
        <v>0</v>
      </c>
      <c r="AK1605" s="33">
        <f t="shared" si="782"/>
        <v>0</v>
      </c>
      <c r="AL1605" s="33">
        <f t="shared" si="783"/>
        <v>0</v>
      </c>
      <c r="AM1605" s="34">
        <f t="shared" si="784"/>
        <v>0</v>
      </c>
    </row>
    <row r="1606" spans="1:39" ht="15" customHeight="1" x14ac:dyDescent="0.3">
      <c r="A1606" s="166" t="s">
        <v>4040</v>
      </c>
      <c r="B1606" s="99">
        <v>15472</v>
      </c>
      <c r="C1606" s="99">
        <v>71009</v>
      </c>
      <c r="D1606" s="165">
        <v>44751</v>
      </c>
      <c r="E1606" s="165">
        <v>44814</v>
      </c>
      <c r="F1606" s="166">
        <v>4</v>
      </c>
      <c r="G1606" s="178">
        <v>3.58</v>
      </c>
      <c r="H1606" s="181">
        <v>0.5</v>
      </c>
      <c r="I1606" s="180">
        <v>6.4799999999999996E-2</v>
      </c>
      <c r="J1606" s="21">
        <f t="shared" si="755"/>
        <v>0.41999999999999993</v>
      </c>
      <c r="K1606" s="21" t="str">
        <f t="shared" si="756"/>
        <v>Y</v>
      </c>
      <c r="L1606" s="37" t="str">
        <f t="shared" si="757"/>
        <v>NA</v>
      </c>
      <c r="M1606" s="8" t="str">
        <f t="shared" si="758"/>
        <v>Y</v>
      </c>
      <c r="N1606" s="42">
        <f t="shared" si="759"/>
        <v>1</v>
      </c>
      <c r="O1606" s="43">
        <f t="shared" si="760"/>
        <v>200000</v>
      </c>
      <c r="P1606" s="43" t="str">
        <f t="shared" si="761"/>
        <v>NA</v>
      </c>
      <c r="Q1606" s="24">
        <f t="shared" si="762"/>
        <v>16474.585599999999</v>
      </c>
      <c r="R1606" s="43">
        <f t="shared" si="763"/>
        <v>0</v>
      </c>
      <c r="S1606" s="24">
        <f t="shared" si="764"/>
        <v>1000000</v>
      </c>
      <c r="T1606" s="25" t="str">
        <f t="shared" si="765"/>
        <v>N</v>
      </c>
      <c r="U1606" s="44">
        <f t="shared" si="766"/>
        <v>0</v>
      </c>
      <c r="V1606" s="45">
        <f t="shared" si="767"/>
        <v>0</v>
      </c>
      <c r="W1606" s="45">
        <f t="shared" si="768"/>
        <v>0</v>
      </c>
      <c r="X1606" s="28">
        <f t="shared" si="769"/>
        <v>0</v>
      </c>
      <c r="Y1606" s="28">
        <f t="shared" si="770"/>
        <v>0</v>
      </c>
      <c r="Z1606" s="45">
        <f t="shared" si="771"/>
        <v>0</v>
      </c>
      <c r="AA1606" s="29" t="str">
        <f t="shared" si="772"/>
        <v>N</v>
      </c>
      <c r="AB1606" s="46">
        <f t="shared" si="773"/>
        <v>0</v>
      </c>
      <c r="AC1606" s="31">
        <f t="shared" si="774"/>
        <v>0</v>
      </c>
      <c r="AD1606" s="31">
        <f t="shared" si="775"/>
        <v>0</v>
      </c>
      <c r="AE1606" s="31">
        <f t="shared" si="776"/>
        <v>0</v>
      </c>
      <c r="AF1606" s="47">
        <f t="shared" si="777"/>
        <v>0</v>
      </c>
      <c r="AG1606" s="31">
        <f t="shared" si="778"/>
        <v>0</v>
      </c>
      <c r="AH1606" s="48">
        <f t="shared" si="779"/>
        <v>0</v>
      </c>
      <c r="AI1606" s="33">
        <f t="shared" si="780"/>
        <v>0</v>
      </c>
      <c r="AJ1606" s="33">
        <f t="shared" si="781"/>
        <v>0</v>
      </c>
      <c r="AK1606" s="33">
        <f t="shared" si="782"/>
        <v>0</v>
      </c>
      <c r="AL1606" s="33">
        <f t="shared" si="783"/>
        <v>0</v>
      </c>
      <c r="AM1606" s="34">
        <f t="shared" si="784"/>
        <v>0</v>
      </c>
    </row>
    <row r="1607" spans="1:39" ht="15" customHeight="1" x14ac:dyDescent="0.3">
      <c r="A1607" s="166" t="s">
        <v>4041</v>
      </c>
      <c r="B1607" s="99">
        <v>21670</v>
      </c>
      <c r="C1607" s="99">
        <v>61061</v>
      </c>
      <c r="D1607" s="165">
        <v>45956</v>
      </c>
      <c r="E1607" s="165">
        <v>46088</v>
      </c>
      <c r="F1607" s="166">
        <v>2</v>
      </c>
      <c r="G1607" s="178">
        <v>0.55000000000000004</v>
      </c>
      <c r="H1607" s="181">
        <v>1</v>
      </c>
      <c r="I1607" s="180">
        <v>1.6799999999999999E-2</v>
      </c>
      <c r="J1607" s="21">
        <f t="shared" si="755"/>
        <v>1.45</v>
      </c>
      <c r="K1607" s="21" t="str">
        <f t="shared" si="756"/>
        <v>Y</v>
      </c>
      <c r="L1607" s="37" t="str">
        <f t="shared" si="757"/>
        <v>NA</v>
      </c>
      <c r="M1607" s="8" t="str">
        <f t="shared" si="758"/>
        <v>Y</v>
      </c>
      <c r="N1607" s="42">
        <f t="shared" si="759"/>
        <v>2</v>
      </c>
      <c r="O1607" s="43">
        <f t="shared" si="760"/>
        <v>200000</v>
      </c>
      <c r="P1607" s="43" t="str">
        <f t="shared" si="761"/>
        <v>NA</v>
      </c>
      <c r="Q1607" s="24">
        <f t="shared" si="762"/>
        <v>22034.055999999997</v>
      </c>
      <c r="R1607" s="43">
        <f t="shared" si="763"/>
        <v>0</v>
      </c>
      <c r="S1607" s="24">
        <f t="shared" si="764"/>
        <v>1000000</v>
      </c>
      <c r="T1607" s="25" t="str">
        <f t="shared" si="765"/>
        <v>Y</v>
      </c>
      <c r="U1607" s="44">
        <f t="shared" si="766"/>
        <v>1</v>
      </c>
      <c r="V1607" s="45">
        <f t="shared" si="767"/>
        <v>200000</v>
      </c>
      <c r="W1607" s="45">
        <f t="shared" si="768"/>
        <v>1000000</v>
      </c>
      <c r="X1607" s="28">
        <f t="shared" si="769"/>
        <v>22404.228140799994</v>
      </c>
      <c r="Y1607" s="28">
        <f t="shared" si="770"/>
        <v>0</v>
      </c>
      <c r="Z1607" s="45" t="str">
        <f t="shared" si="771"/>
        <v>NA</v>
      </c>
      <c r="AA1607" s="29" t="str">
        <f t="shared" si="772"/>
        <v>N</v>
      </c>
      <c r="AB1607" s="46">
        <f t="shared" si="773"/>
        <v>0</v>
      </c>
      <c r="AC1607" s="31">
        <f t="shared" si="774"/>
        <v>0</v>
      </c>
      <c r="AD1607" s="31">
        <f t="shared" si="775"/>
        <v>0</v>
      </c>
      <c r="AE1607" s="31">
        <f t="shared" si="776"/>
        <v>0</v>
      </c>
      <c r="AF1607" s="47">
        <f t="shared" si="777"/>
        <v>0</v>
      </c>
      <c r="AG1607" s="31">
        <f t="shared" si="778"/>
        <v>0</v>
      </c>
      <c r="AH1607" s="48">
        <f t="shared" si="779"/>
        <v>0</v>
      </c>
      <c r="AI1607" s="33">
        <f t="shared" si="780"/>
        <v>0</v>
      </c>
      <c r="AJ1607" s="33">
        <f t="shared" si="781"/>
        <v>0</v>
      </c>
      <c r="AK1607" s="33">
        <f t="shared" si="782"/>
        <v>0</v>
      </c>
      <c r="AL1607" s="33">
        <f t="shared" si="783"/>
        <v>0</v>
      </c>
      <c r="AM1607" s="34">
        <f t="shared" si="784"/>
        <v>0</v>
      </c>
    </row>
    <row r="1608" spans="1:39" ht="15" customHeight="1" x14ac:dyDescent="0.3">
      <c r="A1608" s="166" t="s">
        <v>4042</v>
      </c>
      <c r="B1608" s="99">
        <v>17088</v>
      </c>
      <c r="C1608" s="99">
        <v>88351</v>
      </c>
      <c r="D1608" s="165">
        <v>44559</v>
      </c>
      <c r="E1608" s="165">
        <v>44871</v>
      </c>
      <c r="F1608" s="166">
        <v>2</v>
      </c>
      <c r="G1608" s="178">
        <v>1.26</v>
      </c>
      <c r="H1608" s="181">
        <v>0.25</v>
      </c>
      <c r="I1608" s="180">
        <v>1.9599999999999999E-2</v>
      </c>
      <c r="J1608" s="21">
        <f t="shared" si="755"/>
        <v>0.74</v>
      </c>
      <c r="K1608" s="21" t="str">
        <f t="shared" si="756"/>
        <v>Y</v>
      </c>
      <c r="L1608" s="37" t="str">
        <f t="shared" si="757"/>
        <v>NA</v>
      </c>
      <c r="M1608" s="8" t="str">
        <f t="shared" si="758"/>
        <v>Y</v>
      </c>
      <c r="N1608" s="42">
        <f t="shared" si="759"/>
        <v>3</v>
      </c>
      <c r="O1608" s="43">
        <f t="shared" si="760"/>
        <v>200000</v>
      </c>
      <c r="P1608" s="43" t="str">
        <f t="shared" si="761"/>
        <v>NA</v>
      </c>
      <c r="Q1608" s="24">
        <f t="shared" si="762"/>
        <v>17422.924800000001</v>
      </c>
      <c r="R1608" s="43">
        <f t="shared" si="763"/>
        <v>0</v>
      </c>
      <c r="S1608" s="24">
        <f t="shared" si="764"/>
        <v>1000000</v>
      </c>
      <c r="T1608" s="25" t="str">
        <f t="shared" si="765"/>
        <v>N</v>
      </c>
      <c r="U1608" s="44">
        <f t="shared" si="766"/>
        <v>2</v>
      </c>
      <c r="V1608" s="45">
        <f t="shared" si="767"/>
        <v>20000</v>
      </c>
      <c r="W1608" s="45">
        <f t="shared" si="768"/>
        <v>65000</v>
      </c>
      <c r="X1608" s="28">
        <f t="shared" si="769"/>
        <v>0</v>
      </c>
      <c r="Y1608" s="28">
        <f t="shared" si="770"/>
        <v>17764.414126080002</v>
      </c>
      <c r="Z1608" s="45">
        <f t="shared" si="771"/>
        <v>0</v>
      </c>
      <c r="AA1608" s="29" t="str">
        <f t="shared" si="772"/>
        <v>N</v>
      </c>
      <c r="AB1608" s="46">
        <f t="shared" si="773"/>
        <v>1</v>
      </c>
      <c r="AC1608" s="31">
        <f t="shared" si="774"/>
        <v>20000</v>
      </c>
      <c r="AD1608" s="31">
        <f t="shared" si="775"/>
        <v>65000</v>
      </c>
      <c r="AE1608" s="31">
        <f t="shared" si="776"/>
        <v>0</v>
      </c>
      <c r="AF1608" s="47">
        <f t="shared" si="777"/>
        <v>18112.596642951172</v>
      </c>
      <c r="AG1608" s="31">
        <f t="shared" si="778"/>
        <v>0</v>
      </c>
      <c r="AH1608" s="48">
        <f t="shared" si="779"/>
        <v>0</v>
      </c>
      <c r="AI1608" s="33">
        <f t="shared" si="780"/>
        <v>0</v>
      </c>
      <c r="AJ1608" s="33">
        <f t="shared" si="781"/>
        <v>0</v>
      </c>
      <c r="AK1608" s="33">
        <f t="shared" si="782"/>
        <v>0</v>
      </c>
      <c r="AL1608" s="33">
        <f t="shared" si="783"/>
        <v>0</v>
      </c>
      <c r="AM1608" s="34">
        <f t="shared" si="784"/>
        <v>35877.010769031171</v>
      </c>
    </row>
    <row r="1609" spans="1:39" ht="15" customHeight="1" x14ac:dyDescent="0.3">
      <c r="A1609" s="166" t="s">
        <v>4043</v>
      </c>
      <c r="B1609" s="99">
        <v>22225</v>
      </c>
      <c r="C1609" s="99">
        <v>86068</v>
      </c>
      <c r="D1609" s="165">
        <v>44629</v>
      </c>
      <c r="E1609" s="165">
        <v>44868</v>
      </c>
      <c r="F1609" s="166">
        <v>2</v>
      </c>
      <c r="G1609" s="178">
        <v>0.34</v>
      </c>
      <c r="H1609" s="181">
        <v>0.75</v>
      </c>
      <c r="I1609" s="180">
        <v>0.06</v>
      </c>
      <c r="J1609" s="21">
        <f t="shared" si="755"/>
        <v>1.66</v>
      </c>
      <c r="K1609" s="21" t="str">
        <f t="shared" si="756"/>
        <v>Y</v>
      </c>
      <c r="L1609" s="37" t="str">
        <f t="shared" si="757"/>
        <v>NA</v>
      </c>
      <c r="M1609" s="8" t="str">
        <f t="shared" si="758"/>
        <v>Y</v>
      </c>
      <c r="N1609" s="42">
        <f t="shared" si="759"/>
        <v>3</v>
      </c>
      <c r="O1609" s="43">
        <f t="shared" si="760"/>
        <v>200000</v>
      </c>
      <c r="P1609" s="43" t="str">
        <f t="shared" si="761"/>
        <v>NA</v>
      </c>
      <c r="Q1609" s="24">
        <f t="shared" si="762"/>
        <v>23558.5</v>
      </c>
      <c r="R1609" s="43">
        <f t="shared" si="763"/>
        <v>0</v>
      </c>
      <c r="S1609" s="24">
        <f t="shared" si="764"/>
        <v>1000000</v>
      </c>
      <c r="T1609" s="25" t="str">
        <f t="shared" si="765"/>
        <v>Y</v>
      </c>
      <c r="U1609" s="44">
        <f t="shared" si="766"/>
        <v>2</v>
      </c>
      <c r="V1609" s="45">
        <f t="shared" si="767"/>
        <v>200000</v>
      </c>
      <c r="W1609" s="45">
        <f t="shared" si="768"/>
        <v>1000000</v>
      </c>
      <c r="X1609" s="28">
        <f t="shared" si="769"/>
        <v>24972.010000000002</v>
      </c>
      <c r="Y1609" s="28">
        <f t="shared" si="770"/>
        <v>0</v>
      </c>
      <c r="Z1609" s="45" t="str">
        <f t="shared" si="771"/>
        <v>NA</v>
      </c>
      <c r="AA1609" s="29" t="str">
        <f t="shared" si="772"/>
        <v>N</v>
      </c>
      <c r="AB1609" s="46">
        <f t="shared" si="773"/>
        <v>1</v>
      </c>
      <c r="AC1609" s="31">
        <f t="shared" si="774"/>
        <v>20000</v>
      </c>
      <c r="AD1609" s="31">
        <f t="shared" si="775"/>
        <v>65000</v>
      </c>
      <c r="AE1609" s="31">
        <f t="shared" si="776"/>
        <v>20000</v>
      </c>
      <c r="AF1609" s="47">
        <f t="shared" si="777"/>
        <v>6470.3306000000048</v>
      </c>
      <c r="AG1609" s="31">
        <f t="shared" si="778"/>
        <v>0</v>
      </c>
      <c r="AH1609" s="48">
        <f t="shared" si="779"/>
        <v>0</v>
      </c>
      <c r="AI1609" s="33">
        <f t="shared" si="780"/>
        <v>0</v>
      </c>
      <c r="AJ1609" s="33">
        <f t="shared" si="781"/>
        <v>0</v>
      </c>
      <c r="AK1609" s="33">
        <f t="shared" si="782"/>
        <v>0</v>
      </c>
      <c r="AL1609" s="33">
        <f t="shared" si="783"/>
        <v>0</v>
      </c>
      <c r="AM1609" s="34">
        <f t="shared" si="784"/>
        <v>6470.3306000000048</v>
      </c>
    </row>
    <row r="1610" spans="1:39" ht="15" customHeight="1" x14ac:dyDescent="0.3">
      <c r="A1610" s="166" t="s">
        <v>4044</v>
      </c>
      <c r="B1610" s="99">
        <v>21952</v>
      </c>
      <c r="C1610" s="99">
        <v>77108</v>
      </c>
      <c r="D1610" s="165">
        <v>45942</v>
      </c>
      <c r="E1610" s="165">
        <v>46254</v>
      </c>
      <c r="F1610" s="166">
        <v>2</v>
      </c>
      <c r="G1610" s="178">
        <v>1.56</v>
      </c>
      <c r="H1610" s="181">
        <v>0.5</v>
      </c>
      <c r="I1610" s="180">
        <v>4.53E-2</v>
      </c>
      <c r="J1610" s="21">
        <f t="shared" si="755"/>
        <v>0.43999999999999995</v>
      </c>
      <c r="K1610" s="21" t="str">
        <f t="shared" si="756"/>
        <v>Y</v>
      </c>
      <c r="L1610" s="37" t="str">
        <f t="shared" si="757"/>
        <v>NA</v>
      </c>
      <c r="M1610" s="8" t="str">
        <f t="shared" si="758"/>
        <v>Y</v>
      </c>
      <c r="N1610" s="42">
        <f t="shared" si="759"/>
        <v>1</v>
      </c>
      <c r="O1610" s="43">
        <f t="shared" si="760"/>
        <v>200000</v>
      </c>
      <c r="P1610" s="43" t="str">
        <f t="shared" si="761"/>
        <v>NA</v>
      </c>
      <c r="Q1610" s="24">
        <f t="shared" si="762"/>
        <v>22946.425599999999</v>
      </c>
      <c r="R1610" s="43">
        <f t="shared" si="763"/>
        <v>0</v>
      </c>
      <c r="S1610" s="24">
        <f t="shared" si="764"/>
        <v>1000000</v>
      </c>
      <c r="T1610" s="25" t="str">
        <f t="shared" si="765"/>
        <v>N</v>
      </c>
      <c r="U1610" s="44">
        <f t="shared" si="766"/>
        <v>0</v>
      </c>
      <c r="V1610" s="45">
        <f t="shared" si="767"/>
        <v>0</v>
      </c>
      <c r="W1610" s="45">
        <f t="shared" si="768"/>
        <v>0</v>
      </c>
      <c r="X1610" s="28">
        <f t="shared" si="769"/>
        <v>0</v>
      </c>
      <c r="Y1610" s="28">
        <f t="shared" si="770"/>
        <v>0</v>
      </c>
      <c r="Z1610" s="45">
        <f t="shared" si="771"/>
        <v>0</v>
      </c>
      <c r="AA1610" s="29" t="str">
        <f t="shared" si="772"/>
        <v>N</v>
      </c>
      <c r="AB1610" s="46">
        <f t="shared" si="773"/>
        <v>0</v>
      </c>
      <c r="AC1610" s="31">
        <f t="shared" si="774"/>
        <v>0</v>
      </c>
      <c r="AD1610" s="31">
        <f t="shared" si="775"/>
        <v>0</v>
      </c>
      <c r="AE1610" s="31">
        <f t="shared" si="776"/>
        <v>0</v>
      </c>
      <c r="AF1610" s="47">
        <f t="shared" si="777"/>
        <v>0</v>
      </c>
      <c r="AG1610" s="31">
        <f t="shared" si="778"/>
        <v>0</v>
      </c>
      <c r="AH1610" s="48">
        <f t="shared" si="779"/>
        <v>0</v>
      </c>
      <c r="AI1610" s="33">
        <f t="shared" si="780"/>
        <v>0</v>
      </c>
      <c r="AJ1610" s="33">
        <f t="shared" si="781"/>
        <v>0</v>
      </c>
      <c r="AK1610" s="33">
        <f t="shared" si="782"/>
        <v>0</v>
      </c>
      <c r="AL1610" s="33">
        <f t="shared" si="783"/>
        <v>0</v>
      </c>
      <c r="AM1610" s="34">
        <f t="shared" si="784"/>
        <v>0</v>
      </c>
    </row>
    <row r="1611" spans="1:39" ht="15" customHeight="1" x14ac:dyDescent="0.3">
      <c r="A1611" s="166" t="s">
        <v>4045</v>
      </c>
      <c r="B1611" s="99">
        <v>21977</v>
      </c>
      <c r="C1611" s="99">
        <v>52033</v>
      </c>
      <c r="D1611" s="165">
        <v>45582</v>
      </c>
      <c r="E1611" s="165">
        <v>45696</v>
      </c>
      <c r="F1611" s="166">
        <v>2</v>
      </c>
      <c r="G1611" s="178">
        <v>0.71</v>
      </c>
      <c r="H1611" s="181">
        <v>0.5</v>
      </c>
      <c r="I1611" s="180">
        <v>3.9199999999999999E-2</v>
      </c>
      <c r="J1611" s="21">
        <f t="shared" si="755"/>
        <v>1.29</v>
      </c>
      <c r="K1611" s="21" t="str">
        <f t="shared" si="756"/>
        <v>Y</v>
      </c>
      <c r="L1611" s="37" t="str">
        <f t="shared" si="757"/>
        <v>NA</v>
      </c>
      <c r="M1611" s="8" t="str">
        <f t="shared" si="758"/>
        <v>Y</v>
      </c>
      <c r="N1611" s="42">
        <f t="shared" si="759"/>
        <v>3</v>
      </c>
      <c r="O1611" s="43">
        <f t="shared" si="760"/>
        <v>200000</v>
      </c>
      <c r="P1611" s="43" t="str">
        <f t="shared" si="761"/>
        <v>NA</v>
      </c>
      <c r="Q1611" s="24">
        <f t="shared" si="762"/>
        <v>22838.498399999997</v>
      </c>
      <c r="R1611" s="43">
        <f t="shared" si="763"/>
        <v>0</v>
      </c>
      <c r="S1611" s="24">
        <f t="shared" si="764"/>
        <v>1000000</v>
      </c>
      <c r="T1611" s="25" t="str">
        <f t="shared" si="765"/>
        <v>Y</v>
      </c>
      <c r="U1611" s="44">
        <f t="shared" si="766"/>
        <v>2</v>
      </c>
      <c r="V1611" s="45">
        <f t="shared" si="767"/>
        <v>200000</v>
      </c>
      <c r="W1611" s="45">
        <f t="shared" si="768"/>
        <v>1000000</v>
      </c>
      <c r="X1611" s="28">
        <f t="shared" si="769"/>
        <v>23733.767537279993</v>
      </c>
      <c r="Y1611" s="28">
        <f t="shared" si="770"/>
        <v>0</v>
      </c>
      <c r="Z1611" s="45" t="str">
        <f t="shared" si="771"/>
        <v>NA</v>
      </c>
      <c r="AA1611" s="29" t="str">
        <f t="shared" si="772"/>
        <v>N</v>
      </c>
      <c r="AB1611" s="46">
        <f t="shared" si="773"/>
        <v>1</v>
      </c>
      <c r="AC1611" s="31">
        <f t="shared" si="774"/>
        <v>20000</v>
      </c>
      <c r="AD1611" s="31">
        <f t="shared" si="775"/>
        <v>65000</v>
      </c>
      <c r="AE1611" s="31">
        <f t="shared" si="776"/>
        <v>20000</v>
      </c>
      <c r="AF1611" s="47">
        <f t="shared" si="777"/>
        <v>4664.1312247413662</v>
      </c>
      <c r="AG1611" s="31">
        <f t="shared" si="778"/>
        <v>0</v>
      </c>
      <c r="AH1611" s="48">
        <f t="shared" si="779"/>
        <v>0</v>
      </c>
      <c r="AI1611" s="33">
        <f t="shared" si="780"/>
        <v>0</v>
      </c>
      <c r="AJ1611" s="33">
        <f t="shared" si="781"/>
        <v>0</v>
      </c>
      <c r="AK1611" s="33">
        <f t="shared" si="782"/>
        <v>0</v>
      </c>
      <c r="AL1611" s="33">
        <f t="shared" si="783"/>
        <v>0</v>
      </c>
      <c r="AM1611" s="34">
        <f t="shared" si="784"/>
        <v>4664.1312247413662</v>
      </c>
    </row>
    <row r="1612" spans="1:39" ht="15" customHeight="1" x14ac:dyDescent="0.3">
      <c r="A1612" s="166" t="s">
        <v>4046</v>
      </c>
      <c r="B1612" s="99">
        <v>7584</v>
      </c>
      <c r="C1612" s="99">
        <v>50431</v>
      </c>
      <c r="D1612" s="165">
        <v>45802</v>
      </c>
      <c r="E1612" s="165">
        <v>46157</v>
      </c>
      <c r="F1612" s="166">
        <v>4</v>
      </c>
      <c r="G1612" s="178">
        <v>0.59</v>
      </c>
      <c r="H1612" s="181">
        <v>0.75</v>
      </c>
      <c r="I1612" s="180">
        <v>5.8000000000000003E-2</v>
      </c>
      <c r="J1612" s="21">
        <f t="shared" si="755"/>
        <v>3.41</v>
      </c>
      <c r="K1612" s="21" t="str">
        <f t="shared" si="756"/>
        <v>Y</v>
      </c>
      <c r="L1612" s="37" t="str">
        <f t="shared" si="757"/>
        <v>NA</v>
      </c>
      <c r="M1612" s="8" t="str">
        <f t="shared" si="758"/>
        <v>Y</v>
      </c>
      <c r="N1612" s="42">
        <f t="shared" si="759"/>
        <v>5</v>
      </c>
      <c r="O1612" s="43">
        <f t="shared" si="760"/>
        <v>200000</v>
      </c>
      <c r="P1612" s="43" t="str">
        <f t="shared" si="761"/>
        <v>NA</v>
      </c>
      <c r="Q1612" s="24">
        <f t="shared" si="762"/>
        <v>8023.8720000000003</v>
      </c>
      <c r="R1612" s="43">
        <f t="shared" si="763"/>
        <v>0</v>
      </c>
      <c r="S1612" s="24">
        <f t="shared" si="764"/>
        <v>1000000</v>
      </c>
      <c r="T1612" s="25" t="str">
        <f t="shared" si="765"/>
        <v>Y</v>
      </c>
      <c r="U1612" s="44">
        <f t="shared" si="766"/>
        <v>4</v>
      </c>
      <c r="V1612" s="45">
        <f t="shared" si="767"/>
        <v>200000</v>
      </c>
      <c r="W1612" s="45">
        <f t="shared" si="768"/>
        <v>1000000</v>
      </c>
      <c r="X1612" s="28">
        <f t="shared" si="769"/>
        <v>8489.2565760000016</v>
      </c>
      <c r="Y1612" s="28">
        <f t="shared" si="770"/>
        <v>0</v>
      </c>
      <c r="Z1612" s="45" t="str">
        <f t="shared" si="771"/>
        <v>NA</v>
      </c>
      <c r="AA1612" s="29" t="str">
        <f t="shared" si="772"/>
        <v>Y</v>
      </c>
      <c r="AB1612" s="46">
        <f t="shared" si="773"/>
        <v>3</v>
      </c>
      <c r="AC1612" s="31">
        <f t="shared" si="774"/>
        <v>200000</v>
      </c>
      <c r="AD1612" s="31">
        <f t="shared" si="775"/>
        <v>1000000</v>
      </c>
      <c r="AE1612" s="31">
        <f t="shared" si="776"/>
        <v>8981.6334574080029</v>
      </c>
      <c r="AF1612" s="47">
        <f t="shared" si="777"/>
        <v>0</v>
      </c>
      <c r="AG1612" s="31" t="str">
        <f t="shared" si="778"/>
        <v>NA</v>
      </c>
      <c r="AH1612" s="48">
        <f t="shared" si="779"/>
        <v>2</v>
      </c>
      <c r="AI1612" s="33">
        <f t="shared" si="780"/>
        <v>20000</v>
      </c>
      <c r="AJ1612" s="33">
        <f t="shared" si="781"/>
        <v>65000</v>
      </c>
      <c r="AK1612" s="33">
        <f t="shared" si="782"/>
        <v>9502.5681979376677</v>
      </c>
      <c r="AL1612" s="33">
        <f t="shared" si="783"/>
        <v>0</v>
      </c>
      <c r="AM1612" s="34">
        <f t="shared" si="784"/>
        <v>0</v>
      </c>
    </row>
    <row r="1613" spans="1:39" ht="15" customHeight="1" x14ac:dyDescent="0.3">
      <c r="A1613" s="166" t="s">
        <v>4047</v>
      </c>
      <c r="B1613" s="99">
        <v>10525</v>
      </c>
      <c r="C1613" s="99">
        <v>98094</v>
      </c>
      <c r="D1613" s="165">
        <v>45015</v>
      </c>
      <c r="E1613" s="165">
        <v>45123</v>
      </c>
      <c r="F1613" s="166">
        <v>2</v>
      </c>
      <c r="G1613" s="178">
        <v>1.35</v>
      </c>
      <c r="H1613" s="181">
        <v>0.75</v>
      </c>
      <c r="I1613" s="180">
        <v>7.3999999999999996E-2</v>
      </c>
      <c r="J1613" s="21">
        <f t="shared" si="755"/>
        <v>0.64999999999999991</v>
      </c>
      <c r="K1613" s="21" t="str">
        <f t="shared" si="756"/>
        <v>Y</v>
      </c>
      <c r="L1613" s="37" t="str">
        <f t="shared" si="757"/>
        <v>NA</v>
      </c>
      <c r="M1613" s="8" t="str">
        <f t="shared" si="758"/>
        <v>Y</v>
      </c>
      <c r="N1613" s="42">
        <f t="shared" si="759"/>
        <v>1</v>
      </c>
      <c r="O1613" s="43">
        <f t="shared" si="760"/>
        <v>200000</v>
      </c>
      <c r="P1613" s="43" t="str">
        <f t="shared" si="761"/>
        <v>NA</v>
      </c>
      <c r="Q1613" s="24">
        <f t="shared" si="762"/>
        <v>11303.85</v>
      </c>
      <c r="R1613" s="43">
        <f t="shared" si="763"/>
        <v>0</v>
      </c>
      <c r="S1613" s="24">
        <f t="shared" si="764"/>
        <v>1000000</v>
      </c>
      <c r="T1613" s="25" t="str">
        <f t="shared" si="765"/>
        <v>N</v>
      </c>
      <c r="U1613" s="44">
        <f t="shared" si="766"/>
        <v>0</v>
      </c>
      <c r="V1613" s="45">
        <f t="shared" si="767"/>
        <v>0</v>
      </c>
      <c r="W1613" s="45">
        <f t="shared" si="768"/>
        <v>0</v>
      </c>
      <c r="X1613" s="28">
        <f t="shared" si="769"/>
        <v>0</v>
      </c>
      <c r="Y1613" s="28">
        <f t="shared" si="770"/>
        <v>0</v>
      </c>
      <c r="Z1613" s="45">
        <f t="shared" si="771"/>
        <v>0</v>
      </c>
      <c r="AA1613" s="29" t="str">
        <f t="shared" si="772"/>
        <v>N</v>
      </c>
      <c r="AB1613" s="46">
        <f t="shared" si="773"/>
        <v>0</v>
      </c>
      <c r="AC1613" s="31">
        <f t="shared" si="774"/>
        <v>0</v>
      </c>
      <c r="AD1613" s="31">
        <f t="shared" si="775"/>
        <v>0</v>
      </c>
      <c r="AE1613" s="31">
        <f t="shared" si="776"/>
        <v>0</v>
      </c>
      <c r="AF1613" s="47">
        <f t="shared" si="777"/>
        <v>0</v>
      </c>
      <c r="AG1613" s="31">
        <f t="shared" si="778"/>
        <v>0</v>
      </c>
      <c r="AH1613" s="48">
        <f t="shared" si="779"/>
        <v>0</v>
      </c>
      <c r="AI1613" s="33">
        <f t="shared" si="780"/>
        <v>0</v>
      </c>
      <c r="AJ1613" s="33">
        <f t="shared" si="781"/>
        <v>0</v>
      </c>
      <c r="AK1613" s="33">
        <f t="shared" si="782"/>
        <v>0</v>
      </c>
      <c r="AL1613" s="33">
        <f t="shared" si="783"/>
        <v>0</v>
      </c>
      <c r="AM1613" s="34">
        <f t="shared" si="784"/>
        <v>0</v>
      </c>
    </row>
    <row r="1614" spans="1:39" ht="15" customHeight="1" x14ac:dyDescent="0.3">
      <c r="A1614" s="166" t="s">
        <v>4048</v>
      </c>
      <c r="B1614" s="99">
        <v>5929</v>
      </c>
      <c r="C1614" s="99">
        <v>26575</v>
      </c>
      <c r="D1614" s="165">
        <v>46111</v>
      </c>
      <c r="E1614" s="165">
        <v>46469</v>
      </c>
      <c r="F1614" s="166">
        <v>4</v>
      </c>
      <c r="G1614" s="178">
        <v>2.64</v>
      </c>
      <c r="H1614" s="181">
        <v>1</v>
      </c>
      <c r="I1614" s="180">
        <v>5.8299999999999998E-2</v>
      </c>
      <c r="J1614" s="21">
        <f t="shared" si="755"/>
        <v>1.3599999999999999</v>
      </c>
      <c r="K1614" s="21" t="str">
        <f t="shared" si="756"/>
        <v>Y</v>
      </c>
      <c r="L1614" s="37" t="str">
        <f t="shared" si="757"/>
        <v>NA</v>
      </c>
      <c r="M1614" s="8" t="str">
        <f t="shared" si="758"/>
        <v>Y</v>
      </c>
      <c r="N1614" s="42">
        <f t="shared" si="759"/>
        <v>2</v>
      </c>
      <c r="O1614" s="43">
        <f t="shared" si="760"/>
        <v>200000</v>
      </c>
      <c r="P1614" s="43" t="str">
        <f t="shared" si="761"/>
        <v>NA</v>
      </c>
      <c r="Q1614" s="24">
        <f t="shared" si="762"/>
        <v>6274.6607000000004</v>
      </c>
      <c r="R1614" s="43">
        <f t="shared" si="763"/>
        <v>0</v>
      </c>
      <c r="S1614" s="24">
        <f t="shared" si="764"/>
        <v>1000000</v>
      </c>
      <c r="T1614" s="25" t="str">
        <f t="shared" si="765"/>
        <v>Y</v>
      </c>
      <c r="U1614" s="44">
        <f t="shared" si="766"/>
        <v>1</v>
      </c>
      <c r="V1614" s="45">
        <f t="shared" si="767"/>
        <v>200000</v>
      </c>
      <c r="W1614" s="45">
        <f t="shared" si="768"/>
        <v>1000000</v>
      </c>
      <c r="X1614" s="28">
        <f t="shared" si="769"/>
        <v>6640.4734188100001</v>
      </c>
      <c r="Y1614" s="28">
        <f t="shared" si="770"/>
        <v>0</v>
      </c>
      <c r="Z1614" s="45" t="str">
        <f t="shared" si="771"/>
        <v>NA</v>
      </c>
      <c r="AA1614" s="29" t="str">
        <f t="shared" si="772"/>
        <v>N</v>
      </c>
      <c r="AB1614" s="46">
        <f t="shared" si="773"/>
        <v>0</v>
      </c>
      <c r="AC1614" s="31">
        <f t="shared" si="774"/>
        <v>0</v>
      </c>
      <c r="AD1614" s="31">
        <f t="shared" si="775"/>
        <v>0</v>
      </c>
      <c r="AE1614" s="31">
        <f t="shared" si="776"/>
        <v>0</v>
      </c>
      <c r="AF1614" s="47">
        <f t="shared" si="777"/>
        <v>0</v>
      </c>
      <c r="AG1614" s="31">
        <f t="shared" si="778"/>
        <v>0</v>
      </c>
      <c r="AH1614" s="48">
        <f t="shared" si="779"/>
        <v>0</v>
      </c>
      <c r="AI1614" s="33">
        <f t="shared" si="780"/>
        <v>0</v>
      </c>
      <c r="AJ1614" s="33">
        <f t="shared" si="781"/>
        <v>0</v>
      </c>
      <c r="AK1614" s="33">
        <f t="shared" si="782"/>
        <v>0</v>
      </c>
      <c r="AL1614" s="33">
        <f t="shared" si="783"/>
        <v>0</v>
      </c>
      <c r="AM1614" s="34">
        <f t="shared" si="784"/>
        <v>0</v>
      </c>
    </row>
    <row r="1615" spans="1:39" ht="15" customHeight="1" x14ac:dyDescent="0.3">
      <c r="A1615" s="166" t="s">
        <v>4049</v>
      </c>
      <c r="B1615" s="99">
        <v>22877</v>
      </c>
      <c r="C1615" s="99">
        <v>70844</v>
      </c>
      <c r="D1615" s="165">
        <v>44890</v>
      </c>
      <c r="E1615" s="165">
        <v>45074</v>
      </c>
      <c r="F1615" s="166">
        <v>4</v>
      </c>
      <c r="G1615" s="178">
        <v>1.06</v>
      </c>
      <c r="H1615" s="181">
        <v>1</v>
      </c>
      <c r="I1615" s="180">
        <v>3.5799999999999998E-2</v>
      </c>
      <c r="J1615" s="21">
        <f t="shared" si="755"/>
        <v>2.94</v>
      </c>
      <c r="K1615" s="21" t="str">
        <f t="shared" si="756"/>
        <v>Y</v>
      </c>
      <c r="L1615" s="37" t="str">
        <f t="shared" si="757"/>
        <v>NA</v>
      </c>
      <c r="M1615" s="8" t="str">
        <f t="shared" si="758"/>
        <v>Y</v>
      </c>
      <c r="N1615" s="42">
        <f t="shared" si="759"/>
        <v>3</v>
      </c>
      <c r="O1615" s="43">
        <f t="shared" si="760"/>
        <v>200000</v>
      </c>
      <c r="P1615" s="43" t="str">
        <f t="shared" si="761"/>
        <v>NA</v>
      </c>
      <c r="Q1615" s="24">
        <f t="shared" si="762"/>
        <v>23695.996600000002</v>
      </c>
      <c r="R1615" s="43">
        <f t="shared" si="763"/>
        <v>0</v>
      </c>
      <c r="S1615" s="24">
        <f t="shared" si="764"/>
        <v>1000000</v>
      </c>
      <c r="T1615" s="25" t="str">
        <f t="shared" si="765"/>
        <v>Y</v>
      </c>
      <c r="U1615" s="44">
        <f t="shared" si="766"/>
        <v>2</v>
      </c>
      <c r="V1615" s="45">
        <f t="shared" si="767"/>
        <v>200000</v>
      </c>
      <c r="W1615" s="45">
        <f t="shared" si="768"/>
        <v>1000000</v>
      </c>
      <c r="X1615" s="28">
        <f t="shared" si="769"/>
        <v>24544.313278280002</v>
      </c>
      <c r="Y1615" s="28">
        <f t="shared" si="770"/>
        <v>0</v>
      </c>
      <c r="Z1615" s="45" t="str">
        <f t="shared" si="771"/>
        <v>NA</v>
      </c>
      <c r="AA1615" s="29" t="str">
        <f t="shared" si="772"/>
        <v>Y</v>
      </c>
      <c r="AB1615" s="46">
        <f t="shared" si="773"/>
        <v>1</v>
      </c>
      <c r="AC1615" s="31">
        <f t="shared" si="774"/>
        <v>200000</v>
      </c>
      <c r="AD1615" s="31">
        <f t="shared" si="775"/>
        <v>1000000</v>
      </c>
      <c r="AE1615" s="31">
        <f t="shared" si="776"/>
        <v>25422.999693642429</v>
      </c>
      <c r="AF1615" s="47">
        <f t="shared" si="777"/>
        <v>0</v>
      </c>
      <c r="AG1615" s="31" t="str">
        <f t="shared" si="778"/>
        <v>NA</v>
      </c>
      <c r="AH1615" s="48">
        <f t="shared" si="779"/>
        <v>0</v>
      </c>
      <c r="AI1615" s="33">
        <f t="shared" si="780"/>
        <v>0</v>
      </c>
      <c r="AJ1615" s="33">
        <f t="shared" si="781"/>
        <v>0</v>
      </c>
      <c r="AK1615" s="33">
        <f t="shared" si="782"/>
        <v>0</v>
      </c>
      <c r="AL1615" s="33">
        <f t="shared" si="783"/>
        <v>0</v>
      </c>
      <c r="AM1615" s="34">
        <f t="shared" si="784"/>
        <v>0</v>
      </c>
    </row>
    <row r="1616" spans="1:39" ht="15" customHeight="1" x14ac:dyDescent="0.3">
      <c r="A1616" s="166" t="s">
        <v>4050</v>
      </c>
      <c r="B1616" s="99">
        <v>10179</v>
      </c>
      <c r="C1616" s="99">
        <v>77798</v>
      </c>
      <c r="D1616" s="165">
        <v>45353</v>
      </c>
      <c r="E1616" s="165">
        <v>45630</v>
      </c>
      <c r="F1616" s="166">
        <v>4</v>
      </c>
      <c r="G1616" s="178">
        <v>0.9</v>
      </c>
      <c r="H1616" s="181">
        <v>0.5</v>
      </c>
      <c r="I1616" s="180">
        <v>3.6900000000000002E-2</v>
      </c>
      <c r="J1616" s="21">
        <f t="shared" si="755"/>
        <v>3.1</v>
      </c>
      <c r="K1616" s="21" t="str">
        <f t="shared" si="756"/>
        <v>Y</v>
      </c>
      <c r="L1616" s="37" t="str">
        <f t="shared" si="757"/>
        <v>NA</v>
      </c>
      <c r="M1616" s="8" t="str">
        <f t="shared" si="758"/>
        <v>Y</v>
      </c>
      <c r="N1616" s="42">
        <f t="shared" si="759"/>
        <v>7</v>
      </c>
      <c r="O1616" s="43">
        <f t="shared" si="760"/>
        <v>200000</v>
      </c>
      <c r="P1616" s="43" t="str">
        <f t="shared" si="761"/>
        <v>NA</v>
      </c>
      <c r="Q1616" s="24">
        <f t="shared" si="762"/>
        <v>10554.605099999999</v>
      </c>
      <c r="R1616" s="43">
        <f t="shared" si="763"/>
        <v>0</v>
      </c>
      <c r="S1616" s="24">
        <f t="shared" si="764"/>
        <v>1000000</v>
      </c>
      <c r="T1616" s="25" t="str">
        <f t="shared" si="765"/>
        <v>Y</v>
      </c>
      <c r="U1616" s="44">
        <f t="shared" si="766"/>
        <v>6</v>
      </c>
      <c r="V1616" s="45">
        <f t="shared" si="767"/>
        <v>200000</v>
      </c>
      <c r="W1616" s="45">
        <f t="shared" si="768"/>
        <v>1000000</v>
      </c>
      <c r="X1616" s="28">
        <f t="shared" si="769"/>
        <v>10944.070028189999</v>
      </c>
      <c r="Y1616" s="28">
        <f t="shared" si="770"/>
        <v>0</v>
      </c>
      <c r="Z1616" s="45" t="str">
        <f t="shared" si="771"/>
        <v>NA</v>
      </c>
      <c r="AA1616" s="29" t="str">
        <f t="shared" si="772"/>
        <v>Y</v>
      </c>
      <c r="AB1616" s="46">
        <f t="shared" si="773"/>
        <v>5</v>
      </c>
      <c r="AC1616" s="31">
        <f t="shared" si="774"/>
        <v>200000</v>
      </c>
      <c r="AD1616" s="31">
        <f t="shared" si="775"/>
        <v>1000000</v>
      </c>
      <c r="AE1616" s="31">
        <f t="shared" si="776"/>
        <v>11347.906212230209</v>
      </c>
      <c r="AF1616" s="47">
        <f t="shared" si="777"/>
        <v>0</v>
      </c>
      <c r="AG1616" s="31" t="str">
        <f t="shared" si="778"/>
        <v>NA</v>
      </c>
      <c r="AH1616" s="48">
        <f t="shared" si="779"/>
        <v>4</v>
      </c>
      <c r="AI1616" s="33">
        <f t="shared" si="780"/>
        <v>20000</v>
      </c>
      <c r="AJ1616" s="33">
        <f t="shared" si="781"/>
        <v>65000</v>
      </c>
      <c r="AK1616" s="33">
        <f t="shared" si="782"/>
        <v>11766.643951461503</v>
      </c>
      <c r="AL1616" s="33">
        <f t="shared" si="783"/>
        <v>0</v>
      </c>
      <c r="AM1616" s="34">
        <f t="shared" si="784"/>
        <v>0</v>
      </c>
    </row>
    <row r="1617" spans="1:39" ht="15" customHeight="1" x14ac:dyDescent="0.3">
      <c r="A1617" s="166" t="s">
        <v>4051</v>
      </c>
      <c r="B1617" s="99">
        <v>18065</v>
      </c>
      <c r="C1617" s="99">
        <v>45204</v>
      </c>
      <c r="D1617" s="165">
        <v>44647</v>
      </c>
      <c r="E1617" s="165">
        <v>44866</v>
      </c>
      <c r="F1617" s="166">
        <v>2</v>
      </c>
      <c r="G1617" s="178">
        <v>0.71</v>
      </c>
      <c r="H1617" s="181">
        <v>1</v>
      </c>
      <c r="I1617" s="180">
        <v>2.3599999999999999E-2</v>
      </c>
      <c r="J1617" s="21">
        <f t="shared" si="755"/>
        <v>1.29</v>
      </c>
      <c r="K1617" s="21" t="str">
        <f t="shared" si="756"/>
        <v>Y</v>
      </c>
      <c r="L1617" s="37" t="str">
        <f t="shared" si="757"/>
        <v>NA</v>
      </c>
      <c r="M1617" s="8" t="str">
        <f t="shared" si="758"/>
        <v>Y</v>
      </c>
      <c r="N1617" s="42">
        <f t="shared" si="759"/>
        <v>2</v>
      </c>
      <c r="O1617" s="43">
        <f t="shared" si="760"/>
        <v>200000</v>
      </c>
      <c r="P1617" s="43" t="str">
        <f t="shared" si="761"/>
        <v>NA</v>
      </c>
      <c r="Q1617" s="24">
        <f t="shared" si="762"/>
        <v>18491.334000000003</v>
      </c>
      <c r="R1617" s="43">
        <f t="shared" si="763"/>
        <v>0</v>
      </c>
      <c r="S1617" s="24">
        <f t="shared" si="764"/>
        <v>1000000</v>
      </c>
      <c r="T1617" s="25" t="str">
        <f t="shared" si="765"/>
        <v>Y</v>
      </c>
      <c r="U1617" s="44">
        <f t="shared" si="766"/>
        <v>1</v>
      </c>
      <c r="V1617" s="45">
        <f t="shared" si="767"/>
        <v>200000</v>
      </c>
      <c r="W1617" s="45">
        <f t="shared" si="768"/>
        <v>1000000</v>
      </c>
      <c r="X1617" s="28">
        <f t="shared" si="769"/>
        <v>18927.729482400006</v>
      </c>
      <c r="Y1617" s="28">
        <f t="shared" si="770"/>
        <v>0</v>
      </c>
      <c r="Z1617" s="45" t="str">
        <f t="shared" si="771"/>
        <v>NA</v>
      </c>
      <c r="AA1617" s="29" t="str">
        <f t="shared" si="772"/>
        <v>N</v>
      </c>
      <c r="AB1617" s="46">
        <f t="shared" si="773"/>
        <v>0</v>
      </c>
      <c r="AC1617" s="31">
        <f t="shared" si="774"/>
        <v>0</v>
      </c>
      <c r="AD1617" s="31">
        <f t="shared" si="775"/>
        <v>0</v>
      </c>
      <c r="AE1617" s="31">
        <f t="shared" si="776"/>
        <v>0</v>
      </c>
      <c r="AF1617" s="47">
        <f t="shared" si="777"/>
        <v>0</v>
      </c>
      <c r="AG1617" s="31">
        <f t="shared" si="778"/>
        <v>0</v>
      </c>
      <c r="AH1617" s="48">
        <f t="shared" si="779"/>
        <v>0</v>
      </c>
      <c r="AI1617" s="33">
        <f t="shared" si="780"/>
        <v>0</v>
      </c>
      <c r="AJ1617" s="33">
        <f t="shared" si="781"/>
        <v>0</v>
      </c>
      <c r="AK1617" s="33">
        <f t="shared" si="782"/>
        <v>0</v>
      </c>
      <c r="AL1617" s="33">
        <f t="shared" si="783"/>
        <v>0</v>
      </c>
      <c r="AM1617" s="34">
        <f t="shared" si="784"/>
        <v>0</v>
      </c>
    </row>
    <row r="1618" spans="1:39" ht="15" customHeight="1" x14ac:dyDescent="0.3">
      <c r="A1618" s="166" t="s">
        <v>4052</v>
      </c>
      <c r="B1618" s="99">
        <v>9616</v>
      </c>
      <c r="C1618" s="99">
        <v>32305</v>
      </c>
      <c r="D1618" s="165">
        <v>46101</v>
      </c>
      <c r="E1618" s="165">
        <v>46279</v>
      </c>
      <c r="F1618" s="166">
        <v>4</v>
      </c>
      <c r="G1618" s="178">
        <v>3.47</v>
      </c>
      <c r="H1618" s="181">
        <v>1</v>
      </c>
      <c r="I1618" s="180">
        <v>3.2399999999999998E-2</v>
      </c>
      <c r="J1618" s="21">
        <f t="shared" si="755"/>
        <v>0.5299999999999998</v>
      </c>
      <c r="K1618" s="21" t="str">
        <f t="shared" si="756"/>
        <v>Y</v>
      </c>
      <c r="L1618" s="37" t="str">
        <f t="shared" si="757"/>
        <v>NA</v>
      </c>
      <c r="M1618" s="8" t="str">
        <f t="shared" si="758"/>
        <v>Y</v>
      </c>
      <c r="N1618" s="42">
        <f t="shared" si="759"/>
        <v>1</v>
      </c>
      <c r="O1618" s="43">
        <f t="shared" si="760"/>
        <v>200000</v>
      </c>
      <c r="P1618" s="43" t="str">
        <f t="shared" si="761"/>
        <v>NA</v>
      </c>
      <c r="Q1618" s="24">
        <f t="shared" si="762"/>
        <v>9927.5583999999999</v>
      </c>
      <c r="R1618" s="43">
        <f t="shared" si="763"/>
        <v>0</v>
      </c>
      <c r="S1618" s="24">
        <f t="shared" si="764"/>
        <v>1000000</v>
      </c>
      <c r="T1618" s="25" t="str">
        <f t="shared" si="765"/>
        <v>N</v>
      </c>
      <c r="U1618" s="44">
        <f t="shared" si="766"/>
        <v>0</v>
      </c>
      <c r="V1618" s="45">
        <f t="shared" si="767"/>
        <v>0</v>
      </c>
      <c r="W1618" s="45">
        <f t="shared" si="768"/>
        <v>0</v>
      </c>
      <c r="X1618" s="28">
        <f t="shared" si="769"/>
        <v>0</v>
      </c>
      <c r="Y1618" s="28">
        <f t="shared" si="770"/>
        <v>0</v>
      </c>
      <c r="Z1618" s="45">
        <f t="shared" si="771"/>
        <v>0</v>
      </c>
      <c r="AA1618" s="29" t="str">
        <f t="shared" si="772"/>
        <v>N</v>
      </c>
      <c r="AB1618" s="46">
        <f t="shared" si="773"/>
        <v>0</v>
      </c>
      <c r="AC1618" s="31">
        <f t="shared" si="774"/>
        <v>0</v>
      </c>
      <c r="AD1618" s="31">
        <f t="shared" si="775"/>
        <v>0</v>
      </c>
      <c r="AE1618" s="31">
        <f t="shared" si="776"/>
        <v>0</v>
      </c>
      <c r="AF1618" s="47">
        <f t="shared" si="777"/>
        <v>0</v>
      </c>
      <c r="AG1618" s="31">
        <f t="shared" si="778"/>
        <v>0</v>
      </c>
      <c r="AH1618" s="48">
        <f t="shared" si="779"/>
        <v>0</v>
      </c>
      <c r="AI1618" s="33">
        <f t="shared" si="780"/>
        <v>0</v>
      </c>
      <c r="AJ1618" s="33">
        <f t="shared" si="781"/>
        <v>0</v>
      </c>
      <c r="AK1618" s="33">
        <f t="shared" si="782"/>
        <v>0</v>
      </c>
      <c r="AL1618" s="33">
        <f t="shared" si="783"/>
        <v>0</v>
      </c>
      <c r="AM1618" s="34">
        <f t="shared" si="784"/>
        <v>0</v>
      </c>
    </row>
    <row r="1619" spans="1:39" ht="15" customHeight="1" x14ac:dyDescent="0.3">
      <c r="A1619" s="166" t="s">
        <v>4053</v>
      </c>
      <c r="B1619" s="99">
        <v>23929</v>
      </c>
      <c r="C1619" s="99">
        <v>74917</v>
      </c>
      <c r="D1619" s="165">
        <v>45816</v>
      </c>
      <c r="E1619" s="165">
        <v>45927</v>
      </c>
      <c r="F1619" s="166">
        <v>4</v>
      </c>
      <c r="G1619" s="178">
        <v>3.98</v>
      </c>
      <c r="H1619" s="181">
        <v>1</v>
      </c>
      <c r="I1619" s="180">
        <v>4.99E-2</v>
      </c>
      <c r="J1619" s="21">
        <f t="shared" si="755"/>
        <v>2.0000000000000018E-2</v>
      </c>
      <c r="K1619" s="21" t="str">
        <f t="shared" si="756"/>
        <v>Y</v>
      </c>
      <c r="L1619" s="37" t="str">
        <f t="shared" si="757"/>
        <v>NA</v>
      </c>
      <c r="M1619" s="8" t="str">
        <f t="shared" si="758"/>
        <v>Y</v>
      </c>
      <c r="N1619" s="42">
        <f t="shared" si="759"/>
        <v>1</v>
      </c>
      <c r="O1619" s="43">
        <f t="shared" si="760"/>
        <v>200000</v>
      </c>
      <c r="P1619" s="43" t="str">
        <f t="shared" si="761"/>
        <v>NA</v>
      </c>
      <c r="Q1619" s="24">
        <f t="shared" si="762"/>
        <v>25123.057100000002</v>
      </c>
      <c r="R1619" s="43">
        <f t="shared" si="763"/>
        <v>0</v>
      </c>
      <c r="S1619" s="24">
        <f t="shared" si="764"/>
        <v>1000000</v>
      </c>
      <c r="T1619" s="25" t="str">
        <f t="shared" si="765"/>
        <v>N</v>
      </c>
      <c r="U1619" s="44">
        <f t="shared" si="766"/>
        <v>0</v>
      </c>
      <c r="V1619" s="45">
        <f t="shared" si="767"/>
        <v>0</v>
      </c>
      <c r="W1619" s="45">
        <f t="shared" si="768"/>
        <v>0</v>
      </c>
      <c r="X1619" s="28">
        <f t="shared" si="769"/>
        <v>0</v>
      </c>
      <c r="Y1619" s="28">
        <f t="shared" si="770"/>
        <v>0</v>
      </c>
      <c r="Z1619" s="45">
        <f t="shared" si="771"/>
        <v>0</v>
      </c>
      <c r="AA1619" s="29" t="str">
        <f t="shared" si="772"/>
        <v>N</v>
      </c>
      <c r="AB1619" s="46">
        <f t="shared" si="773"/>
        <v>0</v>
      </c>
      <c r="AC1619" s="31">
        <f t="shared" si="774"/>
        <v>0</v>
      </c>
      <c r="AD1619" s="31">
        <f t="shared" si="775"/>
        <v>0</v>
      </c>
      <c r="AE1619" s="31">
        <f t="shared" si="776"/>
        <v>0</v>
      </c>
      <c r="AF1619" s="47">
        <f t="shared" si="777"/>
        <v>0</v>
      </c>
      <c r="AG1619" s="31">
        <f t="shared" si="778"/>
        <v>0</v>
      </c>
      <c r="AH1619" s="48">
        <f t="shared" si="779"/>
        <v>0</v>
      </c>
      <c r="AI1619" s="33">
        <f t="shared" si="780"/>
        <v>0</v>
      </c>
      <c r="AJ1619" s="33">
        <f t="shared" si="781"/>
        <v>0</v>
      </c>
      <c r="AK1619" s="33">
        <f t="shared" si="782"/>
        <v>0</v>
      </c>
      <c r="AL1619" s="33">
        <f t="shared" si="783"/>
        <v>0</v>
      </c>
      <c r="AM1619" s="34">
        <f t="shared" si="784"/>
        <v>0</v>
      </c>
    </row>
    <row r="1620" spans="1:39" ht="15" customHeight="1" x14ac:dyDescent="0.3">
      <c r="A1620" s="166" t="s">
        <v>4054</v>
      </c>
      <c r="B1620" s="99">
        <v>5759</v>
      </c>
      <c r="C1620" s="99">
        <v>27561</v>
      </c>
      <c r="D1620" s="165">
        <v>45399</v>
      </c>
      <c r="E1620" s="165">
        <v>45687</v>
      </c>
      <c r="F1620" s="166">
        <v>4</v>
      </c>
      <c r="G1620" s="178">
        <v>3.87</v>
      </c>
      <c r="H1620" s="181">
        <v>0.5</v>
      </c>
      <c r="I1620" s="180">
        <v>5.5800000000000002E-2</v>
      </c>
      <c r="J1620" s="21">
        <f t="shared" si="755"/>
        <v>0.12999999999999989</v>
      </c>
      <c r="K1620" s="21" t="str">
        <f t="shared" si="756"/>
        <v>Y</v>
      </c>
      <c r="L1620" s="37" t="str">
        <f t="shared" si="757"/>
        <v>NA</v>
      </c>
      <c r="M1620" s="8" t="str">
        <f t="shared" si="758"/>
        <v>Y</v>
      </c>
      <c r="N1620" s="42">
        <f t="shared" si="759"/>
        <v>1</v>
      </c>
      <c r="O1620" s="43">
        <f t="shared" si="760"/>
        <v>200000</v>
      </c>
      <c r="P1620" s="43" t="str">
        <f t="shared" si="761"/>
        <v>NA</v>
      </c>
      <c r="Q1620" s="24">
        <f t="shared" si="762"/>
        <v>6080.3522000000003</v>
      </c>
      <c r="R1620" s="43">
        <f t="shared" si="763"/>
        <v>0</v>
      </c>
      <c r="S1620" s="24">
        <f t="shared" si="764"/>
        <v>1000000</v>
      </c>
      <c r="T1620" s="25" t="str">
        <f t="shared" si="765"/>
        <v>N</v>
      </c>
      <c r="U1620" s="44">
        <f t="shared" si="766"/>
        <v>0</v>
      </c>
      <c r="V1620" s="45">
        <f t="shared" si="767"/>
        <v>0</v>
      </c>
      <c r="W1620" s="45">
        <f t="shared" si="768"/>
        <v>0</v>
      </c>
      <c r="X1620" s="28">
        <f t="shared" si="769"/>
        <v>0</v>
      </c>
      <c r="Y1620" s="28">
        <f t="shared" si="770"/>
        <v>0</v>
      </c>
      <c r="Z1620" s="45">
        <f t="shared" si="771"/>
        <v>0</v>
      </c>
      <c r="AA1620" s="29" t="str">
        <f t="shared" si="772"/>
        <v>N</v>
      </c>
      <c r="AB1620" s="46">
        <f t="shared" si="773"/>
        <v>0</v>
      </c>
      <c r="AC1620" s="31">
        <f t="shared" si="774"/>
        <v>0</v>
      </c>
      <c r="AD1620" s="31">
        <f t="shared" si="775"/>
        <v>0</v>
      </c>
      <c r="AE1620" s="31">
        <f t="shared" si="776"/>
        <v>0</v>
      </c>
      <c r="AF1620" s="47">
        <f t="shared" si="777"/>
        <v>0</v>
      </c>
      <c r="AG1620" s="31">
        <f t="shared" si="778"/>
        <v>0</v>
      </c>
      <c r="AH1620" s="48">
        <f t="shared" si="779"/>
        <v>0</v>
      </c>
      <c r="AI1620" s="33">
        <f t="shared" si="780"/>
        <v>0</v>
      </c>
      <c r="AJ1620" s="33">
        <f t="shared" si="781"/>
        <v>0</v>
      </c>
      <c r="AK1620" s="33">
        <f t="shared" si="782"/>
        <v>0</v>
      </c>
      <c r="AL1620" s="33">
        <f t="shared" si="783"/>
        <v>0</v>
      </c>
      <c r="AM1620" s="34">
        <f t="shared" si="784"/>
        <v>0</v>
      </c>
    </row>
    <row r="1621" spans="1:39" ht="15" customHeight="1" x14ac:dyDescent="0.3">
      <c r="A1621" s="166" t="s">
        <v>4055</v>
      </c>
      <c r="B1621" s="99">
        <v>14219</v>
      </c>
      <c r="C1621" s="99">
        <v>89085</v>
      </c>
      <c r="D1621" s="165">
        <v>44981</v>
      </c>
      <c r="E1621" s="165">
        <v>45345</v>
      </c>
      <c r="F1621" s="166">
        <v>4</v>
      </c>
      <c r="G1621" s="178">
        <v>1.21</v>
      </c>
      <c r="H1621" s="181">
        <v>0.25</v>
      </c>
      <c r="I1621" s="180">
        <v>7.4300000000000005E-2</v>
      </c>
      <c r="J1621" s="21">
        <f t="shared" si="755"/>
        <v>2.79</v>
      </c>
      <c r="K1621" s="21" t="str">
        <f t="shared" si="756"/>
        <v>Y</v>
      </c>
      <c r="L1621" s="37" t="str">
        <f t="shared" si="757"/>
        <v>NA</v>
      </c>
      <c r="M1621" s="8" t="str">
        <f t="shared" si="758"/>
        <v>Y</v>
      </c>
      <c r="N1621" s="42">
        <f t="shared" si="759"/>
        <v>12</v>
      </c>
      <c r="O1621" s="43">
        <f t="shared" si="760"/>
        <v>200000</v>
      </c>
      <c r="P1621" s="43" t="str">
        <f t="shared" si="761"/>
        <v>NA</v>
      </c>
      <c r="Q1621" s="24">
        <f t="shared" si="762"/>
        <v>15275.4717</v>
      </c>
      <c r="R1621" s="43">
        <f t="shared" si="763"/>
        <v>0</v>
      </c>
      <c r="S1621" s="24">
        <f t="shared" si="764"/>
        <v>1000000</v>
      </c>
      <c r="T1621" s="25" t="str">
        <f t="shared" si="765"/>
        <v>Y</v>
      </c>
      <c r="U1621" s="44">
        <f t="shared" si="766"/>
        <v>11</v>
      </c>
      <c r="V1621" s="45">
        <f t="shared" si="767"/>
        <v>200000</v>
      </c>
      <c r="W1621" s="45">
        <f t="shared" si="768"/>
        <v>1000000</v>
      </c>
      <c r="X1621" s="28">
        <f t="shared" si="769"/>
        <v>16410.439247310002</v>
      </c>
      <c r="Y1621" s="28">
        <f t="shared" si="770"/>
        <v>0</v>
      </c>
      <c r="Z1621" s="45" t="str">
        <f t="shared" si="771"/>
        <v>NA</v>
      </c>
      <c r="AA1621" s="29" t="str">
        <f t="shared" si="772"/>
        <v>Y</v>
      </c>
      <c r="AB1621" s="46">
        <f t="shared" si="773"/>
        <v>10</v>
      </c>
      <c r="AC1621" s="31">
        <f t="shared" si="774"/>
        <v>200000</v>
      </c>
      <c r="AD1621" s="31">
        <f t="shared" si="775"/>
        <v>1000000</v>
      </c>
      <c r="AE1621" s="31">
        <f t="shared" si="776"/>
        <v>17629.734883385136</v>
      </c>
      <c r="AF1621" s="47">
        <f t="shared" si="777"/>
        <v>0</v>
      </c>
      <c r="AG1621" s="31" t="str">
        <f t="shared" si="778"/>
        <v>NA</v>
      </c>
      <c r="AH1621" s="48">
        <f t="shared" si="779"/>
        <v>9</v>
      </c>
      <c r="AI1621" s="33">
        <f t="shared" si="780"/>
        <v>20000</v>
      </c>
      <c r="AJ1621" s="33">
        <f t="shared" si="781"/>
        <v>65000</v>
      </c>
      <c r="AK1621" s="33">
        <f t="shared" si="782"/>
        <v>18939.624185220651</v>
      </c>
      <c r="AL1621" s="33">
        <f t="shared" si="783"/>
        <v>0</v>
      </c>
      <c r="AM1621" s="34">
        <f t="shared" si="784"/>
        <v>0</v>
      </c>
    </row>
    <row r="1622" spans="1:39" ht="15" customHeight="1" x14ac:dyDescent="0.3">
      <c r="A1622" s="166" t="s">
        <v>4056</v>
      </c>
      <c r="B1622" s="99">
        <v>13666</v>
      </c>
      <c r="C1622" s="99">
        <v>71609</v>
      </c>
      <c r="D1622" s="165">
        <v>44640</v>
      </c>
      <c r="E1622" s="165">
        <v>44876</v>
      </c>
      <c r="F1622" s="166">
        <v>4</v>
      </c>
      <c r="G1622" s="178">
        <v>0.28000000000000003</v>
      </c>
      <c r="H1622" s="181">
        <v>0.25</v>
      </c>
      <c r="I1622" s="180">
        <v>5.4899999999999997E-2</v>
      </c>
      <c r="J1622" s="21">
        <f t="shared" si="755"/>
        <v>3.7199999999999998</v>
      </c>
      <c r="K1622" s="21" t="str">
        <f t="shared" si="756"/>
        <v>Y</v>
      </c>
      <c r="L1622" s="37" t="str">
        <f t="shared" si="757"/>
        <v>NA</v>
      </c>
      <c r="M1622" s="8" t="str">
        <f t="shared" si="758"/>
        <v>Y</v>
      </c>
      <c r="N1622" s="42">
        <f t="shared" si="759"/>
        <v>15</v>
      </c>
      <c r="O1622" s="43">
        <f t="shared" si="760"/>
        <v>200000</v>
      </c>
      <c r="P1622" s="43" t="str">
        <f t="shared" si="761"/>
        <v>NA</v>
      </c>
      <c r="Q1622" s="24">
        <f t="shared" si="762"/>
        <v>14416.2634</v>
      </c>
      <c r="R1622" s="43">
        <f t="shared" si="763"/>
        <v>0</v>
      </c>
      <c r="S1622" s="24">
        <f t="shared" si="764"/>
        <v>1000000</v>
      </c>
      <c r="T1622" s="25" t="str">
        <f t="shared" si="765"/>
        <v>Y</v>
      </c>
      <c r="U1622" s="44">
        <f t="shared" si="766"/>
        <v>14</v>
      </c>
      <c r="V1622" s="45">
        <f t="shared" si="767"/>
        <v>200000</v>
      </c>
      <c r="W1622" s="45">
        <f t="shared" si="768"/>
        <v>1000000</v>
      </c>
      <c r="X1622" s="28">
        <f t="shared" si="769"/>
        <v>15207.71626066</v>
      </c>
      <c r="Y1622" s="28">
        <f t="shared" si="770"/>
        <v>0</v>
      </c>
      <c r="Z1622" s="45" t="str">
        <f t="shared" si="771"/>
        <v>NA</v>
      </c>
      <c r="AA1622" s="29" t="str">
        <f t="shared" si="772"/>
        <v>Y</v>
      </c>
      <c r="AB1622" s="46">
        <f t="shared" si="773"/>
        <v>13</v>
      </c>
      <c r="AC1622" s="31">
        <f t="shared" si="774"/>
        <v>200000</v>
      </c>
      <c r="AD1622" s="31">
        <f t="shared" si="775"/>
        <v>1000000</v>
      </c>
      <c r="AE1622" s="31">
        <f t="shared" si="776"/>
        <v>16042.619883370233</v>
      </c>
      <c r="AF1622" s="47">
        <f t="shared" si="777"/>
        <v>0</v>
      </c>
      <c r="AG1622" s="31" t="str">
        <f t="shared" si="778"/>
        <v>NA</v>
      </c>
      <c r="AH1622" s="48">
        <f t="shared" si="779"/>
        <v>12</v>
      </c>
      <c r="AI1622" s="33">
        <f t="shared" si="780"/>
        <v>20000</v>
      </c>
      <c r="AJ1622" s="33">
        <f t="shared" si="781"/>
        <v>65000</v>
      </c>
      <c r="AK1622" s="33">
        <f t="shared" si="782"/>
        <v>16923.359714967257</v>
      </c>
      <c r="AL1622" s="33">
        <f t="shared" si="783"/>
        <v>0</v>
      </c>
      <c r="AM1622" s="34">
        <f t="shared" si="784"/>
        <v>0</v>
      </c>
    </row>
    <row r="1623" spans="1:39" ht="15" customHeight="1" x14ac:dyDescent="0.3">
      <c r="A1623" s="166" t="s">
        <v>4057</v>
      </c>
      <c r="B1623" s="99">
        <v>23128</v>
      </c>
      <c r="C1623" s="99">
        <v>70955</v>
      </c>
      <c r="D1623" s="165">
        <v>46054</v>
      </c>
      <c r="E1623" s="165">
        <v>46281</v>
      </c>
      <c r="F1623" s="166">
        <v>4</v>
      </c>
      <c r="G1623" s="178">
        <v>3.08</v>
      </c>
      <c r="H1623" s="181">
        <v>0.75</v>
      </c>
      <c r="I1623" s="180">
        <v>7.2800000000000004E-2</v>
      </c>
      <c r="J1623" s="21">
        <f t="shared" si="755"/>
        <v>0.91999999999999993</v>
      </c>
      <c r="K1623" s="21" t="str">
        <f t="shared" si="756"/>
        <v>Y</v>
      </c>
      <c r="L1623" s="37" t="str">
        <f t="shared" si="757"/>
        <v>NA</v>
      </c>
      <c r="M1623" s="8" t="str">
        <f t="shared" si="758"/>
        <v>Y</v>
      </c>
      <c r="N1623" s="42">
        <f t="shared" si="759"/>
        <v>2</v>
      </c>
      <c r="O1623" s="43">
        <f t="shared" si="760"/>
        <v>200000</v>
      </c>
      <c r="P1623" s="43" t="str">
        <f t="shared" si="761"/>
        <v>NA</v>
      </c>
      <c r="Q1623" s="24">
        <f t="shared" si="762"/>
        <v>24811.718399999998</v>
      </c>
      <c r="R1623" s="43">
        <f t="shared" si="763"/>
        <v>0</v>
      </c>
      <c r="S1623" s="24">
        <f t="shared" si="764"/>
        <v>1000000</v>
      </c>
      <c r="T1623" s="25" t="str">
        <f t="shared" si="765"/>
        <v>N</v>
      </c>
      <c r="U1623" s="44">
        <f t="shared" si="766"/>
        <v>1</v>
      </c>
      <c r="V1623" s="45">
        <f t="shared" si="767"/>
        <v>20000</v>
      </c>
      <c r="W1623" s="45">
        <f t="shared" si="768"/>
        <v>65000</v>
      </c>
      <c r="X1623" s="28">
        <f t="shared" si="769"/>
        <v>0</v>
      </c>
      <c r="Y1623" s="28">
        <f t="shared" si="770"/>
        <v>26618.011499519998</v>
      </c>
      <c r="Z1623" s="45">
        <f t="shared" si="771"/>
        <v>0</v>
      </c>
      <c r="AA1623" s="29" t="str">
        <f t="shared" si="772"/>
        <v>N</v>
      </c>
      <c r="AB1623" s="46">
        <f t="shared" si="773"/>
        <v>0</v>
      </c>
      <c r="AC1623" s="31">
        <f t="shared" si="774"/>
        <v>0</v>
      </c>
      <c r="AD1623" s="31">
        <f t="shared" si="775"/>
        <v>0</v>
      </c>
      <c r="AE1623" s="31">
        <f t="shared" si="776"/>
        <v>0</v>
      </c>
      <c r="AF1623" s="47">
        <f t="shared" si="777"/>
        <v>0</v>
      </c>
      <c r="AG1623" s="31">
        <f t="shared" si="778"/>
        <v>0</v>
      </c>
      <c r="AH1623" s="48">
        <f t="shared" si="779"/>
        <v>0</v>
      </c>
      <c r="AI1623" s="33">
        <f t="shared" si="780"/>
        <v>0</v>
      </c>
      <c r="AJ1623" s="33">
        <f t="shared" si="781"/>
        <v>0</v>
      </c>
      <c r="AK1623" s="33">
        <f t="shared" si="782"/>
        <v>0</v>
      </c>
      <c r="AL1623" s="33">
        <f t="shared" si="783"/>
        <v>0</v>
      </c>
      <c r="AM1623" s="34">
        <f t="shared" si="784"/>
        <v>26618.011499519998</v>
      </c>
    </row>
    <row r="1624" spans="1:39" ht="15" customHeight="1" x14ac:dyDescent="0.3">
      <c r="A1624" s="166" t="s">
        <v>4058</v>
      </c>
      <c r="B1624" s="99">
        <v>8893</v>
      </c>
      <c r="C1624" s="99">
        <v>35757</v>
      </c>
      <c r="D1624" s="165">
        <v>46006</v>
      </c>
      <c r="E1624" s="165">
        <v>46237</v>
      </c>
      <c r="F1624" s="166">
        <v>4</v>
      </c>
      <c r="G1624" s="178">
        <v>3.2</v>
      </c>
      <c r="H1624" s="181">
        <v>0.75</v>
      </c>
      <c r="I1624" s="180">
        <v>5.3999999999999999E-2</v>
      </c>
      <c r="J1624" s="21">
        <f t="shared" si="755"/>
        <v>0.79999999999999982</v>
      </c>
      <c r="K1624" s="21" t="str">
        <f t="shared" si="756"/>
        <v>Y</v>
      </c>
      <c r="L1624" s="37" t="str">
        <f t="shared" si="757"/>
        <v>NA</v>
      </c>
      <c r="M1624" s="8" t="str">
        <f t="shared" si="758"/>
        <v>Y</v>
      </c>
      <c r="N1624" s="42">
        <f t="shared" si="759"/>
        <v>2</v>
      </c>
      <c r="O1624" s="43">
        <f t="shared" si="760"/>
        <v>200000</v>
      </c>
      <c r="P1624" s="43" t="str">
        <f t="shared" si="761"/>
        <v>NA</v>
      </c>
      <c r="Q1624" s="24">
        <f t="shared" si="762"/>
        <v>9373.2219999999998</v>
      </c>
      <c r="R1624" s="43">
        <f t="shared" si="763"/>
        <v>0</v>
      </c>
      <c r="S1624" s="24">
        <f t="shared" si="764"/>
        <v>1000000</v>
      </c>
      <c r="T1624" s="25" t="str">
        <f t="shared" si="765"/>
        <v>N</v>
      </c>
      <c r="U1624" s="44">
        <f t="shared" si="766"/>
        <v>1</v>
      </c>
      <c r="V1624" s="45">
        <f t="shared" si="767"/>
        <v>20000</v>
      </c>
      <c r="W1624" s="45">
        <f t="shared" si="768"/>
        <v>65000</v>
      </c>
      <c r="X1624" s="28">
        <f t="shared" si="769"/>
        <v>9879.3759879999998</v>
      </c>
      <c r="Y1624" s="28">
        <f t="shared" si="770"/>
        <v>0</v>
      </c>
      <c r="Z1624" s="45">
        <f t="shared" si="771"/>
        <v>9990.4020119999986</v>
      </c>
      <c r="AA1624" s="29" t="str">
        <f t="shared" si="772"/>
        <v>N</v>
      </c>
      <c r="AB1624" s="46">
        <f t="shared" si="773"/>
        <v>0</v>
      </c>
      <c r="AC1624" s="31">
        <f t="shared" si="774"/>
        <v>0</v>
      </c>
      <c r="AD1624" s="31">
        <f t="shared" si="775"/>
        <v>0</v>
      </c>
      <c r="AE1624" s="31">
        <f t="shared" si="776"/>
        <v>0</v>
      </c>
      <c r="AF1624" s="47">
        <f t="shared" si="777"/>
        <v>0</v>
      </c>
      <c r="AG1624" s="31">
        <f t="shared" si="778"/>
        <v>0</v>
      </c>
      <c r="AH1624" s="48">
        <f t="shared" si="779"/>
        <v>0</v>
      </c>
      <c r="AI1624" s="33">
        <f t="shared" si="780"/>
        <v>0</v>
      </c>
      <c r="AJ1624" s="33">
        <f t="shared" si="781"/>
        <v>0</v>
      </c>
      <c r="AK1624" s="33">
        <f t="shared" si="782"/>
        <v>0</v>
      </c>
      <c r="AL1624" s="33">
        <f t="shared" si="783"/>
        <v>0</v>
      </c>
      <c r="AM1624" s="34">
        <f t="shared" si="784"/>
        <v>0</v>
      </c>
    </row>
    <row r="1625" spans="1:39" ht="15" customHeight="1" x14ac:dyDescent="0.3">
      <c r="A1625" s="166" t="s">
        <v>4059</v>
      </c>
      <c r="B1625" s="99">
        <v>11522</v>
      </c>
      <c r="C1625" s="99">
        <v>100488</v>
      </c>
      <c r="D1625" s="165">
        <v>45162</v>
      </c>
      <c r="E1625" s="165">
        <v>45397</v>
      </c>
      <c r="F1625" s="166">
        <v>2</v>
      </c>
      <c r="G1625" s="178">
        <v>0.19</v>
      </c>
      <c r="H1625" s="181">
        <v>0.5</v>
      </c>
      <c r="I1625" s="180">
        <v>6.5000000000000002E-2</v>
      </c>
      <c r="J1625" s="21">
        <f t="shared" si="755"/>
        <v>1.81</v>
      </c>
      <c r="K1625" s="21" t="str">
        <f t="shared" si="756"/>
        <v>Y</v>
      </c>
      <c r="L1625" s="37" t="str">
        <f t="shared" si="757"/>
        <v>NA</v>
      </c>
      <c r="M1625" s="8" t="str">
        <f t="shared" si="758"/>
        <v>Y</v>
      </c>
      <c r="N1625" s="42">
        <f t="shared" si="759"/>
        <v>4</v>
      </c>
      <c r="O1625" s="43">
        <f t="shared" si="760"/>
        <v>200000</v>
      </c>
      <c r="P1625" s="43" t="str">
        <f t="shared" si="761"/>
        <v>NA</v>
      </c>
      <c r="Q1625" s="24">
        <f t="shared" si="762"/>
        <v>12270.93</v>
      </c>
      <c r="R1625" s="43">
        <f t="shared" si="763"/>
        <v>0</v>
      </c>
      <c r="S1625" s="24">
        <f t="shared" si="764"/>
        <v>1000000</v>
      </c>
      <c r="T1625" s="25" t="str">
        <f t="shared" si="765"/>
        <v>Y</v>
      </c>
      <c r="U1625" s="44">
        <f t="shared" si="766"/>
        <v>3</v>
      </c>
      <c r="V1625" s="45">
        <f t="shared" si="767"/>
        <v>200000</v>
      </c>
      <c r="W1625" s="45">
        <f t="shared" si="768"/>
        <v>1000000</v>
      </c>
      <c r="X1625" s="28">
        <f t="shared" si="769"/>
        <v>13068.54045</v>
      </c>
      <c r="Y1625" s="28">
        <f t="shared" si="770"/>
        <v>0</v>
      </c>
      <c r="Z1625" s="45" t="str">
        <f t="shared" si="771"/>
        <v>NA</v>
      </c>
      <c r="AA1625" s="29" t="str">
        <f t="shared" si="772"/>
        <v>N</v>
      </c>
      <c r="AB1625" s="46">
        <f t="shared" si="773"/>
        <v>2</v>
      </c>
      <c r="AC1625" s="31">
        <f t="shared" si="774"/>
        <v>20000</v>
      </c>
      <c r="AD1625" s="31">
        <f t="shared" si="775"/>
        <v>65000</v>
      </c>
      <c r="AE1625" s="31">
        <f t="shared" si="776"/>
        <v>13917.99557925</v>
      </c>
      <c r="AF1625" s="47">
        <f t="shared" si="777"/>
        <v>0</v>
      </c>
      <c r="AG1625" s="31">
        <f t="shared" si="778"/>
        <v>0</v>
      </c>
      <c r="AH1625" s="48">
        <f t="shared" si="779"/>
        <v>1</v>
      </c>
      <c r="AI1625" s="33">
        <f t="shared" si="780"/>
        <v>20000</v>
      </c>
      <c r="AJ1625" s="33">
        <f t="shared" si="781"/>
        <v>65000</v>
      </c>
      <c r="AK1625" s="33">
        <f t="shared" si="782"/>
        <v>0</v>
      </c>
      <c r="AL1625" s="33">
        <f t="shared" si="783"/>
        <v>14822.66529190125</v>
      </c>
      <c r="AM1625" s="34">
        <f t="shared" si="784"/>
        <v>14822.66529190125</v>
      </c>
    </row>
    <row r="1626" spans="1:39" ht="15" customHeight="1" x14ac:dyDescent="0.3">
      <c r="A1626" s="166" t="s">
        <v>4060</v>
      </c>
      <c r="B1626" s="99">
        <v>19974</v>
      </c>
      <c r="C1626" s="99">
        <v>49495</v>
      </c>
      <c r="D1626" s="165">
        <v>44963</v>
      </c>
      <c r="E1626" s="165">
        <v>45256</v>
      </c>
      <c r="F1626" s="166">
        <v>2</v>
      </c>
      <c r="G1626" s="178">
        <v>0.72</v>
      </c>
      <c r="H1626" s="181">
        <v>0.75</v>
      </c>
      <c r="I1626" s="180">
        <v>2.64E-2</v>
      </c>
      <c r="J1626" s="21">
        <f t="shared" si="755"/>
        <v>1.28</v>
      </c>
      <c r="K1626" s="21" t="str">
        <f t="shared" si="756"/>
        <v>Y</v>
      </c>
      <c r="L1626" s="37" t="str">
        <f t="shared" si="757"/>
        <v>NA</v>
      </c>
      <c r="M1626" s="8" t="str">
        <f t="shared" si="758"/>
        <v>Y</v>
      </c>
      <c r="N1626" s="42">
        <f t="shared" si="759"/>
        <v>2</v>
      </c>
      <c r="O1626" s="43">
        <f t="shared" si="760"/>
        <v>200000</v>
      </c>
      <c r="P1626" s="43" t="str">
        <f t="shared" si="761"/>
        <v>NA</v>
      </c>
      <c r="Q1626" s="24">
        <f t="shared" si="762"/>
        <v>20501.313600000001</v>
      </c>
      <c r="R1626" s="43">
        <f t="shared" si="763"/>
        <v>0</v>
      </c>
      <c r="S1626" s="24">
        <f t="shared" si="764"/>
        <v>1000000</v>
      </c>
      <c r="T1626" s="25" t="str">
        <f t="shared" si="765"/>
        <v>Y</v>
      </c>
      <c r="U1626" s="44">
        <f t="shared" si="766"/>
        <v>1</v>
      </c>
      <c r="V1626" s="45">
        <f t="shared" si="767"/>
        <v>200000</v>
      </c>
      <c r="W1626" s="45">
        <f t="shared" si="768"/>
        <v>1000000</v>
      </c>
      <c r="X1626" s="28">
        <f t="shared" si="769"/>
        <v>21042.548279040002</v>
      </c>
      <c r="Y1626" s="28">
        <f t="shared" si="770"/>
        <v>0</v>
      </c>
      <c r="Z1626" s="45" t="str">
        <f t="shared" si="771"/>
        <v>NA</v>
      </c>
      <c r="AA1626" s="29" t="str">
        <f t="shared" si="772"/>
        <v>N</v>
      </c>
      <c r="AB1626" s="46">
        <f t="shared" si="773"/>
        <v>0</v>
      </c>
      <c r="AC1626" s="31">
        <f t="shared" si="774"/>
        <v>0</v>
      </c>
      <c r="AD1626" s="31">
        <f t="shared" si="775"/>
        <v>0</v>
      </c>
      <c r="AE1626" s="31">
        <f t="shared" si="776"/>
        <v>0</v>
      </c>
      <c r="AF1626" s="47">
        <f t="shared" si="777"/>
        <v>0</v>
      </c>
      <c r="AG1626" s="31">
        <f t="shared" si="778"/>
        <v>0</v>
      </c>
      <c r="AH1626" s="48">
        <f t="shared" si="779"/>
        <v>0</v>
      </c>
      <c r="AI1626" s="33">
        <f t="shared" si="780"/>
        <v>0</v>
      </c>
      <c r="AJ1626" s="33">
        <f t="shared" si="781"/>
        <v>0</v>
      </c>
      <c r="AK1626" s="33">
        <f t="shared" si="782"/>
        <v>0</v>
      </c>
      <c r="AL1626" s="33">
        <f t="shared" si="783"/>
        <v>0</v>
      </c>
      <c r="AM1626" s="34">
        <f t="shared" si="784"/>
        <v>0</v>
      </c>
    </row>
    <row r="1627" spans="1:39" ht="15" customHeight="1" x14ac:dyDescent="0.3">
      <c r="A1627" s="166" t="s">
        <v>4061</v>
      </c>
      <c r="B1627" s="99">
        <v>24455</v>
      </c>
      <c r="C1627" s="99">
        <v>78544</v>
      </c>
      <c r="D1627" s="165">
        <v>45166</v>
      </c>
      <c r="E1627" s="165">
        <v>45456</v>
      </c>
      <c r="F1627" s="166">
        <v>4</v>
      </c>
      <c r="G1627" s="178">
        <v>2.86</v>
      </c>
      <c r="H1627" s="181">
        <v>0.75</v>
      </c>
      <c r="I1627" s="180">
        <v>4.82E-2</v>
      </c>
      <c r="J1627" s="21">
        <f t="shared" si="755"/>
        <v>1.1400000000000001</v>
      </c>
      <c r="K1627" s="21" t="str">
        <f t="shared" si="756"/>
        <v>Y</v>
      </c>
      <c r="L1627" s="37" t="str">
        <f t="shared" si="757"/>
        <v>NA</v>
      </c>
      <c r="M1627" s="8" t="str">
        <f t="shared" si="758"/>
        <v>Y</v>
      </c>
      <c r="N1627" s="42">
        <f t="shared" si="759"/>
        <v>2</v>
      </c>
      <c r="O1627" s="43">
        <f t="shared" si="760"/>
        <v>200000</v>
      </c>
      <c r="P1627" s="43" t="str">
        <f t="shared" si="761"/>
        <v>NA</v>
      </c>
      <c r="Q1627" s="24">
        <f t="shared" si="762"/>
        <v>25633.731</v>
      </c>
      <c r="R1627" s="43">
        <f t="shared" si="763"/>
        <v>0</v>
      </c>
      <c r="S1627" s="24">
        <f t="shared" si="764"/>
        <v>1000000</v>
      </c>
      <c r="T1627" s="25" t="str">
        <f t="shared" si="765"/>
        <v>Y</v>
      </c>
      <c r="U1627" s="44">
        <f t="shared" si="766"/>
        <v>1</v>
      </c>
      <c r="V1627" s="45">
        <f t="shared" si="767"/>
        <v>200000</v>
      </c>
      <c r="W1627" s="45">
        <f t="shared" si="768"/>
        <v>1000000</v>
      </c>
      <c r="X1627" s="28">
        <f t="shared" si="769"/>
        <v>26869.276834200002</v>
      </c>
      <c r="Y1627" s="28">
        <f t="shared" si="770"/>
        <v>0</v>
      </c>
      <c r="Z1627" s="45" t="str">
        <f t="shared" si="771"/>
        <v>NA</v>
      </c>
      <c r="AA1627" s="29" t="str">
        <f t="shared" si="772"/>
        <v>N</v>
      </c>
      <c r="AB1627" s="46">
        <f t="shared" si="773"/>
        <v>0</v>
      </c>
      <c r="AC1627" s="31">
        <f t="shared" si="774"/>
        <v>0</v>
      </c>
      <c r="AD1627" s="31">
        <f t="shared" si="775"/>
        <v>0</v>
      </c>
      <c r="AE1627" s="31">
        <f t="shared" si="776"/>
        <v>0</v>
      </c>
      <c r="AF1627" s="47">
        <f t="shared" si="777"/>
        <v>0</v>
      </c>
      <c r="AG1627" s="31">
        <f t="shared" si="778"/>
        <v>0</v>
      </c>
      <c r="AH1627" s="48">
        <f t="shared" si="779"/>
        <v>0</v>
      </c>
      <c r="AI1627" s="33">
        <f t="shared" si="780"/>
        <v>0</v>
      </c>
      <c r="AJ1627" s="33">
        <f t="shared" si="781"/>
        <v>0</v>
      </c>
      <c r="AK1627" s="33">
        <f t="shared" si="782"/>
        <v>0</v>
      </c>
      <c r="AL1627" s="33">
        <f t="shared" si="783"/>
        <v>0</v>
      </c>
      <c r="AM1627" s="34">
        <f t="shared" si="784"/>
        <v>0</v>
      </c>
    </row>
    <row r="1628" spans="1:39" ht="15" customHeight="1" x14ac:dyDescent="0.3">
      <c r="A1628" s="166" t="s">
        <v>4062</v>
      </c>
      <c r="B1628" s="99">
        <v>15854</v>
      </c>
      <c r="C1628" s="99">
        <v>40220</v>
      </c>
      <c r="D1628" s="165">
        <v>45351</v>
      </c>
      <c r="E1628" s="165">
        <v>45679</v>
      </c>
      <c r="F1628" s="166">
        <v>4</v>
      </c>
      <c r="G1628" s="178">
        <v>3.21</v>
      </c>
      <c r="H1628" s="181">
        <v>0.25</v>
      </c>
      <c r="I1628" s="180">
        <v>5.6800000000000003E-2</v>
      </c>
      <c r="J1628" s="21">
        <f t="shared" si="755"/>
        <v>0.79</v>
      </c>
      <c r="K1628" s="21" t="str">
        <f t="shared" si="756"/>
        <v>Y</v>
      </c>
      <c r="L1628" s="37" t="str">
        <f t="shared" si="757"/>
        <v>NA</v>
      </c>
      <c r="M1628" s="8" t="str">
        <f t="shared" si="758"/>
        <v>Y</v>
      </c>
      <c r="N1628" s="42">
        <f t="shared" si="759"/>
        <v>4</v>
      </c>
      <c r="O1628" s="43">
        <f t="shared" si="760"/>
        <v>200000</v>
      </c>
      <c r="P1628" s="43" t="str">
        <f t="shared" si="761"/>
        <v>NA</v>
      </c>
      <c r="Q1628" s="24">
        <f t="shared" si="762"/>
        <v>16754.5072</v>
      </c>
      <c r="R1628" s="43">
        <f t="shared" si="763"/>
        <v>0</v>
      </c>
      <c r="S1628" s="24">
        <f t="shared" si="764"/>
        <v>1000000</v>
      </c>
      <c r="T1628" s="25" t="str">
        <f t="shared" si="765"/>
        <v>N</v>
      </c>
      <c r="U1628" s="44">
        <f t="shared" si="766"/>
        <v>3</v>
      </c>
      <c r="V1628" s="45">
        <f t="shared" si="767"/>
        <v>20000</v>
      </c>
      <c r="W1628" s="45">
        <f t="shared" si="768"/>
        <v>65000</v>
      </c>
      <c r="X1628" s="28">
        <f t="shared" si="769"/>
        <v>17706.163208959999</v>
      </c>
      <c r="Y1628" s="28">
        <f t="shared" si="770"/>
        <v>0</v>
      </c>
      <c r="Z1628" s="45">
        <f t="shared" si="771"/>
        <v>0</v>
      </c>
      <c r="AA1628" s="29" t="str">
        <f t="shared" si="772"/>
        <v>N</v>
      </c>
      <c r="AB1628" s="46">
        <f t="shared" si="773"/>
        <v>2</v>
      </c>
      <c r="AC1628" s="31">
        <f t="shared" si="774"/>
        <v>20000</v>
      </c>
      <c r="AD1628" s="31">
        <f t="shared" si="775"/>
        <v>65000</v>
      </c>
      <c r="AE1628" s="31">
        <f t="shared" si="776"/>
        <v>0</v>
      </c>
      <c r="AF1628" s="47">
        <f t="shared" si="777"/>
        <v>18711.873279228927</v>
      </c>
      <c r="AG1628" s="31">
        <f t="shared" si="778"/>
        <v>0</v>
      </c>
      <c r="AH1628" s="48">
        <f t="shared" si="779"/>
        <v>1</v>
      </c>
      <c r="AI1628" s="33">
        <f t="shared" si="780"/>
        <v>20000</v>
      </c>
      <c r="AJ1628" s="33">
        <f t="shared" si="781"/>
        <v>65000</v>
      </c>
      <c r="AK1628" s="33">
        <f t="shared" si="782"/>
        <v>0</v>
      </c>
      <c r="AL1628" s="33">
        <f t="shared" si="783"/>
        <v>19774.70768148913</v>
      </c>
      <c r="AM1628" s="34">
        <f t="shared" si="784"/>
        <v>38486.580960718056</v>
      </c>
    </row>
    <row r="1629" spans="1:39" ht="15" customHeight="1" x14ac:dyDescent="0.3">
      <c r="A1629" s="166" t="s">
        <v>4063</v>
      </c>
      <c r="B1629" s="99">
        <v>23927</v>
      </c>
      <c r="C1629" s="99">
        <v>63751</v>
      </c>
      <c r="D1629" s="165">
        <v>44727</v>
      </c>
      <c r="E1629" s="165">
        <v>44783</v>
      </c>
      <c r="F1629" s="166">
        <v>4</v>
      </c>
      <c r="G1629" s="178">
        <v>0.76</v>
      </c>
      <c r="H1629" s="181">
        <v>1</v>
      </c>
      <c r="I1629" s="180">
        <v>2.53E-2</v>
      </c>
      <c r="J1629" s="21">
        <f t="shared" si="755"/>
        <v>3.24</v>
      </c>
      <c r="K1629" s="21" t="str">
        <f t="shared" si="756"/>
        <v>Y</v>
      </c>
      <c r="L1629" s="37" t="str">
        <f t="shared" si="757"/>
        <v>NA</v>
      </c>
      <c r="M1629" s="8" t="str">
        <f t="shared" si="758"/>
        <v>Y</v>
      </c>
      <c r="N1629" s="42">
        <f t="shared" si="759"/>
        <v>4</v>
      </c>
      <c r="O1629" s="43">
        <f t="shared" si="760"/>
        <v>200000</v>
      </c>
      <c r="P1629" s="43" t="str">
        <f t="shared" si="761"/>
        <v>NA</v>
      </c>
      <c r="Q1629" s="24">
        <f t="shared" si="762"/>
        <v>24532.353100000004</v>
      </c>
      <c r="R1629" s="43">
        <f t="shared" si="763"/>
        <v>0</v>
      </c>
      <c r="S1629" s="24">
        <f t="shared" si="764"/>
        <v>1000000</v>
      </c>
      <c r="T1629" s="25" t="str">
        <f t="shared" si="765"/>
        <v>Y</v>
      </c>
      <c r="U1629" s="44">
        <f t="shared" si="766"/>
        <v>3</v>
      </c>
      <c r="V1629" s="45">
        <f t="shared" si="767"/>
        <v>200000</v>
      </c>
      <c r="W1629" s="45">
        <f t="shared" si="768"/>
        <v>1000000</v>
      </c>
      <c r="X1629" s="28">
        <f t="shared" si="769"/>
        <v>25153.021633430006</v>
      </c>
      <c r="Y1629" s="28">
        <f t="shared" si="770"/>
        <v>0</v>
      </c>
      <c r="Z1629" s="45" t="str">
        <f t="shared" si="771"/>
        <v>NA</v>
      </c>
      <c r="AA1629" s="29" t="str">
        <f t="shared" si="772"/>
        <v>Y</v>
      </c>
      <c r="AB1629" s="46">
        <f t="shared" si="773"/>
        <v>2</v>
      </c>
      <c r="AC1629" s="31">
        <f t="shared" si="774"/>
        <v>200000</v>
      </c>
      <c r="AD1629" s="31">
        <f t="shared" si="775"/>
        <v>1000000</v>
      </c>
      <c r="AE1629" s="31">
        <f t="shared" si="776"/>
        <v>25789.393080755788</v>
      </c>
      <c r="AF1629" s="47">
        <f t="shared" si="777"/>
        <v>0</v>
      </c>
      <c r="AG1629" s="31" t="str">
        <f t="shared" si="778"/>
        <v>NA</v>
      </c>
      <c r="AH1629" s="48">
        <f t="shared" si="779"/>
        <v>1</v>
      </c>
      <c r="AI1629" s="33">
        <f t="shared" si="780"/>
        <v>20000</v>
      </c>
      <c r="AJ1629" s="33">
        <f t="shared" si="781"/>
        <v>65000</v>
      </c>
      <c r="AK1629" s="33">
        <f t="shared" si="782"/>
        <v>20000</v>
      </c>
      <c r="AL1629" s="33">
        <f t="shared" si="783"/>
        <v>6441.8647256989134</v>
      </c>
      <c r="AM1629" s="34">
        <f t="shared" si="784"/>
        <v>6441.8647256989134</v>
      </c>
    </row>
    <row r="1630" spans="1:39" ht="15" customHeight="1" x14ac:dyDescent="0.3">
      <c r="A1630" s="166" t="s">
        <v>4064</v>
      </c>
      <c r="B1630" s="99">
        <v>23761</v>
      </c>
      <c r="C1630" s="99">
        <v>48165</v>
      </c>
      <c r="D1630" s="165">
        <v>45814</v>
      </c>
      <c r="E1630" s="165">
        <v>45853</v>
      </c>
      <c r="F1630" s="166">
        <v>4</v>
      </c>
      <c r="G1630" s="178">
        <v>1.32</v>
      </c>
      <c r="H1630" s="181">
        <v>0.5</v>
      </c>
      <c r="I1630" s="180">
        <v>4.3900000000000002E-2</v>
      </c>
      <c r="J1630" s="21">
        <f t="shared" si="755"/>
        <v>2.6799999999999997</v>
      </c>
      <c r="K1630" s="21" t="str">
        <f t="shared" si="756"/>
        <v>Y</v>
      </c>
      <c r="L1630" s="37" t="str">
        <f t="shared" si="757"/>
        <v>NA</v>
      </c>
      <c r="M1630" s="8" t="str">
        <f t="shared" si="758"/>
        <v>Y</v>
      </c>
      <c r="N1630" s="42">
        <f t="shared" si="759"/>
        <v>6</v>
      </c>
      <c r="O1630" s="43">
        <f t="shared" si="760"/>
        <v>200000</v>
      </c>
      <c r="P1630" s="43" t="str">
        <f t="shared" si="761"/>
        <v>NA</v>
      </c>
      <c r="Q1630" s="24">
        <f t="shared" si="762"/>
        <v>24804.107900000003</v>
      </c>
      <c r="R1630" s="43">
        <f t="shared" si="763"/>
        <v>0</v>
      </c>
      <c r="S1630" s="24">
        <f t="shared" si="764"/>
        <v>1000000</v>
      </c>
      <c r="T1630" s="25" t="str">
        <f t="shared" si="765"/>
        <v>Y</v>
      </c>
      <c r="U1630" s="44">
        <f t="shared" si="766"/>
        <v>5</v>
      </c>
      <c r="V1630" s="45">
        <f t="shared" si="767"/>
        <v>200000</v>
      </c>
      <c r="W1630" s="45">
        <f t="shared" si="768"/>
        <v>1000000</v>
      </c>
      <c r="X1630" s="28">
        <f t="shared" si="769"/>
        <v>25893.008236810005</v>
      </c>
      <c r="Y1630" s="28">
        <f t="shared" si="770"/>
        <v>0</v>
      </c>
      <c r="Z1630" s="45" t="str">
        <f t="shared" si="771"/>
        <v>NA</v>
      </c>
      <c r="AA1630" s="29" t="str">
        <f t="shared" si="772"/>
        <v>Y</v>
      </c>
      <c r="AB1630" s="46">
        <f t="shared" si="773"/>
        <v>4</v>
      </c>
      <c r="AC1630" s="31">
        <f t="shared" si="774"/>
        <v>200000</v>
      </c>
      <c r="AD1630" s="31">
        <f t="shared" si="775"/>
        <v>1000000</v>
      </c>
      <c r="AE1630" s="31">
        <f t="shared" si="776"/>
        <v>27029.711298405964</v>
      </c>
      <c r="AF1630" s="47">
        <f t="shared" si="777"/>
        <v>0</v>
      </c>
      <c r="AG1630" s="31" t="str">
        <f t="shared" si="778"/>
        <v>NA</v>
      </c>
      <c r="AH1630" s="48">
        <f t="shared" si="779"/>
        <v>3</v>
      </c>
      <c r="AI1630" s="33">
        <f t="shared" si="780"/>
        <v>20000</v>
      </c>
      <c r="AJ1630" s="33">
        <f t="shared" si="781"/>
        <v>65000</v>
      </c>
      <c r="AK1630" s="33">
        <f t="shared" si="782"/>
        <v>20000</v>
      </c>
      <c r="AL1630" s="33">
        <f t="shared" si="783"/>
        <v>8216.3156244059865</v>
      </c>
      <c r="AM1630" s="34">
        <f t="shared" si="784"/>
        <v>8216.3156244059865</v>
      </c>
    </row>
    <row r="1631" spans="1:39" ht="15" customHeight="1" x14ac:dyDescent="0.3">
      <c r="A1631" s="166" t="s">
        <v>4065</v>
      </c>
      <c r="B1631" s="99">
        <v>21443</v>
      </c>
      <c r="C1631" s="99">
        <v>93257</v>
      </c>
      <c r="D1631" s="165">
        <v>44417</v>
      </c>
      <c r="E1631" s="165">
        <v>44478</v>
      </c>
      <c r="F1631" s="166">
        <v>2</v>
      </c>
      <c r="G1631" s="178">
        <v>1.0900000000000001</v>
      </c>
      <c r="H1631" s="181">
        <v>0.75</v>
      </c>
      <c r="I1631" s="180">
        <v>8.4900000000000003E-2</v>
      </c>
      <c r="J1631" s="21">
        <f t="shared" si="755"/>
        <v>0.90999999999999992</v>
      </c>
      <c r="K1631" s="21" t="str">
        <f t="shared" si="756"/>
        <v>Y</v>
      </c>
      <c r="L1631" s="37" t="str">
        <f t="shared" si="757"/>
        <v>NA</v>
      </c>
      <c r="M1631" s="8" t="str">
        <f t="shared" si="758"/>
        <v>Y</v>
      </c>
      <c r="N1631" s="42">
        <f t="shared" si="759"/>
        <v>2</v>
      </c>
      <c r="O1631" s="43">
        <f t="shared" si="760"/>
        <v>200000</v>
      </c>
      <c r="P1631" s="43" t="str">
        <f t="shared" si="761"/>
        <v>NA</v>
      </c>
      <c r="Q1631" s="24">
        <f t="shared" si="762"/>
        <v>23263.510699999999</v>
      </c>
      <c r="R1631" s="43">
        <f t="shared" si="763"/>
        <v>0</v>
      </c>
      <c r="S1631" s="24">
        <f t="shared" si="764"/>
        <v>1000000</v>
      </c>
      <c r="T1631" s="25" t="str">
        <f t="shared" si="765"/>
        <v>N</v>
      </c>
      <c r="U1631" s="44">
        <f t="shared" si="766"/>
        <v>1</v>
      </c>
      <c r="V1631" s="45">
        <f t="shared" si="767"/>
        <v>20000</v>
      </c>
      <c r="W1631" s="45">
        <f t="shared" si="768"/>
        <v>65000</v>
      </c>
      <c r="X1631" s="28">
        <f t="shared" si="769"/>
        <v>0</v>
      </c>
      <c r="Y1631" s="28">
        <f t="shared" si="770"/>
        <v>25238.582758429999</v>
      </c>
      <c r="Z1631" s="45">
        <f t="shared" si="771"/>
        <v>0</v>
      </c>
      <c r="AA1631" s="29" t="str">
        <f t="shared" si="772"/>
        <v>N</v>
      </c>
      <c r="AB1631" s="46">
        <f t="shared" si="773"/>
        <v>0</v>
      </c>
      <c r="AC1631" s="31">
        <f t="shared" si="774"/>
        <v>0</v>
      </c>
      <c r="AD1631" s="31">
        <f t="shared" si="775"/>
        <v>0</v>
      </c>
      <c r="AE1631" s="31">
        <f t="shared" si="776"/>
        <v>0</v>
      </c>
      <c r="AF1631" s="47">
        <f t="shared" si="777"/>
        <v>0</v>
      </c>
      <c r="AG1631" s="31">
        <f t="shared" si="778"/>
        <v>0</v>
      </c>
      <c r="AH1631" s="48">
        <f t="shared" si="779"/>
        <v>0</v>
      </c>
      <c r="AI1631" s="33">
        <f t="shared" si="780"/>
        <v>0</v>
      </c>
      <c r="AJ1631" s="33">
        <f t="shared" si="781"/>
        <v>0</v>
      </c>
      <c r="AK1631" s="33">
        <f t="shared" si="782"/>
        <v>0</v>
      </c>
      <c r="AL1631" s="33">
        <f t="shared" si="783"/>
        <v>0</v>
      </c>
      <c r="AM1631" s="34">
        <f t="shared" si="784"/>
        <v>25238.582758429999</v>
      </c>
    </row>
    <row r="1632" spans="1:39" ht="15" customHeight="1" x14ac:dyDescent="0.3">
      <c r="A1632" s="166" t="s">
        <v>4066</v>
      </c>
      <c r="B1632" s="99">
        <v>17347</v>
      </c>
      <c r="C1632" s="99">
        <v>68471</v>
      </c>
      <c r="D1632" s="165">
        <v>45850</v>
      </c>
      <c r="E1632" s="165">
        <v>46115</v>
      </c>
      <c r="F1632" s="166">
        <v>4</v>
      </c>
      <c r="G1632" s="178">
        <v>2.23</v>
      </c>
      <c r="H1632" s="181">
        <v>0.75</v>
      </c>
      <c r="I1632" s="180">
        <v>5.7700000000000001E-2</v>
      </c>
      <c r="J1632" s="21">
        <f t="shared" si="755"/>
        <v>1.77</v>
      </c>
      <c r="K1632" s="21" t="str">
        <f t="shared" si="756"/>
        <v>Y</v>
      </c>
      <c r="L1632" s="37" t="str">
        <f t="shared" si="757"/>
        <v>NA</v>
      </c>
      <c r="M1632" s="8" t="str">
        <f t="shared" si="758"/>
        <v>Y</v>
      </c>
      <c r="N1632" s="42">
        <f t="shared" si="759"/>
        <v>3</v>
      </c>
      <c r="O1632" s="43">
        <f t="shared" si="760"/>
        <v>200000</v>
      </c>
      <c r="P1632" s="43" t="str">
        <f t="shared" si="761"/>
        <v>NA</v>
      </c>
      <c r="Q1632" s="24">
        <f t="shared" si="762"/>
        <v>18347.921900000001</v>
      </c>
      <c r="R1632" s="43">
        <f t="shared" si="763"/>
        <v>0</v>
      </c>
      <c r="S1632" s="24">
        <f t="shared" si="764"/>
        <v>1000000</v>
      </c>
      <c r="T1632" s="25" t="str">
        <f t="shared" si="765"/>
        <v>Y</v>
      </c>
      <c r="U1632" s="44">
        <f t="shared" si="766"/>
        <v>2</v>
      </c>
      <c r="V1632" s="45">
        <f t="shared" si="767"/>
        <v>200000</v>
      </c>
      <c r="W1632" s="45">
        <f t="shared" si="768"/>
        <v>1000000</v>
      </c>
      <c r="X1632" s="28">
        <f t="shared" si="769"/>
        <v>19406.596993630003</v>
      </c>
      <c r="Y1632" s="28">
        <f t="shared" si="770"/>
        <v>0</v>
      </c>
      <c r="Z1632" s="45" t="str">
        <f t="shared" si="771"/>
        <v>NA</v>
      </c>
      <c r="AA1632" s="29" t="str">
        <f t="shared" si="772"/>
        <v>N</v>
      </c>
      <c r="AB1632" s="46">
        <f t="shared" si="773"/>
        <v>1</v>
      </c>
      <c r="AC1632" s="31">
        <f t="shared" si="774"/>
        <v>20000</v>
      </c>
      <c r="AD1632" s="31">
        <f t="shared" si="775"/>
        <v>65000</v>
      </c>
      <c r="AE1632" s="31">
        <f t="shared" si="776"/>
        <v>20000</v>
      </c>
      <c r="AF1632" s="47">
        <f t="shared" si="777"/>
        <v>526.35764016245594</v>
      </c>
      <c r="AG1632" s="31">
        <f t="shared" si="778"/>
        <v>0</v>
      </c>
      <c r="AH1632" s="48">
        <f t="shared" si="779"/>
        <v>0</v>
      </c>
      <c r="AI1632" s="33">
        <f t="shared" si="780"/>
        <v>0</v>
      </c>
      <c r="AJ1632" s="33">
        <f t="shared" si="781"/>
        <v>0</v>
      </c>
      <c r="AK1632" s="33">
        <f t="shared" si="782"/>
        <v>0</v>
      </c>
      <c r="AL1632" s="33">
        <f t="shared" si="783"/>
        <v>0</v>
      </c>
      <c r="AM1632" s="34">
        <f t="shared" si="784"/>
        <v>526.35764016245594</v>
      </c>
    </row>
    <row r="1633" spans="1:39" ht="15" customHeight="1" x14ac:dyDescent="0.3">
      <c r="A1633" s="166" t="s">
        <v>4067</v>
      </c>
      <c r="B1633" s="99">
        <v>14142</v>
      </c>
      <c r="C1633" s="99">
        <v>97291</v>
      </c>
      <c r="D1633" s="165">
        <v>45593</v>
      </c>
      <c r="E1633" s="165">
        <v>45738</v>
      </c>
      <c r="F1633" s="166">
        <v>4</v>
      </c>
      <c r="G1633" s="178">
        <v>3.11</v>
      </c>
      <c r="H1633" s="181">
        <v>0.5</v>
      </c>
      <c r="I1633" s="180">
        <v>6.3299999999999995E-2</v>
      </c>
      <c r="J1633" s="21">
        <f t="shared" si="755"/>
        <v>0.89000000000000012</v>
      </c>
      <c r="K1633" s="21" t="str">
        <f t="shared" si="756"/>
        <v>Y</v>
      </c>
      <c r="L1633" s="37" t="str">
        <f t="shared" si="757"/>
        <v>NA</v>
      </c>
      <c r="M1633" s="8" t="str">
        <f t="shared" si="758"/>
        <v>Y</v>
      </c>
      <c r="N1633" s="42">
        <f t="shared" si="759"/>
        <v>2</v>
      </c>
      <c r="O1633" s="43">
        <f t="shared" si="760"/>
        <v>200000</v>
      </c>
      <c r="P1633" s="43" t="str">
        <f t="shared" si="761"/>
        <v>NA</v>
      </c>
      <c r="Q1633" s="24">
        <f t="shared" si="762"/>
        <v>15037.188599999999</v>
      </c>
      <c r="R1633" s="43">
        <f t="shared" si="763"/>
        <v>0</v>
      </c>
      <c r="S1633" s="24">
        <f t="shared" si="764"/>
        <v>1000000</v>
      </c>
      <c r="T1633" s="25" t="str">
        <f t="shared" si="765"/>
        <v>N</v>
      </c>
      <c r="U1633" s="44">
        <f t="shared" si="766"/>
        <v>1</v>
      </c>
      <c r="V1633" s="45">
        <f t="shared" si="767"/>
        <v>20000</v>
      </c>
      <c r="W1633" s="45">
        <f t="shared" si="768"/>
        <v>65000</v>
      </c>
      <c r="X1633" s="28">
        <f t="shared" si="769"/>
        <v>0</v>
      </c>
      <c r="Y1633" s="28">
        <f t="shared" si="770"/>
        <v>15989.042638379999</v>
      </c>
      <c r="Z1633" s="45">
        <f t="shared" si="771"/>
        <v>0</v>
      </c>
      <c r="AA1633" s="29" t="str">
        <f t="shared" si="772"/>
        <v>N</v>
      </c>
      <c r="AB1633" s="46">
        <f t="shared" si="773"/>
        <v>0</v>
      </c>
      <c r="AC1633" s="31">
        <f t="shared" si="774"/>
        <v>0</v>
      </c>
      <c r="AD1633" s="31">
        <f t="shared" si="775"/>
        <v>0</v>
      </c>
      <c r="AE1633" s="31">
        <f t="shared" si="776"/>
        <v>0</v>
      </c>
      <c r="AF1633" s="47">
        <f t="shared" si="777"/>
        <v>0</v>
      </c>
      <c r="AG1633" s="31">
        <f t="shared" si="778"/>
        <v>0</v>
      </c>
      <c r="AH1633" s="48">
        <f t="shared" si="779"/>
        <v>0</v>
      </c>
      <c r="AI1633" s="33">
        <f t="shared" si="780"/>
        <v>0</v>
      </c>
      <c r="AJ1633" s="33">
        <f t="shared" si="781"/>
        <v>0</v>
      </c>
      <c r="AK1633" s="33">
        <f t="shared" si="782"/>
        <v>0</v>
      </c>
      <c r="AL1633" s="33">
        <f t="shared" si="783"/>
        <v>0</v>
      </c>
      <c r="AM1633" s="34">
        <f t="shared" si="784"/>
        <v>15989.042638379999</v>
      </c>
    </row>
    <row r="1634" spans="1:39" ht="15" customHeight="1" x14ac:dyDescent="0.3">
      <c r="A1634" s="166" t="s">
        <v>4068</v>
      </c>
      <c r="B1634" s="99">
        <v>20722</v>
      </c>
      <c r="C1634" s="99">
        <v>76440</v>
      </c>
      <c r="D1634" s="165">
        <v>45057</v>
      </c>
      <c r="E1634" s="165">
        <v>45227</v>
      </c>
      <c r="F1634" s="166">
        <v>4</v>
      </c>
      <c r="G1634" s="178">
        <v>0.57999999999999996</v>
      </c>
      <c r="H1634" s="181">
        <v>1</v>
      </c>
      <c r="I1634" s="180">
        <v>7.7700000000000005E-2</v>
      </c>
      <c r="J1634" s="21">
        <f t="shared" si="755"/>
        <v>3.42</v>
      </c>
      <c r="K1634" s="21" t="str">
        <f t="shared" si="756"/>
        <v>Y</v>
      </c>
      <c r="L1634" s="37" t="str">
        <f t="shared" si="757"/>
        <v>NA</v>
      </c>
      <c r="M1634" s="8" t="str">
        <f t="shared" si="758"/>
        <v>Y</v>
      </c>
      <c r="N1634" s="42">
        <f t="shared" si="759"/>
        <v>4</v>
      </c>
      <c r="O1634" s="43">
        <f t="shared" si="760"/>
        <v>200000</v>
      </c>
      <c r="P1634" s="43" t="str">
        <f t="shared" si="761"/>
        <v>NA</v>
      </c>
      <c r="Q1634" s="24">
        <f t="shared" si="762"/>
        <v>22332.099400000003</v>
      </c>
      <c r="R1634" s="43">
        <f t="shared" si="763"/>
        <v>0</v>
      </c>
      <c r="S1634" s="24">
        <f t="shared" si="764"/>
        <v>1000000</v>
      </c>
      <c r="T1634" s="25" t="str">
        <f t="shared" si="765"/>
        <v>Y</v>
      </c>
      <c r="U1634" s="44">
        <f t="shared" si="766"/>
        <v>3</v>
      </c>
      <c r="V1634" s="45">
        <f t="shared" si="767"/>
        <v>200000</v>
      </c>
      <c r="W1634" s="45">
        <f t="shared" si="768"/>
        <v>1000000</v>
      </c>
      <c r="X1634" s="28">
        <f t="shared" si="769"/>
        <v>24067.303523380004</v>
      </c>
      <c r="Y1634" s="28">
        <f t="shared" si="770"/>
        <v>0</v>
      </c>
      <c r="Z1634" s="45" t="str">
        <f t="shared" si="771"/>
        <v>NA</v>
      </c>
      <c r="AA1634" s="29" t="str">
        <f t="shared" si="772"/>
        <v>Y</v>
      </c>
      <c r="AB1634" s="46">
        <f t="shared" si="773"/>
        <v>2</v>
      </c>
      <c r="AC1634" s="31">
        <f t="shared" si="774"/>
        <v>200000</v>
      </c>
      <c r="AD1634" s="31">
        <f t="shared" si="775"/>
        <v>1000000</v>
      </c>
      <c r="AE1634" s="31">
        <f t="shared" si="776"/>
        <v>25937.333007146633</v>
      </c>
      <c r="AF1634" s="47">
        <f t="shared" si="777"/>
        <v>0</v>
      </c>
      <c r="AG1634" s="31" t="str">
        <f t="shared" si="778"/>
        <v>NA</v>
      </c>
      <c r="AH1634" s="48">
        <f t="shared" si="779"/>
        <v>1</v>
      </c>
      <c r="AI1634" s="33">
        <f t="shared" si="780"/>
        <v>20000</v>
      </c>
      <c r="AJ1634" s="33">
        <f t="shared" si="781"/>
        <v>65000</v>
      </c>
      <c r="AK1634" s="33">
        <f t="shared" si="782"/>
        <v>20000</v>
      </c>
      <c r="AL1634" s="33">
        <f t="shared" si="783"/>
        <v>7952.6637818019299</v>
      </c>
      <c r="AM1634" s="34">
        <f t="shared" si="784"/>
        <v>7952.6637818019299</v>
      </c>
    </row>
    <row r="1635" spans="1:39" ht="15" customHeight="1" x14ac:dyDescent="0.3">
      <c r="A1635" s="166" t="s">
        <v>4069</v>
      </c>
      <c r="B1635" s="99">
        <v>9799</v>
      </c>
      <c r="C1635" s="99">
        <v>57869</v>
      </c>
      <c r="D1635" s="165">
        <v>46118</v>
      </c>
      <c r="E1635" s="165">
        <v>46295</v>
      </c>
      <c r="F1635" s="166">
        <v>2</v>
      </c>
      <c r="G1635" s="178">
        <v>0.76</v>
      </c>
      <c r="H1635" s="181">
        <v>1</v>
      </c>
      <c r="I1635" s="180">
        <v>6.0900000000000003E-2</v>
      </c>
      <c r="J1635" s="21">
        <f t="shared" si="755"/>
        <v>1.24</v>
      </c>
      <c r="K1635" s="21" t="str">
        <f t="shared" si="756"/>
        <v>Y</v>
      </c>
      <c r="L1635" s="37" t="str">
        <f t="shared" si="757"/>
        <v>NA</v>
      </c>
      <c r="M1635" s="8" t="str">
        <f t="shared" si="758"/>
        <v>Y</v>
      </c>
      <c r="N1635" s="42">
        <f t="shared" si="759"/>
        <v>2</v>
      </c>
      <c r="O1635" s="43">
        <f t="shared" si="760"/>
        <v>200000</v>
      </c>
      <c r="P1635" s="43" t="str">
        <f t="shared" si="761"/>
        <v>NA</v>
      </c>
      <c r="Q1635" s="24">
        <f t="shared" si="762"/>
        <v>10395.759099999999</v>
      </c>
      <c r="R1635" s="43">
        <f t="shared" si="763"/>
        <v>0</v>
      </c>
      <c r="S1635" s="24">
        <f t="shared" si="764"/>
        <v>1000000</v>
      </c>
      <c r="T1635" s="25" t="str">
        <f t="shared" si="765"/>
        <v>Y</v>
      </c>
      <c r="U1635" s="44">
        <f t="shared" si="766"/>
        <v>1</v>
      </c>
      <c r="V1635" s="45">
        <f t="shared" si="767"/>
        <v>200000</v>
      </c>
      <c r="W1635" s="45">
        <f t="shared" si="768"/>
        <v>1000000</v>
      </c>
      <c r="X1635" s="28">
        <f t="shared" si="769"/>
        <v>11028.860829189998</v>
      </c>
      <c r="Y1635" s="28">
        <f t="shared" si="770"/>
        <v>0</v>
      </c>
      <c r="Z1635" s="45" t="str">
        <f t="shared" si="771"/>
        <v>NA</v>
      </c>
      <c r="AA1635" s="29" t="str">
        <f t="shared" si="772"/>
        <v>N</v>
      </c>
      <c r="AB1635" s="46">
        <f t="shared" si="773"/>
        <v>0</v>
      </c>
      <c r="AC1635" s="31">
        <f t="shared" si="774"/>
        <v>0</v>
      </c>
      <c r="AD1635" s="31">
        <f t="shared" si="775"/>
        <v>0</v>
      </c>
      <c r="AE1635" s="31">
        <f t="shared" si="776"/>
        <v>0</v>
      </c>
      <c r="AF1635" s="47">
        <f t="shared" si="777"/>
        <v>0</v>
      </c>
      <c r="AG1635" s="31">
        <f t="shared" si="778"/>
        <v>0</v>
      </c>
      <c r="AH1635" s="48">
        <f t="shared" si="779"/>
        <v>0</v>
      </c>
      <c r="AI1635" s="33">
        <f t="shared" si="780"/>
        <v>0</v>
      </c>
      <c r="AJ1635" s="33">
        <f t="shared" si="781"/>
        <v>0</v>
      </c>
      <c r="AK1635" s="33">
        <f t="shared" si="782"/>
        <v>0</v>
      </c>
      <c r="AL1635" s="33">
        <f t="shared" si="783"/>
        <v>0</v>
      </c>
      <c r="AM1635" s="34">
        <f t="shared" si="784"/>
        <v>0</v>
      </c>
    </row>
    <row r="1636" spans="1:39" ht="15" customHeight="1" x14ac:dyDescent="0.3">
      <c r="A1636" s="166" t="s">
        <v>4070</v>
      </c>
      <c r="B1636" s="99">
        <v>11621</v>
      </c>
      <c r="C1636" s="99">
        <v>92213</v>
      </c>
      <c r="D1636" s="165">
        <v>45649</v>
      </c>
      <c r="E1636" s="165">
        <v>45966</v>
      </c>
      <c r="F1636" s="166">
        <v>4</v>
      </c>
      <c r="G1636" s="178">
        <v>0.64</v>
      </c>
      <c r="H1636" s="181">
        <v>0.5</v>
      </c>
      <c r="I1636" s="180">
        <v>3.2000000000000001E-2</v>
      </c>
      <c r="J1636" s="21">
        <f t="shared" si="755"/>
        <v>3.36</v>
      </c>
      <c r="K1636" s="21" t="str">
        <f t="shared" si="756"/>
        <v>Y</v>
      </c>
      <c r="L1636" s="37" t="str">
        <f t="shared" si="757"/>
        <v>NA</v>
      </c>
      <c r="M1636" s="8" t="str">
        <f t="shared" si="758"/>
        <v>Y</v>
      </c>
      <c r="N1636" s="42">
        <f t="shared" si="759"/>
        <v>7</v>
      </c>
      <c r="O1636" s="43">
        <f t="shared" si="760"/>
        <v>200000</v>
      </c>
      <c r="P1636" s="43" t="str">
        <f t="shared" si="761"/>
        <v>NA</v>
      </c>
      <c r="Q1636" s="24">
        <f t="shared" si="762"/>
        <v>11992.872000000001</v>
      </c>
      <c r="R1636" s="43">
        <f t="shared" si="763"/>
        <v>0</v>
      </c>
      <c r="S1636" s="24">
        <f t="shared" si="764"/>
        <v>1000000</v>
      </c>
      <c r="T1636" s="25" t="str">
        <f t="shared" si="765"/>
        <v>Y</v>
      </c>
      <c r="U1636" s="44">
        <f t="shared" si="766"/>
        <v>6</v>
      </c>
      <c r="V1636" s="45">
        <f t="shared" si="767"/>
        <v>200000</v>
      </c>
      <c r="W1636" s="45">
        <f t="shared" si="768"/>
        <v>1000000</v>
      </c>
      <c r="X1636" s="28">
        <f t="shared" si="769"/>
        <v>12376.643904000002</v>
      </c>
      <c r="Y1636" s="28">
        <f t="shared" si="770"/>
        <v>0</v>
      </c>
      <c r="Z1636" s="45" t="str">
        <f t="shared" si="771"/>
        <v>NA</v>
      </c>
      <c r="AA1636" s="29" t="str">
        <f t="shared" si="772"/>
        <v>Y</v>
      </c>
      <c r="AB1636" s="46">
        <f t="shared" si="773"/>
        <v>5</v>
      </c>
      <c r="AC1636" s="31">
        <f t="shared" si="774"/>
        <v>200000</v>
      </c>
      <c r="AD1636" s="31">
        <f t="shared" si="775"/>
        <v>1000000</v>
      </c>
      <c r="AE1636" s="31">
        <f t="shared" si="776"/>
        <v>12772.696508928002</v>
      </c>
      <c r="AF1636" s="47">
        <f t="shared" si="777"/>
        <v>0</v>
      </c>
      <c r="AG1636" s="31" t="str">
        <f t="shared" si="778"/>
        <v>NA</v>
      </c>
      <c r="AH1636" s="48">
        <f t="shared" si="779"/>
        <v>4</v>
      </c>
      <c r="AI1636" s="33">
        <f t="shared" si="780"/>
        <v>20000</v>
      </c>
      <c r="AJ1636" s="33">
        <f t="shared" si="781"/>
        <v>65000</v>
      </c>
      <c r="AK1636" s="33">
        <f t="shared" si="782"/>
        <v>13181.422797213698</v>
      </c>
      <c r="AL1636" s="33">
        <f t="shared" si="783"/>
        <v>0</v>
      </c>
      <c r="AM1636" s="34">
        <f t="shared" si="784"/>
        <v>0</v>
      </c>
    </row>
    <row r="1637" spans="1:39" ht="15" customHeight="1" x14ac:dyDescent="0.3">
      <c r="A1637" s="166" t="s">
        <v>4071</v>
      </c>
      <c r="B1637" s="99">
        <v>12629</v>
      </c>
      <c r="C1637" s="99">
        <v>29509</v>
      </c>
      <c r="D1637" s="165">
        <v>45999</v>
      </c>
      <c r="E1637" s="165">
        <v>46240</v>
      </c>
      <c r="F1637" s="166">
        <v>4</v>
      </c>
      <c r="G1637" s="178">
        <v>2.9</v>
      </c>
      <c r="H1637" s="181">
        <v>0.25</v>
      </c>
      <c r="I1637" s="180">
        <v>6.2700000000000006E-2</v>
      </c>
      <c r="J1637" s="21">
        <f t="shared" si="755"/>
        <v>1.1000000000000001</v>
      </c>
      <c r="K1637" s="21" t="str">
        <f t="shared" si="756"/>
        <v>Y</v>
      </c>
      <c r="L1637" s="37" t="str">
        <f t="shared" si="757"/>
        <v>NA</v>
      </c>
      <c r="M1637" s="8" t="str">
        <f t="shared" si="758"/>
        <v>Y</v>
      </c>
      <c r="N1637" s="42">
        <f t="shared" si="759"/>
        <v>5</v>
      </c>
      <c r="O1637" s="43">
        <f t="shared" si="760"/>
        <v>200000</v>
      </c>
      <c r="P1637" s="43" t="str">
        <f t="shared" si="761"/>
        <v>NA</v>
      </c>
      <c r="Q1637" s="24">
        <f t="shared" si="762"/>
        <v>13420.838299999999</v>
      </c>
      <c r="R1637" s="43">
        <f t="shared" si="763"/>
        <v>0</v>
      </c>
      <c r="S1637" s="24">
        <f t="shared" si="764"/>
        <v>1000000</v>
      </c>
      <c r="T1637" s="25" t="str">
        <f t="shared" si="765"/>
        <v>Y</v>
      </c>
      <c r="U1637" s="44">
        <f t="shared" si="766"/>
        <v>4</v>
      </c>
      <c r="V1637" s="45">
        <f t="shared" si="767"/>
        <v>200000</v>
      </c>
      <c r="W1637" s="45">
        <f t="shared" si="768"/>
        <v>1000000</v>
      </c>
      <c r="X1637" s="28">
        <f t="shared" si="769"/>
        <v>14262.324861409999</v>
      </c>
      <c r="Y1637" s="28">
        <f t="shared" si="770"/>
        <v>0</v>
      </c>
      <c r="Z1637" s="45" t="str">
        <f t="shared" si="771"/>
        <v>NA</v>
      </c>
      <c r="AA1637" s="29" t="str">
        <f t="shared" si="772"/>
        <v>N</v>
      </c>
      <c r="AB1637" s="46">
        <f t="shared" si="773"/>
        <v>3</v>
      </c>
      <c r="AC1637" s="31">
        <f t="shared" si="774"/>
        <v>20000</v>
      </c>
      <c r="AD1637" s="31">
        <f t="shared" si="775"/>
        <v>65000</v>
      </c>
      <c r="AE1637" s="31">
        <f t="shared" si="776"/>
        <v>15156.572630220406</v>
      </c>
      <c r="AF1637" s="47">
        <f t="shared" si="777"/>
        <v>0</v>
      </c>
      <c r="AG1637" s="31">
        <f t="shared" si="778"/>
        <v>0</v>
      </c>
      <c r="AH1637" s="48">
        <f t="shared" si="779"/>
        <v>2</v>
      </c>
      <c r="AI1637" s="33">
        <f t="shared" si="780"/>
        <v>20000</v>
      </c>
      <c r="AJ1637" s="33">
        <f t="shared" si="781"/>
        <v>65000</v>
      </c>
      <c r="AK1637" s="33">
        <f t="shared" si="782"/>
        <v>0</v>
      </c>
      <c r="AL1637" s="33">
        <f t="shared" si="783"/>
        <v>16106.889734135224</v>
      </c>
      <c r="AM1637" s="34">
        <f t="shared" si="784"/>
        <v>16106.889734135224</v>
      </c>
    </row>
    <row r="1638" spans="1:39" ht="15" customHeight="1" x14ac:dyDescent="0.3">
      <c r="A1638" s="166" t="s">
        <v>4072</v>
      </c>
      <c r="B1638" s="99">
        <v>7614</v>
      </c>
      <c r="C1638" s="99">
        <v>48126</v>
      </c>
      <c r="D1638" s="165">
        <v>44430</v>
      </c>
      <c r="E1638" s="165">
        <v>44511</v>
      </c>
      <c r="F1638" s="166">
        <v>4</v>
      </c>
      <c r="G1638" s="178">
        <v>1.18</v>
      </c>
      <c r="H1638" s="181">
        <v>0.75</v>
      </c>
      <c r="I1638" s="180">
        <v>2.64E-2</v>
      </c>
      <c r="J1638" s="21">
        <f t="shared" si="755"/>
        <v>2.8200000000000003</v>
      </c>
      <c r="K1638" s="21" t="str">
        <f t="shared" si="756"/>
        <v>Y</v>
      </c>
      <c r="L1638" s="37" t="str">
        <f t="shared" si="757"/>
        <v>NA</v>
      </c>
      <c r="M1638" s="8" t="str">
        <f t="shared" si="758"/>
        <v>Y</v>
      </c>
      <c r="N1638" s="42">
        <f t="shared" si="759"/>
        <v>4</v>
      </c>
      <c r="O1638" s="43">
        <f t="shared" si="760"/>
        <v>200000</v>
      </c>
      <c r="P1638" s="43" t="str">
        <f t="shared" si="761"/>
        <v>NA</v>
      </c>
      <c r="Q1638" s="24">
        <f t="shared" si="762"/>
        <v>7815.0095999999994</v>
      </c>
      <c r="R1638" s="43">
        <f t="shared" si="763"/>
        <v>0</v>
      </c>
      <c r="S1638" s="24">
        <f t="shared" si="764"/>
        <v>1000000</v>
      </c>
      <c r="T1638" s="25" t="str">
        <f t="shared" si="765"/>
        <v>Y</v>
      </c>
      <c r="U1638" s="44">
        <f t="shared" si="766"/>
        <v>3</v>
      </c>
      <c r="V1638" s="45">
        <f t="shared" si="767"/>
        <v>200000</v>
      </c>
      <c r="W1638" s="45">
        <f t="shared" si="768"/>
        <v>1000000</v>
      </c>
      <c r="X1638" s="28">
        <f t="shared" si="769"/>
        <v>8021.3258534399993</v>
      </c>
      <c r="Y1638" s="28">
        <f t="shared" si="770"/>
        <v>0</v>
      </c>
      <c r="Z1638" s="45" t="str">
        <f t="shared" si="771"/>
        <v>NA</v>
      </c>
      <c r="AA1638" s="29" t="str">
        <f t="shared" si="772"/>
        <v>Y</v>
      </c>
      <c r="AB1638" s="46">
        <f t="shared" si="773"/>
        <v>2</v>
      </c>
      <c r="AC1638" s="31">
        <f t="shared" si="774"/>
        <v>200000</v>
      </c>
      <c r="AD1638" s="31">
        <f t="shared" si="775"/>
        <v>1000000</v>
      </c>
      <c r="AE1638" s="31">
        <f t="shared" si="776"/>
        <v>8233.0888559708146</v>
      </c>
      <c r="AF1638" s="47">
        <f t="shared" si="777"/>
        <v>0</v>
      </c>
      <c r="AG1638" s="31" t="str">
        <f t="shared" si="778"/>
        <v>NA</v>
      </c>
      <c r="AH1638" s="48">
        <f t="shared" si="779"/>
        <v>1</v>
      </c>
      <c r="AI1638" s="33">
        <f t="shared" si="780"/>
        <v>20000</v>
      </c>
      <c r="AJ1638" s="33">
        <f t="shared" si="781"/>
        <v>65000</v>
      </c>
      <c r="AK1638" s="33">
        <f t="shared" si="782"/>
        <v>8450.4424017684432</v>
      </c>
      <c r="AL1638" s="33">
        <f t="shared" si="783"/>
        <v>0</v>
      </c>
      <c r="AM1638" s="34">
        <f t="shared" si="784"/>
        <v>0</v>
      </c>
    </row>
    <row r="1639" spans="1:39" ht="15" customHeight="1" x14ac:dyDescent="0.3">
      <c r="A1639" s="166" t="s">
        <v>4073</v>
      </c>
      <c r="B1639" s="99">
        <v>13748</v>
      </c>
      <c r="C1639" s="99">
        <v>33106</v>
      </c>
      <c r="D1639" s="165">
        <v>44957</v>
      </c>
      <c r="E1639" s="165">
        <v>45312</v>
      </c>
      <c r="F1639" s="166">
        <v>2</v>
      </c>
      <c r="G1639" s="178">
        <v>1.1100000000000001</v>
      </c>
      <c r="H1639" s="181">
        <v>0.5</v>
      </c>
      <c r="I1639" s="180">
        <v>2.64E-2</v>
      </c>
      <c r="J1639" s="21">
        <f t="shared" si="755"/>
        <v>0.8899999999999999</v>
      </c>
      <c r="K1639" s="21" t="str">
        <f t="shared" si="756"/>
        <v>Y</v>
      </c>
      <c r="L1639" s="37" t="str">
        <f t="shared" si="757"/>
        <v>NA</v>
      </c>
      <c r="M1639" s="8" t="str">
        <f t="shared" si="758"/>
        <v>Y</v>
      </c>
      <c r="N1639" s="42">
        <f t="shared" si="759"/>
        <v>2</v>
      </c>
      <c r="O1639" s="43">
        <f t="shared" si="760"/>
        <v>200000</v>
      </c>
      <c r="P1639" s="43" t="str">
        <f t="shared" si="761"/>
        <v>NA</v>
      </c>
      <c r="Q1639" s="24">
        <f t="shared" si="762"/>
        <v>14110.947200000001</v>
      </c>
      <c r="R1639" s="43">
        <f t="shared" si="763"/>
        <v>0</v>
      </c>
      <c r="S1639" s="24">
        <f t="shared" si="764"/>
        <v>1000000</v>
      </c>
      <c r="T1639" s="25" t="str">
        <f t="shared" si="765"/>
        <v>N</v>
      </c>
      <c r="U1639" s="44">
        <f t="shared" si="766"/>
        <v>1</v>
      </c>
      <c r="V1639" s="45">
        <f t="shared" si="767"/>
        <v>20000</v>
      </c>
      <c r="W1639" s="45">
        <f t="shared" si="768"/>
        <v>65000</v>
      </c>
      <c r="X1639" s="28">
        <f t="shared" si="769"/>
        <v>14483.47620608</v>
      </c>
      <c r="Y1639" s="28">
        <f t="shared" si="770"/>
        <v>0</v>
      </c>
      <c r="Z1639" s="45">
        <f t="shared" si="771"/>
        <v>3299.5765939199973</v>
      </c>
      <c r="AA1639" s="29" t="str">
        <f t="shared" si="772"/>
        <v>N</v>
      </c>
      <c r="AB1639" s="46">
        <f t="shared" si="773"/>
        <v>0</v>
      </c>
      <c r="AC1639" s="31">
        <f t="shared" si="774"/>
        <v>0</v>
      </c>
      <c r="AD1639" s="31">
        <f t="shared" si="775"/>
        <v>0</v>
      </c>
      <c r="AE1639" s="31">
        <f t="shared" si="776"/>
        <v>0</v>
      </c>
      <c r="AF1639" s="47">
        <f t="shared" si="777"/>
        <v>0</v>
      </c>
      <c r="AG1639" s="31">
        <f t="shared" si="778"/>
        <v>0</v>
      </c>
      <c r="AH1639" s="48">
        <f t="shared" si="779"/>
        <v>0</v>
      </c>
      <c r="AI1639" s="33">
        <f t="shared" si="780"/>
        <v>0</v>
      </c>
      <c r="AJ1639" s="33">
        <f t="shared" si="781"/>
        <v>0</v>
      </c>
      <c r="AK1639" s="33">
        <f t="shared" si="782"/>
        <v>0</v>
      </c>
      <c r="AL1639" s="33">
        <f t="shared" si="783"/>
        <v>0</v>
      </c>
      <c r="AM1639" s="34">
        <f t="shared" si="784"/>
        <v>0</v>
      </c>
    </row>
    <row r="1640" spans="1:39" ht="15" customHeight="1" x14ac:dyDescent="0.3">
      <c r="A1640" s="166" t="s">
        <v>4074</v>
      </c>
      <c r="B1640" s="99">
        <v>23250</v>
      </c>
      <c r="C1640" s="99">
        <v>62035</v>
      </c>
      <c r="D1640" s="165">
        <v>44802</v>
      </c>
      <c r="E1640" s="165">
        <v>44998</v>
      </c>
      <c r="F1640" s="166">
        <v>2</v>
      </c>
      <c r="G1640" s="178">
        <v>0.54</v>
      </c>
      <c r="H1640" s="181">
        <v>0.25</v>
      </c>
      <c r="I1640" s="180">
        <v>7.1400000000000005E-2</v>
      </c>
      <c r="J1640" s="21">
        <f t="shared" si="755"/>
        <v>1.46</v>
      </c>
      <c r="K1640" s="21" t="str">
        <f t="shared" si="756"/>
        <v>Y</v>
      </c>
      <c r="L1640" s="37" t="str">
        <f t="shared" si="757"/>
        <v>NA</v>
      </c>
      <c r="M1640" s="8" t="str">
        <f t="shared" si="758"/>
        <v>Y</v>
      </c>
      <c r="N1640" s="42">
        <f t="shared" si="759"/>
        <v>6</v>
      </c>
      <c r="O1640" s="43">
        <f t="shared" si="760"/>
        <v>200000</v>
      </c>
      <c r="P1640" s="43" t="str">
        <f t="shared" si="761"/>
        <v>NA</v>
      </c>
      <c r="Q1640" s="24">
        <f t="shared" si="762"/>
        <v>24910.05</v>
      </c>
      <c r="R1640" s="43">
        <f t="shared" si="763"/>
        <v>0</v>
      </c>
      <c r="S1640" s="24">
        <f t="shared" si="764"/>
        <v>1000000</v>
      </c>
      <c r="T1640" s="25" t="str">
        <f t="shared" si="765"/>
        <v>Y</v>
      </c>
      <c r="U1640" s="44">
        <f t="shared" si="766"/>
        <v>5</v>
      </c>
      <c r="V1640" s="45">
        <f t="shared" si="767"/>
        <v>200000</v>
      </c>
      <c r="W1640" s="45">
        <f t="shared" si="768"/>
        <v>1000000</v>
      </c>
      <c r="X1640" s="28">
        <f t="shared" si="769"/>
        <v>26688.627569999997</v>
      </c>
      <c r="Y1640" s="28">
        <f t="shared" si="770"/>
        <v>0</v>
      </c>
      <c r="Z1640" s="45" t="str">
        <f t="shared" si="771"/>
        <v>NA</v>
      </c>
      <c r="AA1640" s="29" t="str">
        <f t="shared" si="772"/>
        <v>N</v>
      </c>
      <c r="AB1640" s="46">
        <f t="shared" si="773"/>
        <v>4</v>
      </c>
      <c r="AC1640" s="31">
        <f t="shared" si="774"/>
        <v>20000</v>
      </c>
      <c r="AD1640" s="31">
        <f t="shared" si="775"/>
        <v>65000</v>
      </c>
      <c r="AE1640" s="31">
        <f t="shared" si="776"/>
        <v>20000</v>
      </c>
      <c r="AF1640" s="47">
        <f t="shared" si="777"/>
        <v>8594.1955784979946</v>
      </c>
      <c r="AG1640" s="31">
        <f t="shared" si="778"/>
        <v>0</v>
      </c>
      <c r="AH1640" s="48">
        <f t="shared" si="779"/>
        <v>3</v>
      </c>
      <c r="AI1640" s="33">
        <f t="shared" si="780"/>
        <v>20000</v>
      </c>
      <c r="AJ1640" s="33">
        <f t="shared" si="781"/>
        <v>65000</v>
      </c>
      <c r="AK1640" s="33">
        <f t="shared" si="782"/>
        <v>0</v>
      </c>
      <c r="AL1640" s="33">
        <f t="shared" si="783"/>
        <v>30635.82114280275</v>
      </c>
      <c r="AM1640" s="34">
        <f t="shared" si="784"/>
        <v>39230.016721300744</v>
      </c>
    </row>
    <row r="1641" spans="1:39" ht="15" customHeight="1" x14ac:dyDescent="0.3">
      <c r="A1641" s="166" t="s">
        <v>4075</v>
      </c>
      <c r="B1641" s="99">
        <v>7168</v>
      </c>
      <c r="C1641" s="99">
        <v>44821</v>
      </c>
      <c r="D1641" s="165">
        <v>45043</v>
      </c>
      <c r="E1641" s="165">
        <v>45234</v>
      </c>
      <c r="F1641" s="166">
        <v>2</v>
      </c>
      <c r="G1641" s="178">
        <v>1.35</v>
      </c>
      <c r="H1641" s="181">
        <v>1</v>
      </c>
      <c r="I1641" s="180">
        <v>7.6899999999999996E-2</v>
      </c>
      <c r="J1641" s="21">
        <f t="shared" si="755"/>
        <v>0.64999999999999991</v>
      </c>
      <c r="K1641" s="21" t="str">
        <f t="shared" si="756"/>
        <v>Y</v>
      </c>
      <c r="L1641" s="37" t="str">
        <f t="shared" si="757"/>
        <v>NA</v>
      </c>
      <c r="M1641" s="8" t="str">
        <f t="shared" si="758"/>
        <v>Y</v>
      </c>
      <c r="N1641" s="42">
        <f t="shared" si="759"/>
        <v>1</v>
      </c>
      <c r="O1641" s="43">
        <f t="shared" si="760"/>
        <v>200000</v>
      </c>
      <c r="P1641" s="43" t="str">
        <f t="shared" si="761"/>
        <v>NA</v>
      </c>
      <c r="Q1641" s="24">
        <f t="shared" si="762"/>
        <v>7719.2191999999995</v>
      </c>
      <c r="R1641" s="43">
        <f t="shared" si="763"/>
        <v>0</v>
      </c>
      <c r="S1641" s="24">
        <f t="shared" si="764"/>
        <v>1000000</v>
      </c>
      <c r="T1641" s="25" t="str">
        <f t="shared" si="765"/>
        <v>N</v>
      </c>
      <c r="U1641" s="44">
        <f t="shared" si="766"/>
        <v>0</v>
      </c>
      <c r="V1641" s="45">
        <f t="shared" si="767"/>
        <v>0</v>
      </c>
      <c r="W1641" s="45">
        <f t="shared" si="768"/>
        <v>0</v>
      </c>
      <c r="X1641" s="28">
        <f t="shared" si="769"/>
        <v>0</v>
      </c>
      <c r="Y1641" s="28">
        <f t="shared" si="770"/>
        <v>0</v>
      </c>
      <c r="Z1641" s="45">
        <f t="shared" si="771"/>
        <v>0</v>
      </c>
      <c r="AA1641" s="29" t="str">
        <f t="shared" si="772"/>
        <v>N</v>
      </c>
      <c r="AB1641" s="46">
        <f t="shared" si="773"/>
        <v>0</v>
      </c>
      <c r="AC1641" s="31">
        <f t="shared" si="774"/>
        <v>0</v>
      </c>
      <c r="AD1641" s="31">
        <f t="shared" si="775"/>
        <v>0</v>
      </c>
      <c r="AE1641" s="31">
        <f t="shared" si="776"/>
        <v>0</v>
      </c>
      <c r="AF1641" s="47">
        <f t="shared" si="777"/>
        <v>0</v>
      </c>
      <c r="AG1641" s="31">
        <f t="shared" si="778"/>
        <v>0</v>
      </c>
      <c r="AH1641" s="48">
        <f t="shared" si="779"/>
        <v>0</v>
      </c>
      <c r="AI1641" s="33">
        <f t="shared" si="780"/>
        <v>0</v>
      </c>
      <c r="AJ1641" s="33">
        <f t="shared" si="781"/>
        <v>0</v>
      </c>
      <c r="AK1641" s="33">
        <f t="shared" si="782"/>
        <v>0</v>
      </c>
      <c r="AL1641" s="33">
        <f t="shared" si="783"/>
        <v>0</v>
      </c>
      <c r="AM1641" s="34">
        <f t="shared" si="784"/>
        <v>0</v>
      </c>
    </row>
    <row r="1642" spans="1:39" ht="15" customHeight="1" x14ac:dyDescent="0.3">
      <c r="A1642" s="166" t="s">
        <v>4076</v>
      </c>
      <c r="B1642" s="99">
        <v>13679</v>
      </c>
      <c r="C1642" s="99">
        <v>41980</v>
      </c>
      <c r="D1642" s="165">
        <v>45699</v>
      </c>
      <c r="E1642" s="165">
        <v>46016</v>
      </c>
      <c r="F1642" s="166">
        <v>4</v>
      </c>
      <c r="G1642" s="178">
        <v>3.01</v>
      </c>
      <c r="H1642" s="181">
        <v>1</v>
      </c>
      <c r="I1642" s="180">
        <v>7.7799999999999994E-2</v>
      </c>
      <c r="J1642" s="21">
        <f t="shared" si="755"/>
        <v>0.99000000000000021</v>
      </c>
      <c r="K1642" s="21" t="str">
        <f t="shared" si="756"/>
        <v>Y</v>
      </c>
      <c r="L1642" s="37" t="str">
        <f t="shared" si="757"/>
        <v>NA</v>
      </c>
      <c r="M1642" s="8" t="str">
        <f t="shared" si="758"/>
        <v>Y</v>
      </c>
      <c r="N1642" s="42">
        <f t="shared" si="759"/>
        <v>1</v>
      </c>
      <c r="O1642" s="43">
        <f t="shared" si="760"/>
        <v>200000</v>
      </c>
      <c r="P1642" s="43" t="str">
        <f t="shared" si="761"/>
        <v>NA</v>
      </c>
      <c r="Q1642" s="24">
        <f t="shared" si="762"/>
        <v>14743.226200000001</v>
      </c>
      <c r="R1642" s="43">
        <f t="shared" si="763"/>
        <v>0</v>
      </c>
      <c r="S1642" s="24">
        <f t="shared" si="764"/>
        <v>1000000</v>
      </c>
      <c r="T1642" s="25" t="str">
        <f t="shared" si="765"/>
        <v>N</v>
      </c>
      <c r="U1642" s="44">
        <f t="shared" si="766"/>
        <v>0</v>
      </c>
      <c r="V1642" s="45">
        <f t="shared" si="767"/>
        <v>0</v>
      </c>
      <c r="W1642" s="45">
        <f t="shared" si="768"/>
        <v>0</v>
      </c>
      <c r="X1642" s="28">
        <f t="shared" si="769"/>
        <v>0</v>
      </c>
      <c r="Y1642" s="28">
        <f t="shared" si="770"/>
        <v>0</v>
      </c>
      <c r="Z1642" s="45">
        <f t="shared" si="771"/>
        <v>0</v>
      </c>
      <c r="AA1642" s="29" t="str">
        <f t="shared" si="772"/>
        <v>N</v>
      </c>
      <c r="AB1642" s="46">
        <f t="shared" si="773"/>
        <v>0</v>
      </c>
      <c r="AC1642" s="31">
        <f t="shared" si="774"/>
        <v>0</v>
      </c>
      <c r="AD1642" s="31">
        <f t="shared" si="775"/>
        <v>0</v>
      </c>
      <c r="AE1642" s="31">
        <f t="shared" si="776"/>
        <v>0</v>
      </c>
      <c r="AF1642" s="47">
        <f t="shared" si="777"/>
        <v>0</v>
      </c>
      <c r="AG1642" s="31">
        <f t="shared" si="778"/>
        <v>0</v>
      </c>
      <c r="AH1642" s="48">
        <f t="shared" si="779"/>
        <v>0</v>
      </c>
      <c r="AI1642" s="33">
        <f t="shared" si="780"/>
        <v>0</v>
      </c>
      <c r="AJ1642" s="33">
        <f t="shared" si="781"/>
        <v>0</v>
      </c>
      <c r="AK1642" s="33">
        <f t="shared" si="782"/>
        <v>0</v>
      </c>
      <c r="AL1642" s="33">
        <f t="shared" si="783"/>
        <v>0</v>
      </c>
      <c r="AM1642" s="34">
        <f t="shared" si="784"/>
        <v>0</v>
      </c>
    </row>
    <row r="1643" spans="1:39" ht="15" customHeight="1" x14ac:dyDescent="0.3">
      <c r="A1643" s="166" t="s">
        <v>4077</v>
      </c>
      <c r="B1643" s="99">
        <v>12186</v>
      </c>
      <c r="C1643" s="99">
        <v>40317</v>
      </c>
      <c r="D1643" s="165">
        <v>45161</v>
      </c>
      <c r="E1643" s="165">
        <v>45443</v>
      </c>
      <c r="F1643" s="166">
        <v>2</v>
      </c>
      <c r="G1643" s="178">
        <v>1.54</v>
      </c>
      <c r="H1643" s="181">
        <v>0.25</v>
      </c>
      <c r="I1643" s="180">
        <v>2.5700000000000001E-2</v>
      </c>
      <c r="J1643" s="21">
        <f t="shared" si="755"/>
        <v>0.45999999999999996</v>
      </c>
      <c r="K1643" s="21" t="str">
        <f t="shared" si="756"/>
        <v>Y</v>
      </c>
      <c r="L1643" s="37" t="str">
        <f t="shared" si="757"/>
        <v>NA</v>
      </c>
      <c r="M1643" s="8" t="str">
        <f t="shared" si="758"/>
        <v>Y</v>
      </c>
      <c r="N1643" s="42">
        <f t="shared" si="759"/>
        <v>2</v>
      </c>
      <c r="O1643" s="43">
        <f t="shared" si="760"/>
        <v>200000</v>
      </c>
      <c r="P1643" s="43" t="str">
        <f t="shared" si="761"/>
        <v>NA</v>
      </c>
      <c r="Q1643" s="24">
        <f t="shared" si="762"/>
        <v>12499.180200000001</v>
      </c>
      <c r="R1643" s="43">
        <f t="shared" si="763"/>
        <v>0</v>
      </c>
      <c r="S1643" s="24">
        <f t="shared" si="764"/>
        <v>1000000</v>
      </c>
      <c r="T1643" s="25" t="str">
        <f t="shared" si="765"/>
        <v>N</v>
      </c>
      <c r="U1643" s="44">
        <f t="shared" si="766"/>
        <v>1</v>
      </c>
      <c r="V1643" s="45">
        <f t="shared" si="767"/>
        <v>20000</v>
      </c>
      <c r="W1643" s="45">
        <f t="shared" si="768"/>
        <v>65000</v>
      </c>
      <c r="X1643" s="28">
        <f t="shared" si="769"/>
        <v>12820.409131140001</v>
      </c>
      <c r="Y1643" s="28">
        <f t="shared" si="770"/>
        <v>0</v>
      </c>
      <c r="Z1643" s="45">
        <f t="shared" si="771"/>
        <v>0</v>
      </c>
      <c r="AA1643" s="29" t="str">
        <f t="shared" si="772"/>
        <v>N</v>
      </c>
      <c r="AB1643" s="46">
        <f t="shared" si="773"/>
        <v>0</v>
      </c>
      <c r="AC1643" s="31">
        <f t="shared" si="774"/>
        <v>0</v>
      </c>
      <c r="AD1643" s="31">
        <f t="shared" si="775"/>
        <v>0</v>
      </c>
      <c r="AE1643" s="31">
        <f t="shared" si="776"/>
        <v>0</v>
      </c>
      <c r="AF1643" s="47">
        <f t="shared" si="777"/>
        <v>0</v>
      </c>
      <c r="AG1643" s="31">
        <f t="shared" si="778"/>
        <v>0</v>
      </c>
      <c r="AH1643" s="48">
        <f t="shared" si="779"/>
        <v>0</v>
      </c>
      <c r="AI1643" s="33">
        <f t="shared" si="780"/>
        <v>0</v>
      </c>
      <c r="AJ1643" s="33">
        <f t="shared" si="781"/>
        <v>0</v>
      </c>
      <c r="AK1643" s="33">
        <f t="shared" si="782"/>
        <v>0</v>
      </c>
      <c r="AL1643" s="33">
        <f t="shared" si="783"/>
        <v>0</v>
      </c>
      <c r="AM1643" s="34">
        <f t="shared" si="784"/>
        <v>0</v>
      </c>
    </row>
    <row r="1644" spans="1:39" ht="15" customHeight="1" x14ac:dyDescent="0.3">
      <c r="A1644" s="166" t="s">
        <v>4078</v>
      </c>
      <c r="B1644" s="99">
        <v>24543</v>
      </c>
      <c r="C1644" s="99">
        <v>42869</v>
      </c>
      <c r="D1644" s="165">
        <v>45416</v>
      </c>
      <c r="E1644" s="165">
        <v>45641</v>
      </c>
      <c r="F1644" s="166">
        <v>4</v>
      </c>
      <c r="G1644" s="178">
        <v>2.16</v>
      </c>
      <c r="H1644" s="181">
        <v>0.25</v>
      </c>
      <c r="I1644" s="180">
        <v>6.2600000000000003E-2</v>
      </c>
      <c r="J1644" s="21">
        <f t="shared" si="755"/>
        <v>1.8399999999999999</v>
      </c>
      <c r="K1644" s="21" t="str">
        <f t="shared" si="756"/>
        <v>Y</v>
      </c>
      <c r="L1644" s="37" t="str">
        <f t="shared" si="757"/>
        <v>NA</v>
      </c>
      <c r="M1644" s="8" t="str">
        <f t="shared" si="758"/>
        <v>Y</v>
      </c>
      <c r="N1644" s="42">
        <f t="shared" si="759"/>
        <v>8</v>
      </c>
      <c r="O1644" s="43">
        <f t="shared" si="760"/>
        <v>200000</v>
      </c>
      <c r="P1644" s="43" t="str">
        <f t="shared" si="761"/>
        <v>NA</v>
      </c>
      <c r="Q1644" s="24">
        <f t="shared" si="762"/>
        <v>26079.391800000001</v>
      </c>
      <c r="R1644" s="43">
        <f t="shared" si="763"/>
        <v>0</v>
      </c>
      <c r="S1644" s="24">
        <f t="shared" si="764"/>
        <v>1000000</v>
      </c>
      <c r="T1644" s="25" t="str">
        <f t="shared" si="765"/>
        <v>Y</v>
      </c>
      <c r="U1644" s="44">
        <f t="shared" si="766"/>
        <v>7</v>
      </c>
      <c r="V1644" s="45">
        <f t="shared" si="767"/>
        <v>200000</v>
      </c>
      <c r="W1644" s="45">
        <f t="shared" si="768"/>
        <v>1000000</v>
      </c>
      <c r="X1644" s="28">
        <f t="shared" si="769"/>
        <v>27711.961726680001</v>
      </c>
      <c r="Y1644" s="28">
        <f t="shared" si="770"/>
        <v>0</v>
      </c>
      <c r="Z1644" s="45" t="str">
        <f t="shared" si="771"/>
        <v>NA</v>
      </c>
      <c r="AA1644" s="29" t="str">
        <f t="shared" si="772"/>
        <v>N</v>
      </c>
      <c r="AB1644" s="46">
        <f t="shared" si="773"/>
        <v>6</v>
      </c>
      <c r="AC1644" s="31">
        <f t="shared" si="774"/>
        <v>20000</v>
      </c>
      <c r="AD1644" s="31">
        <f t="shared" si="775"/>
        <v>65000</v>
      </c>
      <c r="AE1644" s="31">
        <f t="shared" si="776"/>
        <v>20000</v>
      </c>
      <c r="AF1644" s="47">
        <f t="shared" si="777"/>
        <v>9446.7305307701681</v>
      </c>
      <c r="AG1644" s="31">
        <f t="shared" si="778"/>
        <v>0</v>
      </c>
      <c r="AH1644" s="48">
        <f t="shared" si="779"/>
        <v>5</v>
      </c>
      <c r="AI1644" s="33">
        <f t="shared" si="780"/>
        <v>20000</v>
      </c>
      <c r="AJ1644" s="33">
        <f t="shared" si="781"/>
        <v>65000</v>
      </c>
      <c r="AK1644" s="33">
        <f t="shared" si="782"/>
        <v>0</v>
      </c>
      <c r="AL1644" s="33">
        <f t="shared" si="783"/>
        <v>31290.095861996379</v>
      </c>
      <c r="AM1644" s="34">
        <f t="shared" si="784"/>
        <v>40736.826392766547</v>
      </c>
    </row>
    <row r="1645" spans="1:39" ht="15" customHeight="1" x14ac:dyDescent="0.3">
      <c r="A1645" s="166" t="s">
        <v>4079</v>
      </c>
      <c r="B1645" s="99">
        <v>13743</v>
      </c>
      <c r="C1645" s="99">
        <v>68330</v>
      </c>
      <c r="D1645" s="165">
        <v>45976</v>
      </c>
      <c r="E1645" s="165">
        <v>46156</v>
      </c>
      <c r="F1645" s="166">
        <v>4</v>
      </c>
      <c r="G1645" s="178">
        <v>0.72</v>
      </c>
      <c r="H1645" s="181">
        <v>0.25</v>
      </c>
      <c r="I1645" s="180">
        <v>8.1799999999999998E-2</v>
      </c>
      <c r="J1645" s="21">
        <f t="shared" si="755"/>
        <v>3.2800000000000002</v>
      </c>
      <c r="K1645" s="21" t="str">
        <f t="shared" si="756"/>
        <v>Y</v>
      </c>
      <c r="L1645" s="37" t="str">
        <f t="shared" si="757"/>
        <v>NA</v>
      </c>
      <c r="M1645" s="8" t="str">
        <f t="shared" si="758"/>
        <v>Y</v>
      </c>
      <c r="N1645" s="42">
        <f t="shared" si="759"/>
        <v>14</v>
      </c>
      <c r="O1645" s="43">
        <f t="shared" si="760"/>
        <v>200000</v>
      </c>
      <c r="P1645" s="43" t="str">
        <f t="shared" si="761"/>
        <v>NA</v>
      </c>
      <c r="Q1645" s="24">
        <f t="shared" si="762"/>
        <v>14867.1774</v>
      </c>
      <c r="R1645" s="43">
        <f t="shared" si="763"/>
        <v>0</v>
      </c>
      <c r="S1645" s="24">
        <f t="shared" si="764"/>
        <v>1000000</v>
      </c>
      <c r="T1645" s="25" t="str">
        <f t="shared" si="765"/>
        <v>Y</v>
      </c>
      <c r="U1645" s="44">
        <f t="shared" si="766"/>
        <v>13</v>
      </c>
      <c r="V1645" s="45">
        <f t="shared" si="767"/>
        <v>200000</v>
      </c>
      <c r="W1645" s="45">
        <f t="shared" si="768"/>
        <v>1000000</v>
      </c>
      <c r="X1645" s="28">
        <f t="shared" si="769"/>
        <v>16083.312511320002</v>
      </c>
      <c r="Y1645" s="28">
        <f t="shared" si="770"/>
        <v>0</v>
      </c>
      <c r="Z1645" s="45" t="str">
        <f t="shared" si="771"/>
        <v>NA</v>
      </c>
      <c r="AA1645" s="29" t="str">
        <f t="shared" si="772"/>
        <v>Y</v>
      </c>
      <c r="AB1645" s="46">
        <f t="shared" si="773"/>
        <v>12</v>
      </c>
      <c r="AC1645" s="31">
        <f t="shared" si="774"/>
        <v>200000</v>
      </c>
      <c r="AD1645" s="31">
        <f t="shared" si="775"/>
        <v>1000000</v>
      </c>
      <c r="AE1645" s="31">
        <f t="shared" si="776"/>
        <v>17398.927474745979</v>
      </c>
      <c r="AF1645" s="47">
        <f t="shared" si="777"/>
        <v>0</v>
      </c>
      <c r="AG1645" s="31" t="str">
        <f t="shared" si="778"/>
        <v>NA</v>
      </c>
      <c r="AH1645" s="48">
        <f t="shared" si="779"/>
        <v>11</v>
      </c>
      <c r="AI1645" s="33">
        <f t="shared" si="780"/>
        <v>20000</v>
      </c>
      <c r="AJ1645" s="33">
        <f t="shared" si="781"/>
        <v>65000</v>
      </c>
      <c r="AK1645" s="33">
        <f t="shared" si="782"/>
        <v>18822.1597421802</v>
      </c>
      <c r="AL1645" s="33">
        <f t="shared" si="783"/>
        <v>0</v>
      </c>
      <c r="AM1645" s="34">
        <f t="shared" si="784"/>
        <v>0</v>
      </c>
    </row>
    <row r="1646" spans="1:39" ht="15" customHeight="1" x14ac:dyDescent="0.3">
      <c r="A1646" s="166" t="s">
        <v>4080</v>
      </c>
      <c r="B1646" s="99">
        <v>10854</v>
      </c>
      <c r="C1646" s="99">
        <v>87396</v>
      </c>
      <c r="D1646" s="165">
        <v>45987</v>
      </c>
      <c r="E1646" s="165">
        <v>46337</v>
      </c>
      <c r="F1646" s="166">
        <v>4</v>
      </c>
      <c r="G1646" s="178">
        <v>3.38</v>
      </c>
      <c r="H1646" s="181">
        <v>0.5</v>
      </c>
      <c r="I1646" s="180">
        <v>2.5700000000000001E-2</v>
      </c>
      <c r="J1646" s="21">
        <f t="shared" si="755"/>
        <v>0.62000000000000011</v>
      </c>
      <c r="K1646" s="21" t="str">
        <f t="shared" si="756"/>
        <v>Y</v>
      </c>
      <c r="L1646" s="37" t="str">
        <f t="shared" si="757"/>
        <v>NA</v>
      </c>
      <c r="M1646" s="8" t="str">
        <f t="shared" si="758"/>
        <v>Y</v>
      </c>
      <c r="N1646" s="42">
        <f t="shared" si="759"/>
        <v>2</v>
      </c>
      <c r="O1646" s="43">
        <f t="shared" si="760"/>
        <v>200000</v>
      </c>
      <c r="P1646" s="43" t="str">
        <f t="shared" si="761"/>
        <v>NA</v>
      </c>
      <c r="Q1646" s="24">
        <f t="shared" si="762"/>
        <v>11132.9478</v>
      </c>
      <c r="R1646" s="43">
        <f t="shared" si="763"/>
        <v>0</v>
      </c>
      <c r="S1646" s="24">
        <f t="shared" si="764"/>
        <v>1000000</v>
      </c>
      <c r="T1646" s="25" t="str">
        <f t="shared" si="765"/>
        <v>N</v>
      </c>
      <c r="U1646" s="44">
        <f t="shared" si="766"/>
        <v>1</v>
      </c>
      <c r="V1646" s="45">
        <f t="shared" si="767"/>
        <v>20000</v>
      </c>
      <c r="W1646" s="45">
        <f t="shared" si="768"/>
        <v>65000</v>
      </c>
      <c r="X1646" s="28">
        <f t="shared" si="769"/>
        <v>0</v>
      </c>
      <c r="Y1646" s="28">
        <f t="shared" si="770"/>
        <v>11419.064558460001</v>
      </c>
      <c r="Z1646" s="45">
        <f t="shared" si="771"/>
        <v>0</v>
      </c>
      <c r="AA1646" s="29" t="str">
        <f t="shared" si="772"/>
        <v>N</v>
      </c>
      <c r="AB1646" s="46">
        <f t="shared" si="773"/>
        <v>0</v>
      </c>
      <c r="AC1646" s="31">
        <f t="shared" si="774"/>
        <v>0</v>
      </c>
      <c r="AD1646" s="31">
        <f t="shared" si="775"/>
        <v>0</v>
      </c>
      <c r="AE1646" s="31">
        <f t="shared" si="776"/>
        <v>0</v>
      </c>
      <c r="AF1646" s="47">
        <f t="shared" si="777"/>
        <v>0</v>
      </c>
      <c r="AG1646" s="31">
        <f t="shared" si="778"/>
        <v>0</v>
      </c>
      <c r="AH1646" s="48">
        <f t="shared" si="779"/>
        <v>0</v>
      </c>
      <c r="AI1646" s="33">
        <f t="shared" si="780"/>
        <v>0</v>
      </c>
      <c r="AJ1646" s="33">
        <f t="shared" si="781"/>
        <v>0</v>
      </c>
      <c r="AK1646" s="33">
        <f t="shared" si="782"/>
        <v>0</v>
      </c>
      <c r="AL1646" s="33">
        <f t="shared" si="783"/>
        <v>0</v>
      </c>
      <c r="AM1646" s="34">
        <f t="shared" si="784"/>
        <v>11419.064558460001</v>
      </c>
    </row>
    <row r="1647" spans="1:39" ht="15" customHeight="1" x14ac:dyDescent="0.3">
      <c r="A1647" s="166" t="s">
        <v>4081</v>
      </c>
      <c r="B1647" s="99">
        <v>22378</v>
      </c>
      <c r="C1647" s="99">
        <v>32452</v>
      </c>
      <c r="D1647" s="165">
        <v>44978</v>
      </c>
      <c r="E1647" s="165">
        <v>45173</v>
      </c>
      <c r="F1647" s="166">
        <v>4</v>
      </c>
      <c r="G1647" s="178">
        <v>0.18</v>
      </c>
      <c r="H1647" s="181">
        <v>0.75</v>
      </c>
      <c r="I1647" s="180">
        <v>7.6499999999999999E-2</v>
      </c>
      <c r="J1647" s="21">
        <f t="shared" si="755"/>
        <v>3.82</v>
      </c>
      <c r="K1647" s="21" t="str">
        <f t="shared" si="756"/>
        <v>Y</v>
      </c>
      <c r="L1647" s="37" t="str">
        <f t="shared" si="757"/>
        <v>NA</v>
      </c>
      <c r="M1647" s="8" t="str">
        <f t="shared" si="758"/>
        <v>Y</v>
      </c>
      <c r="N1647" s="42">
        <f t="shared" si="759"/>
        <v>6</v>
      </c>
      <c r="O1647" s="43">
        <f t="shared" si="760"/>
        <v>200000</v>
      </c>
      <c r="P1647" s="43" t="str">
        <f t="shared" si="761"/>
        <v>NA</v>
      </c>
      <c r="Q1647" s="24">
        <f t="shared" si="762"/>
        <v>24089.917000000001</v>
      </c>
      <c r="R1647" s="43">
        <f t="shared" si="763"/>
        <v>0</v>
      </c>
      <c r="S1647" s="24">
        <f t="shared" si="764"/>
        <v>1000000</v>
      </c>
      <c r="T1647" s="25" t="str">
        <f t="shared" si="765"/>
        <v>Y</v>
      </c>
      <c r="U1647" s="44">
        <f t="shared" si="766"/>
        <v>5</v>
      </c>
      <c r="V1647" s="45">
        <f t="shared" si="767"/>
        <v>200000</v>
      </c>
      <c r="W1647" s="45">
        <f t="shared" si="768"/>
        <v>1000000</v>
      </c>
      <c r="X1647" s="28">
        <f t="shared" si="769"/>
        <v>25932.7956505</v>
      </c>
      <c r="Y1647" s="28">
        <f t="shared" si="770"/>
        <v>0</v>
      </c>
      <c r="Z1647" s="45" t="str">
        <f t="shared" si="771"/>
        <v>NA</v>
      </c>
      <c r="AA1647" s="29" t="str">
        <f t="shared" si="772"/>
        <v>Y</v>
      </c>
      <c r="AB1647" s="46">
        <f t="shared" si="773"/>
        <v>4</v>
      </c>
      <c r="AC1647" s="31">
        <f t="shared" si="774"/>
        <v>200000</v>
      </c>
      <c r="AD1647" s="31">
        <f t="shared" si="775"/>
        <v>1000000</v>
      </c>
      <c r="AE1647" s="31">
        <f t="shared" si="776"/>
        <v>27916.654517763251</v>
      </c>
      <c r="AF1647" s="47">
        <f t="shared" si="777"/>
        <v>0</v>
      </c>
      <c r="AG1647" s="31" t="str">
        <f t="shared" si="778"/>
        <v>NA</v>
      </c>
      <c r="AH1647" s="48">
        <f t="shared" si="779"/>
        <v>3</v>
      </c>
      <c r="AI1647" s="33">
        <f t="shared" si="780"/>
        <v>20000</v>
      </c>
      <c r="AJ1647" s="33">
        <f t="shared" si="781"/>
        <v>65000</v>
      </c>
      <c r="AK1647" s="33">
        <f t="shared" si="782"/>
        <v>20000</v>
      </c>
      <c r="AL1647" s="33">
        <f t="shared" si="783"/>
        <v>10052.278588372141</v>
      </c>
      <c r="AM1647" s="34">
        <f t="shared" si="784"/>
        <v>10052.278588372141</v>
      </c>
    </row>
    <row r="1648" spans="1:39" ht="15" customHeight="1" x14ac:dyDescent="0.3">
      <c r="A1648" s="166" t="s">
        <v>4082</v>
      </c>
      <c r="B1648" s="99">
        <v>6898</v>
      </c>
      <c r="C1648" s="99">
        <v>48469</v>
      </c>
      <c r="D1648" s="165">
        <v>44406</v>
      </c>
      <c r="E1648" s="165">
        <v>44726</v>
      </c>
      <c r="F1648" s="166">
        <v>2</v>
      </c>
      <c r="G1648" s="178">
        <v>0.26</v>
      </c>
      <c r="H1648" s="181">
        <v>1</v>
      </c>
      <c r="I1648" s="180">
        <v>7.2099999999999997E-2</v>
      </c>
      <c r="J1648" s="21">
        <f t="shared" si="755"/>
        <v>1.74</v>
      </c>
      <c r="K1648" s="21" t="str">
        <f t="shared" si="756"/>
        <v>Y</v>
      </c>
      <c r="L1648" s="37" t="str">
        <f t="shared" si="757"/>
        <v>NA</v>
      </c>
      <c r="M1648" s="8" t="str">
        <f t="shared" si="758"/>
        <v>Y</v>
      </c>
      <c r="N1648" s="42">
        <f t="shared" si="759"/>
        <v>2</v>
      </c>
      <c r="O1648" s="43">
        <f t="shared" si="760"/>
        <v>200000</v>
      </c>
      <c r="P1648" s="43" t="str">
        <f t="shared" si="761"/>
        <v>NA</v>
      </c>
      <c r="Q1648" s="24">
        <f t="shared" si="762"/>
        <v>7395.3458000000001</v>
      </c>
      <c r="R1648" s="43">
        <f t="shared" si="763"/>
        <v>0</v>
      </c>
      <c r="S1648" s="24">
        <f t="shared" si="764"/>
        <v>1000000</v>
      </c>
      <c r="T1648" s="25" t="str">
        <f t="shared" si="765"/>
        <v>Y</v>
      </c>
      <c r="U1648" s="44">
        <f t="shared" si="766"/>
        <v>1</v>
      </c>
      <c r="V1648" s="45">
        <f t="shared" si="767"/>
        <v>200000</v>
      </c>
      <c r="W1648" s="45">
        <f t="shared" si="768"/>
        <v>1000000</v>
      </c>
      <c r="X1648" s="28">
        <f t="shared" si="769"/>
        <v>7928.5502321800004</v>
      </c>
      <c r="Y1648" s="28">
        <f t="shared" si="770"/>
        <v>0</v>
      </c>
      <c r="Z1648" s="45" t="str">
        <f t="shared" si="771"/>
        <v>NA</v>
      </c>
      <c r="AA1648" s="29" t="str">
        <f t="shared" si="772"/>
        <v>N</v>
      </c>
      <c r="AB1648" s="46">
        <f t="shared" si="773"/>
        <v>0</v>
      </c>
      <c r="AC1648" s="31">
        <f t="shared" si="774"/>
        <v>0</v>
      </c>
      <c r="AD1648" s="31">
        <f t="shared" si="775"/>
        <v>0</v>
      </c>
      <c r="AE1648" s="31">
        <f t="shared" si="776"/>
        <v>0</v>
      </c>
      <c r="AF1648" s="47">
        <f t="shared" si="777"/>
        <v>0</v>
      </c>
      <c r="AG1648" s="31">
        <f t="shared" si="778"/>
        <v>0</v>
      </c>
      <c r="AH1648" s="48">
        <f t="shared" si="779"/>
        <v>0</v>
      </c>
      <c r="AI1648" s="33">
        <f t="shared" si="780"/>
        <v>0</v>
      </c>
      <c r="AJ1648" s="33">
        <f t="shared" si="781"/>
        <v>0</v>
      </c>
      <c r="AK1648" s="33">
        <f t="shared" si="782"/>
        <v>0</v>
      </c>
      <c r="AL1648" s="33">
        <f t="shared" si="783"/>
        <v>0</v>
      </c>
      <c r="AM1648" s="34">
        <f t="shared" si="784"/>
        <v>0</v>
      </c>
    </row>
    <row r="1649" spans="1:39" ht="15" customHeight="1" x14ac:dyDescent="0.3">
      <c r="A1649" s="166" t="s">
        <v>4083</v>
      </c>
      <c r="B1649" s="99">
        <v>9207</v>
      </c>
      <c r="C1649" s="99">
        <v>81503</v>
      </c>
      <c r="D1649" s="165">
        <v>45079</v>
      </c>
      <c r="E1649" s="165">
        <v>45193</v>
      </c>
      <c r="F1649" s="166">
        <v>4</v>
      </c>
      <c r="G1649" s="178">
        <v>2.16</v>
      </c>
      <c r="H1649" s="181">
        <v>1</v>
      </c>
      <c r="I1649" s="180">
        <v>8.2500000000000004E-2</v>
      </c>
      <c r="J1649" s="21">
        <f t="shared" si="755"/>
        <v>1.8399999999999999</v>
      </c>
      <c r="K1649" s="21" t="str">
        <f t="shared" si="756"/>
        <v>Y</v>
      </c>
      <c r="L1649" s="37" t="str">
        <f t="shared" si="757"/>
        <v>NA</v>
      </c>
      <c r="M1649" s="8" t="str">
        <f t="shared" si="758"/>
        <v>Y</v>
      </c>
      <c r="N1649" s="42">
        <f t="shared" si="759"/>
        <v>2</v>
      </c>
      <c r="O1649" s="43">
        <f t="shared" si="760"/>
        <v>200000</v>
      </c>
      <c r="P1649" s="43" t="str">
        <f t="shared" si="761"/>
        <v>NA</v>
      </c>
      <c r="Q1649" s="24">
        <f t="shared" si="762"/>
        <v>9966.5774999999994</v>
      </c>
      <c r="R1649" s="43">
        <f t="shared" si="763"/>
        <v>0</v>
      </c>
      <c r="S1649" s="24">
        <f t="shared" si="764"/>
        <v>1000000</v>
      </c>
      <c r="T1649" s="25" t="str">
        <f t="shared" si="765"/>
        <v>Y</v>
      </c>
      <c r="U1649" s="44">
        <f t="shared" si="766"/>
        <v>1</v>
      </c>
      <c r="V1649" s="45">
        <f t="shared" si="767"/>
        <v>200000</v>
      </c>
      <c r="W1649" s="45">
        <f t="shared" si="768"/>
        <v>1000000</v>
      </c>
      <c r="X1649" s="28">
        <f t="shared" si="769"/>
        <v>10788.820143749999</v>
      </c>
      <c r="Y1649" s="28">
        <f t="shared" si="770"/>
        <v>0</v>
      </c>
      <c r="Z1649" s="45" t="str">
        <f t="shared" si="771"/>
        <v>NA</v>
      </c>
      <c r="AA1649" s="29" t="str">
        <f t="shared" si="772"/>
        <v>N</v>
      </c>
      <c r="AB1649" s="46">
        <f t="shared" si="773"/>
        <v>0</v>
      </c>
      <c r="AC1649" s="31">
        <f t="shared" si="774"/>
        <v>0</v>
      </c>
      <c r="AD1649" s="31">
        <f t="shared" si="775"/>
        <v>0</v>
      </c>
      <c r="AE1649" s="31">
        <f t="shared" si="776"/>
        <v>0</v>
      </c>
      <c r="AF1649" s="47">
        <f t="shared" si="777"/>
        <v>0</v>
      </c>
      <c r="AG1649" s="31">
        <f t="shared" si="778"/>
        <v>0</v>
      </c>
      <c r="AH1649" s="48">
        <f t="shared" si="779"/>
        <v>0</v>
      </c>
      <c r="AI1649" s="33">
        <f t="shared" si="780"/>
        <v>0</v>
      </c>
      <c r="AJ1649" s="33">
        <f t="shared" si="781"/>
        <v>0</v>
      </c>
      <c r="AK1649" s="33">
        <f t="shared" si="782"/>
        <v>0</v>
      </c>
      <c r="AL1649" s="33">
        <f t="shared" si="783"/>
        <v>0</v>
      </c>
      <c r="AM1649" s="34">
        <f t="shared" si="784"/>
        <v>0</v>
      </c>
    </row>
    <row r="1650" spans="1:39" ht="15" customHeight="1" x14ac:dyDescent="0.3">
      <c r="A1650" s="166" t="s">
        <v>4084</v>
      </c>
      <c r="B1650" s="99">
        <v>15214</v>
      </c>
      <c r="C1650" s="99">
        <v>77510</v>
      </c>
      <c r="D1650" s="165">
        <v>44829</v>
      </c>
      <c r="E1650" s="165">
        <v>45191</v>
      </c>
      <c r="F1650" s="166">
        <v>4</v>
      </c>
      <c r="G1650" s="178">
        <v>1.81</v>
      </c>
      <c r="H1650" s="181">
        <v>1</v>
      </c>
      <c r="I1650" s="180">
        <v>2.35E-2</v>
      </c>
      <c r="J1650" s="21">
        <f t="shared" si="755"/>
        <v>2.19</v>
      </c>
      <c r="K1650" s="21" t="str">
        <f t="shared" si="756"/>
        <v>Y</v>
      </c>
      <c r="L1650" s="37" t="str">
        <f t="shared" si="757"/>
        <v>NA</v>
      </c>
      <c r="M1650" s="8" t="str">
        <f t="shared" si="758"/>
        <v>Y</v>
      </c>
      <c r="N1650" s="42">
        <f t="shared" si="759"/>
        <v>3</v>
      </c>
      <c r="O1650" s="43">
        <f t="shared" si="760"/>
        <v>200000</v>
      </c>
      <c r="P1650" s="43" t="str">
        <f t="shared" si="761"/>
        <v>NA</v>
      </c>
      <c r="Q1650" s="24">
        <f t="shared" si="762"/>
        <v>15571.529</v>
      </c>
      <c r="R1650" s="43">
        <f t="shared" si="763"/>
        <v>0</v>
      </c>
      <c r="S1650" s="24">
        <f t="shared" si="764"/>
        <v>1000000</v>
      </c>
      <c r="T1650" s="25" t="str">
        <f t="shared" si="765"/>
        <v>Y</v>
      </c>
      <c r="U1650" s="44">
        <f t="shared" si="766"/>
        <v>2</v>
      </c>
      <c r="V1650" s="45">
        <f t="shared" si="767"/>
        <v>200000</v>
      </c>
      <c r="W1650" s="45">
        <f t="shared" si="768"/>
        <v>1000000</v>
      </c>
      <c r="X1650" s="28">
        <f t="shared" si="769"/>
        <v>15937.459931500001</v>
      </c>
      <c r="Y1650" s="28">
        <f t="shared" si="770"/>
        <v>0</v>
      </c>
      <c r="Z1650" s="45" t="str">
        <f t="shared" si="771"/>
        <v>NA</v>
      </c>
      <c r="AA1650" s="29" t="str">
        <f t="shared" si="772"/>
        <v>Y</v>
      </c>
      <c r="AB1650" s="46">
        <f t="shared" si="773"/>
        <v>1</v>
      </c>
      <c r="AC1650" s="31">
        <f t="shared" si="774"/>
        <v>200000</v>
      </c>
      <c r="AD1650" s="31">
        <f t="shared" si="775"/>
        <v>1000000</v>
      </c>
      <c r="AE1650" s="31">
        <f t="shared" si="776"/>
        <v>16311.990239890252</v>
      </c>
      <c r="AF1650" s="47">
        <f t="shared" si="777"/>
        <v>0</v>
      </c>
      <c r="AG1650" s="31" t="str">
        <f t="shared" si="778"/>
        <v>NA</v>
      </c>
      <c r="AH1650" s="48">
        <f t="shared" si="779"/>
        <v>0</v>
      </c>
      <c r="AI1650" s="33">
        <f t="shared" si="780"/>
        <v>0</v>
      </c>
      <c r="AJ1650" s="33">
        <f t="shared" si="781"/>
        <v>0</v>
      </c>
      <c r="AK1650" s="33">
        <f t="shared" si="782"/>
        <v>0</v>
      </c>
      <c r="AL1650" s="33">
        <f t="shared" si="783"/>
        <v>0</v>
      </c>
      <c r="AM1650" s="34">
        <f t="shared" si="784"/>
        <v>0</v>
      </c>
    </row>
    <row r="1651" spans="1:39" ht="15" customHeight="1" x14ac:dyDescent="0.3">
      <c r="A1651" s="166" t="s">
        <v>4085</v>
      </c>
      <c r="B1651" s="99">
        <v>16078</v>
      </c>
      <c r="C1651" s="99">
        <v>28835</v>
      </c>
      <c r="D1651" s="165">
        <v>45000</v>
      </c>
      <c r="E1651" s="165">
        <v>45313</v>
      </c>
      <c r="F1651" s="166">
        <v>2</v>
      </c>
      <c r="G1651" s="178">
        <v>1.22</v>
      </c>
      <c r="H1651" s="181">
        <v>0.25</v>
      </c>
      <c r="I1651" s="180">
        <v>0.02</v>
      </c>
      <c r="J1651" s="21">
        <f t="shared" si="755"/>
        <v>0.78</v>
      </c>
      <c r="K1651" s="21" t="str">
        <f t="shared" si="756"/>
        <v>Y</v>
      </c>
      <c r="L1651" s="37" t="str">
        <f t="shared" si="757"/>
        <v>NA</v>
      </c>
      <c r="M1651" s="8" t="str">
        <f t="shared" si="758"/>
        <v>Y</v>
      </c>
      <c r="N1651" s="42">
        <f t="shared" si="759"/>
        <v>4</v>
      </c>
      <c r="O1651" s="43">
        <f t="shared" si="760"/>
        <v>200000</v>
      </c>
      <c r="P1651" s="43" t="str">
        <f t="shared" si="761"/>
        <v>NA</v>
      </c>
      <c r="Q1651" s="24">
        <f t="shared" si="762"/>
        <v>16399.560000000001</v>
      </c>
      <c r="R1651" s="43">
        <f t="shared" si="763"/>
        <v>0</v>
      </c>
      <c r="S1651" s="24">
        <f t="shared" si="764"/>
        <v>1000000</v>
      </c>
      <c r="T1651" s="25" t="str">
        <f t="shared" si="765"/>
        <v>N</v>
      </c>
      <c r="U1651" s="44">
        <f t="shared" si="766"/>
        <v>3</v>
      </c>
      <c r="V1651" s="45">
        <f t="shared" si="767"/>
        <v>20000</v>
      </c>
      <c r="W1651" s="45">
        <f t="shared" si="768"/>
        <v>65000</v>
      </c>
      <c r="X1651" s="28">
        <f t="shared" si="769"/>
        <v>16727.551200000002</v>
      </c>
      <c r="Y1651" s="28">
        <f t="shared" si="770"/>
        <v>0</v>
      </c>
      <c r="Z1651" s="45">
        <f t="shared" si="771"/>
        <v>3037.888799999997</v>
      </c>
      <c r="AA1651" s="29" t="str">
        <f t="shared" si="772"/>
        <v>N</v>
      </c>
      <c r="AB1651" s="46">
        <f t="shared" si="773"/>
        <v>2</v>
      </c>
      <c r="AC1651" s="31">
        <f t="shared" si="774"/>
        <v>20000</v>
      </c>
      <c r="AD1651" s="31">
        <f t="shared" si="775"/>
        <v>65000</v>
      </c>
      <c r="AE1651" s="31">
        <f t="shared" si="776"/>
        <v>3037.888799999997</v>
      </c>
      <c r="AF1651" s="47">
        <f t="shared" si="777"/>
        <v>14024.213424000005</v>
      </c>
      <c r="AG1651" s="31">
        <f t="shared" si="778"/>
        <v>0</v>
      </c>
      <c r="AH1651" s="48">
        <f t="shared" si="779"/>
        <v>1</v>
      </c>
      <c r="AI1651" s="33">
        <f t="shared" si="780"/>
        <v>20000</v>
      </c>
      <c r="AJ1651" s="33">
        <f t="shared" si="781"/>
        <v>65000</v>
      </c>
      <c r="AK1651" s="33">
        <f t="shared" si="782"/>
        <v>0</v>
      </c>
      <c r="AL1651" s="33">
        <f t="shared" si="783"/>
        <v>17403.344268480003</v>
      </c>
      <c r="AM1651" s="34">
        <f t="shared" si="784"/>
        <v>31427.557692480008</v>
      </c>
    </row>
    <row r="1652" spans="1:39" ht="15" customHeight="1" x14ac:dyDescent="0.3">
      <c r="A1652" s="166" t="s">
        <v>4086</v>
      </c>
      <c r="B1652" s="99">
        <v>7208</v>
      </c>
      <c r="C1652" s="99">
        <v>21325</v>
      </c>
      <c r="D1652" s="165">
        <v>44444</v>
      </c>
      <c r="E1652" s="165">
        <v>44643</v>
      </c>
      <c r="F1652" s="166">
        <v>2</v>
      </c>
      <c r="G1652" s="178">
        <v>1.08</v>
      </c>
      <c r="H1652" s="181">
        <v>0.75</v>
      </c>
      <c r="I1652" s="180">
        <v>6.1800000000000001E-2</v>
      </c>
      <c r="J1652" s="21">
        <f t="shared" si="755"/>
        <v>0.91999999999999993</v>
      </c>
      <c r="K1652" s="21" t="str">
        <f t="shared" si="756"/>
        <v>Y</v>
      </c>
      <c r="L1652" s="37" t="str">
        <f t="shared" si="757"/>
        <v>NA</v>
      </c>
      <c r="M1652" s="8" t="str">
        <f t="shared" si="758"/>
        <v>Y</v>
      </c>
      <c r="N1652" s="42">
        <f t="shared" si="759"/>
        <v>2</v>
      </c>
      <c r="O1652" s="43">
        <f t="shared" si="760"/>
        <v>200000</v>
      </c>
      <c r="P1652" s="43" t="str">
        <f t="shared" si="761"/>
        <v>NA</v>
      </c>
      <c r="Q1652" s="24">
        <f t="shared" si="762"/>
        <v>7653.4544000000005</v>
      </c>
      <c r="R1652" s="43">
        <f t="shared" si="763"/>
        <v>0</v>
      </c>
      <c r="S1652" s="24">
        <f t="shared" si="764"/>
        <v>1000000</v>
      </c>
      <c r="T1652" s="25" t="str">
        <f t="shared" si="765"/>
        <v>N</v>
      </c>
      <c r="U1652" s="44">
        <f t="shared" si="766"/>
        <v>1</v>
      </c>
      <c r="V1652" s="45">
        <f t="shared" si="767"/>
        <v>20000</v>
      </c>
      <c r="W1652" s="45">
        <f t="shared" si="768"/>
        <v>65000</v>
      </c>
      <c r="X1652" s="28">
        <f t="shared" si="769"/>
        <v>8126.437881920001</v>
      </c>
      <c r="Y1652" s="28">
        <f t="shared" si="770"/>
        <v>0</v>
      </c>
      <c r="Z1652" s="45">
        <f t="shared" si="771"/>
        <v>27895.107718079998</v>
      </c>
      <c r="AA1652" s="29" t="str">
        <f t="shared" si="772"/>
        <v>N</v>
      </c>
      <c r="AB1652" s="46">
        <f t="shared" si="773"/>
        <v>0</v>
      </c>
      <c r="AC1652" s="31">
        <f t="shared" si="774"/>
        <v>0</v>
      </c>
      <c r="AD1652" s="31">
        <f t="shared" si="775"/>
        <v>0</v>
      </c>
      <c r="AE1652" s="31">
        <f t="shared" si="776"/>
        <v>0</v>
      </c>
      <c r="AF1652" s="47">
        <f t="shared" si="777"/>
        <v>0</v>
      </c>
      <c r="AG1652" s="31">
        <f t="shared" si="778"/>
        <v>0</v>
      </c>
      <c r="AH1652" s="48">
        <f t="shared" si="779"/>
        <v>0</v>
      </c>
      <c r="AI1652" s="33">
        <f t="shared" si="780"/>
        <v>0</v>
      </c>
      <c r="AJ1652" s="33">
        <f t="shared" si="781"/>
        <v>0</v>
      </c>
      <c r="AK1652" s="33">
        <f t="shared" si="782"/>
        <v>0</v>
      </c>
      <c r="AL1652" s="33">
        <f t="shared" si="783"/>
        <v>0</v>
      </c>
      <c r="AM1652" s="34">
        <f t="shared" si="784"/>
        <v>0</v>
      </c>
    </row>
    <row r="1653" spans="1:39" ht="15" customHeight="1" x14ac:dyDescent="0.3">
      <c r="A1653" s="166" t="s">
        <v>4087</v>
      </c>
      <c r="B1653" s="99">
        <v>9335</v>
      </c>
      <c r="C1653" s="99">
        <v>94182</v>
      </c>
      <c r="D1653" s="165">
        <v>45024</v>
      </c>
      <c r="E1653" s="165">
        <v>45296</v>
      </c>
      <c r="F1653" s="166">
        <v>2</v>
      </c>
      <c r="G1653" s="178">
        <v>1.59</v>
      </c>
      <c r="H1653" s="181">
        <v>1</v>
      </c>
      <c r="I1653" s="180">
        <v>2.8299999999999999E-2</v>
      </c>
      <c r="J1653" s="21">
        <f t="shared" si="755"/>
        <v>0.40999999999999992</v>
      </c>
      <c r="K1653" s="21" t="str">
        <f t="shared" si="756"/>
        <v>Y</v>
      </c>
      <c r="L1653" s="37" t="str">
        <f t="shared" si="757"/>
        <v>NA</v>
      </c>
      <c r="M1653" s="8" t="str">
        <f t="shared" si="758"/>
        <v>Y</v>
      </c>
      <c r="N1653" s="42">
        <f t="shared" si="759"/>
        <v>1</v>
      </c>
      <c r="O1653" s="43">
        <f t="shared" si="760"/>
        <v>200000</v>
      </c>
      <c r="P1653" s="43" t="str">
        <f t="shared" si="761"/>
        <v>NA</v>
      </c>
      <c r="Q1653" s="24">
        <f t="shared" si="762"/>
        <v>9599.1805000000004</v>
      </c>
      <c r="R1653" s="43">
        <f t="shared" si="763"/>
        <v>0</v>
      </c>
      <c r="S1653" s="24">
        <f t="shared" si="764"/>
        <v>1000000</v>
      </c>
      <c r="T1653" s="25" t="str">
        <f t="shared" si="765"/>
        <v>N</v>
      </c>
      <c r="U1653" s="44">
        <f t="shared" si="766"/>
        <v>0</v>
      </c>
      <c r="V1653" s="45">
        <f t="shared" si="767"/>
        <v>0</v>
      </c>
      <c r="W1653" s="45">
        <f t="shared" si="768"/>
        <v>0</v>
      </c>
      <c r="X1653" s="28">
        <f t="shared" si="769"/>
        <v>0</v>
      </c>
      <c r="Y1653" s="28">
        <f t="shared" si="770"/>
        <v>0</v>
      </c>
      <c r="Z1653" s="45">
        <f t="shared" si="771"/>
        <v>0</v>
      </c>
      <c r="AA1653" s="29" t="str">
        <f t="shared" si="772"/>
        <v>N</v>
      </c>
      <c r="AB1653" s="46">
        <f t="shared" si="773"/>
        <v>0</v>
      </c>
      <c r="AC1653" s="31">
        <f t="shared" si="774"/>
        <v>0</v>
      </c>
      <c r="AD1653" s="31">
        <f t="shared" si="775"/>
        <v>0</v>
      </c>
      <c r="AE1653" s="31">
        <f t="shared" si="776"/>
        <v>0</v>
      </c>
      <c r="AF1653" s="47">
        <f t="shared" si="777"/>
        <v>0</v>
      </c>
      <c r="AG1653" s="31">
        <f t="shared" si="778"/>
        <v>0</v>
      </c>
      <c r="AH1653" s="48">
        <f t="shared" si="779"/>
        <v>0</v>
      </c>
      <c r="AI1653" s="33">
        <f t="shared" si="780"/>
        <v>0</v>
      </c>
      <c r="AJ1653" s="33">
        <f t="shared" si="781"/>
        <v>0</v>
      </c>
      <c r="AK1653" s="33">
        <f t="shared" si="782"/>
        <v>0</v>
      </c>
      <c r="AL1653" s="33">
        <f t="shared" si="783"/>
        <v>0</v>
      </c>
      <c r="AM1653" s="34">
        <f t="shared" si="784"/>
        <v>0</v>
      </c>
    </row>
    <row r="1654" spans="1:39" ht="15" customHeight="1" x14ac:dyDescent="0.3">
      <c r="A1654" s="166" t="s">
        <v>4088</v>
      </c>
      <c r="B1654" s="99">
        <v>16609</v>
      </c>
      <c r="C1654" s="99">
        <v>82128</v>
      </c>
      <c r="D1654" s="165">
        <v>45363</v>
      </c>
      <c r="E1654" s="165">
        <v>45632</v>
      </c>
      <c r="F1654" s="166">
        <v>2</v>
      </c>
      <c r="G1654" s="178">
        <v>1.38</v>
      </c>
      <c r="H1654" s="181">
        <v>0.25</v>
      </c>
      <c r="I1654" s="180">
        <v>1.9199999999999998E-2</v>
      </c>
      <c r="J1654" s="21">
        <f t="shared" si="755"/>
        <v>0.62000000000000011</v>
      </c>
      <c r="K1654" s="21" t="str">
        <f t="shared" si="756"/>
        <v>Y</v>
      </c>
      <c r="L1654" s="37" t="str">
        <f t="shared" si="757"/>
        <v>NA</v>
      </c>
      <c r="M1654" s="8" t="str">
        <f t="shared" si="758"/>
        <v>Y</v>
      </c>
      <c r="N1654" s="42">
        <f t="shared" si="759"/>
        <v>3</v>
      </c>
      <c r="O1654" s="43">
        <f t="shared" si="760"/>
        <v>200000</v>
      </c>
      <c r="P1654" s="43" t="str">
        <f t="shared" si="761"/>
        <v>NA</v>
      </c>
      <c r="Q1654" s="24">
        <f t="shared" si="762"/>
        <v>16927.892800000001</v>
      </c>
      <c r="R1654" s="43">
        <f t="shared" si="763"/>
        <v>0</v>
      </c>
      <c r="S1654" s="24">
        <f t="shared" si="764"/>
        <v>1000000</v>
      </c>
      <c r="T1654" s="25" t="str">
        <f t="shared" si="765"/>
        <v>N</v>
      </c>
      <c r="U1654" s="44">
        <f t="shared" si="766"/>
        <v>2</v>
      </c>
      <c r="V1654" s="45">
        <f t="shared" si="767"/>
        <v>20000</v>
      </c>
      <c r="W1654" s="45">
        <f t="shared" si="768"/>
        <v>65000</v>
      </c>
      <c r="X1654" s="28">
        <f t="shared" si="769"/>
        <v>0</v>
      </c>
      <c r="Y1654" s="28">
        <f t="shared" si="770"/>
        <v>17252.908341760005</v>
      </c>
      <c r="Z1654" s="45">
        <f t="shared" si="771"/>
        <v>0</v>
      </c>
      <c r="AA1654" s="29" t="str">
        <f t="shared" si="772"/>
        <v>N</v>
      </c>
      <c r="AB1654" s="46">
        <f t="shared" si="773"/>
        <v>1</v>
      </c>
      <c r="AC1654" s="31">
        <f t="shared" si="774"/>
        <v>20000</v>
      </c>
      <c r="AD1654" s="31">
        <f t="shared" si="775"/>
        <v>65000</v>
      </c>
      <c r="AE1654" s="31">
        <f t="shared" si="776"/>
        <v>0</v>
      </c>
      <c r="AF1654" s="47">
        <f t="shared" si="777"/>
        <v>17584.164181921798</v>
      </c>
      <c r="AG1654" s="31">
        <f t="shared" si="778"/>
        <v>0</v>
      </c>
      <c r="AH1654" s="48">
        <f t="shared" si="779"/>
        <v>0</v>
      </c>
      <c r="AI1654" s="33">
        <f t="shared" si="780"/>
        <v>0</v>
      </c>
      <c r="AJ1654" s="33">
        <f t="shared" si="781"/>
        <v>0</v>
      </c>
      <c r="AK1654" s="33">
        <f t="shared" si="782"/>
        <v>0</v>
      </c>
      <c r="AL1654" s="33">
        <f t="shared" si="783"/>
        <v>0</v>
      </c>
      <c r="AM1654" s="34">
        <f t="shared" si="784"/>
        <v>34837.072523681803</v>
      </c>
    </row>
    <row r="1655" spans="1:39" ht="15" customHeight="1" x14ac:dyDescent="0.3">
      <c r="A1655" s="166" t="s">
        <v>4089</v>
      </c>
      <c r="B1655" s="99">
        <v>13147</v>
      </c>
      <c r="C1655" s="99">
        <v>48259</v>
      </c>
      <c r="D1655" s="165">
        <v>45815</v>
      </c>
      <c r="E1655" s="165">
        <v>46119</v>
      </c>
      <c r="F1655" s="166">
        <v>4</v>
      </c>
      <c r="G1655" s="178">
        <v>0.65</v>
      </c>
      <c r="H1655" s="181">
        <v>0.5</v>
      </c>
      <c r="I1655" s="180">
        <v>3.4500000000000003E-2</v>
      </c>
      <c r="J1655" s="21">
        <f t="shared" si="755"/>
        <v>3.35</v>
      </c>
      <c r="K1655" s="21" t="str">
        <f t="shared" si="756"/>
        <v>Y</v>
      </c>
      <c r="L1655" s="37" t="str">
        <f t="shared" si="757"/>
        <v>NA</v>
      </c>
      <c r="M1655" s="8" t="str">
        <f t="shared" si="758"/>
        <v>Y</v>
      </c>
      <c r="N1655" s="42">
        <f t="shared" si="759"/>
        <v>7</v>
      </c>
      <c r="O1655" s="43">
        <f t="shared" si="760"/>
        <v>200000</v>
      </c>
      <c r="P1655" s="43" t="str">
        <f t="shared" si="761"/>
        <v>NA</v>
      </c>
      <c r="Q1655" s="24">
        <f t="shared" si="762"/>
        <v>13600.5715</v>
      </c>
      <c r="R1655" s="43">
        <f t="shared" si="763"/>
        <v>0</v>
      </c>
      <c r="S1655" s="24">
        <f t="shared" si="764"/>
        <v>1000000</v>
      </c>
      <c r="T1655" s="25" t="str">
        <f t="shared" si="765"/>
        <v>Y</v>
      </c>
      <c r="U1655" s="44">
        <f t="shared" si="766"/>
        <v>6</v>
      </c>
      <c r="V1655" s="45">
        <f t="shared" si="767"/>
        <v>200000</v>
      </c>
      <c r="W1655" s="45">
        <f t="shared" si="768"/>
        <v>1000000</v>
      </c>
      <c r="X1655" s="28">
        <f t="shared" si="769"/>
        <v>14069.79121675</v>
      </c>
      <c r="Y1655" s="28">
        <f t="shared" si="770"/>
        <v>0</v>
      </c>
      <c r="Z1655" s="45" t="str">
        <f t="shared" si="771"/>
        <v>NA</v>
      </c>
      <c r="AA1655" s="29" t="str">
        <f t="shared" si="772"/>
        <v>Y</v>
      </c>
      <c r="AB1655" s="46">
        <f t="shared" si="773"/>
        <v>5</v>
      </c>
      <c r="AC1655" s="31">
        <f t="shared" si="774"/>
        <v>200000</v>
      </c>
      <c r="AD1655" s="31">
        <f t="shared" si="775"/>
        <v>1000000</v>
      </c>
      <c r="AE1655" s="31">
        <f t="shared" si="776"/>
        <v>14555.199013727875</v>
      </c>
      <c r="AF1655" s="47">
        <f t="shared" si="777"/>
        <v>0</v>
      </c>
      <c r="AG1655" s="31" t="str">
        <f t="shared" si="778"/>
        <v>NA</v>
      </c>
      <c r="AH1655" s="48">
        <f t="shared" si="779"/>
        <v>4</v>
      </c>
      <c r="AI1655" s="33">
        <f t="shared" si="780"/>
        <v>20000</v>
      </c>
      <c r="AJ1655" s="33">
        <f t="shared" si="781"/>
        <v>65000</v>
      </c>
      <c r="AK1655" s="33">
        <f t="shared" si="782"/>
        <v>15057.353379701486</v>
      </c>
      <c r="AL1655" s="33">
        <f t="shared" si="783"/>
        <v>0</v>
      </c>
      <c r="AM1655" s="34">
        <f t="shared" si="784"/>
        <v>0</v>
      </c>
    </row>
    <row r="1656" spans="1:39" ht="15" customHeight="1" x14ac:dyDescent="0.3">
      <c r="A1656" s="166" t="s">
        <v>4090</v>
      </c>
      <c r="B1656" s="99">
        <v>19520</v>
      </c>
      <c r="C1656" s="99">
        <v>101652</v>
      </c>
      <c r="D1656" s="165">
        <v>46004</v>
      </c>
      <c r="E1656" s="165">
        <v>46059</v>
      </c>
      <c r="F1656" s="166">
        <v>2</v>
      </c>
      <c r="G1656" s="178">
        <v>1.94</v>
      </c>
      <c r="H1656" s="181">
        <v>0.5</v>
      </c>
      <c r="I1656" s="180">
        <v>2.6599999999999999E-2</v>
      </c>
      <c r="J1656" s="21">
        <f t="shared" si="755"/>
        <v>6.0000000000000053E-2</v>
      </c>
      <c r="K1656" s="21" t="str">
        <f t="shared" si="756"/>
        <v>Y</v>
      </c>
      <c r="L1656" s="37" t="str">
        <f t="shared" si="757"/>
        <v>NA</v>
      </c>
      <c r="M1656" s="8" t="str">
        <f t="shared" si="758"/>
        <v>Y</v>
      </c>
      <c r="N1656" s="42">
        <f t="shared" si="759"/>
        <v>1</v>
      </c>
      <c r="O1656" s="43">
        <f t="shared" si="760"/>
        <v>200000</v>
      </c>
      <c r="P1656" s="43" t="str">
        <f t="shared" si="761"/>
        <v>NA</v>
      </c>
      <c r="Q1656" s="24">
        <f t="shared" si="762"/>
        <v>20039.232</v>
      </c>
      <c r="R1656" s="43">
        <f t="shared" si="763"/>
        <v>0</v>
      </c>
      <c r="S1656" s="24">
        <f t="shared" si="764"/>
        <v>1000000</v>
      </c>
      <c r="T1656" s="25" t="str">
        <f t="shared" si="765"/>
        <v>N</v>
      </c>
      <c r="U1656" s="44">
        <f t="shared" si="766"/>
        <v>0</v>
      </c>
      <c r="V1656" s="45">
        <f t="shared" si="767"/>
        <v>0</v>
      </c>
      <c r="W1656" s="45">
        <f t="shared" si="768"/>
        <v>0</v>
      </c>
      <c r="X1656" s="28">
        <f t="shared" si="769"/>
        <v>0</v>
      </c>
      <c r="Y1656" s="28">
        <f t="shared" si="770"/>
        <v>0</v>
      </c>
      <c r="Z1656" s="45">
        <f t="shared" si="771"/>
        <v>0</v>
      </c>
      <c r="AA1656" s="29" t="str">
        <f t="shared" si="772"/>
        <v>N</v>
      </c>
      <c r="AB1656" s="46">
        <f t="shared" si="773"/>
        <v>0</v>
      </c>
      <c r="AC1656" s="31">
        <f t="shared" si="774"/>
        <v>0</v>
      </c>
      <c r="AD1656" s="31">
        <f t="shared" si="775"/>
        <v>0</v>
      </c>
      <c r="AE1656" s="31">
        <f t="shared" si="776"/>
        <v>0</v>
      </c>
      <c r="AF1656" s="47">
        <f t="shared" si="777"/>
        <v>0</v>
      </c>
      <c r="AG1656" s="31">
        <f t="shared" si="778"/>
        <v>0</v>
      </c>
      <c r="AH1656" s="48">
        <f t="shared" si="779"/>
        <v>0</v>
      </c>
      <c r="AI1656" s="33">
        <f t="shared" si="780"/>
        <v>0</v>
      </c>
      <c r="AJ1656" s="33">
        <f t="shared" si="781"/>
        <v>0</v>
      </c>
      <c r="AK1656" s="33">
        <f t="shared" si="782"/>
        <v>0</v>
      </c>
      <c r="AL1656" s="33">
        <f t="shared" si="783"/>
        <v>0</v>
      </c>
      <c r="AM1656" s="34">
        <f t="shared" si="784"/>
        <v>0</v>
      </c>
    </row>
    <row r="1657" spans="1:39" ht="15" customHeight="1" x14ac:dyDescent="0.3">
      <c r="A1657" s="166" t="s">
        <v>4091</v>
      </c>
      <c r="B1657" s="99">
        <v>12004</v>
      </c>
      <c r="C1657" s="99">
        <v>74569</v>
      </c>
      <c r="D1657" s="165">
        <v>46084</v>
      </c>
      <c r="E1657" s="165">
        <v>46198</v>
      </c>
      <c r="F1657" s="166">
        <v>4</v>
      </c>
      <c r="G1657" s="178">
        <v>0.11</v>
      </c>
      <c r="H1657" s="181">
        <v>1</v>
      </c>
      <c r="I1657" s="180">
        <v>3.3599999999999998E-2</v>
      </c>
      <c r="J1657" s="21">
        <f t="shared" si="755"/>
        <v>3.89</v>
      </c>
      <c r="K1657" s="21" t="str">
        <f t="shared" si="756"/>
        <v>Y</v>
      </c>
      <c r="L1657" s="37" t="str">
        <f t="shared" si="757"/>
        <v>NA</v>
      </c>
      <c r="M1657" s="8" t="str">
        <f t="shared" si="758"/>
        <v>Y</v>
      </c>
      <c r="N1657" s="42">
        <f t="shared" si="759"/>
        <v>4</v>
      </c>
      <c r="O1657" s="43">
        <f t="shared" si="760"/>
        <v>200000</v>
      </c>
      <c r="P1657" s="43" t="str">
        <f t="shared" si="761"/>
        <v>NA</v>
      </c>
      <c r="Q1657" s="24">
        <f t="shared" si="762"/>
        <v>12407.334400000002</v>
      </c>
      <c r="R1657" s="43">
        <f t="shared" si="763"/>
        <v>0</v>
      </c>
      <c r="S1657" s="24">
        <f t="shared" si="764"/>
        <v>1000000</v>
      </c>
      <c r="T1657" s="25" t="str">
        <f t="shared" si="765"/>
        <v>Y</v>
      </c>
      <c r="U1657" s="44">
        <f t="shared" si="766"/>
        <v>3</v>
      </c>
      <c r="V1657" s="45">
        <f t="shared" si="767"/>
        <v>200000</v>
      </c>
      <c r="W1657" s="45">
        <f t="shared" si="768"/>
        <v>1000000</v>
      </c>
      <c r="X1657" s="28">
        <f t="shared" si="769"/>
        <v>12824.220835840002</v>
      </c>
      <c r="Y1657" s="28">
        <f t="shared" si="770"/>
        <v>0</v>
      </c>
      <c r="Z1657" s="45" t="str">
        <f t="shared" si="771"/>
        <v>NA</v>
      </c>
      <c r="AA1657" s="29" t="str">
        <f t="shared" si="772"/>
        <v>Y</v>
      </c>
      <c r="AB1657" s="46">
        <f t="shared" si="773"/>
        <v>2</v>
      </c>
      <c r="AC1657" s="31">
        <f t="shared" si="774"/>
        <v>200000</v>
      </c>
      <c r="AD1657" s="31">
        <f t="shared" si="775"/>
        <v>1000000</v>
      </c>
      <c r="AE1657" s="31">
        <f t="shared" si="776"/>
        <v>13255.114655924228</v>
      </c>
      <c r="AF1657" s="47">
        <f t="shared" si="777"/>
        <v>0</v>
      </c>
      <c r="AG1657" s="31" t="str">
        <f t="shared" si="778"/>
        <v>NA</v>
      </c>
      <c r="AH1657" s="48">
        <f t="shared" si="779"/>
        <v>1</v>
      </c>
      <c r="AI1657" s="33">
        <f t="shared" si="780"/>
        <v>20000</v>
      </c>
      <c r="AJ1657" s="33">
        <f t="shared" si="781"/>
        <v>65000</v>
      </c>
      <c r="AK1657" s="33">
        <f t="shared" si="782"/>
        <v>13700.486508363283</v>
      </c>
      <c r="AL1657" s="33">
        <f t="shared" si="783"/>
        <v>0</v>
      </c>
      <c r="AM1657" s="34">
        <f t="shared" si="784"/>
        <v>0</v>
      </c>
    </row>
    <row r="1658" spans="1:39" ht="15" customHeight="1" x14ac:dyDescent="0.3">
      <c r="A1658" s="166" t="s">
        <v>4092</v>
      </c>
      <c r="B1658" s="99">
        <v>18861</v>
      </c>
      <c r="C1658" s="99">
        <v>101706</v>
      </c>
      <c r="D1658" s="165">
        <v>44849</v>
      </c>
      <c r="E1658" s="165">
        <v>45128</v>
      </c>
      <c r="F1658" s="166">
        <v>2</v>
      </c>
      <c r="G1658" s="178">
        <v>0.46</v>
      </c>
      <c r="H1658" s="181">
        <v>0.5</v>
      </c>
      <c r="I1658" s="180">
        <v>8.2799999999999999E-2</v>
      </c>
      <c r="J1658" s="21">
        <f t="shared" si="755"/>
        <v>1.54</v>
      </c>
      <c r="K1658" s="21" t="str">
        <f t="shared" si="756"/>
        <v>Y</v>
      </c>
      <c r="L1658" s="37" t="str">
        <f t="shared" si="757"/>
        <v>NA</v>
      </c>
      <c r="M1658" s="8" t="str">
        <f t="shared" si="758"/>
        <v>Y</v>
      </c>
      <c r="N1658" s="42">
        <f t="shared" si="759"/>
        <v>4</v>
      </c>
      <c r="O1658" s="43">
        <f t="shared" si="760"/>
        <v>200000</v>
      </c>
      <c r="P1658" s="43" t="str">
        <f t="shared" si="761"/>
        <v>NA</v>
      </c>
      <c r="Q1658" s="24">
        <f t="shared" si="762"/>
        <v>20422.6908</v>
      </c>
      <c r="R1658" s="43">
        <f t="shared" si="763"/>
        <v>0</v>
      </c>
      <c r="S1658" s="24">
        <f t="shared" si="764"/>
        <v>1000000</v>
      </c>
      <c r="T1658" s="25" t="str">
        <f t="shared" si="765"/>
        <v>Y</v>
      </c>
      <c r="U1658" s="44">
        <f t="shared" si="766"/>
        <v>3</v>
      </c>
      <c r="V1658" s="45">
        <f t="shared" si="767"/>
        <v>200000</v>
      </c>
      <c r="W1658" s="45">
        <f t="shared" si="768"/>
        <v>1000000</v>
      </c>
      <c r="X1658" s="28">
        <f t="shared" si="769"/>
        <v>22113.689598239998</v>
      </c>
      <c r="Y1658" s="28">
        <f t="shared" si="770"/>
        <v>0</v>
      </c>
      <c r="Z1658" s="45" t="str">
        <f t="shared" si="771"/>
        <v>NA</v>
      </c>
      <c r="AA1658" s="29" t="str">
        <f t="shared" si="772"/>
        <v>N</v>
      </c>
      <c r="AB1658" s="46">
        <f t="shared" si="773"/>
        <v>2</v>
      </c>
      <c r="AC1658" s="31">
        <f t="shared" si="774"/>
        <v>20000</v>
      </c>
      <c r="AD1658" s="31">
        <f t="shared" si="775"/>
        <v>65000</v>
      </c>
      <c r="AE1658" s="31">
        <f t="shared" si="776"/>
        <v>20000</v>
      </c>
      <c r="AF1658" s="47">
        <f t="shared" si="777"/>
        <v>3944.70309697427</v>
      </c>
      <c r="AG1658" s="31">
        <f t="shared" si="778"/>
        <v>0</v>
      </c>
      <c r="AH1658" s="48">
        <f t="shared" si="779"/>
        <v>1</v>
      </c>
      <c r="AI1658" s="33">
        <f t="shared" si="780"/>
        <v>20000</v>
      </c>
      <c r="AJ1658" s="33">
        <f t="shared" si="781"/>
        <v>65000</v>
      </c>
      <c r="AK1658" s="33">
        <f t="shared" si="782"/>
        <v>0</v>
      </c>
      <c r="AL1658" s="33">
        <f t="shared" si="783"/>
        <v>25927.324513403739</v>
      </c>
      <c r="AM1658" s="34">
        <f t="shared" si="784"/>
        <v>29872.027610378009</v>
      </c>
    </row>
    <row r="1659" spans="1:39" ht="15" customHeight="1" x14ac:dyDescent="0.3">
      <c r="A1659" s="166" t="s">
        <v>4093</v>
      </c>
      <c r="B1659" s="99">
        <v>6997</v>
      </c>
      <c r="C1659" s="99">
        <v>58101</v>
      </c>
      <c r="D1659" s="165">
        <v>46087</v>
      </c>
      <c r="E1659" s="165">
        <v>46142</v>
      </c>
      <c r="F1659" s="166">
        <v>4</v>
      </c>
      <c r="G1659" s="178">
        <v>2.06</v>
      </c>
      <c r="H1659" s="181">
        <v>0.5</v>
      </c>
      <c r="I1659" s="180">
        <v>1.9E-2</v>
      </c>
      <c r="J1659" s="21">
        <f t="shared" ref="J1659:J1722" si="785">MAX(0, F1659-G1659)</f>
        <v>1.94</v>
      </c>
      <c r="K1659" s="21" t="str">
        <f t="shared" ref="K1659:K1722" si="786">IF(
  AND(
    E1659 &gt;= D1659-10,
    E1659 &lt;= DATE(2028,6,30),
    J1659 &gt; 0
  ),
  "Y",
  "N"
)</f>
        <v>Y</v>
      </c>
      <c r="L1659" s="37" t="str">
        <f t="shared" ref="L1659:L1722" si="787">IF(
  J1659=0,
  0,
  IF(
    K1659="Y",
    "NA",
    MAX(0, 65000-C1659)
  )
)</f>
        <v>NA</v>
      </c>
      <c r="M1659" s="8" t="str">
        <f t="shared" ref="M1659:M1722" si="788">IF(AND(K1659="Y",J1659&gt;0),"Y","N")</f>
        <v>Y</v>
      </c>
      <c r="N1659" s="42">
        <f t="shared" ref="N1659:N1722" si="789">ROUNDUP(J1659/H1659, 0)</f>
        <v>4</v>
      </c>
      <c r="O1659" s="43">
        <f t="shared" ref="O1659:O1722" si="790">IF(
  N1659=0,
  0,
  IF(
    M1659="Y",
    200000,
    20000
  )
)</f>
        <v>200000</v>
      </c>
      <c r="P1659" s="43" t="str">
        <f t="shared" ref="P1659:P1722" si="791">IF(
  N1659=0,
  0,
  IF(
    M1659="Y",
    "NA",
    MAX(0, 65000)
  )
)</f>
        <v>NA</v>
      </c>
      <c r="Q1659" s="24">
        <f t="shared" ref="Q1659:Q1722" si="792">IF(
  N1659=0,
  0,
  MAX(0, MIN(B1659*(1+I1659), O1659, L1659))
)</f>
        <v>7129.9429999999993</v>
      </c>
      <c r="R1659" s="43">
        <f t="shared" ref="R1659:R1722" si="793">IF(
  N1659=0,
  0,
  MAX(0, (B1659*(1+I1659))-Q1659)
)</f>
        <v>0</v>
      </c>
      <c r="S1659" s="24">
        <f t="shared" ref="S1659:S1722" si="794">IF(
    M1659="Y",
    1000000,
    MAX(0, 65000-C1659-Q1659)
  )</f>
        <v>1000000</v>
      </c>
      <c r="T1659" s="25" t="str">
        <f t="shared" ref="T1659:T1722" si="795">IF(AND(K1659="Y",J1659&gt;1),"Y","N")</f>
        <v>Y</v>
      </c>
      <c r="U1659" s="44">
        <f t="shared" ref="U1659:U1722" si="796">MAX(0,(N1659-1))</f>
        <v>3</v>
      </c>
      <c r="V1659" s="45">
        <f t="shared" ref="V1659:V1722" si="797">IF(
  U1659=0,
  0,
  IF(
    T1659="Y",
    200000,
    20000
  )
)</f>
        <v>200000</v>
      </c>
      <c r="W1659" s="45">
        <f t="shared" ref="W1659:W1722" si="798">IF(
  U1659=0,
  0,
  IF(
    T1659="Y",
    1000000,
    MAX(0, 65000)
  )
)</f>
        <v>1000000</v>
      </c>
      <c r="X1659" s="28">
        <f t="shared" ref="X1659:X1722" si="799">IF(
  U1659=0,
  0,
  MAX(0, MIN(B1659*(1+I1659)*(1+I1659), V1659, S1659, (W1659-C1659))
)
)</f>
        <v>7265.4119169999985</v>
      </c>
      <c r="Y1659" s="28">
        <f t="shared" ref="Y1659:Y1722" si="800">IF(
  U1659=0,
  0,
  MAX(0, (B1659*(1+I1659)*(1+I1659)-X1659)
)
)</f>
        <v>0</v>
      </c>
      <c r="Z1659" s="45" t="str">
        <f t="shared" ref="Z1659:Z1722" si="801">IF(
    T1659="Y",
    "NA",
    MAX(0, W1659-C1659-Q1659-X1659)
  )</f>
        <v>NA</v>
      </c>
      <c r="AA1659" s="29" t="str">
        <f t="shared" ref="AA1659:AA1722" si="802">IF(AND(K1659="Y",J1659&gt;2),"Y","N")</f>
        <v>N</v>
      </c>
      <c r="AB1659" s="46">
        <f t="shared" ref="AB1659:AB1722" si="803">MAX(0,(U1659-1))</f>
        <v>2</v>
      </c>
      <c r="AC1659" s="31">
        <f t="shared" ref="AC1659:AC1722" si="804">IF(
  AB1659=0,
  0,
  IF(
    AA1659="Y",
    200000,
    20000
  )
)</f>
        <v>20000</v>
      </c>
      <c r="AD1659" s="31">
        <f t="shared" ref="AD1659:AD1722" si="805">IF(
  AB1659=0,
  0,
  IF(
    AA1659="Y",
    1000000,
    MAX(0, 65000)
  )
)</f>
        <v>65000</v>
      </c>
      <c r="AE1659" s="31">
        <f t="shared" ref="AE1659:AE1722" si="806">IF(
  AB1659=0,
  0,
  MAX(0, MIN(B1659*(1+I1659)*(1+I1659)*(1+I1659), AC1659, Z1659))
)</f>
        <v>7403.454743422998</v>
      </c>
      <c r="AF1659" s="47">
        <f t="shared" ref="AF1659:AF1722" si="807">IF(
  AB1659=0,
  0,
  MAX(0, (B1659*(1+I1659)*(1+I1659)*(1+I1659)-AE1659)
)
)</f>
        <v>0</v>
      </c>
      <c r="AG1659" s="31">
        <f t="shared" ref="AG1659:AG1722" si="808">IF(
    AA1659="Y",
    "NA",
    MAX(0, AD1659-C1659-Q1659-X1659-AE1659)
  )</f>
        <v>0</v>
      </c>
      <c r="AH1659" s="48">
        <f t="shared" si="779"/>
        <v>1</v>
      </c>
      <c r="AI1659" s="33">
        <f t="shared" si="780"/>
        <v>20000</v>
      </c>
      <c r="AJ1659" s="33">
        <f t="shared" si="781"/>
        <v>65000</v>
      </c>
      <c r="AK1659" s="33">
        <f t="shared" si="782"/>
        <v>0</v>
      </c>
      <c r="AL1659" s="33">
        <f t="shared" si="783"/>
        <v>7544.1203835480346</v>
      </c>
      <c r="AM1659" s="34">
        <f t="shared" si="784"/>
        <v>7544.1203835480346</v>
      </c>
    </row>
    <row r="1660" spans="1:39" ht="15" customHeight="1" x14ac:dyDescent="0.3">
      <c r="A1660" s="166" t="s">
        <v>4094</v>
      </c>
      <c r="B1660" s="99">
        <v>11089</v>
      </c>
      <c r="C1660" s="99">
        <v>30070</v>
      </c>
      <c r="D1660" s="165">
        <v>44986</v>
      </c>
      <c r="E1660" s="165">
        <v>45050</v>
      </c>
      <c r="F1660" s="166">
        <v>2</v>
      </c>
      <c r="G1660" s="178">
        <v>0.87</v>
      </c>
      <c r="H1660" s="181">
        <v>0.5</v>
      </c>
      <c r="I1660" s="180">
        <v>5.5500000000000001E-2</v>
      </c>
      <c r="J1660" s="21">
        <f t="shared" si="785"/>
        <v>1.1299999999999999</v>
      </c>
      <c r="K1660" s="21" t="str">
        <f t="shared" si="786"/>
        <v>Y</v>
      </c>
      <c r="L1660" s="37" t="str">
        <f t="shared" si="787"/>
        <v>NA</v>
      </c>
      <c r="M1660" s="8" t="str">
        <f t="shared" si="788"/>
        <v>Y</v>
      </c>
      <c r="N1660" s="42">
        <f t="shared" si="789"/>
        <v>3</v>
      </c>
      <c r="O1660" s="43">
        <f t="shared" si="790"/>
        <v>200000</v>
      </c>
      <c r="P1660" s="43" t="str">
        <f t="shared" si="791"/>
        <v>NA</v>
      </c>
      <c r="Q1660" s="24">
        <f t="shared" si="792"/>
        <v>11704.4395</v>
      </c>
      <c r="R1660" s="43">
        <f t="shared" si="793"/>
        <v>0</v>
      </c>
      <c r="S1660" s="24">
        <f t="shared" si="794"/>
        <v>1000000</v>
      </c>
      <c r="T1660" s="25" t="str">
        <f t="shared" si="795"/>
        <v>Y</v>
      </c>
      <c r="U1660" s="44">
        <f t="shared" si="796"/>
        <v>2</v>
      </c>
      <c r="V1660" s="45">
        <f t="shared" si="797"/>
        <v>200000</v>
      </c>
      <c r="W1660" s="45">
        <f t="shared" si="798"/>
        <v>1000000</v>
      </c>
      <c r="X1660" s="28">
        <f t="shared" si="799"/>
        <v>12354.035892250002</v>
      </c>
      <c r="Y1660" s="28">
        <f t="shared" si="800"/>
        <v>0</v>
      </c>
      <c r="Z1660" s="45" t="str">
        <f t="shared" si="801"/>
        <v>NA</v>
      </c>
      <c r="AA1660" s="29" t="str">
        <f t="shared" si="802"/>
        <v>N</v>
      </c>
      <c r="AB1660" s="46">
        <f t="shared" si="803"/>
        <v>1</v>
      </c>
      <c r="AC1660" s="31">
        <f t="shared" si="804"/>
        <v>20000</v>
      </c>
      <c r="AD1660" s="31">
        <f t="shared" si="805"/>
        <v>65000</v>
      </c>
      <c r="AE1660" s="31">
        <f t="shared" si="806"/>
        <v>13039.684884269878</v>
      </c>
      <c r="AF1660" s="47">
        <f t="shared" si="807"/>
        <v>0</v>
      </c>
      <c r="AG1660" s="31">
        <f t="shared" si="808"/>
        <v>0</v>
      </c>
      <c r="AH1660" s="48">
        <f t="shared" si="779"/>
        <v>0</v>
      </c>
      <c r="AI1660" s="33">
        <f t="shared" si="780"/>
        <v>0</v>
      </c>
      <c r="AJ1660" s="33">
        <f t="shared" si="781"/>
        <v>0</v>
      </c>
      <c r="AK1660" s="33">
        <f t="shared" si="782"/>
        <v>0</v>
      </c>
      <c r="AL1660" s="33">
        <f t="shared" si="783"/>
        <v>0</v>
      </c>
      <c r="AM1660" s="34">
        <f t="shared" si="784"/>
        <v>0</v>
      </c>
    </row>
    <row r="1661" spans="1:39" ht="15" customHeight="1" x14ac:dyDescent="0.3">
      <c r="A1661" s="166" t="s">
        <v>4095</v>
      </c>
      <c r="B1661" s="99">
        <v>7686</v>
      </c>
      <c r="C1661" s="99">
        <v>72634</v>
      </c>
      <c r="D1661" s="165">
        <v>44858</v>
      </c>
      <c r="E1661" s="165">
        <v>45186</v>
      </c>
      <c r="F1661" s="166">
        <v>4</v>
      </c>
      <c r="G1661" s="178">
        <v>3.75</v>
      </c>
      <c r="H1661" s="181">
        <v>0.5</v>
      </c>
      <c r="I1661" s="180">
        <v>6.1899999999999997E-2</v>
      </c>
      <c r="J1661" s="21">
        <f t="shared" si="785"/>
        <v>0.25</v>
      </c>
      <c r="K1661" s="21" t="str">
        <f t="shared" si="786"/>
        <v>Y</v>
      </c>
      <c r="L1661" s="37" t="str">
        <f t="shared" si="787"/>
        <v>NA</v>
      </c>
      <c r="M1661" s="8" t="str">
        <f t="shared" si="788"/>
        <v>Y</v>
      </c>
      <c r="N1661" s="42">
        <f t="shared" si="789"/>
        <v>1</v>
      </c>
      <c r="O1661" s="43">
        <f t="shared" si="790"/>
        <v>200000</v>
      </c>
      <c r="P1661" s="43" t="str">
        <f t="shared" si="791"/>
        <v>NA</v>
      </c>
      <c r="Q1661" s="24">
        <f t="shared" si="792"/>
        <v>8161.7634000000007</v>
      </c>
      <c r="R1661" s="43">
        <f t="shared" si="793"/>
        <v>0</v>
      </c>
      <c r="S1661" s="24">
        <f t="shared" si="794"/>
        <v>1000000</v>
      </c>
      <c r="T1661" s="25" t="str">
        <f t="shared" si="795"/>
        <v>N</v>
      </c>
      <c r="U1661" s="44">
        <f t="shared" si="796"/>
        <v>0</v>
      </c>
      <c r="V1661" s="45">
        <f t="shared" si="797"/>
        <v>0</v>
      </c>
      <c r="W1661" s="45">
        <f t="shared" si="798"/>
        <v>0</v>
      </c>
      <c r="X1661" s="28">
        <f t="shared" si="799"/>
        <v>0</v>
      </c>
      <c r="Y1661" s="28">
        <f t="shared" si="800"/>
        <v>0</v>
      </c>
      <c r="Z1661" s="45">
        <f t="shared" si="801"/>
        <v>0</v>
      </c>
      <c r="AA1661" s="29" t="str">
        <f t="shared" si="802"/>
        <v>N</v>
      </c>
      <c r="AB1661" s="46">
        <f t="shared" si="803"/>
        <v>0</v>
      </c>
      <c r="AC1661" s="31">
        <f t="shared" si="804"/>
        <v>0</v>
      </c>
      <c r="AD1661" s="31">
        <f t="shared" si="805"/>
        <v>0</v>
      </c>
      <c r="AE1661" s="31">
        <f t="shared" si="806"/>
        <v>0</v>
      </c>
      <c r="AF1661" s="47">
        <f t="shared" si="807"/>
        <v>0</v>
      </c>
      <c r="AG1661" s="31">
        <f t="shared" si="808"/>
        <v>0</v>
      </c>
      <c r="AH1661" s="48">
        <f t="shared" si="779"/>
        <v>0</v>
      </c>
      <c r="AI1661" s="33">
        <f t="shared" si="780"/>
        <v>0</v>
      </c>
      <c r="AJ1661" s="33">
        <f t="shared" si="781"/>
        <v>0</v>
      </c>
      <c r="AK1661" s="33">
        <f t="shared" si="782"/>
        <v>0</v>
      </c>
      <c r="AL1661" s="33">
        <f t="shared" si="783"/>
        <v>0</v>
      </c>
      <c r="AM1661" s="34">
        <f t="shared" si="784"/>
        <v>0</v>
      </c>
    </row>
    <row r="1662" spans="1:39" ht="15" customHeight="1" x14ac:dyDescent="0.3">
      <c r="A1662" s="166" t="s">
        <v>4096</v>
      </c>
      <c r="B1662" s="99">
        <v>13703</v>
      </c>
      <c r="C1662" s="99">
        <v>75579</v>
      </c>
      <c r="D1662" s="165">
        <v>45936</v>
      </c>
      <c r="E1662" s="165">
        <v>46296</v>
      </c>
      <c r="F1662" s="166">
        <v>4</v>
      </c>
      <c r="G1662" s="178">
        <v>1.88</v>
      </c>
      <c r="H1662" s="181">
        <v>0.25</v>
      </c>
      <c r="I1662" s="180">
        <v>1.5699999999999999E-2</v>
      </c>
      <c r="J1662" s="21">
        <f t="shared" si="785"/>
        <v>2.12</v>
      </c>
      <c r="K1662" s="21" t="str">
        <f t="shared" si="786"/>
        <v>Y</v>
      </c>
      <c r="L1662" s="37" t="str">
        <f t="shared" si="787"/>
        <v>NA</v>
      </c>
      <c r="M1662" s="8" t="str">
        <f t="shared" si="788"/>
        <v>Y</v>
      </c>
      <c r="N1662" s="42">
        <f t="shared" si="789"/>
        <v>9</v>
      </c>
      <c r="O1662" s="43">
        <f t="shared" si="790"/>
        <v>200000</v>
      </c>
      <c r="P1662" s="43" t="str">
        <f t="shared" si="791"/>
        <v>NA</v>
      </c>
      <c r="Q1662" s="24">
        <f t="shared" si="792"/>
        <v>13918.1371</v>
      </c>
      <c r="R1662" s="43">
        <f t="shared" si="793"/>
        <v>0</v>
      </c>
      <c r="S1662" s="24">
        <f t="shared" si="794"/>
        <v>1000000</v>
      </c>
      <c r="T1662" s="25" t="str">
        <f t="shared" si="795"/>
        <v>Y</v>
      </c>
      <c r="U1662" s="44">
        <f t="shared" si="796"/>
        <v>8</v>
      </c>
      <c r="V1662" s="45">
        <f t="shared" si="797"/>
        <v>200000</v>
      </c>
      <c r="W1662" s="45">
        <f t="shared" si="798"/>
        <v>1000000</v>
      </c>
      <c r="X1662" s="28">
        <f t="shared" si="799"/>
        <v>14136.65185247</v>
      </c>
      <c r="Y1662" s="28">
        <f t="shared" si="800"/>
        <v>0</v>
      </c>
      <c r="Z1662" s="45" t="str">
        <f t="shared" si="801"/>
        <v>NA</v>
      </c>
      <c r="AA1662" s="29" t="str">
        <f t="shared" si="802"/>
        <v>Y</v>
      </c>
      <c r="AB1662" s="46">
        <f t="shared" si="803"/>
        <v>7</v>
      </c>
      <c r="AC1662" s="31">
        <f t="shared" si="804"/>
        <v>200000</v>
      </c>
      <c r="AD1662" s="31">
        <f t="shared" si="805"/>
        <v>1000000</v>
      </c>
      <c r="AE1662" s="31">
        <f t="shared" si="806"/>
        <v>14358.597286553781</v>
      </c>
      <c r="AF1662" s="47">
        <f t="shared" si="807"/>
        <v>0</v>
      </c>
      <c r="AG1662" s="31" t="str">
        <f t="shared" si="808"/>
        <v>NA</v>
      </c>
      <c r="AH1662" s="48">
        <f t="shared" si="779"/>
        <v>6</v>
      </c>
      <c r="AI1662" s="33">
        <f t="shared" si="780"/>
        <v>20000</v>
      </c>
      <c r="AJ1662" s="33">
        <f t="shared" si="781"/>
        <v>65000</v>
      </c>
      <c r="AK1662" s="33">
        <f t="shared" si="782"/>
        <v>14584.027263952676</v>
      </c>
      <c r="AL1662" s="33">
        <f t="shared" si="783"/>
        <v>0</v>
      </c>
      <c r="AM1662" s="34">
        <f t="shared" si="784"/>
        <v>0</v>
      </c>
    </row>
    <row r="1663" spans="1:39" ht="15" customHeight="1" x14ac:dyDescent="0.3">
      <c r="A1663" s="166" t="s">
        <v>4097</v>
      </c>
      <c r="B1663" s="99">
        <v>8276</v>
      </c>
      <c r="C1663" s="99">
        <v>27878</v>
      </c>
      <c r="D1663" s="165">
        <v>45103</v>
      </c>
      <c r="E1663" s="165">
        <v>45242</v>
      </c>
      <c r="F1663" s="166">
        <v>4</v>
      </c>
      <c r="G1663" s="178">
        <v>0.62</v>
      </c>
      <c r="H1663" s="181">
        <v>0.75</v>
      </c>
      <c r="I1663" s="180">
        <v>7.6700000000000004E-2</v>
      </c>
      <c r="J1663" s="21">
        <f t="shared" si="785"/>
        <v>3.38</v>
      </c>
      <c r="K1663" s="21" t="str">
        <f t="shared" si="786"/>
        <v>Y</v>
      </c>
      <c r="L1663" s="37" t="str">
        <f t="shared" si="787"/>
        <v>NA</v>
      </c>
      <c r="M1663" s="8" t="str">
        <f t="shared" si="788"/>
        <v>Y</v>
      </c>
      <c r="N1663" s="42">
        <f t="shared" si="789"/>
        <v>5</v>
      </c>
      <c r="O1663" s="43">
        <f t="shared" si="790"/>
        <v>200000</v>
      </c>
      <c r="P1663" s="43" t="str">
        <f t="shared" si="791"/>
        <v>NA</v>
      </c>
      <c r="Q1663" s="24">
        <f t="shared" si="792"/>
        <v>8910.7692000000006</v>
      </c>
      <c r="R1663" s="43">
        <f t="shared" si="793"/>
        <v>0</v>
      </c>
      <c r="S1663" s="24">
        <f t="shared" si="794"/>
        <v>1000000</v>
      </c>
      <c r="T1663" s="25" t="str">
        <f t="shared" si="795"/>
        <v>Y</v>
      </c>
      <c r="U1663" s="44">
        <f t="shared" si="796"/>
        <v>4</v>
      </c>
      <c r="V1663" s="45">
        <f t="shared" si="797"/>
        <v>200000</v>
      </c>
      <c r="W1663" s="45">
        <f t="shared" si="798"/>
        <v>1000000</v>
      </c>
      <c r="X1663" s="28">
        <f t="shared" si="799"/>
        <v>9594.2251976400003</v>
      </c>
      <c r="Y1663" s="28">
        <f t="shared" si="800"/>
        <v>0</v>
      </c>
      <c r="Z1663" s="45" t="str">
        <f t="shared" si="801"/>
        <v>NA</v>
      </c>
      <c r="AA1663" s="29" t="str">
        <f t="shared" si="802"/>
        <v>Y</v>
      </c>
      <c r="AB1663" s="46">
        <f t="shared" si="803"/>
        <v>3</v>
      </c>
      <c r="AC1663" s="31">
        <f t="shared" si="804"/>
        <v>200000</v>
      </c>
      <c r="AD1663" s="31">
        <f t="shared" si="805"/>
        <v>1000000</v>
      </c>
      <c r="AE1663" s="31">
        <f t="shared" si="806"/>
        <v>10330.102270298989</v>
      </c>
      <c r="AF1663" s="47">
        <f t="shared" si="807"/>
        <v>0</v>
      </c>
      <c r="AG1663" s="31" t="str">
        <f t="shared" si="808"/>
        <v>NA</v>
      </c>
      <c r="AH1663" s="48">
        <f t="shared" si="779"/>
        <v>2</v>
      </c>
      <c r="AI1663" s="33">
        <f t="shared" si="780"/>
        <v>20000</v>
      </c>
      <c r="AJ1663" s="33">
        <f t="shared" si="781"/>
        <v>65000</v>
      </c>
      <c r="AK1663" s="33">
        <f t="shared" si="782"/>
        <v>11122.421114430921</v>
      </c>
      <c r="AL1663" s="33">
        <f t="shared" si="783"/>
        <v>0</v>
      </c>
      <c r="AM1663" s="34">
        <f t="shared" si="784"/>
        <v>0</v>
      </c>
    </row>
    <row r="1664" spans="1:39" ht="15" customHeight="1" x14ac:dyDescent="0.3">
      <c r="A1664" s="166" t="s">
        <v>4098</v>
      </c>
      <c r="B1664" s="99">
        <v>14338</v>
      </c>
      <c r="C1664" s="99">
        <v>45014</v>
      </c>
      <c r="D1664" s="165">
        <v>45307</v>
      </c>
      <c r="E1664" s="165">
        <v>45615</v>
      </c>
      <c r="F1664" s="166">
        <v>4</v>
      </c>
      <c r="G1664" s="178">
        <v>2.4900000000000002</v>
      </c>
      <c r="H1664" s="181">
        <v>0.25</v>
      </c>
      <c r="I1664" s="180">
        <v>6.1800000000000001E-2</v>
      </c>
      <c r="J1664" s="21">
        <f t="shared" si="785"/>
        <v>1.5099999999999998</v>
      </c>
      <c r="K1664" s="21" t="str">
        <f t="shared" si="786"/>
        <v>Y</v>
      </c>
      <c r="L1664" s="37" t="str">
        <f t="shared" si="787"/>
        <v>NA</v>
      </c>
      <c r="M1664" s="8" t="str">
        <f t="shared" si="788"/>
        <v>Y</v>
      </c>
      <c r="N1664" s="42">
        <f t="shared" si="789"/>
        <v>7</v>
      </c>
      <c r="O1664" s="43">
        <f t="shared" si="790"/>
        <v>200000</v>
      </c>
      <c r="P1664" s="43" t="str">
        <f t="shared" si="791"/>
        <v>NA</v>
      </c>
      <c r="Q1664" s="24">
        <f t="shared" si="792"/>
        <v>15224.088400000001</v>
      </c>
      <c r="R1664" s="43">
        <f t="shared" si="793"/>
        <v>0</v>
      </c>
      <c r="S1664" s="24">
        <f t="shared" si="794"/>
        <v>1000000</v>
      </c>
      <c r="T1664" s="25" t="str">
        <f t="shared" si="795"/>
        <v>Y</v>
      </c>
      <c r="U1664" s="44">
        <f t="shared" si="796"/>
        <v>6</v>
      </c>
      <c r="V1664" s="45">
        <f t="shared" si="797"/>
        <v>200000</v>
      </c>
      <c r="W1664" s="45">
        <f t="shared" si="798"/>
        <v>1000000</v>
      </c>
      <c r="X1664" s="28">
        <f t="shared" si="799"/>
        <v>16164.937063120002</v>
      </c>
      <c r="Y1664" s="28">
        <f t="shared" si="800"/>
        <v>0</v>
      </c>
      <c r="Z1664" s="45" t="str">
        <f t="shared" si="801"/>
        <v>NA</v>
      </c>
      <c r="AA1664" s="29" t="str">
        <f t="shared" si="802"/>
        <v>N</v>
      </c>
      <c r="AB1664" s="46">
        <f t="shared" si="803"/>
        <v>5</v>
      </c>
      <c r="AC1664" s="31">
        <f t="shared" si="804"/>
        <v>20000</v>
      </c>
      <c r="AD1664" s="31">
        <f t="shared" si="805"/>
        <v>65000</v>
      </c>
      <c r="AE1664" s="31">
        <f t="shared" si="806"/>
        <v>17163.930173620818</v>
      </c>
      <c r="AF1664" s="47">
        <f t="shared" si="807"/>
        <v>0</v>
      </c>
      <c r="AG1664" s="31">
        <f t="shared" si="808"/>
        <v>0</v>
      </c>
      <c r="AH1664" s="48">
        <f t="shared" si="779"/>
        <v>4</v>
      </c>
      <c r="AI1664" s="33">
        <f t="shared" si="780"/>
        <v>20000</v>
      </c>
      <c r="AJ1664" s="33">
        <f t="shared" si="781"/>
        <v>65000</v>
      </c>
      <c r="AK1664" s="33">
        <f t="shared" si="782"/>
        <v>0</v>
      </c>
      <c r="AL1664" s="33">
        <f t="shared" si="783"/>
        <v>18224.661058350586</v>
      </c>
      <c r="AM1664" s="34">
        <f t="shared" si="784"/>
        <v>18224.661058350586</v>
      </c>
    </row>
    <row r="1665" spans="1:39" ht="15" customHeight="1" x14ac:dyDescent="0.3">
      <c r="A1665" s="166" t="s">
        <v>4099</v>
      </c>
      <c r="B1665" s="99">
        <v>8394</v>
      </c>
      <c r="C1665" s="99">
        <v>35995</v>
      </c>
      <c r="D1665" s="165">
        <v>45663</v>
      </c>
      <c r="E1665" s="165">
        <v>45752</v>
      </c>
      <c r="F1665" s="166">
        <v>2</v>
      </c>
      <c r="G1665" s="178">
        <v>1.51</v>
      </c>
      <c r="H1665" s="181">
        <v>0.5</v>
      </c>
      <c r="I1665" s="180">
        <v>3.4099999999999998E-2</v>
      </c>
      <c r="J1665" s="21">
        <f t="shared" si="785"/>
        <v>0.49</v>
      </c>
      <c r="K1665" s="21" t="str">
        <f t="shared" si="786"/>
        <v>Y</v>
      </c>
      <c r="L1665" s="37" t="str">
        <f t="shared" si="787"/>
        <v>NA</v>
      </c>
      <c r="M1665" s="8" t="str">
        <f t="shared" si="788"/>
        <v>Y</v>
      </c>
      <c r="N1665" s="42">
        <f t="shared" si="789"/>
        <v>1</v>
      </c>
      <c r="O1665" s="43">
        <f t="shared" si="790"/>
        <v>200000</v>
      </c>
      <c r="P1665" s="43" t="str">
        <f t="shared" si="791"/>
        <v>NA</v>
      </c>
      <c r="Q1665" s="24">
        <f t="shared" si="792"/>
        <v>8680.2353999999996</v>
      </c>
      <c r="R1665" s="43">
        <f t="shared" si="793"/>
        <v>0</v>
      </c>
      <c r="S1665" s="24">
        <f t="shared" si="794"/>
        <v>1000000</v>
      </c>
      <c r="T1665" s="25" t="str">
        <f t="shared" si="795"/>
        <v>N</v>
      </c>
      <c r="U1665" s="44">
        <f t="shared" si="796"/>
        <v>0</v>
      </c>
      <c r="V1665" s="45">
        <f t="shared" si="797"/>
        <v>0</v>
      </c>
      <c r="W1665" s="45">
        <f t="shared" si="798"/>
        <v>0</v>
      </c>
      <c r="X1665" s="28">
        <f t="shared" si="799"/>
        <v>0</v>
      </c>
      <c r="Y1665" s="28">
        <f t="shared" si="800"/>
        <v>0</v>
      </c>
      <c r="Z1665" s="45">
        <f t="shared" si="801"/>
        <v>0</v>
      </c>
      <c r="AA1665" s="29" t="str">
        <f t="shared" si="802"/>
        <v>N</v>
      </c>
      <c r="AB1665" s="46">
        <f t="shared" si="803"/>
        <v>0</v>
      </c>
      <c r="AC1665" s="31">
        <f t="shared" si="804"/>
        <v>0</v>
      </c>
      <c r="AD1665" s="31">
        <f t="shared" si="805"/>
        <v>0</v>
      </c>
      <c r="AE1665" s="31">
        <f t="shared" si="806"/>
        <v>0</v>
      </c>
      <c r="AF1665" s="47">
        <f t="shared" si="807"/>
        <v>0</v>
      </c>
      <c r="AG1665" s="31">
        <f t="shared" si="808"/>
        <v>0</v>
      </c>
      <c r="AH1665" s="48">
        <f t="shared" ref="AH1665:AH1728" si="809">MAX(0,(AB1665-1))</f>
        <v>0</v>
      </c>
      <c r="AI1665" s="33">
        <f t="shared" ref="AI1665:AI1728" si="810">IF(
  AH1665=0,
  0,
     20000
  )</f>
        <v>0</v>
      </c>
      <c r="AJ1665" s="33">
        <f t="shared" ref="AJ1665:AJ1728" si="811">IF(
  AH1665=0,
  0,
    MAX(0, 65000)
  )</f>
        <v>0</v>
      </c>
      <c r="AK1665" s="33">
        <f t="shared" ref="AK1665:AK1728" si="812">IF(
  AH1665=0,
  0,
  MAX(0, MIN(B1665*(1+I1665)*(1+I1665)*(1+I1665)*(1+I1665), AI1665, AG1665))
)</f>
        <v>0</v>
      </c>
      <c r="AL1665" s="33">
        <f t="shared" ref="AL1665:AL1728" si="813">IF(
  AH1665=0,
  0,
  MAX(0, (B1665*(1+I1665)*(1+I1665)*(1+I1665)*(1+I1665)-AK1665)
)
)</f>
        <v>0</v>
      </c>
      <c r="AM1665" s="34">
        <f t="shared" si="784"/>
        <v>0</v>
      </c>
    </row>
    <row r="1666" spans="1:39" ht="15" customHeight="1" x14ac:dyDescent="0.3">
      <c r="A1666" s="166" t="s">
        <v>4100</v>
      </c>
      <c r="B1666" s="99">
        <v>16235</v>
      </c>
      <c r="C1666" s="99">
        <v>52920</v>
      </c>
      <c r="D1666" s="165">
        <v>44797</v>
      </c>
      <c r="E1666" s="165">
        <v>45151</v>
      </c>
      <c r="F1666" s="166">
        <v>4</v>
      </c>
      <c r="G1666" s="178">
        <v>2.0699999999999998</v>
      </c>
      <c r="H1666" s="181">
        <v>0.75</v>
      </c>
      <c r="I1666" s="180">
        <v>7.8399999999999997E-2</v>
      </c>
      <c r="J1666" s="21">
        <f t="shared" si="785"/>
        <v>1.9300000000000002</v>
      </c>
      <c r="K1666" s="21" t="str">
        <f t="shared" si="786"/>
        <v>Y</v>
      </c>
      <c r="L1666" s="37" t="str">
        <f t="shared" si="787"/>
        <v>NA</v>
      </c>
      <c r="M1666" s="8" t="str">
        <f t="shared" si="788"/>
        <v>Y</v>
      </c>
      <c r="N1666" s="42">
        <f t="shared" si="789"/>
        <v>3</v>
      </c>
      <c r="O1666" s="43">
        <f t="shared" si="790"/>
        <v>200000</v>
      </c>
      <c r="P1666" s="43" t="str">
        <f t="shared" si="791"/>
        <v>NA</v>
      </c>
      <c r="Q1666" s="24">
        <f t="shared" si="792"/>
        <v>17507.824000000001</v>
      </c>
      <c r="R1666" s="43">
        <f t="shared" si="793"/>
        <v>0</v>
      </c>
      <c r="S1666" s="24">
        <f t="shared" si="794"/>
        <v>1000000</v>
      </c>
      <c r="T1666" s="25" t="str">
        <f t="shared" si="795"/>
        <v>Y</v>
      </c>
      <c r="U1666" s="44">
        <f t="shared" si="796"/>
        <v>2</v>
      </c>
      <c r="V1666" s="45">
        <f t="shared" si="797"/>
        <v>200000</v>
      </c>
      <c r="W1666" s="45">
        <f t="shared" si="798"/>
        <v>1000000</v>
      </c>
      <c r="X1666" s="28">
        <f t="shared" si="799"/>
        <v>18880.4374016</v>
      </c>
      <c r="Y1666" s="28">
        <f t="shared" si="800"/>
        <v>0</v>
      </c>
      <c r="Z1666" s="45" t="str">
        <f t="shared" si="801"/>
        <v>NA</v>
      </c>
      <c r="AA1666" s="29" t="str">
        <f t="shared" si="802"/>
        <v>N</v>
      </c>
      <c r="AB1666" s="46">
        <f t="shared" si="803"/>
        <v>1</v>
      </c>
      <c r="AC1666" s="31">
        <f t="shared" si="804"/>
        <v>20000</v>
      </c>
      <c r="AD1666" s="31">
        <f t="shared" si="805"/>
        <v>65000</v>
      </c>
      <c r="AE1666" s="31">
        <f t="shared" si="806"/>
        <v>20000</v>
      </c>
      <c r="AF1666" s="47">
        <f t="shared" si="807"/>
        <v>360.66369388543899</v>
      </c>
      <c r="AG1666" s="31">
        <f t="shared" si="808"/>
        <v>0</v>
      </c>
      <c r="AH1666" s="48">
        <f t="shared" si="809"/>
        <v>0</v>
      </c>
      <c r="AI1666" s="33">
        <f t="shared" si="810"/>
        <v>0</v>
      </c>
      <c r="AJ1666" s="33">
        <f t="shared" si="811"/>
        <v>0</v>
      </c>
      <c r="AK1666" s="33">
        <f t="shared" si="812"/>
        <v>0</v>
      </c>
      <c r="AL1666" s="33">
        <f t="shared" si="813"/>
        <v>0</v>
      </c>
      <c r="AM1666" s="34">
        <f t="shared" si="784"/>
        <v>360.66369388543899</v>
      </c>
    </row>
    <row r="1667" spans="1:39" ht="15" customHeight="1" x14ac:dyDescent="0.3">
      <c r="A1667" s="166" t="s">
        <v>4101</v>
      </c>
      <c r="B1667" s="99">
        <v>18879</v>
      </c>
      <c r="C1667" s="99">
        <v>65144</v>
      </c>
      <c r="D1667" s="165">
        <v>46114</v>
      </c>
      <c r="E1667" s="165">
        <v>46145</v>
      </c>
      <c r="F1667" s="166">
        <v>4</v>
      </c>
      <c r="G1667" s="178">
        <v>3.11</v>
      </c>
      <c r="H1667" s="181">
        <v>0.75</v>
      </c>
      <c r="I1667" s="180">
        <v>2.63E-2</v>
      </c>
      <c r="J1667" s="21">
        <f t="shared" si="785"/>
        <v>0.89000000000000012</v>
      </c>
      <c r="K1667" s="21" t="str">
        <f t="shared" si="786"/>
        <v>Y</v>
      </c>
      <c r="L1667" s="37" t="str">
        <f t="shared" si="787"/>
        <v>NA</v>
      </c>
      <c r="M1667" s="8" t="str">
        <f t="shared" si="788"/>
        <v>Y</v>
      </c>
      <c r="N1667" s="42">
        <f t="shared" si="789"/>
        <v>2</v>
      </c>
      <c r="O1667" s="43">
        <f t="shared" si="790"/>
        <v>200000</v>
      </c>
      <c r="P1667" s="43" t="str">
        <f t="shared" si="791"/>
        <v>NA</v>
      </c>
      <c r="Q1667" s="24">
        <f t="shared" si="792"/>
        <v>19375.5177</v>
      </c>
      <c r="R1667" s="43">
        <f t="shared" si="793"/>
        <v>0</v>
      </c>
      <c r="S1667" s="24">
        <f t="shared" si="794"/>
        <v>1000000</v>
      </c>
      <c r="T1667" s="25" t="str">
        <f t="shared" si="795"/>
        <v>N</v>
      </c>
      <c r="U1667" s="44">
        <f t="shared" si="796"/>
        <v>1</v>
      </c>
      <c r="V1667" s="45">
        <f t="shared" si="797"/>
        <v>20000</v>
      </c>
      <c r="W1667" s="45">
        <f t="shared" si="798"/>
        <v>65000</v>
      </c>
      <c r="X1667" s="28">
        <f t="shared" si="799"/>
        <v>0</v>
      </c>
      <c r="Y1667" s="28">
        <f t="shared" si="800"/>
        <v>19885.093815510001</v>
      </c>
      <c r="Z1667" s="45">
        <f t="shared" si="801"/>
        <v>0</v>
      </c>
      <c r="AA1667" s="29" t="str">
        <f t="shared" si="802"/>
        <v>N</v>
      </c>
      <c r="AB1667" s="46">
        <f t="shared" si="803"/>
        <v>0</v>
      </c>
      <c r="AC1667" s="31">
        <f t="shared" si="804"/>
        <v>0</v>
      </c>
      <c r="AD1667" s="31">
        <f t="shared" si="805"/>
        <v>0</v>
      </c>
      <c r="AE1667" s="31">
        <f t="shared" si="806"/>
        <v>0</v>
      </c>
      <c r="AF1667" s="47">
        <f t="shared" si="807"/>
        <v>0</v>
      </c>
      <c r="AG1667" s="31">
        <f t="shared" si="808"/>
        <v>0</v>
      </c>
      <c r="AH1667" s="48">
        <f t="shared" si="809"/>
        <v>0</v>
      </c>
      <c r="AI1667" s="33">
        <f t="shared" si="810"/>
        <v>0</v>
      </c>
      <c r="AJ1667" s="33">
        <f t="shared" si="811"/>
        <v>0</v>
      </c>
      <c r="AK1667" s="33">
        <f t="shared" si="812"/>
        <v>0</v>
      </c>
      <c r="AL1667" s="33">
        <f t="shared" si="813"/>
        <v>0</v>
      </c>
      <c r="AM1667" s="34">
        <f t="shared" ref="AM1667:AM1730" si="814">R1667+Y1667+AF1667+AL1667</f>
        <v>19885.093815510001</v>
      </c>
    </row>
    <row r="1668" spans="1:39" ht="15" customHeight="1" x14ac:dyDescent="0.3">
      <c r="A1668" s="166" t="s">
        <v>4102</v>
      </c>
      <c r="B1668" s="99">
        <v>19014</v>
      </c>
      <c r="C1668" s="99">
        <v>102533</v>
      </c>
      <c r="D1668" s="165">
        <v>46185</v>
      </c>
      <c r="E1668" s="165">
        <v>46272</v>
      </c>
      <c r="F1668" s="166">
        <v>2</v>
      </c>
      <c r="G1668" s="178">
        <v>1.9</v>
      </c>
      <c r="H1668" s="181">
        <v>0.5</v>
      </c>
      <c r="I1668" s="180">
        <v>5.3199999999999997E-2</v>
      </c>
      <c r="J1668" s="21">
        <f t="shared" si="785"/>
        <v>0.10000000000000009</v>
      </c>
      <c r="K1668" s="21" t="str">
        <f t="shared" si="786"/>
        <v>Y</v>
      </c>
      <c r="L1668" s="37" t="str">
        <f t="shared" si="787"/>
        <v>NA</v>
      </c>
      <c r="M1668" s="8" t="str">
        <f t="shared" si="788"/>
        <v>Y</v>
      </c>
      <c r="N1668" s="42">
        <f t="shared" si="789"/>
        <v>1</v>
      </c>
      <c r="O1668" s="43">
        <f t="shared" si="790"/>
        <v>200000</v>
      </c>
      <c r="P1668" s="43" t="str">
        <f t="shared" si="791"/>
        <v>NA</v>
      </c>
      <c r="Q1668" s="24">
        <f t="shared" si="792"/>
        <v>20025.5448</v>
      </c>
      <c r="R1668" s="43">
        <f t="shared" si="793"/>
        <v>0</v>
      </c>
      <c r="S1668" s="24">
        <f t="shared" si="794"/>
        <v>1000000</v>
      </c>
      <c r="T1668" s="25" t="str">
        <f t="shared" si="795"/>
        <v>N</v>
      </c>
      <c r="U1668" s="44">
        <f t="shared" si="796"/>
        <v>0</v>
      </c>
      <c r="V1668" s="45">
        <f t="shared" si="797"/>
        <v>0</v>
      </c>
      <c r="W1668" s="45">
        <f t="shared" si="798"/>
        <v>0</v>
      </c>
      <c r="X1668" s="28">
        <f t="shared" si="799"/>
        <v>0</v>
      </c>
      <c r="Y1668" s="28">
        <f t="shared" si="800"/>
        <v>0</v>
      </c>
      <c r="Z1668" s="45">
        <f t="shared" si="801"/>
        <v>0</v>
      </c>
      <c r="AA1668" s="29" t="str">
        <f t="shared" si="802"/>
        <v>N</v>
      </c>
      <c r="AB1668" s="46">
        <f t="shared" si="803"/>
        <v>0</v>
      </c>
      <c r="AC1668" s="31">
        <f t="shared" si="804"/>
        <v>0</v>
      </c>
      <c r="AD1668" s="31">
        <f t="shared" si="805"/>
        <v>0</v>
      </c>
      <c r="AE1668" s="31">
        <f t="shared" si="806"/>
        <v>0</v>
      </c>
      <c r="AF1668" s="47">
        <f t="shared" si="807"/>
        <v>0</v>
      </c>
      <c r="AG1668" s="31">
        <f t="shared" si="808"/>
        <v>0</v>
      </c>
      <c r="AH1668" s="48">
        <f t="shared" si="809"/>
        <v>0</v>
      </c>
      <c r="AI1668" s="33">
        <f t="shared" si="810"/>
        <v>0</v>
      </c>
      <c r="AJ1668" s="33">
        <f t="shared" si="811"/>
        <v>0</v>
      </c>
      <c r="AK1668" s="33">
        <f t="shared" si="812"/>
        <v>0</v>
      </c>
      <c r="AL1668" s="33">
        <f t="shared" si="813"/>
        <v>0</v>
      </c>
      <c r="AM1668" s="34">
        <f t="shared" si="814"/>
        <v>0</v>
      </c>
    </row>
    <row r="1669" spans="1:39" ht="15" customHeight="1" x14ac:dyDescent="0.3">
      <c r="A1669" s="166" t="s">
        <v>4103</v>
      </c>
      <c r="B1669" s="99">
        <v>23105</v>
      </c>
      <c r="C1669" s="99">
        <v>52515</v>
      </c>
      <c r="D1669" s="165">
        <v>45324</v>
      </c>
      <c r="E1669" s="165">
        <v>45419</v>
      </c>
      <c r="F1669" s="166">
        <v>2</v>
      </c>
      <c r="G1669" s="178">
        <v>0.69</v>
      </c>
      <c r="H1669" s="181">
        <v>0.25</v>
      </c>
      <c r="I1669" s="180">
        <v>7.7899999999999997E-2</v>
      </c>
      <c r="J1669" s="21">
        <f t="shared" si="785"/>
        <v>1.31</v>
      </c>
      <c r="K1669" s="21" t="str">
        <f t="shared" si="786"/>
        <v>Y</v>
      </c>
      <c r="L1669" s="37" t="str">
        <f t="shared" si="787"/>
        <v>NA</v>
      </c>
      <c r="M1669" s="8" t="str">
        <f t="shared" si="788"/>
        <v>Y</v>
      </c>
      <c r="N1669" s="42">
        <f t="shared" si="789"/>
        <v>6</v>
      </c>
      <c r="O1669" s="43">
        <f t="shared" si="790"/>
        <v>200000</v>
      </c>
      <c r="P1669" s="43" t="str">
        <f t="shared" si="791"/>
        <v>NA</v>
      </c>
      <c r="Q1669" s="24">
        <f t="shared" si="792"/>
        <v>24904.879500000003</v>
      </c>
      <c r="R1669" s="43">
        <f t="shared" si="793"/>
        <v>0</v>
      </c>
      <c r="S1669" s="24">
        <f t="shared" si="794"/>
        <v>1000000</v>
      </c>
      <c r="T1669" s="25" t="str">
        <f t="shared" si="795"/>
        <v>Y</v>
      </c>
      <c r="U1669" s="44">
        <f t="shared" si="796"/>
        <v>5</v>
      </c>
      <c r="V1669" s="45">
        <f t="shared" si="797"/>
        <v>200000</v>
      </c>
      <c r="W1669" s="45">
        <f t="shared" si="798"/>
        <v>1000000</v>
      </c>
      <c r="X1669" s="28">
        <f t="shared" si="799"/>
        <v>26844.969613050005</v>
      </c>
      <c r="Y1669" s="28">
        <f t="shared" si="800"/>
        <v>0</v>
      </c>
      <c r="Z1669" s="45" t="str">
        <f t="shared" si="801"/>
        <v>NA</v>
      </c>
      <c r="AA1669" s="29" t="str">
        <f t="shared" si="802"/>
        <v>N</v>
      </c>
      <c r="AB1669" s="46">
        <f t="shared" si="803"/>
        <v>4</v>
      </c>
      <c r="AC1669" s="31">
        <f t="shared" si="804"/>
        <v>20000</v>
      </c>
      <c r="AD1669" s="31">
        <f t="shared" si="805"/>
        <v>65000</v>
      </c>
      <c r="AE1669" s="31">
        <f t="shared" si="806"/>
        <v>20000</v>
      </c>
      <c r="AF1669" s="47">
        <f t="shared" si="807"/>
        <v>8936.1927459066028</v>
      </c>
      <c r="AG1669" s="31">
        <f t="shared" si="808"/>
        <v>0</v>
      </c>
      <c r="AH1669" s="48">
        <f t="shared" si="809"/>
        <v>3</v>
      </c>
      <c r="AI1669" s="33">
        <f t="shared" si="810"/>
        <v>20000</v>
      </c>
      <c r="AJ1669" s="33">
        <f t="shared" si="811"/>
        <v>65000</v>
      </c>
      <c r="AK1669" s="33">
        <f t="shared" si="812"/>
        <v>0</v>
      </c>
      <c r="AL1669" s="33">
        <f t="shared" si="813"/>
        <v>31190.322160812728</v>
      </c>
      <c r="AM1669" s="34">
        <f t="shared" si="814"/>
        <v>40126.514906719327</v>
      </c>
    </row>
    <row r="1670" spans="1:39" ht="15" customHeight="1" x14ac:dyDescent="0.3">
      <c r="A1670" s="166" t="s">
        <v>4104</v>
      </c>
      <c r="B1670" s="99">
        <v>8368</v>
      </c>
      <c r="C1670" s="99">
        <v>64725</v>
      </c>
      <c r="D1670" s="165">
        <v>44607</v>
      </c>
      <c r="E1670" s="165">
        <v>44923</v>
      </c>
      <c r="F1670" s="166">
        <v>4</v>
      </c>
      <c r="G1670" s="178">
        <v>3.9</v>
      </c>
      <c r="H1670" s="181">
        <v>0.5</v>
      </c>
      <c r="I1670" s="180">
        <v>7.9799999999999996E-2</v>
      </c>
      <c r="J1670" s="21">
        <f t="shared" si="785"/>
        <v>0.10000000000000009</v>
      </c>
      <c r="K1670" s="21" t="str">
        <f t="shared" si="786"/>
        <v>Y</v>
      </c>
      <c r="L1670" s="37" t="str">
        <f t="shared" si="787"/>
        <v>NA</v>
      </c>
      <c r="M1670" s="8" t="str">
        <f t="shared" si="788"/>
        <v>Y</v>
      </c>
      <c r="N1670" s="42">
        <f t="shared" si="789"/>
        <v>1</v>
      </c>
      <c r="O1670" s="43">
        <f t="shared" si="790"/>
        <v>200000</v>
      </c>
      <c r="P1670" s="43" t="str">
        <f t="shared" si="791"/>
        <v>NA</v>
      </c>
      <c r="Q1670" s="24">
        <f t="shared" si="792"/>
        <v>9035.7664000000004</v>
      </c>
      <c r="R1670" s="43">
        <f t="shared" si="793"/>
        <v>0</v>
      </c>
      <c r="S1670" s="24">
        <f t="shared" si="794"/>
        <v>1000000</v>
      </c>
      <c r="T1670" s="25" t="str">
        <f t="shared" si="795"/>
        <v>N</v>
      </c>
      <c r="U1670" s="44">
        <f t="shared" si="796"/>
        <v>0</v>
      </c>
      <c r="V1670" s="45">
        <f t="shared" si="797"/>
        <v>0</v>
      </c>
      <c r="W1670" s="45">
        <f t="shared" si="798"/>
        <v>0</v>
      </c>
      <c r="X1670" s="28">
        <f t="shared" si="799"/>
        <v>0</v>
      </c>
      <c r="Y1670" s="28">
        <f t="shared" si="800"/>
        <v>0</v>
      </c>
      <c r="Z1670" s="45">
        <f t="shared" si="801"/>
        <v>0</v>
      </c>
      <c r="AA1670" s="29" t="str">
        <f t="shared" si="802"/>
        <v>N</v>
      </c>
      <c r="AB1670" s="46">
        <f t="shared" si="803"/>
        <v>0</v>
      </c>
      <c r="AC1670" s="31">
        <f t="shared" si="804"/>
        <v>0</v>
      </c>
      <c r="AD1670" s="31">
        <f t="shared" si="805"/>
        <v>0</v>
      </c>
      <c r="AE1670" s="31">
        <f t="shared" si="806"/>
        <v>0</v>
      </c>
      <c r="AF1670" s="47">
        <f t="shared" si="807"/>
        <v>0</v>
      </c>
      <c r="AG1670" s="31">
        <f t="shared" si="808"/>
        <v>0</v>
      </c>
      <c r="AH1670" s="48">
        <f t="shared" si="809"/>
        <v>0</v>
      </c>
      <c r="AI1670" s="33">
        <f t="shared" si="810"/>
        <v>0</v>
      </c>
      <c r="AJ1670" s="33">
        <f t="shared" si="811"/>
        <v>0</v>
      </c>
      <c r="AK1670" s="33">
        <f t="shared" si="812"/>
        <v>0</v>
      </c>
      <c r="AL1670" s="33">
        <f t="shared" si="813"/>
        <v>0</v>
      </c>
      <c r="AM1670" s="34">
        <f t="shared" si="814"/>
        <v>0</v>
      </c>
    </row>
    <row r="1671" spans="1:39" ht="15" customHeight="1" x14ac:dyDescent="0.3">
      <c r="A1671" s="166" t="s">
        <v>4105</v>
      </c>
      <c r="B1671" s="99">
        <v>10801</v>
      </c>
      <c r="C1671" s="99">
        <v>74841</v>
      </c>
      <c r="D1671" s="165">
        <v>46154</v>
      </c>
      <c r="E1671" s="165">
        <v>46275</v>
      </c>
      <c r="F1671" s="166">
        <v>4</v>
      </c>
      <c r="G1671" s="178">
        <v>3.15</v>
      </c>
      <c r="H1671" s="181">
        <v>1</v>
      </c>
      <c r="I1671" s="180">
        <v>7.1199999999999999E-2</v>
      </c>
      <c r="J1671" s="21">
        <f t="shared" si="785"/>
        <v>0.85000000000000009</v>
      </c>
      <c r="K1671" s="21" t="str">
        <f t="shared" si="786"/>
        <v>Y</v>
      </c>
      <c r="L1671" s="37" t="str">
        <f t="shared" si="787"/>
        <v>NA</v>
      </c>
      <c r="M1671" s="8" t="str">
        <f t="shared" si="788"/>
        <v>Y</v>
      </c>
      <c r="N1671" s="42">
        <f t="shared" si="789"/>
        <v>1</v>
      </c>
      <c r="O1671" s="43">
        <f t="shared" si="790"/>
        <v>200000</v>
      </c>
      <c r="P1671" s="43" t="str">
        <f t="shared" si="791"/>
        <v>NA</v>
      </c>
      <c r="Q1671" s="24">
        <f t="shared" si="792"/>
        <v>11570.031199999999</v>
      </c>
      <c r="R1671" s="43">
        <f t="shared" si="793"/>
        <v>0</v>
      </c>
      <c r="S1671" s="24">
        <f t="shared" si="794"/>
        <v>1000000</v>
      </c>
      <c r="T1671" s="25" t="str">
        <f t="shared" si="795"/>
        <v>N</v>
      </c>
      <c r="U1671" s="44">
        <f t="shared" si="796"/>
        <v>0</v>
      </c>
      <c r="V1671" s="45">
        <f t="shared" si="797"/>
        <v>0</v>
      </c>
      <c r="W1671" s="45">
        <f t="shared" si="798"/>
        <v>0</v>
      </c>
      <c r="X1671" s="28">
        <f t="shared" si="799"/>
        <v>0</v>
      </c>
      <c r="Y1671" s="28">
        <f t="shared" si="800"/>
        <v>0</v>
      </c>
      <c r="Z1671" s="45">
        <f t="shared" si="801"/>
        <v>0</v>
      </c>
      <c r="AA1671" s="29" t="str">
        <f t="shared" si="802"/>
        <v>N</v>
      </c>
      <c r="AB1671" s="46">
        <f t="shared" si="803"/>
        <v>0</v>
      </c>
      <c r="AC1671" s="31">
        <f t="shared" si="804"/>
        <v>0</v>
      </c>
      <c r="AD1671" s="31">
        <f t="shared" si="805"/>
        <v>0</v>
      </c>
      <c r="AE1671" s="31">
        <f t="shared" si="806"/>
        <v>0</v>
      </c>
      <c r="AF1671" s="47">
        <f t="shared" si="807"/>
        <v>0</v>
      </c>
      <c r="AG1671" s="31">
        <f t="shared" si="808"/>
        <v>0</v>
      </c>
      <c r="AH1671" s="48">
        <f t="shared" si="809"/>
        <v>0</v>
      </c>
      <c r="AI1671" s="33">
        <f t="shared" si="810"/>
        <v>0</v>
      </c>
      <c r="AJ1671" s="33">
        <f t="shared" si="811"/>
        <v>0</v>
      </c>
      <c r="AK1671" s="33">
        <f t="shared" si="812"/>
        <v>0</v>
      </c>
      <c r="AL1671" s="33">
        <f t="shared" si="813"/>
        <v>0</v>
      </c>
      <c r="AM1671" s="34">
        <f t="shared" si="814"/>
        <v>0</v>
      </c>
    </row>
    <row r="1672" spans="1:39" ht="15" customHeight="1" x14ac:dyDescent="0.3">
      <c r="A1672" s="166" t="s">
        <v>4106</v>
      </c>
      <c r="B1672" s="99">
        <v>10216</v>
      </c>
      <c r="C1672" s="99">
        <v>34384</v>
      </c>
      <c r="D1672" s="165">
        <v>45421</v>
      </c>
      <c r="E1672" s="165">
        <v>45470</v>
      </c>
      <c r="F1672" s="166">
        <v>4</v>
      </c>
      <c r="G1672" s="178">
        <v>0.97</v>
      </c>
      <c r="H1672" s="181">
        <v>1</v>
      </c>
      <c r="I1672" s="180">
        <v>3.95E-2</v>
      </c>
      <c r="J1672" s="21">
        <f t="shared" si="785"/>
        <v>3.0300000000000002</v>
      </c>
      <c r="K1672" s="21" t="str">
        <f t="shared" si="786"/>
        <v>Y</v>
      </c>
      <c r="L1672" s="37" t="str">
        <f t="shared" si="787"/>
        <v>NA</v>
      </c>
      <c r="M1672" s="8" t="str">
        <f t="shared" si="788"/>
        <v>Y</v>
      </c>
      <c r="N1672" s="42">
        <f t="shared" si="789"/>
        <v>4</v>
      </c>
      <c r="O1672" s="43">
        <f t="shared" si="790"/>
        <v>200000</v>
      </c>
      <c r="P1672" s="43" t="str">
        <f t="shared" si="791"/>
        <v>NA</v>
      </c>
      <c r="Q1672" s="24">
        <f t="shared" si="792"/>
        <v>10619.532000000001</v>
      </c>
      <c r="R1672" s="43">
        <f t="shared" si="793"/>
        <v>0</v>
      </c>
      <c r="S1672" s="24">
        <f t="shared" si="794"/>
        <v>1000000</v>
      </c>
      <c r="T1672" s="25" t="str">
        <f t="shared" si="795"/>
        <v>Y</v>
      </c>
      <c r="U1672" s="44">
        <f t="shared" si="796"/>
        <v>3</v>
      </c>
      <c r="V1672" s="45">
        <f t="shared" si="797"/>
        <v>200000</v>
      </c>
      <c r="W1672" s="45">
        <f t="shared" si="798"/>
        <v>1000000</v>
      </c>
      <c r="X1672" s="28">
        <f t="shared" si="799"/>
        <v>11039.003514000002</v>
      </c>
      <c r="Y1672" s="28">
        <f t="shared" si="800"/>
        <v>0</v>
      </c>
      <c r="Z1672" s="45" t="str">
        <f t="shared" si="801"/>
        <v>NA</v>
      </c>
      <c r="AA1672" s="29" t="str">
        <f t="shared" si="802"/>
        <v>Y</v>
      </c>
      <c r="AB1672" s="46">
        <f t="shared" si="803"/>
        <v>2</v>
      </c>
      <c r="AC1672" s="31">
        <f t="shared" si="804"/>
        <v>200000</v>
      </c>
      <c r="AD1672" s="31">
        <f t="shared" si="805"/>
        <v>1000000</v>
      </c>
      <c r="AE1672" s="31">
        <f t="shared" si="806"/>
        <v>11475.044152803002</v>
      </c>
      <c r="AF1672" s="47">
        <f t="shared" si="807"/>
        <v>0</v>
      </c>
      <c r="AG1672" s="31" t="str">
        <f t="shared" si="808"/>
        <v>NA</v>
      </c>
      <c r="AH1672" s="48">
        <f t="shared" si="809"/>
        <v>1</v>
      </c>
      <c r="AI1672" s="33">
        <f t="shared" si="810"/>
        <v>20000</v>
      </c>
      <c r="AJ1672" s="33">
        <f t="shared" si="811"/>
        <v>65000</v>
      </c>
      <c r="AK1672" s="33">
        <f t="shared" si="812"/>
        <v>11928.308396838722</v>
      </c>
      <c r="AL1672" s="33">
        <f t="shared" si="813"/>
        <v>0</v>
      </c>
      <c r="AM1672" s="34">
        <f t="shared" si="814"/>
        <v>0</v>
      </c>
    </row>
    <row r="1673" spans="1:39" ht="15" customHeight="1" x14ac:dyDescent="0.3">
      <c r="A1673" s="166" t="s">
        <v>4107</v>
      </c>
      <c r="B1673" s="99">
        <v>5775</v>
      </c>
      <c r="C1673" s="99">
        <v>41088</v>
      </c>
      <c r="D1673" s="165">
        <v>45388</v>
      </c>
      <c r="E1673" s="165">
        <v>45586</v>
      </c>
      <c r="F1673" s="166">
        <v>4</v>
      </c>
      <c r="G1673" s="178">
        <v>3.47</v>
      </c>
      <c r="H1673" s="181">
        <v>0.75</v>
      </c>
      <c r="I1673" s="180">
        <v>3.9600000000000003E-2</v>
      </c>
      <c r="J1673" s="21">
        <f t="shared" si="785"/>
        <v>0.5299999999999998</v>
      </c>
      <c r="K1673" s="21" t="str">
        <f t="shared" si="786"/>
        <v>Y</v>
      </c>
      <c r="L1673" s="37" t="str">
        <f t="shared" si="787"/>
        <v>NA</v>
      </c>
      <c r="M1673" s="8" t="str">
        <f t="shared" si="788"/>
        <v>Y</v>
      </c>
      <c r="N1673" s="42">
        <f t="shared" si="789"/>
        <v>1</v>
      </c>
      <c r="O1673" s="43">
        <f t="shared" si="790"/>
        <v>200000</v>
      </c>
      <c r="P1673" s="43" t="str">
        <f t="shared" si="791"/>
        <v>NA</v>
      </c>
      <c r="Q1673" s="24">
        <f t="shared" si="792"/>
        <v>6003.6900000000005</v>
      </c>
      <c r="R1673" s="43">
        <f t="shared" si="793"/>
        <v>0</v>
      </c>
      <c r="S1673" s="24">
        <f t="shared" si="794"/>
        <v>1000000</v>
      </c>
      <c r="T1673" s="25" t="str">
        <f t="shared" si="795"/>
        <v>N</v>
      </c>
      <c r="U1673" s="44">
        <f t="shared" si="796"/>
        <v>0</v>
      </c>
      <c r="V1673" s="45">
        <f t="shared" si="797"/>
        <v>0</v>
      </c>
      <c r="W1673" s="45">
        <f t="shared" si="798"/>
        <v>0</v>
      </c>
      <c r="X1673" s="28">
        <f t="shared" si="799"/>
        <v>0</v>
      </c>
      <c r="Y1673" s="28">
        <f t="shared" si="800"/>
        <v>0</v>
      </c>
      <c r="Z1673" s="45">
        <f t="shared" si="801"/>
        <v>0</v>
      </c>
      <c r="AA1673" s="29" t="str">
        <f t="shared" si="802"/>
        <v>N</v>
      </c>
      <c r="AB1673" s="46">
        <f t="shared" si="803"/>
        <v>0</v>
      </c>
      <c r="AC1673" s="31">
        <f t="shared" si="804"/>
        <v>0</v>
      </c>
      <c r="AD1673" s="31">
        <f t="shared" si="805"/>
        <v>0</v>
      </c>
      <c r="AE1673" s="31">
        <f t="shared" si="806"/>
        <v>0</v>
      </c>
      <c r="AF1673" s="47">
        <f t="shared" si="807"/>
        <v>0</v>
      </c>
      <c r="AG1673" s="31">
        <f t="shared" si="808"/>
        <v>0</v>
      </c>
      <c r="AH1673" s="48">
        <f t="shared" si="809"/>
        <v>0</v>
      </c>
      <c r="AI1673" s="33">
        <f t="shared" si="810"/>
        <v>0</v>
      </c>
      <c r="AJ1673" s="33">
        <f t="shared" si="811"/>
        <v>0</v>
      </c>
      <c r="AK1673" s="33">
        <f t="shared" si="812"/>
        <v>0</v>
      </c>
      <c r="AL1673" s="33">
        <f t="shared" si="813"/>
        <v>0</v>
      </c>
      <c r="AM1673" s="34">
        <f t="shared" si="814"/>
        <v>0</v>
      </c>
    </row>
    <row r="1674" spans="1:39" ht="15" customHeight="1" x14ac:dyDescent="0.3">
      <c r="A1674" s="166" t="s">
        <v>4108</v>
      </c>
      <c r="B1674" s="99">
        <v>22570</v>
      </c>
      <c r="C1674" s="99">
        <v>75974</v>
      </c>
      <c r="D1674" s="165">
        <v>46148</v>
      </c>
      <c r="E1674" s="165">
        <v>46237</v>
      </c>
      <c r="F1674" s="166">
        <v>4</v>
      </c>
      <c r="G1674" s="178">
        <v>0.8</v>
      </c>
      <c r="H1674" s="181">
        <v>0.75</v>
      </c>
      <c r="I1674" s="180">
        <v>1.77E-2</v>
      </c>
      <c r="J1674" s="21">
        <f t="shared" si="785"/>
        <v>3.2</v>
      </c>
      <c r="K1674" s="21" t="str">
        <f t="shared" si="786"/>
        <v>Y</v>
      </c>
      <c r="L1674" s="37" t="str">
        <f t="shared" si="787"/>
        <v>NA</v>
      </c>
      <c r="M1674" s="8" t="str">
        <f t="shared" si="788"/>
        <v>Y</v>
      </c>
      <c r="N1674" s="42">
        <f t="shared" si="789"/>
        <v>5</v>
      </c>
      <c r="O1674" s="43">
        <f t="shared" si="790"/>
        <v>200000</v>
      </c>
      <c r="P1674" s="43" t="str">
        <f t="shared" si="791"/>
        <v>NA</v>
      </c>
      <c r="Q1674" s="24">
        <f t="shared" si="792"/>
        <v>22969.489000000001</v>
      </c>
      <c r="R1674" s="43">
        <f t="shared" si="793"/>
        <v>0</v>
      </c>
      <c r="S1674" s="24">
        <f t="shared" si="794"/>
        <v>1000000</v>
      </c>
      <c r="T1674" s="25" t="str">
        <f t="shared" si="795"/>
        <v>Y</v>
      </c>
      <c r="U1674" s="44">
        <f t="shared" si="796"/>
        <v>4</v>
      </c>
      <c r="V1674" s="45">
        <f t="shared" si="797"/>
        <v>200000</v>
      </c>
      <c r="W1674" s="45">
        <f t="shared" si="798"/>
        <v>1000000</v>
      </c>
      <c r="X1674" s="28">
        <f t="shared" si="799"/>
        <v>23376.048955300004</v>
      </c>
      <c r="Y1674" s="28">
        <f t="shared" si="800"/>
        <v>0</v>
      </c>
      <c r="Z1674" s="45" t="str">
        <f t="shared" si="801"/>
        <v>NA</v>
      </c>
      <c r="AA1674" s="29" t="str">
        <f t="shared" si="802"/>
        <v>Y</v>
      </c>
      <c r="AB1674" s="46">
        <f t="shared" si="803"/>
        <v>3</v>
      </c>
      <c r="AC1674" s="31">
        <f t="shared" si="804"/>
        <v>200000</v>
      </c>
      <c r="AD1674" s="31">
        <f t="shared" si="805"/>
        <v>1000000</v>
      </c>
      <c r="AE1674" s="31">
        <f t="shared" si="806"/>
        <v>23789.805021808814</v>
      </c>
      <c r="AF1674" s="47">
        <f t="shared" si="807"/>
        <v>0</v>
      </c>
      <c r="AG1674" s="31" t="str">
        <f t="shared" si="808"/>
        <v>NA</v>
      </c>
      <c r="AH1674" s="48">
        <f t="shared" si="809"/>
        <v>2</v>
      </c>
      <c r="AI1674" s="33">
        <f t="shared" si="810"/>
        <v>20000</v>
      </c>
      <c r="AJ1674" s="33">
        <f t="shared" si="811"/>
        <v>65000</v>
      </c>
      <c r="AK1674" s="33">
        <f t="shared" si="812"/>
        <v>20000</v>
      </c>
      <c r="AL1674" s="33">
        <f t="shared" si="813"/>
        <v>4210.8845706948305</v>
      </c>
      <c r="AM1674" s="34">
        <f t="shared" si="814"/>
        <v>4210.8845706948305</v>
      </c>
    </row>
    <row r="1675" spans="1:39" ht="15" customHeight="1" x14ac:dyDescent="0.3">
      <c r="A1675" s="166" t="s">
        <v>4109</v>
      </c>
      <c r="B1675" s="99">
        <v>16327</v>
      </c>
      <c r="C1675" s="99">
        <v>67441</v>
      </c>
      <c r="D1675" s="165">
        <v>45311</v>
      </c>
      <c r="E1675" s="165">
        <v>45651</v>
      </c>
      <c r="F1675" s="166">
        <v>2</v>
      </c>
      <c r="G1675" s="178">
        <v>0.83</v>
      </c>
      <c r="H1675" s="181">
        <v>0.5</v>
      </c>
      <c r="I1675" s="180">
        <v>3.2800000000000003E-2</v>
      </c>
      <c r="J1675" s="21">
        <f t="shared" si="785"/>
        <v>1.17</v>
      </c>
      <c r="K1675" s="21" t="str">
        <f t="shared" si="786"/>
        <v>Y</v>
      </c>
      <c r="L1675" s="37" t="str">
        <f t="shared" si="787"/>
        <v>NA</v>
      </c>
      <c r="M1675" s="8" t="str">
        <f t="shared" si="788"/>
        <v>Y</v>
      </c>
      <c r="N1675" s="42">
        <f t="shared" si="789"/>
        <v>3</v>
      </c>
      <c r="O1675" s="43">
        <f t="shared" si="790"/>
        <v>200000</v>
      </c>
      <c r="P1675" s="43" t="str">
        <f t="shared" si="791"/>
        <v>NA</v>
      </c>
      <c r="Q1675" s="24">
        <f t="shared" si="792"/>
        <v>16862.525599999997</v>
      </c>
      <c r="R1675" s="43">
        <f t="shared" si="793"/>
        <v>0</v>
      </c>
      <c r="S1675" s="24">
        <f t="shared" si="794"/>
        <v>1000000</v>
      </c>
      <c r="T1675" s="25" t="str">
        <f t="shared" si="795"/>
        <v>Y</v>
      </c>
      <c r="U1675" s="44">
        <f t="shared" si="796"/>
        <v>2</v>
      </c>
      <c r="V1675" s="45">
        <f t="shared" si="797"/>
        <v>200000</v>
      </c>
      <c r="W1675" s="45">
        <f t="shared" si="798"/>
        <v>1000000</v>
      </c>
      <c r="X1675" s="28">
        <f t="shared" si="799"/>
        <v>17415.616439679998</v>
      </c>
      <c r="Y1675" s="28">
        <f t="shared" si="800"/>
        <v>0</v>
      </c>
      <c r="Z1675" s="45" t="str">
        <f t="shared" si="801"/>
        <v>NA</v>
      </c>
      <c r="AA1675" s="29" t="str">
        <f t="shared" si="802"/>
        <v>N</v>
      </c>
      <c r="AB1675" s="46">
        <f t="shared" si="803"/>
        <v>1</v>
      </c>
      <c r="AC1675" s="31">
        <f t="shared" si="804"/>
        <v>20000</v>
      </c>
      <c r="AD1675" s="31">
        <f t="shared" si="805"/>
        <v>65000</v>
      </c>
      <c r="AE1675" s="31">
        <f t="shared" si="806"/>
        <v>17986.848658901501</v>
      </c>
      <c r="AF1675" s="47">
        <f t="shared" si="807"/>
        <v>0</v>
      </c>
      <c r="AG1675" s="31">
        <f t="shared" si="808"/>
        <v>0</v>
      </c>
      <c r="AH1675" s="48">
        <f t="shared" si="809"/>
        <v>0</v>
      </c>
      <c r="AI1675" s="33">
        <f t="shared" si="810"/>
        <v>0</v>
      </c>
      <c r="AJ1675" s="33">
        <f t="shared" si="811"/>
        <v>0</v>
      </c>
      <c r="AK1675" s="33">
        <f t="shared" si="812"/>
        <v>0</v>
      </c>
      <c r="AL1675" s="33">
        <f t="shared" si="813"/>
        <v>0</v>
      </c>
      <c r="AM1675" s="34">
        <f t="shared" si="814"/>
        <v>0</v>
      </c>
    </row>
    <row r="1676" spans="1:39" ht="15" customHeight="1" x14ac:dyDescent="0.3">
      <c r="A1676" s="166" t="s">
        <v>4110</v>
      </c>
      <c r="B1676" s="99">
        <v>22036</v>
      </c>
      <c r="C1676" s="99">
        <v>102611</v>
      </c>
      <c r="D1676" s="165">
        <v>44798</v>
      </c>
      <c r="E1676" s="165">
        <v>44928</v>
      </c>
      <c r="F1676" s="166">
        <v>4</v>
      </c>
      <c r="G1676" s="178">
        <v>1.78</v>
      </c>
      <c r="H1676" s="181">
        <v>0.75</v>
      </c>
      <c r="I1676" s="180">
        <v>5.8599999999999999E-2</v>
      </c>
      <c r="J1676" s="21">
        <f t="shared" si="785"/>
        <v>2.2199999999999998</v>
      </c>
      <c r="K1676" s="21" t="str">
        <f t="shared" si="786"/>
        <v>Y</v>
      </c>
      <c r="L1676" s="37" t="str">
        <f t="shared" si="787"/>
        <v>NA</v>
      </c>
      <c r="M1676" s="8" t="str">
        <f t="shared" si="788"/>
        <v>Y</v>
      </c>
      <c r="N1676" s="42">
        <f t="shared" si="789"/>
        <v>3</v>
      </c>
      <c r="O1676" s="43">
        <f t="shared" si="790"/>
        <v>200000</v>
      </c>
      <c r="P1676" s="43" t="str">
        <f t="shared" si="791"/>
        <v>NA</v>
      </c>
      <c r="Q1676" s="24">
        <f t="shared" si="792"/>
        <v>23327.309600000001</v>
      </c>
      <c r="R1676" s="43">
        <f t="shared" si="793"/>
        <v>0</v>
      </c>
      <c r="S1676" s="24">
        <f t="shared" si="794"/>
        <v>1000000</v>
      </c>
      <c r="T1676" s="25" t="str">
        <f t="shared" si="795"/>
        <v>Y</v>
      </c>
      <c r="U1676" s="44">
        <f t="shared" si="796"/>
        <v>2</v>
      </c>
      <c r="V1676" s="45">
        <f t="shared" si="797"/>
        <v>200000</v>
      </c>
      <c r="W1676" s="45">
        <f t="shared" si="798"/>
        <v>1000000</v>
      </c>
      <c r="X1676" s="28">
        <f t="shared" si="799"/>
        <v>24694.289942560001</v>
      </c>
      <c r="Y1676" s="28">
        <f t="shared" si="800"/>
        <v>0</v>
      </c>
      <c r="Z1676" s="45" t="str">
        <f t="shared" si="801"/>
        <v>NA</v>
      </c>
      <c r="AA1676" s="29" t="str">
        <f t="shared" si="802"/>
        <v>Y</v>
      </c>
      <c r="AB1676" s="46">
        <f t="shared" si="803"/>
        <v>1</v>
      </c>
      <c r="AC1676" s="31">
        <f t="shared" si="804"/>
        <v>200000</v>
      </c>
      <c r="AD1676" s="31">
        <f t="shared" si="805"/>
        <v>1000000</v>
      </c>
      <c r="AE1676" s="31">
        <f t="shared" si="806"/>
        <v>26141.375333194017</v>
      </c>
      <c r="AF1676" s="47">
        <f t="shared" si="807"/>
        <v>0</v>
      </c>
      <c r="AG1676" s="31" t="str">
        <f t="shared" si="808"/>
        <v>NA</v>
      </c>
      <c r="AH1676" s="48">
        <f t="shared" si="809"/>
        <v>0</v>
      </c>
      <c r="AI1676" s="33">
        <f t="shared" si="810"/>
        <v>0</v>
      </c>
      <c r="AJ1676" s="33">
        <f t="shared" si="811"/>
        <v>0</v>
      </c>
      <c r="AK1676" s="33">
        <f t="shared" si="812"/>
        <v>0</v>
      </c>
      <c r="AL1676" s="33">
        <f t="shared" si="813"/>
        <v>0</v>
      </c>
      <c r="AM1676" s="34">
        <f t="shared" si="814"/>
        <v>0</v>
      </c>
    </row>
    <row r="1677" spans="1:39" ht="15" customHeight="1" x14ac:dyDescent="0.3">
      <c r="A1677" s="166" t="s">
        <v>4111</v>
      </c>
      <c r="B1677" s="99">
        <v>21617</v>
      </c>
      <c r="C1677" s="99">
        <v>72155</v>
      </c>
      <c r="D1677" s="165">
        <v>44839</v>
      </c>
      <c r="E1677" s="165">
        <v>45078</v>
      </c>
      <c r="F1677" s="166">
        <v>4</v>
      </c>
      <c r="G1677" s="178">
        <v>1.67</v>
      </c>
      <c r="H1677" s="181">
        <v>0.75</v>
      </c>
      <c r="I1677" s="180">
        <v>5.3800000000000001E-2</v>
      </c>
      <c r="J1677" s="21">
        <f t="shared" si="785"/>
        <v>2.33</v>
      </c>
      <c r="K1677" s="21" t="str">
        <f t="shared" si="786"/>
        <v>Y</v>
      </c>
      <c r="L1677" s="37" t="str">
        <f t="shared" si="787"/>
        <v>NA</v>
      </c>
      <c r="M1677" s="8" t="str">
        <f t="shared" si="788"/>
        <v>Y</v>
      </c>
      <c r="N1677" s="42">
        <f t="shared" si="789"/>
        <v>4</v>
      </c>
      <c r="O1677" s="43">
        <f t="shared" si="790"/>
        <v>200000</v>
      </c>
      <c r="P1677" s="43" t="str">
        <f t="shared" si="791"/>
        <v>NA</v>
      </c>
      <c r="Q1677" s="24">
        <f t="shared" si="792"/>
        <v>22779.994600000002</v>
      </c>
      <c r="R1677" s="43">
        <f t="shared" si="793"/>
        <v>0</v>
      </c>
      <c r="S1677" s="24">
        <f t="shared" si="794"/>
        <v>1000000</v>
      </c>
      <c r="T1677" s="25" t="str">
        <f t="shared" si="795"/>
        <v>Y</v>
      </c>
      <c r="U1677" s="44">
        <f t="shared" si="796"/>
        <v>3</v>
      </c>
      <c r="V1677" s="45">
        <f t="shared" si="797"/>
        <v>200000</v>
      </c>
      <c r="W1677" s="45">
        <f t="shared" si="798"/>
        <v>1000000</v>
      </c>
      <c r="X1677" s="28">
        <f t="shared" si="799"/>
        <v>24005.558309480002</v>
      </c>
      <c r="Y1677" s="28">
        <f t="shared" si="800"/>
        <v>0</v>
      </c>
      <c r="Z1677" s="45" t="str">
        <f t="shared" si="801"/>
        <v>NA</v>
      </c>
      <c r="AA1677" s="29" t="str">
        <f t="shared" si="802"/>
        <v>Y</v>
      </c>
      <c r="AB1677" s="46">
        <f t="shared" si="803"/>
        <v>2</v>
      </c>
      <c r="AC1677" s="31">
        <f t="shared" si="804"/>
        <v>200000</v>
      </c>
      <c r="AD1677" s="31">
        <f t="shared" si="805"/>
        <v>1000000</v>
      </c>
      <c r="AE1677" s="31">
        <f t="shared" si="806"/>
        <v>25297.057346530029</v>
      </c>
      <c r="AF1677" s="47">
        <f t="shared" si="807"/>
        <v>0</v>
      </c>
      <c r="AG1677" s="31" t="str">
        <f t="shared" si="808"/>
        <v>NA</v>
      </c>
      <c r="AH1677" s="48">
        <f t="shared" si="809"/>
        <v>1</v>
      </c>
      <c r="AI1677" s="33">
        <f t="shared" si="810"/>
        <v>20000</v>
      </c>
      <c r="AJ1677" s="33">
        <f t="shared" si="811"/>
        <v>65000</v>
      </c>
      <c r="AK1677" s="33">
        <f t="shared" si="812"/>
        <v>20000</v>
      </c>
      <c r="AL1677" s="33">
        <f t="shared" si="813"/>
        <v>6658.0390317733472</v>
      </c>
      <c r="AM1677" s="34">
        <f t="shared" si="814"/>
        <v>6658.0390317733472</v>
      </c>
    </row>
    <row r="1678" spans="1:39" ht="15" customHeight="1" x14ac:dyDescent="0.3">
      <c r="A1678" s="166" t="s">
        <v>4112</v>
      </c>
      <c r="B1678" s="99">
        <v>17423</v>
      </c>
      <c r="C1678" s="99">
        <v>50233</v>
      </c>
      <c r="D1678" s="165">
        <v>44944</v>
      </c>
      <c r="E1678" s="165">
        <v>45265</v>
      </c>
      <c r="F1678" s="166">
        <v>4</v>
      </c>
      <c r="G1678" s="178">
        <v>1.68</v>
      </c>
      <c r="H1678" s="181">
        <v>0.25</v>
      </c>
      <c r="I1678" s="180">
        <v>3.6299999999999999E-2</v>
      </c>
      <c r="J1678" s="21">
        <f t="shared" si="785"/>
        <v>2.3200000000000003</v>
      </c>
      <c r="K1678" s="21" t="str">
        <f t="shared" si="786"/>
        <v>Y</v>
      </c>
      <c r="L1678" s="37" t="str">
        <f t="shared" si="787"/>
        <v>NA</v>
      </c>
      <c r="M1678" s="8" t="str">
        <f t="shared" si="788"/>
        <v>Y</v>
      </c>
      <c r="N1678" s="42">
        <f t="shared" si="789"/>
        <v>10</v>
      </c>
      <c r="O1678" s="43">
        <f t="shared" si="790"/>
        <v>200000</v>
      </c>
      <c r="P1678" s="43" t="str">
        <f t="shared" si="791"/>
        <v>NA</v>
      </c>
      <c r="Q1678" s="24">
        <f t="shared" si="792"/>
        <v>18055.454900000001</v>
      </c>
      <c r="R1678" s="43">
        <f t="shared" si="793"/>
        <v>0</v>
      </c>
      <c r="S1678" s="24">
        <f t="shared" si="794"/>
        <v>1000000</v>
      </c>
      <c r="T1678" s="25" t="str">
        <f t="shared" si="795"/>
        <v>Y</v>
      </c>
      <c r="U1678" s="44">
        <f t="shared" si="796"/>
        <v>9</v>
      </c>
      <c r="V1678" s="45">
        <f t="shared" si="797"/>
        <v>200000</v>
      </c>
      <c r="W1678" s="45">
        <f t="shared" si="798"/>
        <v>1000000</v>
      </c>
      <c r="X1678" s="28">
        <f t="shared" si="799"/>
        <v>18710.867912870002</v>
      </c>
      <c r="Y1678" s="28">
        <f t="shared" si="800"/>
        <v>0</v>
      </c>
      <c r="Z1678" s="45" t="str">
        <f t="shared" si="801"/>
        <v>NA</v>
      </c>
      <c r="AA1678" s="29" t="str">
        <f t="shared" si="802"/>
        <v>Y</v>
      </c>
      <c r="AB1678" s="46">
        <f t="shared" si="803"/>
        <v>8</v>
      </c>
      <c r="AC1678" s="31">
        <f t="shared" si="804"/>
        <v>200000</v>
      </c>
      <c r="AD1678" s="31">
        <f t="shared" si="805"/>
        <v>1000000</v>
      </c>
      <c r="AE1678" s="31">
        <f t="shared" si="806"/>
        <v>19390.072418107182</v>
      </c>
      <c r="AF1678" s="47">
        <f t="shared" si="807"/>
        <v>0</v>
      </c>
      <c r="AG1678" s="31" t="str">
        <f t="shared" si="808"/>
        <v>NA</v>
      </c>
      <c r="AH1678" s="48">
        <f t="shared" si="809"/>
        <v>7</v>
      </c>
      <c r="AI1678" s="33">
        <f t="shared" si="810"/>
        <v>20000</v>
      </c>
      <c r="AJ1678" s="33">
        <f t="shared" si="811"/>
        <v>65000</v>
      </c>
      <c r="AK1678" s="33">
        <f t="shared" si="812"/>
        <v>20000</v>
      </c>
      <c r="AL1678" s="33">
        <f t="shared" si="813"/>
        <v>93.932046884470765</v>
      </c>
      <c r="AM1678" s="34">
        <f t="shared" si="814"/>
        <v>93.932046884470765</v>
      </c>
    </row>
    <row r="1679" spans="1:39" ht="15" customHeight="1" x14ac:dyDescent="0.3">
      <c r="A1679" s="166" t="s">
        <v>4113</v>
      </c>
      <c r="B1679" s="99">
        <v>24004</v>
      </c>
      <c r="C1679" s="99">
        <v>113520</v>
      </c>
      <c r="D1679" s="165">
        <v>44864</v>
      </c>
      <c r="E1679" s="165">
        <v>45058</v>
      </c>
      <c r="F1679" s="166">
        <v>4</v>
      </c>
      <c r="G1679" s="178">
        <v>1.82</v>
      </c>
      <c r="H1679" s="181">
        <v>0.5</v>
      </c>
      <c r="I1679" s="180">
        <v>5.0799999999999998E-2</v>
      </c>
      <c r="J1679" s="21">
        <f t="shared" si="785"/>
        <v>2.1799999999999997</v>
      </c>
      <c r="K1679" s="21" t="str">
        <f t="shared" si="786"/>
        <v>Y</v>
      </c>
      <c r="L1679" s="37" t="str">
        <f t="shared" si="787"/>
        <v>NA</v>
      </c>
      <c r="M1679" s="8" t="str">
        <f t="shared" si="788"/>
        <v>Y</v>
      </c>
      <c r="N1679" s="42">
        <f t="shared" si="789"/>
        <v>5</v>
      </c>
      <c r="O1679" s="43">
        <f t="shared" si="790"/>
        <v>200000</v>
      </c>
      <c r="P1679" s="43" t="str">
        <f t="shared" si="791"/>
        <v>NA</v>
      </c>
      <c r="Q1679" s="24">
        <f t="shared" si="792"/>
        <v>25223.403200000001</v>
      </c>
      <c r="R1679" s="43">
        <f t="shared" si="793"/>
        <v>0</v>
      </c>
      <c r="S1679" s="24">
        <f t="shared" si="794"/>
        <v>1000000</v>
      </c>
      <c r="T1679" s="25" t="str">
        <f t="shared" si="795"/>
        <v>Y</v>
      </c>
      <c r="U1679" s="44">
        <f t="shared" si="796"/>
        <v>4</v>
      </c>
      <c r="V1679" s="45">
        <f t="shared" si="797"/>
        <v>200000</v>
      </c>
      <c r="W1679" s="45">
        <f t="shared" si="798"/>
        <v>1000000</v>
      </c>
      <c r="X1679" s="28">
        <f t="shared" si="799"/>
        <v>26504.75208256</v>
      </c>
      <c r="Y1679" s="28">
        <f t="shared" si="800"/>
        <v>0</v>
      </c>
      <c r="Z1679" s="45" t="str">
        <f t="shared" si="801"/>
        <v>NA</v>
      </c>
      <c r="AA1679" s="29" t="str">
        <f t="shared" si="802"/>
        <v>Y</v>
      </c>
      <c r="AB1679" s="46">
        <f t="shared" si="803"/>
        <v>3</v>
      </c>
      <c r="AC1679" s="31">
        <f t="shared" si="804"/>
        <v>200000</v>
      </c>
      <c r="AD1679" s="31">
        <f t="shared" si="805"/>
        <v>1000000</v>
      </c>
      <c r="AE1679" s="31">
        <f t="shared" si="806"/>
        <v>27851.193488354049</v>
      </c>
      <c r="AF1679" s="47">
        <f t="shared" si="807"/>
        <v>0</v>
      </c>
      <c r="AG1679" s="31" t="str">
        <f t="shared" si="808"/>
        <v>NA</v>
      </c>
      <c r="AH1679" s="48">
        <f t="shared" si="809"/>
        <v>2</v>
      </c>
      <c r="AI1679" s="33">
        <f t="shared" si="810"/>
        <v>20000</v>
      </c>
      <c r="AJ1679" s="33">
        <f t="shared" si="811"/>
        <v>65000</v>
      </c>
      <c r="AK1679" s="33">
        <f t="shared" si="812"/>
        <v>20000</v>
      </c>
      <c r="AL1679" s="33">
        <f t="shared" si="813"/>
        <v>9266.0341175624344</v>
      </c>
      <c r="AM1679" s="34">
        <f t="shared" si="814"/>
        <v>9266.0341175624344</v>
      </c>
    </row>
    <row r="1680" spans="1:39" ht="15" customHeight="1" x14ac:dyDescent="0.3">
      <c r="A1680" s="166" t="s">
        <v>4114</v>
      </c>
      <c r="B1680" s="99">
        <v>14299</v>
      </c>
      <c r="C1680" s="99">
        <v>91860</v>
      </c>
      <c r="D1680" s="165">
        <v>44845</v>
      </c>
      <c r="E1680" s="165">
        <v>45199</v>
      </c>
      <c r="F1680" s="166">
        <v>4</v>
      </c>
      <c r="G1680" s="178">
        <v>0.46</v>
      </c>
      <c r="H1680" s="181">
        <v>0.5</v>
      </c>
      <c r="I1680" s="180">
        <v>6.2100000000000002E-2</v>
      </c>
      <c r="J1680" s="21">
        <f t="shared" si="785"/>
        <v>3.54</v>
      </c>
      <c r="K1680" s="21" t="str">
        <f t="shared" si="786"/>
        <v>Y</v>
      </c>
      <c r="L1680" s="37" t="str">
        <f t="shared" si="787"/>
        <v>NA</v>
      </c>
      <c r="M1680" s="8" t="str">
        <f t="shared" si="788"/>
        <v>Y</v>
      </c>
      <c r="N1680" s="42">
        <f t="shared" si="789"/>
        <v>8</v>
      </c>
      <c r="O1680" s="43">
        <f t="shared" si="790"/>
        <v>200000</v>
      </c>
      <c r="P1680" s="43" t="str">
        <f t="shared" si="791"/>
        <v>NA</v>
      </c>
      <c r="Q1680" s="24">
        <f t="shared" si="792"/>
        <v>15186.967900000001</v>
      </c>
      <c r="R1680" s="43">
        <f t="shared" si="793"/>
        <v>0</v>
      </c>
      <c r="S1680" s="24">
        <f t="shared" si="794"/>
        <v>1000000</v>
      </c>
      <c r="T1680" s="25" t="str">
        <f t="shared" si="795"/>
        <v>Y</v>
      </c>
      <c r="U1680" s="44">
        <f t="shared" si="796"/>
        <v>7</v>
      </c>
      <c r="V1680" s="45">
        <f t="shared" si="797"/>
        <v>200000</v>
      </c>
      <c r="W1680" s="45">
        <f t="shared" si="798"/>
        <v>1000000</v>
      </c>
      <c r="X1680" s="28">
        <f t="shared" si="799"/>
        <v>16130.078606590003</v>
      </c>
      <c r="Y1680" s="28">
        <f t="shared" si="800"/>
        <v>0</v>
      </c>
      <c r="Z1680" s="45" t="str">
        <f t="shared" si="801"/>
        <v>NA</v>
      </c>
      <c r="AA1680" s="29" t="str">
        <f t="shared" si="802"/>
        <v>Y</v>
      </c>
      <c r="AB1680" s="46">
        <f t="shared" si="803"/>
        <v>6</v>
      </c>
      <c r="AC1680" s="31">
        <f t="shared" si="804"/>
        <v>200000</v>
      </c>
      <c r="AD1680" s="31">
        <f t="shared" si="805"/>
        <v>1000000</v>
      </c>
      <c r="AE1680" s="31">
        <f t="shared" si="806"/>
        <v>17131.756488059244</v>
      </c>
      <c r="AF1680" s="47">
        <f t="shared" si="807"/>
        <v>0</v>
      </c>
      <c r="AG1680" s="31" t="str">
        <f t="shared" si="808"/>
        <v>NA</v>
      </c>
      <c r="AH1680" s="48">
        <f t="shared" si="809"/>
        <v>5</v>
      </c>
      <c r="AI1680" s="33">
        <f t="shared" si="810"/>
        <v>20000</v>
      </c>
      <c r="AJ1680" s="33">
        <f t="shared" si="811"/>
        <v>65000</v>
      </c>
      <c r="AK1680" s="33">
        <f t="shared" si="812"/>
        <v>18195.638565967722</v>
      </c>
      <c r="AL1680" s="33">
        <f t="shared" si="813"/>
        <v>0</v>
      </c>
      <c r="AM1680" s="34">
        <f t="shared" si="814"/>
        <v>0</v>
      </c>
    </row>
    <row r="1681" spans="1:39" ht="15" customHeight="1" x14ac:dyDescent="0.3">
      <c r="A1681" s="166" t="s">
        <v>4115</v>
      </c>
      <c r="B1681" s="99">
        <v>9828</v>
      </c>
      <c r="C1681" s="99">
        <v>23029</v>
      </c>
      <c r="D1681" s="165">
        <v>46110</v>
      </c>
      <c r="E1681" s="165">
        <v>46265</v>
      </c>
      <c r="F1681" s="166">
        <v>4</v>
      </c>
      <c r="G1681" s="178">
        <v>2.48</v>
      </c>
      <c r="H1681" s="181">
        <v>0.25</v>
      </c>
      <c r="I1681" s="180">
        <v>4.6899999999999997E-2</v>
      </c>
      <c r="J1681" s="21">
        <f t="shared" si="785"/>
        <v>1.52</v>
      </c>
      <c r="K1681" s="21" t="str">
        <f t="shared" si="786"/>
        <v>Y</v>
      </c>
      <c r="L1681" s="37" t="str">
        <f t="shared" si="787"/>
        <v>NA</v>
      </c>
      <c r="M1681" s="8" t="str">
        <f t="shared" si="788"/>
        <v>Y</v>
      </c>
      <c r="N1681" s="42">
        <f t="shared" si="789"/>
        <v>7</v>
      </c>
      <c r="O1681" s="43">
        <f t="shared" si="790"/>
        <v>200000</v>
      </c>
      <c r="P1681" s="43" t="str">
        <f t="shared" si="791"/>
        <v>NA</v>
      </c>
      <c r="Q1681" s="24">
        <f t="shared" si="792"/>
        <v>10288.933199999999</v>
      </c>
      <c r="R1681" s="43">
        <f t="shared" si="793"/>
        <v>0</v>
      </c>
      <c r="S1681" s="24">
        <f t="shared" si="794"/>
        <v>1000000</v>
      </c>
      <c r="T1681" s="25" t="str">
        <f t="shared" si="795"/>
        <v>Y</v>
      </c>
      <c r="U1681" s="44">
        <f t="shared" si="796"/>
        <v>6</v>
      </c>
      <c r="V1681" s="45">
        <f t="shared" si="797"/>
        <v>200000</v>
      </c>
      <c r="W1681" s="45">
        <f t="shared" si="798"/>
        <v>1000000</v>
      </c>
      <c r="X1681" s="28">
        <f t="shared" si="799"/>
        <v>10771.48416708</v>
      </c>
      <c r="Y1681" s="28">
        <f t="shared" si="800"/>
        <v>0</v>
      </c>
      <c r="Z1681" s="45" t="str">
        <f t="shared" si="801"/>
        <v>NA</v>
      </c>
      <c r="AA1681" s="29" t="str">
        <f t="shared" si="802"/>
        <v>N</v>
      </c>
      <c r="AB1681" s="46">
        <f t="shared" si="803"/>
        <v>5</v>
      </c>
      <c r="AC1681" s="31">
        <f t="shared" si="804"/>
        <v>20000</v>
      </c>
      <c r="AD1681" s="31">
        <f t="shared" si="805"/>
        <v>65000</v>
      </c>
      <c r="AE1681" s="31">
        <f t="shared" si="806"/>
        <v>11276.66677451605</v>
      </c>
      <c r="AF1681" s="47">
        <f t="shared" si="807"/>
        <v>0</v>
      </c>
      <c r="AG1681" s="31">
        <f t="shared" si="808"/>
        <v>9633.9158584039487</v>
      </c>
      <c r="AH1681" s="48">
        <f t="shared" si="809"/>
        <v>4</v>
      </c>
      <c r="AI1681" s="33">
        <f t="shared" si="810"/>
        <v>20000</v>
      </c>
      <c r="AJ1681" s="33">
        <f t="shared" si="811"/>
        <v>65000</v>
      </c>
      <c r="AK1681" s="33">
        <f t="shared" si="812"/>
        <v>9633.9158584039487</v>
      </c>
      <c r="AL1681" s="33">
        <f t="shared" si="813"/>
        <v>2171.6265878369031</v>
      </c>
      <c r="AM1681" s="34">
        <f t="shared" si="814"/>
        <v>2171.6265878369031</v>
      </c>
    </row>
    <row r="1682" spans="1:39" ht="15" customHeight="1" x14ac:dyDescent="0.3">
      <c r="A1682" s="166" t="s">
        <v>4116</v>
      </c>
      <c r="B1682" s="99">
        <v>17582</v>
      </c>
      <c r="C1682" s="99">
        <v>92381</v>
      </c>
      <c r="D1682" s="165">
        <v>45386</v>
      </c>
      <c r="E1682" s="165">
        <v>45540</v>
      </c>
      <c r="F1682" s="166">
        <v>2</v>
      </c>
      <c r="G1682" s="178">
        <v>1.35</v>
      </c>
      <c r="H1682" s="181">
        <v>0.25</v>
      </c>
      <c r="I1682" s="180">
        <v>7.7499999999999999E-2</v>
      </c>
      <c r="J1682" s="21">
        <f t="shared" si="785"/>
        <v>0.64999999999999991</v>
      </c>
      <c r="K1682" s="21" t="str">
        <f t="shared" si="786"/>
        <v>Y</v>
      </c>
      <c r="L1682" s="37" t="str">
        <f t="shared" si="787"/>
        <v>NA</v>
      </c>
      <c r="M1682" s="8" t="str">
        <f t="shared" si="788"/>
        <v>Y</v>
      </c>
      <c r="N1682" s="42">
        <f t="shared" si="789"/>
        <v>3</v>
      </c>
      <c r="O1682" s="43">
        <f t="shared" si="790"/>
        <v>200000</v>
      </c>
      <c r="P1682" s="43" t="str">
        <f t="shared" si="791"/>
        <v>NA</v>
      </c>
      <c r="Q1682" s="24">
        <f t="shared" si="792"/>
        <v>18944.605</v>
      </c>
      <c r="R1682" s="43">
        <f t="shared" si="793"/>
        <v>0</v>
      </c>
      <c r="S1682" s="24">
        <f t="shared" si="794"/>
        <v>1000000</v>
      </c>
      <c r="T1682" s="25" t="str">
        <f t="shared" si="795"/>
        <v>N</v>
      </c>
      <c r="U1682" s="44">
        <f t="shared" si="796"/>
        <v>2</v>
      </c>
      <c r="V1682" s="45">
        <f t="shared" si="797"/>
        <v>20000</v>
      </c>
      <c r="W1682" s="45">
        <f t="shared" si="798"/>
        <v>65000</v>
      </c>
      <c r="X1682" s="28">
        <f t="shared" si="799"/>
        <v>0</v>
      </c>
      <c r="Y1682" s="28">
        <f t="shared" si="800"/>
        <v>20412.811887499996</v>
      </c>
      <c r="Z1682" s="45">
        <f t="shared" si="801"/>
        <v>0</v>
      </c>
      <c r="AA1682" s="29" t="str">
        <f t="shared" si="802"/>
        <v>N</v>
      </c>
      <c r="AB1682" s="46">
        <f t="shared" si="803"/>
        <v>1</v>
      </c>
      <c r="AC1682" s="31">
        <f t="shared" si="804"/>
        <v>20000</v>
      </c>
      <c r="AD1682" s="31">
        <f t="shared" si="805"/>
        <v>65000</v>
      </c>
      <c r="AE1682" s="31">
        <f t="shared" si="806"/>
        <v>0</v>
      </c>
      <c r="AF1682" s="47">
        <f t="shared" si="807"/>
        <v>21994.804808781246</v>
      </c>
      <c r="AG1682" s="31">
        <f t="shared" si="808"/>
        <v>0</v>
      </c>
      <c r="AH1682" s="48">
        <f t="shared" si="809"/>
        <v>0</v>
      </c>
      <c r="AI1682" s="33">
        <f t="shared" si="810"/>
        <v>0</v>
      </c>
      <c r="AJ1682" s="33">
        <f t="shared" si="811"/>
        <v>0</v>
      </c>
      <c r="AK1682" s="33">
        <f t="shared" si="812"/>
        <v>0</v>
      </c>
      <c r="AL1682" s="33">
        <f t="shared" si="813"/>
        <v>0</v>
      </c>
      <c r="AM1682" s="34">
        <f t="shared" si="814"/>
        <v>42407.616696281242</v>
      </c>
    </row>
    <row r="1683" spans="1:39" ht="15" customHeight="1" x14ac:dyDescent="0.3">
      <c r="A1683" s="166" t="s">
        <v>4117</v>
      </c>
      <c r="B1683" s="99">
        <v>12170</v>
      </c>
      <c r="C1683" s="99">
        <v>45223</v>
      </c>
      <c r="D1683" s="165">
        <v>44558</v>
      </c>
      <c r="E1683" s="165">
        <v>44853</v>
      </c>
      <c r="F1683" s="166">
        <v>4</v>
      </c>
      <c r="G1683" s="178">
        <v>0.3</v>
      </c>
      <c r="H1683" s="181">
        <v>0.5</v>
      </c>
      <c r="I1683" s="180">
        <v>7.9200000000000007E-2</v>
      </c>
      <c r="J1683" s="21">
        <f t="shared" si="785"/>
        <v>3.7</v>
      </c>
      <c r="K1683" s="21" t="str">
        <f t="shared" si="786"/>
        <v>Y</v>
      </c>
      <c r="L1683" s="37" t="str">
        <f t="shared" si="787"/>
        <v>NA</v>
      </c>
      <c r="M1683" s="8" t="str">
        <f t="shared" si="788"/>
        <v>Y</v>
      </c>
      <c r="N1683" s="42">
        <f t="shared" si="789"/>
        <v>8</v>
      </c>
      <c r="O1683" s="43">
        <f t="shared" si="790"/>
        <v>200000</v>
      </c>
      <c r="P1683" s="43" t="str">
        <f t="shared" si="791"/>
        <v>NA</v>
      </c>
      <c r="Q1683" s="24">
        <f t="shared" si="792"/>
        <v>13133.864</v>
      </c>
      <c r="R1683" s="43">
        <f t="shared" si="793"/>
        <v>0</v>
      </c>
      <c r="S1683" s="24">
        <f t="shared" si="794"/>
        <v>1000000</v>
      </c>
      <c r="T1683" s="25" t="str">
        <f t="shared" si="795"/>
        <v>Y</v>
      </c>
      <c r="U1683" s="44">
        <f t="shared" si="796"/>
        <v>7</v>
      </c>
      <c r="V1683" s="45">
        <f t="shared" si="797"/>
        <v>200000</v>
      </c>
      <c r="W1683" s="45">
        <f t="shared" si="798"/>
        <v>1000000</v>
      </c>
      <c r="X1683" s="28">
        <f t="shared" si="799"/>
        <v>14174.066028799998</v>
      </c>
      <c r="Y1683" s="28">
        <f t="shared" si="800"/>
        <v>0</v>
      </c>
      <c r="Z1683" s="45" t="str">
        <f t="shared" si="801"/>
        <v>NA</v>
      </c>
      <c r="AA1683" s="29" t="str">
        <f t="shared" si="802"/>
        <v>Y</v>
      </c>
      <c r="AB1683" s="46">
        <f t="shared" si="803"/>
        <v>6</v>
      </c>
      <c r="AC1683" s="31">
        <f t="shared" si="804"/>
        <v>200000</v>
      </c>
      <c r="AD1683" s="31">
        <f t="shared" si="805"/>
        <v>1000000</v>
      </c>
      <c r="AE1683" s="31">
        <f t="shared" si="806"/>
        <v>15296.652058280957</v>
      </c>
      <c r="AF1683" s="47">
        <f t="shared" si="807"/>
        <v>0</v>
      </c>
      <c r="AG1683" s="31" t="str">
        <f t="shared" si="808"/>
        <v>NA</v>
      </c>
      <c r="AH1683" s="48">
        <f t="shared" si="809"/>
        <v>5</v>
      </c>
      <c r="AI1683" s="33">
        <f t="shared" si="810"/>
        <v>20000</v>
      </c>
      <c r="AJ1683" s="33">
        <f t="shared" si="811"/>
        <v>65000</v>
      </c>
      <c r="AK1683" s="33">
        <f t="shared" si="812"/>
        <v>16508.146901296808</v>
      </c>
      <c r="AL1683" s="33">
        <f t="shared" si="813"/>
        <v>0</v>
      </c>
      <c r="AM1683" s="34">
        <f t="shared" si="814"/>
        <v>0</v>
      </c>
    </row>
    <row r="1684" spans="1:39" ht="15" customHeight="1" x14ac:dyDescent="0.3">
      <c r="A1684" s="166" t="s">
        <v>4118</v>
      </c>
      <c r="B1684" s="99">
        <v>9369</v>
      </c>
      <c r="C1684" s="99">
        <v>80270</v>
      </c>
      <c r="D1684" s="165">
        <v>44837</v>
      </c>
      <c r="E1684" s="165">
        <v>45138</v>
      </c>
      <c r="F1684" s="166">
        <v>4</v>
      </c>
      <c r="G1684" s="178">
        <v>3.81</v>
      </c>
      <c r="H1684" s="181">
        <v>1</v>
      </c>
      <c r="I1684" s="180">
        <v>5.79E-2</v>
      </c>
      <c r="J1684" s="21">
        <f t="shared" si="785"/>
        <v>0.18999999999999995</v>
      </c>
      <c r="K1684" s="21" t="str">
        <f t="shared" si="786"/>
        <v>Y</v>
      </c>
      <c r="L1684" s="37" t="str">
        <f t="shared" si="787"/>
        <v>NA</v>
      </c>
      <c r="M1684" s="8" t="str">
        <f t="shared" si="788"/>
        <v>Y</v>
      </c>
      <c r="N1684" s="42">
        <f t="shared" si="789"/>
        <v>1</v>
      </c>
      <c r="O1684" s="43">
        <f t="shared" si="790"/>
        <v>200000</v>
      </c>
      <c r="P1684" s="43" t="str">
        <f t="shared" si="791"/>
        <v>NA</v>
      </c>
      <c r="Q1684" s="24">
        <f t="shared" si="792"/>
        <v>9911.4651000000013</v>
      </c>
      <c r="R1684" s="43">
        <f t="shared" si="793"/>
        <v>0</v>
      </c>
      <c r="S1684" s="24">
        <f t="shared" si="794"/>
        <v>1000000</v>
      </c>
      <c r="T1684" s="25" t="str">
        <f t="shared" si="795"/>
        <v>N</v>
      </c>
      <c r="U1684" s="44">
        <f t="shared" si="796"/>
        <v>0</v>
      </c>
      <c r="V1684" s="45">
        <f t="shared" si="797"/>
        <v>0</v>
      </c>
      <c r="W1684" s="45">
        <f t="shared" si="798"/>
        <v>0</v>
      </c>
      <c r="X1684" s="28">
        <f t="shared" si="799"/>
        <v>0</v>
      </c>
      <c r="Y1684" s="28">
        <f t="shared" si="800"/>
        <v>0</v>
      </c>
      <c r="Z1684" s="45">
        <f t="shared" si="801"/>
        <v>0</v>
      </c>
      <c r="AA1684" s="29" t="str">
        <f t="shared" si="802"/>
        <v>N</v>
      </c>
      <c r="AB1684" s="46">
        <f t="shared" si="803"/>
        <v>0</v>
      </c>
      <c r="AC1684" s="31">
        <f t="shared" si="804"/>
        <v>0</v>
      </c>
      <c r="AD1684" s="31">
        <f t="shared" si="805"/>
        <v>0</v>
      </c>
      <c r="AE1684" s="31">
        <f t="shared" si="806"/>
        <v>0</v>
      </c>
      <c r="AF1684" s="47">
        <f t="shared" si="807"/>
        <v>0</v>
      </c>
      <c r="AG1684" s="31">
        <f t="shared" si="808"/>
        <v>0</v>
      </c>
      <c r="AH1684" s="48">
        <f t="shared" si="809"/>
        <v>0</v>
      </c>
      <c r="AI1684" s="33">
        <f t="shared" si="810"/>
        <v>0</v>
      </c>
      <c r="AJ1684" s="33">
        <f t="shared" si="811"/>
        <v>0</v>
      </c>
      <c r="AK1684" s="33">
        <f t="shared" si="812"/>
        <v>0</v>
      </c>
      <c r="AL1684" s="33">
        <f t="shared" si="813"/>
        <v>0</v>
      </c>
      <c r="AM1684" s="34">
        <f t="shared" si="814"/>
        <v>0</v>
      </c>
    </row>
    <row r="1685" spans="1:39" ht="15" customHeight="1" x14ac:dyDescent="0.3">
      <c r="A1685" s="166" t="s">
        <v>4119</v>
      </c>
      <c r="B1685" s="99">
        <v>22952</v>
      </c>
      <c r="C1685" s="99">
        <v>91398</v>
      </c>
      <c r="D1685" s="165">
        <v>45879</v>
      </c>
      <c r="E1685" s="165">
        <v>46152</v>
      </c>
      <c r="F1685" s="166">
        <v>4</v>
      </c>
      <c r="G1685" s="178">
        <v>1.1100000000000001</v>
      </c>
      <c r="H1685" s="181">
        <v>0.5</v>
      </c>
      <c r="I1685" s="180">
        <v>7.3800000000000004E-2</v>
      </c>
      <c r="J1685" s="21">
        <f t="shared" si="785"/>
        <v>2.8899999999999997</v>
      </c>
      <c r="K1685" s="21" t="str">
        <f t="shared" si="786"/>
        <v>Y</v>
      </c>
      <c r="L1685" s="37" t="str">
        <f t="shared" si="787"/>
        <v>NA</v>
      </c>
      <c r="M1685" s="8" t="str">
        <f t="shared" si="788"/>
        <v>Y</v>
      </c>
      <c r="N1685" s="42">
        <f t="shared" si="789"/>
        <v>6</v>
      </c>
      <c r="O1685" s="43">
        <f t="shared" si="790"/>
        <v>200000</v>
      </c>
      <c r="P1685" s="43" t="str">
        <f t="shared" si="791"/>
        <v>NA</v>
      </c>
      <c r="Q1685" s="24">
        <f t="shared" si="792"/>
        <v>24645.857600000003</v>
      </c>
      <c r="R1685" s="43">
        <f t="shared" si="793"/>
        <v>0</v>
      </c>
      <c r="S1685" s="24">
        <f t="shared" si="794"/>
        <v>1000000</v>
      </c>
      <c r="T1685" s="25" t="str">
        <f t="shared" si="795"/>
        <v>Y</v>
      </c>
      <c r="U1685" s="44">
        <f t="shared" si="796"/>
        <v>5</v>
      </c>
      <c r="V1685" s="45">
        <f t="shared" si="797"/>
        <v>200000</v>
      </c>
      <c r="W1685" s="45">
        <f t="shared" si="798"/>
        <v>1000000</v>
      </c>
      <c r="X1685" s="28">
        <f t="shared" si="799"/>
        <v>26464.721890880006</v>
      </c>
      <c r="Y1685" s="28">
        <f t="shared" si="800"/>
        <v>0</v>
      </c>
      <c r="Z1685" s="45" t="str">
        <f t="shared" si="801"/>
        <v>NA</v>
      </c>
      <c r="AA1685" s="29" t="str">
        <f t="shared" si="802"/>
        <v>Y</v>
      </c>
      <c r="AB1685" s="46">
        <f t="shared" si="803"/>
        <v>4</v>
      </c>
      <c r="AC1685" s="31">
        <f t="shared" si="804"/>
        <v>200000</v>
      </c>
      <c r="AD1685" s="31">
        <f t="shared" si="805"/>
        <v>1000000</v>
      </c>
      <c r="AE1685" s="31">
        <f t="shared" si="806"/>
        <v>28417.818366426953</v>
      </c>
      <c r="AF1685" s="47">
        <f t="shared" si="807"/>
        <v>0</v>
      </c>
      <c r="AG1685" s="31" t="str">
        <f t="shared" si="808"/>
        <v>NA</v>
      </c>
      <c r="AH1685" s="48">
        <f t="shared" si="809"/>
        <v>3</v>
      </c>
      <c r="AI1685" s="33">
        <f t="shared" si="810"/>
        <v>20000</v>
      </c>
      <c r="AJ1685" s="33">
        <f t="shared" si="811"/>
        <v>65000</v>
      </c>
      <c r="AK1685" s="33">
        <f t="shared" si="812"/>
        <v>20000</v>
      </c>
      <c r="AL1685" s="33">
        <f t="shared" si="813"/>
        <v>10515.053361869264</v>
      </c>
      <c r="AM1685" s="34">
        <f t="shared" si="814"/>
        <v>10515.053361869264</v>
      </c>
    </row>
    <row r="1686" spans="1:39" ht="15" customHeight="1" x14ac:dyDescent="0.3">
      <c r="A1686" s="166" t="s">
        <v>4120</v>
      </c>
      <c r="B1686" s="99">
        <v>20879</v>
      </c>
      <c r="C1686" s="99">
        <v>62237</v>
      </c>
      <c r="D1686" s="165">
        <v>45642</v>
      </c>
      <c r="E1686" s="165">
        <v>45897</v>
      </c>
      <c r="F1686" s="166">
        <v>2</v>
      </c>
      <c r="G1686" s="178">
        <v>1.46</v>
      </c>
      <c r="H1686" s="181">
        <v>0.5</v>
      </c>
      <c r="I1686" s="180">
        <v>3.4000000000000002E-2</v>
      </c>
      <c r="J1686" s="21">
        <f t="shared" si="785"/>
        <v>0.54</v>
      </c>
      <c r="K1686" s="21" t="str">
        <f t="shared" si="786"/>
        <v>Y</v>
      </c>
      <c r="L1686" s="37" t="str">
        <f t="shared" si="787"/>
        <v>NA</v>
      </c>
      <c r="M1686" s="8" t="str">
        <f t="shared" si="788"/>
        <v>Y</v>
      </c>
      <c r="N1686" s="42">
        <f t="shared" si="789"/>
        <v>2</v>
      </c>
      <c r="O1686" s="43">
        <f t="shared" si="790"/>
        <v>200000</v>
      </c>
      <c r="P1686" s="43" t="str">
        <f t="shared" si="791"/>
        <v>NA</v>
      </c>
      <c r="Q1686" s="24">
        <f t="shared" si="792"/>
        <v>21588.886000000002</v>
      </c>
      <c r="R1686" s="43">
        <f t="shared" si="793"/>
        <v>0</v>
      </c>
      <c r="S1686" s="24">
        <f t="shared" si="794"/>
        <v>1000000</v>
      </c>
      <c r="T1686" s="25" t="str">
        <f t="shared" si="795"/>
        <v>N</v>
      </c>
      <c r="U1686" s="44">
        <f t="shared" si="796"/>
        <v>1</v>
      </c>
      <c r="V1686" s="45">
        <f t="shared" si="797"/>
        <v>20000</v>
      </c>
      <c r="W1686" s="45">
        <f t="shared" si="798"/>
        <v>65000</v>
      </c>
      <c r="X1686" s="28">
        <f t="shared" si="799"/>
        <v>2763</v>
      </c>
      <c r="Y1686" s="28">
        <f t="shared" si="800"/>
        <v>19559.908124000001</v>
      </c>
      <c r="Z1686" s="45">
        <f t="shared" si="801"/>
        <v>0</v>
      </c>
      <c r="AA1686" s="29" t="str">
        <f t="shared" si="802"/>
        <v>N</v>
      </c>
      <c r="AB1686" s="46">
        <f t="shared" si="803"/>
        <v>0</v>
      </c>
      <c r="AC1686" s="31">
        <f t="shared" si="804"/>
        <v>0</v>
      </c>
      <c r="AD1686" s="31">
        <f t="shared" si="805"/>
        <v>0</v>
      </c>
      <c r="AE1686" s="31">
        <f t="shared" si="806"/>
        <v>0</v>
      </c>
      <c r="AF1686" s="47">
        <f t="shared" si="807"/>
        <v>0</v>
      </c>
      <c r="AG1686" s="31">
        <f t="shared" si="808"/>
        <v>0</v>
      </c>
      <c r="AH1686" s="48">
        <f t="shared" si="809"/>
        <v>0</v>
      </c>
      <c r="AI1686" s="33">
        <f t="shared" si="810"/>
        <v>0</v>
      </c>
      <c r="AJ1686" s="33">
        <f t="shared" si="811"/>
        <v>0</v>
      </c>
      <c r="AK1686" s="33">
        <f t="shared" si="812"/>
        <v>0</v>
      </c>
      <c r="AL1686" s="33">
        <f t="shared" si="813"/>
        <v>0</v>
      </c>
      <c r="AM1686" s="34">
        <f t="shared" si="814"/>
        <v>19559.908124000001</v>
      </c>
    </row>
    <row r="1687" spans="1:39" ht="15" customHeight="1" x14ac:dyDescent="0.3">
      <c r="A1687" s="166" t="s">
        <v>4121</v>
      </c>
      <c r="B1687" s="99">
        <v>7640</v>
      </c>
      <c r="C1687" s="99">
        <v>35776</v>
      </c>
      <c r="D1687" s="165">
        <v>45896</v>
      </c>
      <c r="E1687" s="165">
        <v>46044</v>
      </c>
      <c r="F1687" s="166">
        <v>4</v>
      </c>
      <c r="G1687" s="178">
        <v>2.81</v>
      </c>
      <c r="H1687" s="181">
        <v>0.5</v>
      </c>
      <c r="I1687" s="180">
        <v>1.95E-2</v>
      </c>
      <c r="J1687" s="21">
        <f t="shared" si="785"/>
        <v>1.19</v>
      </c>
      <c r="K1687" s="21" t="str">
        <f t="shared" si="786"/>
        <v>Y</v>
      </c>
      <c r="L1687" s="37" t="str">
        <f t="shared" si="787"/>
        <v>NA</v>
      </c>
      <c r="M1687" s="8" t="str">
        <f t="shared" si="788"/>
        <v>Y</v>
      </c>
      <c r="N1687" s="42">
        <f t="shared" si="789"/>
        <v>3</v>
      </c>
      <c r="O1687" s="43">
        <f t="shared" si="790"/>
        <v>200000</v>
      </c>
      <c r="P1687" s="43" t="str">
        <f t="shared" si="791"/>
        <v>NA</v>
      </c>
      <c r="Q1687" s="24">
        <f t="shared" si="792"/>
        <v>7788.9800000000005</v>
      </c>
      <c r="R1687" s="43">
        <f t="shared" si="793"/>
        <v>0</v>
      </c>
      <c r="S1687" s="24">
        <f t="shared" si="794"/>
        <v>1000000</v>
      </c>
      <c r="T1687" s="25" t="str">
        <f t="shared" si="795"/>
        <v>Y</v>
      </c>
      <c r="U1687" s="44">
        <f t="shared" si="796"/>
        <v>2</v>
      </c>
      <c r="V1687" s="45">
        <f t="shared" si="797"/>
        <v>200000</v>
      </c>
      <c r="W1687" s="45">
        <f t="shared" si="798"/>
        <v>1000000</v>
      </c>
      <c r="X1687" s="28">
        <f t="shared" si="799"/>
        <v>7940.8651100000006</v>
      </c>
      <c r="Y1687" s="28">
        <f t="shared" si="800"/>
        <v>0</v>
      </c>
      <c r="Z1687" s="45" t="str">
        <f t="shared" si="801"/>
        <v>NA</v>
      </c>
      <c r="AA1687" s="29" t="str">
        <f t="shared" si="802"/>
        <v>N</v>
      </c>
      <c r="AB1687" s="46">
        <f t="shared" si="803"/>
        <v>1</v>
      </c>
      <c r="AC1687" s="31">
        <f t="shared" si="804"/>
        <v>20000</v>
      </c>
      <c r="AD1687" s="31">
        <f t="shared" si="805"/>
        <v>65000</v>
      </c>
      <c r="AE1687" s="31">
        <f t="shared" si="806"/>
        <v>8095.7119796450015</v>
      </c>
      <c r="AF1687" s="47">
        <f t="shared" si="807"/>
        <v>0</v>
      </c>
      <c r="AG1687" s="31">
        <f t="shared" si="808"/>
        <v>5398.4429103549983</v>
      </c>
      <c r="AH1687" s="48">
        <f t="shared" si="809"/>
        <v>0</v>
      </c>
      <c r="AI1687" s="33">
        <f t="shared" si="810"/>
        <v>0</v>
      </c>
      <c r="AJ1687" s="33">
        <f t="shared" si="811"/>
        <v>0</v>
      </c>
      <c r="AK1687" s="33">
        <f t="shared" si="812"/>
        <v>0</v>
      </c>
      <c r="AL1687" s="33">
        <f t="shared" si="813"/>
        <v>0</v>
      </c>
      <c r="AM1687" s="34">
        <f t="shared" si="814"/>
        <v>0</v>
      </c>
    </row>
    <row r="1688" spans="1:39" ht="15" customHeight="1" x14ac:dyDescent="0.3">
      <c r="A1688" s="166" t="s">
        <v>4122</v>
      </c>
      <c r="B1688" s="99">
        <v>22780</v>
      </c>
      <c r="C1688" s="99">
        <v>93849</v>
      </c>
      <c r="D1688" s="165">
        <v>45353</v>
      </c>
      <c r="E1688" s="165">
        <v>45414</v>
      </c>
      <c r="F1688" s="166">
        <v>2</v>
      </c>
      <c r="G1688" s="178">
        <v>1.68</v>
      </c>
      <c r="H1688" s="181">
        <v>1</v>
      </c>
      <c r="I1688" s="180">
        <v>7.8299999999999995E-2</v>
      </c>
      <c r="J1688" s="21">
        <f t="shared" si="785"/>
        <v>0.32000000000000006</v>
      </c>
      <c r="K1688" s="21" t="str">
        <f t="shared" si="786"/>
        <v>Y</v>
      </c>
      <c r="L1688" s="37" t="str">
        <f t="shared" si="787"/>
        <v>NA</v>
      </c>
      <c r="M1688" s="8" t="str">
        <f t="shared" si="788"/>
        <v>Y</v>
      </c>
      <c r="N1688" s="42">
        <f t="shared" si="789"/>
        <v>1</v>
      </c>
      <c r="O1688" s="43">
        <f t="shared" si="790"/>
        <v>200000</v>
      </c>
      <c r="P1688" s="43" t="str">
        <f t="shared" si="791"/>
        <v>NA</v>
      </c>
      <c r="Q1688" s="24">
        <f t="shared" si="792"/>
        <v>24563.673999999999</v>
      </c>
      <c r="R1688" s="43">
        <f t="shared" si="793"/>
        <v>0</v>
      </c>
      <c r="S1688" s="24">
        <f t="shared" si="794"/>
        <v>1000000</v>
      </c>
      <c r="T1688" s="25" t="str">
        <f t="shared" si="795"/>
        <v>N</v>
      </c>
      <c r="U1688" s="44">
        <f t="shared" si="796"/>
        <v>0</v>
      </c>
      <c r="V1688" s="45">
        <f t="shared" si="797"/>
        <v>0</v>
      </c>
      <c r="W1688" s="45">
        <f t="shared" si="798"/>
        <v>0</v>
      </c>
      <c r="X1688" s="28">
        <f t="shared" si="799"/>
        <v>0</v>
      </c>
      <c r="Y1688" s="28">
        <f t="shared" si="800"/>
        <v>0</v>
      </c>
      <c r="Z1688" s="45">
        <f t="shared" si="801"/>
        <v>0</v>
      </c>
      <c r="AA1688" s="29" t="str">
        <f t="shared" si="802"/>
        <v>N</v>
      </c>
      <c r="AB1688" s="46">
        <f t="shared" si="803"/>
        <v>0</v>
      </c>
      <c r="AC1688" s="31">
        <f t="shared" si="804"/>
        <v>0</v>
      </c>
      <c r="AD1688" s="31">
        <f t="shared" si="805"/>
        <v>0</v>
      </c>
      <c r="AE1688" s="31">
        <f t="shared" si="806"/>
        <v>0</v>
      </c>
      <c r="AF1688" s="47">
        <f t="shared" si="807"/>
        <v>0</v>
      </c>
      <c r="AG1688" s="31">
        <f t="shared" si="808"/>
        <v>0</v>
      </c>
      <c r="AH1688" s="48">
        <f t="shared" si="809"/>
        <v>0</v>
      </c>
      <c r="AI1688" s="33">
        <f t="shared" si="810"/>
        <v>0</v>
      </c>
      <c r="AJ1688" s="33">
        <f t="shared" si="811"/>
        <v>0</v>
      </c>
      <c r="AK1688" s="33">
        <f t="shared" si="812"/>
        <v>0</v>
      </c>
      <c r="AL1688" s="33">
        <f t="shared" si="813"/>
        <v>0</v>
      </c>
      <c r="AM1688" s="34">
        <f t="shared" si="814"/>
        <v>0</v>
      </c>
    </row>
    <row r="1689" spans="1:39" ht="15" customHeight="1" x14ac:dyDescent="0.3">
      <c r="A1689" s="166" t="s">
        <v>4123</v>
      </c>
      <c r="B1689" s="99">
        <v>23864</v>
      </c>
      <c r="C1689" s="99">
        <v>83721</v>
      </c>
      <c r="D1689" s="165">
        <v>45228</v>
      </c>
      <c r="E1689" s="165">
        <v>45261</v>
      </c>
      <c r="F1689" s="166">
        <v>4</v>
      </c>
      <c r="G1689" s="178">
        <v>1.26</v>
      </c>
      <c r="H1689" s="181">
        <v>1</v>
      </c>
      <c r="I1689" s="180">
        <v>7.4700000000000003E-2</v>
      </c>
      <c r="J1689" s="21">
        <f t="shared" si="785"/>
        <v>2.74</v>
      </c>
      <c r="K1689" s="21" t="str">
        <f t="shared" si="786"/>
        <v>Y</v>
      </c>
      <c r="L1689" s="37" t="str">
        <f t="shared" si="787"/>
        <v>NA</v>
      </c>
      <c r="M1689" s="8" t="str">
        <f t="shared" si="788"/>
        <v>Y</v>
      </c>
      <c r="N1689" s="42">
        <f t="shared" si="789"/>
        <v>3</v>
      </c>
      <c r="O1689" s="43">
        <f t="shared" si="790"/>
        <v>200000</v>
      </c>
      <c r="P1689" s="43" t="str">
        <f t="shared" si="791"/>
        <v>NA</v>
      </c>
      <c r="Q1689" s="24">
        <f t="shared" si="792"/>
        <v>25646.640800000001</v>
      </c>
      <c r="R1689" s="43">
        <f t="shared" si="793"/>
        <v>0</v>
      </c>
      <c r="S1689" s="24">
        <f t="shared" si="794"/>
        <v>1000000</v>
      </c>
      <c r="T1689" s="25" t="str">
        <f t="shared" si="795"/>
        <v>Y</v>
      </c>
      <c r="U1689" s="44">
        <f t="shared" si="796"/>
        <v>2</v>
      </c>
      <c r="V1689" s="45">
        <f t="shared" si="797"/>
        <v>200000</v>
      </c>
      <c r="W1689" s="45">
        <f t="shared" si="798"/>
        <v>1000000</v>
      </c>
      <c r="X1689" s="28">
        <f t="shared" si="799"/>
        <v>27562.444867760001</v>
      </c>
      <c r="Y1689" s="28">
        <f t="shared" si="800"/>
        <v>0</v>
      </c>
      <c r="Z1689" s="45" t="str">
        <f t="shared" si="801"/>
        <v>NA</v>
      </c>
      <c r="AA1689" s="29" t="str">
        <f t="shared" si="802"/>
        <v>Y</v>
      </c>
      <c r="AB1689" s="46">
        <f t="shared" si="803"/>
        <v>1</v>
      </c>
      <c r="AC1689" s="31">
        <f t="shared" si="804"/>
        <v>200000</v>
      </c>
      <c r="AD1689" s="31">
        <f t="shared" si="805"/>
        <v>1000000</v>
      </c>
      <c r="AE1689" s="31">
        <f t="shared" si="806"/>
        <v>29621.359499381673</v>
      </c>
      <c r="AF1689" s="47">
        <f t="shared" si="807"/>
        <v>0</v>
      </c>
      <c r="AG1689" s="31" t="str">
        <f t="shared" si="808"/>
        <v>NA</v>
      </c>
      <c r="AH1689" s="48">
        <f t="shared" si="809"/>
        <v>0</v>
      </c>
      <c r="AI1689" s="33">
        <f t="shared" si="810"/>
        <v>0</v>
      </c>
      <c r="AJ1689" s="33">
        <f t="shared" si="811"/>
        <v>0</v>
      </c>
      <c r="AK1689" s="33">
        <f t="shared" si="812"/>
        <v>0</v>
      </c>
      <c r="AL1689" s="33">
        <f t="shared" si="813"/>
        <v>0</v>
      </c>
      <c r="AM1689" s="34">
        <f t="shared" si="814"/>
        <v>0</v>
      </c>
    </row>
    <row r="1690" spans="1:39" ht="15" customHeight="1" x14ac:dyDescent="0.3">
      <c r="A1690" s="166" t="s">
        <v>4124</v>
      </c>
      <c r="B1690" s="99">
        <v>22895</v>
      </c>
      <c r="C1690" s="99">
        <v>111964</v>
      </c>
      <c r="D1690" s="165">
        <v>45753</v>
      </c>
      <c r="E1690" s="165">
        <v>46032</v>
      </c>
      <c r="F1690" s="166">
        <v>2</v>
      </c>
      <c r="G1690" s="178">
        <v>0.62</v>
      </c>
      <c r="H1690" s="181">
        <v>1</v>
      </c>
      <c r="I1690" s="180">
        <v>1.7000000000000001E-2</v>
      </c>
      <c r="J1690" s="21">
        <f t="shared" si="785"/>
        <v>1.38</v>
      </c>
      <c r="K1690" s="21" t="str">
        <f t="shared" si="786"/>
        <v>Y</v>
      </c>
      <c r="L1690" s="37" t="str">
        <f t="shared" si="787"/>
        <v>NA</v>
      </c>
      <c r="M1690" s="8" t="str">
        <f t="shared" si="788"/>
        <v>Y</v>
      </c>
      <c r="N1690" s="42">
        <f t="shared" si="789"/>
        <v>2</v>
      </c>
      <c r="O1690" s="43">
        <f t="shared" si="790"/>
        <v>200000</v>
      </c>
      <c r="P1690" s="43" t="str">
        <f t="shared" si="791"/>
        <v>NA</v>
      </c>
      <c r="Q1690" s="24">
        <f t="shared" si="792"/>
        <v>23284.214999999997</v>
      </c>
      <c r="R1690" s="43">
        <f t="shared" si="793"/>
        <v>0</v>
      </c>
      <c r="S1690" s="24">
        <f t="shared" si="794"/>
        <v>1000000</v>
      </c>
      <c r="T1690" s="25" t="str">
        <f t="shared" si="795"/>
        <v>Y</v>
      </c>
      <c r="U1690" s="44">
        <f t="shared" si="796"/>
        <v>1</v>
      </c>
      <c r="V1690" s="45">
        <f t="shared" si="797"/>
        <v>200000</v>
      </c>
      <c r="W1690" s="45">
        <f t="shared" si="798"/>
        <v>1000000</v>
      </c>
      <c r="X1690" s="28">
        <f t="shared" si="799"/>
        <v>23680.046654999995</v>
      </c>
      <c r="Y1690" s="28">
        <f t="shared" si="800"/>
        <v>0</v>
      </c>
      <c r="Z1690" s="45" t="str">
        <f t="shared" si="801"/>
        <v>NA</v>
      </c>
      <c r="AA1690" s="29" t="str">
        <f t="shared" si="802"/>
        <v>N</v>
      </c>
      <c r="AB1690" s="46">
        <f t="shared" si="803"/>
        <v>0</v>
      </c>
      <c r="AC1690" s="31">
        <f t="shared" si="804"/>
        <v>0</v>
      </c>
      <c r="AD1690" s="31">
        <f t="shared" si="805"/>
        <v>0</v>
      </c>
      <c r="AE1690" s="31">
        <f t="shared" si="806"/>
        <v>0</v>
      </c>
      <c r="AF1690" s="47">
        <f t="shared" si="807"/>
        <v>0</v>
      </c>
      <c r="AG1690" s="31">
        <f t="shared" si="808"/>
        <v>0</v>
      </c>
      <c r="AH1690" s="48">
        <f t="shared" si="809"/>
        <v>0</v>
      </c>
      <c r="AI1690" s="33">
        <f t="shared" si="810"/>
        <v>0</v>
      </c>
      <c r="AJ1690" s="33">
        <f t="shared" si="811"/>
        <v>0</v>
      </c>
      <c r="AK1690" s="33">
        <f t="shared" si="812"/>
        <v>0</v>
      </c>
      <c r="AL1690" s="33">
        <f t="shared" si="813"/>
        <v>0</v>
      </c>
      <c r="AM1690" s="34">
        <f t="shared" si="814"/>
        <v>0</v>
      </c>
    </row>
    <row r="1691" spans="1:39" ht="15" customHeight="1" x14ac:dyDescent="0.3">
      <c r="A1691" s="166" t="s">
        <v>4125</v>
      </c>
      <c r="B1691" s="99">
        <v>10408</v>
      </c>
      <c r="C1691" s="99">
        <v>81669</v>
      </c>
      <c r="D1691" s="165">
        <v>45943</v>
      </c>
      <c r="E1691" s="165">
        <v>46291</v>
      </c>
      <c r="F1691" s="166">
        <v>2</v>
      </c>
      <c r="G1691" s="178">
        <v>1.82</v>
      </c>
      <c r="H1691" s="181">
        <v>0.25</v>
      </c>
      <c r="I1691" s="180">
        <v>2.0899999999999998E-2</v>
      </c>
      <c r="J1691" s="21">
        <f t="shared" si="785"/>
        <v>0.17999999999999994</v>
      </c>
      <c r="K1691" s="21" t="str">
        <f t="shared" si="786"/>
        <v>Y</v>
      </c>
      <c r="L1691" s="37" t="str">
        <f t="shared" si="787"/>
        <v>NA</v>
      </c>
      <c r="M1691" s="8" t="str">
        <f t="shared" si="788"/>
        <v>Y</v>
      </c>
      <c r="N1691" s="42">
        <f t="shared" si="789"/>
        <v>1</v>
      </c>
      <c r="O1691" s="43">
        <f t="shared" si="790"/>
        <v>200000</v>
      </c>
      <c r="P1691" s="43" t="str">
        <f t="shared" si="791"/>
        <v>NA</v>
      </c>
      <c r="Q1691" s="24">
        <f t="shared" si="792"/>
        <v>10625.527199999999</v>
      </c>
      <c r="R1691" s="43">
        <f t="shared" si="793"/>
        <v>0</v>
      </c>
      <c r="S1691" s="24">
        <f t="shared" si="794"/>
        <v>1000000</v>
      </c>
      <c r="T1691" s="25" t="str">
        <f t="shared" si="795"/>
        <v>N</v>
      </c>
      <c r="U1691" s="44">
        <f t="shared" si="796"/>
        <v>0</v>
      </c>
      <c r="V1691" s="45">
        <f t="shared" si="797"/>
        <v>0</v>
      </c>
      <c r="W1691" s="45">
        <f t="shared" si="798"/>
        <v>0</v>
      </c>
      <c r="X1691" s="28">
        <f t="shared" si="799"/>
        <v>0</v>
      </c>
      <c r="Y1691" s="28">
        <f t="shared" si="800"/>
        <v>0</v>
      </c>
      <c r="Z1691" s="45">
        <f t="shared" si="801"/>
        <v>0</v>
      </c>
      <c r="AA1691" s="29" t="str">
        <f t="shared" si="802"/>
        <v>N</v>
      </c>
      <c r="AB1691" s="46">
        <f t="shared" si="803"/>
        <v>0</v>
      </c>
      <c r="AC1691" s="31">
        <f t="shared" si="804"/>
        <v>0</v>
      </c>
      <c r="AD1691" s="31">
        <f t="shared" si="805"/>
        <v>0</v>
      </c>
      <c r="AE1691" s="31">
        <f t="shared" si="806"/>
        <v>0</v>
      </c>
      <c r="AF1691" s="47">
        <f t="shared" si="807"/>
        <v>0</v>
      </c>
      <c r="AG1691" s="31">
        <f t="shared" si="808"/>
        <v>0</v>
      </c>
      <c r="AH1691" s="48">
        <f t="shared" si="809"/>
        <v>0</v>
      </c>
      <c r="AI1691" s="33">
        <f t="shared" si="810"/>
        <v>0</v>
      </c>
      <c r="AJ1691" s="33">
        <f t="shared" si="811"/>
        <v>0</v>
      </c>
      <c r="AK1691" s="33">
        <f t="shared" si="812"/>
        <v>0</v>
      </c>
      <c r="AL1691" s="33">
        <f t="shared" si="813"/>
        <v>0</v>
      </c>
      <c r="AM1691" s="34">
        <f t="shared" si="814"/>
        <v>0</v>
      </c>
    </row>
    <row r="1692" spans="1:39" ht="15" customHeight="1" x14ac:dyDescent="0.3">
      <c r="A1692" s="166" t="s">
        <v>4126</v>
      </c>
      <c r="B1692" s="99">
        <v>20128</v>
      </c>
      <c r="C1692" s="99">
        <v>53947</v>
      </c>
      <c r="D1692" s="165">
        <v>46102</v>
      </c>
      <c r="E1692" s="165">
        <v>46265</v>
      </c>
      <c r="F1692" s="166">
        <v>4</v>
      </c>
      <c r="G1692" s="178">
        <v>1.38</v>
      </c>
      <c r="H1692" s="181">
        <v>1</v>
      </c>
      <c r="I1692" s="180">
        <v>3.7900000000000003E-2</v>
      </c>
      <c r="J1692" s="21">
        <f t="shared" si="785"/>
        <v>2.62</v>
      </c>
      <c r="K1692" s="21" t="str">
        <f t="shared" si="786"/>
        <v>Y</v>
      </c>
      <c r="L1692" s="37" t="str">
        <f t="shared" si="787"/>
        <v>NA</v>
      </c>
      <c r="M1692" s="8" t="str">
        <f t="shared" si="788"/>
        <v>Y</v>
      </c>
      <c r="N1692" s="42">
        <f t="shared" si="789"/>
        <v>3</v>
      </c>
      <c r="O1692" s="43">
        <f t="shared" si="790"/>
        <v>200000</v>
      </c>
      <c r="P1692" s="43" t="str">
        <f t="shared" si="791"/>
        <v>NA</v>
      </c>
      <c r="Q1692" s="24">
        <f t="shared" si="792"/>
        <v>20890.851200000001</v>
      </c>
      <c r="R1692" s="43">
        <f t="shared" si="793"/>
        <v>0</v>
      </c>
      <c r="S1692" s="24">
        <f t="shared" si="794"/>
        <v>1000000</v>
      </c>
      <c r="T1692" s="25" t="str">
        <f t="shared" si="795"/>
        <v>Y</v>
      </c>
      <c r="U1692" s="44">
        <f t="shared" si="796"/>
        <v>2</v>
      </c>
      <c r="V1692" s="45">
        <f t="shared" si="797"/>
        <v>200000</v>
      </c>
      <c r="W1692" s="45">
        <f t="shared" si="798"/>
        <v>1000000</v>
      </c>
      <c r="X1692" s="28">
        <f t="shared" si="799"/>
        <v>21682.614460480003</v>
      </c>
      <c r="Y1692" s="28">
        <f t="shared" si="800"/>
        <v>0</v>
      </c>
      <c r="Z1692" s="45" t="str">
        <f t="shared" si="801"/>
        <v>NA</v>
      </c>
      <c r="AA1692" s="29" t="str">
        <f t="shared" si="802"/>
        <v>Y</v>
      </c>
      <c r="AB1692" s="46">
        <f t="shared" si="803"/>
        <v>1</v>
      </c>
      <c r="AC1692" s="31">
        <f t="shared" si="804"/>
        <v>200000</v>
      </c>
      <c r="AD1692" s="31">
        <f t="shared" si="805"/>
        <v>1000000</v>
      </c>
      <c r="AE1692" s="31">
        <f t="shared" si="806"/>
        <v>22504.385548532195</v>
      </c>
      <c r="AF1692" s="47">
        <f t="shared" si="807"/>
        <v>0</v>
      </c>
      <c r="AG1692" s="31" t="str">
        <f t="shared" si="808"/>
        <v>NA</v>
      </c>
      <c r="AH1692" s="48">
        <f t="shared" si="809"/>
        <v>0</v>
      </c>
      <c r="AI1692" s="33">
        <f t="shared" si="810"/>
        <v>0</v>
      </c>
      <c r="AJ1692" s="33">
        <f t="shared" si="811"/>
        <v>0</v>
      </c>
      <c r="AK1692" s="33">
        <f t="shared" si="812"/>
        <v>0</v>
      </c>
      <c r="AL1692" s="33">
        <f t="shared" si="813"/>
        <v>0</v>
      </c>
      <c r="AM1692" s="34">
        <f t="shared" si="814"/>
        <v>0</v>
      </c>
    </row>
    <row r="1693" spans="1:39" ht="15" customHeight="1" x14ac:dyDescent="0.3">
      <c r="A1693" s="166" t="s">
        <v>4127</v>
      </c>
      <c r="B1693" s="99">
        <v>18813</v>
      </c>
      <c r="C1693" s="99">
        <v>61878</v>
      </c>
      <c r="D1693" s="165">
        <v>44495</v>
      </c>
      <c r="E1693" s="165">
        <v>44566</v>
      </c>
      <c r="F1693" s="166">
        <v>4</v>
      </c>
      <c r="G1693" s="178">
        <v>0.18</v>
      </c>
      <c r="H1693" s="181">
        <v>0.25</v>
      </c>
      <c r="I1693" s="180">
        <v>8.5000000000000006E-2</v>
      </c>
      <c r="J1693" s="21">
        <f t="shared" si="785"/>
        <v>3.82</v>
      </c>
      <c r="K1693" s="21" t="str">
        <f t="shared" si="786"/>
        <v>Y</v>
      </c>
      <c r="L1693" s="37" t="str">
        <f t="shared" si="787"/>
        <v>NA</v>
      </c>
      <c r="M1693" s="8" t="str">
        <f t="shared" si="788"/>
        <v>Y</v>
      </c>
      <c r="N1693" s="42">
        <f t="shared" si="789"/>
        <v>16</v>
      </c>
      <c r="O1693" s="43">
        <f t="shared" si="790"/>
        <v>200000</v>
      </c>
      <c r="P1693" s="43" t="str">
        <f t="shared" si="791"/>
        <v>NA</v>
      </c>
      <c r="Q1693" s="24">
        <f t="shared" si="792"/>
        <v>20412.105</v>
      </c>
      <c r="R1693" s="43">
        <f t="shared" si="793"/>
        <v>0</v>
      </c>
      <c r="S1693" s="24">
        <f t="shared" si="794"/>
        <v>1000000</v>
      </c>
      <c r="T1693" s="25" t="str">
        <f t="shared" si="795"/>
        <v>Y</v>
      </c>
      <c r="U1693" s="44">
        <f t="shared" si="796"/>
        <v>15</v>
      </c>
      <c r="V1693" s="45">
        <f t="shared" si="797"/>
        <v>200000</v>
      </c>
      <c r="W1693" s="45">
        <f t="shared" si="798"/>
        <v>1000000</v>
      </c>
      <c r="X1693" s="28">
        <f t="shared" si="799"/>
        <v>22147.133924999998</v>
      </c>
      <c r="Y1693" s="28">
        <f t="shared" si="800"/>
        <v>0</v>
      </c>
      <c r="Z1693" s="45" t="str">
        <f t="shared" si="801"/>
        <v>NA</v>
      </c>
      <c r="AA1693" s="29" t="str">
        <f t="shared" si="802"/>
        <v>Y</v>
      </c>
      <c r="AB1693" s="46">
        <f t="shared" si="803"/>
        <v>14</v>
      </c>
      <c r="AC1693" s="31">
        <f t="shared" si="804"/>
        <v>200000</v>
      </c>
      <c r="AD1693" s="31">
        <f t="shared" si="805"/>
        <v>1000000</v>
      </c>
      <c r="AE1693" s="31">
        <f t="shared" si="806"/>
        <v>24029.640308624996</v>
      </c>
      <c r="AF1693" s="47">
        <f t="shared" si="807"/>
        <v>0</v>
      </c>
      <c r="AG1693" s="31" t="str">
        <f t="shared" si="808"/>
        <v>NA</v>
      </c>
      <c r="AH1693" s="48">
        <f t="shared" si="809"/>
        <v>13</v>
      </c>
      <c r="AI1693" s="33">
        <f t="shared" si="810"/>
        <v>20000</v>
      </c>
      <c r="AJ1693" s="33">
        <f t="shared" si="811"/>
        <v>65000</v>
      </c>
      <c r="AK1693" s="33">
        <f t="shared" si="812"/>
        <v>20000</v>
      </c>
      <c r="AL1693" s="33">
        <f t="shared" si="813"/>
        <v>6072.1597348581199</v>
      </c>
      <c r="AM1693" s="34">
        <f t="shared" si="814"/>
        <v>6072.1597348581199</v>
      </c>
    </row>
    <row r="1694" spans="1:39" ht="15" customHeight="1" x14ac:dyDescent="0.3">
      <c r="A1694" s="166" t="s">
        <v>4128</v>
      </c>
      <c r="B1694" s="99">
        <v>7248</v>
      </c>
      <c r="C1694" s="99">
        <v>22524</v>
      </c>
      <c r="D1694" s="165">
        <v>44660</v>
      </c>
      <c r="E1694" s="165">
        <v>44705</v>
      </c>
      <c r="F1694" s="166">
        <v>2</v>
      </c>
      <c r="G1694" s="178">
        <v>0.48</v>
      </c>
      <c r="H1694" s="181">
        <v>0.25</v>
      </c>
      <c r="I1694" s="180">
        <v>5.8500000000000003E-2</v>
      </c>
      <c r="J1694" s="21">
        <f t="shared" si="785"/>
        <v>1.52</v>
      </c>
      <c r="K1694" s="21" t="str">
        <f t="shared" si="786"/>
        <v>Y</v>
      </c>
      <c r="L1694" s="37" t="str">
        <f t="shared" si="787"/>
        <v>NA</v>
      </c>
      <c r="M1694" s="8" t="str">
        <f t="shared" si="788"/>
        <v>Y</v>
      </c>
      <c r="N1694" s="42">
        <f t="shared" si="789"/>
        <v>7</v>
      </c>
      <c r="O1694" s="43">
        <f t="shared" si="790"/>
        <v>200000</v>
      </c>
      <c r="P1694" s="43" t="str">
        <f t="shared" si="791"/>
        <v>NA</v>
      </c>
      <c r="Q1694" s="24">
        <f t="shared" si="792"/>
        <v>7672.0079999999998</v>
      </c>
      <c r="R1694" s="43">
        <f t="shared" si="793"/>
        <v>0</v>
      </c>
      <c r="S1694" s="24">
        <f t="shared" si="794"/>
        <v>1000000</v>
      </c>
      <c r="T1694" s="25" t="str">
        <f t="shared" si="795"/>
        <v>Y</v>
      </c>
      <c r="U1694" s="44">
        <f t="shared" si="796"/>
        <v>6</v>
      </c>
      <c r="V1694" s="45">
        <f t="shared" si="797"/>
        <v>200000</v>
      </c>
      <c r="W1694" s="45">
        <f t="shared" si="798"/>
        <v>1000000</v>
      </c>
      <c r="X1694" s="28">
        <f t="shared" si="799"/>
        <v>8120.8204679999999</v>
      </c>
      <c r="Y1694" s="28">
        <f t="shared" si="800"/>
        <v>0</v>
      </c>
      <c r="Z1694" s="45" t="str">
        <f t="shared" si="801"/>
        <v>NA</v>
      </c>
      <c r="AA1694" s="29" t="str">
        <f t="shared" si="802"/>
        <v>N</v>
      </c>
      <c r="AB1694" s="46">
        <f t="shared" si="803"/>
        <v>5</v>
      </c>
      <c r="AC1694" s="31">
        <f t="shared" si="804"/>
        <v>20000</v>
      </c>
      <c r="AD1694" s="31">
        <f t="shared" si="805"/>
        <v>65000</v>
      </c>
      <c r="AE1694" s="31">
        <f t="shared" si="806"/>
        <v>8595.8884653780005</v>
      </c>
      <c r="AF1694" s="47">
        <f t="shared" si="807"/>
        <v>0</v>
      </c>
      <c r="AG1694" s="31">
        <f t="shared" si="808"/>
        <v>18087.283066622</v>
      </c>
      <c r="AH1694" s="48">
        <f t="shared" si="809"/>
        <v>4</v>
      </c>
      <c r="AI1694" s="33">
        <f t="shared" si="810"/>
        <v>20000</v>
      </c>
      <c r="AJ1694" s="33">
        <f t="shared" si="811"/>
        <v>65000</v>
      </c>
      <c r="AK1694" s="33">
        <f t="shared" si="812"/>
        <v>9098.7479406026141</v>
      </c>
      <c r="AL1694" s="33">
        <f t="shared" si="813"/>
        <v>0</v>
      </c>
      <c r="AM1694" s="34">
        <f t="shared" si="814"/>
        <v>0</v>
      </c>
    </row>
    <row r="1695" spans="1:39" ht="15" customHeight="1" x14ac:dyDescent="0.3">
      <c r="A1695" s="166" t="s">
        <v>4129</v>
      </c>
      <c r="B1695" s="99">
        <v>20517</v>
      </c>
      <c r="C1695" s="99">
        <v>45510</v>
      </c>
      <c r="D1695" s="165">
        <v>45049</v>
      </c>
      <c r="E1695" s="165">
        <v>45190</v>
      </c>
      <c r="F1695" s="166">
        <v>4</v>
      </c>
      <c r="G1695" s="178">
        <v>2.83</v>
      </c>
      <c r="H1695" s="181">
        <v>0.75</v>
      </c>
      <c r="I1695" s="180">
        <v>2.6700000000000002E-2</v>
      </c>
      <c r="J1695" s="21">
        <f t="shared" si="785"/>
        <v>1.17</v>
      </c>
      <c r="K1695" s="21" t="str">
        <f t="shared" si="786"/>
        <v>Y</v>
      </c>
      <c r="L1695" s="37" t="str">
        <f t="shared" si="787"/>
        <v>NA</v>
      </c>
      <c r="M1695" s="8" t="str">
        <f t="shared" si="788"/>
        <v>Y</v>
      </c>
      <c r="N1695" s="42">
        <f t="shared" si="789"/>
        <v>2</v>
      </c>
      <c r="O1695" s="43">
        <f t="shared" si="790"/>
        <v>200000</v>
      </c>
      <c r="P1695" s="43" t="str">
        <f t="shared" si="791"/>
        <v>NA</v>
      </c>
      <c r="Q1695" s="24">
        <f t="shared" si="792"/>
        <v>21064.803899999999</v>
      </c>
      <c r="R1695" s="43">
        <f t="shared" si="793"/>
        <v>0</v>
      </c>
      <c r="S1695" s="24">
        <f t="shared" si="794"/>
        <v>1000000</v>
      </c>
      <c r="T1695" s="25" t="str">
        <f t="shared" si="795"/>
        <v>Y</v>
      </c>
      <c r="U1695" s="44">
        <f t="shared" si="796"/>
        <v>1</v>
      </c>
      <c r="V1695" s="45">
        <f t="shared" si="797"/>
        <v>200000</v>
      </c>
      <c r="W1695" s="45">
        <f t="shared" si="798"/>
        <v>1000000</v>
      </c>
      <c r="X1695" s="28">
        <f t="shared" si="799"/>
        <v>21627.234164129997</v>
      </c>
      <c r="Y1695" s="28">
        <f t="shared" si="800"/>
        <v>0</v>
      </c>
      <c r="Z1695" s="45" t="str">
        <f t="shared" si="801"/>
        <v>NA</v>
      </c>
      <c r="AA1695" s="29" t="str">
        <f t="shared" si="802"/>
        <v>N</v>
      </c>
      <c r="AB1695" s="46">
        <f t="shared" si="803"/>
        <v>0</v>
      </c>
      <c r="AC1695" s="31">
        <f t="shared" si="804"/>
        <v>0</v>
      </c>
      <c r="AD1695" s="31">
        <f t="shared" si="805"/>
        <v>0</v>
      </c>
      <c r="AE1695" s="31">
        <f t="shared" si="806"/>
        <v>0</v>
      </c>
      <c r="AF1695" s="47">
        <f t="shared" si="807"/>
        <v>0</v>
      </c>
      <c r="AG1695" s="31">
        <f t="shared" si="808"/>
        <v>0</v>
      </c>
      <c r="AH1695" s="48">
        <f t="shared" si="809"/>
        <v>0</v>
      </c>
      <c r="AI1695" s="33">
        <f t="shared" si="810"/>
        <v>0</v>
      </c>
      <c r="AJ1695" s="33">
        <f t="shared" si="811"/>
        <v>0</v>
      </c>
      <c r="AK1695" s="33">
        <f t="shared" si="812"/>
        <v>0</v>
      </c>
      <c r="AL1695" s="33">
        <f t="shared" si="813"/>
        <v>0</v>
      </c>
      <c r="AM1695" s="34">
        <f t="shared" si="814"/>
        <v>0</v>
      </c>
    </row>
    <row r="1696" spans="1:39" ht="15" customHeight="1" x14ac:dyDescent="0.3">
      <c r="A1696" s="166" t="s">
        <v>4130</v>
      </c>
      <c r="B1696" s="99">
        <v>10366</v>
      </c>
      <c r="C1696" s="99">
        <v>61134</v>
      </c>
      <c r="D1696" s="165">
        <v>45983</v>
      </c>
      <c r="E1696" s="165">
        <v>46309</v>
      </c>
      <c r="F1696" s="166">
        <v>2</v>
      </c>
      <c r="G1696" s="178">
        <v>1.86</v>
      </c>
      <c r="H1696" s="181">
        <v>1</v>
      </c>
      <c r="I1696" s="180">
        <v>4.2799999999999998E-2</v>
      </c>
      <c r="J1696" s="21">
        <f t="shared" si="785"/>
        <v>0.1399999999999999</v>
      </c>
      <c r="K1696" s="21" t="str">
        <f t="shared" si="786"/>
        <v>Y</v>
      </c>
      <c r="L1696" s="37" t="str">
        <f t="shared" si="787"/>
        <v>NA</v>
      </c>
      <c r="M1696" s="8" t="str">
        <f t="shared" si="788"/>
        <v>Y</v>
      </c>
      <c r="N1696" s="42">
        <f t="shared" si="789"/>
        <v>1</v>
      </c>
      <c r="O1696" s="43">
        <f t="shared" si="790"/>
        <v>200000</v>
      </c>
      <c r="P1696" s="43" t="str">
        <f t="shared" si="791"/>
        <v>NA</v>
      </c>
      <c r="Q1696" s="24">
        <f t="shared" si="792"/>
        <v>10809.664799999999</v>
      </c>
      <c r="R1696" s="43">
        <f t="shared" si="793"/>
        <v>0</v>
      </c>
      <c r="S1696" s="24">
        <f t="shared" si="794"/>
        <v>1000000</v>
      </c>
      <c r="T1696" s="25" t="str">
        <f t="shared" si="795"/>
        <v>N</v>
      </c>
      <c r="U1696" s="44">
        <f t="shared" si="796"/>
        <v>0</v>
      </c>
      <c r="V1696" s="45">
        <f t="shared" si="797"/>
        <v>0</v>
      </c>
      <c r="W1696" s="45">
        <f t="shared" si="798"/>
        <v>0</v>
      </c>
      <c r="X1696" s="28">
        <f t="shared" si="799"/>
        <v>0</v>
      </c>
      <c r="Y1696" s="28">
        <f t="shared" si="800"/>
        <v>0</v>
      </c>
      <c r="Z1696" s="45">
        <f t="shared" si="801"/>
        <v>0</v>
      </c>
      <c r="AA1696" s="29" t="str">
        <f t="shared" si="802"/>
        <v>N</v>
      </c>
      <c r="AB1696" s="46">
        <f t="shared" si="803"/>
        <v>0</v>
      </c>
      <c r="AC1696" s="31">
        <f t="shared" si="804"/>
        <v>0</v>
      </c>
      <c r="AD1696" s="31">
        <f t="shared" si="805"/>
        <v>0</v>
      </c>
      <c r="AE1696" s="31">
        <f t="shared" si="806"/>
        <v>0</v>
      </c>
      <c r="AF1696" s="47">
        <f t="shared" si="807"/>
        <v>0</v>
      </c>
      <c r="AG1696" s="31">
        <f t="shared" si="808"/>
        <v>0</v>
      </c>
      <c r="AH1696" s="48">
        <f t="shared" si="809"/>
        <v>0</v>
      </c>
      <c r="AI1696" s="33">
        <f t="shared" si="810"/>
        <v>0</v>
      </c>
      <c r="AJ1696" s="33">
        <f t="shared" si="811"/>
        <v>0</v>
      </c>
      <c r="AK1696" s="33">
        <f t="shared" si="812"/>
        <v>0</v>
      </c>
      <c r="AL1696" s="33">
        <f t="shared" si="813"/>
        <v>0</v>
      </c>
      <c r="AM1696" s="34">
        <f t="shared" si="814"/>
        <v>0</v>
      </c>
    </row>
    <row r="1697" spans="1:39" ht="15" customHeight="1" x14ac:dyDescent="0.3">
      <c r="A1697" s="166" t="s">
        <v>4131</v>
      </c>
      <c r="B1697" s="99">
        <v>24401</v>
      </c>
      <c r="C1697" s="99">
        <v>66231</v>
      </c>
      <c r="D1697" s="165">
        <v>45996</v>
      </c>
      <c r="E1697" s="165">
        <v>46180</v>
      </c>
      <c r="F1697" s="166">
        <v>2</v>
      </c>
      <c r="G1697" s="178">
        <v>1.61</v>
      </c>
      <c r="H1697" s="181">
        <v>0.25</v>
      </c>
      <c r="I1697" s="180">
        <v>3.9300000000000002E-2</v>
      </c>
      <c r="J1697" s="21">
        <f t="shared" si="785"/>
        <v>0.3899999999999999</v>
      </c>
      <c r="K1697" s="21" t="str">
        <f t="shared" si="786"/>
        <v>Y</v>
      </c>
      <c r="L1697" s="37" t="str">
        <f t="shared" si="787"/>
        <v>NA</v>
      </c>
      <c r="M1697" s="8" t="str">
        <f t="shared" si="788"/>
        <v>Y</v>
      </c>
      <c r="N1697" s="42">
        <f t="shared" si="789"/>
        <v>2</v>
      </c>
      <c r="O1697" s="43">
        <f t="shared" si="790"/>
        <v>200000</v>
      </c>
      <c r="P1697" s="43" t="str">
        <f t="shared" si="791"/>
        <v>NA</v>
      </c>
      <c r="Q1697" s="24">
        <f t="shared" si="792"/>
        <v>25359.959299999999</v>
      </c>
      <c r="R1697" s="43">
        <f t="shared" si="793"/>
        <v>0</v>
      </c>
      <c r="S1697" s="24">
        <f t="shared" si="794"/>
        <v>1000000</v>
      </c>
      <c r="T1697" s="25" t="str">
        <f t="shared" si="795"/>
        <v>N</v>
      </c>
      <c r="U1697" s="44">
        <f t="shared" si="796"/>
        <v>1</v>
      </c>
      <c r="V1697" s="45">
        <f t="shared" si="797"/>
        <v>20000</v>
      </c>
      <c r="W1697" s="45">
        <f t="shared" si="798"/>
        <v>65000</v>
      </c>
      <c r="X1697" s="28">
        <f t="shared" si="799"/>
        <v>0</v>
      </c>
      <c r="Y1697" s="28">
        <f t="shared" si="800"/>
        <v>26356.605700489996</v>
      </c>
      <c r="Z1697" s="45">
        <f t="shared" si="801"/>
        <v>0</v>
      </c>
      <c r="AA1697" s="29" t="str">
        <f t="shared" si="802"/>
        <v>N</v>
      </c>
      <c r="AB1697" s="46">
        <f t="shared" si="803"/>
        <v>0</v>
      </c>
      <c r="AC1697" s="31">
        <f t="shared" si="804"/>
        <v>0</v>
      </c>
      <c r="AD1697" s="31">
        <f t="shared" si="805"/>
        <v>0</v>
      </c>
      <c r="AE1697" s="31">
        <f t="shared" si="806"/>
        <v>0</v>
      </c>
      <c r="AF1697" s="47">
        <f t="shared" si="807"/>
        <v>0</v>
      </c>
      <c r="AG1697" s="31">
        <f t="shared" si="808"/>
        <v>0</v>
      </c>
      <c r="AH1697" s="48">
        <f t="shared" si="809"/>
        <v>0</v>
      </c>
      <c r="AI1697" s="33">
        <f t="shared" si="810"/>
        <v>0</v>
      </c>
      <c r="AJ1697" s="33">
        <f t="shared" si="811"/>
        <v>0</v>
      </c>
      <c r="AK1697" s="33">
        <f t="shared" si="812"/>
        <v>0</v>
      </c>
      <c r="AL1697" s="33">
        <f t="shared" si="813"/>
        <v>0</v>
      </c>
      <c r="AM1697" s="34">
        <f t="shared" si="814"/>
        <v>26356.605700489996</v>
      </c>
    </row>
    <row r="1698" spans="1:39" ht="15" customHeight="1" x14ac:dyDescent="0.3">
      <c r="A1698" s="166" t="s">
        <v>4132</v>
      </c>
      <c r="B1698" s="99">
        <v>7259</v>
      </c>
      <c r="C1698" s="99">
        <v>83576</v>
      </c>
      <c r="D1698" s="165">
        <v>44878</v>
      </c>
      <c r="E1698" s="165">
        <v>45082</v>
      </c>
      <c r="F1698" s="166">
        <v>2</v>
      </c>
      <c r="G1698" s="178">
        <v>1.71</v>
      </c>
      <c r="H1698" s="181">
        <v>1</v>
      </c>
      <c r="I1698" s="180">
        <v>2.24E-2</v>
      </c>
      <c r="J1698" s="21">
        <f t="shared" si="785"/>
        <v>0.29000000000000004</v>
      </c>
      <c r="K1698" s="21" t="str">
        <f t="shared" si="786"/>
        <v>Y</v>
      </c>
      <c r="L1698" s="37" t="str">
        <f t="shared" si="787"/>
        <v>NA</v>
      </c>
      <c r="M1698" s="8" t="str">
        <f t="shared" si="788"/>
        <v>Y</v>
      </c>
      <c r="N1698" s="42">
        <f t="shared" si="789"/>
        <v>1</v>
      </c>
      <c r="O1698" s="43">
        <f t="shared" si="790"/>
        <v>200000</v>
      </c>
      <c r="P1698" s="43" t="str">
        <f t="shared" si="791"/>
        <v>NA</v>
      </c>
      <c r="Q1698" s="24">
        <f t="shared" si="792"/>
        <v>7421.6016</v>
      </c>
      <c r="R1698" s="43">
        <f t="shared" si="793"/>
        <v>0</v>
      </c>
      <c r="S1698" s="24">
        <f t="shared" si="794"/>
        <v>1000000</v>
      </c>
      <c r="T1698" s="25" t="str">
        <f t="shared" si="795"/>
        <v>N</v>
      </c>
      <c r="U1698" s="44">
        <f t="shared" si="796"/>
        <v>0</v>
      </c>
      <c r="V1698" s="45">
        <f t="shared" si="797"/>
        <v>0</v>
      </c>
      <c r="W1698" s="45">
        <f t="shared" si="798"/>
        <v>0</v>
      </c>
      <c r="X1698" s="28">
        <f t="shared" si="799"/>
        <v>0</v>
      </c>
      <c r="Y1698" s="28">
        <f t="shared" si="800"/>
        <v>0</v>
      </c>
      <c r="Z1698" s="45">
        <f t="shared" si="801"/>
        <v>0</v>
      </c>
      <c r="AA1698" s="29" t="str">
        <f t="shared" si="802"/>
        <v>N</v>
      </c>
      <c r="AB1698" s="46">
        <f t="shared" si="803"/>
        <v>0</v>
      </c>
      <c r="AC1698" s="31">
        <f t="shared" si="804"/>
        <v>0</v>
      </c>
      <c r="AD1698" s="31">
        <f t="shared" si="805"/>
        <v>0</v>
      </c>
      <c r="AE1698" s="31">
        <f t="shared" si="806"/>
        <v>0</v>
      </c>
      <c r="AF1698" s="47">
        <f t="shared" si="807"/>
        <v>0</v>
      </c>
      <c r="AG1698" s="31">
        <f t="shared" si="808"/>
        <v>0</v>
      </c>
      <c r="AH1698" s="48">
        <f t="shared" si="809"/>
        <v>0</v>
      </c>
      <c r="AI1698" s="33">
        <f t="shared" si="810"/>
        <v>0</v>
      </c>
      <c r="AJ1698" s="33">
        <f t="shared" si="811"/>
        <v>0</v>
      </c>
      <c r="AK1698" s="33">
        <f t="shared" si="812"/>
        <v>0</v>
      </c>
      <c r="AL1698" s="33">
        <f t="shared" si="813"/>
        <v>0</v>
      </c>
      <c r="AM1698" s="34">
        <f t="shared" si="814"/>
        <v>0</v>
      </c>
    </row>
    <row r="1699" spans="1:39" ht="15" customHeight="1" x14ac:dyDescent="0.3">
      <c r="A1699" s="166" t="s">
        <v>4133</v>
      </c>
      <c r="B1699" s="99">
        <v>10013</v>
      </c>
      <c r="C1699" s="99">
        <v>77093</v>
      </c>
      <c r="D1699" s="165">
        <v>45844</v>
      </c>
      <c r="E1699" s="165">
        <v>46141</v>
      </c>
      <c r="F1699" s="166">
        <v>4</v>
      </c>
      <c r="G1699" s="178">
        <v>2.5</v>
      </c>
      <c r="H1699" s="181">
        <v>1</v>
      </c>
      <c r="I1699" s="180">
        <v>4.7500000000000001E-2</v>
      </c>
      <c r="J1699" s="21">
        <f t="shared" si="785"/>
        <v>1.5</v>
      </c>
      <c r="K1699" s="21" t="str">
        <f t="shared" si="786"/>
        <v>Y</v>
      </c>
      <c r="L1699" s="37" t="str">
        <f t="shared" si="787"/>
        <v>NA</v>
      </c>
      <c r="M1699" s="8" t="str">
        <f t="shared" si="788"/>
        <v>Y</v>
      </c>
      <c r="N1699" s="42">
        <f t="shared" si="789"/>
        <v>2</v>
      </c>
      <c r="O1699" s="43">
        <f t="shared" si="790"/>
        <v>200000</v>
      </c>
      <c r="P1699" s="43" t="str">
        <f t="shared" si="791"/>
        <v>NA</v>
      </c>
      <c r="Q1699" s="24">
        <f t="shared" si="792"/>
        <v>10488.6175</v>
      </c>
      <c r="R1699" s="43">
        <f t="shared" si="793"/>
        <v>0</v>
      </c>
      <c r="S1699" s="24">
        <f t="shared" si="794"/>
        <v>1000000</v>
      </c>
      <c r="T1699" s="25" t="str">
        <f t="shared" si="795"/>
        <v>Y</v>
      </c>
      <c r="U1699" s="44">
        <f t="shared" si="796"/>
        <v>1</v>
      </c>
      <c r="V1699" s="45">
        <f t="shared" si="797"/>
        <v>200000</v>
      </c>
      <c r="W1699" s="45">
        <f t="shared" si="798"/>
        <v>1000000</v>
      </c>
      <c r="X1699" s="28">
        <f t="shared" si="799"/>
        <v>10986.826831250002</v>
      </c>
      <c r="Y1699" s="28">
        <f t="shared" si="800"/>
        <v>0</v>
      </c>
      <c r="Z1699" s="45" t="str">
        <f t="shared" si="801"/>
        <v>NA</v>
      </c>
      <c r="AA1699" s="29" t="str">
        <f t="shared" si="802"/>
        <v>N</v>
      </c>
      <c r="AB1699" s="46">
        <f t="shared" si="803"/>
        <v>0</v>
      </c>
      <c r="AC1699" s="31">
        <f t="shared" si="804"/>
        <v>0</v>
      </c>
      <c r="AD1699" s="31">
        <f t="shared" si="805"/>
        <v>0</v>
      </c>
      <c r="AE1699" s="31">
        <f t="shared" si="806"/>
        <v>0</v>
      </c>
      <c r="AF1699" s="47">
        <f t="shared" si="807"/>
        <v>0</v>
      </c>
      <c r="AG1699" s="31">
        <f t="shared" si="808"/>
        <v>0</v>
      </c>
      <c r="AH1699" s="48">
        <f t="shared" si="809"/>
        <v>0</v>
      </c>
      <c r="AI1699" s="33">
        <f t="shared" si="810"/>
        <v>0</v>
      </c>
      <c r="AJ1699" s="33">
        <f t="shared" si="811"/>
        <v>0</v>
      </c>
      <c r="AK1699" s="33">
        <f t="shared" si="812"/>
        <v>0</v>
      </c>
      <c r="AL1699" s="33">
        <f t="shared" si="813"/>
        <v>0</v>
      </c>
      <c r="AM1699" s="34">
        <f t="shared" si="814"/>
        <v>0</v>
      </c>
    </row>
    <row r="1700" spans="1:39" ht="15" customHeight="1" x14ac:dyDescent="0.3">
      <c r="A1700" s="166" t="s">
        <v>4134</v>
      </c>
      <c r="B1700" s="99">
        <v>15561</v>
      </c>
      <c r="C1700" s="99">
        <v>57738</v>
      </c>
      <c r="D1700" s="165">
        <v>44503</v>
      </c>
      <c r="E1700" s="165">
        <v>44577</v>
      </c>
      <c r="F1700" s="166">
        <v>4</v>
      </c>
      <c r="G1700" s="178">
        <v>3.54</v>
      </c>
      <c r="H1700" s="181">
        <v>0.5</v>
      </c>
      <c r="I1700" s="180">
        <v>6.7500000000000004E-2</v>
      </c>
      <c r="J1700" s="21">
        <f t="shared" si="785"/>
        <v>0.45999999999999996</v>
      </c>
      <c r="K1700" s="21" t="str">
        <f t="shared" si="786"/>
        <v>Y</v>
      </c>
      <c r="L1700" s="37" t="str">
        <f t="shared" si="787"/>
        <v>NA</v>
      </c>
      <c r="M1700" s="8" t="str">
        <f t="shared" si="788"/>
        <v>Y</v>
      </c>
      <c r="N1700" s="42">
        <f t="shared" si="789"/>
        <v>1</v>
      </c>
      <c r="O1700" s="43">
        <f t="shared" si="790"/>
        <v>200000</v>
      </c>
      <c r="P1700" s="43" t="str">
        <f t="shared" si="791"/>
        <v>NA</v>
      </c>
      <c r="Q1700" s="24">
        <f t="shared" si="792"/>
        <v>16611.367499999997</v>
      </c>
      <c r="R1700" s="43">
        <f t="shared" si="793"/>
        <v>0</v>
      </c>
      <c r="S1700" s="24">
        <f t="shared" si="794"/>
        <v>1000000</v>
      </c>
      <c r="T1700" s="25" t="str">
        <f t="shared" si="795"/>
        <v>N</v>
      </c>
      <c r="U1700" s="44">
        <f t="shared" si="796"/>
        <v>0</v>
      </c>
      <c r="V1700" s="45">
        <f t="shared" si="797"/>
        <v>0</v>
      </c>
      <c r="W1700" s="45">
        <f t="shared" si="798"/>
        <v>0</v>
      </c>
      <c r="X1700" s="28">
        <f t="shared" si="799"/>
        <v>0</v>
      </c>
      <c r="Y1700" s="28">
        <f t="shared" si="800"/>
        <v>0</v>
      </c>
      <c r="Z1700" s="45">
        <f t="shared" si="801"/>
        <v>0</v>
      </c>
      <c r="AA1700" s="29" t="str">
        <f t="shared" si="802"/>
        <v>N</v>
      </c>
      <c r="AB1700" s="46">
        <f t="shared" si="803"/>
        <v>0</v>
      </c>
      <c r="AC1700" s="31">
        <f t="shared" si="804"/>
        <v>0</v>
      </c>
      <c r="AD1700" s="31">
        <f t="shared" si="805"/>
        <v>0</v>
      </c>
      <c r="AE1700" s="31">
        <f t="shared" si="806"/>
        <v>0</v>
      </c>
      <c r="AF1700" s="47">
        <f t="shared" si="807"/>
        <v>0</v>
      </c>
      <c r="AG1700" s="31">
        <f t="shared" si="808"/>
        <v>0</v>
      </c>
      <c r="AH1700" s="48">
        <f t="shared" si="809"/>
        <v>0</v>
      </c>
      <c r="AI1700" s="33">
        <f t="shared" si="810"/>
        <v>0</v>
      </c>
      <c r="AJ1700" s="33">
        <f t="shared" si="811"/>
        <v>0</v>
      </c>
      <c r="AK1700" s="33">
        <f t="shared" si="812"/>
        <v>0</v>
      </c>
      <c r="AL1700" s="33">
        <f t="shared" si="813"/>
        <v>0</v>
      </c>
      <c r="AM1700" s="34">
        <f t="shared" si="814"/>
        <v>0</v>
      </c>
    </row>
    <row r="1701" spans="1:39" ht="15" customHeight="1" x14ac:dyDescent="0.3">
      <c r="A1701" s="166" t="s">
        <v>4135</v>
      </c>
      <c r="B1701" s="99">
        <v>17418</v>
      </c>
      <c r="C1701" s="99">
        <v>71510</v>
      </c>
      <c r="D1701" s="165">
        <v>46146</v>
      </c>
      <c r="E1701" s="165">
        <v>46429</v>
      </c>
      <c r="F1701" s="166">
        <v>4</v>
      </c>
      <c r="G1701" s="178">
        <v>0.81</v>
      </c>
      <c r="H1701" s="181">
        <v>0.5</v>
      </c>
      <c r="I1701" s="180">
        <v>3.9800000000000002E-2</v>
      </c>
      <c r="J1701" s="21">
        <f t="shared" si="785"/>
        <v>3.19</v>
      </c>
      <c r="K1701" s="21" t="str">
        <f t="shared" si="786"/>
        <v>Y</v>
      </c>
      <c r="L1701" s="37" t="str">
        <f t="shared" si="787"/>
        <v>NA</v>
      </c>
      <c r="M1701" s="8" t="str">
        <f t="shared" si="788"/>
        <v>Y</v>
      </c>
      <c r="N1701" s="42">
        <f t="shared" si="789"/>
        <v>7</v>
      </c>
      <c r="O1701" s="43">
        <f t="shared" si="790"/>
        <v>200000</v>
      </c>
      <c r="P1701" s="43" t="str">
        <f t="shared" si="791"/>
        <v>NA</v>
      </c>
      <c r="Q1701" s="24">
        <f t="shared" si="792"/>
        <v>18111.236400000002</v>
      </c>
      <c r="R1701" s="43">
        <f t="shared" si="793"/>
        <v>0</v>
      </c>
      <c r="S1701" s="24">
        <f t="shared" si="794"/>
        <v>1000000</v>
      </c>
      <c r="T1701" s="25" t="str">
        <f t="shared" si="795"/>
        <v>Y</v>
      </c>
      <c r="U1701" s="44">
        <f t="shared" si="796"/>
        <v>6</v>
      </c>
      <c r="V1701" s="45">
        <f t="shared" si="797"/>
        <v>200000</v>
      </c>
      <c r="W1701" s="45">
        <f t="shared" si="798"/>
        <v>1000000</v>
      </c>
      <c r="X1701" s="28">
        <f t="shared" si="799"/>
        <v>18832.063608720004</v>
      </c>
      <c r="Y1701" s="28">
        <f t="shared" si="800"/>
        <v>0</v>
      </c>
      <c r="Z1701" s="45" t="str">
        <f t="shared" si="801"/>
        <v>NA</v>
      </c>
      <c r="AA1701" s="29" t="str">
        <f t="shared" si="802"/>
        <v>Y</v>
      </c>
      <c r="AB1701" s="46">
        <f t="shared" si="803"/>
        <v>5</v>
      </c>
      <c r="AC1701" s="31">
        <f t="shared" si="804"/>
        <v>200000</v>
      </c>
      <c r="AD1701" s="31">
        <f t="shared" si="805"/>
        <v>1000000</v>
      </c>
      <c r="AE1701" s="31">
        <f t="shared" si="806"/>
        <v>19581.579740347061</v>
      </c>
      <c r="AF1701" s="47">
        <f t="shared" si="807"/>
        <v>0</v>
      </c>
      <c r="AG1701" s="31" t="str">
        <f t="shared" si="808"/>
        <v>NA</v>
      </c>
      <c r="AH1701" s="48">
        <f t="shared" si="809"/>
        <v>4</v>
      </c>
      <c r="AI1701" s="33">
        <f t="shared" si="810"/>
        <v>20000</v>
      </c>
      <c r="AJ1701" s="33">
        <f t="shared" si="811"/>
        <v>65000</v>
      </c>
      <c r="AK1701" s="33">
        <f t="shared" si="812"/>
        <v>20000</v>
      </c>
      <c r="AL1701" s="33">
        <f t="shared" si="813"/>
        <v>360.92661401287478</v>
      </c>
      <c r="AM1701" s="34">
        <f t="shared" si="814"/>
        <v>360.92661401287478</v>
      </c>
    </row>
    <row r="1702" spans="1:39" ht="15" customHeight="1" x14ac:dyDescent="0.3">
      <c r="A1702" s="166" t="s">
        <v>4136</v>
      </c>
      <c r="B1702" s="99">
        <v>14163</v>
      </c>
      <c r="C1702" s="99">
        <v>102302</v>
      </c>
      <c r="D1702" s="165">
        <v>44768</v>
      </c>
      <c r="E1702" s="165">
        <v>44939</v>
      </c>
      <c r="F1702" s="166">
        <v>2</v>
      </c>
      <c r="G1702" s="178">
        <v>1.08</v>
      </c>
      <c r="H1702" s="181">
        <v>0.5</v>
      </c>
      <c r="I1702" s="180">
        <v>2.1000000000000001E-2</v>
      </c>
      <c r="J1702" s="21">
        <f t="shared" si="785"/>
        <v>0.91999999999999993</v>
      </c>
      <c r="K1702" s="21" t="str">
        <f t="shared" si="786"/>
        <v>Y</v>
      </c>
      <c r="L1702" s="37" t="str">
        <f t="shared" si="787"/>
        <v>NA</v>
      </c>
      <c r="M1702" s="8" t="str">
        <f t="shared" si="788"/>
        <v>Y</v>
      </c>
      <c r="N1702" s="42">
        <f t="shared" si="789"/>
        <v>2</v>
      </c>
      <c r="O1702" s="43">
        <f t="shared" si="790"/>
        <v>200000</v>
      </c>
      <c r="P1702" s="43" t="str">
        <f t="shared" si="791"/>
        <v>NA</v>
      </c>
      <c r="Q1702" s="24">
        <f t="shared" si="792"/>
        <v>14460.422999999999</v>
      </c>
      <c r="R1702" s="43">
        <f t="shared" si="793"/>
        <v>0</v>
      </c>
      <c r="S1702" s="24">
        <f t="shared" si="794"/>
        <v>1000000</v>
      </c>
      <c r="T1702" s="25" t="str">
        <f t="shared" si="795"/>
        <v>N</v>
      </c>
      <c r="U1702" s="44">
        <f t="shared" si="796"/>
        <v>1</v>
      </c>
      <c r="V1702" s="45">
        <f t="shared" si="797"/>
        <v>20000</v>
      </c>
      <c r="W1702" s="45">
        <f t="shared" si="798"/>
        <v>65000</v>
      </c>
      <c r="X1702" s="28">
        <f t="shared" si="799"/>
        <v>0</v>
      </c>
      <c r="Y1702" s="28">
        <f t="shared" si="800"/>
        <v>14764.091882999997</v>
      </c>
      <c r="Z1702" s="45">
        <f t="shared" si="801"/>
        <v>0</v>
      </c>
      <c r="AA1702" s="29" t="str">
        <f t="shared" si="802"/>
        <v>N</v>
      </c>
      <c r="AB1702" s="46">
        <f t="shared" si="803"/>
        <v>0</v>
      </c>
      <c r="AC1702" s="31">
        <f t="shared" si="804"/>
        <v>0</v>
      </c>
      <c r="AD1702" s="31">
        <f t="shared" si="805"/>
        <v>0</v>
      </c>
      <c r="AE1702" s="31">
        <f t="shared" si="806"/>
        <v>0</v>
      </c>
      <c r="AF1702" s="47">
        <f t="shared" si="807"/>
        <v>0</v>
      </c>
      <c r="AG1702" s="31">
        <f t="shared" si="808"/>
        <v>0</v>
      </c>
      <c r="AH1702" s="48">
        <f t="shared" si="809"/>
        <v>0</v>
      </c>
      <c r="AI1702" s="33">
        <f t="shared" si="810"/>
        <v>0</v>
      </c>
      <c r="AJ1702" s="33">
        <f t="shared" si="811"/>
        <v>0</v>
      </c>
      <c r="AK1702" s="33">
        <f t="shared" si="812"/>
        <v>0</v>
      </c>
      <c r="AL1702" s="33">
        <f t="shared" si="813"/>
        <v>0</v>
      </c>
      <c r="AM1702" s="34">
        <f t="shared" si="814"/>
        <v>14764.091882999997</v>
      </c>
    </row>
    <row r="1703" spans="1:39" ht="15" customHeight="1" x14ac:dyDescent="0.3">
      <c r="A1703" s="166" t="s">
        <v>4137</v>
      </c>
      <c r="B1703" s="99">
        <v>23192</v>
      </c>
      <c r="C1703" s="99">
        <v>64691</v>
      </c>
      <c r="D1703" s="165">
        <v>44790</v>
      </c>
      <c r="E1703" s="165">
        <v>45063</v>
      </c>
      <c r="F1703" s="166">
        <v>4</v>
      </c>
      <c r="G1703" s="178">
        <v>1.85</v>
      </c>
      <c r="H1703" s="181">
        <v>0.25</v>
      </c>
      <c r="I1703" s="180">
        <v>2.1499999999999998E-2</v>
      </c>
      <c r="J1703" s="21">
        <f t="shared" si="785"/>
        <v>2.15</v>
      </c>
      <c r="K1703" s="21" t="str">
        <f t="shared" si="786"/>
        <v>Y</v>
      </c>
      <c r="L1703" s="37" t="str">
        <f t="shared" si="787"/>
        <v>NA</v>
      </c>
      <c r="M1703" s="8" t="str">
        <f t="shared" si="788"/>
        <v>Y</v>
      </c>
      <c r="N1703" s="42">
        <f t="shared" si="789"/>
        <v>9</v>
      </c>
      <c r="O1703" s="43">
        <f t="shared" si="790"/>
        <v>200000</v>
      </c>
      <c r="P1703" s="43" t="str">
        <f t="shared" si="791"/>
        <v>NA</v>
      </c>
      <c r="Q1703" s="24">
        <f t="shared" si="792"/>
        <v>23690.628000000001</v>
      </c>
      <c r="R1703" s="43">
        <f t="shared" si="793"/>
        <v>0</v>
      </c>
      <c r="S1703" s="24">
        <f t="shared" si="794"/>
        <v>1000000</v>
      </c>
      <c r="T1703" s="25" t="str">
        <f t="shared" si="795"/>
        <v>Y</v>
      </c>
      <c r="U1703" s="44">
        <f t="shared" si="796"/>
        <v>8</v>
      </c>
      <c r="V1703" s="45">
        <f t="shared" si="797"/>
        <v>200000</v>
      </c>
      <c r="W1703" s="45">
        <f t="shared" si="798"/>
        <v>1000000</v>
      </c>
      <c r="X1703" s="28">
        <f t="shared" si="799"/>
        <v>24199.976502000001</v>
      </c>
      <c r="Y1703" s="28">
        <f t="shared" si="800"/>
        <v>0</v>
      </c>
      <c r="Z1703" s="45" t="str">
        <f t="shared" si="801"/>
        <v>NA</v>
      </c>
      <c r="AA1703" s="29" t="str">
        <f t="shared" si="802"/>
        <v>Y</v>
      </c>
      <c r="AB1703" s="46">
        <f t="shared" si="803"/>
        <v>7</v>
      </c>
      <c r="AC1703" s="31">
        <f t="shared" si="804"/>
        <v>200000</v>
      </c>
      <c r="AD1703" s="31">
        <f t="shared" si="805"/>
        <v>1000000</v>
      </c>
      <c r="AE1703" s="31">
        <f t="shared" si="806"/>
        <v>24720.275996793003</v>
      </c>
      <c r="AF1703" s="47">
        <f t="shared" si="807"/>
        <v>0</v>
      </c>
      <c r="AG1703" s="31" t="str">
        <f t="shared" si="808"/>
        <v>NA</v>
      </c>
      <c r="AH1703" s="48">
        <f t="shared" si="809"/>
        <v>6</v>
      </c>
      <c r="AI1703" s="33">
        <f t="shared" si="810"/>
        <v>20000</v>
      </c>
      <c r="AJ1703" s="33">
        <f t="shared" si="811"/>
        <v>65000</v>
      </c>
      <c r="AK1703" s="33">
        <f t="shared" si="812"/>
        <v>20000</v>
      </c>
      <c r="AL1703" s="33">
        <f t="shared" si="813"/>
        <v>5251.7619307240529</v>
      </c>
      <c r="AM1703" s="34">
        <f t="shared" si="814"/>
        <v>5251.7619307240529</v>
      </c>
    </row>
    <row r="1704" spans="1:39" ht="15" customHeight="1" x14ac:dyDescent="0.3">
      <c r="A1704" s="166" t="s">
        <v>4138</v>
      </c>
      <c r="B1704" s="99">
        <v>12972</v>
      </c>
      <c r="C1704" s="99">
        <v>63107</v>
      </c>
      <c r="D1704" s="165">
        <v>44845</v>
      </c>
      <c r="E1704" s="165">
        <v>45172</v>
      </c>
      <c r="F1704" s="166">
        <v>4</v>
      </c>
      <c r="G1704" s="178">
        <v>1.95</v>
      </c>
      <c r="H1704" s="181">
        <v>0.75</v>
      </c>
      <c r="I1704" s="180">
        <v>4.48E-2</v>
      </c>
      <c r="J1704" s="21">
        <f t="shared" si="785"/>
        <v>2.0499999999999998</v>
      </c>
      <c r="K1704" s="21" t="str">
        <f t="shared" si="786"/>
        <v>Y</v>
      </c>
      <c r="L1704" s="37" t="str">
        <f t="shared" si="787"/>
        <v>NA</v>
      </c>
      <c r="M1704" s="8" t="str">
        <f t="shared" si="788"/>
        <v>Y</v>
      </c>
      <c r="N1704" s="42">
        <f t="shared" si="789"/>
        <v>3</v>
      </c>
      <c r="O1704" s="43">
        <f t="shared" si="790"/>
        <v>200000</v>
      </c>
      <c r="P1704" s="43" t="str">
        <f t="shared" si="791"/>
        <v>NA</v>
      </c>
      <c r="Q1704" s="24">
        <f t="shared" si="792"/>
        <v>13553.1456</v>
      </c>
      <c r="R1704" s="43">
        <f t="shared" si="793"/>
        <v>0</v>
      </c>
      <c r="S1704" s="24">
        <f t="shared" si="794"/>
        <v>1000000</v>
      </c>
      <c r="T1704" s="25" t="str">
        <f t="shared" si="795"/>
        <v>Y</v>
      </c>
      <c r="U1704" s="44">
        <f t="shared" si="796"/>
        <v>2</v>
      </c>
      <c r="V1704" s="45">
        <f t="shared" si="797"/>
        <v>200000</v>
      </c>
      <c r="W1704" s="45">
        <f t="shared" si="798"/>
        <v>1000000</v>
      </c>
      <c r="X1704" s="28">
        <f t="shared" si="799"/>
        <v>14160.326522879999</v>
      </c>
      <c r="Y1704" s="28">
        <f t="shared" si="800"/>
        <v>0</v>
      </c>
      <c r="Z1704" s="45" t="str">
        <f t="shared" si="801"/>
        <v>NA</v>
      </c>
      <c r="AA1704" s="29" t="str">
        <f t="shared" si="802"/>
        <v>Y</v>
      </c>
      <c r="AB1704" s="46">
        <f t="shared" si="803"/>
        <v>1</v>
      </c>
      <c r="AC1704" s="31">
        <f t="shared" si="804"/>
        <v>200000</v>
      </c>
      <c r="AD1704" s="31">
        <f t="shared" si="805"/>
        <v>1000000</v>
      </c>
      <c r="AE1704" s="31">
        <f t="shared" si="806"/>
        <v>14794.709151105022</v>
      </c>
      <c r="AF1704" s="47">
        <f t="shared" si="807"/>
        <v>0</v>
      </c>
      <c r="AG1704" s="31" t="str">
        <f t="shared" si="808"/>
        <v>NA</v>
      </c>
      <c r="AH1704" s="48">
        <f t="shared" si="809"/>
        <v>0</v>
      </c>
      <c r="AI1704" s="33">
        <f t="shared" si="810"/>
        <v>0</v>
      </c>
      <c r="AJ1704" s="33">
        <f t="shared" si="811"/>
        <v>0</v>
      </c>
      <c r="AK1704" s="33">
        <f t="shared" si="812"/>
        <v>0</v>
      </c>
      <c r="AL1704" s="33">
        <f t="shared" si="813"/>
        <v>0</v>
      </c>
      <c r="AM1704" s="34">
        <f t="shared" si="814"/>
        <v>0</v>
      </c>
    </row>
    <row r="1705" spans="1:39" ht="15" customHeight="1" x14ac:dyDescent="0.3">
      <c r="A1705" s="166" t="s">
        <v>4139</v>
      </c>
      <c r="B1705" s="99">
        <v>16528</v>
      </c>
      <c r="C1705" s="99">
        <v>86001</v>
      </c>
      <c r="D1705" s="165">
        <v>45650</v>
      </c>
      <c r="E1705" s="165">
        <v>45836</v>
      </c>
      <c r="F1705" s="166">
        <v>4</v>
      </c>
      <c r="G1705" s="178">
        <v>1</v>
      </c>
      <c r="H1705" s="181">
        <v>0.5</v>
      </c>
      <c r="I1705" s="180">
        <v>3.7100000000000001E-2</v>
      </c>
      <c r="J1705" s="21">
        <f t="shared" si="785"/>
        <v>3</v>
      </c>
      <c r="K1705" s="21" t="str">
        <f t="shared" si="786"/>
        <v>Y</v>
      </c>
      <c r="L1705" s="37" t="str">
        <f t="shared" si="787"/>
        <v>NA</v>
      </c>
      <c r="M1705" s="8" t="str">
        <f t="shared" si="788"/>
        <v>Y</v>
      </c>
      <c r="N1705" s="42">
        <f t="shared" si="789"/>
        <v>6</v>
      </c>
      <c r="O1705" s="43">
        <f t="shared" si="790"/>
        <v>200000</v>
      </c>
      <c r="P1705" s="43" t="str">
        <f t="shared" si="791"/>
        <v>NA</v>
      </c>
      <c r="Q1705" s="24">
        <f t="shared" si="792"/>
        <v>17141.1888</v>
      </c>
      <c r="R1705" s="43">
        <f t="shared" si="793"/>
        <v>0</v>
      </c>
      <c r="S1705" s="24">
        <f t="shared" si="794"/>
        <v>1000000</v>
      </c>
      <c r="T1705" s="25" t="str">
        <f t="shared" si="795"/>
        <v>Y</v>
      </c>
      <c r="U1705" s="44">
        <f t="shared" si="796"/>
        <v>5</v>
      </c>
      <c r="V1705" s="45">
        <f t="shared" si="797"/>
        <v>200000</v>
      </c>
      <c r="W1705" s="45">
        <f t="shared" si="798"/>
        <v>1000000</v>
      </c>
      <c r="X1705" s="28">
        <f t="shared" si="799"/>
        <v>17777.126904479999</v>
      </c>
      <c r="Y1705" s="28">
        <f t="shared" si="800"/>
        <v>0</v>
      </c>
      <c r="Z1705" s="45" t="str">
        <f t="shared" si="801"/>
        <v>NA</v>
      </c>
      <c r="AA1705" s="29" t="str">
        <f t="shared" si="802"/>
        <v>Y</v>
      </c>
      <c r="AB1705" s="46">
        <f t="shared" si="803"/>
        <v>4</v>
      </c>
      <c r="AC1705" s="31">
        <f t="shared" si="804"/>
        <v>200000</v>
      </c>
      <c r="AD1705" s="31">
        <f t="shared" si="805"/>
        <v>1000000</v>
      </c>
      <c r="AE1705" s="31">
        <f t="shared" si="806"/>
        <v>18436.658312636206</v>
      </c>
      <c r="AF1705" s="47">
        <f t="shared" si="807"/>
        <v>0</v>
      </c>
      <c r="AG1705" s="31" t="str">
        <f t="shared" si="808"/>
        <v>NA</v>
      </c>
      <c r="AH1705" s="48">
        <f t="shared" si="809"/>
        <v>3</v>
      </c>
      <c r="AI1705" s="33">
        <f t="shared" si="810"/>
        <v>20000</v>
      </c>
      <c r="AJ1705" s="33">
        <f t="shared" si="811"/>
        <v>65000</v>
      </c>
      <c r="AK1705" s="33">
        <f t="shared" si="812"/>
        <v>19120.658336035009</v>
      </c>
      <c r="AL1705" s="33">
        <f t="shared" si="813"/>
        <v>0</v>
      </c>
      <c r="AM1705" s="34">
        <f t="shared" si="814"/>
        <v>0</v>
      </c>
    </row>
    <row r="1706" spans="1:39" ht="15" customHeight="1" x14ac:dyDescent="0.3">
      <c r="A1706" s="166" t="s">
        <v>4140</v>
      </c>
      <c r="B1706" s="99">
        <v>11276</v>
      </c>
      <c r="C1706" s="99">
        <v>49637</v>
      </c>
      <c r="D1706" s="165">
        <v>44692</v>
      </c>
      <c r="E1706" s="165">
        <v>44969</v>
      </c>
      <c r="F1706" s="166">
        <v>4</v>
      </c>
      <c r="G1706" s="178">
        <v>2.93</v>
      </c>
      <c r="H1706" s="181">
        <v>0.75</v>
      </c>
      <c r="I1706" s="180">
        <v>8.3599999999999994E-2</v>
      </c>
      <c r="J1706" s="21">
        <f t="shared" si="785"/>
        <v>1.0699999999999998</v>
      </c>
      <c r="K1706" s="21" t="str">
        <f t="shared" si="786"/>
        <v>Y</v>
      </c>
      <c r="L1706" s="37" t="str">
        <f t="shared" si="787"/>
        <v>NA</v>
      </c>
      <c r="M1706" s="8" t="str">
        <f t="shared" si="788"/>
        <v>Y</v>
      </c>
      <c r="N1706" s="42">
        <f t="shared" si="789"/>
        <v>2</v>
      </c>
      <c r="O1706" s="43">
        <f t="shared" si="790"/>
        <v>200000</v>
      </c>
      <c r="P1706" s="43" t="str">
        <f t="shared" si="791"/>
        <v>NA</v>
      </c>
      <c r="Q1706" s="24">
        <f t="shared" si="792"/>
        <v>12218.673599999998</v>
      </c>
      <c r="R1706" s="43">
        <f t="shared" si="793"/>
        <v>0</v>
      </c>
      <c r="S1706" s="24">
        <f t="shared" si="794"/>
        <v>1000000</v>
      </c>
      <c r="T1706" s="25" t="str">
        <f t="shared" si="795"/>
        <v>Y</v>
      </c>
      <c r="U1706" s="44">
        <f t="shared" si="796"/>
        <v>1</v>
      </c>
      <c r="V1706" s="45">
        <f t="shared" si="797"/>
        <v>200000</v>
      </c>
      <c r="W1706" s="45">
        <f t="shared" si="798"/>
        <v>1000000</v>
      </c>
      <c r="X1706" s="28">
        <f t="shared" si="799"/>
        <v>13240.154712959997</v>
      </c>
      <c r="Y1706" s="28">
        <f t="shared" si="800"/>
        <v>0</v>
      </c>
      <c r="Z1706" s="45" t="str">
        <f t="shared" si="801"/>
        <v>NA</v>
      </c>
      <c r="AA1706" s="29" t="str">
        <f t="shared" si="802"/>
        <v>N</v>
      </c>
      <c r="AB1706" s="46">
        <f t="shared" si="803"/>
        <v>0</v>
      </c>
      <c r="AC1706" s="31">
        <f t="shared" si="804"/>
        <v>0</v>
      </c>
      <c r="AD1706" s="31">
        <f t="shared" si="805"/>
        <v>0</v>
      </c>
      <c r="AE1706" s="31">
        <f t="shared" si="806"/>
        <v>0</v>
      </c>
      <c r="AF1706" s="47">
        <f t="shared" si="807"/>
        <v>0</v>
      </c>
      <c r="AG1706" s="31">
        <f t="shared" si="808"/>
        <v>0</v>
      </c>
      <c r="AH1706" s="48">
        <f t="shared" si="809"/>
        <v>0</v>
      </c>
      <c r="AI1706" s="33">
        <f t="shared" si="810"/>
        <v>0</v>
      </c>
      <c r="AJ1706" s="33">
        <f t="shared" si="811"/>
        <v>0</v>
      </c>
      <c r="AK1706" s="33">
        <f t="shared" si="812"/>
        <v>0</v>
      </c>
      <c r="AL1706" s="33">
        <f t="shared" si="813"/>
        <v>0</v>
      </c>
      <c r="AM1706" s="34">
        <f t="shared" si="814"/>
        <v>0</v>
      </c>
    </row>
    <row r="1707" spans="1:39" ht="15" customHeight="1" x14ac:dyDescent="0.3">
      <c r="A1707" s="166" t="s">
        <v>4141</v>
      </c>
      <c r="B1707" s="99">
        <v>12454</v>
      </c>
      <c r="C1707" s="99">
        <v>69755</v>
      </c>
      <c r="D1707" s="165">
        <v>45837</v>
      </c>
      <c r="E1707" s="165">
        <v>46021</v>
      </c>
      <c r="F1707" s="166">
        <v>2</v>
      </c>
      <c r="G1707" s="178">
        <v>1.45</v>
      </c>
      <c r="H1707" s="181">
        <v>0.5</v>
      </c>
      <c r="I1707" s="180">
        <v>3.4200000000000001E-2</v>
      </c>
      <c r="J1707" s="21">
        <f t="shared" si="785"/>
        <v>0.55000000000000004</v>
      </c>
      <c r="K1707" s="21" t="str">
        <f t="shared" si="786"/>
        <v>Y</v>
      </c>
      <c r="L1707" s="37" t="str">
        <f t="shared" si="787"/>
        <v>NA</v>
      </c>
      <c r="M1707" s="8" t="str">
        <f t="shared" si="788"/>
        <v>Y</v>
      </c>
      <c r="N1707" s="42">
        <f t="shared" si="789"/>
        <v>2</v>
      </c>
      <c r="O1707" s="43">
        <f t="shared" si="790"/>
        <v>200000</v>
      </c>
      <c r="P1707" s="43" t="str">
        <f t="shared" si="791"/>
        <v>NA</v>
      </c>
      <c r="Q1707" s="24">
        <f t="shared" si="792"/>
        <v>12879.926799999999</v>
      </c>
      <c r="R1707" s="43">
        <f t="shared" si="793"/>
        <v>0</v>
      </c>
      <c r="S1707" s="24">
        <f t="shared" si="794"/>
        <v>1000000</v>
      </c>
      <c r="T1707" s="25" t="str">
        <f t="shared" si="795"/>
        <v>N</v>
      </c>
      <c r="U1707" s="44">
        <f t="shared" si="796"/>
        <v>1</v>
      </c>
      <c r="V1707" s="45">
        <f t="shared" si="797"/>
        <v>20000</v>
      </c>
      <c r="W1707" s="45">
        <f t="shared" si="798"/>
        <v>65000</v>
      </c>
      <c r="X1707" s="28">
        <f t="shared" si="799"/>
        <v>0</v>
      </c>
      <c r="Y1707" s="28">
        <f t="shared" si="800"/>
        <v>13320.42029656</v>
      </c>
      <c r="Z1707" s="45">
        <f t="shared" si="801"/>
        <v>0</v>
      </c>
      <c r="AA1707" s="29" t="str">
        <f t="shared" si="802"/>
        <v>N</v>
      </c>
      <c r="AB1707" s="46">
        <f t="shared" si="803"/>
        <v>0</v>
      </c>
      <c r="AC1707" s="31">
        <f t="shared" si="804"/>
        <v>0</v>
      </c>
      <c r="AD1707" s="31">
        <f t="shared" si="805"/>
        <v>0</v>
      </c>
      <c r="AE1707" s="31">
        <f t="shared" si="806"/>
        <v>0</v>
      </c>
      <c r="AF1707" s="47">
        <f t="shared" si="807"/>
        <v>0</v>
      </c>
      <c r="AG1707" s="31">
        <f t="shared" si="808"/>
        <v>0</v>
      </c>
      <c r="AH1707" s="48">
        <f t="shared" si="809"/>
        <v>0</v>
      </c>
      <c r="AI1707" s="33">
        <f t="shared" si="810"/>
        <v>0</v>
      </c>
      <c r="AJ1707" s="33">
        <f t="shared" si="811"/>
        <v>0</v>
      </c>
      <c r="AK1707" s="33">
        <f t="shared" si="812"/>
        <v>0</v>
      </c>
      <c r="AL1707" s="33">
        <f t="shared" si="813"/>
        <v>0</v>
      </c>
      <c r="AM1707" s="34">
        <f t="shared" si="814"/>
        <v>13320.42029656</v>
      </c>
    </row>
    <row r="1708" spans="1:39" ht="15" customHeight="1" x14ac:dyDescent="0.3">
      <c r="A1708" s="166" t="s">
        <v>4142</v>
      </c>
      <c r="B1708" s="99">
        <v>14572</v>
      </c>
      <c r="C1708" s="99">
        <v>41123</v>
      </c>
      <c r="D1708" s="165">
        <v>44898</v>
      </c>
      <c r="E1708" s="165">
        <v>45179</v>
      </c>
      <c r="F1708" s="166">
        <v>2</v>
      </c>
      <c r="G1708" s="178">
        <v>1.76</v>
      </c>
      <c r="H1708" s="181">
        <v>0.75</v>
      </c>
      <c r="I1708" s="180">
        <v>4.7899999999999998E-2</v>
      </c>
      <c r="J1708" s="21">
        <f t="shared" si="785"/>
        <v>0.24</v>
      </c>
      <c r="K1708" s="21" t="str">
        <f t="shared" si="786"/>
        <v>Y</v>
      </c>
      <c r="L1708" s="37" t="str">
        <f t="shared" si="787"/>
        <v>NA</v>
      </c>
      <c r="M1708" s="8" t="str">
        <f t="shared" si="788"/>
        <v>Y</v>
      </c>
      <c r="N1708" s="42">
        <f t="shared" si="789"/>
        <v>1</v>
      </c>
      <c r="O1708" s="43">
        <f t="shared" si="790"/>
        <v>200000</v>
      </c>
      <c r="P1708" s="43" t="str">
        <f t="shared" si="791"/>
        <v>NA</v>
      </c>
      <c r="Q1708" s="24">
        <f t="shared" si="792"/>
        <v>15269.998800000001</v>
      </c>
      <c r="R1708" s="43">
        <f t="shared" si="793"/>
        <v>0</v>
      </c>
      <c r="S1708" s="24">
        <f t="shared" si="794"/>
        <v>1000000</v>
      </c>
      <c r="T1708" s="25" t="str">
        <f t="shared" si="795"/>
        <v>N</v>
      </c>
      <c r="U1708" s="44">
        <f t="shared" si="796"/>
        <v>0</v>
      </c>
      <c r="V1708" s="45">
        <f t="shared" si="797"/>
        <v>0</v>
      </c>
      <c r="W1708" s="45">
        <f t="shared" si="798"/>
        <v>0</v>
      </c>
      <c r="X1708" s="28">
        <f t="shared" si="799"/>
        <v>0</v>
      </c>
      <c r="Y1708" s="28">
        <f t="shared" si="800"/>
        <v>0</v>
      </c>
      <c r="Z1708" s="45">
        <f t="shared" si="801"/>
        <v>0</v>
      </c>
      <c r="AA1708" s="29" t="str">
        <f t="shared" si="802"/>
        <v>N</v>
      </c>
      <c r="AB1708" s="46">
        <f t="shared" si="803"/>
        <v>0</v>
      </c>
      <c r="AC1708" s="31">
        <f t="shared" si="804"/>
        <v>0</v>
      </c>
      <c r="AD1708" s="31">
        <f t="shared" si="805"/>
        <v>0</v>
      </c>
      <c r="AE1708" s="31">
        <f t="shared" si="806"/>
        <v>0</v>
      </c>
      <c r="AF1708" s="47">
        <f t="shared" si="807"/>
        <v>0</v>
      </c>
      <c r="AG1708" s="31">
        <f t="shared" si="808"/>
        <v>0</v>
      </c>
      <c r="AH1708" s="48">
        <f t="shared" si="809"/>
        <v>0</v>
      </c>
      <c r="AI1708" s="33">
        <f t="shared" si="810"/>
        <v>0</v>
      </c>
      <c r="AJ1708" s="33">
        <f t="shared" si="811"/>
        <v>0</v>
      </c>
      <c r="AK1708" s="33">
        <f t="shared" si="812"/>
        <v>0</v>
      </c>
      <c r="AL1708" s="33">
        <f t="shared" si="813"/>
        <v>0</v>
      </c>
      <c r="AM1708" s="34">
        <f t="shared" si="814"/>
        <v>0</v>
      </c>
    </row>
    <row r="1709" spans="1:39" ht="15" customHeight="1" x14ac:dyDescent="0.3">
      <c r="A1709" s="166" t="s">
        <v>4143</v>
      </c>
      <c r="B1709" s="99">
        <v>11041</v>
      </c>
      <c r="C1709" s="99">
        <v>27775</v>
      </c>
      <c r="D1709" s="165">
        <v>45687</v>
      </c>
      <c r="E1709" s="165">
        <v>45961</v>
      </c>
      <c r="F1709" s="166">
        <v>2</v>
      </c>
      <c r="G1709" s="178">
        <v>1.66</v>
      </c>
      <c r="H1709" s="181">
        <v>1</v>
      </c>
      <c r="I1709" s="180">
        <v>4.9399999999999999E-2</v>
      </c>
      <c r="J1709" s="21">
        <f t="shared" si="785"/>
        <v>0.34000000000000008</v>
      </c>
      <c r="K1709" s="21" t="str">
        <f t="shared" si="786"/>
        <v>Y</v>
      </c>
      <c r="L1709" s="37" t="str">
        <f t="shared" si="787"/>
        <v>NA</v>
      </c>
      <c r="M1709" s="8" t="str">
        <f t="shared" si="788"/>
        <v>Y</v>
      </c>
      <c r="N1709" s="42">
        <f t="shared" si="789"/>
        <v>1</v>
      </c>
      <c r="O1709" s="43">
        <f t="shared" si="790"/>
        <v>200000</v>
      </c>
      <c r="P1709" s="43" t="str">
        <f t="shared" si="791"/>
        <v>NA</v>
      </c>
      <c r="Q1709" s="24">
        <f t="shared" si="792"/>
        <v>11586.425399999998</v>
      </c>
      <c r="R1709" s="43">
        <f t="shared" si="793"/>
        <v>0</v>
      </c>
      <c r="S1709" s="24">
        <f t="shared" si="794"/>
        <v>1000000</v>
      </c>
      <c r="T1709" s="25" t="str">
        <f t="shared" si="795"/>
        <v>N</v>
      </c>
      <c r="U1709" s="44">
        <f t="shared" si="796"/>
        <v>0</v>
      </c>
      <c r="V1709" s="45">
        <f t="shared" si="797"/>
        <v>0</v>
      </c>
      <c r="W1709" s="45">
        <f t="shared" si="798"/>
        <v>0</v>
      </c>
      <c r="X1709" s="28">
        <f t="shared" si="799"/>
        <v>0</v>
      </c>
      <c r="Y1709" s="28">
        <f t="shared" si="800"/>
        <v>0</v>
      </c>
      <c r="Z1709" s="45">
        <f t="shared" si="801"/>
        <v>0</v>
      </c>
      <c r="AA1709" s="29" t="str">
        <f t="shared" si="802"/>
        <v>N</v>
      </c>
      <c r="AB1709" s="46">
        <f t="shared" si="803"/>
        <v>0</v>
      </c>
      <c r="AC1709" s="31">
        <f t="shared" si="804"/>
        <v>0</v>
      </c>
      <c r="AD1709" s="31">
        <f t="shared" si="805"/>
        <v>0</v>
      </c>
      <c r="AE1709" s="31">
        <f t="shared" si="806"/>
        <v>0</v>
      </c>
      <c r="AF1709" s="47">
        <f t="shared" si="807"/>
        <v>0</v>
      </c>
      <c r="AG1709" s="31">
        <f t="shared" si="808"/>
        <v>0</v>
      </c>
      <c r="AH1709" s="48">
        <f t="shared" si="809"/>
        <v>0</v>
      </c>
      <c r="AI1709" s="33">
        <f t="shared" si="810"/>
        <v>0</v>
      </c>
      <c r="AJ1709" s="33">
        <f t="shared" si="811"/>
        <v>0</v>
      </c>
      <c r="AK1709" s="33">
        <f t="shared" si="812"/>
        <v>0</v>
      </c>
      <c r="AL1709" s="33">
        <f t="shared" si="813"/>
        <v>0</v>
      </c>
      <c r="AM1709" s="34">
        <f t="shared" si="814"/>
        <v>0</v>
      </c>
    </row>
    <row r="1710" spans="1:39" ht="15" customHeight="1" x14ac:dyDescent="0.3">
      <c r="A1710" s="166" t="s">
        <v>4144</v>
      </c>
      <c r="B1710" s="99">
        <v>9971</v>
      </c>
      <c r="C1710" s="99">
        <v>39526</v>
      </c>
      <c r="D1710" s="165">
        <v>44543</v>
      </c>
      <c r="E1710" s="165">
        <v>44861</v>
      </c>
      <c r="F1710" s="166">
        <v>4</v>
      </c>
      <c r="G1710" s="178">
        <v>0.43</v>
      </c>
      <c r="H1710" s="181">
        <v>0.5</v>
      </c>
      <c r="I1710" s="180">
        <v>2.3300000000000001E-2</v>
      </c>
      <c r="J1710" s="21">
        <f t="shared" si="785"/>
        <v>3.57</v>
      </c>
      <c r="K1710" s="21" t="str">
        <f t="shared" si="786"/>
        <v>Y</v>
      </c>
      <c r="L1710" s="37" t="str">
        <f t="shared" si="787"/>
        <v>NA</v>
      </c>
      <c r="M1710" s="8" t="str">
        <f t="shared" si="788"/>
        <v>Y</v>
      </c>
      <c r="N1710" s="42">
        <f t="shared" si="789"/>
        <v>8</v>
      </c>
      <c r="O1710" s="43">
        <f t="shared" si="790"/>
        <v>200000</v>
      </c>
      <c r="P1710" s="43" t="str">
        <f t="shared" si="791"/>
        <v>NA</v>
      </c>
      <c r="Q1710" s="24">
        <f t="shared" si="792"/>
        <v>10203.3243</v>
      </c>
      <c r="R1710" s="43">
        <f t="shared" si="793"/>
        <v>0</v>
      </c>
      <c r="S1710" s="24">
        <f t="shared" si="794"/>
        <v>1000000</v>
      </c>
      <c r="T1710" s="25" t="str">
        <f t="shared" si="795"/>
        <v>Y</v>
      </c>
      <c r="U1710" s="44">
        <f t="shared" si="796"/>
        <v>7</v>
      </c>
      <c r="V1710" s="45">
        <f t="shared" si="797"/>
        <v>200000</v>
      </c>
      <c r="W1710" s="45">
        <f t="shared" si="798"/>
        <v>1000000</v>
      </c>
      <c r="X1710" s="28">
        <f t="shared" si="799"/>
        <v>10441.061756190002</v>
      </c>
      <c r="Y1710" s="28">
        <f t="shared" si="800"/>
        <v>0</v>
      </c>
      <c r="Z1710" s="45" t="str">
        <f t="shared" si="801"/>
        <v>NA</v>
      </c>
      <c r="AA1710" s="29" t="str">
        <f t="shared" si="802"/>
        <v>Y</v>
      </c>
      <c r="AB1710" s="46">
        <f t="shared" si="803"/>
        <v>6</v>
      </c>
      <c r="AC1710" s="31">
        <f t="shared" si="804"/>
        <v>200000</v>
      </c>
      <c r="AD1710" s="31">
        <f t="shared" si="805"/>
        <v>1000000</v>
      </c>
      <c r="AE1710" s="31">
        <f t="shared" si="806"/>
        <v>10684.33849510923</v>
      </c>
      <c r="AF1710" s="47">
        <f t="shared" si="807"/>
        <v>0</v>
      </c>
      <c r="AG1710" s="31" t="str">
        <f t="shared" si="808"/>
        <v>NA</v>
      </c>
      <c r="AH1710" s="48">
        <f t="shared" si="809"/>
        <v>5</v>
      </c>
      <c r="AI1710" s="33">
        <f t="shared" si="810"/>
        <v>20000</v>
      </c>
      <c r="AJ1710" s="33">
        <f t="shared" si="811"/>
        <v>65000</v>
      </c>
      <c r="AK1710" s="33">
        <f t="shared" si="812"/>
        <v>10933.283582045276</v>
      </c>
      <c r="AL1710" s="33">
        <f t="shared" si="813"/>
        <v>0</v>
      </c>
      <c r="AM1710" s="34">
        <f t="shared" si="814"/>
        <v>0</v>
      </c>
    </row>
    <row r="1711" spans="1:39" ht="15" customHeight="1" x14ac:dyDescent="0.3">
      <c r="A1711" s="166" t="s">
        <v>4145</v>
      </c>
      <c r="B1711" s="99">
        <v>24533</v>
      </c>
      <c r="C1711" s="99">
        <v>64114</v>
      </c>
      <c r="D1711" s="165">
        <v>44616</v>
      </c>
      <c r="E1711" s="165">
        <v>44913</v>
      </c>
      <c r="F1711" s="166">
        <v>4</v>
      </c>
      <c r="G1711" s="178">
        <v>1.86</v>
      </c>
      <c r="H1711" s="181">
        <v>1</v>
      </c>
      <c r="I1711" s="180">
        <v>3.5799999999999998E-2</v>
      </c>
      <c r="J1711" s="21">
        <f t="shared" si="785"/>
        <v>2.1399999999999997</v>
      </c>
      <c r="K1711" s="21" t="str">
        <f t="shared" si="786"/>
        <v>Y</v>
      </c>
      <c r="L1711" s="37" t="str">
        <f t="shared" si="787"/>
        <v>NA</v>
      </c>
      <c r="M1711" s="8" t="str">
        <f t="shared" si="788"/>
        <v>Y</v>
      </c>
      <c r="N1711" s="42">
        <f t="shared" si="789"/>
        <v>3</v>
      </c>
      <c r="O1711" s="43">
        <f t="shared" si="790"/>
        <v>200000</v>
      </c>
      <c r="P1711" s="43" t="str">
        <f t="shared" si="791"/>
        <v>NA</v>
      </c>
      <c r="Q1711" s="24">
        <f t="shared" si="792"/>
        <v>25411.2814</v>
      </c>
      <c r="R1711" s="43">
        <f t="shared" si="793"/>
        <v>0</v>
      </c>
      <c r="S1711" s="24">
        <f t="shared" si="794"/>
        <v>1000000</v>
      </c>
      <c r="T1711" s="25" t="str">
        <f t="shared" si="795"/>
        <v>Y</v>
      </c>
      <c r="U1711" s="44">
        <f t="shared" si="796"/>
        <v>2</v>
      </c>
      <c r="V1711" s="45">
        <f t="shared" si="797"/>
        <v>200000</v>
      </c>
      <c r="W1711" s="45">
        <f t="shared" si="798"/>
        <v>1000000</v>
      </c>
      <c r="X1711" s="28">
        <f t="shared" si="799"/>
        <v>26321.005274120002</v>
      </c>
      <c r="Y1711" s="28">
        <f t="shared" si="800"/>
        <v>0</v>
      </c>
      <c r="Z1711" s="45" t="str">
        <f t="shared" si="801"/>
        <v>NA</v>
      </c>
      <c r="AA1711" s="29" t="str">
        <f t="shared" si="802"/>
        <v>Y</v>
      </c>
      <c r="AB1711" s="46">
        <f t="shared" si="803"/>
        <v>1</v>
      </c>
      <c r="AC1711" s="31">
        <f t="shared" si="804"/>
        <v>200000</v>
      </c>
      <c r="AD1711" s="31">
        <f t="shared" si="805"/>
        <v>1000000</v>
      </c>
      <c r="AE1711" s="31">
        <f t="shared" si="806"/>
        <v>27263.297262933498</v>
      </c>
      <c r="AF1711" s="47">
        <f t="shared" si="807"/>
        <v>0</v>
      </c>
      <c r="AG1711" s="31" t="str">
        <f t="shared" si="808"/>
        <v>NA</v>
      </c>
      <c r="AH1711" s="48">
        <f t="shared" si="809"/>
        <v>0</v>
      </c>
      <c r="AI1711" s="33">
        <f t="shared" si="810"/>
        <v>0</v>
      </c>
      <c r="AJ1711" s="33">
        <f t="shared" si="811"/>
        <v>0</v>
      </c>
      <c r="AK1711" s="33">
        <f t="shared" si="812"/>
        <v>0</v>
      </c>
      <c r="AL1711" s="33">
        <f t="shared" si="813"/>
        <v>0</v>
      </c>
      <c r="AM1711" s="34">
        <f t="shared" si="814"/>
        <v>0</v>
      </c>
    </row>
    <row r="1712" spans="1:39" ht="15" customHeight="1" x14ac:dyDescent="0.3">
      <c r="A1712" s="166" t="s">
        <v>4146</v>
      </c>
      <c r="B1712" s="99">
        <v>15006</v>
      </c>
      <c r="C1712" s="99">
        <v>99537</v>
      </c>
      <c r="D1712" s="165">
        <v>44933</v>
      </c>
      <c r="E1712" s="165">
        <v>44993</v>
      </c>
      <c r="F1712" s="166">
        <v>2</v>
      </c>
      <c r="G1712" s="178">
        <v>1.9</v>
      </c>
      <c r="H1712" s="181">
        <v>0.5</v>
      </c>
      <c r="I1712" s="180">
        <v>5.8799999999999998E-2</v>
      </c>
      <c r="J1712" s="21">
        <f t="shared" si="785"/>
        <v>0.10000000000000009</v>
      </c>
      <c r="K1712" s="21" t="str">
        <f t="shared" si="786"/>
        <v>Y</v>
      </c>
      <c r="L1712" s="37" t="str">
        <f t="shared" si="787"/>
        <v>NA</v>
      </c>
      <c r="M1712" s="8" t="str">
        <f t="shared" si="788"/>
        <v>Y</v>
      </c>
      <c r="N1712" s="42">
        <f t="shared" si="789"/>
        <v>1</v>
      </c>
      <c r="O1712" s="43">
        <f t="shared" si="790"/>
        <v>200000</v>
      </c>
      <c r="P1712" s="43" t="str">
        <f t="shared" si="791"/>
        <v>NA</v>
      </c>
      <c r="Q1712" s="24">
        <f t="shared" si="792"/>
        <v>15888.352799999999</v>
      </c>
      <c r="R1712" s="43">
        <f t="shared" si="793"/>
        <v>0</v>
      </c>
      <c r="S1712" s="24">
        <f t="shared" si="794"/>
        <v>1000000</v>
      </c>
      <c r="T1712" s="25" t="str">
        <f t="shared" si="795"/>
        <v>N</v>
      </c>
      <c r="U1712" s="44">
        <f t="shared" si="796"/>
        <v>0</v>
      </c>
      <c r="V1712" s="45">
        <f t="shared" si="797"/>
        <v>0</v>
      </c>
      <c r="W1712" s="45">
        <f t="shared" si="798"/>
        <v>0</v>
      </c>
      <c r="X1712" s="28">
        <f t="shared" si="799"/>
        <v>0</v>
      </c>
      <c r="Y1712" s="28">
        <f t="shared" si="800"/>
        <v>0</v>
      </c>
      <c r="Z1712" s="45">
        <f t="shared" si="801"/>
        <v>0</v>
      </c>
      <c r="AA1712" s="29" t="str">
        <f t="shared" si="802"/>
        <v>N</v>
      </c>
      <c r="AB1712" s="46">
        <f t="shared" si="803"/>
        <v>0</v>
      </c>
      <c r="AC1712" s="31">
        <f t="shared" si="804"/>
        <v>0</v>
      </c>
      <c r="AD1712" s="31">
        <f t="shared" si="805"/>
        <v>0</v>
      </c>
      <c r="AE1712" s="31">
        <f t="shared" si="806"/>
        <v>0</v>
      </c>
      <c r="AF1712" s="47">
        <f t="shared" si="807"/>
        <v>0</v>
      </c>
      <c r="AG1712" s="31">
        <f t="shared" si="808"/>
        <v>0</v>
      </c>
      <c r="AH1712" s="48">
        <f t="shared" si="809"/>
        <v>0</v>
      </c>
      <c r="AI1712" s="33">
        <f t="shared" si="810"/>
        <v>0</v>
      </c>
      <c r="AJ1712" s="33">
        <f t="shared" si="811"/>
        <v>0</v>
      </c>
      <c r="AK1712" s="33">
        <f t="shared" si="812"/>
        <v>0</v>
      </c>
      <c r="AL1712" s="33">
        <f t="shared" si="813"/>
        <v>0</v>
      </c>
      <c r="AM1712" s="34">
        <f t="shared" si="814"/>
        <v>0</v>
      </c>
    </row>
    <row r="1713" spans="1:39" ht="15" customHeight="1" x14ac:dyDescent="0.3">
      <c r="A1713" s="166" t="s">
        <v>4147</v>
      </c>
      <c r="B1713" s="99">
        <v>10146</v>
      </c>
      <c r="C1713" s="99">
        <v>51585</v>
      </c>
      <c r="D1713" s="165">
        <v>45849</v>
      </c>
      <c r="E1713" s="165">
        <v>46161</v>
      </c>
      <c r="F1713" s="166">
        <v>2</v>
      </c>
      <c r="G1713" s="178">
        <v>0.4</v>
      </c>
      <c r="H1713" s="181">
        <v>1</v>
      </c>
      <c r="I1713" s="180">
        <v>4.65E-2</v>
      </c>
      <c r="J1713" s="21">
        <f t="shared" si="785"/>
        <v>1.6</v>
      </c>
      <c r="K1713" s="21" t="str">
        <f t="shared" si="786"/>
        <v>Y</v>
      </c>
      <c r="L1713" s="37" t="str">
        <f t="shared" si="787"/>
        <v>NA</v>
      </c>
      <c r="M1713" s="8" t="str">
        <f t="shared" si="788"/>
        <v>Y</v>
      </c>
      <c r="N1713" s="42">
        <f t="shared" si="789"/>
        <v>2</v>
      </c>
      <c r="O1713" s="43">
        <f t="shared" si="790"/>
        <v>200000</v>
      </c>
      <c r="P1713" s="43" t="str">
        <f t="shared" si="791"/>
        <v>NA</v>
      </c>
      <c r="Q1713" s="24">
        <f t="shared" si="792"/>
        <v>10617.789000000001</v>
      </c>
      <c r="R1713" s="43">
        <f t="shared" si="793"/>
        <v>0</v>
      </c>
      <c r="S1713" s="24">
        <f t="shared" si="794"/>
        <v>1000000</v>
      </c>
      <c r="T1713" s="25" t="str">
        <f t="shared" si="795"/>
        <v>Y</v>
      </c>
      <c r="U1713" s="44">
        <f t="shared" si="796"/>
        <v>1</v>
      </c>
      <c r="V1713" s="45">
        <f t="shared" si="797"/>
        <v>200000</v>
      </c>
      <c r="W1713" s="45">
        <f t="shared" si="798"/>
        <v>1000000</v>
      </c>
      <c r="X1713" s="28">
        <f t="shared" si="799"/>
        <v>11111.5161885</v>
      </c>
      <c r="Y1713" s="28">
        <f t="shared" si="800"/>
        <v>0</v>
      </c>
      <c r="Z1713" s="45" t="str">
        <f t="shared" si="801"/>
        <v>NA</v>
      </c>
      <c r="AA1713" s="29" t="str">
        <f t="shared" si="802"/>
        <v>N</v>
      </c>
      <c r="AB1713" s="46">
        <f t="shared" si="803"/>
        <v>0</v>
      </c>
      <c r="AC1713" s="31">
        <f t="shared" si="804"/>
        <v>0</v>
      </c>
      <c r="AD1713" s="31">
        <f t="shared" si="805"/>
        <v>0</v>
      </c>
      <c r="AE1713" s="31">
        <f t="shared" si="806"/>
        <v>0</v>
      </c>
      <c r="AF1713" s="47">
        <f t="shared" si="807"/>
        <v>0</v>
      </c>
      <c r="AG1713" s="31">
        <f t="shared" si="808"/>
        <v>0</v>
      </c>
      <c r="AH1713" s="48">
        <f t="shared" si="809"/>
        <v>0</v>
      </c>
      <c r="AI1713" s="33">
        <f t="shared" si="810"/>
        <v>0</v>
      </c>
      <c r="AJ1713" s="33">
        <f t="shared" si="811"/>
        <v>0</v>
      </c>
      <c r="AK1713" s="33">
        <f t="shared" si="812"/>
        <v>0</v>
      </c>
      <c r="AL1713" s="33">
        <f t="shared" si="813"/>
        <v>0</v>
      </c>
      <c r="AM1713" s="34">
        <f t="shared" si="814"/>
        <v>0</v>
      </c>
    </row>
    <row r="1714" spans="1:39" ht="15" customHeight="1" x14ac:dyDescent="0.3">
      <c r="A1714" s="166" t="s">
        <v>4148</v>
      </c>
      <c r="B1714" s="99">
        <v>14543</v>
      </c>
      <c r="C1714" s="99">
        <v>28821</v>
      </c>
      <c r="D1714" s="165">
        <v>45730</v>
      </c>
      <c r="E1714" s="165">
        <v>45907</v>
      </c>
      <c r="F1714" s="166">
        <v>4</v>
      </c>
      <c r="G1714" s="178">
        <v>2.84</v>
      </c>
      <c r="H1714" s="181">
        <v>1</v>
      </c>
      <c r="I1714" s="180">
        <v>0.02</v>
      </c>
      <c r="J1714" s="21">
        <f t="shared" si="785"/>
        <v>1.1600000000000001</v>
      </c>
      <c r="K1714" s="21" t="str">
        <f t="shared" si="786"/>
        <v>Y</v>
      </c>
      <c r="L1714" s="37" t="str">
        <f t="shared" si="787"/>
        <v>NA</v>
      </c>
      <c r="M1714" s="8" t="str">
        <f t="shared" si="788"/>
        <v>Y</v>
      </c>
      <c r="N1714" s="42">
        <f t="shared" si="789"/>
        <v>2</v>
      </c>
      <c r="O1714" s="43">
        <f t="shared" si="790"/>
        <v>200000</v>
      </c>
      <c r="P1714" s="43" t="str">
        <f t="shared" si="791"/>
        <v>NA</v>
      </c>
      <c r="Q1714" s="24">
        <f t="shared" si="792"/>
        <v>14833.86</v>
      </c>
      <c r="R1714" s="43">
        <f t="shared" si="793"/>
        <v>0</v>
      </c>
      <c r="S1714" s="24">
        <f t="shared" si="794"/>
        <v>1000000</v>
      </c>
      <c r="T1714" s="25" t="str">
        <f t="shared" si="795"/>
        <v>Y</v>
      </c>
      <c r="U1714" s="44">
        <f t="shared" si="796"/>
        <v>1</v>
      </c>
      <c r="V1714" s="45">
        <f t="shared" si="797"/>
        <v>200000</v>
      </c>
      <c r="W1714" s="45">
        <f t="shared" si="798"/>
        <v>1000000</v>
      </c>
      <c r="X1714" s="28">
        <f t="shared" si="799"/>
        <v>15130.537200000001</v>
      </c>
      <c r="Y1714" s="28">
        <f t="shared" si="800"/>
        <v>0</v>
      </c>
      <c r="Z1714" s="45" t="str">
        <f t="shared" si="801"/>
        <v>NA</v>
      </c>
      <c r="AA1714" s="29" t="str">
        <f t="shared" si="802"/>
        <v>N</v>
      </c>
      <c r="AB1714" s="46">
        <f t="shared" si="803"/>
        <v>0</v>
      </c>
      <c r="AC1714" s="31">
        <f t="shared" si="804"/>
        <v>0</v>
      </c>
      <c r="AD1714" s="31">
        <f t="shared" si="805"/>
        <v>0</v>
      </c>
      <c r="AE1714" s="31">
        <f t="shared" si="806"/>
        <v>0</v>
      </c>
      <c r="AF1714" s="47">
        <f t="shared" si="807"/>
        <v>0</v>
      </c>
      <c r="AG1714" s="31">
        <f t="shared" si="808"/>
        <v>0</v>
      </c>
      <c r="AH1714" s="48">
        <f t="shared" si="809"/>
        <v>0</v>
      </c>
      <c r="AI1714" s="33">
        <f t="shared" si="810"/>
        <v>0</v>
      </c>
      <c r="AJ1714" s="33">
        <f t="shared" si="811"/>
        <v>0</v>
      </c>
      <c r="AK1714" s="33">
        <f t="shared" si="812"/>
        <v>0</v>
      </c>
      <c r="AL1714" s="33">
        <f t="shared" si="813"/>
        <v>0</v>
      </c>
      <c r="AM1714" s="34">
        <f t="shared" si="814"/>
        <v>0</v>
      </c>
    </row>
    <row r="1715" spans="1:39" ht="15" customHeight="1" x14ac:dyDescent="0.3">
      <c r="A1715" s="166" t="s">
        <v>4149</v>
      </c>
      <c r="B1715" s="99">
        <v>24326</v>
      </c>
      <c r="C1715" s="99">
        <v>60254</v>
      </c>
      <c r="D1715" s="165">
        <v>45334</v>
      </c>
      <c r="E1715" s="165">
        <v>45422</v>
      </c>
      <c r="F1715" s="166">
        <v>2</v>
      </c>
      <c r="G1715" s="178">
        <v>1.33</v>
      </c>
      <c r="H1715" s="181">
        <v>0.75</v>
      </c>
      <c r="I1715" s="180">
        <v>7.2900000000000006E-2</v>
      </c>
      <c r="J1715" s="21">
        <f t="shared" si="785"/>
        <v>0.66999999999999993</v>
      </c>
      <c r="K1715" s="21" t="str">
        <f t="shared" si="786"/>
        <v>Y</v>
      </c>
      <c r="L1715" s="37" t="str">
        <f t="shared" si="787"/>
        <v>NA</v>
      </c>
      <c r="M1715" s="8" t="str">
        <f t="shared" si="788"/>
        <v>Y</v>
      </c>
      <c r="N1715" s="42">
        <f t="shared" si="789"/>
        <v>1</v>
      </c>
      <c r="O1715" s="43">
        <f t="shared" si="790"/>
        <v>200000</v>
      </c>
      <c r="P1715" s="43" t="str">
        <f t="shared" si="791"/>
        <v>NA</v>
      </c>
      <c r="Q1715" s="24">
        <f t="shared" si="792"/>
        <v>26099.365399999999</v>
      </c>
      <c r="R1715" s="43">
        <f t="shared" si="793"/>
        <v>0</v>
      </c>
      <c r="S1715" s="24">
        <f t="shared" si="794"/>
        <v>1000000</v>
      </c>
      <c r="T1715" s="25" t="str">
        <f t="shared" si="795"/>
        <v>N</v>
      </c>
      <c r="U1715" s="44">
        <f t="shared" si="796"/>
        <v>0</v>
      </c>
      <c r="V1715" s="45">
        <f t="shared" si="797"/>
        <v>0</v>
      </c>
      <c r="W1715" s="45">
        <f t="shared" si="798"/>
        <v>0</v>
      </c>
      <c r="X1715" s="28">
        <f t="shared" si="799"/>
        <v>0</v>
      </c>
      <c r="Y1715" s="28">
        <f t="shared" si="800"/>
        <v>0</v>
      </c>
      <c r="Z1715" s="45">
        <f t="shared" si="801"/>
        <v>0</v>
      </c>
      <c r="AA1715" s="29" t="str">
        <f t="shared" si="802"/>
        <v>N</v>
      </c>
      <c r="AB1715" s="46">
        <f t="shared" si="803"/>
        <v>0</v>
      </c>
      <c r="AC1715" s="31">
        <f t="shared" si="804"/>
        <v>0</v>
      </c>
      <c r="AD1715" s="31">
        <f t="shared" si="805"/>
        <v>0</v>
      </c>
      <c r="AE1715" s="31">
        <f t="shared" si="806"/>
        <v>0</v>
      </c>
      <c r="AF1715" s="47">
        <f t="shared" si="807"/>
        <v>0</v>
      </c>
      <c r="AG1715" s="31">
        <f t="shared" si="808"/>
        <v>0</v>
      </c>
      <c r="AH1715" s="48">
        <f t="shared" si="809"/>
        <v>0</v>
      </c>
      <c r="AI1715" s="33">
        <f t="shared" si="810"/>
        <v>0</v>
      </c>
      <c r="AJ1715" s="33">
        <f t="shared" si="811"/>
        <v>0</v>
      </c>
      <c r="AK1715" s="33">
        <f t="shared" si="812"/>
        <v>0</v>
      </c>
      <c r="AL1715" s="33">
        <f t="shared" si="813"/>
        <v>0</v>
      </c>
      <c r="AM1715" s="34">
        <f t="shared" si="814"/>
        <v>0</v>
      </c>
    </row>
    <row r="1716" spans="1:39" ht="15" customHeight="1" x14ac:dyDescent="0.3">
      <c r="A1716" s="166" t="s">
        <v>4150</v>
      </c>
      <c r="B1716" s="99">
        <v>10436</v>
      </c>
      <c r="C1716" s="99">
        <v>60755</v>
      </c>
      <c r="D1716" s="165">
        <v>44986</v>
      </c>
      <c r="E1716" s="165">
        <v>45307</v>
      </c>
      <c r="F1716" s="166">
        <v>4</v>
      </c>
      <c r="G1716" s="178">
        <v>1.81</v>
      </c>
      <c r="H1716" s="181">
        <v>1</v>
      </c>
      <c r="I1716" s="180">
        <v>6.3200000000000006E-2</v>
      </c>
      <c r="J1716" s="21">
        <f t="shared" si="785"/>
        <v>2.19</v>
      </c>
      <c r="K1716" s="21" t="str">
        <f t="shared" si="786"/>
        <v>Y</v>
      </c>
      <c r="L1716" s="37" t="str">
        <f t="shared" si="787"/>
        <v>NA</v>
      </c>
      <c r="M1716" s="8" t="str">
        <f t="shared" si="788"/>
        <v>Y</v>
      </c>
      <c r="N1716" s="42">
        <f t="shared" si="789"/>
        <v>3</v>
      </c>
      <c r="O1716" s="43">
        <f t="shared" si="790"/>
        <v>200000</v>
      </c>
      <c r="P1716" s="43" t="str">
        <f t="shared" si="791"/>
        <v>NA</v>
      </c>
      <c r="Q1716" s="24">
        <f t="shared" si="792"/>
        <v>11095.555199999999</v>
      </c>
      <c r="R1716" s="43">
        <f t="shared" si="793"/>
        <v>0</v>
      </c>
      <c r="S1716" s="24">
        <f t="shared" si="794"/>
        <v>1000000</v>
      </c>
      <c r="T1716" s="25" t="str">
        <f t="shared" si="795"/>
        <v>Y</v>
      </c>
      <c r="U1716" s="44">
        <f t="shared" si="796"/>
        <v>2</v>
      </c>
      <c r="V1716" s="45">
        <f t="shared" si="797"/>
        <v>200000</v>
      </c>
      <c r="W1716" s="45">
        <f t="shared" si="798"/>
        <v>1000000</v>
      </c>
      <c r="X1716" s="28">
        <f t="shared" si="799"/>
        <v>11796.794288639998</v>
      </c>
      <c r="Y1716" s="28">
        <f t="shared" si="800"/>
        <v>0</v>
      </c>
      <c r="Z1716" s="45" t="str">
        <f t="shared" si="801"/>
        <v>NA</v>
      </c>
      <c r="AA1716" s="29" t="str">
        <f t="shared" si="802"/>
        <v>Y</v>
      </c>
      <c r="AB1716" s="46">
        <f t="shared" si="803"/>
        <v>1</v>
      </c>
      <c r="AC1716" s="31">
        <f t="shared" si="804"/>
        <v>200000</v>
      </c>
      <c r="AD1716" s="31">
        <f t="shared" si="805"/>
        <v>1000000</v>
      </c>
      <c r="AE1716" s="31">
        <f t="shared" si="806"/>
        <v>12542.351687682045</v>
      </c>
      <c r="AF1716" s="47">
        <f t="shared" si="807"/>
        <v>0</v>
      </c>
      <c r="AG1716" s="31" t="str">
        <f t="shared" si="808"/>
        <v>NA</v>
      </c>
      <c r="AH1716" s="48">
        <f t="shared" si="809"/>
        <v>0</v>
      </c>
      <c r="AI1716" s="33">
        <f t="shared" si="810"/>
        <v>0</v>
      </c>
      <c r="AJ1716" s="33">
        <f t="shared" si="811"/>
        <v>0</v>
      </c>
      <c r="AK1716" s="33">
        <f t="shared" si="812"/>
        <v>0</v>
      </c>
      <c r="AL1716" s="33">
        <f t="shared" si="813"/>
        <v>0</v>
      </c>
      <c r="AM1716" s="34">
        <f t="shared" si="814"/>
        <v>0</v>
      </c>
    </row>
    <row r="1717" spans="1:39" ht="15" customHeight="1" x14ac:dyDescent="0.3">
      <c r="A1717" s="166" t="s">
        <v>4151</v>
      </c>
      <c r="B1717" s="99">
        <v>21399</v>
      </c>
      <c r="C1717" s="99">
        <v>102175</v>
      </c>
      <c r="D1717" s="165">
        <v>45193</v>
      </c>
      <c r="E1717" s="165">
        <v>45447</v>
      </c>
      <c r="F1717" s="166">
        <v>2</v>
      </c>
      <c r="G1717" s="178">
        <v>1.24</v>
      </c>
      <c r="H1717" s="181">
        <v>1</v>
      </c>
      <c r="I1717" s="180">
        <v>6.6400000000000001E-2</v>
      </c>
      <c r="J1717" s="21">
        <f t="shared" si="785"/>
        <v>0.76</v>
      </c>
      <c r="K1717" s="21" t="str">
        <f t="shared" si="786"/>
        <v>Y</v>
      </c>
      <c r="L1717" s="37" t="str">
        <f t="shared" si="787"/>
        <v>NA</v>
      </c>
      <c r="M1717" s="8" t="str">
        <f t="shared" si="788"/>
        <v>Y</v>
      </c>
      <c r="N1717" s="42">
        <f t="shared" si="789"/>
        <v>1</v>
      </c>
      <c r="O1717" s="43">
        <f t="shared" si="790"/>
        <v>200000</v>
      </c>
      <c r="P1717" s="43" t="str">
        <f t="shared" si="791"/>
        <v>NA</v>
      </c>
      <c r="Q1717" s="24">
        <f t="shared" si="792"/>
        <v>22819.893599999999</v>
      </c>
      <c r="R1717" s="43">
        <f t="shared" si="793"/>
        <v>0</v>
      </c>
      <c r="S1717" s="24">
        <f t="shared" si="794"/>
        <v>1000000</v>
      </c>
      <c r="T1717" s="25" t="str">
        <f t="shared" si="795"/>
        <v>N</v>
      </c>
      <c r="U1717" s="44">
        <f t="shared" si="796"/>
        <v>0</v>
      </c>
      <c r="V1717" s="45">
        <f t="shared" si="797"/>
        <v>0</v>
      </c>
      <c r="W1717" s="45">
        <f t="shared" si="798"/>
        <v>0</v>
      </c>
      <c r="X1717" s="28">
        <f t="shared" si="799"/>
        <v>0</v>
      </c>
      <c r="Y1717" s="28">
        <f t="shared" si="800"/>
        <v>0</v>
      </c>
      <c r="Z1717" s="45">
        <f t="shared" si="801"/>
        <v>0</v>
      </c>
      <c r="AA1717" s="29" t="str">
        <f t="shared" si="802"/>
        <v>N</v>
      </c>
      <c r="AB1717" s="46">
        <f t="shared" si="803"/>
        <v>0</v>
      </c>
      <c r="AC1717" s="31">
        <f t="shared" si="804"/>
        <v>0</v>
      </c>
      <c r="AD1717" s="31">
        <f t="shared" si="805"/>
        <v>0</v>
      </c>
      <c r="AE1717" s="31">
        <f t="shared" si="806"/>
        <v>0</v>
      </c>
      <c r="AF1717" s="47">
        <f t="shared" si="807"/>
        <v>0</v>
      </c>
      <c r="AG1717" s="31">
        <f t="shared" si="808"/>
        <v>0</v>
      </c>
      <c r="AH1717" s="48">
        <f t="shared" si="809"/>
        <v>0</v>
      </c>
      <c r="AI1717" s="33">
        <f t="shared" si="810"/>
        <v>0</v>
      </c>
      <c r="AJ1717" s="33">
        <f t="shared" si="811"/>
        <v>0</v>
      </c>
      <c r="AK1717" s="33">
        <f t="shared" si="812"/>
        <v>0</v>
      </c>
      <c r="AL1717" s="33">
        <f t="shared" si="813"/>
        <v>0</v>
      </c>
      <c r="AM1717" s="34">
        <f t="shared" si="814"/>
        <v>0</v>
      </c>
    </row>
    <row r="1718" spans="1:39" ht="15" customHeight="1" x14ac:dyDescent="0.3">
      <c r="A1718" s="166" t="s">
        <v>4152</v>
      </c>
      <c r="B1718" s="99">
        <v>5847</v>
      </c>
      <c r="C1718" s="99">
        <v>27817</v>
      </c>
      <c r="D1718" s="165">
        <v>45736</v>
      </c>
      <c r="E1718" s="165">
        <v>46060</v>
      </c>
      <c r="F1718" s="166">
        <v>2</v>
      </c>
      <c r="G1718" s="178">
        <v>2</v>
      </c>
      <c r="H1718" s="181">
        <v>0.75</v>
      </c>
      <c r="I1718" s="180">
        <v>5.5300000000000002E-2</v>
      </c>
      <c r="J1718" s="21">
        <f t="shared" si="785"/>
        <v>0</v>
      </c>
      <c r="K1718" s="21" t="str">
        <f t="shared" si="786"/>
        <v>N</v>
      </c>
      <c r="L1718" s="37">
        <f t="shared" si="787"/>
        <v>0</v>
      </c>
      <c r="M1718" s="8" t="str">
        <f t="shared" si="788"/>
        <v>N</v>
      </c>
      <c r="N1718" s="42">
        <f t="shared" si="789"/>
        <v>0</v>
      </c>
      <c r="O1718" s="43">
        <f t="shared" si="790"/>
        <v>0</v>
      </c>
      <c r="P1718" s="43">
        <f t="shared" si="791"/>
        <v>0</v>
      </c>
      <c r="Q1718" s="24">
        <f t="shared" si="792"/>
        <v>0</v>
      </c>
      <c r="R1718" s="43">
        <f t="shared" si="793"/>
        <v>0</v>
      </c>
      <c r="S1718" s="24">
        <f t="shared" si="794"/>
        <v>37183</v>
      </c>
      <c r="T1718" s="25" t="str">
        <f t="shared" si="795"/>
        <v>N</v>
      </c>
      <c r="U1718" s="44">
        <f t="shared" si="796"/>
        <v>0</v>
      </c>
      <c r="V1718" s="45">
        <f t="shared" si="797"/>
        <v>0</v>
      </c>
      <c r="W1718" s="45">
        <f t="shared" si="798"/>
        <v>0</v>
      </c>
      <c r="X1718" s="28">
        <f t="shared" si="799"/>
        <v>0</v>
      </c>
      <c r="Y1718" s="28">
        <f t="shared" si="800"/>
        <v>0</v>
      </c>
      <c r="Z1718" s="45">
        <f t="shared" si="801"/>
        <v>0</v>
      </c>
      <c r="AA1718" s="29" t="str">
        <f t="shared" si="802"/>
        <v>N</v>
      </c>
      <c r="AB1718" s="46">
        <f t="shared" si="803"/>
        <v>0</v>
      </c>
      <c r="AC1718" s="31">
        <f t="shared" si="804"/>
        <v>0</v>
      </c>
      <c r="AD1718" s="31">
        <f t="shared" si="805"/>
        <v>0</v>
      </c>
      <c r="AE1718" s="31">
        <f t="shared" si="806"/>
        <v>0</v>
      </c>
      <c r="AF1718" s="47">
        <f t="shared" si="807"/>
        <v>0</v>
      </c>
      <c r="AG1718" s="31">
        <f t="shared" si="808"/>
        <v>0</v>
      </c>
      <c r="AH1718" s="48">
        <f t="shared" si="809"/>
        <v>0</v>
      </c>
      <c r="AI1718" s="33">
        <f t="shared" si="810"/>
        <v>0</v>
      </c>
      <c r="AJ1718" s="33">
        <f t="shared" si="811"/>
        <v>0</v>
      </c>
      <c r="AK1718" s="33">
        <f t="shared" si="812"/>
        <v>0</v>
      </c>
      <c r="AL1718" s="33">
        <f t="shared" si="813"/>
        <v>0</v>
      </c>
      <c r="AM1718" s="34">
        <f t="shared" si="814"/>
        <v>0</v>
      </c>
    </row>
    <row r="1719" spans="1:39" ht="15" customHeight="1" x14ac:dyDescent="0.3">
      <c r="A1719" s="166" t="s">
        <v>4153</v>
      </c>
      <c r="B1719" s="99">
        <v>22005</v>
      </c>
      <c r="C1719" s="99">
        <v>89968</v>
      </c>
      <c r="D1719" s="165">
        <v>45635</v>
      </c>
      <c r="E1719" s="165">
        <v>45757</v>
      </c>
      <c r="F1719" s="166">
        <v>4</v>
      </c>
      <c r="G1719" s="178">
        <v>2.58</v>
      </c>
      <c r="H1719" s="181">
        <v>1</v>
      </c>
      <c r="I1719" s="180">
        <v>8.2799999999999999E-2</v>
      </c>
      <c r="J1719" s="21">
        <f t="shared" si="785"/>
        <v>1.42</v>
      </c>
      <c r="K1719" s="21" t="str">
        <f t="shared" si="786"/>
        <v>Y</v>
      </c>
      <c r="L1719" s="37" t="str">
        <f t="shared" si="787"/>
        <v>NA</v>
      </c>
      <c r="M1719" s="8" t="str">
        <f t="shared" si="788"/>
        <v>Y</v>
      </c>
      <c r="N1719" s="42">
        <f t="shared" si="789"/>
        <v>2</v>
      </c>
      <c r="O1719" s="43">
        <f t="shared" si="790"/>
        <v>200000</v>
      </c>
      <c r="P1719" s="43" t="str">
        <f t="shared" si="791"/>
        <v>NA</v>
      </c>
      <c r="Q1719" s="24">
        <f t="shared" si="792"/>
        <v>23827.013999999999</v>
      </c>
      <c r="R1719" s="43">
        <f t="shared" si="793"/>
        <v>0</v>
      </c>
      <c r="S1719" s="24">
        <f t="shared" si="794"/>
        <v>1000000</v>
      </c>
      <c r="T1719" s="25" t="str">
        <f t="shared" si="795"/>
        <v>Y</v>
      </c>
      <c r="U1719" s="44">
        <f t="shared" si="796"/>
        <v>1</v>
      </c>
      <c r="V1719" s="45">
        <f t="shared" si="797"/>
        <v>200000</v>
      </c>
      <c r="W1719" s="45">
        <f t="shared" si="798"/>
        <v>1000000</v>
      </c>
      <c r="X1719" s="28">
        <f t="shared" si="799"/>
        <v>25799.8907592</v>
      </c>
      <c r="Y1719" s="28">
        <f t="shared" si="800"/>
        <v>0</v>
      </c>
      <c r="Z1719" s="45" t="str">
        <f t="shared" si="801"/>
        <v>NA</v>
      </c>
      <c r="AA1719" s="29" t="str">
        <f t="shared" si="802"/>
        <v>N</v>
      </c>
      <c r="AB1719" s="46">
        <f t="shared" si="803"/>
        <v>0</v>
      </c>
      <c r="AC1719" s="31">
        <f t="shared" si="804"/>
        <v>0</v>
      </c>
      <c r="AD1719" s="31">
        <f t="shared" si="805"/>
        <v>0</v>
      </c>
      <c r="AE1719" s="31">
        <f t="shared" si="806"/>
        <v>0</v>
      </c>
      <c r="AF1719" s="47">
        <f t="shared" si="807"/>
        <v>0</v>
      </c>
      <c r="AG1719" s="31">
        <f t="shared" si="808"/>
        <v>0</v>
      </c>
      <c r="AH1719" s="48">
        <f t="shared" si="809"/>
        <v>0</v>
      </c>
      <c r="AI1719" s="33">
        <f t="shared" si="810"/>
        <v>0</v>
      </c>
      <c r="AJ1719" s="33">
        <f t="shared" si="811"/>
        <v>0</v>
      </c>
      <c r="AK1719" s="33">
        <f t="shared" si="812"/>
        <v>0</v>
      </c>
      <c r="AL1719" s="33">
        <f t="shared" si="813"/>
        <v>0</v>
      </c>
      <c r="AM1719" s="34">
        <f t="shared" si="814"/>
        <v>0</v>
      </c>
    </row>
    <row r="1720" spans="1:39" ht="15" customHeight="1" x14ac:dyDescent="0.3">
      <c r="A1720" s="166" t="s">
        <v>4154</v>
      </c>
      <c r="B1720" s="99">
        <v>18380</v>
      </c>
      <c r="C1720" s="99">
        <v>72067</v>
      </c>
      <c r="D1720" s="165">
        <v>45547</v>
      </c>
      <c r="E1720" s="165">
        <v>45630</v>
      </c>
      <c r="F1720" s="166">
        <v>2</v>
      </c>
      <c r="G1720" s="178">
        <v>0.73</v>
      </c>
      <c r="H1720" s="181">
        <v>1</v>
      </c>
      <c r="I1720" s="180">
        <v>3.5200000000000002E-2</v>
      </c>
      <c r="J1720" s="21">
        <f t="shared" si="785"/>
        <v>1.27</v>
      </c>
      <c r="K1720" s="21" t="str">
        <f t="shared" si="786"/>
        <v>Y</v>
      </c>
      <c r="L1720" s="37" t="str">
        <f t="shared" si="787"/>
        <v>NA</v>
      </c>
      <c r="M1720" s="8" t="str">
        <f t="shared" si="788"/>
        <v>Y</v>
      </c>
      <c r="N1720" s="42">
        <f t="shared" si="789"/>
        <v>2</v>
      </c>
      <c r="O1720" s="43">
        <f t="shared" si="790"/>
        <v>200000</v>
      </c>
      <c r="P1720" s="43" t="str">
        <f t="shared" si="791"/>
        <v>NA</v>
      </c>
      <c r="Q1720" s="24">
        <f t="shared" si="792"/>
        <v>19026.975999999999</v>
      </c>
      <c r="R1720" s="43">
        <f t="shared" si="793"/>
        <v>0</v>
      </c>
      <c r="S1720" s="24">
        <f t="shared" si="794"/>
        <v>1000000</v>
      </c>
      <c r="T1720" s="25" t="str">
        <f t="shared" si="795"/>
        <v>Y</v>
      </c>
      <c r="U1720" s="44">
        <f t="shared" si="796"/>
        <v>1</v>
      </c>
      <c r="V1720" s="45">
        <f t="shared" si="797"/>
        <v>200000</v>
      </c>
      <c r="W1720" s="45">
        <f t="shared" si="798"/>
        <v>1000000</v>
      </c>
      <c r="X1720" s="28">
        <f t="shared" si="799"/>
        <v>19696.725555199995</v>
      </c>
      <c r="Y1720" s="28">
        <f t="shared" si="800"/>
        <v>0</v>
      </c>
      <c r="Z1720" s="45" t="str">
        <f t="shared" si="801"/>
        <v>NA</v>
      </c>
      <c r="AA1720" s="29" t="str">
        <f t="shared" si="802"/>
        <v>N</v>
      </c>
      <c r="AB1720" s="46">
        <f t="shared" si="803"/>
        <v>0</v>
      </c>
      <c r="AC1720" s="31">
        <f t="shared" si="804"/>
        <v>0</v>
      </c>
      <c r="AD1720" s="31">
        <f t="shared" si="805"/>
        <v>0</v>
      </c>
      <c r="AE1720" s="31">
        <f t="shared" si="806"/>
        <v>0</v>
      </c>
      <c r="AF1720" s="47">
        <f t="shared" si="807"/>
        <v>0</v>
      </c>
      <c r="AG1720" s="31">
        <f t="shared" si="808"/>
        <v>0</v>
      </c>
      <c r="AH1720" s="48">
        <f t="shared" si="809"/>
        <v>0</v>
      </c>
      <c r="AI1720" s="33">
        <f t="shared" si="810"/>
        <v>0</v>
      </c>
      <c r="AJ1720" s="33">
        <f t="shared" si="811"/>
        <v>0</v>
      </c>
      <c r="AK1720" s="33">
        <f t="shared" si="812"/>
        <v>0</v>
      </c>
      <c r="AL1720" s="33">
        <f t="shared" si="813"/>
        <v>0</v>
      </c>
      <c r="AM1720" s="34">
        <f t="shared" si="814"/>
        <v>0</v>
      </c>
    </row>
    <row r="1721" spans="1:39" ht="15" customHeight="1" x14ac:dyDescent="0.3">
      <c r="A1721" s="166" t="s">
        <v>4155</v>
      </c>
      <c r="B1721" s="99">
        <v>6202</v>
      </c>
      <c r="C1721" s="99">
        <v>75816</v>
      </c>
      <c r="D1721" s="165">
        <v>46024</v>
      </c>
      <c r="E1721" s="165">
        <v>46215</v>
      </c>
      <c r="F1721" s="166">
        <v>4</v>
      </c>
      <c r="G1721" s="178">
        <v>1.36</v>
      </c>
      <c r="H1721" s="181">
        <v>1</v>
      </c>
      <c r="I1721" s="180">
        <v>7.5499999999999998E-2</v>
      </c>
      <c r="J1721" s="21">
        <f t="shared" si="785"/>
        <v>2.6399999999999997</v>
      </c>
      <c r="K1721" s="21" t="str">
        <f t="shared" si="786"/>
        <v>Y</v>
      </c>
      <c r="L1721" s="37" t="str">
        <f t="shared" si="787"/>
        <v>NA</v>
      </c>
      <c r="M1721" s="8" t="str">
        <f t="shared" si="788"/>
        <v>Y</v>
      </c>
      <c r="N1721" s="42">
        <f t="shared" si="789"/>
        <v>3</v>
      </c>
      <c r="O1721" s="43">
        <f t="shared" si="790"/>
        <v>200000</v>
      </c>
      <c r="P1721" s="43" t="str">
        <f t="shared" si="791"/>
        <v>NA</v>
      </c>
      <c r="Q1721" s="24">
        <f t="shared" si="792"/>
        <v>6670.2509999999993</v>
      </c>
      <c r="R1721" s="43">
        <f t="shared" si="793"/>
        <v>0</v>
      </c>
      <c r="S1721" s="24">
        <f t="shared" si="794"/>
        <v>1000000</v>
      </c>
      <c r="T1721" s="25" t="str">
        <f t="shared" si="795"/>
        <v>Y</v>
      </c>
      <c r="U1721" s="44">
        <f t="shared" si="796"/>
        <v>2</v>
      </c>
      <c r="V1721" s="45">
        <f t="shared" si="797"/>
        <v>200000</v>
      </c>
      <c r="W1721" s="45">
        <f t="shared" si="798"/>
        <v>1000000</v>
      </c>
      <c r="X1721" s="28">
        <f t="shared" si="799"/>
        <v>7173.8549504999983</v>
      </c>
      <c r="Y1721" s="28">
        <f t="shared" si="800"/>
        <v>0</v>
      </c>
      <c r="Z1721" s="45" t="str">
        <f t="shared" si="801"/>
        <v>NA</v>
      </c>
      <c r="AA1721" s="29" t="str">
        <f t="shared" si="802"/>
        <v>Y</v>
      </c>
      <c r="AB1721" s="46">
        <f t="shared" si="803"/>
        <v>1</v>
      </c>
      <c r="AC1721" s="31">
        <f t="shared" si="804"/>
        <v>200000</v>
      </c>
      <c r="AD1721" s="31">
        <f t="shared" si="805"/>
        <v>1000000</v>
      </c>
      <c r="AE1721" s="31">
        <f t="shared" si="806"/>
        <v>7715.480999262747</v>
      </c>
      <c r="AF1721" s="47">
        <f t="shared" si="807"/>
        <v>0</v>
      </c>
      <c r="AG1721" s="31" t="str">
        <f t="shared" si="808"/>
        <v>NA</v>
      </c>
      <c r="AH1721" s="48">
        <f t="shared" si="809"/>
        <v>0</v>
      </c>
      <c r="AI1721" s="33">
        <f t="shared" si="810"/>
        <v>0</v>
      </c>
      <c r="AJ1721" s="33">
        <f t="shared" si="811"/>
        <v>0</v>
      </c>
      <c r="AK1721" s="33">
        <f t="shared" si="812"/>
        <v>0</v>
      </c>
      <c r="AL1721" s="33">
        <f t="shared" si="813"/>
        <v>0</v>
      </c>
      <c r="AM1721" s="34">
        <f t="shared" si="814"/>
        <v>0</v>
      </c>
    </row>
    <row r="1722" spans="1:39" ht="15" customHeight="1" x14ac:dyDescent="0.3">
      <c r="A1722" s="166" t="s">
        <v>4156</v>
      </c>
      <c r="B1722" s="99">
        <v>20138</v>
      </c>
      <c r="C1722" s="99">
        <v>84303</v>
      </c>
      <c r="D1722" s="165">
        <v>46093</v>
      </c>
      <c r="E1722" s="165">
        <v>46219</v>
      </c>
      <c r="F1722" s="166">
        <v>4</v>
      </c>
      <c r="G1722" s="178">
        <v>2.5299999999999998</v>
      </c>
      <c r="H1722" s="181">
        <v>1</v>
      </c>
      <c r="I1722" s="180">
        <v>5.8799999999999998E-2</v>
      </c>
      <c r="J1722" s="21">
        <f t="shared" si="785"/>
        <v>1.4700000000000002</v>
      </c>
      <c r="K1722" s="21" t="str">
        <f t="shared" si="786"/>
        <v>Y</v>
      </c>
      <c r="L1722" s="37" t="str">
        <f t="shared" si="787"/>
        <v>NA</v>
      </c>
      <c r="M1722" s="8" t="str">
        <f t="shared" si="788"/>
        <v>Y</v>
      </c>
      <c r="N1722" s="42">
        <f t="shared" si="789"/>
        <v>2</v>
      </c>
      <c r="O1722" s="43">
        <f t="shared" si="790"/>
        <v>200000</v>
      </c>
      <c r="P1722" s="43" t="str">
        <f t="shared" si="791"/>
        <v>NA</v>
      </c>
      <c r="Q1722" s="24">
        <f t="shared" si="792"/>
        <v>21322.114399999999</v>
      </c>
      <c r="R1722" s="43">
        <f t="shared" si="793"/>
        <v>0</v>
      </c>
      <c r="S1722" s="24">
        <f t="shared" si="794"/>
        <v>1000000</v>
      </c>
      <c r="T1722" s="25" t="str">
        <f t="shared" si="795"/>
        <v>Y</v>
      </c>
      <c r="U1722" s="44">
        <f t="shared" si="796"/>
        <v>1</v>
      </c>
      <c r="V1722" s="45">
        <f t="shared" si="797"/>
        <v>200000</v>
      </c>
      <c r="W1722" s="45">
        <f t="shared" si="798"/>
        <v>1000000</v>
      </c>
      <c r="X1722" s="28">
        <f t="shared" si="799"/>
        <v>22575.854726719997</v>
      </c>
      <c r="Y1722" s="28">
        <f t="shared" si="800"/>
        <v>0</v>
      </c>
      <c r="Z1722" s="45" t="str">
        <f t="shared" si="801"/>
        <v>NA</v>
      </c>
      <c r="AA1722" s="29" t="str">
        <f t="shared" si="802"/>
        <v>N</v>
      </c>
      <c r="AB1722" s="46">
        <f t="shared" si="803"/>
        <v>0</v>
      </c>
      <c r="AC1722" s="31">
        <f t="shared" si="804"/>
        <v>0</v>
      </c>
      <c r="AD1722" s="31">
        <f t="shared" si="805"/>
        <v>0</v>
      </c>
      <c r="AE1722" s="31">
        <f t="shared" si="806"/>
        <v>0</v>
      </c>
      <c r="AF1722" s="47">
        <f t="shared" si="807"/>
        <v>0</v>
      </c>
      <c r="AG1722" s="31">
        <f t="shared" si="808"/>
        <v>0</v>
      </c>
      <c r="AH1722" s="48">
        <f t="shared" si="809"/>
        <v>0</v>
      </c>
      <c r="AI1722" s="33">
        <f t="shared" si="810"/>
        <v>0</v>
      </c>
      <c r="AJ1722" s="33">
        <f t="shared" si="811"/>
        <v>0</v>
      </c>
      <c r="AK1722" s="33">
        <f t="shared" si="812"/>
        <v>0</v>
      </c>
      <c r="AL1722" s="33">
        <f t="shared" si="813"/>
        <v>0</v>
      </c>
      <c r="AM1722" s="34">
        <f t="shared" si="814"/>
        <v>0</v>
      </c>
    </row>
    <row r="1723" spans="1:39" ht="15" customHeight="1" x14ac:dyDescent="0.3">
      <c r="A1723" s="166" t="s">
        <v>4157</v>
      </c>
      <c r="B1723" s="99">
        <v>13750</v>
      </c>
      <c r="C1723" s="99">
        <v>95737</v>
      </c>
      <c r="D1723" s="165">
        <v>45936</v>
      </c>
      <c r="E1723" s="165">
        <v>46113</v>
      </c>
      <c r="F1723" s="166">
        <v>4</v>
      </c>
      <c r="G1723" s="178">
        <v>3.54</v>
      </c>
      <c r="H1723" s="181">
        <v>1</v>
      </c>
      <c r="I1723" s="180">
        <v>2.35E-2</v>
      </c>
      <c r="J1723" s="21">
        <f t="shared" ref="J1723:J1786" si="815">MAX(0, F1723-G1723)</f>
        <v>0.45999999999999996</v>
      </c>
      <c r="K1723" s="21" t="str">
        <f t="shared" ref="K1723:K1786" si="816">IF(
  AND(
    E1723 &gt;= D1723-10,
    E1723 &lt;= DATE(2028,6,30),
    J1723 &gt; 0
  ),
  "Y",
  "N"
)</f>
        <v>Y</v>
      </c>
      <c r="L1723" s="37" t="str">
        <f t="shared" ref="L1723:L1786" si="817">IF(
  J1723=0,
  0,
  IF(
    K1723="Y",
    "NA",
    MAX(0, 65000-C1723)
  )
)</f>
        <v>NA</v>
      </c>
      <c r="M1723" s="8" t="str">
        <f t="shared" ref="M1723:M1786" si="818">IF(AND(K1723="Y",J1723&gt;0),"Y","N")</f>
        <v>Y</v>
      </c>
      <c r="N1723" s="42">
        <f t="shared" ref="N1723:N1786" si="819">ROUNDUP(J1723/H1723, 0)</f>
        <v>1</v>
      </c>
      <c r="O1723" s="43">
        <f t="shared" ref="O1723:O1786" si="820">IF(
  N1723=0,
  0,
  IF(
    M1723="Y",
    200000,
    20000
  )
)</f>
        <v>200000</v>
      </c>
      <c r="P1723" s="43" t="str">
        <f t="shared" ref="P1723:P1786" si="821">IF(
  N1723=0,
  0,
  IF(
    M1723="Y",
    "NA",
    MAX(0, 65000)
  )
)</f>
        <v>NA</v>
      </c>
      <c r="Q1723" s="24">
        <f t="shared" ref="Q1723:Q1786" si="822">IF(
  N1723=0,
  0,
  MAX(0, MIN(B1723*(1+I1723), O1723, L1723))
)</f>
        <v>14073.125000000002</v>
      </c>
      <c r="R1723" s="43">
        <f t="shared" ref="R1723:R1786" si="823">IF(
  N1723=0,
  0,
  MAX(0, (B1723*(1+I1723))-Q1723)
)</f>
        <v>0</v>
      </c>
      <c r="S1723" s="24">
        <f t="shared" ref="S1723:S1786" si="824">IF(
    M1723="Y",
    1000000,
    MAX(0, 65000-C1723-Q1723)
  )</f>
        <v>1000000</v>
      </c>
      <c r="T1723" s="25" t="str">
        <f t="shared" ref="T1723:T1786" si="825">IF(AND(K1723="Y",J1723&gt;1),"Y","N")</f>
        <v>N</v>
      </c>
      <c r="U1723" s="44">
        <f t="shared" ref="U1723:U1786" si="826">MAX(0,(N1723-1))</f>
        <v>0</v>
      </c>
      <c r="V1723" s="45">
        <f t="shared" ref="V1723:V1786" si="827">IF(
  U1723=0,
  0,
  IF(
    T1723="Y",
    200000,
    20000
  )
)</f>
        <v>0</v>
      </c>
      <c r="W1723" s="45">
        <f t="shared" ref="W1723:W1786" si="828">IF(
  U1723=0,
  0,
  IF(
    T1723="Y",
    1000000,
    MAX(0, 65000)
  )
)</f>
        <v>0</v>
      </c>
      <c r="X1723" s="28">
        <f t="shared" ref="X1723:X1786" si="829">IF(
  U1723=0,
  0,
  MAX(0, MIN(B1723*(1+I1723)*(1+I1723), V1723, S1723, (W1723-C1723))
)
)</f>
        <v>0</v>
      </c>
      <c r="Y1723" s="28">
        <f t="shared" ref="Y1723:Y1786" si="830">IF(
  U1723=0,
  0,
  MAX(0, (B1723*(1+I1723)*(1+I1723)-X1723)
)
)</f>
        <v>0</v>
      </c>
      <c r="Z1723" s="45">
        <f t="shared" ref="Z1723:Z1786" si="831">IF(
    T1723="Y",
    "NA",
    MAX(0, W1723-C1723-Q1723-X1723)
  )</f>
        <v>0</v>
      </c>
      <c r="AA1723" s="29" t="str">
        <f t="shared" ref="AA1723:AA1786" si="832">IF(AND(K1723="Y",J1723&gt;2),"Y","N")</f>
        <v>N</v>
      </c>
      <c r="AB1723" s="46">
        <f t="shared" ref="AB1723:AB1786" si="833">MAX(0,(U1723-1))</f>
        <v>0</v>
      </c>
      <c r="AC1723" s="31">
        <f t="shared" ref="AC1723:AC1786" si="834">IF(
  AB1723=0,
  0,
  IF(
    AA1723="Y",
    200000,
    20000
  )
)</f>
        <v>0</v>
      </c>
      <c r="AD1723" s="31">
        <f t="shared" ref="AD1723:AD1786" si="835">IF(
  AB1723=0,
  0,
  IF(
    AA1723="Y",
    1000000,
    MAX(0, 65000)
  )
)</f>
        <v>0</v>
      </c>
      <c r="AE1723" s="31">
        <f t="shared" ref="AE1723:AE1786" si="836">IF(
  AB1723=0,
  0,
  MAX(0, MIN(B1723*(1+I1723)*(1+I1723)*(1+I1723), AC1723, Z1723))
)</f>
        <v>0</v>
      </c>
      <c r="AF1723" s="47">
        <f t="shared" ref="AF1723:AF1786" si="837">IF(
  AB1723=0,
  0,
  MAX(0, (B1723*(1+I1723)*(1+I1723)*(1+I1723)-AE1723)
)
)</f>
        <v>0</v>
      </c>
      <c r="AG1723" s="31">
        <f t="shared" ref="AG1723:AG1786" si="838">IF(
    AA1723="Y",
    "NA",
    MAX(0, AD1723-C1723-Q1723-X1723-AE1723)
  )</f>
        <v>0</v>
      </c>
      <c r="AH1723" s="48">
        <f t="shared" si="809"/>
        <v>0</v>
      </c>
      <c r="AI1723" s="33">
        <f t="shared" si="810"/>
        <v>0</v>
      </c>
      <c r="AJ1723" s="33">
        <f t="shared" si="811"/>
        <v>0</v>
      </c>
      <c r="AK1723" s="33">
        <f t="shared" si="812"/>
        <v>0</v>
      </c>
      <c r="AL1723" s="33">
        <f t="shared" si="813"/>
        <v>0</v>
      </c>
      <c r="AM1723" s="34">
        <f t="shared" si="814"/>
        <v>0</v>
      </c>
    </row>
    <row r="1724" spans="1:39" ht="15" customHeight="1" x14ac:dyDescent="0.3">
      <c r="A1724" s="166" t="s">
        <v>4158</v>
      </c>
      <c r="B1724" s="99">
        <v>10189</v>
      </c>
      <c r="C1724" s="99">
        <v>60919</v>
      </c>
      <c r="D1724" s="165">
        <v>45076</v>
      </c>
      <c r="E1724" s="165">
        <v>45113</v>
      </c>
      <c r="F1724" s="166">
        <v>4</v>
      </c>
      <c r="G1724" s="178">
        <v>0.46</v>
      </c>
      <c r="H1724" s="181">
        <v>0.25</v>
      </c>
      <c r="I1724" s="180">
        <v>4.7300000000000002E-2</v>
      </c>
      <c r="J1724" s="21">
        <f t="shared" si="815"/>
        <v>3.54</v>
      </c>
      <c r="K1724" s="21" t="str">
        <f t="shared" si="816"/>
        <v>Y</v>
      </c>
      <c r="L1724" s="37" t="str">
        <f t="shared" si="817"/>
        <v>NA</v>
      </c>
      <c r="M1724" s="8" t="str">
        <f t="shared" si="818"/>
        <v>Y</v>
      </c>
      <c r="N1724" s="42">
        <f t="shared" si="819"/>
        <v>15</v>
      </c>
      <c r="O1724" s="43">
        <f t="shared" si="820"/>
        <v>200000</v>
      </c>
      <c r="P1724" s="43" t="str">
        <f t="shared" si="821"/>
        <v>NA</v>
      </c>
      <c r="Q1724" s="24">
        <f t="shared" si="822"/>
        <v>10670.939699999999</v>
      </c>
      <c r="R1724" s="43">
        <f t="shared" si="823"/>
        <v>0</v>
      </c>
      <c r="S1724" s="24">
        <f t="shared" si="824"/>
        <v>1000000</v>
      </c>
      <c r="T1724" s="25" t="str">
        <f t="shared" si="825"/>
        <v>Y</v>
      </c>
      <c r="U1724" s="44">
        <f t="shared" si="826"/>
        <v>14</v>
      </c>
      <c r="V1724" s="45">
        <f t="shared" si="827"/>
        <v>200000</v>
      </c>
      <c r="W1724" s="45">
        <f t="shared" si="828"/>
        <v>1000000</v>
      </c>
      <c r="X1724" s="28">
        <f t="shared" si="829"/>
        <v>11175.675147809998</v>
      </c>
      <c r="Y1724" s="28">
        <f t="shared" si="830"/>
        <v>0</v>
      </c>
      <c r="Z1724" s="45" t="str">
        <f t="shared" si="831"/>
        <v>NA</v>
      </c>
      <c r="AA1724" s="29" t="str">
        <f t="shared" si="832"/>
        <v>Y</v>
      </c>
      <c r="AB1724" s="46">
        <f t="shared" si="833"/>
        <v>13</v>
      </c>
      <c r="AC1724" s="31">
        <f t="shared" si="834"/>
        <v>200000</v>
      </c>
      <c r="AD1724" s="31">
        <f t="shared" si="835"/>
        <v>1000000</v>
      </c>
      <c r="AE1724" s="31">
        <f t="shared" si="836"/>
        <v>11704.284582301409</v>
      </c>
      <c r="AF1724" s="47">
        <f t="shared" si="837"/>
        <v>0</v>
      </c>
      <c r="AG1724" s="31" t="str">
        <f t="shared" si="838"/>
        <v>NA</v>
      </c>
      <c r="AH1724" s="48">
        <f t="shared" si="809"/>
        <v>12</v>
      </c>
      <c r="AI1724" s="33">
        <f t="shared" si="810"/>
        <v>20000</v>
      </c>
      <c r="AJ1724" s="33">
        <f t="shared" si="811"/>
        <v>65000</v>
      </c>
      <c r="AK1724" s="33">
        <f t="shared" si="812"/>
        <v>12257.897243044265</v>
      </c>
      <c r="AL1724" s="33">
        <f t="shared" si="813"/>
        <v>0</v>
      </c>
      <c r="AM1724" s="34">
        <f t="shared" si="814"/>
        <v>0</v>
      </c>
    </row>
    <row r="1725" spans="1:39" ht="15" customHeight="1" x14ac:dyDescent="0.3">
      <c r="A1725" s="166" t="s">
        <v>4159</v>
      </c>
      <c r="B1725" s="99">
        <v>21330</v>
      </c>
      <c r="C1725" s="99">
        <v>69584</v>
      </c>
      <c r="D1725" s="165">
        <v>45162</v>
      </c>
      <c r="E1725" s="165">
        <v>45331</v>
      </c>
      <c r="F1725" s="166">
        <v>4</v>
      </c>
      <c r="G1725" s="178">
        <v>3.36</v>
      </c>
      <c r="H1725" s="181">
        <v>1</v>
      </c>
      <c r="I1725" s="180">
        <v>3.2099999999999997E-2</v>
      </c>
      <c r="J1725" s="21">
        <f t="shared" si="815"/>
        <v>0.64000000000000012</v>
      </c>
      <c r="K1725" s="21" t="str">
        <f t="shared" si="816"/>
        <v>Y</v>
      </c>
      <c r="L1725" s="37" t="str">
        <f t="shared" si="817"/>
        <v>NA</v>
      </c>
      <c r="M1725" s="8" t="str">
        <f t="shared" si="818"/>
        <v>Y</v>
      </c>
      <c r="N1725" s="42">
        <f t="shared" si="819"/>
        <v>1</v>
      </c>
      <c r="O1725" s="43">
        <f t="shared" si="820"/>
        <v>200000</v>
      </c>
      <c r="P1725" s="43" t="str">
        <f t="shared" si="821"/>
        <v>NA</v>
      </c>
      <c r="Q1725" s="24">
        <f t="shared" si="822"/>
        <v>22014.692999999999</v>
      </c>
      <c r="R1725" s="43">
        <f t="shared" si="823"/>
        <v>0</v>
      </c>
      <c r="S1725" s="24">
        <f t="shared" si="824"/>
        <v>1000000</v>
      </c>
      <c r="T1725" s="25" t="str">
        <f t="shared" si="825"/>
        <v>N</v>
      </c>
      <c r="U1725" s="44">
        <f t="shared" si="826"/>
        <v>0</v>
      </c>
      <c r="V1725" s="45">
        <f t="shared" si="827"/>
        <v>0</v>
      </c>
      <c r="W1725" s="45">
        <f t="shared" si="828"/>
        <v>0</v>
      </c>
      <c r="X1725" s="28">
        <f t="shared" si="829"/>
        <v>0</v>
      </c>
      <c r="Y1725" s="28">
        <f t="shared" si="830"/>
        <v>0</v>
      </c>
      <c r="Z1725" s="45">
        <f t="shared" si="831"/>
        <v>0</v>
      </c>
      <c r="AA1725" s="29" t="str">
        <f t="shared" si="832"/>
        <v>N</v>
      </c>
      <c r="AB1725" s="46">
        <f t="shared" si="833"/>
        <v>0</v>
      </c>
      <c r="AC1725" s="31">
        <f t="shared" si="834"/>
        <v>0</v>
      </c>
      <c r="AD1725" s="31">
        <f t="shared" si="835"/>
        <v>0</v>
      </c>
      <c r="AE1725" s="31">
        <f t="shared" si="836"/>
        <v>0</v>
      </c>
      <c r="AF1725" s="47">
        <f t="shared" si="837"/>
        <v>0</v>
      </c>
      <c r="AG1725" s="31">
        <f t="shared" si="838"/>
        <v>0</v>
      </c>
      <c r="AH1725" s="48">
        <f t="shared" si="809"/>
        <v>0</v>
      </c>
      <c r="AI1725" s="33">
        <f t="shared" si="810"/>
        <v>0</v>
      </c>
      <c r="AJ1725" s="33">
        <f t="shared" si="811"/>
        <v>0</v>
      </c>
      <c r="AK1725" s="33">
        <f t="shared" si="812"/>
        <v>0</v>
      </c>
      <c r="AL1725" s="33">
        <f t="shared" si="813"/>
        <v>0</v>
      </c>
      <c r="AM1725" s="34">
        <f t="shared" si="814"/>
        <v>0</v>
      </c>
    </row>
    <row r="1726" spans="1:39" ht="15" customHeight="1" x14ac:dyDescent="0.3">
      <c r="A1726" s="166" t="s">
        <v>4160</v>
      </c>
      <c r="B1726" s="99">
        <v>17569</v>
      </c>
      <c r="C1726" s="99">
        <v>52552</v>
      </c>
      <c r="D1726" s="165">
        <v>44977</v>
      </c>
      <c r="E1726" s="165">
        <v>45267</v>
      </c>
      <c r="F1726" s="166">
        <v>2</v>
      </c>
      <c r="G1726" s="178">
        <v>1.74</v>
      </c>
      <c r="H1726" s="181">
        <v>0.75</v>
      </c>
      <c r="I1726" s="180">
        <v>6.9099999999999995E-2</v>
      </c>
      <c r="J1726" s="21">
        <f t="shared" si="815"/>
        <v>0.26</v>
      </c>
      <c r="K1726" s="21" t="str">
        <f t="shared" si="816"/>
        <v>Y</v>
      </c>
      <c r="L1726" s="37" t="str">
        <f t="shared" si="817"/>
        <v>NA</v>
      </c>
      <c r="M1726" s="8" t="str">
        <f t="shared" si="818"/>
        <v>Y</v>
      </c>
      <c r="N1726" s="42">
        <f t="shared" si="819"/>
        <v>1</v>
      </c>
      <c r="O1726" s="43">
        <f t="shared" si="820"/>
        <v>200000</v>
      </c>
      <c r="P1726" s="43" t="str">
        <f t="shared" si="821"/>
        <v>NA</v>
      </c>
      <c r="Q1726" s="24">
        <f t="shared" si="822"/>
        <v>18783.017899999999</v>
      </c>
      <c r="R1726" s="43">
        <f t="shared" si="823"/>
        <v>0</v>
      </c>
      <c r="S1726" s="24">
        <f t="shared" si="824"/>
        <v>1000000</v>
      </c>
      <c r="T1726" s="25" t="str">
        <f t="shared" si="825"/>
        <v>N</v>
      </c>
      <c r="U1726" s="44">
        <f t="shared" si="826"/>
        <v>0</v>
      </c>
      <c r="V1726" s="45">
        <f t="shared" si="827"/>
        <v>0</v>
      </c>
      <c r="W1726" s="45">
        <f t="shared" si="828"/>
        <v>0</v>
      </c>
      <c r="X1726" s="28">
        <f t="shared" si="829"/>
        <v>0</v>
      </c>
      <c r="Y1726" s="28">
        <f t="shared" si="830"/>
        <v>0</v>
      </c>
      <c r="Z1726" s="45">
        <f t="shared" si="831"/>
        <v>0</v>
      </c>
      <c r="AA1726" s="29" t="str">
        <f t="shared" si="832"/>
        <v>N</v>
      </c>
      <c r="AB1726" s="46">
        <f t="shared" si="833"/>
        <v>0</v>
      </c>
      <c r="AC1726" s="31">
        <f t="shared" si="834"/>
        <v>0</v>
      </c>
      <c r="AD1726" s="31">
        <f t="shared" si="835"/>
        <v>0</v>
      </c>
      <c r="AE1726" s="31">
        <f t="shared" si="836"/>
        <v>0</v>
      </c>
      <c r="AF1726" s="47">
        <f t="shared" si="837"/>
        <v>0</v>
      </c>
      <c r="AG1726" s="31">
        <f t="shared" si="838"/>
        <v>0</v>
      </c>
      <c r="AH1726" s="48">
        <f t="shared" si="809"/>
        <v>0</v>
      </c>
      <c r="AI1726" s="33">
        <f t="shared" si="810"/>
        <v>0</v>
      </c>
      <c r="AJ1726" s="33">
        <f t="shared" si="811"/>
        <v>0</v>
      </c>
      <c r="AK1726" s="33">
        <f t="shared" si="812"/>
        <v>0</v>
      </c>
      <c r="AL1726" s="33">
        <f t="shared" si="813"/>
        <v>0</v>
      </c>
      <c r="AM1726" s="34">
        <f t="shared" si="814"/>
        <v>0</v>
      </c>
    </row>
    <row r="1727" spans="1:39" ht="15" customHeight="1" x14ac:dyDescent="0.3">
      <c r="A1727" s="166" t="s">
        <v>4161</v>
      </c>
      <c r="B1727" s="99">
        <v>21637</v>
      </c>
      <c r="C1727" s="99">
        <v>66655</v>
      </c>
      <c r="D1727" s="165">
        <v>44524</v>
      </c>
      <c r="E1727" s="165">
        <v>44555</v>
      </c>
      <c r="F1727" s="166">
        <v>4</v>
      </c>
      <c r="G1727" s="178">
        <v>2.93</v>
      </c>
      <c r="H1727" s="181">
        <v>1</v>
      </c>
      <c r="I1727" s="180">
        <v>7.5600000000000001E-2</v>
      </c>
      <c r="J1727" s="21">
        <f t="shared" si="815"/>
        <v>1.0699999999999998</v>
      </c>
      <c r="K1727" s="21" t="str">
        <f t="shared" si="816"/>
        <v>Y</v>
      </c>
      <c r="L1727" s="37" t="str">
        <f t="shared" si="817"/>
        <v>NA</v>
      </c>
      <c r="M1727" s="8" t="str">
        <f t="shared" si="818"/>
        <v>Y</v>
      </c>
      <c r="N1727" s="42">
        <f t="shared" si="819"/>
        <v>2</v>
      </c>
      <c r="O1727" s="43">
        <f t="shared" si="820"/>
        <v>200000</v>
      </c>
      <c r="P1727" s="43" t="str">
        <f t="shared" si="821"/>
        <v>NA</v>
      </c>
      <c r="Q1727" s="24">
        <f t="shared" si="822"/>
        <v>23272.757200000004</v>
      </c>
      <c r="R1727" s="43">
        <f t="shared" si="823"/>
        <v>0</v>
      </c>
      <c r="S1727" s="24">
        <f t="shared" si="824"/>
        <v>1000000</v>
      </c>
      <c r="T1727" s="25" t="str">
        <f t="shared" si="825"/>
        <v>Y</v>
      </c>
      <c r="U1727" s="44">
        <f t="shared" si="826"/>
        <v>1</v>
      </c>
      <c r="V1727" s="45">
        <f t="shared" si="827"/>
        <v>200000</v>
      </c>
      <c r="W1727" s="45">
        <f t="shared" si="828"/>
        <v>1000000</v>
      </c>
      <c r="X1727" s="28">
        <f t="shared" si="829"/>
        <v>25032.177644320007</v>
      </c>
      <c r="Y1727" s="28">
        <f t="shared" si="830"/>
        <v>0</v>
      </c>
      <c r="Z1727" s="45" t="str">
        <f t="shared" si="831"/>
        <v>NA</v>
      </c>
      <c r="AA1727" s="29" t="str">
        <f t="shared" si="832"/>
        <v>N</v>
      </c>
      <c r="AB1727" s="46">
        <f t="shared" si="833"/>
        <v>0</v>
      </c>
      <c r="AC1727" s="31">
        <f t="shared" si="834"/>
        <v>0</v>
      </c>
      <c r="AD1727" s="31">
        <f t="shared" si="835"/>
        <v>0</v>
      </c>
      <c r="AE1727" s="31">
        <f t="shared" si="836"/>
        <v>0</v>
      </c>
      <c r="AF1727" s="47">
        <f t="shared" si="837"/>
        <v>0</v>
      </c>
      <c r="AG1727" s="31">
        <f t="shared" si="838"/>
        <v>0</v>
      </c>
      <c r="AH1727" s="48">
        <f t="shared" si="809"/>
        <v>0</v>
      </c>
      <c r="AI1727" s="33">
        <f t="shared" si="810"/>
        <v>0</v>
      </c>
      <c r="AJ1727" s="33">
        <f t="shared" si="811"/>
        <v>0</v>
      </c>
      <c r="AK1727" s="33">
        <f t="shared" si="812"/>
        <v>0</v>
      </c>
      <c r="AL1727" s="33">
        <f t="shared" si="813"/>
        <v>0</v>
      </c>
      <c r="AM1727" s="34">
        <f t="shared" si="814"/>
        <v>0</v>
      </c>
    </row>
    <row r="1728" spans="1:39" ht="15" customHeight="1" x14ac:dyDescent="0.3">
      <c r="A1728" s="166" t="s">
        <v>4162</v>
      </c>
      <c r="B1728" s="99">
        <v>20870</v>
      </c>
      <c r="C1728" s="99">
        <v>76106</v>
      </c>
      <c r="D1728" s="165">
        <v>45524</v>
      </c>
      <c r="E1728" s="165">
        <v>45836</v>
      </c>
      <c r="F1728" s="166">
        <v>4</v>
      </c>
      <c r="G1728" s="178">
        <v>1.88</v>
      </c>
      <c r="H1728" s="181">
        <v>0.75</v>
      </c>
      <c r="I1728" s="180">
        <v>7.5899999999999995E-2</v>
      </c>
      <c r="J1728" s="21">
        <f t="shared" si="815"/>
        <v>2.12</v>
      </c>
      <c r="K1728" s="21" t="str">
        <f t="shared" si="816"/>
        <v>Y</v>
      </c>
      <c r="L1728" s="37" t="str">
        <f t="shared" si="817"/>
        <v>NA</v>
      </c>
      <c r="M1728" s="8" t="str">
        <f t="shared" si="818"/>
        <v>Y</v>
      </c>
      <c r="N1728" s="42">
        <f t="shared" si="819"/>
        <v>3</v>
      </c>
      <c r="O1728" s="43">
        <f t="shared" si="820"/>
        <v>200000</v>
      </c>
      <c r="P1728" s="43" t="str">
        <f t="shared" si="821"/>
        <v>NA</v>
      </c>
      <c r="Q1728" s="24">
        <f t="shared" si="822"/>
        <v>22454.033000000003</v>
      </c>
      <c r="R1728" s="43">
        <f t="shared" si="823"/>
        <v>0</v>
      </c>
      <c r="S1728" s="24">
        <f t="shared" si="824"/>
        <v>1000000</v>
      </c>
      <c r="T1728" s="25" t="str">
        <f t="shared" si="825"/>
        <v>Y</v>
      </c>
      <c r="U1728" s="44">
        <f t="shared" si="826"/>
        <v>2</v>
      </c>
      <c r="V1728" s="45">
        <f t="shared" si="827"/>
        <v>200000</v>
      </c>
      <c r="W1728" s="45">
        <f t="shared" si="828"/>
        <v>1000000</v>
      </c>
      <c r="X1728" s="28">
        <f t="shared" si="829"/>
        <v>24158.294104700006</v>
      </c>
      <c r="Y1728" s="28">
        <f t="shared" si="830"/>
        <v>0</v>
      </c>
      <c r="Z1728" s="45" t="str">
        <f t="shared" si="831"/>
        <v>NA</v>
      </c>
      <c r="AA1728" s="29" t="str">
        <f t="shared" si="832"/>
        <v>Y</v>
      </c>
      <c r="AB1728" s="46">
        <f t="shared" si="833"/>
        <v>1</v>
      </c>
      <c r="AC1728" s="31">
        <f t="shared" si="834"/>
        <v>200000</v>
      </c>
      <c r="AD1728" s="31">
        <f t="shared" si="835"/>
        <v>1000000</v>
      </c>
      <c r="AE1728" s="31">
        <f t="shared" si="836"/>
        <v>25991.908627246739</v>
      </c>
      <c r="AF1728" s="47">
        <f t="shared" si="837"/>
        <v>0</v>
      </c>
      <c r="AG1728" s="31" t="str">
        <f t="shared" si="838"/>
        <v>NA</v>
      </c>
      <c r="AH1728" s="48">
        <f t="shared" si="809"/>
        <v>0</v>
      </c>
      <c r="AI1728" s="33">
        <f t="shared" si="810"/>
        <v>0</v>
      </c>
      <c r="AJ1728" s="33">
        <f t="shared" si="811"/>
        <v>0</v>
      </c>
      <c r="AK1728" s="33">
        <f t="shared" si="812"/>
        <v>0</v>
      </c>
      <c r="AL1728" s="33">
        <f t="shared" si="813"/>
        <v>0</v>
      </c>
      <c r="AM1728" s="34">
        <f t="shared" si="814"/>
        <v>0</v>
      </c>
    </row>
    <row r="1729" spans="1:39" ht="15" customHeight="1" x14ac:dyDescent="0.3">
      <c r="A1729" s="166" t="s">
        <v>4163</v>
      </c>
      <c r="B1729" s="99">
        <v>17549</v>
      </c>
      <c r="C1729" s="99">
        <v>58162</v>
      </c>
      <c r="D1729" s="165">
        <v>44451</v>
      </c>
      <c r="E1729" s="165">
        <v>44691</v>
      </c>
      <c r="F1729" s="166">
        <v>2</v>
      </c>
      <c r="G1729" s="178">
        <v>0.7</v>
      </c>
      <c r="H1729" s="181">
        <v>1</v>
      </c>
      <c r="I1729" s="180">
        <v>6.4399999999999999E-2</v>
      </c>
      <c r="J1729" s="21">
        <f t="shared" si="815"/>
        <v>1.3</v>
      </c>
      <c r="K1729" s="21" t="str">
        <f t="shared" si="816"/>
        <v>Y</v>
      </c>
      <c r="L1729" s="37" t="str">
        <f t="shared" si="817"/>
        <v>NA</v>
      </c>
      <c r="M1729" s="8" t="str">
        <f t="shared" si="818"/>
        <v>Y</v>
      </c>
      <c r="N1729" s="42">
        <f t="shared" si="819"/>
        <v>2</v>
      </c>
      <c r="O1729" s="43">
        <f t="shared" si="820"/>
        <v>200000</v>
      </c>
      <c r="P1729" s="43" t="str">
        <f t="shared" si="821"/>
        <v>NA</v>
      </c>
      <c r="Q1729" s="24">
        <f t="shared" si="822"/>
        <v>18679.155600000002</v>
      </c>
      <c r="R1729" s="43">
        <f t="shared" si="823"/>
        <v>0</v>
      </c>
      <c r="S1729" s="24">
        <f t="shared" si="824"/>
        <v>1000000</v>
      </c>
      <c r="T1729" s="25" t="str">
        <f t="shared" si="825"/>
        <v>Y</v>
      </c>
      <c r="U1729" s="44">
        <f t="shared" si="826"/>
        <v>1</v>
      </c>
      <c r="V1729" s="45">
        <f t="shared" si="827"/>
        <v>200000</v>
      </c>
      <c r="W1729" s="45">
        <f t="shared" si="828"/>
        <v>1000000</v>
      </c>
      <c r="X1729" s="28">
        <f t="shared" si="829"/>
        <v>19882.093220640003</v>
      </c>
      <c r="Y1729" s="28">
        <f t="shared" si="830"/>
        <v>0</v>
      </c>
      <c r="Z1729" s="45" t="str">
        <f t="shared" si="831"/>
        <v>NA</v>
      </c>
      <c r="AA1729" s="29" t="str">
        <f t="shared" si="832"/>
        <v>N</v>
      </c>
      <c r="AB1729" s="46">
        <f t="shared" si="833"/>
        <v>0</v>
      </c>
      <c r="AC1729" s="31">
        <f t="shared" si="834"/>
        <v>0</v>
      </c>
      <c r="AD1729" s="31">
        <f t="shared" si="835"/>
        <v>0</v>
      </c>
      <c r="AE1729" s="31">
        <f t="shared" si="836"/>
        <v>0</v>
      </c>
      <c r="AF1729" s="47">
        <f t="shared" si="837"/>
        <v>0</v>
      </c>
      <c r="AG1729" s="31">
        <f t="shared" si="838"/>
        <v>0</v>
      </c>
      <c r="AH1729" s="48">
        <f t="shared" ref="AH1729:AH1792" si="839">MAX(0,(AB1729-1))</f>
        <v>0</v>
      </c>
      <c r="AI1729" s="33">
        <f t="shared" ref="AI1729:AI1792" si="840">IF(
  AH1729=0,
  0,
     20000
  )</f>
        <v>0</v>
      </c>
      <c r="AJ1729" s="33">
        <f t="shared" ref="AJ1729:AJ1792" si="841">IF(
  AH1729=0,
  0,
    MAX(0, 65000)
  )</f>
        <v>0</v>
      </c>
      <c r="AK1729" s="33">
        <f t="shared" ref="AK1729:AK1792" si="842">IF(
  AH1729=0,
  0,
  MAX(0, MIN(B1729*(1+I1729)*(1+I1729)*(1+I1729)*(1+I1729), AI1729, AG1729))
)</f>
        <v>0</v>
      </c>
      <c r="AL1729" s="33">
        <f t="shared" ref="AL1729:AL1792" si="843">IF(
  AH1729=0,
  0,
  MAX(0, (B1729*(1+I1729)*(1+I1729)*(1+I1729)*(1+I1729)-AK1729)
)
)</f>
        <v>0</v>
      </c>
      <c r="AM1729" s="34">
        <f t="shared" si="814"/>
        <v>0</v>
      </c>
    </row>
    <row r="1730" spans="1:39" ht="15" customHeight="1" x14ac:dyDescent="0.3">
      <c r="A1730" s="166" t="s">
        <v>4164</v>
      </c>
      <c r="B1730" s="99">
        <v>9984</v>
      </c>
      <c r="C1730" s="99">
        <v>84907</v>
      </c>
      <c r="D1730" s="165">
        <v>46129</v>
      </c>
      <c r="E1730" s="165">
        <v>46223</v>
      </c>
      <c r="F1730" s="166">
        <v>4</v>
      </c>
      <c r="G1730" s="178">
        <v>3.49</v>
      </c>
      <c r="H1730" s="181">
        <v>1</v>
      </c>
      <c r="I1730" s="180">
        <v>2.1999999999999999E-2</v>
      </c>
      <c r="J1730" s="21">
        <f t="shared" si="815"/>
        <v>0.50999999999999979</v>
      </c>
      <c r="K1730" s="21" t="str">
        <f t="shared" si="816"/>
        <v>Y</v>
      </c>
      <c r="L1730" s="37" t="str">
        <f t="shared" si="817"/>
        <v>NA</v>
      </c>
      <c r="M1730" s="8" t="str">
        <f t="shared" si="818"/>
        <v>Y</v>
      </c>
      <c r="N1730" s="42">
        <f t="shared" si="819"/>
        <v>1</v>
      </c>
      <c r="O1730" s="43">
        <f t="shared" si="820"/>
        <v>200000</v>
      </c>
      <c r="P1730" s="43" t="str">
        <f t="shared" si="821"/>
        <v>NA</v>
      </c>
      <c r="Q1730" s="24">
        <f t="shared" si="822"/>
        <v>10203.648000000001</v>
      </c>
      <c r="R1730" s="43">
        <f t="shared" si="823"/>
        <v>0</v>
      </c>
      <c r="S1730" s="24">
        <f t="shared" si="824"/>
        <v>1000000</v>
      </c>
      <c r="T1730" s="25" t="str">
        <f t="shared" si="825"/>
        <v>N</v>
      </c>
      <c r="U1730" s="44">
        <f t="shared" si="826"/>
        <v>0</v>
      </c>
      <c r="V1730" s="45">
        <f t="shared" si="827"/>
        <v>0</v>
      </c>
      <c r="W1730" s="45">
        <f t="shared" si="828"/>
        <v>0</v>
      </c>
      <c r="X1730" s="28">
        <f t="shared" si="829"/>
        <v>0</v>
      </c>
      <c r="Y1730" s="28">
        <f t="shared" si="830"/>
        <v>0</v>
      </c>
      <c r="Z1730" s="45">
        <f t="shared" si="831"/>
        <v>0</v>
      </c>
      <c r="AA1730" s="29" t="str">
        <f t="shared" si="832"/>
        <v>N</v>
      </c>
      <c r="AB1730" s="46">
        <f t="shared" si="833"/>
        <v>0</v>
      </c>
      <c r="AC1730" s="31">
        <f t="shared" si="834"/>
        <v>0</v>
      </c>
      <c r="AD1730" s="31">
        <f t="shared" si="835"/>
        <v>0</v>
      </c>
      <c r="AE1730" s="31">
        <f t="shared" si="836"/>
        <v>0</v>
      </c>
      <c r="AF1730" s="47">
        <f t="shared" si="837"/>
        <v>0</v>
      </c>
      <c r="AG1730" s="31">
        <f t="shared" si="838"/>
        <v>0</v>
      </c>
      <c r="AH1730" s="48">
        <f t="shared" si="839"/>
        <v>0</v>
      </c>
      <c r="AI1730" s="33">
        <f t="shared" si="840"/>
        <v>0</v>
      </c>
      <c r="AJ1730" s="33">
        <f t="shared" si="841"/>
        <v>0</v>
      </c>
      <c r="AK1730" s="33">
        <f t="shared" si="842"/>
        <v>0</v>
      </c>
      <c r="AL1730" s="33">
        <f t="shared" si="843"/>
        <v>0</v>
      </c>
      <c r="AM1730" s="34">
        <f t="shared" si="814"/>
        <v>0</v>
      </c>
    </row>
    <row r="1731" spans="1:39" ht="15" customHeight="1" x14ac:dyDescent="0.3">
      <c r="A1731" s="166" t="s">
        <v>4165</v>
      </c>
      <c r="B1731" s="99">
        <v>9723</v>
      </c>
      <c r="C1731" s="99">
        <v>73459</v>
      </c>
      <c r="D1731" s="165">
        <v>44421</v>
      </c>
      <c r="E1731" s="165">
        <v>44786</v>
      </c>
      <c r="F1731" s="166">
        <v>2</v>
      </c>
      <c r="G1731" s="178">
        <v>0.24</v>
      </c>
      <c r="H1731" s="181">
        <v>0.75</v>
      </c>
      <c r="I1731" s="180">
        <v>3.8699999999999998E-2</v>
      </c>
      <c r="J1731" s="21">
        <f t="shared" si="815"/>
        <v>1.76</v>
      </c>
      <c r="K1731" s="21" t="str">
        <f t="shared" si="816"/>
        <v>Y</v>
      </c>
      <c r="L1731" s="37" t="str">
        <f t="shared" si="817"/>
        <v>NA</v>
      </c>
      <c r="M1731" s="8" t="str">
        <f t="shared" si="818"/>
        <v>Y</v>
      </c>
      <c r="N1731" s="42">
        <f t="shared" si="819"/>
        <v>3</v>
      </c>
      <c r="O1731" s="43">
        <f t="shared" si="820"/>
        <v>200000</v>
      </c>
      <c r="P1731" s="43" t="str">
        <f t="shared" si="821"/>
        <v>NA</v>
      </c>
      <c r="Q1731" s="24">
        <f t="shared" si="822"/>
        <v>10099.2801</v>
      </c>
      <c r="R1731" s="43">
        <f t="shared" si="823"/>
        <v>0</v>
      </c>
      <c r="S1731" s="24">
        <f t="shared" si="824"/>
        <v>1000000</v>
      </c>
      <c r="T1731" s="25" t="str">
        <f t="shared" si="825"/>
        <v>Y</v>
      </c>
      <c r="U1731" s="44">
        <f t="shared" si="826"/>
        <v>2</v>
      </c>
      <c r="V1731" s="45">
        <f t="shared" si="827"/>
        <v>200000</v>
      </c>
      <c r="W1731" s="45">
        <f t="shared" si="828"/>
        <v>1000000</v>
      </c>
      <c r="X1731" s="28">
        <f t="shared" si="829"/>
        <v>10490.122239869999</v>
      </c>
      <c r="Y1731" s="28">
        <f t="shared" si="830"/>
        <v>0</v>
      </c>
      <c r="Z1731" s="45" t="str">
        <f t="shared" si="831"/>
        <v>NA</v>
      </c>
      <c r="AA1731" s="29" t="str">
        <f t="shared" si="832"/>
        <v>N</v>
      </c>
      <c r="AB1731" s="46">
        <f t="shared" si="833"/>
        <v>1</v>
      </c>
      <c r="AC1731" s="31">
        <f t="shared" si="834"/>
        <v>20000</v>
      </c>
      <c r="AD1731" s="31">
        <f t="shared" si="835"/>
        <v>65000</v>
      </c>
      <c r="AE1731" s="31">
        <f t="shared" si="836"/>
        <v>10896.089970552968</v>
      </c>
      <c r="AF1731" s="47">
        <f t="shared" si="837"/>
        <v>0</v>
      </c>
      <c r="AG1731" s="31">
        <f t="shared" si="838"/>
        <v>0</v>
      </c>
      <c r="AH1731" s="48">
        <f t="shared" si="839"/>
        <v>0</v>
      </c>
      <c r="AI1731" s="33">
        <f t="shared" si="840"/>
        <v>0</v>
      </c>
      <c r="AJ1731" s="33">
        <f t="shared" si="841"/>
        <v>0</v>
      </c>
      <c r="AK1731" s="33">
        <f t="shared" si="842"/>
        <v>0</v>
      </c>
      <c r="AL1731" s="33">
        <f t="shared" si="843"/>
        <v>0</v>
      </c>
      <c r="AM1731" s="34">
        <f t="shared" ref="AM1731:AM1794" si="844">R1731+Y1731+AF1731+AL1731</f>
        <v>0</v>
      </c>
    </row>
    <row r="1732" spans="1:39" ht="15" customHeight="1" x14ac:dyDescent="0.3">
      <c r="A1732" s="166" t="s">
        <v>4166</v>
      </c>
      <c r="B1732" s="99">
        <v>15766</v>
      </c>
      <c r="C1732" s="99">
        <v>95708</v>
      </c>
      <c r="D1732" s="165">
        <v>45426</v>
      </c>
      <c r="E1732" s="165">
        <v>45618</v>
      </c>
      <c r="F1732" s="166">
        <v>4</v>
      </c>
      <c r="G1732" s="178">
        <v>3.5</v>
      </c>
      <c r="H1732" s="181">
        <v>0.25</v>
      </c>
      <c r="I1732" s="180">
        <v>5.8200000000000002E-2</v>
      </c>
      <c r="J1732" s="21">
        <f t="shared" si="815"/>
        <v>0.5</v>
      </c>
      <c r="K1732" s="21" t="str">
        <f t="shared" si="816"/>
        <v>Y</v>
      </c>
      <c r="L1732" s="37" t="str">
        <f t="shared" si="817"/>
        <v>NA</v>
      </c>
      <c r="M1732" s="8" t="str">
        <f t="shared" si="818"/>
        <v>Y</v>
      </c>
      <c r="N1732" s="42">
        <f t="shared" si="819"/>
        <v>2</v>
      </c>
      <c r="O1732" s="43">
        <f t="shared" si="820"/>
        <v>200000</v>
      </c>
      <c r="P1732" s="43" t="str">
        <f t="shared" si="821"/>
        <v>NA</v>
      </c>
      <c r="Q1732" s="24">
        <f t="shared" si="822"/>
        <v>16683.581200000001</v>
      </c>
      <c r="R1732" s="43">
        <f t="shared" si="823"/>
        <v>0</v>
      </c>
      <c r="S1732" s="24">
        <f t="shared" si="824"/>
        <v>1000000</v>
      </c>
      <c r="T1732" s="25" t="str">
        <f t="shared" si="825"/>
        <v>N</v>
      </c>
      <c r="U1732" s="44">
        <f t="shared" si="826"/>
        <v>1</v>
      </c>
      <c r="V1732" s="45">
        <f t="shared" si="827"/>
        <v>20000</v>
      </c>
      <c r="W1732" s="45">
        <f t="shared" si="828"/>
        <v>65000</v>
      </c>
      <c r="X1732" s="28">
        <f t="shared" si="829"/>
        <v>0</v>
      </c>
      <c r="Y1732" s="28">
        <f t="shared" si="830"/>
        <v>17654.565625840001</v>
      </c>
      <c r="Z1732" s="45">
        <f t="shared" si="831"/>
        <v>0</v>
      </c>
      <c r="AA1732" s="29" t="str">
        <f t="shared" si="832"/>
        <v>N</v>
      </c>
      <c r="AB1732" s="46">
        <f t="shared" si="833"/>
        <v>0</v>
      </c>
      <c r="AC1732" s="31">
        <f t="shared" si="834"/>
        <v>0</v>
      </c>
      <c r="AD1732" s="31">
        <f t="shared" si="835"/>
        <v>0</v>
      </c>
      <c r="AE1732" s="31">
        <f t="shared" si="836"/>
        <v>0</v>
      </c>
      <c r="AF1732" s="47">
        <f t="shared" si="837"/>
        <v>0</v>
      </c>
      <c r="AG1732" s="31">
        <f t="shared" si="838"/>
        <v>0</v>
      </c>
      <c r="AH1732" s="48">
        <f t="shared" si="839"/>
        <v>0</v>
      </c>
      <c r="AI1732" s="33">
        <f t="shared" si="840"/>
        <v>0</v>
      </c>
      <c r="AJ1732" s="33">
        <f t="shared" si="841"/>
        <v>0</v>
      </c>
      <c r="AK1732" s="33">
        <f t="shared" si="842"/>
        <v>0</v>
      </c>
      <c r="AL1732" s="33">
        <f t="shared" si="843"/>
        <v>0</v>
      </c>
      <c r="AM1732" s="34">
        <f t="shared" si="844"/>
        <v>17654.565625840001</v>
      </c>
    </row>
    <row r="1733" spans="1:39" ht="15" customHeight="1" x14ac:dyDescent="0.3">
      <c r="A1733" s="166" t="s">
        <v>4167</v>
      </c>
      <c r="B1733" s="99">
        <v>12454</v>
      </c>
      <c r="C1733" s="99">
        <v>34300</v>
      </c>
      <c r="D1733" s="165">
        <v>45316</v>
      </c>
      <c r="E1733" s="165">
        <v>45396</v>
      </c>
      <c r="F1733" s="166">
        <v>2</v>
      </c>
      <c r="G1733" s="178">
        <v>0.94</v>
      </c>
      <c r="H1733" s="181">
        <v>0.75</v>
      </c>
      <c r="I1733" s="180">
        <v>7.8200000000000006E-2</v>
      </c>
      <c r="J1733" s="21">
        <f t="shared" si="815"/>
        <v>1.06</v>
      </c>
      <c r="K1733" s="21" t="str">
        <f t="shared" si="816"/>
        <v>Y</v>
      </c>
      <c r="L1733" s="37" t="str">
        <f t="shared" si="817"/>
        <v>NA</v>
      </c>
      <c r="M1733" s="8" t="str">
        <f t="shared" si="818"/>
        <v>Y</v>
      </c>
      <c r="N1733" s="42">
        <f t="shared" si="819"/>
        <v>2</v>
      </c>
      <c r="O1733" s="43">
        <f t="shared" si="820"/>
        <v>200000</v>
      </c>
      <c r="P1733" s="43" t="str">
        <f t="shared" si="821"/>
        <v>NA</v>
      </c>
      <c r="Q1733" s="24">
        <f t="shared" si="822"/>
        <v>13427.9028</v>
      </c>
      <c r="R1733" s="43">
        <f t="shared" si="823"/>
        <v>0</v>
      </c>
      <c r="S1733" s="24">
        <f t="shared" si="824"/>
        <v>1000000</v>
      </c>
      <c r="T1733" s="25" t="str">
        <f t="shared" si="825"/>
        <v>Y</v>
      </c>
      <c r="U1733" s="44">
        <f t="shared" si="826"/>
        <v>1</v>
      </c>
      <c r="V1733" s="45">
        <f t="shared" si="827"/>
        <v>200000</v>
      </c>
      <c r="W1733" s="45">
        <f t="shared" si="828"/>
        <v>1000000</v>
      </c>
      <c r="X1733" s="28">
        <f t="shared" si="829"/>
        <v>14477.96479896</v>
      </c>
      <c r="Y1733" s="28">
        <f t="shared" si="830"/>
        <v>0</v>
      </c>
      <c r="Z1733" s="45" t="str">
        <f t="shared" si="831"/>
        <v>NA</v>
      </c>
      <c r="AA1733" s="29" t="str">
        <f t="shared" si="832"/>
        <v>N</v>
      </c>
      <c r="AB1733" s="46">
        <f t="shared" si="833"/>
        <v>0</v>
      </c>
      <c r="AC1733" s="31">
        <f t="shared" si="834"/>
        <v>0</v>
      </c>
      <c r="AD1733" s="31">
        <f t="shared" si="835"/>
        <v>0</v>
      </c>
      <c r="AE1733" s="31">
        <f t="shared" si="836"/>
        <v>0</v>
      </c>
      <c r="AF1733" s="47">
        <f t="shared" si="837"/>
        <v>0</v>
      </c>
      <c r="AG1733" s="31">
        <f t="shared" si="838"/>
        <v>0</v>
      </c>
      <c r="AH1733" s="48">
        <f t="shared" si="839"/>
        <v>0</v>
      </c>
      <c r="AI1733" s="33">
        <f t="shared" si="840"/>
        <v>0</v>
      </c>
      <c r="AJ1733" s="33">
        <f t="shared" si="841"/>
        <v>0</v>
      </c>
      <c r="AK1733" s="33">
        <f t="shared" si="842"/>
        <v>0</v>
      </c>
      <c r="AL1733" s="33">
        <f t="shared" si="843"/>
        <v>0</v>
      </c>
      <c r="AM1733" s="34">
        <f t="shared" si="844"/>
        <v>0</v>
      </c>
    </row>
    <row r="1734" spans="1:39" ht="15" customHeight="1" x14ac:dyDescent="0.3">
      <c r="A1734" s="166" t="s">
        <v>4168</v>
      </c>
      <c r="B1734" s="99">
        <v>6838</v>
      </c>
      <c r="C1734" s="99">
        <v>55290</v>
      </c>
      <c r="D1734" s="165">
        <v>45470</v>
      </c>
      <c r="E1734" s="165">
        <v>45691</v>
      </c>
      <c r="F1734" s="166">
        <v>4</v>
      </c>
      <c r="G1734" s="178">
        <v>0.67</v>
      </c>
      <c r="H1734" s="181">
        <v>1</v>
      </c>
      <c r="I1734" s="180">
        <v>5.4600000000000003E-2</v>
      </c>
      <c r="J1734" s="21">
        <f t="shared" si="815"/>
        <v>3.33</v>
      </c>
      <c r="K1734" s="21" t="str">
        <f t="shared" si="816"/>
        <v>Y</v>
      </c>
      <c r="L1734" s="37" t="str">
        <f t="shared" si="817"/>
        <v>NA</v>
      </c>
      <c r="M1734" s="8" t="str">
        <f t="shared" si="818"/>
        <v>Y</v>
      </c>
      <c r="N1734" s="42">
        <f t="shared" si="819"/>
        <v>4</v>
      </c>
      <c r="O1734" s="43">
        <f t="shared" si="820"/>
        <v>200000</v>
      </c>
      <c r="P1734" s="43" t="str">
        <f t="shared" si="821"/>
        <v>NA</v>
      </c>
      <c r="Q1734" s="24">
        <f t="shared" si="822"/>
        <v>7211.3548000000001</v>
      </c>
      <c r="R1734" s="43">
        <f t="shared" si="823"/>
        <v>0</v>
      </c>
      <c r="S1734" s="24">
        <f t="shared" si="824"/>
        <v>1000000</v>
      </c>
      <c r="T1734" s="25" t="str">
        <f t="shared" si="825"/>
        <v>Y</v>
      </c>
      <c r="U1734" s="44">
        <f t="shared" si="826"/>
        <v>3</v>
      </c>
      <c r="V1734" s="45">
        <f t="shared" si="827"/>
        <v>200000</v>
      </c>
      <c r="W1734" s="45">
        <f t="shared" si="828"/>
        <v>1000000</v>
      </c>
      <c r="X1734" s="28">
        <f t="shared" si="829"/>
        <v>7605.0947720799995</v>
      </c>
      <c r="Y1734" s="28">
        <f t="shared" si="830"/>
        <v>0</v>
      </c>
      <c r="Z1734" s="45" t="str">
        <f t="shared" si="831"/>
        <v>NA</v>
      </c>
      <c r="AA1734" s="29" t="str">
        <f t="shared" si="832"/>
        <v>Y</v>
      </c>
      <c r="AB1734" s="46">
        <f t="shared" si="833"/>
        <v>2</v>
      </c>
      <c r="AC1734" s="31">
        <f t="shared" si="834"/>
        <v>200000</v>
      </c>
      <c r="AD1734" s="31">
        <f t="shared" si="835"/>
        <v>1000000</v>
      </c>
      <c r="AE1734" s="31">
        <f t="shared" si="836"/>
        <v>8020.3329466355672</v>
      </c>
      <c r="AF1734" s="47">
        <f t="shared" si="837"/>
        <v>0</v>
      </c>
      <c r="AG1734" s="31" t="str">
        <f t="shared" si="838"/>
        <v>NA</v>
      </c>
      <c r="AH1734" s="48">
        <f t="shared" si="839"/>
        <v>1</v>
      </c>
      <c r="AI1734" s="33">
        <f t="shared" si="840"/>
        <v>20000</v>
      </c>
      <c r="AJ1734" s="33">
        <f t="shared" si="841"/>
        <v>65000</v>
      </c>
      <c r="AK1734" s="33">
        <f t="shared" si="842"/>
        <v>8458.2431255218689</v>
      </c>
      <c r="AL1734" s="33">
        <f t="shared" si="843"/>
        <v>0</v>
      </c>
      <c r="AM1734" s="34">
        <f t="shared" si="844"/>
        <v>0</v>
      </c>
    </row>
    <row r="1735" spans="1:39" ht="15" customHeight="1" x14ac:dyDescent="0.3">
      <c r="A1735" s="166" t="s">
        <v>4169</v>
      </c>
      <c r="B1735" s="99">
        <v>10736</v>
      </c>
      <c r="C1735" s="99">
        <v>31086</v>
      </c>
      <c r="D1735" s="165">
        <v>44956</v>
      </c>
      <c r="E1735" s="165">
        <v>45181</v>
      </c>
      <c r="F1735" s="166">
        <v>2</v>
      </c>
      <c r="G1735" s="178">
        <v>1.05</v>
      </c>
      <c r="H1735" s="181">
        <v>0.5</v>
      </c>
      <c r="I1735" s="180">
        <v>3.1300000000000001E-2</v>
      </c>
      <c r="J1735" s="21">
        <f t="shared" si="815"/>
        <v>0.95</v>
      </c>
      <c r="K1735" s="21" t="str">
        <f t="shared" si="816"/>
        <v>Y</v>
      </c>
      <c r="L1735" s="37" t="str">
        <f t="shared" si="817"/>
        <v>NA</v>
      </c>
      <c r="M1735" s="8" t="str">
        <f t="shared" si="818"/>
        <v>Y</v>
      </c>
      <c r="N1735" s="42">
        <f t="shared" si="819"/>
        <v>2</v>
      </c>
      <c r="O1735" s="43">
        <f t="shared" si="820"/>
        <v>200000</v>
      </c>
      <c r="P1735" s="43" t="str">
        <f t="shared" si="821"/>
        <v>NA</v>
      </c>
      <c r="Q1735" s="24">
        <f t="shared" si="822"/>
        <v>11072.036800000002</v>
      </c>
      <c r="R1735" s="43">
        <f t="shared" si="823"/>
        <v>0</v>
      </c>
      <c r="S1735" s="24">
        <f t="shared" si="824"/>
        <v>1000000</v>
      </c>
      <c r="T1735" s="25" t="str">
        <f t="shared" si="825"/>
        <v>N</v>
      </c>
      <c r="U1735" s="44">
        <f t="shared" si="826"/>
        <v>1</v>
      </c>
      <c r="V1735" s="45">
        <f t="shared" si="827"/>
        <v>20000</v>
      </c>
      <c r="W1735" s="45">
        <f t="shared" si="828"/>
        <v>65000</v>
      </c>
      <c r="X1735" s="28">
        <f t="shared" si="829"/>
        <v>11418.591551840003</v>
      </c>
      <c r="Y1735" s="28">
        <f t="shared" si="830"/>
        <v>0</v>
      </c>
      <c r="Z1735" s="45">
        <f t="shared" si="831"/>
        <v>11423.371648159995</v>
      </c>
      <c r="AA1735" s="29" t="str">
        <f t="shared" si="832"/>
        <v>N</v>
      </c>
      <c r="AB1735" s="46">
        <f t="shared" si="833"/>
        <v>0</v>
      </c>
      <c r="AC1735" s="31">
        <f t="shared" si="834"/>
        <v>0</v>
      </c>
      <c r="AD1735" s="31">
        <f t="shared" si="835"/>
        <v>0</v>
      </c>
      <c r="AE1735" s="31">
        <f t="shared" si="836"/>
        <v>0</v>
      </c>
      <c r="AF1735" s="47">
        <f t="shared" si="837"/>
        <v>0</v>
      </c>
      <c r="AG1735" s="31">
        <f t="shared" si="838"/>
        <v>0</v>
      </c>
      <c r="AH1735" s="48">
        <f t="shared" si="839"/>
        <v>0</v>
      </c>
      <c r="AI1735" s="33">
        <f t="shared" si="840"/>
        <v>0</v>
      </c>
      <c r="AJ1735" s="33">
        <f t="shared" si="841"/>
        <v>0</v>
      </c>
      <c r="AK1735" s="33">
        <f t="shared" si="842"/>
        <v>0</v>
      </c>
      <c r="AL1735" s="33">
        <f t="shared" si="843"/>
        <v>0</v>
      </c>
      <c r="AM1735" s="34">
        <f t="shared" si="844"/>
        <v>0</v>
      </c>
    </row>
    <row r="1736" spans="1:39" ht="15" customHeight="1" x14ac:dyDescent="0.3">
      <c r="A1736" s="166" t="s">
        <v>4170</v>
      </c>
      <c r="B1736" s="99">
        <v>13366</v>
      </c>
      <c r="C1736" s="99">
        <v>24597</v>
      </c>
      <c r="D1736" s="165">
        <v>44557</v>
      </c>
      <c r="E1736" s="165">
        <v>44825</v>
      </c>
      <c r="F1736" s="166">
        <v>4</v>
      </c>
      <c r="G1736" s="178">
        <v>2.74</v>
      </c>
      <c r="H1736" s="181">
        <v>0.5</v>
      </c>
      <c r="I1736" s="180">
        <v>2.0199999999999999E-2</v>
      </c>
      <c r="J1736" s="21">
        <f t="shared" si="815"/>
        <v>1.2599999999999998</v>
      </c>
      <c r="K1736" s="21" t="str">
        <f t="shared" si="816"/>
        <v>Y</v>
      </c>
      <c r="L1736" s="37" t="str">
        <f t="shared" si="817"/>
        <v>NA</v>
      </c>
      <c r="M1736" s="8" t="str">
        <f t="shared" si="818"/>
        <v>Y</v>
      </c>
      <c r="N1736" s="42">
        <f t="shared" si="819"/>
        <v>3</v>
      </c>
      <c r="O1736" s="43">
        <f t="shared" si="820"/>
        <v>200000</v>
      </c>
      <c r="P1736" s="43" t="str">
        <f t="shared" si="821"/>
        <v>NA</v>
      </c>
      <c r="Q1736" s="24">
        <f t="shared" si="822"/>
        <v>13635.993200000001</v>
      </c>
      <c r="R1736" s="43">
        <f t="shared" si="823"/>
        <v>0</v>
      </c>
      <c r="S1736" s="24">
        <f t="shared" si="824"/>
        <v>1000000</v>
      </c>
      <c r="T1736" s="25" t="str">
        <f t="shared" si="825"/>
        <v>Y</v>
      </c>
      <c r="U1736" s="44">
        <f t="shared" si="826"/>
        <v>2</v>
      </c>
      <c r="V1736" s="45">
        <f t="shared" si="827"/>
        <v>200000</v>
      </c>
      <c r="W1736" s="45">
        <f t="shared" si="828"/>
        <v>1000000</v>
      </c>
      <c r="X1736" s="28">
        <f t="shared" si="829"/>
        <v>13911.440262640001</v>
      </c>
      <c r="Y1736" s="28">
        <f t="shared" si="830"/>
        <v>0</v>
      </c>
      <c r="Z1736" s="45" t="str">
        <f t="shared" si="831"/>
        <v>NA</v>
      </c>
      <c r="AA1736" s="29" t="str">
        <f t="shared" si="832"/>
        <v>N</v>
      </c>
      <c r="AB1736" s="46">
        <f t="shared" si="833"/>
        <v>1</v>
      </c>
      <c r="AC1736" s="31">
        <f t="shared" si="834"/>
        <v>20000</v>
      </c>
      <c r="AD1736" s="31">
        <f t="shared" si="835"/>
        <v>65000</v>
      </c>
      <c r="AE1736" s="31">
        <f t="shared" si="836"/>
        <v>14192.451355945328</v>
      </c>
      <c r="AF1736" s="47">
        <f t="shared" si="837"/>
        <v>0</v>
      </c>
      <c r="AG1736" s="31">
        <f t="shared" si="838"/>
        <v>0</v>
      </c>
      <c r="AH1736" s="48">
        <f t="shared" si="839"/>
        <v>0</v>
      </c>
      <c r="AI1736" s="33">
        <f t="shared" si="840"/>
        <v>0</v>
      </c>
      <c r="AJ1736" s="33">
        <f t="shared" si="841"/>
        <v>0</v>
      </c>
      <c r="AK1736" s="33">
        <f t="shared" si="842"/>
        <v>0</v>
      </c>
      <c r="AL1736" s="33">
        <f t="shared" si="843"/>
        <v>0</v>
      </c>
      <c r="AM1736" s="34">
        <f t="shared" si="844"/>
        <v>0</v>
      </c>
    </row>
    <row r="1737" spans="1:39" ht="15" customHeight="1" x14ac:dyDescent="0.3">
      <c r="A1737" s="166" t="s">
        <v>4171</v>
      </c>
      <c r="B1737" s="99">
        <v>14802</v>
      </c>
      <c r="C1737" s="99">
        <v>80417</v>
      </c>
      <c r="D1737" s="165">
        <v>44791</v>
      </c>
      <c r="E1737" s="165">
        <v>44949</v>
      </c>
      <c r="F1737" s="166">
        <v>4</v>
      </c>
      <c r="G1737" s="178">
        <v>3.4</v>
      </c>
      <c r="H1737" s="181">
        <v>0.5</v>
      </c>
      <c r="I1737" s="180">
        <v>8.5000000000000006E-2</v>
      </c>
      <c r="J1737" s="21">
        <f t="shared" si="815"/>
        <v>0.60000000000000009</v>
      </c>
      <c r="K1737" s="21" t="str">
        <f t="shared" si="816"/>
        <v>Y</v>
      </c>
      <c r="L1737" s="37" t="str">
        <f t="shared" si="817"/>
        <v>NA</v>
      </c>
      <c r="M1737" s="8" t="str">
        <f t="shared" si="818"/>
        <v>Y</v>
      </c>
      <c r="N1737" s="42">
        <f t="shared" si="819"/>
        <v>2</v>
      </c>
      <c r="O1737" s="43">
        <f t="shared" si="820"/>
        <v>200000</v>
      </c>
      <c r="P1737" s="43" t="str">
        <f t="shared" si="821"/>
        <v>NA</v>
      </c>
      <c r="Q1737" s="24">
        <f t="shared" si="822"/>
        <v>16060.17</v>
      </c>
      <c r="R1737" s="43">
        <f t="shared" si="823"/>
        <v>0</v>
      </c>
      <c r="S1737" s="24">
        <f t="shared" si="824"/>
        <v>1000000</v>
      </c>
      <c r="T1737" s="25" t="str">
        <f t="shared" si="825"/>
        <v>N</v>
      </c>
      <c r="U1737" s="44">
        <f t="shared" si="826"/>
        <v>1</v>
      </c>
      <c r="V1737" s="45">
        <f t="shared" si="827"/>
        <v>20000</v>
      </c>
      <c r="W1737" s="45">
        <f t="shared" si="828"/>
        <v>65000</v>
      </c>
      <c r="X1737" s="28">
        <f t="shared" si="829"/>
        <v>0</v>
      </c>
      <c r="Y1737" s="28">
        <f t="shared" si="830"/>
        <v>17425.284449999999</v>
      </c>
      <c r="Z1737" s="45">
        <f t="shared" si="831"/>
        <v>0</v>
      </c>
      <c r="AA1737" s="29" t="str">
        <f t="shared" si="832"/>
        <v>N</v>
      </c>
      <c r="AB1737" s="46">
        <f t="shared" si="833"/>
        <v>0</v>
      </c>
      <c r="AC1737" s="31">
        <f t="shared" si="834"/>
        <v>0</v>
      </c>
      <c r="AD1737" s="31">
        <f t="shared" si="835"/>
        <v>0</v>
      </c>
      <c r="AE1737" s="31">
        <f t="shared" si="836"/>
        <v>0</v>
      </c>
      <c r="AF1737" s="47">
        <f t="shared" si="837"/>
        <v>0</v>
      </c>
      <c r="AG1737" s="31">
        <f t="shared" si="838"/>
        <v>0</v>
      </c>
      <c r="AH1737" s="48">
        <f t="shared" si="839"/>
        <v>0</v>
      </c>
      <c r="AI1737" s="33">
        <f t="shared" si="840"/>
        <v>0</v>
      </c>
      <c r="AJ1737" s="33">
        <f t="shared" si="841"/>
        <v>0</v>
      </c>
      <c r="AK1737" s="33">
        <f t="shared" si="842"/>
        <v>0</v>
      </c>
      <c r="AL1737" s="33">
        <f t="shared" si="843"/>
        <v>0</v>
      </c>
      <c r="AM1737" s="34">
        <f t="shared" si="844"/>
        <v>17425.284449999999</v>
      </c>
    </row>
    <row r="1738" spans="1:39" ht="15" customHeight="1" x14ac:dyDescent="0.3">
      <c r="A1738" s="166" t="s">
        <v>4172</v>
      </c>
      <c r="B1738" s="99">
        <v>12772</v>
      </c>
      <c r="C1738" s="99">
        <v>72758</v>
      </c>
      <c r="D1738" s="165">
        <v>45033</v>
      </c>
      <c r="E1738" s="165">
        <v>45246</v>
      </c>
      <c r="F1738" s="166">
        <v>4</v>
      </c>
      <c r="G1738" s="178">
        <v>3.97</v>
      </c>
      <c r="H1738" s="181">
        <v>0.75</v>
      </c>
      <c r="I1738" s="180">
        <v>1.6500000000000001E-2</v>
      </c>
      <c r="J1738" s="21">
        <f t="shared" si="815"/>
        <v>2.9999999999999805E-2</v>
      </c>
      <c r="K1738" s="21" t="str">
        <f t="shared" si="816"/>
        <v>Y</v>
      </c>
      <c r="L1738" s="37" t="str">
        <f t="shared" si="817"/>
        <v>NA</v>
      </c>
      <c r="M1738" s="8" t="str">
        <f t="shared" si="818"/>
        <v>Y</v>
      </c>
      <c r="N1738" s="42">
        <f t="shared" si="819"/>
        <v>1</v>
      </c>
      <c r="O1738" s="43">
        <f t="shared" si="820"/>
        <v>200000</v>
      </c>
      <c r="P1738" s="43" t="str">
        <f t="shared" si="821"/>
        <v>NA</v>
      </c>
      <c r="Q1738" s="24">
        <f t="shared" si="822"/>
        <v>12982.737999999999</v>
      </c>
      <c r="R1738" s="43">
        <f t="shared" si="823"/>
        <v>0</v>
      </c>
      <c r="S1738" s="24">
        <f t="shared" si="824"/>
        <v>1000000</v>
      </c>
      <c r="T1738" s="25" t="str">
        <f t="shared" si="825"/>
        <v>N</v>
      </c>
      <c r="U1738" s="44">
        <f t="shared" si="826"/>
        <v>0</v>
      </c>
      <c r="V1738" s="45">
        <f t="shared" si="827"/>
        <v>0</v>
      </c>
      <c r="W1738" s="45">
        <f t="shared" si="828"/>
        <v>0</v>
      </c>
      <c r="X1738" s="28">
        <f t="shared" si="829"/>
        <v>0</v>
      </c>
      <c r="Y1738" s="28">
        <f t="shared" si="830"/>
        <v>0</v>
      </c>
      <c r="Z1738" s="45">
        <f t="shared" si="831"/>
        <v>0</v>
      </c>
      <c r="AA1738" s="29" t="str">
        <f t="shared" si="832"/>
        <v>N</v>
      </c>
      <c r="AB1738" s="46">
        <f t="shared" si="833"/>
        <v>0</v>
      </c>
      <c r="AC1738" s="31">
        <f t="shared" si="834"/>
        <v>0</v>
      </c>
      <c r="AD1738" s="31">
        <f t="shared" si="835"/>
        <v>0</v>
      </c>
      <c r="AE1738" s="31">
        <f t="shared" si="836"/>
        <v>0</v>
      </c>
      <c r="AF1738" s="47">
        <f t="shared" si="837"/>
        <v>0</v>
      </c>
      <c r="AG1738" s="31">
        <f t="shared" si="838"/>
        <v>0</v>
      </c>
      <c r="AH1738" s="48">
        <f t="shared" si="839"/>
        <v>0</v>
      </c>
      <c r="AI1738" s="33">
        <f t="shared" si="840"/>
        <v>0</v>
      </c>
      <c r="AJ1738" s="33">
        <f t="shared" si="841"/>
        <v>0</v>
      </c>
      <c r="AK1738" s="33">
        <f t="shared" si="842"/>
        <v>0</v>
      </c>
      <c r="AL1738" s="33">
        <f t="shared" si="843"/>
        <v>0</v>
      </c>
      <c r="AM1738" s="34">
        <f t="shared" si="844"/>
        <v>0</v>
      </c>
    </row>
    <row r="1739" spans="1:39" ht="15" customHeight="1" x14ac:dyDescent="0.3">
      <c r="A1739" s="166" t="s">
        <v>4173</v>
      </c>
      <c r="B1739" s="99">
        <v>5265</v>
      </c>
      <c r="C1739" s="99">
        <v>89442</v>
      </c>
      <c r="D1739" s="165">
        <v>44433</v>
      </c>
      <c r="E1739" s="165">
        <v>44488</v>
      </c>
      <c r="F1739" s="166">
        <v>4</v>
      </c>
      <c r="G1739" s="178">
        <v>3.35</v>
      </c>
      <c r="H1739" s="181">
        <v>0.75</v>
      </c>
      <c r="I1739" s="180">
        <v>6.93E-2</v>
      </c>
      <c r="J1739" s="21">
        <f t="shared" si="815"/>
        <v>0.64999999999999991</v>
      </c>
      <c r="K1739" s="21" t="str">
        <f t="shared" si="816"/>
        <v>Y</v>
      </c>
      <c r="L1739" s="37" t="str">
        <f t="shared" si="817"/>
        <v>NA</v>
      </c>
      <c r="M1739" s="8" t="str">
        <f t="shared" si="818"/>
        <v>Y</v>
      </c>
      <c r="N1739" s="42">
        <f t="shared" si="819"/>
        <v>1</v>
      </c>
      <c r="O1739" s="43">
        <f t="shared" si="820"/>
        <v>200000</v>
      </c>
      <c r="P1739" s="43" t="str">
        <f t="shared" si="821"/>
        <v>NA</v>
      </c>
      <c r="Q1739" s="24">
        <f t="shared" si="822"/>
        <v>5629.8644999999997</v>
      </c>
      <c r="R1739" s="43">
        <f t="shared" si="823"/>
        <v>0</v>
      </c>
      <c r="S1739" s="24">
        <f t="shared" si="824"/>
        <v>1000000</v>
      </c>
      <c r="T1739" s="25" t="str">
        <f t="shared" si="825"/>
        <v>N</v>
      </c>
      <c r="U1739" s="44">
        <f t="shared" si="826"/>
        <v>0</v>
      </c>
      <c r="V1739" s="45">
        <f t="shared" si="827"/>
        <v>0</v>
      </c>
      <c r="W1739" s="45">
        <f t="shared" si="828"/>
        <v>0</v>
      </c>
      <c r="X1739" s="28">
        <f t="shared" si="829"/>
        <v>0</v>
      </c>
      <c r="Y1739" s="28">
        <f t="shared" si="830"/>
        <v>0</v>
      </c>
      <c r="Z1739" s="45">
        <f t="shared" si="831"/>
        <v>0</v>
      </c>
      <c r="AA1739" s="29" t="str">
        <f t="shared" si="832"/>
        <v>N</v>
      </c>
      <c r="AB1739" s="46">
        <f t="shared" si="833"/>
        <v>0</v>
      </c>
      <c r="AC1739" s="31">
        <f t="shared" si="834"/>
        <v>0</v>
      </c>
      <c r="AD1739" s="31">
        <f t="shared" si="835"/>
        <v>0</v>
      </c>
      <c r="AE1739" s="31">
        <f t="shared" si="836"/>
        <v>0</v>
      </c>
      <c r="AF1739" s="47">
        <f t="shared" si="837"/>
        <v>0</v>
      </c>
      <c r="AG1739" s="31">
        <f t="shared" si="838"/>
        <v>0</v>
      </c>
      <c r="AH1739" s="48">
        <f t="shared" si="839"/>
        <v>0</v>
      </c>
      <c r="AI1739" s="33">
        <f t="shared" si="840"/>
        <v>0</v>
      </c>
      <c r="AJ1739" s="33">
        <f t="shared" si="841"/>
        <v>0</v>
      </c>
      <c r="AK1739" s="33">
        <f t="shared" si="842"/>
        <v>0</v>
      </c>
      <c r="AL1739" s="33">
        <f t="shared" si="843"/>
        <v>0</v>
      </c>
      <c r="AM1739" s="34">
        <f t="shared" si="844"/>
        <v>0</v>
      </c>
    </row>
    <row r="1740" spans="1:39" ht="15" customHeight="1" x14ac:dyDescent="0.3">
      <c r="A1740" s="166" t="s">
        <v>4174</v>
      </c>
      <c r="B1740" s="99">
        <v>16544</v>
      </c>
      <c r="C1740" s="99">
        <v>55249</v>
      </c>
      <c r="D1740" s="165">
        <v>44901</v>
      </c>
      <c r="E1740" s="165">
        <v>45028</v>
      </c>
      <c r="F1740" s="166">
        <v>4</v>
      </c>
      <c r="G1740" s="178">
        <v>2.74</v>
      </c>
      <c r="H1740" s="181">
        <v>0.5</v>
      </c>
      <c r="I1740" s="180">
        <v>5.8999999999999997E-2</v>
      </c>
      <c r="J1740" s="21">
        <f t="shared" si="815"/>
        <v>1.2599999999999998</v>
      </c>
      <c r="K1740" s="21" t="str">
        <f t="shared" si="816"/>
        <v>Y</v>
      </c>
      <c r="L1740" s="37" t="str">
        <f t="shared" si="817"/>
        <v>NA</v>
      </c>
      <c r="M1740" s="8" t="str">
        <f t="shared" si="818"/>
        <v>Y</v>
      </c>
      <c r="N1740" s="42">
        <f t="shared" si="819"/>
        <v>3</v>
      </c>
      <c r="O1740" s="43">
        <f t="shared" si="820"/>
        <v>200000</v>
      </c>
      <c r="P1740" s="43" t="str">
        <f t="shared" si="821"/>
        <v>NA</v>
      </c>
      <c r="Q1740" s="24">
        <f t="shared" si="822"/>
        <v>17520.095999999998</v>
      </c>
      <c r="R1740" s="43">
        <f t="shared" si="823"/>
        <v>0</v>
      </c>
      <c r="S1740" s="24">
        <f t="shared" si="824"/>
        <v>1000000</v>
      </c>
      <c r="T1740" s="25" t="str">
        <f t="shared" si="825"/>
        <v>Y</v>
      </c>
      <c r="U1740" s="44">
        <f t="shared" si="826"/>
        <v>2</v>
      </c>
      <c r="V1740" s="45">
        <f t="shared" si="827"/>
        <v>200000</v>
      </c>
      <c r="W1740" s="45">
        <f t="shared" si="828"/>
        <v>1000000</v>
      </c>
      <c r="X1740" s="28">
        <f t="shared" si="829"/>
        <v>18553.781663999998</v>
      </c>
      <c r="Y1740" s="28">
        <f t="shared" si="830"/>
        <v>0</v>
      </c>
      <c r="Z1740" s="45" t="str">
        <f t="shared" si="831"/>
        <v>NA</v>
      </c>
      <c r="AA1740" s="29" t="str">
        <f t="shared" si="832"/>
        <v>N</v>
      </c>
      <c r="AB1740" s="46">
        <f t="shared" si="833"/>
        <v>1</v>
      </c>
      <c r="AC1740" s="31">
        <f t="shared" si="834"/>
        <v>20000</v>
      </c>
      <c r="AD1740" s="31">
        <f t="shared" si="835"/>
        <v>65000</v>
      </c>
      <c r="AE1740" s="31">
        <f t="shared" si="836"/>
        <v>19648.454782175999</v>
      </c>
      <c r="AF1740" s="47">
        <f t="shared" si="837"/>
        <v>0</v>
      </c>
      <c r="AG1740" s="31">
        <f t="shared" si="838"/>
        <v>0</v>
      </c>
      <c r="AH1740" s="48">
        <f t="shared" si="839"/>
        <v>0</v>
      </c>
      <c r="AI1740" s="33">
        <f t="shared" si="840"/>
        <v>0</v>
      </c>
      <c r="AJ1740" s="33">
        <f t="shared" si="841"/>
        <v>0</v>
      </c>
      <c r="AK1740" s="33">
        <f t="shared" si="842"/>
        <v>0</v>
      </c>
      <c r="AL1740" s="33">
        <f t="shared" si="843"/>
        <v>0</v>
      </c>
      <c r="AM1740" s="34">
        <f t="shared" si="844"/>
        <v>0</v>
      </c>
    </row>
    <row r="1741" spans="1:39" ht="15" customHeight="1" x14ac:dyDescent="0.3">
      <c r="A1741" s="166" t="s">
        <v>4175</v>
      </c>
      <c r="B1741" s="99">
        <v>19444</v>
      </c>
      <c r="C1741" s="99">
        <v>33817</v>
      </c>
      <c r="D1741" s="165">
        <v>45018</v>
      </c>
      <c r="E1741" s="165">
        <v>45234</v>
      </c>
      <c r="F1741" s="166">
        <v>2</v>
      </c>
      <c r="G1741" s="178">
        <v>0.27</v>
      </c>
      <c r="H1741" s="181">
        <v>0.75</v>
      </c>
      <c r="I1741" s="180">
        <v>3.7900000000000003E-2</v>
      </c>
      <c r="J1741" s="21">
        <f t="shared" si="815"/>
        <v>1.73</v>
      </c>
      <c r="K1741" s="21" t="str">
        <f t="shared" si="816"/>
        <v>Y</v>
      </c>
      <c r="L1741" s="37" t="str">
        <f t="shared" si="817"/>
        <v>NA</v>
      </c>
      <c r="M1741" s="8" t="str">
        <f t="shared" si="818"/>
        <v>Y</v>
      </c>
      <c r="N1741" s="42">
        <f t="shared" si="819"/>
        <v>3</v>
      </c>
      <c r="O1741" s="43">
        <f t="shared" si="820"/>
        <v>200000</v>
      </c>
      <c r="P1741" s="43" t="str">
        <f t="shared" si="821"/>
        <v>NA</v>
      </c>
      <c r="Q1741" s="24">
        <f t="shared" si="822"/>
        <v>20180.927599999999</v>
      </c>
      <c r="R1741" s="43">
        <f t="shared" si="823"/>
        <v>0</v>
      </c>
      <c r="S1741" s="24">
        <f t="shared" si="824"/>
        <v>1000000</v>
      </c>
      <c r="T1741" s="25" t="str">
        <f t="shared" si="825"/>
        <v>Y</v>
      </c>
      <c r="U1741" s="44">
        <f t="shared" si="826"/>
        <v>2</v>
      </c>
      <c r="V1741" s="45">
        <f t="shared" si="827"/>
        <v>200000</v>
      </c>
      <c r="W1741" s="45">
        <f t="shared" si="828"/>
        <v>1000000</v>
      </c>
      <c r="X1741" s="28">
        <f t="shared" si="829"/>
        <v>20945.784756040001</v>
      </c>
      <c r="Y1741" s="28">
        <f t="shared" si="830"/>
        <v>0</v>
      </c>
      <c r="Z1741" s="45" t="str">
        <f t="shared" si="831"/>
        <v>NA</v>
      </c>
      <c r="AA1741" s="29" t="str">
        <f t="shared" si="832"/>
        <v>N</v>
      </c>
      <c r="AB1741" s="46">
        <f t="shared" si="833"/>
        <v>1</v>
      </c>
      <c r="AC1741" s="31">
        <f t="shared" si="834"/>
        <v>20000</v>
      </c>
      <c r="AD1741" s="31">
        <f t="shared" si="835"/>
        <v>65000</v>
      </c>
      <c r="AE1741" s="31">
        <f t="shared" si="836"/>
        <v>20000</v>
      </c>
      <c r="AF1741" s="47">
        <f t="shared" si="837"/>
        <v>1739.6299982939163</v>
      </c>
      <c r="AG1741" s="31">
        <f t="shared" si="838"/>
        <v>0</v>
      </c>
      <c r="AH1741" s="48">
        <f t="shared" si="839"/>
        <v>0</v>
      </c>
      <c r="AI1741" s="33">
        <f t="shared" si="840"/>
        <v>0</v>
      </c>
      <c r="AJ1741" s="33">
        <f t="shared" si="841"/>
        <v>0</v>
      </c>
      <c r="AK1741" s="33">
        <f t="shared" si="842"/>
        <v>0</v>
      </c>
      <c r="AL1741" s="33">
        <f t="shared" si="843"/>
        <v>0</v>
      </c>
      <c r="AM1741" s="34">
        <f t="shared" si="844"/>
        <v>1739.6299982939163</v>
      </c>
    </row>
    <row r="1742" spans="1:39" ht="15" customHeight="1" x14ac:dyDescent="0.3">
      <c r="A1742" s="166" t="s">
        <v>4176</v>
      </c>
      <c r="B1742" s="99">
        <v>11579</v>
      </c>
      <c r="C1742" s="99">
        <v>38901</v>
      </c>
      <c r="D1742" s="165">
        <v>44594</v>
      </c>
      <c r="E1742" s="165">
        <v>44900</v>
      </c>
      <c r="F1742" s="166">
        <v>4</v>
      </c>
      <c r="G1742" s="178">
        <v>2.17</v>
      </c>
      <c r="H1742" s="181">
        <v>0.75</v>
      </c>
      <c r="I1742" s="180">
        <v>7.3099999999999998E-2</v>
      </c>
      <c r="J1742" s="21">
        <f t="shared" si="815"/>
        <v>1.83</v>
      </c>
      <c r="K1742" s="21" t="str">
        <f t="shared" si="816"/>
        <v>Y</v>
      </c>
      <c r="L1742" s="37" t="str">
        <f t="shared" si="817"/>
        <v>NA</v>
      </c>
      <c r="M1742" s="8" t="str">
        <f t="shared" si="818"/>
        <v>Y</v>
      </c>
      <c r="N1742" s="42">
        <f t="shared" si="819"/>
        <v>3</v>
      </c>
      <c r="O1742" s="43">
        <f t="shared" si="820"/>
        <v>200000</v>
      </c>
      <c r="P1742" s="43" t="str">
        <f t="shared" si="821"/>
        <v>NA</v>
      </c>
      <c r="Q1742" s="24">
        <f t="shared" si="822"/>
        <v>12425.4249</v>
      </c>
      <c r="R1742" s="43">
        <f t="shared" si="823"/>
        <v>0</v>
      </c>
      <c r="S1742" s="24">
        <f t="shared" si="824"/>
        <v>1000000</v>
      </c>
      <c r="T1742" s="25" t="str">
        <f t="shared" si="825"/>
        <v>Y</v>
      </c>
      <c r="U1742" s="44">
        <f t="shared" si="826"/>
        <v>2</v>
      </c>
      <c r="V1742" s="45">
        <f t="shared" si="827"/>
        <v>200000</v>
      </c>
      <c r="W1742" s="45">
        <f t="shared" si="828"/>
        <v>1000000</v>
      </c>
      <c r="X1742" s="28">
        <f t="shared" si="829"/>
        <v>13333.72346019</v>
      </c>
      <c r="Y1742" s="28">
        <f t="shared" si="830"/>
        <v>0</v>
      </c>
      <c r="Z1742" s="45" t="str">
        <f t="shared" si="831"/>
        <v>NA</v>
      </c>
      <c r="AA1742" s="29" t="str">
        <f t="shared" si="832"/>
        <v>N</v>
      </c>
      <c r="AB1742" s="46">
        <f t="shared" si="833"/>
        <v>1</v>
      </c>
      <c r="AC1742" s="31">
        <f t="shared" si="834"/>
        <v>20000</v>
      </c>
      <c r="AD1742" s="31">
        <f t="shared" si="835"/>
        <v>65000</v>
      </c>
      <c r="AE1742" s="31">
        <f t="shared" si="836"/>
        <v>14308.418645129888</v>
      </c>
      <c r="AF1742" s="47">
        <f t="shared" si="837"/>
        <v>0</v>
      </c>
      <c r="AG1742" s="31">
        <f t="shared" si="838"/>
        <v>0</v>
      </c>
      <c r="AH1742" s="48">
        <f t="shared" si="839"/>
        <v>0</v>
      </c>
      <c r="AI1742" s="33">
        <f t="shared" si="840"/>
        <v>0</v>
      </c>
      <c r="AJ1742" s="33">
        <f t="shared" si="841"/>
        <v>0</v>
      </c>
      <c r="AK1742" s="33">
        <f t="shared" si="842"/>
        <v>0</v>
      </c>
      <c r="AL1742" s="33">
        <f t="shared" si="843"/>
        <v>0</v>
      </c>
      <c r="AM1742" s="34">
        <f t="shared" si="844"/>
        <v>0</v>
      </c>
    </row>
    <row r="1743" spans="1:39" ht="15" customHeight="1" x14ac:dyDescent="0.3">
      <c r="A1743" s="166" t="s">
        <v>4177</v>
      </c>
      <c r="B1743" s="99">
        <v>14671</v>
      </c>
      <c r="C1743" s="99">
        <v>69067</v>
      </c>
      <c r="D1743" s="165">
        <v>44557</v>
      </c>
      <c r="E1743" s="165">
        <v>44645</v>
      </c>
      <c r="F1743" s="166">
        <v>4</v>
      </c>
      <c r="G1743" s="178">
        <v>3.86</v>
      </c>
      <c r="H1743" s="181">
        <v>0.5</v>
      </c>
      <c r="I1743" s="180">
        <v>6.7799999999999999E-2</v>
      </c>
      <c r="J1743" s="21">
        <f t="shared" si="815"/>
        <v>0.14000000000000012</v>
      </c>
      <c r="K1743" s="21" t="str">
        <f t="shared" si="816"/>
        <v>Y</v>
      </c>
      <c r="L1743" s="37" t="str">
        <f t="shared" si="817"/>
        <v>NA</v>
      </c>
      <c r="M1743" s="8" t="str">
        <f t="shared" si="818"/>
        <v>Y</v>
      </c>
      <c r="N1743" s="42">
        <f t="shared" si="819"/>
        <v>1</v>
      </c>
      <c r="O1743" s="43">
        <f t="shared" si="820"/>
        <v>200000</v>
      </c>
      <c r="P1743" s="43" t="str">
        <f t="shared" si="821"/>
        <v>NA</v>
      </c>
      <c r="Q1743" s="24">
        <f t="shared" si="822"/>
        <v>15665.693800000001</v>
      </c>
      <c r="R1743" s="43">
        <f t="shared" si="823"/>
        <v>0</v>
      </c>
      <c r="S1743" s="24">
        <f t="shared" si="824"/>
        <v>1000000</v>
      </c>
      <c r="T1743" s="25" t="str">
        <f t="shared" si="825"/>
        <v>N</v>
      </c>
      <c r="U1743" s="44">
        <f t="shared" si="826"/>
        <v>0</v>
      </c>
      <c r="V1743" s="45">
        <f t="shared" si="827"/>
        <v>0</v>
      </c>
      <c r="W1743" s="45">
        <f t="shared" si="828"/>
        <v>0</v>
      </c>
      <c r="X1743" s="28">
        <f t="shared" si="829"/>
        <v>0</v>
      </c>
      <c r="Y1743" s="28">
        <f t="shared" si="830"/>
        <v>0</v>
      </c>
      <c r="Z1743" s="45">
        <f t="shared" si="831"/>
        <v>0</v>
      </c>
      <c r="AA1743" s="29" t="str">
        <f t="shared" si="832"/>
        <v>N</v>
      </c>
      <c r="AB1743" s="46">
        <f t="shared" si="833"/>
        <v>0</v>
      </c>
      <c r="AC1743" s="31">
        <f t="shared" si="834"/>
        <v>0</v>
      </c>
      <c r="AD1743" s="31">
        <f t="shared" si="835"/>
        <v>0</v>
      </c>
      <c r="AE1743" s="31">
        <f t="shared" si="836"/>
        <v>0</v>
      </c>
      <c r="AF1743" s="47">
        <f t="shared" si="837"/>
        <v>0</v>
      </c>
      <c r="AG1743" s="31">
        <f t="shared" si="838"/>
        <v>0</v>
      </c>
      <c r="AH1743" s="48">
        <f t="shared" si="839"/>
        <v>0</v>
      </c>
      <c r="AI1743" s="33">
        <f t="shared" si="840"/>
        <v>0</v>
      </c>
      <c r="AJ1743" s="33">
        <f t="shared" si="841"/>
        <v>0</v>
      </c>
      <c r="AK1743" s="33">
        <f t="shared" si="842"/>
        <v>0</v>
      </c>
      <c r="AL1743" s="33">
        <f t="shared" si="843"/>
        <v>0</v>
      </c>
      <c r="AM1743" s="34">
        <f t="shared" si="844"/>
        <v>0</v>
      </c>
    </row>
    <row r="1744" spans="1:39" ht="15" customHeight="1" x14ac:dyDescent="0.3">
      <c r="A1744" s="166" t="s">
        <v>4178</v>
      </c>
      <c r="B1744" s="99">
        <v>23262</v>
      </c>
      <c r="C1744" s="99">
        <v>81204</v>
      </c>
      <c r="D1744" s="165">
        <v>46020</v>
      </c>
      <c r="E1744" s="165">
        <v>46252</v>
      </c>
      <c r="F1744" s="166">
        <v>2</v>
      </c>
      <c r="G1744" s="178">
        <v>0.6</v>
      </c>
      <c r="H1744" s="181">
        <v>0.25</v>
      </c>
      <c r="I1744" s="180">
        <v>4.6800000000000001E-2</v>
      </c>
      <c r="J1744" s="21">
        <f t="shared" si="815"/>
        <v>1.4</v>
      </c>
      <c r="K1744" s="21" t="str">
        <f t="shared" si="816"/>
        <v>Y</v>
      </c>
      <c r="L1744" s="37" t="str">
        <f t="shared" si="817"/>
        <v>NA</v>
      </c>
      <c r="M1744" s="8" t="str">
        <f t="shared" si="818"/>
        <v>Y</v>
      </c>
      <c r="N1744" s="42">
        <f t="shared" si="819"/>
        <v>6</v>
      </c>
      <c r="O1744" s="43">
        <f t="shared" si="820"/>
        <v>200000</v>
      </c>
      <c r="P1744" s="43" t="str">
        <f t="shared" si="821"/>
        <v>NA</v>
      </c>
      <c r="Q1744" s="24">
        <f t="shared" si="822"/>
        <v>24350.661599999999</v>
      </c>
      <c r="R1744" s="43">
        <f t="shared" si="823"/>
        <v>0</v>
      </c>
      <c r="S1744" s="24">
        <f t="shared" si="824"/>
        <v>1000000</v>
      </c>
      <c r="T1744" s="25" t="str">
        <f t="shared" si="825"/>
        <v>Y</v>
      </c>
      <c r="U1744" s="44">
        <f t="shared" si="826"/>
        <v>5</v>
      </c>
      <c r="V1744" s="45">
        <f t="shared" si="827"/>
        <v>200000</v>
      </c>
      <c r="W1744" s="45">
        <f t="shared" si="828"/>
        <v>1000000</v>
      </c>
      <c r="X1744" s="28">
        <f t="shared" si="829"/>
        <v>25490.27256288</v>
      </c>
      <c r="Y1744" s="28">
        <f t="shared" si="830"/>
        <v>0</v>
      </c>
      <c r="Z1744" s="45" t="str">
        <f t="shared" si="831"/>
        <v>NA</v>
      </c>
      <c r="AA1744" s="29" t="str">
        <f t="shared" si="832"/>
        <v>N</v>
      </c>
      <c r="AB1744" s="46">
        <f t="shared" si="833"/>
        <v>4</v>
      </c>
      <c r="AC1744" s="31">
        <f t="shared" si="834"/>
        <v>20000</v>
      </c>
      <c r="AD1744" s="31">
        <f t="shared" si="835"/>
        <v>65000</v>
      </c>
      <c r="AE1744" s="31">
        <f t="shared" si="836"/>
        <v>20000</v>
      </c>
      <c r="AF1744" s="47">
        <f t="shared" si="837"/>
        <v>6683.2173188227825</v>
      </c>
      <c r="AG1744" s="31">
        <f t="shared" si="838"/>
        <v>0</v>
      </c>
      <c r="AH1744" s="48">
        <f t="shared" si="839"/>
        <v>3</v>
      </c>
      <c r="AI1744" s="33">
        <f t="shared" si="840"/>
        <v>20000</v>
      </c>
      <c r="AJ1744" s="33">
        <f t="shared" si="841"/>
        <v>65000</v>
      </c>
      <c r="AK1744" s="33">
        <f t="shared" si="842"/>
        <v>0</v>
      </c>
      <c r="AL1744" s="33">
        <f t="shared" si="843"/>
        <v>27931.991889343688</v>
      </c>
      <c r="AM1744" s="34">
        <f t="shared" si="844"/>
        <v>34615.209208166474</v>
      </c>
    </row>
    <row r="1745" spans="1:39" ht="15" customHeight="1" x14ac:dyDescent="0.3">
      <c r="A1745" s="166" t="s">
        <v>4179</v>
      </c>
      <c r="B1745" s="99">
        <v>17485</v>
      </c>
      <c r="C1745" s="99">
        <v>76174</v>
      </c>
      <c r="D1745" s="165">
        <v>45983</v>
      </c>
      <c r="E1745" s="165">
        <v>46132</v>
      </c>
      <c r="F1745" s="166">
        <v>4</v>
      </c>
      <c r="G1745" s="178">
        <v>0.2</v>
      </c>
      <c r="H1745" s="181">
        <v>0.75</v>
      </c>
      <c r="I1745" s="180">
        <v>7.9100000000000004E-2</v>
      </c>
      <c r="J1745" s="21">
        <f t="shared" si="815"/>
        <v>3.8</v>
      </c>
      <c r="K1745" s="21" t="str">
        <f t="shared" si="816"/>
        <v>Y</v>
      </c>
      <c r="L1745" s="37" t="str">
        <f t="shared" si="817"/>
        <v>NA</v>
      </c>
      <c r="M1745" s="8" t="str">
        <f t="shared" si="818"/>
        <v>Y</v>
      </c>
      <c r="N1745" s="42">
        <f t="shared" si="819"/>
        <v>6</v>
      </c>
      <c r="O1745" s="43">
        <f t="shared" si="820"/>
        <v>200000</v>
      </c>
      <c r="P1745" s="43" t="str">
        <f t="shared" si="821"/>
        <v>NA</v>
      </c>
      <c r="Q1745" s="24">
        <f t="shared" si="822"/>
        <v>18868.0635</v>
      </c>
      <c r="R1745" s="43">
        <f t="shared" si="823"/>
        <v>0</v>
      </c>
      <c r="S1745" s="24">
        <f t="shared" si="824"/>
        <v>1000000</v>
      </c>
      <c r="T1745" s="25" t="str">
        <f t="shared" si="825"/>
        <v>Y</v>
      </c>
      <c r="U1745" s="44">
        <f t="shared" si="826"/>
        <v>5</v>
      </c>
      <c r="V1745" s="45">
        <f t="shared" si="827"/>
        <v>200000</v>
      </c>
      <c r="W1745" s="45">
        <f t="shared" si="828"/>
        <v>1000000</v>
      </c>
      <c r="X1745" s="28">
        <f t="shared" si="829"/>
        <v>20360.527322850001</v>
      </c>
      <c r="Y1745" s="28">
        <f t="shared" si="830"/>
        <v>0</v>
      </c>
      <c r="Z1745" s="45" t="str">
        <f t="shared" si="831"/>
        <v>NA</v>
      </c>
      <c r="AA1745" s="29" t="str">
        <f t="shared" si="832"/>
        <v>Y</v>
      </c>
      <c r="AB1745" s="46">
        <f t="shared" si="833"/>
        <v>4</v>
      </c>
      <c r="AC1745" s="31">
        <f t="shared" si="834"/>
        <v>200000</v>
      </c>
      <c r="AD1745" s="31">
        <f t="shared" si="835"/>
        <v>1000000</v>
      </c>
      <c r="AE1745" s="31">
        <f t="shared" si="836"/>
        <v>21971.045034087434</v>
      </c>
      <c r="AF1745" s="47">
        <f t="shared" si="837"/>
        <v>0</v>
      </c>
      <c r="AG1745" s="31" t="str">
        <f t="shared" si="838"/>
        <v>NA</v>
      </c>
      <c r="AH1745" s="48">
        <f t="shared" si="839"/>
        <v>3</v>
      </c>
      <c r="AI1745" s="33">
        <f t="shared" si="840"/>
        <v>20000</v>
      </c>
      <c r="AJ1745" s="33">
        <f t="shared" si="841"/>
        <v>65000</v>
      </c>
      <c r="AK1745" s="33">
        <f t="shared" si="842"/>
        <v>20000</v>
      </c>
      <c r="AL1745" s="33">
        <f t="shared" si="843"/>
        <v>3708.9546962837485</v>
      </c>
      <c r="AM1745" s="34">
        <f t="shared" si="844"/>
        <v>3708.9546962837485</v>
      </c>
    </row>
    <row r="1746" spans="1:39" ht="15" customHeight="1" x14ac:dyDescent="0.3">
      <c r="A1746" s="166" t="s">
        <v>4180</v>
      </c>
      <c r="B1746" s="99">
        <v>20213</v>
      </c>
      <c r="C1746" s="99">
        <v>69821</v>
      </c>
      <c r="D1746" s="165">
        <v>44875</v>
      </c>
      <c r="E1746" s="165">
        <v>45114</v>
      </c>
      <c r="F1746" s="166">
        <v>2</v>
      </c>
      <c r="G1746" s="178">
        <v>0.37</v>
      </c>
      <c r="H1746" s="181">
        <v>0.25</v>
      </c>
      <c r="I1746" s="180">
        <v>3.6299999999999999E-2</v>
      </c>
      <c r="J1746" s="21">
        <f t="shared" si="815"/>
        <v>1.63</v>
      </c>
      <c r="K1746" s="21" t="str">
        <f t="shared" si="816"/>
        <v>Y</v>
      </c>
      <c r="L1746" s="37" t="str">
        <f t="shared" si="817"/>
        <v>NA</v>
      </c>
      <c r="M1746" s="8" t="str">
        <f t="shared" si="818"/>
        <v>Y</v>
      </c>
      <c r="N1746" s="42">
        <f t="shared" si="819"/>
        <v>7</v>
      </c>
      <c r="O1746" s="43">
        <f t="shared" si="820"/>
        <v>200000</v>
      </c>
      <c r="P1746" s="43" t="str">
        <f t="shared" si="821"/>
        <v>NA</v>
      </c>
      <c r="Q1746" s="24">
        <f t="shared" si="822"/>
        <v>20946.731899999999</v>
      </c>
      <c r="R1746" s="43">
        <f t="shared" si="823"/>
        <v>0</v>
      </c>
      <c r="S1746" s="24">
        <f t="shared" si="824"/>
        <v>1000000</v>
      </c>
      <c r="T1746" s="25" t="str">
        <f t="shared" si="825"/>
        <v>Y</v>
      </c>
      <c r="U1746" s="44">
        <f t="shared" si="826"/>
        <v>6</v>
      </c>
      <c r="V1746" s="45">
        <f t="shared" si="827"/>
        <v>200000</v>
      </c>
      <c r="W1746" s="45">
        <f t="shared" si="828"/>
        <v>1000000</v>
      </c>
      <c r="X1746" s="28">
        <f t="shared" si="829"/>
        <v>21707.098267969999</v>
      </c>
      <c r="Y1746" s="28">
        <f t="shared" si="830"/>
        <v>0</v>
      </c>
      <c r="Z1746" s="45" t="str">
        <f t="shared" si="831"/>
        <v>NA</v>
      </c>
      <c r="AA1746" s="29" t="str">
        <f t="shared" si="832"/>
        <v>N</v>
      </c>
      <c r="AB1746" s="46">
        <f t="shared" si="833"/>
        <v>5</v>
      </c>
      <c r="AC1746" s="31">
        <f t="shared" si="834"/>
        <v>20000</v>
      </c>
      <c r="AD1746" s="31">
        <f t="shared" si="835"/>
        <v>65000</v>
      </c>
      <c r="AE1746" s="31">
        <f t="shared" si="836"/>
        <v>20000</v>
      </c>
      <c r="AF1746" s="47">
        <f t="shared" si="837"/>
        <v>2495.065935097311</v>
      </c>
      <c r="AG1746" s="31">
        <f t="shared" si="838"/>
        <v>0</v>
      </c>
      <c r="AH1746" s="48">
        <f t="shared" si="839"/>
        <v>4</v>
      </c>
      <c r="AI1746" s="33">
        <f t="shared" si="840"/>
        <v>20000</v>
      </c>
      <c r="AJ1746" s="33">
        <f t="shared" si="841"/>
        <v>65000</v>
      </c>
      <c r="AK1746" s="33">
        <f t="shared" si="842"/>
        <v>0</v>
      </c>
      <c r="AL1746" s="33">
        <f t="shared" si="843"/>
        <v>23311.636828541345</v>
      </c>
      <c r="AM1746" s="34">
        <f t="shared" si="844"/>
        <v>25806.702763638656</v>
      </c>
    </row>
    <row r="1747" spans="1:39" ht="15" customHeight="1" x14ac:dyDescent="0.3">
      <c r="A1747" s="166" t="s">
        <v>4181</v>
      </c>
      <c r="B1747" s="99">
        <v>8184</v>
      </c>
      <c r="C1747" s="99">
        <v>48959</v>
      </c>
      <c r="D1747" s="165">
        <v>45104</v>
      </c>
      <c r="E1747" s="165">
        <v>45203</v>
      </c>
      <c r="F1747" s="166">
        <v>4</v>
      </c>
      <c r="G1747" s="178">
        <v>1.87</v>
      </c>
      <c r="H1747" s="181">
        <v>1</v>
      </c>
      <c r="I1747" s="180">
        <v>5.6099999999999997E-2</v>
      </c>
      <c r="J1747" s="21">
        <f t="shared" si="815"/>
        <v>2.13</v>
      </c>
      <c r="K1747" s="21" t="str">
        <f t="shared" si="816"/>
        <v>Y</v>
      </c>
      <c r="L1747" s="37" t="str">
        <f t="shared" si="817"/>
        <v>NA</v>
      </c>
      <c r="M1747" s="8" t="str">
        <f t="shared" si="818"/>
        <v>Y</v>
      </c>
      <c r="N1747" s="42">
        <f t="shared" si="819"/>
        <v>3</v>
      </c>
      <c r="O1747" s="43">
        <f t="shared" si="820"/>
        <v>200000</v>
      </c>
      <c r="P1747" s="43" t="str">
        <f t="shared" si="821"/>
        <v>NA</v>
      </c>
      <c r="Q1747" s="24">
        <f t="shared" si="822"/>
        <v>8643.1224000000002</v>
      </c>
      <c r="R1747" s="43">
        <f t="shared" si="823"/>
        <v>0</v>
      </c>
      <c r="S1747" s="24">
        <f t="shared" si="824"/>
        <v>1000000</v>
      </c>
      <c r="T1747" s="25" t="str">
        <f t="shared" si="825"/>
        <v>Y</v>
      </c>
      <c r="U1747" s="44">
        <f t="shared" si="826"/>
        <v>2</v>
      </c>
      <c r="V1747" s="45">
        <f t="shared" si="827"/>
        <v>200000</v>
      </c>
      <c r="W1747" s="45">
        <f t="shared" si="828"/>
        <v>1000000</v>
      </c>
      <c r="X1747" s="28">
        <f t="shared" si="829"/>
        <v>9128.0015666400013</v>
      </c>
      <c r="Y1747" s="28">
        <f t="shared" si="830"/>
        <v>0</v>
      </c>
      <c r="Z1747" s="45" t="str">
        <f t="shared" si="831"/>
        <v>NA</v>
      </c>
      <c r="AA1747" s="29" t="str">
        <f t="shared" si="832"/>
        <v>Y</v>
      </c>
      <c r="AB1747" s="46">
        <f t="shared" si="833"/>
        <v>1</v>
      </c>
      <c r="AC1747" s="31">
        <f t="shared" si="834"/>
        <v>200000</v>
      </c>
      <c r="AD1747" s="31">
        <f t="shared" si="835"/>
        <v>1000000</v>
      </c>
      <c r="AE1747" s="31">
        <f t="shared" si="836"/>
        <v>9640.082454528505</v>
      </c>
      <c r="AF1747" s="47">
        <f t="shared" si="837"/>
        <v>0</v>
      </c>
      <c r="AG1747" s="31" t="str">
        <f t="shared" si="838"/>
        <v>NA</v>
      </c>
      <c r="AH1747" s="48">
        <f t="shared" si="839"/>
        <v>0</v>
      </c>
      <c r="AI1747" s="33">
        <f t="shared" si="840"/>
        <v>0</v>
      </c>
      <c r="AJ1747" s="33">
        <f t="shared" si="841"/>
        <v>0</v>
      </c>
      <c r="AK1747" s="33">
        <f t="shared" si="842"/>
        <v>0</v>
      </c>
      <c r="AL1747" s="33">
        <f t="shared" si="843"/>
        <v>0</v>
      </c>
      <c r="AM1747" s="34">
        <f t="shared" si="844"/>
        <v>0</v>
      </c>
    </row>
    <row r="1748" spans="1:39" ht="15" customHeight="1" x14ac:dyDescent="0.3">
      <c r="A1748" s="166" t="s">
        <v>4182</v>
      </c>
      <c r="B1748" s="99">
        <v>8244</v>
      </c>
      <c r="C1748" s="99">
        <v>82383</v>
      </c>
      <c r="D1748" s="165">
        <v>44944</v>
      </c>
      <c r="E1748" s="165">
        <v>45182</v>
      </c>
      <c r="F1748" s="166">
        <v>4</v>
      </c>
      <c r="G1748" s="178">
        <v>0.23</v>
      </c>
      <c r="H1748" s="181">
        <v>0.75</v>
      </c>
      <c r="I1748" s="180">
        <v>3.0200000000000001E-2</v>
      </c>
      <c r="J1748" s="21">
        <f t="shared" si="815"/>
        <v>3.77</v>
      </c>
      <c r="K1748" s="21" t="str">
        <f t="shared" si="816"/>
        <v>Y</v>
      </c>
      <c r="L1748" s="37" t="str">
        <f t="shared" si="817"/>
        <v>NA</v>
      </c>
      <c r="M1748" s="8" t="str">
        <f t="shared" si="818"/>
        <v>Y</v>
      </c>
      <c r="N1748" s="42">
        <f t="shared" si="819"/>
        <v>6</v>
      </c>
      <c r="O1748" s="43">
        <f t="shared" si="820"/>
        <v>200000</v>
      </c>
      <c r="P1748" s="43" t="str">
        <f t="shared" si="821"/>
        <v>NA</v>
      </c>
      <c r="Q1748" s="24">
        <f t="shared" si="822"/>
        <v>8492.9688000000006</v>
      </c>
      <c r="R1748" s="43">
        <f t="shared" si="823"/>
        <v>0</v>
      </c>
      <c r="S1748" s="24">
        <f t="shared" si="824"/>
        <v>1000000</v>
      </c>
      <c r="T1748" s="25" t="str">
        <f t="shared" si="825"/>
        <v>Y</v>
      </c>
      <c r="U1748" s="44">
        <f t="shared" si="826"/>
        <v>5</v>
      </c>
      <c r="V1748" s="45">
        <f t="shared" si="827"/>
        <v>200000</v>
      </c>
      <c r="W1748" s="45">
        <f t="shared" si="828"/>
        <v>1000000</v>
      </c>
      <c r="X1748" s="28">
        <f t="shared" si="829"/>
        <v>8749.4564577600013</v>
      </c>
      <c r="Y1748" s="28">
        <f t="shared" si="830"/>
        <v>0</v>
      </c>
      <c r="Z1748" s="45" t="str">
        <f t="shared" si="831"/>
        <v>NA</v>
      </c>
      <c r="AA1748" s="29" t="str">
        <f t="shared" si="832"/>
        <v>Y</v>
      </c>
      <c r="AB1748" s="46">
        <f t="shared" si="833"/>
        <v>4</v>
      </c>
      <c r="AC1748" s="31">
        <f t="shared" si="834"/>
        <v>200000</v>
      </c>
      <c r="AD1748" s="31">
        <f t="shared" si="835"/>
        <v>1000000</v>
      </c>
      <c r="AE1748" s="31">
        <f t="shared" si="836"/>
        <v>9013.6900427843539</v>
      </c>
      <c r="AF1748" s="47">
        <f t="shared" si="837"/>
        <v>0</v>
      </c>
      <c r="AG1748" s="31" t="str">
        <f t="shared" si="838"/>
        <v>NA</v>
      </c>
      <c r="AH1748" s="48">
        <f t="shared" si="839"/>
        <v>3</v>
      </c>
      <c r="AI1748" s="33">
        <f t="shared" si="840"/>
        <v>20000</v>
      </c>
      <c r="AJ1748" s="33">
        <f t="shared" si="841"/>
        <v>65000</v>
      </c>
      <c r="AK1748" s="33">
        <f t="shared" si="842"/>
        <v>9285.9034820764409</v>
      </c>
      <c r="AL1748" s="33">
        <f t="shared" si="843"/>
        <v>0</v>
      </c>
      <c r="AM1748" s="34">
        <f t="shared" si="844"/>
        <v>0</v>
      </c>
    </row>
    <row r="1749" spans="1:39" ht="15" customHeight="1" x14ac:dyDescent="0.3">
      <c r="A1749" s="166" t="s">
        <v>4183</v>
      </c>
      <c r="B1749" s="99">
        <v>16884</v>
      </c>
      <c r="C1749" s="99">
        <v>39906</v>
      </c>
      <c r="D1749" s="165">
        <v>44800</v>
      </c>
      <c r="E1749" s="165">
        <v>45018</v>
      </c>
      <c r="F1749" s="166">
        <v>4</v>
      </c>
      <c r="G1749" s="178">
        <v>0.34</v>
      </c>
      <c r="H1749" s="181">
        <v>0.75</v>
      </c>
      <c r="I1749" s="180">
        <v>2.8299999999999999E-2</v>
      </c>
      <c r="J1749" s="21">
        <f t="shared" si="815"/>
        <v>3.66</v>
      </c>
      <c r="K1749" s="21" t="str">
        <f t="shared" si="816"/>
        <v>Y</v>
      </c>
      <c r="L1749" s="37" t="str">
        <f t="shared" si="817"/>
        <v>NA</v>
      </c>
      <c r="M1749" s="8" t="str">
        <f t="shared" si="818"/>
        <v>Y</v>
      </c>
      <c r="N1749" s="42">
        <f t="shared" si="819"/>
        <v>5</v>
      </c>
      <c r="O1749" s="43">
        <f t="shared" si="820"/>
        <v>200000</v>
      </c>
      <c r="P1749" s="43" t="str">
        <f t="shared" si="821"/>
        <v>NA</v>
      </c>
      <c r="Q1749" s="24">
        <f t="shared" si="822"/>
        <v>17361.817200000001</v>
      </c>
      <c r="R1749" s="43">
        <f t="shared" si="823"/>
        <v>0</v>
      </c>
      <c r="S1749" s="24">
        <f t="shared" si="824"/>
        <v>1000000</v>
      </c>
      <c r="T1749" s="25" t="str">
        <f t="shared" si="825"/>
        <v>Y</v>
      </c>
      <c r="U1749" s="44">
        <f t="shared" si="826"/>
        <v>4</v>
      </c>
      <c r="V1749" s="45">
        <f t="shared" si="827"/>
        <v>200000</v>
      </c>
      <c r="W1749" s="45">
        <f t="shared" si="828"/>
        <v>1000000</v>
      </c>
      <c r="X1749" s="28">
        <f t="shared" si="829"/>
        <v>17853.156626760003</v>
      </c>
      <c r="Y1749" s="28">
        <f t="shared" si="830"/>
        <v>0</v>
      </c>
      <c r="Z1749" s="45" t="str">
        <f t="shared" si="831"/>
        <v>NA</v>
      </c>
      <c r="AA1749" s="29" t="str">
        <f t="shared" si="832"/>
        <v>Y</v>
      </c>
      <c r="AB1749" s="46">
        <f t="shared" si="833"/>
        <v>3</v>
      </c>
      <c r="AC1749" s="31">
        <f t="shared" si="834"/>
        <v>200000</v>
      </c>
      <c r="AD1749" s="31">
        <f t="shared" si="835"/>
        <v>1000000</v>
      </c>
      <c r="AE1749" s="31">
        <f t="shared" si="836"/>
        <v>18358.400959297313</v>
      </c>
      <c r="AF1749" s="47">
        <f t="shared" si="837"/>
        <v>0</v>
      </c>
      <c r="AG1749" s="31" t="str">
        <f t="shared" si="838"/>
        <v>NA</v>
      </c>
      <c r="AH1749" s="48">
        <f t="shared" si="839"/>
        <v>2</v>
      </c>
      <c r="AI1749" s="33">
        <f t="shared" si="840"/>
        <v>20000</v>
      </c>
      <c r="AJ1749" s="33">
        <f t="shared" si="841"/>
        <v>65000</v>
      </c>
      <c r="AK1749" s="33">
        <f t="shared" si="842"/>
        <v>18877.943706445425</v>
      </c>
      <c r="AL1749" s="33">
        <f t="shared" si="843"/>
        <v>0</v>
      </c>
      <c r="AM1749" s="34">
        <f t="shared" si="844"/>
        <v>0</v>
      </c>
    </row>
    <row r="1750" spans="1:39" ht="15" customHeight="1" x14ac:dyDescent="0.3">
      <c r="A1750" s="166" t="s">
        <v>4184</v>
      </c>
      <c r="B1750" s="99">
        <v>8003</v>
      </c>
      <c r="C1750" s="99">
        <v>45804</v>
      </c>
      <c r="D1750" s="165">
        <v>44890</v>
      </c>
      <c r="E1750" s="165">
        <v>45247</v>
      </c>
      <c r="F1750" s="166">
        <v>2</v>
      </c>
      <c r="G1750" s="178">
        <v>0.2</v>
      </c>
      <c r="H1750" s="181">
        <v>0.75</v>
      </c>
      <c r="I1750" s="180">
        <v>3.2000000000000001E-2</v>
      </c>
      <c r="J1750" s="21">
        <f t="shared" si="815"/>
        <v>1.8</v>
      </c>
      <c r="K1750" s="21" t="str">
        <f t="shared" si="816"/>
        <v>Y</v>
      </c>
      <c r="L1750" s="37" t="str">
        <f t="shared" si="817"/>
        <v>NA</v>
      </c>
      <c r="M1750" s="8" t="str">
        <f t="shared" si="818"/>
        <v>Y</v>
      </c>
      <c r="N1750" s="42">
        <f t="shared" si="819"/>
        <v>3</v>
      </c>
      <c r="O1750" s="43">
        <f t="shared" si="820"/>
        <v>200000</v>
      </c>
      <c r="P1750" s="43" t="str">
        <f t="shared" si="821"/>
        <v>NA</v>
      </c>
      <c r="Q1750" s="24">
        <f t="shared" si="822"/>
        <v>8259.0959999999995</v>
      </c>
      <c r="R1750" s="43">
        <f t="shared" si="823"/>
        <v>0</v>
      </c>
      <c r="S1750" s="24">
        <f t="shared" si="824"/>
        <v>1000000</v>
      </c>
      <c r="T1750" s="25" t="str">
        <f t="shared" si="825"/>
        <v>Y</v>
      </c>
      <c r="U1750" s="44">
        <f t="shared" si="826"/>
        <v>2</v>
      </c>
      <c r="V1750" s="45">
        <f t="shared" si="827"/>
        <v>200000</v>
      </c>
      <c r="W1750" s="45">
        <f t="shared" si="828"/>
        <v>1000000</v>
      </c>
      <c r="X1750" s="28">
        <f t="shared" si="829"/>
        <v>8523.3870719999995</v>
      </c>
      <c r="Y1750" s="28">
        <f t="shared" si="830"/>
        <v>0</v>
      </c>
      <c r="Z1750" s="45" t="str">
        <f t="shared" si="831"/>
        <v>NA</v>
      </c>
      <c r="AA1750" s="29" t="str">
        <f t="shared" si="832"/>
        <v>N</v>
      </c>
      <c r="AB1750" s="46">
        <f t="shared" si="833"/>
        <v>1</v>
      </c>
      <c r="AC1750" s="31">
        <f t="shared" si="834"/>
        <v>20000</v>
      </c>
      <c r="AD1750" s="31">
        <f t="shared" si="835"/>
        <v>65000</v>
      </c>
      <c r="AE1750" s="31">
        <f t="shared" si="836"/>
        <v>8796.1354583039993</v>
      </c>
      <c r="AF1750" s="47">
        <f t="shared" si="837"/>
        <v>0</v>
      </c>
      <c r="AG1750" s="31">
        <f t="shared" si="838"/>
        <v>0</v>
      </c>
      <c r="AH1750" s="48">
        <f t="shared" si="839"/>
        <v>0</v>
      </c>
      <c r="AI1750" s="33">
        <f t="shared" si="840"/>
        <v>0</v>
      </c>
      <c r="AJ1750" s="33">
        <f t="shared" si="841"/>
        <v>0</v>
      </c>
      <c r="AK1750" s="33">
        <f t="shared" si="842"/>
        <v>0</v>
      </c>
      <c r="AL1750" s="33">
        <f t="shared" si="843"/>
        <v>0</v>
      </c>
      <c r="AM1750" s="34">
        <f t="shared" si="844"/>
        <v>0</v>
      </c>
    </row>
    <row r="1751" spans="1:39" ht="15" customHeight="1" x14ac:dyDescent="0.3">
      <c r="A1751" s="166" t="s">
        <v>4185</v>
      </c>
      <c r="B1751" s="99">
        <v>11724</v>
      </c>
      <c r="C1751" s="99">
        <v>30716</v>
      </c>
      <c r="D1751" s="165">
        <v>44505</v>
      </c>
      <c r="E1751" s="165">
        <v>44818</v>
      </c>
      <c r="F1751" s="166">
        <v>2</v>
      </c>
      <c r="G1751" s="178">
        <v>1.21</v>
      </c>
      <c r="H1751" s="181">
        <v>0.5</v>
      </c>
      <c r="I1751" s="180">
        <v>3.7999999999999999E-2</v>
      </c>
      <c r="J1751" s="21">
        <f t="shared" si="815"/>
        <v>0.79</v>
      </c>
      <c r="K1751" s="21" t="str">
        <f t="shared" si="816"/>
        <v>Y</v>
      </c>
      <c r="L1751" s="37" t="str">
        <f t="shared" si="817"/>
        <v>NA</v>
      </c>
      <c r="M1751" s="8" t="str">
        <f t="shared" si="818"/>
        <v>Y</v>
      </c>
      <c r="N1751" s="42">
        <f t="shared" si="819"/>
        <v>2</v>
      </c>
      <c r="O1751" s="43">
        <f t="shared" si="820"/>
        <v>200000</v>
      </c>
      <c r="P1751" s="43" t="str">
        <f t="shared" si="821"/>
        <v>NA</v>
      </c>
      <c r="Q1751" s="24">
        <f t="shared" si="822"/>
        <v>12169.512000000001</v>
      </c>
      <c r="R1751" s="43">
        <f t="shared" si="823"/>
        <v>0</v>
      </c>
      <c r="S1751" s="24">
        <f t="shared" si="824"/>
        <v>1000000</v>
      </c>
      <c r="T1751" s="25" t="str">
        <f t="shared" si="825"/>
        <v>N</v>
      </c>
      <c r="U1751" s="44">
        <f t="shared" si="826"/>
        <v>1</v>
      </c>
      <c r="V1751" s="45">
        <f t="shared" si="827"/>
        <v>20000</v>
      </c>
      <c r="W1751" s="45">
        <f t="shared" si="828"/>
        <v>65000</v>
      </c>
      <c r="X1751" s="28">
        <f t="shared" si="829"/>
        <v>12631.953456000001</v>
      </c>
      <c r="Y1751" s="28">
        <f t="shared" si="830"/>
        <v>0</v>
      </c>
      <c r="Z1751" s="45">
        <f t="shared" si="831"/>
        <v>9482.5345439999965</v>
      </c>
      <c r="AA1751" s="29" t="str">
        <f t="shared" si="832"/>
        <v>N</v>
      </c>
      <c r="AB1751" s="46">
        <f t="shared" si="833"/>
        <v>0</v>
      </c>
      <c r="AC1751" s="31">
        <f t="shared" si="834"/>
        <v>0</v>
      </c>
      <c r="AD1751" s="31">
        <f t="shared" si="835"/>
        <v>0</v>
      </c>
      <c r="AE1751" s="31">
        <f t="shared" si="836"/>
        <v>0</v>
      </c>
      <c r="AF1751" s="47">
        <f t="shared" si="837"/>
        <v>0</v>
      </c>
      <c r="AG1751" s="31">
        <f t="shared" si="838"/>
        <v>0</v>
      </c>
      <c r="AH1751" s="48">
        <f t="shared" si="839"/>
        <v>0</v>
      </c>
      <c r="AI1751" s="33">
        <f t="shared" si="840"/>
        <v>0</v>
      </c>
      <c r="AJ1751" s="33">
        <f t="shared" si="841"/>
        <v>0</v>
      </c>
      <c r="AK1751" s="33">
        <f t="shared" si="842"/>
        <v>0</v>
      </c>
      <c r="AL1751" s="33">
        <f t="shared" si="843"/>
        <v>0</v>
      </c>
      <c r="AM1751" s="34">
        <f t="shared" si="844"/>
        <v>0</v>
      </c>
    </row>
    <row r="1752" spans="1:39" ht="15" customHeight="1" x14ac:dyDescent="0.3">
      <c r="A1752" s="166" t="s">
        <v>4186</v>
      </c>
      <c r="B1752" s="99">
        <v>5092</v>
      </c>
      <c r="C1752" s="99">
        <v>51434</v>
      </c>
      <c r="D1752" s="165">
        <v>44446</v>
      </c>
      <c r="E1752" s="165">
        <v>44550</v>
      </c>
      <c r="F1752" s="166">
        <v>2</v>
      </c>
      <c r="G1752" s="178">
        <v>1.1299999999999999</v>
      </c>
      <c r="H1752" s="181">
        <v>0.5</v>
      </c>
      <c r="I1752" s="180">
        <v>2.2700000000000001E-2</v>
      </c>
      <c r="J1752" s="21">
        <f t="shared" si="815"/>
        <v>0.87000000000000011</v>
      </c>
      <c r="K1752" s="21" t="str">
        <f t="shared" si="816"/>
        <v>Y</v>
      </c>
      <c r="L1752" s="37" t="str">
        <f t="shared" si="817"/>
        <v>NA</v>
      </c>
      <c r="M1752" s="8" t="str">
        <f t="shared" si="818"/>
        <v>Y</v>
      </c>
      <c r="N1752" s="42">
        <f t="shared" si="819"/>
        <v>2</v>
      </c>
      <c r="O1752" s="43">
        <f t="shared" si="820"/>
        <v>200000</v>
      </c>
      <c r="P1752" s="43" t="str">
        <f t="shared" si="821"/>
        <v>NA</v>
      </c>
      <c r="Q1752" s="24">
        <f t="shared" si="822"/>
        <v>5207.5883999999996</v>
      </c>
      <c r="R1752" s="43">
        <f t="shared" si="823"/>
        <v>0</v>
      </c>
      <c r="S1752" s="24">
        <f t="shared" si="824"/>
        <v>1000000</v>
      </c>
      <c r="T1752" s="25" t="str">
        <f t="shared" si="825"/>
        <v>N</v>
      </c>
      <c r="U1752" s="44">
        <f t="shared" si="826"/>
        <v>1</v>
      </c>
      <c r="V1752" s="45">
        <f t="shared" si="827"/>
        <v>20000</v>
      </c>
      <c r="W1752" s="45">
        <f t="shared" si="828"/>
        <v>65000</v>
      </c>
      <c r="X1752" s="28">
        <f t="shared" si="829"/>
        <v>5325.8006566799995</v>
      </c>
      <c r="Y1752" s="28">
        <f t="shared" si="830"/>
        <v>0</v>
      </c>
      <c r="Z1752" s="45">
        <f t="shared" si="831"/>
        <v>3032.6109433199999</v>
      </c>
      <c r="AA1752" s="29" t="str">
        <f t="shared" si="832"/>
        <v>N</v>
      </c>
      <c r="AB1752" s="46">
        <f t="shared" si="833"/>
        <v>0</v>
      </c>
      <c r="AC1752" s="31">
        <f t="shared" si="834"/>
        <v>0</v>
      </c>
      <c r="AD1752" s="31">
        <f t="shared" si="835"/>
        <v>0</v>
      </c>
      <c r="AE1752" s="31">
        <f t="shared" si="836"/>
        <v>0</v>
      </c>
      <c r="AF1752" s="47">
        <f t="shared" si="837"/>
        <v>0</v>
      </c>
      <c r="AG1752" s="31">
        <f t="shared" si="838"/>
        <v>0</v>
      </c>
      <c r="AH1752" s="48">
        <f t="shared" si="839"/>
        <v>0</v>
      </c>
      <c r="AI1752" s="33">
        <f t="shared" si="840"/>
        <v>0</v>
      </c>
      <c r="AJ1752" s="33">
        <f t="shared" si="841"/>
        <v>0</v>
      </c>
      <c r="AK1752" s="33">
        <f t="shared" si="842"/>
        <v>0</v>
      </c>
      <c r="AL1752" s="33">
        <f t="shared" si="843"/>
        <v>0</v>
      </c>
      <c r="AM1752" s="34">
        <f t="shared" si="844"/>
        <v>0</v>
      </c>
    </row>
    <row r="1753" spans="1:39" ht="15" customHeight="1" x14ac:dyDescent="0.3">
      <c r="A1753" s="166" t="s">
        <v>4187</v>
      </c>
      <c r="B1753" s="99">
        <v>5486</v>
      </c>
      <c r="C1753" s="99">
        <v>62441</v>
      </c>
      <c r="D1753" s="165">
        <v>44587</v>
      </c>
      <c r="E1753" s="165">
        <v>44738</v>
      </c>
      <c r="F1753" s="166">
        <v>4</v>
      </c>
      <c r="G1753" s="178">
        <v>0.16</v>
      </c>
      <c r="H1753" s="181">
        <v>0.75</v>
      </c>
      <c r="I1753" s="180">
        <v>1.8700000000000001E-2</v>
      </c>
      <c r="J1753" s="21">
        <f t="shared" si="815"/>
        <v>3.84</v>
      </c>
      <c r="K1753" s="21" t="str">
        <f t="shared" si="816"/>
        <v>Y</v>
      </c>
      <c r="L1753" s="37" t="str">
        <f t="shared" si="817"/>
        <v>NA</v>
      </c>
      <c r="M1753" s="8" t="str">
        <f t="shared" si="818"/>
        <v>Y</v>
      </c>
      <c r="N1753" s="42">
        <f t="shared" si="819"/>
        <v>6</v>
      </c>
      <c r="O1753" s="43">
        <f t="shared" si="820"/>
        <v>200000</v>
      </c>
      <c r="P1753" s="43" t="str">
        <f t="shared" si="821"/>
        <v>NA</v>
      </c>
      <c r="Q1753" s="24">
        <f t="shared" si="822"/>
        <v>5588.5881999999992</v>
      </c>
      <c r="R1753" s="43">
        <f t="shared" si="823"/>
        <v>0</v>
      </c>
      <c r="S1753" s="24">
        <f t="shared" si="824"/>
        <v>1000000</v>
      </c>
      <c r="T1753" s="25" t="str">
        <f t="shared" si="825"/>
        <v>Y</v>
      </c>
      <c r="U1753" s="44">
        <f t="shared" si="826"/>
        <v>5</v>
      </c>
      <c r="V1753" s="45">
        <f t="shared" si="827"/>
        <v>200000</v>
      </c>
      <c r="W1753" s="45">
        <f t="shared" si="828"/>
        <v>1000000</v>
      </c>
      <c r="X1753" s="28">
        <f t="shared" si="829"/>
        <v>5693.0947993399986</v>
      </c>
      <c r="Y1753" s="28">
        <f t="shared" si="830"/>
        <v>0</v>
      </c>
      <c r="Z1753" s="45" t="str">
        <f t="shared" si="831"/>
        <v>NA</v>
      </c>
      <c r="AA1753" s="29" t="str">
        <f t="shared" si="832"/>
        <v>Y</v>
      </c>
      <c r="AB1753" s="46">
        <f t="shared" si="833"/>
        <v>4</v>
      </c>
      <c r="AC1753" s="31">
        <f t="shared" si="834"/>
        <v>200000</v>
      </c>
      <c r="AD1753" s="31">
        <f t="shared" si="835"/>
        <v>1000000</v>
      </c>
      <c r="AE1753" s="31">
        <f t="shared" si="836"/>
        <v>5799.5556720876566</v>
      </c>
      <c r="AF1753" s="47">
        <f t="shared" si="837"/>
        <v>0</v>
      </c>
      <c r="AG1753" s="31" t="str">
        <f t="shared" si="838"/>
        <v>NA</v>
      </c>
      <c r="AH1753" s="48">
        <f t="shared" si="839"/>
        <v>3</v>
      </c>
      <c r="AI1753" s="33">
        <f t="shared" si="840"/>
        <v>20000</v>
      </c>
      <c r="AJ1753" s="33">
        <f t="shared" si="841"/>
        <v>65000</v>
      </c>
      <c r="AK1753" s="33">
        <f t="shared" si="842"/>
        <v>5908.0073631556952</v>
      </c>
      <c r="AL1753" s="33">
        <f t="shared" si="843"/>
        <v>0</v>
      </c>
      <c r="AM1753" s="34">
        <f t="shared" si="844"/>
        <v>0</v>
      </c>
    </row>
    <row r="1754" spans="1:39" ht="15" customHeight="1" x14ac:dyDescent="0.3">
      <c r="A1754" s="166" t="s">
        <v>4188</v>
      </c>
      <c r="B1754" s="99">
        <v>8724</v>
      </c>
      <c r="C1754" s="99">
        <v>27054</v>
      </c>
      <c r="D1754" s="165">
        <v>45229</v>
      </c>
      <c r="E1754" s="165">
        <v>45488</v>
      </c>
      <c r="F1754" s="166">
        <v>4</v>
      </c>
      <c r="G1754" s="178">
        <v>2.1</v>
      </c>
      <c r="H1754" s="181">
        <v>0.25</v>
      </c>
      <c r="I1754" s="180">
        <v>4.6600000000000003E-2</v>
      </c>
      <c r="J1754" s="21">
        <f t="shared" si="815"/>
        <v>1.9</v>
      </c>
      <c r="K1754" s="21" t="str">
        <f t="shared" si="816"/>
        <v>Y</v>
      </c>
      <c r="L1754" s="37" t="str">
        <f t="shared" si="817"/>
        <v>NA</v>
      </c>
      <c r="M1754" s="8" t="str">
        <f t="shared" si="818"/>
        <v>Y</v>
      </c>
      <c r="N1754" s="42">
        <f t="shared" si="819"/>
        <v>8</v>
      </c>
      <c r="O1754" s="43">
        <f t="shared" si="820"/>
        <v>200000</v>
      </c>
      <c r="P1754" s="43" t="str">
        <f t="shared" si="821"/>
        <v>NA</v>
      </c>
      <c r="Q1754" s="24">
        <f t="shared" si="822"/>
        <v>9130.5383999999995</v>
      </c>
      <c r="R1754" s="43">
        <f t="shared" si="823"/>
        <v>0</v>
      </c>
      <c r="S1754" s="24">
        <f t="shared" si="824"/>
        <v>1000000</v>
      </c>
      <c r="T1754" s="25" t="str">
        <f t="shared" si="825"/>
        <v>Y</v>
      </c>
      <c r="U1754" s="44">
        <f t="shared" si="826"/>
        <v>7</v>
      </c>
      <c r="V1754" s="45">
        <f t="shared" si="827"/>
        <v>200000</v>
      </c>
      <c r="W1754" s="45">
        <f t="shared" si="828"/>
        <v>1000000</v>
      </c>
      <c r="X1754" s="28">
        <f t="shared" si="829"/>
        <v>9556.0214894399996</v>
      </c>
      <c r="Y1754" s="28">
        <f t="shared" si="830"/>
        <v>0</v>
      </c>
      <c r="Z1754" s="45" t="str">
        <f t="shared" si="831"/>
        <v>NA</v>
      </c>
      <c r="AA1754" s="29" t="str">
        <f t="shared" si="832"/>
        <v>N</v>
      </c>
      <c r="AB1754" s="46">
        <f t="shared" si="833"/>
        <v>6</v>
      </c>
      <c r="AC1754" s="31">
        <f t="shared" si="834"/>
        <v>20000</v>
      </c>
      <c r="AD1754" s="31">
        <f t="shared" si="835"/>
        <v>65000</v>
      </c>
      <c r="AE1754" s="31">
        <f t="shared" si="836"/>
        <v>10001.332090847904</v>
      </c>
      <c r="AF1754" s="47">
        <f t="shared" si="837"/>
        <v>0</v>
      </c>
      <c r="AG1754" s="31">
        <f t="shared" si="838"/>
        <v>9258.1080197121009</v>
      </c>
      <c r="AH1754" s="48">
        <f t="shared" si="839"/>
        <v>5</v>
      </c>
      <c r="AI1754" s="33">
        <f t="shared" si="840"/>
        <v>20000</v>
      </c>
      <c r="AJ1754" s="33">
        <f t="shared" si="841"/>
        <v>65000</v>
      </c>
      <c r="AK1754" s="33">
        <f t="shared" si="842"/>
        <v>9258.1080197121009</v>
      </c>
      <c r="AL1754" s="33">
        <f t="shared" si="843"/>
        <v>1209.286146569315</v>
      </c>
      <c r="AM1754" s="34">
        <f t="shared" si="844"/>
        <v>1209.286146569315</v>
      </c>
    </row>
    <row r="1755" spans="1:39" ht="15" customHeight="1" x14ac:dyDescent="0.3">
      <c r="A1755" s="166" t="s">
        <v>4189</v>
      </c>
      <c r="B1755" s="99">
        <v>6420</v>
      </c>
      <c r="C1755" s="99">
        <v>84767</v>
      </c>
      <c r="D1755" s="165">
        <v>45587</v>
      </c>
      <c r="E1755" s="165">
        <v>45851</v>
      </c>
      <c r="F1755" s="166">
        <v>2</v>
      </c>
      <c r="G1755" s="178">
        <v>0.22</v>
      </c>
      <c r="H1755" s="181">
        <v>1</v>
      </c>
      <c r="I1755" s="180">
        <v>7.4300000000000005E-2</v>
      </c>
      <c r="J1755" s="21">
        <f t="shared" si="815"/>
        <v>1.78</v>
      </c>
      <c r="K1755" s="21" t="str">
        <f t="shared" si="816"/>
        <v>Y</v>
      </c>
      <c r="L1755" s="37" t="str">
        <f t="shared" si="817"/>
        <v>NA</v>
      </c>
      <c r="M1755" s="8" t="str">
        <f t="shared" si="818"/>
        <v>Y</v>
      </c>
      <c r="N1755" s="42">
        <f t="shared" si="819"/>
        <v>2</v>
      </c>
      <c r="O1755" s="43">
        <f t="shared" si="820"/>
        <v>200000</v>
      </c>
      <c r="P1755" s="43" t="str">
        <f t="shared" si="821"/>
        <v>NA</v>
      </c>
      <c r="Q1755" s="24">
        <f t="shared" si="822"/>
        <v>6897.0060000000003</v>
      </c>
      <c r="R1755" s="43">
        <f t="shared" si="823"/>
        <v>0</v>
      </c>
      <c r="S1755" s="24">
        <f t="shared" si="824"/>
        <v>1000000</v>
      </c>
      <c r="T1755" s="25" t="str">
        <f t="shared" si="825"/>
        <v>Y</v>
      </c>
      <c r="U1755" s="44">
        <f t="shared" si="826"/>
        <v>1</v>
      </c>
      <c r="V1755" s="45">
        <f t="shared" si="827"/>
        <v>200000</v>
      </c>
      <c r="W1755" s="45">
        <f t="shared" si="828"/>
        <v>1000000</v>
      </c>
      <c r="X1755" s="28">
        <f t="shared" si="829"/>
        <v>7409.4535458000009</v>
      </c>
      <c r="Y1755" s="28">
        <f t="shared" si="830"/>
        <v>0</v>
      </c>
      <c r="Z1755" s="45" t="str">
        <f t="shared" si="831"/>
        <v>NA</v>
      </c>
      <c r="AA1755" s="29" t="str">
        <f t="shared" si="832"/>
        <v>N</v>
      </c>
      <c r="AB1755" s="46">
        <f t="shared" si="833"/>
        <v>0</v>
      </c>
      <c r="AC1755" s="31">
        <f t="shared" si="834"/>
        <v>0</v>
      </c>
      <c r="AD1755" s="31">
        <f t="shared" si="835"/>
        <v>0</v>
      </c>
      <c r="AE1755" s="31">
        <f t="shared" si="836"/>
        <v>0</v>
      </c>
      <c r="AF1755" s="47">
        <f t="shared" si="837"/>
        <v>0</v>
      </c>
      <c r="AG1755" s="31">
        <f t="shared" si="838"/>
        <v>0</v>
      </c>
      <c r="AH1755" s="48">
        <f t="shared" si="839"/>
        <v>0</v>
      </c>
      <c r="AI1755" s="33">
        <f t="shared" si="840"/>
        <v>0</v>
      </c>
      <c r="AJ1755" s="33">
        <f t="shared" si="841"/>
        <v>0</v>
      </c>
      <c r="AK1755" s="33">
        <f t="shared" si="842"/>
        <v>0</v>
      </c>
      <c r="AL1755" s="33">
        <f t="shared" si="843"/>
        <v>0</v>
      </c>
      <c r="AM1755" s="34">
        <f t="shared" si="844"/>
        <v>0</v>
      </c>
    </row>
    <row r="1756" spans="1:39" ht="15" customHeight="1" x14ac:dyDescent="0.3">
      <c r="A1756" s="166" t="s">
        <v>4190</v>
      </c>
      <c r="B1756" s="99">
        <v>21065</v>
      </c>
      <c r="C1756" s="99">
        <v>89203</v>
      </c>
      <c r="D1756" s="165">
        <v>46054</v>
      </c>
      <c r="E1756" s="165">
        <v>46125</v>
      </c>
      <c r="F1756" s="166">
        <v>4</v>
      </c>
      <c r="G1756" s="178">
        <v>2.4700000000000002</v>
      </c>
      <c r="H1756" s="181">
        <v>0.25</v>
      </c>
      <c r="I1756" s="180">
        <v>2.3800000000000002E-2</v>
      </c>
      <c r="J1756" s="21">
        <f t="shared" si="815"/>
        <v>1.5299999999999998</v>
      </c>
      <c r="K1756" s="21" t="str">
        <f t="shared" si="816"/>
        <v>Y</v>
      </c>
      <c r="L1756" s="37" t="str">
        <f t="shared" si="817"/>
        <v>NA</v>
      </c>
      <c r="M1756" s="8" t="str">
        <f t="shared" si="818"/>
        <v>Y</v>
      </c>
      <c r="N1756" s="42">
        <f t="shared" si="819"/>
        <v>7</v>
      </c>
      <c r="O1756" s="43">
        <f t="shared" si="820"/>
        <v>200000</v>
      </c>
      <c r="P1756" s="43" t="str">
        <f t="shared" si="821"/>
        <v>NA</v>
      </c>
      <c r="Q1756" s="24">
        <f t="shared" si="822"/>
        <v>21566.347000000002</v>
      </c>
      <c r="R1756" s="43">
        <f t="shared" si="823"/>
        <v>0</v>
      </c>
      <c r="S1756" s="24">
        <f t="shared" si="824"/>
        <v>1000000</v>
      </c>
      <c r="T1756" s="25" t="str">
        <f t="shared" si="825"/>
        <v>Y</v>
      </c>
      <c r="U1756" s="44">
        <f t="shared" si="826"/>
        <v>6</v>
      </c>
      <c r="V1756" s="45">
        <f t="shared" si="827"/>
        <v>200000</v>
      </c>
      <c r="W1756" s="45">
        <f t="shared" si="828"/>
        <v>1000000</v>
      </c>
      <c r="X1756" s="28">
        <f t="shared" si="829"/>
        <v>22079.626058600003</v>
      </c>
      <c r="Y1756" s="28">
        <f t="shared" si="830"/>
        <v>0</v>
      </c>
      <c r="Z1756" s="45" t="str">
        <f t="shared" si="831"/>
        <v>NA</v>
      </c>
      <c r="AA1756" s="29" t="str">
        <f t="shared" si="832"/>
        <v>N</v>
      </c>
      <c r="AB1756" s="46">
        <f t="shared" si="833"/>
        <v>5</v>
      </c>
      <c r="AC1756" s="31">
        <f t="shared" si="834"/>
        <v>20000</v>
      </c>
      <c r="AD1756" s="31">
        <f t="shared" si="835"/>
        <v>65000</v>
      </c>
      <c r="AE1756" s="31">
        <f t="shared" si="836"/>
        <v>20000</v>
      </c>
      <c r="AF1756" s="47">
        <f t="shared" si="837"/>
        <v>2605.1211587946818</v>
      </c>
      <c r="AG1756" s="31">
        <f t="shared" si="838"/>
        <v>0</v>
      </c>
      <c r="AH1756" s="48">
        <f t="shared" si="839"/>
        <v>4</v>
      </c>
      <c r="AI1756" s="33">
        <f t="shared" si="840"/>
        <v>20000</v>
      </c>
      <c r="AJ1756" s="33">
        <f t="shared" si="841"/>
        <v>65000</v>
      </c>
      <c r="AK1756" s="33">
        <f t="shared" si="842"/>
        <v>0</v>
      </c>
      <c r="AL1756" s="33">
        <f t="shared" si="843"/>
        <v>23143.123042373998</v>
      </c>
      <c r="AM1756" s="34">
        <f t="shared" si="844"/>
        <v>25748.24420116868</v>
      </c>
    </row>
    <row r="1757" spans="1:39" ht="15" customHeight="1" x14ac:dyDescent="0.3">
      <c r="A1757" s="166" t="s">
        <v>4191</v>
      </c>
      <c r="B1757" s="99">
        <v>22968</v>
      </c>
      <c r="C1757" s="99">
        <v>75590</v>
      </c>
      <c r="D1757" s="165">
        <v>45424</v>
      </c>
      <c r="E1757" s="165">
        <v>45759</v>
      </c>
      <c r="F1757" s="166">
        <v>4</v>
      </c>
      <c r="G1757" s="178">
        <v>1.87</v>
      </c>
      <c r="H1757" s="181">
        <v>1</v>
      </c>
      <c r="I1757" s="180">
        <v>2.1899999999999999E-2</v>
      </c>
      <c r="J1757" s="21">
        <f t="shared" si="815"/>
        <v>2.13</v>
      </c>
      <c r="K1757" s="21" t="str">
        <f t="shared" si="816"/>
        <v>Y</v>
      </c>
      <c r="L1757" s="37" t="str">
        <f t="shared" si="817"/>
        <v>NA</v>
      </c>
      <c r="M1757" s="8" t="str">
        <f t="shared" si="818"/>
        <v>Y</v>
      </c>
      <c r="N1757" s="42">
        <f t="shared" si="819"/>
        <v>3</v>
      </c>
      <c r="O1757" s="43">
        <f t="shared" si="820"/>
        <v>200000</v>
      </c>
      <c r="P1757" s="43" t="str">
        <f t="shared" si="821"/>
        <v>NA</v>
      </c>
      <c r="Q1757" s="24">
        <f t="shared" si="822"/>
        <v>23470.999200000002</v>
      </c>
      <c r="R1757" s="43">
        <f t="shared" si="823"/>
        <v>0</v>
      </c>
      <c r="S1757" s="24">
        <f t="shared" si="824"/>
        <v>1000000</v>
      </c>
      <c r="T1757" s="25" t="str">
        <f t="shared" si="825"/>
        <v>Y</v>
      </c>
      <c r="U1757" s="44">
        <f t="shared" si="826"/>
        <v>2</v>
      </c>
      <c r="V1757" s="45">
        <f t="shared" si="827"/>
        <v>200000</v>
      </c>
      <c r="W1757" s="45">
        <f t="shared" si="828"/>
        <v>1000000</v>
      </c>
      <c r="X1757" s="28">
        <f t="shared" si="829"/>
        <v>23985.014082480004</v>
      </c>
      <c r="Y1757" s="28">
        <f t="shared" si="830"/>
        <v>0</v>
      </c>
      <c r="Z1757" s="45" t="str">
        <f t="shared" si="831"/>
        <v>NA</v>
      </c>
      <c r="AA1757" s="29" t="str">
        <f t="shared" si="832"/>
        <v>Y</v>
      </c>
      <c r="AB1757" s="46">
        <f t="shared" si="833"/>
        <v>1</v>
      </c>
      <c r="AC1757" s="31">
        <f t="shared" si="834"/>
        <v>200000</v>
      </c>
      <c r="AD1757" s="31">
        <f t="shared" si="835"/>
        <v>1000000</v>
      </c>
      <c r="AE1757" s="31">
        <f t="shared" si="836"/>
        <v>24510.285890886316</v>
      </c>
      <c r="AF1757" s="47">
        <f t="shared" si="837"/>
        <v>0</v>
      </c>
      <c r="AG1757" s="31" t="str">
        <f t="shared" si="838"/>
        <v>NA</v>
      </c>
      <c r="AH1757" s="48">
        <f t="shared" si="839"/>
        <v>0</v>
      </c>
      <c r="AI1757" s="33">
        <f t="shared" si="840"/>
        <v>0</v>
      </c>
      <c r="AJ1757" s="33">
        <f t="shared" si="841"/>
        <v>0</v>
      </c>
      <c r="AK1757" s="33">
        <f t="shared" si="842"/>
        <v>0</v>
      </c>
      <c r="AL1757" s="33">
        <f t="shared" si="843"/>
        <v>0</v>
      </c>
      <c r="AM1757" s="34">
        <f t="shared" si="844"/>
        <v>0</v>
      </c>
    </row>
    <row r="1758" spans="1:39" ht="15" customHeight="1" x14ac:dyDescent="0.3">
      <c r="A1758" s="166" t="s">
        <v>4192</v>
      </c>
      <c r="B1758" s="99">
        <v>12045</v>
      </c>
      <c r="C1758" s="99">
        <v>78415</v>
      </c>
      <c r="D1758" s="165">
        <v>45280</v>
      </c>
      <c r="E1758" s="165">
        <v>45426</v>
      </c>
      <c r="F1758" s="166">
        <v>4</v>
      </c>
      <c r="G1758" s="178">
        <v>1.42</v>
      </c>
      <c r="H1758" s="181">
        <v>1</v>
      </c>
      <c r="I1758" s="180">
        <v>4.2900000000000001E-2</v>
      </c>
      <c r="J1758" s="21">
        <f t="shared" si="815"/>
        <v>2.58</v>
      </c>
      <c r="K1758" s="21" t="str">
        <f t="shared" si="816"/>
        <v>Y</v>
      </c>
      <c r="L1758" s="37" t="str">
        <f t="shared" si="817"/>
        <v>NA</v>
      </c>
      <c r="M1758" s="8" t="str">
        <f t="shared" si="818"/>
        <v>Y</v>
      </c>
      <c r="N1758" s="42">
        <f t="shared" si="819"/>
        <v>3</v>
      </c>
      <c r="O1758" s="43">
        <f t="shared" si="820"/>
        <v>200000</v>
      </c>
      <c r="P1758" s="43" t="str">
        <f t="shared" si="821"/>
        <v>NA</v>
      </c>
      <c r="Q1758" s="24">
        <f t="shared" si="822"/>
        <v>12561.7305</v>
      </c>
      <c r="R1758" s="43">
        <f t="shared" si="823"/>
        <v>0</v>
      </c>
      <c r="S1758" s="24">
        <f t="shared" si="824"/>
        <v>1000000</v>
      </c>
      <c r="T1758" s="25" t="str">
        <f t="shared" si="825"/>
        <v>Y</v>
      </c>
      <c r="U1758" s="44">
        <f t="shared" si="826"/>
        <v>2</v>
      </c>
      <c r="V1758" s="45">
        <f t="shared" si="827"/>
        <v>200000</v>
      </c>
      <c r="W1758" s="45">
        <f t="shared" si="828"/>
        <v>1000000</v>
      </c>
      <c r="X1758" s="28">
        <f t="shared" si="829"/>
        <v>13100.628738449999</v>
      </c>
      <c r="Y1758" s="28">
        <f t="shared" si="830"/>
        <v>0</v>
      </c>
      <c r="Z1758" s="45" t="str">
        <f t="shared" si="831"/>
        <v>NA</v>
      </c>
      <c r="AA1758" s="29" t="str">
        <f t="shared" si="832"/>
        <v>Y</v>
      </c>
      <c r="AB1758" s="46">
        <f t="shared" si="833"/>
        <v>1</v>
      </c>
      <c r="AC1758" s="31">
        <f t="shared" si="834"/>
        <v>200000</v>
      </c>
      <c r="AD1758" s="31">
        <f t="shared" si="835"/>
        <v>1000000</v>
      </c>
      <c r="AE1758" s="31">
        <f t="shared" si="836"/>
        <v>13662.645711329504</v>
      </c>
      <c r="AF1758" s="47">
        <f t="shared" si="837"/>
        <v>0</v>
      </c>
      <c r="AG1758" s="31" t="str">
        <f t="shared" si="838"/>
        <v>NA</v>
      </c>
      <c r="AH1758" s="48">
        <f t="shared" si="839"/>
        <v>0</v>
      </c>
      <c r="AI1758" s="33">
        <f t="shared" si="840"/>
        <v>0</v>
      </c>
      <c r="AJ1758" s="33">
        <f t="shared" si="841"/>
        <v>0</v>
      </c>
      <c r="AK1758" s="33">
        <f t="shared" si="842"/>
        <v>0</v>
      </c>
      <c r="AL1758" s="33">
        <f t="shared" si="843"/>
        <v>0</v>
      </c>
      <c r="AM1758" s="34">
        <f t="shared" si="844"/>
        <v>0</v>
      </c>
    </row>
    <row r="1759" spans="1:39" ht="15" customHeight="1" x14ac:dyDescent="0.3">
      <c r="A1759" s="166" t="s">
        <v>4193</v>
      </c>
      <c r="B1759" s="99">
        <v>18984</v>
      </c>
      <c r="C1759" s="99">
        <v>69947</v>
      </c>
      <c r="D1759" s="165">
        <v>44842</v>
      </c>
      <c r="E1759" s="165">
        <v>45002</v>
      </c>
      <c r="F1759" s="166">
        <v>4</v>
      </c>
      <c r="G1759" s="178">
        <v>3.82</v>
      </c>
      <c r="H1759" s="181">
        <v>1</v>
      </c>
      <c r="I1759" s="180">
        <v>1.9699999999999999E-2</v>
      </c>
      <c r="J1759" s="21">
        <f t="shared" si="815"/>
        <v>0.18000000000000016</v>
      </c>
      <c r="K1759" s="21" t="str">
        <f t="shared" si="816"/>
        <v>Y</v>
      </c>
      <c r="L1759" s="37" t="str">
        <f t="shared" si="817"/>
        <v>NA</v>
      </c>
      <c r="M1759" s="8" t="str">
        <f t="shared" si="818"/>
        <v>Y</v>
      </c>
      <c r="N1759" s="42">
        <f t="shared" si="819"/>
        <v>1</v>
      </c>
      <c r="O1759" s="43">
        <f t="shared" si="820"/>
        <v>200000</v>
      </c>
      <c r="P1759" s="43" t="str">
        <f t="shared" si="821"/>
        <v>NA</v>
      </c>
      <c r="Q1759" s="24">
        <f t="shared" si="822"/>
        <v>19357.984800000002</v>
      </c>
      <c r="R1759" s="43">
        <f t="shared" si="823"/>
        <v>0</v>
      </c>
      <c r="S1759" s="24">
        <f t="shared" si="824"/>
        <v>1000000</v>
      </c>
      <c r="T1759" s="25" t="str">
        <f t="shared" si="825"/>
        <v>N</v>
      </c>
      <c r="U1759" s="44">
        <f t="shared" si="826"/>
        <v>0</v>
      </c>
      <c r="V1759" s="45">
        <f t="shared" si="827"/>
        <v>0</v>
      </c>
      <c r="W1759" s="45">
        <f t="shared" si="828"/>
        <v>0</v>
      </c>
      <c r="X1759" s="28">
        <f t="shared" si="829"/>
        <v>0</v>
      </c>
      <c r="Y1759" s="28">
        <f t="shared" si="830"/>
        <v>0</v>
      </c>
      <c r="Z1759" s="45">
        <f t="shared" si="831"/>
        <v>0</v>
      </c>
      <c r="AA1759" s="29" t="str">
        <f t="shared" si="832"/>
        <v>N</v>
      </c>
      <c r="AB1759" s="46">
        <f t="shared" si="833"/>
        <v>0</v>
      </c>
      <c r="AC1759" s="31">
        <f t="shared" si="834"/>
        <v>0</v>
      </c>
      <c r="AD1759" s="31">
        <f t="shared" si="835"/>
        <v>0</v>
      </c>
      <c r="AE1759" s="31">
        <f t="shared" si="836"/>
        <v>0</v>
      </c>
      <c r="AF1759" s="47">
        <f t="shared" si="837"/>
        <v>0</v>
      </c>
      <c r="AG1759" s="31">
        <f t="shared" si="838"/>
        <v>0</v>
      </c>
      <c r="AH1759" s="48">
        <f t="shared" si="839"/>
        <v>0</v>
      </c>
      <c r="AI1759" s="33">
        <f t="shared" si="840"/>
        <v>0</v>
      </c>
      <c r="AJ1759" s="33">
        <f t="shared" si="841"/>
        <v>0</v>
      </c>
      <c r="AK1759" s="33">
        <f t="shared" si="842"/>
        <v>0</v>
      </c>
      <c r="AL1759" s="33">
        <f t="shared" si="843"/>
        <v>0</v>
      </c>
      <c r="AM1759" s="34">
        <f t="shared" si="844"/>
        <v>0</v>
      </c>
    </row>
    <row r="1760" spans="1:39" ht="15" customHeight="1" x14ac:dyDescent="0.3">
      <c r="A1760" s="166" t="s">
        <v>4194</v>
      </c>
      <c r="B1760" s="99">
        <v>19151</v>
      </c>
      <c r="C1760" s="99">
        <v>41807</v>
      </c>
      <c r="D1760" s="165">
        <v>44680</v>
      </c>
      <c r="E1760" s="165">
        <v>44900</v>
      </c>
      <c r="F1760" s="166">
        <v>2</v>
      </c>
      <c r="G1760" s="178">
        <v>1.1599999999999999</v>
      </c>
      <c r="H1760" s="181">
        <v>0.75</v>
      </c>
      <c r="I1760" s="180">
        <v>6.1899999999999997E-2</v>
      </c>
      <c r="J1760" s="21">
        <f t="shared" si="815"/>
        <v>0.84000000000000008</v>
      </c>
      <c r="K1760" s="21" t="str">
        <f t="shared" si="816"/>
        <v>Y</v>
      </c>
      <c r="L1760" s="37" t="str">
        <f t="shared" si="817"/>
        <v>NA</v>
      </c>
      <c r="M1760" s="8" t="str">
        <f t="shared" si="818"/>
        <v>Y</v>
      </c>
      <c r="N1760" s="42">
        <f t="shared" si="819"/>
        <v>2</v>
      </c>
      <c r="O1760" s="43">
        <f t="shared" si="820"/>
        <v>200000</v>
      </c>
      <c r="P1760" s="43" t="str">
        <f t="shared" si="821"/>
        <v>NA</v>
      </c>
      <c r="Q1760" s="24">
        <f t="shared" si="822"/>
        <v>20336.446900000003</v>
      </c>
      <c r="R1760" s="43">
        <f t="shared" si="823"/>
        <v>0</v>
      </c>
      <c r="S1760" s="24">
        <f t="shared" si="824"/>
        <v>1000000</v>
      </c>
      <c r="T1760" s="25" t="str">
        <f t="shared" si="825"/>
        <v>N</v>
      </c>
      <c r="U1760" s="44">
        <f t="shared" si="826"/>
        <v>1</v>
      </c>
      <c r="V1760" s="45">
        <f t="shared" si="827"/>
        <v>20000</v>
      </c>
      <c r="W1760" s="45">
        <f t="shared" si="828"/>
        <v>65000</v>
      </c>
      <c r="X1760" s="28">
        <f t="shared" si="829"/>
        <v>20000</v>
      </c>
      <c r="Y1760" s="28">
        <f t="shared" si="830"/>
        <v>1595.2729631100046</v>
      </c>
      <c r="Z1760" s="45">
        <f t="shared" si="831"/>
        <v>0</v>
      </c>
      <c r="AA1760" s="29" t="str">
        <f t="shared" si="832"/>
        <v>N</v>
      </c>
      <c r="AB1760" s="46">
        <f t="shared" si="833"/>
        <v>0</v>
      </c>
      <c r="AC1760" s="31">
        <f t="shared" si="834"/>
        <v>0</v>
      </c>
      <c r="AD1760" s="31">
        <f t="shared" si="835"/>
        <v>0</v>
      </c>
      <c r="AE1760" s="31">
        <f t="shared" si="836"/>
        <v>0</v>
      </c>
      <c r="AF1760" s="47">
        <f t="shared" si="837"/>
        <v>0</v>
      </c>
      <c r="AG1760" s="31">
        <f t="shared" si="838"/>
        <v>0</v>
      </c>
      <c r="AH1760" s="48">
        <f t="shared" si="839"/>
        <v>0</v>
      </c>
      <c r="AI1760" s="33">
        <f t="shared" si="840"/>
        <v>0</v>
      </c>
      <c r="AJ1760" s="33">
        <f t="shared" si="841"/>
        <v>0</v>
      </c>
      <c r="AK1760" s="33">
        <f t="shared" si="842"/>
        <v>0</v>
      </c>
      <c r="AL1760" s="33">
        <f t="shared" si="843"/>
        <v>0</v>
      </c>
      <c r="AM1760" s="34">
        <f t="shared" si="844"/>
        <v>1595.2729631100046</v>
      </c>
    </row>
    <row r="1761" spans="1:39" ht="15" customHeight="1" x14ac:dyDescent="0.3">
      <c r="A1761" s="166" t="s">
        <v>4195</v>
      </c>
      <c r="B1761" s="99">
        <v>18858</v>
      </c>
      <c r="C1761" s="99">
        <v>35601</v>
      </c>
      <c r="D1761" s="165">
        <v>45615</v>
      </c>
      <c r="E1761" s="165">
        <v>45952</v>
      </c>
      <c r="F1761" s="166">
        <v>4</v>
      </c>
      <c r="G1761" s="178">
        <v>1.47</v>
      </c>
      <c r="H1761" s="181">
        <v>0.5</v>
      </c>
      <c r="I1761" s="180">
        <v>2.58E-2</v>
      </c>
      <c r="J1761" s="21">
        <f t="shared" si="815"/>
        <v>2.5300000000000002</v>
      </c>
      <c r="K1761" s="21" t="str">
        <f t="shared" si="816"/>
        <v>Y</v>
      </c>
      <c r="L1761" s="37" t="str">
        <f t="shared" si="817"/>
        <v>NA</v>
      </c>
      <c r="M1761" s="8" t="str">
        <f t="shared" si="818"/>
        <v>Y</v>
      </c>
      <c r="N1761" s="42">
        <f t="shared" si="819"/>
        <v>6</v>
      </c>
      <c r="O1761" s="43">
        <f t="shared" si="820"/>
        <v>200000</v>
      </c>
      <c r="P1761" s="43" t="str">
        <f t="shared" si="821"/>
        <v>NA</v>
      </c>
      <c r="Q1761" s="24">
        <f t="shared" si="822"/>
        <v>19344.536400000001</v>
      </c>
      <c r="R1761" s="43">
        <f t="shared" si="823"/>
        <v>0</v>
      </c>
      <c r="S1761" s="24">
        <f t="shared" si="824"/>
        <v>1000000</v>
      </c>
      <c r="T1761" s="25" t="str">
        <f t="shared" si="825"/>
        <v>Y</v>
      </c>
      <c r="U1761" s="44">
        <f t="shared" si="826"/>
        <v>5</v>
      </c>
      <c r="V1761" s="45">
        <f t="shared" si="827"/>
        <v>200000</v>
      </c>
      <c r="W1761" s="45">
        <f t="shared" si="828"/>
        <v>1000000</v>
      </c>
      <c r="X1761" s="28">
        <f t="shared" si="829"/>
        <v>19843.625439120002</v>
      </c>
      <c r="Y1761" s="28">
        <f t="shared" si="830"/>
        <v>0</v>
      </c>
      <c r="Z1761" s="45" t="str">
        <f t="shared" si="831"/>
        <v>NA</v>
      </c>
      <c r="AA1761" s="29" t="str">
        <f t="shared" si="832"/>
        <v>Y</v>
      </c>
      <c r="AB1761" s="46">
        <f t="shared" si="833"/>
        <v>4</v>
      </c>
      <c r="AC1761" s="31">
        <f t="shared" si="834"/>
        <v>200000</v>
      </c>
      <c r="AD1761" s="31">
        <f t="shared" si="835"/>
        <v>1000000</v>
      </c>
      <c r="AE1761" s="31">
        <f t="shared" si="836"/>
        <v>20355.5909754493</v>
      </c>
      <c r="AF1761" s="47">
        <f t="shared" si="837"/>
        <v>0</v>
      </c>
      <c r="AG1761" s="31" t="str">
        <f t="shared" si="838"/>
        <v>NA</v>
      </c>
      <c r="AH1761" s="48">
        <f t="shared" si="839"/>
        <v>3</v>
      </c>
      <c r="AI1761" s="33">
        <f t="shared" si="840"/>
        <v>20000</v>
      </c>
      <c r="AJ1761" s="33">
        <f t="shared" si="841"/>
        <v>65000</v>
      </c>
      <c r="AK1761" s="33">
        <f t="shared" si="842"/>
        <v>20000</v>
      </c>
      <c r="AL1761" s="33">
        <f t="shared" si="843"/>
        <v>880.76522261589344</v>
      </c>
      <c r="AM1761" s="34">
        <f t="shared" si="844"/>
        <v>880.76522261589344</v>
      </c>
    </row>
    <row r="1762" spans="1:39" ht="15" customHeight="1" x14ac:dyDescent="0.3">
      <c r="A1762" s="166" t="s">
        <v>4196</v>
      </c>
      <c r="B1762" s="99">
        <v>8546</v>
      </c>
      <c r="C1762" s="99">
        <v>64436</v>
      </c>
      <c r="D1762" s="165">
        <v>44473</v>
      </c>
      <c r="E1762" s="165">
        <v>44787</v>
      </c>
      <c r="F1762" s="166">
        <v>4</v>
      </c>
      <c r="G1762" s="178">
        <v>0.55000000000000004</v>
      </c>
      <c r="H1762" s="181">
        <v>0.75</v>
      </c>
      <c r="I1762" s="180">
        <v>5.5199999999999999E-2</v>
      </c>
      <c r="J1762" s="21">
        <f t="shared" si="815"/>
        <v>3.45</v>
      </c>
      <c r="K1762" s="21" t="str">
        <f t="shared" si="816"/>
        <v>Y</v>
      </c>
      <c r="L1762" s="37" t="str">
        <f t="shared" si="817"/>
        <v>NA</v>
      </c>
      <c r="M1762" s="8" t="str">
        <f t="shared" si="818"/>
        <v>Y</v>
      </c>
      <c r="N1762" s="42">
        <f t="shared" si="819"/>
        <v>5</v>
      </c>
      <c r="O1762" s="43">
        <f t="shared" si="820"/>
        <v>200000</v>
      </c>
      <c r="P1762" s="43" t="str">
        <f t="shared" si="821"/>
        <v>NA</v>
      </c>
      <c r="Q1762" s="24">
        <f t="shared" si="822"/>
        <v>9017.7392</v>
      </c>
      <c r="R1762" s="43">
        <f t="shared" si="823"/>
        <v>0</v>
      </c>
      <c r="S1762" s="24">
        <f t="shared" si="824"/>
        <v>1000000</v>
      </c>
      <c r="T1762" s="25" t="str">
        <f t="shared" si="825"/>
        <v>Y</v>
      </c>
      <c r="U1762" s="44">
        <f t="shared" si="826"/>
        <v>4</v>
      </c>
      <c r="V1762" s="45">
        <f t="shared" si="827"/>
        <v>200000</v>
      </c>
      <c r="W1762" s="45">
        <f t="shared" si="828"/>
        <v>1000000</v>
      </c>
      <c r="X1762" s="28">
        <f t="shared" si="829"/>
        <v>9515.5184038399984</v>
      </c>
      <c r="Y1762" s="28">
        <f t="shared" si="830"/>
        <v>0</v>
      </c>
      <c r="Z1762" s="45" t="str">
        <f t="shared" si="831"/>
        <v>NA</v>
      </c>
      <c r="AA1762" s="29" t="str">
        <f t="shared" si="832"/>
        <v>Y</v>
      </c>
      <c r="AB1762" s="46">
        <f t="shared" si="833"/>
        <v>3</v>
      </c>
      <c r="AC1762" s="31">
        <f t="shared" si="834"/>
        <v>200000</v>
      </c>
      <c r="AD1762" s="31">
        <f t="shared" si="835"/>
        <v>1000000</v>
      </c>
      <c r="AE1762" s="31">
        <f t="shared" si="836"/>
        <v>10040.775019731966</v>
      </c>
      <c r="AF1762" s="47">
        <f t="shared" si="837"/>
        <v>0</v>
      </c>
      <c r="AG1762" s="31" t="str">
        <f t="shared" si="838"/>
        <v>NA</v>
      </c>
      <c r="AH1762" s="48">
        <f t="shared" si="839"/>
        <v>2</v>
      </c>
      <c r="AI1762" s="33">
        <f t="shared" si="840"/>
        <v>20000</v>
      </c>
      <c r="AJ1762" s="33">
        <f t="shared" si="841"/>
        <v>65000</v>
      </c>
      <c r="AK1762" s="33">
        <f t="shared" si="842"/>
        <v>10595.025800821169</v>
      </c>
      <c r="AL1762" s="33">
        <f t="shared" si="843"/>
        <v>0</v>
      </c>
      <c r="AM1762" s="34">
        <f t="shared" si="844"/>
        <v>0</v>
      </c>
    </row>
    <row r="1763" spans="1:39" ht="15" customHeight="1" x14ac:dyDescent="0.3">
      <c r="A1763" s="166" t="s">
        <v>4197</v>
      </c>
      <c r="B1763" s="99">
        <v>23243</v>
      </c>
      <c r="C1763" s="99">
        <v>36684</v>
      </c>
      <c r="D1763" s="165">
        <v>44957</v>
      </c>
      <c r="E1763" s="165">
        <v>45123</v>
      </c>
      <c r="F1763" s="166">
        <v>2</v>
      </c>
      <c r="G1763" s="178">
        <v>0.44</v>
      </c>
      <c r="H1763" s="181">
        <v>0.75</v>
      </c>
      <c r="I1763" s="180">
        <v>7.9500000000000001E-2</v>
      </c>
      <c r="J1763" s="21">
        <f t="shared" si="815"/>
        <v>1.56</v>
      </c>
      <c r="K1763" s="21" t="str">
        <f t="shared" si="816"/>
        <v>Y</v>
      </c>
      <c r="L1763" s="37" t="str">
        <f t="shared" si="817"/>
        <v>NA</v>
      </c>
      <c r="M1763" s="8" t="str">
        <f t="shared" si="818"/>
        <v>Y</v>
      </c>
      <c r="N1763" s="42">
        <f t="shared" si="819"/>
        <v>3</v>
      </c>
      <c r="O1763" s="43">
        <f t="shared" si="820"/>
        <v>200000</v>
      </c>
      <c r="P1763" s="43" t="str">
        <f t="shared" si="821"/>
        <v>NA</v>
      </c>
      <c r="Q1763" s="24">
        <f t="shared" si="822"/>
        <v>25090.818499999998</v>
      </c>
      <c r="R1763" s="43">
        <f t="shared" si="823"/>
        <v>0</v>
      </c>
      <c r="S1763" s="24">
        <f t="shared" si="824"/>
        <v>1000000</v>
      </c>
      <c r="T1763" s="25" t="str">
        <f t="shared" si="825"/>
        <v>Y</v>
      </c>
      <c r="U1763" s="44">
        <f t="shared" si="826"/>
        <v>2</v>
      </c>
      <c r="V1763" s="45">
        <f t="shared" si="827"/>
        <v>200000</v>
      </c>
      <c r="W1763" s="45">
        <f t="shared" si="828"/>
        <v>1000000</v>
      </c>
      <c r="X1763" s="28">
        <f t="shared" si="829"/>
        <v>27085.538570749995</v>
      </c>
      <c r="Y1763" s="28">
        <f t="shared" si="830"/>
        <v>0</v>
      </c>
      <c r="Z1763" s="45" t="str">
        <f t="shared" si="831"/>
        <v>NA</v>
      </c>
      <c r="AA1763" s="29" t="str">
        <f t="shared" si="832"/>
        <v>N</v>
      </c>
      <c r="AB1763" s="46">
        <f t="shared" si="833"/>
        <v>1</v>
      </c>
      <c r="AC1763" s="31">
        <f t="shared" si="834"/>
        <v>20000</v>
      </c>
      <c r="AD1763" s="31">
        <f t="shared" si="835"/>
        <v>65000</v>
      </c>
      <c r="AE1763" s="31">
        <f t="shared" si="836"/>
        <v>20000</v>
      </c>
      <c r="AF1763" s="47">
        <f t="shared" si="837"/>
        <v>9238.838887124617</v>
      </c>
      <c r="AG1763" s="31">
        <f t="shared" si="838"/>
        <v>0</v>
      </c>
      <c r="AH1763" s="48">
        <f t="shared" si="839"/>
        <v>0</v>
      </c>
      <c r="AI1763" s="33">
        <f t="shared" si="840"/>
        <v>0</v>
      </c>
      <c r="AJ1763" s="33">
        <f t="shared" si="841"/>
        <v>0</v>
      </c>
      <c r="AK1763" s="33">
        <f t="shared" si="842"/>
        <v>0</v>
      </c>
      <c r="AL1763" s="33">
        <f t="shared" si="843"/>
        <v>0</v>
      </c>
      <c r="AM1763" s="34">
        <f t="shared" si="844"/>
        <v>9238.838887124617</v>
      </c>
    </row>
    <row r="1764" spans="1:39" ht="15" customHeight="1" x14ac:dyDescent="0.3">
      <c r="A1764" s="166" t="s">
        <v>4198</v>
      </c>
      <c r="B1764" s="99">
        <v>10944</v>
      </c>
      <c r="C1764" s="99">
        <v>39720</v>
      </c>
      <c r="D1764" s="165">
        <v>45045</v>
      </c>
      <c r="E1764" s="165">
        <v>45280</v>
      </c>
      <c r="F1764" s="166">
        <v>2</v>
      </c>
      <c r="G1764" s="178">
        <v>0.37</v>
      </c>
      <c r="H1764" s="181">
        <v>0.25</v>
      </c>
      <c r="I1764" s="180">
        <v>2.1399999999999999E-2</v>
      </c>
      <c r="J1764" s="21">
        <f t="shared" si="815"/>
        <v>1.63</v>
      </c>
      <c r="K1764" s="21" t="str">
        <f t="shared" si="816"/>
        <v>Y</v>
      </c>
      <c r="L1764" s="37" t="str">
        <f t="shared" si="817"/>
        <v>NA</v>
      </c>
      <c r="M1764" s="8" t="str">
        <f t="shared" si="818"/>
        <v>Y</v>
      </c>
      <c r="N1764" s="42">
        <f t="shared" si="819"/>
        <v>7</v>
      </c>
      <c r="O1764" s="43">
        <f t="shared" si="820"/>
        <v>200000</v>
      </c>
      <c r="P1764" s="43" t="str">
        <f t="shared" si="821"/>
        <v>NA</v>
      </c>
      <c r="Q1764" s="24">
        <f t="shared" si="822"/>
        <v>11178.2016</v>
      </c>
      <c r="R1764" s="43">
        <f t="shared" si="823"/>
        <v>0</v>
      </c>
      <c r="S1764" s="24">
        <f t="shared" si="824"/>
        <v>1000000</v>
      </c>
      <c r="T1764" s="25" t="str">
        <f t="shared" si="825"/>
        <v>Y</v>
      </c>
      <c r="U1764" s="44">
        <f t="shared" si="826"/>
        <v>6</v>
      </c>
      <c r="V1764" s="45">
        <f t="shared" si="827"/>
        <v>200000</v>
      </c>
      <c r="W1764" s="45">
        <f t="shared" si="828"/>
        <v>1000000</v>
      </c>
      <c r="X1764" s="28">
        <f t="shared" si="829"/>
        <v>11417.415114240001</v>
      </c>
      <c r="Y1764" s="28">
        <f t="shared" si="830"/>
        <v>0</v>
      </c>
      <c r="Z1764" s="45" t="str">
        <f t="shared" si="831"/>
        <v>NA</v>
      </c>
      <c r="AA1764" s="29" t="str">
        <f t="shared" si="832"/>
        <v>N</v>
      </c>
      <c r="AB1764" s="46">
        <f t="shared" si="833"/>
        <v>5</v>
      </c>
      <c r="AC1764" s="31">
        <f t="shared" si="834"/>
        <v>20000</v>
      </c>
      <c r="AD1764" s="31">
        <f t="shared" si="835"/>
        <v>65000</v>
      </c>
      <c r="AE1764" s="31">
        <f t="shared" si="836"/>
        <v>11661.747797684737</v>
      </c>
      <c r="AF1764" s="47">
        <f t="shared" si="837"/>
        <v>0</v>
      </c>
      <c r="AG1764" s="31">
        <f t="shared" si="838"/>
        <v>0</v>
      </c>
      <c r="AH1764" s="48">
        <f t="shared" si="839"/>
        <v>4</v>
      </c>
      <c r="AI1764" s="33">
        <f t="shared" si="840"/>
        <v>20000</v>
      </c>
      <c r="AJ1764" s="33">
        <f t="shared" si="841"/>
        <v>65000</v>
      </c>
      <c r="AK1764" s="33">
        <f t="shared" si="842"/>
        <v>0</v>
      </c>
      <c r="AL1764" s="33">
        <f t="shared" si="843"/>
        <v>11911.309200555192</v>
      </c>
      <c r="AM1764" s="34">
        <f t="shared" si="844"/>
        <v>11911.309200555192</v>
      </c>
    </row>
    <row r="1765" spans="1:39" ht="15" customHeight="1" x14ac:dyDescent="0.3">
      <c r="A1765" s="166" t="s">
        <v>4199</v>
      </c>
      <c r="B1765" s="99">
        <v>17327</v>
      </c>
      <c r="C1765" s="99">
        <v>82355</v>
      </c>
      <c r="D1765" s="165">
        <v>45275</v>
      </c>
      <c r="E1765" s="165">
        <v>45479</v>
      </c>
      <c r="F1765" s="166">
        <v>2</v>
      </c>
      <c r="G1765" s="178">
        <v>0.8</v>
      </c>
      <c r="H1765" s="181">
        <v>0.75</v>
      </c>
      <c r="I1765" s="180">
        <v>6.9400000000000003E-2</v>
      </c>
      <c r="J1765" s="21">
        <f t="shared" si="815"/>
        <v>1.2</v>
      </c>
      <c r="K1765" s="21" t="str">
        <f t="shared" si="816"/>
        <v>Y</v>
      </c>
      <c r="L1765" s="37" t="str">
        <f t="shared" si="817"/>
        <v>NA</v>
      </c>
      <c r="M1765" s="8" t="str">
        <f t="shared" si="818"/>
        <v>Y</v>
      </c>
      <c r="N1765" s="42">
        <f t="shared" si="819"/>
        <v>2</v>
      </c>
      <c r="O1765" s="43">
        <f t="shared" si="820"/>
        <v>200000</v>
      </c>
      <c r="P1765" s="43" t="str">
        <f t="shared" si="821"/>
        <v>NA</v>
      </c>
      <c r="Q1765" s="24">
        <f t="shared" si="822"/>
        <v>18529.4938</v>
      </c>
      <c r="R1765" s="43">
        <f t="shared" si="823"/>
        <v>0</v>
      </c>
      <c r="S1765" s="24">
        <f t="shared" si="824"/>
        <v>1000000</v>
      </c>
      <c r="T1765" s="25" t="str">
        <f t="shared" si="825"/>
        <v>Y</v>
      </c>
      <c r="U1765" s="44">
        <f t="shared" si="826"/>
        <v>1</v>
      </c>
      <c r="V1765" s="45">
        <f t="shared" si="827"/>
        <v>200000</v>
      </c>
      <c r="W1765" s="45">
        <f t="shared" si="828"/>
        <v>1000000</v>
      </c>
      <c r="X1765" s="28">
        <f t="shared" si="829"/>
        <v>19815.440669719999</v>
      </c>
      <c r="Y1765" s="28">
        <f t="shared" si="830"/>
        <v>0</v>
      </c>
      <c r="Z1765" s="45" t="str">
        <f t="shared" si="831"/>
        <v>NA</v>
      </c>
      <c r="AA1765" s="29" t="str">
        <f t="shared" si="832"/>
        <v>N</v>
      </c>
      <c r="AB1765" s="46">
        <f t="shared" si="833"/>
        <v>0</v>
      </c>
      <c r="AC1765" s="31">
        <f t="shared" si="834"/>
        <v>0</v>
      </c>
      <c r="AD1765" s="31">
        <f t="shared" si="835"/>
        <v>0</v>
      </c>
      <c r="AE1765" s="31">
        <f t="shared" si="836"/>
        <v>0</v>
      </c>
      <c r="AF1765" s="47">
        <f t="shared" si="837"/>
        <v>0</v>
      </c>
      <c r="AG1765" s="31">
        <f t="shared" si="838"/>
        <v>0</v>
      </c>
      <c r="AH1765" s="48">
        <f t="shared" si="839"/>
        <v>0</v>
      </c>
      <c r="AI1765" s="33">
        <f t="shared" si="840"/>
        <v>0</v>
      </c>
      <c r="AJ1765" s="33">
        <f t="shared" si="841"/>
        <v>0</v>
      </c>
      <c r="AK1765" s="33">
        <f t="shared" si="842"/>
        <v>0</v>
      </c>
      <c r="AL1765" s="33">
        <f t="shared" si="843"/>
        <v>0</v>
      </c>
      <c r="AM1765" s="34">
        <f t="shared" si="844"/>
        <v>0</v>
      </c>
    </row>
    <row r="1766" spans="1:39" ht="15" customHeight="1" x14ac:dyDescent="0.3">
      <c r="A1766" s="166" t="s">
        <v>4200</v>
      </c>
      <c r="B1766" s="99">
        <v>7783</v>
      </c>
      <c r="C1766" s="99">
        <v>24678</v>
      </c>
      <c r="D1766" s="165">
        <v>45886</v>
      </c>
      <c r="E1766" s="165">
        <v>45996</v>
      </c>
      <c r="F1766" s="166">
        <v>2</v>
      </c>
      <c r="G1766" s="178">
        <v>1.38</v>
      </c>
      <c r="H1766" s="181">
        <v>0.75</v>
      </c>
      <c r="I1766" s="180">
        <v>4.5999999999999999E-2</v>
      </c>
      <c r="J1766" s="21">
        <f t="shared" si="815"/>
        <v>0.62000000000000011</v>
      </c>
      <c r="K1766" s="21" t="str">
        <f t="shared" si="816"/>
        <v>Y</v>
      </c>
      <c r="L1766" s="37" t="str">
        <f t="shared" si="817"/>
        <v>NA</v>
      </c>
      <c r="M1766" s="8" t="str">
        <f t="shared" si="818"/>
        <v>Y</v>
      </c>
      <c r="N1766" s="42">
        <f t="shared" si="819"/>
        <v>1</v>
      </c>
      <c r="O1766" s="43">
        <f t="shared" si="820"/>
        <v>200000</v>
      </c>
      <c r="P1766" s="43" t="str">
        <f t="shared" si="821"/>
        <v>NA</v>
      </c>
      <c r="Q1766" s="24">
        <f t="shared" si="822"/>
        <v>8141.018</v>
      </c>
      <c r="R1766" s="43">
        <f t="shared" si="823"/>
        <v>0</v>
      </c>
      <c r="S1766" s="24">
        <f t="shared" si="824"/>
        <v>1000000</v>
      </c>
      <c r="T1766" s="25" t="str">
        <f t="shared" si="825"/>
        <v>N</v>
      </c>
      <c r="U1766" s="44">
        <f t="shared" si="826"/>
        <v>0</v>
      </c>
      <c r="V1766" s="45">
        <f t="shared" si="827"/>
        <v>0</v>
      </c>
      <c r="W1766" s="45">
        <f t="shared" si="828"/>
        <v>0</v>
      </c>
      <c r="X1766" s="28">
        <f t="shared" si="829"/>
        <v>0</v>
      </c>
      <c r="Y1766" s="28">
        <f t="shared" si="830"/>
        <v>0</v>
      </c>
      <c r="Z1766" s="45">
        <f t="shared" si="831"/>
        <v>0</v>
      </c>
      <c r="AA1766" s="29" t="str">
        <f t="shared" si="832"/>
        <v>N</v>
      </c>
      <c r="AB1766" s="46">
        <f t="shared" si="833"/>
        <v>0</v>
      </c>
      <c r="AC1766" s="31">
        <f t="shared" si="834"/>
        <v>0</v>
      </c>
      <c r="AD1766" s="31">
        <f t="shared" si="835"/>
        <v>0</v>
      </c>
      <c r="AE1766" s="31">
        <f t="shared" si="836"/>
        <v>0</v>
      </c>
      <c r="AF1766" s="47">
        <f t="shared" si="837"/>
        <v>0</v>
      </c>
      <c r="AG1766" s="31">
        <f t="shared" si="838"/>
        <v>0</v>
      </c>
      <c r="AH1766" s="48">
        <f t="shared" si="839"/>
        <v>0</v>
      </c>
      <c r="AI1766" s="33">
        <f t="shared" si="840"/>
        <v>0</v>
      </c>
      <c r="AJ1766" s="33">
        <f t="shared" si="841"/>
        <v>0</v>
      </c>
      <c r="AK1766" s="33">
        <f t="shared" si="842"/>
        <v>0</v>
      </c>
      <c r="AL1766" s="33">
        <f t="shared" si="843"/>
        <v>0</v>
      </c>
      <c r="AM1766" s="34">
        <f t="shared" si="844"/>
        <v>0</v>
      </c>
    </row>
    <row r="1767" spans="1:39" ht="15" customHeight="1" x14ac:dyDescent="0.3">
      <c r="A1767" s="166" t="s">
        <v>4201</v>
      </c>
      <c r="B1767" s="99">
        <v>24892</v>
      </c>
      <c r="C1767" s="99">
        <v>92831</v>
      </c>
      <c r="D1767" s="165">
        <v>45356</v>
      </c>
      <c r="E1767" s="165">
        <v>45525</v>
      </c>
      <c r="F1767" s="166">
        <v>2</v>
      </c>
      <c r="G1767" s="178">
        <v>1.53</v>
      </c>
      <c r="H1767" s="181">
        <v>0.25</v>
      </c>
      <c r="I1767" s="180">
        <v>3.9199999999999999E-2</v>
      </c>
      <c r="J1767" s="21">
        <f t="shared" si="815"/>
        <v>0.47</v>
      </c>
      <c r="K1767" s="21" t="str">
        <f t="shared" si="816"/>
        <v>Y</v>
      </c>
      <c r="L1767" s="37" t="str">
        <f t="shared" si="817"/>
        <v>NA</v>
      </c>
      <c r="M1767" s="8" t="str">
        <f t="shared" si="818"/>
        <v>Y</v>
      </c>
      <c r="N1767" s="42">
        <f t="shared" si="819"/>
        <v>2</v>
      </c>
      <c r="O1767" s="43">
        <f t="shared" si="820"/>
        <v>200000</v>
      </c>
      <c r="P1767" s="43" t="str">
        <f t="shared" si="821"/>
        <v>NA</v>
      </c>
      <c r="Q1767" s="24">
        <f t="shared" si="822"/>
        <v>25867.766399999997</v>
      </c>
      <c r="R1767" s="43">
        <f t="shared" si="823"/>
        <v>0</v>
      </c>
      <c r="S1767" s="24">
        <f t="shared" si="824"/>
        <v>1000000</v>
      </c>
      <c r="T1767" s="25" t="str">
        <f t="shared" si="825"/>
        <v>N</v>
      </c>
      <c r="U1767" s="44">
        <f t="shared" si="826"/>
        <v>1</v>
      </c>
      <c r="V1767" s="45">
        <f t="shared" si="827"/>
        <v>20000</v>
      </c>
      <c r="W1767" s="45">
        <f t="shared" si="828"/>
        <v>65000</v>
      </c>
      <c r="X1767" s="28">
        <f t="shared" si="829"/>
        <v>0</v>
      </c>
      <c r="Y1767" s="28">
        <f t="shared" si="830"/>
        <v>26881.782842879995</v>
      </c>
      <c r="Z1767" s="45">
        <f t="shared" si="831"/>
        <v>0</v>
      </c>
      <c r="AA1767" s="29" t="str">
        <f t="shared" si="832"/>
        <v>N</v>
      </c>
      <c r="AB1767" s="46">
        <f t="shared" si="833"/>
        <v>0</v>
      </c>
      <c r="AC1767" s="31">
        <f t="shared" si="834"/>
        <v>0</v>
      </c>
      <c r="AD1767" s="31">
        <f t="shared" si="835"/>
        <v>0</v>
      </c>
      <c r="AE1767" s="31">
        <f t="shared" si="836"/>
        <v>0</v>
      </c>
      <c r="AF1767" s="47">
        <f t="shared" si="837"/>
        <v>0</v>
      </c>
      <c r="AG1767" s="31">
        <f t="shared" si="838"/>
        <v>0</v>
      </c>
      <c r="AH1767" s="48">
        <f t="shared" si="839"/>
        <v>0</v>
      </c>
      <c r="AI1767" s="33">
        <f t="shared" si="840"/>
        <v>0</v>
      </c>
      <c r="AJ1767" s="33">
        <f t="shared" si="841"/>
        <v>0</v>
      </c>
      <c r="AK1767" s="33">
        <f t="shared" si="842"/>
        <v>0</v>
      </c>
      <c r="AL1767" s="33">
        <f t="shared" si="843"/>
        <v>0</v>
      </c>
      <c r="AM1767" s="34">
        <f t="shared" si="844"/>
        <v>26881.782842879995</v>
      </c>
    </row>
    <row r="1768" spans="1:39" ht="15" customHeight="1" x14ac:dyDescent="0.3">
      <c r="A1768" s="166" t="s">
        <v>4202</v>
      </c>
      <c r="B1768" s="99">
        <v>24435</v>
      </c>
      <c r="C1768" s="99">
        <v>98218</v>
      </c>
      <c r="D1768" s="165">
        <v>45125</v>
      </c>
      <c r="E1768" s="165">
        <v>45312</v>
      </c>
      <c r="F1768" s="166">
        <v>2</v>
      </c>
      <c r="G1768" s="178">
        <v>0.52</v>
      </c>
      <c r="H1768" s="181">
        <v>0.25</v>
      </c>
      <c r="I1768" s="180">
        <v>1.55E-2</v>
      </c>
      <c r="J1768" s="21">
        <f t="shared" si="815"/>
        <v>1.48</v>
      </c>
      <c r="K1768" s="21" t="str">
        <f t="shared" si="816"/>
        <v>Y</v>
      </c>
      <c r="L1768" s="37" t="str">
        <f t="shared" si="817"/>
        <v>NA</v>
      </c>
      <c r="M1768" s="8" t="str">
        <f t="shared" si="818"/>
        <v>Y</v>
      </c>
      <c r="N1768" s="42">
        <f t="shared" si="819"/>
        <v>6</v>
      </c>
      <c r="O1768" s="43">
        <f t="shared" si="820"/>
        <v>200000</v>
      </c>
      <c r="P1768" s="43" t="str">
        <f t="shared" si="821"/>
        <v>NA</v>
      </c>
      <c r="Q1768" s="24">
        <f t="shared" si="822"/>
        <v>24813.7425</v>
      </c>
      <c r="R1768" s="43">
        <f t="shared" si="823"/>
        <v>0</v>
      </c>
      <c r="S1768" s="24">
        <f t="shared" si="824"/>
        <v>1000000</v>
      </c>
      <c r="T1768" s="25" t="str">
        <f t="shared" si="825"/>
        <v>Y</v>
      </c>
      <c r="U1768" s="44">
        <f t="shared" si="826"/>
        <v>5</v>
      </c>
      <c r="V1768" s="45">
        <f t="shared" si="827"/>
        <v>200000</v>
      </c>
      <c r="W1768" s="45">
        <f t="shared" si="828"/>
        <v>1000000</v>
      </c>
      <c r="X1768" s="28">
        <f t="shared" si="829"/>
        <v>25198.355508750003</v>
      </c>
      <c r="Y1768" s="28">
        <f t="shared" si="830"/>
        <v>0</v>
      </c>
      <c r="Z1768" s="45" t="str">
        <f t="shared" si="831"/>
        <v>NA</v>
      </c>
      <c r="AA1768" s="29" t="str">
        <f t="shared" si="832"/>
        <v>N</v>
      </c>
      <c r="AB1768" s="46">
        <f t="shared" si="833"/>
        <v>4</v>
      </c>
      <c r="AC1768" s="31">
        <f t="shared" si="834"/>
        <v>20000</v>
      </c>
      <c r="AD1768" s="31">
        <f t="shared" si="835"/>
        <v>65000</v>
      </c>
      <c r="AE1768" s="31">
        <f t="shared" si="836"/>
        <v>20000</v>
      </c>
      <c r="AF1768" s="47">
        <f t="shared" si="837"/>
        <v>5588.9300191356306</v>
      </c>
      <c r="AG1768" s="31">
        <f t="shared" si="838"/>
        <v>0</v>
      </c>
      <c r="AH1768" s="48">
        <f t="shared" si="839"/>
        <v>3</v>
      </c>
      <c r="AI1768" s="33">
        <f t="shared" si="840"/>
        <v>20000</v>
      </c>
      <c r="AJ1768" s="33">
        <f t="shared" si="841"/>
        <v>65000</v>
      </c>
      <c r="AK1768" s="33">
        <f t="shared" si="842"/>
        <v>0</v>
      </c>
      <c r="AL1768" s="33">
        <f t="shared" si="843"/>
        <v>25985.558434432234</v>
      </c>
      <c r="AM1768" s="34">
        <f t="shared" si="844"/>
        <v>31574.488453567865</v>
      </c>
    </row>
    <row r="1769" spans="1:39" ht="15" customHeight="1" x14ac:dyDescent="0.3">
      <c r="A1769" s="166" t="s">
        <v>4203</v>
      </c>
      <c r="B1769" s="99">
        <v>9496</v>
      </c>
      <c r="C1769" s="99">
        <v>52987</v>
      </c>
      <c r="D1769" s="165">
        <v>45612</v>
      </c>
      <c r="E1769" s="165">
        <v>45809</v>
      </c>
      <c r="F1769" s="166">
        <v>2</v>
      </c>
      <c r="G1769" s="178">
        <v>0.11</v>
      </c>
      <c r="H1769" s="181">
        <v>1</v>
      </c>
      <c r="I1769" s="180">
        <v>2.7300000000000001E-2</v>
      </c>
      <c r="J1769" s="21">
        <f t="shared" si="815"/>
        <v>1.89</v>
      </c>
      <c r="K1769" s="21" t="str">
        <f t="shared" si="816"/>
        <v>Y</v>
      </c>
      <c r="L1769" s="37" t="str">
        <f t="shared" si="817"/>
        <v>NA</v>
      </c>
      <c r="M1769" s="8" t="str">
        <f t="shared" si="818"/>
        <v>Y</v>
      </c>
      <c r="N1769" s="42">
        <f t="shared" si="819"/>
        <v>2</v>
      </c>
      <c r="O1769" s="43">
        <f t="shared" si="820"/>
        <v>200000</v>
      </c>
      <c r="P1769" s="43" t="str">
        <f t="shared" si="821"/>
        <v>NA</v>
      </c>
      <c r="Q1769" s="24">
        <f t="shared" si="822"/>
        <v>9755.2408000000014</v>
      </c>
      <c r="R1769" s="43">
        <f t="shared" si="823"/>
        <v>0</v>
      </c>
      <c r="S1769" s="24">
        <f t="shared" si="824"/>
        <v>1000000</v>
      </c>
      <c r="T1769" s="25" t="str">
        <f t="shared" si="825"/>
        <v>Y</v>
      </c>
      <c r="U1769" s="44">
        <f t="shared" si="826"/>
        <v>1</v>
      </c>
      <c r="V1769" s="45">
        <f t="shared" si="827"/>
        <v>200000</v>
      </c>
      <c r="W1769" s="45">
        <f t="shared" si="828"/>
        <v>1000000</v>
      </c>
      <c r="X1769" s="28">
        <f t="shared" si="829"/>
        <v>10021.558873840002</v>
      </c>
      <c r="Y1769" s="28">
        <f t="shared" si="830"/>
        <v>0</v>
      </c>
      <c r="Z1769" s="45" t="str">
        <f t="shared" si="831"/>
        <v>NA</v>
      </c>
      <c r="AA1769" s="29" t="str">
        <f t="shared" si="832"/>
        <v>N</v>
      </c>
      <c r="AB1769" s="46">
        <f t="shared" si="833"/>
        <v>0</v>
      </c>
      <c r="AC1769" s="31">
        <f t="shared" si="834"/>
        <v>0</v>
      </c>
      <c r="AD1769" s="31">
        <f t="shared" si="835"/>
        <v>0</v>
      </c>
      <c r="AE1769" s="31">
        <f t="shared" si="836"/>
        <v>0</v>
      </c>
      <c r="AF1769" s="47">
        <f t="shared" si="837"/>
        <v>0</v>
      </c>
      <c r="AG1769" s="31">
        <f t="shared" si="838"/>
        <v>0</v>
      </c>
      <c r="AH1769" s="48">
        <f t="shared" si="839"/>
        <v>0</v>
      </c>
      <c r="AI1769" s="33">
        <f t="shared" si="840"/>
        <v>0</v>
      </c>
      <c r="AJ1769" s="33">
        <f t="shared" si="841"/>
        <v>0</v>
      </c>
      <c r="AK1769" s="33">
        <f t="shared" si="842"/>
        <v>0</v>
      </c>
      <c r="AL1769" s="33">
        <f t="shared" si="843"/>
        <v>0</v>
      </c>
      <c r="AM1769" s="34">
        <f t="shared" si="844"/>
        <v>0</v>
      </c>
    </row>
    <row r="1770" spans="1:39" ht="15" customHeight="1" x14ac:dyDescent="0.3">
      <c r="A1770" s="166" t="s">
        <v>4204</v>
      </c>
      <c r="B1770" s="99">
        <v>12540</v>
      </c>
      <c r="C1770" s="99">
        <v>88110</v>
      </c>
      <c r="D1770" s="165">
        <v>45060</v>
      </c>
      <c r="E1770" s="165">
        <v>45271</v>
      </c>
      <c r="F1770" s="166">
        <v>2</v>
      </c>
      <c r="G1770" s="178">
        <v>0.85</v>
      </c>
      <c r="H1770" s="181">
        <v>0.25</v>
      </c>
      <c r="I1770" s="180">
        <v>4.5499999999999999E-2</v>
      </c>
      <c r="J1770" s="21">
        <f t="shared" si="815"/>
        <v>1.1499999999999999</v>
      </c>
      <c r="K1770" s="21" t="str">
        <f t="shared" si="816"/>
        <v>Y</v>
      </c>
      <c r="L1770" s="37" t="str">
        <f t="shared" si="817"/>
        <v>NA</v>
      </c>
      <c r="M1770" s="8" t="str">
        <f t="shared" si="818"/>
        <v>Y</v>
      </c>
      <c r="N1770" s="42">
        <f t="shared" si="819"/>
        <v>5</v>
      </c>
      <c r="O1770" s="43">
        <f t="shared" si="820"/>
        <v>200000</v>
      </c>
      <c r="P1770" s="43" t="str">
        <f t="shared" si="821"/>
        <v>NA</v>
      </c>
      <c r="Q1770" s="24">
        <f t="shared" si="822"/>
        <v>13110.570000000002</v>
      </c>
      <c r="R1770" s="43">
        <f t="shared" si="823"/>
        <v>0</v>
      </c>
      <c r="S1770" s="24">
        <f t="shared" si="824"/>
        <v>1000000</v>
      </c>
      <c r="T1770" s="25" t="str">
        <f t="shared" si="825"/>
        <v>Y</v>
      </c>
      <c r="U1770" s="44">
        <f t="shared" si="826"/>
        <v>4</v>
      </c>
      <c r="V1770" s="45">
        <f t="shared" si="827"/>
        <v>200000</v>
      </c>
      <c r="W1770" s="45">
        <f t="shared" si="828"/>
        <v>1000000</v>
      </c>
      <c r="X1770" s="28">
        <f t="shared" si="829"/>
        <v>13707.100935000002</v>
      </c>
      <c r="Y1770" s="28">
        <f t="shared" si="830"/>
        <v>0</v>
      </c>
      <c r="Z1770" s="45" t="str">
        <f t="shared" si="831"/>
        <v>NA</v>
      </c>
      <c r="AA1770" s="29" t="str">
        <f t="shared" si="832"/>
        <v>N</v>
      </c>
      <c r="AB1770" s="46">
        <f t="shared" si="833"/>
        <v>3</v>
      </c>
      <c r="AC1770" s="31">
        <f t="shared" si="834"/>
        <v>20000</v>
      </c>
      <c r="AD1770" s="31">
        <f t="shared" si="835"/>
        <v>65000</v>
      </c>
      <c r="AE1770" s="31">
        <f t="shared" si="836"/>
        <v>14330.774027542504</v>
      </c>
      <c r="AF1770" s="47">
        <f t="shared" si="837"/>
        <v>0</v>
      </c>
      <c r="AG1770" s="31">
        <f t="shared" si="838"/>
        <v>0</v>
      </c>
      <c r="AH1770" s="48">
        <f t="shared" si="839"/>
        <v>2</v>
      </c>
      <c r="AI1770" s="33">
        <f t="shared" si="840"/>
        <v>20000</v>
      </c>
      <c r="AJ1770" s="33">
        <f t="shared" si="841"/>
        <v>65000</v>
      </c>
      <c r="AK1770" s="33">
        <f t="shared" si="842"/>
        <v>0</v>
      </c>
      <c r="AL1770" s="33">
        <f t="shared" si="843"/>
        <v>14982.824245795689</v>
      </c>
      <c r="AM1770" s="34">
        <f t="shared" si="844"/>
        <v>14982.824245795689</v>
      </c>
    </row>
    <row r="1771" spans="1:39" ht="15" customHeight="1" x14ac:dyDescent="0.3">
      <c r="A1771" s="166" t="s">
        <v>4205</v>
      </c>
      <c r="B1771" s="99">
        <v>15258</v>
      </c>
      <c r="C1771" s="99">
        <v>100723</v>
      </c>
      <c r="D1771" s="165">
        <v>45325</v>
      </c>
      <c r="E1771" s="165">
        <v>45648</v>
      </c>
      <c r="F1771" s="166">
        <v>4</v>
      </c>
      <c r="G1771" s="178">
        <v>2.87</v>
      </c>
      <c r="H1771" s="181">
        <v>1</v>
      </c>
      <c r="I1771" s="180">
        <v>3.5299999999999998E-2</v>
      </c>
      <c r="J1771" s="21">
        <f t="shared" si="815"/>
        <v>1.1299999999999999</v>
      </c>
      <c r="K1771" s="21" t="str">
        <f t="shared" si="816"/>
        <v>Y</v>
      </c>
      <c r="L1771" s="37" t="str">
        <f t="shared" si="817"/>
        <v>NA</v>
      </c>
      <c r="M1771" s="8" t="str">
        <f t="shared" si="818"/>
        <v>Y</v>
      </c>
      <c r="N1771" s="42">
        <f t="shared" si="819"/>
        <v>2</v>
      </c>
      <c r="O1771" s="43">
        <f t="shared" si="820"/>
        <v>200000</v>
      </c>
      <c r="P1771" s="43" t="str">
        <f t="shared" si="821"/>
        <v>NA</v>
      </c>
      <c r="Q1771" s="24">
        <f t="shared" si="822"/>
        <v>15796.607399999999</v>
      </c>
      <c r="R1771" s="43">
        <f t="shared" si="823"/>
        <v>0</v>
      </c>
      <c r="S1771" s="24">
        <f t="shared" si="824"/>
        <v>1000000</v>
      </c>
      <c r="T1771" s="25" t="str">
        <f t="shared" si="825"/>
        <v>Y</v>
      </c>
      <c r="U1771" s="44">
        <f t="shared" si="826"/>
        <v>1</v>
      </c>
      <c r="V1771" s="45">
        <f t="shared" si="827"/>
        <v>200000</v>
      </c>
      <c r="W1771" s="45">
        <f t="shared" si="828"/>
        <v>1000000</v>
      </c>
      <c r="X1771" s="28">
        <f t="shared" si="829"/>
        <v>16354.227641219997</v>
      </c>
      <c r="Y1771" s="28">
        <f t="shared" si="830"/>
        <v>0</v>
      </c>
      <c r="Z1771" s="45" t="str">
        <f t="shared" si="831"/>
        <v>NA</v>
      </c>
      <c r="AA1771" s="29" t="str">
        <f t="shared" si="832"/>
        <v>N</v>
      </c>
      <c r="AB1771" s="46">
        <f t="shared" si="833"/>
        <v>0</v>
      </c>
      <c r="AC1771" s="31">
        <f t="shared" si="834"/>
        <v>0</v>
      </c>
      <c r="AD1771" s="31">
        <f t="shared" si="835"/>
        <v>0</v>
      </c>
      <c r="AE1771" s="31">
        <f t="shared" si="836"/>
        <v>0</v>
      </c>
      <c r="AF1771" s="47">
        <f t="shared" si="837"/>
        <v>0</v>
      </c>
      <c r="AG1771" s="31">
        <f t="shared" si="838"/>
        <v>0</v>
      </c>
      <c r="AH1771" s="48">
        <f t="shared" si="839"/>
        <v>0</v>
      </c>
      <c r="AI1771" s="33">
        <f t="shared" si="840"/>
        <v>0</v>
      </c>
      <c r="AJ1771" s="33">
        <f t="shared" si="841"/>
        <v>0</v>
      </c>
      <c r="AK1771" s="33">
        <f t="shared" si="842"/>
        <v>0</v>
      </c>
      <c r="AL1771" s="33">
        <f t="shared" si="843"/>
        <v>0</v>
      </c>
      <c r="AM1771" s="34">
        <f t="shared" si="844"/>
        <v>0</v>
      </c>
    </row>
    <row r="1772" spans="1:39" ht="15" customHeight="1" x14ac:dyDescent="0.3">
      <c r="A1772" s="166" t="s">
        <v>4206</v>
      </c>
      <c r="B1772" s="99">
        <v>15642</v>
      </c>
      <c r="C1772" s="99">
        <v>48169</v>
      </c>
      <c r="D1772" s="165">
        <v>44563</v>
      </c>
      <c r="E1772" s="165">
        <v>44909</v>
      </c>
      <c r="F1772" s="166">
        <v>4</v>
      </c>
      <c r="G1772" s="178">
        <v>3.34</v>
      </c>
      <c r="H1772" s="181">
        <v>0.75</v>
      </c>
      <c r="I1772" s="180">
        <v>2.12E-2</v>
      </c>
      <c r="J1772" s="21">
        <f t="shared" si="815"/>
        <v>0.66000000000000014</v>
      </c>
      <c r="K1772" s="21" t="str">
        <f t="shared" si="816"/>
        <v>Y</v>
      </c>
      <c r="L1772" s="37" t="str">
        <f t="shared" si="817"/>
        <v>NA</v>
      </c>
      <c r="M1772" s="8" t="str">
        <f t="shared" si="818"/>
        <v>Y</v>
      </c>
      <c r="N1772" s="42">
        <f t="shared" si="819"/>
        <v>1</v>
      </c>
      <c r="O1772" s="43">
        <f t="shared" si="820"/>
        <v>200000</v>
      </c>
      <c r="P1772" s="43" t="str">
        <f t="shared" si="821"/>
        <v>NA</v>
      </c>
      <c r="Q1772" s="24">
        <f t="shared" si="822"/>
        <v>15973.610400000001</v>
      </c>
      <c r="R1772" s="43">
        <f t="shared" si="823"/>
        <v>0</v>
      </c>
      <c r="S1772" s="24">
        <f t="shared" si="824"/>
        <v>1000000</v>
      </c>
      <c r="T1772" s="25" t="str">
        <f t="shared" si="825"/>
        <v>N</v>
      </c>
      <c r="U1772" s="44">
        <f t="shared" si="826"/>
        <v>0</v>
      </c>
      <c r="V1772" s="45">
        <f t="shared" si="827"/>
        <v>0</v>
      </c>
      <c r="W1772" s="45">
        <f t="shared" si="828"/>
        <v>0</v>
      </c>
      <c r="X1772" s="28">
        <f t="shared" si="829"/>
        <v>0</v>
      </c>
      <c r="Y1772" s="28">
        <f t="shared" si="830"/>
        <v>0</v>
      </c>
      <c r="Z1772" s="45">
        <f t="shared" si="831"/>
        <v>0</v>
      </c>
      <c r="AA1772" s="29" t="str">
        <f t="shared" si="832"/>
        <v>N</v>
      </c>
      <c r="AB1772" s="46">
        <f t="shared" si="833"/>
        <v>0</v>
      </c>
      <c r="AC1772" s="31">
        <f t="shared" si="834"/>
        <v>0</v>
      </c>
      <c r="AD1772" s="31">
        <f t="shared" si="835"/>
        <v>0</v>
      </c>
      <c r="AE1772" s="31">
        <f t="shared" si="836"/>
        <v>0</v>
      </c>
      <c r="AF1772" s="47">
        <f t="shared" si="837"/>
        <v>0</v>
      </c>
      <c r="AG1772" s="31">
        <f t="shared" si="838"/>
        <v>0</v>
      </c>
      <c r="AH1772" s="48">
        <f t="shared" si="839"/>
        <v>0</v>
      </c>
      <c r="AI1772" s="33">
        <f t="shared" si="840"/>
        <v>0</v>
      </c>
      <c r="AJ1772" s="33">
        <f t="shared" si="841"/>
        <v>0</v>
      </c>
      <c r="AK1772" s="33">
        <f t="shared" si="842"/>
        <v>0</v>
      </c>
      <c r="AL1772" s="33">
        <f t="shared" si="843"/>
        <v>0</v>
      </c>
      <c r="AM1772" s="34">
        <f t="shared" si="844"/>
        <v>0</v>
      </c>
    </row>
    <row r="1773" spans="1:39" ht="15" customHeight="1" x14ac:dyDescent="0.3">
      <c r="A1773" s="166" t="s">
        <v>4207</v>
      </c>
      <c r="B1773" s="99">
        <v>19276</v>
      </c>
      <c r="C1773" s="99">
        <v>106460</v>
      </c>
      <c r="D1773" s="165">
        <v>45384</v>
      </c>
      <c r="E1773" s="165">
        <v>45682</v>
      </c>
      <c r="F1773" s="166">
        <v>2</v>
      </c>
      <c r="G1773" s="178">
        <v>0.85</v>
      </c>
      <c r="H1773" s="181">
        <v>0.75</v>
      </c>
      <c r="I1773" s="180">
        <v>6.7199999999999996E-2</v>
      </c>
      <c r="J1773" s="21">
        <f t="shared" si="815"/>
        <v>1.1499999999999999</v>
      </c>
      <c r="K1773" s="21" t="str">
        <f t="shared" si="816"/>
        <v>Y</v>
      </c>
      <c r="L1773" s="37" t="str">
        <f t="shared" si="817"/>
        <v>NA</v>
      </c>
      <c r="M1773" s="8" t="str">
        <f t="shared" si="818"/>
        <v>Y</v>
      </c>
      <c r="N1773" s="42">
        <f t="shared" si="819"/>
        <v>2</v>
      </c>
      <c r="O1773" s="43">
        <f t="shared" si="820"/>
        <v>200000</v>
      </c>
      <c r="P1773" s="43" t="str">
        <f t="shared" si="821"/>
        <v>NA</v>
      </c>
      <c r="Q1773" s="24">
        <f t="shared" si="822"/>
        <v>20571.3472</v>
      </c>
      <c r="R1773" s="43">
        <f t="shared" si="823"/>
        <v>0</v>
      </c>
      <c r="S1773" s="24">
        <f t="shared" si="824"/>
        <v>1000000</v>
      </c>
      <c r="T1773" s="25" t="str">
        <f t="shared" si="825"/>
        <v>Y</v>
      </c>
      <c r="U1773" s="44">
        <f t="shared" si="826"/>
        <v>1</v>
      </c>
      <c r="V1773" s="45">
        <f t="shared" si="827"/>
        <v>200000</v>
      </c>
      <c r="W1773" s="45">
        <f t="shared" si="828"/>
        <v>1000000</v>
      </c>
      <c r="X1773" s="28">
        <f t="shared" si="829"/>
        <v>21953.74173184</v>
      </c>
      <c r="Y1773" s="28">
        <f t="shared" si="830"/>
        <v>0</v>
      </c>
      <c r="Z1773" s="45" t="str">
        <f t="shared" si="831"/>
        <v>NA</v>
      </c>
      <c r="AA1773" s="29" t="str">
        <f t="shared" si="832"/>
        <v>N</v>
      </c>
      <c r="AB1773" s="46">
        <f t="shared" si="833"/>
        <v>0</v>
      </c>
      <c r="AC1773" s="31">
        <f t="shared" si="834"/>
        <v>0</v>
      </c>
      <c r="AD1773" s="31">
        <f t="shared" si="835"/>
        <v>0</v>
      </c>
      <c r="AE1773" s="31">
        <f t="shared" si="836"/>
        <v>0</v>
      </c>
      <c r="AF1773" s="47">
        <f t="shared" si="837"/>
        <v>0</v>
      </c>
      <c r="AG1773" s="31">
        <f t="shared" si="838"/>
        <v>0</v>
      </c>
      <c r="AH1773" s="48">
        <f t="shared" si="839"/>
        <v>0</v>
      </c>
      <c r="AI1773" s="33">
        <f t="shared" si="840"/>
        <v>0</v>
      </c>
      <c r="AJ1773" s="33">
        <f t="shared" si="841"/>
        <v>0</v>
      </c>
      <c r="AK1773" s="33">
        <f t="shared" si="842"/>
        <v>0</v>
      </c>
      <c r="AL1773" s="33">
        <f t="shared" si="843"/>
        <v>0</v>
      </c>
      <c r="AM1773" s="34">
        <f t="shared" si="844"/>
        <v>0</v>
      </c>
    </row>
    <row r="1774" spans="1:39" ht="15" customHeight="1" x14ac:dyDescent="0.3">
      <c r="A1774" s="166" t="s">
        <v>4208</v>
      </c>
      <c r="B1774" s="99">
        <v>10509</v>
      </c>
      <c r="C1774" s="99">
        <v>30520</v>
      </c>
      <c r="D1774" s="165">
        <v>45159</v>
      </c>
      <c r="E1774" s="165">
        <v>45513</v>
      </c>
      <c r="F1774" s="166">
        <v>2</v>
      </c>
      <c r="G1774" s="178">
        <v>1.1100000000000001</v>
      </c>
      <c r="H1774" s="181">
        <v>0.5</v>
      </c>
      <c r="I1774" s="180">
        <v>7.8399999999999997E-2</v>
      </c>
      <c r="J1774" s="21">
        <f t="shared" si="815"/>
        <v>0.8899999999999999</v>
      </c>
      <c r="K1774" s="21" t="str">
        <f t="shared" si="816"/>
        <v>Y</v>
      </c>
      <c r="L1774" s="37" t="str">
        <f t="shared" si="817"/>
        <v>NA</v>
      </c>
      <c r="M1774" s="8" t="str">
        <f t="shared" si="818"/>
        <v>Y</v>
      </c>
      <c r="N1774" s="42">
        <f t="shared" si="819"/>
        <v>2</v>
      </c>
      <c r="O1774" s="43">
        <f t="shared" si="820"/>
        <v>200000</v>
      </c>
      <c r="P1774" s="43" t="str">
        <f t="shared" si="821"/>
        <v>NA</v>
      </c>
      <c r="Q1774" s="24">
        <f t="shared" si="822"/>
        <v>11332.9056</v>
      </c>
      <c r="R1774" s="43">
        <f t="shared" si="823"/>
        <v>0</v>
      </c>
      <c r="S1774" s="24">
        <f t="shared" si="824"/>
        <v>1000000</v>
      </c>
      <c r="T1774" s="25" t="str">
        <f t="shared" si="825"/>
        <v>N</v>
      </c>
      <c r="U1774" s="44">
        <f t="shared" si="826"/>
        <v>1</v>
      </c>
      <c r="V1774" s="45">
        <f t="shared" si="827"/>
        <v>20000</v>
      </c>
      <c r="W1774" s="45">
        <f t="shared" si="828"/>
        <v>65000</v>
      </c>
      <c r="X1774" s="28">
        <f t="shared" si="829"/>
        <v>12221.405399040001</v>
      </c>
      <c r="Y1774" s="28">
        <f t="shared" si="830"/>
        <v>0</v>
      </c>
      <c r="Z1774" s="45">
        <f t="shared" si="831"/>
        <v>10925.689000960001</v>
      </c>
      <c r="AA1774" s="29" t="str">
        <f t="shared" si="832"/>
        <v>N</v>
      </c>
      <c r="AB1774" s="46">
        <f t="shared" si="833"/>
        <v>0</v>
      </c>
      <c r="AC1774" s="31">
        <f t="shared" si="834"/>
        <v>0</v>
      </c>
      <c r="AD1774" s="31">
        <f t="shared" si="835"/>
        <v>0</v>
      </c>
      <c r="AE1774" s="31">
        <f t="shared" si="836"/>
        <v>0</v>
      </c>
      <c r="AF1774" s="47">
        <f t="shared" si="837"/>
        <v>0</v>
      </c>
      <c r="AG1774" s="31">
        <f t="shared" si="838"/>
        <v>0</v>
      </c>
      <c r="AH1774" s="48">
        <f t="shared" si="839"/>
        <v>0</v>
      </c>
      <c r="AI1774" s="33">
        <f t="shared" si="840"/>
        <v>0</v>
      </c>
      <c r="AJ1774" s="33">
        <f t="shared" si="841"/>
        <v>0</v>
      </c>
      <c r="AK1774" s="33">
        <f t="shared" si="842"/>
        <v>0</v>
      </c>
      <c r="AL1774" s="33">
        <f t="shared" si="843"/>
        <v>0</v>
      </c>
      <c r="AM1774" s="34">
        <f t="shared" si="844"/>
        <v>0</v>
      </c>
    </row>
    <row r="1775" spans="1:39" ht="15" customHeight="1" x14ac:dyDescent="0.3">
      <c r="A1775" s="166" t="s">
        <v>4209</v>
      </c>
      <c r="B1775" s="99">
        <v>9839</v>
      </c>
      <c r="C1775" s="99">
        <v>50807</v>
      </c>
      <c r="D1775" s="165">
        <v>45994</v>
      </c>
      <c r="E1775" s="165">
        <v>46098</v>
      </c>
      <c r="F1775" s="166">
        <v>4</v>
      </c>
      <c r="G1775" s="178">
        <v>0.87</v>
      </c>
      <c r="H1775" s="181">
        <v>0.5</v>
      </c>
      <c r="I1775" s="180">
        <v>6.8199999999999997E-2</v>
      </c>
      <c r="J1775" s="21">
        <f t="shared" si="815"/>
        <v>3.13</v>
      </c>
      <c r="K1775" s="21" t="str">
        <f t="shared" si="816"/>
        <v>Y</v>
      </c>
      <c r="L1775" s="37" t="str">
        <f t="shared" si="817"/>
        <v>NA</v>
      </c>
      <c r="M1775" s="8" t="str">
        <f t="shared" si="818"/>
        <v>Y</v>
      </c>
      <c r="N1775" s="42">
        <f t="shared" si="819"/>
        <v>7</v>
      </c>
      <c r="O1775" s="43">
        <f t="shared" si="820"/>
        <v>200000</v>
      </c>
      <c r="P1775" s="43" t="str">
        <f t="shared" si="821"/>
        <v>NA</v>
      </c>
      <c r="Q1775" s="24">
        <f t="shared" si="822"/>
        <v>10510.0198</v>
      </c>
      <c r="R1775" s="43">
        <f t="shared" si="823"/>
        <v>0</v>
      </c>
      <c r="S1775" s="24">
        <f t="shared" si="824"/>
        <v>1000000</v>
      </c>
      <c r="T1775" s="25" t="str">
        <f t="shared" si="825"/>
        <v>Y</v>
      </c>
      <c r="U1775" s="44">
        <f t="shared" si="826"/>
        <v>6</v>
      </c>
      <c r="V1775" s="45">
        <f t="shared" si="827"/>
        <v>200000</v>
      </c>
      <c r="W1775" s="45">
        <f t="shared" si="828"/>
        <v>1000000</v>
      </c>
      <c r="X1775" s="28">
        <f t="shared" si="829"/>
        <v>11226.80315036</v>
      </c>
      <c r="Y1775" s="28">
        <f t="shared" si="830"/>
        <v>0</v>
      </c>
      <c r="Z1775" s="45" t="str">
        <f t="shared" si="831"/>
        <v>NA</v>
      </c>
      <c r="AA1775" s="29" t="str">
        <f t="shared" si="832"/>
        <v>Y</v>
      </c>
      <c r="AB1775" s="46">
        <f t="shared" si="833"/>
        <v>5</v>
      </c>
      <c r="AC1775" s="31">
        <f t="shared" si="834"/>
        <v>200000</v>
      </c>
      <c r="AD1775" s="31">
        <f t="shared" si="835"/>
        <v>1000000</v>
      </c>
      <c r="AE1775" s="31">
        <f t="shared" si="836"/>
        <v>11992.471125214552</v>
      </c>
      <c r="AF1775" s="47">
        <f t="shared" si="837"/>
        <v>0</v>
      </c>
      <c r="AG1775" s="31" t="str">
        <f t="shared" si="838"/>
        <v>NA</v>
      </c>
      <c r="AH1775" s="48">
        <f t="shared" si="839"/>
        <v>4</v>
      </c>
      <c r="AI1775" s="33">
        <f t="shared" si="840"/>
        <v>20000</v>
      </c>
      <c r="AJ1775" s="33">
        <f t="shared" si="841"/>
        <v>65000</v>
      </c>
      <c r="AK1775" s="33">
        <f t="shared" si="842"/>
        <v>12810.357655954185</v>
      </c>
      <c r="AL1775" s="33">
        <f t="shared" si="843"/>
        <v>0</v>
      </c>
      <c r="AM1775" s="34">
        <f t="shared" si="844"/>
        <v>0</v>
      </c>
    </row>
    <row r="1776" spans="1:39" ht="15" customHeight="1" x14ac:dyDescent="0.3">
      <c r="A1776" s="166" t="s">
        <v>4210</v>
      </c>
      <c r="B1776" s="99">
        <v>21191</v>
      </c>
      <c r="C1776" s="99">
        <v>92002</v>
      </c>
      <c r="D1776" s="165">
        <v>44659</v>
      </c>
      <c r="E1776" s="165">
        <v>44977</v>
      </c>
      <c r="F1776" s="166">
        <v>4</v>
      </c>
      <c r="G1776" s="178">
        <v>2.76</v>
      </c>
      <c r="H1776" s="181">
        <v>0.75</v>
      </c>
      <c r="I1776" s="180">
        <v>7.5499999999999998E-2</v>
      </c>
      <c r="J1776" s="21">
        <f t="shared" si="815"/>
        <v>1.2400000000000002</v>
      </c>
      <c r="K1776" s="21" t="str">
        <f t="shared" si="816"/>
        <v>Y</v>
      </c>
      <c r="L1776" s="37" t="str">
        <f t="shared" si="817"/>
        <v>NA</v>
      </c>
      <c r="M1776" s="8" t="str">
        <f t="shared" si="818"/>
        <v>Y</v>
      </c>
      <c r="N1776" s="42">
        <f t="shared" si="819"/>
        <v>2</v>
      </c>
      <c r="O1776" s="43">
        <f t="shared" si="820"/>
        <v>200000</v>
      </c>
      <c r="P1776" s="43" t="str">
        <f t="shared" si="821"/>
        <v>NA</v>
      </c>
      <c r="Q1776" s="24">
        <f t="shared" si="822"/>
        <v>22790.920499999997</v>
      </c>
      <c r="R1776" s="43">
        <f t="shared" si="823"/>
        <v>0</v>
      </c>
      <c r="S1776" s="24">
        <f t="shared" si="824"/>
        <v>1000000</v>
      </c>
      <c r="T1776" s="25" t="str">
        <f t="shared" si="825"/>
        <v>Y</v>
      </c>
      <c r="U1776" s="44">
        <f t="shared" si="826"/>
        <v>1</v>
      </c>
      <c r="V1776" s="45">
        <f t="shared" si="827"/>
        <v>200000</v>
      </c>
      <c r="W1776" s="45">
        <f t="shared" si="828"/>
        <v>1000000</v>
      </c>
      <c r="X1776" s="28">
        <f t="shared" si="829"/>
        <v>24511.634997749996</v>
      </c>
      <c r="Y1776" s="28">
        <f t="shared" si="830"/>
        <v>0</v>
      </c>
      <c r="Z1776" s="45" t="str">
        <f t="shared" si="831"/>
        <v>NA</v>
      </c>
      <c r="AA1776" s="29" t="str">
        <f t="shared" si="832"/>
        <v>N</v>
      </c>
      <c r="AB1776" s="46">
        <f t="shared" si="833"/>
        <v>0</v>
      </c>
      <c r="AC1776" s="31">
        <f t="shared" si="834"/>
        <v>0</v>
      </c>
      <c r="AD1776" s="31">
        <f t="shared" si="835"/>
        <v>0</v>
      </c>
      <c r="AE1776" s="31">
        <f t="shared" si="836"/>
        <v>0</v>
      </c>
      <c r="AF1776" s="47">
        <f t="shared" si="837"/>
        <v>0</v>
      </c>
      <c r="AG1776" s="31">
        <f t="shared" si="838"/>
        <v>0</v>
      </c>
      <c r="AH1776" s="48">
        <f t="shared" si="839"/>
        <v>0</v>
      </c>
      <c r="AI1776" s="33">
        <f t="shared" si="840"/>
        <v>0</v>
      </c>
      <c r="AJ1776" s="33">
        <f t="shared" si="841"/>
        <v>0</v>
      </c>
      <c r="AK1776" s="33">
        <f t="shared" si="842"/>
        <v>0</v>
      </c>
      <c r="AL1776" s="33">
        <f t="shared" si="843"/>
        <v>0</v>
      </c>
      <c r="AM1776" s="34">
        <f t="shared" si="844"/>
        <v>0</v>
      </c>
    </row>
    <row r="1777" spans="1:39" ht="15" customHeight="1" x14ac:dyDescent="0.3">
      <c r="A1777" s="166" t="s">
        <v>4211</v>
      </c>
      <c r="B1777" s="99">
        <v>19410</v>
      </c>
      <c r="C1777" s="99">
        <v>38360</v>
      </c>
      <c r="D1777" s="165">
        <v>45244</v>
      </c>
      <c r="E1777" s="165">
        <v>45500</v>
      </c>
      <c r="F1777" s="166">
        <v>4</v>
      </c>
      <c r="G1777" s="178">
        <v>3.21</v>
      </c>
      <c r="H1777" s="181">
        <v>0.25</v>
      </c>
      <c r="I1777" s="180">
        <v>3.9600000000000003E-2</v>
      </c>
      <c r="J1777" s="21">
        <f t="shared" si="815"/>
        <v>0.79</v>
      </c>
      <c r="K1777" s="21" t="str">
        <f t="shared" si="816"/>
        <v>Y</v>
      </c>
      <c r="L1777" s="37" t="str">
        <f t="shared" si="817"/>
        <v>NA</v>
      </c>
      <c r="M1777" s="8" t="str">
        <f t="shared" si="818"/>
        <v>Y</v>
      </c>
      <c r="N1777" s="42">
        <f t="shared" si="819"/>
        <v>4</v>
      </c>
      <c r="O1777" s="43">
        <f t="shared" si="820"/>
        <v>200000</v>
      </c>
      <c r="P1777" s="43" t="str">
        <f t="shared" si="821"/>
        <v>NA</v>
      </c>
      <c r="Q1777" s="24">
        <f t="shared" si="822"/>
        <v>20178.636000000002</v>
      </c>
      <c r="R1777" s="43">
        <f t="shared" si="823"/>
        <v>0</v>
      </c>
      <c r="S1777" s="24">
        <f t="shared" si="824"/>
        <v>1000000</v>
      </c>
      <c r="T1777" s="25" t="str">
        <f t="shared" si="825"/>
        <v>N</v>
      </c>
      <c r="U1777" s="44">
        <f t="shared" si="826"/>
        <v>3</v>
      </c>
      <c r="V1777" s="45">
        <f t="shared" si="827"/>
        <v>20000</v>
      </c>
      <c r="W1777" s="45">
        <f t="shared" si="828"/>
        <v>65000</v>
      </c>
      <c r="X1777" s="28">
        <f t="shared" si="829"/>
        <v>20000</v>
      </c>
      <c r="Y1777" s="28">
        <f t="shared" si="830"/>
        <v>977.70998560000226</v>
      </c>
      <c r="Z1777" s="45">
        <f t="shared" si="831"/>
        <v>0</v>
      </c>
      <c r="AA1777" s="29" t="str">
        <f t="shared" si="832"/>
        <v>N</v>
      </c>
      <c r="AB1777" s="46">
        <f t="shared" si="833"/>
        <v>2</v>
      </c>
      <c r="AC1777" s="31">
        <f t="shared" si="834"/>
        <v>20000</v>
      </c>
      <c r="AD1777" s="31">
        <f t="shared" si="835"/>
        <v>65000</v>
      </c>
      <c r="AE1777" s="31">
        <f t="shared" si="836"/>
        <v>0</v>
      </c>
      <c r="AF1777" s="47">
        <f t="shared" si="837"/>
        <v>21808.427301029766</v>
      </c>
      <c r="AG1777" s="31">
        <f t="shared" si="838"/>
        <v>0</v>
      </c>
      <c r="AH1777" s="48">
        <f t="shared" si="839"/>
        <v>1</v>
      </c>
      <c r="AI1777" s="33">
        <f t="shared" si="840"/>
        <v>20000</v>
      </c>
      <c r="AJ1777" s="33">
        <f t="shared" si="841"/>
        <v>65000</v>
      </c>
      <c r="AK1777" s="33">
        <f t="shared" si="842"/>
        <v>0</v>
      </c>
      <c r="AL1777" s="33">
        <f t="shared" si="843"/>
        <v>22672.041022150544</v>
      </c>
      <c r="AM1777" s="34">
        <f t="shared" si="844"/>
        <v>45458.178308780312</v>
      </c>
    </row>
    <row r="1778" spans="1:39" ht="15" customHeight="1" x14ac:dyDescent="0.3">
      <c r="A1778" s="166" t="s">
        <v>4212</v>
      </c>
      <c r="B1778" s="99">
        <v>20130</v>
      </c>
      <c r="C1778" s="99">
        <v>89363</v>
      </c>
      <c r="D1778" s="165">
        <v>46127</v>
      </c>
      <c r="E1778" s="165">
        <v>46186</v>
      </c>
      <c r="F1778" s="166">
        <v>4</v>
      </c>
      <c r="G1778" s="178">
        <v>3.34</v>
      </c>
      <c r="H1778" s="181">
        <v>0.25</v>
      </c>
      <c r="I1778" s="180">
        <v>6.0100000000000001E-2</v>
      </c>
      <c r="J1778" s="21">
        <f t="shared" si="815"/>
        <v>0.66000000000000014</v>
      </c>
      <c r="K1778" s="21" t="str">
        <f t="shared" si="816"/>
        <v>Y</v>
      </c>
      <c r="L1778" s="37" t="str">
        <f t="shared" si="817"/>
        <v>NA</v>
      </c>
      <c r="M1778" s="8" t="str">
        <f t="shared" si="818"/>
        <v>Y</v>
      </c>
      <c r="N1778" s="42">
        <f t="shared" si="819"/>
        <v>3</v>
      </c>
      <c r="O1778" s="43">
        <f t="shared" si="820"/>
        <v>200000</v>
      </c>
      <c r="P1778" s="43" t="str">
        <f t="shared" si="821"/>
        <v>NA</v>
      </c>
      <c r="Q1778" s="24">
        <f t="shared" si="822"/>
        <v>21339.813000000002</v>
      </c>
      <c r="R1778" s="43">
        <f t="shared" si="823"/>
        <v>0</v>
      </c>
      <c r="S1778" s="24">
        <f t="shared" si="824"/>
        <v>1000000</v>
      </c>
      <c r="T1778" s="25" t="str">
        <f t="shared" si="825"/>
        <v>N</v>
      </c>
      <c r="U1778" s="44">
        <f t="shared" si="826"/>
        <v>2</v>
      </c>
      <c r="V1778" s="45">
        <f t="shared" si="827"/>
        <v>20000</v>
      </c>
      <c r="W1778" s="45">
        <f t="shared" si="828"/>
        <v>65000</v>
      </c>
      <c r="X1778" s="28">
        <f t="shared" si="829"/>
        <v>0</v>
      </c>
      <c r="Y1778" s="28">
        <f t="shared" si="830"/>
        <v>22622.335761300004</v>
      </c>
      <c r="Z1778" s="45">
        <f t="shared" si="831"/>
        <v>0</v>
      </c>
      <c r="AA1778" s="29" t="str">
        <f t="shared" si="832"/>
        <v>N</v>
      </c>
      <c r="AB1778" s="46">
        <f t="shared" si="833"/>
        <v>1</v>
      </c>
      <c r="AC1778" s="31">
        <f t="shared" si="834"/>
        <v>20000</v>
      </c>
      <c r="AD1778" s="31">
        <f t="shared" si="835"/>
        <v>65000</v>
      </c>
      <c r="AE1778" s="31">
        <f t="shared" si="836"/>
        <v>0</v>
      </c>
      <c r="AF1778" s="47">
        <f t="shared" si="837"/>
        <v>23981.938140554135</v>
      </c>
      <c r="AG1778" s="31">
        <f t="shared" si="838"/>
        <v>0</v>
      </c>
      <c r="AH1778" s="48">
        <f t="shared" si="839"/>
        <v>0</v>
      </c>
      <c r="AI1778" s="33">
        <f t="shared" si="840"/>
        <v>0</v>
      </c>
      <c r="AJ1778" s="33">
        <f t="shared" si="841"/>
        <v>0</v>
      </c>
      <c r="AK1778" s="33">
        <f t="shared" si="842"/>
        <v>0</v>
      </c>
      <c r="AL1778" s="33">
        <f t="shared" si="843"/>
        <v>0</v>
      </c>
      <c r="AM1778" s="34">
        <f t="shared" si="844"/>
        <v>46604.27390185414</v>
      </c>
    </row>
    <row r="1779" spans="1:39" ht="15" customHeight="1" x14ac:dyDescent="0.3">
      <c r="A1779" s="166" t="s">
        <v>4213</v>
      </c>
      <c r="B1779" s="99">
        <v>24466</v>
      </c>
      <c r="C1779" s="99">
        <v>100928</v>
      </c>
      <c r="D1779" s="165">
        <v>45417</v>
      </c>
      <c r="E1779" s="165">
        <v>45683</v>
      </c>
      <c r="F1779" s="166">
        <v>2</v>
      </c>
      <c r="G1779" s="178">
        <v>0.95</v>
      </c>
      <c r="H1779" s="181">
        <v>0.5</v>
      </c>
      <c r="I1779" s="180">
        <v>3.7499999999999999E-2</v>
      </c>
      <c r="J1779" s="21">
        <f t="shared" si="815"/>
        <v>1.05</v>
      </c>
      <c r="K1779" s="21" t="str">
        <f t="shared" si="816"/>
        <v>Y</v>
      </c>
      <c r="L1779" s="37" t="str">
        <f t="shared" si="817"/>
        <v>NA</v>
      </c>
      <c r="M1779" s="8" t="str">
        <f t="shared" si="818"/>
        <v>Y</v>
      </c>
      <c r="N1779" s="42">
        <f t="shared" si="819"/>
        <v>3</v>
      </c>
      <c r="O1779" s="43">
        <f t="shared" si="820"/>
        <v>200000</v>
      </c>
      <c r="P1779" s="43" t="str">
        <f t="shared" si="821"/>
        <v>NA</v>
      </c>
      <c r="Q1779" s="24">
        <f t="shared" si="822"/>
        <v>25383.475000000002</v>
      </c>
      <c r="R1779" s="43">
        <f t="shared" si="823"/>
        <v>0</v>
      </c>
      <c r="S1779" s="24">
        <f t="shared" si="824"/>
        <v>1000000</v>
      </c>
      <c r="T1779" s="25" t="str">
        <f t="shared" si="825"/>
        <v>Y</v>
      </c>
      <c r="U1779" s="44">
        <f t="shared" si="826"/>
        <v>2</v>
      </c>
      <c r="V1779" s="45">
        <f t="shared" si="827"/>
        <v>200000</v>
      </c>
      <c r="W1779" s="45">
        <f t="shared" si="828"/>
        <v>1000000</v>
      </c>
      <c r="X1779" s="28">
        <f t="shared" si="829"/>
        <v>26335.355312500003</v>
      </c>
      <c r="Y1779" s="28">
        <f t="shared" si="830"/>
        <v>0</v>
      </c>
      <c r="Z1779" s="45" t="str">
        <f t="shared" si="831"/>
        <v>NA</v>
      </c>
      <c r="AA1779" s="29" t="str">
        <f t="shared" si="832"/>
        <v>N</v>
      </c>
      <c r="AB1779" s="46">
        <f t="shared" si="833"/>
        <v>1</v>
      </c>
      <c r="AC1779" s="31">
        <f t="shared" si="834"/>
        <v>20000</v>
      </c>
      <c r="AD1779" s="31">
        <f t="shared" si="835"/>
        <v>65000</v>
      </c>
      <c r="AE1779" s="31">
        <f t="shared" si="836"/>
        <v>20000</v>
      </c>
      <c r="AF1779" s="47">
        <f t="shared" si="837"/>
        <v>7322.9311367187547</v>
      </c>
      <c r="AG1779" s="31">
        <f t="shared" si="838"/>
        <v>0</v>
      </c>
      <c r="AH1779" s="48">
        <f t="shared" si="839"/>
        <v>0</v>
      </c>
      <c r="AI1779" s="33">
        <f t="shared" si="840"/>
        <v>0</v>
      </c>
      <c r="AJ1779" s="33">
        <f t="shared" si="841"/>
        <v>0</v>
      </c>
      <c r="AK1779" s="33">
        <f t="shared" si="842"/>
        <v>0</v>
      </c>
      <c r="AL1779" s="33">
        <f t="shared" si="843"/>
        <v>0</v>
      </c>
      <c r="AM1779" s="34">
        <f t="shared" si="844"/>
        <v>7322.9311367187547</v>
      </c>
    </row>
    <row r="1780" spans="1:39" ht="15" customHeight="1" x14ac:dyDescent="0.3">
      <c r="A1780" s="166" t="s">
        <v>4214</v>
      </c>
      <c r="B1780" s="99">
        <v>9943</v>
      </c>
      <c r="C1780" s="99">
        <v>28052</v>
      </c>
      <c r="D1780" s="165">
        <v>45282</v>
      </c>
      <c r="E1780" s="165">
        <v>45364</v>
      </c>
      <c r="F1780" s="166">
        <v>4</v>
      </c>
      <c r="G1780" s="178">
        <v>3.93</v>
      </c>
      <c r="H1780" s="181">
        <v>0.25</v>
      </c>
      <c r="I1780" s="180">
        <v>5.0299999999999997E-2</v>
      </c>
      <c r="J1780" s="21">
        <f t="shared" si="815"/>
        <v>6.999999999999984E-2</v>
      </c>
      <c r="K1780" s="21" t="str">
        <f t="shared" si="816"/>
        <v>Y</v>
      </c>
      <c r="L1780" s="37" t="str">
        <f t="shared" si="817"/>
        <v>NA</v>
      </c>
      <c r="M1780" s="8" t="str">
        <f t="shared" si="818"/>
        <v>Y</v>
      </c>
      <c r="N1780" s="42">
        <f t="shared" si="819"/>
        <v>1</v>
      </c>
      <c r="O1780" s="43">
        <f t="shared" si="820"/>
        <v>200000</v>
      </c>
      <c r="P1780" s="43" t="str">
        <f t="shared" si="821"/>
        <v>NA</v>
      </c>
      <c r="Q1780" s="24">
        <f t="shared" si="822"/>
        <v>10443.132900000001</v>
      </c>
      <c r="R1780" s="43">
        <f t="shared" si="823"/>
        <v>0</v>
      </c>
      <c r="S1780" s="24">
        <f t="shared" si="824"/>
        <v>1000000</v>
      </c>
      <c r="T1780" s="25" t="str">
        <f t="shared" si="825"/>
        <v>N</v>
      </c>
      <c r="U1780" s="44">
        <f t="shared" si="826"/>
        <v>0</v>
      </c>
      <c r="V1780" s="45">
        <f t="shared" si="827"/>
        <v>0</v>
      </c>
      <c r="W1780" s="45">
        <f t="shared" si="828"/>
        <v>0</v>
      </c>
      <c r="X1780" s="28">
        <f t="shared" si="829"/>
        <v>0</v>
      </c>
      <c r="Y1780" s="28">
        <f t="shared" si="830"/>
        <v>0</v>
      </c>
      <c r="Z1780" s="45">
        <f t="shared" si="831"/>
        <v>0</v>
      </c>
      <c r="AA1780" s="29" t="str">
        <f t="shared" si="832"/>
        <v>N</v>
      </c>
      <c r="AB1780" s="46">
        <f t="shared" si="833"/>
        <v>0</v>
      </c>
      <c r="AC1780" s="31">
        <f t="shared" si="834"/>
        <v>0</v>
      </c>
      <c r="AD1780" s="31">
        <f t="shared" si="835"/>
        <v>0</v>
      </c>
      <c r="AE1780" s="31">
        <f t="shared" si="836"/>
        <v>0</v>
      </c>
      <c r="AF1780" s="47">
        <f t="shared" si="837"/>
        <v>0</v>
      </c>
      <c r="AG1780" s="31">
        <f t="shared" si="838"/>
        <v>0</v>
      </c>
      <c r="AH1780" s="48">
        <f t="shared" si="839"/>
        <v>0</v>
      </c>
      <c r="AI1780" s="33">
        <f t="shared" si="840"/>
        <v>0</v>
      </c>
      <c r="AJ1780" s="33">
        <f t="shared" si="841"/>
        <v>0</v>
      </c>
      <c r="AK1780" s="33">
        <f t="shared" si="842"/>
        <v>0</v>
      </c>
      <c r="AL1780" s="33">
        <f t="shared" si="843"/>
        <v>0</v>
      </c>
      <c r="AM1780" s="34">
        <f t="shared" si="844"/>
        <v>0</v>
      </c>
    </row>
    <row r="1781" spans="1:39" ht="15" customHeight="1" x14ac:dyDescent="0.3">
      <c r="A1781" s="166" t="s">
        <v>4215</v>
      </c>
      <c r="B1781" s="99">
        <v>13118</v>
      </c>
      <c r="C1781" s="99">
        <v>80495</v>
      </c>
      <c r="D1781" s="165">
        <v>45305</v>
      </c>
      <c r="E1781" s="165">
        <v>45603</v>
      </c>
      <c r="F1781" s="166">
        <v>2</v>
      </c>
      <c r="G1781" s="178">
        <v>0.79</v>
      </c>
      <c r="H1781" s="181">
        <v>0.75</v>
      </c>
      <c r="I1781" s="180">
        <v>4.2099999999999999E-2</v>
      </c>
      <c r="J1781" s="21">
        <f t="shared" si="815"/>
        <v>1.21</v>
      </c>
      <c r="K1781" s="21" t="str">
        <f t="shared" si="816"/>
        <v>Y</v>
      </c>
      <c r="L1781" s="37" t="str">
        <f t="shared" si="817"/>
        <v>NA</v>
      </c>
      <c r="M1781" s="8" t="str">
        <f t="shared" si="818"/>
        <v>Y</v>
      </c>
      <c r="N1781" s="42">
        <f t="shared" si="819"/>
        <v>2</v>
      </c>
      <c r="O1781" s="43">
        <f t="shared" si="820"/>
        <v>200000</v>
      </c>
      <c r="P1781" s="43" t="str">
        <f t="shared" si="821"/>
        <v>NA</v>
      </c>
      <c r="Q1781" s="24">
        <f t="shared" si="822"/>
        <v>13670.2678</v>
      </c>
      <c r="R1781" s="43">
        <f t="shared" si="823"/>
        <v>0</v>
      </c>
      <c r="S1781" s="24">
        <f t="shared" si="824"/>
        <v>1000000</v>
      </c>
      <c r="T1781" s="25" t="str">
        <f t="shared" si="825"/>
        <v>Y</v>
      </c>
      <c r="U1781" s="44">
        <f t="shared" si="826"/>
        <v>1</v>
      </c>
      <c r="V1781" s="45">
        <f t="shared" si="827"/>
        <v>200000</v>
      </c>
      <c r="W1781" s="45">
        <f t="shared" si="828"/>
        <v>1000000</v>
      </c>
      <c r="X1781" s="28">
        <f t="shared" si="829"/>
        <v>14245.786074379999</v>
      </c>
      <c r="Y1781" s="28">
        <f t="shared" si="830"/>
        <v>0</v>
      </c>
      <c r="Z1781" s="45" t="str">
        <f t="shared" si="831"/>
        <v>NA</v>
      </c>
      <c r="AA1781" s="29" t="str">
        <f t="shared" si="832"/>
        <v>N</v>
      </c>
      <c r="AB1781" s="46">
        <f t="shared" si="833"/>
        <v>0</v>
      </c>
      <c r="AC1781" s="31">
        <f t="shared" si="834"/>
        <v>0</v>
      </c>
      <c r="AD1781" s="31">
        <f t="shared" si="835"/>
        <v>0</v>
      </c>
      <c r="AE1781" s="31">
        <f t="shared" si="836"/>
        <v>0</v>
      </c>
      <c r="AF1781" s="47">
        <f t="shared" si="837"/>
        <v>0</v>
      </c>
      <c r="AG1781" s="31">
        <f t="shared" si="838"/>
        <v>0</v>
      </c>
      <c r="AH1781" s="48">
        <f t="shared" si="839"/>
        <v>0</v>
      </c>
      <c r="AI1781" s="33">
        <f t="shared" si="840"/>
        <v>0</v>
      </c>
      <c r="AJ1781" s="33">
        <f t="shared" si="841"/>
        <v>0</v>
      </c>
      <c r="AK1781" s="33">
        <f t="shared" si="842"/>
        <v>0</v>
      </c>
      <c r="AL1781" s="33">
        <f t="shared" si="843"/>
        <v>0</v>
      </c>
      <c r="AM1781" s="34">
        <f t="shared" si="844"/>
        <v>0</v>
      </c>
    </row>
    <row r="1782" spans="1:39" ht="15" customHeight="1" x14ac:dyDescent="0.3">
      <c r="A1782" s="166" t="s">
        <v>4216</v>
      </c>
      <c r="B1782" s="99">
        <v>6715</v>
      </c>
      <c r="C1782" s="99">
        <v>60578</v>
      </c>
      <c r="D1782" s="165">
        <v>46070</v>
      </c>
      <c r="E1782" s="165">
        <v>46268</v>
      </c>
      <c r="F1782" s="166">
        <v>2</v>
      </c>
      <c r="G1782" s="178">
        <v>1.1599999999999999</v>
      </c>
      <c r="H1782" s="181">
        <v>1</v>
      </c>
      <c r="I1782" s="180">
        <v>3.49E-2</v>
      </c>
      <c r="J1782" s="21">
        <f t="shared" si="815"/>
        <v>0.84000000000000008</v>
      </c>
      <c r="K1782" s="21" t="str">
        <f t="shared" si="816"/>
        <v>Y</v>
      </c>
      <c r="L1782" s="37" t="str">
        <f t="shared" si="817"/>
        <v>NA</v>
      </c>
      <c r="M1782" s="8" t="str">
        <f t="shared" si="818"/>
        <v>Y</v>
      </c>
      <c r="N1782" s="42">
        <f t="shared" si="819"/>
        <v>1</v>
      </c>
      <c r="O1782" s="43">
        <f t="shared" si="820"/>
        <v>200000</v>
      </c>
      <c r="P1782" s="43" t="str">
        <f t="shared" si="821"/>
        <v>NA</v>
      </c>
      <c r="Q1782" s="24">
        <f t="shared" si="822"/>
        <v>6949.3534999999993</v>
      </c>
      <c r="R1782" s="43">
        <f t="shared" si="823"/>
        <v>0</v>
      </c>
      <c r="S1782" s="24">
        <f t="shared" si="824"/>
        <v>1000000</v>
      </c>
      <c r="T1782" s="25" t="str">
        <f t="shared" si="825"/>
        <v>N</v>
      </c>
      <c r="U1782" s="44">
        <f t="shared" si="826"/>
        <v>0</v>
      </c>
      <c r="V1782" s="45">
        <f t="shared" si="827"/>
        <v>0</v>
      </c>
      <c r="W1782" s="45">
        <f t="shared" si="828"/>
        <v>0</v>
      </c>
      <c r="X1782" s="28">
        <f t="shared" si="829"/>
        <v>0</v>
      </c>
      <c r="Y1782" s="28">
        <f t="shared" si="830"/>
        <v>0</v>
      </c>
      <c r="Z1782" s="45">
        <f t="shared" si="831"/>
        <v>0</v>
      </c>
      <c r="AA1782" s="29" t="str">
        <f t="shared" si="832"/>
        <v>N</v>
      </c>
      <c r="AB1782" s="46">
        <f t="shared" si="833"/>
        <v>0</v>
      </c>
      <c r="AC1782" s="31">
        <f t="shared" si="834"/>
        <v>0</v>
      </c>
      <c r="AD1782" s="31">
        <f t="shared" si="835"/>
        <v>0</v>
      </c>
      <c r="AE1782" s="31">
        <f t="shared" si="836"/>
        <v>0</v>
      </c>
      <c r="AF1782" s="47">
        <f t="shared" si="837"/>
        <v>0</v>
      </c>
      <c r="AG1782" s="31">
        <f t="shared" si="838"/>
        <v>0</v>
      </c>
      <c r="AH1782" s="48">
        <f t="shared" si="839"/>
        <v>0</v>
      </c>
      <c r="AI1782" s="33">
        <f t="shared" si="840"/>
        <v>0</v>
      </c>
      <c r="AJ1782" s="33">
        <f t="shared" si="841"/>
        <v>0</v>
      </c>
      <c r="AK1782" s="33">
        <f t="shared" si="842"/>
        <v>0</v>
      </c>
      <c r="AL1782" s="33">
        <f t="shared" si="843"/>
        <v>0</v>
      </c>
      <c r="AM1782" s="34">
        <f t="shared" si="844"/>
        <v>0</v>
      </c>
    </row>
    <row r="1783" spans="1:39" ht="15" customHeight="1" x14ac:dyDescent="0.3">
      <c r="A1783" s="166" t="s">
        <v>4217</v>
      </c>
      <c r="B1783" s="99">
        <v>15923</v>
      </c>
      <c r="C1783" s="99">
        <v>36605</v>
      </c>
      <c r="D1783" s="165">
        <v>45011</v>
      </c>
      <c r="E1783" s="165">
        <v>45113</v>
      </c>
      <c r="F1783" s="166">
        <v>4</v>
      </c>
      <c r="G1783" s="178">
        <v>1.31</v>
      </c>
      <c r="H1783" s="181">
        <v>1</v>
      </c>
      <c r="I1783" s="180">
        <v>2.4E-2</v>
      </c>
      <c r="J1783" s="21">
        <f t="shared" si="815"/>
        <v>2.69</v>
      </c>
      <c r="K1783" s="21" t="str">
        <f t="shared" si="816"/>
        <v>Y</v>
      </c>
      <c r="L1783" s="37" t="str">
        <f t="shared" si="817"/>
        <v>NA</v>
      </c>
      <c r="M1783" s="8" t="str">
        <f t="shared" si="818"/>
        <v>Y</v>
      </c>
      <c r="N1783" s="42">
        <f t="shared" si="819"/>
        <v>3</v>
      </c>
      <c r="O1783" s="43">
        <f t="shared" si="820"/>
        <v>200000</v>
      </c>
      <c r="P1783" s="43" t="str">
        <f t="shared" si="821"/>
        <v>NA</v>
      </c>
      <c r="Q1783" s="24">
        <f t="shared" si="822"/>
        <v>16305.152</v>
      </c>
      <c r="R1783" s="43">
        <f t="shared" si="823"/>
        <v>0</v>
      </c>
      <c r="S1783" s="24">
        <f t="shared" si="824"/>
        <v>1000000</v>
      </c>
      <c r="T1783" s="25" t="str">
        <f t="shared" si="825"/>
        <v>Y</v>
      </c>
      <c r="U1783" s="44">
        <f t="shared" si="826"/>
        <v>2</v>
      </c>
      <c r="V1783" s="45">
        <f t="shared" si="827"/>
        <v>200000</v>
      </c>
      <c r="W1783" s="45">
        <f t="shared" si="828"/>
        <v>1000000</v>
      </c>
      <c r="X1783" s="28">
        <f t="shared" si="829"/>
        <v>16696.475648</v>
      </c>
      <c r="Y1783" s="28">
        <f t="shared" si="830"/>
        <v>0</v>
      </c>
      <c r="Z1783" s="45" t="str">
        <f t="shared" si="831"/>
        <v>NA</v>
      </c>
      <c r="AA1783" s="29" t="str">
        <f t="shared" si="832"/>
        <v>Y</v>
      </c>
      <c r="AB1783" s="46">
        <f t="shared" si="833"/>
        <v>1</v>
      </c>
      <c r="AC1783" s="31">
        <f t="shared" si="834"/>
        <v>200000</v>
      </c>
      <c r="AD1783" s="31">
        <f t="shared" si="835"/>
        <v>1000000</v>
      </c>
      <c r="AE1783" s="31">
        <f t="shared" si="836"/>
        <v>17097.191063552</v>
      </c>
      <c r="AF1783" s="47">
        <f t="shared" si="837"/>
        <v>0</v>
      </c>
      <c r="AG1783" s="31" t="str">
        <f t="shared" si="838"/>
        <v>NA</v>
      </c>
      <c r="AH1783" s="48">
        <f t="shared" si="839"/>
        <v>0</v>
      </c>
      <c r="AI1783" s="33">
        <f t="shared" si="840"/>
        <v>0</v>
      </c>
      <c r="AJ1783" s="33">
        <f t="shared" si="841"/>
        <v>0</v>
      </c>
      <c r="AK1783" s="33">
        <f t="shared" si="842"/>
        <v>0</v>
      </c>
      <c r="AL1783" s="33">
        <f t="shared" si="843"/>
        <v>0</v>
      </c>
      <c r="AM1783" s="34">
        <f t="shared" si="844"/>
        <v>0</v>
      </c>
    </row>
    <row r="1784" spans="1:39" ht="15" customHeight="1" x14ac:dyDescent="0.3">
      <c r="A1784" s="166" t="s">
        <v>4218</v>
      </c>
      <c r="B1784" s="99">
        <v>23314</v>
      </c>
      <c r="C1784" s="99">
        <v>82686</v>
      </c>
      <c r="D1784" s="165">
        <v>44887</v>
      </c>
      <c r="E1784" s="165">
        <v>45085</v>
      </c>
      <c r="F1784" s="166">
        <v>2</v>
      </c>
      <c r="G1784" s="178">
        <v>1.37</v>
      </c>
      <c r="H1784" s="181">
        <v>0.25</v>
      </c>
      <c r="I1784" s="180">
        <v>6.0199999999999997E-2</v>
      </c>
      <c r="J1784" s="21">
        <f t="shared" si="815"/>
        <v>0.62999999999999989</v>
      </c>
      <c r="K1784" s="21" t="str">
        <f t="shared" si="816"/>
        <v>Y</v>
      </c>
      <c r="L1784" s="37" t="str">
        <f t="shared" si="817"/>
        <v>NA</v>
      </c>
      <c r="M1784" s="8" t="str">
        <f t="shared" si="818"/>
        <v>Y</v>
      </c>
      <c r="N1784" s="42">
        <f t="shared" si="819"/>
        <v>3</v>
      </c>
      <c r="O1784" s="43">
        <f t="shared" si="820"/>
        <v>200000</v>
      </c>
      <c r="P1784" s="43" t="str">
        <f t="shared" si="821"/>
        <v>NA</v>
      </c>
      <c r="Q1784" s="24">
        <f t="shared" si="822"/>
        <v>24717.502800000002</v>
      </c>
      <c r="R1784" s="43">
        <f t="shared" si="823"/>
        <v>0</v>
      </c>
      <c r="S1784" s="24">
        <f t="shared" si="824"/>
        <v>1000000</v>
      </c>
      <c r="T1784" s="25" t="str">
        <f t="shared" si="825"/>
        <v>N</v>
      </c>
      <c r="U1784" s="44">
        <f t="shared" si="826"/>
        <v>2</v>
      </c>
      <c r="V1784" s="45">
        <f t="shared" si="827"/>
        <v>20000</v>
      </c>
      <c r="W1784" s="45">
        <f t="shared" si="828"/>
        <v>65000</v>
      </c>
      <c r="X1784" s="28">
        <f t="shared" si="829"/>
        <v>0</v>
      </c>
      <c r="Y1784" s="28">
        <f t="shared" si="830"/>
        <v>26205.496468560003</v>
      </c>
      <c r="Z1784" s="45">
        <f t="shared" si="831"/>
        <v>0</v>
      </c>
      <c r="AA1784" s="29" t="str">
        <f t="shared" si="832"/>
        <v>N</v>
      </c>
      <c r="AB1784" s="46">
        <f t="shared" si="833"/>
        <v>1</v>
      </c>
      <c r="AC1784" s="31">
        <f t="shared" si="834"/>
        <v>20000</v>
      </c>
      <c r="AD1784" s="31">
        <f t="shared" si="835"/>
        <v>65000</v>
      </c>
      <c r="AE1784" s="31">
        <f t="shared" si="836"/>
        <v>0</v>
      </c>
      <c r="AF1784" s="47">
        <f t="shared" si="837"/>
        <v>27783.067355967316</v>
      </c>
      <c r="AG1784" s="31">
        <f t="shared" si="838"/>
        <v>0</v>
      </c>
      <c r="AH1784" s="48">
        <f t="shared" si="839"/>
        <v>0</v>
      </c>
      <c r="AI1784" s="33">
        <f t="shared" si="840"/>
        <v>0</v>
      </c>
      <c r="AJ1784" s="33">
        <f t="shared" si="841"/>
        <v>0</v>
      </c>
      <c r="AK1784" s="33">
        <f t="shared" si="842"/>
        <v>0</v>
      </c>
      <c r="AL1784" s="33">
        <f t="shared" si="843"/>
        <v>0</v>
      </c>
      <c r="AM1784" s="34">
        <f t="shared" si="844"/>
        <v>53988.563824527315</v>
      </c>
    </row>
    <row r="1785" spans="1:39" ht="15" customHeight="1" x14ac:dyDescent="0.3">
      <c r="A1785" s="166" t="s">
        <v>4219</v>
      </c>
      <c r="B1785" s="99">
        <v>16856</v>
      </c>
      <c r="C1785" s="99">
        <v>29245</v>
      </c>
      <c r="D1785" s="165">
        <v>45462</v>
      </c>
      <c r="E1785" s="165">
        <v>45650</v>
      </c>
      <c r="F1785" s="166">
        <v>2</v>
      </c>
      <c r="G1785" s="178">
        <v>1.91</v>
      </c>
      <c r="H1785" s="181">
        <v>0.75</v>
      </c>
      <c r="I1785" s="180">
        <v>8.1299999999999997E-2</v>
      </c>
      <c r="J1785" s="21">
        <f t="shared" si="815"/>
        <v>9.000000000000008E-2</v>
      </c>
      <c r="K1785" s="21" t="str">
        <f t="shared" si="816"/>
        <v>Y</v>
      </c>
      <c r="L1785" s="37" t="str">
        <f t="shared" si="817"/>
        <v>NA</v>
      </c>
      <c r="M1785" s="8" t="str">
        <f t="shared" si="818"/>
        <v>Y</v>
      </c>
      <c r="N1785" s="42">
        <f t="shared" si="819"/>
        <v>1</v>
      </c>
      <c r="O1785" s="43">
        <f t="shared" si="820"/>
        <v>200000</v>
      </c>
      <c r="P1785" s="43" t="str">
        <f t="shared" si="821"/>
        <v>NA</v>
      </c>
      <c r="Q1785" s="24">
        <f t="shared" si="822"/>
        <v>18226.392799999998</v>
      </c>
      <c r="R1785" s="43">
        <f t="shared" si="823"/>
        <v>0</v>
      </c>
      <c r="S1785" s="24">
        <f t="shared" si="824"/>
        <v>1000000</v>
      </c>
      <c r="T1785" s="25" t="str">
        <f t="shared" si="825"/>
        <v>N</v>
      </c>
      <c r="U1785" s="44">
        <f t="shared" si="826"/>
        <v>0</v>
      </c>
      <c r="V1785" s="45">
        <f t="shared" si="827"/>
        <v>0</v>
      </c>
      <c r="W1785" s="45">
        <f t="shared" si="828"/>
        <v>0</v>
      </c>
      <c r="X1785" s="28">
        <f t="shared" si="829"/>
        <v>0</v>
      </c>
      <c r="Y1785" s="28">
        <f t="shared" si="830"/>
        <v>0</v>
      </c>
      <c r="Z1785" s="45">
        <f t="shared" si="831"/>
        <v>0</v>
      </c>
      <c r="AA1785" s="29" t="str">
        <f t="shared" si="832"/>
        <v>N</v>
      </c>
      <c r="AB1785" s="46">
        <f t="shared" si="833"/>
        <v>0</v>
      </c>
      <c r="AC1785" s="31">
        <f t="shared" si="834"/>
        <v>0</v>
      </c>
      <c r="AD1785" s="31">
        <f t="shared" si="835"/>
        <v>0</v>
      </c>
      <c r="AE1785" s="31">
        <f t="shared" si="836"/>
        <v>0</v>
      </c>
      <c r="AF1785" s="47">
        <f t="shared" si="837"/>
        <v>0</v>
      </c>
      <c r="AG1785" s="31">
        <f t="shared" si="838"/>
        <v>0</v>
      </c>
      <c r="AH1785" s="48">
        <f t="shared" si="839"/>
        <v>0</v>
      </c>
      <c r="AI1785" s="33">
        <f t="shared" si="840"/>
        <v>0</v>
      </c>
      <c r="AJ1785" s="33">
        <f t="shared" si="841"/>
        <v>0</v>
      </c>
      <c r="AK1785" s="33">
        <f t="shared" si="842"/>
        <v>0</v>
      </c>
      <c r="AL1785" s="33">
        <f t="shared" si="843"/>
        <v>0</v>
      </c>
      <c r="AM1785" s="34">
        <f t="shared" si="844"/>
        <v>0</v>
      </c>
    </row>
    <row r="1786" spans="1:39" ht="15" customHeight="1" x14ac:dyDescent="0.3">
      <c r="A1786" s="166" t="s">
        <v>4220</v>
      </c>
      <c r="B1786" s="99">
        <v>12423</v>
      </c>
      <c r="C1786" s="99">
        <v>40453</v>
      </c>
      <c r="D1786" s="165">
        <v>45887</v>
      </c>
      <c r="E1786" s="165">
        <v>45956</v>
      </c>
      <c r="F1786" s="166">
        <v>4</v>
      </c>
      <c r="G1786" s="178">
        <v>3.39</v>
      </c>
      <c r="H1786" s="181">
        <v>0.25</v>
      </c>
      <c r="I1786" s="180">
        <v>5.0500000000000003E-2</v>
      </c>
      <c r="J1786" s="21">
        <f t="shared" si="815"/>
        <v>0.60999999999999988</v>
      </c>
      <c r="K1786" s="21" t="str">
        <f t="shared" si="816"/>
        <v>Y</v>
      </c>
      <c r="L1786" s="37" t="str">
        <f t="shared" si="817"/>
        <v>NA</v>
      </c>
      <c r="M1786" s="8" t="str">
        <f t="shared" si="818"/>
        <v>Y</v>
      </c>
      <c r="N1786" s="42">
        <f t="shared" si="819"/>
        <v>3</v>
      </c>
      <c r="O1786" s="43">
        <f t="shared" si="820"/>
        <v>200000</v>
      </c>
      <c r="P1786" s="43" t="str">
        <f t="shared" si="821"/>
        <v>NA</v>
      </c>
      <c r="Q1786" s="24">
        <f t="shared" si="822"/>
        <v>13050.361499999999</v>
      </c>
      <c r="R1786" s="43">
        <f t="shared" si="823"/>
        <v>0</v>
      </c>
      <c r="S1786" s="24">
        <f t="shared" si="824"/>
        <v>1000000</v>
      </c>
      <c r="T1786" s="25" t="str">
        <f t="shared" si="825"/>
        <v>N</v>
      </c>
      <c r="U1786" s="44">
        <f t="shared" si="826"/>
        <v>2</v>
      </c>
      <c r="V1786" s="45">
        <f t="shared" si="827"/>
        <v>20000</v>
      </c>
      <c r="W1786" s="45">
        <f t="shared" si="828"/>
        <v>65000</v>
      </c>
      <c r="X1786" s="28">
        <f t="shared" si="829"/>
        <v>13709.404755749998</v>
      </c>
      <c r="Y1786" s="28">
        <f t="shared" si="830"/>
        <v>0</v>
      </c>
      <c r="Z1786" s="45">
        <f t="shared" si="831"/>
        <v>0</v>
      </c>
      <c r="AA1786" s="29" t="str">
        <f t="shared" si="832"/>
        <v>N</v>
      </c>
      <c r="AB1786" s="46">
        <f t="shared" si="833"/>
        <v>1</v>
      </c>
      <c r="AC1786" s="31">
        <f t="shared" si="834"/>
        <v>20000</v>
      </c>
      <c r="AD1786" s="31">
        <f t="shared" si="835"/>
        <v>65000</v>
      </c>
      <c r="AE1786" s="31">
        <f t="shared" si="836"/>
        <v>0</v>
      </c>
      <c r="AF1786" s="47">
        <f t="shared" si="837"/>
        <v>14401.729695915372</v>
      </c>
      <c r="AG1786" s="31">
        <f t="shared" si="838"/>
        <v>0</v>
      </c>
      <c r="AH1786" s="48">
        <f t="shared" si="839"/>
        <v>0</v>
      </c>
      <c r="AI1786" s="33">
        <f t="shared" si="840"/>
        <v>0</v>
      </c>
      <c r="AJ1786" s="33">
        <f t="shared" si="841"/>
        <v>0</v>
      </c>
      <c r="AK1786" s="33">
        <f t="shared" si="842"/>
        <v>0</v>
      </c>
      <c r="AL1786" s="33">
        <f t="shared" si="843"/>
        <v>0</v>
      </c>
      <c r="AM1786" s="34">
        <f t="shared" si="844"/>
        <v>14401.729695915372</v>
      </c>
    </row>
    <row r="1787" spans="1:39" ht="15" customHeight="1" x14ac:dyDescent="0.3">
      <c r="A1787" s="166" t="s">
        <v>4221</v>
      </c>
      <c r="B1787" s="99">
        <v>6236</v>
      </c>
      <c r="C1787" s="99">
        <v>60376</v>
      </c>
      <c r="D1787" s="165">
        <v>44410</v>
      </c>
      <c r="E1787" s="165">
        <v>44756</v>
      </c>
      <c r="F1787" s="166">
        <v>2</v>
      </c>
      <c r="G1787" s="178">
        <v>1.23</v>
      </c>
      <c r="H1787" s="181">
        <v>0.5</v>
      </c>
      <c r="I1787" s="180">
        <v>2.64E-2</v>
      </c>
      <c r="J1787" s="21">
        <f t="shared" ref="J1787:J1850" si="845">MAX(0, F1787-G1787)</f>
        <v>0.77</v>
      </c>
      <c r="K1787" s="21" t="str">
        <f t="shared" ref="K1787:K1850" si="846">IF(
  AND(
    E1787 &gt;= D1787-10,
    E1787 &lt;= DATE(2028,6,30),
    J1787 &gt; 0
  ),
  "Y",
  "N"
)</f>
        <v>Y</v>
      </c>
      <c r="L1787" s="37" t="str">
        <f t="shared" ref="L1787:L1850" si="847">IF(
  J1787=0,
  0,
  IF(
    K1787="Y",
    "NA",
    MAX(0, 65000-C1787)
  )
)</f>
        <v>NA</v>
      </c>
      <c r="M1787" s="8" t="str">
        <f t="shared" ref="M1787:M1850" si="848">IF(AND(K1787="Y",J1787&gt;0),"Y","N")</f>
        <v>Y</v>
      </c>
      <c r="N1787" s="42">
        <f t="shared" ref="N1787:N1850" si="849">ROUNDUP(J1787/H1787, 0)</f>
        <v>2</v>
      </c>
      <c r="O1787" s="43">
        <f t="shared" ref="O1787:O1850" si="850">IF(
  N1787=0,
  0,
  IF(
    M1787="Y",
    200000,
    20000
  )
)</f>
        <v>200000</v>
      </c>
      <c r="P1787" s="43" t="str">
        <f t="shared" ref="P1787:P1850" si="851">IF(
  N1787=0,
  0,
  IF(
    M1787="Y",
    "NA",
    MAX(0, 65000)
  )
)</f>
        <v>NA</v>
      </c>
      <c r="Q1787" s="24">
        <f t="shared" ref="Q1787:Q1850" si="852">IF(
  N1787=0,
  0,
  MAX(0, MIN(B1787*(1+I1787), O1787, L1787))
)</f>
        <v>6400.6304</v>
      </c>
      <c r="R1787" s="43">
        <f t="shared" ref="R1787:R1850" si="853">IF(
  N1787=0,
  0,
  MAX(0, (B1787*(1+I1787))-Q1787)
)</f>
        <v>0</v>
      </c>
      <c r="S1787" s="24">
        <f t="shared" ref="S1787:S1850" si="854">IF(
    M1787="Y",
    1000000,
    MAX(0, 65000-C1787-Q1787)
  )</f>
        <v>1000000</v>
      </c>
      <c r="T1787" s="25" t="str">
        <f t="shared" ref="T1787:T1850" si="855">IF(AND(K1787="Y",J1787&gt;1),"Y","N")</f>
        <v>N</v>
      </c>
      <c r="U1787" s="44">
        <f t="shared" ref="U1787:U1850" si="856">MAX(0,(N1787-1))</f>
        <v>1</v>
      </c>
      <c r="V1787" s="45">
        <f t="shared" ref="V1787:V1850" si="857">IF(
  U1787=0,
  0,
  IF(
    T1787="Y",
    200000,
    20000
  )
)</f>
        <v>20000</v>
      </c>
      <c r="W1787" s="45">
        <f t="shared" ref="W1787:W1850" si="858">IF(
  U1787=0,
  0,
  IF(
    T1787="Y",
    1000000,
    MAX(0, 65000)
  )
)</f>
        <v>65000</v>
      </c>
      <c r="X1787" s="28">
        <f t="shared" ref="X1787:X1850" si="859">IF(
  U1787=0,
  0,
  MAX(0, MIN(B1787*(1+I1787)*(1+I1787), V1787, S1787, (W1787-C1787))
)
)</f>
        <v>4624</v>
      </c>
      <c r="Y1787" s="28">
        <f t="shared" ref="Y1787:Y1850" si="860">IF(
  U1787=0,
  0,
  MAX(0, (B1787*(1+I1787)*(1+I1787)-X1787)
)
)</f>
        <v>1945.6070425600001</v>
      </c>
      <c r="Z1787" s="45">
        <f t="shared" ref="Z1787:Z1850" si="861">IF(
    T1787="Y",
    "NA",
    MAX(0, W1787-C1787-Q1787-X1787)
  )</f>
        <v>0</v>
      </c>
      <c r="AA1787" s="29" t="str">
        <f t="shared" ref="AA1787:AA1850" si="862">IF(AND(K1787="Y",J1787&gt;2),"Y","N")</f>
        <v>N</v>
      </c>
      <c r="AB1787" s="46">
        <f t="shared" ref="AB1787:AB1850" si="863">MAX(0,(U1787-1))</f>
        <v>0</v>
      </c>
      <c r="AC1787" s="31">
        <f t="shared" ref="AC1787:AC1850" si="864">IF(
  AB1787=0,
  0,
  IF(
    AA1787="Y",
    200000,
    20000
  )
)</f>
        <v>0</v>
      </c>
      <c r="AD1787" s="31">
        <f t="shared" ref="AD1787:AD1850" si="865">IF(
  AB1787=0,
  0,
  IF(
    AA1787="Y",
    1000000,
    MAX(0, 65000)
  )
)</f>
        <v>0</v>
      </c>
      <c r="AE1787" s="31">
        <f t="shared" ref="AE1787:AE1850" si="866">IF(
  AB1787=0,
  0,
  MAX(0, MIN(B1787*(1+I1787)*(1+I1787)*(1+I1787), AC1787, Z1787))
)</f>
        <v>0</v>
      </c>
      <c r="AF1787" s="47">
        <f t="shared" ref="AF1787:AF1850" si="867">IF(
  AB1787=0,
  0,
  MAX(0, (B1787*(1+I1787)*(1+I1787)*(1+I1787)-AE1787)
)
)</f>
        <v>0</v>
      </c>
      <c r="AG1787" s="31">
        <f t="shared" ref="AG1787:AG1850" si="868">IF(
    AA1787="Y",
    "NA",
    MAX(0, AD1787-C1787-Q1787-X1787-AE1787)
  )</f>
        <v>0</v>
      </c>
      <c r="AH1787" s="48">
        <f t="shared" si="839"/>
        <v>0</v>
      </c>
      <c r="AI1787" s="33">
        <f t="shared" si="840"/>
        <v>0</v>
      </c>
      <c r="AJ1787" s="33">
        <f t="shared" si="841"/>
        <v>0</v>
      </c>
      <c r="AK1787" s="33">
        <f t="shared" si="842"/>
        <v>0</v>
      </c>
      <c r="AL1787" s="33">
        <f t="shared" si="843"/>
        <v>0</v>
      </c>
      <c r="AM1787" s="34">
        <f t="shared" si="844"/>
        <v>1945.6070425600001</v>
      </c>
    </row>
    <row r="1788" spans="1:39" ht="15" customHeight="1" x14ac:dyDescent="0.3">
      <c r="A1788" s="166" t="s">
        <v>4222</v>
      </c>
      <c r="B1788" s="99">
        <v>19341</v>
      </c>
      <c r="C1788" s="99">
        <v>35067</v>
      </c>
      <c r="D1788" s="165">
        <v>45363</v>
      </c>
      <c r="E1788" s="165">
        <v>45579</v>
      </c>
      <c r="F1788" s="166">
        <v>2</v>
      </c>
      <c r="G1788" s="178">
        <v>1.94</v>
      </c>
      <c r="H1788" s="181">
        <v>0.75</v>
      </c>
      <c r="I1788" s="180">
        <v>6.7699999999999996E-2</v>
      </c>
      <c r="J1788" s="21">
        <f t="shared" si="845"/>
        <v>6.0000000000000053E-2</v>
      </c>
      <c r="K1788" s="21" t="str">
        <f t="shared" si="846"/>
        <v>Y</v>
      </c>
      <c r="L1788" s="37" t="str">
        <f t="shared" si="847"/>
        <v>NA</v>
      </c>
      <c r="M1788" s="8" t="str">
        <f t="shared" si="848"/>
        <v>Y</v>
      </c>
      <c r="N1788" s="42">
        <f t="shared" si="849"/>
        <v>1</v>
      </c>
      <c r="O1788" s="43">
        <f t="shared" si="850"/>
        <v>200000</v>
      </c>
      <c r="P1788" s="43" t="str">
        <f t="shared" si="851"/>
        <v>NA</v>
      </c>
      <c r="Q1788" s="24">
        <f t="shared" si="852"/>
        <v>20650.385700000003</v>
      </c>
      <c r="R1788" s="43">
        <f t="shared" si="853"/>
        <v>0</v>
      </c>
      <c r="S1788" s="24">
        <f t="shared" si="854"/>
        <v>1000000</v>
      </c>
      <c r="T1788" s="25" t="str">
        <f t="shared" si="855"/>
        <v>N</v>
      </c>
      <c r="U1788" s="44">
        <f t="shared" si="856"/>
        <v>0</v>
      </c>
      <c r="V1788" s="45">
        <f t="shared" si="857"/>
        <v>0</v>
      </c>
      <c r="W1788" s="45">
        <f t="shared" si="858"/>
        <v>0</v>
      </c>
      <c r="X1788" s="28">
        <f t="shared" si="859"/>
        <v>0</v>
      </c>
      <c r="Y1788" s="28">
        <f t="shared" si="860"/>
        <v>0</v>
      </c>
      <c r="Z1788" s="45">
        <f t="shared" si="861"/>
        <v>0</v>
      </c>
      <c r="AA1788" s="29" t="str">
        <f t="shared" si="862"/>
        <v>N</v>
      </c>
      <c r="AB1788" s="46">
        <f t="shared" si="863"/>
        <v>0</v>
      </c>
      <c r="AC1788" s="31">
        <f t="shared" si="864"/>
        <v>0</v>
      </c>
      <c r="AD1788" s="31">
        <f t="shared" si="865"/>
        <v>0</v>
      </c>
      <c r="AE1788" s="31">
        <f t="shared" si="866"/>
        <v>0</v>
      </c>
      <c r="AF1788" s="47">
        <f t="shared" si="867"/>
        <v>0</v>
      </c>
      <c r="AG1788" s="31">
        <f t="shared" si="868"/>
        <v>0</v>
      </c>
      <c r="AH1788" s="48">
        <f t="shared" si="839"/>
        <v>0</v>
      </c>
      <c r="AI1788" s="33">
        <f t="shared" si="840"/>
        <v>0</v>
      </c>
      <c r="AJ1788" s="33">
        <f t="shared" si="841"/>
        <v>0</v>
      </c>
      <c r="AK1788" s="33">
        <f t="shared" si="842"/>
        <v>0</v>
      </c>
      <c r="AL1788" s="33">
        <f t="shared" si="843"/>
        <v>0</v>
      </c>
      <c r="AM1788" s="34">
        <f t="shared" si="844"/>
        <v>0</v>
      </c>
    </row>
    <row r="1789" spans="1:39" ht="15" customHeight="1" x14ac:dyDescent="0.3">
      <c r="A1789" s="166" t="s">
        <v>4223</v>
      </c>
      <c r="B1789" s="99">
        <v>22498</v>
      </c>
      <c r="C1789" s="99">
        <v>63846</v>
      </c>
      <c r="D1789" s="165">
        <v>45571</v>
      </c>
      <c r="E1789" s="165">
        <v>45841</v>
      </c>
      <c r="F1789" s="166">
        <v>2</v>
      </c>
      <c r="G1789" s="178">
        <v>0.8</v>
      </c>
      <c r="H1789" s="181">
        <v>1</v>
      </c>
      <c r="I1789" s="180">
        <v>4.7300000000000002E-2</v>
      </c>
      <c r="J1789" s="21">
        <f t="shared" si="845"/>
        <v>1.2</v>
      </c>
      <c r="K1789" s="21" t="str">
        <f t="shared" si="846"/>
        <v>Y</v>
      </c>
      <c r="L1789" s="37" t="str">
        <f t="shared" si="847"/>
        <v>NA</v>
      </c>
      <c r="M1789" s="8" t="str">
        <f t="shared" si="848"/>
        <v>Y</v>
      </c>
      <c r="N1789" s="42">
        <f t="shared" si="849"/>
        <v>2</v>
      </c>
      <c r="O1789" s="43">
        <f t="shared" si="850"/>
        <v>200000</v>
      </c>
      <c r="P1789" s="43" t="str">
        <f t="shared" si="851"/>
        <v>NA</v>
      </c>
      <c r="Q1789" s="24">
        <f t="shared" si="852"/>
        <v>23562.155399999996</v>
      </c>
      <c r="R1789" s="43">
        <f t="shared" si="853"/>
        <v>0</v>
      </c>
      <c r="S1789" s="24">
        <f t="shared" si="854"/>
        <v>1000000</v>
      </c>
      <c r="T1789" s="25" t="str">
        <f t="shared" si="855"/>
        <v>Y</v>
      </c>
      <c r="U1789" s="44">
        <f t="shared" si="856"/>
        <v>1</v>
      </c>
      <c r="V1789" s="45">
        <f t="shared" si="857"/>
        <v>200000</v>
      </c>
      <c r="W1789" s="45">
        <f t="shared" si="858"/>
        <v>1000000</v>
      </c>
      <c r="X1789" s="28">
        <f t="shared" si="859"/>
        <v>24676.645350419993</v>
      </c>
      <c r="Y1789" s="28">
        <f t="shared" si="860"/>
        <v>0</v>
      </c>
      <c r="Z1789" s="45" t="str">
        <f t="shared" si="861"/>
        <v>NA</v>
      </c>
      <c r="AA1789" s="29" t="str">
        <f t="shared" si="862"/>
        <v>N</v>
      </c>
      <c r="AB1789" s="46">
        <f t="shared" si="863"/>
        <v>0</v>
      </c>
      <c r="AC1789" s="31">
        <f t="shared" si="864"/>
        <v>0</v>
      </c>
      <c r="AD1789" s="31">
        <f t="shared" si="865"/>
        <v>0</v>
      </c>
      <c r="AE1789" s="31">
        <f t="shared" si="866"/>
        <v>0</v>
      </c>
      <c r="AF1789" s="47">
        <f t="shared" si="867"/>
        <v>0</v>
      </c>
      <c r="AG1789" s="31">
        <f t="shared" si="868"/>
        <v>0</v>
      </c>
      <c r="AH1789" s="48">
        <f t="shared" si="839"/>
        <v>0</v>
      </c>
      <c r="AI1789" s="33">
        <f t="shared" si="840"/>
        <v>0</v>
      </c>
      <c r="AJ1789" s="33">
        <f t="shared" si="841"/>
        <v>0</v>
      </c>
      <c r="AK1789" s="33">
        <f t="shared" si="842"/>
        <v>0</v>
      </c>
      <c r="AL1789" s="33">
        <f t="shared" si="843"/>
        <v>0</v>
      </c>
      <c r="AM1789" s="34">
        <f t="shared" si="844"/>
        <v>0</v>
      </c>
    </row>
    <row r="1790" spans="1:39" ht="15" customHeight="1" x14ac:dyDescent="0.3">
      <c r="A1790" s="166" t="s">
        <v>4224</v>
      </c>
      <c r="B1790" s="99">
        <v>21479</v>
      </c>
      <c r="C1790" s="99">
        <v>100614</v>
      </c>
      <c r="D1790" s="165">
        <v>45347</v>
      </c>
      <c r="E1790" s="165">
        <v>45459</v>
      </c>
      <c r="F1790" s="166">
        <v>2</v>
      </c>
      <c r="G1790" s="178">
        <v>1.62</v>
      </c>
      <c r="H1790" s="181">
        <v>0.5</v>
      </c>
      <c r="I1790" s="180">
        <v>7.6100000000000001E-2</v>
      </c>
      <c r="J1790" s="21">
        <f t="shared" si="845"/>
        <v>0.37999999999999989</v>
      </c>
      <c r="K1790" s="21" t="str">
        <f t="shared" si="846"/>
        <v>Y</v>
      </c>
      <c r="L1790" s="37" t="str">
        <f t="shared" si="847"/>
        <v>NA</v>
      </c>
      <c r="M1790" s="8" t="str">
        <f t="shared" si="848"/>
        <v>Y</v>
      </c>
      <c r="N1790" s="42">
        <f t="shared" si="849"/>
        <v>1</v>
      </c>
      <c r="O1790" s="43">
        <f t="shared" si="850"/>
        <v>200000</v>
      </c>
      <c r="P1790" s="43" t="str">
        <f t="shared" si="851"/>
        <v>NA</v>
      </c>
      <c r="Q1790" s="24">
        <f t="shared" si="852"/>
        <v>23113.551900000002</v>
      </c>
      <c r="R1790" s="43">
        <f t="shared" si="853"/>
        <v>0</v>
      </c>
      <c r="S1790" s="24">
        <f t="shared" si="854"/>
        <v>1000000</v>
      </c>
      <c r="T1790" s="25" t="str">
        <f t="shared" si="855"/>
        <v>N</v>
      </c>
      <c r="U1790" s="44">
        <f t="shared" si="856"/>
        <v>0</v>
      </c>
      <c r="V1790" s="45">
        <f t="shared" si="857"/>
        <v>0</v>
      </c>
      <c r="W1790" s="45">
        <f t="shared" si="858"/>
        <v>0</v>
      </c>
      <c r="X1790" s="28">
        <f t="shared" si="859"/>
        <v>0</v>
      </c>
      <c r="Y1790" s="28">
        <f t="shared" si="860"/>
        <v>0</v>
      </c>
      <c r="Z1790" s="45">
        <f t="shared" si="861"/>
        <v>0</v>
      </c>
      <c r="AA1790" s="29" t="str">
        <f t="shared" si="862"/>
        <v>N</v>
      </c>
      <c r="AB1790" s="46">
        <f t="shared" si="863"/>
        <v>0</v>
      </c>
      <c r="AC1790" s="31">
        <f t="shared" si="864"/>
        <v>0</v>
      </c>
      <c r="AD1790" s="31">
        <f t="shared" si="865"/>
        <v>0</v>
      </c>
      <c r="AE1790" s="31">
        <f t="shared" si="866"/>
        <v>0</v>
      </c>
      <c r="AF1790" s="47">
        <f t="shared" si="867"/>
        <v>0</v>
      </c>
      <c r="AG1790" s="31">
        <f t="shared" si="868"/>
        <v>0</v>
      </c>
      <c r="AH1790" s="48">
        <f t="shared" si="839"/>
        <v>0</v>
      </c>
      <c r="AI1790" s="33">
        <f t="shared" si="840"/>
        <v>0</v>
      </c>
      <c r="AJ1790" s="33">
        <f t="shared" si="841"/>
        <v>0</v>
      </c>
      <c r="AK1790" s="33">
        <f t="shared" si="842"/>
        <v>0</v>
      </c>
      <c r="AL1790" s="33">
        <f t="shared" si="843"/>
        <v>0</v>
      </c>
      <c r="AM1790" s="34">
        <f t="shared" si="844"/>
        <v>0</v>
      </c>
    </row>
    <row r="1791" spans="1:39" ht="15" customHeight="1" x14ac:dyDescent="0.3">
      <c r="A1791" s="166" t="s">
        <v>4225</v>
      </c>
      <c r="B1791" s="99">
        <v>17163</v>
      </c>
      <c r="C1791" s="99">
        <v>99847</v>
      </c>
      <c r="D1791" s="165">
        <v>45994</v>
      </c>
      <c r="E1791" s="165">
        <v>46288</v>
      </c>
      <c r="F1791" s="166">
        <v>2</v>
      </c>
      <c r="G1791" s="178">
        <v>0.64</v>
      </c>
      <c r="H1791" s="181">
        <v>0.5</v>
      </c>
      <c r="I1791" s="180">
        <v>3.4099999999999998E-2</v>
      </c>
      <c r="J1791" s="21">
        <f t="shared" si="845"/>
        <v>1.3599999999999999</v>
      </c>
      <c r="K1791" s="21" t="str">
        <f t="shared" si="846"/>
        <v>Y</v>
      </c>
      <c r="L1791" s="37" t="str">
        <f t="shared" si="847"/>
        <v>NA</v>
      </c>
      <c r="M1791" s="8" t="str">
        <f t="shared" si="848"/>
        <v>Y</v>
      </c>
      <c r="N1791" s="42">
        <f t="shared" si="849"/>
        <v>3</v>
      </c>
      <c r="O1791" s="43">
        <f t="shared" si="850"/>
        <v>200000</v>
      </c>
      <c r="P1791" s="43" t="str">
        <f t="shared" si="851"/>
        <v>NA</v>
      </c>
      <c r="Q1791" s="24">
        <f t="shared" si="852"/>
        <v>17748.258300000001</v>
      </c>
      <c r="R1791" s="43">
        <f t="shared" si="853"/>
        <v>0</v>
      </c>
      <c r="S1791" s="24">
        <f t="shared" si="854"/>
        <v>1000000</v>
      </c>
      <c r="T1791" s="25" t="str">
        <f t="shared" si="855"/>
        <v>Y</v>
      </c>
      <c r="U1791" s="44">
        <f t="shared" si="856"/>
        <v>2</v>
      </c>
      <c r="V1791" s="45">
        <f t="shared" si="857"/>
        <v>200000</v>
      </c>
      <c r="W1791" s="45">
        <f t="shared" si="858"/>
        <v>1000000</v>
      </c>
      <c r="X1791" s="28">
        <f t="shared" si="859"/>
        <v>18353.473908030002</v>
      </c>
      <c r="Y1791" s="28">
        <f t="shared" si="860"/>
        <v>0</v>
      </c>
      <c r="Z1791" s="45" t="str">
        <f t="shared" si="861"/>
        <v>NA</v>
      </c>
      <c r="AA1791" s="29" t="str">
        <f t="shared" si="862"/>
        <v>N</v>
      </c>
      <c r="AB1791" s="46">
        <f t="shared" si="863"/>
        <v>1</v>
      </c>
      <c r="AC1791" s="31">
        <f t="shared" si="864"/>
        <v>20000</v>
      </c>
      <c r="AD1791" s="31">
        <f t="shared" si="865"/>
        <v>65000</v>
      </c>
      <c r="AE1791" s="31">
        <f t="shared" si="866"/>
        <v>18979.327368293827</v>
      </c>
      <c r="AF1791" s="47">
        <f t="shared" si="867"/>
        <v>0</v>
      </c>
      <c r="AG1791" s="31">
        <f t="shared" si="868"/>
        <v>0</v>
      </c>
      <c r="AH1791" s="48">
        <f t="shared" si="839"/>
        <v>0</v>
      </c>
      <c r="AI1791" s="33">
        <f t="shared" si="840"/>
        <v>0</v>
      </c>
      <c r="AJ1791" s="33">
        <f t="shared" si="841"/>
        <v>0</v>
      </c>
      <c r="AK1791" s="33">
        <f t="shared" si="842"/>
        <v>0</v>
      </c>
      <c r="AL1791" s="33">
        <f t="shared" si="843"/>
        <v>0</v>
      </c>
      <c r="AM1791" s="34">
        <f t="shared" si="844"/>
        <v>0</v>
      </c>
    </row>
    <row r="1792" spans="1:39" ht="15" customHeight="1" x14ac:dyDescent="0.3">
      <c r="A1792" s="166" t="s">
        <v>4226</v>
      </c>
      <c r="B1792" s="99">
        <v>19335</v>
      </c>
      <c r="C1792" s="99">
        <v>41356</v>
      </c>
      <c r="D1792" s="165">
        <v>45750</v>
      </c>
      <c r="E1792" s="165">
        <v>46010</v>
      </c>
      <c r="F1792" s="166">
        <v>4</v>
      </c>
      <c r="G1792" s="178">
        <v>3.73</v>
      </c>
      <c r="H1792" s="181">
        <v>1</v>
      </c>
      <c r="I1792" s="180">
        <v>1.8700000000000001E-2</v>
      </c>
      <c r="J1792" s="21">
        <f t="shared" si="845"/>
        <v>0.27</v>
      </c>
      <c r="K1792" s="21" t="str">
        <f t="shared" si="846"/>
        <v>Y</v>
      </c>
      <c r="L1792" s="37" t="str">
        <f t="shared" si="847"/>
        <v>NA</v>
      </c>
      <c r="M1792" s="8" t="str">
        <f t="shared" si="848"/>
        <v>Y</v>
      </c>
      <c r="N1792" s="42">
        <f t="shared" si="849"/>
        <v>1</v>
      </c>
      <c r="O1792" s="43">
        <f t="shared" si="850"/>
        <v>200000</v>
      </c>
      <c r="P1792" s="43" t="str">
        <f t="shared" si="851"/>
        <v>NA</v>
      </c>
      <c r="Q1792" s="24">
        <f t="shared" si="852"/>
        <v>19696.5645</v>
      </c>
      <c r="R1792" s="43">
        <f t="shared" si="853"/>
        <v>0</v>
      </c>
      <c r="S1792" s="24">
        <f t="shared" si="854"/>
        <v>1000000</v>
      </c>
      <c r="T1792" s="25" t="str">
        <f t="shared" si="855"/>
        <v>N</v>
      </c>
      <c r="U1792" s="44">
        <f t="shared" si="856"/>
        <v>0</v>
      </c>
      <c r="V1792" s="45">
        <f t="shared" si="857"/>
        <v>0</v>
      </c>
      <c r="W1792" s="45">
        <f t="shared" si="858"/>
        <v>0</v>
      </c>
      <c r="X1792" s="28">
        <f t="shared" si="859"/>
        <v>0</v>
      </c>
      <c r="Y1792" s="28">
        <f t="shared" si="860"/>
        <v>0</v>
      </c>
      <c r="Z1792" s="45">
        <f t="shared" si="861"/>
        <v>0</v>
      </c>
      <c r="AA1792" s="29" t="str">
        <f t="shared" si="862"/>
        <v>N</v>
      </c>
      <c r="AB1792" s="46">
        <f t="shared" si="863"/>
        <v>0</v>
      </c>
      <c r="AC1792" s="31">
        <f t="shared" si="864"/>
        <v>0</v>
      </c>
      <c r="AD1792" s="31">
        <f t="shared" si="865"/>
        <v>0</v>
      </c>
      <c r="AE1792" s="31">
        <f t="shared" si="866"/>
        <v>0</v>
      </c>
      <c r="AF1792" s="47">
        <f t="shared" si="867"/>
        <v>0</v>
      </c>
      <c r="AG1792" s="31">
        <f t="shared" si="868"/>
        <v>0</v>
      </c>
      <c r="AH1792" s="48">
        <f t="shared" si="839"/>
        <v>0</v>
      </c>
      <c r="AI1792" s="33">
        <f t="shared" si="840"/>
        <v>0</v>
      </c>
      <c r="AJ1792" s="33">
        <f t="shared" si="841"/>
        <v>0</v>
      </c>
      <c r="AK1792" s="33">
        <f t="shared" si="842"/>
        <v>0</v>
      </c>
      <c r="AL1792" s="33">
        <f t="shared" si="843"/>
        <v>0</v>
      </c>
      <c r="AM1792" s="34">
        <f t="shared" si="844"/>
        <v>0</v>
      </c>
    </row>
    <row r="1793" spans="1:39" ht="15" customHeight="1" x14ac:dyDescent="0.3">
      <c r="A1793" s="166" t="s">
        <v>4227</v>
      </c>
      <c r="B1793" s="99">
        <v>12725</v>
      </c>
      <c r="C1793" s="99">
        <v>73340</v>
      </c>
      <c r="D1793" s="165">
        <v>46037</v>
      </c>
      <c r="E1793" s="165">
        <v>46258</v>
      </c>
      <c r="F1793" s="166">
        <v>2</v>
      </c>
      <c r="G1793" s="178">
        <v>0.15</v>
      </c>
      <c r="H1793" s="181">
        <v>0.25</v>
      </c>
      <c r="I1793" s="180">
        <v>7.3700000000000002E-2</v>
      </c>
      <c r="J1793" s="21">
        <f t="shared" si="845"/>
        <v>1.85</v>
      </c>
      <c r="K1793" s="21" t="str">
        <f t="shared" si="846"/>
        <v>Y</v>
      </c>
      <c r="L1793" s="37" t="str">
        <f t="shared" si="847"/>
        <v>NA</v>
      </c>
      <c r="M1793" s="8" t="str">
        <f t="shared" si="848"/>
        <v>Y</v>
      </c>
      <c r="N1793" s="42">
        <f t="shared" si="849"/>
        <v>8</v>
      </c>
      <c r="O1793" s="43">
        <f t="shared" si="850"/>
        <v>200000</v>
      </c>
      <c r="P1793" s="43" t="str">
        <f t="shared" si="851"/>
        <v>NA</v>
      </c>
      <c r="Q1793" s="24">
        <f t="shared" si="852"/>
        <v>13662.8325</v>
      </c>
      <c r="R1793" s="43">
        <f t="shared" si="853"/>
        <v>0</v>
      </c>
      <c r="S1793" s="24">
        <f t="shared" si="854"/>
        <v>1000000</v>
      </c>
      <c r="T1793" s="25" t="str">
        <f t="shared" si="855"/>
        <v>Y</v>
      </c>
      <c r="U1793" s="44">
        <f t="shared" si="856"/>
        <v>7</v>
      </c>
      <c r="V1793" s="45">
        <f t="shared" si="857"/>
        <v>200000</v>
      </c>
      <c r="W1793" s="45">
        <f t="shared" si="858"/>
        <v>1000000</v>
      </c>
      <c r="X1793" s="28">
        <f t="shared" si="859"/>
        <v>14669.783255250002</v>
      </c>
      <c r="Y1793" s="28">
        <f t="shared" si="860"/>
        <v>0</v>
      </c>
      <c r="Z1793" s="45" t="str">
        <f t="shared" si="861"/>
        <v>NA</v>
      </c>
      <c r="AA1793" s="29" t="str">
        <f t="shared" si="862"/>
        <v>N</v>
      </c>
      <c r="AB1793" s="46">
        <f t="shared" si="863"/>
        <v>6</v>
      </c>
      <c r="AC1793" s="31">
        <f t="shared" si="864"/>
        <v>20000</v>
      </c>
      <c r="AD1793" s="31">
        <f t="shared" si="865"/>
        <v>65000</v>
      </c>
      <c r="AE1793" s="31">
        <f t="shared" si="866"/>
        <v>15750.946281161929</v>
      </c>
      <c r="AF1793" s="47">
        <f t="shared" si="867"/>
        <v>0</v>
      </c>
      <c r="AG1793" s="31">
        <f t="shared" si="868"/>
        <v>0</v>
      </c>
      <c r="AH1793" s="48">
        <f t="shared" ref="AH1793:AH1856" si="869">MAX(0,(AB1793-1))</f>
        <v>5</v>
      </c>
      <c r="AI1793" s="33">
        <f t="shared" ref="AI1793:AI1856" si="870">IF(
  AH1793=0,
  0,
     20000
  )</f>
        <v>20000</v>
      </c>
      <c r="AJ1793" s="33">
        <f t="shared" ref="AJ1793:AJ1856" si="871">IF(
  AH1793=0,
  0,
    MAX(0, 65000)
  )</f>
        <v>65000</v>
      </c>
      <c r="AK1793" s="33">
        <f t="shared" ref="AK1793:AK1856" si="872">IF(
  AH1793=0,
  0,
  MAX(0, MIN(B1793*(1+I1793)*(1+I1793)*(1+I1793)*(1+I1793), AI1793, AG1793))
)</f>
        <v>0</v>
      </c>
      <c r="AL1793" s="33">
        <f t="shared" ref="AL1793:AL1856" si="873">IF(
  AH1793=0,
  0,
  MAX(0, (B1793*(1+I1793)*(1+I1793)*(1+I1793)*(1+I1793)-AK1793)
)
)</f>
        <v>16911.791022083566</v>
      </c>
      <c r="AM1793" s="34">
        <f t="shared" si="844"/>
        <v>16911.791022083566</v>
      </c>
    </row>
    <row r="1794" spans="1:39" ht="15" customHeight="1" x14ac:dyDescent="0.3">
      <c r="A1794" s="166" t="s">
        <v>4228</v>
      </c>
      <c r="B1794" s="99">
        <v>9508</v>
      </c>
      <c r="C1794" s="99">
        <v>24528</v>
      </c>
      <c r="D1794" s="165">
        <v>45617</v>
      </c>
      <c r="E1794" s="165">
        <v>45888</v>
      </c>
      <c r="F1794" s="166">
        <v>2</v>
      </c>
      <c r="G1794" s="178">
        <v>1.54</v>
      </c>
      <c r="H1794" s="181">
        <v>1</v>
      </c>
      <c r="I1794" s="180">
        <v>4.6399999999999997E-2</v>
      </c>
      <c r="J1794" s="21">
        <f t="shared" si="845"/>
        <v>0.45999999999999996</v>
      </c>
      <c r="K1794" s="21" t="str">
        <f t="shared" si="846"/>
        <v>Y</v>
      </c>
      <c r="L1794" s="37" t="str">
        <f t="shared" si="847"/>
        <v>NA</v>
      </c>
      <c r="M1794" s="8" t="str">
        <f t="shared" si="848"/>
        <v>Y</v>
      </c>
      <c r="N1794" s="42">
        <f t="shared" si="849"/>
        <v>1</v>
      </c>
      <c r="O1794" s="43">
        <f t="shared" si="850"/>
        <v>200000</v>
      </c>
      <c r="P1794" s="43" t="str">
        <f t="shared" si="851"/>
        <v>NA</v>
      </c>
      <c r="Q1794" s="24">
        <f t="shared" si="852"/>
        <v>9949.1712000000007</v>
      </c>
      <c r="R1794" s="43">
        <f t="shared" si="853"/>
        <v>0</v>
      </c>
      <c r="S1794" s="24">
        <f t="shared" si="854"/>
        <v>1000000</v>
      </c>
      <c r="T1794" s="25" t="str">
        <f t="shared" si="855"/>
        <v>N</v>
      </c>
      <c r="U1794" s="44">
        <f t="shared" si="856"/>
        <v>0</v>
      </c>
      <c r="V1794" s="45">
        <f t="shared" si="857"/>
        <v>0</v>
      </c>
      <c r="W1794" s="45">
        <f t="shared" si="858"/>
        <v>0</v>
      </c>
      <c r="X1794" s="28">
        <f t="shared" si="859"/>
        <v>0</v>
      </c>
      <c r="Y1794" s="28">
        <f t="shared" si="860"/>
        <v>0</v>
      </c>
      <c r="Z1794" s="45">
        <f t="shared" si="861"/>
        <v>0</v>
      </c>
      <c r="AA1794" s="29" t="str">
        <f t="shared" si="862"/>
        <v>N</v>
      </c>
      <c r="AB1794" s="46">
        <f t="shared" si="863"/>
        <v>0</v>
      </c>
      <c r="AC1794" s="31">
        <f t="shared" si="864"/>
        <v>0</v>
      </c>
      <c r="AD1794" s="31">
        <f t="shared" si="865"/>
        <v>0</v>
      </c>
      <c r="AE1794" s="31">
        <f t="shared" si="866"/>
        <v>0</v>
      </c>
      <c r="AF1794" s="47">
        <f t="shared" si="867"/>
        <v>0</v>
      </c>
      <c r="AG1794" s="31">
        <f t="shared" si="868"/>
        <v>0</v>
      </c>
      <c r="AH1794" s="48">
        <f t="shared" si="869"/>
        <v>0</v>
      </c>
      <c r="AI1794" s="33">
        <f t="shared" si="870"/>
        <v>0</v>
      </c>
      <c r="AJ1794" s="33">
        <f t="shared" si="871"/>
        <v>0</v>
      </c>
      <c r="AK1794" s="33">
        <f t="shared" si="872"/>
        <v>0</v>
      </c>
      <c r="AL1794" s="33">
        <f t="shared" si="873"/>
        <v>0</v>
      </c>
      <c r="AM1794" s="34">
        <f t="shared" si="844"/>
        <v>0</v>
      </c>
    </row>
    <row r="1795" spans="1:39" ht="15" customHeight="1" x14ac:dyDescent="0.3">
      <c r="A1795" s="166" t="s">
        <v>4229</v>
      </c>
      <c r="B1795" s="99">
        <v>5622</v>
      </c>
      <c r="C1795" s="99">
        <v>49166</v>
      </c>
      <c r="D1795" s="165">
        <v>45763</v>
      </c>
      <c r="E1795" s="165">
        <v>45869</v>
      </c>
      <c r="F1795" s="166">
        <v>4</v>
      </c>
      <c r="G1795" s="178">
        <v>0.53</v>
      </c>
      <c r="H1795" s="181">
        <v>0.75</v>
      </c>
      <c r="I1795" s="180">
        <v>3.1600000000000003E-2</v>
      </c>
      <c r="J1795" s="21">
        <f t="shared" si="845"/>
        <v>3.4699999999999998</v>
      </c>
      <c r="K1795" s="21" t="str">
        <f t="shared" si="846"/>
        <v>Y</v>
      </c>
      <c r="L1795" s="37" t="str">
        <f t="shared" si="847"/>
        <v>NA</v>
      </c>
      <c r="M1795" s="8" t="str">
        <f t="shared" si="848"/>
        <v>Y</v>
      </c>
      <c r="N1795" s="42">
        <f t="shared" si="849"/>
        <v>5</v>
      </c>
      <c r="O1795" s="43">
        <f t="shared" si="850"/>
        <v>200000</v>
      </c>
      <c r="P1795" s="43" t="str">
        <f t="shared" si="851"/>
        <v>NA</v>
      </c>
      <c r="Q1795" s="24">
        <f t="shared" si="852"/>
        <v>5799.6552000000001</v>
      </c>
      <c r="R1795" s="43">
        <f t="shared" si="853"/>
        <v>0</v>
      </c>
      <c r="S1795" s="24">
        <f t="shared" si="854"/>
        <v>1000000</v>
      </c>
      <c r="T1795" s="25" t="str">
        <f t="shared" si="855"/>
        <v>Y</v>
      </c>
      <c r="U1795" s="44">
        <f t="shared" si="856"/>
        <v>4</v>
      </c>
      <c r="V1795" s="45">
        <f t="shared" si="857"/>
        <v>200000</v>
      </c>
      <c r="W1795" s="45">
        <f t="shared" si="858"/>
        <v>1000000</v>
      </c>
      <c r="X1795" s="28">
        <f t="shared" si="859"/>
        <v>5982.9243043200004</v>
      </c>
      <c r="Y1795" s="28">
        <f t="shared" si="860"/>
        <v>0</v>
      </c>
      <c r="Z1795" s="45" t="str">
        <f t="shared" si="861"/>
        <v>NA</v>
      </c>
      <c r="AA1795" s="29" t="str">
        <f t="shared" si="862"/>
        <v>Y</v>
      </c>
      <c r="AB1795" s="46">
        <f t="shared" si="863"/>
        <v>3</v>
      </c>
      <c r="AC1795" s="31">
        <f t="shared" si="864"/>
        <v>200000</v>
      </c>
      <c r="AD1795" s="31">
        <f t="shared" si="865"/>
        <v>1000000</v>
      </c>
      <c r="AE1795" s="31">
        <f t="shared" si="866"/>
        <v>6171.9847123365125</v>
      </c>
      <c r="AF1795" s="47">
        <f t="shared" si="867"/>
        <v>0</v>
      </c>
      <c r="AG1795" s="31" t="str">
        <f t="shared" si="868"/>
        <v>NA</v>
      </c>
      <c r="AH1795" s="48">
        <f t="shared" si="869"/>
        <v>2</v>
      </c>
      <c r="AI1795" s="33">
        <f t="shared" si="870"/>
        <v>20000</v>
      </c>
      <c r="AJ1795" s="33">
        <f t="shared" si="871"/>
        <v>65000</v>
      </c>
      <c r="AK1795" s="33">
        <f t="shared" si="872"/>
        <v>6367.0194292463466</v>
      </c>
      <c r="AL1795" s="33">
        <f t="shared" si="873"/>
        <v>0</v>
      </c>
      <c r="AM1795" s="34">
        <f t="shared" ref="AM1795:AM1858" si="874">R1795+Y1795+AF1795+AL1795</f>
        <v>0</v>
      </c>
    </row>
    <row r="1796" spans="1:39" ht="15" customHeight="1" x14ac:dyDescent="0.3">
      <c r="A1796" s="166" t="s">
        <v>4230</v>
      </c>
      <c r="B1796" s="99">
        <v>12813</v>
      </c>
      <c r="C1796" s="99">
        <v>77840</v>
      </c>
      <c r="D1796" s="165">
        <v>44896</v>
      </c>
      <c r="E1796" s="165">
        <v>45244</v>
      </c>
      <c r="F1796" s="166">
        <v>4</v>
      </c>
      <c r="G1796" s="178">
        <v>0.34</v>
      </c>
      <c r="H1796" s="181">
        <v>1</v>
      </c>
      <c r="I1796" s="180">
        <v>5.6800000000000003E-2</v>
      </c>
      <c r="J1796" s="21">
        <f t="shared" si="845"/>
        <v>3.66</v>
      </c>
      <c r="K1796" s="21" t="str">
        <f t="shared" si="846"/>
        <v>Y</v>
      </c>
      <c r="L1796" s="37" t="str">
        <f t="shared" si="847"/>
        <v>NA</v>
      </c>
      <c r="M1796" s="8" t="str">
        <f t="shared" si="848"/>
        <v>Y</v>
      </c>
      <c r="N1796" s="42">
        <f t="shared" si="849"/>
        <v>4</v>
      </c>
      <c r="O1796" s="43">
        <f t="shared" si="850"/>
        <v>200000</v>
      </c>
      <c r="P1796" s="43" t="str">
        <f t="shared" si="851"/>
        <v>NA</v>
      </c>
      <c r="Q1796" s="24">
        <f t="shared" si="852"/>
        <v>13540.778399999999</v>
      </c>
      <c r="R1796" s="43">
        <f t="shared" si="853"/>
        <v>0</v>
      </c>
      <c r="S1796" s="24">
        <f t="shared" si="854"/>
        <v>1000000</v>
      </c>
      <c r="T1796" s="25" t="str">
        <f t="shared" si="855"/>
        <v>Y</v>
      </c>
      <c r="U1796" s="44">
        <f t="shared" si="856"/>
        <v>3</v>
      </c>
      <c r="V1796" s="45">
        <f t="shared" si="857"/>
        <v>200000</v>
      </c>
      <c r="W1796" s="45">
        <f t="shared" si="858"/>
        <v>1000000</v>
      </c>
      <c r="X1796" s="28">
        <f t="shared" si="859"/>
        <v>14309.894613119999</v>
      </c>
      <c r="Y1796" s="28">
        <f t="shared" si="860"/>
        <v>0</v>
      </c>
      <c r="Z1796" s="45" t="str">
        <f t="shared" si="861"/>
        <v>NA</v>
      </c>
      <c r="AA1796" s="29" t="str">
        <f t="shared" si="862"/>
        <v>Y</v>
      </c>
      <c r="AB1796" s="46">
        <f t="shared" si="863"/>
        <v>2</v>
      </c>
      <c r="AC1796" s="31">
        <f t="shared" si="864"/>
        <v>200000</v>
      </c>
      <c r="AD1796" s="31">
        <f t="shared" si="865"/>
        <v>1000000</v>
      </c>
      <c r="AE1796" s="31">
        <f t="shared" si="866"/>
        <v>15122.696627145215</v>
      </c>
      <c r="AF1796" s="47">
        <f t="shared" si="867"/>
        <v>0</v>
      </c>
      <c r="AG1796" s="31" t="str">
        <f t="shared" si="868"/>
        <v>NA</v>
      </c>
      <c r="AH1796" s="48">
        <f t="shared" si="869"/>
        <v>1</v>
      </c>
      <c r="AI1796" s="33">
        <f t="shared" si="870"/>
        <v>20000</v>
      </c>
      <c r="AJ1796" s="33">
        <f t="shared" si="871"/>
        <v>65000</v>
      </c>
      <c r="AK1796" s="33">
        <f t="shared" si="872"/>
        <v>15981.665795567062</v>
      </c>
      <c r="AL1796" s="33">
        <f t="shared" si="873"/>
        <v>0</v>
      </c>
      <c r="AM1796" s="34">
        <f t="shared" si="874"/>
        <v>0</v>
      </c>
    </row>
    <row r="1797" spans="1:39" ht="15" customHeight="1" x14ac:dyDescent="0.3">
      <c r="A1797" s="166" t="s">
        <v>4231</v>
      </c>
      <c r="B1797" s="99">
        <v>23843</v>
      </c>
      <c r="C1797" s="99">
        <v>65554</v>
      </c>
      <c r="D1797" s="165">
        <v>44733</v>
      </c>
      <c r="E1797" s="165">
        <v>44836</v>
      </c>
      <c r="F1797" s="166">
        <v>4</v>
      </c>
      <c r="G1797" s="178">
        <v>1.77</v>
      </c>
      <c r="H1797" s="181">
        <v>0.75</v>
      </c>
      <c r="I1797" s="180">
        <v>3.1800000000000002E-2</v>
      </c>
      <c r="J1797" s="21">
        <f t="shared" si="845"/>
        <v>2.23</v>
      </c>
      <c r="K1797" s="21" t="str">
        <f t="shared" si="846"/>
        <v>Y</v>
      </c>
      <c r="L1797" s="37" t="str">
        <f t="shared" si="847"/>
        <v>NA</v>
      </c>
      <c r="M1797" s="8" t="str">
        <f t="shared" si="848"/>
        <v>Y</v>
      </c>
      <c r="N1797" s="42">
        <f t="shared" si="849"/>
        <v>3</v>
      </c>
      <c r="O1797" s="43">
        <f t="shared" si="850"/>
        <v>200000</v>
      </c>
      <c r="P1797" s="43" t="str">
        <f t="shared" si="851"/>
        <v>NA</v>
      </c>
      <c r="Q1797" s="24">
        <f t="shared" si="852"/>
        <v>24601.207400000003</v>
      </c>
      <c r="R1797" s="43">
        <f t="shared" si="853"/>
        <v>0</v>
      </c>
      <c r="S1797" s="24">
        <f t="shared" si="854"/>
        <v>1000000</v>
      </c>
      <c r="T1797" s="25" t="str">
        <f t="shared" si="855"/>
        <v>Y</v>
      </c>
      <c r="U1797" s="44">
        <f t="shared" si="856"/>
        <v>2</v>
      </c>
      <c r="V1797" s="45">
        <f t="shared" si="857"/>
        <v>200000</v>
      </c>
      <c r="W1797" s="45">
        <f t="shared" si="858"/>
        <v>1000000</v>
      </c>
      <c r="X1797" s="28">
        <f t="shared" si="859"/>
        <v>25383.525795320005</v>
      </c>
      <c r="Y1797" s="28">
        <f t="shared" si="860"/>
        <v>0</v>
      </c>
      <c r="Z1797" s="45" t="str">
        <f t="shared" si="861"/>
        <v>NA</v>
      </c>
      <c r="AA1797" s="29" t="str">
        <f t="shared" si="862"/>
        <v>Y</v>
      </c>
      <c r="AB1797" s="46">
        <f t="shared" si="863"/>
        <v>1</v>
      </c>
      <c r="AC1797" s="31">
        <f t="shared" si="864"/>
        <v>200000</v>
      </c>
      <c r="AD1797" s="31">
        <f t="shared" si="865"/>
        <v>1000000</v>
      </c>
      <c r="AE1797" s="31">
        <f t="shared" si="866"/>
        <v>26190.721915611182</v>
      </c>
      <c r="AF1797" s="47">
        <f t="shared" si="867"/>
        <v>0</v>
      </c>
      <c r="AG1797" s="31" t="str">
        <f t="shared" si="868"/>
        <v>NA</v>
      </c>
      <c r="AH1797" s="48">
        <f t="shared" si="869"/>
        <v>0</v>
      </c>
      <c r="AI1797" s="33">
        <f t="shared" si="870"/>
        <v>0</v>
      </c>
      <c r="AJ1797" s="33">
        <f t="shared" si="871"/>
        <v>0</v>
      </c>
      <c r="AK1797" s="33">
        <f t="shared" si="872"/>
        <v>0</v>
      </c>
      <c r="AL1797" s="33">
        <f t="shared" si="873"/>
        <v>0</v>
      </c>
      <c r="AM1797" s="34">
        <f t="shared" si="874"/>
        <v>0</v>
      </c>
    </row>
    <row r="1798" spans="1:39" ht="15" customHeight="1" x14ac:dyDescent="0.3">
      <c r="A1798" s="166" t="s">
        <v>4232</v>
      </c>
      <c r="B1798" s="99">
        <v>7805</v>
      </c>
      <c r="C1798" s="99">
        <v>86419</v>
      </c>
      <c r="D1798" s="165">
        <v>45466</v>
      </c>
      <c r="E1798" s="165">
        <v>45530</v>
      </c>
      <c r="F1798" s="166">
        <v>2</v>
      </c>
      <c r="G1798" s="178">
        <v>0.84</v>
      </c>
      <c r="H1798" s="181">
        <v>1</v>
      </c>
      <c r="I1798" s="180">
        <v>1.7999999999999999E-2</v>
      </c>
      <c r="J1798" s="21">
        <f t="shared" si="845"/>
        <v>1.1600000000000001</v>
      </c>
      <c r="K1798" s="21" t="str">
        <f t="shared" si="846"/>
        <v>Y</v>
      </c>
      <c r="L1798" s="37" t="str">
        <f t="shared" si="847"/>
        <v>NA</v>
      </c>
      <c r="M1798" s="8" t="str">
        <f t="shared" si="848"/>
        <v>Y</v>
      </c>
      <c r="N1798" s="42">
        <f t="shared" si="849"/>
        <v>2</v>
      </c>
      <c r="O1798" s="43">
        <f t="shared" si="850"/>
        <v>200000</v>
      </c>
      <c r="P1798" s="43" t="str">
        <f t="shared" si="851"/>
        <v>NA</v>
      </c>
      <c r="Q1798" s="24">
        <f t="shared" si="852"/>
        <v>7945.49</v>
      </c>
      <c r="R1798" s="43">
        <f t="shared" si="853"/>
        <v>0</v>
      </c>
      <c r="S1798" s="24">
        <f t="shared" si="854"/>
        <v>1000000</v>
      </c>
      <c r="T1798" s="25" t="str">
        <f t="shared" si="855"/>
        <v>Y</v>
      </c>
      <c r="U1798" s="44">
        <f t="shared" si="856"/>
        <v>1</v>
      </c>
      <c r="V1798" s="45">
        <f t="shared" si="857"/>
        <v>200000</v>
      </c>
      <c r="W1798" s="45">
        <f t="shared" si="858"/>
        <v>1000000</v>
      </c>
      <c r="X1798" s="28">
        <f t="shared" si="859"/>
        <v>8088.50882</v>
      </c>
      <c r="Y1798" s="28">
        <f t="shared" si="860"/>
        <v>0</v>
      </c>
      <c r="Z1798" s="45" t="str">
        <f t="shared" si="861"/>
        <v>NA</v>
      </c>
      <c r="AA1798" s="29" t="str">
        <f t="shared" si="862"/>
        <v>N</v>
      </c>
      <c r="AB1798" s="46">
        <f t="shared" si="863"/>
        <v>0</v>
      </c>
      <c r="AC1798" s="31">
        <f t="shared" si="864"/>
        <v>0</v>
      </c>
      <c r="AD1798" s="31">
        <f t="shared" si="865"/>
        <v>0</v>
      </c>
      <c r="AE1798" s="31">
        <f t="shared" si="866"/>
        <v>0</v>
      </c>
      <c r="AF1798" s="47">
        <f t="shared" si="867"/>
        <v>0</v>
      </c>
      <c r="AG1798" s="31">
        <f t="shared" si="868"/>
        <v>0</v>
      </c>
      <c r="AH1798" s="48">
        <f t="shared" si="869"/>
        <v>0</v>
      </c>
      <c r="AI1798" s="33">
        <f t="shared" si="870"/>
        <v>0</v>
      </c>
      <c r="AJ1798" s="33">
        <f t="shared" si="871"/>
        <v>0</v>
      </c>
      <c r="AK1798" s="33">
        <f t="shared" si="872"/>
        <v>0</v>
      </c>
      <c r="AL1798" s="33">
        <f t="shared" si="873"/>
        <v>0</v>
      </c>
      <c r="AM1798" s="34">
        <f t="shared" si="874"/>
        <v>0</v>
      </c>
    </row>
    <row r="1799" spans="1:39" ht="15" customHeight="1" x14ac:dyDescent="0.3">
      <c r="A1799" s="166" t="s">
        <v>4233</v>
      </c>
      <c r="B1799" s="99">
        <v>13311</v>
      </c>
      <c r="C1799" s="99">
        <v>25439</v>
      </c>
      <c r="D1799" s="165">
        <v>45473</v>
      </c>
      <c r="E1799" s="165">
        <v>45537</v>
      </c>
      <c r="F1799" s="166">
        <v>4</v>
      </c>
      <c r="G1799" s="178">
        <v>1.04</v>
      </c>
      <c r="H1799" s="181">
        <v>0.25</v>
      </c>
      <c r="I1799" s="180">
        <v>6.9000000000000006E-2</v>
      </c>
      <c r="J1799" s="21">
        <f t="shared" si="845"/>
        <v>2.96</v>
      </c>
      <c r="K1799" s="21" t="str">
        <f t="shared" si="846"/>
        <v>Y</v>
      </c>
      <c r="L1799" s="37" t="str">
        <f t="shared" si="847"/>
        <v>NA</v>
      </c>
      <c r="M1799" s="8" t="str">
        <f t="shared" si="848"/>
        <v>Y</v>
      </c>
      <c r="N1799" s="42">
        <f t="shared" si="849"/>
        <v>12</v>
      </c>
      <c r="O1799" s="43">
        <f t="shared" si="850"/>
        <v>200000</v>
      </c>
      <c r="P1799" s="43" t="str">
        <f t="shared" si="851"/>
        <v>NA</v>
      </c>
      <c r="Q1799" s="24">
        <f t="shared" si="852"/>
        <v>14229.458999999999</v>
      </c>
      <c r="R1799" s="43">
        <f t="shared" si="853"/>
        <v>0</v>
      </c>
      <c r="S1799" s="24">
        <f t="shared" si="854"/>
        <v>1000000</v>
      </c>
      <c r="T1799" s="25" t="str">
        <f t="shared" si="855"/>
        <v>Y</v>
      </c>
      <c r="U1799" s="44">
        <f t="shared" si="856"/>
        <v>11</v>
      </c>
      <c r="V1799" s="45">
        <f t="shared" si="857"/>
        <v>200000</v>
      </c>
      <c r="W1799" s="45">
        <f t="shared" si="858"/>
        <v>1000000</v>
      </c>
      <c r="X1799" s="28">
        <f t="shared" si="859"/>
        <v>15211.291670999999</v>
      </c>
      <c r="Y1799" s="28">
        <f t="shared" si="860"/>
        <v>0</v>
      </c>
      <c r="Z1799" s="45" t="str">
        <f t="shared" si="861"/>
        <v>NA</v>
      </c>
      <c r="AA1799" s="29" t="str">
        <f t="shared" si="862"/>
        <v>Y</v>
      </c>
      <c r="AB1799" s="46">
        <f t="shared" si="863"/>
        <v>10</v>
      </c>
      <c r="AC1799" s="31">
        <f t="shared" si="864"/>
        <v>200000</v>
      </c>
      <c r="AD1799" s="31">
        <f t="shared" si="865"/>
        <v>1000000</v>
      </c>
      <c r="AE1799" s="31">
        <f t="shared" si="866"/>
        <v>16260.870796298997</v>
      </c>
      <c r="AF1799" s="47">
        <f t="shared" si="867"/>
        <v>0</v>
      </c>
      <c r="AG1799" s="31" t="str">
        <f t="shared" si="868"/>
        <v>NA</v>
      </c>
      <c r="AH1799" s="48">
        <f t="shared" si="869"/>
        <v>9</v>
      </c>
      <c r="AI1799" s="33">
        <f t="shared" si="870"/>
        <v>20000</v>
      </c>
      <c r="AJ1799" s="33">
        <f t="shared" si="871"/>
        <v>65000</v>
      </c>
      <c r="AK1799" s="33">
        <f t="shared" si="872"/>
        <v>17382.870881243627</v>
      </c>
      <c r="AL1799" s="33">
        <f t="shared" si="873"/>
        <v>0</v>
      </c>
      <c r="AM1799" s="34">
        <f t="shared" si="874"/>
        <v>0</v>
      </c>
    </row>
    <row r="1800" spans="1:39" ht="15" customHeight="1" x14ac:dyDescent="0.3">
      <c r="A1800" s="166" t="s">
        <v>4234</v>
      </c>
      <c r="B1800" s="99">
        <v>6452</v>
      </c>
      <c r="C1800" s="99">
        <v>62628</v>
      </c>
      <c r="D1800" s="165">
        <v>45086</v>
      </c>
      <c r="E1800" s="165">
        <v>45289</v>
      </c>
      <c r="F1800" s="166">
        <v>2</v>
      </c>
      <c r="G1800" s="178">
        <v>1.68</v>
      </c>
      <c r="H1800" s="181">
        <v>1</v>
      </c>
      <c r="I1800" s="180">
        <v>8.3699999999999997E-2</v>
      </c>
      <c r="J1800" s="21">
        <f t="shared" si="845"/>
        <v>0.32000000000000006</v>
      </c>
      <c r="K1800" s="21" t="str">
        <f t="shared" si="846"/>
        <v>Y</v>
      </c>
      <c r="L1800" s="37" t="str">
        <f t="shared" si="847"/>
        <v>NA</v>
      </c>
      <c r="M1800" s="8" t="str">
        <f t="shared" si="848"/>
        <v>Y</v>
      </c>
      <c r="N1800" s="42">
        <f t="shared" si="849"/>
        <v>1</v>
      </c>
      <c r="O1800" s="43">
        <f t="shared" si="850"/>
        <v>200000</v>
      </c>
      <c r="P1800" s="43" t="str">
        <f t="shared" si="851"/>
        <v>NA</v>
      </c>
      <c r="Q1800" s="24">
        <f t="shared" si="852"/>
        <v>6992.0323999999991</v>
      </c>
      <c r="R1800" s="43">
        <f t="shared" si="853"/>
        <v>0</v>
      </c>
      <c r="S1800" s="24">
        <f t="shared" si="854"/>
        <v>1000000</v>
      </c>
      <c r="T1800" s="25" t="str">
        <f t="shared" si="855"/>
        <v>N</v>
      </c>
      <c r="U1800" s="44">
        <f t="shared" si="856"/>
        <v>0</v>
      </c>
      <c r="V1800" s="45">
        <f t="shared" si="857"/>
        <v>0</v>
      </c>
      <c r="W1800" s="45">
        <f t="shared" si="858"/>
        <v>0</v>
      </c>
      <c r="X1800" s="28">
        <f t="shared" si="859"/>
        <v>0</v>
      </c>
      <c r="Y1800" s="28">
        <f t="shared" si="860"/>
        <v>0</v>
      </c>
      <c r="Z1800" s="45">
        <f t="shared" si="861"/>
        <v>0</v>
      </c>
      <c r="AA1800" s="29" t="str">
        <f t="shared" si="862"/>
        <v>N</v>
      </c>
      <c r="AB1800" s="46">
        <f t="shared" si="863"/>
        <v>0</v>
      </c>
      <c r="AC1800" s="31">
        <f t="shared" si="864"/>
        <v>0</v>
      </c>
      <c r="AD1800" s="31">
        <f t="shared" si="865"/>
        <v>0</v>
      </c>
      <c r="AE1800" s="31">
        <f t="shared" si="866"/>
        <v>0</v>
      </c>
      <c r="AF1800" s="47">
        <f t="shared" si="867"/>
        <v>0</v>
      </c>
      <c r="AG1800" s="31">
        <f t="shared" si="868"/>
        <v>0</v>
      </c>
      <c r="AH1800" s="48">
        <f t="shared" si="869"/>
        <v>0</v>
      </c>
      <c r="AI1800" s="33">
        <f t="shared" si="870"/>
        <v>0</v>
      </c>
      <c r="AJ1800" s="33">
        <f t="shared" si="871"/>
        <v>0</v>
      </c>
      <c r="AK1800" s="33">
        <f t="shared" si="872"/>
        <v>0</v>
      </c>
      <c r="AL1800" s="33">
        <f t="shared" si="873"/>
        <v>0</v>
      </c>
      <c r="AM1800" s="34">
        <f t="shared" si="874"/>
        <v>0</v>
      </c>
    </row>
    <row r="1801" spans="1:39" ht="15" customHeight="1" x14ac:dyDescent="0.3">
      <c r="A1801" s="166" t="s">
        <v>4235</v>
      </c>
      <c r="B1801" s="99">
        <v>9418</v>
      </c>
      <c r="C1801" s="99">
        <v>27688</v>
      </c>
      <c r="D1801" s="165">
        <v>44738</v>
      </c>
      <c r="E1801" s="165">
        <v>45002</v>
      </c>
      <c r="F1801" s="166">
        <v>2</v>
      </c>
      <c r="G1801" s="178">
        <v>0.66</v>
      </c>
      <c r="H1801" s="181">
        <v>0.25</v>
      </c>
      <c r="I1801" s="180">
        <v>7.0400000000000004E-2</v>
      </c>
      <c r="J1801" s="21">
        <f t="shared" si="845"/>
        <v>1.3399999999999999</v>
      </c>
      <c r="K1801" s="21" t="str">
        <f t="shared" si="846"/>
        <v>Y</v>
      </c>
      <c r="L1801" s="37" t="str">
        <f t="shared" si="847"/>
        <v>NA</v>
      </c>
      <c r="M1801" s="8" t="str">
        <f t="shared" si="848"/>
        <v>Y</v>
      </c>
      <c r="N1801" s="42">
        <f t="shared" si="849"/>
        <v>6</v>
      </c>
      <c r="O1801" s="43">
        <f t="shared" si="850"/>
        <v>200000</v>
      </c>
      <c r="P1801" s="43" t="str">
        <f t="shared" si="851"/>
        <v>NA</v>
      </c>
      <c r="Q1801" s="24">
        <f t="shared" si="852"/>
        <v>10081.0272</v>
      </c>
      <c r="R1801" s="43">
        <f t="shared" si="853"/>
        <v>0</v>
      </c>
      <c r="S1801" s="24">
        <f t="shared" si="854"/>
        <v>1000000</v>
      </c>
      <c r="T1801" s="25" t="str">
        <f t="shared" si="855"/>
        <v>Y</v>
      </c>
      <c r="U1801" s="44">
        <f t="shared" si="856"/>
        <v>5</v>
      </c>
      <c r="V1801" s="45">
        <f t="shared" si="857"/>
        <v>200000</v>
      </c>
      <c r="W1801" s="45">
        <f t="shared" si="858"/>
        <v>1000000</v>
      </c>
      <c r="X1801" s="28">
        <f t="shared" si="859"/>
        <v>10790.731514880001</v>
      </c>
      <c r="Y1801" s="28">
        <f t="shared" si="860"/>
        <v>0</v>
      </c>
      <c r="Z1801" s="45" t="str">
        <f t="shared" si="861"/>
        <v>NA</v>
      </c>
      <c r="AA1801" s="29" t="str">
        <f t="shared" si="862"/>
        <v>N</v>
      </c>
      <c r="AB1801" s="46">
        <f t="shared" si="863"/>
        <v>4</v>
      </c>
      <c r="AC1801" s="31">
        <f t="shared" si="864"/>
        <v>20000</v>
      </c>
      <c r="AD1801" s="31">
        <f t="shared" si="865"/>
        <v>65000</v>
      </c>
      <c r="AE1801" s="31">
        <f t="shared" si="866"/>
        <v>11550.399013527553</v>
      </c>
      <c r="AF1801" s="47">
        <f t="shared" si="867"/>
        <v>0</v>
      </c>
      <c r="AG1801" s="31">
        <f t="shared" si="868"/>
        <v>4889.8422715924462</v>
      </c>
      <c r="AH1801" s="48">
        <f t="shared" si="869"/>
        <v>3</v>
      </c>
      <c r="AI1801" s="33">
        <f t="shared" si="870"/>
        <v>20000</v>
      </c>
      <c r="AJ1801" s="33">
        <f t="shared" si="871"/>
        <v>65000</v>
      </c>
      <c r="AK1801" s="33">
        <f t="shared" si="872"/>
        <v>4889.8422715924462</v>
      </c>
      <c r="AL1801" s="33">
        <f t="shared" si="873"/>
        <v>7473.7048324874468</v>
      </c>
      <c r="AM1801" s="34">
        <f t="shared" si="874"/>
        <v>7473.7048324874468</v>
      </c>
    </row>
    <row r="1802" spans="1:39" ht="15" customHeight="1" x14ac:dyDescent="0.3">
      <c r="A1802" s="166" t="s">
        <v>4236</v>
      </c>
      <c r="B1802" s="99">
        <v>15160</v>
      </c>
      <c r="C1802" s="99">
        <v>92712</v>
      </c>
      <c r="D1802" s="165">
        <v>45389</v>
      </c>
      <c r="E1802" s="165">
        <v>45697</v>
      </c>
      <c r="F1802" s="166">
        <v>4</v>
      </c>
      <c r="G1802" s="178">
        <v>1.0900000000000001</v>
      </c>
      <c r="H1802" s="181">
        <v>0.5</v>
      </c>
      <c r="I1802" s="180">
        <v>3.5000000000000003E-2</v>
      </c>
      <c r="J1802" s="21">
        <f t="shared" si="845"/>
        <v>2.91</v>
      </c>
      <c r="K1802" s="21" t="str">
        <f t="shared" si="846"/>
        <v>Y</v>
      </c>
      <c r="L1802" s="37" t="str">
        <f t="shared" si="847"/>
        <v>NA</v>
      </c>
      <c r="M1802" s="8" t="str">
        <f t="shared" si="848"/>
        <v>Y</v>
      </c>
      <c r="N1802" s="42">
        <f t="shared" si="849"/>
        <v>6</v>
      </c>
      <c r="O1802" s="43">
        <f t="shared" si="850"/>
        <v>200000</v>
      </c>
      <c r="P1802" s="43" t="str">
        <f t="shared" si="851"/>
        <v>NA</v>
      </c>
      <c r="Q1802" s="24">
        <f t="shared" si="852"/>
        <v>15690.599999999999</v>
      </c>
      <c r="R1802" s="43">
        <f t="shared" si="853"/>
        <v>0</v>
      </c>
      <c r="S1802" s="24">
        <f t="shared" si="854"/>
        <v>1000000</v>
      </c>
      <c r="T1802" s="25" t="str">
        <f t="shared" si="855"/>
        <v>Y</v>
      </c>
      <c r="U1802" s="44">
        <f t="shared" si="856"/>
        <v>5</v>
      </c>
      <c r="V1802" s="45">
        <f t="shared" si="857"/>
        <v>200000</v>
      </c>
      <c r="W1802" s="45">
        <f t="shared" si="858"/>
        <v>1000000</v>
      </c>
      <c r="X1802" s="28">
        <f t="shared" si="859"/>
        <v>16239.770999999997</v>
      </c>
      <c r="Y1802" s="28">
        <f t="shared" si="860"/>
        <v>0</v>
      </c>
      <c r="Z1802" s="45" t="str">
        <f t="shared" si="861"/>
        <v>NA</v>
      </c>
      <c r="AA1802" s="29" t="str">
        <f t="shared" si="862"/>
        <v>Y</v>
      </c>
      <c r="AB1802" s="46">
        <f t="shared" si="863"/>
        <v>4</v>
      </c>
      <c r="AC1802" s="31">
        <f t="shared" si="864"/>
        <v>200000</v>
      </c>
      <c r="AD1802" s="31">
        <f t="shared" si="865"/>
        <v>1000000</v>
      </c>
      <c r="AE1802" s="31">
        <f t="shared" si="866"/>
        <v>16808.162984999995</v>
      </c>
      <c r="AF1802" s="47">
        <f t="shared" si="867"/>
        <v>0</v>
      </c>
      <c r="AG1802" s="31" t="str">
        <f t="shared" si="868"/>
        <v>NA</v>
      </c>
      <c r="AH1802" s="48">
        <f t="shared" si="869"/>
        <v>3</v>
      </c>
      <c r="AI1802" s="33">
        <f t="shared" si="870"/>
        <v>20000</v>
      </c>
      <c r="AJ1802" s="33">
        <f t="shared" si="871"/>
        <v>65000</v>
      </c>
      <c r="AK1802" s="33">
        <f t="shared" si="872"/>
        <v>17396.448689474993</v>
      </c>
      <c r="AL1802" s="33">
        <f t="shared" si="873"/>
        <v>0</v>
      </c>
      <c r="AM1802" s="34">
        <f t="shared" si="874"/>
        <v>0</v>
      </c>
    </row>
    <row r="1803" spans="1:39" ht="15" customHeight="1" x14ac:dyDescent="0.3">
      <c r="A1803" s="166" t="s">
        <v>4237</v>
      </c>
      <c r="B1803" s="99">
        <v>13952</v>
      </c>
      <c r="C1803" s="99">
        <v>40267</v>
      </c>
      <c r="D1803" s="165">
        <v>44567</v>
      </c>
      <c r="E1803" s="165">
        <v>44785</v>
      </c>
      <c r="F1803" s="166">
        <v>4</v>
      </c>
      <c r="G1803" s="178">
        <v>3.57</v>
      </c>
      <c r="H1803" s="181">
        <v>1</v>
      </c>
      <c r="I1803" s="180">
        <v>7.7600000000000002E-2</v>
      </c>
      <c r="J1803" s="21">
        <f t="shared" si="845"/>
        <v>0.43000000000000016</v>
      </c>
      <c r="K1803" s="21" t="str">
        <f t="shared" si="846"/>
        <v>Y</v>
      </c>
      <c r="L1803" s="37" t="str">
        <f t="shared" si="847"/>
        <v>NA</v>
      </c>
      <c r="M1803" s="8" t="str">
        <f t="shared" si="848"/>
        <v>Y</v>
      </c>
      <c r="N1803" s="42">
        <f t="shared" si="849"/>
        <v>1</v>
      </c>
      <c r="O1803" s="43">
        <f t="shared" si="850"/>
        <v>200000</v>
      </c>
      <c r="P1803" s="43" t="str">
        <f t="shared" si="851"/>
        <v>NA</v>
      </c>
      <c r="Q1803" s="24">
        <f t="shared" si="852"/>
        <v>15034.675199999998</v>
      </c>
      <c r="R1803" s="43">
        <f t="shared" si="853"/>
        <v>0</v>
      </c>
      <c r="S1803" s="24">
        <f t="shared" si="854"/>
        <v>1000000</v>
      </c>
      <c r="T1803" s="25" t="str">
        <f t="shared" si="855"/>
        <v>N</v>
      </c>
      <c r="U1803" s="44">
        <f t="shared" si="856"/>
        <v>0</v>
      </c>
      <c r="V1803" s="45">
        <f t="shared" si="857"/>
        <v>0</v>
      </c>
      <c r="W1803" s="45">
        <f t="shared" si="858"/>
        <v>0</v>
      </c>
      <c r="X1803" s="28">
        <f t="shared" si="859"/>
        <v>0</v>
      </c>
      <c r="Y1803" s="28">
        <f t="shared" si="860"/>
        <v>0</v>
      </c>
      <c r="Z1803" s="45">
        <f t="shared" si="861"/>
        <v>0</v>
      </c>
      <c r="AA1803" s="29" t="str">
        <f t="shared" si="862"/>
        <v>N</v>
      </c>
      <c r="AB1803" s="46">
        <f t="shared" si="863"/>
        <v>0</v>
      </c>
      <c r="AC1803" s="31">
        <f t="shared" si="864"/>
        <v>0</v>
      </c>
      <c r="AD1803" s="31">
        <f t="shared" si="865"/>
        <v>0</v>
      </c>
      <c r="AE1803" s="31">
        <f t="shared" si="866"/>
        <v>0</v>
      </c>
      <c r="AF1803" s="47">
        <f t="shared" si="867"/>
        <v>0</v>
      </c>
      <c r="AG1803" s="31">
        <f t="shared" si="868"/>
        <v>0</v>
      </c>
      <c r="AH1803" s="48">
        <f t="shared" si="869"/>
        <v>0</v>
      </c>
      <c r="AI1803" s="33">
        <f t="shared" si="870"/>
        <v>0</v>
      </c>
      <c r="AJ1803" s="33">
        <f t="shared" si="871"/>
        <v>0</v>
      </c>
      <c r="AK1803" s="33">
        <f t="shared" si="872"/>
        <v>0</v>
      </c>
      <c r="AL1803" s="33">
        <f t="shared" si="873"/>
        <v>0</v>
      </c>
      <c r="AM1803" s="34">
        <f t="shared" si="874"/>
        <v>0</v>
      </c>
    </row>
    <row r="1804" spans="1:39" ht="15" customHeight="1" x14ac:dyDescent="0.3">
      <c r="A1804" s="166" t="s">
        <v>4238</v>
      </c>
      <c r="B1804" s="99">
        <v>11121</v>
      </c>
      <c r="C1804" s="99">
        <v>86159</v>
      </c>
      <c r="D1804" s="165">
        <v>44787</v>
      </c>
      <c r="E1804" s="165">
        <v>45071</v>
      </c>
      <c r="F1804" s="166">
        <v>4</v>
      </c>
      <c r="G1804" s="178">
        <v>3.7</v>
      </c>
      <c r="H1804" s="181">
        <v>0.75</v>
      </c>
      <c r="I1804" s="180">
        <v>7.1099999999999997E-2</v>
      </c>
      <c r="J1804" s="21">
        <f t="shared" si="845"/>
        <v>0.29999999999999982</v>
      </c>
      <c r="K1804" s="21" t="str">
        <f t="shared" si="846"/>
        <v>Y</v>
      </c>
      <c r="L1804" s="37" t="str">
        <f t="shared" si="847"/>
        <v>NA</v>
      </c>
      <c r="M1804" s="8" t="str">
        <f t="shared" si="848"/>
        <v>Y</v>
      </c>
      <c r="N1804" s="42">
        <f t="shared" si="849"/>
        <v>1</v>
      </c>
      <c r="O1804" s="43">
        <f t="shared" si="850"/>
        <v>200000</v>
      </c>
      <c r="P1804" s="43" t="str">
        <f t="shared" si="851"/>
        <v>NA</v>
      </c>
      <c r="Q1804" s="24">
        <f t="shared" si="852"/>
        <v>11911.703099999999</v>
      </c>
      <c r="R1804" s="43">
        <f t="shared" si="853"/>
        <v>0</v>
      </c>
      <c r="S1804" s="24">
        <f t="shared" si="854"/>
        <v>1000000</v>
      </c>
      <c r="T1804" s="25" t="str">
        <f t="shared" si="855"/>
        <v>N</v>
      </c>
      <c r="U1804" s="44">
        <f t="shared" si="856"/>
        <v>0</v>
      </c>
      <c r="V1804" s="45">
        <f t="shared" si="857"/>
        <v>0</v>
      </c>
      <c r="W1804" s="45">
        <f t="shared" si="858"/>
        <v>0</v>
      </c>
      <c r="X1804" s="28">
        <f t="shared" si="859"/>
        <v>0</v>
      </c>
      <c r="Y1804" s="28">
        <f t="shared" si="860"/>
        <v>0</v>
      </c>
      <c r="Z1804" s="45">
        <f t="shared" si="861"/>
        <v>0</v>
      </c>
      <c r="AA1804" s="29" t="str">
        <f t="shared" si="862"/>
        <v>N</v>
      </c>
      <c r="AB1804" s="46">
        <f t="shared" si="863"/>
        <v>0</v>
      </c>
      <c r="AC1804" s="31">
        <f t="shared" si="864"/>
        <v>0</v>
      </c>
      <c r="AD1804" s="31">
        <f t="shared" si="865"/>
        <v>0</v>
      </c>
      <c r="AE1804" s="31">
        <f t="shared" si="866"/>
        <v>0</v>
      </c>
      <c r="AF1804" s="47">
        <f t="shared" si="867"/>
        <v>0</v>
      </c>
      <c r="AG1804" s="31">
        <f t="shared" si="868"/>
        <v>0</v>
      </c>
      <c r="AH1804" s="48">
        <f t="shared" si="869"/>
        <v>0</v>
      </c>
      <c r="AI1804" s="33">
        <f t="shared" si="870"/>
        <v>0</v>
      </c>
      <c r="AJ1804" s="33">
        <f t="shared" si="871"/>
        <v>0</v>
      </c>
      <c r="AK1804" s="33">
        <f t="shared" si="872"/>
        <v>0</v>
      </c>
      <c r="AL1804" s="33">
        <f t="shared" si="873"/>
        <v>0</v>
      </c>
      <c r="AM1804" s="34">
        <f t="shared" si="874"/>
        <v>0</v>
      </c>
    </row>
    <row r="1805" spans="1:39" ht="15" customHeight="1" x14ac:dyDescent="0.3">
      <c r="A1805" s="166" t="s">
        <v>4239</v>
      </c>
      <c r="B1805" s="99">
        <v>19110</v>
      </c>
      <c r="C1805" s="99">
        <v>108074</v>
      </c>
      <c r="D1805" s="165">
        <v>44520</v>
      </c>
      <c r="E1805" s="165">
        <v>44642</v>
      </c>
      <c r="F1805" s="166">
        <v>4</v>
      </c>
      <c r="G1805" s="178">
        <v>1.35</v>
      </c>
      <c r="H1805" s="181">
        <v>0.25</v>
      </c>
      <c r="I1805" s="180">
        <v>3.7999999999999999E-2</v>
      </c>
      <c r="J1805" s="21">
        <f t="shared" si="845"/>
        <v>2.65</v>
      </c>
      <c r="K1805" s="21" t="str">
        <f t="shared" si="846"/>
        <v>Y</v>
      </c>
      <c r="L1805" s="37" t="str">
        <f t="shared" si="847"/>
        <v>NA</v>
      </c>
      <c r="M1805" s="8" t="str">
        <f t="shared" si="848"/>
        <v>Y</v>
      </c>
      <c r="N1805" s="42">
        <f t="shared" si="849"/>
        <v>11</v>
      </c>
      <c r="O1805" s="43">
        <f t="shared" si="850"/>
        <v>200000</v>
      </c>
      <c r="P1805" s="43" t="str">
        <f t="shared" si="851"/>
        <v>NA</v>
      </c>
      <c r="Q1805" s="24">
        <f t="shared" si="852"/>
        <v>19836.18</v>
      </c>
      <c r="R1805" s="43">
        <f t="shared" si="853"/>
        <v>0</v>
      </c>
      <c r="S1805" s="24">
        <f t="shared" si="854"/>
        <v>1000000</v>
      </c>
      <c r="T1805" s="25" t="str">
        <f t="shared" si="855"/>
        <v>Y</v>
      </c>
      <c r="U1805" s="44">
        <f t="shared" si="856"/>
        <v>10</v>
      </c>
      <c r="V1805" s="45">
        <f t="shared" si="857"/>
        <v>200000</v>
      </c>
      <c r="W1805" s="45">
        <f t="shared" si="858"/>
        <v>1000000</v>
      </c>
      <c r="X1805" s="28">
        <f t="shared" si="859"/>
        <v>20589.954840000002</v>
      </c>
      <c r="Y1805" s="28">
        <f t="shared" si="860"/>
        <v>0</v>
      </c>
      <c r="Z1805" s="45" t="str">
        <f t="shared" si="861"/>
        <v>NA</v>
      </c>
      <c r="AA1805" s="29" t="str">
        <f t="shared" si="862"/>
        <v>Y</v>
      </c>
      <c r="AB1805" s="46">
        <f t="shared" si="863"/>
        <v>9</v>
      </c>
      <c r="AC1805" s="31">
        <f t="shared" si="864"/>
        <v>200000</v>
      </c>
      <c r="AD1805" s="31">
        <f t="shared" si="865"/>
        <v>1000000</v>
      </c>
      <c r="AE1805" s="31">
        <f t="shared" si="866"/>
        <v>21372.373123920002</v>
      </c>
      <c r="AF1805" s="47">
        <f t="shared" si="867"/>
        <v>0</v>
      </c>
      <c r="AG1805" s="31" t="str">
        <f t="shared" si="868"/>
        <v>NA</v>
      </c>
      <c r="AH1805" s="48">
        <f t="shared" si="869"/>
        <v>8</v>
      </c>
      <c r="AI1805" s="33">
        <f t="shared" si="870"/>
        <v>20000</v>
      </c>
      <c r="AJ1805" s="33">
        <f t="shared" si="871"/>
        <v>65000</v>
      </c>
      <c r="AK1805" s="33">
        <f t="shared" si="872"/>
        <v>20000</v>
      </c>
      <c r="AL1805" s="33">
        <f t="shared" si="873"/>
        <v>2184.5233026289643</v>
      </c>
      <c r="AM1805" s="34">
        <f t="shared" si="874"/>
        <v>2184.5233026289643</v>
      </c>
    </row>
    <row r="1806" spans="1:39" ht="15" customHeight="1" x14ac:dyDescent="0.3">
      <c r="A1806" s="166" t="s">
        <v>4240</v>
      </c>
      <c r="B1806" s="99">
        <v>19611</v>
      </c>
      <c r="C1806" s="99">
        <v>108597</v>
      </c>
      <c r="D1806" s="165">
        <v>44735</v>
      </c>
      <c r="E1806" s="165">
        <v>44983</v>
      </c>
      <c r="F1806" s="166">
        <v>2</v>
      </c>
      <c r="G1806" s="178">
        <v>1.41</v>
      </c>
      <c r="H1806" s="181">
        <v>0.75</v>
      </c>
      <c r="I1806" s="180">
        <v>4.6300000000000001E-2</v>
      </c>
      <c r="J1806" s="21">
        <f t="shared" si="845"/>
        <v>0.59000000000000008</v>
      </c>
      <c r="K1806" s="21" t="str">
        <f t="shared" si="846"/>
        <v>Y</v>
      </c>
      <c r="L1806" s="37" t="str">
        <f t="shared" si="847"/>
        <v>NA</v>
      </c>
      <c r="M1806" s="8" t="str">
        <f t="shared" si="848"/>
        <v>Y</v>
      </c>
      <c r="N1806" s="42">
        <f t="shared" si="849"/>
        <v>1</v>
      </c>
      <c r="O1806" s="43">
        <f t="shared" si="850"/>
        <v>200000</v>
      </c>
      <c r="P1806" s="43" t="str">
        <f t="shared" si="851"/>
        <v>NA</v>
      </c>
      <c r="Q1806" s="24">
        <f t="shared" si="852"/>
        <v>20518.989300000001</v>
      </c>
      <c r="R1806" s="43">
        <f t="shared" si="853"/>
        <v>0</v>
      </c>
      <c r="S1806" s="24">
        <f t="shared" si="854"/>
        <v>1000000</v>
      </c>
      <c r="T1806" s="25" t="str">
        <f t="shared" si="855"/>
        <v>N</v>
      </c>
      <c r="U1806" s="44">
        <f t="shared" si="856"/>
        <v>0</v>
      </c>
      <c r="V1806" s="45">
        <f t="shared" si="857"/>
        <v>0</v>
      </c>
      <c r="W1806" s="45">
        <f t="shared" si="858"/>
        <v>0</v>
      </c>
      <c r="X1806" s="28">
        <f t="shared" si="859"/>
        <v>0</v>
      </c>
      <c r="Y1806" s="28">
        <f t="shared" si="860"/>
        <v>0</v>
      </c>
      <c r="Z1806" s="45">
        <f t="shared" si="861"/>
        <v>0</v>
      </c>
      <c r="AA1806" s="29" t="str">
        <f t="shared" si="862"/>
        <v>N</v>
      </c>
      <c r="AB1806" s="46">
        <f t="shared" si="863"/>
        <v>0</v>
      </c>
      <c r="AC1806" s="31">
        <f t="shared" si="864"/>
        <v>0</v>
      </c>
      <c r="AD1806" s="31">
        <f t="shared" si="865"/>
        <v>0</v>
      </c>
      <c r="AE1806" s="31">
        <f t="shared" si="866"/>
        <v>0</v>
      </c>
      <c r="AF1806" s="47">
        <f t="shared" si="867"/>
        <v>0</v>
      </c>
      <c r="AG1806" s="31">
        <f t="shared" si="868"/>
        <v>0</v>
      </c>
      <c r="AH1806" s="48">
        <f t="shared" si="869"/>
        <v>0</v>
      </c>
      <c r="AI1806" s="33">
        <f t="shared" si="870"/>
        <v>0</v>
      </c>
      <c r="AJ1806" s="33">
        <f t="shared" si="871"/>
        <v>0</v>
      </c>
      <c r="AK1806" s="33">
        <f t="shared" si="872"/>
        <v>0</v>
      </c>
      <c r="AL1806" s="33">
        <f t="shared" si="873"/>
        <v>0</v>
      </c>
      <c r="AM1806" s="34">
        <f t="shared" si="874"/>
        <v>0</v>
      </c>
    </row>
    <row r="1807" spans="1:39" ht="15" customHeight="1" x14ac:dyDescent="0.3">
      <c r="A1807" s="166" t="s">
        <v>4241</v>
      </c>
      <c r="B1807" s="99">
        <v>19252</v>
      </c>
      <c r="C1807" s="99">
        <v>65238</v>
      </c>
      <c r="D1807" s="165">
        <v>44895</v>
      </c>
      <c r="E1807" s="165">
        <v>44954</v>
      </c>
      <c r="F1807" s="166">
        <v>2</v>
      </c>
      <c r="G1807" s="178">
        <v>1.38</v>
      </c>
      <c r="H1807" s="181">
        <v>1</v>
      </c>
      <c r="I1807" s="180">
        <v>4.0399999999999998E-2</v>
      </c>
      <c r="J1807" s="21">
        <f t="shared" si="845"/>
        <v>0.62000000000000011</v>
      </c>
      <c r="K1807" s="21" t="str">
        <f t="shared" si="846"/>
        <v>Y</v>
      </c>
      <c r="L1807" s="37" t="str">
        <f t="shared" si="847"/>
        <v>NA</v>
      </c>
      <c r="M1807" s="8" t="str">
        <f t="shared" si="848"/>
        <v>Y</v>
      </c>
      <c r="N1807" s="42">
        <f t="shared" si="849"/>
        <v>1</v>
      </c>
      <c r="O1807" s="43">
        <f t="shared" si="850"/>
        <v>200000</v>
      </c>
      <c r="P1807" s="43" t="str">
        <f t="shared" si="851"/>
        <v>NA</v>
      </c>
      <c r="Q1807" s="24">
        <f t="shared" si="852"/>
        <v>20029.7808</v>
      </c>
      <c r="R1807" s="43">
        <f t="shared" si="853"/>
        <v>0</v>
      </c>
      <c r="S1807" s="24">
        <f t="shared" si="854"/>
        <v>1000000</v>
      </c>
      <c r="T1807" s="25" t="str">
        <f t="shared" si="855"/>
        <v>N</v>
      </c>
      <c r="U1807" s="44">
        <f t="shared" si="856"/>
        <v>0</v>
      </c>
      <c r="V1807" s="45">
        <f t="shared" si="857"/>
        <v>0</v>
      </c>
      <c r="W1807" s="45">
        <f t="shared" si="858"/>
        <v>0</v>
      </c>
      <c r="X1807" s="28">
        <f t="shared" si="859"/>
        <v>0</v>
      </c>
      <c r="Y1807" s="28">
        <f t="shared" si="860"/>
        <v>0</v>
      </c>
      <c r="Z1807" s="45">
        <f t="shared" si="861"/>
        <v>0</v>
      </c>
      <c r="AA1807" s="29" t="str">
        <f t="shared" si="862"/>
        <v>N</v>
      </c>
      <c r="AB1807" s="46">
        <f t="shared" si="863"/>
        <v>0</v>
      </c>
      <c r="AC1807" s="31">
        <f t="shared" si="864"/>
        <v>0</v>
      </c>
      <c r="AD1807" s="31">
        <f t="shared" si="865"/>
        <v>0</v>
      </c>
      <c r="AE1807" s="31">
        <f t="shared" si="866"/>
        <v>0</v>
      </c>
      <c r="AF1807" s="47">
        <f t="shared" si="867"/>
        <v>0</v>
      </c>
      <c r="AG1807" s="31">
        <f t="shared" si="868"/>
        <v>0</v>
      </c>
      <c r="AH1807" s="48">
        <f t="shared" si="869"/>
        <v>0</v>
      </c>
      <c r="AI1807" s="33">
        <f t="shared" si="870"/>
        <v>0</v>
      </c>
      <c r="AJ1807" s="33">
        <f t="shared" si="871"/>
        <v>0</v>
      </c>
      <c r="AK1807" s="33">
        <f t="shared" si="872"/>
        <v>0</v>
      </c>
      <c r="AL1807" s="33">
        <f t="shared" si="873"/>
        <v>0</v>
      </c>
      <c r="AM1807" s="34">
        <f t="shared" si="874"/>
        <v>0</v>
      </c>
    </row>
    <row r="1808" spans="1:39" ht="15" customHeight="1" x14ac:dyDescent="0.3">
      <c r="A1808" s="166" t="s">
        <v>4242</v>
      </c>
      <c r="B1808" s="99">
        <v>9678</v>
      </c>
      <c r="C1808" s="99">
        <v>99313</v>
      </c>
      <c r="D1808" s="165">
        <v>44816</v>
      </c>
      <c r="E1808" s="165">
        <v>45070</v>
      </c>
      <c r="F1808" s="166">
        <v>2</v>
      </c>
      <c r="G1808" s="178">
        <v>0.34</v>
      </c>
      <c r="H1808" s="181">
        <v>0.5</v>
      </c>
      <c r="I1808" s="180">
        <v>6.9500000000000006E-2</v>
      </c>
      <c r="J1808" s="21">
        <f t="shared" si="845"/>
        <v>1.66</v>
      </c>
      <c r="K1808" s="21" t="str">
        <f t="shared" si="846"/>
        <v>Y</v>
      </c>
      <c r="L1808" s="37" t="str">
        <f t="shared" si="847"/>
        <v>NA</v>
      </c>
      <c r="M1808" s="8" t="str">
        <f t="shared" si="848"/>
        <v>Y</v>
      </c>
      <c r="N1808" s="42">
        <f t="shared" si="849"/>
        <v>4</v>
      </c>
      <c r="O1808" s="43">
        <f t="shared" si="850"/>
        <v>200000</v>
      </c>
      <c r="P1808" s="43" t="str">
        <f t="shared" si="851"/>
        <v>NA</v>
      </c>
      <c r="Q1808" s="24">
        <f t="shared" si="852"/>
        <v>10350.621000000001</v>
      </c>
      <c r="R1808" s="43">
        <f t="shared" si="853"/>
        <v>0</v>
      </c>
      <c r="S1808" s="24">
        <f t="shared" si="854"/>
        <v>1000000</v>
      </c>
      <c r="T1808" s="25" t="str">
        <f t="shared" si="855"/>
        <v>Y</v>
      </c>
      <c r="U1808" s="44">
        <f t="shared" si="856"/>
        <v>3</v>
      </c>
      <c r="V1808" s="45">
        <f t="shared" si="857"/>
        <v>200000</v>
      </c>
      <c r="W1808" s="45">
        <f t="shared" si="858"/>
        <v>1000000</v>
      </c>
      <c r="X1808" s="28">
        <f t="shared" si="859"/>
        <v>11069.989159500003</v>
      </c>
      <c r="Y1808" s="28">
        <f t="shared" si="860"/>
        <v>0</v>
      </c>
      <c r="Z1808" s="45" t="str">
        <f t="shared" si="861"/>
        <v>NA</v>
      </c>
      <c r="AA1808" s="29" t="str">
        <f t="shared" si="862"/>
        <v>N</v>
      </c>
      <c r="AB1808" s="46">
        <f t="shared" si="863"/>
        <v>2</v>
      </c>
      <c r="AC1808" s="31">
        <f t="shared" si="864"/>
        <v>20000</v>
      </c>
      <c r="AD1808" s="31">
        <f t="shared" si="865"/>
        <v>65000</v>
      </c>
      <c r="AE1808" s="31">
        <f t="shared" si="866"/>
        <v>11839.353406085254</v>
      </c>
      <c r="AF1808" s="47">
        <f t="shared" si="867"/>
        <v>0</v>
      </c>
      <c r="AG1808" s="31">
        <f t="shared" si="868"/>
        <v>0</v>
      </c>
      <c r="AH1808" s="48">
        <f t="shared" si="869"/>
        <v>1</v>
      </c>
      <c r="AI1808" s="33">
        <f t="shared" si="870"/>
        <v>20000</v>
      </c>
      <c r="AJ1808" s="33">
        <f t="shared" si="871"/>
        <v>65000</v>
      </c>
      <c r="AK1808" s="33">
        <f t="shared" si="872"/>
        <v>0</v>
      </c>
      <c r="AL1808" s="33">
        <f t="shared" si="873"/>
        <v>12662.188467808181</v>
      </c>
      <c r="AM1808" s="34">
        <f t="shared" si="874"/>
        <v>12662.188467808181</v>
      </c>
    </row>
    <row r="1809" spans="1:39" ht="15" customHeight="1" x14ac:dyDescent="0.3">
      <c r="A1809" s="166" t="s">
        <v>4243</v>
      </c>
      <c r="B1809" s="99">
        <v>17545</v>
      </c>
      <c r="C1809" s="99">
        <v>101894</v>
      </c>
      <c r="D1809" s="165">
        <v>46138</v>
      </c>
      <c r="E1809" s="165">
        <v>46477</v>
      </c>
      <c r="F1809" s="166">
        <v>2</v>
      </c>
      <c r="G1809" s="178">
        <v>1.39</v>
      </c>
      <c r="H1809" s="181">
        <v>0.75</v>
      </c>
      <c r="I1809" s="180">
        <v>4.1000000000000002E-2</v>
      </c>
      <c r="J1809" s="21">
        <f t="shared" si="845"/>
        <v>0.6100000000000001</v>
      </c>
      <c r="K1809" s="21" t="str">
        <f t="shared" si="846"/>
        <v>Y</v>
      </c>
      <c r="L1809" s="37" t="str">
        <f t="shared" si="847"/>
        <v>NA</v>
      </c>
      <c r="M1809" s="8" t="str">
        <f t="shared" si="848"/>
        <v>Y</v>
      </c>
      <c r="N1809" s="42">
        <f t="shared" si="849"/>
        <v>1</v>
      </c>
      <c r="O1809" s="43">
        <f t="shared" si="850"/>
        <v>200000</v>
      </c>
      <c r="P1809" s="43" t="str">
        <f t="shared" si="851"/>
        <v>NA</v>
      </c>
      <c r="Q1809" s="24">
        <f t="shared" si="852"/>
        <v>18264.344999999998</v>
      </c>
      <c r="R1809" s="43">
        <f t="shared" si="853"/>
        <v>0</v>
      </c>
      <c r="S1809" s="24">
        <f t="shared" si="854"/>
        <v>1000000</v>
      </c>
      <c r="T1809" s="25" t="str">
        <f t="shared" si="855"/>
        <v>N</v>
      </c>
      <c r="U1809" s="44">
        <f t="shared" si="856"/>
        <v>0</v>
      </c>
      <c r="V1809" s="45">
        <f t="shared" si="857"/>
        <v>0</v>
      </c>
      <c r="W1809" s="45">
        <f t="shared" si="858"/>
        <v>0</v>
      </c>
      <c r="X1809" s="28">
        <f t="shared" si="859"/>
        <v>0</v>
      </c>
      <c r="Y1809" s="28">
        <f t="shared" si="860"/>
        <v>0</v>
      </c>
      <c r="Z1809" s="45">
        <f t="shared" si="861"/>
        <v>0</v>
      </c>
      <c r="AA1809" s="29" t="str">
        <f t="shared" si="862"/>
        <v>N</v>
      </c>
      <c r="AB1809" s="46">
        <f t="shared" si="863"/>
        <v>0</v>
      </c>
      <c r="AC1809" s="31">
        <f t="shared" si="864"/>
        <v>0</v>
      </c>
      <c r="AD1809" s="31">
        <f t="shared" si="865"/>
        <v>0</v>
      </c>
      <c r="AE1809" s="31">
        <f t="shared" si="866"/>
        <v>0</v>
      </c>
      <c r="AF1809" s="47">
        <f t="shared" si="867"/>
        <v>0</v>
      </c>
      <c r="AG1809" s="31">
        <f t="shared" si="868"/>
        <v>0</v>
      </c>
      <c r="AH1809" s="48">
        <f t="shared" si="869"/>
        <v>0</v>
      </c>
      <c r="AI1809" s="33">
        <f t="shared" si="870"/>
        <v>0</v>
      </c>
      <c r="AJ1809" s="33">
        <f t="shared" si="871"/>
        <v>0</v>
      </c>
      <c r="AK1809" s="33">
        <f t="shared" si="872"/>
        <v>0</v>
      </c>
      <c r="AL1809" s="33">
        <f t="shared" si="873"/>
        <v>0</v>
      </c>
      <c r="AM1809" s="34">
        <f t="shared" si="874"/>
        <v>0</v>
      </c>
    </row>
    <row r="1810" spans="1:39" ht="15" customHeight="1" x14ac:dyDescent="0.3">
      <c r="A1810" s="166" t="s">
        <v>4244</v>
      </c>
      <c r="B1810" s="99">
        <v>9511</v>
      </c>
      <c r="C1810" s="99">
        <v>88908</v>
      </c>
      <c r="D1810" s="165">
        <v>45453</v>
      </c>
      <c r="E1810" s="165">
        <v>45686</v>
      </c>
      <c r="F1810" s="166">
        <v>4</v>
      </c>
      <c r="G1810" s="178">
        <v>2.63</v>
      </c>
      <c r="H1810" s="181">
        <v>0.5</v>
      </c>
      <c r="I1810" s="180">
        <v>8.2199999999999995E-2</v>
      </c>
      <c r="J1810" s="21">
        <f t="shared" si="845"/>
        <v>1.37</v>
      </c>
      <c r="K1810" s="21" t="str">
        <f t="shared" si="846"/>
        <v>Y</v>
      </c>
      <c r="L1810" s="37" t="str">
        <f t="shared" si="847"/>
        <v>NA</v>
      </c>
      <c r="M1810" s="8" t="str">
        <f t="shared" si="848"/>
        <v>Y</v>
      </c>
      <c r="N1810" s="42">
        <f t="shared" si="849"/>
        <v>3</v>
      </c>
      <c r="O1810" s="43">
        <f t="shared" si="850"/>
        <v>200000</v>
      </c>
      <c r="P1810" s="43" t="str">
        <f t="shared" si="851"/>
        <v>NA</v>
      </c>
      <c r="Q1810" s="24">
        <f t="shared" si="852"/>
        <v>10292.8042</v>
      </c>
      <c r="R1810" s="43">
        <f t="shared" si="853"/>
        <v>0</v>
      </c>
      <c r="S1810" s="24">
        <f t="shared" si="854"/>
        <v>1000000</v>
      </c>
      <c r="T1810" s="25" t="str">
        <f t="shared" si="855"/>
        <v>Y</v>
      </c>
      <c r="U1810" s="44">
        <f t="shared" si="856"/>
        <v>2</v>
      </c>
      <c r="V1810" s="45">
        <f t="shared" si="857"/>
        <v>200000</v>
      </c>
      <c r="W1810" s="45">
        <f t="shared" si="858"/>
        <v>1000000</v>
      </c>
      <c r="X1810" s="28">
        <f t="shared" si="859"/>
        <v>11138.872705240001</v>
      </c>
      <c r="Y1810" s="28">
        <f t="shared" si="860"/>
        <v>0</v>
      </c>
      <c r="Z1810" s="45" t="str">
        <f t="shared" si="861"/>
        <v>NA</v>
      </c>
      <c r="AA1810" s="29" t="str">
        <f t="shared" si="862"/>
        <v>N</v>
      </c>
      <c r="AB1810" s="46">
        <f t="shared" si="863"/>
        <v>1</v>
      </c>
      <c r="AC1810" s="31">
        <f t="shared" si="864"/>
        <v>20000</v>
      </c>
      <c r="AD1810" s="31">
        <f t="shared" si="865"/>
        <v>65000</v>
      </c>
      <c r="AE1810" s="31">
        <f t="shared" si="866"/>
        <v>12054.48804161073</v>
      </c>
      <c r="AF1810" s="47">
        <f t="shared" si="867"/>
        <v>0</v>
      </c>
      <c r="AG1810" s="31">
        <f t="shared" si="868"/>
        <v>0</v>
      </c>
      <c r="AH1810" s="48">
        <f t="shared" si="869"/>
        <v>0</v>
      </c>
      <c r="AI1810" s="33">
        <f t="shared" si="870"/>
        <v>0</v>
      </c>
      <c r="AJ1810" s="33">
        <f t="shared" si="871"/>
        <v>0</v>
      </c>
      <c r="AK1810" s="33">
        <f t="shared" si="872"/>
        <v>0</v>
      </c>
      <c r="AL1810" s="33">
        <f t="shared" si="873"/>
        <v>0</v>
      </c>
      <c r="AM1810" s="34">
        <f t="shared" si="874"/>
        <v>0</v>
      </c>
    </row>
    <row r="1811" spans="1:39" ht="15" customHeight="1" x14ac:dyDescent="0.3">
      <c r="A1811" s="166" t="s">
        <v>4245</v>
      </c>
      <c r="B1811" s="99">
        <v>21352</v>
      </c>
      <c r="C1811" s="99">
        <v>99213</v>
      </c>
      <c r="D1811" s="165">
        <v>45412</v>
      </c>
      <c r="E1811" s="165">
        <v>45729</v>
      </c>
      <c r="F1811" s="166">
        <v>2</v>
      </c>
      <c r="G1811" s="178">
        <v>0.6</v>
      </c>
      <c r="H1811" s="181">
        <v>0.75</v>
      </c>
      <c r="I1811" s="180">
        <v>6.4299999999999996E-2</v>
      </c>
      <c r="J1811" s="21">
        <f t="shared" si="845"/>
        <v>1.4</v>
      </c>
      <c r="K1811" s="21" t="str">
        <f t="shared" si="846"/>
        <v>Y</v>
      </c>
      <c r="L1811" s="37" t="str">
        <f t="shared" si="847"/>
        <v>NA</v>
      </c>
      <c r="M1811" s="8" t="str">
        <f t="shared" si="848"/>
        <v>Y</v>
      </c>
      <c r="N1811" s="42">
        <f t="shared" si="849"/>
        <v>2</v>
      </c>
      <c r="O1811" s="43">
        <f t="shared" si="850"/>
        <v>200000</v>
      </c>
      <c r="P1811" s="43" t="str">
        <f t="shared" si="851"/>
        <v>NA</v>
      </c>
      <c r="Q1811" s="24">
        <f t="shared" si="852"/>
        <v>22724.9336</v>
      </c>
      <c r="R1811" s="43">
        <f t="shared" si="853"/>
        <v>0</v>
      </c>
      <c r="S1811" s="24">
        <f t="shared" si="854"/>
        <v>1000000</v>
      </c>
      <c r="T1811" s="25" t="str">
        <f t="shared" si="855"/>
        <v>Y</v>
      </c>
      <c r="U1811" s="44">
        <f t="shared" si="856"/>
        <v>1</v>
      </c>
      <c r="V1811" s="45">
        <f t="shared" si="857"/>
        <v>200000</v>
      </c>
      <c r="W1811" s="45">
        <f t="shared" si="858"/>
        <v>1000000</v>
      </c>
      <c r="X1811" s="28">
        <f t="shared" si="859"/>
        <v>24186.14683048</v>
      </c>
      <c r="Y1811" s="28">
        <f t="shared" si="860"/>
        <v>0</v>
      </c>
      <c r="Z1811" s="45" t="str">
        <f t="shared" si="861"/>
        <v>NA</v>
      </c>
      <c r="AA1811" s="29" t="str">
        <f t="shared" si="862"/>
        <v>N</v>
      </c>
      <c r="AB1811" s="46">
        <f t="shared" si="863"/>
        <v>0</v>
      </c>
      <c r="AC1811" s="31">
        <f t="shared" si="864"/>
        <v>0</v>
      </c>
      <c r="AD1811" s="31">
        <f t="shared" si="865"/>
        <v>0</v>
      </c>
      <c r="AE1811" s="31">
        <f t="shared" si="866"/>
        <v>0</v>
      </c>
      <c r="AF1811" s="47">
        <f t="shared" si="867"/>
        <v>0</v>
      </c>
      <c r="AG1811" s="31">
        <f t="shared" si="868"/>
        <v>0</v>
      </c>
      <c r="AH1811" s="48">
        <f t="shared" si="869"/>
        <v>0</v>
      </c>
      <c r="AI1811" s="33">
        <f t="shared" si="870"/>
        <v>0</v>
      </c>
      <c r="AJ1811" s="33">
        <f t="shared" si="871"/>
        <v>0</v>
      </c>
      <c r="AK1811" s="33">
        <f t="shared" si="872"/>
        <v>0</v>
      </c>
      <c r="AL1811" s="33">
        <f t="shared" si="873"/>
        <v>0</v>
      </c>
      <c r="AM1811" s="34">
        <f t="shared" si="874"/>
        <v>0</v>
      </c>
    </row>
    <row r="1812" spans="1:39" ht="15" customHeight="1" x14ac:dyDescent="0.3">
      <c r="A1812" s="166" t="s">
        <v>4246</v>
      </c>
      <c r="B1812" s="99">
        <v>14357</v>
      </c>
      <c r="C1812" s="99">
        <v>88739</v>
      </c>
      <c r="D1812" s="165">
        <v>45795</v>
      </c>
      <c r="E1812" s="165">
        <v>45887</v>
      </c>
      <c r="F1812" s="166">
        <v>2</v>
      </c>
      <c r="G1812" s="178">
        <v>1.72</v>
      </c>
      <c r="H1812" s="181">
        <v>1</v>
      </c>
      <c r="I1812" s="180">
        <v>2.7099999999999999E-2</v>
      </c>
      <c r="J1812" s="21">
        <f t="shared" si="845"/>
        <v>0.28000000000000003</v>
      </c>
      <c r="K1812" s="21" t="str">
        <f t="shared" si="846"/>
        <v>Y</v>
      </c>
      <c r="L1812" s="37" t="str">
        <f t="shared" si="847"/>
        <v>NA</v>
      </c>
      <c r="M1812" s="8" t="str">
        <f t="shared" si="848"/>
        <v>Y</v>
      </c>
      <c r="N1812" s="42">
        <f t="shared" si="849"/>
        <v>1</v>
      </c>
      <c r="O1812" s="43">
        <f t="shared" si="850"/>
        <v>200000</v>
      </c>
      <c r="P1812" s="43" t="str">
        <f t="shared" si="851"/>
        <v>NA</v>
      </c>
      <c r="Q1812" s="24">
        <f t="shared" si="852"/>
        <v>14746.074699999999</v>
      </c>
      <c r="R1812" s="43">
        <f t="shared" si="853"/>
        <v>0</v>
      </c>
      <c r="S1812" s="24">
        <f t="shared" si="854"/>
        <v>1000000</v>
      </c>
      <c r="T1812" s="25" t="str">
        <f t="shared" si="855"/>
        <v>N</v>
      </c>
      <c r="U1812" s="44">
        <f t="shared" si="856"/>
        <v>0</v>
      </c>
      <c r="V1812" s="45">
        <f t="shared" si="857"/>
        <v>0</v>
      </c>
      <c r="W1812" s="45">
        <f t="shared" si="858"/>
        <v>0</v>
      </c>
      <c r="X1812" s="28">
        <f t="shared" si="859"/>
        <v>0</v>
      </c>
      <c r="Y1812" s="28">
        <f t="shared" si="860"/>
        <v>0</v>
      </c>
      <c r="Z1812" s="45">
        <f t="shared" si="861"/>
        <v>0</v>
      </c>
      <c r="AA1812" s="29" t="str">
        <f t="shared" si="862"/>
        <v>N</v>
      </c>
      <c r="AB1812" s="46">
        <f t="shared" si="863"/>
        <v>0</v>
      </c>
      <c r="AC1812" s="31">
        <f t="shared" si="864"/>
        <v>0</v>
      </c>
      <c r="AD1812" s="31">
        <f t="shared" si="865"/>
        <v>0</v>
      </c>
      <c r="AE1812" s="31">
        <f t="shared" si="866"/>
        <v>0</v>
      </c>
      <c r="AF1812" s="47">
        <f t="shared" si="867"/>
        <v>0</v>
      </c>
      <c r="AG1812" s="31">
        <f t="shared" si="868"/>
        <v>0</v>
      </c>
      <c r="AH1812" s="48">
        <f t="shared" si="869"/>
        <v>0</v>
      </c>
      <c r="AI1812" s="33">
        <f t="shared" si="870"/>
        <v>0</v>
      </c>
      <c r="AJ1812" s="33">
        <f t="shared" si="871"/>
        <v>0</v>
      </c>
      <c r="AK1812" s="33">
        <f t="shared" si="872"/>
        <v>0</v>
      </c>
      <c r="AL1812" s="33">
        <f t="shared" si="873"/>
        <v>0</v>
      </c>
      <c r="AM1812" s="34">
        <f t="shared" si="874"/>
        <v>0</v>
      </c>
    </row>
    <row r="1813" spans="1:39" ht="15" customHeight="1" x14ac:dyDescent="0.3">
      <c r="A1813" s="166" t="s">
        <v>4247</v>
      </c>
      <c r="B1813" s="99">
        <v>15472</v>
      </c>
      <c r="C1813" s="99">
        <v>71009</v>
      </c>
      <c r="D1813" s="165">
        <v>44751</v>
      </c>
      <c r="E1813" s="165">
        <v>44814</v>
      </c>
      <c r="F1813" s="166">
        <v>4</v>
      </c>
      <c r="G1813" s="178">
        <v>3.58</v>
      </c>
      <c r="H1813" s="181">
        <v>0.5</v>
      </c>
      <c r="I1813" s="180">
        <v>6.4799999999999996E-2</v>
      </c>
      <c r="J1813" s="21">
        <f t="shared" si="845"/>
        <v>0.41999999999999993</v>
      </c>
      <c r="K1813" s="21" t="str">
        <f t="shared" si="846"/>
        <v>Y</v>
      </c>
      <c r="L1813" s="37" t="str">
        <f t="shared" si="847"/>
        <v>NA</v>
      </c>
      <c r="M1813" s="8" t="str">
        <f t="shared" si="848"/>
        <v>Y</v>
      </c>
      <c r="N1813" s="42">
        <f t="shared" si="849"/>
        <v>1</v>
      </c>
      <c r="O1813" s="43">
        <f t="shared" si="850"/>
        <v>200000</v>
      </c>
      <c r="P1813" s="43" t="str">
        <f t="shared" si="851"/>
        <v>NA</v>
      </c>
      <c r="Q1813" s="24">
        <f t="shared" si="852"/>
        <v>16474.585599999999</v>
      </c>
      <c r="R1813" s="43">
        <f t="shared" si="853"/>
        <v>0</v>
      </c>
      <c r="S1813" s="24">
        <f t="shared" si="854"/>
        <v>1000000</v>
      </c>
      <c r="T1813" s="25" t="str">
        <f t="shared" si="855"/>
        <v>N</v>
      </c>
      <c r="U1813" s="44">
        <f t="shared" si="856"/>
        <v>0</v>
      </c>
      <c r="V1813" s="45">
        <f t="shared" si="857"/>
        <v>0</v>
      </c>
      <c r="W1813" s="45">
        <f t="shared" si="858"/>
        <v>0</v>
      </c>
      <c r="X1813" s="28">
        <f t="shared" si="859"/>
        <v>0</v>
      </c>
      <c r="Y1813" s="28">
        <f t="shared" si="860"/>
        <v>0</v>
      </c>
      <c r="Z1813" s="45">
        <f t="shared" si="861"/>
        <v>0</v>
      </c>
      <c r="AA1813" s="29" t="str">
        <f t="shared" si="862"/>
        <v>N</v>
      </c>
      <c r="AB1813" s="46">
        <f t="shared" si="863"/>
        <v>0</v>
      </c>
      <c r="AC1813" s="31">
        <f t="shared" si="864"/>
        <v>0</v>
      </c>
      <c r="AD1813" s="31">
        <f t="shared" si="865"/>
        <v>0</v>
      </c>
      <c r="AE1813" s="31">
        <f t="shared" si="866"/>
        <v>0</v>
      </c>
      <c r="AF1813" s="47">
        <f t="shared" si="867"/>
        <v>0</v>
      </c>
      <c r="AG1813" s="31">
        <f t="shared" si="868"/>
        <v>0</v>
      </c>
      <c r="AH1813" s="48">
        <f t="shared" si="869"/>
        <v>0</v>
      </c>
      <c r="AI1813" s="33">
        <f t="shared" si="870"/>
        <v>0</v>
      </c>
      <c r="AJ1813" s="33">
        <f t="shared" si="871"/>
        <v>0</v>
      </c>
      <c r="AK1813" s="33">
        <f t="shared" si="872"/>
        <v>0</v>
      </c>
      <c r="AL1813" s="33">
        <f t="shared" si="873"/>
        <v>0</v>
      </c>
      <c r="AM1813" s="34">
        <f t="shared" si="874"/>
        <v>0</v>
      </c>
    </row>
    <row r="1814" spans="1:39" ht="15" customHeight="1" x14ac:dyDescent="0.3">
      <c r="A1814" s="166" t="s">
        <v>4248</v>
      </c>
      <c r="B1814" s="99">
        <v>21670</v>
      </c>
      <c r="C1814" s="99">
        <v>61061</v>
      </c>
      <c r="D1814" s="165">
        <v>45956</v>
      </c>
      <c r="E1814" s="165">
        <v>46088</v>
      </c>
      <c r="F1814" s="166">
        <v>2</v>
      </c>
      <c r="G1814" s="178">
        <v>0.55000000000000004</v>
      </c>
      <c r="H1814" s="181">
        <v>1</v>
      </c>
      <c r="I1814" s="180">
        <v>1.6799999999999999E-2</v>
      </c>
      <c r="J1814" s="21">
        <f t="shared" si="845"/>
        <v>1.45</v>
      </c>
      <c r="K1814" s="21" t="str">
        <f t="shared" si="846"/>
        <v>Y</v>
      </c>
      <c r="L1814" s="37" t="str">
        <f t="shared" si="847"/>
        <v>NA</v>
      </c>
      <c r="M1814" s="8" t="str">
        <f t="shared" si="848"/>
        <v>Y</v>
      </c>
      <c r="N1814" s="42">
        <f t="shared" si="849"/>
        <v>2</v>
      </c>
      <c r="O1814" s="43">
        <f t="shared" si="850"/>
        <v>200000</v>
      </c>
      <c r="P1814" s="43" t="str">
        <f t="shared" si="851"/>
        <v>NA</v>
      </c>
      <c r="Q1814" s="24">
        <f t="shared" si="852"/>
        <v>22034.055999999997</v>
      </c>
      <c r="R1814" s="43">
        <f t="shared" si="853"/>
        <v>0</v>
      </c>
      <c r="S1814" s="24">
        <f t="shared" si="854"/>
        <v>1000000</v>
      </c>
      <c r="T1814" s="25" t="str">
        <f t="shared" si="855"/>
        <v>Y</v>
      </c>
      <c r="U1814" s="44">
        <f t="shared" si="856"/>
        <v>1</v>
      </c>
      <c r="V1814" s="45">
        <f t="shared" si="857"/>
        <v>200000</v>
      </c>
      <c r="W1814" s="45">
        <f t="shared" si="858"/>
        <v>1000000</v>
      </c>
      <c r="X1814" s="28">
        <f t="shared" si="859"/>
        <v>22404.228140799994</v>
      </c>
      <c r="Y1814" s="28">
        <f t="shared" si="860"/>
        <v>0</v>
      </c>
      <c r="Z1814" s="45" t="str">
        <f t="shared" si="861"/>
        <v>NA</v>
      </c>
      <c r="AA1814" s="29" t="str">
        <f t="shared" si="862"/>
        <v>N</v>
      </c>
      <c r="AB1814" s="46">
        <f t="shared" si="863"/>
        <v>0</v>
      </c>
      <c r="AC1814" s="31">
        <f t="shared" si="864"/>
        <v>0</v>
      </c>
      <c r="AD1814" s="31">
        <f t="shared" si="865"/>
        <v>0</v>
      </c>
      <c r="AE1814" s="31">
        <f t="shared" si="866"/>
        <v>0</v>
      </c>
      <c r="AF1814" s="47">
        <f t="shared" si="867"/>
        <v>0</v>
      </c>
      <c r="AG1814" s="31">
        <f t="shared" si="868"/>
        <v>0</v>
      </c>
      <c r="AH1814" s="48">
        <f t="shared" si="869"/>
        <v>0</v>
      </c>
      <c r="AI1814" s="33">
        <f t="shared" si="870"/>
        <v>0</v>
      </c>
      <c r="AJ1814" s="33">
        <f t="shared" si="871"/>
        <v>0</v>
      </c>
      <c r="AK1814" s="33">
        <f t="shared" si="872"/>
        <v>0</v>
      </c>
      <c r="AL1814" s="33">
        <f t="shared" si="873"/>
        <v>0</v>
      </c>
      <c r="AM1814" s="34">
        <f t="shared" si="874"/>
        <v>0</v>
      </c>
    </row>
    <row r="1815" spans="1:39" ht="15" customHeight="1" x14ac:dyDescent="0.3">
      <c r="A1815" s="166" t="s">
        <v>4249</v>
      </c>
      <c r="B1815" s="99">
        <v>17088</v>
      </c>
      <c r="C1815" s="99">
        <v>88351</v>
      </c>
      <c r="D1815" s="165">
        <v>44559</v>
      </c>
      <c r="E1815" s="165">
        <v>44871</v>
      </c>
      <c r="F1815" s="166">
        <v>2</v>
      </c>
      <c r="G1815" s="178">
        <v>1.26</v>
      </c>
      <c r="H1815" s="181">
        <v>0.25</v>
      </c>
      <c r="I1815" s="180">
        <v>1.9599999999999999E-2</v>
      </c>
      <c r="J1815" s="21">
        <f t="shared" si="845"/>
        <v>0.74</v>
      </c>
      <c r="K1815" s="21" t="str">
        <f t="shared" si="846"/>
        <v>Y</v>
      </c>
      <c r="L1815" s="37" t="str">
        <f t="shared" si="847"/>
        <v>NA</v>
      </c>
      <c r="M1815" s="8" t="str">
        <f t="shared" si="848"/>
        <v>Y</v>
      </c>
      <c r="N1815" s="42">
        <f t="shared" si="849"/>
        <v>3</v>
      </c>
      <c r="O1815" s="43">
        <f t="shared" si="850"/>
        <v>200000</v>
      </c>
      <c r="P1815" s="43" t="str">
        <f t="shared" si="851"/>
        <v>NA</v>
      </c>
      <c r="Q1815" s="24">
        <f t="shared" si="852"/>
        <v>17422.924800000001</v>
      </c>
      <c r="R1815" s="43">
        <f t="shared" si="853"/>
        <v>0</v>
      </c>
      <c r="S1815" s="24">
        <f t="shared" si="854"/>
        <v>1000000</v>
      </c>
      <c r="T1815" s="25" t="str">
        <f t="shared" si="855"/>
        <v>N</v>
      </c>
      <c r="U1815" s="44">
        <f t="shared" si="856"/>
        <v>2</v>
      </c>
      <c r="V1815" s="45">
        <f t="shared" si="857"/>
        <v>20000</v>
      </c>
      <c r="W1815" s="45">
        <f t="shared" si="858"/>
        <v>65000</v>
      </c>
      <c r="X1815" s="28">
        <f t="shared" si="859"/>
        <v>0</v>
      </c>
      <c r="Y1815" s="28">
        <f t="shared" si="860"/>
        <v>17764.414126080002</v>
      </c>
      <c r="Z1815" s="45">
        <f t="shared" si="861"/>
        <v>0</v>
      </c>
      <c r="AA1815" s="29" t="str">
        <f t="shared" si="862"/>
        <v>N</v>
      </c>
      <c r="AB1815" s="46">
        <f t="shared" si="863"/>
        <v>1</v>
      </c>
      <c r="AC1815" s="31">
        <f t="shared" si="864"/>
        <v>20000</v>
      </c>
      <c r="AD1815" s="31">
        <f t="shared" si="865"/>
        <v>65000</v>
      </c>
      <c r="AE1815" s="31">
        <f t="shared" si="866"/>
        <v>0</v>
      </c>
      <c r="AF1815" s="47">
        <f t="shared" si="867"/>
        <v>18112.596642951172</v>
      </c>
      <c r="AG1815" s="31">
        <f t="shared" si="868"/>
        <v>0</v>
      </c>
      <c r="AH1815" s="48">
        <f t="shared" si="869"/>
        <v>0</v>
      </c>
      <c r="AI1815" s="33">
        <f t="shared" si="870"/>
        <v>0</v>
      </c>
      <c r="AJ1815" s="33">
        <f t="shared" si="871"/>
        <v>0</v>
      </c>
      <c r="AK1815" s="33">
        <f t="shared" si="872"/>
        <v>0</v>
      </c>
      <c r="AL1815" s="33">
        <f t="shared" si="873"/>
        <v>0</v>
      </c>
      <c r="AM1815" s="34">
        <f t="shared" si="874"/>
        <v>35877.010769031171</v>
      </c>
    </row>
    <row r="1816" spans="1:39" ht="15" customHeight="1" x14ac:dyDescent="0.3">
      <c r="A1816" s="166" t="s">
        <v>4250</v>
      </c>
      <c r="B1816" s="99">
        <v>22225</v>
      </c>
      <c r="C1816" s="99">
        <v>86068</v>
      </c>
      <c r="D1816" s="165">
        <v>44629</v>
      </c>
      <c r="E1816" s="165">
        <v>44868</v>
      </c>
      <c r="F1816" s="166">
        <v>2</v>
      </c>
      <c r="G1816" s="178">
        <v>0.34</v>
      </c>
      <c r="H1816" s="181">
        <v>0.75</v>
      </c>
      <c r="I1816" s="180">
        <v>0.06</v>
      </c>
      <c r="J1816" s="21">
        <f t="shared" si="845"/>
        <v>1.66</v>
      </c>
      <c r="K1816" s="21" t="str">
        <f t="shared" si="846"/>
        <v>Y</v>
      </c>
      <c r="L1816" s="37" t="str">
        <f t="shared" si="847"/>
        <v>NA</v>
      </c>
      <c r="M1816" s="8" t="str">
        <f t="shared" si="848"/>
        <v>Y</v>
      </c>
      <c r="N1816" s="42">
        <f t="shared" si="849"/>
        <v>3</v>
      </c>
      <c r="O1816" s="43">
        <f t="shared" si="850"/>
        <v>200000</v>
      </c>
      <c r="P1816" s="43" t="str">
        <f t="shared" si="851"/>
        <v>NA</v>
      </c>
      <c r="Q1816" s="24">
        <f t="shared" si="852"/>
        <v>23558.5</v>
      </c>
      <c r="R1816" s="43">
        <f t="shared" si="853"/>
        <v>0</v>
      </c>
      <c r="S1816" s="24">
        <f t="shared" si="854"/>
        <v>1000000</v>
      </c>
      <c r="T1816" s="25" t="str">
        <f t="shared" si="855"/>
        <v>Y</v>
      </c>
      <c r="U1816" s="44">
        <f t="shared" si="856"/>
        <v>2</v>
      </c>
      <c r="V1816" s="45">
        <f t="shared" si="857"/>
        <v>200000</v>
      </c>
      <c r="W1816" s="45">
        <f t="shared" si="858"/>
        <v>1000000</v>
      </c>
      <c r="X1816" s="28">
        <f t="shared" si="859"/>
        <v>24972.010000000002</v>
      </c>
      <c r="Y1816" s="28">
        <f t="shared" si="860"/>
        <v>0</v>
      </c>
      <c r="Z1816" s="45" t="str">
        <f t="shared" si="861"/>
        <v>NA</v>
      </c>
      <c r="AA1816" s="29" t="str">
        <f t="shared" si="862"/>
        <v>N</v>
      </c>
      <c r="AB1816" s="46">
        <f t="shared" si="863"/>
        <v>1</v>
      </c>
      <c r="AC1816" s="31">
        <f t="shared" si="864"/>
        <v>20000</v>
      </c>
      <c r="AD1816" s="31">
        <f t="shared" si="865"/>
        <v>65000</v>
      </c>
      <c r="AE1816" s="31">
        <f t="shared" si="866"/>
        <v>20000</v>
      </c>
      <c r="AF1816" s="47">
        <f t="shared" si="867"/>
        <v>6470.3306000000048</v>
      </c>
      <c r="AG1816" s="31">
        <f t="shared" si="868"/>
        <v>0</v>
      </c>
      <c r="AH1816" s="48">
        <f t="shared" si="869"/>
        <v>0</v>
      </c>
      <c r="AI1816" s="33">
        <f t="shared" si="870"/>
        <v>0</v>
      </c>
      <c r="AJ1816" s="33">
        <f t="shared" si="871"/>
        <v>0</v>
      </c>
      <c r="AK1816" s="33">
        <f t="shared" si="872"/>
        <v>0</v>
      </c>
      <c r="AL1816" s="33">
        <f t="shared" si="873"/>
        <v>0</v>
      </c>
      <c r="AM1816" s="34">
        <f t="shared" si="874"/>
        <v>6470.3306000000048</v>
      </c>
    </row>
    <row r="1817" spans="1:39" ht="15" customHeight="1" x14ac:dyDescent="0.3">
      <c r="A1817" s="166" t="s">
        <v>4251</v>
      </c>
      <c r="B1817" s="99">
        <v>21952</v>
      </c>
      <c r="C1817" s="99">
        <v>77108</v>
      </c>
      <c r="D1817" s="165">
        <v>45942</v>
      </c>
      <c r="E1817" s="165">
        <v>46254</v>
      </c>
      <c r="F1817" s="166">
        <v>2</v>
      </c>
      <c r="G1817" s="178">
        <v>1.56</v>
      </c>
      <c r="H1817" s="181">
        <v>0.5</v>
      </c>
      <c r="I1817" s="180">
        <v>4.53E-2</v>
      </c>
      <c r="J1817" s="21">
        <f t="shared" si="845"/>
        <v>0.43999999999999995</v>
      </c>
      <c r="K1817" s="21" t="str">
        <f t="shared" si="846"/>
        <v>Y</v>
      </c>
      <c r="L1817" s="37" t="str">
        <f t="shared" si="847"/>
        <v>NA</v>
      </c>
      <c r="M1817" s="8" t="str">
        <f t="shared" si="848"/>
        <v>Y</v>
      </c>
      <c r="N1817" s="42">
        <f t="shared" si="849"/>
        <v>1</v>
      </c>
      <c r="O1817" s="43">
        <f t="shared" si="850"/>
        <v>200000</v>
      </c>
      <c r="P1817" s="43" t="str">
        <f t="shared" si="851"/>
        <v>NA</v>
      </c>
      <c r="Q1817" s="24">
        <f t="shared" si="852"/>
        <v>22946.425599999999</v>
      </c>
      <c r="R1817" s="43">
        <f t="shared" si="853"/>
        <v>0</v>
      </c>
      <c r="S1817" s="24">
        <f t="shared" si="854"/>
        <v>1000000</v>
      </c>
      <c r="T1817" s="25" t="str">
        <f t="shared" si="855"/>
        <v>N</v>
      </c>
      <c r="U1817" s="44">
        <f t="shared" si="856"/>
        <v>0</v>
      </c>
      <c r="V1817" s="45">
        <f t="shared" si="857"/>
        <v>0</v>
      </c>
      <c r="W1817" s="45">
        <f t="shared" si="858"/>
        <v>0</v>
      </c>
      <c r="X1817" s="28">
        <f t="shared" si="859"/>
        <v>0</v>
      </c>
      <c r="Y1817" s="28">
        <f t="shared" si="860"/>
        <v>0</v>
      </c>
      <c r="Z1817" s="45">
        <f t="shared" si="861"/>
        <v>0</v>
      </c>
      <c r="AA1817" s="29" t="str">
        <f t="shared" si="862"/>
        <v>N</v>
      </c>
      <c r="AB1817" s="46">
        <f t="shared" si="863"/>
        <v>0</v>
      </c>
      <c r="AC1817" s="31">
        <f t="shared" si="864"/>
        <v>0</v>
      </c>
      <c r="AD1817" s="31">
        <f t="shared" si="865"/>
        <v>0</v>
      </c>
      <c r="AE1817" s="31">
        <f t="shared" si="866"/>
        <v>0</v>
      </c>
      <c r="AF1817" s="47">
        <f t="shared" si="867"/>
        <v>0</v>
      </c>
      <c r="AG1817" s="31">
        <f t="shared" si="868"/>
        <v>0</v>
      </c>
      <c r="AH1817" s="48">
        <f t="shared" si="869"/>
        <v>0</v>
      </c>
      <c r="AI1817" s="33">
        <f t="shared" si="870"/>
        <v>0</v>
      </c>
      <c r="AJ1817" s="33">
        <f t="shared" si="871"/>
        <v>0</v>
      </c>
      <c r="AK1817" s="33">
        <f t="shared" si="872"/>
        <v>0</v>
      </c>
      <c r="AL1817" s="33">
        <f t="shared" si="873"/>
        <v>0</v>
      </c>
      <c r="AM1817" s="34">
        <f t="shared" si="874"/>
        <v>0</v>
      </c>
    </row>
    <row r="1818" spans="1:39" ht="15" customHeight="1" x14ac:dyDescent="0.3">
      <c r="A1818" s="166" t="s">
        <v>4252</v>
      </c>
      <c r="B1818" s="99">
        <v>21977</v>
      </c>
      <c r="C1818" s="99">
        <v>52033</v>
      </c>
      <c r="D1818" s="165">
        <v>45582</v>
      </c>
      <c r="E1818" s="165">
        <v>45696</v>
      </c>
      <c r="F1818" s="166">
        <v>2</v>
      </c>
      <c r="G1818" s="178">
        <v>0.71</v>
      </c>
      <c r="H1818" s="181">
        <v>0.5</v>
      </c>
      <c r="I1818" s="180">
        <v>3.9199999999999999E-2</v>
      </c>
      <c r="J1818" s="21">
        <f t="shared" si="845"/>
        <v>1.29</v>
      </c>
      <c r="K1818" s="21" t="str">
        <f t="shared" si="846"/>
        <v>Y</v>
      </c>
      <c r="L1818" s="37" t="str">
        <f t="shared" si="847"/>
        <v>NA</v>
      </c>
      <c r="M1818" s="8" t="str">
        <f t="shared" si="848"/>
        <v>Y</v>
      </c>
      <c r="N1818" s="42">
        <f t="shared" si="849"/>
        <v>3</v>
      </c>
      <c r="O1818" s="43">
        <f t="shared" si="850"/>
        <v>200000</v>
      </c>
      <c r="P1818" s="43" t="str">
        <f t="shared" si="851"/>
        <v>NA</v>
      </c>
      <c r="Q1818" s="24">
        <f t="shared" si="852"/>
        <v>22838.498399999997</v>
      </c>
      <c r="R1818" s="43">
        <f t="shared" si="853"/>
        <v>0</v>
      </c>
      <c r="S1818" s="24">
        <f t="shared" si="854"/>
        <v>1000000</v>
      </c>
      <c r="T1818" s="25" t="str">
        <f t="shared" si="855"/>
        <v>Y</v>
      </c>
      <c r="U1818" s="44">
        <f t="shared" si="856"/>
        <v>2</v>
      </c>
      <c r="V1818" s="45">
        <f t="shared" si="857"/>
        <v>200000</v>
      </c>
      <c r="W1818" s="45">
        <f t="shared" si="858"/>
        <v>1000000</v>
      </c>
      <c r="X1818" s="28">
        <f t="shared" si="859"/>
        <v>23733.767537279993</v>
      </c>
      <c r="Y1818" s="28">
        <f t="shared" si="860"/>
        <v>0</v>
      </c>
      <c r="Z1818" s="45" t="str">
        <f t="shared" si="861"/>
        <v>NA</v>
      </c>
      <c r="AA1818" s="29" t="str">
        <f t="shared" si="862"/>
        <v>N</v>
      </c>
      <c r="AB1818" s="46">
        <f t="shared" si="863"/>
        <v>1</v>
      </c>
      <c r="AC1818" s="31">
        <f t="shared" si="864"/>
        <v>20000</v>
      </c>
      <c r="AD1818" s="31">
        <f t="shared" si="865"/>
        <v>65000</v>
      </c>
      <c r="AE1818" s="31">
        <f t="shared" si="866"/>
        <v>20000</v>
      </c>
      <c r="AF1818" s="47">
        <f t="shared" si="867"/>
        <v>4664.1312247413662</v>
      </c>
      <c r="AG1818" s="31">
        <f t="shared" si="868"/>
        <v>0</v>
      </c>
      <c r="AH1818" s="48">
        <f t="shared" si="869"/>
        <v>0</v>
      </c>
      <c r="AI1818" s="33">
        <f t="shared" si="870"/>
        <v>0</v>
      </c>
      <c r="AJ1818" s="33">
        <f t="shared" si="871"/>
        <v>0</v>
      </c>
      <c r="AK1818" s="33">
        <f t="shared" si="872"/>
        <v>0</v>
      </c>
      <c r="AL1818" s="33">
        <f t="shared" si="873"/>
        <v>0</v>
      </c>
      <c r="AM1818" s="34">
        <f t="shared" si="874"/>
        <v>4664.1312247413662</v>
      </c>
    </row>
    <row r="1819" spans="1:39" ht="15" customHeight="1" x14ac:dyDescent="0.3">
      <c r="A1819" s="166" t="s">
        <v>4253</v>
      </c>
      <c r="B1819" s="99">
        <v>7584</v>
      </c>
      <c r="C1819" s="99">
        <v>50431</v>
      </c>
      <c r="D1819" s="165">
        <v>45802</v>
      </c>
      <c r="E1819" s="165">
        <v>46157</v>
      </c>
      <c r="F1819" s="166">
        <v>4</v>
      </c>
      <c r="G1819" s="178">
        <v>0.59</v>
      </c>
      <c r="H1819" s="181">
        <v>0.75</v>
      </c>
      <c r="I1819" s="180">
        <v>5.8000000000000003E-2</v>
      </c>
      <c r="J1819" s="21">
        <f t="shared" si="845"/>
        <v>3.41</v>
      </c>
      <c r="K1819" s="21" t="str">
        <f t="shared" si="846"/>
        <v>Y</v>
      </c>
      <c r="L1819" s="37" t="str">
        <f t="shared" si="847"/>
        <v>NA</v>
      </c>
      <c r="M1819" s="8" t="str">
        <f t="shared" si="848"/>
        <v>Y</v>
      </c>
      <c r="N1819" s="42">
        <f t="shared" si="849"/>
        <v>5</v>
      </c>
      <c r="O1819" s="43">
        <f t="shared" si="850"/>
        <v>200000</v>
      </c>
      <c r="P1819" s="43" t="str">
        <f t="shared" si="851"/>
        <v>NA</v>
      </c>
      <c r="Q1819" s="24">
        <f t="shared" si="852"/>
        <v>8023.8720000000003</v>
      </c>
      <c r="R1819" s="43">
        <f t="shared" si="853"/>
        <v>0</v>
      </c>
      <c r="S1819" s="24">
        <f t="shared" si="854"/>
        <v>1000000</v>
      </c>
      <c r="T1819" s="25" t="str">
        <f t="shared" si="855"/>
        <v>Y</v>
      </c>
      <c r="U1819" s="44">
        <f t="shared" si="856"/>
        <v>4</v>
      </c>
      <c r="V1819" s="45">
        <f t="shared" si="857"/>
        <v>200000</v>
      </c>
      <c r="W1819" s="45">
        <f t="shared" si="858"/>
        <v>1000000</v>
      </c>
      <c r="X1819" s="28">
        <f t="shared" si="859"/>
        <v>8489.2565760000016</v>
      </c>
      <c r="Y1819" s="28">
        <f t="shared" si="860"/>
        <v>0</v>
      </c>
      <c r="Z1819" s="45" t="str">
        <f t="shared" si="861"/>
        <v>NA</v>
      </c>
      <c r="AA1819" s="29" t="str">
        <f t="shared" si="862"/>
        <v>Y</v>
      </c>
      <c r="AB1819" s="46">
        <f t="shared" si="863"/>
        <v>3</v>
      </c>
      <c r="AC1819" s="31">
        <f t="shared" si="864"/>
        <v>200000</v>
      </c>
      <c r="AD1819" s="31">
        <f t="shared" si="865"/>
        <v>1000000</v>
      </c>
      <c r="AE1819" s="31">
        <f t="shared" si="866"/>
        <v>8981.6334574080029</v>
      </c>
      <c r="AF1819" s="47">
        <f t="shared" si="867"/>
        <v>0</v>
      </c>
      <c r="AG1819" s="31" t="str">
        <f t="shared" si="868"/>
        <v>NA</v>
      </c>
      <c r="AH1819" s="48">
        <f t="shared" si="869"/>
        <v>2</v>
      </c>
      <c r="AI1819" s="33">
        <f t="shared" si="870"/>
        <v>20000</v>
      </c>
      <c r="AJ1819" s="33">
        <f t="shared" si="871"/>
        <v>65000</v>
      </c>
      <c r="AK1819" s="33">
        <f t="shared" si="872"/>
        <v>9502.5681979376677</v>
      </c>
      <c r="AL1819" s="33">
        <f t="shared" si="873"/>
        <v>0</v>
      </c>
      <c r="AM1819" s="34">
        <f t="shared" si="874"/>
        <v>0</v>
      </c>
    </row>
    <row r="1820" spans="1:39" ht="15" customHeight="1" x14ac:dyDescent="0.3">
      <c r="A1820" s="166" t="s">
        <v>4254</v>
      </c>
      <c r="B1820" s="99">
        <v>10525</v>
      </c>
      <c r="C1820" s="99">
        <v>98094</v>
      </c>
      <c r="D1820" s="165">
        <v>45015</v>
      </c>
      <c r="E1820" s="165">
        <v>45123</v>
      </c>
      <c r="F1820" s="166">
        <v>2</v>
      </c>
      <c r="G1820" s="178">
        <v>1.35</v>
      </c>
      <c r="H1820" s="181">
        <v>0.75</v>
      </c>
      <c r="I1820" s="180">
        <v>7.3999999999999996E-2</v>
      </c>
      <c r="J1820" s="21">
        <f t="shared" si="845"/>
        <v>0.64999999999999991</v>
      </c>
      <c r="K1820" s="21" t="str">
        <f t="shared" si="846"/>
        <v>Y</v>
      </c>
      <c r="L1820" s="37" t="str">
        <f t="shared" si="847"/>
        <v>NA</v>
      </c>
      <c r="M1820" s="8" t="str">
        <f t="shared" si="848"/>
        <v>Y</v>
      </c>
      <c r="N1820" s="42">
        <f t="shared" si="849"/>
        <v>1</v>
      </c>
      <c r="O1820" s="43">
        <f t="shared" si="850"/>
        <v>200000</v>
      </c>
      <c r="P1820" s="43" t="str">
        <f t="shared" si="851"/>
        <v>NA</v>
      </c>
      <c r="Q1820" s="24">
        <f t="shared" si="852"/>
        <v>11303.85</v>
      </c>
      <c r="R1820" s="43">
        <f t="shared" si="853"/>
        <v>0</v>
      </c>
      <c r="S1820" s="24">
        <f t="shared" si="854"/>
        <v>1000000</v>
      </c>
      <c r="T1820" s="25" t="str">
        <f t="shared" si="855"/>
        <v>N</v>
      </c>
      <c r="U1820" s="44">
        <f t="shared" si="856"/>
        <v>0</v>
      </c>
      <c r="V1820" s="45">
        <f t="shared" si="857"/>
        <v>0</v>
      </c>
      <c r="W1820" s="45">
        <f t="shared" si="858"/>
        <v>0</v>
      </c>
      <c r="X1820" s="28">
        <f t="shared" si="859"/>
        <v>0</v>
      </c>
      <c r="Y1820" s="28">
        <f t="shared" si="860"/>
        <v>0</v>
      </c>
      <c r="Z1820" s="45">
        <f t="shared" si="861"/>
        <v>0</v>
      </c>
      <c r="AA1820" s="29" t="str">
        <f t="shared" si="862"/>
        <v>N</v>
      </c>
      <c r="AB1820" s="46">
        <f t="shared" si="863"/>
        <v>0</v>
      </c>
      <c r="AC1820" s="31">
        <f t="shared" si="864"/>
        <v>0</v>
      </c>
      <c r="AD1820" s="31">
        <f t="shared" si="865"/>
        <v>0</v>
      </c>
      <c r="AE1820" s="31">
        <f t="shared" si="866"/>
        <v>0</v>
      </c>
      <c r="AF1820" s="47">
        <f t="shared" si="867"/>
        <v>0</v>
      </c>
      <c r="AG1820" s="31">
        <f t="shared" si="868"/>
        <v>0</v>
      </c>
      <c r="AH1820" s="48">
        <f t="shared" si="869"/>
        <v>0</v>
      </c>
      <c r="AI1820" s="33">
        <f t="shared" si="870"/>
        <v>0</v>
      </c>
      <c r="AJ1820" s="33">
        <f t="shared" si="871"/>
        <v>0</v>
      </c>
      <c r="AK1820" s="33">
        <f t="shared" si="872"/>
        <v>0</v>
      </c>
      <c r="AL1820" s="33">
        <f t="shared" si="873"/>
        <v>0</v>
      </c>
      <c r="AM1820" s="34">
        <f t="shared" si="874"/>
        <v>0</v>
      </c>
    </row>
    <row r="1821" spans="1:39" ht="15" customHeight="1" x14ac:dyDescent="0.3">
      <c r="A1821" s="166" t="s">
        <v>4255</v>
      </c>
      <c r="B1821" s="99">
        <v>5929</v>
      </c>
      <c r="C1821" s="99">
        <v>26575</v>
      </c>
      <c r="D1821" s="165">
        <v>46111</v>
      </c>
      <c r="E1821" s="165">
        <v>46469</v>
      </c>
      <c r="F1821" s="166">
        <v>4</v>
      </c>
      <c r="G1821" s="178">
        <v>2.64</v>
      </c>
      <c r="H1821" s="181">
        <v>1</v>
      </c>
      <c r="I1821" s="180">
        <v>5.8299999999999998E-2</v>
      </c>
      <c r="J1821" s="21">
        <f t="shared" si="845"/>
        <v>1.3599999999999999</v>
      </c>
      <c r="K1821" s="21" t="str">
        <f t="shared" si="846"/>
        <v>Y</v>
      </c>
      <c r="L1821" s="37" t="str">
        <f t="shared" si="847"/>
        <v>NA</v>
      </c>
      <c r="M1821" s="8" t="str">
        <f t="shared" si="848"/>
        <v>Y</v>
      </c>
      <c r="N1821" s="42">
        <f t="shared" si="849"/>
        <v>2</v>
      </c>
      <c r="O1821" s="43">
        <f t="shared" si="850"/>
        <v>200000</v>
      </c>
      <c r="P1821" s="43" t="str">
        <f t="shared" si="851"/>
        <v>NA</v>
      </c>
      <c r="Q1821" s="24">
        <f t="shared" si="852"/>
        <v>6274.6607000000004</v>
      </c>
      <c r="R1821" s="43">
        <f t="shared" si="853"/>
        <v>0</v>
      </c>
      <c r="S1821" s="24">
        <f t="shared" si="854"/>
        <v>1000000</v>
      </c>
      <c r="T1821" s="25" t="str">
        <f t="shared" si="855"/>
        <v>Y</v>
      </c>
      <c r="U1821" s="44">
        <f t="shared" si="856"/>
        <v>1</v>
      </c>
      <c r="V1821" s="45">
        <f t="shared" si="857"/>
        <v>200000</v>
      </c>
      <c r="W1821" s="45">
        <f t="shared" si="858"/>
        <v>1000000</v>
      </c>
      <c r="X1821" s="28">
        <f t="shared" si="859"/>
        <v>6640.4734188100001</v>
      </c>
      <c r="Y1821" s="28">
        <f t="shared" si="860"/>
        <v>0</v>
      </c>
      <c r="Z1821" s="45" t="str">
        <f t="shared" si="861"/>
        <v>NA</v>
      </c>
      <c r="AA1821" s="29" t="str">
        <f t="shared" si="862"/>
        <v>N</v>
      </c>
      <c r="AB1821" s="46">
        <f t="shared" si="863"/>
        <v>0</v>
      </c>
      <c r="AC1821" s="31">
        <f t="shared" si="864"/>
        <v>0</v>
      </c>
      <c r="AD1821" s="31">
        <f t="shared" si="865"/>
        <v>0</v>
      </c>
      <c r="AE1821" s="31">
        <f t="shared" si="866"/>
        <v>0</v>
      </c>
      <c r="AF1821" s="47">
        <f t="shared" si="867"/>
        <v>0</v>
      </c>
      <c r="AG1821" s="31">
        <f t="shared" si="868"/>
        <v>0</v>
      </c>
      <c r="AH1821" s="48">
        <f t="shared" si="869"/>
        <v>0</v>
      </c>
      <c r="AI1821" s="33">
        <f t="shared" si="870"/>
        <v>0</v>
      </c>
      <c r="AJ1821" s="33">
        <f t="shared" si="871"/>
        <v>0</v>
      </c>
      <c r="AK1821" s="33">
        <f t="shared" si="872"/>
        <v>0</v>
      </c>
      <c r="AL1821" s="33">
        <f t="shared" si="873"/>
        <v>0</v>
      </c>
      <c r="AM1821" s="34">
        <f t="shared" si="874"/>
        <v>0</v>
      </c>
    </row>
    <row r="1822" spans="1:39" ht="15" customHeight="1" x14ac:dyDescent="0.3">
      <c r="A1822" s="166" t="s">
        <v>4256</v>
      </c>
      <c r="B1822" s="99">
        <v>22877</v>
      </c>
      <c r="C1822" s="99">
        <v>70844</v>
      </c>
      <c r="D1822" s="165">
        <v>44890</v>
      </c>
      <c r="E1822" s="165">
        <v>45074</v>
      </c>
      <c r="F1822" s="166">
        <v>4</v>
      </c>
      <c r="G1822" s="178">
        <v>1.06</v>
      </c>
      <c r="H1822" s="181">
        <v>1</v>
      </c>
      <c r="I1822" s="180">
        <v>3.5799999999999998E-2</v>
      </c>
      <c r="J1822" s="21">
        <f t="shared" si="845"/>
        <v>2.94</v>
      </c>
      <c r="K1822" s="21" t="str">
        <f t="shared" si="846"/>
        <v>Y</v>
      </c>
      <c r="L1822" s="37" t="str">
        <f t="shared" si="847"/>
        <v>NA</v>
      </c>
      <c r="M1822" s="8" t="str">
        <f t="shared" si="848"/>
        <v>Y</v>
      </c>
      <c r="N1822" s="42">
        <f t="shared" si="849"/>
        <v>3</v>
      </c>
      <c r="O1822" s="43">
        <f t="shared" si="850"/>
        <v>200000</v>
      </c>
      <c r="P1822" s="43" t="str">
        <f t="shared" si="851"/>
        <v>NA</v>
      </c>
      <c r="Q1822" s="24">
        <f t="shared" si="852"/>
        <v>23695.996600000002</v>
      </c>
      <c r="R1822" s="43">
        <f t="shared" si="853"/>
        <v>0</v>
      </c>
      <c r="S1822" s="24">
        <f t="shared" si="854"/>
        <v>1000000</v>
      </c>
      <c r="T1822" s="25" t="str">
        <f t="shared" si="855"/>
        <v>Y</v>
      </c>
      <c r="U1822" s="44">
        <f t="shared" si="856"/>
        <v>2</v>
      </c>
      <c r="V1822" s="45">
        <f t="shared" si="857"/>
        <v>200000</v>
      </c>
      <c r="W1822" s="45">
        <f t="shared" si="858"/>
        <v>1000000</v>
      </c>
      <c r="X1822" s="28">
        <f t="shared" si="859"/>
        <v>24544.313278280002</v>
      </c>
      <c r="Y1822" s="28">
        <f t="shared" si="860"/>
        <v>0</v>
      </c>
      <c r="Z1822" s="45" t="str">
        <f t="shared" si="861"/>
        <v>NA</v>
      </c>
      <c r="AA1822" s="29" t="str">
        <f t="shared" si="862"/>
        <v>Y</v>
      </c>
      <c r="AB1822" s="46">
        <f t="shared" si="863"/>
        <v>1</v>
      </c>
      <c r="AC1822" s="31">
        <f t="shared" si="864"/>
        <v>200000</v>
      </c>
      <c r="AD1822" s="31">
        <f t="shared" si="865"/>
        <v>1000000</v>
      </c>
      <c r="AE1822" s="31">
        <f t="shared" si="866"/>
        <v>25422.999693642429</v>
      </c>
      <c r="AF1822" s="47">
        <f t="shared" si="867"/>
        <v>0</v>
      </c>
      <c r="AG1822" s="31" t="str">
        <f t="shared" si="868"/>
        <v>NA</v>
      </c>
      <c r="AH1822" s="48">
        <f t="shared" si="869"/>
        <v>0</v>
      </c>
      <c r="AI1822" s="33">
        <f t="shared" si="870"/>
        <v>0</v>
      </c>
      <c r="AJ1822" s="33">
        <f t="shared" si="871"/>
        <v>0</v>
      </c>
      <c r="AK1822" s="33">
        <f t="shared" si="872"/>
        <v>0</v>
      </c>
      <c r="AL1822" s="33">
        <f t="shared" si="873"/>
        <v>0</v>
      </c>
      <c r="AM1822" s="34">
        <f t="shared" si="874"/>
        <v>0</v>
      </c>
    </row>
    <row r="1823" spans="1:39" ht="15" customHeight="1" x14ac:dyDescent="0.3">
      <c r="A1823" s="166" t="s">
        <v>4257</v>
      </c>
      <c r="B1823" s="99">
        <v>10179</v>
      </c>
      <c r="C1823" s="99">
        <v>77798</v>
      </c>
      <c r="D1823" s="165">
        <v>45353</v>
      </c>
      <c r="E1823" s="165">
        <v>45630</v>
      </c>
      <c r="F1823" s="166">
        <v>4</v>
      </c>
      <c r="G1823" s="178">
        <v>0.9</v>
      </c>
      <c r="H1823" s="181">
        <v>0.5</v>
      </c>
      <c r="I1823" s="180">
        <v>3.6900000000000002E-2</v>
      </c>
      <c r="J1823" s="21">
        <f t="shared" si="845"/>
        <v>3.1</v>
      </c>
      <c r="K1823" s="21" t="str">
        <f t="shared" si="846"/>
        <v>Y</v>
      </c>
      <c r="L1823" s="37" t="str">
        <f t="shared" si="847"/>
        <v>NA</v>
      </c>
      <c r="M1823" s="8" t="str">
        <f t="shared" si="848"/>
        <v>Y</v>
      </c>
      <c r="N1823" s="42">
        <f t="shared" si="849"/>
        <v>7</v>
      </c>
      <c r="O1823" s="43">
        <f t="shared" si="850"/>
        <v>200000</v>
      </c>
      <c r="P1823" s="43" t="str">
        <f t="shared" si="851"/>
        <v>NA</v>
      </c>
      <c r="Q1823" s="24">
        <f t="shared" si="852"/>
        <v>10554.605099999999</v>
      </c>
      <c r="R1823" s="43">
        <f t="shared" si="853"/>
        <v>0</v>
      </c>
      <c r="S1823" s="24">
        <f t="shared" si="854"/>
        <v>1000000</v>
      </c>
      <c r="T1823" s="25" t="str">
        <f t="shared" si="855"/>
        <v>Y</v>
      </c>
      <c r="U1823" s="44">
        <f t="shared" si="856"/>
        <v>6</v>
      </c>
      <c r="V1823" s="45">
        <f t="shared" si="857"/>
        <v>200000</v>
      </c>
      <c r="W1823" s="45">
        <f t="shared" si="858"/>
        <v>1000000</v>
      </c>
      <c r="X1823" s="28">
        <f t="shared" si="859"/>
        <v>10944.070028189999</v>
      </c>
      <c r="Y1823" s="28">
        <f t="shared" si="860"/>
        <v>0</v>
      </c>
      <c r="Z1823" s="45" t="str">
        <f t="shared" si="861"/>
        <v>NA</v>
      </c>
      <c r="AA1823" s="29" t="str">
        <f t="shared" si="862"/>
        <v>Y</v>
      </c>
      <c r="AB1823" s="46">
        <f t="shared" si="863"/>
        <v>5</v>
      </c>
      <c r="AC1823" s="31">
        <f t="shared" si="864"/>
        <v>200000</v>
      </c>
      <c r="AD1823" s="31">
        <f t="shared" si="865"/>
        <v>1000000</v>
      </c>
      <c r="AE1823" s="31">
        <f t="shared" si="866"/>
        <v>11347.906212230209</v>
      </c>
      <c r="AF1823" s="47">
        <f t="shared" si="867"/>
        <v>0</v>
      </c>
      <c r="AG1823" s="31" t="str">
        <f t="shared" si="868"/>
        <v>NA</v>
      </c>
      <c r="AH1823" s="48">
        <f t="shared" si="869"/>
        <v>4</v>
      </c>
      <c r="AI1823" s="33">
        <f t="shared" si="870"/>
        <v>20000</v>
      </c>
      <c r="AJ1823" s="33">
        <f t="shared" si="871"/>
        <v>65000</v>
      </c>
      <c r="AK1823" s="33">
        <f t="shared" si="872"/>
        <v>11766.643951461503</v>
      </c>
      <c r="AL1823" s="33">
        <f t="shared" si="873"/>
        <v>0</v>
      </c>
      <c r="AM1823" s="34">
        <f t="shared" si="874"/>
        <v>0</v>
      </c>
    </row>
    <row r="1824" spans="1:39" ht="15" customHeight="1" x14ac:dyDescent="0.3">
      <c r="A1824" s="166" t="s">
        <v>4258</v>
      </c>
      <c r="B1824" s="99">
        <v>18065</v>
      </c>
      <c r="C1824" s="99">
        <v>45204</v>
      </c>
      <c r="D1824" s="165">
        <v>44647</v>
      </c>
      <c r="E1824" s="165">
        <v>44866</v>
      </c>
      <c r="F1824" s="166">
        <v>2</v>
      </c>
      <c r="G1824" s="178">
        <v>0.71</v>
      </c>
      <c r="H1824" s="181">
        <v>1</v>
      </c>
      <c r="I1824" s="180">
        <v>2.3599999999999999E-2</v>
      </c>
      <c r="J1824" s="21">
        <f t="shared" si="845"/>
        <v>1.29</v>
      </c>
      <c r="K1824" s="21" t="str">
        <f t="shared" si="846"/>
        <v>Y</v>
      </c>
      <c r="L1824" s="37" t="str">
        <f t="shared" si="847"/>
        <v>NA</v>
      </c>
      <c r="M1824" s="8" t="str">
        <f t="shared" si="848"/>
        <v>Y</v>
      </c>
      <c r="N1824" s="42">
        <f t="shared" si="849"/>
        <v>2</v>
      </c>
      <c r="O1824" s="43">
        <f t="shared" si="850"/>
        <v>200000</v>
      </c>
      <c r="P1824" s="43" t="str">
        <f t="shared" si="851"/>
        <v>NA</v>
      </c>
      <c r="Q1824" s="24">
        <f t="shared" si="852"/>
        <v>18491.334000000003</v>
      </c>
      <c r="R1824" s="43">
        <f t="shared" si="853"/>
        <v>0</v>
      </c>
      <c r="S1824" s="24">
        <f t="shared" si="854"/>
        <v>1000000</v>
      </c>
      <c r="T1824" s="25" t="str">
        <f t="shared" si="855"/>
        <v>Y</v>
      </c>
      <c r="U1824" s="44">
        <f t="shared" si="856"/>
        <v>1</v>
      </c>
      <c r="V1824" s="45">
        <f t="shared" si="857"/>
        <v>200000</v>
      </c>
      <c r="W1824" s="45">
        <f t="shared" si="858"/>
        <v>1000000</v>
      </c>
      <c r="X1824" s="28">
        <f t="shared" si="859"/>
        <v>18927.729482400006</v>
      </c>
      <c r="Y1824" s="28">
        <f t="shared" si="860"/>
        <v>0</v>
      </c>
      <c r="Z1824" s="45" t="str">
        <f t="shared" si="861"/>
        <v>NA</v>
      </c>
      <c r="AA1824" s="29" t="str">
        <f t="shared" si="862"/>
        <v>N</v>
      </c>
      <c r="AB1824" s="46">
        <f t="shared" si="863"/>
        <v>0</v>
      </c>
      <c r="AC1824" s="31">
        <f t="shared" si="864"/>
        <v>0</v>
      </c>
      <c r="AD1824" s="31">
        <f t="shared" si="865"/>
        <v>0</v>
      </c>
      <c r="AE1824" s="31">
        <f t="shared" si="866"/>
        <v>0</v>
      </c>
      <c r="AF1824" s="47">
        <f t="shared" si="867"/>
        <v>0</v>
      </c>
      <c r="AG1824" s="31">
        <f t="shared" si="868"/>
        <v>0</v>
      </c>
      <c r="AH1824" s="48">
        <f t="shared" si="869"/>
        <v>0</v>
      </c>
      <c r="AI1824" s="33">
        <f t="shared" si="870"/>
        <v>0</v>
      </c>
      <c r="AJ1824" s="33">
        <f t="shared" si="871"/>
        <v>0</v>
      </c>
      <c r="AK1824" s="33">
        <f t="shared" si="872"/>
        <v>0</v>
      </c>
      <c r="AL1824" s="33">
        <f t="shared" si="873"/>
        <v>0</v>
      </c>
      <c r="AM1824" s="34">
        <f t="shared" si="874"/>
        <v>0</v>
      </c>
    </row>
    <row r="1825" spans="1:39" ht="15" customHeight="1" x14ac:dyDescent="0.3">
      <c r="A1825" s="166" t="s">
        <v>4259</v>
      </c>
      <c r="B1825" s="99">
        <v>9616</v>
      </c>
      <c r="C1825" s="99">
        <v>32305</v>
      </c>
      <c r="D1825" s="165">
        <v>46101</v>
      </c>
      <c r="E1825" s="165">
        <v>46279</v>
      </c>
      <c r="F1825" s="166">
        <v>4</v>
      </c>
      <c r="G1825" s="178">
        <v>3.47</v>
      </c>
      <c r="H1825" s="181">
        <v>1</v>
      </c>
      <c r="I1825" s="180">
        <v>3.2399999999999998E-2</v>
      </c>
      <c r="J1825" s="21">
        <f t="shared" si="845"/>
        <v>0.5299999999999998</v>
      </c>
      <c r="K1825" s="21" t="str">
        <f t="shared" si="846"/>
        <v>Y</v>
      </c>
      <c r="L1825" s="37" t="str">
        <f t="shared" si="847"/>
        <v>NA</v>
      </c>
      <c r="M1825" s="8" t="str">
        <f t="shared" si="848"/>
        <v>Y</v>
      </c>
      <c r="N1825" s="42">
        <f t="shared" si="849"/>
        <v>1</v>
      </c>
      <c r="O1825" s="43">
        <f t="shared" si="850"/>
        <v>200000</v>
      </c>
      <c r="P1825" s="43" t="str">
        <f t="shared" si="851"/>
        <v>NA</v>
      </c>
      <c r="Q1825" s="24">
        <f t="shared" si="852"/>
        <v>9927.5583999999999</v>
      </c>
      <c r="R1825" s="43">
        <f t="shared" si="853"/>
        <v>0</v>
      </c>
      <c r="S1825" s="24">
        <f t="shared" si="854"/>
        <v>1000000</v>
      </c>
      <c r="T1825" s="25" t="str">
        <f t="shared" si="855"/>
        <v>N</v>
      </c>
      <c r="U1825" s="44">
        <f t="shared" si="856"/>
        <v>0</v>
      </c>
      <c r="V1825" s="45">
        <f t="shared" si="857"/>
        <v>0</v>
      </c>
      <c r="W1825" s="45">
        <f t="shared" si="858"/>
        <v>0</v>
      </c>
      <c r="X1825" s="28">
        <f t="shared" si="859"/>
        <v>0</v>
      </c>
      <c r="Y1825" s="28">
        <f t="shared" si="860"/>
        <v>0</v>
      </c>
      <c r="Z1825" s="45">
        <f t="shared" si="861"/>
        <v>0</v>
      </c>
      <c r="AA1825" s="29" t="str">
        <f t="shared" si="862"/>
        <v>N</v>
      </c>
      <c r="AB1825" s="46">
        <f t="shared" si="863"/>
        <v>0</v>
      </c>
      <c r="AC1825" s="31">
        <f t="shared" si="864"/>
        <v>0</v>
      </c>
      <c r="AD1825" s="31">
        <f t="shared" si="865"/>
        <v>0</v>
      </c>
      <c r="AE1825" s="31">
        <f t="shared" si="866"/>
        <v>0</v>
      </c>
      <c r="AF1825" s="47">
        <f t="shared" si="867"/>
        <v>0</v>
      </c>
      <c r="AG1825" s="31">
        <f t="shared" si="868"/>
        <v>0</v>
      </c>
      <c r="AH1825" s="48">
        <f t="shared" si="869"/>
        <v>0</v>
      </c>
      <c r="AI1825" s="33">
        <f t="shared" si="870"/>
        <v>0</v>
      </c>
      <c r="AJ1825" s="33">
        <f t="shared" si="871"/>
        <v>0</v>
      </c>
      <c r="AK1825" s="33">
        <f t="shared" si="872"/>
        <v>0</v>
      </c>
      <c r="AL1825" s="33">
        <f t="shared" si="873"/>
        <v>0</v>
      </c>
      <c r="AM1825" s="34">
        <f t="shared" si="874"/>
        <v>0</v>
      </c>
    </row>
    <row r="1826" spans="1:39" ht="15" customHeight="1" x14ac:dyDescent="0.3">
      <c r="A1826" s="166" t="s">
        <v>4260</v>
      </c>
      <c r="B1826" s="99">
        <v>23929</v>
      </c>
      <c r="C1826" s="99">
        <v>74917</v>
      </c>
      <c r="D1826" s="165">
        <v>45816</v>
      </c>
      <c r="E1826" s="165">
        <v>45927</v>
      </c>
      <c r="F1826" s="166">
        <v>4</v>
      </c>
      <c r="G1826" s="178">
        <v>3.98</v>
      </c>
      <c r="H1826" s="181">
        <v>1</v>
      </c>
      <c r="I1826" s="180">
        <v>4.99E-2</v>
      </c>
      <c r="J1826" s="21">
        <f t="shared" si="845"/>
        <v>2.0000000000000018E-2</v>
      </c>
      <c r="K1826" s="21" t="str">
        <f t="shared" si="846"/>
        <v>Y</v>
      </c>
      <c r="L1826" s="37" t="str">
        <f t="shared" si="847"/>
        <v>NA</v>
      </c>
      <c r="M1826" s="8" t="str">
        <f t="shared" si="848"/>
        <v>Y</v>
      </c>
      <c r="N1826" s="42">
        <f t="shared" si="849"/>
        <v>1</v>
      </c>
      <c r="O1826" s="43">
        <f t="shared" si="850"/>
        <v>200000</v>
      </c>
      <c r="P1826" s="43" t="str">
        <f t="shared" si="851"/>
        <v>NA</v>
      </c>
      <c r="Q1826" s="24">
        <f t="shared" si="852"/>
        <v>25123.057100000002</v>
      </c>
      <c r="R1826" s="43">
        <f t="shared" si="853"/>
        <v>0</v>
      </c>
      <c r="S1826" s="24">
        <f t="shared" si="854"/>
        <v>1000000</v>
      </c>
      <c r="T1826" s="25" t="str">
        <f t="shared" si="855"/>
        <v>N</v>
      </c>
      <c r="U1826" s="44">
        <f t="shared" si="856"/>
        <v>0</v>
      </c>
      <c r="V1826" s="45">
        <f t="shared" si="857"/>
        <v>0</v>
      </c>
      <c r="W1826" s="45">
        <f t="shared" si="858"/>
        <v>0</v>
      </c>
      <c r="X1826" s="28">
        <f t="shared" si="859"/>
        <v>0</v>
      </c>
      <c r="Y1826" s="28">
        <f t="shared" si="860"/>
        <v>0</v>
      </c>
      <c r="Z1826" s="45">
        <f t="shared" si="861"/>
        <v>0</v>
      </c>
      <c r="AA1826" s="29" t="str">
        <f t="shared" si="862"/>
        <v>N</v>
      </c>
      <c r="AB1826" s="46">
        <f t="shared" si="863"/>
        <v>0</v>
      </c>
      <c r="AC1826" s="31">
        <f t="shared" si="864"/>
        <v>0</v>
      </c>
      <c r="AD1826" s="31">
        <f t="shared" si="865"/>
        <v>0</v>
      </c>
      <c r="AE1826" s="31">
        <f t="shared" si="866"/>
        <v>0</v>
      </c>
      <c r="AF1826" s="47">
        <f t="shared" si="867"/>
        <v>0</v>
      </c>
      <c r="AG1826" s="31">
        <f t="shared" si="868"/>
        <v>0</v>
      </c>
      <c r="AH1826" s="48">
        <f t="shared" si="869"/>
        <v>0</v>
      </c>
      <c r="AI1826" s="33">
        <f t="shared" si="870"/>
        <v>0</v>
      </c>
      <c r="AJ1826" s="33">
        <f t="shared" si="871"/>
        <v>0</v>
      </c>
      <c r="AK1826" s="33">
        <f t="shared" si="872"/>
        <v>0</v>
      </c>
      <c r="AL1826" s="33">
        <f t="shared" si="873"/>
        <v>0</v>
      </c>
      <c r="AM1826" s="34">
        <f t="shared" si="874"/>
        <v>0</v>
      </c>
    </row>
    <row r="1827" spans="1:39" ht="15" customHeight="1" x14ac:dyDescent="0.3">
      <c r="A1827" s="166" t="s">
        <v>4261</v>
      </c>
      <c r="B1827" s="99">
        <v>5759</v>
      </c>
      <c r="C1827" s="99">
        <v>27561</v>
      </c>
      <c r="D1827" s="165">
        <v>45399</v>
      </c>
      <c r="E1827" s="165">
        <v>45687</v>
      </c>
      <c r="F1827" s="166">
        <v>4</v>
      </c>
      <c r="G1827" s="178">
        <v>3.87</v>
      </c>
      <c r="H1827" s="181">
        <v>0.5</v>
      </c>
      <c r="I1827" s="180">
        <v>5.5800000000000002E-2</v>
      </c>
      <c r="J1827" s="21">
        <f t="shared" si="845"/>
        <v>0.12999999999999989</v>
      </c>
      <c r="K1827" s="21" t="str">
        <f t="shared" si="846"/>
        <v>Y</v>
      </c>
      <c r="L1827" s="37" t="str">
        <f t="shared" si="847"/>
        <v>NA</v>
      </c>
      <c r="M1827" s="8" t="str">
        <f t="shared" si="848"/>
        <v>Y</v>
      </c>
      <c r="N1827" s="42">
        <f t="shared" si="849"/>
        <v>1</v>
      </c>
      <c r="O1827" s="43">
        <f t="shared" si="850"/>
        <v>200000</v>
      </c>
      <c r="P1827" s="43" t="str">
        <f t="shared" si="851"/>
        <v>NA</v>
      </c>
      <c r="Q1827" s="24">
        <f t="shared" si="852"/>
        <v>6080.3522000000003</v>
      </c>
      <c r="R1827" s="43">
        <f t="shared" si="853"/>
        <v>0</v>
      </c>
      <c r="S1827" s="24">
        <f t="shared" si="854"/>
        <v>1000000</v>
      </c>
      <c r="T1827" s="25" t="str">
        <f t="shared" si="855"/>
        <v>N</v>
      </c>
      <c r="U1827" s="44">
        <f t="shared" si="856"/>
        <v>0</v>
      </c>
      <c r="V1827" s="45">
        <f t="shared" si="857"/>
        <v>0</v>
      </c>
      <c r="W1827" s="45">
        <f t="shared" si="858"/>
        <v>0</v>
      </c>
      <c r="X1827" s="28">
        <f t="shared" si="859"/>
        <v>0</v>
      </c>
      <c r="Y1827" s="28">
        <f t="shared" si="860"/>
        <v>0</v>
      </c>
      <c r="Z1827" s="45">
        <f t="shared" si="861"/>
        <v>0</v>
      </c>
      <c r="AA1827" s="29" t="str">
        <f t="shared" si="862"/>
        <v>N</v>
      </c>
      <c r="AB1827" s="46">
        <f t="shared" si="863"/>
        <v>0</v>
      </c>
      <c r="AC1827" s="31">
        <f t="shared" si="864"/>
        <v>0</v>
      </c>
      <c r="AD1827" s="31">
        <f t="shared" si="865"/>
        <v>0</v>
      </c>
      <c r="AE1827" s="31">
        <f t="shared" si="866"/>
        <v>0</v>
      </c>
      <c r="AF1827" s="47">
        <f t="shared" si="867"/>
        <v>0</v>
      </c>
      <c r="AG1827" s="31">
        <f t="shared" si="868"/>
        <v>0</v>
      </c>
      <c r="AH1827" s="48">
        <f t="shared" si="869"/>
        <v>0</v>
      </c>
      <c r="AI1827" s="33">
        <f t="shared" si="870"/>
        <v>0</v>
      </c>
      <c r="AJ1827" s="33">
        <f t="shared" si="871"/>
        <v>0</v>
      </c>
      <c r="AK1827" s="33">
        <f t="shared" si="872"/>
        <v>0</v>
      </c>
      <c r="AL1827" s="33">
        <f t="shared" si="873"/>
        <v>0</v>
      </c>
      <c r="AM1827" s="34">
        <f t="shared" si="874"/>
        <v>0</v>
      </c>
    </row>
    <row r="1828" spans="1:39" ht="15" customHeight="1" x14ac:dyDescent="0.3">
      <c r="A1828" s="166" t="s">
        <v>4262</v>
      </c>
      <c r="B1828" s="99">
        <v>14219</v>
      </c>
      <c r="C1828" s="99">
        <v>89085</v>
      </c>
      <c r="D1828" s="165">
        <v>44981</v>
      </c>
      <c r="E1828" s="165">
        <v>45345</v>
      </c>
      <c r="F1828" s="166">
        <v>4</v>
      </c>
      <c r="G1828" s="178">
        <v>1.21</v>
      </c>
      <c r="H1828" s="181">
        <v>0.25</v>
      </c>
      <c r="I1828" s="180">
        <v>7.4300000000000005E-2</v>
      </c>
      <c r="J1828" s="21">
        <f t="shared" si="845"/>
        <v>2.79</v>
      </c>
      <c r="K1828" s="21" t="str">
        <f t="shared" si="846"/>
        <v>Y</v>
      </c>
      <c r="L1828" s="37" t="str">
        <f t="shared" si="847"/>
        <v>NA</v>
      </c>
      <c r="M1828" s="8" t="str">
        <f t="shared" si="848"/>
        <v>Y</v>
      </c>
      <c r="N1828" s="42">
        <f t="shared" si="849"/>
        <v>12</v>
      </c>
      <c r="O1828" s="43">
        <f t="shared" si="850"/>
        <v>200000</v>
      </c>
      <c r="P1828" s="43" t="str">
        <f t="shared" si="851"/>
        <v>NA</v>
      </c>
      <c r="Q1828" s="24">
        <f t="shared" si="852"/>
        <v>15275.4717</v>
      </c>
      <c r="R1828" s="43">
        <f t="shared" si="853"/>
        <v>0</v>
      </c>
      <c r="S1828" s="24">
        <f t="shared" si="854"/>
        <v>1000000</v>
      </c>
      <c r="T1828" s="25" t="str">
        <f t="shared" si="855"/>
        <v>Y</v>
      </c>
      <c r="U1828" s="44">
        <f t="shared" si="856"/>
        <v>11</v>
      </c>
      <c r="V1828" s="45">
        <f t="shared" si="857"/>
        <v>200000</v>
      </c>
      <c r="W1828" s="45">
        <f t="shared" si="858"/>
        <v>1000000</v>
      </c>
      <c r="X1828" s="28">
        <f t="shared" si="859"/>
        <v>16410.439247310002</v>
      </c>
      <c r="Y1828" s="28">
        <f t="shared" si="860"/>
        <v>0</v>
      </c>
      <c r="Z1828" s="45" t="str">
        <f t="shared" si="861"/>
        <v>NA</v>
      </c>
      <c r="AA1828" s="29" t="str">
        <f t="shared" si="862"/>
        <v>Y</v>
      </c>
      <c r="AB1828" s="46">
        <f t="shared" si="863"/>
        <v>10</v>
      </c>
      <c r="AC1828" s="31">
        <f t="shared" si="864"/>
        <v>200000</v>
      </c>
      <c r="AD1828" s="31">
        <f t="shared" si="865"/>
        <v>1000000</v>
      </c>
      <c r="AE1828" s="31">
        <f t="shared" si="866"/>
        <v>17629.734883385136</v>
      </c>
      <c r="AF1828" s="47">
        <f t="shared" si="867"/>
        <v>0</v>
      </c>
      <c r="AG1828" s="31" t="str">
        <f t="shared" si="868"/>
        <v>NA</v>
      </c>
      <c r="AH1828" s="48">
        <f t="shared" si="869"/>
        <v>9</v>
      </c>
      <c r="AI1828" s="33">
        <f t="shared" si="870"/>
        <v>20000</v>
      </c>
      <c r="AJ1828" s="33">
        <f t="shared" si="871"/>
        <v>65000</v>
      </c>
      <c r="AK1828" s="33">
        <f t="shared" si="872"/>
        <v>18939.624185220651</v>
      </c>
      <c r="AL1828" s="33">
        <f t="shared" si="873"/>
        <v>0</v>
      </c>
      <c r="AM1828" s="34">
        <f t="shared" si="874"/>
        <v>0</v>
      </c>
    </row>
    <row r="1829" spans="1:39" ht="15" customHeight="1" x14ac:dyDescent="0.3">
      <c r="A1829" s="166" t="s">
        <v>4263</v>
      </c>
      <c r="B1829" s="99">
        <v>13666</v>
      </c>
      <c r="C1829" s="99">
        <v>71609</v>
      </c>
      <c r="D1829" s="165">
        <v>44640</v>
      </c>
      <c r="E1829" s="165">
        <v>44876</v>
      </c>
      <c r="F1829" s="166">
        <v>4</v>
      </c>
      <c r="G1829" s="178">
        <v>0.28000000000000003</v>
      </c>
      <c r="H1829" s="181">
        <v>0.25</v>
      </c>
      <c r="I1829" s="180">
        <v>5.4899999999999997E-2</v>
      </c>
      <c r="J1829" s="21">
        <f t="shared" si="845"/>
        <v>3.7199999999999998</v>
      </c>
      <c r="K1829" s="21" t="str">
        <f t="shared" si="846"/>
        <v>Y</v>
      </c>
      <c r="L1829" s="37" t="str">
        <f t="shared" si="847"/>
        <v>NA</v>
      </c>
      <c r="M1829" s="8" t="str">
        <f t="shared" si="848"/>
        <v>Y</v>
      </c>
      <c r="N1829" s="42">
        <f t="shared" si="849"/>
        <v>15</v>
      </c>
      <c r="O1829" s="43">
        <f t="shared" si="850"/>
        <v>200000</v>
      </c>
      <c r="P1829" s="43" t="str">
        <f t="shared" si="851"/>
        <v>NA</v>
      </c>
      <c r="Q1829" s="24">
        <f t="shared" si="852"/>
        <v>14416.2634</v>
      </c>
      <c r="R1829" s="43">
        <f t="shared" si="853"/>
        <v>0</v>
      </c>
      <c r="S1829" s="24">
        <f t="shared" si="854"/>
        <v>1000000</v>
      </c>
      <c r="T1829" s="25" t="str">
        <f t="shared" si="855"/>
        <v>Y</v>
      </c>
      <c r="U1829" s="44">
        <f t="shared" si="856"/>
        <v>14</v>
      </c>
      <c r="V1829" s="45">
        <f t="shared" si="857"/>
        <v>200000</v>
      </c>
      <c r="W1829" s="45">
        <f t="shared" si="858"/>
        <v>1000000</v>
      </c>
      <c r="X1829" s="28">
        <f t="shared" si="859"/>
        <v>15207.71626066</v>
      </c>
      <c r="Y1829" s="28">
        <f t="shared" si="860"/>
        <v>0</v>
      </c>
      <c r="Z1829" s="45" t="str">
        <f t="shared" si="861"/>
        <v>NA</v>
      </c>
      <c r="AA1829" s="29" t="str">
        <f t="shared" si="862"/>
        <v>Y</v>
      </c>
      <c r="AB1829" s="46">
        <f t="shared" si="863"/>
        <v>13</v>
      </c>
      <c r="AC1829" s="31">
        <f t="shared" si="864"/>
        <v>200000</v>
      </c>
      <c r="AD1829" s="31">
        <f t="shared" si="865"/>
        <v>1000000</v>
      </c>
      <c r="AE1829" s="31">
        <f t="shared" si="866"/>
        <v>16042.619883370233</v>
      </c>
      <c r="AF1829" s="47">
        <f t="shared" si="867"/>
        <v>0</v>
      </c>
      <c r="AG1829" s="31" t="str">
        <f t="shared" si="868"/>
        <v>NA</v>
      </c>
      <c r="AH1829" s="48">
        <f t="shared" si="869"/>
        <v>12</v>
      </c>
      <c r="AI1829" s="33">
        <f t="shared" si="870"/>
        <v>20000</v>
      </c>
      <c r="AJ1829" s="33">
        <f t="shared" si="871"/>
        <v>65000</v>
      </c>
      <c r="AK1829" s="33">
        <f t="shared" si="872"/>
        <v>16923.359714967257</v>
      </c>
      <c r="AL1829" s="33">
        <f t="shared" si="873"/>
        <v>0</v>
      </c>
      <c r="AM1829" s="34">
        <f t="shared" si="874"/>
        <v>0</v>
      </c>
    </row>
    <row r="1830" spans="1:39" ht="15" customHeight="1" x14ac:dyDescent="0.3">
      <c r="A1830" s="166" t="s">
        <v>4264</v>
      </c>
      <c r="B1830" s="99">
        <v>23128</v>
      </c>
      <c r="C1830" s="99">
        <v>70955</v>
      </c>
      <c r="D1830" s="165">
        <v>46054</v>
      </c>
      <c r="E1830" s="165">
        <v>46281</v>
      </c>
      <c r="F1830" s="166">
        <v>4</v>
      </c>
      <c r="G1830" s="178">
        <v>3.08</v>
      </c>
      <c r="H1830" s="181">
        <v>0.75</v>
      </c>
      <c r="I1830" s="180">
        <v>7.2800000000000004E-2</v>
      </c>
      <c r="J1830" s="21">
        <f t="shared" si="845"/>
        <v>0.91999999999999993</v>
      </c>
      <c r="K1830" s="21" t="str">
        <f t="shared" si="846"/>
        <v>Y</v>
      </c>
      <c r="L1830" s="37" t="str">
        <f t="shared" si="847"/>
        <v>NA</v>
      </c>
      <c r="M1830" s="8" t="str">
        <f t="shared" si="848"/>
        <v>Y</v>
      </c>
      <c r="N1830" s="42">
        <f t="shared" si="849"/>
        <v>2</v>
      </c>
      <c r="O1830" s="43">
        <f t="shared" si="850"/>
        <v>200000</v>
      </c>
      <c r="P1830" s="43" t="str">
        <f t="shared" si="851"/>
        <v>NA</v>
      </c>
      <c r="Q1830" s="24">
        <f t="shared" si="852"/>
        <v>24811.718399999998</v>
      </c>
      <c r="R1830" s="43">
        <f t="shared" si="853"/>
        <v>0</v>
      </c>
      <c r="S1830" s="24">
        <f t="shared" si="854"/>
        <v>1000000</v>
      </c>
      <c r="T1830" s="25" t="str">
        <f t="shared" si="855"/>
        <v>N</v>
      </c>
      <c r="U1830" s="44">
        <f t="shared" si="856"/>
        <v>1</v>
      </c>
      <c r="V1830" s="45">
        <f t="shared" si="857"/>
        <v>20000</v>
      </c>
      <c r="W1830" s="45">
        <f t="shared" si="858"/>
        <v>65000</v>
      </c>
      <c r="X1830" s="28">
        <f t="shared" si="859"/>
        <v>0</v>
      </c>
      <c r="Y1830" s="28">
        <f t="shared" si="860"/>
        <v>26618.011499519998</v>
      </c>
      <c r="Z1830" s="45">
        <f t="shared" si="861"/>
        <v>0</v>
      </c>
      <c r="AA1830" s="29" t="str">
        <f t="shared" si="862"/>
        <v>N</v>
      </c>
      <c r="AB1830" s="46">
        <f t="shared" si="863"/>
        <v>0</v>
      </c>
      <c r="AC1830" s="31">
        <f t="shared" si="864"/>
        <v>0</v>
      </c>
      <c r="AD1830" s="31">
        <f t="shared" si="865"/>
        <v>0</v>
      </c>
      <c r="AE1830" s="31">
        <f t="shared" si="866"/>
        <v>0</v>
      </c>
      <c r="AF1830" s="47">
        <f t="shared" si="867"/>
        <v>0</v>
      </c>
      <c r="AG1830" s="31">
        <f t="shared" si="868"/>
        <v>0</v>
      </c>
      <c r="AH1830" s="48">
        <f t="shared" si="869"/>
        <v>0</v>
      </c>
      <c r="AI1830" s="33">
        <f t="shared" si="870"/>
        <v>0</v>
      </c>
      <c r="AJ1830" s="33">
        <f t="shared" si="871"/>
        <v>0</v>
      </c>
      <c r="AK1830" s="33">
        <f t="shared" si="872"/>
        <v>0</v>
      </c>
      <c r="AL1830" s="33">
        <f t="shared" si="873"/>
        <v>0</v>
      </c>
      <c r="AM1830" s="34">
        <f t="shared" si="874"/>
        <v>26618.011499519998</v>
      </c>
    </row>
    <row r="1831" spans="1:39" ht="15" customHeight="1" x14ac:dyDescent="0.3">
      <c r="A1831" s="166" t="s">
        <v>4265</v>
      </c>
      <c r="B1831" s="99">
        <v>8893</v>
      </c>
      <c r="C1831" s="99">
        <v>35757</v>
      </c>
      <c r="D1831" s="165">
        <v>46006</v>
      </c>
      <c r="E1831" s="165">
        <v>46237</v>
      </c>
      <c r="F1831" s="166">
        <v>4</v>
      </c>
      <c r="G1831" s="178">
        <v>3.2</v>
      </c>
      <c r="H1831" s="181">
        <v>0.75</v>
      </c>
      <c r="I1831" s="180">
        <v>5.3999999999999999E-2</v>
      </c>
      <c r="J1831" s="21">
        <f t="shared" si="845"/>
        <v>0.79999999999999982</v>
      </c>
      <c r="K1831" s="21" t="str">
        <f t="shared" si="846"/>
        <v>Y</v>
      </c>
      <c r="L1831" s="37" t="str">
        <f t="shared" si="847"/>
        <v>NA</v>
      </c>
      <c r="M1831" s="8" t="str">
        <f t="shared" si="848"/>
        <v>Y</v>
      </c>
      <c r="N1831" s="42">
        <f t="shared" si="849"/>
        <v>2</v>
      </c>
      <c r="O1831" s="43">
        <f t="shared" si="850"/>
        <v>200000</v>
      </c>
      <c r="P1831" s="43" t="str">
        <f t="shared" si="851"/>
        <v>NA</v>
      </c>
      <c r="Q1831" s="24">
        <f t="shared" si="852"/>
        <v>9373.2219999999998</v>
      </c>
      <c r="R1831" s="43">
        <f t="shared" si="853"/>
        <v>0</v>
      </c>
      <c r="S1831" s="24">
        <f t="shared" si="854"/>
        <v>1000000</v>
      </c>
      <c r="T1831" s="25" t="str">
        <f t="shared" si="855"/>
        <v>N</v>
      </c>
      <c r="U1831" s="44">
        <f t="shared" si="856"/>
        <v>1</v>
      </c>
      <c r="V1831" s="45">
        <f t="shared" si="857"/>
        <v>20000</v>
      </c>
      <c r="W1831" s="45">
        <f t="shared" si="858"/>
        <v>65000</v>
      </c>
      <c r="X1831" s="28">
        <f t="shared" si="859"/>
        <v>9879.3759879999998</v>
      </c>
      <c r="Y1831" s="28">
        <f t="shared" si="860"/>
        <v>0</v>
      </c>
      <c r="Z1831" s="45">
        <f t="shared" si="861"/>
        <v>9990.4020119999986</v>
      </c>
      <c r="AA1831" s="29" t="str">
        <f t="shared" si="862"/>
        <v>N</v>
      </c>
      <c r="AB1831" s="46">
        <f t="shared" si="863"/>
        <v>0</v>
      </c>
      <c r="AC1831" s="31">
        <f t="shared" si="864"/>
        <v>0</v>
      </c>
      <c r="AD1831" s="31">
        <f t="shared" si="865"/>
        <v>0</v>
      </c>
      <c r="AE1831" s="31">
        <f t="shared" si="866"/>
        <v>0</v>
      </c>
      <c r="AF1831" s="47">
        <f t="shared" si="867"/>
        <v>0</v>
      </c>
      <c r="AG1831" s="31">
        <f t="shared" si="868"/>
        <v>0</v>
      </c>
      <c r="AH1831" s="48">
        <f t="shared" si="869"/>
        <v>0</v>
      </c>
      <c r="AI1831" s="33">
        <f t="shared" si="870"/>
        <v>0</v>
      </c>
      <c r="AJ1831" s="33">
        <f t="shared" si="871"/>
        <v>0</v>
      </c>
      <c r="AK1831" s="33">
        <f t="shared" si="872"/>
        <v>0</v>
      </c>
      <c r="AL1831" s="33">
        <f t="shared" si="873"/>
        <v>0</v>
      </c>
      <c r="AM1831" s="34">
        <f t="shared" si="874"/>
        <v>0</v>
      </c>
    </row>
    <row r="1832" spans="1:39" ht="15" customHeight="1" x14ac:dyDescent="0.3">
      <c r="A1832" s="166" t="s">
        <v>4266</v>
      </c>
      <c r="B1832" s="99">
        <v>11522</v>
      </c>
      <c r="C1832" s="99">
        <v>100488</v>
      </c>
      <c r="D1832" s="165">
        <v>45162</v>
      </c>
      <c r="E1832" s="165">
        <v>45397</v>
      </c>
      <c r="F1832" s="166">
        <v>2</v>
      </c>
      <c r="G1832" s="178">
        <v>0.19</v>
      </c>
      <c r="H1832" s="181">
        <v>0.5</v>
      </c>
      <c r="I1832" s="180">
        <v>6.5000000000000002E-2</v>
      </c>
      <c r="J1832" s="21">
        <f t="shared" si="845"/>
        <v>1.81</v>
      </c>
      <c r="K1832" s="21" t="str">
        <f t="shared" si="846"/>
        <v>Y</v>
      </c>
      <c r="L1832" s="37" t="str">
        <f t="shared" si="847"/>
        <v>NA</v>
      </c>
      <c r="M1832" s="8" t="str">
        <f t="shared" si="848"/>
        <v>Y</v>
      </c>
      <c r="N1832" s="42">
        <f t="shared" si="849"/>
        <v>4</v>
      </c>
      <c r="O1832" s="43">
        <f t="shared" si="850"/>
        <v>200000</v>
      </c>
      <c r="P1832" s="43" t="str">
        <f t="shared" si="851"/>
        <v>NA</v>
      </c>
      <c r="Q1832" s="24">
        <f t="shared" si="852"/>
        <v>12270.93</v>
      </c>
      <c r="R1832" s="43">
        <f t="shared" si="853"/>
        <v>0</v>
      </c>
      <c r="S1832" s="24">
        <f t="shared" si="854"/>
        <v>1000000</v>
      </c>
      <c r="T1832" s="25" t="str">
        <f t="shared" si="855"/>
        <v>Y</v>
      </c>
      <c r="U1832" s="44">
        <f t="shared" si="856"/>
        <v>3</v>
      </c>
      <c r="V1832" s="45">
        <f t="shared" si="857"/>
        <v>200000</v>
      </c>
      <c r="W1832" s="45">
        <f t="shared" si="858"/>
        <v>1000000</v>
      </c>
      <c r="X1832" s="28">
        <f t="shared" si="859"/>
        <v>13068.54045</v>
      </c>
      <c r="Y1832" s="28">
        <f t="shared" si="860"/>
        <v>0</v>
      </c>
      <c r="Z1832" s="45" t="str">
        <f t="shared" si="861"/>
        <v>NA</v>
      </c>
      <c r="AA1832" s="29" t="str">
        <f t="shared" si="862"/>
        <v>N</v>
      </c>
      <c r="AB1832" s="46">
        <f t="shared" si="863"/>
        <v>2</v>
      </c>
      <c r="AC1832" s="31">
        <f t="shared" si="864"/>
        <v>20000</v>
      </c>
      <c r="AD1832" s="31">
        <f t="shared" si="865"/>
        <v>65000</v>
      </c>
      <c r="AE1832" s="31">
        <f t="shared" si="866"/>
        <v>13917.99557925</v>
      </c>
      <c r="AF1832" s="47">
        <f t="shared" si="867"/>
        <v>0</v>
      </c>
      <c r="AG1832" s="31">
        <f t="shared" si="868"/>
        <v>0</v>
      </c>
      <c r="AH1832" s="48">
        <f t="shared" si="869"/>
        <v>1</v>
      </c>
      <c r="AI1832" s="33">
        <f t="shared" si="870"/>
        <v>20000</v>
      </c>
      <c r="AJ1832" s="33">
        <f t="shared" si="871"/>
        <v>65000</v>
      </c>
      <c r="AK1832" s="33">
        <f t="shared" si="872"/>
        <v>0</v>
      </c>
      <c r="AL1832" s="33">
        <f t="shared" si="873"/>
        <v>14822.66529190125</v>
      </c>
      <c r="AM1832" s="34">
        <f t="shared" si="874"/>
        <v>14822.66529190125</v>
      </c>
    </row>
    <row r="1833" spans="1:39" ht="15" customHeight="1" x14ac:dyDescent="0.3">
      <c r="A1833" s="166" t="s">
        <v>4267</v>
      </c>
      <c r="B1833" s="99">
        <v>19974</v>
      </c>
      <c r="C1833" s="99">
        <v>49495</v>
      </c>
      <c r="D1833" s="165">
        <v>44963</v>
      </c>
      <c r="E1833" s="165">
        <v>45256</v>
      </c>
      <c r="F1833" s="166">
        <v>2</v>
      </c>
      <c r="G1833" s="178">
        <v>0.72</v>
      </c>
      <c r="H1833" s="181">
        <v>0.75</v>
      </c>
      <c r="I1833" s="180">
        <v>2.64E-2</v>
      </c>
      <c r="J1833" s="21">
        <f t="shared" si="845"/>
        <v>1.28</v>
      </c>
      <c r="K1833" s="21" t="str">
        <f t="shared" si="846"/>
        <v>Y</v>
      </c>
      <c r="L1833" s="37" t="str">
        <f t="shared" si="847"/>
        <v>NA</v>
      </c>
      <c r="M1833" s="8" t="str">
        <f t="shared" si="848"/>
        <v>Y</v>
      </c>
      <c r="N1833" s="42">
        <f t="shared" si="849"/>
        <v>2</v>
      </c>
      <c r="O1833" s="43">
        <f t="shared" si="850"/>
        <v>200000</v>
      </c>
      <c r="P1833" s="43" t="str">
        <f t="shared" si="851"/>
        <v>NA</v>
      </c>
      <c r="Q1833" s="24">
        <f t="shared" si="852"/>
        <v>20501.313600000001</v>
      </c>
      <c r="R1833" s="43">
        <f t="shared" si="853"/>
        <v>0</v>
      </c>
      <c r="S1833" s="24">
        <f t="shared" si="854"/>
        <v>1000000</v>
      </c>
      <c r="T1833" s="25" t="str">
        <f t="shared" si="855"/>
        <v>Y</v>
      </c>
      <c r="U1833" s="44">
        <f t="shared" si="856"/>
        <v>1</v>
      </c>
      <c r="V1833" s="45">
        <f t="shared" si="857"/>
        <v>200000</v>
      </c>
      <c r="W1833" s="45">
        <f t="shared" si="858"/>
        <v>1000000</v>
      </c>
      <c r="X1833" s="28">
        <f t="shared" si="859"/>
        <v>21042.548279040002</v>
      </c>
      <c r="Y1833" s="28">
        <f t="shared" si="860"/>
        <v>0</v>
      </c>
      <c r="Z1833" s="45" t="str">
        <f t="shared" si="861"/>
        <v>NA</v>
      </c>
      <c r="AA1833" s="29" t="str">
        <f t="shared" si="862"/>
        <v>N</v>
      </c>
      <c r="AB1833" s="46">
        <f t="shared" si="863"/>
        <v>0</v>
      </c>
      <c r="AC1833" s="31">
        <f t="shared" si="864"/>
        <v>0</v>
      </c>
      <c r="AD1833" s="31">
        <f t="shared" si="865"/>
        <v>0</v>
      </c>
      <c r="AE1833" s="31">
        <f t="shared" si="866"/>
        <v>0</v>
      </c>
      <c r="AF1833" s="47">
        <f t="shared" si="867"/>
        <v>0</v>
      </c>
      <c r="AG1833" s="31">
        <f t="shared" si="868"/>
        <v>0</v>
      </c>
      <c r="AH1833" s="48">
        <f t="shared" si="869"/>
        <v>0</v>
      </c>
      <c r="AI1833" s="33">
        <f t="shared" si="870"/>
        <v>0</v>
      </c>
      <c r="AJ1833" s="33">
        <f t="shared" si="871"/>
        <v>0</v>
      </c>
      <c r="AK1833" s="33">
        <f t="shared" si="872"/>
        <v>0</v>
      </c>
      <c r="AL1833" s="33">
        <f t="shared" si="873"/>
        <v>0</v>
      </c>
      <c r="AM1833" s="34">
        <f t="shared" si="874"/>
        <v>0</v>
      </c>
    </row>
    <row r="1834" spans="1:39" ht="15" customHeight="1" x14ac:dyDescent="0.3">
      <c r="A1834" s="166" t="s">
        <v>4268</v>
      </c>
      <c r="B1834" s="99">
        <v>24455</v>
      </c>
      <c r="C1834" s="99">
        <v>78544</v>
      </c>
      <c r="D1834" s="165">
        <v>45166</v>
      </c>
      <c r="E1834" s="165">
        <v>45456</v>
      </c>
      <c r="F1834" s="166">
        <v>4</v>
      </c>
      <c r="G1834" s="178">
        <v>2.86</v>
      </c>
      <c r="H1834" s="181">
        <v>0.75</v>
      </c>
      <c r="I1834" s="180">
        <v>4.82E-2</v>
      </c>
      <c r="J1834" s="21">
        <f t="shared" si="845"/>
        <v>1.1400000000000001</v>
      </c>
      <c r="K1834" s="21" t="str">
        <f t="shared" si="846"/>
        <v>Y</v>
      </c>
      <c r="L1834" s="37" t="str">
        <f t="shared" si="847"/>
        <v>NA</v>
      </c>
      <c r="M1834" s="8" t="str">
        <f t="shared" si="848"/>
        <v>Y</v>
      </c>
      <c r="N1834" s="42">
        <f t="shared" si="849"/>
        <v>2</v>
      </c>
      <c r="O1834" s="43">
        <f t="shared" si="850"/>
        <v>200000</v>
      </c>
      <c r="P1834" s="43" t="str">
        <f t="shared" si="851"/>
        <v>NA</v>
      </c>
      <c r="Q1834" s="24">
        <f t="shared" si="852"/>
        <v>25633.731</v>
      </c>
      <c r="R1834" s="43">
        <f t="shared" si="853"/>
        <v>0</v>
      </c>
      <c r="S1834" s="24">
        <f t="shared" si="854"/>
        <v>1000000</v>
      </c>
      <c r="T1834" s="25" t="str">
        <f t="shared" si="855"/>
        <v>Y</v>
      </c>
      <c r="U1834" s="44">
        <f t="shared" si="856"/>
        <v>1</v>
      </c>
      <c r="V1834" s="45">
        <f t="shared" si="857"/>
        <v>200000</v>
      </c>
      <c r="W1834" s="45">
        <f t="shared" si="858"/>
        <v>1000000</v>
      </c>
      <c r="X1834" s="28">
        <f t="shared" si="859"/>
        <v>26869.276834200002</v>
      </c>
      <c r="Y1834" s="28">
        <f t="shared" si="860"/>
        <v>0</v>
      </c>
      <c r="Z1834" s="45" t="str">
        <f t="shared" si="861"/>
        <v>NA</v>
      </c>
      <c r="AA1834" s="29" t="str">
        <f t="shared" si="862"/>
        <v>N</v>
      </c>
      <c r="AB1834" s="46">
        <f t="shared" si="863"/>
        <v>0</v>
      </c>
      <c r="AC1834" s="31">
        <f t="shared" si="864"/>
        <v>0</v>
      </c>
      <c r="AD1834" s="31">
        <f t="shared" si="865"/>
        <v>0</v>
      </c>
      <c r="AE1834" s="31">
        <f t="shared" si="866"/>
        <v>0</v>
      </c>
      <c r="AF1834" s="47">
        <f t="shared" si="867"/>
        <v>0</v>
      </c>
      <c r="AG1834" s="31">
        <f t="shared" si="868"/>
        <v>0</v>
      </c>
      <c r="AH1834" s="48">
        <f t="shared" si="869"/>
        <v>0</v>
      </c>
      <c r="AI1834" s="33">
        <f t="shared" si="870"/>
        <v>0</v>
      </c>
      <c r="AJ1834" s="33">
        <f t="shared" si="871"/>
        <v>0</v>
      </c>
      <c r="AK1834" s="33">
        <f t="shared" si="872"/>
        <v>0</v>
      </c>
      <c r="AL1834" s="33">
        <f t="shared" si="873"/>
        <v>0</v>
      </c>
      <c r="AM1834" s="34">
        <f t="shared" si="874"/>
        <v>0</v>
      </c>
    </row>
    <row r="1835" spans="1:39" ht="15" customHeight="1" x14ac:dyDescent="0.3">
      <c r="A1835" s="166" t="s">
        <v>4269</v>
      </c>
      <c r="B1835" s="99">
        <v>15854</v>
      </c>
      <c r="C1835" s="99">
        <v>40220</v>
      </c>
      <c r="D1835" s="165">
        <v>45351</v>
      </c>
      <c r="E1835" s="165">
        <v>45679</v>
      </c>
      <c r="F1835" s="166">
        <v>4</v>
      </c>
      <c r="G1835" s="178">
        <v>3.21</v>
      </c>
      <c r="H1835" s="181">
        <v>0.25</v>
      </c>
      <c r="I1835" s="180">
        <v>5.6800000000000003E-2</v>
      </c>
      <c r="J1835" s="21">
        <f t="shared" si="845"/>
        <v>0.79</v>
      </c>
      <c r="K1835" s="21" t="str">
        <f t="shared" si="846"/>
        <v>Y</v>
      </c>
      <c r="L1835" s="37" t="str">
        <f t="shared" si="847"/>
        <v>NA</v>
      </c>
      <c r="M1835" s="8" t="str">
        <f t="shared" si="848"/>
        <v>Y</v>
      </c>
      <c r="N1835" s="42">
        <f t="shared" si="849"/>
        <v>4</v>
      </c>
      <c r="O1835" s="43">
        <f t="shared" si="850"/>
        <v>200000</v>
      </c>
      <c r="P1835" s="43" t="str">
        <f t="shared" si="851"/>
        <v>NA</v>
      </c>
      <c r="Q1835" s="24">
        <f t="shared" si="852"/>
        <v>16754.5072</v>
      </c>
      <c r="R1835" s="43">
        <f t="shared" si="853"/>
        <v>0</v>
      </c>
      <c r="S1835" s="24">
        <f t="shared" si="854"/>
        <v>1000000</v>
      </c>
      <c r="T1835" s="25" t="str">
        <f t="shared" si="855"/>
        <v>N</v>
      </c>
      <c r="U1835" s="44">
        <f t="shared" si="856"/>
        <v>3</v>
      </c>
      <c r="V1835" s="45">
        <f t="shared" si="857"/>
        <v>20000</v>
      </c>
      <c r="W1835" s="45">
        <f t="shared" si="858"/>
        <v>65000</v>
      </c>
      <c r="X1835" s="28">
        <f t="shared" si="859"/>
        <v>17706.163208959999</v>
      </c>
      <c r="Y1835" s="28">
        <f t="shared" si="860"/>
        <v>0</v>
      </c>
      <c r="Z1835" s="45">
        <f t="shared" si="861"/>
        <v>0</v>
      </c>
      <c r="AA1835" s="29" t="str">
        <f t="shared" si="862"/>
        <v>N</v>
      </c>
      <c r="AB1835" s="46">
        <f t="shared" si="863"/>
        <v>2</v>
      </c>
      <c r="AC1835" s="31">
        <f t="shared" si="864"/>
        <v>20000</v>
      </c>
      <c r="AD1835" s="31">
        <f t="shared" si="865"/>
        <v>65000</v>
      </c>
      <c r="AE1835" s="31">
        <f t="shared" si="866"/>
        <v>0</v>
      </c>
      <c r="AF1835" s="47">
        <f t="shared" si="867"/>
        <v>18711.873279228927</v>
      </c>
      <c r="AG1835" s="31">
        <f t="shared" si="868"/>
        <v>0</v>
      </c>
      <c r="AH1835" s="48">
        <f t="shared" si="869"/>
        <v>1</v>
      </c>
      <c r="AI1835" s="33">
        <f t="shared" si="870"/>
        <v>20000</v>
      </c>
      <c r="AJ1835" s="33">
        <f t="shared" si="871"/>
        <v>65000</v>
      </c>
      <c r="AK1835" s="33">
        <f t="shared" si="872"/>
        <v>0</v>
      </c>
      <c r="AL1835" s="33">
        <f t="shared" si="873"/>
        <v>19774.70768148913</v>
      </c>
      <c r="AM1835" s="34">
        <f t="shared" si="874"/>
        <v>38486.580960718056</v>
      </c>
    </row>
    <row r="1836" spans="1:39" ht="15" customHeight="1" x14ac:dyDescent="0.3">
      <c r="A1836" s="166" t="s">
        <v>4270</v>
      </c>
      <c r="B1836" s="99">
        <v>23927</v>
      </c>
      <c r="C1836" s="99">
        <v>63751</v>
      </c>
      <c r="D1836" s="165">
        <v>44727</v>
      </c>
      <c r="E1836" s="165">
        <v>44783</v>
      </c>
      <c r="F1836" s="166">
        <v>4</v>
      </c>
      <c r="G1836" s="178">
        <v>0.76</v>
      </c>
      <c r="H1836" s="181">
        <v>1</v>
      </c>
      <c r="I1836" s="180">
        <v>2.53E-2</v>
      </c>
      <c r="J1836" s="21">
        <f t="shared" si="845"/>
        <v>3.24</v>
      </c>
      <c r="K1836" s="21" t="str">
        <f t="shared" si="846"/>
        <v>Y</v>
      </c>
      <c r="L1836" s="37" t="str">
        <f t="shared" si="847"/>
        <v>NA</v>
      </c>
      <c r="M1836" s="8" t="str">
        <f t="shared" si="848"/>
        <v>Y</v>
      </c>
      <c r="N1836" s="42">
        <f t="shared" si="849"/>
        <v>4</v>
      </c>
      <c r="O1836" s="43">
        <f t="shared" si="850"/>
        <v>200000</v>
      </c>
      <c r="P1836" s="43" t="str">
        <f t="shared" si="851"/>
        <v>NA</v>
      </c>
      <c r="Q1836" s="24">
        <f t="shared" si="852"/>
        <v>24532.353100000004</v>
      </c>
      <c r="R1836" s="43">
        <f t="shared" si="853"/>
        <v>0</v>
      </c>
      <c r="S1836" s="24">
        <f t="shared" si="854"/>
        <v>1000000</v>
      </c>
      <c r="T1836" s="25" t="str">
        <f t="shared" si="855"/>
        <v>Y</v>
      </c>
      <c r="U1836" s="44">
        <f t="shared" si="856"/>
        <v>3</v>
      </c>
      <c r="V1836" s="45">
        <f t="shared" si="857"/>
        <v>200000</v>
      </c>
      <c r="W1836" s="45">
        <f t="shared" si="858"/>
        <v>1000000</v>
      </c>
      <c r="X1836" s="28">
        <f t="shared" si="859"/>
        <v>25153.021633430006</v>
      </c>
      <c r="Y1836" s="28">
        <f t="shared" si="860"/>
        <v>0</v>
      </c>
      <c r="Z1836" s="45" t="str">
        <f t="shared" si="861"/>
        <v>NA</v>
      </c>
      <c r="AA1836" s="29" t="str">
        <f t="shared" si="862"/>
        <v>Y</v>
      </c>
      <c r="AB1836" s="46">
        <f t="shared" si="863"/>
        <v>2</v>
      </c>
      <c r="AC1836" s="31">
        <f t="shared" si="864"/>
        <v>200000</v>
      </c>
      <c r="AD1836" s="31">
        <f t="shared" si="865"/>
        <v>1000000</v>
      </c>
      <c r="AE1836" s="31">
        <f t="shared" si="866"/>
        <v>25789.393080755788</v>
      </c>
      <c r="AF1836" s="47">
        <f t="shared" si="867"/>
        <v>0</v>
      </c>
      <c r="AG1836" s="31" t="str">
        <f t="shared" si="868"/>
        <v>NA</v>
      </c>
      <c r="AH1836" s="48">
        <f t="shared" si="869"/>
        <v>1</v>
      </c>
      <c r="AI1836" s="33">
        <f t="shared" si="870"/>
        <v>20000</v>
      </c>
      <c r="AJ1836" s="33">
        <f t="shared" si="871"/>
        <v>65000</v>
      </c>
      <c r="AK1836" s="33">
        <f t="shared" si="872"/>
        <v>20000</v>
      </c>
      <c r="AL1836" s="33">
        <f t="shared" si="873"/>
        <v>6441.8647256989134</v>
      </c>
      <c r="AM1836" s="34">
        <f t="shared" si="874"/>
        <v>6441.8647256989134</v>
      </c>
    </row>
    <row r="1837" spans="1:39" ht="15" customHeight="1" x14ac:dyDescent="0.3">
      <c r="A1837" s="166" t="s">
        <v>4271</v>
      </c>
      <c r="B1837" s="99">
        <v>23761</v>
      </c>
      <c r="C1837" s="99">
        <v>48165</v>
      </c>
      <c r="D1837" s="165">
        <v>45814</v>
      </c>
      <c r="E1837" s="165">
        <v>45853</v>
      </c>
      <c r="F1837" s="166">
        <v>4</v>
      </c>
      <c r="G1837" s="178">
        <v>1.32</v>
      </c>
      <c r="H1837" s="181">
        <v>0.5</v>
      </c>
      <c r="I1837" s="180">
        <v>4.3900000000000002E-2</v>
      </c>
      <c r="J1837" s="21">
        <f t="shared" si="845"/>
        <v>2.6799999999999997</v>
      </c>
      <c r="K1837" s="21" t="str">
        <f t="shared" si="846"/>
        <v>Y</v>
      </c>
      <c r="L1837" s="37" t="str">
        <f t="shared" si="847"/>
        <v>NA</v>
      </c>
      <c r="M1837" s="8" t="str">
        <f t="shared" si="848"/>
        <v>Y</v>
      </c>
      <c r="N1837" s="42">
        <f t="shared" si="849"/>
        <v>6</v>
      </c>
      <c r="O1837" s="43">
        <f t="shared" si="850"/>
        <v>200000</v>
      </c>
      <c r="P1837" s="43" t="str">
        <f t="shared" si="851"/>
        <v>NA</v>
      </c>
      <c r="Q1837" s="24">
        <f t="shared" si="852"/>
        <v>24804.107900000003</v>
      </c>
      <c r="R1837" s="43">
        <f t="shared" si="853"/>
        <v>0</v>
      </c>
      <c r="S1837" s="24">
        <f t="shared" si="854"/>
        <v>1000000</v>
      </c>
      <c r="T1837" s="25" t="str">
        <f t="shared" si="855"/>
        <v>Y</v>
      </c>
      <c r="U1837" s="44">
        <f t="shared" si="856"/>
        <v>5</v>
      </c>
      <c r="V1837" s="45">
        <f t="shared" si="857"/>
        <v>200000</v>
      </c>
      <c r="W1837" s="45">
        <f t="shared" si="858"/>
        <v>1000000</v>
      </c>
      <c r="X1837" s="28">
        <f t="shared" si="859"/>
        <v>25893.008236810005</v>
      </c>
      <c r="Y1837" s="28">
        <f t="shared" si="860"/>
        <v>0</v>
      </c>
      <c r="Z1837" s="45" t="str">
        <f t="shared" si="861"/>
        <v>NA</v>
      </c>
      <c r="AA1837" s="29" t="str">
        <f t="shared" si="862"/>
        <v>Y</v>
      </c>
      <c r="AB1837" s="46">
        <f t="shared" si="863"/>
        <v>4</v>
      </c>
      <c r="AC1837" s="31">
        <f t="shared" si="864"/>
        <v>200000</v>
      </c>
      <c r="AD1837" s="31">
        <f t="shared" si="865"/>
        <v>1000000</v>
      </c>
      <c r="AE1837" s="31">
        <f t="shared" si="866"/>
        <v>27029.711298405964</v>
      </c>
      <c r="AF1837" s="47">
        <f t="shared" si="867"/>
        <v>0</v>
      </c>
      <c r="AG1837" s="31" t="str">
        <f t="shared" si="868"/>
        <v>NA</v>
      </c>
      <c r="AH1837" s="48">
        <f t="shared" si="869"/>
        <v>3</v>
      </c>
      <c r="AI1837" s="33">
        <f t="shared" si="870"/>
        <v>20000</v>
      </c>
      <c r="AJ1837" s="33">
        <f t="shared" si="871"/>
        <v>65000</v>
      </c>
      <c r="AK1837" s="33">
        <f t="shared" si="872"/>
        <v>20000</v>
      </c>
      <c r="AL1837" s="33">
        <f t="shared" si="873"/>
        <v>8216.3156244059865</v>
      </c>
      <c r="AM1837" s="34">
        <f t="shared" si="874"/>
        <v>8216.3156244059865</v>
      </c>
    </row>
    <row r="1838" spans="1:39" ht="15" customHeight="1" x14ac:dyDescent="0.3">
      <c r="A1838" s="166" t="s">
        <v>4272</v>
      </c>
      <c r="B1838" s="99">
        <v>21443</v>
      </c>
      <c r="C1838" s="99">
        <v>93257</v>
      </c>
      <c r="D1838" s="165">
        <v>44417</v>
      </c>
      <c r="E1838" s="165">
        <v>44478</v>
      </c>
      <c r="F1838" s="166">
        <v>2</v>
      </c>
      <c r="G1838" s="178">
        <v>1.0900000000000001</v>
      </c>
      <c r="H1838" s="181">
        <v>0.75</v>
      </c>
      <c r="I1838" s="180">
        <v>8.4900000000000003E-2</v>
      </c>
      <c r="J1838" s="21">
        <f t="shared" si="845"/>
        <v>0.90999999999999992</v>
      </c>
      <c r="K1838" s="21" t="str">
        <f t="shared" si="846"/>
        <v>Y</v>
      </c>
      <c r="L1838" s="37" t="str">
        <f t="shared" si="847"/>
        <v>NA</v>
      </c>
      <c r="M1838" s="8" t="str">
        <f t="shared" si="848"/>
        <v>Y</v>
      </c>
      <c r="N1838" s="42">
        <f t="shared" si="849"/>
        <v>2</v>
      </c>
      <c r="O1838" s="43">
        <f t="shared" si="850"/>
        <v>200000</v>
      </c>
      <c r="P1838" s="43" t="str">
        <f t="shared" si="851"/>
        <v>NA</v>
      </c>
      <c r="Q1838" s="24">
        <f t="shared" si="852"/>
        <v>23263.510699999999</v>
      </c>
      <c r="R1838" s="43">
        <f t="shared" si="853"/>
        <v>0</v>
      </c>
      <c r="S1838" s="24">
        <f t="shared" si="854"/>
        <v>1000000</v>
      </c>
      <c r="T1838" s="25" t="str">
        <f t="shared" si="855"/>
        <v>N</v>
      </c>
      <c r="U1838" s="44">
        <f t="shared" si="856"/>
        <v>1</v>
      </c>
      <c r="V1838" s="45">
        <f t="shared" si="857"/>
        <v>20000</v>
      </c>
      <c r="W1838" s="45">
        <f t="shared" si="858"/>
        <v>65000</v>
      </c>
      <c r="X1838" s="28">
        <f t="shared" si="859"/>
        <v>0</v>
      </c>
      <c r="Y1838" s="28">
        <f t="shared" si="860"/>
        <v>25238.582758429999</v>
      </c>
      <c r="Z1838" s="45">
        <f t="shared" si="861"/>
        <v>0</v>
      </c>
      <c r="AA1838" s="29" t="str">
        <f t="shared" si="862"/>
        <v>N</v>
      </c>
      <c r="AB1838" s="46">
        <f t="shared" si="863"/>
        <v>0</v>
      </c>
      <c r="AC1838" s="31">
        <f t="shared" si="864"/>
        <v>0</v>
      </c>
      <c r="AD1838" s="31">
        <f t="shared" si="865"/>
        <v>0</v>
      </c>
      <c r="AE1838" s="31">
        <f t="shared" si="866"/>
        <v>0</v>
      </c>
      <c r="AF1838" s="47">
        <f t="shared" si="867"/>
        <v>0</v>
      </c>
      <c r="AG1838" s="31">
        <f t="shared" si="868"/>
        <v>0</v>
      </c>
      <c r="AH1838" s="48">
        <f t="shared" si="869"/>
        <v>0</v>
      </c>
      <c r="AI1838" s="33">
        <f t="shared" si="870"/>
        <v>0</v>
      </c>
      <c r="AJ1838" s="33">
        <f t="shared" si="871"/>
        <v>0</v>
      </c>
      <c r="AK1838" s="33">
        <f t="shared" si="872"/>
        <v>0</v>
      </c>
      <c r="AL1838" s="33">
        <f t="shared" si="873"/>
        <v>0</v>
      </c>
      <c r="AM1838" s="34">
        <f t="shared" si="874"/>
        <v>25238.582758429999</v>
      </c>
    </row>
    <row r="1839" spans="1:39" ht="15" customHeight="1" x14ac:dyDescent="0.3">
      <c r="A1839" s="166" t="s">
        <v>4273</v>
      </c>
      <c r="B1839" s="99">
        <v>17347</v>
      </c>
      <c r="C1839" s="99">
        <v>68471</v>
      </c>
      <c r="D1839" s="165">
        <v>45850</v>
      </c>
      <c r="E1839" s="165">
        <v>46115</v>
      </c>
      <c r="F1839" s="166">
        <v>4</v>
      </c>
      <c r="G1839" s="178">
        <v>2.23</v>
      </c>
      <c r="H1839" s="181">
        <v>0.75</v>
      </c>
      <c r="I1839" s="180">
        <v>5.7700000000000001E-2</v>
      </c>
      <c r="J1839" s="21">
        <f t="shared" si="845"/>
        <v>1.77</v>
      </c>
      <c r="K1839" s="21" t="str">
        <f t="shared" si="846"/>
        <v>Y</v>
      </c>
      <c r="L1839" s="37" t="str">
        <f t="shared" si="847"/>
        <v>NA</v>
      </c>
      <c r="M1839" s="8" t="str">
        <f t="shared" si="848"/>
        <v>Y</v>
      </c>
      <c r="N1839" s="42">
        <f t="shared" si="849"/>
        <v>3</v>
      </c>
      <c r="O1839" s="43">
        <f t="shared" si="850"/>
        <v>200000</v>
      </c>
      <c r="P1839" s="43" t="str">
        <f t="shared" si="851"/>
        <v>NA</v>
      </c>
      <c r="Q1839" s="24">
        <f t="shared" si="852"/>
        <v>18347.921900000001</v>
      </c>
      <c r="R1839" s="43">
        <f t="shared" si="853"/>
        <v>0</v>
      </c>
      <c r="S1839" s="24">
        <f t="shared" si="854"/>
        <v>1000000</v>
      </c>
      <c r="T1839" s="25" t="str">
        <f t="shared" si="855"/>
        <v>Y</v>
      </c>
      <c r="U1839" s="44">
        <f t="shared" si="856"/>
        <v>2</v>
      </c>
      <c r="V1839" s="45">
        <f t="shared" si="857"/>
        <v>200000</v>
      </c>
      <c r="W1839" s="45">
        <f t="shared" si="858"/>
        <v>1000000</v>
      </c>
      <c r="X1839" s="28">
        <f t="shared" si="859"/>
        <v>19406.596993630003</v>
      </c>
      <c r="Y1839" s="28">
        <f t="shared" si="860"/>
        <v>0</v>
      </c>
      <c r="Z1839" s="45" t="str">
        <f t="shared" si="861"/>
        <v>NA</v>
      </c>
      <c r="AA1839" s="29" t="str">
        <f t="shared" si="862"/>
        <v>N</v>
      </c>
      <c r="AB1839" s="46">
        <f t="shared" si="863"/>
        <v>1</v>
      </c>
      <c r="AC1839" s="31">
        <f t="shared" si="864"/>
        <v>20000</v>
      </c>
      <c r="AD1839" s="31">
        <f t="shared" si="865"/>
        <v>65000</v>
      </c>
      <c r="AE1839" s="31">
        <f t="shared" si="866"/>
        <v>20000</v>
      </c>
      <c r="AF1839" s="47">
        <f t="shared" si="867"/>
        <v>526.35764016245594</v>
      </c>
      <c r="AG1839" s="31">
        <f t="shared" si="868"/>
        <v>0</v>
      </c>
      <c r="AH1839" s="48">
        <f t="shared" si="869"/>
        <v>0</v>
      </c>
      <c r="AI1839" s="33">
        <f t="shared" si="870"/>
        <v>0</v>
      </c>
      <c r="AJ1839" s="33">
        <f t="shared" si="871"/>
        <v>0</v>
      </c>
      <c r="AK1839" s="33">
        <f t="shared" si="872"/>
        <v>0</v>
      </c>
      <c r="AL1839" s="33">
        <f t="shared" si="873"/>
        <v>0</v>
      </c>
      <c r="AM1839" s="34">
        <f t="shared" si="874"/>
        <v>526.35764016245594</v>
      </c>
    </row>
    <row r="1840" spans="1:39" ht="15" customHeight="1" x14ac:dyDescent="0.3">
      <c r="A1840" s="166" t="s">
        <v>4274</v>
      </c>
      <c r="B1840" s="99">
        <v>7614</v>
      </c>
      <c r="C1840" s="99">
        <v>48126</v>
      </c>
      <c r="D1840" s="165">
        <v>44430</v>
      </c>
      <c r="E1840" s="165">
        <v>44511</v>
      </c>
      <c r="F1840" s="166">
        <v>4</v>
      </c>
      <c r="G1840" s="178">
        <v>1.18</v>
      </c>
      <c r="H1840" s="181">
        <v>0.75</v>
      </c>
      <c r="I1840" s="180">
        <v>2.64E-2</v>
      </c>
      <c r="J1840" s="21">
        <f t="shared" si="845"/>
        <v>2.8200000000000003</v>
      </c>
      <c r="K1840" s="21" t="str">
        <f t="shared" si="846"/>
        <v>Y</v>
      </c>
      <c r="L1840" s="37" t="str">
        <f t="shared" si="847"/>
        <v>NA</v>
      </c>
      <c r="M1840" s="8" t="str">
        <f t="shared" si="848"/>
        <v>Y</v>
      </c>
      <c r="N1840" s="42">
        <f t="shared" si="849"/>
        <v>4</v>
      </c>
      <c r="O1840" s="43">
        <f t="shared" si="850"/>
        <v>200000</v>
      </c>
      <c r="P1840" s="43" t="str">
        <f t="shared" si="851"/>
        <v>NA</v>
      </c>
      <c r="Q1840" s="24">
        <f t="shared" si="852"/>
        <v>7815.0095999999994</v>
      </c>
      <c r="R1840" s="43">
        <f t="shared" si="853"/>
        <v>0</v>
      </c>
      <c r="S1840" s="24">
        <f t="shared" si="854"/>
        <v>1000000</v>
      </c>
      <c r="T1840" s="25" t="str">
        <f t="shared" si="855"/>
        <v>Y</v>
      </c>
      <c r="U1840" s="44">
        <f t="shared" si="856"/>
        <v>3</v>
      </c>
      <c r="V1840" s="45">
        <f t="shared" si="857"/>
        <v>200000</v>
      </c>
      <c r="W1840" s="45">
        <f t="shared" si="858"/>
        <v>1000000</v>
      </c>
      <c r="X1840" s="28">
        <f t="shared" si="859"/>
        <v>8021.3258534399993</v>
      </c>
      <c r="Y1840" s="28">
        <f t="shared" si="860"/>
        <v>0</v>
      </c>
      <c r="Z1840" s="45" t="str">
        <f t="shared" si="861"/>
        <v>NA</v>
      </c>
      <c r="AA1840" s="29" t="str">
        <f t="shared" si="862"/>
        <v>Y</v>
      </c>
      <c r="AB1840" s="46">
        <f t="shared" si="863"/>
        <v>2</v>
      </c>
      <c r="AC1840" s="31">
        <f t="shared" si="864"/>
        <v>200000</v>
      </c>
      <c r="AD1840" s="31">
        <f t="shared" si="865"/>
        <v>1000000</v>
      </c>
      <c r="AE1840" s="31">
        <f t="shared" si="866"/>
        <v>8233.0888559708146</v>
      </c>
      <c r="AF1840" s="47">
        <f t="shared" si="867"/>
        <v>0</v>
      </c>
      <c r="AG1840" s="31" t="str">
        <f t="shared" si="868"/>
        <v>NA</v>
      </c>
      <c r="AH1840" s="48">
        <f t="shared" si="869"/>
        <v>1</v>
      </c>
      <c r="AI1840" s="33">
        <f t="shared" si="870"/>
        <v>20000</v>
      </c>
      <c r="AJ1840" s="33">
        <f t="shared" si="871"/>
        <v>65000</v>
      </c>
      <c r="AK1840" s="33">
        <f t="shared" si="872"/>
        <v>8450.4424017684432</v>
      </c>
      <c r="AL1840" s="33">
        <f t="shared" si="873"/>
        <v>0</v>
      </c>
      <c r="AM1840" s="34">
        <f t="shared" si="874"/>
        <v>0</v>
      </c>
    </row>
    <row r="1841" spans="1:39" ht="15" customHeight="1" x14ac:dyDescent="0.3">
      <c r="A1841" s="166" t="s">
        <v>4275</v>
      </c>
      <c r="B1841" s="99">
        <v>13748</v>
      </c>
      <c r="C1841" s="99">
        <v>33106</v>
      </c>
      <c r="D1841" s="165">
        <v>44957</v>
      </c>
      <c r="E1841" s="165">
        <v>45312</v>
      </c>
      <c r="F1841" s="166">
        <v>2</v>
      </c>
      <c r="G1841" s="178">
        <v>1.1100000000000001</v>
      </c>
      <c r="H1841" s="181">
        <v>0.5</v>
      </c>
      <c r="I1841" s="180">
        <v>2.64E-2</v>
      </c>
      <c r="J1841" s="21">
        <f t="shared" si="845"/>
        <v>0.8899999999999999</v>
      </c>
      <c r="K1841" s="21" t="str">
        <f t="shared" si="846"/>
        <v>Y</v>
      </c>
      <c r="L1841" s="37" t="str">
        <f t="shared" si="847"/>
        <v>NA</v>
      </c>
      <c r="M1841" s="8" t="str">
        <f t="shared" si="848"/>
        <v>Y</v>
      </c>
      <c r="N1841" s="42">
        <f t="shared" si="849"/>
        <v>2</v>
      </c>
      <c r="O1841" s="43">
        <f t="shared" si="850"/>
        <v>200000</v>
      </c>
      <c r="P1841" s="43" t="str">
        <f t="shared" si="851"/>
        <v>NA</v>
      </c>
      <c r="Q1841" s="24">
        <f t="shared" si="852"/>
        <v>14110.947200000001</v>
      </c>
      <c r="R1841" s="43">
        <f t="shared" si="853"/>
        <v>0</v>
      </c>
      <c r="S1841" s="24">
        <f t="shared" si="854"/>
        <v>1000000</v>
      </c>
      <c r="T1841" s="25" t="str">
        <f t="shared" si="855"/>
        <v>N</v>
      </c>
      <c r="U1841" s="44">
        <f t="shared" si="856"/>
        <v>1</v>
      </c>
      <c r="V1841" s="45">
        <f t="shared" si="857"/>
        <v>20000</v>
      </c>
      <c r="W1841" s="45">
        <f t="shared" si="858"/>
        <v>65000</v>
      </c>
      <c r="X1841" s="28">
        <f t="shared" si="859"/>
        <v>14483.47620608</v>
      </c>
      <c r="Y1841" s="28">
        <f t="shared" si="860"/>
        <v>0</v>
      </c>
      <c r="Z1841" s="45">
        <f t="shared" si="861"/>
        <v>3299.5765939199973</v>
      </c>
      <c r="AA1841" s="29" t="str">
        <f t="shared" si="862"/>
        <v>N</v>
      </c>
      <c r="AB1841" s="46">
        <f t="shared" si="863"/>
        <v>0</v>
      </c>
      <c r="AC1841" s="31">
        <f t="shared" si="864"/>
        <v>0</v>
      </c>
      <c r="AD1841" s="31">
        <f t="shared" si="865"/>
        <v>0</v>
      </c>
      <c r="AE1841" s="31">
        <f t="shared" si="866"/>
        <v>0</v>
      </c>
      <c r="AF1841" s="47">
        <f t="shared" si="867"/>
        <v>0</v>
      </c>
      <c r="AG1841" s="31">
        <f t="shared" si="868"/>
        <v>0</v>
      </c>
      <c r="AH1841" s="48">
        <f t="shared" si="869"/>
        <v>0</v>
      </c>
      <c r="AI1841" s="33">
        <f t="shared" si="870"/>
        <v>0</v>
      </c>
      <c r="AJ1841" s="33">
        <f t="shared" si="871"/>
        <v>0</v>
      </c>
      <c r="AK1841" s="33">
        <f t="shared" si="872"/>
        <v>0</v>
      </c>
      <c r="AL1841" s="33">
        <f t="shared" si="873"/>
        <v>0</v>
      </c>
      <c r="AM1841" s="34">
        <f t="shared" si="874"/>
        <v>0</v>
      </c>
    </row>
    <row r="1842" spans="1:39" ht="15" customHeight="1" x14ac:dyDescent="0.3">
      <c r="A1842" s="166" t="s">
        <v>4276</v>
      </c>
      <c r="B1842" s="99">
        <v>23250</v>
      </c>
      <c r="C1842" s="99">
        <v>62035</v>
      </c>
      <c r="D1842" s="165">
        <v>44802</v>
      </c>
      <c r="E1842" s="165">
        <v>44998</v>
      </c>
      <c r="F1842" s="166">
        <v>2</v>
      </c>
      <c r="G1842" s="178">
        <v>0.54</v>
      </c>
      <c r="H1842" s="181">
        <v>0.25</v>
      </c>
      <c r="I1842" s="180">
        <v>7.1400000000000005E-2</v>
      </c>
      <c r="J1842" s="21">
        <f t="shared" si="845"/>
        <v>1.46</v>
      </c>
      <c r="K1842" s="21" t="str">
        <f t="shared" si="846"/>
        <v>Y</v>
      </c>
      <c r="L1842" s="37" t="str">
        <f t="shared" si="847"/>
        <v>NA</v>
      </c>
      <c r="M1842" s="8" t="str">
        <f t="shared" si="848"/>
        <v>Y</v>
      </c>
      <c r="N1842" s="42">
        <f t="shared" si="849"/>
        <v>6</v>
      </c>
      <c r="O1842" s="43">
        <f t="shared" si="850"/>
        <v>200000</v>
      </c>
      <c r="P1842" s="43" t="str">
        <f t="shared" si="851"/>
        <v>NA</v>
      </c>
      <c r="Q1842" s="24">
        <f t="shared" si="852"/>
        <v>24910.05</v>
      </c>
      <c r="R1842" s="43">
        <f t="shared" si="853"/>
        <v>0</v>
      </c>
      <c r="S1842" s="24">
        <f t="shared" si="854"/>
        <v>1000000</v>
      </c>
      <c r="T1842" s="25" t="str">
        <f t="shared" si="855"/>
        <v>Y</v>
      </c>
      <c r="U1842" s="44">
        <f t="shared" si="856"/>
        <v>5</v>
      </c>
      <c r="V1842" s="45">
        <f t="shared" si="857"/>
        <v>200000</v>
      </c>
      <c r="W1842" s="45">
        <f t="shared" si="858"/>
        <v>1000000</v>
      </c>
      <c r="X1842" s="28">
        <f t="shared" si="859"/>
        <v>26688.627569999997</v>
      </c>
      <c r="Y1842" s="28">
        <f t="shared" si="860"/>
        <v>0</v>
      </c>
      <c r="Z1842" s="45" t="str">
        <f t="shared" si="861"/>
        <v>NA</v>
      </c>
      <c r="AA1842" s="29" t="str">
        <f t="shared" si="862"/>
        <v>N</v>
      </c>
      <c r="AB1842" s="46">
        <f t="shared" si="863"/>
        <v>4</v>
      </c>
      <c r="AC1842" s="31">
        <f t="shared" si="864"/>
        <v>20000</v>
      </c>
      <c r="AD1842" s="31">
        <f t="shared" si="865"/>
        <v>65000</v>
      </c>
      <c r="AE1842" s="31">
        <f t="shared" si="866"/>
        <v>20000</v>
      </c>
      <c r="AF1842" s="47">
        <f t="shared" si="867"/>
        <v>8594.1955784979946</v>
      </c>
      <c r="AG1842" s="31">
        <f t="shared" si="868"/>
        <v>0</v>
      </c>
      <c r="AH1842" s="48">
        <f t="shared" si="869"/>
        <v>3</v>
      </c>
      <c r="AI1842" s="33">
        <f t="shared" si="870"/>
        <v>20000</v>
      </c>
      <c r="AJ1842" s="33">
        <f t="shared" si="871"/>
        <v>65000</v>
      </c>
      <c r="AK1842" s="33">
        <f t="shared" si="872"/>
        <v>0</v>
      </c>
      <c r="AL1842" s="33">
        <f t="shared" si="873"/>
        <v>30635.82114280275</v>
      </c>
      <c r="AM1842" s="34">
        <f t="shared" si="874"/>
        <v>39230.016721300744</v>
      </c>
    </row>
    <row r="1843" spans="1:39" ht="15" customHeight="1" x14ac:dyDescent="0.3">
      <c r="A1843" s="166" t="s">
        <v>4277</v>
      </c>
      <c r="B1843" s="99">
        <v>7168</v>
      </c>
      <c r="C1843" s="99">
        <v>44821</v>
      </c>
      <c r="D1843" s="165">
        <v>45043</v>
      </c>
      <c r="E1843" s="165">
        <v>45234</v>
      </c>
      <c r="F1843" s="166">
        <v>2</v>
      </c>
      <c r="G1843" s="178">
        <v>1.35</v>
      </c>
      <c r="H1843" s="181">
        <v>1</v>
      </c>
      <c r="I1843" s="180">
        <v>7.6899999999999996E-2</v>
      </c>
      <c r="J1843" s="21">
        <f t="shared" si="845"/>
        <v>0.64999999999999991</v>
      </c>
      <c r="K1843" s="21" t="str">
        <f t="shared" si="846"/>
        <v>Y</v>
      </c>
      <c r="L1843" s="37" t="str">
        <f t="shared" si="847"/>
        <v>NA</v>
      </c>
      <c r="M1843" s="8" t="str">
        <f t="shared" si="848"/>
        <v>Y</v>
      </c>
      <c r="N1843" s="42">
        <f t="shared" si="849"/>
        <v>1</v>
      </c>
      <c r="O1843" s="43">
        <f t="shared" si="850"/>
        <v>200000</v>
      </c>
      <c r="P1843" s="43" t="str">
        <f t="shared" si="851"/>
        <v>NA</v>
      </c>
      <c r="Q1843" s="24">
        <f t="shared" si="852"/>
        <v>7719.2191999999995</v>
      </c>
      <c r="R1843" s="43">
        <f t="shared" si="853"/>
        <v>0</v>
      </c>
      <c r="S1843" s="24">
        <f t="shared" si="854"/>
        <v>1000000</v>
      </c>
      <c r="T1843" s="25" t="str">
        <f t="shared" si="855"/>
        <v>N</v>
      </c>
      <c r="U1843" s="44">
        <f t="shared" si="856"/>
        <v>0</v>
      </c>
      <c r="V1843" s="45">
        <f t="shared" si="857"/>
        <v>0</v>
      </c>
      <c r="W1843" s="45">
        <f t="shared" si="858"/>
        <v>0</v>
      </c>
      <c r="X1843" s="28">
        <f t="shared" si="859"/>
        <v>0</v>
      </c>
      <c r="Y1843" s="28">
        <f t="shared" si="860"/>
        <v>0</v>
      </c>
      <c r="Z1843" s="45">
        <f t="shared" si="861"/>
        <v>0</v>
      </c>
      <c r="AA1843" s="29" t="str">
        <f t="shared" si="862"/>
        <v>N</v>
      </c>
      <c r="AB1843" s="46">
        <f t="shared" si="863"/>
        <v>0</v>
      </c>
      <c r="AC1843" s="31">
        <f t="shared" si="864"/>
        <v>0</v>
      </c>
      <c r="AD1843" s="31">
        <f t="shared" si="865"/>
        <v>0</v>
      </c>
      <c r="AE1843" s="31">
        <f t="shared" si="866"/>
        <v>0</v>
      </c>
      <c r="AF1843" s="47">
        <f t="shared" si="867"/>
        <v>0</v>
      </c>
      <c r="AG1843" s="31">
        <f t="shared" si="868"/>
        <v>0</v>
      </c>
      <c r="AH1843" s="48">
        <f t="shared" si="869"/>
        <v>0</v>
      </c>
      <c r="AI1843" s="33">
        <f t="shared" si="870"/>
        <v>0</v>
      </c>
      <c r="AJ1843" s="33">
        <f t="shared" si="871"/>
        <v>0</v>
      </c>
      <c r="AK1843" s="33">
        <f t="shared" si="872"/>
        <v>0</v>
      </c>
      <c r="AL1843" s="33">
        <f t="shared" si="873"/>
        <v>0</v>
      </c>
      <c r="AM1843" s="34">
        <f t="shared" si="874"/>
        <v>0</v>
      </c>
    </row>
    <row r="1844" spans="1:39" ht="15" customHeight="1" x14ac:dyDescent="0.3">
      <c r="A1844" s="166" t="s">
        <v>4278</v>
      </c>
      <c r="B1844" s="99">
        <v>13679</v>
      </c>
      <c r="C1844" s="99">
        <v>41980</v>
      </c>
      <c r="D1844" s="165">
        <v>45699</v>
      </c>
      <c r="E1844" s="165">
        <v>46016</v>
      </c>
      <c r="F1844" s="166">
        <v>4</v>
      </c>
      <c r="G1844" s="178">
        <v>3.01</v>
      </c>
      <c r="H1844" s="181">
        <v>1</v>
      </c>
      <c r="I1844" s="180">
        <v>7.7799999999999994E-2</v>
      </c>
      <c r="J1844" s="21">
        <f t="shared" si="845"/>
        <v>0.99000000000000021</v>
      </c>
      <c r="K1844" s="21" t="str">
        <f t="shared" si="846"/>
        <v>Y</v>
      </c>
      <c r="L1844" s="37" t="str">
        <f t="shared" si="847"/>
        <v>NA</v>
      </c>
      <c r="M1844" s="8" t="str">
        <f t="shared" si="848"/>
        <v>Y</v>
      </c>
      <c r="N1844" s="42">
        <f t="shared" si="849"/>
        <v>1</v>
      </c>
      <c r="O1844" s="43">
        <f t="shared" si="850"/>
        <v>200000</v>
      </c>
      <c r="P1844" s="43" t="str">
        <f t="shared" si="851"/>
        <v>NA</v>
      </c>
      <c r="Q1844" s="24">
        <f t="shared" si="852"/>
        <v>14743.226200000001</v>
      </c>
      <c r="R1844" s="43">
        <f t="shared" si="853"/>
        <v>0</v>
      </c>
      <c r="S1844" s="24">
        <f t="shared" si="854"/>
        <v>1000000</v>
      </c>
      <c r="T1844" s="25" t="str">
        <f t="shared" si="855"/>
        <v>N</v>
      </c>
      <c r="U1844" s="44">
        <f t="shared" si="856"/>
        <v>0</v>
      </c>
      <c r="V1844" s="45">
        <f t="shared" si="857"/>
        <v>0</v>
      </c>
      <c r="W1844" s="45">
        <f t="shared" si="858"/>
        <v>0</v>
      </c>
      <c r="X1844" s="28">
        <f t="shared" si="859"/>
        <v>0</v>
      </c>
      <c r="Y1844" s="28">
        <f t="shared" si="860"/>
        <v>0</v>
      </c>
      <c r="Z1844" s="45">
        <f t="shared" si="861"/>
        <v>0</v>
      </c>
      <c r="AA1844" s="29" t="str">
        <f t="shared" si="862"/>
        <v>N</v>
      </c>
      <c r="AB1844" s="46">
        <f t="shared" si="863"/>
        <v>0</v>
      </c>
      <c r="AC1844" s="31">
        <f t="shared" si="864"/>
        <v>0</v>
      </c>
      <c r="AD1844" s="31">
        <f t="shared" si="865"/>
        <v>0</v>
      </c>
      <c r="AE1844" s="31">
        <f t="shared" si="866"/>
        <v>0</v>
      </c>
      <c r="AF1844" s="47">
        <f t="shared" si="867"/>
        <v>0</v>
      </c>
      <c r="AG1844" s="31">
        <f t="shared" si="868"/>
        <v>0</v>
      </c>
      <c r="AH1844" s="48">
        <f t="shared" si="869"/>
        <v>0</v>
      </c>
      <c r="AI1844" s="33">
        <f t="shared" si="870"/>
        <v>0</v>
      </c>
      <c r="AJ1844" s="33">
        <f t="shared" si="871"/>
        <v>0</v>
      </c>
      <c r="AK1844" s="33">
        <f t="shared" si="872"/>
        <v>0</v>
      </c>
      <c r="AL1844" s="33">
        <f t="shared" si="873"/>
        <v>0</v>
      </c>
      <c r="AM1844" s="34">
        <f t="shared" si="874"/>
        <v>0</v>
      </c>
    </row>
    <row r="1845" spans="1:39" ht="15" customHeight="1" x14ac:dyDescent="0.3">
      <c r="A1845" s="166" t="s">
        <v>4279</v>
      </c>
      <c r="B1845" s="99">
        <v>12186</v>
      </c>
      <c r="C1845" s="99">
        <v>40317</v>
      </c>
      <c r="D1845" s="165">
        <v>45161</v>
      </c>
      <c r="E1845" s="165">
        <v>45443</v>
      </c>
      <c r="F1845" s="166">
        <v>2</v>
      </c>
      <c r="G1845" s="178">
        <v>1.54</v>
      </c>
      <c r="H1845" s="181">
        <v>0.25</v>
      </c>
      <c r="I1845" s="180">
        <v>2.5700000000000001E-2</v>
      </c>
      <c r="J1845" s="21">
        <f t="shared" si="845"/>
        <v>0.45999999999999996</v>
      </c>
      <c r="K1845" s="21" t="str">
        <f t="shared" si="846"/>
        <v>Y</v>
      </c>
      <c r="L1845" s="37" t="str">
        <f t="shared" si="847"/>
        <v>NA</v>
      </c>
      <c r="M1845" s="8" t="str">
        <f t="shared" si="848"/>
        <v>Y</v>
      </c>
      <c r="N1845" s="42">
        <f t="shared" si="849"/>
        <v>2</v>
      </c>
      <c r="O1845" s="43">
        <f t="shared" si="850"/>
        <v>200000</v>
      </c>
      <c r="P1845" s="43" t="str">
        <f t="shared" si="851"/>
        <v>NA</v>
      </c>
      <c r="Q1845" s="24">
        <f t="shared" si="852"/>
        <v>12499.180200000001</v>
      </c>
      <c r="R1845" s="43">
        <f t="shared" si="853"/>
        <v>0</v>
      </c>
      <c r="S1845" s="24">
        <f t="shared" si="854"/>
        <v>1000000</v>
      </c>
      <c r="T1845" s="25" t="str">
        <f t="shared" si="855"/>
        <v>N</v>
      </c>
      <c r="U1845" s="44">
        <f t="shared" si="856"/>
        <v>1</v>
      </c>
      <c r="V1845" s="45">
        <f t="shared" si="857"/>
        <v>20000</v>
      </c>
      <c r="W1845" s="45">
        <f t="shared" si="858"/>
        <v>65000</v>
      </c>
      <c r="X1845" s="28">
        <f t="shared" si="859"/>
        <v>12820.409131140001</v>
      </c>
      <c r="Y1845" s="28">
        <f t="shared" si="860"/>
        <v>0</v>
      </c>
      <c r="Z1845" s="45">
        <f t="shared" si="861"/>
        <v>0</v>
      </c>
      <c r="AA1845" s="29" t="str">
        <f t="shared" si="862"/>
        <v>N</v>
      </c>
      <c r="AB1845" s="46">
        <f t="shared" si="863"/>
        <v>0</v>
      </c>
      <c r="AC1845" s="31">
        <f t="shared" si="864"/>
        <v>0</v>
      </c>
      <c r="AD1845" s="31">
        <f t="shared" si="865"/>
        <v>0</v>
      </c>
      <c r="AE1845" s="31">
        <f t="shared" si="866"/>
        <v>0</v>
      </c>
      <c r="AF1845" s="47">
        <f t="shared" si="867"/>
        <v>0</v>
      </c>
      <c r="AG1845" s="31">
        <f t="shared" si="868"/>
        <v>0</v>
      </c>
      <c r="AH1845" s="48">
        <f t="shared" si="869"/>
        <v>0</v>
      </c>
      <c r="AI1845" s="33">
        <f t="shared" si="870"/>
        <v>0</v>
      </c>
      <c r="AJ1845" s="33">
        <f t="shared" si="871"/>
        <v>0</v>
      </c>
      <c r="AK1845" s="33">
        <f t="shared" si="872"/>
        <v>0</v>
      </c>
      <c r="AL1845" s="33">
        <f t="shared" si="873"/>
        <v>0</v>
      </c>
      <c r="AM1845" s="34">
        <f t="shared" si="874"/>
        <v>0</v>
      </c>
    </row>
    <row r="1846" spans="1:39" ht="15" customHeight="1" x14ac:dyDescent="0.3">
      <c r="A1846" s="166" t="s">
        <v>4280</v>
      </c>
      <c r="B1846" s="99">
        <v>24543</v>
      </c>
      <c r="C1846" s="99">
        <v>42869</v>
      </c>
      <c r="D1846" s="165">
        <v>45416</v>
      </c>
      <c r="E1846" s="165">
        <v>45641</v>
      </c>
      <c r="F1846" s="166">
        <v>4</v>
      </c>
      <c r="G1846" s="178">
        <v>2.16</v>
      </c>
      <c r="H1846" s="181">
        <v>0.25</v>
      </c>
      <c r="I1846" s="180">
        <v>6.2600000000000003E-2</v>
      </c>
      <c r="J1846" s="21">
        <f t="shared" si="845"/>
        <v>1.8399999999999999</v>
      </c>
      <c r="K1846" s="21" t="str">
        <f t="shared" si="846"/>
        <v>Y</v>
      </c>
      <c r="L1846" s="37" t="str">
        <f t="shared" si="847"/>
        <v>NA</v>
      </c>
      <c r="M1846" s="8" t="str">
        <f t="shared" si="848"/>
        <v>Y</v>
      </c>
      <c r="N1846" s="42">
        <f t="shared" si="849"/>
        <v>8</v>
      </c>
      <c r="O1846" s="43">
        <f t="shared" si="850"/>
        <v>200000</v>
      </c>
      <c r="P1846" s="43" t="str">
        <f t="shared" si="851"/>
        <v>NA</v>
      </c>
      <c r="Q1846" s="24">
        <f t="shared" si="852"/>
        <v>26079.391800000001</v>
      </c>
      <c r="R1846" s="43">
        <f t="shared" si="853"/>
        <v>0</v>
      </c>
      <c r="S1846" s="24">
        <f t="shared" si="854"/>
        <v>1000000</v>
      </c>
      <c r="T1846" s="25" t="str">
        <f t="shared" si="855"/>
        <v>Y</v>
      </c>
      <c r="U1846" s="44">
        <f t="shared" si="856"/>
        <v>7</v>
      </c>
      <c r="V1846" s="45">
        <f t="shared" si="857"/>
        <v>200000</v>
      </c>
      <c r="W1846" s="45">
        <f t="shared" si="858"/>
        <v>1000000</v>
      </c>
      <c r="X1846" s="28">
        <f t="shared" si="859"/>
        <v>27711.961726680001</v>
      </c>
      <c r="Y1846" s="28">
        <f t="shared" si="860"/>
        <v>0</v>
      </c>
      <c r="Z1846" s="45" t="str">
        <f t="shared" si="861"/>
        <v>NA</v>
      </c>
      <c r="AA1846" s="29" t="str">
        <f t="shared" si="862"/>
        <v>N</v>
      </c>
      <c r="AB1846" s="46">
        <f t="shared" si="863"/>
        <v>6</v>
      </c>
      <c r="AC1846" s="31">
        <f t="shared" si="864"/>
        <v>20000</v>
      </c>
      <c r="AD1846" s="31">
        <f t="shared" si="865"/>
        <v>65000</v>
      </c>
      <c r="AE1846" s="31">
        <f t="shared" si="866"/>
        <v>20000</v>
      </c>
      <c r="AF1846" s="47">
        <f t="shared" si="867"/>
        <v>9446.7305307701681</v>
      </c>
      <c r="AG1846" s="31">
        <f t="shared" si="868"/>
        <v>0</v>
      </c>
      <c r="AH1846" s="48">
        <f t="shared" si="869"/>
        <v>5</v>
      </c>
      <c r="AI1846" s="33">
        <f t="shared" si="870"/>
        <v>20000</v>
      </c>
      <c r="AJ1846" s="33">
        <f t="shared" si="871"/>
        <v>65000</v>
      </c>
      <c r="AK1846" s="33">
        <f t="shared" si="872"/>
        <v>0</v>
      </c>
      <c r="AL1846" s="33">
        <f t="shared" si="873"/>
        <v>31290.095861996379</v>
      </c>
      <c r="AM1846" s="34">
        <f t="shared" si="874"/>
        <v>40736.826392766547</v>
      </c>
    </row>
    <row r="1847" spans="1:39" ht="15" customHeight="1" x14ac:dyDescent="0.3">
      <c r="A1847" s="166" t="s">
        <v>4281</v>
      </c>
      <c r="B1847" s="99">
        <v>13743</v>
      </c>
      <c r="C1847" s="99">
        <v>68330</v>
      </c>
      <c r="D1847" s="165">
        <v>45976</v>
      </c>
      <c r="E1847" s="165">
        <v>46156</v>
      </c>
      <c r="F1847" s="166">
        <v>4</v>
      </c>
      <c r="G1847" s="178">
        <v>0.72</v>
      </c>
      <c r="H1847" s="181">
        <v>0.25</v>
      </c>
      <c r="I1847" s="180">
        <v>8.1799999999999998E-2</v>
      </c>
      <c r="J1847" s="21">
        <f t="shared" si="845"/>
        <v>3.2800000000000002</v>
      </c>
      <c r="K1847" s="21" t="str">
        <f t="shared" si="846"/>
        <v>Y</v>
      </c>
      <c r="L1847" s="37" t="str">
        <f t="shared" si="847"/>
        <v>NA</v>
      </c>
      <c r="M1847" s="8" t="str">
        <f t="shared" si="848"/>
        <v>Y</v>
      </c>
      <c r="N1847" s="42">
        <f t="shared" si="849"/>
        <v>14</v>
      </c>
      <c r="O1847" s="43">
        <f t="shared" si="850"/>
        <v>200000</v>
      </c>
      <c r="P1847" s="43" t="str">
        <f t="shared" si="851"/>
        <v>NA</v>
      </c>
      <c r="Q1847" s="24">
        <f t="shared" si="852"/>
        <v>14867.1774</v>
      </c>
      <c r="R1847" s="43">
        <f t="shared" si="853"/>
        <v>0</v>
      </c>
      <c r="S1847" s="24">
        <f t="shared" si="854"/>
        <v>1000000</v>
      </c>
      <c r="T1847" s="25" t="str">
        <f t="shared" si="855"/>
        <v>Y</v>
      </c>
      <c r="U1847" s="44">
        <f t="shared" si="856"/>
        <v>13</v>
      </c>
      <c r="V1847" s="45">
        <f t="shared" si="857"/>
        <v>200000</v>
      </c>
      <c r="W1847" s="45">
        <f t="shared" si="858"/>
        <v>1000000</v>
      </c>
      <c r="X1847" s="28">
        <f t="shared" si="859"/>
        <v>16083.312511320002</v>
      </c>
      <c r="Y1847" s="28">
        <f t="shared" si="860"/>
        <v>0</v>
      </c>
      <c r="Z1847" s="45" t="str">
        <f t="shared" si="861"/>
        <v>NA</v>
      </c>
      <c r="AA1847" s="29" t="str">
        <f t="shared" si="862"/>
        <v>Y</v>
      </c>
      <c r="AB1847" s="46">
        <f t="shared" si="863"/>
        <v>12</v>
      </c>
      <c r="AC1847" s="31">
        <f t="shared" si="864"/>
        <v>200000</v>
      </c>
      <c r="AD1847" s="31">
        <f t="shared" si="865"/>
        <v>1000000</v>
      </c>
      <c r="AE1847" s="31">
        <f t="shared" si="866"/>
        <v>17398.927474745979</v>
      </c>
      <c r="AF1847" s="47">
        <f t="shared" si="867"/>
        <v>0</v>
      </c>
      <c r="AG1847" s="31" t="str">
        <f t="shared" si="868"/>
        <v>NA</v>
      </c>
      <c r="AH1847" s="48">
        <f t="shared" si="869"/>
        <v>11</v>
      </c>
      <c r="AI1847" s="33">
        <f t="shared" si="870"/>
        <v>20000</v>
      </c>
      <c r="AJ1847" s="33">
        <f t="shared" si="871"/>
        <v>65000</v>
      </c>
      <c r="AK1847" s="33">
        <f t="shared" si="872"/>
        <v>18822.1597421802</v>
      </c>
      <c r="AL1847" s="33">
        <f t="shared" si="873"/>
        <v>0</v>
      </c>
      <c r="AM1847" s="34">
        <f t="shared" si="874"/>
        <v>0</v>
      </c>
    </row>
    <row r="1848" spans="1:39" ht="15" customHeight="1" x14ac:dyDescent="0.3">
      <c r="A1848" s="166" t="s">
        <v>4282</v>
      </c>
      <c r="B1848" s="99">
        <v>10854</v>
      </c>
      <c r="C1848" s="99">
        <v>87396</v>
      </c>
      <c r="D1848" s="165">
        <v>45987</v>
      </c>
      <c r="E1848" s="165">
        <v>46337</v>
      </c>
      <c r="F1848" s="166">
        <v>4</v>
      </c>
      <c r="G1848" s="178">
        <v>3.38</v>
      </c>
      <c r="H1848" s="181">
        <v>0.5</v>
      </c>
      <c r="I1848" s="180">
        <v>2.5700000000000001E-2</v>
      </c>
      <c r="J1848" s="21">
        <f t="shared" si="845"/>
        <v>0.62000000000000011</v>
      </c>
      <c r="K1848" s="21" t="str">
        <f t="shared" si="846"/>
        <v>Y</v>
      </c>
      <c r="L1848" s="37" t="str">
        <f t="shared" si="847"/>
        <v>NA</v>
      </c>
      <c r="M1848" s="8" t="str">
        <f t="shared" si="848"/>
        <v>Y</v>
      </c>
      <c r="N1848" s="42">
        <f t="shared" si="849"/>
        <v>2</v>
      </c>
      <c r="O1848" s="43">
        <f t="shared" si="850"/>
        <v>200000</v>
      </c>
      <c r="P1848" s="43" t="str">
        <f t="shared" si="851"/>
        <v>NA</v>
      </c>
      <c r="Q1848" s="24">
        <f t="shared" si="852"/>
        <v>11132.9478</v>
      </c>
      <c r="R1848" s="43">
        <f t="shared" si="853"/>
        <v>0</v>
      </c>
      <c r="S1848" s="24">
        <f t="shared" si="854"/>
        <v>1000000</v>
      </c>
      <c r="T1848" s="25" t="str">
        <f t="shared" si="855"/>
        <v>N</v>
      </c>
      <c r="U1848" s="44">
        <f t="shared" si="856"/>
        <v>1</v>
      </c>
      <c r="V1848" s="45">
        <f t="shared" si="857"/>
        <v>20000</v>
      </c>
      <c r="W1848" s="45">
        <f t="shared" si="858"/>
        <v>65000</v>
      </c>
      <c r="X1848" s="28">
        <f t="shared" si="859"/>
        <v>0</v>
      </c>
      <c r="Y1848" s="28">
        <f t="shared" si="860"/>
        <v>11419.064558460001</v>
      </c>
      <c r="Z1848" s="45">
        <f t="shared" si="861"/>
        <v>0</v>
      </c>
      <c r="AA1848" s="29" t="str">
        <f t="shared" si="862"/>
        <v>N</v>
      </c>
      <c r="AB1848" s="46">
        <f t="shared" si="863"/>
        <v>0</v>
      </c>
      <c r="AC1848" s="31">
        <f t="shared" si="864"/>
        <v>0</v>
      </c>
      <c r="AD1848" s="31">
        <f t="shared" si="865"/>
        <v>0</v>
      </c>
      <c r="AE1848" s="31">
        <f t="shared" si="866"/>
        <v>0</v>
      </c>
      <c r="AF1848" s="47">
        <f t="shared" si="867"/>
        <v>0</v>
      </c>
      <c r="AG1848" s="31">
        <f t="shared" si="868"/>
        <v>0</v>
      </c>
      <c r="AH1848" s="48">
        <f t="shared" si="869"/>
        <v>0</v>
      </c>
      <c r="AI1848" s="33">
        <f t="shared" si="870"/>
        <v>0</v>
      </c>
      <c r="AJ1848" s="33">
        <f t="shared" si="871"/>
        <v>0</v>
      </c>
      <c r="AK1848" s="33">
        <f t="shared" si="872"/>
        <v>0</v>
      </c>
      <c r="AL1848" s="33">
        <f t="shared" si="873"/>
        <v>0</v>
      </c>
      <c r="AM1848" s="34">
        <f t="shared" si="874"/>
        <v>11419.064558460001</v>
      </c>
    </row>
    <row r="1849" spans="1:39" ht="15" customHeight="1" x14ac:dyDescent="0.3">
      <c r="A1849" s="166" t="s">
        <v>4283</v>
      </c>
      <c r="B1849" s="99">
        <v>22378</v>
      </c>
      <c r="C1849" s="99">
        <v>32452</v>
      </c>
      <c r="D1849" s="165">
        <v>44978</v>
      </c>
      <c r="E1849" s="165">
        <v>45173</v>
      </c>
      <c r="F1849" s="166">
        <v>4</v>
      </c>
      <c r="G1849" s="178">
        <v>0.18</v>
      </c>
      <c r="H1849" s="181">
        <v>0.75</v>
      </c>
      <c r="I1849" s="180">
        <v>7.6499999999999999E-2</v>
      </c>
      <c r="J1849" s="21">
        <f t="shared" si="845"/>
        <v>3.82</v>
      </c>
      <c r="K1849" s="21" t="str">
        <f t="shared" si="846"/>
        <v>Y</v>
      </c>
      <c r="L1849" s="37" t="str">
        <f t="shared" si="847"/>
        <v>NA</v>
      </c>
      <c r="M1849" s="8" t="str">
        <f t="shared" si="848"/>
        <v>Y</v>
      </c>
      <c r="N1849" s="42">
        <f t="shared" si="849"/>
        <v>6</v>
      </c>
      <c r="O1849" s="43">
        <f t="shared" si="850"/>
        <v>200000</v>
      </c>
      <c r="P1849" s="43" t="str">
        <f t="shared" si="851"/>
        <v>NA</v>
      </c>
      <c r="Q1849" s="24">
        <f t="shared" si="852"/>
        <v>24089.917000000001</v>
      </c>
      <c r="R1849" s="43">
        <f t="shared" si="853"/>
        <v>0</v>
      </c>
      <c r="S1849" s="24">
        <f t="shared" si="854"/>
        <v>1000000</v>
      </c>
      <c r="T1849" s="25" t="str">
        <f t="shared" si="855"/>
        <v>Y</v>
      </c>
      <c r="U1849" s="44">
        <f t="shared" si="856"/>
        <v>5</v>
      </c>
      <c r="V1849" s="45">
        <f t="shared" si="857"/>
        <v>200000</v>
      </c>
      <c r="W1849" s="45">
        <f t="shared" si="858"/>
        <v>1000000</v>
      </c>
      <c r="X1849" s="28">
        <f t="shared" si="859"/>
        <v>25932.7956505</v>
      </c>
      <c r="Y1849" s="28">
        <f t="shared" si="860"/>
        <v>0</v>
      </c>
      <c r="Z1849" s="45" t="str">
        <f t="shared" si="861"/>
        <v>NA</v>
      </c>
      <c r="AA1849" s="29" t="str">
        <f t="shared" si="862"/>
        <v>Y</v>
      </c>
      <c r="AB1849" s="46">
        <f t="shared" si="863"/>
        <v>4</v>
      </c>
      <c r="AC1849" s="31">
        <f t="shared" si="864"/>
        <v>200000</v>
      </c>
      <c r="AD1849" s="31">
        <f t="shared" si="865"/>
        <v>1000000</v>
      </c>
      <c r="AE1849" s="31">
        <f t="shared" si="866"/>
        <v>27916.654517763251</v>
      </c>
      <c r="AF1849" s="47">
        <f t="shared" si="867"/>
        <v>0</v>
      </c>
      <c r="AG1849" s="31" t="str">
        <f t="shared" si="868"/>
        <v>NA</v>
      </c>
      <c r="AH1849" s="48">
        <f t="shared" si="869"/>
        <v>3</v>
      </c>
      <c r="AI1849" s="33">
        <f t="shared" si="870"/>
        <v>20000</v>
      </c>
      <c r="AJ1849" s="33">
        <f t="shared" si="871"/>
        <v>65000</v>
      </c>
      <c r="AK1849" s="33">
        <f t="shared" si="872"/>
        <v>20000</v>
      </c>
      <c r="AL1849" s="33">
        <f t="shared" si="873"/>
        <v>10052.278588372141</v>
      </c>
      <c r="AM1849" s="34">
        <f t="shared" si="874"/>
        <v>10052.278588372141</v>
      </c>
    </row>
    <row r="1850" spans="1:39" ht="15" customHeight="1" x14ac:dyDescent="0.3">
      <c r="A1850" s="166" t="s">
        <v>4284</v>
      </c>
      <c r="B1850" s="99">
        <v>6898</v>
      </c>
      <c r="C1850" s="99">
        <v>48469</v>
      </c>
      <c r="D1850" s="165">
        <v>44406</v>
      </c>
      <c r="E1850" s="165">
        <v>44726</v>
      </c>
      <c r="F1850" s="166">
        <v>2</v>
      </c>
      <c r="G1850" s="178">
        <v>0.26</v>
      </c>
      <c r="H1850" s="181">
        <v>1</v>
      </c>
      <c r="I1850" s="180">
        <v>7.2099999999999997E-2</v>
      </c>
      <c r="J1850" s="21">
        <f t="shared" si="845"/>
        <v>1.74</v>
      </c>
      <c r="K1850" s="21" t="str">
        <f t="shared" si="846"/>
        <v>Y</v>
      </c>
      <c r="L1850" s="37" t="str">
        <f t="shared" si="847"/>
        <v>NA</v>
      </c>
      <c r="M1850" s="8" t="str">
        <f t="shared" si="848"/>
        <v>Y</v>
      </c>
      <c r="N1850" s="42">
        <f t="shared" si="849"/>
        <v>2</v>
      </c>
      <c r="O1850" s="43">
        <f t="shared" si="850"/>
        <v>200000</v>
      </c>
      <c r="P1850" s="43" t="str">
        <f t="shared" si="851"/>
        <v>NA</v>
      </c>
      <c r="Q1850" s="24">
        <f t="shared" si="852"/>
        <v>7395.3458000000001</v>
      </c>
      <c r="R1850" s="43">
        <f t="shared" si="853"/>
        <v>0</v>
      </c>
      <c r="S1850" s="24">
        <f t="shared" si="854"/>
        <v>1000000</v>
      </c>
      <c r="T1850" s="25" t="str">
        <f t="shared" si="855"/>
        <v>Y</v>
      </c>
      <c r="U1850" s="44">
        <f t="shared" si="856"/>
        <v>1</v>
      </c>
      <c r="V1850" s="45">
        <f t="shared" si="857"/>
        <v>200000</v>
      </c>
      <c r="W1850" s="45">
        <f t="shared" si="858"/>
        <v>1000000</v>
      </c>
      <c r="X1850" s="28">
        <f t="shared" si="859"/>
        <v>7928.5502321800004</v>
      </c>
      <c r="Y1850" s="28">
        <f t="shared" si="860"/>
        <v>0</v>
      </c>
      <c r="Z1850" s="45" t="str">
        <f t="shared" si="861"/>
        <v>NA</v>
      </c>
      <c r="AA1850" s="29" t="str">
        <f t="shared" si="862"/>
        <v>N</v>
      </c>
      <c r="AB1850" s="46">
        <f t="shared" si="863"/>
        <v>0</v>
      </c>
      <c r="AC1850" s="31">
        <f t="shared" si="864"/>
        <v>0</v>
      </c>
      <c r="AD1850" s="31">
        <f t="shared" si="865"/>
        <v>0</v>
      </c>
      <c r="AE1850" s="31">
        <f t="shared" si="866"/>
        <v>0</v>
      </c>
      <c r="AF1850" s="47">
        <f t="shared" si="867"/>
        <v>0</v>
      </c>
      <c r="AG1850" s="31">
        <f t="shared" si="868"/>
        <v>0</v>
      </c>
      <c r="AH1850" s="48">
        <f t="shared" si="869"/>
        <v>0</v>
      </c>
      <c r="AI1850" s="33">
        <f t="shared" si="870"/>
        <v>0</v>
      </c>
      <c r="AJ1850" s="33">
        <f t="shared" si="871"/>
        <v>0</v>
      </c>
      <c r="AK1850" s="33">
        <f t="shared" si="872"/>
        <v>0</v>
      </c>
      <c r="AL1850" s="33">
        <f t="shared" si="873"/>
        <v>0</v>
      </c>
      <c r="AM1850" s="34">
        <f t="shared" si="874"/>
        <v>0</v>
      </c>
    </row>
    <row r="1851" spans="1:39" ht="15" customHeight="1" x14ac:dyDescent="0.3">
      <c r="A1851" s="166" t="s">
        <v>4285</v>
      </c>
      <c r="B1851" s="99">
        <v>9207</v>
      </c>
      <c r="C1851" s="99">
        <v>81503</v>
      </c>
      <c r="D1851" s="165">
        <v>45079</v>
      </c>
      <c r="E1851" s="165">
        <v>45193</v>
      </c>
      <c r="F1851" s="166">
        <v>4</v>
      </c>
      <c r="G1851" s="178">
        <v>2.16</v>
      </c>
      <c r="H1851" s="181">
        <v>1</v>
      </c>
      <c r="I1851" s="180">
        <v>8.2500000000000004E-2</v>
      </c>
      <c r="J1851" s="21">
        <f t="shared" ref="J1851:J1914" si="875">MAX(0, F1851-G1851)</f>
        <v>1.8399999999999999</v>
      </c>
      <c r="K1851" s="21" t="str">
        <f t="shared" ref="K1851:K1914" si="876">IF(
  AND(
    E1851 &gt;= D1851-10,
    E1851 &lt;= DATE(2028,6,30),
    J1851 &gt; 0
  ),
  "Y",
  "N"
)</f>
        <v>Y</v>
      </c>
      <c r="L1851" s="37" t="str">
        <f t="shared" ref="L1851:L1914" si="877">IF(
  J1851=0,
  0,
  IF(
    K1851="Y",
    "NA",
    MAX(0, 65000-C1851)
  )
)</f>
        <v>NA</v>
      </c>
      <c r="M1851" s="8" t="str">
        <f t="shared" ref="M1851:M1914" si="878">IF(AND(K1851="Y",J1851&gt;0),"Y","N")</f>
        <v>Y</v>
      </c>
      <c r="N1851" s="42">
        <f t="shared" ref="N1851:N1914" si="879">ROUNDUP(J1851/H1851, 0)</f>
        <v>2</v>
      </c>
      <c r="O1851" s="43">
        <f t="shared" ref="O1851:O1914" si="880">IF(
  N1851=0,
  0,
  IF(
    M1851="Y",
    200000,
    20000
  )
)</f>
        <v>200000</v>
      </c>
      <c r="P1851" s="43" t="str">
        <f t="shared" ref="P1851:P1914" si="881">IF(
  N1851=0,
  0,
  IF(
    M1851="Y",
    "NA",
    MAX(0, 65000)
  )
)</f>
        <v>NA</v>
      </c>
      <c r="Q1851" s="24">
        <f t="shared" ref="Q1851:Q1914" si="882">IF(
  N1851=0,
  0,
  MAX(0, MIN(B1851*(1+I1851), O1851, L1851))
)</f>
        <v>9966.5774999999994</v>
      </c>
      <c r="R1851" s="43">
        <f t="shared" ref="R1851:R1914" si="883">IF(
  N1851=0,
  0,
  MAX(0, (B1851*(1+I1851))-Q1851)
)</f>
        <v>0</v>
      </c>
      <c r="S1851" s="24">
        <f t="shared" ref="S1851:S1914" si="884">IF(
    M1851="Y",
    1000000,
    MAX(0, 65000-C1851-Q1851)
  )</f>
        <v>1000000</v>
      </c>
      <c r="T1851" s="25" t="str">
        <f t="shared" ref="T1851:T1914" si="885">IF(AND(K1851="Y",J1851&gt;1),"Y","N")</f>
        <v>Y</v>
      </c>
      <c r="U1851" s="44">
        <f t="shared" ref="U1851:U1914" si="886">MAX(0,(N1851-1))</f>
        <v>1</v>
      </c>
      <c r="V1851" s="45">
        <f t="shared" ref="V1851:V1914" si="887">IF(
  U1851=0,
  0,
  IF(
    T1851="Y",
    200000,
    20000
  )
)</f>
        <v>200000</v>
      </c>
      <c r="W1851" s="45">
        <f t="shared" ref="W1851:W1914" si="888">IF(
  U1851=0,
  0,
  IF(
    T1851="Y",
    1000000,
    MAX(0, 65000)
  )
)</f>
        <v>1000000</v>
      </c>
      <c r="X1851" s="28">
        <f t="shared" ref="X1851:X1914" si="889">IF(
  U1851=0,
  0,
  MAX(0, MIN(B1851*(1+I1851)*(1+I1851), V1851, S1851, (W1851-C1851))
)
)</f>
        <v>10788.820143749999</v>
      </c>
      <c r="Y1851" s="28">
        <f t="shared" ref="Y1851:Y1914" si="890">IF(
  U1851=0,
  0,
  MAX(0, (B1851*(1+I1851)*(1+I1851)-X1851)
)
)</f>
        <v>0</v>
      </c>
      <c r="Z1851" s="45" t="str">
        <f t="shared" ref="Z1851:Z1914" si="891">IF(
    T1851="Y",
    "NA",
    MAX(0, W1851-C1851-Q1851-X1851)
  )</f>
        <v>NA</v>
      </c>
      <c r="AA1851" s="29" t="str">
        <f t="shared" ref="AA1851:AA1914" si="892">IF(AND(K1851="Y",J1851&gt;2),"Y","N")</f>
        <v>N</v>
      </c>
      <c r="AB1851" s="46">
        <f t="shared" ref="AB1851:AB1914" si="893">MAX(0,(U1851-1))</f>
        <v>0</v>
      </c>
      <c r="AC1851" s="31">
        <f t="shared" ref="AC1851:AC1914" si="894">IF(
  AB1851=0,
  0,
  IF(
    AA1851="Y",
    200000,
    20000
  )
)</f>
        <v>0</v>
      </c>
      <c r="AD1851" s="31">
        <f t="shared" ref="AD1851:AD1914" si="895">IF(
  AB1851=0,
  0,
  IF(
    AA1851="Y",
    1000000,
    MAX(0, 65000)
  )
)</f>
        <v>0</v>
      </c>
      <c r="AE1851" s="31">
        <f t="shared" ref="AE1851:AE1914" si="896">IF(
  AB1851=0,
  0,
  MAX(0, MIN(B1851*(1+I1851)*(1+I1851)*(1+I1851), AC1851, Z1851))
)</f>
        <v>0</v>
      </c>
      <c r="AF1851" s="47">
        <f t="shared" ref="AF1851:AF1914" si="897">IF(
  AB1851=0,
  0,
  MAX(0, (B1851*(1+I1851)*(1+I1851)*(1+I1851)-AE1851)
)
)</f>
        <v>0</v>
      </c>
      <c r="AG1851" s="31">
        <f t="shared" ref="AG1851:AG1914" si="898">IF(
    AA1851="Y",
    "NA",
    MAX(0, AD1851-C1851-Q1851-X1851-AE1851)
  )</f>
        <v>0</v>
      </c>
      <c r="AH1851" s="48">
        <f t="shared" si="869"/>
        <v>0</v>
      </c>
      <c r="AI1851" s="33">
        <f t="shared" si="870"/>
        <v>0</v>
      </c>
      <c r="AJ1851" s="33">
        <f t="shared" si="871"/>
        <v>0</v>
      </c>
      <c r="AK1851" s="33">
        <f t="shared" si="872"/>
        <v>0</v>
      </c>
      <c r="AL1851" s="33">
        <f t="shared" si="873"/>
        <v>0</v>
      </c>
      <c r="AM1851" s="34">
        <f t="shared" si="874"/>
        <v>0</v>
      </c>
    </row>
    <row r="1852" spans="1:39" ht="15" customHeight="1" x14ac:dyDescent="0.3">
      <c r="A1852" s="166" t="s">
        <v>4286</v>
      </c>
      <c r="B1852" s="99">
        <v>15214</v>
      </c>
      <c r="C1852" s="99">
        <v>77510</v>
      </c>
      <c r="D1852" s="165">
        <v>44829</v>
      </c>
      <c r="E1852" s="165">
        <v>45191</v>
      </c>
      <c r="F1852" s="166">
        <v>4</v>
      </c>
      <c r="G1852" s="178">
        <v>1.81</v>
      </c>
      <c r="H1852" s="181">
        <v>1</v>
      </c>
      <c r="I1852" s="180">
        <v>2.35E-2</v>
      </c>
      <c r="J1852" s="21">
        <f t="shared" si="875"/>
        <v>2.19</v>
      </c>
      <c r="K1852" s="21" t="str">
        <f t="shared" si="876"/>
        <v>Y</v>
      </c>
      <c r="L1852" s="37" t="str">
        <f t="shared" si="877"/>
        <v>NA</v>
      </c>
      <c r="M1852" s="8" t="str">
        <f t="shared" si="878"/>
        <v>Y</v>
      </c>
      <c r="N1852" s="42">
        <f t="shared" si="879"/>
        <v>3</v>
      </c>
      <c r="O1852" s="43">
        <f t="shared" si="880"/>
        <v>200000</v>
      </c>
      <c r="P1852" s="43" t="str">
        <f t="shared" si="881"/>
        <v>NA</v>
      </c>
      <c r="Q1852" s="24">
        <f t="shared" si="882"/>
        <v>15571.529</v>
      </c>
      <c r="R1852" s="43">
        <f t="shared" si="883"/>
        <v>0</v>
      </c>
      <c r="S1852" s="24">
        <f t="shared" si="884"/>
        <v>1000000</v>
      </c>
      <c r="T1852" s="25" t="str">
        <f t="shared" si="885"/>
        <v>Y</v>
      </c>
      <c r="U1852" s="44">
        <f t="shared" si="886"/>
        <v>2</v>
      </c>
      <c r="V1852" s="45">
        <f t="shared" si="887"/>
        <v>200000</v>
      </c>
      <c r="W1852" s="45">
        <f t="shared" si="888"/>
        <v>1000000</v>
      </c>
      <c r="X1852" s="28">
        <f t="shared" si="889"/>
        <v>15937.459931500001</v>
      </c>
      <c r="Y1852" s="28">
        <f t="shared" si="890"/>
        <v>0</v>
      </c>
      <c r="Z1852" s="45" t="str">
        <f t="shared" si="891"/>
        <v>NA</v>
      </c>
      <c r="AA1852" s="29" t="str">
        <f t="shared" si="892"/>
        <v>Y</v>
      </c>
      <c r="AB1852" s="46">
        <f t="shared" si="893"/>
        <v>1</v>
      </c>
      <c r="AC1852" s="31">
        <f t="shared" si="894"/>
        <v>200000</v>
      </c>
      <c r="AD1852" s="31">
        <f t="shared" si="895"/>
        <v>1000000</v>
      </c>
      <c r="AE1852" s="31">
        <f t="shared" si="896"/>
        <v>16311.990239890252</v>
      </c>
      <c r="AF1852" s="47">
        <f t="shared" si="897"/>
        <v>0</v>
      </c>
      <c r="AG1852" s="31" t="str">
        <f t="shared" si="898"/>
        <v>NA</v>
      </c>
      <c r="AH1852" s="48">
        <f t="shared" si="869"/>
        <v>0</v>
      </c>
      <c r="AI1852" s="33">
        <f t="shared" si="870"/>
        <v>0</v>
      </c>
      <c r="AJ1852" s="33">
        <f t="shared" si="871"/>
        <v>0</v>
      </c>
      <c r="AK1852" s="33">
        <f t="shared" si="872"/>
        <v>0</v>
      </c>
      <c r="AL1852" s="33">
        <f t="shared" si="873"/>
        <v>0</v>
      </c>
      <c r="AM1852" s="34">
        <f t="shared" si="874"/>
        <v>0</v>
      </c>
    </row>
    <row r="1853" spans="1:39" ht="15" customHeight="1" x14ac:dyDescent="0.3">
      <c r="A1853" s="166" t="s">
        <v>4287</v>
      </c>
      <c r="B1853" s="99">
        <v>16078</v>
      </c>
      <c r="C1853" s="99">
        <v>28835</v>
      </c>
      <c r="D1853" s="165">
        <v>45000</v>
      </c>
      <c r="E1853" s="165">
        <v>45313</v>
      </c>
      <c r="F1853" s="166">
        <v>2</v>
      </c>
      <c r="G1853" s="178">
        <v>1.22</v>
      </c>
      <c r="H1853" s="181">
        <v>0.25</v>
      </c>
      <c r="I1853" s="180">
        <v>0.02</v>
      </c>
      <c r="J1853" s="21">
        <f t="shared" si="875"/>
        <v>0.78</v>
      </c>
      <c r="K1853" s="21" t="str">
        <f t="shared" si="876"/>
        <v>Y</v>
      </c>
      <c r="L1853" s="37" t="str">
        <f t="shared" si="877"/>
        <v>NA</v>
      </c>
      <c r="M1853" s="8" t="str">
        <f t="shared" si="878"/>
        <v>Y</v>
      </c>
      <c r="N1853" s="42">
        <f t="shared" si="879"/>
        <v>4</v>
      </c>
      <c r="O1853" s="43">
        <f t="shared" si="880"/>
        <v>200000</v>
      </c>
      <c r="P1853" s="43" t="str">
        <f t="shared" si="881"/>
        <v>NA</v>
      </c>
      <c r="Q1853" s="24">
        <f t="shared" si="882"/>
        <v>16399.560000000001</v>
      </c>
      <c r="R1853" s="43">
        <f t="shared" si="883"/>
        <v>0</v>
      </c>
      <c r="S1853" s="24">
        <f t="shared" si="884"/>
        <v>1000000</v>
      </c>
      <c r="T1853" s="25" t="str">
        <f t="shared" si="885"/>
        <v>N</v>
      </c>
      <c r="U1853" s="44">
        <f t="shared" si="886"/>
        <v>3</v>
      </c>
      <c r="V1853" s="45">
        <f t="shared" si="887"/>
        <v>20000</v>
      </c>
      <c r="W1853" s="45">
        <f t="shared" si="888"/>
        <v>65000</v>
      </c>
      <c r="X1853" s="28">
        <f t="shared" si="889"/>
        <v>16727.551200000002</v>
      </c>
      <c r="Y1853" s="28">
        <f t="shared" si="890"/>
        <v>0</v>
      </c>
      <c r="Z1853" s="45">
        <f t="shared" si="891"/>
        <v>3037.888799999997</v>
      </c>
      <c r="AA1853" s="29" t="str">
        <f t="shared" si="892"/>
        <v>N</v>
      </c>
      <c r="AB1853" s="46">
        <f t="shared" si="893"/>
        <v>2</v>
      </c>
      <c r="AC1853" s="31">
        <f t="shared" si="894"/>
        <v>20000</v>
      </c>
      <c r="AD1853" s="31">
        <f t="shared" si="895"/>
        <v>65000</v>
      </c>
      <c r="AE1853" s="31">
        <f t="shared" si="896"/>
        <v>3037.888799999997</v>
      </c>
      <c r="AF1853" s="47">
        <f t="shared" si="897"/>
        <v>14024.213424000005</v>
      </c>
      <c r="AG1853" s="31">
        <f t="shared" si="898"/>
        <v>0</v>
      </c>
      <c r="AH1853" s="48">
        <f t="shared" si="869"/>
        <v>1</v>
      </c>
      <c r="AI1853" s="33">
        <f t="shared" si="870"/>
        <v>20000</v>
      </c>
      <c r="AJ1853" s="33">
        <f t="shared" si="871"/>
        <v>65000</v>
      </c>
      <c r="AK1853" s="33">
        <f t="shared" si="872"/>
        <v>0</v>
      </c>
      <c r="AL1853" s="33">
        <f t="shared" si="873"/>
        <v>17403.344268480003</v>
      </c>
      <c r="AM1853" s="34">
        <f t="shared" si="874"/>
        <v>31427.557692480008</v>
      </c>
    </row>
    <row r="1854" spans="1:39" ht="15" customHeight="1" x14ac:dyDescent="0.3">
      <c r="A1854" s="166" t="s">
        <v>4288</v>
      </c>
      <c r="B1854" s="99">
        <v>7208</v>
      </c>
      <c r="C1854" s="99">
        <v>21325</v>
      </c>
      <c r="D1854" s="165">
        <v>44444</v>
      </c>
      <c r="E1854" s="165">
        <v>44643</v>
      </c>
      <c r="F1854" s="166">
        <v>2</v>
      </c>
      <c r="G1854" s="178">
        <v>1.08</v>
      </c>
      <c r="H1854" s="181">
        <v>0.75</v>
      </c>
      <c r="I1854" s="180">
        <v>6.1800000000000001E-2</v>
      </c>
      <c r="J1854" s="21">
        <f t="shared" si="875"/>
        <v>0.91999999999999993</v>
      </c>
      <c r="K1854" s="21" t="str">
        <f t="shared" si="876"/>
        <v>Y</v>
      </c>
      <c r="L1854" s="37" t="str">
        <f t="shared" si="877"/>
        <v>NA</v>
      </c>
      <c r="M1854" s="8" t="str">
        <f t="shared" si="878"/>
        <v>Y</v>
      </c>
      <c r="N1854" s="42">
        <f t="shared" si="879"/>
        <v>2</v>
      </c>
      <c r="O1854" s="43">
        <f t="shared" si="880"/>
        <v>200000</v>
      </c>
      <c r="P1854" s="43" t="str">
        <f t="shared" si="881"/>
        <v>NA</v>
      </c>
      <c r="Q1854" s="24">
        <f t="shared" si="882"/>
        <v>7653.4544000000005</v>
      </c>
      <c r="R1854" s="43">
        <f t="shared" si="883"/>
        <v>0</v>
      </c>
      <c r="S1854" s="24">
        <f t="shared" si="884"/>
        <v>1000000</v>
      </c>
      <c r="T1854" s="25" t="str">
        <f t="shared" si="885"/>
        <v>N</v>
      </c>
      <c r="U1854" s="44">
        <f t="shared" si="886"/>
        <v>1</v>
      </c>
      <c r="V1854" s="45">
        <f t="shared" si="887"/>
        <v>20000</v>
      </c>
      <c r="W1854" s="45">
        <f t="shared" si="888"/>
        <v>65000</v>
      </c>
      <c r="X1854" s="28">
        <f t="shared" si="889"/>
        <v>8126.437881920001</v>
      </c>
      <c r="Y1854" s="28">
        <f t="shared" si="890"/>
        <v>0</v>
      </c>
      <c r="Z1854" s="45">
        <f t="shared" si="891"/>
        <v>27895.107718079998</v>
      </c>
      <c r="AA1854" s="29" t="str">
        <f t="shared" si="892"/>
        <v>N</v>
      </c>
      <c r="AB1854" s="46">
        <f t="shared" si="893"/>
        <v>0</v>
      </c>
      <c r="AC1854" s="31">
        <f t="shared" si="894"/>
        <v>0</v>
      </c>
      <c r="AD1854" s="31">
        <f t="shared" si="895"/>
        <v>0</v>
      </c>
      <c r="AE1854" s="31">
        <f t="shared" si="896"/>
        <v>0</v>
      </c>
      <c r="AF1854" s="47">
        <f t="shared" si="897"/>
        <v>0</v>
      </c>
      <c r="AG1854" s="31">
        <f t="shared" si="898"/>
        <v>0</v>
      </c>
      <c r="AH1854" s="48">
        <f t="shared" si="869"/>
        <v>0</v>
      </c>
      <c r="AI1854" s="33">
        <f t="shared" si="870"/>
        <v>0</v>
      </c>
      <c r="AJ1854" s="33">
        <f t="shared" si="871"/>
        <v>0</v>
      </c>
      <c r="AK1854" s="33">
        <f t="shared" si="872"/>
        <v>0</v>
      </c>
      <c r="AL1854" s="33">
        <f t="shared" si="873"/>
        <v>0</v>
      </c>
      <c r="AM1854" s="34">
        <f t="shared" si="874"/>
        <v>0</v>
      </c>
    </row>
    <row r="1855" spans="1:39" ht="15" customHeight="1" x14ac:dyDescent="0.3">
      <c r="A1855" s="166" t="s">
        <v>4289</v>
      </c>
      <c r="B1855" s="99">
        <v>9335</v>
      </c>
      <c r="C1855" s="99">
        <v>94182</v>
      </c>
      <c r="D1855" s="165">
        <v>45024</v>
      </c>
      <c r="E1855" s="165">
        <v>45296</v>
      </c>
      <c r="F1855" s="166">
        <v>2</v>
      </c>
      <c r="G1855" s="178">
        <v>1.59</v>
      </c>
      <c r="H1855" s="181">
        <v>1</v>
      </c>
      <c r="I1855" s="180">
        <v>2.8299999999999999E-2</v>
      </c>
      <c r="J1855" s="21">
        <f t="shared" si="875"/>
        <v>0.40999999999999992</v>
      </c>
      <c r="K1855" s="21" t="str">
        <f t="shared" si="876"/>
        <v>Y</v>
      </c>
      <c r="L1855" s="37" t="str">
        <f t="shared" si="877"/>
        <v>NA</v>
      </c>
      <c r="M1855" s="8" t="str">
        <f t="shared" si="878"/>
        <v>Y</v>
      </c>
      <c r="N1855" s="42">
        <f t="shared" si="879"/>
        <v>1</v>
      </c>
      <c r="O1855" s="43">
        <f t="shared" si="880"/>
        <v>200000</v>
      </c>
      <c r="P1855" s="43" t="str">
        <f t="shared" si="881"/>
        <v>NA</v>
      </c>
      <c r="Q1855" s="24">
        <f t="shared" si="882"/>
        <v>9599.1805000000004</v>
      </c>
      <c r="R1855" s="43">
        <f t="shared" si="883"/>
        <v>0</v>
      </c>
      <c r="S1855" s="24">
        <f t="shared" si="884"/>
        <v>1000000</v>
      </c>
      <c r="T1855" s="25" t="str">
        <f t="shared" si="885"/>
        <v>N</v>
      </c>
      <c r="U1855" s="44">
        <f t="shared" si="886"/>
        <v>0</v>
      </c>
      <c r="V1855" s="45">
        <f t="shared" si="887"/>
        <v>0</v>
      </c>
      <c r="W1855" s="45">
        <f t="shared" si="888"/>
        <v>0</v>
      </c>
      <c r="X1855" s="28">
        <f t="shared" si="889"/>
        <v>0</v>
      </c>
      <c r="Y1855" s="28">
        <f t="shared" si="890"/>
        <v>0</v>
      </c>
      <c r="Z1855" s="45">
        <f t="shared" si="891"/>
        <v>0</v>
      </c>
      <c r="AA1855" s="29" t="str">
        <f t="shared" si="892"/>
        <v>N</v>
      </c>
      <c r="AB1855" s="46">
        <f t="shared" si="893"/>
        <v>0</v>
      </c>
      <c r="AC1855" s="31">
        <f t="shared" si="894"/>
        <v>0</v>
      </c>
      <c r="AD1855" s="31">
        <f t="shared" si="895"/>
        <v>0</v>
      </c>
      <c r="AE1855" s="31">
        <f t="shared" si="896"/>
        <v>0</v>
      </c>
      <c r="AF1855" s="47">
        <f t="shared" si="897"/>
        <v>0</v>
      </c>
      <c r="AG1855" s="31">
        <f t="shared" si="898"/>
        <v>0</v>
      </c>
      <c r="AH1855" s="48">
        <f t="shared" si="869"/>
        <v>0</v>
      </c>
      <c r="AI1855" s="33">
        <f t="shared" si="870"/>
        <v>0</v>
      </c>
      <c r="AJ1855" s="33">
        <f t="shared" si="871"/>
        <v>0</v>
      </c>
      <c r="AK1855" s="33">
        <f t="shared" si="872"/>
        <v>0</v>
      </c>
      <c r="AL1855" s="33">
        <f t="shared" si="873"/>
        <v>0</v>
      </c>
      <c r="AM1855" s="34">
        <f t="shared" si="874"/>
        <v>0</v>
      </c>
    </row>
    <row r="1856" spans="1:39" ht="15" customHeight="1" x14ac:dyDescent="0.3">
      <c r="A1856" s="166" t="s">
        <v>4290</v>
      </c>
      <c r="B1856" s="99">
        <v>16609</v>
      </c>
      <c r="C1856" s="99">
        <v>82128</v>
      </c>
      <c r="D1856" s="165">
        <v>45363</v>
      </c>
      <c r="E1856" s="165">
        <v>45632</v>
      </c>
      <c r="F1856" s="166">
        <v>2</v>
      </c>
      <c r="G1856" s="178">
        <v>1.38</v>
      </c>
      <c r="H1856" s="181">
        <v>0.25</v>
      </c>
      <c r="I1856" s="180">
        <v>1.9199999999999998E-2</v>
      </c>
      <c r="J1856" s="21">
        <f t="shared" si="875"/>
        <v>0.62000000000000011</v>
      </c>
      <c r="K1856" s="21" t="str">
        <f t="shared" si="876"/>
        <v>Y</v>
      </c>
      <c r="L1856" s="37" t="str">
        <f t="shared" si="877"/>
        <v>NA</v>
      </c>
      <c r="M1856" s="8" t="str">
        <f t="shared" si="878"/>
        <v>Y</v>
      </c>
      <c r="N1856" s="42">
        <f t="shared" si="879"/>
        <v>3</v>
      </c>
      <c r="O1856" s="43">
        <f t="shared" si="880"/>
        <v>200000</v>
      </c>
      <c r="P1856" s="43" t="str">
        <f t="shared" si="881"/>
        <v>NA</v>
      </c>
      <c r="Q1856" s="24">
        <f t="shared" si="882"/>
        <v>16927.892800000001</v>
      </c>
      <c r="R1856" s="43">
        <f t="shared" si="883"/>
        <v>0</v>
      </c>
      <c r="S1856" s="24">
        <f t="shared" si="884"/>
        <v>1000000</v>
      </c>
      <c r="T1856" s="25" t="str">
        <f t="shared" si="885"/>
        <v>N</v>
      </c>
      <c r="U1856" s="44">
        <f t="shared" si="886"/>
        <v>2</v>
      </c>
      <c r="V1856" s="45">
        <f t="shared" si="887"/>
        <v>20000</v>
      </c>
      <c r="W1856" s="45">
        <f t="shared" si="888"/>
        <v>65000</v>
      </c>
      <c r="X1856" s="28">
        <f t="shared" si="889"/>
        <v>0</v>
      </c>
      <c r="Y1856" s="28">
        <f t="shared" si="890"/>
        <v>17252.908341760005</v>
      </c>
      <c r="Z1856" s="45">
        <f t="shared" si="891"/>
        <v>0</v>
      </c>
      <c r="AA1856" s="29" t="str">
        <f t="shared" si="892"/>
        <v>N</v>
      </c>
      <c r="AB1856" s="46">
        <f t="shared" si="893"/>
        <v>1</v>
      </c>
      <c r="AC1856" s="31">
        <f t="shared" si="894"/>
        <v>20000</v>
      </c>
      <c r="AD1856" s="31">
        <f t="shared" si="895"/>
        <v>65000</v>
      </c>
      <c r="AE1856" s="31">
        <f t="shared" si="896"/>
        <v>0</v>
      </c>
      <c r="AF1856" s="47">
        <f t="shared" si="897"/>
        <v>17584.164181921798</v>
      </c>
      <c r="AG1856" s="31">
        <f t="shared" si="898"/>
        <v>0</v>
      </c>
      <c r="AH1856" s="48">
        <f t="shared" si="869"/>
        <v>0</v>
      </c>
      <c r="AI1856" s="33">
        <f t="shared" si="870"/>
        <v>0</v>
      </c>
      <c r="AJ1856" s="33">
        <f t="shared" si="871"/>
        <v>0</v>
      </c>
      <c r="AK1856" s="33">
        <f t="shared" si="872"/>
        <v>0</v>
      </c>
      <c r="AL1856" s="33">
        <f t="shared" si="873"/>
        <v>0</v>
      </c>
      <c r="AM1856" s="34">
        <f t="shared" si="874"/>
        <v>34837.072523681803</v>
      </c>
    </row>
    <row r="1857" spans="1:39" ht="15" customHeight="1" x14ac:dyDescent="0.3">
      <c r="A1857" s="166" t="s">
        <v>4291</v>
      </c>
      <c r="B1857" s="99">
        <v>13147</v>
      </c>
      <c r="C1857" s="99">
        <v>48259</v>
      </c>
      <c r="D1857" s="165">
        <v>45815</v>
      </c>
      <c r="E1857" s="165">
        <v>46119</v>
      </c>
      <c r="F1857" s="166">
        <v>4</v>
      </c>
      <c r="G1857" s="178">
        <v>0.65</v>
      </c>
      <c r="H1857" s="181">
        <v>0.5</v>
      </c>
      <c r="I1857" s="180">
        <v>3.4500000000000003E-2</v>
      </c>
      <c r="J1857" s="21">
        <f t="shared" si="875"/>
        <v>3.35</v>
      </c>
      <c r="K1857" s="21" t="str">
        <f t="shared" si="876"/>
        <v>Y</v>
      </c>
      <c r="L1857" s="37" t="str">
        <f t="shared" si="877"/>
        <v>NA</v>
      </c>
      <c r="M1857" s="8" t="str">
        <f t="shared" si="878"/>
        <v>Y</v>
      </c>
      <c r="N1857" s="42">
        <f t="shared" si="879"/>
        <v>7</v>
      </c>
      <c r="O1857" s="43">
        <f t="shared" si="880"/>
        <v>200000</v>
      </c>
      <c r="P1857" s="43" t="str">
        <f t="shared" si="881"/>
        <v>NA</v>
      </c>
      <c r="Q1857" s="24">
        <f t="shared" si="882"/>
        <v>13600.5715</v>
      </c>
      <c r="R1857" s="43">
        <f t="shared" si="883"/>
        <v>0</v>
      </c>
      <c r="S1857" s="24">
        <f t="shared" si="884"/>
        <v>1000000</v>
      </c>
      <c r="T1857" s="25" t="str">
        <f t="shared" si="885"/>
        <v>Y</v>
      </c>
      <c r="U1857" s="44">
        <f t="shared" si="886"/>
        <v>6</v>
      </c>
      <c r="V1857" s="45">
        <f t="shared" si="887"/>
        <v>200000</v>
      </c>
      <c r="W1857" s="45">
        <f t="shared" si="888"/>
        <v>1000000</v>
      </c>
      <c r="X1857" s="28">
        <f t="shared" si="889"/>
        <v>14069.79121675</v>
      </c>
      <c r="Y1857" s="28">
        <f t="shared" si="890"/>
        <v>0</v>
      </c>
      <c r="Z1857" s="45" t="str">
        <f t="shared" si="891"/>
        <v>NA</v>
      </c>
      <c r="AA1857" s="29" t="str">
        <f t="shared" si="892"/>
        <v>Y</v>
      </c>
      <c r="AB1857" s="46">
        <f t="shared" si="893"/>
        <v>5</v>
      </c>
      <c r="AC1857" s="31">
        <f t="shared" si="894"/>
        <v>200000</v>
      </c>
      <c r="AD1857" s="31">
        <f t="shared" si="895"/>
        <v>1000000</v>
      </c>
      <c r="AE1857" s="31">
        <f t="shared" si="896"/>
        <v>14555.199013727875</v>
      </c>
      <c r="AF1857" s="47">
        <f t="shared" si="897"/>
        <v>0</v>
      </c>
      <c r="AG1857" s="31" t="str">
        <f t="shared" si="898"/>
        <v>NA</v>
      </c>
      <c r="AH1857" s="48">
        <f t="shared" ref="AH1857:AH1920" si="899">MAX(0,(AB1857-1))</f>
        <v>4</v>
      </c>
      <c r="AI1857" s="33">
        <f t="shared" ref="AI1857:AI1920" si="900">IF(
  AH1857=0,
  0,
     20000
  )</f>
        <v>20000</v>
      </c>
      <c r="AJ1857" s="33">
        <f t="shared" ref="AJ1857:AJ1920" si="901">IF(
  AH1857=0,
  0,
    MAX(0, 65000)
  )</f>
        <v>65000</v>
      </c>
      <c r="AK1857" s="33">
        <f t="shared" ref="AK1857:AK1920" si="902">IF(
  AH1857=0,
  0,
  MAX(0, MIN(B1857*(1+I1857)*(1+I1857)*(1+I1857)*(1+I1857), AI1857, AG1857))
)</f>
        <v>15057.353379701486</v>
      </c>
      <c r="AL1857" s="33">
        <f t="shared" ref="AL1857:AL1920" si="903">IF(
  AH1857=0,
  0,
  MAX(0, (B1857*(1+I1857)*(1+I1857)*(1+I1857)*(1+I1857)-AK1857)
)
)</f>
        <v>0</v>
      </c>
      <c r="AM1857" s="34">
        <f t="shared" si="874"/>
        <v>0</v>
      </c>
    </row>
    <row r="1858" spans="1:39" ht="15" customHeight="1" x14ac:dyDescent="0.3">
      <c r="A1858" s="166" t="s">
        <v>4292</v>
      </c>
      <c r="B1858" s="99">
        <v>19520</v>
      </c>
      <c r="C1858" s="99">
        <v>101652</v>
      </c>
      <c r="D1858" s="165">
        <v>46004</v>
      </c>
      <c r="E1858" s="165">
        <v>46059</v>
      </c>
      <c r="F1858" s="166">
        <v>2</v>
      </c>
      <c r="G1858" s="178">
        <v>1.94</v>
      </c>
      <c r="H1858" s="181">
        <v>0.5</v>
      </c>
      <c r="I1858" s="180">
        <v>2.6599999999999999E-2</v>
      </c>
      <c r="J1858" s="21">
        <f t="shared" si="875"/>
        <v>6.0000000000000053E-2</v>
      </c>
      <c r="K1858" s="21" t="str">
        <f t="shared" si="876"/>
        <v>Y</v>
      </c>
      <c r="L1858" s="37" t="str">
        <f t="shared" si="877"/>
        <v>NA</v>
      </c>
      <c r="M1858" s="8" t="str">
        <f t="shared" si="878"/>
        <v>Y</v>
      </c>
      <c r="N1858" s="42">
        <f t="shared" si="879"/>
        <v>1</v>
      </c>
      <c r="O1858" s="43">
        <f t="shared" si="880"/>
        <v>200000</v>
      </c>
      <c r="P1858" s="43" t="str">
        <f t="shared" si="881"/>
        <v>NA</v>
      </c>
      <c r="Q1858" s="24">
        <f t="shared" si="882"/>
        <v>20039.232</v>
      </c>
      <c r="R1858" s="43">
        <f t="shared" si="883"/>
        <v>0</v>
      </c>
      <c r="S1858" s="24">
        <f t="shared" si="884"/>
        <v>1000000</v>
      </c>
      <c r="T1858" s="25" t="str">
        <f t="shared" si="885"/>
        <v>N</v>
      </c>
      <c r="U1858" s="44">
        <f t="shared" si="886"/>
        <v>0</v>
      </c>
      <c r="V1858" s="45">
        <f t="shared" si="887"/>
        <v>0</v>
      </c>
      <c r="W1858" s="45">
        <f t="shared" si="888"/>
        <v>0</v>
      </c>
      <c r="X1858" s="28">
        <f t="shared" si="889"/>
        <v>0</v>
      </c>
      <c r="Y1858" s="28">
        <f t="shared" si="890"/>
        <v>0</v>
      </c>
      <c r="Z1858" s="45">
        <f t="shared" si="891"/>
        <v>0</v>
      </c>
      <c r="AA1858" s="29" t="str">
        <f t="shared" si="892"/>
        <v>N</v>
      </c>
      <c r="AB1858" s="46">
        <f t="shared" si="893"/>
        <v>0</v>
      </c>
      <c r="AC1858" s="31">
        <f t="shared" si="894"/>
        <v>0</v>
      </c>
      <c r="AD1858" s="31">
        <f t="shared" si="895"/>
        <v>0</v>
      </c>
      <c r="AE1858" s="31">
        <f t="shared" si="896"/>
        <v>0</v>
      </c>
      <c r="AF1858" s="47">
        <f t="shared" si="897"/>
        <v>0</v>
      </c>
      <c r="AG1858" s="31">
        <f t="shared" si="898"/>
        <v>0</v>
      </c>
      <c r="AH1858" s="48">
        <f t="shared" si="899"/>
        <v>0</v>
      </c>
      <c r="AI1858" s="33">
        <f t="shared" si="900"/>
        <v>0</v>
      </c>
      <c r="AJ1858" s="33">
        <f t="shared" si="901"/>
        <v>0</v>
      </c>
      <c r="AK1858" s="33">
        <f t="shared" si="902"/>
        <v>0</v>
      </c>
      <c r="AL1858" s="33">
        <f t="shared" si="903"/>
        <v>0</v>
      </c>
      <c r="AM1858" s="34">
        <f t="shared" si="874"/>
        <v>0</v>
      </c>
    </row>
    <row r="1859" spans="1:39" ht="15" customHeight="1" x14ac:dyDescent="0.3">
      <c r="A1859" s="166" t="s">
        <v>4293</v>
      </c>
      <c r="B1859" s="99">
        <v>12004</v>
      </c>
      <c r="C1859" s="99">
        <v>74569</v>
      </c>
      <c r="D1859" s="165">
        <v>46084</v>
      </c>
      <c r="E1859" s="165">
        <v>46198</v>
      </c>
      <c r="F1859" s="166">
        <v>4</v>
      </c>
      <c r="G1859" s="178">
        <v>0.11</v>
      </c>
      <c r="H1859" s="181">
        <v>1</v>
      </c>
      <c r="I1859" s="180">
        <v>3.3599999999999998E-2</v>
      </c>
      <c r="J1859" s="21">
        <f t="shared" si="875"/>
        <v>3.89</v>
      </c>
      <c r="K1859" s="21" t="str">
        <f t="shared" si="876"/>
        <v>Y</v>
      </c>
      <c r="L1859" s="37" t="str">
        <f t="shared" si="877"/>
        <v>NA</v>
      </c>
      <c r="M1859" s="8" t="str">
        <f t="shared" si="878"/>
        <v>Y</v>
      </c>
      <c r="N1859" s="42">
        <f t="shared" si="879"/>
        <v>4</v>
      </c>
      <c r="O1859" s="43">
        <f t="shared" si="880"/>
        <v>200000</v>
      </c>
      <c r="P1859" s="43" t="str">
        <f t="shared" si="881"/>
        <v>NA</v>
      </c>
      <c r="Q1859" s="24">
        <f t="shared" si="882"/>
        <v>12407.334400000002</v>
      </c>
      <c r="R1859" s="43">
        <f t="shared" si="883"/>
        <v>0</v>
      </c>
      <c r="S1859" s="24">
        <f t="shared" si="884"/>
        <v>1000000</v>
      </c>
      <c r="T1859" s="25" t="str">
        <f t="shared" si="885"/>
        <v>Y</v>
      </c>
      <c r="U1859" s="44">
        <f t="shared" si="886"/>
        <v>3</v>
      </c>
      <c r="V1859" s="45">
        <f t="shared" si="887"/>
        <v>200000</v>
      </c>
      <c r="W1859" s="45">
        <f t="shared" si="888"/>
        <v>1000000</v>
      </c>
      <c r="X1859" s="28">
        <f t="shared" si="889"/>
        <v>12824.220835840002</v>
      </c>
      <c r="Y1859" s="28">
        <f t="shared" si="890"/>
        <v>0</v>
      </c>
      <c r="Z1859" s="45" t="str">
        <f t="shared" si="891"/>
        <v>NA</v>
      </c>
      <c r="AA1859" s="29" t="str">
        <f t="shared" si="892"/>
        <v>Y</v>
      </c>
      <c r="AB1859" s="46">
        <f t="shared" si="893"/>
        <v>2</v>
      </c>
      <c r="AC1859" s="31">
        <f t="shared" si="894"/>
        <v>200000</v>
      </c>
      <c r="AD1859" s="31">
        <f t="shared" si="895"/>
        <v>1000000</v>
      </c>
      <c r="AE1859" s="31">
        <f t="shared" si="896"/>
        <v>13255.114655924228</v>
      </c>
      <c r="AF1859" s="47">
        <f t="shared" si="897"/>
        <v>0</v>
      </c>
      <c r="AG1859" s="31" t="str">
        <f t="shared" si="898"/>
        <v>NA</v>
      </c>
      <c r="AH1859" s="48">
        <f t="shared" si="899"/>
        <v>1</v>
      </c>
      <c r="AI1859" s="33">
        <f t="shared" si="900"/>
        <v>20000</v>
      </c>
      <c r="AJ1859" s="33">
        <f t="shared" si="901"/>
        <v>65000</v>
      </c>
      <c r="AK1859" s="33">
        <f t="shared" si="902"/>
        <v>13700.486508363283</v>
      </c>
      <c r="AL1859" s="33">
        <f t="shared" si="903"/>
        <v>0</v>
      </c>
      <c r="AM1859" s="34">
        <f t="shared" ref="AM1859:AM1922" si="904">R1859+Y1859+AF1859+AL1859</f>
        <v>0</v>
      </c>
    </row>
    <row r="1860" spans="1:39" ht="15" customHeight="1" x14ac:dyDescent="0.3">
      <c r="A1860" s="166" t="s">
        <v>4294</v>
      </c>
      <c r="B1860" s="99">
        <v>18861</v>
      </c>
      <c r="C1860" s="99">
        <v>101706</v>
      </c>
      <c r="D1860" s="165">
        <v>44849</v>
      </c>
      <c r="E1860" s="165">
        <v>45128</v>
      </c>
      <c r="F1860" s="166">
        <v>2</v>
      </c>
      <c r="G1860" s="178">
        <v>0.46</v>
      </c>
      <c r="H1860" s="181">
        <v>0.5</v>
      </c>
      <c r="I1860" s="180">
        <v>8.2799999999999999E-2</v>
      </c>
      <c r="J1860" s="21">
        <f t="shared" si="875"/>
        <v>1.54</v>
      </c>
      <c r="K1860" s="21" t="str">
        <f t="shared" si="876"/>
        <v>Y</v>
      </c>
      <c r="L1860" s="37" t="str">
        <f t="shared" si="877"/>
        <v>NA</v>
      </c>
      <c r="M1860" s="8" t="str">
        <f t="shared" si="878"/>
        <v>Y</v>
      </c>
      <c r="N1860" s="42">
        <f t="shared" si="879"/>
        <v>4</v>
      </c>
      <c r="O1860" s="43">
        <f t="shared" si="880"/>
        <v>200000</v>
      </c>
      <c r="P1860" s="43" t="str">
        <f t="shared" si="881"/>
        <v>NA</v>
      </c>
      <c r="Q1860" s="24">
        <f t="shared" si="882"/>
        <v>20422.6908</v>
      </c>
      <c r="R1860" s="43">
        <f t="shared" si="883"/>
        <v>0</v>
      </c>
      <c r="S1860" s="24">
        <f t="shared" si="884"/>
        <v>1000000</v>
      </c>
      <c r="T1860" s="25" t="str">
        <f t="shared" si="885"/>
        <v>Y</v>
      </c>
      <c r="U1860" s="44">
        <f t="shared" si="886"/>
        <v>3</v>
      </c>
      <c r="V1860" s="45">
        <f t="shared" si="887"/>
        <v>200000</v>
      </c>
      <c r="W1860" s="45">
        <f t="shared" si="888"/>
        <v>1000000</v>
      </c>
      <c r="X1860" s="28">
        <f t="shared" si="889"/>
        <v>22113.689598239998</v>
      </c>
      <c r="Y1860" s="28">
        <f t="shared" si="890"/>
        <v>0</v>
      </c>
      <c r="Z1860" s="45" t="str">
        <f t="shared" si="891"/>
        <v>NA</v>
      </c>
      <c r="AA1860" s="29" t="str">
        <f t="shared" si="892"/>
        <v>N</v>
      </c>
      <c r="AB1860" s="46">
        <f t="shared" si="893"/>
        <v>2</v>
      </c>
      <c r="AC1860" s="31">
        <f t="shared" si="894"/>
        <v>20000</v>
      </c>
      <c r="AD1860" s="31">
        <f t="shared" si="895"/>
        <v>65000</v>
      </c>
      <c r="AE1860" s="31">
        <f t="shared" si="896"/>
        <v>20000</v>
      </c>
      <c r="AF1860" s="47">
        <f t="shared" si="897"/>
        <v>3944.70309697427</v>
      </c>
      <c r="AG1860" s="31">
        <f t="shared" si="898"/>
        <v>0</v>
      </c>
      <c r="AH1860" s="48">
        <f t="shared" si="899"/>
        <v>1</v>
      </c>
      <c r="AI1860" s="33">
        <f t="shared" si="900"/>
        <v>20000</v>
      </c>
      <c r="AJ1860" s="33">
        <f t="shared" si="901"/>
        <v>65000</v>
      </c>
      <c r="AK1860" s="33">
        <f t="shared" si="902"/>
        <v>0</v>
      </c>
      <c r="AL1860" s="33">
        <f t="shared" si="903"/>
        <v>25927.324513403739</v>
      </c>
      <c r="AM1860" s="34">
        <f t="shared" si="904"/>
        <v>29872.027610378009</v>
      </c>
    </row>
    <row r="1861" spans="1:39" ht="15" customHeight="1" x14ac:dyDescent="0.3">
      <c r="A1861" s="166" t="s">
        <v>4295</v>
      </c>
      <c r="B1861" s="99">
        <v>6997</v>
      </c>
      <c r="C1861" s="99">
        <v>58101</v>
      </c>
      <c r="D1861" s="165">
        <v>46087</v>
      </c>
      <c r="E1861" s="165">
        <v>46142</v>
      </c>
      <c r="F1861" s="166">
        <v>4</v>
      </c>
      <c r="G1861" s="178">
        <v>2.06</v>
      </c>
      <c r="H1861" s="181">
        <v>0.5</v>
      </c>
      <c r="I1861" s="180">
        <v>1.9E-2</v>
      </c>
      <c r="J1861" s="21">
        <f t="shared" si="875"/>
        <v>1.94</v>
      </c>
      <c r="K1861" s="21" t="str">
        <f t="shared" si="876"/>
        <v>Y</v>
      </c>
      <c r="L1861" s="37" t="str">
        <f t="shared" si="877"/>
        <v>NA</v>
      </c>
      <c r="M1861" s="8" t="str">
        <f t="shared" si="878"/>
        <v>Y</v>
      </c>
      <c r="N1861" s="42">
        <f t="shared" si="879"/>
        <v>4</v>
      </c>
      <c r="O1861" s="43">
        <f t="shared" si="880"/>
        <v>200000</v>
      </c>
      <c r="P1861" s="43" t="str">
        <f t="shared" si="881"/>
        <v>NA</v>
      </c>
      <c r="Q1861" s="24">
        <f t="shared" si="882"/>
        <v>7129.9429999999993</v>
      </c>
      <c r="R1861" s="43">
        <f t="shared" si="883"/>
        <v>0</v>
      </c>
      <c r="S1861" s="24">
        <f t="shared" si="884"/>
        <v>1000000</v>
      </c>
      <c r="T1861" s="25" t="str">
        <f t="shared" si="885"/>
        <v>Y</v>
      </c>
      <c r="U1861" s="44">
        <f t="shared" si="886"/>
        <v>3</v>
      </c>
      <c r="V1861" s="45">
        <f t="shared" si="887"/>
        <v>200000</v>
      </c>
      <c r="W1861" s="45">
        <f t="shared" si="888"/>
        <v>1000000</v>
      </c>
      <c r="X1861" s="28">
        <f t="shared" si="889"/>
        <v>7265.4119169999985</v>
      </c>
      <c r="Y1861" s="28">
        <f t="shared" si="890"/>
        <v>0</v>
      </c>
      <c r="Z1861" s="45" t="str">
        <f t="shared" si="891"/>
        <v>NA</v>
      </c>
      <c r="AA1861" s="29" t="str">
        <f t="shared" si="892"/>
        <v>N</v>
      </c>
      <c r="AB1861" s="46">
        <f t="shared" si="893"/>
        <v>2</v>
      </c>
      <c r="AC1861" s="31">
        <f t="shared" si="894"/>
        <v>20000</v>
      </c>
      <c r="AD1861" s="31">
        <f t="shared" si="895"/>
        <v>65000</v>
      </c>
      <c r="AE1861" s="31">
        <f t="shared" si="896"/>
        <v>7403.454743422998</v>
      </c>
      <c r="AF1861" s="47">
        <f t="shared" si="897"/>
        <v>0</v>
      </c>
      <c r="AG1861" s="31">
        <f t="shared" si="898"/>
        <v>0</v>
      </c>
      <c r="AH1861" s="48">
        <f t="shared" si="899"/>
        <v>1</v>
      </c>
      <c r="AI1861" s="33">
        <f t="shared" si="900"/>
        <v>20000</v>
      </c>
      <c r="AJ1861" s="33">
        <f t="shared" si="901"/>
        <v>65000</v>
      </c>
      <c r="AK1861" s="33">
        <f t="shared" si="902"/>
        <v>0</v>
      </c>
      <c r="AL1861" s="33">
        <f t="shared" si="903"/>
        <v>7544.1203835480346</v>
      </c>
      <c r="AM1861" s="34">
        <f t="shared" si="904"/>
        <v>7544.1203835480346</v>
      </c>
    </row>
    <row r="1862" spans="1:39" ht="15" customHeight="1" x14ac:dyDescent="0.3">
      <c r="A1862" s="166" t="s">
        <v>4296</v>
      </c>
      <c r="B1862" s="99">
        <v>11089</v>
      </c>
      <c r="C1862" s="99">
        <v>30070</v>
      </c>
      <c r="D1862" s="165">
        <v>44986</v>
      </c>
      <c r="E1862" s="165">
        <v>45050</v>
      </c>
      <c r="F1862" s="166">
        <v>2</v>
      </c>
      <c r="G1862" s="178">
        <v>0.87</v>
      </c>
      <c r="H1862" s="181">
        <v>0.5</v>
      </c>
      <c r="I1862" s="180">
        <v>5.5500000000000001E-2</v>
      </c>
      <c r="J1862" s="21">
        <f t="shared" si="875"/>
        <v>1.1299999999999999</v>
      </c>
      <c r="K1862" s="21" t="str">
        <f t="shared" si="876"/>
        <v>Y</v>
      </c>
      <c r="L1862" s="37" t="str">
        <f t="shared" si="877"/>
        <v>NA</v>
      </c>
      <c r="M1862" s="8" t="str">
        <f t="shared" si="878"/>
        <v>Y</v>
      </c>
      <c r="N1862" s="42">
        <f t="shared" si="879"/>
        <v>3</v>
      </c>
      <c r="O1862" s="43">
        <f t="shared" si="880"/>
        <v>200000</v>
      </c>
      <c r="P1862" s="43" t="str">
        <f t="shared" si="881"/>
        <v>NA</v>
      </c>
      <c r="Q1862" s="24">
        <f t="shared" si="882"/>
        <v>11704.4395</v>
      </c>
      <c r="R1862" s="43">
        <f t="shared" si="883"/>
        <v>0</v>
      </c>
      <c r="S1862" s="24">
        <f t="shared" si="884"/>
        <v>1000000</v>
      </c>
      <c r="T1862" s="25" t="str">
        <f t="shared" si="885"/>
        <v>Y</v>
      </c>
      <c r="U1862" s="44">
        <f t="shared" si="886"/>
        <v>2</v>
      </c>
      <c r="V1862" s="45">
        <f t="shared" si="887"/>
        <v>200000</v>
      </c>
      <c r="W1862" s="45">
        <f t="shared" si="888"/>
        <v>1000000</v>
      </c>
      <c r="X1862" s="28">
        <f t="shared" si="889"/>
        <v>12354.035892250002</v>
      </c>
      <c r="Y1862" s="28">
        <f t="shared" si="890"/>
        <v>0</v>
      </c>
      <c r="Z1862" s="45" t="str">
        <f t="shared" si="891"/>
        <v>NA</v>
      </c>
      <c r="AA1862" s="29" t="str">
        <f t="shared" si="892"/>
        <v>N</v>
      </c>
      <c r="AB1862" s="46">
        <f t="shared" si="893"/>
        <v>1</v>
      </c>
      <c r="AC1862" s="31">
        <f t="shared" si="894"/>
        <v>20000</v>
      </c>
      <c r="AD1862" s="31">
        <f t="shared" si="895"/>
        <v>65000</v>
      </c>
      <c r="AE1862" s="31">
        <f t="shared" si="896"/>
        <v>13039.684884269878</v>
      </c>
      <c r="AF1862" s="47">
        <f t="shared" si="897"/>
        <v>0</v>
      </c>
      <c r="AG1862" s="31">
        <f t="shared" si="898"/>
        <v>0</v>
      </c>
      <c r="AH1862" s="48">
        <f t="shared" si="899"/>
        <v>0</v>
      </c>
      <c r="AI1862" s="33">
        <f t="shared" si="900"/>
        <v>0</v>
      </c>
      <c r="AJ1862" s="33">
        <f t="shared" si="901"/>
        <v>0</v>
      </c>
      <c r="AK1862" s="33">
        <f t="shared" si="902"/>
        <v>0</v>
      </c>
      <c r="AL1862" s="33">
        <f t="shared" si="903"/>
        <v>0</v>
      </c>
      <c r="AM1862" s="34">
        <f t="shared" si="904"/>
        <v>0</v>
      </c>
    </row>
    <row r="1863" spans="1:39" ht="15" customHeight="1" x14ac:dyDescent="0.3">
      <c r="A1863" s="166" t="s">
        <v>4297</v>
      </c>
      <c r="B1863" s="99">
        <v>7686</v>
      </c>
      <c r="C1863" s="99">
        <v>72634</v>
      </c>
      <c r="D1863" s="165">
        <v>44858</v>
      </c>
      <c r="E1863" s="165">
        <v>45186</v>
      </c>
      <c r="F1863" s="166">
        <v>4</v>
      </c>
      <c r="G1863" s="178">
        <v>3.75</v>
      </c>
      <c r="H1863" s="181">
        <v>0.5</v>
      </c>
      <c r="I1863" s="180">
        <v>6.1899999999999997E-2</v>
      </c>
      <c r="J1863" s="21">
        <f t="shared" si="875"/>
        <v>0.25</v>
      </c>
      <c r="K1863" s="21" t="str">
        <f t="shared" si="876"/>
        <v>Y</v>
      </c>
      <c r="L1863" s="37" t="str">
        <f t="shared" si="877"/>
        <v>NA</v>
      </c>
      <c r="M1863" s="8" t="str">
        <f t="shared" si="878"/>
        <v>Y</v>
      </c>
      <c r="N1863" s="42">
        <f t="shared" si="879"/>
        <v>1</v>
      </c>
      <c r="O1863" s="43">
        <f t="shared" si="880"/>
        <v>200000</v>
      </c>
      <c r="P1863" s="43" t="str">
        <f t="shared" si="881"/>
        <v>NA</v>
      </c>
      <c r="Q1863" s="24">
        <f t="shared" si="882"/>
        <v>8161.7634000000007</v>
      </c>
      <c r="R1863" s="43">
        <f t="shared" si="883"/>
        <v>0</v>
      </c>
      <c r="S1863" s="24">
        <f t="shared" si="884"/>
        <v>1000000</v>
      </c>
      <c r="T1863" s="25" t="str">
        <f t="shared" si="885"/>
        <v>N</v>
      </c>
      <c r="U1863" s="44">
        <f t="shared" si="886"/>
        <v>0</v>
      </c>
      <c r="V1863" s="45">
        <f t="shared" si="887"/>
        <v>0</v>
      </c>
      <c r="W1863" s="45">
        <f t="shared" si="888"/>
        <v>0</v>
      </c>
      <c r="X1863" s="28">
        <f t="shared" si="889"/>
        <v>0</v>
      </c>
      <c r="Y1863" s="28">
        <f t="shared" si="890"/>
        <v>0</v>
      </c>
      <c r="Z1863" s="45">
        <f t="shared" si="891"/>
        <v>0</v>
      </c>
      <c r="AA1863" s="29" t="str">
        <f t="shared" si="892"/>
        <v>N</v>
      </c>
      <c r="AB1863" s="46">
        <f t="shared" si="893"/>
        <v>0</v>
      </c>
      <c r="AC1863" s="31">
        <f t="shared" si="894"/>
        <v>0</v>
      </c>
      <c r="AD1863" s="31">
        <f t="shared" si="895"/>
        <v>0</v>
      </c>
      <c r="AE1863" s="31">
        <f t="shared" si="896"/>
        <v>0</v>
      </c>
      <c r="AF1863" s="47">
        <f t="shared" si="897"/>
        <v>0</v>
      </c>
      <c r="AG1863" s="31">
        <f t="shared" si="898"/>
        <v>0</v>
      </c>
      <c r="AH1863" s="48">
        <f t="shared" si="899"/>
        <v>0</v>
      </c>
      <c r="AI1863" s="33">
        <f t="shared" si="900"/>
        <v>0</v>
      </c>
      <c r="AJ1863" s="33">
        <f t="shared" si="901"/>
        <v>0</v>
      </c>
      <c r="AK1863" s="33">
        <f t="shared" si="902"/>
        <v>0</v>
      </c>
      <c r="AL1863" s="33">
        <f t="shared" si="903"/>
        <v>0</v>
      </c>
      <c r="AM1863" s="34">
        <f t="shared" si="904"/>
        <v>0</v>
      </c>
    </row>
    <row r="1864" spans="1:39" ht="15" customHeight="1" x14ac:dyDescent="0.3">
      <c r="A1864" s="166" t="s">
        <v>4298</v>
      </c>
      <c r="B1864" s="99">
        <v>13703</v>
      </c>
      <c r="C1864" s="99">
        <v>75579</v>
      </c>
      <c r="D1864" s="165">
        <v>45936</v>
      </c>
      <c r="E1864" s="165">
        <v>46296</v>
      </c>
      <c r="F1864" s="166">
        <v>4</v>
      </c>
      <c r="G1864" s="178">
        <v>1.88</v>
      </c>
      <c r="H1864" s="181">
        <v>0.25</v>
      </c>
      <c r="I1864" s="180">
        <v>1.5699999999999999E-2</v>
      </c>
      <c r="J1864" s="21">
        <f t="shared" si="875"/>
        <v>2.12</v>
      </c>
      <c r="K1864" s="21" t="str">
        <f t="shared" si="876"/>
        <v>Y</v>
      </c>
      <c r="L1864" s="37" t="str">
        <f t="shared" si="877"/>
        <v>NA</v>
      </c>
      <c r="M1864" s="8" t="str">
        <f t="shared" si="878"/>
        <v>Y</v>
      </c>
      <c r="N1864" s="42">
        <f t="shared" si="879"/>
        <v>9</v>
      </c>
      <c r="O1864" s="43">
        <f t="shared" si="880"/>
        <v>200000</v>
      </c>
      <c r="P1864" s="43" t="str">
        <f t="shared" si="881"/>
        <v>NA</v>
      </c>
      <c r="Q1864" s="24">
        <f t="shared" si="882"/>
        <v>13918.1371</v>
      </c>
      <c r="R1864" s="43">
        <f t="shared" si="883"/>
        <v>0</v>
      </c>
      <c r="S1864" s="24">
        <f t="shared" si="884"/>
        <v>1000000</v>
      </c>
      <c r="T1864" s="25" t="str">
        <f t="shared" si="885"/>
        <v>Y</v>
      </c>
      <c r="U1864" s="44">
        <f t="shared" si="886"/>
        <v>8</v>
      </c>
      <c r="V1864" s="45">
        <f t="shared" si="887"/>
        <v>200000</v>
      </c>
      <c r="W1864" s="45">
        <f t="shared" si="888"/>
        <v>1000000</v>
      </c>
      <c r="X1864" s="28">
        <f t="shared" si="889"/>
        <v>14136.65185247</v>
      </c>
      <c r="Y1864" s="28">
        <f t="shared" si="890"/>
        <v>0</v>
      </c>
      <c r="Z1864" s="45" t="str">
        <f t="shared" si="891"/>
        <v>NA</v>
      </c>
      <c r="AA1864" s="29" t="str">
        <f t="shared" si="892"/>
        <v>Y</v>
      </c>
      <c r="AB1864" s="46">
        <f t="shared" si="893"/>
        <v>7</v>
      </c>
      <c r="AC1864" s="31">
        <f t="shared" si="894"/>
        <v>200000</v>
      </c>
      <c r="AD1864" s="31">
        <f t="shared" si="895"/>
        <v>1000000</v>
      </c>
      <c r="AE1864" s="31">
        <f t="shared" si="896"/>
        <v>14358.597286553781</v>
      </c>
      <c r="AF1864" s="47">
        <f t="shared" si="897"/>
        <v>0</v>
      </c>
      <c r="AG1864" s="31" t="str">
        <f t="shared" si="898"/>
        <v>NA</v>
      </c>
      <c r="AH1864" s="48">
        <f t="shared" si="899"/>
        <v>6</v>
      </c>
      <c r="AI1864" s="33">
        <f t="shared" si="900"/>
        <v>20000</v>
      </c>
      <c r="AJ1864" s="33">
        <f t="shared" si="901"/>
        <v>65000</v>
      </c>
      <c r="AK1864" s="33">
        <f t="shared" si="902"/>
        <v>14584.027263952676</v>
      </c>
      <c r="AL1864" s="33">
        <f t="shared" si="903"/>
        <v>0</v>
      </c>
      <c r="AM1864" s="34">
        <f t="shared" si="904"/>
        <v>0</v>
      </c>
    </row>
    <row r="1865" spans="1:39" ht="15" customHeight="1" x14ac:dyDescent="0.3">
      <c r="A1865" s="166" t="s">
        <v>4299</v>
      </c>
      <c r="B1865" s="99">
        <v>8276</v>
      </c>
      <c r="C1865" s="99">
        <v>27878</v>
      </c>
      <c r="D1865" s="165">
        <v>45103</v>
      </c>
      <c r="E1865" s="165">
        <v>45242</v>
      </c>
      <c r="F1865" s="166">
        <v>4</v>
      </c>
      <c r="G1865" s="178">
        <v>0.62</v>
      </c>
      <c r="H1865" s="181">
        <v>0.75</v>
      </c>
      <c r="I1865" s="180">
        <v>7.6700000000000004E-2</v>
      </c>
      <c r="J1865" s="21">
        <f t="shared" si="875"/>
        <v>3.38</v>
      </c>
      <c r="K1865" s="21" t="str">
        <f t="shared" si="876"/>
        <v>Y</v>
      </c>
      <c r="L1865" s="37" t="str">
        <f t="shared" si="877"/>
        <v>NA</v>
      </c>
      <c r="M1865" s="8" t="str">
        <f t="shared" si="878"/>
        <v>Y</v>
      </c>
      <c r="N1865" s="42">
        <f t="shared" si="879"/>
        <v>5</v>
      </c>
      <c r="O1865" s="43">
        <f t="shared" si="880"/>
        <v>200000</v>
      </c>
      <c r="P1865" s="43" t="str">
        <f t="shared" si="881"/>
        <v>NA</v>
      </c>
      <c r="Q1865" s="24">
        <f t="shared" si="882"/>
        <v>8910.7692000000006</v>
      </c>
      <c r="R1865" s="43">
        <f t="shared" si="883"/>
        <v>0</v>
      </c>
      <c r="S1865" s="24">
        <f t="shared" si="884"/>
        <v>1000000</v>
      </c>
      <c r="T1865" s="25" t="str">
        <f t="shared" si="885"/>
        <v>Y</v>
      </c>
      <c r="U1865" s="44">
        <f t="shared" si="886"/>
        <v>4</v>
      </c>
      <c r="V1865" s="45">
        <f t="shared" si="887"/>
        <v>200000</v>
      </c>
      <c r="W1865" s="45">
        <f t="shared" si="888"/>
        <v>1000000</v>
      </c>
      <c r="X1865" s="28">
        <f t="shared" si="889"/>
        <v>9594.2251976400003</v>
      </c>
      <c r="Y1865" s="28">
        <f t="shared" si="890"/>
        <v>0</v>
      </c>
      <c r="Z1865" s="45" t="str">
        <f t="shared" si="891"/>
        <v>NA</v>
      </c>
      <c r="AA1865" s="29" t="str">
        <f t="shared" si="892"/>
        <v>Y</v>
      </c>
      <c r="AB1865" s="46">
        <f t="shared" si="893"/>
        <v>3</v>
      </c>
      <c r="AC1865" s="31">
        <f t="shared" si="894"/>
        <v>200000</v>
      </c>
      <c r="AD1865" s="31">
        <f t="shared" si="895"/>
        <v>1000000</v>
      </c>
      <c r="AE1865" s="31">
        <f t="shared" si="896"/>
        <v>10330.102270298989</v>
      </c>
      <c r="AF1865" s="47">
        <f t="shared" si="897"/>
        <v>0</v>
      </c>
      <c r="AG1865" s="31" t="str">
        <f t="shared" si="898"/>
        <v>NA</v>
      </c>
      <c r="AH1865" s="48">
        <f t="shared" si="899"/>
        <v>2</v>
      </c>
      <c r="AI1865" s="33">
        <f t="shared" si="900"/>
        <v>20000</v>
      </c>
      <c r="AJ1865" s="33">
        <f t="shared" si="901"/>
        <v>65000</v>
      </c>
      <c r="AK1865" s="33">
        <f t="shared" si="902"/>
        <v>11122.421114430921</v>
      </c>
      <c r="AL1865" s="33">
        <f t="shared" si="903"/>
        <v>0</v>
      </c>
      <c r="AM1865" s="34">
        <f t="shared" si="904"/>
        <v>0</v>
      </c>
    </row>
    <row r="1866" spans="1:39" ht="15" customHeight="1" x14ac:dyDescent="0.3">
      <c r="A1866" s="166" t="s">
        <v>4300</v>
      </c>
      <c r="B1866" s="99">
        <v>14338</v>
      </c>
      <c r="C1866" s="99">
        <v>45014</v>
      </c>
      <c r="D1866" s="165">
        <v>45307</v>
      </c>
      <c r="E1866" s="165">
        <v>45615</v>
      </c>
      <c r="F1866" s="166">
        <v>4</v>
      </c>
      <c r="G1866" s="178">
        <v>2.4900000000000002</v>
      </c>
      <c r="H1866" s="181">
        <v>0.25</v>
      </c>
      <c r="I1866" s="180">
        <v>6.1800000000000001E-2</v>
      </c>
      <c r="J1866" s="21">
        <f t="shared" si="875"/>
        <v>1.5099999999999998</v>
      </c>
      <c r="K1866" s="21" t="str">
        <f t="shared" si="876"/>
        <v>Y</v>
      </c>
      <c r="L1866" s="37" t="str">
        <f t="shared" si="877"/>
        <v>NA</v>
      </c>
      <c r="M1866" s="8" t="str">
        <f t="shared" si="878"/>
        <v>Y</v>
      </c>
      <c r="N1866" s="42">
        <f t="shared" si="879"/>
        <v>7</v>
      </c>
      <c r="O1866" s="43">
        <f t="shared" si="880"/>
        <v>200000</v>
      </c>
      <c r="P1866" s="43" t="str">
        <f t="shared" si="881"/>
        <v>NA</v>
      </c>
      <c r="Q1866" s="24">
        <f t="shared" si="882"/>
        <v>15224.088400000001</v>
      </c>
      <c r="R1866" s="43">
        <f t="shared" si="883"/>
        <v>0</v>
      </c>
      <c r="S1866" s="24">
        <f t="shared" si="884"/>
        <v>1000000</v>
      </c>
      <c r="T1866" s="25" t="str">
        <f t="shared" si="885"/>
        <v>Y</v>
      </c>
      <c r="U1866" s="44">
        <f t="shared" si="886"/>
        <v>6</v>
      </c>
      <c r="V1866" s="45">
        <f t="shared" si="887"/>
        <v>200000</v>
      </c>
      <c r="W1866" s="45">
        <f t="shared" si="888"/>
        <v>1000000</v>
      </c>
      <c r="X1866" s="28">
        <f t="shared" si="889"/>
        <v>16164.937063120002</v>
      </c>
      <c r="Y1866" s="28">
        <f t="shared" si="890"/>
        <v>0</v>
      </c>
      <c r="Z1866" s="45" t="str">
        <f t="shared" si="891"/>
        <v>NA</v>
      </c>
      <c r="AA1866" s="29" t="str">
        <f t="shared" si="892"/>
        <v>N</v>
      </c>
      <c r="AB1866" s="46">
        <f t="shared" si="893"/>
        <v>5</v>
      </c>
      <c r="AC1866" s="31">
        <f t="shared" si="894"/>
        <v>20000</v>
      </c>
      <c r="AD1866" s="31">
        <f t="shared" si="895"/>
        <v>65000</v>
      </c>
      <c r="AE1866" s="31">
        <f t="shared" si="896"/>
        <v>17163.930173620818</v>
      </c>
      <c r="AF1866" s="47">
        <f t="shared" si="897"/>
        <v>0</v>
      </c>
      <c r="AG1866" s="31">
        <f t="shared" si="898"/>
        <v>0</v>
      </c>
      <c r="AH1866" s="48">
        <f t="shared" si="899"/>
        <v>4</v>
      </c>
      <c r="AI1866" s="33">
        <f t="shared" si="900"/>
        <v>20000</v>
      </c>
      <c r="AJ1866" s="33">
        <f t="shared" si="901"/>
        <v>65000</v>
      </c>
      <c r="AK1866" s="33">
        <f t="shared" si="902"/>
        <v>0</v>
      </c>
      <c r="AL1866" s="33">
        <f t="shared" si="903"/>
        <v>18224.661058350586</v>
      </c>
      <c r="AM1866" s="34">
        <f t="shared" si="904"/>
        <v>18224.661058350586</v>
      </c>
    </row>
    <row r="1867" spans="1:39" ht="15" customHeight="1" x14ac:dyDescent="0.3">
      <c r="A1867" s="166" t="s">
        <v>4301</v>
      </c>
      <c r="B1867" s="99">
        <v>8394</v>
      </c>
      <c r="C1867" s="99">
        <v>35995</v>
      </c>
      <c r="D1867" s="165">
        <v>45663</v>
      </c>
      <c r="E1867" s="165">
        <v>45752</v>
      </c>
      <c r="F1867" s="166">
        <v>2</v>
      </c>
      <c r="G1867" s="178">
        <v>1.51</v>
      </c>
      <c r="H1867" s="181">
        <v>0.5</v>
      </c>
      <c r="I1867" s="180">
        <v>3.4099999999999998E-2</v>
      </c>
      <c r="J1867" s="21">
        <f t="shared" si="875"/>
        <v>0.49</v>
      </c>
      <c r="K1867" s="21" t="str">
        <f t="shared" si="876"/>
        <v>Y</v>
      </c>
      <c r="L1867" s="37" t="str">
        <f t="shared" si="877"/>
        <v>NA</v>
      </c>
      <c r="M1867" s="8" t="str">
        <f t="shared" si="878"/>
        <v>Y</v>
      </c>
      <c r="N1867" s="42">
        <f t="shared" si="879"/>
        <v>1</v>
      </c>
      <c r="O1867" s="43">
        <f t="shared" si="880"/>
        <v>200000</v>
      </c>
      <c r="P1867" s="43" t="str">
        <f t="shared" si="881"/>
        <v>NA</v>
      </c>
      <c r="Q1867" s="24">
        <f t="shared" si="882"/>
        <v>8680.2353999999996</v>
      </c>
      <c r="R1867" s="43">
        <f t="shared" si="883"/>
        <v>0</v>
      </c>
      <c r="S1867" s="24">
        <f t="shared" si="884"/>
        <v>1000000</v>
      </c>
      <c r="T1867" s="25" t="str">
        <f t="shared" si="885"/>
        <v>N</v>
      </c>
      <c r="U1867" s="44">
        <f t="shared" si="886"/>
        <v>0</v>
      </c>
      <c r="V1867" s="45">
        <f t="shared" si="887"/>
        <v>0</v>
      </c>
      <c r="W1867" s="45">
        <f t="shared" si="888"/>
        <v>0</v>
      </c>
      <c r="X1867" s="28">
        <f t="shared" si="889"/>
        <v>0</v>
      </c>
      <c r="Y1867" s="28">
        <f t="shared" si="890"/>
        <v>0</v>
      </c>
      <c r="Z1867" s="45">
        <f t="shared" si="891"/>
        <v>0</v>
      </c>
      <c r="AA1867" s="29" t="str">
        <f t="shared" si="892"/>
        <v>N</v>
      </c>
      <c r="AB1867" s="46">
        <f t="shared" si="893"/>
        <v>0</v>
      </c>
      <c r="AC1867" s="31">
        <f t="shared" si="894"/>
        <v>0</v>
      </c>
      <c r="AD1867" s="31">
        <f t="shared" si="895"/>
        <v>0</v>
      </c>
      <c r="AE1867" s="31">
        <f t="shared" si="896"/>
        <v>0</v>
      </c>
      <c r="AF1867" s="47">
        <f t="shared" si="897"/>
        <v>0</v>
      </c>
      <c r="AG1867" s="31">
        <f t="shared" si="898"/>
        <v>0</v>
      </c>
      <c r="AH1867" s="48">
        <f t="shared" si="899"/>
        <v>0</v>
      </c>
      <c r="AI1867" s="33">
        <f t="shared" si="900"/>
        <v>0</v>
      </c>
      <c r="AJ1867" s="33">
        <f t="shared" si="901"/>
        <v>0</v>
      </c>
      <c r="AK1867" s="33">
        <f t="shared" si="902"/>
        <v>0</v>
      </c>
      <c r="AL1867" s="33">
        <f t="shared" si="903"/>
        <v>0</v>
      </c>
      <c r="AM1867" s="34">
        <f t="shared" si="904"/>
        <v>0</v>
      </c>
    </row>
    <row r="1868" spans="1:39" ht="15" customHeight="1" x14ac:dyDescent="0.3">
      <c r="A1868" s="166" t="s">
        <v>4302</v>
      </c>
      <c r="B1868" s="99">
        <v>16235</v>
      </c>
      <c r="C1868" s="99">
        <v>52920</v>
      </c>
      <c r="D1868" s="165">
        <v>44797</v>
      </c>
      <c r="E1868" s="165">
        <v>45151</v>
      </c>
      <c r="F1868" s="166">
        <v>4</v>
      </c>
      <c r="G1868" s="178">
        <v>2.0699999999999998</v>
      </c>
      <c r="H1868" s="181">
        <v>0.75</v>
      </c>
      <c r="I1868" s="180">
        <v>7.8399999999999997E-2</v>
      </c>
      <c r="J1868" s="21">
        <f t="shared" si="875"/>
        <v>1.9300000000000002</v>
      </c>
      <c r="K1868" s="21" t="str">
        <f t="shared" si="876"/>
        <v>Y</v>
      </c>
      <c r="L1868" s="37" t="str">
        <f t="shared" si="877"/>
        <v>NA</v>
      </c>
      <c r="M1868" s="8" t="str">
        <f t="shared" si="878"/>
        <v>Y</v>
      </c>
      <c r="N1868" s="42">
        <f t="shared" si="879"/>
        <v>3</v>
      </c>
      <c r="O1868" s="43">
        <f t="shared" si="880"/>
        <v>200000</v>
      </c>
      <c r="P1868" s="43" t="str">
        <f t="shared" si="881"/>
        <v>NA</v>
      </c>
      <c r="Q1868" s="24">
        <f t="shared" si="882"/>
        <v>17507.824000000001</v>
      </c>
      <c r="R1868" s="43">
        <f t="shared" si="883"/>
        <v>0</v>
      </c>
      <c r="S1868" s="24">
        <f t="shared" si="884"/>
        <v>1000000</v>
      </c>
      <c r="T1868" s="25" t="str">
        <f t="shared" si="885"/>
        <v>Y</v>
      </c>
      <c r="U1868" s="44">
        <f t="shared" si="886"/>
        <v>2</v>
      </c>
      <c r="V1868" s="45">
        <f t="shared" si="887"/>
        <v>200000</v>
      </c>
      <c r="W1868" s="45">
        <f t="shared" si="888"/>
        <v>1000000</v>
      </c>
      <c r="X1868" s="28">
        <f t="shared" si="889"/>
        <v>18880.4374016</v>
      </c>
      <c r="Y1868" s="28">
        <f t="shared" si="890"/>
        <v>0</v>
      </c>
      <c r="Z1868" s="45" t="str">
        <f t="shared" si="891"/>
        <v>NA</v>
      </c>
      <c r="AA1868" s="29" t="str">
        <f t="shared" si="892"/>
        <v>N</v>
      </c>
      <c r="AB1868" s="46">
        <f t="shared" si="893"/>
        <v>1</v>
      </c>
      <c r="AC1868" s="31">
        <f t="shared" si="894"/>
        <v>20000</v>
      </c>
      <c r="AD1868" s="31">
        <f t="shared" si="895"/>
        <v>65000</v>
      </c>
      <c r="AE1868" s="31">
        <f t="shared" si="896"/>
        <v>20000</v>
      </c>
      <c r="AF1868" s="47">
        <f t="shared" si="897"/>
        <v>360.66369388543899</v>
      </c>
      <c r="AG1868" s="31">
        <f t="shared" si="898"/>
        <v>0</v>
      </c>
      <c r="AH1868" s="48">
        <f t="shared" si="899"/>
        <v>0</v>
      </c>
      <c r="AI1868" s="33">
        <f t="shared" si="900"/>
        <v>0</v>
      </c>
      <c r="AJ1868" s="33">
        <f t="shared" si="901"/>
        <v>0</v>
      </c>
      <c r="AK1868" s="33">
        <f t="shared" si="902"/>
        <v>0</v>
      </c>
      <c r="AL1868" s="33">
        <f t="shared" si="903"/>
        <v>0</v>
      </c>
      <c r="AM1868" s="34">
        <f t="shared" si="904"/>
        <v>360.66369388543899</v>
      </c>
    </row>
    <row r="1869" spans="1:39" ht="15" customHeight="1" x14ac:dyDescent="0.3">
      <c r="A1869" s="166" t="s">
        <v>4303</v>
      </c>
      <c r="B1869" s="99">
        <v>18879</v>
      </c>
      <c r="C1869" s="99">
        <v>65144</v>
      </c>
      <c r="D1869" s="165">
        <v>46114</v>
      </c>
      <c r="E1869" s="165">
        <v>46145</v>
      </c>
      <c r="F1869" s="166">
        <v>4</v>
      </c>
      <c r="G1869" s="178">
        <v>3.11</v>
      </c>
      <c r="H1869" s="181">
        <v>0.75</v>
      </c>
      <c r="I1869" s="180">
        <v>2.63E-2</v>
      </c>
      <c r="J1869" s="21">
        <f t="shared" si="875"/>
        <v>0.89000000000000012</v>
      </c>
      <c r="K1869" s="21" t="str">
        <f t="shared" si="876"/>
        <v>Y</v>
      </c>
      <c r="L1869" s="37" t="str">
        <f t="shared" si="877"/>
        <v>NA</v>
      </c>
      <c r="M1869" s="8" t="str">
        <f t="shared" si="878"/>
        <v>Y</v>
      </c>
      <c r="N1869" s="42">
        <f t="shared" si="879"/>
        <v>2</v>
      </c>
      <c r="O1869" s="43">
        <f t="shared" si="880"/>
        <v>200000</v>
      </c>
      <c r="P1869" s="43" t="str">
        <f t="shared" si="881"/>
        <v>NA</v>
      </c>
      <c r="Q1869" s="24">
        <f t="shared" si="882"/>
        <v>19375.5177</v>
      </c>
      <c r="R1869" s="43">
        <f t="shared" si="883"/>
        <v>0</v>
      </c>
      <c r="S1869" s="24">
        <f t="shared" si="884"/>
        <v>1000000</v>
      </c>
      <c r="T1869" s="25" t="str">
        <f t="shared" si="885"/>
        <v>N</v>
      </c>
      <c r="U1869" s="44">
        <f t="shared" si="886"/>
        <v>1</v>
      </c>
      <c r="V1869" s="45">
        <f t="shared" si="887"/>
        <v>20000</v>
      </c>
      <c r="W1869" s="45">
        <f t="shared" si="888"/>
        <v>65000</v>
      </c>
      <c r="X1869" s="28">
        <f t="shared" si="889"/>
        <v>0</v>
      </c>
      <c r="Y1869" s="28">
        <f t="shared" si="890"/>
        <v>19885.093815510001</v>
      </c>
      <c r="Z1869" s="45">
        <f t="shared" si="891"/>
        <v>0</v>
      </c>
      <c r="AA1869" s="29" t="str">
        <f t="shared" si="892"/>
        <v>N</v>
      </c>
      <c r="AB1869" s="46">
        <f t="shared" si="893"/>
        <v>0</v>
      </c>
      <c r="AC1869" s="31">
        <f t="shared" si="894"/>
        <v>0</v>
      </c>
      <c r="AD1869" s="31">
        <f t="shared" si="895"/>
        <v>0</v>
      </c>
      <c r="AE1869" s="31">
        <f t="shared" si="896"/>
        <v>0</v>
      </c>
      <c r="AF1869" s="47">
        <f t="shared" si="897"/>
        <v>0</v>
      </c>
      <c r="AG1869" s="31">
        <f t="shared" si="898"/>
        <v>0</v>
      </c>
      <c r="AH1869" s="48">
        <f t="shared" si="899"/>
        <v>0</v>
      </c>
      <c r="AI1869" s="33">
        <f t="shared" si="900"/>
        <v>0</v>
      </c>
      <c r="AJ1869" s="33">
        <f t="shared" si="901"/>
        <v>0</v>
      </c>
      <c r="AK1869" s="33">
        <f t="shared" si="902"/>
        <v>0</v>
      </c>
      <c r="AL1869" s="33">
        <f t="shared" si="903"/>
        <v>0</v>
      </c>
      <c r="AM1869" s="34">
        <f t="shared" si="904"/>
        <v>19885.093815510001</v>
      </c>
    </row>
    <row r="1870" spans="1:39" ht="15" customHeight="1" x14ac:dyDescent="0.3">
      <c r="A1870" s="166" t="s">
        <v>4304</v>
      </c>
      <c r="B1870" s="99">
        <v>19014</v>
      </c>
      <c r="C1870" s="99">
        <v>102533</v>
      </c>
      <c r="D1870" s="165">
        <v>46185</v>
      </c>
      <c r="E1870" s="165">
        <v>46272</v>
      </c>
      <c r="F1870" s="166">
        <v>2</v>
      </c>
      <c r="G1870" s="178">
        <v>1.9</v>
      </c>
      <c r="H1870" s="181">
        <v>0.5</v>
      </c>
      <c r="I1870" s="180">
        <v>5.3199999999999997E-2</v>
      </c>
      <c r="J1870" s="21">
        <f t="shared" si="875"/>
        <v>0.10000000000000009</v>
      </c>
      <c r="K1870" s="21" t="str">
        <f t="shared" si="876"/>
        <v>Y</v>
      </c>
      <c r="L1870" s="37" t="str">
        <f t="shared" si="877"/>
        <v>NA</v>
      </c>
      <c r="M1870" s="8" t="str">
        <f t="shared" si="878"/>
        <v>Y</v>
      </c>
      <c r="N1870" s="42">
        <f t="shared" si="879"/>
        <v>1</v>
      </c>
      <c r="O1870" s="43">
        <f t="shared" si="880"/>
        <v>200000</v>
      </c>
      <c r="P1870" s="43" t="str">
        <f t="shared" si="881"/>
        <v>NA</v>
      </c>
      <c r="Q1870" s="24">
        <f t="shared" si="882"/>
        <v>20025.5448</v>
      </c>
      <c r="R1870" s="43">
        <f t="shared" si="883"/>
        <v>0</v>
      </c>
      <c r="S1870" s="24">
        <f t="shared" si="884"/>
        <v>1000000</v>
      </c>
      <c r="T1870" s="25" t="str">
        <f t="shared" si="885"/>
        <v>N</v>
      </c>
      <c r="U1870" s="44">
        <f t="shared" si="886"/>
        <v>0</v>
      </c>
      <c r="V1870" s="45">
        <f t="shared" si="887"/>
        <v>0</v>
      </c>
      <c r="W1870" s="45">
        <f t="shared" si="888"/>
        <v>0</v>
      </c>
      <c r="X1870" s="28">
        <f t="shared" si="889"/>
        <v>0</v>
      </c>
      <c r="Y1870" s="28">
        <f t="shared" si="890"/>
        <v>0</v>
      </c>
      <c r="Z1870" s="45">
        <f t="shared" si="891"/>
        <v>0</v>
      </c>
      <c r="AA1870" s="29" t="str">
        <f t="shared" si="892"/>
        <v>N</v>
      </c>
      <c r="AB1870" s="46">
        <f t="shared" si="893"/>
        <v>0</v>
      </c>
      <c r="AC1870" s="31">
        <f t="shared" si="894"/>
        <v>0</v>
      </c>
      <c r="AD1870" s="31">
        <f t="shared" si="895"/>
        <v>0</v>
      </c>
      <c r="AE1870" s="31">
        <f t="shared" si="896"/>
        <v>0</v>
      </c>
      <c r="AF1870" s="47">
        <f t="shared" si="897"/>
        <v>0</v>
      </c>
      <c r="AG1870" s="31">
        <f t="shared" si="898"/>
        <v>0</v>
      </c>
      <c r="AH1870" s="48">
        <f t="shared" si="899"/>
        <v>0</v>
      </c>
      <c r="AI1870" s="33">
        <f t="shared" si="900"/>
        <v>0</v>
      </c>
      <c r="AJ1870" s="33">
        <f t="shared" si="901"/>
        <v>0</v>
      </c>
      <c r="AK1870" s="33">
        <f t="shared" si="902"/>
        <v>0</v>
      </c>
      <c r="AL1870" s="33">
        <f t="shared" si="903"/>
        <v>0</v>
      </c>
      <c r="AM1870" s="34">
        <f t="shared" si="904"/>
        <v>0</v>
      </c>
    </row>
    <row r="1871" spans="1:39" ht="15" customHeight="1" x14ac:dyDescent="0.3">
      <c r="A1871" s="166" t="s">
        <v>4305</v>
      </c>
      <c r="B1871" s="99">
        <v>23105</v>
      </c>
      <c r="C1871" s="99">
        <v>52515</v>
      </c>
      <c r="D1871" s="165">
        <v>45324</v>
      </c>
      <c r="E1871" s="165">
        <v>45419</v>
      </c>
      <c r="F1871" s="166">
        <v>2</v>
      </c>
      <c r="G1871" s="178">
        <v>0.69</v>
      </c>
      <c r="H1871" s="181">
        <v>0.25</v>
      </c>
      <c r="I1871" s="180">
        <v>7.7899999999999997E-2</v>
      </c>
      <c r="J1871" s="21">
        <f t="shared" si="875"/>
        <v>1.31</v>
      </c>
      <c r="K1871" s="21" t="str">
        <f t="shared" si="876"/>
        <v>Y</v>
      </c>
      <c r="L1871" s="37" t="str">
        <f t="shared" si="877"/>
        <v>NA</v>
      </c>
      <c r="M1871" s="8" t="str">
        <f t="shared" si="878"/>
        <v>Y</v>
      </c>
      <c r="N1871" s="42">
        <f t="shared" si="879"/>
        <v>6</v>
      </c>
      <c r="O1871" s="43">
        <f t="shared" si="880"/>
        <v>200000</v>
      </c>
      <c r="P1871" s="43" t="str">
        <f t="shared" si="881"/>
        <v>NA</v>
      </c>
      <c r="Q1871" s="24">
        <f t="shared" si="882"/>
        <v>24904.879500000003</v>
      </c>
      <c r="R1871" s="43">
        <f t="shared" si="883"/>
        <v>0</v>
      </c>
      <c r="S1871" s="24">
        <f t="shared" si="884"/>
        <v>1000000</v>
      </c>
      <c r="T1871" s="25" t="str">
        <f t="shared" si="885"/>
        <v>Y</v>
      </c>
      <c r="U1871" s="44">
        <f t="shared" si="886"/>
        <v>5</v>
      </c>
      <c r="V1871" s="45">
        <f t="shared" si="887"/>
        <v>200000</v>
      </c>
      <c r="W1871" s="45">
        <f t="shared" si="888"/>
        <v>1000000</v>
      </c>
      <c r="X1871" s="28">
        <f t="shared" si="889"/>
        <v>26844.969613050005</v>
      </c>
      <c r="Y1871" s="28">
        <f t="shared" si="890"/>
        <v>0</v>
      </c>
      <c r="Z1871" s="45" t="str">
        <f t="shared" si="891"/>
        <v>NA</v>
      </c>
      <c r="AA1871" s="29" t="str">
        <f t="shared" si="892"/>
        <v>N</v>
      </c>
      <c r="AB1871" s="46">
        <f t="shared" si="893"/>
        <v>4</v>
      </c>
      <c r="AC1871" s="31">
        <f t="shared" si="894"/>
        <v>20000</v>
      </c>
      <c r="AD1871" s="31">
        <f t="shared" si="895"/>
        <v>65000</v>
      </c>
      <c r="AE1871" s="31">
        <f t="shared" si="896"/>
        <v>20000</v>
      </c>
      <c r="AF1871" s="47">
        <f t="shared" si="897"/>
        <v>8936.1927459066028</v>
      </c>
      <c r="AG1871" s="31">
        <f t="shared" si="898"/>
        <v>0</v>
      </c>
      <c r="AH1871" s="48">
        <f t="shared" si="899"/>
        <v>3</v>
      </c>
      <c r="AI1871" s="33">
        <f t="shared" si="900"/>
        <v>20000</v>
      </c>
      <c r="AJ1871" s="33">
        <f t="shared" si="901"/>
        <v>65000</v>
      </c>
      <c r="AK1871" s="33">
        <f t="shared" si="902"/>
        <v>0</v>
      </c>
      <c r="AL1871" s="33">
        <f t="shared" si="903"/>
        <v>31190.322160812728</v>
      </c>
      <c r="AM1871" s="34">
        <f t="shared" si="904"/>
        <v>40126.514906719327</v>
      </c>
    </row>
    <row r="1872" spans="1:39" ht="15" customHeight="1" x14ac:dyDescent="0.3">
      <c r="A1872" s="166" t="s">
        <v>4306</v>
      </c>
      <c r="B1872" s="99">
        <v>8368</v>
      </c>
      <c r="C1872" s="99">
        <v>64725</v>
      </c>
      <c r="D1872" s="165">
        <v>44607</v>
      </c>
      <c r="E1872" s="165">
        <v>44923</v>
      </c>
      <c r="F1872" s="166">
        <v>4</v>
      </c>
      <c r="G1872" s="178">
        <v>3.9</v>
      </c>
      <c r="H1872" s="181">
        <v>0.5</v>
      </c>
      <c r="I1872" s="180">
        <v>7.9799999999999996E-2</v>
      </c>
      <c r="J1872" s="21">
        <f t="shared" si="875"/>
        <v>0.10000000000000009</v>
      </c>
      <c r="K1872" s="21" t="str">
        <f t="shared" si="876"/>
        <v>Y</v>
      </c>
      <c r="L1872" s="37" t="str">
        <f t="shared" si="877"/>
        <v>NA</v>
      </c>
      <c r="M1872" s="8" t="str">
        <f t="shared" si="878"/>
        <v>Y</v>
      </c>
      <c r="N1872" s="42">
        <f t="shared" si="879"/>
        <v>1</v>
      </c>
      <c r="O1872" s="43">
        <f t="shared" si="880"/>
        <v>200000</v>
      </c>
      <c r="P1872" s="43" t="str">
        <f t="shared" si="881"/>
        <v>NA</v>
      </c>
      <c r="Q1872" s="24">
        <f t="shared" si="882"/>
        <v>9035.7664000000004</v>
      </c>
      <c r="R1872" s="43">
        <f t="shared" si="883"/>
        <v>0</v>
      </c>
      <c r="S1872" s="24">
        <f t="shared" si="884"/>
        <v>1000000</v>
      </c>
      <c r="T1872" s="25" t="str">
        <f t="shared" si="885"/>
        <v>N</v>
      </c>
      <c r="U1872" s="44">
        <f t="shared" si="886"/>
        <v>0</v>
      </c>
      <c r="V1872" s="45">
        <f t="shared" si="887"/>
        <v>0</v>
      </c>
      <c r="W1872" s="45">
        <f t="shared" si="888"/>
        <v>0</v>
      </c>
      <c r="X1872" s="28">
        <f t="shared" si="889"/>
        <v>0</v>
      </c>
      <c r="Y1872" s="28">
        <f t="shared" si="890"/>
        <v>0</v>
      </c>
      <c r="Z1872" s="45">
        <f t="shared" si="891"/>
        <v>0</v>
      </c>
      <c r="AA1872" s="29" t="str">
        <f t="shared" si="892"/>
        <v>N</v>
      </c>
      <c r="AB1872" s="46">
        <f t="shared" si="893"/>
        <v>0</v>
      </c>
      <c r="AC1872" s="31">
        <f t="shared" si="894"/>
        <v>0</v>
      </c>
      <c r="AD1872" s="31">
        <f t="shared" si="895"/>
        <v>0</v>
      </c>
      <c r="AE1872" s="31">
        <f t="shared" si="896"/>
        <v>0</v>
      </c>
      <c r="AF1872" s="47">
        <f t="shared" si="897"/>
        <v>0</v>
      </c>
      <c r="AG1872" s="31">
        <f t="shared" si="898"/>
        <v>0</v>
      </c>
      <c r="AH1872" s="48">
        <f t="shared" si="899"/>
        <v>0</v>
      </c>
      <c r="AI1872" s="33">
        <f t="shared" si="900"/>
        <v>0</v>
      </c>
      <c r="AJ1872" s="33">
        <f t="shared" si="901"/>
        <v>0</v>
      </c>
      <c r="AK1872" s="33">
        <f t="shared" si="902"/>
        <v>0</v>
      </c>
      <c r="AL1872" s="33">
        <f t="shared" si="903"/>
        <v>0</v>
      </c>
      <c r="AM1872" s="34">
        <f t="shared" si="904"/>
        <v>0</v>
      </c>
    </row>
    <row r="1873" spans="1:39" ht="15" customHeight="1" x14ac:dyDescent="0.3">
      <c r="A1873" s="166" t="s">
        <v>4307</v>
      </c>
      <c r="B1873" s="99">
        <v>10801</v>
      </c>
      <c r="C1873" s="99">
        <v>74841</v>
      </c>
      <c r="D1873" s="165">
        <v>46154</v>
      </c>
      <c r="E1873" s="165">
        <v>46275</v>
      </c>
      <c r="F1873" s="166">
        <v>4</v>
      </c>
      <c r="G1873" s="178">
        <v>3.15</v>
      </c>
      <c r="H1873" s="181">
        <v>1</v>
      </c>
      <c r="I1873" s="180">
        <v>7.1199999999999999E-2</v>
      </c>
      <c r="J1873" s="21">
        <f t="shared" si="875"/>
        <v>0.85000000000000009</v>
      </c>
      <c r="K1873" s="21" t="str">
        <f t="shared" si="876"/>
        <v>Y</v>
      </c>
      <c r="L1873" s="37" t="str">
        <f t="shared" si="877"/>
        <v>NA</v>
      </c>
      <c r="M1873" s="8" t="str">
        <f t="shared" si="878"/>
        <v>Y</v>
      </c>
      <c r="N1873" s="42">
        <f t="shared" si="879"/>
        <v>1</v>
      </c>
      <c r="O1873" s="43">
        <f t="shared" si="880"/>
        <v>200000</v>
      </c>
      <c r="P1873" s="43" t="str">
        <f t="shared" si="881"/>
        <v>NA</v>
      </c>
      <c r="Q1873" s="24">
        <f t="shared" si="882"/>
        <v>11570.031199999999</v>
      </c>
      <c r="R1873" s="43">
        <f t="shared" si="883"/>
        <v>0</v>
      </c>
      <c r="S1873" s="24">
        <f t="shared" si="884"/>
        <v>1000000</v>
      </c>
      <c r="T1873" s="25" t="str">
        <f t="shared" si="885"/>
        <v>N</v>
      </c>
      <c r="U1873" s="44">
        <f t="shared" si="886"/>
        <v>0</v>
      </c>
      <c r="V1873" s="45">
        <f t="shared" si="887"/>
        <v>0</v>
      </c>
      <c r="W1873" s="45">
        <f t="shared" si="888"/>
        <v>0</v>
      </c>
      <c r="X1873" s="28">
        <f t="shared" si="889"/>
        <v>0</v>
      </c>
      <c r="Y1873" s="28">
        <f t="shared" si="890"/>
        <v>0</v>
      </c>
      <c r="Z1873" s="45">
        <f t="shared" si="891"/>
        <v>0</v>
      </c>
      <c r="AA1873" s="29" t="str">
        <f t="shared" si="892"/>
        <v>N</v>
      </c>
      <c r="AB1873" s="46">
        <f t="shared" si="893"/>
        <v>0</v>
      </c>
      <c r="AC1873" s="31">
        <f t="shared" si="894"/>
        <v>0</v>
      </c>
      <c r="AD1873" s="31">
        <f t="shared" si="895"/>
        <v>0</v>
      </c>
      <c r="AE1873" s="31">
        <f t="shared" si="896"/>
        <v>0</v>
      </c>
      <c r="AF1873" s="47">
        <f t="shared" si="897"/>
        <v>0</v>
      </c>
      <c r="AG1873" s="31">
        <f t="shared" si="898"/>
        <v>0</v>
      </c>
      <c r="AH1873" s="48">
        <f t="shared" si="899"/>
        <v>0</v>
      </c>
      <c r="AI1873" s="33">
        <f t="shared" si="900"/>
        <v>0</v>
      </c>
      <c r="AJ1873" s="33">
        <f t="shared" si="901"/>
        <v>0</v>
      </c>
      <c r="AK1873" s="33">
        <f t="shared" si="902"/>
        <v>0</v>
      </c>
      <c r="AL1873" s="33">
        <f t="shared" si="903"/>
        <v>0</v>
      </c>
      <c r="AM1873" s="34">
        <f t="shared" si="904"/>
        <v>0</v>
      </c>
    </row>
    <row r="1874" spans="1:39" ht="15" customHeight="1" x14ac:dyDescent="0.3">
      <c r="A1874" s="166" t="s">
        <v>4308</v>
      </c>
      <c r="B1874" s="99">
        <v>10216</v>
      </c>
      <c r="C1874" s="99">
        <v>34384</v>
      </c>
      <c r="D1874" s="165">
        <v>45421</v>
      </c>
      <c r="E1874" s="165">
        <v>45470</v>
      </c>
      <c r="F1874" s="166">
        <v>4</v>
      </c>
      <c r="G1874" s="178">
        <v>0.97</v>
      </c>
      <c r="H1874" s="181">
        <v>1</v>
      </c>
      <c r="I1874" s="180">
        <v>3.95E-2</v>
      </c>
      <c r="J1874" s="21">
        <f t="shared" si="875"/>
        <v>3.0300000000000002</v>
      </c>
      <c r="K1874" s="21" t="str">
        <f t="shared" si="876"/>
        <v>Y</v>
      </c>
      <c r="L1874" s="37" t="str">
        <f t="shared" si="877"/>
        <v>NA</v>
      </c>
      <c r="M1874" s="8" t="str">
        <f t="shared" si="878"/>
        <v>Y</v>
      </c>
      <c r="N1874" s="42">
        <f t="shared" si="879"/>
        <v>4</v>
      </c>
      <c r="O1874" s="43">
        <f t="shared" si="880"/>
        <v>200000</v>
      </c>
      <c r="P1874" s="43" t="str">
        <f t="shared" si="881"/>
        <v>NA</v>
      </c>
      <c r="Q1874" s="24">
        <f t="shared" si="882"/>
        <v>10619.532000000001</v>
      </c>
      <c r="R1874" s="43">
        <f t="shared" si="883"/>
        <v>0</v>
      </c>
      <c r="S1874" s="24">
        <f t="shared" si="884"/>
        <v>1000000</v>
      </c>
      <c r="T1874" s="25" t="str">
        <f t="shared" si="885"/>
        <v>Y</v>
      </c>
      <c r="U1874" s="44">
        <f t="shared" si="886"/>
        <v>3</v>
      </c>
      <c r="V1874" s="45">
        <f t="shared" si="887"/>
        <v>200000</v>
      </c>
      <c r="W1874" s="45">
        <f t="shared" si="888"/>
        <v>1000000</v>
      </c>
      <c r="X1874" s="28">
        <f t="shared" si="889"/>
        <v>11039.003514000002</v>
      </c>
      <c r="Y1874" s="28">
        <f t="shared" si="890"/>
        <v>0</v>
      </c>
      <c r="Z1874" s="45" t="str">
        <f t="shared" si="891"/>
        <v>NA</v>
      </c>
      <c r="AA1874" s="29" t="str">
        <f t="shared" si="892"/>
        <v>Y</v>
      </c>
      <c r="AB1874" s="46">
        <f t="shared" si="893"/>
        <v>2</v>
      </c>
      <c r="AC1874" s="31">
        <f t="shared" si="894"/>
        <v>200000</v>
      </c>
      <c r="AD1874" s="31">
        <f t="shared" si="895"/>
        <v>1000000</v>
      </c>
      <c r="AE1874" s="31">
        <f t="shared" si="896"/>
        <v>11475.044152803002</v>
      </c>
      <c r="AF1874" s="47">
        <f t="shared" si="897"/>
        <v>0</v>
      </c>
      <c r="AG1874" s="31" t="str">
        <f t="shared" si="898"/>
        <v>NA</v>
      </c>
      <c r="AH1874" s="48">
        <f t="shared" si="899"/>
        <v>1</v>
      </c>
      <c r="AI1874" s="33">
        <f t="shared" si="900"/>
        <v>20000</v>
      </c>
      <c r="AJ1874" s="33">
        <f t="shared" si="901"/>
        <v>65000</v>
      </c>
      <c r="AK1874" s="33">
        <f t="shared" si="902"/>
        <v>11928.308396838722</v>
      </c>
      <c r="AL1874" s="33">
        <f t="shared" si="903"/>
        <v>0</v>
      </c>
      <c r="AM1874" s="34">
        <f t="shared" si="904"/>
        <v>0</v>
      </c>
    </row>
    <row r="1875" spans="1:39" ht="15" customHeight="1" x14ac:dyDescent="0.3">
      <c r="A1875" s="166" t="s">
        <v>4309</v>
      </c>
      <c r="B1875" s="99">
        <v>5775</v>
      </c>
      <c r="C1875" s="99">
        <v>41088</v>
      </c>
      <c r="D1875" s="165">
        <v>45388</v>
      </c>
      <c r="E1875" s="165">
        <v>45586</v>
      </c>
      <c r="F1875" s="166">
        <v>4</v>
      </c>
      <c r="G1875" s="178">
        <v>3.47</v>
      </c>
      <c r="H1875" s="181">
        <v>0.75</v>
      </c>
      <c r="I1875" s="180">
        <v>3.9600000000000003E-2</v>
      </c>
      <c r="J1875" s="21">
        <f t="shared" si="875"/>
        <v>0.5299999999999998</v>
      </c>
      <c r="K1875" s="21" t="str">
        <f t="shared" si="876"/>
        <v>Y</v>
      </c>
      <c r="L1875" s="37" t="str">
        <f t="shared" si="877"/>
        <v>NA</v>
      </c>
      <c r="M1875" s="8" t="str">
        <f t="shared" si="878"/>
        <v>Y</v>
      </c>
      <c r="N1875" s="42">
        <f t="shared" si="879"/>
        <v>1</v>
      </c>
      <c r="O1875" s="43">
        <f t="shared" si="880"/>
        <v>200000</v>
      </c>
      <c r="P1875" s="43" t="str">
        <f t="shared" si="881"/>
        <v>NA</v>
      </c>
      <c r="Q1875" s="24">
        <f t="shared" si="882"/>
        <v>6003.6900000000005</v>
      </c>
      <c r="R1875" s="43">
        <f t="shared" si="883"/>
        <v>0</v>
      </c>
      <c r="S1875" s="24">
        <f t="shared" si="884"/>
        <v>1000000</v>
      </c>
      <c r="T1875" s="25" t="str">
        <f t="shared" si="885"/>
        <v>N</v>
      </c>
      <c r="U1875" s="44">
        <f t="shared" si="886"/>
        <v>0</v>
      </c>
      <c r="V1875" s="45">
        <f t="shared" si="887"/>
        <v>0</v>
      </c>
      <c r="W1875" s="45">
        <f t="shared" si="888"/>
        <v>0</v>
      </c>
      <c r="X1875" s="28">
        <f t="shared" si="889"/>
        <v>0</v>
      </c>
      <c r="Y1875" s="28">
        <f t="shared" si="890"/>
        <v>0</v>
      </c>
      <c r="Z1875" s="45">
        <f t="shared" si="891"/>
        <v>0</v>
      </c>
      <c r="AA1875" s="29" t="str">
        <f t="shared" si="892"/>
        <v>N</v>
      </c>
      <c r="AB1875" s="46">
        <f t="shared" si="893"/>
        <v>0</v>
      </c>
      <c r="AC1875" s="31">
        <f t="shared" si="894"/>
        <v>0</v>
      </c>
      <c r="AD1875" s="31">
        <f t="shared" si="895"/>
        <v>0</v>
      </c>
      <c r="AE1875" s="31">
        <f t="shared" si="896"/>
        <v>0</v>
      </c>
      <c r="AF1875" s="47">
        <f t="shared" si="897"/>
        <v>0</v>
      </c>
      <c r="AG1875" s="31">
        <f t="shared" si="898"/>
        <v>0</v>
      </c>
      <c r="AH1875" s="48">
        <f t="shared" si="899"/>
        <v>0</v>
      </c>
      <c r="AI1875" s="33">
        <f t="shared" si="900"/>
        <v>0</v>
      </c>
      <c r="AJ1875" s="33">
        <f t="shared" si="901"/>
        <v>0</v>
      </c>
      <c r="AK1875" s="33">
        <f t="shared" si="902"/>
        <v>0</v>
      </c>
      <c r="AL1875" s="33">
        <f t="shared" si="903"/>
        <v>0</v>
      </c>
      <c r="AM1875" s="34">
        <f t="shared" si="904"/>
        <v>0</v>
      </c>
    </row>
    <row r="1876" spans="1:39" ht="15" customHeight="1" x14ac:dyDescent="0.3">
      <c r="A1876" s="166" t="s">
        <v>4310</v>
      </c>
      <c r="B1876" s="99">
        <v>22570</v>
      </c>
      <c r="C1876" s="99">
        <v>75974</v>
      </c>
      <c r="D1876" s="165">
        <v>46148</v>
      </c>
      <c r="E1876" s="165">
        <v>46237</v>
      </c>
      <c r="F1876" s="166">
        <v>4</v>
      </c>
      <c r="G1876" s="178">
        <v>0.8</v>
      </c>
      <c r="H1876" s="181">
        <v>0.75</v>
      </c>
      <c r="I1876" s="180">
        <v>1.77E-2</v>
      </c>
      <c r="J1876" s="21">
        <f t="shared" si="875"/>
        <v>3.2</v>
      </c>
      <c r="K1876" s="21" t="str">
        <f t="shared" si="876"/>
        <v>Y</v>
      </c>
      <c r="L1876" s="37" t="str">
        <f t="shared" si="877"/>
        <v>NA</v>
      </c>
      <c r="M1876" s="8" t="str">
        <f t="shared" si="878"/>
        <v>Y</v>
      </c>
      <c r="N1876" s="42">
        <f t="shared" si="879"/>
        <v>5</v>
      </c>
      <c r="O1876" s="43">
        <f t="shared" si="880"/>
        <v>200000</v>
      </c>
      <c r="P1876" s="43" t="str">
        <f t="shared" si="881"/>
        <v>NA</v>
      </c>
      <c r="Q1876" s="24">
        <f t="shared" si="882"/>
        <v>22969.489000000001</v>
      </c>
      <c r="R1876" s="43">
        <f t="shared" si="883"/>
        <v>0</v>
      </c>
      <c r="S1876" s="24">
        <f t="shared" si="884"/>
        <v>1000000</v>
      </c>
      <c r="T1876" s="25" t="str">
        <f t="shared" si="885"/>
        <v>Y</v>
      </c>
      <c r="U1876" s="44">
        <f t="shared" si="886"/>
        <v>4</v>
      </c>
      <c r="V1876" s="45">
        <f t="shared" si="887"/>
        <v>200000</v>
      </c>
      <c r="W1876" s="45">
        <f t="shared" si="888"/>
        <v>1000000</v>
      </c>
      <c r="X1876" s="28">
        <f t="shared" si="889"/>
        <v>23376.048955300004</v>
      </c>
      <c r="Y1876" s="28">
        <f t="shared" si="890"/>
        <v>0</v>
      </c>
      <c r="Z1876" s="45" t="str">
        <f t="shared" si="891"/>
        <v>NA</v>
      </c>
      <c r="AA1876" s="29" t="str">
        <f t="shared" si="892"/>
        <v>Y</v>
      </c>
      <c r="AB1876" s="46">
        <f t="shared" si="893"/>
        <v>3</v>
      </c>
      <c r="AC1876" s="31">
        <f t="shared" si="894"/>
        <v>200000</v>
      </c>
      <c r="AD1876" s="31">
        <f t="shared" si="895"/>
        <v>1000000</v>
      </c>
      <c r="AE1876" s="31">
        <f t="shared" si="896"/>
        <v>23789.805021808814</v>
      </c>
      <c r="AF1876" s="47">
        <f t="shared" si="897"/>
        <v>0</v>
      </c>
      <c r="AG1876" s="31" t="str">
        <f t="shared" si="898"/>
        <v>NA</v>
      </c>
      <c r="AH1876" s="48">
        <f t="shared" si="899"/>
        <v>2</v>
      </c>
      <c r="AI1876" s="33">
        <f t="shared" si="900"/>
        <v>20000</v>
      </c>
      <c r="AJ1876" s="33">
        <f t="shared" si="901"/>
        <v>65000</v>
      </c>
      <c r="AK1876" s="33">
        <f t="shared" si="902"/>
        <v>20000</v>
      </c>
      <c r="AL1876" s="33">
        <f t="shared" si="903"/>
        <v>4210.8845706948305</v>
      </c>
      <c r="AM1876" s="34">
        <f t="shared" si="904"/>
        <v>4210.8845706948305</v>
      </c>
    </row>
    <row r="1877" spans="1:39" ht="15" customHeight="1" x14ac:dyDescent="0.3">
      <c r="A1877" s="166" t="s">
        <v>4311</v>
      </c>
      <c r="B1877" s="99">
        <v>16327</v>
      </c>
      <c r="C1877" s="99">
        <v>67441</v>
      </c>
      <c r="D1877" s="165">
        <v>45311</v>
      </c>
      <c r="E1877" s="165">
        <v>45651</v>
      </c>
      <c r="F1877" s="166">
        <v>2</v>
      </c>
      <c r="G1877" s="178">
        <v>0.83</v>
      </c>
      <c r="H1877" s="181">
        <v>0.5</v>
      </c>
      <c r="I1877" s="180">
        <v>3.2800000000000003E-2</v>
      </c>
      <c r="J1877" s="21">
        <f t="shared" si="875"/>
        <v>1.17</v>
      </c>
      <c r="K1877" s="21" t="str">
        <f t="shared" si="876"/>
        <v>Y</v>
      </c>
      <c r="L1877" s="37" t="str">
        <f t="shared" si="877"/>
        <v>NA</v>
      </c>
      <c r="M1877" s="8" t="str">
        <f t="shared" si="878"/>
        <v>Y</v>
      </c>
      <c r="N1877" s="42">
        <f t="shared" si="879"/>
        <v>3</v>
      </c>
      <c r="O1877" s="43">
        <f t="shared" si="880"/>
        <v>200000</v>
      </c>
      <c r="P1877" s="43" t="str">
        <f t="shared" si="881"/>
        <v>NA</v>
      </c>
      <c r="Q1877" s="24">
        <f t="shared" si="882"/>
        <v>16862.525599999997</v>
      </c>
      <c r="R1877" s="43">
        <f t="shared" si="883"/>
        <v>0</v>
      </c>
      <c r="S1877" s="24">
        <f t="shared" si="884"/>
        <v>1000000</v>
      </c>
      <c r="T1877" s="25" t="str">
        <f t="shared" si="885"/>
        <v>Y</v>
      </c>
      <c r="U1877" s="44">
        <f t="shared" si="886"/>
        <v>2</v>
      </c>
      <c r="V1877" s="45">
        <f t="shared" si="887"/>
        <v>200000</v>
      </c>
      <c r="W1877" s="45">
        <f t="shared" si="888"/>
        <v>1000000</v>
      </c>
      <c r="X1877" s="28">
        <f t="shared" si="889"/>
        <v>17415.616439679998</v>
      </c>
      <c r="Y1877" s="28">
        <f t="shared" si="890"/>
        <v>0</v>
      </c>
      <c r="Z1877" s="45" t="str">
        <f t="shared" si="891"/>
        <v>NA</v>
      </c>
      <c r="AA1877" s="29" t="str">
        <f t="shared" si="892"/>
        <v>N</v>
      </c>
      <c r="AB1877" s="46">
        <f t="shared" si="893"/>
        <v>1</v>
      </c>
      <c r="AC1877" s="31">
        <f t="shared" si="894"/>
        <v>20000</v>
      </c>
      <c r="AD1877" s="31">
        <f t="shared" si="895"/>
        <v>65000</v>
      </c>
      <c r="AE1877" s="31">
        <f t="shared" si="896"/>
        <v>17986.848658901501</v>
      </c>
      <c r="AF1877" s="47">
        <f t="shared" si="897"/>
        <v>0</v>
      </c>
      <c r="AG1877" s="31">
        <f t="shared" si="898"/>
        <v>0</v>
      </c>
      <c r="AH1877" s="48">
        <f t="shared" si="899"/>
        <v>0</v>
      </c>
      <c r="AI1877" s="33">
        <f t="shared" si="900"/>
        <v>0</v>
      </c>
      <c r="AJ1877" s="33">
        <f t="shared" si="901"/>
        <v>0</v>
      </c>
      <c r="AK1877" s="33">
        <f t="shared" si="902"/>
        <v>0</v>
      </c>
      <c r="AL1877" s="33">
        <f t="shared" si="903"/>
        <v>0</v>
      </c>
      <c r="AM1877" s="34">
        <f t="shared" si="904"/>
        <v>0</v>
      </c>
    </row>
    <row r="1878" spans="1:39" ht="15" customHeight="1" x14ac:dyDescent="0.3">
      <c r="A1878" s="166" t="s">
        <v>4312</v>
      </c>
      <c r="B1878" s="99">
        <v>22036</v>
      </c>
      <c r="C1878" s="99">
        <v>102611</v>
      </c>
      <c r="D1878" s="165">
        <v>44798</v>
      </c>
      <c r="E1878" s="165">
        <v>44928</v>
      </c>
      <c r="F1878" s="166">
        <v>4</v>
      </c>
      <c r="G1878" s="178">
        <v>1.78</v>
      </c>
      <c r="H1878" s="181">
        <v>0.75</v>
      </c>
      <c r="I1878" s="180">
        <v>5.8599999999999999E-2</v>
      </c>
      <c r="J1878" s="21">
        <f t="shared" si="875"/>
        <v>2.2199999999999998</v>
      </c>
      <c r="K1878" s="21" t="str">
        <f t="shared" si="876"/>
        <v>Y</v>
      </c>
      <c r="L1878" s="37" t="str">
        <f t="shared" si="877"/>
        <v>NA</v>
      </c>
      <c r="M1878" s="8" t="str">
        <f t="shared" si="878"/>
        <v>Y</v>
      </c>
      <c r="N1878" s="42">
        <f t="shared" si="879"/>
        <v>3</v>
      </c>
      <c r="O1878" s="43">
        <f t="shared" si="880"/>
        <v>200000</v>
      </c>
      <c r="P1878" s="43" t="str">
        <f t="shared" si="881"/>
        <v>NA</v>
      </c>
      <c r="Q1878" s="24">
        <f t="shared" si="882"/>
        <v>23327.309600000001</v>
      </c>
      <c r="R1878" s="43">
        <f t="shared" si="883"/>
        <v>0</v>
      </c>
      <c r="S1878" s="24">
        <f t="shared" si="884"/>
        <v>1000000</v>
      </c>
      <c r="T1878" s="25" t="str">
        <f t="shared" si="885"/>
        <v>Y</v>
      </c>
      <c r="U1878" s="44">
        <f t="shared" si="886"/>
        <v>2</v>
      </c>
      <c r="V1878" s="45">
        <f t="shared" si="887"/>
        <v>200000</v>
      </c>
      <c r="W1878" s="45">
        <f t="shared" si="888"/>
        <v>1000000</v>
      </c>
      <c r="X1878" s="28">
        <f t="shared" si="889"/>
        <v>24694.289942560001</v>
      </c>
      <c r="Y1878" s="28">
        <f t="shared" si="890"/>
        <v>0</v>
      </c>
      <c r="Z1878" s="45" t="str">
        <f t="shared" si="891"/>
        <v>NA</v>
      </c>
      <c r="AA1878" s="29" t="str">
        <f t="shared" si="892"/>
        <v>Y</v>
      </c>
      <c r="AB1878" s="46">
        <f t="shared" si="893"/>
        <v>1</v>
      </c>
      <c r="AC1878" s="31">
        <f t="shared" si="894"/>
        <v>200000</v>
      </c>
      <c r="AD1878" s="31">
        <f t="shared" si="895"/>
        <v>1000000</v>
      </c>
      <c r="AE1878" s="31">
        <f t="shared" si="896"/>
        <v>26141.375333194017</v>
      </c>
      <c r="AF1878" s="47">
        <f t="shared" si="897"/>
        <v>0</v>
      </c>
      <c r="AG1878" s="31" t="str">
        <f t="shared" si="898"/>
        <v>NA</v>
      </c>
      <c r="AH1878" s="48">
        <f t="shared" si="899"/>
        <v>0</v>
      </c>
      <c r="AI1878" s="33">
        <f t="shared" si="900"/>
        <v>0</v>
      </c>
      <c r="AJ1878" s="33">
        <f t="shared" si="901"/>
        <v>0</v>
      </c>
      <c r="AK1878" s="33">
        <f t="shared" si="902"/>
        <v>0</v>
      </c>
      <c r="AL1878" s="33">
        <f t="shared" si="903"/>
        <v>0</v>
      </c>
      <c r="AM1878" s="34">
        <f t="shared" si="904"/>
        <v>0</v>
      </c>
    </row>
    <row r="1879" spans="1:39" ht="15" customHeight="1" x14ac:dyDescent="0.3">
      <c r="A1879" s="166" t="s">
        <v>4313</v>
      </c>
      <c r="B1879" s="99">
        <v>21617</v>
      </c>
      <c r="C1879" s="99">
        <v>72155</v>
      </c>
      <c r="D1879" s="165">
        <v>44839</v>
      </c>
      <c r="E1879" s="165">
        <v>45078</v>
      </c>
      <c r="F1879" s="166">
        <v>4</v>
      </c>
      <c r="G1879" s="178">
        <v>1.67</v>
      </c>
      <c r="H1879" s="181">
        <v>0.75</v>
      </c>
      <c r="I1879" s="180">
        <v>5.3800000000000001E-2</v>
      </c>
      <c r="J1879" s="21">
        <f t="shared" si="875"/>
        <v>2.33</v>
      </c>
      <c r="K1879" s="21" t="str">
        <f t="shared" si="876"/>
        <v>Y</v>
      </c>
      <c r="L1879" s="37" t="str">
        <f t="shared" si="877"/>
        <v>NA</v>
      </c>
      <c r="M1879" s="8" t="str">
        <f t="shared" si="878"/>
        <v>Y</v>
      </c>
      <c r="N1879" s="42">
        <f t="shared" si="879"/>
        <v>4</v>
      </c>
      <c r="O1879" s="43">
        <f t="shared" si="880"/>
        <v>200000</v>
      </c>
      <c r="P1879" s="43" t="str">
        <f t="shared" si="881"/>
        <v>NA</v>
      </c>
      <c r="Q1879" s="24">
        <f t="shared" si="882"/>
        <v>22779.994600000002</v>
      </c>
      <c r="R1879" s="43">
        <f t="shared" si="883"/>
        <v>0</v>
      </c>
      <c r="S1879" s="24">
        <f t="shared" si="884"/>
        <v>1000000</v>
      </c>
      <c r="T1879" s="25" t="str">
        <f t="shared" si="885"/>
        <v>Y</v>
      </c>
      <c r="U1879" s="44">
        <f t="shared" si="886"/>
        <v>3</v>
      </c>
      <c r="V1879" s="45">
        <f t="shared" si="887"/>
        <v>200000</v>
      </c>
      <c r="W1879" s="45">
        <f t="shared" si="888"/>
        <v>1000000</v>
      </c>
      <c r="X1879" s="28">
        <f t="shared" si="889"/>
        <v>24005.558309480002</v>
      </c>
      <c r="Y1879" s="28">
        <f t="shared" si="890"/>
        <v>0</v>
      </c>
      <c r="Z1879" s="45" t="str">
        <f t="shared" si="891"/>
        <v>NA</v>
      </c>
      <c r="AA1879" s="29" t="str">
        <f t="shared" si="892"/>
        <v>Y</v>
      </c>
      <c r="AB1879" s="46">
        <f t="shared" si="893"/>
        <v>2</v>
      </c>
      <c r="AC1879" s="31">
        <f t="shared" si="894"/>
        <v>200000</v>
      </c>
      <c r="AD1879" s="31">
        <f t="shared" si="895"/>
        <v>1000000</v>
      </c>
      <c r="AE1879" s="31">
        <f t="shared" si="896"/>
        <v>25297.057346530029</v>
      </c>
      <c r="AF1879" s="47">
        <f t="shared" si="897"/>
        <v>0</v>
      </c>
      <c r="AG1879" s="31" t="str">
        <f t="shared" si="898"/>
        <v>NA</v>
      </c>
      <c r="AH1879" s="48">
        <f t="shared" si="899"/>
        <v>1</v>
      </c>
      <c r="AI1879" s="33">
        <f t="shared" si="900"/>
        <v>20000</v>
      </c>
      <c r="AJ1879" s="33">
        <f t="shared" si="901"/>
        <v>65000</v>
      </c>
      <c r="AK1879" s="33">
        <f t="shared" si="902"/>
        <v>20000</v>
      </c>
      <c r="AL1879" s="33">
        <f t="shared" si="903"/>
        <v>6658.0390317733472</v>
      </c>
      <c r="AM1879" s="34">
        <f t="shared" si="904"/>
        <v>6658.0390317733472</v>
      </c>
    </row>
    <row r="1880" spans="1:39" ht="15" customHeight="1" x14ac:dyDescent="0.3">
      <c r="A1880" s="166" t="s">
        <v>4314</v>
      </c>
      <c r="B1880" s="99">
        <v>17423</v>
      </c>
      <c r="C1880" s="99">
        <v>50233</v>
      </c>
      <c r="D1880" s="165">
        <v>44944</v>
      </c>
      <c r="E1880" s="165">
        <v>45265</v>
      </c>
      <c r="F1880" s="166">
        <v>4</v>
      </c>
      <c r="G1880" s="178">
        <v>1.68</v>
      </c>
      <c r="H1880" s="181">
        <v>0.25</v>
      </c>
      <c r="I1880" s="180">
        <v>3.6299999999999999E-2</v>
      </c>
      <c r="J1880" s="21">
        <f t="shared" si="875"/>
        <v>2.3200000000000003</v>
      </c>
      <c r="K1880" s="21" t="str">
        <f t="shared" si="876"/>
        <v>Y</v>
      </c>
      <c r="L1880" s="37" t="str">
        <f t="shared" si="877"/>
        <v>NA</v>
      </c>
      <c r="M1880" s="8" t="str">
        <f t="shared" si="878"/>
        <v>Y</v>
      </c>
      <c r="N1880" s="42">
        <f t="shared" si="879"/>
        <v>10</v>
      </c>
      <c r="O1880" s="43">
        <f t="shared" si="880"/>
        <v>200000</v>
      </c>
      <c r="P1880" s="43" t="str">
        <f t="shared" si="881"/>
        <v>NA</v>
      </c>
      <c r="Q1880" s="24">
        <f t="shared" si="882"/>
        <v>18055.454900000001</v>
      </c>
      <c r="R1880" s="43">
        <f t="shared" si="883"/>
        <v>0</v>
      </c>
      <c r="S1880" s="24">
        <f t="shared" si="884"/>
        <v>1000000</v>
      </c>
      <c r="T1880" s="25" t="str">
        <f t="shared" si="885"/>
        <v>Y</v>
      </c>
      <c r="U1880" s="44">
        <f t="shared" si="886"/>
        <v>9</v>
      </c>
      <c r="V1880" s="45">
        <f t="shared" si="887"/>
        <v>200000</v>
      </c>
      <c r="W1880" s="45">
        <f t="shared" si="888"/>
        <v>1000000</v>
      </c>
      <c r="X1880" s="28">
        <f t="shared" si="889"/>
        <v>18710.867912870002</v>
      </c>
      <c r="Y1880" s="28">
        <f t="shared" si="890"/>
        <v>0</v>
      </c>
      <c r="Z1880" s="45" t="str">
        <f t="shared" si="891"/>
        <v>NA</v>
      </c>
      <c r="AA1880" s="29" t="str">
        <f t="shared" si="892"/>
        <v>Y</v>
      </c>
      <c r="AB1880" s="46">
        <f t="shared" si="893"/>
        <v>8</v>
      </c>
      <c r="AC1880" s="31">
        <f t="shared" si="894"/>
        <v>200000</v>
      </c>
      <c r="AD1880" s="31">
        <f t="shared" si="895"/>
        <v>1000000</v>
      </c>
      <c r="AE1880" s="31">
        <f t="shared" si="896"/>
        <v>19390.072418107182</v>
      </c>
      <c r="AF1880" s="47">
        <f t="shared" si="897"/>
        <v>0</v>
      </c>
      <c r="AG1880" s="31" t="str">
        <f t="shared" si="898"/>
        <v>NA</v>
      </c>
      <c r="AH1880" s="48">
        <f t="shared" si="899"/>
        <v>7</v>
      </c>
      <c r="AI1880" s="33">
        <f t="shared" si="900"/>
        <v>20000</v>
      </c>
      <c r="AJ1880" s="33">
        <f t="shared" si="901"/>
        <v>65000</v>
      </c>
      <c r="AK1880" s="33">
        <f t="shared" si="902"/>
        <v>20000</v>
      </c>
      <c r="AL1880" s="33">
        <f t="shared" si="903"/>
        <v>93.932046884470765</v>
      </c>
      <c r="AM1880" s="34">
        <f t="shared" si="904"/>
        <v>93.932046884470765</v>
      </c>
    </row>
    <row r="1881" spans="1:39" ht="15" customHeight="1" x14ac:dyDescent="0.3">
      <c r="A1881" s="166" t="s">
        <v>4315</v>
      </c>
      <c r="B1881" s="99">
        <v>24004</v>
      </c>
      <c r="C1881" s="99">
        <v>113520</v>
      </c>
      <c r="D1881" s="165">
        <v>44864</v>
      </c>
      <c r="E1881" s="165">
        <v>45058</v>
      </c>
      <c r="F1881" s="166">
        <v>4</v>
      </c>
      <c r="G1881" s="178">
        <v>1.82</v>
      </c>
      <c r="H1881" s="181">
        <v>0.5</v>
      </c>
      <c r="I1881" s="180">
        <v>5.0799999999999998E-2</v>
      </c>
      <c r="J1881" s="21">
        <f t="shared" si="875"/>
        <v>2.1799999999999997</v>
      </c>
      <c r="K1881" s="21" t="str">
        <f t="shared" si="876"/>
        <v>Y</v>
      </c>
      <c r="L1881" s="37" t="str">
        <f t="shared" si="877"/>
        <v>NA</v>
      </c>
      <c r="M1881" s="8" t="str">
        <f t="shared" si="878"/>
        <v>Y</v>
      </c>
      <c r="N1881" s="42">
        <f t="shared" si="879"/>
        <v>5</v>
      </c>
      <c r="O1881" s="43">
        <f t="shared" si="880"/>
        <v>200000</v>
      </c>
      <c r="P1881" s="43" t="str">
        <f t="shared" si="881"/>
        <v>NA</v>
      </c>
      <c r="Q1881" s="24">
        <f t="shared" si="882"/>
        <v>25223.403200000001</v>
      </c>
      <c r="R1881" s="43">
        <f t="shared" si="883"/>
        <v>0</v>
      </c>
      <c r="S1881" s="24">
        <f t="shared" si="884"/>
        <v>1000000</v>
      </c>
      <c r="T1881" s="25" t="str">
        <f t="shared" si="885"/>
        <v>Y</v>
      </c>
      <c r="U1881" s="44">
        <f t="shared" si="886"/>
        <v>4</v>
      </c>
      <c r="V1881" s="45">
        <f t="shared" si="887"/>
        <v>200000</v>
      </c>
      <c r="W1881" s="45">
        <f t="shared" si="888"/>
        <v>1000000</v>
      </c>
      <c r="X1881" s="28">
        <f t="shared" si="889"/>
        <v>26504.75208256</v>
      </c>
      <c r="Y1881" s="28">
        <f t="shared" si="890"/>
        <v>0</v>
      </c>
      <c r="Z1881" s="45" t="str">
        <f t="shared" si="891"/>
        <v>NA</v>
      </c>
      <c r="AA1881" s="29" t="str">
        <f t="shared" si="892"/>
        <v>Y</v>
      </c>
      <c r="AB1881" s="46">
        <f t="shared" si="893"/>
        <v>3</v>
      </c>
      <c r="AC1881" s="31">
        <f t="shared" si="894"/>
        <v>200000</v>
      </c>
      <c r="AD1881" s="31">
        <f t="shared" si="895"/>
        <v>1000000</v>
      </c>
      <c r="AE1881" s="31">
        <f t="shared" si="896"/>
        <v>27851.193488354049</v>
      </c>
      <c r="AF1881" s="47">
        <f t="shared" si="897"/>
        <v>0</v>
      </c>
      <c r="AG1881" s="31" t="str">
        <f t="shared" si="898"/>
        <v>NA</v>
      </c>
      <c r="AH1881" s="48">
        <f t="shared" si="899"/>
        <v>2</v>
      </c>
      <c r="AI1881" s="33">
        <f t="shared" si="900"/>
        <v>20000</v>
      </c>
      <c r="AJ1881" s="33">
        <f t="shared" si="901"/>
        <v>65000</v>
      </c>
      <c r="AK1881" s="33">
        <f t="shared" si="902"/>
        <v>20000</v>
      </c>
      <c r="AL1881" s="33">
        <f t="shared" si="903"/>
        <v>9266.0341175624344</v>
      </c>
      <c r="AM1881" s="34">
        <f t="shared" si="904"/>
        <v>9266.0341175624344</v>
      </c>
    </row>
    <row r="1882" spans="1:39" ht="15" customHeight="1" x14ac:dyDescent="0.3">
      <c r="A1882" s="166" t="s">
        <v>4316</v>
      </c>
      <c r="B1882" s="99">
        <v>14299</v>
      </c>
      <c r="C1882" s="99">
        <v>91860</v>
      </c>
      <c r="D1882" s="165">
        <v>44845</v>
      </c>
      <c r="E1882" s="165">
        <v>45199</v>
      </c>
      <c r="F1882" s="166">
        <v>4</v>
      </c>
      <c r="G1882" s="178">
        <v>0.46</v>
      </c>
      <c r="H1882" s="181">
        <v>0.5</v>
      </c>
      <c r="I1882" s="180">
        <v>6.2100000000000002E-2</v>
      </c>
      <c r="J1882" s="21">
        <f t="shared" si="875"/>
        <v>3.54</v>
      </c>
      <c r="K1882" s="21" t="str">
        <f t="shared" si="876"/>
        <v>Y</v>
      </c>
      <c r="L1882" s="37" t="str">
        <f t="shared" si="877"/>
        <v>NA</v>
      </c>
      <c r="M1882" s="8" t="str">
        <f t="shared" si="878"/>
        <v>Y</v>
      </c>
      <c r="N1882" s="42">
        <f t="shared" si="879"/>
        <v>8</v>
      </c>
      <c r="O1882" s="43">
        <f t="shared" si="880"/>
        <v>200000</v>
      </c>
      <c r="P1882" s="43" t="str">
        <f t="shared" si="881"/>
        <v>NA</v>
      </c>
      <c r="Q1882" s="24">
        <f t="shared" si="882"/>
        <v>15186.967900000001</v>
      </c>
      <c r="R1882" s="43">
        <f t="shared" si="883"/>
        <v>0</v>
      </c>
      <c r="S1882" s="24">
        <f t="shared" si="884"/>
        <v>1000000</v>
      </c>
      <c r="T1882" s="25" t="str">
        <f t="shared" si="885"/>
        <v>Y</v>
      </c>
      <c r="U1882" s="44">
        <f t="shared" si="886"/>
        <v>7</v>
      </c>
      <c r="V1882" s="45">
        <f t="shared" si="887"/>
        <v>200000</v>
      </c>
      <c r="W1882" s="45">
        <f t="shared" si="888"/>
        <v>1000000</v>
      </c>
      <c r="X1882" s="28">
        <f t="shared" si="889"/>
        <v>16130.078606590003</v>
      </c>
      <c r="Y1882" s="28">
        <f t="shared" si="890"/>
        <v>0</v>
      </c>
      <c r="Z1882" s="45" t="str">
        <f t="shared" si="891"/>
        <v>NA</v>
      </c>
      <c r="AA1882" s="29" t="str">
        <f t="shared" si="892"/>
        <v>Y</v>
      </c>
      <c r="AB1882" s="46">
        <f t="shared" si="893"/>
        <v>6</v>
      </c>
      <c r="AC1882" s="31">
        <f t="shared" si="894"/>
        <v>200000</v>
      </c>
      <c r="AD1882" s="31">
        <f t="shared" si="895"/>
        <v>1000000</v>
      </c>
      <c r="AE1882" s="31">
        <f t="shared" si="896"/>
        <v>17131.756488059244</v>
      </c>
      <c r="AF1882" s="47">
        <f t="shared" si="897"/>
        <v>0</v>
      </c>
      <c r="AG1882" s="31" t="str">
        <f t="shared" si="898"/>
        <v>NA</v>
      </c>
      <c r="AH1882" s="48">
        <f t="shared" si="899"/>
        <v>5</v>
      </c>
      <c r="AI1882" s="33">
        <f t="shared" si="900"/>
        <v>20000</v>
      </c>
      <c r="AJ1882" s="33">
        <f t="shared" si="901"/>
        <v>65000</v>
      </c>
      <c r="AK1882" s="33">
        <f t="shared" si="902"/>
        <v>18195.638565967722</v>
      </c>
      <c r="AL1882" s="33">
        <f t="shared" si="903"/>
        <v>0</v>
      </c>
      <c r="AM1882" s="34">
        <f t="shared" si="904"/>
        <v>0</v>
      </c>
    </row>
    <row r="1883" spans="1:39" ht="15" customHeight="1" x14ac:dyDescent="0.3">
      <c r="A1883" s="166" t="s">
        <v>4317</v>
      </c>
      <c r="B1883" s="99">
        <v>9828</v>
      </c>
      <c r="C1883" s="99">
        <v>23029</v>
      </c>
      <c r="D1883" s="165">
        <v>46110</v>
      </c>
      <c r="E1883" s="165">
        <v>46265</v>
      </c>
      <c r="F1883" s="166">
        <v>4</v>
      </c>
      <c r="G1883" s="178">
        <v>2.48</v>
      </c>
      <c r="H1883" s="181">
        <v>0.25</v>
      </c>
      <c r="I1883" s="180">
        <v>4.6899999999999997E-2</v>
      </c>
      <c r="J1883" s="21">
        <f t="shared" si="875"/>
        <v>1.52</v>
      </c>
      <c r="K1883" s="21" t="str">
        <f t="shared" si="876"/>
        <v>Y</v>
      </c>
      <c r="L1883" s="37" t="str">
        <f t="shared" si="877"/>
        <v>NA</v>
      </c>
      <c r="M1883" s="8" t="str">
        <f t="shared" si="878"/>
        <v>Y</v>
      </c>
      <c r="N1883" s="42">
        <f t="shared" si="879"/>
        <v>7</v>
      </c>
      <c r="O1883" s="43">
        <f t="shared" si="880"/>
        <v>200000</v>
      </c>
      <c r="P1883" s="43" t="str">
        <f t="shared" si="881"/>
        <v>NA</v>
      </c>
      <c r="Q1883" s="24">
        <f t="shared" si="882"/>
        <v>10288.933199999999</v>
      </c>
      <c r="R1883" s="43">
        <f t="shared" si="883"/>
        <v>0</v>
      </c>
      <c r="S1883" s="24">
        <f t="shared" si="884"/>
        <v>1000000</v>
      </c>
      <c r="T1883" s="25" t="str">
        <f t="shared" si="885"/>
        <v>Y</v>
      </c>
      <c r="U1883" s="44">
        <f t="shared" si="886"/>
        <v>6</v>
      </c>
      <c r="V1883" s="45">
        <f t="shared" si="887"/>
        <v>200000</v>
      </c>
      <c r="W1883" s="45">
        <f t="shared" si="888"/>
        <v>1000000</v>
      </c>
      <c r="X1883" s="28">
        <f t="shared" si="889"/>
        <v>10771.48416708</v>
      </c>
      <c r="Y1883" s="28">
        <f t="shared" si="890"/>
        <v>0</v>
      </c>
      <c r="Z1883" s="45" t="str">
        <f t="shared" si="891"/>
        <v>NA</v>
      </c>
      <c r="AA1883" s="29" t="str">
        <f t="shared" si="892"/>
        <v>N</v>
      </c>
      <c r="AB1883" s="46">
        <f t="shared" si="893"/>
        <v>5</v>
      </c>
      <c r="AC1883" s="31">
        <f t="shared" si="894"/>
        <v>20000</v>
      </c>
      <c r="AD1883" s="31">
        <f t="shared" si="895"/>
        <v>65000</v>
      </c>
      <c r="AE1883" s="31">
        <f t="shared" si="896"/>
        <v>11276.66677451605</v>
      </c>
      <c r="AF1883" s="47">
        <f t="shared" si="897"/>
        <v>0</v>
      </c>
      <c r="AG1883" s="31">
        <f t="shared" si="898"/>
        <v>9633.9158584039487</v>
      </c>
      <c r="AH1883" s="48">
        <f t="shared" si="899"/>
        <v>4</v>
      </c>
      <c r="AI1883" s="33">
        <f t="shared" si="900"/>
        <v>20000</v>
      </c>
      <c r="AJ1883" s="33">
        <f t="shared" si="901"/>
        <v>65000</v>
      </c>
      <c r="AK1883" s="33">
        <f t="shared" si="902"/>
        <v>9633.9158584039487</v>
      </c>
      <c r="AL1883" s="33">
        <f t="shared" si="903"/>
        <v>2171.6265878369031</v>
      </c>
      <c r="AM1883" s="34">
        <f t="shared" si="904"/>
        <v>2171.6265878369031</v>
      </c>
    </row>
    <row r="1884" spans="1:39" ht="15" customHeight="1" x14ac:dyDescent="0.3">
      <c r="A1884" s="166" t="s">
        <v>4318</v>
      </c>
      <c r="B1884" s="99">
        <v>17582</v>
      </c>
      <c r="C1884" s="99">
        <v>92381</v>
      </c>
      <c r="D1884" s="165">
        <v>45386</v>
      </c>
      <c r="E1884" s="165">
        <v>45540</v>
      </c>
      <c r="F1884" s="166">
        <v>2</v>
      </c>
      <c r="G1884" s="178">
        <v>1.35</v>
      </c>
      <c r="H1884" s="181">
        <v>0.25</v>
      </c>
      <c r="I1884" s="180">
        <v>7.7499999999999999E-2</v>
      </c>
      <c r="J1884" s="21">
        <f t="shared" si="875"/>
        <v>0.64999999999999991</v>
      </c>
      <c r="K1884" s="21" t="str">
        <f t="shared" si="876"/>
        <v>Y</v>
      </c>
      <c r="L1884" s="37" t="str">
        <f t="shared" si="877"/>
        <v>NA</v>
      </c>
      <c r="M1884" s="8" t="str">
        <f t="shared" si="878"/>
        <v>Y</v>
      </c>
      <c r="N1884" s="42">
        <f t="shared" si="879"/>
        <v>3</v>
      </c>
      <c r="O1884" s="43">
        <f t="shared" si="880"/>
        <v>200000</v>
      </c>
      <c r="P1884" s="43" t="str">
        <f t="shared" si="881"/>
        <v>NA</v>
      </c>
      <c r="Q1884" s="24">
        <f t="shared" si="882"/>
        <v>18944.605</v>
      </c>
      <c r="R1884" s="43">
        <f t="shared" si="883"/>
        <v>0</v>
      </c>
      <c r="S1884" s="24">
        <f t="shared" si="884"/>
        <v>1000000</v>
      </c>
      <c r="T1884" s="25" t="str">
        <f t="shared" si="885"/>
        <v>N</v>
      </c>
      <c r="U1884" s="44">
        <f t="shared" si="886"/>
        <v>2</v>
      </c>
      <c r="V1884" s="45">
        <f t="shared" si="887"/>
        <v>20000</v>
      </c>
      <c r="W1884" s="45">
        <f t="shared" si="888"/>
        <v>65000</v>
      </c>
      <c r="X1884" s="28">
        <f t="shared" si="889"/>
        <v>0</v>
      </c>
      <c r="Y1884" s="28">
        <f t="shared" si="890"/>
        <v>20412.811887499996</v>
      </c>
      <c r="Z1884" s="45">
        <f t="shared" si="891"/>
        <v>0</v>
      </c>
      <c r="AA1884" s="29" t="str">
        <f t="shared" si="892"/>
        <v>N</v>
      </c>
      <c r="AB1884" s="46">
        <f t="shared" si="893"/>
        <v>1</v>
      </c>
      <c r="AC1884" s="31">
        <f t="shared" si="894"/>
        <v>20000</v>
      </c>
      <c r="AD1884" s="31">
        <f t="shared" si="895"/>
        <v>65000</v>
      </c>
      <c r="AE1884" s="31">
        <f t="shared" si="896"/>
        <v>0</v>
      </c>
      <c r="AF1884" s="47">
        <f t="shared" si="897"/>
        <v>21994.804808781246</v>
      </c>
      <c r="AG1884" s="31">
        <f t="shared" si="898"/>
        <v>0</v>
      </c>
      <c r="AH1884" s="48">
        <f t="shared" si="899"/>
        <v>0</v>
      </c>
      <c r="AI1884" s="33">
        <f t="shared" si="900"/>
        <v>0</v>
      </c>
      <c r="AJ1884" s="33">
        <f t="shared" si="901"/>
        <v>0</v>
      </c>
      <c r="AK1884" s="33">
        <f t="shared" si="902"/>
        <v>0</v>
      </c>
      <c r="AL1884" s="33">
        <f t="shared" si="903"/>
        <v>0</v>
      </c>
      <c r="AM1884" s="34">
        <f t="shared" si="904"/>
        <v>42407.616696281242</v>
      </c>
    </row>
    <row r="1885" spans="1:39" ht="15" customHeight="1" x14ac:dyDescent="0.3">
      <c r="A1885" s="166" t="s">
        <v>4319</v>
      </c>
      <c r="B1885" s="99">
        <v>12170</v>
      </c>
      <c r="C1885" s="99">
        <v>45223</v>
      </c>
      <c r="D1885" s="165">
        <v>44558</v>
      </c>
      <c r="E1885" s="165">
        <v>44853</v>
      </c>
      <c r="F1885" s="166">
        <v>4</v>
      </c>
      <c r="G1885" s="178">
        <v>0.3</v>
      </c>
      <c r="H1885" s="181">
        <v>0.5</v>
      </c>
      <c r="I1885" s="180">
        <v>7.9200000000000007E-2</v>
      </c>
      <c r="J1885" s="21">
        <f t="shared" si="875"/>
        <v>3.7</v>
      </c>
      <c r="K1885" s="21" t="str">
        <f t="shared" si="876"/>
        <v>Y</v>
      </c>
      <c r="L1885" s="37" t="str">
        <f t="shared" si="877"/>
        <v>NA</v>
      </c>
      <c r="M1885" s="8" t="str">
        <f t="shared" si="878"/>
        <v>Y</v>
      </c>
      <c r="N1885" s="42">
        <f t="shared" si="879"/>
        <v>8</v>
      </c>
      <c r="O1885" s="43">
        <f t="shared" si="880"/>
        <v>200000</v>
      </c>
      <c r="P1885" s="43" t="str">
        <f t="shared" si="881"/>
        <v>NA</v>
      </c>
      <c r="Q1885" s="24">
        <f t="shared" si="882"/>
        <v>13133.864</v>
      </c>
      <c r="R1885" s="43">
        <f t="shared" si="883"/>
        <v>0</v>
      </c>
      <c r="S1885" s="24">
        <f t="shared" si="884"/>
        <v>1000000</v>
      </c>
      <c r="T1885" s="25" t="str">
        <f t="shared" si="885"/>
        <v>Y</v>
      </c>
      <c r="U1885" s="44">
        <f t="shared" si="886"/>
        <v>7</v>
      </c>
      <c r="V1885" s="45">
        <f t="shared" si="887"/>
        <v>200000</v>
      </c>
      <c r="W1885" s="45">
        <f t="shared" si="888"/>
        <v>1000000</v>
      </c>
      <c r="X1885" s="28">
        <f t="shared" si="889"/>
        <v>14174.066028799998</v>
      </c>
      <c r="Y1885" s="28">
        <f t="shared" si="890"/>
        <v>0</v>
      </c>
      <c r="Z1885" s="45" t="str">
        <f t="shared" si="891"/>
        <v>NA</v>
      </c>
      <c r="AA1885" s="29" t="str">
        <f t="shared" si="892"/>
        <v>Y</v>
      </c>
      <c r="AB1885" s="46">
        <f t="shared" si="893"/>
        <v>6</v>
      </c>
      <c r="AC1885" s="31">
        <f t="shared" si="894"/>
        <v>200000</v>
      </c>
      <c r="AD1885" s="31">
        <f t="shared" si="895"/>
        <v>1000000</v>
      </c>
      <c r="AE1885" s="31">
        <f t="shared" si="896"/>
        <v>15296.652058280957</v>
      </c>
      <c r="AF1885" s="47">
        <f t="shared" si="897"/>
        <v>0</v>
      </c>
      <c r="AG1885" s="31" t="str">
        <f t="shared" si="898"/>
        <v>NA</v>
      </c>
      <c r="AH1885" s="48">
        <f t="shared" si="899"/>
        <v>5</v>
      </c>
      <c r="AI1885" s="33">
        <f t="shared" si="900"/>
        <v>20000</v>
      </c>
      <c r="AJ1885" s="33">
        <f t="shared" si="901"/>
        <v>65000</v>
      </c>
      <c r="AK1885" s="33">
        <f t="shared" si="902"/>
        <v>16508.146901296808</v>
      </c>
      <c r="AL1885" s="33">
        <f t="shared" si="903"/>
        <v>0</v>
      </c>
      <c r="AM1885" s="34">
        <f t="shared" si="904"/>
        <v>0</v>
      </c>
    </row>
    <row r="1886" spans="1:39" ht="15" customHeight="1" x14ac:dyDescent="0.3">
      <c r="A1886" s="166" t="s">
        <v>4320</v>
      </c>
      <c r="B1886" s="99">
        <v>9369</v>
      </c>
      <c r="C1886" s="99">
        <v>80270</v>
      </c>
      <c r="D1886" s="165">
        <v>44837</v>
      </c>
      <c r="E1886" s="165">
        <v>45138</v>
      </c>
      <c r="F1886" s="166">
        <v>4</v>
      </c>
      <c r="G1886" s="178">
        <v>3.81</v>
      </c>
      <c r="H1886" s="181">
        <v>1</v>
      </c>
      <c r="I1886" s="180">
        <v>5.79E-2</v>
      </c>
      <c r="J1886" s="21">
        <f t="shared" si="875"/>
        <v>0.18999999999999995</v>
      </c>
      <c r="K1886" s="21" t="str">
        <f t="shared" si="876"/>
        <v>Y</v>
      </c>
      <c r="L1886" s="37" t="str">
        <f t="shared" si="877"/>
        <v>NA</v>
      </c>
      <c r="M1886" s="8" t="str">
        <f t="shared" si="878"/>
        <v>Y</v>
      </c>
      <c r="N1886" s="42">
        <f t="shared" si="879"/>
        <v>1</v>
      </c>
      <c r="O1886" s="43">
        <f t="shared" si="880"/>
        <v>200000</v>
      </c>
      <c r="P1886" s="43" t="str">
        <f t="shared" si="881"/>
        <v>NA</v>
      </c>
      <c r="Q1886" s="24">
        <f t="shared" si="882"/>
        <v>9911.4651000000013</v>
      </c>
      <c r="R1886" s="43">
        <f t="shared" si="883"/>
        <v>0</v>
      </c>
      <c r="S1886" s="24">
        <f t="shared" si="884"/>
        <v>1000000</v>
      </c>
      <c r="T1886" s="25" t="str">
        <f t="shared" si="885"/>
        <v>N</v>
      </c>
      <c r="U1886" s="44">
        <f t="shared" si="886"/>
        <v>0</v>
      </c>
      <c r="V1886" s="45">
        <f t="shared" si="887"/>
        <v>0</v>
      </c>
      <c r="W1886" s="45">
        <f t="shared" si="888"/>
        <v>0</v>
      </c>
      <c r="X1886" s="28">
        <f t="shared" si="889"/>
        <v>0</v>
      </c>
      <c r="Y1886" s="28">
        <f t="shared" si="890"/>
        <v>0</v>
      </c>
      <c r="Z1886" s="45">
        <f t="shared" si="891"/>
        <v>0</v>
      </c>
      <c r="AA1886" s="29" t="str">
        <f t="shared" si="892"/>
        <v>N</v>
      </c>
      <c r="AB1886" s="46">
        <f t="shared" si="893"/>
        <v>0</v>
      </c>
      <c r="AC1886" s="31">
        <f t="shared" si="894"/>
        <v>0</v>
      </c>
      <c r="AD1886" s="31">
        <f t="shared" si="895"/>
        <v>0</v>
      </c>
      <c r="AE1886" s="31">
        <f t="shared" si="896"/>
        <v>0</v>
      </c>
      <c r="AF1886" s="47">
        <f t="shared" si="897"/>
        <v>0</v>
      </c>
      <c r="AG1886" s="31">
        <f t="shared" si="898"/>
        <v>0</v>
      </c>
      <c r="AH1886" s="48">
        <f t="shared" si="899"/>
        <v>0</v>
      </c>
      <c r="AI1886" s="33">
        <f t="shared" si="900"/>
        <v>0</v>
      </c>
      <c r="AJ1886" s="33">
        <f t="shared" si="901"/>
        <v>0</v>
      </c>
      <c r="AK1886" s="33">
        <f t="shared" si="902"/>
        <v>0</v>
      </c>
      <c r="AL1886" s="33">
        <f t="shared" si="903"/>
        <v>0</v>
      </c>
      <c r="AM1886" s="34">
        <f t="shared" si="904"/>
        <v>0</v>
      </c>
    </row>
    <row r="1887" spans="1:39" ht="15" customHeight="1" x14ac:dyDescent="0.3">
      <c r="A1887" s="166" t="s">
        <v>4321</v>
      </c>
      <c r="B1887" s="99">
        <v>22952</v>
      </c>
      <c r="C1887" s="99">
        <v>91398</v>
      </c>
      <c r="D1887" s="165">
        <v>45879</v>
      </c>
      <c r="E1887" s="165">
        <v>46152</v>
      </c>
      <c r="F1887" s="166">
        <v>4</v>
      </c>
      <c r="G1887" s="178">
        <v>1.1100000000000001</v>
      </c>
      <c r="H1887" s="181">
        <v>0.5</v>
      </c>
      <c r="I1887" s="180">
        <v>7.3800000000000004E-2</v>
      </c>
      <c r="J1887" s="21">
        <f t="shared" si="875"/>
        <v>2.8899999999999997</v>
      </c>
      <c r="K1887" s="21" t="str">
        <f t="shared" si="876"/>
        <v>Y</v>
      </c>
      <c r="L1887" s="37" t="str">
        <f t="shared" si="877"/>
        <v>NA</v>
      </c>
      <c r="M1887" s="8" t="str">
        <f t="shared" si="878"/>
        <v>Y</v>
      </c>
      <c r="N1887" s="42">
        <f t="shared" si="879"/>
        <v>6</v>
      </c>
      <c r="O1887" s="43">
        <f t="shared" si="880"/>
        <v>200000</v>
      </c>
      <c r="P1887" s="43" t="str">
        <f t="shared" si="881"/>
        <v>NA</v>
      </c>
      <c r="Q1887" s="24">
        <f t="shared" si="882"/>
        <v>24645.857600000003</v>
      </c>
      <c r="R1887" s="43">
        <f t="shared" si="883"/>
        <v>0</v>
      </c>
      <c r="S1887" s="24">
        <f t="shared" si="884"/>
        <v>1000000</v>
      </c>
      <c r="T1887" s="25" t="str">
        <f t="shared" si="885"/>
        <v>Y</v>
      </c>
      <c r="U1887" s="44">
        <f t="shared" si="886"/>
        <v>5</v>
      </c>
      <c r="V1887" s="45">
        <f t="shared" si="887"/>
        <v>200000</v>
      </c>
      <c r="W1887" s="45">
        <f t="shared" si="888"/>
        <v>1000000</v>
      </c>
      <c r="X1887" s="28">
        <f t="shared" si="889"/>
        <v>26464.721890880006</v>
      </c>
      <c r="Y1887" s="28">
        <f t="shared" si="890"/>
        <v>0</v>
      </c>
      <c r="Z1887" s="45" t="str">
        <f t="shared" si="891"/>
        <v>NA</v>
      </c>
      <c r="AA1887" s="29" t="str">
        <f t="shared" si="892"/>
        <v>Y</v>
      </c>
      <c r="AB1887" s="46">
        <f t="shared" si="893"/>
        <v>4</v>
      </c>
      <c r="AC1887" s="31">
        <f t="shared" si="894"/>
        <v>200000</v>
      </c>
      <c r="AD1887" s="31">
        <f t="shared" si="895"/>
        <v>1000000</v>
      </c>
      <c r="AE1887" s="31">
        <f t="shared" si="896"/>
        <v>28417.818366426953</v>
      </c>
      <c r="AF1887" s="47">
        <f t="shared" si="897"/>
        <v>0</v>
      </c>
      <c r="AG1887" s="31" t="str">
        <f t="shared" si="898"/>
        <v>NA</v>
      </c>
      <c r="AH1887" s="48">
        <f t="shared" si="899"/>
        <v>3</v>
      </c>
      <c r="AI1887" s="33">
        <f t="shared" si="900"/>
        <v>20000</v>
      </c>
      <c r="AJ1887" s="33">
        <f t="shared" si="901"/>
        <v>65000</v>
      </c>
      <c r="AK1887" s="33">
        <f t="shared" si="902"/>
        <v>20000</v>
      </c>
      <c r="AL1887" s="33">
        <f t="shared" si="903"/>
        <v>10515.053361869264</v>
      </c>
      <c r="AM1887" s="34">
        <f t="shared" si="904"/>
        <v>10515.053361869264</v>
      </c>
    </row>
    <row r="1888" spans="1:39" ht="15" customHeight="1" x14ac:dyDescent="0.3">
      <c r="A1888" s="166" t="s">
        <v>4322</v>
      </c>
      <c r="B1888" s="99">
        <v>20879</v>
      </c>
      <c r="C1888" s="99">
        <v>62237</v>
      </c>
      <c r="D1888" s="165">
        <v>45642</v>
      </c>
      <c r="E1888" s="165">
        <v>45897</v>
      </c>
      <c r="F1888" s="166">
        <v>2</v>
      </c>
      <c r="G1888" s="178">
        <v>1.46</v>
      </c>
      <c r="H1888" s="181">
        <v>0.5</v>
      </c>
      <c r="I1888" s="180">
        <v>3.4000000000000002E-2</v>
      </c>
      <c r="J1888" s="21">
        <f t="shared" si="875"/>
        <v>0.54</v>
      </c>
      <c r="K1888" s="21" t="str">
        <f t="shared" si="876"/>
        <v>Y</v>
      </c>
      <c r="L1888" s="37" t="str">
        <f t="shared" si="877"/>
        <v>NA</v>
      </c>
      <c r="M1888" s="8" t="str">
        <f t="shared" si="878"/>
        <v>Y</v>
      </c>
      <c r="N1888" s="42">
        <f t="shared" si="879"/>
        <v>2</v>
      </c>
      <c r="O1888" s="43">
        <f t="shared" si="880"/>
        <v>200000</v>
      </c>
      <c r="P1888" s="43" t="str">
        <f t="shared" si="881"/>
        <v>NA</v>
      </c>
      <c r="Q1888" s="24">
        <f t="shared" si="882"/>
        <v>21588.886000000002</v>
      </c>
      <c r="R1888" s="43">
        <f t="shared" si="883"/>
        <v>0</v>
      </c>
      <c r="S1888" s="24">
        <f t="shared" si="884"/>
        <v>1000000</v>
      </c>
      <c r="T1888" s="25" t="str">
        <f t="shared" si="885"/>
        <v>N</v>
      </c>
      <c r="U1888" s="44">
        <f t="shared" si="886"/>
        <v>1</v>
      </c>
      <c r="V1888" s="45">
        <f t="shared" si="887"/>
        <v>20000</v>
      </c>
      <c r="W1888" s="45">
        <f t="shared" si="888"/>
        <v>65000</v>
      </c>
      <c r="X1888" s="28">
        <f t="shared" si="889"/>
        <v>2763</v>
      </c>
      <c r="Y1888" s="28">
        <f t="shared" si="890"/>
        <v>19559.908124000001</v>
      </c>
      <c r="Z1888" s="45">
        <f t="shared" si="891"/>
        <v>0</v>
      </c>
      <c r="AA1888" s="29" t="str">
        <f t="shared" si="892"/>
        <v>N</v>
      </c>
      <c r="AB1888" s="46">
        <f t="shared" si="893"/>
        <v>0</v>
      </c>
      <c r="AC1888" s="31">
        <f t="shared" si="894"/>
        <v>0</v>
      </c>
      <c r="AD1888" s="31">
        <f t="shared" si="895"/>
        <v>0</v>
      </c>
      <c r="AE1888" s="31">
        <f t="shared" si="896"/>
        <v>0</v>
      </c>
      <c r="AF1888" s="47">
        <f t="shared" si="897"/>
        <v>0</v>
      </c>
      <c r="AG1888" s="31">
        <f t="shared" si="898"/>
        <v>0</v>
      </c>
      <c r="AH1888" s="48">
        <f t="shared" si="899"/>
        <v>0</v>
      </c>
      <c r="AI1888" s="33">
        <f t="shared" si="900"/>
        <v>0</v>
      </c>
      <c r="AJ1888" s="33">
        <f t="shared" si="901"/>
        <v>0</v>
      </c>
      <c r="AK1888" s="33">
        <f t="shared" si="902"/>
        <v>0</v>
      </c>
      <c r="AL1888" s="33">
        <f t="shared" si="903"/>
        <v>0</v>
      </c>
      <c r="AM1888" s="34">
        <f t="shared" si="904"/>
        <v>19559.908124000001</v>
      </c>
    </row>
    <row r="1889" spans="1:39" ht="15" customHeight="1" x14ac:dyDescent="0.3">
      <c r="A1889" s="166" t="s">
        <v>4323</v>
      </c>
      <c r="B1889" s="99">
        <v>7640</v>
      </c>
      <c r="C1889" s="99">
        <v>35776</v>
      </c>
      <c r="D1889" s="165">
        <v>45896</v>
      </c>
      <c r="E1889" s="165">
        <v>46044</v>
      </c>
      <c r="F1889" s="166">
        <v>4</v>
      </c>
      <c r="G1889" s="178">
        <v>2.81</v>
      </c>
      <c r="H1889" s="181">
        <v>0.5</v>
      </c>
      <c r="I1889" s="180">
        <v>1.95E-2</v>
      </c>
      <c r="J1889" s="21">
        <f t="shared" si="875"/>
        <v>1.19</v>
      </c>
      <c r="K1889" s="21" t="str">
        <f t="shared" si="876"/>
        <v>Y</v>
      </c>
      <c r="L1889" s="37" t="str">
        <f t="shared" si="877"/>
        <v>NA</v>
      </c>
      <c r="M1889" s="8" t="str">
        <f t="shared" si="878"/>
        <v>Y</v>
      </c>
      <c r="N1889" s="42">
        <f t="shared" si="879"/>
        <v>3</v>
      </c>
      <c r="O1889" s="43">
        <f t="shared" si="880"/>
        <v>200000</v>
      </c>
      <c r="P1889" s="43" t="str">
        <f t="shared" si="881"/>
        <v>NA</v>
      </c>
      <c r="Q1889" s="24">
        <f t="shared" si="882"/>
        <v>7788.9800000000005</v>
      </c>
      <c r="R1889" s="43">
        <f t="shared" si="883"/>
        <v>0</v>
      </c>
      <c r="S1889" s="24">
        <f t="shared" si="884"/>
        <v>1000000</v>
      </c>
      <c r="T1889" s="25" t="str">
        <f t="shared" si="885"/>
        <v>Y</v>
      </c>
      <c r="U1889" s="44">
        <f t="shared" si="886"/>
        <v>2</v>
      </c>
      <c r="V1889" s="45">
        <f t="shared" si="887"/>
        <v>200000</v>
      </c>
      <c r="W1889" s="45">
        <f t="shared" si="888"/>
        <v>1000000</v>
      </c>
      <c r="X1889" s="28">
        <f t="shared" si="889"/>
        <v>7940.8651100000006</v>
      </c>
      <c r="Y1889" s="28">
        <f t="shared" si="890"/>
        <v>0</v>
      </c>
      <c r="Z1889" s="45" t="str">
        <f t="shared" si="891"/>
        <v>NA</v>
      </c>
      <c r="AA1889" s="29" t="str">
        <f t="shared" si="892"/>
        <v>N</v>
      </c>
      <c r="AB1889" s="46">
        <f t="shared" si="893"/>
        <v>1</v>
      </c>
      <c r="AC1889" s="31">
        <f t="shared" si="894"/>
        <v>20000</v>
      </c>
      <c r="AD1889" s="31">
        <f t="shared" si="895"/>
        <v>65000</v>
      </c>
      <c r="AE1889" s="31">
        <f t="shared" si="896"/>
        <v>8095.7119796450015</v>
      </c>
      <c r="AF1889" s="47">
        <f t="shared" si="897"/>
        <v>0</v>
      </c>
      <c r="AG1889" s="31">
        <f t="shared" si="898"/>
        <v>5398.4429103549983</v>
      </c>
      <c r="AH1889" s="48">
        <f t="shared" si="899"/>
        <v>0</v>
      </c>
      <c r="AI1889" s="33">
        <f t="shared" si="900"/>
        <v>0</v>
      </c>
      <c r="AJ1889" s="33">
        <f t="shared" si="901"/>
        <v>0</v>
      </c>
      <c r="AK1889" s="33">
        <f t="shared" si="902"/>
        <v>0</v>
      </c>
      <c r="AL1889" s="33">
        <f t="shared" si="903"/>
        <v>0</v>
      </c>
      <c r="AM1889" s="34">
        <f t="shared" si="904"/>
        <v>0</v>
      </c>
    </row>
    <row r="1890" spans="1:39" ht="15" customHeight="1" x14ac:dyDescent="0.3">
      <c r="A1890" s="166" t="s">
        <v>4324</v>
      </c>
      <c r="B1890" s="99">
        <v>22780</v>
      </c>
      <c r="C1890" s="99">
        <v>93849</v>
      </c>
      <c r="D1890" s="165">
        <v>45353</v>
      </c>
      <c r="E1890" s="165">
        <v>45414</v>
      </c>
      <c r="F1890" s="166">
        <v>2</v>
      </c>
      <c r="G1890" s="178">
        <v>1.68</v>
      </c>
      <c r="H1890" s="181">
        <v>1</v>
      </c>
      <c r="I1890" s="180">
        <v>7.8299999999999995E-2</v>
      </c>
      <c r="J1890" s="21">
        <f t="shared" si="875"/>
        <v>0.32000000000000006</v>
      </c>
      <c r="K1890" s="21" t="str">
        <f t="shared" si="876"/>
        <v>Y</v>
      </c>
      <c r="L1890" s="37" t="str">
        <f t="shared" si="877"/>
        <v>NA</v>
      </c>
      <c r="M1890" s="8" t="str">
        <f t="shared" si="878"/>
        <v>Y</v>
      </c>
      <c r="N1890" s="42">
        <f t="shared" si="879"/>
        <v>1</v>
      </c>
      <c r="O1890" s="43">
        <f t="shared" si="880"/>
        <v>200000</v>
      </c>
      <c r="P1890" s="43" t="str">
        <f t="shared" si="881"/>
        <v>NA</v>
      </c>
      <c r="Q1890" s="24">
        <f t="shared" si="882"/>
        <v>24563.673999999999</v>
      </c>
      <c r="R1890" s="43">
        <f t="shared" si="883"/>
        <v>0</v>
      </c>
      <c r="S1890" s="24">
        <f t="shared" si="884"/>
        <v>1000000</v>
      </c>
      <c r="T1890" s="25" t="str">
        <f t="shared" si="885"/>
        <v>N</v>
      </c>
      <c r="U1890" s="44">
        <f t="shared" si="886"/>
        <v>0</v>
      </c>
      <c r="V1890" s="45">
        <f t="shared" si="887"/>
        <v>0</v>
      </c>
      <c r="W1890" s="45">
        <f t="shared" si="888"/>
        <v>0</v>
      </c>
      <c r="X1890" s="28">
        <f t="shared" si="889"/>
        <v>0</v>
      </c>
      <c r="Y1890" s="28">
        <f t="shared" si="890"/>
        <v>0</v>
      </c>
      <c r="Z1890" s="45">
        <f t="shared" si="891"/>
        <v>0</v>
      </c>
      <c r="AA1890" s="29" t="str">
        <f t="shared" si="892"/>
        <v>N</v>
      </c>
      <c r="AB1890" s="46">
        <f t="shared" si="893"/>
        <v>0</v>
      </c>
      <c r="AC1890" s="31">
        <f t="shared" si="894"/>
        <v>0</v>
      </c>
      <c r="AD1890" s="31">
        <f t="shared" si="895"/>
        <v>0</v>
      </c>
      <c r="AE1890" s="31">
        <f t="shared" si="896"/>
        <v>0</v>
      </c>
      <c r="AF1890" s="47">
        <f t="shared" si="897"/>
        <v>0</v>
      </c>
      <c r="AG1890" s="31">
        <f t="shared" si="898"/>
        <v>0</v>
      </c>
      <c r="AH1890" s="48">
        <f t="shared" si="899"/>
        <v>0</v>
      </c>
      <c r="AI1890" s="33">
        <f t="shared" si="900"/>
        <v>0</v>
      </c>
      <c r="AJ1890" s="33">
        <f t="shared" si="901"/>
        <v>0</v>
      </c>
      <c r="AK1890" s="33">
        <f t="shared" si="902"/>
        <v>0</v>
      </c>
      <c r="AL1890" s="33">
        <f t="shared" si="903"/>
        <v>0</v>
      </c>
      <c r="AM1890" s="34">
        <f t="shared" si="904"/>
        <v>0</v>
      </c>
    </row>
    <row r="1891" spans="1:39" ht="15" customHeight="1" x14ac:dyDescent="0.3">
      <c r="A1891" s="166" t="s">
        <v>4325</v>
      </c>
      <c r="B1891" s="99">
        <v>23864</v>
      </c>
      <c r="C1891" s="99">
        <v>83721</v>
      </c>
      <c r="D1891" s="165">
        <v>45228</v>
      </c>
      <c r="E1891" s="165">
        <v>45261</v>
      </c>
      <c r="F1891" s="166">
        <v>4</v>
      </c>
      <c r="G1891" s="178">
        <v>1.26</v>
      </c>
      <c r="H1891" s="181">
        <v>1</v>
      </c>
      <c r="I1891" s="180">
        <v>7.4700000000000003E-2</v>
      </c>
      <c r="J1891" s="21">
        <f t="shared" si="875"/>
        <v>2.74</v>
      </c>
      <c r="K1891" s="21" t="str">
        <f t="shared" si="876"/>
        <v>Y</v>
      </c>
      <c r="L1891" s="37" t="str">
        <f t="shared" si="877"/>
        <v>NA</v>
      </c>
      <c r="M1891" s="8" t="str">
        <f t="shared" si="878"/>
        <v>Y</v>
      </c>
      <c r="N1891" s="42">
        <f t="shared" si="879"/>
        <v>3</v>
      </c>
      <c r="O1891" s="43">
        <f t="shared" si="880"/>
        <v>200000</v>
      </c>
      <c r="P1891" s="43" t="str">
        <f t="shared" si="881"/>
        <v>NA</v>
      </c>
      <c r="Q1891" s="24">
        <f t="shared" si="882"/>
        <v>25646.640800000001</v>
      </c>
      <c r="R1891" s="43">
        <f t="shared" si="883"/>
        <v>0</v>
      </c>
      <c r="S1891" s="24">
        <f t="shared" si="884"/>
        <v>1000000</v>
      </c>
      <c r="T1891" s="25" t="str">
        <f t="shared" si="885"/>
        <v>Y</v>
      </c>
      <c r="U1891" s="44">
        <f t="shared" si="886"/>
        <v>2</v>
      </c>
      <c r="V1891" s="45">
        <f t="shared" si="887"/>
        <v>200000</v>
      </c>
      <c r="W1891" s="45">
        <f t="shared" si="888"/>
        <v>1000000</v>
      </c>
      <c r="X1891" s="28">
        <f t="shared" si="889"/>
        <v>27562.444867760001</v>
      </c>
      <c r="Y1891" s="28">
        <f t="shared" si="890"/>
        <v>0</v>
      </c>
      <c r="Z1891" s="45" t="str">
        <f t="shared" si="891"/>
        <v>NA</v>
      </c>
      <c r="AA1891" s="29" t="str">
        <f t="shared" si="892"/>
        <v>Y</v>
      </c>
      <c r="AB1891" s="46">
        <f t="shared" si="893"/>
        <v>1</v>
      </c>
      <c r="AC1891" s="31">
        <f t="shared" si="894"/>
        <v>200000</v>
      </c>
      <c r="AD1891" s="31">
        <f t="shared" si="895"/>
        <v>1000000</v>
      </c>
      <c r="AE1891" s="31">
        <f t="shared" si="896"/>
        <v>29621.359499381673</v>
      </c>
      <c r="AF1891" s="47">
        <f t="shared" si="897"/>
        <v>0</v>
      </c>
      <c r="AG1891" s="31" t="str">
        <f t="shared" si="898"/>
        <v>NA</v>
      </c>
      <c r="AH1891" s="48">
        <f t="shared" si="899"/>
        <v>0</v>
      </c>
      <c r="AI1891" s="33">
        <f t="shared" si="900"/>
        <v>0</v>
      </c>
      <c r="AJ1891" s="33">
        <f t="shared" si="901"/>
        <v>0</v>
      </c>
      <c r="AK1891" s="33">
        <f t="shared" si="902"/>
        <v>0</v>
      </c>
      <c r="AL1891" s="33">
        <f t="shared" si="903"/>
        <v>0</v>
      </c>
      <c r="AM1891" s="34">
        <f t="shared" si="904"/>
        <v>0</v>
      </c>
    </row>
    <row r="1892" spans="1:39" ht="15" customHeight="1" x14ac:dyDescent="0.3">
      <c r="A1892" s="166" t="s">
        <v>4326</v>
      </c>
      <c r="B1892" s="99">
        <v>22895</v>
      </c>
      <c r="C1892" s="99">
        <v>111964</v>
      </c>
      <c r="D1892" s="165">
        <v>45753</v>
      </c>
      <c r="E1892" s="165">
        <v>46032</v>
      </c>
      <c r="F1892" s="166">
        <v>2</v>
      </c>
      <c r="G1892" s="178">
        <v>0.62</v>
      </c>
      <c r="H1892" s="181">
        <v>1</v>
      </c>
      <c r="I1892" s="180">
        <v>1.7000000000000001E-2</v>
      </c>
      <c r="J1892" s="21">
        <f t="shared" si="875"/>
        <v>1.38</v>
      </c>
      <c r="K1892" s="21" t="str">
        <f t="shared" si="876"/>
        <v>Y</v>
      </c>
      <c r="L1892" s="37" t="str">
        <f t="shared" si="877"/>
        <v>NA</v>
      </c>
      <c r="M1892" s="8" t="str">
        <f t="shared" si="878"/>
        <v>Y</v>
      </c>
      <c r="N1892" s="42">
        <f t="shared" si="879"/>
        <v>2</v>
      </c>
      <c r="O1892" s="43">
        <f t="shared" si="880"/>
        <v>200000</v>
      </c>
      <c r="P1892" s="43" t="str">
        <f t="shared" si="881"/>
        <v>NA</v>
      </c>
      <c r="Q1892" s="24">
        <f t="shared" si="882"/>
        <v>23284.214999999997</v>
      </c>
      <c r="R1892" s="43">
        <f t="shared" si="883"/>
        <v>0</v>
      </c>
      <c r="S1892" s="24">
        <f t="shared" si="884"/>
        <v>1000000</v>
      </c>
      <c r="T1892" s="25" t="str">
        <f t="shared" si="885"/>
        <v>Y</v>
      </c>
      <c r="U1892" s="44">
        <f t="shared" si="886"/>
        <v>1</v>
      </c>
      <c r="V1892" s="45">
        <f t="shared" si="887"/>
        <v>200000</v>
      </c>
      <c r="W1892" s="45">
        <f t="shared" si="888"/>
        <v>1000000</v>
      </c>
      <c r="X1892" s="28">
        <f t="shared" si="889"/>
        <v>23680.046654999995</v>
      </c>
      <c r="Y1892" s="28">
        <f t="shared" si="890"/>
        <v>0</v>
      </c>
      <c r="Z1892" s="45" t="str">
        <f t="shared" si="891"/>
        <v>NA</v>
      </c>
      <c r="AA1892" s="29" t="str">
        <f t="shared" si="892"/>
        <v>N</v>
      </c>
      <c r="AB1892" s="46">
        <f t="shared" si="893"/>
        <v>0</v>
      </c>
      <c r="AC1892" s="31">
        <f t="shared" si="894"/>
        <v>0</v>
      </c>
      <c r="AD1892" s="31">
        <f t="shared" si="895"/>
        <v>0</v>
      </c>
      <c r="AE1892" s="31">
        <f t="shared" si="896"/>
        <v>0</v>
      </c>
      <c r="AF1892" s="47">
        <f t="shared" si="897"/>
        <v>0</v>
      </c>
      <c r="AG1892" s="31">
        <f t="shared" si="898"/>
        <v>0</v>
      </c>
      <c r="AH1892" s="48">
        <f t="shared" si="899"/>
        <v>0</v>
      </c>
      <c r="AI1892" s="33">
        <f t="shared" si="900"/>
        <v>0</v>
      </c>
      <c r="AJ1892" s="33">
        <f t="shared" si="901"/>
        <v>0</v>
      </c>
      <c r="AK1892" s="33">
        <f t="shared" si="902"/>
        <v>0</v>
      </c>
      <c r="AL1892" s="33">
        <f t="shared" si="903"/>
        <v>0</v>
      </c>
      <c r="AM1892" s="34">
        <f t="shared" si="904"/>
        <v>0</v>
      </c>
    </row>
    <row r="1893" spans="1:39" ht="15" customHeight="1" x14ac:dyDescent="0.3">
      <c r="A1893" s="166" t="s">
        <v>4327</v>
      </c>
      <c r="B1893" s="99">
        <v>10408</v>
      </c>
      <c r="C1893" s="99">
        <v>81669</v>
      </c>
      <c r="D1893" s="165">
        <v>45943</v>
      </c>
      <c r="E1893" s="165">
        <v>46291</v>
      </c>
      <c r="F1893" s="166">
        <v>2</v>
      </c>
      <c r="G1893" s="178">
        <v>1.82</v>
      </c>
      <c r="H1893" s="181">
        <v>0.25</v>
      </c>
      <c r="I1893" s="180">
        <v>2.0899999999999998E-2</v>
      </c>
      <c r="J1893" s="21">
        <f t="shared" si="875"/>
        <v>0.17999999999999994</v>
      </c>
      <c r="K1893" s="21" t="str">
        <f t="shared" si="876"/>
        <v>Y</v>
      </c>
      <c r="L1893" s="37" t="str">
        <f t="shared" si="877"/>
        <v>NA</v>
      </c>
      <c r="M1893" s="8" t="str">
        <f t="shared" si="878"/>
        <v>Y</v>
      </c>
      <c r="N1893" s="42">
        <f t="shared" si="879"/>
        <v>1</v>
      </c>
      <c r="O1893" s="43">
        <f t="shared" si="880"/>
        <v>200000</v>
      </c>
      <c r="P1893" s="43" t="str">
        <f t="shared" si="881"/>
        <v>NA</v>
      </c>
      <c r="Q1893" s="24">
        <f t="shared" si="882"/>
        <v>10625.527199999999</v>
      </c>
      <c r="R1893" s="43">
        <f t="shared" si="883"/>
        <v>0</v>
      </c>
      <c r="S1893" s="24">
        <f t="shared" si="884"/>
        <v>1000000</v>
      </c>
      <c r="T1893" s="25" t="str">
        <f t="shared" si="885"/>
        <v>N</v>
      </c>
      <c r="U1893" s="44">
        <f t="shared" si="886"/>
        <v>0</v>
      </c>
      <c r="V1893" s="45">
        <f t="shared" si="887"/>
        <v>0</v>
      </c>
      <c r="W1893" s="45">
        <f t="shared" si="888"/>
        <v>0</v>
      </c>
      <c r="X1893" s="28">
        <f t="shared" si="889"/>
        <v>0</v>
      </c>
      <c r="Y1893" s="28">
        <f t="shared" si="890"/>
        <v>0</v>
      </c>
      <c r="Z1893" s="45">
        <f t="shared" si="891"/>
        <v>0</v>
      </c>
      <c r="AA1893" s="29" t="str">
        <f t="shared" si="892"/>
        <v>N</v>
      </c>
      <c r="AB1893" s="46">
        <f t="shared" si="893"/>
        <v>0</v>
      </c>
      <c r="AC1893" s="31">
        <f t="shared" si="894"/>
        <v>0</v>
      </c>
      <c r="AD1893" s="31">
        <f t="shared" si="895"/>
        <v>0</v>
      </c>
      <c r="AE1893" s="31">
        <f t="shared" si="896"/>
        <v>0</v>
      </c>
      <c r="AF1893" s="47">
        <f t="shared" si="897"/>
        <v>0</v>
      </c>
      <c r="AG1893" s="31">
        <f t="shared" si="898"/>
        <v>0</v>
      </c>
      <c r="AH1893" s="48">
        <f t="shared" si="899"/>
        <v>0</v>
      </c>
      <c r="AI1893" s="33">
        <f t="shared" si="900"/>
        <v>0</v>
      </c>
      <c r="AJ1893" s="33">
        <f t="shared" si="901"/>
        <v>0</v>
      </c>
      <c r="AK1893" s="33">
        <f t="shared" si="902"/>
        <v>0</v>
      </c>
      <c r="AL1893" s="33">
        <f t="shared" si="903"/>
        <v>0</v>
      </c>
      <c r="AM1893" s="34">
        <f t="shared" si="904"/>
        <v>0</v>
      </c>
    </row>
    <row r="1894" spans="1:39" ht="15" customHeight="1" x14ac:dyDescent="0.3">
      <c r="A1894" s="166" t="s">
        <v>4328</v>
      </c>
      <c r="B1894" s="99">
        <v>20128</v>
      </c>
      <c r="C1894" s="99">
        <v>53947</v>
      </c>
      <c r="D1894" s="165">
        <v>46102</v>
      </c>
      <c r="E1894" s="165">
        <v>46265</v>
      </c>
      <c r="F1894" s="166">
        <v>4</v>
      </c>
      <c r="G1894" s="178">
        <v>1.38</v>
      </c>
      <c r="H1894" s="181">
        <v>1</v>
      </c>
      <c r="I1894" s="180">
        <v>3.7900000000000003E-2</v>
      </c>
      <c r="J1894" s="21">
        <f t="shared" si="875"/>
        <v>2.62</v>
      </c>
      <c r="K1894" s="21" t="str">
        <f t="shared" si="876"/>
        <v>Y</v>
      </c>
      <c r="L1894" s="37" t="str">
        <f t="shared" si="877"/>
        <v>NA</v>
      </c>
      <c r="M1894" s="8" t="str">
        <f t="shared" si="878"/>
        <v>Y</v>
      </c>
      <c r="N1894" s="42">
        <f t="shared" si="879"/>
        <v>3</v>
      </c>
      <c r="O1894" s="43">
        <f t="shared" si="880"/>
        <v>200000</v>
      </c>
      <c r="P1894" s="43" t="str">
        <f t="shared" si="881"/>
        <v>NA</v>
      </c>
      <c r="Q1894" s="24">
        <f t="shared" si="882"/>
        <v>20890.851200000001</v>
      </c>
      <c r="R1894" s="43">
        <f t="shared" si="883"/>
        <v>0</v>
      </c>
      <c r="S1894" s="24">
        <f t="shared" si="884"/>
        <v>1000000</v>
      </c>
      <c r="T1894" s="25" t="str">
        <f t="shared" si="885"/>
        <v>Y</v>
      </c>
      <c r="U1894" s="44">
        <f t="shared" si="886"/>
        <v>2</v>
      </c>
      <c r="V1894" s="45">
        <f t="shared" si="887"/>
        <v>200000</v>
      </c>
      <c r="W1894" s="45">
        <f t="shared" si="888"/>
        <v>1000000</v>
      </c>
      <c r="X1894" s="28">
        <f t="shared" si="889"/>
        <v>21682.614460480003</v>
      </c>
      <c r="Y1894" s="28">
        <f t="shared" si="890"/>
        <v>0</v>
      </c>
      <c r="Z1894" s="45" t="str">
        <f t="shared" si="891"/>
        <v>NA</v>
      </c>
      <c r="AA1894" s="29" t="str">
        <f t="shared" si="892"/>
        <v>Y</v>
      </c>
      <c r="AB1894" s="46">
        <f t="shared" si="893"/>
        <v>1</v>
      </c>
      <c r="AC1894" s="31">
        <f t="shared" si="894"/>
        <v>200000</v>
      </c>
      <c r="AD1894" s="31">
        <f t="shared" si="895"/>
        <v>1000000</v>
      </c>
      <c r="AE1894" s="31">
        <f t="shared" si="896"/>
        <v>22504.385548532195</v>
      </c>
      <c r="AF1894" s="47">
        <f t="shared" si="897"/>
        <v>0</v>
      </c>
      <c r="AG1894" s="31" t="str">
        <f t="shared" si="898"/>
        <v>NA</v>
      </c>
      <c r="AH1894" s="48">
        <f t="shared" si="899"/>
        <v>0</v>
      </c>
      <c r="AI1894" s="33">
        <f t="shared" si="900"/>
        <v>0</v>
      </c>
      <c r="AJ1894" s="33">
        <f t="shared" si="901"/>
        <v>0</v>
      </c>
      <c r="AK1894" s="33">
        <f t="shared" si="902"/>
        <v>0</v>
      </c>
      <c r="AL1894" s="33">
        <f t="shared" si="903"/>
        <v>0</v>
      </c>
      <c r="AM1894" s="34">
        <f t="shared" si="904"/>
        <v>0</v>
      </c>
    </row>
    <row r="1895" spans="1:39" ht="15" customHeight="1" x14ac:dyDescent="0.3">
      <c r="A1895" s="166" t="s">
        <v>4329</v>
      </c>
      <c r="B1895" s="99">
        <v>18813</v>
      </c>
      <c r="C1895" s="99">
        <v>61878</v>
      </c>
      <c r="D1895" s="165">
        <v>44495</v>
      </c>
      <c r="E1895" s="165">
        <v>44566</v>
      </c>
      <c r="F1895" s="166">
        <v>4</v>
      </c>
      <c r="G1895" s="178">
        <v>0.18</v>
      </c>
      <c r="H1895" s="181">
        <v>0.25</v>
      </c>
      <c r="I1895" s="180">
        <v>8.5000000000000006E-2</v>
      </c>
      <c r="J1895" s="21">
        <f t="shared" si="875"/>
        <v>3.82</v>
      </c>
      <c r="K1895" s="21" t="str">
        <f t="shared" si="876"/>
        <v>Y</v>
      </c>
      <c r="L1895" s="37" t="str">
        <f t="shared" si="877"/>
        <v>NA</v>
      </c>
      <c r="M1895" s="8" t="str">
        <f t="shared" si="878"/>
        <v>Y</v>
      </c>
      <c r="N1895" s="42">
        <f t="shared" si="879"/>
        <v>16</v>
      </c>
      <c r="O1895" s="43">
        <f t="shared" si="880"/>
        <v>200000</v>
      </c>
      <c r="P1895" s="43" t="str">
        <f t="shared" si="881"/>
        <v>NA</v>
      </c>
      <c r="Q1895" s="24">
        <f t="shared" si="882"/>
        <v>20412.105</v>
      </c>
      <c r="R1895" s="43">
        <f t="shared" si="883"/>
        <v>0</v>
      </c>
      <c r="S1895" s="24">
        <f t="shared" si="884"/>
        <v>1000000</v>
      </c>
      <c r="T1895" s="25" t="str">
        <f t="shared" si="885"/>
        <v>Y</v>
      </c>
      <c r="U1895" s="44">
        <f t="shared" si="886"/>
        <v>15</v>
      </c>
      <c r="V1895" s="45">
        <f t="shared" si="887"/>
        <v>200000</v>
      </c>
      <c r="W1895" s="45">
        <f t="shared" si="888"/>
        <v>1000000</v>
      </c>
      <c r="X1895" s="28">
        <f t="shared" si="889"/>
        <v>22147.133924999998</v>
      </c>
      <c r="Y1895" s="28">
        <f t="shared" si="890"/>
        <v>0</v>
      </c>
      <c r="Z1895" s="45" t="str">
        <f t="shared" si="891"/>
        <v>NA</v>
      </c>
      <c r="AA1895" s="29" t="str">
        <f t="shared" si="892"/>
        <v>Y</v>
      </c>
      <c r="AB1895" s="46">
        <f t="shared" si="893"/>
        <v>14</v>
      </c>
      <c r="AC1895" s="31">
        <f t="shared" si="894"/>
        <v>200000</v>
      </c>
      <c r="AD1895" s="31">
        <f t="shared" si="895"/>
        <v>1000000</v>
      </c>
      <c r="AE1895" s="31">
        <f t="shared" si="896"/>
        <v>24029.640308624996</v>
      </c>
      <c r="AF1895" s="47">
        <f t="shared" si="897"/>
        <v>0</v>
      </c>
      <c r="AG1895" s="31" t="str">
        <f t="shared" si="898"/>
        <v>NA</v>
      </c>
      <c r="AH1895" s="48">
        <f t="shared" si="899"/>
        <v>13</v>
      </c>
      <c r="AI1895" s="33">
        <f t="shared" si="900"/>
        <v>20000</v>
      </c>
      <c r="AJ1895" s="33">
        <f t="shared" si="901"/>
        <v>65000</v>
      </c>
      <c r="AK1895" s="33">
        <f t="shared" si="902"/>
        <v>20000</v>
      </c>
      <c r="AL1895" s="33">
        <f t="shared" si="903"/>
        <v>6072.1597348581199</v>
      </c>
      <c r="AM1895" s="34">
        <f t="shared" si="904"/>
        <v>6072.1597348581199</v>
      </c>
    </row>
    <row r="1896" spans="1:39" ht="15" customHeight="1" x14ac:dyDescent="0.3">
      <c r="A1896" s="166" t="s">
        <v>4330</v>
      </c>
      <c r="B1896" s="99">
        <v>7248</v>
      </c>
      <c r="C1896" s="99">
        <v>22524</v>
      </c>
      <c r="D1896" s="165">
        <v>44660</v>
      </c>
      <c r="E1896" s="165">
        <v>44705</v>
      </c>
      <c r="F1896" s="166">
        <v>2</v>
      </c>
      <c r="G1896" s="178">
        <v>0.48</v>
      </c>
      <c r="H1896" s="181">
        <v>0.25</v>
      </c>
      <c r="I1896" s="180">
        <v>5.8500000000000003E-2</v>
      </c>
      <c r="J1896" s="21">
        <f t="shared" si="875"/>
        <v>1.52</v>
      </c>
      <c r="K1896" s="21" t="str">
        <f t="shared" si="876"/>
        <v>Y</v>
      </c>
      <c r="L1896" s="37" t="str">
        <f t="shared" si="877"/>
        <v>NA</v>
      </c>
      <c r="M1896" s="8" t="str">
        <f t="shared" si="878"/>
        <v>Y</v>
      </c>
      <c r="N1896" s="42">
        <f t="shared" si="879"/>
        <v>7</v>
      </c>
      <c r="O1896" s="43">
        <f t="shared" si="880"/>
        <v>200000</v>
      </c>
      <c r="P1896" s="43" t="str">
        <f t="shared" si="881"/>
        <v>NA</v>
      </c>
      <c r="Q1896" s="24">
        <f t="shared" si="882"/>
        <v>7672.0079999999998</v>
      </c>
      <c r="R1896" s="43">
        <f t="shared" si="883"/>
        <v>0</v>
      </c>
      <c r="S1896" s="24">
        <f t="shared" si="884"/>
        <v>1000000</v>
      </c>
      <c r="T1896" s="25" t="str">
        <f t="shared" si="885"/>
        <v>Y</v>
      </c>
      <c r="U1896" s="44">
        <f t="shared" si="886"/>
        <v>6</v>
      </c>
      <c r="V1896" s="45">
        <f t="shared" si="887"/>
        <v>200000</v>
      </c>
      <c r="W1896" s="45">
        <f t="shared" si="888"/>
        <v>1000000</v>
      </c>
      <c r="X1896" s="28">
        <f t="shared" si="889"/>
        <v>8120.8204679999999</v>
      </c>
      <c r="Y1896" s="28">
        <f t="shared" si="890"/>
        <v>0</v>
      </c>
      <c r="Z1896" s="45" t="str">
        <f t="shared" si="891"/>
        <v>NA</v>
      </c>
      <c r="AA1896" s="29" t="str">
        <f t="shared" si="892"/>
        <v>N</v>
      </c>
      <c r="AB1896" s="46">
        <f t="shared" si="893"/>
        <v>5</v>
      </c>
      <c r="AC1896" s="31">
        <f t="shared" si="894"/>
        <v>20000</v>
      </c>
      <c r="AD1896" s="31">
        <f t="shared" si="895"/>
        <v>65000</v>
      </c>
      <c r="AE1896" s="31">
        <f t="shared" si="896"/>
        <v>8595.8884653780005</v>
      </c>
      <c r="AF1896" s="47">
        <f t="shared" si="897"/>
        <v>0</v>
      </c>
      <c r="AG1896" s="31">
        <f t="shared" si="898"/>
        <v>18087.283066622</v>
      </c>
      <c r="AH1896" s="48">
        <f t="shared" si="899"/>
        <v>4</v>
      </c>
      <c r="AI1896" s="33">
        <f t="shared" si="900"/>
        <v>20000</v>
      </c>
      <c r="AJ1896" s="33">
        <f t="shared" si="901"/>
        <v>65000</v>
      </c>
      <c r="AK1896" s="33">
        <f t="shared" si="902"/>
        <v>9098.7479406026141</v>
      </c>
      <c r="AL1896" s="33">
        <f t="shared" si="903"/>
        <v>0</v>
      </c>
      <c r="AM1896" s="34">
        <f t="shared" si="904"/>
        <v>0</v>
      </c>
    </row>
    <row r="1897" spans="1:39" ht="15" customHeight="1" x14ac:dyDescent="0.3">
      <c r="A1897" s="166" t="s">
        <v>4331</v>
      </c>
      <c r="B1897" s="99">
        <v>20517</v>
      </c>
      <c r="C1897" s="99">
        <v>45510</v>
      </c>
      <c r="D1897" s="165">
        <v>45049</v>
      </c>
      <c r="E1897" s="165">
        <v>45190</v>
      </c>
      <c r="F1897" s="166">
        <v>4</v>
      </c>
      <c r="G1897" s="178">
        <v>2.83</v>
      </c>
      <c r="H1897" s="181">
        <v>0.75</v>
      </c>
      <c r="I1897" s="180">
        <v>2.6700000000000002E-2</v>
      </c>
      <c r="J1897" s="21">
        <f t="shared" si="875"/>
        <v>1.17</v>
      </c>
      <c r="K1897" s="21" t="str">
        <f t="shared" si="876"/>
        <v>Y</v>
      </c>
      <c r="L1897" s="37" t="str">
        <f t="shared" si="877"/>
        <v>NA</v>
      </c>
      <c r="M1897" s="8" t="str">
        <f t="shared" si="878"/>
        <v>Y</v>
      </c>
      <c r="N1897" s="42">
        <f t="shared" si="879"/>
        <v>2</v>
      </c>
      <c r="O1897" s="43">
        <f t="shared" si="880"/>
        <v>200000</v>
      </c>
      <c r="P1897" s="43" t="str">
        <f t="shared" si="881"/>
        <v>NA</v>
      </c>
      <c r="Q1897" s="24">
        <f t="shared" si="882"/>
        <v>21064.803899999999</v>
      </c>
      <c r="R1897" s="43">
        <f t="shared" si="883"/>
        <v>0</v>
      </c>
      <c r="S1897" s="24">
        <f t="shared" si="884"/>
        <v>1000000</v>
      </c>
      <c r="T1897" s="25" t="str">
        <f t="shared" si="885"/>
        <v>Y</v>
      </c>
      <c r="U1897" s="44">
        <f t="shared" si="886"/>
        <v>1</v>
      </c>
      <c r="V1897" s="45">
        <f t="shared" si="887"/>
        <v>200000</v>
      </c>
      <c r="W1897" s="45">
        <f t="shared" si="888"/>
        <v>1000000</v>
      </c>
      <c r="X1897" s="28">
        <f t="shared" si="889"/>
        <v>21627.234164129997</v>
      </c>
      <c r="Y1897" s="28">
        <f t="shared" si="890"/>
        <v>0</v>
      </c>
      <c r="Z1897" s="45" t="str">
        <f t="shared" si="891"/>
        <v>NA</v>
      </c>
      <c r="AA1897" s="29" t="str">
        <f t="shared" si="892"/>
        <v>N</v>
      </c>
      <c r="AB1897" s="46">
        <f t="shared" si="893"/>
        <v>0</v>
      </c>
      <c r="AC1897" s="31">
        <f t="shared" si="894"/>
        <v>0</v>
      </c>
      <c r="AD1897" s="31">
        <f t="shared" si="895"/>
        <v>0</v>
      </c>
      <c r="AE1897" s="31">
        <f t="shared" si="896"/>
        <v>0</v>
      </c>
      <c r="AF1897" s="47">
        <f t="shared" si="897"/>
        <v>0</v>
      </c>
      <c r="AG1897" s="31">
        <f t="shared" si="898"/>
        <v>0</v>
      </c>
      <c r="AH1897" s="48">
        <f t="shared" si="899"/>
        <v>0</v>
      </c>
      <c r="AI1897" s="33">
        <f t="shared" si="900"/>
        <v>0</v>
      </c>
      <c r="AJ1897" s="33">
        <f t="shared" si="901"/>
        <v>0</v>
      </c>
      <c r="AK1897" s="33">
        <f t="shared" si="902"/>
        <v>0</v>
      </c>
      <c r="AL1897" s="33">
        <f t="shared" si="903"/>
        <v>0</v>
      </c>
      <c r="AM1897" s="34">
        <f t="shared" si="904"/>
        <v>0</v>
      </c>
    </row>
    <row r="1898" spans="1:39" ht="15" customHeight="1" x14ac:dyDescent="0.3">
      <c r="A1898" s="166" t="s">
        <v>4332</v>
      </c>
      <c r="B1898" s="99">
        <v>10366</v>
      </c>
      <c r="C1898" s="99">
        <v>61134</v>
      </c>
      <c r="D1898" s="165">
        <v>45983</v>
      </c>
      <c r="E1898" s="165">
        <v>46309</v>
      </c>
      <c r="F1898" s="166">
        <v>2</v>
      </c>
      <c r="G1898" s="178">
        <v>1.86</v>
      </c>
      <c r="H1898" s="181">
        <v>1</v>
      </c>
      <c r="I1898" s="180">
        <v>4.2799999999999998E-2</v>
      </c>
      <c r="J1898" s="21">
        <f t="shared" si="875"/>
        <v>0.1399999999999999</v>
      </c>
      <c r="K1898" s="21" t="str">
        <f t="shared" si="876"/>
        <v>Y</v>
      </c>
      <c r="L1898" s="37" t="str">
        <f t="shared" si="877"/>
        <v>NA</v>
      </c>
      <c r="M1898" s="8" t="str">
        <f t="shared" si="878"/>
        <v>Y</v>
      </c>
      <c r="N1898" s="42">
        <f t="shared" si="879"/>
        <v>1</v>
      </c>
      <c r="O1898" s="43">
        <f t="shared" si="880"/>
        <v>200000</v>
      </c>
      <c r="P1898" s="43" t="str">
        <f t="shared" si="881"/>
        <v>NA</v>
      </c>
      <c r="Q1898" s="24">
        <f t="shared" si="882"/>
        <v>10809.664799999999</v>
      </c>
      <c r="R1898" s="43">
        <f t="shared" si="883"/>
        <v>0</v>
      </c>
      <c r="S1898" s="24">
        <f t="shared" si="884"/>
        <v>1000000</v>
      </c>
      <c r="T1898" s="25" t="str">
        <f t="shared" si="885"/>
        <v>N</v>
      </c>
      <c r="U1898" s="44">
        <f t="shared" si="886"/>
        <v>0</v>
      </c>
      <c r="V1898" s="45">
        <f t="shared" si="887"/>
        <v>0</v>
      </c>
      <c r="W1898" s="45">
        <f t="shared" si="888"/>
        <v>0</v>
      </c>
      <c r="X1898" s="28">
        <f t="shared" si="889"/>
        <v>0</v>
      </c>
      <c r="Y1898" s="28">
        <f t="shared" si="890"/>
        <v>0</v>
      </c>
      <c r="Z1898" s="45">
        <f t="shared" si="891"/>
        <v>0</v>
      </c>
      <c r="AA1898" s="29" t="str">
        <f t="shared" si="892"/>
        <v>N</v>
      </c>
      <c r="AB1898" s="46">
        <f t="shared" si="893"/>
        <v>0</v>
      </c>
      <c r="AC1898" s="31">
        <f t="shared" si="894"/>
        <v>0</v>
      </c>
      <c r="AD1898" s="31">
        <f t="shared" si="895"/>
        <v>0</v>
      </c>
      <c r="AE1898" s="31">
        <f t="shared" si="896"/>
        <v>0</v>
      </c>
      <c r="AF1898" s="47">
        <f t="shared" si="897"/>
        <v>0</v>
      </c>
      <c r="AG1898" s="31">
        <f t="shared" si="898"/>
        <v>0</v>
      </c>
      <c r="AH1898" s="48">
        <f t="shared" si="899"/>
        <v>0</v>
      </c>
      <c r="AI1898" s="33">
        <f t="shared" si="900"/>
        <v>0</v>
      </c>
      <c r="AJ1898" s="33">
        <f t="shared" si="901"/>
        <v>0</v>
      </c>
      <c r="AK1898" s="33">
        <f t="shared" si="902"/>
        <v>0</v>
      </c>
      <c r="AL1898" s="33">
        <f t="shared" si="903"/>
        <v>0</v>
      </c>
      <c r="AM1898" s="34">
        <f t="shared" si="904"/>
        <v>0</v>
      </c>
    </row>
    <row r="1899" spans="1:39" ht="15" customHeight="1" x14ac:dyDescent="0.3">
      <c r="A1899" s="166" t="s">
        <v>4333</v>
      </c>
      <c r="B1899" s="99">
        <v>24401</v>
      </c>
      <c r="C1899" s="99">
        <v>66231</v>
      </c>
      <c r="D1899" s="165">
        <v>45996</v>
      </c>
      <c r="E1899" s="165">
        <v>46180</v>
      </c>
      <c r="F1899" s="166">
        <v>2</v>
      </c>
      <c r="G1899" s="178">
        <v>1.61</v>
      </c>
      <c r="H1899" s="181">
        <v>0.25</v>
      </c>
      <c r="I1899" s="180">
        <v>3.9300000000000002E-2</v>
      </c>
      <c r="J1899" s="21">
        <f t="shared" si="875"/>
        <v>0.3899999999999999</v>
      </c>
      <c r="K1899" s="21" t="str">
        <f t="shared" si="876"/>
        <v>Y</v>
      </c>
      <c r="L1899" s="37" t="str">
        <f t="shared" si="877"/>
        <v>NA</v>
      </c>
      <c r="M1899" s="8" t="str">
        <f t="shared" si="878"/>
        <v>Y</v>
      </c>
      <c r="N1899" s="42">
        <f t="shared" si="879"/>
        <v>2</v>
      </c>
      <c r="O1899" s="43">
        <f t="shared" si="880"/>
        <v>200000</v>
      </c>
      <c r="P1899" s="43" t="str">
        <f t="shared" si="881"/>
        <v>NA</v>
      </c>
      <c r="Q1899" s="24">
        <f t="shared" si="882"/>
        <v>25359.959299999999</v>
      </c>
      <c r="R1899" s="43">
        <f t="shared" si="883"/>
        <v>0</v>
      </c>
      <c r="S1899" s="24">
        <f t="shared" si="884"/>
        <v>1000000</v>
      </c>
      <c r="T1899" s="25" t="str">
        <f t="shared" si="885"/>
        <v>N</v>
      </c>
      <c r="U1899" s="44">
        <f t="shared" si="886"/>
        <v>1</v>
      </c>
      <c r="V1899" s="45">
        <f t="shared" si="887"/>
        <v>20000</v>
      </c>
      <c r="W1899" s="45">
        <f t="shared" si="888"/>
        <v>65000</v>
      </c>
      <c r="X1899" s="28">
        <f t="shared" si="889"/>
        <v>0</v>
      </c>
      <c r="Y1899" s="28">
        <f t="shared" si="890"/>
        <v>26356.605700489996</v>
      </c>
      <c r="Z1899" s="45">
        <f t="shared" si="891"/>
        <v>0</v>
      </c>
      <c r="AA1899" s="29" t="str">
        <f t="shared" si="892"/>
        <v>N</v>
      </c>
      <c r="AB1899" s="46">
        <f t="shared" si="893"/>
        <v>0</v>
      </c>
      <c r="AC1899" s="31">
        <f t="shared" si="894"/>
        <v>0</v>
      </c>
      <c r="AD1899" s="31">
        <f t="shared" si="895"/>
        <v>0</v>
      </c>
      <c r="AE1899" s="31">
        <f t="shared" si="896"/>
        <v>0</v>
      </c>
      <c r="AF1899" s="47">
        <f t="shared" si="897"/>
        <v>0</v>
      </c>
      <c r="AG1899" s="31">
        <f t="shared" si="898"/>
        <v>0</v>
      </c>
      <c r="AH1899" s="48">
        <f t="shared" si="899"/>
        <v>0</v>
      </c>
      <c r="AI1899" s="33">
        <f t="shared" si="900"/>
        <v>0</v>
      </c>
      <c r="AJ1899" s="33">
        <f t="shared" si="901"/>
        <v>0</v>
      </c>
      <c r="AK1899" s="33">
        <f t="shared" si="902"/>
        <v>0</v>
      </c>
      <c r="AL1899" s="33">
        <f t="shared" si="903"/>
        <v>0</v>
      </c>
      <c r="AM1899" s="34">
        <f t="shared" si="904"/>
        <v>26356.605700489996</v>
      </c>
    </row>
    <row r="1900" spans="1:39" ht="15" customHeight="1" x14ac:dyDescent="0.3">
      <c r="A1900" s="166" t="s">
        <v>4334</v>
      </c>
      <c r="B1900" s="99">
        <v>7259</v>
      </c>
      <c r="C1900" s="99">
        <v>83576</v>
      </c>
      <c r="D1900" s="165">
        <v>44878</v>
      </c>
      <c r="E1900" s="165">
        <v>45082</v>
      </c>
      <c r="F1900" s="166">
        <v>2</v>
      </c>
      <c r="G1900" s="178">
        <v>1.71</v>
      </c>
      <c r="H1900" s="181">
        <v>1</v>
      </c>
      <c r="I1900" s="180">
        <v>2.24E-2</v>
      </c>
      <c r="J1900" s="21">
        <f t="shared" si="875"/>
        <v>0.29000000000000004</v>
      </c>
      <c r="K1900" s="21" t="str">
        <f t="shared" si="876"/>
        <v>Y</v>
      </c>
      <c r="L1900" s="37" t="str">
        <f t="shared" si="877"/>
        <v>NA</v>
      </c>
      <c r="M1900" s="8" t="str">
        <f t="shared" si="878"/>
        <v>Y</v>
      </c>
      <c r="N1900" s="42">
        <f t="shared" si="879"/>
        <v>1</v>
      </c>
      <c r="O1900" s="43">
        <f t="shared" si="880"/>
        <v>200000</v>
      </c>
      <c r="P1900" s="43" t="str">
        <f t="shared" si="881"/>
        <v>NA</v>
      </c>
      <c r="Q1900" s="24">
        <f t="shared" si="882"/>
        <v>7421.6016</v>
      </c>
      <c r="R1900" s="43">
        <f t="shared" si="883"/>
        <v>0</v>
      </c>
      <c r="S1900" s="24">
        <f t="shared" si="884"/>
        <v>1000000</v>
      </c>
      <c r="T1900" s="25" t="str">
        <f t="shared" si="885"/>
        <v>N</v>
      </c>
      <c r="U1900" s="44">
        <f t="shared" si="886"/>
        <v>0</v>
      </c>
      <c r="V1900" s="45">
        <f t="shared" si="887"/>
        <v>0</v>
      </c>
      <c r="W1900" s="45">
        <f t="shared" si="888"/>
        <v>0</v>
      </c>
      <c r="X1900" s="28">
        <f t="shared" si="889"/>
        <v>0</v>
      </c>
      <c r="Y1900" s="28">
        <f t="shared" si="890"/>
        <v>0</v>
      </c>
      <c r="Z1900" s="45">
        <f t="shared" si="891"/>
        <v>0</v>
      </c>
      <c r="AA1900" s="29" t="str">
        <f t="shared" si="892"/>
        <v>N</v>
      </c>
      <c r="AB1900" s="46">
        <f t="shared" si="893"/>
        <v>0</v>
      </c>
      <c r="AC1900" s="31">
        <f t="shared" si="894"/>
        <v>0</v>
      </c>
      <c r="AD1900" s="31">
        <f t="shared" si="895"/>
        <v>0</v>
      </c>
      <c r="AE1900" s="31">
        <f t="shared" si="896"/>
        <v>0</v>
      </c>
      <c r="AF1900" s="47">
        <f t="shared" si="897"/>
        <v>0</v>
      </c>
      <c r="AG1900" s="31">
        <f t="shared" si="898"/>
        <v>0</v>
      </c>
      <c r="AH1900" s="48">
        <f t="shared" si="899"/>
        <v>0</v>
      </c>
      <c r="AI1900" s="33">
        <f t="shared" si="900"/>
        <v>0</v>
      </c>
      <c r="AJ1900" s="33">
        <f t="shared" si="901"/>
        <v>0</v>
      </c>
      <c r="AK1900" s="33">
        <f t="shared" si="902"/>
        <v>0</v>
      </c>
      <c r="AL1900" s="33">
        <f t="shared" si="903"/>
        <v>0</v>
      </c>
      <c r="AM1900" s="34">
        <f t="shared" si="904"/>
        <v>0</v>
      </c>
    </row>
    <row r="1901" spans="1:39" ht="15" customHeight="1" x14ac:dyDescent="0.3">
      <c r="A1901" s="166" t="s">
        <v>4335</v>
      </c>
      <c r="B1901" s="99">
        <v>10013</v>
      </c>
      <c r="C1901" s="99">
        <v>77093</v>
      </c>
      <c r="D1901" s="165">
        <v>45844</v>
      </c>
      <c r="E1901" s="165">
        <v>46141</v>
      </c>
      <c r="F1901" s="166">
        <v>4</v>
      </c>
      <c r="G1901" s="178">
        <v>2.5</v>
      </c>
      <c r="H1901" s="181">
        <v>1</v>
      </c>
      <c r="I1901" s="180">
        <v>4.7500000000000001E-2</v>
      </c>
      <c r="J1901" s="21">
        <f t="shared" si="875"/>
        <v>1.5</v>
      </c>
      <c r="K1901" s="21" t="str">
        <f t="shared" si="876"/>
        <v>Y</v>
      </c>
      <c r="L1901" s="37" t="str">
        <f t="shared" si="877"/>
        <v>NA</v>
      </c>
      <c r="M1901" s="8" t="str">
        <f t="shared" si="878"/>
        <v>Y</v>
      </c>
      <c r="N1901" s="42">
        <f t="shared" si="879"/>
        <v>2</v>
      </c>
      <c r="O1901" s="43">
        <f t="shared" si="880"/>
        <v>200000</v>
      </c>
      <c r="P1901" s="43" t="str">
        <f t="shared" si="881"/>
        <v>NA</v>
      </c>
      <c r="Q1901" s="24">
        <f t="shared" si="882"/>
        <v>10488.6175</v>
      </c>
      <c r="R1901" s="43">
        <f t="shared" si="883"/>
        <v>0</v>
      </c>
      <c r="S1901" s="24">
        <f t="shared" si="884"/>
        <v>1000000</v>
      </c>
      <c r="T1901" s="25" t="str">
        <f t="shared" si="885"/>
        <v>Y</v>
      </c>
      <c r="U1901" s="44">
        <f t="shared" si="886"/>
        <v>1</v>
      </c>
      <c r="V1901" s="45">
        <f t="shared" si="887"/>
        <v>200000</v>
      </c>
      <c r="W1901" s="45">
        <f t="shared" si="888"/>
        <v>1000000</v>
      </c>
      <c r="X1901" s="28">
        <f t="shared" si="889"/>
        <v>10986.826831250002</v>
      </c>
      <c r="Y1901" s="28">
        <f t="shared" si="890"/>
        <v>0</v>
      </c>
      <c r="Z1901" s="45" t="str">
        <f t="shared" si="891"/>
        <v>NA</v>
      </c>
      <c r="AA1901" s="29" t="str">
        <f t="shared" si="892"/>
        <v>N</v>
      </c>
      <c r="AB1901" s="46">
        <f t="shared" si="893"/>
        <v>0</v>
      </c>
      <c r="AC1901" s="31">
        <f t="shared" si="894"/>
        <v>0</v>
      </c>
      <c r="AD1901" s="31">
        <f t="shared" si="895"/>
        <v>0</v>
      </c>
      <c r="AE1901" s="31">
        <f t="shared" si="896"/>
        <v>0</v>
      </c>
      <c r="AF1901" s="47">
        <f t="shared" si="897"/>
        <v>0</v>
      </c>
      <c r="AG1901" s="31">
        <f t="shared" si="898"/>
        <v>0</v>
      </c>
      <c r="AH1901" s="48">
        <f t="shared" si="899"/>
        <v>0</v>
      </c>
      <c r="AI1901" s="33">
        <f t="shared" si="900"/>
        <v>0</v>
      </c>
      <c r="AJ1901" s="33">
        <f t="shared" si="901"/>
        <v>0</v>
      </c>
      <c r="AK1901" s="33">
        <f t="shared" si="902"/>
        <v>0</v>
      </c>
      <c r="AL1901" s="33">
        <f t="shared" si="903"/>
        <v>0</v>
      </c>
      <c r="AM1901" s="34">
        <f t="shared" si="904"/>
        <v>0</v>
      </c>
    </row>
    <row r="1902" spans="1:39" ht="15" customHeight="1" x14ac:dyDescent="0.3">
      <c r="A1902" s="166" t="s">
        <v>4336</v>
      </c>
      <c r="B1902" s="99">
        <v>15561</v>
      </c>
      <c r="C1902" s="99">
        <v>57738</v>
      </c>
      <c r="D1902" s="165">
        <v>44503</v>
      </c>
      <c r="E1902" s="165">
        <v>44577</v>
      </c>
      <c r="F1902" s="166">
        <v>4</v>
      </c>
      <c r="G1902" s="178">
        <v>3.54</v>
      </c>
      <c r="H1902" s="181">
        <v>0.5</v>
      </c>
      <c r="I1902" s="180">
        <v>6.7500000000000004E-2</v>
      </c>
      <c r="J1902" s="21">
        <f t="shared" si="875"/>
        <v>0.45999999999999996</v>
      </c>
      <c r="K1902" s="21" t="str">
        <f t="shared" si="876"/>
        <v>Y</v>
      </c>
      <c r="L1902" s="37" t="str">
        <f t="shared" si="877"/>
        <v>NA</v>
      </c>
      <c r="M1902" s="8" t="str">
        <f t="shared" si="878"/>
        <v>Y</v>
      </c>
      <c r="N1902" s="42">
        <f t="shared" si="879"/>
        <v>1</v>
      </c>
      <c r="O1902" s="43">
        <f t="shared" si="880"/>
        <v>200000</v>
      </c>
      <c r="P1902" s="43" t="str">
        <f t="shared" si="881"/>
        <v>NA</v>
      </c>
      <c r="Q1902" s="24">
        <f t="shared" si="882"/>
        <v>16611.367499999997</v>
      </c>
      <c r="R1902" s="43">
        <f t="shared" si="883"/>
        <v>0</v>
      </c>
      <c r="S1902" s="24">
        <f t="shared" si="884"/>
        <v>1000000</v>
      </c>
      <c r="T1902" s="25" t="str">
        <f t="shared" si="885"/>
        <v>N</v>
      </c>
      <c r="U1902" s="44">
        <f t="shared" si="886"/>
        <v>0</v>
      </c>
      <c r="V1902" s="45">
        <f t="shared" si="887"/>
        <v>0</v>
      </c>
      <c r="W1902" s="45">
        <f t="shared" si="888"/>
        <v>0</v>
      </c>
      <c r="X1902" s="28">
        <f t="shared" si="889"/>
        <v>0</v>
      </c>
      <c r="Y1902" s="28">
        <f t="shared" si="890"/>
        <v>0</v>
      </c>
      <c r="Z1902" s="45">
        <f t="shared" si="891"/>
        <v>0</v>
      </c>
      <c r="AA1902" s="29" t="str">
        <f t="shared" si="892"/>
        <v>N</v>
      </c>
      <c r="AB1902" s="46">
        <f t="shared" si="893"/>
        <v>0</v>
      </c>
      <c r="AC1902" s="31">
        <f t="shared" si="894"/>
        <v>0</v>
      </c>
      <c r="AD1902" s="31">
        <f t="shared" si="895"/>
        <v>0</v>
      </c>
      <c r="AE1902" s="31">
        <f t="shared" si="896"/>
        <v>0</v>
      </c>
      <c r="AF1902" s="47">
        <f t="shared" si="897"/>
        <v>0</v>
      </c>
      <c r="AG1902" s="31">
        <f t="shared" si="898"/>
        <v>0</v>
      </c>
      <c r="AH1902" s="48">
        <f t="shared" si="899"/>
        <v>0</v>
      </c>
      <c r="AI1902" s="33">
        <f t="shared" si="900"/>
        <v>0</v>
      </c>
      <c r="AJ1902" s="33">
        <f t="shared" si="901"/>
        <v>0</v>
      </c>
      <c r="AK1902" s="33">
        <f t="shared" si="902"/>
        <v>0</v>
      </c>
      <c r="AL1902" s="33">
        <f t="shared" si="903"/>
        <v>0</v>
      </c>
      <c r="AM1902" s="34">
        <f t="shared" si="904"/>
        <v>0</v>
      </c>
    </row>
    <row r="1903" spans="1:39" ht="15" customHeight="1" x14ac:dyDescent="0.3">
      <c r="A1903" s="166" t="s">
        <v>4337</v>
      </c>
      <c r="B1903" s="99">
        <v>17418</v>
      </c>
      <c r="C1903" s="99">
        <v>71510</v>
      </c>
      <c r="D1903" s="165">
        <v>46146</v>
      </c>
      <c r="E1903" s="165">
        <v>46429</v>
      </c>
      <c r="F1903" s="166">
        <v>4</v>
      </c>
      <c r="G1903" s="178">
        <v>0.81</v>
      </c>
      <c r="H1903" s="181">
        <v>0.5</v>
      </c>
      <c r="I1903" s="180">
        <v>3.9800000000000002E-2</v>
      </c>
      <c r="J1903" s="21">
        <f t="shared" si="875"/>
        <v>3.19</v>
      </c>
      <c r="K1903" s="21" t="str">
        <f t="shared" si="876"/>
        <v>Y</v>
      </c>
      <c r="L1903" s="37" t="str">
        <f t="shared" si="877"/>
        <v>NA</v>
      </c>
      <c r="M1903" s="8" t="str">
        <f t="shared" si="878"/>
        <v>Y</v>
      </c>
      <c r="N1903" s="42">
        <f t="shared" si="879"/>
        <v>7</v>
      </c>
      <c r="O1903" s="43">
        <f t="shared" si="880"/>
        <v>200000</v>
      </c>
      <c r="P1903" s="43" t="str">
        <f t="shared" si="881"/>
        <v>NA</v>
      </c>
      <c r="Q1903" s="24">
        <f t="shared" si="882"/>
        <v>18111.236400000002</v>
      </c>
      <c r="R1903" s="43">
        <f t="shared" si="883"/>
        <v>0</v>
      </c>
      <c r="S1903" s="24">
        <f t="shared" si="884"/>
        <v>1000000</v>
      </c>
      <c r="T1903" s="25" t="str">
        <f t="shared" si="885"/>
        <v>Y</v>
      </c>
      <c r="U1903" s="44">
        <f t="shared" si="886"/>
        <v>6</v>
      </c>
      <c r="V1903" s="45">
        <f t="shared" si="887"/>
        <v>200000</v>
      </c>
      <c r="W1903" s="45">
        <f t="shared" si="888"/>
        <v>1000000</v>
      </c>
      <c r="X1903" s="28">
        <f t="shared" si="889"/>
        <v>18832.063608720004</v>
      </c>
      <c r="Y1903" s="28">
        <f t="shared" si="890"/>
        <v>0</v>
      </c>
      <c r="Z1903" s="45" t="str">
        <f t="shared" si="891"/>
        <v>NA</v>
      </c>
      <c r="AA1903" s="29" t="str">
        <f t="shared" si="892"/>
        <v>Y</v>
      </c>
      <c r="AB1903" s="46">
        <f t="shared" si="893"/>
        <v>5</v>
      </c>
      <c r="AC1903" s="31">
        <f t="shared" si="894"/>
        <v>200000</v>
      </c>
      <c r="AD1903" s="31">
        <f t="shared" si="895"/>
        <v>1000000</v>
      </c>
      <c r="AE1903" s="31">
        <f t="shared" si="896"/>
        <v>19581.579740347061</v>
      </c>
      <c r="AF1903" s="47">
        <f t="shared" si="897"/>
        <v>0</v>
      </c>
      <c r="AG1903" s="31" t="str">
        <f t="shared" si="898"/>
        <v>NA</v>
      </c>
      <c r="AH1903" s="48">
        <f t="shared" si="899"/>
        <v>4</v>
      </c>
      <c r="AI1903" s="33">
        <f t="shared" si="900"/>
        <v>20000</v>
      </c>
      <c r="AJ1903" s="33">
        <f t="shared" si="901"/>
        <v>65000</v>
      </c>
      <c r="AK1903" s="33">
        <f t="shared" si="902"/>
        <v>20000</v>
      </c>
      <c r="AL1903" s="33">
        <f t="shared" si="903"/>
        <v>360.92661401287478</v>
      </c>
      <c r="AM1903" s="34">
        <f t="shared" si="904"/>
        <v>360.92661401287478</v>
      </c>
    </row>
    <row r="1904" spans="1:39" ht="15" customHeight="1" x14ac:dyDescent="0.3">
      <c r="A1904" s="166" t="s">
        <v>4338</v>
      </c>
      <c r="B1904" s="99">
        <v>14163</v>
      </c>
      <c r="C1904" s="99">
        <v>102302</v>
      </c>
      <c r="D1904" s="165">
        <v>44768</v>
      </c>
      <c r="E1904" s="165">
        <v>44939</v>
      </c>
      <c r="F1904" s="166">
        <v>2</v>
      </c>
      <c r="G1904" s="178">
        <v>1.08</v>
      </c>
      <c r="H1904" s="181">
        <v>0.5</v>
      </c>
      <c r="I1904" s="180">
        <v>2.1000000000000001E-2</v>
      </c>
      <c r="J1904" s="21">
        <f t="shared" si="875"/>
        <v>0.91999999999999993</v>
      </c>
      <c r="K1904" s="21" t="str">
        <f t="shared" si="876"/>
        <v>Y</v>
      </c>
      <c r="L1904" s="37" t="str">
        <f t="shared" si="877"/>
        <v>NA</v>
      </c>
      <c r="M1904" s="8" t="str">
        <f t="shared" si="878"/>
        <v>Y</v>
      </c>
      <c r="N1904" s="42">
        <f t="shared" si="879"/>
        <v>2</v>
      </c>
      <c r="O1904" s="43">
        <f t="shared" si="880"/>
        <v>200000</v>
      </c>
      <c r="P1904" s="43" t="str">
        <f t="shared" si="881"/>
        <v>NA</v>
      </c>
      <c r="Q1904" s="24">
        <f t="shared" si="882"/>
        <v>14460.422999999999</v>
      </c>
      <c r="R1904" s="43">
        <f t="shared" si="883"/>
        <v>0</v>
      </c>
      <c r="S1904" s="24">
        <f t="shared" si="884"/>
        <v>1000000</v>
      </c>
      <c r="T1904" s="25" t="str">
        <f t="shared" si="885"/>
        <v>N</v>
      </c>
      <c r="U1904" s="44">
        <f t="shared" si="886"/>
        <v>1</v>
      </c>
      <c r="V1904" s="45">
        <f t="shared" si="887"/>
        <v>20000</v>
      </c>
      <c r="W1904" s="45">
        <f t="shared" si="888"/>
        <v>65000</v>
      </c>
      <c r="X1904" s="28">
        <f t="shared" si="889"/>
        <v>0</v>
      </c>
      <c r="Y1904" s="28">
        <f t="shared" si="890"/>
        <v>14764.091882999997</v>
      </c>
      <c r="Z1904" s="45">
        <f t="shared" si="891"/>
        <v>0</v>
      </c>
      <c r="AA1904" s="29" t="str">
        <f t="shared" si="892"/>
        <v>N</v>
      </c>
      <c r="AB1904" s="46">
        <f t="shared" si="893"/>
        <v>0</v>
      </c>
      <c r="AC1904" s="31">
        <f t="shared" si="894"/>
        <v>0</v>
      </c>
      <c r="AD1904" s="31">
        <f t="shared" si="895"/>
        <v>0</v>
      </c>
      <c r="AE1904" s="31">
        <f t="shared" si="896"/>
        <v>0</v>
      </c>
      <c r="AF1904" s="47">
        <f t="shared" si="897"/>
        <v>0</v>
      </c>
      <c r="AG1904" s="31">
        <f t="shared" si="898"/>
        <v>0</v>
      </c>
      <c r="AH1904" s="48">
        <f t="shared" si="899"/>
        <v>0</v>
      </c>
      <c r="AI1904" s="33">
        <f t="shared" si="900"/>
        <v>0</v>
      </c>
      <c r="AJ1904" s="33">
        <f t="shared" si="901"/>
        <v>0</v>
      </c>
      <c r="AK1904" s="33">
        <f t="shared" si="902"/>
        <v>0</v>
      </c>
      <c r="AL1904" s="33">
        <f t="shared" si="903"/>
        <v>0</v>
      </c>
      <c r="AM1904" s="34">
        <f t="shared" si="904"/>
        <v>14764.091882999997</v>
      </c>
    </row>
    <row r="1905" spans="1:39" ht="15" customHeight="1" x14ac:dyDescent="0.3">
      <c r="A1905" s="166" t="s">
        <v>4339</v>
      </c>
      <c r="B1905" s="99">
        <v>23192</v>
      </c>
      <c r="C1905" s="99">
        <v>64691</v>
      </c>
      <c r="D1905" s="165">
        <v>44790</v>
      </c>
      <c r="E1905" s="165">
        <v>45063</v>
      </c>
      <c r="F1905" s="166">
        <v>4</v>
      </c>
      <c r="G1905" s="178">
        <v>1.85</v>
      </c>
      <c r="H1905" s="181">
        <v>0.25</v>
      </c>
      <c r="I1905" s="180">
        <v>2.1499999999999998E-2</v>
      </c>
      <c r="J1905" s="21">
        <f t="shared" si="875"/>
        <v>2.15</v>
      </c>
      <c r="K1905" s="21" t="str">
        <f t="shared" si="876"/>
        <v>Y</v>
      </c>
      <c r="L1905" s="37" t="str">
        <f t="shared" si="877"/>
        <v>NA</v>
      </c>
      <c r="M1905" s="8" t="str">
        <f t="shared" si="878"/>
        <v>Y</v>
      </c>
      <c r="N1905" s="42">
        <f t="shared" si="879"/>
        <v>9</v>
      </c>
      <c r="O1905" s="43">
        <f t="shared" si="880"/>
        <v>200000</v>
      </c>
      <c r="P1905" s="43" t="str">
        <f t="shared" si="881"/>
        <v>NA</v>
      </c>
      <c r="Q1905" s="24">
        <f t="shared" si="882"/>
        <v>23690.628000000001</v>
      </c>
      <c r="R1905" s="43">
        <f t="shared" si="883"/>
        <v>0</v>
      </c>
      <c r="S1905" s="24">
        <f t="shared" si="884"/>
        <v>1000000</v>
      </c>
      <c r="T1905" s="25" t="str">
        <f t="shared" si="885"/>
        <v>Y</v>
      </c>
      <c r="U1905" s="44">
        <f t="shared" si="886"/>
        <v>8</v>
      </c>
      <c r="V1905" s="45">
        <f t="shared" si="887"/>
        <v>200000</v>
      </c>
      <c r="W1905" s="45">
        <f t="shared" si="888"/>
        <v>1000000</v>
      </c>
      <c r="X1905" s="28">
        <f t="shared" si="889"/>
        <v>24199.976502000001</v>
      </c>
      <c r="Y1905" s="28">
        <f t="shared" si="890"/>
        <v>0</v>
      </c>
      <c r="Z1905" s="45" t="str">
        <f t="shared" si="891"/>
        <v>NA</v>
      </c>
      <c r="AA1905" s="29" t="str">
        <f t="shared" si="892"/>
        <v>Y</v>
      </c>
      <c r="AB1905" s="46">
        <f t="shared" si="893"/>
        <v>7</v>
      </c>
      <c r="AC1905" s="31">
        <f t="shared" si="894"/>
        <v>200000</v>
      </c>
      <c r="AD1905" s="31">
        <f t="shared" si="895"/>
        <v>1000000</v>
      </c>
      <c r="AE1905" s="31">
        <f t="shared" si="896"/>
        <v>24720.275996793003</v>
      </c>
      <c r="AF1905" s="47">
        <f t="shared" si="897"/>
        <v>0</v>
      </c>
      <c r="AG1905" s="31" t="str">
        <f t="shared" si="898"/>
        <v>NA</v>
      </c>
      <c r="AH1905" s="48">
        <f t="shared" si="899"/>
        <v>6</v>
      </c>
      <c r="AI1905" s="33">
        <f t="shared" si="900"/>
        <v>20000</v>
      </c>
      <c r="AJ1905" s="33">
        <f t="shared" si="901"/>
        <v>65000</v>
      </c>
      <c r="AK1905" s="33">
        <f t="shared" si="902"/>
        <v>20000</v>
      </c>
      <c r="AL1905" s="33">
        <f t="shared" si="903"/>
        <v>5251.7619307240529</v>
      </c>
      <c r="AM1905" s="34">
        <f t="shared" si="904"/>
        <v>5251.7619307240529</v>
      </c>
    </row>
    <row r="1906" spans="1:39" ht="15" customHeight="1" x14ac:dyDescent="0.3">
      <c r="A1906" s="166" t="s">
        <v>4340</v>
      </c>
      <c r="B1906" s="99">
        <v>12972</v>
      </c>
      <c r="C1906" s="99">
        <v>63107</v>
      </c>
      <c r="D1906" s="165">
        <v>44845</v>
      </c>
      <c r="E1906" s="165">
        <v>45172</v>
      </c>
      <c r="F1906" s="166">
        <v>4</v>
      </c>
      <c r="G1906" s="178">
        <v>1.95</v>
      </c>
      <c r="H1906" s="181">
        <v>0.75</v>
      </c>
      <c r="I1906" s="180">
        <v>4.48E-2</v>
      </c>
      <c r="J1906" s="21">
        <f t="shared" si="875"/>
        <v>2.0499999999999998</v>
      </c>
      <c r="K1906" s="21" t="str">
        <f t="shared" si="876"/>
        <v>Y</v>
      </c>
      <c r="L1906" s="37" t="str">
        <f t="shared" si="877"/>
        <v>NA</v>
      </c>
      <c r="M1906" s="8" t="str">
        <f t="shared" si="878"/>
        <v>Y</v>
      </c>
      <c r="N1906" s="42">
        <f t="shared" si="879"/>
        <v>3</v>
      </c>
      <c r="O1906" s="43">
        <f t="shared" si="880"/>
        <v>200000</v>
      </c>
      <c r="P1906" s="43" t="str">
        <f t="shared" si="881"/>
        <v>NA</v>
      </c>
      <c r="Q1906" s="24">
        <f t="shared" si="882"/>
        <v>13553.1456</v>
      </c>
      <c r="R1906" s="43">
        <f t="shared" si="883"/>
        <v>0</v>
      </c>
      <c r="S1906" s="24">
        <f t="shared" si="884"/>
        <v>1000000</v>
      </c>
      <c r="T1906" s="25" t="str">
        <f t="shared" si="885"/>
        <v>Y</v>
      </c>
      <c r="U1906" s="44">
        <f t="shared" si="886"/>
        <v>2</v>
      </c>
      <c r="V1906" s="45">
        <f t="shared" si="887"/>
        <v>200000</v>
      </c>
      <c r="W1906" s="45">
        <f t="shared" si="888"/>
        <v>1000000</v>
      </c>
      <c r="X1906" s="28">
        <f t="shared" si="889"/>
        <v>14160.326522879999</v>
      </c>
      <c r="Y1906" s="28">
        <f t="shared" si="890"/>
        <v>0</v>
      </c>
      <c r="Z1906" s="45" t="str">
        <f t="shared" si="891"/>
        <v>NA</v>
      </c>
      <c r="AA1906" s="29" t="str">
        <f t="shared" si="892"/>
        <v>Y</v>
      </c>
      <c r="AB1906" s="46">
        <f t="shared" si="893"/>
        <v>1</v>
      </c>
      <c r="AC1906" s="31">
        <f t="shared" si="894"/>
        <v>200000</v>
      </c>
      <c r="AD1906" s="31">
        <f t="shared" si="895"/>
        <v>1000000</v>
      </c>
      <c r="AE1906" s="31">
        <f t="shared" si="896"/>
        <v>14794.709151105022</v>
      </c>
      <c r="AF1906" s="47">
        <f t="shared" si="897"/>
        <v>0</v>
      </c>
      <c r="AG1906" s="31" t="str">
        <f t="shared" si="898"/>
        <v>NA</v>
      </c>
      <c r="AH1906" s="48">
        <f t="shared" si="899"/>
        <v>0</v>
      </c>
      <c r="AI1906" s="33">
        <f t="shared" si="900"/>
        <v>0</v>
      </c>
      <c r="AJ1906" s="33">
        <f t="shared" si="901"/>
        <v>0</v>
      </c>
      <c r="AK1906" s="33">
        <f t="shared" si="902"/>
        <v>0</v>
      </c>
      <c r="AL1906" s="33">
        <f t="shared" si="903"/>
        <v>0</v>
      </c>
      <c r="AM1906" s="34">
        <f t="shared" si="904"/>
        <v>0</v>
      </c>
    </row>
    <row r="1907" spans="1:39" ht="15" customHeight="1" x14ac:dyDescent="0.3">
      <c r="A1907" s="166" t="s">
        <v>4341</v>
      </c>
      <c r="B1907" s="99">
        <v>16528</v>
      </c>
      <c r="C1907" s="99">
        <v>86001</v>
      </c>
      <c r="D1907" s="165">
        <v>45650</v>
      </c>
      <c r="E1907" s="165">
        <v>45836</v>
      </c>
      <c r="F1907" s="166">
        <v>4</v>
      </c>
      <c r="G1907" s="178">
        <v>1</v>
      </c>
      <c r="H1907" s="181">
        <v>0.5</v>
      </c>
      <c r="I1907" s="180">
        <v>3.7100000000000001E-2</v>
      </c>
      <c r="J1907" s="21">
        <f t="shared" si="875"/>
        <v>3</v>
      </c>
      <c r="K1907" s="21" t="str">
        <f t="shared" si="876"/>
        <v>Y</v>
      </c>
      <c r="L1907" s="37" t="str">
        <f t="shared" si="877"/>
        <v>NA</v>
      </c>
      <c r="M1907" s="8" t="str">
        <f t="shared" si="878"/>
        <v>Y</v>
      </c>
      <c r="N1907" s="42">
        <f t="shared" si="879"/>
        <v>6</v>
      </c>
      <c r="O1907" s="43">
        <f t="shared" si="880"/>
        <v>200000</v>
      </c>
      <c r="P1907" s="43" t="str">
        <f t="shared" si="881"/>
        <v>NA</v>
      </c>
      <c r="Q1907" s="24">
        <f t="shared" si="882"/>
        <v>17141.1888</v>
      </c>
      <c r="R1907" s="43">
        <f t="shared" si="883"/>
        <v>0</v>
      </c>
      <c r="S1907" s="24">
        <f t="shared" si="884"/>
        <v>1000000</v>
      </c>
      <c r="T1907" s="25" t="str">
        <f t="shared" si="885"/>
        <v>Y</v>
      </c>
      <c r="U1907" s="44">
        <f t="shared" si="886"/>
        <v>5</v>
      </c>
      <c r="V1907" s="45">
        <f t="shared" si="887"/>
        <v>200000</v>
      </c>
      <c r="W1907" s="45">
        <f t="shared" si="888"/>
        <v>1000000</v>
      </c>
      <c r="X1907" s="28">
        <f t="shared" si="889"/>
        <v>17777.126904479999</v>
      </c>
      <c r="Y1907" s="28">
        <f t="shared" si="890"/>
        <v>0</v>
      </c>
      <c r="Z1907" s="45" t="str">
        <f t="shared" si="891"/>
        <v>NA</v>
      </c>
      <c r="AA1907" s="29" t="str">
        <f t="shared" si="892"/>
        <v>Y</v>
      </c>
      <c r="AB1907" s="46">
        <f t="shared" si="893"/>
        <v>4</v>
      </c>
      <c r="AC1907" s="31">
        <f t="shared" si="894"/>
        <v>200000</v>
      </c>
      <c r="AD1907" s="31">
        <f t="shared" si="895"/>
        <v>1000000</v>
      </c>
      <c r="AE1907" s="31">
        <f t="shared" si="896"/>
        <v>18436.658312636206</v>
      </c>
      <c r="AF1907" s="47">
        <f t="shared" si="897"/>
        <v>0</v>
      </c>
      <c r="AG1907" s="31" t="str">
        <f t="shared" si="898"/>
        <v>NA</v>
      </c>
      <c r="AH1907" s="48">
        <f t="shared" si="899"/>
        <v>3</v>
      </c>
      <c r="AI1907" s="33">
        <f t="shared" si="900"/>
        <v>20000</v>
      </c>
      <c r="AJ1907" s="33">
        <f t="shared" si="901"/>
        <v>65000</v>
      </c>
      <c r="AK1907" s="33">
        <f t="shared" si="902"/>
        <v>19120.658336035009</v>
      </c>
      <c r="AL1907" s="33">
        <f t="shared" si="903"/>
        <v>0</v>
      </c>
      <c r="AM1907" s="34">
        <f t="shared" si="904"/>
        <v>0</v>
      </c>
    </row>
    <row r="1908" spans="1:39" ht="15" customHeight="1" x14ac:dyDescent="0.3">
      <c r="A1908" s="166" t="s">
        <v>4342</v>
      </c>
      <c r="B1908" s="99">
        <v>11276</v>
      </c>
      <c r="C1908" s="99">
        <v>49637</v>
      </c>
      <c r="D1908" s="165">
        <v>44692</v>
      </c>
      <c r="E1908" s="165">
        <v>44969</v>
      </c>
      <c r="F1908" s="166">
        <v>4</v>
      </c>
      <c r="G1908" s="178">
        <v>2.93</v>
      </c>
      <c r="H1908" s="181">
        <v>0.75</v>
      </c>
      <c r="I1908" s="180">
        <v>8.3599999999999994E-2</v>
      </c>
      <c r="J1908" s="21">
        <f t="shared" si="875"/>
        <v>1.0699999999999998</v>
      </c>
      <c r="K1908" s="21" t="str">
        <f t="shared" si="876"/>
        <v>Y</v>
      </c>
      <c r="L1908" s="37" t="str">
        <f t="shared" si="877"/>
        <v>NA</v>
      </c>
      <c r="M1908" s="8" t="str">
        <f t="shared" si="878"/>
        <v>Y</v>
      </c>
      <c r="N1908" s="42">
        <f t="shared" si="879"/>
        <v>2</v>
      </c>
      <c r="O1908" s="43">
        <f t="shared" si="880"/>
        <v>200000</v>
      </c>
      <c r="P1908" s="43" t="str">
        <f t="shared" si="881"/>
        <v>NA</v>
      </c>
      <c r="Q1908" s="24">
        <f t="shared" si="882"/>
        <v>12218.673599999998</v>
      </c>
      <c r="R1908" s="43">
        <f t="shared" si="883"/>
        <v>0</v>
      </c>
      <c r="S1908" s="24">
        <f t="shared" si="884"/>
        <v>1000000</v>
      </c>
      <c r="T1908" s="25" t="str">
        <f t="shared" si="885"/>
        <v>Y</v>
      </c>
      <c r="U1908" s="44">
        <f t="shared" si="886"/>
        <v>1</v>
      </c>
      <c r="V1908" s="45">
        <f t="shared" si="887"/>
        <v>200000</v>
      </c>
      <c r="W1908" s="45">
        <f t="shared" si="888"/>
        <v>1000000</v>
      </c>
      <c r="X1908" s="28">
        <f t="shared" si="889"/>
        <v>13240.154712959997</v>
      </c>
      <c r="Y1908" s="28">
        <f t="shared" si="890"/>
        <v>0</v>
      </c>
      <c r="Z1908" s="45" t="str">
        <f t="shared" si="891"/>
        <v>NA</v>
      </c>
      <c r="AA1908" s="29" t="str">
        <f t="shared" si="892"/>
        <v>N</v>
      </c>
      <c r="AB1908" s="46">
        <f t="shared" si="893"/>
        <v>0</v>
      </c>
      <c r="AC1908" s="31">
        <f t="shared" si="894"/>
        <v>0</v>
      </c>
      <c r="AD1908" s="31">
        <f t="shared" si="895"/>
        <v>0</v>
      </c>
      <c r="AE1908" s="31">
        <f t="shared" si="896"/>
        <v>0</v>
      </c>
      <c r="AF1908" s="47">
        <f t="shared" si="897"/>
        <v>0</v>
      </c>
      <c r="AG1908" s="31">
        <f t="shared" si="898"/>
        <v>0</v>
      </c>
      <c r="AH1908" s="48">
        <f t="shared" si="899"/>
        <v>0</v>
      </c>
      <c r="AI1908" s="33">
        <f t="shared" si="900"/>
        <v>0</v>
      </c>
      <c r="AJ1908" s="33">
        <f t="shared" si="901"/>
        <v>0</v>
      </c>
      <c r="AK1908" s="33">
        <f t="shared" si="902"/>
        <v>0</v>
      </c>
      <c r="AL1908" s="33">
        <f t="shared" si="903"/>
        <v>0</v>
      </c>
      <c r="AM1908" s="34">
        <f t="shared" si="904"/>
        <v>0</v>
      </c>
    </row>
    <row r="1909" spans="1:39" ht="15" customHeight="1" x14ac:dyDescent="0.3">
      <c r="A1909" s="166" t="s">
        <v>4343</v>
      </c>
      <c r="B1909" s="99">
        <v>12454</v>
      </c>
      <c r="C1909" s="99">
        <v>69755</v>
      </c>
      <c r="D1909" s="165">
        <v>45837</v>
      </c>
      <c r="E1909" s="165">
        <v>46021</v>
      </c>
      <c r="F1909" s="166">
        <v>2</v>
      </c>
      <c r="G1909" s="178">
        <v>1.45</v>
      </c>
      <c r="H1909" s="181">
        <v>0.5</v>
      </c>
      <c r="I1909" s="180">
        <v>3.4200000000000001E-2</v>
      </c>
      <c r="J1909" s="21">
        <f t="shared" si="875"/>
        <v>0.55000000000000004</v>
      </c>
      <c r="K1909" s="21" t="str">
        <f t="shared" si="876"/>
        <v>Y</v>
      </c>
      <c r="L1909" s="37" t="str">
        <f t="shared" si="877"/>
        <v>NA</v>
      </c>
      <c r="M1909" s="8" t="str">
        <f t="shared" si="878"/>
        <v>Y</v>
      </c>
      <c r="N1909" s="42">
        <f t="shared" si="879"/>
        <v>2</v>
      </c>
      <c r="O1909" s="43">
        <f t="shared" si="880"/>
        <v>200000</v>
      </c>
      <c r="P1909" s="43" t="str">
        <f t="shared" si="881"/>
        <v>NA</v>
      </c>
      <c r="Q1909" s="24">
        <f t="shared" si="882"/>
        <v>12879.926799999999</v>
      </c>
      <c r="R1909" s="43">
        <f t="shared" si="883"/>
        <v>0</v>
      </c>
      <c r="S1909" s="24">
        <f t="shared" si="884"/>
        <v>1000000</v>
      </c>
      <c r="T1909" s="25" t="str">
        <f t="shared" si="885"/>
        <v>N</v>
      </c>
      <c r="U1909" s="44">
        <f t="shared" si="886"/>
        <v>1</v>
      </c>
      <c r="V1909" s="45">
        <f t="shared" si="887"/>
        <v>20000</v>
      </c>
      <c r="W1909" s="45">
        <f t="shared" si="888"/>
        <v>65000</v>
      </c>
      <c r="X1909" s="28">
        <f t="shared" si="889"/>
        <v>0</v>
      </c>
      <c r="Y1909" s="28">
        <f t="shared" si="890"/>
        <v>13320.42029656</v>
      </c>
      <c r="Z1909" s="45">
        <f t="shared" si="891"/>
        <v>0</v>
      </c>
      <c r="AA1909" s="29" t="str">
        <f t="shared" si="892"/>
        <v>N</v>
      </c>
      <c r="AB1909" s="46">
        <f t="shared" si="893"/>
        <v>0</v>
      </c>
      <c r="AC1909" s="31">
        <f t="shared" si="894"/>
        <v>0</v>
      </c>
      <c r="AD1909" s="31">
        <f t="shared" si="895"/>
        <v>0</v>
      </c>
      <c r="AE1909" s="31">
        <f t="shared" si="896"/>
        <v>0</v>
      </c>
      <c r="AF1909" s="47">
        <f t="shared" si="897"/>
        <v>0</v>
      </c>
      <c r="AG1909" s="31">
        <f t="shared" si="898"/>
        <v>0</v>
      </c>
      <c r="AH1909" s="48">
        <f t="shared" si="899"/>
        <v>0</v>
      </c>
      <c r="AI1909" s="33">
        <f t="shared" si="900"/>
        <v>0</v>
      </c>
      <c r="AJ1909" s="33">
        <f t="shared" si="901"/>
        <v>0</v>
      </c>
      <c r="AK1909" s="33">
        <f t="shared" si="902"/>
        <v>0</v>
      </c>
      <c r="AL1909" s="33">
        <f t="shared" si="903"/>
        <v>0</v>
      </c>
      <c r="AM1909" s="34">
        <f t="shared" si="904"/>
        <v>13320.42029656</v>
      </c>
    </row>
    <row r="1910" spans="1:39" ht="15" customHeight="1" x14ac:dyDescent="0.3">
      <c r="A1910" s="166" t="s">
        <v>4344</v>
      </c>
      <c r="B1910" s="99">
        <v>14572</v>
      </c>
      <c r="C1910" s="99">
        <v>41123</v>
      </c>
      <c r="D1910" s="165">
        <v>44898</v>
      </c>
      <c r="E1910" s="165">
        <v>45179</v>
      </c>
      <c r="F1910" s="166">
        <v>2</v>
      </c>
      <c r="G1910" s="178">
        <v>1.76</v>
      </c>
      <c r="H1910" s="181">
        <v>0.75</v>
      </c>
      <c r="I1910" s="180">
        <v>4.7899999999999998E-2</v>
      </c>
      <c r="J1910" s="21">
        <f t="shared" si="875"/>
        <v>0.24</v>
      </c>
      <c r="K1910" s="21" t="str">
        <f t="shared" si="876"/>
        <v>Y</v>
      </c>
      <c r="L1910" s="37" t="str">
        <f t="shared" si="877"/>
        <v>NA</v>
      </c>
      <c r="M1910" s="8" t="str">
        <f t="shared" si="878"/>
        <v>Y</v>
      </c>
      <c r="N1910" s="42">
        <f t="shared" si="879"/>
        <v>1</v>
      </c>
      <c r="O1910" s="43">
        <f t="shared" si="880"/>
        <v>200000</v>
      </c>
      <c r="P1910" s="43" t="str">
        <f t="shared" si="881"/>
        <v>NA</v>
      </c>
      <c r="Q1910" s="24">
        <f t="shared" si="882"/>
        <v>15269.998800000001</v>
      </c>
      <c r="R1910" s="43">
        <f t="shared" si="883"/>
        <v>0</v>
      </c>
      <c r="S1910" s="24">
        <f t="shared" si="884"/>
        <v>1000000</v>
      </c>
      <c r="T1910" s="25" t="str">
        <f t="shared" si="885"/>
        <v>N</v>
      </c>
      <c r="U1910" s="44">
        <f t="shared" si="886"/>
        <v>0</v>
      </c>
      <c r="V1910" s="45">
        <f t="shared" si="887"/>
        <v>0</v>
      </c>
      <c r="W1910" s="45">
        <f t="shared" si="888"/>
        <v>0</v>
      </c>
      <c r="X1910" s="28">
        <f t="shared" si="889"/>
        <v>0</v>
      </c>
      <c r="Y1910" s="28">
        <f t="shared" si="890"/>
        <v>0</v>
      </c>
      <c r="Z1910" s="45">
        <f t="shared" si="891"/>
        <v>0</v>
      </c>
      <c r="AA1910" s="29" t="str">
        <f t="shared" si="892"/>
        <v>N</v>
      </c>
      <c r="AB1910" s="46">
        <f t="shared" si="893"/>
        <v>0</v>
      </c>
      <c r="AC1910" s="31">
        <f t="shared" si="894"/>
        <v>0</v>
      </c>
      <c r="AD1910" s="31">
        <f t="shared" si="895"/>
        <v>0</v>
      </c>
      <c r="AE1910" s="31">
        <f t="shared" si="896"/>
        <v>0</v>
      </c>
      <c r="AF1910" s="47">
        <f t="shared" si="897"/>
        <v>0</v>
      </c>
      <c r="AG1910" s="31">
        <f t="shared" si="898"/>
        <v>0</v>
      </c>
      <c r="AH1910" s="48">
        <f t="shared" si="899"/>
        <v>0</v>
      </c>
      <c r="AI1910" s="33">
        <f t="shared" si="900"/>
        <v>0</v>
      </c>
      <c r="AJ1910" s="33">
        <f t="shared" si="901"/>
        <v>0</v>
      </c>
      <c r="AK1910" s="33">
        <f t="shared" si="902"/>
        <v>0</v>
      </c>
      <c r="AL1910" s="33">
        <f t="shared" si="903"/>
        <v>0</v>
      </c>
      <c r="AM1910" s="34">
        <f t="shared" si="904"/>
        <v>0</v>
      </c>
    </row>
    <row r="1911" spans="1:39" ht="15" customHeight="1" x14ac:dyDescent="0.3">
      <c r="A1911" s="166" t="s">
        <v>4345</v>
      </c>
      <c r="B1911" s="99">
        <v>11041</v>
      </c>
      <c r="C1911" s="99">
        <v>27775</v>
      </c>
      <c r="D1911" s="165">
        <v>45687</v>
      </c>
      <c r="E1911" s="165">
        <v>45961</v>
      </c>
      <c r="F1911" s="166">
        <v>2</v>
      </c>
      <c r="G1911" s="178">
        <v>1.66</v>
      </c>
      <c r="H1911" s="181">
        <v>1</v>
      </c>
      <c r="I1911" s="180">
        <v>4.9399999999999999E-2</v>
      </c>
      <c r="J1911" s="21">
        <f t="shared" si="875"/>
        <v>0.34000000000000008</v>
      </c>
      <c r="K1911" s="21" t="str">
        <f t="shared" si="876"/>
        <v>Y</v>
      </c>
      <c r="L1911" s="37" t="str">
        <f t="shared" si="877"/>
        <v>NA</v>
      </c>
      <c r="M1911" s="8" t="str">
        <f t="shared" si="878"/>
        <v>Y</v>
      </c>
      <c r="N1911" s="42">
        <f t="shared" si="879"/>
        <v>1</v>
      </c>
      <c r="O1911" s="43">
        <f t="shared" si="880"/>
        <v>200000</v>
      </c>
      <c r="P1911" s="43" t="str">
        <f t="shared" si="881"/>
        <v>NA</v>
      </c>
      <c r="Q1911" s="24">
        <f t="shared" si="882"/>
        <v>11586.425399999998</v>
      </c>
      <c r="R1911" s="43">
        <f t="shared" si="883"/>
        <v>0</v>
      </c>
      <c r="S1911" s="24">
        <f t="shared" si="884"/>
        <v>1000000</v>
      </c>
      <c r="T1911" s="25" t="str">
        <f t="shared" si="885"/>
        <v>N</v>
      </c>
      <c r="U1911" s="44">
        <f t="shared" si="886"/>
        <v>0</v>
      </c>
      <c r="V1911" s="45">
        <f t="shared" si="887"/>
        <v>0</v>
      </c>
      <c r="W1911" s="45">
        <f t="shared" si="888"/>
        <v>0</v>
      </c>
      <c r="X1911" s="28">
        <f t="shared" si="889"/>
        <v>0</v>
      </c>
      <c r="Y1911" s="28">
        <f t="shared" si="890"/>
        <v>0</v>
      </c>
      <c r="Z1911" s="45">
        <f t="shared" si="891"/>
        <v>0</v>
      </c>
      <c r="AA1911" s="29" t="str">
        <f t="shared" si="892"/>
        <v>N</v>
      </c>
      <c r="AB1911" s="46">
        <f t="shared" si="893"/>
        <v>0</v>
      </c>
      <c r="AC1911" s="31">
        <f t="shared" si="894"/>
        <v>0</v>
      </c>
      <c r="AD1911" s="31">
        <f t="shared" si="895"/>
        <v>0</v>
      </c>
      <c r="AE1911" s="31">
        <f t="shared" si="896"/>
        <v>0</v>
      </c>
      <c r="AF1911" s="47">
        <f t="shared" si="897"/>
        <v>0</v>
      </c>
      <c r="AG1911" s="31">
        <f t="shared" si="898"/>
        <v>0</v>
      </c>
      <c r="AH1911" s="48">
        <f t="shared" si="899"/>
        <v>0</v>
      </c>
      <c r="AI1911" s="33">
        <f t="shared" si="900"/>
        <v>0</v>
      </c>
      <c r="AJ1911" s="33">
        <f t="shared" si="901"/>
        <v>0</v>
      </c>
      <c r="AK1911" s="33">
        <f t="shared" si="902"/>
        <v>0</v>
      </c>
      <c r="AL1911" s="33">
        <f t="shared" si="903"/>
        <v>0</v>
      </c>
      <c r="AM1911" s="34">
        <f t="shared" si="904"/>
        <v>0</v>
      </c>
    </row>
    <row r="1912" spans="1:39" ht="15" customHeight="1" x14ac:dyDescent="0.3">
      <c r="A1912" s="166" t="s">
        <v>4346</v>
      </c>
      <c r="B1912" s="99">
        <v>9971</v>
      </c>
      <c r="C1912" s="99">
        <v>39526</v>
      </c>
      <c r="D1912" s="165">
        <v>44543</v>
      </c>
      <c r="E1912" s="165">
        <v>44861</v>
      </c>
      <c r="F1912" s="166">
        <v>4</v>
      </c>
      <c r="G1912" s="178">
        <v>0.43</v>
      </c>
      <c r="H1912" s="181">
        <v>0.5</v>
      </c>
      <c r="I1912" s="180">
        <v>2.3300000000000001E-2</v>
      </c>
      <c r="J1912" s="21">
        <f t="shared" si="875"/>
        <v>3.57</v>
      </c>
      <c r="K1912" s="21" t="str">
        <f t="shared" si="876"/>
        <v>Y</v>
      </c>
      <c r="L1912" s="37" t="str">
        <f t="shared" si="877"/>
        <v>NA</v>
      </c>
      <c r="M1912" s="8" t="str">
        <f t="shared" si="878"/>
        <v>Y</v>
      </c>
      <c r="N1912" s="42">
        <f t="shared" si="879"/>
        <v>8</v>
      </c>
      <c r="O1912" s="43">
        <f t="shared" si="880"/>
        <v>200000</v>
      </c>
      <c r="P1912" s="43" t="str">
        <f t="shared" si="881"/>
        <v>NA</v>
      </c>
      <c r="Q1912" s="24">
        <f t="shared" si="882"/>
        <v>10203.3243</v>
      </c>
      <c r="R1912" s="43">
        <f t="shared" si="883"/>
        <v>0</v>
      </c>
      <c r="S1912" s="24">
        <f t="shared" si="884"/>
        <v>1000000</v>
      </c>
      <c r="T1912" s="25" t="str">
        <f t="shared" si="885"/>
        <v>Y</v>
      </c>
      <c r="U1912" s="44">
        <f t="shared" si="886"/>
        <v>7</v>
      </c>
      <c r="V1912" s="45">
        <f t="shared" si="887"/>
        <v>200000</v>
      </c>
      <c r="W1912" s="45">
        <f t="shared" si="888"/>
        <v>1000000</v>
      </c>
      <c r="X1912" s="28">
        <f t="shared" si="889"/>
        <v>10441.061756190002</v>
      </c>
      <c r="Y1912" s="28">
        <f t="shared" si="890"/>
        <v>0</v>
      </c>
      <c r="Z1912" s="45" t="str">
        <f t="shared" si="891"/>
        <v>NA</v>
      </c>
      <c r="AA1912" s="29" t="str">
        <f t="shared" si="892"/>
        <v>Y</v>
      </c>
      <c r="AB1912" s="46">
        <f t="shared" si="893"/>
        <v>6</v>
      </c>
      <c r="AC1912" s="31">
        <f t="shared" si="894"/>
        <v>200000</v>
      </c>
      <c r="AD1912" s="31">
        <f t="shared" si="895"/>
        <v>1000000</v>
      </c>
      <c r="AE1912" s="31">
        <f t="shared" si="896"/>
        <v>10684.33849510923</v>
      </c>
      <c r="AF1912" s="47">
        <f t="shared" si="897"/>
        <v>0</v>
      </c>
      <c r="AG1912" s="31" t="str">
        <f t="shared" si="898"/>
        <v>NA</v>
      </c>
      <c r="AH1912" s="48">
        <f t="shared" si="899"/>
        <v>5</v>
      </c>
      <c r="AI1912" s="33">
        <f t="shared" si="900"/>
        <v>20000</v>
      </c>
      <c r="AJ1912" s="33">
        <f t="shared" si="901"/>
        <v>65000</v>
      </c>
      <c r="AK1912" s="33">
        <f t="shared" si="902"/>
        <v>10933.283582045276</v>
      </c>
      <c r="AL1912" s="33">
        <f t="shared" si="903"/>
        <v>0</v>
      </c>
      <c r="AM1912" s="34">
        <f t="shared" si="904"/>
        <v>0</v>
      </c>
    </row>
    <row r="1913" spans="1:39" ht="15" customHeight="1" x14ac:dyDescent="0.3">
      <c r="A1913" s="166" t="s">
        <v>4347</v>
      </c>
      <c r="B1913" s="99">
        <v>24533</v>
      </c>
      <c r="C1913" s="99">
        <v>64114</v>
      </c>
      <c r="D1913" s="165">
        <v>44616</v>
      </c>
      <c r="E1913" s="165">
        <v>44913</v>
      </c>
      <c r="F1913" s="166">
        <v>4</v>
      </c>
      <c r="G1913" s="178">
        <v>1.86</v>
      </c>
      <c r="H1913" s="181">
        <v>1</v>
      </c>
      <c r="I1913" s="180">
        <v>3.5799999999999998E-2</v>
      </c>
      <c r="J1913" s="21">
        <f t="shared" si="875"/>
        <v>2.1399999999999997</v>
      </c>
      <c r="K1913" s="21" t="str">
        <f t="shared" si="876"/>
        <v>Y</v>
      </c>
      <c r="L1913" s="37" t="str">
        <f t="shared" si="877"/>
        <v>NA</v>
      </c>
      <c r="M1913" s="8" t="str">
        <f t="shared" si="878"/>
        <v>Y</v>
      </c>
      <c r="N1913" s="42">
        <f t="shared" si="879"/>
        <v>3</v>
      </c>
      <c r="O1913" s="43">
        <f t="shared" si="880"/>
        <v>200000</v>
      </c>
      <c r="P1913" s="43" t="str">
        <f t="shared" si="881"/>
        <v>NA</v>
      </c>
      <c r="Q1913" s="24">
        <f t="shared" si="882"/>
        <v>25411.2814</v>
      </c>
      <c r="R1913" s="43">
        <f t="shared" si="883"/>
        <v>0</v>
      </c>
      <c r="S1913" s="24">
        <f t="shared" si="884"/>
        <v>1000000</v>
      </c>
      <c r="T1913" s="25" t="str">
        <f t="shared" si="885"/>
        <v>Y</v>
      </c>
      <c r="U1913" s="44">
        <f t="shared" si="886"/>
        <v>2</v>
      </c>
      <c r="V1913" s="45">
        <f t="shared" si="887"/>
        <v>200000</v>
      </c>
      <c r="W1913" s="45">
        <f t="shared" si="888"/>
        <v>1000000</v>
      </c>
      <c r="X1913" s="28">
        <f t="shared" si="889"/>
        <v>26321.005274120002</v>
      </c>
      <c r="Y1913" s="28">
        <f t="shared" si="890"/>
        <v>0</v>
      </c>
      <c r="Z1913" s="45" t="str">
        <f t="shared" si="891"/>
        <v>NA</v>
      </c>
      <c r="AA1913" s="29" t="str">
        <f t="shared" si="892"/>
        <v>Y</v>
      </c>
      <c r="AB1913" s="46">
        <f t="shared" si="893"/>
        <v>1</v>
      </c>
      <c r="AC1913" s="31">
        <f t="shared" si="894"/>
        <v>200000</v>
      </c>
      <c r="AD1913" s="31">
        <f t="shared" si="895"/>
        <v>1000000</v>
      </c>
      <c r="AE1913" s="31">
        <f t="shared" si="896"/>
        <v>27263.297262933498</v>
      </c>
      <c r="AF1913" s="47">
        <f t="shared" si="897"/>
        <v>0</v>
      </c>
      <c r="AG1913" s="31" t="str">
        <f t="shared" si="898"/>
        <v>NA</v>
      </c>
      <c r="AH1913" s="48">
        <f t="shared" si="899"/>
        <v>0</v>
      </c>
      <c r="AI1913" s="33">
        <f t="shared" si="900"/>
        <v>0</v>
      </c>
      <c r="AJ1913" s="33">
        <f t="shared" si="901"/>
        <v>0</v>
      </c>
      <c r="AK1913" s="33">
        <f t="shared" si="902"/>
        <v>0</v>
      </c>
      <c r="AL1913" s="33">
        <f t="shared" si="903"/>
        <v>0</v>
      </c>
      <c r="AM1913" s="34">
        <f t="shared" si="904"/>
        <v>0</v>
      </c>
    </row>
    <row r="1914" spans="1:39" ht="15" customHeight="1" x14ac:dyDescent="0.3">
      <c r="A1914" s="166" t="s">
        <v>4348</v>
      </c>
      <c r="B1914" s="99">
        <v>15006</v>
      </c>
      <c r="C1914" s="99">
        <v>99537</v>
      </c>
      <c r="D1914" s="165">
        <v>44933</v>
      </c>
      <c r="E1914" s="165">
        <v>44993</v>
      </c>
      <c r="F1914" s="166">
        <v>2</v>
      </c>
      <c r="G1914" s="178">
        <v>1.9</v>
      </c>
      <c r="H1914" s="181">
        <v>0.5</v>
      </c>
      <c r="I1914" s="180">
        <v>5.8799999999999998E-2</v>
      </c>
      <c r="J1914" s="21">
        <f t="shared" si="875"/>
        <v>0.10000000000000009</v>
      </c>
      <c r="K1914" s="21" t="str">
        <f t="shared" si="876"/>
        <v>Y</v>
      </c>
      <c r="L1914" s="37" t="str">
        <f t="shared" si="877"/>
        <v>NA</v>
      </c>
      <c r="M1914" s="8" t="str">
        <f t="shared" si="878"/>
        <v>Y</v>
      </c>
      <c r="N1914" s="42">
        <f t="shared" si="879"/>
        <v>1</v>
      </c>
      <c r="O1914" s="43">
        <f t="shared" si="880"/>
        <v>200000</v>
      </c>
      <c r="P1914" s="43" t="str">
        <f t="shared" si="881"/>
        <v>NA</v>
      </c>
      <c r="Q1914" s="24">
        <f t="shared" si="882"/>
        <v>15888.352799999999</v>
      </c>
      <c r="R1914" s="43">
        <f t="shared" si="883"/>
        <v>0</v>
      </c>
      <c r="S1914" s="24">
        <f t="shared" si="884"/>
        <v>1000000</v>
      </c>
      <c r="T1914" s="25" t="str">
        <f t="shared" si="885"/>
        <v>N</v>
      </c>
      <c r="U1914" s="44">
        <f t="shared" si="886"/>
        <v>0</v>
      </c>
      <c r="V1914" s="45">
        <f t="shared" si="887"/>
        <v>0</v>
      </c>
      <c r="W1914" s="45">
        <f t="shared" si="888"/>
        <v>0</v>
      </c>
      <c r="X1914" s="28">
        <f t="shared" si="889"/>
        <v>0</v>
      </c>
      <c r="Y1914" s="28">
        <f t="shared" si="890"/>
        <v>0</v>
      </c>
      <c r="Z1914" s="45">
        <f t="shared" si="891"/>
        <v>0</v>
      </c>
      <c r="AA1914" s="29" t="str">
        <f t="shared" si="892"/>
        <v>N</v>
      </c>
      <c r="AB1914" s="46">
        <f t="shared" si="893"/>
        <v>0</v>
      </c>
      <c r="AC1914" s="31">
        <f t="shared" si="894"/>
        <v>0</v>
      </c>
      <c r="AD1914" s="31">
        <f t="shared" si="895"/>
        <v>0</v>
      </c>
      <c r="AE1914" s="31">
        <f t="shared" si="896"/>
        <v>0</v>
      </c>
      <c r="AF1914" s="47">
        <f t="shared" si="897"/>
        <v>0</v>
      </c>
      <c r="AG1914" s="31">
        <f t="shared" si="898"/>
        <v>0</v>
      </c>
      <c r="AH1914" s="48">
        <f t="shared" si="899"/>
        <v>0</v>
      </c>
      <c r="AI1914" s="33">
        <f t="shared" si="900"/>
        <v>0</v>
      </c>
      <c r="AJ1914" s="33">
        <f t="shared" si="901"/>
        <v>0</v>
      </c>
      <c r="AK1914" s="33">
        <f t="shared" si="902"/>
        <v>0</v>
      </c>
      <c r="AL1914" s="33">
        <f t="shared" si="903"/>
        <v>0</v>
      </c>
      <c r="AM1914" s="34">
        <f t="shared" si="904"/>
        <v>0</v>
      </c>
    </row>
    <row r="1915" spans="1:39" ht="15" customHeight="1" x14ac:dyDescent="0.3">
      <c r="A1915" s="166" t="s">
        <v>4349</v>
      </c>
      <c r="B1915" s="99">
        <v>10146</v>
      </c>
      <c r="C1915" s="99">
        <v>51585</v>
      </c>
      <c r="D1915" s="165">
        <v>45849</v>
      </c>
      <c r="E1915" s="165">
        <v>46161</v>
      </c>
      <c r="F1915" s="166">
        <v>2</v>
      </c>
      <c r="G1915" s="178">
        <v>0.4</v>
      </c>
      <c r="H1915" s="181">
        <v>1</v>
      </c>
      <c r="I1915" s="180">
        <v>4.65E-2</v>
      </c>
      <c r="J1915" s="21">
        <f t="shared" ref="J1915:J1978" si="905">MAX(0, F1915-G1915)</f>
        <v>1.6</v>
      </c>
      <c r="K1915" s="21" t="str">
        <f t="shared" ref="K1915:K1978" si="906">IF(
  AND(
    E1915 &gt;= D1915-10,
    E1915 &lt;= DATE(2028,6,30),
    J1915 &gt; 0
  ),
  "Y",
  "N"
)</f>
        <v>Y</v>
      </c>
      <c r="L1915" s="37" t="str">
        <f t="shared" ref="L1915:L1978" si="907">IF(
  J1915=0,
  0,
  IF(
    K1915="Y",
    "NA",
    MAX(0, 65000-C1915)
  )
)</f>
        <v>NA</v>
      </c>
      <c r="M1915" s="8" t="str">
        <f t="shared" ref="M1915:M1978" si="908">IF(AND(K1915="Y",J1915&gt;0),"Y","N")</f>
        <v>Y</v>
      </c>
      <c r="N1915" s="42">
        <f t="shared" ref="N1915:N1978" si="909">ROUNDUP(J1915/H1915, 0)</f>
        <v>2</v>
      </c>
      <c r="O1915" s="43">
        <f t="shared" ref="O1915:O1978" si="910">IF(
  N1915=0,
  0,
  IF(
    M1915="Y",
    200000,
    20000
  )
)</f>
        <v>200000</v>
      </c>
      <c r="P1915" s="43" t="str">
        <f t="shared" ref="P1915:P1978" si="911">IF(
  N1915=0,
  0,
  IF(
    M1915="Y",
    "NA",
    MAX(0, 65000)
  )
)</f>
        <v>NA</v>
      </c>
      <c r="Q1915" s="24">
        <f t="shared" ref="Q1915:Q1978" si="912">IF(
  N1915=0,
  0,
  MAX(0, MIN(B1915*(1+I1915), O1915, L1915))
)</f>
        <v>10617.789000000001</v>
      </c>
      <c r="R1915" s="43">
        <f t="shared" ref="R1915:R1978" si="913">IF(
  N1915=0,
  0,
  MAX(0, (B1915*(1+I1915))-Q1915)
)</f>
        <v>0</v>
      </c>
      <c r="S1915" s="24">
        <f t="shared" ref="S1915:S1978" si="914">IF(
    M1915="Y",
    1000000,
    MAX(0, 65000-C1915-Q1915)
  )</f>
        <v>1000000</v>
      </c>
      <c r="T1915" s="25" t="str">
        <f t="shared" ref="T1915:T1978" si="915">IF(AND(K1915="Y",J1915&gt;1),"Y","N")</f>
        <v>Y</v>
      </c>
      <c r="U1915" s="44">
        <f t="shared" ref="U1915:U1978" si="916">MAX(0,(N1915-1))</f>
        <v>1</v>
      </c>
      <c r="V1915" s="45">
        <f t="shared" ref="V1915:V1978" si="917">IF(
  U1915=0,
  0,
  IF(
    T1915="Y",
    200000,
    20000
  )
)</f>
        <v>200000</v>
      </c>
      <c r="W1915" s="45">
        <f t="shared" ref="W1915:W1978" si="918">IF(
  U1915=0,
  0,
  IF(
    T1915="Y",
    1000000,
    MAX(0, 65000)
  )
)</f>
        <v>1000000</v>
      </c>
      <c r="X1915" s="28">
        <f t="shared" ref="X1915:X1978" si="919">IF(
  U1915=0,
  0,
  MAX(0, MIN(B1915*(1+I1915)*(1+I1915), V1915, S1915, (W1915-C1915))
)
)</f>
        <v>11111.5161885</v>
      </c>
      <c r="Y1915" s="28">
        <f t="shared" ref="Y1915:Y1978" si="920">IF(
  U1915=0,
  0,
  MAX(0, (B1915*(1+I1915)*(1+I1915)-X1915)
)
)</f>
        <v>0</v>
      </c>
      <c r="Z1915" s="45" t="str">
        <f t="shared" ref="Z1915:Z1978" si="921">IF(
    T1915="Y",
    "NA",
    MAX(0, W1915-C1915-Q1915-X1915)
  )</f>
        <v>NA</v>
      </c>
      <c r="AA1915" s="29" t="str">
        <f t="shared" ref="AA1915:AA1978" si="922">IF(AND(K1915="Y",J1915&gt;2),"Y","N")</f>
        <v>N</v>
      </c>
      <c r="AB1915" s="46">
        <f t="shared" ref="AB1915:AB1978" si="923">MAX(0,(U1915-1))</f>
        <v>0</v>
      </c>
      <c r="AC1915" s="31">
        <f t="shared" ref="AC1915:AC1978" si="924">IF(
  AB1915=0,
  0,
  IF(
    AA1915="Y",
    200000,
    20000
  )
)</f>
        <v>0</v>
      </c>
      <c r="AD1915" s="31">
        <f t="shared" ref="AD1915:AD1978" si="925">IF(
  AB1915=0,
  0,
  IF(
    AA1915="Y",
    1000000,
    MAX(0, 65000)
  )
)</f>
        <v>0</v>
      </c>
      <c r="AE1915" s="31">
        <f t="shared" ref="AE1915:AE1978" si="926">IF(
  AB1915=0,
  0,
  MAX(0, MIN(B1915*(1+I1915)*(1+I1915)*(1+I1915), AC1915, Z1915))
)</f>
        <v>0</v>
      </c>
      <c r="AF1915" s="47">
        <f t="shared" ref="AF1915:AF1978" si="927">IF(
  AB1915=0,
  0,
  MAX(0, (B1915*(1+I1915)*(1+I1915)*(1+I1915)-AE1915)
)
)</f>
        <v>0</v>
      </c>
      <c r="AG1915" s="31">
        <f t="shared" ref="AG1915:AG1978" si="928">IF(
    AA1915="Y",
    "NA",
    MAX(0, AD1915-C1915-Q1915-X1915-AE1915)
  )</f>
        <v>0</v>
      </c>
      <c r="AH1915" s="48">
        <f t="shared" si="899"/>
        <v>0</v>
      </c>
      <c r="AI1915" s="33">
        <f t="shared" si="900"/>
        <v>0</v>
      </c>
      <c r="AJ1915" s="33">
        <f t="shared" si="901"/>
        <v>0</v>
      </c>
      <c r="AK1915" s="33">
        <f t="shared" si="902"/>
        <v>0</v>
      </c>
      <c r="AL1915" s="33">
        <f t="shared" si="903"/>
        <v>0</v>
      </c>
      <c r="AM1915" s="34">
        <f t="shared" si="904"/>
        <v>0</v>
      </c>
    </row>
    <row r="1916" spans="1:39" ht="15" customHeight="1" x14ac:dyDescent="0.3">
      <c r="A1916" s="166" t="s">
        <v>4350</v>
      </c>
      <c r="B1916" s="99">
        <v>14543</v>
      </c>
      <c r="C1916" s="99">
        <v>28821</v>
      </c>
      <c r="D1916" s="165">
        <v>45730</v>
      </c>
      <c r="E1916" s="165">
        <v>45907</v>
      </c>
      <c r="F1916" s="166">
        <v>4</v>
      </c>
      <c r="G1916" s="178">
        <v>2.84</v>
      </c>
      <c r="H1916" s="181">
        <v>1</v>
      </c>
      <c r="I1916" s="180">
        <v>0.02</v>
      </c>
      <c r="J1916" s="21">
        <f t="shared" si="905"/>
        <v>1.1600000000000001</v>
      </c>
      <c r="K1916" s="21" t="str">
        <f t="shared" si="906"/>
        <v>Y</v>
      </c>
      <c r="L1916" s="37" t="str">
        <f t="shared" si="907"/>
        <v>NA</v>
      </c>
      <c r="M1916" s="8" t="str">
        <f t="shared" si="908"/>
        <v>Y</v>
      </c>
      <c r="N1916" s="42">
        <f t="shared" si="909"/>
        <v>2</v>
      </c>
      <c r="O1916" s="43">
        <f t="shared" si="910"/>
        <v>200000</v>
      </c>
      <c r="P1916" s="43" t="str">
        <f t="shared" si="911"/>
        <v>NA</v>
      </c>
      <c r="Q1916" s="24">
        <f t="shared" si="912"/>
        <v>14833.86</v>
      </c>
      <c r="R1916" s="43">
        <f t="shared" si="913"/>
        <v>0</v>
      </c>
      <c r="S1916" s="24">
        <f t="shared" si="914"/>
        <v>1000000</v>
      </c>
      <c r="T1916" s="25" t="str">
        <f t="shared" si="915"/>
        <v>Y</v>
      </c>
      <c r="U1916" s="44">
        <f t="shared" si="916"/>
        <v>1</v>
      </c>
      <c r="V1916" s="45">
        <f t="shared" si="917"/>
        <v>200000</v>
      </c>
      <c r="W1916" s="45">
        <f t="shared" si="918"/>
        <v>1000000</v>
      </c>
      <c r="X1916" s="28">
        <f t="shared" si="919"/>
        <v>15130.537200000001</v>
      </c>
      <c r="Y1916" s="28">
        <f t="shared" si="920"/>
        <v>0</v>
      </c>
      <c r="Z1916" s="45" t="str">
        <f t="shared" si="921"/>
        <v>NA</v>
      </c>
      <c r="AA1916" s="29" t="str">
        <f t="shared" si="922"/>
        <v>N</v>
      </c>
      <c r="AB1916" s="46">
        <f t="shared" si="923"/>
        <v>0</v>
      </c>
      <c r="AC1916" s="31">
        <f t="shared" si="924"/>
        <v>0</v>
      </c>
      <c r="AD1916" s="31">
        <f t="shared" si="925"/>
        <v>0</v>
      </c>
      <c r="AE1916" s="31">
        <f t="shared" si="926"/>
        <v>0</v>
      </c>
      <c r="AF1916" s="47">
        <f t="shared" si="927"/>
        <v>0</v>
      </c>
      <c r="AG1916" s="31">
        <f t="shared" si="928"/>
        <v>0</v>
      </c>
      <c r="AH1916" s="48">
        <f t="shared" si="899"/>
        <v>0</v>
      </c>
      <c r="AI1916" s="33">
        <f t="shared" si="900"/>
        <v>0</v>
      </c>
      <c r="AJ1916" s="33">
        <f t="shared" si="901"/>
        <v>0</v>
      </c>
      <c r="AK1916" s="33">
        <f t="shared" si="902"/>
        <v>0</v>
      </c>
      <c r="AL1916" s="33">
        <f t="shared" si="903"/>
        <v>0</v>
      </c>
      <c r="AM1916" s="34">
        <f t="shared" si="904"/>
        <v>0</v>
      </c>
    </row>
    <row r="1917" spans="1:39" ht="15" customHeight="1" x14ac:dyDescent="0.3">
      <c r="A1917" s="166" t="s">
        <v>4351</v>
      </c>
      <c r="B1917" s="99">
        <v>24326</v>
      </c>
      <c r="C1917" s="99">
        <v>60254</v>
      </c>
      <c r="D1917" s="165">
        <v>45334</v>
      </c>
      <c r="E1917" s="165">
        <v>45422</v>
      </c>
      <c r="F1917" s="166">
        <v>2</v>
      </c>
      <c r="G1917" s="178">
        <v>1.33</v>
      </c>
      <c r="H1917" s="181">
        <v>0.75</v>
      </c>
      <c r="I1917" s="180">
        <v>7.2900000000000006E-2</v>
      </c>
      <c r="J1917" s="21">
        <f t="shared" si="905"/>
        <v>0.66999999999999993</v>
      </c>
      <c r="K1917" s="21" t="str">
        <f t="shared" si="906"/>
        <v>Y</v>
      </c>
      <c r="L1917" s="37" t="str">
        <f t="shared" si="907"/>
        <v>NA</v>
      </c>
      <c r="M1917" s="8" t="str">
        <f t="shared" si="908"/>
        <v>Y</v>
      </c>
      <c r="N1917" s="42">
        <f t="shared" si="909"/>
        <v>1</v>
      </c>
      <c r="O1917" s="43">
        <f t="shared" si="910"/>
        <v>200000</v>
      </c>
      <c r="P1917" s="43" t="str">
        <f t="shared" si="911"/>
        <v>NA</v>
      </c>
      <c r="Q1917" s="24">
        <f t="shared" si="912"/>
        <v>26099.365399999999</v>
      </c>
      <c r="R1917" s="43">
        <f t="shared" si="913"/>
        <v>0</v>
      </c>
      <c r="S1917" s="24">
        <f t="shared" si="914"/>
        <v>1000000</v>
      </c>
      <c r="T1917" s="25" t="str">
        <f t="shared" si="915"/>
        <v>N</v>
      </c>
      <c r="U1917" s="44">
        <f t="shared" si="916"/>
        <v>0</v>
      </c>
      <c r="V1917" s="45">
        <f t="shared" si="917"/>
        <v>0</v>
      </c>
      <c r="W1917" s="45">
        <f t="shared" si="918"/>
        <v>0</v>
      </c>
      <c r="X1917" s="28">
        <f t="shared" si="919"/>
        <v>0</v>
      </c>
      <c r="Y1917" s="28">
        <f t="shared" si="920"/>
        <v>0</v>
      </c>
      <c r="Z1917" s="45">
        <f t="shared" si="921"/>
        <v>0</v>
      </c>
      <c r="AA1917" s="29" t="str">
        <f t="shared" si="922"/>
        <v>N</v>
      </c>
      <c r="AB1917" s="46">
        <f t="shared" si="923"/>
        <v>0</v>
      </c>
      <c r="AC1917" s="31">
        <f t="shared" si="924"/>
        <v>0</v>
      </c>
      <c r="AD1917" s="31">
        <f t="shared" si="925"/>
        <v>0</v>
      </c>
      <c r="AE1917" s="31">
        <f t="shared" si="926"/>
        <v>0</v>
      </c>
      <c r="AF1917" s="47">
        <f t="shared" si="927"/>
        <v>0</v>
      </c>
      <c r="AG1917" s="31">
        <f t="shared" si="928"/>
        <v>0</v>
      </c>
      <c r="AH1917" s="48">
        <f t="shared" si="899"/>
        <v>0</v>
      </c>
      <c r="AI1917" s="33">
        <f t="shared" si="900"/>
        <v>0</v>
      </c>
      <c r="AJ1917" s="33">
        <f t="shared" si="901"/>
        <v>0</v>
      </c>
      <c r="AK1917" s="33">
        <f t="shared" si="902"/>
        <v>0</v>
      </c>
      <c r="AL1917" s="33">
        <f t="shared" si="903"/>
        <v>0</v>
      </c>
      <c r="AM1917" s="34">
        <f t="shared" si="904"/>
        <v>0</v>
      </c>
    </row>
    <row r="1918" spans="1:39" ht="15" customHeight="1" x14ac:dyDescent="0.3">
      <c r="A1918" s="166" t="s">
        <v>4352</v>
      </c>
      <c r="B1918" s="99">
        <v>10436</v>
      </c>
      <c r="C1918" s="99">
        <v>60755</v>
      </c>
      <c r="D1918" s="165">
        <v>44986</v>
      </c>
      <c r="E1918" s="165">
        <v>45307</v>
      </c>
      <c r="F1918" s="166">
        <v>4</v>
      </c>
      <c r="G1918" s="178">
        <v>1.81</v>
      </c>
      <c r="H1918" s="181">
        <v>1</v>
      </c>
      <c r="I1918" s="180">
        <v>6.3200000000000006E-2</v>
      </c>
      <c r="J1918" s="21">
        <f t="shared" si="905"/>
        <v>2.19</v>
      </c>
      <c r="K1918" s="21" t="str">
        <f t="shared" si="906"/>
        <v>Y</v>
      </c>
      <c r="L1918" s="37" t="str">
        <f t="shared" si="907"/>
        <v>NA</v>
      </c>
      <c r="M1918" s="8" t="str">
        <f t="shared" si="908"/>
        <v>Y</v>
      </c>
      <c r="N1918" s="42">
        <f t="shared" si="909"/>
        <v>3</v>
      </c>
      <c r="O1918" s="43">
        <f t="shared" si="910"/>
        <v>200000</v>
      </c>
      <c r="P1918" s="43" t="str">
        <f t="shared" si="911"/>
        <v>NA</v>
      </c>
      <c r="Q1918" s="24">
        <f t="shared" si="912"/>
        <v>11095.555199999999</v>
      </c>
      <c r="R1918" s="43">
        <f t="shared" si="913"/>
        <v>0</v>
      </c>
      <c r="S1918" s="24">
        <f t="shared" si="914"/>
        <v>1000000</v>
      </c>
      <c r="T1918" s="25" t="str">
        <f t="shared" si="915"/>
        <v>Y</v>
      </c>
      <c r="U1918" s="44">
        <f t="shared" si="916"/>
        <v>2</v>
      </c>
      <c r="V1918" s="45">
        <f t="shared" si="917"/>
        <v>200000</v>
      </c>
      <c r="W1918" s="45">
        <f t="shared" si="918"/>
        <v>1000000</v>
      </c>
      <c r="X1918" s="28">
        <f t="shared" si="919"/>
        <v>11796.794288639998</v>
      </c>
      <c r="Y1918" s="28">
        <f t="shared" si="920"/>
        <v>0</v>
      </c>
      <c r="Z1918" s="45" t="str">
        <f t="shared" si="921"/>
        <v>NA</v>
      </c>
      <c r="AA1918" s="29" t="str">
        <f t="shared" si="922"/>
        <v>Y</v>
      </c>
      <c r="AB1918" s="46">
        <f t="shared" si="923"/>
        <v>1</v>
      </c>
      <c r="AC1918" s="31">
        <f t="shared" si="924"/>
        <v>200000</v>
      </c>
      <c r="AD1918" s="31">
        <f t="shared" si="925"/>
        <v>1000000</v>
      </c>
      <c r="AE1918" s="31">
        <f t="shared" si="926"/>
        <v>12542.351687682045</v>
      </c>
      <c r="AF1918" s="47">
        <f t="shared" si="927"/>
        <v>0</v>
      </c>
      <c r="AG1918" s="31" t="str">
        <f t="shared" si="928"/>
        <v>NA</v>
      </c>
      <c r="AH1918" s="48">
        <f t="shared" si="899"/>
        <v>0</v>
      </c>
      <c r="AI1918" s="33">
        <f t="shared" si="900"/>
        <v>0</v>
      </c>
      <c r="AJ1918" s="33">
        <f t="shared" si="901"/>
        <v>0</v>
      </c>
      <c r="AK1918" s="33">
        <f t="shared" si="902"/>
        <v>0</v>
      </c>
      <c r="AL1918" s="33">
        <f t="shared" si="903"/>
        <v>0</v>
      </c>
      <c r="AM1918" s="34">
        <f t="shared" si="904"/>
        <v>0</v>
      </c>
    </row>
    <row r="1919" spans="1:39" ht="15" customHeight="1" x14ac:dyDescent="0.3">
      <c r="A1919" s="166" t="s">
        <v>4353</v>
      </c>
      <c r="B1919" s="99">
        <v>21399</v>
      </c>
      <c r="C1919" s="99">
        <v>102175</v>
      </c>
      <c r="D1919" s="165">
        <v>45193</v>
      </c>
      <c r="E1919" s="165">
        <v>45447</v>
      </c>
      <c r="F1919" s="166">
        <v>2</v>
      </c>
      <c r="G1919" s="178">
        <v>1.24</v>
      </c>
      <c r="H1919" s="181">
        <v>1</v>
      </c>
      <c r="I1919" s="180">
        <v>6.6400000000000001E-2</v>
      </c>
      <c r="J1919" s="21">
        <f t="shared" si="905"/>
        <v>0.76</v>
      </c>
      <c r="K1919" s="21" t="str">
        <f t="shared" si="906"/>
        <v>Y</v>
      </c>
      <c r="L1919" s="37" t="str">
        <f t="shared" si="907"/>
        <v>NA</v>
      </c>
      <c r="M1919" s="8" t="str">
        <f t="shared" si="908"/>
        <v>Y</v>
      </c>
      <c r="N1919" s="42">
        <f t="shared" si="909"/>
        <v>1</v>
      </c>
      <c r="O1919" s="43">
        <f t="shared" si="910"/>
        <v>200000</v>
      </c>
      <c r="P1919" s="43" t="str">
        <f t="shared" si="911"/>
        <v>NA</v>
      </c>
      <c r="Q1919" s="24">
        <f t="shared" si="912"/>
        <v>22819.893599999999</v>
      </c>
      <c r="R1919" s="43">
        <f t="shared" si="913"/>
        <v>0</v>
      </c>
      <c r="S1919" s="24">
        <f t="shared" si="914"/>
        <v>1000000</v>
      </c>
      <c r="T1919" s="25" t="str">
        <f t="shared" si="915"/>
        <v>N</v>
      </c>
      <c r="U1919" s="44">
        <f t="shared" si="916"/>
        <v>0</v>
      </c>
      <c r="V1919" s="45">
        <f t="shared" si="917"/>
        <v>0</v>
      </c>
      <c r="W1919" s="45">
        <f t="shared" si="918"/>
        <v>0</v>
      </c>
      <c r="X1919" s="28">
        <f t="shared" si="919"/>
        <v>0</v>
      </c>
      <c r="Y1919" s="28">
        <f t="shared" si="920"/>
        <v>0</v>
      </c>
      <c r="Z1919" s="45">
        <f t="shared" si="921"/>
        <v>0</v>
      </c>
      <c r="AA1919" s="29" t="str">
        <f t="shared" si="922"/>
        <v>N</v>
      </c>
      <c r="AB1919" s="46">
        <f t="shared" si="923"/>
        <v>0</v>
      </c>
      <c r="AC1919" s="31">
        <f t="shared" si="924"/>
        <v>0</v>
      </c>
      <c r="AD1919" s="31">
        <f t="shared" si="925"/>
        <v>0</v>
      </c>
      <c r="AE1919" s="31">
        <f t="shared" si="926"/>
        <v>0</v>
      </c>
      <c r="AF1919" s="47">
        <f t="shared" si="927"/>
        <v>0</v>
      </c>
      <c r="AG1919" s="31">
        <f t="shared" si="928"/>
        <v>0</v>
      </c>
      <c r="AH1919" s="48">
        <f t="shared" si="899"/>
        <v>0</v>
      </c>
      <c r="AI1919" s="33">
        <f t="shared" si="900"/>
        <v>0</v>
      </c>
      <c r="AJ1919" s="33">
        <f t="shared" si="901"/>
        <v>0</v>
      </c>
      <c r="AK1919" s="33">
        <f t="shared" si="902"/>
        <v>0</v>
      </c>
      <c r="AL1919" s="33">
        <f t="shared" si="903"/>
        <v>0</v>
      </c>
      <c r="AM1919" s="34">
        <f t="shared" si="904"/>
        <v>0</v>
      </c>
    </row>
    <row r="1920" spans="1:39" ht="15" customHeight="1" x14ac:dyDescent="0.3">
      <c r="A1920" s="166" t="s">
        <v>4354</v>
      </c>
      <c r="B1920" s="99">
        <v>5847</v>
      </c>
      <c r="C1920" s="99">
        <v>27817</v>
      </c>
      <c r="D1920" s="165">
        <v>45736</v>
      </c>
      <c r="E1920" s="165">
        <v>46060</v>
      </c>
      <c r="F1920" s="166">
        <v>2</v>
      </c>
      <c r="G1920" s="178">
        <v>2</v>
      </c>
      <c r="H1920" s="181">
        <v>0.75</v>
      </c>
      <c r="I1920" s="180">
        <v>5.5300000000000002E-2</v>
      </c>
      <c r="J1920" s="21">
        <f t="shared" si="905"/>
        <v>0</v>
      </c>
      <c r="K1920" s="21" t="str">
        <f t="shared" si="906"/>
        <v>N</v>
      </c>
      <c r="L1920" s="37">
        <f t="shared" si="907"/>
        <v>0</v>
      </c>
      <c r="M1920" s="8" t="str">
        <f t="shared" si="908"/>
        <v>N</v>
      </c>
      <c r="N1920" s="42">
        <f t="shared" si="909"/>
        <v>0</v>
      </c>
      <c r="O1920" s="43">
        <f t="shared" si="910"/>
        <v>0</v>
      </c>
      <c r="P1920" s="43">
        <f t="shared" si="911"/>
        <v>0</v>
      </c>
      <c r="Q1920" s="24">
        <f t="shared" si="912"/>
        <v>0</v>
      </c>
      <c r="R1920" s="43">
        <f t="shared" si="913"/>
        <v>0</v>
      </c>
      <c r="S1920" s="24">
        <f t="shared" si="914"/>
        <v>37183</v>
      </c>
      <c r="T1920" s="25" t="str">
        <f t="shared" si="915"/>
        <v>N</v>
      </c>
      <c r="U1920" s="44">
        <f t="shared" si="916"/>
        <v>0</v>
      </c>
      <c r="V1920" s="45">
        <f t="shared" si="917"/>
        <v>0</v>
      </c>
      <c r="W1920" s="45">
        <f t="shared" si="918"/>
        <v>0</v>
      </c>
      <c r="X1920" s="28">
        <f t="shared" si="919"/>
        <v>0</v>
      </c>
      <c r="Y1920" s="28">
        <f t="shared" si="920"/>
        <v>0</v>
      </c>
      <c r="Z1920" s="45">
        <f t="shared" si="921"/>
        <v>0</v>
      </c>
      <c r="AA1920" s="29" t="str">
        <f t="shared" si="922"/>
        <v>N</v>
      </c>
      <c r="AB1920" s="46">
        <f t="shared" si="923"/>
        <v>0</v>
      </c>
      <c r="AC1920" s="31">
        <f t="shared" si="924"/>
        <v>0</v>
      </c>
      <c r="AD1920" s="31">
        <f t="shared" si="925"/>
        <v>0</v>
      </c>
      <c r="AE1920" s="31">
        <f t="shared" si="926"/>
        <v>0</v>
      </c>
      <c r="AF1920" s="47">
        <f t="shared" si="927"/>
        <v>0</v>
      </c>
      <c r="AG1920" s="31">
        <f t="shared" si="928"/>
        <v>0</v>
      </c>
      <c r="AH1920" s="48">
        <f t="shared" si="899"/>
        <v>0</v>
      </c>
      <c r="AI1920" s="33">
        <f t="shared" si="900"/>
        <v>0</v>
      </c>
      <c r="AJ1920" s="33">
        <f t="shared" si="901"/>
        <v>0</v>
      </c>
      <c r="AK1920" s="33">
        <f t="shared" si="902"/>
        <v>0</v>
      </c>
      <c r="AL1920" s="33">
        <f t="shared" si="903"/>
        <v>0</v>
      </c>
      <c r="AM1920" s="34">
        <f t="shared" si="904"/>
        <v>0</v>
      </c>
    </row>
    <row r="1921" spans="1:39" ht="15" customHeight="1" x14ac:dyDescent="0.3">
      <c r="A1921" s="166" t="s">
        <v>4355</v>
      </c>
      <c r="B1921" s="99">
        <v>22005</v>
      </c>
      <c r="C1921" s="99">
        <v>89968</v>
      </c>
      <c r="D1921" s="165">
        <v>45635</v>
      </c>
      <c r="E1921" s="165">
        <v>45757</v>
      </c>
      <c r="F1921" s="166">
        <v>4</v>
      </c>
      <c r="G1921" s="178">
        <v>2.58</v>
      </c>
      <c r="H1921" s="181">
        <v>1</v>
      </c>
      <c r="I1921" s="180">
        <v>8.2799999999999999E-2</v>
      </c>
      <c r="J1921" s="21">
        <f t="shared" si="905"/>
        <v>1.42</v>
      </c>
      <c r="K1921" s="21" t="str">
        <f t="shared" si="906"/>
        <v>Y</v>
      </c>
      <c r="L1921" s="37" t="str">
        <f t="shared" si="907"/>
        <v>NA</v>
      </c>
      <c r="M1921" s="8" t="str">
        <f t="shared" si="908"/>
        <v>Y</v>
      </c>
      <c r="N1921" s="42">
        <f t="shared" si="909"/>
        <v>2</v>
      </c>
      <c r="O1921" s="43">
        <f t="shared" si="910"/>
        <v>200000</v>
      </c>
      <c r="P1921" s="43" t="str">
        <f t="shared" si="911"/>
        <v>NA</v>
      </c>
      <c r="Q1921" s="24">
        <f t="shared" si="912"/>
        <v>23827.013999999999</v>
      </c>
      <c r="R1921" s="43">
        <f t="shared" si="913"/>
        <v>0</v>
      </c>
      <c r="S1921" s="24">
        <f t="shared" si="914"/>
        <v>1000000</v>
      </c>
      <c r="T1921" s="25" t="str">
        <f t="shared" si="915"/>
        <v>Y</v>
      </c>
      <c r="U1921" s="44">
        <f t="shared" si="916"/>
        <v>1</v>
      </c>
      <c r="V1921" s="45">
        <f t="shared" si="917"/>
        <v>200000</v>
      </c>
      <c r="W1921" s="45">
        <f t="shared" si="918"/>
        <v>1000000</v>
      </c>
      <c r="X1921" s="28">
        <f t="shared" si="919"/>
        <v>25799.8907592</v>
      </c>
      <c r="Y1921" s="28">
        <f t="shared" si="920"/>
        <v>0</v>
      </c>
      <c r="Z1921" s="45" t="str">
        <f t="shared" si="921"/>
        <v>NA</v>
      </c>
      <c r="AA1921" s="29" t="str">
        <f t="shared" si="922"/>
        <v>N</v>
      </c>
      <c r="AB1921" s="46">
        <f t="shared" si="923"/>
        <v>0</v>
      </c>
      <c r="AC1921" s="31">
        <f t="shared" si="924"/>
        <v>0</v>
      </c>
      <c r="AD1921" s="31">
        <f t="shared" si="925"/>
        <v>0</v>
      </c>
      <c r="AE1921" s="31">
        <f t="shared" si="926"/>
        <v>0</v>
      </c>
      <c r="AF1921" s="47">
        <f t="shared" si="927"/>
        <v>0</v>
      </c>
      <c r="AG1921" s="31">
        <f t="shared" si="928"/>
        <v>0</v>
      </c>
      <c r="AH1921" s="48">
        <f t="shared" ref="AH1921:AH1984" si="929">MAX(0,(AB1921-1))</f>
        <v>0</v>
      </c>
      <c r="AI1921" s="33">
        <f t="shared" ref="AI1921:AI1984" si="930">IF(
  AH1921=0,
  0,
     20000
  )</f>
        <v>0</v>
      </c>
      <c r="AJ1921" s="33">
        <f t="shared" ref="AJ1921:AJ1984" si="931">IF(
  AH1921=0,
  0,
    MAX(0, 65000)
  )</f>
        <v>0</v>
      </c>
      <c r="AK1921" s="33">
        <f t="shared" ref="AK1921:AK1984" si="932">IF(
  AH1921=0,
  0,
  MAX(0, MIN(B1921*(1+I1921)*(1+I1921)*(1+I1921)*(1+I1921), AI1921, AG1921))
)</f>
        <v>0</v>
      </c>
      <c r="AL1921" s="33">
        <f t="shared" ref="AL1921:AL1984" si="933">IF(
  AH1921=0,
  0,
  MAX(0, (B1921*(1+I1921)*(1+I1921)*(1+I1921)*(1+I1921)-AK1921)
)
)</f>
        <v>0</v>
      </c>
      <c r="AM1921" s="34">
        <f t="shared" si="904"/>
        <v>0</v>
      </c>
    </row>
    <row r="1922" spans="1:39" ht="15" customHeight="1" x14ac:dyDescent="0.3">
      <c r="A1922" s="166" t="s">
        <v>4356</v>
      </c>
      <c r="B1922" s="99">
        <v>18380</v>
      </c>
      <c r="C1922" s="99">
        <v>72067</v>
      </c>
      <c r="D1922" s="165">
        <v>45547</v>
      </c>
      <c r="E1922" s="165">
        <v>45630</v>
      </c>
      <c r="F1922" s="166">
        <v>2</v>
      </c>
      <c r="G1922" s="178">
        <v>0.73</v>
      </c>
      <c r="H1922" s="181">
        <v>1</v>
      </c>
      <c r="I1922" s="180">
        <v>3.5200000000000002E-2</v>
      </c>
      <c r="J1922" s="21">
        <f t="shared" si="905"/>
        <v>1.27</v>
      </c>
      <c r="K1922" s="21" t="str">
        <f t="shared" si="906"/>
        <v>Y</v>
      </c>
      <c r="L1922" s="37" t="str">
        <f t="shared" si="907"/>
        <v>NA</v>
      </c>
      <c r="M1922" s="8" t="str">
        <f t="shared" si="908"/>
        <v>Y</v>
      </c>
      <c r="N1922" s="42">
        <f t="shared" si="909"/>
        <v>2</v>
      </c>
      <c r="O1922" s="43">
        <f t="shared" si="910"/>
        <v>200000</v>
      </c>
      <c r="P1922" s="43" t="str">
        <f t="shared" si="911"/>
        <v>NA</v>
      </c>
      <c r="Q1922" s="24">
        <f t="shared" si="912"/>
        <v>19026.975999999999</v>
      </c>
      <c r="R1922" s="43">
        <f t="shared" si="913"/>
        <v>0</v>
      </c>
      <c r="S1922" s="24">
        <f t="shared" si="914"/>
        <v>1000000</v>
      </c>
      <c r="T1922" s="25" t="str">
        <f t="shared" si="915"/>
        <v>Y</v>
      </c>
      <c r="U1922" s="44">
        <f t="shared" si="916"/>
        <v>1</v>
      </c>
      <c r="V1922" s="45">
        <f t="shared" si="917"/>
        <v>200000</v>
      </c>
      <c r="W1922" s="45">
        <f t="shared" si="918"/>
        <v>1000000</v>
      </c>
      <c r="X1922" s="28">
        <f t="shared" si="919"/>
        <v>19696.725555199995</v>
      </c>
      <c r="Y1922" s="28">
        <f t="shared" si="920"/>
        <v>0</v>
      </c>
      <c r="Z1922" s="45" t="str">
        <f t="shared" si="921"/>
        <v>NA</v>
      </c>
      <c r="AA1922" s="29" t="str">
        <f t="shared" si="922"/>
        <v>N</v>
      </c>
      <c r="AB1922" s="46">
        <f t="shared" si="923"/>
        <v>0</v>
      </c>
      <c r="AC1922" s="31">
        <f t="shared" si="924"/>
        <v>0</v>
      </c>
      <c r="AD1922" s="31">
        <f t="shared" si="925"/>
        <v>0</v>
      </c>
      <c r="AE1922" s="31">
        <f t="shared" si="926"/>
        <v>0</v>
      </c>
      <c r="AF1922" s="47">
        <f t="shared" si="927"/>
        <v>0</v>
      </c>
      <c r="AG1922" s="31">
        <f t="shared" si="928"/>
        <v>0</v>
      </c>
      <c r="AH1922" s="48">
        <f t="shared" si="929"/>
        <v>0</v>
      </c>
      <c r="AI1922" s="33">
        <f t="shared" si="930"/>
        <v>0</v>
      </c>
      <c r="AJ1922" s="33">
        <f t="shared" si="931"/>
        <v>0</v>
      </c>
      <c r="AK1922" s="33">
        <f t="shared" si="932"/>
        <v>0</v>
      </c>
      <c r="AL1922" s="33">
        <f t="shared" si="933"/>
        <v>0</v>
      </c>
      <c r="AM1922" s="34">
        <f t="shared" si="904"/>
        <v>0</v>
      </c>
    </row>
    <row r="1923" spans="1:39" ht="15" customHeight="1" x14ac:dyDescent="0.3">
      <c r="A1923" s="166" t="s">
        <v>4357</v>
      </c>
      <c r="B1923" s="99">
        <v>6202</v>
      </c>
      <c r="C1923" s="99">
        <v>75816</v>
      </c>
      <c r="D1923" s="165">
        <v>46024</v>
      </c>
      <c r="E1923" s="165">
        <v>46215</v>
      </c>
      <c r="F1923" s="166">
        <v>4</v>
      </c>
      <c r="G1923" s="178">
        <v>1.36</v>
      </c>
      <c r="H1923" s="181">
        <v>1</v>
      </c>
      <c r="I1923" s="180">
        <v>7.5499999999999998E-2</v>
      </c>
      <c r="J1923" s="21">
        <f t="shared" si="905"/>
        <v>2.6399999999999997</v>
      </c>
      <c r="K1923" s="21" t="str">
        <f t="shared" si="906"/>
        <v>Y</v>
      </c>
      <c r="L1923" s="37" t="str">
        <f t="shared" si="907"/>
        <v>NA</v>
      </c>
      <c r="M1923" s="8" t="str">
        <f t="shared" si="908"/>
        <v>Y</v>
      </c>
      <c r="N1923" s="42">
        <f t="shared" si="909"/>
        <v>3</v>
      </c>
      <c r="O1923" s="43">
        <f t="shared" si="910"/>
        <v>200000</v>
      </c>
      <c r="P1923" s="43" t="str">
        <f t="shared" si="911"/>
        <v>NA</v>
      </c>
      <c r="Q1923" s="24">
        <f t="shared" si="912"/>
        <v>6670.2509999999993</v>
      </c>
      <c r="R1923" s="43">
        <f t="shared" si="913"/>
        <v>0</v>
      </c>
      <c r="S1923" s="24">
        <f t="shared" si="914"/>
        <v>1000000</v>
      </c>
      <c r="T1923" s="25" t="str">
        <f t="shared" si="915"/>
        <v>Y</v>
      </c>
      <c r="U1923" s="44">
        <f t="shared" si="916"/>
        <v>2</v>
      </c>
      <c r="V1923" s="45">
        <f t="shared" si="917"/>
        <v>200000</v>
      </c>
      <c r="W1923" s="45">
        <f t="shared" si="918"/>
        <v>1000000</v>
      </c>
      <c r="X1923" s="28">
        <f t="shared" si="919"/>
        <v>7173.8549504999983</v>
      </c>
      <c r="Y1923" s="28">
        <f t="shared" si="920"/>
        <v>0</v>
      </c>
      <c r="Z1923" s="45" t="str">
        <f t="shared" si="921"/>
        <v>NA</v>
      </c>
      <c r="AA1923" s="29" t="str">
        <f t="shared" si="922"/>
        <v>Y</v>
      </c>
      <c r="AB1923" s="46">
        <f t="shared" si="923"/>
        <v>1</v>
      </c>
      <c r="AC1923" s="31">
        <f t="shared" si="924"/>
        <v>200000</v>
      </c>
      <c r="AD1923" s="31">
        <f t="shared" si="925"/>
        <v>1000000</v>
      </c>
      <c r="AE1923" s="31">
        <f t="shared" si="926"/>
        <v>7715.480999262747</v>
      </c>
      <c r="AF1923" s="47">
        <f t="shared" si="927"/>
        <v>0</v>
      </c>
      <c r="AG1923" s="31" t="str">
        <f t="shared" si="928"/>
        <v>NA</v>
      </c>
      <c r="AH1923" s="48">
        <f t="shared" si="929"/>
        <v>0</v>
      </c>
      <c r="AI1923" s="33">
        <f t="shared" si="930"/>
        <v>0</v>
      </c>
      <c r="AJ1923" s="33">
        <f t="shared" si="931"/>
        <v>0</v>
      </c>
      <c r="AK1923" s="33">
        <f t="shared" si="932"/>
        <v>0</v>
      </c>
      <c r="AL1923" s="33">
        <f t="shared" si="933"/>
        <v>0</v>
      </c>
      <c r="AM1923" s="34">
        <f t="shared" ref="AM1923:AM1986" si="934">R1923+Y1923+AF1923+AL1923</f>
        <v>0</v>
      </c>
    </row>
    <row r="1924" spans="1:39" ht="15" customHeight="1" x14ac:dyDescent="0.3">
      <c r="A1924" s="166" t="s">
        <v>4358</v>
      </c>
      <c r="B1924" s="99">
        <v>20138</v>
      </c>
      <c r="C1924" s="99">
        <v>84303</v>
      </c>
      <c r="D1924" s="165">
        <v>46093</v>
      </c>
      <c r="E1924" s="165">
        <v>46219</v>
      </c>
      <c r="F1924" s="166">
        <v>4</v>
      </c>
      <c r="G1924" s="178">
        <v>2.5299999999999998</v>
      </c>
      <c r="H1924" s="181">
        <v>1</v>
      </c>
      <c r="I1924" s="180">
        <v>5.8799999999999998E-2</v>
      </c>
      <c r="J1924" s="21">
        <f t="shared" si="905"/>
        <v>1.4700000000000002</v>
      </c>
      <c r="K1924" s="21" t="str">
        <f t="shared" si="906"/>
        <v>Y</v>
      </c>
      <c r="L1924" s="37" t="str">
        <f t="shared" si="907"/>
        <v>NA</v>
      </c>
      <c r="M1924" s="8" t="str">
        <f t="shared" si="908"/>
        <v>Y</v>
      </c>
      <c r="N1924" s="42">
        <f t="shared" si="909"/>
        <v>2</v>
      </c>
      <c r="O1924" s="43">
        <f t="shared" si="910"/>
        <v>200000</v>
      </c>
      <c r="P1924" s="43" t="str">
        <f t="shared" si="911"/>
        <v>NA</v>
      </c>
      <c r="Q1924" s="24">
        <f t="shared" si="912"/>
        <v>21322.114399999999</v>
      </c>
      <c r="R1924" s="43">
        <f t="shared" si="913"/>
        <v>0</v>
      </c>
      <c r="S1924" s="24">
        <f t="shared" si="914"/>
        <v>1000000</v>
      </c>
      <c r="T1924" s="25" t="str">
        <f t="shared" si="915"/>
        <v>Y</v>
      </c>
      <c r="U1924" s="44">
        <f t="shared" si="916"/>
        <v>1</v>
      </c>
      <c r="V1924" s="45">
        <f t="shared" si="917"/>
        <v>200000</v>
      </c>
      <c r="W1924" s="45">
        <f t="shared" si="918"/>
        <v>1000000</v>
      </c>
      <c r="X1924" s="28">
        <f t="shared" si="919"/>
        <v>22575.854726719997</v>
      </c>
      <c r="Y1924" s="28">
        <f t="shared" si="920"/>
        <v>0</v>
      </c>
      <c r="Z1924" s="45" t="str">
        <f t="shared" si="921"/>
        <v>NA</v>
      </c>
      <c r="AA1924" s="29" t="str">
        <f t="shared" si="922"/>
        <v>N</v>
      </c>
      <c r="AB1924" s="46">
        <f t="shared" si="923"/>
        <v>0</v>
      </c>
      <c r="AC1924" s="31">
        <f t="shared" si="924"/>
        <v>0</v>
      </c>
      <c r="AD1924" s="31">
        <f t="shared" si="925"/>
        <v>0</v>
      </c>
      <c r="AE1924" s="31">
        <f t="shared" si="926"/>
        <v>0</v>
      </c>
      <c r="AF1924" s="47">
        <f t="shared" si="927"/>
        <v>0</v>
      </c>
      <c r="AG1924" s="31">
        <f t="shared" si="928"/>
        <v>0</v>
      </c>
      <c r="AH1924" s="48">
        <f t="shared" si="929"/>
        <v>0</v>
      </c>
      <c r="AI1924" s="33">
        <f t="shared" si="930"/>
        <v>0</v>
      </c>
      <c r="AJ1924" s="33">
        <f t="shared" si="931"/>
        <v>0</v>
      </c>
      <c r="AK1924" s="33">
        <f t="shared" si="932"/>
        <v>0</v>
      </c>
      <c r="AL1924" s="33">
        <f t="shared" si="933"/>
        <v>0</v>
      </c>
      <c r="AM1924" s="34">
        <f t="shared" si="934"/>
        <v>0</v>
      </c>
    </row>
    <row r="1925" spans="1:39" ht="15" customHeight="1" x14ac:dyDescent="0.3">
      <c r="A1925" s="166" t="s">
        <v>4359</v>
      </c>
      <c r="B1925" s="99">
        <v>13750</v>
      </c>
      <c r="C1925" s="99">
        <v>95737</v>
      </c>
      <c r="D1925" s="165">
        <v>45936</v>
      </c>
      <c r="E1925" s="165">
        <v>46113</v>
      </c>
      <c r="F1925" s="166">
        <v>4</v>
      </c>
      <c r="G1925" s="178">
        <v>3.54</v>
      </c>
      <c r="H1925" s="181">
        <v>1</v>
      </c>
      <c r="I1925" s="180">
        <v>2.35E-2</v>
      </c>
      <c r="J1925" s="21">
        <f t="shared" si="905"/>
        <v>0.45999999999999996</v>
      </c>
      <c r="K1925" s="21" t="str">
        <f t="shared" si="906"/>
        <v>Y</v>
      </c>
      <c r="L1925" s="37" t="str">
        <f t="shared" si="907"/>
        <v>NA</v>
      </c>
      <c r="M1925" s="8" t="str">
        <f t="shared" si="908"/>
        <v>Y</v>
      </c>
      <c r="N1925" s="42">
        <f t="shared" si="909"/>
        <v>1</v>
      </c>
      <c r="O1925" s="43">
        <f t="shared" si="910"/>
        <v>200000</v>
      </c>
      <c r="P1925" s="43" t="str">
        <f t="shared" si="911"/>
        <v>NA</v>
      </c>
      <c r="Q1925" s="24">
        <f t="shared" si="912"/>
        <v>14073.125000000002</v>
      </c>
      <c r="R1925" s="43">
        <f t="shared" si="913"/>
        <v>0</v>
      </c>
      <c r="S1925" s="24">
        <f t="shared" si="914"/>
        <v>1000000</v>
      </c>
      <c r="T1925" s="25" t="str">
        <f t="shared" si="915"/>
        <v>N</v>
      </c>
      <c r="U1925" s="44">
        <f t="shared" si="916"/>
        <v>0</v>
      </c>
      <c r="V1925" s="45">
        <f t="shared" si="917"/>
        <v>0</v>
      </c>
      <c r="W1925" s="45">
        <f t="shared" si="918"/>
        <v>0</v>
      </c>
      <c r="X1925" s="28">
        <f t="shared" si="919"/>
        <v>0</v>
      </c>
      <c r="Y1925" s="28">
        <f t="shared" si="920"/>
        <v>0</v>
      </c>
      <c r="Z1925" s="45">
        <f t="shared" si="921"/>
        <v>0</v>
      </c>
      <c r="AA1925" s="29" t="str">
        <f t="shared" si="922"/>
        <v>N</v>
      </c>
      <c r="AB1925" s="46">
        <f t="shared" si="923"/>
        <v>0</v>
      </c>
      <c r="AC1925" s="31">
        <f t="shared" si="924"/>
        <v>0</v>
      </c>
      <c r="AD1925" s="31">
        <f t="shared" si="925"/>
        <v>0</v>
      </c>
      <c r="AE1925" s="31">
        <f t="shared" si="926"/>
        <v>0</v>
      </c>
      <c r="AF1925" s="47">
        <f t="shared" si="927"/>
        <v>0</v>
      </c>
      <c r="AG1925" s="31">
        <f t="shared" si="928"/>
        <v>0</v>
      </c>
      <c r="AH1925" s="48">
        <f t="shared" si="929"/>
        <v>0</v>
      </c>
      <c r="AI1925" s="33">
        <f t="shared" si="930"/>
        <v>0</v>
      </c>
      <c r="AJ1925" s="33">
        <f t="shared" si="931"/>
        <v>0</v>
      </c>
      <c r="AK1925" s="33">
        <f t="shared" si="932"/>
        <v>0</v>
      </c>
      <c r="AL1925" s="33">
        <f t="shared" si="933"/>
        <v>0</v>
      </c>
      <c r="AM1925" s="34">
        <f t="shared" si="934"/>
        <v>0</v>
      </c>
    </row>
    <row r="1926" spans="1:39" ht="15" customHeight="1" x14ac:dyDescent="0.3">
      <c r="A1926" s="166" t="s">
        <v>4360</v>
      </c>
      <c r="B1926" s="99">
        <v>7614</v>
      </c>
      <c r="C1926" s="99">
        <v>48126</v>
      </c>
      <c r="D1926" s="165">
        <v>44430</v>
      </c>
      <c r="E1926" s="165">
        <v>44511</v>
      </c>
      <c r="F1926" s="166">
        <v>4</v>
      </c>
      <c r="G1926" s="178">
        <v>1.18</v>
      </c>
      <c r="H1926" s="181">
        <v>0.75</v>
      </c>
      <c r="I1926" s="180">
        <v>2.64E-2</v>
      </c>
      <c r="J1926" s="21">
        <f t="shared" si="905"/>
        <v>2.8200000000000003</v>
      </c>
      <c r="K1926" s="21" t="str">
        <f t="shared" si="906"/>
        <v>Y</v>
      </c>
      <c r="L1926" s="37" t="str">
        <f t="shared" si="907"/>
        <v>NA</v>
      </c>
      <c r="M1926" s="8" t="str">
        <f t="shared" si="908"/>
        <v>Y</v>
      </c>
      <c r="N1926" s="42">
        <f t="shared" si="909"/>
        <v>4</v>
      </c>
      <c r="O1926" s="43">
        <f t="shared" si="910"/>
        <v>200000</v>
      </c>
      <c r="P1926" s="43" t="str">
        <f t="shared" si="911"/>
        <v>NA</v>
      </c>
      <c r="Q1926" s="24">
        <f t="shared" si="912"/>
        <v>7815.0095999999994</v>
      </c>
      <c r="R1926" s="43">
        <f t="shared" si="913"/>
        <v>0</v>
      </c>
      <c r="S1926" s="24">
        <f t="shared" si="914"/>
        <v>1000000</v>
      </c>
      <c r="T1926" s="25" t="str">
        <f t="shared" si="915"/>
        <v>Y</v>
      </c>
      <c r="U1926" s="44">
        <f t="shared" si="916"/>
        <v>3</v>
      </c>
      <c r="V1926" s="45">
        <f t="shared" si="917"/>
        <v>200000</v>
      </c>
      <c r="W1926" s="45">
        <f t="shared" si="918"/>
        <v>1000000</v>
      </c>
      <c r="X1926" s="28">
        <f t="shared" si="919"/>
        <v>8021.3258534399993</v>
      </c>
      <c r="Y1926" s="28">
        <f t="shared" si="920"/>
        <v>0</v>
      </c>
      <c r="Z1926" s="45" t="str">
        <f t="shared" si="921"/>
        <v>NA</v>
      </c>
      <c r="AA1926" s="29" t="str">
        <f t="shared" si="922"/>
        <v>Y</v>
      </c>
      <c r="AB1926" s="46">
        <f t="shared" si="923"/>
        <v>2</v>
      </c>
      <c r="AC1926" s="31">
        <f t="shared" si="924"/>
        <v>200000</v>
      </c>
      <c r="AD1926" s="31">
        <f t="shared" si="925"/>
        <v>1000000</v>
      </c>
      <c r="AE1926" s="31">
        <f t="shared" si="926"/>
        <v>8233.0888559708146</v>
      </c>
      <c r="AF1926" s="47">
        <f t="shared" si="927"/>
        <v>0</v>
      </c>
      <c r="AG1926" s="31" t="str">
        <f t="shared" si="928"/>
        <v>NA</v>
      </c>
      <c r="AH1926" s="48">
        <f t="shared" si="929"/>
        <v>1</v>
      </c>
      <c r="AI1926" s="33">
        <f t="shared" si="930"/>
        <v>20000</v>
      </c>
      <c r="AJ1926" s="33">
        <f t="shared" si="931"/>
        <v>65000</v>
      </c>
      <c r="AK1926" s="33">
        <f t="shared" si="932"/>
        <v>8450.4424017684432</v>
      </c>
      <c r="AL1926" s="33">
        <f t="shared" si="933"/>
        <v>0</v>
      </c>
      <c r="AM1926" s="34">
        <f t="shared" si="934"/>
        <v>0</v>
      </c>
    </row>
    <row r="1927" spans="1:39" ht="15" customHeight="1" x14ac:dyDescent="0.3">
      <c r="A1927" s="166" t="s">
        <v>4361</v>
      </c>
      <c r="B1927" s="99">
        <v>13748</v>
      </c>
      <c r="C1927" s="99">
        <v>33106</v>
      </c>
      <c r="D1927" s="165">
        <v>44957</v>
      </c>
      <c r="E1927" s="165">
        <v>45312</v>
      </c>
      <c r="F1927" s="166">
        <v>2</v>
      </c>
      <c r="G1927" s="178">
        <v>1.1100000000000001</v>
      </c>
      <c r="H1927" s="181">
        <v>0.5</v>
      </c>
      <c r="I1927" s="180">
        <v>2.64E-2</v>
      </c>
      <c r="J1927" s="21">
        <f t="shared" si="905"/>
        <v>0.8899999999999999</v>
      </c>
      <c r="K1927" s="21" t="str">
        <f t="shared" si="906"/>
        <v>Y</v>
      </c>
      <c r="L1927" s="37" t="str">
        <f t="shared" si="907"/>
        <v>NA</v>
      </c>
      <c r="M1927" s="8" t="str">
        <f t="shared" si="908"/>
        <v>Y</v>
      </c>
      <c r="N1927" s="42">
        <f t="shared" si="909"/>
        <v>2</v>
      </c>
      <c r="O1927" s="43">
        <f t="shared" si="910"/>
        <v>200000</v>
      </c>
      <c r="P1927" s="43" t="str">
        <f t="shared" si="911"/>
        <v>NA</v>
      </c>
      <c r="Q1927" s="24">
        <f t="shared" si="912"/>
        <v>14110.947200000001</v>
      </c>
      <c r="R1927" s="43">
        <f t="shared" si="913"/>
        <v>0</v>
      </c>
      <c r="S1927" s="24">
        <f t="shared" si="914"/>
        <v>1000000</v>
      </c>
      <c r="T1927" s="25" t="str">
        <f t="shared" si="915"/>
        <v>N</v>
      </c>
      <c r="U1927" s="44">
        <f t="shared" si="916"/>
        <v>1</v>
      </c>
      <c r="V1927" s="45">
        <f t="shared" si="917"/>
        <v>20000</v>
      </c>
      <c r="W1927" s="45">
        <f t="shared" si="918"/>
        <v>65000</v>
      </c>
      <c r="X1927" s="28">
        <f t="shared" si="919"/>
        <v>14483.47620608</v>
      </c>
      <c r="Y1927" s="28">
        <f t="shared" si="920"/>
        <v>0</v>
      </c>
      <c r="Z1927" s="45">
        <f t="shared" si="921"/>
        <v>3299.5765939199973</v>
      </c>
      <c r="AA1927" s="29" t="str">
        <f t="shared" si="922"/>
        <v>N</v>
      </c>
      <c r="AB1927" s="46">
        <f t="shared" si="923"/>
        <v>0</v>
      </c>
      <c r="AC1927" s="31">
        <f t="shared" si="924"/>
        <v>0</v>
      </c>
      <c r="AD1927" s="31">
        <f t="shared" si="925"/>
        <v>0</v>
      </c>
      <c r="AE1927" s="31">
        <f t="shared" si="926"/>
        <v>0</v>
      </c>
      <c r="AF1927" s="47">
        <f t="shared" si="927"/>
        <v>0</v>
      </c>
      <c r="AG1927" s="31">
        <f t="shared" si="928"/>
        <v>0</v>
      </c>
      <c r="AH1927" s="48">
        <f t="shared" si="929"/>
        <v>0</v>
      </c>
      <c r="AI1927" s="33">
        <f t="shared" si="930"/>
        <v>0</v>
      </c>
      <c r="AJ1927" s="33">
        <f t="shared" si="931"/>
        <v>0</v>
      </c>
      <c r="AK1927" s="33">
        <f t="shared" si="932"/>
        <v>0</v>
      </c>
      <c r="AL1927" s="33">
        <f t="shared" si="933"/>
        <v>0</v>
      </c>
      <c r="AM1927" s="34">
        <f t="shared" si="934"/>
        <v>0</v>
      </c>
    </row>
    <row r="1928" spans="1:39" ht="15" customHeight="1" x14ac:dyDescent="0.3">
      <c r="A1928" s="166" t="s">
        <v>4362</v>
      </c>
      <c r="B1928" s="99">
        <v>23250</v>
      </c>
      <c r="C1928" s="99">
        <v>62035</v>
      </c>
      <c r="D1928" s="165">
        <v>44802</v>
      </c>
      <c r="E1928" s="165">
        <v>44998</v>
      </c>
      <c r="F1928" s="166">
        <v>2</v>
      </c>
      <c r="G1928" s="178">
        <v>0.54</v>
      </c>
      <c r="H1928" s="181">
        <v>0.25</v>
      </c>
      <c r="I1928" s="180">
        <v>7.1400000000000005E-2</v>
      </c>
      <c r="J1928" s="21">
        <f t="shared" si="905"/>
        <v>1.46</v>
      </c>
      <c r="K1928" s="21" t="str">
        <f t="shared" si="906"/>
        <v>Y</v>
      </c>
      <c r="L1928" s="37" t="str">
        <f t="shared" si="907"/>
        <v>NA</v>
      </c>
      <c r="M1928" s="8" t="str">
        <f t="shared" si="908"/>
        <v>Y</v>
      </c>
      <c r="N1928" s="42">
        <f t="shared" si="909"/>
        <v>6</v>
      </c>
      <c r="O1928" s="43">
        <f t="shared" si="910"/>
        <v>200000</v>
      </c>
      <c r="P1928" s="43" t="str">
        <f t="shared" si="911"/>
        <v>NA</v>
      </c>
      <c r="Q1928" s="24">
        <f t="shared" si="912"/>
        <v>24910.05</v>
      </c>
      <c r="R1928" s="43">
        <f t="shared" si="913"/>
        <v>0</v>
      </c>
      <c r="S1928" s="24">
        <f t="shared" si="914"/>
        <v>1000000</v>
      </c>
      <c r="T1928" s="25" t="str">
        <f t="shared" si="915"/>
        <v>Y</v>
      </c>
      <c r="U1928" s="44">
        <f t="shared" si="916"/>
        <v>5</v>
      </c>
      <c r="V1928" s="45">
        <f t="shared" si="917"/>
        <v>200000</v>
      </c>
      <c r="W1928" s="45">
        <f t="shared" si="918"/>
        <v>1000000</v>
      </c>
      <c r="X1928" s="28">
        <f t="shared" si="919"/>
        <v>26688.627569999997</v>
      </c>
      <c r="Y1928" s="28">
        <f t="shared" si="920"/>
        <v>0</v>
      </c>
      <c r="Z1928" s="45" t="str">
        <f t="shared" si="921"/>
        <v>NA</v>
      </c>
      <c r="AA1928" s="29" t="str">
        <f t="shared" si="922"/>
        <v>N</v>
      </c>
      <c r="AB1928" s="46">
        <f t="shared" si="923"/>
        <v>4</v>
      </c>
      <c r="AC1928" s="31">
        <f t="shared" si="924"/>
        <v>20000</v>
      </c>
      <c r="AD1928" s="31">
        <f t="shared" si="925"/>
        <v>65000</v>
      </c>
      <c r="AE1928" s="31">
        <f t="shared" si="926"/>
        <v>20000</v>
      </c>
      <c r="AF1928" s="47">
        <f t="shared" si="927"/>
        <v>8594.1955784979946</v>
      </c>
      <c r="AG1928" s="31">
        <f t="shared" si="928"/>
        <v>0</v>
      </c>
      <c r="AH1928" s="48">
        <f t="shared" si="929"/>
        <v>3</v>
      </c>
      <c r="AI1928" s="33">
        <f t="shared" si="930"/>
        <v>20000</v>
      </c>
      <c r="AJ1928" s="33">
        <f t="shared" si="931"/>
        <v>65000</v>
      </c>
      <c r="AK1928" s="33">
        <f t="shared" si="932"/>
        <v>0</v>
      </c>
      <c r="AL1928" s="33">
        <f t="shared" si="933"/>
        <v>30635.82114280275</v>
      </c>
      <c r="AM1928" s="34">
        <f t="shared" si="934"/>
        <v>39230.016721300744</v>
      </c>
    </row>
    <row r="1929" spans="1:39" ht="15" customHeight="1" x14ac:dyDescent="0.3">
      <c r="A1929" s="166" t="s">
        <v>4363</v>
      </c>
      <c r="B1929" s="99">
        <v>7168</v>
      </c>
      <c r="C1929" s="99">
        <v>44821</v>
      </c>
      <c r="D1929" s="165">
        <v>45043</v>
      </c>
      <c r="E1929" s="165">
        <v>45234</v>
      </c>
      <c r="F1929" s="166">
        <v>2</v>
      </c>
      <c r="G1929" s="178">
        <v>1.35</v>
      </c>
      <c r="H1929" s="181">
        <v>1</v>
      </c>
      <c r="I1929" s="180">
        <v>7.6899999999999996E-2</v>
      </c>
      <c r="J1929" s="21">
        <f t="shared" si="905"/>
        <v>0.64999999999999991</v>
      </c>
      <c r="K1929" s="21" t="str">
        <f t="shared" si="906"/>
        <v>Y</v>
      </c>
      <c r="L1929" s="37" t="str">
        <f t="shared" si="907"/>
        <v>NA</v>
      </c>
      <c r="M1929" s="8" t="str">
        <f t="shared" si="908"/>
        <v>Y</v>
      </c>
      <c r="N1929" s="42">
        <f t="shared" si="909"/>
        <v>1</v>
      </c>
      <c r="O1929" s="43">
        <f t="shared" si="910"/>
        <v>200000</v>
      </c>
      <c r="P1929" s="43" t="str">
        <f t="shared" si="911"/>
        <v>NA</v>
      </c>
      <c r="Q1929" s="24">
        <f t="shared" si="912"/>
        <v>7719.2191999999995</v>
      </c>
      <c r="R1929" s="43">
        <f t="shared" si="913"/>
        <v>0</v>
      </c>
      <c r="S1929" s="24">
        <f t="shared" si="914"/>
        <v>1000000</v>
      </c>
      <c r="T1929" s="25" t="str">
        <f t="shared" si="915"/>
        <v>N</v>
      </c>
      <c r="U1929" s="44">
        <f t="shared" si="916"/>
        <v>0</v>
      </c>
      <c r="V1929" s="45">
        <f t="shared" si="917"/>
        <v>0</v>
      </c>
      <c r="W1929" s="45">
        <f t="shared" si="918"/>
        <v>0</v>
      </c>
      <c r="X1929" s="28">
        <f t="shared" si="919"/>
        <v>0</v>
      </c>
      <c r="Y1929" s="28">
        <f t="shared" si="920"/>
        <v>0</v>
      </c>
      <c r="Z1929" s="45">
        <f t="shared" si="921"/>
        <v>0</v>
      </c>
      <c r="AA1929" s="29" t="str">
        <f t="shared" si="922"/>
        <v>N</v>
      </c>
      <c r="AB1929" s="46">
        <f t="shared" si="923"/>
        <v>0</v>
      </c>
      <c r="AC1929" s="31">
        <f t="shared" si="924"/>
        <v>0</v>
      </c>
      <c r="AD1929" s="31">
        <f t="shared" si="925"/>
        <v>0</v>
      </c>
      <c r="AE1929" s="31">
        <f t="shared" si="926"/>
        <v>0</v>
      </c>
      <c r="AF1929" s="47">
        <f t="shared" si="927"/>
        <v>0</v>
      </c>
      <c r="AG1929" s="31">
        <f t="shared" si="928"/>
        <v>0</v>
      </c>
      <c r="AH1929" s="48">
        <f t="shared" si="929"/>
        <v>0</v>
      </c>
      <c r="AI1929" s="33">
        <f t="shared" si="930"/>
        <v>0</v>
      </c>
      <c r="AJ1929" s="33">
        <f t="shared" si="931"/>
        <v>0</v>
      </c>
      <c r="AK1929" s="33">
        <f t="shared" si="932"/>
        <v>0</v>
      </c>
      <c r="AL1929" s="33">
        <f t="shared" si="933"/>
        <v>0</v>
      </c>
      <c r="AM1929" s="34">
        <f t="shared" si="934"/>
        <v>0</v>
      </c>
    </row>
    <row r="1930" spans="1:39" ht="15" customHeight="1" x14ac:dyDescent="0.3">
      <c r="A1930" s="166" t="s">
        <v>4364</v>
      </c>
      <c r="B1930" s="99">
        <v>13679</v>
      </c>
      <c r="C1930" s="99">
        <v>41980</v>
      </c>
      <c r="D1930" s="165">
        <v>45699</v>
      </c>
      <c r="E1930" s="165">
        <v>46016</v>
      </c>
      <c r="F1930" s="166">
        <v>4</v>
      </c>
      <c r="G1930" s="178">
        <v>3.01</v>
      </c>
      <c r="H1930" s="181">
        <v>1</v>
      </c>
      <c r="I1930" s="180">
        <v>7.7799999999999994E-2</v>
      </c>
      <c r="J1930" s="21">
        <f t="shared" si="905"/>
        <v>0.99000000000000021</v>
      </c>
      <c r="K1930" s="21" t="str">
        <f t="shared" si="906"/>
        <v>Y</v>
      </c>
      <c r="L1930" s="37" t="str">
        <f t="shared" si="907"/>
        <v>NA</v>
      </c>
      <c r="M1930" s="8" t="str">
        <f t="shared" si="908"/>
        <v>Y</v>
      </c>
      <c r="N1930" s="42">
        <f t="shared" si="909"/>
        <v>1</v>
      </c>
      <c r="O1930" s="43">
        <f t="shared" si="910"/>
        <v>200000</v>
      </c>
      <c r="P1930" s="43" t="str">
        <f t="shared" si="911"/>
        <v>NA</v>
      </c>
      <c r="Q1930" s="24">
        <f t="shared" si="912"/>
        <v>14743.226200000001</v>
      </c>
      <c r="R1930" s="43">
        <f t="shared" si="913"/>
        <v>0</v>
      </c>
      <c r="S1930" s="24">
        <f t="shared" si="914"/>
        <v>1000000</v>
      </c>
      <c r="T1930" s="25" t="str">
        <f t="shared" si="915"/>
        <v>N</v>
      </c>
      <c r="U1930" s="44">
        <f t="shared" si="916"/>
        <v>0</v>
      </c>
      <c r="V1930" s="45">
        <f t="shared" si="917"/>
        <v>0</v>
      </c>
      <c r="W1930" s="45">
        <f t="shared" si="918"/>
        <v>0</v>
      </c>
      <c r="X1930" s="28">
        <f t="shared" si="919"/>
        <v>0</v>
      </c>
      <c r="Y1930" s="28">
        <f t="shared" si="920"/>
        <v>0</v>
      </c>
      <c r="Z1930" s="45">
        <f t="shared" si="921"/>
        <v>0</v>
      </c>
      <c r="AA1930" s="29" t="str">
        <f t="shared" si="922"/>
        <v>N</v>
      </c>
      <c r="AB1930" s="46">
        <f t="shared" si="923"/>
        <v>0</v>
      </c>
      <c r="AC1930" s="31">
        <f t="shared" si="924"/>
        <v>0</v>
      </c>
      <c r="AD1930" s="31">
        <f t="shared" si="925"/>
        <v>0</v>
      </c>
      <c r="AE1930" s="31">
        <f t="shared" si="926"/>
        <v>0</v>
      </c>
      <c r="AF1930" s="47">
        <f t="shared" si="927"/>
        <v>0</v>
      </c>
      <c r="AG1930" s="31">
        <f t="shared" si="928"/>
        <v>0</v>
      </c>
      <c r="AH1930" s="48">
        <f t="shared" si="929"/>
        <v>0</v>
      </c>
      <c r="AI1930" s="33">
        <f t="shared" si="930"/>
        <v>0</v>
      </c>
      <c r="AJ1930" s="33">
        <f t="shared" si="931"/>
        <v>0</v>
      </c>
      <c r="AK1930" s="33">
        <f t="shared" si="932"/>
        <v>0</v>
      </c>
      <c r="AL1930" s="33">
        <f t="shared" si="933"/>
        <v>0</v>
      </c>
      <c r="AM1930" s="34">
        <f t="shared" si="934"/>
        <v>0</v>
      </c>
    </row>
    <row r="1931" spans="1:39" ht="15" customHeight="1" x14ac:dyDescent="0.3">
      <c r="A1931" s="166" t="s">
        <v>4365</v>
      </c>
      <c r="B1931" s="99">
        <v>12186</v>
      </c>
      <c r="C1931" s="99">
        <v>40317</v>
      </c>
      <c r="D1931" s="165">
        <v>45161</v>
      </c>
      <c r="E1931" s="165">
        <v>45443</v>
      </c>
      <c r="F1931" s="166">
        <v>2</v>
      </c>
      <c r="G1931" s="178">
        <v>1.54</v>
      </c>
      <c r="H1931" s="181">
        <v>0.25</v>
      </c>
      <c r="I1931" s="180">
        <v>2.5700000000000001E-2</v>
      </c>
      <c r="J1931" s="21">
        <f t="shared" si="905"/>
        <v>0.45999999999999996</v>
      </c>
      <c r="K1931" s="21" t="str">
        <f t="shared" si="906"/>
        <v>Y</v>
      </c>
      <c r="L1931" s="37" t="str">
        <f t="shared" si="907"/>
        <v>NA</v>
      </c>
      <c r="M1931" s="8" t="str">
        <f t="shared" si="908"/>
        <v>Y</v>
      </c>
      <c r="N1931" s="42">
        <f t="shared" si="909"/>
        <v>2</v>
      </c>
      <c r="O1931" s="43">
        <f t="shared" si="910"/>
        <v>200000</v>
      </c>
      <c r="P1931" s="43" t="str">
        <f t="shared" si="911"/>
        <v>NA</v>
      </c>
      <c r="Q1931" s="24">
        <f t="shared" si="912"/>
        <v>12499.180200000001</v>
      </c>
      <c r="R1931" s="43">
        <f t="shared" si="913"/>
        <v>0</v>
      </c>
      <c r="S1931" s="24">
        <f t="shared" si="914"/>
        <v>1000000</v>
      </c>
      <c r="T1931" s="25" t="str">
        <f t="shared" si="915"/>
        <v>N</v>
      </c>
      <c r="U1931" s="44">
        <f t="shared" si="916"/>
        <v>1</v>
      </c>
      <c r="V1931" s="45">
        <f t="shared" si="917"/>
        <v>20000</v>
      </c>
      <c r="W1931" s="45">
        <f t="shared" si="918"/>
        <v>65000</v>
      </c>
      <c r="X1931" s="28">
        <f t="shared" si="919"/>
        <v>12820.409131140001</v>
      </c>
      <c r="Y1931" s="28">
        <f t="shared" si="920"/>
        <v>0</v>
      </c>
      <c r="Z1931" s="45">
        <f t="shared" si="921"/>
        <v>0</v>
      </c>
      <c r="AA1931" s="29" t="str">
        <f t="shared" si="922"/>
        <v>N</v>
      </c>
      <c r="AB1931" s="46">
        <f t="shared" si="923"/>
        <v>0</v>
      </c>
      <c r="AC1931" s="31">
        <f t="shared" si="924"/>
        <v>0</v>
      </c>
      <c r="AD1931" s="31">
        <f t="shared" si="925"/>
        <v>0</v>
      </c>
      <c r="AE1931" s="31">
        <f t="shared" si="926"/>
        <v>0</v>
      </c>
      <c r="AF1931" s="47">
        <f t="shared" si="927"/>
        <v>0</v>
      </c>
      <c r="AG1931" s="31">
        <f t="shared" si="928"/>
        <v>0</v>
      </c>
      <c r="AH1931" s="48">
        <f t="shared" si="929"/>
        <v>0</v>
      </c>
      <c r="AI1931" s="33">
        <f t="shared" si="930"/>
        <v>0</v>
      </c>
      <c r="AJ1931" s="33">
        <f t="shared" si="931"/>
        <v>0</v>
      </c>
      <c r="AK1931" s="33">
        <f t="shared" si="932"/>
        <v>0</v>
      </c>
      <c r="AL1931" s="33">
        <f t="shared" si="933"/>
        <v>0</v>
      </c>
      <c r="AM1931" s="34">
        <f t="shared" si="934"/>
        <v>0</v>
      </c>
    </row>
    <row r="1932" spans="1:39" ht="15" customHeight="1" x14ac:dyDescent="0.3">
      <c r="A1932" s="166" t="s">
        <v>4366</v>
      </c>
      <c r="B1932" s="99">
        <v>24543</v>
      </c>
      <c r="C1932" s="99">
        <v>42869</v>
      </c>
      <c r="D1932" s="165">
        <v>45416</v>
      </c>
      <c r="E1932" s="165">
        <v>45641</v>
      </c>
      <c r="F1932" s="166">
        <v>4</v>
      </c>
      <c r="G1932" s="178">
        <v>2.16</v>
      </c>
      <c r="H1932" s="181">
        <v>0.25</v>
      </c>
      <c r="I1932" s="180">
        <v>6.2600000000000003E-2</v>
      </c>
      <c r="J1932" s="21">
        <f t="shared" si="905"/>
        <v>1.8399999999999999</v>
      </c>
      <c r="K1932" s="21" t="str">
        <f t="shared" si="906"/>
        <v>Y</v>
      </c>
      <c r="L1932" s="37" t="str">
        <f t="shared" si="907"/>
        <v>NA</v>
      </c>
      <c r="M1932" s="8" t="str">
        <f t="shared" si="908"/>
        <v>Y</v>
      </c>
      <c r="N1932" s="42">
        <f t="shared" si="909"/>
        <v>8</v>
      </c>
      <c r="O1932" s="43">
        <f t="shared" si="910"/>
        <v>200000</v>
      </c>
      <c r="P1932" s="43" t="str">
        <f t="shared" si="911"/>
        <v>NA</v>
      </c>
      <c r="Q1932" s="24">
        <f t="shared" si="912"/>
        <v>26079.391800000001</v>
      </c>
      <c r="R1932" s="43">
        <f t="shared" si="913"/>
        <v>0</v>
      </c>
      <c r="S1932" s="24">
        <f t="shared" si="914"/>
        <v>1000000</v>
      </c>
      <c r="T1932" s="25" t="str">
        <f t="shared" si="915"/>
        <v>Y</v>
      </c>
      <c r="U1932" s="44">
        <f t="shared" si="916"/>
        <v>7</v>
      </c>
      <c r="V1932" s="45">
        <f t="shared" si="917"/>
        <v>200000</v>
      </c>
      <c r="W1932" s="45">
        <f t="shared" si="918"/>
        <v>1000000</v>
      </c>
      <c r="X1932" s="28">
        <f t="shared" si="919"/>
        <v>27711.961726680001</v>
      </c>
      <c r="Y1932" s="28">
        <f t="shared" si="920"/>
        <v>0</v>
      </c>
      <c r="Z1932" s="45" t="str">
        <f t="shared" si="921"/>
        <v>NA</v>
      </c>
      <c r="AA1932" s="29" t="str">
        <f t="shared" si="922"/>
        <v>N</v>
      </c>
      <c r="AB1932" s="46">
        <f t="shared" si="923"/>
        <v>6</v>
      </c>
      <c r="AC1932" s="31">
        <f t="shared" si="924"/>
        <v>20000</v>
      </c>
      <c r="AD1932" s="31">
        <f t="shared" si="925"/>
        <v>65000</v>
      </c>
      <c r="AE1932" s="31">
        <f t="shared" si="926"/>
        <v>20000</v>
      </c>
      <c r="AF1932" s="47">
        <f t="shared" si="927"/>
        <v>9446.7305307701681</v>
      </c>
      <c r="AG1932" s="31">
        <f t="shared" si="928"/>
        <v>0</v>
      </c>
      <c r="AH1932" s="48">
        <f t="shared" si="929"/>
        <v>5</v>
      </c>
      <c r="AI1932" s="33">
        <f t="shared" si="930"/>
        <v>20000</v>
      </c>
      <c r="AJ1932" s="33">
        <f t="shared" si="931"/>
        <v>65000</v>
      </c>
      <c r="AK1932" s="33">
        <f t="shared" si="932"/>
        <v>0</v>
      </c>
      <c r="AL1932" s="33">
        <f t="shared" si="933"/>
        <v>31290.095861996379</v>
      </c>
      <c r="AM1932" s="34">
        <f t="shared" si="934"/>
        <v>40736.826392766547</v>
      </c>
    </row>
    <row r="1933" spans="1:39" ht="15" customHeight="1" x14ac:dyDescent="0.3">
      <c r="A1933" s="166" t="s">
        <v>4367</v>
      </c>
      <c r="B1933" s="99">
        <v>13743</v>
      </c>
      <c r="C1933" s="99">
        <v>68330</v>
      </c>
      <c r="D1933" s="165">
        <v>45976</v>
      </c>
      <c r="E1933" s="165">
        <v>46156</v>
      </c>
      <c r="F1933" s="166">
        <v>4</v>
      </c>
      <c r="G1933" s="178">
        <v>0.72</v>
      </c>
      <c r="H1933" s="181">
        <v>0.25</v>
      </c>
      <c r="I1933" s="180">
        <v>8.1799999999999998E-2</v>
      </c>
      <c r="J1933" s="21">
        <f t="shared" si="905"/>
        <v>3.2800000000000002</v>
      </c>
      <c r="K1933" s="21" t="str">
        <f t="shared" si="906"/>
        <v>Y</v>
      </c>
      <c r="L1933" s="37" t="str">
        <f t="shared" si="907"/>
        <v>NA</v>
      </c>
      <c r="M1933" s="8" t="str">
        <f t="shared" si="908"/>
        <v>Y</v>
      </c>
      <c r="N1933" s="42">
        <f t="shared" si="909"/>
        <v>14</v>
      </c>
      <c r="O1933" s="43">
        <f t="shared" si="910"/>
        <v>200000</v>
      </c>
      <c r="P1933" s="43" t="str">
        <f t="shared" si="911"/>
        <v>NA</v>
      </c>
      <c r="Q1933" s="24">
        <f t="shared" si="912"/>
        <v>14867.1774</v>
      </c>
      <c r="R1933" s="43">
        <f t="shared" si="913"/>
        <v>0</v>
      </c>
      <c r="S1933" s="24">
        <f t="shared" si="914"/>
        <v>1000000</v>
      </c>
      <c r="T1933" s="25" t="str">
        <f t="shared" si="915"/>
        <v>Y</v>
      </c>
      <c r="U1933" s="44">
        <f t="shared" si="916"/>
        <v>13</v>
      </c>
      <c r="V1933" s="45">
        <f t="shared" si="917"/>
        <v>200000</v>
      </c>
      <c r="W1933" s="45">
        <f t="shared" si="918"/>
        <v>1000000</v>
      </c>
      <c r="X1933" s="28">
        <f t="shared" si="919"/>
        <v>16083.312511320002</v>
      </c>
      <c r="Y1933" s="28">
        <f t="shared" si="920"/>
        <v>0</v>
      </c>
      <c r="Z1933" s="45" t="str">
        <f t="shared" si="921"/>
        <v>NA</v>
      </c>
      <c r="AA1933" s="29" t="str">
        <f t="shared" si="922"/>
        <v>Y</v>
      </c>
      <c r="AB1933" s="46">
        <f t="shared" si="923"/>
        <v>12</v>
      </c>
      <c r="AC1933" s="31">
        <f t="shared" si="924"/>
        <v>200000</v>
      </c>
      <c r="AD1933" s="31">
        <f t="shared" si="925"/>
        <v>1000000</v>
      </c>
      <c r="AE1933" s="31">
        <f t="shared" si="926"/>
        <v>17398.927474745979</v>
      </c>
      <c r="AF1933" s="47">
        <f t="shared" si="927"/>
        <v>0</v>
      </c>
      <c r="AG1933" s="31" t="str">
        <f t="shared" si="928"/>
        <v>NA</v>
      </c>
      <c r="AH1933" s="48">
        <f t="shared" si="929"/>
        <v>11</v>
      </c>
      <c r="AI1933" s="33">
        <f t="shared" si="930"/>
        <v>20000</v>
      </c>
      <c r="AJ1933" s="33">
        <f t="shared" si="931"/>
        <v>65000</v>
      </c>
      <c r="AK1933" s="33">
        <f t="shared" si="932"/>
        <v>18822.1597421802</v>
      </c>
      <c r="AL1933" s="33">
        <f t="shared" si="933"/>
        <v>0</v>
      </c>
      <c r="AM1933" s="34">
        <f t="shared" si="934"/>
        <v>0</v>
      </c>
    </row>
    <row r="1934" spans="1:39" ht="15" customHeight="1" x14ac:dyDescent="0.3">
      <c r="A1934" s="166" t="s">
        <v>4368</v>
      </c>
      <c r="B1934" s="99">
        <v>10854</v>
      </c>
      <c r="C1934" s="99">
        <v>87396</v>
      </c>
      <c r="D1934" s="165">
        <v>45987</v>
      </c>
      <c r="E1934" s="165">
        <v>46337</v>
      </c>
      <c r="F1934" s="166">
        <v>4</v>
      </c>
      <c r="G1934" s="178">
        <v>3.38</v>
      </c>
      <c r="H1934" s="181">
        <v>0.5</v>
      </c>
      <c r="I1934" s="180">
        <v>2.5700000000000001E-2</v>
      </c>
      <c r="J1934" s="21">
        <f t="shared" si="905"/>
        <v>0.62000000000000011</v>
      </c>
      <c r="K1934" s="21" t="str">
        <f t="shared" si="906"/>
        <v>Y</v>
      </c>
      <c r="L1934" s="37" t="str">
        <f t="shared" si="907"/>
        <v>NA</v>
      </c>
      <c r="M1934" s="8" t="str">
        <f t="shared" si="908"/>
        <v>Y</v>
      </c>
      <c r="N1934" s="42">
        <f t="shared" si="909"/>
        <v>2</v>
      </c>
      <c r="O1934" s="43">
        <f t="shared" si="910"/>
        <v>200000</v>
      </c>
      <c r="P1934" s="43" t="str">
        <f t="shared" si="911"/>
        <v>NA</v>
      </c>
      <c r="Q1934" s="24">
        <f t="shared" si="912"/>
        <v>11132.9478</v>
      </c>
      <c r="R1934" s="43">
        <f t="shared" si="913"/>
        <v>0</v>
      </c>
      <c r="S1934" s="24">
        <f t="shared" si="914"/>
        <v>1000000</v>
      </c>
      <c r="T1934" s="25" t="str">
        <f t="shared" si="915"/>
        <v>N</v>
      </c>
      <c r="U1934" s="44">
        <f t="shared" si="916"/>
        <v>1</v>
      </c>
      <c r="V1934" s="45">
        <f t="shared" si="917"/>
        <v>20000</v>
      </c>
      <c r="W1934" s="45">
        <f t="shared" si="918"/>
        <v>65000</v>
      </c>
      <c r="X1934" s="28">
        <f t="shared" si="919"/>
        <v>0</v>
      </c>
      <c r="Y1934" s="28">
        <f t="shared" si="920"/>
        <v>11419.064558460001</v>
      </c>
      <c r="Z1934" s="45">
        <f t="shared" si="921"/>
        <v>0</v>
      </c>
      <c r="AA1934" s="29" t="str">
        <f t="shared" si="922"/>
        <v>N</v>
      </c>
      <c r="AB1934" s="46">
        <f t="shared" si="923"/>
        <v>0</v>
      </c>
      <c r="AC1934" s="31">
        <f t="shared" si="924"/>
        <v>0</v>
      </c>
      <c r="AD1934" s="31">
        <f t="shared" si="925"/>
        <v>0</v>
      </c>
      <c r="AE1934" s="31">
        <f t="shared" si="926"/>
        <v>0</v>
      </c>
      <c r="AF1934" s="47">
        <f t="shared" si="927"/>
        <v>0</v>
      </c>
      <c r="AG1934" s="31">
        <f t="shared" si="928"/>
        <v>0</v>
      </c>
      <c r="AH1934" s="48">
        <f t="shared" si="929"/>
        <v>0</v>
      </c>
      <c r="AI1934" s="33">
        <f t="shared" si="930"/>
        <v>0</v>
      </c>
      <c r="AJ1934" s="33">
        <f t="shared" si="931"/>
        <v>0</v>
      </c>
      <c r="AK1934" s="33">
        <f t="shared" si="932"/>
        <v>0</v>
      </c>
      <c r="AL1934" s="33">
        <f t="shared" si="933"/>
        <v>0</v>
      </c>
      <c r="AM1934" s="34">
        <f t="shared" si="934"/>
        <v>11419.064558460001</v>
      </c>
    </row>
    <row r="1935" spans="1:39" ht="15" customHeight="1" x14ac:dyDescent="0.3">
      <c r="A1935" s="166" t="s">
        <v>4369</v>
      </c>
      <c r="B1935" s="99">
        <v>22378</v>
      </c>
      <c r="C1935" s="99">
        <v>32452</v>
      </c>
      <c r="D1935" s="165">
        <v>44978</v>
      </c>
      <c r="E1935" s="165">
        <v>45173</v>
      </c>
      <c r="F1935" s="166">
        <v>4</v>
      </c>
      <c r="G1935" s="178">
        <v>0.18</v>
      </c>
      <c r="H1935" s="181">
        <v>0.75</v>
      </c>
      <c r="I1935" s="180">
        <v>7.6499999999999999E-2</v>
      </c>
      <c r="J1935" s="21">
        <f t="shared" si="905"/>
        <v>3.82</v>
      </c>
      <c r="K1935" s="21" t="str">
        <f t="shared" si="906"/>
        <v>Y</v>
      </c>
      <c r="L1935" s="37" t="str">
        <f t="shared" si="907"/>
        <v>NA</v>
      </c>
      <c r="M1935" s="8" t="str">
        <f t="shared" si="908"/>
        <v>Y</v>
      </c>
      <c r="N1935" s="42">
        <f t="shared" si="909"/>
        <v>6</v>
      </c>
      <c r="O1935" s="43">
        <f t="shared" si="910"/>
        <v>200000</v>
      </c>
      <c r="P1935" s="43" t="str">
        <f t="shared" si="911"/>
        <v>NA</v>
      </c>
      <c r="Q1935" s="24">
        <f t="shared" si="912"/>
        <v>24089.917000000001</v>
      </c>
      <c r="R1935" s="43">
        <f t="shared" si="913"/>
        <v>0</v>
      </c>
      <c r="S1935" s="24">
        <f t="shared" si="914"/>
        <v>1000000</v>
      </c>
      <c r="T1935" s="25" t="str">
        <f t="shared" si="915"/>
        <v>Y</v>
      </c>
      <c r="U1935" s="44">
        <f t="shared" si="916"/>
        <v>5</v>
      </c>
      <c r="V1935" s="45">
        <f t="shared" si="917"/>
        <v>200000</v>
      </c>
      <c r="W1935" s="45">
        <f t="shared" si="918"/>
        <v>1000000</v>
      </c>
      <c r="X1935" s="28">
        <f t="shared" si="919"/>
        <v>25932.7956505</v>
      </c>
      <c r="Y1935" s="28">
        <f t="shared" si="920"/>
        <v>0</v>
      </c>
      <c r="Z1935" s="45" t="str">
        <f t="shared" si="921"/>
        <v>NA</v>
      </c>
      <c r="AA1935" s="29" t="str">
        <f t="shared" si="922"/>
        <v>Y</v>
      </c>
      <c r="AB1935" s="46">
        <f t="shared" si="923"/>
        <v>4</v>
      </c>
      <c r="AC1935" s="31">
        <f t="shared" si="924"/>
        <v>200000</v>
      </c>
      <c r="AD1935" s="31">
        <f t="shared" si="925"/>
        <v>1000000</v>
      </c>
      <c r="AE1935" s="31">
        <f t="shared" si="926"/>
        <v>27916.654517763251</v>
      </c>
      <c r="AF1935" s="47">
        <f t="shared" si="927"/>
        <v>0</v>
      </c>
      <c r="AG1935" s="31" t="str">
        <f t="shared" si="928"/>
        <v>NA</v>
      </c>
      <c r="AH1935" s="48">
        <f t="shared" si="929"/>
        <v>3</v>
      </c>
      <c r="AI1935" s="33">
        <f t="shared" si="930"/>
        <v>20000</v>
      </c>
      <c r="AJ1935" s="33">
        <f t="shared" si="931"/>
        <v>65000</v>
      </c>
      <c r="AK1935" s="33">
        <f t="shared" si="932"/>
        <v>20000</v>
      </c>
      <c r="AL1935" s="33">
        <f t="shared" si="933"/>
        <v>10052.278588372141</v>
      </c>
      <c r="AM1935" s="34">
        <f t="shared" si="934"/>
        <v>10052.278588372141</v>
      </c>
    </row>
    <row r="1936" spans="1:39" ht="15" customHeight="1" x14ac:dyDescent="0.3">
      <c r="A1936" s="166" t="s">
        <v>4370</v>
      </c>
      <c r="B1936" s="99">
        <v>6898</v>
      </c>
      <c r="C1936" s="99">
        <v>48469</v>
      </c>
      <c r="D1936" s="165">
        <v>44406</v>
      </c>
      <c r="E1936" s="165">
        <v>44726</v>
      </c>
      <c r="F1936" s="166">
        <v>2</v>
      </c>
      <c r="G1936" s="178">
        <v>0.26</v>
      </c>
      <c r="H1936" s="181">
        <v>1</v>
      </c>
      <c r="I1936" s="180">
        <v>7.2099999999999997E-2</v>
      </c>
      <c r="J1936" s="21">
        <f t="shared" si="905"/>
        <v>1.74</v>
      </c>
      <c r="K1936" s="21" t="str">
        <f t="shared" si="906"/>
        <v>Y</v>
      </c>
      <c r="L1936" s="37" t="str">
        <f t="shared" si="907"/>
        <v>NA</v>
      </c>
      <c r="M1936" s="8" t="str">
        <f t="shared" si="908"/>
        <v>Y</v>
      </c>
      <c r="N1936" s="42">
        <f t="shared" si="909"/>
        <v>2</v>
      </c>
      <c r="O1936" s="43">
        <f t="shared" si="910"/>
        <v>200000</v>
      </c>
      <c r="P1936" s="43" t="str">
        <f t="shared" si="911"/>
        <v>NA</v>
      </c>
      <c r="Q1936" s="24">
        <f t="shared" si="912"/>
        <v>7395.3458000000001</v>
      </c>
      <c r="R1936" s="43">
        <f t="shared" si="913"/>
        <v>0</v>
      </c>
      <c r="S1936" s="24">
        <f t="shared" si="914"/>
        <v>1000000</v>
      </c>
      <c r="T1936" s="25" t="str">
        <f t="shared" si="915"/>
        <v>Y</v>
      </c>
      <c r="U1936" s="44">
        <f t="shared" si="916"/>
        <v>1</v>
      </c>
      <c r="V1936" s="45">
        <f t="shared" si="917"/>
        <v>200000</v>
      </c>
      <c r="W1936" s="45">
        <f t="shared" si="918"/>
        <v>1000000</v>
      </c>
      <c r="X1936" s="28">
        <f t="shared" si="919"/>
        <v>7928.5502321800004</v>
      </c>
      <c r="Y1936" s="28">
        <f t="shared" si="920"/>
        <v>0</v>
      </c>
      <c r="Z1936" s="45" t="str">
        <f t="shared" si="921"/>
        <v>NA</v>
      </c>
      <c r="AA1936" s="29" t="str">
        <f t="shared" si="922"/>
        <v>N</v>
      </c>
      <c r="AB1936" s="46">
        <f t="shared" si="923"/>
        <v>0</v>
      </c>
      <c r="AC1936" s="31">
        <f t="shared" si="924"/>
        <v>0</v>
      </c>
      <c r="AD1936" s="31">
        <f t="shared" si="925"/>
        <v>0</v>
      </c>
      <c r="AE1936" s="31">
        <f t="shared" si="926"/>
        <v>0</v>
      </c>
      <c r="AF1936" s="47">
        <f t="shared" si="927"/>
        <v>0</v>
      </c>
      <c r="AG1936" s="31">
        <f t="shared" si="928"/>
        <v>0</v>
      </c>
      <c r="AH1936" s="48">
        <f t="shared" si="929"/>
        <v>0</v>
      </c>
      <c r="AI1936" s="33">
        <f t="shared" si="930"/>
        <v>0</v>
      </c>
      <c r="AJ1936" s="33">
        <f t="shared" si="931"/>
        <v>0</v>
      </c>
      <c r="AK1936" s="33">
        <f t="shared" si="932"/>
        <v>0</v>
      </c>
      <c r="AL1936" s="33">
        <f t="shared" si="933"/>
        <v>0</v>
      </c>
      <c r="AM1936" s="34">
        <f t="shared" si="934"/>
        <v>0</v>
      </c>
    </row>
    <row r="1937" spans="1:39" ht="15" customHeight="1" x14ac:dyDescent="0.3">
      <c r="A1937" s="166" t="s">
        <v>4371</v>
      </c>
      <c r="B1937" s="99">
        <v>9207</v>
      </c>
      <c r="C1937" s="99">
        <v>81503</v>
      </c>
      <c r="D1937" s="165">
        <v>45079</v>
      </c>
      <c r="E1937" s="165">
        <v>45193</v>
      </c>
      <c r="F1937" s="166">
        <v>4</v>
      </c>
      <c r="G1937" s="178">
        <v>2.16</v>
      </c>
      <c r="H1937" s="181">
        <v>1</v>
      </c>
      <c r="I1937" s="180">
        <v>8.2500000000000004E-2</v>
      </c>
      <c r="J1937" s="21">
        <f t="shared" si="905"/>
        <v>1.8399999999999999</v>
      </c>
      <c r="K1937" s="21" t="str">
        <f t="shared" si="906"/>
        <v>Y</v>
      </c>
      <c r="L1937" s="37" t="str">
        <f t="shared" si="907"/>
        <v>NA</v>
      </c>
      <c r="M1937" s="8" t="str">
        <f t="shared" si="908"/>
        <v>Y</v>
      </c>
      <c r="N1937" s="42">
        <f t="shared" si="909"/>
        <v>2</v>
      </c>
      <c r="O1937" s="43">
        <f t="shared" si="910"/>
        <v>200000</v>
      </c>
      <c r="P1937" s="43" t="str">
        <f t="shared" si="911"/>
        <v>NA</v>
      </c>
      <c r="Q1937" s="24">
        <f t="shared" si="912"/>
        <v>9966.5774999999994</v>
      </c>
      <c r="R1937" s="43">
        <f t="shared" si="913"/>
        <v>0</v>
      </c>
      <c r="S1937" s="24">
        <f t="shared" si="914"/>
        <v>1000000</v>
      </c>
      <c r="T1937" s="25" t="str">
        <f t="shared" si="915"/>
        <v>Y</v>
      </c>
      <c r="U1937" s="44">
        <f t="shared" si="916"/>
        <v>1</v>
      </c>
      <c r="V1937" s="45">
        <f t="shared" si="917"/>
        <v>200000</v>
      </c>
      <c r="W1937" s="45">
        <f t="shared" si="918"/>
        <v>1000000</v>
      </c>
      <c r="X1937" s="28">
        <f t="shared" si="919"/>
        <v>10788.820143749999</v>
      </c>
      <c r="Y1937" s="28">
        <f t="shared" si="920"/>
        <v>0</v>
      </c>
      <c r="Z1937" s="45" t="str">
        <f t="shared" si="921"/>
        <v>NA</v>
      </c>
      <c r="AA1937" s="29" t="str">
        <f t="shared" si="922"/>
        <v>N</v>
      </c>
      <c r="AB1937" s="46">
        <f t="shared" si="923"/>
        <v>0</v>
      </c>
      <c r="AC1937" s="31">
        <f t="shared" si="924"/>
        <v>0</v>
      </c>
      <c r="AD1937" s="31">
        <f t="shared" si="925"/>
        <v>0</v>
      </c>
      <c r="AE1937" s="31">
        <f t="shared" si="926"/>
        <v>0</v>
      </c>
      <c r="AF1937" s="47">
        <f t="shared" si="927"/>
        <v>0</v>
      </c>
      <c r="AG1937" s="31">
        <f t="shared" si="928"/>
        <v>0</v>
      </c>
      <c r="AH1937" s="48">
        <f t="shared" si="929"/>
        <v>0</v>
      </c>
      <c r="AI1937" s="33">
        <f t="shared" si="930"/>
        <v>0</v>
      </c>
      <c r="AJ1937" s="33">
        <f t="shared" si="931"/>
        <v>0</v>
      </c>
      <c r="AK1937" s="33">
        <f t="shared" si="932"/>
        <v>0</v>
      </c>
      <c r="AL1937" s="33">
        <f t="shared" si="933"/>
        <v>0</v>
      </c>
      <c r="AM1937" s="34">
        <f t="shared" si="934"/>
        <v>0</v>
      </c>
    </row>
    <row r="1938" spans="1:39" ht="15" customHeight="1" x14ac:dyDescent="0.3">
      <c r="A1938" s="166" t="s">
        <v>4372</v>
      </c>
      <c r="B1938" s="99">
        <v>15214</v>
      </c>
      <c r="C1938" s="99">
        <v>77510</v>
      </c>
      <c r="D1938" s="165">
        <v>44829</v>
      </c>
      <c r="E1938" s="165">
        <v>45191</v>
      </c>
      <c r="F1938" s="166">
        <v>4</v>
      </c>
      <c r="G1938" s="178">
        <v>1.81</v>
      </c>
      <c r="H1938" s="181">
        <v>1</v>
      </c>
      <c r="I1938" s="180">
        <v>2.35E-2</v>
      </c>
      <c r="J1938" s="21">
        <f t="shared" si="905"/>
        <v>2.19</v>
      </c>
      <c r="K1938" s="21" t="str">
        <f t="shared" si="906"/>
        <v>Y</v>
      </c>
      <c r="L1938" s="37" t="str">
        <f t="shared" si="907"/>
        <v>NA</v>
      </c>
      <c r="M1938" s="8" t="str">
        <f t="shared" si="908"/>
        <v>Y</v>
      </c>
      <c r="N1938" s="42">
        <f t="shared" si="909"/>
        <v>3</v>
      </c>
      <c r="O1938" s="43">
        <f t="shared" si="910"/>
        <v>200000</v>
      </c>
      <c r="P1938" s="43" t="str">
        <f t="shared" si="911"/>
        <v>NA</v>
      </c>
      <c r="Q1938" s="24">
        <f t="shared" si="912"/>
        <v>15571.529</v>
      </c>
      <c r="R1938" s="43">
        <f t="shared" si="913"/>
        <v>0</v>
      </c>
      <c r="S1938" s="24">
        <f t="shared" si="914"/>
        <v>1000000</v>
      </c>
      <c r="T1938" s="25" t="str">
        <f t="shared" si="915"/>
        <v>Y</v>
      </c>
      <c r="U1938" s="44">
        <f t="shared" si="916"/>
        <v>2</v>
      </c>
      <c r="V1938" s="45">
        <f t="shared" si="917"/>
        <v>200000</v>
      </c>
      <c r="W1938" s="45">
        <f t="shared" si="918"/>
        <v>1000000</v>
      </c>
      <c r="X1938" s="28">
        <f t="shared" si="919"/>
        <v>15937.459931500001</v>
      </c>
      <c r="Y1938" s="28">
        <f t="shared" si="920"/>
        <v>0</v>
      </c>
      <c r="Z1938" s="45" t="str">
        <f t="shared" si="921"/>
        <v>NA</v>
      </c>
      <c r="AA1938" s="29" t="str">
        <f t="shared" si="922"/>
        <v>Y</v>
      </c>
      <c r="AB1938" s="46">
        <f t="shared" si="923"/>
        <v>1</v>
      </c>
      <c r="AC1938" s="31">
        <f t="shared" si="924"/>
        <v>200000</v>
      </c>
      <c r="AD1938" s="31">
        <f t="shared" si="925"/>
        <v>1000000</v>
      </c>
      <c r="AE1938" s="31">
        <f t="shared" si="926"/>
        <v>16311.990239890252</v>
      </c>
      <c r="AF1938" s="47">
        <f t="shared" si="927"/>
        <v>0</v>
      </c>
      <c r="AG1938" s="31" t="str">
        <f t="shared" si="928"/>
        <v>NA</v>
      </c>
      <c r="AH1938" s="48">
        <f t="shared" si="929"/>
        <v>0</v>
      </c>
      <c r="AI1938" s="33">
        <f t="shared" si="930"/>
        <v>0</v>
      </c>
      <c r="AJ1938" s="33">
        <f t="shared" si="931"/>
        <v>0</v>
      </c>
      <c r="AK1938" s="33">
        <f t="shared" si="932"/>
        <v>0</v>
      </c>
      <c r="AL1938" s="33">
        <f t="shared" si="933"/>
        <v>0</v>
      </c>
      <c r="AM1938" s="34">
        <f t="shared" si="934"/>
        <v>0</v>
      </c>
    </row>
    <row r="1939" spans="1:39" ht="15" customHeight="1" x14ac:dyDescent="0.3">
      <c r="A1939" s="166" t="s">
        <v>4373</v>
      </c>
      <c r="B1939" s="99">
        <v>16078</v>
      </c>
      <c r="C1939" s="99">
        <v>28835</v>
      </c>
      <c r="D1939" s="165">
        <v>45000</v>
      </c>
      <c r="E1939" s="165">
        <v>45313</v>
      </c>
      <c r="F1939" s="166">
        <v>2</v>
      </c>
      <c r="G1939" s="178">
        <v>1.22</v>
      </c>
      <c r="H1939" s="181">
        <v>0.25</v>
      </c>
      <c r="I1939" s="180">
        <v>0.02</v>
      </c>
      <c r="J1939" s="21">
        <f t="shared" si="905"/>
        <v>0.78</v>
      </c>
      <c r="K1939" s="21" t="str">
        <f t="shared" si="906"/>
        <v>Y</v>
      </c>
      <c r="L1939" s="37" t="str">
        <f t="shared" si="907"/>
        <v>NA</v>
      </c>
      <c r="M1939" s="8" t="str">
        <f t="shared" si="908"/>
        <v>Y</v>
      </c>
      <c r="N1939" s="42">
        <f t="shared" si="909"/>
        <v>4</v>
      </c>
      <c r="O1939" s="43">
        <f t="shared" si="910"/>
        <v>200000</v>
      </c>
      <c r="P1939" s="43" t="str">
        <f t="shared" si="911"/>
        <v>NA</v>
      </c>
      <c r="Q1939" s="24">
        <f t="shared" si="912"/>
        <v>16399.560000000001</v>
      </c>
      <c r="R1939" s="43">
        <f t="shared" si="913"/>
        <v>0</v>
      </c>
      <c r="S1939" s="24">
        <f t="shared" si="914"/>
        <v>1000000</v>
      </c>
      <c r="T1939" s="25" t="str">
        <f t="shared" si="915"/>
        <v>N</v>
      </c>
      <c r="U1939" s="44">
        <f t="shared" si="916"/>
        <v>3</v>
      </c>
      <c r="V1939" s="45">
        <f t="shared" si="917"/>
        <v>20000</v>
      </c>
      <c r="W1939" s="45">
        <f t="shared" si="918"/>
        <v>65000</v>
      </c>
      <c r="X1939" s="28">
        <f t="shared" si="919"/>
        <v>16727.551200000002</v>
      </c>
      <c r="Y1939" s="28">
        <f t="shared" si="920"/>
        <v>0</v>
      </c>
      <c r="Z1939" s="45">
        <f t="shared" si="921"/>
        <v>3037.888799999997</v>
      </c>
      <c r="AA1939" s="29" t="str">
        <f t="shared" si="922"/>
        <v>N</v>
      </c>
      <c r="AB1939" s="46">
        <f t="shared" si="923"/>
        <v>2</v>
      </c>
      <c r="AC1939" s="31">
        <f t="shared" si="924"/>
        <v>20000</v>
      </c>
      <c r="AD1939" s="31">
        <f t="shared" si="925"/>
        <v>65000</v>
      </c>
      <c r="AE1939" s="31">
        <f t="shared" si="926"/>
        <v>3037.888799999997</v>
      </c>
      <c r="AF1939" s="47">
        <f t="shared" si="927"/>
        <v>14024.213424000005</v>
      </c>
      <c r="AG1939" s="31">
        <f t="shared" si="928"/>
        <v>0</v>
      </c>
      <c r="AH1939" s="48">
        <f t="shared" si="929"/>
        <v>1</v>
      </c>
      <c r="AI1939" s="33">
        <f t="shared" si="930"/>
        <v>20000</v>
      </c>
      <c r="AJ1939" s="33">
        <f t="shared" si="931"/>
        <v>65000</v>
      </c>
      <c r="AK1939" s="33">
        <f t="shared" si="932"/>
        <v>0</v>
      </c>
      <c r="AL1939" s="33">
        <f t="shared" si="933"/>
        <v>17403.344268480003</v>
      </c>
      <c r="AM1939" s="34">
        <f t="shared" si="934"/>
        <v>31427.557692480008</v>
      </c>
    </row>
    <row r="1940" spans="1:39" ht="15" customHeight="1" x14ac:dyDescent="0.3">
      <c r="A1940" s="166" t="s">
        <v>4374</v>
      </c>
      <c r="B1940" s="99">
        <v>7208</v>
      </c>
      <c r="C1940" s="99">
        <v>21325</v>
      </c>
      <c r="D1940" s="165">
        <v>44444</v>
      </c>
      <c r="E1940" s="165">
        <v>44643</v>
      </c>
      <c r="F1940" s="166">
        <v>2</v>
      </c>
      <c r="G1940" s="178">
        <v>1.08</v>
      </c>
      <c r="H1940" s="181">
        <v>0.75</v>
      </c>
      <c r="I1940" s="180">
        <v>6.1800000000000001E-2</v>
      </c>
      <c r="J1940" s="21">
        <f t="shared" si="905"/>
        <v>0.91999999999999993</v>
      </c>
      <c r="K1940" s="21" t="str">
        <f t="shared" si="906"/>
        <v>Y</v>
      </c>
      <c r="L1940" s="37" t="str">
        <f t="shared" si="907"/>
        <v>NA</v>
      </c>
      <c r="M1940" s="8" t="str">
        <f t="shared" si="908"/>
        <v>Y</v>
      </c>
      <c r="N1940" s="42">
        <f t="shared" si="909"/>
        <v>2</v>
      </c>
      <c r="O1940" s="43">
        <f t="shared" si="910"/>
        <v>200000</v>
      </c>
      <c r="P1940" s="43" t="str">
        <f t="shared" si="911"/>
        <v>NA</v>
      </c>
      <c r="Q1940" s="24">
        <f t="shared" si="912"/>
        <v>7653.4544000000005</v>
      </c>
      <c r="R1940" s="43">
        <f t="shared" si="913"/>
        <v>0</v>
      </c>
      <c r="S1940" s="24">
        <f t="shared" si="914"/>
        <v>1000000</v>
      </c>
      <c r="T1940" s="25" t="str">
        <f t="shared" si="915"/>
        <v>N</v>
      </c>
      <c r="U1940" s="44">
        <f t="shared" si="916"/>
        <v>1</v>
      </c>
      <c r="V1940" s="45">
        <f t="shared" si="917"/>
        <v>20000</v>
      </c>
      <c r="W1940" s="45">
        <f t="shared" si="918"/>
        <v>65000</v>
      </c>
      <c r="X1940" s="28">
        <f t="shared" si="919"/>
        <v>8126.437881920001</v>
      </c>
      <c r="Y1940" s="28">
        <f t="shared" si="920"/>
        <v>0</v>
      </c>
      <c r="Z1940" s="45">
        <f t="shared" si="921"/>
        <v>27895.107718079998</v>
      </c>
      <c r="AA1940" s="29" t="str">
        <f t="shared" si="922"/>
        <v>N</v>
      </c>
      <c r="AB1940" s="46">
        <f t="shared" si="923"/>
        <v>0</v>
      </c>
      <c r="AC1940" s="31">
        <f t="shared" si="924"/>
        <v>0</v>
      </c>
      <c r="AD1940" s="31">
        <f t="shared" si="925"/>
        <v>0</v>
      </c>
      <c r="AE1940" s="31">
        <f t="shared" si="926"/>
        <v>0</v>
      </c>
      <c r="AF1940" s="47">
        <f t="shared" si="927"/>
        <v>0</v>
      </c>
      <c r="AG1940" s="31">
        <f t="shared" si="928"/>
        <v>0</v>
      </c>
      <c r="AH1940" s="48">
        <f t="shared" si="929"/>
        <v>0</v>
      </c>
      <c r="AI1940" s="33">
        <f t="shared" si="930"/>
        <v>0</v>
      </c>
      <c r="AJ1940" s="33">
        <f t="shared" si="931"/>
        <v>0</v>
      </c>
      <c r="AK1940" s="33">
        <f t="shared" si="932"/>
        <v>0</v>
      </c>
      <c r="AL1940" s="33">
        <f t="shared" si="933"/>
        <v>0</v>
      </c>
      <c r="AM1940" s="34">
        <f t="shared" si="934"/>
        <v>0</v>
      </c>
    </row>
    <row r="1941" spans="1:39" ht="15" customHeight="1" x14ac:dyDescent="0.3">
      <c r="A1941" s="166" t="s">
        <v>4375</v>
      </c>
      <c r="B1941" s="99">
        <v>9335</v>
      </c>
      <c r="C1941" s="99">
        <v>94182</v>
      </c>
      <c r="D1941" s="165">
        <v>45024</v>
      </c>
      <c r="E1941" s="165">
        <v>45296</v>
      </c>
      <c r="F1941" s="166">
        <v>2</v>
      </c>
      <c r="G1941" s="178">
        <v>1.59</v>
      </c>
      <c r="H1941" s="181">
        <v>1</v>
      </c>
      <c r="I1941" s="180">
        <v>2.8299999999999999E-2</v>
      </c>
      <c r="J1941" s="21">
        <f t="shared" si="905"/>
        <v>0.40999999999999992</v>
      </c>
      <c r="K1941" s="21" t="str">
        <f t="shared" si="906"/>
        <v>Y</v>
      </c>
      <c r="L1941" s="37" t="str">
        <f t="shared" si="907"/>
        <v>NA</v>
      </c>
      <c r="M1941" s="8" t="str">
        <f t="shared" si="908"/>
        <v>Y</v>
      </c>
      <c r="N1941" s="42">
        <f t="shared" si="909"/>
        <v>1</v>
      </c>
      <c r="O1941" s="43">
        <f t="shared" si="910"/>
        <v>200000</v>
      </c>
      <c r="P1941" s="43" t="str">
        <f t="shared" si="911"/>
        <v>NA</v>
      </c>
      <c r="Q1941" s="24">
        <f t="shared" si="912"/>
        <v>9599.1805000000004</v>
      </c>
      <c r="R1941" s="43">
        <f t="shared" si="913"/>
        <v>0</v>
      </c>
      <c r="S1941" s="24">
        <f t="shared" si="914"/>
        <v>1000000</v>
      </c>
      <c r="T1941" s="25" t="str">
        <f t="shared" si="915"/>
        <v>N</v>
      </c>
      <c r="U1941" s="44">
        <f t="shared" si="916"/>
        <v>0</v>
      </c>
      <c r="V1941" s="45">
        <f t="shared" si="917"/>
        <v>0</v>
      </c>
      <c r="W1941" s="45">
        <f t="shared" si="918"/>
        <v>0</v>
      </c>
      <c r="X1941" s="28">
        <f t="shared" si="919"/>
        <v>0</v>
      </c>
      <c r="Y1941" s="28">
        <f t="shared" si="920"/>
        <v>0</v>
      </c>
      <c r="Z1941" s="45">
        <f t="shared" si="921"/>
        <v>0</v>
      </c>
      <c r="AA1941" s="29" t="str">
        <f t="shared" si="922"/>
        <v>N</v>
      </c>
      <c r="AB1941" s="46">
        <f t="shared" si="923"/>
        <v>0</v>
      </c>
      <c r="AC1941" s="31">
        <f t="shared" si="924"/>
        <v>0</v>
      </c>
      <c r="AD1941" s="31">
        <f t="shared" si="925"/>
        <v>0</v>
      </c>
      <c r="AE1941" s="31">
        <f t="shared" si="926"/>
        <v>0</v>
      </c>
      <c r="AF1941" s="47">
        <f t="shared" si="927"/>
        <v>0</v>
      </c>
      <c r="AG1941" s="31">
        <f t="shared" si="928"/>
        <v>0</v>
      </c>
      <c r="AH1941" s="48">
        <f t="shared" si="929"/>
        <v>0</v>
      </c>
      <c r="AI1941" s="33">
        <f t="shared" si="930"/>
        <v>0</v>
      </c>
      <c r="AJ1941" s="33">
        <f t="shared" si="931"/>
        <v>0</v>
      </c>
      <c r="AK1941" s="33">
        <f t="shared" si="932"/>
        <v>0</v>
      </c>
      <c r="AL1941" s="33">
        <f t="shared" si="933"/>
        <v>0</v>
      </c>
      <c r="AM1941" s="34">
        <f t="shared" si="934"/>
        <v>0</v>
      </c>
    </row>
    <row r="1942" spans="1:39" ht="15" customHeight="1" x14ac:dyDescent="0.3">
      <c r="A1942" s="166" t="s">
        <v>4376</v>
      </c>
      <c r="B1942" s="99">
        <v>16609</v>
      </c>
      <c r="C1942" s="99">
        <v>82128</v>
      </c>
      <c r="D1942" s="165">
        <v>45363</v>
      </c>
      <c r="E1942" s="165">
        <v>45632</v>
      </c>
      <c r="F1942" s="166">
        <v>2</v>
      </c>
      <c r="G1942" s="178">
        <v>1.38</v>
      </c>
      <c r="H1942" s="181">
        <v>0.25</v>
      </c>
      <c r="I1942" s="180">
        <v>1.9199999999999998E-2</v>
      </c>
      <c r="J1942" s="21">
        <f t="shared" si="905"/>
        <v>0.62000000000000011</v>
      </c>
      <c r="K1942" s="21" t="str">
        <f t="shared" si="906"/>
        <v>Y</v>
      </c>
      <c r="L1942" s="37" t="str">
        <f t="shared" si="907"/>
        <v>NA</v>
      </c>
      <c r="M1942" s="8" t="str">
        <f t="shared" si="908"/>
        <v>Y</v>
      </c>
      <c r="N1942" s="42">
        <f t="shared" si="909"/>
        <v>3</v>
      </c>
      <c r="O1942" s="43">
        <f t="shared" si="910"/>
        <v>200000</v>
      </c>
      <c r="P1942" s="43" t="str">
        <f t="shared" si="911"/>
        <v>NA</v>
      </c>
      <c r="Q1942" s="24">
        <f t="shared" si="912"/>
        <v>16927.892800000001</v>
      </c>
      <c r="R1942" s="43">
        <f t="shared" si="913"/>
        <v>0</v>
      </c>
      <c r="S1942" s="24">
        <f t="shared" si="914"/>
        <v>1000000</v>
      </c>
      <c r="T1942" s="25" t="str">
        <f t="shared" si="915"/>
        <v>N</v>
      </c>
      <c r="U1942" s="44">
        <f t="shared" si="916"/>
        <v>2</v>
      </c>
      <c r="V1942" s="45">
        <f t="shared" si="917"/>
        <v>20000</v>
      </c>
      <c r="W1942" s="45">
        <f t="shared" si="918"/>
        <v>65000</v>
      </c>
      <c r="X1942" s="28">
        <f t="shared" si="919"/>
        <v>0</v>
      </c>
      <c r="Y1942" s="28">
        <f t="shared" si="920"/>
        <v>17252.908341760005</v>
      </c>
      <c r="Z1942" s="45">
        <f t="shared" si="921"/>
        <v>0</v>
      </c>
      <c r="AA1942" s="29" t="str">
        <f t="shared" si="922"/>
        <v>N</v>
      </c>
      <c r="AB1942" s="46">
        <f t="shared" si="923"/>
        <v>1</v>
      </c>
      <c r="AC1942" s="31">
        <f t="shared" si="924"/>
        <v>20000</v>
      </c>
      <c r="AD1942" s="31">
        <f t="shared" si="925"/>
        <v>65000</v>
      </c>
      <c r="AE1942" s="31">
        <f t="shared" si="926"/>
        <v>0</v>
      </c>
      <c r="AF1942" s="47">
        <f t="shared" si="927"/>
        <v>17584.164181921798</v>
      </c>
      <c r="AG1942" s="31">
        <f t="shared" si="928"/>
        <v>0</v>
      </c>
      <c r="AH1942" s="48">
        <f t="shared" si="929"/>
        <v>0</v>
      </c>
      <c r="AI1942" s="33">
        <f t="shared" si="930"/>
        <v>0</v>
      </c>
      <c r="AJ1942" s="33">
        <f t="shared" si="931"/>
        <v>0</v>
      </c>
      <c r="AK1942" s="33">
        <f t="shared" si="932"/>
        <v>0</v>
      </c>
      <c r="AL1942" s="33">
        <f t="shared" si="933"/>
        <v>0</v>
      </c>
      <c r="AM1942" s="34">
        <f t="shared" si="934"/>
        <v>34837.072523681803</v>
      </c>
    </row>
    <row r="1943" spans="1:39" ht="15" customHeight="1" x14ac:dyDescent="0.3">
      <c r="A1943" s="166" t="s">
        <v>4377</v>
      </c>
      <c r="B1943" s="99">
        <v>13147</v>
      </c>
      <c r="C1943" s="99">
        <v>48259</v>
      </c>
      <c r="D1943" s="165">
        <v>45815</v>
      </c>
      <c r="E1943" s="165">
        <v>46119</v>
      </c>
      <c r="F1943" s="166">
        <v>4</v>
      </c>
      <c r="G1943" s="178">
        <v>0.65</v>
      </c>
      <c r="H1943" s="181">
        <v>0.5</v>
      </c>
      <c r="I1943" s="180">
        <v>3.4500000000000003E-2</v>
      </c>
      <c r="J1943" s="21">
        <f t="shared" si="905"/>
        <v>3.35</v>
      </c>
      <c r="K1943" s="21" t="str">
        <f t="shared" si="906"/>
        <v>Y</v>
      </c>
      <c r="L1943" s="37" t="str">
        <f t="shared" si="907"/>
        <v>NA</v>
      </c>
      <c r="M1943" s="8" t="str">
        <f t="shared" si="908"/>
        <v>Y</v>
      </c>
      <c r="N1943" s="42">
        <f t="shared" si="909"/>
        <v>7</v>
      </c>
      <c r="O1943" s="43">
        <f t="shared" si="910"/>
        <v>200000</v>
      </c>
      <c r="P1943" s="43" t="str">
        <f t="shared" si="911"/>
        <v>NA</v>
      </c>
      <c r="Q1943" s="24">
        <f t="shared" si="912"/>
        <v>13600.5715</v>
      </c>
      <c r="R1943" s="43">
        <f t="shared" si="913"/>
        <v>0</v>
      </c>
      <c r="S1943" s="24">
        <f t="shared" si="914"/>
        <v>1000000</v>
      </c>
      <c r="T1943" s="25" t="str">
        <f t="shared" si="915"/>
        <v>Y</v>
      </c>
      <c r="U1943" s="44">
        <f t="shared" si="916"/>
        <v>6</v>
      </c>
      <c r="V1943" s="45">
        <f t="shared" si="917"/>
        <v>200000</v>
      </c>
      <c r="W1943" s="45">
        <f t="shared" si="918"/>
        <v>1000000</v>
      </c>
      <c r="X1943" s="28">
        <f t="shared" si="919"/>
        <v>14069.79121675</v>
      </c>
      <c r="Y1943" s="28">
        <f t="shared" si="920"/>
        <v>0</v>
      </c>
      <c r="Z1943" s="45" t="str">
        <f t="shared" si="921"/>
        <v>NA</v>
      </c>
      <c r="AA1943" s="29" t="str">
        <f t="shared" si="922"/>
        <v>Y</v>
      </c>
      <c r="AB1943" s="46">
        <f t="shared" si="923"/>
        <v>5</v>
      </c>
      <c r="AC1943" s="31">
        <f t="shared" si="924"/>
        <v>200000</v>
      </c>
      <c r="AD1943" s="31">
        <f t="shared" si="925"/>
        <v>1000000</v>
      </c>
      <c r="AE1943" s="31">
        <f t="shared" si="926"/>
        <v>14555.199013727875</v>
      </c>
      <c r="AF1943" s="47">
        <f t="shared" si="927"/>
        <v>0</v>
      </c>
      <c r="AG1943" s="31" t="str">
        <f t="shared" si="928"/>
        <v>NA</v>
      </c>
      <c r="AH1943" s="48">
        <f t="shared" si="929"/>
        <v>4</v>
      </c>
      <c r="AI1943" s="33">
        <f t="shared" si="930"/>
        <v>20000</v>
      </c>
      <c r="AJ1943" s="33">
        <f t="shared" si="931"/>
        <v>65000</v>
      </c>
      <c r="AK1943" s="33">
        <f t="shared" si="932"/>
        <v>15057.353379701486</v>
      </c>
      <c r="AL1943" s="33">
        <f t="shared" si="933"/>
        <v>0</v>
      </c>
      <c r="AM1943" s="34">
        <f t="shared" si="934"/>
        <v>0</v>
      </c>
    </row>
    <row r="1944" spans="1:39" ht="15" customHeight="1" x14ac:dyDescent="0.3">
      <c r="A1944" s="166" t="s">
        <v>4378</v>
      </c>
      <c r="B1944" s="99">
        <v>19520</v>
      </c>
      <c r="C1944" s="99">
        <v>101652</v>
      </c>
      <c r="D1944" s="165">
        <v>46004</v>
      </c>
      <c r="E1944" s="165">
        <v>46059</v>
      </c>
      <c r="F1944" s="166">
        <v>2</v>
      </c>
      <c r="G1944" s="178">
        <v>1.94</v>
      </c>
      <c r="H1944" s="181">
        <v>0.5</v>
      </c>
      <c r="I1944" s="180">
        <v>2.6599999999999999E-2</v>
      </c>
      <c r="J1944" s="21">
        <f t="shared" si="905"/>
        <v>6.0000000000000053E-2</v>
      </c>
      <c r="K1944" s="21" t="str">
        <f t="shared" si="906"/>
        <v>Y</v>
      </c>
      <c r="L1944" s="37" t="str">
        <f t="shared" si="907"/>
        <v>NA</v>
      </c>
      <c r="M1944" s="8" t="str">
        <f t="shared" si="908"/>
        <v>Y</v>
      </c>
      <c r="N1944" s="42">
        <f t="shared" si="909"/>
        <v>1</v>
      </c>
      <c r="O1944" s="43">
        <f t="shared" si="910"/>
        <v>200000</v>
      </c>
      <c r="P1944" s="43" t="str">
        <f t="shared" si="911"/>
        <v>NA</v>
      </c>
      <c r="Q1944" s="24">
        <f t="shared" si="912"/>
        <v>20039.232</v>
      </c>
      <c r="R1944" s="43">
        <f t="shared" si="913"/>
        <v>0</v>
      </c>
      <c r="S1944" s="24">
        <f t="shared" si="914"/>
        <v>1000000</v>
      </c>
      <c r="T1944" s="25" t="str">
        <f t="shared" si="915"/>
        <v>N</v>
      </c>
      <c r="U1944" s="44">
        <f t="shared" si="916"/>
        <v>0</v>
      </c>
      <c r="V1944" s="45">
        <f t="shared" si="917"/>
        <v>0</v>
      </c>
      <c r="W1944" s="45">
        <f t="shared" si="918"/>
        <v>0</v>
      </c>
      <c r="X1944" s="28">
        <f t="shared" si="919"/>
        <v>0</v>
      </c>
      <c r="Y1944" s="28">
        <f t="shared" si="920"/>
        <v>0</v>
      </c>
      <c r="Z1944" s="45">
        <f t="shared" si="921"/>
        <v>0</v>
      </c>
      <c r="AA1944" s="29" t="str">
        <f t="shared" si="922"/>
        <v>N</v>
      </c>
      <c r="AB1944" s="46">
        <f t="shared" si="923"/>
        <v>0</v>
      </c>
      <c r="AC1944" s="31">
        <f t="shared" si="924"/>
        <v>0</v>
      </c>
      <c r="AD1944" s="31">
        <f t="shared" si="925"/>
        <v>0</v>
      </c>
      <c r="AE1944" s="31">
        <f t="shared" si="926"/>
        <v>0</v>
      </c>
      <c r="AF1944" s="47">
        <f t="shared" si="927"/>
        <v>0</v>
      </c>
      <c r="AG1944" s="31">
        <f t="shared" si="928"/>
        <v>0</v>
      </c>
      <c r="AH1944" s="48">
        <f t="shared" si="929"/>
        <v>0</v>
      </c>
      <c r="AI1944" s="33">
        <f t="shared" si="930"/>
        <v>0</v>
      </c>
      <c r="AJ1944" s="33">
        <f t="shared" si="931"/>
        <v>0</v>
      </c>
      <c r="AK1944" s="33">
        <f t="shared" si="932"/>
        <v>0</v>
      </c>
      <c r="AL1944" s="33">
        <f t="shared" si="933"/>
        <v>0</v>
      </c>
      <c r="AM1944" s="34">
        <f t="shared" si="934"/>
        <v>0</v>
      </c>
    </row>
    <row r="1945" spans="1:39" ht="15" customHeight="1" x14ac:dyDescent="0.3">
      <c r="A1945" s="166" t="s">
        <v>4379</v>
      </c>
      <c r="B1945" s="99">
        <v>12004</v>
      </c>
      <c r="C1945" s="99">
        <v>74569</v>
      </c>
      <c r="D1945" s="165">
        <v>46084</v>
      </c>
      <c r="E1945" s="165">
        <v>46198</v>
      </c>
      <c r="F1945" s="166">
        <v>4</v>
      </c>
      <c r="G1945" s="178">
        <v>0.11</v>
      </c>
      <c r="H1945" s="181">
        <v>1</v>
      </c>
      <c r="I1945" s="180">
        <v>3.3599999999999998E-2</v>
      </c>
      <c r="J1945" s="21">
        <f t="shared" si="905"/>
        <v>3.89</v>
      </c>
      <c r="K1945" s="21" t="str">
        <f t="shared" si="906"/>
        <v>Y</v>
      </c>
      <c r="L1945" s="37" t="str">
        <f t="shared" si="907"/>
        <v>NA</v>
      </c>
      <c r="M1945" s="8" t="str">
        <f t="shared" si="908"/>
        <v>Y</v>
      </c>
      <c r="N1945" s="42">
        <f t="shared" si="909"/>
        <v>4</v>
      </c>
      <c r="O1945" s="43">
        <f t="shared" si="910"/>
        <v>200000</v>
      </c>
      <c r="P1945" s="43" t="str">
        <f t="shared" si="911"/>
        <v>NA</v>
      </c>
      <c r="Q1945" s="24">
        <f t="shared" si="912"/>
        <v>12407.334400000002</v>
      </c>
      <c r="R1945" s="43">
        <f t="shared" si="913"/>
        <v>0</v>
      </c>
      <c r="S1945" s="24">
        <f t="shared" si="914"/>
        <v>1000000</v>
      </c>
      <c r="T1945" s="25" t="str">
        <f t="shared" si="915"/>
        <v>Y</v>
      </c>
      <c r="U1945" s="44">
        <f t="shared" si="916"/>
        <v>3</v>
      </c>
      <c r="V1945" s="45">
        <f t="shared" si="917"/>
        <v>200000</v>
      </c>
      <c r="W1945" s="45">
        <f t="shared" si="918"/>
        <v>1000000</v>
      </c>
      <c r="X1945" s="28">
        <f t="shared" si="919"/>
        <v>12824.220835840002</v>
      </c>
      <c r="Y1945" s="28">
        <f t="shared" si="920"/>
        <v>0</v>
      </c>
      <c r="Z1945" s="45" t="str">
        <f t="shared" si="921"/>
        <v>NA</v>
      </c>
      <c r="AA1945" s="29" t="str">
        <f t="shared" si="922"/>
        <v>Y</v>
      </c>
      <c r="AB1945" s="46">
        <f t="shared" si="923"/>
        <v>2</v>
      </c>
      <c r="AC1945" s="31">
        <f t="shared" si="924"/>
        <v>200000</v>
      </c>
      <c r="AD1945" s="31">
        <f t="shared" si="925"/>
        <v>1000000</v>
      </c>
      <c r="AE1945" s="31">
        <f t="shared" si="926"/>
        <v>13255.114655924228</v>
      </c>
      <c r="AF1945" s="47">
        <f t="shared" si="927"/>
        <v>0</v>
      </c>
      <c r="AG1945" s="31" t="str">
        <f t="shared" si="928"/>
        <v>NA</v>
      </c>
      <c r="AH1945" s="48">
        <f t="shared" si="929"/>
        <v>1</v>
      </c>
      <c r="AI1945" s="33">
        <f t="shared" si="930"/>
        <v>20000</v>
      </c>
      <c r="AJ1945" s="33">
        <f t="shared" si="931"/>
        <v>65000</v>
      </c>
      <c r="AK1945" s="33">
        <f t="shared" si="932"/>
        <v>13700.486508363283</v>
      </c>
      <c r="AL1945" s="33">
        <f t="shared" si="933"/>
        <v>0</v>
      </c>
      <c r="AM1945" s="34">
        <f t="shared" si="934"/>
        <v>0</v>
      </c>
    </row>
    <row r="1946" spans="1:39" ht="15" customHeight="1" x14ac:dyDescent="0.3">
      <c r="A1946" s="166" t="s">
        <v>4380</v>
      </c>
      <c r="B1946" s="99">
        <v>18861</v>
      </c>
      <c r="C1946" s="99">
        <v>101706</v>
      </c>
      <c r="D1946" s="165">
        <v>44849</v>
      </c>
      <c r="E1946" s="165">
        <v>45128</v>
      </c>
      <c r="F1946" s="166">
        <v>2</v>
      </c>
      <c r="G1946" s="178">
        <v>0.46</v>
      </c>
      <c r="H1946" s="181">
        <v>0.5</v>
      </c>
      <c r="I1946" s="180">
        <v>8.2799999999999999E-2</v>
      </c>
      <c r="J1946" s="21">
        <f t="shared" si="905"/>
        <v>1.54</v>
      </c>
      <c r="K1946" s="21" t="str">
        <f t="shared" si="906"/>
        <v>Y</v>
      </c>
      <c r="L1946" s="37" t="str">
        <f t="shared" si="907"/>
        <v>NA</v>
      </c>
      <c r="M1946" s="8" t="str">
        <f t="shared" si="908"/>
        <v>Y</v>
      </c>
      <c r="N1946" s="42">
        <f t="shared" si="909"/>
        <v>4</v>
      </c>
      <c r="O1946" s="43">
        <f t="shared" si="910"/>
        <v>200000</v>
      </c>
      <c r="P1946" s="43" t="str">
        <f t="shared" si="911"/>
        <v>NA</v>
      </c>
      <c r="Q1946" s="24">
        <f t="shared" si="912"/>
        <v>20422.6908</v>
      </c>
      <c r="R1946" s="43">
        <f t="shared" si="913"/>
        <v>0</v>
      </c>
      <c r="S1946" s="24">
        <f t="shared" si="914"/>
        <v>1000000</v>
      </c>
      <c r="T1946" s="25" t="str">
        <f t="shared" si="915"/>
        <v>Y</v>
      </c>
      <c r="U1946" s="44">
        <f t="shared" si="916"/>
        <v>3</v>
      </c>
      <c r="V1946" s="45">
        <f t="shared" si="917"/>
        <v>200000</v>
      </c>
      <c r="W1946" s="45">
        <f t="shared" si="918"/>
        <v>1000000</v>
      </c>
      <c r="X1946" s="28">
        <f t="shared" si="919"/>
        <v>22113.689598239998</v>
      </c>
      <c r="Y1946" s="28">
        <f t="shared" si="920"/>
        <v>0</v>
      </c>
      <c r="Z1946" s="45" t="str">
        <f t="shared" si="921"/>
        <v>NA</v>
      </c>
      <c r="AA1946" s="29" t="str">
        <f t="shared" si="922"/>
        <v>N</v>
      </c>
      <c r="AB1946" s="46">
        <f t="shared" si="923"/>
        <v>2</v>
      </c>
      <c r="AC1946" s="31">
        <f t="shared" si="924"/>
        <v>20000</v>
      </c>
      <c r="AD1946" s="31">
        <f t="shared" si="925"/>
        <v>65000</v>
      </c>
      <c r="AE1946" s="31">
        <f t="shared" si="926"/>
        <v>20000</v>
      </c>
      <c r="AF1946" s="47">
        <f t="shared" si="927"/>
        <v>3944.70309697427</v>
      </c>
      <c r="AG1946" s="31">
        <f t="shared" si="928"/>
        <v>0</v>
      </c>
      <c r="AH1946" s="48">
        <f t="shared" si="929"/>
        <v>1</v>
      </c>
      <c r="AI1946" s="33">
        <f t="shared" si="930"/>
        <v>20000</v>
      </c>
      <c r="AJ1946" s="33">
        <f t="shared" si="931"/>
        <v>65000</v>
      </c>
      <c r="AK1946" s="33">
        <f t="shared" si="932"/>
        <v>0</v>
      </c>
      <c r="AL1946" s="33">
        <f t="shared" si="933"/>
        <v>25927.324513403739</v>
      </c>
      <c r="AM1946" s="34">
        <f t="shared" si="934"/>
        <v>29872.027610378009</v>
      </c>
    </row>
    <row r="1947" spans="1:39" ht="15" customHeight="1" x14ac:dyDescent="0.3">
      <c r="A1947" s="166" t="s">
        <v>4381</v>
      </c>
      <c r="B1947" s="99">
        <v>6997</v>
      </c>
      <c r="C1947" s="99">
        <v>58101</v>
      </c>
      <c r="D1947" s="165">
        <v>46087</v>
      </c>
      <c r="E1947" s="165">
        <v>46142</v>
      </c>
      <c r="F1947" s="166">
        <v>4</v>
      </c>
      <c r="G1947" s="178">
        <v>2.06</v>
      </c>
      <c r="H1947" s="181">
        <v>0.5</v>
      </c>
      <c r="I1947" s="180">
        <v>1.9E-2</v>
      </c>
      <c r="J1947" s="21">
        <f t="shared" si="905"/>
        <v>1.94</v>
      </c>
      <c r="K1947" s="21" t="str">
        <f t="shared" si="906"/>
        <v>Y</v>
      </c>
      <c r="L1947" s="37" t="str">
        <f t="shared" si="907"/>
        <v>NA</v>
      </c>
      <c r="M1947" s="8" t="str">
        <f t="shared" si="908"/>
        <v>Y</v>
      </c>
      <c r="N1947" s="42">
        <f t="shared" si="909"/>
        <v>4</v>
      </c>
      <c r="O1947" s="43">
        <f t="shared" si="910"/>
        <v>200000</v>
      </c>
      <c r="P1947" s="43" t="str">
        <f t="shared" si="911"/>
        <v>NA</v>
      </c>
      <c r="Q1947" s="24">
        <f t="shared" si="912"/>
        <v>7129.9429999999993</v>
      </c>
      <c r="R1947" s="43">
        <f t="shared" si="913"/>
        <v>0</v>
      </c>
      <c r="S1947" s="24">
        <f t="shared" si="914"/>
        <v>1000000</v>
      </c>
      <c r="T1947" s="25" t="str">
        <f t="shared" si="915"/>
        <v>Y</v>
      </c>
      <c r="U1947" s="44">
        <f t="shared" si="916"/>
        <v>3</v>
      </c>
      <c r="V1947" s="45">
        <f t="shared" si="917"/>
        <v>200000</v>
      </c>
      <c r="W1947" s="45">
        <f t="shared" si="918"/>
        <v>1000000</v>
      </c>
      <c r="X1947" s="28">
        <f t="shared" si="919"/>
        <v>7265.4119169999985</v>
      </c>
      <c r="Y1947" s="28">
        <f t="shared" si="920"/>
        <v>0</v>
      </c>
      <c r="Z1947" s="45" t="str">
        <f t="shared" si="921"/>
        <v>NA</v>
      </c>
      <c r="AA1947" s="29" t="str">
        <f t="shared" si="922"/>
        <v>N</v>
      </c>
      <c r="AB1947" s="46">
        <f t="shared" si="923"/>
        <v>2</v>
      </c>
      <c r="AC1947" s="31">
        <f t="shared" si="924"/>
        <v>20000</v>
      </c>
      <c r="AD1947" s="31">
        <f t="shared" si="925"/>
        <v>65000</v>
      </c>
      <c r="AE1947" s="31">
        <f t="shared" si="926"/>
        <v>7403.454743422998</v>
      </c>
      <c r="AF1947" s="47">
        <f t="shared" si="927"/>
        <v>0</v>
      </c>
      <c r="AG1947" s="31">
        <f t="shared" si="928"/>
        <v>0</v>
      </c>
      <c r="AH1947" s="48">
        <f t="shared" si="929"/>
        <v>1</v>
      </c>
      <c r="AI1947" s="33">
        <f t="shared" si="930"/>
        <v>20000</v>
      </c>
      <c r="AJ1947" s="33">
        <f t="shared" si="931"/>
        <v>65000</v>
      </c>
      <c r="AK1947" s="33">
        <f t="shared" si="932"/>
        <v>0</v>
      </c>
      <c r="AL1947" s="33">
        <f t="shared" si="933"/>
        <v>7544.1203835480346</v>
      </c>
      <c r="AM1947" s="34">
        <f t="shared" si="934"/>
        <v>7544.1203835480346</v>
      </c>
    </row>
    <row r="1948" spans="1:39" ht="15" customHeight="1" x14ac:dyDescent="0.3">
      <c r="A1948" s="166" t="s">
        <v>4382</v>
      </c>
      <c r="B1948" s="99">
        <v>11089</v>
      </c>
      <c r="C1948" s="99">
        <v>30070</v>
      </c>
      <c r="D1948" s="165">
        <v>44986</v>
      </c>
      <c r="E1948" s="165">
        <v>45050</v>
      </c>
      <c r="F1948" s="166">
        <v>2</v>
      </c>
      <c r="G1948" s="178">
        <v>0.87</v>
      </c>
      <c r="H1948" s="181">
        <v>0.5</v>
      </c>
      <c r="I1948" s="180">
        <v>5.5500000000000001E-2</v>
      </c>
      <c r="J1948" s="21">
        <f t="shared" si="905"/>
        <v>1.1299999999999999</v>
      </c>
      <c r="K1948" s="21" t="str">
        <f t="shared" si="906"/>
        <v>Y</v>
      </c>
      <c r="L1948" s="37" t="str">
        <f t="shared" si="907"/>
        <v>NA</v>
      </c>
      <c r="M1948" s="8" t="str">
        <f t="shared" si="908"/>
        <v>Y</v>
      </c>
      <c r="N1948" s="42">
        <f t="shared" si="909"/>
        <v>3</v>
      </c>
      <c r="O1948" s="43">
        <f t="shared" si="910"/>
        <v>200000</v>
      </c>
      <c r="P1948" s="43" t="str">
        <f t="shared" si="911"/>
        <v>NA</v>
      </c>
      <c r="Q1948" s="24">
        <f t="shared" si="912"/>
        <v>11704.4395</v>
      </c>
      <c r="R1948" s="43">
        <f t="shared" si="913"/>
        <v>0</v>
      </c>
      <c r="S1948" s="24">
        <f t="shared" si="914"/>
        <v>1000000</v>
      </c>
      <c r="T1948" s="25" t="str">
        <f t="shared" si="915"/>
        <v>Y</v>
      </c>
      <c r="U1948" s="44">
        <f t="shared" si="916"/>
        <v>2</v>
      </c>
      <c r="V1948" s="45">
        <f t="shared" si="917"/>
        <v>200000</v>
      </c>
      <c r="W1948" s="45">
        <f t="shared" si="918"/>
        <v>1000000</v>
      </c>
      <c r="X1948" s="28">
        <f t="shared" si="919"/>
        <v>12354.035892250002</v>
      </c>
      <c r="Y1948" s="28">
        <f t="shared" si="920"/>
        <v>0</v>
      </c>
      <c r="Z1948" s="45" t="str">
        <f t="shared" si="921"/>
        <v>NA</v>
      </c>
      <c r="AA1948" s="29" t="str">
        <f t="shared" si="922"/>
        <v>N</v>
      </c>
      <c r="AB1948" s="46">
        <f t="shared" si="923"/>
        <v>1</v>
      </c>
      <c r="AC1948" s="31">
        <f t="shared" si="924"/>
        <v>20000</v>
      </c>
      <c r="AD1948" s="31">
        <f t="shared" si="925"/>
        <v>65000</v>
      </c>
      <c r="AE1948" s="31">
        <f t="shared" si="926"/>
        <v>13039.684884269878</v>
      </c>
      <c r="AF1948" s="47">
        <f t="shared" si="927"/>
        <v>0</v>
      </c>
      <c r="AG1948" s="31">
        <f t="shared" si="928"/>
        <v>0</v>
      </c>
      <c r="AH1948" s="48">
        <f t="shared" si="929"/>
        <v>0</v>
      </c>
      <c r="AI1948" s="33">
        <f t="shared" si="930"/>
        <v>0</v>
      </c>
      <c r="AJ1948" s="33">
        <f t="shared" si="931"/>
        <v>0</v>
      </c>
      <c r="AK1948" s="33">
        <f t="shared" si="932"/>
        <v>0</v>
      </c>
      <c r="AL1948" s="33">
        <f t="shared" si="933"/>
        <v>0</v>
      </c>
      <c r="AM1948" s="34">
        <f t="shared" si="934"/>
        <v>0</v>
      </c>
    </row>
    <row r="1949" spans="1:39" ht="15" customHeight="1" x14ac:dyDescent="0.3">
      <c r="A1949" s="166" t="s">
        <v>4383</v>
      </c>
      <c r="B1949" s="99">
        <v>7686</v>
      </c>
      <c r="C1949" s="99">
        <v>72634</v>
      </c>
      <c r="D1949" s="165">
        <v>44858</v>
      </c>
      <c r="E1949" s="165">
        <v>45186</v>
      </c>
      <c r="F1949" s="166">
        <v>4</v>
      </c>
      <c r="G1949" s="178">
        <v>3.75</v>
      </c>
      <c r="H1949" s="181">
        <v>0.5</v>
      </c>
      <c r="I1949" s="180">
        <v>6.1899999999999997E-2</v>
      </c>
      <c r="J1949" s="21">
        <f t="shared" si="905"/>
        <v>0.25</v>
      </c>
      <c r="K1949" s="21" t="str">
        <f t="shared" si="906"/>
        <v>Y</v>
      </c>
      <c r="L1949" s="37" t="str">
        <f t="shared" si="907"/>
        <v>NA</v>
      </c>
      <c r="M1949" s="8" t="str">
        <f t="shared" si="908"/>
        <v>Y</v>
      </c>
      <c r="N1949" s="42">
        <f t="shared" si="909"/>
        <v>1</v>
      </c>
      <c r="O1949" s="43">
        <f t="shared" si="910"/>
        <v>200000</v>
      </c>
      <c r="P1949" s="43" t="str">
        <f t="shared" si="911"/>
        <v>NA</v>
      </c>
      <c r="Q1949" s="24">
        <f t="shared" si="912"/>
        <v>8161.7634000000007</v>
      </c>
      <c r="R1949" s="43">
        <f t="shared" si="913"/>
        <v>0</v>
      </c>
      <c r="S1949" s="24">
        <f t="shared" si="914"/>
        <v>1000000</v>
      </c>
      <c r="T1949" s="25" t="str">
        <f t="shared" si="915"/>
        <v>N</v>
      </c>
      <c r="U1949" s="44">
        <f t="shared" si="916"/>
        <v>0</v>
      </c>
      <c r="V1949" s="45">
        <f t="shared" si="917"/>
        <v>0</v>
      </c>
      <c r="W1949" s="45">
        <f t="shared" si="918"/>
        <v>0</v>
      </c>
      <c r="X1949" s="28">
        <f t="shared" si="919"/>
        <v>0</v>
      </c>
      <c r="Y1949" s="28">
        <f t="shared" si="920"/>
        <v>0</v>
      </c>
      <c r="Z1949" s="45">
        <f t="shared" si="921"/>
        <v>0</v>
      </c>
      <c r="AA1949" s="29" t="str">
        <f t="shared" si="922"/>
        <v>N</v>
      </c>
      <c r="AB1949" s="46">
        <f t="shared" si="923"/>
        <v>0</v>
      </c>
      <c r="AC1949" s="31">
        <f t="shared" si="924"/>
        <v>0</v>
      </c>
      <c r="AD1949" s="31">
        <f t="shared" si="925"/>
        <v>0</v>
      </c>
      <c r="AE1949" s="31">
        <f t="shared" si="926"/>
        <v>0</v>
      </c>
      <c r="AF1949" s="47">
        <f t="shared" si="927"/>
        <v>0</v>
      </c>
      <c r="AG1949" s="31">
        <f t="shared" si="928"/>
        <v>0</v>
      </c>
      <c r="AH1949" s="48">
        <f t="shared" si="929"/>
        <v>0</v>
      </c>
      <c r="AI1949" s="33">
        <f t="shared" si="930"/>
        <v>0</v>
      </c>
      <c r="AJ1949" s="33">
        <f t="shared" si="931"/>
        <v>0</v>
      </c>
      <c r="AK1949" s="33">
        <f t="shared" si="932"/>
        <v>0</v>
      </c>
      <c r="AL1949" s="33">
        <f t="shared" si="933"/>
        <v>0</v>
      </c>
      <c r="AM1949" s="34">
        <f t="shared" si="934"/>
        <v>0</v>
      </c>
    </row>
    <row r="1950" spans="1:39" ht="15" customHeight="1" x14ac:dyDescent="0.3">
      <c r="A1950" s="166" t="s">
        <v>4384</v>
      </c>
      <c r="B1950" s="99">
        <v>13703</v>
      </c>
      <c r="C1950" s="99">
        <v>75579</v>
      </c>
      <c r="D1950" s="165">
        <v>45936</v>
      </c>
      <c r="E1950" s="165">
        <v>46296</v>
      </c>
      <c r="F1950" s="166">
        <v>4</v>
      </c>
      <c r="G1950" s="178">
        <v>1.88</v>
      </c>
      <c r="H1950" s="181">
        <v>0.25</v>
      </c>
      <c r="I1950" s="180">
        <v>1.5699999999999999E-2</v>
      </c>
      <c r="J1950" s="21">
        <f t="shared" si="905"/>
        <v>2.12</v>
      </c>
      <c r="K1950" s="21" t="str">
        <f t="shared" si="906"/>
        <v>Y</v>
      </c>
      <c r="L1950" s="37" t="str">
        <f t="shared" si="907"/>
        <v>NA</v>
      </c>
      <c r="M1950" s="8" t="str">
        <f t="shared" si="908"/>
        <v>Y</v>
      </c>
      <c r="N1950" s="42">
        <f t="shared" si="909"/>
        <v>9</v>
      </c>
      <c r="O1950" s="43">
        <f t="shared" si="910"/>
        <v>200000</v>
      </c>
      <c r="P1950" s="43" t="str">
        <f t="shared" si="911"/>
        <v>NA</v>
      </c>
      <c r="Q1950" s="24">
        <f t="shared" si="912"/>
        <v>13918.1371</v>
      </c>
      <c r="R1950" s="43">
        <f t="shared" si="913"/>
        <v>0</v>
      </c>
      <c r="S1950" s="24">
        <f t="shared" si="914"/>
        <v>1000000</v>
      </c>
      <c r="T1950" s="25" t="str">
        <f t="shared" si="915"/>
        <v>Y</v>
      </c>
      <c r="U1950" s="44">
        <f t="shared" si="916"/>
        <v>8</v>
      </c>
      <c r="V1950" s="45">
        <f t="shared" si="917"/>
        <v>200000</v>
      </c>
      <c r="W1950" s="45">
        <f t="shared" si="918"/>
        <v>1000000</v>
      </c>
      <c r="X1950" s="28">
        <f t="shared" si="919"/>
        <v>14136.65185247</v>
      </c>
      <c r="Y1950" s="28">
        <f t="shared" si="920"/>
        <v>0</v>
      </c>
      <c r="Z1950" s="45" t="str">
        <f t="shared" si="921"/>
        <v>NA</v>
      </c>
      <c r="AA1950" s="29" t="str">
        <f t="shared" si="922"/>
        <v>Y</v>
      </c>
      <c r="AB1950" s="46">
        <f t="shared" si="923"/>
        <v>7</v>
      </c>
      <c r="AC1950" s="31">
        <f t="shared" si="924"/>
        <v>200000</v>
      </c>
      <c r="AD1950" s="31">
        <f t="shared" si="925"/>
        <v>1000000</v>
      </c>
      <c r="AE1950" s="31">
        <f t="shared" si="926"/>
        <v>14358.597286553781</v>
      </c>
      <c r="AF1950" s="47">
        <f t="shared" si="927"/>
        <v>0</v>
      </c>
      <c r="AG1950" s="31" t="str">
        <f t="shared" si="928"/>
        <v>NA</v>
      </c>
      <c r="AH1950" s="48">
        <f t="shared" si="929"/>
        <v>6</v>
      </c>
      <c r="AI1950" s="33">
        <f t="shared" si="930"/>
        <v>20000</v>
      </c>
      <c r="AJ1950" s="33">
        <f t="shared" si="931"/>
        <v>65000</v>
      </c>
      <c r="AK1950" s="33">
        <f t="shared" si="932"/>
        <v>14584.027263952676</v>
      </c>
      <c r="AL1950" s="33">
        <f t="shared" si="933"/>
        <v>0</v>
      </c>
      <c r="AM1950" s="34">
        <f t="shared" si="934"/>
        <v>0</v>
      </c>
    </row>
    <row r="1951" spans="1:39" ht="15" customHeight="1" x14ac:dyDescent="0.3">
      <c r="A1951" s="166" t="s">
        <v>4385</v>
      </c>
      <c r="B1951" s="99">
        <v>8276</v>
      </c>
      <c r="C1951" s="99">
        <v>27878</v>
      </c>
      <c r="D1951" s="165">
        <v>45103</v>
      </c>
      <c r="E1951" s="165">
        <v>45242</v>
      </c>
      <c r="F1951" s="166">
        <v>4</v>
      </c>
      <c r="G1951" s="178">
        <v>0.62</v>
      </c>
      <c r="H1951" s="181">
        <v>0.75</v>
      </c>
      <c r="I1951" s="180">
        <v>7.6700000000000004E-2</v>
      </c>
      <c r="J1951" s="21">
        <f t="shared" si="905"/>
        <v>3.38</v>
      </c>
      <c r="K1951" s="21" t="str">
        <f t="shared" si="906"/>
        <v>Y</v>
      </c>
      <c r="L1951" s="37" t="str">
        <f t="shared" si="907"/>
        <v>NA</v>
      </c>
      <c r="M1951" s="8" t="str">
        <f t="shared" si="908"/>
        <v>Y</v>
      </c>
      <c r="N1951" s="42">
        <f t="shared" si="909"/>
        <v>5</v>
      </c>
      <c r="O1951" s="43">
        <f t="shared" si="910"/>
        <v>200000</v>
      </c>
      <c r="P1951" s="43" t="str">
        <f t="shared" si="911"/>
        <v>NA</v>
      </c>
      <c r="Q1951" s="24">
        <f t="shared" si="912"/>
        <v>8910.7692000000006</v>
      </c>
      <c r="R1951" s="43">
        <f t="shared" si="913"/>
        <v>0</v>
      </c>
      <c r="S1951" s="24">
        <f t="shared" si="914"/>
        <v>1000000</v>
      </c>
      <c r="T1951" s="25" t="str">
        <f t="shared" si="915"/>
        <v>Y</v>
      </c>
      <c r="U1951" s="44">
        <f t="shared" si="916"/>
        <v>4</v>
      </c>
      <c r="V1951" s="45">
        <f t="shared" si="917"/>
        <v>200000</v>
      </c>
      <c r="W1951" s="45">
        <f t="shared" si="918"/>
        <v>1000000</v>
      </c>
      <c r="X1951" s="28">
        <f t="shared" si="919"/>
        <v>9594.2251976400003</v>
      </c>
      <c r="Y1951" s="28">
        <f t="shared" si="920"/>
        <v>0</v>
      </c>
      <c r="Z1951" s="45" t="str">
        <f t="shared" si="921"/>
        <v>NA</v>
      </c>
      <c r="AA1951" s="29" t="str">
        <f t="shared" si="922"/>
        <v>Y</v>
      </c>
      <c r="AB1951" s="46">
        <f t="shared" si="923"/>
        <v>3</v>
      </c>
      <c r="AC1951" s="31">
        <f t="shared" si="924"/>
        <v>200000</v>
      </c>
      <c r="AD1951" s="31">
        <f t="shared" si="925"/>
        <v>1000000</v>
      </c>
      <c r="AE1951" s="31">
        <f t="shared" si="926"/>
        <v>10330.102270298989</v>
      </c>
      <c r="AF1951" s="47">
        <f t="shared" si="927"/>
        <v>0</v>
      </c>
      <c r="AG1951" s="31" t="str">
        <f t="shared" si="928"/>
        <v>NA</v>
      </c>
      <c r="AH1951" s="48">
        <f t="shared" si="929"/>
        <v>2</v>
      </c>
      <c r="AI1951" s="33">
        <f t="shared" si="930"/>
        <v>20000</v>
      </c>
      <c r="AJ1951" s="33">
        <f t="shared" si="931"/>
        <v>65000</v>
      </c>
      <c r="AK1951" s="33">
        <f t="shared" si="932"/>
        <v>11122.421114430921</v>
      </c>
      <c r="AL1951" s="33">
        <f t="shared" si="933"/>
        <v>0</v>
      </c>
      <c r="AM1951" s="34">
        <f t="shared" si="934"/>
        <v>0</v>
      </c>
    </row>
    <row r="1952" spans="1:39" ht="15" customHeight="1" x14ac:dyDescent="0.3">
      <c r="A1952" s="166" t="s">
        <v>4386</v>
      </c>
      <c r="B1952" s="99">
        <v>14338</v>
      </c>
      <c r="C1952" s="99">
        <v>45014</v>
      </c>
      <c r="D1952" s="165">
        <v>45307</v>
      </c>
      <c r="E1952" s="165">
        <v>45615</v>
      </c>
      <c r="F1952" s="166">
        <v>4</v>
      </c>
      <c r="G1952" s="178">
        <v>2.4900000000000002</v>
      </c>
      <c r="H1952" s="181">
        <v>0.25</v>
      </c>
      <c r="I1952" s="180">
        <v>6.1800000000000001E-2</v>
      </c>
      <c r="J1952" s="21">
        <f t="shared" si="905"/>
        <v>1.5099999999999998</v>
      </c>
      <c r="K1952" s="21" t="str">
        <f t="shared" si="906"/>
        <v>Y</v>
      </c>
      <c r="L1952" s="37" t="str">
        <f t="shared" si="907"/>
        <v>NA</v>
      </c>
      <c r="M1952" s="8" t="str">
        <f t="shared" si="908"/>
        <v>Y</v>
      </c>
      <c r="N1952" s="42">
        <f t="shared" si="909"/>
        <v>7</v>
      </c>
      <c r="O1952" s="43">
        <f t="shared" si="910"/>
        <v>200000</v>
      </c>
      <c r="P1952" s="43" t="str">
        <f t="shared" si="911"/>
        <v>NA</v>
      </c>
      <c r="Q1952" s="24">
        <f t="shared" si="912"/>
        <v>15224.088400000001</v>
      </c>
      <c r="R1952" s="43">
        <f t="shared" si="913"/>
        <v>0</v>
      </c>
      <c r="S1952" s="24">
        <f t="shared" si="914"/>
        <v>1000000</v>
      </c>
      <c r="T1952" s="25" t="str">
        <f t="shared" si="915"/>
        <v>Y</v>
      </c>
      <c r="U1952" s="44">
        <f t="shared" si="916"/>
        <v>6</v>
      </c>
      <c r="V1952" s="45">
        <f t="shared" si="917"/>
        <v>200000</v>
      </c>
      <c r="W1952" s="45">
        <f t="shared" si="918"/>
        <v>1000000</v>
      </c>
      <c r="X1952" s="28">
        <f t="shared" si="919"/>
        <v>16164.937063120002</v>
      </c>
      <c r="Y1952" s="28">
        <f t="shared" si="920"/>
        <v>0</v>
      </c>
      <c r="Z1952" s="45" t="str">
        <f t="shared" si="921"/>
        <v>NA</v>
      </c>
      <c r="AA1952" s="29" t="str">
        <f t="shared" si="922"/>
        <v>N</v>
      </c>
      <c r="AB1952" s="46">
        <f t="shared" si="923"/>
        <v>5</v>
      </c>
      <c r="AC1952" s="31">
        <f t="shared" si="924"/>
        <v>20000</v>
      </c>
      <c r="AD1952" s="31">
        <f t="shared" si="925"/>
        <v>65000</v>
      </c>
      <c r="AE1952" s="31">
        <f t="shared" si="926"/>
        <v>17163.930173620818</v>
      </c>
      <c r="AF1952" s="47">
        <f t="shared" si="927"/>
        <v>0</v>
      </c>
      <c r="AG1952" s="31">
        <f t="shared" si="928"/>
        <v>0</v>
      </c>
      <c r="AH1952" s="48">
        <f t="shared" si="929"/>
        <v>4</v>
      </c>
      <c r="AI1952" s="33">
        <f t="shared" si="930"/>
        <v>20000</v>
      </c>
      <c r="AJ1952" s="33">
        <f t="shared" si="931"/>
        <v>65000</v>
      </c>
      <c r="AK1952" s="33">
        <f t="shared" si="932"/>
        <v>0</v>
      </c>
      <c r="AL1952" s="33">
        <f t="shared" si="933"/>
        <v>18224.661058350586</v>
      </c>
      <c r="AM1952" s="34">
        <f t="shared" si="934"/>
        <v>18224.661058350586</v>
      </c>
    </row>
    <row r="1953" spans="1:39" ht="15" customHeight="1" x14ac:dyDescent="0.3">
      <c r="A1953" s="166" t="s">
        <v>4387</v>
      </c>
      <c r="B1953" s="99">
        <v>8394</v>
      </c>
      <c r="C1953" s="99">
        <v>35995</v>
      </c>
      <c r="D1953" s="165">
        <v>45663</v>
      </c>
      <c r="E1953" s="165">
        <v>45752</v>
      </c>
      <c r="F1953" s="166">
        <v>2</v>
      </c>
      <c r="G1953" s="178">
        <v>1.51</v>
      </c>
      <c r="H1953" s="181">
        <v>0.5</v>
      </c>
      <c r="I1953" s="180">
        <v>3.4099999999999998E-2</v>
      </c>
      <c r="J1953" s="21">
        <f t="shared" si="905"/>
        <v>0.49</v>
      </c>
      <c r="K1953" s="21" t="str">
        <f t="shared" si="906"/>
        <v>Y</v>
      </c>
      <c r="L1953" s="37" t="str">
        <f t="shared" si="907"/>
        <v>NA</v>
      </c>
      <c r="M1953" s="8" t="str">
        <f t="shared" si="908"/>
        <v>Y</v>
      </c>
      <c r="N1953" s="42">
        <f t="shared" si="909"/>
        <v>1</v>
      </c>
      <c r="O1953" s="43">
        <f t="shared" si="910"/>
        <v>200000</v>
      </c>
      <c r="P1953" s="43" t="str">
        <f t="shared" si="911"/>
        <v>NA</v>
      </c>
      <c r="Q1953" s="24">
        <f t="shared" si="912"/>
        <v>8680.2353999999996</v>
      </c>
      <c r="R1953" s="43">
        <f t="shared" si="913"/>
        <v>0</v>
      </c>
      <c r="S1953" s="24">
        <f t="shared" si="914"/>
        <v>1000000</v>
      </c>
      <c r="T1953" s="25" t="str">
        <f t="shared" si="915"/>
        <v>N</v>
      </c>
      <c r="U1953" s="44">
        <f t="shared" si="916"/>
        <v>0</v>
      </c>
      <c r="V1953" s="45">
        <f t="shared" si="917"/>
        <v>0</v>
      </c>
      <c r="W1953" s="45">
        <f t="shared" si="918"/>
        <v>0</v>
      </c>
      <c r="X1953" s="28">
        <f t="shared" si="919"/>
        <v>0</v>
      </c>
      <c r="Y1953" s="28">
        <f t="shared" si="920"/>
        <v>0</v>
      </c>
      <c r="Z1953" s="45">
        <f t="shared" si="921"/>
        <v>0</v>
      </c>
      <c r="AA1953" s="29" t="str">
        <f t="shared" si="922"/>
        <v>N</v>
      </c>
      <c r="AB1953" s="46">
        <f t="shared" si="923"/>
        <v>0</v>
      </c>
      <c r="AC1953" s="31">
        <f t="shared" si="924"/>
        <v>0</v>
      </c>
      <c r="AD1953" s="31">
        <f t="shared" si="925"/>
        <v>0</v>
      </c>
      <c r="AE1953" s="31">
        <f t="shared" si="926"/>
        <v>0</v>
      </c>
      <c r="AF1953" s="47">
        <f t="shared" si="927"/>
        <v>0</v>
      </c>
      <c r="AG1953" s="31">
        <f t="shared" si="928"/>
        <v>0</v>
      </c>
      <c r="AH1953" s="48">
        <f t="shared" si="929"/>
        <v>0</v>
      </c>
      <c r="AI1953" s="33">
        <f t="shared" si="930"/>
        <v>0</v>
      </c>
      <c r="AJ1953" s="33">
        <f t="shared" si="931"/>
        <v>0</v>
      </c>
      <c r="AK1953" s="33">
        <f t="shared" si="932"/>
        <v>0</v>
      </c>
      <c r="AL1953" s="33">
        <f t="shared" si="933"/>
        <v>0</v>
      </c>
      <c r="AM1953" s="34">
        <f t="shared" si="934"/>
        <v>0</v>
      </c>
    </row>
    <row r="1954" spans="1:39" ht="15" customHeight="1" x14ac:dyDescent="0.3">
      <c r="A1954" s="166" t="s">
        <v>4388</v>
      </c>
      <c r="B1954" s="99">
        <v>16235</v>
      </c>
      <c r="C1954" s="99">
        <v>52920</v>
      </c>
      <c r="D1954" s="165">
        <v>44797</v>
      </c>
      <c r="E1954" s="165">
        <v>45151</v>
      </c>
      <c r="F1954" s="166">
        <v>4</v>
      </c>
      <c r="G1954" s="178">
        <v>2.0699999999999998</v>
      </c>
      <c r="H1954" s="181">
        <v>0.75</v>
      </c>
      <c r="I1954" s="180">
        <v>7.8399999999999997E-2</v>
      </c>
      <c r="J1954" s="21">
        <f t="shared" si="905"/>
        <v>1.9300000000000002</v>
      </c>
      <c r="K1954" s="21" t="str">
        <f t="shared" si="906"/>
        <v>Y</v>
      </c>
      <c r="L1954" s="37" t="str">
        <f t="shared" si="907"/>
        <v>NA</v>
      </c>
      <c r="M1954" s="8" t="str">
        <f t="shared" si="908"/>
        <v>Y</v>
      </c>
      <c r="N1954" s="42">
        <f t="shared" si="909"/>
        <v>3</v>
      </c>
      <c r="O1954" s="43">
        <f t="shared" si="910"/>
        <v>200000</v>
      </c>
      <c r="P1954" s="43" t="str">
        <f t="shared" si="911"/>
        <v>NA</v>
      </c>
      <c r="Q1954" s="24">
        <f t="shared" si="912"/>
        <v>17507.824000000001</v>
      </c>
      <c r="R1954" s="43">
        <f t="shared" si="913"/>
        <v>0</v>
      </c>
      <c r="S1954" s="24">
        <f t="shared" si="914"/>
        <v>1000000</v>
      </c>
      <c r="T1954" s="25" t="str">
        <f t="shared" si="915"/>
        <v>Y</v>
      </c>
      <c r="U1954" s="44">
        <f t="shared" si="916"/>
        <v>2</v>
      </c>
      <c r="V1954" s="45">
        <f t="shared" si="917"/>
        <v>200000</v>
      </c>
      <c r="W1954" s="45">
        <f t="shared" si="918"/>
        <v>1000000</v>
      </c>
      <c r="X1954" s="28">
        <f t="shared" si="919"/>
        <v>18880.4374016</v>
      </c>
      <c r="Y1954" s="28">
        <f t="shared" si="920"/>
        <v>0</v>
      </c>
      <c r="Z1954" s="45" t="str">
        <f t="shared" si="921"/>
        <v>NA</v>
      </c>
      <c r="AA1954" s="29" t="str">
        <f t="shared" si="922"/>
        <v>N</v>
      </c>
      <c r="AB1954" s="46">
        <f t="shared" si="923"/>
        <v>1</v>
      </c>
      <c r="AC1954" s="31">
        <f t="shared" si="924"/>
        <v>20000</v>
      </c>
      <c r="AD1954" s="31">
        <f t="shared" si="925"/>
        <v>65000</v>
      </c>
      <c r="AE1954" s="31">
        <f t="shared" si="926"/>
        <v>20000</v>
      </c>
      <c r="AF1954" s="47">
        <f t="shared" si="927"/>
        <v>360.66369388543899</v>
      </c>
      <c r="AG1954" s="31">
        <f t="shared" si="928"/>
        <v>0</v>
      </c>
      <c r="AH1954" s="48">
        <f t="shared" si="929"/>
        <v>0</v>
      </c>
      <c r="AI1954" s="33">
        <f t="shared" si="930"/>
        <v>0</v>
      </c>
      <c r="AJ1954" s="33">
        <f t="shared" si="931"/>
        <v>0</v>
      </c>
      <c r="AK1954" s="33">
        <f t="shared" si="932"/>
        <v>0</v>
      </c>
      <c r="AL1954" s="33">
        <f t="shared" si="933"/>
        <v>0</v>
      </c>
      <c r="AM1954" s="34">
        <f t="shared" si="934"/>
        <v>360.66369388543899</v>
      </c>
    </row>
    <row r="1955" spans="1:39" ht="15" customHeight="1" x14ac:dyDescent="0.3">
      <c r="A1955" s="166" t="s">
        <v>4389</v>
      </c>
      <c r="B1955" s="99">
        <v>18879</v>
      </c>
      <c r="C1955" s="99">
        <v>65144</v>
      </c>
      <c r="D1955" s="165">
        <v>46114</v>
      </c>
      <c r="E1955" s="165">
        <v>46145</v>
      </c>
      <c r="F1955" s="166">
        <v>4</v>
      </c>
      <c r="G1955" s="178">
        <v>3.11</v>
      </c>
      <c r="H1955" s="181">
        <v>0.75</v>
      </c>
      <c r="I1955" s="180">
        <v>2.63E-2</v>
      </c>
      <c r="J1955" s="21">
        <f t="shared" si="905"/>
        <v>0.89000000000000012</v>
      </c>
      <c r="K1955" s="21" t="str">
        <f t="shared" si="906"/>
        <v>Y</v>
      </c>
      <c r="L1955" s="37" t="str">
        <f t="shared" si="907"/>
        <v>NA</v>
      </c>
      <c r="M1955" s="8" t="str">
        <f t="shared" si="908"/>
        <v>Y</v>
      </c>
      <c r="N1955" s="42">
        <f t="shared" si="909"/>
        <v>2</v>
      </c>
      <c r="O1955" s="43">
        <f t="shared" si="910"/>
        <v>200000</v>
      </c>
      <c r="P1955" s="43" t="str">
        <f t="shared" si="911"/>
        <v>NA</v>
      </c>
      <c r="Q1955" s="24">
        <f t="shared" si="912"/>
        <v>19375.5177</v>
      </c>
      <c r="R1955" s="43">
        <f t="shared" si="913"/>
        <v>0</v>
      </c>
      <c r="S1955" s="24">
        <f t="shared" si="914"/>
        <v>1000000</v>
      </c>
      <c r="T1955" s="25" t="str">
        <f t="shared" si="915"/>
        <v>N</v>
      </c>
      <c r="U1955" s="44">
        <f t="shared" si="916"/>
        <v>1</v>
      </c>
      <c r="V1955" s="45">
        <f t="shared" si="917"/>
        <v>20000</v>
      </c>
      <c r="W1955" s="45">
        <f t="shared" si="918"/>
        <v>65000</v>
      </c>
      <c r="X1955" s="28">
        <f t="shared" si="919"/>
        <v>0</v>
      </c>
      <c r="Y1955" s="28">
        <f t="shared" si="920"/>
        <v>19885.093815510001</v>
      </c>
      <c r="Z1955" s="45">
        <f t="shared" si="921"/>
        <v>0</v>
      </c>
      <c r="AA1955" s="29" t="str">
        <f t="shared" si="922"/>
        <v>N</v>
      </c>
      <c r="AB1955" s="46">
        <f t="shared" si="923"/>
        <v>0</v>
      </c>
      <c r="AC1955" s="31">
        <f t="shared" si="924"/>
        <v>0</v>
      </c>
      <c r="AD1955" s="31">
        <f t="shared" si="925"/>
        <v>0</v>
      </c>
      <c r="AE1955" s="31">
        <f t="shared" si="926"/>
        <v>0</v>
      </c>
      <c r="AF1955" s="47">
        <f t="shared" si="927"/>
        <v>0</v>
      </c>
      <c r="AG1955" s="31">
        <f t="shared" si="928"/>
        <v>0</v>
      </c>
      <c r="AH1955" s="48">
        <f t="shared" si="929"/>
        <v>0</v>
      </c>
      <c r="AI1955" s="33">
        <f t="shared" si="930"/>
        <v>0</v>
      </c>
      <c r="AJ1955" s="33">
        <f t="shared" si="931"/>
        <v>0</v>
      </c>
      <c r="AK1955" s="33">
        <f t="shared" si="932"/>
        <v>0</v>
      </c>
      <c r="AL1955" s="33">
        <f t="shared" si="933"/>
        <v>0</v>
      </c>
      <c r="AM1955" s="34">
        <f t="shared" si="934"/>
        <v>19885.093815510001</v>
      </c>
    </row>
    <row r="1956" spans="1:39" ht="15" customHeight="1" x14ac:dyDescent="0.3">
      <c r="A1956" s="166" t="s">
        <v>4390</v>
      </c>
      <c r="B1956" s="99">
        <v>19014</v>
      </c>
      <c r="C1956" s="99">
        <v>102533</v>
      </c>
      <c r="D1956" s="165">
        <v>46185</v>
      </c>
      <c r="E1956" s="165">
        <v>46272</v>
      </c>
      <c r="F1956" s="166">
        <v>2</v>
      </c>
      <c r="G1956" s="178">
        <v>1.9</v>
      </c>
      <c r="H1956" s="181">
        <v>0.5</v>
      </c>
      <c r="I1956" s="180">
        <v>5.3199999999999997E-2</v>
      </c>
      <c r="J1956" s="21">
        <f t="shared" si="905"/>
        <v>0.10000000000000009</v>
      </c>
      <c r="K1956" s="21" t="str">
        <f t="shared" si="906"/>
        <v>Y</v>
      </c>
      <c r="L1956" s="37" t="str">
        <f t="shared" si="907"/>
        <v>NA</v>
      </c>
      <c r="M1956" s="8" t="str">
        <f t="shared" si="908"/>
        <v>Y</v>
      </c>
      <c r="N1956" s="42">
        <f t="shared" si="909"/>
        <v>1</v>
      </c>
      <c r="O1956" s="43">
        <f t="shared" si="910"/>
        <v>200000</v>
      </c>
      <c r="P1956" s="43" t="str">
        <f t="shared" si="911"/>
        <v>NA</v>
      </c>
      <c r="Q1956" s="24">
        <f t="shared" si="912"/>
        <v>20025.5448</v>
      </c>
      <c r="R1956" s="43">
        <f t="shared" si="913"/>
        <v>0</v>
      </c>
      <c r="S1956" s="24">
        <f t="shared" si="914"/>
        <v>1000000</v>
      </c>
      <c r="T1956" s="25" t="str">
        <f t="shared" si="915"/>
        <v>N</v>
      </c>
      <c r="U1956" s="44">
        <f t="shared" si="916"/>
        <v>0</v>
      </c>
      <c r="V1956" s="45">
        <f t="shared" si="917"/>
        <v>0</v>
      </c>
      <c r="W1956" s="45">
        <f t="shared" si="918"/>
        <v>0</v>
      </c>
      <c r="X1956" s="28">
        <f t="shared" si="919"/>
        <v>0</v>
      </c>
      <c r="Y1956" s="28">
        <f t="shared" si="920"/>
        <v>0</v>
      </c>
      <c r="Z1956" s="45">
        <f t="shared" si="921"/>
        <v>0</v>
      </c>
      <c r="AA1956" s="29" t="str">
        <f t="shared" si="922"/>
        <v>N</v>
      </c>
      <c r="AB1956" s="46">
        <f t="shared" si="923"/>
        <v>0</v>
      </c>
      <c r="AC1956" s="31">
        <f t="shared" si="924"/>
        <v>0</v>
      </c>
      <c r="AD1956" s="31">
        <f t="shared" si="925"/>
        <v>0</v>
      </c>
      <c r="AE1956" s="31">
        <f t="shared" si="926"/>
        <v>0</v>
      </c>
      <c r="AF1956" s="47">
        <f t="shared" si="927"/>
        <v>0</v>
      </c>
      <c r="AG1956" s="31">
        <f t="shared" si="928"/>
        <v>0</v>
      </c>
      <c r="AH1956" s="48">
        <f t="shared" si="929"/>
        <v>0</v>
      </c>
      <c r="AI1956" s="33">
        <f t="shared" si="930"/>
        <v>0</v>
      </c>
      <c r="AJ1956" s="33">
        <f t="shared" si="931"/>
        <v>0</v>
      </c>
      <c r="AK1956" s="33">
        <f t="shared" si="932"/>
        <v>0</v>
      </c>
      <c r="AL1956" s="33">
        <f t="shared" si="933"/>
        <v>0</v>
      </c>
      <c r="AM1956" s="34">
        <f t="shared" si="934"/>
        <v>0</v>
      </c>
    </row>
    <row r="1957" spans="1:39" ht="15" customHeight="1" x14ac:dyDescent="0.3">
      <c r="A1957" s="166" t="s">
        <v>4391</v>
      </c>
      <c r="B1957" s="99">
        <v>23105</v>
      </c>
      <c r="C1957" s="99">
        <v>52515</v>
      </c>
      <c r="D1957" s="165">
        <v>45324</v>
      </c>
      <c r="E1957" s="165">
        <v>45419</v>
      </c>
      <c r="F1957" s="166">
        <v>2</v>
      </c>
      <c r="G1957" s="178">
        <v>0.69</v>
      </c>
      <c r="H1957" s="181">
        <v>0.25</v>
      </c>
      <c r="I1957" s="180">
        <v>7.7899999999999997E-2</v>
      </c>
      <c r="J1957" s="21">
        <f t="shared" si="905"/>
        <v>1.31</v>
      </c>
      <c r="K1957" s="21" t="str">
        <f t="shared" si="906"/>
        <v>Y</v>
      </c>
      <c r="L1957" s="37" t="str">
        <f t="shared" si="907"/>
        <v>NA</v>
      </c>
      <c r="M1957" s="8" t="str">
        <f t="shared" si="908"/>
        <v>Y</v>
      </c>
      <c r="N1957" s="42">
        <f t="shared" si="909"/>
        <v>6</v>
      </c>
      <c r="O1957" s="43">
        <f t="shared" si="910"/>
        <v>200000</v>
      </c>
      <c r="P1957" s="43" t="str">
        <f t="shared" si="911"/>
        <v>NA</v>
      </c>
      <c r="Q1957" s="24">
        <f t="shared" si="912"/>
        <v>24904.879500000003</v>
      </c>
      <c r="R1957" s="43">
        <f t="shared" si="913"/>
        <v>0</v>
      </c>
      <c r="S1957" s="24">
        <f t="shared" si="914"/>
        <v>1000000</v>
      </c>
      <c r="T1957" s="25" t="str">
        <f t="shared" si="915"/>
        <v>Y</v>
      </c>
      <c r="U1957" s="44">
        <f t="shared" si="916"/>
        <v>5</v>
      </c>
      <c r="V1957" s="45">
        <f t="shared" si="917"/>
        <v>200000</v>
      </c>
      <c r="W1957" s="45">
        <f t="shared" si="918"/>
        <v>1000000</v>
      </c>
      <c r="X1957" s="28">
        <f t="shared" si="919"/>
        <v>26844.969613050005</v>
      </c>
      <c r="Y1957" s="28">
        <f t="shared" si="920"/>
        <v>0</v>
      </c>
      <c r="Z1957" s="45" t="str">
        <f t="shared" si="921"/>
        <v>NA</v>
      </c>
      <c r="AA1957" s="29" t="str">
        <f t="shared" si="922"/>
        <v>N</v>
      </c>
      <c r="AB1957" s="46">
        <f t="shared" si="923"/>
        <v>4</v>
      </c>
      <c r="AC1957" s="31">
        <f t="shared" si="924"/>
        <v>20000</v>
      </c>
      <c r="AD1957" s="31">
        <f t="shared" si="925"/>
        <v>65000</v>
      </c>
      <c r="AE1957" s="31">
        <f t="shared" si="926"/>
        <v>20000</v>
      </c>
      <c r="AF1957" s="47">
        <f t="shared" si="927"/>
        <v>8936.1927459066028</v>
      </c>
      <c r="AG1957" s="31">
        <f t="shared" si="928"/>
        <v>0</v>
      </c>
      <c r="AH1957" s="48">
        <f t="shared" si="929"/>
        <v>3</v>
      </c>
      <c r="AI1957" s="33">
        <f t="shared" si="930"/>
        <v>20000</v>
      </c>
      <c r="AJ1957" s="33">
        <f t="shared" si="931"/>
        <v>65000</v>
      </c>
      <c r="AK1957" s="33">
        <f t="shared" si="932"/>
        <v>0</v>
      </c>
      <c r="AL1957" s="33">
        <f t="shared" si="933"/>
        <v>31190.322160812728</v>
      </c>
      <c r="AM1957" s="34">
        <f t="shared" si="934"/>
        <v>40126.514906719327</v>
      </c>
    </row>
    <row r="1958" spans="1:39" ht="15" customHeight="1" x14ac:dyDescent="0.3">
      <c r="A1958" s="166" t="s">
        <v>4392</v>
      </c>
      <c r="B1958" s="99">
        <v>8368</v>
      </c>
      <c r="C1958" s="99">
        <v>64725</v>
      </c>
      <c r="D1958" s="165">
        <v>44607</v>
      </c>
      <c r="E1958" s="165">
        <v>44923</v>
      </c>
      <c r="F1958" s="166">
        <v>4</v>
      </c>
      <c r="G1958" s="178">
        <v>3.9</v>
      </c>
      <c r="H1958" s="181">
        <v>0.5</v>
      </c>
      <c r="I1958" s="180">
        <v>7.9799999999999996E-2</v>
      </c>
      <c r="J1958" s="21">
        <f t="shared" si="905"/>
        <v>0.10000000000000009</v>
      </c>
      <c r="K1958" s="21" t="str">
        <f t="shared" si="906"/>
        <v>Y</v>
      </c>
      <c r="L1958" s="37" t="str">
        <f t="shared" si="907"/>
        <v>NA</v>
      </c>
      <c r="M1958" s="8" t="str">
        <f t="shared" si="908"/>
        <v>Y</v>
      </c>
      <c r="N1958" s="42">
        <f t="shared" si="909"/>
        <v>1</v>
      </c>
      <c r="O1958" s="43">
        <f t="shared" si="910"/>
        <v>200000</v>
      </c>
      <c r="P1958" s="43" t="str">
        <f t="shared" si="911"/>
        <v>NA</v>
      </c>
      <c r="Q1958" s="24">
        <f t="shared" si="912"/>
        <v>9035.7664000000004</v>
      </c>
      <c r="R1958" s="43">
        <f t="shared" si="913"/>
        <v>0</v>
      </c>
      <c r="S1958" s="24">
        <f t="shared" si="914"/>
        <v>1000000</v>
      </c>
      <c r="T1958" s="25" t="str">
        <f t="shared" si="915"/>
        <v>N</v>
      </c>
      <c r="U1958" s="44">
        <f t="shared" si="916"/>
        <v>0</v>
      </c>
      <c r="V1958" s="45">
        <f t="shared" si="917"/>
        <v>0</v>
      </c>
      <c r="W1958" s="45">
        <f t="shared" si="918"/>
        <v>0</v>
      </c>
      <c r="X1958" s="28">
        <f t="shared" si="919"/>
        <v>0</v>
      </c>
      <c r="Y1958" s="28">
        <f t="shared" si="920"/>
        <v>0</v>
      </c>
      <c r="Z1958" s="45">
        <f t="shared" si="921"/>
        <v>0</v>
      </c>
      <c r="AA1958" s="29" t="str">
        <f t="shared" si="922"/>
        <v>N</v>
      </c>
      <c r="AB1958" s="46">
        <f t="shared" si="923"/>
        <v>0</v>
      </c>
      <c r="AC1958" s="31">
        <f t="shared" si="924"/>
        <v>0</v>
      </c>
      <c r="AD1958" s="31">
        <f t="shared" si="925"/>
        <v>0</v>
      </c>
      <c r="AE1958" s="31">
        <f t="shared" si="926"/>
        <v>0</v>
      </c>
      <c r="AF1958" s="47">
        <f t="shared" si="927"/>
        <v>0</v>
      </c>
      <c r="AG1958" s="31">
        <f t="shared" si="928"/>
        <v>0</v>
      </c>
      <c r="AH1958" s="48">
        <f t="shared" si="929"/>
        <v>0</v>
      </c>
      <c r="AI1958" s="33">
        <f t="shared" si="930"/>
        <v>0</v>
      </c>
      <c r="AJ1958" s="33">
        <f t="shared" si="931"/>
        <v>0</v>
      </c>
      <c r="AK1958" s="33">
        <f t="shared" si="932"/>
        <v>0</v>
      </c>
      <c r="AL1958" s="33">
        <f t="shared" si="933"/>
        <v>0</v>
      </c>
      <c r="AM1958" s="34">
        <f t="shared" si="934"/>
        <v>0</v>
      </c>
    </row>
    <row r="1959" spans="1:39" ht="15" customHeight="1" x14ac:dyDescent="0.3">
      <c r="A1959" s="166" t="s">
        <v>4393</v>
      </c>
      <c r="B1959" s="99">
        <v>10801</v>
      </c>
      <c r="C1959" s="99">
        <v>74841</v>
      </c>
      <c r="D1959" s="165">
        <v>46154</v>
      </c>
      <c r="E1959" s="165">
        <v>46275</v>
      </c>
      <c r="F1959" s="166">
        <v>4</v>
      </c>
      <c r="G1959" s="178">
        <v>3.15</v>
      </c>
      <c r="H1959" s="181">
        <v>1</v>
      </c>
      <c r="I1959" s="180">
        <v>7.1199999999999999E-2</v>
      </c>
      <c r="J1959" s="21">
        <f t="shared" si="905"/>
        <v>0.85000000000000009</v>
      </c>
      <c r="K1959" s="21" t="str">
        <f t="shared" si="906"/>
        <v>Y</v>
      </c>
      <c r="L1959" s="37" t="str">
        <f t="shared" si="907"/>
        <v>NA</v>
      </c>
      <c r="M1959" s="8" t="str">
        <f t="shared" si="908"/>
        <v>Y</v>
      </c>
      <c r="N1959" s="42">
        <f t="shared" si="909"/>
        <v>1</v>
      </c>
      <c r="O1959" s="43">
        <f t="shared" si="910"/>
        <v>200000</v>
      </c>
      <c r="P1959" s="43" t="str">
        <f t="shared" si="911"/>
        <v>NA</v>
      </c>
      <c r="Q1959" s="24">
        <f t="shared" si="912"/>
        <v>11570.031199999999</v>
      </c>
      <c r="R1959" s="43">
        <f t="shared" si="913"/>
        <v>0</v>
      </c>
      <c r="S1959" s="24">
        <f t="shared" si="914"/>
        <v>1000000</v>
      </c>
      <c r="T1959" s="25" t="str">
        <f t="shared" si="915"/>
        <v>N</v>
      </c>
      <c r="U1959" s="44">
        <f t="shared" si="916"/>
        <v>0</v>
      </c>
      <c r="V1959" s="45">
        <f t="shared" si="917"/>
        <v>0</v>
      </c>
      <c r="W1959" s="45">
        <f t="shared" si="918"/>
        <v>0</v>
      </c>
      <c r="X1959" s="28">
        <f t="shared" si="919"/>
        <v>0</v>
      </c>
      <c r="Y1959" s="28">
        <f t="shared" si="920"/>
        <v>0</v>
      </c>
      <c r="Z1959" s="45">
        <f t="shared" si="921"/>
        <v>0</v>
      </c>
      <c r="AA1959" s="29" t="str">
        <f t="shared" si="922"/>
        <v>N</v>
      </c>
      <c r="AB1959" s="46">
        <f t="shared" si="923"/>
        <v>0</v>
      </c>
      <c r="AC1959" s="31">
        <f t="shared" si="924"/>
        <v>0</v>
      </c>
      <c r="AD1959" s="31">
        <f t="shared" si="925"/>
        <v>0</v>
      </c>
      <c r="AE1959" s="31">
        <f t="shared" si="926"/>
        <v>0</v>
      </c>
      <c r="AF1959" s="47">
        <f t="shared" si="927"/>
        <v>0</v>
      </c>
      <c r="AG1959" s="31">
        <f t="shared" si="928"/>
        <v>0</v>
      </c>
      <c r="AH1959" s="48">
        <f t="shared" si="929"/>
        <v>0</v>
      </c>
      <c r="AI1959" s="33">
        <f t="shared" si="930"/>
        <v>0</v>
      </c>
      <c r="AJ1959" s="33">
        <f t="shared" si="931"/>
        <v>0</v>
      </c>
      <c r="AK1959" s="33">
        <f t="shared" si="932"/>
        <v>0</v>
      </c>
      <c r="AL1959" s="33">
        <f t="shared" si="933"/>
        <v>0</v>
      </c>
      <c r="AM1959" s="34">
        <f t="shared" si="934"/>
        <v>0</v>
      </c>
    </row>
    <row r="1960" spans="1:39" ht="15" customHeight="1" x14ac:dyDescent="0.3">
      <c r="A1960" s="166" t="s">
        <v>4394</v>
      </c>
      <c r="B1960" s="99">
        <v>10216</v>
      </c>
      <c r="C1960" s="99">
        <v>34384</v>
      </c>
      <c r="D1960" s="165">
        <v>45421</v>
      </c>
      <c r="E1960" s="165">
        <v>45470</v>
      </c>
      <c r="F1960" s="166">
        <v>4</v>
      </c>
      <c r="G1960" s="178">
        <v>0.97</v>
      </c>
      <c r="H1960" s="181">
        <v>1</v>
      </c>
      <c r="I1960" s="180">
        <v>3.95E-2</v>
      </c>
      <c r="J1960" s="21">
        <f t="shared" si="905"/>
        <v>3.0300000000000002</v>
      </c>
      <c r="K1960" s="21" t="str">
        <f t="shared" si="906"/>
        <v>Y</v>
      </c>
      <c r="L1960" s="37" t="str">
        <f t="shared" si="907"/>
        <v>NA</v>
      </c>
      <c r="M1960" s="8" t="str">
        <f t="shared" si="908"/>
        <v>Y</v>
      </c>
      <c r="N1960" s="42">
        <f t="shared" si="909"/>
        <v>4</v>
      </c>
      <c r="O1960" s="43">
        <f t="shared" si="910"/>
        <v>200000</v>
      </c>
      <c r="P1960" s="43" t="str">
        <f t="shared" si="911"/>
        <v>NA</v>
      </c>
      <c r="Q1960" s="24">
        <f t="shared" si="912"/>
        <v>10619.532000000001</v>
      </c>
      <c r="R1960" s="43">
        <f t="shared" si="913"/>
        <v>0</v>
      </c>
      <c r="S1960" s="24">
        <f t="shared" si="914"/>
        <v>1000000</v>
      </c>
      <c r="T1960" s="25" t="str">
        <f t="shared" si="915"/>
        <v>Y</v>
      </c>
      <c r="U1960" s="44">
        <f t="shared" si="916"/>
        <v>3</v>
      </c>
      <c r="V1960" s="45">
        <f t="shared" si="917"/>
        <v>200000</v>
      </c>
      <c r="W1960" s="45">
        <f t="shared" si="918"/>
        <v>1000000</v>
      </c>
      <c r="X1960" s="28">
        <f t="shared" si="919"/>
        <v>11039.003514000002</v>
      </c>
      <c r="Y1960" s="28">
        <f t="shared" si="920"/>
        <v>0</v>
      </c>
      <c r="Z1960" s="45" t="str">
        <f t="shared" si="921"/>
        <v>NA</v>
      </c>
      <c r="AA1960" s="29" t="str">
        <f t="shared" si="922"/>
        <v>Y</v>
      </c>
      <c r="AB1960" s="46">
        <f t="shared" si="923"/>
        <v>2</v>
      </c>
      <c r="AC1960" s="31">
        <f t="shared" si="924"/>
        <v>200000</v>
      </c>
      <c r="AD1960" s="31">
        <f t="shared" si="925"/>
        <v>1000000</v>
      </c>
      <c r="AE1960" s="31">
        <f t="shared" si="926"/>
        <v>11475.044152803002</v>
      </c>
      <c r="AF1960" s="47">
        <f t="shared" si="927"/>
        <v>0</v>
      </c>
      <c r="AG1960" s="31" t="str">
        <f t="shared" si="928"/>
        <v>NA</v>
      </c>
      <c r="AH1960" s="48">
        <f t="shared" si="929"/>
        <v>1</v>
      </c>
      <c r="AI1960" s="33">
        <f t="shared" si="930"/>
        <v>20000</v>
      </c>
      <c r="AJ1960" s="33">
        <f t="shared" si="931"/>
        <v>65000</v>
      </c>
      <c r="AK1960" s="33">
        <f t="shared" si="932"/>
        <v>11928.308396838722</v>
      </c>
      <c r="AL1960" s="33">
        <f t="shared" si="933"/>
        <v>0</v>
      </c>
      <c r="AM1960" s="34">
        <f t="shared" si="934"/>
        <v>0</v>
      </c>
    </row>
    <row r="1961" spans="1:39" ht="15" customHeight="1" x14ac:dyDescent="0.3">
      <c r="A1961" s="166" t="s">
        <v>4395</v>
      </c>
      <c r="B1961" s="99">
        <v>5775</v>
      </c>
      <c r="C1961" s="99">
        <v>41088</v>
      </c>
      <c r="D1961" s="165">
        <v>45388</v>
      </c>
      <c r="E1961" s="165">
        <v>45586</v>
      </c>
      <c r="F1961" s="166">
        <v>4</v>
      </c>
      <c r="G1961" s="178">
        <v>3.47</v>
      </c>
      <c r="H1961" s="181">
        <v>0.75</v>
      </c>
      <c r="I1961" s="180">
        <v>3.9600000000000003E-2</v>
      </c>
      <c r="J1961" s="21">
        <f t="shared" si="905"/>
        <v>0.5299999999999998</v>
      </c>
      <c r="K1961" s="21" t="str">
        <f t="shared" si="906"/>
        <v>Y</v>
      </c>
      <c r="L1961" s="37" t="str">
        <f t="shared" si="907"/>
        <v>NA</v>
      </c>
      <c r="M1961" s="8" t="str">
        <f t="shared" si="908"/>
        <v>Y</v>
      </c>
      <c r="N1961" s="42">
        <f t="shared" si="909"/>
        <v>1</v>
      </c>
      <c r="O1961" s="43">
        <f t="shared" si="910"/>
        <v>200000</v>
      </c>
      <c r="P1961" s="43" t="str">
        <f t="shared" si="911"/>
        <v>NA</v>
      </c>
      <c r="Q1961" s="24">
        <f t="shared" si="912"/>
        <v>6003.6900000000005</v>
      </c>
      <c r="R1961" s="43">
        <f t="shared" si="913"/>
        <v>0</v>
      </c>
      <c r="S1961" s="24">
        <f t="shared" si="914"/>
        <v>1000000</v>
      </c>
      <c r="T1961" s="25" t="str">
        <f t="shared" si="915"/>
        <v>N</v>
      </c>
      <c r="U1961" s="44">
        <f t="shared" si="916"/>
        <v>0</v>
      </c>
      <c r="V1961" s="45">
        <f t="shared" si="917"/>
        <v>0</v>
      </c>
      <c r="W1961" s="45">
        <f t="shared" si="918"/>
        <v>0</v>
      </c>
      <c r="X1961" s="28">
        <f t="shared" si="919"/>
        <v>0</v>
      </c>
      <c r="Y1961" s="28">
        <f t="shared" si="920"/>
        <v>0</v>
      </c>
      <c r="Z1961" s="45">
        <f t="shared" si="921"/>
        <v>0</v>
      </c>
      <c r="AA1961" s="29" t="str">
        <f t="shared" si="922"/>
        <v>N</v>
      </c>
      <c r="AB1961" s="46">
        <f t="shared" si="923"/>
        <v>0</v>
      </c>
      <c r="AC1961" s="31">
        <f t="shared" si="924"/>
        <v>0</v>
      </c>
      <c r="AD1961" s="31">
        <f t="shared" si="925"/>
        <v>0</v>
      </c>
      <c r="AE1961" s="31">
        <f t="shared" si="926"/>
        <v>0</v>
      </c>
      <c r="AF1961" s="47">
        <f t="shared" si="927"/>
        <v>0</v>
      </c>
      <c r="AG1961" s="31">
        <f t="shared" si="928"/>
        <v>0</v>
      </c>
      <c r="AH1961" s="48">
        <f t="shared" si="929"/>
        <v>0</v>
      </c>
      <c r="AI1961" s="33">
        <f t="shared" si="930"/>
        <v>0</v>
      </c>
      <c r="AJ1961" s="33">
        <f t="shared" si="931"/>
        <v>0</v>
      </c>
      <c r="AK1961" s="33">
        <f t="shared" si="932"/>
        <v>0</v>
      </c>
      <c r="AL1961" s="33">
        <f t="shared" si="933"/>
        <v>0</v>
      </c>
      <c r="AM1961" s="34">
        <f t="shared" si="934"/>
        <v>0</v>
      </c>
    </row>
    <row r="1962" spans="1:39" ht="15" customHeight="1" x14ac:dyDescent="0.3">
      <c r="A1962" s="166" t="s">
        <v>4396</v>
      </c>
      <c r="B1962" s="99">
        <v>22570</v>
      </c>
      <c r="C1962" s="99">
        <v>75974</v>
      </c>
      <c r="D1962" s="165">
        <v>46148</v>
      </c>
      <c r="E1962" s="165">
        <v>46237</v>
      </c>
      <c r="F1962" s="166">
        <v>4</v>
      </c>
      <c r="G1962" s="178">
        <v>0.8</v>
      </c>
      <c r="H1962" s="181">
        <v>0.75</v>
      </c>
      <c r="I1962" s="180">
        <v>1.77E-2</v>
      </c>
      <c r="J1962" s="21">
        <f t="shared" si="905"/>
        <v>3.2</v>
      </c>
      <c r="K1962" s="21" t="str">
        <f t="shared" si="906"/>
        <v>Y</v>
      </c>
      <c r="L1962" s="37" t="str">
        <f t="shared" si="907"/>
        <v>NA</v>
      </c>
      <c r="M1962" s="8" t="str">
        <f t="shared" si="908"/>
        <v>Y</v>
      </c>
      <c r="N1962" s="42">
        <f t="shared" si="909"/>
        <v>5</v>
      </c>
      <c r="O1962" s="43">
        <f t="shared" si="910"/>
        <v>200000</v>
      </c>
      <c r="P1962" s="43" t="str">
        <f t="shared" si="911"/>
        <v>NA</v>
      </c>
      <c r="Q1962" s="24">
        <f t="shared" si="912"/>
        <v>22969.489000000001</v>
      </c>
      <c r="R1962" s="43">
        <f t="shared" si="913"/>
        <v>0</v>
      </c>
      <c r="S1962" s="24">
        <f t="shared" si="914"/>
        <v>1000000</v>
      </c>
      <c r="T1962" s="25" t="str">
        <f t="shared" si="915"/>
        <v>Y</v>
      </c>
      <c r="U1962" s="44">
        <f t="shared" si="916"/>
        <v>4</v>
      </c>
      <c r="V1962" s="45">
        <f t="shared" si="917"/>
        <v>200000</v>
      </c>
      <c r="W1962" s="45">
        <f t="shared" si="918"/>
        <v>1000000</v>
      </c>
      <c r="X1962" s="28">
        <f t="shared" si="919"/>
        <v>23376.048955300004</v>
      </c>
      <c r="Y1962" s="28">
        <f t="shared" si="920"/>
        <v>0</v>
      </c>
      <c r="Z1962" s="45" t="str">
        <f t="shared" si="921"/>
        <v>NA</v>
      </c>
      <c r="AA1962" s="29" t="str">
        <f t="shared" si="922"/>
        <v>Y</v>
      </c>
      <c r="AB1962" s="46">
        <f t="shared" si="923"/>
        <v>3</v>
      </c>
      <c r="AC1962" s="31">
        <f t="shared" si="924"/>
        <v>200000</v>
      </c>
      <c r="AD1962" s="31">
        <f t="shared" si="925"/>
        <v>1000000</v>
      </c>
      <c r="AE1962" s="31">
        <f t="shared" si="926"/>
        <v>23789.805021808814</v>
      </c>
      <c r="AF1962" s="47">
        <f t="shared" si="927"/>
        <v>0</v>
      </c>
      <c r="AG1962" s="31" t="str">
        <f t="shared" si="928"/>
        <v>NA</v>
      </c>
      <c r="AH1962" s="48">
        <f t="shared" si="929"/>
        <v>2</v>
      </c>
      <c r="AI1962" s="33">
        <f t="shared" si="930"/>
        <v>20000</v>
      </c>
      <c r="AJ1962" s="33">
        <f t="shared" si="931"/>
        <v>65000</v>
      </c>
      <c r="AK1962" s="33">
        <f t="shared" si="932"/>
        <v>20000</v>
      </c>
      <c r="AL1962" s="33">
        <f t="shared" si="933"/>
        <v>4210.8845706948305</v>
      </c>
      <c r="AM1962" s="34">
        <f t="shared" si="934"/>
        <v>4210.8845706948305</v>
      </c>
    </row>
    <row r="1963" spans="1:39" ht="15" customHeight="1" x14ac:dyDescent="0.3">
      <c r="A1963" s="166" t="s">
        <v>4397</v>
      </c>
      <c r="B1963" s="99">
        <v>16327</v>
      </c>
      <c r="C1963" s="99">
        <v>67441</v>
      </c>
      <c r="D1963" s="165">
        <v>45311</v>
      </c>
      <c r="E1963" s="165">
        <v>45651</v>
      </c>
      <c r="F1963" s="166">
        <v>2</v>
      </c>
      <c r="G1963" s="178">
        <v>0.83</v>
      </c>
      <c r="H1963" s="181">
        <v>0.5</v>
      </c>
      <c r="I1963" s="180">
        <v>3.2800000000000003E-2</v>
      </c>
      <c r="J1963" s="21">
        <f t="shared" si="905"/>
        <v>1.17</v>
      </c>
      <c r="K1963" s="21" t="str">
        <f t="shared" si="906"/>
        <v>Y</v>
      </c>
      <c r="L1963" s="37" t="str">
        <f t="shared" si="907"/>
        <v>NA</v>
      </c>
      <c r="M1963" s="8" t="str">
        <f t="shared" si="908"/>
        <v>Y</v>
      </c>
      <c r="N1963" s="42">
        <f t="shared" si="909"/>
        <v>3</v>
      </c>
      <c r="O1963" s="43">
        <f t="shared" si="910"/>
        <v>200000</v>
      </c>
      <c r="P1963" s="43" t="str">
        <f t="shared" si="911"/>
        <v>NA</v>
      </c>
      <c r="Q1963" s="24">
        <f t="shared" si="912"/>
        <v>16862.525599999997</v>
      </c>
      <c r="R1963" s="43">
        <f t="shared" si="913"/>
        <v>0</v>
      </c>
      <c r="S1963" s="24">
        <f t="shared" si="914"/>
        <v>1000000</v>
      </c>
      <c r="T1963" s="25" t="str">
        <f t="shared" si="915"/>
        <v>Y</v>
      </c>
      <c r="U1963" s="44">
        <f t="shared" si="916"/>
        <v>2</v>
      </c>
      <c r="V1963" s="45">
        <f t="shared" si="917"/>
        <v>200000</v>
      </c>
      <c r="W1963" s="45">
        <f t="shared" si="918"/>
        <v>1000000</v>
      </c>
      <c r="X1963" s="28">
        <f t="shared" si="919"/>
        <v>17415.616439679998</v>
      </c>
      <c r="Y1963" s="28">
        <f t="shared" si="920"/>
        <v>0</v>
      </c>
      <c r="Z1963" s="45" t="str">
        <f t="shared" si="921"/>
        <v>NA</v>
      </c>
      <c r="AA1963" s="29" t="str">
        <f t="shared" si="922"/>
        <v>N</v>
      </c>
      <c r="AB1963" s="46">
        <f t="shared" si="923"/>
        <v>1</v>
      </c>
      <c r="AC1963" s="31">
        <f t="shared" si="924"/>
        <v>20000</v>
      </c>
      <c r="AD1963" s="31">
        <f t="shared" si="925"/>
        <v>65000</v>
      </c>
      <c r="AE1963" s="31">
        <f t="shared" si="926"/>
        <v>17986.848658901501</v>
      </c>
      <c r="AF1963" s="47">
        <f t="shared" si="927"/>
        <v>0</v>
      </c>
      <c r="AG1963" s="31">
        <f t="shared" si="928"/>
        <v>0</v>
      </c>
      <c r="AH1963" s="48">
        <f t="shared" si="929"/>
        <v>0</v>
      </c>
      <c r="AI1963" s="33">
        <f t="shared" si="930"/>
        <v>0</v>
      </c>
      <c r="AJ1963" s="33">
        <f t="shared" si="931"/>
        <v>0</v>
      </c>
      <c r="AK1963" s="33">
        <f t="shared" si="932"/>
        <v>0</v>
      </c>
      <c r="AL1963" s="33">
        <f t="shared" si="933"/>
        <v>0</v>
      </c>
      <c r="AM1963" s="34">
        <f t="shared" si="934"/>
        <v>0</v>
      </c>
    </row>
    <row r="1964" spans="1:39" ht="15" customHeight="1" x14ac:dyDescent="0.3">
      <c r="A1964" s="166" t="s">
        <v>4398</v>
      </c>
      <c r="B1964" s="99">
        <v>22036</v>
      </c>
      <c r="C1964" s="99">
        <v>102611</v>
      </c>
      <c r="D1964" s="165">
        <v>44798</v>
      </c>
      <c r="E1964" s="165">
        <v>44928</v>
      </c>
      <c r="F1964" s="166">
        <v>4</v>
      </c>
      <c r="G1964" s="178">
        <v>1.78</v>
      </c>
      <c r="H1964" s="181">
        <v>0.75</v>
      </c>
      <c r="I1964" s="180">
        <v>5.8599999999999999E-2</v>
      </c>
      <c r="J1964" s="21">
        <f t="shared" si="905"/>
        <v>2.2199999999999998</v>
      </c>
      <c r="K1964" s="21" t="str">
        <f t="shared" si="906"/>
        <v>Y</v>
      </c>
      <c r="L1964" s="37" t="str">
        <f t="shared" si="907"/>
        <v>NA</v>
      </c>
      <c r="M1964" s="8" t="str">
        <f t="shared" si="908"/>
        <v>Y</v>
      </c>
      <c r="N1964" s="42">
        <f t="shared" si="909"/>
        <v>3</v>
      </c>
      <c r="O1964" s="43">
        <f t="shared" si="910"/>
        <v>200000</v>
      </c>
      <c r="P1964" s="43" t="str">
        <f t="shared" si="911"/>
        <v>NA</v>
      </c>
      <c r="Q1964" s="24">
        <f t="shared" si="912"/>
        <v>23327.309600000001</v>
      </c>
      <c r="R1964" s="43">
        <f t="shared" si="913"/>
        <v>0</v>
      </c>
      <c r="S1964" s="24">
        <f t="shared" si="914"/>
        <v>1000000</v>
      </c>
      <c r="T1964" s="25" t="str">
        <f t="shared" si="915"/>
        <v>Y</v>
      </c>
      <c r="U1964" s="44">
        <f t="shared" si="916"/>
        <v>2</v>
      </c>
      <c r="V1964" s="45">
        <f t="shared" si="917"/>
        <v>200000</v>
      </c>
      <c r="W1964" s="45">
        <f t="shared" si="918"/>
        <v>1000000</v>
      </c>
      <c r="X1964" s="28">
        <f t="shared" si="919"/>
        <v>24694.289942560001</v>
      </c>
      <c r="Y1964" s="28">
        <f t="shared" si="920"/>
        <v>0</v>
      </c>
      <c r="Z1964" s="45" t="str">
        <f t="shared" si="921"/>
        <v>NA</v>
      </c>
      <c r="AA1964" s="29" t="str">
        <f t="shared" si="922"/>
        <v>Y</v>
      </c>
      <c r="AB1964" s="46">
        <f t="shared" si="923"/>
        <v>1</v>
      </c>
      <c r="AC1964" s="31">
        <f t="shared" si="924"/>
        <v>200000</v>
      </c>
      <c r="AD1964" s="31">
        <f t="shared" si="925"/>
        <v>1000000</v>
      </c>
      <c r="AE1964" s="31">
        <f t="shared" si="926"/>
        <v>26141.375333194017</v>
      </c>
      <c r="AF1964" s="47">
        <f t="shared" si="927"/>
        <v>0</v>
      </c>
      <c r="AG1964" s="31" t="str">
        <f t="shared" si="928"/>
        <v>NA</v>
      </c>
      <c r="AH1964" s="48">
        <f t="shared" si="929"/>
        <v>0</v>
      </c>
      <c r="AI1964" s="33">
        <f t="shared" si="930"/>
        <v>0</v>
      </c>
      <c r="AJ1964" s="33">
        <f t="shared" si="931"/>
        <v>0</v>
      </c>
      <c r="AK1964" s="33">
        <f t="shared" si="932"/>
        <v>0</v>
      </c>
      <c r="AL1964" s="33">
        <f t="shared" si="933"/>
        <v>0</v>
      </c>
      <c r="AM1964" s="34">
        <f t="shared" si="934"/>
        <v>0</v>
      </c>
    </row>
    <row r="1965" spans="1:39" ht="15" customHeight="1" x14ac:dyDescent="0.3">
      <c r="A1965" s="166" t="s">
        <v>4399</v>
      </c>
      <c r="B1965" s="99">
        <v>21617</v>
      </c>
      <c r="C1965" s="99">
        <v>72155</v>
      </c>
      <c r="D1965" s="165">
        <v>44839</v>
      </c>
      <c r="E1965" s="165">
        <v>45078</v>
      </c>
      <c r="F1965" s="166">
        <v>4</v>
      </c>
      <c r="G1965" s="178">
        <v>1.67</v>
      </c>
      <c r="H1965" s="181">
        <v>0.75</v>
      </c>
      <c r="I1965" s="180">
        <v>5.3800000000000001E-2</v>
      </c>
      <c r="J1965" s="21">
        <f t="shared" si="905"/>
        <v>2.33</v>
      </c>
      <c r="K1965" s="21" t="str">
        <f t="shared" si="906"/>
        <v>Y</v>
      </c>
      <c r="L1965" s="37" t="str">
        <f t="shared" si="907"/>
        <v>NA</v>
      </c>
      <c r="M1965" s="8" t="str">
        <f t="shared" si="908"/>
        <v>Y</v>
      </c>
      <c r="N1965" s="42">
        <f t="shared" si="909"/>
        <v>4</v>
      </c>
      <c r="O1965" s="43">
        <f t="shared" si="910"/>
        <v>200000</v>
      </c>
      <c r="P1965" s="43" t="str">
        <f t="shared" si="911"/>
        <v>NA</v>
      </c>
      <c r="Q1965" s="24">
        <f t="shared" si="912"/>
        <v>22779.994600000002</v>
      </c>
      <c r="R1965" s="43">
        <f t="shared" si="913"/>
        <v>0</v>
      </c>
      <c r="S1965" s="24">
        <f t="shared" si="914"/>
        <v>1000000</v>
      </c>
      <c r="T1965" s="25" t="str">
        <f t="shared" si="915"/>
        <v>Y</v>
      </c>
      <c r="U1965" s="44">
        <f t="shared" si="916"/>
        <v>3</v>
      </c>
      <c r="V1965" s="45">
        <f t="shared" si="917"/>
        <v>200000</v>
      </c>
      <c r="W1965" s="45">
        <f t="shared" si="918"/>
        <v>1000000</v>
      </c>
      <c r="X1965" s="28">
        <f t="shared" si="919"/>
        <v>24005.558309480002</v>
      </c>
      <c r="Y1965" s="28">
        <f t="shared" si="920"/>
        <v>0</v>
      </c>
      <c r="Z1965" s="45" t="str">
        <f t="shared" si="921"/>
        <v>NA</v>
      </c>
      <c r="AA1965" s="29" t="str">
        <f t="shared" si="922"/>
        <v>Y</v>
      </c>
      <c r="AB1965" s="46">
        <f t="shared" si="923"/>
        <v>2</v>
      </c>
      <c r="AC1965" s="31">
        <f t="shared" si="924"/>
        <v>200000</v>
      </c>
      <c r="AD1965" s="31">
        <f t="shared" si="925"/>
        <v>1000000</v>
      </c>
      <c r="AE1965" s="31">
        <f t="shared" si="926"/>
        <v>25297.057346530029</v>
      </c>
      <c r="AF1965" s="47">
        <f t="shared" si="927"/>
        <v>0</v>
      </c>
      <c r="AG1965" s="31" t="str">
        <f t="shared" si="928"/>
        <v>NA</v>
      </c>
      <c r="AH1965" s="48">
        <f t="shared" si="929"/>
        <v>1</v>
      </c>
      <c r="AI1965" s="33">
        <f t="shared" si="930"/>
        <v>20000</v>
      </c>
      <c r="AJ1965" s="33">
        <f t="shared" si="931"/>
        <v>65000</v>
      </c>
      <c r="AK1965" s="33">
        <f t="shared" si="932"/>
        <v>20000</v>
      </c>
      <c r="AL1965" s="33">
        <f t="shared" si="933"/>
        <v>6658.0390317733472</v>
      </c>
      <c r="AM1965" s="34">
        <f t="shared" si="934"/>
        <v>6658.0390317733472</v>
      </c>
    </row>
    <row r="1966" spans="1:39" ht="15" customHeight="1" x14ac:dyDescent="0.3">
      <c r="A1966" s="166" t="s">
        <v>4400</v>
      </c>
      <c r="B1966" s="99">
        <v>17423</v>
      </c>
      <c r="C1966" s="99">
        <v>50233</v>
      </c>
      <c r="D1966" s="165">
        <v>44944</v>
      </c>
      <c r="E1966" s="165">
        <v>45265</v>
      </c>
      <c r="F1966" s="166">
        <v>4</v>
      </c>
      <c r="G1966" s="178">
        <v>1.68</v>
      </c>
      <c r="H1966" s="181">
        <v>0.25</v>
      </c>
      <c r="I1966" s="180">
        <v>3.6299999999999999E-2</v>
      </c>
      <c r="J1966" s="21">
        <f t="shared" si="905"/>
        <v>2.3200000000000003</v>
      </c>
      <c r="K1966" s="21" t="str">
        <f t="shared" si="906"/>
        <v>Y</v>
      </c>
      <c r="L1966" s="37" t="str">
        <f t="shared" si="907"/>
        <v>NA</v>
      </c>
      <c r="M1966" s="8" t="str">
        <f t="shared" si="908"/>
        <v>Y</v>
      </c>
      <c r="N1966" s="42">
        <f t="shared" si="909"/>
        <v>10</v>
      </c>
      <c r="O1966" s="43">
        <f t="shared" si="910"/>
        <v>200000</v>
      </c>
      <c r="P1966" s="43" t="str">
        <f t="shared" si="911"/>
        <v>NA</v>
      </c>
      <c r="Q1966" s="24">
        <f t="shared" si="912"/>
        <v>18055.454900000001</v>
      </c>
      <c r="R1966" s="43">
        <f t="shared" si="913"/>
        <v>0</v>
      </c>
      <c r="S1966" s="24">
        <f t="shared" si="914"/>
        <v>1000000</v>
      </c>
      <c r="T1966" s="25" t="str">
        <f t="shared" si="915"/>
        <v>Y</v>
      </c>
      <c r="U1966" s="44">
        <f t="shared" si="916"/>
        <v>9</v>
      </c>
      <c r="V1966" s="45">
        <f t="shared" si="917"/>
        <v>200000</v>
      </c>
      <c r="W1966" s="45">
        <f t="shared" si="918"/>
        <v>1000000</v>
      </c>
      <c r="X1966" s="28">
        <f t="shared" si="919"/>
        <v>18710.867912870002</v>
      </c>
      <c r="Y1966" s="28">
        <f t="shared" si="920"/>
        <v>0</v>
      </c>
      <c r="Z1966" s="45" t="str">
        <f t="shared" si="921"/>
        <v>NA</v>
      </c>
      <c r="AA1966" s="29" t="str">
        <f t="shared" si="922"/>
        <v>Y</v>
      </c>
      <c r="AB1966" s="46">
        <f t="shared" si="923"/>
        <v>8</v>
      </c>
      <c r="AC1966" s="31">
        <f t="shared" si="924"/>
        <v>200000</v>
      </c>
      <c r="AD1966" s="31">
        <f t="shared" si="925"/>
        <v>1000000</v>
      </c>
      <c r="AE1966" s="31">
        <f t="shared" si="926"/>
        <v>19390.072418107182</v>
      </c>
      <c r="AF1966" s="47">
        <f t="shared" si="927"/>
        <v>0</v>
      </c>
      <c r="AG1966" s="31" t="str">
        <f t="shared" si="928"/>
        <v>NA</v>
      </c>
      <c r="AH1966" s="48">
        <f t="shared" si="929"/>
        <v>7</v>
      </c>
      <c r="AI1966" s="33">
        <f t="shared" si="930"/>
        <v>20000</v>
      </c>
      <c r="AJ1966" s="33">
        <f t="shared" si="931"/>
        <v>65000</v>
      </c>
      <c r="AK1966" s="33">
        <f t="shared" si="932"/>
        <v>20000</v>
      </c>
      <c r="AL1966" s="33">
        <f t="shared" si="933"/>
        <v>93.932046884470765</v>
      </c>
      <c r="AM1966" s="34">
        <f t="shared" si="934"/>
        <v>93.932046884470765</v>
      </c>
    </row>
    <row r="1967" spans="1:39" ht="15" customHeight="1" x14ac:dyDescent="0.3">
      <c r="A1967" s="166" t="s">
        <v>4401</v>
      </c>
      <c r="B1967" s="99">
        <v>24004</v>
      </c>
      <c r="C1967" s="99">
        <v>113520</v>
      </c>
      <c r="D1967" s="165">
        <v>44864</v>
      </c>
      <c r="E1967" s="165">
        <v>45058</v>
      </c>
      <c r="F1967" s="166">
        <v>4</v>
      </c>
      <c r="G1967" s="178">
        <v>1.82</v>
      </c>
      <c r="H1967" s="181">
        <v>0.5</v>
      </c>
      <c r="I1967" s="180">
        <v>5.0799999999999998E-2</v>
      </c>
      <c r="J1967" s="21">
        <f t="shared" si="905"/>
        <v>2.1799999999999997</v>
      </c>
      <c r="K1967" s="21" t="str">
        <f t="shared" si="906"/>
        <v>Y</v>
      </c>
      <c r="L1967" s="37" t="str">
        <f t="shared" si="907"/>
        <v>NA</v>
      </c>
      <c r="M1967" s="8" t="str">
        <f t="shared" si="908"/>
        <v>Y</v>
      </c>
      <c r="N1967" s="42">
        <f t="shared" si="909"/>
        <v>5</v>
      </c>
      <c r="O1967" s="43">
        <f t="shared" si="910"/>
        <v>200000</v>
      </c>
      <c r="P1967" s="43" t="str">
        <f t="shared" si="911"/>
        <v>NA</v>
      </c>
      <c r="Q1967" s="24">
        <f t="shared" si="912"/>
        <v>25223.403200000001</v>
      </c>
      <c r="R1967" s="43">
        <f t="shared" si="913"/>
        <v>0</v>
      </c>
      <c r="S1967" s="24">
        <f t="shared" si="914"/>
        <v>1000000</v>
      </c>
      <c r="T1967" s="25" t="str">
        <f t="shared" si="915"/>
        <v>Y</v>
      </c>
      <c r="U1967" s="44">
        <f t="shared" si="916"/>
        <v>4</v>
      </c>
      <c r="V1967" s="45">
        <f t="shared" si="917"/>
        <v>200000</v>
      </c>
      <c r="W1967" s="45">
        <f t="shared" si="918"/>
        <v>1000000</v>
      </c>
      <c r="X1967" s="28">
        <f t="shared" si="919"/>
        <v>26504.75208256</v>
      </c>
      <c r="Y1967" s="28">
        <f t="shared" si="920"/>
        <v>0</v>
      </c>
      <c r="Z1967" s="45" t="str">
        <f t="shared" si="921"/>
        <v>NA</v>
      </c>
      <c r="AA1967" s="29" t="str">
        <f t="shared" si="922"/>
        <v>Y</v>
      </c>
      <c r="AB1967" s="46">
        <f t="shared" si="923"/>
        <v>3</v>
      </c>
      <c r="AC1967" s="31">
        <f t="shared" si="924"/>
        <v>200000</v>
      </c>
      <c r="AD1967" s="31">
        <f t="shared" si="925"/>
        <v>1000000</v>
      </c>
      <c r="AE1967" s="31">
        <f t="shared" si="926"/>
        <v>27851.193488354049</v>
      </c>
      <c r="AF1967" s="47">
        <f t="shared" si="927"/>
        <v>0</v>
      </c>
      <c r="AG1967" s="31" t="str">
        <f t="shared" si="928"/>
        <v>NA</v>
      </c>
      <c r="AH1967" s="48">
        <f t="shared" si="929"/>
        <v>2</v>
      </c>
      <c r="AI1967" s="33">
        <f t="shared" si="930"/>
        <v>20000</v>
      </c>
      <c r="AJ1967" s="33">
        <f t="shared" si="931"/>
        <v>65000</v>
      </c>
      <c r="AK1967" s="33">
        <f t="shared" si="932"/>
        <v>20000</v>
      </c>
      <c r="AL1967" s="33">
        <f t="shared" si="933"/>
        <v>9266.0341175624344</v>
      </c>
      <c r="AM1967" s="34">
        <f t="shared" si="934"/>
        <v>9266.0341175624344</v>
      </c>
    </row>
    <row r="1968" spans="1:39" ht="15" customHeight="1" x14ac:dyDescent="0.3">
      <c r="A1968" s="166" t="s">
        <v>4402</v>
      </c>
      <c r="B1968" s="99">
        <v>14299</v>
      </c>
      <c r="C1968" s="99">
        <v>91860</v>
      </c>
      <c r="D1968" s="165">
        <v>44845</v>
      </c>
      <c r="E1968" s="165">
        <v>45199</v>
      </c>
      <c r="F1968" s="166">
        <v>4</v>
      </c>
      <c r="G1968" s="178">
        <v>0.46</v>
      </c>
      <c r="H1968" s="181">
        <v>0.5</v>
      </c>
      <c r="I1968" s="180">
        <v>6.2100000000000002E-2</v>
      </c>
      <c r="J1968" s="21">
        <f t="shared" si="905"/>
        <v>3.54</v>
      </c>
      <c r="K1968" s="21" t="str">
        <f t="shared" si="906"/>
        <v>Y</v>
      </c>
      <c r="L1968" s="37" t="str">
        <f t="shared" si="907"/>
        <v>NA</v>
      </c>
      <c r="M1968" s="8" t="str">
        <f t="shared" si="908"/>
        <v>Y</v>
      </c>
      <c r="N1968" s="42">
        <f t="shared" si="909"/>
        <v>8</v>
      </c>
      <c r="O1968" s="43">
        <f t="shared" si="910"/>
        <v>200000</v>
      </c>
      <c r="P1968" s="43" t="str">
        <f t="shared" si="911"/>
        <v>NA</v>
      </c>
      <c r="Q1968" s="24">
        <f t="shared" si="912"/>
        <v>15186.967900000001</v>
      </c>
      <c r="R1968" s="43">
        <f t="shared" si="913"/>
        <v>0</v>
      </c>
      <c r="S1968" s="24">
        <f t="shared" si="914"/>
        <v>1000000</v>
      </c>
      <c r="T1968" s="25" t="str">
        <f t="shared" si="915"/>
        <v>Y</v>
      </c>
      <c r="U1968" s="44">
        <f t="shared" si="916"/>
        <v>7</v>
      </c>
      <c r="V1968" s="45">
        <f t="shared" si="917"/>
        <v>200000</v>
      </c>
      <c r="W1968" s="45">
        <f t="shared" si="918"/>
        <v>1000000</v>
      </c>
      <c r="X1968" s="28">
        <f t="shared" si="919"/>
        <v>16130.078606590003</v>
      </c>
      <c r="Y1968" s="28">
        <f t="shared" si="920"/>
        <v>0</v>
      </c>
      <c r="Z1968" s="45" t="str">
        <f t="shared" si="921"/>
        <v>NA</v>
      </c>
      <c r="AA1968" s="29" t="str">
        <f t="shared" si="922"/>
        <v>Y</v>
      </c>
      <c r="AB1968" s="46">
        <f t="shared" si="923"/>
        <v>6</v>
      </c>
      <c r="AC1968" s="31">
        <f t="shared" si="924"/>
        <v>200000</v>
      </c>
      <c r="AD1968" s="31">
        <f t="shared" si="925"/>
        <v>1000000</v>
      </c>
      <c r="AE1968" s="31">
        <f t="shared" si="926"/>
        <v>17131.756488059244</v>
      </c>
      <c r="AF1968" s="47">
        <f t="shared" si="927"/>
        <v>0</v>
      </c>
      <c r="AG1968" s="31" t="str">
        <f t="shared" si="928"/>
        <v>NA</v>
      </c>
      <c r="AH1968" s="48">
        <f t="shared" si="929"/>
        <v>5</v>
      </c>
      <c r="AI1968" s="33">
        <f t="shared" si="930"/>
        <v>20000</v>
      </c>
      <c r="AJ1968" s="33">
        <f t="shared" si="931"/>
        <v>65000</v>
      </c>
      <c r="AK1968" s="33">
        <f t="shared" si="932"/>
        <v>18195.638565967722</v>
      </c>
      <c r="AL1968" s="33">
        <f t="shared" si="933"/>
        <v>0</v>
      </c>
      <c r="AM1968" s="34">
        <f t="shared" si="934"/>
        <v>0</v>
      </c>
    </row>
    <row r="1969" spans="1:39" ht="15" customHeight="1" x14ac:dyDescent="0.3">
      <c r="A1969" s="166" t="s">
        <v>4403</v>
      </c>
      <c r="B1969" s="99">
        <v>9828</v>
      </c>
      <c r="C1969" s="99">
        <v>23029</v>
      </c>
      <c r="D1969" s="165">
        <v>46110</v>
      </c>
      <c r="E1969" s="165">
        <v>46265</v>
      </c>
      <c r="F1969" s="166">
        <v>4</v>
      </c>
      <c r="G1969" s="178">
        <v>2.48</v>
      </c>
      <c r="H1969" s="181">
        <v>0.25</v>
      </c>
      <c r="I1969" s="180">
        <v>4.6899999999999997E-2</v>
      </c>
      <c r="J1969" s="21">
        <f t="shared" si="905"/>
        <v>1.52</v>
      </c>
      <c r="K1969" s="21" t="str">
        <f t="shared" si="906"/>
        <v>Y</v>
      </c>
      <c r="L1969" s="37" t="str">
        <f t="shared" si="907"/>
        <v>NA</v>
      </c>
      <c r="M1969" s="8" t="str">
        <f t="shared" si="908"/>
        <v>Y</v>
      </c>
      <c r="N1969" s="42">
        <f t="shared" si="909"/>
        <v>7</v>
      </c>
      <c r="O1969" s="43">
        <f t="shared" si="910"/>
        <v>200000</v>
      </c>
      <c r="P1969" s="43" t="str">
        <f t="shared" si="911"/>
        <v>NA</v>
      </c>
      <c r="Q1969" s="24">
        <f t="shared" si="912"/>
        <v>10288.933199999999</v>
      </c>
      <c r="R1969" s="43">
        <f t="shared" si="913"/>
        <v>0</v>
      </c>
      <c r="S1969" s="24">
        <f t="shared" si="914"/>
        <v>1000000</v>
      </c>
      <c r="T1969" s="25" t="str">
        <f t="shared" si="915"/>
        <v>Y</v>
      </c>
      <c r="U1969" s="44">
        <f t="shared" si="916"/>
        <v>6</v>
      </c>
      <c r="V1969" s="45">
        <f t="shared" si="917"/>
        <v>200000</v>
      </c>
      <c r="W1969" s="45">
        <f t="shared" si="918"/>
        <v>1000000</v>
      </c>
      <c r="X1969" s="28">
        <f t="shared" si="919"/>
        <v>10771.48416708</v>
      </c>
      <c r="Y1969" s="28">
        <f t="shared" si="920"/>
        <v>0</v>
      </c>
      <c r="Z1969" s="45" t="str">
        <f t="shared" si="921"/>
        <v>NA</v>
      </c>
      <c r="AA1969" s="29" t="str">
        <f t="shared" si="922"/>
        <v>N</v>
      </c>
      <c r="AB1969" s="46">
        <f t="shared" si="923"/>
        <v>5</v>
      </c>
      <c r="AC1969" s="31">
        <f t="shared" si="924"/>
        <v>20000</v>
      </c>
      <c r="AD1969" s="31">
        <f t="shared" si="925"/>
        <v>65000</v>
      </c>
      <c r="AE1969" s="31">
        <f t="shared" si="926"/>
        <v>11276.66677451605</v>
      </c>
      <c r="AF1969" s="47">
        <f t="shared" si="927"/>
        <v>0</v>
      </c>
      <c r="AG1969" s="31">
        <f t="shared" si="928"/>
        <v>9633.9158584039487</v>
      </c>
      <c r="AH1969" s="48">
        <f t="shared" si="929"/>
        <v>4</v>
      </c>
      <c r="AI1969" s="33">
        <f t="shared" si="930"/>
        <v>20000</v>
      </c>
      <c r="AJ1969" s="33">
        <f t="shared" si="931"/>
        <v>65000</v>
      </c>
      <c r="AK1969" s="33">
        <f t="shared" si="932"/>
        <v>9633.9158584039487</v>
      </c>
      <c r="AL1969" s="33">
        <f t="shared" si="933"/>
        <v>2171.6265878369031</v>
      </c>
      <c r="AM1969" s="34">
        <f t="shared" si="934"/>
        <v>2171.6265878369031</v>
      </c>
    </row>
    <row r="1970" spans="1:39" ht="15" customHeight="1" x14ac:dyDescent="0.3">
      <c r="A1970" s="166" t="s">
        <v>4404</v>
      </c>
      <c r="B1970" s="99">
        <v>17582</v>
      </c>
      <c r="C1970" s="99">
        <v>92381</v>
      </c>
      <c r="D1970" s="165">
        <v>45386</v>
      </c>
      <c r="E1970" s="165">
        <v>45540</v>
      </c>
      <c r="F1970" s="166">
        <v>2</v>
      </c>
      <c r="G1970" s="178">
        <v>1.35</v>
      </c>
      <c r="H1970" s="181">
        <v>0.25</v>
      </c>
      <c r="I1970" s="180">
        <v>7.7499999999999999E-2</v>
      </c>
      <c r="J1970" s="21">
        <f t="shared" si="905"/>
        <v>0.64999999999999991</v>
      </c>
      <c r="K1970" s="21" t="str">
        <f t="shared" si="906"/>
        <v>Y</v>
      </c>
      <c r="L1970" s="37" t="str">
        <f t="shared" si="907"/>
        <v>NA</v>
      </c>
      <c r="M1970" s="8" t="str">
        <f t="shared" si="908"/>
        <v>Y</v>
      </c>
      <c r="N1970" s="42">
        <f t="shared" si="909"/>
        <v>3</v>
      </c>
      <c r="O1970" s="43">
        <f t="shared" si="910"/>
        <v>200000</v>
      </c>
      <c r="P1970" s="43" t="str">
        <f t="shared" si="911"/>
        <v>NA</v>
      </c>
      <c r="Q1970" s="24">
        <f t="shared" si="912"/>
        <v>18944.605</v>
      </c>
      <c r="R1970" s="43">
        <f t="shared" si="913"/>
        <v>0</v>
      </c>
      <c r="S1970" s="24">
        <f t="shared" si="914"/>
        <v>1000000</v>
      </c>
      <c r="T1970" s="25" t="str">
        <f t="shared" si="915"/>
        <v>N</v>
      </c>
      <c r="U1970" s="44">
        <f t="shared" si="916"/>
        <v>2</v>
      </c>
      <c r="V1970" s="45">
        <f t="shared" si="917"/>
        <v>20000</v>
      </c>
      <c r="W1970" s="45">
        <f t="shared" si="918"/>
        <v>65000</v>
      </c>
      <c r="X1970" s="28">
        <f t="shared" si="919"/>
        <v>0</v>
      </c>
      <c r="Y1970" s="28">
        <f t="shared" si="920"/>
        <v>20412.811887499996</v>
      </c>
      <c r="Z1970" s="45">
        <f t="shared" si="921"/>
        <v>0</v>
      </c>
      <c r="AA1970" s="29" t="str">
        <f t="shared" si="922"/>
        <v>N</v>
      </c>
      <c r="AB1970" s="46">
        <f t="shared" si="923"/>
        <v>1</v>
      </c>
      <c r="AC1970" s="31">
        <f t="shared" si="924"/>
        <v>20000</v>
      </c>
      <c r="AD1970" s="31">
        <f t="shared" si="925"/>
        <v>65000</v>
      </c>
      <c r="AE1970" s="31">
        <f t="shared" si="926"/>
        <v>0</v>
      </c>
      <c r="AF1970" s="47">
        <f t="shared" si="927"/>
        <v>21994.804808781246</v>
      </c>
      <c r="AG1970" s="31">
        <f t="shared" si="928"/>
        <v>0</v>
      </c>
      <c r="AH1970" s="48">
        <f t="shared" si="929"/>
        <v>0</v>
      </c>
      <c r="AI1970" s="33">
        <f t="shared" si="930"/>
        <v>0</v>
      </c>
      <c r="AJ1970" s="33">
        <f t="shared" si="931"/>
        <v>0</v>
      </c>
      <c r="AK1970" s="33">
        <f t="shared" si="932"/>
        <v>0</v>
      </c>
      <c r="AL1970" s="33">
        <f t="shared" si="933"/>
        <v>0</v>
      </c>
      <c r="AM1970" s="34">
        <f t="shared" si="934"/>
        <v>42407.616696281242</v>
      </c>
    </row>
    <row r="1971" spans="1:39" ht="15" customHeight="1" x14ac:dyDescent="0.3">
      <c r="A1971" s="166" t="s">
        <v>4405</v>
      </c>
      <c r="B1971" s="99">
        <v>12170</v>
      </c>
      <c r="C1971" s="99">
        <v>45223</v>
      </c>
      <c r="D1971" s="165">
        <v>44558</v>
      </c>
      <c r="E1971" s="165">
        <v>44853</v>
      </c>
      <c r="F1971" s="166">
        <v>4</v>
      </c>
      <c r="G1971" s="178">
        <v>0.3</v>
      </c>
      <c r="H1971" s="181">
        <v>0.5</v>
      </c>
      <c r="I1971" s="180">
        <v>7.9200000000000007E-2</v>
      </c>
      <c r="J1971" s="21">
        <f t="shared" si="905"/>
        <v>3.7</v>
      </c>
      <c r="K1971" s="21" t="str">
        <f t="shared" si="906"/>
        <v>Y</v>
      </c>
      <c r="L1971" s="37" t="str">
        <f t="shared" si="907"/>
        <v>NA</v>
      </c>
      <c r="M1971" s="8" t="str">
        <f t="shared" si="908"/>
        <v>Y</v>
      </c>
      <c r="N1971" s="42">
        <f t="shared" si="909"/>
        <v>8</v>
      </c>
      <c r="O1971" s="43">
        <f t="shared" si="910"/>
        <v>200000</v>
      </c>
      <c r="P1971" s="43" t="str">
        <f t="shared" si="911"/>
        <v>NA</v>
      </c>
      <c r="Q1971" s="24">
        <f t="shared" si="912"/>
        <v>13133.864</v>
      </c>
      <c r="R1971" s="43">
        <f t="shared" si="913"/>
        <v>0</v>
      </c>
      <c r="S1971" s="24">
        <f t="shared" si="914"/>
        <v>1000000</v>
      </c>
      <c r="T1971" s="25" t="str">
        <f t="shared" si="915"/>
        <v>Y</v>
      </c>
      <c r="U1971" s="44">
        <f t="shared" si="916"/>
        <v>7</v>
      </c>
      <c r="V1971" s="45">
        <f t="shared" si="917"/>
        <v>200000</v>
      </c>
      <c r="W1971" s="45">
        <f t="shared" si="918"/>
        <v>1000000</v>
      </c>
      <c r="X1971" s="28">
        <f t="shared" si="919"/>
        <v>14174.066028799998</v>
      </c>
      <c r="Y1971" s="28">
        <f t="shared" si="920"/>
        <v>0</v>
      </c>
      <c r="Z1971" s="45" t="str">
        <f t="shared" si="921"/>
        <v>NA</v>
      </c>
      <c r="AA1971" s="29" t="str">
        <f t="shared" si="922"/>
        <v>Y</v>
      </c>
      <c r="AB1971" s="46">
        <f t="shared" si="923"/>
        <v>6</v>
      </c>
      <c r="AC1971" s="31">
        <f t="shared" si="924"/>
        <v>200000</v>
      </c>
      <c r="AD1971" s="31">
        <f t="shared" si="925"/>
        <v>1000000</v>
      </c>
      <c r="AE1971" s="31">
        <f t="shared" si="926"/>
        <v>15296.652058280957</v>
      </c>
      <c r="AF1971" s="47">
        <f t="shared" si="927"/>
        <v>0</v>
      </c>
      <c r="AG1971" s="31" t="str">
        <f t="shared" si="928"/>
        <v>NA</v>
      </c>
      <c r="AH1971" s="48">
        <f t="shared" si="929"/>
        <v>5</v>
      </c>
      <c r="AI1971" s="33">
        <f t="shared" si="930"/>
        <v>20000</v>
      </c>
      <c r="AJ1971" s="33">
        <f t="shared" si="931"/>
        <v>65000</v>
      </c>
      <c r="AK1971" s="33">
        <f t="shared" si="932"/>
        <v>16508.146901296808</v>
      </c>
      <c r="AL1971" s="33">
        <f t="shared" si="933"/>
        <v>0</v>
      </c>
      <c r="AM1971" s="34">
        <f t="shared" si="934"/>
        <v>0</v>
      </c>
    </row>
    <row r="1972" spans="1:39" ht="15" customHeight="1" x14ac:dyDescent="0.3">
      <c r="A1972" s="166" t="s">
        <v>4406</v>
      </c>
      <c r="B1972" s="99">
        <v>9369</v>
      </c>
      <c r="C1972" s="99">
        <v>80270</v>
      </c>
      <c r="D1972" s="165">
        <v>44837</v>
      </c>
      <c r="E1972" s="165">
        <v>45138</v>
      </c>
      <c r="F1972" s="166">
        <v>4</v>
      </c>
      <c r="G1972" s="178">
        <v>3.81</v>
      </c>
      <c r="H1972" s="181">
        <v>1</v>
      </c>
      <c r="I1972" s="180">
        <v>5.79E-2</v>
      </c>
      <c r="J1972" s="21">
        <f t="shared" si="905"/>
        <v>0.18999999999999995</v>
      </c>
      <c r="K1972" s="21" t="str">
        <f t="shared" si="906"/>
        <v>Y</v>
      </c>
      <c r="L1972" s="37" t="str">
        <f t="shared" si="907"/>
        <v>NA</v>
      </c>
      <c r="M1972" s="8" t="str">
        <f t="shared" si="908"/>
        <v>Y</v>
      </c>
      <c r="N1972" s="42">
        <f t="shared" si="909"/>
        <v>1</v>
      </c>
      <c r="O1972" s="43">
        <f t="shared" si="910"/>
        <v>200000</v>
      </c>
      <c r="P1972" s="43" t="str">
        <f t="shared" si="911"/>
        <v>NA</v>
      </c>
      <c r="Q1972" s="24">
        <f t="shared" si="912"/>
        <v>9911.4651000000013</v>
      </c>
      <c r="R1972" s="43">
        <f t="shared" si="913"/>
        <v>0</v>
      </c>
      <c r="S1972" s="24">
        <f t="shared" si="914"/>
        <v>1000000</v>
      </c>
      <c r="T1972" s="25" t="str">
        <f t="shared" si="915"/>
        <v>N</v>
      </c>
      <c r="U1972" s="44">
        <f t="shared" si="916"/>
        <v>0</v>
      </c>
      <c r="V1972" s="45">
        <f t="shared" si="917"/>
        <v>0</v>
      </c>
      <c r="W1972" s="45">
        <f t="shared" si="918"/>
        <v>0</v>
      </c>
      <c r="X1972" s="28">
        <f t="shared" si="919"/>
        <v>0</v>
      </c>
      <c r="Y1972" s="28">
        <f t="shared" si="920"/>
        <v>0</v>
      </c>
      <c r="Z1972" s="45">
        <f t="shared" si="921"/>
        <v>0</v>
      </c>
      <c r="AA1972" s="29" t="str">
        <f t="shared" si="922"/>
        <v>N</v>
      </c>
      <c r="AB1972" s="46">
        <f t="shared" si="923"/>
        <v>0</v>
      </c>
      <c r="AC1972" s="31">
        <f t="shared" si="924"/>
        <v>0</v>
      </c>
      <c r="AD1972" s="31">
        <f t="shared" si="925"/>
        <v>0</v>
      </c>
      <c r="AE1972" s="31">
        <f t="shared" si="926"/>
        <v>0</v>
      </c>
      <c r="AF1972" s="47">
        <f t="shared" si="927"/>
        <v>0</v>
      </c>
      <c r="AG1972" s="31">
        <f t="shared" si="928"/>
        <v>0</v>
      </c>
      <c r="AH1972" s="48">
        <f t="shared" si="929"/>
        <v>0</v>
      </c>
      <c r="AI1972" s="33">
        <f t="shared" si="930"/>
        <v>0</v>
      </c>
      <c r="AJ1972" s="33">
        <f t="shared" si="931"/>
        <v>0</v>
      </c>
      <c r="AK1972" s="33">
        <f t="shared" si="932"/>
        <v>0</v>
      </c>
      <c r="AL1972" s="33">
        <f t="shared" si="933"/>
        <v>0</v>
      </c>
      <c r="AM1972" s="34">
        <f t="shared" si="934"/>
        <v>0</v>
      </c>
    </row>
    <row r="1973" spans="1:39" ht="15" customHeight="1" x14ac:dyDescent="0.3">
      <c r="A1973" s="166" t="s">
        <v>4407</v>
      </c>
      <c r="B1973" s="99">
        <v>22952</v>
      </c>
      <c r="C1973" s="99">
        <v>91398</v>
      </c>
      <c r="D1973" s="165">
        <v>45879</v>
      </c>
      <c r="E1973" s="165">
        <v>46152</v>
      </c>
      <c r="F1973" s="166">
        <v>4</v>
      </c>
      <c r="G1973" s="178">
        <v>1.1100000000000001</v>
      </c>
      <c r="H1973" s="181">
        <v>0.5</v>
      </c>
      <c r="I1973" s="180">
        <v>7.3800000000000004E-2</v>
      </c>
      <c r="J1973" s="21">
        <f t="shared" si="905"/>
        <v>2.8899999999999997</v>
      </c>
      <c r="K1973" s="21" t="str">
        <f t="shared" si="906"/>
        <v>Y</v>
      </c>
      <c r="L1973" s="37" t="str">
        <f t="shared" si="907"/>
        <v>NA</v>
      </c>
      <c r="M1973" s="8" t="str">
        <f t="shared" si="908"/>
        <v>Y</v>
      </c>
      <c r="N1973" s="42">
        <f t="shared" si="909"/>
        <v>6</v>
      </c>
      <c r="O1973" s="43">
        <f t="shared" si="910"/>
        <v>200000</v>
      </c>
      <c r="P1973" s="43" t="str">
        <f t="shared" si="911"/>
        <v>NA</v>
      </c>
      <c r="Q1973" s="24">
        <f t="shared" si="912"/>
        <v>24645.857600000003</v>
      </c>
      <c r="R1973" s="43">
        <f t="shared" si="913"/>
        <v>0</v>
      </c>
      <c r="S1973" s="24">
        <f t="shared" si="914"/>
        <v>1000000</v>
      </c>
      <c r="T1973" s="25" t="str">
        <f t="shared" si="915"/>
        <v>Y</v>
      </c>
      <c r="U1973" s="44">
        <f t="shared" si="916"/>
        <v>5</v>
      </c>
      <c r="V1973" s="45">
        <f t="shared" si="917"/>
        <v>200000</v>
      </c>
      <c r="W1973" s="45">
        <f t="shared" si="918"/>
        <v>1000000</v>
      </c>
      <c r="X1973" s="28">
        <f t="shared" si="919"/>
        <v>26464.721890880006</v>
      </c>
      <c r="Y1973" s="28">
        <f t="shared" si="920"/>
        <v>0</v>
      </c>
      <c r="Z1973" s="45" t="str">
        <f t="shared" si="921"/>
        <v>NA</v>
      </c>
      <c r="AA1973" s="29" t="str">
        <f t="shared" si="922"/>
        <v>Y</v>
      </c>
      <c r="AB1973" s="46">
        <f t="shared" si="923"/>
        <v>4</v>
      </c>
      <c r="AC1973" s="31">
        <f t="shared" si="924"/>
        <v>200000</v>
      </c>
      <c r="AD1973" s="31">
        <f t="shared" si="925"/>
        <v>1000000</v>
      </c>
      <c r="AE1973" s="31">
        <f t="shared" si="926"/>
        <v>28417.818366426953</v>
      </c>
      <c r="AF1973" s="47">
        <f t="shared" si="927"/>
        <v>0</v>
      </c>
      <c r="AG1973" s="31" t="str">
        <f t="shared" si="928"/>
        <v>NA</v>
      </c>
      <c r="AH1973" s="48">
        <f t="shared" si="929"/>
        <v>3</v>
      </c>
      <c r="AI1973" s="33">
        <f t="shared" si="930"/>
        <v>20000</v>
      </c>
      <c r="AJ1973" s="33">
        <f t="shared" si="931"/>
        <v>65000</v>
      </c>
      <c r="AK1973" s="33">
        <f t="shared" si="932"/>
        <v>20000</v>
      </c>
      <c r="AL1973" s="33">
        <f t="shared" si="933"/>
        <v>10515.053361869264</v>
      </c>
      <c r="AM1973" s="34">
        <f t="shared" si="934"/>
        <v>10515.053361869264</v>
      </c>
    </row>
    <row r="1974" spans="1:39" ht="15" customHeight="1" x14ac:dyDescent="0.3">
      <c r="A1974" s="166" t="s">
        <v>4408</v>
      </c>
      <c r="B1974" s="99">
        <v>20879</v>
      </c>
      <c r="C1974" s="99">
        <v>62237</v>
      </c>
      <c r="D1974" s="165">
        <v>45642</v>
      </c>
      <c r="E1974" s="165">
        <v>45897</v>
      </c>
      <c r="F1974" s="166">
        <v>2</v>
      </c>
      <c r="G1974" s="178">
        <v>1.46</v>
      </c>
      <c r="H1974" s="181">
        <v>0.5</v>
      </c>
      <c r="I1974" s="180">
        <v>3.4000000000000002E-2</v>
      </c>
      <c r="J1974" s="21">
        <f t="shared" si="905"/>
        <v>0.54</v>
      </c>
      <c r="K1974" s="21" t="str">
        <f t="shared" si="906"/>
        <v>Y</v>
      </c>
      <c r="L1974" s="37" t="str">
        <f t="shared" si="907"/>
        <v>NA</v>
      </c>
      <c r="M1974" s="8" t="str">
        <f t="shared" si="908"/>
        <v>Y</v>
      </c>
      <c r="N1974" s="42">
        <f t="shared" si="909"/>
        <v>2</v>
      </c>
      <c r="O1974" s="43">
        <f t="shared" si="910"/>
        <v>200000</v>
      </c>
      <c r="P1974" s="43" t="str">
        <f t="shared" si="911"/>
        <v>NA</v>
      </c>
      <c r="Q1974" s="24">
        <f t="shared" si="912"/>
        <v>21588.886000000002</v>
      </c>
      <c r="R1974" s="43">
        <f t="shared" si="913"/>
        <v>0</v>
      </c>
      <c r="S1974" s="24">
        <f t="shared" si="914"/>
        <v>1000000</v>
      </c>
      <c r="T1974" s="25" t="str">
        <f t="shared" si="915"/>
        <v>N</v>
      </c>
      <c r="U1974" s="44">
        <f t="shared" si="916"/>
        <v>1</v>
      </c>
      <c r="V1974" s="45">
        <f t="shared" si="917"/>
        <v>20000</v>
      </c>
      <c r="W1974" s="45">
        <f t="shared" si="918"/>
        <v>65000</v>
      </c>
      <c r="X1974" s="28">
        <f t="shared" si="919"/>
        <v>2763</v>
      </c>
      <c r="Y1974" s="28">
        <f t="shared" si="920"/>
        <v>19559.908124000001</v>
      </c>
      <c r="Z1974" s="45">
        <f t="shared" si="921"/>
        <v>0</v>
      </c>
      <c r="AA1974" s="29" t="str">
        <f t="shared" si="922"/>
        <v>N</v>
      </c>
      <c r="AB1974" s="46">
        <f t="shared" si="923"/>
        <v>0</v>
      </c>
      <c r="AC1974" s="31">
        <f t="shared" si="924"/>
        <v>0</v>
      </c>
      <c r="AD1974" s="31">
        <f t="shared" si="925"/>
        <v>0</v>
      </c>
      <c r="AE1974" s="31">
        <f t="shared" si="926"/>
        <v>0</v>
      </c>
      <c r="AF1974" s="47">
        <f t="shared" si="927"/>
        <v>0</v>
      </c>
      <c r="AG1974" s="31">
        <f t="shared" si="928"/>
        <v>0</v>
      </c>
      <c r="AH1974" s="48">
        <f t="shared" si="929"/>
        <v>0</v>
      </c>
      <c r="AI1974" s="33">
        <f t="shared" si="930"/>
        <v>0</v>
      </c>
      <c r="AJ1974" s="33">
        <f t="shared" si="931"/>
        <v>0</v>
      </c>
      <c r="AK1974" s="33">
        <f t="shared" si="932"/>
        <v>0</v>
      </c>
      <c r="AL1974" s="33">
        <f t="shared" si="933"/>
        <v>0</v>
      </c>
      <c r="AM1974" s="34">
        <f t="shared" si="934"/>
        <v>19559.908124000001</v>
      </c>
    </row>
    <row r="1975" spans="1:39" ht="15" customHeight="1" x14ac:dyDescent="0.3">
      <c r="A1975" s="166" t="s">
        <v>4409</v>
      </c>
      <c r="B1975" s="99">
        <v>7640</v>
      </c>
      <c r="C1975" s="99">
        <v>35776</v>
      </c>
      <c r="D1975" s="165">
        <v>45896</v>
      </c>
      <c r="E1975" s="165">
        <v>46044</v>
      </c>
      <c r="F1975" s="166">
        <v>4</v>
      </c>
      <c r="G1975" s="178">
        <v>2.81</v>
      </c>
      <c r="H1975" s="181">
        <v>0.5</v>
      </c>
      <c r="I1975" s="180">
        <v>1.95E-2</v>
      </c>
      <c r="J1975" s="21">
        <f t="shared" si="905"/>
        <v>1.19</v>
      </c>
      <c r="K1975" s="21" t="str">
        <f t="shared" si="906"/>
        <v>Y</v>
      </c>
      <c r="L1975" s="37" t="str">
        <f t="shared" si="907"/>
        <v>NA</v>
      </c>
      <c r="M1975" s="8" t="str">
        <f t="shared" si="908"/>
        <v>Y</v>
      </c>
      <c r="N1975" s="42">
        <f t="shared" si="909"/>
        <v>3</v>
      </c>
      <c r="O1975" s="43">
        <f t="shared" si="910"/>
        <v>200000</v>
      </c>
      <c r="P1975" s="43" t="str">
        <f t="shared" si="911"/>
        <v>NA</v>
      </c>
      <c r="Q1975" s="24">
        <f t="shared" si="912"/>
        <v>7788.9800000000005</v>
      </c>
      <c r="R1975" s="43">
        <f t="shared" si="913"/>
        <v>0</v>
      </c>
      <c r="S1975" s="24">
        <f t="shared" si="914"/>
        <v>1000000</v>
      </c>
      <c r="T1975" s="25" t="str">
        <f t="shared" si="915"/>
        <v>Y</v>
      </c>
      <c r="U1975" s="44">
        <f t="shared" si="916"/>
        <v>2</v>
      </c>
      <c r="V1975" s="45">
        <f t="shared" si="917"/>
        <v>200000</v>
      </c>
      <c r="W1975" s="45">
        <f t="shared" si="918"/>
        <v>1000000</v>
      </c>
      <c r="X1975" s="28">
        <f t="shared" si="919"/>
        <v>7940.8651100000006</v>
      </c>
      <c r="Y1975" s="28">
        <f t="shared" si="920"/>
        <v>0</v>
      </c>
      <c r="Z1975" s="45" t="str">
        <f t="shared" si="921"/>
        <v>NA</v>
      </c>
      <c r="AA1975" s="29" t="str">
        <f t="shared" si="922"/>
        <v>N</v>
      </c>
      <c r="AB1975" s="46">
        <f t="shared" si="923"/>
        <v>1</v>
      </c>
      <c r="AC1975" s="31">
        <f t="shared" si="924"/>
        <v>20000</v>
      </c>
      <c r="AD1975" s="31">
        <f t="shared" si="925"/>
        <v>65000</v>
      </c>
      <c r="AE1975" s="31">
        <f t="shared" si="926"/>
        <v>8095.7119796450015</v>
      </c>
      <c r="AF1975" s="47">
        <f t="shared" si="927"/>
        <v>0</v>
      </c>
      <c r="AG1975" s="31">
        <f t="shared" si="928"/>
        <v>5398.4429103549983</v>
      </c>
      <c r="AH1975" s="48">
        <f t="shared" si="929"/>
        <v>0</v>
      </c>
      <c r="AI1975" s="33">
        <f t="shared" si="930"/>
        <v>0</v>
      </c>
      <c r="AJ1975" s="33">
        <f t="shared" si="931"/>
        <v>0</v>
      </c>
      <c r="AK1975" s="33">
        <f t="shared" si="932"/>
        <v>0</v>
      </c>
      <c r="AL1975" s="33">
        <f t="shared" si="933"/>
        <v>0</v>
      </c>
      <c r="AM1975" s="34">
        <f t="shared" si="934"/>
        <v>0</v>
      </c>
    </row>
    <row r="1976" spans="1:39" ht="15" customHeight="1" x14ac:dyDescent="0.3">
      <c r="A1976" s="166" t="s">
        <v>4410</v>
      </c>
      <c r="B1976" s="99">
        <v>22780</v>
      </c>
      <c r="C1976" s="99">
        <v>93849</v>
      </c>
      <c r="D1976" s="165">
        <v>45353</v>
      </c>
      <c r="E1976" s="165">
        <v>45414</v>
      </c>
      <c r="F1976" s="166">
        <v>2</v>
      </c>
      <c r="G1976" s="178">
        <v>1.68</v>
      </c>
      <c r="H1976" s="181">
        <v>1</v>
      </c>
      <c r="I1976" s="180">
        <v>7.8299999999999995E-2</v>
      </c>
      <c r="J1976" s="21">
        <f t="shared" si="905"/>
        <v>0.32000000000000006</v>
      </c>
      <c r="K1976" s="21" t="str">
        <f t="shared" si="906"/>
        <v>Y</v>
      </c>
      <c r="L1976" s="37" t="str">
        <f t="shared" si="907"/>
        <v>NA</v>
      </c>
      <c r="M1976" s="8" t="str">
        <f t="shared" si="908"/>
        <v>Y</v>
      </c>
      <c r="N1976" s="42">
        <f t="shared" si="909"/>
        <v>1</v>
      </c>
      <c r="O1976" s="43">
        <f t="shared" si="910"/>
        <v>200000</v>
      </c>
      <c r="P1976" s="43" t="str">
        <f t="shared" si="911"/>
        <v>NA</v>
      </c>
      <c r="Q1976" s="24">
        <f t="shared" si="912"/>
        <v>24563.673999999999</v>
      </c>
      <c r="R1976" s="43">
        <f t="shared" si="913"/>
        <v>0</v>
      </c>
      <c r="S1976" s="24">
        <f t="shared" si="914"/>
        <v>1000000</v>
      </c>
      <c r="T1976" s="25" t="str">
        <f t="shared" si="915"/>
        <v>N</v>
      </c>
      <c r="U1976" s="44">
        <f t="shared" si="916"/>
        <v>0</v>
      </c>
      <c r="V1976" s="45">
        <f t="shared" si="917"/>
        <v>0</v>
      </c>
      <c r="W1976" s="45">
        <f t="shared" si="918"/>
        <v>0</v>
      </c>
      <c r="X1976" s="28">
        <f t="shared" si="919"/>
        <v>0</v>
      </c>
      <c r="Y1976" s="28">
        <f t="shared" si="920"/>
        <v>0</v>
      </c>
      <c r="Z1976" s="45">
        <f t="shared" si="921"/>
        <v>0</v>
      </c>
      <c r="AA1976" s="29" t="str">
        <f t="shared" si="922"/>
        <v>N</v>
      </c>
      <c r="AB1976" s="46">
        <f t="shared" si="923"/>
        <v>0</v>
      </c>
      <c r="AC1976" s="31">
        <f t="shared" si="924"/>
        <v>0</v>
      </c>
      <c r="AD1976" s="31">
        <f t="shared" si="925"/>
        <v>0</v>
      </c>
      <c r="AE1976" s="31">
        <f t="shared" si="926"/>
        <v>0</v>
      </c>
      <c r="AF1976" s="47">
        <f t="shared" si="927"/>
        <v>0</v>
      </c>
      <c r="AG1976" s="31">
        <f t="shared" si="928"/>
        <v>0</v>
      </c>
      <c r="AH1976" s="48">
        <f t="shared" si="929"/>
        <v>0</v>
      </c>
      <c r="AI1976" s="33">
        <f t="shared" si="930"/>
        <v>0</v>
      </c>
      <c r="AJ1976" s="33">
        <f t="shared" si="931"/>
        <v>0</v>
      </c>
      <c r="AK1976" s="33">
        <f t="shared" si="932"/>
        <v>0</v>
      </c>
      <c r="AL1976" s="33">
        <f t="shared" si="933"/>
        <v>0</v>
      </c>
      <c r="AM1976" s="34">
        <f t="shared" si="934"/>
        <v>0</v>
      </c>
    </row>
    <row r="1977" spans="1:39" ht="15" customHeight="1" x14ac:dyDescent="0.3">
      <c r="A1977" s="166" t="s">
        <v>4411</v>
      </c>
      <c r="B1977" s="99">
        <v>23864</v>
      </c>
      <c r="C1977" s="99">
        <v>83721</v>
      </c>
      <c r="D1977" s="165">
        <v>45228</v>
      </c>
      <c r="E1977" s="165">
        <v>45261</v>
      </c>
      <c r="F1977" s="166">
        <v>4</v>
      </c>
      <c r="G1977" s="178">
        <v>1.26</v>
      </c>
      <c r="H1977" s="181">
        <v>1</v>
      </c>
      <c r="I1977" s="180">
        <v>7.4700000000000003E-2</v>
      </c>
      <c r="J1977" s="21">
        <f t="shared" si="905"/>
        <v>2.74</v>
      </c>
      <c r="K1977" s="21" t="str">
        <f t="shared" si="906"/>
        <v>Y</v>
      </c>
      <c r="L1977" s="37" t="str">
        <f t="shared" si="907"/>
        <v>NA</v>
      </c>
      <c r="M1977" s="8" t="str">
        <f t="shared" si="908"/>
        <v>Y</v>
      </c>
      <c r="N1977" s="42">
        <f t="shared" si="909"/>
        <v>3</v>
      </c>
      <c r="O1977" s="43">
        <f t="shared" si="910"/>
        <v>200000</v>
      </c>
      <c r="P1977" s="43" t="str">
        <f t="shared" si="911"/>
        <v>NA</v>
      </c>
      <c r="Q1977" s="24">
        <f t="shared" si="912"/>
        <v>25646.640800000001</v>
      </c>
      <c r="R1977" s="43">
        <f t="shared" si="913"/>
        <v>0</v>
      </c>
      <c r="S1977" s="24">
        <f t="shared" si="914"/>
        <v>1000000</v>
      </c>
      <c r="T1977" s="25" t="str">
        <f t="shared" si="915"/>
        <v>Y</v>
      </c>
      <c r="U1977" s="44">
        <f t="shared" si="916"/>
        <v>2</v>
      </c>
      <c r="V1977" s="45">
        <f t="shared" si="917"/>
        <v>200000</v>
      </c>
      <c r="W1977" s="45">
        <f t="shared" si="918"/>
        <v>1000000</v>
      </c>
      <c r="X1977" s="28">
        <f t="shared" si="919"/>
        <v>27562.444867760001</v>
      </c>
      <c r="Y1977" s="28">
        <f t="shared" si="920"/>
        <v>0</v>
      </c>
      <c r="Z1977" s="45" t="str">
        <f t="shared" si="921"/>
        <v>NA</v>
      </c>
      <c r="AA1977" s="29" t="str">
        <f t="shared" si="922"/>
        <v>Y</v>
      </c>
      <c r="AB1977" s="46">
        <f t="shared" si="923"/>
        <v>1</v>
      </c>
      <c r="AC1977" s="31">
        <f t="shared" si="924"/>
        <v>200000</v>
      </c>
      <c r="AD1977" s="31">
        <f t="shared" si="925"/>
        <v>1000000</v>
      </c>
      <c r="AE1977" s="31">
        <f t="shared" si="926"/>
        <v>29621.359499381673</v>
      </c>
      <c r="AF1977" s="47">
        <f t="shared" si="927"/>
        <v>0</v>
      </c>
      <c r="AG1977" s="31" t="str">
        <f t="shared" si="928"/>
        <v>NA</v>
      </c>
      <c r="AH1977" s="48">
        <f t="shared" si="929"/>
        <v>0</v>
      </c>
      <c r="AI1977" s="33">
        <f t="shared" si="930"/>
        <v>0</v>
      </c>
      <c r="AJ1977" s="33">
        <f t="shared" si="931"/>
        <v>0</v>
      </c>
      <c r="AK1977" s="33">
        <f t="shared" si="932"/>
        <v>0</v>
      </c>
      <c r="AL1977" s="33">
        <f t="shared" si="933"/>
        <v>0</v>
      </c>
      <c r="AM1977" s="34">
        <f t="shared" si="934"/>
        <v>0</v>
      </c>
    </row>
    <row r="1978" spans="1:39" ht="15" customHeight="1" x14ac:dyDescent="0.3">
      <c r="A1978" s="166" t="s">
        <v>4412</v>
      </c>
      <c r="B1978" s="99">
        <v>22895</v>
      </c>
      <c r="C1978" s="99">
        <v>111964</v>
      </c>
      <c r="D1978" s="165">
        <v>45753</v>
      </c>
      <c r="E1978" s="165">
        <v>46032</v>
      </c>
      <c r="F1978" s="166">
        <v>2</v>
      </c>
      <c r="G1978" s="178">
        <v>0.62</v>
      </c>
      <c r="H1978" s="181">
        <v>1</v>
      </c>
      <c r="I1978" s="180">
        <v>1.7000000000000001E-2</v>
      </c>
      <c r="J1978" s="21">
        <f t="shared" si="905"/>
        <v>1.38</v>
      </c>
      <c r="K1978" s="21" t="str">
        <f t="shared" si="906"/>
        <v>Y</v>
      </c>
      <c r="L1978" s="37" t="str">
        <f t="shared" si="907"/>
        <v>NA</v>
      </c>
      <c r="M1978" s="8" t="str">
        <f t="shared" si="908"/>
        <v>Y</v>
      </c>
      <c r="N1978" s="42">
        <f t="shared" si="909"/>
        <v>2</v>
      </c>
      <c r="O1978" s="43">
        <f t="shared" si="910"/>
        <v>200000</v>
      </c>
      <c r="P1978" s="43" t="str">
        <f t="shared" si="911"/>
        <v>NA</v>
      </c>
      <c r="Q1978" s="24">
        <f t="shared" si="912"/>
        <v>23284.214999999997</v>
      </c>
      <c r="R1978" s="43">
        <f t="shared" si="913"/>
        <v>0</v>
      </c>
      <c r="S1978" s="24">
        <f t="shared" si="914"/>
        <v>1000000</v>
      </c>
      <c r="T1978" s="25" t="str">
        <f t="shared" si="915"/>
        <v>Y</v>
      </c>
      <c r="U1978" s="44">
        <f t="shared" si="916"/>
        <v>1</v>
      </c>
      <c r="V1978" s="45">
        <f t="shared" si="917"/>
        <v>200000</v>
      </c>
      <c r="W1978" s="45">
        <f t="shared" si="918"/>
        <v>1000000</v>
      </c>
      <c r="X1978" s="28">
        <f t="shared" si="919"/>
        <v>23680.046654999995</v>
      </c>
      <c r="Y1978" s="28">
        <f t="shared" si="920"/>
        <v>0</v>
      </c>
      <c r="Z1978" s="45" t="str">
        <f t="shared" si="921"/>
        <v>NA</v>
      </c>
      <c r="AA1978" s="29" t="str">
        <f t="shared" si="922"/>
        <v>N</v>
      </c>
      <c r="AB1978" s="46">
        <f t="shared" si="923"/>
        <v>0</v>
      </c>
      <c r="AC1978" s="31">
        <f t="shared" si="924"/>
        <v>0</v>
      </c>
      <c r="AD1978" s="31">
        <f t="shared" si="925"/>
        <v>0</v>
      </c>
      <c r="AE1978" s="31">
        <f t="shared" si="926"/>
        <v>0</v>
      </c>
      <c r="AF1978" s="47">
        <f t="shared" si="927"/>
        <v>0</v>
      </c>
      <c r="AG1978" s="31">
        <f t="shared" si="928"/>
        <v>0</v>
      </c>
      <c r="AH1978" s="48">
        <f t="shared" si="929"/>
        <v>0</v>
      </c>
      <c r="AI1978" s="33">
        <f t="shared" si="930"/>
        <v>0</v>
      </c>
      <c r="AJ1978" s="33">
        <f t="shared" si="931"/>
        <v>0</v>
      </c>
      <c r="AK1978" s="33">
        <f t="shared" si="932"/>
        <v>0</v>
      </c>
      <c r="AL1978" s="33">
        <f t="shared" si="933"/>
        <v>0</v>
      </c>
      <c r="AM1978" s="34">
        <f t="shared" si="934"/>
        <v>0</v>
      </c>
    </row>
    <row r="1979" spans="1:39" ht="15" customHeight="1" x14ac:dyDescent="0.3">
      <c r="A1979" s="166" t="s">
        <v>4413</v>
      </c>
      <c r="B1979" s="99">
        <v>10408</v>
      </c>
      <c r="C1979" s="99">
        <v>81669</v>
      </c>
      <c r="D1979" s="165">
        <v>45943</v>
      </c>
      <c r="E1979" s="165">
        <v>46291</v>
      </c>
      <c r="F1979" s="166">
        <v>2</v>
      </c>
      <c r="G1979" s="178">
        <v>1.82</v>
      </c>
      <c r="H1979" s="181">
        <v>0.25</v>
      </c>
      <c r="I1979" s="180">
        <v>2.0899999999999998E-2</v>
      </c>
      <c r="J1979" s="21">
        <f t="shared" ref="J1979:J2042" si="935">MAX(0, F1979-G1979)</f>
        <v>0.17999999999999994</v>
      </c>
      <c r="K1979" s="21" t="str">
        <f t="shared" ref="K1979:K2042" si="936">IF(
  AND(
    E1979 &gt;= D1979-10,
    E1979 &lt;= DATE(2028,6,30),
    J1979 &gt; 0
  ),
  "Y",
  "N"
)</f>
        <v>Y</v>
      </c>
      <c r="L1979" s="37" t="str">
        <f t="shared" ref="L1979:L2042" si="937">IF(
  J1979=0,
  0,
  IF(
    K1979="Y",
    "NA",
    MAX(0, 65000-C1979)
  )
)</f>
        <v>NA</v>
      </c>
      <c r="M1979" s="8" t="str">
        <f t="shared" ref="M1979:M2042" si="938">IF(AND(K1979="Y",J1979&gt;0),"Y","N")</f>
        <v>Y</v>
      </c>
      <c r="N1979" s="42">
        <f t="shared" ref="N1979:N2042" si="939">ROUNDUP(J1979/H1979, 0)</f>
        <v>1</v>
      </c>
      <c r="O1979" s="43">
        <f t="shared" ref="O1979:O2042" si="940">IF(
  N1979=0,
  0,
  IF(
    M1979="Y",
    200000,
    20000
  )
)</f>
        <v>200000</v>
      </c>
      <c r="P1979" s="43" t="str">
        <f t="shared" ref="P1979:P2042" si="941">IF(
  N1979=0,
  0,
  IF(
    M1979="Y",
    "NA",
    MAX(0, 65000)
  )
)</f>
        <v>NA</v>
      </c>
      <c r="Q1979" s="24">
        <f t="shared" ref="Q1979:Q2042" si="942">IF(
  N1979=0,
  0,
  MAX(0, MIN(B1979*(1+I1979), O1979, L1979))
)</f>
        <v>10625.527199999999</v>
      </c>
      <c r="R1979" s="43">
        <f t="shared" ref="R1979:R2042" si="943">IF(
  N1979=0,
  0,
  MAX(0, (B1979*(1+I1979))-Q1979)
)</f>
        <v>0</v>
      </c>
      <c r="S1979" s="24">
        <f t="shared" ref="S1979:S2042" si="944">IF(
    M1979="Y",
    1000000,
    MAX(0, 65000-C1979-Q1979)
  )</f>
        <v>1000000</v>
      </c>
      <c r="T1979" s="25" t="str">
        <f t="shared" ref="T1979:T2042" si="945">IF(AND(K1979="Y",J1979&gt;1),"Y","N")</f>
        <v>N</v>
      </c>
      <c r="U1979" s="44">
        <f t="shared" ref="U1979:U2042" si="946">MAX(0,(N1979-1))</f>
        <v>0</v>
      </c>
      <c r="V1979" s="45">
        <f t="shared" ref="V1979:V2042" si="947">IF(
  U1979=0,
  0,
  IF(
    T1979="Y",
    200000,
    20000
  )
)</f>
        <v>0</v>
      </c>
      <c r="W1979" s="45">
        <f t="shared" ref="W1979:W2042" si="948">IF(
  U1979=0,
  0,
  IF(
    T1979="Y",
    1000000,
    MAX(0, 65000)
  )
)</f>
        <v>0</v>
      </c>
      <c r="X1979" s="28">
        <f t="shared" ref="X1979:X2042" si="949">IF(
  U1979=0,
  0,
  MAX(0, MIN(B1979*(1+I1979)*(1+I1979), V1979, S1979, (W1979-C1979))
)
)</f>
        <v>0</v>
      </c>
      <c r="Y1979" s="28">
        <f t="shared" ref="Y1979:Y2042" si="950">IF(
  U1979=0,
  0,
  MAX(0, (B1979*(1+I1979)*(1+I1979)-X1979)
)
)</f>
        <v>0</v>
      </c>
      <c r="Z1979" s="45">
        <f t="shared" ref="Z1979:Z2042" si="951">IF(
    T1979="Y",
    "NA",
    MAX(0, W1979-C1979-Q1979-X1979)
  )</f>
        <v>0</v>
      </c>
      <c r="AA1979" s="29" t="str">
        <f t="shared" ref="AA1979:AA2042" si="952">IF(AND(K1979="Y",J1979&gt;2),"Y","N")</f>
        <v>N</v>
      </c>
      <c r="AB1979" s="46">
        <f t="shared" ref="AB1979:AB2042" si="953">MAX(0,(U1979-1))</f>
        <v>0</v>
      </c>
      <c r="AC1979" s="31">
        <f t="shared" ref="AC1979:AC2042" si="954">IF(
  AB1979=0,
  0,
  IF(
    AA1979="Y",
    200000,
    20000
  )
)</f>
        <v>0</v>
      </c>
      <c r="AD1979" s="31">
        <f t="shared" ref="AD1979:AD2042" si="955">IF(
  AB1979=0,
  0,
  IF(
    AA1979="Y",
    1000000,
    MAX(0, 65000)
  )
)</f>
        <v>0</v>
      </c>
      <c r="AE1979" s="31">
        <f t="shared" ref="AE1979:AE2042" si="956">IF(
  AB1979=0,
  0,
  MAX(0, MIN(B1979*(1+I1979)*(1+I1979)*(1+I1979), AC1979, Z1979))
)</f>
        <v>0</v>
      </c>
      <c r="AF1979" s="47">
        <f t="shared" ref="AF1979:AF2042" si="957">IF(
  AB1979=0,
  0,
  MAX(0, (B1979*(1+I1979)*(1+I1979)*(1+I1979)-AE1979)
)
)</f>
        <v>0</v>
      </c>
      <c r="AG1979" s="31">
        <f t="shared" ref="AG1979:AG2042" si="958">IF(
    AA1979="Y",
    "NA",
    MAX(0, AD1979-C1979-Q1979-X1979-AE1979)
  )</f>
        <v>0</v>
      </c>
      <c r="AH1979" s="48">
        <f t="shared" si="929"/>
        <v>0</v>
      </c>
      <c r="AI1979" s="33">
        <f t="shared" si="930"/>
        <v>0</v>
      </c>
      <c r="AJ1979" s="33">
        <f t="shared" si="931"/>
        <v>0</v>
      </c>
      <c r="AK1979" s="33">
        <f t="shared" si="932"/>
        <v>0</v>
      </c>
      <c r="AL1979" s="33">
        <f t="shared" si="933"/>
        <v>0</v>
      </c>
      <c r="AM1979" s="34">
        <f t="shared" si="934"/>
        <v>0</v>
      </c>
    </row>
    <row r="1980" spans="1:39" ht="15" customHeight="1" x14ac:dyDescent="0.3">
      <c r="A1980" s="166" t="s">
        <v>4414</v>
      </c>
      <c r="B1980" s="99">
        <v>20128</v>
      </c>
      <c r="C1980" s="99">
        <v>53947</v>
      </c>
      <c r="D1980" s="165">
        <v>46102</v>
      </c>
      <c r="E1980" s="165">
        <v>46265</v>
      </c>
      <c r="F1980" s="166">
        <v>4</v>
      </c>
      <c r="G1980" s="178">
        <v>1.38</v>
      </c>
      <c r="H1980" s="181">
        <v>1</v>
      </c>
      <c r="I1980" s="180">
        <v>3.7900000000000003E-2</v>
      </c>
      <c r="J1980" s="21">
        <f t="shared" si="935"/>
        <v>2.62</v>
      </c>
      <c r="K1980" s="21" t="str">
        <f t="shared" si="936"/>
        <v>Y</v>
      </c>
      <c r="L1980" s="37" t="str">
        <f t="shared" si="937"/>
        <v>NA</v>
      </c>
      <c r="M1980" s="8" t="str">
        <f t="shared" si="938"/>
        <v>Y</v>
      </c>
      <c r="N1980" s="42">
        <f t="shared" si="939"/>
        <v>3</v>
      </c>
      <c r="O1980" s="43">
        <f t="shared" si="940"/>
        <v>200000</v>
      </c>
      <c r="P1980" s="43" t="str">
        <f t="shared" si="941"/>
        <v>NA</v>
      </c>
      <c r="Q1980" s="24">
        <f t="shared" si="942"/>
        <v>20890.851200000001</v>
      </c>
      <c r="R1980" s="43">
        <f t="shared" si="943"/>
        <v>0</v>
      </c>
      <c r="S1980" s="24">
        <f t="shared" si="944"/>
        <v>1000000</v>
      </c>
      <c r="T1980" s="25" t="str">
        <f t="shared" si="945"/>
        <v>Y</v>
      </c>
      <c r="U1980" s="44">
        <f t="shared" si="946"/>
        <v>2</v>
      </c>
      <c r="V1980" s="45">
        <f t="shared" si="947"/>
        <v>200000</v>
      </c>
      <c r="W1980" s="45">
        <f t="shared" si="948"/>
        <v>1000000</v>
      </c>
      <c r="X1980" s="28">
        <f t="shared" si="949"/>
        <v>21682.614460480003</v>
      </c>
      <c r="Y1980" s="28">
        <f t="shared" si="950"/>
        <v>0</v>
      </c>
      <c r="Z1980" s="45" t="str">
        <f t="shared" si="951"/>
        <v>NA</v>
      </c>
      <c r="AA1980" s="29" t="str">
        <f t="shared" si="952"/>
        <v>Y</v>
      </c>
      <c r="AB1980" s="46">
        <f t="shared" si="953"/>
        <v>1</v>
      </c>
      <c r="AC1980" s="31">
        <f t="shared" si="954"/>
        <v>200000</v>
      </c>
      <c r="AD1980" s="31">
        <f t="shared" si="955"/>
        <v>1000000</v>
      </c>
      <c r="AE1980" s="31">
        <f t="shared" si="956"/>
        <v>22504.385548532195</v>
      </c>
      <c r="AF1980" s="47">
        <f t="shared" si="957"/>
        <v>0</v>
      </c>
      <c r="AG1980" s="31" t="str">
        <f t="shared" si="958"/>
        <v>NA</v>
      </c>
      <c r="AH1980" s="48">
        <f t="shared" si="929"/>
        <v>0</v>
      </c>
      <c r="AI1980" s="33">
        <f t="shared" si="930"/>
        <v>0</v>
      </c>
      <c r="AJ1980" s="33">
        <f t="shared" si="931"/>
        <v>0</v>
      </c>
      <c r="AK1980" s="33">
        <f t="shared" si="932"/>
        <v>0</v>
      </c>
      <c r="AL1980" s="33">
        <f t="shared" si="933"/>
        <v>0</v>
      </c>
      <c r="AM1980" s="34">
        <f t="shared" si="934"/>
        <v>0</v>
      </c>
    </row>
    <row r="1981" spans="1:39" ht="15" customHeight="1" x14ac:dyDescent="0.3">
      <c r="A1981" s="166" t="s">
        <v>4415</v>
      </c>
      <c r="B1981" s="99">
        <v>18813</v>
      </c>
      <c r="C1981" s="99">
        <v>61878</v>
      </c>
      <c r="D1981" s="165">
        <v>44495</v>
      </c>
      <c r="E1981" s="165">
        <v>44566</v>
      </c>
      <c r="F1981" s="166">
        <v>4</v>
      </c>
      <c r="G1981" s="178">
        <v>0.18</v>
      </c>
      <c r="H1981" s="181">
        <v>0.25</v>
      </c>
      <c r="I1981" s="180">
        <v>8.5000000000000006E-2</v>
      </c>
      <c r="J1981" s="21">
        <f t="shared" si="935"/>
        <v>3.82</v>
      </c>
      <c r="K1981" s="21" t="str">
        <f t="shared" si="936"/>
        <v>Y</v>
      </c>
      <c r="L1981" s="37" t="str">
        <f t="shared" si="937"/>
        <v>NA</v>
      </c>
      <c r="M1981" s="8" t="str">
        <f t="shared" si="938"/>
        <v>Y</v>
      </c>
      <c r="N1981" s="42">
        <f t="shared" si="939"/>
        <v>16</v>
      </c>
      <c r="O1981" s="43">
        <f t="shared" si="940"/>
        <v>200000</v>
      </c>
      <c r="P1981" s="43" t="str">
        <f t="shared" si="941"/>
        <v>NA</v>
      </c>
      <c r="Q1981" s="24">
        <f t="shared" si="942"/>
        <v>20412.105</v>
      </c>
      <c r="R1981" s="43">
        <f t="shared" si="943"/>
        <v>0</v>
      </c>
      <c r="S1981" s="24">
        <f t="shared" si="944"/>
        <v>1000000</v>
      </c>
      <c r="T1981" s="25" t="str">
        <f t="shared" si="945"/>
        <v>Y</v>
      </c>
      <c r="U1981" s="44">
        <f t="shared" si="946"/>
        <v>15</v>
      </c>
      <c r="V1981" s="45">
        <f t="shared" si="947"/>
        <v>200000</v>
      </c>
      <c r="W1981" s="45">
        <f t="shared" si="948"/>
        <v>1000000</v>
      </c>
      <c r="X1981" s="28">
        <f t="shared" si="949"/>
        <v>22147.133924999998</v>
      </c>
      <c r="Y1981" s="28">
        <f t="shared" si="950"/>
        <v>0</v>
      </c>
      <c r="Z1981" s="45" t="str">
        <f t="shared" si="951"/>
        <v>NA</v>
      </c>
      <c r="AA1981" s="29" t="str">
        <f t="shared" si="952"/>
        <v>Y</v>
      </c>
      <c r="AB1981" s="46">
        <f t="shared" si="953"/>
        <v>14</v>
      </c>
      <c r="AC1981" s="31">
        <f t="shared" si="954"/>
        <v>200000</v>
      </c>
      <c r="AD1981" s="31">
        <f t="shared" si="955"/>
        <v>1000000</v>
      </c>
      <c r="AE1981" s="31">
        <f t="shared" si="956"/>
        <v>24029.640308624996</v>
      </c>
      <c r="AF1981" s="47">
        <f t="shared" si="957"/>
        <v>0</v>
      </c>
      <c r="AG1981" s="31" t="str">
        <f t="shared" si="958"/>
        <v>NA</v>
      </c>
      <c r="AH1981" s="48">
        <f t="shared" si="929"/>
        <v>13</v>
      </c>
      <c r="AI1981" s="33">
        <f t="shared" si="930"/>
        <v>20000</v>
      </c>
      <c r="AJ1981" s="33">
        <f t="shared" si="931"/>
        <v>65000</v>
      </c>
      <c r="AK1981" s="33">
        <f t="shared" si="932"/>
        <v>20000</v>
      </c>
      <c r="AL1981" s="33">
        <f t="shared" si="933"/>
        <v>6072.1597348581199</v>
      </c>
      <c r="AM1981" s="34">
        <f t="shared" si="934"/>
        <v>6072.1597348581199</v>
      </c>
    </row>
    <row r="1982" spans="1:39" ht="15" customHeight="1" x14ac:dyDescent="0.3">
      <c r="A1982" s="166" t="s">
        <v>4416</v>
      </c>
      <c r="B1982" s="99">
        <v>7248</v>
      </c>
      <c r="C1982" s="99">
        <v>22524</v>
      </c>
      <c r="D1982" s="165">
        <v>44660</v>
      </c>
      <c r="E1982" s="165">
        <v>44705</v>
      </c>
      <c r="F1982" s="166">
        <v>2</v>
      </c>
      <c r="G1982" s="178">
        <v>0.48</v>
      </c>
      <c r="H1982" s="181">
        <v>0.25</v>
      </c>
      <c r="I1982" s="180">
        <v>5.8500000000000003E-2</v>
      </c>
      <c r="J1982" s="21">
        <f t="shared" si="935"/>
        <v>1.52</v>
      </c>
      <c r="K1982" s="21" t="str">
        <f t="shared" si="936"/>
        <v>Y</v>
      </c>
      <c r="L1982" s="37" t="str">
        <f t="shared" si="937"/>
        <v>NA</v>
      </c>
      <c r="M1982" s="8" t="str">
        <f t="shared" si="938"/>
        <v>Y</v>
      </c>
      <c r="N1982" s="42">
        <f t="shared" si="939"/>
        <v>7</v>
      </c>
      <c r="O1982" s="43">
        <f t="shared" si="940"/>
        <v>200000</v>
      </c>
      <c r="P1982" s="43" t="str">
        <f t="shared" si="941"/>
        <v>NA</v>
      </c>
      <c r="Q1982" s="24">
        <f t="shared" si="942"/>
        <v>7672.0079999999998</v>
      </c>
      <c r="R1982" s="43">
        <f t="shared" si="943"/>
        <v>0</v>
      </c>
      <c r="S1982" s="24">
        <f t="shared" si="944"/>
        <v>1000000</v>
      </c>
      <c r="T1982" s="25" t="str">
        <f t="shared" si="945"/>
        <v>Y</v>
      </c>
      <c r="U1982" s="44">
        <f t="shared" si="946"/>
        <v>6</v>
      </c>
      <c r="V1982" s="45">
        <f t="shared" si="947"/>
        <v>200000</v>
      </c>
      <c r="W1982" s="45">
        <f t="shared" si="948"/>
        <v>1000000</v>
      </c>
      <c r="X1982" s="28">
        <f t="shared" si="949"/>
        <v>8120.8204679999999</v>
      </c>
      <c r="Y1982" s="28">
        <f t="shared" si="950"/>
        <v>0</v>
      </c>
      <c r="Z1982" s="45" t="str">
        <f t="shared" si="951"/>
        <v>NA</v>
      </c>
      <c r="AA1982" s="29" t="str">
        <f t="shared" si="952"/>
        <v>N</v>
      </c>
      <c r="AB1982" s="46">
        <f t="shared" si="953"/>
        <v>5</v>
      </c>
      <c r="AC1982" s="31">
        <f t="shared" si="954"/>
        <v>20000</v>
      </c>
      <c r="AD1982" s="31">
        <f t="shared" si="955"/>
        <v>65000</v>
      </c>
      <c r="AE1982" s="31">
        <f t="shared" si="956"/>
        <v>8595.8884653780005</v>
      </c>
      <c r="AF1982" s="47">
        <f t="shared" si="957"/>
        <v>0</v>
      </c>
      <c r="AG1982" s="31">
        <f t="shared" si="958"/>
        <v>18087.283066622</v>
      </c>
      <c r="AH1982" s="48">
        <f t="shared" si="929"/>
        <v>4</v>
      </c>
      <c r="AI1982" s="33">
        <f t="shared" si="930"/>
        <v>20000</v>
      </c>
      <c r="AJ1982" s="33">
        <f t="shared" si="931"/>
        <v>65000</v>
      </c>
      <c r="AK1982" s="33">
        <f t="shared" si="932"/>
        <v>9098.7479406026141</v>
      </c>
      <c r="AL1982" s="33">
        <f t="shared" si="933"/>
        <v>0</v>
      </c>
      <c r="AM1982" s="34">
        <f t="shared" si="934"/>
        <v>0</v>
      </c>
    </row>
    <row r="1983" spans="1:39" ht="15" customHeight="1" x14ac:dyDescent="0.3">
      <c r="A1983" s="166" t="s">
        <v>4417</v>
      </c>
      <c r="B1983" s="99">
        <v>20517</v>
      </c>
      <c r="C1983" s="99">
        <v>45510</v>
      </c>
      <c r="D1983" s="165">
        <v>45049</v>
      </c>
      <c r="E1983" s="165">
        <v>45190</v>
      </c>
      <c r="F1983" s="166">
        <v>4</v>
      </c>
      <c r="G1983" s="178">
        <v>2.83</v>
      </c>
      <c r="H1983" s="181">
        <v>0.75</v>
      </c>
      <c r="I1983" s="180">
        <v>2.6700000000000002E-2</v>
      </c>
      <c r="J1983" s="21">
        <f t="shared" si="935"/>
        <v>1.17</v>
      </c>
      <c r="K1983" s="21" t="str">
        <f t="shared" si="936"/>
        <v>Y</v>
      </c>
      <c r="L1983" s="37" t="str">
        <f t="shared" si="937"/>
        <v>NA</v>
      </c>
      <c r="M1983" s="8" t="str">
        <f t="shared" si="938"/>
        <v>Y</v>
      </c>
      <c r="N1983" s="42">
        <f t="shared" si="939"/>
        <v>2</v>
      </c>
      <c r="O1983" s="43">
        <f t="shared" si="940"/>
        <v>200000</v>
      </c>
      <c r="P1983" s="43" t="str">
        <f t="shared" si="941"/>
        <v>NA</v>
      </c>
      <c r="Q1983" s="24">
        <f t="shared" si="942"/>
        <v>21064.803899999999</v>
      </c>
      <c r="R1983" s="43">
        <f t="shared" si="943"/>
        <v>0</v>
      </c>
      <c r="S1983" s="24">
        <f t="shared" si="944"/>
        <v>1000000</v>
      </c>
      <c r="T1983" s="25" t="str">
        <f t="shared" si="945"/>
        <v>Y</v>
      </c>
      <c r="U1983" s="44">
        <f t="shared" si="946"/>
        <v>1</v>
      </c>
      <c r="V1983" s="45">
        <f t="shared" si="947"/>
        <v>200000</v>
      </c>
      <c r="W1983" s="45">
        <f t="shared" si="948"/>
        <v>1000000</v>
      </c>
      <c r="X1983" s="28">
        <f t="shared" si="949"/>
        <v>21627.234164129997</v>
      </c>
      <c r="Y1983" s="28">
        <f t="shared" si="950"/>
        <v>0</v>
      </c>
      <c r="Z1983" s="45" t="str">
        <f t="shared" si="951"/>
        <v>NA</v>
      </c>
      <c r="AA1983" s="29" t="str">
        <f t="shared" si="952"/>
        <v>N</v>
      </c>
      <c r="AB1983" s="46">
        <f t="shared" si="953"/>
        <v>0</v>
      </c>
      <c r="AC1983" s="31">
        <f t="shared" si="954"/>
        <v>0</v>
      </c>
      <c r="AD1983" s="31">
        <f t="shared" si="955"/>
        <v>0</v>
      </c>
      <c r="AE1983" s="31">
        <f t="shared" si="956"/>
        <v>0</v>
      </c>
      <c r="AF1983" s="47">
        <f t="shared" si="957"/>
        <v>0</v>
      </c>
      <c r="AG1983" s="31">
        <f t="shared" si="958"/>
        <v>0</v>
      </c>
      <c r="AH1983" s="48">
        <f t="shared" si="929"/>
        <v>0</v>
      </c>
      <c r="AI1983" s="33">
        <f t="shared" si="930"/>
        <v>0</v>
      </c>
      <c r="AJ1983" s="33">
        <f t="shared" si="931"/>
        <v>0</v>
      </c>
      <c r="AK1983" s="33">
        <f t="shared" si="932"/>
        <v>0</v>
      </c>
      <c r="AL1983" s="33">
        <f t="shared" si="933"/>
        <v>0</v>
      </c>
      <c r="AM1983" s="34">
        <f t="shared" si="934"/>
        <v>0</v>
      </c>
    </row>
    <row r="1984" spans="1:39" ht="15" customHeight="1" x14ac:dyDescent="0.3">
      <c r="A1984" s="166" t="s">
        <v>4418</v>
      </c>
      <c r="B1984" s="99">
        <v>10366</v>
      </c>
      <c r="C1984" s="99">
        <v>61134</v>
      </c>
      <c r="D1984" s="165">
        <v>45983</v>
      </c>
      <c r="E1984" s="165">
        <v>46309</v>
      </c>
      <c r="F1984" s="166">
        <v>2</v>
      </c>
      <c r="G1984" s="178">
        <v>1.86</v>
      </c>
      <c r="H1984" s="181">
        <v>1</v>
      </c>
      <c r="I1984" s="180">
        <v>4.2799999999999998E-2</v>
      </c>
      <c r="J1984" s="21">
        <f t="shared" si="935"/>
        <v>0.1399999999999999</v>
      </c>
      <c r="K1984" s="21" t="str">
        <f t="shared" si="936"/>
        <v>Y</v>
      </c>
      <c r="L1984" s="37" t="str">
        <f t="shared" si="937"/>
        <v>NA</v>
      </c>
      <c r="M1984" s="8" t="str">
        <f t="shared" si="938"/>
        <v>Y</v>
      </c>
      <c r="N1984" s="42">
        <f t="shared" si="939"/>
        <v>1</v>
      </c>
      <c r="O1984" s="43">
        <f t="shared" si="940"/>
        <v>200000</v>
      </c>
      <c r="P1984" s="43" t="str">
        <f t="shared" si="941"/>
        <v>NA</v>
      </c>
      <c r="Q1984" s="24">
        <f t="shared" si="942"/>
        <v>10809.664799999999</v>
      </c>
      <c r="R1984" s="43">
        <f t="shared" si="943"/>
        <v>0</v>
      </c>
      <c r="S1984" s="24">
        <f t="shared" si="944"/>
        <v>1000000</v>
      </c>
      <c r="T1984" s="25" t="str">
        <f t="shared" si="945"/>
        <v>N</v>
      </c>
      <c r="U1984" s="44">
        <f t="shared" si="946"/>
        <v>0</v>
      </c>
      <c r="V1984" s="45">
        <f t="shared" si="947"/>
        <v>0</v>
      </c>
      <c r="W1984" s="45">
        <f t="shared" si="948"/>
        <v>0</v>
      </c>
      <c r="X1984" s="28">
        <f t="shared" si="949"/>
        <v>0</v>
      </c>
      <c r="Y1984" s="28">
        <f t="shared" si="950"/>
        <v>0</v>
      </c>
      <c r="Z1984" s="45">
        <f t="shared" si="951"/>
        <v>0</v>
      </c>
      <c r="AA1984" s="29" t="str">
        <f t="shared" si="952"/>
        <v>N</v>
      </c>
      <c r="AB1984" s="46">
        <f t="shared" si="953"/>
        <v>0</v>
      </c>
      <c r="AC1984" s="31">
        <f t="shared" si="954"/>
        <v>0</v>
      </c>
      <c r="AD1984" s="31">
        <f t="shared" si="955"/>
        <v>0</v>
      </c>
      <c r="AE1984" s="31">
        <f t="shared" si="956"/>
        <v>0</v>
      </c>
      <c r="AF1984" s="47">
        <f t="shared" si="957"/>
        <v>0</v>
      </c>
      <c r="AG1984" s="31">
        <f t="shared" si="958"/>
        <v>0</v>
      </c>
      <c r="AH1984" s="48">
        <f t="shared" si="929"/>
        <v>0</v>
      </c>
      <c r="AI1984" s="33">
        <f t="shared" si="930"/>
        <v>0</v>
      </c>
      <c r="AJ1984" s="33">
        <f t="shared" si="931"/>
        <v>0</v>
      </c>
      <c r="AK1984" s="33">
        <f t="shared" si="932"/>
        <v>0</v>
      </c>
      <c r="AL1984" s="33">
        <f t="shared" si="933"/>
        <v>0</v>
      </c>
      <c r="AM1984" s="34">
        <f t="shared" si="934"/>
        <v>0</v>
      </c>
    </row>
    <row r="1985" spans="1:39" ht="15" customHeight="1" x14ac:dyDescent="0.3">
      <c r="A1985" s="166" t="s">
        <v>4419</v>
      </c>
      <c r="B1985" s="99">
        <v>24401</v>
      </c>
      <c r="C1985" s="99">
        <v>66231</v>
      </c>
      <c r="D1985" s="165">
        <v>45996</v>
      </c>
      <c r="E1985" s="165">
        <v>46180</v>
      </c>
      <c r="F1985" s="166">
        <v>2</v>
      </c>
      <c r="G1985" s="178">
        <v>1.61</v>
      </c>
      <c r="H1985" s="181">
        <v>0.25</v>
      </c>
      <c r="I1985" s="180">
        <v>3.9300000000000002E-2</v>
      </c>
      <c r="J1985" s="21">
        <f t="shared" si="935"/>
        <v>0.3899999999999999</v>
      </c>
      <c r="K1985" s="21" t="str">
        <f t="shared" si="936"/>
        <v>Y</v>
      </c>
      <c r="L1985" s="37" t="str">
        <f t="shared" si="937"/>
        <v>NA</v>
      </c>
      <c r="M1985" s="8" t="str">
        <f t="shared" si="938"/>
        <v>Y</v>
      </c>
      <c r="N1985" s="42">
        <f t="shared" si="939"/>
        <v>2</v>
      </c>
      <c r="O1985" s="43">
        <f t="shared" si="940"/>
        <v>200000</v>
      </c>
      <c r="P1985" s="43" t="str">
        <f t="shared" si="941"/>
        <v>NA</v>
      </c>
      <c r="Q1985" s="24">
        <f t="shared" si="942"/>
        <v>25359.959299999999</v>
      </c>
      <c r="R1985" s="43">
        <f t="shared" si="943"/>
        <v>0</v>
      </c>
      <c r="S1985" s="24">
        <f t="shared" si="944"/>
        <v>1000000</v>
      </c>
      <c r="T1985" s="25" t="str">
        <f t="shared" si="945"/>
        <v>N</v>
      </c>
      <c r="U1985" s="44">
        <f t="shared" si="946"/>
        <v>1</v>
      </c>
      <c r="V1985" s="45">
        <f t="shared" si="947"/>
        <v>20000</v>
      </c>
      <c r="W1985" s="45">
        <f t="shared" si="948"/>
        <v>65000</v>
      </c>
      <c r="X1985" s="28">
        <f t="shared" si="949"/>
        <v>0</v>
      </c>
      <c r="Y1985" s="28">
        <f t="shared" si="950"/>
        <v>26356.605700489996</v>
      </c>
      <c r="Z1985" s="45">
        <f t="shared" si="951"/>
        <v>0</v>
      </c>
      <c r="AA1985" s="29" t="str">
        <f t="shared" si="952"/>
        <v>N</v>
      </c>
      <c r="AB1985" s="46">
        <f t="shared" si="953"/>
        <v>0</v>
      </c>
      <c r="AC1985" s="31">
        <f t="shared" si="954"/>
        <v>0</v>
      </c>
      <c r="AD1985" s="31">
        <f t="shared" si="955"/>
        <v>0</v>
      </c>
      <c r="AE1985" s="31">
        <f t="shared" si="956"/>
        <v>0</v>
      </c>
      <c r="AF1985" s="47">
        <f t="shared" si="957"/>
        <v>0</v>
      </c>
      <c r="AG1985" s="31">
        <f t="shared" si="958"/>
        <v>0</v>
      </c>
      <c r="AH1985" s="48">
        <f t="shared" ref="AH1985:AH2048" si="959">MAX(0,(AB1985-1))</f>
        <v>0</v>
      </c>
      <c r="AI1985" s="33">
        <f t="shared" ref="AI1985:AI2048" si="960">IF(
  AH1985=0,
  0,
     20000
  )</f>
        <v>0</v>
      </c>
      <c r="AJ1985" s="33">
        <f t="shared" ref="AJ1985:AJ2048" si="961">IF(
  AH1985=0,
  0,
    MAX(0, 65000)
  )</f>
        <v>0</v>
      </c>
      <c r="AK1985" s="33">
        <f t="shared" ref="AK1985:AK2048" si="962">IF(
  AH1985=0,
  0,
  MAX(0, MIN(B1985*(1+I1985)*(1+I1985)*(1+I1985)*(1+I1985), AI1985, AG1985))
)</f>
        <v>0</v>
      </c>
      <c r="AL1985" s="33">
        <f t="shared" ref="AL1985:AL2048" si="963">IF(
  AH1985=0,
  0,
  MAX(0, (B1985*(1+I1985)*(1+I1985)*(1+I1985)*(1+I1985)-AK1985)
)
)</f>
        <v>0</v>
      </c>
      <c r="AM1985" s="34">
        <f t="shared" si="934"/>
        <v>26356.605700489996</v>
      </c>
    </row>
    <row r="1986" spans="1:39" ht="15" customHeight="1" x14ac:dyDescent="0.3">
      <c r="A1986" s="166" t="s">
        <v>4420</v>
      </c>
      <c r="B1986" s="99">
        <v>7259</v>
      </c>
      <c r="C1986" s="99">
        <v>83576</v>
      </c>
      <c r="D1986" s="165">
        <v>44878</v>
      </c>
      <c r="E1986" s="165">
        <v>45082</v>
      </c>
      <c r="F1986" s="166">
        <v>2</v>
      </c>
      <c r="G1986" s="178">
        <v>1.71</v>
      </c>
      <c r="H1986" s="181">
        <v>1</v>
      </c>
      <c r="I1986" s="180">
        <v>2.24E-2</v>
      </c>
      <c r="J1986" s="21">
        <f t="shared" si="935"/>
        <v>0.29000000000000004</v>
      </c>
      <c r="K1986" s="21" t="str">
        <f t="shared" si="936"/>
        <v>Y</v>
      </c>
      <c r="L1986" s="37" t="str">
        <f t="shared" si="937"/>
        <v>NA</v>
      </c>
      <c r="M1986" s="8" t="str">
        <f t="shared" si="938"/>
        <v>Y</v>
      </c>
      <c r="N1986" s="42">
        <f t="shared" si="939"/>
        <v>1</v>
      </c>
      <c r="O1986" s="43">
        <f t="shared" si="940"/>
        <v>200000</v>
      </c>
      <c r="P1986" s="43" t="str">
        <f t="shared" si="941"/>
        <v>NA</v>
      </c>
      <c r="Q1986" s="24">
        <f t="shared" si="942"/>
        <v>7421.6016</v>
      </c>
      <c r="R1986" s="43">
        <f t="shared" si="943"/>
        <v>0</v>
      </c>
      <c r="S1986" s="24">
        <f t="shared" si="944"/>
        <v>1000000</v>
      </c>
      <c r="T1986" s="25" t="str">
        <f t="shared" si="945"/>
        <v>N</v>
      </c>
      <c r="U1986" s="44">
        <f t="shared" si="946"/>
        <v>0</v>
      </c>
      <c r="V1986" s="45">
        <f t="shared" si="947"/>
        <v>0</v>
      </c>
      <c r="W1986" s="45">
        <f t="shared" si="948"/>
        <v>0</v>
      </c>
      <c r="X1986" s="28">
        <f t="shared" si="949"/>
        <v>0</v>
      </c>
      <c r="Y1986" s="28">
        <f t="shared" si="950"/>
        <v>0</v>
      </c>
      <c r="Z1986" s="45">
        <f t="shared" si="951"/>
        <v>0</v>
      </c>
      <c r="AA1986" s="29" t="str">
        <f t="shared" si="952"/>
        <v>N</v>
      </c>
      <c r="AB1986" s="46">
        <f t="shared" si="953"/>
        <v>0</v>
      </c>
      <c r="AC1986" s="31">
        <f t="shared" si="954"/>
        <v>0</v>
      </c>
      <c r="AD1986" s="31">
        <f t="shared" si="955"/>
        <v>0</v>
      </c>
      <c r="AE1986" s="31">
        <f t="shared" si="956"/>
        <v>0</v>
      </c>
      <c r="AF1986" s="47">
        <f t="shared" si="957"/>
        <v>0</v>
      </c>
      <c r="AG1986" s="31">
        <f t="shared" si="958"/>
        <v>0</v>
      </c>
      <c r="AH1986" s="48">
        <f t="shared" si="959"/>
        <v>0</v>
      </c>
      <c r="AI1986" s="33">
        <f t="shared" si="960"/>
        <v>0</v>
      </c>
      <c r="AJ1986" s="33">
        <f t="shared" si="961"/>
        <v>0</v>
      </c>
      <c r="AK1986" s="33">
        <f t="shared" si="962"/>
        <v>0</v>
      </c>
      <c r="AL1986" s="33">
        <f t="shared" si="963"/>
        <v>0</v>
      </c>
      <c r="AM1986" s="34">
        <f t="shared" si="934"/>
        <v>0</v>
      </c>
    </row>
    <row r="1987" spans="1:39" ht="15" customHeight="1" x14ac:dyDescent="0.3">
      <c r="A1987" s="166" t="s">
        <v>4421</v>
      </c>
      <c r="B1987" s="99">
        <v>10013</v>
      </c>
      <c r="C1987" s="99">
        <v>77093</v>
      </c>
      <c r="D1987" s="165">
        <v>45844</v>
      </c>
      <c r="E1987" s="165">
        <v>46141</v>
      </c>
      <c r="F1987" s="166">
        <v>4</v>
      </c>
      <c r="G1987" s="178">
        <v>2.5</v>
      </c>
      <c r="H1987" s="181">
        <v>1</v>
      </c>
      <c r="I1987" s="180">
        <v>4.7500000000000001E-2</v>
      </c>
      <c r="J1987" s="21">
        <f t="shared" si="935"/>
        <v>1.5</v>
      </c>
      <c r="K1987" s="21" t="str">
        <f t="shared" si="936"/>
        <v>Y</v>
      </c>
      <c r="L1987" s="37" t="str">
        <f t="shared" si="937"/>
        <v>NA</v>
      </c>
      <c r="M1987" s="8" t="str">
        <f t="shared" si="938"/>
        <v>Y</v>
      </c>
      <c r="N1987" s="42">
        <f t="shared" si="939"/>
        <v>2</v>
      </c>
      <c r="O1987" s="43">
        <f t="shared" si="940"/>
        <v>200000</v>
      </c>
      <c r="P1987" s="43" t="str">
        <f t="shared" si="941"/>
        <v>NA</v>
      </c>
      <c r="Q1987" s="24">
        <f t="shared" si="942"/>
        <v>10488.6175</v>
      </c>
      <c r="R1987" s="43">
        <f t="shared" si="943"/>
        <v>0</v>
      </c>
      <c r="S1987" s="24">
        <f t="shared" si="944"/>
        <v>1000000</v>
      </c>
      <c r="T1987" s="25" t="str">
        <f t="shared" si="945"/>
        <v>Y</v>
      </c>
      <c r="U1987" s="44">
        <f t="shared" si="946"/>
        <v>1</v>
      </c>
      <c r="V1987" s="45">
        <f t="shared" si="947"/>
        <v>200000</v>
      </c>
      <c r="W1987" s="45">
        <f t="shared" si="948"/>
        <v>1000000</v>
      </c>
      <c r="X1987" s="28">
        <f t="shared" si="949"/>
        <v>10986.826831250002</v>
      </c>
      <c r="Y1987" s="28">
        <f t="shared" si="950"/>
        <v>0</v>
      </c>
      <c r="Z1987" s="45" t="str">
        <f t="shared" si="951"/>
        <v>NA</v>
      </c>
      <c r="AA1987" s="29" t="str">
        <f t="shared" si="952"/>
        <v>N</v>
      </c>
      <c r="AB1987" s="46">
        <f t="shared" si="953"/>
        <v>0</v>
      </c>
      <c r="AC1987" s="31">
        <f t="shared" si="954"/>
        <v>0</v>
      </c>
      <c r="AD1987" s="31">
        <f t="shared" si="955"/>
        <v>0</v>
      </c>
      <c r="AE1987" s="31">
        <f t="shared" si="956"/>
        <v>0</v>
      </c>
      <c r="AF1987" s="47">
        <f t="shared" si="957"/>
        <v>0</v>
      </c>
      <c r="AG1987" s="31">
        <f t="shared" si="958"/>
        <v>0</v>
      </c>
      <c r="AH1987" s="48">
        <f t="shared" si="959"/>
        <v>0</v>
      </c>
      <c r="AI1987" s="33">
        <f t="shared" si="960"/>
        <v>0</v>
      </c>
      <c r="AJ1987" s="33">
        <f t="shared" si="961"/>
        <v>0</v>
      </c>
      <c r="AK1987" s="33">
        <f t="shared" si="962"/>
        <v>0</v>
      </c>
      <c r="AL1987" s="33">
        <f t="shared" si="963"/>
        <v>0</v>
      </c>
      <c r="AM1987" s="34">
        <f t="shared" ref="AM1987:AM2050" si="964">R1987+Y1987+AF1987+AL1987</f>
        <v>0</v>
      </c>
    </row>
    <row r="1988" spans="1:39" ht="15" customHeight="1" x14ac:dyDescent="0.3">
      <c r="A1988" s="166" t="s">
        <v>4422</v>
      </c>
      <c r="B1988" s="99">
        <v>15561</v>
      </c>
      <c r="C1988" s="99">
        <v>57738</v>
      </c>
      <c r="D1988" s="165">
        <v>44503</v>
      </c>
      <c r="E1988" s="165">
        <v>44577</v>
      </c>
      <c r="F1988" s="166">
        <v>4</v>
      </c>
      <c r="G1988" s="178">
        <v>3.54</v>
      </c>
      <c r="H1988" s="181">
        <v>0.5</v>
      </c>
      <c r="I1988" s="180">
        <v>6.7500000000000004E-2</v>
      </c>
      <c r="J1988" s="21">
        <f t="shared" si="935"/>
        <v>0.45999999999999996</v>
      </c>
      <c r="K1988" s="21" t="str">
        <f t="shared" si="936"/>
        <v>Y</v>
      </c>
      <c r="L1988" s="37" t="str">
        <f t="shared" si="937"/>
        <v>NA</v>
      </c>
      <c r="M1988" s="8" t="str">
        <f t="shared" si="938"/>
        <v>Y</v>
      </c>
      <c r="N1988" s="42">
        <f t="shared" si="939"/>
        <v>1</v>
      </c>
      <c r="O1988" s="43">
        <f t="shared" si="940"/>
        <v>200000</v>
      </c>
      <c r="P1988" s="43" t="str">
        <f t="shared" si="941"/>
        <v>NA</v>
      </c>
      <c r="Q1988" s="24">
        <f t="shared" si="942"/>
        <v>16611.367499999997</v>
      </c>
      <c r="R1988" s="43">
        <f t="shared" si="943"/>
        <v>0</v>
      </c>
      <c r="S1988" s="24">
        <f t="shared" si="944"/>
        <v>1000000</v>
      </c>
      <c r="T1988" s="25" t="str">
        <f t="shared" si="945"/>
        <v>N</v>
      </c>
      <c r="U1988" s="44">
        <f t="shared" si="946"/>
        <v>0</v>
      </c>
      <c r="V1988" s="45">
        <f t="shared" si="947"/>
        <v>0</v>
      </c>
      <c r="W1988" s="45">
        <f t="shared" si="948"/>
        <v>0</v>
      </c>
      <c r="X1988" s="28">
        <f t="shared" si="949"/>
        <v>0</v>
      </c>
      <c r="Y1988" s="28">
        <f t="shared" si="950"/>
        <v>0</v>
      </c>
      <c r="Z1988" s="45">
        <f t="shared" si="951"/>
        <v>0</v>
      </c>
      <c r="AA1988" s="29" t="str">
        <f t="shared" si="952"/>
        <v>N</v>
      </c>
      <c r="AB1988" s="46">
        <f t="shared" si="953"/>
        <v>0</v>
      </c>
      <c r="AC1988" s="31">
        <f t="shared" si="954"/>
        <v>0</v>
      </c>
      <c r="AD1988" s="31">
        <f t="shared" si="955"/>
        <v>0</v>
      </c>
      <c r="AE1988" s="31">
        <f t="shared" si="956"/>
        <v>0</v>
      </c>
      <c r="AF1988" s="47">
        <f t="shared" si="957"/>
        <v>0</v>
      </c>
      <c r="AG1988" s="31">
        <f t="shared" si="958"/>
        <v>0</v>
      </c>
      <c r="AH1988" s="48">
        <f t="shared" si="959"/>
        <v>0</v>
      </c>
      <c r="AI1988" s="33">
        <f t="shared" si="960"/>
        <v>0</v>
      </c>
      <c r="AJ1988" s="33">
        <f t="shared" si="961"/>
        <v>0</v>
      </c>
      <c r="AK1988" s="33">
        <f t="shared" si="962"/>
        <v>0</v>
      </c>
      <c r="AL1988" s="33">
        <f t="shared" si="963"/>
        <v>0</v>
      </c>
      <c r="AM1988" s="34">
        <f t="shared" si="964"/>
        <v>0</v>
      </c>
    </row>
    <row r="1989" spans="1:39" ht="15" customHeight="1" x14ac:dyDescent="0.3">
      <c r="A1989" s="166" t="s">
        <v>4423</v>
      </c>
      <c r="B1989" s="99">
        <v>17418</v>
      </c>
      <c r="C1989" s="99">
        <v>71510</v>
      </c>
      <c r="D1989" s="165">
        <v>46146</v>
      </c>
      <c r="E1989" s="165">
        <v>46429</v>
      </c>
      <c r="F1989" s="166">
        <v>4</v>
      </c>
      <c r="G1989" s="178">
        <v>0.81</v>
      </c>
      <c r="H1989" s="181">
        <v>0.5</v>
      </c>
      <c r="I1989" s="180">
        <v>3.9800000000000002E-2</v>
      </c>
      <c r="J1989" s="21">
        <f t="shared" si="935"/>
        <v>3.19</v>
      </c>
      <c r="K1989" s="21" t="str">
        <f t="shared" si="936"/>
        <v>Y</v>
      </c>
      <c r="L1989" s="37" t="str">
        <f t="shared" si="937"/>
        <v>NA</v>
      </c>
      <c r="M1989" s="8" t="str">
        <f t="shared" si="938"/>
        <v>Y</v>
      </c>
      <c r="N1989" s="42">
        <f t="shared" si="939"/>
        <v>7</v>
      </c>
      <c r="O1989" s="43">
        <f t="shared" si="940"/>
        <v>200000</v>
      </c>
      <c r="P1989" s="43" t="str">
        <f t="shared" si="941"/>
        <v>NA</v>
      </c>
      <c r="Q1989" s="24">
        <f t="shared" si="942"/>
        <v>18111.236400000002</v>
      </c>
      <c r="R1989" s="43">
        <f t="shared" si="943"/>
        <v>0</v>
      </c>
      <c r="S1989" s="24">
        <f t="shared" si="944"/>
        <v>1000000</v>
      </c>
      <c r="T1989" s="25" t="str">
        <f t="shared" si="945"/>
        <v>Y</v>
      </c>
      <c r="U1989" s="44">
        <f t="shared" si="946"/>
        <v>6</v>
      </c>
      <c r="V1989" s="45">
        <f t="shared" si="947"/>
        <v>200000</v>
      </c>
      <c r="W1989" s="45">
        <f t="shared" si="948"/>
        <v>1000000</v>
      </c>
      <c r="X1989" s="28">
        <f t="shared" si="949"/>
        <v>18832.063608720004</v>
      </c>
      <c r="Y1989" s="28">
        <f t="shared" si="950"/>
        <v>0</v>
      </c>
      <c r="Z1989" s="45" t="str">
        <f t="shared" si="951"/>
        <v>NA</v>
      </c>
      <c r="AA1989" s="29" t="str">
        <f t="shared" si="952"/>
        <v>Y</v>
      </c>
      <c r="AB1989" s="46">
        <f t="shared" si="953"/>
        <v>5</v>
      </c>
      <c r="AC1989" s="31">
        <f t="shared" si="954"/>
        <v>200000</v>
      </c>
      <c r="AD1989" s="31">
        <f t="shared" si="955"/>
        <v>1000000</v>
      </c>
      <c r="AE1989" s="31">
        <f t="shared" si="956"/>
        <v>19581.579740347061</v>
      </c>
      <c r="AF1989" s="47">
        <f t="shared" si="957"/>
        <v>0</v>
      </c>
      <c r="AG1989" s="31" t="str">
        <f t="shared" si="958"/>
        <v>NA</v>
      </c>
      <c r="AH1989" s="48">
        <f t="shared" si="959"/>
        <v>4</v>
      </c>
      <c r="AI1989" s="33">
        <f t="shared" si="960"/>
        <v>20000</v>
      </c>
      <c r="AJ1989" s="33">
        <f t="shared" si="961"/>
        <v>65000</v>
      </c>
      <c r="AK1989" s="33">
        <f t="shared" si="962"/>
        <v>20000</v>
      </c>
      <c r="AL1989" s="33">
        <f t="shared" si="963"/>
        <v>360.92661401287478</v>
      </c>
      <c r="AM1989" s="34">
        <f t="shared" si="964"/>
        <v>360.92661401287478</v>
      </c>
    </row>
    <row r="1990" spans="1:39" ht="15" customHeight="1" x14ac:dyDescent="0.3">
      <c r="A1990" s="166" t="s">
        <v>4424</v>
      </c>
      <c r="B1990" s="99">
        <v>14163</v>
      </c>
      <c r="C1990" s="99">
        <v>102302</v>
      </c>
      <c r="D1990" s="165">
        <v>44768</v>
      </c>
      <c r="E1990" s="165">
        <v>44939</v>
      </c>
      <c r="F1990" s="166">
        <v>2</v>
      </c>
      <c r="G1990" s="178">
        <v>1.08</v>
      </c>
      <c r="H1990" s="181">
        <v>0.5</v>
      </c>
      <c r="I1990" s="180">
        <v>2.1000000000000001E-2</v>
      </c>
      <c r="J1990" s="21">
        <f t="shared" si="935"/>
        <v>0.91999999999999993</v>
      </c>
      <c r="K1990" s="21" t="str">
        <f t="shared" si="936"/>
        <v>Y</v>
      </c>
      <c r="L1990" s="37" t="str">
        <f t="shared" si="937"/>
        <v>NA</v>
      </c>
      <c r="M1990" s="8" t="str">
        <f t="shared" si="938"/>
        <v>Y</v>
      </c>
      <c r="N1990" s="42">
        <f t="shared" si="939"/>
        <v>2</v>
      </c>
      <c r="O1990" s="43">
        <f t="shared" si="940"/>
        <v>200000</v>
      </c>
      <c r="P1990" s="43" t="str">
        <f t="shared" si="941"/>
        <v>NA</v>
      </c>
      <c r="Q1990" s="24">
        <f t="shared" si="942"/>
        <v>14460.422999999999</v>
      </c>
      <c r="R1990" s="43">
        <f t="shared" si="943"/>
        <v>0</v>
      </c>
      <c r="S1990" s="24">
        <f t="shared" si="944"/>
        <v>1000000</v>
      </c>
      <c r="T1990" s="25" t="str">
        <f t="shared" si="945"/>
        <v>N</v>
      </c>
      <c r="U1990" s="44">
        <f t="shared" si="946"/>
        <v>1</v>
      </c>
      <c r="V1990" s="45">
        <f t="shared" si="947"/>
        <v>20000</v>
      </c>
      <c r="W1990" s="45">
        <f t="shared" si="948"/>
        <v>65000</v>
      </c>
      <c r="X1990" s="28">
        <f t="shared" si="949"/>
        <v>0</v>
      </c>
      <c r="Y1990" s="28">
        <f t="shared" si="950"/>
        <v>14764.091882999997</v>
      </c>
      <c r="Z1990" s="45">
        <f t="shared" si="951"/>
        <v>0</v>
      </c>
      <c r="AA1990" s="29" t="str">
        <f t="shared" si="952"/>
        <v>N</v>
      </c>
      <c r="AB1990" s="46">
        <f t="shared" si="953"/>
        <v>0</v>
      </c>
      <c r="AC1990" s="31">
        <f t="shared" si="954"/>
        <v>0</v>
      </c>
      <c r="AD1990" s="31">
        <f t="shared" si="955"/>
        <v>0</v>
      </c>
      <c r="AE1990" s="31">
        <f t="shared" si="956"/>
        <v>0</v>
      </c>
      <c r="AF1990" s="47">
        <f t="shared" si="957"/>
        <v>0</v>
      </c>
      <c r="AG1990" s="31">
        <f t="shared" si="958"/>
        <v>0</v>
      </c>
      <c r="AH1990" s="48">
        <f t="shared" si="959"/>
        <v>0</v>
      </c>
      <c r="AI1990" s="33">
        <f t="shared" si="960"/>
        <v>0</v>
      </c>
      <c r="AJ1990" s="33">
        <f t="shared" si="961"/>
        <v>0</v>
      </c>
      <c r="AK1990" s="33">
        <f t="shared" si="962"/>
        <v>0</v>
      </c>
      <c r="AL1990" s="33">
        <f t="shared" si="963"/>
        <v>0</v>
      </c>
      <c r="AM1990" s="34">
        <f t="shared" si="964"/>
        <v>14764.091882999997</v>
      </c>
    </row>
    <row r="1991" spans="1:39" ht="15" customHeight="1" x14ac:dyDescent="0.3">
      <c r="A1991" s="166" t="s">
        <v>4425</v>
      </c>
      <c r="B1991" s="99">
        <v>23192</v>
      </c>
      <c r="C1991" s="99">
        <v>64691</v>
      </c>
      <c r="D1991" s="165">
        <v>44790</v>
      </c>
      <c r="E1991" s="165">
        <v>45063</v>
      </c>
      <c r="F1991" s="166">
        <v>4</v>
      </c>
      <c r="G1991" s="178">
        <v>1.85</v>
      </c>
      <c r="H1991" s="181">
        <v>0.25</v>
      </c>
      <c r="I1991" s="180">
        <v>2.1499999999999998E-2</v>
      </c>
      <c r="J1991" s="21">
        <f t="shared" si="935"/>
        <v>2.15</v>
      </c>
      <c r="K1991" s="21" t="str">
        <f t="shared" si="936"/>
        <v>Y</v>
      </c>
      <c r="L1991" s="37" t="str">
        <f t="shared" si="937"/>
        <v>NA</v>
      </c>
      <c r="M1991" s="8" t="str">
        <f t="shared" si="938"/>
        <v>Y</v>
      </c>
      <c r="N1991" s="42">
        <f t="shared" si="939"/>
        <v>9</v>
      </c>
      <c r="O1991" s="43">
        <f t="shared" si="940"/>
        <v>200000</v>
      </c>
      <c r="P1991" s="43" t="str">
        <f t="shared" si="941"/>
        <v>NA</v>
      </c>
      <c r="Q1991" s="24">
        <f t="shared" si="942"/>
        <v>23690.628000000001</v>
      </c>
      <c r="R1991" s="43">
        <f t="shared" si="943"/>
        <v>0</v>
      </c>
      <c r="S1991" s="24">
        <f t="shared" si="944"/>
        <v>1000000</v>
      </c>
      <c r="T1991" s="25" t="str">
        <f t="shared" si="945"/>
        <v>Y</v>
      </c>
      <c r="U1991" s="44">
        <f t="shared" si="946"/>
        <v>8</v>
      </c>
      <c r="V1991" s="45">
        <f t="shared" si="947"/>
        <v>200000</v>
      </c>
      <c r="W1991" s="45">
        <f t="shared" si="948"/>
        <v>1000000</v>
      </c>
      <c r="X1991" s="28">
        <f t="shared" si="949"/>
        <v>24199.976502000001</v>
      </c>
      <c r="Y1991" s="28">
        <f t="shared" si="950"/>
        <v>0</v>
      </c>
      <c r="Z1991" s="45" t="str">
        <f t="shared" si="951"/>
        <v>NA</v>
      </c>
      <c r="AA1991" s="29" t="str">
        <f t="shared" si="952"/>
        <v>Y</v>
      </c>
      <c r="AB1991" s="46">
        <f t="shared" si="953"/>
        <v>7</v>
      </c>
      <c r="AC1991" s="31">
        <f t="shared" si="954"/>
        <v>200000</v>
      </c>
      <c r="AD1991" s="31">
        <f t="shared" si="955"/>
        <v>1000000</v>
      </c>
      <c r="AE1991" s="31">
        <f t="shared" si="956"/>
        <v>24720.275996793003</v>
      </c>
      <c r="AF1991" s="47">
        <f t="shared" si="957"/>
        <v>0</v>
      </c>
      <c r="AG1991" s="31" t="str">
        <f t="shared" si="958"/>
        <v>NA</v>
      </c>
      <c r="AH1991" s="48">
        <f t="shared" si="959"/>
        <v>6</v>
      </c>
      <c r="AI1991" s="33">
        <f t="shared" si="960"/>
        <v>20000</v>
      </c>
      <c r="AJ1991" s="33">
        <f t="shared" si="961"/>
        <v>65000</v>
      </c>
      <c r="AK1991" s="33">
        <f t="shared" si="962"/>
        <v>20000</v>
      </c>
      <c r="AL1991" s="33">
        <f t="shared" si="963"/>
        <v>5251.7619307240529</v>
      </c>
      <c r="AM1991" s="34">
        <f t="shared" si="964"/>
        <v>5251.7619307240529</v>
      </c>
    </row>
    <row r="1992" spans="1:39" ht="15" customHeight="1" x14ac:dyDescent="0.3">
      <c r="A1992" s="166" t="s">
        <v>4426</v>
      </c>
      <c r="B1992" s="99">
        <v>12972</v>
      </c>
      <c r="C1992" s="99">
        <v>63107</v>
      </c>
      <c r="D1992" s="165">
        <v>44845</v>
      </c>
      <c r="E1992" s="165">
        <v>45172</v>
      </c>
      <c r="F1992" s="166">
        <v>4</v>
      </c>
      <c r="G1992" s="178">
        <v>1.95</v>
      </c>
      <c r="H1992" s="181">
        <v>0.75</v>
      </c>
      <c r="I1992" s="180">
        <v>4.48E-2</v>
      </c>
      <c r="J1992" s="21">
        <f t="shared" si="935"/>
        <v>2.0499999999999998</v>
      </c>
      <c r="K1992" s="21" t="str">
        <f t="shared" si="936"/>
        <v>Y</v>
      </c>
      <c r="L1992" s="37" t="str">
        <f t="shared" si="937"/>
        <v>NA</v>
      </c>
      <c r="M1992" s="8" t="str">
        <f t="shared" si="938"/>
        <v>Y</v>
      </c>
      <c r="N1992" s="42">
        <f t="shared" si="939"/>
        <v>3</v>
      </c>
      <c r="O1992" s="43">
        <f t="shared" si="940"/>
        <v>200000</v>
      </c>
      <c r="P1992" s="43" t="str">
        <f t="shared" si="941"/>
        <v>NA</v>
      </c>
      <c r="Q1992" s="24">
        <f t="shared" si="942"/>
        <v>13553.1456</v>
      </c>
      <c r="R1992" s="43">
        <f t="shared" si="943"/>
        <v>0</v>
      </c>
      <c r="S1992" s="24">
        <f t="shared" si="944"/>
        <v>1000000</v>
      </c>
      <c r="T1992" s="25" t="str">
        <f t="shared" si="945"/>
        <v>Y</v>
      </c>
      <c r="U1992" s="44">
        <f t="shared" si="946"/>
        <v>2</v>
      </c>
      <c r="V1992" s="45">
        <f t="shared" si="947"/>
        <v>200000</v>
      </c>
      <c r="W1992" s="45">
        <f t="shared" si="948"/>
        <v>1000000</v>
      </c>
      <c r="X1992" s="28">
        <f t="shared" si="949"/>
        <v>14160.326522879999</v>
      </c>
      <c r="Y1992" s="28">
        <f t="shared" si="950"/>
        <v>0</v>
      </c>
      <c r="Z1992" s="45" t="str">
        <f t="shared" si="951"/>
        <v>NA</v>
      </c>
      <c r="AA1992" s="29" t="str">
        <f t="shared" si="952"/>
        <v>Y</v>
      </c>
      <c r="AB1992" s="46">
        <f t="shared" si="953"/>
        <v>1</v>
      </c>
      <c r="AC1992" s="31">
        <f t="shared" si="954"/>
        <v>200000</v>
      </c>
      <c r="AD1992" s="31">
        <f t="shared" si="955"/>
        <v>1000000</v>
      </c>
      <c r="AE1992" s="31">
        <f t="shared" si="956"/>
        <v>14794.709151105022</v>
      </c>
      <c r="AF1992" s="47">
        <f t="shared" si="957"/>
        <v>0</v>
      </c>
      <c r="AG1992" s="31" t="str">
        <f t="shared" si="958"/>
        <v>NA</v>
      </c>
      <c r="AH1992" s="48">
        <f t="shared" si="959"/>
        <v>0</v>
      </c>
      <c r="AI1992" s="33">
        <f t="shared" si="960"/>
        <v>0</v>
      </c>
      <c r="AJ1992" s="33">
        <f t="shared" si="961"/>
        <v>0</v>
      </c>
      <c r="AK1992" s="33">
        <f t="shared" si="962"/>
        <v>0</v>
      </c>
      <c r="AL1992" s="33">
        <f t="shared" si="963"/>
        <v>0</v>
      </c>
      <c r="AM1992" s="34">
        <f t="shared" si="964"/>
        <v>0</v>
      </c>
    </row>
    <row r="1993" spans="1:39" ht="15" customHeight="1" x14ac:dyDescent="0.3">
      <c r="A1993" s="166" t="s">
        <v>4427</v>
      </c>
      <c r="B1993" s="99">
        <v>16528</v>
      </c>
      <c r="C1993" s="99">
        <v>86001</v>
      </c>
      <c r="D1993" s="165">
        <v>45650</v>
      </c>
      <c r="E1993" s="165">
        <v>45836</v>
      </c>
      <c r="F1993" s="166">
        <v>4</v>
      </c>
      <c r="G1993" s="178">
        <v>1</v>
      </c>
      <c r="H1993" s="181">
        <v>0.5</v>
      </c>
      <c r="I1993" s="180">
        <v>3.7100000000000001E-2</v>
      </c>
      <c r="J1993" s="21">
        <f t="shared" si="935"/>
        <v>3</v>
      </c>
      <c r="K1993" s="21" t="str">
        <f t="shared" si="936"/>
        <v>Y</v>
      </c>
      <c r="L1993" s="37" t="str">
        <f t="shared" si="937"/>
        <v>NA</v>
      </c>
      <c r="M1993" s="8" t="str">
        <f t="shared" si="938"/>
        <v>Y</v>
      </c>
      <c r="N1993" s="42">
        <f t="shared" si="939"/>
        <v>6</v>
      </c>
      <c r="O1993" s="43">
        <f t="shared" si="940"/>
        <v>200000</v>
      </c>
      <c r="P1993" s="43" t="str">
        <f t="shared" si="941"/>
        <v>NA</v>
      </c>
      <c r="Q1993" s="24">
        <f t="shared" si="942"/>
        <v>17141.1888</v>
      </c>
      <c r="R1993" s="43">
        <f t="shared" si="943"/>
        <v>0</v>
      </c>
      <c r="S1993" s="24">
        <f t="shared" si="944"/>
        <v>1000000</v>
      </c>
      <c r="T1993" s="25" t="str">
        <f t="shared" si="945"/>
        <v>Y</v>
      </c>
      <c r="U1993" s="44">
        <f t="shared" si="946"/>
        <v>5</v>
      </c>
      <c r="V1993" s="45">
        <f t="shared" si="947"/>
        <v>200000</v>
      </c>
      <c r="W1993" s="45">
        <f t="shared" si="948"/>
        <v>1000000</v>
      </c>
      <c r="X1993" s="28">
        <f t="shared" si="949"/>
        <v>17777.126904479999</v>
      </c>
      <c r="Y1993" s="28">
        <f t="shared" si="950"/>
        <v>0</v>
      </c>
      <c r="Z1993" s="45" t="str">
        <f t="shared" si="951"/>
        <v>NA</v>
      </c>
      <c r="AA1993" s="29" t="str">
        <f t="shared" si="952"/>
        <v>Y</v>
      </c>
      <c r="AB1993" s="46">
        <f t="shared" si="953"/>
        <v>4</v>
      </c>
      <c r="AC1993" s="31">
        <f t="shared" si="954"/>
        <v>200000</v>
      </c>
      <c r="AD1993" s="31">
        <f t="shared" si="955"/>
        <v>1000000</v>
      </c>
      <c r="AE1993" s="31">
        <f t="shared" si="956"/>
        <v>18436.658312636206</v>
      </c>
      <c r="AF1993" s="47">
        <f t="shared" si="957"/>
        <v>0</v>
      </c>
      <c r="AG1993" s="31" t="str">
        <f t="shared" si="958"/>
        <v>NA</v>
      </c>
      <c r="AH1993" s="48">
        <f t="shared" si="959"/>
        <v>3</v>
      </c>
      <c r="AI1993" s="33">
        <f t="shared" si="960"/>
        <v>20000</v>
      </c>
      <c r="AJ1993" s="33">
        <f t="shared" si="961"/>
        <v>65000</v>
      </c>
      <c r="AK1993" s="33">
        <f t="shared" si="962"/>
        <v>19120.658336035009</v>
      </c>
      <c r="AL1993" s="33">
        <f t="shared" si="963"/>
        <v>0</v>
      </c>
      <c r="AM1993" s="34">
        <f t="shared" si="964"/>
        <v>0</v>
      </c>
    </row>
    <row r="1994" spans="1:39" ht="15" customHeight="1" x14ac:dyDescent="0.3">
      <c r="A1994" s="166" t="s">
        <v>4428</v>
      </c>
      <c r="B1994" s="99">
        <v>11276</v>
      </c>
      <c r="C1994" s="99">
        <v>49637</v>
      </c>
      <c r="D1994" s="165">
        <v>44692</v>
      </c>
      <c r="E1994" s="165">
        <v>44969</v>
      </c>
      <c r="F1994" s="166">
        <v>4</v>
      </c>
      <c r="G1994" s="178">
        <v>2.93</v>
      </c>
      <c r="H1994" s="181">
        <v>0.75</v>
      </c>
      <c r="I1994" s="180">
        <v>8.3599999999999994E-2</v>
      </c>
      <c r="J1994" s="21">
        <f t="shared" si="935"/>
        <v>1.0699999999999998</v>
      </c>
      <c r="K1994" s="21" t="str">
        <f t="shared" si="936"/>
        <v>Y</v>
      </c>
      <c r="L1994" s="37" t="str">
        <f t="shared" si="937"/>
        <v>NA</v>
      </c>
      <c r="M1994" s="8" t="str">
        <f t="shared" si="938"/>
        <v>Y</v>
      </c>
      <c r="N1994" s="42">
        <f t="shared" si="939"/>
        <v>2</v>
      </c>
      <c r="O1994" s="43">
        <f t="shared" si="940"/>
        <v>200000</v>
      </c>
      <c r="P1994" s="43" t="str">
        <f t="shared" si="941"/>
        <v>NA</v>
      </c>
      <c r="Q1994" s="24">
        <f t="shared" si="942"/>
        <v>12218.673599999998</v>
      </c>
      <c r="R1994" s="43">
        <f t="shared" si="943"/>
        <v>0</v>
      </c>
      <c r="S1994" s="24">
        <f t="shared" si="944"/>
        <v>1000000</v>
      </c>
      <c r="T1994" s="25" t="str">
        <f t="shared" si="945"/>
        <v>Y</v>
      </c>
      <c r="U1994" s="44">
        <f t="shared" si="946"/>
        <v>1</v>
      </c>
      <c r="V1994" s="45">
        <f t="shared" si="947"/>
        <v>200000</v>
      </c>
      <c r="W1994" s="45">
        <f t="shared" si="948"/>
        <v>1000000</v>
      </c>
      <c r="X1994" s="28">
        <f t="shared" si="949"/>
        <v>13240.154712959997</v>
      </c>
      <c r="Y1994" s="28">
        <f t="shared" si="950"/>
        <v>0</v>
      </c>
      <c r="Z1994" s="45" t="str">
        <f t="shared" si="951"/>
        <v>NA</v>
      </c>
      <c r="AA1994" s="29" t="str">
        <f t="shared" si="952"/>
        <v>N</v>
      </c>
      <c r="AB1994" s="46">
        <f t="shared" si="953"/>
        <v>0</v>
      </c>
      <c r="AC1994" s="31">
        <f t="shared" si="954"/>
        <v>0</v>
      </c>
      <c r="AD1994" s="31">
        <f t="shared" si="955"/>
        <v>0</v>
      </c>
      <c r="AE1994" s="31">
        <f t="shared" si="956"/>
        <v>0</v>
      </c>
      <c r="AF1994" s="47">
        <f t="shared" si="957"/>
        <v>0</v>
      </c>
      <c r="AG1994" s="31">
        <f t="shared" si="958"/>
        <v>0</v>
      </c>
      <c r="AH1994" s="48">
        <f t="shared" si="959"/>
        <v>0</v>
      </c>
      <c r="AI1994" s="33">
        <f t="shared" si="960"/>
        <v>0</v>
      </c>
      <c r="AJ1994" s="33">
        <f t="shared" si="961"/>
        <v>0</v>
      </c>
      <c r="AK1994" s="33">
        <f t="shared" si="962"/>
        <v>0</v>
      </c>
      <c r="AL1994" s="33">
        <f t="shared" si="963"/>
        <v>0</v>
      </c>
      <c r="AM1994" s="34">
        <f t="shared" si="964"/>
        <v>0</v>
      </c>
    </row>
    <row r="1995" spans="1:39" ht="15" customHeight="1" x14ac:dyDescent="0.3">
      <c r="A1995" s="166" t="s">
        <v>4429</v>
      </c>
      <c r="B1995" s="99">
        <v>12454</v>
      </c>
      <c r="C1995" s="99">
        <v>69755</v>
      </c>
      <c r="D1995" s="165">
        <v>45837</v>
      </c>
      <c r="E1995" s="165">
        <v>46021</v>
      </c>
      <c r="F1995" s="166">
        <v>2</v>
      </c>
      <c r="G1995" s="178">
        <v>1.45</v>
      </c>
      <c r="H1995" s="181">
        <v>0.5</v>
      </c>
      <c r="I1995" s="180">
        <v>3.4200000000000001E-2</v>
      </c>
      <c r="J1995" s="21">
        <f t="shared" si="935"/>
        <v>0.55000000000000004</v>
      </c>
      <c r="K1995" s="21" t="str">
        <f t="shared" si="936"/>
        <v>Y</v>
      </c>
      <c r="L1995" s="37" t="str">
        <f t="shared" si="937"/>
        <v>NA</v>
      </c>
      <c r="M1995" s="8" t="str">
        <f t="shared" si="938"/>
        <v>Y</v>
      </c>
      <c r="N1995" s="42">
        <f t="shared" si="939"/>
        <v>2</v>
      </c>
      <c r="O1995" s="43">
        <f t="shared" si="940"/>
        <v>200000</v>
      </c>
      <c r="P1995" s="43" t="str">
        <f t="shared" si="941"/>
        <v>NA</v>
      </c>
      <c r="Q1995" s="24">
        <f t="shared" si="942"/>
        <v>12879.926799999999</v>
      </c>
      <c r="R1995" s="43">
        <f t="shared" si="943"/>
        <v>0</v>
      </c>
      <c r="S1995" s="24">
        <f t="shared" si="944"/>
        <v>1000000</v>
      </c>
      <c r="T1995" s="25" t="str">
        <f t="shared" si="945"/>
        <v>N</v>
      </c>
      <c r="U1995" s="44">
        <f t="shared" si="946"/>
        <v>1</v>
      </c>
      <c r="V1995" s="45">
        <f t="shared" si="947"/>
        <v>20000</v>
      </c>
      <c r="W1995" s="45">
        <f t="shared" si="948"/>
        <v>65000</v>
      </c>
      <c r="X1995" s="28">
        <f t="shared" si="949"/>
        <v>0</v>
      </c>
      <c r="Y1995" s="28">
        <f t="shared" si="950"/>
        <v>13320.42029656</v>
      </c>
      <c r="Z1995" s="45">
        <f t="shared" si="951"/>
        <v>0</v>
      </c>
      <c r="AA1995" s="29" t="str">
        <f t="shared" si="952"/>
        <v>N</v>
      </c>
      <c r="AB1995" s="46">
        <f t="shared" si="953"/>
        <v>0</v>
      </c>
      <c r="AC1995" s="31">
        <f t="shared" si="954"/>
        <v>0</v>
      </c>
      <c r="AD1995" s="31">
        <f t="shared" si="955"/>
        <v>0</v>
      </c>
      <c r="AE1995" s="31">
        <f t="shared" si="956"/>
        <v>0</v>
      </c>
      <c r="AF1995" s="47">
        <f t="shared" si="957"/>
        <v>0</v>
      </c>
      <c r="AG1995" s="31">
        <f t="shared" si="958"/>
        <v>0</v>
      </c>
      <c r="AH1995" s="48">
        <f t="shared" si="959"/>
        <v>0</v>
      </c>
      <c r="AI1995" s="33">
        <f t="shared" si="960"/>
        <v>0</v>
      </c>
      <c r="AJ1995" s="33">
        <f t="shared" si="961"/>
        <v>0</v>
      </c>
      <c r="AK1995" s="33">
        <f t="shared" si="962"/>
        <v>0</v>
      </c>
      <c r="AL1995" s="33">
        <f t="shared" si="963"/>
        <v>0</v>
      </c>
      <c r="AM1995" s="34">
        <f t="shared" si="964"/>
        <v>13320.42029656</v>
      </c>
    </row>
    <row r="1996" spans="1:39" ht="15" customHeight="1" x14ac:dyDescent="0.3">
      <c r="A1996" s="166" t="s">
        <v>4430</v>
      </c>
      <c r="B1996" s="99">
        <v>14572</v>
      </c>
      <c r="C1996" s="99">
        <v>41123</v>
      </c>
      <c r="D1996" s="165">
        <v>44898</v>
      </c>
      <c r="E1996" s="165">
        <v>45179</v>
      </c>
      <c r="F1996" s="166">
        <v>2</v>
      </c>
      <c r="G1996" s="178">
        <v>1.76</v>
      </c>
      <c r="H1996" s="181">
        <v>0.75</v>
      </c>
      <c r="I1996" s="180">
        <v>4.7899999999999998E-2</v>
      </c>
      <c r="J1996" s="21">
        <f t="shared" si="935"/>
        <v>0.24</v>
      </c>
      <c r="K1996" s="21" t="str">
        <f t="shared" si="936"/>
        <v>Y</v>
      </c>
      <c r="L1996" s="37" t="str">
        <f t="shared" si="937"/>
        <v>NA</v>
      </c>
      <c r="M1996" s="8" t="str">
        <f t="shared" si="938"/>
        <v>Y</v>
      </c>
      <c r="N1996" s="42">
        <f t="shared" si="939"/>
        <v>1</v>
      </c>
      <c r="O1996" s="43">
        <f t="shared" si="940"/>
        <v>200000</v>
      </c>
      <c r="P1996" s="43" t="str">
        <f t="shared" si="941"/>
        <v>NA</v>
      </c>
      <c r="Q1996" s="24">
        <f t="shared" si="942"/>
        <v>15269.998800000001</v>
      </c>
      <c r="R1996" s="43">
        <f t="shared" si="943"/>
        <v>0</v>
      </c>
      <c r="S1996" s="24">
        <f t="shared" si="944"/>
        <v>1000000</v>
      </c>
      <c r="T1996" s="25" t="str">
        <f t="shared" si="945"/>
        <v>N</v>
      </c>
      <c r="U1996" s="44">
        <f t="shared" si="946"/>
        <v>0</v>
      </c>
      <c r="V1996" s="45">
        <f t="shared" si="947"/>
        <v>0</v>
      </c>
      <c r="W1996" s="45">
        <f t="shared" si="948"/>
        <v>0</v>
      </c>
      <c r="X1996" s="28">
        <f t="shared" si="949"/>
        <v>0</v>
      </c>
      <c r="Y1996" s="28">
        <f t="shared" si="950"/>
        <v>0</v>
      </c>
      <c r="Z1996" s="45">
        <f t="shared" si="951"/>
        <v>0</v>
      </c>
      <c r="AA1996" s="29" t="str">
        <f t="shared" si="952"/>
        <v>N</v>
      </c>
      <c r="AB1996" s="46">
        <f t="shared" si="953"/>
        <v>0</v>
      </c>
      <c r="AC1996" s="31">
        <f t="shared" si="954"/>
        <v>0</v>
      </c>
      <c r="AD1996" s="31">
        <f t="shared" si="955"/>
        <v>0</v>
      </c>
      <c r="AE1996" s="31">
        <f t="shared" si="956"/>
        <v>0</v>
      </c>
      <c r="AF1996" s="47">
        <f t="shared" si="957"/>
        <v>0</v>
      </c>
      <c r="AG1996" s="31">
        <f t="shared" si="958"/>
        <v>0</v>
      </c>
      <c r="AH1996" s="48">
        <f t="shared" si="959"/>
        <v>0</v>
      </c>
      <c r="AI1996" s="33">
        <f t="shared" si="960"/>
        <v>0</v>
      </c>
      <c r="AJ1996" s="33">
        <f t="shared" si="961"/>
        <v>0</v>
      </c>
      <c r="AK1996" s="33">
        <f t="shared" si="962"/>
        <v>0</v>
      </c>
      <c r="AL1996" s="33">
        <f t="shared" si="963"/>
        <v>0</v>
      </c>
      <c r="AM1996" s="34">
        <f t="shared" si="964"/>
        <v>0</v>
      </c>
    </row>
    <row r="1997" spans="1:39" ht="15" customHeight="1" x14ac:dyDescent="0.3">
      <c r="A1997" s="166" t="s">
        <v>4431</v>
      </c>
      <c r="B1997" s="99">
        <v>11041</v>
      </c>
      <c r="C1997" s="99">
        <v>27775</v>
      </c>
      <c r="D1997" s="165">
        <v>45687</v>
      </c>
      <c r="E1997" s="165">
        <v>45961</v>
      </c>
      <c r="F1997" s="166">
        <v>2</v>
      </c>
      <c r="G1997" s="178">
        <v>1.66</v>
      </c>
      <c r="H1997" s="181">
        <v>1</v>
      </c>
      <c r="I1997" s="180">
        <v>4.9399999999999999E-2</v>
      </c>
      <c r="J1997" s="21">
        <f t="shared" si="935"/>
        <v>0.34000000000000008</v>
      </c>
      <c r="K1997" s="21" t="str">
        <f t="shared" si="936"/>
        <v>Y</v>
      </c>
      <c r="L1997" s="37" t="str">
        <f t="shared" si="937"/>
        <v>NA</v>
      </c>
      <c r="M1997" s="8" t="str">
        <f t="shared" si="938"/>
        <v>Y</v>
      </c>
      <c r="N1997" s="42">
        <f t="shared" si="939"/>
        <v>1</v>
      </c>
      <c r="O1997" s="43">
        <f t="shared" si="940"/>
        <v>200000</v>
      </c>
      <c r="P1997" s="43" t="str">
        <f t="shared" si="941"/>
        <v>NA</v>
      </c>
      <c r="Q1997" s="24">
        <f t="shared" si="942"/>
        <v>11586.425399999998</v>
      </c>
      <c r="R1997" s="43">
        <f t="shared" si="943"/>
        <v>0</v>
      </c>
      <c r="S1997" s="24">
        <f t="shared" si="944"/>
        <v>1000000</v>
      </c>
      <c r="T1997" s="25" t="str">
        <f t="shared" si="945"/>
        <v>N</v>
      </c>
      <c r="U1997" s="44">
        <f t="shared" si="946"/>
        <v>0</v>
      </c>
      <c r="V1997" s="45">
        <f t="shared" si="947"/>
        <v>0</v>
      </c>
      <c r="W1997" s="45">
        <f t="shared" si="948"/>
        <v>0</v>
      </c>
      <c r="X1997" s="28">
        <f t="shared" si="949"/>
        <v>0</v>
      </c>
      <c r="Y1997" s="28">
        <f t="shared" si="950"/>
        <v>0</v>
      </c>
      <c r="Z1997" s="45">
        <f t="shared" si="951"/>
        <v>0</v>
      </c>
      <c r="AA1997" s="29" t="str">
        <f t="shared" si="952"/>
        <v>N</v>
      </c>
      <c r="AB1997" s="46">
        <f t="shared" si="953"/>
        <v>0</v>
      </c>
      <c r="AC1997" s="31">
        <f t="shared" si="954"/>
        <v>0</v>
      </c>
      <c r="AD1997" s="31">
        <f t="shared" si="955"/>
        <v>0</v>
      </c>
      <c r="AE1997" s="31">
        <f t="shared" si="956"/>
        <v>0</v>
      </c>
      <c r="AF1997" s="47">
        <f t="shared" si="957"/>
        <v>0</v>
      </c>
      <c r="AG1997" s="31">
        <f t="shared" si="958"/>
        <v>0</v>
      </c>
      <c r="AH1997" s="48">
        <f t="shared" si="959"/>
        <v>0</v>
      </c>
      <c r="AI1997" s="33">
        <f t="shared" si="960"/>
        <v>0</v>
      </c>
      <c r="AJ1997" s="33">
        <f t="shared" si="961"/>
        <v>0</v>
      </c>
      <c r="AK1997" s="33">
        <f t="shared" si="962"/>
        <v>0</v>
      </c>
      <c r="AL1997" s="33">
        <f t="shared" si="963"/>
        <v>0</v>
      </c>
      <c r="AM1997" s="34">
        <f t="shared" si="964"/>
        <v>0</v>
      </c>
    </row>
    <row r="1998" spans="1:39" ht="15" customHeight="1" x14ac:dyDescent="0.3">
      <c r="A1998" s="166" t="s">
        <v>4432</v>
      </c>
      <c r="B1998" s="99">
        <v>9971</v>
      </c>
      <c r="C1998" s="99">
        <v>39526</v>
      </c>
      <c r="D1998" s="165">
        <v>44543</v>
      </c>
      <c r="E1998" s="165">
        <v>44861</v>
      </c>
      <c r="F1998" s="166">
        <v>4</v>
      </c>
      <c r="G1998" s="178">
        <v>0.43</v>
      </c>
      <c r="H1998" s="181">
        <v>0.5</v>
      </c>
      <c r="I1998" s="180">
        <v>2.3300000000000001E-2</v>
      </c>
      <c r="J1998" s="21">
        <f t="shared" si="935"/>
        <v>3.57</v>
      </c>
      <c r="K1998" s="21" t="str">
        <f t="shared" si="936"/>
        <v>Y</v>
      </c>
      <c r="L1998" s="37" t="str">
        <f t="shared" si="937"/>
        <v>NA</v>
      </c>
      <c r="M1998" s="8" t="str">
        <f t="shared" si="938"/>
        <v>Y</v>
      </c>
      <c r="N1998" s="42">
        <f t="shared" si="939"/>
        <v>8</v>
      </c>
      <c r="O1998" s="43">
        <f t="shared" si="940"/>
        <v>200000</v>
      </c>
      <c r="P1998" s="43" t="str">
        <f t="shared" si="941"/>
        <v>NA</v>
      </c>
      <c r="Q1998" s="24">
        <f t="shared" si="942"/>
        <v>10203.3243</v>
      </c>
      <c r="R1998" s="43">
        <f t="shared" si="943"/>
        <v>0</v>
      </c>
      <c r="S1998" s="24">
        <f t="shared" si="944"/>
        <v>1000000</v>
      </c>
      <c r="T1998" s="25" t="str">
        <f t="shared" si="945"/>
        <v>Y</v>
      </c>
      <c r="U1998" s="44">
        <f t="shared" si="946"/>
        <v>7</v>
      </c>
      <c r="V1998" s="45">
        <f t="shared" si="947"/>
        <v>200000</v>
      </c>
      <c r="W1998" s="45">
        <f t="shared" si="948"/>
        <v>1000000</v>
      </c>
      <c r="X1998" s="28">
        <f t="shared" si="949"/>
        <v>10441.061756190002</v>
      </c>
      <c r="Y1998" s="28">
        <f t="shared" si="950"/>
        <v>0</v>
      </c>
      <c r="Z1998" s="45" t="str">
        <f t="shared" si="951"/>
        <v>NA</v>
      </c>
      <c r="AA1998" s="29" t="str">
        <f t="shared" si="952"/>
        <v>Y</v>
      </c>
      <c r="AB1998" s="46">
        <f t="shared" si="953"/>
        <v>6</v>
      </c>
      <c r="AC1998" s="31">
        <f t="shared" si="954"/>
        <v>200000</v>
      </c>
      <c r="AD1998" s="31">
        <f t="shared" si="955"/>
        <v>1000000</v>
      </c>
      <c r="AE1998" s="31">
        <f t="shared" si="956"/>
        <v>10684.33849510923</v>
      </c>
      <c r="AF1998" s="47">
        <f t="shared" si="957"/>
        <v>0</v>
      </c>
      <c r="AG1998" s="31" t="str">
        <f t="shared" si="958"/>
        <v>NA</v>
      </c>
      <c r="AH1998" s="48">
        <f t="shared" si="959"/>
        <v>5</v>
      </c>
      <c r="AI1998" s="33">
        <f t="shared" si="960"/>
        <v>20000</v>
      </c>
      <c r="AJ1998" s="33">
        <f t="shared" si="961"/>
        <v>65000</v>
      </c>
      <c r="AK1998" s="33">
        <f t="shared" si="962"/>
        <v>10933.283582045276</v>
      </c>
      <c r="AL1998" s="33">
        <f t="shared" si="963"/>
        <v>0</v>
      </c>
      <c r="AM1998" s="34">
        <f t="shared" si="964"/>
        <v>0</v>
      </c>
    </row>
    <row r="1999" spans="1:39" ht="15" customHeight="1" x14ac:dyDescent="0.3">
      <c r="A1999" s="166" t="s">
        <v>4433</v>
      </c>
      <c r="B1999" s="99">
        <v>24533</v>
      </c>
      <c r="C1999" s="99">
        <v>64114</v>
      </c>
      <c r="D1999" s="165">
        <v>44616</v>
      </c>
      <c r="E1999" s="165">
        <v>44913</v>
      </c>
      <c r="F1999" s="166">
        <v>4</v>
      </c>
      <c r="G1999" s="178">
        <v>1.86</v>
      </c>
      <c r="H1999" s="181">
        <v>1</v>
      </c>
      <c r="I1999" s="180">
        <v>3.5799999999999998E-2</v>
      </c>
      <c r="J1999" s="21">
        <f t="shared" si="935"/>
        <v>2.1399999999999997</v>
      </c>
      <c r="K1999" s="21" t="str">
        <f t="shared" si="936"/>
        <v>Y</v>
      </c>
      <c r="L1999" s="37" t="str">
        <f t="shared" si="937"/>
        <v>NA</v>
      </c>
      <c r="M1999" s="8" t="str">
        <f t="shared" si="938"/>
        <v>Y</v>
      </c>
      <c r="N1999" s="42">
        <f t="shared" si="939"/>
        <v>3</v>
      </c>
      <c r="O1999" s="43">
        <f t="shared" si="940"/>
        <v>200000</v>
      </c>
      <c r="P1999" s="43" t="str">
        <f t="shared" si="941"/>
        <v>NA</v>
      </c>
      <c r="Q1999" s="24">
        <f t="shared" si="942"/>
        <v>25411.2814</v>
      </c>
      <c r="R1999" s="43">
        <f t="shared" si="943"/>
        <v>0</v>
      </c>
      <c r="S1999" s="24">
        <f t="shared" si="944"/>
        <v>1000000</v>
      </c>
      <c r="T1999" s="25" t="str">
        <f t="shared" si="945"/>
        <v>Y</v>
      </c>
      <c r="U1999" s="44">
        <f t="shared" si="946"/>
        <v>2</v>
      </c>
      <c r="V1999" s="45">
        <f t="shared" si="947"/>
        <v>200000</v>
      </c>
      <c r="W1999" s="45">
        <f t="shared" si="948"/>
        <v>1000000</v>
      </c>
      <c r="X1999" s="28">
        <f t="shared" si="949"/>
        <v>26321.005274120002</v>
      </c>
      <c r="Y1999" s="28">
        <f t="shared" si="950"/>
        <v>0</v>
      </c>
      <c r="Z1999" s="45" t="str">
        <f t="shared" si="951"/>
        <v>NA</v>
      </c>
      <c r="AA1999" s="29" t="str">
        <f t="shared" si="952"/>
        <v>Y</v>
      </c>
      <c r="AB1999" s="46">
        <f t="shared" si="953"/>
        <v>1</v>
      </c>
      <c r="AC1999" s="31">
        <f t="shared" si="954"/>
        <v>200000</v>
      </c>
      <c r="AD1999" s="31">
        <f t="shared" si="955"/>
        <v>1000000</v>
      </c>
      <c r="AE1999" s="31">
        <f t="shared" si="956"/>
        <v>27263.297262933498</v>
      </c>
      <c r="AF1999" s="47">
        <f t="shared" si="957"/>
        <v>0</v>
      </c>
      <c r="AG1999" s="31" t="str">
        <f t="shared" si="958"/>
        <v>NA</v>
      </c>
      <c r="AH1999" s="48">
        <f t="shared" si="959"/>
        <v>0</v>
      </c>
      <c r="AI1999" s="33">
        <f t="shared" si="960"/>
        <v>0</v>
      </c>
      <c r="AJ1999" s="33">
        <f t="shared" si="961"/>
        <v>0</v>
      </c>
      <c r="AK1999" s="33">
        <f t="shared" si="962"/>
        <v>0</v>
      </c>
      <c r="AL1999" s="33">
        <f t="shared" si="963"/>
        <v>0</v>
      </c>
      <c r="AM1999" s="34">
        <f t="shared" si="964"/>
        <v>0</v>
      </c>
    </row>
    <row r="2000" spans="1:39" ht="15" customHeight="1" x14ac:dyDescent="0.3">
      <c r="A2000" s="166" t="s">
        <v>4434</v>
      </c>
      <c r="B2000" s="99">
        <v>15006</v>
      </c>
      <c r="C2000" s="99">
        <v>99537</v>
      </c>
      <c r="D2000" s="165">
        <v>44933</v>
      </c>
      <c r="E2000" s="165">
        <v>44993</v>
      </c>
      <c r="F2000" s="166">
        <v>2</v>
      </c>
      <c r="G2000" s="178">
        <v>1.9</v>
      </c>
      <c r="H2000" s="181">
        <v>0.5</v>
      </c>
      <c r="I2000" s="180">
        <v>5.8799999999999998E-2</v>
      </c>
      <c r="J2000" s="21">
        <f t="shared" si="935"/>
        <v>0.10000000000000009</v>
      </c>
      <c r="K2000" s="21" t="str">
        <f t="shared" si="936"/>
        <v>Y</v>
      </c>
      <c r="L2000" s="37" t="str">
        <f t="shared" si="937"/>
        <v>NA</v>
      </c>
      <c r="M2000" s="8" t="str">
        <f t="shared" si="938"/>
        <v>Y</v>
      </c>
      <c r="N2000" s="42">
        <f t="shared" si="939"/>
        <v>1</v>
      </c>
      <c r="O2000" s="43">
        <f t="shared" si="940"/>
        <v>200000</v>
      </c>
      <c r="P2000" s="43" t="str">
        <f t="shared" si="941"/>
        <v>NA</v>
      </c>
      <c r="Q2000" s="24">
        <f t="shared" si="942"/>
        <v>15888.352799999999</v>
      </c>
      <c r="R2000" s="43">
        <f t="shared" si="943"/>
        <v>0</v>
      </c>
      <c r="S2000" s="24">
        <f t="shared" si="944"/>
        <v>1000000</v>
      </c>
      <c r="T2000" s="25" t="str">
        <f t="shared" si="945"/>
        <v>N</v>
      </c>
      <c r="U2000" s="44">
        <f t="shared" si="946"/>
        <v>0</v>
      </c>
      <c r="V2000" s="45">
        <f t="shared" si="947"/>
        <v>0</v>
      </c>
      <c r="W2000" s="45">
        <f t="shared" si="948"/>
        <v>0</v>
      </c>
      <c r="X2000" s="28">
        <f t="shared" si="949"/>
        <v>0</v>
      </c>
      <c r="Y2000" s="28">
        <f t="shared" si="950"/>
        <v>0</v>
      </c>
      <c r="Z2000" s="45">
        <f t="shared" si="951"/>
        <v>0</v>
      </c>
      <c r="AA2000" s="29" t="str">
        <f t="shared" si="952"/>
        <v>N</v>
      </c>
      <c r="AB2000" s="46">
        <f t="shared" si="953"/>
        <v>0</v>
      </c>
      <c r="AC2000" s="31">
        <f t="shared" si="954"/>
        <v>0</v>
      </c>
      <c r="AD2000" s="31">
        <f t="shared" si="955"/>
        <v>0</v>
      </c>
      <c r="AE2000" s="31">
        <f t="shared" si="956"/>
        <v>0</v>
      </c>
      <c r="AF2000" s="47">
        <f t="shared" si="957"/>
        <v>0</v>
      </c>
      <c r="AG2000" s="31">
        <f t="shared" si="958"/>
        <v>0</v>
      </c>
      <c r="AH2000" s="48">
        <f t="shared" si="959"/>
        <v>0</v>
      </c>
      <c r="AI2000" s="33">
        <f t="shared" si="960"/>
        <v>0</v>
      </c>
      <c r="AJ2000" s="33">
        <f t="shared" si="961"/>
        <v>0</v>
      </c>
      <c r="AK2000" s="33">
        <f t="shared" si="962"/>
        <v>0</v>
      </c>
      <c r="AL2000" s="33">
        <f t="shared" si="963"/>
        <v>0</v>
      </c>
      <c r="AM2000" s="34">
        <f t="shared" si="964"/>
        <v>0</v>
      </c>
    </row>
    <row r="2001" spans="1:39" ht="15" customHeight="1" x14ac:dyDescent="0.3">
      <c r="A2001" s="166" t="s">
        <v>4435</v>
      </c>
      <c r="B2001" s="99">
        <v>10146</v>
      </c>
      <c r="C2001" s="99">
        <v>51585</v>
      </c>
      <c r="D2001" s="165">
        <v>45849</v>
      </c>
      <c r="E2001" s="165">
        <v>46161</v>
      </c>
      <c r="F2001" s="166">
        <v>2</v>
      </c>
      <c r="G2001" s="178">
        <v>0.4</v>
      </c>
      <c r="H2001" s="181">
        <v>1</v>
      </c>
      <c r="I2001" s="180">
        <v>4.65E-2</v>
      </c>
      <c r="J2001" s="21">
        <f t="shared" si="935"/>
        <v>1.6</v>
      </c>
      <c r="K2001" s="21" t="str">
        <f t="shared" si="936"/>
        <v>Y</v>
      </c>
      <c r="L2001" s="37" t="str">
        <f t="shared" si="937"/>
        <v>NA</v>
      </c>
      <c r="M2001" s="8" t="str">
        <f t="shared" si="938"/>
        <v>Y</v>
      </c>
      <c r="N2001" s="42">
        <f t="shared" si="939"/>
        <v>2</v>
      </c>
      <c r="O2001" s="43">
        <f t="shared" si="940"/>
        <v>200000</v>
      </c>
      <c r="P2001" s="43" t="str">
        <f t="shared" si="941"/>
        <v>NA</v>
      </c>
      <c r="Q2001" s="24">
        <f t="shared" si="942"/>
        <v>10617.789000000001</v>
      </c>
      <c r="R2001" s="43">
        <f t="shared" si="943"/>
        <v>0</v>
      </c>
      <c r="S2001" s="24">
        <f t="shared" si="944"/>
        <v>1000000</v>
      </c>
      <c r="T2001" s="25" t="str">
        <f t="shared" si="945"/>
        <v>Y</v>
      </c>
      <c r="U2001" s="44">
        <f t="shared" si="946"/>
        <v>1</v>
      </c>
      <c r="V2001" s="45">
        <f t="shared" si="947"/>
        <v>200000</v>
      </c>
      <c r="W2001" s="45">
        <f t="shared" si="948"/>
        <v>1000000</v>
      </c>
      <c r="X2001" s="28">
        <f t="shared" si="949"/>
        <v>11111.5161885</v>
      </c>
      <c r="Y2001" s="28">
        <f t="shared" si="950"/>
        <v>0</v>
      </c>
      <c r="Z2001" s="45" t="str">
        <f t="shared" si="951"/>
        <v>NA</v>
      </c>
      <c r="AA2001" s="29" t="str">
        <f t="shared" si="952"/>
        <v>N</v>
      </c>
      <c r="AB2001" s="46">
        <f t="shared" si="953"/>
        <v>0</v>
      </c>
      <c r="AC2001" s="31">
        <f t="shared" si="954"/>
        <v>0</v>
      </c>
      <c r="AD2001" s="31">
        <f t="shared" si="955"/>
        <v>0</v>
      </c>
      <c r="AE2001" s="31">
        <f t="shared" si="956"/>
        <v>0</v>
      </c>
      <c r="AF2001" s="47">
        <f t="shared" si="957"/>
        <v>0</v>
      </c>
      <c r="AG2001" s="31">
        <f t="shared" si="958"/>
        <v>0</v>
      </c>
      <c r="AH2001" s="48">
        <f t="shared" si="959"/>
        <v>0</v>
      </c>
      <c r="AI2001" s="33">
        <f t="shared" si="960"/>
        <v>0</v>
      </c>
      <c r="AJ2001" s="33">
        <f t="shared" si="961"/>
        <v>0</v>
      </c>
      <c r="AK2001" s="33">
        <f t="shared" si="962"/>
        <v>0</v>
      </c>
      <c r="AL2001" s="33">
        <f t="shared" si="963"/>
        <v>0</v>
      </c>
      <c r="AM2001" s="34">
        <f t="shared" si="964"/>
        <v>0</v>
      </c>
    </row>
    <row r="2002" spans="1:39" ht="15" customHeight="1" x14ac:dyDescent="0.3">
      <c r="A2002" s="166" t="s">
        <v>4436</v>
      </c>
      <c r="B2002" s="99">
        <v>14543</v>
      </c>
      <c r="C2002" s="99">
        <v>28821</v>
      </c>
      <c r="D2002" s="165">
        <v>45730</v>
      </c>
      <c r="E2002" s="165">
        <v>45907</v>
      </c>
      <c r="F2002" s="166">
        <v>4</v>
      </c>
      <c r="G2002" s="178">
        <v>2.84</v>
      </c>
      <c r="H2002" s="181">
        <v>1</v>
      </c>
      <c r="I2002" s="180">
        <v>0.02</v>
      </c>
      <c r="J2002" s="21">
        <f t="shared" si="935"/>
        <v>1.1600000000000001</v>
      </c>
      <c r="K2002" s="21" t="str">
        <f t="shared" si="936"/>
        <v>Y</v>
      </c>
      <c r="L2002" s="37" t="str">
        <f t="shared" si="937"/>
        <v>NA</v>
      </c>
      <c r="M2002" s="8" t="str">
        <f t="shared" si="938"/>
        <v>Y</v>
      </c>
      <c r="N2002" s="42">
        <f t="shared" si="939"/>
        <v>2</v>
      </c>
      <c r="O2002" s="43">
        <f t="shared" si="940"/>
        <v>200000</v>
      </c>
      <c r="P2002" s="43" t="str">
        <f t="shared" si="941"/>
        <v>NA</v>
      </c>
      <c r="Q2002" s="24">
        <f t="shared" si="942"/>
        <v>14833.86</v>
      </c>
      <c r="R2002" s="43">
        <f t="shared" si="943"/>
        <v>0</v>
      </c>
      <c r="S2002" s="24">
        <f t="shared" si="944"/>
        <v>1000000</v>
      </c>
      <c r="T2002" s="25" t="str">
        <f t="shared" si="945"/>
        <v>Y</v>
      </c>
      <c r="U2002" s="44">
        <f t="shared" si="946"/>
        <v>1</v>
      </c>
      <c r="V2002" s="45">
        <f t="shared" si="947"/>
        <v>200000</v>
      </c>
      <c r="W2002" s="45">
        <f t="shared" si="948"/>
        <v>1000000</v>
      </c>
      <c r="X2002" s="28">
        <f t="shared" si="949"/>
        <v>15130.537200000001</v>
      </c>
      <c r="Y2002" s="28">
        <f t="shared" si="950"/>
        <v>0</v>
      </c>
      <c r="Z2002" s="45" t="str">
        <f t="shared" si="951"/>
        <v>NA</v>
      </c>
      <c r="AA2002" s="29" t="str">
        <f t="shared" si="952"/>
        <v>N</v>
      </c>
      <c r="AB2002" s="46">
        <f t="shared" si="953"/>
        <v>0</v>
      </c>
      <c r="AC2002" s="31">
        <f t="shared" si="954"/>
        <v>0</v>
      </c>
      <c r="AD2002" s="31">
        <f t="shared" si="955"/>
        <v>0</v>
      </c>
      <c r="AE2002" s="31">
        <f t="shared" si="956"/>
        <v>0</v>
      </c>
      <c r="AF2002" s="47">
        <f t="shared" si="957"/>
        <v>0</v>
      </c>
      <c r="AG2002" s="31">
        <f t="shared" si="958"/>
        <v>0</v>
      </c>
      <c r="AH2002" s="48">
        <f t="shared" si="959"/>
        <v>0</v>
      </c>
      <c r="AI2002" s="33">
        <f t="shared" si="960"/>
        <v>0</v>
      </c>
      <c r="AJ2002" s="33">
        <f t="shared" si="961"/>
        <v>0</v>
      </c>
      <c r="AK2002" s="33">
        <f t="shared" si="962"/>
        <v>0</v>
      </c>
      <c r="AL2002" s="33">
        <f t="shared" si="963"/>
        <v>0</v>
      </c>
      <c r="AM2002" s="34">
        <f t="shared" si="964"/>
        <v>0</v>
      </c>
    </row>
    <row r="2003" spans="1:39" ht="15" customHeight="1" x14ac:dyDescent="0.3">
      <c r="A2003" s="166" t="s">
        <v>4437</v>
      </c>
      <c r="B2003" s="99">
        <v>24326</v>
      </c>
      <c r="C2003" s="99">
        <v>60254</v>
      </c>
      <c r="D2003" s="165">
        <v>45334</v>
      </c>
      <c r="E2003" s="165">
        <v>45422</v>
      </c>
      <c r="F2003" s="166">
        <v>2</v>
      </c>
      <c r="G2003" s="178">
        <v>1.33</v>
      </c>
      <c r="H2003" s="181">
        <v>0.75</v>
      </c>
      <c r="I2003" s="180">
        <v>7.2900000000000006E-2</v>
      </c>
      <c r="J2003" s="21">
        <f t="shared" si="935"/>
        <v>0.66999999999999993</v>
      </c>
      <c r="K2003" s="21" t="str">
        <f t="shared" si="936"/>
        <v>Y</v>
      </c>
      <c r="L2003" s="37" t="str">
        <f t="shared" si="937"/>
        <v>NA</v>
      </c>
      <c r="M2003" s="8" t="str">
        <f t="shared" si="938"/>
        <v>Y</v>
      </c>
      <c r="N2003" s="42">
        <f t="shared" si="939"/>
        <v>1</v>
      </c>
      <c r="O2003" s="43">
        <f t="shared" si="940"/>
        <v>200000</v>
      </c>
      <c r="P2003" s="43" t="str">
        <f t="shared" si="941"/>
        <v>NA</v>
      </c>
      <c r="Q2003" s="24">
        <f t="shared" si="942"/>
        <v>26099.365399999999</v>
      </c>
      <c r="R2003" s="43">
        <f t="shared" si="943"/>
        <v>0</v>
      </c>
      <c r="S2003" s="24">
        <f t="shared" si="944"/>
        <v>1000000</v>
      </c>
      <c r="T2003" s="25" t="str">
        <f t="shared" si="945"/>
        <v>N</v>
      </c>
      <c r="U2003" s="44">
        <f t="shared" si="946"/>
        <v>0</v>
      </c>
      <c r="V2003" s="45">
        <f t="shared" si="947"/>
        <v>0</v>
      </c>
      <c r="W2003" s="45">
        <f t="shared" si="948"/>
        <v>0</v>
      </c>
      <c r="X2003" s="28">
        <f t="shared" si="949"/>
        <v>0</v>
      </c>
      <c r="Y2003" s="28">
        <f t="shared" si="950"/>
        <v>0</v>
      </c>
      <c r="Z2003" s="45">
        <f t="shared" si="951"/>
        <v>0</v>
      </c>
      <c r="AA2003" s="29" t="str">
        <f t="shared" si="952"/>
        <v>N</v>
      </c>
      <c r="AB2003" s="46">
        <f t="shared" si="953"/>
        <v>0</v>
      </c>
      <c r="AC2003" s="31">
        <f t="shared" si="954"/>
        <v>0</v>
      </c>
      <c r="AD2003" s="31">
        <f t="shared" si="955"/>
        <v>0</v>
      </c>
      <c r="AE2003" s="31">
        <f t="shared" si="956"/>
        <v>0</v>
      </c>
      <c r="AF2003" s="47">
        <f t="shared" si="957"/>
        <v>0</v>
      </c>
      <c r="AG2003" s="31">
        <f t="shared" si="958"/>
        <v>0</v>
      </c>
      <c r="AH2003" s="48">
        <f t="shared" si="959"/>
        <v>0</v>
      </c>
      <c r="AI2003" s="33">
        <f t="shared" si="960"/>
        <v>0</v>
      </c>
      <c r="AJ2003" s="33">
        <f t="shared" si="961"/>
        <v>0</v>
      </c>
      <c r="AK2003" s="33">
        <f t="shared" si="962"/>
        <v>0</v>
      </c>
      <c r="AL2003" s="33">
        <f t="shared" si="963"/>
        <v>0</v>
      </c>
      <c r="AM2003" s="34">
        <f t="shared" si="964"/>
        <v>0</v>
      </c>
    </row>
    <row r="2004" spans="1:39" ht="15" customHeight="1" x14ac:dyDescent="0.3">
      <c r="A2004" s="166" t="s">
        <v>4438</v>
      </c>
      <c r="B2004" s="99">
        <v>10436</v>
      </c>
      <c r="C2004" s="99">
        <v>60755</v>
      </c>
      <c r="D2004" s="165">
        <v>44986</v>
      </c>
      <c r="E2004" s="165">
        <v>45307</v>
      </c>
      <c r="F2004" s="166">
        <v>4</v>
      </c>
      <c r="G2004" s="178">
        <v>1.81</v>
      </c>
      <c r="H2004" s="181">
        <v>1</v>
      </c>
      <c r="I2004" s="180">
        <v>6.3200000000000006E-2</v>
      </c>
      <c r="J2004" s="21">
        <f t="shared" si="935"/>
        <v>2.19</v>
      </c>
      <c r="K2004" s="21" t="str">
        <f t="shared" si="936"/>
        <v>Y</v>
      </c>
      <c r="L2004" s="37" t="str">
        <f t="shared" si="937"/>
        <v>NA</v>
      </c>
      <c r="M2004" s="8" t="str">
        <f t="shared" si="938"/>
        <v>Y</v>
      </c>
      <c r="N2004" s="42">
        <f t="shared" si="939"/>
        <v>3</v>
      </c>
      <c r="O2004" s="43">
        <f t="shared" si="940"/>
        <v>200000</v>
      </c>
      <c r="P2004" s="43" t="str">
        <f t="shared" si="941"/>
        <v>NA</v>
      </c>
      <c r="Q2004" s="24">
        <f t="shared" si="942"/>
        <v>11095.555199999999</v>
      </c>
      <c r="R2004" s="43">
        <f t="shared" si="943"/>
        <v>0</v>
      </c>
      <c r="S2004" s="24">
        <f t="shared" si="944"/>
        <v>1000000</v>
      </c>
      <c r="T2004" s="25" t="str">
        <f t="shared" si="945"/>
        <v>Y</v>
      </c>
      <c r="U2004" s="44">
        <f t="shared" si="946"/>
        <v>2</v>
      </c>
      <c r="V2004" s="45">
        <f t="shared" si="947"/>
        <v>200000</v>
      </c>
      <c r="W2004" s="45">
        <f t="shared" si="948"/>
        <v>1000000</v>
      </c>
      <c r="X2004" s="28">
        <f t="shared" si="949"/>
        <v>11796.794288639998</v>
      </c>
      <c r="Y2004" s="28">
        <f t="shared" si="950"/>
        <v>0</v>
      </c>
      <c r="Z2004" s="45" t="str">
        <f t="shared" si="951"/>
        <v>NA</v>
      </c>
      <c r="AA2004" s="29" t="str">
        <f t="shared" si="952"/>
        <v>Y</v>
      </c>
      <c r="AB2004" s="46">
        <f t="shared" si="953"/>
        <v>1</v>
      </c>
      <c r="AC2004" s="31">
        <f t="shared" si="954"/>
        <v>200000</v>
      </c>
      <c r="AD2004" s="31">
        <f t="shared" si="955"/>
        <v>1000000</v>
      </c>
      <c r="AE2004" s="31">
        <f t="shared" si="956"/>
        <v>12542.351687682045</v>
      </c>
      <c r="AF2004" s="47">
        <f t="shared" si="957"/>
        <v>0</v>
      </c>
      <c r="AG2004" s="31" t="str">
        <f t="shared" si="958"/>
        <v>NA</v>
      </c>
      <c r="AH2004" s="48">
        <f t="shared" si="959"/>
        <v>0</v>
      </c>
      <c r="AI2004" s="33">
        <f t="shared" si="960"/>
        <v>0</v>
      </c>
      <c r="AJ2004" s="33">
        <f t="shared" si="961"/>
        <v>0</v>
      </c>
      <c r="AK2004" s="33">
        <f t="shared" si="962"/>
        <v>0</v>
      </c>
      <c r="AL2004" s="33">
        <f t="shared" si="963"/>
        <v>0</v>
      </c>
      <c r="AM2004" s="34">
        <f t="shared" si="964"/>
        <v>0</v>
      </c>
    </row>
    <row r="2005" spans="1:39" ht="15" customHeight="1" x14ac:dyDescent="0.3">
      <c r="A2005" s="166" t="s">
        <v>4439</v>
      </c>
      <c r="B2005" s="99">
        <v>21399</v>
      </c>
      <c r="C2005" s="99">
        <v>102175</v>
      </c>
      <c r="D2005" s="165">
        <v>45193</v>
      </c>
      <c r="E2005" s="165">
        <v>45447</v>
      </c>
      <c r="F2005" s="166">
        <v>2</v>
      </c>
      <c r="G2005" s="178">
        <v>1.24</v>
      </c>
      <c r="H2005" s="181">
        <v>1</v>
      </c>
      <c r="I2005" s="180">
        <v>6.6400000000000001E-2</v>
      </c>
      <c r="J2005" s="21">
        <f t="shared" si="935"/>
        <v>0.76</v>
      </c>
      <c r="K2005" s="21" t="str">
        <f t="shared" si="936"/>
        <v>Y</v>
      </c>
      <c r="L2005" s="37" t="str">
        <f t="shared" si="937"/>
        <v>NA</v>
      </c>
      <c r="M2005" s="8" t="str">
        <f t="shared" si="938"/>
        <v>Y</v>
      </c>
      <c r="N2005" s="42">
        <f t="shared" si="939"/>
        <v>1</v>
      </c>
      <c r="O2005" s="43">
        <f t="shared" si="940"/>
        <v>200000</v>
      </c>
      <c r="P2005" s="43" t="str">
        <f t="shared" si="941"/>
        <v>NA</v>
      </c>
      <c r="Q2005" s="24">
        <f t="shared" si="942"/>
        <v>22819.893599999999</v>
      </c>
      <c r="R2005" s="43">
        <f t="shared" si="943"/>
        <v>0</v>
      </c>
      <c r="S2005" s="24">
        <f t="shared" si="944"/>
        <v>1000000</v>
      </c>
      <c r="T2005" s="25" t="str">
        <f t="shared" si="945"/>
        <v>N</v>
      </c>
      <c r="U2005" s="44">
        <f t="shared" si="946"/>
        <v>0</v>
      </c>
      <c r="V2005" s="45">
        <f t="shared" si="947"/>
        <v>0</v>
      </c>
      <c r="W2005" s="45">
        <f t="shared" si="948"/>
        <v>0</v>
      </c>
      <c r="X2005" s="28">
        <f t="shared" si="949"/>
        <v>0</v>
      </c>
      <c r="Y2005" s="28">
        <f t="shared" si="950"/>
        <v>0</v>
      </c>
      <c r="Z2005" s="45">
        <f t="shared" si="951"/>
        <v>0</v>
      </c>
      <c r="AA2005" s="29" t="str">
        <f t="shared" si="952"/>
        <v>N</v>
      </c>
      <c r="AB2005" s="46">
        <f t="shared" si="953"/>
        <v>0</v>
      </c>
      <c r="AC2005" s="31">
        <f t="shared" si="954"/>
        <v>0</v>
      </c>
      <c r="AD2005" s="31">
        <f t="shared" si="955"/>
        <v>0</v>
      </c>
      <c r="AE2005" s="31">
        <f t="shared" si="956"/>
        <v>0</v>
      </c>
      <c r="AF2005" s="47">
        <f t="shared" si="957"/>
        <v>0</v>
      </c>
      <c r="AG2005" s="31">
        <f t="shared" si="958"/>
        <v>0</v>
      </c>
      <c r="AH2005" s="48">
        <f t="shared" si="959"/>
        <v>0</v>
      </c>
      <c r="AI2005" s="33">
        <f t="shared" si="960"/>
        <v>0</v>
      </c>
      <c r="AJ2005" s="33">
        <f t="shared" si="961"/>
        <v>0</v>
      </c>
      <c r="AK2005" s="33">
        <f t="shared" si="962"/>
        <v>0</v>
      </c>
      <c r="AL2005" s="33">
        <f t="shared" si="963"/>
        <v>0</v>
      </c>
      <c r="AM2005" s="34">
        <f t="shared" si="964"/>
        <v>0</v>
      </c>
    </row>
    <row r="2006" spans="1:39" ht="15" customHeight="1" x14ac:dyDescent="0.3">
      <c r="A2006" s="166" t="s">
        <v>4440</v>
      </c>
      <c r="B2006" s="99">
        <v>5847</v>
      </c>
      <c r="C2006" s="99">
        <v>27817</v>
      </c>
      <c r="D2006" s="165">
        <v>45736</v>
      </c>
      <c r="E2006" s="165">
        <v>46060</v>
      </c>
      <c r="F2006" s="166">
        <v>2</v>
      </c>
      <c r="G2006" s="178">
        <v>2</v>
      </c>
      <c r="H2006" s="181">
        <v>0.75</v>
      </c>
      <c r="I2006" s="180">
        <v>5.5300000000000002E-2</v>
      </c>
      <c r="J2006" s="21">
        <f t="shared" si="935"/>
        <v>0</v>
      </c>
      <c r="K2006" s="21" t="str">
        <f t="shared" si="936"/>
        <v>N</v>
      </c>
      <c r="L2006" s="37">
        <f t="shared" si="937"/>
        <v>0</v>
      </c>
      <c r="M2006" s="8" t="str">
        <f t="shared" si="938"/>
        <v>N</v>
      </c>
      <c r="N2006" s="42">
        <f t="shared" si="939"/>
        <v>0</v>
      </c>
      <c r="O2006" s="43">
        <f t="shared" si="940"/>
        <v>0</v>
      </c>
      <c r="P2006" s="43">
        <f t="shared" si="941"/>
        <v>0</v>
      </c>
      <c r="Q2006" s="24">
        <f t="shared" si="942"/>
        <v>0</v>
      </c>
      <c r="R2006" s="43">
        <f t="shared" si="943"/>
        <v>0</v>
      </c>
      <c r="S2006" s="24">
        <f t="shared" si="944"/>
        <v>37183</v>
      </c>
      <c r="T2006" s="25" t="str">
        <f t="shared" si="945"/>
        <v>N</v>
      </c>
      <c r="U2006" s="44">
        <f t="shared" si="946"/>
        <v>0</v>
      </c>
      <c r="V2006" s="45">
        <f t="shared" si="947"/>
        <v>0</v>
      </c>
      <c r="W2006" s="45">
        <f t="shared" si="948"/>
        <v>0</v>
      </c>
      <c r="X2006" s="28">
        <f t="shared" si="949"/>
        <v>0</v>
      </c>
      <c r="Y2006" s="28">
        <f t="shared" si="950"/>
        <v>0</v>
      </c>
      <c r="Z2006" s="45">
        <f t="shared" si="951"/>
        <v>0</v>
      </c>
      <c r="AA2006" s="29" t="str">
        <f t="shared" si="952"/>
        <v>N</v>
      </c>
      <c r="AB2006" s="46">
        <f t="shared" si="953"/>
        <v>0</v>
      </c>
      <c r="AC2006" s="31">
        <f t="shared" si="954"/>
        <v>0</v>
      </c>
      <c r="AD2006" s="31">
        <f t="shared" si="955"/>
        <v>0</v>
      </c>
      <c r="AE2006" s="31">
        <f t="shared" si="956"/>
        <v>0</v>
      </c>
      <c r="AF2006" s="47">
        <f t="shared" si="957"/>
        <v>0</v>
      </c>
      <c r="AG2006" s="31">
        <f t="shared" si="958"/>
        <v>0</v>
      </c>
      <c r="AH2006" s="48">
        <f t="shared" si="959"/>
        <v>0</v>
      </c>
      <c r="AI2006" s="33">
        <f t="shared" si="960"/>
        <v>0</v>
      </c>
      <c r="AJ2006" s="33">
        <f t="shared" si="961"/>
        <v>0</v>
      </c>
      <c r="AK2006" s="33">
        <f t="shared" si="962"/>
        <v>0</v>
      </c>
      <c r="AL2006" s="33">
        <f t="shared" si="963"/>
        <v>0</v>
      </c>
      <c r="AM2006" s="34">
        <f t="shared" si="964"/>
        <v>0</v>
      </c>
    </row>
    <row r="2007" spans="1:39" ht="15" customHeight="1" x14ac:dyDescent="0.3">
      <c r="A2007" s="166" t="s">
        <v>4441</v>
      </c>
      <c r="B2007" s="99">
        <v>22005</v>
      </c>
      <c r="C2007" s="99">
        <v>89968</v>
      </c>
      <c r="D2007" s="165">
        <v>45635</v>
      </c>
      <c r="E2007" s="165">
        <v>45757</v>
      </c>
      <c r="F2007" s="166">
        <v>4</v>
      </c>
      <c r="G2007" s="178">
        <v>2.58</v>
      </c>
      <c r="H2007" s="181">
        <v>1</v>
      </c>
      <c r="I2007" s="180">
        <v>8.2799999999999999E-2</v>
      </c>
      <c r="J2007" s="21">
        <f t="shared" si="935"/>
        <v>1.42</v>
      </c>
      <c r="K2007" s="21" t="str">
        <f t="shared" si="936"/>
        <v>Y</v>
      </c>
      <c r="L2007" s="37" t="str">
        <f t="shared" si="937"/>
        <v>NA</v>
      </c>
      <c r="M2007" s="8" t="str">
        <f t="shared" si="938"/>
        <v>Y</v>
      </c>
      <c r="N2007" s="42">
        <f t="shared" si="939"/>
        <v>2</v>
      </c>
      <c r="O2007" s="43">
        <f t="shared" si="940"/>
        <v>200000</v>
      </c>
      <c r="P2007" s="43" t="str">
        <f t="shared" si="941"/>
        <v>NA</v>
      </c>
      <c r="Q2007" s="24">
        <f t="shared" si="942"/>
        <v>23827.013999999999</v>
      </c>
      <c r="R2007" s="43">
        <f t="shared" si="943"/>
        <v>0</v>
      </c>
      <c r="S2007" s="24">
        <f t="shared" si="944"/>
        <v>1000000</v>
      </c>
      <c r="T2007" s="25" t="str">
        <f t="shared" si="945"/>
        <v>Y</v>
      </c>
      <c r="U2007" s="44">
        <f t="shared" si="946"/>
        <v>1</v>
      </c>
      <c r="V2007" s="45">
        <f t="shared" si="947"/>
        <v>200000</v>
      </c>
      <c r="W2007" s="45">
        <f t="shared" si="948"/>
        <v>1000000</v>
      </c>
      <c r="X2007" s="28">
        <f t="shared" si="949"/>
        <v>25799.8907592</v>
      </c>
      <c r="Y2007" s="28">
        <f t="shared" si="950"/>
        <v>0</v>
      </c>
      <c r="Z2007" s="45" t="str">
        <f t="shared" si="951"/>
        <v>NA</v>
      </c>
      <c r="AA2007" s="29" t="str">
        <f t="shared" si="952"/>
        <v>N</v>
      </c>
      <c r="AB2007" s="46">
        <f t="shared" si="953"/>
        <v>0</v>
      </c>
      <c r="AC2007" s="31">
        <f t="shared" si="954"/>
        <v>0</v>
      </c>
      <c r="AD2007" s="31">
        <f t="shared" si="955"/>
        <v>0</v>
      </c>
      <c r="AE2007" s="31">
        <f t="shared" si="956"/>
        <v>0</v>
      </c>
      <c r="AF2007" s="47">
        <f t="shared" si="957"/>
        <v>0</v>
      </c>
      <c r="AG2007" s="31">
        <f t="shared" si="958"/>
        <v>0</v>
      </c>
      <c r="AH2007" s="48">
        <f t="shared" si="959"/>
        <v>0</v>
      </c>
      <c r="AI2007" s="33">
        <f t="shared" si="960"/>
        <v>0</v>
      </c>
      <c r="AJ2007" s="33">
        <f t="shared" si="961"/>
        <v>0</v>
      </c>
      <c r="AK2007" s="33">
        <f t="shared" si="962"/>
        <v>0</v>
      </c>
      <c r="AL2007" s="33">
        <f t="shared" si="963"/>
        <v>0</v>
      </c>
      <c r="AM2007" s="34">
        <f t="shared" si="964"/>
        <v>0</v>
      </c>
    </row>
    <row r="2008" spans="1:39" ht="15" customHeight="1" x14ac:dyDescent="0.3">
      <c r="A2008" s="166" t="s">
        <v>4442</v>
      </c>
      <c r="B2008" s="99">
        <v>18380</v>
      </c>
      <c r="C2008" s="99">
        <v>72067</v>
      </c>
      <c r="D2008" s="165">
        <v>45547</v>
      </c>
      <c r="E2008" s="165">
        <v>45630</v>
      </c>
      <c r="F2008" s="166">
        <v>2</v>
      </c>
      <c r="G2008" s="178">
        <v>0.73</v>
      </c>
      <c r="H2008" s="181">
        <v>1</v>
      </c>
      <c r="I2008" s="180">
        <v>3.5200000000000002E-2</v>
      </c>
      <c r="J2008" s="21">
        <f t="shared" si="935"/>
        <v>1.27</v>
      </c>
      <c r="K2008" s="21" t="str">
        <f t="shared" si="936"/>
        <v>Y</v>
      </c>
      <c r="L2008" s="37" t="str">
        <f t="shared" si="937"/>
        <v>NA</v>
      </c>
      <c r="M2008" s="8" t="str">
        <f t="shared" si="938"/>
        <v>Y</v>
      </c>
      <c r="N2008" s="42">
        <f t="shared" si="939"/>
        <v>2</v>
      </c>
      <c r="O2008" s="43">
        <f t="shared" si="940"/>
        <v>200000</v>
      </c>
      <c r="P2008" s="43" t="str">
        <f t="shared" si="941"/>
        <v>NA</v>
      </c>
      <c r="Q2008" s="24">
        <f t="shared" si="942"/>
        <v>19026.975999999999</v>
      </c>
      <c r="R2008" s="43">
        <f t="shared" si="943"/>
        <v>0</v>
      </c>
      <c r="S2008" s="24">
        <f t="shared" si="944"/>
        <v>1000000</v>
      </c>
      <c r="T2008" s="25" t="str">
        <f t="shared" si="945"/>
        <v>Y</v>
      </c>
      <c r="U2008" s="44">
        <f t="shared" si="946"/>
        <v>1</v>
      </c>
      <c r="V2008" s="45">
        <f t="shared" si="947"/>
        <v>200000</v>
      </c>
      <c r="W2008" s="45">
        <f t="shared" si="948"/>
        <v>1000000</v>
      </c>
      <c r="X2008" s="28">
        <f t="shared" si="949"/>
        <v>19696.725555199995</v>
      </c>
      <c r="Y2008" s="28">
        <f t="shared" si="950"/>
        <v>0</v>
      </c>
      <c r="Z2008" s="45" t="str">
        <f t="shared" si="951"/>
        <v>NA</v>
      </c>
      <c r="AA2008" s="29" t="str">
        <f t="shared" si="952"/>
        <v>N</v>
      </c>
      <c r="AB2008" s="46">
        <f t="shared" si="953"/>
        <v>0</v>
      </c>
      <c r="AC2008" s="31">
        <f t="shared" si="954"/>
        <v>0</v>
      </c>
      <c r="AD2008" s="31">
        <f t="shared" si="955"/>
        <v>0</v>
      </c>
      <c r="AE2008" s="31">
        <f t="shared" si="956"/>
        <v>0</v>
      </c>
      <c r="AF2008" s="47">
        <f t="shared" si="957"/>
        <v>0</v>
      </c>
      <c r="AG2008" s="31">
        <f t="shared" si="958"/>
        <v>0</v>
      </c>
      <c r="AH2008" s="48">
        <f t="shared" si="959"/>
        <v>0</v>
      </c>
      <c r="AI2008" s="33">
        <f t="shared" si="960"/>
        <v>0</v>
      </c>
      <c r="AJ2008" s="33">
        <f t="shared" si="961"/>
        <v>0</v>
      </c>
      <c r="AK2008" s="33">
        <f t="shared" si="962"/>
        <v>0</v>
      </c>
      <c r="AL2008" s="33">
        <f t="shared" si="963"/>
        <v>0</v>
      </c>
      <c r="AM2008" s="34">
        <f t="shared" si="964"/>
        <v>0</v>
      </c>
    </row>
    <row r="2009" spans="1:39" ht="15" customHeight="1" x14ac:dyDescent="0.3">
      <c r="A2009" s="166" t="s">
        <v>4443</v>
      </c>
      <c r="B2009" s="99">
        <v>6202</v>
      </c>
      <c r="C2009" s="99">
        <v>75816</v>
      </c>
      <c r="D2009" s="165">
        <v>46024</v>
      </c>
      <c r="E2009" s="165">
        <v>46215</v>
      </c>
      <c r="F2009" s="166">
        <v>4</v>
      </c>
      <c r="G2009" s="178">
        <v>1.36</v>
      </c>
      <c r="H2009" s="181">
        <v>1</v>
      </c>
      <c r="I2009" s="180">
        <v>7.5499999999999998E-2</v>
      </c>
      <c r="J2009" s="21">
        <f t="shared" si="935"/>
        <v>2.6399999999999997</v>
      </c>
      <c r="K2009" s="21" t="str">
        <f t="shared" si="936"/>
        <v>Y</v>
      </c>
      <c r="L2009" s="37" t="str">
        <f t="shared" si="937"/>
        <v>NA</v>
      </c>
      <c r="M2009" s="8" t="str">
        <f t="shared" si="938"/>
        <v>Y</v>
      </c>
      <c r="N2009" s="42">
        <f t="shared" si="939"/>
        <v>3</v>
      </c>
      <c r="O2009" s="43">
        <f t="shared" si="940"/>
        <v>200000</v>
      </c>
      <c r="P2009" s="43" t="str">
        <f t="shared" si="941"/>
        <v>NA</v>
      </c>
      <c r="Q2009" s="24">
        <f t="shared" si="942"/>
        <v>6670.2509999999993</v>
      </c>
      <c r="R2009" s="43">
        <f t="shared" si="943"/>
        <v>0</v>
      </c>
      <c r="S2009" s="24">
        <f t="shared" si="944"/>
        <v>1000000</v>
      </c>
      <c r="T2009" s="25" t="str">
        <f t="shared" si="945"/>
        <v>Y</v>
      </c>
      <c r="U2009" s="44">
        <f t="shared" si="946"/>
        <v>2</v>
      </c>
      <c r="V2009" s="45">
        <f t="shared" si="947"/>
        <v>200000</v>
      </c>
      <c r="W2009" s="45">
        <f t="shared" si="948"/>
        <v>1000000</v>
      </c>
      <c r="X2009" s="28">
        <f t="shared" si="949"/>
        <v>7173.8549504999983</v>
      </c>
      <c r="Y2009" s="28">
        <f t="shared" si="950"/>
        <v>0</v>
      </c>
      <c r="Z2009" s="45" t="str">
        <f t="shared" si="951"/>
        <v>NA</v>
      </c>
      <c r="AA2009" s="29" t="str">
        <f t="shared" si="952"/>
        <v>Y</v>
      </c>
      <c r="AB2009" s="46">
        <f t="shared" si="953"/>
        <v>1</v>
      </c>
      <c r="AC2009" s="31">
        <f t="shared" si="954"/>
        <v>200000</v>
      </c>
      <c r="AD2009" s="31">
        <f t="shared" si="955"/>
        <v>1000000</v>
      </c>
      <c r="AE2009" s="31">
        <f t="shared" si="956"/>
        <v>7715.480999262747</v>
      </c>
      <c r="AF2009" s="47">
        <f t="shared" si="957"/>
        <v>0</v>
      </c>
      <c r="AG2009" s="31" t="str">
        <f t="shared" si="958"/>
        <v>NA</v>
      </c>
      <c r="AH2009" s="48">
        <f t="shared" si="959"/>
        <v>0</v>
      </c>
      <c r="AI2009" s="33">
        <f t="shared" si="960"/>
        <v>0</v>
      </c>
      <c r="AJ2009" s="33">
        <f t="shared" si="961"/>
        <v>0</v>
      </c>
      <c r="AK2009" s="33">
        <f t="shared" si="962"/>
        <v>0</v>
      </c>
      <c r="AL2009" s="33">
        <f t="shared" si="963"/>
        <v>0</v>
      </c>
      <c r="AM2009" s="34">
        <f t="shared" si="964"/>
        <v>0</v>
      </c>
    </row>
    <row r="2010" spans="1:39" ht="15" customHeight="1" x14ac:dyDescent="0.3">
      <c r="A2010" s="166" t="s">
        <v>4444</v>
      </c>
      <c r="B2010" s="99">
        <v>20138</v>
      </c>
      <c r="C2010" s="99">
        <v>84303</v>
      </c>
      <c r="D2010" s="165">
        <v>46093</v>
      </c>
      <c r="E2010" s="165">
        <v>46219</v>
      </c>
      <c r="F2010" s="166">
        <v>4</v>
      </c>
      <c r="G2010" s="178">
        <v>2.5299999999999998</v>
      </c>
      <c r="H2010" s="181">
        <v>1</v>
      </c>
      <c r="I2010" s="180">
        <v>5.8799999999999998E-2</v>
      </c>
      <c r="J2010" s="21">
        <f t="shared" si="935"/>
        <v>1.4700000000000002</v>
      </c>
      <c r="K2010" s="21" t="str">
        <f t="shared" si="936"/>
        <v>Y</v>
      </c>
      <c r="L2010" s="37" t="str">
        <f t="shared" si="937"/>
        <v>NA</v>
      </c>
      <c r="M2010" s="8" t="str">
        <f t="shared" si="938"/>
        <v>Y</v>
      </c>
      <c r="N2010" s="42">
        <f t="shared" si="939"/>
        <v>2</v>
      </c>
      <c r="O2010" s="43">
        <f t="shared" si="940"/>
        <v>200000</v>
      </c>
      <c r="P2010" s="43" t="str">
        <f t="shared" si="941"/>
        <v>NA</v>
      </c>
      <c r="Q2010" s="24">
        <f t="shared" si="942"/>
        <v>21322.114399999999</v>
      </c>
      <c r="R2010" s="43">
        <f t="shared" si="943"/>
        <v>0</v>
      </c>
      <c r="S2010" s="24">
        <f t="shared" si="944"/>
        <v>1000000</v>
      </c>
      <c r="T2010" s="25" t="str">
        <f t="shared" si="945"/>
        <v>Y</v>
      </c>
      <c r="U2010" s="44">
        <f t="shared" si="946"/>
        <v>1</v>
      </c>
      <c r="V2010" s="45">
        <f t="shared" si="947"/>
        <v>200000</v>
      </c>
      <c r="W2010" s="45">
        <f t="shared" si="948"/>
        <v>1000000</v>
      </c>
      <c r="X2010" s="28">
        <f t="shared" si="949"/>
        <v>22575.854726719997</v>
      </c>
      <c r="Y2010" s="28">
        <f t="shared" si="950"/>
        <v>0</v>
      </c>
      <c r="Z2010" s="45" t="str">
        <f t="shared" si="951"/>
        <v>NA</v>
      </c>
      <c r="AA2010" s="29" t="str">
        <f t="shared" si="952"/>
        <v>N</v>
      </c>
      <c r="AB2010" s="46">
        <f t="shared" si="953"/>
        <v>0</v>
      </c>
      <c r="AC2010" s="31">
        <f t="shared" si="954"/>
        <v>0</v>
      </c>
      <c r="AD2010" s="31">
        <f t="shared" si="955"/>
        <v>0</v>
      </c>
      <c r="AE2010" s="31">
        <f t="shared" si="956"/>
        <v>0</v>
      </c>
      <c r="AF2010" s="47">
        <f t="shared" si="957"/>
        <v>0</v>
      </c>
      <c r="AG2010" s="31">
        <f t="shared" si="958"/>
        <v>0</v>
      </c>
      <c r="AH2010" s="48">
        <f t="shared" si="959"/>
        <v>0</v>
      </c>
      <c r="AI2010" s="33">
        <f t="shared" si="960"/>
        <v>0</v>
      </c>
      <c r="AJ2010" s="33">
        <f t="shared" si="961"/>
        <v>0</v>
      </c>
      <c r="AK2010" s="33">
        <f t="shared" si="962"/>
        <v>0</v>
      </c>
      <c r="AL2010" s="33">
        <f t="shared" si="963"/>
        <v>0</v>
      </c>
      <c r="AM2010" s="34">
        <f t="shared" si="964"/>
        <v>0</v>
      </c>
    </row>
    <row r="2011" spans="1:39" ht="15" customHeight="1" x14ac:dyDescent="0.3">
      <c r="A2011" s="166" t="s">
        <v>4445</v>
      </c>
      <c r="B2011" s="99">
        <v>13750</v>
      </c>
      <c r="C2011" s="99">
        <v>95737</v>
      </c>
      <c r="D2011" s="165">
        <v>45936</v>
      </c>
      <c r="E2011" s="165">
        <v>46113</v>
      </c>
      <c r="F2011" s="166">
        <v>4</v>
      </c>
      <c r="G2011" s="178">
        <v>3.54</v>
      </c>
      <c r="H2011" s="181">
        <v>1</v>
      </c>
      <c r="I2011" s="180">
        <v>2.35E-2</v>
      </c>
      <c r="J2011" s="21">
        <f t="shared" si="935"/>
        <v>0.45999999999999996</v>
      </c>
      <c r="K2011" s="21" t="str">
        <f t="shared" si="936"/>
        <v>Y</v>
      </c>
      <c r="L2011" s="37" t="str">
        <f t="shared" si="937"/>
        <v>NA</v>
      </c>
      <c r="M2011" s="8" t="str">
        <f t="shared" si="938"/>
        <v>Y</v>
      </c>
      <c r="N2011" s="42">
        <f t="shared" si="939"/>
        <v>1</v>
      </c>
      <c r="O2011" s="43">
        <f t="shared" si="940"/>
        <v>200000</v>
      </c>
      <c r="P2011" s="43" t="str">
        <f t="shared" si="941"/>
        <v>NA</v>
      </c>
      <c r="Q2011" s="24">
        <f t="shared" si="942"/>
        <v>14073.125000000002</v>
      </c>
      <c r="R2011" s="43">
        <f t="shared" si="943"/>
        <v>0</v>
      </c>
      <c r="S2011" s="24">
        <f t="shared" si="944"/>
        <v>1000000</v>
      </c>
      <c r="T2011" s="25" t="str">
        <f t="shared" si="945"/>
        <v>N</v>
      </c>
      <c r="U2011" s="44">
        <f t="shared" si="946"/>
        <v>0</v>
      </c>
      <c r="V2011" s="45">
        <f t="shared" si="947"/>
        <v>0</v>
      </c>
      <c r="W2011" s="45">
        <f t="shared" si="948"/>
        <v>0</v>
      </c>
      <c r="X2011" s="28">
        <f t="shared" si="949"/>
        <v>0</v>
      </c>
      <c r="Y2011" s="28">
        <f t="shared" si="950"/>
        <v>0</v>
      </c>
      <c r="Z2011" s="45">
        <f t="shared" si="951"/>
        <v>0</v>
      </c>
      <c r="AA2011" s="29" t="str">
        <f t="shared" si="952"/>
        <v>N</v>
      </c>
      <c r="AB2011" s="46">
        <f t="shared" si="953"/>
        <v>0</v>
      </c>
      <c r="AC2011" s="31">
        <f t="shared" si="954"/>
        <v>0</v>
      </c>
      <c r="AD2011" s="31">
        <f t="shared" si="955"/>
        <v>0</v>
      </c>
      <c r="AE2011" s="31">
        <f t="shared" si="956"/>
        <v>0</v>
      </c>
      <c r="AF2011" s="47">
        <f t="shared" si="957"/>
        <v>0</v>
      </c>
      <c r="AG2011" s="31">
        <f t="shared" si="958"/>
        <v>0</v>
      </c>
      <c r="AH2011" s="48">
        <f t="shared" si="959"/>
        <v>0</v>
      </c>
      <c r="AI2011" s="33">
        <f t="shared" si="960"/>
        <v>0</v>
      </c>
      <c r="AJ2011" s="33">
        <f t="shared" si="961"/>
        <v>0</v>
      </c>
      <c r="AK2011" s="33">
        <f t="shared" si="962"/>
        <v>0</v>
      </c>
      <c r="AL2011" s="33">
        <f t="shared" si="963"/>
        <v>0</v>
      </c>
      <c r="AM2011" s="34">
        <f t="shared" si="964"/>
        <v>0</v>
      </c>
    </row>
    <row r="2012" spans="1:39" ht="15" customHeight="1" x14ac:dyDescent="0.3">
      <c r="A2012" s="166" t="s">
        <v>4446</v>
      </c>
      <c r="B2012" s="99">
        <v>10189</v>
      </c>
      <c r="C2012" s="99">
        <v>60919</v>
      </c>
      <c r="D2012" s="165">
        <v>45076</v>
      </c>
      <c r="E2012" s="165">
        <v>45113</v>
      </c>
      <c r="F2012" s="166">
        <v>4</v>
      </c>
      <c r="G2012" s="178">
        <v>0.46</v>
      </c>
      <c r="H2012" s="181">
        <v>0.25</v>
      </c>
      <c r="I2012" s="180">
        <v>4.7300000000000002E-2</v>
      </c>
      <c r="J2012" s="21">
        <f t="shared" si="935"/>
        <v>3.54</v>
      </c>
      <c r="K2012" s="21" t="str">
        <f t="shared" si="936"/>
        <v>Y</v>
      </c>
      <c r="L2012" s="37" t="str">
        <f t="shared" si="937"/>
        <v>NA</v>
      </c>
      <c r="M2012" s="8" t="str">
        <f t="shared" si="938"/>
        <v>Y</v>
      </c>
      <c r="N2012" s="42">
        <f t="shared" si="939"/>
        <v>15</v>
      </c>
      <c r="O2012" s="43">
        <f t="shared" si="940"/>
        <v>200000</v>
      </c>
      <c r="P2012" s="43" t="str">
        <f t="shared" si="941"/>
        <v>NA</v>
      </c>
      <c r="Q2012" s="24">
        <f t="shared" si="942"/>
        <v>10670.939699999999</v>
      </c>
      <c r="R2012" s="43">
        <f t="shared" si="943"/>
        <v>0</v>
      </c>
      <c r="S2012" s="24">
        <f t="shared" si="944"/>
        <v>1000000</v>
      </c>
      <c r="T2012" s="25" t="str">
        <f t="shared" si="945"/>
        <v>Y</v>
      </c>
      <c r="U2012" s="44">
        <f t="shared" si="946"/>
        <v>14</v>
      </c>
      <c r="V2012" s="45">
        <f t="shared" si="947"/>
        <v>200000</v>
      </c>
      <c r="W2012" s="45">
        <f t="shared" si="948"/>
        <v>1000000</v>
      </c>
      <c r="X2012" s="28">
        <f t="shared" si="949"/>
        <v>11175.675147809998</v>
      </c>
      <c r="Y2012" s="28">
        <f t="shared" si="950"/>
        <v>0</v>
      </c>
      <c r="Z2012" s="45" t="str">
        <f t="shared" si="951"/>
        <v>NA</v>
      </c>
      <c r="AA2012" s="29" t="str">
        <f t="shared" si="952"/>
        <v>Y</v>
      </c>
      <c r="AB2012" s="46">
        <f t="shared" si="953"/>
        <v>13</v>
      </c>
      <c r="AC2012" s="31">
        <f t="shared" si="954"/>
        <v>200000</v>
      </c>
      <c r="AD2012" s="31">
        <f t="shared" si="955"/>
        <v>1000000</v>
      </c>
      <c r="AE2012" s="31">
        <f t="shared" si="956"/>
        <v>11704.284582301409</v>
      </c>
      <c r="AF2012" s="47">
        <f t="shared" si="957"/>
        <v>0</v>
      </c>
      <c r="AG2012" s="31" t="str">
        <f t="shared" si="958"/>
        <v>NA</v>
      </c>
      <c r="AH2012" s="48">
        <f t="shared" si="959"/>
        <v>12</v>
      </c>
      <c r="AI2012" s="33">
        <f t="shared" si="960"/>
        <v>20000</v>
      </c>
      <c r="AJ2012" s="33">
        <f t="shared" si="961"/>
        <v>65000</v>
      </c>
      <c r="AK2012" s="33">
        <f t="shared" si="962"/>
        <v>12257.897243044265</v>
      </c>
      <c r="AL2012" s="33">
        <f t="shared" si="963"/>
        <v>0</v>
      </c>
      <c r="AM2012" s="34">
        <f t="shared" si="964"/>
        <v>0</v>
      </c>
    </row>
    <row r="2013" spans="1:39" ht="15" customHeight="1" x14ac:dyDescent="0.3">
      <c r="A2013" s="166" t="s">
        <v>4447</v>
      </c>
      <c r="B2013" s="99">
        <v>21330</v>
      </c>
      <c r="C2013" s="99">
        <v>69584</v>
      </c>
      <c r="D2013" s="165">
        <v>45162</v>
      </c>
      <c r="E2013" s="165">
        <v>45331</v>
      </c>
      <c r="F2013" s="166">
        <v>4</v>
      </c>
      <c r="G2013" s="178">
        <v>3.36</v>
      </c>
      <c r="H2013" s="181">
        <v>1</v>
      </c>
      <c r="I2013" s="180">
        <v>3.2099999999999997E-2</v>
      </c>
      <c r="J2013" s="21">
        <f t="shared" si="935"/>
        <v>0.64000000000000012</v>
      </c>
      <c r="K2013" s="21" t="str">
        <f t="shared" si="936"/>
        <v>Y</v>
      </c>
      <c r="L2013" s="37" t="str">
        <f t="shared" si="937"/>
        <v>NA</v>
      </c>
      <c r="M2013" s="8" t="str">
        <f t="shared" si="938"/>
        <v>Y</v>
      </c>
      <c r="N2013" s="42">
        <f t="shared" si="939"/>
        <v>1</v>
      </c>
      <c r="O2013" s="43">
        <f t="shared" si="940"/>
        <v>200000</v>
      </c>
      <c r="P2013" s="43" t="str">
        <f t="shared" si="941"/>
        <v>NA</v>
      </c>
      <c r="Q2013" s="24">
        <f t="shared" si="942"/>
        <v>22014.692999999999</v>
      </c>
      <c r="R2013" s="43">
        <f t="shared" si="943"/>
        <v>0</v>
      </c>
      <c r="S2013" s="24">
        <f t="shared" si="944"/>
        <v>1000000</v>
      </c>
      <c r="T2013" s="25" t="str">
        <f t="shared" si="945"/>
        <v>N</v>
      </c>
      <c r="U2013" s="44">
        <f t="shared" si="946"/>
        <v>0</v>
      </c>
      <c r="V2013" s="45">
        <f t="shared" si="947"/>
        <v>0</v>
      </c>
      <c r="W2013" s="45">
        <f t="shared" si="948"/>
        <v>0</v>
      </c>
      <c r="X2013" s="28">
        <f t="shared" si="949"/>
        <v>0</v>
      </c>
      <c r="Y2013" s="28">
        <f t="shared" si="950"/>
        <v>0</v>
      </c>
      <c r="Z2013" s="45">
        <f t="shared" si="951"/>
        <v>0</v>
      </c>
      <c r="AA2013" s="29" t="str">
        <f t="shared" si="952"/>
        <v>N</v>
      </c>
      <c r="AB2013" s="46">
        <f t="shared" si="953"/>
        <v>0</v>
      </c>
      <c r="AC2013" s="31">
        <f t="shared" si="954"/>
        <v>0</v>
      </c>
      <c r="AD2013" s="31">
        <f t="shared" si="955"/>
        <v>0</v>
      </c>
      <c r="AE2013" s="31">
        <f t="shared" si="956"/>
        <v>0</v>
      </c>
      <c r="AF2013" s="47">
        <f t="shared" si="957"/>
        <v>0</v>
      </c>
      <c r="AG2013" s="31">
        <f t="shared" si="958"/>
        <v>0</v>
      </c>
      <c r="AH2013" s="48">
        <f t="shared" si="959"/>
        <v>0</v>
      </c>
      <c r="AI2013" s="33">
        <f t="shared" si="960"/>
        <v>0</v>
      </c>
      <c r="AJ2013" s="33">
        <f t="shared" si="961"/>
        <v>0</v>
      </c>
      <c r="AK2013" s="33">
        <f t="shared" si="962"/>
        <v>0</v>
      </c>
      <c r="AL2013" s="33">
        <f t="shared" si="963"/>
        <v>0</v>
      </c>
      <c r="AM2013" s="34">
        <f t="shared" si="964"/>
        <v>0</v>
      </c>
    </row>
    <row r="2014" spans="1:39" ht="15" customHeight="1" x14ac:dyDescent="0.3">
      <c r="A2014" s="166" t="s">
        <v>4448</v>
      </c>
      <c r="B2014" s="99">
        <v>17569</v>
      </c>
      <c r="C2014" s="99">
        <v>52552</v>
      </c>
      <c r="D2014" s="165">
        <v>44977</v>
      </c>
      <c r="E2014" s="165">
        <v>45267</v>
      </c>
      <c r="F2014" s="166">
        <v>2</v>
      </c>
      <c r="G2014" s="178">
        <v>1.74</v>
      </c>
      <c r="H2014" s="181">
        <v>0.75</v>
      </c>
      <c r="I2014" s="180">
        <v>6.9099999999999995E-2</v>
      </c>
      <c r="J2014" s="21">
        <f t="shared" si="935"/>
        <v>0.26</v>
      </c>
      <c r="K2014" s="21" t="str">
        <f t="shared" si="936"/>
        <v>Y</v>
      </c>
      <c r="L2014" s="37" t="str">
        <f t="shared" si="937"/>
        <v>NA</v>
      </c>
      <c r="M2014" s="8" t="str">
        <f t="shared" si="938"/>
        <v>Y</v>
      </c>
      <c r="N2014" s="42">
        <f t="shared" si="939"/>
        <v>1</v>
      </c>
      <c r="O2014" s="43">
        <f t="shared" si="940"/>
        <v>200000</v>
      </c>
      <c r="P2014" s="43" t="str">
        <f t="shared" si="941"/>
        <v>NA</v>
      </c>
      <c r="Q2014" s="24">
        <f t="shared" si="942"/>
        <v>18783.017899999999</v>
      </c>
      <c r="R2014" s="43">
        <f t="shared" si="943"/>
        <v>0</v>
      </c>
      <c r="S2014" s="24">
        <f t="shared" si="944"/>
        <v>1000000</v>
      </c>
      <c r="T2014" s="25" t="str">
        <f t="shared" si="945"/>
        <v>N</v>
      </c>
      <c r="U2014" s="44">
        <f t="shared" si="946"/>
        <v>0</v>
      </c>
      <c r="V2014" s="45">
        <f t="shared" si="947"/>
        <v>0</v>
      </c>
      <c r="W2014" s="45">
        <f t="shared" si="948"/>
        <v>0</v>
      </c>
      <c r="X2014" s="28">
        <f t="shared" si="949"/>
        <v>0</v>
      </c>
      <c r="Y2014" s="28">
        <f t="shared" si="950"/>
        <v>0</v>
      </c>
      <c r="Z2014" s="45">
        <f t="shared" si="951"/>
        <v>0</v>
      </c>
      <c r="AA2014" s="29" t="str">
        <f t="shared" si="952"/>
        <v>N</v>
      </c>
      <c r="AB2014" s="46">
        <f t="shared" si="953"/>
        <v>0</v>
      </c>
      <c r="AC2014" s="31">
        <f t="shared" si="954"/>
        <v>0</v>
      </c>
      <c r="AD2014" s="31">
        <f t="shared" si="955"/>
        <v>0</v>
      </c>
      <c r="AE2014" s="31">
        <f t="shared" si="956"/>
        <v>0</v>
      </c>
      <c r="AF2014" s="47">
        <f t="shared" si="957"/>
        <v>0</v>
      </c>
      <c r="AG2014" s="31">
        <f t="shared" si="958"/>
        <v>0</v>
      </c>
      <c r="AH2014" s="48">
        <f t="shared" si="959"/>
        <v>0</v>
      </c>
      <c r="AI2014" s="33">
        <f t="shared" si="960"/>
        <v>0</v>
      </c>
      <c r="AJ2014" s="33">
        <f t="shared" si="961"/>
        <v>0</v>
      </c>
      <c r="AK2014" s="33">
        <f t="shared" si="962"/>
        <v>0</v>
      </c>
      <c r="AL2014" s="33">
        <f t="shared" si="963"/>
        <v>0</v>
      </c>
      <c r="AM2014" s="34">
        <f t="shared" si="964"/>
        <v>0</v>
      </c>
    </row>
    <row r="2015" spans="1:39" ht="15" customHeight="1" x14ac:dyDescent="0.3">
      <c r="A2015" s="166" t="s">
        <v>4449</v>
      </c>
      <c r="B2015" s="99">
        <v>21637</v>
      </c>
      <c r="C2015" s="99">
        <v>66655</v>
      </c>
      <c r="D2015" s="165">
        <v>44524</v>
      </c>
      <c r="E2015" s="165">
        <v>44555</v>
      </c>
      <c r="F2015" s="166">
        <v>4</v>
      </c>
      <c r="G2015" s="178">
        <v>2.93</v>
      </c>
      <c r="H2015" s="181">
        <v>1</v>
      </c>
      <c r="I2015" s="180">
        <v>7.5600000000000001E-2</v>
      </c>
      <c r="J2015" s="21">
        <f t="shared" si="935"/>
        <v>1.0699999999999998</v>
      </c>
      <c r="K2015" s="21" t="str">
        <f t="shared" si="936"/>
        <v>Y</v>
      </c>
      <c r="L2015" s="37" t="str">
        <f t="shared" si="937"/>
        <v>NA</v>
      </c>
      <c r="M2015" s="8" t="str">
        <f t="shared" si="938"/>
        <v>Y</v>
      </c>
      <c r="N2015" s="42">
        <f t="shared" si="939"/>
        <v>2</v>
      </c>
      <c r="O2015" s="43">
        <f t="shared" si="940"/>
        <v>200000</v>
      </c>
      <c r="P2015" s="43" t="str">
        <f t="shared" si="941"/>
        <v>NA</v>
      </c>
      <c r="Q2015" s="24">
        <f t="shared" si="942"/>
        <v>23272.757200000004</v>
      </c>
      <c r="R2015" s="43">
        <f t="shared" si="943"/>
        <v>0</v>
      </c>
      <c r="S2015" s="24">
        <f t="shared" si="944"/>
        <v>1000000</v>
      </c>
      <c r="T2015" s="25" t="str">
        <f t="shared" si="945"/>
        <v>Y</v>
      </c>
      <c r="U2015" s="44">
        <f t="shared" si="946"/>
        <v>1</v>
      </c>
      <c r="V2015" s="45">
        <f t="shared" si="947"/>
        <v>200000</v>
      </c>
      <c r="W2015" s="45">
        <f t="shared" si="948"/>
        <v>1000000</v>
      </c>
      <c r="X2015" s="28">
        <f t="shared" si="949"/>
        <v>25032.177644320007</v>
      </c>
      <c r="Y2015" s="28">
        <f t="shared" si="950"/>
        <v>0</v>
      </c>
      <c r="Z2015" s="45" t="str">
        <f t="shared" si="951"/>
        <v>NA</v>
      </c>
      <c r="AA2015" s="29" t="str">
        <f t="shared" si="952"/>
        <v>N</v>
      </c>
      <c r="AB2015" s="46">
        <f t="shared" si="953"/>
        <v>0</v>
      </c>
      <c r="AC2015" s="31">
        <f t="shared" si="954"/>
        <v>0</v>
      </c>
      <c r="AD2015" s="31">
        <f t="shared" si="955"/>
        <v>0</v>
      </c>
      <c r="AE2015" s="31">
        <f t="shared" si="956"/>
        <v>0</v>
      </c>
      <c r="AF2015" s="47">
        <f t="shared" si="957"/>
        <v>0</v>
      </c>
      <c r="AG2015" s="31">
        <f t="shared" si="958"/>
        <v>0</v>
      </c>
      <c r="AH2015" s="48">
        <f t="shared" si="959"/>
        <v>0</v>
      </c>
      <c r="AI2015" s="33">
        <f t="shared" si="960"/>
        <v>0</v>
      </c>
      <c r="AJ2015" s="33">
        <f t="shared" si="961"/>
        <v>0</v>
      </c>
      <c r="AK2015" s="33">
        <f t="shared" si="962"/>
        <v>0</v>
      </c>
      <c r="AL2015" s="33">
        <f t="shared" si="963"/>
        <v>0</v>
      </c>
      <c r="AM2015" s="34">
        <f t="shared" si="964"/>
        <v>0</v>
      </c>
    </row>
    <row r="2016" spans="1:39" ht="15" customHeight="1" x14ac:dyDescent="0.3">
      <c r="A2016" s="166" t="s">
        <v>4450</v>
      </c>
      <c r="B2016" s="99">
        <v>20870</v>
      </c>
      <c r="C2016" s="99">
        <v>76106</v>
      </c>
      <c r="D2016" s="165">
        <v>45524</v>
      </c>
      <c r="E2016" s="165">
        <v>45836</v>
      </c>
      <c r="F2016" s="166">
        <v>4</v>
      </c>
      <c r="G2016" s="178">
        <v>1.88</v>
      </c>
      <c r="H2016" s="181">
        <v>0.75</v>
      </c>
      <c r="I2016" s="180">
        <v>7.5899999999999995E-2</v>
      </c>
      <c r="J2016" s="21">
        <f t="shared" si="935"/>
        <v>2.12</v>
      </c>
      <c r="K2016" s="21" t="str">
        <f t="shared" si="936"/>
        <v>Y</v>
      </c>
      <c r="L2016" s="37" t="str">
        <f t="shared" si="937"/>
        <v>NA</v>
      </c>
      <c r="M2016" s="8" t="str">
        <f t="shared" si="938"/>
        <v>Y</v>
      </c>
      <c r="N2016" s="42">
        <f t="shared" si="939"/>
        <v>3</v>
      </c>
      <c r="O2016" s="43">
        <f t="shared" si="940"/>
        <v>200000</v>
      </c>
      <c r="P2016" s="43" t="str">
        <f t="shared" si="941"/>
        <v>NA</v>
      </c>
      <c r="Q2016" s="24">
        <f t="shared" si="942"/>
        <v>22454.033000000003</v>
      </c>
      <c r="R2016" s="43">
        <f t="shared" si="943"/>
        <v>0</v>
      </c>
      <c r="S2016" s="24">
        <f t="shared" si="944"/>
        <v>1000000</v>
      </c>
      <c r="T2016" s="25" t="str">
        <f t="shared" si="945"/>
        <v>Y</v>
      </c>
      <c r="U2016" s="44">
        <f t="shared" si="946"/>
        <v>2</v>
      </c>
      <c r="V2016" s="45">
        <f t="shared" si="947"/>
        <v>200000</v>
      </c>
      <c r="W2016" s="45">
        <f t="shared" si="948"/>
        <v>1000000</v>
      </c>
      <c r="X2016" s="28">
        <f t="shared" si="949"/>
        <v>24158.294104700006</v>
      </c>
      <c r="Y2016" s="28">
        <f t="shared" si="950"/>
        <v>0</v>
      </c>
      <c r="Z2016" s="45" t="str">
        <f t="shared" si="951"/>
        <v>NA</v>
      </c>
      <c r="AA2016" s="29" t="str">
        <f t="shared" si="952"/>
        <v>Y</v>
      </c>
      <c r="AB2016" s="46">
        <f t="shared" si="953"/>
        <v>1</v>
      </c>
      <c r="AC2016" s="31">
        <f t="shared" si="954"/>
        <v>200000</v>
      </c>
      <c r="AD2016" s="31">
        <f t="shared" si="955"/>
        <v>1000000</v>
      </c>
      <c r="AE2016" s="31">
        <f t="shared" si="956"/>
        <v>25991.908627246739</v>
      </c>
      <c r="AF2016" s="47">
        <f t="shared" si="957"/>
        <v>0</v>
      </c>
      <c r="AG2016" s="31" t="str">
        <f t="shared" si="958"/>
        <v>NA</v>
      </c>
      <c r="AH2016" s="48">
        <f t="shared" si="959"/>
        <v>0</v>
      </c>
      <c r="AI2016" s="33">
        <f t="shared" si="960"/>
        <v>0</v>
      </c>
      <c r="AJ2016" s="33">
        <f t="shared" si="961"/>
        <v>0</v>
      </c>
      <c r="AK2016" s="33">
        <f t="shared" si="962"/>
        <v>0</v>
      </c>
      <c r="AL2016" s="33">
        <f t="shared" si="963"/>
        <v>0</v>
      </c>
      <c r="AM2016" s="34">
        <f t="shared" si="964"/>
        <v>0</v>
      </c>
    </row>
    <row r="2017" spans="1:39" ht="15" customHeight="1" x14ac:dyDescent="0.3">
      <c r="A2017" s="166" t="s">
        <v>4451</v>
      </c>
      <c r="B2017" s="99">
        <v>17549</v>
      </c>
      <c r="C2017" s="99">
        <v>58162</v>
      </c>
      <c r="D2017" s="165">
        <v>44451</v>
      </c>
      <c r="E2017" s="165">
        <v>44691</v>
      </c>
      <c r="F2017" s="166">
        <v>2</v>
      </c>
      <c r="G2017" s="178">
        <v>0.7</v>
      </c>
      <c r="H2017" s="181">
        <v>1</v>
      </c>
      <c r="I2017" s="180">
        <v>6.4399999999999999E-2</v>
      </c>
      <c r="J2017" s="21">
        <f t="shared" si="935"/>
        <v>1.3</v>
      </c>
      <c r="K2017" s="21" t="str">
        <f t="shared" si="936"/>
        <v>Y</v>
      </c>
      <c r="L2017" s="37" t="str">
        <f t="shared" si="937"/>
        <v>NA</v>
      </c>
      <c r="M2017" s="8" t="str">
        <f t="shared" si="938"/>
        <v>Y</v>
      </c>
      <c r="N2017" s="42">
        <f t="shared" si="939"/>
        <v>2</v>
      </c>
      <c r="O2017" s="43">
        <f t="shared" si="940"/>
        <v>200000</v>
      </c>
      <c r="P2017" s="43" t="str">
        <f t="shared" si="941"/>
        <v>NA</v>
      </c>
      <c r="Q2017" s="24">
        <f t="shared" si="942"/>
        <v>18679.155600000002</v>
      </c>
      <c r="R2017" s="43">
        <f t="shared" si="943"/>
        <v>0</v>
      </c>
      <c r="S2017" s="24">
        <f t="shared" si="944"/>
        <v>1000000</v>
      </c>
      <c r="T2017" s="25" t="str">
        <f t="shared" si="945"/>
        <v>Y</v>
      </c>
      <c r="U2017" s="44">
        <f t="shared" si="946"/>
        <v>1</v>
      </c>
      <c r="V2017" s="45">
        <f t="shared" si="947"/>
        <v>200000</v>
      </c>
      <c r="W2017" s="45">
        <f t="shared" si="948"/>
        <v>1000000</v>
      </c>
      <c r="X2017" s="28">
        <f t="shared" si="949"/>
        <v>19882.093220640003</v>
      </c>
      <c r="Y2017" s="28">
        <f t="shared" si="950"/>
        <v>0</v>
      </c>
      <c r="Z2017" s="45" t="str">
        <f t="shared" si="951"/>
        <v>NA</v>
      </c>
      <c r="AA2017" s="29" t="str">
        <f t="shared" si="952"/>
        <v>N</v>
      </c>
      <c r="AB2017" s="46">
        <f t="shared" si="953"/>
        <v>0</v>
      </c>
      <c r="AC2017" s="31">
        <f t="shared" si="954"/>
        <v>0</v>
      </c>
      <c r="AD2017" s="31">
        <f t="shared" si="955"/>
        <v>0</v>
      </c>
      <c r="AE2017" s="31">
        <f t="shared" si="956"/>
        <v>0</v>
      </c>
      <c r="AF2017" s="47">
        <f t="shared" si="957"/>
        <v>0</v>
      </c>
      <c r="AG2017" s="31">
        <f t="shared" si="958"/>
        <v>0</v>
      </c>
      <c r="AH2017" s="48">
        <f t="shared" si="959"/>
        <v>0</v>
      </c>
      <c r="AI2017" s="33">
        <f t="shared" si="960"/>
        <v>0</v>
      </c>
      <c r="AJ2017" s="33">
        <f t="shared" si="961"/>
        <v>0</v>
      </c>
      <c r="AK2017" s="33">
        <f t="shared" si="962"/>
        <v>0</v>
      </c>
      <c r="AL2017" s="33">
        <f t="shared" si="963"/>
        <v>0</v>
      </c>
      <c r="AM2017" s="34">
        <f t="shared" si="964"/>
        <v>0</v>
      </c>
    </row>
    <row r="2018" spans="1:39" ht="15" customHeight="1" x14ac:dyDescent="0.3">
      <c r="A2018" s="166" t="s">
        <v>4452</v>
      </c>
      <c r="B2018" s="99">
        <v>9984</v>
      </c>
      <c r="C2018" s="99">
        <v>84907</v>
      </c>
      <c r="D2018" s="165">
        <v>46129</v>
      </c>
      <c r="E2018" s="165">
        <v>46223</v>
      </c>
      <c r="F2018" s="166">
        <v>4</v>
      </c>
      <c r="G2018" s="178">
        <v>3.49</v>
      </c>
      <c r="H2018" s="181">
        <v>1</v>
      </c>
      <c r="I2018" s="180">
        <v>2.1999999999999999E-2</v>
      </c>
      <c r="J2018" s="21">
        <f t="shared" si="935"/>
        <v>0.50999999999999979</v>
      </c>
      <c r="K2018" s="21" t="str">
        <f t="shared" si="936"/>
        <v>Y</v>
      </c>
      <c r="L2018" s="37" t="str">
        <f t="shared" si="937"/>
        <v>NA</v>
      </c>
      <c r="M2018" s="8" t="str">
        <f t="shared" si="938"/>
        <v>Y</v>
      </c>
      <c r="N2018" s="42">
        <f t="shared" si="939"/>
        <v>1</v>
      </c>
      <c r="O2018" s="43">
        <f t="shared" si="940"/>
        <v>200000</v>
      </c>
      <c r="P2018" s="43" t="str">
        <f t="shared" si="941"/>
        <v>NA</v>
      </c>
      <c r="Q2018" s="24">
        <f t="shared" si="942"/>
        <v>10203.648000000001</v>
      </c>
      <c r="R2018" s="43">
        <f t="shared" si="943"/>
        <v>0</v>
      </c>
      <c r="S2018" s="24">
        <f t="shared" si="944"/>
        <v>1000000</v>
      </c>
      <c r="T2018" s="25" t="str">
        <f t="shared" si="945"/>
        <v>N</v>
      </c>
      <c r="U2018" s="44">
        <f t="shared" si="946"/>
        <v>0</v>
      </c>
      <c r="V2018" s="45">
        <f t="shared" si="947"/>
        <v>0</v>
      </c>
      <c r="W2018" s="45">
        <f t="shared" si="948"/>
        <v>0</v>
      </c>
      <c r="X2018" s="28">
        <f t="shared" si="949"/>
        <v>0</v>
      </c>
      <c r="Y2018" s="28">
        <f t="shared" si="950"/>
        <v>0</v>
      </c>
      <c r="Z2018" s="45">
        <f t="shared" si="951"/>
        <v>0</v>
      </c>
      <c r="AA2018" s="29" t="str">
        <f t="shared" si="952"/>
        <v>N</v>
      </c>
      <c r="AB2018" s="46">
        <f t="shared" si="953"/>
        <v>0</v>
      </c>
      <c r="AC2018" s="31">
        <f t="shared" si="954"/>
        <v>0</v>
      </c>
      <c r="AD2018" s="31">
        <f t="shared" si="955"/>
        <v>0</v>
      </c>
      <c r="AE2018" s="31">
        <f t="shared" si="956"/>
        <v>0</v>
      </c>
      <c r="AF2018" s="47">
        <f t="shared" si="957"/>
        <v>0</v>
      </c>
      <c r="AG2018" s="31">
        <f t="shared" si="958"/>
        <v>0</v>
      </c>
      <c r="AH2018" s="48">
        <f t="shared" si="959"/>
        <v>0</v>
      </c>
      <c r="AI2018" s="33">
        <f t="shared" si="960"/>
        <v>0</v>
      </c>
      <c r="AJ2018" s="33">
        <f t="shared" si="961"/>
        <v>0</v>
      </c>
      <c r="AK2018" s="33">
        <f t="shared" si="962"/>
        <v>0</v>
      </c>
      <c r="AL2018" s="33">
        <f t="shared" si="963"/>
        <v>0</v>
      </c>
      <c r="AM2018" s="34">
        <f t="shared" si="964"/>
        <v>0</v>
      </c>
    </row>
    <row r="2019" spans="1:39" ht="15" customHeight="1" x14ac:dyDescent="0.3">
      <c r="A2019" s="166" t="s">
        <v>4453</v>
      </c>
      <c r="B2019" s="99">
        <v>9723</v>
      </c>
      <c r="C2019" s="99">
        <v>73459</v>
      </c>
      <c r="D2019" s="165">
        <v>44421</v>
      </c>
      <c r="E2019" s="165">
        <v>44786</v>
      </c>
      <c r="F2019" s="166">
        <v>2</v>
      </c>
      <c r="G2019" s="178">
        <v>0.24</v>
      </c>
      <c r="H2019" s="181">
        <v>0.75</v>
      </c>
      <c r="I2019" s="180">
        <v>3.8699999999999998E-2</v>
      </c>
      <c r="J2019" s="21">
        <f t="shared" si="935"/>
        <v>1.76</v>
      </c>
      <c r="K2019" s="21" t="str">
        <f t="shared" si="936"/>
        <v>Y</v>
      </c>
      <c r="L2019" s="37" t="str">
        <f t="shared" si="937"/>
        <v>NA</v>
      </c>
      <c r="M2019" s="8" t="str">
        <f t="shared" si="938"/>
        <v>Y</v>
      </c>
      <c r="N2019" s="42">
        <f t="shared" si="939"/>
        <v>3</v>
      </c>
      <c r="O2019" s="43">
        <f t="shared" si="940"/>
        <v>200000</v>
      </c>
      <c r="P2019" s="43" t="str">
        <f t="shared" si="941"/>
        <v>NA</v>
      </c>
      <c r="Q2019" s="24">
        <f t="shared" si="942"/>
        <v>10099.2801</v>
      </c>
      <c r="R2019" s="43">
        <f t="shared" si="943"/>
        <v>0</v>
      </c>
      <c r="S2019" s="24">
        <f t="shared" si="944"/>
        <v>1000000</v>
      </c>
      <c r="T2019" s="25" t="str">
        <f t="shared" si="945"/>
        <v>Y</v>
      </c>
      <c r="U2019" s="44">
        <f t="shared" si="946"/>
        <v>2</v>
      </c>
      <c r="V2019" s="45">
        <f t="shared" si="947"/>
        <v>200000</v>
      </c>
      <c r="W2019" s="45">
        <f t="shared" si="948"/>
        <v>1000000</v>
      </c>
      <c r="X2019" s="28">
        <f t="shared" si="949"/>
        <v>10490.122239869999</v>
      </c>
      <c r="Y2019" s="28">
        <f t="shared" si="950"/>
        <v>0</v>
      </c>
      <c r="Z2019" s="45" t="str">
        <f t="shared" si="951"/>
        <v>NA</v>
      </c>
      <c r="AA2019" s="29" t="str">
        <f t="shared" si="952"/>
        <v>N</v>
      </c>
      <c r="AB2019" s="46">
        <f t="shared" si="953"/>
        <v>1</v>
      </c>
      <c r="AC2019" s="31">
        <f t="shared" si="954"/>
        <v>20000</v>
      </c>
      <c r="AD2019" s="31">
        <f t="shared" si="955"/>
        <v>65000</v>
      </c>
      <c r="AE2019" s="31">
        <f t="shared" si="956"/>
        <v>10896.089970552968</v>
      </c>
      <c r="AF2019" s="47">
        <f t="shared" si="957"/>
        <v>0</v>
      </c>
      <c r="AG2019" s="31">
        <f t="shared" si="958"/>
        <v>0</v>
      </c>
      <c r="AH2019" s="48">
        <f t="shared" si="959"/>
        <v>0</v>
      </c>
      <c r="AI2019" s="33">
        <f t="shared" si="960"/>
        <v>0</v>
      </c>
      <c r="AJ2019" s="33">
        <f t="shared" si="961"/>
        <v>0</v>
      </c>
      <c r="AK2019" s="33">
        <f t="shared" si="962"/>
        <v>0</v>
      </c>
      <c r="AL2019" s="33">
        <f t="shared" si="963"/>
        <v>0</v>
      </c>
      <c r="AM2019" s="34">
        <f t="shared" si="964"/>
        <v>0</v>
      </c>
    </row>
    <row r="2020" spans="1:39" ht="15" customHeight="1" x14ac:dyDescent="0.3">
      <c r="A2020" s="166" t="s">
        <v>4454</v>
      </c>
      <c r="B2020" s="99">
        <v>15766</v>
      </c>
      <c r="C2020" s="99">
        <v>95708</v>
      </c>
      <c r="D2020" s="165">
        <v>45426</v>
      </c>
      <c r="E2020" s="165">
        <v>45618</v>
      </c>
      <c r="F2020" s="166">
        <v>4</v>
      </c>
      <c r="G2020" s="178">
        <v>3.5</v>
      </c>
      <c r="H2020" s="181">
        <v>0.25</v>
      </c>
      <c r="I2020" s="180">
        <v>5.8200000000000002E-2</v>
      </c>
      <c r="J2020" s="21">
        <f t="shared" si="935"/>
        <v>0.5</v>
      </c>
      <c r="K2020" s="21" t="str">
        <f t="shared" si="936"/>
        <v>Y</v>
      </c>
      <c r="L2020" s="37" t="str">
        <f t="shared" si="937"/>
        <v>NA</v>
      </c>
      <c r="M2020" s="8" t="str">
        <f t="shared" si="938"/>
        <v>Y</v>
      </c>
      <c r="N2020" s="42">
        <f t="shared" si="939"/>
        <v>2</v>
      </c>
      <c r="O2020" s="43">
        <f t="shared" si="940"/>
        <v>200000</v>
      </c>
      <c r="P2020" s="43" t="str">
        <f t="shared" si="941"/>
        <v>NA</v>
      </c>
      <c r="Q2020" s="24">
        <f t="shared" si="942"/>
        <v>16683.581200000001</v>
      </c>
      <c r="R2020" s="43">
        <f t="shared" si="943"/>
        <v>0</v>
      </c>
      <c r="S2020" s="24">
        <f t="shared" si="944"/>
        <v>1000000</v>
      </c>
      <c r="T2020" s="25" t="str">
        <f t="shared" si="945"/>
        <v>N</v>
      </c>
      <c r="U2020" s="44">
        <f t="shared" si="946"/>
        <v>1</v>
      </c>
      <c r="V2020" s="45">
        <f t="shared" si="947"/>
        <v>20000</v>
      </c>
      <c r="W2020" s="45">
        <f t="shared" si="948"/>
        <v>65000</v>
      </c>
      <c r="X2020" s="28">
        <f t="shared" si="949"/>
        <v>0</v>
      </c>
      <c r="Y2020" s="28">
        <f t="shared" si="950"/>
        <v>17654.565625840001</v>
      </c>
      <c r="Z2020" s="45">
        <f t="shared" si="951"/>
        <v>0</v>
      </c>
      <c r="AA2020" s="29" t="str">
        <f t="shared" si="952"/>
        <v>N</v>
      </c>
      <c r="AB2020" s="46">
        <f t="shared" si="953"/>
        <v>0</v>
      </c>
      <c r="AC2020" s="31">
        <f t="shared" si="954"/>
        <v>0</v>
      </c>
      <c r="AD2020" s="31">
        <f t="shared" si="955"/>
        <v>0</v>
      </c>
      <c r="AE2020" s="31">
        <f t="shared" si="956"/>
        <v>0</v>
      </c>
      <c r="AF2020" s="47">
        <f t="shared" si="957"/>
        <v>0</v>
      </c>
      <c r="AG2020" s="31">
        <f t="shared" si="958"/>
        <v>0</v>
      </c>
      <c r="AH2020" s="48">
        <f t="shared" si="959"/>
        <v>0</v>
      </c>
      <c r="AI2020" s="33">
        <f t="shared" si="960"/>
        <v>0</v>
      </c>
      <c r="AJ2020" s="33">
        <f t="shared" si="961"/>
        <v>0</v>
      </c>
      <c r="AK2020" s="33">
        <f t="shared" si="962"/>
        <v>0</v>
      </c>
      <c r="AL2020" s="33">
        <f t="shared" si="963"/>
        <v>0</v>
      </c>
      <c r="AM2020" s="34">
        <f t="shared" si="964"/>
        <v>17654.565625840001</v>
      </c>
    </row>
    <row r="2021" spans="1:39" ht="15" customHeight="1" x14ac:dyDescent="0.3">
      <c r="A2021" s="166" t="s">
        <v>4455</v>
      </c>
      <c r="B2021" s="99">
        <v>12454</v>
      </c>
      <c r="C2021" s="99">
        <v>34300</v>
      </c>
      <c r="D2021" s="165">
        <v>45316</v>
      </c>
      <c r="E2021" s="165">
        <v>45396</v>
      </c>
      <c r="F2021" s="166">
        <v>2</v>
      </c>
      <c r="G2021" s="178">
        <v>0.94</v>
      </c>
      <c r="H2021" s="181">
        <v>0.75</v>
      </c>
      <c r="I2021" s="180">
        <v>7.8200000000000006E-2</v>
      </c>
      <c r="J2021" s="21">
        <f t="shared" si="935"/>
        <v>1.06</v>
      </c>
      <c r="K2021" s="21" t="str">
        <f t="shared" si="936"/>
        <v>Y</v>
      </c>
      <c r="L2021" s="37" t="str">
        <f t="shared" si="937"/>
        <v>NA</v>
      </c>
      <c r="M2021" s="8" t="str">
        <f t="shared" si="938"/>
        <v>Y</v>
      </c>
      <c r="N2021" s="42">
        <f t="shared" si="939"/>
        <v>2</v>
      </c>
      <c r="O2021" s="43">
        <f t="shared" si="940"/>
        <v>200000</v>
      </c>
      <c r="P2021" s="43" t="str">
        <f t="shared" si="941"/>
        <v>NA</v>
      </c>
      <c r="Q2021" s="24">
        <f t="shared" si="942"/>
        <v>13427.9028</v>
      </c>
      <c r="R2021" s="43">
        <f t="shared" si="943"/>
        <v>0</v>
      </c>
      <c r="S2021" s="24">
        <f t="shared" si="944"/>
        <v>1000000</v>
      </c>
      <c r="T2021" s="25" t="str">
        <f t="shared" si="945"/>
        <v>Y</v>
      </c>
      <c r="U2021" s="44">
        <f t="shared" si="946"/>
        <v>1</v>
      </c>
      <c r="V2021" s="45">
        <f t="shared" si="947"/>
        <v>200000</v>
      </c>
      <c r="W2021" s="45">
        <f t="shared" si="948"/>
        <v>1000000</v>
      </c>
      <c r="X2021" s="28">
        <f t="shared" si="949"/>
        <v>14477.96479896</v>
      </c>
      <c r="Y2021" s="28">
        <f t="shared" si="950"/>
        <v>0</v>
      </c>
      <c r="Z2021" s="45" t="str">
        <f t="shared" si="951"/>
        <v>NA</v>
      </c>
      <c r="AA2021" s="29" t="str">
        <f t="shared" si="952"/>
        <v>N</v>
      </c>
      <c r="AB2021" s="46">
        <f t="shared" si="953"/>
        <v>0</v>
      </c>
      <c r="AC2021" s="31">
        <f t="shared" si="954"/>
        <v>0</v>
      </c>
      <c r="AD2021" s="31">
        <f t="shared" si="955"/>
        <v>0</v>
      </c>
      <c r="AE2021" s="31">
        <f t="shared" si="956"/>
        <v>0</v>
      </c>
      <c r="AF2021" s="47">
        <f t="shared" si="957"/>
        <v>0</v>
      </c>
      <c r="AG2021" s="31">
        <f t="shared" si="958"/>
        <v>0</v>
      </c>
      <c r="AH2021" s="48">
        <f t="shared" si="959"/>
        <v>0</v>
      </c>
      <c r="AI2021" s="33">
        <f t="shared" si="960"/>
        <v>0</v>
      </c>
      <c r="AJ2021" s="33">
        <f t="shared" si="961"/>
        <v>0</v>
      </c>
      <c r="AK2021" s="33">
        <f t="shared" si="962"/>
        <v>0</v>
      </c>
      <c r="AL2021" s="33">
        <f t="shared" si="963"/>
        <v>0</v>
      </c>
      <c r="AM2021" s="34">
        <f t="shared" si="964"/>
        <v>0</v>
      </c>
    </row>
    <row r="2022" spans="1:39" ht="15" customHeight="1" x14ac:dyDescent="0.3">
      <c r="A2022" s="166" t="s">
        <v>4456</v>
      </c>
      <c r="B2022" s="99">
        <v>6838</v>
      </c>
      <c r="C2022" s="99">
        <v>55290</v>
      </c>
      <c r="D2022" s="165">
        <v>45470</v>
      </c>
      <c r="E2022" s="165">
        <v>45691</v>
      </c>
      <c r="F2022" s="166">
        <v>4</v>
      </c>
      <c r="G2022" s="178">
        <v>0.67</v>
      </c>
      <c r="H2022" s="181">
        <v>1</v>
      </c>
      <c r="I2022" s="180">
        <v>5.4600000000000003E-2</v>
      </c>
      <c r="J2022" s="21">
        <f t="shared" si="935"/>
        <v>3.33</v>
      </c>
      <c r="K2022" s="21" t="str">
        <f t="shared" si="936"/>
        <v>Y</v>
      </c>
      <c r="L2022" s="37" t="str">
        <f t="shared" si="937"/>
        <v>NA</v>
      </c>
      <c r="M2022" s="8" t="str">
        <f t="shared" si="938"/>
        <v>Y</v>
      </c>
      <c r="N2022" s="42">
        <f t="shared" si="939"/>
        <v>4</v>
      </c>
      <c r="O2022" s="43">
        <f t="shared" si="940"/>
        <v>200000</v>
      </c>
      <c r="P2022" s="43" t="str">
        <f t="shared" si="941"/>
        <v>NA</v>
      </c>
      <c r="Q2022" s="24">
        <f t="shared" si="942"/>
        <v>7211.3548000000001</v>
      </c>
      <c r="R2022" s="43">
        <f t="shared" si="943"/>
        <v>0</v>
      </c>
      <c r="S2022" s="24">
        <f t="shared" si="944"/>
        <v>1000000</v>
      </c>
      <c r="T2022" s="25" t="str">
        <f t="shared" si="945"/>
        <v>Y</v>
      </c>
      <c r="U2022" s="44">
        <f t="shared" si="946"/>
        <v>3</v>
      </c>
      <c r="V2022" s="45">
        <f t="shared" si="947"/>
        <v>200000</v>
      </c>
      <c r="W2022" s="45">
        <f t="shared" si="948"/>
        <v>1000000</v>
      </c>
      <c r="X2022" s="28">
        <f t="shared" si="949"/>
        <v>7605.0947720799995</v>
      </c>
      <c r="Y2022" s="28">
        <f t="shared" si="950"/>
        <v>0</v>
      </c>
      <c r="Z2022" s="45" t="str">
        <f t="shared" si="951"/>
        <v>NA</v>
      </c>
      <c r="AA2022" s="29" t="str">
        <f t="shared" si="952"/>
        <v>Y</v>
      </c>
      <c r="AB2022" s="46">
        <f t="shared" si="953"/>
        <v>2</v>
      </c>
      <c r="AC2022" s="31">
        <f t="shared" si="954"/>
        <v>200000</v>
      </c>
      <c r="AD2022" s="31">
        <f t="shared" si="955"/>
        <v>1000000</v>
      </c>
      <c r="AE2022" s="31">
        <f t="shared" si="956"/>
        <v>8020.3329466355672</v>
      </c>
      <c r="AF2022" s="47">
        <f t="shared" si="957"/>
        <v>0</v>
      </c>
      <c r="AG2022" s="31" t="str">
        <f t="shared" si="958"/>
        <v>NA</v>
      </c>
      <c r="AH2022" s="48">
        <f t="shared" si="959"/>
        <v>1</v>
      </c>
      <c r="AI2022" s="33">
        <f t="shared" si="960"/>
        <v>20000</v>
      </c>
      <c r="AJ2022" s="33">
        <f t="shared" si="961"/>
        <v>65000</v>
      </c>
      <c r="AK2022" s="33">
        <f t="shared" si="962"/>
        <v>8458.2431255218689</v>
      </c>
      <c r="AL2022" s="33">
        <f t="shared" si="963"/>
        <v>0</v>
      </c>
      <c r="AM2022" s="34">
        <f t="shared" si="964"/>
        <v>0</v>
      </c>
    </row>
    <row r="2023" spans="1:39" ht="15" customHeight="1" x14ac:dyDescent="0.3">
      <c r="A2023" s="166" t="s">
        <v>4457</v>
      </c>
      <c r="B2023" s="99">
        <v>10736</v>
      </c>
      <c r="C2023" s="99">
        <v>31086</v>
      </c>
      <c r="D2023" s="165">
        <v>44956</v>
      </c>
      <c r="E2023" s="165">
        <v>45181</v>
      </c>
      <c r="F2023" s="166">
        <v>2</v>
      </c>
      <c r="G2023" s="178">
        <v>1.05</v>
      </c>
      <c r="H2023" s="181">
        <v>0.5</v>
      </c>
      <c r="I2023" s="180">
        <v>3.1300000000000001E-2</v>
      </c>
      <c r="J2023" s="21">
        <f t="shared" si="935"/>
        <v>0.95</v>
      </c>
      <c r="K2023" s="21" t="str">
        <f t="shared" si="936"/>
        <v>Y</v>
      </c>
      <c r="L2023" s="37" t="str">
        <f t="shared" si="937"/>
        <v>NA</v>
      </c>
      <c r="M2023" s="8" t="str">
        <f t="shared" si="938"/>
        <v>Y</v>
      </c>
      <c r="N2023" s="42">
        <f t="shared" si="939"/>
        <v>2</v>
      </c>
      <c r="O2023" s="43">
        <f t="shared" si="940"/>
        <v>200000</v>
      </c>
      <c r="P2023" s="43" t="str">
        <f t="shared" si="941"/>
        <v>NA</v>
      </c>
      <c r="Q2023" s="24">
        <f t="shared" si="942"/>
        <v>11072.036800000002</v>
      </c>
      <c r="R2023" s="43">
        <f t="shared" si="943"/>
        <v>0</v>
      </c>
      <c r="S2023" s="24">
        <f t="shared" si="944"/>
        <v>1000000</v>
      </c>
      <c r="T2023" s="25" t="str">
        <f t="shared" si="945"/>
        <v>N</v>
      </c>
      <c r="U2023" s="44">
        <f t="shared" si="946"/>
        <v>1</v>
      </c>
      <c r="V2023" s="45">
        <f t="shared" si="947"/>
        <v>20000</v>
      </c>
      <c r="W2023" s="45">
        <f t="shared" si="948"/>
        <v>65000</v>
      </c>
      <c r="X2023" s="28">
        <f t="shared" si="949"/>
        <v>11418.591551840003</v>
      </c>
      <c r="Y2023" s="28">
        <f t="shared" si="950"/>
        <v>0</v>
      </c>
      <c r="Z2023" s="45">
        <f t="shared" si="951"/>
        <v>11423.371648159995</v>
      </c>
      <c r="AA2023" s="29" t="str">
        <f t="shared" si="952"/>
        <v>N</v>
      </c>
      <c r="AB2023" s="46">
        <f t="shared" si="953"/>
        <v>0</v>
      </c>
      <c r="AC2023" s="31">
        <f t="shared" si="954"/>
        <v>0</v>
      </c>
      <c r="AD2023" s="31">
        <f t="shared" si="955"/>
        <v>0</v>
      </c>
      <c r="AE2023" s="31">
        <f t="shared" si="956"/>
        <v>0</v>
      </c>
      <c r="AF2023" s="47">
        <f t="shared" si="957"/>
        <v>0</v>
      </c>
      <c r="AG2023" s="31">
        <f t="shared" si="958"/>
        <v>0</v>
      </c>
      <c r="AH2023" s="48">
        <f t="shared" si="959"/>
        <v>0</v>
      </c>
      <c r="AI2023" s="33">
        <f t="shared" si="960"/>
        <v>0</v>
      </c>
      <c r="AJ2023" s="33">
        <f t="shared" si="961"/>
        <v>0</v>
      </c>
      <c r="AK2023" s="33">
        <f t="shared" si="962"/>
        <v>0</v>
      </c>
      <c r="AL2023" s="33">
        <f t="shared" si="963"/>
        <v>0</v>
      </c>
      <c r="AM2023" s="34">
        <f t="shared" si="964"/>
        <v>0</v>
      </c>
    </row>
    <row r="2024" spans="1:39" ht="15" customHeight="1" x14ac:dyDescent="0.3">
      <c r="A2024" s="166" t="s">
        <v>4458</v>
      </c>
      <c r="B2024" s="99">
        <v>13366</v>
      </c>
      <c r="C2024" s="99">
        <v>24597</v>
      </c>
      <c r="D2024" s="165">
        <v>44557</v>
      </c>
      <c r="E2024" s="165">
        <v>44825</v>
      </c>
      <c r="F2024" s="166">
        <v>4</v>
      </c>
      <c r="G2024" s="178">
        <v>2.74</v>
      </c>
      <c r="H2024" s="181">
        <v>0.5</v>
      </c>
      <c r="I2024" s="180">
        <v>2.0199999999999999E-2</v>
      </c>
      <c r="J2024" s="21">
        <f t="shared" si="935"/>
        <v>1.2599999999999998</v>
      </c>
      <c r="K2024" s="21" t="str">
        <f t="shared" si="936"/>
        <v>Y</v>
      </c>
      <c r="L2024" s="37" t="str">
        <f t="shared" si="937"/>
        <v>NA</v>
      </c>
      <c r="M2024" s="8" t="str">
        <f t="shared" si="938"/>
        <v>Y</v>
      </c>
      <c r="N2024" s="42">
        <f t="shared" si="939"/>
        <v>3</v>
      </c>
      <c r="O2024" s="43">
        <f t="shared" si="940"/>
        <v>200000</v>
      </c>
      <c r="P2024" s="43" t="str">
        <f t="shared" si="941"/>
        <v>NA</v>
      </c>
      <c r="Q2024" s="24">
        <f t="shared" si="942"/>
        <v>13635.993200000001</v>
      </c>
      <c r="R2024" s="43">
        <f t="shared" si="943"/>
        <v>0</v>
      </c>
      <c r="S2024" s="24">
        <f t="shared" si="944"/>
        <v>1000000</v>
      </c>
      <c r="T2024" s="25" t="str">
        <f t="shared" si="945"/>
        <v>Y</v>
      </c>
      <c r="U2024" s="44">
        <f t="shared" si="946"/>
        <v>2</v>
      </c>
      <c r="V2024" s="45">
        <f t="shared" si="947"/>
        <v>200000</v>
      </c>
      <c r="W2024" s="45">
        <f t="shared" si="948"/>
        <v>1000000</v>
      </c>
      <c r="X2024" s="28">
        <f t="shared" si="949"/>
        <v>13911.440262640001</v>
      </c>
      <c r="Y2024" s="28">
        <f t="shared" si="950"/>
        <v>0</v>
      </c>
      <c r="Z2024" s="45" t="str">
        <f t="shared" si="951"/>
        <v>NA</v>
      </c>
      <c r="AA2024" s="29" t="str">
        <f t="shared" si="952"/>
        <v>N</v>
      </c>
      <c r="AB2024" s="46">
        <f t="shared" si="953"/>
        <v>1</v>
      </c>
      <c r="AC2024" s="31">
        <f t="shared" si="954"/>
        <v>20000</v>
      </c>
      <c r="AD2024" s="31">
        <f t="shared" si="955"/>
        <v>65000</v>
      </c>
      <c r="AE2024" s="31">
        <f t="shared" si="956"/>
        <v>14192.451355945328</v>
      </c>
      <c r="AF2024" s="47">
        <f t="shared" si="957"/>
        <v>0</v>
      </c>
      <c r="AG2024" s="31">
        <f t="shared" si="958"/>
        <v>0</v>
      </c>
      <c r="AH2024" s="48">
        <f t="shared" si="959"/>
        <v>0</v>
      </c>
      <c r="AI2024" s="33">
        <f t="shared" si="960"/>
        <v>0</v>
      </c>
      <c r="AJ2024" s="33">
        <f t="shared" si="961"/>
        <v>0</v>
      </c>
      <c r="AK2024" s="33">
        <f t="shared" si="962"/>
        <v>0</v>
      </c>
      <c r="AL2024" s="33">
        <f t="shared" si="963"/>
        <v>0</v>
      </c>
      <c r="AM2024" s="34">
        <f t="shared" si="964"/>
        <v>0</v>
      </c>
    </row>
    <row r="2025" spans="1:39" ht="15" customHeight="1" x14ac:dyDescent="0.3">
      <c r="A2025" s="166" t="s">
        <v>4459</v>
      </c>
      <c r="B2025" s="99">
        <v>14802</v>
      </c>
      <c r="C2025" s="99">
        <v>80417</v>
      </c>
      <c r="D2025" s="165">
        <v>44791</v>
      </c>
      <c r="E2025" s="165">
        <v>44949</v>
      </c>
      <c r="F2025" s="166">
        <v>4</v>
      </c>
      <c r="G2025" s="178">
        <v>3.4</v>
      </c>
      <c r="H2025" s="181">
        <v>0.5</v>
      </c>
      <c r="I2025" s="180">
        <v>8.5000000000000006E-2</v>
      </c>
      <c r="J2025" s="21">
        <f t="shared" si="935"/>
        <v>0.60000000000000009</v>
      </c>
      <c r="K2025" s="21" t="str">
        <f t="shared" si="936"/>
        <v>Y</v>
      </c>
      <c r="L2025" s="37" t="str">
        <f t="shared" si="937"/>
        <v>NA</v>
      </c>
      <c r="M2025" s="8" t="str">
        <f t="shared" si="938"/>
        <v>Y</v>
      </c>
      <c r="N2025" s="42">
        <f t="shared" si="939"/>
        <v>2</v>
      </c>
      <c r="O2025" s="43">
        <f t="shared" si="940"/>
        <v>200000</v>
      </c>
      <c r="P2025" s="43" t="str">
        <f t="shared" si="941"/>
        <v>NA</v>
      </c>
      <c r="Q2025" s="24">
        <f t="shared" si="942"/>
        <v>16060.17</v>
      </c>
      <c r="R2025" s="43">
        <f t="shared" si="943"/>
        <v>0</v>
      </c>
      <c r="S2025" s="24">
        <f t="shared" si="944"/>
        <v>1000000</v>
      </c>
      <c r="T2025" s="25" t="str">
        <f t="shared" si="945"/>
        <v>N</v>
      </c>
      <c r="U2025" s="44">
        <f t="shared" si="946"/>
        <v>1</v>
      </c>
      <c r="V2025" s="45">
        <f t="shared" si="947"/>
        <v>20000</v>
      </c>
      <c r="W2025" s="45">
        <f t="shared" si="948"/>
        <v>65000</v>
      </c>
      <c r="X2025" s="28">
        <f t="shared" si="949"/>
        <v>0</v>
      </c>
      <c r="Y2025" s="28">
        <f t="shared" si="950"/>
        <v>17425.284449999999</v>
      </c>
      <c r="Z2025" s="45">
        <f t="shared" si="951"/>
        <v>0</v>
      </c>
      <c r="AA2025" s="29" t="str">
        <f t="shared" si="952"/>
        <v>N</v>
      </c>
      <c r="AB2025" s="46">
        <f t="shared" si="953"/>
        <v>0</v>
      </c>
      <c r="AC2025" s="31">
        <f t="shared" si="954"/>
        <v>0</v>
      </c>
      <c r="AD2025" s="31">
        <f t="shared" si="955"/>
        <v>0</v>
      </c>
      <c r="AE2025" s="31">
        <f t="shared" si="956"/>
        <v>0</v>
      </c>
      <c r="AF2025" s="47">
        <f t="shared" si="957"/>
        <v>0</v>
      </c>
      <c r="AG2025" s="31">
        <f t="shared" si="958"/>
        <v>0</v>
      </c>
      <c r="AH2025" s="48">
        <f t="shared" si="959"/>
        <v>0</v>
      </c>
      <c r="AI2025" s="33">
        <f t="shared" si="960"/>
        <v>0</v>
      </c>
      <c r="AJ2025" s="33">
        <f t="shared" si="961"/>
        <v>0</v>
      </c>
      <c r="AK2025" s="33">
        <f t="shared" si="962"/>
        <v>0</v>
      </c>
      <c r="AL2025" s="33">
        <f t="shared" si="963"/>
        <v>0</v>
      </c>
      <c r="AM2025" s="34">
        <f t="shared" si="964"/>
        <v>17425.284449999999</v>
      </c>
    </row>
    <row r="2026" spans="1:39" ht="15" customHeight="1" x14ac:dyDescent="0.3">
      <c r="A2026" s="166" t="s">
        <v>4460</v>
      </c>
      <c r="B2026" s="99">
        <v>12772</v>
      </c>
      <c r="C2026" s="99">
        <v>72758</v>
      </c>
      <c r="D2026" s="165">
        <v>45033</v>
      </c>
      <c r="E2026" s="165">
        <v>45246</v>
      </c>
      <c r="F2026" s="166">
        <v>4</v>
      </c>
      <c r="G2026" s="178">
        <v>3.97</v>
      </c>
      <c r="H2026" s="181">
        <v>0.75</v>
      </c>
      <c r="I2026" s="180">
        <v>1.6500000000000001E-2</v>
      </c>
      <c r="J2026" s="21">
        <f t="shared" si="935"/>
        <v>2.9999999999999805E-2</v>
      </c>
      <c r="K2026" s="21" t="str">
        <f t="shared" si="936"/>
        <v>Y</v>
      </c>
      <c r="L2026" s="37" t="str">
        <f t="shared" si="937"/>
        <v>NA</v>
      </c>
      <c r="M2026" s="8" t="str">
        <f t="shared" si="938"/>
        <v>Y</v>
      </c>
      <c r="N2026" s="42">
        <f t="shared" si="939"/>
        <v>1</v>
      </c>
      <c r="O2026" s="43">
        <f t="shared" si="940"/>
        <v>200000</v>
      </c>
      <c r="P2026" s="43" t="str">
        <f t="shared" si="941"/>
        <v>NA</v>
      </c>
      <c r="Q2026" s="24">
        <f t="shared" si="942"/>
        <v>12982.737999999999</v>
      </c>
      <c r="R2026" s="43">
        <f t="shared" si="943"/>
        <v>0</v>
      </c>
      <c r="S2026" s="24">
        <f t="shared" si="944"/>
        <v>1000000</v>
      </c>
      <c r="T2026" s="25" t="str">
        <f t="shared" si="945"/>
        <v>N</v>
      </c>
      <c r="U2026" s="44">
        <f t="shared" si="946"/>
        <v>0</v>
      </c>
      <c r="V2026" s="45">
        <f t="shared" si="947"/>
        <v>0</v>
      </c>
      <c r="W2026" s="45">
        <f t="shared" si="948"/>
        <v>0</v>
      </c>
      <c r="X2026" s="28">
        <f t="shared" si="949"/>
        <v>0</v>
      </c>
      <c r="Y2026" s="28">
        <f t="shared" si="950"/>
        <v>0</v>
      </c>
      <c r="Z2026" s="45">
        <f t="shared" si="951"/>
        <v>0</v>
      </c>
      <c r="AA2026" s="29" t="str">
        <f t="shared" si="952"/>
        <v>N</v>
      </c>
      <c r="AB2026" s="46">
        <f t="shared" si="953"/>
        <v>0</v>
      </c>
      <c r="AC2026" s="31">
        <f t="shared" si="954"/>
        <v>0</v>
      </c>
      <c r="AD2026" s="31">
        <f t="shared" si="955"/>
        <v>0</v>
      </c>
      <c r="AE2026" s="31">
        <f t="shared" si="956"/>
        <v>0</v>
      </c>
      <c r="AF2026" s="47">
        <f t="shared" si="957"/>
        <v>0</v>
      </c>
      <c r="AG2026" s="31">
        <f t="shared" si="958"/>
        <v>0</v>
      </c>
      <c r="AH2026" s="48">
        <f t="shared" si="959"/>
        <v>0</v>
      </c>
      <c r="AI2026" s="33">
        <f t="shared" si="960"/>
        <v>0</v>
      </c>
      <c r="AJ2026" s="33">
        <f t="shared" si="961"/>
        <v>0</v>
      </c>
      <c r="AK2026" s="33">
        <f t="shared" si="962"/>
        <v>0</v>
      </c>
      <c r="AL2026" s="33">
        <f t="shared" si="963"/>
        <v>0</v>
      </c>
      <c r="AM2026" s="34">
        <f t="shared" si="964"/>
        <v>0</v>
      </c>
    </row>
    <row r="2027" spans="1:39" ht="15" customHeight="1" x14ac:dyDescent="0.3">
      <c r="A2027" s="166" t="s">
        <v>4461</v>
      </c>
      <c r="B2027" s="99">
        <v>5265</v>
      </c>
      <c r="C2027" s="99">
        <v>89442</v>
      </c>
      <c r="D2027" s="165">
        <v>44433</v>
      </c>
      <c r="E2027" s="165">
        <v>44488</v>
      </c>
      <c r="F2027" s="166">
        <v>4</v>
      </c>
      <c r="G2027" s="178">
        <v>3.35</v>
      </c>
      <c r="H2027" s="181">
        <v>0.75</v>
      </c>
      <c r="I2027" s="180">
        <v>6.93E-2</v>
      </c>
      <c r="J2027" s="21">
        <f t="shared" si="935"/>
        <v>0.64999999999999991</v>
      </c>
      <c r="K2027" s="21" t="str">
        <f t="shared" si="936"/>
        <v>Y</v>
      </c>
      <c r="L2027" s="37" t="str">
        <f t="shared" si="937"/>
        <v>NA</v>
      </c>
      <c r="M2027" s="8" t="str">
        <f t="shared" si="938"/>
        <v>Y</v>
      </c>
      <c r="N2027" s="42">
        <f t="shared" si="939"/>
        <v>1</v>
      </c>
      <c r="O2027" s="43">
        <f t="shared" si="940"/>
        <v>200000</v>
      </c>
      <c r="P2027" s="43" t="str">
        <f t="shared" si="941"/>
        <v>NA</v>
      </c>
      <c r="Q2027" s="24">
        <f t="shared" si="942"/>
        <v>5629.8644999999997</v>
      </c>
      <c r="R2027" s="43">
        <f t="shared" si="943"/>
        <v>0</v>
      </c>
      <c r="S2027" s="24">
        <f t="shared" si="944"/>
        <v>1000000</v>
      </c>
      <c r="T2027" s="25" t="str">
        <f t="shared" si="945"/>
        <v>N</v>
      </c>
      <c r="U2027" s="44">
        <f t="shared" si="946"/>
        <v>0</v>
      </c>
      <c r="V2027" s="45">
        <f t="shared" si="947"/>
        <v>0</v>
      </c>
      <c r="W2027" s="45">
        <f t="shared" si="948"/>
        <v>0</v>
      </c>
      <c r="X2027" s="28">
        <f t="shared" si="949"/>
        <v>0</v>
      </c>
      <c r="Y2027" s="28">
        <f t="shared" si="950"/>
        <v>0</v>
      </c>
      <c r="Z2027" s="45">
        <f t="shared" si="951"/>
        <v>0</v>
      </c>
      <c r="AA2027" s="29" t="str">
        <f t="shared" si="952"/>
        <v>N</v>
      </c>
      <c r="AB2027" s="46">
        <f t="shared" si="953"/>
        <v>0</v>
      </c>
      <c r="AC2027" s="31">
        <f t="shared" si="954"/>
        <v>0</v>
      </c>
      <c r="AD2027" s="31">
        <f t="shared" si="955"/>
        <v>0</v>
      </c>
      <c r="AE2027" s="31">
        <f t="shared" si="956"/>
        <v>0</v>
      </c>
      <c r="AF2027" s="47">
        <f t="shared" si="957"/>
        <v>0</v>
      </c>
      <c r="AG2027" s="31">
        <f t="shared" si="958"/>
        <v>0</v>
      </c>
      <c r="AH2027" s="48">
        <f t="shared" si="959"/>
        <v>0</v>
      </c>
      <c r="AI2027" s="33">
        <f t="shared" si="960"/>
        <v>0</v>
      </c>
      <c r="AJ2027" s="33">
        <f t="shared" si="961"/>
        <v>0</v>
      </c>
      <c r="AK2027" s="33">
        <f t="shared" si="962"/>
        <v>0</v>
      </c>
      <c r="AL2027" s="33">
        <f t="shared" si="963"/>
        <v>0</v>
      </c>
      <c r="AM2027" s="34">
        <f t="shared" si="964"/>
        <v>0</v>
      </c>
    </row>
    <row r="2028" spans="1:39" ht="15" customHeight="1" x14ac:dyDescent="0.3">
      <c r="A2028" s="166" t="s">
        <v>4462</v>
      </c>
      <c r="B2028" s="99">
        <v>16544</v>
      </c>
      <c r="C2028" s="99">
        <v>55249</v>
      </c>
      <c r="D2028" s="165">
        <v>44901</v>
      </c>
      <c r="E2028" s="165">
        <v>45028</v>
      </c>
      <c r="F2028" s="166">
        <v>4</v>
      </c>
      <c r="G2028" s="178">
        <v>2.74</v>
      </c>
      <c r="H2028" s="181">
        <v>0.5</v>
      </c>
      <c r="I2028" s="180">
        <v>5.8999999999999997E-2</v>
      </c>
      <c r="J2028" s="21">
        <f t="shared" si="935"/>
        <v>1.2599999999999998</v>
      </c>
      <c r="K2028" s="21" t="str">
        <f t="shared" si="936"/>
        <v>Y</v>
      </c>
      <c r="L2028" s="37" t="str">
        <f t="shared" si="937"/>
        <v>NA</v>
      </c>
      <c r="M2028" s="8" t="str">
        <f t="shared" si="938"/>
        <v>Y</v>
      </c>
      <c r="N2028" s="42">
        <f t="shared" si="939"/>
        <v>3</v>
      </c>
      <c r="O2028" s="43">
        <f t="shared" si="940"/>
        <v>200000</v>
      </c>
      <c r="P2028" s="43" t="str">
        <f t="shared" si="941"/>
        <v>NA</v>
      </c>
      <c r="Q2028" s="24">
        <f t="shared" si="942"/>
        <v>17520.095999999998</v>
      </c>
      <c r="R2028" s="43">
        <f t="shared" si="943"/>
        <v>0</v>
      </c>
      <c r="S2028" s="24">
        <f t="shared" si="944"/>
        <v>1000000</v>
      </c>
      <c r="T2028" s="25" t="str">
        <f t="shared" si="945"/>
        <v>Y</v>
      </c>
      <c r="U2028" s="44">
        <f t="shared" si="946"/>
        <v>2</v>
      </c>
      <c r="V2028" s="45">
        <f t="shared" si="947"/>
        <v>200000</v>
      </c>
      <c r="W2028" s="45">
        <f t="shared" si="948"/>
        <v>1000000</v>
      </c>
      <c r="X2028" s="28">
        <f t="shared" si="949"/>
        <v>18553.781663999998</v>
      </c>
      <c r="Y2028" s="28">
        <f t="shared" si="950"/>
        <v>0</v>
      </c>
      <c r="Z2028" s="45" t="str">
        <f t="shared" si="951"/>
        <v>NA</v>
      </c>
      <c r="AA2028" s="29" t="str">
        <f t="shared" si="952"/>
        <v>N</v>
      </c>
      <c r="AB2028" s="46">
        <f t="shared" si="953"/>
        <v>1</v>
      </c>
      <c r="AC2028" s="31">
        <f t="shared" si="954"/>
        <v>20000</v>
      </c>
      <c r="AD2028" s="31">
        <f t="shared" si="955"/>
        <v>65000</v>
      </c>
      <c r="AE2028" s="31">
        <f t="shared" si="956"/>
        <v>19648.454782175999</v>
      </c>
      <c r="AF2028" s="47">
        <f t="shared" si="957"/>
        <v>0</v>
      </c>
      <c r="AG2028" s="31">
        <f t="shared" si="958"/>
        <v>0</v>
      </c>
      <c r="AH2028" s="48">
        <f t="shared" si="959"/>
        <v>0</v>
      </c>
      <c r="AI2028" s="33">
        <f t="shared" si="960"/>
        <v>0</v>
      </c>
      <c r="AJ2028" s="33">
        <f t="shared" si="961"/>
        <v>0</v>
      </c>
      <c r="AK2028" s="33">
        <f t="shared" si="962"/>
        <v>0</v>
      </c>
      <c r="AL2028" s="33">
        <f t="shared" si="963"/>
        <v>0</v>
      </c>
      <c r="AM2028" s="34">
        <f t="shared" si="964"/>
        <v>0</v>
      </c>
    </row>
    <row r="2029" spans="1:39" ht="15" customHeight="1" x14ac:dyDescent="0.3">
      <c r="A2029" s="166" t="s">
        <v>4463</v>
      </c>
      <c r="B2029" s="99">
        <v>19444</v>
      </c>
      <c r="C2029" s="99">
        <v>33817</v>
      </c>
      <c r="D2029" s="165">
        <v>45018</v>
      </c>
      <c r="E2029" s="165">
        <v>45234</v>
      </c>
      <c r="F2029" s="166">
        <v>2</v>
      </c>
      <c r="G2029" s="178">
        <v>0.27</v>
      </c>
      <c r="H2029" s="181">
        <v>0.75</v>
      </c>
      <c r="I2029" s="180">
        <v>3.7900000000000003E-2</v>
      </c>
      <c r="J2029" s="21">
        <f t="shared" si="935"/>
        <v>1.73</v>
      </c>
      <c r="K2029" s="21" t="str">
        <f t="shared" si="936"/>
        <v>Y</v>
      </c>
      <c r="L2029" s="37" t="str">
        <f t="shared" si="937"/>
        <v>NA</v>
      </c>
      <c r="M2029" s="8" t="str">
        <f t="shared" si="938"/>
        <v>Y</v>
      </c>
      <c r="N2029" s="42">
        <f t="shared" si="939"/>
        <v>3</v>
      </c>
      <c r="O2029" s="43">
        <f t="shared" si="940"/>
        <v>200000</v>
      </c>
      <c r="P2029" s="43" t="str">
        <f t="shared" si="941"/>
        <v>NA</v>
      </c>
      <c r="Q2029" s="24">
        <f t="shared" si="942"/>
        <v>20180.927599999999</v>
      </c>
      <c r="R2029" s="43">
        <f t="shared" si="943"/>
        <v>0</v>
      </c>
      <c r="S2029" s="24">
        <f t="shared" si="944"/>
        <v>1000000</v>
      </c>
      <c r="T2029" s="25" t="str">
        <f t="shared" si="945"/>
        <v>Y</v>
      </c>
      <c r="U2029" s="44">
        <f t="shared" si="946"/>
        <v>2</v>
      </c>
      <c r="V2029" s="45">
        <f t="shared" si="947"/>
        <v>200000</v>
      </c>
      <c r="W2029" s="45">
        <f t="shared" si="948"/>
        <v>1000000</v>
      </c>
      <c r="X2029" s="28">
        <f t="shared" si="949"/>
        <v>20945.784756040001</v>
      </c>
      <c r="Y2029" s="28">
        <f t="shared" si="950"/>
        <v>0</v>
      </c>
      <c r="Z2029" s="45" t="str">
        <f t="shared" si="951"/>
        <v>NA</v>
      </c>
      <c r="AA2029" s="29" t="str">
        <f t="shared" si="952"/>
        <v>N</v>
      </c>
      <c r="AB2029" s="46">
        <f t="shared" si="953"/>
        <v>1</v>
      </c>
      <c r="AC2029" s="31">
        <f t="shared" si="954"/>
        <v>20000</v>
      </c>
      <c r="AD2029" s="31">
        <f t="shared" si="955"/>
        <v>65000</v>
      </c>
      <c r="AE2029" s="31">
        <f t="shared" si="956"/>
        <v>20000</v>
      </c>
      <c r="AF2029" s="47">
        <f t="shared" si="957"/>
        <v>1739.6299982939163</v>
      </c>
      <c r="AG2029" s="31">
        <f t="shared" si="958"/>
        <v>0</v>
      </c>
      <c r="AH2029" s="48">
        <f t="shared" si="959"/>
        <v>0</v>
      </c>
      <c r="AI2029" s="33">
        <f t="shared" si="960"/>
        <v>0</v>
      </c>
      <c r="AJ2029" s="33">
        <f t="shared" si="961"/>
        <v>0</v>
      </c>
      <c r="AK2029" s="33">
        <f t="shared" si="962"/>
        <v>0</v>
      </c>
      <c r="AL2029" s="33">
        <f t="shared" si="963"/>
        <v>0</v>
      </c>
      <c r="AM2029" s="34">
        <f t="shared" si="964"/>
        <v>1739.6299982939163</v>
      </c>
    </row>
    <row r="2030" spans="1:39" ht="15" customHeight="1" x14ac:dyDescent="0.3">
      <c r="A2030" s="166" t="s">
        <v>4464</v>
      </c>
      <c r="B2030" s="99">
        <v>11579</v>
      </c>
      <c r="C2030" s="99">
        <v>38901</v>
      </c>
      <c r="D2030" s="165">
        <v>44594</v>
      </c>
      <c r="E2030" s="165">
        <v>44900</v>
      </c>
      <c r="F2030" s="166">
        <v>4</v>
      </c>
      <c r="G2030" s="178">
        <v>2.17</v>
      </c>
      <c r="H2030" s="181">
        <v>0.75</v>
      </c>
      <c r="I2030" s="180">
        <v>7.3099999999999998E-2</v>
      </c>
      <c r="J2030" s="21">
        <f t="shared" si="935"/>
        <v>1.83</v>
      </c>
      <c r="K2030" s="21" t="str">
        <f t="shared" si="936"/>
        <v>Y</v>
      </c>
      <c r="L2030" s="37" t="str">
        <f t="shared" si="937"/>
        <v>NA</v>
      </c>
      <c r="M2030" s="8" t="str">
        <f t="shared" si="938"/>
        <v>Y</v>
      </c>
      <c r="N2030" s="42">
        <f t="shared" si="939"/>
        <v>3</v>
      </c>
      <c r="O2030" s="43">
        <f t="shared" si="940"/>
        <v>200000</v>
      </c>
      <c r="P2030" s="43" t="str">
        <f t="shared" si="941"/>
        <v>NA</v>
      </c>
      <c r="Q2030" s="24">
        <f t="shared" si="942"/>
        <v>12425.4249</v>
      </c>
      <c r="R2030" s="43">
        <f t="shared" si="943"/>
        <v>0</v>
      </c>
      <c r="S2030" s="24">
        <f t="shared" si="944"/>
        <v>1000000</v>
      </c>
      <c r="T2030" s="25" t="str">
        <f t="shared" si="945"/>
        <v>Y</v>
      </c>
      <c r="U2030" s="44">
        <f t="shared" si="946"/>
        <v>2</v>
      </c>
      <c r="V2030" s="45">
        <f t="shared" si="947"/>
        <v>200000</v>
      </c>
      <c r="W2030" s="45">
        <f t="shared" si="948"/>
        <v>1000000</v>
      </c>
      <c r="X2030" s="28">
        <f t="shared" si="949"/>
        <v>13333.72346019</v>
      </c>
      <c r="Y2030" s="28">
        <f t="shared" si="950"/>
        <v>0</v>
      </c>
      <c r="Z2030" s="45" t="str">
        <f t="shared" si="951"/>
        <v>NA</v>
      </c>
      <c r="AA2030" s="29" t="str">
        <f t="shared" si="952"/>
        <v>N</v>
      </c>
      <c r="AB2030" s="46">
        <f t="shared" si="953"/>
        <v>1</v>
      </c>
      <c r="AC2030" s="31">
        <f t="shared" si="954"/>
        <v>20000</v>
      </c>
      <c r="AD2030" s="31">
        <f t="shared" si="955"/>
        <v>65000</v>
      </c>
      <c r="AE2030" s="31">
        <f t="shared" si="956"/>
        <v>14308.418645129888</v>
      </c>
      <c r="AF2030" s="47">
        <f t="shared" si="957"/>
        <v>0</v>
      </c>
      <c r="AG2030" s="31">
        <f t="shared" si="958"/>
        <v>0</v>
      </c>
      <c r="AH2030" s="48">
        <f t="shared" si="959"/>
        <v>0</v>
      </c>
      <c r="AI2030" s="33">
        <f t="shared" si="960"/>
        <v>0</v>
      </c>
      <c r="AJ2030" s="33">
        <f t="shared" si="961"/>
        <v>0</v>
      </c>
      <c r="AK2030" s="33">
        <f t="shared" si="962"/>
        <v>0</v>
      </c>
      <c r="AL2030" s="33">
        <f t="shared" si="963"/>
        <v>0</v>
      </c>
      <c r="AM2030" s="34">
        <f t="shared" si="964"/>
        <v>0</v>
      </c>
    </row>
    <row r="2031" spans="1:39" ht="15" customHeight="1" x14ac:dyDescent="0.3">
      <c r="A2031" s="166" t="s">
        <v>4465</v>
      </c>
      <c r="B2031" s="99">
        <v>14671</v>
      </c>
      <c r="C2031" s="99">
        <v>69067</v>
      </c>
      <c r="D2031" s="165">
        <v>44557</v>
      </c>
      <c r="E2031" s="165">
        <v>44645</v>
      </c>
      <c r="F2031" s="166">
        <v>4</v>
      </c>
      <c r="G2031" s="178">
        <v>3.86</v>
      </c>
      <c r="H2031" s="181">
        <v>0.5</v>
      </c>
      <c r="I2031" s="180">
        <v>6.7799999999999999E-2</v>
      </c>
      <c r="J2031" s="21">
        <f t="shared" si="935"/>
        <v>0.14000000000000012</v>
      </c>
      <c r="K2031" s="21" t="str">
        <f t="shared" si="936"/>
        <v>Y</v>
      </c>
      <c r="L2031" s="37" t="str">
        <f t="shared" si="937"/>
        <v>NA</v>
      </c>
      <c r="M2031" s="8" t="str">
        <f t="shared" si="938"/>
        <v>Y</v>
      </c>
      <c r="N2031" s="42">
        <f t="shared" si="939"/>
        <v>1</v>
      </c>
      <c r="O2031" s="43">
        <f t="shared" si="940"/>
        <v>200000</v>
      </c>
      <c r="P2031" s="43" t="str">
        <f t="shared" si="941"/>
        <v>NA</v>
      </c>
      <c r="Q2031" s="24">
        <f t="shared" si="942"/>
        <v>15665.693800000001</v>
      </c>
      <c r="R2031" s="43">
        <f t="shared" si="943"/>
        <v>0</v>
      </c>
      <c r="S2031" s="24">
        <f t="shared" si="944"/>
        <v>1000000</v>
      </c>
      <c r="T2031" s="25" t="str">
        <f t="shared" si="945"/>
        <v>N</v>
      </c>
      <c r="U2031" s="44">
        <f t="shared" si="946"/>
        <v>0</v>
      </c>
      <c r="V2031" s="45">
        <f t="shared" si="947"/>
        <v>0</v>
      </c>
      <c r="W2031" s="45">
        <f t="shared" si="948"/>
        <v>0</v>
      </c>
      <c r="X2031" s="28">
        <f t="shared" si="949"/>
        <v>0</v>
      </c>
      <c r="Y2031" s="28">
        <f t="shared" si="950"/>
        <v>0</v>
      </c>
      <c r="Z2031" s="45">
        <f t="shared" si="951"/>
        <v>0</v>
      </c>
      <c r="AA2031" s="29" t="str">
        <f t="shared" si="952"/>
        <v>N</v>
      </c>
      <c r="AB2031" s="46">
        <f t="shared" si="953"/>
        <v>0</v>
      </c>
      <c r="AC2031" s="31">
        <f t="shared" si="954"/>
        <v>0</v>
      </c>
      <c r="AD2031" s="31">
        <f t="shared" si="955"/>
        <v>0</v>
      </c>
      <c r="AE2031" s="31">
        <f t="shared" si="956"/>
        <v>0</v>
      </c>
      <c r="AF2031" s="47">
        <f t="shared" si="957"/>
        <v>0</v>
      </c>
      <c r="AG2031" s="31">
        <f t="shared" si="958"/>
        <v>0</v>
      </c>
      <c r="AH2031" s="48">
        <f t="shared" si="959"/>
        <v>0</v>
      </c>
      <c r="AI2031" s="33">
        <f t="shared" si="960"/>
        <v>0</v>
      </c>
      <c r="AJ2031" s="33">
        <f t="shared" si="961"/>
        <v>0</v>
      </c>
      <c r="AK2031" s="33">
        <f t="shared" si="962"/>
        <v>0</v>
      </c>
      <c r="AL2031" s="33">
        <f t="shared" si="963"/>
        <v>0</v>
      </c>
      <c r="AM2031" s="34">
        <f t="shared" si="964"/>
        <v>0</v>
      </c>
    </row>
    <row r="2032" spans="1:39" ht="15" customHeight="1" x14ac:dyDescent="0.3">
      <c r="A2032" s="166" t="s">
        <v>4466</v>
      </c>
      <c r="B2032" s="99">
        <v>23262</v>
      </c>
      <c r="C2032" s="99">
        <v>81204</v>
      </c>
      <c r="D2032" s="165">
        <v>46020</v>
      </c>
      <c r="E2032" s="165">
        <v>46252</v>
      </c>
      <c r="F2032" s="166">
        <v>2</v>
      </c>
      <c r="G2032" s="178">
        <v>0.6</v>
      </c>
      <c r="H2032" s="181">
        <v>0.25</v>
      </c>
      <c r="I2032" s="180">
        <v>4.6800000000000001E-2</v>
      </c>
      <c r="J2032" s="21">
        <f t="shared" si="935"/>
        <v>1.4</v>
      </c>
      <c r="K2032" s="21" t="str">
        <f t="shared" si="936"/>
        <v>Y</v>
      </c>
      <c r="L2032" s="37" t="str">
        <f t="shared" si="937"/>
        <v>NA</v>
      </c>
      <c r="M2032" s="8" t="str">
        <f t="shared" si="938"/>
        <v>Y</v>
      </c>
      <c r="N2032" s="42">
        <f t="shared" si="939"/>
        <v>6</v>
      </c>
      <c r="O2032" s="43">
        <f t="shared" si="940"/>
        <v>200000</v>
      </c>
      <c r="P2032" s="43" t="str">
        <f t="shared" si="941"/>
        <v>NA</v>
      </c>
      <c r="Q2032" s="24">
        <f t="shared" si="942"/>
        <v>24350.661599999999</v>
      </c>
      <c r="R2032" s="43">
        <f t="shared" si="943"/>
        <v>0</v>
      </c>
      <c r="S2032" s="24">
        <f t="shared" si="944"/>
        <v>1000000</v>
      </c>
      <c r="T2032" s="25" t="str">
        <f t="shared" si="945"/>
        <v>Y</v>
      </c>
      <c r="U2032" s="44">
        <f t="shared" si="946"/>
        <v>5</v>
      </c>
      <c r="V2032" s="45">
        <f t="shared" si="947"/>
        <v>200000</v>
      </c>
      <c r="W2032" s="45">
        <f t="shared" si="948"/>
        <v>1000000</v>
      </c>
      <c r="X2032" s="28">
        <f t="shared" si="949"/>
        <v>25490.27256288</v>
      </c>
      <c r="Y2032" s="28">
        <f t="shared" si="950"/>
        <v>0</v>
      </c>
      <c r="Z2032" s="45" t="str">
        <f t="shared" si="951"/>
        <v>NA</v>
      </c>
      <c r="AA2032" s="29" t="str">
        <f t="shared" si="952"/>
        <v>N</v>
      </c>
      <c r="AB2032" s="46">
        <f t="shared" si="953"/>
        <v>4</v>
      </c>
      <c r="AC2032" s="31">
        <f t="shared" si="954"/>
        <v>20000</v>
      </c>
      <c r="AD2032" s="31">
        <f t="shared" si="955"/>
        <v>65000</v>
      </c>
      <c r="AE2032" s="31">
        <f t="shared" si="956"/>
        <v>20000</v>
      </c>
      <c r="AF2032" s="47">
        <f t="shared" si="957"/>
        <v>6683.2173188227825</v>
      </c>
      <c r="AG2032" s="31">
        <f t="shared" si="958"/>
        <v>0</v>
      </c>
      <c r="AH2032" s="48">
        <f t="shared" si="959"/>
        <v>3</v>
      </c>
      <c r="AI2032" s="33">
        <f t="shared" si="960"/>
        <v>20000</v>
      </c>
      <c r="AJ2032" s="33">
        <f t="shared" si="961"/>
        <v>65000</v>
      </c>
      <c r="AK2032" s="33">
        <f t="shared" si="962"/>
        <v>0</v>
      </c>
      <c r="AL2032" s="33">
        <f t="shared" si="963"/>
        <v>27931.991889343688</v>
      </c>
      <c r="AM2032" s="34">
        <f t="shared" si="964"/>
        <v>34615.209208166474</v>
      </c>
    </row>
    <row r="2033" spans="1:39" ht="15" customHeight="1" x14ac:dyDescent="0.3">
      <c r="A2033" s="166" t="s">
        <v>4467</v>
      </c>
      <c r="B2033" s="99">
        <v>17485</v>
      </c>
      <c r="C2033" s="99">
        <v>76174</v>
      </c>
      <c r="D2033" s="165">
        <v>45983</v>
      </c>
      <c r="E2033" s="165">
        <v>46132</v>
      </c>
      <c r="F2033" s="166">
        <v>4</v>
      </c>
      <c r="G2033" s="178">
        <v>0.2</v>
      </c>
      <c r="H2033" s="181">
        <v>0.75</v>
      </c>
      <c r="I2033" s="180">
        <v>7.9100000000000004E-2</v>
      </c>
      <c r="J2033" s="21">
        <f t="shared" si="935"/>
        <v>3.8</v>
      </c>
      <c r="K2033" s="21" t="str">
        <f t="shared" si="936"/>
        <v>Y</v>
      </c>
      <c r="L2033" s="37" t="str">
        <f t="shared" si="937"/>
        <v>NA</v>
      </c>
      <c r="M2033" s="8" t="str">
        <f t="shared" si="938"/>
        <v>Y</v>
      </c>
      <c r="N2033" s="42">
        <f t="shared" si="939"/>
        <v>6</v>
      </c>
      <c r="O2033" s="43">
        <f t="shared" si="940"/>
        <v>200000</v>
      </c>
      <c r="P2033" s="43" t="str">
        <f t="shared" si="941"/>
        <v>NA</v>
      </c>
      <c r="Q2033" s="24">
        <f t="shared" si="942"/>
        <v>18868.0635</v>
      </c>
      <c r="R2033" s="43">
        <f t="shared" si="943"/>
        <v>0</v>
      </c>
      <c r="S2033" s="24">
        <f t="shared" si="944"/>
        <v>1000000</v>
      </c>
      <c r="T2033" s="25" t="str">
        <f t="shared" si="945"/>
        <v>Y</v>
      </c>
      <c r="U2033" s="44">
        <f t="shared" si="946"/>
        <v>5</v>
      </c>
      <c r="V2033" s="45">
        <f t="shared" si="947"/>
        <v>200000</v>
      </c>
      <c r="W2033" s="45">
        <f t="shared" si="948"/>
        <v>1000000</v>
      </c>
      <c r="X2033" s="28">
        <f t="shared" si="949"/>
        <v>20360.527322850001</v>
      </c>
      <c r="Y2033" s="28">
        <f t="shared" si="950"/>
        <v>0</v>
      </c>
      <c r="Z2033" s="45" t="str">
        <f t="shared" si="951"/>
        <v>NA</v>
      </c>
      <c r="AA2033" s="29" t="str">
        <f t="shared" si="952"/>
        <v>Y</v>
      </c>
      <c r="AB2033" s="46">
        <f t="shared" si="953"/>
        <v>4</v>
      </c>
      <c r="AC2033" s="31">
        <f t="shared" si="954"/>
        <v>200000</v>
      </c>
      <c r="AD2033" s="31">
        <f t="shared" si="955"/>
        <v>1000000</v>
      </c>
      <c r="AE2033" s="31">
        <f t="shared" si="956"/>
        <v>21971.045034087434</v>
      </c>
      <c r="AF2033" s="47">
        <f t="shared" si="957"/>
        <v>0</v>
      </c>
      <c r="AG2033" s="31" t="str">
        <f t="shared" si="958"/>
        <v>NA</v>
      </c>
      <c r="AH2033" s="48">
        <f t="shared" si="959"/>
        <v>3</v>
      </c>
      <c r="AI2033" s="33">
        <f t="shared" si="960"/>
        <v>20000</v>
      </c>
      <c r="AJ2033" s="33">
        <f t="shared" si="961"/>
        <v>65000</v>
      </c>
      <c r="AK2033" s="33">
        <f t="shared" si="962"/>
        <v>20000</v>
      </c>
      <c r="AL2033" s="33">
        <f t="shared" si="963"/>
        <v>3708.9546962837485</v>
      </c>
      <c r="AM2033" s="34">
        <f t="shared" si="964"/>
        <v>3708.9546962837485</v>
      </c>
    </row>
    <row r="2034" spans="1:39" ht="15" customHeight="1" x14ac:dyDescent="0.3">
      <c r="A2034" s="166" t="s">
        <v>4468</v>
      </c>
      <c r="B2034" s="99">
        <v>20213</v>
      </c>
      <c r="C2034" s="99">
        <v>69821</v>
      </c>
      <c r="D2034" s="165">
        <v>44875</v>
      </c>
      <c r="E2034" s="165">
        <v>45114</v>
      </c>
      <c r="F2034" s="166">
        <v>2</v>
      </c>
      <c r="G2034" s="178">
        <v>0.37</v>
      </c>
      <c r="H2034" s="181">
        <v>0.25</v>
      </c>
      <c r="I2034" s="180">
        <v>3.6299999999999999E-2</v>
      </c>
      <c r="J2034" s="21">
        <f t="shared" si="935"/>
        <v>1.63</v>
      </c>
      <c r="K2034" s="21" t="str">
        <f t="shared" si="936"/>
        <v>Y</v>
      </c>
      <c r="L2034" s="37" t="str">
        <f t="shared" si="937"/>
        <v>NA</v>
      </c>
      <c r="M2034" s="8" t="str">
        <f t="shared" si="938"/>
        <v>Y</v>
      </c>
      <c r="N2034" s="42">
        <f t="shared" si="939"/>
        <v>7</v>
      </c>
      <c r="O2034" s="43">
        <f t="shared" si="940"/>
        <v>200000</v>
      </c>
      <c r="P2034" s="43" t="str">
        <f t="shared" si="941"/>
        <v>NA</v>
      </c>
      <c r="Q2034" s="24">
        <f t="shared" si="942"/>
        <v>20946.731899999999</v>
      </c>
      <c r="R2034" s="43">
        <f t="shared" si="943"/>
        <v>0</v>
      </c>
      <c r="S2034" s="24">
        <f t="shared" si="944"/>
        <v>1000000</v>
      </c>
      <c r="T2034" s="25" t="str">
        <f t="shared" si="945"/>
        <v>Y</v>
      </c>
      <c r="U2034" s="44">
        <f t="shared" si="946"/>
        <v>6</v>
      </c>
      <c r="V2034" s="45">
        <f t="shared" si="947"/>
        <v>200000</v>
      </c>
      <c r="W2034" s="45">
        <f t="shared" si="948"/>
        <v>1000000</v>
      </c>
      <c r="X2034" s="28">
        <f t="shared" si="949"/>
        <v>21707.098267969999</v>
      </c>
      <c r="Y2034" s="28">
        <f t="shared" si="950"/>
        <v>0</v>
      </c>
      <c r="Z2034" s="45" t="str">
        <f t="shared" si="951"/>
        <v>NA</v>
      </c>
      <c r="AA2034" s="29" t="str">
        <f t="shared" si="952"/>
        <v>N</v>
      </c>
      <c r="AB2034" s="46">
        <f t="shared" si="953"/>
        <v>5</v>
      </c>
      <c r="AC2034" s="31">
        <f t="shared" si="954"/>
        <v>20000</v>
      </c>
      <c r="AD2034" s="31">
        <f t="shared" si="955"/>
        <v>65000</v>
      </c>
      <c r="AE2034" s="31">
        <f t="shared" si="956"/>
        <v>20000</v>
      </c>
      <c r="AF2034" s="47">
        <f t="shared" si="957"/>
        <v>2495.065935097311</v>
      </c>
      <c r="AG2034" s="31">
        <f t="shared" si="958"/>
        <v>0</v>
      </c>
      <c r="AH2034" s="48">
        <f t="shared" si="959"/>
        <v>4</v>
      </c>
      <c r="AI2034" s="33">
        <f t="shared" si="960"/>
        <v>20000</v>
      </c>
      <c r="AJ2034" s="33">
        <f t="shared" si="961"/>
        <v>65000</v>
      </c>
      <c r="AK2034" s="33">
        <f t="shared" si="962"/>
        <v>0</v>
      </c>
      <c r="AL2034" s="33">
        <f t="shared" si="963"/>
        <v>23311.636828541345</v>
      </c>
      <c r="AM2034" s="34">
        <f t="shared" si="964"/>
        <v>25806.702763638656</v>
      </c>
    </row>
    <row r="2035" spans="1:39" ht="15" customHeight="1" x14ac:dyDescent="0.3">
      <c r="A2035" s="166" t="s">
        <v>4469</v>
      </c>
      <c r="B2035" s="99">
        <v>8184</v>
      </c>
      <c r="C2035" s="99">
        <v>48959</v>
      </c>
      <c r="D2035" s="165">
        <v>45104</v>
      </c>
      <c r="E2035" s="165">
        <v>45203</v>
      </c>
      <c r="F2035" s="166">
        <v>4</v>
      </c>
      <c r="G2035" s="178">
        <v>1.87</v>
      </c>
      <c r="H2035" s="181">
        <v>1</v>
      </c>
      <c r="I2035" s="180">
        <v>5.6099999999999997E-2</v>
      </c>
      <c r="J2035" s="21">
        <f t="shared" si="935"/>
        <v>2.13</v>
      </c>
      <c r="K2035" s="21" t="str">
        <f t="shared" si="936"/>
        <v>Y</v>
      </c>
      <c r="L2035" s="37" t="str">
        <f t="shared" si="937"/>
        <v>NA</v>
      </c>
      <c r="M2035" s="8" t="str">
        <f t="shared" si="938"/>
        <v>Y</v>
      </c>
      <c r="N2035" s="42">
        <f t="shared" si="939"/>
        <v>3</v>
      </c>
      <c r="O2035" s="43">
        <f t="shared" si="940"/>
        <v>200000</v>
      </c>
      <c r="P2035" s="43" t="str">
        <f t="shared" si="941"/>
        <v>NA</v>
      </c>
      <c r="Q2035" s="24">
        <f t="shared" si="942"/>
        <v>8643.1224000000002</v>
      </c>
      <c r="R2035" s="43">
        <f t="shared" si="943"/>
        <v>0</v>
      </c>
      <c r="S2035" s="24">
        <f t="shared" si="944"/>
        <v>1000000</v>
      </c>
      <c r="T2035" s="25" t="str">
        <f t="shared" si="945"/>
        <v>Y</v>
      </c>
      <c r="U2035" s="44">
        <f t="shared" si="946"/>
        <v>2</v>
      </c>
      <c r="V2035" s="45">
        <f t="shared" si="947"/>
        <v>200000</v>
      </c>
      <c r="W2035" s="45">
        <f t="shared" si="948"/>
        <v>1000000</v>
      </c>
      <c r="X2035" s="28">
        <f t="shared" si="949"/>
        <v>9128.0015666400013</v>
      </c>
      <c r="Y2035" s="28">
        <f t="shared" si="950"/>
        <v>0</v>
      </c>
      <c r="Z2035" s="45" t="str">
        <f t="shared" si="951"/>
        <v>NA</v>
      </c>
      <c r="AA2035" s="29" t="str">
        <f t="shared" si="952"/>
        <v>Y</v>
      </c>
      <c r="AB2035" s="46">
        <f t="shared" si="953"/>
        <v>1</v>
      </c>
      <c r="AC2035" s="31">
        <f t="shared" si="954"/>
        <v>200000</v>
      </c>
      <c r="AD2035" s="31">
        <f t="shared" si="955"/>
        <v>1000000</v>
      </c>
      <c r="AE2035" s="31">
        <f t="shared" si="956"/>
        <v>9640.082454528505</v>
      </c>
      <c r="AF2035" s="47">
        <f t="shared" si="957"/>
        <v>0</v>
      </c>
      <c r="AG2035" s="31" t="str">
        <f t="shared" si="958"/>
        <v>NA</v>
      </c>
      <c r="AH2035" s="48">
        <f t="shared" si="959"/>
        <v>0</v>
      </c>
      <c r="AI2035" s="33">
        <f t="shared" si="960"/>
        <v>0</v>
      </c>
      <c r="AJ2035" s="33">
        <f t="shared" si="961"/>
        <v>0</v>
      </c>
      <c r="AK2035" s="33">
        <f t="shared" si="962"/>
        <v>0</v>
      </c>
      <c r="AL2035" s="33">
        <f t="shared" si="963"/>
        <v>0</v>
      </c>
      <c r="AM2035" s="34">
        <f t="shared" si="964"/>
        <v>0</v>
      </c>
    </row>
    <row r="2036" spans="1:39" ht="15" customHeight="1" x14ac:dyDescent="0.3">
      <c r="A2036" s="166" t="s">
        <v>4470</v>
      </c>
      <c r="B2036" s="99">
        <v>8244</v>
      </c>
      <c r="C2036" s="99">
        <v>82383</v>
      </c>
      <c r="D2036" s="165">
        <v>44944</v>
      </c>
      <c r="E2036" s="165">
        <v>45182</v>
      </c>
      <c r="F2036" s="166">
        <v>4</v>
      </c>
      <c r="G2036" s="178">
        <v>0.23</v>
      </c>
      <c r="H2036" s="181">
        <v>0.75</v>
      </c>
      <c r="I2036" s="180">
        <v>3.0200000000000001E-2</v>
      </c>
      <c r="J2036" s="21">
        <f t="shared" si="935"/>
        <v>3.77</v>
      </c>
      <c r="K2036" s="21" t="str">
        <f t="shared" si="936"/>
        <v>Y</v>
      </c>
      <c r="L2036" s="37" t="str">
        <f t="shared" si="937"/>
        <v>NA</v>
      </c>
      <c r="M2036" s="8" t="str">
        <f t="shared" si="938"/>
        <v>Y</v>
      </c>
      <c r="N2036" s="42">
        <f t="shared" si="939"/>
        <v>6</v>
      </c>
      <c r="O2036" s="43">
        <f t="shared" si="940"/>
        <v>200000</v>
      </c>
      <c r="P2036" s="43" t="str">
        <f t="shared" si="941"/>
        <v>NA</v>
      </c>
      <c r="Q2036" s="24">
        <f t="shared" si="942"/>
        <v>8492.9688000000006</v>
      </c>
      <c r="R2036" s="43">
        <f t="shared" si="943"/>
        <v>0</v>
      </c>
      <c r="S2036" s="24">
        <f t="shared" si="944"/>
        <v>1000000</v>
      </c>
      <c r="T2036" s="25" t="str">
        <f t="shared" si="945"/>
        <v>Y</v>
      </c>
      <c r="U2036" s="44">
        <f t="shared" si="946"/>
        <v>5</v>
      </c>
      <c r="V2036" s="45">
        <f t="shared" si="947"/>
        <v>200000</v>
      </c>
      <c r="W2036" s="45">
        <f t="shared" si="948"/>
        <v>1000000</v>
      </c>
      <c r="X2036" s="28">
        <f t="shared" si="949"/>
        <v>8749.4564577600013</v>
      </c>
      <c r="Y2036" s="28">
        <f t="shared" si="950"/>
        <v>0</v>
      </c>
      <c r="Z2036" s="45" t="str">
        <f t="shared" si="951"/>
        <v>NA</v>
      </c>
      <c r="AA2036" s="29" t="str">
        <f t="shared" si="952"/>
        <v>Y</v>
      </c>
      <c r="AB2036" s="46">
        <f t="shared" si="953"/>
        <v>4</v>
      </c>
      <c r="AC2036" s="31">
        <f t="shared" si="954"/>
        <v>200000</v>
      </c>
      <c r="AD2036" s="31">
        <f t="shared" si="955"/>
        <v>1000000</v>
      </c>
      <c r="AE2036" s="31">
        <f t="shared" si="956"/>
        <v>9013.6900427843539</v>
      </c>
      <c r="AF2036" s="47">
        <f t="shared" si="957"/>
        <v>0</v>
      </c>
      <c r="AG2036" s="31" t="str">
        <f t="shared" si="958"/>
        <v>NA</v>
      </c>
      <c r="AH2036" s="48">
        <f t="shared" si="959"/>
        <v>3</v>
      </c>
      <c r="AI2036" s="33">
        <f t="shared" si="960"/>
        <v>20000</v>
      </c>
      <c r="AJ2036" s="33">
        <f t="shared" si="961"/>
        <v>65000</v>
      </c>
      <c r="AK2036" s="33">
        <f t="shared" si="962"/>
        <v>9285.9034820764409</v>
      </c>
      <c r="AL2036" s="33">
        <f t="shared" si="963"/>
        <v>0</v>
      </c>
      <c r="AM2036" s="34">
        <f t="shared" si="964"/>
        <v>0</v>
      </c>
    </row>
    <row r="2037" spans="1:39" ht="15" customHeight="1" x14ac:dyDescent="0.3">
      <c r="A2037" s="166" t="s">
        <v>4471</v>
      </c>
      <c r="B2037" s="99">
        <v>16884</v>
      </c>
      <c r="C2037" s="99">
        <v>39906</v>
      </c>
      <c r="D2037" s="165">
        <v>44800</v>
      </c>
      <c r="E2037" s="165">
        <v>45018</v>
      </c>
      <c r="F2037" s="166">
        <v>4</v>
      </c>
      <c r="G2037" s="178">
        <v>0.34</v>
      </c>
      <c r="H2037" s="181">
        <v>0.75</v>
      </c>
      <c r="I2037" s="180">
        <v>2.8299999999999999E-2</v>
      </c>
      <c r="J2037" s="21">
        <f t="shared" si="935"/>
        <v>3.66</v>
      </c>
      <c r="K2037" s="21" t="str">
        <f t="shared" si="936"/>
        <v>Y</v>
      </c>
      <c r="L2037" s="37" t="str">
        <f t="shared" si="937"/>
        <v>NA</v>
      </c>
      <c r="M2037" s="8" t="str">
        <f t="shared" si="938"/>
        <v>Y</v>
      </c>
      <c r="N2037" s="42">
        <f t="shared" si="939"/>
        <v>5</v>
      </c>
      <c r="O2037" s="43">
        <f t="shared" si="940"/>
        <v>200000</v>
      </c>
      <c r="P2037" s="43" t="str">
        <f t="shared" si="941"/>
        <v>NA</v>
      </c>
      <c r="Q2037" s="24">
        <f t="shared" si="942"/>
        <v>17361.817200000001</v>
      </c>
      <c r="R2037" s="43">
        <f t="shared" si="943"/>
        <v>0</v>
      </c>
      <c r="S2037" s="24">
        <f t="shared" si="944"/>
        <v>1000000</v>
      </c>
      <c r="T2037" s="25" t="str">
        <f t="shared" si="945"/>
        <v>Y</v>
      </c>
      <c r="U2037" s="44">
        <f t="shared" si="946"/>
        <v>4</v>
      </c>
      <c r="V2037" s="45">
        <f t="shared" si="947"/>
        <v>200000</v>
      </c>
      <c r="W2037" s="45">
        <f t="shared" si="948"/>
        <v>1000000</v>
      </c>
      <c r="X2037" s="28">
        <f t="shared" si="949"/>
        <v>17853.156626760003</v>
      </c>
      <c r="Y2037" s="28">
        <f t="shared" si="950"/>
        <v>0</v>
      </c>
      <c r="Z2037" s="45" t="str">
        <f t="shared" si="951"/>
        <v>NA</v>
      </c>
      <c r="AA2037" s="29" t="str">
        <f t="shared" si="952"/>
        <v>Y</v>
      </c>
      <c r="AB2037" s="46">
        <f t="shared" si="953"/>
        <v>3</v>
      </c>
      <c r="AC2037" s="31">
        <f t="shared" si="954"/>
        <v>200000</v>
      </c>
      <c r="AD2037" s="31">
        <f t="shared" si="955"/>
        <v>1000000</v>
      </c>
      <c r="AE2037" s="31">
        <f t="shared" si="956"/>
        <v>18358.400959297313</v>
      </c>
      <c r="AF2037" s="47">
        <f t="shared" si="957"/>
        <v>0</v>
      </c>
      <c r="AG2037" s="31" t="str">
        <f t="shared" si="958"/>
        <v>NA</v>
      </c>
      <c r="AH2037" s="48">
        <f t="shared" si="959"/>
        <v>2</v>
      </c>
      <c r="AI2037" s="33">
        <f t="shared" si="960"/>
        <v>20000</v>
      </c>
      <c r="AJ2037" s="33">
        <f t="shared" si="961"/>
        <v>65000</v>
      </c>
      <c r="AK2037" s="33">
        <f t="shared" si="962"/>
        <v>18877.943706445425</v>
      </c>
      <c r="AL2037" s="33">
        <f t="shared" si="963"/>
        <v>0</v>
      </c>
      <c r="AM2037" s="34">
        <f t="shared" si="964"/>
        <v>0</v>
      </c>
    </row>
    <row r="2038" spans="1:39" ht="15" customHeight="1" x14ac:dyDescent="0.3">
      <c r="A2038" s="166" t="s">
        <v>4472</v>
      </c>
      <c r="B2038" s="99">
        <v>8003</v>
      </c>
      <c r="C2038" s="99">
        <v>45804</v>
      </c>
      <c r="D2038" s="165">
        <v>44890</v>
      </c>
      <c r="E2038" s="165">
        <v>45247</v>
      </c>
      <c r="F2038" s="166">
        <v>2</v>
      </c>
      <c r="G2038" s="178">
        <v>0.2</v>
      </c>
      <c r="H2038" s="181">
        <v>0.75</v>
      </c>
      <c r="I2038" s="180">
        <v>3.2000000000000001E-2</v>
      </c>
      <c r="J2038" s="21">
        <f t="shared" si="935"/>
        <v>1.8</v>
      </c>
      <c r="K2038" s="21" t="str">
        <f t="shared" si="936"/>
        <v>Y</v>
      </c>
      <c r="L2038" s="37" t="str">
        <f t="shared" si="937"/>
        <v>NA</v>
      </c>
      <c r="M2038" s="8" t="str">
        <f t="shared" si="938"/>
        <v>Y</v>
      </c>
      <c r="N2038" s="42">
        <f t="shared" si="939"/>
        <v>3</v>
      </c>
      <c r="O2038" s="43">
        <f t="shared" si="940"/>
        <v>200000</v>
      </c>
      <c r="P2038" s="43" t="str">
        <f t="shared" si="941"/>
        <v>NA</v>
      </c>
      <c r="Q2038" s="24">
        <f t="shared" si="942"/>
        <v>8259.0959999999995</v>
      </c>
      <c r="R2038" s="43">
        <f t="shared" si="943"/>
        <v>0</v>
      </c>
      <c r="S2038" s="24">
        <f t="shared" si="944"/>
        <v>1000000</v>
      </c>
      <c r="T2038" s="25" t="str">
        <f t="shared" si="945"/>
        <v>Y</v>
      </c>
      <c r="U2038" s="44">
        <f t="shared" si="946"/>
        <v>2</v>
      </c>
      <c r="V2038" s="45">
        <f t="shared" si="947"/>
        <v>200000</v>
      </c>
      <c r="W2038" s="45">
        <f t="shared" si="948"/>
        <v>1000000</v>
      </c>
      <c r="X2038" s="28">
        <f t="shared" si="949"/>
        <v>8523.3870719999995</v>
      </c>
      <c r="Y2038" s="28">
        <f t="shared" si="950"/>
        <v>0</v>
      </c>
      <c r="Z2038" s="45" t="str">
        <f t="shared" si="951"/>
        <v>NA</v>
      </c>
      <c r="AA2038" s="29" t="str">
        <f t="shared" si="952"/>
        <v>N</v>
      </c>
      <c r="AB2038" s="46">
        <f t="shared" si="953"/>
        <v>1</v>
      </c>
      <c r="AC2038" s="31">
        <f t="shared" si="954"/>
        <v>20000</v>
      </c>
      <c r="AD2038" s="31">
        <f t="shared" si="955"/>
        <v>65000</v>
      </c>
      <c r="AE2038" s="31">
        <f t="shared" si="956"/>
        <v>8796.1354583039993</v>
      </c>
      <c r="AF2038" s="47">
        <f t="shared" si="957"/>
        <v>0</v>
      </c>
      <c r="AG2038" s="31">
        <f t="shared" si="958"/>
        <v>0</v>
      </c>
      <c r="AH2038" s="48">
        <f t="shared" si="959"/>
        <v>0</v>
      </c>
      <c r="AI2038" s="33">
        <f t="shared" si="960"/>
        <v>0</v>
      </c>
      <c r="AJ2038" s="33">
        <f t="shared" si="961"/>
        <v>0</v>
      </c>
      <c r="AK2038" s="33">
        <f t="shared" si="962"/>
        <v>0</v>
      </c>
      <c r="AL2038" s="33">
        <f t="shared" si="963"/>
        <v>0</v>
      </c>
      <c r="AM2038" s="34">
        <f t="shared" si="964"/>
        <v>0</v>
      </c>
    </row>
    <row r="2039" spans="1:39" ht="15" customHeight="1" x14ac:dyDescent="0.3">
      <c r="A2039" s="166" t="s">
        <v>4473</v>
      </c>
      <c r="B2039" s="99">
        <v>11724</v>
      </c>
      <c r="C2039" s="99">
        <v>30716</v>
      </c>
      <c r="D2039" s="165">
        <v>44505</v>
      </c>
      <c r="E2039" s="165">
        <v>44818</v>
      </c>
      <c r="F2039" s="166">
        <v>2</v>
      </c>
      <c r="G2039" s="178">
        <v>1.21</v>
      </c>
      <c r="H2039" s="181">
        <v>0.5</v>
      </c>
      <c r="I2039" s="180">
        <v>3.7999999999999999E-2</v>
      </c>
      <c r="J2039" s="21">
        <f t="shared" si="935"/>
        <v>0.79</v>
      </c>
      <c r="K2039" s="21" t="str">
        <f t="shared" si="936"/>
        <v>Y</v>
      </c>
      <c r="L2039" s="37" t="str">
        <f t="shared" si="937"/>
        <v>NA</v>
      </c>
      <c r="M2039" s="8" t="str">
        <f t="shared" si="938"/>
        <v>Y</v>
      </c>
      <c r="N2039" s="42">
        <f t="shared" si="939"/>
        <v>2</v>
      </c>
      <c r="O2039" s="43">
        <f t="shared" si="940"/>
        <v>200000</v>
      </c>
      <c r="P2039" s="43" t="str">
        <f t="shared" si="941"/>
        <v>NA</v>
      </c>
      <c r="Q2039" s="24">
        <f t="shared" si="942"/>
        <v>12169.512000000001</v>
      </c>
      <c r="R2039" s="43">
        <f t="shared" si="943"/>
        <v>0</v>
      </c>
      <c r="S2039" s="24">
        <f t="shared" si="944"/>
        <v>1000000</v>
      </c>
      <c r="T2039" s="25" t="str">
        <f t="shared" si="945"/>
        <v>N</v>
      </c>
      <c r="U2039" s="44">
        <f t="shared" si="946"/>
        <v>1</v>
      </c>
      <c r="V2039" s="45">
        <f t="shared" si="947"/>
        <v>20000</v>
      </c>
      <c r="W2039" s="45">
        <f t="shared" si="948"/>
        <v>65000</v>
      </c>
      <c r="X2039" s="28">
        <f t="shared" si="949"/>
        <v>12631.953456000001</v>
      </c>
      <c r="Y2039" s="28">
        <f t="shared" si="950"/>
        <v>0</v>
      </c>
      <c r="Z2039" s="45">
        <f t="shared" si="951"/>
        <v>9482.5345439999965</v>
      </c>
      <c r="AA2039" s="29" t="str">
        <f t="shared" si="952"/>
        <v>N</v>
      </c>
      <c r="AB2039" s="46">
        <f t="shared" si="953"/>
        <v>0</v>
      </c>
      <c r="AC2039" s="31">
        <f t="shared" si="954"/>
        <v>0</v>
      </c>
      <c r="AD2039" s="31">
        <f t="shared" si="955"/>
        <v>0</v>
      </c>
      <c r="AE2039" s="31">
        <f t="shared" si="956"/>
        <v>0</v>
      </c>
      <c r="AF2039" s="47">
        <f t="shared" si="957"/>
        <v>0</v>
      </c>
      <c r="AG2039" s="31">
        <f t="shared" si="958"/>
        <v>0</v>
      </c>
      <c r="AH2039" s="48">
        <f t="shared" si="959"/>
        <v>0</v>
      </c>
      <c r="AI2039" s="33">
        <f t="shared" si="960"/>
        <v>0</v>
      </c>
      <c r="AJ2039" s="33">
        <f t="shared" si="961"/>
        <v>0</v>
      </c>
      <c r="AK2039" s="33">
        <f t="shared" si="962"/>
        <v>0</v>
      </c>
      <c r="AL2039" s="33">
        <f t="shared" si="963"/>
        <v>0</v>
      </c>
      <c r="AM2039" s="34">
        <f t="shared" si="964"/>
        <v>0</v>
      </c>
    </row>
    <row r="2040" spans="1:39" ht="15" customHeight="1" x14ac:dyDescent="0.3">
      <c r="A2040" s="166" t="s">
        <v>4474</v>
      </c>
      <c r="B2040" s="99">
        <v>5092</v>
      </c>
      <c r="C2040" s="99">
        <v>51434</v>
      </c>
      <c r="D2040" s="165">
        <v>44446</v>
      </c>
      <c r="E2040" s="165">
        <v>44550</v>
      </c>
      <c r="F2040" s="166">
        <v>2</v>
      </c>
      <c r="G2040" s="178">
        <v>1.1299999999999999</v>
      </c>
      <c r="H2040" s="181">
        <v>0.5</v>
      </c>
      <c r="I2040" s="180">
        <v>2.2700000000000001E-2</v>
      </c>
      <c r="J2040" s="21">
        <f t="shared" si="935"/>
        <v>0.87000000000000011</v>
      </c>
      <c r="K2040" s="21" t="str">
        <f t="shared" si="936"/>
        <v>Y</v>
      </c>
      <c r="L2040" s="37" t="str">
        <f t="shared" si="937"/>
        <v>NA</v>
      </c>
      <c r="M2040" s="8" t="str">
        <f t="shared" si="938"/>
        <v>Y</v>
      </c>
      <c r="N2040" s="42">
        <f t="shared" si="939"/>
        <v>2</v>
      </c>
      <c r="O2040" s="43">
        <f t="shared" si="940"/>
        <v>200000</v>
      </c>
      <c r="P2040" s="43" t="str">
        <f t="shared" si="941"/>
        <v>NA</v>
      </c>
      <c r="Q2040" s="24">
        <f t="shared" si="942"/>
        <v>5207.5883999999996</v>
      </c>
      <c r="R2040" s="43">
        <f t="shared" si="943"/>
        <v>0</v>
      </c>
      <c r="S2040" s="24">
        <f t="shared" si="944"/>
        <v>1000000</v>
      </c>
      <c r="T2040" s="25" t="str">
        <f t="shared" si="945"/>
        <v>N</v>
      </c>
      <c r="U2040" s="44">
        <f t="shared" si="946"/>
        <v>1</v>
      </c>
      <c r="V2040" s="45">
        <f t="shared" si="947"/>
        <v>20000</v>
      </c>
      <c r="W2040" s="45">
        <f t="shared" si="948"/>
        <v>65000</v>
      </c>
      <c r="X2040" s="28">
        <f t="shared" si="949"/>
        <v>5325.8006566799995</v>
      </c>
      <c r="Y2040" s="28">
        <f t="shared" si="950"/>
        <v>0</v>
      </c>
      <c r="Z2040" s="45">
        <f t="shared" si="951"/>
        <v>3032.6109433199999</v>
      </c>
      <c r="AA2040" s="29" t="str">
        <f t="shared" si="952"/>
        <v>N</v>
      </c>
      <c r="AB2040" s="46">
        <f t="shared" si="953"/>
        <v>0</v>
      </c>
      <c r="AC2040" s="31">
        <f t="shared" si="954"/>
        <v>0</v>
      </c>
      <c r="AD2040" s="31">
        <f t="shared" si="955"/>
        <v>0</v>
      </c>
      <c r="AE2040" s="31">
        <f t="shared" si="956"/>
        <v>0</v>
      </c>
      <c r="AF2040" s="47">
        <f t="shared" si="957"/>
        <v>0</v>
      </c>
      <c r="AG2040" s="31">
        <f t="shared" si="958"/>
        <v>0</v>
      </c>
      <c r="AH2040" s="48">
        <f t="shared" si="959"/>
        <v>0</v>
      </c>
      <c r="AI2040" s="33">
        <f t="shared" si="960"/>
        <v>0</v>
      </c>
      <c r="AJ2040" s="33">
        <f t="shared" si="961"/>
        <v>0</v>
      </c>
      <c r="AK2040" s="33">
        <f t="shared" si="962"/>
        <v>0</v>
      </c>
      <c r="AL2040" s="33">
        <f t="shared" si="963"/>
        <v>0</v>
      </c>
      <c r="AM2040" s="34">
        <f t="shared" si="964"/>
        <v>0</v>
      </c>
    </row>
    <row r="2041" spans="1:39" ht="15" customHeight="1" x14ac:dyDescent="0.3">
      <c r="A2041" s="166" t="s">
        <v>4475</v>
      </c>
      <c r="B2041" s="99">
        <v>5486</v>
      </c>
      <c r="C2041" s="99">
        <v>62441</v>
      </c>
      <c r="D2041" s="165">
        <v>44587</v>
      </c>
      <c r="E2041" s="165">
        <v>44738</v>
      </c>
      <c r="F2041" s="166">
        <v>4</v>
      </c>
      <c r="G2041" s="178">
        <v>0.16</v>
      </c>
      <c r="H2041" s="181">
        <v>0.75</v>
      </c>
      <c r="I2041" s="180">
        <v>1.8700000000000001E-2</v>
      </c>
      <c r="J2041" s="21">
        <f t="shared" si="935"/>
        <v>3.84</v>
      </c>
      <c r="K2041" s="21" t="str">
        <f t="shared" si="936"/>
        <v>Y</v>
      </c>
      <c r="L2041" s="37" t="str">
        <f t="shared" si="937"/>
        <v>NA</v>
      </c>
      <c r="M2041" s="8" t="str">
        <f t="shared" si="938"/>
        <v>Y</v>
      </c>
      <c r="N2041" s="42">
        <f t="shared" si="939"/>
        <v>6</v>
      </c>
      <c r="O2041" s="43">
        <f t="shared" si="940"/>
        <v>200000</v>
      </c>
      <c r="P2041" s="43" t="str">
        <f t="shared" si="941"/>
        <v>NA</v>
      </c>
      <c r="Q2041" s="24">
        <f t="shared" si="942"/>
        <v>5588.5881999999992</v>
      </c>
      <c r="R2041" s="43">
        <f t="shared" si="943"/>
        <v>0</v>
      </c>
      <c r="S2041" s="24">
        <f t="shared" si="944"/>
        <v>1000000</v>
      </c>
      <c r="T2041" s="25" t="str">
        <f t="shared" si="945"/>
        <v>Y</v>
      </c>
      <c r="U2041" s="44">
        <f t="shared" si="946"/>
        <v>5</v>
      </c>
      <c r="V2041" s="45">
        <f t="shared" si="947"/>
        <v>200000</v>
      </c>
      <c r="W2041" s="45">
        <f t="shared" si="948"/>
        <v>1000000</v>
      </c>
      <c r="X2041" s="28">
        <f t="shared" si="949"/>
        <v>5693.0947993399986</v>
      </c>
      <c r="Y2041" s="28">
        <f t="shared" si="950"/>
        <v>0</v>
      </c>
      <c r="Z2041" s="45" t="str">
        <f t="shared" si="951"/>
        <v>NA</v>
      </c>
      <c r="AA2041" s="29" t="str">
        <f t="shared" si="952"/>
        <v>Y</v>
      </c>
      <c r="AB2041" s="46">
        <f t="shared" si="953"/>
        <v>4</v>
      </c>
      <c r="AC2041" s="31">
        <f t="shared" si="954"/>
        <v>200000</v>
      </c>
      <c r="AD2041" s="31">
        <f t="shared" si="955"/>
        <v>1000000</v>
      </c>
      <c r="AE2041" s="31">
        <f t="shared" si="956"/>
        <v>5799.5556720876566</v>
      </c>
      <c r="AF2041" s="47">
        <f t="shared" si="957"/>
        <v>0</v>
      </c>
      <c r="AG2041" s="31" t="str">
        <f t="shared" si="958"/>
        <v>NA</v>
      </c>
      <c r="AH2041" s="48">
        <f t="shared" si="959"/>
        <v>3</v>
      </c>
      <c r="AI2041" s="33">
        <f t="shared" si="960"/>
        <v>20000</v>
      </c>
      <c r="AJ2041" s="33">
        <f t="shared" si="961"/>
        <v>65000</v>
      </c>
      <c r="AK2041" s="33">
        <f t="shared" si="962"/>
        <v>5908.0073631556952</v>
      </c>
      <c r="AL2041" s="33">
        <f t="shared" si="963"/>
        <v>0</v>
      </c>
      <c r="AM2041" s="34">
        <f t="shared" si="964"/>
        <v>0</v>
      </c>
    </row>
    <row r="2042" spans="1:39" ht="15" customHeight="1" x14ac:dyDescent="0.3">
      <c r="A2042" s="166" t="s">
        <v>4476</v>
      </c>
      <c r="B2042" s="99">
        <v>8724</v>
      </c>
      <c r="C2042" s="99">
        <v>27054</v>
      </c>
      <c r="D2042" s="165">
        <v>45229</v>
      </c>
      <c r="E2042" s="165">
        <v>45488</v>
      </c>
      <c r="F2042" s="166">
        <v>4</v>
      </c>
      <c r="G2042" s="178">
        <v>2.1</v>
      </c>
      <c r="H2042" s="181">
        <v>0.25</v>
      </c>
      <c r="I2042" s="180">
        <v>4.6600000000000003E-2</v>
      </c>
      <c r="J2042" s="21">
        <f t="shared" si="935"/>
        <v>1.9</v>
      </c>
      <c r="K2042" s="21" t="str">
        <f t="shared" si="936"/>
        <v>Y</v>
      </c>
      <c r="L2042" s="37" t="str">
        <f t="shared" si="937"/>
        <v>NA</v>
      </c>
      <c r="M2042" s="8" t="str">
        <f t="shared" si="938"/>
        <v>Y</v>
      </c>
      <c r="N2042" s="42">
        <f t="shared" si="939"/>
        <v>8</v>
      </c>
      <c r="O2042" s="43">
        <f t="shared" si="940"/>
        <v>200000</v>
      </c>
      <c r="P2042" s="43" t="str">
        <f t="shared" si="941"/>
        <v>NA</v>
      </c>
      <c r="Q2042" s="24">
        <f t="shared" si="942"/>
        <v>9130.5383999999995</v>
      </c>
      <c r="R2042" s="43">
        <f t="shared" si="943"/>
        <v>0</v>
      </c>
      <c r="S2042" s="24">
        <f t="shared" si="944"/>
        <v>1000000</v>
      </c>
      <c r="T2042" s="25" t="str">
        <f t="shared" si="945"/>
        <v>Y</v>
      </c>
      <c r="U2042" s="44">
        <f t="shared" si="946"/>
        <v>7</v>
      </c>
      <c r="V2042" s="45">
        <f t="shared" si="947"/>
        <v>200000</v>
      </c>
      <c r="W2042" s="45">
        <f t="shared" si="948"/>
        <v>1000000</v>
      </c>
      <c r="X2042" s="28">
        <f t="shared" si="949"/>
        <v>9556.0214894399996</v>
      </c>
      <c r="Y2042" s="28">
        <f t="shared" si="950"/>
        <v>0</v>
      </c>
      <c r="Z2042" s="45" t="str">
        <f t="shared" si="951"/>
        <v>NA</v>
      </c>
      <c r="AA2042" s="29" t="str">
        <f t="shared" si="952"/>
        <v>N</v>
      </c>
      <c r="AB2042" s="46">
        <f t="shared" si="953"/>
        <v>6</v>
      </c>
      <c r="AC2042" s="31">
        <f t="shared" si="954"/>
        <v>20000</v>
      </c>
      <c r="AD2042" s="31">
        <f t="shared" si="955"/>
        <v>65000</v>
      </c>
      <c r="AE2042" s="31">
        <f t="shared" si="956"/>
        <v>10001.332090847904</v>
      </c>
      <c r="AF2042" s="47">
        <f t="shared" si="957"/>
        <v>0</v>
      </c>
      <c r="AG2042" s="31">
        <f t="shared" si="958"/>
        <v>9258.1080197121009</v>
      </c>
      <c r="AH2042" s="48">
        <f t="shared" si="959"/>
        <v>5</v>
      </c>
      <c r="AI2042" s="33">
        <f t="shared" si="960"/>
        <v>20000</v>
      </c>
      <c r="AJ2042" s="33">
        <f t="shared" si="961"/>
        <v>65000</v>
      </c>
      <c r="AK2042" s="33">
        <f t="shared" si="962"/>
        <v>9258.1080197121009</v>
      </c>
      <c r="AL2042" s="33">
        <f t="shared" si="963"/>
        <v>1209.286146569315</v>
      </c>
      <c r="AM2042" s="34">
        <f t="shared" si="964"/>
        <v>1209.286146569315</v>
      </c>
    </row>
    <row r="2043" spans="1:39" ht="15" customHeight="1" x14ac:dyDescent="0.3">
      <c r="A2043" s="166" t="s">
        <v>4477</v>
      </c>
      <c r="B2043" s="99">
        <v>6420</v>
      </c>
      <c r="C2043" s="99">
        <v>84767</v>
      </c>
      <c r="D2043" s="165">
        <v>45587</v>
      </c>
      <c r="E2043" s="165">
        <v>45851</v>
      </c>
      <c r="F2043" s="166">
        <v>2</v>
      </c>
      <c r="G2043" s="178">
        <v>0.22</v>
      </c>
      <c r="H2043" s="181">
        <v>1</v>
      </c>
      <c r="I2043" s="180">
        <v>7.4300000000000005E-2</v>
      </c>
      <c r="J2043" s="21">
        <f t="shared" ref="J2043:J2106" si="965">MAX(0, F2043-G2043)</f>
        <v>1.78</v>
      </c>
      <c r="K2043" s="21" t="str">
        <f t="shared" ref="K2043:K2106" si="966">IF(
  AND(
    E2043 &gt;= D2043-10,
    E2043 &lt;= DATE(2028,6,30),
    J2043 &gt; 0
  ),
  "Y",
  "N"
)</f>
        <v>Y</v>
      </c>
      <c r="L2043" s="37" t="str">
        <f t="shared" ref="L2043:L2106" si="967">IF(
  J2043=0,
  0,
  IF(
    K2043="Y",
    "NA",
    MAX(0, 65000-C2043)
  )
)</f>
        <v>NA</v>
      </c>
      <c r="M2043" s="8" t="str">
        <f t="shared" ref="M2043:M2106" si="968">IF(AND(K2043="Y",J2043&gt;0),"Y","N")</f>
        <v>Y</v>
      </c>
      <c r="N2043" s="42">
        <f t="shared" ref="N2043:N2106" si="969">ROUNDUP(J2043/H2043, 0)</f>
        <v>2</v>
      </c>
      <c r="O2043" s="43">
        <f t="shared" ref="O2043:O2106" si="970">IF(
  N2043=0,
  0,
  IF(
    M2043="Y",
    200000,
    20000
  )
)</f>
        <v>200000</v>
      </c>
      <c r="P2043" s="43" t="str">
        <f t="shared" ref="P2043:P2106" si="971">IF(
  N2043=0,
  0,
  IF(
    M2043="Y",
    "NA",
    MAX(0, 65000)
  )
)</f>
        <v>NA</v>
      </c>
      <c r="Q2043" s="24">
        <f t="shared" ref="Q2043:Q2106" si="972">IF(
  N2043=0,
  0,
  MAX(0, MIN(B2043*(1+I2043), O2043, L2043))
)</f>
        <v>6897.0060000000003</v>
      </c>
      <c r="R2043" s="43">
        <f t="shared" ref="R2043:R2106" si="973">IF(
  N2043=0,
  0,
  MAX(0, (B2043*(1+I2043))-Q2043)
)</f>
        <v>0</v>
      </c>
      <c r="S2043" s="24">
        <f t="shared" ref="S2043:S2106" si="974">IF(
    M2043="Y",
    1000000,
    MAX(0, 65000-C2043-Q2043)
  )</f>
        <v>1000000</v>
      </c>
      <c r="T2043" s="25" t="str">
        <f t="shared" ref="T2043:T2106" si="975">IF(AND(K2043="Y",J2043&gt;1),"Y","N")</f>
        <v>Y</v>
      </c>
      <c r="U2043" s="44">
        <f t="shared" ref="U2043:U2106" si="976">MAX(0,(N2043-1))</f>
        <v>1</v>
      </c>
      <c r="V2043" s="45">
        <f t="shared" ref="V2043:V2106" si="977">IF(
  U2043=0,
  0,
  IF(
    T2043="Y",
    200000,
    20000
  )
)</f>
        <v>200000</v>
      </c>
      <c r="W2043" s="45">
        <f t="shared" ref="W2043:W2106" si="978">IF(
  U2043=0,
  0,
  IF(
    T2043="Y",
    1000000,
    MAX(0, 65000)
  )
)</f>
        <v>1000000</v>
      </c>
      <c r="X2043" s="28">
        <f t="shared" ref="X2043:X2106" si="979">IF(
  U2043=0,
  0,
  MAX(0, MIN(B2043*(1+I2043)*(1+I2043), V2043, S2043, (W2043-C2043))
)
)</f>
        <v>7409.4535458000009</v>
      </c>
      <c r="Y2043" s="28">
        <f t="shared" ref="Y2043:Y2106" si="980">IF(
  U2043=0,
  0,
  MAX(0, (B2043*(1+I2043)*(1+I2043)-X2043)
)
)</f>
        <v>0</v>
      </c>
      <c r="Z2043" s="45" t="str">
        <f t="shared" ref="Z2043:Z2106" si="981">IF(
    T2043="Y",
    "NA",
    MAX(0, W2043-C2043-Q2043-X2043)
  )</f>
        <v>NA</v>
      </c>
      <c r="AA2043" s="29" t="str">
        <f t="shared" ref="AA2043:AA2106" si="982">IF(AND(K2043="Y",J2043&gt;2),"Y","N")</f>
        <v>N</v>
      </c>
      <c r="AB2043" s="46">
        <f t="shared" ref="AB2043:AB2106" si="983">MAX(0,(U2043-1))</f>
        <v>0</v>
      </c>
      <c r="AC2043" s="31">
        <f t="shared" ref="AC2043:AC2106" si="984">IF(
  AB2043=0,
  0,
  IF(
    AA2043="Y",
    200000,
    20000
  )
)</f>
        <v>0</v>
      </c>
      <c r="AD2043" s="31">
        <f t="shared" ref="AD2043:AD2106" si="985">IF(
  AB2043=0,
  0,
  IF(
    AA2043="Y",
    1000000,
    MAX(0, 65000)
  )
)</f>
        <v>0</v>
      </c>
      <c r="AE2043" s="31">
        <f t="shared" ref="AE2043:AE2106" si="986">IF(
  AB2043=0,
  0,
  MAX(0, MIN(B2043*(1+I2043)*(1+I2043)*(1+I2043), AC2043, Z2043))
)</f>
        <v>0</v>
      </c>
      <c r="AF2043" s="47">
        <f t="shared" ref="AF2043:AF2106" si="987">IF(
  AB2043=0,
  0,
  MAX(0, (B2043*(1+I2043)*(1+I2043)*(1+I2043)-AE2043)
)
)</f>
        <v>0</v>
      </c>
      <c r="AG2043" s="31">
        <f t="shared" ref="AG2043:AG2106" si="988">IF(
    AA2043="Y",
    "NA",
    MAX(0, AD2043-C2043-Q2043-X2043-AE2043)
  )</f>
        <v>0</v>
      </c>
      <c r="AH2043" s="48">
        <f t="shared" si="959"/>
        <v>0</v>
      </c>
      <c r="AI2043" s="33">
        <f t="shared" si="960"/>
        <v>0</v>
      </c>
      <c r="AJ2043" s="33">
        <f t="shared" si="961"/>
        <v>0</v>
      </c>
      <c r="AK2043" s="33">
        <f t="shared" si="962"/>
        <v>0</v>
      </c>
      <c r="AL2043" s="33">
        <f t="shared" si="963"/>
        <v>0</v>
      </c>
      <c r="AM2043" s="34">
        <f t="shared" si="964"/>
        <v>0</v>
      </c>
    </row>
    <row r="2044" spans="1:39" ht="15" customHeight="1" x14ac:dyDescent="0.3">
      <c r="A2044" s="166" t="s">
        <v>4478</v>
      </c>
      <c r="B2044" s="99">
        <v>21065</v>
      </c>
      <c r="C2044" s="99">
        <v>89203</v>
      </c>
      <c r="D2044" s="165">
        <v>46054</v>
      </c>
      <c r="E2044" s="165">
        <v>46125</v>
      </c>
      <c r="F2044" s="166">
        <v>4</v>
      </c>
      <c r="G2044" s="178">
        <v>2.4700000000000002</v>
      </c>
      <c r="H2044" s="181">
        <v>0.25</v>
      </c>
      <c r="I2044" s="180">
        <v>2.3800000000000002E-2</v>
      </c>
      <c r="J2044" s="21">
        <f t="shared" si="965"/>
        <v>1.5299999999999998</v>
      </c>
      <c r="K2044" s="21" t="str">
        <f t="shared" si="966"/>
        <v>Y</v>
      </c>
      <c r="L2044" s="37" t="str">
        <f t="shared" si="967"/>
        <v>NA</v>
      </c>
      <c r="M2044" s="8" t="str">
        <f t="shared" si="968"/>
        <v>Y</v>
      </c>
      <c r="N2044" s="42">
        <f t="shared" si="969"/>
        <v>7</v>
      </c>
      <c r="O2044" s="43">
        <f t="shared" si="970"/>
        <v>200000</v>
      </c>
      <c r="P2044" s="43" t="str">
        <f t="shared" si="971"/>
        <v>NA</v>
      </c>
      <c r="Q2044" s="24">
        <f t="shared" si="972"/>
        <v>21566.347000000002</v>
      </c>
      <c r="R2044" s="43">
        <f t="shared" si="973"/>
        <v>0</v>
      </c>
      <c r="S2044" s="24">
        <f t="shared" si="974"/>
        <v>1000000</v>
      </c>
      <c r="T2044" s="25" t="str">
        <f t="shared" si="975"/>
        <v>Y</v>
      </c>
      <c r="U2044" s="44">
        <f t="shared" si="976"/>
        <v>6</v>
      </c>
      <c r="V2044" s="45">
        <f t="shared" si="977"/>
        <v>200000</v>
      </c>
      <c r="W2044" s="45">
        <f t="shared" si="978"/>
        <v>1000000</v>
      </c>
      <c r="X2044" s="28">
        <f t="shared" si="979"/>
        <v>22079.626058600003</v>
      </c>
      <c r="Y2044" s="28">
        <f t="shared" si="980"/>
        <v>0</v>
      </c>
      <c r="Z2044" s="45" t="str">
        <f t="shared" si="981"/>
        <v>NA</v>
      </c>
      <c r="AA2044" s="29" t="str">
        <f t="shared" si="982"/>
        <v>N</v>
      </c>
      <c r="AB2044" s="46">
        <f t="shared" si="983"/>
        <v>5</v>
      </c>
      <c r="AC2044" s="31">
        <f t="shared" si="984"/>
        <v>20000</v>
      </c>
      <c r="AD2044" s="31">
        <f t="shared" si="985"/>
        <v>65000</v>
      </c>
      <c r="AE2044" s="31">
        <f t="shared" si="986"/>
        <v>20000</v>
      </c>
      <c r="AF2044" s="47">
        <f t="shared" si="987"/>
        <v>2605.1211587946818</v>
      </c>
      <c r="AG2044" s="31">
        <f t="shared" si="988"/>
        <v>0</v>
      </c>
      <c r="AH2044" s="48">
        <f t="shared" si="959"/>
        <v>4</v>
      </c>
      <c r="AI2044" s="33">
        <f t="shared" si="960"/>
        <v>20000</v>
      </c>
      <c r="AJ2044" s="33">
        <f t="shared" si="961"/>
        <v>65000</v>
      </c>
      <c r="AK2044" s="33">
        <f t="shared" si="962"/>
        <v>0</v>
      </c>
      <c r="AL2044" s="33">
        <f t="shared" si="963"/>
        <v>23143.123042373998</v>
      </c>
      <c r="AM2044" s="34">
        <f t="shared" si="964"/>
        <v>25748.24420116868</v>
      </c>
    </row>
    <row r="2045" spans="1:39" ht="15" customHeight="1" x14ac:dyDescent="0.3">
      <c r="A2045" s="166" t="s">
        <v>4479</v>
      </c>
      <c r="B2045" s="99">
        <v>22968</v>
      </c>
      <c r="C2045" s="99">
        <v>75590</v>
      </c>
      <c r="D2045" s="165">
        <v>45424</v>
      </c>
      <c r="E2045" s="165">
        <v>45759</v>
      </c>
      <c r="F2045" s="166">
        <v>4</v>
      </c>
      <c r="G2045" s="178">
        <v>1.87</v>
      </c>
      <c r="H2045" s="181">
        <v>1</v>
      </c>
      <c r="I2045" s="180">
        <v>2.1899999999999999E-2</v>
      </c>
      <c r="J2045" s="21">
        <f t="shared" si="965"/>
        <v>2.13</v>
      </c>
      <c r="K2045" s="21" t="str">
        <f t="shared" si="966"/>
        <v>Y</v>
      </c>
      <c r="L2045" s="37" t="str">
        <f t="shared" si="967"/>
        <v>NA</v>
      </c>
      <c r="M2045" s="8" t="str">
        <f t="shared" si="968"/>
        <v>Y</v>
      </c>
      <c r="N2045" s="42">
        <f t="shared" si="969"/>
        <v>3</v>
      </c>
      <c r="O2045" s="43">
        <f t="shared" si="970"/>
        <v>200000</v>
      </c>
      <c r="P2045" s="43" t="str">
        <f t="shared" si="971"/>
        <v>NA</v>
      </c>
      <c r="Q2045" s="24">
        <f t="shared" si="972"/>
        <v>23470.999200000002</v>
      </c>
      <c r="R2045" s="43">
        <f t="shared" si="973"/>
        <v>0</v>
      </c>
      <c r="S2045" s="24">
        <f t="shared" si="974"/>
        <v>1000000</v>
      </c>
      <c r="T2045" s="25" t="str">
        <f t="shared" si="975"/>
        <v>Y</v>
      </c>
      <c r="U2045" s="44">
        <f t="shared" si="976"/>
        <v>2</v>
      </c>
      <c r="V2045" s="45">
        <f t="shared" si="977"/>
        <v>200000</v>
      </c>
      <c r="W2045" s="45">
        <f t="shared" si="978"/>
        <v>1000000</v>
      </c>
      <c r="X2045" s="28">
        <f t="shared" si="979"/>
        <v>23985.014082480004</v>
      </c>
      <c r="Y2045" s="28">
        <f t="shared" si="980"/>
        <v>0</v>
      </c>
      <c r="Z2045" s="45" t="str">
        <f t="shared" si="981"/>
        <v>NA</v>
      </c>
      <c r="AA2045" s="29" t="str">
        <f t="shared" si="982"/>
        <v>Y</v>
      </c>
      <c r="AB2045" s="46">
        <f t="shared" si="983"/>
        <v>1</v>
      </c>
      <c r="AC2045" s="31">
        <f t="shared" si="984"/>
        <v>200000</v>
      </c>
      <c r="AD2045" s="31">
        <f t="shared" si="985"/>
        <v>1000000</v>
      </c>
      <c r="AE2045" s="31">
        <f t="shared" si="986"/>
        <v>24510.285890886316</v>
      </c>
      <c r="AF2045" s="47">
        <f t="shared" si="987"/>
        <v>0</v>
      </c>
      <c r="AG2045" s="31" t="str">
        <f t="shared" si="988"/>
        <v>NA</v>
      </c>
      <c r="AH2045" s="48">
        <f t="shared" si="959"/>
        <v>0</v>
      </c>
      <c r="AI2045" s="33">
        <f t="shared" si="960"/>
        <v>0</v>
      </c>
      <c r="AJ2045" s="33">
        <f t="shared" si="961"/>
        <v>0</v>
      </c>
      <c r="AK2045" s="33">
        <f t="shared" si="962"/>
        <v>0</v>
      </c>
      <c r="AL2045" s="33">
        <f t="shared" si="963"/>
        <v>0</v>
      </c>
      <c r="AM2045" s="34">
        <f t="shared" si="964"/>
        <v>0</v>
      </c>
    </row>
    <row r="2046" spans="1:39" ht="15" customHeight="1" x14ac:dyDescent="0.3">
      <c r="A2046" s="166" t="s">
        <v>4480</v>
      </c>
      <c r="B2046" s="99">
        <v>12045</v>
      </c>
      <c r="C2046" s="99">
        <v>78415</v>
      </c>
      <c r="D2046" s="165">
        <v>45280</v>
      </c>
      <c r="E2046" s="165">
        <v>45426</v>
      </c>
      <c r="F2046" s="166">
        <v>4</v>
      </c>
      <c r="G2046" s="178">
        <v>1.42</v>
      </c>
      <c r="H2046" s="181">
        <v>1</v>
      </c>
      <c r="I2046" s="180">
        <v>4.2900000000000001E-2</v>
      </c>
      <c r="J2046" s="21">
        <f t="shared" si="965"/>
        <v>2.58</v>
      </c>
      <c r="K2046" s="21" t="str">
        <f t="shared" si="966"/>
        <v>Y</v>
      </c>
      <c r="L2046" s="37" t="str">
        <f t="shared" si="967"/>
        <v>NA</v>
      </c>
      <c r="M2046" s="8" t="str">
        <f t="shared" si="968"/>
        <v>Y</v>
      </c>
      <c r="N2046" s="42">
        <f t="shared" si="969"/>
        <v>3</v>
      </c>
      <c r="O2046" s="43">
        <f t="shared" si="970"/>
        <v>200000</v>
      </c>
      <c r="P2046" s="43" t="str">
        <f t="shared" si="971"/>
        <v>NA</v>
      </c>
      <c r="Q2046" s="24">
        <f t="shared" si="972"/>
        <v>12561.7305</v>
      </c>
      <c r="R2046" s="43">
        <f t="shared" si="973"/>
        <v>0</v>
      </c>
      <c r="S2046" s="24">
        <f t="shared" si="974"/>
        <v>1000000</v>
      </c>
      <c r="T2046" s="25" t="str">
        <f t="shared" si="975"/>
        <v>Y</v>
      </c>
      <c r="U2046" s="44">
        <f t="shared" si="976"/>
        <v>2</v>
      </c>
      <c r="V2046" s="45">
        <f t="shared" si="977"/>
        <v>200000</v>
      </c>
      <c r="W2046" s="45">
        <f t="shared" si="978"/>
        <v>1000000</v>
      </c>
      <c r="X2046" s="28">
        <f t="shared" si="979"/>
        <v>13100.628738449999</v>
      </c>
      <c r="Y2046" s="28">
        <f t="shared" si="980"/>
        <v>0</v>
      </c>
      <c r="Z2046" s="45" t="str">
        <f t="shared" si="981"/>
        <v>NA</v>
      </c>
      <c r="AA2046" s="29" t="str">
        <f t="shared" si="982"/>
        <v>Y</v>
      </c>
      <c r="AB2046" s="46">
        <f t="shared" si="983"/>
        <v>1</v>
      </c>
      <c r="AC2046" s="31">
        <f t="shared" si="984"/>
        <v>200000</v>
      </c>
      <c r="AD2046" s="31">
        <f t="shared" si="985"/>
        <v>1000000</v>
      </c>
      <c r="AE2046" s="31">
        <f t="shared" si="986"/>
        <v>13662.645711329504</v>
      </c>
      <c r="AF2046" s="47">
        <f t="shared" si="987"/>
        <v>0</v>
      </c>
      <c r="AG2046" s="31" t="str">
        <f t="shared" si="988"/>
        <v>NA</v>
      </c>
      <c r="AH2046" s="48">
        <f t="shared" si="959"/>
        <v>0</v>
      </c>
      <c r="AI2046" s="33">
        <f t="shared" si="960"/>
        <v>0</v>
      </c>
      <c r="AJ2046" s="33">
        <f t="shared" si="961"/>
        <v>0</v>
      </c>
      <c r="AK2046" s="33">
        <f t="shared" si="962"/>
        <v>0</v>
      </c>
      <c r="AL2046" s="33">
        <f t="shared" si="963"/>
        <v>0</v>
      </c>
      <c r="AM2046" s="34">
        <f t="shared" si="964"/>
        <v>0</v>
      </c>
    </row>
    <row r="2047" spans="1:39" ht="15" customHeight="1" x14ac:dyDescent="0.3">
      <c r="A2047" s="166" t="s">
        <v>4481</v>
      </c>
      <c r="B2047" s="99">
        <v>18984</v>
      </c>
      <c r="C2047" s="99">
        <v>69947</v>
      </c>
      <c r="D2047" s="165">
        <v>44842</v>
      </c>
      <c r="E2047" s="165">
        <v>45002</v>
      </c>
      <c r="F2047" s="166">
        <v>4</v>
      </c>
      <c r="G2047" s="178">
        <v>3.82</v>
      </c>
      <c r="H2047" s="181">
        <v>1</v>
      </c>
      <c r="I2047" s="180">
        <v>1.9699999999999999E-2</v>
      </c>
      <c r="J2047" s="21">
        <f t="shared" si="965"/>
        <v>0.18000000000000016</v>
      </c>
      <c r="K2047" s="21" t="str">
        <f t="shared" si="966"/>
        <v>Y</v>
      </c>
      <c r="L2047" s="37" t="str">
        <f t="shared" si="967"/>
        <v>NA</v>
      </c>
      <c r="M2047" s="8" t="str">
        <f t="shared" si="968"/>
        <v>Y</v>
      </c>
      <c r="N2047" s="42">
        <f t="shared" si="969"/>
        <v>1</v>
      </c>
      <c r="O2047" s="43">
        <f t="shared" si="970"/>
        <v>200000</v>
      </c>
      <c r="P2047" s="43" t="str">
        <f t="shared" si="971"/>
        <v>NA</v>
      </c>
      <c r="Q2047" s="24">
        <f t="shared" si="972"/>
        <v>19357.984800000002</v>
      </c>
      <c r="R2047" s="43">
        <f t="shared" si="973"/>
        <v>0</v>
      </c>
      <c r="S2047" s="24">
        <f t="shared" si="974"/>
        <v>1000000</v>
      </c>
      <c r="T2047" s="25" t="str">
        <f t="shared" si="975"/>
        <v>N</v>
      </c>
      <c r="U2047" s="44">
        <f t="shared" si="976"/>
        <v>0</v>
      </c>
      <c r="V2047" s="45">
        <f t="shared" si="977"/>
        <v>0</v>
      </c>
      <c r="W2047" s="45">
        <f t="shared" si="978"/>
        <v>0</v>
      </c>
      <c r="X2047" s="28">
        <f t="shared" si="979"/>
        <v>0</v>
      </c>
      <c r="Y2047" s="28">
        <f t="shared" si="980"/>
        <v>0</v>
      </c>
      <c r="Z2047" s="45">
        <f t="shared" si="981"/>
        <v>0</v>
      </c>
      <c r="AA2047" s="29" t="str">
        <f t="shared" si="982"/>
        <v>N</v>
      </c>
      <c r="AB2047" s="46">
        <f t="shared" si="983"/>
        <v>0</v>
      </c>
      <c r="AC2047" s="31">
        <f t="shared" si="984"/>
        <v>0</v>
      </c>
      <c r="AD2047" s="31">
        <f t="shared" si="985"/>
        <v>0</v>
      </c>
      <c r="AE2047" s="31">
        <f t="shared" si="986"/>
        <v>0</v>
      </c>
      <c r="AF2047" s="47">
        <f t="shared" si="987"/>
        <v>0</v>
      </c>
      <c r="AG2047" s="31">
        <f t="shared" si="988"/>
        <v>0</v>
      </c>
      <c r="AH2047" s="48">
        <f t="shared" si="959"/>
        <v>0</v>
      </c>
      <c r="AI2047" s="33">
        <f t="shared" si="960"/>
        <v>0</v>
      </c>
      <c r="AJ2047" s="33">
        <f t="shared" si="961"/>
        <v>0</v>
      </c>
      <c r="AK2047" s="33">
        <f t="shared" si="962"/>
        <v>0</v>
      </c>
      <c r="AL2047" s="33">
        <f t="shared" si="963"/>
        <v>0</v>
      </c>
      <c r="AM2047" s="34">
        <f t="shared" si="964"/>
        <v>0</v>
      </c>
    </row>
    <row r="2048" spans="1:39" ht="15" customHeight="1" x14ac:dyDescent="0.3">
      <c r="A2048" s="166" t="s">
        <v>4482</v>
      </c>
      <c r="B2048" s="99">
        <v>19151</v>
      </c>
      <c r="C2048" s="99">
        <v>41807</v>
      </c>
      <c r="D2048" s="165">
        <v>44680</v>
      </c>
      <c r="E2048" s="165">
        <v>44900</v>
      </c>
      <c r="F2048" s="166">
        <v>2</v>
      </c>
      <c r="G2048" s="178">
        <v>1.1599999999999999</v>
      </c>
      <c r="H2048" s="181">
        <v>0.75</v>
      </c>
      <c r="I2048" s="180">
        <v>6.1899999999999997E-2</v>
      </c>
      <c r="J2048" s="21">
        <f t="shared" si="965"/>
        <v>0.84000000000000008</v>
      </c>
      <c r="K2048" s="21" t="str">
        <f t="shared" si="966"/>
        <v>Y</v>
      </c>
      <c r="L2048" s="37" t="str">
        <f t="shared" si="967"/>
        <v>NA</v>
      </c>
      <c r="M2048" s="8" t="str">
        <f t="shared" si="968"/>
        <v>Y</v>
      </c>
      <c r="N2048" s="42">
        <f t="shared" si="969"/>
        <v>2</v>
      </c>
      <c r="O2048" s="43">
        <f t="shared" si="970"/>
        <v>200000</v>
      </c>
      <c r="P2048" s="43" t="str">
        <f t="shared" si="971"/>
        <v>NA</v>
      </c>
      <c r="Q2048" s="24">
        <f t="shared" si="972"/>
        <v>20336.446900000003</v>
      </c>
      <c r="R2048" s="43">
        <f t="shared" si="973"/>
        <v>0</v>
      </c>
      <c r="S2048" s="24">
        <f t="shared" si="974"/>
        <v>1000000</v>
      </c>
      <c r="T2048" s="25" t="str">
        <f t="shared" si="975"/>
        <v>N</v>
      </c>
      <c r="U2048" s="44">
        <f t="shared" si="976"/>
        <v>1</v>
      </c>
      <c r="V2048" s="45">
        <f t="shared" si="977"/>
        <v>20000</v>
      </c>
      <c r="W2048" s="45">
        <f t="shared" si="978"/>
        <v>65000</v>
      </c>
      <c r="X2048" s="28">
        <f t="shared" si="979"/>
        <v>20000</v>
      </c>
      <c r="Y2048" s="28">
        <f t="shared" si="980"/>
        <v>1595.2729631100046</v>
      </c>
      <c r="Z2048" s="45">
        <f t="shared" si="981"/>
        <v>0</v>
      </c>
      <c r="AA2048" s="29" t="str">
        <f t="shared" si="982"/>
        <v>N</v>
      </c>
      <c r="AB2048" s="46">
        <f t="shared" si="983"/>
        <v>0</v>
      </c>
      <c r="AC2048" s="31">
        <f t="shared" si="984"/>
        <v>0</v>
      </c>
      <c r="AD2048" s="31">
        <f t="shared" si="985"/>
        <v>0</v>
      </c>
      <c r="AE2048" s="31">
        <f t="shared" si="986"/>
        <v>0</v>
      </c>
      <c r="AF2048" s="47">
        <f t="shared" si="987"/>
        <v>0</v>
      </c>
      <c r="AG2048" s="31">
        <f t="shared" si="988"/>
        <v>0</v>
      </c>
      <c r="AH2048" s="48">
        <f t="shared" si="959"/>
        <v>0</v>
      </c>
      <c r="AI2048" s="33">
        <f t="shared" si="960"/>
        <v>0</v>
      </c>
      <c r="AJ2048" s="33">
        <f t="shared" si="961"/>
        <v>0</v>
      </c>
      <c r="AK2048" s="33">
        <f t="shared" si="962"/>
        <v>0</v>
      </c>
      <c r="AL2048" s="33">
        <f t="shared" si="963"/>
        <v>0</v>
      </c>
      <c r="AM2048" s="34">
        <f t="shared" si="964"/>
        <v>1595.2729631100046</v>
      </c>
    </row>
    <row r="2049" spans="1:39" ht="15" customHeight="1" x14ac:dyDescent="0.3">
      <c r="A2049" s="166" t="s">
        <v>4483</v>
      </c>
      <c r="B2049" s="99">
        <v>18858</v>
      </c>
      <c r="C2049" s="99">
        <v>35601</v>
      </c>
      <c r="D2049" s="165">
        <v>45615</v>
      </c>
      <c r="E2049" s="165">
        <v>45952</v>
      </c>
      <c r="F2049" s="166">
        <v>4</v>
      </c>
      <c r="G2049" s="178">
        <v>1.47</v>
      </c>
      <c r="H2049" s="181">
        <v>0.5</v>
      </c>
      <c r="I2049" s="180">
        <v>2.58E-2</v>
      </c>
      <c r="J2049" s="21">
        <f t="shared" si="965"/>
        <v>2.5300000000000002</v>
      </c>
      <c r="K2049" s="21" t="str">
        <f t="shared" si="966"/>
        <v>Y</v>
      </c>
      <c r="L2049" s="37" t="str">
        <f t="shared" si="967"/>
        <v>NA</v>
      </c>
      <c r="M2049" s="8" t="str">
        <f t="shared" si="968"/>
        <v>Y</v>
      </c>
      <c r="N2049" s="42">
        <f t="shared" si="969"/>
        <v>6</v>
      </c>
      <c r="O2049" s="43">
        <f t="shared" si="970"/>
        <v>200000</v>
      </c>
      <c r="P2049" s="43" t="str">
        <f t="shared" si="971"/>
        <v>NA</v>
      </c>
      <c r="Q2049" s="24">
        <f t="shared" si="972"/>
        <v>19344.536400000001</v>
      </c>
      <c r="R2049" s="43">
        <f t="shared" si="973"/>
        <v>0</v>
      </c>
      <c r="S2049" s="24">
        <f t="shared" si="974"/>
        <v>1000000</v>
      </c>
      <c r="T2049" s="25" t="str">
        <f t="shared" si="975"/>
        <v>Y</v>
      </c>
      <c r="U2049" s="44">
        <f t="shared" si="976"/>
        <v>5</v>
      </c>
      <c r="V2049" s="45">
        <f t="shared" si="977"/>
        <v>200000</v>
      </c>
      <c r="W2049" s="45">
        <f t="shared" si="978"/>
        <v>1000000</v>
      </c>
      <c r="X2049" s="28">
        <f t="shared" si="979"/>
        <v>19843.625439120002</v>
      </c>
      <c r="Y2049" s="28">
        <f t="shared" si="980"/>
        <v>0</v>
      </c>
      <c r="Z2049" s="45" t="str">
        <f t="shared" si="981"/>
        <v>NA</v>
      </c>
      <c r="AA2049" s="29" t="str">
        <f t="shared" si="982"/>
        <v>Y</v>
      </c>
      <c r="AB2049" s="46">
        <f t="shared" si="983"/>
        <v>4</v>
      </c>
      <c r="AC2049" s="31">
        <f t="shared" si="984"/>
        <v>200000</v>
      </c>
      <c r="AD2049" s="31">
        <f t="shared" si="985"/>
        <v>1000000</v>
      </c>
      <c r="AE2049" s="31">
        <f t="shared" si="986"/>
        <v>20355.5909754493</v>
      </c>
      <c r="AF2049" s="47">
        <f t="shared" si="987"/>
        <v>0</v>
      </c>
      <c r="AG2049" s="31" t="str">
        <f t="shared" si="988"/>
        <v>NA</v>
      </c>
      <c r="AH2049" s="48">
        <f t="shared" ref="AH2049:AH2112" si="989">MAX(0,(AB2049-1))</f>
        <v>3</v>
      </c>
      <c r="AI2049" s="33">
        <f t="shared" ref="AI2049:AI2112" si="990">IF(
  AH2049=0,
  0,
     20000
  )</f>
        <v>20000</v>
      </c>
      <c r="AJ2049" s="33">
        <f t="shared" ref="AJ2049:AJ2112" si="991">IF(
  AH2049=0,
  0,
    MAX(0, 65000)
  )</f>
        <v>65000</v>
      </c>
      <c r="AK2049" s="33">
        <f t="shared" ref="AK2049:AK2112" si="992">IF(
  AH2049=0,
  0,
  MAX(0, MIN(B2049*(1+I2049)*(1+I2049)*(1+I2049)*(1+I2049), AI2049, AG2049))
)</f>
        <v>20000</v>
      </c>
      <c r="AL2049" s="33">
        <f t="shared" ref="AL2049:AL2112" si="993">IF(
  AH2049=0,
  0,
  MAX(0, (B2049*(1+I2049)*(1+I2049)*(1+I2049)*(1+I2049)-AK2049)
)
)</f>
        <v>880.76522261589344</v>
      </c>
      <c r="AM2049" s="34">
        <f t="shared" si="964"/>
        <v>880.76522261589344</v>
      </c>
    </row>
    <row r="2050" spans="1:39" ht="15" customHeight="1" x14ac:dyDescent="0.3">
      <c r="A2050" s="166" t="s">
        <v>4484</v>
      </c>
      <c r="B2050" s="99">
        <v>8546</v>
      </c>
      <c r="C2050" s="99">
        <v>64436</v>
      </c>
      <c r="D2050" s="165">
        <v>44473</v>
      </c>
      <c r="E2050" s="165">
        <v>44787</v>
      </c>
      <c r="F2050" s="166">
        <v>4</v>
      </c>
      <c r="G2050" s="178">
        <v>0.55000000000000004</v>
      </c>
      <c r="H2050" s="181">
        <v>0.75</v>
      </c>
      <c r="I2050" s="180">
        <v>5.5199999999999999E-2</v>
      </c>
      <c r="J2050" s="21">
        <f t="shared" si="965"/>
        <v>3.45</v>
      </c>
      <c r="K2050" s="21" t="str">
        <f t="shared" si="966"/>
        <v>Y</v>
      </c>
      <c r="L2050" s="37" t="str">
        <f t="shared" si="967"/>
        <v>NA</v>
      </c>
      <c r="M2050" s="8" t="str">
        <f t="shared" si="968"/>
        <v>Y</v>
      </c>
      <c r="N2050" s="42">
        <f t="shared" si="969"/>
        <v>5</v>
      </c>
      <c r="O2050" s="43">
        <f t="shared" si="970"/>
        <v>200000</v>
      </c>
      <c r="P2050" s="43" t="str">
        <f t="shared" si="971"/>
        <v>NA</v>
      </c>
      <c r="Q2050" s="24">
        <f t="shared" si="972"/>
        <v>9017.7392</v>
      </c>
      <c r="R2050" s="43">
        <f t="shared" si="973"/>
        <v>0</v>
      </c>
      <c r="S2050" s="24">
        <f t="shared" si="974"/>
        <v>1000000</v>
      </c>
      <c r="T2050" s="25" t="str">
        <f t="shared" si="975"/>
        <v>Y</v>
      </c>
      <c r="U2050" s="44">
        <f t="shared" si="976"/>
        <v>4</v>
      </c>
      <c r="V2050" s="45">
        <f t="shared" si="977"/>
        <v>200000</v>
      </c>
      <c r="W2050" s="45">
        <f t="shared" si="978"/>
        <v>1000000</v>
      </c>
      <c r="X2050" s="28">
        <f t="shared" si="979"/>
        <v>9515.5184038399984</v>
      </c>
      <c r="Y2050" s="28">
        <f t="shared" si="980"/>
        <v>0</v>
      </c>
      <c r="Z2050" s="45" t="str">
        <f t="shared" si="981"/>
        <v>NA</v>
      </c>
      <c r="AA2050" s="29" t="str">
        <f t="shared" si="982"/>
        <v>Y</v>
      </c>
      <c r="AB2050" s="46">
        <f t="shared" si="983"/>
        <v>3</v>
      </c>
      <c r="AC2050" s="31">
        <f t="shared" si="984"/>
        <v>200000</v>
      </c>
      <c r="AD2050" s="31">
        <f t="shared" si="985"/>
        <v>1000000</v>
      </c>
      <c r="AE2050" s="31">
        <f t="shared" si="986"/>
        <v>10040.775019731966</v>
      </c>
      <c r="AF2050" s="47">
        <f t="shared" si="987"/>
        <v>0</v>
      </c>
      <c r="AG2050" s="31" t="str">
        <f t="shared" si="988"/>
        <v>NA</v>
      </c>
      <c r="AH2050" s="48">
        <f t="shared" si="989"/>
        <v>2</v>
      </c>
      <c r="AI2050" s="33">
        <f t="shared" si="990"/>
        <v>20000</v>
      </c>
      <c r="AJ2050" s="33">
        <f t="shared" si="991"/>
        <v>65000</v>
      </c>
      <c r="AK2050" s="33">
        <f t="shared" si="992"/>
        <v>10595.025800821169</v>
      </c>
      <c r="AL2050" s="33">
        <f t="shared" si="993"/>
        <v>0</v>
      </c>
      <c r="AM2050" s="34">
        <f t="shared" si="964"/>
        <v>0</v>
      </c>
    </row>
    <row r="2051" spans="1:39" ht="15" customHeight="1" x14ac:dyDescent="0.3">
      <c r="A2051" s="166" t="s">
        <v>4485</v>
      </c>
      <c r="B2051" s="99">
        <v>23243</v>
      </c>
      <c r="C2051" s="99">
        <v>36684</v>
      </c>
      <c r="D2051" s="165">
        <v>44957</v>
      </c>
      <c r="E2051" s="165">
        <v>45123</v>
      </c>
      <c r="F2051" s="166">
        <v>2</v>
      </c>
      <c r="G2051" s="178">
        <v>0.44</v>
      </c>
      <c r="H2051" s="181">
        <v>0.75</v>
      </c>
      <c r="I2051" s="180">
        <v>7.9500000000000001E-2</v>
      </c>
      <c r="J2051" s="21">
        <f t="shared" si="965"/>
        <v>1.56</v>
      </c>
      <c r="K2051" s="21" t="str">
        <f t="shared" si="966"/>
        <v>Y</v>
      </c>
      <c r="L2051" s="37" t="str">
        <f t="shared" si="967"/>
        <v>NA</v>
      </c>
      <c r="M2051" s="8" t="str">
        <f t="shared" si="968"/>
        <v>Y</v>
      </c>
      <c r="N2051" s="42">
        <f t="shared" si="969"/>
        <v>3</v>
      </c>
      <c r="O2051" s="43">
        <f t="shared" si="970"/>
        <v>200000</v>
      </c>
      <c r="P2051" s="43" t="str">
        <f t="shared" si="971"/>
        <v>NA</v>
      </c>
      <c r="Q2051" s="24">
        <f t="shared" si="972"/>
        <v>25090.818499999998</v>
      </c>
      <c r="R2051" s="43">
        <f t="shared" si="973"/>
        <v>0</v>
      </c>
      <c r="S2051" s="24">
        <f t="shared" si="974"/>
        <v>1000000</v>
      </c>
      <c r="T2051" s="25" t="str">
        <f t="shared" si="975"/>
        <v>Y</v>
      </c>
      <c r="U2051" s="44">
        <f t="shared" si="976"/>
        <v>2</v>
      </c>
      <c r="V2051" s="45">
        <f t="shared" si="977"/>
        <v>200000</v>
      </c>
      <c r="W2051" s="45">
        <f t="shared" si="978"/>
        <v>1000000</v>
      </c>
      <c r="X2051" s="28">
        <f t="shared" si="979"/>
        <v>27085.538570749995</v>
      </c>
      <c r="Y2051" s="28">
        <f t="shared" si="980"/>
        <v>0</v>
      </c>
      <c r="Z2051" s="45" t="str">
        <f t="shared" si="981"/>
        <v>NA</v>
      </c>
      <c r="AA2051" s="29" t="str">
        <f t="shared" si="982"/>
        <v>N</v>
      </c>
      <c r="AB2051" s="46">
        <f t="shared" si="983"/>
        <v>1</v>
      </c>
      <c r="AC2051" s="31">
        <f t="shared" si="984"/>
        <v>20000</v>
      </c>
      <c r="AD2051" s="31">
        <f t="shared" si="985"/>
        <v>65000</v>
      </c>
      <c r="AE2051" s="31">
        <f t="shared" si="986"/>
        <v>20000</v>
      </c>
      <c r="AF2051" s="47">
        <f t="shared" si="987"/>
        <v>9238.838887124617</v>
      </c>
      <c r="AG2051" s="31">
        <f t="shared" si="988"/>
        <v>0</v>
      </c>
      <c r="AH2051" s="48">
        <f t="shared" si="989"/>
        <v>0</v>
      </c>
      <c r="AI2051" s="33">
        <f t="shared" si="990"/>
        <v>0</v>
      </c>
      <c r="AJ2051" s="33">
        <f t="shared" si="991"/>
        <v>0</v>
      </c>
      <c r="AK2051" s="33">
        <f t="shared" si="992"/>
        <v>0</v>
      </c>
      <c r="AL2051" s="33">
        <f t="shared" si="993"/>
        <v>0</v>
      </c>
      <c r="AM2051" s="34">
        <f t="shared" ref="AM2051:AM2114" si="994">R2051+Y2051+AF2051+AL2051</f>
        <v>9238.838887124617</v>
      </c>
    </row>
    <row r="2052" spans="1:39" ht="15" customHeight="1" x14ac:dyDescent="0.3">
      <c r="A2052" s="166" t="s">
        <v>4486</v>
      </c>
      <c r="B2052" s="99">
        <v>10944</v>
      </c>
      <c r="C2052" s="99">
        <v>39720</v>
      </c>
      <c r="D2052" s="165">
        <v>45045</v>
      </c>
      <c r="E2052" s="165">
        <v>45280</v>
      </c>
      <c r="F2052" s="166">
        <v>2</v>
      </c>
      <c r="G2052" s="178">
        <v>0.37</v>
      </c>
      <c r="H2052" s="181">
        <v>0.25</v>
      </c>
      <c r="I2052" s="180">
        <v>2.1399999999999999E-2</v>
      </c>
      <c r="J2052" s="21">
        <f t="shared" si="965"/>
        <v>1.63</v>
      </c>
      <c r="K2052" s="21" t="str">
        <f t="shared" si="966"/>
        <v>Y</v>
      </c>
      <c r="L2052" s="37" t="str">
        <f t="shared" si="967"/>
        <v>NA</v>
      </c>
      <c r="M2052" s="8" t="str">
        <f t="shared" si="968"/>
        <v>Y</v>
      </c>
      <c r="N2052" s="42">
        <f t="shared" si="969"/>
        <v>7</v>
      </c>
      <c r="O2052" s="43">
        <f t="shared" si="970"/>
        <v>200000</v>
      </c>
      <c r="P2052" s="43" t="str">
        <f t="shared" si="971"/>
        <v>NA</v>
      </c>
      <c r="Q2052" s="24">
        <f t="shared" si="972"/>
        <v>11178.2016</v>
      </c>
      <c r="R2052" s="43">
        <f t="shared" si="973"/>
        <v>0</v>
      </c>
      <c r="S2052" s="24">
        <f t="shared" si="974"/>
        <v>1000000</v>
      </c>
      <c r="T2052" s="25" t="str">
        <f t="shared" si="975"/>
        <v>Y</v>
      </c>
      <c r="U2052" s="44">
        <f t="shared" si="976"/>
        <v>6</v>
      </c>
      <c r="V2052" s="45">
        <f t="shared" si="977"/>
        <v>200000</v>
      </c>
      <c r="W2052" s="45">
        <f t="shared" si="978"/>
        <v>1000000</v>
      </c>
      <c r="X2052" s="28">
        <f t="shared" si="979"/>
        <v>11417.415114240001</v>
      </c>
      <c r="Y2052" s="28">
        <f t="shared" si="980"/>
        <v>0</v>
      </c>
      <c r="Z2052" s="45" t="str">
        <f t="shared" si="981"/>
        <v>NA</v>
      </c>
      <c r="AA2052" s="29" t="str">
        <f t="shared" si="982"/>
        <v>N</v>
      </c>
      <c r="AB2052" s="46">
        <f t="shared" si="983"/>
        <v>5</v>
      </c>
      <c r="AC2052" s="31">
        <f t="shared" si="984"/>
        <v>20000</v>
      </c>
      <c r="AD2052" s="31">
        <f t="shared" si="985"/>
        <v>65000</v>
      </c>
      <c r="AE2052" s="31">
        <f t="shared" si="986"/>
        <v>11661.747797684737</v>
      </c>
      <c r="AF2052" s="47">
        <f t="shared" si="987"/>
        <v>0</v>
      </c>
      <c r="AG2052" s="31">
        <f t="shared" si="988"/>
        <v>0</v>
      </c>
      <c r="AH2052" s="48">
        <f t="shared" si="989"/>
        <v>4</v>
      </c>
      <c r="AI2052" s="33">
        <f t="shared" si="990"/>
        <v>20000</v>
      </c>
      <c r="AJ2052" s="33">
        <f t="shared" si="991"/>
        <v>65000</v>
      </c>
      <c r="AK2052" s="33">
        <f t="shared" si="992"/>
        <v>0</v>
      </c>
      <c r="AL2052" s="33">
        <f t="shared" si="993"/>
        <v>11911.309200555192</v>
      </c>
      <c r="AM2052" s="34">
        <f t="shared" si="994"/>
        <v>11911.309200555192</v>
      </c>
    </row>
    <row r="2053" spans="1:39" ht="15" customHeight="1" x14ac:dyDescent="0.3">
      <c r="A2053" s="166" t="s">
        <v>4487</v>
      </c>
      <c r="B2053" s="99">
        <v>17327</v>
      </c>
      <c r="C2053" s="99">
        <v>82355</v>
      </c>
      <c r="D2053" s="165">
        <v>45275</v>
      </c>
      <c r="E2053" s="165">
        <v>45479</v>
      </c>
      <c r="F2053" s="166">
        <v>2</v>
      </c>
      <c r="G2053" s="178">
        <v>0.8</v>
      </c>
      <c r="H2053" s="181">
        <v>0.75</v>
      </c>
      <c r="I2053" s="180">
        <v>6.9400000000000003E-2</v>
      </c>
      <c r="J2053" s="21">
        <f t="shared" si="965"/>
        <v>1.2</v>
      </c>
      <c r="K2053" s="21" t="str">
        <f t="shared" si="966"/>
        <v>Y</v>
      </c>
      <c r="L2053" s="37" t="str">
        <f t="shared" si="967"/>
        <v>NA</v>
      </c>
      <c r="M2053" s="8" t="str">
        <f t="shared" si="968"/>
        <v>Y</v>
      </c>
      <c r="N2053" s="42">
        <f t="shared" si="969"/>
        <v>2</v>
      </c>
      <c r="O2053" s="43">
        <f t="shared" si="970"/>
        <v>200000</v>
      </c>
      <c r="P2053" s="43" t="str">
        <f t="shared" si="971"/>
        <v>NA</v>
      </c>
      <c r="Q2053" s="24">
        <f t="shared" si="972"/>
        <v>18529.4938</v>
      </c>
      <c r="R2053" s="43">
        <f t="shared" si="973"/>
        <v>0</v>
      </c>
      <c r="S2053" s="24">
        <f t="shared" si="974"/>
        <v>1000000</v>
      </c>
      <c r="T2053" s="25" t="str">
        <f t="shared" si="975"/>
        <v>Y</v>
      </c>
      <c r="U2053" s="44">
        <f t="shared" si="976"/>
        <v>1</v>
      </c>
      <c r="V2053" s="45">
        <f t="shared" si="977"/>
        <v>200000</v>
      </c>
      <c r="W2053" s="45">
        <f t="shared" si="978"/>
        <v>1000000</v>
      </c>
      <c r="X2053" s="28">
        <f t="shared" si="979"/>
        <v>19815.440669719999</v>
      </c>
      <c r="Y2053" s="28">
        <f t="shared" si="980"/>
        <v>0</v>
      </c>
      <c r="Z2053" s="45" t="str">
        <f t="shared" si="981"/>
        <v>NA</v>
      </c>
      <c r="AA2053" s="29" t="str">
        <f t="shared" si="982"/>
        <v>N</v>
      </c>
      <c r="AB2053" s="46">
        <f t="shared" si="983"/>
        <v>0</v>
      </c>
      <c r="AC2053" s="31">
        <f t="shared" si="984"/>
        <v>0</v>
      </c>
      <c r="AD2053" s="31">
        <f t="shared" si="985"/>
        <v>0</v>
      </c>
      <c r="AE2053" s="31">
        <f t="shared" si="986"/>
        <v>0</v>
      </c>
      <c r="AF2053" s="47">
        <f t="shared" si="987"/>
        <v>0</v>
      </c>
      <c r="AG2053" s="31">
        <f t="shared" si="988"/>
        <v>0</v>
      </c>
      <c r="AH2053" s="48">
        <f t="shared" si="989"/>
        <v>0</v>
      </c>
      <c r="AI2053" s="33">
        <f t="shared" si="990"/>
        <v>0</v>
      </c>
      <c r="AJ2053" s="33">
        <f t="shared" si="991"/>
        <v>0</v>
      </c>
      <c r="AK2053" s="33">
        <f t="shared" si="992"/>
        <v>0</v>
      </c>
      <c r="AL2053" s="33">
        <f t="shared" si="993"/>
        <v>0</v>
      </c>
      <c r="AM2053" s="34">
        <f t="shared" si="994"/>
        <v>0</v>
      </c>
    </row>
    <row r="2054" spans="1:39" ht="15" customHeight="1" x14ac:dyDescent="0.3">
      <c r="A2054" s="166" t="s">
        <v>4488</v>
      </c>
      <c r="B2054" s="99">
        <v>7783</v>
      </c>
      <c r="C2054" s="99">
        <v>24678</v>
      </c>
      <c r="D2054" s="165">
        <v>45886</v>
      </c>
      <c r="E2054" s="165">
        <v>45996</v>
      </c>
      <c r="F2054" s="166">
        <v>2</v>
      </c>
      <c r="G2054" s="178">
        <v>1.38</v>
      </c>
      <c r="H2054" s="181">
        <v>0.75</v>
      </c>
      <c r="I2054" s="180">
        <v>4.5999999999999999E-2</v>
      </c>
      <c r="J2054" s="21">
        <f t="shared" si="965"/>
        <v>0.62000000000000011</v>
      </c>
      <c r="K2054" s="21" t="str">
        <f t="shared" si="966"/>
        <v>Y</v>
      </c>
      <c r="L2054" s="37" t="str">
        <f t="shared" si="967"/>
        <v>NA</v>
      </c>
      <c r="M2054" s="8" t="str">
        <f t="shared" si="968"/>
        <v>Y</v>
      </c>
      <c r="N2054" s="42">
        <f t="shared" si="969"/>
        <v>1</v>
      </c>
      <c r="O2054" s="43">
        <f t="shared" si="970"/>
        <v>200000</v>
      </c>
      <c r="P2054" s="43" t="str">
        <f t="shared" si="971"/>
        <v>NA</v>
      </c>
      <c r="Q2054" s="24">
        <f t="shared" si="972"/>
        <v>8141.018</v>
      </c>
      <c r="R2054" s="43">
        <f t="shared" si="973"/>
        <v>0</v>
      </c>
      <c r="S2054" s="24">
        <f t="shared" si="974"/>
        <v>1000000</v>
      </c>
      <c r="T2054" s="25" t="str">
        <f t="shared" si="975"/>
        <v>N</v>
      </c>
      <c r="U2054" s="44">
        <f t="shared" si="976"/>
        <v>0</v>
      </c>
      <c r="V2054" s="45">
        <f t="shared" si="977"/>
        <v>0</v>
      </c>
      <c r="W2054" s="45">
        <f t="shared" si="978"/>
        <v>0</v>
      </c>
      <c r="X2054" s="28">
        <f t="shared" si="979"/>
        <v>0</v>
      </c>
      <c r="Y2054" s="28">
        <f t="shared" si="980"/>
        <v>0</v>
      </c>
      <c r="Z2054" s="45">
        <f t="shared" si="981"/>
        <v>0</v>
      </c>
      <c r="AA2054" s="29" t="str">
        <f t="shared" si="982"/>
        <v>N</v>
      </c>
      <c r="AB2054" s="46">
        <f t="shared" si="983"/>
        <v>0</v>
      </c>
      <c r="AC2054" s="31">
        <f t="shared" si="984"/>
        <v>0</v>
      </c>
      <c r="AD2054" s="31">
        <f t="shared" si="985"/>
        <v>0</v>
      </c>
      <c r="AE2054" s="31">
        <f t="shared" si="986"/>
        <v>0</v>
      </c>
      <c r="AF2054" s="47">
        <f t="shared" si="987"/>
        <v>0</v>
      </c>
      <c r="AG2054" s="31">
        <f t="shared" si="988"/>
        <v>0</v>
      </c>
      <c r="AH2054" s="48">
        <f t="shared" si="989"/>
        <v>0</v>
      </c>
      <c r="AI2054" s="33">
        <f t="shared" si="990"/>
        <v>0</v>
      </c>
      <c r="AJ2054" s="33">
        <f t="shared" si="991"/>
        <v>0</v>
      </c>
      <c r="AK2054" s="33">
        <f t="shared" si="992"/>
        <v>0</v>
      </c>
      <c r="AL2054" s="33">
        <f t="shared" si="993"/>
        <v>0</v>
      </c>
      <c r="AM2054" s="34">
        <f t="shared" si="994"/>
        <v>0</v>
      </c>
    </row>
    <row r="2055" spans="1:39" ht="15" customHeight="1" x14ac:dyDescent="0.3">
      <c r="A2055" s="166" t="s">
        <v>4489</v>
      </c>
      <c r="B2055" s="99">
        <v>24892</v>
      </c>
      <c r="C2055" s="99">
        <v>92831</v>
      </c>
      <c r="D2055" s="165">
        <v>45356</v>
      </c>
      <c r="E2055" s="165">
        <v>45525</v>
      </c>
      <c r="F2055" s="166">
        <v>2</v>
      </c>
      <c r="G2055" s="178">
        <v>1.53</v>
      </c>
      <c r="H2055" s="181">
        <v>0.25</v>
      </c>
      <c r="I2055" s="180">
        <v>3.9199999999999999E-2</v>
      </c>
      <c r="J2055" s="21">
        <f t="shared" si="965"/>
        <v>0.47</v>
      </c>
      <c r="K2055" s="21" t="str">
        <f t="shared" si="966"/>
        <v>Y</v>
      </c>
      <c r="L2055" s="37" t="str">
        <f t="shared" si="967"/>
        <v>NA</v>
      </c>
      <c r="M2055" s="8" t="str">
        <f t="shared" si="968"/>
        <v>Y</v>
      </c>
      <c r="N2055" s="42">
        <f t="shared" si="969"/>
        <v>2</v>
      </c>
      <c r="O2055" s="43">
        <f t="shared" si="970"/>
        <v>200000</v>
      </c>
      <c r="P2055" s="43" t="str">
        <f t="shared" si="971"/>
        <v>NA</v>
      </c>
      <c r="Q2055" s="24">
        <f t="shared" si="972"/>
        <v>25867.766399999997</v>
      </c>
      <c r="R2055" s="43">
        <f t="shared" si="973"/>
        <v>0</v>
      </c>
      <c r="S2055" s="24">
        <f t="shared" si="974"/>
        <v>1000000</v>
      </c>
      <c r="T2055" s="25" t="str">
        <f t="shared" si="975"/>
        <v>N</v>
      </c>
      <c r="U2055" s="44">
        <f t="shared" si="976"/>
        <v>1</v>
      </c>
      <c r="V2055" s="45">
        <f t="shared" si="977"/>
        <v>20000</v>
      </c>
      <c r="W2055" s="45">
        <f t="shared" si="978"/>
        <v>65000</v>
      </c>
      <c r="X2055" s="28">
        <f t="shared" si="979"/>
        <v>0</v>
      </c>
      <c r="Y2055" s="28">
        <f t="shared" si="980"/>
        <v>26881.782842879995</v>
      </c>
      <c r="Z2055" s="45">
        <f t="shared" si="981"/>
        <v>0</v>
      </c>
      <c r="AA2055" s="29" t="str">
        <f t="shared" si="982"/>
        <v>N</v>
      </c>
      <c r="AB2055" s="46">
        <f t="shared" si="983"/>
        <v>0</v>
      </c>
      <c r="AC2055" s="31">
        <f t="shared" si="984"/>
        <v>0</v>
      </c>
      <c r="AD2055" s="31">
        <f t="shared" si="985"/>
        <v>0</v>
      </c>
      <c r="AE2055" s="31">
        <f t="shared" si="986"/>
        <v>0</v>
      </c>
      <c r="AF2055" s="47">
        <f t="shared" si="987"/>
        <v>0</v>
      </c>
      <c r="AG2055" s="31">
        <f t="shared" si="988"/>
        <v>0</v>
      </c>
      <c r="AH2055" s="48">
        <f t="shared" si="989"/>
        <v>0</v>
      </c>
      <c r="AI2055" s="33">
        <f t="shared" si="990"/>
        <v>0</v>
      </c>
      <c r="AJ2055" s="33">
        <f t="shared" si="991"/>
        <v>0</v>
      </c>
      <c r="AK2055" s="33">
        <f t="shared" si="992"/>
        <v>0</v>
      </c>
      <c r="AL2055" s="33">
        <f t="shared" si="993"/>
        <v>0</v>
      </c>
      <c r="AM2055" s="34">
        <f t="shared" si="994"/>
        <v>26881.782842879995</v>
      </c>
    </row>
    <row r="2056" spans="1:39" ht="15" customHeight="1" x14ac:dyDescent="0.3">
      <c r="A2056" s="166" t="s">
        <v>4490</v>
      </c>
      <c r="B2056" s="99">
        <v>24435</v>
      </c>
      <c r="C2056" s="99">
        <v>98218</v>
      </c>
      <c r="D2056" s="165">
        <v>45125</v>
      </c>
      <c r="E2056" s="165">
        <v>45312</v>
      </c>
      <c r="F2056" s="166">
        <v>2</v>
      </c>
      <c r="G2056" s="178">
        <v>0.52</v>
      </c>
      <c r="H2056" s="181">
        <v>0.25</v>
      </c>
      <c r="I2056" s="180">
        <v>1.55E-2</v>
      </c>
      <c r="J2056" s="21">
        <f t="shared" si="965"/>
        <v>1.48</v>
      </c>
      <c r="K2056" s="21" t="str">
        <f t="shared" si="966"/>
        <v>Y</v>
      </c>
      <c r="L2056" s="37" t="str">
        <f t="shared" si="967"/>
        <v>NA</v>
      </c>
      <c r="M2056" s="8" t="str">
        <f t="shared" si="968"/>
        <v>Y</v>
      </c>
      <c r="N2056" s="42">
        <f t="shared" si="969"/>
        <v>6</v>
      </c>
      <c r="O2056" s="43">
        <f t="shared" si="970"/>
        <v>200000</v>
      </c>
      <c r="P2056" s="43" t="str">
        <f t="shared" si="971"/>
        <v>NA</v>
      </c>
      <c r="Q2056" s="24">
        <f t="shared" si="972"/>
        <v>24813.7425</v>
      </c>
      <c r="R2056" s="43">
        <f t="shared" si="973"/>
        <v>0</v>
      </c>
      <c r="S2056" s="24">
        <f t="shared" si="974"/>
        <v>1000000</v>
      </c>
      <c r="T2056" s="25" t="str">
        <f t="shared" si="975"/>
        <v>Y</v>
      </c>
      <c r="U2056" s="44">
        <f t="shared" si="976"/>
        <v>5</v>
      </c>
      <c r="V2056" s="45">
        <f t="shared" si="977"/>
        <v>200000</v>
      </c>
      <c r="W2056" s="45">
        <f t="shared" si="978"/>
        <v>1000000</v>
      </c>
      <c r="X2056" s="28">
        <f t="shared" si="979"/>
        <v>25198.355508750003</v>
      </c>
      <c r="Y2056" s="28">
        <f t="shared" si="980"/>
        <v>0</v>
      </c>
      <c r="Z2056" s="45" t="str">
        <f t="shared" si="981"/>
        <v>NA</v>
      </c>
      <c r="AA2056" s="29" t="str">
        <f t="shared" si="982"/>
        <v>N</v>
      </c>
      <c r="AB2056" s="46">
        <f t="shared" si="983"/>
        <v>4</v>
      </c>
      <c r="AC2056" s="31">
        <f t="shared" si="984"/>
        <v>20000</v>
      </c>
      <c r="AD2056" s="31">
        <f t="shared" si="985"/>
        <v>65000</v>
      </c>
      <c r="AE2056" s="31">
        <f t="shared" si="986"/>
        <v>20000</v>
      </c>
      <c r="AF2056" s="47">
        <f t="shared" si="987"/>
        <v>5588.9300191356306</v>
      </c>
      <c r="AG2056" s="31">
        <f t="shared" si="988"/>
        <v>0</v>
      </c>
      <c r="AH2056" s="48">
        <f t="shared" si="989"/>
        <v>3</v>
      </c>
      <c r="AI2056" s="33">
        <f t="shared" si="990"/>
        <v>20000</v>
      </c>
      <c r="AJ2056" s="33">
        <f t="shared" si="991"/>
        <v>65000</v>
      </c>
      <c r="AK2056" s="33">
        <f t="shared" si="992"/>
        <v>0</v>
      </c>
      <c r="AL2056" s="33">
        <f t="shared" si="993"/>
        <v>25985.558434432234</v>
      </c>
      <c r="AM2056" s="34">
        <f t="shared" si="994"/>
        <v>31574.488453567865</v>
      </c>
    </row>
    <row r="2057" spans="1:39" ht="15" customHeight="1" x14ac:dyDescent="0.3">
      <c r="A2057" s="166" t="s">
        <v>4491</v>
      </c>
      <c r="B2057" s="99">
        <v>9496</v>
      </c>
      <c r="C2057" s="99">
        <v>52987</v>
      </c>
      <c r="D2057" s="165">
        <v>45612</v>
      </c>
      <c r="E2057" s="165">
        <v>45809</v>
      </c>
      <c r="F2057" s="166">
        <v>2</v>
      </c>
      <c r="G2057" s="178">
        <v>0.11</v>
      </c>
      <c r="H2057" s="181">
        <v>1</v>
      </c>
      <c r="I2057" s="180">
        <v>2.7300000000000001E-2</v>
      </c>
      <c r="J2057" s="21">
        <f t="shared" si="965"/>
        <v>1.89</v>
      </c>
      <c r="K2057" s="21" t="str">
        <f t="shared" si="966"/>
        <v>Y</v>
      </c>
      <c r="L2057" s="37" t="str">
        <f t="shared" si="967"/>
        <v>NA</v>
      </c>
      <c r="M2057" s="8" t="str">
        <f t="shared" si="968"/>
        <v>Y</v>
      </c>
      <c r="N2057" s="42">
        <f t="shared" si="969"/>
        <v>2</v>
      </c>
      <c r="O2057" s="43">
        <f t="shared" si="970"/>
        <v>200000</v>
      </c>
      <c r="P2057" s="43" t="str">
        <f t="shared" si="971"/>
        <v>NA</v>
      </c>
      <c r="Q2057" s="24">
        <f t="shared" si="972"/>
        <v>9755.2408000000014</v>
      </c>
      <c r="R2057" s="43">
        <f t="shared" si="973"/>
        <v>0</v>
      </c>
      <c r="S2057" s="24">
        <f t="shared" si="974"/>
        <v>1000000</v>
      </c>
      <c r="T2057" s="25" t="str">
        <f t="shared" si="975"/>
        <v>Y</v>
      </c>
      <c r="U2057" s="44">
        <f t="shared" si="976"/>
        <v>1</v>
      </c>
      <c r="V2057" s="45">
        <f t="shared" si="977"/>
        <v>200000</v>
      </c>
      <c r="W2057" s="45">
        <f t="shared" si="978"/>
        <v>1000000</v>
      </c>
      <c r="X2057" s="28">
        <f t="shared" si="979"/>
        <v>10021.558873840002</v>
      </c>
      <c r="Y2057" s="28">
        <f t="shared" si="980"/>
        <v>0</v>
      </c>
      <c r="Z2057" s="45" t="str">
        <f t="shared" si="981"/>
        <v>NA</v>
      </c>
      <c r="AA2057" s="29" t="str">
        <f t="shared" si="982"/>
        <v>N</v>
      </c>
      <c r="AB2057" s="46">
        <f t="shared" si="983"/>
        <v>0</v>
      </c>
      <c r="AC2057" s="31">
        <f t="shared" si="984"/>
        <v>0</v>
      </c>
      <c r="AD2057" s="31">
        <f t="shared" si="985"/>
        <v>0</v>
      </c>
      <c r="AE2057" s="31">
        <f t="shared" si="986"/>
        <v>0</v>
      </c>
      <c r="AF2057" s="47">
        <f t="shared" si="987"/>
        <v>0</v>
      </c>
      <c r="AG2057" s="31">
        <f t="shared" si="988"/>
        <v>0</v>
      </c>
      <c r="AH2057" s="48">
        <f t="shared" si="989"/>
        <v>0</v>
      </c>
      <c r="AI2057" s="33">
        <f t="shared" si="990"/>
        <v>0</v>
      </c>
      <c r="AJ2057" s="33">
        <f t="shared" si="991"/>
        <v>0</v>
      </c>
      <c r="AK2057" s="33">
        <f t="shared" si="992"/>
        <v>0</v>
      </c>
      <c r="AL2057" s="33">
        <f t="shared" si="993"/>
        <v>0</v>
      </c>
      <c r="AM2057" s="34">
        <f t="shared" si="994"/>
        <v>0</v>
      </c>
    </row>
    <row r="2058" spans="1:39" ht="15" customHeight="1" x14ac:dyDescent="0.3">
      <c r="A2058" s="166" t="s">
        <v>4492</v>
      </c>
      <c r="B2058" s="99">
        <v>12540</v>
      </c>
      <c r="C2058" s="99">
        <v>88110</v>
      </c>
      <c r="D2058" s="165">
        <v>45060</v>
      </c>
      <c r="E2058" s="165">
        <v>45271</v>
      </c>
      <c r="F2058" s="166">
        <v>2</v>
      </c>
      <c r="G2058" s="178">
        <v>0.85</v>
      </c>
      <c r="H2058" s="181">
        <v>0.25</v>
      </c>
      <c r="I2058" s="180">
        <v>4.5499999999999999E-2</v>
      </c>
      <c r="J2058" s="21">
        <f t="shared" si="965"/>
        <v>1.1499999999999999</v>
      </c>
      <c r="K2058" s="21" t="str">
        <f t="shared" si="966"/>
        <v>Y</v>
      </c>
      <c r="L2058" s="37" t="str">
        <f t="shared" si="967"/>
        <v>NA</v>
      </c>
      <c r="M2058" s="8" t="str">
        <f t="shared" si="968"/>
        <v>Y</v>
      </c>
      <c r="N2058" s="42">
        <f t="shared" si="969"/>
        <v>5</v>
      </c>
      <c r="O2058" s="43">
        <f t="shared" si="970"/>
        <v>200000</v>
      </c>
      <c r="P2058" s="43" t="str">
        <f t="shared" si="971"/>
        <v>NA</v>
      </c>
      <c r="Q2058" s="24">
        <f t="shared" si="972"/>
        <v>13110.570000000002</v>
      </c>
      <c r="R2058" s="43">
        <f t="shared" si="973"/>
        <v>0</v>
      </c>
      <c r="S2058" s="24">
        <f t="shared" si="974"/>
        <v>1000000</v>
      </c>
      <c r="T2058" s="25" t="str">
        <f t="shared" si="975"/>
        <v>Y</v>
      </c>
      <c r="U2058" s="44">
        <f t="shared" si="976"/>
        <v>4</v>
      </c>
      <c r="V2058" s="45">
        <f t="shared" si="977"/>
        <v>200000</v>
      </c>
      <c r="W2058" s="45">
        <f t="shared" si="978"/>
        <v>1000000</v>
      </c>
      <c r="X2058" s="28">
        <f t="shared" si="979"/>
        <v>13707.100935000002</v>
      </c>
      <c r="Y2058" s="28">
        <f t="shared" si="980"/>
        <v>0</v>
      </c>
      <c r="Z2058" s="45" t="str">
        <f t="shared" si="981"/>
        <v>NA</v>
      </c>
      <c r="AA2058" s="29" t="str">
        <f t="shared" si="982"/>
        <v>N</v>
      </c>
      <c r="AB2058" s="46">
        <f t="shared" si="983"/>
        <v>3</v>
      </c>
      <c r="AC2058" s="31">
        <f t="shared" si="984"/>
        <v>20000</v>
      </c>
      <c r="AD2058" s="31">
        <f t="shared" si="985"/>
        <v>65000</v>
      </c>
      <c r="AE2058" s="31">
        <f t="shared" si="986"/>
        <v>14330.774027542504</v>
      </c>
      <c r="AF2058" s="47">
        <f t="shared" si="987"/>
        <v>0</v>
      </c>
      <c r="AG2058" s="31">
        <f t="shared" si="988"/>
        <v>0</v>
      </c>
      <c r="AH2058" s="48">
        <f t="shared" si="989"/>
        <v>2</v>
      </c>
      <c r="AI2058" s="33">
        <f t="shared" si="990"/>
        <v>20000</v>
      </c>
      <c r="AJ2058" s="33">
        <f t="shared" si="991"/>
        <v>65000</v>
      </c>
      <c r="AK2058" s="33">
        <f t="shared" si="992"/>
        <v>0</v>
      </c>
      <c r="AL2058" s="33">
        <f t="shared" si="993"/>
        <v>14982.824245795689</v>
      </c>
      <c r="AM2058" s="34">
        <f t="shared" si="994"/>
        <v>14982.824245795689</v>
      </c>
    </row>
    <row r="2059" spans="1:39" ht="15" customHeight="1" x14ac:dyDescent="0.3">
      <c r="A2059" s="166" t="s">
        <v>4493</v>
      </c>
      <c r="B2059" s="99">
        <v>15258</v>
      </c>
      <c r="C2059" s="99">
        <v>100723</v>
      </c>
      <c r="D2059" s="165">
        <v>45325</v>
      </c>
      <c r="E2059" s="165">
        <v>45648</v>
      </c>
      <c r="F2059" s="166">
        <v>4</v>
      </c>
      <c r="G2059" s="178">
        <v>2.87</v>
      </c>
      <c r="H2059" s="181">
        <v>1</v>
      </c>
      <c r="I2059" s="180">
        <v>3.5299999999999998E-2</v>
      </c>
      <c r="J2059" s="21">
        <f t="shared" si="965"/>
        <v>1.1299999999999999</v>
      </c>
      <c r="K2059" s="21" t="str">
        <f t="shared" si="966"/>
        <v>Y</v>
      </c>
      <c r="L2059" s="37" t="str">
        <f t="shared" si="967"/>
        <v>NA</v>
      </c>
      <c r="M2059" s="8" t="str">
        <f t="shared" si="968"/>
        <v>Y</v>
      </c>
      <c r="N2059" s="42">
        <f t="shared" si="969"/>
        <v>2</v>
      </c>
      <c r="O2059" s="43">
        <f t="shared" si="970"/>
        <v>200000</v>
      </c>
      <c r="P2059" s="43" t="str">
        <f t="shared" si="971"/>
        <v>NA</v>
      </c>
      <c r="Q2059" s="24">
        <f t="shared" si="972"/>
        <v>15796.607399999999</v>
      </c>
      <c r="R2059" s="43">
        <f t="shared" si="973"/>
        <v>0</v>
      </c>
      <c r="S2059" s="24">
        <f t="shared" si="974"/>
        <v>1000000</v>
      </c>
      <c r="T2059" s="25" t="str">
        <f t="shared" si="975"/>
        <v>Y</v>
      </c>
      <c r="U2059" s="44">
        <f t="shared" si="976"/>
        <v>1</v>
      </c>
      <c r="V2059" s="45">
        <f t="shared" si="977"/>
        <v>200000</v>
      </c>
      <c r="W2059" s="45">
        <f t="shared" si="978"/>
        <v>1000000</v>
      </c>
      <c r="X2059" s="28">
        <f t="shared" si="979"/>
        <v>16354.227641219997</v>
      </c>
      <c r="Y2059" s="28">
        <f t="shared" si="980"/>
        <v>0</v>
      </c>
      <c r="Z2059" s="45" t="str">
        <f t="shared" si="981"/>
        <v>NA</v>
      </c>
      <c r="AA2059" s="29" t="str">
        <f t="shared" si="982"/>
        <v>N</v>
      </c>
      <c r="AB2059" s="46">
        <f t="shared" si="983"/>
        <v>0</v>
      </c>
      <c r="AC2059" s="31">
        <f t="shared" si="984"/>
        <v>0</v>
      </c>
      <c r="AD2059" s="31">
        <f t="shared" si="985"/>
        <v>0</v>
      </c>
      <c r="AE2059" s="31">
        <f t="shared" si="986"/>
        <v>0</v>
      </c>
      <c r="AF2059" s="47">
        <f t="shared" si="987"/>
        <v>0</v>
      </c>
      <c r="AG2059" s="31">
        <f t="shared" si="988"/>
        <v>0</v>
      </c>
      <c r="AH2059" s="48">
        <f t="shared" si="989"/>
        <v>0</v>
      </c>
      <c r="AI2059" s="33">
        <f t="shared" si="990"/>
        <v>0</v>
      </c>
      <c r="AJ2059" s="33">
        <f t="shared" si="991"/>
        <v>0</v>
      </c>
      <c r="AK2059" s="33">
        <f t="shared" si="992"/>
        <v>0</v>
      </c>
      <c r="AL2059" s="33">
        <f t="shared" si="993"/>
        <v>0</v>
      </c>
      <c r="AM2059" s="34">
        <f t="shared" si="994"/>
        <v>0</v>
      </c>
    </row>
    <row r="2060" spans="1:39" ht="15" customHeight="1" x14ac:dyDescent="0.3">
      <c r="A2060" s="166" t="s">
        <v>4494</v>
      </c>
      <c r="B2060" s="99">
        <v>15642</v>
      </c>
      <c r="C2060" s="99">
        <v>48169</v>
      </c>
      <c r="D2060" s="165">
        <v>44563</v>
      </c>
      <c r="E2060" s="165">
        <v>44909</v>
      </c>
      <c r="F2060" s="166">
        <v>4</v>
      </c>
      <c r="G2060" s="178">
        <v>3.34</v>
      </c>
      <c r="H2060" s="181">
        <v>0.75</v>
      </c>
      <c r="I2060" s="180">
        <v>2.12E-2</v>
      </c>
      <c r="J2060" s="21">
        <f t="shared" si="965"/>
        <v>0.66000000000000014</v>
      </c>
      <c r="K2060" s="21" t="str">
        <f t="shared" si="966"/>
        <v>Y</v>
      </c>
      <c r="L2060" s="37" t="str">
        <f t="shared" si="967"/>
        <v>NA</v>
      </c>
      <c r="M2060" s="8" t="str">
        <f t="shared" si="968"/>
        <v>Y</v>
      </c>
      <c r="N2060" s="42">
        <f t="shared" si="969"/>
        <v>1</v>
      </c>
      <c r="O2060" s="43">
        <f t="shared" si="970"/>
        <v>200000</v>
      </c>
      <c r="P2060" s="43" t="str">
        <f t="shared" si="971"/>
        <v>NA</v>
      </c>
      <c r="Q2060" s="24">
        <f t="shared" si="972"/>
        <v>15973.610400000001</v>
      </c>
      <c r="R2060" s="43">
        <f t="shared" si="973"/>
        <v>0</v>
      </c>
      <c r="S2060" s="24">
        <f t="shared" si="974"/>
        <v>1000000</v>
      </c>
      <c r="T2060" s="25" t="str">
        <f t="shared" si="975"/>
        <v>N</v>
      </c>
      <c r="U2060" s="44">
        <f t="shared" si="976"/>
        <v>0</v>
      </c>
      <c r="V2060" s="45">
        <f t="shared" si="977"/>
        <v>0</v>
      </c>
      <c r="W2060" s="45">
        <f t="shared" si="978"/>
        <v>0</v>
      </c>
      <c r="X2060" s="28">
        <f t="shared" si="979"/>
        <v>0</v>
      </c>
      <c r="Y2060" s="28">
        <f t="shared" si="980"/>
        <v>0</v>
      </c>
      <c r="Z2060" s="45">
        <f t="shared" si="981"/>
        <v>0</v>
      </c>
      <c r="AA2060" s="29" t="str">
        <f t="shared" si="982"/>
        <v>N</v>
      </c>
      <c r="AB2060" s="46">
        <f t="shared" si="983"/>
        <v>0</v>
      </c>
      <c r="AC2060" s="31">
        <f t="shared" si="984"/>
        <v>0</v>
      </c>
      <c r="AD2060" s="31">
        <f t="shared" si="985"/>
        <v>0</v>
      </c>
      <c r="AE2060" s="31">
        <f t="shared" si="986"/>
        <v>0</v>
      </c>
      <c r="AF2060" s="47">
        <f t="shared" si="987"/>
        <v>0</v>
      </c>
      <c r="AG2060" s="31">
        <f t="shared" si="988"/>
        <v>0</v>
      </c>
      <c r="AH2060" s="48">
        <f t="shared" si="989"/>
        <v>0</v>
      </c>
      <c r="AI2060" s="33">
        <f t="shared" si="990"/>
        <v>0</v>
      </c>
      <c r="AJ2060" s="33">
        <f t="shared" si="991"/>
        <v>0</v>
      </c>
      <c r="AK2060" s="33">
        <f t="shared" si="992"/>
        <v>0</v>
      </c>
      <c r="AL2060" s="33">
        <f t="shared" si="993"/>
        <v>0</v>
      </c>
      <c r="AM2060" s="34">
        <f t="shared" si="994"/>
        <v>0</v>
      </c>
    </row>
    <row r="2061" spans="1:39" ht="15" customHeight="1" x14ac:dyDescent="0.3">
      <c r="A2061" s="166" t="s">
        <v>4495</v>
      </c>
      <c r="B2061" s="99">
        <v>19276</v>
      </c>
      <c r="C2061" s="99">
        <v>106460</v>
      </c>
      <c r="D2061" s="165">
        <v>45384</v>
      </c>
      <c r="E2061" s="165">
        <v>45682</v>
      </c>
      <c r="F2061" s="166">
        <v>2</v>
      </c>
      <c r="G2061" s="178">
        <v>0.85</v>
      </c>
      <c r="H2061" s="181">
        <v>0.75</v>
      </c>
      <c r="I2061" s="180">
        <v>6.7199999999999996E-2</v>
      </c>
      <c r="J2061" s="21">
        <f t="shared" si="965"/>
        <v>1.1499999999999999</v>
      </c>
      <c r="K2061" s="21" t="str">
        <f t="shared" si="966"/>
        <v>Y</v>
      </c>
      <c r="L2061" s="37" t="str">
        <f t="shared" si="967"/>
        <v>NA</v>
      </c>
      <c r="M2061" s="8" t="str">
        <f t="shared" si="968"/>
        <v>Y</v>
      </c>
      <c r="N2061" s="42">
        <f t="shared" si="969"/>
        <v>2</v>
      </c>
      <c r="O2061" s="43">
        <f t="shared" si="970"/>
        <v>200000</v>
      </c>
      <c r="P2061" s="43" t="str">
        <f t="shared" si="971"/>
        <v>NA</v>
      </c>
      <c r="Q2061" s="24">
        <f t="shared" si="972"/>
        <v>20571.3472</v>
      </c>
      <c r="R2061" s="43">
        <f t="shared" si="973"/>
        <v>0</v>
      </c>
      <c r="S2061" s="24">
        <f t="shared" si="974"/>
        <v>1000000</v>
      </c>
      <c r="T2061" s="25" t="str">
        <f t="shared" si="975"/>
        <v>Y</v>
      </c>
      <c r="U2061" s="44">
        <f t="shared" si="976"/>
        <v>1</v>
      </c>
      <c r="V2061" s="45">
        <f t="shared" si="977"/>
        <v>200000</v>
      </c>
      <c r="W2061" s="45">
        <f t="shared" si="978"/>
        <v>1000000</v>
      </c>
      <c r="X2061" s="28">
        <f t="shared" si="979"/>
        <v>21953.74173184</v>
      </c>
      <c r="Y2061" s="28">
        <f t="shared" si="980"/>
        <v>0</v>
      </c>
      <c r="Z2061" s="45" t="str">
        <f t="shared" si="981"/>
        <v>NA</v>
      </c>
      <c r="AA2061" s="29" t="str">
        <f t="shared" si="982"/>
        <v>N</v>
      </c>
      <c r="AB2061" s="46">
        <f t="shared" si="983"/>
        <v>0</v>
      </c>
      <c r="AC2061" s="31">
        <f t="shared" si="984"/>
        <v>0</v>
      </c>
      <c r="AD2061" s="31">
        <f t="shared" si="985"/>
        <v>0</v>
      </c>
      <c r="AE2061" s="31">
        <f t="shared" si="986"/>
        <v>0</v>
      </c>
      <c r="AF2061" s="47">
        <f t="shared" si="987"/>
        <v>0</v>
      </c>
      <c r="AG2061" s="31">
        <f t="shared" si="988"/>
        <v>0</v>
      </c>
      <c r="AH2061" s="48">
        <f t="shared" si="989"/>
        <v>0</v>
      </c>
      <c r="AI2061" s="33">
        <f t="shared" si="990"/>
        <v>0</v>
      </c>
      <c r="AJ2061" s="33">
        <f t="shared" si="991"/>
        <v>0</v>
      </c>
      <c r="AK2061" s="33">
        <f t="shared" si="992"/>
        <v>0</v>
      </c>
      <c r="AL2061" s="33">
        <f t="shared" si="993"/>
        <v>0</v>
      </c>
      <c r="AM2061" s="34">
        <f t="shared" si="994"/>
        <v>0</v>
      </c>
    </row>
    <row r="2062" spans="1:39" ht="15" customHeight="1" x14ac:dyDescent="0.3">
      <c r="A2062" s="166" t="s">
        <v>4496</v>
      </c>
      <c r="B2062" s="99">
        <v>10509</v>
      </c>
      <c r="C2062" s="99">
        <v>30520</v>
      </c>
      <c r="D2062" s="165">
        <v>45159</v>
      </c>
      <c r="E2062" s="165">
        <v>45513</v>
      </c>
      <c r="F2062" s="166">
        <v>2</v>
      </c>
      <c r="G2062" s="178">
        <v>1.1100000000000001</v>
      </c>
      <c r="H2062" s="181">
        <v>0.5</v>
      </c>
      <c r="I2062" s="180">
        <v>7.8399999999999997E-2</v>
      </c>
      <c r="J2062" s="21">
        <f t="shared" si="965"/>
        <v>0.8899999999999999</v>
      </c>
      <c r="K2062" s="21" t="str">
        <f t="shared" si="966"/>
        <v>Y</v>
      </c>
      <c r="L2062" s="37" t="str">
        <f t="shared" si="967"/>
        <v>NA</v>
      </c>
      <c r="M2062" s="8" t="str">
        <f t="shared" si="968"/>
        <v>Y</v>
      </c>
      <c r="N2062" s="42">
        <f t="shared" si="969"/>
        <v>2</v>
      </c>
      <c r="O2062" s="43">
        <f t="shared" si="970"/>
        <v>200000</v>
      </c>
      <c r="P2062" s="43" t="str">
        <f t="shared" si="971"/>
        <v>NA</v>
      </c>
      <c r="Q2062" s="24">
        <f t="shared" si="972"/>
        <v>11332.9056</v>
      </c>
      <c r="R2062" s="43">
        <f t="shared" si="973"/>
        <v>0</v>
      </c>
      <c r="S2062" s="24">
        <f t="shared" si="974"/>
        <v>1000000</v>
      </c>
      <c r="T2062" s="25" t="str">
        <f t="shared" si="975"/>
        <v>N</v>
      </c>
      <c r="U2062" s="44">
        <f t="shared" si="976"/>
        <v>1</v>
      </c>
      <c r="V2062" s="45">
        <f t="shared" si="977"/>
        <v>20000</v>
      </c>
      <c r="W2062" s="45">
        <f t="shared" si="978"/>
        <v>65000</v>
      </c>
      <c r="X2062" s="28">
        <f t="shared" si="979"/>
        <v>12221.405399040001</v>
      </c>
      <c r="Y2062" s="28">
        <f t="shared" si="980"/>
        <v>0</v>
      </c>
      <c r="Z2062" s="45">
        <f t="shared" si="981"/>
        <v>10925.689000960001</v>
      </c>
      <c r="AA2062" s="29" t="str">
        <f t="shared" si="982"/>
        <v>N</v>
      </c>
      <c r="AB2062" s="46">
        <f t="shared" si="983"/>
        <v>0</v>
      </c>
      <c r="AC2062" s="31">
        <f t="shared" si="984"/>
        <v>0</v>
      </c>
      <c r="AD2062" s="31">
        <f t="shared" si="985"/>
        <v>0</v>
      </c>
      <c r="AE2062" s="31">
        <f t="shared" si="986"/>
        <v>0</v>
      </c>
      <c r="AF2062" s="47">
        <f t="shared" si="987"/>
        <v>0</v>
      </c>
      <c r="AG2062" s="31">
        <f t="shared" si="988"/>
        <v>0</v>
      </c>
      <c r="AH2062" s="48">
        <f t="shared" si="989"/>
        <v>0</v>
      </c>
      <c r="AI2062" s="33">
        <f t="shared" si="990"/>
        <v>0</v>
      </c>
      <c r="AJ2062" s="33">
        <f t="shared" si="991"/>
        <v>0</v>
      </c>
      <c r="AK2062" s="33">
        <f t="shared" si="992"/>
        <v>0</v>
      </c>
      <c r="AL2062" s="33">
        <f t="shared" si="993"/>
        <v>0</v>
      </c>
      <c r="AM2062" s="34">
        <f t="shared" si="994"/>
        <v>0</v>
      </c>
    </row>
    <row r="2063" spans="1:39" ht="15" customHeight="1" x14ac:dyDescent="0.3">
      <c r="A2063" s="166" t="s">
        <v>4497</v>
      </c>
      <c r="B2063" s="99">
        <v>9839</v>
      </c>
      <c r="C2063" s="99">
        <v>50807</v>
      </c>
      <c r="D2063" s="165">
        <v>45994</v>
      </c>
      <c r="E2063" s="165">
        <v>46098</v>
      </c>
      <c r="F2063" s="166">
        <v>4</v>
      </c>
      <c r="G2063" s="178">
        <v>0.87</v>
      </c>
      <c r="H2063" s="181">
        <v>0.5</v>
      </c>
      <c r="I2063" s="180">
        <v>6.8199999999999997E-2</v>
      </c>
      <c r="J2063" s="21">
        <f t="shared" si="965"/>
        <v>3.13</v>
      </c>
      <c r="K2063" s="21" t="str">
        <f t="shared" si="966"/>
        <v>Y</v>
      </c>
      <c r="L2063" s="37" t="str">
        <f t="shared" si="967"/>
        <v>NA</v>
      </c>
      <c r="M2063" s="8" t="str">
        <f t="shared" si="968"/>
        <v>Y</v>
      </c>
      <c r="N2063" s="42">
        <f t="shared" si="969"/>
        <v>7</v>
      </c>
      <c r="O2063" s="43">
        <f t="shared" si="970"/>
        <v>200000</v>
      </c>
      <c r="P2063" s="43" t="str">
        <f t="shared" si="971"/>
        <v>NA</v>
      </c>
      <c r="Q2063" s="24">
        <f t="shared" si="972"/>
        <v>10510.0198</v>
      </c>
      <c r="R2063" s="43">
        <f t="shared" si="973"/>
        <v>0</v>
      </c>
      <c r="S2063" s="24">
        <f t="shared" si="974"/>
        <v>1000000</v>
      </c>
      <c r="T2063" s="25" t="str">
        <f t="shared" si="975"/>
        <v>Y</v>
      </c>
      <c r="U2063" s="44">
        <f t="shared" si="976"/>
        <v>6</v>
      </c>
      <c r="V2063" s="45">
        <f t="shared" si="977"/>
        <v>200000</v>
      </c>
      <c r="W2063" s="45">
        <f t="shared" si="978"/>
        <v>1000000</v>
      </c>
      <c r="X2063" s="28">
        <f t="shared" si="979"/>
        <v>11226.80315036</v>
      </c>
      <c r="Y2063" s="28">
        <f t="shared" si="980"/>
        <v>0</v>
      </c>
      <c r="Z2063" s="45" t="str">
        <f t="shared" si="981"/>
        <v>NA</v>
      </c>
      <c r="AA2063" s="29" t="str">
        <f t="shared" si="982"/>
        <v>Y</v>
      </c>
      <c r="AB2063" s="46">
        <f t="shared" si="983"/>
        <v>5</v>
      </c>
      <c r="AC2063" s="31">
        <f t="shared" si="984"/>
        <v>200000</v>
      </c>
      <c r="AD2063" s="31">
        <f t="shared" si="985"/>
        <v>1000000</v>
      </c>
      <c r="AE2063" s="31">
        <f t="shared" si="986"/>
        <v>11992.471125214552</v>
      </c>
      <c r="AF2063" s="47">
        <f t="shared" si="987"/>
        <v>0</v>
      </c>
      <c r="AG2063" s="31" t="str">
        <f t="shared" si="988"/>
        <v>NA</v>
      </c>
      <c r="AH2063" s="48">
        <f t="shared" si="989"/>
        <v>4</v>
      </c>
      <c r="AI2063" s="33">
        <f t="shared" si="990"/>
        <v>20000</v>
      </c>
      <c r="AJ2063" s="33">
        <f t="shared" si="991"/>
        <v>65000</v>
      </c>
      <c r="AK2063" s="33">
        <f t="shared" si="992"/>
        <v>12810.357655954185</v>
      </c>
      <c r="AL2063" s="33">
        <f t="shared" si="993"/>
        <v>0</v>
      </c>
      <c r="AM2063" s="34">
        <f t="shared" si="994"/>
        <v>0</v>
      </c>
    </row>
    <row r="2064" spans="1:39" ht="15" customHeight="1" x14ac:dyDescent="0.3">
      <c r="A2064" s="166" t="s">
        <v>4498</v>
      </c>
      <c r="B2064" s="99">
        <v>21191</v>
      </c>
      <c r="C2064" s="99">
        <v>92002</v>
      </c>
      <c r="D2064" s="165">
        <v>44659</v>
      </c>
      <c r="E2064" s="165">
        <v>44977</v>
      </c>
      <c r="F2064" s="166">
        <v>4</v>
      </c>
      <c r="G2064" s="178">
        <v>2.76</v>
      </c>
      <c r="H2064" s="181">
        <v>0.75</v>
      </c>
      <c r="I2064" s="180">
        <v>7.5499999999999998E-2</v>
      </c>
      <c r="J2064" s="21">
        <f t="shared" si="965"/>
        <v>1.2400000000000002</v>
      </c>
      <c r="K2064" s="21" t="str">
        <f t="shared" si="966"/>
        <v>Y</v>
      </c>
      <c r="L2064" s="37" t="str">
        <f t="shared" si="967"/>
        <v>NA</v>
      </c>
      <c r="M2064" s="8" t="str">
        <f t="shared" si="968"/>
        <v>Y</v>
      </c>
      <c r="N2064" s="42">
        <f t="shared" si="969"/>
        <v>2</v>
      </c>
      <c r="O2064" s="43">
        <f t="shared" si="970"/>
        <v>200000</v>
      </c>
      <c r="P2064" s="43" t="str">
        <f t="shared" si="971"/>
        <v>NA</v>
      </c>
      <c r="Q2064" s="24">
        <f t="shared" si="972"/>
        <v>22790.920499999997</v>
      </c>
      <c r="R2064" s="43">
        <f t="shared" si="973"/>
        <v>0</v>
      </c>
      <c r="S2064" s="24">
        <f t="shared" si="974"/>
        <v>1000000</v>
      </c>
      <c r="T2064" s="25" t="str">
        <f t="shared" si="975"/>
        <v>Y</v>
      </c>
      <c r="U2064" s="44">
        <f t="shared" si="976"/>
        <v>1</v>
      </c>
      <c r="V2064" s="45">
        <f t="shared" si="977"/>
        <v>200000</v>
      </c>
      <c r="W2064" s="45">
        <f t="shared" si="978"/>
        <v>1000000</v>
      </c>
      <c r="X2064" s="28">
        <f t="shared" si="979"/>
        <v>24511.634997749996</v>
      </c>
      <c r="Y2064" s="28">
        <f t="shared" si="980"/>
        <v>0</v>
      </c>
      <c r="Z2064" s="45" t="str">
        <f t="shared" si="981"/>
        <v>NA</v>
      </c>
      <c r="AA2064" s="29" t="str">
        <f t="shared" si="982"/>
        <v>N</v>
      </c>
      <c r="AB2064" s="46">
        <f t="shared" si="983"/>
        <v>0</v>
      </c>
      <c r="AC2064" s="31">
        <f t="shared" si="984"/>
        <v>0</v>
      </c>
      <c r="AD2064" s="31">
        <f t="shared" si="985"/>
        <v>0</v>
      </c>
      <c r="AE2064" s="31">
        <f t="shared" si="986"/>
        <v>0</v>
      </c>
      <c r="AF2064" s="47">
        <f t="shared" si="987"/>
        <v>0</v>
      </c>
      <c r="AG2064" s="31">
        <f t="shared" si="988"/>
        <v>0</v>
      </c>
      <c r="AH2064" s="48">
        <f t="shared" si="989"/>
        <v>0</v>
      </c>
      <c r="AI2064" s="33">
        <f t="shared" si="990"/>
        <v>0</v>
      </c>
      <c r="AJ2064" s="33">
        <f t="shared" si="991"/>
        <v>0</v>
      </c>
      <c r="AK2064" s="33">
        <f t="shared" si="992"/>
        <v>0</v>
      </c>
      <c r="AL2064" s="33">
        <f t="shared" si="993"/>
        <v>0</v>
      </c>
      <c r="AM2064" s="34">
        <f t="shared" si="994"/>
        <v>0</v>
      </c>
    </row>
    <row r="2065" spans="1:39" ht="15" customHeight="1" x14ac:dyDescent="0.3">
      <c r="A2065" s="166" t="s">
        <v>4499</v>
      </c>
      <c r="B2065" s="99">
        <v>19410</v>
      </c>
      <c r="C2065" s="99">
        <v>38360</v>
      </c>
      <c r="D2065" s="165">
        <v>45244</v>
      </c>
      <c r="E2065" s="165">
        <v>45500</v>
      </c>
      <c r="F2065" s="166">
        <v>4</v>
      </c>
      <c r="G2065" s="178">
        <v>3.21</v>
      </c>
      <c r="H2065" s="181">
        <v>0.25</v>
      </c>
      <c r="I2065" s="180">
        <v>3.9600000000000003E-2</v>
      </c>
      <c r="J2065" s="21">
        <f t="shared" si="965"/>
        <v>0.79</v>
      </c>
      <c r="K2065" s="21" t="str">
        <f t="shared" si="966"/>
        <v>Y</v>
      </c>
      <c r="L2065" s="37" t="str">
        <f t="shared" si="967"/>
        <v>NA</v>
      </c>
      <c r="M2065" s="8" t="str">
        <f t="shared" si="968"/>
        <v>Y</v>
      </c>
      <c r="N2065" s="42">
        <f t="shared" si="969"/>
        <v>4</v>
      </c>
      <c r="O2065" s="43">
        <f t="shared" si="970"/>
        <v>200000</v>
      </c>
      <c r="P2065" s="43" t="str">
        <f t="shared" si="971"/>
        <v>NA</v>
      </c>
      <c r="Q2065" s="24">
        <f t="shared" si="972"/>
        <v>20178.636000000002</v>
      </c>
      <c r="R2065" s="43">
        <f t="shared" si="973"/>
        <v>0</v>
      </c>
      <c r="S2065" s="24">
        <f t="shared" si="974"/>
        <v>1000000</v>
      </c>
      <c r="T2065" s="25" t="str">
        <f t="shared" si="975"/>
        <v>N</v>
      </c>
      <c r="U2065" s="44">
        <f t="shared" si="976"/>
        <v>3</v>
      </c>
      <c r="V2065" s="45">
        <f t="shared" si="977"/>
        <v>20000</v>
      </c>
      <c r="W2065" s="45">
        <f t="shared" si="978"/>
        <v>65000</v>
      </c>
      <c r="X2065" s="28">
        <f t="shared" si="979"/>
        <v>20000</v>
      </c>
      <c r="Y2065" s="28">
        <f t="shared" si="980"/>
        <v>977.70998560000226</v>
      </c>
      <c r="Z2065" s="45">
        <f t="shared" si="981"/>
        <v>0</v>
      </c>
      <c r="AA2065" s="29" t="str">
        <f t="shared" si="982"/>
        <v>N</v>
      </c>
      <c r="AB2065" s="46">
        <f t="shared" si="983"/>
        <v>2</v>
      </c>
      <c r="AC2065" s="31">
        <f t="shared" si="984"/>
        <v>20000</v>
      </c>
      <c r="AD2065" s="31">
        <f t="shared" si="985"/>
        <v>65000</v>
      </c>
      <c r="AE2065" s="31">
        <f t="shared" si="986"/>
        <v>0</v>
      </c>
      <c r="AF2065" s="47">
        <f t="shared" si="987"/>
        <v>21808.427301029766</v>
      </c>
      <c r="AG2065" s="31">
        <f t="shared" si="988"/>
        <v>0</v>
      </c>
      <c r="AH2065" s="48">
        <f t="shared" si="989"/>
        <v>1</v>
      </c>
      <c r="AI2065" s="33">
        <f t="shared" si="990"/>
        <v>20000</v>
      </c>
      <c r="AJ2065" s="33">
        <f t="shared" si="991"/>
        <v>65000</v>
      </c>
      <c r="AK2065" s="33">
        <f t="shared" si="992"/>
        <v>0</v>
      </c>
      <c r="AL2065" s="33">
        <f t="shared" si="993"/>
        <v>22672.041022150544</v>
      </c>
      <c r="AM2065" s="34">
        <f t="shared" si="994"/>
        <v>45458.178308780312</v>
      </c>
    </row>
    <row r="2066" spans="1:39" ht="15" customHeight="1" x14ac:dyDescent="0.3">
      <c r="A2066" s="166" t="s">
        <v>4500</v>
      </c>
      <c r="B2066" s="99">
        <v>20130</v>
      </c>
      <c r="C2066" s="99">
        <v>89363</v>
      </c>
      <c r="D2066" s="165">
        <v>46127</v>
      </c>
      <c r="E2066" s="165">
        <v>46186</v>
      </c>
      <c r="F2066" s="166">
        <v>4</v>
      </c>
      <c r="G2066" s="178">
        <v>3.34</v>
      </c>
      <c r="H2066" s="181">
        <v>0.25</v>
      </c>
      <c r="I2066" s="180">
        <v>6.0100000000000001E-2</v>
      </c>
      <c r="J2066" s="21">
        <f t="shared" si="965"/>
        <v>0.66000000000000014</v>
      </c>
      <c r="K2066" s="21" t="str">
        <f t="shared" si="966"/>
        <v>Y</v>
      </c>
      <c r="L2066" s="37" t="str">
        <f t="shared" si="967"/>
        <v>NA</v>
      </c>
      <c r="M2066" s="8" t="str">
        <f t="shared" si="968"/>
        <v>Y</v>
      </c>
      <c r="N2066" s="42">
        <f t="shared" si="969"/>
        <v>3</v>
      </c>
      <c r="O2066" s="43">
        <f t="shared" si="970"/>
        <v>200000</v>
      </c>
      <c r="P2066" s="43" t="str">
        <f t="shared" si="971"/>
        <v>NA</v>
      </c>
      <c r="Q2066" s="24">
        <f t="shared" si="972"/>
        <v>21339.813000000002</v>
      </c>
      <c r="R2066" s="43">
        <f t="shared" si="973"/>
        <v>0</v>
      </c>
      <c r="S2066" s="24">
        <f t="shared" si="974"/>
        <v>1000000</v>
      </c>
      <c r="T2066" s="25" t="str">
        <f t="shared" si="975"/>
        <v>N</v>
      </c>
      <c r="U2066" s="44">
        <f t="shared" si="976"/>
        <v>2</v>
      </c>
      <c r="V2066" s="45">
        <f t="shared" si="977"/>
        <v>20000</v>
      </c>
      <c r="W2066" s="45">
        <f t="shared" si="978"/>
        <v>65000</v>
      </c>
      <c r="X2066" s="28">
        <f t="shared" si="979"/>
        <v>0</v>
      </c>
      <c r="Y2066" s="28">
        <f t="shared" si="980"/>
        <v>22622.335761300004</v>
      </c>
      <c r="Z2066" s="45">
        <f t="shared" si="981"/>
        <v>0</v>
      </c>
      <c r="AA2066" s="29" t="str">
        <f t="shared" si="982"/>
        <v>N</v>
      </c>
      <c r="AB2066" s="46">
        <f t="shared" si="983"/>
        <v>1</v>
      </c>
      <c r="AC2066" s="31">
        <f t="shared" si="984"/>
        <v>20000</v>
      </c>
      <c r="AD2066" s="31">
        <f t="shared" si="985"/>
        <v>65000</v>
      </c>
      <c r="AE2066" s="31">
        <f t="shared" si="986"/>
        <v>0</v>
      </c>
      <c r="AF2066" s="47">
        <f t="shared" si="987"/>
        <v>23981.938140554135</v>
      </c>
      <c r="AG2066" s="31">
        <f t="shared" si="988"/>
        <v>0</v>
      </c>
      <c r="AH2066" s="48">
        <f t="shared" si="989"/>
        <v>0</v>
      </c>
      <c r="AI2066" s="33">
        <f t="shared" si="990"/>
        <v>0</v>
      </c>
      <c r="AJ2066" s="33">
        <f t="shared" si="991"/>
        <v>0</v>
      </c>
      <c r="AK2066" s="33">
        <f t="shared" si="992"/>
        <v>0</v>
      </c>
      <c r="AL2066" s="33">
        <f t="shared" si="993"/>
        <v>0</v>
      </c>
      <c r="AM2066" s="34">
        <f t="shared" si="994"/>
        <v>46604.27390185414</v>
      </c>
    </row>
    <row r="2067" spans="1:39" ht="15" customHeight="1" x14ac:dyDescent="0.3">
      <c r="A2067" s="166" t="s">
        <v>4501</v>
      </c>
      <c r="B2067" s="99">
        <v>24466</v>
      </c>
      <c r="C2067" s="99">
        <v>100928</v>
      </c>
      <c r="D2067" s="165">
        <v>45417</v>
      </c>
      <c r="E2067" s="165">
        <v>45683</v>
      </c>
      <c r="F2067" s="166">
        <v>2</v>
      </c>
      <c r="G2067" s="178">
        <v>0.95</v>
      </c>
      <c r="H2067" s="181">
        <v>0.5</v>
      </c>
      <c r="I2067" s="180">
        <v>3.7499999999999999E-2</v>
      </c>
      <c r="J2067" s="21">
        <f t="shared" si="965"/>
        <v>1.05</v>
      </c>
      <c r="K2067" s="21" t="str">
        <f t="shared" si="966"/>
        <v>Y</v>
      </c>
      <c r="L2067" s="37" t="str">
        <f t="shared" si="967"/>
        <v>NA</v>
      </c>
      <c r="M2067" s="8" t="str">
        <f t="shared" si="968"/>
        <v>Y</v>
      </c>
      <c r="N2067" s="42">
        <f t="shared" si="969"/>
        <v>3</v>
      </c>
      <c r="O2067" s="43">
        <f t="shared" si="970"/>
        <v>200000</v>
      </c>
      <c r="P2067" s="43" t="str">
        <f t="shared" si="971"/>
        <v>NA</v>
      </c>
      <c r="Q2067" s="24">
        <f t="shared" si="972"/>
        <v>25383.475000000002</v>
      </c>
      <c r="R2067" s="43">
        <f t="shared" si="973"/>
        <v>0</v>
      </c>
      <c r="S2067" s="24">
        <f t="shared" si="974"/>
        <v>1000000</v>
      </c>
      <c r="T2067" s="25" t="str">
        <f t="shared" si="975"/>
        <v>Y</v>
      </c>
      <c r="U2067" s="44">
        <f t="shared" si="976"/>
        <v>2</v>
      </c>
      <c r="V2067" s="45">
        <f t="shared" si="977"/>
        <v>200000</v>
      </c>
      <c r="W2067" s="45">
        <f t="shared" si="978"/>
        <v>1000000</v>
      </c>
      <c r="X2067" s="28">
        <f t="shared" si="979"/>
        <v>26335.355312500003</v>
      </c>
      <c r="Y2067" s="28">
        <f t="shared" si="980"/>
        <v>0</v>
      </c>
      <c r="Z2067" s="45" t="str">
        <f t="shared" si="981"/>
        <v>NA</v>
      </c>
      <c r="AA2067" s="29" t="str">
        <f t="shared" si="982"/>
        <v>N</v>
      </c>
      <c r="AB2067" s="46">
        <f t="shared" si="983"/>
        <v>1</v>
      </c>
      <c r="AC2067" s="31">
        <f t="shared" si="984"/>
        <v>20000</v>
      </c>
      <c r="AD2067" s="31">
        <f t="shared" si="985"/>
        <v>65000</v>
      </c>
      <c r="AE2067" s="31">
        <f t="shared" si="986"/>
        <v>20000</v>
      </c>
      <c r="AF2067" s="47">
        <f t="shared" si="987"/>
        <v>7322.9311367187547</v>
      </c>
      <c r="AG2067" s="31">
        <f t="shared" si="988"/>
        <v>0</v>
      </c>
      <c r="AH2067" s="48">
        <f t="shared" si="989"/>
        <v>0</v>
      </c>
      <c r="AI2067" s="33">
        <f t="shared" si="990"/>
        <v>0</v>
      </c>
      <c r="AJ2067" s="33">
        <f t="shared" si="991"/>
        <v>0</v>
      </c>
      <c r="AK2067" s="33">
        <f t="shared" si="992"/>
        <v>0</v>
      </c>
      <c r="AL2067" s="33">
        <f t="shared" si="993"/>
        <v>0</v>
      </c>
      <c r="AM2067" s="34">
        <f t="shared" si="994"/>
        <v>7322.9311367187547</v>
      </c>
    </row>
    <row r="2068" spans="1:39" ht="15" customHeight="1" x14ac:dyDescent="0.3">
      <c r="A2068" s="166" t="s">
        <v>4502</v>
      </c>
      <c r="B2068" s="99">
        <v>9943</v>
      </c>
      <c r="C2068" s="99">
        <v>28052</v>
      </c>
      <c r="D2068" s="165">
        <v>45282</v>
      </c>
      <c r="E2068" s="165">
        <v>45364</v>
      </c>
      <c r="F2068" s="166">
        <v>4</v>
      </c>
      <c r="G2068" s="178">
        <v>3.93</v>
      </c>
      <c r="H2068" s="181">
        <v>0.25</v>
      </c>
      <c r="I2068" s="180">
        <v>5.0299999999999997E-2</v>
      </c>
      <c r="J2068" s="21">
        <f t="shared" si="965"/>
        <v>6.999999999999984E-2</v>
      </c>
      <c r="K2068" s="21" t="str">
        <f t="shared" si="966"/>
        <v>Y</v>
      </c>
      <c r="L2068" s="37" t="str">
        <f t="shared" si="967"/>
        <v>NA</v>
      </c>
      <c r="M2068" s="8" t="str">
        <f t="shared" si="968"/>
        <v>Y</v>
      </c>
      <c r="N2068" s="42">
        <f t="shared" si="969"/>
        <v>1</v>
      </c>
      <c r="O2068" s="43">
        <f t="shared" si="970"/>
        <v>200000</v>
      </c>
      <c r="P2068" s="43" t="str">
        <f t="shared" si="971"/>
        <v>NA</v>
      </c>
      <c r="Q2068" s="24">
        <f t="shared" si="972"/>
        <v>10443.132900000001</v>
      </c>
      <c r="R2068" s="43">
        <f t="shared" si="973"/>
        <v>0</v>
      </c>
      <c r="S2068" s="24">
        <f t="shared" si="974"/>
        <v>1000000</v>
      </c>
      <c r="T2068" s="25" t="str">
        <f t="shared" si="975"/>
        <v>N</v>
      </c>
      <c r="U2068" s="44">
        <f t="shared" si="976"/>
        <v>0</v>
      </c>
      <c r="V2068" s="45">
        <f t="shared" si="977"/>
        <v>0</v>
      </c>
      <c r="W2068" s="45">
        <f t="shared" si="978"/>
        <v>0</v>
      </c>
      <c r="X2068" s="28">
        <f t="shared" si="979"/>
        <v>0</v>
      </c>
      <c r="Y2068" s="28">
        <f t="shared" si="980"/>
        <v>0</v>
      </c>
      <c r="Z2068" s="45">
        <f t="shared" si="981"/>
        <v>0</v>
      </c>
      <c r="AA2068" s="29" t="str">
        <f t="shared" si="982"/>
        <v>N</v>
      </c>
      <c r="AB2068" s="46">
        <f t="shared" si="983"/>
        <v>0</v>
      </c>
      <c r="AC2068" s="31">
        <f t="shared" si="984"/>
        <v>0</v>
      </c>
      <c r="AD2068" s="31">
        <f t="shared" si="985"/>
        <v>0</v>
      </c>
      <c r="AE2068" s="31">
        <f t="shared" si="986"/>
        <v>0</v>
      </c>
      <c r="AF2068" s="47">
        <f t="shared" si="987"/>
        <v>0</v>
      </c>
      <c r="AG2068" s="31">
        <f t="shared" si="988"/>
        <v>0</v>
      </c>
      <c r="AH2068" s="48">
        <f t="shared" si="989"/>
        <v>0</v>
      </c>
      <c r="AI2068" s="33">
        <f t="shared" si="990"/>
        <v>0</v>
      </c>
      <c r="AJ2068" s="33">
        <f t="shared" si="991"/>
        <v>0</v>
      </c>
      <c r="AK2068" s="33">
        <f t="shared" si="992"/>
        <v>0</v>
      </c>
      <c r="AL2068" s="33">
        <f t="shared" si="993"/>
        <v>0</v>
      </c>
      <c r="AM2068" s="34">
        <f t="shared" si="994"/>
        <v>0</v>
      </c>
    </row>
    <row r="2069" spans="1:39" ht="15" customHeight="1" x14ac:dyDescent="0.3">
      <c r="A2069" s="166" t="s">
        <v>4503</v>
      </c>
      <c r="B2069" s="99">
        <v>13118</v>
      </c>
      <c r="C2069" s="99">
        <v>80495</v>
      </c>
      <c r="D2069" s="165">
        <v>45305</v>
      </c>
      <c r="E2069" s="165">
        <v>45603</v>
      </c>
      <c r="F2069" s="166">
        <v>2</v>
      </c>
      <c r="G2069" s="178">
        <v>0.79</v>
      </c>
      <c r="H2069" s="181">
        <v>0.75</v>
      </c>
      <c r="I2069" s="180">
        <v>4.2099999999999999E-2</v>
      </c>
      <c r="J2069" s="21">
        <f t="shared" si="965"/>
        <v>1.21</v>
      </c>
      <c r="K2069" s="21" t="str">
        <f t="shared" si="966"/>
        <v>Y</v>
      </c>
      <c r="L2069" s="37" t="str">
        <f t="shared" si="967"/>
        <v>NA</v>
      </c>
      <c r="M2069" s="8" t="str">
        <f t="shared" si="968"/>
        <v>Y</v>
      </c>
      <c r="N2069" s="42">
        <f t="shared" si="969"/>
        <v>2</v>
      </c>
      <c r="O2069" s="43">
        <f t="shared" si="970"/>
        <v>200000</v>
      </c>
      <c r="P2069" s="43" t="str">
        <f t="shared" si="971"/>
        <v>NA</v>
      </c>
      <c r="Q2069" s="24">
        <f t="shared" si="972"/>
        <v>13670.2678</v>
      </c>
      <c r="R2069" s="43">
        <f t="shared" si="973"/>
        <v>0</v>
      </c>
      <c r="S2069" s="24">
        <f t="shared" si="974"/>
        <v>1000000</v>
      </c>
      <c r="T2069" s="25" t="str">
        <f t="shared" si="975"/>
        <v>Y</v>
      </c>
      <c r="U2069" s="44">
        <f t="shared" si="976"/>
        <v>1</v>
      </c>
      <c r="V2069" s="45">
        <f t="shared" si="977"/>
        <v>200000</v>
      </c>
      <c r="W2069" s="45">
        <f t="shared" si="978"/>
        <v>1000000</v>
      </c>
      <c r="X2069" s="28">
        <f t="shared" si="979"/>
        <v>14245.786074379999</v>
      </c>
      <c r="Y2069" s="28">
        <f t="shared" si="980"/>
        <v>0</v>
      </c>
      <c r="Z2069" s="45" t="str">
        <f t="shared" si="981"/>
        <v>NA</v>
      </c>
      <c r="AA2069" s="29" t="str">
        <f t="shared" si="982"/>
        <v>N</v>
      </c>
      <c r="AB2069" s="46">
        <f t="shared" si="983"/>
        <v>0</v>
      </c>
      <c r="AC2069" s="31">
        <f t="shared" si="984"/>
        <v>0</v>
      </c>
      <c r="AD2069" s="31">
        <f t="shared" si="985"/>
        <v>0</v>
      </c>
      <c r="AE2069" s="31">
        <f t="shared" si="986"/>
        <v>0</v>
      </c>
      <c r="AF2069" s="47">
        <f t="shared" si="987"/>
        <v>0</v>
      </c>
      <c r="AG2069" s="31">
        <f t="shared" si="988"/>
        <v>0</v>
      </c>
      <c r="AH2069" s="48">
        <f t="shared" si="989"/>
        <v>0</v>
      </c>
      <c r="AI2069" s="33">
        <f t="shared" si="990"/>
        <v>0</v>
      </c>
      <c r="AJ2069" s="33">
        <f t="shared" si="991"/>
        <v>0</v>
      </c>
      <c r="AK2069" s="33">
        <f t="shared" si="992"/>
        <v>0</v>
      </c>
      <c r="AL2069" s="33">
        <f t="shared" si="993"/>
        <v>0</v>
      </c>
      <c r="AM2069" s="34">
        <f t="shared" si="994"/>
        <v>0</v>
      </c>
    </row>
    <row r="2070" spans="1:39" ht="15" customHeight="1" x14ac:dyDescent="0.3">
      <c r="A2070" s="166" t="s">
        <v>4504</v>
      </c>
      <c r="B2070" s="99">
        <v>6715</v>
      </c>
      <c r="C2070" s="99">
        <v>60578</v>
      </c>
      <c r="D2070" s="165">
        <v>46070</v>
      </c>
      <c r="E2070" s="165">
        <v>46268</v>
      </c>
      <c r="F2070" s="166">
        <v>2</v>
      </c>
      <c r="G2070" s="178">
        <v>1.1599999999999999</v>
      </c>
      <c r="H2070" s="181">
        <v>1</v>
      </c>
      <c r="I2070" s="180">
        <v>3.49E-2</v>
      </c>
      <c r="J2070" s="21">
        <f t="shared" si="965"/>
        <v>0.84000000000000008</v>
      </c>
      <c r="K2070" s="21" t="str">
        <f t="shared" si="966"/>
        <v>Y</v>
      </c>
      <c r="L2070" s="37" t="str">
        <f t="shared" si="967"/>
        <v>NA</v>
      </c>
      <c r="M2070" s="8" t="str">
        <f t="shared" si="968"/>
        <v>Y</v>
      </c>
      <c r="N2070" s="42">
        <f t="shared" si="969"/>
        <v>1</v>
      </c>
      <c r="O2070" s="43">
        <f t="shared" si="970"/>
        <v>200000</v>
      </c>
      <c r="P2070" s="43" t="str">
        <f t="shared" si="971"/>
        <v>NA</v>
      </c>
      <c r="Q2070" s="24">
        <f t="shared" si="972"/>
        <v>6949.3534999999993</v>
      </c>
      <c r="R2070" s="43">
        <f t="shared" si="973"/>
        <v>0</v>
      </c>
      <c r="S2070" s="24">
        <f t="shared" si="974"/>
        <v>1000000</v>
      </c>
      <c r="T2070" s="25" t="str">
        <f t="shared" si="975"/>
        <v>N</v>
      </c>
      <c r="U2070" s="44">
        <f t="shared" si="976"/>
        <v>0</v>
      </c>
      <c r="V2070" s="45">
        <f t="shared" si="977"/>
        <v>0</v>
      </c>
      <c r="W2070" s="45">
        <f t="shared" si="978"/>
        <v>0</v>
      </c>
      <c r="X2070" s="28">
        <f t="shared" si="979"/>
        <v>0</v>
      </c>
      <c r="Y2070" s="28">
        <f t="shared" si="980"/>
        <v>0</v>
      </c>
      <c r="Z2070" s="45">
        <f t="shared" si="981"/>
        <v>0</v>
      </c>
      <c r="AA2070" s="29" t="str">
        <f t="shared" si="982"/>
        <v>N</v>
      </c>
      <c r="AB2070" s="46">
        <f t="shared" si="983"/>
        <v>0</v>
      </c>
      <c r="AC2070" s="31">
        <f t="shared" si="984"/>
        <v>0</v>
      </c>
      <c r="AD2070" s="31">
        <f t="shared" si="985"/>
        <v>0</v>
      </c>
      <c r="AE2070" s="31">
        <f t="shared" si="986"/>
        <v>0</v>
      </c>
      <c r="AF2070" s="47">
        <f t="shared" si="987"/>
        <v>0</v>
      </c>
      <c r="AG2070" s="31">
        <f t="shared" si="988"/>
        <v>0</v>
      </c>
      <c r="AH2070" s="48">
        <f t="shared" si="989"/>
        <v>0</v>
      </c>
      <c r="AI2070" s="33">
        <f t="shared" si="990"/>
        <v>0</v>
      </c>
      <c r="AJ2070" s="33">
        <f t="shared" si="991"/>
        <v>0</v>
      </c>
      <c r="AK2070" s="33">
        <f t="shared" si="992"/>
        <v>0</v>
      </c>
      <c r="AL2070" s="33">
        <f t="shared" si="993"/>
        <v>0</v>
      </c>
      <c r="AM2070" s="34">
        <f t="shared" si="994"/>
        <v>0</v>
      </c>
    </row>
    <row r="2071" spans="1:39" ht="15" customHeight="1" x14ac:dyDescent="0.3">
      <c r="A2071" s="166" t="s">
        <v>4505</v>
      </c>
      <c r="B2071" s="99">
        <v>15923</v>
      </c>
      <c r="C2071" s="99">
        <v>36605</v>
      </c>
      <c r="D2071" s="165">
        <v>45011</v>
      </c>
      <c r="E2071" s="165">
        <v>45113</v>
      </c>
      <c r="F2071" s="166">
        <v>4</v>
      </c>
      <c r="G2071" s="178">
        <v>1.31</v>
      </c>
      <c r="H2071" s="181">
        <v>1</v>
      </c>
      <c r="I2071" s="180">
        <v>2.4E-2</v>
      </c>
      <c r="J2071" s="21">
        <f t="shared" si="965"/>
        <v>2.69</v>
      </c>
      <c r="K2071" s="21" t="str">
        <f t="shared" si="966"/>
        <v>Y</v>
      </c>
      <c r="L2071" s="37" t="str">
        <f t="shared" si="967"/>
        <v>NA</v>
      </c>
      <c r="M2071" s="8" t="str">
        <f t="shared" si="968"/>
        <v>Y</v>
      </c>
      <c r="N2071" s="42">
        <f t="shared" si="969"/>
        <v>3</v>
      </c>
      <c r="O2071" s="43">
        <f t="shared" si="970"/>
        <v>200000</v>
      </c>
      <c r="P2071" s="43" t="str">
        <f t="shared" si="971"/>
        <v>NA</v>
      </c>
      <c r="Q2071" s="24">
        <f t="shared" si="972"/>
        <v>16305.152</v>
      </c>
      <c r="R2071" s="43">
        <f t="shared" si="973"/>
        <v>0</v>
      </c>
      <c r="S2071" s="24">
        <f t="shared" si="974"/>
        <v>1000000</v>
      </c>
      <c r="T2071" s="25" t="str">
        <f t="shared" si="975"/>
        <v>Y</v>
      </c>
      <c r="U2071" s="44">
        <f t="shared" si="976"/>
        <v>2</v>
      </c>
      <c r="V2071" s="45">
        <f t="shared" si="977"/>
        <v>200000</v>
      </c>
      <c r="W2071" s="45">
        <f t="shared" si="978"/>
        <v>1000000</v>
      </c>
      <c r="X2071" s="28">
        <f t="shared" si="979"/>
        <v>16696.475648</v>
      </c>
      <c r="Y2071" s="28">
        <f t="shared" si="980"/>
        <v>0</v>
      </c>
      <c r="Z2071" s="45" t="str">
        <f t="shared" si="981"/>
        <v>NA</v>
      </c>
      <c r="AA2071" s="29" t="str">
        <f t="shared" si="982"/>
        <v>Y</v>
      </c>
      <c r="AB2071" s="46">
        <f t="shared" si="983"/>
        <v>1</v>
      </c>
      <c r="AC2071" s="31">
        <f t="shared" si="984"/>
        <v>200000</v>
      </c>
      <c r="AD2071" s="31">
        <f t="shared" si="985"/>
        <v>1000000</v>
      </c>
      <c r="AE2071" s="31">
        <f t="shared" si="986"/>
        <v>17097.191063552</v>
      </c>
      <c r="AF2071" s="47">
        <f t="shared" si="987"/>
        <v>0</v>
      </c>
      <c r="AG2071" s="31" t="str">
        <f t="shared" si="988"/>
        <v>NA</v>
      </c>
      <c r="AH2071" s="48">
        <f t="shared" si="989"/>
        <v>0</v>
      </c>
      <c r="AI2071" s="33">
        <f t="shared" si="990"/>
        <v>0</v>
      </c>
      <c r="AJ2071" s="33">
        <f t="shared" si="991"/>
        <v>0</v>
      </c>
      <c r="AK2071" s="33">
        <f t="shared" si="992"/>
        <v>0</v>
      </c>
      <c r="AL2071" s="33">
        <f t="shared" si="993"/>
        <v>0</v>
      </c>
      <c r="AM2071" s="34">
        <f t="shared" si="994"/>
        <v>0</v>
      </c>
    </row>
    <row r="2072" spans="1:39" ht="15" customHeight="1" x14ac:dyDescent="0.3">
      <c r="A2072" s="166" t="s">
        <v>4506</v>
      </c>
      <c r="B2072" s="99">
        <v>23314</v>
      </c>
      <c r="C2072" s="99">
        <v>82686</v>
      </c>
      <c r="D2072" s="165">
        <v>44887</v>
      </c>
      <c r="E2072" s="165">
        <v>45085</v>
      </c>
      <c r="F2072" s="166">
        <v>2</v>
      </c>
      <c r="G2072" s="178">
        <v>1.37</v>
      </c>
      <c r="H2072" s="181">
        <v>0.25</v>
      </c>
      <c r="I2072" s="180">
        <v>6.0199999999999997E-2</v>
      </c>
      <c r="J2072" s="21">
        <f t="shared" si="965"/>
        <v>0.62999999999999989</v>
      </c>
      <c r="K2072" s="21" t="str">
        <f t="shared" si="966"/>
        <v>Y</v>
      </c>
      <c r="L2072" s="37" t="str">
        <f t="shared" si="967"/>
        <v>NA</v>
      </c>
      <c r="M2072" s="8" t="str">
        <f t="shared" si="968"/>
        <v>Y</v>
      </c>
      <c r="N2072" s="42">
        <f t="shared" si="969"/>
        <v>3</v>
      </c>
      <c r="O2072" s="43">
        <f t="shared" si="970"/>
        <v>200000</v>
      </c>
      <c r="P2072" s="43" t="str">
        <f t="shared" si="971"/>
        <v>NA</v>
      </c>
      <c r="Q2072" s="24">
        <f t="shared" si="972"/>
        <v>24717.502800000002</v>
      </c>
      <c r="R2072" s="43">
        <f t="shared" si="973"/>
        <v>0</v>
      </c>
      <c r="S2072" s="24">
        <f t="shared" si="974"/>
        <v>1000000</v>
      </c>
      <c r="T2072" s="25" t="str">
        <f t="shared" si="975"/>
        <v>N</v>
      </c>
      <c r="U2072" s="44">
        <f t="shared" si="976"/>
        <v>2</v>
      </c>
      <c r="V2072" s="45">
        <f t="shared" si="977"/>
        <v>20000</v>
      </c>
      <c r="W2072" s="45">
        <f t="shared" si="978"/>
        <v>65000</v>
      </c>
      <c r="X2072" s="28">
        <f t="shared" si="979"/>
        <v>0</v>
      </c>
      <c r="Y2072" s="28">
        <f t="shared" si="980"/>
        <v>26205.496468560003</v>
      </c>
      <c r="Z2072" s="45">
        <f t="shared" si="981"/>
        <v>0</v>
      </c>
      <c r="AA2072" s="29" t="str">
        <f t="shared" si="982"/>
        <v>N</v>
      </c>
      <c r="AB2072" s="46">
        <f t="shared" si="983"/>
        <v>1</v>
      </c>
      <c r="AC2072" s="31">
        <f t="shared" si="984"/>
        <v>20000</v>
      </c>
      <c r="AD2072" s="31">
        <f t="shared" si="985"/>
        <v>65000</v>
      </c>
      <c r="AE2072" s="31">
        <f t="shared" si="986"/>
        <v>0</v>
      </c>
      <c r="AF2072" s="47">
        <f t="shared" si="987"/>
        <v>27783.067355967316</v>
      </c>
      <c r="AG2072" s="31">
        <f t="shared" si="988"/>
        <v>0</v>
      </c>
      <c r="AH2072" s="48">
        <f t="shared" si="989"/>
        <v>0</v>
      </c>
      <c r="AI2072" s="33">
        <f t="shared" si="990"/>
        <v>0</v>
      </c>
      <c r="AJ2072" s="33">
        <f t="shared" si="991"/>
        <v>0</v>
      </c>
      <c r="AK2072" s="33">
        <f t="shared" si="992"/>
        <v>0</v>
      </c>
      <c r="AL2072" s="33">
        <f t="shared" si="993"/>
        <v>0</v>
      </c>
      <c r="AM2072" s="34">
        <f t="shared" si="994"/>
        <v>53988.563824527315</v>
      </c>
    </row>
    <row r="2073" spans="1:39" ht="15" customHeight="1" x14ac:dyDescent="0.3">
      <c r="A2073" s="166" t="s">
        <v>4507</v>
      </c>
      <c r="B2073" s="99">
        <v>16856</v>
      </c>
      <c r="C2073" s="99">
        <v>29245</v>
      </c>
      <c r="D2073" s="165">
        <v>45462</v>
      </c>
      <c r="E2073" s="165">
        <v>45650</v>
      </c>
      <c r="F2073" s="166">
        <v>2</v>
      </c>
      <c r="G2073" s="178">
        <v>1.91</v>
      </c>
      <c r="H2073" s="181">
        <v>0.75</v>
      </c>
      <c r="I2073" s="180">
        <v>8.1299999999999997E-2</v>
      </c>
      <c r="J2073" s="21">
        <f t="shared" si="965"/>
        <v>9.000000000000008E-2</v>
      </c>
      <c r="K2073" s="21" t="str">
        <f t="shared" si="966"/>
        <v>Y</v>
      </c>
      <c r="L2073" s="37" t="str">
        <f t="shared" si="967"/>
        <v>NA</v>
      </c>
      <c r="M2073" s="8" t="str">
        <f t="shared" si="968"/>
        <v>Y</v>
      </c>
      <c r="N2073" s="42">
        <f t="shared" si="969"/>
        <v>1</v>
      </c>
      <c r="O2073" s="43">
        <f t="shared" si="970"/>
        <v>200000</v>
      </c>
      <c r="P2073" s="43" t="str">
        <f t="shared" si="971"/>
        <v>NA</v>
      </c>
      <c r="Q2073" s="24">
        <f t="shared" si="972"/>
        <v>18226.392799999998</v>
      </c>
      <c r="R2073" s="43">
        <f t="shared" si="973"/>
        <v>0</v>
      </c>
      <c r="S2073" s="24">
        <f t="shared" si="974"/>
        <v>1000000</v>
      </c>
      <c r="T2073" s="25" t="str">
        <f t="shared" si="975"/>
        <v>N</v>
      </c>
      <c r="U2073" s="44">
        <f t="shared" si="976"/>
        <v>0</v>
      </c>
      <c r="V2073" s="45">
        <f t="shared" si="977"/>
        <v>0</v>
      </c>
      <c r="W2073" s="45">
        <f t="shared" si="978"/>
        <v>0</v>
      </c>
      <c r="X2073" s="28">
        <f t="shared" si="979"/>
        <v>0</v>
      </c>
      <c r="Y2073" s="28">
        <f t="shared" si="980"/>
        <v>0</v>
      </c>
      <c r="Z2073" s="45">
        <f t="shared" si="981"/>
        <v>0</v>
      </c>
      <c r="AA2073" s="29" t="str">
        <f t="shared" si="982"/>
        <v>N</v>
      </c>
      <c r="AB2073" s="46">
        <f t="shared" si="983"/>
        <v>0</v>
      </c>
      <c r="AC2073" s="31">
        <f t="shared" si="984"/>
        <v>0</v>
      </c>
      <c r="AD2073" s="31">
        <f t="shared" si="985"/>
        <v>0</v>
      </c>
      <c r="AE2073" s="31">
        <f t="shared" si="986"/>
        <v>0</v>
      </c>
      <c r="AF2073" s="47">
        <f t="shared" si="987"/>
        <v>0</v>
      </c>
      <c r="AG2073" s="31">
        <f t="shared" si="988"/>
        <v>0</v>
      </c>
      <c r="AH2073" s="48">
        <f t="shared" si="989"/>
        <v>0</v>
      </c>
      <c r="AI2073" s="33">
        <f t="shared" si="990"/>
        <v>0</v>
      </c>
      <c r="AJ2073" s="33">
        <f t="shared" si="991"/>
        <v>0</v>
      </c>
      <c r="AK2073" s="33">
        <f t="shared" si="992"/>
        <v>0</v>
      </c>
      <c r="AL2073" s="33">
        <f t="shared" si="993"/>
        <v>0</v>
      </c>
      <c r="AM2073" s="34">
        <f t="shared" si="994"/>
        <v>0</v>
      </c>
    </row>
    <row r="2074" spans="1:39" ht="15" customHeight="1" x14ac:dyDescent="0.3">
      <c r="A2074" s="166" t="s">
        <v>4508</v>
      </c>
      <c r="B2074" s="99">
        <v>12423</v>
      </c>
      <c r="C2074" s="99">
        <v>40453</v>
      </c>
      <c r="D2074" s="165">
        <v>45887</v>
      </c>
      <c r="E2074" s="165">
        <v>45956</v>
      </c>
      <c r="F2074" s="166">
        <v>4</v>
      </c>
      <c r="G2074" s="178">
        <v>3.39</v>
      </c>
      <c r="H2074" s="181">
        <v>0.25</v>
      </c>
      <c r="I2074" s="180">
        <v>5.0500000000000003E-2</v>
      </c>
      <c r="J2074" s="21">
        <f t="shared" si="965"/>
        <v>0.60999999999999988</v>
      </c>
      <c r="K2074" s="21" t="str">
        <f t="shared" si="966"/>
        <v>Y</v>
      </c>
      <c r="L2074" s="37" t="str">
        <f t="shared" si="967"/>
        <v>NA</v>
      </c>
      <c r="M2074" s="8" t="str">
        <f t="shared" si="968"/>
        <v>Y</v>
      </c>
      <c r="N2074" s="42">
        <f t="shared" si="969"/>
        <v>3</v>
      </c>
      <c r="O2074" s="43">
        <f t="shared" si="970"/>
        <v>200000</v>
      </c>
      <c r="P2074" s="43" t="str">
        <f t="shared" si="971"/>
        <v>NA</v>
      </c>
      <c r="Q2074" s="24">
        <f t="shared" si="972"/>
        <v>13050.361499999999</v>
      </c>
      <c r="R2074" s="43">
        <f t="shared" si="973"/>
        <v>0</v>
      </c>
      <c r="S2074" s="24">
        <f t="shared" si="974"/>
        <v>1000000</v>
      </c>
      <c r="T2074" s="25" t="str">
        <f t="shared" si="975"/>
        <v>N</v>
      </c>
      <c r="U2074" s="44">
        <f t="shared" si="976"/>
        <v>2</v>
      </c>
      <c r="V2074" s="45">
        <f t="shared" si="977"/>
        <v>20000</v>
      </c>
      <c r="W2074" s="45">
        <f t="shared" si="978"/>
        <v>65000</v>
      </c>
      <c r="X2074" s="28">
        <f t="shared" si="979"/>
        <v>13709.404755749998</v>
      </c>
      <c r="Y2074" s="28">
        <f t="shared" si="980"/>
        <v>0</v>
      </c>
      <c r="Z2074" s="45">
        <f t="shared" si="981"/>
        <v>0</v>
      </c>
      <c r="AA2074" s="29" t="str">
        <f t="shared" si="982"/>
        <v>N</v>
      </c>
      <c r="AB2074" s="46">
        <f t="shared" si="983"/>
        <v>1</v>
      </c>
      <c r="AC2074" s="31">
        <f t="shared" si="984"/>
        <v>20000</v>
      </c>
      <c r="AD2074" s="31">
        <f t="shared" si="985"/>
        <v>65000</v>
      </c>
      <c r="AE2074" s="31">
        <f t="shared" si="986"/>
        <v>0</v>
      </c>
      <c r="AF2074" s="47">
        <f t="shared" si="987"/>
        <v>14401.729695915372</v>
      </c>
      <c r="AG2074" s="31">
        <f t="shared" si="988"/>
        <v>0</v>
      </c>
      <c r="AH2074" s="48">
        <f t="shared" si="989"/>
        <v>0</v>
      </c>
      <c r="AI2074" s="33">
        <f t="shared" si="990"/>
        <v>0</v>
      </c>
      <c r="AJ2074" s="33">
        <f t="shared" si="991"/>
        <v>0</v>
      </c>
      <c r="AK2074" s="33">
        <f t="shared" si="992"/>
        <v>0</v>
      </c>
      <c r="AL2074" s="33">
        <f t="shared" si="993"/>
        <v>0</v>
      </c>
      <c r="AM2074" s="34">
        <f t="shared" si="994"/>
        <v>14401.729695915372</v>
      </c>
    </row>
    <row r="2075" spans="1:39" ht="15" customHeight="1" x14ac:dyDescent="0.3">
      <c r="A2075" s="166" t="s">
        <v>4509</v>
      </c>
      <c r="B2075" s="99">
        <v>6236</v>
      </c>
      <c r="C2075" s="99">
        <v>60376</v>
      </c>
      <c r="D2075" s="165">
        <v>44410</v>
      </c>
      <c r="E2075" s="165">
        <v>44756</v>
      </c>
      <c r="F2075" s="166">
        <v>2</v>
      </c>
      <c r="G2075" s="178">
        <v>1.23</v>
      </c>
      <c r="H2075" s="181">
        <v>0.5</v>
      </c>
      <c r="I2075" s="180">
        <v>2.64E-2</v>
      </c>
      <c r="J2075" s="21">
        <f t="shared" si="965"/>
        <v>0.77</v>
      </c>
      <c r="K2075" s="21" t="str">
        <f t="shared" si="966"/>
        <v>Y</v>
      </c>
      <c r="L2075" s="37" t="str">
        <f t="shared" si="967"/>
        <v>NA</v>
      </c>
      <c r="M2075" s="8" t="str">
        <f t="shared" si="968"/>
        <v>Y</v>
      </c>
      <c r="N2075" s="42">
        <f t="shared" si="969"/>
        <v>2</v>
      </c>
      <c r="O2075" s="43">
        <f t="shared" si="970"/>
        <v>200000</v>
      </c>
      <c r="P2075" s="43" t="str">
        <f t="shared" si="971"/>
        <v>NA</v>
      </c>
      <c r="Q2075" s="24">
        <f t="shared" si="972"/>
        <v>6400.6304</v>
      </c>
      <c r="R2075" s="43">
        <f t="shared" si="973"/>
        <v>0</v>
      </c>
      <c r="S2075" s="24">
        <f t="shared" si="974"/>
        <v>1000000</v>
      </c>
      <c r="T2075" s="25" t="str">
        <f t="shared" si="975"/>
        <v>N</v>
      </c>
      <c r="U2075" s="44">
        <f t="shared" si="976"/>
        <v>1</v>
      </c>
      <c r="V2075" s="45">
        <f t="shared" si="977"/>
        <v>20000</v>
      </c>
      <c r="W2075" s="45">
        <f t="shared" si="978"/>
        <v>65000</v>
      </c>
      <c r="X2075" s="28">
        <f t="shared" si="979"/>
        <v>4624</v>
      </c>
      <c r="Y2075" s="28">
        <f t="shared" si="980"/>
        <v>1945.6070425600001</v>
      </c>
      <c r="Z2075" s="45">
        <f t="shared" si="981"/>
        <v>0</v>
      </c>
      <c r="AA2075" s="29" t="str">
        <f t="shared" si="982"/>
        <v>N</v>
      </c>
      <c r="AB2075" s="46">
        <f t="shared" si="983"/>
        <v>0</v>
      </c>
      <c r="AC2075" s="31">
        <f t="shared" si="984"/>
        <v>0</v>
      </c>
      <c r="AD2075" s="31">
        <f t="shared" si="985"/>
        <v>0</v>
      </c>
      <c r="AE2075" s="31">
        <f t="shared" si="986"/>
        <v>0</v>
      </c>
      <c r="AF2075" s="47">
        <f t="shared" si="987"/>
        <v>0</v>
      </c>
      <c r="AG2075" s="31">
        <f t="shared" si="988"/>
        <v>0</v>
      </c>
      <c r="AH2075" s="48">
        <f t="shared" si="989"/>
        <v>0</v>
      </c>
      <c r="AI2075" s="33">
        <f t="shared" si="990"/>
        <v>0</v>
      </c>
      <c r="AJ2075" s="33">
        <f t="shared" si="991"/>
        <v>0</v>
      </c>
      <c r="AK2075" s="33">
        <f t="shared" si="992"/>
        <v>0</v>
      </c>
      <c r="AL2075" s="33">
        <f t="shared" si="993"/>
        <v>0</v>
      </c>
      <c r="AM2075" s="34">
        <f t="shared" si="994"/>
        <v>1945.6070425600001</v>
      </c>
    </row>
    <row r="2076" spans="1:39" ht="15" customHeight="1" x14ac:dyDescent="0.3">
      <c r="A2076" s="166" t="s">
        <v>4510</v>
      </c>
      <c r="B2076" s="99">
        <v>19341</v>
      </c>
      <c r="C2076" s="99">
        <v>35067</v>
      </c>
      <c r="D2076" s="165">
        <v>45363</v>
      </c>
      <c r="E2076" s="165">
        <v>45579</v>
      </c>
      <c r="F2076" s="166">
        <v>2</v>
      </c>
      <c r="G2076" s="178">
        <v>1.94</v>
      </c>
      <c r="H2076" s="181">
        <v>0.75</v>
      </c>
      <c r="I2076" s="180">
        <v>6.7699999999999996E-2</v>
      </c>
      <c r="J2076" s="21">
        <f t="shared" si="965"/>
        <v>6.0000000000000053E-2</v>
      </c>
      <c r="K2076" s="21" t="str">
        <f t="shared" si="966"/>
        <v>Y</v>
      </c>
      <c r="L2076" s="37" t="str">
        <f t="shared" si="967"/>
        <v>NA</v>
      </c>
      <c r="M2076" s="8" t="str">
        <f t="shared" si="968"/>
        <v>Y</v>
      </c>
      <c r="N2076" s="42">
        <f t="shared" si="969"/>
        <v>1</v>
      </c>
      <c r="O2076" s="43">
        <f t="shared" si="970"/>
        <v>200000</v>
      </c>
      <c r="P2076" s="43" t="str">
        <f t="shared" si="971"/>
        <v>NA</v>
      </c>
      <c r="Q2076" s="24">
        <f t="shared" si="972"/>
        <v>20650.385700000003</v>
      </c>
      <c r="R2076" s="43">
        <f t="shared" si="973"/>
        <v>0</v>
      </c>
      <c r="S2076" s="24">
        <f t="shared" si="974"/>
        <v>1000000</v>
      </c>
      <c r="T2076" s="25" t="str">
        <f t="shared" si="975"/>
        <v>N</v>
      </c>
      <c r="U2076" s="44">
        <f t="shared" si="976"/>
        <v>0</v>
      </c>
      <c r="V2076" s="45">
        <f t="shared" si="977"/>
        <v>0</v>
      </c>
      <c r="W2076" s="45">
        <f t="shared" si="978"/>
        <v>0</v>
      </c>
      <c r="X2076" s="28">
        <f t="shared" si="979"/>
        <v>0</v>
      </c>
      <c r="Y2076" s="28">
        <f t="shared" si="980"/>
        <v>0</v>
      </c>
      <c r="Z2076" s="45">
        <f t="shared" si="981"/>
        <v>0</v>
      </c>
      <c r="AA2076" s="29" t="str">
        <f t="shared" si="982"/>
        <v>N</v>
      </c>
      <c r="AB2076" s="46">
        <f t="shared" si="983"/>
        <v>0</v>
      </c>
      <c r="AC2076" s="31">
        <f t="shared" si="984"/>
        <v>0</v>
      </c>
      <c r="AD2076" s="31">
        <f t="shared" si="985"/>
        <v>0</v>
      </c>
      <c r="AE2076" s="31">
        <f t="shared" si="986"/>
        <v>0</v>
      </c>
      <c r="AF2076" s="47">
        <f t="shared" si="987"/>
        <v>0</v>
      </c>
      <c r="AG2076" s="31">
        <f t="shared" si="988"/>
        <v>0</v>
      </c>
      <c r="AH2076" s="48">
        <f t="shared" si="989"/>
        <v>0</v>
      </c>
      <c r="AI2076" s="33">
        <f t="shared" si="990"/>
        <v>0</v>
      </c>
      <c r="AJ2076" s="33">
        <f t="shared" si="991"/>
        <v>0</v>
      </c>
      <c r="AK2076" s="33">
        <f t="shared" si="992"/>
        <v>0</v>
      </c>
      <c r="AL2076" s="33">
        <f t="shared" si="993"/>
        <v>0</v>
      </c>
      <c r="AM2076" s="34">
        <f t="shared" si="994"/>
        <v>0</v>
      </c>
    </row>
    <row r="2077" spans="1:39" ht="15" customHeight="1" x14ac:dyDescent="0.3">
      <c r="A2077" s="166" t="s">
        <v>4511</v>
      </c>
      <c r="B2077" s="99">
        <v>22498</v>
      </c>
      <c r="C2077" s="99">
        <v>63846</v>
      </c>
      <c r="D2077" s="165">
        <v>45571</v>
      </c>
      <c r="E2077" s="165">
        <v>45841</v>
      </c>
      <c r="F2077" s="166">
        <v>2</v>
      </c>
      <c r="G2077" s="178">
        <v>0.8</v>
      </c>
      <c r="H2077" s="181">
        <v>1</v>
      </c>
      <c r="I2077" s="180">
        <v>4.7300000000000002E-2</v>
      </c>
      <c r="J2077" s="21">
        <f t="shared" si="965"/>
        <v>1.2</v>
      </c>
      <c r="K2077" s="21" t="str">
        <f t="shared" si="966"/>
        <v>Y</v>
      </c>
      <c r="L2077" s="37" t="str">
        <f t="shared" si="967"/>
        <v>NA</v>
      </c>
      <c r="M2077" s="8" t="str">
        <f t="shared" si="968"/>
        <v>Y</v>
      </c>
      <c r="N2077" s="42">
        <f t="shared" si="969"/>
        <v>2</v>
      </c>
      <c r="O2077" s="43">
        <f t="shared" si="970"/>
        <v>200000</v>
      </c>
      <c r="P2077" s="43" t="str">
        <f t="shared" si="971"/>
        <v>NA</v>
      </c>
      <c r="Q2077" s="24">
        <f t="shared" si="972"/>
        <v>23562.155399999996</v>
      </c>
      <c r="R2077" s="43">
        <f t="shared" si="973"/>
        <v>0</v>
      </c>
      <c r="S2077" s="24">
        <f t="shared" si="974"/>
        <v>1000000</v>
      </c>
      <c r="T2077" s="25" t="str">
        <f t="shared" si="975"/>
        <v>Y</v>
      </c>
      <c r="U2077" s="44">
        <f t="shared" si="976"/>
        <v>1</v>
      </c>
      <c r="V2077" s="45">
        <f t="shared" si="977"/>
        <v>200000</v>
      </c>
      <c r="W2077" s="45">
        <f t="shared" si="978"/>
        <v>1000000</v>
      </c>
      <c r="X2077" s="28">
        <f t="shared" si="979"/>
        <v>24676.645350419993</v>
      </c>
      <c r="Y2077" s="28">
        <f t="shared" si="980"/>
        <v>0</v>
      </c>
      <c r="Z2077" s="45" t="str">
        <f t="shared" si="981"/>
        <v>NA</v>
      </c>
      <c r="AA2077" s="29" t="str">
        <f t="shared" si="982"/>
        <v>N</v>
      </c>
      <c r="AB2077" s="46">
        <f t="shared" si="983"/>
        <v>0</v>
      </c>
      <c r="AC2077" s="31">
        <f t="shared" si="984"/>
        <v>0</v>
      </c>
      <c r="AD2077" s="31">
        <f t="shared" si="985"/>
        <v>0</v>
      </c>
      <c r="AE2077" s="31">
        <f t="shared" si="986"/>
        <v>0</v>
      </c>
      <c r="AF2077" s="47">
        <f t="shared" si="987"/>
        <v>0</v>
      </c>
      <c r="AG2077" s="31">
        <f t="shared" si="988"/>
        <v>0</v>
      </c>
      <c r="AH2077" s="48">
        <f t="shared" si="989"/>
        <v>0</v>
      </c>
      <c r="AI2077" s="33">
        <f t="shared" si="990"/>
        <v>0</v>
      </c>
      <c r="AJ2077" s="33">
        <f t="shared" si="991"/>
        <v>0</v>
      </c>
      <c r="AK2077" s="33">
        <f t="shared" si="992"/>
        <v>0</v>
      </c>
      <c r="AL2077" s="33">
        <f t="shared" si="993"/>
        <v>0</v>
      </c>
      <c r="AM2077" s="34">
        <f t="shared" si="994"/>
        <v>0</v>
      </c>
    </row>
    <row r="2078" spans="1:39" ht="15" customHeight="1" x14ac:dyDescent="0.3">
      <c r="A2078" s="166" t="s">
        <v>4512</v>
      </c>
      <c r="B2078" s="99">
        <v>21479</v>
      </c>
      <c r="C2078" s="99">
        <v>100614</v>
      </c>
      <c r="D2078" s="165">
        <v>45347</v>
      </c>
      <c r="E2078" s="165">
        <v>45459</v>
      </c>
      <c r="F2078" s="166">
        <v>2</v>
      </c>
      <c r="G2078" s="178">
        <v>1.62</v>
      </c>
      <c r="H2078" s="181">
        <v>0.5</v>
      </c>
      <c r="I2078" s="180">
        <v>7.6100000000000001E-2</v>
      </c>
      <c r="J2078" s="21">
        <f t="shared" si="965"/>
        <v>0.37999999999999989</v>
      </c>
      <c r="K2078" s="21" t="str">
        <f t="shared" si="966"/>
        <v>Y</v>
      </c>
      <c r="L2078" s="37" t="str">
        <f t="shared" si="967"/>
        <v>NA</v>
      </c>
      <c r="M2078" s="8" t="str">
        <f t="shared" si="968"/>
        <v>Y</v>
      </c>
      <c r="N2078" s="42">
        <f t="shared" si="969"/>
        <v>1</v>
      </c>
      <c r="O2078" s="43">
        <f t="shared" si="970"/>
        <v>200000</v>
      </c>
      <c r="P2078" s="43" t="str">
        <f t="shared" si="971"/>
        <v>NA</v>
      </c>
      <c r="Q2078" s="24">
        <f t="shared" si="972"/>
        <v>23113.551900000002</v>
      </c>
      <c r="R2078" s="43">
        <f t="shared" si="973"/>
        <v>0</v>
      </c>
      <c r="S2078" s="24">
        <f t="shared" si="974"/>
        <v>1000000</v>
      </c>
      <c r="T2078" s="25" t="str">
        <f t="shared" si="975"/>
        <v>N</v>
      </c>
      <c r="U2078" s="44">
        <f t="shared" si="976"/>
        <v>0</v>
      </c>
      <c r="V2078" s="45">
        <f t="shared" si="977"/>
        <v>0</v>
      </c>
      <c r="W2078" s="45">
        <f t="shared" si="978"/>
        <v>0</v>
      </c>
      <c r="X2078" s="28">
        <f t="shared" si="979"/>
        <v>0</v>
      </c>
      <c r="Y2078" s="28">
        <f t="shared" si="980"/>
        <v>0</v>
      </c>
      <c r="Z2078" s="45">
        <f t="shared" si="981"/>
        <v>0</v>
      </c>
      <c r="AA2078" s="29" t="str">
        <f t="shared" si="982"/>
        <v>N</v>
      </c>
      <c r="AB2078" s="46">
        <f t="shared" si="983"/>
        <v>0</v>
      </c>
      <c r="AC2078" s="31">
        <f t="shared" si="984"/>
        <v>0</v>
      </c>
      <c r="AD2078" s="31">
        <f t="shared" si="985"/>
        <v>0</v>
      </c>
      <c r="AE2078" s="31">
        <f t="shared" si="986"/>
        <v>0</v>
      </c>
      <c r="AF2078" s="47">
        <f t="shared" si="987"/>
        <v>0</v>
      </c>
      <c r="AG2078" s="31">
        <f t="shared" si="988"/>
        <v>0</v>
      </c>
      <c r="AH2078" s="48">
        <f t="shared" si="989"/>
        <v>0</v>
      </c>
      <c r="AI2078" s="33">
        <f t="shared" si="990"/>
        <v>0</v>
      </c>
      <c r="AJ2078" s="33">
        <f t="shared" si="991"/>
        <v>0</v>
      </c>
      <c r="AK2078" s="33">
        <f t="shared" si="992"/>
        <v>0</v>
      </c>
      <c r="AL2078" s="33">
        <f t="shared" si="993"/>
        <v>0</v>
      </c>
      <c r="AM2078" s="34">
        <f t="shared" si="994"/>
        <v>0</v>
      </c>
    </row>
    <row r="2079" spans="1:39" ht="15" customHeight="1" x14ac:dyDescent="0.3">
      <c r="A2079" s="166" t="s">
        <v>4513</v>
      </c>
      <c r="B2079" s="99">
        <v>17163</v>
      </c>
      <c r="C2079" s="99">
        <v>99847</v>
      </c>
      <c r="D2079" s="165">
        <v>45994</v>
      </c>
      <c r="E2079" s="165">
        <v>46288</v>
      </c>
      <c r="F2079" s="166">
        <v>2</v>
      </c>
      <c r="G2079" s="178">
        <v>0.64</v>
      </c>
      <c r="H2079" s="181">
        <v>0.5</v>
      </c>
      <c r="I2079" s="180">
        <v>3.4099999999999998E-2</v>
      </c>
      <c r="J2079" s="21">
        <f t="shared" si="965"/>
        <v>1.3599999999999999</v>
      </c>
      <c r="K2079" s="21" t="str">
        <f t="shared" si="966"/>
        <v>Y</v>
      </c>
      <c r="L2079" s="37" t="str">
        <f t="shared" si="967"/>
        <v>NA</v>
      </c>
      <c r="M2079" s="8" t="str">
        <f t="shared" si="968"/>
        <v>Y</v>
      </c>
      <c r="N2079" s="42">
        <f t="shared" si="969"/>
        <v>3</v>
      </c>
      <c r="O2079" s="43">
        <f t="shared" si="970"/>
        <v>200000</v>
      </c>
      <c r="P2079" s="43" t="str">
        <f t="shared" si="971"/>
        <v>NA</v>
      </c>
      <c r="Q2079" s="24">
        <f t="shared" si="972"/>
        <v>17748.258300000001</v>
      </c>
      <c r="R2079" s="43">
        <f t="shared" si="973"/>
        <v>0</v>
      </c>
      <c r="S2079" s="24">
        <f t="shared" si="974"/>
        <v>1000000</v>
      </c>
      <c r="T2079" s="25" t="str">
        <f t="shared" si="975"/>
        <v>Y</v>
      </c>
      <c r="U2079" s="44">
        <f t="shared" si="976"/>
        <v>2</v>
      </c>
      <c r="V2079" s="45">
        <f t="shared" si="977"/>
        <v>200000</v>
      </c>
      <c r="W2079" s="45">
        <f t="shared" si="978"/>
        <v>1000000</v>
      </c>
      <c r="X2079" s="28">
        <f t="shared" si="979"/>
        <v>18353.473908030002</v>
      </c>
      <c r="Y2079" s="28">
        <f t="shared" si="980"/>
        <v>0</v>
      </c>
      <c r="Z2079" s="45" t="str">
        <f t="shared" si="981"/>
        <v>NA</v>
      </c>
      <c r="AA2079" s="29" t="str">
        <f t="shared" si="982"/>
        <v>N</v>
      </c>
      <c r="AB2079" s="46">
        <f t="shared" si="983"/>
        <v>1</v>
      </c>
      <c r="AC2079" s="31">
        <f t="shared" si="984"/>
        <v>20000</v>
      </c>
      <c r="AD2079" s="31">
        <f t="shared" si="985"/>
        <v>65000</v>
      </c>
      <c r="AE2079" s="31">
        <f t="shared" si="986"/>
        <v>18979.327368293827</v>
      </c>
      <c r="AF2079" s="47">
        <f t="shared" si="987"/>
        <v>0</v>
      </c>
      <c r="AG2079" s="31">
        <f t="shared" si="988"/>
        <v>0</v>
      </c>
      <c r="AH2079" s="48">
        <f t="shared" si="989"/>
        <v>0</v>
      </c>
      <c r="AI2079" s="33">
        <f t="shared" si="990"/>
        <v>0</v>
      </c>
      <c r="AJ2079" s="33">
        <f t="shared" si="991"/>
        <v>0</v>
      </c>
      <c r="AK2079" s="33">
        <f t="shared" si="992"/>
        <v>0</v>
      </c>
      <c r="AL2079" s="33">
        <f t="shared" si="993"/>
        <v>0</v>
      </c>
      <c r="AM2079" s="34">
        <f t="shared" si="994"/>
        <v>0</v>
      </c>
    </row>
    <row r="2080" spans="1:39" ht="15" customHeight="1" x14ac:dyDescent="0.3">
      <c r="A2080" s="166" t="s">
        <v>4514</v>
      </c>
      <c r="B2080" s="99">
        <v>19335</v>
      </c>
      <c r="C2080" s="99">
        <v>41356</v>
      </c>
      <c r="D2080" s="165">
        <v>45750</v>
      </c>
      <c r="E2080" s="165">
        <v>46010</v>
      </c>
      <c r="F2080" s="166">
        <v>4</v>
      </c>
      <c r="G2080" s="178">
        <v>3.73</v>
      </c>
      <c r="H2080" s="181">
        <v>1</v>
      </c>
      <c r="I2080" s="180">
        <v>1.8700000000000001E-2</v>
      </c>
      <c r="J2080" s="21">
        <f t="shared" si="965"/>
        <v>0.27</v>
      </c>
      <c r="K2080" s="21" t="str">
        <f t="shared" si="966"/>
        <v>Y</v>
      </c>
      <c r="L2080" s="37" t="str">
        <f t="shared" si="967"/>
        <v>NA</v>
      </c>
      <c r="M2080" s="8" t="str">
        <f t="shared" si="968"/>
        <v>Y</v>
      </c>
      <c r="N2080" s="42">
        <f t="shared" si="969"/>
        <v>1</v>
      </c>
      <c r="O2080" s="43">
        <f t="shared" si="970"/>
        <v>200000</v>
      </c>
      <c r="P2080" s="43" t="str">
        <f t="shared" si="971"/>
        <v>NA</v>
      </c>
      <c r="Q2080" s="24">
        <f t="shared" si="972"/>
        <v>19696.5645</v>
      </c>
      <c r="R2080" s="43">
        <f t="shared" si="973"/>
        <v>0</v>
      </c>
      <c r="S2080" s="24">
        <f t="shared" si="974"/>
        <v>1000000</v>
      </c>
      <c r="T2080" s="25" t="str">
        <f t="shared" si="975"/>
        <v>N</v>
      </c>
      <c r="U2080" s="44">
        <f t="shared" si="976"/>
        <v>0</v>
      </c>
      <c r="V2080" s="45">
        <f t="shared" si="977"/>
        <v>0</v>
      </c>
      <c r="W2080" s="45">
        <f t="shared" si="978"/>
        <v>0</v>
      </c>
      <c r="X2080" s="28">
        <f t="shared" si="979"/>
        <v>0</v>
      </c>
      <c r="Y2080" s="28">
        <f t="shared" si="980"/>
        <v>0</v>
      </c>
      <c r="Z2080" s="45">
        <f t="shared" si="981"/>
        <v>0</v>
      </c>
      <c r="AA2080" s="29" t="str">
        <f t="shared" si="982"/>
        <v>N</v>
      </c>
      <c r="AB2080" s="46">
        <f t="shared" si="983"/>
        <v>0</v>
      </c>
      <c r="AC2080" s="31">
        <f t="shared" si="984"/>
        <v>0</v>
      </c>
      <c r="AD2080" s="31">
        <f t="shared" si="985"/>
        <v>0</v>
      </c>
      <c r="AE2080" s="31">
        <f t="shared" si="986"/>
        <v>0</v>
      </c>
      <c r="AF2080" s="47">
        <f t="shared" si="987"/>
        <v>0</v>
      </c>
      <c r="AG2080" s="31">
        <f t="shared" si="988"/>
        <v>0</v>
      </c>
      <c r="AH2080" s="48">
        <f t="shared" si="989"/>
        <v>0</v>
      </c>
      <c r="AI2080" s="33">
        <f t="shared" si="990"/>
        <v>0</v>
      </c>
      <c r="AJ2080" s="33">
        <f t="shared" si="991"/>
        <v>0</v>
      </c>
      <c r="AK2080" s="33">
        <f t="shared" si="992"/>
        <v>0</v>
      </c>
      <c r="AL2080" s="33">
        <f t="shared" si="993"/>
        <v>0</v>
      </c>
      <c r="AM2080" s="34">
        <f t="shared" si="994"/>
        <v>0</v>
      </c>
    </row>
    <row r="2081" spans="1:39" ht="15" customHeight="1" x14ac:dyDescent="0.3">
      <c r="A2081" s="166" t="s">
        <v>4515</v>
      </c>
      <c r="B2081" s="99">
        <v>12725</v>
      </c>
      <c r="C2081" s="99">
        <v>73340</v>
      </c>
      <c r="D2081" s="165">
        <v>46037</v>
      </c>
      <c r="E2081" s="165">
        <v>46258</v>
      </c>
      <c r="F2081" s="166">
        <v>2</v>
      </c>
      <c r="G2081" s="178">
        <v>0.15</v>
      </c>
      <c r="H2081" s="181">
        <v>0.25</v>
      </c>
      <c r="I2081" s="180">
        <v>7.3700000000000002E-2</v>
      </c>
      <c r="J2081" s="21">
        <f t="shared" si="965"/>
        <v>1.85</v>
      </c>
      <c r="K2081" s="21" t="str">
        <f t="shared" si="966"/>
        <v>Y</v>
      </c>
      <c r="L2081" s="37" t="str">
        <f t="shared" si="967"/>
        <v>NA</v>
      </c>
      <c r="M2081" s="8" t="str">
        <f t="shared" si="968"/>
        <v>Y</v>
      </c>
      <c r="N2081" s="42">
        <f t="shared" si="969"/>
        <v>8</v>
      </c>
      <c r="O2081" s="43">
        <f t="shared" si="970"/>
        <v>200000</v>
      </c>
      <c r="P2081" s="43" t="str">
        <f t="shared" si="971"/>
        <v>NA</v>
      </c>
      <c r="Q2081" s="24">
        <f t="shared" si="972"/>
        <v>13662.8325</v>
      </c>
      <c r="R2081" s="43">
        <f t="shared" si="973"/>
        <v>0</v>
      </c>
      <c r="S2081" s="24">
        <f t="shared" si="974"/>
        <v>1000000</v>
      </c>
      <c r="T2081" s="25" t="str">
        <f t="shared" si="975"/>
        <v>Y</v>
      </c>
      <c r="U2081" s="44">
        <f t="shared" si="976"/>
        <v>7</v>
      </c>
      <c r="V2081" s="45">
        <f t="shared" si="977"/>
        <v>200000</v>
      </c>
      <c r="W2081" s="45">
        <f t="shared" si="978"/>
        <v>1000000</v>
      </c>
      <c r="X2081" s="28">
        <f t="shared" si="979"/>
        <v>14669.783255250002</v>
      </c>
      <c r="Y2081" s="28">
        <f t="shared" si="980"/>
        <v>0</v>
      </c>
      <c r="Z2081" s="45" t="str">
        <f t="shared" si="981"/>
        <v>NA</v>
      </c>
      <c r="AA2081" s="29" t="str">
        <f t="shared" si="982"/>
        <v>N</v>
      </c>
      <c r="AB2081" s="46">
        <f t="shared" si="983"/>
        <v>6</v>
      </c>
      <c r="AC2081" s="31">
        <f t="shared" si="984"/>
        <v>20000</v>
      </c>
      <c r="AD2081" s="31">
        <f t="shared" si="985"/>
        <v>65000</v>
      </c>
      <c r="AE2081" s="31">
        <f t="shared" si="986"/>
        <v>15750.946281161929</v>
      </c>
      <c r="AF2081" s="47">
        <f t="shared" si="987"/>
        <v>0</v>
      </c>
      <c r="AG2081" s="31">
        <f t="shared" si="988"/>
        <v>0</v>
      </c>
      <c r="AH2081" s="48">
        <f t="shared" si="989"/>
        <v>5</v>
      </c>
      <c r="AI2081" s="33">
        <f t="shared" si="990"/>
        <v>20000</v>
      </c>
      <c r="AJ2081" s="33">
        <f t="shared" si="991"/>
        <v>65000</v>
      </c>
      <c r="AK2081" s="33">
        <f t="shared" si="992"/>
        <v>0</v>
      </c>
      <c r="AL2081" s="33">
        <f t="shared" si="993"/>
        <v>16911.791022083566</v>
      </c>
      <c r="AM2081" s="34">
        <f t="shared" si="994"/>
        <v>16911.791022083566</v>
      </c>
    </row>
    <row r="2082" spans="1:39" ht="15" customHeight="1" x14ac:dyDescent="0.3">
      <c r="A2082" s="166" t="s">
        <v>4516</v>
      </c>
      <c r="B2082" s="99">
        <v>9508</v>
      </c>
      <c r="C2082" s="99">
        <v>24528</v>
      </c>
      <c r="D2082" s="165">
        <v>45617</v>
      </c>
      <c r="E2082" s="165">
        <v>45888</v>
      </c>
      <c r="F2082" s="166">
        <v>2</v>
      </c>
      <c r="G2082" s="178">
        <v>1.54</v>
      </c>
      <c r="H2082" s="181">
        <v>1</v>
      </c>
      <c r="I2082" s="180">
        <v>4.6399999999999997E-2</v>
      </c>
      <c r="J2082" s="21">
        <f t="shared" si="965"/>
        <v>0.45999999999999996</v>
      </c>
      <c r="K2082" s="21" t="str">
        <f t="shared" si="966"/>
        <v>Y</v>
      </c>
      <c r="L2082" s="37" t="str">
        <f t="shared" si="967"/>
        <v>NA</v>
      </c>
      <c r="M2082" s="8" t="str">
        <f t="shared" si="968"/>
        <v>Y</v>
      </c>
      <c r="N2082" s="42">
        <f t="shared" si="969"/>
        <v>1</v>
      </c>
      <c r="O2082" s="43">
        <f t="shared" si="970"/>
        <v>200000</v>
      </c>
      <c r="P2082" s="43" t="str">
        <f t="shared" si="971"/>
        <v>NA</v>
      </c>
      <c r="Q2082" s="24">
        <f t="shared" si="972"/>
        <v>9949.1712000000007</v>
      </c>
      <c r="R2082" s="43">
        <f t="shared" si="973"/>
        <v>0</v>
      </c>
      <c r="S2082" s="24">
        <f t="shared" si="974"/>
        <v>1000000</v>
      </c>
      <c r="T2082" s="25" t="str">
        <f t="shared" si="975"/>
        <v>N</v>
      </c>
      <c r="U2082" s="44">
        <f t="shared" si="976"/>
        <v>0</v>
      </c>
      <c r="V2082" s="45">
        <f t="shared" si="977"/>
        <v>0</v>
      </c>
      <c r="W2082" s="45">
        <f t="shared" si="978"/>
        <v>0</v>
      </c>
      <c r="X2082" s="28">
        <f t="shared" si="979"/>
        <v>0</v>
      </c>
      <c r="Y2082" s="28">
        <f t="shared" si="980"/>
        <v>0</v>
      </c>
      <c r="Z2082" s="45">
        <f t="shared" si="981"/>
        <v>0</v>
      </c>
      <c r="AA2082" s="29" t="str">
        <f t="shared" si="982"/>
        <v>N</v>
      </c>
      <c r="AB2082" s="46">
        <f t="shared" si="983"/>
        <v>0</v>
      </c>
      <c r="AC2082" s="31">
        <f t="shared" si="984"/>
        <v>0</v>
      </c>
      <c r="AD2082" s="31">
        <f t="shared" si="985"/>
        <v>0</v>
      </c>
      <c r="AE2082" s="31">
        <f t="shared" si="986"/>
        <v>0</v>
      </c>
      <c r="AF2082" s="47">
        <f t="shared" si="987"/>
        <v>0</v>
      </c>
      <c r="AG2082" s="31">
        <f t="shared" si="988"/>
        <v>0</v>
      </c>
      <c r="AH2082" s="48">
        <f t="shared" si="989"/>
        <v>0</v>
      </c>
      <c r="AI2082" s="33">
        <f t="shared" si="990"/>
        <v>0</v>
      </c>
      <c r="AJ2082" s="33">
        <f t="shared" si="991"/>
        <v>0</v>
      </c>
      <c r="AK2082" s="33">
        <f t="shared" si="992"/>
        <v>0</v>
      </c>
      <c r="AL2082" s="33">
        <f t="shared" si="993"/>
        <v>0</v>
      </c>
      <c r="AM2082" s="34">
        <f t="shared" si="994"/>
        <v>0</v>
      </c>
    </row>
    <row r="2083" spans="1:39" ht="15" customHeight="1" x14ac:dyDescent="0.3">
      <c r="A2083" s="166" t="s">
        <v>4517</v>
      </c>
      <c r="B2083" s="99">
        <v>5622</v>
      </c>
      <c r="C2083" s="99">
        <v>49166</v>
      </c>
      <c r="D2083" s="165">
        <v>45763</v>
      </c>
      <c r="E2083" s="165">
        <v>45869</v>
      </c>
      <c r="F2083" s="166">
        <v>4</v>
      </c>
      <c r="G2083" s="178">
        <v>0.53</v>
      </c>
      <c r="H2083" s="181">
        <v>0.75</v>
      </c>
      <c r="I2083" s="180">
        <v>3.1600000000000003E-2</v>
      </c>
      <c r="J2083" s="21">
        <f t="shared" si="965"/>
        <v>3.4699999999999998</v>
      </c>
      <c r="K2083" s="21" t="str">
        <f t="shared" si="966"/>
        <v>Y</v>
      </c>
      <c r="L2083" s="37" t="str">
        <f t="shared" si="967"/>
        <v>NA</v>
      </c>
      <c r="M2083" s="8" t="str">
        <f t="shared" si="968"/>
        <v>Y</v>
      </c>
      <c r="N2083" s="42">
        <f t="shared" si="969"/>
        <v>5</v>
      </c>
      <c r="O2083" s="43">
        <f t="shared" si="970"/>
        <v>200000</v>
      </c>
      <c r="P2083" s="43" t="str">
        <f t="shared" si="971"/>
        <v>NA</v>
      </c>
      <c r="Q2083" s="24">
        <f t="shared" si="972"/>
        <v>5799.6552000000001</v>
      </c>
      <c r="R2083" s="43">
        <f t="shared" si="973"/>
        <v>0</v>
      </c>
      <c r="S2083" s="24">
        <f t="shared" si="974"/>
        <v>1000000</v>
      </c>
      <c r="T2083" s="25" t="str">
        <f t="shared" si="975"/>
        <v>Y</v>
      </c>
      <c r="U2083" s="44">
        <f t="shared" si="976"/>
        <v>4</v>
      </c>
      <c r="V2083" s="45">
        <f t="shared" si="977"/>
        <v>200000</v>
      </c>
      <c r="W2083" s="45">
        <f t="shared" si="978"/>
        <v>1000000</v>
      </c>
      <c r="X2083" s="28">
        <f t="shared" si="979"/>
        <v>5982.9243043200004</v>
      </c>
      <c r="Y2083" s="28">
        <f t="shared" si="980"/>
        <v>0</v>
      </c>
      <c r="Z2083" s="45" t="str">
        <f t="shared" si="981"/>
        <v>NA</v>
      </c>
      <c r="AA2083" s="29" t="str">
        <f t="shared" si="982"/>
        <v>Y</v>
      </c>
      <c r="AB2083" s="46">
        <f t="shared" si="983"/>
        <v>3</v>
      </c>
      <c r="AC2083" s="31">
        <f t="shared" si="984"/>
        <v>200000</v>
      </c>
      <c r="AD2083" s="31">
        <f t="shared" si="985"/>
        <v>1000000</v>
      </c>
      <c r="AE2083" s="31">
        <f t="shared" si="986"/>
        <v>6171.9847123365125</v>
      </c>
      <c r="AF2083" s="47">
        <f t="shared" si="987"/>
        <v>0</v>
      </c>
      <c r="AG2083" s="31" t="str">
        <f t="shared" si="988"/>
        <v>NA</v>
      </c>
      <c r="AH2083" s="48">
        <f t="shared" si="989"/>
        <v>2</v>
      </c>
      <c r="AI2083" s="33">
        <f t="shared" si="990"/>
        <v>20000</v>
      </c>
      <c r="AJ2083" s="33">
        <f t="shared" si="991"/>
        <v>65000</v>
      </c>
      <c r="AK2083" s="33">
        <f t="shared" si="992"/>
        <v>6367.0194292463466</v>
      </c>
      <c r="AL2083" s="33">
        <f t="shared" si="993"/>
        <v>0</v>
      </c>
      <c r="AM2083" s="34">
        <f t="shared" si="994"/>
        <v>0</v>
      </c>
    </row>
    <row r="2084" spans="1:39" ht="15" customHeight="1" x14ac:dyDescent="0.3">
      <c r="A2084" s="166" t="s">
        <v>4518</v>
      </c>
      <c r="B2084" s="99">
        <v>12813</v>
      </c>
      <c r="C2084" s="99">
        <v>77840</v>
      </c>
      <c r="D2084" s="165">
        <v>44896</v>
      </c>
      <c r="E2084" s="165">
        <v>45244</v>
      </c>
      <c r="F2084" s="166">
        <v>4</v>
      </c>
      <c r="G2084" s="178">
        <v>0.34</v>
      </c>
      <c r="H2084" s="181">
        <v>1</v>
      </c>
      <c r="I2084" s="180">
        <v>5.6800000000000003E-2</v>
      </c>
      <c r="J2084" s="21">
        <f t="shared" si="965"/>
        <v>3.66</v>
      </c>
      <c r="K2084" s="21" t="str">
        <f t="shared" si="966"/>
        <v>Y</v>
      </c>
      <c r="L2084" s="37" t="str">
        <f t="shared" si="967"/>
        <v>NA</v>
      </c>
      <c r="M2084" s="8" t="str">
        <f t="shared" si="968"/>
        <v>Y</v>
      </c>
      <c r="N2084" s="42">
        <f t="shared" si="969"/>
        <v>4</v>
      </c>
      <c r="O2084" s="43">
        <f t="shared" si="970"/>
        <v>200000</v>
      </c>
      <c r="P2084" s="43" t="str">
        <f t="shared" si="971"/>
        <v>NA</v>
      </c>
      <c r="Q2084" s="24">
        <f t="shared" si="972"/>
        <v>13540.778399999999</v>
      </c>
      <c r="R2084" s="43">
        <f t="shared" si="973"/>
        <v>0</v>
      </c>
      <c r="S2084" s="24">
        <f t="shared" si="974"/>
        <v>1000000</v>
      </c>
      <c r="T2084" s="25" t="str">
        <f t="shared" si="975"/>
        <v>Y</v>
      </c>
      <c r="U2084" s="44">
        <f t="shared" si="976"/>
        <v>3</v>
      </c>
      <c r="V2084" s="45">
        <f t="shared" si="977"/>
        <v>200000</v>
      </c>
      <c r="W2084" s="45">
        <f t="shared" si="978"/>
        <v>1000000</v>
      </c>
      <c r="X2084" s="28">
        <f t="shared" si="979"/>
        <v>14309.894613119999</v>
      </c>
      <c r="Y2084" s="28">
        <f t="shared" si="980"/>
        <v>0</v>
      </c>
      <c r="Z2084" s="45" t="str">
        <f t="shared" si="981"/>
        <v>NA</v>
      </c>
      <c r="AA2084" s="29" t="str">
        <f t="shared" si="982"/>
        <v>Y</v>
      </c>
      <c r="AB2084" s="46">
        <f t="shared" si="983"/>
        <v>2</v>
      </c>
      <c r="AC2084" s="31">
        <f t="shared" si="984"/>
        <v>200000</v>
      </c>
      <c r="AD2084" s="31">
        <f t="shared" si="985"/>
        <v>1000000</v>
      </c>
      <c r="AE2084" s="31">
        <f t="shared" si="986"/>
        <v>15122.696627145215</v>
      </c>
      <c r="AF2084" s="47">
        <f t="shared" si="987"/>
        <v>0</v>
      </c>
      <c r="AG2084" s="31" t="str">
        <f t="shared" si="988"/>
        <v>NA</v>
      </c>
      <c r="AH2084" s="48">
        <f t="shared" si="989"/>
        <v>1</v>
      </c>
      <c r="AI2084" s="33">
        <f t="shared" si="990"/>
        <v>20000</v>
      </c>
      <c r="AJ2084" s="33">
        <f t="shared" si="991"/>
        <v>65000</v>
      </c>
      <c r="AK2084" s="33">
        <f t="shared" si="992"/>
        <v>15981.665795567062</v>
      </c>
      <c r="AL2084" s="33">
        <f t="shared" si="993"/>
        <v>0</v>
      </c>
      <c r="AM2084" s="34">
        <f t="shared" si="994"/>
        <v>0</v>
      </c>
    </row>
    <row r="2085" spans="1:39" ht="15" customHeight="1" x14ac:dyDescent="0.3">
      <c r="A2085" s="166" t="s">
        <v>4519</v>
      </c>
      <c r="B2085" s="99">
        <v>23843</v>
      </c>
      <c r="C2085" s="99">
        <v>65554</v>
      </c>
      <c r="D2085" s="165">
        <v>44733</v>
      </c>
      <c r="E2085" s="165">
        <v>44836</v>
      </c>
      <c r="F2085" s="166">
        <v>4</v>
      </c>
      <c r="G2085" s="178">
        <v>1.77</v>
      </c>
      <c r="H2085" s="181">
        <v>0.75</v>
      </c>
      <c r="I2085" s="180">
        <v>3.1800000000000002E-2</v>
      </c>
      <c r="J2085" s="21">
        <f t="shared" si="965"/>
        <v>2.23</v>
      </c>
      <c r="K2085" s="21" t="str">
        <f t="shared" si="966"/>
        <v>Y</v>
      </c>
      <c r="L2085" s="37" t="str">
        <f t="shared" si="967"/>
        <v>NA</v>
      </c>
      <c r="M2085" s="8" t="str">
        <f t="shared" si="968"/>
        <v>Y</v>
      </c>
      <c r="N2085" s="42">
        <f t="shared" si="969"/>
        <v>3</v>
      </c>
      <c r="O2085" s="43">
        <f t="shared" si="970"/>
        <v>200000</v>
      </c>
      <c r="P2085" s="43" t="str">
        <f t="shared" si="971"/>
        <v>NA</v>
      </c>
      <c r="Q2085" s="24">
        <f t="shared" si="972"/>
        <v>24601.207400000003</v>
      </c>
      <c r="R2085" s="43">
        <f t="shared" si="973"/>
        <v>0</v>
      </c>
      <c r="S2085" s="24">
        <f t="shared" si="974"/>
        <v>1000000</v>
      </c>
      <c r="T2085" s="25" t="str">
        <f t="shared" si="975"/>
        <v>Y</v>
      </c>
      <c r="U2085" s="44">
        <f t="shared" si="976"/>
        <v>2</v>
      </c>
      <c r="V2085" s="45">
        <f t="shared" si="977"/>
        <v>200000</v>
      </c>
      <c r="W2085" s="45">
        <f t="shared" si="978"/>
        <v>1000000</v>
      </c>
      <c r="X2085" s="28">
        <f t="shared" si="979"/>
        <v>25383.525795320005</v>
      </c>
      <c r="Y2085" s="28">
        <f t="shared" si="980"/>
        <v>0</v>
      </c>
      <c r="Z2085" s="45" t="str">
        <f t="shared" si="981"/>
        <v>NA</v>
      </c>
      <c r="AA2085" s="29" t="str">
        <f t="shared" si="982"/>
        <v>Y</v>
      </c>
      <c r="AB2085" s="46">
        <f t="shared" si="983"/>
        <v>1</v>
      </c>
      <c r="AC2085" s="31">
        <f t="shared" si="984"/>
        <v>200000</v>
      </c>
      <c r="AD2085" s="31">
        <f t="shared" si="985"/>
        <v>1000000</v>
      </c>
      <c r="AE2085" s="31">
        <f t="shared" si="986"/>
        <v>26190.721915611182</v>
      </c>
      <c r="AF2085" s="47">
        <f t="shared" si="987"/>
        <v>0</v>
      </c>
      <c r="AG2085" s="31" t="str">
        <f t="shared" si="988"/>
        <v>NA</v>
      </c>
      <c r="AH2085" s="48">
        <f t="shared" si="989"/>
        <v>0</v>
      </c>
      <c r="AI2085" s="33">
        <f t="shared" si="990"/>
        <v>0</v>
      </c>
      <c r="AJ2085" s="33">
        <f t="shared" si="991"/>
        <v>0</v>
      </c>
      <c r="AK2085" s="33">
        <f t="shared" si="992"/>
        <v>0</v>
      </c>
      <c r="AL2085" s="33">
        <f t="shared" si="993"/>
        <v>0</v>
      </c>
      <c r="AM2085" s="34">
        <f t="shared" si="994"/>
        <v>0</v>
      </c>
    </row>
    <row r="2086" spans="1:39" ht="15" customHeight="1" x14ac:dyDescent="0.3">
      <c r="A2086" s="166" t="s">
        <v>4520</v>
      </c>
      <c r="B2086" s="99">
        <v>7805</v>
      </c>
      <c r="C2086" s="99">
        <v>86419</v>
      </c>
      <c r="D2086" s="165">
        <v>45466</v>
      </c>
      <c r="E2086" s="165">
        <v>45530</v>
      </c>
      <c r="F2086" s="166">
        <v>2</v>
      </c>
      <c r="G2086" s="178">
        <v>0.84</v>
      </c>
      <c r="H2086" s="181">
        <v>1</v>
      </c>
      <c r="I2086" s="180">
        <v>1.7999999999999999E-2</v>
      </c>
      <c r="J2086" s="21">
        <f t="shared" si="965"/>
        <v>1.1600000000000001</v>
      </c>
      <c r="K2086" s="21" t="str">
        <f t="shared" si="966"/>
        <v>Y</v>
      </c>
      <c r="L2086" s="37" t="str">
        <f t="shared" si="967"/>
        <v>NA</v>
      </c>
      <c r="M2086" s="8" t="str">
        <f t="shared" si="968"/>
        <v>Y</v>
      </c>
      <c r="N2086" s="42">
        <f t="shared" si="969"/>
        <v>2</v>
      </c>
      <c r="O2086" s="43">
        <f t="shared" si="970"/>
        <v>200000</v>
      </c>
      <c r="P2086" s="43" t="str">
        <f t="shared" si="971"/>
        <v>NA</v>
      </c>
      <c r="Q2086" s="24">
        <f t="shared" si="972"/>
        <v>7945.49</v>
      </c>
      <c r="R2086" s="43">
        <f t="shared" si="973"/>
        <v>0</v>
      </c>
      <c r="S2086" s="24">
        <f t="shared" si="974"/>
        <v>1000000</v>
      </c>
      <c r="T2086" s="25" t="str">
        <f t="shared" si="975"/>
        <v>Y</v>
      </c>
      <c r="U2086" s="44">
        <f t="shared" si="976"/>
        <v>1</v>
      </c>
      <c r="V2086" s="45">
        <f t="shared" si="977"/>
        <v>200000</v>
      </c>
      <c r="W2086" s="45">
        <f t="shared" si="978"/>
        <v>1000000</v>
      </c>
      <c r="X2086" s="28">
        <f t="shared" si="979"/>
        <v>8088.50882</v>
      </c>
      <c r="Y2086" s="28">
        <f t="shared" si="980"/>
        <v>0</v>
      </c>
      <c r="Z2086" s="45" t="str">
        <f t="shared" si="981"/>
        <v>NA</v>
      </c>
      <c r="AA2086" s="29" t="str">
        <f t="shared" si="982"/>
        <v>N</v>
      </c>
      <c r="AB2086" s="46">
        <f t="shared" si="983"/>
        <v>0</v>
      </c>
      <c r="AC2086" s="31">
        <f t="shared" si="984"/>
        <v>0</v>
      </c>
      <c r="AD2086" s="31">
        <f t="shared" si="985"/>
        <v>0</v>
      </c>
      <c r="AE2086" s="31">
        <f t="shared" si="986"/>
        <v>0</v>
      </c>
      <c r="AF2086" s="47">
        <f t="shared" si="987"/>
        <v>0</v>
      </c>
      <c r="AG2086" s="31">
        <f t="shared" si="988"/>
        <v>0</v>
      </c>
      <c r="AH2086" s="48">
        <f t="shared" si="989"/>
        <v>0</v>
      </c>
      <c r="AI2086" s="33">
        <f t="shared" si="990"/>
        <v>0</v>
      </c>
      <c r="AJ2086" s="33">
        <f t="shared" si="991"/>
        <v>0</v>
      </c>
      <c r="AK2086" s="33">
        <f t="shared" si="992"/>
        <v>0</v>
      </c>
      <c r="AL2086" s="33">
        <f t="shared" si="993"/>
        <v>0</v>
      </c>
      <c r="AM2086" s="34">
        <f t="shared" si="994"/>
        <v>0</v>
      </c>
    </row>
    <row r="2087" spans="1:39" ht="15" customHeight="1" x14ac:dyDescent="0.3">
      <c r="A2087" s="166" t="s">
        <v>4521</v>
      </c>
      <c r="B2087" s="99">
        <v>13311</v>
      </c>
      <c r="C2087" s="99">
        <v>25439</v>
      </c>
      <c r="D2087" s="165">
        <v>45473</v>
      </c>
      <c r="E2087" s="165">
        <v>45537</v>
      </c>
      <c r="F2087" s="166">
        <v>4</v>
      </c>
      <c r="G2087" s="178">
        <v>1.04</v>
      </c>
      <c r="H2087" s="181">
        <v>0.25</v>
      </c>
      <c r="I2087" s="180">
        <v>6.9000000000000006E-2</v>
      </c>
      <c r="J2087" s="21">
        <f t="shared" si="965"/>
        <v>2.96</v>
      </c>
      <c r="K2087" s="21" t="str">
        <f t="shared" si="966"/>
        <v>Y</v>
      </c>
      <c r="L2087" s="37" t="str">
        <f t="shared" si="967"/>
        <v>NA</v>
      </c>
      <c r="M2087" s="8" t="str">
        <f t="shared" si="968"/>
        <v>Y</v>
      </c>
      <c r="N2087" s="42">
        <f t="shared" si="969"/>
        <v>12</v>
      </c>
      <c r="O2087" s="43">
        <f t="shared" si="970"/>
        <v>200000</v>
      </c>
      <c r="P2087" s="43" t="str">
        <f t="shared" si="971"/>
        <v>NA</v>
      </c>
      <c r="Q2087" s="24">
        <f t="shared" si="972"/>
        <v>14229.458999999999</v>
      </c>
      <c r="R2087" s="43">
        <f t="shared" si="973"/>
        <v>0</v>
      </c>
      <c r="S2087" s="24">
        <f t="shared" si="974"/>
        <v>1000000</v>
      </c>
      <c r="T2087" s="25" t="str">
        <f t="shared" si="975"/>
        <v>Y</v>
      </c>
      <c r="U2087" s="44">
        <f t="shared" si="976"/>
        <v>11</v>
      </c>
      <c r="V2087" s="45">
        <f t="shared" si="977"/>
        <v>200000</v>
      </c>
      <c r="W2087" s="45">
        <f t="shared" si="978"/>
        <v>1000000</v>
      </c>
      <c r="X2087" s="28">
        <f t="shared" si="979"/>
        <v>15211.291670999999</v>
      </c>
      <c r="Y2087" s="28">
        <f t="shared" si="980"/>
        <v>0</v>
      </c>
      <c r="Z2087" s="45" t="str">
        <f t="shared" si="981"/>
        <v>NA</v>
      </c>
      <c r="AA2087" s="29" t="str">
        <f t="shared" si="982"/>
        <v>Y</v>
      </c>
      <c r="AB2087" s="46">
        <f t="shared" si="983"/>
        <v>10</v>
      </c>
      <c r="AC2087" s="31">
        <f t="shared" si="984"/>
        <v>200000</v>
      </c>
      <c r="AD2087" s="31">
        <f t="shared" si="985"/>
        <v>1000000</v>
      </c>
      <c r="AE2087" s="31">
        <f t="shared" si="986"/>
        <v>16260.870796298997</v>
      </c>
      <c r="AF2087" s="47">
        <f t="shared" si="987"/>
        <v>0</v>
      </c>
      <c r="AG2087" s="31" t="str">
        <f t="shared" si="988"/>
        <v>NA</v>
      </c>
      <c r="AH2087" s="48">
        <f t="shared" si="989"/>
        <v>9</v>
      </c>
      <c r="AI2087" s="33">
        <f t="shared" si="990"/>
        <v>20000</v>
      </c>
      <c r="AJ2087" s="33">
        <f t="shared" si="991"/>
        <v>65000</v>
      </c>
      <c r="AK2087" s="33">
        <f t="shared" si="992"/>
        <v>17382.870881243627</v>
      </c>
      <c r="AL2087" s="33">
        <f t="shared" si="993"/>
        <v>0</v>
      </c>
      <c r="AM2087" s="34">
        <f t="shared" si="994"/>
        <v>0</v>
      </c>
    </row>
    <row r="2088" spans="1:39" ht="15" customHeight="1" x14ac:dyDescent="0.3">
      <c r="A2088" s="166" t="s">
        <v>4522</v>
      </c>
      <c r="B2088" s="99">
        <v>6452</v>
      </c>
      <c r="C2088" s="99">
        <v>62628</v>
      </c>
      <c r="D2088" s="165">
        <v>45086</v>
      </c>
      <c r="E2088" s="165">
        <v>45289</v>
      </c>
      <c r="F2088" s="166">
        <v>2</v>
      </c>
      <c r="G2088" s="178">
        <v>1.68</v>
      </c>
      <c r="H2088" s="181">
        <v>1</v>
      </c>
      <c r="I2088" s="180">
        <v>8.3699999999999997E-2</v>
      </c>
      <c r="J2088" s="21">
        <f t="shared" si="965"/>
        <v>0.32000000000000006</v>
      </c>
      <c r="K2088" s="21" t="str">
        <f t="shared" si="966"/>
        <v>Y</v>
      </c>
      <c r="L2088" s="37" t="str">
        <f t="shared" si="967"/>
        <v>NA</v>
      </c>
      <c r="M2088" s="8" t="str">
        <f t="shared" si="968"/>
        <v>Y</v>
      </c>
      <c r="N2088" s="42">
        <f t="shared" si="969"/>
        <v>1</v>
      </c>
      <c r="O2088" s="43">
        <f t="shared" si="970"/>
        <v>200000</v>
      </c>
      <c r="P2088" s="43" t="str">
        <f t="shared" si="971"/>
        <v>NA</v>
      </c>
      <c r="Q2088" s="24">
        <f t="shared" si="972"/>
        <v>6992.0323999999991</v>
      </c>
      <c r="R2088" s="43">
        <f t="shared" si="973"/>
        <v>0</v>
      </c>
      <c r="S2088" s="24">
        <f t="shared" si="974"/>
        <v>1000000</v>
      </c>
      <c r="T2088" s="25" t="str">
        <f t="shared" si="975"/>
        <v>N</v>
      </c>
      <c r="U2088" s="44">
        <f t="shared" si="976"/>
        <v>0</v>
      </c>
      <c r="V2088" s="45">
        <f t="shared" si="977"/>
        <v>0</v>
      </c>
      <c r="W2088" s="45">
        <f t="shared" si="978"/>
        <v>0</v>
      </c>
      <c r="X2088" s="28">
        <f t="shared" si="979"/>
        <v>0</v>
      </c>
      <c r="Y2088" s="28">
        <f t="shared" si="980"/>
        <v>0</v>
      </c>
      <c r="Z2088" s="45">
        <f t="shared" si="981"/>
        <v>0</v>
      </c>
      <c r="AA2088" s="29" t="str">
        <f t="shared" si="982"/>
        <v>N</v>
      </c>
      <c r="AB2088" s="46">
        <f t="shared" si="983"/>
        <v>0</v>
      </c>
      <c r="AC2088" s="31">
        <f t="shared" si="984"/>
        <v>0</v>
      </c>
      <c r="AD2088" s="31">
        <f t="shared" si="985"/>
        <v>0</v>
      </c>
      <c r="AE2088" s="31">
        <f t="shared" si="986"/>
        <v>0</v>
      </c>
      <c r="AF2088" s="47">
        <f t="shared" si="987"/>
        <v>0</v>
      </c>
      <c r="AG2088" s="31">
        <f t="shared" si="988"/>
        <v>0</v>
      </c>
      <c r="AH2088" s="48">
        <f t="shared" si="989"/>
        <v>0</v>
      </c>
      <c r="AI2088" s="33">
        <f t="shared" si="990"/>
        <v>0</v>
      </c>
      <c r="AJ2088" s="33">
        <f t="shared" si="991"/>
        <v>0</v>
      </c>
      <c r="AK2088" s="33">
        <f t="shared" si="992"/>
        <v>0</v>
      </c>
      <c r="AL2088" s="33">
        <f t="shared" si="993"/>
        <v>0</v>
      </c>
      <c r="AM2088" s="34">
        <f t="shared" si="994"/>
        <v>0</v>
      </c>
    </row>
    <row r="2089" spans="1:39" ht="15" customHeight="1" x14ac:dyDescent="0.3">
      <c r="A2089" s="166" t="s">
        <v>4523</v>
      </c>
      <c r="B2089" s="99">
        <v>9418</v>
      </c>
      <c r="C2089" s="99">
        <v>27688</v>
      </c>
      <c r="D2089" s="165">
        <v>44738</v>
      </c>
      <c r="E2089" s="165">
        <v>45002</v>
      </c>
      <c r="F2089" s="166">
        <v>2</v>
      </c>
      <c r="G2089" s="178">
        <v>0.66</v>
      </c>
      <c r="H2089" s="181">
        <v>0.25</v>
      </c>
      <c r="I2089" s="180">
        <v>7.0400000000000004E-2</v>
      </c>
      <c r="J2089" s="21">
        <f t="shared" si="965"/>
        <v>1.3399999999999999</v>
      </c>
      <c r="K2089" s="21" t="str">
        <f t="shared" si="966"/>
        <v>Y</v>
      </c>
      <c r="L2089" s="37" t="str">
        <f t="shared" si="967"/>
        <v>NA</v>
      </c>
      <c r="M2089" s="8" t="str">
        <f t="shared" si="968"/>
        <v>Y</v>
      </c>
      <c r="N2089" s="42">
        <f t="shared" si="969"/>
        <v>6</v>
      </c>
      <c r="O2089" s="43">
        <f t="shared" si="970"/>
        <v>200000</v>
      </c>
      <c r="P2089" s="43" t="str">
        <f t="shared" si="971"/>
        <v>NA</v>
      </c>
      <c r="Q2089" s="24">
        <f t="shared" si="972"/>
        <v>10081.0272</v>
      </c>
      <c r="R2089" s="43">
        <f t="shared" si="973"/>
        <v>0</v>
      </c>
      <c r="S2089" s="24">
        <f t="shared" si="974"/>
        <v>1000000</v>
      </c>
      <c r="T2089" s="25" t="str">
        <f t="shared" si="975"/>
        <v>Y</v>
      </c>
      <c r="U2089" s="44">
        <f t="shared" si="976"/>
        <v>5</v>
      </c>
      <c r="V2089" s="45">
        <f t="shared" si="977"/>
        <v>200000</v>
      </c>
      <c r="W2089" s="45">
        <f t="shared" si="978"/>
        <v>1000000</v>
      </c>
      <c r="X2089" s="28">
        <f t="shared" si="979"/>
        <v>10790.731514880001</v>
      </c>
      <c r="Y2089" s="28">
        <f t="shared" si="980"/>
        <v>0</v>
      </c>
      <c r="Z2089" s="45" t="str">
        <f t="shared" si="981"/>
        <v>NA</v>
      </c>
      <c r="AA2089" s="29" t="str">
        <f t="shared" si="982"/>
        <v>N</v>
      </c>
      <c r="AB2089" s="46">
        <f t="shared" si="983"/>
        <v>4</v>
      </c>
      <c r="AC2089" s="31">
        <f t="shared" si="984"/>
        <v>20000</v>
      </c>
      <c r="AD2089" s="31">
        <f t="shared" si="985"/>
        <v>65000</v>
      </c>
      <c r="AE2089" s="31">
        <f t="shared" si="986"/>
        <v>11550.399013527553</v>
      </c>
      <c r="AF2089" s="47">
        <f t="shared" si="987"/>
        <v>0</v>
      </c>
      <c r="AG2089" s="31">
        <f t="shared" si="988"/>
        <v>4889.8422715924462</v>
      </c>
      <c r="AH2089" s="48">
        <f t="shared" si="989"/>
        <v>3</v>
      </c>
      <c r="AI2089" s="33">
        <f t="shared" si="990"/>
        <v>20000</v>
      </c>
      <c r="AJ2089" s="33">
        <f t="shared" si="991"/>
        <v>65000</v>
      </c>
      <c r="AK2089" s="33">
        <f t="shared" si="992"/>
        <v>4889.8422715924462</v>
      </c>
      <c r="AL2089" s="33">
        <f t="shared" si="993"/>
        <v>7473.7048324874468</v>
      </c>
      <c r="AM2089" s="34">
        <f t="shared" si="994"/>
        <v>7473.7048324874468</v>
      </c>
    </row>
    <row r="2090" spans="1:39" ht="15" customHeight="1" x14ac:dyDescent="0.3">
      <c r="A2090" s="166" t="s">
        <v>4524</v>
      </c>
      <c r="B2090" s="99">
        <v>15160</v>
      </c>
      <c r="C2090" s="99">
        <v>92712</v>
      </c>
      <c r="D2090" s="165">
        <v>45389</v>
      </c>
      <c r="E2090" s="165">
        <v>45697</v>
      </c>
      <c r="F2090" s="166">
        <v>4</v>
      </c>
      <c r="G2090" s="178">
        <v>1.0900000000000001</v>
      </c>
      <c r="H2090" s="181">
        <v>0.5</v>
      </c>
      <c r="I2090" s="180">
        <v>3.5000000000000003E-2</v>
      </c>
      <c r="J2090" s="21">
        <f t="shared" si="965"/>
        <v>2.91</v>
      </c>
      <c r="K2090" s="21" t="str">
        <f t="shared" si="966"/>
        <v>Y</v>
      </c>
      <c r="L2090" s="37" t="str">
        <f t="shared" si="967"/>
        <v>NA</v>
      </c>
      <c r="M2090" s="8" t="str">
        <f t="shared" si="968"/>
        <v>Y</v>
      </c>
      <c r="N2090" s="42">
        <f t="shared" si="969"/>
        <v>6</v>
      </c>
      <c r="O2090" s="43">
        <f t="shared" si="970"/>
        <v>200000</v>
      </c>
      <c r="P2090" s="43" t="str">
        <f t="shared" si="971"/>
        <v>NA</v>
      </c>
      <c r="Q2090" s="24">
        <f t="shared" si="972"/>
        <v>15690.599999999999</v>
      </c>
      <c r="R2090" s="43">
        <f t="shared" si="973"/>
        <v>0</v>
      </c>
      <c r="S2090" s="24">
        <f t="shared" si="974"/>
        <v>1000000</v>
      </c>
      <c r="T2090" s="25" t="str">
        <f t="shared" si="975"/>
        <v>Y</v>
      </c>
      <c r="U2090" s="44">
        <f t="shared" si="976"/>
        <v>5</v>
      </c>
      <c r="V2090" s="45">
        <f t="shared" si="977"/>
        <v>200000</v>
      </c>
      <c r="W2090" s="45">
        <f t="shared" si="978"/>
        <v>1000000</v>
      </c>
      <c r="X2090" s="28">
        <f t="shared" si="979"/>
        <v>16239.770999999997</v>
      </c>
      <c r="Y2090" s="28">
        <f t="shared" si="980"/>
        <v>0</v>
      </c>
      <c r="Z2090" s="45" t="str">
        <f t="shared" si="981"/>
        <v>NA</v>
      </c>
      <c r="AA2090" s="29" t="str">
        <f t="shared" si="982"/>
        <v>Y</v>
      </c>
      <c r="AB2090" s="46">
        <f t="shared" si="983"/>
        <v>4</v>
      </c>
      <c r="AC2090" s="31">
        <f t="shared" si="984"/>
        <v>200000</v>
      </c>
      <c r="AD2090" s="31">
        <f t="shared" si="985"/>
        <v>1000000</v>
      </c>
      <c r="AE2090" s="31">
        <f t="shared" si="986"/>
        <v>16808.162984999995</v>
      </c>
      <c r="AF2090" s="47">
        <f t="shared" si="987"/>
        <v>0</v>
      </c>
      <c r="AG2090" s="31" t="str">
        <f t="shared" si="988"/>
        <v>NA</v>
      </c>
      <c r="AH2090" s="48">
        <f t="shared" si="989"/>
        <v>3</v>
      </c>
      <c r="AI2090" s="33">
        <f t="shared" si="990"/>
        <v>20000</v>
      </c>
      <c r="AJ2090" s="33">
        <f t="shared" si="991"/>
        <v>65000</v>
      </c>
      <c r="AK2090" s="33">
        <f t="shared" si="992"/>
        <v>17396.448689474993</v>
      </c>
      <c r="AL2090" s="33">
        <f t="shared" si="993"/>
        <v>0</v>
      </c>
      <c r="AM2090" s="34">
        <f t="shared" si="994"/>
        <v>0</v>
      </c>
    </row>
    <row r="2091" spans="1:39" ht="15" customHeight="1" x14ac:dyDescent="0.3">
      <c r="A2091" s="166" t="s">
        <v>4525</v>
      </c>
      <c r="B2091" s="99">
        <v>13952</v>
      </c>
      <c r="C2091" s="99">
        <v>40267</v>
      </c>
      <c r="D2091" s="165">
        <v>44567</v>
      </c>
      <c r="E2091" s="165">
        <v>44785</v>
      </c>
      <c r="F2091" s="166">
        <v>4</v>
      </c>
      <c r="G2091" s="178">
        <v>3.57</v>
      </c>
      <c r="H2091" s="181">
        <v>1</v>
      </c>
      <c r="I2091" s="180">
        <v>7.7600000000000002E-2</v>
      </c>
      <c r="J2091" s="21">
        <f t="shared" si="965"/>
        <v>0.43000000000000016</v>
      </c>
      <c r="K2091" s="21" t="str">
        <f t="shared" si="966"/>
        <v>Y</v>
      </c>
      <c r="L2091" s="37" t="str">
        <f t="shared" si="967"/>
        <v>NA</v>
      </c>
      <c r="M2091" s="8" t="str">
        <f t="shared" si="968"/>
        <v>Y</v>
      </c>
      <c r="N2091" s="42">
        <f t="shared" si="969"/>
        <v>1</v>
      </c>
      <c r="O2091" s="43">
        <f t="shared" si="970"/>
        <v>200000</v>
      </c>
      <c r="P2091" s="43" t="str">
        <f t="shared" si="971"/>
        <v>NA</v>
      </c>
      <c r="Q2091" s="24">
        <f t="shared" si="972"/>
        <v>15034.675199999998</v>
      </c>
      <c r="R2091" s="43">
        <f t="shared" si="973"/>
        <v>0</v>
      </c>
      <c r="S2091" s="24">
        <f t="shared" si="974"/>
        <v>1000000</v>
      </c>
      <c r="T2091" s="25" t="str">
        <f t="shared" si="975"/>
        <v>N</v>
      </c>
      <c r="U2091" s="44">
        <f t="shared" si="976"/>
        <v>0</v>
      </c>
      <c r="V2091" s="45">
        <f t="shared" si="977"/>
        <v>0</v>
      </c>
      <c r="W2091" s="45">
        <f t="shared" si="978"/>
        <v>0</v>
      </c>
      <c r="X2091" s="28">
        <f t="shared" si="979"/>
        <v>0</v>
      </c>
      <c r="Y2091" s="28">
        <f t="shared" si="980"/>
        <v>0</v>
      </c>
      <c r="Z2091" s="45">
        <f t="shared" si="981"/>
        <v>0</v>
      </c>
      <c r="AA2091" s="29" t="str">
        <f t="shared" si="982"/>
        <v>N</v>
      </c>
      <c r="AB2091" s="46">
        <f t="shared" si="983"/>
        <v>0</v>
      </c>
      <c r="AC2091" s="31">
        <f t="shared" si="984"/>
        <v>0</v>
      </c>
      <c r="AD2091" s="31">
        <f t="shared" si="985"/>
        <v>0</v>
      </c>
      <c r="AE2091" s="31">
        <f t="shared" si="986"/>
        <v>0</v>
      </c>
      <c r="AF2091" s="47">
        <f t="shared" si="987"/>
        <v>0</v>
      </c>
      <c r="AG2091" s="31">
        <f t="shared" si="988"/>
        <v>0</v>
      </c>
      <c r="AH2091" s="48">
        <f t="shared" si="989"/>
        <v>0</v>
      </c>
      <c r="AI2091" s="33">
        <f t="shared" si="990"/>
        <v>0</v>
      </c>
      <c r="AJ2091" s="33">
        <f t="shared" si="991"/>
        <v>0</v>
      </c>
      <c r="AK2091" s="33">
        <f t="shared" si="992"/>
        <v>0</v>
      </c>
      <c r="AL2091" s="33">
        <f t="shared" si="993"/>
        <v>0</v>
      </c>
      <c r="AM2091" s="34">
        <f t="shared" si="994"/>
        <v>0</v>
      </c>
    </row>
    <row r="2092" spans="1:39" ht="15" customHeight="1" x14ac:dyDescent="0.3">
      <c r="A2092" s="166" t="s">
        <v>4526</v>
      </c>
      <c r="B2092" s="99">
        <v>11121</v>
      </c>
      <c r="C2092" s="99">
        <v>86159</v>
      </c>
      <c r="D2092" s="165">
        <v>44787</v>
      </c>
      <c r="E2092" s="165">
        <v>45071</v>
      </c>
      <c r="F2092" s="166">
        <v>4</v>
      </c>
      <c r="G2092" s="178">
        <v>3.7</v>
      </c>
      <c r="H2092" s="181">
        <v>0.75</v>
      </c>
      <c r="I2092" s="180">
        <v>7.1099999999999997E-2</v>
      </c>
      <c r="J2092" s="21">
        <f t="shared" si="965"/>
        <v>0.29999999999999982</v>
      </c>
      <c r="K2092" s="21" t="str">
        <f t="shared" si="966"/>
        <v>Y</v>
      </c>
      <c r="L2092" s="37" t="str">
        <f t="shared" si="967"/>
        <v>NA</v>
      </c>
      <c r="M2092" s="8" t="str">
        <f t="shared" si="968"/>
        <v>Y</v>
      </c>
      <c r="N2092" s="42">
        <f t="shared" si="969"/>
        <v>1</v>
      </c>
      <c r="O2092" s="43">
        <f t="shared" si="970"/>
        <v>200000</v>
      </c>
      <c r="P2092" s="43" t="str">
        <f t="shared" si="971"/>
        <v>NA</v>
      </c>
      <c r="Q2092" s="24">
        <f t="shared" si="972"/>
        <v>11911.703099999999</v>
      </c>
      <c r="R2092" s="43">
        <f t="shared" si="973"/>
        <v>0</v>
      </c>
      <c r="S2092" s="24">
        <f t="shared" si="974"/>
        <v>1000000</v>
      </c>
      <c r="T2092" s="25" t="str">
        <f t="shared" si="975"/>
        <v>N</v>
      </c>
      <c r="U2092" s="44">
        <f t="shared" si="976"/>
        <v>0</v>
      </c>
      <c r="V2092" s="45">
        <f t="shared" si="977"/>
        <v>0</v>
      </c>
      <c r="W2092" s="45">
        <f t="shared" si="978"/>
        <v>0</v>
      </c>
      <c r="X2092" s="28">
        <f t="shared" si="979"/>
        <v>0</v>
      </c>
      <c r="Y2092" s="28">
        <f t="shared" si="980"/>
        <v>0</v>
      </c>
      <c r="Z2092" s="45">
        <f t="shared" si="981"/>
        <v>0</v>
      </c>
      <c r="AA2092" s="29" t="str">
        <f t="shared" si="982"/>
        <v>N</v>
      </c>
      <c r="AB2092" s="46">
        <f t="shared" si="983"/>
        <v>0</v>
      </c>
      <c r="AC2092" s="31">
        <f t="shared" si="984"/>
        <v>0</v>
      </c>
      <c r="AD2092" s="31">
        <f t="shared" si="985"/>
        <v>0</v>
      </c>
      <c r="AE2092" s="31">
        <f t="shared" si="986"/>
        <v>0</v>
      </c>
      <c r="AF2092" s="47">
        <f t="shared" si="987"/>
        <v>0</v>
      </c>
      <c r="AG2092" s="31">
        <f t="shared" si="988"/>
        <v>0</v>
      </c>
      <c r="AH2092" s="48">
        <f t="shared" si="989"/>
        <v>0</v>
      </c>
      <c r="AI2092" s="33">
        <f t="shared" si="990"/>
        <v>0</v>
      </c>
      <c r="AJ2092" s="33">
        <f t="shared" si="991"/>
        <v>0</v>
      </c>
      <c r="AK2092" s="33">
        <f t="shared" si="992"/>
        <v>0</v>
      </c>
      <c r="AL2092" s="33">
        <f t="shared" si="993"/>
        <v>0</v>
      </c>
      <c r="AM2092" s="34">
        <f t="shared" si="994"/>
        <v>0</v>
      </c>
    </row>
    <row r="2093" spans="1:39" ht="15" customHeight="1" x14ac:dyDescent="0.3">
      <c r="A2093" s="166" t="s">
        <v>4527</v>
      </c>
      <c r="B2093" s="99">
        <v>19110</v>
      </c>
      <c r="C2093" s="99">
        <v>108074</v>
      </c>
      <c r="D2093" s="165">
        <v>44520</v>
      </c>
      <c r="E2093" s="165">
        <v>44642</v>
      </c>
      <c r="F2093" s="166">
        <v>4</v>
      </c>
      <c r="G2093" s="178">
        <v>1.35</v>
      </c>
      <c r="H2093" s="181">
        <v>0.25</v>
      </c>
      <c r="I2093" s="180">
        <v>3.7999999999999999E-2</v>
      </c>
      <c r="J2093" s="21">
        <f t="shared" si="965"/>
        <v>2.65</v>
      </c>
      <c r="K2093" s="21" t="str">
        <f t="shared" si="966"/>
        <v>Y</v>
      </c>
      <c r="L2093" s="37" t="str">
        <f t="shared" si="967"/>
        <v>NA</v>
      </c>
      <c r="M2093" s="8" t="str">
        <f t="shared" si="968"/>
        <v>Y</v>
      </c>
      <c r="N2093" s="42">
        <f t="shared" si="969"/>
        <v>11</v>
      </c>
      <c r="O2093" s="43">
        <f t="shared" si="970"/>
        <v>200000</v>
      </c>
      <c r="P2093" s="43" t="str">
        <f t="shared" si="971"/>
        <v>NA</v>
      </c>
      <c r="Q2093" s="24">
        <f t="shared" si="972"/>
        <v>19836.18</v>
      </c>
      <c r="R2093" s="43">
        <f t="shared" si="973"/>
        <v>0</v>
      </c>
      <c r="S2093" s="24">
        <f t="shared" si="974"/>
        <v>1000000</v>
      </c>
      <c r="T2093" s="25" t="str">
        <f t="shared" si="975"/>
        <v>Y</v>
      </c>
      <c r="U2093" s="44">
        <f t="shared" si="976"/>
        <v>10</v>
      </c>
      <c r="V2093" s="45">
        <f t="shared" si="977"/>
        <v>200000</v>
      </c>
      <c r="W2093" s="45">
        <f t="shared" si="978"/>
        <v>1000000</v>
      </c>
      <c r="X2093" s="28">
        <f t="shared" si="979"/>
        <v>20589.954840000002</v>
      </c>
      <c r="Y2093" s="28">
        <f t="shared" si="980"/>
        <v>0</v>
      </c>
      <c r="Z2093" s="45" t="str">
        <f t="shared" si="981"/>
        <v>NA</v>
      </c>
      <c r="AA2093" s="29" t="str">
        <f t="shared" si="982"/>
        <v>Y</v>
      </c>
      <c r="AB2093" s="46">
        <f t="shared" si="983"/>
        <v>9</v>
      </c>
      <c r="AC2093" s="31">
        <f t="shared" si="984"/>
        <v>200000</v>
      </c>
      <c r="AD2093" s="31">
        <f t="shared" si="985"/>
        <v>1000000</v>
      </c>
      <c r="AE2093" s="31">
        <f t="shared" si="986"/>
        <v>21372.373123920002</v>
      </c>
      <c r="AF2093" s="47">
        <f t="shared" si="987"/>
        <v>0</v>
      </c>
      <c r="AG2093" s="31" t="str">
        <f t="shared" si="988"/>
        <v>NA</v>
      </c>
      <c r="AH2093" s="48">
        <f t="shared" si="989"/>
        <v>8</v>
      </c>
      <c r="AI2093" s="33">
        <f t="shared" si="990"/>
        <v>20000</v>
      </c>
      <c r="AJ2093" s="33">
        <f t="shared" si="991"/>
        <v>65000</v>
      </c>
      <c r="AK2093" s="33">
        <f t="shared" si="992"/>
        <v>20000</v>
      </c>
      <c r="AL2093" s="33">
        <f t="shared" si="993"/>
        <v>2184.5233026289643</v>
      </c>
      <c r="AM2093" s="34">
        <f t="shared" si="994"/>
        <v>2184.5233026289643</v>
      </c>
    </row>
    <row r="2094" spans="1:39" ht="15" customHeight="1" x14ac:dyDescent="0.3">
      <c r="A2094" s="166" t="s">
        <v>4528</v>
      </c>
      <c r="B2094" s="99">
        <v>19611</v>
      </c>
      <c r="C2094" s="99">
        <v>108597</v>
      </c>
      <c r="D2094" s="165">
        <v>44735</v>
      </c>
      <c r="E2094" s="165">
        <v>44983</v>
      </c>
      <c r="F2094" s="166">
        <v>2</v>
      </c>
      <c r="G2094" s="178">
        <v>1.41</v>
      </c>
      <c r="H2094" s="181">
        <v>0.75</v>
      </c>
      <c r="I2094" s="180">
        <v>4.6300000000000001E-2</v>
      </c>
      <c r="J2094" s="21">
        <f t="shared" si="965"/>
        <v>0.59000000000000008</v>
      </c>
      <c r="K2094" s="21" t="str">
        <f t="shared" si="966"/>
        <v>Y</v>
      </c>
      <c r="L2094" s="37" t="str">
        <f t="shared" si="967"/>
        <v>NA</v>
      </c>
      <c r="M2094" s="8" t="str">
        <f t="shared" si="968"/>
        <v>Y</v>
      </c>
      <c r="N2094" s="42">
        <f t="shared" si="969"/>
        <v>1</v>
      </c>
      <c r="O2094" s="43">
        <f t="shared" si="970"/>
        <v>200000</v>
      </c>
      <c r="P2094" s="43" t="str">
        <f t="shared" si="971"/>
        <v>NA</v>
      </c>
      <c r="Q2094" s="24">
        <f t="shared" si="972"/>
        <v>20518.989300000001</v>
      </c>
      <c r="R2094" s="43">
        <f t="shared" si="973"/>
        <v>0</v>
      </c>
      <c r="S2094" s="24">
        <f t="shared" si="974"/>
        <v>1000000</v>
      </c>
      <c r="T2094" s="25" t="str">
        <f t="shared" si="975"/>
        <v>N</v>
      </c>
      <c r="U2094" s="44">
        <f t="shared" si="976"/>
        <v>0</v>
      </c>
      <c r="V2094" s="45">
        <f t="shared" si="977"/>
        <v>0</v>
      </c>
      <c r="W2094" s="45">
        <f t="shared" si="978"/>
        <v>0</v>
      </c>
      <c r="X2094" s="28">
        <f t="shared" si="979"/>
        <v>0</v>
      </c>
      <c r="Y2094" s="28">
        <f t="shared" si="980"/>
        <v>0</v>
      </c>
      <c r="Z2094" s="45">
        <f t="shared" si="981"/>
        <v>0</v>
      </c>
      <c r="AA2094" s="29" t="str">
        <f t="shared" si="982"/>
        <v>N</v>
      </c>
      <c r="AB2094" s="46">
        <f t="shared" si="983"/>
        <v>0</v>
      </c>
      <c r="AC2094" s="31">
        <f t="shared" si="984"/>
        <v>0</v>
      </c>
      <c r="AD2094" s="31">
        <f t="shared" si="985"/>
        <v>0</v>
      </c>
      <c r="AE2094" s="31">
        <f t="shared" si="986"/>
        <v>0</v>
      </c>
      <c r="AF2094" s="47">
        <f t="shared" si="987"/>
        <v>0</v>
      </c>
      <c r="AG2094" s="31">
        <f t="shared" si="988"/>
        <v>0</v>
      </c>
      <c r="AH2094" s="48">
        <f t="shared" si="989"/>
        <v>0</v>
      </c>
      <c r="AI2094" s="33">
        <f t="shared" si="990"/>
        <v>0</v>
      </c>
      <c r="AJ2094" s="33">
        <f t="shared" si="991"/>
        <v>0</v>
      </c>
      <c r="AK2094" s="33">
        <f t="shared" si="992"/>
        <v>0</v>
      </c>
      <c r="AL2094" s="33">
        <f t="shared" si="993"/>
        <v>0</v>
      </c>
      <c r="AM2094" s="34">
        <f t="shared" si="994"/>
        <v>0</v>
      </c>
    </row>
    <row r="2095" spans="1:39" ht="15" customHeight="1" x14ac:dyDescent="0.3">
      <c r="A2095" s="166" t="s">
        <v>4529</v>
      </c>
      <c r="B2095" s="99">
        <v>19252</v>
      </c>
      <c r="C2095" s="99">
        <v>65238</v>
      </c>
      <c r="D2095" s="165">
        <v>44895</v>
      </c>
      <c r="E2095" s="165">
        <v>44954</v>
      </c>
      <c r="F2095" s="166">
        <v>2</v>
      </c>
      <c r="G2095" s="178">
        <v>1.38</v>
      </c>
      <c r="H2095" s="181">
        <v>1</v>
      </c>
      <c r="I2095" s="180">
        <v>4.0399999999999998E-2</v>
      </c>
      <c r="J2095" s="21">
        <f t="shared" si="965"/>
        <v>0.62000000000000011</v>
      </c>
      <c r="K2095" s="21" t="str">
        <f t="shared" si="966"/>
        <v>Y</v>
      </c>
      <c r="L2095" s="37" t="str">
        <f t="shared" si="967"/>
        <v>NA</v>
      </c>
      <c r="M2095" s="8" t="str">
        <f t="shared" si="968"/>
        <v>Y</v>
      </c>
      <c r="N2095" s="42">
        <f t="shared" si="969"/>
        <v>1</v>
      </c>
      <c r="O2095" s="43">
        <f t="shared" si="970"/>
        <v>200000</v>
      </c>
      <c r="P2095" s="43" t="str">
        <f t="shared" si="971"/>
        <v>NA</v>
      </c>
      <c r="Q2095" s="24">
        <f t="shared" si="972"/>
        <v>20029.7808</v>
      </c>
      <c r="R2095" s="43">
        <f t="shared" si="973"/>
        <v>0</v>
      </c>
      <c r="S2095" s="24">
        <f t="shared" si="974"/>
        <v>1000000</v>
      </c>
      <c r="T2095" s="25" t="str">
        <f t="shared" si="975"/>
        <v>N</v>
      </c>
      <c r="U2095" s="44">
        <f t="shared" si="976"/>
        <v>0</v>
      </c>
      <c r="V2095" s="45">
        <f t="shared" si="977"/>
        <v>0</v>
      </c>
      <c r="W2095" s="45">
        <f t="shared" si="978"/>
        <v>0</v>
      </c>
      <c r="X2095" s="28">
        <f t="shared" si="979"/>
        <v>0</v>
      </c>
      <c r="Y2095" s="28">
        <f t="shared" si="980"/>
        <v>0</v>
      </c>
      <c r="Z2095" s="45">
        <f t="shared" si="981"/>
        <v>0</v>
      </c>
      <c r="AA2095" s="29" t="str">
        <f t="shared" si="982"/>
        <v>N</v>
      </c>
      <c r="AB2095" s="46">
        <f t="shared" si="983"/>
        <v>0</v>
      </c>
      <c r="AC2095" s="31">
        <f t="shared" si="984"/>
        <v>0</v>
      </c>
      <c r="AD2095" s="31">
        <f t="shared" si="985"/>
        <v>0</v>
      </c>
      <c r="AE2095" s="31">
        <f t="shared" si="986"/>
        <v>0</v>
      </c>
      <c r="AF2095" s="47">
        <f t="shared" si="987"/>
        <v>0</v>
      </c>
      <c r="AG2095" s="31">
        <f t="shared" si="988"/>
        <v>0</v>
      </c>
      <c r="AH2095" s="48">
        <f t="shared" si="989"/>
        <v>0</v>
      </c>
      <c r="AI2095" s="33">
        <f t="shared" si="990"/>
        <v>0</v>
      </c>
      <c r="AJ2095" s="33">
        <f t="shared" si="991"/>
        <v>0</v>
      </c>
      <c r="AK2095" s="33">
        <f t="shared" si="992"/>
        <v>0</v>
      </c>
      <c r="AL2095" s="33">
        <f t="shared" si="993"/>
        <v>0</v>
      </c>
      <c r="AM2095" s="34">
        <f t="shared" si="994"/>
        <v>0</v>
      </c>
    </row>
    <row r="2096" spans="1:39" ht="15" customHeight="1" x14ac:dyDescent="0.3">
      <c r="A2096" s="166" t="s">
        <v>4530</v>
      </c>
      <c r="B2096" s="99">
        <v>9678</v>
      </c>
      <c r="C2096" s="99">
        <v>99313</v>
      </c>
      <c r="D2096" s="165">
        <v>44816</v>
      </c>
      <c r="E2096" s="165">
        <v>45070</v>
      </c>
      <c r="F2096" s="166">
        <v>2</v>
      </c>
      <c r="G2096" s="178">
        <v>0.34</v>
      </c>
      <c r="H2096" s="181">
        <v>0.5</v>
      </c>
      <c r="I2096" s="180">
        <v>6.9500000000000006E-2</v>
      </c>
      <c r="J2096" s="21">
        <f t="shared" si="965"/>
        <v>1.66</v>
      </c>
      <c r="K2096" s="21" t="str">
        <f t="shared" si="966"/>
        <v>Y</v>
      </c>
      <c r="L2096" s="37" t="str">
        <f t="shared" si="967"/>
        <v>NA</v>
      </c>
      <c r="M2096" s="8" t="str">
        <f t="shared" si="968"/>
        <v>Y</v>
      </c>
      <c r="N2096" s="42">
        <f t="shared" si="969"/>
        <v>4</v>
      </c>
      <c r="O2096" s="43">
        <f t="shared" si="970"/>
        <v>200000</v>
      </c>
      <c r="P2096" s="43" t="str">
        <f t="shared" si="971"/>
        <v>NA</v>
      </c>
      <c r="Q2096" s="24">
        <f t="shared" si="972"/>
        <v>10350.621000000001</v>
      </c>
      <c r="R2096" s="43">
        <f t="shared" si="973"/>
        <v>0</v>
      </c>
      <c r="S2096" s="24">
        <f t="shared" si="974"/>
        <v>1000000</v>
      </c>
      <c r="T2096" s="25" t="str">
        <f t="shared" si="975"/>
        <v>Y</v>
      </c>
      <c r="U2096" s="44">
        <f t="shared" si="976"/>
        <v>3</v>
      </c>
      <c r="V2096" s="45">
        <f t="shared" si="977"/>
        <v>200000</v>
      </c>
      <c r="W2096" s="45">
        <f t="shared" si="978"/>
        <v>1000000</v>
      </c>
      <c r="X2096" s="28">
        <f t="shared" si="979"/>
        <v>11069.989159500003</v>
      </c>
      <c r="Y2096" s="28">
        <f t="shared" si="980"/>
        <v>0</v>
      </c>
      <c r="Z2096" s="45" t="str">
        <f t="shared" si="981"/>
        <v>NA</v>
      </c>
      <c r="AA2096" s="29" t="str">
        <f t="shared" si="982"/>
        <v>N</v>
      </c>
      <c r="AB2096" s="46">
        <f t="shared" si="983"/>
        <v>2</v>
      </c>
      <c r="AC2096" s="31">
        <f t="shared" si="984"/>
        <v>20000</v>
      </c>
      <c r="AD2096" s="31">
        <f t="shared" si="985"/>
        <v>65000</v>
      </c>
      <c r="AE2096" s="31">
        <f t="shared" si="986"/>
        <v>11839.353406085254</v>
      </c>
      <c r="AF2096" s="47">
        <f t="shared" si="987"/>
        <v>0</v>
      </c>
      <c r="AG2096" s="31">
        <f t="shared" si="988"/>
        <v>0</v>
      </c>
      <c r="AH2096" s="48">
        <f t="shared" si="989"/>
        <v>1</v>
      </c>
      <c r="AI2096" s="33">
        <f t="shared" si="990"/>
        <v>20000</v>
      </c>
      <c r="AJ2096" s="33">
        <f t="shared" si="991"/>
        <v>65000</v>
      </c>
      <c r="AK2096" s="33">
        <f t="shared" si="992"/>
        <v>0</v>
      </c>
      <c r="AL2096" s="33">
        <f t="shared" si="993"/>
        <v>12662.188467808181</v>
      </c>
      <c r="AM2096" s="34">
        <f t="shared" si="994"/>
        <v>12662.188467808181</v>
      </c>
    </row>
    <row r="2097" spans="1:39" ht="15" customHeight="1" x14ac:dyDescent="0.3">
      <c r="A2097" s="166" t="s">
        <v>4531</v>
      </c>
      <c r="B2097" s="99">
        <v>17545</v>
      </c>
      <c r="C2097" s="99">
        <v>101894</v>
      </c>
      <c r="D2097" s="165">
        <v>46138</v>
      </c>
      <c r="E2097" s="165">
        <v>46477</v>
      </c>
      <c r="F2097" s="166">
        <v>2</v>
      </c>
      <c r="G2097" s="178">
        <v>1.39</v>
      </c>
      <c r="H2097" s="181">
        <v>0.75</v>
      </c>
      <c r="I2097" s="180">
        <v>4.1000000000000002E-2</v>
      </c>
      <c r="J2097" s="21">
        <f t="shared" si="965"/>
        <v>0.6100000000000001</v>
      </c>
      <c r="K2097" s="21" t="str">
        <f t="shared" si="966"/>
        <v>Y</v>
      </c>
      <c r="L2097" s="37" t="str">
        <f t="shared" si="967"/>
        <v>NA</v>
      </c>
      <c r="M2097" s="8" t="str">
        <f t="shared" si="968"/>
        <v>Y</v>
      </c>
      <c r="N2097" s="42">
        <f t="shared" si="969"/>
        <v>1</v>
      </c>
      <c r="O2097" s="43">
        <f t="shared" si="970"/>
        <v>200000</v>
      </c>
      <c r="P2097" s="43" t="str">
        <f t="shared" si="971"/>
        <v>NA</v>
      </c>
      <c r="Q2097" s="24">
        <f t="shared" si="972"/>
        <v>18264.344999999998</v>
      </c>
      <c r="R2097" s="43">
        <f t="shared" si="973"/>
        <v>0</v>
      </c>
      <c r="S2097" s="24">
        <f t="shared" si="974"/>
        <v>1000000</v>
      </c>
      <c r="T2097" s="25" t="str">
        <f t="shared" si="975"/>
        <v>N</v>
      </c>
      <c r="U2097" s="44">
        <f t="shared" si="976"/>
        <v>0</v>
      </c>
      <c r="V2097" s="45">
        <f t="shared" si="977"/>
        <v>0</v>
      </c>
      <c r="W2097" s="45">
        <f t="shared" si="978"/>
        <v>0</v>
      </c>
      <c r="X2097" s="28">
        <f t="shared" si="979"/>
        <v>0</v>
      </c>
      <c r="Y2097" s="28">
        <f t="shared" si="980"/>
        <v>0</v>
      </c>
      <c r="Z2097" s="45">
        <f t="shared" si="981"/>
        <v>0</v>
      </c>
      <c r="AA2097" s="29" t="str">
        <f t="shared" si="982"/>
        <v>N</v>
      </c>
      <c r="AB2097" s="46">
        <f t="shared" si="983"/>
        <v>0</v>
      </c>
      <c r="AC2097" s="31">
        <f t="shared" si="984"/>
        <v>0</v>
      </c>
      <c r="AD2097" s="31">
        <f t="shared" si="985"/>
        <v>0</v>
      </c>
      <c r="AE2097" s="31">
        <f t="shared" si="986"/>
        <v>0</v>
      </c>
      <c r="AF2097" s="47">
        <f t="shared" si="987"/>
        <v>0</v>
      </c>
      <c r="AG2097" s="31">
        <f t="shared" si="988"/>
        <v>0</v>
      </c>
      <c r="AH2097" s="48">
        <f t="shared" si="989"/>
        <v>0</v>
      </c>
      <c r="AI2097" s="33">
        <f t="shared" si="990"/>
        <v>0</v>
      </c>
      <c r="AJ2097" s="33">
        <f t="shared" si="991"/>
        <v>0</v>
      </c>
      <c r="AK2097" s="33">
        <f t="shared" si="992"/>
        <v>0</v>
      </c>
      <c r="AL2097" s="33">
        <f t="shared" si="993"/>
        <v>0</v>
      </c>
      <c r="AM2097" s="34">
        <f t="shared" si="994"/>
        <v>0</v>
      </c>
    </row>
    <row r="2098" spans="1:39" ht="15" customHeight="1" x14ac:dyDescent="0.3">
      <c r="A2098" s="166" t="s">
        <v>4532</v>
      </c>
      <c r="B2098" s="99">
        <v>9511</v>
      </c>
      <c r="C2098" s="99">
        <v>88908</v>
      </c>
      <c r="D2098" s="165">
        <v>45453</v>
      </c>
      <c r="E2098" s="165">
        <v>45686</v>
      </c>
      <c r="F2098" s="166">
        <v>4</v>
      </c>
      <c r="G2098" s="178">
        <v>2.63</v>
      </c>
      <c r="H2098" s="181">
        <v>0.5</v>
      </c>
      <c r="I2098" s="180">
        <v>8.2199999999999995E-2</v>
      </c>
      <c r="J2098" s="21">
        <f t="shared" si="965"/>
        <v>1.37</v>
      </c>
      <c r="K2098" s="21" t="str">
        <f t="shared" si="966"/>
        <v>Y</v>
      </c>
      <c r="L2098" s="37" t="str">
        <f t="shared" si="967"/>
        <v>NA</v>
      </c>
      <c r="M2098" s="8" t="str">
        <f t="shared" si="968"/>
        <v>Y</v>
      </c>
      <c r="N2098" s="42">
        <f t="shared" si="969"/>
        <v>3</v>
      </c>
      <c r="O2098" s="43">
        <f t="shared" si="970"/>
        <v>200000</v>
      </c>
      <c r="P2098" s="43" t="str">
        <f t="shared" si="971"/>
        <v>NA</v>
      </c>
      <c r="Q2098" s="24">
        <f t="shared" si="972"/>
        <v>10292.8042</v>
      </c>
      <c r="R2098" s="43">
        <f t="shared" si="973"/>
        <v>0</v>
      </c>
      <c r="S2098" s="24">
        <f t="shared" si="974"/>
        <v>1000000</v>
      </c>
      <c r="T2098" s="25" t="str">
        <f t="shared" si="975"/>
        <v>Y</v>
      </c>
      <c r="U2098" s="44">
        <f t="shared" si="976"/>
        <v>2</v>
      </c>
      <c r="V2098" s="45">
        <f t="shared" si="977"/>
        <v>200000</v>
      </c>
      <c r="W2098" s="45">
        <f t="shared" si="978"/>
        <v>1000000</v>
      </c>
      <c r="X2098" s="28">
        <f t="shared" si="979"/>
        <v>11138.872705240001</v>
      </c>
      <c r="Y2098" s="28">
        <f t="shared" si="980"/>
        <v>0</v>
      </c>
      <c r="Z2098" s="45" t="str">
        <f t="shared" si="981"/>
        <v>NA</v>
      </c>
      <c r="AA2098" s="29" t="str">
        <f t="shared" si="982"/>
        <v>N</v>
      </c>
      <c r="AB2098" s="46">
        <f t="shared" si="983"/>
        <v>1</v>
      </c>
      <c r="AC2098" s="31">
        <f t="shared" si="984"/>
        <v>20000</v>
      </c>
      <c r="AD2098" s="31">
        <f t="shared" si="985"/>
        <v>65000</v>
      </c>
      <c r="AE2098" s="31">
        <f t="shared" si="986"/>
        <v>12054.48804161073</v>
      </c>
      <c r="AF2098" s="47">
        <f t="shared" si="987"/>
        <v>0</v>
      </c>
      <c r="AG2098" s="31">
        <f t="shared" si="988"/>
        <v>0</v>
      </c>
      <c r="AH2098" s="48">
        <f t="shared" si="989"/>
        <v>0</v>
      </c>
      <c r="AI2098" s="33">
        <f t="shared" si="990"/>
        <v>0</v>
      </c>
      <c r="AJ2098" s="33">
        <f t="shared" si="991"/>
        <v>0</v>
      </c>
      <c r="AK2098" s="33">
        <f t="shared" si="992"/>
        <v>0</v>
      </c>
      <c r="AL2098" s="33">
        <f t="shared" si="993"/>
        <v>0</v>
      </c>
      <c r="AM2098" s="34">
        <f t="shared" si="994"/>
        <v>0</v>
      </c>
    </row>
    <row r="2099" spans="1:39" ht="15" customHeight="1" x14ac:dyDescent="0.3">
      <c r="A2099" s="166" t="s">
        <v>4533</v>
      </c>
      <c r="B2099" s="99">
        <v>21352</v>
      </c>
      <c r="C2099" s="99">
        <v>99213</v>
      </c>
      <c r="D2099" s="165">
        <v>45412</v>
      </c>
      <c r="E2099" s="165">
        <v>45729</v>
      </c>
      <c r="F2099" s="166">
        <v>2</v>
      </c>
      <c r="G2099" s="178">
        <v>0.6</v>
      </c>
      <c r="H2099" s="181">
        <v>0.75</v>
      </c>
      <c r="I2099" s="180">
        <v>6.4299999999999996E-2</v>
      </c>
      <c r="J2099" s="21">
        <f t="shared" si="965"/>
        <v>1.4</v>
      </c>
      <c r="K2099" s="21" t="str">
        <f t="shared" si="966"/>
        <v>Y</v>
      </c>
      <c r="L2099" s="37" t="str">
        <f t="shared" si="967"/>
        <v>NA</v>
      </c>
      <c r="M2099" s="8" t="str">
        <f t="shared" si="968"/>
        <v>Y</v>
      </c>
      <c r="N2099" s="42">
        <f t="shared" si="969"/>
        <v>2</v>
      </c>
      <c r="O2099" s="43">
        <f t="shared" si="970"/>
        <v>200000</v>
      </c>
      <c r="P2099" s="43" t="str">
        <f t="shared" si="971"/>
        <v>NA</v>
      </c>
      <c r="Q2099" s="24">
        <f t="shared" si="972"/>
        <v>22724.9336</v>
      </c>
      <c r="R2099" s="43">
        <f t="shared" si="973"/>
        <v>0</v>
      </c>
      <c r="S2099" s="24">
        <f t="shared" si="974"/>
        <v>1000000</v>
      </c>
      <c r="T2099" s="25" t="str">
        <f t="shared" si="975"/>
        <v>Y</v>
      </c>
      <c r="U2099" s="44">
        <f t="shared" si="976"/>
        <v>1</v>
      </c>
      <c r="V2099" s="45">
        <f t="shared" si="977"/>
        <v>200000</v>
      </c>
      <c r="W2099" s="45">
        <f t="shared" si="978"/>
        <v>1000000</v>
      </c>
      <c r="X2099" s="28">
        <f t="shared" si="979"/>
        <v>24186.14683048</v>
      </c>
      <c r="Y2099" s="28">
        <f t="shared" si="980"/>
        <v>0</v>
      </c>
      <c r="Z2099" s="45" t="str">
        <f t="shared" si="981"/>
        <v>NA</v>
      </c>
      <c r="AA2099" s="29" t="str">
        <f t="shared" si="982"/>
        <v>N</v>
      </c>
      <c r="AB2099" s="46">
        <f t="shared" si="983"/>
        <v>0</v>
      </c>
      <c r="AC2099" s="31">
        <f t="shared" si="984"/>
        <v>0</v>
      </c>
      <c r="AD2099" s="31">
        <f t="shared" si="985"/>
        <v>0</v>
      </c>
      <c r="AE2099" s="31">
        <f t="shared" si="986"/>
        <v>0</v>
      </c>
      <c r="AF2099" s="47">
        <f t="shared" si="987"/>
        <v>0</v>
      </c>
      <c r="AG2099" s="31">
        <f t="shared" si="988"/>
        <v>0</v>
      </c>
      <c r="AH2099" s="48">
        <f t="shared" si="989"/>
        <v>0</v>
      </c>
      <c r="AI2099" s="33">
        <f t="shared" si="990"/>
        <v>0</v>
      </c>
      <c r="AJ2099" s="33">
        <f t="shared" si="991"/>
        <v>0</v>
      </c>
      <c r="AK2099" s="33">
        <f t="shared" si="992"/>
        <v>0</v>
      </c>
      <c r="AL2099" s="33">
        <f t="shared" si="993"/>
        <v>0</v>
      </c>
      <c r="AM2099" s="34">
        <f t="shared" si="994"/>
        <v>0</v>
      </c>
    </row>
    <row r="2100" spans="1:39" ht="15" customHeight="1" x14ac:dyDescent="0.3">
      <c r="A2100" s="166" t="s">
        <v>4534</v>
      </c>
      <c r="B2100" s="99">
        <v>14357</v>
      </c>
      <c r="C2100" s="99">
        <v>88739</v>
      </c>
      <c r="D2100" s="165">
        <v>45795</v>
      </c>
      <c r="E2100" s="165">
        <v>45887</v>
      </c>
      <c r="F2100" s="166">
        <v>2</v>
      </c>
      <c r="G2100" s="178">
        <v>1.72</v>
      </c>
      <c r="H2100" s="181">
        <v>1</v>
      </c>
      <c r="I2100" s="180">
        <v>2.7099999999999999E-2</v>
      </c>
      <c r="J2100" s="21">
        <f t="shared" si="965"/>
        <v>0.28000000000000003</v>
      </c>
      <c r="K2100" s="21" t="str">
        <f t="shared" si="966"/>
        <v>Y</v>
      </c>
      <c r="L2100" s="37" t="str">
        <f t="shared" si="967"/>
        <v>NA</v>
      </c>
      <c r="M2100" s="8" t="str">
        <f t="shared" si="968"/>
        <v>Y</v>
      </c>
      <c r="N2100" s="42">
        <f t="shared" si="969"/>
        <v>1</v>
      </c>
      <c r="O2100" s="43">
        <f t="shared" si="970"/>
        <v>200000</v>
      </c>
      <c r="P2100" s="43" t="str">
        <f t="shared" si="971"/>
        <v>NA</v>
      </c>
      <c r="Q2100" s="24">
        <f t="shared" si="972"/>
        <v>14746.074699999999</v>
      </c>
      <c r="R2100" s="43">
        <f t="shared" si="973"/>
        <v>0</v>
      </c>
      <c r="S2100" s="24">
        <f t="shared" si="974"/>
        <v>1000000</v>
      </c>
      <c r="T2100" s="25" t="str">
        <f t="shared" si="975"/>
        <v>N</v>
      </c>
      <c r="U2100" s="44">
        <f t="shared" si="976"/>
        <v>0</v>
      </c>
      <c r="V2100" s="45">
        <f t="shared" si="977"/>
        <v>0</v>
      </c>
      <c r="W2100" s="45">
        <f t="shared" si="978"/>
        <v>0</v>
      </c>
      <c r="X2100" s="28">
        <f t="shared" si="979"/>
        <v>0</v>
      </c>
      <c r="Y2100" s="28">
        <f t="shared" si="980"/>
        <v>0</v>
      </c>
      <c r="Z2100" s="45">
        <f t="shared" si="981"/>
        <v>0</v>
      </c>
      <c r="AA2100" s="29" t="str">
        <f t="shared" si="982"/>
        <v>N</v>
      </c>
      <c r="AB2100" s="46">
        <f t="shared" si="983"/>
        <v>0</v>
      </c>
      <c r="AC2100" s="31">
        <f t="shared" si="984"/>
        <v>0</v>
      </c>
      <c r="AD2100" s="31">
        <f t="shared" si="985"/>
        <v>0</v>
      </c>
      <c r="AE2100" s="31">
        <f t="shared" si="986"/>
        <v>0</v>
      </c>
      <c r="AF2100" s="47">
        <f t="shared" si="987"/>
        <v>0</v>
      </c>
      <c r="AG2100" s="31">
        <f t="shared" si="988"/>
        <v>0</v>
      </c>
      <c r="AH2100" s="48">
        <f t="shared" si="989"/>
        <v>0</v>
      </c>
      <c r="AI2100" s="33">
        <f t="shared" si="990"/>
        <v>0</v>
      </c>
      <c r="AJ2100" s="33">
        <f t="shared" si="991"/>
        <v>0</v>
      </c>
      <c r="AK2100" s="33">
        <f t="shared" si="992"/>
        <v>0</v>
      </c>
      <c r="AL2100" s="33">
        <f t="shared" si="993"/>
        <v>0</v>
      </c>
      <c r="AM2100" s="34">
        <f t="shared" si="994"/>
        <v>0</v>
      </c>
    </row>
    <row r="2101" spans="1:39" ht="15" customHeight="1" x14ac:dyDescent="0.3">
      <c r="A2101" s="166" t="s">
        <v>4535</v>
      </c>
      <c r="B2101" s="99">
        <v>15472</v>
      </c>
      <c r="C2101" s="99">
        <v>71009</v>
      </c>
      <c r="D2101" s="165">
        <v>44751</v>
      </c>
      <c r="E2101" s="165">
        <v>44814</v>
      </c>
      <c r="F2101" s="166">
        <v>4</v>
      </c>
      <c r="G2101" s="178">
        <v>3.58</v>
      </c>
      <c r="H2101" s="181">
        <v>0.5</v>
      </c>
      <c r="I2101" s="180">
        <v>6.4799999999999996E-2</v>
      </c>
      <c r="J2101" s="21">
        <f t="shared" si="965"/>
        <v>0.41999999999999993</v>
      </c>
      <c r="K2101" s="21" t="str">
        <f t="shared" si="966"/>
        <v>Y</v>
      </c>
      <c r="L2101" s="37" t="str">
        <f t="shared" si="967"/>
        <v>NA</v>
      </c>
      <c r="M2101" s="8" t="str">
        <f t="shared" si="968"/>
        <v>Y</v>
      </c>
      <c r="N2101" s="42">
        <f t="shared" si="969"/>
        <v>1</v>
      </c>
      <c r="O2101" s="43">
        <f t="shared" si="970"/>
        <v>200000</v>
      </c>
      <c r="P2101" s="43" t="str">
        <f t="shared" si="971"/>
        <v>NA</v>
      </c>
      <c r="Q2101" s="24">
        <f t="shared" si="972"/>
        <v>16474.585599999999</v>
      </c>
      <c r="R2101" s="43">
        <f t="shared" si="973"/>
        <v>0</v>
      </c>
      <c r="S2101" s="24">
        <f t="shared" si="974"/>
        <v>1000000</v>
      </c>
      <c r="T2101" s="25" t="str">
        <f t="shared" si="975"/>
        <v>N</v>
      </c>
      <c r="U2101" s="44">
        <f t="shared" si="976"/>
        <v>0</v>
      </c>
      <c r="V2101" s="45">
        <f t="shared" si="977"/>
        <v>0</v>
      </c>
      <c r="W2101" s="45">
        <f t="shared" si="978"/>
        <v>0</v>
      </c>
      <c r="X2101" s="28">
        <f t="shared" si="979"/>
        <v>0</v>
      </c>
      <c r="Y2101" s="28">
        <f t="shared" si="980"/>
        <v>0</v>
      </c>
      <c r="Z2101" s="45">
        <f t="shared" si="981"/>
        <v>0</v>
      </c>
      <c r="AA2101" s="29" t="str">
        <f t="shared" si="982"/>
        <v>N</v>
      </c>
      <c r="AB2101" s="46">
        <f t="shared" si="983"/>
        <v>0</v>
      </c>
      <c r="AC2101" s="31">
        <f t="shared" si="984"/>
        <v>0</v>
      </c>
      <c r="AD2101" s="31">
        <f t="shared" si="985"/>
        <v>0</v>
      </c>
      <c r="AE2101" s="31">
        <f t="shared" si="986"/>
        <v>0</v>
      </c>
      <c r="AF2101" s="47">
        <f t="shared" si="987"/>
        <v>0</v>
      </c>
      <c r="AG2101" s="31">
        <f t="shared" si="988"/>
        <v>0</v>
      </c>
      <c r="AH2101" s="48">
        <f t="shared" si="989"/>
        <v>0</v>
      </c>
      <c r="AI2101" s="33">
        <f t="shared" si="990"/>
        <v>0</v>
      </c>
      <c r="AJ2101" s="33">
        <f t="shared" si="991"/>
        <v>0</v>
      </c>
      <c r="AK2101" s="33">
        <f t="shared" si="992"/>
        <v>0</v>
      </c>
      <c r="AL2101" s="33">
        <f t="shared" si="993"/>
        <v>0</v>
      </c>
      <c r="AM2101" s="34">
        <f t="shared" si="994"/>
        <v>0</v>
      </c>
    </row>
    <row r="2102" spans="1:39" ht="15" customHeight="1" x14ac:dyDescent="0.3">
      <c r="A2102" s="166" t="s">
        <v>4536</v>
      </c>
      <c r="B2102" s="99">
        <v>21670</v>
      </c>
      <c r="C2102" s="99">
        <v>61061</v>
      </c>
      <c r="D2102" s="165">
        <v>45956</v>
      </c>
      <c r="E2102" s="165">
        <v>46088</v>
      </c>
      <c r="F2102" s="166">
        <v>2</v>
      </c>
      <c r="G2102" s="178">
        <v>0.55000000000000004</v>
      </c>
      <c r="H2102" s="181">
        <v>1</v>
      </c>
      <c r="I2102" s="180">
        <v>1.6799999999999999E-2</v>
      </c>
      <c r="J2102" s="21">
        <f t="shared" si="965"/>
        <v>1.45</v>
      </c>
      <c r="K2102" s="21" t="str">
        <f t="shared" si="966"/>
        <v>Y</v>
      </c>
      <c r="L2102" s="37" t="str">
        <f t="shared" si="967"/>
        <v>NA</v>
      </c>
      <c r="M2102" s="8" t="str">
        <f t="shared" si="968"/>
        <v>Y</v>
      </c>
      <c r="N2102" s="42">
        <f t="shared" si="969"/>
        <v>2</v>
      </c>
      <c r="O2102" s="43">
        <f t="shared" si="970"/>
        <v>200000</v>
      </c>
      <c r="P2102" s="43" t="str">
        <f t="shared" si="971"/>
        <v>NA</v>
      </c>
      <c r="Q2102" s="24">
        <f t="shared" si="972"/>
        <v>22034.055999999997</v>
      </c>
      <c r="R2102" s="43">
        <f t="shared" si="973"/>
        <v>0</v>
      </c>
      <c r="S2102" s="24">
        <f t="shared" si="974"/>
        <v>1000000</v>
      </c>
      <c r="T2102" s="25" t="str">
        <f t="shared" si="975"/>
        <v>Y</v>
      </c>
      <c r="U2102" s="44">
        <f t="shared" si="976"/>
        <v>1</v>
      </c>
      <c r="V2102" s="45">
        <f t="shared" si="977"/>
        <v>200000</v>
      </c>
      <c r="W2102" s="45">
        <f t="shared" si="978"/>
        <v>1000000</v>
      </c>
      <c r="X2102" s="28">
        <f t="shared" si="979"/>
        <v>22404.228140799994</v>
      </c>
      <c r="Y2102" s="28">
        <f t="shared" si="980"/>
        <v>0</v>
      </c>
      <c r="Z2102" s="45" t="str">
        <f t="shared" si="981"/>
        <v>NA</v>
      </c>
      <c r="AA2102" s="29" t="str">
        <f t="shared" si="982"/>
        <v>N</v>
      </c>
      <c r="AB2102" s="46">
        <f t="shared" si="983"/>
        <v>0</v>
      </c>
      <c r="AC2102" s="31">
        <f t="shared" si="984"/>
        <v>0</v>
      </c>
      <c r="AD2102" s="31">
        <f t="shared" si="985"/>
        <v>0</v>
      </c>
      <c r="AE2102" s="31">
        <f t="shared" si="986"/>
        <v>0</v>
      </c>
      <c r="AF2102" s="47">
        <f t="shared" si="987"/>
        <v>0</v>
      </c>
      <c r="AG2102" s="31">
        <f t="shared" si="988"/>
        <v>0</v>
      </c>
      <c r="AH2102" s="48">
        <f t="shared" si="989"/>
        <v>0</v>
      </c>
      <c r="AI2102" s="33">
        <f t="shared" si="990"/>
        <v>0</v>
      </c>
      <c r="AJ2102" s="33">
        <f t="shared" si="991"/>
        <v>0</v>
      </c>
      <c r="AK2102" s="33">
        <f t="shared" si="992"/>
        <v>0</v>
      </c>
      <c r="AL2102" s="33">
        <f t="shared" si="993"/>
        <v>0</v>
      </c>
      <c r="AM2102" s="34">
        <f t="shared" si="994"/>
        <v>0</v>
      </c>
    </row>
    <row r="2103" spans="1:39" ht="15" customHeight="1" x14ac:dyDescent="0.3">
      <c r="A2103" s="166" t="s">
        <v>4537</v>
      </c>
      <c r="B2103" s="99">
        <v>17088</v>
      </c>
      <c r="C2103" s="99">
        <v>88351</v>
      </c>
      <c r="D2103" s="165">
        <v>44559</v>
      </c>
      <c r="E2103" s="165">
        <v>44871</v>
      </c>
      <c r="F2103" s="166">
        <v>2</v>
      </c>
      <c r="G2103" s="178">
        <v>1.26</v>
      </c>
      <c r="H2103" s="181">
        <v>0.25</v>
      </c>
      <c r="I2103" s="180">
        <v>1.9599999999999999E-2</v>
      </c>
      <c r="J2103" s="21">
        <f t="shared" si="965"/>
        <v>0.74</v>
      </c>
      <c r="K2103" s="21" t="str">
        <f t="shared" si="966"/>
        <v>Y</v>
      </c>
      <c r="L2103" s="37" t="str">
        <f t="shared" si="967"/>
        <v>NA</v>
      </c>
      <c r="M2103" s="8" t="str">
        <f t="shared" si="968"/>
        <v>Y</v>
      </c>
      <c r="N2103" s="42">
        <f t="shared" si="969"/>
        <v>3</v>
      </c>
      <c r="O2103" s="43">
        <f t="shared" si="970"/>
        <v>200000</v>
      </c>
      <c r="P2103" s="43" t="str">
        <f t="shared" si="971"/>
        <v>NA</v>
      </c>
      <c r="Q2103" s="24">
        <f t="shared" si="972"/>
        <v>17422.924800000001</v>
      </c>
      <c r="R2103" s="43">
        <f t="shared" si="973"/>
        <v>0</v>
      </c>
      <c r="S2103" s="24">
        <f t="shared" si="974"/>
        <v>1000000</v>
      </c>
      <c r="T2103" s="25" t="str">
        <f t="shared" si="975"/>
        <v>N</v>
      </c>
      <c r="U2103" s="44">
        <f t="shared" si="976"/>
        <v>2</v>
      </c>
      <c r="V2103" s="45">
        <f t="shared" si="977"/>
        <v>20000</v>
      </c>
      <c r="W2103" s="45">
        <f t="shared" si="978"/>
        <v>65000</v>
      </c>
      <c r="X2103" s="28">
        <f t="shared" si="979"/>
        <v>0</v>
      </c>
      <c r="Y2103" s="28">
        <f t="shared" si="980"/>
        <v>17764.414126080002</v>
      </c>
      <c r="Z2103" s="45">
        <f t="shared" si="981"/>
        <v>0</v>
      </c>
      <c r="AA2103" s="29" t="str">
        <f t="shared" si="982"/>
        <v>N</v>
      </c>
      <c r="AB2103" s="46">
        <f t="shared" si="983"/>
        <v>1</v>
      </c>
      <c r="AC2103" s="31">
        <f t="shared" si="984"/>
        <v>20000</v>
      </c>
      <c r="AD2103" s="31">
        <f t="shared" si="985"/>
        <v>65000</v>
      </c>
      <c r="AE2103" s="31">
        <f t="shared" si="986"/>
        <v>0</v>
      </c>
      <c r="AF2103" s="47">
        <f t="shared" si="987"/>
        <v>18112.596642951172</v>
      </c>
      <c r="AG2103" s="31">
        <f t="shared" si="988"/>
        <v>0</v>
      </c>
      <c r="AH2103" s="48">
        <f t="shared" si="989"/>
        <v>0</v>
      </c>
      <c r="AI2103" s="33">
        <f t="shared" si="990"/>
        <v>0</v>
      </c>
      <c r="AJ2103" s="33">
        <f t="shared" si="991"/>
        <v>0</v>
      </c>
      <c r="AK2103" s="33">
        <f t="shared" si="992"/>
        <v>0</v>
      </c>
      <c r="AL2103" s="33">
        <f t="shared" si="993"/>
        <v>0</v>
      </c>
      <c r="AM2103" s="34">
        <f t="shared" si="994"/>
        <v>35877.010769031171</v>
      </c>
    </row>
    <row r="2104" spans="1:39" ht="15" customHeight="1" x14ac:dyDescent="0.3">
      <c r="A2104" s="166" t="s">
        <v>4538</v>
      </c>
      <c r="B2104" s="99">
        <v>22225</v>
      </c>
      <c r="C2104" s="99">
        <v>86068</v>
      </c>
      <c r="D2104" s="165">
        <v>44629</v>
      </c>
      <c r="E2104" s="165">
        <v>44868</v>
      </c>
      <c r="F2104" s="166">
        <v>2</v>
      </c>
      <c r="G2104" s="178">
        <v>0.34</v>
      </c>
      <c r="H2104" s="181">
        <v>0.75</v>
      </c>
      <c r="I2104" s="180">
        <v>0.06</v>
      </c>
      <c r="J2104" s="21">
        <f t="shared" si="965"/>
        <v>1.66</v>
      </c>
      <c r="K2104" s="21" t="str">
        <f t="shared" si="966"/>
        <v>Y</v>
      </c>
      <c r="L2104" s="37" t="str">
        <f t="shared" si="967"/>
        <v>NA</v>
      </c>
      <c r="M2104" s="8" t="str">
        <f t="shared" si="968"/>
        <v>Y</v>
      </c>
      <c r="N2104" s="42">
        <f t="shared" si="969"/>
        <v>3</v>
      </c>
      <c r="O2104" s="43">
        <f t="shared" si="970"/>
        <v>200000</v>
      </c>
      <c r="P2104" s="43" t="str">
        <f t="shared" si="971"/>
        <v>NA</v>
      </c>
      <c r="Q2104" s="24">
        <f t="shared" si="972"/>
        <v>23558.5</v>
      </c>
      <c r="R2104" s="43">
        <f t="shared" si="973"/>
        <v>0</v>
      </c>
      <c r="S2104" s="24">
        <f t="shared" si="974"/>
        <v>1000000</v>
      </c>
      <c r="T2104" s="25" t="str">
        <f t="shared" si="975"/>
        <v>Y</v>
      </c>
      <c r="U2104" s="44">
        <f t="shared" si="976"/>
        <v>2</v>
      </c>
      <c r="V2104" s="45">
        <f t="shared" si="977"/>
        <v>200000</v>
      </c>
      <c r="W2104" s="45">
        <f t="shared" si="978"/>
        <v>1000000</v>
      </c>
      <c r="X2104" s="28">
        <f t="shared" si="979"/>
        <v>24972.010000000002</v>
      </c>
      <c r="Y2104" s="28">
        <f t="shared" si="980"/>
        <v>0</v>
      </c>
      <c r="Z2104" s="45" t="str">
        <f t="shared" si="981"/>
        <v>NA</v>
      </c>
      <c r="AA2104" s="29" t="str">
        <f t="shared" si="982"/>
        <v>N</v>
      </c>
      <c r="AB2104" s="46">
        <f t="shared" si="983"/>
        <v>1</v>
      </c>
      <c r="AC2104" s="31">
        <f t="shared" si="984"/>
        <v>20000</v>
      </c>
      <c r="AD2104" s="31">
        <f t="shared" si="985"/>
        <v>65000</v>
      </c>
      <c r="AE2104" s="31">
        <f t="shared" si="986"/>
        <v>20000</v>
      </c>
      <c r="AF2104" s="47">
        <f t="shared" si="987"/>
        <v>6470.3306000000048</v>
      </c>
      <c r="AG2104" s="31">
        <f t="shared" si="988"/>
        <v>0</v>
      </c>
      <c r="AH2104" s="48">
        <f t="shared" si="989"/>
        <v>0</v>
      </c>
      <c r="AI2104" s="33">
        <f t="shared" si="990"/>
        <v>0</v>
      </c>
      <c r="AJ2104" s="33">
        <f t="shared" si="991"/>
        <v>0</v>
      </c>
      <c r="AK2104" s="33">
        <f t="shared" si="992"/>
        <v>0</v>
      </c>
      <c r="AL2104" s="33">
        <f t="shared" si="993"/>
        <v>0</v>
      </c>
      <c r="AM2104" s="34">
        <f t="shared" si="994"/>
        <v>6470.3306000000048</v>
      </c>
    </row>
    <row r="2105" spans="1:39" ht="15" customHeight="1" x14ac:dyDescent="0.3">
      <c r="A2105" s="166" t="s">
        <v>4539</v>
      </c>
      <c r="B2105" s="99">
        <v>21952</v>
      </c>
      <c r="C2105" s="99">
        <v>77108</v>
      </c>
      <c r="D2105" s="165">
        <v>45942</v>
      </c>
      <c r="E2105" s="165">
        <v>46254</v>
      </c>
      <c r="F2105" s="166">
        <v>2</v>
      </c>
      <c r="G2105" s="178">
        <v>1.56</v>
      </c>
      <c r="H2105" s="181">
        <v>0.5</v>
      </c>
      <c r="I2105" s="180">
        <v>4.53E-2</v>
      </c>
      <c r="J2105" s="21">
        <f t="shared" si="965"/>
        <v>0.43999999999999995</v>
      </c>
      <c r="K2105" s="21" t="str">
        <f t="shared" si="966"/>
        <v>Y</v>
      </c>
      <c r="L2105" s="37" t="str">
        <f t="shared" si="967"/>
        <v>NA</v>
      </c>
      <c r="M2105" s="8" t="str">
        <f t="shared" si="968"/>
        <v>Y</v>
      </c>
      <c r="N2105" s="42">
        <f t="shared" si="969"/>
        <v>1</v>
      </c>
      <c r="O2105" s="43">
        <f t="shared" si="970"/>
        <v>200000</v>
      </c>
      <c r="P2105" s="43" t="str">
        <f t="shared" si="971"/>
        <v>NA</v>
      </c>
      <c r="Q2105" s="24">
        <f t="shared" si="972"/>
        <v>22946.425599999999</v>
      </c>
      <c r="R2105" s="43">
        <f t="shared" si="973"/>
        <v>0</v>
      </c>
      <c r="S2105" s="24">
        <f t="shared" si="974"/>
        <v>1000000</v>
      </c>
      <c r="T2105" s="25" t="str">
        <f t="shared" si="975"/>
        <v>N</v>
      </c>
      <c r="U2105" s="44">
        <f t="shared" si="976"/>
        <v>0</v>
      </c>
      <c r="V2105" s="45">
        <f t="shared" si="977"/>
        <v>0</v>
      </c>
      <c r="W2105" s="45">
        <f t="shared" si="978"/>
        <v>0</v>
      </c>
      <c r="X2105" s="28">
        <f t="shared" si="979"/>
        <v>0</v>
      </c>
      <c r="Y2105" s="28">
        <f t="shared" si="980"/>
        <v>0</v>
      </c>
      <c r="Z2105" s="45">
        <f t="shared" si="981"/>
        <v>0</v>
      </c>
      <c r="AA2105" s="29" t="str">
        <f t="shared" si="982"/>
        <v>N</v>
      </c>
      <c r="AB2105" s="46">
        <f t="shared" si="983"/>
        <v>0</v>
      </c>
      <c r="AC2105" s="31">
        <f t="shared" si="984"/>
        <v>0</v>
      </c>
      <c r="AD2105" s="31">
        <f t="shared" si="985"/>
        <v>0</v>
      </c>
      <c r="AE2105" s="31">
        <f t="shared" si="986"/>
        <v>0</v>
      </c>
      <c r="AF2105" s="47">
        <f t="shared" si="987"/>
        <v>0</v>
      </c>
      <c r="AG2105" s="31">
        <f t="shared" si="988"/>
        <v>0</v>
      </c>
      <c r="AH2105" s="48">
        <f t="shared" si="989"/>
        <v>0</v>
      </c>
      <c r="AI2105" s="33">
        <f t="shared" si="990"/>
        <v>0</v>
      </c>
      <c r="AJ2105" s="33">
        <f t="shared" si="991"/>
        <v>0</v>
      </c>
      <c r="AK2105" s="33">
        <f t="shared" si="992"/>
        <v>0</v>
      </c>
      <c r="AL2105" s="33">
        <f t="shared" si="993"/>
        <v>0</v>
      </c>
      <c r="AM2105" s="34">
        <f t="shared" si="994"/>
        <v>0</v>
      </c>
    </row>
    <row r="2106" spans="1:39" ht="15" customHeight="1" x14ac:dyDescent="0.3">
      <c r="A2106" s="166" t="s">
        <v>4540</v>
      </c>
      <c r="B2106" s="99">
        <v>21977</v>
      </c>
      <c r="C2106" s="99">
        <v>52033</v>
      </c>
      <c r="D2106" s="165">
        <v>45582</v>
      </c>
      <c r="E2106" s="165">
        <v>45696</v>
      </c>
      <c r="F2106" s="166">
        <v>2</v>
      </c>
      <c r="G2106" s="178">
        <v>0.71</v>
      </c>
      <c r="H2106" s="181">
        <v>0.5</v>
      </c>
      <c r="I2106" s="180">
        <v>3.9199999999999999E-2</v>
      </c>
      <c r="J2106" s="21">
        <f t="shared" si="965"/>
        <v>1.29</v>
      </c>
      <c r="K2106" s="21" t="str">
        <f t="shared" si="966"/>
        <v>Y</v>
      </c>
      <c r="L2106" s="37" t="str">
        <f t="shared" si="967"/>
        <v>NA</v>
      </c>
      <c r="M2106" s="8" t="str">
        <f t="shared" si="968"/>
        <v>Y</v>
      </c>
      <c r="N2106" s="42">
        <f t="shared" si="969"/>
        <v>3</v>
      </c>
      <c r="O2106" s="43">
        <f t="shared" si="970"/>
        <v>200000</v>
      </c>
      <c r="P2106" s="43" t="str">
        <f t="shared" si="971"/>
        <v>NA</v>
      </c>
      <c r="Q2106" s="24">
        <f t="shared" si="972"/>
        <v>22838.498399999997</v>
      </c>
      <c r="R2106" s="43">
        <f t="shared" si="973"/>
        <v>0</v>
      </c>
      <c r="S2106" s="24">
        <f t="shared" si="974"/>
        <v>1000000</v>
      </c>
      <c r="T2106" s="25" t="str">
        <f t="shared" si="975"/>
        <v>Y</v>
      </c>
      <c r="U2106" s="44">
        <f t="shared" si="976"/>
        <v>2</v>
      </c>
      <c r="V2106" s="45">
        <f t="shared" si="977"/>
        <v>200000</v>
      </c>
      <c r="W2106" s="45">
        <f t="shared" si="978"/>
        <v>1000000</v>
      </c>
      <c r="X2106" s="28">
        <f t="shared" si="979"/>
        <v>23733.767537279993</v>
      </c>
      <c r="Y2106" s="28">
        <f t="shared" si="980"/>
        <v>0</v>
      </c>
      <c r="Z2106" s="45" t="str">
        <f t="shared" si="981"/>
        <v>NA</v>
      </c>
      <c r="AA2106" s="29" t="str">
        <f t="shared" si="982"/>
        <v>N</v>
      </c>
      <c r="AB2106" s="46">
        <f t="shared" si="983"/>
        <v>1</v>
      </c>
      <c r="AC2106" s="31">
        <f t="shared" si="984"/>
        <v>20000</v>
      </c>
      <c r="AD2106" s="31">
        <f t="shared" si="985"/>
        <v>65000</v>
      </c>
      <c r="AE2106" s="31">
        <f t="shared" si="986"/>
        <v>20000</v>
      </c>
      <c r="AF2106" s="47">
        <f t="shared" si="987"/>
        <v>4664.1312247413662</v>
      </c>
      <c r="AG2106" s="31">
        <f t="shared" si="988"/>
        <v>0</v>
      </c>
      <c r="AH2106" s="48">
        <f t="shared" si="989"/>
        <v>0</v>
      </c>
      <c r="AI2106" s="33">
        <f t="shared" si="990"/>
        <v>0</v>
      </c>
      <c r="AJ2106" s="33">
        <f t="shared" si="991"/>
        <v>0</v>
      </c>
      <c r="AK2106" s="33">
        <f t="shared" si="992"/>
        <v>0</v>
      </c>
      <c r="AL2106" s="33">
        <f t="shared" si="993"/>
        <v>0</v>
      </c>
      <c r="AM2106" s="34">
        <f t="shared" si="994"/>
        <v>4664.1312247413662</v>
      </c>
    </row>
    <row r="2107" spans="1:39" ht="15" customHeight="1" x14ac:dyDescent="0.3">
      <c r="A2107" s="166" t="s">
        <v>4541</v>
      </c>
      <c r="B2107" s="99">
        <v>7584</v>
      </c>
      <c r="C2107" s="99">
        <v>50431</v>
      </c>
      <c r="D2107" s="165">
        <v>45802</v>
      </c>
      <c r="E2107" s="165">
        <v>46157</v>
      </c>
      <c r="F2107" s="166">
        <v>4</v>
      </c>
      <c r="G2107" s="178">
        <v>0.59</v>
      </c>
      <c r="H2107" s="181">
        <v>0.75</v>
      </c>
      <c r="I2107" s="180">
        <v>5.8000000000000003E-2</v>
      </c>
      <c r="J2107" s="21">
        <f t="shared" ref="J2107:J2170" si="995">MAX(0, F2107-G2107)</f>
        <v>3.41</v>
      </c>
      <c r="K2107" s="21" t="str">
        <f t="shared" ref="K2107:K2170" si="996">IF(
  AND(
    E2107 &gt;= D2107-10,
    E2107 &lt;= DATE(2028,6,30),
    J2107 &gt; 0
  ),
  "Y",
  "N"
)</f>
        <v>Y</v>
      </c>
      <c r="L2107" s="37" t="str">
        <f t="shared" ref="L2107:L2170" si="997">IF(
  J2107=0,
  0,
  IF(
    K2107="Y",
    "NA",
    MAX(0, 65000-C2107)
  )
)</f>
        <v>NA</v>
      </c>
      <c r="M2107" s="8" t="str">
        <f t="shared" ref="M2107:M2170" si="998">IF(AND(K2107="Y",J2107&gt;0),"Y","N")</f>
        <v>Y</v>
      </c>
      <c r="N2107" s="42">
        <f t="shared" ref="N2107:N2170" si="999">ROUNDUP(J2107/H2107, 0)</f>
        <v>5</v>
      </c>
      <c r="O2107" s="43">
        <f t="shared" ref="O2107:O2170" si="1000">IF(
  N2107=0,
  0,
  IF(
    M2107="Y",
    200000,
    20000
  )
)</f>
        <v>200000</v>
      </c>
      <c r="P2107" s="43" t="str">
        <f t="shared" ref="P2107:P2170" si="1001">IF(
  N2107=0,
  0,
  IF(
    M2107="Y",
    "NA",
    MAX(0, 65000)
  )
)</f>
        <v>NA</v>
      </c>
      <c r="Q2107" s="24">
        <f t="shared" ref="Q2107:Q2170" si="1002">IF(
  N2107=0,
  0,
  MAX(0, MIN(B2107*(1+I2107), O2107, L2107))
)</f>
        <v>8023.8720000000003</v>
      </c>
      <c r="R2107" s="43">
        <f t="shared" ref="R2107:R2170" si="1003">IF(
  N2107=0,
  0,
  MAX(0, (B2107*(1+I2107))-Q2107)
)</f>
        <v>0</v>
      </c>
      <c r="S2107" s="24">
        <f t="shared" ref="S2107:S2170" si="1004">IF(
    M2107="Y",
    1000000,
    MAX(0, 65000-C2107-Q2107)
  )</f>
        <v>1000000</v>
      </c>
      <c r="T2107" s="25" t="str">
        <f t="shared" ref="T2107:T2170" si="1005">IF(AND(K2107="Y",J2107&gt;1),"Y","N")</f>
        <v>Y</v>
      </c>
      <c r="U2107" s="44">
        <f t="shared" ref="U2107:U2170" si="1006">MAX(0,(N2107-1))</f>
        <v>4</v>
      </c>
      <c r="V2107" s="45">
        <f t="shared" ref="V2107:V2170" si="1007">IF(
  U2107=0,
  0,
  IF(
    T2107="Y",
    200000,
    20000
  )
)</f>
        <v>200000</v>
      </c>
      <c r="W2107" s="45">
        <f t="shared" ref="W2107:W2170" si="1008">IF(
  U2107=0,
  0,
  IF(
    T2107="Y",
    1000000,
    MAX(0, 65000)
  )
)</f>
        <v>1000000</v>
      </c>
      <c r="X2107" s="28">
        <f t="shared" ref="X2107:X2170" si="1009">IF(
  U2107=0,
  0,
  MAX(0, MIN(B2107*(1+I2107)*(1+I2107), V2107, S2107, (W2107-C2107))
)
)</f>
        <v>8489.2565760000016</v>
      </c>
      <c r="Y2107" s="28">
        <f t="shared" ref="Y2107:Y2170" si="1010">IF(
  U2107=0,
  0,
  MAX(0, (B2107*(1+I2107)*(1+I2107)-X2107)
)
)</f>
        <v>0</v>
      </c>
      <c r="Z2107" s="45" t="str">
        <f t="shared" ref="Z2107:Z2170" si="1011">IF(
    T2107="Y",
    "NA",
    MAX(0, W2107-C2107-Q2107-X2107)
  )</f>
        <v>NA</v>
      </c>
      <c r="AA2107" s="29" t="str">
        <f t="shared" ref="AA2107:AA2170" si="1012">IF(AND(K2107="Y",J2107&gt;2),"Y","N")</f>
        <v>Y</v>
      </c>
      <c r="AB2107" s="46">
        <f t="shared" ref="AB2107:AB2170" si="1013">MAX(0,(U2107-1))</f>
        <v>3</v>
      </c>
      <c r="AC2107" s="31">
        <f t="shared" ref="AC2107:AC2170" si="1014">IF(
  AB2107=0,
  0,
  IF(
    AA2107="Y",
    200000,
    20000
  )
)</f>
        <v>200000</v>
      </c>
      <c r="AD2107" s="31">
        <f t="shared" ref="AD2107:AD2170" si="1015">IF(
  AB2107=0,
  0,
  IF(
    AA2107="Y",
    1000000,
    MAX(0, 65000)
  )
)</f>
        <v>1000000</v>
      </c>
      <c r="AE2107" s="31">
        <f t="shared" ref="AE2107:AE2170" si="1016">IF(
  AB2107=0,
  0,
  MAX(0, MIN(B2107*(1+I2107)*(1+I2107)*(1+I2107), AC2107, Z2107))
)</f>
        <v>8981.6334574080029</v>
      </c>
      <c r="AF2107" s="47">
        <f t="shared" ref="AF2107:AF2170" si="1017">IF(
  AB2107=0,
  0,
  MAX(0, (B2107*(1+I2107)*(1+I2107)*(1+I2107)-AE2107)
)
)</f>
        <v>0</v>
      </c>
      <c r="AG2107" s="31" t="str">
        <f t="shared" ref="AG2107:AG2170" si="1018">IF(
    AA2107="Y",
    "NA",
    MAX(0, AD2107-C2107-Q2107-X2107-AE2107)
  )</f>
        <v>NA</v>
      </c>
      <c r="AH2107" s="48">
        <f t="shared" si="989"/>
        <v>2</v>
      </c>
      <c r="AI2107" s="33">
        <f t="shared" si="990"/>
        <v>20000</v>
      </c>
      <c r="AJ2107" s="33">
        <f t="shared" si="991"/>
        <v>65000</v>
      </c>
      <c r="AK2107" s="33">
        <f t="shared" si="992"/>
        <v>9502.5681979376677</v>
      </c>
      <c r="AL2107" s="33">
        <f t="shared" si="993"/>
        <v>0</v>
      </c>
      <c r="AM2107" s="34">
        <f t="shared" si="994"/>
        <v>0</v>
      </c>
    </row>
    <row r="2108" spans="1:39" ht="15" customHeight="1" x14ac:dyDescent="0.3">
      <c r="A2108" s="166" t="s">
        <v>4542</v>
      </c>
      <c r="B2108" s="99">
        <v>10525</v>
      </c>
      <c r="C2108" s="99">
        <v>98094</v>
      </c>
      <c r="D2108" s="165">
        <v>45015</v>
      </c>
      <c r="E2108" s="165">
        <v>45123</v>
      </c>
      <c r="F2108" s="166">
        <v>2</v>
      </c>
      <c r="G2108" s="178">
        <v>1.35</v>
      </c>
      <c r="H2108" s="181">
        <v>0.75</v>
      </c>
      <c r="I2108" s="180">
        <v>7.3999999999999996E-2</v>
      </c>
      <c r="J2108" s="21">
        <f t="shared" si="995"/>
        <v>0.64999999999999991</v>
      </c>
      <c r="K2108" s="21" t="str">
        <f t="shared" si="996"/>
        <v>Y</v>
      </c>
      <c r="L2108" s="37" t="str">
        <f t="shared" si="997"/>
        <v>NA</v>
      </c>
      <c r="M2108" s="8" t="str">
        <f t="shared" si="998"/>
        <v>Y</v>
      </c>
      <c r="N2108" s="42">
        <f t="shared" si="999"/>
        <v>1</v>
      </c>
      <c r="O2108" s="43">
        <f t="shared" si="1000"/>
        <v>200000</v>
      </c>
      <c r="P2108" s="43" t="str">
        <f t="shared" si="1001"/>
        <v>NA</v>
      </c>
      <c r="Q2108" s="24">
        <f t="shared" si="1002"/>
        <v>11303.85</v>
      </c>
      <c r="R2108" s="43">
        <f t="shared" si="1003"/>
        <v>0</v>
      </c>
      <c r="S2108" s="24">
        <f t="shared" si="1004"/>
        <v>1000000</v>
      </c>
      <c r="T2108" s="25" t="str">
        <f t="shared" si="1005"/>
        <v>N</v>
      </c>
      <c r="U2108" s="44">
        <f t="shared" si="1006"/>
        <v>0</v>
      </c>
      <c r="V2108" s="45">
        <f t="shared" si="1007"/>
        <v>0</v>
      </c>
      <c r="W2108" s="45">
        <f t="shared" si="1008"/>
        <v>0</v>
      </c>
      <c r="X2108" s="28">
        <f t="shared" si="1009"/>
        <v>0</v>
      </c>
      <c r="Y2108" s="28">
        <f t="shared" si="1010"/>
        <v>0</v>
      </c>
      <c r="Z2108" s="45">
        <f t="shared" si="1011"/>
        <v>0</v>
      </c>
      <c r="AA2108" s="29" t="str">
        <f t="shared" si="1012"/>
        <v>N</v>
      </c>
      <c r="AB2108" s="46">
        <f t="shared" si="1013"/>
        <v>0</v>
      </c>
      <c r="AC2108" s="31">
        <f t="shared" si="1014"/>
        <v>0</v>
      </c>
      <c r="AD2108" s="31">
        <f t="shared" si="1015"/>
        <v>0</v>
      </c>
      <c r="AE2108" s="31">
        <f t="shared" si="1016"/>
        <v>0</v>
      </c>
      <c r="AF2108" s="47">
        <f t="shared" si="1017"/>
        <v>0</v>
      </c>
      <c r="AG2108" s="31">
        <f t="shared" si="1018"/>
        <v>0</v>
      </c>
      <c r="AH2108" s="48">
        <f t="shared" si="989"/>
        <v>0</v>
      </c>
      <c r="AI2108" s="33">
        <f t="shared" si="990"/>
        <v>0</v>
      </c>
      <c r="AJ2108" s="33">
        <f t="shared" si="991"/>
        <v>0</v>
      </c>
      <c r="AK2108" s="33">
        <f t="shared" si="992"/>
        <v>0</v>
      </c>
      <c r="AL2108" s="33">
        <f t="shared" si="993"/>
        <v>0</v>
      </c>
      <c r="AM2108" s="34">
        <f t="shared" si="994"/>
        <v>0</v>
      </c>
    </row>
    <row r="2109" spans="1:39" ht="15" customHeight="1" x14ac:dyDescent="0.3">
      <c r="A2109" s="166" t="s">
        <v>4543</v>
      </c>
      <c r="B2109" s="99">
        <v>5929</v>
      </c>
      <c r="C2109" s="99">
        <v>26575</v>
      </c>
      <c r="D2109" s="165">
        <v>46111</v>
      </c>
      <c r="E2109" s="165">
        <v>46469</v>
      </c>
      <c r="F2109" s="166">
        <v>4</v>
      </c>
      <c r="G2109" s="178">
        <v>2.64</v>
      </c>
      <c r="H2109" s="181">
        <v>1</v>
      </c>
      <c r="I2109" s="180">
        <v>5.8299999999999998E-2</v>
      </c>
      <c r="J2109" s="21">
        <f t="shared" si="995"/>
        <v>1.3599999999999999</v>
      </c>
      <c r="K2109" s="21" t="str">
        <f t="shared" si="996"/>
        <v>Y</v>
      </c>
      <c r="L2109" s="37" t="str">
        <f t="shared" si="997"/>
        <v>NA</v>
      </c>
      <c r="M2109" s="8" t="str">
        <f t="shared" si="998"/>
        <v>Y</v>
      </c>
      <c r="N2109" s="42">
        <f t="shared" si="999"/>
        <v>2</v>
      </c>
      <c r="O2109" s="43">
        <f t="shared" si="1000"/>
        <v>200000</v>
      </c>
      <c r="P2109" s="43" t="str">
        <f t="shared" si="1001"/>
        <v>NA</v>
      </c>
      <c r="Q2109" s="24">
        <f t="shared" si="1002"/>
        <v>6274.6607000000004</v>
      </c>
      <c r="R2109" s="43">
        <f t="shared" si="1003"/>
        <v>0</v>
      </c>
      <c r="S2109" s="24">
        <f t="shared" si="1004"/>
        <v>1000000</v>
      </c>
      <c r="T2109" s="25" t="str">
        <f t="shared" si="1005"/>
        <v>Y</v>
      </c>
      <c r="U2109" s="44">
        <f t="shared" si="1006"/>
        <v>1</v>
      </c>
      <c r="V2109" s="45">
        <f t="shared" si="1007"/>
        <v>200000</v>
      </c>
      <c r="W2109" s="45">
        <f t="shared" si="1008"/>
        <v>1000000</v>
      </c>
      <c r="X2109" s="28">
        <f t="shared" si="1009"/>
        <v>6640.4734188100001</v>
      </c>
      <c r="Y2109" s="28">
        <f t="shared" si="1010"/>
        <v>0</v>
      </c>
      <c r="Z2109" s="45" t="str">
        <f t="shared" si="1011"/>
        <v>NA</v>
      </c>
      <c r="AA2109" s="29" t="str">
        <f t="shared" si="1012"/>
        <v>N</v>
      </c>
      <c r="AB2109" s="46">
        <f t="shared" si="1013"/>
        <v>0</v>
      </c>
      <c r="AC2109" s="31">
        <f t="shared" si="1014"/>
        <v>0</v>
      </c>
      <c r="AD2109" s="31">
        <f t="shared" si="1015"/>
        <v>0</v>
      </c>
      <c r="AE2109" s="31">
        <f t="shared" si="1016"/>
        <v>0</v>
      </c>
      <c r="AF2109" s="47">
        <f t="shared" si="1017"/>
        <v>0</v>
      </c>
      <c r="AG2109" s="31">
        <f t="shared" si="1018"/>
        <v>0</v>
      </c>
      <c r="AH2109" s="48">
        <f t="shared" si="989"/>
        <v>0</v>
      </c>
      <c r="AI2109" s="33">
        <f t="shared" si="990"/>
        <v>0</v>
      </c>
      <c r="AJ2109" s="33">
        <f t="shared" si="991"/>
        <v>0</v>
      </c>
      <c r="AK2109" s="33">
        <f t="shared" si="992"/>
        <v>0</v>
      </c>
      <c r="AL2109" s="33">
        <f t="shared" si="993"/>
        <v>0</v>
      </c>
      <c r="AM2109" s="34">
        <f t="shared" si="994"/>
        <v>0</v>
      </c>
    </row>
    <row r="2110" spans="1:39" ht="15" customHeight="1" x14ac:dyDescent="0.3">
      <c r="A2110" s="166" t="s">
        <v>4544</v>
      </c>
      <c r="B2110" s="99">
        <v>22877</v>
      </c>
      <c r="C2110" s="99">
        <v>70844</v>
      </c>
      <c r="D2110" s="165">
        <v>44890</v>
      </c>
      <c r="E2110" s="165">
        <v>45074</v>
      </c>
      <c r="F2110" s="166">
        <v>4</v>
      </c>
      <c r="G2110" s="178">
        <v>1.06</v>
      </c>
      <c r="H2110" s="181">
        <v>1</v>
      </c>
      <c r="I2110" s="180">
        <v>3.5799999999999998E-2</v>
      </c>
      <c r="J2110" s="21">
        <f t="shared" si="995"/>
        <v>2.94</v>
      </c>
      <c r="K2110" s="21" t="str">
        <f t="shared" si="996"/>
        <v>Y</v>
      </c>
      <c r="L2110" s="37" t="str">
        <f t="shared" si="997"/>
        <v>NA</v>
      </c>
      <c r="M2110" s="8" t="str">
        <f t="shared" si="998"/>
        <v>Y</v>
      </c>
      <c r="N2110" s="42">
        <f t="shared" si="999"/>
        <v>3</v>
      </c>
      <c r="O2110" s="43">
        <f t="shared" si="1000"/>
        <v>200000</v>
      </c>
      <c r="P2110" s="43" t="str">
        <f t="shared" si="1001"/>
        <v>NA</v>
      </c>
      <c r="Q2110" s="24">
        <f t="shared" si="1002"/>
        <v>23695.996600000002</v>
      </c>
      <c r="R2110" s="43">
        <f t="shared" si="1003"/>
        <v>0</v>
      </c>
      <c r="S2110" s="24">
        <f t="shared" si="1004"/>
        <v>1000000</v>
      </c>
      <c r="T2110" s="25" t="str">
        <f t="shared" si="1005"/>
        <v>Y</v>
      </c>
      <c r="U2110" s="44">
        <f t="shared" si="1006"/>
        <v>2</v>
      </c>
      <c r="V2110" s="45">
        <f t="shared" si="1007"/>
        <v>200000</v>
      </c>
      <c r="W2110" s="45">
        <f t="shared" si="1008"/>
        <v>1000000</v>
      </c>
      <c r="X2110" s="28">
        <f t="shared" si="1009"/>
        <v>24544.313278280002</v>
      </c>
      <c r="Y2110" s="28">
        <f t="shared" si="1010"/>
        <v>0</v>
      </c>
      <c r="Z2110" s="45" t="str">
        <f t="shared" si="1011"/>
        <v>NA</v>
      </c>
      <c r="AA2110" s="29" t="str">
        <f t="shared" si="1012"/>
        <v>Y</v>
      </c>
      <c r="AB2110" s="46">
        <f t="shared" si="1013"/>
        <v>1</v>
      </c>
      <c r="AC2110" s="31">
        <f t="shared" si="1014"/>
        <v>200000</v>
      </c>
      <c r="AD2110" s="31">
        <f t="shared" si="1015"/>
        <v>1000000</v>
      </c>
      <c r="AE2110" s="31">
        <f t="shared" si="1016"/>
        <v>25422.999693642429</v>
      </c>
      <c r="AF2110" s="47">
        <f t="shared" si="1017"/>
        <v>0</v>
      </c>
      <c r="AG2110" s="31" t="str">
        <f t="shared" si="1018"/>
        <v>NA</v>
      </c>
      <c r="AH2110" s="48">
        <f t="shared" si="989"/>
        <v>0</v>
      </c>
      <c r="AI2110" s="33">
        <f t="shared" si="990"/>
        <v>0</v>
      </c>
      <c r="AJ2110" s="33">
        <f t="shared" si="991"/>
        <v>0</v>
      </c>
      <c r="AK2110" s="33">
        <f t="shared" si="992"/>
        <v>0</v>
      </c>
      <c r="AL2110" s="33">
        <f t="shared" si="993"/>
        <v>0</v>
      </c>
      <c r="AM2110" s="34">
        <f t="shared" si="994"/>
        <v>0</v>
      </c>
    </row>
    <row r="2111" spans="1:39" ht="15" customHeight="1" x14ac:dyDescent="0.3">
      <c r="A2111" s="166" t="s">
        <v>4545</v>
      </c>
      <c r="B2111" s="99">
        <v>10179</v>
      </c>
      <c r="C2111" s="99">
        <v>77798</v>
      </c>
      <c r="D2111" s="165">
        <v>45353</v>
      </c>
      <c r="E2111" s="165">
        <v>45630</v>
      </c>
      <c r="F2111" s="166">
        <v>4</v>
      </c>
      <c r="G2111" s="178">
        <v>0.9</v>
      </c>
      <c r="H2111" s="181">
        <v>0.5</v>
      </c>
      <c r="I2111" s="180">
        <v>3.6900000000000002E-2</v>
      </c>
      <c r="J2111" s="21">
        <f t="shared" si="995"/>
        <v>3.1</v>
      </c>
      <c r="K2111" s="21" t="str">
        <f t="shared" si="996"/>
        <v>Y</v>
      </c>
      <c r="L2111" s="37" t="str">
        <f t="shared" si="997"/>
        <v>NA</v>
      </c>
      <c r="M2111" s="8" t="str">
        <f t="shared" si="998"/>
        <v>Y</v>
      </c>
      <c r="N2111" s="42">
        <f t="shared" si="999"/>
        <v>7</v>
      </c>
      <c r="O2111" s="43">
        <f t="shared" si="1000"/>
        <v>200000</v>
      </c>
      <c r="P2111" s="43" t="str">
        <f t="shared" si="1001"/>
        <v>NA</v>
      </c>
      <c r="Q2111" s="24">
        <f t="shared" si="1002"/>
        <v>10554.605099999999</v>
      </c>
      <c r="R2111" s="43">
        <f t="shared" si="1003"/>
        <v>0</v>
      </c>
      <c r="S2111" s="24">
        <f t="shared" si="1004"/>
        <v>1000000</v>
      </c>
      <c r="T2111" s="25" t="str">
        <f t="shared" si="1005"/>
        <v>Y</v>
      </c>
      <c r="U2111" s="44">
        <f t="shared" si="1006"/>
        <v>6</v>
      </c>
      <c r="V2111" s="45">
        <f t="shared" si="1007"/>
        <v>200000</v>
      </c>
      <c r="W2111" s="45">
        <f t="shared" si="1008"/>
        <v>1000000</v>
      </c>
      <c r="X2111" s="28">
        <f t="shared" si="1009"/>
        <v>10944.070028189999</v>
      </c>
      <c r="Y2111" s="28">
        <f t="shared" si="1010"/>
        <v>0</v>
      </c>
      <c r="Z2111" s="45" t="str">
        <f t="shared" si="1011"/>
        <v>NA</v>
      </c>
      <c r="AA2111" s="29" t="str">
        <f t="shared" si="1012"/>
        <v>Y</v>
      </c>
      <c r="AB2111" s="46">
        <f t="shared" si="1013"/>
        <v>5</v>
      </c>
      <c r="AC2111" s="31">
        <f t="shared" si="1014"/>
        <v>200000</v>
      </c>
      <c r="AD2111" s="31">
        <f t="shared" si="1015"/>
        <v>1000000</v>
      </c>
      <c r="AE2111" s="31">
        <f t="shared" si="1016"/>
        <v>11347.906212230209</v>
      </c>
      <c r="AF2111" s="47">
        <f t="shared" si="1017"/>
        <v>0</v>
      </c>
      <c r="AG2111" s="31" t="str">
        <f t="shared" si="1018"/>
        <v>NA</v>
      </c>
      <c r="AH2111" s="48">
        <f t="shared" si="989"/>
        <v>4</v>
      </c>
      <c r="AI2111" s="33">
        <f t="shared" si="990"/>
        <v>20000</v>
      </c>
      <c r="AJ2111" s="33">
        <f t="shared" si="991"/>
        <v>65000</v>
      </c>
      <c r="AK2111" s="33">
        <f t="shared" si="992"/>
        <v>11766.643951461503</v>
      </c>
      <c r="AL2111" s="33">
        <f t="shared" si="993"/>
        <v>0</v>
      </c>
      <c r="AM2111" s="34">
        <f t="shared" si="994"/>
        <v>0</v>
      </c>
    </row>
    <row r="2112" spans="1:39" ht="15" customHeight="1" x14ac:dyDescent="0.3">
      <c r="A2112" s="166" t="s">
        <v>4546</v>
      </c>
      <c r="B2112" s="99">
        <v>18065</v>
      </c>
      <c r="C2112" s="99">
        <v>45204</v>
      </c>
      <c r="D2112" s="165">
        <v>44647</v>
      </c>
      <c r="E2112" s="165">
        <v>44866</v>
      </c>
      <c r="F2112" s="166">
        <v>2</v>
      </c>
      <c r="G2112" s="178">
        <v>0.71</v>
      </c>
      <c r="H2112" s="181">
        <v>1</v>
      </c>
      <c r="I2112" s="180">
        <v>2.3599999999999999E-2</v>
      </c>
      <c r="J2112" s="21">
        <f t="shared" si="995"/>
        <v>1.29</v>
      </c>
      <c r="K2112" s="21" t="str">
        <f t="shared" si="996"/>
        <v>Y</v>
      </c>
      <c r="L2112" s="37" t="str">
        <f t="shared" si="997"/>
        <v>NA</v>
      </c>
      <c r="M2112" s="8" t="str">
        <f t="shared" si="998"/>
        <v>Y</v>
      </c>
      <c r="N2112" s="42">
        <f t="shared" si="999"/>
        <v>2</v>
      </c>
      <c r="O2112" s="43">
        <f t="shared" si="1000"/>
        <v>200000</v>
      </c>
      <c r="P2112" s="43" t="str">
        <f t="shared" si="1001"/>
        <v>NA</v>
      </c>
      <c r="Q2112" s="24">
        <f t="shared" si="1002"/>
        <v>18491.334000000003</v>
      </c>
      <c r="R2112" s="43">
        <f t="shared" si="1003"/>
        <v>0</v>
      </c>
      <c r="S2112" s="24">
        <f t="shared" si="1004"/>
        <v>1000000</v>
      </c>
      <c r="T2112" s="25" t="str">
        <f t="shared" si="1005"/>
        <v>Y</v>
      </c>
      <c r="U2112" s="44">
        <f t="shared" si="1006"/>
        <v>1</v>
      </c>
      <c r="V2112" s="45">
        <f t="shared" si="1007"/>
        <v>200000</v>
      </c>
      <c r="W2112" s="45">
        <f t="shared" si="1008"/>
        <v>1000000</v>
      </c>
      <c r="X2112" s="28">
        <f t="shared" si="1009"/>
        <v>18927.729482400006</v>
      </c>
      <c r="Y2112" s="28">
        <f t="shared" si="1010"/>
        <v>0</v>
      </c>
      <c r="Z2112" s="45" t="str">
        <f t="shared" si="1011"/>
        <v>NA</v>
      </c>
      <c r="AA2112" s="29" t="str">
        <f t="shared" si="1012"/>
        <v>N</v>
      </c>
      <c r="AB2112" s="46">
        <f t="shared" si="1013"/>
        <v>0</v>
      </c>
      <c r="AC2112" s="31">
        <f t="shared" si="1014"/>
        <v>0</v>
      </c>
      <c r="AD2112" s="31">
        <f t="shared" si="1015"/>
        <v>0</v>
      </c>
      <c r="AE2112" s="31">
        <f t="shared" si="1016"/>
        <v>0</v>
      </c>
      <c r="AF2112" s="47">
        <f t="shared" si="1017"/>
        <v>0</v>
      </c>
      <c r="AG2112" s="31">
        <f t="shared" si="1018"/>
        <v>0</v>
      </c>
      <c r="AH2112" s="48">
        <f t="shared" si="989"/>
        <v>0</v>
      </c>
      <c r="AI2112" s="33">
        <f t="shared" si="990"/>
        <v>0</v>
      </c>
      <c r="AJ2112" s="33">
        <f t="shared" si="991"/>
        <v>0</v>
      </c>
      <c r="AK2112" s="33">
        <f t="shared" si="992"/>
        <v>0</v>
      </c>
      <c r="AL2112" s="33">
        <f t="shared" si="993"/>
        <v>0</v>
      </c>
      <c r="AM2112" s="34">
        <f t="shared" si="994"/>
        <v>0</v>
      </c>
    </row>
    <row r="2113" spans="1:39" ht="15" customHeight="1" x14ac:dyDescent="0.3">
      <c r="A2113" s="166" t="s">
        <v>4547</v>
      </c>
      <c r="B2113" s="99">
        <v>9616</v>
      </c>
      <c r="C2113" s="99">
        <v>32305</v>
      </c>
      <c r="D2113" s="165">
        <v>46101</v>
      </c>
      <c r="E2113" s="165">
        <v>46279</v>
      </c>
      <c r="F2113" s="166">
        <v>4</v>
      </c>
      <c r="G2113" s="178">
        <v>3.47</v>
      </c>
      <c r="H2113" s="181">
        <v>1</v>
      </c>
      <c r="I2113" s="180">
        <v>3.2399999999999998E-2</v>
      </c>
      <c r="J2113" s="21">
        <f t="shared" si="995"/>
        <v>0.5299999999999998</v>
      </c>
      <c r="K2113" s="21" t="str">
        <f t="shared" si="996"/>
        <v>Y</v>
      </c>
      <c r="L2113" s="37" t="str">
        <f t="shared" si="997"/>
        <v>NA</v>
      </c>
      <c r="M2113" s="8" t="str">
        <f t="shared" si="998"/>
        <v>Y</v>
      </c>
      <c r="N2113" s="42">
        <f t="shared" si="999"/>
        <v>1</v>
      </c>
      <c r="O2113" s="43">
        <f t="shared" si="1000"/>
        <v>200000</v>
      </c>
      <c r="P2113" s="43" t="str">
        <f t="shared" si="1001"/>
        <v>NA</v>
      </c>
      <c r="Q2113" s="24">
        <f t="shared" si="1002"/>
        <v>9927.5583999999999</v>
      </c>
      <c r="R2113" s="43">
        <f t="shared" si="1003"/>
        <v>0</v>
      </c>
      <c r="S2113" s="24">
        <f t="shared" si="1004"/>
        <v>1000000</v>
      </c>
      <c r="T2113" s="25" t="str">
        <f t="shared" si="1005"/>
        <v>N</v>
      </c>
      <c r="U2113" s="44">
        <f t="shared" si="1006"/>
        <v>0</v>
      </c>
      <c r="V2113" s="45">
        <f t="shared" si="1007"/>
        <v>0</v>
      </c>
      <c r="W2113" s="45">
        <f t="shared" si="1008"/>
        <v>0</v>
      </c>
      <c r="X2113" s="28">
        <f t="shared" si="1009"/>
        <v>0</v>
      </c>
      <c r="Y2113" s="28">
        <f t="shared" si="1010"/>
        <v>0</v>
      </c>
      <c r="Z2113" s="45">
        <f t="shared" si="1011"/>
        <v>0</v>
      </c>
      <c r="AA2113" s="29" t="str">
        <f t="shared" si="1012"/>
        <v>N</v>
      </c>
      <c r="AB2113" s="46">
        <f t="shared" si="1013"/>
        <v>0</v>
      </c>
      <c r="AC2113" s="31">
        <f t="shared" si="1014"/>
        <v>0</v>
      </c>
      <c r="AD2113" s="31">
        <f t="shared" si="1015"/>
        <v>0</v>
      </c>
      <c r="AE2113" s="31">
        <f t="shared" si="1016"/>
        <v>0</v>
      </c>
      <c r="AF2113" s="47">
        <f t="shared" si="1017"/>
        <v>0</v>
      </c>
      <c r="AG2113" s="31">
        <f t="shared" si="1018"/>
        <v>0</v>
      </c>
      <c r="AH2113" s="48">
        <f t="shared" ref="AH2113:AH2176" si="1019">MAX(0,(AB2113-1))</f>
        <v>0</v>
      </c>
      <c r="AI2113" s="33">
        <f t="shared" ref="AI2113:AI2176" si="1020">IF(
  AH2113=0,
  0,
     20000
  )</f>
        <v>0</v>
      </c>
      <c r="AJ2113" s="33">
        <f t="shared" ref="AJ2113:AJ2176" si="1021">IF(
  AH2113=0,
  0,
    MAX(0, 65000)
  )</f>
        <v>0</v>
      </c>
      <c r="AK2113" s="33">
        <f t="shared" ref="AK2113:AK2176" si="1022">IF(
  AH2113=0,
  0,
  MAX(0, MIN(B2113*(1+I2113)*(1+I2113)*(1+I2113)*(1+I2113), AI2113, AG2113))
)</f>
        <v>0</v>
      </c>
      <c r="AL2113" s="33">
        <f t="shared" ref="AL2113:AL2176" si="1023">IF(
  AH2113=0,
  0,
  MAX(0, (B2113*(1+I2113)*(1+I2113)*(1+I2113)*(1+I2113)-AK2113)
)
)</f>
        <v>0</v>
      </c>
      <c r="AM2113" s="34">
        <f t="shared" si="994"/>
        <v>0</v>
      </c>
    </row>
    <row r="2114" spans="1:39" ht="15" customHeight="1" x14ac:dyDescent="0.3">
      <c r="A2114" s="166" t="s">
        <v>4548</v>
      </c>
      <c r="B2114" s="99">
        <v>23929</v>
      </c>
      <c r="C2114" s="99">
        <v>74917</v>
      </c>
      <c r="D2114" s="165">
        <v>45816</v>
      </c>
      <c r="E2114" s="165">
        <v>45927</v>
      </c>
      <c r="F2114" s="166">
        <v>4</v>
      </c>
      <c r="G2114" s="178">
        <v>3.98</v>
      </c>
      <c r="H2114" s="181">
        <v>1</v>
      </c>
      <c r="I2114" s="180">
        <v>4.99E-2</v>
      </c>
      <c r="J2114" s="21">
        <f t="shared" si="995"/>
        <v>2.0000000000000018E-2</v>
      </c>
      <c r="K2114" s="21" t="str">
        <f t="shared" si="996"/>
        <v>Y</v>
      </c>
      <c r="L2114" s="37" t="str">
        <f t="shared" si="997"/>
        <v>NA</v>
      </c>
      <c r="M2114" s="8" t="str">
        <f t="shared" si="998"/>
        <v>Y</v>
      </c>
      <c r="N2114" s="42">
        <f t="shared" si="999"/>
        <v>1</v>
      </c>
      <c r="O2114" s="43">
        <f t="shared" si="1000"/>
        <v>200000</v>
      </c>
      <c r="P2114" s="43" t="str">
        <f t="shared" si="1001"/>
        <v>NA</v>
      </c>
      <c r="Q2114" s="24">
        <f t="shared" si="1002"/>
        <v>25123.057100000002</v>
      </c>
      <c r="R2114" s="43">
        <f t="shared" si="1003"/>
        <v>0</v>
      </c>
      <c r="S2114" s="24">
        <f t="shared" si="1004"/>
        <v>1000000</v>
      </c>
      <c r="T2114" s="25" t="str">
        <f t="shared" si="1005"/>
        <v>N</v>
      </c>
      <c r="U2114" s="44">
        <f t="shared" si="1006"/>
        <v>0</v>
      </c>
      <c r="V2114" s="45">
        <f t="shared" si="1007"/>
        <v>0</v>
      </c>
      <c r="W2114" s="45">
        <f t="shared" si="1008"/>
        <v>0</v>
      </c>
      <c r="X2114" s="28">
        <f t="shared" si="1009"/>
        <v>0</v>
      </c>
      <c r="Y2114" s="28">
        <f t="shared" si="1010"/>
        <v>0</v>
      </c>
      <c r="Z2114" s="45">
        <f t="shared" si="1011"/>
        <v>0</v>
      </c>
      <c r="AA2114" s="29" t="str">
        <f t="shared" si="1012"/>
        <v>N</v>
      </c>
      <c r="AB2114" s="46">
        <f t="shared" si="1013"/>
        <v>0</v>
      </c>
      <c r="AC2114" s="31">
        <f t="shared" si="1014"/>
        <v>0</v>
      </c>
      <c r="AD2114" s="31">
        <f t="shared" si="1015"/>
        <v>0</v>
      </c>
      <c r="AE2114" s="31">
        <f t="shared" si="1016"/>
        <v>0</v>
      </c>
      <c r="AF2114" s="47">
        <f t="shared" si="1017"/>
        <v>0</v>
      </c>
      <c r="AG2114" s="31">
        <f t="shared" si="1018"/>
        <v>0</v>
      </c>
      <c r="AH2114" s="48">
        <f t="shared" si="1019"/>
        <v>0</v>
      </c>
      <c r="AI2114" s="33">
        <f t="shared" si="1020"/>
        <v>0</v>
      </c>
      <c r="AJ2114" s="33">
        <f t="shared" si="1021"/>
        <v>0</v>
      </c>
      <c r="AK2114" s="33">
        <f t="shared" si="1022"/>
        <v>0</v>
      </c>
      <c r="AL2114" s="33">
        <f t="shared" si="1023"/>
        <v>0</v>
      </c>
      <c r="AM2114" s="34">
        <f t="shared" si="994"/>
        <v>0</v>
      </c>
    </row>
    <row r="2115" spans="1:39" ht="15" customHeight="1" x14ac:dyDescent="0.3">
      <c r="A2115" s="166" t="s">
        <v>4549</v>
      </c>
      <c r="B2115" s="99">
        <v>5759</v>
      </c>
      <c r="C2115" s="99">
        <v>27561</v>
      </c>
      <c r="D2115" s="165">
        <v>45399</v>
      </c>
      <c r="E2115" s="165">
        <v>45687</v>
      </c>
      <c r="F2115" s="166">
        <v>4</v>
      </c>
      <c r="G2115" s="178">
        <v>3.87</v>
      </c>
      <c r="H2115" s="181">
        <v>0.5</v>
      </c>
      <c r="I2115" s="180">
        <v>5.5800000000000002E-2</v>
      </c>
      <c r="J2115" s="21">
        <f t="shared" si="995"/>
        <v>0.12999999999999989</v>
      </c>
      <c r="K2115" s="21" t="str">
        <f t="shared" si="996"/>
        <v>Y</v>
      </c>
      <c r="L2115" s="37" t="str">
        <f t="shared" si="997"/>
        <v>NA</v>
      </c>
      <c r="M2115" s="8" t="str">
        <f t="shared" si="998"/>
        <v>Y</v>
      </c>
      <c r="N2115" s="42">
        <f t="shared" si="999"/>
        <v>1</v>
      </c>
      <c r="O2115" s="43">
        <f t="shared" si="1000"/>
        <v>200000</v>
      </c>
      <c r="P2115" s="43" t="str">
        <f t="shared" si="1001"/>
        <v>NA</v>
      </c>
      <c r="Q2115" s="24">
        <f t="shared" si="1002"/>
        <v>6080.3522000000003</v>
      </c>
      <c r="R2115" s="43">
        <f t="shared" si="1003"/>
        <v>0</v>
      </c>
      <c r="S2115" s="24">
        <f t="shared" si="1004"/>
        <v>1000000</v>
      </c>
      <c r="T2115" s="25" t="str">
        <f t="shared" si="1005"/>
        <v>N</v>
      </c>
      <c r="U2115" s="44">
        <f t="shared" si="1006"/>
        <v>0</v>
      </c>
      <c r="V2115" s="45">
        <f t="shared" si="1007"/>
        <v>0</v>
      </c>
      <c r="W2115" s="45">
        <f t="shared" si="1008"/>
        <v>0</v>
      </c>
      <c r="X2115" s="28">
        <f t="shared" si="1009"/>
        <v>0</v>
      </c>
      <c r="Y2115" s="28">
        <f t="shared" si="1010"/>
        <v>0</v>
      </c>
      <c r="Z2115" s="45">
        <f t="shared" si="1011"/>
        <v>0</v>
      </c>
      <c r="AA2115" s="29" t="str">
        <f t="shared" si="1012"/>
        <v>N</v>
      </c>
      <c r="AB2115" s="46">
        <f t="shared" si="1013"/>
        <v>0</v>
      </c>
      <c r="AC2115" s="31">
        <f t="shared" si="1014"/>
        <v>0</v>
      </c>
      <c r="AD2115" s="31">
        <f t="shared" si="1015"/>
        <v>0</v>
      </c>
      <c r="AE2115" s="31">
        <f t="shared" si="1016"/>
        <v>0</v>
      </c>
      <c r="AF2115" s="47">
        <f t="shared" si="1017"/>
        <v>0</v>
      </c>
      <c r="AG2115" s="31">
        <f t="shared" si="1018"/>
        <v>0</v>
      </c>
      <c r="AH2115" s="48">
        <f t="shared" si="1019"/>
        <v>0</v>
      </c>
      <c r="AI2115" s="33">
        <f t="shared" si="1020"/>
        <v>0</v>
      </c>
      <c r="AJ2115" s="33">
        <f t="shared" si="1021"/>
        <v>0</v>
      </c>
      <c r="AK2115" s="33">
        <f t="shared" si="1022"/>
        <v>0</v>
      </c>
      <c r="AL2115" s="33">
        <f t="shared" si="1023"/>
        <v>0</v>
      </c>
      <c r="AM2115" s="34">
        <f t="shared" ref="AM2115:AM2178" si="1024">R2115+Y2115+AF2115+AL2115</f>
        <v>0</v>
      </c>
    </row>
    <row r="2116" spans="1:39" ht="15" customHeight="1" x14ac:dyDescent="0.3">
      <c r="A2116" s="166" t="s">
        <v>4550</v>
      </c>
      <c r="B2116" s="99">
        <v>14219</v>
      </c>
      <c r="C2116" s="99">
        <v>89085</v>
      </c>
      <c r="D2116" s="165">
        <v>44981</v>
      </c>
      <c r="E2116" s="165">
        <v>45345</v>
      </c>
      <c r="F2116" s="166">
        <v>4</v>
      </c>
      <c r="G2116" s="178">
        <v>1.21</v>
      </c>
      <c r="H2116" s="181">
        <v>0.25</v>
      </c>
      <c r="I2116" s="180">
        <v>7.4300000000000005E-2</v>
      </c>
      <c r="J2116" s="21">
        <f t="shared" si="995"/>
        <v>2.79</v>
      </c>
      <c r="K2116" s="21" t="str">
        <f t="shared" si="996"/>
        <v>Y</v>
      </c>
      <c r="L2116" s="37" t="str">
        <f t="shared" si="997"/>
        <v>NA</v>
      </c>
      <c r="M2116" s="8" t="str">
        <f t="shared" si="998"/>
        <v>Y</v>
      </c>
      <c r="N2116" s="42">
        <f t="shared" si="999"/>
        <v>12</v>
      </c>
      <c r="O2116" s="43">
        <f t="shared" si="1000"/>
        <v>200000</v>
      </c>
      <c r="P2116" s="43" t="str">
        <f t="shared" si="1001"/>
        <v>NA</v>
      </c>
      <c r="Q2116" s="24">
        <f t="shared" si="1002"/>
        <v>15275.4717</v>
      </c>
      <c r="R2116" s="43">
        <f t="shared" si="1003"/>
        <v>0</v>
      </c>
      <c r="S2116" s="24">
        <f t="shared" si="1004"/>
        <v>1000000</v>
      </c>
      <c r="T2116" s="25" t="str">
        <f t="shared" si="1005"/>
        <v>Y</v>
      </c>
      <c r="U2116" s="44">
        <f t="shared" si="1006"/>
        <v>11</v>
      </c>
      <c r="V2116" s="45">
        <f t="shared" si="1007"/>
        <v>200000</v>
      </c>
      <c r="W2116" s="45">
        <f t="shared" si="1008"/>
        <v>1000000</v>
      </c>
      <c r="X2116" s="28">
        <f t="shared" si="1009"/>
        <v>16410.439247310002</v>
      </c>
      <c r="Y2116" s="28">
        <f t="shared" si="1010"/>
        <v>0</v>
      </c>
      <c r="Z2116" s="45" t="str">
        <f t="shared" si="1011"/>
        <v>NA</v>
      </c>
      <c r="AA2116" s="29" t="str">
        <f t="shared" si="1012"/>
        <v>Y</v>
      </c>
      <c r="AB2116" s="46">
        <f t="shared" si="1013"/>
        <v>10</v>
      </c>
      <c r="AC2116" s="31">
        <f t="shared" si="1014"/>
        <v>200000</v>
      </c>
      <c r="AD2116" s="31">
        <f t="shared" si="1015"/>
        <v>1000000</v>
      </c>
      <c r="AE2116" s="31">
        <f t="shared" si="1016"/>
        <v>17629.734883385136</v>
      </c>
      <c r="AF2116" s="47">
        <f t="shared" si="1017"/>
        <v>0</v>
      </c>
      <c r="AG2116" s="31" t="str">
        <f t="shared" si="1018"/>
        <v>NA</v>
      </c>
      <c r="AH2116" s="48">
        <f t="shared" si="1019"/>
        <v>9</v>
      </c>
      <c r="AI2116" s="33">
        <f t="shared" si="1020"/>
        <v>20000</v>
      </c>
      <c r="AJ2116" s="33">
        <f t="shared" si="1021"/>
        <v>65000</v>
      </c>
      <c r="AK2116" s="33">
        <f t="shared" si="1022"/>
        <v>18939.624185220651</v>
      </c>
      <c r="AL2116" s="33">
        <f t="shared" si="1023"/>
        <v>0</v>
      </c>
      <c r="AM2116" s="34">
        <f t="shared" si="1024"/>
        <v>0</v>
      </c>
    </row>
    <row r="2117" spans="1:39" ht="15" customHeight="1" x14ac:dyDescent="0.3">
      <c r="A2117" s="166" t="s">
        <v>4551</v>
      </c>
      <c r="B2117" s="99">
        <v>13666</v>
      </c>
      <c r="C2117" s="99">
        <v>71609</v>
      </c>
      <c r="D2117" s="165">
        <v>44640</v>
      </c>
      <c r="E2117" s="165">
        <v>44876</v>
      </c>
      <c r="F2117" s="166">
        <v>4</v>
      </c>
      <c r="G2117" s="178">
        <v>0.28000000000000003</v>
      </c>
      <c r="H2117" s="181">
        <v>0.25</v>
      </c>
      <c r="I2117" s="180">
        <v>5.4899999999999997E-2</v>
      </c>
      <c r="J2117" s="21">
        <f t="shared" si="995"/>
        <v>3.7199999999999998</v>
      </c>
      <c r="K2117" s="21" t="str">
        <f t="shared" si="996"/>
        <v>Y</v>
      </c>
      <c r="L2117" s="37" t="str">
        <f t="shared" si="997"/>
        <v>NA</v>
      </c>
      <c r="M2117" s="8" t="str">
        <f t="shared" si="998"/>
        <v>Y</v>
      </c>
      <c r="N2117" s="42">
        <f t="shared" si="999"/>
        <v>15</v>
      </c>
      <c r="O2117" s="43">
        <f t="shared" si="1000"/>
        <v>200000</v>
      </c>
      <c r="P2117" s="43" t="str">
        <f t="shared" si="1001"/>
        <v>NA</v>
      </c>
      <c r="Q2117" s="24">
        <f t="shared" si="1002"/>
        <v>14416.2634</v>
      </c>
      <c r="R2117" s="43">
        <f t="shared" si="1003"/>
        <v>0</v>
      </c>
      <c r="S2117" s="24">
        <f t="shared" si="1004"/>
        <v>1000000</v>
      </c>
      <c r="T2117" s="25" t="str">
        <f t="shared" si="1005"/>
        <v>Y</v>
      </c>
      <c r="U2117" s="44">
        <f t="shared" si="1006"/>
        <v>14</v>
      </c>
      <c r="V2117" s="45">
        <f t="shared" si="1007"/>
        <v>200000</v>
      </c>
      <c r="W2117" s="45">
        <f t="shared" si="1008"/>
        <v>1000000</v>
      </c>
      <c r="X2117" s="28">
        <f t="shared" si="1009"/>
        <v>15207.71626066</v>
      </c>
      <c r="Y2117" s="28">
        <f t="shared" si="1010"/>
        <v>0</v>
      </c>
      <c r="Z2117" s="45" t="str">
        <f t="shared" si="1011"/>
        <v>NA</v>
      </c>
      <c r="AA2117" s="29" t="str">
        <f t="shared" si="1012"/>
        <v>Y</v>
      </c>
      <c r="AB2117" s="46">
        <f t="shared" si="1013"/>
        <v>13</v>
      </c>
      <c r="AC2117" s="31">
        <f t="shared" si="1014"/>
        <v>200000</v>
      </c>
      <c r="AD2117" s="31">
        <f t="shared" si="1015"/>
        <v>1000000</v>
      </c>
      <c r="AE2117" s="31">
        <f t="shared" si="1016"/>
        <v>16042.619883370233</v>
      </c>
      <c r="AF2117" s="47">
        <f t="shared" si="1017"/>
        <v>0</v>
      </c>
      <c r="AG2117" s="31" t="str">
        <f t="shared" si="1018"/>
        <v>NA</v>
      </c>
      <c r="AH2117" s="48">
        <f t="shared" si="1019"/>
        <v>12</v>
      </c>
      <c r="AI2117" s="33">
        <f t="shared" si="1020"/>
        <v>20000</v>
      </c>
      <c r="AJ2117" s="33">
        <f t="shared" si="1021"/>
        <v>65000</v>
      </c>
      <c r="AK2117" s="33">
        <f t="shared" si="1022"/>
        <v>16923.359714967257</v>
      </c>
      <c r="AL2117" s="33">
        <f t="shared" si="1023"/>
        <v>0</v>
      </c>
      <c r="AM2117" s="34">
        <f t="shared" si="1024"/>
        <v>0</v>
      </c>
    </row>
    <row r="2118" spans="1:39" ht="15" customHeight="1" x14ac:dyDescent="0.3">
      <c r="A2118" s="166" t="s">
        <v>4552</v>
      </c>
      <c r="B2118" s="99">
        <v>23128</v>
      </c>
      <c r="C2118" s="99">
        <v>70955</v>
      </c>
      <c r="D2118" s="165">
        <v>46054</v>
      </c>
      <c r="E2118" s="165">
        <v>46281</v>
      </c>
      <c r="F2118" s="166">
        <v>4</v>
      </c>
      <c r="G2118" s="178">
        <v>3.08</v>
      </c>
      <c r="H2118" s="181">
        <v>0.75</v>
      </c>
      <c r="I2118" s="180">
        <v>7.2800000000000004E-2</v>
      </c>
      <c r="J2118" s="21">
        <f t="shared" si="995"/>
        <v>0.91999999999999993</v>
      </c>
      <c r="K2118" s="21" t="str">
        <f t="shared" si="996"/>
        <v>Y</v>
      </c>
      <c r="L2118" s="37" t="str">
        <f t="shared" si="997"/>
        <v>NA</v>
      </c>
      <c r="M2118" s="8" t="str">
        <f t="shared" si="998"/>
        <v>Y</v>
      </c>
      <c r="N2118" s="42">
        <f t="shared" si="999"/>
        <v>2</v>
      </c>
      <c r="O2118" s="43">
        <f t="shared" si="1000"/>
        <v>200000</v>
      </c>
      <c r="P2118" s="43" t="str">
        <f t="shared" si="1001"/>
        <v>NA</v>
      </c>
      <c r="Q2118" s="24">
        <f t="shared" si="1002"/>
        <v>24811.718399999998</v>
      </c>
      <c r="R2118" s="43">
        <f t="shared" si="1003"/>
        <v>0</v>
      </c>
      <c r="S2118" s="24">
        <f t="shared" si="1004"/>
        <v>1000000</v>
      </c>
      <c r="T2118" s="25" t="str">
        <f t="shared" si="1005"/>
        <v>N</v>
      </c>
      <c r="U2118" s="44">
        <f t="shared" si="1006"/>
        <v>1</v>
      </c>
      <c r="V2118" s="45">
        <f t="shared" si="1007"/>
        <v>20000</v>
      </c>
      <c r="W2118" s="45">
        <f t="shared" si="1008"/>
        <v>65000</v>
      </c>
      <c r="X2118" s="28">
        <f t="shared" si="1009"/>
        <v>0</v>
      </c>
      <c r="Y2118" s="28">
        <f t="shared" si="1010"/>
        <v>26618.011499519998</v>
      </c>
      <c r="Z2118" s="45">
        <f t="shared" si="1011"/>
        <v>0</v>
      </c>
      <c r="AA2118" s="29" t="str">
        <f t="shared" si="1012"/>
        <v>N</v>
      </c>
      <c r="AB2118" s="46">
        <f t="shared" si="1013"/>
        <v>0</v>
      </c>
      <c r="AC2118" s="31">
        <f t="shared" si="1014"/>
        <v>0</v>
      </c>
      <c r="AD2118" s="31">
        <f t="shared" si="1015"/>
        <v>0</v>
      </c>
      <c r="AE2118" s="31">
        <f t="shared" si="1016"/>
        <v>0</v>
      </c>
      <c r="AF2118" s="47">
        <f t="shared" si="1017"/>
        <v>0</v>
      </c>
      <c r="AG2118" s="31">
        <f t="shared" si="1018"/>
        <v>0</v>
      </c>
      <c r="AH2118" s="48">
        <f t="shared" si="1019"/>
        <v>0</v>
      </c>
      <c r="AI2118" s="33">
        <f t="shared" si="1020"/>
        <v>0</v>
      </c>
      <c r="AJ2118" s="33">
        <f t="shared" si="1021"/>
        <v>0</v>
      </c>
      <c r="AK2118" s="33">
        <f t="shared" si="1022"/>
        <v>0</v>
      </c>
      <c r="AL2118" s="33">
        <f t="shared" si="1023"/>
        <v>0</v>
      </c>
      <c r="AM2118" s="34">
        <f t="shared" si="1024"/>
        <v>26618.011499519998</v>
      </c>
    </row>
    <row r="2119" spans="1:39" ht="15" customHeight="1" x14ac:dyDescent="0.3">
      <c r="A2119" s="166" t="s">
        <v>4553</v>
      </c>
      <c r="B2119" s="99">
        <v>8893</v>
      </c>
      <c r="C2119" s="99">
        <v>35757</v>
      </c>
      <c r="D2119" s="165">
        <v>46006</v>
      </c>
      <c r="E2119" s="165">
        <v>46237</v>
      </c>
      <c r="F2119" s="166">
        <v>4</v>
      </c>
      <c r="G2119" s="178">
        <v>3.2</v>
      </c>
      <c r="H2119" s="181">
        <v>0.75</v>
      </c>
      <c r="I2119" s="180">
        <v>5.3999999999999999E-2</v>
      </c>
      <c r="J2119" s="21">
        <f t="shared" si="995"/>
        <v>0.79999999999999982</v>
      </c>
      <c r="K2119" s="21" t="str">
        <f t="shared" si="996"/>
        <v>Y</v>
      </c>
      <c r="L2119" s="37" t="str">
        <f t="shared" si="997"/>
        <v>NA</v>
      </c>
      <c r="M2119" s="8" t="str">
        <f t="shared" si="998"/>
        <v>Y</v>
      </c>
      <c r="N2119" s="42">
        <f t="shared" si="999"/>
        <v>2</v>
      </c>
      <c r="O2119" s="43">
        <f t="shared" si="1000"/>
        <v>200000</v>
      </c>
      <c r="P2119" s="43" t="str">
        <f t="shared" si="1001"/>
        <v>NA</v>
      </c>
      <c r="Q2119" s="24">
        <f t="shared" si="1002"/>
        <v>9373.2219999999998</v>
      </c>
      <c r="R2119" s="43">
        <f t="shared" si="1003"/>
        <v>0</v>
      </c>
      <c r="S2119" s="24">
        <f t="shared" si="1004"/>
        <v>1000000</v>
      </c>
      <c r="T2119" s="25" t="str">
        <f t="shared" si="1005"/>
        <v>N</v>
      </c>
      <c r="U2119" s="44">
        <f t="shared" si="1006"/>
        <v>1</v>
      </c>
      <c r="V2119" s="45">
        <f t="shared" si="1007"/>
        <v>20000</v>
      </c>
      <c r="W2119" s="45">
        <f t="shared" si="1008"/>
        <v>65000</v>
      </c>
      <c r="X2119" s="28">
        <f t="shared" si="1009"/>
        <v>9879.3759879999998</v>
      </c>
      <c r="Y2119" s="28">
        <f t="shared" si="1010"/>
        <v>0</v>
      </c>
      <c r="Z2119" s="45">
        <f t="shared" si="1011"/>
        <v>9990.4020119999986</v>
      </c>
      <c r="AA2119" s="29" t="str">
        <f t="shared" si="1012"/>
        <v>N</v>
      </c>
      <c r="AB2119" s="46">
        <f t="shared" si="1013"/>
        <v>0</v>
      </c>
      <c r="AC2119" s="31">
        <f t="shared" si="1014"/>
        <v>0</v>
      </c>
      <c r="AD2119" s="31">
        <f t="shared" si="1015"/>
        <v>0</v>
      </c>
      <c r="AE2119" s="31">
        <f t="shared" si="1016"/>
        <v>0</v>
      </c>
      <c r="AF2119" s="47">
        <f t="shared" si="1017"/>
        <v>0</v>
      </c>
      <c r="AG2119" s="31">
        <f t="shared" si="1018"/>
        <v>0</v>
      </c>
      <c r="AH2119" s="48">
        <f t="shared" si="1019"/>
        <v>0</v>
      </c>
      <c r="AI2119" s="33">
        <f t="shared" si="1020"/>
        <v>0</v>
      </c>
      <c r="AJ2119" s="33">
        <f t="shared" si="1021"/>
        <v>0</v>
      </c>
      <c r="AK2119" s="33">
        <f t="shared" si="1022"/>
        <v>0</v>
      </c>
      <c r="AL2119" s="33">
        <f t="shared" si="1023"/>
        <v>0</v>
      </c>
      <c r="AM2119" s="34">
        <f t="shared" si="1024"/>
        <v>0</v>
      </c>
    </row>
    <row r="2120" spans="1:39" ht="15" customHeight="1" x14ac:dyDescent="0.3">
      <c r="A2120" s="166" t="s">
        <v>4554</v>
      </c>
      <c r="B2120" s="99">
        <v>11522</v>
      </c>
      <c r="C2120" s="99">
        <v>100488</v>
      </c>
      <c r="D2120" s="165">
        <v>45162</v>
      </c>
      <c r="E2120" s="165">
        <v>45397</v>
      </c>
      <c r="F2120" s="166">
        <v>2</v>
      </c>
      <c r="G2120" s="178">
        <v>0.19</v>
      </c>
      <c r="H2120" s="181">
        <v>0.5</v>
      </c>
      <c r="I2120" s="180">
        <v>6.5000000000000002E-2</v>
      </c>
      <c r="J2120" s="21">
        <f t="shared" si="995"/>
        <v>1.81</v>
      </c>
      <c r="K2120" s="21" t="str">
        <f t="shared" si="996"/>
        <v>Y</v>
      </c>
      <c r="L2120" s="37" t="str">
        <f t="shared" si="997"/>
        <v>NA</v>
      </c>
      <c r="M2120" s="8" t="str">
        <f t="shared" si="998"/>
        <v>Y</v>
      </c>
      <c r="N2120" s="42">
        <f t="shared" si="999"/>
        <v>4</v>
      </c>
      <c r="O2120" s="43">
        <f t="shared" si="1000"/>
        <v>200000</v>
      </c>
      <c r="P2120" s="43" t="str">
        <f t="shared" si="1001"/>
        <v>NA</v>
      </c>
      <c r="Q2120" s="24">
        <f t="shared" si="1002"/>
        <v>12270.93</v>
      </c>
      <c r="R2120" s="43">
        <f t="shared" si="1003"/>
        <v>0</v>
      </c>
      <c r="S2120" s="24">
        <f t="shared" si="1004"/>
        <v>1000000</v>
      </c>
      <c r="T2120" s="25" t="str">
        <f t="shared" si="1005"/>
        <v>Y</v>
      </c>
      <c r="U2120" s="44">
        <f t="shared" si="1006"/>
        <v>3</v>
      </c>
      <c r="V2120" s="45">
        <f t="shared" si="1007"/>
        <v>200000</v>
      </c>
      <c r="W2120" s="45">
        <f t="shared" si="1008"/>
        <v>1000000</v>
      </c>
      <c r="X2120" s="28">
        <f t="shared" si="1009"/>
        <v>13068.54045</v>
      </c>
      <c r="Y2120" s="28">
        <f t="shared" si="1010"/>
        <v>0</v>
      </c>
      <c r="Z2120" s="45" t="str">
        <f t="shared" si="1011"/>
        <v>NA</v>
      </c>
      <c r="AA2120" s="29" t="str">
        <f t="shared" si="1012"/>
        <v>N</v>
      </c>
      <c r="AB2120" s="46">
        <f t="shared" si="1013"/>
        <v>2</v>
      </c>
      <c r="AC2120" s="31">
        <f t="shared" si="1014"/>
        <v>20000</v>
      </c>
      <c r="AD2120" s="31">
        <f t="shared" si="1015"/>
        <v>65000</v>
      </c>
      <c r="AE2120" s="31">
        <f t="shared" si="1016"/>
        <v>13917.99557925</v>
      </c>
      <c r="AF2120" s="47">
        <f t="shared" si="1017"/>
        <v>0</v>
      </c>
      <c r="AG2120" s="31">
        <f t="shared" si="1018"/>
        <v>0</v>
      </c>
      <c r="AH2120" s="48">
        <f t="shared" si="1019"/>
        <v>1</v>
      </c>
      <c r="AI2120" s="33">
        <f t="shared" si="1020"/>
        <v>20000</v>
      </c>
      <c r="AJ2120" s="33">
        <f t="shared" si="1021"/>
        <v>65000</v>
      </c>
      <c r="AK2120" s="33">
        <f t="shared" si="1022"/>
        <v>0</v>
      </c>
      <c r="AL2120" s="33">
        <f t="shared" si="1023"/>
        <v>14822.66529190125</v>
      </c>
      <c r="AM2120" s="34">
        <f t="shared" si="1024"/>
        <v>14822.66529190125</v>
      </c>
    </row>
    <row r="2121" spans="1:39" ht="15" customHeight="1" x14ac:dyDescent="0.3">
      <c r="A2121" s="166" t="s">
        <v>4555</v>
      </c>
      <c r="B2121" s="99">
        <v>19974</v>
      </c>
      <c r="C2121" s="99">
        <v>49495</v>
      </c>
      <c r="D2121" s="165">
        <v>44963</v>
      </c>
      <c r="E2121" s="165">
        <v>45256</v>
      </c>
      <c r="F2121" s="166">
        <v>2</v>
      </c>
      <c r="G2121" s="178">
        <v>0.72</v>
      </c>
      <c r="H2121" s="181">
        <v>0.75</v>
      </c>
      <c r="I2121" s="180">
        <v>2.64E-2</v>
      </c>
      <c r="J2121" s="21">
        <f t="shared" si="995"/>
        <v>1.28</v>
      </c>
      <c r="K2121" s="21" t="str">
        <f t="shared" si="996"/>
        <v>Y</v>
      </c>
      <c r="L2121" s="37" t="str">
        <f t="shared" si="997"/>
        <v>NA</v>
      </c>
      <c r="M2121" s="8" t="str">
        <f t="shared" si="998"/>
        <v>Y</v>
      </c>
      <c r="N2121" s="42">
        <f t="shared" si="999"/>
        <v>2</v>
      </c>
      <c r="O2121" s="43">
        <f t="shared" si="1000"/>
        <v>200000</v>
      </c>
      <c r="P2121" s="43" t="str">
        <f t="shared" si="1001"/>
        <v>NA</v>
      </c>
      <c r="Q2121" s="24">
        <f t="shared" si="1002"/>
        <v>20501.313600000001</v>
      </c>
      <c r="R2121" s="43">
        <f t="shared" si="1003"/>
        <v>0</v>
      </c>
      <c r="S2121" s="24">
        <f t="shared" si="1004"/>
        <v>1000000</v>
      </c>
      <c r="T2121" s="25" t="str">
        <f t="shared" si="1005"/>
        <v>Y</v>
      </c>
      <c r="U2121" s="44">
        <f t="shared" si="1006"/>
        <v>1</v>
      </c>
      <c r="V2121" s="45">
        <f t="shared" si="1007"/>
        <v>200000</v>
      </c>
      <c r="W2121" s="45">
        <f t="shared" si="1008"/>
        <v>1000000</v>
      </c>
      <c r="X2121" s="28">
        <f t="shared" si="1009"/>
        <v>21042.548279040002</v>
      </c>
      <c r="Y2121" s="28">
        <f t="shared" si="1010"/>
        <v>0</v>
      </c>
      <c r="Z2121" s="45" t="str">
        <f t="shared" si="1011"/>
        <v>NA</v>
      </c>
      <c r="AA2121" s="29" t="str">
        <f t="shared" si="1012"/>
        <v>N</v>
      </c>
      <c r="AB2121" s="46">
        <f t="shared" si="1013"/>
        <v>0</v>
      </c>
      <c r="AC2121" s="31">
        <f t="shared" si="1014"/>
        <v>0</v>
      </c>
      <c r="AD2121" s="31">
        <f t="shared" si="1015"/>
        <v>0</v>
      </c>
      <c r="AE2121" s="31">
        <f t="shared" si="1016"/>
        <v>0</v>
      </c>
      <c r="AF2121" s="47">
        <f t="shared" si="1017"/>
        <v>0</v>
      </c>
      <c r="AG2121" s="31">
        <f t="shared" si="1018"/>
        <v>0</v>
      </c>
      <c r="AH2121" s="48">
        <f t="shared" si="1019"/>
        <v>0</v>
      </c>
      <c r="AI2121" s="33">
        <f t="shared" si="1020"/>
        <v>0</v>
      </c>
      <c r="AJ2121" s="33">
        <f t="shared" si="1021"/>
        <v>0</v>
      </c>
      <c r="AK2121" s="33">
        <f t="shared" si="1022"/>
        <v>0</v>
      </c>
      <c r="AL2121" s="33">
        <f t="shared" si="1023"/>
        <v>0</v>
      </c>
      <c r="AM2121" s="34">
        <f t="shared" si="1024"/>
        <v>0</v>
      </c>
    </row>
    <row r="2122" spans="1:39" ht="15" customHeight="1" x14ac:dyDescent="0.3">
      <c r="A2122" s="166" t="s">
        <v>4556</v>
      </c>
      <c r="B2122" s="99">
        <v>24455</v>
      </c>
      <c r="C2122" s="99">
        <v>78544</v>
      </c>
      <c r="D2122" s="165">
        <v>45166</v>
      </c>
      <c r="E2122" s="165">
        <v>45456</v>
      </c>
      <c r="F2122" s="166">
        <v>4</v>
      </c>
      <c r="G2122" s="178">
        <v>2.86</v>
      </c>
      <c r="H2122" s="181">
        <v>0.75</v>
      </c>
      <c r="I2122" s="180">
        <v>4.82E-2</v>
      </c>
      <c r="J2122" s="21">
        <f t="shared" si="995"/>
        <v>1.1400000000000001</v>
      </c>
      <c r="K2122" s="21" t="str">
        <f t="shared" si="996"/>
        <v>Y</v>
      </c>
      <c r="L2122" s="37" t="str">
        <f t="shared" si="997"/>
        <v>NA</v>
      </c>
      <c r="M2122" s="8" t="str">
        <f t="shared" si="998"/>
        <v>Y</v>
      </c>
      <c r="N2122" s="42">
        <f t="shared" si="999"/>
        <v>2</v>
      </c>
      <c r="O2122" s="43">
        <f t="shared" si="1000"/>
        <v>200000</v>
      </c>
      <c r="P2122" s="43" t="str">
        <f t="shared" si="1001"/>
        <v>NA</v>
      </c>
      <c r="Q2122" s="24">
        <f t="shared" si="1002"/>
        <v>25633.731</v>
      </c>
      <c r="R2122" s="43">
        <f t="shared" si="1003"/>
        <v>0</v>
      </c>
      <c r="S2122" s="24">
        <f t="shared" si="1004"/>
        <v>1000000</v>
      </c>
      <c r="T2122" s="25" t="str">
        <f t="shared" si="1005"/>
        <v>Y</v>
      </c>
      <c r="U2122" s="44">
        <f t="shared" si="1006"/>
        <v>1</v>
      </c>
      <c r="V2122" s="45">
        <f t="shared" si="1007"/>
        <v>200000</v>
      </c>
      <c r="W2122" s="45">
        <f t="shared" si="1008"/>
        <v>1000000</v>
      </c>
      <c r="X2122" s="28">
        <f t="shared" si="1009"/>
        <v>26869.276834200002</v>
      </c>
      <c r="Y2122" s="28">
        <f t="shared" si="1010"/>
        <v>0</v>
      </c>
      <c r="Z2122" s="45" t="str">
        <f t="shared" si="1011"/>
        <v>NA</v>
      </c>
      <c r="AA2122" s="29" t="str">
        <f t="shared" si="1012"/>
        <v>N</v>
      </c>
      <c r="AB2122" s="46">
        <f t="shared" si="1013"/>
        <v>0</v>
      </c>
      <c r="AC2122" s="31">
        <f t="shared" si="1014"/>
        <v>0</v>
      </c>
      <c r="AD2122" s="31">
        <f t="shared" si="1015"/>
        <v>0</v>
      </c>
      <c r="AE2122" s="31">
        <f t="shared" si="1016"/>
        <v>0</v>
      </c>
      <c r="AF2122" s="47">
        <f t="shared" si="1017"/>
        <v>0</v>
      </c>
      <c r="AG2122" s="31">
        <f t="shared" si="1018"/>
        <v>0</v>
      </c>
      <c r="AH2122" s="48">
        <f t="shared" si="1019"/>
        <v>0</v>
      </c>
      <c r="AI2122" s="33">
        <f t="shared" si="1020"/>
        <v>0</v>
      </c>
      <c r="AJ2122" s="33">
        <f t="shared" si="1021"/>
        <v>0</v>
      </c>
      <c r="AK2122" s="33">
        <f t="shared" si="1022"/>
        <v>0</v>
      </c>
      <c r="AL2122" s="33">
        <f t="shared" si="1023"/>
        <v>0</v>
      </c>
      <c r="AM2122" s="34">
        <f t="shared" si="1024"/>
        <v>0</v>
      </c>
    </row>
    <row r="2123" spans="1:39" ht="15" customHeight="1" x14ac:dyDescent="0.3">
      <c r="A2123" s="166" t="s">
        <v>4557</v>
      </c>
      <c r="B2123" s="99">
        <v>15854</v>
      </c>
      <c r="C2123" s="99">
        <v>40220</v>
      </c>
      <c r="D2123" s="165">
        <v>45351</v>
      </c>
      <c r="E2123" s="165">
        <v>45679</v>
      </c>
      <c r="F2123" s="166">
        <v>4</v>
      </c>
      <c r="G2123" s="178">
        <v>3.21</v>
      </c>
      <c r="H2123" s="181">
        <v>0.25</v>
      </c>
      <c r="I2123" s="180">
        <v>5.6800000000000003E-2</v>
      </c>
      <c r="J2123" s="21">
        <f t="shared" si="995"/>
        <v>0.79</v>
      </c>
      <c r="K2123" s="21" t="str">
        <f t="shared" si="996"/>
        <v>Y</v>
      </c>
      <c r="L2123" s="37" t="str">
        <f t="shared" si="997"/>
        <v>NA</v>
      </c>
      <c r="M2123" s="8" t="str">
        <f t="shared" si="998"/>
        <v>Y</v>
      </c>
      <c r="N2123" s="42">
        <f t="shared" si="999"/>
        <v>4</v>
      </c>
      <c r="O2123" s="43">
        <f t="shared" si="1000"/>
        <v>200000</v>
      </c>
      <c r="P2123" s="43" t="str">
        <f t="shared" si="1001"/>
        <v>NA</v>
      </c>
      <c r="Q2123" s="24">
        <f t="shared" si="1002"/>
        <v>16754.5072</v>
      </c>
      <c r="R2123" s="43">
        <f t="shared" si="1003"/>
        <v>0</v>
      </c>
      <c r="S2123" s="24">
        <f t="shared" si="1004"/>
        <v>1000000</v>
      </c>
      <c r="T2123" s="25" t="str">
        <f t="shared" si="1005"/>
        <v>N</v>
      </c>
      <c r="U2123" s="44">
        <f t="shared" si="1006"/>
        <v>3</v>
      </c>
      <c r="V2123" s="45">
        <f t="shared" si="1007"/>
        <v>20000</v>
      </c>
      <c r="W2123" s="45">
        <f t="shared" si="1008"/>
        <v>65000</v>
      </c>
      <c r="X2123" s="28">
        <f t="shared" si="1009"/>
        <v>17706.163208959999</v>
      </c>
      <c r="Y2123" s="28">
        <f t="shared" si="1010"/>
        <v>0</v>
      </c>
      <c r="Z2123" s="45">
        <f t="shared" si="1011"/>
        <v>0</v>
      </c>
      <c r="AA2123" s="29" t="str">
        <f t="shared" si="1012"/>
        <v>N</v>
      </c>
      <c r="AB2123" s="46">
        <f t="shared" si="1013"/>
        <v>2</v>
      </c>
      <c r="AC2123" s="31">
        <f t="shared" si="1014"/>
        <v>20000</v>
      </c>
      <c r="AD2123" s="31">
        <f t="shared" si="1015"/>
        <v>65000</v>
      </c>
      <c r="AE2123" s="31">
        <f t="shared" si="1016"/>
        <v>0</v>
      </c>
      <c r="AF2123" s="47">
        <f t="shared" si="1017"/>
        <v>18711.873279228927</v>
      </c>
      <c r="AG2123" s="31">
        <f t="shared" si="1018"/>
        <v>0</v>
      </c>
      <c r="AH2123" s="48">
        <f t="shared" si="1019"/>
        <v>1</v>
      </c>
      <c r="AI2123" s="33">
        <f t="shared" si="1020"/>
        <v>20000</v>
      </c>
      <c r="AJ2123" s="33">
        <f t="shared" si="1021"/>
        <v>65000</v>
      </c>
      <c r="AK2123" s="33">
        <f t="shared" si="1022"/>
        <v>0</v>
      </c>
      <c r="AL2123" s="33">
        <f t="shared" si="1023"/>
        <v>19774.70768148913</v>
      </c>
      <c r="AM2123" s="34">
        <f t="shared" si="1024"/>
        <v>38486.580960718056</v>
      </c>
    </row>
    <row r="2124" spans="1:39" ht="15" customHeight="1" x14ac:dyDescent="0.3">
      <c r="A2124" s="166" t="s">
        <v>4558</v>
      </c>
      <c r="B2124" s="99">
        <v>23927</v>
      </c>
      <c r="C2124" s="99">
        <v>63751</v>
      </c>
      <c r="D2124" s="165">
        <v>44727</v>
      </c>
      <c r="E2124" s="165">
        <v>44783</v>
      </c>
      <c r="F2124" s="166">
        <v>4</v>
      </c>
      <c r="G2124" s="178">
        <v>0.76</v>
      </c>
      <c r="H2124" s="181">
        <v>1</v>
      </c>
      <c r="I2124" s="180">
        <v>2.53E-2</v>
      </c>
      <c r="J2124" s="21">
        <f t="shared" si="995"/>
        <v>3.24</v>
      </c>
      <c r="K2124" s="21" t="str">
        <f t="shared" si="996"/>
        <v>Y</v>
      </c>
      <c r="L2124" s="37" t="str">
        <f t="shared" si="997"/>
        <v>NA</v>
      </c>
      <c r="M2124" s="8" t="str">
        <f t="shared" si="998"/>
        <v>Y</v>
      </c>
      <c r="N2124" s="42">
        <f t="shared" si="999"/>
        <v>4</v>
      </c>
      <c r="O2124" s="43">
        <f t="shared" si="1000"/>
        <v>200000</v>
      </c>
      <c r="P2124" s="43" t="str">
        <f t="shared" si="1001"/>
        <v>NA</v>
      </c>
      <c r="Q2124" s="24">
        <f t="shared" si="1002"/>
        <v>24532.353100000004</v>
      </c>
      <c r="R2124" s="43">
        <f t="shared" si="1003"/>
        <v>0</v>
      </c>
      <c r="S2124" s="24">
        <f t="shared" si="1004"/>
        <v>1000000</v>
      </c>
      <c r="T2124" s="25" t="str">
        <f t="shared" si="1005"/>
        <v>Y</v>
      </c>
      <c r="U2124" s="44">
        <f t="shared" si="1006"/>
        <v>3</v>
      </c>
      <c r="V2124" s="45">
        <f t="shared" si="1007"/>
        <v>200000</v>
      </c>
      <c r="W2124" s="45">
        <f t="shared" si="1008"/>
        <v>1000000</v>
      </c>
      <c r="X2124" s="28">
        <f t="shared" si="1009"/>
        <v>25153.021633430006</v>
      </c>
      <c r="Y2124" s="28">
        <f t="shared" si="1010"/>
        <v>0</v>
      </c>
      <c r="Z2124" s="45" t="str">
        <f t="shared" si="1011"/>
        <v>NA</v>
      </c>
      <c r="AA2124" s="29" t="str">
        <f t="shared" si="1012"/>
        <v>Y</v>
      </c>
      <c r="AB2124" s="46">
        <f t="shared" si="1013"/>
        <v>2</v>
      </c>
      <c r="AC2124" s="31">
        <f t="shared" si="1014"/>
        <v>200000</v>
      </c>
      <c r="AD2124" s="31">
        <f t="shared" si="1015"/>
        <v>1000000</v>
      </c>
      <c r="AE2124" s="31">
        <f t="shared" si="1016"/>
        <v>25789.393080755788</v>
      </c>
      <c r="AF2124" s="47">
        <f t="shared" si="1017"/>
        <v>0</v>
      </c>
      <c r="AG2124" s="31" t="str">
        <f t="shared" si="1018"/>
        <v>NA</v>
      </c>
      <c r="AH2124" s="48">
        <f t="shared" si="1019"/>
        <v>1</v>
      </c>
      <c r="AI2124" s="33">
        <f t="shared" si="1020"/>
        <v>20000</v>
      </c>
      <c r="AJ2124" s="33">
        <f t="shared" si="1021"/>
        <v>65000</v>
      </c>
      <c r="AK2124" s="33">
        <f t="shared" si="1022"/>
        <v>20000</v>
      </c>
      <c r="AL2124" s="33">
        <f t="shared" si="1023"/>
        <v>6441.8647256989134</v>
      </c>
      <c r="AM2124" s="34">
        <f t="shared" si="1024"/>
        <v>6441.8647256989134</v>
      </c>
    </row>
    <row r="2125" spans="1:39" ht="15" customHeight="1" x14ac:dyDescent="0.3">
      <c r="A2125" s="166" t="s">
        <v>4559</v>
      </c>
      <c r="B2125" s="99">
        <v>23761</v>
      </c>
      <c r="C2125" s="99">
        <v>48165</v>
      </c>
      <c r="D2125" s="165">
        <v>45814</v>
      </c>
      <c r="E2125" s="165">
        <v>45853</v>
      </c>
      <c r="F2125" s="166">
        <v>4</v>
      </c>
      <c r="G2125" s="178">
        <v>1.32</v>
      </c>
      <c r="H2125" s="181">
        <v>0.5</v>
      </c>
      <c r="I2125" s="180">
        <v>4.3900000000000002E-2</v>
      </c>
      <c r="J2125" s="21">
        <f t="shared" si="995"/>
        <v>2.6799999999999997</v>
      </c>
      <c r="K2125" s="21" t="str">
        <f t="shared" si="996"/>
        <v>Y</v>
      </c>
      <c r="L2125" s="37" t="str">
        <f t="shared" si="997"/>
        <v>NA</v>
      </c>
      <c r="M2125" s="8" t="str">
        <f t="shared" si="998"/>
        <v>Y</v>
      </c>
      <c r="N2125" s="42">
        <f t="shared" si="999"/>
        <v>6</v>
      </c>
      <c r="O2125" s="43">
        <f t="shared" si="1000"/>
        <v>200000</v>
      </c>
      <c r="P2125" s="43" t="str">
        <f t="shared" si="1001"/>
        <v>NA</v>
      </c>
      <c r="Q2125" s="24">
        <f t="shared" si="1002"/>
        <v>24804.107900000003</v>
      </c>
      <c r="R2125" s="43">
        <f t="shared" si="1003"/>
        <v>0</v>
      </c>
      <c r="S2125" s="24">
        <f t="shared" si="1004"/>
        <v>1000000</v>
      </c>
      <c r="T2125" s="25" t="str">
        <f t="shared" si="1005"/>
        <v>Y</v>
      </c>
      <c r="U2125" s="44">
        <f t="shared" si="1006"/>
        <v>5</v>
      </c>
      <c r="V2125" s="45">
        <f t="shared" si="1007"/>
        <v>200000</v>
      </c>
      <c r="W2125" s="45">
        <f t="shared" si="1008"/>
        <v>1000000</v>
      </c>
      <c r="X2125" s="28">
        <f t="shared" si="1009"/>
        <v>25893.008236810005</v>
      </c>
      <c r="Y2125" s="28">
        <f t="shared" si="1010"/>
        <v>0</v>
      </c>
      <c r="Z2125" s="45" t="str">
        <f t="shared" si="1011"/>
        <v>NA</v>
      </c>
      <c r="AA2125" s="29" t="str">
        <f t="shared" si="1012"/>
        <v>Y</v>
      </c>
      <c r="AB2125" s="46">
        <f t="shared" si="1013"/>
        <v>4</v>
      </c>
      <c r="AC2125" s="31">
        <f t="shared" si="1014"/>
        <v>200000</v>
      </c>
      <c r="AD2125" s="31">
        <f t="shared" si="1015"/>
        <v>1000000</v>
      </c>
      <c r="AE2125" s="31">
        <f t="shared" si="1016"/>
        <v>27029.711298405964</v>
      </c>
      <c r="AF2125" s="47">
        <f t="shared" si="1017"/>
        <v>0</v>
      </c>
      <c r="AG2125" s="31" t="str">
        <f t="shared" si="1018"/>
        <v>NA</v>
      </c>
      <c r="AH2125" s="48">
        <f t="shared" si="1019"/>
        <v>3</v>
      </c>
      <c r="AI2125" s="33">
        <f t="shared" si="1020"/>
        <v>20000</v>
      </c>
      <c r="AJ2125" s="33">
        <f t="shared" si="1021"/>
        <v>65000</v>
      </c>
      <c r="AK2125" s="33">
        <f t="shared" si="1022"/>
        <v>20000</v>
      </c>
      <c r="AL2125" s="33">
        <f t="shared" si="1023"/>
        <v>8216.3156244059865</v>
      </c>
      <c r="AM2125" s="34">
        <f t="shared" si="1024"/>
        <v>8216.3156244059865</v>
      </c>
    </row>
    <row r="2126" spans="1:39" ht="15" customHeight="1" x14ac:dyDescent="0.3">
      <c r="A2126" s="166" t="s">
        <v>4560</v>
      </c>
      <c r="B2126" s="99">
        <v>21443</v>
      </c>
      <c r="C2126" s="99">
        <v>93257</v>
      </c>
      <c r="D2126" s="165">
        <v>44417</v>
      </c>
      <c r="E2126" s="165">
        <v>44478</v>
      </c>
      <c r="F2126" s="166">
        <v>2</v>
      </c>
      <c r="G2126" s="178">
        <v>1.0900000000000001</v>
      </c>
      <c r="H2126" s="181">
        <v>0.75</v>
      </c>
      <c r="I2126" s="180">
        <v>8.4900000000000003E-2</v>
      </c>
      <c r="J2126" s="21">
        <f t="shared" si="995"/>
        <v>0.90999999999999992</v>
      </c>
      <c r="K2126" s="21" t="str">
        <f t="shared" si="996"/>
        <v>Y</v>
      </c>
      <c r="L2126" s="37" t="str">
        <f t="shared" si="997"/>
        <v>NA</v>
      </c>
      <c r="M2126" s="8" t="str">
        <f t="shared" si="998"/>
        <v>Y</v>
      </c>
      <c r="N2126" s="42">
        <f t="shared" si="999"/>
        <v>2</v>
      </c>
      <c r="O2126" s="43">
        <f t="shared" si="1000"/>
        <v>200000</v>
      </c>
      <c r="P2126" s="43" t="str">
        <f t="shared" si="1001"/>
        <v>NA</v>
      </c>
      <c r="Q2126" s="24">
        <f t="shared" si="1002"/>
        <v>23263.510699999999</v>
      </c>
      <c r="R2126" s="43">
        <f t="shared" si="1003"/>
        <v>0</v>
      </c>
      <c r="S2126" s="24">
        <f t="shared" si="1004"/>
        <v>1000000</v>
      </c>
      <c r="T2126" s="25" t="str">
        <f t="shared" si="1005"/>
        <v>N</v>
      </c>
      <c r="U2126" s="44">
        <f t="shared" si="1006"/>
        <v>1</v>
      </c>
      <c r="V2126" s="45">
        <f t="shared" si="1007"/>
        <v>20000</v>
      </c>
      <c r="W2126" s="45">
        <f t="shared" si="1008"/>
        <v>65000</v>
      </c>
      <c r="X2126" s="28">
        <f t="shared" si="1009"/>
        <v>0</v>
      </c>
      <c r="Y2126" s="28">
        <f t="shared" si="1010"/>
        <v>25238.582758429999</v>
      </c>
      <c r="Z2126" s="45">
        <f t="shared" si="1011"/>
        <v>0</v>
      </c>
      <c r="AA2126" s="29" t="str">
        <f t="shared" si="1012"/>
        <v>N</v>
      </c>
      <c r="AB2126" s="46">
        <f t="shared" si="1013"/>
        <v>0</v>
      </c>
      <c r="AC2126" s="31">
        <f t="shared" si="1014"/>
        <v>0</v>
      </c>
      <c r="AD2126" s="31">
        <f t="shared" si="1015"/>
        <v>0</v>
      </c>
      <c r="AE2126" s="31">
        <f t="shared" si="1016"/>
        <v>0</v>
      </c>
      <c r="AF2126" s="47">
        <f t="shared" si="1017"/>
        <v>0</v>
      </c>
      <c r="AG2126" s="31">
        <f t="shared" si="1018"/>
        <v>0</v>
      </c>
      <c r="AH2126" s="48">
        <f t="shared" si="1019"/>
        <v>0</v>
      </c>
      <c r="AI2126" s="33">
        <f t="shared" si="1020"/>
        <v>0</v>
      </c>
      <c r="AJ2126" s="33">
        <f t="shared" si="1021"/>
        <v>0</v>
      </c>
      <c r="AK2126" s="33">
        <f t="shared" si="1022"/>
        <v>0</v>
      </c>
      <c r="AL2126" s="33">
        <f t="shared" si="1023"/>
        <v>0</v>
      </c>
      <c r="AM2126" s="34">
        <f t="shared" si="1024"/>
        <v>25238.582758429999</v>
      </c>
    </row>
    <row r="2127" spans="1:39" ht="15" customHeight="1" x14ac:dyDescent="0.3">
      <c r="A2127" s="166" t="s">
        <v>4561</v>
      </c>
      <c r="B2127" s="99">
        <v>17347</v>
      </c>
      <c r="C2127" s="99">
        <v>68471</v>
      </c>
      <c r="D2127" s="165">
        <v>45850</v>
      </c>
      <c r="E2127" s="165">
        <v>46115</v>
      </c>
      <c r="F2127" s="166">
        <v>4</v>
      </c>
      <c r="G2127" s="178">
        <v>2.23</v>
      </c>
      <c r="H2127" s="181">
        <v>0.75</v>
      </c>
      <c r="I2127" s="180">
        <v>5.7700000000000001E-2</v>
      </c>
      <c r="J2127" s="21">
        <f t="shared" si="995"/>
        <v>1.77</v>
      </c>
      <c r="K2127" s="21" t="str">
        <f t="shared" si="996"/>
        <v>Y</v>
      </c>
      <c r="L2127" s="37" t="str">
        <f t="shared" si="997"/>
        <v>NA</v>
      </c>
      <c r="M2127" s="8" t="str">
        <f t="shared" si="998"/>
        <v>Y</v>
      </c>
      <c r="N2127" s="42">
        <f t="shared" si="999"/>
        <v>3</v>
      </c>
      <c r="O2127" s="43">
        <f t="shared" si="1000"/>
        <v>200000</v>
      </c>
      <c r="P2127" s="43" t="str">
        <f t="shared" si="1001"/>
        <v>NA</v>
      </c>
      <c r="Q2127" s="24">
        <f t="shared" si="1002"/>
        <v>18347.921900000001</v>
      </c>
      <c r="R2127" s="43">
        <f t="shared" si="1003"/>
        <v>0</v>
      </c>
      <c r="S2127" s="24">
        <f t="shared" si="1004"/>
        <v>1000000</v>
      </c>
      <c r="T2127" s="25" t="str">
        <f t="shared" si="1005"/>
        <v>Y</v>
      </c>
      <c r="U2127" s="44">
        <f t="shared" si="1006"/>
        <v>2</v>
      </c>
      <c r="V2127" s="45">
        <f t="shared" si="1007"/>
        <v>200000</v>
      </c>
      <c r="W2127" s="45">
        <f t="shared" si="1008"/>
        <v>1000000</v>
      </c>
      <c r="X2127" s="28">
        <f t="shared" si="1009"/>
        <v>19406.596993630003</v>
      </c>
      <c r="Y2127" s="28">
        <f t="shared" si="1010"/>
        <v>0</v>
      </c>
      <c r="Z2127" s="45" t="str">
        <f t="shared" si="1011"/>
        <v>NA</v>
      </c>
      <c r="AA2127" s="29" t="str">
        <f t="shared" si="1012"/>
        <v>N</v>
      </c>
      <c r="AB2127" s="46">
        <f t="shared" si="1013"/>
        <v>1</v>
      </c>
      <c r="AC2127" s="31">
        <f t="shared" si="1014"/>
        <v>20000</v>
      </c>
      <c r="AD2127" s="31">
        <f t="shared" si="1015"/>
        <v>65000</v>
      </c>
      <c r="AE2127" s="31">
        <f t="shared" si="1016"/>
        <v>20000</v>
      </c>
      <c r="AF2127" s="47">
        <f t="shared" si="1017"/>
        <v>526.35764016245594</v>
      </c>
      <c r="AG2127" s="31">
        <f t="shared" si="1018"/>
        <v>0</v>
      </c>
      <c r="AH2127" s="48">
        <f t="shared" si="1019"/>
        <v>0</v>
      </c>
      <c r="AI2127" s="33">
        <f t="shared" si="1020"/>
        <v>0</v>
      </c>
      <c r="AJ2127" s="33">
        <f t="shared" si="1021"/>
        <v>0</v>
      </c>
      <c r="AK2127" s="33">
        <f t="shared" si="1022"/>
        <v>0</v>
      </c>
      <c r="AL2127" s="33">
        <f t="shared" si="1023"/>
        <v>0</v>
      </c>
      <c r="AM2127" s="34">
        <f t="shared" si="1024"/>
        <v>526.35764016245594</v>
      </c>
    </row>
    <row r="2128" spans="1:39" ht="15" customHeight="1" x14ac:dyDescent="0.3">
      <c r="A2128" s="166" t="s">
        <v>4562</v>
      </c>
      <c r="B2128" s="99">
        <v>14142</v>
      </c>
      <c r="C2128" s="99">
        <v>97291</v>
      </c>
      <c r="D2128" s="165">
        <v>45593</v>
      </c>
      <c r="E2128" s="165">
        <v>45738</v>
      </c>
      <c r="F2128" s="166">
        <v>4</v>
      </c>
      <c r="G2128" s="178">
        <v>3.11</v>
      </c>
      <c r="H2128" s="181">
        <v>0.5</v>
      </c>
      <c r="I2128" s="180">
        <v>6.3299999999999995E-2</v>
      </c>
      <c r="J2128" s="21">
        <f t="shared" si="995"/>
        <v>0.89000000000000012</v>
      </c>
      <c r="K2128" s="21" t="str">
        <f t="shared" si="996"/>
        <v>Y</v>
      </c>
      <c r="L2128" s="37" t="str">
        <f t="shared" si="997"/>
        <v>NA</v>
      </c>
      <c r="M2128" s="8" t="str">
        <f t="shared" si="998"/>
        <v>Y</v>
      </c>
      <c r="N2128" s="42">
        <f t="shared" si="999"/>
        <v>2</v>
      </c>
      <c r="O2128" s="43">
        <f t="shared" si="1000"/>
        <v>200000</v>
      </c>
      <c r="P2128" s="43" t="str">
        <f t="shared" si="1001"/>
        <v>NA</v>
      </c>
      <c r="Q2128" s="24">
        <f t="shared" si="1002"/>
        <v>15037.188599999999</v>
      </c>
      <c r="R2128" s="43">
        <f t="shared" si="1003"/>
        <v>0</v>
      </c>
      <c r="S2128" s="24">
        <f t="shared" si="1004"/>
        <v>1000000</v>
      </c>
      <c r="T2128" s="25" t="str">
        <f t="shared" si="1005"/>
        <v>N</v>
      </c>
      <c r="U2128" s="44">
        <f t="shared" si="1006"/>
        <v>1</v>
      </c>
      <c r="V2128" s="45">
        <f t="shared" si="1007"/>
        <v>20000</v>
      </c>
      <c r="W2128" s="45">
        <f t="shared" si="1008"/>
        <v>65000</v>
      </c>
      <c r="X2128" s="28">
        <f t="shared" si="1009"/>
        <v>0</v>
      </c>
      <c r="Y2128" s="28">
        <f t="shared" si="1010"/>
        <v>15989.042638379999</v>
      </c>
      <c r="Z2128" s="45">
        <f t="shared" si="1011"/>
        <v>0</v>
      </c>
      <c r="AA2128" s="29" t="str">
        <f t="shared" si="1012"/>
        <v>N</v>
      </c>
      <c r="AB2128" s="46">
        <f t="shared" si="1013"/>
        <v>0</v>
      </c>
      <c r="AC2128" s="31">
        <f t="shared" si="1014"/>
        <v>0</v>
      </c>
      <c r="AD2128" s="31">
        <f t="shared" si="1015"/>
        <v>0</v>
      </c>
      <c r="AE2128" s="31">
        <f t="shared" si="1016"/>
        <v>0</v>
      </c>
      <c r="AF2128" s="47">
        <f t="shared" si="1017"/>
        <v>0</v>
      </c>
      <c r="AG2128" s="31">
        <f t="shared" si="1018"/>
        <v>0</v>
      </c>
      <c r="AH2128" s="48">
        <f t="shared" si="1019"/>
        <v>0</v>
      </c>
      <c r="AI2128" s="33">
        <f t="shared" si="1020"/>
        <v>0</v>
      </c>
      <c r="AJ2128" s="33">
        <f t="shared" si="1021"/>
        <v>0</v>
      </c>
      <c r="AK2128" s="33">
        <f t="shared" si="1022"/>
        <v>0</v>
      </c>
      <c r="AL2128" s="33">
        <f t="shared" si="1023"/>
        <v>0</v>
      </c>
      <c r="AM2128" s="34">
        <f t="shared" si="1024"/>
        <v>15989.042638379999</v>
      </c>
    </row>
    <row r="2129" spans="1:39" ht="15" customHeight="1" x14ac:dyDescent="0.3">
      <c r="A2129" s="166" t="s">
        <v>4563</v>
      </c>
      <c r="B2129" s="99">
        <v>20722</v>
      </c>
      <c r="C2129" s="99">
        <v>76440</v>
      </c>
      <c r="D2129" s="165">
        <v>45057</v>
      </c>
      <c r="E2129" s="165">
        <v>45227</v>
      </c>
      <c r="F2129" s="166">
        <v>4</v>
      </c>
      <c r="G2129" s="178">
        <v>0.57999999999999996</v>
      </c>
      <c r="H2129" s="181">
        <v>1</v>
      </c>
      <c r="I2129" s="180">
        <v>7.7700000000000005E-2</v>
      </c>
      <c r="J2129" s="21">
        <f t="shared" si="995"/>
        <v>3.42</v>
      </c>
      <c r="K2129" s="21" t="str">
        <f t="shared" si="996"/>
        <v>Y</v>
      </c>
      <c r="L2129" s="37" t="str">
        <f t="shared" si="997"/>
        <v>NA</v>
      </c>
      <c r="M2129" s="8" t="str">
        <f t="shared" si="998"/>
        <v>Y</v>
      </c>
      <c r="N2129" s="42">
        <f t="shared" si="999"/>
        <v>4</v>
      </c>
      <c r="O2129" s="43">
        <f t="shared" si="1000"/>
        <v>200000</v>
      </c>
      <c r="P2129" s="43" t="str">
        <f t="shared" si="1001"/>
        <v>NA</v>
      </c>
      <c r="Q2129" s="24">
        <f t="shared" si="1002"/>
        <v>22332.099400000003</v>
      </c>
      <c r="R2129" s="43">
        <f t="shared" si="1003"/>
        <v>0</v>
      </c>
      <c r="S2129" s="24">
        <f t="shared" si="1004"/>
        <v>1000000</v>
      </c>
      <c r="T2129" s="25" t="str">
        <f t="shared" si="1005"/>
        <v>Y</v>
      </c>
      <c r="U2129" s="44">
        <f t="shared" si="1006"/>
        <v>3</v>
      </c>
      <c r="V2129" s="45">
        <f t="shared" si="1007"/>
        <v>200000</v>
      </c>
      <c r="W2129" s="45">
        <f t="shared" si="1008"/>
        <v>1000000</v>
      </c>
      <c r="X2129" s="28">
        <f t="shared" si="1009"/>
        <v>24067.303523380004</v>
      </c>
      <c r="Y2129" s="28">
        <f t="shared" si="1010"/>
        <v>0</v>
      </c>
      <c r="Z2129" s="45" t="str">
        <f t="shared" si="1011"/>
        <v>NA</v>
      </c>
      <c r="AA2129" s="29" t="str">
        <f t="shared" si="1012"/>
        <v>Y</v>
      </c>
      <c r="AB2129" s="46">
        <f t="shared" si="1013"/>
        <v>2</v>
      </c>
      <c r="AC2129" s="31">
        <f t="shared" si="1014"/>
        <v>200000</v>
      </c>
      <c r="AD2129" s="31">
        <f t="shared" si="1015"/>
        <v>1000000</v>
      </c>
      <c r="AE2129" s="31">
        <f t="shared" si="1016"/>
        <v>25937.333007146633</v>
      </c>
      <c r="AF2129" s="47">
        <f t="shared" si="1017"/>
        <v>0</v>
      </c>
      <c r="AG2129" s="31" t="str">
        <f t="shared" si="1018"/>
        <v>NA</v>
      </c>
      <c r="AH2129" s="48">
        <f t="shared" si="1019"/>
        <v>1</v>
      </c>
      <c r="AI2129" s="33">
        <f t="shared" si="1020"/>
        <v>20000</v>
      </c>
      <c r="AJ2129" s="33">
        <f t="shared" si="1021"/>
        <v>65000</v>
      </c>
      <c r="AK2129" s="33">
        <f t="shared" si="1022"/>
        <v>20000</v>
      </c>
      <c r="AL2129" s="33">
        <f t="shared" si="1023"/>
        <v>7952.6637818019299</v>
      </c>
      <c r="AM2129" s="34">
        <f t="shared" si="1024"/>
        <v>7952.6637818019299</v>
      </c>
    </row>
    <row r="2130" spans="1:39" ht="15" customHeight="1" x14ac:dyDescent="0.3">
      <c r="A2130" s="166" t="s">
        <v>4564</v>
      </c>
      <c r="B2130" s="99">
        <v>7614</v>
      </c>
      <c r="C2130" s="99">
        <v>48126</v>
      </c>
      <c r="D2130" s="165">
        <v>44430</v>
      </c>
      <c r="E2130" s="165">
        <v>44511</v>
      </c>
      <c r="F2130" s="166">
        <v>4</v>
      </c>
      <c r="G2130" s="178">
        <v>1.18</v>
      </c>
      <c r="H2130" s="181">
        <v>0.75</v>
      </c>
      <c r="I2130" s="180">
        <v>2.64E-2</v>
      </c>
      <c r="J2130" s="21">
        <f t="shared" si="995"/>
        <v>2.8200000000000003</v>
      </c>
      <c r="K2130" s="21" t="str">
        <f t="shared" si="996"/>
        <v>Y</v>
      </c>
      <c r="L2130" s="37" t="str">
        <f t="shared" si="997"/>
        <v>NA</v>
      </c>
      <c r="M2130" s="8" t="str">
        <f t="shared" si="998"/>
        <v>Y</v>
      </c>
      <c r="N2130" s="42">
        <f t="shared" si="999"/>
        <v>4</v>
      </c>
      <c r="O2130" s="43">
        <f t="shared" si="1000"/>
        <v>200000</v>
      </c>
      <c r="P2130" s="43" t="str">
        <f t="shared" si="1001"/>
        <v>NA</v>
      </c>
      <c r="Q2130" s="24">
        <f t="shared" si="1002"/>
        <v>7815.0095999999994</v>
      </c>
      <c r="R2130" s="43">
        <f t="shared" si="1003"/>
        <v>0</v>
      </c>
      <c r="S2130" s="24">
        <f t="shared" si="1004"/>
        <v>1000000</v>
      </c>
      <c r="T2130" s="25" t="str">
        <f t="shared" si="1005"/>
        <v>Y</v>
      </c>
      <c r="U2130" s="44">
        <f t="shared" si="1006"/>
        <v>3</v>
      </c>
      <c r="V2130" s="45">
        <f t="shared" si="1007"/>
        <v>200000</v>
      </c>
      <c r="W2130" s="45">
        <f t="shared" si="1008"/>
        <v>1000000</v>
      </c>
      <c r="X2130" s="28">
        <f t="shared" si="1009"/>
        <v>8021.3258534399993</v>
      </c>
      <c r="Y2130" s="28">
        <f t="shared" si="1010"/>
        <v>0</v>
      </c>
      <c r="Z2130" s="45" t="str">
        <f t="shared" si="1011"/>
        <v>NA</v>
      </c>
      <c r="AA2130" s="29" t="str">
        <f t="shared" si="1012"/>
        <v>Y</v>
      </c>
      <c r="AB2130" s="46">
        <f t="shared" si="1013"/>
        <v>2</v>
      </c>
      <c r="AC2130" s="31">
        <f t="shared" si="1014"/>
        <v>200000</v>
      </c>
      <c r="AD2130" s="31">
        <f t="shared" si="1015"/>
        <v>1000000</v>
      </c>
      <c r="AE2130" s="31">
        <f t="shared" si="1016"/>
        <v>8233.0888559708146</v>
      </c>
      <c r="AF2130" s="47">
        <f t="shared" si="1017"/>
        <v>0</v>
      </c>
      <c r="AG2130" s="31" t="str">
        <f t="shared" si="1018"/>
        <v>NA</v>
      </c>
      <c r="AH2130" s="48">
        <f t="shared" si="1019"/>
        <v>1</v>
      </c>
      <c r="AI2130" s="33">
        <f t="shared" si="1020"/>
        <v>20000</v>
      </c>
      <c r="AJ2130" s="33">
        <f t="shared" si="1021"/>
        <v>65000</v>
      </c>
      <c r="AK2130" s="33">
        <f t="shared" si="1022"/>
        <v>8450.4424017684432</v>
      </c>
      <c r="AL2130" s="33">
        <f t="shared" si="1023"/>
        <v>0</v>
      </c>
      <c r="AM2130" s="34">
        <f t="shared" si="1024"/>
        <v>0</v>
      </c>
    </row>
    <row r="2131" spans="1:39" ht="15" customHeight="1" x14ac:dyDescent="0.3">
      <c r="A2131" s="166" t="s">
        <v>4565</v>
      </c>
      <c r="B2131" s="99">
        <v>13748</v>
      </c>
      <c r="C2131" s="99">
        <v>33106</v>
      </c>
      <c r="D2131" s="165">
        <v>44957</v>
      </c>
      <c r="E2131" s="165">
        <v>45312</v>
      </c>
      <c r="F2131" s="166">
        <v>2</v>
      </c>
      <c r="G2131" s="178">
        <v>1.1100000000000001</v>
      </c>
      <c r="H2131" s="181">
        <v>0.5</v>
      </c>
      <c r="I2131" s="180">
        <v>2.64E-2</v>
      </c>
      <c r="J2131" s="21">
        <f t="shared" si="995"/>
        <v>0.8899999999999999</v>
      </c>
      <c r="K2131" s="21" t="str">
        <f t="shared" si="996"/>
        <v>Y</v>
      </c>
      <c r="L2131" s="37" t="str">
        <f t="shared" si="997"/>
        <v>NA</v>
      </c>
      <c r="M2131" s="8" t="str">
        <f t="shared" si="998"/>
        <v>Y</v>
      </c>
      <c r="N2131" s="42">
        <f t="shared" si="999"/>
        <v>2</v>
      </c>
      <c r="O2131" s="43">
        <f t="shared" si="1000"/>
        <v>200000</v>
      </c>
      <c r="P2131" s="43" t="str">
        <f t="shared" si="1001"/>
        <v>NA</v>
      </c>
      <c r="Q2131" s="24">
        <f t="shared" si="1002"/>
        <v>14110.947200000001</v>
      </c>
      <c r="R2131" s="43">
        <f t="shared" si="1003"/>
        <v>0</v>
      </c>
      <c r="S2131" s="24">
        <f t="shared" si="1004"/>
        <v>1000000</v>
      </c>
      <c r="T2131" s="25" t="str">
        <f t="shared" si="1005"/>
        <v>N</v>
      </c>
      <c r="U2131" s="44">
        <f t="shared" si="1006"/>
        <v>1</v>
      </c>
      <c r="V2131" s="45">
        <f t="shared" si="1007"/>
        <v>20000</v>
      </c>
      <c r="W2131" s="45">
        <f t="shared" si="1008"/>
        <v>65000</v>
      </c>
      <c r="X2131" s="28">
        <f t="shared" si="1009"/>
        <v>14483.47620608</v>
      </c>
      <c r="Y2131" s="28">
        <f t="shared" si="1010"/>
        <v>0</v>
      </c>
      <c r="Z2131" s="45">
        <f t="shared" si="1011"/>
        <v>3299.5765939199973</v>
      </c>
      <c r="AA2131" s="29" t="str">
        <f t="shared" si="1012"/>
        <v>N</v>
      </c>
      <c r="AB2131" s="46">
        <f t="shared" si="1013"/>
        <v>0</v>
      </c>
      <c r="AC2131" s="31">
        <f t="shared" si="1014"/>
        <v>0</v>
      </c>
      <c r="AD2131" s="31">
        <f t="shared" si="1015"/>
        <v>0</v>
      </c>
      <c r="AE2131" s="31">
        <f t="shared" si="1016"/>
        <v>0</v>
      </c>
      <c r="AF2131" s="47">
        <f t="shared" si="1017"/>
        <v>0</v>
      </c>
      <c r="AG2131" s="31">
        <f t="shared" si="1018"/>
        <v>0</v>
      </c>
      <c r="AH2131" s="48">
        <f t="shared" si="1019"/>
        <v>0</v>
      </c>
      <c r="AI2131" s="33">
        <f t="shared" si="1020"/>
        <v>0</v>
      </c>
      <c r="AJ2131" s="33">
        <f t="shared" si="1021"/>
        <v>0</v>
      </c>
      <c r="AK2131" s="33">
        <f t="shared" si="1022"/>
        <v>0</v>
      </c>
      <c r="AL2131" s="33">
        <f t="shared" si="1023"/>
        <v>0</v>
      </c>
      <c r="AM2131" s="34">
        <f t="shared" si="1024"/>
        <v>0</v>
      </c>
    </row>
    <row r="2132" spans="1:39" ht="15" customHeight="1" x14ac:dyDescent="0.3">
      <c r="A2132" s="166" t="s">
        <v>4566</v>
      </c>
      <c r="B2132" s="99">
        <v>23250</v>
      </c>
      <c r="C2132" s="99">
        <v>62035</v>
      </c>
      <c r="D2132" s="165">
        <v>44802</v>
      </c>
      <c r="E2132" s="165">
        <v>44998</v>
      </c>
      <c r="F2132" s="166">
        <v>2</v>
      </c>
      <c r="G2132" s="178">
        <v>0.54</v>
      </c>
      <c r="H2132" s="181">
        <v>0.25</v>
      </c>
      <c r="I2132" s="180">
        <v>7.1400000000000005E-2</v>
      </c>
      <c r="J2132" s="21">
        <f t="shared" si="995"/>
        <v>1.46</v>
      </c>
      <c r="K2132" s="21" t="str">
        <f t="shared" si="996"/>
        <v>Y</v>
      </c>
      <c r="L2132" s="37" t="str">
        <f t="shared" si="997"/>
        <v>NA</v>
      </c>
      <c r="M2132" s="8" t="str">
        <f t="shared" si="998"/>
        <v>Y</v>
      </c>
      <c r="N2132" s="42">
        <f t="shared" si="999"/>
        <v>6</v>
      </c>
      <c r="O2132" s="43">
        <f t="shared" si="1000"/>
        <v>200000</v>
      </c>
      <c r="P2132" s="43" t="str">
        <f t="shared" si="1001"/>
        <v>NA</v>
      </c>
      <c r="Q2132" s="24">
        <f t="shared" si="1002"/>
        <v>24910.05</v>
      </c>
      <c r="R2132" s="43">
        <f t="shared" si="1003"/>
        <v>0</v>
      </c>
      <c r="S2132" s="24">
        <f t="shared" si="1004"/>
        <v>1000000</v>
      </c>
      <c r="T2132" s="25" t="str">
        <f t="shared" si="1005"/>
        <v>Y</v>
      </c>
      <c r="U2132" s="44">
        <f t="shared" si="1006"/>
        <v>5</v>
      </c>
      <c r="V2132" s="45">
        <f t="shared" si="1007"/>
        <v>200000</v>
      </c>
      <c r="W2132" s="45">
        <f t="shared" si="1008"/>
        <v>1000000</v>
      </c>
      <c r="X2132" s="28">
        <f t="shared" si="1009"/>
        <v>26688.627569999997</v>
      </c>
      <c r="Y2132" s="28">
        <f t="shared" si="1010"/>
        <v>0</v>
      </c>
      <c r="Z2132" s="45" t="str">
        <f t="shared" si="1011"/>
        <v>NA</v>
      </c>
      <c r="AA2132" s="29" t="str">
        <f t="shared" si="1012"/>
        <v>N</v>
      </c>
      <c r="AB2132" s="46">
        <f t="shared" si="1013"/>
        <v>4</v>
      </c>
      <c r="AC2132" s="31">
        <f t="shared" si="1014"/>
        <v>20000</v>
      </c>
      <c r="AD2132" s="31">
        <f t="shared" si="1015"/>
        <v>65000</v>
      </c>
      <c r="AE2132" s="31">
        <f t="shared" si="1016"/>
        <v>20000</v>
      </c>
      <c r="AF2132" s="47">
        <f t="shared" si="1017"/>
        <v>8594.1955784979946</v>
      </c>
      <c r="AG2132" s="31">
        <f t="shared" si="1018"/>
        <v>0</v>
      </c>
      <c r="AH2132" s="48">
        <f t="shared" si="1019"/>
        <v>3</v>
      </c>
      <c r="AI2132" s="33">
        <f t="shared" si="1020"/>
        <v>20000</v>
      </c>
      <c r="AJ2132" s="33">
        <f t="shared" si="1021"/>
        <v>65000</v>
      </c>
      <c r="AK2132" s="33">
        <f t="shared" si="1022"/>
        <v>0</v>
      </c>
      <c r="AL2132" s="33">
        <f t="shared" si="1023"/>
        <v>30635.82114280275</v>
      </c>
      <c r="AM2132" s="34">
        <f t="shared" si="1024"/>
        <v>39230.016721300744</v>
      </c>
    </row>
    <row r="2133" spans="1:39" ht="15" customHeight="1" x14ac:dyDescent="0.3">
      <c r="A2133" s="166" t="s">
        <v>4567</v>
      </c>
      <c r="B2133" s="99">
        <v>7168</v>
      </c>
      <c r="C2133" s="99">
        <v>44821</v>
      </c>
      <c r="D2133" s="165">
        <v>45043</v>
      </c>
      <c r="E2133" s="165">
        <v>45234</v>
      </c>
      <c r="F2133" s="166">
        <v>2</v>
      </c>
      <c r="G2133" s="178">
        <v>1.35</v>
      </c>
      <c r="H2133" s="181">
        <v>1</v>
      </c>
      <c r="I2133" s="180">
        <v>7.6899999999999996E-2</v>
      </c>
      <c r="J2133" s="21">
        <f t="shared" si="995"/>
        <v>0.64999999999999991</v>
      </c>
      <c r="K2133" s="21" t="str">
        <f t="shared" si="996"/>
        <v>Y</v>
      </c>
      <c r="L2133" s="37" t="str">
        <f t="shared" si="997"/>
        <v>NA</v>
      </c>
      <c r="M2133" s="8" t="str">
        <f t="shared" si="998"/>
        <v>Y</v>
      </c>
      <c r="N2133" s="42">
        <f t="shared" si="999"/>
        <v>1</v>
      </c>
      <c r="O2133" s="43">
        <f t="shared" si="1000"/>
        <v>200000</v>
      </c>
      <c r="P2133" s="43" t="str">
        <f t="shared" si="1001"/>
        <v>NA</v>
      </c>
      <c r="Q2133" s="24">
        <f t="shared" si="1002"/>
        <v>7719.2191999999995</v>
      </c>
      <c r="R2133" s="43">
        <f t="shared" si="1003"/>
        <v>0</v>
      </c>
      <c r="S2133" s="24">
        <f t="shared" si="1004"/>
        <v>1000000</v>
      </c>
      <c r="T2133" s="25" t="str">
        <f t="shared" si="1005"/>
        <v>N</v>
      </c>
      <c r="U2133" s="44">
        <f t="shared" si="1006"/>
        <v>0</v>
      </c>
      <c r="V2133" s="45">
        <f t="shared" si="1007"/>
        <v>0</v>
      </c>
      <c r="W2133" s="45">
        <f t="shared" si="1008"/>
        <v>0</v>
      </c>
      <c r="X2133" s="28">
        <f t="shared" si="1009"/>
        <v>0</v>
      </c>
      <c r="Y2133" s="28">
        <f t="shared" si="1010"/>
        <v>0</v>
      </c>
      <c r="Z2133" s="45">
        <f t="shared" si="1011"/>
        <v>0</v>
      </c>
      <c r="AA2133" s="29" t="str">
        <f t="shared" si="1012"/>
        <v>N</v>
      </c>
      <c r="AB2133" s="46">
        <f t="shared" si="1013"/>
        <v>0</v>
      </c>
      <c r="AC2133" s="31">
        <f t="shared" si="1014"/>
        <v>0</v>
      </c>
      <c r="AD2133" s="31">
        <f t="shared" si="1015"/>
        <v>0</v>
      </c>
      <c r="AE2133" s="31">
        <f t="shared" si="1016"/>
        <v>0</v>
      </c>
      <c r="AF2133" s="47">
        <f t="shared" si="1017"/>
        <v>0</v>
      </c>
      <c r="AG2133" s="31">
        <f t="shared" si="1018"/>
        <v>0</v>
      </c>
      <c r="AH2133" s="48">
        <f t="shared" si="1019"/>
        <v>0</v>
      </c>
      <c r="AI2133" s="33">
        <f t="shared" si="1020"/>
        <v>0</v>
      </c>
      <c r="AJ2133" s="33">
        <f t="shared" si="1021"/>
        <v>0</v>
      </c>
      <c r="AK2133" s="33">
        <f t="shared" si="1022"/>
        <v>0</v>
      </c>
      <c r="AL2133" s="33">
        <f t="shared" si="1023"/>
        <v>0</v>
      </c>
      <c r="AM2133" s="34">
        <f t="shared" si="1024"/>
        <v>0</v>
      </c>
    </row>
    <row r="2134" spans="1:39" ht="15" customHeight="1" x14ac:dyDescent="0.3">
      <c r="A2134" s="166" t="s">
        <v>4568</v>
      </c>
      <c r="B2134" s="99">
        <v>13679</v>
      </c>
      <c r="C2134" s="99">
        <v>41980</v>
      </c>
      <c r="D2134" s="165">
        <v>45699</v>
      </c>
      <c r="E2134" s="165">
        <v>46016</v>
      </c>
      <c r="F2134" s="166">
        <v>4</v>
      </c>
      <c r="G2134" s="178">
        <v>3.01</v>
      </c>
      <c r="H2134" s="181">
        <v>1</v>
      </c>
      <c r="I2134" s="180">
        <v>7.7799999999999994E-2</v>
      </c>
      <c r="J2134" s="21">
        <f t="shared" si="995"/>
        <v>0.99000000000000021</v>
      </c>
      <c r="K2134" s="21" t="str">
        <f t="shared" si="996"/>
        <v>Y</v>
      </c>
      <c r="L2134" s="37" t="str">
        <f t="shared" si="997"/>
        <v>NA</v>
      </c>
      <c r="M2134" s="8" t="str">
        <f t="shared" si="998"/>
        <v>Y</v>
      </c>
      <c r="N2134" s="42">
        <f t="shared" si="999"/>
        <v>1</v>
      </c>
      <c r="O2134" s="43">
        <f t="shared" si="1000"/>
        <v>200000</v>
      </c>
      <c r="P2134" s="43" t="str">
        <f t="shared" si="1001"/>
        <v>NA</v>
      </c>
      <c r="Q2134" s="24">
        <f t="shared" si="1002"/>
        <v>14743.226200000001</v>
      </c>
      <c r="R2134" s="43">
        <f t="shared" si="1003"/>
        <v>0</v>
      </c>
      <c r="S2134" s="24">
        <f t="shared" si="1004"/>
        <v>1000000</v>
      </c>
      <c r="T2134" s="25" t="str">
        <f t="shared" si="1005"/>
        <v>N</v>
      </c>
      <c r="U2134" s="44">
        <f t="shared" si="1006"/>
        <v>0</v>
      </c>
      <c r="V2134" s="45">
        <f t="shared" si="1007"/>
        <v>0</v>
      </c>
      <c r="W2134" s="45">
        <f t="shared" si="1008"/>
        <v>0</v>
      </c>
      <c r="X2134" s="28">
        <f t="shared" si="1009"/>
        <v>0</v>
      </c>
      <c r="Y2134" s="28">
        <f t="shared" si="1010"/>
        <v>0</v>
      </c>
      <c r="Z2134" s="45">
        <f t="shared" si="1011"/>
        <v>0</v>
      </c>
      <c r="AA2134" s="29" t="str">
        <f t="shared" si="1012"/>
        <v>N</v>
      </c>
      <c r="AB2134" s="46">
        <f t="shared" si="1013"/>
        <v>0</v>
      </c>
      <c r="AC2134" s="31">
        <f t="shared" si="1014"/>
        <v>0</v>
      </c>
      <c r="AD2134" s="31">
        <f t="shared" si="1015"/>
        <v>0</v>
      </c>
      <c r="AE2134" s="31">
        <f t="shared" si="1016"/>
        <v>0</v>
      </c>
      <c r="AF2134" s="47">
        <f t="shared" si="1017"/>
        <v>0</v>
      </c>
      <c r="AG2134" s="31">
        <f t="shared" si="1018"/>
        <v>0</v>
      </c>
      <c r="AH2134" s="48">
        <f t="shared" si="1019"/>
        <v>0</v>
      </c>
      <c r="AI2134" s="33">
        <f t="shared" si="1020"/>
        <v>0</v>
      </c>
      <c r="AJ2134" s="33">
        <f t="shared" si="1021"/>
        <v>0</v>
      </c>
      <c r="AK2134" s="33">
        <f t="shared" si="1022"/>
        <v>0</v>
      </c>
      <c r="AL2134" s="33">
        <f t="shared" si="1023"/>
        <v>0</v>
      </c>
      <c r="AM2134" s="34">
        <f t="shared" si="1024"/>
        <v>0</v>
      </c>
    </row>
    <row r="2135" spans="1:39" ht="15" customHeight="1" x14ac:dyDescent="0.3">
      <c r="A2135" s="166" t="s">
        <v>4569</v>
      </c>
      <c r="B2135" s="99">
        <v>12186</v>
      </c>
      <c r="C2135" s="99">
        <v>40317</v>
      </c>
      <c r="D2135" s="165">
        <v>45161</v>
      </c>
      <c r="E2135" s="165">
        <v>45443</v>
      </c>
      <c r="F2135" s="166">
        <v>2</v>
      </c>
      <c r="G2135" s="178">
        <v>1.54</v>
      </c>
      <c r="H2135" s="181">
        <v>0.25</v>
      </c>
      <c r="I2135" s="180">
        <v>2.5700000000000001E-2</v>
      </c>
      <c r="J2135" s="21">
        <f t="shared" si="995"/>
        <v>0.45999999999999996</v>
      </c>
      <c r="K2135" s="21" t="str">
        <f t="shared" si="996"/>
        <v>Y</v>
      </c>
      <c r="L2135" s="37" t="str">
        <f t="shared" si="997"/>
        <v>NA</v>
      </c>
      <c r="M2135" s="8" t="str">
        <f t="shared" si="998"/>
        <v>Y</v>
      </c>
      <c r="N2135" s="42">
        <f t="shared" si="999"/>
        <v>2</v>
      </c>
      <c r="O2135" s="43">
        <f t="shared" si="1000"/>
        <v>200000</v>
      </c>
      <c r="P2135" s="43" t="str">
        <f t="shared" si="1001"/>
        <v>NA</v>
      </c>
      <c r="Q2135" s="24">
        <f t="shared" si="1002"/>
        <v>12499.180200000001</v>
      </c>
      <c r="R2135" s="43">
        <f t="shared" si="1003"/>
        <v>0</v>
      </c>
      <c r="S2135" s="24">
        <f t="shared" si="1004"/>
        <v>1000000</v>
      </c>
      <c r="T2135" s="25" t="str">
        <f t="shared" si="1005"/>
        <v>N</v>
      </c>
      <c r="U2135" s="44">
        <f t="shared" si="1006"/>
        <v>1</v>
      </c>
      <c r="V2135" s="45">
        <f t="shared" si="1007"/>
        <v>20000</v>
      </c>
      <c r="W2135" s="45">
        <f t="shared" si="1008"/>
        <v>65000</v>
      </c>
      <c r="X2135" s="28">
        <f t="shared" si="1009"/>
        <v>12820.409131140001</v>
      </c>
      <c r="Y2135" s="28">
        <f t="shared" si="1010"/>
        <v>0</v>
      </c>
      <c r="Z2135" s="45">
        <f t="shared" si="1011"/>
        <v>0</v>
      </c>
      <c r="AA2135" s="29" t="str">
        <f t="shared" si="1012"/>
        <v>N</v>
      </c>
      <c r="AB2135" s="46">
        <f t="shared" si="1013"/>
        <v>0</v>
      </c>
      <c r="AC2135" s="31">
        <f t="shared" si="1014"/>
        <v>0</v>
      </c>
      <c r="AD2135" s="31">
        <f t="shared" si="1015"/>
        <v>0</v>
      </c>
      <c r="AE2135" s="31">
        <f t="shared" si="1016"/>
        <v>0</v>
      </c>
      <c r="AF2135" s="47">
        <f t="shared" si="1017"/>
        <v>0</v>
      </c>
      <c r="AG2135" s="31">
        <f t="shared" si="1018"/>
        <v>0</v>
      </c>
      <c r="AH2135" s="48">
        <f t="shared" si="1019"/>
        <v>0</v>
      </c>
      <c r="AI2135" s="33">
        <f t="shared" si="1020"/>
        <v>0</v>
      </c>
      <c r="AJ2135" s="33">
        <f t="shared" si="1021"/>
        <v>0</v>
      </c>
      <c r="AK2135" s="33">
        <f t="shared" si="1022"/>
        <v>0</v>
      </c>
      <c r="AL2135" s="33">
        <f t="shared" si="1023"/>
        <v>0</v>
      </c>
      <c r="AM2135" s="34">
        <f t="shared" si="1024"/>
        <v>0</v>
      </c>
    </row>
    <row r="2136" spans="1:39" ht="15" customHeight="1" x14ac:dyDescent="0.3">
      <c r="A2136" s="166" t="s">
        <v>4570</v>
      </c>
      <c r="B2136" s="99">
        <v>24543</v>
      </c>
      <c r="C2136" s="99">
        <v>42869</v>
      </c>
      <c r="D2136" s="165">
        <v>45416</v>
      </c>
      <c r="E2136" s="165">
        <v>45641</v>
      </c>
      <c r="F2136" s="166">
        <v>4</v>
      </c>
      <c r="G2136" s="178">
        <v>2.16</v>
      </c>
      <c r="H2136" s="181">
        <v>0.25</v>
      </c>
      <c r="I2136" s="180">
        <v>6.2600000000000003E-2</v>
      </c>
      <c r="J2136" s="21">
        <f t="shared" si="995"/>
        <v>1.8399999999999999</v>
      </c>
      <c r="K2136" s="21" t="str">
        <f t="shared" si="996"/>
        <v>Y</v>
      </c>
      <c r="L2136" s="37" t="str">
        <f t="shared" si="997"/>
        <v>NA</v>
      </c>
      <c r="M2136" s="8" t="str">
        <f t="shared" si="998"/>
        <v>Y</v>
      </c>
      <c r="N2136" s="42">
        <f t="shared" si="999"/>
        <v>8</v>
      </c>
      <c r="O2136" s="43">
        <f t="shared" si="1000"/>
        <v>200000</v>
      </c>
      <c r="P2136" s="43" t="str">
        <f t="shared" si="1001"/>
        <v>NA</v>
      </c>
      <c r="Q2136" s="24">
        <f t="shared" si="1002"/>
        <v>26079.391800000001</v>
      </c>
      <c r="R2136" s="43">
        <f t="shared" si="1003"/>
        <v>0</v>
      </c>
      <c r="S2136" s="24">
        <f t="shared" si="1004"/>
        <v>1000000</v>
      </c>
      <c r="T2136" s="25" t="str">
        <f t="shared" si="1005"/>
        <v>Y</v>
      </c>
      <c r="U2136" s="44">
        <f t="shared" si="1006"/>
        <v>7</v>
      </c>
      <c r="V2136" s="45">
        <f t="shared" si="1007"/>
        <v>200000</v>
      </c>
      <c r="W2136" s="45">
        <f t="shared" si="1008"/>
        <v>1000000</v>
      </c>
      <c r="X2136" s="28">
        <f t="shared" si="1009"/>
        <v>27711.961726680001</v>
      </c>
      <c r="Y2136" s="28">
        <f t="shared" si="1010"/>
        <v>0</v>
      </c>
      <c r="Z2136" s="45" t="str">
        <f t="shared" si="1011"/>
        <v>NA</v>
      </c>
      <c r="AA2136" s="29" t="str">
        <f t="shared" si="1012"/>
        <v>N</v>
      </c>
      <c r="AB2136" s="46">
        <f t="shared" si="1013"/>
        <v>6</v>
      </c>
      <c r="AC2136" s="31">
        <f t="shared" si="1014"/>
        <v>20000</v>
      </c>
      <c r="AD2136" s="31">
        <f t="shared" si="1015"/>
        <v>65000</v>
      </c>
      <c r="AE2136" s="31">
        <f t="shared" si="1016"/>
        <v>20000</v>
      </c>
      <c r="AF2136" s="47">
        <f t="shared" si="1017"/>
        <v>9446.7305307701681</v>
      </c>
      <c r="AG2136" s="31">
        <f t="shared" si="1018"/>
        <v>0</v>
      </c>
      <c r="AH2136" s="48">
        <f t="shared" si="1019"/>
        <v>5</v>
      </c>
      <c r="AI2136" s="33">
        <f t="shared" si="1020"/>
        <v>20000</v>
      </c>
      <c r="AJ2136" s="33">
        <f t="shared" si="1021"/>
        <v>65000</v>
      </c>
      <c r="AK2136" s="33">
        <f t="shared" si="1022"/>
        <v>0</v>
      </c>
      <c r="AL2136" s="33">
        <f t="shared" si="1023"/>
        <v>31290.095861996379</v>
      </c>
      <c r="AM2136" s="34">
        <f t="shared" si="1024"/>
        <v>40736.826392766547</v>
      </c>
    </row>
    <row r="2137" spans="1:39" ht="15" customHeight="1" x14ac:dyDescent="0.3">
      <c r="A2137" s="166" t="s">
        <v>4571</v>
      </c>
      <c r="B2137" s="99">
        <v>13743</v>
      </c>
      <c r="C2137" s="99">
        <v>68330</v>
      </c>
      <c r="D2137" s="165">
        <v>45976</v>
      </c>
      <c r="E2137" s="165">
        <v>46156</v>
      </c>
      <c r="F2137" s="166">
        <v>4</v>
      </c>
      <c r="G2137" s="178">
        <v>0.72</v>
      </c>
      <c r="H2137" s="181">
        <v>0.25</v>
      </c>
      <c r="I2137" s="180">
        <v>8.1799999999999998E-2</v>
      </c>
      <c r="J2137" s="21">
        <f t="shared" si="995"/>
        <v>3.2800000000000002</v>
      </c>
      <c r="K2137" s="21" t="str">
        <f t="shared" si="996"/>
        <v>Y</v>
      </c>
      <c r="L2137" s="37" t="str">
        <f t="shared" si="997"/>
        <v>NA</v>
      </c>
      <c r="M2137" s="8" t="str">
        <f t="shared" si="998"/>
        <v>Y</v>
      </c>
      <c r="N2137" s="42">
        <f t="shared" si="999"/>
        <v>14</v>
      </c>
      <c r="O2137" s="43">
        <f t="shared" si="1000"/>
        <v>200000</v>
      </c>
      <c r="P2137" s="43" t="str">
        <f t="shared" si="1001"/>
        <v>NA</v>
      </c>
      <c r="Q2137" s="24">
        <f t="shared" si="1002"/>
        <v>14867.1774</v>
      </c>
      <c r="R2137" s="43">
        <f t="shared" si="1003"/>
        <v>0</v>
      </c>
      <c r="S2137" s="24">
        <f t="shared" si="1004"/>
        <v>1000000</v>
      </c>
      <c r="T2137" s="25" t="str">
        <f t="shared" si="1005"/>
        <v>Y</v>
      </c>
      <c r="U2137" s="44">
        <f t="shared" si="1006"/>
        <v>13</v>
      </c>
      <c r="V2137" s="45">
        <f t="shared" si="1007"/>
        <v>200000</v>
      </c>
      <c r="W2137" s="45">
        <f t="shared" si="1008"/>
        <v>1000000</v>
      </c>
      <c r="X2137" s="28">
        <f t="shared" si="1009"/>
        <v>16083.312511320002</v>
      </c>
      <c r="Y2137" s="28">
        <f t="shared" si="1010"/>
        <v>0</v>
      </c>
      <c r="Z2137" s="45" t="str">
        <f t="shared" si="1011"/>
        <v>NA</v>
      </c>
      <c r="AA2137" s="29" t="str">
        <f t="shared" si="1012"/>
        <v>Y</v>
      </c>
      <c r="AB2137" s="46">
        <f t="shared" si="1013"/>
        <v>12</v>
      </c>
      <c r="AC2137" s="31">
        <f t="shared" si="1014"/>
        <v>200000</v>
      </c>
      <c r="AD2137" s="31">
        <f t="shared" si="1015"/>
        <v>1000000</v>
      </c>
      <c r="AE2137" s="31">
        <f t="shared" si="1016"/>
        <v>17398.927474745979</v>
      </c>
      <c r="AF2137" s="47">
        <f t="shared" si="1017"/>
        <v>0</v>
      </c>
      <c r="AG2137" s="31" t="str">
        <f t="shared" si="1018"/>
        <v>NA</v>
      </c>
      <c r="AH2137" s="48">
        <f t="shared" si="1019"/>
        <v>11</v>
      </c>
      <c r="AI2137" s="33">
        <f t="shared" si="1020"/>
        <v>20000</v>
      </c>
      <c r="AJ2137" s="33">
        <f t="shared" si="1021"/>
        <v>65000</v>
      </c>
      <c r="AK2137" s="33">
        <f t="shared" si="1022"/>
        <v>18822.1597421802</v>
      </c>
      <c r="AL2137" s="33">
        <f t="shared" si="1023"/>
        <v>0</v>
      </c>
      <c r="AM2137" s="34">
        <f t="shared" si="1024"/>
        <v>0</v>
      </c>
    </row>
    <row r="2138" spans="1:39" ht="15" customHeight="1" x14ac:dyDescent="0.3">
      <c r="A2138" s="166" t="s">
        <v>4572</v>
      </c>
      <c r="B2138" s="99">
        <v>10854</v>
      </c>
      <c r="C2138" s="99">
        <v>87396</v>
      </c>
      <c r="D2138" s="165">
        <v>45987</v>
      </c>
      <c r="E2138" s="165">
        <v>46337</v>
      </c>
      <c r="F2138" s="166">
        <v>4</v>
      </c>
      <c r="G2138" s="178">
        <v>3.38</v>
      </c>
      <c r="H2138" s="181">
        <v>0.5</v>
      </c>
      <c r="I2138" s="180">
        <v>2.5700000000000001E-2</v>
      </c>
      <c r="J2138" s="21">
        <f t="shared" si="995"/>
        <v>0.62000000000000011</v>
      </c>
      <c r="K2138" s="21" t="str">
        <f t="shared" si="996"/>
        <v>Y</v>
      </c>
      <c r="L2138" s="37" t="str">
        <f t="shared" si="997"/>
        <v>NA</v>
      </c>
      <c r="M2138" s="8" t="str">
        <f t="shared" si="998"/>
        <v>Y</v>
      </c>
      <c r="N2138" s="42">
        <f t="shared" si="999"/>
        <v>2</v>
      </c>
      <c r="O2138" s="43">
        <f t="shared" si="1000"/>
        <v>200000</v>
      </c>
      <c r="P2138" s="43" t="str">
        <f t="shared" si="1001"/>
        <v>NA</v>
      </c>
      <c r="Q2138" s="24">
        <f t="shared" si="1002"/>
        <v>11132.9478</v>
      </c>
      <c r="R2138" s="43">
        <f t="shared" si="1003"/>
        <v>0</v>
      </c>
      <c r="S2138" s="24">
        <f t="shared" si="1004"/>
        <v>1000000</v>
      </c>
      <c r="T2138" s="25" t="str">
        <f t="shared" si="1005"/>
        <v>N</v>
      </c>
      <c r="U2138" s="44">
        <f t="shared" si="1006"/>
        <v>1</v>
      </c>
      <c r="V2138" s="45">
        <f t="shared" si="1007"/>
        <v>20000</v>
      </c>
      <c r="W2138" s="45">
        <f t="shared" si="1008"/>
        <v>65000</v>
      </c>
      <c r="X2138" s="28">
        <f t="shared" si="1009"/>
        <v>0</v>
      </c>
      <c r="Y2138" s="28">
        <f t="shared" si="1010"/>
        <v>11419.064558460001</v>
      </c>
      <c r="Z2138" s="45">
        <f t="shared" si="1011"/>
        <v>0</v>
      </c>
      <c r="AA2138" s="29" t="str">
        <f t="shared" si="1012"/>
        <v>N</v>
      </c>
      <c r="AB2138" s="46">
        <f t="shared" si="1013"/>
        <v>0</v>
      </c>
      <c r="AC2138" s="31">
        <f t="shared" si="1014"/>
        <v>0</v>
      </c>
      <c r="AD2138" s="31">
        <f t="shared" si="1015"/>
        <v>0</v>
      </c>
      <c r="AE2138" s="31">
        <f t="shared" si="1016"/>
        <v>0</v>
      </c>
      <c r="AF2138" s="47">
        <f t="shared" si="1017"/>
        <v>0</v>
      </c>
      <c r="AG2138" s="31">
        <f t="shared" si="1018"/>
        <v>0</v>
      </c>
      <c r="AH2138" s="48">
        <f t="shared" si="1019"/>
        <v>0</v>
      </c>
      <c r="AI2138" s="33">
        <f t="shared" si="1020"/>
        <v>0</v>
      </c>
      <c r="AJ2138" s="33">
        <f t="shared" si="1021"/>
        <v>0</v>
      </c>
      <c r="AK2138" s="33">
        <f t="shared" si="1022"/>
        <v>0</v>
      </c>
      <c r="AL2138" s="33">
        <f t="shared" si="1023"/>
        <v>0</v>
      </c>
      <c r="AM2138" s="34">
        <f t="shared" si="1024"/>
        <v>11419.064558460001</v>
      </c>
    </row>
    <row r="2139" spans="1:39" ht="15" customHeight="1" x14ac:dyDescent="0.3">
      <c r="A2139" s="166" t="s">
        <v>4573</v>
      </c>
      <c r="B2139" s="99">
        <v>22378</v>
      </c>
      <c r="C2139" s="99">
        <v>32452</v>
      </c>
      <c r="D2139" s="165">
        <v>44978</v>
      </c>
      <c r="E2139" s="165">
        <v>45173</v>
      </c>
      <c r="F2139" s="166">
        <v>4</v>
      </c>
      <c r="G2139" s="178">
        <v>0.18</v>
      </c>
      <c r="H2139" s="181">
        <v>0.75</v>
      </c>
      <c r="I2139" s="180">
        <v>7.6499999999999999E-2</v>
      </c>
      <c r="J2139" s="21">
        <f t="shared" si="995"/>
        <v>3.82</v>
      </c>
      <c r="K2139" s="21" t="str">
        <f t="shared" si="996"/>
        <v>Y</v>
      </c>
      <c r="L2139" s="37" t="str">
        <f t="shared" si="997"/>
        <v>NA</v>
      </c>
      <c r="M2139" s="8" t="str">
        <f t="shared" si="998"/>
        <v>Y</v>
      </c>
      <c r="N2139" s="42">
        <f t="shared" si="999"/>
        <v>6</v>
      </c>
      <c r="O2139" s="43">
        <f t="shared" si="1000"/>
        <v>200000</v>
      </c>
      <c r="P2139" s="43" t="str">
        <f t="shared" si="1001"/>
        <v>NA</v>
      </c>
      <c r="Q2139" s="24">
        <f t="shared" si="1002"/>
        <v>24089.917000000001</v>
      </c>
      <c r="R2139" s="43">
        <f t="shared" si="1003"/>
        <v>0</v>
      </c>
      <c r="S2139" s="24">
        <f t="shared" si="1004"/>
        <v>1000000</v>
      </c>
      <c r="T2139" s="25" t="str">
        <f t="shared" si="1005"/>
        <v>Y</v>
      </c>
      <c r="U2139" s="44">
        <f t="shared" si="1006"/>
        <v>5</v>
      </c>
      <c r="V2139" s="45">
        <f t="shared" si="1007"/>
        <v>200000</v>
      </c>
      <c r="W2139" s="45">
        <f t="shared" si="1008"/>
        <v>1000000</v>
      </c>
      <c r="X2139" s="28">
        <f t="shared" si="1009"/>
        <v>25932.7956505</v>
      </c>
      <c r="Y2139" s="28">
        <f t="shared" si="1010"/>
        <v>0</v>
      </c>
      <c r="Z2139" s="45" t="str">
        <f t="shared" si="1011"/>
        <v>NA</v>
      </c>
      <c r="AA2139" s="29" t="str">
        <f t="shared" si="1012"/>
        <v>Y</v>
      </c>
      <c r="AB2139" s="46">
        <f t="shared" si="1013"/>
        <v>4</v>
      </c>
      <c r="AC2139" s="31">
        <f t="shared" si="1014"/>
        <v>200000</v>
      </c>
      <c r="AD2139" s="31">
        <f t="shared" si="1015"/>
        <v>1000000</v>
      </c>
      <c r="AE2139" s="31">
        <f t="shared" si="1016"/>
        <v>27916.654517763251</v>
      </c>
      <c r="AF2139" s="47">
        <f t="shared" si="1017"/>
        <v>0</v>
      </c>
      <c r="AG2139" s="31" t="str">
        <f t="shared" si="1018"/>
        <v>NA</v>
      </c>
      <c r="AH2139" s="48">
        <f t="shared" si="1019"/>
        <v>3</v>
      </c>
      <c r="AI2139" s="33">
        <f t="shared" si="1020"/>
        <v>20000</v>
      </c>
      <c r="AJ2139" s="33">
        <f t="shared" si="1021"/>
        <v>65000</v>
      </c>
      <c r="AK2139" s="33">
        <f t="shared" si="1022"/>
        <v>20000</v>
      </c>
      <c r="AL2139" s="33">
        <f t="shared" si="1023"/>
        <v>10052.278588372141</v>
      </c>
      <c r="AM2139" s="34">
        <f t="shared" si="1024"/>
        <v>10052.278588372141</v>
      </c>
    </row>
    <row r="2140" spans="1:39" ht="15" customHeight="1" x14ac:dyDescent="0.3">
      <c r="A2140" s="166" t="s">
        <v>4574</v>
      </c>
      <c r="B2140" s="99">
        <v>6898</v>
      </c>
      <c r="C2140" s="99">
        <v>48469</v>
      </c>
      <c r="D2140" s="165">
        <v>44406</v>
      </c>
      <c r="E2140" s="165">
        <v>44726</v>
      </c>
      <c r="F2140" s="166">
        <v>2</v>
      </c>
      <c r="G2140" s="178">
        <v>0.26</v>
      </c>
      <c r="H2140" s="181">
        <v>1</v>
      </c>
      <c r="I2140" s="180">
        <v>7.2099999999999997E-2</v>
      </c>
      <c r="J2140" s="21">
        <f t="shared" si="995"/>
        <v>1.74</v>
      </c>
      <c r="K2140" s="21" t="str">
        <f t="shared" si="996"/>
        <v>Y</v>
      </c>
      <c r="L2140" s="37" t="str">
        <f t="shared" si="997"/>
        <v>NA</v>
      </c>
      <c r="M2140" s="8" t="str">
        <f t="shared" si="998"/>
        <v>Y</v>
      </c>
      <c r="N2140" s="42">
        <f t="shared" si="999"/>
        <v>2</v>
      </c>
      <c r="O2140" s="43">
        <f t="shared" si="1000"/>
        <v>200000</v>
      </c>
      <c r="P2140" s="43" t="str">
        <f t="shared" si="1001"/>
        <v>NA</v>
      </c>
      <c r="Q2140" s="24">
        <f t="shared" si="1002"/>
        <v>7395.3458000000001</v>
      </c>
      <c r="R2140" s="43">
        <f t="shared" si="1003"/>
        <v>0</v>
      </c>
      <c r="S2140" s="24">
        <f t="shared" si="1004"/>
        <v>1000000</v>
      </c>
      <c r="T2140" s="25" t="str">
        <f t="shared" si="1005"/>
        <v>Y</v>
      </c>
      <c r="U2140" s="44">
        <f t="shared" si="1006"/>
        <v>1</v>
      </c>
      <c r="V2140" s="45">
        <f t="shared" si="1007"/>
        <v>200000</v>
      </c>
      <c r="W2140" s="45">
        <f t="shared" si="1008"/>
        <v>1000000</v>
      </c>
      <c r="X2140" s="28">
        <f t="shared" si="1009"/>
        <v>7928.5502321800004</v>
      </c>
      <c r="Y2140" s="28">
        <f t="shared" si="1010"/>
        <v>0</v>
      </c>
      <c r="Z2140" s="45" t="str">
        <f t="shared" si="1011"/>
        <v>NA</v>
      </c>
      <c r="AA2140" s="29" t="str">
        <f t="shared" si="1012"/>
        <v>N</v>
      </c>
      <c r="AB2140" s="46">
        <f t="shared" si="1013"/>
        <v>0</v>
      </c>
      <c r="AC2140" s="31">
        <f t="shared" si="1014"/>
        <v>0</v>
      </c>
      <c r="AD2140" s="31">
        <f t="shared" si="1015"/>
        <v>0</v>
      </c>
      <c r="AE2140" s="31">
        <f t="shared" si="1016"/>
        <v>0</v>
      </c>
      <c r="AF2140" s="47">
        <f t="shared" si="1017"/>
        <v>0</v>
      </c>
      <c r="AG2140" s="31">
        <f t="shared" si="1018"/>
        <v>0</v>
      </c>
      <c r="AH2140" s="48">
        <f t="shared" si="1019"/>
        <v>0</v>
      </c>
      <c r="AI2140" s="33">
        <f t="shared" si="1020"/>
        <v>0</v>
      </c>
      <c r="AJ2140" s="33">
        <f t="shared" si="1021"/>
        <v>0</v>
      </c>
      <c r="AK2140" s="33">
        <f t="shared" si="1022"/>
        <v>0</v>
      </c>
      <c r="AL2140" s="33">
        <f t="shared" si="1023"/>
        <v>0</v>
      </c>
      <c r="AM2140" s="34">
        <f t="shared" si="1024"/>
        <v>0</v>
      </c>
    </row>
    <row r="2141" spans="1:39" ht="15" customHeight="1" x14ac:dyDescent="0.3">
      <c r="A2141" s="166" t="s">
        <v>4575</v>
      </c>
      <c r="B2141" s="99">
        <v>9207</v>
      </c>
      <c r="C2141" s="99">
        <v>81503</v>
      </c>
      <c r="D2141" s="165">
        <v>45079</v>
      </c>
      <c r="E2141" s="165">
        <v>45193</v>
      </c>
      <c r="F2141" s="166">
        <v>4</v>
      </c>
      <c r="G2141" s="178">
        <v>2.16</v>
      </c>
      <c r="H2141" s="181">
        <v>1</v>
      </c>
      <c r="I2141" s="180">
        <v>8.2500000000000004E-2</v>
      </c>
      <c r="J2141" s="21">
        <f t="shared" si="995"/>
        <v>1.8399999999999999</v>
      </c>
      <c r="K2141" s="21" t="str">
        <f t="shared" si="996"/>
        <v>Y</v>
      </c>
      <c r="L2141" s="37" t="str">
        <f t="shared" si="997"/>
        <v>NA</v>
      </c>
      <c r="M2141" s="8" t="str">
        <f t="shared" si="998"/>
        <v>Y</v>
      </c>
      <c r="N2141" s="42">
        <f t="shared" si="999"/>
        <v>2</v>
      </c>
      <c r="O2141" s="43">
        <f t="shared" si="1000"/>
        <v>200000</v>
      </c>
      <c r="P2141" s="43" t="str">
        <f t="shared" si="1001"/>
        <v>NA</v>
      </c>
      <c r="Q2141" s="24">
        <f t="shared" si="1002"/>
        <v>9966.5774999999994</v>
      </c>
      <c r="R2141" s="43">
        <f t="shared" si="1003"/>
        <v>0</v>
      </c>
      <c r="S2141" s="24">
        <f t="shared" si="1004"/>
        <v>1000000</v>
      </c>
      <c r="T2141" s="25" t="str">
        <f t="shared" si="1005"/>
        <v>Y</v>
      </c>
      <c r="U2141" s="44">
        <f t="shared" si="1006"/>
        <v>1</v>
      </c>
      <c r="V2141" s="45">
        <f t="shared" si="1007"/>
        <v>200000</v>
      </c>
      <c r="W2141" s="45">
        <f t="shared" si="1008"/>
        <v>1000000</v>
      </c>
      <c r="X2141" s="28">
        <f t="shared" si="1009"/>
        <v>10788.820143749999</v>
      </c>
      <c r="Y2141" s="28">
        <f t="shared" si="1010"/>
        <v>0</v>
      </c>
      <c r="Z2141" s="45" t="str">
        <f t="shared" si="1011"/>
        <v>NA</v>
      </c>
      <c r="AA2141" s="29" t="str">
        <f t="shared" si="1012"/>
        <v>N</v>
      </c>
      <c r="AB2141" s="46">
        <f t="shared" si="1013"/>
        <v>0</v>
      </c>
      <c r="AC2141" s="31">
        <f t="shared" si="1014"/>
        <v>0</v>
      </c>
      <c r="AD2141" s="31">
        <f t="shared" si="1015"/>
        <v>0</v>
      </c>
      <c r="AE2141" s="31">
        <f t="shared" si="1016"/>
        <v>0</v>
      </c>
      <c r="AF2141" s="47">
        <f t="shared" si="1017"/>
        <v>0</v>
      </c>
      <c r="AG2141" s="31">
        <f t="shared" si="1018"/>
        <v>0</v>
      </c>
      <c r="AH2141" s="48">
        <f t="shared" si="1019"/>
        <v>0</v>
      </c>
      <c r="AI2141" s="33">
        <f t="shared" si="1020"/>
        <v>0</v>
      </c>
      <c r="AJ2141" s="33">
        <f t="shared" si="1021"/>
        <v>0</v>
      </c>
      <c r="AK2141" s="33">
        <f t="shared" si="1022"/>
        <v>0</v>
      </c>
      <c r="AL2141" s="33">
        <f t="shared" si="1023"/>
        <v>0</v>
      </c>
      <c r="AM2141" s="34">
        <f t="shared" si="1024"/>
        <v>0</v>
      </c>
    </row>
    <row r="2142" spans="1:39" ht="15" customHeight="1" x14ac:dyDescent="0.3">
      <c r="A2142" s="166" t="s">
        <v>4576</v>
      </c>
      <c r="B2142" s="99">
        <v>15214</v>
      </c>
      <c r="C2142" s="99">
        <v>77510</v>
      </c>
      <c r="D2142" s="165">
        <v>44829</v>
      </c>
      <c r="E2142" s="165">
        <v>45191</v>
      </c>
      <c r="F2142" s="166">
        <v>4</v>
      </c>
      <c r="G2142" s="178">
        <v>1.81</v>
      </c>
      <c r="H2142" s="181">
        <v>1</v>
      </c>
      <c r="I2142" s="180">
        <v>2.35E-2</v>
      </c>
      <c r="J2142" s="21">
        <f t="shared" si="995"/>
        <v>2.19</v>
      </c>
      <c r="K2142" s="21" t="str">
        <f t="shared" si="996"/>
        <v>Y</v>
      </c>
      <c r="L2142" s="37" t="str">
        <f t="shared" si="997"/>
        <v>NA</v>
      </c>
      <c r="M2142" s="8" t="str">
        <f t="shared" si="998"/>
        <v>Y</v>
      </c>
      <c r="N2142" s="42">
        <f t="shared" si="999"/>
        <v>3</v>
      </c>
      <c r="O2142" s="43">
        <f t="shared" si="1000"/>
        <v>200000</v>
      </c>
      <c r="P2142" s="43" t="str">
        <f t="shared" si="1001"/>
        <v>NA</v>
      </c>
      <c r="Q2142" s="24">
        <f t="shared" si="1002"/>
        <v>15571.529</v>
      </c>
      <c r="R2142" s="43">
        <f t="shared" si="1003"/>
        <v>0</v>
      </c>
      <c r="S2142" s="24">
        <f t="shared" si="1004"/>
        <v>1000000</v>
      </c>
      <c r="T2142" s="25" t="str">
        <f t="shared" si="1005"/>
        <v>Y</v>
      </c>
      <c r="U2142" s="44">
        <f t="shared" si="1006"/>
        <v>2</v>
      </c>
      <c r="V2142" s="45">
        <f t="shared" si="1007"/>
        <v>200000</v>
      </c>
      <c r="W2142" s="45">
        <f t="shared" si="1008"/>
        <v>1000000</v>
      </c>
      <c r="X2142" s="28">
        <f t="shared" si="1009"/>
        <v>15937.459931500001</v>
      </c>
      <c r="Y2142" s="28">
        <f t="shared" si="1010"/>
        <v>0</v>
      </c>
      <c r="Z2142" s="45" t="str">
        <f t="shared" si="1011"/>
        <v>NA</v>
      </c>
      <c r="AA2142" s="29" t="str">
        <f t="shared" si="1012"/>
        <v>Y</v>
      </c>
      <c r="AB2142" s="46">
        <f t="shared" si="1013"/>
        <v>1</v>
      </c>
      <c r="AC2142" s="31">
        <f t="shared" si="1014"/>
        <v>200000</v>
      </c>
      <c r="AD2142" s="31">
        <f t="shared" si="1015"/>
        <v>1000000</v>
      </c>
      <c r="AE2142" s="31">
        <f t="shared" si="1016"/>
        <v>16311.990239890252</v>
      </c>
      <c r="AF2142" s="47">
        <f t="shared" si="1017"/>
        <v>0</v>
      </c>
      <c r="AG2142" s="31" t="str">
        <f t="shared" si="1018"/>
        <v>NA</v>
      </c>
      <c r="AH2142" s="48">
        <f t="shared" si="1019"/>
        <v>0</v>
      </c>
      <c r="AI2142" s="33">
        <f t="shared" si="1020"/>
        <v>0</v>
      </c>
      <c r="AJ2142" s="33">
        <f t="shared" si="1021"/>
        <v>0</v>
      </c>
      <c r="AK2142" s="33">
        <f t="shared" si="1022"/>
        <v>0</v>
      </c>
      <c r="AL2142" s="33">
        <f t="shared" si="1023"/>
        <v>0</v>
      </c>
      <c r="AM2142" s="34">
        <f t="shared" si="1024"/>
        <v>0</v>
      </c>
    </row>
    <row r="2143" spans="1:39" ht="15" customHeight="1" x14ac:dyDescent="0.3">
      <c r="A2143" s="166" t="s">
        <v>4577</v>
      </c>
      <c r="B2143" s="99">
        <v>16078</v>
      </c>
      <c r="C2143" s="99">
        <v>28835</v>
      </c>
      <c r="D2143" s="165">
        <v>45000</v>
      </c>
      <c r="E2143" s="165">
        <v>45313</v>
      </c>
      <c r="F2143" s="166">
        <v>2</v>
      </c>
      <c r="G2143" s="178">
        <v>1.22</v>
      </c>
      <c r="H2143" s="181">
        <v>0.25</v>
      </c>
      <c r="I2143" s="180">
        <v>0.02</v>
      </c>
      <c r="J2143" s="21">
        <f t="shared" si="995"/>
        <v>0.78</v>
      </c>
      <c r="K2143" s="21" t="str">
        <f t="shared" si="996"/>
        <v>Y</v>
      </c>
      <c r="L2143" s="37" t="str">
        <f t="shared" si="997"/>
        <v>NA</v>
      </c>
      <c r="M2143" s="8" t="str">
        <f t="shared" si="998"/>
        <v>Y</v>
      </c>
      <c r="N2143" s="42">
        <f t="shared" si="999"/>
        <v>4</v>
      </c>
      <c r="O2143" s="43">
        <f t="shared" si="1000"/>
        <v>200000</v>
      </c>
      <c r="P2143" s="43" t="str">
        <f t="shared" si="1001"/>
        <v>NA</v>
      </c>
      <c r="Q2143" s="24">
        <f t="shared" si="1002"/>
        <v>16399.560000000001</v>
      </c>
      <c r="R2143" s="43">
        <f t="shared" si="1003"/>
        <v>0</v>
      </c>
      <c r="S2143" s="24">
        <f t="shared" si="1004"/>
        <v>1000000</v>
      </c>
      <c r="T2143" s="25" t="str">
        <f t="shared" si="1005"/>
        <v>N</v>
      </c>
      <c r="U2143" s="44">
        <f t="shared" si="1006"/>
        <v>3</v>
      </c>
      <c r="V2143" s="45">
        <f t="shared" si="1007"/>
        <v>20000</v>
      </c>
      <c r="W2143" s="45">
        <f t="shared" si="1008"/>
        <v>65000</v>
      </c>
      <c r="X2143" s="28">
        <f t="shared" si="1009"/>
        <v>16727.551200000002</v>
      </c>
      <c r="Y2143" s="28">
        <f t="shared" si="1010"/>
        <v>0</v>
      </c>
      <c r="Z2143" s="45">
        <f t="shared" si="1011"/>
        <v>3037.888799999997</v>
      </c>
      <c r="AA2143" s="29" t="str">
        <f t="shared" si="1012"/>
        <v>N</v>
      </c>
      <c r="AB2143" s="46">
        <f t="shared" si="1013"/>
        <v>2</v>
      </c>
      <c r="AC2143" s="31">
        <f t="shared" si="1014"/>
        <v>20000</v>
      </c>
      <c r="AD2143" s="31">
        <f t="shared" si="1015"/>
        <v>65000</v>
      </c>
      <c r="AE2143" s="31">
        <f t="shared" si="1016"/>
        <v>3037.888799999997</v>
      </c>
      <c r="AF2143" s="47">
        <f t="shared" si="1017"/>
        <v>14024.213424000005</v>
      </c>
      <c r="AG2143" s="31">
        <f t="shared" si="1018"/>
        <v>0</v>
      </c>
      <c r="AH2143" s="48">
        <f t="shared" si="1019"/>
        <v>1</v>
      </c>
      <c r="AI2143" s="33">
        <f t="shared" si="1020"/>
        <v>20000</v>
      </c>
      <c r="AJ2143" s="33">
        <f t="shared" si="1021"/>
        <v>65000</v>
      </c>
      <c r="AK2143" s="33">
        <f t="shared" si="1022"/>
        <v>0</v>
      </c>
      <c r="AL2143" s="33">
        <f t="shared" si="1023"/>
        <v>17403.344268480003</v>
      </c>
      <c r="AM2143" s="34">
        <f t="shared" si="1024"/>
        <v>31427.557692480008</v>
      </c>
    </row>
    <row r="2144" spans="1:39" ht="15" customHeight="1" x14ac:dyDescent="0.3">
      <c r="A2144" s="166" t="s">
        <v>4578</v>
      </c>
      <c r="B2144" s="99">
        <v>7208</v>
      </c>
      <c r="C2144" s="99">
        <v>21325</v>
      </c>
      <c r="D2144" s="165">
        <v>44444</v>
      </c>
      <c r="E2144" s="165">
        <v>44643</v>
      </c>
      <c r="F2144" s="166">
        <v>2</v>
      </c>
      <c r="G2144" s="178">
        <v>1.08</v>
      </c>
      <c r="H2144" s="181">
        <v>0.75</v>
      </c>
      <c r="I2144" s="180">
        <v>6.1800000000000001E-2</v>
      </c>
      <c r="J2144" s="21">
        <f t="shared" si="995"/>
        <v>0.91999999999999993</v>
      </c>
      <c r="K2144" s="21" t="str">
        <f t="shared" si="996"/>
        <v>Y</v>
      </c>
      <c r="L2144" s="37" t="str">
        <f t="shared" si="997"/>
        <v>NA</v>
      </c>
      <c r="M2144" s="8" t="str">
        <f t="shared" si="998"/>
        <v>Y</v>
      </c>
      <c r="N2144" s="42">
        <f t="shared" si="999"/>
        <v>2</v>
      </c>
      <c r="O2144" s="43">
        <f t="shared" si="1000"/>
        <v>200000</v>
      </c>
      <c r="P2144" s="43" t="str">
        <f t="shared" si="1001"/>
        <v>NA</v>
      </c>
      <c r="Q2144" s="24">
        <f t="shared" si="1002"/>
        <v>7653.4544000000005</v>
      </c>
      <c r="R2144" s="43">
        <f t="shared" si="1003"/>
        <v>0</v>
      </c>
      <c r="S2144" s="24">
        <f t="shared" si="1004"/>
        <v>1000000</v>
      </c>
      <c r="T2144" s="25" t="str">
        <f t="shared" si="1005"/>
        <v>N</v>
      </c>
      <c r="U2144" s="44">
        <f t="shared" si="1006"/>
        <v>1</v>
      </c>
      <c r="V2144" s="45">
        <f t="shared" si="1007"/>
        <v>20000</v>
      </c>
      <c r="W2144" s="45">
        <f t="shared" si="1008"/>
        <v>65000</v>
      </c>
      <c r="X2144" s="28">
        <f t="shared" si="1009"/>
        <v>8126.437881920001</v>
      </c>
      <c r="Y2144" s="28">
        <f t="shared" si="1010"/>
        <v>0</v>
      </c>
      <c r="Z2144" s="45">
        <f t="shared" si="1011"/>
        <v>27895.107718079998</v>
      </c>
      <c r="AA2144" s="29" t="str">
        <f t="shared" si="1012"/>
        <v>N</v>
      </c>
      <c r="AB2144" s="46">
        <f t="shared" si="1013"/>
        <v>0</v>
      </c>
      <c r="AC2144" s="31">
        <f t="shared" si="1014"/>
        <v>0</v>
      </c>
      <c r="AD2144" s="31">
        <f t="shared" si="1015"/>
        <v>0</v>
      </c>
      <c r="AE2144" s="31">
        <f t="shared" si="1016"/>
        <v>0</v>
      </c>
      <c r="AF2144" s="47">
        <f t="shared" si="1017"/>
        <v>0</v>
      </c>
      <c r="AG2144" s="31">
        <f t="shared" si="1018"/>
        <v>0</v>
      </c>
      <c r="AH2144" s="48">
        <f t="shared" si="1019"/>
        <v>0</v>
      </c>
      <c r="AI2144" s="33">
        <f t="shared" si="1020"/>
        <v>0</v>
      </c>
      <c r="AJ2144" s="33">
        <f t="shared" si="1021"/>
        <v>0</v>
      </c>
      <c r="AK2144" s="33">
        <f t="shared" si="1022"/>
        <v>0</v>
      </c>
      <c r="AL2144" s="33">
        <f t="shared" si="1023"/>
        <v>0</v>
      </c>
      <c r="AM2144" s="34">
        <f t="shared" si="1024"/>
        <v>0</v>
      </c>
    </row>
    <row r="2145" spans="1:39" ht="15" customHeight="1" x14ac:dyDescent="0.3">
      <c r="A2145" s="166" t="s">
        <v>4579</v>
      </c>
      <c r="B2145" s="99">
        <v>9335</v>
      </c>
      <c r="C2145" s="99">
        <v>94182</v>
      </c>
      <c r="D2145" s="165">
        <v>45024</v>
      </c>
      <c r="E2145" s="165">
        <v>45296</v>
      </c>
      <c r="F2145" s="166">
        <v>2</v>
      </c>
      <c r="G2145" s="178">
        <v>1.59</v>
      </c>
      <c r="H2145" s="181">
        <v>1</v>
      </c>
      <c r="I2145" s="180">
        <v>2.8299999999999999E-2</v>
      </c>
      <c r="J2145" s="21">
        <f t="shared" si="995"/>
        <v>0.40999999999999992</v>
      </c>
      <c r="K2145" s="21" t="str">
        <f t="shared" si="996"/>
        <v>Y</v>
      </c>
      <c r="L2145" s="37" t="str">
        <f t="shared" si="997"/>
        <v>NA</v>
      </c>
      <c r="M2145" s="8" t="str">
        <f t="shared" si="998"/>
        <v>Y</v>
      </c>
      <c r="N2145" s="42">
        <f t="shared" si="999"/>
        <v>1</v>
      </c>
      <c r="O2145" s="43">
        <f t="shared" si="1000"/>
        <v>200000</v>
      </c>
      <c r="P2145" s="43" t="str">
        <f t="shared" si="1001"/>
        <v>NA</v>
      </c>
      <c r="Q2145" s="24">
        <f t="shared" si="1002"/>
        <v>9599.1805000000004</v>
      </c>
      <c r="R2145" s="43">
        <f t="shared" si="1003"/>
        <v>0</v>
      </c>
      <c r="S2145" s="24">
        <f t="shared" si="1004"/>
        <v>1000000</v>
      </c>
      <c r="T2145" s="25" t="str">
        <f t="shared" si="1005"/>
        <v>N</v>
      </c>
      <c r="U2145" s="44">
        <f t="shared" si="1006"/>
        <v>0</v>
      </c>
      <c r="V2145" s="45">
        <f t="shared" si="1007"/>
        <v>0</v>
      </c>
      <c r="W2145" s="45">
        <f t="shared" si="1008"/>
        <v>0</v>
      </c>
      <c r="X2145" s="28">
        <f t="shared" si="1009"/>
        <v>0</v>
      </c>
      <c r="Y2145" s="28">
        <f t="shared" si="1010"/>
        <v>0</v>
      </c>
      <c r="Z2145" s="45">
        <f t="shared" si="1011"/>
        <v>0</v>
      </c>
      <c r="AA2145" s="29" t="str">
        <f t="shared" si="1012"/>
        <v>N</v>
      </c>
      <c r="AB2145" s="46">
        <f t="shared" si="1013"/>
        <v>0</v>
      </c>
      <c r="AC2145" s="31">
        <f t="shared" si="1014"/>
        <v>0</v>
      </c>
      <c r="AD2145" s="31">
        <f t="shared" si="1015"/>
        <v>0</v>
      </c>
      <c r="AE2145" s="31">
        <f t="shared" si="1016"/>
        <v>0</v>
      </c>
      <c r="AF2145" s="47">
        <f t="shared" si="1017"/>
        <v>0</v>
      </c>
      <c r="AG2145" s="31">
        <f t="shared" si="1018"/>
        <v>0</v>
      </c>
      <c r="AH2145" s="48">
        <f t="shared" si="1019"/>
        <v>0</v>
      </c>
      <c r="AI2145" s="33">
        <f t="shared" si="1020"/>
        <v>0</v>
      </c>
      <c r="AJ2145" s="33">
        <f t="shared" si="1021"/>
        <v>0</v>
      </c>
      <c r="AK2145" s="33">
        <f t="shared" si="1022"/>
        <v>0</v>
      </c>
      <c r="AL2145" s="33">
        <f t="shared" si="1023"/>
        <v>0</v>
      </c>
      <c r="AM2145" s="34">
        <f t="shared" si="1024"/>
        <v>0</v>
      </c>
    </row>
    <row r="2146" spans="1:39" ht="15" customHeight="1" x14ac:dyDescent="0.3">
      <c r="A2146" s="166" t="s">
        <v>4580</v>
      </c>
      <c r="B2146" s="99">
        <v>16609</v>
      </c>
      <c r="C2146" s="99">
        <v>82128</v>
      </c>
      <c r="D2146" s="165">
        <v>45363</v>
      </c>
      <c r="E2146" s="165">
        <v>45632</v>
      </c>
      <c r="F2146" s="166">
        <v>2</v>
      </c>
      <c r="G2146" s="178">
        <v>1.38</v>
      </c>
      <c r="H2146" s="181">
        <v>0.25</v>
      </c>
      <c r="I2146" s="180">
        <v>1.9199999999999998E-2</v>
      </c>
      <c r="J2146" s="21">
        <f t="shared" si="995"/>
        <v>0.62000000000000011</v>
      </c>
      <c r="K2146" s="21" t="str">
        <f t="shared" si="996"/>
        <v>Y</v>
      </c>
      <c r="L2146" s="37" t="str">
        <f t="shared" si="997"/>
        <v>NA</v>
      </c>
      <c r="M2146" s="8" t="str">
        <f t="shared" si="998"/>
        <v>Y</v>
      </c>
      <c r="N2146" s="42">
        <f t="shared" si="999"/>
        <v>3</v>
      </c>
      <c r="O2146" s="43">
        <f t="shared" si="1000"/>
        <v>200000</v>
      </c>
      <c r="P2146" s="43" t="str">
        <f t="shared" si="1001"/>
        <v>NA</v>
      </c>
      <c r="Q2146" s="24">
        <f t="shared" si="1002"/>
        <v>16927.892800000001</v>
      </c>
      <c r="R2146" s="43">
        <f t="shared" si="1003"/>
        <v>0</v>
      </c>
      <c r="S2146" s="24">
        <f t="shared" si="1004"/>
        <v>1000000</v>
      </c>
      <c r="T2146" s="25" t="str">
        <f t="shared" si="1005"/>
        <v>N</v>
      </c>
      <c r="U2146" s="44">
        <f t="shared" si="1006"/>
        <v>2</v>
      </c>
      <c r="V2146" s="45">
        <f t="shared" si="1007"/>
        <v>20000</v>
      </c>
      <c r="W2146" s="45">
        <f t="shared" si="1008"/>
        <v>65000</v>
      </c>
      <c r="X2146" s="28">
        <f t="shared" si="1009"/>
        <v>0</v>
      </c>
      <c r="Y2146" s="28">
        <f t="shared" si="1010"/>
        <v>17252.908341760005</v>
      </c>
      <c r="Z2146" s="45">
        <f t="shared" si="1011"/>
        <v>0</v>
      </c>
      <c r="AA2146" s="29" t="str">
        <f t="shared" si="1012"/>
        <v>N</v>
      </c>
      <c r="AB2146" s="46">
        <f t="shared" si="1013"/>
        <v>1</v>
      </c>
      <c r="AC2146" s="31">
        <f t="shared" si="1014"/>
        <v>20000</v>
      </c>
      <c r="AD2146" s="31">
        <f t="shared" si="1015"/>
        <v>65000</v>
      </c>
      <c r="AE2146" s="31">
        <f t="shared" si="1016"/>
        <v>0</v>
      </c>
      <c r="AF2146" s="47">
        <f t="shared" si="1017"/>
        <v>17584.164181921798</v>
      </c>
      <c r="AG2146" s="31">
        <f t="shared" si="1018"/>
        <v>0</v>
      </c>
      <c r="AH2146" s="48">
        <f t="shared" si="1019"/>
        <v>0</v>
      </c>
      <c r="AI2146" s="33">
        <f t="shared" si="1020"/>
        <v>0</v>
      </c>
      <c r="AJ2146" s="33">
        <f t="shared" si="1021"/>
        <v>0</v>
      </c>
      <c r="AK2146" s="33">
        <f t="shared" si="1022"/>
        <v>0</v>
      </c>
      <c r="AL2146" s="33">
        <f t="shared" si="1023"/>
        <v>0</v>
      </c>
      <c r="AM2146" s="34">
        <f t="shared" si="1024"/>
        <v>34837.072523681803</v>
      </c>
    </row>
    <row r="2147" spans="1:39" ht="15" customHeight="1" x14ac:dyDescent="0.3">
      <c r="A2147" s="166" t="s">
        <v>4581</v>
      </c>
      <c r="B2147" s="99">
        <v>13147</v>
      </c>
      <c r="C2147" s="99">
        <v>48259</v>
      </c>
      <c r="D2147" s="165">
        <v>45815</v>
      </c>
      <c r="E2147" s="165">
        <v>46119</v>
      </c>
      <c r="F2147" s="166">
        <v>4</v>
      </c>
      <c r="G2147" s="178">
        <v>0.65</v>
      </c>
      <c r="H2147" s="181">
        <v>0.5</v>
      </c>
      <c r="I2147" s="180">
        <v>3.4500000000000003E-2</v>
      </c>
      <c r="J2147" s="21">
        <f t="shared" si="995"/>
        <v>3.35</v>
      </c>
      <c r="K2147" s="21" t="str">
        <f t="shared" si="996"/>
        <v>Y</v>
      </c>
      <c r="L2147" s="37" t="str">
        <f t="shared" si="997"/>
        <v>NA</v>
      </c>
      <c r="M2147" s="8" t="str">
        <f t="shared" si="998"/>
        <v>Y</v>
      </c>
      <c r="N2147" s="42">
        <f t="shared" si="999"/>
        <v>7</v>
      </c>
      <c r="O2147" s="43">
        <f t="shared" si="1000"/>
        <v>200000</v>
      </c>
      <c r="P2147" s="43" t="str">
        <f t="shared" si="1001"/>
        <v>NA</v>
      </c>
      <c r="Q2147" s="24">
        <f t="shared" si="1002"/>
        <v>13600.5715</v>
      </c>
      <c r="R2147" s="43">
        <f t="shared" si="1003"/>
        <v>0</v>
      </c>
      <c r="S2147" s="24">
        <f t="shared" si="1004"/>
        <v>1000000</v>
      </c>
      <c r="T2147" s="25" t="str">
        <f t="shared" si="1005"/>
        <v>Y</v>
      </c>
      <c r="U2147" s="44">
        <f t="shared" si="1006"/>
        <v>6</v>
      </c>
      <c r="V2147" s="45">
        <f t="shared" si="1007"/>
        <v>200000</v>
      </c>
      <c r="W2147" s="45">
        <f t="shared" si="1008"/>
        <v>1000000</v>
      </c>
      <c r="X2147" s="28">
        <f t="shared" si="1009"/>
        <v>14069.79121675</v>
      </c>
      <c r="Y2147" s="28">
        <f t="shared" si="1010"/>
        <v>0</v>
      </c>
      <c r="Z2147" s="45" t="str">
        <f t="shared" si="1011"/>
        <v>NA</v>
      </c>
      <c r="AA2147" s="29" t="str">
        <f t="shared" si="1012"/>
        <v>Y</v>
      </c>
      <c r="AB2147" s="46">
        <f t="shared" si="1013"/>
        <v>5</v>
      </c>
      <c r="AC2147" s="31">
        <f t="shared" si="1014"/>
        <v>200000</v>
      </c>
      <c r="AD2147" s="31">
        <f t="shared" si="1015"/>
        <v>1000000</v>
      </c>
      <c r="AE2147" s="31">
        <f t="shared" si="1016"/>
        <v>14555.199013727875</v>
      </c>
      <c r="AF2147" s="47">
        <f t="shared" si="1017"/>
        <v>0</v>
      </c>
      <c r="AG2147" s="31" t="str">
        <f t="shared" si="1018"/>
        <v>NA</v>
      </c>
      <c r="AH2147" s="48">
        <f t="shared" si="1019"/>
        <v>4</v>
      </c>
      <c r="AI2147" s="33">
        <f t="shared" si="1020"/>
        <v>20000</v>
      </c>
      <c r="AJ2147" s="33">
        <f t="shared" si="1021"/>
        <v>65000</v>
      </c>
      <c r="AK2147" s="33">
        <f t="shared" si="1022"/>
        <v>15057.353379701486</v>
      </c>
      <c r="AL2147" s="33">
        <f t="shared" si="1023"/>
        <v>0</v>
      </c>
      <c r="AM2147" s="34">
        <f t="shared" si="1024"/>
        <v>0</v>
      </c>
    </row>
    <row r="2148" spans="1:39" ht="15" customHeight="1" x14ac:dyDescent="0.3">
      <c r="A2148" s="166" t="s">
        <v>4582</v>
      </c>
      <c r="B2148" s="99">
        <v>19520</v>
      </c>
      <c r="C2148" s="99">
        <v>101652</v>
      </c>
      <c r="D2148" s="165">
        <v>46004</v>
      </c>
      <c r="E2148" s="165">
        <v>46059</v>
      </c>
      <c r="F2148" s="166">
        <v>2</v>
      </c>
      <c r="G2148" s="178">
        <v>1.94</v>
      </c>
      <c r="H2148" s="181">
        <v>0.5</v>
      </c>
      <c r="I2148" s="180">
        <v>2.6599999999999999E-2</v>
      </c>
      <c r="J2148" s="21">
        <f t="shared" si="995"/>
        <v>6.0000000000000053E-2</v>
      </c>
      <c r="K2148" s="21" t="str">
        <f t="shared" si="996"/>
        <v>Y</v>
      </c>
      <c r="L2148" s="37" t="str">
        <f t="shared" si="997"/>
        <v>NA</v>
      </c>
      <c r="M2148" s="8" t="str">
        <f t="shared" si="998"/>
        <v>Y</v>
      </c>
      <c r="N2148" s="42">
        <f t="shared" si="999"/>
        <v>1</v>
      </c>
      <c r="O2148" s="43">
        <f t="shared" si="1000"/>
        <v>200000</v>
      </c>
      <c r="P2148" s="43" t="str">
        <f t="shared" si="1001"/>
        <v>NA</v>
      </c>
      <c r="Q2148" s="24">
        <f t="shared" si="1002"/>
        <v>20039.232</v>
      </c>
      <c r="R2148" s="43">
        <f t="shared" si="1003"/>
        <v>0</v>
      </c>
      <c r="S2148" s="24">
        <f t="shared" si="1004"/>
        <v>1000000</v>
      </c>
      <c r="T2148" s="25" t="str">
        <f t="shared" si="1005"/>
        <v>N</v>
      </c>
      <c r="U2148" s="44">
        <f t="shared" si="1006"/>
        <v>0</v>
      </c>
      <c r="V2148" s="45">
        <f t="shared" si="1007"/>
        <v>0</v>
      </c>
      <c r="W2148" s="45">
        <f t="shared" si="1008"/>
        <v>0</v>
      </c>
      <c r="X2148" s="28">
        <f t="shared" si="1009"/>
        <v>0</v>
      </c>
      <c r="Y2148" s="28">
        <f t="shared" si="1010"/>
        <v>0</v>
      </c>
      <c r="Z2148" s="45">
        <f t="shared" si="1011"/>
        <v>0</v>
      </c>
      <c r="AA2148" s="29" t="str">
        <f t="shared" si="1012"/>
        <v>N</v>
      </c>
      <c r="AB2148" s="46">
        <f t="shared" si="1013"/>
        <v>0</v>
      </c>
      <c r="AC2148" s="31">
        <f t="shared" si="1014"/>
        <v>0</v>
      </c>
      <c r="AD2148" s="31">
        <f t="shared" si="1015"/>
        <v>0</v>
      </c>
      <c r="AE2148" s="31">
        <f t="shared" si="1016"/>
        <v>0</v>
      </c>
      <c r="AF2148" s="47">
        <f t="shared" si="1017"/>
        <v>0</v>
      </c>
      <c r="AG2148" s="31">
        <f t="shared" si="1018"/>
        <v>0</v>
      </c>
      <c r="AH2148" s="48">
        <f t="shared" si="1019"/>
        <v>0</v>
      </c>
      <c r="AI2148" s="33">
        <f t="shared" si="1020"/>
        <v>0</v>
      </c>
      <c r="AJ2148" s="33">
        <f t="shared" si="1021"/>
        <v>0</v>
      </c>
      <c r="AK2148" s="33">
        <f t="shared" si="1022"/>
        <v>0</v>
      </c>
      <c r="AL2148" s="33">
        <f t="shared" si="1023"/>
        <v>0</v>
      </c>
      <c r="AM2148" s="34">
        <f t="shared" si="1024"/>
        <v>0</v>
      </c>
    </row>
    <row r="2149" spans="1:39" ht="15" customHeight="1" x14ac:dyDescent="0.3">
      <c r="A2149" s="166" t="s">
        <v>4583</v>
      </c>
      <c r="B2149" s="99">
        <v>12004</v>
      </c>
      <c r="C2149" s="99">
        <v>74569</v>
      </c>
      <c r="D2149" s="165">
        <v>46084</v>
      </c>
      <c r="E2149" s="165">
        <v>46198</v>
      </c>
      <c r="F2149" s="166">
        <v>4</v>
      </c>
      <c r="G2149" s="178">
        <v>0.11</v>
      </c>
      <c r="H2149" s="181">
        <v>1</v>
      </c>
      <c r="I2149" s="180">
        <v>3.3599999999999998E-2</v>
      </c>
      <c r="J2149" s="21">
        <f t="shared" si="995"/>
        <v>3.89</v>
      </c>
      <c r="K2149" s="21" t="str">
        <f t="shared" si="996"/>
        <v>Y</v>
      </c>
      <c r="L2149" s="37" t="str">
        <f t="shared" si="997"/>
        <v>NA</v>
      </c>
      <c r="M2149" s="8" t="str">
        <f t="shared" si="998"/>
        <v>Y</v>
      </c>
      <c r="N2149" s="42">
        <f t="shared" si="999"/>
        <v>4</v>
      </c>
      <c r="O2149" s="43">
        <f t="shared" si="1000"/>
        <v>200000</v>
      </c>
      <c r="P2149" s="43" t="str">
        <f t="shared" si="1001"/>
        <v>NA</v>
      </c>
      <c r="Q2149" s="24">
        <f t="shared" si="1002"/>
        <v>12407.334400000002</v>
      </c>
      <c r="R2149" s="43">
        <f t="shared" si="1003"/>
        <v>0</v>
      </c>
      <c r="S2149" s="24">
        <f t="shared" si="1004"/>
        <v>1000000</v>
      </c>
      <c r="T2149" s="25" t="str">
        <f t="shared" si="1005"/>
        <v>Y</v>
      </c>
      <c r="U2149" s="44">
        <f t="shared" si="1006"/>
        <v>3</v>
      </c>
      <c r="V2149" s="45">
        <f t="shared" si="1007"/>
        <v>200000</v>
      </c>
      <c r="W2149" s="45">
        <f t="shared" si="1008"/>
        <v>1000000</v>
      </c>
      <c r="X2149" s="28">
        <f t="shared" si="1009"/>
        <v>12824.220835840002</v>
      </c>
      <c r="Y2149" s="28">
        <f t="shared" si="1010"/>
        <v>0</v>
      </c>
      <c r="Z2149" s="45" t="str">
        <f t="shared" si="1011"/>
        <v>NA</v>
      </c>
      <c r="AA2149" s="29" t="str">
        <f t="shared" si="1012"/>
        <v>Y</v>
      </c>
      <c r="AB2149" s="46">
        <f t="shared" si="1013"/>
        <v>2</v>
      </c>
      <c r="AC2149" s="31">
        <f t="shared" si="1014"/>
        <v>200000</v>
      </c>
      <c r="AD2149" s="31">
        <f t="shared" si="1015"/>
        <v>1000000</v>
      </c>
      <c r="AE2149" s="31">
        <f t="shared" si="1016"/>
        <v>13255.114655924228</v>
      </c>
      <c r="AF2149" s="47">
        <f t="shared" si="1017"/>
        <v>0</v>
      </c>
      <c r="AG2149" s="31" t="str">
        <f t="shared" si="1018"/>
        <v>NA</v>
      </c>
      <c r="AH2149" s="48">
        <f t="shared" si="1019"/>
        <v>1</v>
      </c>
      <c r="AI2149" s="33">
        <f t="shared" si="1020"/>
        <v>20000</v>
      </c>
      <c r="AJ2149" s="33">
        <f t="shared" si="1021"/>
        <v>65000</v>
      </c>
      <c r="AK2149" s="33">
        <f t="shared" si="1022"/>
        <v>13700.486508363283</v>
      </c>
      <c r="AL2149" s="33">
        <f t="shared" si="1023"/>
        <v>0</v>
      </c>
      <c r="AM2149" s="34">
        <f t="shared" si="1024"/>
        <v>0</v>
      </c>
    </row>
    <row r="2150" spans="1:39" ht="15" customHeight="1" x14ac:dyDescent="0.3">
      <c r="A2150" s="166" t="s">
        <v>4584</v>
      </c>
      <c r="B2150" s="99">
        <v>18861</v>
      </c>
      <c r="C2150" s="99">
        <v>101706</v>
      </c>
      <c r="D2150" s="165">
        <v>44849</v>
      </c>
      <c r="E2150" s="165">
        <v>45128</v>
      </c>
      <c r="F2150" s="166">
        <v>2</v>
      </c>
      <c r="G2150" s="178">
        <v>0.46</v>
      </c>
      <c r="H2150" s="181">
        <v>0.5</v>
      </c>
      <c r="I2150" s="180">
        <v>8.2799999999999999E-2</v>
      </c>
      <c r="J2150" s="21">
        <f t="shared" si="995"/>
        <v>1.54</v>
      </c>
      <c r="K2150" s="21" t="str">
        <f t="shared" si="996"/>
        <v>Y</v>
      </c>
      <c r="L2150" s="37" t="str">
        <f t="shared" si="997"/>
        <v>NA</v>
      </c>
      <c r="M2150" s="8" t="str">
        <f t="shared" si="998"/>
        <v>Y</v>
      </c>
      <c r="N2150" s="42">
        <f t="shared" si="999"/>
        <v>4</v>
      </c>
      <c r="O2150" s="43">
        <f t="shared" si="1000"/>
        <v>200000</v>
      </c>
      <c r="P2150" s="43" t="str">
        <f t="shared" si="1001"/>
        <v>NA</v>
      </c>
      <c r="Q2150" s="24">
        <f t="shared" si="1002"/>
        <v>20422.6908</v>
      </c>
      <c r="R2150" s="43">
        <f t="shared" si="1003"/>
        <v>0</v>
      </c>
      <c r="S2150" s="24">
        <f t="shared" si="1004"/>
        <v>1000000</v>
      </c>
      <c r="T2150" s="25" t="str">
        <f t="shared" si="1005"/>
        <v>Y</v>
      </c>
      <c r="U2150" s="44">
        <f t="shared" si="1006"/>
        <v>3</v>
      </c>
      <c r="V2150" s="45">
        <f t="shared" si="1007"/>
        <v>200000</v>
      </c>
      <c r="W2150" s="45">
        <f t="shared" si="1008"/>
        <v>1000000</v>
      </c>
      <c r="X2150" s="28">
        <f t="shared" si="1009"/>
        <v>22113.689598239998</v>
      </c>
      <c r="Y2150" s="28">
        <f t="shared" si="1010"/>
        <v>0</v>
      </c>
      <c r="Z2150" s="45" t="str">
        <f t="shared" si="1011"/>
        <v>NA</v>
      </c>
      <c r="AA2150" s="29" t="str">
        <f t="shared" si="1012"/>
        <v>N</v>
      </c>
      <c r="AB2150" s="46">
        <f t="shared" si="1013"/>
        <v>2</v>
      </c>
      <c r="AC2150" s="31">
        <f t="shared" si="1014"/>
        <v>20000</v>
      </c>
      <c r="AD2150" s="31">
        <f t="shared" si="1015"/>
        <v>65000</v>
      </c>
      <c r="AE2150" s="31">
        <f t="shared" si="1016"/>
        <v>20000</v>
      </c>
      <c r="AF2150" s="47">
        <f t="shared" si="1017"/>
        <v>3944.70309697427</v>
      </c>
      <c r="AG2150" s="31">
        <f t="shared" si="1018"/>
        <v>0</v>
      </c>
      <c r="AH2150" s="48">
        <f t="shared" si="1019"/>
        <v>1</v>
      </c>
      <c r="AI2150" s="33">
        <f t="shared" si="1020"/>
        <v>20000</v>
      </c>
      <c r="AJ2150" s="33">
        <f t="shared" si="1021"/>
        <v>65000</v>
      </c>
      <c r="AK2150" s="33">
        <f t="shared" si="1022"/>
        <v>0</v>
      </c>
      <c r="AL2150" s="33">
        <f t="shared" si="1023"/>
        <v>25927.324513403739</v>
      </c>
      <c r="AM2150" s="34">
        <f t="shared" si="1024"/>
        <v>29872.027610378009</v>
      </c>
    </row>
    <row r="2151" spans="1:39" ht="15" customHeight="1" x14ac:dyDescent="0.3">
      <c r="A2151" s="166" t="s">
        <v>4585</v>
      </c>
      <c r="B2151" s="99">
        <v>6997</v>
      </c>
      <c r="C2151" s="99">
        <v>58101</v>
      </c>
      <c r="D2151" s="165">
        <v>46087</v>
      </c>
      <c r="E2151" s="165">
        <v>46142</v>
      </c>
      <c r="F2151" s="166">
        <v>4</v>
      </c>
      <c r="G2151" s="178">
        <v>2.06</v>
      </c>
      <c r="H2151" s="181">
        <v>0.5</v>
      </c>
      <c r="I2151" s="180">
        <v>1.9E-2</v>
      </c>
      <c r="J2151" s="21">
        <f t="shared" si="995"/>
        <v>1.94</v>
      </c>
      <c r="K2151" s="21" t="str">
        <f t="shared" si="996"/>
        <v>Y</v>
      </c>
      <c r="L2151" s="37" t="str">
        <f t="shared" si="997"/>
        <v>NA</v>
      </c>
      <c r="M2151" s="8" t="str">
        <f t="shared" si="998"/>
        <v>Y</v>
      </c>
      <c r="N2151" s="42">
        <f t="shared" si="999"/>
        <v>4</v>
      </c>
      <c r="O2151" s="43">
        <f t="shared" si="1000"/>
        <v>200000</v>
      </c>
      <c r="P2151" s="43" t="str">
        <f t="shared" si="1001"/>
        <v>NA</v>
      </c>
      <c r="Q2151" s="24">
        <f t="shared" si="1002"/>
        <v>7129.9429999999993</v>
      </c>
      <c r="R2151" s="43">
        <f t="shared" si="1003"/>
        <v>0</v>
      </c>
      <c r="S2151" s="24">
        <f t="shared" si="1004"/>
        <v>1000000</v>
      </c>
      <c r="T2151" s="25" t="str">
        <f t="shared" si="1005"/>
        <v>Y</v>
      </c>
      <c r="U2151" s="44">
        <f t="shared" si="1006"/>
        <v>3</v>
      </c>
      <c r="V2151" s="45">
        <f t="shared" si="1007"/>
        <v>200000</v>
      </c>
      <c r="W2151" s="45">
        <f t="shared" si="1008"/>
        <v>1000000</v>
      </c>
      <c r="X2151" s="28">
        <f t="shared" si="1009"/>
        <v>7265.4119169999985</v>
      </c>
      <c r="Y2151" s="28">
        <f t="shared" si="1010"/>
        <v>0</v>
      </c>
      <c r="Z2151" s="45" t="str">
        <f t="shared" si="1011"/>
        <v>NA</v>
      </c>
      <c r="AA2151" s="29" t="str">
        <f t="shared" si="1012"/>
        <v>N</v>
      </c>
      <c r="AB2151" s="46">
        <f t="shared" si="1013"/>
        <v>2</v>
      </c>
      <c r="AC2151" s="31">
        <f t="shared" si="1014"/>
        <v>20000</v>
      </c>
      <c r="AD2151" s="31">
        <f t="shared" si="1015"/>
        <v>65000</v>
      </c>
      <c r="AE2151" s="31">
        <f t="shared" si="1016"/>
        <v>7403.454743422998</v>
      </c>
      <c r="AF2151" s="47">
        <f t="shared" si="1017"/>
        <v>0</v>
      </c>
      <c r="AG2151" s="31">
        <f t="shared" si="1018"/>
        <v>0</v>
      </c>
      <c r="AH2151" s="48">
        <f t="shared" si="1019"/>
        <v>1</v>
      </c>
      <c r="AI2151" s="33">
        <f t="shared" si="1020"/>
        <v>20000</v>
      </c>
      <c r="AJ2151" s="33">
        <f t="shared" si="1021"/>
        <v>65000</v>
      </c>
      <c r="AK2151" s="33">
        <f t="shared" si="1022"/>
        <v>0</v>
      </c>
      <c r="AL2151" s="33">
        <f t="shared" si="1023"/>
        <v>7544.1203835480346</v>
      </c>
      <c r="AM2151" s="34">
        <f t="shared" si="1024"/>
        <v>7544.1203835480346</v>
      </c>
    </row>
    <row r="2152" spans="1:39" ht="15" customHeight="1" x14ac:dyDescent="0.3">
      <c r="A2152" s="166" t="s">
        <v>4586</v>
      </c>
      <c r="B2152" s="99">
        <v>11089</v>
      </c>
      <c r="C2152" s="99">
        <v>30070</v>
      </c>
      <c r="D2152" s="165">
        <v>44986</v>
      </c>
      <c r="E2152" s="165">
        <v>45050</v>
      </c>
      <c r="F2152" s="166">
        <v>2</v>
      </c>
      <c r="G2152" s="178">
        <v>0.87</v>
      </c>
      <c r="H2152" s="181">
        <v>0.5</v>
      </c>
      <c r="I2152" s="180">
        <v>5.5500000000000001E-2</v>
      </c>
      <c r="J2152" s="21">
        <f t="shared" si="995"/>
        <v>1.1299999999999999</v>
      </c>
      <c r="K2152" s="21" t="str">
        <f t="shared" si="996"/>
        <v>Y</v>
      </c>
      <c r="L2152" s="37" t="str">
        <f t="shared" si="997"/>
        <v>NA</v>
      </c>
      <c r="M2152" s="8" t="str">
        <f t="shared" si="998"/>
        <v>Y</v>
      </c>
      <c r="N2152" s="42">
        <f t="shared" si="999"/>
        <v>3</v>
      </c>
      <c r="O2152" s="43">
        <f t="shared" si="1000"/>
        <v>200000</v>
      </c>
      <c r="P2152" s="43" t="str">
        <f t="shared" si="1001"/>
        <v>NA</v>
      </c>
      <c r="Q2152" s="24">
        <f t="shared" si="1002"/>
        <v>11704.4395</v>
      </c>
      <c r="R2152" s="43">
        <f t="shared" si="1003"/>
        <v>0</v>
      </c>
      <c r="S2152" s="24">
        <f t="shared" si="1004"/>
        <v>1000000</v>
      </c>
      <c r="T2152" s="25" t="str">
        <f t="shared" si="1005"/>
        <v>Y</v>
      </c>
      <c r="U2152" s="44">
        <f t="shared" si="1006"/>
        <v>2</v>
      </c>
      <c r="V2152" s="45">
        <f t="shared" si="1007"/>
        <v>200000</v>
      </c>
      <c r="W2152" s="45">
        <f t="shared" si="1008"/>
        <v>1000000</v>
      </c>
      <c r="X2152" s="28">
        <f t="shared" si="1009"/>
        <v>12354.035892250002</v>
      </c>
      <c r="Y2152" s="28">
        <f t="shared" si="1010"/>
        <v>0</v>
      </c>
      <c r="Z2152" s="45" t="str">
        <f t="shared" si="1011"/>
        <v>NA</v>
      </c>
      <c r="AA2152" s="29" t="str">
        <f t="shared" si="1012"/>
        <v>N</v>
      </c>
      <c r="AB2152" s="46">
        <f t="shared" si="1013"/>
        <v>1</v>
      </c>
      <c r="AC2152" s="31">
        <f t="shared" si="1014"/>
        <v>20000</v>
      </c>
      <c r="AD2152" s="31">
        <f t="shared" si="1015"/>
        <v>65000</v>
      </c>
      <c r="AE2152" s="31">
        <f t="shared" si="1016"/>
        <v>13039.684884269878</v>
      </c>
      <c r="AF2152" s="47">
        <f t="shared" si="1017"/>
        <v>0</v>
      </c>
      <c r="AG2152" s="31">
        <f t="shared" si="1018"/>
        <v>0</v>
      </c>
      <c r="AH2152" s="48">
        <f t="shared" si="1019"/>
        <v>0</v>
      </c>
      <c r="AI2152" s="33">
        <f t="shared" si="1020"/>
        <v>0</v>
      </c>
      <c r="AJ2152" s="33">
        <f t="shared" si="1021"/>
        <v>0</v>
      </c>
      <c r="AK2152" s="33">
        <f t="shared" si="1022"/>
        <v>0</v>
      </c>
      <c r="AL2152" s="33">
        <f t="shared" si="1023"/>
        <v>0</v>
      </c>
      <c r="AM2152" s="34">
        <f t="shared" si="1024"/>
        <v>0</v>
      </c>
    </row>
    <row r="2153" spans="1:39" ht="15" customHeight="1" x14ac:dyDescent="0.3">
      <c r="A2153" s="166" t="s">
        <v>4587</v>
      </c>
      <c r="B2153" s="99">
        <v>7686</v>
      </c>
      <c r="C2153" s="99">
        <v>72634</v>
      </c>
      <c r="D2153" s="165">
        <v>44858</v>
      </c>
      <c r="E2153" s="165">
        <v>45186</v>
      </c>
      <c r="F2153" s="166">
        <v>4</v>
      </c>
      <c r="G2153" s="178">
        <v>3.75</v>
      </c>
      <c r="H2153" s="181">
        <v>0.5</v>
      </c>
      <c r="I2153" s="180">
        <v>6.1899999999999997E-2</v>
      </c>
      <c r="J2153" s="21">
        <f t="shared" si="995"/>
        <v>0.25</v>
      </c>
      <c r="K2153" s="21" t="str">
        <f t="shared" si="996"/>
        <v>Y</v>
      </c>
      <c r="L2153" s="37" t="str">
        <f t="shared" si="997"/>
        <v>NA</v>
      </c>
      <c r="M2153" s="8" t="str">
        <f t="shared" si="998"/>
        <v>Y</v>
      </c>
      <c r="N2153" s="42">
        <f t="shared" si="999"/>
        <v>1</v>
      </c>
      <c r="O2153" s="43">
        <f t="shared" si="1000"/>
        <v>200000</v>
      </c>
      <c r="P2153" s="43" t="str">
        <f t="shared" si="1001"/>
        <v>NA</v>
      </c>
      <c r="Q2153" s="24">
        <f t="shared" si="1002"/>
        <v>8161.7634000000007</v>
      </c>
      <c r="R2153" s="43">
        <f t="shared" si="1003"/>
        <v>0</v>
      </c>
      <c r="S2153" s="24">
        <f t="shared" si="1004"/>
        <v>1000000</v>
      </c>
      <c r="T2153" s="25" t="str">
        <f t="shared" si="1005"/>
        <v>N</v>
      </c>
      <c r="U2153" s="44">
        <f t="shared" si="1006"/>
        <v>0</v>
      </c>
      <c r="V2153" s="45">
        <f t="shared" si="1007"/>
        <v>0</v>
      </c>
      <c r="W2153" s="45">
        <f t="shared" si="1008"/>
        <v>0</v>
      </c>
      <c r="X2153" s="28">
        <f t="shared" si="1009"/>
        <v>0</v>
      </c>
      <c r="Y2153" s="28">
        <f t="shared" si="1010"/>
        <v>0</v>
      </c>
      <c r="Z2153" s="45">
        <f t="shared" si="1011"/>
        <v>0</v>
      </c>
      <c r="AA2153" s="29" t="str">
        <f t="shared" si="1012"/>
        <v>N</v>
      </c>
      <c r="AB2153" s="46">
        <f t="shared" si="1013"/>
        <v>0</v>
      </c>
      <c r="AC2153" s="31">
        <f t="shared" si="1014"/>
        <v>0</v>
      </c>
      <c r="AD2153" s="31">
        <f t="shared" si="1015"/>
        <v>0</v>
      </c>
      <c r="AE2153" s="31">
        <f t="shared" si="1016"/>
        <v>0</v>
      </c>
      <c r="AF2153" s="47">
        <f t="shared" si="1017"/>
        <v>0</v>
      </c>
      <c r="AG2153" s="31">
        <f t="shared" si="1018"/>
        <v>0</v>
      </c>
      <c r="AH2153" s="48">
        <f t="shared" si="1019"/>
        <v>0</v>
      </c>
      <c r="AI2153" s="33">
        <f t="shared" si="1020"/>
        <v>0</v>
      </c>
      <c r="AJ2153" s="33">
        <f t="shared" si="1021"/>
        <v>0</v>
      </c>
      <c r="AK2153" s="33">
        <f t="shared" si="1022"/>
        <v>0</v>
      </c>
      <c r="AL2153" s="33">
        <f t="shared" si="1023"/>
        <v>0</v>
      </c>
      <c r="AM2153" s="34">
        <f t="shared" si="1024"/>
        <v>0</v>
      </c>
    </row>
    <row r="2154" spans="1:39" ht="15" customHeight="1" x14ac:dyDescent="0.3">
      <c r="A2154" s="166" t="s">
        <v>4588</v>
      </c>
      <c r="B2154" s="99">
        <v>13703</v>
      </c>
      <c r="C2154" s="99">
        <v>75579</v>
      </c>
      <c r="D2154" s="165">
        <v>45936</v>
      </c>
      <c r="E2154" s="165">
        <v>46296</v>
      </c>
      <c r="F2154" s="166">
        <v>4</v>
      </c>
      <c r="G2154" s="178">
        <v>1.88</v>
      </c>
      <c r="H2154" s="181">
        <v>0.25</v>
      </c>
      <c r="I2154" s="180">
        <v>1.5699999999999999E-2</v>
      </c>
      <c r="J2154" s="21">
        <f t="shared" si="995"/>
        <v>2.12</v>
      </c>
      <c r="K2154" s="21" t="str">
        <f t="shared" si="996"/>
        <v>Y</v>
      </c>
      <c r="L2154" s="37" t="str">
        <f t="shared" si="997"/>
        <v>NA</v>
      </c>
      <c r="M2154" s="8" t="str">
        <f t="shared" si="998"/>
        <v>Y</v>
      </c>
      <c r="N2154" s="42">
        <f t="shared" si="999"/>
        <v>9</v>
      </c>
      <c r="O2154" s="43">
        <f t="shared" si="1000"/>
        <v>200000</v>
      </c>
      <c r="P2154" s="43" t="str">
        <f t="shared" si="1001"/>
        <v>NA</v>
      </c>
      <c r="Q2154" s="24">
        <f t="shared" si="1002"/>
        <v>13918.1371</v>
      </c>
      <c r="R2154" s="43">
        <f t="shared" si="1003"/>
        <v>0</v>
      </c>
      <c r="S2154" s="24">
        <f t="shared" si="1004"/>
        <v>1000000</v>
      </c>
      <c r="T2154" s="25" t="str">
        <f t="shared" si="1005"/>
        <v>Y</v>
      </c>
      <c r="U2154" s="44">
        <f t="shared" si="1006"/>
        <v>8</v>
      </c>
      <c r="V2154" s="45">
        <f t="shared" si="1007"/>
        <v>200000</v>
      </c>
      <c r="W2154" s="45">
        <f t="shared" si="1008"/>
        <v>1000000</v>
      </c>
      <c r="X2154" s="28">
        <f t="shared" si="1009"/>
        <v>14136.65185247</v>
      </c>
      <c r="Y2154" s="28">
        <f t="shared" si="1010"/>
        <v>0</v>
      </c>
      <c r="Z2154" s="45" t="str">
        <f t="shared" si="1011"/>
        <v>NA</v>
      </c>
      <c r="AA2154" s="29" t="str">
        <f t="shared" si="1012"/>
        <v>Y</v>
      </c>
      <c r="AB2154" s="46">
        <f t="shared" si="1013"/>
        <v>7</v>
      </c>
      <c r="AC2154" s="31">
        <f t="shared" si="1014"/>
        <v>200000</v>
      </c>
      <c r="AD2154" s="31">
        <f t="shared" si="1015"/>
        <v>1000000</v>
      </c>
      <c r="AE2154" s="31">
        <f t="shared" si="1016"/>
        <v>14358.597286553781</v>
      </c>
      <c r="AF2154" s="47">
        <f t="shared" si="1017"/>
        <v>0</v>
      </c>
      <c r="AG2154" s="31" t="str">
        <f t="shared" si="1018"/>
        <v>NA</v>
      </c>
      <c r="AH2154" s="48">
        <f t="shared" si="1019"/>
        <v>6</v>
      </c>
      <c r="AI2154" s="33">
        <f t="shared" si="1020"/>
        <v>20000</v>
      </c>
      <c r="AJ2154" s="33">
        <f t="shared" si="1021"/>
        <v>65000</v>
      </c>
      <c r="AK2154" s="33">
        <f t="shared" si="1022"/>
        <v>14584.027263952676</v>
      </c>
      <c r="AL2154" s="33">
        <f t="shared" si="1023"/>
        <v>0</v>
      </c>
      <c r="AM2154" s="34">
        <f t="shared" si="1024"/>
        <v>0</v>
      </c>
    </row>
    <row r="2155" spans="1:39" ht="15" customHeight="1" x14ac:dyDescent="0.3">
      <c r="A2155" s="166" t="s">
        <v>4589</v>
      </c>
      <c r="B2155" s="99">
        <v>8276</v>
      </c>
      <c r="C2155" s="99">
        <v>27878</v>
      </c>
      <c r="D2155" s="165">
        <v>45103</v>
      </c>
      <c r="E2155" s="165">
        <v>45242</v>
      </c>
      <c r="F2155" s="166">
        <v>4</v>
      </c>
      <c r="G2155" s="178">
        <v>0.62</v>
      </c>
      <c r="H2155" s="181">
        <v>0.75</v>
      </c>
      <c r="I2155" s="180">
        <v>7.6700000000000004E-2</v>
      </c>
      <c r="J2155" s="21">
        <f t="shared" si="995"/>
        <v>3.38</v>
      </c>
      <c r="K2155" s="21" t="str">
        <f t="shared" si="996"/>
        <v>Y</v>
      </c>
      <c r="L2155" s="37" t="str">
        <f t="shared" si="997"/>
        <v>NA</v>
      </c>
      <c r="M2155" s="8" t="str">
        <f t="shared" si="998"/>
        <v>Y</v>
      </c>
      <c r="N2155" s="42">
        <f t="shared" si="999"/>
        <v>5</v>
      </c>
      <c r="O2155" s="43">
        <f t="shared" si="1000"/>
        <v>200000</v>
      </c>
      <c r="P2155" s="43" t="str">
        <f t="shared" si="1001"/>
        <v>NA</v>
      </c>
      <c r="Q2155" s="24">
        <f t="shared" si="1002"/>
        <v>8910.7692000000006</v>
      </c>
      <c r="R2155" s="43">
        <f t="shared" si="1003"/>
        <v>0</v>
      </c>
      <c r="S2155" s="24">
        <f t="shared" si="1004"/>
        <v>1000000</v>
      </c>
      <c r="T2155" s="25" t="str">
        <f t="shared" si="1005"/>
        <v>Y</v>
      </c>
      <c r="U2155" s="44">
        <f t="shared" si="1006"/>
        <v>4</v>
      </c>
      <c r="V2155" s="45">
        <f t="shared" si="1007"/>
        <v>200000</v>
      </c>
      <c r="W2155" s="45">
        <f t="shared" si="1008"/>
        <v>1000000</v>
      </c>
      <c r="X2155" s="28">
        <f t="shared" si="1009"/>
        <v>9594.2251976400003</v>
      </c>
      <c r="Y2155" s="28">
        <f t="shared" si="1010"/>
        <v>0</v>
      </c>
      <c r="Z2155" s="45" t="str">
        <f t="shared" si="1011"/>
        <v>NA</v>
      </c>
      <c r="AA2155" s="29" t="str">
        <f t="shared" si="1012"/>
        <v>Y</v>
      </c>
      <c r="AB2155" s="46">
        <f t="shared" si="1013"/>
        <v>3</v>
      </c>
      <c r="AC2155" s="31">
        <f t="shared" si="1014"/>
        <v>200000</v>
      </c>
      <c r="AD2155" s="31">
        <f t="shared" si="1015"/>
        <v>1000000</v>
      </c>
      <c r="AE2155" s="31">
        <f t="shared" si="1016"/>
        <v>10330.102270298989</v>
      </c>
      <c r="AF2155" s="47">
        <f t="shared" si="1017"/>
        <v>0</v>
      </c>
      <c r="AG2155" s="31" t="str">
        <f t="shared" si="1018"/>
        <v>NA</v>
      </c>
      <c r="AH2155" s="48">
        <f t="shared" si="1019"/>
        <v>2</v>
      </c>
      <c r="AI2155" s="33">
        <f t="shared" si="1020"/>
        <v>20000</v>
      </c>
      <c r="AJ2155" s="33">
        <f t="shared" si="1021"/>
        <v>65000</v>
      </c>
      <c r="AK2155" s="33">
        <f t="shared" si="1022"/>
        <v>11122.421114430921</v>
      </c>
      <c r="AL2155" s="33">
        <f t="shared" si="1023"/>
        <v>0</v>
      </c>
      <c r="AM2155" s="34">
        <f t="shared" si="1024"/>
        <v>0</v>
      </c>
    </row>
    <row r="2156" spans="1:39" ht="15" customHeight="1" x14ac:dyDescent="0.3">
      <c r="A2156" s="166" t="s">
        <v>4590</v>
      </c>
      <c r="B2156" s="99">
        <v>14338</v>
      </c>
      <c r="C2156" s="99">
        <v>45014</v>
      </c>
      <c r="D2156" s="165">
        <v>45307</v>
      </c>
      <c r="E2156" s="165">
        <v>45615</v>
      </c>
      <c r="F2156" s="166">
        <v>4</v>
      </c>
      <c r="G2156" s="178">
        <v>2.4900000000000002</v>
      </c>
      <c r="H2156" s="181">
        <v>0.25</v>
      </c>
      <c r="I2156" s="180">
        <v>6.1800000000000001E-2</v>
      </c>
      <c r="J2156" s="21">
        <f t="shared" si="995"/>
        <v>1.5099999999999998</v>
      </c>
      <c r="K2156" s="21" t="str">
        <f t="shared" si="996"/>
        <v>Y</v>
      </c>
      <c r="L2156" s="37" t="str">
        <f t="shared" si="997"/>
        <v>NA</v>
      </c>
      <c r="M2156" s="8" t="str">
        <f t="shared" si="998"/>
        <v>Y</v>
      </c>
      <c r="N2156" s="42">
        <f t="shared" si="999"/>
        <v>7</v>
      </c>
      <c r="O2156" s="43">
        <f t="shared" si="1000"/>
        <v>200000</v>
      </c>
      <c r="P2156" s="43" t="str">
        <f t="shared" si="1001"/>
        <v>NA</v>
      </c>
      <c r="Q2156" s="24">
        <f t="shared" si="1002"/>
        <v>15224.088400000001</v>
      </c>
      <c r="R2156" s="43">
        <f t="shared" si="1003"/>
        <v>0</v>
      </c>
      <c r="S2156" s="24">
        <f t="shared" si="1004"/>
        <v>1000000</v>
      </c>
      <c r="T2156" s="25" t="str">
        <f t="shared" si="1005"/>
        <v>Y</v>
      </c>
      <c r="U2156" s="44">
        <f t="shared" si="1006"/>
        <v>6</v>
      </c>
      <c r="V2156" s="45">
        <f t="shared" si="1007"/>
        <v>200000</v>
      </c>
      <c r="W2156" s="45">
        <f t="shared" si="1008"/>
        <v>1000000</v>
      </c>
      <c r="X2156" s="28">
        <f t="shared" si="1009"/>
        <v>16164.937063120002</v>
      </c>
      <c r="Y2156" s="28">
        <f t="shared" si="1010"/>
        <v>0</v>
      </c>
      <c r="Z2156" s="45" t="str">
        <f t="shared" si="1011"/>
        <v>NA</v>
      </c>
      <c r="AA2156" s="29" t="str">
        <f t="shared" si="1012"/>
        <v>N</v>
      </c>
      <c r="AB2156" s="46">
        <f t="shared" si="1013"/>
        <v>5</v>
      </c>
      <c r="AC2156" s="31">
        <f t="shared" si="1014"/>
        <v>20000</v>
      </c>
      <c r="AD2156" s="31">
        <f t="shared" si="1015"/>
        <v>65000</v>
      </c>
      <c r="AE2156" s="31">
        <f t="shared" si="1016"/>
        <v>17163.930173620818</v>
      </c>
      <c r="AF2156" s="47">
        <f t="shared" si="1017"/>
        <v>0</v>
      </c>
      <c r="AG2156" s="31">
        <f t="shared" si="1018"/>
        <v>0</v>
      </c>
      <c r="AH2156" s="48">
        <f t="shared" si="1019"/>
        <v>4</v>
      </c>
      <c r="AI2156" s="33">
        <f t="shared" si="1020"/>
        <v>20000</v>
      </c>
      <c r="AJ2156" s="33">
        <f t="shared" si="1021"/>
        <v>65000</v>
      </c>
      <c r="AK2156" s="33">
        <f t="shared" si="1022"/>
        <v>0</v>
      </c>
      <c r="AL2156" s="33">
        <f t="shared" si="1023"/>
        <v>18224.661058350586</v>
      </c>
      <c r="AM2156" s="34">
        <f t="shared" si="1024"/>
        <v>18224.661058350586</v>
      </c>
    </row>
    <row r="2157" spans="1:39" ht="15" customHeight="1" x14ac:dyDescent="0.3">
      <c r="A2157" s="166" t="s">
        <v>4591</v>
      </c>
      <c r="B2157" s="99">
        <v>8394</v>
      </c>
      <c r="C2157" s="99">
        <v>35995</v>
      </c>
      <c r="D2157" s="165">
        <v>45663</v>
      </c>
      <c r="E2157" s="165">
        <v>45752</v>
      </c>
      <c r="F2157" s="166">
        <v>2</v>
      </c>
      <c r="G2157" s="178">
        <v>1.51</v>
      </c>
      <c r="H2157" s="181">
        <v>0.5</v>
      </c>
      <c r="I2157" s="180">
        <v>3.4099999999999998E-2</v>
      </c>
      <c r="J2157" s="21">
        <f t="shared" si="995"/>
        <v>0.49</v>
      </c>
      <c r="K2157" s="21" t="str">
        <f t="shared" si="996"/>
        <v>Y</v>
      </c>
      <c r="L2157" s="37" t="str">
        <f t="shared" si="997"/>
        <v>NA</v>
      </c>
      <c r="M2157" s="8" t="str">
        <f t="shared" si="998"/>
        <v>Y</v>
      </c>
      <c r="N2157" s="42">
        <f t="shared" si="999"/>
        <v>1</v>
      </c>
      <c r="O2157" s="43">
        <f t="shared" si="1000"/>
        <v>200000</v>
      </c>
      <c r="P2157" s="43" t="str">
        <f t="shared" si="1001"/>
        <v>NA</v>
      </c>
      <c r="Q2157" s="24">
        <f t="shared" si="1002"/>
        <v>8680.2353999999996</v>
      </c>
      <c r="R2157" s="43">
        <f t="shared" si="1003"/>
        <v>0</v>
      </c>
      <c r="S2157" s="24">
        <f t="shared" si="1004"/>
        <v>1000000</v>
      </c>
      <c r="T2157" s="25" t="str">
        <f t="shared" si="1005"/>
        <v>N</v>
      </c>
      <c r="U2157" s="44">
        <f t="shared" si="1006"/>
        <v>0</v>
      </c>
      <c r="V2157" s="45">
        <f t="shared" si="1007"/>
        <v>0</v>
      </c>
      <c r="W2157" s="45">
        <f t="shared" si="1008"/>
        <v>0</v>
      </c>
      <c r="X2157" s="28">
        <f t="shared" si="1009"/>
        <v>0</v>
      </c>
      <c r="Y2157" s="28">
        <f t="shared" si="1010"/>
        <v>0</v>
      </c>
      <c r="Z2157" s="45">
        <f t="shared" si="1011"/>
        <v>0</v>
      </c>
      <c r="AA2157" s="29" t="str">
        <f t="shared" si="1012"/>
        <v>N</v>
      </c>
      <c r="AB2157" s="46">
        <f t="shared" si="1013"/>
        <v>0</v>
      </c>
      <c r="AC2157" s="31">
        <f t="shared" si="1014"/>
        <v>0</v>
      </c>
      <c r="AD2157" s="31">
        <f t="shared" si="1015"/>
        <v>0</v>
      </c>
      <c r="AE2157" s="31">
        <f t="shared" si="1016"/>
        <v>0</v>
      </c>
      <c r="AF2157" s="47">
        <f t="shared" si="1017"/>
        <v>0</v>
      </c>
      <c r="AG2157" s="31">
        <f t="shared" si="1018"/>
        <v>0</v>
      </c>
      <c r="AH2157" s="48">
        <f t="shared" si="1019"/>
        <v>0</v>
      </c>
      <c r="AI2157" s="33">
        <f t="shared" si="1020"/>
        <v>0</v>
      </c>
      <c r="AJ2157" s="33">
        <f t="shared" si="1021"/>
        <v>0</v>
      </c>
      <c r="AK2157" s="33">
        <f t="shared" si="1022"/>
        <v>0</v>
      </c>
      <c r="AL2157" s="33">
        <f t="shared" si="1023"/>
        <v>0</v>
      </c>
      <c r="AM2157" s="34">
        <f t="shared" si="1024"/>
        <v>0</v>
      </c>
    </row>
    <row r="2158" spans="1:39" ht="15" customHeight="1" x14ac:dyDescent="0.3">
      <c r="A2158" s="166" t="s">
        <v>4592</v>
      </c>
      <c r="B2158" s="99">
        <v>16235</v>
      </c>
      <c r="C2158" s="99">
        <v>52920</v>
      </c>
      <c r="D2158" s="165">
        <v>44797</v>
      </c>
      <c r="E2158" s="165">
        <v>45151</v>
      </c>
      <c r="F2158" s="166">
        <v>4</v>
      </c>
      <c r="G2158" s="178">
        <v>2.0699999999999998</v>
      </c>
      <c r="H2158" s="181">
        <v>0.75</v>
      </c>
      <c r="I2158" s="180">
        <v>7.8399999999999997E-2</v>
      </c>
      <c r="J2158" s="21">
        <f t="shared" si="995"/>
        <v>1.9300000000000002</v>
      </c>
      <c r="K2158" s="21" t="str">
        <f t="shared" si="996"/>
        <v>Y</v>
      </c>
      <c r="L2158" s="37" t="str">
        <f t="shared" si="997"/>
        <v>NA</v>
      </c>
      <c r="M2158" s="8" t="str">
        <f t="shared" si="998"/>
        <v>Y</v>
      </c>
      <c r="N2158" s="42">
        <f t="shared" si="999"/>
        <v>3</v>
      </c>
      <c r="O2158" s="43">
        <f t="shared" si="1000"/>
        <v>200000</v>
      </c>
      <c r="P2158" s="43" t="str">
        <f t="shared" si="1001"/>
        <v>NA</v>
      </c>
      <c r="Q2158" s="24">
        <f t="shared" si="1002"/>
        <v>17507.824000000001</v>
      </c>
      <c r="R2158" s="43">
        <f t="shared" si="1003"/>
        <v>0</v>
      </c>
      <c r="S2158" s="24">
        <f t="shared" si="1004"/>
        <v>1000000</v>
      </c>
      <c r="T2158" s="25" t="str">
        <f t="shared" si="1005"/>
        <v>Y</v>
      </c>
      <c r="U2158" s="44">
        <f t="shared" si="1006"/>
        <v>2</v>
      </c>
      <c r="V2158" s="45">
        <f t="shared" si="1007"/>
        <v>200000</v>
      </c>
      <c r="W2158" s="45">
        <f t="shared" si="1008"/>
        <v>1000000</v>
      </c>
      <c r="X2158" s="28">
        <f t="shared" si="1009"/>
        <v>18880.4374016</v>
      </c>
      <c r="Y2158" s="28">
        <f t="shared" si="1010"/>
        <v>0</v>
      </c>
      <c r="Z2158" s="45" t="str">
        <f t="shared" si="1011"/>
        <v>NA</v>
      </c>
      <c r="AA2158" s="29" t="str">
        <f t="shared" si="1012"/>
        <v>N</v>
      </c>
      <c r="AB2158" s="46">
        <f t="shared" si="1013"/>
        <v>1</v>
      </c>
      <c r="AC2158" s="31">
        <f t="shared" si="1014"/>
        <v>20000</v>
      </c>
      <c r="AD2158" s="31">
        <f t="shared" si="1015"/>
        <v>65000</v>
      </c>
      <c r="AE2158" s="31">
        <f t="shared" si="1016"/>
        <v>20000</v>
      </c>
      <c r="AF2158" s="47">
        <f t="shared" si="1017"/>
        <v>360.66369388543899</v>
      </c>
      <c r="AG2158" s="31">
        <f t="shared" si="1018"/>
        <v>0</v>
      </c>
      <c r="AH2158" s="48">
        <f t="shared" si="1019"/>
        <v>0</v>
      </c>
      <c r="AI2158" s="33">
        <f t="shared" si="1020"/>
        <v>0</v>
      </c>
      <c r="AJ2158" s="33">
        <f t="shared" si="1021"/>
        <v>0</v>
      </c>
      <c r="AK2158" s="33">
        <f t="shared" si="1022"/>
        <v>0</v>
      </c>
      <c r="AL2158" s="33">
        <f t="shared" si="1023"/>
        <v>0</v>
      </c>
      <c r="AM2158" s="34">
        <f t="shared" si="1024"/>
        <v>360.66369388543899</v>
      </c>
    </row>
    <row r="2159" spans="1:39" ht="15" customHeight="1" x14ac:dyDescent="0.3">
      <c r="A2159" s="166" t="s">
        <v>4593</v>
      </c>
      <c r="B2159" s="99">
        <v>18879</v>
      </c>
      <c r="C2159" s="99">
        <v>65144</v>
      </c>
      <c r="D2159" s="165">
        <v>46114</v>
      </c>
      <c r="E2159" s="165">
        <v>46145</v>
      </c>
      <c r="F2159" s="166">
        <v>4</v>
      </c>
      <c r="G2159" s="178">
        <v>3.11</v>
      </c>
      <c r="H2159" s="181">
        <v>0.75</v>
      </c>
      <c r="I2159" s="180">
        <v>2.63E-2</v>
      </c>
      <c r="J2159" s="21">
        <f t="shared" si="995"/>
        <v>0.89000000000000012</v>
      </c>
      <c r="K2159" s="21" t="str">
        <f t="shared" si="996"/>
        <v>Y</v>
      </c>
      <c r="L2159" s="37" t="str">
        <f t="shared" si="997"/>
        <v>NA</v>
      </c>
      <c r="M2159" s="8" t="str">
        <f t="shared" si="998"/>
        <v>Y</v>
      </c>
      <c r="N2159" s="42">
        <f t="shared" si="999"/>
        <v>2</v>
      </c>
      <c r="O2159" s="43">
        <f t="shared" si="1000"/>
        <v>200000</v>
      </c>
      <c r="P2159" s="43" t="str">
        <f t="shared" si="1001"/>
        <v>NA</v>
      </c>
      <c r="Q2159" s="24">
        <f t="shared" si="1002"/>
        <v>19375.5177</v>
      </c>
      <c r="R2159" s="43">
        <f t="shared" si="1003"/>
        <v>0</v>
      </c>
      <c r="S2159" s="24">
        <f t="shared" si="1004"/>
        <v>1000000</v>
      </c>
      <c r="T2159" s="25" t="str">
        <f t="shared" si="1005"/>
        <v>N</v>
      </c>
      <c r="U2159" s="44">
        <f t="shared" si="1006"/>
        <v>1</v>
      </c>
      <c r="V2159" s="45">
        <f t="shared" si="1007"/>
        <v>20000</v>
      </c>
      <c r="W2159" s="45">
        <f t="shared" si="1008"/>
        <v>65000</v>
      </c>
      <c r="X2159" s="28">
        <f t="shared" si="1009"/>
        <v>0</v>
      </c>
      <c r="Y2159" s="28">
        <f t="shared" si="1010"/>
        <v>19885.093815510001</v>
      </c>
      <c r="Z2159" s="45">
        <f t="shared" si="1011"/>
        <v>0</v>
      </c>
      <c r="AA2159" s="29" t="str">
        <f t="shared" si="1012"/>
        <v>N</v>
      </c>
      <c r="AB2159" s="46">
        <f t="shared" si="1013"/>
        <v>0</v>
      </c>
      <c r="AC2159" s="31">
        <f t="shared" si="1014"/>
        <v>0</v>
      </c>
      <c r="AD2159" s="31">
        <f t="shared" si="1015"/>
        <v>0</v>
      </c>
      <c r="AE2159" s="31">
        <f t="shared" si="1016"/>
        <v>0</v>
      </c>
      <c r="AF2159" s="47">
        <f t="shared" si="1017"/>
        <v>0</v>
      </c>
      <c r="AG2159" s="31">
        <f t="shared" si="1018"/>
        <v>0</v>
      </c>
      <c r="AH2159" s="48">
        <f t="shared" si="1019"/>
        <v>0</v>
      </c>
      <c r="AI2159" s="33">
        <f t="shared" si="1020"/>
        <v>0</v>
      </c>
      <c r="AJ2159" s="33">
        <f t="shared" si="1021"/>
        <v>0</v>
      </c>
      <c r="AK2159" s="33">
        <f t="shared" si="1022"/>
        <v>0</v>
      </c>
      <c r="AL2159" s="33">
        <f t="shared" si="1023"/>
        <v>0</v>
      </c>
      <c r="AM2159" s="34">
        <f t="shared" si="1024"/>
        <v>19885.093815510001</v>
      </c>
    </row>
    <row r="2160" spans="1:39" ht="15" customHeight="1" x14ac:dyDescent="0.3">
      <c r="A2160" s="166" t="s">
        <v>4594</v>
      </c>
      <c r="B2160" s="99">
        <v>19014</v>
      </c>
      <c r="C2160" s="99">
        <v>102533</v>
      </c>
      <c r="D2160" s="165">
        <v>46185</v>
      </c>
      <c r="E2160" s="165">
        <v>46272</v>
      </c>
      <c r="F2160" s="166">
        <v>2</v>
      </c>
      <c r="G2160" s="178">
        <v>1.9</v>
      </c>
      <c r="H2160" s="181">
        <v>0.5</v>
      </c>
      <c r="I2160" s="180">
        <v>5.3199999999999997E-2</v>
      </c>
      <c r="J2160" s="21">
        <f t="shared" si="995"/>
        <v>0.10000000000000009</v>
      </c>
      <c r="K2160" s="21" t="str">
        <f t="shared" si="996"/>
        <v>Y</v>
      </c>
      <c r="L2160" s="37" t="str">
        <f t="shared" si="997"/>
        <v>NA</v>
      </c>
      <c r="M2160" s="8" t="str">
        <f t="shared" si="998"/>
        <v>Y</v>
      </c>
      <c r="N2160" s="42">
        <f t="shared" si="999"/>
        <v>1</v>
      </c>
      <c r="O2160" s="43">
        <f t="shared" si="1000"/>
        <v>200000</v>
      </c>
      <c r="P2160" s="43" t="str">
        <f t="shared" si="1001"/>
        <v>NA</v>
      </c>
      <c r="Q2160" s="24">
        <f t="shared" si="1002"/>
        <v>20025.5448</v>
      </c>
      <c r="R2160" s="43">
        <f t="shared" si="1003"/>
        <v>0</v>
      </c>
      <c r="S2160" s="24">
        <f t="shared" si="1004"/>
        <v>1000000</v>
      </c>
      <c r="T2160" s="25" t="str">
        <f t="shared" si="1005"/>
        <v>N</v>
      </c>
      <c r="U2160" s="44">
        <f t="shared" si="1006"/>
        <v>0</v>
      </c>
      <c r="V2160" s="45">
        <f t="shared" si="1007"/>
        <v>0</v>
      </c>
      <c r="W2160" s="45">
        <f t="shared" si="1008"/>
        <v>0</v>
      </c>
      <c r="X2160" s="28">
        <f t="shared" si="1009"/>
        <v>0</v>
      </c>
      <c r="Y2160" s="28">
        <f t="shared" si="1010"/>
        <v>0</v>
      </c>
      <c r="Z2160" s="45">
        <f t="shared" si="1011"/>
        <v>0</v>
      </c>
      <c r="AA2160" s="29" t="str">
        <f t="shared" si="1012"/>
        <v>N</v>
      </c>
      <c r="AB2160" s="46">
        <f t="shared" si="1013"/>
        <v>0</v>
      </c>
      <c r="AC2160" s="31">
        <f t="shared" si="1014"/>
        <v>0</v>
      </c>
      <c r="AD2160" s="31">
        <f t="shared" si="1015"/>
        <v>0</v>
      </c>
      <c r="AE2160" s="31">
        <f t="shared" si="1016"/>
        <v>0</v>
      </c>
      <c r="AF2160" s="47">
        <f t="shared" si="1017"/>
        <v>0</v>
      </c>
      <c r="AG2160" s="31">
        <f t="shared" si="1018"/>
        <v>0</v>
      </c>
      <c r="AH2160" s="48">
        <f t="shared" si="1019"/>
        <v>0</v>
      </c>
      <c r="AI2160" s="33">
        <f t="shared" si="1020"/>
        <v>0</v>
      </c>
      <c r="AJ2160" s="33">
        <f t="shared" si="1021"/>
        <v>0</v>
      </c>
      <c r="AK2160" s="33">
        <f t="shared" si="1022"/>
        <v>0</v>
      </c>
      <c r="AL2160" s="33">
        <f t="shared" si="1023"/>
        <v>0</v>
      </c>
      <c r="AM2160" s="34">
        <f t="shared" si="1024"/>
        <v>0</v>
      </c>
    </row>
    <row r="2161" spans="1:39" ht="15" customHeight="1" x14ac:dyDescent="0.3">
      <c r="A2161" s="166" t="s">
        <v>4595</v>
      </c>
      <c r="B2161" s="99">
        <v>23105</v>
      </c>
      <c r="C2161" s="99">
        <v>52515</v>
      </c>
      <c r="D2161" s="165">
        <v>45324</v>
      </c>
      <c r="E2161" s="165">
        <v>45419</v>
      </c>
      <c r="F2161" s="166">
        <v>2</v>
      </c>
      <c r="G2161" s="178">
        <v>0.69</v>
      </c>
      <c r="H2161" s="181">
        <v>0.25</v>
      </c>
      <c r="I2161" s="180">
        <v>7.7899999999999997E-2</v>
      </c>
      <c r="J2161" s="21">
        <f t="shared" si="995"/>
        <v>1.31</v>
      </c>
      <c r="K2161" s="21" t="str">
        <f t="shared" si="996"/>
        <v>Y</v>
      </c>
      <c r="L2161" s="37" t="str">
        <f t="shared" si="997"/>
        <v>NA</v>
      </c>
      <c r="M2161" s="8" t="str">
        <f t="shared" si="998"/>
        <v>Y</v>
      </c>
      <c r="N2161" s="42">
        <f t="shared" si="999"/>
        <v>6</v>
      </c>
      <c r="O2161" s="43">
        <f t="shared" si="1000"/>
        <v>200000</v>
      </c>
      <c r="P2161" s="43" t="str">
        <f t="shared" si="1001"/>
        <v>NA</v>
      </c>
      <c r="Q2161" s="24">
        <f t="shared" si="1002"/>
        <v>24904.879500000003</v>
      </c>
      <c r="R2161" s="43">
        <f t="shared" si="1003"/>
        <v>0</v>
      </c>
      <c r="S2161" s="24">
        <f t="shared" si="1004"/>
        <v>1000000</v>
      </c>
      <c r="T2161" s="25" t="str">
        <f t="shared" si="1005"/>
        <v>Y</v>
      </c>
      <c r="U2161" s="44">
        <f t="shared" si="1006"/>
        <v>5</v>
      </c>
      <c r="V2161" s="45">
        <f t="shared" si="1007"/>
        <v>200000</v>
      </c>
      <c r="W2161" s="45">
        <f t="shared" si="1008"/>
        <v>1000000</v>
      </c>
      <c r="X2161" s="28">
        <f t="shared" si="1009"/>
        <v>26844.969613050005</v>
      </c>
      <c r="Y2161" s="28">
        <f t="shared" si="1010"/>
        <v>0</v>
      </c>
      <c r="Z2161" s="45" t="str">
        <f t="shared" si="1011"/>
        <v>NA</v>
      </c>
      <c r="AA2161" s="29" t="str">
        <f t="shared" si="1012"/>
        <v>N</v>
      </c>
      <c r="AB2161" s="46">
        <f t="shared" si="1013"/>
        <v>4</v>
      </c>
      <c r="AC2161" s="31">
        <f t="shared" si="1014"/>
        <v>20000</v>
      </c>
      <c r="AD2161" s="31">
        <f t="shared" si="1015"/>
        <v>65000</v>
      </c>
      <c r="AE2161" s="31">
        <f t="shared" si="1016"/>
        <v>20000</v>
      </c>
      <c r="AF2161" s="47">
        <f t="shared" si="1017"/>
        <v>8936.1927459066028</v>
      </c>
      <c r="AG2161" s="31">
        <f t="shared" si="1018"/>
        <v>0</v>
      </c>
      <c r="AH2161" s="48">
        <f t="shared" si="1019"/>
        <v>3</v>
      </c>
      <c r="AI2161" s="33">
        <f t="shared" si="1020"/>
        <v>20000</v>
      </c>
      <c r="AJ2161" s="33">
        <f t="shared" si="1021"/>
        <v>65000</v>
      </c>
      <c r="AK2161" s="33">
        <f t="shared" si="1022"/>
        <v>0</v>
      </c>
      <c r="AL2161" s="33">
        <f t="shared" si="1023"/>
        <v>31190.322160812728</v>
      </c>
      <c r="AM2161" s="34">
        <f t="shared" si="1024"/>
        <v>40126.514906719327</v>
      </c>
    </row>
    <row r="2162" spans="1:39" ht="15" customHeight="1" x14ac:dyDescent="0.3">
      <c r="A2162" s="166" t="s">
        <v>4596</v>
      </c>
      <c r="B2162" s="99">
        <v>8368</v>
      </c>
      <c r="C2162" s="99">
        <v>64725</v>
      </c>
      <c r="D2162" s="165">
        <v>44607</v>
      </c>
      <c r="E2162" s="165">
        <v>44923</v>
      </c>
      <c r="F2162" s="166">
        <v>4</v>
      </c>
      <c r="G2162" s="178">
        <v>3.9</v>
      </c>
      <c r="H2162" s="181">
        <v>0.5</v>
      </c>
      <c r="I2162" s="180">
        <v>7.9799999999999996E-2</v>
      </c>
      <c r="J2162" s="21">
        <f t="shared" si="995"/>
        <v>0.10000000000000009</v>
      </c>
      <c r="K2162" s="21" t="str">
        <f t="shared" si="996"/>
        <v>Y</v>
      </c>
      <c r="L2162" s="37" t="str">
        <f t="shared" si="997"/>
        <v>NA</v>
      </c>
      <c r="M2162" s="8" t="str">
        <f t="shared" si="998"/>
        <v>Y</v>
      </c>
      <c r="N2162" s="42">
        <f t="shared" si="999"/>
        <v>1</v>
      </c>
      <c r="O2162" s="43">
        <f t="shared" si="1000"/>
        <v>200000</v>
      </c>
      <c r="P2162" s="43" t="str">
        <f t="shared" si="1001"/>
        <v>NA</v>
      </c>
      <c r="Q2162" s="24">
        <f t="shared" si="1002"/>
        <v>9035.7664000000004</v>
      </c>
      <c r="R2162" s="43">
        <f t="shared" si="1003"/>
        <v>0</v>
      </c>
      <c r="S2162" s="24">
        <f t="shared" si="1004"/>
        <v>1000000</v>
      </c>
      <c r="T2162" s="25" t="str">
        <f t="shared" si="1005"/>
        <v>N</v>
      </c>
      <c r="U2162" s="44">
        <f t="shared" si="1006"/>
        <v>0</v>
      </c>
      <c r="V2162" s="45">
        <f t="shared" si="1007"/>
        <v>0</v>
      </c>
      <c r="W2162" s="45">
        <f t="shared" si="1008"/>
        <v>0</v>
      </c>
      <c r="X2162" s="28">
        <f t="shared" si="1009"/>
        <v>0</v>
      </c>
      <c r="Y2162" s="28">
        <f t="shared" si="1010"/>
        <v>0</v>
      </c>
      <c r="Z2162" s="45">
        <f t="shared" si="1011"/>
        <v>0</v>
      </c>
      <c r="AA2162" s="29" t="str">
        <f t="shared" si="1012"/>
        <v>N</v>
      </c>
      <c r="AB2162" s="46">
        <f t="shared" si="1013"/>
        <v>0</v>
      </c>
      <c r="AC2162" s="31">
        <f t="shared" si="1014"/>
        <v>0</v>
      </c>
      <c r="AD2162" s="31">
        <f t="shared" si="1015"/>
        <v>0</v>
      </c>
      <c r="AE2162" s="31">
        <f t="shared" si="1016"/>
        <v>0</v>
      </c>
      <c r="AF2162" s="47">
        <f t="shared" si="1017"/>
        <v>0</v>
      </c>
      <c r="AG2162" s="31">
        <f t="shared" si="1018"/>
        <v>0</v>
      </c>
      <c r="AH2162" s="48">
        <f t="shared" si="1019"/>
        <v>0</v>
      </c>
      <c r="AI2162" s="33">
        <f t="shared" si="1020"/>
        <v>0</v>
      </c>
      <c r="AJ2162" s="33">
        <f t="shared" si="1021"/>
        <v>0</v>
      </c>
      <c r="AK2162" s="33">
        <f t="shared" si="1022"/>
        <v>0</v>
      </c>
      <c r="AL2162" s="33">
        <f t="shared" si="1023"/>
        <v>0</v>
      </c>
      <c r="AM2162" s="34">
        <f t="shared" si="1024"/>
        <v>0</v>
      </c>
    </row>
    <row r="2163" spans="1:39" ht="15" customHeight="1" x14ac:dyDescent="0.3">
      <c r="A2163" s="166" t="s">
        <v>4597</v>
      </c>
      <c r="B2163" s="99">
        <v>10801</v>
      </c>
      <c r="C2163" s="99">
        <v>74841</v>
      </c>
      <c r="D2163" s="165">
        <v>46154</v>
      </c>
      <c r="E2163" s="165">
        <v>46275</v>
      </c>
      <c r="F2163" s="166">
        <v>4</v>
      </c>
      <c r="G2163" s="178">
        <v>3.15</v>
      </c>
      <c r="H2163" s="181">
        <v>1</v>
      </c>
      <c r="I2163" s="180">
        <v>7.1199999999999999E-2</v>
      </c>
      <c r="J2163" s="21">
        <f t="shared" si="995"/>
        <v>0.85000000000000009</v>
      </c>
      <c r="K2163" s="21" t="str">
        <f t="shared" si="996"/>
        <v>Y</v>
      </c>
      <c r="L2163" s="37" t="str">
        <f t="shared" si="997"/>
        <v>NA</v>
      </c>
      <c r="M2163" s="8" t="str">
        <f t="shared" si="998"/>
        <v>Y</v>
      </c>
      <c r="N2163" s="42">
        <f t="shared" si="999"/>
        <v>1</v>
      </c>
      <c r="O2163" s="43">
        <f t="shared" si="1000"/>
        <v>200000</v>
      </c>
      <c r="P2163" s="43" t="str">
        <f t="shared" si="1001"/>
        <v>NA</v>
      </c>
      <c r="Q2163" s="24">
        <f t="shared" si="1002"/>
        <v>11570.031199999999</v>
      </c>
      <c r="R2163" s="43">
        <f t="shared" si="1003"/>
        <v>0</v>
      </c>
      <c r="S2163" s="24">
        <f t="shared" si="1004"/>
        <v>1000000</v>
      </c>
      <c r="T2163" s="25" t="str">
        <f t="shared" si="1005"/>
        <v>N</v>
      </c>
      <c r="U2163" s="44">
        <f t="shared" si="1006"/>
        <v>0</v>
      </c>
      <c r="V2163" s="45">
        <f t="shared" si="1007"/>
        <v>0</v>
      </c>
      <c r="W2163" s="45">
        <f t="shared" si="1008"/>
        <v>0</v>
      </c>
      <c r="X2163" s="28">
        <f t="shared" si="1009"/>
        <v>0</v>
      </c>
      <c r="Y2163" s="28">
        <f t="shared" si="1010"/>
        <v>0</v>
      </c>
      <c r="Z2163" s="45">
        <f t="shared" si="1011"/>
        <v>0</v>
      </c>
      <c r="AA2163" s="29" t="str">
        <f t="shared" si="1012"/>
        <v>N</v>
      </c>
      <c r="AB2163" s="46">
        <f t="shared" si="1013"/>
        <v>0</v>
      </c>
      <c r="AC2163" s="31">
        <f t="shared" si="1014"/>
        <v>0</v>
      </c>
      <c r="AD2163" s="31">
        <f t="shared" si="1015"/>
        <v>0</v>
      </c>
      <c r="AE2163" s="31">
        <f t="shared" si="1016"/>
        <v>0</v>
      </c>
      <c r="AF2163" s="47">
        <f t="shared" si="1017"/>
        <v>0</v>
      </c>
      <c r="AG2163" s="31">
        <f t="shared" si="1018"/>
        <v>0</v>
      </c>
      <c r="AH2163" s="48">
        <f t="shared" si="1019"/>
        <v>0</v>
      </c>
      <c r="AI2163" s="33">
        <f t="shared" si="1020"/>
        <v>0</v>
      </c>
      <c r="AJ2163" s="33">
        <f t="shared" si="1021"/>
        <v>0</v>
      </c>
      <c r="AK2163" s="33">
        <f t="shared" si="1022"/>
        <v>0</v>
      </c>
      <c r="AL2163" s="33">
        <f t="shared" si="1023"/>
        <v>0</v>
      </c>
      <c r="AM2163" s="34">
        <f t="shared" si="1024"/>
        <v>0</v>
      </c>
    </row>
    <row r="2164" spans="1:39" ht="15" customHeight="1" x14ac:dyDescent="0.3">
      <c r="A2164" s="166" t="s">
        <v>4598</v>
      </c>
      <c r="B2164" s="99">
        <v>10216</v>
      </c>
      <c r="C2164" s="99">
        <v>34384</v>
      </c>
      <c r="D2164" s="165">
        <v>45421</v>
      </c>
      <c r="E2164" s="165">
        <v>45470</v>
      </c>
      <c r="F2164" s="166">
        <v>4</v>
      </c>
      <c r="G2164" s="178">
        <v>0.97</v>
      </c>
      <c r="H2164" s="181">
        <v>1</v>
      </c>
      <c r="I2164" s="180">
        <v>3.95E-2</v>
      </c>
      <c r="J2164" s="21">
        <f t="shared" si="995"/>
        <v>3.0300000000000002</v>
      </c>
      <c r="K2164" s="21" t="str">
        <f t="shared" si="996"/>
        <v>Y</v>
      </c>
      <c r="L2164" s="37" t="str">
        <f t="shared" si="997"/>
        <v>NA</v>
      </c>
      <c r="M2164" s="8" t="str">
        <f t="shared" si="998"/>
        <v>Y</v>
      </c>
      <c r="N2164" s="42">
        <f t="shared" si="999"/>
        <v>4</v>
      </c>
      <c r="O2164" s="43">
        <f t="shared" si="1000"/>
        <v>200000</v>
      </c>
      <c r="P2164" s="43" t="str">
        <f t="shared" si="1001"/>
        <v>NA</v>
      </c>
      <c r="Q2164" s="24">
        <f t="shared" si="1002"/>
        <v>10619.532000000001</v>
      </c>
      <c r="R2164" s="43">
        <f t="shared" si="1003"/>
        <v>0</v>
      </c>
      <c r="S2164" s="24">
        <f t="shared" si="1004"/>
        <v>1000000</v>
      </c>
      <c r="T2164" s="25" t="str">
        <f t="shared" si="1005"/>
        <v>Y</v>
      </c>
      <c r="U2164" s="44">
        <f t="shared" si="1006"/>
        <v>3</v>
      </c>
      <c r="V2164" s="45">
        <f t="shared" si="1007"/>
        <v>200000</v>
      </c>
      <c r="W2164" s="45">
        <f t="shared" si="1008"/>
        <v>1000000</v>
      </c>
      <c r="X2164" s="28">
        <f t="shared" si="1009"/>
        <v>11039.003514000002</v>
      </c>
      <c r="Y2164" s="28">
        <f t="shared" si="1010"/>
        <v>0</v>
      </c>
      <c r="Z2164" s="45" t="str">
        <f t="shared" si="1011"/>
        <v>NA</v>
      </c>
      <c r="AA2164" s="29" t="str">
        <f t="shared" si="1012"/>
        <v>Y</v>
      </c>
      <c r="AB2164" s="46">
        <f t="shared" si="1013"/>
        <v>2</v>
      </c>
      <c r="AC2164" s="31">
        <f t="shared" si="1014"/>
        <v>200000</v>
      </c>
      <c r="AD2164" s="31">
        <f t="shared" si="1015"/>
        <v>1000000</v>
      </c>
      <c r="AE2164" s="31">
        <f t="shared" si="1016"/>
        <v>11475.044152803002</v>
      </c>
      <c r="AF2164" s="47">
        <f t="shared" si="1017"/>
        <v>0</v>
      </c>
      <c r="AG2164" s="31" t="str">
        <f t="shared" si="1018"/>
        <v>NA</v>
      </c>
      <c r="AH2164" s="48">
        <f t="shared" si="1019"/>
        <v>1</v>
      </c>
      <c r="AI2164" s="33">
        <f t="shared" si="1020"/>
        <v>20000</v>
      </c>
      <c r="AJ2164" s="33">
        <f t="shared" si="1021"/>
        <v>65000</v>
      </c>
      <c r="AK2164" s="33">
        <f t="shared" si="1022"/>
        <v>11928.308396838722</v>
      </c>
      <c r="AL2164" s="33">
        <f t="shared" si="1023"/>
        <v>0</v>
      </c>
      <c r="AM2164" s="34">
        <f t="shared" si="1024"/>
        <v>0</v>
      </c>
    </row>
    <row r="2165" spans="1:39" ht="15" customHeight="1" x14ac:dyDescent="0.3">
      <c r="A2165" s="166" t="s">
        <v>4599</v>
      </c>
      <c r="B2165" s="99">
        <v>5775</v>
      </c>
      <c r="C2165" s="99">
        <v>41088</v>
      </c>
      <c r="D2165" s="165">
        <v>45388</v>
      </c>
      <c r="E2165" s="165">
        <v>45586</v>
      </c>
      <c r="F2165" s="166">
        <v>4</v>
      </c>
      <c r="G2165" s="178">
        <v>3.47</v>
      </c>
      <c r="H2165" s="181">
        <v>0.75</v>
      </c>
      <c r="I2165" s="180">
        <v>3.9600000000000003E-2</v>
      </c>
      <c r="J2165" s="21">
        <f t="shared" si="995"/>
        <v>0.5299999999999998</v>
      </c>
      <c r="K2165" s="21" t="str">
        <f t="shared" si="996"/>
        <v>Y</v>
      </c>
      <c r="L2165" s="37" t="str">
        <f t="shared" si="997"/>
        <v>NA</v>
      </c>
      <c r="M2165" s="8" t="str">
        <f t="shared" si="998"/>
        <v>Y</v>
      </c>
      <c r="N2165" s="42">
        <f t="shared" si="999"/>
        <v>1</v>
      </c>
      <c r="O2165" s="43">
        <f t="shared" si="1000"/>
        <v>200000</v>
      </c>
      <c r="P2165" s="43" t="str">
        <f t="shared" si="1001"/>
        <v>NA</v>
      </c>
      <c r="Q2165" s="24">
        <f t="shared" si="1002"/>
        <v>6003.6900000000005</v>
      </c>
      <c r="R2165" s="43">
        <f t="shared" si="1003"/>
        <v>0</v>
      </c>
      <c r="S2165" s="24">
        <f t="shared" si="1004"/>
        <v>1000000</v>
      </c>
      <c r="T2165" s="25" t="str">
        <f t="shared" si="1005"/>
        <v>N</v>
      </c>
      <c r="U2165" s="44">
        <f t="shared" si="1006"/>
        <v>0</v>
      </c>
      <c r="V2165" s="45">
        <f t="shared" si="1007"/>
        <v>0</v>
      </c>
      <c r="W2165" s="45">
        <f t="shared" si="1008"/>
        <v>0</v>
      </c>
      <c r="X2165" s="28">
        <f t="shared" si="1009"/>
        <v>0</v>
      </c>
      <c r="Y2165" s="28">
        <f t="shared" si="1010"/>
        <v>0</v>
      </c>
      <c r="Z2165" s="45">
        <f t="shared" si="1011"/>
        <v>0</v>
      </c>
      <c r="AA2165" s="29" t="str">
        <f t="shared" si="1012"/>
        <v>N</v>
      </c>
      <c r="AB2165" s="46">
        <f t="shared" si="1013"/>
        <v>0</v>
      </c>
      <c r="AC2165" s="31">
        <f t="shared" si="1014"/>
        <v>0</v>
      </c>
      <c r="AD2165" s="31">
        <f t="shared" si="1015"/>
        <v>0</v>
      </c>
      <c r="AE2165" s="31">
        <f t="shared" si="1016"/>
        <v>0</v>
      </c>
      <c r="AF2165" s="47">
        <f t="shared" si="1017"/>
        <v>0</v>
      </c>
      <c r="AG2165" s="31">
        <f t="shared" si="1018"/>
        <v>0</v>
      </c>
      <c r="AH2165" s="48">
        <f t="shared" si="1019"/>
        <v>0</v>
      </c>
      <c r="AI2165" s="33">
        <f t="shared" si="1020"/>
        <v>0</v>
      </c>
      <c r="AJ2165" s="33">
        <f t="shared" si="1021"/>
        <v>0</v>
      </c>
      <c r="AK2165" s="33">
        <f t="shared" si="1022"/>
        <v>0</v>
      </c>
      <c r="AL2165" s="33">
        <f t="shared" si="1023"/>
        <v>0</v>
      </c>
      <c r="AM2165" s="34">
        <f t="shared" si="1024"/>
        <v>0</v>
      </c>
    </row>
    <row r="2166" spans="1:39" ht="15" customHeight="1" x14ac:dyDescent="0.3">
      <c r="A2166" s="166" t="s">
        <v>4600</v>
      </c>
      <c r="B2166" s="99">
        <v>22570</v>
      </c>
      <c r="C2166" s="99">
        <v>75974</v>
      </c>
      <c r="D2166" s="165">
        <v>46148</v>
      </c>
      <c r="E2166" s="165">
        <v>46237</v>
      </c>
      <c r="F2166" s="166">
        <v>4</v>
      </c>
      <c r="G2166" s="178">
        <v>0.8</v>
      </c>
      <c r="H2166" s="181">
        <v>0.75</v>
      </c>
      <c r="I2166" s="180">
        <v>1.77E-2</v>
      </c>
      <c r="J2166" s="21">
        <f t="shared" si="995"/>
        <v>3.2</v>
      </c>
      <c r="K2166" s="21" t="str">
        <f t="shared" si="996"/>
        <v>Y</v>
      </c>
      <c r="L2166" s="37" t="str">
        <f t="shared" si="997"/>
        <v>NA</v>
      </c>
      <c r="M2166" s="8" t="str">
        <f t="shared" si="998"/>
        <v>Y</v>
      </c>
      <c r="N2166" s="42">
        <f t="shared" si="999"/>
        <v>5</v>
      </c>
      <c r="O2166" s="43">
        <f t="shared" si="1000"/>
        <v>200000</v>
      </c>
      <c r="P2166" s="43" t="str">
        <f t="shared" si="1001"/>
        <v>NA</v>
      </c>
      <c r="Q2166" s="24">
        <f t="shared" si="1002"/>
        <v>22969.489000000001</v>
      </c>
      <c r="R2166" s="43">
        <f t="shared" si="1003"/>
        <v>0</v>
      </c>
      <c r="S2166" s="24">
        <f t="shared" si="1004"/>
        <v>1000000</v>
      </c>
      <c r="T2166" s="25" t="str">
        <f t="shared" si="1005"/>
        <v>Y</v>
      </c>
      <c r="U2166" s="44">
        <f t="shared" si="1006"/>
        <v>4</v>
      </c>
      <c r="V2166" s="45">
        <f t="shared" si="1007"/>
        <v>200000</v>
      </c>
      <c r="W2166" s="45">
        <f t="shared" si="1008"/>
        <v>1000000</v>
      </c>
      <c r="X2166" s="28">
        <f t="shared" si="1009"/>
        <v>23376.048955300004</v>
      </c>
      <c r="Y2166" s="28">
        <f t="shared" si="1010"/>
        <v>0</v>
      </c>
      <c r="Z2166" s="45" t="str">
        <f t="shared" si="1011"/>
        <v>NA</v>
      </c>
      <c r="AA2166" s="29" t="str">
        <f t="shared" si="1012"/>
        <v>Y</v>
      </c>
      <c r="AB2166" s="46">
        <f t="shared" si="1013"/>
        <v>3</v>
      </c>
      <c r="AC2166" s="31">
        <f t="shared" si="1014"/>
        <v>200000</v>
      </c>
      <c r="AD2166" s="31">
        <f t="shared" si="1015"/>
        <v>1000000</v>
      </c>
      <c r="AE2166" s="31">
        <f t="shared" si="1016"/>
        <v>23789.805021808814</v>
      </c>
      <c r="AF2166" s="47">
        <f t="shared" si="1017"/>
        <v>0</v>
      </c>
      <c r="AG2166" s="31" t="str">
        <f t="shared" si="1018"/>
        <v>NA</v>
      </c>
      <c r="AH2166" s="48">
        <f t="shared" si="1019"/>
        <v>2</v>
      </c>
      <c r="AI2166" s="33">
        <f t="shared" si="1020"/>
        <v>20000</v>
      </c>
      <c r="AJ2166" s="33">
        <f t="shared" si="1021"/>
        <v>65000</v>
      </c>
      <c r="AK2166" s="33">
        <f t="shared" si="1022"/>
        <v>20000</v>
      </c>
      <c r="AL2166" s="33">
        <f t="shared" si="1023"/>
        <v>4210.8845706948305</v>
      </c>
      <c r="AM2166" s="34">
        <f t="shared" si="1024"/>
        <v>4210.8845706948305</v>
      </c>
    </row>
    <row r="2167" spans="1:39" ht="15" customHeight="1" x14ac:dyDescent="0.3">
      <c r="A2167" s="166" t="s">
        <v>4601</v>
      </c>
      <c r="B2167" s="99">
        <v>16327</v>
      </c>
      <c r="C2167" s="99">
        <v>67441</v>
      </c>
      <c r="D2167" s="165">
        <v>45311</v>
      </c>
      <c r="E2167" s="165">
        <v>45651</v>
      </c>
      <c r="F2167" s="166">
        <v>2</v>
      </c>
      <c r="G2167" s="178">
        <v>0.83</v>
      </c>
      <c r="H2167" s="181">
        <v>0.5</v>
      </c>
      <c r="I2167" s="180">
        <v>3.2800000000000003E-2</v>
      </c>
      <c r="J2167" s="21">
        <f t="shared" si="995"/>
        <v>1.17</v>
      </c>
      <c r="K2167" s="21" t="str">
        <f t="shared" si="996"/>
        <v>Y</v>
      </c>
      <c r="L2167" s="37" t="str">
        <f t="shared" si="997"/>
        <v>NA</v>
      </c>
      <c r="M2167" s="8" t="str">
        <f t="shared" si="998"/>
        <v>Y</v>
      </c>
      <c r="N2167" s="42">
        <f t="shared" si="999"/>
        <v>3</v>
      </c>
      <c r="O2167" s="43">
        <f t="shared" si="1000"/>
        <v>200000</v>
      </c>
      <c r="P2167" s="43" t="str">
        <f t="shared" si="1001"/>
        <v>NA</v>
      </c>
      <c r="Q2167" s="24">
        <f t="shared" si="1002"/>
        <v>16862.525599999997</v>
      </c>
      <c r="R2167" s="43">
        <f t="shared" si="1003"/>
        <v>0</v>
      </c>
      <c r="S2167" s="24">
        <f t="shared" si="1004"/>
        <v>1000000</v>
      </c>
      <c r="T2167" s="25" t="str">
        <f t="shared" si="1005"/>
        <v>Y</v>
      </c>
      <c r="U2167" s="44">
        <f t="shared" si="1006"/>
        <v>2</v>
      </c>
      <c r="V2167" s="45">
        <f t="shared" si="1007"/>
        <v>200000</v>
      </c>
      <c r="W2167" s="45">
        <f t="shared" si="1008"/>
        <v>1000000</v>
      </c>
      <c r="X2167" s="28">
        <f t="shared" si="1009"/>
        <v>17415.616439679998</v>
      </c>
      <c r="Y2167" s="28">
        <f t="shared" si="1010"/>
        <v>0</v>
      </c>
      <c r="Z2167" s="45" t="str">
        <f t="shared" si="1011"/>
        <v>NA</v>
      </c>
      <c r="AA2167" s="29" t="str">
        <f t="shared" si="1012"/>
        <v>N</v>
      </c>
      <c r="AB2167" s="46">
        <f t="shared" si="1013"/>
        <v>1</v>
      </c>
      <c r="AC2167" s="31">
        <f t="shared" si="1014"/>
        <v>20000</v>
      </c>
      <c r="AD2167" s="31">
        <f t="shared" si="1015"/>
        <v>65000</v>
      </c>
      <c r="AE2167" s="31">
        <f t="shared" si="1016"/>
        <v>17986.848658901501</v>
      </c>
      <c r="AF2167" s="47">
        <f t="shared" si="1017"/>
        <v>0</v>
      </c>
      <c r="AG2167" s="31">
        <f t="shared" si="1018"/>
        <v>0</v>
      </c>
      <c r="AH2167" s="48">
        <f t="shared" si="1019"/>
        <v>0</v>
      </c>
      <c r="AI2167" s="33">
        <f t="shared" si="1020"/>
        <v>0</v>
      </c>
      <c r="AJ2167" s="33">
        <f t="shared" si="1021"/>
        <v>0</v>
      </c>
      <c r="AK2167" s="33">
        <f t="shared" si="1022"/>
        <v>0</v>
      </c>
      <c r="AL2167" s="33">
        <f t="shared" si="1023"/>
        <v>0</v>
      </c>
      <c r="AM2167" s="34">
        <f t="shared" si="1024"/>
        <v>0</v>
      </c>
    </row>
    <row r="2168" spans="1:39" ht="15" customHeight="1" x14ac:dyDescent="0.3">
      <c r="A2168" s="166" t="s">
        <v>4602</v>
      </c>
      <c r="B2168" s="99">
        <v>22036</v>
      </c>
      <c r="C2168" s="99">
        <v>102611</v>
      </c>
      <c r="D2168" s="165">
        <v>44798</v>
      </c>
      <c r="E2168" s="165">
        <v>44928</v>
      </c>
      <c r="F2168" s="166">
        <v>4</v>
      </c>
      <c r="G2168" s="178">
        <v>1.78</v>
      </c>
      <c r="H2168" s="181">
        <v>0.75</v>
      </c>
      <c r="I2168" s="180">
        <v>5.8599999999999999E-2</v>
      </c>
      <c r="J2168" s="21">
        <f t="shared" si="995"/>
        <v>2.2199999999999998</v>
      </c>
      <c r="K2168" s="21" t="str">
        <f t="shared" si="996"/>
        <v>Y</v>
      </c>
      <c r="L2168" s="37" t="str">
        <f t="shared" si="997"/>
        <v>NA</v>
      </c>
      <c r="M2168" s="8" t="str">
        <f t="shared" si="998"/>
        <v>Y</v>
      </c>
      <c r="N2168" s="42">
        <f t="shared" si="999"/>
        <v>3</v>
      </c>
      <c r="O2168" s="43">
        <f t="shared" si="1000"/>
        <v>200000</v>
      </c>
      <c r="P2168" s="43" t="str">
        <f t="shared" si="1001"/>
        <v>NA</v>
      </c>
      <c r="Q2168" s="24">
        <f t="shared" si="1002"/>
        <v>23327.309600000001</v>
      </c>
      <c r="R2168" s="43">
        <f t="shared" si="1003"/>
        <v>0</v>
      </c>
      <c r="S2168" s="24">
        <f t="shared" si="1004"/>
        <v>1000000</v>
      </c>
      <c r="T2168" s="25" t="str">
        <f t="shared" si="1005"/>
        <v>Y</v>
      </c>
      <c r="U2168" s="44">
        <f t="shared" si="1006"/>
        <v>2</v>
      </c>
      <c r="V2168" s="45">
        <f t="shared" si="1007"/>
        <v>200000</v>
      </c>
      <c r="W2168" s="45">
        <f t="shared" si="1008"/>
        <v>1000000</v>
      </c>
      <c r="X2168" s="28">
        <f t="shared" si="1009"/>
        <v>24694.289942560001</v>
      </c>
      <c r="Y2168" s="28">
        <f t="shared" si="1010"/>
        <v>0</v>
      </c>
      <c r="Z2168" s="45" t="str">
        <f t="shared" si="1011"/>
        <v>NA</v>
      </c>
      <c r="AA2168" s="29" t="str">
        <f t="shared" si="1012"/>
        <v>Y</v>
      </c>
      <c r="AB2168" s="46">
        <f t="shared" si="1013"/>
        <v>1</v>
      </c>
      <c r="AC2168" s="31">
        <f t="shared" si="1014"/>
        <v>200000</v>
      </c>
      <c r="AD2168" s="31">
        <f t="shared" si="1015"/>
        <v>1000000</v>
      </c>
      <c r="AE2168" s="31">
        <f t="shared" si="1016"/>
        <v>26141.375333194017</v>
      </c>
      <c r="AF2168" s="47">
        <f t="shared" si="1017"/>
        <v>0</v>
      </c>
      <c r="AG2168" s="31" t="str">
        <f t="shared" si="1018"/>
        <v>NA</v>
      </c>
      <c r="AH2168" s="48">
        <f t="shared" si="1019"/>
        <v>0</v>
      </c>
      <c r="AI2168" s="33">
        <f t="shared" si="1020"/>
        <v>0</v>
      </c>
      <c r="AJ2168" s="33">
        <f t="shared" si="1021"/>
        <v>0</v>
      </c>
      <c r="AK2168" s="33">
        <f t="shared" si="1022"/>
        <v>0</v>
      </c>
      <c r="AL2168" s="33">
        <f t="shared" si="1023"/>
        <v>0</v>
      </c>
      <c r="AM2168" s="34">
        <f t="shared" si="1024"/>
        <v>0</v>
      </c>
    </row>
    <row r="2169" spans="1:39" ht="15" customHeight="1" x14ac:dyDescent="0.3">
      <c r="A2169" s="166" t="s">
        <v>4603</v>
      </c>
      <c r="B2169" s="99">
        <v>21617</v>
      </c>
      <c r="C2169" s="99">
        <v>72155</v>
      </c>
      <c r="D2169" s="165">
        <v>44839</v>
      </c>
      <c r="E2169" s="165">
        <v>45078</v>
      </c>
      <c r="F2169" s="166">
        <v>4</v>
      </c>
      <c r="G2169" s="178">
        <v>1.67</v>
      </c>
      <c r="H2169" s="181">
        <v>0.75</v>
      </c>
      <c r="I2169" s="180">
        <v>5.3800000000000001E-2</v>
      </c>
      <c r="J2169" s="21">
        <f t="shared" si="995"/>
        <v>2.33</v>
      </c>
      <c r="K2169" s="21" t="str">
        <f t="shared" si="996"/>
        <v>Y</v>
      </c>
      <c r="L2169" s="37" t="str">
        <f t="shared" si="997"/>
        <v>NA</v>
      </c>
      <c r="M2169" s="8" t="str">
        <f t="shared" si="998"/>
        <v>Y</v>
      </c>
      <c r="N2169" s="42">
        <f t="shared" si="999"/>
        <v>4</v>
      </c>
      <c r="O2169" s="43">
        <f t="shared" si="1000"/>
        <v>200000</v>
      </c>
      <c r="P2169" s="43" t="str">
        <f t="shared" si="1001"/>
        <v>NA</v>
      </c>
      <c r="Q2169" s="24">
        <f t="shared" si="1002"/>
        <v>22779.994600000002</v>
      </c>
      <c r="R2169" s="43">
        <f t="shared" si="1003"/>
        <v>0</v>
      </c>
      <c r="S2169" s="24">
        <f t="shared" si="1004"/>
        <v>1000000</v>
      </c>
      <c r="T2169" s="25" t="str">
        <f t="shared" si="1005"/>
        <v>Y</v>
      </c>
      <c r="U2169" s="44">
        <f t="shared" si="1006"/>
        <v>3</v>
      </c>
      <c r="V2169" s="45">
        <f t="shared" si="1007"/>
        <v>200000</v>
      </c>
      <c r="W2169" s="45">
        <f t="shared" si="1008"/>
        <v>1000000</v>
      </c>
      <c r="X2169" s="28">
        <f t="shared" si="1009"/>
        <v>24005.558309480002</v>
      </c>
      <c r="Y2169" s="28">
        <f t="shared" si="1010"/>
        <v>0</v>
      </c>
      <c r="Z2169" s="45" t="str">
        <f t="shared" si="1011"/>
        <v>NA</v>
      </c>
      <c r="AA2169" s="29" t="str">
        <f t="shared" si="1012"/>
        <v>Y</v>
      </c>
      <c r="AB2169" s="46">
        <f t="shared" si="1013"/>
        <v>2</v>
      </c>
      <c r="AC2169" s="31">
        <f t="shared" si="1014"/>
        <v>200000</v>
      </c>
      <c r="AD2169" s="31">
        <f t="shared" si="1015"/>
        <v>1000000</v>
      </c>
      <c r="AE2169" s="31">
        <f t="shared" si="1016"/>
        <v>25297.057346530029</v>
      </c>
      <c r="AF2169" s="47">
        <f t="shared" si="1017"/>
        <v>0</v>
      </c>
      <c r="AG2169" s="31" t="str">
        <f t="shared" si="1018"/>
        <v>NA</v>
      </c>
      <c r="AH2169" s="48">
        <f t="shared" si="1019"/>
        <v>1</v>
      </c>
      <c r="AI2169" s="33">
        <f t="shared" si="1020"/>
        <v>20000</v>
      </c>
      <c r="AJ2169" s="33">
        <f t="shared" si="1021"/>
        <v>65000</v>
      </c>
      <c r="AK2169" s="33">
        <f t="shared" si="1022"/>
        <v>20000</v>
      </c>
      <c r="AL2169" s="33">
        <f t="shared" si="1023"/>
        <v>6658.0390317733472</v>
      </c>
      <c r="AM2169" s="34">
        <f t="shared" si="1024"/>
        <v>6658.0390317733472</v>
      </c>
    </row>
    <row r="2170" spans="1:39" ht="15" customHeight="1" x14ac:dyDescent="0.3">
      <c r="A2170" s="166" t="s">
        <v>4604</v>
      </c>
      <c r="B2170" s="99">
        <v>17423</v>
      </c>
      <c r="C2170" s="99">
        <v>50233</v>
      </c>
      <c r="D2170" s="165">
        <v>44944</v>
      </c>
      <c r="E2170" s="165">
        <v>45265</v>
      </c>
      <c r="F2170" s="166">
        <v>4</v>
      </c>
      <c r="G2170" s="178">
        <v>1.68</v>
      </c>
      <c r="H2170" s="181">
        <v>0.25</v>
      </c>
      <c r="I2170" s="180">
        <v>3.6299999999999999E-2</v>
      </c>
      <c r="J2170" s="21">
        <f t="shared" si="995"/>
        <v>2.3200000000000003</v>
      </c>
      <c r="K2170" s="21" t="str">
        <f t="shared" si="996"/>
        <v>Y</v>
      </c>
      <c r="L2170" s="37" t="str">
        <f t="shared" si="997"/>
        <v>NA</v>
      </c>
      <c r="M2170" s="8" t="str">
        <f t="shared" si="998"/>
        <v>Y</v>
      </c>
      <c r="N2170" s="42">
        <f t="shared" si="999"/>
        <v>10</v>
      </c>
      <c r="O2170" s="43">
        <f t="shared" si="1000"/>
        <v>200000</v>
      </c>
      <c r="P2170" s="43" t="str">
        <f t="shared" si="1001"/>
        <v>NA</v>
      </c>
      <c r="Q2170" s="24">
        <f t="shared" si="1002"/>
        <v>18055.454900000001</v>
      </c>
      <c r="R2170" s="43">
        <f t="shared" si="1003"/>
        <v>0</v>
      </c>
      <c r="S2170" s="24">
        <f t="shared" si="1004"/>
        <v>1000000</v>
      </c>
      <c r="T2170" s="25" t="str">
        <f t="shared" si="1005"/>
        <v>Y</v>
      </c>
      <c r="U2170" s="44">
        <f t="shared" si="1006"/>
        <v>9</v>
      </c>
      <c r="V2170" s="45">
        <f t="shared" si="1007"/>
        <v>200000</v>
      </c>
      <c r="W2170" s="45">
        <f t="shared" si="1008"/>
        <v>1000000</v>
      </c>
      <c r="X2170" s="28">
        <f t="shared" si="1009"/>
        <v>18710.867912870002</v>
      </c>
      <c r="Y2170" s="28">
        <f t="shared" si="1010"/>
        <v>0</v>
      </c>
      <c r="Z2170" s="45" t="str">
        <f t="shared" si="1011"/>
        <v>NA</v>
      </c>
      <c r="AA2170" s="29" t="str">
        <f t="shared" si="1012"/>
        <v>Y</v>
      </c>
      <c r="AB2170" s="46">
        <f t="shared" si="1013"/>
        <v>8</v>
      </c>
      <c r="AC2170" s="31">
        <f t="shared" si="1014"/>
        <v>200000</v>
      </c>
      <c r="AD2170" s="31">
        <f t="shared" si="1015"/>
        <v>1000000</v>
      </c>
      <c r="AE2170" s="31">
        <f t="shared" si="1016"/>
        <v>19390.072418107182</v>
      </c>
      <c r="AF2170" s="47">
        <f t="shared" si="1017"/>
        <v>0</v>
      </c>
      <c r="AG2170" s="31" t="str">
        <f t="shared" si="1018"/>
        <v>NA</v>
      </c>
      <c r="AH2170" s="48">
        <f t="shared" si="1019"/>
        <v>7</v>
      </c>
      <c r="AI2170" s="33">
        <f t="shared" si="1020"/>
        <v>20000</v>
      </c>
      <c r="AJ2170" s="33">
        <f t="shared" si="1021"/>
        <v>65000</v>
      </c>
      <c r="AK2170" s="33">
        <f t="shared" si="1022"/>
        <v>20000</v>
      </c>
      <c r="AL2170" s="33">
        <f t="shared" si="1023"/>
        <v>93.932046884470765</v>
      </c>
      <c r="AM2170" s="34">
        <f t="shared" si="1024"/>
        <v>93.932046884470765</v>
      </c>
    </row>
    <row r="2171" spans="1:39" ht="15" customHeight="1" x14ac:dyDescent="0.3">
      <c r="A2171" s="166" t="s">
        <v>4605</v>
      </c>
      <c r="B2171" s="99">
        <v>24004</v>
      </c>
      <c r="C2171" s="99">
        <v>113520</v>
      </c>
      <c r="D2171" s="165">
        <v>44864</v>
      </c>
      <c r="E2171" s="165">
        <v>45058</v>
      </c>
      <c r="F2171" s="166">
        <v>4</v>
      </c>
      <c r="G2171" s="178">
        <v>1.82</v>
      </c>
      <c r="H2171" s="181">
        <v>0.5</v>
      </c>
      <c r="I2171" s="180">
        <v>5.0799999999999998E-2</v>
      </c>
      <c r="J2171" s="21">
        <f t="shared" ref="J2171:J2234" si="1025">MAX(0, F2171-G2171)</f>
        <v>2.1799999999999997</v>
      </c>
      <c r="K2171" s="21" t="str">
        <f t="shared" ref="K2171:K2234" si="1026">IF(
  AND(
    E2171 &gt;= D2171-10,
    E2171 &lt;= DATE(2028,6,30),
    J2171 &gt; 0
  ),
  "Y",
  "N"
)</f>
        <v>Y</v>
      </c>
      <c r="L2171" s="37" t="str">
        <f t="shared" ref="L2171:L2234" si="1027">IF(
  J2171=0,
  0,
  IF(
    K2171="Y",
    "NA",
    MAX(0, 65000-C2171)
  )
)</f>
        <v>NA</v>
      </c>
      <c r="M2171" s="8" t="str">
        <f t="shared" ref="M2171:M2234" si="1028">IF(AND(K2171="Y",J2171&gt;0),"Y","N")</f>
        <v>Y</v>
      </c>
      <c r="N2171" s="42">
        <f t="shared" ref="N2171:N2234" si="1029">ROUNDUP(J2171/H2171, 0)</f>
        <v>5</v>
      </c>
      <c r="O2171" s="43">
        <f t="shared" ref="O2171:O2234" si="1030">IF(
  N2171=0,
  0,
  IF(
    M2171="Y",
    200000,
    20000
  )
)</f>
        <v>200000</v>
      </c>
      <c r="P2171" s="43" t="str">
        <f t="shared" ref="P2171:P2234" si="1031">IF(
  N2171=0,
  0,
  IF(
    M2171="Y",
    "NA",
    MAX(0, 65000)
  )
)</f>
        <v>NA</v>
      </c>
      <c r="Q2171" s="24">
        <f t="shared" ref="Q2171:Q2234" si="1032">IF(
  N2171=0,
  0,
  MAX(0, MIN(B2171*(1+I2171), O2171, L2171))
)</f>
        <v>25223.403200000001</v>
      </c>
      <c r="R2171" s="43">
        <f t="shared" ref="R2171:R2234" si="1033">IF(
  N2171=0,
  0,
  MAX(0, (B2171*(1+I2171))-Q2171)
)</f>
        <v>0</v>
      </c>
      <c r="S2171" s="24">
        <f t="shared" ref="S2171:S2234" si="1034">IF(
    M2171="Y",
    1000000,
    MAX(0, 65000-C2171-Q2171)
  )</f>
        <v>1000000</v>
      </c>
      <c r="T2171" s="25" t="str">
        <f t="shared" ref="T2171:T2234" si="1035">IF(AND(K2171="Y",J2171&gt;1),"Y","N")</f>
        <v>Y</v>
      </c>
      <c r="U2171" s="44">
        <f t="shared" ref="U2171:U2234" si="1036">MAX(0,(N2171-1))</f>
        <v>4</v>
      </c>
      <c r="V2171" s="45">
        <f t="shared" ref="V2171:V2234" si="1037">IF(
  U2171=0,
  0,
  IF(
    T2171="Y",
    200000,
    20000
  )
)</f>
        <v>200000</v>
      </c>
      <c r="W2171" s="45">
        <f t="shared" ref="W2171:W2234" si="1038">IF(
  U2171=0,
  0,
  IF(
    T2171="Y",
    1000000,
    MAX(0, 65000)
  )
)</f>
        <v>1000000</v>
      </c>
      <c r="X2171" s="28">
        <f t="shared" ref="X2171:X2234" si="1039">IF(
  U2171=0,
  0,
  MAX(0, MIN(B2171*(1+I2171)*(1+I2171), V2171, S2171, (W2171-C2171))
)
)</f>
        <v>26504.75208256</v>
      </c>
      <c r="Y2171" s="28">
        <f t="shared" ref="Y2171:Y2234" si="1040">IF(
  U2171=0,
  0,
  MAX(0, (B2171*(1+I2171)*(1+I2171)-X2171)
)
)</f>
        <v>0</v>
      </c>
      <c r="Z2171" s="45" t="str">
        <f t="shared" ref="Z2171:Z2234" si="1041">IF(
    T2171="Y",
    "NA",
    MAX(0, W2171-C2171-Q2171-X2171)
  )</f>
        <v>NA</v>
      </c>
      <c r="AA2171" s="29" t="str">
        <f t="shared" ref="AA2171:AA2234" si="1042">IF(AND(K2171="Y",J2171&gt;2),"Y","N")</f>
        <v>Y</v>
      </c>
      <c r="AB2171" s="46">
        <f t="shared" ref="AB2171:AB2234" si="1043">MAX(0,(U2171-1))</f>
        <v>3</v>
      </c>
      <c r="AC2171" s="31">
        <f t="shared" ref="AC2171:AC2234" si="1044">IF(
  AB2171=0,
  0,
  IF(
    AA2171="Y",
    200000,
    20000
  )
)</f>
        <v>200000</v>
      </c>
      <c r="AD2171" s="31">
        <f t="shared" ref="AD2171:AD2234" si="1045">IF(
  AB2171=0,
  0,
  IF(
    AA2171="Y",
    1000000,
    MAX(0, 65000)
  )
)</f>
        <v>1000000</v>
      </c>
      <c r="AE2171" s="31">
        <f t="shared" ref="AE2171:AE2234" si="1046">IF(
  AB2171=0,
  0,
  MAX(0, MIN(B2171*(1+I2171)*(1+I2171)*(1+I2171), AC2171, Z2171))
)</f>
        <v>27851.193488354049</v>
      </c>
      <c r="AF2171" s="47">
        <f t="shared" ref="AF2171:AF2234" si="1047">IF(
  AB2171=0,
  0,
  MAX(0, (B2171*(1+I2171)*(1+I2171)*(1+I2171)-AE2171)
)
)</f>
        <v>0</v>
      </c>
      <c r="AG2171" s="31" t="str">
        <f t="shared" ref="AG2171:AG2234" si="1048">IF(
    AA2171="Y",
    "NA",
    MAX(0, AD2171-C2171-Q2171-X2171-AE2171)
  )</f>
        <v>NA</v>
      </c>
      <c r="AH2171" s="48">
        <f t="shared" si="1019"/>
        <v>2</v>
      </c>
      <c r="AI2171" s="33">
        <f t="shared" si="1020"/>
        <v>20000</v>
      </c>
      <c r="AJ2171" s="33">
        <f t="shared" si="1021"/>
        <v>65000</v>
      </c>
      <c r="AK2171" s="33">
        <f t="shared" si="1022"/>
        <v>20000</v>
      </c>
      <c r="AL2171" s="33">
        <f t="shared" si="1023"/>
        <v>9266.0341175624344</v>
      </c>
      <c r="AM2171" s="34">
        <f t="shared" si="1024"/>
        <v>9266.0341175624344</v>
      </c>
    </row>
    <row r="2172" spans="1:39" ht="15" customHeight="1" x14ac:dyDescent="0.3">
      <c r="A2172" s="166" t="s">
        <v>4606</v>
      </c>
      <c r="B2172" s="99">
        <v>14299</v>
      </c>
      <c r="C2172" s="99">
        <v>91860</v>
      </c>
      <c r="D2172" s="165">
        <v>44845</v>
      </c>
      <c r="E2172" s="165">
        <v>45199</v>
      </c>
      <c r="F2172" s="166">
        <v>4</v>
      </c>
      <c r="G2172" s="178">
        <v>0.46</v>
      </c>
      <c r="H2172" s="181">
        <v>0.5</v>
      </c>
      <c r="I2172" s="180">
        <v>6.2100000000000002E-2</v>
      </c>
      <c r="J2172" s="21">
        <f t="shared" si="1025"/>
        <v>3.54</v>
      </c>
      <c r="K2172" s="21" t="str">
        <f t="shared" si="1026"/>
        <v>Y</v>
      </c>
      <c r="L2172" s="37" t="str">
        <f t="shared" si="1027"/>
        <v>NA</v>
      </c>
      <c r="M2172" s="8" t="str">
        <f t="shared" si="1028"/>
        <v>Y</v>
      </c>
      <c r="N2172" s="42">
        <f t="shared" si="1029"/>
        <v>8</v>
      </c>
      <c r="O2172" s="43">
        <f t="shared" si="1030"/>
        <v>200000</v>
      </c>
      <c r="P2172" s="43" t="str">
        <f t="shared" si="1031"/>
        <v>NA</v>
      </c>
      <c r="Q2172" s="24">
        <f t="shared" si="1032"/>
        <v>15186.967900000001</v>
      </c>
      <c r="R2172" s="43">
        <f t="shared" si="1033"/>
        <v>0</v>
      </c>
      <c r="S2172" s="24">
        <f t="shared" si="1034"/>
        <v>1000000</v>
      </c>
      <c r="T2172" s="25" t="str">
        <f t="shared" si="1035"/>
        <v>Y</v>
      </c>
      <c r="U2172" s="44">
        <f t="shared" si="1036"/>
        <v>7</v>
      </c>
      <c r="V2172" s="45">
        <f t="shared" si="1037"/>
        <v>200000</v>
      </c>
      <c r="W2172" s="45">
        <f t="shared" si="1038"/>
        <v>1000000</v>
      </c>
      <c r="X2172" s="28">
        <f t="shared" si="1039"/>
        <v>16130.078606590003</v>
      </c>
      <c r="Y2172" s="28">
        <f t="shared" si="1040"/>
        <v>0</v>
      </c>
      <c r="Z2172" s="45" t="str">
        <f t="shared" si="1041"/>
        <v>NA</v>
      </c>
      <c r="AA2172" s="29" t="str">
        <f t="shared" si="1042"/>
        <v>Y</v>
      </c>
      <c r="AB2172" s="46">
        <f t="shared" si="1043"/>
        <v>6</v>
      </c>
      <c r="AC2172" s="31">
        <f t="shared" si="1044"/>
        <v>200000</v>
      </c>
      <c r="AD2172" s="31">
        <f t="shared" si="1045"/>
        <v>1000000</v>
      </c>
      <c r="AE2172" s="31">
        <f t="shared" si="1046"/>
        <v>17131.756488059244</v>
      </c>
      <c r="AF2172" s="47">
        <f t="shared" si="1047"/>
        <v>0</v>
      </c>
      <c r="AG2172" s="31" t="str">
        <f t="shared" si="1048"/>
        <v>NA</v>
      </c>
      <c r="AH2172" s="48">
        <f t="shared" si="1019"/>
        <v>5</v>
      </c>
      <c r="AI2172" s="33">
        <f t="shared" si="1020"/>
        <v>20000</v>
      </c>
      <c r="AJ2172" s="33">
        <f t="shared" si="1021"/>
        <v>65000</v>
      </c>
      <c r="AK2172" s="33">
        <f t="shared" si="1022"/>
        <v>18195.638565967722</v>
      </c>
      <c r="AL2172" s="33">
        <f t="shared" si="1023"/>
        <v>0</v>
      </c>
      <c r="AM2172" s="34">
        <f t="shared" si="1024"/>
        <v>0</v>
      </c>
    </row>
    <row r="2173" spans="1:39" ht="15" customHeight="1" x14ac:dyDescent="0.3">
      <c r="A2173" s="166" t="s">
        <v>4607</v>
      </c>
      <c r="B2173" s="99">
        <v>9828</v>
      </c>
      <c r="C2173" s="99">
        <v>23029</v>
      </c>
      <c r="D2173" s="165">
        <v>46110</v>
      </c>
      <c r="E2173" s="165">
        <v>46265</v>
      </c>
      <c r="F2173" s="166">
        <v>4</v>
      </c>
      <c r="G2173" s="178">
        <v>2.48</v>
      </c>
      <c r="H2173" s="181">
        <v>0.25</v>
      </c>
      <c r="I2173" s="180">
        <v>4.6899999999999997E-2</v>
      </c>
      <c r="J2173" s="21">
        <f t="shared" si="1025"/>
        <v>1.52</v>
      </c>
      <c r="K2173" s="21" t="str">
        <f t="shared" si="1026"/>
        <v>Y</v>
      </c>
      <c r="L2173" s="37" t="str">
        <f t="shared" si="1027"/>
        <v>NA</v>
      </c>
      <c r="M2173" s="8" t="str">
        <f t="shared" si="1028"/>
        <v>Y</v>
      </c>
      <c r="N2173" s="42">
        <f t="shared" si="1029"/>
        <v>7</v>
      </c>
      <c r="O2173" s="43">
        <f t="shared" si="1030"/>
        <v>200000</v>
      </c>
      <c r="P2173" s="43" t="str">
        <f t="shared" si="1031"/>
        <v>NA</v>
      </c>
      <c r="Q2173" s="24">
        <f t="shared" si="1032"/>
        <v>10288.933199999999</v>
      </c>
      <c r="R2173" s="43">
        <f t="shared" si="1033"/>
        <v>0</v>
      </c>
      <c r="S2173" s="24">
        <f t="shared" si="1034"/>
        <v>1000000</v>
      </c>
      <c r="T2173" s="25" t="str">
        <f t="shared" si="1035"/>
        <v>Y</v>
      </c>
      <c r="U2173" s="44">
        <f t="shared" si="1036"/>
        <v>6</v>
      </c>
      <c r="V2173" s="45">
        <f t="shared" si="1037"/>
        <v>200000</v>
      </c>
      <c r="W2173" s="45">
        <f t="shared" si="1038"/>
        <v>1000000</v>
      </c>
      <c r="X2173" s="28">
        <f t="shared" si="1039"/>
        <v>10771.48416708</v>
      </c>
      <c r="Y2173" s="28">
        <f t="shared" si="1040"/>
        <v>0</v>
      </c>
      <c r="Z2173" s="45" t="str">
        <f t="shared" si="1041"/>
        <v>NA</v>
      </c>
      <c r="AA2173" s="29" t="str">
        <f t="shared" si="1042"/>
        <v>N</v>
      </c>
      <c r="AB2173" s="46">
        <f t="shared" si="1043"/>
        <v>5</v>
      </c>
      <c r="AC2173" s="31">
        <f t="shared" si="1044"/>
        <v>20000</v>
      </c>
      <c r="AD2173" s="31">
        <f t="shared" si="1045"/>
        <v>65000</v>
      </c>
      <c r="AE2173" s="31">
        <f t="shared" si="1046"/>
        <v>11276.66677451605</v>
      </c>
      <c r="AF2173" s="47">
        <f t="shared" si="1047"/>
        <v>0</v>
      </c>
      <c r="AG2173" s="31">
        <f t="shared" si="1048"/>
        <v>9633.9158584039487</v>
      </c>
      <c r="AH2173" s="48">
        <f t="shared" si="1019"/>
        <v>4</v>
      </c>
      <c r="AI2173" s="33">
        <f t="shared" si="1020"/>
        <v>20000</v>
      </c>
      <c r="AJ2173" s="33">
        <f t="shared" si="1021"/>
        <v>65000</v>
      </c>
      <c r="AK2173" s="33">
        <f t="shared" si="1022"/>
        <v>9633.9158584039487</v>
      </c>
      <c r="AL2173" s="33">
        <f t="shared" si="1023"/>
        <v>2171.6265878369031</v>
      </c>
      <c r="AM2173" s="34">
        <f t="shared" si="1024"/>
        <v>2171.6265878369031</v>
      </c>
    </row>
    <row r="2174" spans="1:39" ht="15" customHeight="1" x14ac:dyDescent="0.3">
      <c r="A2174" s="166" t="s">
        <v>4608</v>
      </c>
      <c r="B2174" s="99">
        <v>17582</v>
      </c>
      <c r="C2174" s="99">
        <v>92381</v>
      </c>
      <c r="D2174" s="165">
        <v>45386</v>
      </c>
      <c r="E2174" s="165">
        <v>45540</v>
      </c>
      <c r="F2174" s="166">
        <v>2</v>
      </c>
      <c r="G2174" s="178">
        <v>1.35</v>
      </c>
      <c r="H2174" s="181">
        <v>0.25</v>
      </c>
      <c r="I2174" s="180">
        <v>7.7499999999999999E-2</v>
      </c>
      <c r="J2174" s="21">
        <f t="shared" si="1025"/>
        <v>0.64999999999999991</v>
      </c>
      <c r="K2174" s="21" t="str">
        <f t="shared" si="1026"/>
        <v>Y</v>
      </c>
      <c r="L2174" s="37" t="str">
        <f t="shared" si="1027"/>
        <v>NA</v>
      </c>
      <c r="M2174" s="8" t="str">
        <f t="shared" si="1028"/>
        <v>Y</v>
      </c>
      <c r="N2174" s="42">
        <f t="shared" si="1029"/>
        <v>3</v>
      </c>
      <c r="O2174" s="43">
        <f t="shared" si="1030"/>
        <v>200000</v>
      </c>
      <c r="P2174" s="43" t="str">
        <f t="shared" si="1031"/>
        <v>NA</v>
      </c>
      <c r="Q2174" s="24">
        <f t="shared" si="1032"/>
        <v>18944.605</v>
      </c>
      <c r="R2174" s="43">
        <f t="shared" si="1033"/>
        <v>0</v>
      </c>
      <c r="S2174" s="24">
        <f t="shared" si="1034"/>
        <v>1000000</v>
      </c>
      <c r="T2174" s="25" t="str">
        <f t="shared" si="1035"/>
        <v>N</v>
      </c>
      <c r="U2174" s="44">
        <f t="shared" si="1036"/>
        <v>2</v>
      </c>
      <c r="V2174" s="45">
        <f t="shared" si="1037"/>
        <v>20000</v>
      </c>
      <c r="W2174" s="45">
        <f t="shared" si="1038"/>
        <v>65000</v>
      </c>
      <c r="X2174" s="28">
        <f t="shared" si="1039"/>
        <v>0</v>
      </c>
      <c r="Y2174" s="28">
        <f t="shared" si="1040"/>
        <v>20412.811887499996</v>
      </c>
      <c r="Z2174" s="45">
        <f t="shared" si="1041"/>
        <v>0</v>
      </c>
      <c r="AA2174" s="29" t="str">
        <f t="shared" si="1042"/>
        <v>N</v>
      </c>
      <c r="AB2174" s="46">
        <f t="shared" si="1043"/>
        <v>1</v>
      </c>
      <c r="AC2174" s="31">
        <f t="shared" si="1044"/>
        <v>20000</v>
      </c>
      <c r="AD2174" s="31">
        <f t="shared" si="1045"/>
        <v>65000</v>
      </c>
      <c r="AE2174" s="31">
        <f t="shared" si="1046"/>
        <v>0</v>
      </c>
      <c r="AF2174" s="47">
        <f t="shared" si="1047"/>
        <v>21994.804808781246</v>
      </c>
      <c r="AG2174" s="31">
        <f t="shared" si="1048"/>
        <v>0</v>
      </c>
      <c r="AH2174" s="48">
        <f t="shared" si="1019"/>
        <v>0</v>
      </c>
      <c r="AI2174" s="33">
        <f t="shared" si="1020"/>
        <v>0</v>
      </c>
      <c r="AJ2174" s="33">
        <f t="shared" si="1021"/>
        <v>0</v>
      </c>
      <c r="AK2174" s="33">
        <f t="shared" si="1022"/>
        <v>0</v>
      </c>
      <c r="AL2174" s="33">
        <f t="shared" si="1023"/>
        <v>0</v>
      </c>
      <c r="AM2174" s="34">
        <f t="shared" si="1024"/>
        <v>42407.616696281242</v>
      </c>
    </row>
    <row r="2175" spans="1:39" ht="15" customHeight="1" x14ac:dyDescent="0.3">
      <c r="A2175" s="166" t="s">
        <v>4609</v>
      </c>
      <c r="B2175" s="99">
        <v>12170</v>
      </c>
      <c r="C2175" s="99">
        <v>45223</v>
      </c>
      <c r="D2175" s="165">
        <v>44558</v>
      </c>
      <c r="E2175" s="165">
        <v>44853</v>
      </c>
      <c r="F2175" s="166">
        <v>4</v>
      </c>
      <c r="G2175" s="178">
        <v>0.3</v>
      </c>
      <c r="H2175" s="181">
        <v>0.5</v>
      </c>
      <c r="I2175" s="180">
        <v>7.9200000000000007E-2</v>
      </c>
      <c r="J2175" s="21">
        <f t="shared" si="1025"/>
        <v>3.7</v>
      </c>
      <c r="K2175" s="21" t="str">
        <f t="shared" si="1026"/>
        <v>Y</v>
      </c>
      <c r="L2175" s="37" t="str">
        <f t="shared" si="1027"/>
        <v>NA</v>
      </c>
      <c r="M2175" s="8" t="str">
        <f t="shared" si="1028"/>
        <v>Y</v>
      </c>
      <c r="N2175" s="42">
        <f t="shared" si="1029"/>
        <v>8</v>
      </c>
      <c r="O2175" s="43">
        <f t="shared" si="1030"/>
        <v>200000</v>
      </c>
      <c r="P2175" s="43" t="str">
        <f t="shared" si="1031"/>
        <v>NA</v>
      </c>
      <c r="Q2175" s="24">
        <f t="shared" si="1032"/>
        <v>13133.864</v>
      </c>
      <c r="R2175" s="43">
        <f t="shared" si="1033"/>
        <v>0</v>
      </c>
      <c r="S2175" s="24">
        <f t="shared" si="1034"/>
        <v>1000000</v>
      </c>
      <c r="T2175" s="25" t="str">
        <f t="shared" si="1035"/>
        <v>Y</v>
      </c>
      <c r="U2175" s="44">
        <f t="shared" si="1036"/>
        <v>7</v>
      </c>
      <c r="V2175" s="45">
        <f t="shared" si="1037"/>
        <v>200000</v>
      </c>
      <c r="W2175" s="45">
        <f t="shared" si="1038"/>
        <v>1000000</v>
      </c>
      <c r="X2175" s="28">
        <f t="shared" si="1039"/>
        <v>14174.066028799998</v>
      </c>
      <c r="Y2175" s="28">
        <f t="shared" si="1040"/>
        <v>0</v>
      </c>
      <c r="Z2175" s="45" t="str">
        <f t="shared" si="1041"/>
        <v>NA</v>
      </c>
      <c r="AA2175" s="29" t="str">
        <f t="shared" si="1042"/>
        <v>Y</v>
      </c>
      <c r="AB2175" s="46">
        <f t="shared" si="1043"/>
        <v>6</v>
      </c>
      <c r="AC2175" s="31">
        <f t="shared" si="1044"/>
        <v>200000</v>
      </c>
      <c r="AD2175" s="31">
        <f t="shared" si="1045"/>
        <v>1000000</v>
      </c>
      <c r="AE2175" s="31">
        <f t="shared" si="1046"/>
        <v>15296.652058280957</v>
      </c>
      <c r="AF2175" s="47">
        <f t="shared" si="1047"/>
        <v>0</v>
      </c>
      <c r="AG2175" s="31" t="str">
        <f t="shared" si="1048"/>
        <v>NA</v>
      </c>
      <c r="AH2175" s="48">
        <f t="shared" si="1019"/>
        <v>5</v>
      </c>
      <c r="AI2175" s="33">
        <f t="shared" si="1020"/>
        <v>20000</v>
      </c>
      <c r="AJ2175" s="33">
        <f t="shared" si="1021"/>
        <v>65000</v>
      </c>
      <c r="AK2175" s="33">
        <f t="shared" si="1022"/>
        <v>16508.146901296808</v>
      </c>
      <c r="AL2175" s="33">
        <f t="shared" si="1023"/>
        <v>0</v>
      </c>
      <c r="AM2175" s="34">
        <f t="shared" si="1024"/>
        <v>0</v>
      </c>
    </row>
    <row r="2176" spans="1:39" ht="15" customHeight="1" x14ac:dyDescent="0.3">
      <c r="A2176" s="166" t="s">
        <v>4610</v>
      </c>
      <c r="B2176" s="99">
        <v>9369</v>
      </c>
      <c r="C2176" s="99">
        <v>80270</v>
      </c>
      <c r="D2176" s="165">
        <v>44837</v>
      </c>
      <c r="E2176" s="165">
        <v>45138</v>
      </c>
      <c r="F2176" s="166">
        <v>4</v>
      </c>
      <c r="G2176" s="178">
        <v>3.81</v>
      </c>
      <c r="H2176" s="181">
        <v>1</v>
      </c>
      <c r="I2176" s="180">
        <v>5.79E-2</v>
      </c>
      <c r="J2176" s="21">
        <f t="shared" si="1025"/>
        <v>0.18999999999999995</v>
      </c>
      <c r="K2176" s="21" t="str">
        <f t="shared" si="1026"/>
        <v>Y</v>
      </c>
      <c r="L2176" s="37" t="str">
        <f t="shared" si="1027"/>
        <v>NA</v>
      </c>
      <c r="M2176" s="8" t="str">
        <f t="shared" si="1028"/>
        <v>Y</v>
      </c>
      <c r="N2176" s="42">
        <f t="shared" si="1029"/>
        <v>1</v>
      </c>
      <c r="O2176" s="43">
        <f t="shared" si="1030"/>
        <v>200000</v>
      </c>
      <c r="P2176" s="43" t="str">
        <f t="shared" si="1031"/>
        <v>NA</v>
      </c>
      <c r="Q2176" s="24">
        <f t="shared" si="1032"/>
        <v>9911.4651000000013</v>
      </c>
      <c r="R2176" s="43">
        <f t="shared" si="1033"/>
        <v>0</v>
      </c>
      <c r="S2176" s="24">
        <f t="shared" si="1034"/>
        <v>1000000</v>
      </c>
      <c r="T2176" s="25" t="str">
        <f t="shared" si="1035"/>
        <v>N</v>
      </c>
      <c r="U2176" s="44">
        <f t="shared" si="1036"/>
        <v>0</v>
      </c>
      <c r="V2176" s="45">
        <f t="shared" si="1037"/>
        <v>0</v>
      </c>
      <c r="W2176" s="45">
        <f t="shared" si="1038"/>
        <v>0</v>
      </c>
      <c r="X2176" s="28">
        <f t="shared" si="1039"/>
        <v>0</v>
      </c>
      <c r="Y2176" s="28">
        <f t="shared" si="1040"/>
        <v>0</v>
      </c>
      <c r="Z2176" s="45">
        <f t="shared" si="1041"/>
        <v>0</v>
      </c>
      <c r="AA2176" s="29" t="str">
        <f t="shared" si="1042"/>
        <v>N</v>
      </c>
      <c r="AB2176" s="46">
        <f t="shared" si="1043"/>
        <v>0</v>
      </c>
      <c r="AC2176" s="31">
        <f t="shared" si="1044"/>
        <v>0</v>
      </c>
      <c r="AD2176" s="31">
        <f t="shared" si="1045"/>
        <v>0</v>
      </c>
      <c r="AE2176" s="31">
        <f t="shared" si="1046"/>
        <v>0</v>
      </c>
      <c r="AF2176" s="47">
        <f t="shared" si="1047"/>
        <v>0</v>
      </c>
      <c r="AG2176" s="31">
        <f t="shared" si="1048"/>
        <v>0</v>
      </c>
      <c r="AH2176" s="48">
        <f t="shared" si="1019"/>
        <v>0</v>
      </c>
      <c r="AI2176" s="33">
        <f t="shared" si="1020"/>
        <v>0</v>
      </c>
      <c r="AJ2176" s="33">
        <f t="shared" si="1021"/>
        <v>0</v>
      </c>
      <c r="AK2176" s="33">
        <f t="shared" si="1022"/>
        <v>0</v>
      </c>
      <c r="AL2176" s="33">
        <f t="shared" si="1023"/>
        <v>0</v>
      </c>
      <c r="AM2176" s="34">
        <f t="shared" si="1024"/>
        <v>0</v>
      </c>
    </row>
    <row r="2177" spans="1:39" ht="15" customHeight="1" x14ac:dyDescent="0.3">
      <c r="A2177" s="166" t="s">
        <v>4611</v>
      </c>
      <c r="B2177" s="99">
        <v>22952</v>
      </c>
      <c r="C2177" s="99">
        <v>91398</v>
      </c>
      <c r="D2177" s="165">
        <v>45879</v>
      </c>
      <c r="E2177" s="165">
        <v>46152</v>
      </c>
      <c r="F2177" s="166">
        <v>4</v>
      </c>
      <c r="G2177" s="178">
        <v>1.1100000000000001</v>
      </c>
      <c r="H2177" s="181">
        <v>0.5</v>
      </c>
      <c r="I2177" s="180">
        <v>7.3800000000000004E-2</v>
      </c>
      <c r="J2177" s="21">
        <f t="shared" si="1025"/>
        <v>2.8899999999999997</v>
      </c>
      <c r="K2177" s="21" t="str">
        <f t="shared" si="1026"/>
        <v>Y</v>
      </c>
      <c r="L2177" s="37" t="str">
        <f t="shared" si="1027"/>
        <v>NA</v>
      </c>
      <c r="M2177" s="8" t="str">
        <f t="shared" si="1028"/>
        <v>Y</v>
      </c>
      <c r="N2177" s="42">
        <f t="shared" si="1029"/>
        <v>6</v>
      </c>
      <c r="O2177" s="43">
        <f t="shared" si="1030"/>
        <v>200000</v>
      </c>
      <c r="P2177" s="43" t="str">
        <f t="shared" si="1031"/>
        <v>NA</v>
      </c>
      <c r="Q2177" s="24">
        <f t="shared" si="1032"/>
        <v>24645.857600000003</v>
      </c>
      <c r="R2177" s="43">
        <f t="shared" si="1033"/>
        <v>0</v>
      </c>
      <c r="S2177" s="24">
        <f t="shared" si="1034"/>
        <v>1000000</v>
      </c>
      <c r="T2177" s="25" t="str">
        <f t="shared" si="1035"/>
        <v>Y</v>
      </c>
      <c r="U2177" s="44">
        <f t="shared" si="1036"/>
        <v>5</v>
      </c>
      <c r="V2177" s="45">
        <f t="shared" si="1037"/>
        <v>200000</v>
      </c>
      <c r="W2177" s="45">
        <f t="shared" si="1038"/>
        <v>1000000</v>
      </c>
      <c r="X2177" s="28">
        <f t="shared" si="1039"/>
        <v>26464.721890880006</v>
      </c>
      <c r="Y2177" s="28">
        <f t="shared" si="1040"/>
        <v>0</v>
      </c>
      <c r="Z2177" s="45" t="str">
        <f t="shared" si="1041"/>
        <v>NA</v>
      </c>
      <c r="AA2177" s="29" t="str">
        <f t="shared" si="1042"/>
        <v>Y</v>
      </c>
      <c r="AB2177" s="46">
        <f t="shared" si="1043"/>
        <v>4</v>
      </c>
      <c r="AC2177" s="31">
        <f t="shared" si="1044"/>
        <v>200000</v>
      </c>
      <c r="AD2177" s="31">
        <f t="shared" si="1045"/>
        <v>1000000</v>
      </c>
      <c r="AE2177" s="31">
        <f t="shared" si="1046"/>
        <v>28417.818366426953</v>
      </c>
      <c r="AF2177" s="47">
        <f t="shared" si="1047"/>
        <v>0</v>
      </c>
      <c r="AG2177" s="31" t="str">
        <f t="shared" si="1048"/>
        <v>NA</v>
      </c>
      <c r="AH2177" s="48">
        <f t="shared" ref="AH2177:AH2240" si="1049">MAX(0,(AB2177-1))</f>
        <v>3</v>
      </c>
      <c r="AI2177" s="33">
        <f t="shared" ref="AI2177:AI2240" si="1050">IF(
  AH2177=0,
  0,
     20000
  )</f>
        <v>20000</v>
      </c>
      <c r="AJ2177" s="33">
        <f t="shared" ref="AJ2177:AJ2240" si="1051">IF(
  AH2177=0,
  0,
    MAX(0, 65000)
  )</f>
        <v>65000</v>
      </c>
      <c r="AK2177" s="33">
        <f t="shared" ref="AK2177:AK2240" si="1052">IF(
  AH2177=0,
  0,
  MAX(0, MIN(B2177*(1+I2177)*(1+I2177)*(1+I2177)*(1+I2177), AI2177, AG2177))
)</f>
        <v>20000</v>
      </c>
      <c r="AL2177" s="33">
        <f t="shared" ref="AL2177:AL2240" si="1053">IF(
  AH2177=0,
  0,
  MAX(0, (B2177*(1+I2177)*(1+I2177)*(1+I2177)*(1+I2177)-AK2177)
)
)</f>
        <v>10515.053361869264</v>
      </c>
      <c r="AM2177" s="34">
        <f t="shared" si="1024"/>
        <v>10515.053361869264</v>
      </c>
    </row>
    <row r="2178" spans="1:39" ht="15" customHeight="1" x14ac:dyDescent="0.3">
      <c r="A2178" s="166" t="s">
        <v>4612</v>
      </c>
      <c r="B2178" s="99">
        <v>20879</v>
      </c>
      <c r="C2178" s="99">
        <v>62237</v>
      </c>
      <c r="D2178" s="165">
        <v>45642</v>
      </c>
      <c r="E2178" s="165">
        <v>45897</v>
      </c>
      <c r="F2178" s="166">
        <v>2</v>
      </c>
      <c r="G2178" s="178">
        <v>1.46</v>
      </c>
      <c r="H2178" s="181">
        <v>0.5</v>
      </c>
      <c r="I2178" s="180">
        <v>3.4000000000000002E-2</v>
      </c>
      <c r="J2178" s="21">
        <f t="shared" si="1025"/>
        <v>0.54</v>
      </c>
      <c r="K2178" s="21" t="str">
        <f t="shared" si="1026"/>
        <v>Y</v>
      </c>
      <c r="L2178" s="37" t="str">
        <f t="shared" si="1027"/>
        <v>NA</v>
      </c>
      <c r="M2178" s="8" t="str">
        <f t="shared" si="1028"/>
        <v>Y</v>
      </c>
      <c r="N2178" s="42">
        <f t="shared" si="1029"/>
        <v>2</v>
      </c>
      <c r="O2178" s="43">
        <f t="shared" si="1030"/>
        <v>200000</v>
      </c>
      <c r="P2178" s="43" t="str">
        <f t="shared" si="1031"/>
        <v>NA</v>
      </c>
      <c r="Q2178" s="24">
        <f t="shared" si="1032"/>
        <v>21588.886000000002</v>
      </c>
      <c r="R2178" s="43">
        <f t="shared" si="1033"/>
        <v>0</v>
      </c>
      <c r="S2178" s="24">
        <f t="shared" si="1034"/>
        <v>1000000</v>
      </c>
      <c r="T2178" s="25" t="str">
        <f t="shared" si="1035"/>
        <v>N</v>
      </c>
      <c r="U2178" s="44">
        <f t="shared" si="1036"/>
        <v>1</v>
      </c>
      <c r="V2178" s="45">
        <f t="shared" si="1037"/>
        <v>20000</v>
      </c>
      <c r="W2178" s="45">
        <f t="shared" si="1038"/>
        <v>65000</v>
      </c>
      <c r="X2178" s="28">
        <f t="shared" si="1039"/>
        <v>2763</v>
      </c>
      <c r="Y2178" s="28">
        <f t="shared" si="1040"/>
        <v>19559.908124000001</v>
      </c>
      <c r="Z2178" s="45">
        <f t="shared" si="1041"/>
        <v>0</v>
      </c>
      <c r="AA2178" s="29" t="str">
        <f t="shared" si="1042"/>
        <v>N</v>
      </c>
      <c r="AB2178" s="46">
        <f t="shared" si="1043"/>
        <v>0</v>
      </c>
      <c r="AC2178" s="31">
        <f t="shared" si="1044"/>
        <v>0</v>
      </c>
      <c r="AD2178" s="31">
        <f t="shared" si="1045"/>
        <v>0</v>
      </c>
      <c r="AE2178" s="31">
        <f t="shared" si="1046"/>
        <v>0</v>
      </c>
      <c r="AF2178" s="47">
        <f t="shared" si="1047"/>
        <v>0</v>
      </c>
      <c r="AG2178" s="31">
        <f t="shared" si="1048"/>
        <v>0</v>
      </c>
      <c r="AH2178" s="48">
        <f t="shared" si="1049"/>
        <v>0</v>
      </c>
      <c r="AI2178" s="33">
        <f t="shared" si="1050"/>
        <v>0</v>
      </c>
      <c r="AJ2178" s="33">
        <f t="shared" si="1051"/>
        <v>0</v>
      </c>
      <c r="AK2178" s="33">
        <f t="shared" si="1052"/>
        <v>0</v>
      </c>
      <c r="AL2178" s="33">
        <f t="shared" si="1053"/>
        <v>0</v>
      </c>
      <c r="AM2178" s="34">
        <f t="shared" si="1024"/>
        <v>19559.908124000001</v>
      </c>
    </row>
    <row r="2179" spans="1:39" ht="15" customHeight="1" x14ac:dyDescent="0.3">
      <c r="A2179" s="166" t="s">
        <v>4613</v>
      </c>
      <c r="B2179" s="99">
        <v>7640</v>
      </c>
      <c r="C2179" s="99">
        <v>35776</v>
      </c>
      <c r="D2179" s="165">
        <v>45896</v>
      </c>
      <c r="E2179" s="165">
        <v>46044</v>
      </c>
      <c r="F2179" s="166">
        <v>4</v>
      </c>
      <c r="G2179" s="178">
        <v>2.81</v>
      </c>
      <c r="H2179" s="181">
        <v>0.5</v>
      </c>
      <c r="I2179" s="180">
        <v>1.95E-2</v>
      </c>
      <c r="J2179" s="21">
        <f t="shared" si="1025"/>
        <v>1.19</v>
      </c>
      <c r="K2179" s="21" t="str">
        <f t="shared" si="1026"/>
        <v>Y</v>
      </c>
      <c r="L2179" s="37" t="str">
        <f t="shared" si="1027"/>
        <v>NA</v>
      </c>
      <c r="M2179" s="8" t="str">
        <f t="shared" si="1028"/>
        <v>Y</v>
      </c>
      <c r="N2179" s="42">
        <f t="shared" si="1029"/>
        <v>3</v>
      </c>
      <c r="O2179" s="43">
        <f t="shared" si="1030"/>
        <v>200000</v>
      </c>
      <c r="P2179" s="43" t="str">
        <f t="shared" si="1031"/>
        <v>NA</v>
      </c>
      <c r="Q2179" s="24">
        <f t="shared" si="1032"/>
        <v>7788.9800000000005</v>
      </c>
      <c r="R2179" s="43">
        <f t="shared" si="1033"/>
        <v>0</v>
      </c>
      <c r="S2179" s="24">
        <f t="shared" si="1034"/>
        <v>1000000</v>
      </c>
      <c r="T2179" s="25" t="str">
        <f t="shared" si="1035"/>
        <v>Y</v>
      </c>
      <c r="U2179" s="44">
        <f t="shared" si="1036"/>
        <v>2</v>
      </c>
      <c r="V2179" s="45">
        <f t="shared" si="1037"/>
        <v>200000</v>
      </c>
      <c r="W2179" s="45">
        <f t="shared" si="1038"/>
        <v>1000000</v>
      </c>
      <c r="X2179" s="28">
        <f t="shared" si="1039"/>
        <v>7940.8651100000006</v>
      </c>
      <c r="Y2179" s="28">
        <f t="shared" si="1040"/>
        <v>0</v>
      </c>
      <c r="Z2179" s="45" t="str">
        <f t="shared" si="1041"/>
        <v>NA</v>
      </c>
      <c r="AA2179" s="29" t="str">
        <f t="shared" si="1042"/>
        <v>N</v>
      </c>
      <c r="AB2179" s="46">
        <f t="shared" si="1043"/>
        <v>1</v>
      </c>
      <c r="AC2179" s="31">
        <f t="shared" si="1044"/>
        <v>20000</v>
      </c>
      <c r="AD2179" s="31">
        <f t="shared" si="1045"/>
        <v>65000</v>
      </c>
      <c r="AE2179" s="31">
        <f t="shared" si="1046"/>
        <v>8095.7119796450015</v>
      </c>
      <c r="AF2179" s="47">
        <f t="shared" si="1047"/>
        <v>0</v>
      </c>
      <c r="AG2179" s="31">
        <f t="shared" si="1048"/>
        <v>5398.4429103549983</v>
      </c>
      <c r="AH2179" s="48">
        <f t="shared" si="1049"/>
        <v>0</v>
      </c>
      <c r="AI2179" s="33">
        <f t="shared" si="1050"/>
        <v>0</v>
      </c>
      <c r="AJ2179" s="33">
        <f t="shared" si="1051"/>
        <v>0</v>
      </c>
      <c r="AK2179" s="33">
        <f t="shared" si="1052"/>
        <v>0</v>
      </c>
      <c r="AL2179" s="33">
        <f t="shared" si="1053"/>
        <v>0</v>
      </c>
      <c r="AM2179" s="34">
        <f t="shared" ref="AM2179:AM2242" si="1054">R2179+Y2179+AF2179+AL2179</f>
        <v>0</v>
      </c>
    </row>
    <row r="2180" spans="1:39" ht="15" customHeight="1" x14ac:dyDescent="0.3">
      <c r="A2180" s="166" t="s">
        <v>4614</v>
      </c>
      <c r="B2180" s="99">
        <v>22780</v>
      </c>
      <c r="C2180" s="99">
        <v>93849</v>
      </c>
      <c r="D2180" s="165">
        <v>45353</v>
      </c>
      <c r="E2180" s="165">
        <v>45414</v>
      </c>
      <c r="F2180" s="166">
        <v>2</v>
      </c>
      <c r="G2180" s="178">
        <v>1.68</v>
      </c>
      <c r="H2180" s="181">
        <v>1</v>
      </c>
      <c r="I2180" s="180">
        <v>7.8299999999999995E-2</v>
      </c>
      <c r="J2180" s="21">
        <f t="shared" si="1025"/>
        <v>0.32000000000000006</v>
      </c>
      <c r="K2180" s="21" t="str">
        <f t="shared" si="1026"/>
        <v>Y</v>
      </c>
      <c r="L2180" s="37" t="str">
        <f t="shared" si="1027"/>
        <v>NA</v>
      </c>
      <c r="M2180" s="8" t="str">
        <f t="shared" si="1028"/>
        <v>Y</v>
      </c>
      <c r="N2180" s="42">
        <f t="shared" si="1029"/>
        <v>1</v>
      </c>
      <c r="O2180" s="43">
        <f t="shared" si="1030"/>
        <v>200000</v>
      </c>
      <c r="P2180" s="43" t="str">
        <f t="shared" si="1031"/>
        <v>NA</v>
      </c>
      <c r="Q2180" s="24">
        <f t="shared" si="1032"/>
        <v>24563.673999999999</v>
      </c>
      <c r="R2180" s="43">
        <f t="shared" si="1033"/>
        <v>0</v>
      </c>
      <c r="S2180" s="24">
        <f t="shared" si="1034"/>
        <v>1000000</v>
      </c>
      <c r="T2180" s="25" t="str">
        <f t="shared" si="1035"/>
        <v>N</v>
      </c>
      <c r="U2180" s="44">
        <f t="shared" si="1036"/>
        <v>0</v>
      </c>
      <c r="V2180" s="45">
        <f t="shared" si="1037"/>
        <v>0</v>
      </c>
      <c r="W2180" s="45">
        <f t="shared" si="1038"/>
        <v>0</v>
      </c>
      <c r="X2180" s="28">
        <f t="shared" si="1039"/>
        <v>0</v>
      </c>
      <c r="Y2180" s="28">
        <f t="shared" si="1040"/>
        <v>0</v>
      </c>
      <c r="Z2180" s="45">
        <f t="shared" si="1041"/>
        <v>0</v>
      </c>
      <c r="AA2180" s="29" t="str">
        <f t="shared" si="1042"/>
        <v>N</v>
      </c>
      <c r="AB2180" s="46">
        <f t="shared" si="1043"/>
        <v>0</v>
      </c>
      <c r="AC2180" s="31">
        <f t="shared" si="1044"/>
        <v>0</v>
      </c>
      <c r="AD2180" s="31">
        <f t="shared" si="1045"/>
        <v>0</v>
      </c>
      <c r="AE2180" s="31">
        <f t="shared" si="1046"/>
        <v>0</v>
      </c>
      <c r="AF2180" s="47">
        <f t="shared" si="1047"/>
        <v>0</v>
      </c>
      <c r="AG2180" s="31">
        <f t="shared" si="1048"/>
        <v>0</v>
      </c>
      <c r="AH2180" s="48">
        <f t="shared" si="1049"/>
        <v>0</v>
      </c>
      <c r="AI2180" s="33">
        <f t="shared" si="1050"/>
        <v>0</v>
      </c>
      <c r="AJ2180" s="33">
        <f t="shared" si="1051"/>
        <v>0</v>
      </c>
      <c r="AK2180" s="33">
        <f t="shared" si="1052"/>
        <v>0</v>
      </c>
      <c r="AL2180" s="33">
        <f t="shared" si="1053"/>
        <v>0</v>
      </c>
      <c r="AM2180" s="34">
        <f t="shared" si="1054"/>
        <v>0</v>
      </c>
    </row>
    <row r="2181" spans="1:39" ht="15" customHeight="1" x14ac:dyDescent="0.3">
      <c r="A2181" s="166" t="s">
        <v>4615</v>
      </c>
      <c r="B2181" s="99">
        <v>23864</v>
      </c>
      <c r="C2181" s="99">
        <v>83721</v>
      </c>
      <c r="D2181" s="165">
        <v>45228</v>
      </c>
      <c r="E2181" s="165">
        <v>45261</v>
      </c>
      <c r="F2181" s="166">
        <v>4</v>
      </c>
      <c r="G2181" s="178">
        <v>1.26</v>
      </c>
      <c r="H2181" s="181">
        <v>1</v>
      </c>
      <c r="I2181" s="180">
        <v>7.4700000000000003E-2</v>
      </c>
      <c r="J2181" s="21">
        <f t="shared" si="1025"/>
        <v>2.74</v>
      </c>
      <c r="K2181" s="21" t="str">
        <f t="shared" si="1026"/>
        <v>Y</v>
      </c>
      <c r="L2181" s="37" t="str">
        <f t="shared" si="1027"/>
        <v>NA</v>
      </c>
      <c r="M2181" s="8" t="str">
        <f t="shared" si="1028"/>
        <v>Y</v>
      </c>
      <c r="N2181" s="42">
        <f t="shared" si="1029"/>
        <v>3</v>
      </c>
      <c r="O2181" s="43">
        <f t="shared" si="1030"/>
        <v>200000</v>
      </c>
      <c r="P2181" s="43" t="str">
        <f t="shared" si="1031"/>
        <v>NA</v>
      </c>
      <c r="Q2181" s="24">
        <f t="shared" si="1032"/>
        <v>25646.640800000001</v>
      </c>
      <c r="R2181" s="43">
        <f t="shared" si="1033"/>
        <v>0</v>
      </c>
      <c r="S2181" s="24">
        <f t="shared" si="1034"/>
        <v>1000000</v>
      </c>
      <c r="T2181" s="25" t="str">
        <f t="shared" si="1035"/>
        <v>Y</v>
      </c>
      <c r="U2181" s="44">
        <f t="shared" si="1036"/>
        <v>2</v>
      </c>
      <c r="V2181" s="45">
        <f t="shared" si="1037"/>
        <v>200000</v>
      </c>
      <c r="W2181" s="45">
        <f t="shared" si="1038"/>
        <v>1000000</v>
      </c>
      <c r="X2181" s="28">
        <f t="shared" si="1039"/>
        <v>27562.444867760001</v>
      </c>
      <c r="Y2181" s="28">
        <f t="shared" si="1040"/>
        <v>0</v>
      </c>
      <c r="Z2181" s="45" t="str">
        <f t="shared" si="1041"/>
        <v>NA</v>
      </c>
      <c r="AA2181" s="29" t="str">
        <f t="shared" si="1042"/>
        <v>Y</v>
      </c>
      <c r="AB2181" s="46">
        <f t="shared" si="1043"/>
        <v>1</v>
      </c>
      <c r="AC2181" s="31">
        <f t="shared" si="1044"/>
        <v>200000</v>
      </c>
      <c r="AD2181" s="31">
        <f t="shared" si="1045"/>
        <v>1000000</v>
      </c>
      <c r="AE2181" s="31">
        <f t="shared" si="1046"/>
        <v>29621.359499381673</v>
      </c>
      <c r="AF2181" s="47">
        <f t="shared" si="1047"/>
        <v>0</v>
      </c>
      <c r="AG2181" s="31" t="str">
        <f t="shared" si="1048"/>
        <v>NA</v>
      </c>
      <c r="AH2181" s="48">
        <f t="shared" si="1049"/>
        <v>0</v>
      </c>
      <c r="AI2181" s="33">
        <f t="shared" si="1050"/>
        <v>0</v>
      </c>
      <c r="AJ2181" s="33">
        <f t="shared" si="1051"/>
        <v>0</v>
      </c>
      <c r="AK2181" s="33">
        <f t="shared" si="1052"/>
        <v>0</v>
      </c>
      <c r="AL2181" s="33">
        <f t="shared" si="1053"/>
        <v>0</v>
      </c>
      <c r="AM2181" s="34">
        <f t="shared" si="1054"/>
        <v>0</v>
      </c>
    </row>
    <row r="2182" spans="1:39" ht="15" customHeight="1" x14ac:dyDescent="0.3">
      <c r="A2182" s="166" t="s">
        <v>4616</v>
      </c>
      <c r="B2182" s="99">
        <v>22895</v>
      </c>
      <c r="C2182" s="99">
        <v>111964</v>
      </c>
      <c r="D2182" s="165">
        <v>45753</v>
      </c>
      <c r="E2182" s="165">
        <v>46032</v>
      </c>
      <c r="F2182" s="166">
        <v>2</v>
      </c>
      <c r="G2182" s="178">
        <v>0.62</v>
      </c>
      <c r="H2182" s="181">
        <v>1</v>
      </c>
      <c r="I2182" s="180">
        <v>1.7000000000000001E-2</v>
      </c>
      <c r="J2182" s="21">
        <f t="shared" si="1025"/>
        <v>1.38</v>
      </c>
      <c r="K2182" s="21" t="str">
        <f t="shared" si="1026"/>
        <v>Y</v>
      </c>
      <c r="L2182" s="37" t="str">
        <f t="shared" si="1027"/>
        <v>NA</v>
      </c>
      <c r="M2182" s="8" t="str">
        <f t="shared" si="1028"/>
        <v>Y</v>
      </c>
      <c r="N2182" s="42">
        <f t="shared" si="1029"/>
        <v>2</v>
      </c>
      <c r="O2182" s="43">
        <f t="shared" si="1030"/>
        <v>200000</v>
      </c>
      <c r="P2182" s="43" t="str">
        <f t="shared" si="1031"/>
        <v>NA</v>
      </c>
      <c r="Q2182" s="24">
        <f t="shared" si="1032"/>
        <v>23284.214999999997</v>
      </c>
      <c r="R2182" s="43">
        <f t="shared" si="1033"/>
        <v>0</v>
      </c>
      <c r="S2182" s="24">
        <f t="shared" si="1034"/>
        <v>1000000</v>
      </c>
      <c r="T2182" s="25" t="str">
        <f t="shared" si="1035"/>
        <v>Y</v>
      </c>
      <c r="U2182" s="44">
        <f t="shared" si="1036"/>
        <v>1</v>
      </c>
      <c r="V2182" s="45">
        <f t="shared" si="1037"/>
        <v>200000</v>
      </c>
      <c r="W2182" s="45">
        <f t="shared" si="1038"/>
        <v>1000000</v>
      </c>
      <c r="X2182" s="28">
        <f t="shared" si="1039"/>
        <v>23680.046654999995</v>
      </c>
      <c r="Y2182" s="28">
        <f t="shared" si="1040"/>
        <v>0</v>
      </c>
      <c r="Z2182" s="45" t="str">
        <f t="shared" si="1041"/>
        <v>NA</v>
      </c>
      <c r="AA2182" s="29" t="str">
        <f t="shared" si="1042"/>
        <v>N</v>
      </c>
      <c r="AB2182" s="46">
        <f t="shared" si="1043"/>
        <v>0</v>
      </c>
      <c r="AC2182" s="31">
        <f t="shared" si="1044"/>
        <v>0</v>
      </c>
      <c r="AD2182" s="31">
        <f t="shared" si="1045"/>
        <v>0</v>
      </c>
      <c r="AE2182" s="31">
        <f t="shared" si="1046"/>
        <v>0</v>
      </c>
      <c r="AF2182" s="47">
        <f t="shared" si="1047"/>
        <v>0</v>
      </c>
      <c r="AG2182" s="31">
        <f t="shared" si="1048"/>
        <v>0</v>
      </c>
      <c r="AH2182" s="48">
        <f t="shared" si="1049"/>
        <v>0</v>
      </c>
      <c r="AI2182" s="33">
        <f t="shared" si="1050"/>
        <v>0</v>
      </c>
      <c r="AJ2182" s="33">
        <f t="shared" si="1051"/>
        <v>0</v>
      </c>
      <c r="AK2182" s="33">
        <f t="shared" si="1052"/>
        <v>0</v>
      </c>
      <c r="AL2182" s="33">
        <f t="shared" si="1053"/>
        <v>0</v>
      </c>
      <c r="AM2182" s="34">
        <f t="shared" si="1054"/>
        <v>0</v>
      </c>
    </row>
    <row r="2183" spans="1:39" ht="15" customHeight="1" x14ac:dyDescent="0.3">
      <c r="A2183" s="166" t="s">
        <v>4617</v>
      </c>
      <c r="B2183" s="99">
        <v>10408</v>
      </c>
      <c r="C2183" s="99">
        <v>81669</v>
      </c>
      <c r="D2183" s="165">
        <v>45943</v>
      </c>
      <c r="E2183" s="165">
        <v>46291</v>
      </c>
      <c r="F2183" s="166">
        <v>2</v>
      </c>
      <c r="G2183" s="178">
        <v>1.82</v>
      </c>
      <c r="H2183" s="181">
        <v>0.25</v>
      </c>
      <c r="I2183" s="180">
        <v>2.0899999999999998E-2</v>
      </c>
      <c r="J2183" s="21">
        <f t="shared" si="1025"/>
        <v>0.17999999999999994</v>
      </c>
      <c r="K2183" s="21" t="str">
        <f t="shared" si="1026"/>
        <v>Y</v>
      </c>
      <c r="L2183" s="37" t="str">
        <f t="shared" si="1027"/>
        <v>NA</v>
      </c>
      <c r="M2183" s="8" t="str">
        <f t="shared" si="1028"/>
        <v>Y</v>
      </c>
      <c r="N2183" s="42">
        <f t="shared" si="1029"/>
        <v>1</v>
      </c>
      <c r="O2183" s="43">
        <f t="shared" si="1030"/>
        <v>200000</v>
      </c>
      <c r="P2183" s="43" t="str">
        <f t="shared" si="1031"/>
        <v>NA</v>
      </c>
      <c r="Q2183" s="24">
        <f t="shared" si="1032"/>
        <v>10625.527199999999</v>
      </c>
      <c r="R2183" s="43">
        <f t="shared" si="1033"/>
        <v>0</v>
      </c>
      <c r="S2183" s="24">
        <f t="shared" si="1034"/>
        <v>1000000</v>
      </c>
      <c r="T2183" s="25" t="str">
        <f t="shared" si="1035"/>
        <v>N</v>
      </c>
      <c r="U2183" s="44">
        <f t="shared" si="1036"/>
        <v>0</v>
      </c>
      <c r="V2183" s="45">
        <f t="shared" si="1037"/>
        <v>0</v>
      </c>
      <c r="W2183" s="45">
        <f t="shared" si="1038"/>
        <v>0</v>
      </c>
      <c r="X2183" s="28">
        <f t="shared" si="1039"/>
        <v>0</v>
      </c>
      <c r="Y2183" s="28">
        <f t="shared" si="1040"/>
        <v>0</v>
      </c>
      <c r="Z2183" s="45">
        <f t="shared" si="1041"/>
        <v>0</v>
      </c>
      <c r="AA2183" s="29" t="str">
        <f t="shared" si="1042"/>
        <v>N</v>
      </c>
      <c r="AB2183" s="46">
        <f t="shared" si="1043"/>
        <v>0</v>
      </c>
      <c r="AC2183" s="31">
        <f t="shared" si="1044"/>
        <v>0</v>
      </c>
      <c r="AD2183" s="31">
        <f t="shared" si="1045"/>
        <v>0</v>
      </c>
      <c r="AE2183" s="31">
        <f t="shared" si="1046"/>
        <v>0</v>
      </c>
      <c r="AF2183" s="47">
        <f t="shared" si="1047"/>
        <v>0</v>
      </c>
      <c r="AG2183" s="31">
        <f t="shared" si="1048"/>
        <v>0</v>
      </c>
      <c r="AH2183" s="48">
        <f t="shared" si="1049"/>
        <v>0</v>
      </c>
      <c r="AI2183" s="33">
        <f t="shared" si="1050"/>
        <v>0</v>
      </c>
      <c r="AJ2183" s="33">
        <f t="shared" si="1051"/>
        <v>0</v>
      </c>
      <c r="AK2183" s="33">
        <f t="shared" si="1052"/>
        <v>0</v>
      </c>
      <c r="AL2183" s="33">
        <f t="shared" si="1053"/>
        <v>0</v>
      </c>
      <c r="AM2183" s="34">
        <f t="shared" si="1054"/>
        <v>0</v>
      </c>
    </row>
    <row r="2184" spans="1:39" ht="15" customHeight="1" x14ac:dyDescent="0.3">
      <c r="A2184" s="166" t="s">
        <v>4618</v>
      </c>
      <c r="B2184" s="99">
        <v>20128</v>
      </c>
      <c r="C2184" s="99">
        <v>53947</v>
      </c>
      <c r="D2184" s="165">
        <v>46102</v>
      </c>
      <c r="E2184" s="165">
        <v>46265</v>
      </c>
      <c r="F2184" s="166">
        <v>4</v>
      </c>
      <c r="G2184" s="178">
        <v>1.38</v>
      </c>
      <c r="H2184" s="181">
        <v>1</v>
      </c>
      <c r="I2184" s="180">
        <v>3.7900000000000003E-2</v>
      </c>
      <c r="J2184" s="21">
        <f t="shared" si="1025"/>
        <v>2.62</v>
      </c>
      <c r="K2184" s="21" t="str">
        <f t="shared" si="1026"/>
        <v>Y</v>
      </c>
      <c r="L2184" s="37" t="str">
        <f t="shared" si="1027"/>
        <v>NA</v>
      </c>
      <c r="M2184" s="8" t="str">
        <f t="shared" si="1028"/>
        <v>Y</v>
      </c>
      <c r="N2184" s="42">
        <f t="shared" si="1029"/>
        <v>3</v>
      </c>
      <c r="O2184" s="43">
        <f t="shared" si="1030"/>
        <v>200000</v>
      </c>
      <c r="P2184" s="43" t="str">
        <f t="shared" si="1031"/>
        <v>NA</v>
      </c>
      <c r="Q2184" s="24">
        <f t="shared" si="1032"/>
        <v>20890.851200000001</v>
      </c>
      <c r="R2184" s="43">
        <f t="shared" si="1033"/>
        <v>0</v>
      </c>
      <c r="S2184" s="24">
        <f t="shared" si="1034"/>
        <v>1000000</v>
      </c>
      <c r="T2184" s="25" t="str">
        <f t="shared" si="1035"/>
        <v>Y</v>
      </c>
      <c r="U2184" s="44">
        <f t="shared" si="1036"/>
        <v>2</v>
      </c>
      <c r="V2184" s="45">
        <f t="shared" si="1037"/>
        <v>200000</v>
      </c>
      <c r="W2184" s="45">
        <f t="shared" si="1038"/>
        <v>1000000</v>
      </c>
      <c r="X2184" s="28">
        <f t="shared" si="1039"/>
        <v>21682.614460480003</v>
      </c>
      <c r="Y2184" s="28">
        <f t="shared" si="1040"/>
        <v>0</v>
      </c>
      <c r="Z2184" s="45" t="str">
        <f t="shared" si="1041"/>
        <v>NA</v>
      </c>
      <c r="AA2184" s="29" t="str">
        <f t="shared" si="1042"/>
        <v>Y</v>
      </c>
      <c r="AB2184" s="46">
        <f t="shared" si="1043"/>
        <v>1</v>
      </c>
      <c r="AC2184" s="31">
        <f t="shared" si="1044"/>
        <v>200000</v>
      </c>
      <c r="AD2184" s="31">
        <f t="shared" si="1045"/>
        <v>1000000</v>
      </c>
      <c r="AE2184" s="31">
        <f t="shared" si="1046"/>
        <v>22504.385548532195</v>
      </c>
      <c r="AF2184" s="47">
        <f t="shared" si="1047"/>
        <v>0</v>
      </c>
      <c r="AG2184" s="31" t="str">
        <f t="shared" si="1048"/>
        <v>NA</v>
      </c>
      <c r="AH2184" s="48">
        <f t="shared" si="1049"/>
        <v>0</v>
      </c>
      <c r="AI2184" s="33">
        <f t="shared" si="1050"/>
        <v>0</v>
      </c>
      <c r="AJ2184" s="33">
        <f t="shared" si="1051"/>
        <v>0</v>
      </c>
      <c r="AK2184" s="33">
        <f t="shared" si="1052"/>
        <v>0</v>
      </c>
      <c r="AL2184" s="33">
        <f t="shared" si="1053"/>
        <v>0</v>
      </c>
      <c r="AM2184" s="34">
        <f t="shared" si="1054"/>
        <v>0</v>
      </c>
    </row>
    <row r="2185" spans="1:39" ht="15" customHeight="1" x14ac:dyDescent="0.3">
      <c r="A2185" s="166" t="s">
        <v>4619</v>
      </c>
      <c r="B2185" s="99">
        <v>18813</v>
      </c>
      <c r="C2185" s="99">
        <v>61878</v>
      </c>
      <c r="D2185" s="165">
        <v>44495</v>
      </c>
      <c r="E2185" s="165">
        <v>44566</v>
      </c>
      <c r="F2185" s="166">
        <v>4</v>
      </c>
      <c r="G2185" s="178">
        <v>0.18</v>
      </c>
      <c r="H2185" s="181">
        <v>0.25</v>
      </c>
      <c r="I2185" s="180">
        <v>8.5000000000000006E-2</v>
      </c>
      <c r="J2185" s="21">
        <f t="shared" si="1025"/>
        <v>3.82</v>
      </c>
      <c r="K2185" s="21" t="str">
        <f t="shared" si="1026"/>
        <v>Y</v>
      </c>
      <c r="L2185" s="37" t="str">
        <f t="shared" si="1027"/>
        <v>NA</v>
      </c>
      <c r="M2185" s="8" t="str">
        <f t="shared" si="1028"/>
        <v>Y</v>
      </c>
      <c r="N2185" s="42">
        <f t="shared" si="1029"/>
        <v>16</v>
      </c>
      <c r="O2185" s="43">
        <f t="shared" si="1030"/>
        <v>200000</v>
      </c>
      <c r="P2185" s="43" t="str">
        <f t="shared" si="1031"/>
        <v>NA</v>
      </c>
      <c r="Q2185" s="24">
        <f t="shared" si="1032"/>
        <v>20412.105</v>
      </c>
      <c r="R2185" s="43">
        <f t="shared" si="1033"/>
        <v>0</v>
      </c>
      <c r="S2185" s="24">
        <f t="shared" si="1034"/>
        <v>1000000</v>
      </c>
      <c r="T2185" s="25" t="str">
        <f t="shared" si="1035"/>
        <v>Y</v>
      </c>
      <c r="U2185" s="44">
        <f t="shared" si="1036"/>
        <v>15</v>
      </c>
      <c r="V2185" s="45">
        <f t="shared" si="1037"/>
        <v>200000</v>
      </c>
      <c r="W2185" s="45">
        <f t="shared" si="1038"/>
        <v>1000000</v>
      </c>
      <c r="X2185" s="28">
        <f t="shared" si="1039"/>
        <v>22147.133924999998</v>
      </c>
      <c r="Y2185" s="28">
        <f t="shared" si="1040"/>
        <v>0</v>
      </c>
      <c r="Z2185" s="45" t="str">
        <f t="shared" si="1041"/>
        <v>NA</v>
      </c>
      <c r="AA2185" s="29" t="str">
        <f t="shared" si="1042"/>
        <v>Y</v>
      </c>
      <c r="AB2185" s="46">
        <f t="shared" si="1043"/>
        <v>14</v>
      </c>
      <c r="AC2185" s="31">
        <f t="shared" si="1044"/>
        <v>200000</v>
      </c>
      <c r="AD2185" s="31">
        <f t="shared" si="1045"/>
        <v>1000000</v>
      </c>
      <c r="AE2185" s="31">
        <f t="shared" si="1046"/>
        <v>24029.640308624996</v>
      </c>
      <c r="AF2185" s="47">
        <f t="shared" si="1047"/>
        <v>0</v>
      </c>
      <c r="AG2185" s="31" t="str">
        <f t="shared" si="1048"/>
        <v>NA</v>
      </c>
      <c r="AH2185" s="48">
        <f t="shared" si="1049"/>
        <v>13</v>
      </c>
      <c r="AI2185" s="33">
        <f t="shared" si="1050"/>
        <v>20000</v>
      </c>
      <c r="AJ2185" s="33">
        <f t="shared" si="1051"/>
        <v>65000</v>
      </c>
      <c r="AK2185" s="33">
        <f t="shared" si="1052"/>
        <v>20000</v>
      </c>
      <c r="AL2185" s="33">
        <f t="shared" si="1053"/>
        <v>6072.1597348581199</v>
      </c>
      <c r="AM2185" s="34">
        <f t="shared" si="1054"/>
        <v>6072.1597348581199</v>
      </c>
    </row>
    <row r="2186" spans="1:39" ht="15" customHeight="1" x14ac:dyDescent="0.3">
      <c r="A2186" s="166" t="s">
        <v>4620</v>
      </c>
      <c r="B2186" s="99">
        <v>7248</v>
      </c>
      <c r="C2186" s="99">
        <v>22524</v>
      </c>
      <c r="D2186" s="165">
        <v>44660</v>
      </c>
      <c r="E2186" s="165">
        <v>44705</v>
      </c>
      <c r="F2186" s="166">
        <v>2</v>
      </c>
      <c r="G2186" s="178">
        <v>0.48</v>
      </c>
      <c r="H2186" s="181">
        <v>0.25</v>
      </c>
      <c r="I2186" s="180">
        <v>5.8500000000000003E-2</v>
      </c>
      <c r="J2186" s="21">
        <f t="shared" si="1025"/>
        <v>1.52</v>
      </c>
      <c r="K2186" s="21" t="str">
        <f t="shared" si="1026"/>
        <v>Y</v>
      </c>
      <c r="L2186" s="37" t="str">
        <f t="shared" si="1027"/>
        <v>NA</v>
      </c>
      <c r="M2186" s="8" t="str">
        <f t="shared" si="1028"/>
        <v>Y</v>
      </c>
      <c r="N2186" s="42">
        <f t="shared" si="1029"/>
        <v>7</v>
      </c>
      <c r="O2186" s="43">
        <f t="shared" si="1030"/>
        <v>200000</v>
      </c>
      <c r="P2186" s="43" t="str">
        <f t="shared" si="1031"/>
        <v>NA</v>
      </c>
      <c r="Q2186" s="24">
        <f t="shared" si="1032"/>
        <v>7672.0079999999998</v>
      </c>
      <c r="R2186" s="43">
        <f t="shared" si="1033"/>
        <v>0</v>
      </c>
      <c r="S2186" s="24">
        <f t="shared" si="1034"/>
        <v>1000000</v>
      </c>
      <c r="T2186" s="25" t="str">
        <f t="shared" si="1035"/>
        <v>Y</v>
      </c>
      <c r="U2186" s="44">
        <f t="shared" si="1036"/>
        <v>6</v>
      </c>
      <c r="V2186" s="45">
        <f t="shared" si="1037"/>
        <v>200000</v>
      </c>
      <c r="W2186" s="45">
        <f t="shared" si="1038"/>
        <v>1000000</v>
      </c>
      <c r="X2186" s="28">
        <f t="shared" si="1039"/>
        <v>8120.8204679999999</v>
      </c>
      <c r="Y2186" s="28">
        <f t="shared" si="1040"/>
        <v>0</v>
      </c>
      <c r="Z2186" s="45" t="str">
        <f t="shared" si="1041"/>
        <v>NA</v>
      </c>
      <c r="AA2186" s="29" t="str">
        <f t="shared" si="1042"/>
        <v>N</v>
      </c>
      <c r="AB2186" s="46">
        <f t="shared" si="1043"/>
        <v>5</v>
      </c>
      <c r="AC2186" s="31">
        <f t="shared" si="1044"/>
        <v>20000</v>
      </c>
      <c r="AD2186" s="31">
        <f t="shared" si="1045"/>
        <v>65000</v>
      </c>
      <c r="AE2186" s="31">
        <f t="shared" si="1046"/>
        <v>8595.8884653780005</v>
      </c>
      <c r="AF2186" s="47">
        <f t="shared" si="1047"/>
        <v>0</v>
      </c>
      <c r="AG2186" s="31">
        <f t="shared" si="1048"/>
        <v>18087.283066622</v>
      </c>
      <c r="AH2186" s="48">
        <f t="shared" si="1049"/>
        <v>4</v>
      </c>
      <c r="AI2186" s="33">
        <f t="shared" si="1050"/>
        <v>20000</v>
      </c>
      <c r="AJ2186" s="33">
        <f t="shared" si="1051"/>
        <v>65000</v>
      </c>
      <c r="AK2186" s="33">
        <f t="shared" si="1052"/>
        <v>9098.7479406026141</v>
      </c>
      <c r="AL2186" s="33">
        <f t="shared" si="1053"/>
        <v>0</v>
      </c>
      <c r="AM2186" s="34">
        <f t="shared" si="1054"/>
        <v>0</v>
      </c>
    </row>
    <row r="2187" spans="1:39" ht="15" customHeight="1" x14ac:dyDescent="0.3">
      <c r="A2187" s="166" t="s">
        <v>4621</v>
      </c>
      <c r="B2187" s="99">
        <v>20517</v>
      </c>
      <c r="C2187" s="99">
        <v>45510</v>
      </c>
      <c r="D2187" s="165">
        <v>45049</v>
      </c>
      <c r="E2187" s="165">
        <v>45190</v>
      </c>
      <c r="F2187" s="166">
        <v>4</v>
      </c>
      <c r="G2187" s="178">
        <v>2.83</v>
      </c>
      <c r="H2187" s="181">
        <v>0.75</v>
      </c>
      <c r="I2187" s="180">
        <v>2.6700000000000002E-2</v>
      </c>
      <c r="J2187" s="21">
        <f t="shared" si="1025"/>
        <v>1.17</v>
      </c>
      <c r="K2187" s="21" t="str">
        <f t="shared" si="1026"/>
        <v>Y</v>
      </c>
      <c r="L2187" s="37" t="str">
        <f t="shared" si="1027"/>
        <v>NA</v>
      </c>
      <c r="M2187" s="8" t="str">
        <f t="shared" si="1028"/>
        <v>Y</v>
      </c>
      <c r="N2187" s="42">
        <f t="shared" si="1029"/>
        <v>2</v>
      </c>
      <c r="O2187" s="43">
        <f t="shared" si="1030"/>
        <v>200000</v>
      </c>
      <c r="P2187" s="43" t="str">
        <f t="shared" si="1031"/>
        <v>NA</v>
      </c>
      <c r="Q2187" s="24">
        <f t="shared" si="1032"/>
        <v>21064.803899999999</v>
      </c>
      <c r="R2187" s="43">
        <f t="shared" si="1033"/>
        <v>0</v>
      </c>
      <c r="S2187" s="24">
        <f t="shared" si="1034"/>
        <v>1000000</v>
      </c>
      <c r="T2187" s="25" t="str">
        <f t="shared" si="1035"/>
        <v>Y</v>
      </c>
      <c r="U2187" s="44">
        <f t="shared" si="1036"/>
        <v>1</v>
      </c>
      <c r="V2187" s="45">
        <f t="shared" si="1037"/>
        <v>200000</v>
      </c>
      <c r="W2187" s="45">
        <f t="shared" si="1038"/>
        <v>1000000</v>
      </c>
      <c r="X2187" s="28">
        <f t="shared" si="1039"/>
        <v>21627.234164129997</v>
      </c>
      <c r="Y2187" s="28">
        <f t="shared" si="1040"/>
        <v>0</v>
      </c>
      <c r="Z2187" s="45" t="str">
        <f t="shared" si="1041"/>
        <v>NA</v>
      </c>
      <c r="AA2187" s="29" t="str">
        <f t="shared" si="1042"/>
        <v>N</v>
      </c>
      <c r="AB2187" s="46">
        <f t="shared" si="1043"/>
        <v>0</v>
      </c>
      <c r="AC2187" s="31">
        <f t="shared" si="1044"/>
        <v>0</v>
      </c>
      <c r="AD2187" s="31">
        <f t="shared" si="1045"/>
        <v>0</v>
      </c>
      <c r="AE2187" s="31">
        <f t="shared" si="1046"/>
        <v>0</v>
      </c>
      <c r="AF2187" s="47">
        <f t="shared" si="1047"/>
        <v>0</v>
      </c>
      <c r="AG2187" s="31">
        <f t="shared" si="1048"/>
        <v>0</v>
      </c>
      <c r="AH2187" s="48">
        <f t="shared" si="1049"/>
        <v>0</v>
      </c>
      <c r="AI2187" s="33">
        <f t="shared" si="1050"/>
        <v>0</v>
      </c>
      <c r="AJ2187" s="33">
        <f t="shared" si="1051"/>
        <v>0</v>
      </c>
      <c r="AK2187" s="33">
        <f t="shared" si="1052"/>
        <v>0</v>
      </c>
      <c r="AL2187" s="33">
        <f t="shared" si="1053"/>
        <v>0</v>
      </c>
      <c r="AM2187" s="34">
        <f t="shared" si="1054"/>
        <v>0</v>
      </c>
    </row>
    <row r="2188" spans="1:39" ht="15" customHeight="1" x14ac:dyDescent="0.3">
      <c r="A2188" s="166" t="s">
        <v>4622</v>
      </c>
      <c r="B2188" s="99">
        <v>10366</v>
      </c>
      <c r="C2188" s="99">
        <v>61134</v>
      </c>
      <c r="D2188" s="165">
        <v>45983</v>
      </c>
      <c r="E2188" s="165">
        <v>46309</v>
      </c>
      <c r="F2188" s="166">
        <v>2</v>
      </c>
      <c r="G2188" s="178">
        <v>1.86</v>
      </c>
      <c r="H2188" s="181">
        <v>1</v>
      </c>
      <c r="I2188" s="180">
        <v>4.2799999999999998E-2</v>
      </c>
      <c r="J2188" s="21">
        <f t="shared" si="1025"/>
        <v>0.1399999999999999</v>
      </c>
      <c r="K2188" s="21" t="str">
        <f t="shared" si="1026"/>
        <v>Y</v>
      </c>
      <c r="L2188" s="37" t="str">
        <f t="shared" si="1027"/>
        <v>NA</v>
      </c>
      <c r="M2188" s="8" t="str">
        <f t="shared" si="1028"/>
        <v>Y</v>
      </c>
      <c r="N2188" s="42">
        <f t="shared" si="1029"/>
        <v>1</v>
      </c>
      <c r="O2188" s="43">
        <f t="shared" si="1030"/>
        <v>200000</v>
      </c>
      <c r="P2188" s="43" t="str">
        <f t="shared" si="1031"/>
        <v>NA</v>
      </c>
      <c r="Q2188" s="24">
        <f t="shared" si="1032"/>
        <v>10809.664799999999</v>
      </c>
      <c r="R2188" s="43">
        <f t="shared" si="1033"/>
        <v>0</v>
      </c>
      <c r="S2188" s="24">
        <f t="shared" si="1034"/>
        <v>1000000</v>
      </c>
      <c r="T2188" s="25" t="str">
        <f t="shared" si="1035"/>
        <v>N</v>
      </c>
      <c r="U2188" s="44">
        <f t="shared" si="1036"/>
        <v>0</v>
      </c>
      <c r="V2188" s="45">
        <f t="shared" si="1037"/>
        <v>0</v>
      </c>
      <c r="W2188" s="45">
        <f t="shared" si="1038"/>
        <v>0</v>
      </c>
      <c r="X2188" s="28">
        <f t="shared" si="1039"/>
        <v>0</v>
      </c>
      <c r="Y2188" s="28">
        <f t="shared" si="1040"/>
        <v>0</v>
      </c>
      <c r="Z2188" s="45">
        <f t="shared" si="1041"/>
        <v>0</v>
      </c>
      <c r="AA2188" s="29" t="str">
        <f t="shared" si="1042"/>
        <v>N</v>
      </c>
      <c r="AB2188" s="46">
        <f t="shared" si="1043"/>
        <v>0</v>
      </c>
      <c r="AC2188" s="31">
        <f t="shared" si="1044"/>
        <v>0</v>
      </c>
      <c r="AD2188" s="31">
        <f t="shared" si="1045"/>
        <v>0</v>
      </c>
      <c r="AE2188" s="31">
        <f t="shared" si="1046"/>
        <v>0</v>
      </c>
      <c r="AF2188" s="47">
        <f t="shared" si="1047"/>
        <v>0</v>
      </c>
      <c r="AG2188" s="31">
        <f t="shared" si="1048"/>
        <v>0</v>
      </c>
      <c r="AH2188" s="48">
        <f t="shared" si="1049"/>
        <v>0</v>
      </c>
      <c r="AI2188" s="33">
        <f t="shared" si="1050"/>
        <v>0</v>
      </c>
      <c r="AJ2188" s="33">
        <f t="shared" si="1051"/>
        <v>0</v>
      </c>
      <c r="AK2188" s="33">
        <f t="shared" si="1052"/>
        <v>0</v>
      </c>
      <c r="AL2188" s="33">
        <f t="shared" si="1053"/>
        <v>0</v>
      </c>
      <c r="AM2188" s="34">
        <f t="shared" si="1054"/>
        <v>0</v>
      </c>
    </row>
    <row r="2189" spans="1:39" ht="15" customHeight="1" x14ac:dyDescent="0.3">
      <c r="A2189" s="166" t="s">
        <v>4623</v>
      </c>
      <c r="B2189" s="99">
        <v>24401</v>
      </c>
      <c r="C2189" s="99">
        <v>66231</v>
      </c>
      <c r="D2189" s="165">
        <v>45996</v>
      </c>
      <c r="E2189" s="165">
        <v>46180</v>
      </c>
      <c r="F2189" s="166">
        <v>2</v>
      </c>
      <c r="G2189" s="178">
        <v>1.61</v>
      </c>
      <c r="H2189" s="181">
        <v>0.25</v>
      </c>
      <c r="I2189" s="180">
        <v>3.9300000000000002E-2</v>
      </c>
      <c r="J2189" s="21">
        <f t="shared" si="1025"/>
        <v>0.3899999999999999</v>
      </c>
      <c r="K2189" s="21" t="str">
        <f t="shared" si="1026"/>
        <v>Y</v>
      </c>
      <c r="L2189" s="37" t="str">
        <f t="shared" si="1027"/>
        <v>NA</v>
      </c>
      <c r="M2189" s="8" t="str">
        <f t="shared" si="1028"/>
        <v>Y</v>
      </c>
      <c r="N2189" s="42">
        <f t="shared" si="1029"/>
        <v>2</v>
      </c>
      <c r="O2189" s="43">
        <f t="shared" si="1030"/>
        <v>200000</v>
      </c>
      <c r="P2189" s="43" t="str">
        <f t="shared" si="1031"/>
        <v>NA</v>
      </c>
      <c r="Q2189" s="24">
        <f t="shared" si="1032"/>
        <v>25359.959299999999</v>
      </c>
      <c r="R2189" s="43">
        <f t="shared" si="1033"/>
        <v>0</v>
      </c>
      <c r="S2189" s="24">
        <f t="shared" si="1034"/>
        <v>1000000</v>
      </c>
      <c r="T2189" s="25" t="str">
        <f t="shared" si="1035"/>
        <v>N</v>
      </c>
      <c r="U2189" s="44">
        <f t="shared" si="1036"/>
        <v>1</v>
      </c>
      <c r="V2189" s="45">
        <f t="shared" si="1037"/>
        <v>20000</v>
      </c>
      <c r="W2189" s="45">
        <f t="shared" si="1038"/>
        <v>65000</v>
      </c>
      <c r="X2189" s="28">
        <f t="shared" si="1039"/>
        <v>0</v>
      </c>
      <c r="Y2189" s="28">
        <f t="shared" si="1040"/>
        <v>26356.605700489996</v>
      </c>
      <c r="Z2189" s="45">
        <f t="shared" si="1041"/>
        <v>0</v>
      </c>
      <c r="AA2189" s="29" t="str">
        <f t="shared" si="1042"/>
        <v>N</v>
      </c>
      <c r="AB2189" s="46">
        <f t="shared" si="1043"/>
        <v>0</v>
      </c>
      <c r="AC2189" s="31">
        <f t="shared" si="1044"/>
        <v>0</v>
      </c>
      <c r="AD2189" s="31">
        <f t="shared" si="1045"/>
        <v>0</v>
      </c>
      <c r="AE2189" s="31">
        <f t="shared" si="1046"/>
        <v>0</v>
      </c>
      <c r="AF2189" s="47">
        <f t="shared" si="1047"/>
        <v>0</v>
      </c>
      <c r="AG2189" s="31">
        <f t="shared" si="1048"/>
        <v>0</v>
      </c>
      <c r="AH2189" s="48">
        <f t="shared" si="1049"/>
        <v>0</v>
      </c>
      <c r="AI2189" s="33">
        <f t="shared" si="1050"/>
        <v>0</v>
      </c>
      <c r="AJ2189" s="33">
        <f t="shared" si="1051"/>
        <v>0</v>
      </c>
      <c r="AK2189" s="33">
        <f t="shared" si="1052"/>
        <v>0</v>
      </c>
      <c r="AL2189" s="33">
        <f t="shared" si="1053"/>
        <v>0</v>
      </c>
      <c r="AM2189" s="34">
        <f t="shared" si="1054"/>
        <v>26356.605700489996</v>
      </c>
    </row>
    <row r="2190" spans="1:39" ht="15" customHeight="1" x14ac:dyDescent="0.3">
      <c r="A2190" s="166" t="s">
        <v>4624</v>
      </c>
      <c r="B2190" s="99">
        <v>7259</v>
      </c>
      <c r="C2190" s="99">
        <v>83576</v>
      </c>
      <c r="D2190" s="165">
        <v>44878</v>
      </c>
      <c r="E2190" s="165">
        <v>45082</v>
      </c>
      <c r="F2190" s="166">
        <v>2</v>
      </c>
      <c r="G2190" s="178">
        <v>1.71</v>
      </c>
      <c r="H2190" s="181">
        <v>1</v>
      </c>
      <c r="I2190" s="180">
        <v>2.24E-2</v>
      </c>
      <c r="J2190" s="21">
        <f t="shared" si="1025"/>
        <v>0.29000000000000004</v>
      </c>
      <c r="K2190" s="21" t="str">
        <f t="shared" si="1026"/>
        <v>Y</v>
      </c>
      <c r="L2190" s="37" t="str">
        <f t="shared" si="1027"/>
        <v>NA</v>
      </c>
      <c r="M2190" s="8" t="str">
        <f t="shared" si="1028"/>
        <v>Y</v>
      </c>
      <c r="N2190" s="42">
        <f t="shared" si="1029"/>
        <v>1</v>
      </c>
      <c r="O2190" s="43">
        <f t="shared" si="1030"/>
        <v>200000</v>
      </c>
      <c r="P2190" s="43" t="str">
        <f t="shared" si="1031"/>
        <v>NA</v>
      </c>
      <c r="Q2190" s="24">
        <f t="shared" si="1032"/>
        <v>7421.6016</v>
      </c>
      <c r="R2190" s="43">
        <f t="shared" si="1033"/>
        <v>0</v>
      </c>
      <c r="S2190" s="24">
        <f t="shared" si="1034"/>
        <v>1000000</v>
      </c>
      <c r="T2190" s="25" t="str">
        <f t="shared" si="1035"/>
        <v>N</v>
      </c>
      <c r="U2190" s="44">
        <f t="shared" si="1036"/>
        <v>0</v>
      </c>
      <c r="V2190" s="45">
        <f t="shared" si="1037"/>
        <v>0</v>
      </c>
      <c r="W2190" s="45">
        <f t="shared" si="1038"/>
        <v>0</v>
      </c>
      <c r="X2190" s="28">
        <f t="shared" si="1039"/>
        <v>0</v>
      </c>
      <c r="Y2190" s="28">
        <f t="shared" si="1040"/>
        <v>0</v>
      </c>
      <c r="Z2190" s="45">
        <f t="shared" si="1041"/>
        <v>0</v>
      </c>
      <c r="AA2190" s="29" t="str">
        <f t="shared" si="1042"/>
        <v>N</v>
      </c>
      <c r="AB2190" s="46">
        <f t="shared" si="1043"/>
        <v>0</v>
      </c>
      <c r="AC2190" s="31">
        <f t="shared" si="1044"/>
        <v>0</v>
      </c>
      <c r="AD2190" s="31">
        <f t="shared" si="1045"/>
        <v>0</v>
      </c>
      <c r="AE2190" s="31">
        <f t="shared" si="1046"/>
        <v>0</v>
      </c>
      <c r="AF2190" s="47">
        <f t="shared" si="1047"/>
        <v>0</v>
      </c>
      <c r="AG2190" s="31">
        <f t="shared" si="1048"/>
        <v>0</v>
      </c>
      <c r="AH2190" s="48">
        <f t="shared" si="1049"/>
        <v>0</v>
      </c>
      <c r="AI2190" s="33">
        <f t="shared" si="1050"/>
        <v>0</v>
      </c>
      <c r="AJ2190" s="33">
        <f t="shared" si="1051"/>
        <v>0</v>
      </c>
      <c r="AK2190" s="33">
        <f t="shared" si="1052"/>
        <v>0</v>
      </c>
      <c r="AL2190" s="33">
        <f t="shared" si="1053"/>
        <v>0</v>
      </c>
      <c r="AM2190" s="34">
        <f t="shared" si="1054"/>
        <v>0</v>
      </c>
    </row>
    <row r="2191" spans="1:39" ht="15" customHeight="1" x14ac:dyDescent="0.3">
      <c r="A2191" s="166" t="s">
        <v>4625</v>
      </c>
      <c r="B2191" s="99">
        <v>10013</v>
      </c>
      <c r="C2191" s="99">
        <v>77093</v>
      </c>
      <c r="D2191" s="165">
        <v>45844</v>
      </c>
      <c r="E2191" s="165">
        <v>46141</v>
      </c>
      <c r="F2191" s="166">
        <v>4</v>
      </c>
      <c r="G2191" s="178">
        <v>2.5</v>
      </c>
      <c r="H2191" s="181">
        <v>1</v>
      </c>
      <c r="I2191" s="180">
        <v>4.7500000000000001E-2</v>
      </c>
      <c r="J2191" s="21">
        <f t="shared" si="1025"/>
        <v>1.5</v>
      </c>
      <c r="K2191" s="21" t="str">
        <f t="shared" si="1026"/>
        <v>Y</v>
      </c>
      <c r="L2191" s="37" t="str">
        <f t="shared" si="1027"/>
        <v>NA</v>
      </c>
      <c r="M2191" s="8" t="str">
        <f t="shared" si="1028"/>
        <v>Y</v>
      </c>
      <c r="N2191" s="42">
        <f t="shared" si="1029"/>
        <v>2</v>
      </c>
      <c r="O2191" s="43">
        <f t="shared" si="1030"/>
        <v>200000</v>
      </c>
      <c r="P2191" s="43" t="str">
        <f t="shared" si="1031"/>
        <v>NA</v>
      </c>
      <c r="Q2191" s="24">
        <f t="shared" si="1032"/>
        <v>10488.6175</v>
      </c>
      <c r="R2191" s="43">
        <f t="shared" si="1033"/>
        <v>0</v>
      </c>
      <c r="S2191" s="24">
        <f t="shared" si="1034"/>
        <v>1000000</v>
      </c>
      <c r="T2191" s="25" t="str">
        <f t="shared" si="1035"/>
        <v>Y</v>
      </c>
      <c r="U2191" s="44">
        <f t="shared" si="1036"/>
        <v>1</v>
      </c>
      <c r="V2191" s="45">
        <f t="shared" si="1037"/>
        <v>200000</v>
      </c>
      <c r="W2191" s="45">
        <f t="shared" si="1038"/>
        <v>1000000</v>
      </c>
      <c r="X2191" s="28">
        <f t="shared" si="1039"/>
        <v>10986.826831250002</v>
      </c>
      <c r="Y2191" s="28">
        <f t="shared" si="1040"/>
        <v>0</v>
      </c>
      <c r="Z2191" s="45" t="str">
        <f t="shared" si="1041"/>
        <v>NA</v>
      </c>
      <c r="AA2191" s="29" t="str">
        <f t="shared" si="1042"/>
        <v>N</v>
      </c>
      <c r="AB2191" s="46">
        <f t="shared" si="1043"/>
        <v>0</v>
      </c>
      <c r="AC2191" s="31">
        <f t="shared" si="1044"/>
        <v>0</v>
      </c>
      <c r="AD2191" s="31">
        <f t="shared" si="1045"/>
        <v>0</v>
      </c>
      <c r="AE2191" s="31">
        <f t="shared" si="1046"/>
        <v>0</v>
      </c>
      <c r="AF2191" s="47">
        <f t="shared" si="1047"/>
        <v>0</v>
      </c>
      <c r="AG2191" s="31">
        <f t="shared" si="1048"/>
        <v>0</v>
      </c>
      <c r="AH2191" s="48">
        <f t="shared" si="1049"/>
        <v>0</v>
      </c>
      <c r="AI2191" s="33">
        <f t="shared" si="1050"/>
        <v>0</v>
      </c>
      <c r="AJ2191" s="33">
        <f t="shared" si="1051"/>
        <v>0</v>
      </c>
      <c r="AK2191" s="33">
        <f t="shared" si="1052"/>
        <v>0</v>
      </c>
      <c r="AL2191" s="33">
        <f t="shared" si="1053"/>
        <v>0</v>
      </c>
      <c r="AM2191" s="34">
        <f t="shared" si="1054"/>
        <v>0</v>
      </c>
    </row>
    <row r="2192" spans="1:39" ht="15" customHeight="1" x14ac:dyDescent="0.3">
      <c r="A2192" s="166" t="s">
        <v>4626</v>
      </c>
      <c r="B2192" s="99">
        <v>15561</v>
      </c>
      <c r="C2192" s="99">
        <v>57738</v>
      </c>
      <c r="D2192" s="165">
        <v>44503</v>
      </c>
      <c r="E2192" s="165">
        <v>44577</v>
      </c>
      <c r="F2192" s="166">
        <v>4</v>
      </c>
      <c r="G2192" s="178">
        <v>3.54</v>
      </c>
      <c r="H2192" s="181">
        <v>0.5</v>
      </c>
      <c r="I2192" s="180">
        <v>6.7500000000000004E-2</v>
      </c>
      <c r="J2192" s="21">
        <f t="shared" si="1025"/>
        <v>0.45999999999999996</v>
      </c>
      <c r="K2192" s="21" t="str">
        <f t="shared" si="1026"/>
        <v>Y</v>
      </c>
      <c r="L2192" s="37" t="str">
        <f t="shared" si="1027"/>
        <v>NA</v>
      </c>
      <c r="M2192" s="8" t="str">
        <f t="shared" si="1028"/>
        <v>Y</v>
      </c>
      <c r="N2192" s="42">
        <f t="shared" si="1029"/>
        <v>1</v>
      </c>
      <c r="O2192" s="43">
        <f t="shared" si="1030"/>
        <v>200000</v>
      </c>
      <c r="P2192" s="43" t="str">
        <f t="shared" si="1031"/>
        <v>NA</v>
      </c>
      <c r="Q2192" s="24">
        <f t="shared" si="1032"/>
        <v>16611.367499999997</v>
      </c>
      <c r="R2192" s="43">
        <f t="shared" si="1033"/>
        <v>0</v>
      </c>
      <c r="S2192" s="24">
        <f t="shared" si="1034"/>
        <v>1000000</v>
      </c>
      <c r="T2192" s="25" t="str">
        <f t="shared" si="1035"/>
        <v>N</v>
      </c>
      <c r="U2192" s="44">
        <f t="shared" si="1036"/>
        <v>0</v>
      </c>
      <c r="V2192" s="45">
        <f t="shared" si="1037"/>
        <v>0</v>
      </c>
      <c r="W2192" s="45">
        <f t="shared" si="1038"/>
        <v>0</v>
      </c>
      <c r="X2192" s="28">
        <f t="shared" si="1039"/>
        <v>0</v>
      </c>
      <c r="Y2192" s="28">
        <f t="shared" si="1040"/>
        <v>0</v>
      </c>
      <c r="Z2192" s="45">
        <f t="shared" si="1041"/>
        <v>0</v>
      </c>
      <c r="AA2192" s="29" t="str">
        <f t="shared" si="1042"/>
        <v>N</v>
      </c>
      <c r="AB2192" s="46">
        <f t="shared" si="1043"/>
        <v>0</v>
      </c>
      <c r="AC2192" s="31">
        <f t="shared" si="1044"/>
        <v>0</v>
      </c>
      <c r="AD2192" s="31">
        <f t="shared" si="1045"/>
        <v>0</v>
      </c>
      <c r="AE2192" s="31">
        <f t="shared" si="1046"/>
        <v>0</v>
      </c>
      <c r="AF2192" s="47">
        <f t="shared" si="1047"/>
        <v>0</v>
      </c>
      <c r="AG2192" s="31">
        <f t="shared" si="1048"/>
        <v>0</v>
      </c>
      <c r="AH2192" s="48">
        <f t="shared" si="1049"/>
        <v>0</v>
      </c>
      <c r="AI2192" s="33">
        <f t="shared" si="1050"/>
        <v>0</v>
      </c>
      <c r="AJ2192" s="33">
        <f t="shared" si="1051"/>
        <v>0</v>
      </c>
      <c r="AK2192" s="33">
        <f t="shared" si="1052"/>
        <v>0</v>
      </c>
      <c r="AL2192" s="33">
        <f t="shared" si="1053"/>
        <v>0</v>
      </c>
      <c r="AM2192" s="34">
        <f t="shared" si="1054"/>
        <v>0</v>
      </c>
    </row>
    <row r="2193" spans="1:39" ht="15" customHeight="1" x14ac:dyDescent="0.3">
      <c r="A2193" s="166" t="s">
        <v>4627</v>
      </c>
      <c r="B2193" s="99">
        <v>17418</v>
      </c>
      <c r="C2193" s="99">
        <v>71510</v>
      </c>
      <c r="D2193" s="165">
        <v>46146</v>
      </c>
      <c r="E2193" s="165">
        <v>46429</v>
      </c>
      <c r="F2193" s="166">
        <v>4</v>
      </c>
      <c r="G2193" s="178">
        <v>0.81</v>
      </c>
      <c r="H2193" s="181">
        <v>0.5</v>
      </c>
      <c r="I2193" s="180">
        <v>3.9800000000000002E-2</v>
      </c>
      <c r="J2193" s="21">
        <f t="shared" si="1025"/>
        <v>3.19</v>
      </c>
      <c r="K2193" s="21" t="str">
        <f t="shared" si="1026"/>
        <v>Y</v>
      </c>
      <c r="L2193" s="37" t="str">
        <f t="shared" si="1027"/>
        <v>NA</v>
      </c>
      <c r="M2193" s="8" t="str">
        <f t="shared" si="1028"/>
        <v>Y</v>
      </c>
      <c r="N2193" s="42">
        <f t="shared" si="1029"/>
        <v>7</v>
      </c>
      <c r="O2193" s="43">
        <f t="shared" si="1030"/>
        <v>200000</v>
      </c>
      <c r="P2193" s="43" t="str">
        <f t="shared" si="1031"/>
        <v>NA</v>
      </c>
      <c r="Q2193" s="24">
        <f t="shared" si="1032"/>
        <v>18111.236400000002</v>
      </c>
      <c r="R2193" s="43">
        <f t="shared" si="1033"/>
        <v>0</v>
      </c>
      <c r="S2193" s="24">
        <f t="shared" si="1034"/>
        <v>1000000</v>
      </c>
      <c r="T2193" s="25" t="str">
        <f t="shared" si="1035"/>
        <v>Y</v>
      </c>
      <c r="U2193" s="44">
        <f t="shared" si="1036"/>
        <v>6</v>
      </c>
      <c r="V2193" s="45">
        <f t="shared" si="1037"/>
        <v>200000</v>
      </c>
      <c r="W2193" s="45">
        <f t="shared" si="1038"/>
        <v>1000000</v>
      </c>
      <c r="X2193" s="28">
        <f t="shared" si="1039"/>
        <v>18832.063608720004</v>
      </c>
      <c r="Y2193" s="28">
        <f t="shared" si="1040"/>
        <v>0</v>
      </c>
      <c r="Z2193" s="45" t="str">
        <f t="shared" si="1041"/>
        <v>NA</v>
      </c>
      <c r="AA2193" s="29" t="str">
        <f t="shared" si="1042"/>
        <v>Y</v>
      </c>
      <c r="AB2193" s="46">
        <f t="shared" si="1043"/>
        <v>5</v>
      </c>
      <c r="AC2193" s="31">
        <f t="shared" si="1044"/>
        <v>200000</v>
      </c>
      <c r="AD2193" s="31">
        <f t="shared" si="1045"/>
        <v>1000000</v>
      </c>
      <c r="AE2193" s="31">
        <f t="shared" si="1046"/>
        <v>19581.579740347061</v>
      </c>
      <c r="AF2193" s="47">
        <f t="shared" si="1047"/>
        <v>0</v>
      </c>
      <c r="AG2193" s="31" t="str">
        <f t="shared" si="1048"/>
        <v>NA</v>
      </c>
      <c r="AH2193" s="48">
        <f t="shared" si="1049"/>
        <v>4</v>
      </c>
      <c r="AI2193" s="33">
        <f t="shared" si="1050"/>
        <v>20000</v>
      </c>
      <c r="AJ2193" s="33">
        <f t="shared" si="1051"/>
        <v>65000</v>
      </c>
      <c r="AK2193" s="33">
        <f t="shared" si="1052"/>
        <v>20000</v>
      </c>
      <c r="AL2193" s="33">
        <f t="shared" si="1053"/>
        <v>360.92661401287478</v>
      </c>
      <c r="AM2193" s="34">
        <f t="shared" si="1054"/>
        <v>360.92661401287478</v>
      </c>
    </row>
    <row r="2194" spans="1:39" ht="15" customHeight="1" x14ac:dyDescent="0.3">
      <c r="A2194" s="166" t="s">
        <v>4628</v>
      </c>
      <c r="B2194" s="99">
        <v>14163</v>
      </c>
      <c r="C2194" s="99">
        <v>102302</v>
      </c>
      <c r="D2194" s="165">
        <v>44768</v>
      </c>
      <c r="E2194" s="165">
        <v>44939</v>
      </c>
      <c r="F2194" s="166">
        <v>2</v>
      </c>
      <c r="G2194" s="178">
        <v>1.08</v>
      </c>
      <c r="H2194" s="181">
        <v>0.5</v>
      </c>
      <c r="I2194" s="180">
        <v>2.1000000000000001E-2</v>
      </c>
      <c r="J2194" s="21">
        <f t="shared" si="1025"/>
        <v>0.91999999999999993</v>
      </c>
      <c r="K2194" s="21" t="str">
        <f t="shared" si="1026"/>
        <v>Y</v>
      </c>
      <c r="L2194" s="37" t="str">
        <f t="shared" si="1027"/>
        <v>NA</v>
      </c>
      <c r="M2194" s="8" t="str">
        <f t="shared" si="1028"/>
        <v>Y</v>
      </c>
      <c r="N2194" s="42">
        <f t="shared" si="1029"/>
        <v>2</v>
      </c>
      <c r="O2194" s="43">
        <f t="shared" si="1030"/>
        <v>200000</v>
      </c>
      <c r="P2194" s="43" t="str">
        <f t="shared" si="1031"/>
        <v>NA</v>
      </c>
      <c r="Q2194" s="24">
        <f t="shared" si="1032"/>
        <v>14460.422999999999</v>
      </c>
      <c r="R2194" s="43">
        <f t="shared" si="1033"/>
        <v>0</v>
      </c>
      <c r="S2194" s="24">
        <f t="shared" si="1034"/>
        <v>1000000</v>
      </c>
      <c r="T2194" s="25" t="str">
        <f t="shared" si="1035"/>
        <v>N</v>
      </c>
      <c r="U2194" s="44">
        <f t="shared" si="1036"/>
        <v>1</v>
      </c>
      <c r="V2194" s="45">
        <f t="shared" si="1037"/>
        <v>20000</v>
      </c>
      <c r="W2194" s="45">
        <f t="shared" si="1038"/>
        <v>65000</v>
      </c>
      <c r="X2194" s="28">
        <f t="shared" si="1039"/>
        <v>0</v>
      </c>
      <c r="Y2194" s="28">
        <f t="shared" si="1040"/>
        <v>14764.091882999997</v>
      </c>
      <c r="Z2194" s="45">
        <f t="shared" si="1041"/>
        <v>0</v>
      </c>
      <c r="AA2194" s="29" t="str">
        <f t="shared" si="1042"/>
        <v>N</v>
      </c>
      <c r="AB2194" s="46">
        <f t="shared" si="1043"/>
        <v>0</v>
      </c>
      <c r="AC2194" s="31">
        <f t="shared" si="1044"/>
        <v>0</v>
      </c>
      <c r="AD2194" s="31">
        <f t="shared" si="1045"/>
        <v>0</v>
      </c>
      <c r="AE2194" s="31">
        <f t="shared" si="1046"/>
        <v>0</v>
      </c>
      <c r="AF2194" s="47">
        <f t="shared" si="1047"/>
        <v>0</v>
      </c>
      <c r="AG2194" s="31">
        <f t="shared" si="1048"/>
        <v>0</v>
      </c>
      <c r="AH2194" s="48">
        <f t="shared" si="1049"/>
        <v>0</v>
      </c>
      <c r="AI2194" s="33">
        <f t="shared" si="1050"/>
        <v>0</v>
      </c>
      <c r="AJ2194" s="33">
        <f t="shared" si="1051"/>
        <v>0</v>
      </c>
      <c r="AK2194" s="33">
        <f t="shared" si="1052"/>
        <v>0</v>
      </c>
      <c r="AL2194" s="33">
        <f t="shared" si="1053"/>
        <v>0</v>
      </c>
      <c r="AM2194" s="34">
        <f t="shared" si="1054"/>
        <v>14764.091882999997</v>
      </c>
    </row>
    <row r="2195" spans="1:39" ht="15" customHeight="1" x14ac:dyDescent="0.3">
      <c r="A2195" s="166" t="s">
        <v>4629</v>
      </c>
      <c r="B2195" s="99">
        <v>23192</v>
      </c>
      <c r="C2195" s="99">
        <v>64691</v>
      </c>
      <c r="D2195" s="165">
        <v>44790</v>
      </c>
      <c r="E2195" s="165">
        <v>45063</v>
      </c>
      <c r="F2195" s="166">
        <v>4</v>
      </c>
      <c r="G2195" s="178">
        <v>1.85</v>
      </c>
      <c r="H2195" s="181">
        <v>0.25</v>
      </c>
      <c r="I2195" s="180">
        <v>2.1499999999999998E-2</v>
      </c>
      <c r="J2195" s="21">
        <f t="shared" si="1025"/>
        <v>2.15</v>
      </c>
      <c r="K2195" s="21" t="str">
        <f t="shared" si="1026"/>
        <v>Y</v>
      </c>
      <c r="L2195" s="37" t="str">
        <f t="shared" si="1027"/>
        <v>NA</v>
      </c>
      <c r="M2195" s="8" t="str">
        <f t="shared" si="1028"/>
        <v>Y</v>
      </c>
      <c r="N2195" s="42">
        <f t="shared" si="1029"/>
        <v>9</v>
      </c>
      <c r="O2195" s="43">
        <f t="shared" si="1030"/>
        <v>200000</v>
      </c>
      <c r="P2195" s="43" t="str">
        <f t="shared" si="1031"/>
        <v>NA</v>
      </c>
      <c r="Q2195" s="24">
        <f t="shared" si="1032"/>
        <v>23690.628000000001</v>
      </c>
      <c r="R2195" s="43">
        <f t="shared" si="1033"/>
        <v>0</v>
      </c>
      <c r="S2195" s="24">
        <f t="shared" si="1034"/>
        <v>1000000</v>
      </c>
      <c r="T2195" s="25" t="str">
        <f t="shared" si="1035"/>
        <v>Y</v>
      </c>
      <c r="U2195" s="44">
        <f t="shared" si="1036"/>
        <v>8</v>
      </c>
      <c r="V2195" s="45">
        <f t="shared" si="1037"/>
        <v>200000</v>
      </c>
      <c r="W2195" s="45">
        <f t="shared" si="1038"/>
        <v>1000000</v>
      </c>
      <c r="X2195" s="28">
        <f t="shared" si="1039"/>
        <v>24199.976502000001</v>
      </c>
      <c r="Y2195" s="28">
        <f t="shared" si="1040"/>
        <v>0</v>
      </c>
      <c r="Z2195" s="45" t="str">
        <f t="shared" si="1041"/>
        <v>NA</v>
      </c>
      <c r="AA2195" s="29" t="str">
        <f t="shared" si="1042"/>
        <v>Y</v>
      </c>
      <c r="AB2195" s="46">
        <f t="shared" si="1043"/>
        <v>7</v>
      </c>
      <c r="AC2195" s="31">
        <f t="shared" si="1044"/>
        <v>200000</v>
      </c>
      <c r="AD2195" s="31">
        <f t="shared" si="1045"/>
        <v>1000000</v>
      </c>
      <c r="AE2195" s="31">
        <f t="shared" si="1046"/>
        <v>24720.275996793003</v>
      </c>
      <c r="AF2195" s="47">
        <f t="shared" si="1047"/>
        <v>0</v>
      </c>
      <c r="AG2195" s="31" t="str">
        <f t="shared" si="1048"/>
        <v>NA</v>
      </c>
      <c r="AH2195" s="48">
        <f t="shared" si="1049"/>
        <v>6</v>
      </c>
      <c r="AI2195" s="33">
        <f t="shared" si="1050"/>
        <v>20000</v>
      </c>
      <c r="AJ2195" s="33">
        <f t="shared" si="1051"/>
        <v>65000</v>
      </c>
      <c r="AK2195" s="33">
        <f t="shared" si="1052"/>
        <v>20000</v>
      </c>
      <c r="AL2195" s="33">
        <f t="shared" si="1053"/>
        <v>5251.7619307240529</v>
      </c>
      <c r="AM2195" s="34">
        <f t="shared" si="1054"/>
        <v>5251.7619307240529</v>
      </c>
    </row>
    <row r="2196" spans="1:39" ht="15" customHeight="1" x14ac:dyDescent="0.3">
      <c r="A2196" s="166" t="s">
        <v>4630</v>
      </c>
      <c r="B2196" s="99">
        <v>12972</v>
      </c>
      <c r="C2196" s="99">
        <v>63107</v>
      </c>
      <c r="D2196" s="165">
        <v>44845</v>
      </c>
      <c r="E2196" s="165">
        <v>45172</v>
      </c>
      <c r="F2196" s="166">
        <v>4</v>
      </c>
      <c r="G2196" s="178">
        <v>1.95</v>
      </c>
      <c r="H2196" s="181">
        <v>0.75</v>
      </c>
      <c r="I2196" s="180">
        <v>4.48E-2</v>
      </c>
      <c r="J2196" s="21">
        <f t="shared" si="1025"/>
        <v>2.0499999999999998</v>
      </c>
      <c r="K2196" s="21" t="str">
        <f t="shared" si="1026"/>
        <v>Y</v>
      </c>
      <c r="L2196" s="37" t="str">
        <f t="shared" si="1027"/>
        <v>NA</v>
      </c>
      <c r="M2196" s="8" t="str">
        <f t="shared" si="1028"/>
        <v>Y</v>
      </c>
      <c r="N2196" s="42">
        <f t="shared" si="1029"/>
        <v>3</v>
      </c>
      <c r="O2196" s="43">
        <f t="shared" si="1030"/>
        <v>200000</v>
      </c>
      <c r="P2196" s="43" t="str">
        <f t="shared" si="1031"/>
        <v>NA</v>
      </c>
      <c r="Q2196" s="24">
        <f t="shared" si="1032"/>
        <v>13553.1456</v>
      </c>
      <c r="R2196" s="43">
        <f t="shared" si="1033"/>
        <v>0</v>
      </c>
      <c r="S2196" s="24">
        <f t="shared" si="1034"/>
        <v>1000000</v>
      </c>
      <c r="T2196" s="25" t="str">
        <f t="shared" si="1035"/>
        <v>Y</v>
      </c>
      <c r="U2196" s="44">
        <f t="shared" si="1036"/>
        <v>2</v>
      </c>
      <c r="V2196" s="45">
        <f t="shared" si="1037"/>
        <v>200000</v>
      </c>
      <c r="W2196" s="45">
        <f t="shared" si="1038"/>
        <v>1000000</v>
      </c>
      <c r="X2196" s="28">
        <f t="shared" si="1039"/>
        <v>14160.326522879999</v>
      </c>
      <c r="Y2196" s="28">
        <f t="shared" si="1040"/>
        <v>0</v>
      </c>
      <c r="Z2196" s="45" t="str">
        <f t="shared" si="1041"/>
        <v>NA</v>
      </c>
      <c r="AA2196" s="29" t="str">
        <f t="shared" si="1042"/>
        <v>Y</v>
      </c>
      <c r="AB2196" s="46">
        <f t="shared" si="1043"/>
        <v>1</v>
      </c>
      <c r="AC2196" s="31">
        <f t="shared" si="1044"/>
        <v>200000</v>
      </c>
      <c r="AD2196" s="31">
        <f t="shared" si="1045"/>
        <v>1000000</v>
      </c>
      <c r="AE2196" s="31">
        <f t="shared" si="1046"/>
        <v>14794.709151105022</v>
      </c>
      <c r="AF2196" s="47">
        <f t="shared" si="1047"/>
        <v>0</v>
      </c>
      <c r="AG2196" s="31" t="str">
        <f t="shared" si="1048"/>
        <v>NA</v>
      </c>
      <c r="AH2196" s="48">
        <f t="shared" si="1049"/>
        <v>0</v>
      </c>
      <c r="AI2196" s="33">
        <f t="shared" si="1050"/>
        <v>0</v>
      </c>
      <c r="AJ2196" s="33">
        <f t="shared" si="1051"/>
        <v>0</v>
      </c>
      <c r="AK2196" s="33">
        <f t="shared" si="1052"/>
        <v>0</v>
      </c>
      <c r="AL2196" s="33">
        <f t="shared" si="1053"/>
        <v>0</v>
      </c>
      <c r="AM2196" s="34">
        <f t="shared" si="1054"/>
        <v>0</v>
      </c>
    </row>
    <row r="2197" spans="1:39" ht="15" customHeight="1" x14ac:dyDescent="0.3">
      <c r="A2197" s="166" t="s">
        <v>4631</v>
      </c>
      <c r="B2197" s="99">
        <v>16528</v>
      </c>
      <c r="C2197" s="99">
        <v>86001</v>
      </c>
      <c r="D2197" s="165">
        <v>45650</v>
      </c>
      <c r="E2197" s="165">
        <v>45836</v>
      </c>
      <c r="F2197" s="166">
        <v>4</v>
      </c>
      <c r="G2197" s="178">
        <v>1</v>
      </c>
      <c r="H2197" s="181">
        <v>0.5</v>
      </c>
      <c r="I2197" s="180">
        <v>3.7100000000000001E-2</v>
      </c>
      <c r="J2197" s="21">
        <f t="shared" si="1025"/>
        <v>3</v>
      </c>
      <c r="K2197" s="21" t="str">
        <f t="shared" si="1026"/>
        <v>Y</v>
      </c>
      <c r="L2197" s="37" t="str">
        <f t="shared" si="1027"/>
        <v>NA</v>
      </c>
      <c r="M2197" s="8" t="str">
        <f t="shared" si="1028"/>
        <v>Y</v>
      </c>
      <c r="N2197" s="42">
        <f t="shared" si="1029"/>
        <v>6</v>
      </c>
      <c r="O2197" s="43">
        <f t="shared" si="1030"/>
        <v>200000</v>
      </c>
      <c r="P2197" s="43" t="str">
        <f t="shared" si="1031"/>
        <v>NA</v>
      </c>
      <c r="Q2197" s="24">
        <f t="shared" si="1032"/>
        <v>17141.1888</v>
      </c>
      <c r="R2197" s="43">
        <f t="shared" si="1033"/>
        <v>0</v>
      </c>
      <c r="S2197" s="24">
        <f t="shared" si="1034"/>
        <v>1000000</v>
      </c>
      <c r="T2197" s="25" t="str">
        <f t="shared" si="1035"/>
        <v>Y</v>
      </c>
      <c r="U2197" s="44">
        <f t="shared" si="1036"/>
        <v>5</v>
      </c>
      <c r="V2197" s="45">
        <f t="shared" si="1037"/>
        <v>200000</v>
      </c>
      <c r="W2197" s="45">
        <f t="shared" si="1038"/>
        <v>1000000</v>
      </c>
      <c r="X2197" s="28">
        <f t="shared" si="1039"/>
        <v>17777.126904479999</v>
      </c>
      <c r="Y2197" s="28">
        <f t="shared" si="1040"/>
        <v>0</v>
      </c>
      <c r="Z2197" s="45" t="str">
        <f t="shared" si="1041"/>
        <v>NA</v>
      </c>
      <c r="AA2197" s="29" t="str">
        <f t="shared" si="1042"/>
        <v>Y</v>
      </c>
      <c r="AB2197" s="46">
        <f t="shared" si="1043"/>
        <v>4</v>
      </c>
      <c r="AC2197" s="31">
        <f t="shared" si="1044"/>
        <v>200000</v>
      </c>
      <c r="AD2197" s="31">
        <f t="shared" si="1045"/>
        <v>1000000</v>
      </c>
      <c r="AE2197" s="31">
        <f t="shared" si="1046"/>
        <v>18436.658312636206</v>
      </c>
      <c r="AF2197" s="47">
        <f t="shared" si="1047"/>
        <v>0</v>
      </c>
      <c r="AG2197" s="31" t="str">
        <f t="shared" si="1048"/>
        <v>NA</v>
      </c>
      <c r="AH2197" s="48">
        <f t="shared" si="1049"/>
        <v>3</v>
      </c>
      <c r="AI2197" s="33">
        <f t="shared" si="1050"/>
        <v>20000</v>
      </c>
      <c r="AJ2197" s="33">
        <f t="shared" si="1051"/>
        <v>65000</v>
      </c>
      <c r="AK2197" s="33">
        <f t="shared" si="1052"/>
        <v>19120.658336035009</v>
      </c>
      <c r="AL2197" s="33">
        <f t="shared" si="1053"/>
        <v>0</v>
      </c>
      <c r="AM2197" s="34">
        <f t="shared" si="1054"/>
        <v>0</v>
      </c>
    </row>
    <row r="2198" spans="1:39" ht="15" customHeight="1" x14ac:dyDescent="0.3">
      <c r="A2198" s="166" t="s">
        <v>4632</v>
      </c>
      <c r="B2198" s="99">
        <v>11276</v>
      </c>
      <c r="C2198" s="99">
        <v>49637</v>
      </c>
      <c r="D2198" s="165">
        <v>44692</v>
      </c>
      <c r="E2198" s="165">
        <v>44969</v>
      </c>
      <c r="F2198" s="166">
        <v>4</v>
      </c>
      <c r="G2198" s="178">
        <v>2.93</v>
      </c>
      <c r="H2198" s="181">
        <v>0.75</v>
      </c>
      <c r="I2198" s="180">
        <v>8.3599999999999994E-2</v>
      </c>
      <c r="J2198" s="21">
        <f t="shared" si="1025"/>
        <v>1.0699999999999998</v>
      </c>
      <c r="K2198" s="21" t="str">
        <f t="shared" si="1026"/>
        <v>Y</v>
      </c>
      <c r="L2198" s="37" t="str">
        <f t="shared" si="1027"/>
        <v>NA</v>
      </c>
      <c r="M2198" s="8" t="str">
        <f t="shared" si="1028"/>
        <v>Y</v>
      </c>
      <c r="N2198" s="42">
        <f t="shared" si="1029"/>
        <v>2</v>
      </c>
      <c r="O2198" s="43">
        <f t="shared" si="1030"/>
        <v>200000</v>
      </c>
      <c r="P2198" s="43" t="str">
        <f t="shared" si="1031"/>
        <v>NA</v>
      </c>
      <c r="Q2198" s="24">
        <f t="shared" si="1032"/>
        <v>12218.673599999998</v>
      </c>
      <c r="R2198" s="43">
        <f t="shared" si="1033"/>
        <v>0</v>
      </c>
      <c r="S2198" s="24">
        <f t="shared" si="1034"/>
        <v>1000000</v>
      </c>
      <c r="T2198" s="25" t="str">
        <f t="shared" si="1035"/>
        <v>Y</v>
      </c>
      <c r="U2198" s="44">
        <f t="shared" si="1036"/>
        <v>1</v>
      </c>
      <c r="V2198" s="45">
        <f t="shared" si="1037"/>
        <v>200000</v>
      </c>
      <c r="W2198" s="45">
        <f t="shared" si="1038"/>
        <v>1000000</v>
      </c>
      <c r="X2198" s="28">
        <f t="shared" si="1039"/>
        <v>13240.154712959997</v>
      </c>
      <c r="Y2198" s="28">
        <f t="shared" si="1040"/>
        <v>0</v>
      </c>
      <c r="Z2198" s="45" t="str">
        <f t="shared" si="1041"/>
        <v>NA</v>
      </c>
      <c r="AA2198" s="29" t="str">
        <f t="shared" si="1042"/>
        <v>N</v>
      </c>
      <c r="AB2198" s="46">
        <f t="shared" si="1043"/>
        <v>0</v>
      </c>
      <c r="AC2198" s="31">
        <f t="shared" si="1044"/>
        <v>0</v>
      </c>
      <c r="AD2198" s="31">
        <f t="shared" si="1045"/>
        <v>0</v>
      </c>
      <c r="AE2198" s="31">
        <f t="shared" si="1046"/>
        <v>0</v>
      </c>
      <c r="AF2198" s="47">
        <f t="shared" si="1047"/>
        <v>0</v>
      </c>
      <c r="AG2198" s="31">
        <f t="shared" si="1048"/>
        <v>0</v>
      </c>
      <c r="AH2198" s="48">
        <f t="shared" si="1049"/>
        <v>0</v>
      </c>
      <c r="AI2198" s="33">
        <f t="shared" si="1050"/>
        <v>0</v>
      </c>
      <c r="AJ2198" s="33">
        <f t="shared" si="1051"/>
        <v>0</v>
      </c>
      <c r="AK2198" s="33">
        <f t="shared" si="1052"/>
        <v>0</v>
      </c>
      <c r="AL2198" s="33">
        <f t="shared" si="1053"/>
        <v>0</v>
      </c>
      <c r="AM2198" s="34">
        <f t="shared" si="1054"/>
        <v>0</v>
      </c>
    </row>
    <row r="2199" spans="1:39" ht="15" customHeight="1" x14ac:dyDescent="0.3">
      <c r="A2199" s="166" t="s">
        <v>4633</v>
      </c>
      <c r="B2199" s="99">
        <v>12454</v>
      </c>
      <c r="C2199" s="99">
        <v>69755</v>
      </c>
      <c r="D2199" s="165">
        <v>45837</v>
      </c>
      <c r="E2199" s="165">
        <v>46021</v>
      </c>
      <c r="F2199" s="166">
        <v>2</v>
      </c>
      <c r="G2199" s="178">
        <v>1.45</v>
      </c>
      <c r="H2199" s="181">
        <v>0.5</v>
      </c>
      <c r="I2199" s="180">
        <v>3.4200000000000001E-2</v>
      </c>
      <c r="J2199" s="21">
        <f t="shared" si="1025"/>
        <v>0.55000000000000004</v>
      </c>
      <c r="K2199" s="21" t="str">
        <f t="shared" si="1026"/>
        <v>Y</v>
      </c>
      <c r="L2199" s="37" t="str">
        <f t="shared" si="1027"/>
        <v>NA</v>
      </c>
      <c r="M2199" s="8" t="str">
        <f t="shared" si="1028"/>
        <v>Y</v>
      </c>
      <c r="N2199" s="42">
        <f t="shared" si="1029"/>
        <v>2</v>
      </c>
      <c r="O2199" s="43">
        <f t="shared" si="1030"/>
        <v>200000</v>
      </c>
      <c r="P2199" s="43" t="str">
        <f t="shared" si="1031"/>
        <v>NA</v>
      </c>
      <c r="Q2199" s="24">
        <f t="shared" si="1032"/>
        <v>12879.926799999999</v>
      </c>
      <c r="R2199" s="43">
        <f t="shared" si="1033"/>
        <v>0</v>
      </c>
      <c r="S2199" s="24">
        <f t="shared" si="1034"/>
        <v>1000000</v>
      </c>
      <c r="T2199" s="25" t="str">
        <f t="shared" si="1035"/>
        <v>N</v>
      </c>
      <c r="U2199" s="44">
        <f t="shared" si="1036"/>
        <v>1</v>
      </c>
      <c r="V2199" s="45">
        <f t="shared" si="1037"/>
        <v>20000</v>
      </c>
      <c r="W2199" s="45">
        <f t="shared" si="1038"/>
        <v>65000</v>
      </c>
      <c r="X2199" s="28">
        <f t="shared" si="1039"/>
        <v>0</v>
      </c>
      <c r="Y2199" s="28">
        <f t="shared" si="1040"/>
        <v>13320.42029656</v>
      </c>
      <c r="Z2199" s="45">
        <f t="shared" si="1041"/>
        <v>0</v>
      </c>
      <c r="AA2199" s="29" t="str">
        <f t="shared" si="1042"/>
        <v>N</v>
      </c>
      <c r="AB2199" s="46">
        <f t="shared" si="1043"/>
        <v>0</v>
      </c>
      <c r="AC2199" s="31">
        <f t="shared" si="1044"/>
        <v>0</v>
      </c>
      <c r="AD2199" s="31">
        <f t="shared" si="1045"/>
        <v>0</v>
      </c>
      <c r="AE2199" s="31">
        <f t="shared" si="1046"/>
        <v>0</v>
      </c>
      <c r="AF2199" s="47">
        <f t="shared" si="1047"/>
        <v>0</v>
      </c>
      <c r="AG2199" s="31">
        <f t="shared" si="1048"/>
        <v>0</v>
      </c>
      <c r="AH2199" s="48">
        <f t="shared" si="1049"/>
        <v>0</v>
      </c>
      <c r="AI2199" s="33">
        <f t="shared" si="1050"/>
        <v>0</v>
      </c>
      <c r="AJ2199" s="33">
        <f t="shared" si="1051"/>
        <v>0</v>
      </c>
      <c r="AK2199" s="33">
        <f t="shared" si="1052"/>
        <v>0</v>
      </c>
      <c r="AL2199" s="33">
        <f t="shared" si="1053"/>
        <v>0</v>
      </c>
      <c r="AM2199" s="34">
        <f t="shared" si="1054"/>
        <v>13320.42029656</v>
      </c>
    </row>
    <row r="2200" spans="1:39" ht="15" customHeight="1" x14ac:dyDescent="0.3">
      <c r="A2200" s="166" t="s">
        <v>4634</v>
      </c>
      <c r="B2200" s="99">
        <v>14572</v>
      </c>
      <c r="C2200" s="99">
        <v>41123</v>
      </c>
      <c r="D2200" s="165">
        <v>44898</v>
      </c>
      <c r="E2200" s="165">
        <v>45179</v>
      </c>
      <c r="F2200" s="166">
        <v>2</v>
      </c>
      <c r="G2200" s="178">
        <v>1.76</v>
      </c>
      <c r="H2200" s="181">
        <v>0.75</v>
      </c>
      <c r="I2200" s="180">
        <v>4.7899999999999998E-2</v>
      </c>
      <c r="J2200" s="21">
        <f t="shared" si="1025"/>
        <v>0.24</v>
      </c>
      <c r="K2200" s="21" t="str">
        <f t="shared" si="1026"/>
        <v>Y</v>
      </c>
      <c r="L2200" s="37" t="str">
        <f t="shared" si="1027"/>
        <v>NA</v>
      </c>
      <c r="M2200" s="8" t="str">
        <f t="shared" si="1028"/>
        <v>Y</v>
      </c>
      <c r="N2200" s="42">
        <f t="shared" si="1029"/>
        <v>1</v>
      </c>
      <c r="O2200" s="43">
        <f t="shared" si="1030"/>
        <v>200000</v>
      </c>
      <c r="P2200" s="43" t="str">
        <f t="shared" si="1031"/>
        <v>NA</v>
      </c>
      <c r="Q2200" s="24">
        <f t="shared" si="1032"/>
        <v>15269.998800000001</v>
      </c>
      <c r="R2200" s="43">
        <f t="shared" si="1033"/>
        <v>0</v>
      </c>
      <c r="S2200" s="24">
        <f t="shared" si="1034"/>
        <v>1000000</v>
      </c>
      <c r="T2200" s="25" t="str">
        <f t="shared" si="1035"/>
        <v>N</v>
      </c>
      <c r="U2200" s="44">
        <f t="shared" si="1036"/>
        <v>0</v>
      </c>
      <c r="V2200" s="45">
        <f t="shared" si="1037"/>
        <v>0</v>
      </c>
      <c r="W2200" s="45">
        <f t="shared" si="1038"/>
        <v>0</v>
      </c>
      <c r="X2200" s="28">
        <f t="shared" si="1039"/>
        <v>0</v>
      </c>
      <c r="Y2200" s="28">
        <f t="shared" si="1040"/>
        <v>0</v>
      </c>
      <c r="Z2200" s="45">
        <f t="shared" si="1041"/>
        <v>0</v>
      </c>
      <c r="AA2200" s="29" t="str">
        <f t="shared" si="1042"/>
        <v>N</v>
      </c>
      <c r="AB2200" s="46">
        <f t="shared" si="1043"/>
        <v>0</v>
      </c>
      <c r="AC2200" s="31">
        <f t="shared" si="1044"/>
        <v>0</v>
      </c>
      <c r="AD2200" s="31">
        <f t="shared" si="1045"/>
        <v>0</v>
      </c>
      <c r="AE2200" s="31">
        <f t="shared" si="1046"/>
        <v>0</v>
      </c>
      <c r="AF2200" s="47">
        <f t="shared" si="1047"/>
        <v>0</v>
      </c>
      <c r="AG2200" s="31">
        <f t="shared" si="1048"/>
        <v>0</v>
      </c>
      <c r="AH2200" s="48">
        <f t="shared" si="1049"/>
        <v>0</v>
      </c>
      <c r="AI2200" s="33">
        <f t="shared" si="1050"/>
        <v>0</v>
      </c>
      <c r="AJ2200" s="33">
        <f t="shared" si="1051"/>
        <v>0</v>
      </c>
      <c r="AK2200" s="33">
        <f t="shared" si="1052"/>
        <v>0</v>
      </c>
      <c r="AL2200" s="33">
        <f t="shared" si="1053"/>
        <v>0</v>
      </c>
      <c r="AM2200" s="34">
        <f t="shared" si="1054"/>
        <v>0</v>
      </c>
    </row>
    <row r="2201" spans="1:39" ht="15" customHeight="1" x14ac:dyDescent="0.3">
      <c r="A2201" s="166" t="s">
        <v>4635</v>
      </c>
      <c r="B2201" s="99">
        <v>11041</v>
      </c>
      <c r="C2201" s="99">
        <v>27775</v>
      </c>
      <c r="D2201" s="165">
        <v>45687</v>
      </c>
      <c r="E2201" s="165">
        <v>45961</v>
      </c>
      <c r="F2201" s="166">
        <v>2</v>
      </c>
      <c r="G2201" s="178">
        <v>1.66</v>
      </c>
      <c r="H2201" s="181">
        <v>1</v>
      </c>
      <c r="I2201" s="180">
        <v>4.9399999999999999E-2</v>
      </c>
      <c r="J2201" s="21">
        <f t="shared" si="1025"/>
        <v>0.34000000000000008</v>
      </c>
      <c r="K2201" s="21" t="str">
        <f t="shared" si="1026"/>
        <v>Y</v>
      </c>
      <c r="L2201" s="37" t="str">
        <f t="shared" si="1027"/>
        <v>NA</v>
      </c>
      <c r="M2201" s="8" t="str">
        <f t="shared" si="1028"/>
        <v>Y</v>
      </c>
      <c r="N2201" s="42">
        <f t="shared" si="1029"/>
        <v>1</v>
      </c>
      <c r="O2201" s="43">
        <f t="shared" si="1030"/>
        <v>200000</v>
      </c>
      <c r="P2201" s="43" t="str">
        <f t="shared" si="1031"/>
        <v>NA</v>
      </c>
      <c r="Q2201" s="24">
        <f t="shared" si="1032"/>
        <v>11586.425399999998</v>
      </c>
      <c r="R2201" s="43">
        <f t="shared" si="1033"/>
        <v>0</v>
      </c>
      <c r="S2201" s="24">
        <f t="shared" si="1034"/>
        <v>1000000</v>
      </c>
      <c r="T2201" s="25" t="str">
        <f t="shared" si="1035"/>
        <v>N</v>
      </c>
      <c r="U2201" s="44">
        <f t="shared" si="1036"/>
        <v>0</v>
      </c>
      <c r="V2201" s="45">
        <f t="shared" si="1037"/>
        <v>0</v>
      </c>
      <c r="W2201" s="45">
        <f t="shared" si="1038"/>
        <v>0</v>
      </c>
      <c r="X2201" s="28">
        <f t="shared" si="1039"/>
        <v>0</v>
      </c>
      <c r="Y2201" s="28">
        <f t="shared" si="1040"/>
        <v>0</v>
      </c>
      <c r="Z2201" s="45">
        <f t="shared" si="1041"/>
        <v>0</v>
      </c>
      <c r="AA2201" s="29" t="str">
        <f t="shared" si="1042"/>
        <v>N</v>
      </c>
      <c r="AB2201" s="46">
        <f t="shared" si="1043"/>
        <v>0</v>
      </c>
      <c r="AC2201" s="31">
        <f t="shared" si="1044"/>
        <v>0</v>
      </c>
      <c r="AD2201" s="31">
        <f t="shared" si="1045"/>
        <v>0</v>
      </c>
      <c r="AE2201" s="31">
        <f t="shared" si="1046"/>
        <v>0</v>
      </c>
      <c r="AF2201" s="47">
        <f t="shared" si="1047"/>
        <v>0</v>
      </c>
      <c r="AG2201" s="31">
        <f t="shared" si="1048"/>
        <v>0</v>
      </c>
      <c r="AH2201" s="48">
        <f t="shared" si="1049"/>
        <v>0</v>
      </c>
      <c r="AI2201" s="33">
        <f t="shared" si="1050"/>
        <v>0</v>
      </c>
      <c r="AJ2201" s="33">
        <f t="shared" si="1051"/>
        <v>0</v>
      </c>
      <c r="AK2201" s="33">
        <f t="shared" si="1052"/>
        <v>0</v>
      </c>
      <c r="AL2201" s="33">
        <f t="shared" si="1053"/>
        <v>0</v>
      </c>
      <c r="AM2201" s="34">
        <f t="shared" si="1054"/>
        <v>0</v>
      </c>
    </row>
    <row r="2202" spans="1:39" ht="15" customHeight="1" x14ac:dyDescent="0.3">
      <c r="A2202" s="166" t="s">
        <v>4636</v>
      </c>
      <c r="B2202" s="99">
        <v>9971</v>
      </c>
      <c r="C2202" s="99">
        <v>39526</v>
      </c>
      <c r="D2202" s="165">
        <v>44543</v>
      </c>
      <c r="E2202" s="165">
        <v>44861</v>
      </c>
      <c r="F2202" s="166">
        <v>4</v>
      </c>
      <c r="G2202" s="178">
        <v>0.43</v>
      </c>
      <c r="H2202" s="181">
        <v>0.5</v>
      </c>
      <c r="I2202" s="180">
        <v>2.3300000000000001E-2</v>
      </c>
      <c r="J2202" s="21">
        <f t="shared" si="1025"/>
        <v>3.57</v>
      </c>
      <c r="K2202" s="21" t="str">
        <f t="shared" si="1026"/>
        <v>Y</v>
      </c>
      <c r="L2202" s="37" t="str">
        <f t="shared" si="1027"/>
        <v>NA</v>
      </c>
      <c r="M2202" s="8" t="str">
        <f t="shared" si="1028"/>
        <v>Y</v>
      </c>
      <c r="N2202" s="42">
        <f t="shared" si="1029"/>
        <v>8</v>
      </c>
      <c r="O2202" s="43">
        <f t="shared" si="1030"/>
        <v>200000</v>
      </c>
      <c r="P2202" s="43" t="str">
        <f t="shared" si="1031"/>
        <v>NA</v>
      </c>
      <c r="Q2202" s="24">
        <f t="shared" si="1032"/>
        <v>10203.3243</v>
      </c>
      <c r="R2202" s="43">
        <f t="shared" si="1033"/>
        <v>0</v>
      </c>
      <c r="S2202" s="24">
        <f t="shared" si="1034"/>
        <v>1000000</v>
      </c>
      <c r="T2202" s="25" t="str">
        <f t="shared" si="1035"/>
        <v>Y</v>
      </c>
      <c r="U2202" s="44">
        <f t="shared" si="1036"/>
        <v>7</v>
      </c>
      <c r="V2202" s="45">
        <f t="shared" si="1037"/>
        <v>200000</v>
      </c>
      <c r="W2202" s="45">
        <f t="shared" si="1038"/>
        <v>1000000</v>
      </c>
      <c r="X2202" s="28">
        <f t="shared" si="1039"/>
        <v>10441.061756190002</v>
      </c>
      <c r="Y2202" s="28">
        <f t="shared" si="1040"/>
        <v>0</v>
      </c>
      <c r="Z2202" s="45" t="str">
        <f t="shared" si="1041"/>
        <v>NA</v>
      </c>
      <c r="AA2202" s="29" t="str">
        <f t="shared" si="1042"/>
        <v>Y</v>
      </c>
      <c r="AB2202" s="46">
        <f t="shared" si="1043"/>
        <v>6</v>
      </c>
      <c r="AC2202" s="31">
        <f t="shared" si="1044"/>
        <v>200000</v>
      </c>
      <c r="AD2202" s="31">
        <f t="shared" si="1045"/>
        <v>1000000</v>
      </c>
      <c r="AE2202" s="31">
        <f t="shared" si="1046"/>
        <v>10684.33849510923</v>
      </c>
      <c r="AF2202" s="47">
        <f t="shared" si="1047"/>
        <v>0</v>
      </c>
      <c r="AG2202" s="31" t="str">
        <f t="shared" si="1048"/>
        <v>NA</v>
      </c>
      <c r="AH2202" s="48">
        <f t="shared" si="1049"/>
        <v>5</v>
      </c>
      <c r="AI2202" s="33">
        <f t="shared" si="1050"/>
        <v>20000</v>
      </c>
      <c r="AJ2202" s="33">
        <f t="shared" si="1051"/>
        <v>65000</v>
      </c>
      <c r="AK2202" s="33">
        <f t="shared" si="1052"/>
        <v>10933.283582045276</v>
      </c>
      <c r="AL2202" s="33">
        <f t="shared" si="1053"/>
        <v>0</v>
      </c>
      <c r="AM2202" s="34">
        <f t="shared" si="1054"/>
        <v>0</v>
      </c>
    </row>
    <row r="2203" spans="1:39" ht="15" customHeight="1" x14ac:dyDescent="0.3">
      <c r="A2203" s="166" t="s">
        <v>4637</v>
      </c>
      <c r="B2203" s="99">
        <v>24533</v>
      </c>
      <c r="C2203" s="99">
        <v>64114</v>
      </c>
      <c r="D2203" s="165">
        <v>44616</v>
      </c>
      <c r="E2203" s="165">
        <v>44913</v>
      </c>
      <c r="F2203" s="166">
        <v>4</v>
      </c>
      <c r="G2203" s="178">
        <v>1.86</v>
      </c>
      <c r="H2203" s="181">
        <v>1</v>
      </c>
      <c r="I2203" s="180">
        <v>3.5799999999999998E-2</v>
      </c>
      <c r="J2203" s="21">
        <f t="shared" si="1025"/>
        <v>2.1399999999999997</v>
      </c>
      <c r="K2203" s="21" t="str">
        <f t="shared" si="1026"/>
        <v>Y</v>
      </c>
      <c r="L2203" s="37" t="str">
        <f t="shared" si="1027"/>
        <v>NA</v>
      </c>
      <c r="M2203" s="8" t="str">
        <f t="shared" si="1028"/>
        <v>Y</v>
      </c>
      <c r="N2203" s="42">
        <f t="shared" si="1029"/>
        <v>3</v>
      </c>
      <c r="O2203" s="43">
        <f t="shared" si="1030"/>
        <v>200000</v>
      </c>
      <c r="P2203" s="43" t="str">
        <f t="shared" si="1031"/>
        <v>NA</v>
      </c>
      <c r="Q2203" s="24">
        <f t="shared" si="1032"/>
        <v>25411.2814</v>
      </c>
      <c r="R2203" s="43">
        <f t="shared" si="1033"/>
        <v>0</v>
      </c>
      <c r="S2203" s="24">
        <f t="shared" si="1034"/>
        <v>1000000</v>
      </c>
      <c r="T2203" s="25" t="str">
        <f t="shared" si="1035"/>
        <v>Y</v>
      </c>
      <c r="U2203" s="44">
        <f t="shared" si="1036"/>
        <v>2</v>
      </c>
      <c r="V2203" s="45">
        <f t="shared" si="1037"/>
        <v>200000</v>
      </c>
      <c r="W2203" s="45">
        <f t="shared" si="1038"/>
        <v>1000000</v>
      </c>
      <c r="X2203" s="28">
        <f t="shared" si="1039"/>
        <v>26321.005274120002</v>
      </c>
      <c r="Y2203" s="28">
        <f t="shared" si="1040"/>
        <v>0</v>
      </c>
      <c r="Z2203" s="45" t="str">
        <f t="shared" si="1041"/>
        <v>NA</v>
      </c>
      <c r="AA2203" s="29" t="str">
        <f t="shared" si="1042"/>
        <v>Y</v>
      </c>
      <c r="AB2203" s="46">
        <f t="shared" si="1043"/>
        <v>1</v>
      </c>
      <c r="AC2203" s="31">
        <f t="shared" si="1044"/>
        <v>200000</v>
      </c>
      <c r="AD2203" s="31">
        <f t="shared" si="1045"/>
        <v>1000000</v>
      </c>
      <c r="AE2203" s="31">
        <f t="shared" si="1046"/>
        <v>27263.297262933498</v>
      </c>
      <c r="AF2203" s="47">
        <f t="shared" si="1047"/>
        <v>0</v>
      </c>
      <c r="AG2203" s="31" t="str">
        <f t="shared" si="1048"/>
        <v>NA</v>
      </c>
      <c r="AH2203" s="48">
        <f t="shared" si="1049"/>
        <v>0</v>
      </c>
      <c r="AI2203" s="33">
        <f t="shared" si="1050"/>
        <v>0</v>
      </c>
      <c r="AJ2203" s="33">
        <f t="shared" si="1051"/>
        <v>0</v>
      </c>
      <c r="AK2203" s="33">
        <f t="shared" si="1052"/>
        <v>0</v>
      </c>
      <c r="AL2203" s="33">
        <f t="shared" si="1053"/>
        <v>0</v>
      </c>
      <c r="AM2203" s="34">
        <f t="shared" si="1054"/>
        <v>0</v>
      </c>
    </row>
    <row r="2204" spans="1:39" ht="15" customHeight="1" x14ac:dyDescent="0.3">
      <c r="A2204" s="166" t="s">
        <v>4638</v>
      </c>
      <c r="B2204" s="99">
        <v>15006</v>
      </c>
      <c r="C2204" s="99">
        <v>99537</v>
      </c>
      <c r="D2204" s="165">
        <v>44933</v>
      </c>
      <c r="E2204" s="165">
        <v>44993</v>
      </c>
      <c r="F2204" s="166">
        <v>2</v>
      </c>
      <c r="G2204" s="178">
        <v>1.9</v>
      </c>
      <c r="H2204" s="181">
        <v>0.5</v>
      </c>
      <c r="I2204" s="180">
        <v>5.8799999999999998E-2</v>
      </c>
      <c r="J2204" s="21">
        <f t="shared" si="1025"/>
        <v>0.10000000000000009</v>
      </c>
      <c r="K2204" s="21" t="str">
        <f t="shared" si="1026"/>
        <v>Y</v>
      </c>
      <c r="L2204" s="37" t="str">
        <f t="shared" si="1027"/>
        <v>NA</v>
      </c>
      <c r="M2204" s="8" t="str">
        <f t="shared" si="1028"/>
        <v>Y</v>
      </c>
      <c r="N2204" s="42">
        <f t="shared" si="1029"/>
        <v>1</v>
      </c>
      <c r="O2204" s="43">
        <f t="shared" si="1030"/>
        <v>200000</v>
      </c>
      <c r="P2204" s="43" t="str">
        <f t="shared" si="1031"/>
        <v>NA</v>
      </c>
      <c r="Q2204" s="24">
        <f t="shared" si="1032"/>
        <v>15888.352799999999</v>
      </c>
      <c r="R2204" s="43">
        <f t="shared" si="1033"/>
        <v>0</v>
      </c>
      <c r="S2204" s="24">
        <f t="shared" si="1034"/>
        <v>1000000</v>
      </c>
      <c r="T2204" s="25" t="str">
        <f t="shared" si="1035"/>
        <v>N</v>
      </c>
      <c r="U2204" s="44">
        <f t="shared" si="1036"/>
        <v>0</v>
      </c>
      <c r="V2204" s="45">
        <f t="shared" si="1037"/>
        <v>0</v>
      </c>
      <c r="W2204" s="45">
        <f t="shared" si="1038"/>
        <v>0</v>
      </c>
      <c r="X2204" s="28">
        <f t="shared" si="1039"/>
        <v>0</v>
      </c>
      <c r="Y2204" s="28">
        <f t="shared" si="1040"/>
        <v>0</v>
      </c>
      <c r="Z2204" s="45">
        <f t="shared" si="1041"/>
        <v>0</v>
      </c>
      <c r="AA2204" s="29" t="str">
        <f t="shared" si="1042"/>
        <v>N</v>
      </c>
      <c r="AB2204" s="46">
        <f t="shared" si="1043"/>
        <v>0</v>
      </c>
      <c r="AC2204" s="31">
        <f t="shared" si="1044"/>
        <v>0</v>
      </c>
      <c r="AD2204" s="31">
        <f t="shared" si="1045"/>
        <v>0</v>
      </c>
      <c r="AE2204" s="31">
        <f t="shared" si="1046"/>
        <v>0</v>
      </c>
      <c r="AF2204" s="47">
        <f t="shared" si="1047"/>
        <v>0</v>
      </c>
      <c r="AG2204" s="31">
        <f t="shared" si="1048"/>
        <v>0</v>
      </c>
      <c r="AH2204" s="48">
        <f t="shared" si="1049"/>
        <v>0</v>
      </c>
      <c r="AI2204" s="33">
        <f t="shared" si="1050"/>
        <v>0</v>
      </c>
      <c r="AJ2204" s="33">
        <f t="shared" si="1051"/>
        <v>0</v>
      </c>
      <c r="AK2204" s="33">
        <f t="shared" si="1052"/>
        <v>0</v>
      </c>
      <c r="AL2204" s="33">
        <f t="shared" si="1053"/>
        <v>0</v>
      </c>
      <c r="AM2204" s="34">
        <f t="shared" si="1054"/>
        <v>0</v>
      </c>
    </row>
    <row r="2205" spans="1:39" ht="15" customHeight="1" x14ac:dyDescent="0.3">
      <c r="A2205" s="166" t="s">
        <v>4639</v>
      </c>
      <c r="B2205" s="99">
        <v>10146</v>
      </c>
      <c r="C2205" s="99">
        <v>51585</v>
      </c>
      <c r="D2205" s="165">
        <v>45849</v>
      </c>
      <c r="E2205" s="165">
        <v>46161</v>
      </c>
      <c r="F2205" s="166">
        <v>2</v>
      </c>
      <c r="G2205" s="178">
        <v>0.4</v>
      </c>
      <c r="H2205" s="181">
        <v>1</v>
      </c>
      <c r="I2205" s="180">
        <v>4.65E-2</v>
      </c>
      <c r="J2205" s="21">
        <f t="shared" si="1025"/>
        <v>1.6</v>
      </c>
      <c r="K2205" s="21" t="str">
        <f t="shared" si="1026"/>
        <v>Y</v>
      </c>
      <c r="L2205" s="37" t="str">
        <f t="shared" si="1027"/>
        <v>NA</v>
      </c>
      <c r="M2205" s="8" t="str">
        <f t="shared" si="1028"/>
        <v>Y</v>
      </c>
      <c r="N2205" s="42">
        <f t="shared" si="1029"/>
        <v>2</v>
      </c>
      <c r="O2205" s="43">
        <f t="shared" si="1030"/>
        <v>200000</v>
      </c>
      <c r="P2205" s="43" t="str">
        <f t="shared" si="1031"/>
        <v>NA</v>
      </c>
      <c r="Q2205" s="24">
        <f t="shared" si="1032"/>
        <v>10617.789000000001</v>
      </c>
      <c r="R2205" s="43">
        <f t="shared" si="1033"/>
        <v>0</v>
      </c>
      <c r="S2205" s="24">
        <f t="shared" si="1034"/>
        <v>1000000</v>
      </c>
      <c r="T2205" s="25" t="str">
        <f t="shared" si="1035"/>
        <v>Y</v>
      </c>
      <c r="U2205" s="44">
        <f t="shared" si="1036"/>
        <v>1</v>
      </c>
      <c r="V2205" s="45">
        <f t="shared" si="1037"/>
        <v>200000</v>
      </c>
      <c r="W2205" s="45">
        <f t="shared" si="1038"/>
        <v>1000000</v>
      </c>
      <c r="X2205" s="28">
        <f t="shared" si="1039"/>
        <v>11111.5161885</v>
      </c>
      <c r="Y2205" s="28">
        <f t="shared" si="1040"/>
        <v>0</v>
      </c>
      <c r="Z2205" s="45" t="str">
        <f t="shared" si="1041"/>
        <v>NA</v>
      </c>
      <c r="AA2205" s="29" t="str">
        <f t="shared" si="1042"/>
        <v>N</v>
      </c>
      <c r="AB2205" s="46">
        <f t="shared" si="1043"/>
        <v>0</v>
      </c>
      <c r="AC2205" s="31">
        <f t="shared" si="1044"/>
        <v>0</v>
      </c>
      <c r="AD2205" s="31">
        <f t="shared" si="1045"/>
        <v>0</v>
      </c>
      <c r="AE2205" s="31">
        <f t="shared" si="1046"/>
        <v>0</v>
      </c>
      <c r="AF2205" s="47">
        <f t="shared" si="1047"/>
        <v>0</v>
      </c>
      <c r="AG2205" s="31">
        <f t="shared" si="1048"/>
        <v>0</v>
      </c>
      <c r="AH2205" s="48">
        <f t="shared" si="1049"/>
        <v>0</v>
      </c>
      <c r="AI2205" s="33">
        <f t="shared" si="1050"/>
        <v>0</v>
      </c>
      <c r="AJ2205" s="33">
        <f t="shared" si="1051"/>
        <v>0</v>
      </c>
      <c r="AK2205" s="33">
        <f t="shared" si="1052"/>
        <v>0</v>
      </c>
      <c r="AL2205" s="33">
        <f t="shared" si="1053"/>
        <v>0</v>
      </c>
      <c r="AM2205" s="34">
        <f t="shared" si="1054"/>
        <v>0</v>
      </c>
    </row>
    <row r="2206" spans="1:39" ht="15" customHeight="1" x14ac:dyDescent="0.3">
      <c r="A2206" s="166" t="s">
        <v>4640</v>
      </c>
      <c r="B2206" s="99">
        <v>14543</v>
      </c>
      <c r="C2206" s="99">
        <v>28821</v>
      </c>
      <c r="D2206" s="165">
        <v>45730</v>
      </c>
      <c r="E2206" s="165">
        <v>45907</v>
      </c>
      <c r="F2206" s="166">
        <v>4</v>
      </c>
      <c r="G2206" s="178">
        <v>2.84</v>
      </c>
      <c r="H2206" s="181">
        <v>1</v>
      </c>
      <c r="I2206" s="180">
        <v>0.02</v>
      </c>
      <c r="J2206" s="21">
        <f t="shared" si="1025"/>
        <v>1.1600000000000001</v>
      </c>
      <c r="K2206" s="21" t="str">
        <f t="shared" si="1026"/>
        <v>Y</v>
      </c>
      <c r="L2206" s="37" t="str">
        <f t="shared" si="1027"/>
        <v>NA</v>
      </c>
      <c r="M2206" s="8" t="str">
        <f t="shared" si="1028"/>
        <v>Y</v>
      </c>
      <c r="N2206" s="42">
        <f t="shared" si="1029"/>
        <v>2</v>
      </c>
      <c r="O2206" s="43">
        <f t="shared" si="1030"/>
        <v>200000</v>
      </c>
      <c r="P2206" s="43" t="str">
        <f t="shared" si="1031"/>
        <v>NA</v>
      </c>
      <c r="Q2206" s="24">
        <f t="shared" si="1032"/>
        <v>14833.86</v>
      </c>
      <c r="R2206" s="43">
        <f t="shared" si="1033"/>
        <v>0</v>
      </c>
      <c r="S2206" s="24">
        <f t="shared" si="1034"/>
        <v>1000000</v>
      </c>
      <c r="T2206" s="25" t="str">
        <f t="shared" si="1035"/>
        <v>Y</v>
      </c>
      <c r="U2206" s="44">
        <f t="shared" si="1036"/>
        <v>1</v>
      </c>
      <c r="V2206" s="45">
        <f t="shared" si="1037"/>
        <v>200000</v>
      </c>
      <c r="W2206" s="45">
        <f t="shared" si="1038"/>
        <v>1000000</v>
      </c>
      <c r="X2206" s="28">
        <f t="shared" si="1039"/>
        <v>15130.537200000001</v>
      </c>
      <c r="Y2206" s="28">
        <f t="shared" si="1040"/>
        <v>0</v>
      </c>
      <c r="Z2206" s="45" t="str">
        <f t="shared" si="1041"/>
        <v>NA</v>
      </c>
      <c r="AA2206" s="29" t="str">
        <f t="shared" si="1042"/>
        <v>N</v>
      </c>
      <c r="AB2206" s="46">
        <f t="shared" si="1043"/>
        <v>0</v>
      </c>
      <c r="AC2206" s="31">
        <f t="shared" si="1044"/>
        <v>0</v>
      </c>
      <c r="AD2206" s="31">
        <f t="shared" si="1045"/>
        <v>0</v>
      </c>
      <c r="AE2206" s="31">
        <f t="shared" si="1046"/>
        <v>0</v>
      </c>
      <c r="AF2206" s="47">
        <f t="shared" si="1047"/>
        <v>0</v>
      </c>
      <c r="AG2206" s="31">
        <f t="shared" si="1048"/>
        <v>0</v>
      </c>
      <c r="AH2206" s="48">
        <f t="shared" si="1049"/>
        <v>0</v>
      </c>
      <c r="AI2206" s="33">
        <f t="shared" si="1050"/>
        <v>0</v>
      </c>
      <c r="AJ2206" s="33">
        <f t="shared" si="1051"/>
        <v>0</v>
      </c>
      <c r="AK2206" s="33">
        <f t="shared" si="1052"/>
        <v>0</v>
      </c>
      <c r="AL2206" s="33">
        <f t="shared" si="1053"/>
        <v>0</v>
      </c>
      <c r="AM2206" s="34">
        <f t="shared" si="1054"/>
        <v>0</v>
      </c>
    </row>
    <row r="2207" spans="1:39" ht="15" customHeight="1" x14ac:dyDescent="0.3">
      <c r="A2207" s="166" t="s">
        <v>4641</v>
      </c>
      <c r="B2207" s="99">
        <v>24326</v>
      </c>
      <c r="C2207" s="99">
        <v>60254</v>
      </c>
      <c r="D2207" s="165">
        <v>45334</v>
      </c>
      <c r="E2207" s="165">
        <v>45422</v>
      </c>
      <c r="F2207" s="166">
        <v>2</v>
      </c>
      <c r="G2207" s="178">
        <v>1.33</v>
      </c>
      <c r="H2207" s="181">
        <v>0.75</v>
      </c>
      <c r="I2207" s="180">
        <v>7.2900000000000006E-2</v>
      </c>
      <c r="J2207" s="21">
        <f t="shared" si="1025"/>
        <v>0.66999999999999993</v>
      </c>
      <c r="K2207" s="21" t="str">
        <f t="shared" si="1026"/>
        <v>Y</v>
      </c>
      <c r="L2207" s="37" t="str">
        <f t="shared" si="1027"/>
        <v>NA</v>
      </c>
      <c r="M2207" s="8" t="str">
        <f t="shared" si="1028"/>
        <v>Y</v>
      </c>
      <c r="N2207" s="42">
        <f t="shared" si="1029"/>
        <v>1</v>
      </c>
      <c r="O2207" s="43">
        <f t="shared" si="1030"/>
        <v>200000</v>
      </c>
      <c r="P2207" s="43" t="str">
        <f t="shared" si="1031"/>
        <v>NA</v>
      </c>
      <c r="Q2207" s="24">
        <f t="shared" si="1032"/>
        <v>26099.365399999999</v>
      </c>
      <c r="R2207" s="43">
        <f t="shared" si="1033"/>
        <v>0</v>
      </c>
      <c r="S2207" s="24">
        <f t="shared" si="1034"/>
        <v>1000000</v>
      </c>
      <c r="T2207" s="25" t="str">
        <f t="shared" si="1035"/>
        <v>N</v>
      </c>
      <c r="U2207" s="44">
        <f t="shared" si="1036"/>
        <v>0</v>
      </c>
      <c r="V2207" s="45">
        <f t="shared" si="1037"/>
        <v>0</v>
      </c>
      <c r="W2207" s="45">
        <f t="shared" si="1038"/>
        <v>0</v>
      </c>
      <c r="X2207" s="28">
        <f t="shared" si="1039"/>
        <v>0</v>
      </c>
      <c r="Y2207" s="28">
        <f t="shared" si="1040"/>
        <v>0</v>
      </c>
      <c r="Z2207" s="45">
        <f t="shared" si="1041"/>
        <v>0</v>
      </c>
      <c r="AA2207" s="29" t="str">
        <f t="shared" si="1042"/>
        <v>N</v>
      </c>
      <c r="AB2207" s="46">
        <f t="shared" si="1043"/>
        <v>0</v>
      </c>
      <c r="AC2207" s="31">
        <f t="shared" si="1044"/>
        <v>0</v>
      </c>
      <c r="AD2207" s="31">
        <f t="shared" si="1045"/>
        <v>0</v>
      </c>
      <c r="AE2207" s="31">
        <f t="shared" si="1046"/>
        <v>0</v>
      </c>
      <c r="AF2207" s="47">
        <f t="shared" si="1047"/>
        <v>0</v>
      </c>
      <c r="AG2207" s="31">
        <f t="shared" si="1048"/>
        <v>0</v>
      </c>
      <c r="AH2207" s="48">
        <f t="shared" si="1049"/>
        <v>0</v>
      </c>
      <c r="AI2207" s="33">
        <f t="shared" si="1050"/>
        <v>0</v>
      </c>
      <c r="AJ2207" s="33">
        <f t="shared" si="1051"/>
        <v>0</v>
      </c>
      <c r="AK2207" s="33">
        <f t="shared" si="1052"/>
        <v>0</v>
      </c>
      <c r="AL2207" s="33">
        <f t="shared" si="1053"/>
        <v>0</v>
      </c>
      <c r="AM2207" s="34">
        <f t="shared" si="1054"/>
        <v>0</v>
      </c>
    </row>
    <row r="2208" spans="1:39" ht="15" customHeight="1" x14ac:dyDescent="0.3">
      <c r="A2208" s="166" t="s">
        <v>4642</v>
      </c>
      <c r="B2208" s="99">
        <v>10436</v>
      </c>
      <c r="C2208" s="99">
        <v>60755</v>
      </c>
      <c r="D2208" s="165">
        <v>44986</v>
      </c>
      <c r="E2208" s="165">
        <v>45307</v>
      </c>
      <c r="F2208" s="166">
        <v>4</v>
      </c>
      <c r="G2208" s="178">
        <v>1.81</v>
      </c>
      <c r="H2208" s="181">
        <v>1</v>
      </c>
      <c r="I2208" s="180">
        <v>6.3200000000000006E-2</v>
      </c>
      <c r="J2208" s="21">
        <f t="shared" si="1025"/>
        <v>2.19</v>
      </c>
      <c r="K2208" s="21" t="str">
        <f t="shared" si="1026"/>
        <v>Y</v>
      </c>
      <c r="L2208" s="37" t="str">
        <f t="shared" si="1027"/>
        <v>NA</v>
      </c>
      <c r="M2208" s="8" t="str">
        <f t="shared" si="1028"/>
        <v>Y</v>
      </c>
      <c r="N2208" s="42">
        <f t="shared" si="1029"/>
        <v>3</v>
      </c>
      <c r="O2208" s="43">
        <f t="shared" si="1030"/>
        <v>200000</v>
      </c>
      <c r="P2208" s="43" t="str">
        <f t="shared" si="1031"/>
        <v>NA</v>
      </c>
      <c r="Q2208" s="24">
        <f t="shared" si="1032"/>
        <v>11095.555199999999</v>
      </c>
      <c r="R2208" s="43">
        <f t="shared" si="1033"/>
        <v>0</v>
      </c>
      <c r="S2208" s="24">
        <f t="shared" si="1034"/>
        <v>1000000</v>
      </c>
      <c r="T2208" s="25" t="str">
        <f t="shared" si="1035"/>
        <v>Y</v>
      </c>
      <c r="U2208" s="44">
        <f t="shared" si="1036"/>
        <v>2</v>
      </c>
      <c r="V2208" s="45">
        <f t="shared" si="1037"/>
        <v>200000</v>
      </c>
      <c r="W2208" s="45">
        <f t="shared" si="1038"/>
        <v>1000000</v>
      </c>
      <c r="X2208" s="28">
        <f t="shared" si="1039"/>
        <v>11796.794288639998</v>
      </c>
      <c r="Y2208" s="28">
        <f t="shared" si="1040"/>
        <v>0</v>
      </c>
      <c r="Z2208" s="45" t="str">
        <f t="shared" si="1041"/>
        <v>NA</v>
      </c>
      <c r="AA2208" s="29" t="str">
        <f t="shared" si="1042"/>
        <v>Y</v>
      </c>
      <c r="AB2208" s="46">
        <f t="shared" si="1043"/>
        <v>1</v>
      </c>
      <c r="AC2208" s="31">
        <f t="shared" si="1044"/>
        <v>200000</v>
      </c>
      <c r="AD2208" s="31">
        <f t="shared" si="1045"/>
        <v>1000000</v>
      </c>
      <c r="AE2208" s="31">
        <f t="shared" si="1046"/>
        <v>12542.351687682045</v>
      </c>
      <c r="AF2208" s="47">
        <f t="shared" si="1047"/>
        <v>0</v>
      </c>
      <c r="AG2208" s="31" t="str">
        <f t="shared" si="1048"/>
        <v>NA</v>
      </c>
      <c r="AH2208" s="48">
        <f t="shared" si="1049"/>
        <v>0</v>
      </c>
      <c r="AI2208" s="33">
        <f t="shared" si="1050"/>
        <v>0</v>
      </c>
      <c r="AJ2208" s="33">
        <f t="shared" si="1051"/>
        <v>0</v>
      </c>
      <c r="AK2208" s="33">
        <f t="shared" si="1052"/>
        <v>0</v>
      </c>
      <c r="AL2208" s="33">
        <f t="shared" si="1053"/>
        <v>0</v>
      </c>
      <c r="AM2208" s="34">
        <f t="shared" si="1054"/>
        <v>0</v>
      </c>
    </row>
    <row r="2209" spans="1:39" ht="15" customHeight="1" x14ac:dyDescent="0.3">
      <c r="A2209" s="166" t="s">
        <v>4643</v>
      </c>
      <c r="B2209" s="99">
        <v>21399</v>
      </c>
      <c r="C2209" s="99">
        <v>102175</v>
      </c>
      <c r="D2209" s="165">
        <v>45193</v>
      </c>
      <c r="E2209" s="165">
        <v>45447</v>
      </c>
      <c r="F2209" s="166">
        <v>2</v>
      </c>
      <c r="G2209" s="178">
        <v>1.24</v>
      </c>
      <c r="H2209" s="181">
        <v>1</v>
      </c>
      <c r="I2209" s="180">
        <v>6.6400000000000001E-2</v>
      </c>
      <c r="J2209" s="21">
        <f t="shared" si="1025"/>
        <v>0.76</v>
      </c>
      <c r="K2209" s="21" t="str">
        <f t="shared" si="1026"/>
        <v>Y</v>
      </c>
      <c r="L2209" s="37" t="str">
        <f t="shared" si="1027"/>
        <v>NA</v>
      </c>
      <c r="M2209" s="8" t="str">
        <f t="shared" si="1028"/>
        <v>Y</v>
      </c>
      <c r="N2209" s="42">
        <f t="shared" si="1029"/>
        <v>1</v>
      </c>
      <c r="O2209" s="43">
        <f t="shared" si="1030"/>
        <v>200000</v>
      </c>
      <c r="P2209" s="43" t="str">
        <f t="shared" si="1031"/>
        <v>NA</v>
      </c>
      <c r="Q2209" s="24">
        <f t="shared" si="1032"/>
        <v>22819.893599999999</v>
      </c>
      <c r="R2209" s="43">
        <f t="shared" si="1033"/>
        <v>0</v>
      </c>
      <c r="S2209" s="24">
        <f t="shared" si="1034"/>
        <v>1000000</v>
      </c>
      <c r="T2209" s="25" t="str">
        <f t="shared" si="1035"/>
        <v>N</v>
      </c>
      <c r="U2209" s="44">
        <f t="shared" si="1036"/>
        <v>0</v>
      </c>
      <c r="V2209" s="45">
        <f t="shared" si="1037"/>
        <v>0</v>
      </c>
      <c r="W2209" s="45">
        <f t="shared" si="1038"/>
        <v>0</v>
      </c>
      <c r="X2209" s="28">
        <f t="shared" si="1039"/>
        <v>0</v>
      </c>
      <c r="Y2209" s="28">
        <f t="shared" si="1040"/>
        <v>0</v>
      </c>
      <c r="Z2209" s="45">
        <f t="shared" si="1041"/>
        <v>0</v>
      </c>
      <c r="AA2209" s="29" t="str">
        <f t="shared" si="1042"/>
        <v>N</v>
      </c>
      <c r="AB2209" s="46">
        <f t="shared" si="1043"/>
        <v>0</v>
      </c>
      <c r="AC2209" s="31">
        <f t="shared" si="1044"/>
        <v>0</v>
      </c>
      <c r="AD2209" s="31">
        <f t="shared" si="1045"/>
        <v>0</v>
      </c>
      <c r="AE2209" s="31">
        <f t="shared" si="1046"/>
        <v>0</v>
      </c>
      <c r="AF2209" s="47">
        <f t="shared" si="1047"/>
        <v>0</v>
      </c>
      <c r="AG2209" s="31">
        <f t="shared" si="1048"/>
        <v>0</v>
      </c>
      <c r="AH2209" s="48">
        <f t="shared" si="1049"/>
        <v>0</v>
      </c>
      <c r="AI2209" s="33">
        <f t="shared" si="1050"/>
        <v>0</v>
      </c>
      <c r="AJ2209" s="33">
        <f t="shared" si="1051"/>
        <v>0</v>
      </c>
      <c r="AK2209" s="33">
        <f t="shared" si="1052"/>
        <v>0</v>
      </c>
      <c r="AL2209" s="33">
        <f t="shared" si="1053"/>
        <v>0</v>
      </c>
      <c r="AM2209" s="34">
        <f t="shared" si="1054"/>
        <v>0</v>
      </c>
    </row>
    <row r="2210" spans="1:39" ht="15" customHeight="1" x14ac:dyDescent="0.3">
      <c r="A2210" s="166" t="s">
        <v>4644</v>
      </c>
      <c r="B2210" s="99">
        <v>5847</v>
      </c>
      <c r="C2210" s="99">
        <v>27817</v>
      </c>
      <c r="D2210" s="165">
        <v>45736</v>
      </c>
      <c r="E2210" s="165">
        <v>46060</v>
      </c>
      <c r="F2210" s="166">
        <v>2</v>
      </c>
      <c r="G2210" s="178">
        <v>2</v>
      </c>
      <c r="H2210" s="181">
        <v>0.75</v>
      </c>
      <c r="I2210" s="180">
        <v>5.5300000000000002E-2</v>
      </c>
      <c r="J2210" s="21">
        <f t="shared" si="1025"/>
        <v>0</v>
      </c>
      <c r="K2210" s="21" t="str">
        <f t="shared" si="1026"/>
        <v>N</v>
      </c>
      <c r="L2210" s="37">
        <f t="shared" si="1027"/>
        <v>0</v>
      </c>
      <c r="M2210" s="8" t="str">
        <f t="shared" si="1028"/>
        <v>N</v>
      </c>
      <c r="N2210" s="42">
        <f t="shared" si="1029"/>
        <v>0</v>
      </c>
      <c r="O2210" s="43">
        <f t="shared" si="1030"/>
        <v>0</v>
      </c>
      <c r="P2210" s="43">
        <f t="shared" si="1031"/>
        <v>0</v>
      </c>
      <c r="Q2210" s="24">
        <f t="shared" si="1032"/>
        <v>0</v>
      </c>
      <c r="R2210" s="43">
        <f t="shared" si="1033"/>
        <v>0</v>
      </c>
      <c r="S2210" s="24">
        <f t="shared" si="1034"/>
        <v>37183</v>
      </c>
      <c r="T2210" s="25" t="str">
        <f t="shared" si="1035"/>
        <v>N</v>
      </c>
      <c r="U2210" s="44">
        <f t="shared" si="1036"/>
        <v>0</v>
      </c>
      <c r="V2210" s="45">
        <f t="shared" si="1037"/>
        <v>0</v>
      </c>
      <c r="W2210" s="45">
        <f t="shared" si="1038"/>
        <v>0</v>
      </c>
      <c r="X2210" s="28">
        <f t="shared" si="1039"/>
        <v>0</v>
      </c>
      <c r="Y2210" s="28">
        <f t="shared" si="1040"/>
        <v>0</v>
      </c>
      <c r="Z2210" s="45">
        <f t="shared" si="1041"/>
        <v>0</v>
      </c>
      <c r="AA2210" s="29" t="str">
        <f t="shared" si="1042"/>
        <v>N</v>
      </c>
      <c r="AB2210" s="46">
        <f t="shared" si="1043"/>
        <v>0</v>
      </c>
      <c r="AC2210" s="31">
        <f t="shared" si="1044"/>
        <v>0</v>
      </c>
      <c r="AD2210" s="31">
        <f t="shared" si="1045"/>
        <v>0</v>
      </c>
      <c r="AE2210" s="31">
        <f t="shared" si="1046"/>
        <v>0</v>
      </c>
      <c r="AF2210" s="47">
        <f t="shared" si="1047"/>
        <v>0</v>
      </c>
      <c r="AG2210" s="31">
        <f t="shared" si="1048"/>
        <v>0</v>
      </c>
      <c r="AH2210" s="48">
        <f t="shared" si="1049"/>
        <v>0</v>
      </c>
      <c r="AI2210" s="33">
        <f t="shared" si="1050"/>
        <v>0</v>
      </c>
      <c r="AJ2210" s="33">
        <f t="shared" si="1051"/>
        <v>0</v>
      </c>
      <c r="AK2210" s="33">
        <f t="shared" si="1052"/>
        <v>0</v>
      </c>
      <c r="AL2210" s="33">
        <f t="shared" si="1053"/>
        <v>0</v>
      </c>
      <c r="AM2210" s="34">
        <f t="shared" si="1054"/>
        <v>0</v>
      </c>
    </row>
    <row r="2211" spans="1:39" ht="15" customHeight="1" x14ac:dyDescent="0.3">
      <c r="A2211" s="166" t="s">
        <v>4645</v>
      </c>
      <c r="B2211" s="99">
        <v>22005</v>
      </c>
      <c r="C2211" s="99">
        <v>89968</v>
      </c>
      <c r="D2211" s="165">
        <v>45635</v>
      </c>
      <c r="E2211" s="165">
        <v>45757</v>
      </c>
      <c r="F2211" s="166">
        <v>4</v>
      </c>
      <c r="G2211" s="178">
        <v>2.58</v>
      </c>
      <c r="H2211" s="181">
        <v>1</v>
      </c>
      <c r="I2211" s="180">
        <v>8.2799999999999999E-2</v>
      </c>
      <c r="J2211" s="21">
        <f t="shared" si="1025"/>
        <v>1.42</v>
      </c>
      <c r="K2211" s="21" t="str">
        <f t="shared" si="1026"/>
        <v>Y</v>
      </c>
      <c r="L2211" s="37" t="str">
        <f t="shared" si="1027"/>
        <v>NA</v>
      </c>
      <c r="M2211" s="8" t="str">
        <f t="shared" si="1028"/>
        <v>Y</v>
      </c>
      <c r="N2211" s="42">
        <f t="shared" si="1029"/>
        <v>2</v>
      </c>
      <c r="O2211" s="43">
        <f t="shared" si="1030"/>
        <v>200000</v>
      </c>
      <c r="P2211" s="43" t="str">
        <f t="shared" si="1031"/>
        <v>NA</v>
      </c>
      <c r="Q2211" s="24">
        <f t="shared" si="1032"/>
        <v>23827.013999999999</v>
      </c>
      <c r="R2211" s="43">
        <f t="shared" si="1033"/>
        <v>0</v>
      </c>
      <c r="S2211" s="24">
        <f t="shared" si="1034"/>
        <v>1000000</v>
      </c>
      <c r="T2211" s="25" t="str">
        <f t="shared" si="1035"/>
        <v>Y</v>
      </c>
      <c r="U2211" s="44">
        <f t="shared" si="1036"/>
        <v>1</v>
      </c>
      <c r="V2211" s="45">
        <f t="shared" si="1037"/>
        <v>200000</v>
      </c>
      <c r="W2211" s="45">
        <f t="shared" si="1038"/>
        <v>1000000</v>
      </c>
      <c r="X2211" s="28">
        <f t="shared" si="1039"/>
        <v>25799.8907592</v>
      </c>
      <c r="Y2211" s="28">
        <f t="shared" si="1040"/>
        <v>0</v>
      </c>
      <c r="Z2211" s="45" t="str">
        <f t="shared" si="1041"/>
        <v>NA</v>
      </c>
      <c r="AA2211" s="29" t="str">
        <f t="shared" si="1042"/>
        <v>N</v>
      </c>
      <c r="AB2211" s="46">
        <f t="shared" si="1043"/>
        <v>0</v>
      </c>
      <c r="AC2211" s="31">
        <f t="shared" si="1044"/>
        <v>0</v>
      </c>
      <c r="AD2211" s="31">
        <f t="shared" si="1045"/>
        <v>0</v>
      </c>
      <c r="AE2211" s="31">
        <f t="shared" si="1046"/>
        <v>0</v>
      </c>
      <c r="AF2211" s="47">
        <f t="shared" si="1047"/>
        <v>0</v>
      </c>
      <c r="AG2211" s="31">
        <f t="shared" si="1048"/>
        <v>0</v>
      </c>
      <c r="AH2211" s="48">
        <f t="shared" si="1049"/>
        <v>0</v>
      </c>
      <c r="AI2211" s="33">
        <f t="shared" si="1050"/>
        <v>0</v>
      </c>
      <c r="AJ2211" s="33">
        <f t="shared" si="1051"/>
        <v>0</v>
      </c>
      <c r="AK2211" s="33">
        <f t="shared" si="1052"/>
        <v>0</v>
      </c>
      <c r="AL2211" s="33">
        <f t="shared" si="1053"/>
        <v>0</v>
      </c>
      <c r="AM2211" s="34">
        <f t="shared" si="1054"/>
        <v>0</v>
      </c>
    </row>
    <row r="2212" spans="1:39" ht="15" customHeight="1" x14ac:dyDescent="0.3">
      <c r="A2212" s="166" t="s">
        <v>4646</v>
      </c>
      <c r="B2212" s="99">
        <v>18380</v>
      </c>
      <c r="C2212" s="99">
        <v>72067</v>
      </c>
      <c r="D2212" s="165">
        <v>45547</v>
      </c>
      <c r="E2212" s="165">
        <v>45630</v>
      </c>
      <c r="F2212" s="166">
        <v>2</v>
      </c>
      <c r="G2212" s="178">
        <v>0.73</v>
      </c>
      <c r="H2212" s="181">
        <v>1</v>
      </c>
      <c r="I2212" s="180">
        <v>3.5200000000000002E-2</v>
      </c>
      <c r="J2212" s="21">
        <f t="shared" si="1025"/>
        <v>1.27</v>
      </c>
      <c r="K2212" s="21" t="str">
        <f t="shared" si="1026"/>
        <v>Y</v>
      </c>
      <c r="L2212" s="37" t="str">
        <f t="shared" si="1027"/>
        <v>NA</v>
      </c>
      <c r="M2212" s="8" t="str">
        <f t="shared" si="1028"/>
        <v>Y</v>
      </c>
      <c r="N2212" s="42">
        <f t="shared" si="1029"/>
        <v>2</v>
      </c>
      <c r="O2212" s="43">
        <f t="shared" si="1030"/>
        <v>200000</v>
      </c>
      <c r="P2212" s="43" t="str">
        <f t="shared" si="1031"/>
        <v>NA</v>
      </c>
      <c r="Q2212" s="24">
        <f t="shared" si="1032"/>
        <v>19026.975999999999</v>
      </c>
      <c r="R2212" s="43">
        <f t="shared" si="1033"/>
        <v>0</v>
      </c>
      <c r="S2212" s="24">
        <f t="shared" si="1034"/>
        <v>1000000</v>
      </c>
      <c r="T2212" s="25" t="str">
        <f t="shared" si="1035"/>
        <v>Y</v>
      </c>
      <c r="U2212" s="44">
        <f t="shared" si="1036"/>
        <v>1</v>
      </c>
      <c r="V2212" s="45">
        <f t="shared" si="1037"/>
        <v>200000</v>
      </c>
      <c r="W2212" s="45">
        <f t="shared" si="1038"/>
        <v>1000000</v>
      </c>
      <c r="X2212" s="28">
        <f t="shared" si="1039"/>
        <v>19696.725555199995</v>
      </c>
      <c r="Y2212" s="28">
        <f t="shared" si="1040"/>
        <v>0</v>
      </c>
      <c r="Z2212" s="45" t="str">
        <f t="shared" si="1041"/>
        <v>NA</v>
      </c>
      <c r="AA2212" s="29" t="str">
        <f t="shared" si="1042"/>
        <v>N</v>
      </c>
      <c r="AB2212" s="46">
        <f t="shared" si="1043"/>
        <v>0</v>
      </c>
      <c r="AC2212" s="31">
        <f t="shared" si="1044"/>
        <v>0</v>
      </c>
      <c r="AD2212" s="31">
        <f t="shared" si="1045"/>
        <v>0</v>
      </c>
      <c r="AE2212" s="31">
        <f t="shared" si="1046"/>
        <v>0</v>
      </c>
      <c r="AF2212" s="47">
        <f t="shared" si="1047"/>
        <v>0</v>
      </c>
      <c r="AG2212" s="31">
        <f t="shared" si="1048"/>
        <v>0</v>
      </c>
      <c r="AH2212" s="48">
        <f t="shared" si="1049"/>
        <v>0</v>
      </c>
      <c r="AI2212" s="33">
        <f t="shared" si="1050"/>
        <v>0</v>
      </c>
      <c r="AJ2212" s="33">
        <f t="shared" si="1051"/>
        <v>0</v>
      </c>
      <c r="AK2212" s="33">
        <f t="shared" si="1052"/>
        <v>0</v>
      </c>
      <c r="AL2212" s="33">
        <f t="shared" si="1053"/>
        <v>0</v>
      </c>
      <c r="AM2212" s="34">
        <f t="shared" si="1054"/>
        <v>0</v>
      </c>
    </row>
    <row r="2213" spans="1:39" ht="15" customHeight="1" x14ac:dyDescent="0.3">
      <c r="A2213" s="166" t="s">
        <v>4647</v>
      </c>
      <c r="B2213" s="99">
        <v>6202</v>
      </c>
      <c r="C2213" s="99">
        <v>75816</v>
      </c>
      <c r="D2213" s="165">
        <v>46024</v>
      </c>
      <c r="E2213" s="165">
        <v>46215</v>
      </c>
      <c r="F2213" s="166">
        <v>4</v>
      </c>
      <c r="G2213" s="178">
        <v>1.36</v>
      </c>
      <c r="H2213" s="181">
        <v>1</v>
      </c>
      <c r="I2213" s="180">
        <v>7.5499999999999998E-2</v>
      </c>
      <c r="J2213" s="21">
        <f t="shared" si="1025"/>
        <v>2.6399999999999997</v>
      </c>
      <c r="K2213" s="21" t="str">
        <f t="shared" si="1026"/>
        <v>Y</v>
      </c>
      <c r="L2213" s="37" t="str">
        <f t="shared" si="1027"/>
        <v>NA</v>
      </c>
      <c r="M2213" s="8" t="str">
        <f t="shared" si="1028"/>
        <v>Y</v>
      </c>
      <c r="N2213" s="42">
        <f t="shared" si="1029"/>
        <v>3</v>
      </c>
      <c r="O2213" s="43">
        <f t="shared" si="1030"/>
        <v>200000</v>
      </c>
      <c r="P2213" s="43" t="str">
        <f t="shared" si="1031"/>
        <v>NA</v>
      </c>
      <c r="Q2213" s="24">
        <f t="shared" si="1032"/>
        <v>6670.2509999999993</v>
      </c>
      <c r="R2213" s="43">
        <f t="shared" si="1033"/>
        <v>0</v>
      </c>
      <c r="S2213" s="24">
        <f t="shared" si="1034"/>
        <v>1000000</v>
      </c>
      <c r="T2213" s="25" t="str">
        <f t="shared" si="1035"/>
        <v>Y</v>
      </c>
      <c r="U2213" s="44">
        <f t="shared" si="1036"/>
        <v>2</v>
      </c>
      <c r="V2213" s="45">
        <f t="shared" si="1037"/>
        <v>200000</v>
      </c>
      <c r="W2213" s="45">
        <f t="shared" si="1038"/>
        <v>1000000</v>
      </c>
      <c r="X2213" s="28">
        <f t="shared" si="1039"/>
        <v>7173.8549504999983</v>
      </c>
      <c r="Y2213" s="28">
        <f t="shared" si="1040"/>
        <v>0</v>
      </c>
      <c r="Z2213" s="45" t="str">
        <f t="shared" si="1041"/>
        <v>NA</v>
      </c>
      <c r="AA2213" s="29" t="str">
        <f t="shared" si="1042"/>
        <v>Y</v>
      </c>
      <c r="AB2213" s="46">
        <f t="shared" si="1043"/>
        <v>1</v>
      </c>
      <c r="AC2213" s="31">
        <f t="shared" si="1044"/>
        <v>200000</v>
      </c>
      <c r="AD2213" s="31">
        <f t="shared" si="1045"/>
        <v>1000000</v>
      </c>
      <c r="AE2213" s="31">
        <f t="shared" si="1046"/>
        <v>7715.480999262747</v>
      </c>
      <c r="AF2213" s="47">
        <f t="shared" si="1047"/>
        <v>0</v>
      </c>
      <c r="AG2213" s="31" t="str">
        <f t="shared" si="1048"/>
        <v>NA</v>
      </c>
      <c r="AH2213" s="48">
        <f t="shared" si="1049"/>
        <v>0</v>
      </c>
      <c r="AI2213" s="33">
        <f t="shared" si="1050"/>
        <v>0</v>
      </c>
      <c r="AJ2213" s="33">
        <f t="shared" si="1051"/>
        <v>0</v>
      </c>
      <c r="AK2213" s="33">
        <f t="shared" si="1052"/>
        <v>0</v>
      </c>
      <c r="AL2213" s="33">
        <f t="shared" si="1053"/>
        <v>0</v>
      </c>
      <c r="AM2213" s="34">
        <f t="shared" si="1054"/>
        <v>0</v>
      </c>
    </row>
    <row r="2214" spans="1:39" ht="15" customHeight="1" x14ac:dyDescent="0.3">
      <c r="A2214" s="166" t="s">
        <v>4648</v>
      </c>
      <c r="B2214" s="99">
        <v>20138</v>
      </c>
      <c r="C2214" s="99">
        <v>84303</v>
      </c>
      <c r="D2214" s="165">
        <v>46093</v>
      </c>
      <c r="E2214" s="165">
        <v>46219</v>
      </c>
      <c r="F2214" s="166">
        <v>4</v>
      </c>
      <c r="G2214" s="178">
        <v>2.5299999999999998</v>
      </c>
      <c r="H2214" s="181">
        <v>1</v>
      </c>
      <c r="I2214" s="180">
        <v>5.8799999999999998E-2</v>
      </c>
      <c r="J2214" s="21">
        <f t="shared" si="1025"/>
        <v>1.4700000000000002</v>
      </c>
      <c r="K2214" s="21" t="str">
        <f t="shared" si="1026"/>
        <v>Y</v>
      </c>
      <c r="L2214" s="37" t="str">
        <f t="shared" si="1027"/>
        <v>NA</v>
      </c>
      <c r="M2214" s="8" t="str">
        <f t="shared" si="1028"/>
        <v>Y</v>
      </c>
      <c r="N2214" s="42">
        <f t="shared" si="1029"/>
        <v>2</v>
      </c>
      <c r="O2214" s="43">
        <f t="shared" si="1030"/>
        <v>200000</v>
      </c>
      <c r="P2214" s="43" t="str">
        <f t="shared" si="1031"/>
        <v>NA</v>
      </c>
      <c r="Q2214" s="24">
        <f t="shared" si="1032"/>
        <v>21322.114399999999</v>
      </c>
      <c r="R2214" s="43">
        <f t="shared" si="1033"/>
        <v>0</v>
      </c>
      <c r="S2214" s="24">
        <f t="shared" si="1034"/>
        <v>1000000</v>
      </c>
      <c r="T2214" s="25" t="str">
        <f t="shared" si="1035"/>
        <v>Y</v>
      </c>
      <c r="U2214" s="44">
        <f t="shared" si="1036"/>
        <v>1</v>
      </c>
      <c r="V2214" s="45">
        <f t="shared" si="1037"/>
        <v>200000</v>
      </c>
      <c r="W2214" s="45">
        <f t="shared" si="1038"/>
        <v>1000000</v>
      </c>
      <c r="X2214" s="28">
        <f t="shared" si="1039"/>
        <v>22575.854726719997</v>
      </c>
      <c r="Y2214" s="28">
        <f t="shared" si="1040"/>
        <v>0</v>
      </c>
      <c r="Z2214" s="45" t="str">
        <f t="shared" si="1041"/>
        <v>NA</v>
      </c>
      <c r="AA2214" s="29" t="str">
        <f t="shared" si="1042"/>
        <v>N</v>
      </c>
      <c r="AB2214" s="46">
        <f t="shared" si="1043"/>
        <v>0</v>
      </c>
      <c r="AC2214" s="31">
        <f t="shared" si="1044"/>
        <v>0</v>
      </c>
      <c r="AD2214" s="31">
        <f t="shared" si="1045"/>
        <v>0</v>
      </c>
      <c r="AE2214" s="31">
        <f t="shared" si="1046"/>
        <v>0</v>
      </c>
      <c r="AF2214" s="47">
        <f t="shared" si="1047"/>
        <v>0</v>
      </c>
      <c r="AG2214" s="31">
        <f t="shared" si="1048"/>
        <v>0</v>
      </c>
      <c r="AH2214" s="48">
        <f t="shared" si="1049"/>
        <v>0</v>
      </c>
      <c r="AI2214" s="33">
        <f t="shared" si="1050"/>
        <v>0</v>
      </c>
      <c r="AJ2214" s="33">
        <f t="shared" si="1051"/>
        <v>0</v>
      </c>
      <c r="AK2214" s="33">
        <f t="shared" si="1052"/>
        <v>0</v>
      </c>
      <c r="AL2214" s="33">
        <f t="shared" si="1053"/>
        <v>0</v>
      </c>
      <c r="AM2214" s="34">
        <f t="shared" si="1054"/>
        <v>0</v>
      </c>
    </row>
    <row r="2215" spans="1:39" ht="15" customHeight="1" x14ac:dyDescent="0.3">
      <c r="A2215" s="166" t="s">
        <v>4649</v>
      </c>
      <c r="B2215" s="99">
        <v>13750</v>
      </c>
      <c r="C2215" s="99">
        <v>95737</v>
      </c>
      <c r="D2215" s="165">
        <v>45936</v>
      </c>
      <c r="E2215" s="165">
        <v>46113</v>
      </c>
      <c r="F2215" s="166">
        <v>4</v>
      </c>
      <c r="G2215" s="178">
        <v>3.54</v>
      </c>
      <c r="H2215" s="181">
        <v>1</v>
      </c>
      <c r="I2215" s="180">
        <v>2.35E-2</v>
      </c>
      <c r="J2215" s="21">
        <f t="shared" si="1025"/>
        <v>0.45999999999999996</v>
      </c>
      <c r="K2215" s="21" t="str">
        <f t="shared" si="1026"/>
        <v>Y</v>
      </c>
      <c r="L2215" s="37" t="str">
        <f t="shared" si="1027"/>
        <v>NA</v>
      </c>
      <c r="M2215" s="8" t="str">
        <f t="shared" si="1028"/>
        <v>Y</v>
      </c>
      <c r="N2215" s="42">
        <f t="shared" si="1029"/>
        <v>1</v>
      </c>
      <c r="O2215" s="43">
        <f t="shared" si="1030"/>
        <v>200000</v>
      </c>
      <c r="P2215" s="43" t="str">
        <f t="shared" si="1031"/>
        <v>NA</v>
      </c>
      <c r="Q2215" s="24">
        <f t="shared" si="1032"/>
        <v>14073.125000000002</v>
      </c>
      <c r="R2215" s="43">
        <f t="shared" si="1033"/>
        <v>0</v>
      </c>
      <c r="S2215" s="24">
        <f t="shared" si="1034"/>
        <v>1000000</v>
      </c>
      <c r="T2215" s="25" t="str">
        <f t="shared" si="1035"/>
        <v>N</v>
      </c>
      <c r="U2215" s="44">
        <f t="shared" si="1036"/>
        <v>0</v>
      </c>
      <c r="V2215" s="45">
        <f t="shared" si="1037"/>
        <v>0</v>
      </c>
      <c r="W2215" s="45">
        <f t="shared" si="1038"/>
        <v>0</v>
      </c>
      <c r="X2215" s="28">
        <f t="shared" si="1039"/>
        <v>0</v>
      </c>
      <c r="Y2215" s="28">
        <f t="shared" si="1040"/>
        <v>0</v>
      </c>
      <c r="Z2215" s="45">
        <f t="shared" si="1041"/>
        <v>0</v>
      </c>
      <c r="AA2215" s="29" t="str">
        <f t="shared" si="1042"/>
        <v>N</v>
      </c>
      <c r="AB2215" s="46">
        <f t="shared" si="1043"/>
        <v>0</v>
      </c>
      <c r="AC2215" s="31">
        <f t="shared" si="1044"/>
        <v>0</v>
      </c>
      <c r="AD2215" s="31">
        <f t="shared" si="1045"/>
        <v>0</v>
      </c>
      <c r="AE2215" s="31">
        <f t="shared" si="1046"/>
        <v>0</v>
      </c>
      <c r="AF2215" s="47">
        <f t="shared" si="1047"/>
        <v>0</v>
      </c>
      <c r="AG2215" s="31">
        <f t="shared" si="1048"/>
        <v>0</v>
      </c>
      <c r="AH2215" s="48">
        <f t="shared" si="1049"/>
        <v>0</v>
      </c>
      <c r="AI2215" s="33">
        <f t="shared" si="1050"/>
        <v>0</v>
      </c>
      <c r="AJ2215" s="33">
        <f t="shared" si="1051"/>
        <v>0</v>
      </c>
      <c r="AK2215" s="33">
        <f t="shared" si="1052"/>
        <v>0</v>
      </c>
      <c r="AL2215" s="33">
        <f t="shared" si="1053"/>
        <v>0</v>
      </c>
      <c r="AM2215" s="34">
        <f t="shared" si="1054"/>
        <v>0</v>
      </c>
    </row>
    <row r="2216" spans="1:39" ht="15" customHeight="1" x14ac:dyDescent="0.3">
      <c r="A2216" s="166" t="s">
        <v>4650</v>
      </c>
      <c r="B2216" s="99">
        <v>10189</v>
      </c>
      <c r="C2216" s="99">
        <v>60919</v>
      </c>
      <c r="D2216" s="165">
        <v>45076</v>
      </c>
      <c r="E2216" s="165">
        <v>45113</v>
      </c>
      <c r="F2216" s="166">
        <v>4</v>
      </c>
      <c r="G2216" s="178">
        <v>0.46</v>
      </c>
      <c r="H2216" s="181">
        <v>0.25</v>
      </c>
      <c r="I2216" s="180">
        <v>4.7300000000000002E-2</v>
      </c>
      <c r="J2216" s="21">
        <f t="shared" si="1025"/>
        <v>3.54</v>
      </c>
      <c r="K2216" s="21" t="str">
        <f t="shared" si="1026"/>
        <v>Y</v>
      </c>
      <c r="L2216" s="37" t="str">
        <f t="shared" si="1027"/>
        <v>NA</v>
      </c>
      <c r="M2216" s="8" t="str">
        <f t="shared" si="1028"/>
        <v>Y</v>
      </c>
      <c r="N2216" s="42">
        <f t="shared" si="1029"/>
        <v>15</v>
      </c>
      <c r="O2216" s="43">
        <f t="shared" si="1030"/>
        <v>200000</v>
      </c>
      <c r="P2216" s="43" t="str">
        <f t="shared" si="1031"/>
        <v>NA</v>
      </c>
      <c r="Q2216" s="24">
        <f t="shared" si="1032"/>
        <v>10670.939699999999</v>
      </c>
      <c r="R2216" s="43">
        <f t="shared" si="1033"/>
        <v>0</v>
      </c>
      <c r="S2216" s="24">
        <f t="shared" si="1034"/>
        <v>1000000</v>
      </c>
      <c r="T2216" s="25" t="str">
        <f t="shared" si="1035"/>
        <v>Y</v>
      </c>
      <c r="U2216" s="44">
        <f t="shared" si="1036"/>
        <v>14</v>
      </c>
      <c r="V2216" s="45">
        <f t="shared" si="1037"/>
        <v>200000</v>
      </c>
      <c r="W2216" s="45">
        <f t="shared" si="1038"/>
        <v>1000000</v>
      </c>
      <c r="X2216" s="28">
        <f t="shared" si="1039"/>
        <v>11175.675147809998</v>
      </c>
      <c r="Y2216" s="28">
        <f t="shared" si="1040"/>
        <v>0</v>
      </c>
      <c r="Z2216" s="45" t="str">
        <f t="shared" si="1041"/>
        <v>NA</v>
      </c>
      <c r="AA2216" s="29" t="str">
        <f t="shared" si="1042"/>
        <v>Y</v>
      </c>
      <c r="AB2216" s="46">
        <f t="shared" si="1043"/>
        <v>13</v>
      </c>
      <c r="AC2216" s="31">
        <f t="shared" si="1044"/>
        <v>200000</v>
      </c>
      <c r="AD2216" s="31">
        <f t="shared" si="1045"/>
        <v>1000000</v>
      </c>
      <c r="AE2216" s="31">
        <f t="shared" si="1046"/>
        <v>11704.284582301409</v>
      </c>
      <c r="AF2216" s="47">
        <f t="shared" si="1047"/>
        <v>0</v>
      </c>
      <c r="AG2216" s="31" t="str">
        <f t="shared" si="1048"/>
        <v>NA</v>
      </c>
      <c r="AH2216" s="48">
        <f t="shared" si="1049"/>
        <v>12</v>
      </c>
      <c r="AI2216" s="33">
        <f t="shared" si="1050"/>
        <v>20000</v>
      </c>
      <c r="AJ2216" s="33">
        <f t="shared" si="1051"/>
        <v>65000</v>
      </c>
      <c r="AK2216" s="33">
        <f t="shared" si="1052"/>
        <v>12257.897243044265</v>
      </c>
      <c r="AL2216" s="33">
        <f t="shared" si="1053"/>
        <v>0</v>
      </c>
      <c r="AM2216" s="34">
        <f t="shared" si="1054"/>
        <v>0</v>
      </c>
    </row>
    <row r="2217" spans="1:39" ht="15" customHeight="1" x14ac:dyDescent="0.3">
      <c r="A2217" s="166" t="s">
        <v>4651</v>
      </c>
      <c r="B2217" s="99">
        <v>21330</v>
      </c>
      <c r="C2217" s="99">
        <v>69584</v>
      </c>
      <c r="D2217" s="165">
        <v>45162</v>
      </c>
      <c r="E2217" s="165">
        <v>45331</v>
      </c>
      <c r="F2217" s="166">
        <v>4</v>
      </c>
      <c r="G2217" s="178">
        <v>3.36</v>
      </c>
      <c r="H2217" s="181">
        <v>1</v>
      </c>
      <c r="I2217" s="180">
        <v>3.2099999999999997E-2</v>
      </c>
      <c r="J2217" s="21">
        <f t="shared" si="1025"/>
        <v>0.64000000000000012</v>
      </c>
      <c r="K2217" s="21" t="str">
        <f t="shared" si="1026"/>
        <v>Y</v>
      </c>
      <c r="L2217" s="37" t="str">
        <f t="shared" si="1027"/>
        <v>NA</v>
      </c>
      <c r="M2217" s="8" t="str">
        <f t="shared" si="1028"/>
        <v>Y</v>
      </c>
      <c r="N2217" s="42">
        <f t="shared" si="1029"/>
        <v>1</v>
      </c>
      <c r="O2217" s="43">
        <f t="shared" si="1030"/>
        <v>200000</v>
      </c>
      <c r="P2217" s="43" t="str">
        <f t="shared" si="1031"/>
        <v>NA</v>
      </c>
      <c r="Q2217" s="24">
        <f t="shared" si="1032"/>
        <v>22014.692999999999</v>
      </c>
      <c r="R2217" s="43">
        <f t="shared" si="1033"/>
        <v>0</v>
      </c>
      <c r="S2217" s="24">
        <f t="shared" si="1034"/>
        <v>1000000</v>
      </c>
      <c r="T2217" s="25" t="str">
        <f t="shared" si="1035"/>
        <v>N</v>
      </c>
      <c r="U2217" s="44">
        <f t="shared" si="1036"/>
        <v>0</v>
      </c>
      <c r="V2217" s="45">
        <f t="shared" si="1037"/>
        <v>0</v>
      </c>
      <c r="W2217" s="45">
        <f t="shared" si="1038"/>
        <v>0</v>
      </c>
      <c r="X2217" s="28">
        <f t="shared" si="1039"/>
        <v>0</v>
      </c>
      <c r="Y2217" s="28">
        <f t="shared" si="1040"/>
        <v>0</v>
      </c>
      <c r="Z2217" s="45">
        <f t="shared" si="1041"/>
        <v>0</v>
      </c>
      <c r="AA2217" s="29" t="str">
        <f t="shared" si="1042"/>
        <v>N</v>
      </c>
      <c r="AB2217" s="46">
        <f t="shared" si="1043"/>
        <v>0</v>
      </c>
      <c r="AC2217" s="31">
        <f t="shared" si="1044"/>
        <v>0</v>
      </c>
      <c r="AD2217" s="31">
        <f t="shared" si="1045"/>
        <v>0</v>
      </c>
      <c r="AE2217" s="31">
        <f t="shared" si="1046"/>
        <v>0</v>
      </c>
      <c r="AF2217" s="47">
        <f t="shared" si="1047"/>
        <v>0</v>
      </c>
      <c r="AG2217" s="31">
        <f t="shared" si="1048"/>
        <v>0</v>
      </c>
      <c r="AH2217" s="48">
        <f t="shared" si="1049"/>
        <v>0</v>
      </c>
      <c r="AI2217" s="33">
        <f t="shared" si="1050"/>
        <v>0</v>
      </c>
      <c r="AJ2217" s="33">
        <f t="shared" si="1051"/>
        <v>0</v>
      </c>
      <c r="AK2217" s="33">
        <f t="shared" si="1052"/>
        <v>0</v>
      </c>
      <c r="AL2217" s="33">
        <f t="shared" si="1053"/>
        <v>0</v>
      </c>
      <c r="AM2217" s="34">
        <f t="shared" si="1054"/>
        <v>0</v>
      </c>
    </row>
    <row r="2218" spans="1:39" ht="15" customHeight="1" x14ac:dyDescent="0.3">
      <c r="A2218" s="166" t="s">
        <v>4652</v>
      </c>
      <c r="B2218" s="99">
        <v>17569</v>
      </c>
      <c r="C2218" s="99">
        <v>52552</v>
      </c>
      <c r="D2218" s="165">
        <v>44977</v>
      </c>
      <c r="E2218" s="165">
        <v>45267</v>
      </c>
      <c r="F2218" s="166">
        <v>2</v>
      </c>
      <c r="G2218" s="178">
        <v>1.74</v>
      </c>
      <c r="H2218" s="181">
        <v>0.75</v>
      </c>
      <c r="I2218" s="180">
        <v>6.9099999999999995E-2</v>
      </c>
      <c r="J2218" s="21">
        <f t="shared" si="1025"/>
        <v>0.26</v>
      </c>
      <c r="K2218" s="21" t="str">
        <f t="shared" si="1026"/>
        <v>Y</v>
      </c>
      <c r="L2218" s="37" t="str">
        <f t="shared" si="1027"/>
        <v>NA</v>
      </c>
      <c r="M2218" s="8" t="str">
        <f t="shared" si="1028"/>
        <v>Y</v>
      </c>
      <c r="N2218" s="42">
        <f t="shared" si="1029"/>
        <v>1</v>
      </c>
      <c r="O2218" s="43">
        <f t="shared" si="1030"/>
        <v>200000</v>
      </c>
      <c r="P2218" s="43" t="str">
        <f t="shared" si="1031"/>
        <v>NA</v>
      </c>
      <c r="Q2218" s="24">
        <f t="shared" si="1032"/>
        <v>18783.017899999999</v>
      </c>
      <c r="R2218" s="43">
        <f t="shared" si="1033"/>
        <v>0</v>
      </c>
      <c r="S2218" s="24">
        <f t="shared" si="1034"/>
        <v>1000000</v>
      </c>
      <c r="T2218" s="25" t="str">
        <f t="shared" si="1035"/>
        <v>N</v>
      </c>
      <c r="U2218" s="44">
        <f t="shared" si="1036"/>
        <v>0</v>
      </c>
      <c r="V2218" s="45">
        <f t="shared" si="1037"/>
        <v>0</v>
      </c>
      <c r="W2218" s="45">
        <f t="shared" si="1038"/>
        <v>0</v>
      </c>
      <c r="X2218" s="28">
        <f t="shared" si="1039"/>
        <v>0</v>
      </c>
      <c r="Y2218" s="28">
        <f t="shared" si="1040"/>
        <v>0</v>
      </c>
      <c r="Z2218" s="45">
        <f t="shared" si="1041"/>
        <v>0</v>
      </c>
      <c r="AA2218" s="29" t="str">
        <f t="shared" si="1042"/>
        <v>N</v>
      </c>
      <c r="AB2218" s="46">
        <f t="shared" si="1043"/>
        <v>0</v>
      </c>
      <c r="AC2218" s="31">
        <f t="shared" si="1044"/>
        <v>0</v>
      </c>
      <c r="AD2218" s="31">
        <f t="shared" si="1045"/>
        <v>0</v>
      </c>
      <c r="AE2218" s="31">
        <f t="shared" si="1046"/>
        <v>0</v>
      </c>
      <c r="AF2218" s="47">
        <f t="shared" si="1047"/>
        <v>0</v>
      </c>
      <c r="AG2218" s="31">
        <f t="shared" si="1048"/>
        <v>0</v>
      </c>
      <c r="AH2218" s="48">
        <f t="shared" si="1049"/>
        <v>0</v>
      </c>
      <c r="AI2218" s="33">
        <f t="shared" si="1050"/>
        <v>0</v>
      </c>
      <c r="AJ2218" s="33">
        <f t="shared" si="1051"/>
        <v>0</v>
      </c>
      <c r="AK2218" s="33">
        <f t="shared" si="1052"/>
        <v>0</v>
      </c>
      <c r="AL2218" s="33">
        <f t="shared" si="1053"/>
        <v>0</v>
      </c>
      <c r="AM2218" s="34">
        <f t="shared" si="1054"/>
        <v>0</v>
      </c>
    </row>
    <row r="2219" spans="1:39" ht="15" customHeight="1" x14ac:dyDescent="0.3">
      <c r="A2219" s="166" t="s">
        <v>4653</v>
      </c>
      <c r="B2219" s="99">
        <v>21637</v>
      </c>
      <c r="C2219" s="99">
        <v>66655</v>
      </c>
      <c r="D2219" s="165">
        <v>44524</v>
      </c>
      <c r="E2219" s="165">
        <v>44555</v>
      </c>
      <c r="F2219" s="166">
        <v>4</v>
      </c>
      <c r="G2219" s="178">
        <v>2.93</v>
      </c>
      <c r="H2219" s="181">
        <v>1</v>
      </c>
      <c r="I2219" s="180">
        <v>7.5600000000000001E-2</v>
      </c>
      <c r="J2219" s="21">
        <f t="shared" si="1025"/>
        <v>1.0699999999999998</v>
      </c>
      <c r="K2219" s="21" t="str">
        <f t="shared" si="1026"/>
        <v>Y</v>
      </c>
      <c r="L2219" s="37" t="str">
        <f t="shared" si="1027"/>
        <v>NA</v>
      </c>
      <c r="M2219" s="8" t="str">
        <f t="shared" si="1028"/>
        <v>Y</v>
      </c>
      <c r="N2219" s="42">
        <f t="shared" si="1029"/>
        <v>2</v>
      </c>
      <c r="O2219" s="43">
        <f t="shared" si="1030"/>
        <v>200000</v>
      </c>
      <c r="P2219" s="43" t="str">
        <f t="shared" si="1031"/>
        <v>NA</v>
      </c>
      <c r="Q2219" s="24">
        <f t="shared" si="1032"/>
        <v>23272.757200000004</v>
      </c>
      <c r="R2219" s="43">
        <f t="shared" si="1033"/>
        <v>0</v>
      </c>
      <c r="S2219" s="24">
        <f t="shared" si="1034"/>
        <v>1000000</v>
      </c>
      <c r="T2219" s="25" t="str">
        <f t="shared" si="1035"/>
        <v>Y</v>
      </c>
      <c r="U2219" s="44">
        <f t="shared" si="1036"/>
        <v>1</v>
      </c>
      <c r="V2219" s="45">
        <f t="shared" si="1037"/>
        <v>200000</v>
      </c>
      <c r="W2219" s="45">
        <f t="shared" si="1038"/>
        <v>1000000</v>
      </c>
      <c r="X2219" s="28">
        <f t="shared" si="1039"/>
        <v>25032.177644320007</v>
      </c>
      <c r="Y2219" s="28">
        <f t="shared" si="1040"/>
        <v>0</v>
      </c>
      <c r="Z2219" s="45" t="str">
        <f t="shared" si="1041"/>
        <v>NA</v>
      </c>
      <c r="AA2219" s="29" t="str">
        <f t="shared" si="1042"/>
        <v>N</v>
      </c>
      <c r="AB2219" s="46">
        <f t="shared" si="1043"/>
        <v>0</v>
      </c>
      <c r="AC2219" s="31">
        <f t="shared" si="1044"/>
        <v>0</v>
      </c>
      <c r="AD2219" s="31">
        <f t="shared" si="1045"/>
        <v>0</v>
      </c>
      <c r="AE2219" s="31">
        <f t="shared" si="1046"/>
        <v>0</v>
      </c>
      <c r="AF2219" s="47">
        <f t="shared" si="1047"/>
        <v>0</v>
      </c>
      <c r="AG2219" s="31">
        <f t="shared" si="1048"/>
        <v>0</v>
      </c>
      <c r="AH2219" s="48">
        <f t="shared" si="1049"/>
        <v>0</v>
      </c>
      <c r="AI2219" s="33">
        <f t="shared" si="1050"/>
        <v>0</v>
      </c>
      <c r="AJ2219" s="33">
        <f t="shared" si="1051"/>
        <v>0</v>
      </c>
      <c r="AK2219" s="33">
        <f t="shared" si="1052"/>
        <v>0</v>
      </c>
      <c r="AL2219" s="33">
        <f t="shared" si="1053"/>
        <v>0</v>
      </c>
      <c r="AM2219" s="34">
        <f t="shared" si="1054"/>
        <v>0</v>
      </c>
    </row>
    <row r="2220" spans="1:39" ht="15" customHeight="1" x14ac:dyDescent="0.3">
      <c r="A2220" s="166" t="s">
        <v>4654</v>
      </c>
      <c r="B2220" s="99">
        <v>20870</v>
      </c>
      <c r="C2220" s="99">
        <v>76106</v>
      </c>
      <c r="D2220" s="165">
        <v>45524</v>
      </c>
      <c r="E2220" s="165">
        <v>45836</v>
      </c>
      <c r="F2220" s="166">
        <v>4</v>
      </c>
      <c r="G2220" s="178">
        <v>1.88</v>
      </c>
      <c r="H2220" s="181">
        <v>0.75</v>
      </c>
      <c r="I2220" s="180">
        <v>7.5899999999999995E-2</v>
      </c>
      <c r="J2220" s="21">
        <f t="shared" si="1025"/>
        <v>2.12</v>
      </c>
      <c r="K2220" s="21" t="str">
        <f t="shared" si="1026"/>
        <v>Y</v>
      </c>
      <c r="L2220" s="37" t="str">
        <f t="shared" si="1027"/>
        <v>NA</v>
      </c>
      <c r="M2220" s="8" t="str">
        <f t="shared" si="1028"/>
        <v>Y</v>
      </c>
      <c r="N2220" s="42">
        <f t="shared" si="1029"/>
        <v>3</v>
      </c>
      <c r="O2220" s="43">
        <f t="shared" si="1030"/>
        <v>200000</v>
      </c>
      <c r="P2220" s="43" t="str">
        <f t="shared" si="1031"/>
        <v>NA</v>
      </c>
      <c r="Q2220" s="24">
        <f t="shared" si="1032"/>
        <v>22454.033000000003</v>
      </c>
      <c r="R2220" s="43">
        <f t="shared" si="1033"/>
        <v>0</v>
      </c>
      <c r="S2220" s="24">
        <f t="shared" si="1034"/>
        <v>1000000</v>
      </c>
      <c r="T2220" s="25" t="str">
        <f t="shared" si="1035"/>
        <v>Y</v>
      </c>
      <c r="U2220" s="44">
        <f t="shared" si="1036"/>
        <v>2</v>
      </c>
      <c r="V2220" s="45">
        <f t="shared" si="1037"/>
        <v>200000</v>
      </c>
      <c r="W2220" s="45">
        <f t="shared" si="1038"/>
        <v>1000000</v>
      </c>
      <c r="X2220" s="28">
        <f t="shared" si="1039"/>
        <v>24158.294104700006</v>
      </c>
      <c r="Y2220" s="28">
        <f t="shared" si="1040"/>
        <v>0</v>
      </c>
      <c r="Z2220" s="45" t="str">
        <f t="shared" si="1041"/>
        <v>NA</v>
      </c>
      <c r="AA2220" s="29" t="str">
        <f t="shared" si="1042"/>
        <v>Y</v>
      </c>
      <c r="AB2220" s="46">
        <f t="shared" si="1043"/>
        <v>1</v>
      </c>
      <c r="AC2220" s="31">
        <f t="shared" si="1044"/>
        <v>200000</v>
      </c>
      <c r="AD2220" s="31">
        <f t="shared" si="1045"/>
        <v>1000000</v>
      </c>
      <c r="AE2220" s="31">
        <f t="shared" si="1046"/>
        <v>25991.908627246739</v>
      </c>
      <c r="AF2220" s="47">
        <f t="shared" si="1047"/>
        <v>0</v>
      </c>
      <c r="AG2220" s="31" t="str">
        <f t="shared" si="1048"/>
        <v>NA</v>
      </c>
      <c r="AH2220" s="48">
        <f t="shared" si="1049"/>
        <v>0</v>
      </c>
      <c r="AI2220" s="33">
        <f t="shared" si="1050"/>
        <v>0</v>
      </c>
      <c r="AJ2220" s="33">
        <f t="shared" si="1051"/>
        <v>0</v>
      </c>
      <c r="AK2220" s="33">
        <f t="shared" si="1052"/>
        <v>0</v>
      </c>
      <c r="AL2220" s="33">
        <f t="shared" si="1053"/>
        <v>0</v>
      </c>
      <c r="AM2220" s="34">
        <f t="shared" si="1054"/>
        <v>0</v>
      </c>
    </row>
    <row r="2221" spans="1:39" ht="15" customHeight="1" x14ac:dyDescent="0.3">
      <c r="A2221" s="166" t="s">
        <v>4655</v>
      </c>
      <c r="B2221" s="99">
        <v>17549</v>
      </c>
      <c r="C2221" s="99">
        <v>58162</v>
      </c>
      <c r="D2221" s="165">
        <v>44451</v>
      </c>
      <c r="E2221" s="165">
        <v>44691</v>
      </c>
      <c r="F2221" s="166">
        <v>2</v>
      </c>
      <c r="G2221" s="178">
        <v>0.7</v>
      </c>
      <c r="H2221" s="181">
        <v>1</v>
      </c>
      <c r="I2221" s="180">
        <v>6.4399999999999999E-2</v>
      </c>
      <c r="J2221" s="21">
        <f t="shared" si="1025"/>
        <v>1.3</v>
      </c>
      <c r="K2221" s="21" t="str">
        <f t="shared" si="1026"/>
        <v>Y</v>
      </c>
      <c r="L2221" s="37" t="str">
        <f t="shared" si="1027"/>
        <v>NA</v>
      </c>
      <c r="M2221" s="8" t="str">
        <f t="shared" si="1028"/>
        <v>Y</v>
      </c>
      <c r="N2221" s="42">
        <f t="shared" si="1029"/>
        <v>2</v>
      </c>
      <c r="O2221" s="43">
        <f t="shared" si="1030"/>
        <v>200000</v>
      </c>
      <c r="P2221" s="43" t="str">
        <f t="shared" si="1031"/>
        <v>NA</v>
      </c>
      <c r="Q2221" s="24">
        <f t="shared" si="1032"/>
        <v>18679.155600000002</v>
      </c>
      <c r="R2221" s="43">
        <f t="shared" si="1033"/>
        <v>0</v>
      </c>
      <c r="S2221" s="24">
        <f t="shared" si="1034"/>
        <v>1000000</v>
      </c>
      <c r="T2221" s="25" t="str">
        <f t="shared" si="1035"/>
        <v>Y</v>
      </c>
      <c r="U2221" s="44">
        <f t="shared" si="1036"/>
        <v>1</v>
      </c>
      <c r="V2221" s="45">
        <f t="shared" si="1037"/>
        <v>200000</v>
      </c>
      <c r="W2221" s="45">
        <f t="shared" si="1038"/>
        <v>1000000</v>
      </c>
      <c r="X2221" s="28">
        <f t="shared" si="1039"/>
        <v>19882.093220640003</v>
      </c>
      <c r="Y2221" s="28">
        <f t="shared" si="1040"/>
        <v>0</v>
      </c>
      <c r="Z2221" s="45" t="str">
        <f t="shared" si="1041"/>
        <v>NA</v>
      </c>
      <c r="AA2221" s="29" t="str">
        <f t="shared" si="1042"/>
        <v>N</v>
      </c>
      <c r="AB2221" s="46">
        <f t="shared" si="1043"/>
        <v>0</v>
      </c>
      <c r="AC2221" s="31">
        <f t="shared" si="1044"/>
        <v>0</v>
      </c>
      <c r="AD2221" s="31">
        <f t="shared" si="1045"/>
        <v>0</v>
      </c>
      <c r="AE2221" s="31">
        <f t="shared" si="1046"/>
        <v>0</v>
      </c>
      <c r="AF2221" s="47">
        <f t="shared" si="1047"/>
        <v>0</v>
      </c>
      <c r="AG2221" s="31">
        <f t="shared" si="1048"/>
        <v>0</v>
      </c>
      <c r="AH2221" s="48">
        <f t="shared" si="1049"/>
        <v>0</v>
      </c>
      <c r="AI2221" s="33">
        <f t="shared" si="1050"/>
        <v>0</v>
      </c>
      <c r="AJ2221" s="33">
        <f t="shared" si="1051"/>
        <v>0</v>
      </c>
      <c r="AK2221" s="33">
        <f t="shared" si="1052"/>
        <v>0</v>
      </c>
      <c r="AL2221" s="33">
        <f t="shared" si="1053"/>
        <v>0</v>
      </c>
      <c r="AM2221" s="34">
        <f t="shared" si="1054"/>
        <v>0</v>
      </c>
    </row>
    <row r="2222" spans="1:39" ht="15" customHeight="1" x14ac:dyDescent="0.3">
      <c r="A2222" s="166" t="s">
        <v>4656</v>
      </c>
      <c r="B2222" s="99">
        <v>9984</v>
      </c>
      <c r="C2222" s="99">
        <v>84907</v>
      </c>
      <c r="D2222" s="165">
        <v>46129</v>
      </c>
      <c r="E2222" s="165">
        <v>46223</v>
      </c>
      <c r="F2222" s="166">
        <v>4</v>
      </c>
      <c r="G2222" s="178">
        <v>3.49</v>
      </c>
      <c r="H2222" s="181">
        <v>1</v>
      </c>
      <c r="I2222" s="180">
        <v>2.1999999999999999E-2</v>
      </c>
      <c r="J2222" s="21">
        <f t="shared" si="1025"/>
        <v>0.50999999999999979</v>
      </c>
      <c r="K2222" s="21" t="str">
        <f t="shared" si="1026"/>
        <v>Y</v>
      </c>
      <c r="L2222" s="37" t="str">
        <f t="shared" si="1027"/>
        <v>NA</v>
      </c>
      <c r="M2222" s="8" t="str">
        <f t="shared" si="1028"/>
        <v>Y</v>
      </c>
      <c r="N2222" s="42">
        <f t="shared" si="1029"/>
        <v>1</v>
      </c>
      <c r="O2222" s="43">
        <f t="shared" si="1030"/>
        <v>200000</v>
      </c>
      <c r="P2222" s="43" t="str">
        <f t="shared" si="1031"/>
        <v>NA</v>
      </c>
      <c r="Q2222" s="24">
        <f t="shared" si="1032"/>
        <v>10203.648000000001</v>
      </c>
      <c r="R2222" s="43">
        <f t="shared" si="1033"/>
        <v>0</v>
      </c>
      <c r="S2222" s="24">
        <f t="shared" si="1034"/>
        <v>1000000</v>
      </c>
      <c r="T2222" s="25" t="str">
        <f t="shared" si="1035"/>
        <v>N</v>
      </c>
      <c r="U2222" s="44">
        <f t="shared" si="1036"/>
        <v>0</v>
      </c>
      <c r="V2222" s="45">
        <f t="shared" si="1037"/>
        <v>0</v>
      </c>
      <c r="W2222" s="45">
        <f t="shared" si="1038"/>
        <v>0</v>
      </c>
      <c r="X2222" s="28">
        <f t="shared" si="1039"/>
        <v>0</v>
      </c>
      <c r="Y2222" s="28">
        <f t="shared" si="1040"/>
        <v>0</v>
      </c>
      <c r="Z2222" s="45">
        <f t="shared" si="1041"/>
        <v>0</v>
      </c>
      <c r="AA2222" s="29" t="str">
        <f t="shared" si="1042"/>
        <v>N</v>
      </c>
      <c r="AB2222" s="46">
        <f t="shared" si="1043"/>
        <v>0</v>
      </c>
      <c r="AC2222" s="31">
        <f t="shared" si="1044"/>
        <v>0</v>
      </c>
      <c r="AD2222" s="31">
        <f t="shared" si="1045"/>
        <v>0</v>
      </c>
      <c r="AE2222" s="31">
        <f t="shared" si="1046"/>
        <v>0</v>
      </c>
      <c r="AF2222" s="47">
        <f t="shared" si="1047"/>
        <v>0</v>
      </c>
      <c r="AG2222" s="31">
        <f t="shared" si="1048"/>
        <v>0</v>
      </c>
      <c r="AH2222" s="48">
        <f t="shared" si="1049"/>
        <v>0</v>
      </c>
      <c r="AI2222" s="33">
        <f t="shared" si="1050"/>
        <v>0</v>
      </c>
      <c r="AJ2222" s="33">
        <f t="shared" si="1051"/>
        <v>0</v>
      </c>
      <c r="AK2222" s="33">
        <f t="shared" si="1052"/>
        <v>0</v>
      </c>
      <c r="AL2222" s="33">
        <f t="shared" si="1053"/>
        <v>0</v>
      </c>
      <c r="AM2222" s="34">
        <f t="shared" si="1054"/>
        <v>0</v>
      </c>
    </row>
    <row r="2223" spans="1:39" ht="15" customHeight="1" x14ac:dyDescent="0.3">
      <c r="A2223" s="166" t="s">
        <v>4657</v>
      </c>
      <c r="B2223" s="99">
        <v>9723</v>
      </c>
      <c r="C2223" s="99">
        <v>73459</v>
      </c>
      <c r="D2223" s="165">
        <v>44421</v>
      </c>
      <c r="E2223" s="165">
        <v>44786</v>
      </c>
      <c r="F2223" s="166">
        <v>2</v>
      </c>
      <c r="G2223" s="178">
        <v>0.24</v>
      </c>
      <c r="H2223" s="181">
        <v>0.75</v>
      </c>
      <c r="I2223" s="180">
        <v>3.8699999999999998E-2</v>
      </c>
      <c r="J2223" s="21">
        <f t="shared" si="1025"/>
        <v>1.76</v>
      </c>
      <c r="K2223" s="21" t="str">
        <f t="shared" si="1026"/>
        <v>Y</v>
      </c>
      <c r="L2223" s="37" t="str">
        <f t="shared" si="1027"/>
        <v>NA</v>
      </c>
      <c r="M2223" s="8" t="str">
        <f t="shared" si="1028"/>
        <v>Y</v>
      </c>
      <c r="N2223" s="42">
        <f t="shared" si="1029"/>
        <v>3</v>
      </c>
      <c r="O2223" s="43">
        <f t="shared" si="1030"/>
        <v>200000</v>
      </c>
      <c r="P2223" s="43" t="str">
        <f t="shared" si="1031"/>
        <v>NA</v>
      </c>
      <c r="Q2223" s="24">
        <f t="shared" si="1032"/>
        <v>10099.2801</v>
      </c>
      <c r="R2223" s="43">
        <f t="shared" si="1033"/>
        <v>0</v>
      </c>
      <c r="S2223" s="24">
        <f t="shared" si="1034"/>
        <v>1000000</v>
      </c>
      <c r="T2223" s="25" t="str">
        <f t="shared" si="1035"/>
        <v>Y</v>
      </c>
      <c r="U2223" s="44">
        <f t="shared" si="1036"/>
        <v>2</v>
      </c>
      <c r="V2223" s="45">
        <f t="shared" si="1037"/>
        <v>200000</v>
      </c>
      <c r="W2223" s="45">
        <f t="shared" si="1038"/>
        <v>1000000</v>
      </c>
      <c r="X2223" s="28">
        <f t="shared" si="1039"/>
        <v>10490.122239869999</v>
      </c>
      <c r="Y2223" s="28">
        <f t="shared" si="1040"/>
        <v>0</v>
      </c>
      <c r="Z2223" s="45" t="str">
        <f t="shared" si="1041"/>
        <v>NA</v>
      </c>
      <c r="AA2223" s="29" t="str">
        <f t="shared" si="1042"/>
        <v>N</v>
      </c>
      <c r="AB2223" s="46">
        <f t="shared" si="1043"/>
        <v>1</v>
      </c>
      <c r="AC2223" s="31">
        <f t="shared" si="1044"/>
        <v>20000</v>
      </c>
      <c r="AD2223" s="31">
        <f t="shared" si="1045"/>
        <v>65000</v>
      </c>
      <c r="AE2223" s="31">
        <f t="shared" si="1046"/>
        <v>10896.089970552968</v>
      </c>
      <c r="AF2223" s="47">
        <f t="shared" si="1047"/>
        <v>0</v>
      </c>
      <c r="AG2223" s="31">
        <f t="shared" si="1048"/>
        <v>0</v>
      </c>
      <c r="AH2223" s="48">
        <f t="shared" si="1049"/>
        <v>0</v>
      </c>
      <c r="AI2223" s="33">
        <f t="shared" si="1050"/>
        <v>0</v>
      </c>
      <c r="AJ2223" s="33">
        <f t="shared" si="1051"/>
        <v>0</v>
      </c>
      <c r="AK2223" s="33">
        <f t="shared" si="1052"/>
        <v>0</v>
      </c>
      <c r="AL2223" s="33">
        <f t="shared" si="1053"/>
        <v>0</v>
      </c>
      <c r="AM2223" s="34">
        <f t="shared" si="1054"/>
        <v>0</v>
      </c>
    </row>
    <row r="2224" spans="1:39" ht="15" customHeight="1" x14ac:dyDescent="0.3">
      <c r="A2224" s="166" t="s">
        <v>4658</v>
      </c>
      <c r="B2224" s="99">
        <v>15766</v>
      </c>
      <c r="C2224" s="99">
        <v>95708</v>
      </c>
      <c r="D2224" s="165">
        <v>45426</v>
      </c>
      <c r="E2224" s="165">
        <v>45618</v>
      </c>
      <c r="F2224" s="166">
        <v>4</v>
      </c>
      <c r="G2224" s="178">
        <v>3.5</v>
      </c>
      <c r="H2224" s="181">
        <v>0.25</v>
      </c>
      <c r="I2224" s="180">
        <v>5.8200000000000002E-2</v>
      </c>
      <c r="J2224" s="21">
        <f t="shared" si="1025"/>
        <v>0.5</v>
      </c>
      <c r="K2224" s="21" t="str">
        <f t="shared" si="1026"/>
        <v>Y</v>
      </c>
      <c r="L2224" s="37" t="str">
        <f t="shared" si="1027"/>
        <v>NA</v>
      </c>
      <c r="M2224" s="8" t="str">
        <f t="shared" si="1028"/>
        <v>Y</v>
      </c>
      <c r="N2224" s="42">
        <f t="shared" si="1029"/>
        <v>2</v>
      </c>
      <c r="O2224" s="43">
        <f t="shared" si="1030"/>
        <v>200000</v>
      </c>
      <c r="P2224" s="43" t="str">
        <f t="shared" si="1031"/>
        <v>NA</v>
      </c>
      <c r="Q2224" s="24">
        <f t="shared" si="1032"/>
        <v>16683.581200000001</v>
      </c>
      <c r="R2224" s="43">
        <f t="shared" si="1033"/>
        <v>0</v>
      </c>
      <c r="S2224" s="24">
        <f t="shared" si="1034"/>
        <v>1000000</v>
      </c>
      <c r="T2224" s="25" t="str">
        <f t="shared" si="1035"/>
        <v>N</v>
      </c>
      <c r="U2224" s="44">
        <f t="shared" si="1036"/>
        <v>1</v>
      </c>
      <c r="V2224" s="45">
        <f t="shared" si="1037"/>
        <v>20000</v>
      </c>
      <c r="W2224" s="45">
        <f t="shared" si="1038"/>
        <v>65000</v>
      </c>
      <c r="X2224" s="28">
        <f t="shared" si="1039"/>
        <v>0</v>
      </c>
      <c r="Y2224" s="28">
        <f t="shared" si="1040"/>
        <v>17654.565625840001</v>
      </c>
      <c r="Z2224" s="45">
        <f t="shared" si="1041"/>
        <v>0</v>
      </c>
      <c r="AA2224" s="29" t="str">
        <f t="shared" si="1042"/>
        <v>N</v>
      </c>
      <c r="AB2224" s="46">
        <f t="shared" si="1043"/>
        <v>0</v>
      </c>
      <c r="AC2224" s="31">
        <f t="shared" si="1044"/>
        <v>0</v>
      </c>
      <c r="AD2224" s="31">
        <f t="shared" si="1045"/>
        <v>0</v>
      </c>
      <c r="AE2224" s="31">
        <f t="shared" si="1046"/>
        <v>0</v>
      </c>
      <c r="AF2224" s="47">
        <f t="shared" si="1047"/>
        <v>0</v>
      </c>
      <c r="AG2224" s="31">
        <f t="shared" si="1048"/>
        <v>0</v>
      </c>
      <c r="AH2224" s="48">
        <f t="shared" si="1049"/>
        <v>0</v>
      </c>
      <c r="AI2224" s="33">
        <f t="shared" si="1050"/>
        <v>0</v>
      </c>
      <c r="AJ2224" s="33">
        <f t="shared" si="1051"/>
        <v>0</v>
      </c>
      <c r="AK2224" s="33">
        <f t="shared" si="1052"/>
        <v>0</v>
      </c>
      <c r="AL2224" s="33">
        <f t="shared" si="1053"/>
        <v>0</v>
      </c>
      <c r="AM2224" s="34">
        <f t="shared" si="1054"/>
        <v>17654.565625840001</v>
      </c>
    </row>
    <row r="2225" spans="1:39" ht="15" customHeight="1" x14ac:dyDescent="0.3">
      <c r="A2225" s="166" t="s">
        <v>4659</v>
      </c>
      <c r="B2225" s="99">
        <v>12454</v>
      </c>
      <c r="C2225" s="99">
        <v>34300</v>
      </c>
      <c r="D2225" s="165">
        <v>45316</v>
      </c>
      <c r="E2225" s="165">
        <v>45396</v>
      </c>
      <c r="F2225" s="166">
        <v>2</v>
      </c>
      <c r="G2225" s="178">
        <v>0.94</v>
      </c>
      <c r="H2225" s="181">
        <v>0.75</v>
      </c>
      <c r="I2225" s="180">
        <v>7.8200000000000006E-2</v>
      </c>
      <c r="J2225" s="21">
        <f t="shared" si="1025"/>
        <v>1.06</v>
      </c>
      <c r="K2225" s="21" t="str">
        <f t="shared" si="1026"/>
        <v>Y</v>
      </c>
      <c r="L2225" s="37" t="str">
        <f t="shared" si="1027"/>
        <v>NA</v>
      </c>
      <c r="M2225" s="8" t="str">
        <f t="shared" si="1028"/>
        <v>Y</v>
      </c>
      <c r="N2225" s="42">
        <f t="shared" si="1029"/>
        <v>2</v>
      </c>
      <c r="O2225" s="43">
        <f t="shared" si="1030"/>
        <v>200000</v>
      </c>
      <c r="P2225" s="43" t="str">
        <f t="shared" si="1031"/>
        <v>NA</v>
      </c>
      <c r="Q2225" s="24">
        <f t="shared" si="1032"/>
        <v>13427.9028</v>
      </c>
      <c r="R2225" s="43">
        <f t="shared" si="1033"/>
        <v>0</v>
      </c>
      <c r="S2225" s="24">
        <f t="shared" si="1034"/>
        <v>1000000</v>
      </c>
      <c r="T2225" s="25" t="str">
        <f t="shared" si="1035"/>
        <v>Y</v>
      </c>
      <c r="U2225" s="44">
        <f t="shared" si="1036"/>
        <v>1</v>
      </c>
      <c r="V2225" s="45">
        <f t="shared" si="1037"/>
        <v>200000</v>
      </c>
      <c r="W2225" s="45">
        <f t="shared" si="1038"/>
        <v>1000000</v>
      </c>
      <c r="X2225" s="28">
        <f t="shared" si="1039"/>
        <v>14477.96479896</v>
      </c>
      <c r="Y2225" s="28">
        <f t="shared" si="1040"/>
        <v>0</v>
      </c>
      <c r="Z2225" s="45" t="str">
        <f t="shared" si="1041"/>
        <v>NA</v>
      </c>
      <c r="AA2225" s="29" t="str">
        <f t="shared" si="1042"/>
        <v>N</v>
      </c>
      <c r="AB2225" s="46">
        <f t="shared" si="1043"/>
        <v>0</v>
      </c>
      <c r="AC2225" s="31">
        <f t="shared" si="1044"/>
        <v>0</v>
      </c>
      <c r="AD2225" s="31">
        <f t="shared" si="1045"/>
        <v>0</v>
      </c>
      <c r="AE2225" s="31">
        <f t="shared" si="1046"/>
        <v>0</v>
      </c>
      <c r="AF2225" s="47">
        <f t="shared" si="1047"/>
        <v>0</v>
      </c>
      <c r="AG2225" s="31">
        <f t="shared" si="1048"/>
        <v>0</v>
      </c>
      <c r="AH2225" s="48">
        <f t="shared" si="1049"/>
        <v>0</v>
      </c>
      <c r="AI2225" s="33">
        <f t="shared" si="1050"/>
        <v>0</v>
      </c>
      <c r="AJ2225" s="33">
        <f t="shared" si="1051"/>
        <v>0</v>
      </c>
      <c r="AK2225" s="33">
        <f t="shared" si="1052"/>
        <v>0</v>
      </c>
      <c r="AL2225" s="33">
        <f t="shared" si="1053"/>
        <v>0</v>
      </c>
      <c r="AM2225" s="34">
        <f t="shared" si="1054"/>
        <v>0</v>
      </c>
    </row>
    <row r="2226" spans="1:39" ht="15" customHeight="1" x14ac:dyDescent="0.3">
      <c r="A2226" s="166" t="s">
        <v>4660</v>
      </c>
      <c r="B2226" s="99">
        <v>6838</v>
      </c>
      <c r="C2226" s="99">
        <v>55290</v>
      </c>
      <c r="D2226" s="165">
        <v>45470</v>
      </c>
      <c r="E2226" s="165">
        <v>45691</v>
      </c>
      <c r="F2226" s="166">
        <v>4</v>
      </c>
      <c r="G2226" s="178">
        <v>0.67</v>
      </c>
      <c r="H2226" s="181">
        <v>1</v>
      </c>
      <c r="I2226" s="180">
        <v>5.4600000000000003E-2</v>
      </c>
      <c r="J2226" s="21">
        <f t="shared" si="1025"/>
        <v>3.33</v>
      </c>
      <c r="K2226" s="21" t="str">
        <f t="shared" si="1026"/>
        <v>Y</v>
      </c>
      <c r="L2226" s="37" t="str">
        <f t="shared" si="1027"/>
        <v>NA</v>
      </c>
      <c r="M2226" s="8" t="str">
        <f t="shared" si="1028"/>
        <v>Y</v>
      </c>
      <c r="N2226" s="42">
        <f t="shared" si="1029"/>
        <v>4</v>
      </c>
      <c r="O2226" s="43">
        <f t="shared" si="1030"/>
        <v>200000</v>
      </c>
      <c r="P2226" s="43" t="str">
        <f t="shared" si="1031"/>
        <v>NA</v>
      </c>
      <c r="Q2226" s="24">
        <f t="shared" si="1032"/>
        <v>7211.3548000000001</v>
      </c>
      <c r="R2226" s="43">
        <f t="shared" si="1033"/>
        <v>0</v>
      </c>
      <c r="S2226" s="24">
        <f t="shared" si="1034"/>
        <v>1000000</v>
      </c>
      <c r="T2226" s="25" t="str">
        <f t="shared" si="1035"/>
        <v>Y</v>
      </c>
      <c r="U2226" s="44">
        <f t="shared" si="1036"/>
        <v>3</v>
      </c>
      <c r="V2226" s="45">
        <f t="shared" si="1037"/>
        <v>200000</v>
      </c>
      <c r="W2226" s="45">
        <f t="shared" si="1038"/>
        <v>1000000</v>
      </c>
      <c r="X2226" s="28">
        <f t="shared" si="1039"/>
        <v>7605.0947720799995</v>
      </c>
      <c r="Y2226" s="28">
        <f t="shared" si="1040"/>
        <v>0</v>
      </c>
      <c r="Z2226" s="45" t="str">
        <f t="shared" si="1041"/>
        <v>NA</v>
      </c>
      <c r="AA2226" s="29" t="str">
        <f t="shared" si="1042"/>
        <v>Y</v>
      </c>
      <c r="AB2226" s="46">
        <f t="shared" si="1043"/>
        <v>2</v>
      </c>
      <c r="AC2226" s="31">
        <f t="shared" si="1044"/>
        <v>200000</v>
      </c>
      <c r="AD2226" s="31">
        <f t="shared" si="1045"/>
        <v>1000000</v>
      </c>
      <c r="AE2226" s="31">
        <f t="shared" si="1046"/>
        <v>8020.3329466355672</v>
      </c>
      <c r="AF2226" s="47">
        <f t="shared" si="1047"/>
        <v>0</v>
      </c>
      <c r="AG2226" s="31" t="str">
        <f t="shared" si="1048"/>
        <v>NA</v>
      </c>
      <c r="AH2226" s="48">
        <f t="shared" si="1049"/>
        <v>1</v>
      </c>
      <c r="AI2226" s="33">
        <f t="shared" si="1050"/>
        <v>20000</v>
      </c>
      <c r="AJ2226" s="33">
        <f t="shared" si="1051"/>
        <v>65000</v>
      </c>
      <c r="AK2226" s="33">
        <f t="shared" si="1052"/>
        <v>8458.2431255218689</v>
      </c>
      <c r="AL2226" s="33">
        <f t="shared" si="1053"/>
        <v>0</v>
      </c>
      <c r="AM2226" s="34">
        <f t="shared" si="1054"/>
        <v>0</v>
      </c>
    </row>
    <row r="2227" spans="1:39" ht="15" customHeight="1" x14ac:dyDescent="0.3">
      <c r="A2227" s="166" t="s">
        <v>4661</v>
      </c>
      <c r="B2227" s="99">
        <v>10736</v>
      </c>
      <c r="C2227" s="99">
        <v>31086</v>
      </c>
      <c r="D2227" s="165">
        <v>44956</v>
      </c>
      <c r="E2227" s="165">
        <v>45181</v>
      </c>
      <c r="F2227" s="166">
        <v>2</v>
      </c>
      <c r="G2227" s="178">
        <v>1.05</v>
      </c>
      <c r="H2227" s="181">
        <v>0.5</v>
      </c>
      <c r="I2227" s="180">
        <v>3.1300000000000001E-2</v>
      </c>
      <c r="J2227" s="21">
        <f t="shared" si="1025"/>
        <v>0.95</v>
      </c>
      <c r="K2227" s="21" t="str">
        <f t="shared" si="1026"/>
        <v>Y</v>
      </c>
      <c r="L2227" s="37" t="str">
        <f t="shared" si="1027"/>
        <v>NA</v>
      </c>
      <c r="M2227" s="8" t="str">
        <f t="shared" si="1028"/>
        <v>Y</v>
      </c>
      <c r="N2227" s="42">
        <f t="shared" si="1029"/>
        <v>2</v>
      </c>
      <c r="O2227" s="43">
        <f t="shared" si="1030"/>
        <v>200000</v>
      </c>
      <c r="P2227" s="43" t="str">
        <f t="shared" si="1031"/>
        <v>NA</v>
      </c>
      <c r="Q2227" s="24">
        <f t="shared" si="1032"/>
        <v>11072.036800000002</v>
      </c>
      <c r="R2227" s="43">
        <f t="shared" si="1033"/>
        <v>0</v>
      </c>
      <c r="S2227" s="24">
        <f t="shared" si="1034"/>
        <v>1000000</v>
      </c>
      <c r="T2227" s="25" t="str">
        <f t="shared" si="1035"/>
        <v>N</v>
      </c>
      <c r="U2227" s="44">
        <f t="shared" si="1036"/>
        <v>1</v>
      </c>
      <c r="V2227" s="45">
        <f t="shared" si="1037"/>
        <v>20000</v>
      </c>
      <c r="W2227" s="45">
        <f t="shared" si="1038"/>
        <v>65000</v>
      </c>
      <c r="X2227" s="28">
        <f t="shared" si="1039"/>
        <v>11418.591551840003</v>
      </c>
      <c r="Y2227" s="28">
        <f t="shared" si="1040"/>
        <v>0</v>
      </c>
      <c r="Z2227" s="45">
        <f t="shared" si="1041"/>
        <v>11423.371648159995</v>
      </c>
      <c r="AA2227" s="29" t="str">
        <f t="shared" si="1042"/>
        <v>N</v>
      </c>
      <c r="AB2227" s="46">
        <f t="shared" si="1043"/>
        <v>0</v>
      </c>
      <c r="AC2227" s="31">
        <f t="shared" si="1044"/>
        <v>0</v>
      </c>
      <c r="AD2227" s="31">
        <f t="shared" si="1045"/>
        <v>0</v>
      </c>
      <c r="AE2227" s="31">
        <f t="shared" si="1046"/>
        <v>0</v>
      </c>
      <c r="AF2227" s="47">
        <f t="shared" si="1047"/>
        <v>0</v>
      </c>
      <c r="AG2227" s="31">
        <f t="shared" si="1048"/>
        <v>0</v>
      </c>
      <c r="AH2227" s="48">
        <f t="shared" si="1049"/>
        <v>0</v>
      </c>
      <c r="AI2227" s="33">
        <f t="shared" si="1050"/>
        <v>0</v>
      </c>
      <c r="AJ2227" s="33">
        <f t="shared" si="1051"/>
        <v>0</v>
      </c>
      <c r="AK2227" s="33">
        <f t="shared" si="1052"/>
        <v>0</v>
      </c>
      <c r="AL2227" s="33">
        <f t="shared" si="1053"/>
        <v>0</v>
      </c>
      <c r="AM2227" s="34">
        <f t="shared" si="1054"/>
        <v>0</v>
      </c>
    </row>
    <row r="2228" spans="1:39" ht="15" customHeight="1" x14ac:dyDescent="0.3">
      <c r="A2228" s="166" t="s">
        <v>4662</v>
      </c>
      <c r="B2228" s="99">
        <v>13366</v>
      </c>
      <c r="C2228" s="99">
        <v>24597</v>
      </c>
      <c r="D2228" s="165">
        <v>44557</v>
      </c>
      <c r="E2228" s="165">
        <v>44825</v>
      </c>
      <c r="F2228" s="166">
        <v>4</v>
      </c>
      <c r="G2228" s="178">
        <v>2.74</v>
      </c>
      <c r="H2228" s="181">
        <v>0.5</v>
      </c>
      <c r="I2228" s="180">
        <v>2.0199999999999999E-2</v>
      </c>
      <c r="J2228" s="21">
        <f t="shared" si="1025"/>
        <v>1.2599999999999998</v>
      </c>
      <c r="K2228" s="21" t="str">
        <f t="shared" si="1026"/>
        <v>Y</v>
      </c>
      <c r="L2228" s="37" t="str">
        <f t="shared" si="1027"/>
        <v>NA</v>
      </c>
      <c r="M2228" s="8" t="str">
        <f t="shared" si="1028"/>
        <v>Y</v>
      </c>
      <c r="N2228" s="42">
        <f t="shared" si="1029"/>
        <v>3</v>
      </c>
      <c r="O2228" s="43">
        <f t="shared" si="1030"/>
        <v>200000</v>
      </c>
      <c r="P2228" s="43" t="str">
        <f t="shared" si="1031"/>
        <v>NA</v>
      </c>
      <c r="Q2228" s="24">
        <f t="shared" si="1032"/>
        <v>13635.993200000001</v>
      </c>
      <c r="R2228" s="43">
        <f t="shared" si="1033"/>
        <v>0</v>
      </c>
      <c r="S2228" s="24">
        <f t="shared" si="1034"/>
        <v>1000000</v>
      </c>
      <c r="T2228" s="25" t="str">
        <f t="shared" si="1035"/>
        <v>Y</v>
      </c>
      <c r="U2228" s="44">
        <f t="shared" si="1036"/>
        <v>2</v>
      </c>
      <c r="V2228" s="45">
        <f t="shared" si="1037"/>
        <v>200000</v>
      </c>
      <c r="W2228" s="45">
        <f t="shared" si="1038"/>
        <v>1000000</v>
      </c>
      <c r="X2228" s="28">
        <f t="shared" si="1039"/>
        <v>13911.440262640001</v>
      </c>
      <c r="Y2228" s="28">
        <f t="shared" si="1040"/>
        <v>0</v>
      </c>
      <c r="Z2228" s="45" t="str">
        <f t="shared" si="1041"/>
        <v>NA</v>
      </c>
      <c r="AA2228" s="29" t="str">
        <f t="shared" si="1042"/>
        <v>N</v>
      </c>
      <c r="AB2228" s="46">
        <f t="shared" si="1043"/>
        <v>1</v>
      </c>
      <c r="AC2228" s="31">
        <f t="shared" si="1044"/>
        <v>20000</v>
      </c>
      <c r="AD2228" s="31">
        <f t="shared" si="1045"/>
        <v>65000</v>
      </c>
      <c r="AE2228" s="31">
        <f t="shared" si="1046"/>
        <v>14192.451355945328</v>
      </c>
      <c r="AF2228" s="47">
        <f t="shared" si="1047"/>
        <v>0</v>
      </c>
      <c r="AG2228" s="31">
        <f t="shared" si="1048"/>
        <v>0</v>
      </c>
      <c r="AH2228" s="48">
        <f t="shared" si="1049"/>
        <v>0</v>
      </c>
      <c r="AI2228" s="33">
        <f t="shared" si="1050"/>
        <v>0</v>
      </c>
      <c r="AJ2228" s="33">
        <f t="shared" si="1051"/>
        <v>0</v>
      </c>
      <c r="AK2228" s="33">
        <f t="shared" si="1052"/>
        <v>0</v>
      </c>
      <c r="AL2228" s="33">
        <f t="shared" si="1053"/>
        <v>0</v>
      </c>
      <c r="AM2228" s="34">
        <f t="shared" si="1054"/>
        <v>0</v>
      </c>
    </row>
    <row r="2229" spans="1:39" ht="15" customHeight="1" x14ac:dyDescent="0.3">
      <c r="A2229" s="166" t="s">
        <v>4663</v>
      </c>
      <c r="B2229" s="99">
        <v>14802</v>
      </c>
      <c r="C2229" s="99">
        <v>80417</v>
      </c>
      <c r="D2229" s="165">
        <v>44791</v>
      </c>
      <c r="E2229" s="165">
        <v>44949</v>
      </c>
      <c r="F2229" s="166">
        <v>4</v>
      </c>
      <c r="G2229" s="178">
        <v>3.4</v>
      </c>
      <c r="H2229" s="181">
        <v>0.5</v>
      </c>
      <c r="I2229" s="180">
        <v>8.5000000000000006E-2</v>
      </c>
      <c r="J2229" s="21">
        <f t="shared" si="1025"/>
        <v>0.60000000000000009</v>
      </c>
      <c r="K2229" s="21" t="str">
        <f t="shared" si="1026"/>
        <v>Y</v>
      </c>
      <c r="L2229" s="37" t="str">
        <f t="shared" si="1027"/>
        <v>NA</v>
      </c>
      <c r="M2229" s="8" t="str">
        <f t="shared" si="1028"/>
        <v>Y</v>
      </c>
      <c r="N2229" s="42">
        <f t="shared" si="1029"/>
        <v>2</v>
      </c>
      <c r="O2229" s="43">
        <f t="shared" si="1030"/>
        <v>200000</v>
      </c>
      <c r="P2229" s="43" t="str">
        <f t="shared" si="1031"/>
        <v>NA</v>
      </c>
      <c r="Q2229" s="24">
        <f t="shared" si="1032"/>
        <v>16060.17</v>
      </c>
      <c r="R2229" s="43">
        <f t="shared" si="1033"/>
        <v>0</v>
      </c>
      <c r="S2229" s="24">
        <f t="shared" si="1034"/>
        <v>1000000</v>
      </c>
      <c r="T2229" s="25" t="str">
        <f t="shared" si="1035"/>
        <v>N</v>
      </c>
      <c r="U2229" s="44">
        <f t="shared" si="1036"/>
        <v>1</v>
      </c>
      <c r="V2229" s="45">
        <f t="shared" si="1037"/>
        <v>20000</v>
      </c>
      <c r="W2229" s="45">
        <f t="shared" si="1038"/>
        <v>65000</v>
      </c>
      <c r="X2229" s="28">
        <f t="shared" si="1039"/>
        <v>0</v>
      </c>
      <c r="Y2229" s="28">
        <f t="shared" si="1040"/>
        <v>17425.284449999999</v>
      </c>
      <c r="Z2229" s="45">
        <f t="shared" si="1041"/>
        <v>0</v>
      </c>
      <c r="AA2229" s="29" t="str">
        <f t="shared" si="1042"/>
        <v>N</v>
      </c>
      <c r="AB2229" s="46">
        <f t="shared" si="1043"/>
        <v>0</v>
      </c>
      <c r="AC2229" s="31">
        <f t="shared" si="1044"/>
        <v>0</v>
      </c>
      <c r="AD2229" s="31">
        <f t="shared" si="1045"/>
        <v>0</v>
      </c>
      <c r="AE2229" s="31">
        <f t="shared" si="1046"/>
        <v>0</v>
      </c>
      <c r="AF2229" s="47">
        <f t="shared" si="1047"/>
        <v>0</v>
      </c>
      <c r="AG2229" s="31">
        <f t="shared" si="1048"/>
        <v>0</v>
      </c>
      <c r="AH2229" s="48">
        <f t="shared" si="1049"/>
        <v>0</v>
      </c>
      <c r="AI2229" s="33">
        <f t="shared" si="1050"/>
        <v>0</v>
      </c>
      <c r="AJ2229" s="33">
        <f t="shared" si="1051"/>
        <v>0</v>
      </c>
      <c r="AK2229" s="33">
        <f t="shared" si="1052"/>
        <v>0</v>
      </c>
      <c r="AL2229" s="33">
        <f t="shared" si="1053"/>
        <v>0</v>
      </c>
      <c r="AM2229" s="34">
        <f t="shared" si="1054"/>
        <v>17425.284449999999</v>
      </c>
    </row>
    <row r="2230" spans="1:39" ht="15" customHeight="1" x14ac:dyDescent="0.3">
      <c r="A2230" s="166" t="s">
        <v>4664</v>
      </c>
      <c r="B2230" s="99">
        <v>12772</v>
      </c>
      <c r="C2230" s="99">
        <v>72758</v>
      </c>
      <c r="D2230" s="165">
        <v>45033</v>
      </c>
      <c r="E2230" s="165">
        <v>45246</v>
      </c>
      <c r="F2230" s="166">
        <v>4</v>
      </c>
      <c r="G2230" s="178">
        <v>3.97</v>
      </c>
      <c r="H2230" s="181">
        <v>0.75</v>
      </c>
      <c r="I2230" s="180">
        <v>1.6500000000000001E-2</v>
      </c>
      <c r="J2230" s="21">
        <f t="shared" si="1025"/>
        <v>2.9999999999999805E-2</v>
      </c>
      <c r="K2230" s="21" t="str">
        <f t="shared" si="1026"/>
        <v>Y</v>
      </c>
      <c r="L2230" s="37" t="str">
        <f t="shared" si="1027"/>
        <v>NA</v>
      </c>
      <c r="M2230" s="8" t="str">
        <f t="shared" si="1028"/>
        <v>Y</v>
      </c>
      <c r="N2230" s="42">
        <f t="shared" si="1029"/>
        <v>1</v>
      </c>
      <c r="O2230" s="43">
        <f t="shared" si="1030"/>
        <v>200000</v>
      </c>
      <c r="P2230" s="43" t="str">
        <f t="shared" si="1031"/>
        <v>NA</v>
      </c>
      <c r="Q2230" s="24">
        <f t="shared" si="1032"/>
        <v>12982.737999999999</v>
      </c>
      <c r="R2230" s="43">
        <f t="shared" si="1033"/>
        <v>0</v>
      </c>
      <c r="S2230" s="24">
        <f t="shared" si="1034"/>
        <v>1000000</v>
      </c>
      <c r="T2230" s="25" t="str">
        <f t="shared" si="1035"/>
        <v>N</v>
      </c>
      <c r="U2230" s="44">
        <f t="shared" si="1036"/>
        <v>0</v>
      </c>
      <c r="V2230" s="45">
        <f t="shared" si="1037"/>
        <v>0</v>
      </c>
      <c r="W2230" s="45">
        <f t="shared" si="1038"/>
        <v>0</v>
      </c>
      <c r="X2230" s="28">
        <f t="shared" si="1039"/>
        <v>0</v>
      </c>
      <c r="Y2230" s="28">
        <f t="shared" si="1040"/>
        <v>0</v>
      </c>
      <c r="Z2230" s="45">
        <f t="shared" si="1041"/>
        <v>0</v>
      </c>
      <c r="AA2230" s="29" t="str">
        <f t="shared" si="1042"/>
        <v>N</v>
      </c>
      <c r="AB2230" s="46">
        <f t="shared" si="1043"/>
        <v>0</v>
      </c>
      <c r="AC2230" s="31">
        <f t="shared" si="1044"/>
        <v>0</v>
      </c>
      <c r="AD2230" s="31">
        <f t="shared" si="1045"/>
        <v>0</v>
      </c>
      <c r="AE2230" s="31">
        <f t="shared" si="1046"/>
        <v>0</v>
      </c>
      <c r="AF2230" s="47">
        <f t="shared" si="1047"/>
        <v>0</v>
      </c>
      <c r="AG2230" s="31">
        <f t="shared" si="1048"/>
        <v>0</v>
      </c>
      <c r="AH2230" s="48">
        <f t="shared" si="1049"/>
        <v>0</v>
      </c>
      <c r="AI2230" s="33">
        <f t="shared" si="1050"/>
        <v>0</v>
      </c>
      <c r="AJ2230" s="33">
        <f t="shared" si="1051"/>
        <v>0</v>
      </c>
      <c r="AK2230" s="33">
        <f t="shared" si="1052"/>
        <v>0</v>
      </c>
      <c r="AL2230" s="33">
        <f t="shared" si="1053"/>
        <v>0</v>
      </c>
      <c r="AM2230" s="34">
        <f t="shared" si="1054"/>
        <v>0</v>
      </c>
    </row>
    <row r="2231" spans="1:39" ht="15" customHeight="1" x14ac:dyDescent="0.3">
      <c r="A2231" s="166" t="s">
        <v>4665</v>
      </c>
      <c r="B2231" s="99">
        <v>5265</v>
      </c>
      <c r="C2231" s="99">
        <v>89442</v>
      </c>
      <c r="D2231" s="165">
        <v>44433</v>
      </c>
      <c r="E2231" s="165">
        <v>44488</v>
      </c>
      <c r="F2231" s="166">
        <v>4</v>
      </c>
      <c r="G2231" s="178">
        <v>3.35</v>
      </c>
      <c r="H2231" s="181">
        <v>0.75</v>
      </c>
      <c r="I2231" s="180">
        <v>6.93E-2</v>
      </c>
      <c r="J2231" s="21">
        <f t="shared" si="1025"/>
        <v>0.64999999999999991</v>
      </c>
      <c r="K2231" s="21" t="str">
        <f t="shared" si="1026"/>
        <v>Y</v>
      </c>
      <c r="L2231" s="37" t="str">
        <f t="shared" si="1027"/>
        <v>NA</v>
      </c>
      <c r="M2231" s="8" t="str">
        <f t="shared" si="1028"/>
        <v>Y</v>
      </c>
      <c r="N2231" s="42">
        <f t="shared" si="1029"/>
        <v>1</v>
      </c>
      <c r="O2231" s="43">
        <f t="shared" si="1030"/>
        <v>200000</v>
      </c>
      <c r="P2231" s="43" t="str">
        <f t="shared" si="1031"/>
        <v>NA</v>
      </c>
      <c r="Q2231" s="24">
        <f t="shared" si="1032"/>
        <v>5629.8644999999997</v>
      </c>
      <c r="R2231" s="43">
        <f t="shared" si="1033"/>
        <v>0</v>
      </c>
      <c r="S2231" s="24">
        <f t="shared" si="1034"/>
        <v>1000000</v>
      </c>
      <c r="T2231" s="25" t="str">
        <f t="shared" si="1035"/>
        <v>N</v>
      </c>
      <c r="U2231" s="44">
        <f t="shared" si="1036"/>
        <v>0</v>
      </c>
      <c r="V2231" s="45">
        <f t="shared" si="1037"/>
        <v>0</v>
      </c>
      <c r="W2231" s="45">
        <f t="shared" si="1038"/>
        <v>0</v>
      </c>
      <c r="X2231" s="28">
        <f t="shared" si="1039"/>
        <v>0</v>
      </c>
      <c r="Y2231" s="28">
        <f t="shared" si="1040"/>
        <v>0</v>
      </c>
      <c r="Z2231" s="45">
        <f t="shared" si="1041"/>
        <v>0</v>
      </c>
      <c r="AA2231" s="29" t="str">
        <f t="shared" si="1042"/>
        <v>N</v>
      </c>
      <c r="AB2231" s="46">
        <f t="shared" si="1043"/>
        <v>0</v>
      </c>
      <c r="AC2231" s="31">
        <f t="shared" si="1044"/>
        <v>0</v>
      </c>
      <c r="AD2231" s="31">
        <f t="shared" si="1045"/>
        <v>0</v>
      </c>
      <c r="AE2231" s="31">
        <f t="shared" si="1046"/>
        <v>0</v>
      </c>
      <c r="AF2231" s="47">
        <f t="shared" si="1047"/>
        <v>0</v>
      </c>
      <c r="AG2231" s="31">
        <f t="shared" si="1048"/>
        <v>0</v>
      </c>
      <c r="AH2231" s="48">
        <f t="shared" si="1049"/>
        <v>0</v>
      </c>
      <c r="AI2231" s="33">
        <f t="shared" si="1050"/>
        <v>0</v>
      </c>
      <c r="AJ2231" s="33">
        <f t="shared" si="1051"/>
        <v>0</v>
      </c>
      <c r="AK2231" s="33">
        <f t="shared" si="1052"/>
        <v>0</v>
      </c>
      <c r="AL2231" s="33">
        <f t="shared" si="1053"/>
        <v>0</v>
      </c>
      <c r="AM2231" s="34">
        <f t="shared" si="1054"/>
        <v>0</v>
      </c>
    </row>
    <row r="2232" spans="1:39" ht="15" customHeight="1" x14ac:dyDescent="0.3">
      <c r="A2232" s="166" t="s">
        <v>4666</v>
      </c>
      <c r="B2232" s="99">
        <v>16544</v>
      </c>
      <c r="C2232" s="99">
        <v>55249</v>
      </c>
      <c r="D2232" s="165">
        <v>44901</v>
      </c>
      <c r="E2232" s="165">
        <v>45028</v>
      </c>
      <c r="F2232" s="166">
        <v>4</v>
      </c>
      <c r="G2232" s="178">
        <v>2.74</v>
      </c>
      <c r="H2232" s="181">
        <v>0.5</v>
      </c>
      <c r="I2232" s="180">
        <v>5.8999999999999997E-2</v>
      </c>
      <c r="J2232" s="21">
        <f t="shared" si="1025"/>
        <v>1.2599999999999998</v>
      </c>
      <c r="K2232" s="21" t="str">
        <f t="shared" si="1026"/>
        <v>Y</v>
      </c>
      <c r="L2232" s="37" t="str">
        <f t="shared" si="1027"/>
        <v>NA</v>
      </c>
      <c r="M2232" s="8" t="str">
        <f t="shared" si="1028"/>
        <v>Y</v>
      </c>
      <c r="N2232" s="42">
        <f t="shared" si="1029"/>
        <v>3</v>
      </c>
      <c r="O2232" s="43">
        <f t="shared" si="1030"/>
        <v>200000</v>
      </c>
      <c r="P2232" s="43" t="str">
        <f t="shared" si="1031"/>
        <v>NA</v>
      </c>
      <c r="Q2232" s="24">
        <f t="shared" si="1032"/>
        <v>17520.095999999998</v>
      </c>
      <c r="R2232" s="43">
        <f t="shared" si="1033"/>
        <v>0</v>
      </c>
      <c r="S2232" s="24">
        <f t="shared" si="1034"/>
        <v>1000000</v>
      </c>
      <c r="T2232" s="25" t="str">
        <f t="shared" si="1035"/>
        <v>Y</v>
      </c>
      <c r="U2232" s="44">
        <f t="shared" si="1036"/>
        <v>2</v>
      </c>
      <c r="V2232" s="45">
        <f t="shared" si="1037"/>
        <v>200000</v>
      </c>
      <c r="W2232" s="45">
        <f t="shared" si="1038"/>
        <v>1000000</v>
      </c>
      <c r="X2232" s="28">
        <f t="shared" si="1039"/>
        <v>18553.781663999998</v>
      </c>
      <c r="Y2232" s="28">
        <f t="shared" si="1040"/>
        <v>0</v>
      </c>
      <c r="Z2232" s="45" t="str">
        <f t="shared" si="1041"/>
        <v>NA</v>
      </c>
      <c r="AA2232" s="29" t="str">
        <f t="shared" si="1042"/>
        <v>N</v>
      </c>
      <c r="AB2232" s="46">
        <f t="shared" si="1043"/>
        <v>1</v>
      </c>
      <c r="AC2232" s="31">
        <f t="shared" si="1044"/>
        <v>20000</v>
      </c>
      <c r="AD2232" s="31">
        <f t="shared" si="1045"/>
        <v>65000</v>
      </c>
      <c r="AE2232" s="31">
        <f t="shared" si="1046"/>
        <v>19648.454782175999</v>
      </c>
      <c r="AF2232" s="47">
        <f t="shared" si="1047"/>
        <v>0</v>
      </c>
      <c r="AG2232" s="31">
        <f t="shared" si="1048"/>
        <v>0</v>
      </c>
      <c r="AH2232" s="48">
        <f t="shared" si="1049"/>
        <v>0</v>
      </c>
      <c r="AI2232" s="33">
        <f t="shared" si="1050"/>
        <v>0</v>
      </c>
      <c r="AJ2232" s="33">
        <f t="shared" si="1051"/>
        <v>0</v>
      </c>
      <c r="AK2232" s="33">
        <f t="shared" si="1052"/>
        <v>0</v>
      </c>
      <c r="AL2232" s="33">
        <f t="shared" si="1053"/>
        <v>0</v>
      </c>
      <c r="AM2232" s="34">
        <f t="shared" si="1054"/>
        <v>0</v>
      </c>
    </row>
    <row r="2233" spans="1:39" ht="15" customHeight="1" x14ac:dyDescent="0.3">
      <c r="A2233" s="166" t="s">
        <v>4667</v>
      </c>
      <c r="B2233" s="99">
        <v>19444</v>
      </c>
      <c r="C2233" s="99">
        <v>33817</v>
      </c>
      <c r="D2233" s="165">
        <v>45018</v>
      </c>
      <c r="E2233" s="165">
        <v>45234</v>
      </c>
      <c r="F2233" s="166">
        <v>2</v>
      </c>
      <c r="G2233" s="178">
        <v>0.27</v>
      </c>
      <c r="H2233" s="181">
        <v>0.75</v>
      </c>
      <c r="I2233" s="180">
        <v>3.7900000000000003E-2</v>
      </c>
      <c r="J2233" s="21">
        <f t="shared" si="1025"/>
        <v>1.73</v>
      </c>
      <c r="K2233" s="21" t="str">
        <f t="shared" si="1026"/>
        <v>Y</v>
      </c>
      <c r="L2233" s="37" t="str">
        <f t="shared" si="1027"/>
        <v>NA</v>
      </c>
      <c r="M2233" s="8" t="str">
        <f t="shared" si="1028"/>
        <v>Y</v>
      </c>
      <c r="N2233" s="42">
        <f t="shared" si="1029"/>
        <v>3</v>
      </c>
      <c r="O2233" s="43">
        <f t="shared" si="1030"/>
        <v>200000</v>
      </c>
      <c r="P2233" s="43" t="str">
        <f t="shared" si="1031"/>
        <v>NA</v>
      </c>
      <c r="Q2233" s="24">
        <f t="shared" si="1032"/>
        <v>20180.927599999999</v>
      </c>
      <c r="R2233" s="43">
        <f t="shared" si="1033"/>
        <v>0</v>
      </c>
      <c r="S2233" s="24">
        <f t="shared" si="1034"/>
        <v>1000000</v>
      </c>
      <c r="T2233" s="25" t="str">
        <f t="shared" si="1035"/>
        <v>Y</v>
      </c>
      <c r="U2233" s="44">
        <f t="shared" si="1036"/>
        <v>2</v>
      </c>
      <c r="V2233" s="45">
        <f t="shared" si="1037"/>
        <v>200000</v>
      </c>
      <c r="W2233" s="45">
        <f t="shared" si="1038"/>
        <v>1000000</v>
      </c>
      <c r="X2233" s="28">
        <f t="shared" si="1039"/>
        <v>20945.784756040001</v>
      </c>
      <c r="Y2233" s="28">
        <f t="shared" si="1040"/>
        <v>0</v>
      </c>
      <c r="Z2233" s="45" t="str">
        <f t="shared" si="1041"/>
        <v>NA</v>
      </c>
      <c r="AA2233" s="29" t="str">
        <f t="shared" si="1042"/>
        <v>N</v>
      </c>
      <c r="AB2233" s="46">
        <f t="shared" si="1043"/>
        <v>1</v>
      </c>
      <c r="AC2233" s="31">
        <f t="shared" si="1044"/>
        <v>20000</v>
      </c>
      <c r="AD2233" s="31">
        <f t="shared" si="1045"/>
        <v>65000</v>
      </c>
      <c r="AE2233" s="31">
        <f t="shared" si="1046"/>
        <v>20000</v>
      </c>
      <c r="AF2233" s="47">
        <f t="shared" si="1047"/>
        <v>1739.6299982939163</v>
      </c>
      <c r="AG2233" s="31">
        <f t="shared" si="1048"/>
        <v>0</v>
      </c>
      <c r="AH2233" s="48">
        <f t="shared" si="1049"/>
        <v>0</v>
      </c>
      <c r="AI2233" s="33">
        <f t="shared" si="1050"/>
        <v>0</v>
      </c>
      <c r="AJ2233" s="33">
        <f t="shared" si="1051"/>
        <v>0</v>
      </c>
      <c r="AK2233" s="33">
        <f t="shared" si="1052"/>
        <v>0</v>
      </c>
      <c r="AL2233" s="33">
        <f t="shared" si="1053"/>
        <v>0</v>
      </c>
      <c r="AM2233" s="34">
        <f t="shared" si="1054"/>
        <v>1739.6299982939163</v>
      </c>
    </row>
    <row r="2234" spans="1:39" ht="15" customHeight="1" x14ac:dyDescent="0.3">
      <c r="A2234" s="166" t="s">
        <v>4668</v>
      </c>
      <c r="B2234" s="99">
        <v>11579</v>
      </c>
      <c r="C2234" s="99">
        <v>38901</v>
      </c>
      <c r="D2234" s="165">
        <v>44594</v>
      </c>
      <c r="E2234" s="165">
        <v>44900</v>
      </c>
      <c r="F2234" s="166">
        <v>4</v>
      </c>
      <c r="G2234" s="178">
        <v>2.17</v>
      </c>
      <c r="H2234" s="181">
        <v>0.75</v>
      </c>
      <c r="I2234" s="180">
        <v>7.3099999999999998E-2</v>
      </c>
      <c r="J2234" s="21">
        <f t="shared" si="1025"/>
        <v>1.83</v>
      </c>
      <c r="K2234" s="21" t="str">
        <f t="shared" si="1026"/>
        <v>Y</v>
      </c>
      <c r="L2234" s="37" t="str">
        <f t="shared" si="1027"/>
        <v>NA</v>
      </c>
      <c r="M2234" s="8" t="str">
        <f t="shared" si="1028"/>
        <v>Y</v>
      </c>
      <c r="N2234" s="42">
        <f t="shared" si="1029"/>
        <v>3</v>
      </c>
      <c r="O2234" s="43">
        <f t="shared" si="1030"/>
        <v>200000</v>
      </c>
      <c r="P2234" s="43" t="str">
        <f t="shared" si="1031"/>
        <v>NA</v>
      </c>
      <c r="Q2234" s="24">
        <f t="shared" si="1032"/>
        <v>12425.4249</v>
      </c>
      <c r="R2234" s="43">
        <f t="shared" si="1033"/>
        <v>0</v>
      </c>
      <c r="S2234" s="24">
        <f t="shared" si="1034"/>
        <v>1000000</v>
      </c>
      <c r="T2234" s="25" t="str">
        <f t="shared" si="1035"/>
        <v>Y</v>
      </c>
      <c r="U2234" s="44">
        <f t="shared" si="1036"/>
        <v>2</v>
      </c>
      <c r="V2234" s="45">
        <f t="shared" si="1037"/>
        <v>200000</v>
      </c>
      <c r="W2234" s="45">
        <f t="shared" si="1038"/>
        <v>1000000</v>
      </c>
      <c r="X2234" s="28">
        <f t="shared" si="1039"/>
        <v>13333.72346019</v>
      </c>
      <c r="Y2234" s="28">
        <f t="shared" si="1040"/>
        <v>0</v>
      </c>
      <c r="Z2234" s="45" t="str">
        <f t="shared" si="1041"/>
        <v>NA</v>
      </c>
      <c r="AA2234" s="29" t="str">
        <f t="shared" si="1042"/>
        <v>N</v>
      </c>
      <c r="AB2234" s="46">
        <f t="shared" si="1043"/>
        <v>1</v>
      </c>
      <c r="AC2234" s="31">
        <f t="shared" si="1044"/>
        <v>20000</v>
      </c>
      <c r="AD2234" s="31">
        <f t="shared" si="1045"/>
        <v>65000</v>
      </c>
      <c r="AE2234" s="31">
        <f t="shared" si="1046"/>
        <v>14308.418645129888</v>
      </c>
      <c r="AF2234" s="47">
        <f t="shared" si="1047"/>
        <v>0</v>
      </c>
      <c r="AG2234" s="31">
        <f t="shared" si="1048"/>
        <v>0</v>
      </c>
      <c r="AH2234" s="48">
        <f t="shared" si="1049"/>
        <v>0</v>
      </c>
      <c r="AI2234" s="33">
        <f t="shared" si="1050"/>
        <v>0</v>
      </c>
      <c r="AJ2234" s="33">
        <f t="shared" si="1051"/>
        <v>0</v>
      </c>
      <c r="AK2234" s="33">
        <f t="shared" si="1052"/>
        <v>0</v>
      </c>
      <c r="AL2234" s="33">
        <f t="shared" si="1053"/>
        <v>0</v>
      </c>
      <c r="AM2234" s="34">
        <f t="shared" si="1054"/>
        <v>0</v>
      </c>
    </row>
    <row r="2235" spans="1:39" ht="15" customHeight="1" x14ac:dyDescent="0.3">
      <c r="A2235" s="166" t="s">
        <v>4669</v>
      </c>
      <c r="B2235" s="99">
        <v>14671</v>
      </c>
      <c r="C2235" s="99">
        <v>69067</v>
      </c>
      <c r="D2235" s="165">
        <v>44557</v>
      </c>
      <c r="E2235" s="165">
        <v>44645</v>
      </c>
      <c r="F2235" s="166">
        <v>4</v>
      </c>
      <c r="G2235" s="178">
        <v>3.86</v>
      </c>
      <c r="H2235" s="181">
        <v>0.5</v>
      </c>
      <c r="I2235" s="180">
        <v>6.7799999999999999E-2</v>
      </c>
      <c r="J2235" s="21">
        <f t="shared" ref="J2235:J2298" si="1055">MAX(0, F2235-G2235)</f>
        <v>0.14000000000000012</v>
      </c>
      <c r="K2235" s="21" t="str">
        <f t="shared" ref="K2235:K2298" si="1056">IF(
  AND(
    E2235 &gt;= D2235-10,
    E2235 &lt;= DATE(2028,6,30),
    J2235 &gt; 0
  ),
  "Y",
  "N"
)</f>
        <v>Y</v>
      </c>
      <c r="L2235" s="37" t="str">
        <f t="shared" ref="L2235:L2298" si="1057">IF(
  J2235=0,
  0,
  IF(
    K2235="Y",
    "NA",
    MAX(0, 65000-C2235)
  )
)</f>
        <v>NA</v>
      </c>
      <c r="M2235" s="8" t="str">
        <f t="shared" ref="M2235:M2298" si="1058">IF(AND(K2235="Y",J2235&gt;0),"Y","N")</f>
        <v>Y</v>
      </c>
      <c r="N2235" s="42">
        <f t="shared" ref="N2235:N2298" si="1059">ROUNDUP(J2235/H2235, 0)</f>
        <v>1</v>
      </c>
      <c r="O2235" s="43">
        <f t="shared" ref="O2235:O2298" si="1060">IF(
  N2235=0,
  0,
  IF(
    M2235="Y",
    200000,
    20000
  )
)</f>
        <v>200000</v>
      </c>
      <c r="P2235" s="43" t="str">
        <f t="shared" ref="P2235:P2298" si="1061">IF(
  N2235=0,
  0,
  IF(
    M2235="Y",
    "NA",
    MAX(0, 65000)
  )
)</f>
        <v>NA</v>
      </c>
      <c r="Q2235" s="24">
        <f t="shared" ref="Q2235:Q2298" si="1062">IF(
  N2235=0,
  0,
  MAX(0, MIN(B2235*(1+I2235), O2235, L2235))
)</f>
        <v>15665.693800000001</v>
      </c>
      <c r="R2235" s="43">
        <f t="shared" ref="R2235:R2298" si="1063">IF(
  N2235=0,
  0,
  MAX(0, (B2235*(1+I2235))-Q2235)
)</f>
        <v>0</v>
      </c>
      <c r="S2235" s="24">
        <f t="shared" ref="S2235:S2298" si="1064">IF(
    M2235="Y",
    1000000,
    MAX(0, 65000-C2235-Q2235)
  )</f>
        <v>1000000</v>
      </c>
      <c r="T2235" s="25" t="str">
        <f t="shared" ref="T2235:T2298" si="1065">IF(AND(K2235="Y",J2235&gt;1),"Y","N")</f>
        <v>N</v>
      </c>
      <c r="U2235" s="44">
        <f t="shared" ref="U2235:U2298" si="1066">MAX(0,(N2235-1))</f>
        <v>0</v>
      </c>
      <c r="V2235" s="45">
        <f t="shared" ref="V2235:V2298" si="1067">IF(
  U2235=0,
  0,
  IF(
    T2235="Y",
    200000,
    20000
  )
)</f>
        <v>0</v>
      </c>
      <c r="W2235" s="45">
        <f t="shared" ref="W2235:W2298" si="1068">IF(
  U2235=0,
  0,
  IF(
    T2235="Y",
    1000000,
    MAX(0, 65000)
  )
)</f>
        <v>0</v>
      </c>
      <c r="X2235" s="28">
        <f t="shared" ref="X2235:X2298" si="1069">IF(
  U2235=0,
  0,
  MAX(0, MIN(B2235*(1+I2235)*(1+I2235), V2235, S2235, (W2235-C2235))
)
)</f>
        <v>0</v>
      </c>
      <c r="Y2235" s="28">
        <f t="shared" ref="Y2235:Y2298" si="1070">IF(
  U2235=0,
  0,
  MAX(0, (B2235*(1+I2235)*(1+I2235)-X2235)
)
)</f>
        <v>0</v>
      </c>
      <c r="Z2235" s="45">
        <f t="shared" ref="Z2235:Z2298" si="1071">IF(
    T2235="Y",
    "NA",
    MAX(0, W2235-C2235-Q2235-X2235)
  )</f>
        <v>0</v>
      </c>
      <c r="AA2235" s="29" t="str">
        <f t="shared" ref="AA2235:AA2298" si="1072">IF(AND(K2235="Y",J2235&gt;2),"Y","N")</f>
        <v>N</v>
      </c>
      <c r="AB2235" s="46">
        <f t="shared" ref="AB2235:AB2298" si="1073">MAX(0,(U2235-1))</f>
        <v>0</v>
      </c>
      <c r="AC2235" s="31">
        <f t="shared" ref="AC2235:AC2298" si="1074">IF(
  AB2235=0,
  0,
  IF(
    AA2235="Y",
    200000,
    20000
  )
)</f>
        <v>0</v>
      </c>
      <c r="AD2235" s="31">
        <f t="shared" ref="AD2235:AD2298" si="1075">IF(
  AB2235=0,
  0,
  IF(
    AA2235="Y",
    1000000,
    MAX(0, 65000)
  )
)</f>
        <v>0</v>
      </c>
      <c r="AE2235" s="31">
        <f t="shared" ref="AE2235:AE2298" si="1076">IF(
  AB2235=0,
  0,
  MAX(0, MIN(B2235*(1+I2235)*(1+I2235)*(1+I2235), AC2235, Z2235))
)</f>
        <v>0</v>
      </c>
      <c r="AF2235" s="47">
        <f t="shared" ref="AF2235:AF2298" si="1077">IF(
  AB2235=0,
  0,
  MAX(0, (B2235*(1+I2235)*(1+I2235)*(1+I2235)-AE2235)
)
)</f>
        <v>0</v>
      </c>
      <c r="AG2235" s="31">
        <f t="shared" ref="AG2235:AG2298" si="1078">IF(
    AA2235="Y",
    "NA",
    MAX(0, AD2235-C2235-Q2235-X2235-AE2235)
  )</f>
        <v>0</v>
      </c>
      <c r="AH2235" s="48">
        <f t="shared" si="1049"/>
        <v>0</v>
      </c>
      <c r="AI2235" s="33">
        <f t="shared" si="1050"/>
        <v>0</v>
      </c>
      <c r="AJ2235" s="33">
        <f t="shared" si="1051"/>
        <v>0</v>
      </c>
      <c r="AK2235" s="33">
        <f t="shared" si="1052"/>
        <v>0</v>
      </c>
      <c r="AL2235" s="33">
        <f t="shared" si="1053"/>
        <v>0</v>
      </c>
      <c r="AM2235" s="34">
        <f t="shared" si="1054"/>
        <v>0</v>
      </c>
    </row>
    <row r="2236" spans="1:39" ht="15" customHeight="1" x14ac:dyDescent="0.3">
      <c r="A2236" s="166" t="s">
        <v>4670</v>
      </c>
      <c r="B2236" s="99">
        <v>23262</v>
      </c>
      <c r="C2236" s="99">
        <v>81204</v>
      </c>
      <c r="D2236" s="165">
        <v>46020</v>
      </c>
      <c r="E2236" s="165">
        <v>46252</v>
      </c>
      <c r="F2236" s="166">
        <v>2</v>
      </c>
      <c r="G2236" s="178">
        <v>0.6</v>
      </c>
      <c r="H2236" s="181">
        <v>0.25</v>
      </c>
      <c r="I2236" s="180">
        <v>4.6800000000000001E-2</v>
      </c>
      <c r="J2236" s="21">
        <f t="shared" si="1055"/>
        <v>1.4</v>
      </c>
      <c r="K2236" s="21" t="str">
        <f t="shared" si="1056"/>
        <v>Y</v>
      </c>
      <c r="L2236" s="37" t="str">
        <f t="shared" si="1057"/>
        <v>NA</v>
      </c>
      <c r="M2236" s="8" t="str">
        <f t="shared" si="1058"/>
        <v>Y</v>
      </c>
      <c r="N2236" s="42">
        <f t="shared" si="1059"/>
        <v>6</v>
      </c>
      <c r="O2236" s="43">
        <f t="shared" si="1060"/>
        <v>200000</v>
      </c>
      <c r="P2236" s="43" t="str">
        <f t="shared" si="1061"/>
        <v>NA</v>
      </c>
      <c r="Q2236" s="24">
        <f t="shared" si="1062"/>
        <v>24350.661599999999</v>
      </c>
      <c r="R2236" s="43">
        <f t="shared" si="1063"/>
        <v>0</v>
      </c>
      <c r="S2236" s="24">
        <f t="shared" si="1064"/>
        <v>1000000</v>
      </c>
      <c r="T2236" s="25" t="str">
        <f t="shared" si="1065"/>
        <v>Y</v>
      </c>
      <c r="U2236" s="44">
        <f t="shared" si="1066"/>
        <v>5</v>
      </c>
      <c r="V2236" s="45">
        <f t="shared" si="1067"/>
        <v>200000</v>
      </c>
      <c r="W2236" s="45">
        <f t="shared" si="1068"/>
        <v>1000000</v>
      </c>
      <c r="X2236" s="28">
        <f t="shared" si="1069"/>
        <v>25490.27256288</v>
      </c>
      <c r="Y2236" s="28">
        <f t="shared" si="1070"/>
        <v>0</v>
      </c>
      <c r="Z2236" s="45" t="str">
        <f t="shared" si="1071"/>
        <v>NA</v>
      </c>
      <c r="AA2236" s="29" t="str">
        <f t="shared" si="1072"/>
        <v>N</v>
      </c>
      <c r="AB2236" s="46">
        <f t="shared" si="1073"/>
        <v>4</v>
      </c>
      <c r="AC2236" s="31">
        <f t="shared" si="1074"/>
        <v>20000</v>
      </c>
      <c r="AD2236" s="31">
        <f t="shared" si="1075"/>
        <v>65000</v>
      </c>
      <c r="AE2236" s="31">
        <f t="shared" si="1076"/>
        <v>20000</v>
      </c>
      <c r="AF2236" s="47">
        <f t="shared" si="1077"/>
        <v>6683.2173188227825</v>
      </c>
      <c r="AG2236" s="31">
        <f t="shared" si="1078"/>
        <v>0</v>
      </c>
      <c r="AH2236" s="48">
        <f t="shared" si="1049"/>
        <v>3</v>
      </c>
      <c r="AI2236" s="33">
        <f t="shared" si="1050"/>
        <v>20000</v>
      </c>
      <c r="AJ2236" s="33">
        <f t="shared" si="1051"/>
        <v>65000</v>
      </c>
      <c r="AK2236" s="33">
        <f t="shared" si="1052"/>
        <v>0</v>
      </c>
      <c r="AL2236" s="33">
        <f t="shared" si="1053"/>
        <v>27931.991889343688</v>
      </c>
      <c r="AM2236" s="34">
        <f t="shared" si="1054"/>
        <v>34615.209208166474</v>
      </c>
    </row>
    <row r="2237" spans="1:39" ht="15" customHeight="1" x14ac:dyDescent="0.3">
      <c r="A2237" s="166" t="s">
        <v>4671</v>
      </c>
      <c r="B2237" s="99">
        <v>17485</v>
      </c>
      <c r="C2237" s="99">
        <v>76174</v>
      </c>
      <c r="D2237" s="165">
        <v>45983</v>
      </c>
      <c r="E2237" s="165">
        <v>46132</v>
      </c>
      <c r="F2237" s="166">
        <v>4</v>
      </c>
      <c r="G2237" s="178">
        <v>0.2</v>
      </c>
      <c r="H2237" s="181">
        <v>0.75</v>
      </c>
      <c r="I2237" s="180">
        <v>7.9100000000000004E-2</v>
      </c>
      <c r="J2237" s="21">
        <f t="shared" si="1055"/>
        <v>3.8</v>
      </c>
      <c r="K2237" s="21" t="str">
        <f t="shared" si="1056"/>
        <v>Y</v>
      </c>
      <c r="L2237" s="37" t="str">
        <f t="shared" si="1057"/>
        <v>NA</v>
      </c>
      <c r="M2237" s="8" t="str">
        <f t="shared" si="1058"/>
        <v>Y</v>
      </c>
      <c r="N2237" s="42">
        <f t="shared" si="1059"/>
        <v>6</v>
      </c>
      <c r="O2237" s="43">
        <f t="shared" si="1060"/>
        <v>200000</v>
      </c>
      <c r="P2237" s="43" t="str">
        <f t="shared" si="1061"/>
        <v>NA</v>
      </c>
      <c r="Q2237" s="24">
        <f t="shared" si="1062"/>
        <v>18868.0635</v>
      </c>
      <c r="R2237" s="43">
        <f t="shared" si="1063"/>
        <v>0</v>
      </c>
      <c r="S2237" s="24">
        <f t="shared" si="1064"/>
        <v>1000000</v>
      </c>
      <c r="T2237" s="25" t="str">
        <f t="shared" si="1065"/>
        <v>Y</v>
      </c>
      <c r="U2237" s="44">
        <f t="shared" si="1066"/>
        <v>5</v>
      </c>
      <c r="V2237" s="45">
        <f t="shared" si="1067"/>
        <v>200000</v>
      </c>
      <c r="W2237" s="45">
        <f t="shared" si="1068"/>
        <v>1000000</v>
      </c>
      <c r="X2237" s="28">
        <f t="shared" si="1069"/>
        <v>20360.527322850001</v>
      </c>
      <c r="Y2237" s="28">
        <f t="shared" si="1070"/>
        <v>0</v>
      </c>
      <c r="Z2237" s="45" t="str">
        <f t="shared" si="1071"/>
        <v>NA</v>
      </c>
      <c r="AA2237" s="29" t="str">
        <f t="shared" si="1072"/>
        <v>Y</v>
      </c>
      <c r="AB2237" s="46">
        <f t="shared" si="1073"/>
        <v>4</v>
      </c>
      <c r="AC2237" s="31">
        <f t="shared" si="1074"/>
        <v>200000</v>
      </c>
      <c r="AD2237" s="31">
        <f t="shared" si="1075"/>
        <v>1000000</v>
      </c>
      <c r="AE2237" s="31">
        <f t="shared" si="1076"/>
        <v>21971.045034087434</v>
      </c>
      <c r="AF2237" s="47">
        <f t="shared" si="1077"/>
        <v>0</v>
      </c>
      <c r="AG2237" s="31" t="str">
        <f t="shared" si="1078"/>
        <v>NA</v>
      </c>
      <c r="AH2237" s="48">
        <f t="shared" si="1049"/>
        <v>3</v>
      </c>
      <c r="AI2237" s="33">
        <f t="shared" si="1050"/>
        <v>20000</v>
      </c>
      <c r="AJ2237" s="33">
        <f t="shared" si="1051"/>
        <v>65000</v>
      </c>
      <c r="AK2237" s="33">
        <f t="shared" si="1052"/>
        <v>20000</v>
      </c>
      <c r="AL2237" s="33">
        <f t="shared" si="1053"/>
        <v>3708.9546962837485</v>
      </c>
      <c r="AM2237" s="34">
        <f t="shared" si="1054"/>
        <v>3708.9546962837485</v>
      </c>
    </row>
    <row r="2238" spans="1:39" ht="15" customHeight="1" x14ac:dyDescent="0.3">
      <c r="A2238" s="166" t="s">
        <v>4672</v>
      </c>
      <c r="B2238" s="99">
        <v>20213</v>
      </c>
      <c r="C2238" s="99">
        <v>69821</v>
      </c>
      <c r="D2238" s="165">
        <v>44875</v>
      </c>
      <c r="E2238" s="165">
        <v>45114</v>
      </c>
      <c r="F2238" s="166">
        <v>2</v>
      </c>
      <c r="G2238" s="178">
        <v>0.37</v>
      </c>
      <c r="H2238" s="181">
        <v>0.25</v>
      </c>
      <c r="I2238" s="180">
        <v>3.6299999999999999E-2</v>
      </c>
      <c r="J2238" s="21">
        <f t="shared" si="1055"/>
        <v>1.63</v>
      </c>
      <c r="K2238" s="21" t="str">
        <f t="shared" si="1056"/>
        <v>Y</v>
      </c>
      <c r="L2238" s="37" t="str">
        <f t="shared" si="1057"/>
        <v>NA</v>
      </c>
      <c r="M2238" s="8" t="str">
        <f t="shared" si="1058"/>
        <v>Y</v>
      </c>
      <c r="N2238" s="42">
        <f t="shared" si="1059"/>
        <v>7</v>
      </c>
      <c r="O2238" s="43">
        <f t="shared" si="1060"/>
        <v>200000</v>
      </c>
      <c r="P2238" s="43" t="str">
        <f t="shared" si="1061"/>
        <v>NA</v>
      </c>
      <c r="Q2238" s="24">
        <f t="shared" si="1062"/>
        <v>20946.731899999999</v>
      </c>
      <c r="R2238" s="43">
        <f t="shared" si="1063"/>
        <v>0</v>
      </c>
      <c r="S2238" s="24">
        <f t="shared" si="1064"/>
        <v>1000000</v>
      </c>
      <c r="T2238" s="25" t="str">
        <f t="shared" si="1065"/>
        <v>Y</v>
      </c>
      <c r="U2238" s="44">
        <f t="shared" si="1066"/>
        <v>6</v>
      </c>
      <c r="V2238" s="45">
        <f t="shared" si="1067"/>
        <v>200000</v>
      </c>
      <c r="W2238" s="45">
        <f t="shared" si="1068"/>
        <v>1000000</v>
      </c>
      <c r="X2238" s="28">
        <f t="shared" si="1069"/>
        <v>21707.098267969999</v>
      </c>
      <c r="Y2238" s="28">
        <f t="shared" si="1070"/>
        <v>0</v>
      </c>
      <c r="Z2238" s="45" t="str">
        <f t="shared" si="1071"/>
        <v>NA</v>
      </c>
      <c r="AA2238" s="29" t="str">
        <f t="shared" si="1072"/>
        <v>N</v>
      </c>
      <c r="AB2238" s="46">
        <f t="shared" si="1073"/>
        <v>5</v>
      </c>
      <c r="AC2238" s="31">
        <f t="shared" si="1074"/>
        <v>20000</v>
      </c>
      <c r="AD2238" s="31">
        <f t="shared" si="1075"/>
        <v>65000</v>
      </c>
      <c r="AE2238" s="31">
        <f t="shared" si="1076"/>
        <v>20000</v>
      </c>
      <c r="AF2238" s="47">
        <f t="shared" si="1077"/>
        <v>2495.065935097311</v>
      </c>
      <c r="AG2238" s="31">
        <f t="shared" si="1078"/>
        <v>0</v>
      </c>
      <c r="AH2238" s="48">
        <f t="shared" si="1049"/>
        <v>4</v>
      </c>
      <c r="AI2238" s="33">
        <f t="shared" si="1050"/>
        <v>20000</v>
      </c>
      <c r="AJ2238" s="33">
        <f t="shared" si="1051"/>
        <v>65000</v>
      </c>
      <c r="AK2238" s="33">
        <f t="shared" si="1052"/>
        <v>0</v>
      </c>
      <c r="AL2238" s="33">
        <f t="shared" si="1053"/>
        <v>23311.636828541345</v>
      </c>
      <c r="AM2238" s="34">
        <f t="shared" si="1054"/>
        <v>25806.702763638656</v>
      </c>
    </row>
    <row r="2239" spans="1:39" ht="15" customHeight="1" x14ac:dyDescent="0.3">
      <c r="A2239" s="166" t="s">
        <v>4673</v>
      </c>
      <c r="B2239" s="99">
        <v>8184</v>
      </c>
      <c r="C2239" s="99">
        <v>48959</v>
      </c>
      <c r="D2239" s="165">
        <v>45104</v>
      </c>
      <c r="E2239" s="165">
        <v>45203</v>
      </c>
      <c r="F2239" s="166">
        <v>4</v>
      </c>
      <c r="G2239" s="178">
        <v>1.87</v>
      </c>
      <c r="H2239" s="181">
        <v>1</v>
      </c>
      <c r="I2239" s="180">
        <v>5.6099999999999997E-2</v>
      </c>
      <c r="J2239" s="21">
        <f t="shared" si="1055"/>
        <v>2.13</v>
      </c>
      <c r="K2239" s="21" t="str">
        <f t="shared" si="1056"/>
        <v>Y</v>
      </c>
      <c r="L2239" s="37" t="str">
        <f t="shared" si="1057"/>
        <v>NA</v>
      </c>
      <c r="M2239" s="8" t="str">
        <f t="shared" si="1058"/>
        <v>Y</v>
      </c>
      <c r="N2239" s="42">
        <f t="shared" si="1059"/>
        <v>3</v>
      </c>
      <c r="O2239" s="43">
        <f t="shared" si="1060"/>
        <v>200000</v>
      </c>
      <c r="P2239" s="43" t="str">
        <f t="shared" si="1061"/>
        <v>NA</v>
      </c>
      <c r="Q2239" s="24">
        <f t="shared" si="1062"/>
        <v>8643.1224000000002</v>
      </c>
      <c r="R2239" s="43">
        <f t="shared" si="1063"/>
        <v>0</v>
      </c>
      <c r="S2239" s="24">
        <f t="shared" si="1064"/>
        <v>1000000</v>
      </c>
      <c r="T2239" s="25" t="str">
        <f t="shared" si="1065"/>
        <v>Y</v>
      </c>
      <c r="U2239" s="44">
        <f t="shared" si="1066"/>
        <v>2</v>
      </c>
      <c r="V2239" s="45">
        <f t="shared" si="1067"/>
        <v>200000</v>
      </c>
      <c r="W2239" s="45">
        <f t="shared" si="1068"/>
        <v>1000000</v>
      </c>
      <c r="X2239" s="28">
        <f t="shared" si="1069"/>
        <v>9128.0015666400013</v>
      </c>
      <c r="Y2239" s="28">
        <f t="shared" si="1070"/>
        <v>0</v>
      </c>
      <c r="Z2239" s="45" t="str">
        <f t="shared" si="1071"/>
        <v>NA</v>
      </c>
      <c r="AA2239" s="29" t="str">
        <f t="shared" si="1072"/>
        <v>Y</v>
      </c>
      <c r="AB2239" s="46">
        <f t="shared" si="1073"/>
        <v>1</v>
      </c>
      <c r="AC2239" s="31">
        <f t="shared" si="1074"/>
        <v>200000</v>
      </c>
      <c r="AD2239" s="31">
        <f t="shared" si="1075"/>
        <v>1000000</v>
      </c>
      <c r="AE2239" s="31">
        <f t="shared" si="1076"/>
        <v>9640.082454528505</v>
      </c>
      <c r="AF2239" s="47">
        <f t="shared" si="1077"/>
        <v>0</v>
      </c>
      <c r="AG2239" s="31" t="str">
        <f t="shared" si="1078"/>
        <v>NA</v>
      </c>
      <c r="AH2239" s="48">
        <f t="shared" si="1049"/>
        <v>0</v>
      </c>
      <c r="AI2239" s="33">
        <f t="shared" si="1050"/>
        <v>0</v>
      </c>
      <c r="AJ2239" s="33">
        <f t="shared" si="1051"/>
        <v>0</v>
      </c>
      <c r="AK2239" s="33">
        <f t="shared" si="1052"/>
        <v>0</v>
      </c>
      <c r="AL2239" s="33">
        <f t="shared" si="1053"/>
        <v>0</v>
      </c>
      <c r="AM2239" s="34">
        <f t="shared" si="1054"/>
        <v>0</v>
      </c>
    </row>
    <row r="2240" spans="1:39" ht="15" customHeight="1" x14ac:dyDescent="0.3">
      <c r="A2240" s="166" t="s">
        <v>4674</v>
      </c>
      <c r="B2240" s="99">
        <v>8244</v>
      </c>
      <c r="C2240" s="99">
        <v>82383</v>
      </c>
      <c r="D2240" s="165">
        <v>44944</v>
      </c>
      <c r="E2240" s="165">
        <v>45182</v>
      </c>
      <c r="F2240" s="166">
        <v>4</v>
      </c>
      <c r="G2240" s="178">
        <v>0.23</v>
      </c>
      <c r="H2240" s="181">
        <v>0.75</v>
      </c>
      <c r="I2240" s="180">
        <v>3.0200000000000001E-2</v>
      </c>
      <c r="J2240" s="21">
        <f t="shared" si="1055"/>
        <v>3.77</v>
      </c>
      <c r="K2240" s="21" t="str">
        <f t="shared" si="1056"/>
        <v>Y</v>
      </c>
      <c r="L2240" s="37" t="str">
        <f t="shared" si="1057"/>
        <v>NA</v>
      </c>
      <c r="M2240" s="8" t="str">
        <f t="shared" si="1058"/>
        <v>Y</v>
      </c>
      <c r="N2240" s="42">
        <f t="shared" si="1059"/>
        <v>6</v>
      </c>
      <c r="O2240" s="43">
        <f t="shared" si="1060"/>
        <v>200000</v>
      </c>
      <c r="P2240" s="43" t="str">
        <f t="shared" si="1061"/>
        <v>NA</v>
      </c>
      <c r="Q2240" s="24">
        <f t="shared" si="1062"/>
        <v>8492.9688000000006</v>
      </c>
      <c r="R2240" s="43">
        <f t="shared" si="1063"/>
        <v>0</v>
      </c>
      <c r="S2240" s="24">
        <f t="shared" si="1064"/>
        <v>1000000</v>
      </c>
      <c r="T2240" s="25" t="str">
        <f t="shared" si="1065"/>
        <v>Y</v>
      </c>
      <c r="U2240" s="44">
        <f t="shared" si="1066"/>
        <v>5</v>
      </c>
      <c r="V2240" s="45">
        <f t="shared" si="1067"/>
        <v>200000</v>
      </c>
      <c r="W2240" s="45">
        <f t="shared" si="1068"/>
        <v>1000000</v>
      </c>
      <c r="X2240" s="28">
        <f t="shared" si="1069"/>
        <v>8749.4564577600013</v>
      </c>
      <c r="Y2240" s="28">
        <f t="shared" si="1070"/>
        <v>0</v>
      </c>
      <c r="Z2240" s="45" t="str">
        <f t="shared" si="1071"/>
        <v>NA</v>
      </c>
      <c r="AA2240" s="29" t="str">
        <f t="shared" si="1072"/>
        <v>Y</v>
      </c>
      <c r="AB2240" s="46">
        <f t="shared" si="1073"/>
        <v>4</v>
      </c>
      <c r="AC2240" s="31">
        <f t="shared" si="1074"/>
        <v>200000</v>
      </c>
      <c r="AD2240" s="31">
        <f t="shared" si="1075"/>
        <v>1000000</v>
      </c>
      <c r="AE2240" s="31">
        <f t="shared" si="1076"/>
        <v>9013.6900427843539</v>
      </c>
      <c r="AF2240" s="47">
        <f t="shared" si="1077"/>
        <v>0</v>
      </c>
      <c r="AG2240" s="31" t="str">
        <f t="shared" si="1078"/>
        <v>NA</v>
      </c>
      <c r="AH2240" s="48">
        <f t="shared" si="1049"/>
        <v>3</v>
      </c>
      <c r="AI2240" s="33">
        <f t="shared" si="1050"/>
        <v>20000</v>
      </c>
      <c r="AJ2240" s="33">
        <f t="shared" si="1051"/>
        <v>65000</v>
      </c>
      <c r="AK2240" s="33">
        <f t="shared" si="1052"/>
        <v>9285.9034820764409</v>
      </c>
      <c r="AL2240" s="33">
        <f t="shared" si="1053"/>
        <v>0</v>
      </c>
      <c r="AM2240" s="34">
        <f t="shared" si="1054"/>
        <v>0</v>
      </c>
    </row>
    <row r="2241" spans="1:39" ht="15" customHeight="1" x14ac:dyDescent="0.3">
      <c r="A2241" s="166" t="s">
        <v>4675</v>
      </c>
      <c r="B2241" s="99">
        <v>16884</v>
      </c>
      <c r="C2241" s="99">
        <v>39906</v>
      </c>
      <c r="D2241" s="165">
        <v>44800</v>
      </c>
      <c r="E2241" s="165">
        <v>45018</v>
      </c>
      <c r="F2241" s="166">
        <v>4</v>
      </c>
      <c r="G2241" s="178">
        <v>0.34</v>
      </c>
      <c r="H2241" s="181">
        <v>0.75</v>
      </c>
      <c r="I2241" s="180">
        <v>2.8299999999999999E-2</v>
      </c>
      <c r="J2241" s="21">
        <f t="shared" si="1055"/>
        <v>3.66</v>
      </c>
      <c r="K2241" s="21" t="str">
        <f t="shared" si="1056"/>
        <v>Y</v>
      </c>
      <c r="L2241" s="37" t="str">
        <f t="shared" si="1057"/>
        <v>NA</v>
      </c>
      <c r="M2241" s="8" t="str">
        <f t="shared" si="1058"/>
        <v>Y</v>
      </c>
      <c r="N2241" s="42">
        <f t="shared" si="1059"/>
        <v>5</v>
      </c>
      <c r="O2241" s="43">
        <f t="shared" si="1060"/>
        <v>200000</v>
      </c>
      <c r="P2241" s="43" t="str">
        <f t="shared" si="1061"/>
        <v>NA</v>
      </c>
      <c r="Q2241" s="24">
        <f t="shared" si="1062"/>
        <v>17361.817200000001</v>
      </c>
      <c r="R2241" s="43">
        <f t="shared" si="1063"/>
        <v>0</v>
      </c>
      <c r="S2241" s="24">
        <f t="shared" si="1064"/>
        <v>1000000</v>
      </c>
      <c r="T2241" s="25" t="str">
        <f t="shared" si="1065"/>
        <v>Y</v>
      </c>
      <c r="U2241" s="44">
        <f t="shared" si="1066"/>
        <v>4</v>
      </c>
      <c r="V2241" s="45">
        <f t="shared" si="1067"/>
        <v>200000</v>
      </c>
      <c r="W2241" s="45">
        <f t="shared" si="1068"/>
        <v>1000000</v>
      </c>
      <c r="X2241" s="28">
        <f t="shared" si="1069"/>
        <v>17853.156626760003</v>
      </c>
      <c r="Y2241" s="28">
        <f t="shared" si="1070"/>
        <v>0</v>
      </c>
      <c r="Z2241" s="45" t="str">
        <f t="shared" si="1071"/>
        <v>NA</v>
      </c>
      <c r="AA2241" s="29" t="str">
        <f t="shared" si="1072"/>
        <v>Y</v>
      </c>
      <c r="AB2241" s="46">
        <f t="shared" si="1073"/>
        <v>3</v>
      </c>
      <c r="AC2241" s="31">
        <f t="shared" si="1074"/>
        <v>200000</v>
      </c>
      <c r="AD2241" s="31">
        <f t="shared" si="1075"/>
        <v>1000000</v>
      </c>
      <c r="AE2241" s="31">
        <f t="shared" si="1076"/>
        <v>18358.400959297313</v>
      </c>
      <c r="AF2241" s="47">
        <f t="shared" si="1077"/>
        <v>0</v>
      </c>
      <c r="AG2241" s="31" t="str">
        <f t="shared" si="1078"/>
        <v>NA</v>
      </c>
      <c r="AH2241" s="48">
        <f t="shared" ref="AH2241:AH2304" si="1079">MAX(0,(AB2241-1))</f>
        <v>2</v>
      </c>
      <c r="AI2241" s="33">
        <f t="shared" ref="AI2241:AI2304" si="1080">IF(
  AH2241=0,
  0,
     20000
  )</f>
        <v>20000</v>
      </c>
      <c r="AJ2241" s="33">
        <f t="shared" ref="AJ2241:AJ2304" si="1081">IF(
  AH2241=0,
  0,
    MAX(0, 65000)
  )</f>
        <v>65000</v>
      </c>
      <c r="AK2241" s="33">
        <f t="shared" ref="AK2241:AK2304" si="1082">IF(
  AH2241=0,
  0,
  MAX(0, MIN(B2241*(1+I2241)*(1+I2241)*(1+I2241)*(1+I2241), AI2241, AG2241))
)</f>
        <v>18877.943706445425</v>
      </c>
      <c r="AL2241" s="33">
        <f t="shared" ref="AL2241:AL2304" si="1083">IF(
  AH2241=0,
  0,
  MAX(0, (B2241*(1+I2241)*(1+I2241)*(1+I2241)*(1+I2241)-AK2241)
)
)</f>
        <v>0</v>
      </c>
      <c r="AM2241" s="34">
        <f t="shared" si="1054"/>
        <v>0</v>
      </c>
    </row>
    <row r="2242" spans="1:39" ht="15" customHeight="1" x14ac:dyDescent="0.3">
      <c r="A2242" s="166" t="s">
        <v>4676</v>
      </c>
      <c r="B2242" s="99">
        <v>8003</v>
      </c>
      <c r="C2242" s="99">
        <v>45804</v>
      </c>
      <c r="D2242" s="165">
        <v>44890</v>
      </c>
      <c r="E2242" s="165">
        <v>45247</v>
      </c>
      <c r="F2242" s="166">
        <v>2</v>
      </c>
      <c r="G2242" s="178">
        <v>0.2</v>
      </c>
      <c r="H2242" s="181">
        <v>0.75</v>
      </c>
      <c r="I2242" s="180">
        <v>3.2000000000000001E-2</v>
      </c>
      <c r="J2242" s="21">
        <f t="shared" si="1055"/>
        <v>1.8</v>
      </c>
      <c r="K2242" s="21" t="str">
        <f t="shared" si="1056"/>
        <v>Y</v>
      </c>
      <c r="L2242" s="37" t="str">
        <f t="shared" si="1057"/>
        <v>NA</v>
      </c>
      <c r="M2242" s="8" t="str">
        <f t="shared" si="1058"/>
        <v>Y</v>
      </c>
      <c r="N2242" s="42">
        <f t="shared" si="1059"/>
        <v>3</v>
      </c>
      <c r="O2242" s="43">
        <f t="shared" si="1060"/>
        <v>200000</v>
      </c>
      <c r="P2242" s="43" t="str">
        <f t="shared" si="1061"/>
        <v>NA</v>
      </c>
      <c r="Q2242" s="24">
        <f t="shared" si="1062"/>
        <v>8259.0959999999995</v>
      </c>
      <c r="R2242" s="43">
        <f t="shared" si="1063"/>
        <v>0</v>
      </c>
      <c r="S2242" s="24">
        <f t="shared" si="1064"/>
        <v>1000000</v>
      </c>
      <c r="T2242" s="25" t="str">
        <f t="shared" si="1065"/>
        <v>Y</v>
      </c>
      <c r="U2242" s="44">
        <f t="shared" si="1066"/>
        <v>2</v>
      </c>
      <c r="V2242" s="45">
        <f t="shared" si="1067"/>
        <v>200000</v>
      </c>
      <c r="W2242" s="45">
        <f t="shared" si="1068"/>
        <v>1000000</v>
      </c>
      <c r="X2242" s="28">
        <f t="shared" si="1069"/>
        <v>8523.3870719999995</v>
      </c>
      <c r="Y2242" s="28">
        <f t="shared" si="1070"/>
        <v>0</v>
      </c>
      <c r="Z2242" s="45" t="str">
        <f t="shared" si="1071"/>
        <v>NA</v>
      </c>
      <c r="AA2242" s="29" t="str">
        <f t="shared" si="1072"/>
        <v>N</v>
      </c>
      <c r="AB2242" s="46">
        <f t="shared" si="1073"/>
        <v>1</v>
      </c>
      <c r="AC2242" s="31">
        <f t="shared" si="1074"/>
        <v>20000</v>
      </c>
      <c r="AD2242" s="31">
        <f t="shared" si="1075"/>
        <v>65000</v>
      </c>
      <c r="AE2242" s="31">
        <f t="shared" si="1076"/>
        <v>8796.1354583039993</v>
      </c>
      <c r="AF2242" s="47">
        <f t="shared" si="1077"/>
        <v>0</v>
      </c>
      <c r="AG2242" s="31">
        <f t="shared" si="1078"/>
        <v>0</v>
      </c>
      <c r="AH2242" s="48">
        <f t="shared" si="1079"/>
        <v>0</v>
      </c>
      <c r="AI2242" s="33">
        <f t="shared" si="1080"/>
        <v>0</v>
      </c>
      <c r="AJ2242" s="33">
        <f t="shared" si="1081"/>
        <v>0</v>
      </c>
      <c r="AK2242" s="33">
        <f t="shared" si="1082"/>
        <v>0</v>
      </c>
      <c r="AL2242" s="33">
        <f t="shared" si="1083"/>
        <v>0</v>
      </c>
      <c r="AM2242" s="34">
        <f t="shared" si="1054"/>
        <v>0</v>
      </c>
    </row>
    <row r="2243" spans="1:39" ht="15" customHeight="1" x14ac:dyDescent="0.3">
      <c r="A2243" s="166" t="s">
        <v>4677</v>
      </c>
      <c r="B2243" s="99">
        <v>11724</v>
      </c>
      <c r="C2243" s="99">
        <v>30716</v>
      </c>
      <c r="D2243" s="165">
        <v>44505</v>
      </c>
      <c r="E2243" s="165">
        <v>44818</v>
      </c>
      <c r="F2243" s="166">
        <v>2</v>
      </c>
      <c r="G2243" s="178">
        <v>1.21</v>
      </c>
      <c r="H2243" s="181">
        <v>0.5</v>
      </c>
      <c r="I2243" s="180">
        <v>3.7999999999999999E-2</v>
      </c>
      <c r="J2243" s="21">
        <f t="shared" si="1055"/>
        <v>0.79</v>
      </c>
      <c r="K2243" s="21" t="str">
        <f t="shared" si="1056"/>
        <v>Y</v>
      </c>
      <c r="L2243" s="37" t="str">
        <f t="shared" si="1057"/>
        <v>NA</v>
      </c>
      <c r="M2243" s="8" t="str">
        <f t="shared" si="1058"/>
        <v>Y</v>
      </c>
      <c r="N2243" s="42">
        <f t="shared" si="1059"/>
        <v>2</v>
      </c>
      <c r="O2243" s="43">
        <f t="shared" si="1060"/>
        <v>200000</v>
      </c>
      <c r="P2243" s="43" t="str">
        <f t="shared" si="1061"/>
        <v>NA</v>
      </c>
      <c r="Q2243" s="24">
        <f t="shared" si="1062"/>
        <v>12169.512000000001</v>
      </c>
      <c r="R2243" s="43">
        <f t="shared" si="1063"/>
        <v>0</v>
      </c>
      <c r="S2243" s="24">
        <f t="shared" si="1064"/>
        <v>1000000</v>
      </c>
      <c r="T2243" s="25" t="str">
        <f t="shared" si="1065"/>
        <v>N</v>
      </c>
      <c r="U2243" s="44">
        <f t="shared" si="1066"/>
        <v>1</v>
      </c>
      <c r="V2243" s="45">
        <f t="shared" si="1067"/>
        <v>20000</v>
      </c>
      <c r="W2243" s="45">
        <f t="shared" si="1068"/>
        <v>65000</v>
      </c>
      <c r="X2243" s="28">
        <f t="shared" si="1069"/>
        <v>12631.953456000001</v>
      </c>
      <c r="Y2243" s="28">
        <f t="shared" si="1070"/>
        <v>0</v>
      </c>
      <c r="Z2243" s="45">
        <f t="shared" si="1071"/>
        <v>9482.5345439999965</v>
      </c>
      <c r="AA2243" s="29" t="str">
        <f t="shared" si="1072"/>
        <v>N</v>
      </c>
      <c r="AB2243" s="46">
        <f t="shared" si="1073"/>
        <v>0</v>
      </c>
      <c r="AC2243" s="31">
        <f t="shared" si="1074"/>
        <v>0</v>
      </c>
      <c r="AD2243" s="31">
        <f t="shared" si="1075"/>
        <v>0</v>
      </c>
      <c r="AE2243" s="31">
        <f t="shared" si="1076"/>
        <v>0</v>
      </c>
      <c r="AF2243" s="47">
        <f t="shared" si="1077"/>
        <v>0</v>
      </c>
      <c r="AG2243" s="31">
        <f t="shared" si="1078"/>
        <v>0</v>
      </c>
      <c r="AH2243" s="48">
        <f t="shared" si="1079"/>
        <v>0</v>
      </c>
      <c r="AI2243" s="33">
        <f t="shared" si="1080"/>
        <v>0</v>
      </c>
      <c r="AJ2243" s="33">
        <f t="shared" si="1081"/>
        <v>0</v>
      </c>
      <c r="AK2243" s="33">
        <f t="shared" si="1082"/>
        <v>0</v>
      </c>
      <c r="AL2243" s="33">
        <f t="shared" si="1083"/>
        <v>0</v>
      </c>
      <c r="AM2243" s="34">
        <f t="shared" ref="AM2243:AM2306" si="1084">R2243+Y2243+AF2243+AL2243</f>
        <v>0</v>
      </c>
    </row>
    <row r="2244" spans="1:39" ht="15" customHeight="1" x14ac:dyDescent="0.3">
      <c r="A2244" s="166" t="s">
        <v>4678</v>
      </c>
      <c r="B2244" s="99">
        <v>5092</v>
      </c>
      <c r="C2244" s="99">
        <v>51434</v>
      </c>
      <c r="D2244" s="165">
        <v>44446</v>
      </c>
      <c r="E2244" s="165">
        <v>44550</v>
      </c>
      <c r="F2244" s="166">
        <v>2</v>
      </c>
      <c r="G2244" s="178">
        <v>1.1299999999999999</v>
      </c>
      <c r="H2244" s="181">
        <v>0.5</v>
      </c>
      <c r="I2244" s="180">
        <v>2.2700000000000001E-2</v>
      </c>
      <c r="J2244" s="21">
        <f t="shared" si="1055"/>
        <v>0.87000000000000011</v>
      </c>
      <c r="K2244" s="21" t="str">
        <f t="shared" si="1056"/>
        <v>Y</v>
      </c>
      <c r="L2244" s="37" t="str">
        <f t="shared" si="1057"/>
        <v>NA</v>
      </c>
      <c r="M2244" s="8" t="str">
        <f t="shared" si="1058"/>
        <v>Y</v>
      </c>
      <c r="N2244" s="42">
        <f t="shared" si="1059"/>
        <v>2</v>
      </c>
      <c r="O2244" s="43">
        <f t="shared" si="1060"/>
        <v>200000</v>
      </c>
      <c r="P2244" s="43" t="str">
        <f t="shared" si="1061"/>
        <v>NA</v>
      </c>
      <c r="Q2244" s="24">
        <f t="shared" si="1062"/>
        <v>5207.5883999999996</v>
      </c>
      <c r="R2244" s="43">
        <f t="shared" si="1063"/>
        <v>0</v>
      </c>
      <c r="S2244" s="24">
        <f t="shared" si="1064"/>
        <v>1000000</v>
      </c>
      <c r="T2244" s="25" t="str">
        <f t="shared" si="1065"/>
        <v>N</v>
      </c>
      <c r="U2244" s="44">
        <f t="shared" si="1066"/>
        <v>1</v>
      </c>
      <c r="V2244" s="45">
        <f t="shared" si="1067"/>
        <v>20000</v>
      </c>
      <c r="W2244" s="45">
        <f t="shared" si="1068"/>
        <v>65000</v>
      </c>
      <c r="X2244" s="28">
        <f t="shared" si="1069"/>
        <v>5325.8006566799995</v>
      </c>
      <c r="Y2244" s="28">
        <f t="shared" si="1070"/>
        <v>0</v>
      </c>
      <c r="Z2244" s="45">
        <f t="shared" si="1071"/>
        <v>3032.6109433199999</v>
      </c>
      <c r="AA2244" s="29" t="str">
        <f t="shared" si="1072"/>
        <v>N</v>
      </c>
      <c r="AB2244" s="46">
        <f t="shared" si="1073"/>
        <v>0</v>
      </c>
      <c r="AC2244" s="31">
        <f t="shared" si="1074"/>
        <v>0</v>
      </c>
      <c r="AD2244" s="31">
        <f t="shared" si="1075"/>
        <v>0</v>
      </c>
      <c r="AE2244" s="31">
        <f t="shared" si="1076"/>
        <v>0</v>
      </c>
      <c r="AF2244" s="47">
        <f t="shared" si="1077"/>
        <v>0</v>
      </c>
      <c r="AG2244" s="31">
        <f t="shared" si="1078"/>
        <v>0</v>
      </c>
      <c r="AH2244" s="48">
        <f t="shared" si="1079"/>
        <v>0</v>
      </c>
      <c r="AI2244" s="33">
        <f t="shared" si="1080"/>
        <v>0</v>
      </c>
      <c r="AJ2244" s="33">
        <f t="shared" si="1081"/>
        <v>0</v>
      </c>
      <c r="AK2244" s="33">
        <f t="shared" si="1082"/>
        <v>0</v>
      </c>
      <c r="AL2244" s="33">
        <f t="shared" si="1083"/>
        <v>0</v>
      </c>
      <c r="AM2244" s="34">
        <f t="shared" si="1084"/>
        <v>0</v>
      </c>
    </row>
    <row r="2245" spans="1:39" ht="15" customHeight="1" x14ac:dyDescent="0.3">
      <c r="A2245" s="166" t="s">
        <v>4679</v>
      </c>
      <c r="B2245" s="99">
        <v>5486</v>
      </c>
      <c r="C2245" s="99">
        <v>62441</v>
      </c>
      <c r="D2245" s="165">
        <v>44587</v>
      </c>
      <c r="E2245" s="165">
        <v>44738</v>
      </c>
      <c r="F2245" s="166">
        <v>4</v>
      </c>
      <c r="G2245" s="178">
        <v>0.16</v>
      </c>
      <c r="H2245" s="181">
        <v>0.75</v>
      </c>
      <c r="I2245" s="180">
        <v>1.8700000000000001E-2</v>
      </c>
      <c r="J2245" s="21">
        <f t="shared" si="1055"/>
        <v>3.84</v>
      </c>
      <c r="K2245" s="21" t="str">
        <f t="shared" si="1056"/>
        <v>Y</v>
      </c>
      <c r="L2245" s="37" t="str">
        <f t="shared" si="1057"/>
        <v>NA</v>
      </c>
      <c r="M2245" s="8" t="str">
        <f t="shared" si="1058"/>
        <v>Y</v>
      </c>
      <c r="N2245" s="42">
        <f t="shared" si="1059"/>
        <v>6</v>
      </c>
      <c r="O2245" s="43">
        <f t="shared" si="1060"/>
        <v>200000</v>
      </c>
      <c r="P2245" s="43" t="str">
        <f t="shared" si="1061"/>
        <v>NA</v>
      </c>
      <c r="Q2245" s="24">
        <f t="shared" si="1062"/>
        <v>5588.5881999999992</v>
      </c>
      <c r="R2245" s="43">
        <f t="shared" si="1063"/>
        <v>0</v>
      </c>
      <c r="S2245" s="24">
        <f t="shared" si="1064"/>
        <v>1000000</v>
      </c>
      <c r="T2245" s="25" t="str">
        <f t="shared" si="1065"/>
        <v>Y</v>
      </c>
      <c r="U2245" s="44">
        <f t="shared" si="1066"/>
        <v>5</v>
      </c>
      <c r="V2245" s="45">
        <f t="shared" si="1067"/>
        <v>200000</v>
      </c>
      <c r="W2245" s="45">
        <f t="shared" si="1068"/>
        <v>1000000</v>
      </c>
      <c r="X2245" s="28">
        <f t="shared" si="1069"/>
        <v>5693.0947993399986</v>
      </c>
      <c r="Y2245" s="28">
        <f t="shared" si="1070"/>
        <v>0</v>
      </c>
      <c r="Z2245" s="45" t="str">
        <f t="shared" si="1071"/>
        <v>NA</v>
      </c>
      <c r="AA2245" s="29" t="str">
        <f t="shared" si="1072"/>
        <v>Y</v>
      </c>
      <c r="AB2245" s="46">
        <f t="shared" si="1073"/>
        <v>4</v>
      </c>
      <c r="AC2245" s="31">
        <f t="shared" si="1074"/>
        <v>200000</v>
      </c>
      <c r="AD2245" s="31">
        <f t="shared" si="1075"/>
        <v>1000000</v>
      </c>
      <c r="AE2245" s="31">
        <f t="shared" si="1076"/>
        <v>5799.5556720876566</v>
      </c>
      <c r="AF2245" s="47">
        <f t="shared" si="1077"/>
        <v>0</v>
      </c>
      <c r="AG2245" s="31" t="str">
        <f t="shared" si="1078"/>
        <v>NA</v>
      </c>
      <c r="AH2245" s="48">
        <f t="shared" si="1079"/>
        <v>3</v>
      </c>
      <c r="AI2245" s="33">
        <f t="shared" si="1080"/>
        <v>20000</v>
      </c>
      <c r="AJ2245" s="33">
        <f t="shared" si="1081"/>
        <v>65000</v>
      </c>
      <c r="AK2245" s="33">
        <f t="shared" si="1082"/>
        <v>5908.0073631556952</v>
      </c>
      <c r="AL2245" s="33">
        <f t="shared" si="1083"/>
        <v>0</v>
      </c>
      <c r="AM2245" s="34">
        <f t="shared" si="1084"/>
        <v>0</v>
      </c>
    </row>
    <row r="2246" spans="1:39" ht="15" customHeight="1" x14ac:dyDescent="0.3">
      <c r="A2246" s="166" t="s">
        <v>4680</v>
      </c>
      <c r="B2246" s="99">
        <v>8724</v>
      </c>
      <c r="C2246" s="99">
        <v>27054</v>
      </c>
      <c r="D2246" s="165">
        <v>45229</v>
      </c>
      <c r="E2246" s="165">
        <v>45488</v>
      </c>
      <c r="F2246" s="166">
        <v>4</v>
      </c>
      <c r="G2246" s="178">
        <v>2.1</v>
      </c>
      <c r="H2246" s="181">
        <v>0.25</v>
      </c>
      <c r="I2246" s="180">
        <v>4.6600000000000003E-2</v>
      </c>
      <c r="J2246" s="21">
        <f t="shared" si="1055"/>
        <v>1.9</v>
      </c>
      <c r="K2246" s="21" t="str">
        <f t="shared" si="1056"/>
        <v>Y</v>
      </c>
      <c r="L2246" s="37" t="str">
        <f t="shared" si="1057"/>
        <v>NA</v>
      </c>
      <c r="M2246" s="8" t="str">
        <f t="shared" si="1058"/>
        <v>Y</v>
      </c>
      <c r="N2246" s="42">
        <f t="shared" si="1059"/>
        <v>8</v>
      </c>
      <c r="O2246" s="43">
        <f t="shared" si="1060"/>
        <v>200000</v>
      </c>
      <c r="P2246" s="43" t="str">
        <f t="shared" si="1061"/>
        <v>NA</v>
      </c>
      <c r="Q2246" s="24">
        <f t="shared" si="1062"/>
        <v>9130.5383999999995</v>
      </c>
      <c r="R2246" s="43">
        <f t="shared" si="1063"/>
        <v>0</v>
      </c>
      <c r="S2246" s="24">
        <f t="shared" si="1064"/>
        <v>1000000</v>
      </c>
      <c r="T2246" s="25" t="str">
        <f t="shared" si="1065"/>
        <v>Y</v>
      </c>
      <c r="U2246" s="44">
        <f t="shared" si="1066"/>
        <v>7</v>
      </c>
      <c r="V2246" s="45">
        <f t="shared" si="1067"/>
        <v>200000</v>
      </c>
      <c r="W2246" s="45">
        <f t="shared" si="1068"/>
        <v>1000000</v>
      </c>
      <c r="X2246" s="28">
        <f t="shared" si="1069"/>
        <v>9556.0214894399996</v>
      </c>
      <c r="Y2246" s="28">
        <f t="shared" si="1070"/>
        <v>0</v>
      </c>
      <c r="Z2246" s="45" t="str">
        <f t="shared" si="1071"/>
        <v>NA</v>
      </c>
      <c r="AA2246" s="29" t="str">
        <f t="shared" si="1072"/>
        <v>N</v>
      </c>
      <c r="AB2246" s="46">
        <f t="shared" si="1073"/>
        <v>6</v>
      </c>
      <c r="AC2246" s="31">
        <f t="shared" si="1074"/>
        <v>20000</v>
      </c>
      <c r="AD2246" s="31">
        <f t="shared" si="1075"/>
        <v>65000</v>
      </c>
      <c r="AE2246" s="31">
        <f t="shared" si="1076"/>
        <v>10001.332090847904</v>
      </c>
      <c r="AF2246" s="47">
        <f t="shared" si="1077"/>
        <v>0</v>
      </c>
      <c r="AG2246" s="31">
        <f t="shared" si="1078"/>
        <v>9258.1080197121009</v>
      </c>
      <c r="AH2246" s="48">
        <f t="shared" si="1079"/>
        <v>5</v>
      </c>
      <c r="AI2246" s="33">
        <f t="shared" si="1080"/>
        <v>20000</v>
      </c>
      <c r="AJ2246" s="33">
        <f t="shared" si="1081"/>
        <v>65000</v>
      </c>
      <c r="AK2246" s="33">
        <f t="shared" si="1082"/>
        <v>9258.1080197121009</v>
      </c>
      <c r="AL2246" s="33">
        <f t="shared" si="1083"/>
        <v>1209.286146569315</v>
      </c>
      <c r="AM2246" s="34">
        <f t="shared" si="1084"/>
        <v>1209.286146569315</v>
      </c>
    </row>
    <row r="2247" spans="1:39" ht="15" customHeight="1" x14ac:dyDescent="0.3">
      <c r="A2247" s="166" t="s">
        <v>4681</v>
      </c>
      <c r="B2247" s="99">
        <v>6420</v>
      </c>
      <c r="C2247" s="99">
        <v>84767</v>
      </c>
      <c r="D2247" s="165">
        <v>45587</v>
      </c>
      <c r="E2247" s="165">
        <v>45851</v>
      </c>
      <c r="F2247" s="166">
        <v>2</v>
      </c>
      <c r="G2247" s="178">
        <v>0.22</v>
      </c>
      <c r="H2247" s="181">
        <v>1</v>
      </c>
      <c r="I2247" s="180">
        <v>7.4300000000000005E-2</v>
      </c>
      <c r="J2247" s="21">
        <f t="shared" si="1055"/>
        <v>1.78</v>
      </c>
      <c r="K2247" s="21" t="str">
        <f t="shared" si="1056"/>
        <v>Y</v>
      </c>
      <c r="L2247" s="37" t="str">
        <f t="shared" si="1057"/>
        <v>NA</v>
      </c>
      <c r="M2247" s="8" t="str">
        <f t="shared" si="1058"/>
        <v>Y</v>
      </c>
      <c r="N2247" s="42">
        <f t="shared" si="1059"/>
        <v>2</v>
      </c>
      <c r="O2247" s="43">
        <f t="shared" si="1060"/>
        <v>200000</v>
      </c>
      <c r="P2247" s="43" t="str">
        <f t="shared" si="1061"/>
        <v>NA</v>
      </c>
      <c r="Q2247" s="24">
        <f t="shared" si="1062"/>
        <v>6897.0060000000003</v>
      </c>
      <c r="R2247" s="43">
        <f t="shared" si="1063"/>
        <v>0</v>
      </c>
      <c r="S2247" s="24">
        <f t="shared" si="1064"/>
        <v>1000000</v>
      </c>
      <c r="T2247" s="25" t="str">
        <f t="shared" si="1065"/>
        <v>Y</v>
      </c>
      <c r="U2247" s="44">
        <f t="shared" si="1066"/>
        <v>1</v>
      </c>
      <c r="V2247" s="45">
        <f t="shared" si="1067"/>
        <v>200000</v>
      </c>
      <c r="W2247" s="45">
        <f t="shared" si="1068"/>
        <v>1000000</v>
      </c>
      <c r="X2247" s="28">
        <f t="shared" si="1069"/>
        <v>7409.4535458000009</v>
      </c>
      <c r="Y2247" s="28">
        <f t="shared" si="1070"/>
        <v>0</v>
      </c>
      <c r="Z2247" s="45" t="str">
        <f t="shared" si="1071"/>
        <v>NA</v>
      </c>
      <c r="AA2247" s="29" t="str">
        <f t="shared" si="1072"/>
        <v>N</v>
      </c>
      <c r="AB2247" s="46">
        <f t="shared" si="1073"/>
        <v>0</v>
      </c>
      <c r="AC2247" s="31">
        <f t="shared" si="1074"/>
        <v>0</v>
      </c>
      <c r="AD2247" s="31">
        <f t="shared" si="1075"/>
        <v>0</v>
      </c>
      <c r="AE2247" s="31">
        <f t="shared" si="1076"/>
        <v>0</v>
      </c>
      <c r="AF2247" s="47">
        <f t="shared" si="1077"/>
        <v>0</v>
      </c>
      <c r="AG2247" s="31">
        <f t="shared" si="1078"/>
        <v>0</v>
      </c>
      <c r="AH2247" s="48">
        <f t="shared" si="1079"/>
        <v>0</v>
      </c>
      <c r="AI2247" s="33">
        <f t="shared" si="1080"/>
        <v>0</v>
      </c>
      <c r="AJ2247" s="33">
        <f t="shared" si="1081"/>
        <v>0</v>
      </c>
      <c r="AK2247" s="33">
        <f t="shared" si="1082"/>
        <v>0</v>
      </c>
      <c r="AL2247" s="33">
        <f t="shared" si="1083"/>
        <v>0</v>
      </c>
      <c r="AM2247" s="34">
        <f t="shared" si="1084"/>
        <v>0</v>
      </c>
    </row>
    <row r="2248" spans="1:39" ht="15" customHeight="1" x14ac:dyDescent="0.3">
      <c r="A2248" s="166" t="s">
        <v>4682</v>
      </c>
      <c r="B2248" s="99">
        <v>21065</v>
      </c>
      <c r="C2248" s="99">
        <v>89203</v>
      </c>
      <c r="D2248" s="165">
        <v>46054</v>
      </c>
      <c r="E2248" s="165">
        <v>46125</v>
      </c>
      <c r="F2248" s="166">
        <v>4</v>
      </c>
      <c r="G2248" s="178">
        <v>2.4700000000000002</v>
      </c>
      <c r="H2248" s="181">
        <v>0.25</v>
      </c>
      <c r="I2248" s="180">
        <v>2.3800000000000002E-2</v>
      </c>
      <c r="J2248" s="21">
        <f t="shared" si="1055"/>
        <v>1.5299999999999998</v>
      </c>
      <c r="K2248" s="21" t="str">
        <f t="shared" si="1056"/>
        <v>Y</v>
      </c>
      <c r="L2248" s="37" t="str">
        <f t="shared" si="1057"/>
        <v>NA</v>
      </c>
      <c r="M2248" s="8" t="str">
        <f t="shared" si="1058"/>
        <v>Y</v>
      </c>
      <c r="N2248" s="42">
        <f t="shared" si="1059"/>
        <v>7</v>
      </c>
      <c r="O2248" s="43">
        <f t="shared" si="1060"/>
        <v>200000</v>
      </c>
      <c r="P2248" s="43" t="str">
        <f t="shared" si="1061"/>
        <v>NA</v>
      </c>
      <c r="Q2248" s="24">
        <f t="shared" si="1062"/>
        <v>21566.347000000002</v>
      </c>
      <c r="R2248" s="43">
        <f t="shared" si="1063"/>
        <v>0</v>
      </c>
      <c r="S2248" s="24">
        <f t="shared" si="1064"/>
        <v>1000000</v>
      </c>
      <c r="T2248" s="25" t="str">
        <f t="shared" si="1065"/>
        <v>Y</v>
      </c>
      <c r="U2248" s="44">
        <f t="shared" si="1066"/>
        <v>6</v>
      </c>
      <c r="V2248" s="45">
        <f t="shared" si="1067"/>
        <v>200000</v>
      </c>
      <c r="W2248" s="45">
        <f t="shared" si="1068"/>
        <v>1000000</v>
      </c>
      <c r="X2248" s="28">
        <f t="shared" si="1069"/>
        <v>22079.626058600003</v>
      </c>
      <c r="Y2248" s="28">
        <f t="shared" si="1070"/>
        <v>0</v>
      </c>
      <c r="Z2248" s="45" t="str">
        <f t="shared" si="1071"/>
        <v>NA</v>
      </c>
      <c r="AA2248" s="29" t="str">
        <f t="shared" si="1072"/>
        <v>N</v>
      </c>
      <c r="AB2248" s="46">
        <f t="shared" si="1073"/>
        <v>5</v>
      </c>
      <c r="AC2248" s="31">
        <f t="shared" si="1074"/>
        <v>20000</v>
      </c>
      <c r="AD2248" s="31">
        <f t="shared" si="1075"/>
        <v>65000</v>
      </c>
      <c r="AE2248" s="31">
        <f t="shared" si="1076"/>
        <v>20000</v>
      </c>
      <c r="AF2248" s="47">
        <f t="shared" si="1077"/>
        <v>2605.1211587946818</v>
      </c>
      <c r="AG2248" s="31">
        <f t="shared" si="1078"/>
        <v>0</v>
      </c>
      <c r="AH2248" s="48">
        <f t="shared" si="1079"/>
        <v>4</v>
      </c>
      <c r="AI2248" s="33">
        <f t="shared" si="1080"/>
        <v>20000</v>
      </c>
      <c r="AJ2248" s="33">
        <f t="shared" si="1081"/>
        <v>65000</v>
      </c>
      <c r="AK2248" s="33">
        <f t="shared" si="1082"/>
        <v>0</v>
      </c>
      <c r="AL2248" s="33">
        <f t="shared" si="1083"/>
        <v>23143.123042373998</v>
      </c>
      <c r="AM2248" s="34">
        <f t="shared" si="1084"/>
        <v>25748.24420116868</v>
      </c>
    </row>
    <row r="2249" spans="1:39" ht="15" customHeight="1" x14ac:dyDescent="0.3">
      <c r="A2249" s="166" t="s">
        <v>4683</v>
      </c>
      <c r="B2249" s="99">
        <v>22968</v>
      </c>
      <c r="C2249" s="99">
        <v>75590</v>
      </c>
      <c r="D2249" s="165">
        <v>45424</v>
      </c>
      <c r="E2249" s="165">
        <v>45759</v>
      </c>
      <c r="F2249" s="166">
        <v>4</v>
      </c>
      <c r="G2249" s="178">
        <v>1.87</v>
      </c>
      <c r="H2249" s="181">
        <v>1</v>
      </c>
      <c r="I2249" s="180">
        <v>2.1899999999999999E-2</v>
      </c>
      <c r="J2249" s="21">
        <f t="shared" si="1055"/>
        <v>2.13</v>
      </c>
      <c r="K2249" s="21" t="str">
        <f t="shared" si="1056"/>
        <v>Y</v>
      </c>
      <c r="L2249" s="37" t="str">
        <f t="shared" si="1057"/>
        <v>NA</v>
      </c>
      <c r="M2249" s="8" t="str">
        <f t="shared" si="1058"/>
        <v>Y</v>
      </c>
      <c r="N2249" s="42">
        <f t="shared" si="1059"/>
        <v>3</v>
      </c>
      <c r="O2249" s="43">
        <f t="shared" si="1060"/>
        <v>200000</v>
      </c>
      <c r="P2249" s="43" t="str">
        <f t="shared" si="1061"/>
        <v>NA</v>
      </c>
      <c r="Q2249" s="24">
        <f t="shared" si="1062"/>
        <v>23470.999200000002</v>
      </c>
      <c r="R2249" s="43">
        <f t="shared" si="1063"/>
        <v>0</v>
      </c>
      <c r="S2249" s="24">
        <f t="shared" si="1064"/>
        <v>1000000</v>
      </c>
      <c r="T2249" s="25" t="str">
        <f t="shared" si="1065"/>
        <v>Y</v>
      </c>
      <c r="U2249" s="44">
        <f t="shared" si="1066"/>
        <v>2</v>
      </c>
      <c r="V2249" s="45">
        <f t="shared" si="1067"/>
        <v>200000</v>
      </c>
      <c r="W2249" s="45">
        <f t="shared" si="1068"/>
        <v>1000000</v>
      </c>
      <c r="X2249" s="28">
        <f t="shared" si="1069"/>
        <v>23985.014082480004</v>
      </c>
      <c r="Y2249" s="28">
        <f t="shared" si="1070"/>
        <v>0</v>
      </c>
      <c r="Z2249" s="45" t="str">
        <f t="shared" si="1071"/>
        <v>NA</v>
      </c>
      <c r="AA2249" s="29" t="str">
        <f t="shared" si="1072"/>
        <v>Y</v>
      </c>
      <c r="AB2249" s="46">
        <f t="shared" si="1073"/>
        <v>1</v>
      </c>
      <c r="AC2249" s="31">
        <f t="shared" si="1074"/>
        <v>200000</v>
      </c>
      <c r="AD2249" s="31">
        <f t="shared" si="1075"/>
        <v>1000000</v>
      </c>
      <c r="AE2249" s="31">
        <f t="shared" si="1076"/>
        <v>24510.285890886316</v>
      </c>
      <c r="AF2249" s="47">
        <f t="shared" si="1077"/>
        <v>0</v>
      </c>
      <c r="AG2249" s="31" t="str">
        <f t="shared" si="1078"/>
        <v>NA</v>
      </c>
      <c r="AH2249" s="48">
        <f t="shared" si="1079"/>
        <v>0</v>
      </c>
      <c r="AI2249" s="33">
        <f t="shared" si="1080"/>
        <v>0</v>
      </c>
      <c r="AJ2249" s="33">
        <f t="shared" si="1081"/>
        <v>0</v>
      </c>
      <c r="AK2249" s="33">
        <f t="shared" si="1082"/>
        <v>0</v>
      </c>
      <c r="AL2249" s="33">
        <f t="shared" si="1083"/>
        <v>0</v>
      </c>
      <c r="AM2249" s="34">
        <f t="shared" si="1084"/>
        <v>0</v>
      </c>
    </row>
    <row r="2250" spans="1:39" ht="15" customHeight="1" x14ac:dyDescent="0.3">
      <c r="A2250" s="166" t="s">
        <v>4684</v>
      </c>
      <c r="B2250" s="99">
        <v>12045</v>
      </c>
      <c r="C2250" s="99">
        <v>78415</v>
      </c>
      <c r="D2250" s="165">
        <v>45280</v>
      </c>
      <c r="E2250" s="165">
        <v>45426</v>
      </c>
      <c r="F2250" s="166">
        <v>4</v>
      </c>
      <c r="G2250" s="178">
        <v>1.42</v>
      </c>
      <c r="H2250" s="181">
        <v>1</v>
      </c>
      <c r="I2250" s="180">
        <v>4.2900000000000001E-2</v>
      </c>
      <c r="J2250" s="21">
        <f t="shared" si="1055"/>
        <v>2.58</v>
      </c>
      <c r="K2250" s="21" t="str">
        <f t="shared" si="1056"/>
        <v>Y</v>
      </c>
      <c r="L2250" s="37" t="str">
        <f t="shared" si="1057"/>
        <v>NA</v>
      </c>
      <c r="M2250" s="8" t="str">
        <f t="shared" si="1058"/>
        <v>Y</v>
      </c>
      <c r="N2250" s="42">
        <f t="shared" si="1059"/>
        <v>3</v>
      </c>
      <c r="O2250" s="43">
        <f t="shared" si="1060"/>
        <v>200000</v>
      </c>
      <c r="P2250" s="43" t="str">
        <f t="shared" si="1061"/>
        <v>NA</v>
      </c>
      <c r="Q2250" s="24">
        <f t="shared" si="1062"/>
        <v>12561.7305</v>
      </c>
      <c r="R2250" s="43">
        <f t="shared" si="1063"/>
        <v>0</v>
      </c>
      <c r="S2250" s="24">
        <f t="shared" si="1064"/>
        <v>1000000</v>
      </c>
      <c r="T2250" s="25" t="str">
        <f t="shared" si="1065"/>
        <v>Y</v>
      </c>
      <c r="U2250" s="44">
        <f t="shared" si="1066"/>
        <v>2</v>
      </c>
      <c r="V2250" s="45">
        <f t="shared" si="1067"/>
        <v>200000</v>
      </c>
      <c r="W2250" s="45">
        <f t="shared" si="1068"/>
        <v>1000000</v>
      </c>
      <c r="X2250" s="28">
        <f t="shared" si="1069"/>
        <v>13100.628738449999</v>
      </c>
      <c r="Y2250" s="28">
        <f t="shared" si="1070"/>
        <v>0</v>
      </c>
      <c r="Z2250" s="45" t="str">
        <f t="shared" si="1071"/>
        <v>NA</v>
      </c>
      <c r="AA2250" s="29" t="str">
        <f t="shared" si="1072"/>
        <v>Y</v>
      </c>
      <c r="AB2250" s="46">
        <f t="shared" si="1073"/>
        <v>1</v>
      </c>
      <c r="AC2250" s="31">
        <f t="shared" si="1074"/>
        <v>200000</v>
      </c>
      <c r="AD2250" s="31">
        <f t="shared" si="1075"/>
        <v>1000000</v>
      </c>
      <c r="AE2250" s="31">
        <f t="shared" si="1076"/>
        <v>13662.645711329504</v>
      </c>
      <c r="AF2250" s="47">
        <f t="shared" si="1077"/>
        <v>0</v>
      </c>
      <c r="AG2250" s="31" t="str">
        <f t="shared" si="1078"/>
        <v>NA</v>
      </c>
      <c r="AH2250" s="48">
        <f t="shared" si="1079"/>
        <v>0</v>
      </c>
      <c r="AI2250" s="33">
        <f t="shared" si="1080"/>
        <v>0</v>
      </c>
      <c r="AJ2250" s="33">
        <f t="shared" si="1081"/>
        <v>0</v>
      </c>
      <c r="AK2250" s="33">
        <f t="shared" si="1082"/>
        <v>0</v>
      </c>
      <c r="AL2250" s="33">
        <f t="shared" si="1083"/>
        <v>0</v>
      </c>
      <c r="AM2250" s="34">
        <f t="shared" si="1084"/>
        <v>0</v>
      </c>
    </row>
    <row r="2251" spans="1:39" ht="15" customHeight="1" x14ac:dyDescent="0.3">
      <c r="A2251" s="166" t="s">
        <v>4685</v>
      </c>
      <c r="B2251" s="99">
        <v>18984</v>
      </c>
      <c r="C2251" s="99">
        <v>69947</v>
      </c>
      <c r="D2251" s="165">
        <v>44842</v>
      </c>
      <c r="E2251" s="165">
        <v>45002</v>
      </c>
      <c r="F2251" s="166">
        <v>4</v>
      </c>
      <c r="G2251" s="178">
        <v>3.82</v>
      </c>
      <c r="H2251" s="181">
        <v>1</v>
      </c>
      <c r="I2251" s="180">
        <v>1.9699999999999999E-2</v>
      </c>
      <c r="J2251" s="21">
        <f t="shared" si="1055"/>
        <v>0.18000000000000016</v>
      </c>
      <c r="K2251" s="21" t="str">
        <f t="shared" si="1056"/>
        <v>Y</v>
      </c>
      <c r="L2251" s="37" t="str">
        <f t="shared" si="1057"/>
        <v>NA</v>
      </c>
      <c r="M2251" s="8" t="str">
        <f t="shared" si="1058"/>
        <v>Y</v>
      </c>
      <c r="N2251" s="42">
        <f t="shared" si="1059"/>
        <v>1</v>
      </c>
      <c r="O2251" s="43">
        <f t="shared" si="1060"/>
        <v>200000</v>
      </c>
      <c r="P2251" s="43" t="str">
        <f t="shared" si="1061"/>
        <v>NA</v>
      </c>
      <c r="Q2251" s="24">
        <f t="shared" si="1062"/>
        <v>19357.984800000002</v>
      </c>
      <c r="R2251" s="43">
        <f t="shared" si="1063"/>
        <v>0</v>
      </c>
      <c r="S2251" s="24">
        <f t="shared" si="1064"/>
        <v>1000000</v>
      </c>
      <c r="T2251" s="25" t="str">
        <f t="shared" si="1065"/>
        <v>N</v>
      </c>
      <c r="U2251" s="44">
        <f t="shared" si="1066"/>
        <v>0</v>
      </c>
      <c r="V2251" s="45">
        <f t="shared" si="1067"/>
        <v>0</v>
      </c>
      <c r="W2251" s="45">
        <f t="shared" si="1068"/>
        <v>0</v>
      </c>
      <c r="X2251" s="28">
        <f t="shared" si="1069"/>
        <v>0</v>
      </c>
      <c r="Y2251" s="28">
        <f t="shared" si="1070"/>
        <v>0</v>
      </c>
      <c r="Z2251" s="45">
        <f t="shared" si="1071"/>
        <v>0</v>
      </c>
      <c r="AA2251" s="29" t="str">
        <f t="shared" si="1072"/>
        <v>N</v>
      </c>
      <c r="AB2251" s="46">
        <f t="shared" si="1073"/>
        <v>0</v>
      </c>
      <c r="AC2251" s="31">
        <f t="shared" si="1074"/>
        <v>0</v>
      </c>
      <c r="AD2251" s="31">
        <f t="shared" si="1075"/>
        <v>0</v>
      </c>
      <c r="AE2251" s="31">
        <f t="shared" si="1076"/>
        <v>0</v>
      </c>
      <c r="AF2251" s="47">
        <f t="shared" si="1077"/>
        <v>0</v>
      </c>
      <c r="AG2251" s="31">
        <f t="shared" si="1078"/>
        <v>0</v>
      </c>
      <c r="AH2251" s="48">
        <f t="shared" si="1079"/>
        <v>0</v>
      </c>
      <c r="AI2251" s="33">
        <f t="shared" si="1080"/>
        <v>0</v>
      </c>
      <c r="AJ2251" s="33">
        <f t="shared" si="1081"/>
        <v>0</v>
      </c>
      <c r="AK2251" s="33">
        <f t="shared" si="1082"/>
        <v>0</v>
      </c>
      <c r="AL2251" s="33">
        <f t="shared" si="1083"/>
        <v>0</v>
      </c>
      <c r="AM2251" s="34">
        <f t="shared" si="1084"/>
        <v>0</v>
      </c>
    </row>
    <row r="2252" spans="1:39" ht="15" customHeight="1" x14ac:dyDescent="0.3">
      <c r="A2252" s="166" t="s">
        <v>4686</v>
      </c>
      <c r="B2252" s="99">
        <v>19151</v>
      </c>
      <c r="C2252" s="99">
        <v>41807</v>
      </c>
      <c r="D2252" s="165">
        <v>44680</v>
      </c>
      <c r="E2252" s="165">
        <v>44900</v>
      </c>
      <c r="F2252" s="166">
        <v>2</v>
      </c>
      <c r="G2252" s="178">
        <v>1.1599999999999999</v>
      </c>
      <c r="H2252" s="181">
        <v>0.75</v>
      </c>
      <c r="I2252" s="180">
        <v>6.1899999999999997E-2</v>
      </c>
      <c r="J2252" s="21">
        <f t="shared" si="1055"/>
        <v>0.84000000000000008</v>
      </c>
      <c r="K2252" s="21" t="str">
        <f t="shared" si="1056"/>
        <v>Y</v>
      </c>
      <c r="L2252" s="37" t="str">
        <f t="shared" si="1057"/>
        <v>NA</v>
      </c>
      <c r="M2252" s="8" t="str">
        <f t="shared" si="1058"/>
        <v>Y</v>
      </c>
      <c r="N2252" s="42">
        <f t="shared" si="1059"/>
        <v>2</v>
      </c>
      <c r="O2252" s="43">
        <f t="shared" si="1060"/>
        <v>200000</v>
      </c>
      <c r="P2252" s="43" t="str">
        <f t="shared" si="1061"/>
        <v>NA</v>
      </c>
      <c r="Q2252" s="24">
        <f t="shared" si="1062"/>
        <v>20336.446900000003</v>
      </c>
      <c r="R2252" s="43">
        <f t="shared" si="1063"/>
        <v>0</v>
      </c>
      <c r="S2252" s="24">
        <f t="shared" si="1064"/>
        <v>1000000</v>
      </c>
      <c r="T2252" s="25" t="str">
        <f t="shared" si="1065"/>
        <v>N</v>
      </c>
      <c r="U2252" s="44">
        <f t="shared" si="1066"/>
        <v>1</v>
      </c>
      <c r="V2252" s="45">
        <f t="shared" si="1067"/>
        <v>20000</v>
      </c>
      <c r="W2252" s="45">
        <f t="shared" si="1068"/>
        <v>65000</v>
      </c>
      <c r="X2252" s="28">
        <f t="shared" si="1069"/>
        <v>20000</v>
      </c>
      <c r="Y2252" s="28">
        <f t="shared" si="1070"/>
        <v>1595.2729631100046</v>
      </c>
      <c r="Z2252" s="45">
        <f t="shared" si="1071"/>
        <v>0</v>
      </c>
      <c r="AA2252" s="29" t="str">
        <f t="shared" si="1072"/>
        <v>N</v>
      </c>
      <c r="AB2252" s="46">
        <f t="shared" si="1073"/>
        <v>0</v>
      </c>
      <c r="AC2252" s="31">
        <f t="shared" si="1074"/>
        <v>0</v>
      </c>
      <c r="AD2252" s="31">
        <f t="shared" si="1075"/>
        <v>0</v>
      </c>
      <c r="AE2252" s="31">
        <f t="shared" si="1076"/>
        <v>0</v>
      </c>
      <c r="AF2252" s="47">
        <f t="shared" si="1077"/>
        <v>0</v>
      </c>
      <c r="AG2252" s="31">
        <f t="shared" si="1078"/>
        <v>0</v>
      </c>
      <c r="AH2252" s="48">
        <f t="shared" si="1079"/>
        <v>0</v>
      </c>
      <c r="AI2252" s="33">
        <f t="shared" si="1080"/>
        <v>0</v>
      </c>
      <c r="AJ2252" s="33">
        <f t="shared" si="1081"/>
        <v>0</v>
      </c>
      <c r="AK2252" s="33">
        <f t="shared" si="1082"/>
        <v>0</v>
      </c>
      <c r="AL2252" s="33">
        <f t="shared" si="1083"/>
        <v>0</v>
      </c>
      <c r="AM2252" s="34">
        <f t="shared" si="1084"/>
        <v>1595.2729631100046</v>
      </c>
    </row>
    <row r="2253" spans="1:39" ht="15" customHeight="1" x14ac:dyDescent="0.3">
      <c r="A2253" s="166" t="s">
        <v>4687</v>
      </c>
      <c r="B2253" s="99">
        <v>18858</v>
      </c>
      <c r="C2253" s="99">
        <v>35601</v>
      </c>
      <c r="D2253" s="165">
        <v>45615</v>
      </c>
      <c r="E2253" s="165">
        <v>45952</v>
      </c>
      <c r="F2253" s="166">
        <v>4</v>
      </c>
      <c r="G2253" s="178">
        <v>1.47</v>
      </c>
      <c r="H2253" s="181">
        <v>0.5</v>
      </c>
      <c r="I2253" s="180">
        <v>2.58E-2</v>
      </c>
      <c r="J2253" s="21">
        <f t="shared" si="1055"/>
        <v>2.5300000000000002</v>
      </c>
      <c r="K2253" s="21" t="str">
        <f t="shared" si="1056"/>
        <v>Y</v>
      </c>
      <c r="L2253" s="37" t="str">
        <f t="shared" si="1057"/>
        <v>NA</v>
      </c>
      <c r="M2253" s="8" t="str">
        <f t="shared" si="1058"/>
        <v>Y</v>
      </c>
      <c r="N2253" s="42">
        <f t="shared" si="1059"/>
        <v>6</v>
      </c>
      <c r="O2253" s="43">
        <f t="shared" si="1060"/>
        <v>200000</v>
      </c>
      <c r="P2253" s="43" t="str">
        <f t="shared" si="1061"/>
        <v>NA</v>
      </c>
      <c r="Q2253" s="24">
        <f t="shared" si="1062"/>
        <v>19344.536400000001</v>
      </c>
      <c r="R2253" s="43">
        <f t="shared" si="1063"/>
        <v>0</v>
      </c>
      <c r="S2253" s="24">
        <f t="shared" si="1064"/>
        <v>1000000</v>
      </c>
      <c r="T2253" s="25" t="str">
        <f t="shared" si="1065"/>
        <v>Y</v>
      </c>
      <c r="U2253" s="44">
        <f t="shared" si="1066"/>
        <v>5</v>
      </c>
      <c r="V2253" s="45">
        <f t="shared" si="1067"/>
        <v>200000</v>
      </c>
      <c r="W2253" s="45">
        <f t="shared" si="1068"/>
        <v>1000000</v>
      </c>
      <c r="X2253" s="28">
        <f t="shared" si="1069"/>
        <v>19843.625439120002</v>
      </c>
      <c r="Y2253" s="28">
        <f t="shared" si="1070"/>
        <v>0</v>
      </c>
      <c r="Z2253" s="45" t="str">
        <f t="shared" si="1071"/>
        <v>NA</v>
      </c>
      <c r="AA2253" s="29" t="str">
        <f t="shared" si="1072"/>
        <v>Y</v>
      </c>
      <c r="AB2253" s="46">
        <f t="shared" si="1073"/>
        <v>4</v>
      </c>
      <c r="AC2253" s="31">
        <f t="shared" si="1074"/>
        <v>200000</v>
      </c>
      <c r="AD2253" s="31">
        <f t="shared" si="1075"/>
        <v>1000000</v>
      </c>
      <c r="AE2253" s="31">
        <f t="shared" si="1076"/>
        <v>20355.5909754493</v>
      </c>
      <c r="AF2253" s="47">
        <f t="shared" si="1077"/>
        <v>0</v>
      </c>
      <c r="AG2253" s="31" t="str">
        <f t="shared" si="1078"/>
        <v>NA</v>
      </c>
      <c r="AH2253" s="48">
        <f t="shared" si="1079"/>
        <v>3</v>
      </c>
      <c r="AI2253" s="33">
        <f t="shared" si="1080"/>
        <v>20000</v>
      </c>
      <c r="AJ2253" s="33">
        <f t="shared" si="1081"/>
        <v>65000</v>
      </c>
      <c r="AK2253" s="33">
        <f t="shared" si="1082"/>
        <v>20000</v>
      </c>
      <c r="AL2253" s="33">
        <f t="shared" si="1083"/>
        <v>880.76522261589344</v>
      </c>
      <c r="AM2253" s="34">
        <f t="shared" si="1084"/>
        <v>880.76522261589344</v>
      </c>
    </row>
    <row r="2254" spans="1:39" ht="15" customHeight="1" x14ac:dyDescent="0.3">
      <c r="A2254" s="166" t="s">
        <v>4688</v>
      </c>
      <c r="B2254" s="99">
        <v>8546</v>
      </c>
      <c r="C2254" s="99">
        <v>64436</v>
      </c>
      <c r="D2254" s="165">
        <v>44473</v>
      </c>
      <c r="E2254" s="165">
        <v>44787</v>
      </c>
      <c r="F2254" s="166">
        <v>4</v>
      </c>
      <c r="G2254" s="178">
        <v>0.55000000000000004</v>
      </c>
      <c r="H2254" s="181">
        <v>0.75</v>
      </c>
      <c r="I2254" s="180">
        <v>5.5199999999999999E-2</v>
      </c>
      <c r="J2254" s="21">
        <f t="shared" si="1055"/>
        <v>3.45</v>
      </c>
      <c r="K2254" s="21" t="str">
        <f t="shared" si="1056"/>
        <v>Y</v>
      </c>
      <c r="L2254" s="37" t="str">
        <f t="shared" si="1057"/>
        <v>NA</v>
      </c>
      <c r="M2254" s="8" t="str">
        <f t="shared" si="1058"/>
        <v>Y</v>
      </c>
      <c r="N2254" s="42">
        <f t="shared" si="1059"/>
        <v>5</v>
      </c>
      <c r="O2254" s="43">
        <f t="shared" si="1060"/>
        <v>200000</v>
      </c>
      <c r="P2254" s="43" t="str">
        <f t="shared" si="1061"/>
        <v>NA</v>
      </c>
      <c r="Q2254" s="24">
        <f t="shared" si="1062"/>
        <v>9017.7392</v>
      </c>
      <c r="R2254" s="43">
        <f t="shared" si="1063"/>
        <v>0</v>
      </c>
      <c r="S2254" s="24">
        <f t="shared" si="1064"/>
        <v>1000000</v>
      </c>
      <c r="T2254" s="25" t="str">
        <f t="shared" si="1065"/>
        <v>Y</v>
      </c>
      <c r="U2254" s="44">
        <f t="shared" si="1066"/>
        <v>4</v>
      </c>
      <c r="V2254" s="45">
        <f t="shared" si="1067"/>
        <v>200000</v>
      </c>
      <c r="W2254" s="45">
        <f t="shared" si="1068"/>
        <v>1000000</v>
      </c>
      <c r="X2254" s="28">
        <f t="shared" si="1069"/>
        <v>9515.5184038399984</v>
      </c>
      <c r="Y2254" s="28">
        <f t="shared" si="1070"/>
        <v>0</v>
      </c>
      <c r="Z2254" s="45" t="str">
        <f t="shared" si="1071"/>
        <v>NA</v>
      </c>
      <c r="AA2254" s="29" t="str">
        <f t="shared" si="1072"/>
        <v>Y</v>
      </c>
      <c r="AB2254" s="46">
        <f t="shared" si="1073"/>
        <v>3</v>
      </c>
      <c r="AC2254" s="31">
        <f t="shared" si="1074"/>
        <v>200000</v>
      </c>
      <c r="AD2254" s="31">
        <f t="shared" si="1075"/>
        <v>1000000</v>
      </c>
      <c r="AE2254" s="31">
        <f t="shared" si="1076"/>
        <v>10040.775019731966</v>
      </c>
      <c r="AF2254" s="47">
        <f t="shared" si="1077"/>
        <v>0</v>
      </c>
      <c r="AG2254" s="31" t="str">
        <f t="shared" si="1078"/>
        <v>NA</v>
      </c>
      <c r="AH2254" s="48">
        <f t="shared" si="1079"/>
        <v>2</v>
      </c>
      <c r="AI2254" s="33">
        <f t="shared" si="1080"/>
        <v>20000</v>
      </c>
      <c r="AJ2254" s="33">
        <f t="shared" si="1081"/>
        <v>65000</v>
      </c>
      <c r="AK2254" s="33">
        <f t="shared" si="1082"/>
        <v>10595.025800821169</v>
      </c>
      <c r="AL2254" s="33">
        <f t="shared" si="1083"/>
        <v>0</v>
      </c>
      <c r="AM2254" s="34">
        <f t="shared" si="1084"/>
        <v>0</v>
      </c>
    </row>
    <row r="2255" spans="1:39" ht="15" customHeight="1" x14ac:dyDescent="0.3">
      <c r="A2255" s="166" t="s">
        <v>4689</v>
      </c>
      <c r="B2255" s="99">
        <v>23243</v>
      </c>
      <c r="C2255" s="99">
        <v>36684</v>
      </c>
      <c r="D2255" s="165">
        <v>44957</v>
      </c>
      <c r="E2255" s="165">
        <v>45123</v>
      </c>
      <c r="F2255" s="166">
        <v>2</v>
      </c>
      <c r="G2255" s="178">
        <v>0.44</v>
      </c>
      <c r="H2255" s="181">
        <v>0.75</v>
      </c>
      <c r="I2255" s="180">
        <v>7.9500000000000001E-2</v>
      </c>
      <c r="J2255" s="21">
        <f t="shared" si="1055"/>
        <v>1.56</v>
      </c>
      <c r="K2255" s="21" t="str">
        <f t="shared" si="1056"/>
        <v>Y</v>
      </c>
      <c r="L2255" s="37" t="str">
        <f t="shared" si="1057"/>
        <v>NA</v>
      </c>
      <c r="M2255" s="8" t="str">
        <f t="shared" si="1058"/>
        <v>Y</v>
      </c>
      <c r="N2255" s="42">
        <f t="shared" si="1059"/>
        <v>3</v>
      </c>
      <c r="O2255" s="43">
        <f t="shared" si="1060"/>
        <v>200000</v>
      </c>
      <c r="P2255" s="43" t="str">
        <f t="shared" si="1061"/>
        <v>NA</v>
      </c>
      <c r="Q2255" s="24">
        <f t="shared" si="1062"/>
        <v>25090.818499999998</v>
      </c>
      <c r="R2255" s="43">
        <f t="shared" si="1063"/>
        <v>0</v>
      </c>
      <c r="S2255" s="24">
        <f t="shared" si="1064"/>
        <v>1000000</v>
      </c>
      <c r="T2255" s="25" t="str">
        <f t="shared" si="1065"/>
        <v>Y</v>
      </c>
      <c r="U2255" s="44">
        <f t="shared" si="1066"/>
        <v>2</v>
      </c>
      <c r="V2255" s="45">
        <f t="shared" si="1067"/>
        <v>200000</v>
      </c>
      <c r="W2255" s="45">
        <f t="shared" si="1068"/>
        <v>1000000</v>
      </c>
      <c r="X2255" s="28">
        <f t="shared" si="1069"/>
        <v>27085.538570749995</v>
      </c>
      <c r="Y2255" s="28">
        <f t="shared" si="1070"/>
        <v>0</v>
      </c>
      <c r="Z2255" s="45" t="str">
        <f t="shared" si="1071"/>
        <v>NA</v>
      </c>
      <c r="AA2255" s="29" t="str">
        <f t="shared" si="1072"/>
        <v>N</v>
      </c>
      <c r="AB2255" s="46">
        <f t="shared" si="1073"/>
        <v>1</v>
      </c>
      <c r="AC2255" s="31">
        <f t="shared" si="1074"/>
        <v>20000</v>
      </c>
      <c r="AD2255" s="31">
        <f t="shared" si="1075"/>
        <v>65000</v>
      </c>
      <c r="AE2255" s="31">
        <f t="shared" si="1076"/>
        <v>20000</v>
      </c>
      <c r="AF2255" s="47">
        <f t="shared" si="1077"/>
        <v>9238.838887124617</v>
      </c>
      <c r="AG2255" s="31">
        <f t="shared" si="1078"/>
        <v>0</v>
      </c>
      <c r="AH2255" s="48">
        <f t="shared" si="1079"/>
        <v>0</v>
      </c>
      <c r="AI2255" s="33">
        <f t="shared" si="1080"/>
        <v>0</v>
      </c>
      <c r="AJ2255" s="33">
        <f t="shared" si="1081"/>
        <v>0</v>
      </c>
      <c r="AK2255" s="33">
        <f t="shared" si="1082"/>
        <v>0</v>
      </c>
      <c r="AL2255" s="33">
        <f t="shared" si="1083"/>
        <v>0</v>
      </c>
      <c r="AM2255" s="34">
        <f t="shared" si="1084"/>
        <v>9238.838887124617</v>
      </c>
    </row>
    <row r="2256" spans="1:39" ht="15" customHeight="1" x14ac:dyDescent="0.3">
      <c r="A2256" s="166" t="s">
        <v>4690</v>
      </c>
      <c r="B2256" s="99">
        <v>10944</v>
      </c>
      <c r="C2256" s="99">
        <v>39720</v>
      </c>
      <c r="D2256" s="165">
        <v>45045</v>
      </c>
      <c r="E2256" s="165">
        <v>45280</v>
      </c>
      <c r="F2256" s="166">
        <v>2</v>
      </c>
      <c r="G2256" s="178">
        <v>0.37</v>
      </c>
      <c r="H2256" s="181">
        <v>0.25</v>
      </c>
      <c r="I2256" s="180">
        <v>2.1399999999999999E-2</v>
      </c>
      <c r="J2256" s="21">
        <f t="shared" si="1055"/>
        <v>1.63</v>
      </c>
      <c r="K2256" s="21" t="str">
        <f t="shared" si="1056"/>
        <v>Y</v>
      </c>
      <c r="L2256" s="37" t="str">
        <f t="shared" si="1057"/>
        <v>NA</v>
      </c>
      <c r="M2256" s="8" t="str">
        <f t="shared" si="1058"/>
        <v>Y</v>
      </c>
      <c r="N2256" s="42">
        <f t="shared" si="1059"/>
        <v>7</v>
      </c>
      <c r="O2256" s="43">
        <f t="shared" si="1060"/>
        <v>200000</v>
      </c>
      <c r="P2256" s="43" t="str">
        <f t="shared" si="1061"/>
        <v>NA</v>
      </c>
      <c r="Q2256" s="24">
        <f t="shared" si="1062"/>
        <v>11178.2016</v>
      </c>
      <c r="R2256" s="43">
        <f t="shared" si="1063"/>
        <v>0</v>
      </c>
      <c r="S2256" s="24">
        <f t="shared" si="1064"/>
        <v>1000000</v>
      </c>
      <c r="T2256" s="25" t="str">
        <f t="shared" si="1065"/>
        <v>Y</v>
      </c>
      <c r="U2256" s="44">
        <f t="shared" si="1066"/>
        <v>6</v>
      </c>
      <c r="V2256" s="45">
        <f t="shared" si="1067"/>
        <v>200000</v>
      </c>
      <c r="W2256" s="45">
        <f t="shared" si="1068"/>
        <v>1000000</v>
      </c>
      <c r="X2256" s="28">
        <f t="shared" si="1069"/>
        <v>11417.415114240001</v>
      </c>
      <c r="Y2256" s="28">
        <f t="shared" si="1070"/>
        <v>0</v>
      </c>
      <c r="Z2256" s="45" t="str">
        <f t="shared" si="1071"/>
        <v>NA</v>
      </c>
      <c r="AA2256" s="29" t="str">
        <f t="shared" si="1072"/>
        <v>N</v>
      </c>
      <c r="AB2256" s="46">
        <f t="shared" si="1073"/>
        <v>5</v>
      </c>
      <c r="AC2256" s="31">
        <f t="shared" si="1074"/>
        <v>20000</v>
      </c>
      <c r="AD2256" s="31">
        <f t="shared" si="1075"/>
        <v>65000</v>
      </c>
      <c r="AE2256" s="31">
        <f t="shared" si="1076"/>
        <v>11661.747797684737</v>
      </c>
      <c r="AF2256" s="47">
        <f t="shared" si="1077"/>
        <v>0</v>
      </c>
      <c r="AG2256" s="31">
        <f t="shared" si="1078"/>
        <v>0</v>
      </c>
      <c r="AH2256" s="48">
        <f t="shared" si="1079"/>
        <v>4</v>
      </c>
      <c r="AI2256" s="33">
        <f t="shared" si="1080"/>
        <v>20000</v>
      </c>
      <c r="AJ2256" s="33">
        <f t="shared" si="1081"/>
        <v>65000</v>
      </c>
      <c r="AK2256" s="33">
        <f t="shared" si="1082"/>
        <v>0</v>
      </c>
      <c r="AL2256" s="33">
        <f t="shared" si="1083"/>
        <v>11911.309200555192</v>
      </c>
      <c r="AM2256" s="34">
        <f t="shared" si="1084"/>
        <v>11911.309200555192</v>
      </c>
    </row>
    <row r="2257" spans="1:39" ht="15" customHeight="1" x14ac:dyDescent="0.3">
      <c r="A2257" s="166" t="s">
        <v>4691</v>
      </c>
      <c r="B2257" s="99">
        <v>17327</v>
      </c>
      <c r="C2257" s="99">
        <v>82355</v>
      </c>
      <c r="D2257" s="165">
        <v>45275</v>
      </c>
      <c r="E2257" s="165">
        <v>45479</v>
      </c>
      <c r="F2257" s="166">
        <v>2</v>
      </c>
      <c r="G2257" s="178">
        <v>0.8</v>
      </c>
      <c r="H2257" s="181">
        <v>0.75</v>
      </c>
      <c r="I2257" s="180">
        <v>6.9400000000000003E-2</v>
      </c>
      <c r="J2257" s="21">
        <f t="shared" si="1055"/>
        <v>1.2</v>
      </c>
      <c r="K2257" s="21" t="str">
        <f t="shared" si="1056"/>
        <v>Y</v>
      </c>
      <c r="L2257" s="37" t="str">
        <f t="shared" si="1057"/>
        <v>NA</v>
      </c>
      <c r="M2257" s="8" t="str">
        <f t="shared" si="1058"/>
        <v>Y</v>
      </c>
      <c r="N2257" s="42">
        <f t="shared" si="1059"/>
        <v>2</v>
      </c>
      <c r="O2257" s="43">
        <f t="shared" si="1060"/>
        <v>200000</v>
      </c>
      <c r="P2257" s="43" t="str">
        <f t="shared" si="1061"/>
        <v>NA</v>
      </c>
      <c r="Q2257" s="24">
        <f t="shared" si="1062"/>
        <v>18529.4938</v>
      </c>
      <c r="R2257" s="43">
        <f t="shared" si="1063"/>
        <v>0</v>
      </c>
      <c r="S2257" s="24">
        <f t="shared" si="1064"/>
        <v>1000000</v>
      </c>
      <c r="T2257" s="25" t="str">
        <f t="shared" si="1065"/>
        <v>Y</v>
      </c>
      <c r="U2257" s="44">
        <f t="shared" si="1066"/>
        <v>1</v>
      </c>
      <c r="V2257" s="45">
        <f t="shared" si="1067"/>
        <v>200000</v>
      </c>
      <c r="W2257" s="45">
        <f t="shared" si="1068"/>
        <v>1000000</v>
      </c>
      <c r="X2257" s="28">
        <f t="shared" si="1069"/>
        <v>19815.440669719999</v>
      </c>
      <c r="Y2257" s="28">
        <f t="shared" si="1070"/>
        <v>0</v>
      </c>
      <c r="Z2257" s="45" t="str">
        <f t="shared" si="1071"/>
        <v>NA</v>
      </c>
      <c r="AA2257" s="29" t="str">
        <f t="shared" si="1072"/>
        <v>N</v>
      </c>
      <c r="AB2257" s="46">
        <f t="shared" si="1073"/>
        <v>0</v>
      </c>
      <c r="AC2257" s="31">
        <f t="shared" si="1074"/>
        <v>0</v>
      </c>
      <c r="AD2257" s="31">
        <f t="shared" si="1075"/>
        <v>0</v>
      </c>
      <c r="AE2257" s="31">
        <f t="shared" si="1076"/>
        <v>0</v>
      </c>
      <c r="AF2257" s="47">
        <f t="shared" si="1077"/>
        <v>0</v>
      </c>
      <c r="AG2257" s="31">
        <f t="shared" si="1078"/>
        <v>0</v>
      </c>
      <c r="AH2257" s="48">
        <f t="shared" si="1079"/>
        <v>0</v>
      </c>
      <c r="AI2257" s="33">
        <f t="shared" si="1080"/>
        <v>0</v>
      </c>
      <c r="AJ2257" s="33">
        <f t="shared" si="1081"/>
        <v>0</v>
      </c>
      <c r="AK2257" s="33">
        <f t="shared" si="1082"/>
        <v>0</v>
      </c>
      <c r="AL2257" s="33">
        <f t="shared" si="1083"/>
        <v>0</v>
      </c>
      <c r="AM2257" s="34">
        <f t="shared" si="1084"/>
        <v>0</v>
      </c>
    </row>
    <row r="2258" spans="1:39" ht="15" customHeight="1" x14ac:dyDescent="0.3">
      <c r="A2258" s="166" t="s">
        <v>4692</v>
      </c>
      <c r="B2258" s="99">
        <v>7783</v>
      </c>
      <c r="C2258" s="99">
        <v>24678</v>
      </c>
      <c r="D2258" s="165">
        <v>45886</v>
      </c>
      <c r="E2258" s="165">
        <v>45996</v>
      </c>
      <c r="F2258" s="166">
        <v>2</v>
      </c>
      <c r="G2258" s="178">
        <v>1.38</v>
      </c>
      <c r="H2258" s="181">
        <v>0.75</v>
      </c>
      <c r="I2258" s="180">
        <v>4.5999999999999999E-2</v>
      </c>
      <c r="J2258" s="21">
        <f t="shared" si="1055"/>
        <v>0.62000000000000011</v>
      </c>
      <c r="K2258" s="21" t="str">
        <f t="shared" si="1056"/>
        <v>Y</v>
      </c>
      <c r="L2258" s="37" t="str">
        <f t="shared" si="1057"/>
        <v>NA</v>
      </c>
      <c r="M2258" s="8" t="str">
        <f t="shared" si="1058"/>
        <v>Y</v>
      </c>
      <c r="N2258" s="42">
        <f t="shared" si="1059"/>
        <v>1</v>
      </c>
      <c r="O2258" s="43">
        <f t="shared" si="1060"/>
        <v>200000</v>
      </c>
      <c r="P2258" s="43" t="str">
        <f t="shared" si="1061"/>
        <v>NA</v>
      </c>
      <c r="Q2258" s="24">
        <f t="shared" si="1062"/>
        <v>8141.018</v>
      </c>
      <c r="R2258" s="43">
        <f t="shared" si="1063"/>
        <v>0</v>
      </c>
      <c r="S2258" s="24">
        <f t="shared" si="1064"/>
        <v>1000000</v>
      </c>
      <c r="T2258" s="25" t="str">
        <f t="shared" si="1065"/>
        <v>N</v>
      </c>
      <c r="U2258" s="44">
        <f t="shared" si="1066"/>
        <v>0</v>
      </c>
      <c r="V2258" s="45">
        <f t="shared" si="1067"/>
        <v>0</v>
      </c>
      <c r="W2258" s="45">
        <f t="shared" si="1068"/>
        <v>0</v>
      </c>
      <c r="X2258" s="28">
        <f t="shared" si="1069"/>
        <v>0</v>
      </c>
      <c r="Y2258" s="28">
        <f t="shared" si="1070"/>
        <v>0</v>
      </c>
      <c r="Z2258" s="45">
        <f t="shared" si="1071"/>
        <v>0</v>
      </c>
      <c r="AA2258" s="29" t="str">
        <f t="shared" si="1072"/>
        <v>N</v>
      </c>
      <c r="AB2258" s="46">
        <f t="shared" si="1073"/>
        <v>0</v>
      </c>
      <c r="AC2258" s="31">
        <f t="shared" si="1074"/>
        <v>0</v>
      </c>
      <c r="AD2258" s="31">
        <f t="shared" si="1075"/>
        <v>0</v>
      </c>
      <c r="AE2258" s="31">
        <f t="shared" si="1076"/>
        <v>0</v>
      </c>
      <c r="AF2258" s="47">
        <f t="shared" si="1077"/>
        <v>0</v>
      </c>
      <c r="AG2258" s="31">
        <f t="shared" si="1078"/>
        <v>0</v>
      </c>
      <c r="AH2258" s="48">
        <f t="shared" si="1079"/>
        <v>0</v>
      </c>
      <c r="AI2258" s="33">
        <f t="shared" si="1080"/>
        <v>0</v>
      </c>
      <c r="AJ2258" s="33">
        <f t="shared" si="1081"/>
        <v>0</v>
      </c>
      <c r="AK2258" s="33">
        <f t="shared" si="1082"/>
        <v>0</v>
      </c>
      <c r="AL2258" s="33">
        <f t="shared" si="1083"/>
        <v>0</v>
      </c>
      <c r="AM2258" s="34">
        <f t="shared" si="1084"/>
        <v>0</v>
      </c>
    </row>
    <row r="2259" spans="1:39" ht="15" customHeight="1" x14ac:dyDescent="0.3">
      <c r="A2259" s="166" t="s">
        <v>4693</v>
      </c>
      <c r="B2259" s="99">
        <v>24892</v>
      </c>
      <c r="C2259" s="99">
        <v>92831</v>
      </c>
      <c r="D2259" s="165">
        <v>45356</v>
      </c>
      <c r="E2259" s="165">
        <v>45525</v>
      </c>
      <c r="F2259" s="166">
        <v>2</v>
      </c>
      <c r="G2259" s="178">
        <v>1.53</v>
      </c>
      <c r="H2259" s="181">
        <v>0.25</v>
      </c>
      <c r="I2259" s="180">
        <v>3.9199999999999999E-2</v>
      </c>
      <c r="J2259" s="21">
        <f t="shared" si="1055"/>
        <v>0.47</v>
      </c>
      <c r="K2259" s="21" t="str">
        <f t="shared" si="1056"/>
        <v>Y</v>
      </c>
      <c r="L2259" s="37" t="str">
        <f t="shared" si="1057"/>
        <v>NA</v>
      </c>
      <c r="M2259" s="8" t="str">
        <f t="shared" si="1058"/>
        <v>Y</v>
      </c>
      <c r="N2259" s="42">
        <f t="shared" si="1059"/>
        <v>2</v>
      </c>
      <c r="O2259" s="43">
        <f t="shared" si="1060"/>
        <v>200000</v>
      </c>
      <c r="P2259" s="43" t="str">
        <f t="shared" si="1061"/>
        <v>NA</v>
      </c>
      <c r="Q2259" s="24">
        <f t="shared" si="1062"/>
        <v>25867.766399999997</v>
      </c>
      <c r="R2259" s="43">
        <f t="shared" si="1063"/>
        <v>0</v>
      </c>
      <c r="S2259" s="24">
        <f t="shared" si="1064"/>
        <v>1000000</v>
      </c>
      <c r="T2259" s="25" t="str">
        <f t="shared" si="1065"/>
        <v>N</v>
      </c>
      <c r="U2259" s="44">
        <f t="shared" si="1066"/>
        <v>1</v>
      </c>
      <c r="V2259" s="45">
        <f t="shared" si="1067"/>
        <v>20000</v>
      </c>
      <c r="W2259" s="45">
        <f t="shared" si="1068"/>
        <v>65000</v>
      </c>
      <c r="X2259" s="28">
        <f t="shared" si="1069"/>
        <v>0</v>
      </c>
      <c r="Y2259" s="28">
        <f t="shared" si="1070"/>
        <v>26881.782842879995</v>
      </c>
      <c r="Z2259" s="45">
        <f t="shared" si="1071"/>
        <v>0</v>
      </c>
      <c r="AA2259" s="29" t="str">
        <f t="shared" si="1072"/>
        <v>N</v>
      </c>
      <c r="AB2259" s="46">
        <f t="shared" si="1073"/>
        <v>0</v>
      </c>
      <c r="AC2259" s="31">
        <f t="shared" si="1074"/>
        <v>0</v>
      </c>
      <c r="AD2259" s="31">
        <f t="shared" si="1075"/>
        <v>0</v>
      </c>
      <c r="AE2259" s="31">
        <f t="shared" si="1076"/>
        <v>0</v>
      </c>
      <c r="AF2259" s="47">
        <f t="shared" si="1077"/>
        <v>0</v>
      </c>
      <c r="AG2259" s="31">
        <f t="shared" si="1078"/>
        <v>0</v>
      </c>
      <c r="AH2259" s="48">
        <f t="shared" si="1079"/>
        <v>0</v>
      </c>
      <c r="AI2259" s="33">
        <f t="shared" si="1080"/>
        <v>0</v>
      </c>
      <c r="AJ2259" s="33">
        <f t="shared" si="1081"/>
        <v>0</v>
      </c>
      <c r="AK2259" s="33">
        <f t="shared" si="1082"/>
        <v>0</v>
      </c>
      <c r="AL2259" s="33">
        <f t="shared" si="1083"/>
        <v>0</v>
      </c>
      <c r="AM2259" s="34">
        <f t="shared" si="1084"/>
        <v>26881.782842879995</v>
      </c>
    </row>
    <row r="2260" spans="1:39" ht="15" customHeight="1" x14ac:dyDescent="0.3">
      <c r="A2260" s="166" t="s">
        <v>4694</v>
      </c>
      <c r="B2260" s="99">
        <v>24435</v>
      </c>
      <c r="C2260" s="99">
        <v>98218</v>
      </c>
      <c r="D2260" s="165">
        <v>45125</v>
      </c>
      <c r="E2260" s="165">
        <v>45312</v>
      </c>
      <c r="F2260" s="166">
        <v>2</v>
      </c>
      <c r="G2260" s="178">
        <v>0.52</v>
      </c>
      <c r="H2260" s="181">
        <v>0.25</v>
      </c>
      <c r="I2260" s="180">
        <v>1.55E-2</v>
      </c>
      <c r="J2260" s="21">
        <f t="shared" si="1055"/>
        <v>1.48</v>
      </c>
      <c r="K2260" s="21" t="str">
        <f t="shared" si="1056"/>
        <v>Y</v>
      </c>
      <c r="L2260" s="37" t="str">
        <f t="shared" si="1057"/>
        <v>NA</v>
      </c>
      <c r="M2260" s="8" t="str">
        <f t="shared" si="1058"/>
        <v>Y</v>
      </c>
      <c r="N2260" s="42">
        <f t="shared" si="1059"/>
        <v>6</v>
      </c>
      <c r="O2260" s="43">
        <f t="shared" si="1060"/>
        <v>200000</v>
      </c>
      <c r="P2260" s="43" t="str">
        <f t="shared" si="1061"/>
        <v>NA</v>
      </c>
      <c r="Q2260" s="24">
        <f t="shared" si="1062"/>
        <v>24813.7425</v>
      </c>
      <c r="R2260" s="43">
        <f t="shared" si="1063"/>
        <v>0</v>
      </c>
      <c r="S2260" s="24">
        <f t="shared" si="1064"/>
        <v>1000000</v>
      </c>
      <c r="T2260" s="25" t="str">
        <f t="shared" si="1065"/>
        <v>Y</v>
      </c>
      <c r="U2260" s="44">
        <f t="shared" si="1066"/>
        <v>5</v>
      </c>
      <c r="V2260" s="45">
        <f t="shared" si="1067"/>
        <v>200000</v>
      </c>
      <c r="W2260" s="45">
        <f t="shared" si="1068"/>
        <v>1000000</v>
      </c>
      <c r="X2260" s="28">
        <f t="shared" si="1069"/>
        <v>25198.355508750003</v>
      </c>
      <c r="Y2260" s="28">
        <f t="shared" si="1070"/>
        <v>0</v>
      </c>
      <c r="Z2260" s="45" t="str">
        <f t="shared" si="1071"/>
        <v>NA</v>
      </c>
      <c r="AA2260" s="29" t="str">
        <f t="shared" si="1072"/>
        <v>N</v>
      </c>
      <c r="AB2260" s="46">
        <f t="shared" si="1073"/>
        <v>4</v>
      </c>
      <c r="AC2260" s="31">
        <f t="shared" si="1074"/>
        <v>20000</v>
      </c>
      <c r="AD2260" s="31">
        <f t="shared" si="1075"/>
        <v>65000</v>
      </c>
      <c r="AE2260" s="31">
        <f t="shared" si="1076"/>
        <v>20000</v>
      </c>
      <c r="AF2260" s="47">
        <f t="shared" si="1077"/>
        <v>5588.9300191356306</v>
      </c>
      <c r="AG2260" s="31">
        <f t="shared" si="1078"/>
        <v>0</v>
      </c>
      <c r="AH2260" s="48">
        <f t="shared" si="1079"/>
        <v>3</v>
      </c>
      <c r="AI2260" s="33">
        <f t="shared" si="1080"/>
        <v>20000</v>
      </c>
      <c r="AJ2260" s="33">
        <f t="shared" si="1081"/>
        <v>65000</v>
      </c>
      <c r="AK2260" s="33">
        <f t="shared" si="1082"/>
        <v>0</v>
      </c>
      <c r="AL2260" s="33">
        <f t="shared" si="1083"/>
        <v>25985.558434432234</v>
      </c>
      <c r="AM2260" s="34">
        <f t="shared" si="1084"/>
        <v>31574.488453567865</v>
      </c>
    </row>
    <row r="2261" spans="1:39" ht="15" customHeight="1" x14ac:dyDescent="0.3">
      <c r="A2261" s="166" t="s">
        <v>4695</v>
      </c>
      <c r="B2261" s="99">
        <v>9496</v>
      </c>
      <c r="C2261" s="99">
        <v>52987</v>
      </c>
      <c r="D2261" s="165">
        <v>45612</v>
      </c>
      <c r="E2261" s="165">
        <v>45809</v>
      </c>
      <c r="F2261" s="166">
        <v>2</v>
      </c>
      <c r="G2261" s="178">
        <v>0.11</v>
      </c>
      <c r="H2261" s="181">
        <v>1</v>
      </c>
      <c r="I2261" s="180">
        <v>2.7300000000000001E-2</v>
      </c>
      <c r="J2261" s="21">
        <f t="shared" si="1055"/>
        <v>1.89</v>
      </c>
      <c r="K2261" s="21" t="str">
        <f t="shared" si="1056"/>
        <v>Y</v>
      </c>
      <c r="L2261" s="37" t="str">
        <f t="shared" si="1057"/>
        <v>NA</v>
      </c>
      <c r="M2261" s="8" t="str">
        <f t="shared" si="1058"/>
        <v>Y</v>
      </c>
      <c r="N2261" s="42">
        <f t="shared" si="1059"/>
        <v>2</v>
      </c>
      <c r="O2261" s="43">
        <f t="shared" si="1060"/>
        <v>200000</v>
      </c>
      <c r="P2261" s="43" t="str">
        <f t="shared" si="1061"/>
        <v>NA</v>
      </c>
      <c r="Q2261" s="24">
        <f t="shared" si="1062"/>
        <v>9755.2408000000014</v>
      </c>
      <c r="R2261" s="43">
        <f t="shared" si="1063"/>
        <v>0</v>
      </c>
      <c r="S2261" s="24">
        <f t="shared" si="1064"/>
        <v>1000000</v>
      </c>
      <c r="T2261" s="25" t="str">
        <f t="shared" si="1065"/>
        <v>Y</v>
      </c>
      <c r="U2261" s="44">
        <f t="shared" si="1066"/>
        <v>1</v>
      </c>
      <c r="V2261" s="45">
        <f t="shared" si="1067"/>
        <v>200000</v>
      </c>
      <c r="W2261" s="45">
        <f t="shared" si="1068"/>
        <v>1000000</v>
      </c>
      <c r="X2261" s="28">
        <f t="shared" si="1069"/>
        <v>10021.558873840002</v>
      </c>
      <c r="Y2261" s="28">
        <f t="shared" si="1070"/>
        <v>0</v>
      </c>
      <c r="Z2261" s="45" t="str">
        <f t="shared" si="1071"/>
        <v>NA</v>
      </c>
      <c r="AA2261" s="29" t="str">
        <f t="shared" si="1072"/>
        <v>N</v>
      </c>
      <c r="AB2261" s="46">
        <f t="shared" si="1073"/>
        <v>0</v>
      </c>
      <c r="AC2261" s="31">
        <f t="shared" si="1074"/>
        <v>0</v>
      </c>
      <c r="AD2261" s="31">
        <f t="shared" si="1075"/>
        <v>0</v>
      </c>
      <c r="AE2261" s="31">
        <f t="shared" si="1076"/>
        <v>0</v>
      </c>
      <c r="AF2261" s="47">
        <f t="shared" si="1077"/>
        <v>0</v>
      </c>
      <c r="AG2261" s="31">
        <f t="shared" si="1078"/>
        <v>0</v>
      </c>
      <c r="AH2261" s="48">
        <f t="shared" si="1079"/>
        <v>0</v>
      </c>
      <c r="AI2261" s="33">
        <f t="shared" si="1080"/>
        <v>0</v>
      </c>
      <c r="AJ2261" s="33">
        <f t="shared" si="1081"/>
        <v>0</v>
      </c>
      <c r="AK2261" s="33">
        <f t="shared" si="1082"/>
        <v>0</v>
      </c>
      <c r="AL2261" s="33">
        <f t="shared" si="1083"/>
        <v>0</v>
      </c>
      <c r="AM2261" s="34">
        <f t="shared" si="1084"/>
        <v>0</v>
      </c>
    </row>
    <row r="2262" spans="1:39" ht="15" customHeight="1" x14ac:dyDescent="0.3">
      <c r="A2262" s="166" t="s">
        <v>4696</v>
      </c>
      <c r="B2262" s="99">
        <v>12540</v>
      </c>
      <c r="C2262" s="99">
        <v>88110</v>
      </c>
      <c r="D2262" s="165">
        <v>45060</v>
      </c>
      <c r="E2262" s="165">
        <v>45271</v>
      </c>
      <c r="F2262" s="166">
        <v>2</v>
      </c>
      <c r="G2262" s="178">
        <v>0.85</v>
      </c>
      <c r="H2262" s="181">
        <v>0.25</v>
      </c>
      <c r="I2262" s="180">
        <v>4.5499999999999999E-2</v>
      </c>
      <c r="J2262" s="21">
        <f t="shared" si="1055"/>
        <v>1.1499999999999999</v>
      </c>
      <c r="K2262" s="21" t="str">
        <f t="shared" si="1056"/>
        <v>Y</v>
      </c>
      <c r="L2262" s="37" t="str">
        <f t="shared" si="1057"/>
        <v>NA</v>
      </c>
      <c r="M2262" s="8" t="str">
        <f t="shared" si="1058"/>
        <v>Y</v>
      </c>
      <c r="N2262" s="42">
        <f t="shared" si="1059"/>
        <v>5</v>
      </c>
      <c r="O2262" s="43">
        <f t="shared" si="1060"/>
        <v>200000</v>
      </c>
      <c r="P2262" s="43" t="str">
        <f t="shared" si="1061"/>
        <v>NA</v>
      </c>
      <c r="Q2262" s="24">
        <f t="shared" si="1062"/>
        <v>13110.570000000002</v>
      </c>
      <c r="R2262" s="43">
        <f t="shared" si="1063"/>
        <v>0</v>
      </c>
      <c r="S2262" s="24">
        <f t="shared" si="1064"/>
        <v>1000000</v>
      </c>
      <c r="T2262" s="25" t="str">
        <f t="shared" si="1065"/>
        <v>Y</v>
      </c>
      <c r="U2262" s="44">
        <f t="shared" si="1066"/>
        <v>4</v>
      </c>
      <c r="V2262" s="45">
        <f t="shared" si="1067"/>
        <v>200000</v>
      </c>
      <c r="W2262" s="45">
        <f t="shared" si="1068"/>
        <v>1000000</v>
      </c>
      <c r="X2262" s="28">
        <f t="shared" si="1069"/>
        <v>13707.100935000002</v>
      </c>
      <c r="Y2262" s="28">
        <f t="shared" si="1070"/>
        <v>0</v>
      </c>
      <c r="Z2262" s="45" t="str">
        <f t="shared" si="1071"/>
        <v>NA</v>
      </c>
      <c r="AA2262" s="29" t="str">
        <f t="shared" si="1072"/>
        <v>N</v>
      </c>
      <c r="AB2262" s="46">
        <f t="shared" si="1073"/>
        <v>3</v>
      </c>
      <c r="AC2262" s="31">
        <f t="shared" si="1074"/>
        <v>20000</v>
      </c>
      <c r="AD2262" s="31">
        <f t="shared" si="1075"/>
        <v>65000</v>
      </c>
      <c r="AE2262" s="31">
        <f t="shared" si="1076"/>
        <v>14330.774027542504</v>
      </c>
      <c r="AF2262" s="47">
        <f t="shared" si="1077"/>
        <v>0</v>
      </c>
      <c r="AG2262" s="31">
        <f t="shared" si="1078"/>
        <v>0</v>
      </c>
      <c r="AH2262" s="48">
        <f t="shared" si="1079"/>
        <v>2</v>
      </c>
      <c r="AI2262" s="33">
        <f t="shared" si="1080"/>
        <v>20000</v>
      </c>
      <c r="AJ2262" s="33">
        <f t="shared" si="1081"/>
        <v>65000</v>
      </c>
      <c r="AK2262" s="33">
        <f t="shared" si="1082"/>
        <v>0</v>
      </c>
      <c r="AL2262" s="33">
        <f t="shared" si="1083"/>
        <v>14982.824245795689</v>
      </c>
      <c r="AM2262" s="34">
        <f t="shared" si="1084"/>
        <v>14982.824245795689</v>
      </c>
    </row>
    <row r="2263" spans="1:39" ht="15" customHeight="1" x14ac:dyDescent="0.3">
      <c r="A2263" s="166" t="s">
        <v>4697</v>
      </c>
      <c r="B2263" s="99">
        <v>15258</v>
      </c>
      <c r="C2263" s="99">
        <v>100723</v>
      </c>
      <c r="D2263" s="165">
        <v>45325</v>
      </c>
      <c r="E2263" s="165">
        <v>45648</v>
      </c>
      <c r="F2263" s="166">
        <v>4</v>
      </c>
      <c r="G2263" s="178">
        <v>2.87</v>
      </c>
      <c r="H2263" s="181">
        <v>1</v>
      </c>
      <c r="I2263" s="180">
        <v>3.5299999999999998E-2</v>
      </c>
      <c r="J2263" s="21">
        <f t="shared" si="1055"/>
        <v>1.1299999999999999</v>
      </c>
      <c r="K2263" s="21" t="str">
        <f t="shared" si="1056"/>
        <v>Y</v>
      </c>
      <c r="L2263" s="37" t="str">
        <f t="shared" si="1057"/>
        <v>NA</v>
      </c>
      <c r="M2263" s="8" t="str">
        <f t="shared" si="1058"/>
        <v>Y</v>
      </c>
      <c r="N2263" s="42">
        <f t="shared" si="1059"/>
        <v>2</v>
      </c>
      <c r="O2263" s="43">
        <f t="shared" si="1060"/>
        <v>200000</v>
      </c>
      <c r="P2263" s="43" t="str">
        <f t="shared" si="1061"/>
        <v>NA</v>
      </c>
      <c r="Q2263" s="24">
        <f t="shared" si="1062"/>
        <v>15796.607399999999</v>
      </c>
      <c r="R2263" s="43">
        <f t="shared" si="1063"/>
        <v>0</v>
      </c>
      <c r="S2263" s="24">
        <f t="shared" si="1064"/>
        <v>1000000</v>
      </c>
      <c r="T2263" s="25" t="str">
        <f t="shared" si="1065"/>
        <v>Y</v>
      </c>
      <c r="U2263" s="44">
        <f t="shared" si="1066"/>
        <v>1</v>
      </c>
      <c r="V2263" s="45">
        <f t="shared" si="1067"/>
        <v>200000</v>
      </c>
      <c r="W2263" s="45">
        <f t="shared" si="1068"/>
        <v>1000000</v>
      </c>
      <c r="X2263" s="28">
        <f t="shared" si="1069"/>
        <v>16354.227641219997</v>
      </c>
      <c r="Y2263" s="28">
        <f t="shared" si="1070"/>
        <v>0</v>
      </c>
      <c r="Z2263" s="45" t="str">
        <f t="shared" si="1071"/>
        <v>NA</v>
      </c>
      <c r="AA2263" s="29" t="str">
        <f t="shared" si="1072"/>
        <v>N</v>
      </c>
      <c r="AB2263" s="46">
        <f t="shared" si="1073"/>
        <v>0</v>
      </c>
      <c r="AC2263" s="31">
        <f t="shared" si="1074"/>
        <v>0</v>
      </c>
      <c r="AD2263" s="31">
        <f t="shared" si="1075"/>
        <v>0</v>
      </c>
      <c r="AE2263" s="31">
        <f t="shared" si="1076"/>
        <v>0</v>
      </c>
      <c r="AF2263" s="47">
        <f t="shared" si="1077"/>
        <v>0</v>
      </c>
      <c r="AG2263" s="31">
        <f t="shared" si="1078"/>
        <v>0</v>
      </c>
      <c r="AH2263" s="48">
        <f t="shared" si="1079"/>
        <v>0</v>
      </c>
      <c r="AI2263" s="33">
        <f t="shared" si="1080"/>
        <v>0</v>
      </c>
      <c r="AJ2263" s="33">
        <f t="shared" si="1081"/>
        <v>0</v>
      </c>
      <c r="AK2263" s="33">
        <f t="shared" si="1082"/>
        <v>0</v>
      </c>
      <c r="AL2263" s="33">
        <f t="shared" si="1083"/>
        <v>0</v>
      </c>
      <c r="AM2263" s="34">
        <f t="shared" si="1084"/>
        <v>0</v>
      </c>
    </row>
    <row r="2264" spans="1:39" ht="15" customHeight="1" x14ac:dyDescent="0.3">
      <c r="A2264" s="166" t="s">
        <v>4698</v>
      </c>
      <c r="B2264" s="99">
        <v>15642</v>
      </c>
      <c r="C2264" s="99">
        <v>48169</v>
      </c>
      <c r="D2264" s="165">
        <v>44563</v>
      </c>
      <c r="E2264" s="165">
        <v>44909</v>
      </c>
      <c r="F2264" s="166">
        <v>4</v>
      </c>
      <c r="G2264" s="178">
        <v>3.34</v>
      </c>
      <c r="H2264" s="181">
        <v>0.75</v>
      </c>
      <c r="I2264" s="180">
        <v>2.12E-2</v>
      </c>
      <c r="J2264" s="21">
        <f t="shared" si="1055"/>
        <v>0.66000000000000014</v>
      </c>
      <c r="K2264" s="21" t="str">
        <f t="shared" si="1056"/>
        <v>Y</v>
      </c>
      <c r="L2264" s="37" t="str">
        <f t="shared" si="1057"/>
        <v>NA</v>
      </c>
      <c r="M2264" s="8" t="str">
        <f t="shared" si="1058"/>
        <v>Y</v>
      </c>
      <c r="N2264" s="42">
        <f t="shared" si="1059"/>
        <v>1</v>
      </c>
      <c r="O2264" s="43">
        <f t="shared" si="1060"/>
        <v>200000</v>
      </c>
      <c r="P2264" s="43" t="str">
        <f t="shared" si="1061"/>
        <v>NA</v>
      </c>
      <c r="Q2264" s="24">
        <f t="shared" si="1062"/>
        <v>15973.610400000001</v>
      </c>
      <c r="R2264" s="43">
        <f t="shared" si="1063"/>
        <v>0</v>
      </c>
      <c r="S2264" s="24">
        <f t="shared" si="1064"/>
        <v>1000000</v>
      </c>
      <c r="T2264" s="25" t="str">
        <f t="shared" si="1065"/>
        <v>N</v>
      </c>
      <c r="U2264" s="44">
        <f t="shared" si="1066"/>
        <v>0</v>
      </c>
      <c r="V2264" s="45">
        <f t="shared" si="1067"/>
        <v>0</v>
      </c>
      <c r="W2264" s="45">
        <f t="shared" si="1068"/>
        <v>0</v>
      </c>
      <c r="X2264" s="28">
        <f t="shared" si="1069"/>
        <v>0</v>
      </c>
      <c r="Y2264" s="28">
        <f t="shared" si="1070"/>
        <v>0</v>
      </c>
      <c r="Z2264" s="45">
        <f t="shared" si="1071"/>
        <v>0</v>
      </c>
      <c r="AA2264" s="29" t="str">
        <f t="shared" si="1072"/>
        <v>N</v>
      </c>
      <c r="AB2264" s="46">
        <f t="shared" si="1073"/>
        <v>0</v>
      </c>
      <c r="AC2264" s="31">
        <f t="shared" si="1074"/>
        <v>0</v>
      </c>
      <c r="AD2264" s="31">
        <f t="shared" si="1075"/>
        <v>0</v>
      </c>
      <c r="AE2264" s="31">
        <f t="shared" si="1076"/>
        <v>0</v>
      </c>
      <c r="AF2264" s="47">
        <f t="shared" si="1077"/>
        <v>0</v>
      </c>
      <c r="AG2264" s="31">
        <f t="shared" si="1078"/>
        <v>0</v>
      </c>
      <c r="AH2264" s="48">
        <f t="shared" si="1079"/>
        <v>0</v>
      </c>
      <c r="AI2264" s="33">
        <f t="shared" si="1080"/>
        <v>0</v>
      </c>
      <c r="AJ2264" s="33">
        <f t="shared" si="1081"/>
        <v>0</v>
      </c>
      <c r="AK2264" s="33">
        <f t="shared" si="1082"/>
        <v>0</v>
      </c>
      <c r="AL2264" s="33">
        <f t="shared" si="1083"/>
        <v>0</v>
      </c>
      <c r="AM2264" s="34">
        <f t="shared" si="1084"/>
        <v>0</v>
      </c>
    </row>
    <row r="2265" spans="1:39" ht="15" customHeight="1" x14ac:dyDescent="0.3">
      <c r="A2265" s="166" t="s">
        <v>4699</v>
      </c>
      <c r="B2265" s="99">
        <v>19276</v>
      </c>
      <c r="C2265" s="99">
        <v>106460</v>
      </c>
      <c r="D2265" s="165">
        <v>45384</v>
      </c>
      <c r="E2265" s="165">
        <v>45682</v>
      </c>
      <c r="F2265" s="166">
        <v>2</v>
      </c>
      <c r="G2265" s="178">
        <v>0.85</v>
      </c>
      <c r="H2265" s="181">
        <v>0.75</v>
      </c>
      <c r="I2265" s="180">
        <v>6.7199999999999996E-2</v>
      </c>
      <c r="J2265" s="21">
        <f t="shared" si="1055"/>
        <v>1.1499999999999999</v>
      </c>
      <c r="K2265" s="21" t="str">
        <f t="shared" si="1056"/>
        <v>Y</v>
      </c>
      <c r="L2265" s="37" t="str">
        <f t="shared" si="1057"/>
        <v>NA</v>
      </c>
      <c r="M2265" s="8" t="str">
        <f t="shared" si="1058"/>
        <v>Y</v>
      </c>
      <c r="N2265" s="42">
        <f t="shared" si="1059"/>
        <v>2</v>
      </c>
      <c r="O2265" s="43">
        <f t="shared" si="1060"/>
        <v>200000</v>
      </c>
      <c r="P2265" s="43" t="str">
        <f t="shared" si="1061"/>
        <v>NA</v>
      </c>
      <c r="Q2265" s="24">
        <f t="shared" si="1062"/>
        <v>20571.3472</v>
      </c>
      <c r="R2265" s="43">
        <f t="shared" si="1063"/>
        <v>0</v>
      </c>
      <c r="S2265" s="24">
        <f t="shared" si="1064"/>
        <v>1000000</v>
      </c>
      <c r="T2265" s="25" t="str">
        <f t="shared" si="1065"/>
        <v>Y</v>
      </c>
      <c r="U2265" s="44">
        <f t="shared" si="1066"/>
        <v>1</v>
      </c>
      <c r="V2265" s="45">
        <f t="shared" si="1067"/>
        <v>200000</v>
      </c>
      <c r="W2265" s="45">
        <f t="shared" si="1068"/>
        <v>1000000</v>
      </c>
      <c r="X2265" s="28">
        <f t="shared" si="1069"/>
        <v>21953.74173184</v>
      </c>
      <c r="Y2265" s="28">
        <f t="shared" si="1070"/>
        <v>0</v>
      </c>
      <c r="Z2265" s="45" t="str">
        <f t="shared" si="1071"/>
        <v>NA</v>
      </c>
      <c r="AA2265" s="29" t="str">
        <f t="shared" si="1072"/>
        <v>N</v>
      </c>
      <c r="AB2265" s="46">
        <f t="shared" si="1073"/>
        <v>0</v>
      </c>
      <c r="AC2265" s="31">
        <f t="shared" si="1074"/>
        <v>0</v>
      </c>
      <c r="AD2265" s="31">
        <f t="shared" si="1075"/>
        <v>0</v>
      </c>
      <c r="AE2265" s="31">
        <f t="shared" si="1076"/>
        <v>0</v>
      </c>
      <c r="AF2265" s="47">
        <f t="shared" si="1077"/>
        <v>0</v>
      </c>
      <c r="AG2265" s="31">
        <f t="shared" si="1078"/>
        <v>0</v>
      </c>
      <c r="AH2265" s="48">
        <f t="shared" si="1079"/>
        <v>0</v>
      </c>
      <c r="AI2265" s="33">
        <f t="shared" si="1080"/>
        <v>0</v>
      </c>
      <c r="AJ2265" s="33">
        <f t="shared" si="1081"/>
        <v>0</v>
      </c>
      <c r="AK2265" s="33">
        <f t="shared" si="1082"/>
        <v>0</v>
      </c>
      <c r="AL2265" s="33">
        <f t="shared" si="1083"/>
        <v>0</v>
      </c>
      <c r="AM2265" s="34">
        <f t="shared" si="1084"/>
        <v>0</v>
      </c>
    </row>
    <row r="2266" spans="1:39" ht="15" customHeight="1" x14ac:dyDescent="0.3">
      <c r="A2266" s="166" t="s">
        <v>4700</v>
      </c>
      <c r="B2266" s="99">
        <v>10509</v>
      </c>
      <c r="C2266" s="99">
        <v>30520</v>
      </c>
      <c r="D2266" s="165">
        <v>45159</v>
      </c>
      <c r="E2266" s="165">
        <v>45513</v>
      </c>
      <c r="F2266" s="166">
        <v>2</v>
      </c>
      <c r="G2266" s="178">
        <v>1.1100000000000001</v>
      </c>
      <c r="H2266" s="181">
        <v>0.5</v>
      </c>
      <c r="I2266" s="180">
        <v>7.8399999999999997E-2</v>
      </c>
      <c r="J2266" s="21">
        <f t="shared" si="1055"/>
        <v>0.8899999999999999</v>
      </c>
      <c r="K2266" s="21" t="str">
        <f t="shared" si="1056"/>
        <v>Y</v>
      </c>
      <c r="L2266" s="37" t="str">
        <f t="shared" si="1057"/>
        <v>NA</v>
      </c>
      <c r="M2266" s="8" t="str">
        <f t="shared" si="1058"/>
        <v>Y</v>
      </c>
      <c r="N2266" s="42">
        <f t="shared" si="1059"/>
        <v>2</v>
      </c>
      <c r="O2266" s="43">
        <f t="shared" si="1060"/>
        <v>200000</v>
      </c>
      <c r="P2266" s="43" t="str">
        <f t="shared" si="1061"/>
        <v>NA</v>
      </c>
      <c r="Q2266" s="24">
        <f t="shared" si="1062"/>
        <v>11332.9056</v>
      </c>
      <c r="R2266" s="43">
        <f t="shared" si="1063"/>
        <v>0</v>
      </c>
      <c r="S2266" s="24">
        <f t="shared" si="1064"/>
        <v>1000000</v>
      </c>
      <c r="T2266" s="25" t="str">
        <f t="shared" si="1065"/>
        <v>N</v>
      </c>
      <c r="U2266" s="44">
        <f t="shared" si="1066"/>
        <v>1</v>
      </c>
      <c r="V2266" s="45">
        <f t="shared" si="1067"/>
        <v>20000</v>
      </c>
      <c r="W2266" s="45">
        <f t="shared" si="1068"/>
        <v>65000</v>
      </c>
      <c r="X2266" s="28">
        <f t="shared" si="1069"/>
        <v>12221.405399040001</v>
      </c>
      <c r="Y2266" s="28">
        <f t="shared" si="1070"/>
        <v>0</v>
      </c>
      <c r="Z2266" s="45">
        <f t="shared" si="1071"/>
        <v>10925.689000960001</v>
      </c>
      <c r="AA2266" s="29" t="str">
        <f t="shared" si="1072"/>
        <v>N</v>
      </c>
      <c r="AB2266" s="46">
        <f t="shared" si="1073"/>
        <v>0</v>
      </c>
      <c r="AC2266" s="31">
        <f t="shared" si="1074"/>
        <v>0</v>
      </c>
      <c r="AD2266" s="31">
        <f t="shared" si="1075"/>
        <v>0</v>
      </c>
      <c r="AE2266" s="31">
        <f t="shared" si="1076"/>
        <v>0</v>
      </c>
      <c r="AF2266" s="47">
        <f t="shared" si="1077"/>
        <v>0</v>
      </c>
      <c r="AG2266" s="31">
        <f t="shared" si="1078"/>
        <v>0</v>
      </c>
      <c r="AH2266" s="48">
        <f t="shared" si="1079"/>
        <v>0</v>
      </c>
      <c r="AI2266" s="33">
        <f t="shared" si="1080"/>
        <v>0</v>
      </c>
      <c r="AJ2266" s="33">
        <f t="shared" si="1081"/>
        <v>0</v>
      </c>
      <c r="AK2266" s="33">
        <f t="shared" si="1082"/>
        <v>0</v>
      </c>
      <c r="AL2266" s="33">
        <f t="shared" si="1083"/>
        <v>0</v>
      </c>
      <c r="AM2266" s="34">
        <f t="shared" si="1084"/>
        <v>0</v>
      </c>
    </row>
    <row r="2267" spans="1:39" ht="15" customHeight="1" x14ac:dyDescent="0.3">
      <c r="A2267" s="166" t="s">
        <v>4701</v>
      </c>
      <c r="B2267" s="99">
        <v>9839</v>
      </c>
      <c r="C2267" s="99">
        <v>50807</v>
      </c>
      <c r="D2267" s="165">
        <v>45994</v>
      </c>
      <c r="E2267" s="165">
        <v>46098</v>
      </c>
      <c r="F2267" s="166">
        <v>4</v>
      </c>
      <c r="G2267" s="178">
        <v>0.87</v>
      </c>
      <c r="H2267" s="181">
        <v>0.5</v>
      </c>
      <c r="I2267" s="180">
        <v>6.8199999999999997E-2</v>
      </c>
      <c r="J2267" s="21">
        <f t="shared" si="1055"/>
        <v>3.13</v>
      </c>
      <c r="K2267" s="21" t="str">
        <f t="shared" si="1056"/>
        <v>Y</v>
      </c>
      <c r="L2267" s="37" t="str">
        <f t="shared" si="1057"/>
        <v>NA</v>
      </c>
      <c r="M2267" s="8" t="str">
        <f t="shared" si="1058"/>
        <v>Y</v>
      </c>
      <c r="N2267" s="42">
        <f t="shared" si="1059"/>
        <v>7</v>
      </c>
      <c r="O2267" s="43">
        <f t="shared" si="1060"/>
        <v>200000</v>
      </c>
      <c r="P2267" s="43" t="str">
        <f t="shared" si="1061"/>
        <v>NA</v>
      </c>
      <c r="Q2267" s="24">
        <f t="shared" si="1062"/>
        <v>10510.0198</v>
      </c>
      <c r="R2267" s="43">
        <f t="shared" si="1063"/>
        <v>0</v>
      </c>
      <c r="S2267" s="24">
        <f t="shared" si="1064"/>
        <v>1000000</v>
      </c>
      <c r="T2267" s="25" t="str">
        <f t="shared" si="1065"/>
        <v>Y</v>
      </c>
      <c r="U2267" s="44">
        <f t="shared" si="1066"/>
        <v>6</v>
      </c>
      <c r="V2267" s="45">
        <f t="shared" si="1067"/>
        <v>200000</v>
      </c>
      <c r="W2267" s="45">
        <f t="shared" si="1068"/>
        <v>1000000</v>
      </c>
      <c r="X2267" s="28">
        <f t="shared" si="1069"/>
        <v>11226.80315036</v>
      </c>
      <c r="Y2267" s="28">
        <f t="shared" si="1070"/>
        <v>0</v>
      </c>
      <c r="Z2267" s="45" t="str">
        <f t="shared" si="1071"/>
        <v>NA</v>
      </c>
      <c r="AA2267" s="29" t="str">
        <f t="shared" si="1072"/>
        <v>Y</v>
      </c>
      <c r="AB2267" s="46">
        <f t="shared" si="1073"/>
        <v>5</v>
      </c>
      <c r="AC2267" s="31">
        <f t="shared" si="1074"/>
        <v>200000</v>
      </c>
      <c r="AD2267" s="31">
        <f t="shared" si="1075"/>
        <v>1000000</v>
      </c>
      <c r="AE2267" s="31">
        <f t="shared" si="1076"/>
        <v>11992.471125214552</v>
      </c>
      <c r="AF2267" s="47">
        <f t="shared" si="1077"/>
        <v>0</v>
      </c>
      <c r="AG2267" s="31" t="str">
        <f t="shared" si="1078"/>
        <v>NA</v>
      </c>
      <c r="AH2267" s="48">
        <f t="shared" si="1079"/>
        <v>4</v>
      </c>
      <c r="AI2267" s="33">
        <f t="shared" si="1080"/>
        <v>20000</v>
      </c>
      <c r="AJ2267" s="33">
        <f t="shared" si="1081"/>
        <v>65000</v>
      </c>
      <c r="AK2267" s="33">
        <f t="shared" si="1082"/>
        <v>12810.357655954185</v>
      </c>
      <c r="AL2267" s="33">
        <f t="shared" si="1083"/>
        <v>0</v>
      </c>
      <c r="AM2267" s="34">
        <f t="shared" si="1084"/>
        <v>0</v>
      </c>
    </row>
    <row r="2268" spans="1:39" ht="15" customHeight="1" x14ac:dyDescent="0.3">
      <c r="A2268" s="166" t="s">
        <v>4702</v>
      </c>
      <c r="B2268" s="99">
        <v>21191</v>
      </c>
      <c r="C2268" s="99">
        <v>92002</v>
      </c>
      <c r="D2268" s="165">
        <v>44659</v>
      </c>
      <c r="E2268" s="165">
        <v>44977</v>
      </c>
      <c r="F2268" s="166">
        <v>4</v>
      </c>
      <c r="G2268" s="178">
        <v>2.76</v>
      </c>
      <c r="H2268" s="181">
        <v>0.75</v>
      </c>
      <c r="I2268" s="180">
        <v>7.5499999999999998E-2</v>
      </c>
      <c r="J2268" s="21">
        <f t="shared" si="1055"/>
        <v>1.2400000000000002</v>
      </c>
      <c r="K2268" s="21" t="str">
        <f t="shared" si="1056"/>
        <v>Y</v>
      </c>
      <c r="L2268" s="37" t="str">
        <f t="shared" si="1057"/>
        <v>NA</v>
      </c>
      <c r="M2268" s="8" t="str">
        <f t="shared" si="1058"/>
        <v>Y</v>
      </c>
      <c r="N2268" s="42">
        <f t="shared" si="1059"/>
        <v>2</v>
      </c>
      <c r="O2268" s="43">
        <f t="shared" si="1060"/>
        <v>200000</v>
      </c>
      <c r="P2268" s="43" t="str">
        <f t="shared" si="1061"/>
        <v>NA</v>
      </c>
      <c r="Q2268" s="24">
        <f t="shared" si="1062"/>
        <v>22790.920499999997</v>
      </c>
      <c r="R2268" s="43">
        <f t="shared" si="1063"/>
        <v>0</v>
      </c>
      <c r="S2268" s="24">
        <f t="shared" si="1064"/>
        <v>1000000</v>
      </c>
      <c r="T2268" s="25" t="str">
        <f t="shared" si="1065"/>
        <v>Y</v>
      </c>
      <c r="U2268" s="44">
        <f t="shared" si="1066"/>
        <v>1</v>
      </c>
      <c r="V2268" s="45">
        <f t="shared" si="1067"/>
        <v>200000</v>
      </c>
      <c r="W2268" s="45">
        <f t="shared" si="1068"/>
        <v>1000000</v>
      </c>
      <c r="X2268" s="28">
        <f t="shared" si="1069"/>
        <v>24511.634997749996</v>
      </c>
      <c r="Y2268" s="28">
        <f t="shared" si="1070"/>
        <v>0</v>
      </c>
      <c r="Z2268" s="45" t="str">
        <f t="shared" si="1071"/>
        <v>NA</v>
      </c>
      <c r="AA2268" s="29" t="str">
        <f t="shared" si="1072"/>
        <v>N</v>
      </c>
      <c r="AB2268" s="46">
        <f t="shared" si="1073"/>
        <v>0</v>
      </c>
      <c r="AC2268" s="31">
        <f t="shared" si="1074"/>
        <v>0</v>
      </c>
      <c r="AD2268" s="31">
        <f t="shared" si="1075"/>
        <v>0</v>
      </c>
      <c r="AE2268" s="31">
        <f t="shared" si="1076"/>
        <v>0</v>
      </c>
      <c r="AF2268" s="47">
        <f t="shared" si="1077"/>
        <v>0</v>
      </c>
      <c r="AG2268" s="31">
        <f t="shared" si="1078"/>
        <v>0</v>
      </c>
      <c r="AH2268" s="48">
        <f t="shared" si="1079"/>
        <v>0</v>
      </c>
      <c r="AI2268" s="33">
        <f t="shared" si="1080"/>
        <v>0</v>
      </c>
      <c r="AJ2268" s="33">
        <f t="shared" si="1081"/>
        <v>0</v>
      </c>
      <c r="AK2268" s="33">
        <f t="shared" si="1082"/>
        <v>0</v>
      </c>
      <c r="AL2268" s="33">
        <f t="shared" si="1083"/>
        <v>0</v>
      </c>
      <c r="AM2268" s="34">
        <f t="shared" si="1084"/>
        <v>0</v>
      </c>
    </row>
    <row r="2269" spans="1:39" ht="15" customHeight="1" x14ac:dyDescent="0.3">
      <c r="A2269" s="166" t="s">
        <v>4703</v>
      </c>
      <c r="B2269" s="99">
        <v>19410</v>
      </c>
      <c r="C2269" s="99">
        <v>38360</v>
      </c>
      <c r="D2269" s="165">
        <v>45244</v>
      </c>
      <c r="E2269" s="165">
        <v>45500</v>
      </c>
      <c r="F2269" s="166">
        <v>4</v>
      </c>
      <c r="G2269" s="178">
        <v>3.21</v>
      </c>
      <c r="H2269" s="181">
        <v>0.25</v>
      </c>
      <c r="I2269" s="180">
        <v>3.9600000000000003E-2</v>
      </c>
      <c r="J2269" s="21">
        <f t="shared" si="1055"/>
        <v>0.79</v>
      </c>
      <c r="K2269" s="21" t="str">
        <f t="shared" si="1056"/>
        <v>Y</v>
      </c>
      <c r="L2269" s="37" t="str">
        <f t="shared" si="1057"/>
        <v>NA</v>
      </c>
      <c r="M2269" s="8" t="str">
        <f t="shared" si="1058"/>
        <v>Y</v>
      </c>
      <c r="N2269" s="42">
        <f t="shared" si="1059"/>
        <v>4</v>
      </c>
      <c r="O2269" s="43">
        <f t="shared" si="1060"/>
        <v>200000</v>
      </c>
      <c r="P2269" s="43" t="str">
        <f t="shared" si="1061"/>
        <v>NA</v>
      </c>
      <c r="Q2269" s="24">
        <f t="shared" si="1062"/>
        <v>20178.636000000002</v>
      </c>
      <c r="R2269" s="43">
        <f t="shared" si="1063"/>
        <v>0</v>
      </c>
      <c r="S2269" s="24">
        <f t="shared" si="1064"/>
        <v>1000000</v>
      </c>
      <c r="T2269" s="25" t="str">
        <f t="shared" si="1065"/>
        <v>N</v>
      </c>
      <c r="U2269" s="44">
        <f t="shared" si="1066"/>
        <v>3</v>
      </c>
      <c r="V2269" s="45">
        <f t="shared" si="1067"/>
        <v>20000</v>
      </c>
      <c r="W2269" s="45">
        <f t="shared" si="1068"/>
        <v>65000</v>
      </c>
      <c r="X2269" s="28">
        <f t="shared" si="1069"/>
        <v>20000</v>
      </c>
      <c r="Y2269" s="28">
        <f t="shared" si="1070"/>
        <v>977.70998560000226</v>
      </c>
      <c r="Z2269" s="45">
        <f t="shared" si="1071"/>
        <v>0</v>
      </c>
      <c r="AA2269" s="29" t="str">
        <f t="shared" si="1072"/>
        <v>N</v>
      </c>
      <c r="AB2269" s="46">
        <f t="shared" si="1073"/>
        <v>2</v>
      </c>
      <c r="AC2269" s="31">
        <f t="shared" si="1074"/>
        <v>20000</v>
      </c>
      <c r="AD2269" s="31">
        <f t="shared" si="1075"/>
        <v>65000</v>
      </c>
      <c r="AE2269" s="31">
        <f t="shared" si="1076"/>
        <v>0</v>
      </c>
      <c r="AF2269" s="47">
        <f t="shared" si="1077"/>
        <v>21808.427301029766</v>
      </c>
      <c r="AG2269" s="31">
        <f t="shared" si="1078"/>
        <v>0</v>
      </c>
      <c r="AH2269" s="48">
        <f t="shared" si="1079"/>
        <v>1</v>
      </c>
      <c r="AI2269" s="33">
        <f t="shared" si="1080"/>
        <v>20000</v>
      </c>
      <c r="AJ2269" s="33">
        <f t="shared" si="1081"/>
        <v>65000</v>
      </c>
      <c r="AK2269" s="33">
        <f t="shared" si="1082"/>
        <v>0</v>
      </c>
      <c r="AL2269" s="33">
        <f t="shared" si="1083"/>
        <v>22672.041022150544</v>
      </c>
      <c r="AM2269" s="34">
        <f t="shared" si="1084"/>
        <v>45458.178308780312</v>
      </c>
    </row>
    <row r="2270" spans="1:39" ht="15" customHeight="1" x14ac:dyDescent="0.3">
      <c r="A2270" s="166" t="s">
        <v>4704</v>
      </c>
      <c r="B2270" s="99">
        <v>20130</v>
      </c>
      <c r="C2270" s="99">
        <v>89363</v>
      </c>
      <c r="D2270" s="165">
        <v>46127</v>
      </c>
      <c r="E2270" s="165">
        <v>46186</v>
      </c>
      <c r="F2270" s="166">
        <v>4</v>
      </c>
      <c r="G2270" s="178">
        <v>3.34</v>
      </c>
      <c r="H2270" s="181">
        <v>0.25</v>
      </c>
      <c r="I2270" s="180">
        <v>6.0100000000000001E-2</v>
      </c>
      <c r="J2270" s="21">
        <f t="shared" si="1055"/>
        <v>0.66000000000000014</v>
      </c>
      <c r="K2270" s="21" t="str">
        <f t="shared" si="1056"/>
        <v>Y</v>
      </c>
      <c r="L2270" s="37" t="str">
        <f t="shared" si="1057"/>
        <v>NA</v>
      </c>
      <c r="M2270" s="8" t="str">
        <f t="shared" si="1058"/>
        <v>Y</v>
      </c>
      <c r="N2270" s="42">
        <f t="shared" si="1059"/>
        <v>3</v>
      </c>
      <c r="O2270" s="43">
        <f t="shared" si="1060"/>
        <v>200000</v>
      </c>
      <c r="P2270" s="43" t="str">
        <f t="shared" si="1061"/>
        <v>NA</v>
      </c>
      <c r="Q2270" s="24">
        <f t="shared" si="1062"/>
        <v>21339.813000000002</v>
      </c>
      <c r="R2270" s="43">
        <f t="shared" si="1063"/>
        <v>0</v>
      </c>
      <c r="S2270" s="24">
        <f t="shared" si="1064"/>
        <v>1000000</v>
      </c>
      <c r="T2270" s="25" t="str">
        <f t="shared" si="1065"/>
        <v>N</v>
      </c>
      <c r="U2270" s="44">
        <f t="shared" si="1066"/>
        <v>2</v>
      </c>
      <c r="V2270" s="45">
        <f t="shared" si="1067"/>
        <v>20000</v>
      </c>
      <c r="W2270" s="45">
        <f t="shared" si="1068"/>
        <v>65000</v>
      </c>
      <c r="X2270" s="28">
        <f t="shared" si="1069"/>
        <v>0</v>
      </c>
      <c r="Y2270" s="28">
        <f t="shared" si="1070"/>
        <v>22622.335761300004</v>
      </c>
      <c r="Z2270" s="45">
        <f t="shared" si="1071"/>
        <v>0</v>
      </c>
      <c r="AA2270" s="29" t="str">
        <f t="shared" si="1072"/>
        <v>N</v>
      </c>
      <c r="AB2270" s="46">
        <f t="shared" si="1073"/>
        <v>1</v>
      </c>
      <c r="AC2270" s="31">
        <f t="shared" si="1074"/>
        <v>20000</v>
      </c>
      <c r="AD2270" s="31">
        <f t="shared" si="1075"/>
        <v>65000</v>
      </c>
      <c r="AE2270" s="31">
        <f t="shared" si="1076"/>
        <v>0</v>
      </c>
      <c r="AF2270" s="47">
        <f t="shared" si="1077"/>
        <v>23981.938140554135</v>
      </c>
      <c r="AG2270" s="31">
        <f t="shared" si="1078"/>
        <v>0</v>
      </c>
      <c r="AH2270" s="48">
        <f t="shared" si="1079"/>
        <v>0</v>
      </c>
      <c r="AI2270" s="33">
        <f t="shared" si="1080"/>
        <v>0</v>
      </c>
      <c r="AJ2270" s="33">
        <f t="shared" si="1081"/>
        <v>0</v>
      </c>
      <c r="AK2270" s="33">
        <f t="shared" si="1082"/>
        <v>0</v>
      </c>
      <c r="AL2270" s="33">
        <f t="shared" si="1083"/>
        <v>0</v>
      </c>
      <c r="AM2270" s="34">
        <f t="shared" si="1084"/>
        <v>46604.27390185414</v>
      </c>
    </row>
    <row r="2271" spans="1:39" ht="15" customHeight="1" x14ac:dyDescent="0.3">
      <c r="A2271" s="166" t="s">
        <v>4705</v>
      </c>
      <c r="B2271" s="99">
        <v>24466</v>
      </c>
      <c r="C2271" s="99">
        <v>100928</v>
      </c>
      <c r="D2271" s="165">
        <v>45417</v>
      </c>
      <c r="E2271" s="165">
        <v>45683</v>
      </c>
      <c r="F2271" s="166">
        <v>2</v>
      </c>
      <c r="G2271" s="178">
        <v>0.95</v>
      </c>
      <c r="H2271" s="181">
        <v>0.5</v>
      </c>
      <c r="I2271" s="180">
        <v>3.7499999999999999E-2</v>
      </c>
      <c r="J2271" s="21">
        <f t="shared" si="1055"/>
        <v>1.05</v>
      </c>
      <c r="K2271" s="21" t="str">
        <f t="shared" si="1056"/>
        <v>Y</v>
      </c>
      <c r="L2271" s="37" t="str">
        <f t="shared" si="1057"/>
        <v>NA</v>
      </c>
      <c r="M2271" s="8" t="str">
        <f t="shared" si="1058"/>
        <v>Y</v>
      </c>
      <c r="N2271" s="42">
        <f t="shared" si="1059"/>
        <v>3</v>
      </c>
      <c r="O2271" s="43">
        <f t="shared" si="1060"/>
        <v>200000</v>
      </c>
      <c r="P2271" s="43" t="str">
        <f t="shared" si="1061"/>
        <v>NA</v>
      </c>
      <c r="Q2271" s="24">
        <f t="shared" si="1062"/>
        <v>25383.475000000002</v>
      </c>
      <c r="R2271" s="43">
        <f t="shared" si="1063"/>
        <v>0</v>
      </c>
      <c r="S2271" s="24">
        <f t="shared" si="1064"/>
        <v>1000000</v>
      </c>
      <c r="T2271" s="25" t="str">
        <f t="shared" si="1065"/>
        <v>Y</v>
      </c>
      <c r="U2271" s="44">
        <f t="shared" si="1066"/>
        <v>2</v>
      </c>
      <c r="V2271" s="45">
        <f t="shared" si="1067"/>
        <v>200000</v>
      </c>
      <c r="W2271" s="45">
        <f t="shared" si="1068"/>
        <v>1000000</v>
      </c>
      <c r="X2271" s="28">
        <f t="shared" si="1069"/>
        <v>26335.355312500003</v>
      </c>
      <c r="Y2271" s="28">
        <f t="shared" si="1070"/>
        <v>0</v>
      </c>
      <c r="Z2271" s="45" t="str">
        <f t="shared" si="1071"/>
        <v>NA</v>
      </c>
      <c r="AA2271" s="29" t="str">
        <f t="shared" si="1072"/>
        <v>N</v>
      </c>
      <c r="AB2271" s="46">
        <f t="shared" si="1073"/>
        <v>1</v>
      </c>
      <c r="AC2271" s="31">
        <f t="shared" si="1074"/>
        <v>20000</v>
      </c>
      <c r="AD2271" s="31">
        <f t="shared" si="1075"/>
        <v>65000</v>
      </c>
      <c r="AE2271" s="31">
        <f t="shared" si="1076"/>
        <v>20000</v>
      </c>
      <c r="AF2271" s="47">
        <f t="shared" si="1077"/>
        <v>7322.9311367187547</v>
      </c>
      <c r="AG2271" s="31">
        <f t="shared" si="1078"/>
        <v>0</v>
      </c>
      <c r="AH2271" s="48">
        <f t="shared" si="1079"/>
        <v>0</v>
      </c>
      <c r="AI2271" s="33">
        <f t="shared" si="1080"/>
        <v>0</v>
      </c>
      <c r="AJ2271" s="33">
        <f t="shared" si="1081"/>
        <v>0</v>
      </c>
      <c r="AK2271" s="33">
        <f t="shared" si="1082"/>
        <v>0</v>
      </c>
      <c r="AL2271" s="33">
        <f t="shared" si="1083"/>
        <v>0</v>
      </c>
      <c r="AM2271" s="34">
        <f t="shared" si="1084"/>
        <v>7322.9311367187547</v>
      </c>
    </row>
    <row r="2272" spans="1:39" ht="15" customHeight="1" x14ac:dyDescent="0.3">
      <c r="A2272" s="166" t="s">
        <v>4706</v>
      </c>
      <c r="B2272" s="99">
        <v>9943</v>
      </c>
      <c r="C2272" s="99">
        <v>28052</v>
      </c>
      <c r="D2272" s="165">
        <v>45282</v>
      </c>
      <c r="E2272" s="165">
        <v>45364</v>
      </c>
      <c r="F2272" s="166">
        <v>4</v>
      </c>
      <c r="G2272" s="178">
        <v>3.93</v>
      </c>
      <c r="H2272" s="181">
        <v>0.25</v>
      </c>
      <c r="I2272" s="180">
        <v>5.0299999999999997E-2</v>
      </c>
      <c r="J2272" s="21">
        <f t="shared" si="1055"/>
        <v>6.999999999999984E-2</v>
      </c>
      <c r="K2272" s="21" t="str">
        <f t="shared" si="1056"/>
        <v>Y</v>
      </c>
      <c r="L2272" s="37" t="str">
        <f t="shared" si="1057"/>
        <v>NA</v>
      </c>
      <c r="M2272" s="8" t="str">
        <f t="shared" si="1058"/>
        <v>Y</v>
      </c>
      <c r="N2272" s="42">
        <f t="shared" si="1059"/>
        <v>1</v>
      </c>
      <c r="O2272" s="43">
        <f t="shared" si="1060"/>
        <v>200000</v>
      </c>
      <c r="P2272" s="43" t="str">
        <f t="shared" si="1061"/>
        <v>NA</v>
      </c>
      <c r="Q2272" s="24">
        <f t="shared" si="1062"/>
        <v>10443.132900000001</v>
      </c>
      <c r="R2272" s="43">
        <f t="shared" si="1063"/>
        <v>0</v>
      </c>
      <c r="S2272" s="24">
        <f t="shared" si="1064"/>
        <v>1000000</v>
      </c>
      <c r="T2272" s="25" t="str">
        <f t="shared" si="1065"/>
        <v>N</v>
      </c>
      <c r="U2272" s="44">
        <f t="shared" si="1066"/>
        <v>0</v>
      </c>
      <c r="V2272" s="45">
        <f t="shared" si="1067"/>
        <v>0</v>
      </c>
      <c r="W2272" s="45">
        <f t="shared" si="1068"/>
        <v>0</v>
      </c>
      <c r="X2272" s="28">
        <f t="shared" si="1069"/>
        <v>0</v>
      </c>
      <c r="Y2272" s="28">
        <f t="shared" si="1070"/>
        <v>0</v>
      </c>
      <c r="Z2272" s="45">
        <f t="shared" si="1071"/>
        <v>0</v>
      </c>
      <c r="AA2272" s="29" t="str">
        <f t="shared" si="1072"/>
        <v>N</v>
      </c>
      <c r="AB2272" s="46">
        <f t="shared" si="1073"/>
        <v>0</v>
      </c>
      <c r="AC2272" s="31">
        <f t="shared" si="1074"/>
        <v>0</v>
      </c>
      <c r="AD2272" s="31">
        <f t="shared" si="1075"/>
        <v>0</v>
      </c>
      <c r="AE2272" s="31">
        <f t="shared" si="1076"/>
        <v>0</v>
      </c>
      <c r="AF2272" s="47">
        <f t="shared" si="1077"/>
        <v>0</v>
      </c>
      <c r="AG2272" s="31">
        <f t="shared" si="1078"/>
        <v>0</v>
      </c>
      <c r="AH2272" s="48">
        <f t="shared" si="1079"/>
        <v>0</v>
      </c>
      <c r="AI2272" s="33">
        <f t="shared" si="1080"/>
        <v>0</v>
      </c>
      <c r="AJ2272" s="33">
        <f t="shared" si="1081"/>
        <v>0</v>
      </c>
      <c r="AK2272" s="33">
        <f t="shared" si="1082"/>
        <v>0</v>
      </c>
      <c r="AL2272" s="33">
        <f t="shared" si="1083"/>
        <v>0</v>
      </c>
      <c r="AM2272" s="34">
        <f t="shared" si="1084"/>
        <v>0</v>
      </c>
    </row>
    <row r="2273" spans="1:39" ht="15" customHeight="1" x14ac:dyDescent="0.3">
      <c r="A2273" s="166" t="s">
        <v>4707</v>
      </c>
      <c r="B2273" s="99">
        <v>13118</v>
      </c>
      <c r="C2273" s="99">
        <v>80495</v>
      </c>
      <c r="D2273" s="165">
        <v>45305</v>
      </c>
      <c r="E2273" s="165">
        <v>45603</v>
      </c>
      <c r="F2273" s="166">
        <v>2</v>
      </c>
      <c r="G2273" s="178">
        <v>0.79</v>
      </c>
      <c r="H2273" s="181">
        <v>0.75</v>
      </c>
      <c r="I2273" s="180">
        <v>4.2099999999999999E-2</v>
      </c>
      <c r="J2273" s="21">
        <f t="shared" si="1055"/>
        <v>1.21</v>
      </c>
      <c r="K2273" s="21" t="str">
        <f t="shared" si="1056"/>
        <v>Y</v>
      </c>
      <c r="L2273" s="37" t="str">
        <f t="shared" si="1057"/>
        <v>NA</v>
      </c>
      <c r="M2273" s="8" t="str">
        <f t="shared" si="1058"/>
        <v>Y</v>
      </c>
      <c r="N2273" s="42">
        <f t="shared" si="1059"/>
        <v>2</v>
      </c>
      <c r="O2273" s="43">
        <f t="shared" si="1060"/>
        <v>200000</v>
      </c>
      <c r="P2273" s="43" t="str">
        <f t="shared" si="1061"/>
        <v>NA</v>
      </c>
      <c r="Q2273" s="24">
        <f t="shared" si="1062"/>
        <v>13670.2678</v>
      </c>
      <c r="R2273" s="43">
        <f t="shared" si="1063"/>
        <v>0</v>
      </c>
      <c r="S2273" s="24">
        <f t="shared" si="1064"/>
        <v>1000000</v>
      </c>
      <c r="T2273" s="25" t="str">
        <f t="shared" si="1065"/>
        <v>Y</v>
      </c>
      <c r="U2273" s="44">
        <f t="shared" si="1066"/>
        <v>1</v>
      </c>
      <c r="V2273" s="45">
        <f t="shared" si="1067"/>
        <v>200000</v>
      </c>
      <c r="W2273" s="45">
        <f t="shared" si="1068"/>
        <v>1000000</v>
      </c>
      <c r="X2273" s="28">
        <f t="shared" si="1069"/>
        <v>14245.786074379999</v>
      </c>
      <c r="Y2273" s="28">
        <f t="shared" si="1070"/>
        <v>0</v>
      </c>
      <c r="Z2273" s="45" t="str">
        <f t="shared" si="1071"/>
        <v>NA</v>
      </c>
      <c r="AA2273" s="29" t="str">
        <f t="shared" si="1072"/>
        <v>N</v>
      </c>
      <c r="AB2273" s="46">
        <f t="shared" si="1073"/>
        <v>0</v>
      </c>
      <c r="AC2273" s="31">
        <f t="shared" si="1074"/>
        <v>0</v>
      </c>
      <c r="AD2273" s="31">
        <f t="shared" si="1075"/>
        <v>0</v>
      </c>
      <c r="AE2273" s="31">
        <f t="shared" si="1076"/>
        <v>0</v>
      </c>
      <c r="AF2273" s="47">
        <f t="shared" si="1077"/>
        <v>0</v>
      </c>
      <c r="AG2273" s="31">
        <f t="shared" si="1078"/>
        <v>0</v>
      </c>
      <c r="AH2273" s="48">
        <f t="shared" si="1079"/>
        <v>0</v>
      </c>
      <c r="AI2273" s="33">
        <f t="shared" si="1080"/>
        <v>0</v>
      </c>
      <c r="AJ2273" s="33">
        <f t="shared" si="1081"/>
        <v>0</v>
      </c>
      <c r="AK2273" s="33">
        <f t="shared" si="1082"/>
        <v>0</v>
      </c>
      <c r="AL2273" s="33">
        <f t="shared" si="1083"/>
        <v>0</v>
      </c>
      <c r="AM2273" s="34">
        <f t="shared" si="1084"/>
        <v>0</v>
      </c>
    </row>
    <row r="2274" spans="1:39" ht="15" customHeight="1" x14ac:dyDescent="0.3">
      <c r="A2274" s="166" t="s">
        <v>4708</v>
      </c>
      <c r="B2274" s="99">
        <v>6715</v>
      </c>
      <c r="C2274" s="99">
        <v>60578</v>
      </c>
      <c r="D2274" s="165">
        <v>46070</v>
      </c>
      <c r="E2274" s="165">
        <v>46268</v>
      </c>
      <c r="F2274" s="166">
        <v>2</v>
      </c>
      <c r="G2274" s="178">
        <v>1.1599999999999999</v>
      </c>
      <c r="H2274" s="181">
        <v>1</v>
      </c>
      <c r="I2274" s="180">
        <v>3.49E-2</v>
      </c>
      <c r="J2274" s="21">
        <f t="shared" si="1055"/>
        <v>0.84000000000000008</v>
      </c>
      <c r="K2274" s="21" t="str">
        <f t="shared" si="1056"/>
        <v>Y</v>
      </c>
      <c r="L2274" s="37" t="str">
        <f t="shared" si="1057"/>
        <v>NA</v>
      </c>
      <c r="M2274" s="8" t="str">
        <f t="shared" si="1058"/>
        <v>Y</v>
      </c>
      <c r="N2274" s="42">
        <f t="shared" si="1059"/>
        <v>1</v>
      </c>
      <c r="O2274" s="43">
        <f t="shared" si="1060"/>
        <v>200000</v>
      </c>
      <c r="P2274" s="43" t="str">
        <f t="shared" si="1061"/>
        <v>NA</v>
      </c>
      <c r="Q2274" s="24">
        <f t="shared" si="1062"/>
        <v>6949.3534999999993</v>
      </c>
      <c r="R2274" s="43">
        <f t="shared" si="1063"/>
        <v>0</v>
      </c>
      <c r="S2274" s="24">
        <f t="shared" si="1064"/>
        <v>1000000</v>
      </c>
      <c r="T2274" s="25" t="str">
        <f t="shared" si="1065"/>
        <v>N</v>
      </c>
      <c r="U2274" s="44">
        <f t="shared" si="1066"/>
        <v>0</v>
      </c>
      <c r="V2274" s="45">
        <f t="shared" si="1067"/>
        <v>0</v>
      </c>
      <c r="W2274" s="45">
        <f t="shared" si="1068"/>
        <v>0</v>
      </c>
      <c r="X2274" s="28">
        <f t="shared" si="1069"/>
        <v>0</v>
      </c>
      <c r="Y2274" s="28">
        <f t="shared" si="1070"/>
        <v>0</v>
      </c>
      <c r="Z2274" s="45">
        <f t="shared" si="1071"/>
        <v>0</v>
      </c>
      <c r="AA2274" s="29" t="str">
        <f t="shared" si="1072"/>
        <v>N</v>
      </c>
      <c r="AB2274" s="46">
        <f t="shared" si="1073"/>
        <v>0</v>
      </c>
      <c r="AC2274" s="31">
        <f t="shared" si="1074"/>
        <v>0</v>
      </c>
      <c r="AD2274" s="31">
        <f t="shared" si="1075"/>
        <v>0</v>
      </c>
      <c r="AE2274" s="31">
        <f t="shared" si="1076"/>
        <v>0</v>
      </c>
      <c r="AF2274" s="47">
        <f t="shared" si="1077"/>
        <v>0</v>
      </c>
      <c r="AG2274" s="31">
        <f t="shared" si="1078"/>
        <v>0</v>
      </c>
      <c r="AH2274" s="48">
        <f t="shared" si="1079"/>
        <v>0</v>
      </c>
      <c r="AI2274" s="33">
        <f t="shared" si="1080"/>
        <v>0</v>
      </c>
      <c r="AJ2274" s="33">
        <f t="shared" si="1081"/>
        <v>0</v>
      </c>
      <c r="AK2274" s="33">
        <f t="shared" si="1082"/>
        <v>0</v>
      </c>
      <c r="AL2274" s="33">
        <f t="shared" si="1083"/>
        <v>0</v>
      </c>
      <c r="AM2274" s="34">
        <f t="shared" si="1084"/>
        <v>0</v>
      </c>
    </row>
    <row r="2275" spans="1:39" ht="15" customHeight="1" x14ac:dyDescent="0.3">
      <c r="A2275" s="166" t="s">
        <v>4709</v>
      </c>
      <c r="B2275" s="99">
        <v>15923</v>
      </c>
      <c r="C2275" s="99">
        <v>36605</v>
      </c>
      <c r="D2275" s="165">
        <v>45011</v>
      </c>
      <c r="E2275" s="165">
        <v>45113</v>
      </c>
      <c r="F2275" s="166">
        <v>4</v>
      </c>
      <c r="G2275" s="178">
        <v>1.31</v>
      </c>
      <c r="H2275" s="181">
        <v>1</v>
      </c>
      <c r="I2275" s="180">
        <v>2.4E-2</v>
      </c>
      <c r="J2275" s="21">
        <f t="shared" si="1055"/>
        <v>2.69</v>
      </c>
      <c r="K2275" s="21" t="str">
        <f t="shared" si="1056"/>
        <v>Y</v>
      </c>
      <c r="L2275" s="37" t="str">
        <f t="shared" si="1057"/>
        <v>NA</v>
      </c>
      <c r="M2275" s="8" t="str">
        <f t="shared" si="1058"/>
        <v>Y</v>
      </c>
      <c r="N2275" s="42">
        <f t="shared" si="1059"/>
        <v>3</v>
      </c>
      <c r="O2275" s="43">
        <f t="shared" si="1060"/>
        <v>200000</v>
      </c>
      <c r="P2275" s="43" t="str">
        <f t="shared" si="1061"/>
        <v>NA</v>
      </c>
      <c r="Q2275" s="24">
        <f t="shared" si="1062"/>
        <v>16305.152</v>
      </c>
      <c r="R2275" s="43">
        <f t="shared" si="1063"/>
        <v>0</v>
      </c>
      <c r="S2275" s="24">
        <f t="shared" si="1064"/>
        <v>1000000</v>
      </c>
      <c r="T2275" s="25" t="str">
        <f t="shared" si="1065"/>
        <v>Y</v>
      </c>
      <c r="U2275" s="44">
        <f t="shared" si="1066"/>
        <v>2</v>
      </c>
      <c r="V2275" s="45">
        <f t="shared" si="1067"/>
        <v>200000</v>
      </c>
      <c r="W2275" s="45">
        <f t="shared" si="1068"/>
        <v>1000000</v>
      </c>
      <c r="X2275" s="28">
        <f t="shared" si="1069"/>
        <v>16696.475648</v>
      </c>
      <c r="Y2275" s="28">
        <f t="shared" si="1070"/>
        <v>0</v>
      </c>
      <c r="Z2275" s="45" t="str">
        <f t="shared" si="1071"/>
        <v>NA</v>
      </c>
      <c r="AA2275" s="29" t="str">
        <f t="shared" si="1072"/>
        <v>Y</v>
      </c>
      <c r="AB2275" s="46">
        <f t="shared" si="1073"/>
        <v>1</v>
      </c>
      <c r="AC2275" s="31">
        <f t="shared" si="1074"/>
        <v>200000</v>
      </c>
      <c r="AD2275" s="31">
        <f t="shared" si="1075"/>
        <v>1000000</v>
      </c>
      <c r="AE2275" s="31">
        <f t="shared" si="1076"/>
        <v>17097.191063552</v>
      </c>
      <c r="AF2275" s="47">
        <f t="shared" si="1077"/>
        <v>0</v>
      </c>
      <c r="AG2275" s="31" t="str">
        <f t="shared" si="1078"/>
        <v>NA</v>
      </c>
      <c r="AH2275" s="48">
        <f t="shared" si="1079"/>
        <v>0</v>
      </c>
      <c r="AI2275" s="33">
        <f t="shared" si="1080"/>
        <v>0</v>
      </c>
      <c r="AJ2275" s="33">
        <f t="shared" si="1081"/>
        <v>0</v>
      </c>
      <c r="AK2275" s="33">
        <f t="shared" si="1082"/>
        <v>0</v>
      </c>
      <c r="AL2275" s="33">
        <f t="shared" si="1083"/>
        <v>0</v>
      </c>
      <c r="AM2275" s="34">
        <f t="shared" si="1084"/>
        <v>0</v>
      </c>
    </row>
    <row r="2276" spans="1:39" ht="15" customHeight="1" x14ac:dyDescent="0.3">
      <c r="A2276" s="166" t="s">
        <v>4710</v>
      </c>
      <c r="B2276" s="99">
        <v>23314</v>
      </c>
      <c r="C2276" s="99">
        <v>82686</v>
      </c>
      <c r="D2276" s="165">
        <v>44887</v>
      </c>
      <c r="E2276" s="165">
        <v>45085</v>
      </c>
      <c r="F2276" s="166">
        <v>2</v>
      </c>
      <c r="G2276" s="178">
        <v>1.37</v>
      </c>
      <c r="H2276" s="181">
        <v>0.25</v>
      </c>
      <c r="I2276" s="180">
        <v>6.0199999999999997E-2</v>
      </c>
      <c r="J2276" s="21">
        <f t="shared" si="1055"/>
        <v>0.62999999999999989</v>
      </c>
      <c r="K2276" s="21" t="str">
        <f t="shared" si="1056"/>
        <v>Y</v>
      </c>
      <c r="L2276" s="37" t="str">
        <f t="shared" si="1057"/>
        <v>NA</v>
      </c>
      <c r="M2276" s="8" t="str">
        <f t="shared" si="1058"/>
        <v>Y</v>
      </c>
      <c r="N2276" s="42">
        <f t="shared" si="1059"/>
        <v>3</v>
      </c>
      <c r="O2276" s="43">
        <f t="shared" si="1060"/>
        <v>200000</v>
      </c>
      <c r="P2276" s="43" t="str">
        <f t="shared" si="1061"/>
        <v>NA</v>
      </c>
      <c r="Q2276" s="24">
        <f t="shared" si="1062"/>
        <v>24717.502800000002</v>
      </c>
      <c r="R2276" s="43">
        <f t="shared" si="1063"/>
        <v>0</v>
      </c>
      <c r="S2276" s="24">
        <f t="shared" si="1064"/>
        <v>1000000</v>
      </c>
      <c r="T2276" s="25" t="str">
        <f t="shared" si="1065"/>
        <v>N</v>
      </c>
      <c r="U2276" s="44">
        <f t="shared" si="1066"/>
        <v>2</v>
      </c>
      <c r="V2276" s="45">
        <f t="shared" si="1067"/>
        <v>20000</v>
      </c>
      <c r="W2276" s="45">
        <f t="shared" si="1068"/>
        <v>65000</v>
      </c>
      <c r="X2276" s="28">
        <f t="shared" si="1069"/>
        <v>0</v>
      </c>
      <c r="Y2276" s="28">
        <f t="shared" si="1070"/>
        <v>26205.496468560003</v>
      </c>
      <c r="Z2276" s="45">
        <f t="shared" si="1071"/>
        <v>0</v>
      </c>
      <c r="AA2276" s="29" t="str">
        <f t="shared" si="1072"/>
        <v>N</v>
      </c>
      <c r="AB2276" s="46">
        <f t="shared" si="1073"/>
        <v>1</v>
      </c>
      <c r="AC2276" s="31">
        <f t="shared" si="1074"/>
        <v>20000</v>
      </c>
      <c r="AD2276" s="31">
        <f t="shared" si="1075"/>
        <v>65000</v>
      </c>
      <c r="AE2276" s="31">
        <f t="shared" si="1076"/>
        <v>0</v>
      </c>
      <c r="AF2276" s="47">
        <f t="shared" si="1077"/>
        <v>27783.067355967316</v>
      </c>
      <c r="AG2276" s="31">
        <f t="shared" si="1078"/>
        <v>0</v>
      </c>
      <c r="AH2276" s="48">
        <f t="shared" si="1079"/>
        <v>0</v>
      </c>
      <c r="AI2276" s="33">
        <f t="shared" si="1080"/>
        <v>0</v>
      </c>
      <c r="AJ2276" s="33">
        <f t="shared" si="1081"/>
        <v>0</v>
      </c>
      <c r="AK2276" s="33">
        <f t="shared" si="1082"/>
        <v>0</v>
      </c>
      <c r="AL2276" s="33">
        <f t="shared" si="1083"/>
        <v>0</v>
      </c>
      <c r="AM2276" s="34">
        <f t="shared" si="1084"/>
        <v>53988.563824527315</v>
      </c>
    </row>
    <row r="2277" spans="1:39" ht="15" customHeight="1" x14ac:dyDescent="0.3">
      <c r="A2277" s="166" t="s">
        <v>4711</v>
      </c>
      <c r="B2277" s="99">
        <v>16856</v>
      </c>
      <c r="C2277" s="99">
        <v>29245</v>
      </c>
      <c r="D2277" s="165">
        <v>45462</v>
      </c>
      <c r="E2277" s="165">
        <v>45650</v>
      </c>
      <c r="F2277" s="166">
        <v>2</v>
      </c>
      <c r="G2277" s="178">
        <v>1.91</v>
      </c>
      <c r="H2277" s="181">
        <v>0.75</v>
      </c>
      <c r="I2277" s="180">
        <v>8.1299999999999997E-2</v>
      </c>
      <c r="J2277" s="21">
        <f t="shared" si="1055"/>
        <v>9.000000000000008E-2</v>
      </c>
      <c r="K2277" s="21" t="str">
        <f t="shared" si="1056"/>
        <v>Y</v>
      </c>
      <c r="L2277" s="37" t="str">
        <f t="shared" si="1057"/>
        <v>NA</v>
      </c>
      <c r="M2277" s="8" t="str">
        <f t="shared" si="1058"/>
        <v>Y</v>
      </c>
      <c r="N2277" s="42">
        <f t="shared" si="1059"/>
        <v>1</v>
      </c>
      <c r="O2277" s="43">
        <f t="shared" si="1060"/>
        <v>200000</v>
      </c>
      <c r="P2277" s="43" t="str">
        <f t="shared" si="1061"/>
        <v>NA</v>
      </c>
      <c r="Q2277" s="24">
        <f t="shared" si="1062"/>
        <v>18226.392799999998</v>
      </c>
      <c r="R2277" s="43">
        <f t="shared" si="1063"/>
        <v>0</v>
      </c>
      <c r="S2277" s="24">
        <f t="shared" si="1064"/>
        <v>1000000</v>
      </c>
      <c r="T2277" s="25" t="str">
        <f t="shared" si="1065"/>
        <v>N</v>
      </c>
      <c r="U2277" s="44">
        <f t="shared" si="1066"/>
        <v>0</v>
      </c>
      <c r="V2277" s="45">
        <f t="shared" si="1067"/>
        <v>0</v>
      </c>
      <c r="W2277" s="45">
        <f t="shared" si="1068"/>
        <v>0</v>
      </c>
      <c r="X2277" s="28">
        <f t="shared" si="1069"/>
        <v>0</v>
      </c>
      <c r="Y2277" s="28">
        <f t="shared" si="1070"/>
        <v>0</v>
      </c>
      <c r="Z2277" s="45">
        <f t="shared" si="1071"/>
        <v>0</v>
      </c>
      <c r="AA2277" s="29" t="str">
        <f t="shared" si="1072"/>
        <v>N</v>
      </c>
      <c r="AB2277" s="46">
        <f t="shared" si="1073"/>
        <v>0</v>
      </c>
      <c r="AC2277" s="31">
        <f t="shared" si="1074"/>
        <v>0</v>
      </c>
      <c r="AD2277" s="31">
        <f t="shared" si="1075"/>
        <v>0</v>
      </c>
      <c r="AE2277" s="31">
        <f t="shared" si="1076"/>
        <v>0</v>
      </c>
      <c r="AF2277" s="47">
        <f t="shared" si="1077"/>
        <v>0</v>
      </c>
      <c r="AG2277" s="31">
        <f t="shared" si="1078"/>
        <v>0</v>
      </c>
      <c r="AH2277" s="48">
        <f t="shared" si="1079"/>
        <v>0</v>
      </c>
      <c r="AI2277" s="33">
        <f t="shared" si="1080"/>
        <v>0</v>
      </c>
      <c r="AJ2277" s="33">
        <f t="shared" si="1081"/>
        <v>0</v>
      </c>
      <c r="AK2277" s="33">
        <f t="shared" si="1082"/>
        <v>0</v>
      </c>
      <c r="AL2277" s="33">
        <f t="shared" si="1083"/>
        <v>0</v>
      </c>
      <c r="AM2277" s="34">
        <f t="shared" si="1084"/>
        <v>0</v>
      </c>
    </row>
    <row r="2278" spans="1:39" ht="15" customHeight="1" x14ac:dyDescent="0.3">
      <c r="A2278" s="166" t="s">
        <v>4712</v>
      </c>
      <c r="B2278" s="99">
        <v>12423</v>
      </c>
      <c r="C2278" s="99">
        <v>40453</v>
      </c>
      <c r="D2278" s="165">
        <v>45887</v>
      </c>
      <c r="E2278" s="165">
        <v>45956</v>
      </c>
      <c r="F2278" s="166">
        <v>4</v>
      </c>
      <c r="G2278" s="178">
        <v>3.39</v>
      </c>
      <c r="H2278" s="181">
        <v>0.25</v>
      </c>
      <c r="I2278" s="180">
        <v>5.0500000000000003E-2</v>
      </c>
      <c r="J2278" s="21">
        <f t="shared" si="1055"/>
        <v>0.60999999999999988</v>
      </c>
      <c r="K2278" s="21" t="str">
        <f t="shared" si="1056"/>
        <v>Y</v>
      </c>
      <c r="L2278" s="37" t="str">
        <f t="shared" si="1057"/>
        <v>NA</v>
      </c>
      <c r="M2278" s="8" t="str">
        <f t="shared" si="1058"/>
        <v>Y</v>
      </c>
      <c r="N2278" s="42">
        <f t="shared" si="1059"/>
        <v>3</v>
      </c>
      <c r="O2278" s="43">
        <f t="shared" si="1060"/>
        <v>200000</v>
      </c>
      <c r="P2278" s="43" t="str">
        <f t="shared" si="1061"/>
        <v>NA</v>
      </c>
      <c r="Q2278" s="24">
        <f t="shared" si="1062"/>
        <v>13050.361499999999</v>
      </c>
      <c r="R2278" s="43">
        <f t="shared" si="1063"/>
        <v>0</v>
      </c>
      <c r="S2278" s="24">
        <f t="shared" si="1064"/>
        <v>1000000</v>
      </c>
      <c r="T2278" s="25" t="str">
        <f t="shared" si="1065"/>
        <v>N</v>
      </c>
      <c r="U2278" s="44">
        <f t="shared" si="1066"/>
        <v>2</v>
      </c>
      <c r="V2278" s="45">
        <f t="shared" si="1067"/>
        <v>20000</v>
      </c>
      <c r="W2278" s="45">
        <f t="shared" si="1068"/>
        <v>65000</v>
      </c>
      <c r="X2278" s="28">
        <f t="shared" si="1069"/>
        <v>13709.404755749998</v>
      </c>
      <c r="Y2278" s="28">
        <f t="shared" si="1070"/>
        <v>0</v>
      </c>
      <c r="Z2278" s="45">
        <f t="shared" si="1071"/>
        <v>0</v>
      </c>
      <c r="AA2278" s="29" t="str">
        <f t="shared" si="1072"/>
        <v>N</v>
      </c>
      <c r="AB2278" s="46">
        <f t="shared" si="1073"/>
        <v>1</v>
      </c>
      <c r="AC2278" s="31">
        <f t="shared" si="1074"/>
        <v>20000</v>
      </c>
      <c r="AD2278" s="31">
        <f t="shared" si="1075"/>
        <v>65000</v>
      </c>
      <c r="AE2278" s="31">
        <f t="shared" si="1076"/>
        <v>0</v>
      </c>
      <c r="AF2278" s="47">
        <f t="shared" si="1077"/>
        <v>14401.729695915372</v>
      </c>
      <c r="AG2278" s="31">
        <f t="shared" si="1078"/>
        <v>0</v>
      </c>
      <c r="AH2278" s="48">
        <f t="shared" si="1079"/>
        <v>0</v>
      </c>
      <c r="AI2278" s="33">
        <f t="shared" si="1080"/>
        <v>0</v>
      </c>
      <c r="AJ2278" s="33">
        <f t="shared" si="1081"/>
        <v>0</v>
      </c>
      <c r="AK2278" s="33">
        <f t="shared" si="1082"/>
        <v>0</v>
      </c>
      <c r="AL2278" s="33">
        <f t="shared" si="1083"/>
        <v>0</v>
      </c>
      <c r="AM2278" s="34">
        <f t="shared" si="1084"/>
        <v>14401.729695915372</v>
      </c>
    </row>
    <row r="2279" spans="1:39" ht="15" customHeight="1" x14ac:dyDescent="0.3">
      <c r="A2279" s="166" t="s">
        <v>4713</v>
      </c>
      <c r="B2279" s="99">
        <v>6236</v>
      </c>
      <c r="C2279" s="99">
        <v>60376</v>
      </c>
      <c r="D2279" s="165">
        <v>44410</v>
      </c>
      <c r="E2279" s="165">
        <v>44756</v>
      </c>
      <c r="F2279" s="166">
        <v>2</v>
      </c>
      <c r="G2279" s="178">
        <v>1.23</v>
      </c>
      <c r="H2279" s="181">
        <v>0.5</v>
      </c>
      <c r="I2279" s="180">
        <v>2.64E-2</v>
      </c>
      <c r="J2279" s="21">
        <f t="shared" si="1055"/>
        <v>0.77</v>
      </c>
      <c r="K2279" s="21" t="str">
        <f t="shared" si="1056"/>
        <v>Y</v>
      </c>
      <c r="L2279" s="37" t="str">
        <f t="shared" si="1057"/>
        <v>NA</v>
      </c>
      <c r="M2279" s="8" t="str">
        <f t="shared" si="1058"/>
        <v>Y</v>
      </c>
      <c r="N2279" s="42">
        <f t="shared" si="1059"/>
        <v>2</v>
      </c>
      <c r="O2279" s="43">
        <f t="shared" si="1060"/>
        <v>200000</v>
      </c>
      <c r="P2279" s="43" t="str">
        <f t="shared" si="1061"/>
        <v>NA</v>
      </c>
      <c r="Q2279" s="24">
        <f t="shared" si="1062"/>
        <v>6400.6304</v>
      </c>
      <c r="R2279" s="43">
        <f t="shared" si="1063"/>
        <v>0</v>
      </c>
      <c r="S2279" s="24">
        <f t="shared" si="1064"/>
        <v>1000000</v>
      </c>
      <c r="T2279" s="25" t="str">
        <f t="shared" si="1065"/>
        <v>N</v>
      </c>
      <c r="U2279" s="44">
        <f t="shared" si="1066"/>
        <v>1</v>
      </c>
      <c r="V2279" s="45">
        <f t="shared" si="1067"/>
        <v>20000</v>
      </c>
      <c r="W2279" s="45">
        <f t="shared" si="1068"/>
        <v>65000</v>
      </c>
      <c r="X2279" s="28">
        <f t="shared" si="1069"/>
        <v>4624</v>
      </c>
      <c r="Y2279" s="28">
        <f t="shared" si="1070"/>
        <v>1945.6070425600001</v>
      </c>
      <c r="Z2279" s="45">
        <f t="shared" si="1071"/>
        <v>0</v>
      </c>
      <c r="AA2279" s="29" t="str">
        <f t="shared" si="1072"/>
        <v>N</v>
      </c>
      <c r="AB2279" s="46">
        <f t="shared" si="1073"/>
        <v>0</v>
      </c>
      <c r="AC2279" s="31">
        <f t="shared" si="1074"/>
        <v>0</v>
      </c>
      <c r="AD2279" s="31">
        <f t="shared" si="1075"/>
        <v>0</v>
      </c>
      <c r="AE2279" s="31">
        <f t="shared" si="1076"/>
        <v>0</v>
      </c>
      <c r="AF2279" s="47">
        <f t="shared" si="1077"/>
        <v>0</v>
      </c>
      <c r="AG2279" s="31">
        <f t="shared" si="1078"/>
        <v>0</v>
      </c>
      <c r="AH2279" s="48">
        <f t="shared" si="1079"/>
        <v>0</v>
      </c>
      <c r="AI2279" s="33">
        <f t="shared" si="1080"/>
        <v>0</v>
      </c>
      <c r="AJ2279" s="33">
        <f t="shared" si="1081"/>
        <v>0</v>
      </c>
      <c r="AK2279" s="33">
        <f t="shared" si="1082"/>
        <v>0</v>
      </c>
      <c r="AL2279" s="33">
        <f t="shared" si="1083"/>
        <v>0</v>
      </c>
      <c r="AM2279" s="34">
        <f t="shared" si="1084"/>
        <v>1945.6070425600001</v>
      </c>
    </row>
    <row r="2280" spans="1:39" ht="15" customHeight="1" x14ac:dyDescent="0.3">
      <c r="A2280" s="166" t="s">
        <v>4714</v>
      </c>
      <c r="B2280" s="99">
        <v>19341</v>
      </c>
      <c r="C2280" s="99">
        <v>35067</v>
      </c>
      <c r="D2280" s="165">
        <v>45363</v>
      </c>
      <c r="E2280" s="165">
        <v>45579</v>
      </c>
      <c r="F2280" s="166">
        <v>2</v>
      </c>
      <c r="G2280" s="178">
        <v>1.94</v>
      </c>
      <c r="H2280" s="181">
        <v>0.75</v>
      </c>
      <c r="I2280" s="180">
        <v>6.7699999999999996E-2</v>
      </c>
      <c r="J2280" s="21">
        <f t="shared" si="1055"/>
        <v>6.0000000000000053E-2</v>
      </c>
      <c r="K2280" s="21" t="str">
        <f t="shared" si="1056"/>
        <v>Y</v>
      </c>
      <c r="L2280" s="37" t="str">
        <f t="shared" si="1057"/>
        <v>NA</v>
      </c>
      <c r="M2280" s="8" t="str">
        <f t="shared" si="1058"/>
        <v>Y</v>
      </c>
      <c r="N2280" s="42">
        <f t="shared" si="1059"/>
        <v>1</v>
      </c>
      <c r="O2280" s="43">
        <f t="shared" si="1060"/>
        <v>200000</v>
      </c>
      <c r="P2280" s="43" t="str">
        <f t="shared" si="1061"/>
        <v>NA</v>
      </c>
      <c r="Q2280" s="24">
        <f t="shared" si="1062"/>
        <v>20650.385700000003</v>
      </c>
      <c r="R2280" s="43">
        <f t="shared" si="1063"/>
        <v>0</v>
      </c>
      <c r="S2280" s="24">
        <f t="shared" si="1064"/>
        <v>1000000</v>
      </c>
      <c r="T2280" s="25" t="str">
        <f t="shared" si="1065"/>
        <v>N</v>
      </c>
      <c r="U2280" s="44">
        <f t="shared" si="1066"/>
        <v>0</v>
      </c>
      <c r="V2280" s="45">
        <f t="shared" si="1067"/>
        <v>0</v>
      </c>
      <c r="W2280" s="45">
        <f t="shared" si="1068"/>
        <v>0</v>
      </c>
      <c r="X2280" s="28">
        <f t="shared" si="1069"/>
        <v>0</v>
      </c>
      <c r="Y2280" s="28">
        <f t="shared" si="1070"/>
        <v>0</v>
      </c>
      <c r="Z2280" s="45">
        <f t="shared" si="1071"/>
        <v>0</v>
      </c>
      <c r="AA2280" s="29" t="str">
        <f t="shared" si="1072"/>
        <v>N</v>
      </c>
      <c r="AB2280" s="46">
        <f t="shared" si="1073"/>
        <v>0</v>
      </c>
      <c r="AC2280" s="31">
        <f t="shared" si="1074"/>
        <v>0</v>
      </c>
      <c r="AD2280" s="31">
        <f t="shared" si="1075"/>
        <v>0</v>
      </c>
      <c r="AE2280" s="31">
        <f t="shared" si="1076"/>
        <v>0</v>
      </c>
      <c r="AF2280" s="47">
        <f t="shared" si="1077"/>
        <v>0</v>
      </c>
      <c r="AG2280" s="31">
        <f t="shared" si="1078"/>
        <v>0</v>
      </c>
      <c r="AH2280" s="48">
        <f t="shared" si="1079"/>
        <v>0</v>
      </c>
      <c r="AI2280" s="33">
        <f t="shared" si="1080"/>
        <v>0</v>
      </c>
      <c r="AJ2280" s="33">
        <f t="shared" si="1081"/>
        <v>0</v>
      </c>
      <c r="AK2280" s="33">
        <f t="shared" si="1082"/>
        <v>0</v>
      </c>
      <c r="AL2280" s="33">
        <f t="shared" si="1083"/>
        <v>0</v>
      </c>
      <c r="AM2280" s="34">
        <f t="shared" si="1084"/>
        <v>0</v>
      </c>
    </row>
    <row r="2281" spans="1:39" ht="15" customHeight="1" x14ac:dyDescent="0.3">
      <c r="A2281" s="166" t="s">
        <v>4715</v>
      </c>
      <c r="B2281" s="99">
        <v>22498</v>
      </c>
      <c r="C2281" s="99">
        <v>63846</v>
      </c>
      <c r="D2281" s="165">
        <v>45571</v>
      </c>
      <c r="E2281" s="165">
        <v>45841</v>
      </c>
      <c r="F2281" s="166">
        <v>2</v>
      </c>
      <c r="G2281" s="178">
        <v>0.8</v>
      </c>
      <c r="H2281" s="181">
        <v>1</v>
      </c>
      <c r="I2281" s="180">
        <v>4.7300000000000002E-2</v>
      </c>
      <c r="J2281" s="21">
        <f t="shared" si="1055"/>
        <v>1.2</v>
      </c>
      <c r="K2281" s="21" t="str">
        <f t="shared" si="1056"/>
        <v>Y</v>
      </c>
      <c r="L2281" s="37" t="str">
        <f t="shared" si="1057"/>
        <v>NA</v>
      </c>
      <c r="M2281" s="8" t="str">
        <f t="shared" si="1058"/>
        <v>Y</v>
      </c>
      <c r="N2281" s="42">
        <f t="shared" si="1059"/>
        <v>2</v>
      </c>
      <c r="O2281" s="43">
        <f t="shared" si="1060"/>
        <v>200000</v>
      </c>
      <c r="P2281" s="43" t="str">
        <f t="shared" si="1061"/>
        <v>NA</v>
      </c>
      <c r="Q2281" s="24">
        <f t="shared" si="1062"/>
        <v>23562.155399999996</v>
      </c>
      <c r="R2281" s="43">
        <f t="shared" si="1063"/>
        <v>0</v>
      </c>
      <c r="S2281" s="24">
        <f t="shared" si="1064"/>
        <v>1000000</v>
      </c>
      <c r="T2281" s="25" t="str">
        <f t="shared" si="1065"/>
        <v>Y</v>
      </c>
      <c r="U2281" s="44">
        <f t="shared" si="1066"/>
        <v>1</v>
      </c>
      <c r="V2281" s="45">
        <f t="shared" si="1067"/>
        <v>200000</v>
      </c>
      <c r="W2281" s="45">
        <f t="shared" si="1068"/>
        <v>1000000</v>
      </c>
      <c r="X2281" s="28">
        <f t="shared" si="1069"/>
        <v>24676.645350419993</v>
      </c>
      <c r="Y2281" s="28">
        <f t="shared" si="1070"/>
        <v>0</v>
      </c>
      <c r="Z2281" s="45" t="str">
        <f t="shared" si="1071"/>
        <v>NA</v>
      </c>
      <c r="AA2281" s="29" t="str">
        <f t="shared" si="1072"/>
        <v>N</v>
      </c>
      <c r="AB2281" s="46">
        <f t="shared" si="1073"/>
        <v>0</v>
      </c>
      <c r="AC2281" s="31">
        <f t="shared" si="1074"/>
        <v>0</v>
      </c>
      <c r="AD2281" s="31">
        <f t="shared" si="1075"/>
        <v>0</v>
      </c>
      <c r="AE2281" s="31">
        <f t="shared" si="1076"/>
        <v>0</v>
      </c>
      <c r="AF2281" s="47">
        <f t="shared" si="1077"/>
        <v>0</v>
      </c>
      <c r="AG2281" s="31">
        <f t="shared" si="1078"/>
        <v>0</v>
      </c>
      <c r="AH2281" s="48">
        <f t="shared" si="1079"/>
        <v>0</v>
      </c>
      <c r="AI2281" s="33">
        <f t="shared" si="1080"/>
        <v>0</v>
      </c>
      <c r="AJ2281" s="33">
        <f t="shared" si="1081"/>
        <v>0</v>
      </c>
      <c r="AK2281" s="33">
        <f t="shared" si="1082"/>
        <v>0</v>
      </c>
      <c r="AL2281" s="33">
        <f t="shared" si="1083"/>
        <v>0</v>
      </c>
      <c r="AM2281" s="34">
        <f t="shared" si="1084"/>
        <v>0</v>
      </c>
    </row>
    <row r="2282" spans="1:39" ht="15" customHeight="1" x14ac:dyDescent="0.3">
      <c r="A2282" s="166" t="s">
        <v>4716</v>
      </c>
      <c r="B2282" s="99">
        <v>21479</v>
      </c>
      <c r="C2282" s="99">
        <v>100614</v>
      </c>
      <c r="D2282" s="165">
        <v>45347</v>
      </c>
      <c r="E2282" s="165">
        <v>45459</v>
      </c>
      <c r="F2282" s="166">
        <v>2</v>
      </c>
      <c r="G2282" s="178">
        <v>1.62</v>
      </c>
      <c r="H2282" s="181">
        <v>0.5</v>
      </c>
      <c r="I2282" s="180">
        <v>7.6100000000000001E-2</v>
      </c>
      <c r="J2282" s="21">
        <f t="shared" si="1055"/>
        <v>0.37999999999999989</v>
      </c>
      <c r="K2282" s="21" t="str">
        <f t="shared" si="1056"/>
        <v>Y</v>
      </c>
      <c r="L2282" s="37" t="str">
        <f t="shared" si="1057"/>
        <v>NA</v>
      </c>
      <c r="M2282" s="8" t="str">
        <f t="shared" si="1058"/>
        <v>Y</v>
      </c>
      <c r="N2282" s="42">
        <f t="shared" si="1059"/>
        <v>1</v>
      </c>
      <c r="O2282" s="43">
        <f t="shared" si="1060"/>
        <v>200000</v>
      </c>
      <c r="P2282" s="43" t="str">
        <f t="shared" si="1061"/>
        <v>NA</v>
      </c>
      <c r="Q2282" s="24">
        <f t="shared" si="1062"/>
        <v>23113.551900000002</v>
      </c>
      <c r="R2282" s="43">
        <f t="shared" si="1063"/>
        <v>0</v>
      </c>
      <c r="S2282" s="24">
        <f t="shared" si="1064"/>
        <v>1000000</v>
      </c>
      <c r="T2282" s="25" t="str">
        <f t="shared" si="1065"/>
        <v>N</v>
      </c>
      <c r="U2282" s="44">
        <f t="shared" si="1066"/>
        <v>0</v>
      </c>
      <c r="V2282" s="45">
        <f t="shared" si="1067"/>
        <v>0</v>
      </c>
      <c r="W2282" s="45">
        <f t="shared" si="1068"/>
        <v>0</v>
      </c>
      <c r="X2282" s="28">
        <f t="shared" si="1069"/>
        <v>0</v>
      </c>
      <c r="Y2282" s="28">
        <f t="shared" si="1070"/>
        <v>0</v>
      </c>
      <c r="Z2282" s="45">
        <f t="shared" si="1071"/>
        <v>0</v>
      </c>
      <c r="AA2282" s="29" t="str">
        <f t="shared" si="1072"/>
        <v>N</v>
      </c>
      <c r="AB2282" s="46">
        <f t="shared" si="1073"/>
        <v>0</v>
      </c>
      <c r="AC2282" s="31">
        <f t="shared" si="1074"/>
        <v>0</v>
      </c>
      <c r="AD2282" s="31">
        <f t="shared" si="1075"/>
        <v>0</v>
      </c>
      <c r="AE2282" s="31">
        <f t="shared" si="1076"/>
        <v>0</v>
      </c>
      <c r="AF2282" s="47">
        <f t="shared" si="1077"/>
        <v>0</v>
      </c>
      <c r="AG2282" s="31">
        <f t="shared" si="1078"/>
        <v>0</v>
      </c>
      <c r="AH2282" s="48">
        <f t="shared" si="1079"/>
        <v>0</v>
      </c>
      <c r="AI2282" s="33">
        <f t="shared" si="1080"/>
        <v>0</v>
      </c>
      <c r="AJ2282" s="33">
        <f t="shared" si="1081"/>
        <v>0</v>
      </c>
      <c r="AK2282" s="33">
        <f t="shared" si="1082"/>
        <v>0</v>
      </c>
      <c r="AL2282" s="33">
        <f t="shared" si="1083"/>
        <v>0</v>
      </c>
      <c r="AM2282" s="34">
        <f t="shared" si="1084"/>
        <v>0</v>
      </c>
    </row>
    <row r="2283" spans="1:39" ht="15" customHeight="1" x14ac:dyDescent="0.3">
      <c r="A2283" s="166" t="s">
        <v>4717</v>
      </c>
      <c r="B2283" s="99">
        <v>17163</v>
      </c>
      <c r="C2283" s="99">
        <v>99847</v>
      </c>
      <c r="D2283" s="165">
        <v>45994</v>
      </c>
      <c r="E2283" s="165">
        <v>46288</v>
      </c>
      <c r="F2283" s="166">
        <v>2</v>
      </c>
      <c r="G2283" s="178">
        <v>0.64</v>
      </c>
      <c r="H2283" s="181">
        <v>0.5</v>
      </c>
      <c r="I2283" s="180">
        <v>3.4099999999999998E-2</v>
      </c>
      <c r="J2283" s="21">
        <f t="shared" si="1055"/>
        <v>1.3599999999999999</v>
      </c>
      <c r="K2283" s="21" t="str">
        <f t="shared" si="1056"/>
        <v>Y</v>
      </c>
      <c r="L2283" s="37" t="str">
        <f t="shared" si="1057"/>
        <v>NA</v>
      </c>
      <c r="M2283" s="8" t="str">
        <f t="shared" si="1058"/>
        <v>Y</v>
      </c>
      <c r="N2283" s="42">
        <f t="shared" si="1059"/>
        <v>3</v>
      </c>
      <c r="O2283" s="43">
        <f t="shared" si="1060"/>
        <v>200000</v>
      </c>
      <c r="P2283" s="43" t="str">
        <f t="shared" si="1061"/>
        <v>NA</v>
      </c>
      <c r="Q2283" s="24">
        <f t="shared" si="1062"/>
        <v>17748.258300000001</v>
      </c>
      <c r="R2283" s="43">
        <f t="shared" si="1063"/>
        <v>0</v>
      </c>
      <c r="S2283" s="24">
        <f t="shared" si="1064"/>
        <v>1000000</v>
      </c>
      <c r="T2283" s="25" t="str">
        <f t="shared" si="1065"/>
        <v>Y</v>
      </c>
      <c r="U2283" s="44">
        <f t="shared" si="1066"/>
        <v>2</v>
      </c>
      <c r="V2283" s="45">
        <f t="shared" si="1067"/>
        <v>200000</v>
      </c>
      <c r="W2283" s="45">
        <f t="shared" si="1068"/>
        <v>1000000</v>
      </c>
      <c r="X2283" s="28">
        <f t="shared" si="1069"/>
        <v>18353.473908030002</v>
      </c>
      <c r="Y2283" s="28">
        <f t="shared" si="1070"/>
        <v>0</v>
      </c>
      <c r="Z2283" s="45" t="str">
        <f t="shared" si="1071"/>
        <v>NA</v>
      </c>
      <c r="AA2283" s="29" t="str">
        <f t="shared" si="1072"/>
        <v>N</v>
      </c>
      <c r="AB2283" s="46">
        <f t="shared" si="1073"/>
        <v>1</v>
      </c>
      <c r="AC2283" s="31">
        <f t="shared" si="1074"/>
        <v>20000</v>
      </c>
      <c r="AD2283" s="31">
        <f t="shared" si="1075"/>
        <v>65000</v>
      </c>
      <c r="AE2283" s="31">
        <f t="shared" si="1076"/>
        <v>18979.327368293827</v>
      </c>
      <c r="AF2283" s="47">
        <f t="shared" si="1077"/>
        <v>0</v>
      </c>
      <c r="AG2283" s="31">
        <f t="shared" si="1078"/>
        <v>0</v>
      </c>
      <c r="AH2283" s="48">
        <f t="shared" si="1079"/>
        <v>0</v>
      </c>
      <c r="AI2283" s="33">
        <f t="shared" si="1080"/>
        <v>0</v>
      </c>
      <c r="AJ2283" s="33">
        <f t="shared" si="1081"/>
        <v>0</v>
      </c>
      <c r="AK2283" s="33">
        <f t="shared" si="1082"/>
        <v>0</v>
      </c>
      <c r="AL2283" s="33">
        <f t="shared" si="1083"/>
        <v>0</v>
      </c>
      <c r="AM2283" s="34">
        <f t="shared" si="1084"/>
        <v>0</v>
      </c>
    </row>
    <row r="2284" spans="1:39" ht="15" customHeight="1" x14ac:dyDescent="0.3">
      <c r="A2284" s="166" t="s">
        <v>4718</v>
      </c>
      <c r="B2284" s="99">
        <v>19335</v>
      </c>
      <c r="C2284" s="99">
        <v>41356</v>
      </c>
      <c r="D2284" s="165">
        <v>45750</v>
      </c>
      <c r="E2284" s="165">
        <v>46010</v>
      </c>
      <c r="F2284" s="166">
        <v>4</v>
      </c>
      <c r="G2284" s="178">
        <v>3.73</v>
      </c>
      <c r="H2284" s="181">
        <v>1</v>
      </c>
      <c r="I2284" s="180">
        <v>1.8700000000000001E-2</v>
      </c>
      <c r="J2284" s="21">
        <f t="shared" si="1055"/>
        <v>0.27</v>
      </c>
      <c r="K2284" s="21" t="str">
        <f t="shared" si="1056"/>
        <v>Y</v>
      </c>
      <c r="L2284" s="37" t="str">
        <f t="shared" si="1057"/>
        <v>NA</v>
      </c>
      <c r="M2284" s="8" t="str">
        <f t="shared" si="1058"/>
        <v>Y</v>
      </c>
      <c r="N2284" s="42">
        <f t="shared" si="1059"/>
        <v>1</v>
      </c>
      <c r="O2284" s="43">
        <f t="shared" si="1060"/>
        <v>200000</v>
      </c>
      <c r="P2284" s="43" t="str">
        <f t="shared" si="1061"/>
        <v>NA</v>
      </c>
      <c r="Q2284" s="24">
        <f t="shared" si="1062"/>
        <v>19696.5645</v>
      </c>
      <c r="R2284" s="43">
        <f t="shared" si="1063"/>
        <v>0</v>
      </c>
      <c r="S2284" s="24">
        <f t="shared" si="1064"/>
        <v>1000000</v>
      </c>
      <c r="T2284" s="25" t="str">
        <f t="shared" si="1065"/>
        <v>N</v>
      </c>
      <c r="U2284" s="44">
        <f t="shared" si="1066"/>
        <v>0</v>
      </c>
      <c r="V2284" s="45">
        <f t="shared" si="1067"/>
        <v>0</v>
      </c>
      <c r="W2284" s="45">
        <f t="shared" si="1068"/>
        <v>0</v>
      </c>
      <c r="X2284" s="28">
        <f t="shared" si="1069"/>
        <v>0</v>
      </c>
      <c r="Y2284" s="28">
        <f t="shared" si="1070"/>
        <v>0</v>
      </c>
      <c r="Z2284" s="45">
        <f t="shared" si="1071"/>
        <v>0</v>
      </c>
      <c r="AA2284" s="29" t="str">
        <f t="shared" si="1072"/>
        <v>N</v>
      </c>
      <c r="AB2284" s="46">
        <f t="shared" si="1073"/>
        <v>0</v>
      </c>
      <c r="AC2284" s="31">
        <f t="shared" si="1074"/>
        <v>0</v>
      </c>
      <c r="AD2284" s="31">
        <f t="shared" si="1075"/>
        <v>0</v>
      </c>
      <c r="AE2284" s="31">
        <f t="shared" si="1076"/>
        <v>0</v>
      </c>
      <c r="AF2284" s="47">
        <f t="shared" si="1077"/>
        <v>0</v>
      </c>
      <c r="AG2284" s="31">
        <f t="shared" si="1078"/>
        <v>0</v>
      </c>
      <c r="AH2284" s="48">
        <f t="shared" si="1079"/>
        <v>0</v>
      </c>
      <c r="AI2284" s="33">
        <f t="shared" si="1080"/>
        <v>0</v>
      </c>
      <c r="AJ2284" s="33">
        <f t="shared" si="1081"/>
        <v>0</v>
      </c>
      <c r="AK2284" s="33">
        <f t="shared" si="1082"/>
        <v>0</v>
      </c>
      <c r="AL2284" s="33">
        <f t="shared" si="1083"/>
        <v>0</v>
      </c>
      <c r="AM2284" s="34">
        <f t="shared" si="1084"/>
        <v>0</v>
      </c>
    </row>
    <row r="2285" spans="1:39" ht="15" customHeight="1" x14ac:dyDescent="0.3">
      <c r="A2285" s="166" t="s">
        <v>4719</v>
      </c>
      <c r="B2285" s="99">
        <v>12725</v>
      </c>
      <c r="C2285" s="99">
        <v>73340</v>
      </c>
      <c r="D2285" s="165">
        <v>46037</v>
      </c>
      <c r="E2285" s="165">
        <v>46258</v>
      </c>
      <c r="F2285" s="166">
        <v>2</v>
      </c>
      <c r="G2285" s="178">
        <v>0.15</v>
      </c>
      <c r="H2285" s="181">
        <v>0.25</v>
      </c>
      <c r="I2285" s="180">
        <v>7.3700000000000002E-2</v>
      </c>
      <c r="J2285" s="21">
        <f t="shared" si="1055"/>
        <v>1.85</v>
      </c>
      <c r="K2285" s="21" t="str">
        <f t="shared" si="1056"/>
        <v>Y</v>
      </c>
      <c r="L2285" s="37" t="str">
        <f t="shared" si="1057"/>
        <v>NA</v>
      </c>
      <c r="M2285" s="8" t="str">
        <f t="shared" si="1058"/>
        <v>Y</v>
      </c>
      <c r="N2285" s="42">
        <f t="shared" si="1059"/>
        <v>8</v>
      </c>
      <c r="O2285" s="43">
        <f t="shared" si="1060"/>
        <v>200000</v>
      </c>
      <c r="P2285" s="43" t="str">
        <f t="shared" si="1061"/>
        <v>NA</v>
      </c>
      <c r="Q2285" s="24">
        <f t="shared" si="1062"/>
        <v>13662.8325</v>
      </c>
      <c r="R2285" s="43">
        <f t="shared" si="1063"/>
        <v>0</v>
      </c>
      <c r="S2285" s="24">
        <f t="shared" si="1064"/>
        <v>1000000</v>
      </c>
      <c r="T2285" s="25" t="str">
        <f t="shared" si="1065"/>
        <v>Y</v>
      </c>
      <c r="U2285" s="44">
        <f t="shared" si="1066"/>
        <v>7</v>
      </c>
      <c r="V2285" s="45">
        <f t="shared" si="1067"/>
        <v>200000</v>
      </c>
      <c r="W2285" s="45">
        <f t="shared" si="1068"/>
        <v>1000000</v>
      </c>
      <c r="X2285" s="28">
        <f t="shared" si="1069"/>
        <v>14669.783255250002</v>
      </c>
      <c r="Y2285" s="28">
        <f t="shared" si="1070"/>
        <v>0</v>
      </c>
      <c r="Z2285" s="45" t="str">
        <f t="shared" si="1071"/>
        <v>NA</v>
      </c>
      <c r="AA2285" s="29" t="str">
        <f t="shared" si="1072"/>
        <v>N</v>
      </c>
      <c r="AB2285" s="46">
        <f t="shared" si="1073"/>
        <v>6</v>
      </c>
      <c r="AC2285" s="31">
        <f t="shared" si="1074"/>
        <v>20000</v>
      </c>
      <c r="AD2285" s="31">
        <f t="shared" si="1075"/>
        <v>65000</v>
      </c>
      <c r="AE2285" s="31">
        <f t="shared" si="1076"/>
        <v>15750.946281161929</v>
      </c>
      <c r="AF2285" s="47">
        <f t="shared" si="1077"/>
        <v>0</v>
      </c>
      <c r="AG2285" s="31">
        <f t="shared" si="1078"/>
        <v>0</v>
      </c>
      <c r="AH2285" s="48">
        <f t="shared" si="1079"/>
        <v>5</v>
      </c>
      <c r="AI2285" s="33">
        <f t="shared" si="1080"/>
        <v>20000</v>
      </c>
      <c r="AJ2285" s="33">
        <f t="shared" si="1081"/>
        <v>65000</v>
      </c>
      <c r="AK2285" s="33">
        <f t="shared" si="1082"/>
        <v>0</v>
      </c>
      <c r="AL2285" s="33">
        <f t="shared" si="1083"/>
        <v>16911.791022083566</v>
      </c>
      <c r="AM2285" s="34">
        <f t="shared" si="1084"/>
        <v>16911.791022083566</v>
      </c>
    </row>
    <row r="2286" spans="1:39" ht="15" customHeight="1" x14ac:dyDescent="0.3">
      <c r="A2286" s="166" t="s">
        <v>4720</v>
      </c>
      <c r="B2286" s="99">
        <v>9508</v>
      </c>
      <c r="C2286" s="99">
        <v>24528</v>
      </c>
      <c r="D2286" s="165">
        <v>45617</v>
      </c>
      <c r="E2286" s="165">
        <v>45888</v>
      </c>
      <c r="F2286" s="166">
        <v>2</v>
      </c>
      <c r="G2286" s="178">
        <v>1.54</v>
      </c>
      <c r="H2286" s="181">
        <v>1</v>
      </c>
      <c r="I2286" s="180">
        <v>4.6399999999999997E-2</v>
      </c>
      <c r="J2286" s="21">
        <f t="shared" si="1055"/>
        <v>0.45999999999999996</v>
      </c>
      <c r="K2286" s="21" t="str">
        <f t="shared" si="1056"/>
        <v>Y</v>
      </c>
      <c r="L2286" s="37" t="str">
        <f t="shared" si="1057"/>
        <v>NA</v>
      </c>
      <c r="M2286" s="8" t="str">
        <f t="shared" si="1058"/>
        <v>Y</v>
      </c>
      <c r="N2286" s="42">
        <f t="shared" si="1059"/>
        <v>1</v>
      </c>
      <c r="O2286" s="43">
        <f t="shared" si="1060"/>
        <v>200000</v>
      </c>
      <c r="P2286" s="43" t="str">
        <f t="shared" si="1061"/>
        <v>NA</v>
      </c>
      <c r="Q2286" s="24">
        <f t="shared" si="1062"/>
        <v>9949.1712000000007</v>
      </c>
      <c r="R2286" s="43">
        <f t="shared" si="1063"/>
        <v>0</v>
      </c>
      <c r="S2286" s="24">
        <f t="shared" si="1064"/>
        <v>1000000</v>
      </c>
      <c r="T2286" s="25" t="str">
        <f t="shared" si="1065"/>
        <v>N</v>
      </c>
      <c r="U2286" s="44">
        <f t="shared" si="1066"/>
        <v>0</v>
      </c>
      <c r="V2286" s="45">
        <f t="shared" si="1067"/>
        <v>0</v>
      </c>
      <c r="W2286" s="45">
        <f t="shared" si="1068"/>
        <v>0</v>
      </c>
      <c r="X2286" s="28">
        <f t="shared" si="1069"/>
        <v>0</v>
      </c>
      <c r="Y2286" s="28">
        <f t="shared" si="1070"/>
        <v>0</v>
      </c>
      <c r="Z2286" s="45">
        <f t="shared" si="1071"/>
        <v>0</v>
      </c>
      <c r="AA2286" s="29" t="str">
        <f t="shared" si="1072"/>
        <v>N</v>
      </c>
      <c r="AB2286" s="46">
        <f t="shared" si="1073"/>
        <v>0</v>
      </c>
      <c r="AC2286" s="31">
        <f t="shared" si="1074"/>
        <v>0</v>
      </c>
      <c r="AD2286" s="31">
        <f t="shared" si="1075"/>
        <v>0</v>
      </c>
      <c r="AE2286" s="31">
        <f t="shared" si="1076"/>
        <v>0</v>
      </c>
      <c r="AF2286" s="47">
        <f t="shared" si="1077"/>
        <v>0</v>
      </c>
      <c r="AG2286" s="31">
        <f t="shared" si="1078"/>
        <v>0</v>
      </c>
      <c r="AH2286" s="48">
        <f t="shared" si="1079"/>
        <v>0</v>
      </c>
      <c r="AI2286" s="33">
        <f t="shared" si="1080"/>
        <v>0</v>
      </c>
      <c r="AJ2286" s="33">
        <f t="shared" si="1081"/>
        <v>0</v>
      </c>
      <c r="AK2286" s="33">
        <f t="shared" si="1082"/>
        <v>0</v>
      </c>
      <c r="AL2286" s="33">
        <f t="shared" si="1083"/>
        <v>0</v>
      </c>
      <c r="AM2286" s="34">
        <f t="shared" si="1084"/>
        <v>0</v>
      </c>
    </row>
    <row r="2287" spans="1:39" ht="15" customHeight="1" x14ac:dyDescent="0.3">
      <c r="A2287" s="166" t="s">
        <v>4721</v>
      </c>
      <c r="B2287" s="99">
        <v>5622</v>
      </c>
      <c r="C2287" s="99">
        <v>49166</v>
      </c>
      <c r="D2287" s="165">
        <v>45763</v>
      </c>
      <c r="E2287" s="165">
        <v>45869</v>
      </c>
      <c r="F2287" s="166">
        <v>4</v>
      </c>
      <c r="G2287" s="178">
        <v>0.53</v>
      </c>
      <c r="H2287" s="181">
        <v>0.75</v>
      </c>
      <c r="I2287" s="180">
        <v>3.1600000000000003E-2</v>
      </c>
      <c r="J2287" s="21">
        <f t="shared" si="1055"/>
        <v>3.4699999999999998</v>
      </c>
      <c r="K2287" s="21" t="str">
        <f t="shared" si="1056"/>
        <v>Y</v>
      </c>
      <c r="L2287" s="37" t="str">
        <f t="shared" si="1057"/>
        <v>NA</v>
      </c>
      <c r="M2287" s="8" t="str">
        <f t="shared" si="1058"/>
        <v>Y</v>
      </c>
      <c r="N2287" s="42">
        <f t="shared" si="1059"/>
        <v>5</v>
      </c>
      <c r="O2287" s="43">
        <f t="shared" si="1060"/>
        <v>200000</v>
      </c>
      <c r="P2287" s="43" t="str">
        <f t="shared" si="1061"/>
        <v>NA</v>
      </c>
      <c r="Q2287" s="24">
        <f t="shared" si="1062"/>
        <v>5799.6552000000001</v>
      </c>
      <c r="R2287" s="43">
        <f t="shared" si="1063"/>
        <v>0</v>
      </c>
      <c r="S2287" s="24">
        <f t="shared" si="1064"/>
        <v>1000000</v>
      </c>
      <c r="T2287" s="25" t="str">
        <f t="shared" si="1065"/>
        <v>Y</v>
      </c>
      <c r="U2287" s="44">
        <f t="shared" si="1066"/>
        <v>4</v>
      </c>
      <c r="V2287" s="45">
        <f t="shared" si="1067"/>
        <v>200000</v>
      </c>
      <c r="W2287" s="45">
        <f t="shared" si="1068"/>
        <v>1000000</v>
      </c>
      <c r="X2287" s="28">
        <f t="shared" si="1069"/>
        <v>5982.9243043200004</v>
      </c>
      <c r="Y2287" s="28">
        <f t="shared" si="1070"/>
        <v>0</v>
      </c>
      <c r="Z2287" s="45" t="str">
        <f t="shared" si="1071"/>
        <v>NA</v>
      </c>
      <c r="AA2287" s="29" t="str">
        <f t="shared" si="1072"/>
        <v>Y</v>
      </c>
      <c r="AB2287" s="46">
        <f t="shared" si="1073"/>
        <v>3</v>
      </c>
      <c r="AC2287" s="31">
        <f t="shared" si="1074"/>
        <v>200000</v>
      </c>
      <c r="AD2287" s="31">
        <f t="shared" si="1075"/>
        <v>1000000</v>
      </c>
      <c r="AE2287" s="31">
        <f t="shared" si="1076"/>
        <v>6171.9847123365125</v>
      </c>
      <c r="AF2287" s="47">
        <f t="shared" si="1077"/>
        <v>0</v>
      </c>
      <c r="AG2287" s="31" t="str">
        <f t="shared" si="1078"/>
        <v>NA</v>
      </c>
      <c r="AH2287" s="48">
        <f t="shared" si="1079"/>
        <v>2</v>
      </c>
      <c r="AI2287" s="33">
        <f t="shared" si="1080"/>
        <v>20000</v>
      </c>
      <c r="AJ2287" s="33">
        <f t="shared" si="1081"/>
        <v>65000</v>
      </c>
      <c r="AK2287" s="33">
        <f t="shared" si="1082"/>
        <v>6367.0194292463466</v>
      </c>
      <c r="AL2287" s="33">
        <f t="shared" si="1083"/>
        <v>0</v>
      </c>
      <c r="AM2287" s="34">
        <f t="shared" si="1084"/>
        <v>0</v>
      </c>
    </row>
    <row r="2288" spans="1:39" ht="15" customHeight="1" x14ac:dyDescent="0.3">
      <c r="A2288" s="166" t="s">
        <v>4722</v>
      </c>
      <c r="B2288" s="99">
        <v>12813</v>
      </c>
      <c r="C2288" s="99">
        <v>77840</v>
      </c>
      <c r="D2288" s="165">
        <v>44896</v>
      </c>
      <c r="E2288" s="165">
        <v>45244</v>
      </c>
      <c r="F2288" s="166">
        <v>4</v>
      </c>
      <c r="G2288" s="178">
        <v>0.34</v>
      </c>
      <c r="H2288" s="181">
        <v>1</v>
      </c>
      <c r="I2288" s="180">
        <v>5.6800000000000003E-2</v>
      </c>
      <c r="J2288" s="21">
        <f t="shared" si="1055"/>
        <v>3.66</v>
      </c>
      <c r="K2288" s="21" t="str">
        <f t="shared" si="1056"/>
        <v>Y</v>
      </c>
      <c r="L2288" s="37" t="str">
        <f t="shared" si="1057"/>
        <v>NA</v>
      </c>
      <c r="M2288" s="8" t="str">
        <f t="shared" si="1058"/>
        <v>Y</v>
      </c>
      <c r="N2288" s="42">
        <f t="shared" si="1059"/>
        <v>4</v>
      </c>
      <c r="O2288" s="43">
        <f t="shared" si="1060"/>
        <v>200000</v>
      </c>
      <c r="P2288" s="43" t="str">
        <f t="shared" si="1061"/>
        <v>NA</v>
      </c>
      <c r="Q2288" s="24">
        <f t="shared" si="1062"/>
        <v>13540.778399999999</v>
      </c>
      <c r="R2288" s="43">
        <f t="shared" si="1063"/>
        <v>0</v>
      </c>
      <c r="S2288" s="24">
        <f t="shared" si="1064"/>
        <v>1000000</v>
      </c>
      <c r="T2288" s="25" t="str">
        <f t="shared" si="1065"/>
        <v>Y</v>
      </c>
      <c r="U2288" s="44">
        <f t="shared" si="1066"/>
        <v>3</v>
      </c>
      <c r="V2288" s="45">
        <f t="shared" si="1067"/>
        <v>200000</v>
      </c>
      <c r="W2288" s="45">
        <f t="shared" si="1068"/>
        <v>1000000</v>
      </c>
      <c r="X2288" s="28">
        <f t="shared" si="1069"/>
        <v>14309.894613119999</v>
      </c>
      <c r="Y2288" s="28">
        <f t="shared" si="1070"/>
        <v>0</v>
      </c>
      <c r="Z2288" s="45" t="str">
        <f t="shared" si="1071"/>
        <v>NA</v>
      </c>
      <c r="AA2288" s="29" t="str">
        <f t="shared" si="1072"/>
        <v>Y</v>
      </c>
      <c r="AB2288" s="46">
        <f t="shared" si="1073"/>
        <v>2</v>
      </c>
      <c r="AC2288" s="31">
        <f t="shared" si="1074"/>
        <v>200000</v>
      </c>
      <c r="AD2288" s="31">
        <f t="shared" si="1075"/>
        <v>1000000</v>
      </c>
      <c r="AE2288" s="31">
        <f t="shared" si="1076"/>
        <v>15122.696627145215</v>
      </c>
      <c r="AF2288" s="47">
        <f t="shared" si="1077"/>
        <v>0</v>
      </c>
      <c r="AG2288" s="31" t="str">
        <f t="shared" si="1078"/>
        <v>NA</v>
      </c>
      <c r="AH2288" s="48">
        <f t="shared" si="1079"/>
        <v>1</v>
      </c>
      <c r="AI2288" s="33">
        <f t="shared" si="1080"/>
        <v>20000</v>
      </c>
      <c r="AJ2288" s="33">
        <f t="shared" si="1081"/>
        <v>65000</v>
      </c>
      <c r="AK2288" s="33">
        <f t="shared" si="1082"/>
        <v>15981.665795567062</v>
      </c>
      <c r="AL2288" s="33">
        <f t="shared" si="1083"/>
        <v>0</v>
      </c>
      <c r="AM2288" s="34">
        <f t="shared" si="1084"/>
        <v>0</v>
      </c>
    </row>
    <row r="2289" spans="1:39" ht="15" customHeight="1" x14ac:dyDescent="0.3">
      <c r="A2289" s="166" t="s">
        <v>4723</v>
      </c>
      <c r="B2289" s="99">
        <v>23843</v>
      </c>
      <c r="C2289" s="99">
        <v>65554</v>
      </c>
      <c r="D2289" s="165">
        <v>44733</v>
      </c>
      <c r="E2289" s="165">
        <v>44836</v>
      </c>
      <c r="F2289" s="166">
        <v>4</v>
      </c>
      <c r="G2289" s="178">
        <v>1.77</v>
      </c>
      <c r="H2289" s="181">
        <v>0.75</v>
      </c>
      <c r="I2289" s="180">
        <v>3.1800000000000002E-2</v>
      </c>
      <c r="J2289" s="21">
        <f t="shared" si="1055"/>
        <v>2.23</v>
      </c>
      <c r="K2289" s="21" t="str">
        <f t="shared" si="1056"/>
        <v>Y</v>
      </c>
      <c r="L2289" s="37" t="str">
        <f t="shared" si="1057"/>
        <v>NA</v>
      </c>
      <c r="M2289" s="8" t="str">
        <f t="shared" si="1058"/>
        <v>Y</v>
      </c>
      <c r="N2289" s="42">
        <f t="shared" si="1059"/>
        <v>3</v>
      </c>
      <c r="O2289" s="43">
        <f t="shared" si="1060"/>
        <v>200000</v>
      </c>
      <c r="P2289" s="43" t="str">
        <f t="shared" si="1061"/>
        <v>NA</v>
      </c>
      <c r="Q2289" s="24">
        <f t="shared" si="1062"/>
        <v>24601.207400000003</v>
      </c>
      <c r="R2289" s="43">
        <f t="shared" si="1063"/>
        <v>0</v>
      </c>
      <c r="S2289" s="24">
        <f t="shared" si="1064"/>
        <v>1000000</v>
      </c>
      <c r="T2289" s="25" t="str">
        <f t="shared" si="1065"/>
        <v>Y</v>
      </c>
      <c r="U2289" s="44">
        <f t="shared" si="1066"/>
        <v>2</v>
      </c>
      <c r="V2289" s="45">
        <f t="shared" si="1067"/>
        <v>200000</v>
      </c>
      <c r="W2289" s="45">
        <f t="shared" si="1068"/>
        <v>1000000</v>
      </c>
      <c r="X2289" s="28">
        <f t="shared" si="1069"/>
        <v>25383.525795320005</v>
      </c>
      <c r="Y2289" s="28">
        <f t="shared" si="1070"/>
        <v>0</v>
      </c>
      <c r="Z2289" s="45" t="str">
        <f t="shared" si="1071"/>
        <v>NA</v>
      </c>
      <c r="AA2289" s="29" t="str">
        <f t="shared" si="1072"/>
        <v>Y</v>
      </c>
      <c r="AB2289" s="46">
        <f t="shared" si="1073"/>
        <v>1</v>
      </c>
      <c r="AC2289" s="31">
        <f t="shared" si="1074"/>
        <v>200000</v>
      </c>
      <c r="AD2289" s="31">
        <f t="shared" si="1075"/>
        <v>1000000</v>
      </c>
      <c r="AE2289" s="31">
        <f t="shared" si="1076"/>
        <v>26190.721915611182</v>
      </c>
      <c r="AF2289" s="47">
        <f t="shared" si="1077"/>
        <v>0</v>
      </c>
      <c r="AG2289" s="31" t="str">
        <f t="shared" si="1078"/>
        <v>NA</v>
      </c>
      <c r="AH2289" s="48">
        <f t="shared" si="1079"/>
        <v>0</v>
      </c>
      <c r="AI2289" s="33">
        <f t="shared" si="1080"/>
        <v>0</v>
      </c>
      <c r="AJ2289" s="33">
        <f t="shared" si="1081"/>
        <v>0</v>
      </c>
      <c r="AK2289" s="33">
        <f t="shared" si="1082"/>
        <v>0</v>
      </c>
      <c r="AL2289" s="33">
        <f t="shared" si="1083"/>
        <v>0</v>
      </c>
      <c r="AM2289" s="34">
        <f t="shared" si="1084"/>
        <v>0</v>
      </c>
    </row>
    <row r="2290" spans="1:39" ht="15" customHeight="1" x14ac:dyDescent="0.3">
      <c r="A2290" s="166" t="s">
        <v>4724</v>
      </c>
      <c r="B2290" s="99">
        <v>7805</v>
      </c>
      <c r="C2290" s="99">
        <v>86419</v>
      </c>
      <c r="D2290" s="165">
        <v>45466</v>
      </c>
      <c r="E2290" s="165">
        <v>45530</v>
      </c>
      <c r="F2290" s="166">
        <v>2</v>
      </c>
      <c r="G2290" s="178">
        <v>0.84</v>
      </c>
      <c r="H2290" s="181">
        <v>1</v>
      </c>
      <c r="I2290" s="180">
        <v>1.7999999999999999E-2</v>
      </c>
      <c r="J2290" s="21">
        <f t="shared" si="1055"/>
        <v>1.1600000000000001</v>
      </c>
      <c r="K2290" s="21" t="str">
        <f t="shared" si="1056"/>
        <v>Y</v>
      </c>
      <c r="L2290" s="37" t="str">
        <f t="shared" si="1057"/>
        <v>NA</v>
      </c>
      <c r="M2290" s="8" t="str">
        <f t="shared" si="1058"/>
        <v>Y</v>
      </c>
      <c r="N2290" s="42">
        <f t="shared" si="1059"/>
        <v>2</v>
      </c>
      <c r="O2290" s="43">
        <f t="shared" si="1060"/>
        <v>200000</v>
      </c>
      <c r="P2290" s="43" t="str">
        <f t="shared" si="1061"/>
        <v>NA</v>
      </c>
      <c r="Q2290" s="24">
        <f t="shared" si="1062"/>
        <v>7945.49</v>
      </c>
      <c r="R2290" s="43">
        <f t="shared" si="1063"/>
        <v>0</v>
      </c>
      <c r="S2290" s="24">
        <f t="shared" si="1064"/>
        <v>1000000</v>
      </c>
      <c r="T2290" s="25" t="str">
        <f t="shared" si="1065"/>
        <v>Y</v>
      </c>
      <c r="U2290" s="44">
        <f t="shared" si="1066"/>
        <v>1</v>
      </c>
      <c r="V2290" s="45">
        <f t="shared" si="1067"/>
        <v>200000</v>
      </c>
      <c r="W2290" s="45">
        <f t="shared" si="1068"/>
        <v>1000000</v>
      </c>
      <c r="X2290" s="28">
        <f t="shared" si="1069"/>
        <v>8088.50882</v>
      </c>
      <c r="Y2290" s="28">
        <f t="shared" si="1070"/>
        <v>0</v>
      </c>
      <c r="Z2290" s="45" t="str">
        <f t="shared" si="1071"/>
        <v>NA</v>
      </c>
      <c r="AA2290" s="29" t="str">
        <f t="shared" si="1072"/>
        <v>N</v>
      </c>
      <c r="AB2290" s="46">
        <f t="shared" si="1073"/>
        <v>0</v>
      </c>
      <c r="AC2290" s="31">
        <f t="shared" si="1074"/>
        <v>0</v>
      </c>
      <c r="AD2290" s="31">
        <f t="shared" si="1075"/>
        <v>0</v>
      </c>
      <c r="AE2290" s="31">
        <f t="shared" si="1076"/>
        <v>0</v>
      </c>
      <c r="AF2290" s="47">
        <f t="shared" si="1077"/>
        <v>0</v>
      </c>
      <c r="AG2290" s="31">
        <f t="shared" si="1078"/>
        <v>0</v>
      </c>
      <c r="AH2290" s="48">
        <f t="shared" si="1079"/>
        <v>0</v>
      </c>
      <c r="AI2290" s="33">
        <f t="shared" si="1080"/>
        <v>0</v>
      </c>
      <c r="AJ2290" s="33">
        <f t="shared" si="1081"/>
        <v>0</v>
      </c>
      <c r="AK2290" s="33">
        <f t="shared" si="1082"/>
        <v>0</v>
      </c>
      <c r="AL2290" s="33">
        <f t="shared" si="1083"/>
        <v>0</v>
      </c>
      <c r="AM2290" s="34">
        <f t="shared" si="1084"/>
        <v>0</v>
      </c>
    </row>
    <row r="2291" spans="1:39" ht="15" customHeight="1" x14ac:dyDescent="0.3">
      <c r="A2291" s="166" t="s">
        <v>4725</v>
      </c>
      <c r="B2291" s="99">
        <v>13311</v>
      </c>
      <c r="C2291" s="99">
        <v>25439</v>
      </c>
      <c r="D2291" s="165">
        <v>45473</v>
      </c>
      <c r="E2291" s="165">
        <v>45537</v>
      </c>
      <c r="F2291" s="166">
        <v>4</v>
      </c>
      <c r="G2291" s="178">
        <v>1.04</v>
      </c>
      <c r="H2291" s="181">
        <v>0.25</v>
      </c>
      <c r="I2291" s="180">
        <v>6.9000000000000006E-2</v>
      </c>
      <c r="J2291" s="21">
        <f t="shared" si="1055"/>
        <v>2.96</v>
      </c>
      <c r="K2291" s="21" t="str">
        <f t="shared" si="1056"/>
        <v>Y</v>
      </c>
      <c r="L2291" s="37" t="str">
        <f t="shared" si="1057"/>
        <v>NA</v>
      </c>
      <c r="M2291" s="8" t="str">
        <f t="shared" si="1058"/>
        <v>Y</v>
      </c>
      <c r="N2291" s="42">
        <f t="shared" si="1059"/>
        <v>12</v>
      </c>
      <c r="O2291" s="43">
        <f t="shared" si="1060"/>
        <v>200000</v>
      </c>
      <c r="P2291" s="43" t="str">
        <f t="shared" si="1061"/>
        <v>NA</v>
      </c>
      <c r="Q2291" s="24">
        <f t="shared" si="1062"/>
        <v>14229.458999999999</v>
      </c>
      <c r="R2291" s="43">
        <f t="shared" si="1063"/>
        <v>0</v>
      </c>
      <c r="S2291" s="24">
        <f t="shared" si="1064"/>
        <v>1000000</v>
      </c>
      <c r="T2291" s="25" t="str">
        <f t="shared" si="1065"/>
        <v>Y</v>
      </c>
      <c r="U2291" s="44">
        <f t="shared" si="1066"/>
        <v>11</v>
      </c>
      <c r="V2291" s="45">
        <f t="shared" si="1067"/>
        <v>200000</v>
      </c>
      <c r="W2291" s="45">
        <f t="shared" si="1068"/>
        <v>1000000</v>
      </c>
      <c r="X2291" s="28">
        <f t="shared" si="1069"/>
        <v>15211.291670999999</v>
      </c>
      <c r="Y2291" s="28">
        <f t="shared" si="1070"/>
        <v>0</v>
      </c>
      <c r="Z2291" s="45" t="str">
        <f t="shared" si="1071"/>
        <v>NA</v>
      </c>
      <c r="AA2291" s="29" t="str">
        <f t="shared" si="1072"/>
        <v>Y</v>
      </c>
      <c r="AB2291" s="46">
        <f t="shared" si="1073"/>
        <v>10</v>
      </c>
      <c r="AC2291" s="31">
        <f t="shared" si="1074"/>
        <v>200000</v>
      </c>
      <c r="AD2291" s="31">
        <f t="shared" si="1075"/>
        <v>1000000</v>
      </c>
      <c r="AE2291" s="31">
        <f t="shared" si="1076"/>
        <v>16260.870796298997</v>
      </c>
      <c r="AF2291" s="47">
        <f t="shared" si="1077"/>
        <v>0</v>
      </c>
      <c r="AG2291" s="31" t="str">
        <f t="shared" si="1078"/>
        <v>NA</v>
      </c>
      <c r="AH2291" s="48">
        <f t="shared" si="1079"/>
        <v>9</v>
      </c>
      <c r="AI2291" s="33">
        <f t="shared" si="1080"/>
        <v>20000</v>
      </c>
      <c r="AJ2291" s="33">
        <f t="shared" si="1081"/>
        <v>65000</v>
      </c>
      <c r="AK2291" s="33">
        <f t="shared" si="1082"/>
        <v>17382.870881243627</v>
      </c>
      <c r="AL2291" s="33">
        <f t="shared" si="1083"/>
        <v>0</v>
      </c>
      <c r="AM2291" s="34">
        <f t="shared" si="1084"/>
        <v>0</v>
      </c>
    </row>
    <row r="2292" spans="1:39" ht="15" customHeight="1" x14ac:dyDescent="0.3">
      <c r="A2292" s="166" t="s">
        <v>4726</v>
      </c>
      <c r="B2292" s="99">
        <v>6452</v>
      </c>
      <c r="C2292" s="99">
        <v>62628</v>
      </c>
      <c r="D2292" s="165">
        <v>45086</v>
      </c>
      <c r="E2292" s="165">
        <v>45289</v>
      </c>
      <c r="F2292" s="166">
        <v>2</v>
      </c>
      <c r="G2292" s="178">
        <v>1.68</v>
      </c>
      <c r="H2292" s="181">
        <v>1</v>
      </c>
      <c r="I2292" s="180">
        <v>8.3699999999999997E-2</v>
      </c>
      <c r="J2292" s="21">
        <f t="shared" si="1055"/>
        <v>0.32000000000000006</v>
      </c>
      <c r="K2292" s="21" t="str">
        <f t="shared" si="1056"/>
        <v>Y</v>
      </c>
      <c r="L2292" s="37" t="str">
        <f t="shared" si="1057"/>
        <v>NA</v>
      </c>
      <c r="M2292" s="8" t="str">
        <f t="shared" si="1058"/>
        <v>Y</v>
      </c>
      <c r="N2292" s="42">
        <f t="shared" si="1059"/>
        <v>1</v>
      </c>
      <c r="O2292" s="43">
        <f t="shared" si="1060"/>
        <v>200000</v>
      </c>
      <c r="P2292" s="43" t="str">
        <f t="shared" si="1061"/>
        <v>NA</v>
      </c>
      <c r="Q2292" s="24">
        <f t="shared" si="1062"/>
        <v>6992.0323999999991</v>
      </c>
      <c r="R2292" s="43">
        <f t="shared" si="1063"/>
        <v>0</v>
      </c>
      <c r="S2292" s="24">
        <f t="shared" si="1064"/>
        <v>1000000</v>
      </c>
      <c r="T2292" s="25" t="str">
        <f t="shared" si="1065"/>
        <v>N</v>
      </c>
      <c r="U2292" s="44">
        <f t="shared" si="1066"/>
        <v>0</v>
      </c>
      <c r="V2292" s="45">
        <f t="shared" si="1067"/>
        <v>0</v>
      </c>
      <c r="W2292" s="45">
        <f t="shared" si="1068"/>
        <v>0</v>
      </c>
      <c r="X2292" s="28">
        <f t="shared" si="1069"/>
        <v>0</v>
      </c>
      <c r="Y2292" s="28">
        <f t="shared" si="1070"/>
        <v>0</v>
      </c>
      <c r="Z2292" s="45">
        <f t="shared" si="1071"/>
        <v>0</v>
      </c>
      <c r="AA2292" s="29" t="str">
        <f t="shared" si="1072"/>
        <v>N</v>
      </c>
      <c r="AB2292" s="46">
        <f t="shared" si="1073"/>
        <v>0</v>
      </c>
      <c r="AC2292" s="31">
        <f t="shared" si="1074"/>
        <v>0</v>
      </c>
      <c r="AD2292" s="31">
        <f t="shared" si="1075"/>
        <v>0</v>
      </c>
      <c r="AE2292" s="31">
        <f t="shared" si="1076"/>
        <v>0</v>
      </c>
      <c r="AF2292" s="47">
        <f t="shared" si="1077"/>
        <v>0</v>
      </c>
      <c r="AG2292" s="31">
        <f t="shared" si="1078"/>
        <v>0</v>
      </c>
      <c r="AH2292" s="48">
        <f t="shared" si="1079"/>
        <v>0</v>
      </c>
      <c r="AI2292" s="33">
        <f t="shared" si="1080"/>
        <v>0</v>
      </c>
      <c r="AJ2292" s="33">
        <f t="shared" si="1081"/>
        <v>0</v>
      </c>
      <c r="AK2292" s="33">
        <f t="shared" si="1082"/>
        <v>0</v>
      </c>
      <c r="AL2292" s="33">
        <f t="shared" si="1083"/>
        <v>0</v>
      </c>
      <c r="AM2292" s="34">
        <f t="shared" si="1084"/>
        <v>0</v>
      </c>
    </row>
    <row r="2293" spans="1:39" ht="15" customHeight="1" x14ac:dyDescent="0.3">
      <c r="A2293" s="166" t="s">
        <v>4727</v>
      </c>
      <c r="B2293" s="99">
        <v>9418</v>
      </c>
      <c r="C2293" s="99">
        <v>27688</v>
      </c>
      <c r="D2293" s="165">
        <v>44738</v>
      </c>
      <c r="E2293" s="165">
        <v>45002</v>
      </c>
      <c r="F2293" s="166">
        <v>2</v>
      </c>
      <c r="G2293" s="178">
        <v>0.66</v>
      </c>
      <c r="H2293" s="181">
        <v>0.25</v>
      </c>
      <c r="I2293" s="180">
        <v>7.0400000000000004E-2</v>
      </c>
      <c r="J2293" s="21">
        <f t="shared" si="1055"/>
        <v>1.3399999999999999</v>
      </c>
      <c r="K2293" s="21" t="str">
        <f t="shared" si="1056"/>
        <v>Y</v>
      </c>
      <c r="L2293" s="37" t="str">
        <f t="shared" si="1057"/>
        <v>NA</v>
      </c>
      <c r="M2293" s="8" t="str">
        <f t="shared" si="1058"/>
        <v>Y</v>
      </c>
      <c r="N2293" s="42">
        <f t="shared" si="1059"/>
        <v>6</v>
      </c>
      <c r="O2293" s="43">
        <f t="shared" si="1060"/>
        <v>200000</v>
      </c>
      <c r="P2293" s="43" t="str">
        <f t="shared" si="1061"/>
        <v>NA</v>
      </c>
      <c r="Q2293" s="24">
        <f t="shared" si="1062"/>
        <v>10081.0272</v>
      </c>
      <c r="R2293" s="43">
        <f t="shared" si="1063"/>
        <v>0</v>
      </c>
      <c r="S2293" s="24">
        <f t="shared" si="1064"/>
        <v>1000000</v>
      </c>
      <c r="T2293" s="25" t="str">
        <f t="shared" si="1065"/>
        <v>Y</v>
      </c>
      <c r="U2293" s="44">
        <f t="shared" si="1066"/>
        <v>5</v>
      </c>
      <c r="V2293" s="45">
        <f t="shared" si="1067"/>
        <v>200000</v>
      </c>
      <c r="W2293" s="45">
        <f t="shared" si="1068"/>
        <v>1000000</v>
      </c>
      <c r="X2293" s="28">
        <f t="shared" si="1069"/>
        <v>10790.731514880001</v>
      </c>
      <c r="Y2293" s="28">
        <f t="shared" si="1070"/>
        <v>0</v>
      </c>
      <c r="Z2293" s="45" t="str">
        <f t="shared" si="1071"/>
        <v>NA</v>
      </c>
      <c r="AA2293" s="29" t="str">
        <f t="shared" si="1072"/>
        <v>N</v>
      </c>
      <c r="AB2293" s="46">
        <f t="shared" si="1073"/>
        <v>4</v>
      </c>
      <c r="AC2293" s="31">
        <f t="shared" si="1074"/>
        <v>20000</v>
      </c>
      <c r="AD2293" s="31">
        <f t="shared" si="1075"/>
        <v>65000</v>
      </c>
      <c r="AE2293" s="31">
        <f t="shared" si="1076"/>
        <v>11550.399013527553</v>
      </c>
      <c r="AF2293" s="47">
        <f t="shared" si="1077"/>
        <v>0</v>
      </c>
      <c r="AG2293" s="31">
        <f t="shared" si="1078"/>
        <v>4889.8422715924462</v>
      </c>
      <c r="AH2293" s="48">
        <f t="shared" si="1079"/>
        <v>3</v>
      </c>
      <c r="AI2293" s="33">
        <f t="shared" si="1080"/>
        <v>20000</v>
      </c>
      <c r="AJ2293" s="33">
        <f t="shared" si="1081"/>
        <v>65000</v>
      </c>
      <c r="AK2293" s="33">
        <f t="shared" si="1082"/>
        <v>4889.8422715924462</v>
      </c>
      <c r="AL2293" s="33">
        <f t="shared" si="1083"/>
        <v>7473.7048324874468</v>
      </c>
      <c r="AM2293" s="34">
        <f t="shared" si="1084"/>
        <v>7473.7048324874468</v>
      </c>
    </row>
    <row r="2294" spans="1:39" ht="15" customHeight="1" x14ac:dyDescent="0.3">
      <c r="A2294" s="166" t="s">
        <v>4728</v>
      </c>
      <c r="B2294" s="99">
        <v>15160</v>
      </c>
      <c r="C2294" s="99">
        <v>92712</v>
      </c>
      <c r="D2294" s="165">
        <v>45389</v>
      </c>
      <c r="E2294" s="165">
        <v>45697</v>
      </c>
      <c r="F2294" s="166">
        <v>4</v>
      </c>
      <c r="G2294" s="178">
        <v>1.0900000000000001</v>
      </c>
      <c r="H2294" s="181">
        <v>0.5</v>
      </c>
      <c r="I2294" s="180">
        <v>3.5000000000000003E-2</v>
      </c>
      <c r="J2294" s="21">
        <f t="shared" si="1055"/>
        <v>2.91</v>
      </c>
      <c r="K2294" s="21" t="str">
        <f t="shared" si="1056"/>
        <v>Y</v>
      </c>
      <c r="L2294" s="37" t="str">
        <f t="shared" si="1057"/>
        <v>NA</v>
      </c>
      <c r="M2294" s="8" t="str">
        <f t="shared" si="1058"/>
        <v>Y</v>
      </c>
      <c r="N2294" s="42">
        <f t="shared" si="1059"/>
        <v>6</v>
      </c>
      <c r="O2294" s="43">
        <f t="shared" si="1060"/>
        <v>200000</v>
      </c>
      <c r="P2294" s="43" t="str">
        <f t="shared" si="1061"/>
        <v>NA</v>
      </c>
      <c r="Q2294" s="24">
        <f t="shared" si="1062"/>
        <v>15690.599999999999</v>
      </c>
      <c r="R2294" s="43">
        <f t="shared" si="1063"/>
        <v>0</v>
      </c>
      <c r="S2294" s="24">
        <f t="shared" si="1064"/>
        <v>1000000</v>
      </c>
      <c r="T2294" s="25" t="str">
        <f t="shared" si="1065"/>
        <v>Y</v>
      </c>
      <c r="U2294" s="44">
        <f t="shared" si="1066"/>
        <v>5</v>
      </c>
      <c r="V2294" s="45">
        <f t="shared" si="1067"/>
        <v>200000</v>
      </c>
      <c r="W2294" s="45">
        <f t="shared" si="1068"/>
        <v>1000000</v>
      </c>
      <c r="X2294" s="28">
        <f t="shared" si="1069"/>
        <v>16239.770999999997</v>
      </c>
      <c r="Y2294" s="28">
        <f t="shared" si="1070"/>
        <v>0</v>
      </c>
      <c r="Z2294" s="45" t="str">
        <f t="shared" si="1071"/>
        <v>NA</v>
      </c>
      <c r="AA2294" s="29" t="str">
        <f t="shared" si="1072"/>
        <v>Y</v>
      </c>
      <c r="AB2294" s="46">
        <f t="shared" si="1073"/>
        <v>4</v>
      </c>
      <c r="AC2294" s="31">
        <f t="shared" si="1074"/>
        <v>200000</v>
      </c>
      <c r="AD2294" s="31">
        <f t="shared" si="1075"/>
        <v>1000000</v>
      </c>
      <c r="AE2294" s="31">
        <f t="shared" si="1076"/>
        <v>16808.162984999995</v>
      </c>
      <c r="AF2294" s="47">
        <f t="shared" si="1077"/>
        <v>0</v>
      </c>
      <c r="AG2294" s="31" t="str">
        <f t="shared" si="1078"/>
        <v>NA</v>
      </c>
      <c r="AH2294" s="48">
        <f t="shared" si="1079"/>
        <v>3</v>
      </c>
      <c r="AI2294" s="33">
        <f t="shared" si="1080"/>
        <v>20000</v>
      </c>
      <c r="AJ2294" s="33">
        <f t="shared" si="1081"/>
        <v>65000</v>
      </c>
      <c r="AK2294" s="33">
        <f t="shared" si="1082"/>
        <v>17396.448689474993</v>
      </c>
      <c r="AL2294" s="33">
        <f t="shared" si="1083"/>
        <v>0</v>
      </c>
      <c r="AM2294" s="34">
        <f t="shared" si="1084"/>
        <v>0</v>
      </c>
    </row>
    <row r="2295" spans="1:39" ht="15" customHeight="1" x14ac:dyDescent="0.3">
      <c r="A2295" s="166" t="s">
        <v>4729</v>
      </c>
      <c r="B2295" s="99">
        <v>13952</v>
      </c>
      <c r="C2295" s="99">
        <v>40267</v>
      </c>
      <c r="D2295" s="165">
        <v>44567</v>
      </c>
      <c r="E2295" s="165">
        <v>44785</v>
      </c>
      <c r="F2295" s="166">
        <v>4</v>
      </c>
      <c r="G2295" s="178">
        <v>3.57</v>
      </c>
      <c r="H2295" s="181">
        <v>1</v>
      </c>
      <c r="I2295" s="180">
        <v>7.7600000000000002E-2</v>
      </c>
      <c r="J2295" s="21">
        <f t="shared" si="1055"/>
        <v>0.43000000000000016</v>
      </c>
      <c r="K2295" s="21" t="str">
        <f t="shared" si="1056"/>
        <v>Y</v>
      </c>
      <c r="L2295" s="37" t="str">
        <f t="shared" si="1057"/>
        <v>NA</v>
      </c>
      <c r="M2295" s="8" t="str">
        <f t="shared" si="1058"/>
        <v>Y</v>
      </c>
      <c r="N2295" s="42">
        <f t="shared" si="1059"/>
        <v>1</v>
      </c>
      <c r="O2295" s="43">
        <f t="shared" si="1060"/>
        <v>200000</v>
      </c>
      <c r="P2295" s="43" t="str">
        <f t="shared" si="1061"/>
        <v>NA</v>
      </c>
      <c r="Q2295" s="24">
        <f t="shared" si="1062"/>
        <v>15034.675199999998</v>
      </c>
      <c r="R2295" s="43">
        <f t="shared" si="1063"/>
        <v>0</v>
      </c>
      <c r="S2295" s="24">
        <f t="shared" si="1064"/>
        <v>1000000</v>
      </c>
      <c r="T2295" s="25" t="str">
        <f t="shared" si="1065"/>
        <v>N</v>
      </c>
      <c r="U2295" s="44">
        <f t="shared" si="1066"/>
        <v>0</v>
      </c>
      <c r="V2295" s="45">
        <f t="shared" si="1067"/>
        <v>0</v>
      </c>
      <c r="W2295" s="45">
        <f t="shared" si="1068"/>
        <v>0</v>
      </c>
      <c r="X2295" s="28">
        <f t="shared" si="1069"/>
        <v>0</v>
      </c>
      <c r="Y2295" s="28">
        <f t="shared" si="1070"/>
        <v>0</v>
      </c>
      <c r="Z2295" s="45">
        <f t="shared" si="1071"/>
        <v>0</v>
      </c>
      <c r="AA2295" s="29" t="str">
        <f t="shared" si="1072"/>
        <v>N</v>
      </c>
      <c r="AB2295" s="46">
        <f t="shared" si="1073"/>
        <v>0</v>
      </c>
      <c r="AC2295" s="31">
        <f t="shared" si="1074"/>
        <v>0</v>
      </c>
      <c r="AD2295" s="31">
        <f t="shared" si="1075"/>
        <v>0</v>
      </c>
      <c r="AE2295" s="31">
        <f t="shared" si="1076"/>
        <v>0</v>
      </c>
      <c r="AF2295" s="47">
        <f t="shared" si="1077"/>
        <v>0</v>
      </c>
      <c r="AG2295" s="31">
        <f t="shared" si="1078"/>
        <v>0</v>
      </c>
      <c r="AH2295" s="48">
        <f t="shared" si="1079"/>
        <v>0</v>
      </c>
      <c r="AI2295" s="33">
        <f t="shared" si="1080"/>
        <v>0</v>
      </c>
      <c r="AJ2295" s="33">
        <f t="shared" si="1081"/>
        <v>0</v>
      </c>
      <c r="AK2295" s="33">
        <f t="shared" si="1082"/>
        <v>0</v>
      </c>
      <c r="AL2295" s="33">
        <f t="shared" si="1083"/>
        <v>0</v>
      </c>
      <c r="AM2295" s="34">
        <f t="shared" si="1084"/>
        <v>0</v>
      </c>
    </row>
    <row r="2296" spans="1:39" ht="15" customHeight="1" x14ac:dyDescent="0.3">
      <c r="A2296" s="166" t="s">
        <v>4730</v>
      </c>
      <c r="B2296" s="99">
        <v>11121</v>
      </c>
      <c r="C2296" s="99">
        <v>86159</v>
      </c>
      <c r="D2296" s="165">
        <v>44787</v>
      </c>
      <c r="E2296" s="165">
        <v>45071</v>
      </c>
      <c r="F2296" s="166">
        <v>4</v>
      </c>
      <c r="G2296" s="178">
        <v>3.7</v>
      </c>
      <c r="H2296" s="181">
        <v>0.75</v>
      </c>
      <c r="I2296" s="180">
        <v>7.1099999999999997E-2</v>
      </c>
      <c r="J2296" s="21">
        <f t="shared" si="1055"/>
        <v>0.29999999999999982</v>
      </c>
      <c r="K2296" s="21" t="str">
        <f t="shared" si="1056"/>
        <v>Y</v>
      </c>
      <c r="L2296" s="37" t="str">
        <f t="shared" si="1057"/>
        <v>NA</v>
      </c>
      <c r="M2296" s="8" t="str">
        <f t="shared" si="1058"/>
        <v>Y</v>
      </c>
      <c r="N2296" s="42">
        <f t="shared" si="1059"/>
        <v>1</v>
      </c>
      <c r="O2296" s="43">
        <f t="shared" si="1060"/>
        <v>200000</v>
      </c>
      <c r="P2296" s="43" t="str">
        <f t="shared" si="1061"/>
        <v>NA</v>
      </c>
      <c r="Q2296" s="24">
        <f t="shared" si="1062"/>
        <v>11911.703099999999</v>
      </c>
      <c r="R2296" s="43">
        <f t="shared" si="1063"/>
        <v>0</v>
      </c>
      <c r="S2296" s="24">
        <f t="shared" si="1064"/>
        <v>1000000</v>
      </c>
      <c r="T2296" s="25" t="str">
        <f t="shared" si="1065"/>
        <v>N</v>
      </c>
      <c r="U2296" s="44">
        <f t="shared" si="1066"/>
        <v>0</v>
      </c>
      <c r="V2296" s="45">
        <f t="shared" si="1067"/>
        <v>0</v>
      </c>
      <c r="W2296" s="45">
        <f t="shared" si="1068"/>
        <v>0</v>
      </c>
      <c r="X2296" s="28">
        <f t="shared" si="1069"/>
        <v>0</v>
      </c>
      <c r="Y2296" s="28">
        <f t="shared" si="1070"/>
        <v>0</v>
      </c>
      <c r="Z2296" s="45">
        <f t="shared" si="1071"/>
        <v>0</v>
      </c>
      <c r="AA2296" s="29" t="str">
        <f t="shared" si="1072"/>
        <v>N</v>
      </c>
      <c r="AB2296" s="46">
        <f t="shared" si="1073"/>
        <v>0</v>
      </c>
      <c r="AC2296" s="31">
        <f t="shared" si="1074"/>
        <v>0</v>
      </c>
      <c r="AD2296" s="31">
        <f t="shared" si="1075"/>
        <v>0</v>
      </c>
      <c r="AE2296" s="31">
        <f t="shared" si="1076"/>
        <v>0</v>
      </c>
      <c r="AF2296" s="47">
        <f t="shared" si="1077"/>
        <v>0</v>
      </c>
      <c r="AG2296" s="31">
        <f t="shared" si="1078"/>
        <v>0</v>
      </c>
      <c r="AH2296" s="48">
        <f t="shared" si="1079"/>
        <v>0</v>
      </c>
      <c r="AI2296" s="33">
        <f t="shared" si="1080"/>
        <v>0</v>
      </c>
      <c r="AJ2296" s="33">
        <f t="shared" si="1081"/>
        <v>0</v>
      </c>
      <c r="AK2296" s="33">
        <f t="shared" si="1082"/>
        <v>0</v>
      </c>
      <c r="AL2296" s="33">
        <f t="shared" si="1083"/>
        <v>0</v>
      </c>
      <c r="AM2296" s="34">
        <f t="shared" si="1084"/>
        <v>0</v>
      </c>
    </row>
    <row r="2297" spans="1:39" ht="15" customHeight="1" x14ac:dyDescent="0.3">
      <c r="A2297" s="166" t="s">
        <v>4731</v>
      </c>
      <c r="B2297" s="99">
        <v>19110</v>
      </c>
      <c r="C2297" s="99">
        <v>108074</v>
      </c>
      <c r="D2297" s="165">
        <v>44520</v>
      </c>
      <c r="E2297" s="165">
        <v>44642</v>
      </c>
      <c r="F2297" s="166">
        <v>4</v>
      </c>
      <c r="G2297" s="178">
        <v>1.35</v>
      </c>
      <c r="H2297" s="181">
        <v>0.25</v>
      </c>
      <c r="I2297" s="180">
        <v>3.7999999999999999E-2</v>
      </c>
      <c r="J2297" s="21">
        <f t="shared" si="1055"/>
        <v>2.65</v>
      </c>
      <c r="K2297" s="21" t="str">
        <f t="shared" si="1056"/>
        <v>Y</v>
      </c>
      <c r="L2297" s="37" t="str">
        <f t="shared" si="1057"/>
        <v>NA</v>
      </c>
      <c r="M2297" s="8" t="str">
        <f t="shared" si="1058"/>
        <v>Y</v>
      </c>
      <c r="N2297" s="42">
        <f t="shared" si="1059"/>
        <v>11</v>
      </c>
      <c r="O2297" s="43">
        <f t="shared" si="1060"/>
        <v>200000</v>
      </c>
      <c r="P2297" s="43" t="str">
        <f t="shared" si="1061"/>
        <v>NA</v>
      </c>
      <c r="Q2297" s="24">
        <f t="shared" si="1062"/>
        <v>19836.18</v>
      </c>
      <c r="R2297" s="43">
        <f t="shared" si="1063"/>
        <v>0</v>
      </c>
      <c r="S2297" s="24">
        <f t="shared" si="1064"/>
        <v>1000000</v>
      </c>
      <c r="T2297" s="25" t="str">
        <f t="shared" si="1065"/>
        <v>Y</v>
      </c>
      <c r="U2297" s="44">
        <f t="shared" si="1066"/>
        <v>10</v>
      </c>
      <c r="V2297" s="45">
        <f t="shared" si="1067"/>
        <v>200000</v>
      </c>
      <c r="W2297" s="45">
        <f t="shared" si="1068"/>
        <v>1000000</v>
      </c>
      <c r="X2297" s="28">
        <f t="shared" si="1069"/>
        <v>20589.954840000002</v>
      </c>
      <c r="Y2297" s="28">
        <f t="shared" si="1070"/>
        <v>0</v>
      </c>
      <c r="Z2297" s="45" t="str">
        <f t="shared" si="1071"/>
        <v>NA</v>
      </c>
      <c r="AA2297" s="29" t="str">
        <f t="shared" si="1072"/>
        <v>Y</v>
      </c>
      <c r="AB2297" s="46">
        <f t="shared" si="1073"/>
        <v>9</v>
      </c>
      <c r="AC2297" s="31">
        <f t="shared" si="1074"/>
        <v>200000</v>
      </c>
      <c r="AD2297" s="31">
        <f t="shared" si="1075"/>
        <v>1000000</v>
      </c>
      <c r="AE2297" s="31">
        <f t="shared" si="1076"/>
        <v>21372.373123920002</v>
      </c>
      <c r="AF2297" s="47">
        <f t="shared" si="1077"/>
        <v>0</v>
      </c>
      <c r="AG2297" s="31" t="str">
        <f t="shared" si="1078"/>
        <v>NA</v>
      </c>
      <c r="AH2297" s="48">
        <f t="shared" si="1079"/>
        <v>8</v>
      </c>
      <c r="AI2297" s="33">
        <f t="shared" si="1080"/>
        <v>20000</v>
      </c>
      <c r="AJ2297" s="33">
        <f t="shared" si="1081"/>
        <v>65000</v>
      </c>
      <c r="AK2297" s="33">
        <f t="shared" si="1082"/>
        <v>20000</v>
      </c>
      <c r="AL2297" s="33">
        <f t="shared" si="1083"/>
        <v>2184.5233026289643</v>
      </c>
      <c r="AM2297" s="34">
        <f t="shared" si="1084"/>
        <v>2184.5233026289643</v>
      </c>
    </row>
    <row r="2298" spans="1:39" ht="15" customHeight="1" x14ac:dyDescent="0.3">
      <c r="A2298" s="166" t="s">
        <v>4732</v>
      </c>
      <c r="B2298" s="99">
        <v>19611</v>
      </c>
      <c r="C2298" s="99">
        <v>108597</v>
      </c>
      <c r="D2298" s="165">
        <v>44735</v>
      </c>
      <c r="E2298" s="165">
        <v>44983</v>
      </c>
      <c r="F2298" s="166">
        <v>2</v>
      </c>
      <c r="G2298" s="178">
        <v>1.41</v>
      </c>
      <c r="H2298" s="181">
        <v>0.75</v>
      </c>
      <c r="I2298" s="180">
        <v>4.6300000000000001E-2</v>
      </c>
      <c r="J2298" s="21">
        <f t="shared" si="1055"/>
        <v>0.59000000000000008</v>
      </c>
      <c r="K2298" s="21" t="str">
        <f t="shared" si="1056"/>
        <v>Y</v>
      </c>
      <c r="L2298" s="37" t="str">
        <f t="shared" si="1057"/>
        <v>NA</v>
      </c>
      <c r="M2298" s="8" t="str">
        <f t="shared" si="1058"/>
        <v>Y</v>
      </c>
      <c r="N2298" s="42">
        <f t="shared" si="1059"/>
        <v>1</v>
      </c>
      <c r="O2298" s="43">
        <f t="shared" si="1060"/>
        <v>200000</v>
      </c>
      <c r="P2298" s="43" t="str">
        <f t="shared" si="1061"/>
        <v>NA</v>
      </c>
      <c r="Q2298" s="24">
        <f t="shared" si="1062"/>
        <v>20518.989300000001</v>
      </c>
      <c r="R2298" s="43">
        <f t="shared" si="1063"/>
        <v>0</v>
      </c>
      <c r="S2298" s="24">
        <f t="shared" si="1064"/>
        <v>1000000</v>
      </c>
      <c r="T2298" s="25" t="str">
        <f t="shared" si="1065"/>
        <v>N</v>
      </c>
      <c r="U2298" s="44">
        <f t="shared" si="1066"/>
        <v>0</v>
      </c>
      <c r="V2298" s="45">
        <f t="shared" si="1067"/>
        <v>0</v>
      </c>
      <c r="W2298" s="45">
        <f t="shared" si="1068"/>
        <v>0</v>
      </c>
      <c r="X2298" s="28">
        <f t="shared" si="1069"/>
        <v>0</v>
      </c>
      <c r="Y2298" s="28">
        <f t="shared" si="1070"/>
        <v>0</v>
      </c>
      <c r="Z2298" s="45">
        <f t="shared" si="1071"/>
        <v>0</v>
      </c>
      <c r="AA2298" s="29" t="str">
        <f t="shared" si="1072"/>
        <v>N</v>
      </c>
      <c r="AB2298" s="46">
        <f t="shared" si="1073"/>
        <v>0</v>
      </c>
      <c r="AC2298" s="31">
        <f t="shared" si="1074"/>
        <v>0</v>
      </c>
      <c r="AD2298" s="31">
        <f t="shared" si="1075"/>
        <v>0</v>
      </c>
      <c r="AE2298" s="31">
        <f t="shared" si="1076"/>
        <v>0</v>
      </c>
      <c r="AF2298" s="47">
        <f t="shared" si="1077"/>
        <v>0</v>
      </c>
      <c r="AG2298" s="31">
        <f t="shared" si="1078"/>
        <v>0</v>
      </c>
      <c r="AH2298" s="48">
        <f t="shared" si="1079"/>
        <v>0</v>
      </c>
      <c r="AI2298" s="33">
        <f t="shared" si="1080"/>
        <v>0</v>
      </c>
      <c r="AJ2298" s="33">
        <f t="shared" si="1081"/>
        <v>0</v>
      </c>
      <c r="AK2298" s="33">
        <f t="shared" si="1082"/>
        <v>0</v>
      </c>
      <c r="AL2298" s="33">
        <f t="shared" si="1083"/>
        <v>0</v>
      </c>
      <c r="AM2298" s="34">
        <f t="shared" si="1084"/>
        <v>0</v>
      </c>
    </row>
    <row r="2299" spans="1:39" ht="15" customHeight="1" x14ac:dyDescent="0.3">
      <c r="A2299" s="166" t="s">
        <v>4733</v>
      </c>
      <c r="B2299" s="99">
        <v>19252</v>
      </c>
      <c r="C2299" s="99">
        <v>65238</v>
      </c>
      <c r="D2299" s="165">
        <v>44895</v>
      </c>
      <c r="E2299" s="165">
        <v>44954</v>
      </c>
      <c r="F2299" s="166">
        <v>2</v>
      </c>
      <c r="G2299" s="178">
        <v>1.38</v>
      </c>
      <c r="H2299" s="181">
        <v>1</v>
      </c>
      <c r="I2299" s="180">
        <v>4.0399999999999998E-2</v>
      </c>
      <c r="J2299" s="21">
        <f t="shared" ref="J2299:J2362" si="1085">MAX(0, F2299-G2299)</f>
        <v>0.62000000000000011</v>
      </c>
      <c r="K2299" s="21" t="str">
        <f t="shared" ref="K2299:K2362" si="1086">IF(
  AND(
    E2299 &gt;= D2299-10,
    E2299 &lt;= DATE(2028,6,30),
    J2299 &gt; 0
  ),
  "Y",
  "N"
)</f>
        <v>Y</v>
      </c>
      <c r="L2299" s="37" t="str">
        <f t="shared" ref="L2299:L2362" si="1087">IF(
  J2299=0,
  0,
  IF(
    K2299="Y",
    "NA",
    MAX(0, 65000-C2299)
  )
)</f>
        <v>NA</v>
      </c>
      <c r="M2299" s="8" t="str">
        <f t="shared" ref="M2299:M2362" si="1088">IF(AND(K2299="Y",J2299&gt;0),"Y","N")</f>
        <v>Y</v>
      </c>
      <c r="N2299" s="42">
        <f t="shared" ref="N2299:N2362" si="1089">ROUNDUP(J2299/H2299, 0)</f>
        <v>1</v>
      </c>
      <c r="O2299" s="43">
        <f t="shared" ref="O2299:O2362" si="1090">IF(
  N2299=0,
  0,
  IF(
    M2299="Y",
    200000,
    20000
  )
)</f>
        <v>200000</v>
      </c>
      <c r="P2299" s="43" t="str">
        <f t="shared" ref="P2299:P2362" si="1091">IF(
  N2299=0,
  0,
  IF(
    M2299="Y",
    "NA",
    MAX(0, 65000)
  )
)</f>
        <v>NA</v>
      </c>
      <c r="Q2299" s="24">
        <f t="shared" ref="Q2299:Q2362" si="1092">IF(
  N2299=0,
  0,
  MAX(0, MIN(B2299*(1+I2299), O2299, L2299))
)</f>
        <v>20029.7808</v>
      </c>
      <c r="R2299" s="43">
        <f t="shared" ref="R2299:R2362" si="1093">IF(
  N2299=0,
  0,
  MAX(0, (B2299*(1+I2299))-Q2299)
)</f>
        <v>0</v>
      </c>
      <c r="S2299" s="24">
        <f t="shared" ref="S2299:S2362" si="1094">IF(
    M2299="Y",
    1000000,
    MAX(0, 65000-C2299-Q2299)
  )</f>
        <v>1000000</v>
      </c>
      <c r="T2299" s="25" t="str">
        <f t="shared" ref="T2299:T2362" si="1095">IF(AND(K2299="Y",J2299&gt;1),"Y","N")</f>
        <v>N</v>
      </c>
      <c r="U2299" s="44">
        <f t="shared" ref="U2299:U2362" si="1096">MAX(0,(N2299-1))</f>
        <v>0</v>
      </c>
      <c r="V2299" s="45">
        <f t="shared" ref="V2299:V2362" si="1097">IF(
  U2299=0,
  0,
  IF(
    T2299="Y",
    200000,
    20000
  )
)</f>
        <v>0</v>
      </c>
      <c r="W2299" s="45">
        <f t="shared" ref="W2299:W2362" si="1098">IF(
  U2299=0,
  0,
  IF(
    T2299="Y",
    1000000,
    MAX(0, 65000)
  )
)</f>
        <v>0</v>
      </c>
      <c r="X2299" s="28">
        <f t="shared" ref="X2299:X2362" si="1099">IF(
  U2299=0,
  0,
  MAX(0, MIN(B2299*(1+I2299)*(1+I2299), V2299, S2299, (W2299-C2299))
)
)</f>
        <v>0</v>
      </c>
      <c r="Y2299" s="28">
        <f t="shared" ref="Y2299:Y2362" si="1100">IF(
  U2299=0,
  0,
  MAX(0, (B2299*(1+I2299)*(1+I2299)-X2299)
)
)</f>
        <v>0</v>
      </c>
      <c r="Z2299" s="45">
        <f t="shared" ref="Z2299:Z2362" si="1101">IF(
    T2299="Y",
    "NA",
    MAX(0, W2299-C2299-Q2299-X2299)
  )</f>
        <v>0</v>
      </c>
      <c r="AA2299" s="29" t="str">
        <f t="shared" ref="AA2299:AA2362" si="1102">IF(AND(K2299="Y",J2299&gt;2),"Y","N")</f>
        <v>N</v>
      </c>
      <c r="AB2299" s="46">
        <f t="shared" ref="AB2299:AB2362" si="1103">MAX(0,(U2299-1))</f>
        <v>0</v>
      </c>
      <c r="AC2299" s="31">
        <f t="shared" ref="AC2299:AC2362" si="1104">IF(
  AB2299=0,
  0,
  IF(
    AA2299="Y",
    200000,
    20000
  )
)</f>
        <v>0</v>
      </c>
      <c r="AD2299" s="31">
        <f t="shared" ref="AD2299:AD2362" si="1105">IF(
  AB2299=0,
  0,
  IF(
    AA2299="Y",
    1000000,
    MAX(0, 65000)
  )
)</f>
        <v>0</v>
      </c>
      <c r="AE2299" s="31">
        <f t="shared" ref="AE2299:AE2362" si="1106">IF(
  AB2299=0,
  0,
  MAX(0, MIN(B2299*(1+I2299)*(1+I2299)*(1+I2299), AC2299, Z2299))
)</f>
        <v>0</v>
      </c>
      <c r="AF2299" s="47">
        <f t="shared" ref="AF2299:AF2362" si="1107">IF(
  AB2299=0,
  0,
  MAX(0, (B2299*(1+I2299)*(1+I2299)*(1+I2299)-AE2299)
)
)</f>
        <v>0</v>
      </c>
      <c r="AG2299" s="31">
        <f t="shared" ref="AG2299:AG2362" si="1108">IF(
    AA2299="Y",
    "NA",
    MAX(0, AD2299-C2299-Q2299-X2299-AE2299)
  )</f>
        <v>0</v>
      </c>
      <c r="AH2299" s="48">
        <f t="shared" si="1079"/>
        <v>0</v>
      </c>
      <c r="AI2299" s="33">
        <f t="shared" si="1080"/>
        <v>0</v>
      </c>
      <c r="AJ2299" s="33">
        <f t="shared" si="1081"/>
        <v>0</v>
      </c>
      <c r="AK2299" s="33">
        <f t="shared" si="1082"/>
        <v>0</v>
      </c>
      <c r="AL2299" s="33">
        <f t="shared" si="1083"/>
        <v>0</v>
      </c>
      <c r="AM2299" s="34">
        <f t="shared" si="1084"/>
        <v>0</v>
      </c>
    </row>
    <row r="2300" spans="1:39" ht="15" customHeight="1" x14ac:dyDescent="0.3">
      <c r="A2300" s="166" t="s">
        <v>4734</v>
      </c>
      <c r="B2300" s="99">
        <v>9678</v>
      </c>
      <c r="C2300" s="99">
        <v>99313</v>
      </c>
      <c r="D2300" s="165">
        <v>44816</v>
      </c>
      <c r="E2300" s="165">
        <v>45070</v>
      </c>
      <c r="F2300" s="166">
        <v>2</v>
      </c>
      <c r="G2300" s="178">
        <v>0.34</v>
      </c>
      <c r="H2300" s="181">
        <v>0.5</v>
      </c>
      <c r="I2300" s="180">
        <v>6.9500000000000006E-2</v>
      </c>
      <c r="J2300" s="21">
        <f t="shared" si="1085"/>
        <v>1.66</v>
      </c>
      <c r="K2300" s="21" t="str">
        <f t="shared" si="1086"/>
        <v>Y</v>
      </c>
      <c r="L2300" s="37" t="str">
        <f t="shared" si="1087"/>
        <v>NA</v>
      </c>
      <c r="M2300" s="8" t="str">
        <f t="shared" si="1088"/>
        <v>Y</v>
      </c>
      <c r="N2300" s="42">
        <f t="shared" si="1089"/>
        <v>4</v>
      </c>
      <c r="O2300" s="43">
        <f t="shared" si="1090"/>
        <v>200000</v>
      </c>
      <c r="P2300" s="43" t="str">
        <f t="shared" si="1091"/>
        <v>NA</v>
      </c>
      <c r="Q2300" s="24">
        <f t="shared" si="1092"/>
        <v>10350.621000000001</v>
      </c>
      <c r="R2300" s="43">
        <f t="shared" si="1093"/>
        <v>0</v>
      </c>
      <c r="S2300" s="24">
        <f t="shared" si="1094"/>
        <v>1000000</v>
      </c>
      <c r="T2300" s="25" t="str">
        <f t="shared" si="1095"/>
        <v>Y</v>
      </c>
      <c r="U2300" s="44">
        <f t="shared" si="1096"/>
        <v>3</v>
      </c>
      <c r="V2300" s="45">
        <f t="shared" si="1097"/>
        <v>200000</v>
      </c>
      <c r="W2300" s="45">
        <f t="shared" si="1098"/>
        <v>1000000</v>
      </c>
      <c r="X2300" s="28">
        <f t="shared" si="1099"/>
        <v>11069.989159500003</v>
      </c>
      <c r="Y2300" s="28">
        <f t="shared" si="1100"/>
        <v>0</v>
      </c>
      <c r="Z2300" s="45" t="str">
        <f t="shared" si="1101"/>
        <v>NA</v>
      </c>
      <c r="AA2300" s="29" t="str">
        <f t="shared" si="1102"/>
        <v>N</v>
      </c>
      <c r="AB2300" s="46">
        <f t="shared" si="1103"/>
        <v>2</v>
      </c>
      <c r="AC2300" s="31">
        <f t="shared" si="1104"/>
        <v>20000</v>
      </c>
      <c r="AD2300" s="31">
        <f t="shared" si="1105"/>
        <v>65000</v>
      </c>
      <c r="AE2300" s="31">
        <f t="shared" si="1106"/>
        <v>11839.353406085254</v>
      </c>
      <c r="AF2300" s="47">
        <f t="shared" si="1107"/>
        <v>0</v>
      </c>
      <c r="AG2300" s="31">
        <f t="shared" si="1108"/>
        <v>0</v>
      </c>
      <c r="AH2300" s="48">
        <f t="shared" si="1079"/>
        <v>1</v>
      </c>
      <c r="AI2300" s="33">
        <f t="shared" si="1080"/>
        <v>20000</v>
      </c>
      <c r="AJ2300" s="33">
        <f t="shared" si="1081"/>
        <v>65000</v>
      </c>
      <c r="AK2300" s="33">
        <f t="shared" si="1082"/>
        <v>0</v>
      </c>
      <c r="AL2300" s="33">
        <f t="shared" si="1083"/>
        <v>12662.188467808181</v>
      </c>
      <c r="AM2300" s="34">
        <f t="shared" si="1084"/>
        <v>12662.188467808181</v>
      </c>
    </row>
    <row r="2301" spans="1:39" ht="15" customHeight="1" x14ac:dyDescent="0.3">
      <c r="A2301" s="166" t="s">
        <v>4735</v>
      </c>
      <c r="B2301" s="99">
        <v>17545</v>
      </c>
      <c r="C2301" s="99">
        <v>101894</v>
      </c>
      <c r="D2301" s="165">
        <v>46138</v>
      </c>
      <c r="E2301" s="165">
        <v>46477</v>
      </c>
      <c r="F2301" s="166">
        <v>2</v>
      </c>
      <c r="G2301" s="178">
        <v>1.39</v>
      </c>
      <c r="H2301" s="181">
        <v>0.75</v>
      </c>
      <c r="I2301" s="180">
        <v>4.1000000000000002E-2</v>
      </c>
      <c r="J2301" s="21">
        <f t="shared" si="1085"/>
        <v>0.6100000000000001</v>
      </c>
      <c r="K2301" s="21" t="str">
        <f t="shared" si="1086"/>
        <v>Y</v>
      </c>
      <c r="L2301" s="37" t="str">
        <f t="shared" si="1087"/>
        <v>NA</v>
      </c>
      <c r="M2301" s="8" t="str">
        <f t="shared" si="1088"/>
        <v>Y</v>
      </c>
      <c r="N2301" s="42">
        <f t="shared" si="1089"/>
        <v>1</v>
      </c>
      <c r="O2301" s="43">
        <f t="shared" si="1090"/>
        <v>200000</v>
      </c>
      <c r="P2301" s="43" t="str">
        <f t="shared" si="1091"/>
        <v>NA</v>
      </c>
      <c r="Q2301" s="24">
        <f t="shared" si="1092"/>
        <v>18264.344999999998</v>
      </c>
      <c r="R2301" s="43">
        <f t="shared" si="1093"/>
        <v>0</v>
      </c>
      <c r="S2301" s="24">
        <f t="shared" si="1094"/>
        <v>1000000</v>
      </c>
      <c r="T2301" s="25" t="str">
        <f t="shared" si="1095"/>
        <v>N</v>
      </c>
      <c r="U2301" s="44">
        <f t="shared" si="1096"/>
        <v>0</v>
      </c>
      <c r="V2301" s="45">
        <f t="shared" si="1097"/>
        <v>0</v>
      </c>
      <c r="W2301" s="45">
        <f t="shared" si="1098"/>
        <v>0</v>
      </c>
      <c r="X2301" s="28">
        <f t="shared" si="1099"/>
        <v>0</v>
      </c>
      <c r="Y2301" s="28">
        <f t="shared" si="1100"/>
        <v>0</v>
      </c>
      <c r="Z2301" s="45">
        <f t="shared" si="1101"/>
        <v>0</v>
      </c>
      <c r="AA2301" s="29" t="str">
        <f t="shared" si="1102"/>
        <v>N</v>
      </c>
      <c r="AB2301" s="46">
        <f t="shared" si="1103"/>
        <v>0</v>
      </c>
      <c r="AC2301" s="31">
        <f t="shared" si="1104"/>
        <v>0</v>
      </c>
      <c r="AD2301" s="31">
        <f t="shared" si="1105"/>
        <v>0</v>
      </c>
      <c r="AE2301" s="31">
        <f t="shared" si="1106"/>
        <v>0</v>
      </c>
      <c r="AF2301" s="47">
        <f t="shared" si="1107"/>
        <v>0</v>
      </c>
      <c r="AG2301" s="31">
        <f t="shared" si="1108"/>
        <v>0</v>
      </c>
      <c r="AH2301" s="48">
        <f t="shared" si="1079"/>
        <v>0</v>
      </c>
      <c r="AI2301" s="33">
        <f t="shared" si="1080"/>
        <v>0</v>
      </c>
      <c r="AJ2301" s="33">
        <f t="shared" si="1081"/>
        <v>0</v>
      </c>
      <c r="AK2301" s="33">
        <f t="shared" si="1082"/>
        <v>0</v>
      </c>
      <c r="AL2301" s="33">
        <f t="shared" si="1083"/>
        <v>0</v>
      </c>
      <c r="AM2301" s="34">
        <f t="shared" si="1084"/>
        <v>0</v>
      </c>
    </row>
    <row r="2302" spans="1:39" ht="15" customHeight="1" x14ac:dyDescent="0.3">
      <c r="A2302" s="166" t="s">
        <v>4736</v>
      </c>
      <c r="B2302" s="99">
        <v>9511</v>
      </c>
      <c r="C2302" s="99">
        <v>88908</v>
      </c>
      <c r="D2302" s="165">
        <v>45453</v>
      </c>
      <c r="E2302" s="165">
        <v>45686</v>
      </c>
      <c r="F2302" s="166">
        <v>4</v>
      </c>
      <c r="G2302" s="178">
        <v>2.63</v>
      </c>
      <c r="H2302" s="181">
        <v>0.5</v>
      </c>
      <c r="I2302" s="180">
        <v>8.2199999999999995E-2</v>
      </c>
      <c r="J2302" s="21">
        <f t="shared" si="1085"/>
        <v>1.37</v>
      </c>
      <c r="K2302" s="21" t="str">
        <f t="shared" si="1086"/>
        <v>Y</v>
      </c>
      <c r="L2302" s="37" t="str">
        <f t="shared" si="1087"/>
        <v>NA</v>
      </c>
      <c r="M2302" s="8" t="str">
        <f t="shared" si="1088"/>
        <v>Y</v>
      </c>
      <c r="N2302" s="42">
        <f t="shared" si="1089"/>
        <v>3</v>
      </c>
      <c r="O2302" s="43">
        <f t="shared" si="1090"/>
        <v>200000</v>
      </c>
      <c r="P2302" s="43" t="str">
        <f t="shared" si="1091"/>
        <v>NA</v>
      </c>
      <c r="Q2302" s="24">
        <f t="shared" si="1092"/>
        <v>10292.8042</v>
      </c>
      <c r="R2302" s="43">
        <f t="shared" si="1093"/>
        <v>0</v>
      </c>
      <c r="S2302" s="24">
        <f t="shared" si="1094"/>
        <v>1000000</v>
      </c>
      <c r="T2302" s="25" t="str">
        <f t="shared" si="1095"/>
        <v>Y</v>
      </c>
      <c r="U2302" s="44">
        <f t="shared" si="1096"/>
        <v>2</v>
      </c>
      <c r="V2302" s="45">
        <f t="shared" si="1097"/>
        <v>200000</v>
      </c>
      <c r="W2302" s="45">
        <f t="shared" si="1098"/>
        <v>1000000</v>
      </c>
      <c r="X2302" s="28">
        <f t="shared" si="1099"/>
        <v>11138.872705240001</v>
      </c>
      <c r="Y2302" s="28">
        <f t="shared" si="1100"/>
        <v>0</v>
      </c>
      <c r="Z2302" s="45" t="str">
        <f t="shared" si="1101"/>
        <v>NA</v>
      </c>
      <c r="AA2302" s="29" t="str">
        <f t="shared" si="1102"/>
        <v>N</v>
      </c>
      <c r="AB2302" s="46">
        <f t="shared" si="1103"/>
        <v>1</v>
      </c>
      <c r="AC2302" s="31">
        <f t="shared" si="1104"/>
        <v>20000</v>
      </c>
      <c r="AD2302" s="31">
        <f t="shared" si="1105"/>
        <v>65000</v>
      </c>
      <c r="AE2302" s="31">
        <f t="shared" si="1106"/>
        <v>12054.48804161073</v>
      </c>
      <c r="AF2302" s="47">
        <f t="shared" si="1107"/>
        <v>0</v>
      </c>
      <c r="AG2302" s="31">
        <f t="shared" si="1108"/>
        <v>0</v>
      </c>
      <c r="AH2302" s="48">
        <f t="shared" si="1079"/>
        <v>0</v>
      </c>
      <c r="AI2302" s="33">
        <f t="shared" si="1080"/>
        <v>0</v>
      </c>
      <c r="AJ2302" s="33">
        <f t="shared" si="1081"/>
        <v>0</v>
      </c>
      <c r="AK2302" s="33">
        <f t="shared" si="1082"/>
        <v>0</v>
      </c>
      <c r="AL2302" s="33">
        <f t="shared" si="1083"/>
        <v>0</v>
      </c>
      <c r="AM2302" s="34">
        <f t="shared" si="1084"/>
        <v>0</v>
      </c>
    </row>
    <row r="2303" spans="1:39" ht="15" customHeight="1" x14ac:dyDescent="0.3">
      <c r="A2303" s="166" t="s">
        <v>4737</v>
      </c>
      <c r="B2303" s="99">
        <v>21352</v>
      </c>
      <c r="C2303" s="99">
        <v>99213</v>
      </c>
      <c r="D2303" s="165">
        <v>45412</v>
      </c>
      <c r="E2303" s="165">
        <v>45729</v>
      </c>
      <c r="F2303" s="166">
        <v>2</v>
      </c>
      <c r="G2303" s="178">
        <v>0.6</v>
      </c>
      <c r="H2303" s="181">
        <v>0.75</v>
      </c>
      <c r="I2303" s="180">
        <v>6.4299999999999996E-2</v>
      </c>
      <c r="J2303" s="21">
        <f t="shared" si="1085"/>
        <v>1.4</v>
      </c>
      <c r="K2303" s="21" t="str">
        <f t="shared" si="1086"/>
        <v>Y</v>
      </c>
      <c r="L2303" s="37" t="str">
        <f t="shared" si="1087"/>
        <v>NA</v>
      </c>
      <c r="M2303" s="8" t="str">
        <f t="shared" si="1088"/>
        <v>Y</v>
      </c>
      <c r="N2303" s="42">
        <f t="shared" si="1089"/>
        <v>2</v>
      </c>
      <c r="O2303" s="43">
        <f t="shared" si="1090"/>
        <v>200000</v>
      </c>
      <c r="P2303" s="43" t="str">
        <f t="shared" si="1091"/>
        <v>NA</v>
      </c>
      <c r="Q2303" s="24">
        <f t="shared" si="1092"/>
        <v>22724.9336</v>
      </c>
      <c r="R2303" s="43">
        <f t="shared" si="1093"/>
        <v>0</v>
      </c>
      <c r="S2303" s="24">
        <f t="shared" si="1094"/>
        <v>1000000</v>
      </c>
      <c r="T2303" s="25" t="str">
        <f t="shared" si="1095"/>
        <v>Y</v>
      </c>
      <c r="U2303" s="44">
        <f t="shared" si="1096"/>
        <v>1</v>
      </c>
      <c r="V2303" s="45">
        <f t="shared" si="1097"/>
        <v>200000</v>
      </c>
      <c r="W2303" s="45">
        <f t="shared" si="1098"/>
        <v>1000000</v>
      </c>
      <c r="X2303" s="28">
        <f t="shared" si="1099"/>
        <v>24186.14683048</v>
      </c>
      <c r="Y2303" s="28">
        <f t="shared" si="1100"/>
        <v>0</v>
      </c>
      <c r="Z2303" s="45" t="str">
        <f t="shared" si="1101"/>
        <v>NA</v>
      </c>
      <c r="AA2303" s="29" t="str">
        <f t="shared" si="1102"/>
        <v>N</v>
      </c>
      <c r="AB2303" s="46">
        <f t="shared" si="1103"/>
        <v>0</v>
      </c>
      <c r="AC2303" s="31">
        <f t="shared" si="1104"/>
        <v>0</v>
      </c>
      <c r="AD2303" s="31">
        <f t="shared" si="1105"/>
        <v>0</v>
      </c>
      <c r="AE2303" s="31">
        <f t="shared" si="1106"/>
        <v>0</v>
      </c>
      <c r="AF2303" s="47">
        <f t="shared" si="1107"/>
        <v>0</v>
      </c>
      <c r="AG2303" s="31">
        <f t="shared" si="1108"/>
        <v>0</v>
      </c>
      <c r="AH2303" s="48">
        <f t="shared" si="1079"/>
        <v>0</v>
      </c>
      <c r="AI2303" s="33">
        <f t="shared" si="1080"/>
        <v>0</v>
      </c>
      <c r="AJ2303" s="33">
        <f t="shared" si="1081"/>
        <v>0</v>
      </c>
      <c r="AK2303" s="33">
        <f t="shared" si="1082"/>
        <v>0</v>
      </c>
      <c r="AL2303" s="33">
        <f t="shared" si="1083"/>
        <v>0</v>
      </c>
      <c r="AM2303" s="34">
        <f t="shared" si="1084"/>
        <v>0</v>
      </c>
    </row>
    <row r="2304" spans="1:39" ht="15" customHeight="1" x14ac:dyDescent="0.3">
      <c r="A2304" s="166" t="s">
        <v>4738</v>
      </c>
      <c r="B2304" s="99">
        <v>14357</v>
      </c>
      <c r="C2304" s="99">
        <v>88739</v>
      </c>
      <c r="D2304" s="165">
        <v>45795</v>
      </c>
      <c r="E2304" s="165">
        <v>45887</v>
      </c>
      <c r="F2304" s="166">
        <v>2</v>
      </c>
      <c r="G2304" s="178">
        <v>1.72</v>
      </c>
      <c r="H2304" s="181">
        <v>1</v>
      </c>
      <c r="I2304" s="180">
        <v>2.7099999999999999E-2</v>
      </c>
      <c r="J2304" s="21">
        <f t="shared" si="1085"/>
        <v>0.28000000000000003</v>
      </c>
      <c r="K2304" s="21" t="str">
        <f t="shared" si="1086"/>
        <v>Y</v>
      </c>
      <c r="L2304" s="37" t="str">
        <f t="shared" si="1087"/>
        <v>NA</v>
      </c>
      <c r="M2304" s="8" t="str">
        <f t="shared" si="1088"/>
        <v>Y</v>
      </c>
      <c r="N2304" s="42">
        <f t="shared" si="1089"/>
        <v>1</v>
      </c>
      <c r="O2304" s="43">
        <f t="shared" si="1090"/>
        <v>200000</v>
      </c>
      <c r="P2304" s="43" t="str">
        <f t="shared" si="1091"/>
        <v>NA</v>
      </c>
      <c r="Q2304" s="24">
        <f t="shared" si="1092"/>
        <v>14746.074699999999</v>
      </c>
      <c r="R2304" s="43">
        <f t="shared" si="1093"/>
        <v>0</v>
      </c>
      <c r="S2304" s="24">
        <f t="shared" si="1094"/>
        <v>1000000</v>
      </c>
      <c r="T2304" s="25" t="str">
        <f t="shared" si="1095"/>
        <v>N</v>
      </c>
      <c r="U2304" s="44">
        <f t="shared" si="1096"/>
        <v>0</v>
      </c>
      <c r="V2304" s="45">
        <f t="shared" si="1097"/>
        <v>0</v>
      </c>
      <c r="W2304" s="45">
        <f t="shared" si="1098"/>
        <v>0</v>
      </c>
      <c r="X2304" s="28">
        <f t="shared" si="1099"/>
        <v>0</v>
      </c>
      <c r="Y2304" s="28">
        <f t="shared" si="1100"/>
        <v>0</v>
      </c>
      <c r="Z2304" s="45">
        <f t="shared" si="1101"/>
        <v>0</v>
      </c>
      <c r="AA2304" s="29" t="str">
        <f t="shared" si="1102"/>
        <v>N</v>
      </c>
      <c r="AB2304" s="46">
        <f t="shared" si="1103"/>
        <v>0</v>
      </c>
      <c r="AC2304" s="31">
        <f t="shared" si="1104"/>
        <v>0</v>
      </c>
      <c r="AD2304" s="31">
        <f t="shared" si="1105"/>
        <v>0</v>
      </c>
      <c r="AE2304" s="31">
        <f t="shared" si="1106"/>
        <v>0</v>
      </c>
      <c r="AF2304" s="47">
        <f t="shared" si="1107"/>
        <v>0</v>
      </c>
      <c r="AG2304" s="31">
        <f t="shared" si="1108"/>
        <v>0</v>
      </c>
      <c r="AH2304" s="48">
        <f t="shared" si="1079"/>
        <v>0</v>
      </c>
      <c r="AI2304" s="33">
        <f t="shared" si="1080"/>
        <v>0</v>
      </c>
      <c r="AJ2304" s="33">
        <f t="shared" si="1081"/>
        <v>0</v>
      </c>
      <c r="AK2304" s="33">
        <f t="shared" si="1082"/>
        <v>0</v>
      </c>
      <c r="AL2304" s="33">
        <f t="shared" si="1083"/>
        <v>0</v>
      </c>
      <c r="AM2304" s="34">
        <f t="shared" si="1084"/>
        <v>0</v>
      </c>
    </row>
    <row r="2305" spans="1:39" ht="15" customHeight="1" x14ac:dyDescent="0.3">
      <c r="A2305" s="166" t="s">
        <v>4739</v>
      </c>
      <c r="B2305" s="99">
        <v>15472</v>
      </c>
      <c r="C2305" s="99">
        <v>71009</v>
      </c>
      <c r="D2305" s="165">
        <v>44751</v>
      </c>
      <c r="E2305" s="165">
        <v>44814</v>
      </c>
      <c r="F2305" s="166">
        <v>4</v>
      </c>
      <c r="G2305" s="178">
        <v>3.58</v>
      </c>
      <c r="H2305" s="181">
        <v>0.5</v>
      </c>
      <c r="I2305" s="180">
        <v>6.4799999999999996E-2</v>
      </c>
      <c r="J2305" s="21">
        <f t="shared" si="1085"/>
        <v>0.41999999999999993</v>
      </c>
      <c r="K2305" s="21" t="str">
        <f t="shared" si="1086"/>
        <v>Y</v>
      </c>
      <c r="L2305" s="37" t="str">
        <f t="shared" si="1087"/>
        <v>NA</v>
      </c>
      <c r="M2305" s="8" t="str">
        <f t="shared" si="1088"/>
        <v>Y</v>
      </c>
      <c r="N2305" s="42">
        <f t="shared" si="1089"/>
        <v>1</v>
      </c>
      <c r="O2305" s="43">
        <f t="shared" si="1090"/>
        <v>200000</v>
      </c>
      <c r="P2305" s="43" t="str">
        <f t="shared" si="1091"/>
        <v>NA</v>
      </c>
      <c r="Q2305" s="24">
        <f t="shared" si="1092"/>
        <v>16474.585599999999</v>
      </c>
      <c r="R2305" s="43">
        <f t="shared" si="1093"/>
        <v>0</v>
      </c>
      <c r="S2305" s="24">
        <f t="shared" si="1094"/>
        <v>1000000</v>
      </c>
      <c r="T2305" s="25" t="str">
        <f t="shared" si="1095"/>
        <v>N</v>
      </c>
      <c r="U2305" s="44">
        <f t="shared" si="1096"/>
        <v>0</v>
      </c>
      <c r="V2305" s="45">
        <f t="shared" si="1097"/>
        <v>0</v>
      </c>
      <c r="W2305" s="45">
        <f t="shared" si="1098"/>
        <v>0</v>
      </c>
      <c r="X2305" s="28">
        <f t="shared" si="1099"/>
        <v>0</v>
      </c>
      <c r="Y2305" s="28">
        <f t="shared" si="1100"/>
        <v>0</v>
      </c>
      <c r="Z2305" s="45">
        <f t="shared" si="1101"/>
        <v>0</v>
      </c>
      <c r="AA2305" s="29" t="str">
        <f t="shared" si="1102"/>
        <v>N</v>
      </c>
      <c r="AB2305" s="46">
        <f t="shared" si="1103"/>
        <v>0</v>
      </c>
      <c r="AC2305" s="31">
        <f t="shared" si="1104"/>
        <v>0</v>
      </c>
      <c r="AD2305" s="31">
        <f t="shared" si="1105"/>
        <v>0</v>
      </c>
      <c r="AE2305" s="31">
        <f t="shared" si="1106"/>
        <v>0</v>
      </c>
      <c r="AF2305" s="47">
        <f t="shared" si="1107"/>
        <v>0</v>
      </c>
      <c r="AG2305" s="31">
        <f t="shared" si="1108"/>
        <v>0</v>
      </c>
      <c r="AH2305" s="48">
        <f t="shared" ref="AH2305:AH2368" si="1109">MAX(0,(AB2305-1))</f>
        <v>0</v>
      </c>
      <c r="AI2305" s="33">
        <f t="shared" ref="AI2305:AI2368" si="1110">IF(
  AH2305=0,
  0,
     20000
  )</f>
        <v>0</v>
      </c>
      <c r="AJ2305" s="33">
        <f t="shared" ref="AJ2305:AJ2368" si="1111">IF(
  AH2305=0,
  0,
    MAX(0, 65000)
  )</f>
        <v>0</v>
      </c>
      <c r="AK2305" s="33">
        <f t="shared" ref="AK2305:AK2368" si="1112">IF(
  AH2305=0,
  0,
  MAX(0, MIN(B2305*(1+I2305)*(1+I2305)*(1+I2305)*(1+I2305), AI2305, AG2305))
)</f>
        <v>0</v>
      </c>
      <c r="AL2305" s="33">
        <f t="shared" ref="AL2305:AL2368" si="1113">IF(
  AH2305=0,
  0,
  MAX(0, (B2305*(1+I2305)*(1+I2305)*(1+I2305)*(1+I2305)-AK2305)
)
)</f>
        <v>0</v>
      </c>
      <c r="AM2305" s="34">
        <f t="shared" si="1084"/>
        <v>0</v>
      </c>
    </row>
    <row r="2306" spans="1:39" ht="15" customHeight="1" x14ac:dyDescent="0.3">
      <c r="A2306" s="166" t="s">
        <v>4740</v>
      </c>
      <c r="B2306" s="99">
        <v>21670</v>
      </c>
      <c r="C2306" s="99">
        <v>61061</v>
      </c>
      <c r="D2306" s="165">
        <v>45956</v>
      </c>
      <c r="E2306" s="165">
        <v>46088</v>
      </c>
      <c r="F2306" s="166">
        <v>2</v>
      </c>
      <c r="G2306" s="178">
        <v>0.55000000000000004</v>
      </c>
      <c r="H2306" s="181">
        <v>1</v>
      </c>
      <c r="I2306" s="180">
        <v>1.6799999999999999E-2</v>
      </c>
      <c r="J2306" s="21">
        <f t="shared" si="1085"/>
        <v>1.45</v>
      </c>
      <c r="K2306" s="21" t="str">
        <f t="shared" si="1086"/>
        <v>Y</v>
      </c>
      <c r="L2306" s="37" t="str">
        <f t="shared" si="1087"/>
        <v>NA</v>
      </c>
      <c r="M2306" s="8" t="str">
        <f t="shared" si="1088"/>
        <v>Y</v>
      </c>
      <c r="N2306" s="42">
        <f t="shared" si="1089"/>
        <v>2</v>
      </c>
      <c r="O2306" s="43">
        <f t="shared" si="1090"/>
        <v>200000</v>
      </c>
      <c r="P2306" s="43" t="str">
        <f t="shared" si="1091"/>
        <v>NA</v>
      </c>
      <c r="Q2306" s="24">
        <f t="shared" si="1092"/>
        <v>22034.055999999997</v>
      </c>
      <c r="R2306" s="43">
        <f t="shared" si="1093"/>
        <v>0</v>
      </c>
      <c r="S2306" s="24">
        <f t="shared" si="1094"/>
        <v>1000000</v>
      </c>
      <c r="T2306" s="25" t="str">
        <f t="shared" si="1095"/>
        <v>Y</v>
      </c>
      <c r="U2306" s="44">
        <f t="shared" si="1096"/>
        <v>1</v>
      </c>
      <c r="V2306" s="45">
        <f t="shared" si="1097"/>
        <v>200000</v>
      </c>
      <c r="W2306" s="45">
        <f t="shared" si="1098"/>
        <v>1000000</v>
      </c>
      <c r="X2306" s="28">
        <f t="shared" si="1099"/>
        <v>22404.228140799994</v>
      </c>
      <c r="Y2306" s="28">
        <f t="shared" si="1100"/>
        <v>0</v>
      </c>
      <c r="Z2306" s="45" t="str">
        <f t="shared" si="1101"/>
        <v>NA</v>
      </c>
      <c r="AA2306" s="29" t="str">
        <f t="shared" si="1102"/>
        <v>N</v>
      </c>
      <c r="AB2306" s="46">
        <f t="shared" si="1103"/>
        <v>0</v>
      </c>
      <c r="AC2306" s="31">
        <f t="shared" si="1104"/>
        <v>0</v>
      </c>
      <c r="AD2306" s="31">
        <f t="shared" si="1105"/>
        <v>0</v>
      </c>
      <c r="AE2306" s="31">
        <f t="shared" si="1106"/>
        <v>0</v>
      </c>
      <c r="AF2306" s="47">
        <f t="shared" si="1107"/>
        <v>0</v>
      </c>
      <c r="AG2306" s="31">
        <f t="shared" si="1108"/>
        <v>0</v>
      </c>
      <c r="AH2306" s="48">
        <f t="shared" si="1109"/>
        <v>0</v>
      </c>
      <c r="AI2306" s="33">
        <f t="shared" si="1110"/>
        <v>0</v>
      </c>
      <c r="AJ2306" s="33">
        <f t="shared" si="1111"/>
        <v>0</v>
      </c>
      <c r="AK2306" s="33">
        <f t="shared" si="1112"/>
        <v>0</v>
      </c>
      <c r="AL2306" s="33">
        <f t="shared" si="1113"/>
        <v>0</v>
      </c>
      <c r="AM2306" s="34">
        <f t="shared" si="1084"/>
        <v>0</v>
      </c>
    </row>
    <row r="2307" spans="1:39" ht="15" customHeight="1" x14ac:dyDescent="0.3">
      <c r="A2307" s="166" t="s">
        <v>4741</v>
      </c>
      <c r="B2307" s="99">
        <v>17088</v>
      </c>
      <c r="C2307" s="99">
        <v>88351</v>
      </c>
      <c r="D2307" s="165">
        <v>44559</v>
      </c>
      <c r="E2307" s="165">
        <v>44871</v>
      </c>
      <c r="F2307" s="166">
        <v>2</v>
      </c>
      <c r="G2307" s="178">
        <v>1.26</v>
      </c>
      <c r="H2307" s="181">
        <v>0.25</v>
      </c>
      <c r="I2307" s="180">
        <v>1.9599999999999999E-2</v>
      </c>
      <c r="J2307" s="21">
        <f t="shared" si="1085"/>
        <v>0.74</v>
      </c>
      <c r="K2307" s="21" t="str">
        <f t="shared" si="1086"/>
        <v>Y</v>
      </c>
      <c r="L2307" s="37" t="str">
        <f t="shared" si="1087"/>
        <v>NA</v>
      </c>
      <c r="M2307" s="8" t="str">
        <f t="shared" si="1088"/>
        <v>Y</v>
      </c>
      <c r="N2307" s="42">
        <f t="shared" si="1089"/>
        <v>3</v>
      </c>
      <c r="O2307" s="43">
        <f t="shared" si="1090"/>
        <v>200000</v>
      </c>
      <c r="P2307" s="43" t="str">
        <f t="shared" si="1091"/>
        <v>NA</v>
      </c>
      <c r="Q2307" s="24">
        <f t="shared" si="1092"/>
        <v>17422.924800000001</v>
      </c>
      <c r="R2307" s="43">
        <f t="shared" si="1093"/>
        <v>0</v>
      </c>
      <c r="S2307" s="24">
        <f t="shared" si="1094"/>
        <v>1000000</v>
      </c>
      <c r="T2307" s="25" t="str">
        <f t="shared" si="1095"/>
        <v>N</v>
      </c>
      <c r="U2307" s="44">
        <f t="shared" si="1096"/>
        <v>2</v>
      </c>
      <c r="V2307" s="45">
        <f t="shared" si="1097"/>
        <v>20000</v>
      </c>
      <c r="W2307" s="45">
        <f t="shared" si="1098"/>
        <v>65000</v>
      </c>
      <c r="X2307" s="28">
        <f t="shared" si="1099"/>
        <v>0</v>
      </c>
      <c r="Y2307" s="28">
        <f t="shared" si="1100"/>
        <v>17764.414126080002</v>
      </c>
      <c r="Z2307" s="45">
        <f t="shared" si="1101"/>
        <v>0</v>
      </c>
      <c r="AA2307" s="29" t="str">
        <f t="shared" si="1102"/>
        <v>N</v>
      </c>
      <c r="AB2307" s="46">
        <f t="shared" si="1103"/>
        <v>1</v>
      </c>
      <c r="AC2307" s="31">
        <f t="shared" si="1104"/>
        <v>20000</v>
      </c>
      <c r="AD2307" s="31">
        <f t="shared" si="1105"/>
        <v>65000</v>
      </c>
      <c r="AE2307" s="31">
        <f t="shared" si="1106"/>
        <v>0</v>
      </c>
      <c r="AF2307" s="47">
        <f t="shared" si="1107"/>
        <v>18112.596642951172</v>
      </c>
      <c r="AG2307" s="31">
        <f t="shared" si="1108"/>
        <v>0</v>
      </c>
      <c r="AH2307" s="48">
        <f t="shared" si="1109"/>
        <v>0</v>
      </c>
      <c r="AI2307" s="33">
        <f t="shared" si="1110"/>
        <v>0</v>
      </c>
      <c r="AJ2307" s="33">
        <f t="shared" si="1111"/>
        <v>0</v>
      </c>
      <c r="AK2307" s="33">
        <f t="shared" si="1112"/>
        <v>0</v>
      </c>
      <c r="AL2307" s="33">
        <f t="shared" si="1113"/>
        <v>0</v>
      </c>
      <c r="AM2307" s="34">
        <f t="shared" ref="AM2307:AM2370" si="1114">R2307+Y2307+AF2307+AL2307</f>
        <v>35877.010769031171</v>
      </c>
    </row>
    <row r="2308" spans="1:39" ht="15" customHeight="1" x14ac:dyDescent="0.3">
      <c r="A2308" s="166" t="s">
        <v>4742</v>
      </c>
      <c r="B2308" s="99">
        <v>22225</v>
      </c>
      <c r="C2308" s="99">
        <v>86068</v>
      </c>
      <c r="D2308" s="165">
        <v>44629</v>
      </c>
      <c r="E2308" s="165">
        <v>44868</v>
      </c>
      <c r="F2308" s="166">
        <v>2</v>
      </c>
      <c r="G2308" s="178">
        <v>0.34</v>
      </c>
      <c r="H2308" s="181">
        <v>0.75</v>
      </c>
      <c r="I2308" s="180">
        <v>0.06</v>
      </c>
      <c r="J2308" s="21">
        <f t="shared" si="1085"/>
        <v>1.66</v>
      </c>
      <c r="K2308" s="21" t="str">
        <f t="shared" si="1086"/>
        <v>Y</v>
      </c>
      <c r="L2308" s="37" t="str">
        <f t="shared" si="1087"/>
        <v>NA</v>
      </c>
      <c r="M2308" s="8" t="str">
        <f t="shared" si="1088"/>
        <v>Y</v>
      </c>
      <c r="N2308" s="42">
        <f t="shared" si="1089"/>
        <v>3</v>
      </c>
      <c r="O2308" s="43">
        <f t="shared" si="1090"/>
        <v>200000</v>
      </c>
      <c r="P2308" s="43" t="str">
        <f t="shared" si="1091"/>
        <v>NA</v>
      </c>
      <c r="Q2308" s="24">
        <f t="shared" si="1092"/>
        <v>23558.5</v>
      </c>
      <c r="R2308" s="43">
        <f t="shared" si="1093"/>
        <v>0</v>
      </c>
      <c r="S2308" s="24">
        <f t="shared" si="1094"/>
        <v>1000000</v>
      </c>
      <c r="T2308" s="25" t="str">
        <f t="shared" si="1095"/>
        <v>Y</v>
      </c>
      <c r="U2308" s="44">
        <f t="shared" si="1096"/>
        <v>2</v>
      </c>
      <c r="V2308" s="45">
        <f t="shared" si="1097"/>
        <v>200000</v>
      </c>
      <c r="W2308" s="45">
        <f t="shared" si="1098"/>
        <v>1000000</v>
      </c>
      <c r="X2308" s="28">
        <f t="shared" si="1099"/>
        <v>24972.010000000002</v>
      </c>
      <c r="Y2308" s="28">
        <f t="shared" si="1100"/>
        <v>0</v>
      </c>
      <c r="Z2308" s="45" t="str">
        <f t="shared" si="1101"/>
        <v>NA</v>
      </c>
      <c r="AA2308" s="29" t="str">
        <f t="shared" si="1102"/>
        <v>N</v>
      </c>
      <c r="AB2308" s="46">
        <f t="shared" si="1103"/>
        <v>1</v>
      </c>
      <c r="AC2308" s="31">
        <f t="shared" si="1104"/>
        <v>20000</v>
      </c>
      <c r="AD2308" s="31">
        <f t="shared" si="1105"/>
        <v>65000</v>
      </c>
      <c r="AE2308" s="31">
        <f t="shared" si="1106"/>
        <v>20000</v>
      </c>
      <c r="AF2308" s="47">
        <f t="shared" si="1107"/>
        <v>6470.3306000000048</v>
      </c>
      <c r="AG2308" s="31">
        <f t="shared" si="1108"/>
        <v>0</v>
      </c>
      <c r="AH2308" s="48">
        <f t="shared" si="1109"/>
        <v>0</v>
      </c>
      <c r="AI2308" s="33">
        <f t="shared" si="1110"/>
        <v>0</v>
      </c>
      <c r="AJ2308" s="33">
        <f t="shared" si="1111"/>
        <v>0</v>
      </c>
      <c r="AK2308" s="33">
        <f t="shared" si="1112"/>
        <v>0</v>
      </c>
      <c r="AL2308" s="33">
        <f t="shared" si="1113"/>
        <v>0</v>
      </c>
      <c r="AM2308" s="34">
        <f t="shared" si="1114"/>
        <v>6470.3306000000048</v>
      </c>
    </row>
    <row r="2309" spans="1:39" ht="15" customHeight="1" x14ac:dyDescent="0.3">
      <c r="A2309" s="166" t="s">
        <v>4743</v>
      </c>
      <c r="B2309" s="99">
        <v>21952</v>
      </c>
      <c r="C2309" s="99">
        <v>77108</v>
      </c>
      <c r="D2309" s="165">
        <v>45942</v>
      </c>
      <c r="E2309" s="165">
        <v>46254</v>
      </c>
      <c r="F2309" s="166">
        <v>2</v>
      </c>
      <c r="G2309" s="178">
        <v>1.56</v>
      </c>
      <c r="H2309" s="181">
        <v>0.5</v>
      </c>
      <c r="I2309" s="180">
        <v>4.53E-2</v>
      </c>
      <c r="J2309" s="21">
        <f t="shared" si="1085"/>
        <v>0.43999999999999995</v>
      </c>
      <c r="K2309" s="21" t="str">
        <f t="shared" si="1086"/>
        <v>Y</v>
      </c>
      <c r="L2309" s="37" t="str">
        <f t="shared" si="1087"/>
        <v>NA</v>
      </c>
      <c r="M2309" s="8" t="str">
        <f t="shared" si="1088"/>
        <v>Y</v>
      </c>
      <c r="N2309" s="42">
        <f t="shared" si="1089"/>
        <v>1</v>
      </c>
      <c r="O2309" s="43">
        <f t="shared" si="1090"/>
        <v>200000</v>
      </c>
      <c r="P2309" s="43" t="str">
        <f t="shared" si="1091"/>
        <v>NA</v>
      </c>
      <c r="Q2309" s="24">
        <f t="shared" si="1092"/>
        <v>22946.425599999999</v>
      </c>
      <c r="R2309" s="43">
        <f t="shared" si="1093"/>
        <v>0</v>
      </c>
      <c r="S2309" s="24">
        <f t="shared" si="1094"/>
        <v>1000000</v>
      </c>
      <c r="T2309" s="25" t="str">
        <f t="shared" si="1095"/>
        <v>N</v>
      </c>
      <c r="U2309" s="44">
        <f t="shared" si="1096"/>
        <v>0</v>
      </c>
      <c r="V2309" s="45">
        <f t="shared" si="1097"/>
        <v>0</v>
      </c>
      <c r="W2309" s="45">
        <f t="shared" si="1098"/>
        <v>0</v>
      </c>
      <c r="X2309" s="28">
        <f t="shared" si="1099"/>
        <v>0</v>
      </c>
      <c r="Y2309" s="28">
        <f t="shared" si="1100"/>
        <v>0</v>
      </c>
      <c r="Z2309" s="45">
        <f t="shared" si="1101"/>
        <v>0</v>
      </c>
      <c r="AA2309" s="29" t="str">
        <f t="shared" si="1102"/>
        <v>N</v>
      </c>
      <c r="AB2309" s="46">
        <f t="shared" si="1103"/>
        <v>0</v>
      </c>
      <c r="AC2309" s="31">
        <f t="shared" si="1104"/>
        <v>0</v>
      </c>
      <c r="AD2309" s="31">
        <f t="shared" si="1105"/>
        <v>0</v>
      </c>
      <c r="AE2309" s="31">
        <f t="shared" si="1106"/>
        <v>0</v>
      </c>
      <c r="AF2309" s="47">
        <f t="shared" si="1107"/>
        <v>0</v>
      </c>
      <c r="AG2309" s="31">
        <f t="shared" si="1108"/>
        <v>0</v>
      </c>
      <c r="AH2309" s="48">
        <f t="shared" si="1109"/>
        <v>0</v>
      </c>
      <c r="AI2309" s="33">
        <f t="shared" si="1110"/>
        <v>0</v>
      </c>
      <c r="AJ2309" s="33">
        <f t="shared" si="1111"/>
        <v>0</v>
      </c>
      <c r="AK2309" s="33">
        <f t="shared" si="1112"/>
        <v>0</v>
      </c>
      <c r="AL2309" s="33">
        <f t="shared" si="1113"/>
        <v>0</v>
      </c>
      <c r="AM2309" s="34">
        <f t="shared" si="1114"/>
        <v>0</v>
      </c>
    </row>
    <row r="2310" spans="1:39" ht="15" customHeight="1" x14ac:dyDescent="0.3">
      <c r="A2310" s="166" t="s">
        <v>4744</v>
      </c>
      <c r="B2310" s="99">
        <v>21977</v>
      </c>
      <c r="C2310" s="99">
        <v>52033</v>
      </c>
      <c r="D2310" s="165">
        <v>45582</v>
      </c>
      <c r="E2310" s="165">
        <v>45696</v>
      </c>
      <c r="F2310" s="166">
        <v>2</v>
      </c>
      <c r="G2310" s="178">
        <v>0.71</v>
      </c>
      <c r="H2310" s="181">
        <v>0.5</v>
      </c>
      <c r="I2310" s="180">
        <v>3.9199999999999999E-2</v>
      </c>
      <c r="J2310" s="21">
        <f t="shared" si="1085"/>
        <v>1.29</v>
      </c>
      <c r="K2310" s="21" t="str">
        <f t="shared" si="1086"/>
        <v>Y</v>
      </c>
      <c r="L2310" s="37" t="str">
        <f t="shared" si="1087"/>
        <v>NA</v>
      </c>
      <c r="M2310" s="8" t="str">
        <f t="shared" si="1088"/>
        <v>Y</v>
      </c>
      <c r="N2310" s="42">
        <f t="shared" si="1089"/>
        <v>3</v>
      </c>
      <c r="O2310" s="43">
        <f t="shared" si="1090"/>
        <v>200000</v>
      </c>
      <c r="P2310" s="43" t="str">
        <f t="shared" si="1091"/>
        <v>NA</v>
      </c>
      <c r="Q2310" s="24">
        <f t="shared" si="1092"/>
        <v>22838.498399999997</v>
      </c>
      <c r="R2310" s="43">
        <f t="shared" si="1093"/>
        <v>0</v>
      </c>
      <c r="S2310" s="24">
        <f t="shared" si="1094"/>
        <v>1000000</v>
      </c>
      <c r="T2310" s="25" t="str">
        <f t="shared" si="1095"/>
        <v>Y</v>
      </c>
      <c r="U2310" s="44">
        <f t="shared" si="1096"/>
        <v>2</v>
      </c>
      <c r="V2310" s="45">
        <f t="shared" si="1097"/>
        <v>200000</v>
      </c>
      <c r="W2310" s="45">
        <f t="shared" si="1098"/>
        <v>1000000</v>
      </c>
      <c r="X2310" s="28">
        <f t="shared" si="1099"/>
        <v>23733.767537279993</v>
      </c>
      <c r="Y2310" s="28">
        <f t="shared" si="1100"/>
        <v>0</v>
      </c>
      <c r="Z2310" s="45" t="str">
        <f t="shared" si="1101"/>
        <v>NA</v>
      </c>
      <c r="AA2310" s="29" t="str">
        <f t="shared" si="1102"/>
        <v>N</v>
      </c>
      <c r="AB2310" s="46">
        <f t="shared" si="1103"/>
        <v>1</v>
      </c>
      <c r="AC2310" s="31">
        <f t="shared" si="1104"/>
        <v>20000</v>
      </c>
      <c r="AD2310" s="31">
        <f t="shared" si="1105"/>
        <v>65000</v>
      </c>
      <c r="AE2310" s="31">
        <f t="shared" si="1106"/>
        <v>20000</v>
      </c>
      <c r="AF2310" s="47">
        <f t="shared" si="1107"/>
        <v>4664.1312247413662</v>
      </c>
      <c r="AG2310" s="31">
        <f t="shared" si="1108"/>
        <v>0</v>
      </c>
      <c r="AH2310" s="48">
        <f t="shared" si="1109"/>
        <v>0</v>
      </c>
      <c r="AI2310" s="33">
        <f t="shared" si="1110"/>
        <v>0</v>
      </c>
      <c r="AJ2310" s="33">
        <f t="shared" si="1111"/>
        <v>0</v>
      </c>
      <c r="AK2310" s="33">
        <f t="shared" si="1112"/>
        <v>0</v>
      </c>
      <c r="AL2310" s="33">
        <f t="shared" si="1113"/>
        <v>0</v>
      </c>
      <c r="AM2310" s="34">
        <f t="shared" si="1114"/>
        <v>4664.1312247413662</v>
      </c>
    </row>
    <row r="2311" spans="1:39" ht="15" customHeight="1" x14ac:dyDescent="0.3">
      <c r="A2311" s="166" t="s">
        <v>4745</v>
      </c>
      <c r="B2311" s="99">
        <v>7584</v>
      </c>
      <c r="C2311" s="99">
        <v>50431</v>
      </c>
      <c r="D2311" s="165">
        <v>45802</v>
      </c>
      <c r="E2311" s="165">
        <v>46157</v>
      </c>
      <c r="F2311" s="166">
        <v>4</v>
      </c>
      <c r="G2311" s="178">
        <v>0.59</v>
      </c>
      <c r="H2311" s="181">
        <v>0.75</v>
      </c>
      <c r="I2311" s="180">
        <v>5.8000000000000003E-2</v>
      </c>
      <c r="J2311" s="21">
        <f t="shared" si="1085"/>
        <v>3.41</v>
      </c>
      <c r="K2311" s="21" t="str">
        <f t="shared" si="1086"/>
        <v>Y</v>
      </c>
      <c r="L2311" s="37" t="str">
        <f t="shared" si="1087"/>
        <v>NA</v>
      </c>
      <c r="M2311" s="8" t="str">
        <f t="shared" si="1088"/>
        <v>Y</v>
      </c>
      <c r="N2311" s="42">
        <f t="shared" si="1089"/>
        <v>5</v>
      </c>
      <c r="O2311" s="43">
        <f t="shared" si="1090"/>
        <v>200000</v>
      </c>
      <c r="P2311" s="43" t="str">
        <f t="shared" si="1091"/>
        <v>NA</v>
      </c>
      <c r="Q2311" s="24">
        <f t="shared" si="1092"/>
        <v>8023.8720000000003</v>
      </c>
      <c r="R2311" s="43">
        <f t="shared" si="1093"/>
        <v>0</v>
      </c>
      <c r="S2311" s="24">
        <f t="shared" si="1094"/>
        <v>1000000</v>
      </c>
      <c r="T2311" s="25" t="str">
        <f t="shared" si="1095"/>
        <v>Y</v>
      </c>
      <c r="U2311" s="44">
        <f t="shared" si="1096"/>
        <v>4</v>
      </c>
      <c r="V2311" s="45">
        <f t="shared" si="1097"/>
        <v>200000</v>
      </c>
      <c r="W2311" s="45">
        <f t="shared" si="1098"/>
        <v>1000000</v>
      </c>
      <c r="X2311" s="28">
        <f t="shared" si="1099"/>
        <v>8489.2565760000016</v>
      </c>
      <c r="Y2311" s="28">
        <f t="shared" si="1100"/>
        <v>0</v>
      </c>
      <c r="Z2311" s="45" t="str">
        <f t="shared" si="1101"/>
        <v>NA</v>
      </c>
      <c r="AA2311" s="29" t="str">
        <f t="shared" si="1102"/>
        <v>Y</v>
      </c>
      <c r="AB2311" s="46">
        <f t="shared" si="1103"/>
        <v>3</v>
      </c>
      <c r="AC2311" s="31">
        <f t="shared" si="1104"/>
        <v>200000</v>
      </c>
      <c r="AD2311" s="31">
        <f t="shared" si="1105"/>
        <v>1000000</v>
      </c>
      <c r="AE2311" s="31">
        <f t="shared" si="1106"/>
        <v>8981.6334574080029</v>
      </c>
      <c r="AF2311" s="47">
        <f t="shared" si="1107"/>
        <v>0</v>
      </c>
      <c r="AG2311" s="31" t="str">
        <f t="shared" si="1108"/>
        <v>NA</v>
      </c>
      <c r="AH2311" s="48">
        <f t="shared" si="1109"/>
        <v>2</v>
      </c>
      <c r="AI2311" s="33">
        <f t="shared" si="1110"/>
        <v>20000</v>
      </c>
      <c r="AJ2311" s="33">
        <f t="shared" si="1111"/>
        <v>65000</v>
      </c>
      <c r="AK2311" s="33">
        <f t="shared" si="1112"/>
        <v>9502.5681979376677</v>
      </c>
      <c r="AL2311" s="33">
        <f t="shared" si="1113"/>
        <v>0</v>
      </c>
      <c r="AM2311" s="34">
        <f t="shared" si="1114"/>
        <v>0</v>
      </c>
    </row>
    <row r="2312" spans="1:39" ht="15" customHeight="1" x14ac:dyDescent="0.3">
      <c r="A2312" s="166" t="s">
        <v>4746</v>
      </c>
      <c r="B2312" s="99">
        <v>10525</v>
      </c>
      <c r="C2312" s="99">
        <v>98094</v>
      </c>
      <c r="D2312" s="165">
        <v>45015</v>
      </c>
      <c r="E2312" s="165">
        <v>45123</v>
      </c>
      <c r="F2312" s="166">
        <v>2</v>
      </c>
      <c r="G2312" s="178">
        <v>1.35</v>
      </c>
      <c r="H2312" s="181">
        <v>0.75</v>
      </c>
      <c r="I2312" s="180">
        <v>7.3999999999999996E-2</v>
      </c>
      <c r="J2312" s="21">
        <f t="shared" si="1085"/>
        <v>0.64999999999999991</v>
      </c>
      <c r="K2312" s="21" t="str">
        <f t="shared" si="1086"/>
        <v>Y</v>
      </c>
      <c r="L2312" s="37" t="str">
        <f t="shared" si="1087"/>
        <v>NA</v>
      </c>
      <c r="M2312" s="8" t="str">
        <f t="shared" si="1088"/>
        <v>Y</v>
      </c>
      <c r="N2312" s="42">
        <f t="shared" si="1089"/>
        <v>1</v>
      </c>
      <c r="O2312" s="43">
        <f t="shared" si="1090"/>
        <v>200000</v>
      </c>
      <c r="P2312" s="43" t="str">
        <f t="shared" si="1091"/>
        <v>NA</v>
      </c>
      <c r="Q2312" s="24">
        <f t="shared" si="1092"/>
        <v>11303.85</v>
      </c>
      <c r="R2312" s="43">
        <f t="shared" si="1093"/>
        <v>0</v>
      </c>
      <c r="S2312" s="24">
        <f t="shared" si="1094"/>
        <v>1000000</v>
      </c>
      <c r="T2312" s="25" t="str">
        <f t="shared" si="1095"/>
        <v>N</v>
      </c>
      <c r="U2312" s="44">
        <f t="shared" si="1096"/>
        <v>0</v>
      </c>
      <c r="V2312" s="45">
        <f t="shared" si="1097"/>
        <v>0</v>
      </c>
      <c r="W2312" s="45">
        <f t="shared" si="1098"/>
        <v>0</v>
      </c>
      <c r="X2312" s="28">
        <f t="shared" si="1099"/>
        <v>0</v>
      </c>
      <c r="Y2312" s="28">
        <f t="shared" si="1100"/>
        <v>0</v>
      </c>
      <c r="Z2312" s="45">
        <f t="shared" si="1101"/>
        <v>0</v>
      </c>
      <c r="AA2312" s="29" t="str">
        <f t="shared" si="1102"/>
        <v>N</v>
      </c>
      <c r="AB2312" s="46">
        <f t="shared" si="1103"/>
        <v>0</v>
      </c>
      <c r="AC2312" s="31">
        <f t="shared" si="1104"/>
        <v>0</v>
      </c>
      <c r="AD2312" s="31">
        <f t="shared" si="1105"/>
        <v>0</v>
      </c>
      <c r="AE2312" s="31">
        <f t="shared" si="1106"/>
        <v>0</v>
      </c>
      <c r="AF2312" s="47">
        <f t="shared" si="1107"/>
        <v>0</v>
      </c>
      <c r="AG2312" s="31">
        <f t="shared" si="1108"/>
        <v>0</v>
      </c>
      <c r="AH2312" s="48">
        <f t="shared" si="1109"/>
        <v>0</v>
      </c>
      <c r="AI2312" s="33">
        <f t="shared" si="1110"/>
        <v>0</v>
      </c>
      <c r="AJ2312" s="33">
        <f t="shared" si="1111"/>
        <v>0</v>
      </c>
      <c r="AK2312" s="33">
        <f t="shared" si="1112"/>
        <v>0</v>
      </c>
      <c r="AL2312" s="33">
        <f t="shared" si="1113"/>
        <v>0</v>
      </c>
      <c r="AM2312" s="34">
        <f t="shared" si="1114"/>
        <v>0</v>
      </c>
    </row>
    <row r="2313" spans="1:39" ht="15" customHeight="1" x14ac:dyDescent="0.3">
      <c r="A2313" s="166" t="s">
        <v>4747</v>
      </c>
      <c r="B2313" s="99">
        <v>5929</v>
      </c>
      <c r="C2313" s="99">
        <v>26575</v>
      </c>
      <c r="D2313" s="165">
        <v>46111</v>
      </c>
      <c r="E2313" s="165">
        <v>46469</v>
      </c>
      <c r="F2313" s="166">
        <v>4</v>
      </c>
      <c r="G2313" s="178">
        <v>2.64</v>
      </c>
      <c r="H2313" s="181">
        <v>1</v>
      </c>
      <c r="I2313" s="180">
        <v>5.8299999999999998E-2</v>
      </c>
      <c r="J2313" s="21">
        <f t="shared" si="1085"/>
        <v>1.3599999999999999</v>
      </c>
      <c r="K2313" s="21" t="str">
        <f t="shared" si="1086"/>
        <v>Y</v>
      </c>
      <c r="L2313" s="37" t="str">
        <f t="shared" si="1087"/>
        <v>NA</v>
      </c>
      <c r="M2313" s="8" t="str">
        <f t="shared" si="1088"/>
        <v>Y</v>
      </c>
      <c r="N2313" s="42">
        <f t="shared" si="1089"/>
        <v>2</v>
      </c>
      <c r="O2313" s="43">
        <f t="shared" si="1090"/>
        <v>200000</v>
      </c>
      <c r="P2313" s="43" t="str">
        <f t="shared" si="1091"/>
        <v>NA</v>
      </c>
      <c r="Q2313" s="24">
        <f t="shared" si="1092"/>
        <v>6274.6607000000004</v>
      </c>
      <c r="R2313" s="43">
        <f t="shared" si="1093"/>
        <v>0</v>
      </c>
      <c r="S2313" s="24">
        <f t="shared" si="1094"/>
        <v>1000000</v>
      </c>
      <c r="T2313" s="25" t="str">
        <f t="shared" si="1095"/>
        <v>Y</v>
      </c>
      <c r="U2313" s="44">
        <f t="shared" si="1096"/>
        <v>1</v>
      </c>
      <c r="V2313" s="45">
        <f t="shared" si="1097"/>
        <v>200000</v>
      </c>
      <c r="W2313" s="45">
        <f t="shared" si="1098"/>
        <v>1000000</v>
      </c>
      <c r="X2313" s="28">
        <f t="shared" si="1099"/>
        <v>6640.4734188100001</v>
      </c>
      <c r="Y2313" s="28">
        <f t="shared" si="1100"/>
        <v>0</v>
      </c>
      <c r="Z2313" s="45" t="str">
        <f t="shared" si="1101"/>
        <v>NA</v>
      </c>
      <c r="AA2313" s="29" t="str">
        <f t="shared" si="1102"/>
        <v>N</v>
      </c>
      <c r="AB2313" s="46">
        <f t="shared" si="1103"/>
        <v>0</v>
      </c>
      <c r="AC2313" s="31">
        <f t="shared" si="1104"/>
        <v>0</v>
      </c>
      <c r="AD2313" s="31">
        <f t="shared" si="1105"/>
        <v>0</v>
      </c>
      <c r="AE2313" s="31">
        <f t="shared" si="1106"/>
        <v>0</v>
      </c>
      <c r="AF2313" s="47">
        <f t="shared" si="1107"/>
        <v>0</v>
      </c>
      <c r="AG2313" s="31">
        <f t="shared" si="1108"/>
        <v>0</v>
      </c>
      <c r="AH2313" s="48">
        <f t="shared" si="1109"/>
        <v>0</v>
      </c>
      <c r="AI2313" s="33">
        <f t="shared" si="1110"/>
        <v>0</v>
      </c>
      <c r="AJ2313" s="33">
        <f t="shared" si="1111"/>
        <v>0</v>
      </c>
      <c r="AK2313" s="33">
        <f t="shared" si="1112"/>
        <v>0</v>
      </c>
      <c r="AL2313" s="33">
        <f t="shared" si="1113"/>
        <v>0</v>
      </c>
      <c r="AM2313" s="34">
        <f t="shared" si="1114"/>
        <v>0</v>
      </c>
    </row>
    <row r="2314" spans="1:39" ht="15" customHeight="1" x14ac:dyDescent="0.3">
      <c r="A2314" s="166" t="s">
        <v>4748</v>
      </c>
      <c r="B2314" s="99">
        <v>22877</v>
      </c>
      <c r="C2314" s="99">
        <v>70844</v>
      </c>
      <c r="D2314" s="165">
        <v>44890</v>
      </c>
      <c r="E2314" s="165">
        <v>45074</v>
      </c>
      <c r="F2314" s="166">
        <v>4</v>
      </c>
      <c r="G2314" s="178">
        <v>1.06</v>
      </c>
      <c r="H2314" s="181">
        <v>1</v>
      </c>
      <c r="I2314" s="180">
        <v>3.5799999999999998E-2</v>
      </c>
      <c r="J2314" s="21">
        <f t="shared" si="1085"/>
        <v>2.94</v>
      </c>
      <c r="K2314" s="21" t="str">
        <f t="shared" si="1086"/>
        <v>Y</v>
      </c>
      <c r="L2314" s="37" t="str">
        <f t="shared" si="1087"/>
        <v>NA</v>
      </c>
      <c r="M2314" s="8" t="str">
        <f t="shared" si="1088"/>
        <v>Y</v>
      </c>
      <c r="N2314" s="42">
        <f t="shared" si="1089"/>
        <v>3</v>
      </c>
      <c r="O2314" s="43">
        <f t="shared" si="1090"/>
        <v>200000</v>
      </c>
      <c r="P2314" s="43" t="str">
        <f t="shared" si="1091"/>
        <v>NA</v>
      </c>
      <c r="Q2314" s="24">
        <f t="shared" si="1092"/>
        <v>23695.996600000002</v>
      </c>
      <c r="R2314" s="43">
        <f t="shared" si="1093"/>
        <v>0</v>
      </c>
      <c r="S2314" s="24">
        <f t="shared" si="1094"/>
        <v>1000000</v>
      </c>
      <c r="T2314" s="25" t="str">
        <f t="shared" si="1095"/>
        <v>Y</v>
      </c>
      <c r="U2314" s="44">
        <f t="shared" si="1096"/>
        <v>2</v>
      </c>
      <c r="V2314" s="45">
        <f t="shared" si="1097"/>
        <v>200000</v>
      </c>
      <c r="W2314" s="45">
        <f t="shared" si="1098"/>
        <v>1000000</v>
      </c>
      <c r="X2314" s="28">
        <f t="shared" si="1099"/>
        <v>24544.313278280002</v>
      </c>
      <c r="Y2314" s="28">
        <f t="shared" si="1100"/>
        <v>0</v>
      </c>
      <c r="Z2314" s="45" t="str">
        <f t="shared" si="1101"/>
        <v>NA</v>
      </c>
      <c r="AA2314" s="29" t="str">
        <f t="shared" si="1102"/>
        <v>Y</v>
      </c>
      <c r="AB2314" s="46">
        <f t="shared" si="1103"/>
        <v>1</v>
      </c>
      <c r="AC2314" s="31">
        <f t="shared" si="1104"/>
        <v>200000</v>
      </c>
      <c r="AD2314" s="31">
        <f t="shared" si="1105"/>
        <v>1000000</v>
      </c>
      <c r="AE2314" s="31">
        <f t="shared" si="1106"/>
        <v>25422.999693642429</v>
      </c>
      <c r="AF2314" s="47">
        <f t="shared" si="1107"/>
        <v>0</v>
      </c>
      <c r="AG2314" s="31" t="str">
        <f t="shared" si="1108"/>
        <v>NA</v>
      </c>
      <c r="AH2314" s="48">
        <f t="shared" si="1109"/>
        <v>0</v>
      </c>
      <c r="AI2314" s="33">
        <f t="shared" si="1110"/>
        <v>0</v>
      </c>
      <c r="AJ2314" s="33">
        <f t="shared" si="1111"/>
        <v>0</v>
      </c>
      <c r="AK2314" s="33">
        <f t="shared" si="1112"/>
        <v>0</v>
      </c>
      <c r="AL2314" s="33">
        <f t="shared" si="1113"/>
        <v>0</v>
      </c>
      <c r="AM2314" s="34">
        <f t="shared" si="1114"/>
        <v>0</v>
      </c>
    </row>
    <row r="2315" spans="1:39" ht="15" customHeight="1" x14ac:dyDescent="0.3">
      <c r="A2315" s="166" t="s">
        <v>4749</v>
      </c>
      <c r="B2315" s="99">
        <v>10179</v>
      </c>
      <c r="C2315" s="99">
        <v>77798</v>
      </c>
      <c r="D2315" s="165">
        <v>45353</v>
      </c>
      <c r="E2315" s="165">
        <v>45630</v>
      </c>
      <c r="F2315" s="166">
        <v>4</v>
      </c>
      <c r="G2315" s="178">
        <v>0.9</v>
      </c>
      <c r="H2315" s="181">
        <v>0.5</v>
      </c>
      <c r="I2315" s="180">
        <v>3.6900000000000002E-2</v>
      </c>
      <c r="J2315" s="21">
        <f t="shared" si="1085"/>
        <v>3.1</v>
      </c>
      <c r="K2315" s="21" t="str">
        <f t="shared" si="1086"/>
        <v>Y</v>
      </c>
      <c r="L2315" s="37" t="str">
        <f t="shared" si="1087"/>
        <v>NA</v>
      </c>
      <c r="M2315" s="8" t="str">
        <f t="shared" si="1088"/>
        <v>Y</v>
      </c>
      <c r="N2315" s="42">
        <f t="shared" si="1089"/>
        <v>7</v>
      </c>
      <c r="O2315" s="43">
        <f t="shared" si="1090"/>
        <v>200000</v>
      </c>
      <c r="P2315" s="43" t="str">
        <f t="shared" si="1091"/>
        <v>NA</v>
      </c>
      <c r="Q2315" s="24">
        <f t="shared" si="1092"/>
        <v>10554.605099999999</v>
      </c>
      <c r="R2315" s="43">
        <f t="shared" si="1093"/>
        <v>0</v>
      </c>
      <c r="S2315" s="24">
        <f t="shared" si="1094"/>
        <v>1000000</v>
      </c>
      <c r="T2315" s="25" t="str">
        <f t="shared" si="1095"/>
        <v>Y</v>
      </c>
      <c r="U2315" s="44">
        <f t="shared" si="1096"/>
        <v>6</v>
      </c>
      <c r="V2315" s="45">
        <f t="shared" si="1097"/>
        <v>200000</v>
      </c>
      <c r="W2315" s="45">
        <f t="shared" si="1098"/>
        <v>1000000</v>
      </c>
      <c r="X2315" s="28">
        <f t="shared" si="1099"/>
        <v>10944.070028189999</v>
      </c>
      <c r="Y2315" s="28">
        <f t="shared" si="1100"/>
        <v>0</v>
      </c>
      <c r="Z2315" s="45" t="str">
        <f t="shared" si="1101"/>
        <v>NA</v>
      </c>
      <c r="AA2315" s="29" t="str">
        <f t="shared" si="1102"/>
        <v>Y</v>
      </c>
      <c r="AB2315" s="46">
        <f t="shared" si="1103"/>
        <v>5</v>
      </c>
      <c r="AC2315" s="31">
        <f t="shared" si="1104"/>
        <v>200000</v>
      </c>
      <c r="AD2315" s="31">
        <f t="shared" si="1105"/>
        <v>1000000</v>
      </c>
      <c r="AE2315" s="31">
        <f t="shared" si="1106"/>
        <v>11347.906212230209</v>
      </c>
      <c r="AF2315" s="47">
        <f t="shared" si="1107"/>
        <v>0</v>
      </c>
      <c r="AG2315" s="31" t="str">
        <f t="shared" si="1108"/>
        <v>NA</v>
      </c>
      <c r="AH2315" s="48">
        <f t="shared" si="1109"/>
        <v>4</v>
      </c>
      <c r="AI2315" s="33">
        <f t="shared" si="1110"/>
        <v>20000</v>
      </c>
      <c r="AJ2315" s="33">
        <f t="shared" si="1111"/>
        <v>65000</v>
      </c>
      <c r="AK2315" s="33">
        <f t="shared" si="1112"/>
        <v>11766.643951461503</v>
      </c>
      <c r="AL2315" s="33">
        <f t="shared" si="1113"/>
        <v>0</v>
      </c>
      <c r="AM2315" s="34">
        <f t="shared" si="1114"/>
        <v>0</v>
      </c>
    </row>
    <row r="2316" spans="1:39" ht="15" customHeight="1" x14ac:dyDescent="0.3">
      <c r="A2316" s="166" t="s">
        <v>4750</v>
      </c>
      <c r="B2316" s="99">
        <v>18065</v>
      </c>
      <c r="C2316" s="99">
        <v>45204</v>
      </c>
      <c r="D2316" s="165">
        <v>44647</v>
      </c>
      <c r="E2316" s="165">
        <v>44866</v>
      </c>
      <c r="F2316" s="166">
        <v>2</v>
      </c>
      <c r="G2316" s="178">
        <v>0.71</v>
      </c>
      <c r="H2316" s="181">
        <v>1</v>
      </c>
      <c r="I2316" s="180">
        <v>2.3599999999999999E-2</v>
      </c>
      <c r="J2316" s="21">
        <f t="shared" si="1085"/>
        <v>1.29</v>
      </c>
      <c r="K2316" s="21" t="str">
        <f t="shared" si="1086"/>
        <v>Y</v>
      </c>
      <c r="L2316" s="37" t="str">
        <f t="shared" si="1087"/>
        <v>NA</v>
      </c>
      <c r="M2316" s="8" t="str">
        <f t="shared" si="1088"/>
        <v>Y</v>
      </c>
      <c r="N2316" s="42">
        <f t="shared" si="1089"/>
        <v>2</v>
      </c>
      <c r="O2316" s="43">
        <f t="shared" si="1090"/>
        <v>200000</v>
      </c>
      <c r="P2316" s="43" t="str">
        <f t="shared" si="1091"/>
        <v>NA</v>
      </c>
      <c r="Q2316" s="24">
        <f t="shared" si="1092"/>
        <v>18491.334000000003</v>
      </c>
      <c r="R2316" s="43">
        <f t="shared" si="1093"/>
        <v>0</v>
      </c>
      <c r="S2316" s="24">
        <f t="shared" si="1094"/>
        <v>1000000</v>
      </c>
      <c r="T2316" s="25" t="str">
        <f t="shared" si="1095"/>
        <v>Y</v>
      </c>
      <c r="U2316" s="44">
        <f t="shared" si="1096"/>
        <v>1</v>
      </c>
      <c r="V2316" s="45">
        <f t="shared" si="1097"/>
        <v>200000</v>
      </c>
      <c r="W2316" s="45">
        <f t="shared" si="1098"/>
        <v>1000000</v>
      </c>
      <c r="X2316" s="28">
        <f t="shared" si="1099"/>
        <v>18927.729482400006</v>
      </c>
      <c r="Y2316" s="28">
        <f t="shared" si="1100"/>
        <v>0</v>
      </c>
      <c r="Z2316" s="45" t="str">
        <f t="shared" si="1101"/>
        <v>NA</v>
      </c>
      <c r="AA2316" s="29" t="str">
        <f t="shared" si="1102"/>
        <v>N</v>
      </c>
      <c r="AB2316" s="46">
        <f t="shared" si="1103"/>
        <v>0</v>
      </c>
      <c r="AC2316" s="31">
        <f t="shared" si="1104"/>
        <v>0</v>
      </c>
      <c r="AD2316" s="31">
        <f t="shared" si="1105"/>
        <v>0</v>
      </c>
      <c r="AE2316" s="31">
        <f t="shared" si="1106"/>
        <v>0</v>
      </c>
      <c r="AF2316" s="47">
        <f t="shared" si="1107"/>
        <v>0</v>
      </c>
      <c r="AG2316" s="31">
        <f t="shared" si="1108"/>
        <v>0</v>
      </c>
      <c r="AH2316" s="48">
        <f t="shared" si="1109"/>
        <v>0</v>
      </c>
      <c r="AI2316" s="33">
        <f t="shared" si="1110"/>
        <v>0</v>
      </c>
      <c r="AJ2316" s="33">
        <f t="shared" si="1111"/>
        <v>0</v>
      </c>
      <c r="AK2316" s="33">
        <f t="shared" si="1112"/>
        <v>0</v>
      </c>
      <c r="AL2316" s="33">
        <f t="shared" si="1113"/>
        <v>0</v>
      </c>
      <c r="AM2316" s="34">
        <f t="shared" si="1114"/>
        <v>0</v>
      </c>
    </row>
    <row r="2317" spans="1:39" ht="15" customHeight="1" x14ac:dyDescent="0.3">
      <c r="A2317" s="166" t="s">
        <v>4751</v>
      </c>
      <c r="B2317" s="99">
        <v>9616</v>
      </c>
      <c r="C2317" s="99">
        <v>32305</v>
      </c>
      <c r="D2317" s="165">
        <v>46101</v>
      </c>
      <c r="E2317" s="165">
        <v>46279</v>
      </c>
      <c r="F2317" s="166">
        <v>4</v>
      </c>
      <c r="G2317" s="178">
        <v>3.47</v>
      </c>
      <c r="H2317" s="181">
        <v>1</v>
      </c>
      <c r="I2317" s="180">
        <v>3.2399999999999998E-2</v>
      </c>
      <c r="J2317" s="21">
        <f t="shared" si="1085"/>
        <v>0.5299999999999998</v>
      </c>
      <c r="K2317" s="21" t="str">
        <f t="shared" si="1086"/>
        <v>Y</v>
      </c>
      <c r="L2317" s="37" t="str">
        <f t="shared" si="1087"/>
        <v>NA</v>
      </c>
      <c r="M2317" s="8" t="str">
        <f t="shared" si="1088"/>
        <v>Y</v>
      </c>
      <c r="N2317" s="42">
        <f t="shared" si="1089"/>
        <v>1</v>
      </c>
      <c r="O2317" s="43">
        <f t="shared" si="1090"/>
        <v>200000</v>
      </c>
      <c r="P2317" s="43" t="str">
        <f t="shared" si="1091"/>
        <v>NA</v>
      </c>
      <c r="Q2317" s="24">
        <f t="shared" si="1092"/>
        <v>9927.5583999999999</v>
      </c>
      <c r="R2317" s="43">
        <f t="shared" si="1093"/>
        <v>0</v>
      </c>
      <c r="S2317" s="24">
        <f t="shared" si="1094"/>
        <v>1000000</v>
      </c>
      <c r="T2317" s="25" t="str">
        <f t="shared" si="1095"/>
        <v>N</v>
      </c>
      <c r="U2317" s="44">
        <f t="shared" si="1096"/>
        <v>0</v>
      </c>
      <c r="V2317" s="45">
        <f t="shared" si="1097"/>
        <v>0</v>
      </c>
      <c r="W2317" s="45">
        <f t="shared" si="1098"/>
        <v>0</v>
      </c>
      <c r="X2317" s="28">
        <f t="shared" si="1099"/>
        <v>0</v>
      </c>
      <c r="Y2317" s="28">
        <f t="shared" si="1100"/>
        <v>0</v>
      </c>
      <c r="Z2317" s="45">
        <f t="shared" si="1101"/>
        <v>0</v>
      </c>
      <c r="AA2317" s="29" t="str">
        <f t="shared" si="1102"/>
        <v>N</v>
      </c>
      <c r="AB2317" s="46">
        <f t="shared" si="1103"/>
        <v>0</v>
      </c>
      <c r="AC2317" s="31">
        <f t="shared" si="1104"/>
        <v>0</v>
      </c>
      <c r="AD2317" s="31">
        <f t="shared" si="1105"/>
        <v>0</v>
      </c>
      <c r="AE2317" s="31">
        <f t="shared" si="1106"/>
        <v>0</v>
      </c>
      <c r="AF2317" s="47">
        <f t="shared" si="1107"/>
        <v>0</v>
      </c>
      <c r="AG2317" s="31">
        <f t="shared" si="1108"/>
        <v>0</v>
      </c>
      <c r="AH2317" s="48">
        <f t="shared" si="1109"/>
        <v>0</v>
      </c>
      <c r="AI2317" s="33">
        <f t="shared" si="1110"/>
        <v>0</v>
      </c>
      <c r="AJ2317" s="33">
        <f t="shared" si="1111"/>
        <v>0</v>
      </c>
      <c r="AK2317" s="33">
        <f t="shared" si="1112"/>
        <v>0</v>
      </c>
      <c r="AL2317" s="33">
        <f t="shared" si="1113"/>
        <v>0</v>
      </c>
      <c r="AM2317" s="34">
        <f t="shared" si="1114"/>
        <v>0</v>
      </c>
    </row>
    <row r="2318" spans="1:39" ht="15" customHeight="1" x14ac:dyDescent="0.3">
      <c r="A2318" s="166" t="s">
        <v>4752</v>
      </c>
      <c r="B2318" s="99">
        <v>23929</v>
      </c>
      <c r="C2318" s="99">
        <v>74917</v>
      </c>
      <c r="D2318" s="165">
        <v>45816</v>
      </c>
      <c r="E2318" s="165">
        <v>45927</v>
      </c>
      <c r="F2318" s="166">
        <v>4</v>
      </c>
      <c r="G2318" s="178">
        <v>3.98</v>
      </c>
      <c r="H2318" s="181">
        <v>1</v>
      </c>
      <c r="I2318" s="180">
        <v>4.99E-2</v>
      </c>
      <c r="J2318" s="21">
        <f t="shared" si="1085"/>
        <v>2.0000000000000018E-2</v>
      </c>
      <c r="K2318" s="21" t="str">
        <f t="shared" si="1086"/>
        <v>Y</v>
      </c>
      <c r="L2318" s="37" t="str">
        <f t="shared" si="1087"/>
        <v>NA</v>
      </c>
      <c r="M2318" s="8" t="str">
        <f t="shared" si="1088"/>
        <v>Y</v>
      </c>
      <c r="N2318" s="42">
        <f t="shared" si="1089"/>
        <v>1</v>
      </c>
      <c r="O2318" s="43">
        <f t="shared" si="1090"/>
        <v>200000</v>
      </c>
      <c r="P2318" s="43" t="str">
        <f t="shared" si="1091"/>
        <v>NA</v>
      </c>
      <c r="Q2318" s="24">
        <f t="shared" si="1092"/>
        <v>25123.057100000002</v>
      </c>
      <c r="R2318" s="43">
        <f t="shared" si="1093"/>
        <v>0</v>
      </c>
      <c r="S2318" s="24">
        <f t="shared" si="1094"/>
        <v>1000000</v>
      </c>
      <c r="T2318" s="25" t="str">
        <f t="shared" si="1095"/>
        <v>N</v>
      </c>
      <c r="U2318" s="44">
        <f t="shared" si="1096"/>
        <v>0</v>
      </c>
      <c r="V2318" s="45">
        <f t="shared" si="1097"/>
        <v>0</v>
      </c>
      <c r="W2318" s="45">
        <f t="shared" si="1098"/>
        <v>0</v>
      </c>
      <c r="X2318" s="28">
        <f t="shared" si="1099"/>
        <v>0</v>
      </c>
      <c r="Y2318" s="28">
        <f t="shared" si="1100"/>
        <v>0</v>
      </c>
      <c r="Z2318" s="45">
        <f t="shared" si="1101"/>
        <v>0</v>
      </c>
      <c r="AA2318" s="29" t="str">
        <f t="shared" si="1102"/>
        <v>N</v>
      </c>
      <c r="AB2318" s="46">
        <f t="shared" si="1103"/>
        <v>0</v>
      </c>
      <c r="AC2318" s="31">
        <f t="shared" si="1104"/>
        <v>0</v>
      </c>
      <c r="AD2318" s="31">
        <f t="shared" si="1105"/>
        <v>0</v>
      </c>
      <c r="AE2318" s="31">
        <f t="shared" si="1106"/>
        <v>0</v>
      </c>
      <c r="AF2318" s="47">
        <f t="shared" si="1107"/>
        <v>0</v>
      </c>
      <c r="AG2318" s="31">
        <f t="shared" si="1108"/>
        <v>0</v>
      </c>
      <c r="AH2318" s="48">
        <f t="shared" si="1109"/>
        <v>0</v>
      </c>
      <c r="AI2318" s="33">
        <f t="shared" si="1110"/>
        <v>0</v>
      </c>
      <c r="AJ2318" s="33">
        <f t="shared" si="1111"/>
        <v>0</v>
      </c>
      <c r="AK2318" s="33">
        <f t="shared" si="1112"/>
        <v>0</v>
      </c>
      <c r="AL2318" s="33">
        <f t="shared" si="1113"/>
        <v>0</v>
      </c>
      <c r="AM2318" s="34">
        <f t="shared" si="1114"/>
        <v>0</v>
      </c>
    </row>
    <row r="2319" spans="1:39" ht="15" customHeight="1" x14ac:dyDescent="0.3">
      <c r="A2319" s="166" t="s">
        <v>4753</v>
      </c>
      <c r="B2319" s="99">
        <v>5759</v>
      </c>
      <c r="C2319" s="99">
        <v>27561</v>
      </c>
      <c r="D2319" s="165">
        <v>45399</v>
      </c>
      <c r="E2319" s="165">
        <v>45687</v>
      </c>
      <c r="F2319" s="166">
        <v>4</v>
      </c>
      <c r="G2319" s="178">
        <v>3.87</v>
      </c>
      <c r="H2319" s="181">
        <v>0.5</v>
      </c>
      <c r="I2319" s="180">
        <v>5.5800000000000002E-2</v>
      </c>
      <c r="J2319" s="21">
        <f t="shared" si="1085"/>
        <v>0.12999999999999989</v>
      </c>
      <c r="K2319" s="21" t="str">
        <f t="shared" si="1086"/>
        <v>Y</v>
      </c>
      <c r="L2319" s="37" t="str">
        <f t="shared" si="1087"/>
        <v>NA</v>
      </c>
      <c r="M2319" s="8" t="str">
        <f t="shared" si="1088"/>
        <v>Y</v>
      </c>
      <c r="N2319" s="42">
        <f t="shared" si="1089"/>
        <v>1</v>
      </c>
      <c r="O2319" s="43">
        <f t="shared" si="1090"/>
        <v>200000</v>
      </c>
      <c r="P2319" s="43" t="str">
        <f t="shared" si="1091"/>
        <v>NA</v>
      </c>
      <c r="Q2319" s="24">
        <f t="shared" si="1092"/>
        <v>6080.3522000000003</v>
      </c>
      <c r="R2319" s="43">
        <f t="shared" si="1093"/>
        <v>0</v>
      </c>
      <c r="S2319" s="24">
        <f t="shared" si="1094"/>
        <v>1000000</v>
      </c>
      <c r="T2319" s="25" t="str">
        <f t="shared" si="1095"/>
        <v>N</v>
      </c>
      <c r="U2319" s="44">
        <f t="shared" si="1096"/>
        <v>0</v>
      </c>
      <c r="V2319" s="45">
        <f t="shared" si="1097"/>
        <v>0</v>
      </c>
      <c r="W2319" s="45">
        <f t="shared" si="1098"/>
        <v>0</v>
      </c>
      <c r="X2319" s="28">
        <f t="shared" si="1099"/>
        <v>0</v>
      </c>
      <c r="Y2319" s="28">
        <f t="shared" si="1100"/>
        <v>0</v>
      </c>
      <c r="Z2319" s="45">
        <f t="shared" si="1101"/>
        <v>0</v>
      </c>
      <c r="AA2319" s="29" t="str">
        <f t="shared" si="1102"/>
        <v>N</v>
      </c>
      <c r="AB2319" s="46">
        <f t="shared" si="1103"/>
        <v>0</v>
      </c>
      <c r="AC2319" s="31">
        <f t="shared" si="1104"/>
        <v>0</v>
      </c>
      <c r="AD2319" s="31">
        <f t="shared" si="1105"/>
        <v>0</v>
      </c>
      <c r="AE2319" s="31">
        <f t="shared" si="1106"/>
        <v>0</v>
      </c>
      <c r="AF2319" s="47">
        <f t="shared" si="1107"/>
        <v>0</v>
      </c>
      <c r="AG2319" s="31">
        <f t="shared" si="1108"/>
        <v>0</v>
      </c>
      <c r="AH2319" s="48">
        <f t="shared" si="1109"/>
        <v>0</v>
      </c>
      <c r="AI2319" s="33">
        <f t="shared" si="1110"/>
        <v>0</v>
      </c>
      <c r="AJ2319" s="33">
        <f t="shared" si="1111"/>
        <v>0</v>
      </c>
      <c r="AK2319" s="33">
        <f t="shared" si="1112"/>
        <v>0</v>
      </c>
      <c r="AL2319" s="33">
        <f t="shared" si="1113"/>
        <v>0</v>
      </c>
      <c r="AM2319" s="34">
        <f t="shared" si="1114"/>
        <v>0</v>
      </c>
    </row>
    <row r="2320" spans="1:39" ht="15" customHeight="1" x14ac:dyDescent="0.3">
      <c r="A2320" s="166" t="s">
        <v>4754</v>
      </c>
      <c r="B2320" s="99">
        <v>14219</v>
      </c>
      <c r="C2320" s="99">
        <v>89085</v>
      </c>
      <c r="D2320" s="165">
        <v>44981</v>
      </c>
      <c r="E2320" s="165">
        <v>45345</v>
      </c>
      <c r="F2320" s="166">
        <v>4</v>
      </c>
      <c r="G2320" s="178">
        <v>1.21</v>
      </c>
      <c r="H2320" s="181">
        <v>0.25</v>
      </c>
      <c r="I2320" s="180">
        <v>7.4300000000000005E-2</v>
      </c>
      <c r="J2320" s="21">
        <f t="shared" si="1085"/>
        <v>2.79</v>
      </c>
      <c r="K2320" s="21" t="str">
        <f t="shared" si="1086"/>
        <v>Y</v>
      </c>
      <c r="L2320" s="37" t="str">
        <f t="shared" si="1087"/>
        <v>NA</v>
      </c>
      <c r="M2320" s="8" t="str">
        <f t="shared" si="1088"/>
        <v>Y</v>
      </c>
      <c r="N2320" s="42">
        <f t="shared" si="1089"/>
        <v>12</v>
      </c>
      <c r="O2320" s="43">
        <f t="shared" si="1090"/>
        <v>200000</v>
      </c>
      <c r="P2320" s="43" t="str">
        <f t="shared" si="1091"/>
        <v>NA</v>
      </c>
      <c r="Q2320" s="24">
        <f t="shared" si="1092"/>
        <v>15275.4717</v>
      </c>
      <c r="R2320" s="43">
        <f t="shared" si="1093"/>
        <v>0</v>
      </c>
      <c r="S2320" s="24">
        <f t="shared" si="1094"/>
        <v>1000000</v>
      </c>
      <c r="T2320" s="25" t="str">
        <f t="shared" si="1095"/>
        <v>Y</v>
      </c>
      <c r="U2320" s="44">
        <f t="shared" si="1096"/>
        <v>11</v>
      </c>
      <c r="V2320" s="45">
        <f t="shared" si="1097"/>
        <v>200000</v>
      </c>
      <c r="W2320" s="45">
        <f t="shared" si="1098"/>
        <v>1000000</v>
      </c>
      <c r="X2320" s="28">
        <f t="shared" si="1099"/>
        <v>16410.439247310002</v>
      </c>
      <c r="Y2320" s="28">
        <f t="shared" si="1100"/>
        <v>0</v>
      </c>
      <c r="Z2320" s="45" t="str">
        <f t="shared" si="1101"/>
        <v>NA</v>
      </c>
      <c r="AA2320" s="29" t="str">
        <f t="shared" si="1102"/>
        <v>Y</v>
      </c>
      <c r="AB2320" s="46">
        <f t="shared" si="1103"/>
        <v>10</v>
      </c>
      <c r="AC2320" s="31">
        <f t="shared" si="1104"/>
        <v>200000</v>
      </c>
      <c r="AD2320" s="31">
        <f t="shared" si="1105"/>
        <v>1000000</v>
      </c>
      <c r="AE2320" s="31">
        <f t="shared" si="1106"/>
        <v>17629.734883385136</v>
      </c>
      <c r="AF2320" s="47">
        <f t="shared" si="1107"/>
        <v>0</v>
      </c>
      <c r="AG2320" s="31" t="str">
        <f t="shared" si="1108"/>
        <v>NA</v>
      </c>
      <c r="AH2320" s="48">
        <f t="shared" si="1109"/>
        <v>9</v>
      </c>
      <c r="AI2320" s="33">
        <f t="shared" si="1110"/>
        <v>20000</v>
      </c>
      <c r="AJ2320" s="33">
        <f t="shared" si="1111"/>
        <v>65000</v>
      </c>
      <c r="AK2320" s="33">
        <f t="shared" si="1112"/>
        <v>18939.624185220651</v>
      </c>
      <c r="AL2320" s="33">
        <f t="shared" si="1113"/>
        <v>0</v>
      </c>
      <c r="AM2320" s="34">
        <f t="shared" si="1114"/>
        <v>0</v>
      </c>
    </row>
    <row r="2321" spans="1:39" ht="15" customHeight="1" x14ac:dyDescent="0.3">
      <c r="A2321" s="166" t="s">
        <v>4755</v>
      </c>
      <c r="B2321" s="99">
        <v>13666</v>
      </c>
      <c r="C2321" s="99">
        <v>71609</v>
      </c>
      <c r="D2321" s="165">
        <v>44640</v>
      </c>
      <c r="E2321" s="165">
        <v>44876</v>
      </c>
      <c r="F2321" s="166">
        <v>4</v>
      </c>
      <c r="G2321" s="178">
        <v>0.28000000000000003</v>
      </c>
      <c r="H2321" s="181">
        <v>0.25</v>
      </c>
      <c r="I2321" s="180">
        <v>5.4899999999999997E-2</v>
      </c>
      <c r="J2321" s="21">
        <f t="shared" si="1085"/>
        <v>3.7199999999999998</v>
      </c>
      <c r="K2321" s="21" t="str">
        <f t="shared" si="1086"/>
        <v>Y</v>
      </c>
      <c r="L2321" s="37" t="str">
        <f t="shared" si="1087"/>
        <v>NA</v>
      </c>
      <c r="M2321" s="8" t="str">
        <f t="shared" si="1088"/>
        <v>Y</v>
      </c>
      <c r="N2321" s="42">
        <f t="shared" si="1089"/>
        <v>15</v>
      </c>
      <c r="O2321" s="43">
        <f t="shared" si="1090"/>
        <v>200000</v>
      </c>
      <c r="P2321" s="43" t="str">
        <f t="shared" si="1091"/>
        <v>NA</v>
      </c>
      <c r="Q2321" s="24">
        <f t="shared" si="1092"/>
        <v>14416.2634</v>
      </c>
      <c r="R2321" s="43">
        <f t="shared" si="1093"/>
        <v>0</v>
      </c>
      <c r="S2321" s="24">
        <f t="shared" si="1094"/>
        <v>1000000</v>
      </c>
      <c r="T2321" s="25" t="str">
        <f t="shared" si="1095"/>
        <v>Y</v>
      </c>
      <c r="U2321" s="44">
        <f t="shared" si="1096"/>
        <v>14</v>
      </c>
      <c r="V2321" s="45">
        <f t="shared" si="1097"/>
        <v>200000</v>
      </c>
      <c r="W2321" s="45">
        <f t="shared" si="1098"/>
        <v>1000000</v>
      </c>
      <c r="X2321" s="28">
        <f t="shared" si="1099"/>
        <v>15207.71626066</v>
      </c>
      <c r="Y2321" s="28">
        <f t="shared" si="1100"/>
        <v>0</v>
      </c>
      <c r="Z2321" s="45" t="str">
        <f t="shared" si="1101"/>
        <v>NA</v>
      </c>
      <c r="AA2321" s="29" t="str">
        <f t="shared" si="1102"/>
        <v>Y</v>
      </c>
      <c r="AB2321" s="46">
        <f t="shared" si="1103"/>
        <v>13</v>
      </c>
      <c r="AC2321" s="31">
        <f t="shared" si="1104"/>
        <v>200000</v>
      </c>
      <c r="AD2321" s="31">
        <f t="shared" si="1105"/>
        <v>1000000</v>
      </c>
      <c r="AE2321" s="31">
        <f t="shared" si="1106"/>
        <v>16042.619883370233</v>
      </c>
      <c r="AF2321" s="47">
        <f t="shared" si="1107"/>
        <v>0</v>
      </c>
      <c r="AG2321" s="31" t="str">
        <f t="shared" si="1108"/>
        <v>NA</v>
      </c>
      <c r="AH2321" s="48">
        <f t="shared" si="1109"/>
        <v>12</v>
      </c>
      <c r="AI2321" s="33">
        <f t="shared" si="1110"/>
        <v>20000</v>
      </c>
      <c r="AJ2321" s="33">
        <f t="shared" si="1111"/>
        <v>65000</v>
      </c>
      <c r="AK2321" s="33">
        <f t="shared" si="1112"/>
        <v>16923.359714967257</v>
      </c>
      <c r="AL2321" s="33">
        <f t="shared" si="1113"/>
        <v>0</v>
      </c>
      <c r="AM2321" s="34">
        <f t="shared" si="1114"/>
        <v>0</v>
      </c>
    </row>
    <row r="2322" spans="1:39" ht="15" customHeight="1" x14ac:dyDescent="0.3">
      <c r="A2322" s="166" t="s">
        <v>4756</v>
      </c>
      <c r="B2322" s="99">
        <v>23128</v>
      </c>
      <c r="C2322" s="99">
        <v>70955</v>
      </c>
      <c r="D2322" s="165">
        <v>46054</v>
      </c>
      <c r="E2322" s="165">
        <v>46281</v>
      </c>
      <c r="F2322" s="166">
        <v>4</v>
      </c>
      <c r="G2322" s="178">
        <v>3.08</v>
      </c>
      <c r="H2322" s="181">
        <v>0.75</v>
      </c>
      <c r="I2322" s="180">
        <v>7.2800000000000004E-2</v>
      </c>
      <c r="J2322" s="21">
        <f t="shared" si="1085"/>
        <v>0.91999999999999993</v>
      </c>
      <c r="K2322" s="21" t="str">
        <f t="shared" si="1086"/>
        <v>Y</v>
      </c>
      <c r="L2322" s="37" t="str">
        <f t="shared" si="1087"/>
        <v>NA</v>
      </c>
      <c r="M2322" s="8" t="str">
        <f t="shared" si="1088"/>
        <v>Y</v>
      </c>
      <c r="N2322" s="42">
        <f t="shared" si="1089"/>
        <v>2</v>
      </c>
      <c r="O2322" s="43">
        <f t="shared" si="1090"/>
        <v>200000</v>
      </c>
      <c r="P2322" s="43" t="str">
        <f t="shared" si="1091"/>
        <v>NA</v>
      </c>
      <c r="Q2322" s="24">
        <f t="shared" si="1092"/>
        <v>24811.718399999998</v>
      </c>
      <c r="R2322" s="43">
        <f t="shared" si="1093"/>
        <v>0</v>
      </c>
      <c r="S2322" s="24">
        <f t="shared" si="1094"/>
        <v>1000000</v>
      </c>
      <c r="T2322" s="25" t="str">
        <f t="shared" si="1095"/>
        <v>N</v>
      </c>
      <c r="U2322" s="44">
        <f t="shared" si="1096"/>
        <v>1</v>
      </c>
      <c r="V2322" s="45">
        <f t="shared" si="1097"/>
        <v>20000</v>
      </c>
      <c r="W2322" s="45">
        <f t="shared" si="1098"/>
        <v>65000</v>
      </c>
      <c r="X2322" s="28">
        <f t="shared" si="1099"/>
        <v>0</v>
      </c>
      <c r="Y2322" s="28">
        <f t="shared" si="1100"/>
        <v>26618.011499519998</v>
      </c>
      <c r="Z2322" s="45">
        <f t="shared" si="1101"/>
        <v>0</v>
      </c>
      <c r="AA2322" s="29" t="str">
        <f t="shared" si="1102"/>
        <v>N</v>
      </c>
      <c r="AB2322" s="46">
        <f t="shared" si="1103"/>
        <v>0</v>
      </c>
      <c r="AC2322" s="31">
        <f t="shared" si="1104"/>
        <v>0</v>
      </c>
      <c r="AD2322" s="31">
        <f t="shared" si="1105"/>
        <v>0</v>
      </c>
      <c r="AE2322" s="31">
        <f t="shared" si="1106"/>
        <v>0</v>
      </c>
      <c r="AF2322" s="47">
        <f t="shared" si="1107"/>
        <v>0</v>
      </c>
      <c r="AG2322" s="31">
        <f t="shared" si="1108"/>
        <v>0</v>
      </c>
      <c r="AH2322" s="48">
        <f t="shared" si="1109"/>
        <v>0</v>
      </c>
      <c r="AI2322" s="33">
        <f t="shared" si="1110"/>
        <v>0</v>
      </c>
      <c r="AJ2322" s="33">
        <f t="shared" si="1111"/>
        <v>0</v>
      </c>
      <c r="AK2322" s="33">
        <f t="shared" si="1112"/>
        <v>0</v>
      </c>
      <c r="AL2322" s="33">
        <f t="shared" si="1113"/>
        <v>0</v>
      </c>
      <c r="AM2322" s="34">
        <f t="shared" si="1114"/>
        <v>26618.011499519998</v>
      </c>
    </row>
    <row r="2323" spans="1:39" ht="15" customHeight="1" x14ac:dyDescent="0.3">
      <c r="A2323" s="166" t="s">
        <v>4757</v>
      </c>
      <c r="B2323" s="99">
        <v>8893</v>
      </c>
      <c r="C2323" s="99">
        <v>35757</v>
      </c>
      <c r="D2323" s="165">
        <v>46006</v>
      </c>
      <c r="E2323" s="165">
        <v>46237</v>
      </c>
      <c r="F2323" s="166">
        <v>4</v>
      </c>
      <c r="G2323" s="178">
        <v>3.2</v>
      </c>
      <c r="H2323" s="181">
        <v>0.75</v>
      </c>
      <c r="I2323" s="180">
        <v>5.3999999999999999E-2</v>
      </c>
      <c r="J2323" s="21">
        <f t="shared" si="1085"/>
        <v>0.79999999999999982</v>
      </c>
      <c r="K2323" s="21" t="str">
        <f t="shared" si="1086"/>
        <v>Y</v>
      </c>
      <c r="L2323" s="37" t="str">
        <f t="shared" si="1087"/>
        <v>NA</v>
      </c>
      <c r="M2323" s="8" t="str">
        <f t="shared" si="1088"/>
        <v>Y</v>
      </c>
      <c r="N2323" s="42">
        <f t="shared" si="1089"/>
        <v>2</v>
      </c>
      <c r="O2323" s="43">
        <f t="shared" si="1090"/>
        <v>200000</v>
      </c>
      <c r="P2323" s="43" t="str">
        <f t="shared" si="1091"/>
        <v>NA</v>
      </c>
      <c r="Q2323" s="24">
        <f t="shared" si="1092"/>
        <v>9373.2219999999998</v>
      </c>
      <c r="R2323" s="43">
        <f t="shared" si="1093"/>
        <v>0</v>
      </c>
      <c r="S2323" s="24">
        <f t="shared" si="1094"/>
        <v>1000000</v>
      </c>
      <c r="T2323" s="25" t="str">
        <f t="shared" si="1095"/>
        <v>N</v>
      </c>
      <c r="U2323" s="44">
        <f t="shared" si="1096"/>
        <v>1</v>
      </c>
      <c r="V2323" s="45">
        <f t="shared" si="1097"/>
        <v>20000</v>
      </c>
      <c r="W2323" s="45">
        <f t="shared" si="1098"/>
        <v>65000</v>
      </c>
      <c r="X2323" s="28">
        <f t="shared" si="1099"/>
        <v>9879.3759879999998</v>
      </c>
      <c r="Y2323" s="28">
        <f t="shared" si="1100"/>
        <v>0</v>
      </c>
      <c r="Z2323" s="45">
        <f t="shared" si="1101"/>
        <v>9990.4020119999986</v>
      </c>
      <c r="AA2323" s="29" t="str">
        <f t="shared" si="1102"/>
        <v>N</v>
      </c>
      <c r="AB2323" s="46">
        <f t="shared" si="1103"/>
        <v>0</v>
      </c>
      <c r="AC2323" s="31">
        <f t="shared" si="1104"/>
        <v>0</v>
      </c>
      <c r="AD2323" s="31">
        <f t="shared" si="1105"/>
        <v>0</v>
      </c>
      <c r="AE2323" s="31">
        <f t="shared" si="1106"/>
        <v>0</v>
      </c>
      <c r="AF2323" s="47">
        <f t="shared" si="1107"/>
        <v>0</v>
      </c>
      <c r="AG2323" s="31">
        <f t="shared" si="1108"/>
        <v>0</v>
      </c>
      <c r="AH2323" s="48">
        <f t="shared" si="1109"/>
        <v>0</v>
      </c>
      <c r="AI2323" s="33">
        <f t="shared" si="1110"/>
        <v>0</v>
      </c>
      <c r="AJ2323" s="33">
        <f t="shared" si="1111"/>
        <v>0</v>
      </c>
      <c r="AK2323" s="33">
        <f t="shared" si="1112"/>
        <v>0</v>
      </c>
      <c r="AL2323" s="33">
        <f t="shared" si="1113"/>
        <v>0</v>
      </c>
      <c r="AM2323" s="34">
        <f t="shared" si="1114"/>
        <v>0</v>
      </c>
    </row>
    <row r="2324" spans="1:39" ht="15" customHeight="1" x14ac:dyDescent="0.3">
      <c r="A2324" s="166" t="s">
        <v>4758</v>
      </c>
      <c r="B2324" s="99">
        <v>11522</v>
      </c>
      <c r="C2324" s="99">
        <v>100488</v>
      </c>
      <c r="D2324" s="165">
        <v>45162</v>
      </c>
      <c r="E2324" s="165">
        <v>45397</v>
      </c>
      <c r="F2324" s="166">
        <v>2</v>
      </c>
      <c r="G2324" s="178">
        <v>0.19</v>
      </c>
      <c r="H2324" s="181">
        <v>0.5</v>
      </c>
      <c r="I2324" s="180">
        <v>6.5000000000000002E-2</v>
      </c>
      <c r="J2324" s="21">
        <f t="shared" si="1085"/>
        <v>1.81</v>
      </c>
      <c r="K2324" s="21" t="str">
        <f t="shared" si="1086"/>
        <v>Y</v>
      </c>
      <c r="L2324" s="37" t="str">
        <f t="shared" si="1087"/>
        <v>NA</v>
      </c>
      <c r="M2324" s="8" t="str">
        <f t="shared" si="1088"/>
        <v>Y</v>
      </c>
      <c r="N2324" s="42">
        <f t="shared" si="1089"/>
        <v>4</v>
      </c>
      <c r="O2324" s="43">
        <f t="shared" si="1090"/>
        <v>200000</v>
      </c>
      <c r="P2324" s="43" t="str">
        <f t="shared" si="1091"/>
        <v>NA</v>
      </c>
      <c r="Q2324" s="24">
        <f t="shared" si="1092"/>
        <v>12270.93</v>
      </c>
      <c r="R2324" s="43">
        <f t="shared" si="1093"/>
        <v>0</v>
      </c>
      <c r="S2324" s="24">
        <f t="shared" si="1094"/>
        <v>1000000</v>
      </c>
      <c r="T2324" s="25" t="str">
        <f t="shared" si="1095"/>
        <v>Y</v>
      </c>
      <c r="U2324" s="44">
        <f t="shared" si="1096"/>
        <v>3</v>
      </c>
      <c r="V2324" s="45">
        <f t="shared" si="1097"/>
        <v>200000</v>
      </c>
      <c r="W2324" s="45">
        <f t="shared" si="1098"/>
        <v>1000000</v>
      </c>
      <c r="X2324" s="28">
        <f t="shared" si="1099"/>
        <v>13068.54045</v>
      </c>
      <c r="Y2324" s="28">
        <f t="shared" si="1100"/>
        <v>0</v>
      </c>
      <c r="Z2324" s="45" t="str">
        <f t="shared" si="1101"/>
        <v>NA</v>
      </c>
      <c r="AA2324" s="29" t="str">
        <f t="shared" si="1102"/>
        <v>N</v>
      </c>
      <c r="AB2324" s="46">
        <f t="shared" si="1103"/>
        <v>2</v>
      </c>
      <c r="AC2324" s="31">
        <f t="shared" si="1104"/>
        <v>20000</v>
      </c>
      <c r="AD2324" s="31">
        <f t="shared" si="1105"/>
        <v>65000</v>
      </c>
      <c r="AE2324" s="31">
        <f t="shared" si="1106"/>
        <v>13917.99557925</v>
      </c>
      <c r="AF2324" s="47">
        <f t="shared" si="1107"/>
        <v>0</v>
      </c>
      <c r="AG2324" s="31">
        <f t="shared" si="1108"/>
        <v>0</v>
      </c>
      <c r="AH2324" s="48">
        <f t="shared" si="1109"/>
        <v>1</v>
      </c>
      <c r="AI2324" s="33">
        <f t="shared" si="1110"/>
        <v>20000</v>
      </c>
      <c r="AJ2324" s="33">
        <f t="shared" si="1111"/>
        <v>65000</v>
      </c>
      <c r="AK2324" s="33">
        <f t="shared" si="1112"/>
        <v>0</v>
      </c>
      <c r="AL2324" s="33">
        <f t="shared" si="1113"/>
        <v>14822.66529190125</v>
      </c>
      <c r="AM2324" s="34">
        <f t="shared" si="1114"/>
        <v>14822.66529190125</v>
      </c>
    </row>
    <row r="2325" spans="1:39" ht="15" customHeight="1" x14ac:dyDescent="0.3">
      <c r="A2325" s="166" t="s">
        <v>4759</v>
      </c>
      <c r="B2325" s="99">
        <v>19974</v>
      </c>
      <c r="C2325" s="99">
        <v>49495</v>
      </c>
      <c r="D2325" s="165">
        <v>44963</v>
      </c>
      <c r="E2325" s="165">
        <v>45256</v>
      </c>
      <c r="F2325" s="166">
        <v>2</v>
      </c>
      <c r="G2325" s="178">
        <v>0.72</v>
      </c>
      <c r="H2325" s="181">
        <v>0.75</v>
      </c>
      <c r="I2325" s="180">
        <v>2.64E-2</v>
      </c>
      <c r="J2325" s="21">
        <f t="shared" si="1085"/>
        <v>1.28</v>
      </c>
      <c r="K2325" s="21" t="str">
        <f t="shared" si="1086"/>
        <v>Y</v>
      </c>
      <c r="L2325" s="37" t="str">
        <f t="shared" si="1087"/>
        <v>NA</v>
      </c>
      <c r="M2325" s="8" t="str">
        <f t="shared" si="1088"/>
        <v>Y</v>
      </c>
      <c r="N2325" s="42">
        <f t="shared" si="1089"/>
        <v>2</v>
      </c>
      <c r="O2325" s="43">
        <f t="shared" si="1090"/>
        <v>200000</v>
      </c>
      <c r="P2325" s="43" t="str">
        <f t="shared" si="1091"/>
        <v>NA</v>
      </c>
      <c r="Q2325" s="24">
        <f t="shared" si="1092"/>
        <v>20501.313600000001</v>
      </c>
      <c r="R2325" s="43">
        <f t="shared" si="1093"/>
        <v>0</v>
      </c>
      <c r="S2325" s="24">
        <f t="shared" si="1094"/>
        <v>1000000</v>
      </c>
      <c r="T2325" s="25" t="str">
        <f t="shared" si="1095"/>
        <v>Y</v>
      </c>
      <c r="U2325" s="44">
        <f t="shared" si="1096"/>
        <v>1</v>
      </c>
      <c r="V2325" s="45">
        <f t="shared" si="1097"/>
        <v>200000</v>
      </c>
      <c r="W2325" s="45">
        <f t="shared" si="1098"/>
        <v>1000000</v>
      </c>
      <c r="X2325" s="28">
        <f t="shared" si="1099"/>
        <v>21042.548279040002</v>
      </c>
      <c r="Y2325" s="28">
        <f t="shared" si="1100"/>
        <v>0</v>
      </c>
      <c r="Z2325" s="45" t="str">
        <f t="shared" si="1101"/>
        <v>NA</v>
      </c>
      <c r="AA2325" s="29" t="str">
        <f t="shared" si="1102"/>
        <v>N</v>
      </c>
      <c r="AB2325" s="46">
        <f t="shared" si="1103"/>
        <v>0</v>
      </c>
      <c r="AC2325" s="31">
        <f t="shared" si="1104"/>
        <v>0</v>
      </c>
      <c r="AD2325" s="31">
        <f t="shared" si="1105"/>
        <v>0</v>
      </c>
      <c r="AE2325" s="31">
        <f t="shared" si="1106"/>
        <v>0</v>
      </c>
      <c r="AF2325" s="47">
        <f t="shared" si="1107"/>
        <v>0</v>
      </c>
      <c r="AG2325" s="31">
        <f t="shared" si="1108"/>
        <v>0</v>
      </c>
      <c r="AH2325" s="48">
        <f t="shared" si="1109"/>
        <v>0</v>
      </c>
      <c r="AI2325" s="33">
        <f t="shared" si="1110"/>
        <v>0</v>
      </c>
      <c r="AJ2325" s="33">
        <f t="shared" si="1111"/>
        <v>0</v>
      </c>
      <c r="AK2325" s="33">
        <f t="shared" si="1112"/>
        <v>0</v>
      </c>
      <c r="AL2325" s="33">
        <f t="shared" si="1113"/>
        <v>0</v>
      </c>
      <c r="AM2325" s="34">
        <f t="shared" si="1114"/>
        <v>0</v>
      </c>
    </row>
    <row r="2326" spans="1:39" ht="15" customHeight="1" x14ac:dyDescent="0.3">
      <c r="A2326" s="166" t="s">
        <v>4760</v>
      </c>
      <c r="B2326" s="99">
        <v>24455</v>
      </c>
      <c r="C2326" s="99">
        <v>78544</v>
      </c>
      <c r="D2326" s="165">
        <v>45166</v>
      </c>
      <c r="E2326" s="165">
        <v>45456</v>
      </c>
      <c r="F2326" s="166">
        <v>4</v>
      </c>
      <c r="G2326" s="178">
        <v>2.86</v>
      </c>
      <c r="H2326" s="181">
        <v>0.75</v>
      </c>
      <c r="I2326" s="180">
        <v>4.82E-2</v>
      </c>
      <c r="J2326" s="21">
        <f t="shared" si="1085"/>
        <v>1.1400000000000001</v>
      </c>
      <c r="K2326" s="21" t="str">
        <f t="shared" si="1086"/>
        <v>Y</v>
      </c>
      <c r="L2326" s="37" t="str">
        <f t="shared" si="1087"/>
        <v>NA</v>
      </c>
      <c r="M2326" s="8" t="str">
        <f t="shared" si="1088"/>
        <v>Y</v>
      </c>
      <c r="N2326" s="42">
        <f t="shared" si="1089"/>
        <v>2</v>
      </c>
      <c r="O2326" s="43">
        <f t="shared" si="1090"/>
        <v>200000</v>
      </c>
      <c r="P2326" s="43" t="str">
        <f t="shared" si="1091"/>
        <v>NA</v>
      </c>
      <c r="Q2326" s="24">
        <f t="shared" si="1092"/>
        <v>25633.731</v>
      </c>
      <c r="R2326" s="43">
        <f t="shared" si="1093"/>
        <v>0</v>
      </c>
      <c r="S2326" s="24">
        <f t="shared" si="1094"/>
        <v>1000000</v>
      </c>
      <c r="T2326" s="25" t="str">
        <f t="shared" si="1095"/>
        <v>Y</v>
      </c>
      <c r="U2326" s="44">
        <f t="shared" si="1096"/>
        <v>1</v>
      </c>
      <c r="V2326" s="45">
        <f t="shared" si="1097"/>
        <v>200000</v>
      </c>
      <c r="W2326" s="45">
        <f t="shared" si="1098"/>
        <v>1000000</v>
      </c>
      <c r="X2326" s="28">
        <f t="shared" si="1099"/>
        <v>26869.276834200002</v>
      </c>
      <c r="Y2326" s="28">
        <f t="shared" si="1100"/>
        <v>0</v>
      </c>
      <c r="Z2326" s="45" t="str">
        <f t="shared" si="1101"/>
        <v>NA</v>
      </c>
      <c r="AA2326" s="29" t="str">
        <f t="shared" si="1102"/>
        <v>N</v>
      </c>
      <c r="AB2326" s="46">
        <f t="shared" si="1103"/>
        <v>0</v>
      </c>
      <c r="AC2326" s="31">
        <f t="shared" si="1104"/>
        <v>0</v>
      </c>
      <c r="AD2326" s="31">
        <f t="shared" si="1105"/>
        <v>0</v>
      </c>
      <c r="AE2326" s="31">
        <f t="shared" si="1106"/>
        <v>0</v>
      </c>
      <c r="AF2326" s="47">
        <f t="shared" si="1107"/>
        <v>0</v>
      </c>
      <c r="AG2326" s="31">
        <f t="shared" si="1108"/>
        <v>0</v>
      </c>
      <c r="AH2326" s="48">
        <f t="shared" si="1109"/>
        <v>0</v>
      </c>
      <c r="AI2326" s="33">
        <f t="shared" si="1110"/>
        <v>0</v>
      </c>
      <c r="AJ2326" s="33">
        <f t="shared" si="1111"/>
        <v>0</v>
      </c>
      <c r="AK2326" s="33">
        <f t="shared" si="1112"/>
        <v>0</v>
      </c>
      <c r="AL2326" s="33">
        <f t="shared" si="1113"/>
        <v>0</v>
      </c>
      <c r="AM2326" s="34">
        <f t="shared" si="1114"/>
        <v>0</v>
      </c>
    </row>
    <row r="2327" spans="1:39" ht="15" customHeight="1" x14ac:dyDescent="0.3">
      <c r="A2327" s="166" t="s">
        <v>4761</v>
      </c>
      <c r="B2327" s="99">
        <v>15854</v>
      </c>
      <c r="C2327" s="99">
        <v>40220</v>
      </c>
      <c r="D2327" s="165">
        <v>45351</v>
      </c>
      <c r="E2327" s="165">
        <v>45679</v>
      </c>
      <c r="F2327" s="166">
        <v>4</v>
      </c>
      <c r="G2327" s="178">
        <v>3.21</v>
      </c>
      <c r="H2327" s="181">
        <v>0.25</v>
      </c>
      <c r="I2327" s="180">
        <v>5.6800000000000003E-2</v>
      </c>
      <c r="J2327" s="21">
        <f t="shared" si="1085"/>
        <v>0.79</v>
      </c>
      <c r="K2327" s="21" t="str">
        <f t="shared" si="1086"/>
        <v>Y</v>
      </c>
      <c r="L2327" s="37" t="str">
        <f t="shared" si="1087"/>
        <v>NA</v>
      </c>
      <c r="M2327" s="8" t="str">
        <f t="shared" si="1088"/>
        <v>Y</v>
      </c>
      <c r="N2327" s="42">
        <f t="shared" si="1089"/>
        <v>4</v>
      </c>
      <c r="O2327" s="43">
        <f t="shared" si="1090"/>
        <v>200000</v>
      </c>
      <c r="P2327" s="43" t="str">
        <f t="shared" si="1091"/>
        <v>NA</v>
      </c>
      <c r="Q2327" s="24">
        <f t="shared" si="1092"/>
        <v>16754.5072</v>
      </c>
      <c r="R2327" s="43">
        <f t="shared" si="1093"/>
        <v>0</v>
      </c>
      <c r="S2327" s="24">
        <f t="shared" si="1094"/>
        <v>1000000</v>
      </c>
      <c r="T2327" s="25" t="str">
        <f t="shared" si="1095"/>
        <v>N</v>
      </c>
      <c r="U2327" s="44">
        <f t="shared" si="1096"/>
        <v>3</v>
      </c>
      <c r="V2327" s="45">
        <f t="shared" si="1097"/>
        <v>20000</v>
      </c>
      <c r="W2327" s="45">
        <f t="shared" si="1098"/>
        <v>65000</v>
      </c>
      <c r="X2327" s="28">
        <f t="shared" si="1099"/>
        <v>17706.163208959999</v>
      </c>
      <c r="Y2327" s="28">
        <f t="shared" si="1100"/>
        <v>0</v>
      </c>
      <c r="Z2327" s="45">
        <f t="shared" si="1101"/>
        <v>0</v>
      </c>
      <c r="AA2327" s="29" t="str">
        <f t="shared" si="1102"/>
        <v>N</v>
      </c>
      <c r="AB2327" s="46">
        <f t="shared" si="1103"/>
        <v>2</v>
      </c>
      <c r="AC2327" s="31">
        <f t="shared" si="1104"/>
        <v>20000</v>
      </c>
      <c r="AD2327" s="31">
        <f t="shared" si="1105"/>
        <v>65000</v>
      </c>
      <c r="AE2327" s="31">
        <f t="shared" si="1106"/>
        <v>0</v>
      </c>
      <c r="AF2327" s="47">
        <f t="shared" si="1107"/>
        <v>18711.873279228927</v>
      </c>
      <c r="AG2327" s="31">
        <f t="shared" si="1108"/>
        <v>0</v>
      </c>
      <c r="AH2327" s="48">
        <f t="shared" si="1109"/>
        <v>1</v>
      </c>
      <c r="AI2327" s="33">
        <f t="shared" si="1110"/>
        <v>20000</v>
      </c>
      <c r="AJ2327" s="33">
        <f t="shared" si="1111"/>
        <v>65000</v>
      </c>
      <c r="AK2327" s="33">
        <f t="shared" si="1112"/>
        <v>0</v>
      </c>
      <c r="AL2327" s="33">
        <f t="shared" si="1113"/>
        <v>19774.70768148913</v>
      </c>
      <c r="AM2327" s="34">
        <f t="shared" si="1114"/>
        <v>38486.580960718056</v>
      </c>
    </row>
    <row r="2328" spans="1:39" ht="15" customHeight="1" x14ac:dyDescent="0.3">
      <c r="A2328" s="166" t="s">
        <v>4762</v>
      </c>
      <c r="B2328" s="99">
        <v>7614</v>
      </c>
      <c r="C2328" s="99">
        <v>48126</v>
      </c>
      <c r="D2328" s="165">
        <v>44430</v>
      </c>
      <c r="E2328" s="165">
        <v>44511</v>
      </c>
      <c r="F2328" s="166">
        <v>4</v>
      </c>
      <c r="G2328" s="178">
        <v>1.18</v>
      </c>
      <c r="H2328" s="181">
        <v>0.75</v>
      </c>
      <c r="I2328" s="180">
        <v>2.64E-2</v>
      </c>
      <c r="J2328" s="21">
        <f t="shared" si="1085"/>
        <v>2.8200000000000003</v>
      </c>
      <c r="K2328" s="21" t="str">
        <f t="shared" si="1086"/>
        <v>Y</v>
      </c>
      <c r="L2328" s="37" t="str">
        <f t="shared" si="1087"/>
        <v>NA</v>
      </c>
      <c r="M2328" s="8" t="str">
        <f t="shared" si="1088"/>
        <v>Y</v>
      </c>
      <c r="N2328" s="42">
        <f t="shared" si="1089"/>
        <v>4</v>
      </c>
      <c r="O2328" s="43">
        <f t="shared" si="1090"/>
        <v>200000</v>
      </c>
      <c r="P2328" s="43" t="str">
        <f t="shared" si="1091"/>
        <v>NA</v>
      </c>
      <c r="Q2328" s="24">
        <f t="shared" si="1092"/>
        <v>7815.0095999999994</v>
      </c>
      <c r="R2328" s="43">
        <f t="shared" si="1093"/>
        <v>0</v>
      </c>
      <c r="S2328" s="24">
        <f t="shared" si="1094"/>
        <v>1000000</v>
      </c>
      <c r="T2328" s="25" t="str">
        <f t="shared" si="1095"/>
        <v>Y</v>
      </c>
      <c r="U2328" s="44">
        <f t="shared" si="1096"/>
        <v>3</v>
      </c>
      <c r="V2328" s="45">
        <f t="shared" si="1097"/>
        <v>200000</v>
      </c>
      <c r="W2328" s="45">
        <f t="shared" si="1098"/>
        <v>1000000</v>
      </c>
      <c r="X2328" s="28">
        <f t="shared" si="1099"/>
        <v>8021.3258534399993</v>
      </c>
      <c r="Y2328" s="28">
        <f t="shared" si="1100"/>
        <v>0</v>
      </c>
      <c r="Z2328" s="45" t="str">
        <f t="shared" si="1101"/>
        <v>NA</v>
      </c>
      <c r="AA2328" s="29" t="str">
        <f t="shared" si="1102"/>
        <v>Y</v>
      </c>
      <c r="AB2328" s="46">
        <f t="shared" si="1103"/>
        <v>2</v>
      </c>
      <c r="AC2328" s="31">
        <f t="shared" si="1104"/>
        <v>200000</v>
      </c>
      <c r="AD2328" s="31">
        <f t="shared" si="1105"/>
        <v>1000000</v>
      </c>
      <c r="AE2328" s="31">
        <f t="shared" si="1106"/>
        <v>8233.0888559708146</v>
      </c>
      <c r="AF2328" s="47">
        <f t="shared" si="1107"/>
        <v>0</v>
      </c>
      <c r="AG2328" s="31" t="str">
        <f t="shared" si="1108"/>
        <v>NA</v>
      </c>
      <c r="AH2328" s="48">
        <f t="shared" si="1109"/>
        <v>1</v>
      </c>
      <c r="AI2328" s="33">
        <f t="shared" si="1110"/>
        <v>20000</v>
      </c>
      <c r="AJ2328" s="33">
        <f t="shared" si="1111"/>
        <v>65000</v>
      </c>
      <c r="AK2328" s="33">
        <f t="shared" si="1112"/>
        <v>8450.4424017684432</v>
      </c>
      <c r="AL2328" s="33">
        <f t="shared" si="1113"/>
        <v>0</v>
      </c>
      <c r="AM2328" s="34">
        <f t="shared" si="1114"/>
        <v>0</v>
      </c>
    </row>
    <row r="2329" spans="1:39" ht="15" customHeight="1" x14ac:dyDescent="0.3">
      <c r="A2329" s="166" t="s">
        <v>4763</v>
      </c>
      <c r="B2329" s="99">
        <v>13748</v>
      </c>
      <c r="C2329" s="99">
        <v>33106</v>
      </c>
      <c r="D2329" s="165">
        <v>44957</v>
      </c>
      <c r="E2329" s="165">
        <v>45312</v>
      </c>
      <c r="F2329" s="166">
        <v>2</v>
      </c>
      <c r="G2329" s="178">
        <v>1.1100000000000001</v>
      </c>
      <c r="H2329" s="181">
        <v>0.5</v>
      </c>
      <c r="I2329" s="180">
        <v>2.64E-2</v>
      </c>
      <c r="J2329" s="21">
        <f t="shared" si="1085"/>
        <v>0.8899999999999999</v>
      </c>
      <c r="K2329" s="21" t="str">
        <f t="shared" si="1086"/>
        <v>Y</v>
      </c>
      <c r="L2329" s="37" t="str">
        <f t="shared" si="1087"/>
        <v>NA</v>
      </c>
      <c r="M2329" s="8" t="str">
        <f t="shared" si="1088"/>
        <v>Y</v>
      </c>
      <c r="N2329" s="42">
        <f t="shared" si="1089"/>
        <v>2</v>
      </c>
      <c r="O2329" s="43">
        <f t="shared" si="1090"/>
        <v>200000</v>
      </c>
      <c r="P2329" s="43" t="str">
        <f t="shared" si="1091"/>
        <v>NA</v>
      </c>
      <c r="Q2329" s="24">
        <f t="shared" si="1092"/>
        <v>14110.947200000001</v>
      </c>
      <c r="R2329" s="43">
        <f t="shared" si="1093"/>
        <v>0</v>
      </c>
      <c r="S2329" s="24">
        <f t="shared" si="1094"/>
        <v>1000000</v>
      </c>
      <c r="T2329" s="25" t="str">
        <f t="shared" si="1095"/>
        <v>N</v>
      </c>
      <c r="U2329" s="44">
        <f t="shared" si="1096"/>
        <v>1</v>
      </c>
      <c r="V2329" s="45">
        <f t="shared" si="1097"/>
        <v>20000</v>
      </c>
      <c r="W2329" s="45">
        <f t="shared" si="1098"/>
        <v>65000</v>
      </c>
      <c r="X2329" s="28">
        <f t="shared" si="1099"/>
        <v>14483.47620608</v>
      </c>
      <c r="Y2329" s="28">
        <f t="shared" si="1100"/>
        <v>0</v>
      </c>
      <c r="Z2329" s="45">
        <f t="shared" si="1101"/>
        <v>3299.5765939199973</v>
      </c>
      <c r="AA2329" s="29" t="str">
        <f t="shared" si="1102"/>
        <v>N</v>
      </c>
      <c r="AB2329" s="46">
        <f t="shared" si="1103"/>
        <v>0</v>
      </c>
      <c r="AC2329" s="31">
        <f t="shared" si="1104"/>
        <v>0</v>
      </c>
      <c r="AD2329" s="31">
        <f t="shared" si="1105"/>
        <v>0</v>
      </c>
      <c r="AE2329" s="31">
        <f t="shared" si="1106"/>
        <v>0</v>
      </c>
      <c r="AF2329" s="47">
        <f t="shared" si="1107"/>
        <v>0</v>
      </c>
      <c r="AG2329" s="31">
        <f t="shared" si="1108"/>
        <v>0</v>
      </c>
      <c r="AH2329" s="48">
        <f t="shared" si="1109"/>
        <v>0</v>
      </c>
      <c r="AI2329" s="33">
        <f t="shared" si="1110"/>
        <v>0</v>
      </c>
      <c r="AJ2329" s="33">
        <f t="shared" si="1111"/>
        <v>0</v>
      </c>
      <c r="AK2329" s="33">
        <f t="shared" si="1112"/>
        <v>0</v>
      </c>
      <c r="AL2329" s="33">
        <f t="shared" si="1113"/>
        <v>0</v>
      </c>
      <c r="AM2329" s="34">
        <f t="shared" si="1114"/>
        <v>0</v>
      </c>
    </row>
    <row r="2330" spans="1:39" ht="15" customHeight="1" x14ac:dyDescent="0.3">
      <c r="A2330" s="166" t="s">
        <v>4764</v>
      </c>
      <c r="B2330" s="99">
        <v>23250</v>
      </c>
      <c r="C2330" s="99">
        <v>62035</v>
      </c>
      <c r="D2330" s="165">
        <v>44802</v>
      </c>
      <c r="E2330" s="165">
        <v>44998</v>
      </c>
      <c r="F2330" s="166">
        <v>2</v>
      </c>
      <c r="G2330" s="178">
        <v>0.54</v>
      </c>
      <c r="H2330" s="181">
        <v>0.25</v>
      </c>
      <c r="I2330" s="180">
        <v>7.1400000000000005E-2</v>
      </c>
      <c r="J2330" s="21">
        <f t="shared" si="1085"/>
        <v>1.46</v>
      </c>
      <c r="K2330" s="21" t="str">
        <f t="shared" si="1086"/>
        <v>Y</v>
      </c>
      <c r="L2330" s="37" t="str">
        <f t="shared" si="1087"/>
        <v>NA</v>
      </c>
      <c r="M2330" s="8" t="str">
        <f t="shared" si="1088"/>
        <v>Y</v>
      </c>
      <c r="N2330" s="42">
        <f t="shared" si="1089"/>
        <v>6</v>
      </c>
      <c r="O2330" s="43">
        <f t="shared" si="1090"/>
        <v>200000</v>
      </c>
      <c r="P2330" s="43" t="str">
        <f t="shared" si="1091"/>
        <v>NA</v>
      </c>
      <c r="Q2330" s="24">
        <f t="shared" si="1092"/>
        <v>24910.05</v>
      </c>
      <c r="R2330" s="43">
        <f t="shared" si="1093"/>
        <v>0</v>
      </c>
      <c r="S2330" s="24">
        <f t="shared" si="1094"/>
        <v>1000000</v>
      </c>
      <c r="T2330" s="25" t="str">
        <f t="shared" si="1095"/>
        <v>Y</v>
      </c>
      <c r="U2330" s="44">
        <f t="shared" si="1096"/>
        <v>5</v>
      </c>
      <c r="V2330" s="45">
        <f t="shared" si="1097"/>
        <v>200000</v>
      </c>
      <c r="W2330" s="45">
        <f t="shared" si="1098"/>
        <v>1000000</v>
      </c>
      <c r="X2330" s="28">
        <f t="shared" si="1099"/>
        <v>26688.627569999997</v>
      </c>
      <c r="Y2330" s="28">
        <f t="shared" si="1100"/>
        <v>0</v>
      </c>
      <c r="Z2330" s="45" t="str">
        <f t="shared" si="1101"/>
        <v>NA</v>
      </c>
      <c r="AA2330" s="29" t="str">
        <f t="shared" si="1102"/>
        <v>N</v>
      </c>
      <c r="AB2330" s="46">
        <f t="shared" si="1103"/>
        <v>4</v>
      </c>
      <c r="AC2330" s="31">
        <f t="shared" si="1104"/>
        <v>20000</v>
      </c>
      <c r="AD2330" s="31">
        <f t="shared" si="1105"/>
        <v>65000</v>
      </c>
      <c r="AE2330" s="31">
        <f t="shared" si="1106"/>
        <v>20000</v>
      </c>
      <c r="AF2330" s="47">
        <f t="shared" si="1107"/>
        <v>8594.1955784979946</v>
      </c>
      <c r="AG2330" s="31">
        <f t="shared" si="1108"/>
        <v>0</v>
      </c>
      <c r="AH2330" s="48">
        <f t="shared" si="1109"/>
        <v>3</v>
      </c>
      <c r="AI2330" s="33">
        <f t="shared" si="1110"/>
        <v>20000</v>
      </c>
      <c r="AJ2330" s="33">
        <f t="shared" si="1111"/>
        <v>65000</v>
      </c>
      <c r="AK2330" s="33">
        <f t="shared" si="1112"/>
        <v>0</v>
      </c>
      <c r="AL2330" s="33">
        <f t="shared" si="1113"/>
        <v>30635.82114280275</v>
      </c>
      <c r="AM2330" s="34">
        <f t="shared" si="1114"/>
        <v>39230.016721300744</v>
      </c>
    </row>
    <row r="2331" spans="1:39" ht="15" customHeight="1" x14ac:dyDescent="0.3">
      <c r="A2331" s="166" t="s">
        <v>4765</v>
      </c>
      <c r="B2331" s="99">
        <v>7168</v>
      </c>
      <c r="C2331" s="99">
        <v>44821</v>
      </c>
      <c r="D2331" s="165">
        <v>45043</v>
      </c>
      <c r="E2331" s="165">
        <v>45234</v>
      </c>
      <c r="F2331" s="166">
        <v>2</v>
      </c>
      <c r="G2331" s="178">
        <v>1.35</v>
      </c>
      <c r="H2331" s="181">
        <v>1</v>
      </c>
      <c r="I2331" s="180">
        <v>7.6899999999999996E-2</v>
      </c>
      <c r="J2331" s="21">
        <f t="shared" si="1085"/>
        <v>0.64999999999999991</v>
      </c>
      <c r="K2331" s="21" t="str">
        <f t="shared" si="1086"/>
        <v>Y</v>
      </c>
      <c r="L2331" s="37" t="str">
        <f t="shared" si="1087"/>
        <v>NA</v>
      </c>
      <c r="M2331" s="8" t="str">
        <f t="shared" si="1088"/>
        <v>Y</v>
      </c>
      <c r="N2331" s="42">
        <f t="shared" si="1089"/>
        <v>1</v>
      </c>
      <c r="O2331" s="43">
        <f t="shared" si="1090"/>
        <v>200000</v>
      </c>
      <c r="P2331" s="43" t="str">
        <f t="shared" si="1091"/>
        <v>NA</v>
      </c>
      <c r="Q2331" s="24">
        <f t="shared" si="1092"/>
        <v>7719.2191999999995</v>
      </c>
      <c r="R2331" s="43">
        <f t="shared" si="1093"/>
        <v>0</v>
      </c>
      <c r="S2331" s="24">
        <f t="shared" si="1094"/>
        <v>1000000</v>
      </c>
      <c r="T2331" s="25" t="str">
        <f t="shared" si="1095"/>
        <v>N</v>
      </c>
      <c r="U2331" s="44">
        <f t="shared" si="1096"/>
        <v>0</v>
      </c>
      <c r="V2331" s="45">
        <f t="shared" si="1097"/>
        <v>0</v>
      </c>
      <c r="W2331" s="45">
        <f t="shared" si="1098"/>
        <v>0</v>
      </c>
      <c r="X2331" s="28">
        <f t="shared" si="1099"/>
        <v>0</v>
      </c>
      <c r="Y2331" s="28">
        <f t="shared" si="1100"/>
        <v>0</v>
      </c>
      <c r="Z2331" s="45">
        <f t="shared" si="1101"/>
        <v>0</v>
      </c>
      <c r="AA2331" s="29" t="str">
        <f t="shared" si="1102"/>
        <v>N</v>
      </c>
      <c r="AB2331" s="46">
        <f t="shared" si="1103"/>
        <v>0</v>
      </c>
      <c r="AC2331" s="31">
        <f t="shared" si="1104"/>
        <v>0</v>
      </c>
      <c r="AD2331" s="31">
        <f t="shared" si="1105"/>
        <v>0</v>
      </c>
      <c r="AE2331" s="31">
        <f t="shared" si="1106"/>
        <v>0</v>
      </c>
      <c r="AF2331" s="47">
        <f t="shared" si="1107"/>
        <v>0</v>
      </c>
      <c r="AG2331" s="31">
        <f t="shared" si="1108"/>
        <v>0</v>
      </c>
      <c r="AH2331" s="48">
        <f t="shared" si="1109"/>
        <v>0</v>
      </c>
      <c r="AI2331" s="33">
        <f t="shared" si="1110"/>
        <v>0</v>
      </c>
      <c r="AJ2331" s="33">
        <f t="shared" si="1111"/>
        <v>0</v>
      </c>
      <c r="AK2331" s="33">
        <f t="shared" si="1112"/>
        <v>0</v>
      </c>
      <c r="AL2331" s="33">
        <f t="shared" si="1113"/>
        <v>0</v>
      </c>
      <c r="AM2331" s="34">
        <f t="shared" si="1114"/>
        <v>0</v>
      </c>
    </row>
    <row r="2332" spans="1:39" ht="15" customHeight="1" x14ac:dyDescent="0.3">
      <c r="A2332" s="166" t="s">
        <v>4766</v>
      </c>
      <c r="B2332" s="99">
        <v>13679</v>
      </c>
      <c r="C2332" s="99">
        <v>41980</v>
      </c>
      <c r="D2332" s="165">
        <v>45699</v>
      </c>
      <c r="E2332" s="165">
        <v>46016</v>
      </c>
      <c r="F2332" s="166">
        <v>4</v>
      </c>
      <c r="G2332" s="178">
        <v>3.01</v>
      </c>
      <c r="H2332" s="181">
        <v>1</v>
      </c>
      <c r="I2332" s="180">
        <v>7.7799999999999994E-2</v>
      </c>
      <c r="J2332" s="21">
        <f t="shared" si="1085"/>
        <v>0.99000000000000021</v>
      </c>
      <c r="K2332" s="21" t="str">
        <f t="shared" si="1086"/>
        <v>Y</v>
      </c>
      <c r="L2332" s="37" t="str">
        <f t="shared" si="1087"/>
        <v>NA</v>
      </c>
      <c r="M2332" s="8" t="str">
        <f t="shared" si="1088"/>
        <v>Y</v>
      </c>
      <c r="N2332" s="42">
        <f t="shared" si="1089"/>
        <v>1</v>
      </c>
      <c r="O2332" s="43">
        <f t="shared" si="1090"/>
        <v>200000</v>
      </c>
      <c r="P2332" s="43" t="str">
        <f t="shared" si="1091"/>
        <v>NA</v>
      </c>
      <c r="Q2332" s="24">
        <f t="shared" si="1092"/>
        <v>14743.226200000001</v>
      </c>
      <c r="R2332" s="43">
        <f t="shared" si="1093"/>
        <v>0</v>
      </c>
      <c r="S2332" s="24">
        <f t="shared" si="1094"/>
        <v>1000000</v>
      </c>
      <c r="T2332" s="25" t="str">
        <f t="shared" si="1095"/>
        <v>N</v>
      </c>
      <c r="U2332" s="44">
        <f t="shared" si="1096"/>
        <v>0</v>
      </c>
      <c r="V2332" s="45">
        <f t="shared" si="1097"/>
        <v>0</v>
      </c>
      <c r="W2332" s="45">
        <f t="shared" si="1098"/>
        <v>0</v>
      </c>
      <c r="X2332" s="28">
        <f t="shared" si="1099"/>
        <v>0</v>
      </c>
      <c r="Y2332" s="28">
        <f t="shared" si="1100"/>
        <v>0</v>
      </c>
      <c r="Z2332" s="45">
        <f t="shared" si="1101"/>
        <v>0</v>
      </c>
      <c r="AA2332" s="29" t="str">
        <f t="shared" si="1102"/>
        <v>N</v>
      </c>
      <c r="AB2332" s="46">
        <f t="shared" si="1103"/>
        <v>0</v>
      </c>
      <c r="AC2332" s="31">
        <f t="shared" si="1104"/>
        <v>0</v>
      </c>
      <c r="AD2332" s="31">
        <f t="shared" si="1105"/>
        <v>0</v>
      </c>
      <c r="AE2332" s="31">
        <f t="shared" si="1106"/>
        <v>0</v>
      </c>
      <c r="AF2332" s="47">
        <f t="shared" si="1107"/>
        <v>0</v>
      </c>
      <c r="AG2332" s="31">
        <f t="shared" si="1108"/>
        <v>0</v>
      </c>
      <c r="AH2332" s="48">
        <f t="shared" si="1109"/>
        <v>0</v>
      </c>
      <c r="AI2332" s="33">
        <f t="shared" si="1110"/>
        <v>0</v>
      </c>
      <c r="AJ2332" s="33">
        <f t="shared" si="1111"/>
        <v>0</v>
      </c>
      <c r="AK2332" s="33">
        <f t="shared" si="1112"/>
        <v>0</v>
      </c>
      <c r="AL2332" s="33">
        <f t="shared" si="1113"/>
        <v>0</v>
      </c>
      <c r="AM2332" s="34">
        <f t="shared" si="1114"/>
        <v>0</v>
      </c>
    </row>
    <row r="2333" spans="1:39" ht="15" customHeight="1" x14ac:dyDescent="0.3">
      <c r="A2333" s="166" t="s">
        <v>4767</v>
      </c>
      <c r="B2333" s="99">
        <v>12186</v>
      </c>
      <c r="C2333" s="99">
        <v>40317</v>
      </c>
      <c r="D2333" s="165">
        <v>45161</v>
      </c>
      <c r="E2333" s="165">
        <v>45443</v>
      </c>
      <c r="F2333" s="166">
        <v>2</v>
      </c>
      <c r="G2333" s="178">
        <v>1.54</v>
      </c>
      <c r="H2333" s="181">
        <v>0.25</v>
      </c>
      <c r="I2333" s="180">
        <v>2.5700000000000001E-2</v>
      </c>
      <c r="J2333" s="21">
        <f t="shared" si="1085"/>
        <v>0.45999999999999996</v>
      </c>
      <c r="K2333" s="21" t="str">
        <f t="shared" si="1086"/>
        <v>Y</v>
      </c>
      <c r="L2333" s="37" t="str">
        <f t="shared" si="1087"/>
        <v>NA</v>
      </c>
      <c r="M2333" s="8" t="str">
        <f t="shared" si="1088"/>
        <v>Y</v>
      </c>
      <c r="N2333" s="42">
        <f t="shared" si="1089"/>
        <v>2</v>
      </c>
      <c r="O2333" s="43">
        <f t="shared" si="1090"/>
        <v>200000</v>
      </c>
      <c r="P2333" s="43" t="str">
        <f t="shared" si="1091"/>
        <v>NA</v>
      </c>
      <c r="Q2333" s="24">
        <f t="shared" si="1092"/>
        <v>12499.180200000001</v>
      </c>
      <c r="R2333" s="43">
        <f t="shared" si="1093"/>
        <v>0</v>
      </c>
      <c r="S2333" s="24">
        <f t="shared" si="1094"/>
        <v>1000000</v>
      </c>
      <c r="T2333" s="25" t="str">
        <f t="shared" si="1095"/>
        <v>N</v>
      </c>
      <c r="U2333" s="44">
        <f t="shared" si="1096"/>
        <v>1</v>
      </c>
      <c r="V2333" s="45">
        <f t="shared" si="1097"/>
        <v>20000</v>
      </c>
      <c r="W2333" s="45">
        <f t="shared" si="1098"/>
        <v>65000</v>
      </c>
      <c r="X2333" s="28">
        <f t="shared" si="1099"/>
        <v>12820.409131140001</v>
      </c>
      <c r="Y2333" s="28">
        <f t="shared" si="1100"/>
        <v>0</v>
      </c>
      <c r="Z2333" s="45">
        <f t="shared" si="1101"/>
        <v>0</v>
      </c>
      <c r="AA2333" s="29" t="str">
        <f t="shared" si="1102"/>
        <v>N</v>
      </c>
      <c r="AB2333" s="46">
        <f t="shared" si="1103"/>
        <v>0</v>
      </c>
      <c r="AC2333" s="31">
        <f t="shared" si="1104"/>
        <v>0</v>
      </c>
      <c r="AD2333" s="31">
        <f t="shared" si="1105"/>
        <v>0</v>
      </c>
      <c r="AE2333" s="31">
        <f t="shared" si="1106"/>
        <v>0</v>
      </c>
      <c r="AF2333" s="47">
        <f t="shared" si="1107"/>
        <v>0</v>
      </c>
      <c r="AG2333" s="31">
        <f t="shared" si="1108"/>
        <v>0</v>
      </c>
      <c r="AH2333" s="48">
        <f t="shared" si="1109"/>
        <v>0</v>
      </c>
      <c r="AI2333" s="33">
        <f t="shared" si="1110"/>
        <v>0</v>
      </c>
      <c r="AJ2333" s="33">
        <f t="shared" si="1111"/>
        <v>0</v>
      </c>
      <c r="AK2333" s="33">
        <f t="shared" si="1112"/>
        <v>0</v>
      </c>
      <c r="AL2333" s="33">
        <f t="shared" si="1113"/>
        <v>0</v>
      </c>
      <c r="AM2333" s="34">
        <f t="shared" si="1114"/>
        <v>0</v>
      </c>
    </row>
    <row r="2334" spans="1:39" ht="15" customHeight="1" x14ac:dyDescent="0.3">
      <c r="A2334" s="166" t="s">
        <v>4768</v>
      </c>
      <c r="B2334" s="99">
        <v>24543</v>
      </c>
      <c r="C2334" s="99">
        <v>42869</v>
      </c>
      <c r="D2334" s="165">
        <v>45416</v>
      </c>
      <c r="E2334" s="165">
        <v>45641</v>
      </c>
      <c r="F2334" s="166">
        <v>4</v>
      </c>
      <c r="G2334" s="178">
        <v>2.16</v>
      </c>
      <c r="H2334" s="181">
        <v>0.25</v>
      </c>
      <c r="I2334" s="180">
        <v>6.2600000000000003E-2</v>
      </c>
      <c r="J2334" s="21">
        <f t="shared" si="1085"/>
        <v>1.8399999999999999</v>
      </c>
      <c r="K2334" s="21" t="str">
        <f t="shared" si="1086"/>
        <v>Y</v>
      </c>
      <c r="L2334" s="37" t="str">
        <f t="shared" si="1087"/>
        <v>NA</v>
      </c>
      <c r="M2334" s="8" t="str">
        <f t="shared" si="1088"/>
        <v>Y</v>
      </c>
      <c r="N2334" s="42">
        <f t="shared" si="1089"/>
        <v>8</v>
      </c>
      <c r="O2334" s="43">
        <f t="shared" si="1090"/>
        <v>200000</v>
      </c>
      <c r="P2334" s="43" t="str">
        <f t="shared" si="1091"/>
        <v>NA</v>
      </c>
      <c r="Q2334" s="24">
        <f t="shared" si="1092"/>
        <v>26079.391800000001</v>
      </c>
      <c r="R2334" s="43">
        <f t="shared" si="1093"/>
        <v>0</v>
      </c>
      <c r="S2334" s="24">
        <f t="shared" si="1094"/>
        <v>1000000</v>
      </c>
      <c r="T2334" s="25" t="str">
        <f t="shared" si="1095"/>
        <v>Y</v>
      </c>
      <c r="U2334" s="44">
        <f t="shared" si="1096"/>
        <v>7</v>
      </c>
      <c r="V2334" s="45">
        <f t="shared" si="1097"/>
        <v>200000</v>
      </c>
      <c r="W2334" s="45">
        <f t="shared" si="1098"/>
        <v>1000000</v>
      </c>
      <c r="X2334" s="28">
        <f t="shared" si="1099"/>
        <v>27711.961726680001</v>
      </c>
      <c r="Y2334" s="28">
        <f t="shared" si="1100"/>
        <v>0</v>
      </c>
      <c r="Z2334" s="45" t="str">
        <f t="shared" si="1101"/>
        <v>NA</v>
      </c>
      <c r="AA2334" s="29" t="str">
        <f t="shared" si="1102"/>
        <v>N</v>
      </c>
      <c r="AB2334" s="46">
        <f t="shared" si="1103"/>
        <v>6</v>
      </c>
      <c r="AC2334" s="31">
        <f t="shared" si="1104"/>
        <v>20000</v>
      </c>
      <c r="AD2334" s="31">
        <f t="shared" si="1105"/>
        <v>65000</v>
      </c>
      <c r="AE2334" s="31">
        <f t="shared" si="1106"/>
        <v>20000</v>
      </c>
      <c r="AF2334" s="47">
        <f t="shared" si="1107"/>
        <v>9446.7305307701681</v>
      </c>
      <c r="AG2334" s="31">
        <f t="shared" si="1108"/>
        <v>0</v>
      </c>
      <c r="AH2334" s="48">
        <f t="shared" si="1109"/>
        <v>5</v>
      </c>
      <c r="AI2334" s="33">
        <f t="shared" si="1110"/>
        <v>20000</v>
      </c>
      <c r="AJ2334" s="33">
        <f t="shared" si="1111"/>
        <v>65000</v>
      </c>
      <c r="AK2334" s="33">
        <f t="shared" si="1112"/>
        <v>0</v>
      </c>
      <c r="AL2334" s="33">
        <f t="shared" si="1113"/>
        <v>31290.095861996379</v>
      </c>
      <c r="AM2334" s="34">
        <f t="shared" si="1114"/>
        <v>40736.826392766547</v>
      </c>
    </row>
    <row r="2335" spans="1:39" ht="15" customHeight="1" x14ac:dyDescent="0.3">
      <c r="A2335" s="166" t="s">
        <v>4769</v>
      </c>
      <c r="B2335" s="99">
        <v>13743</v>
      </c>
      <c r="C2335" s="99">
        <v>68330</v>
      </c>
      <c r="D2335" s="165">
        <v>45976</v>
      </c>
      <c r="E2335" s="165">
        <v>46156</v>
      </c>
      <c r="F2335" s="166">
        <v>4</v>
      </c>
      <c r="G2335" s="178">
        <v>0.72</v>
      </c>
      <c r="H2335" s="181">
        <v>0.25</v>
      </c>
      <c r="I2335" s="180">
        <v>8.1799999999999998E-2</v>
      </c>
      <c r="J2335" s="21">
        <f t="shared" si="1085"/>
        <v>3.2800000000000002</v>
      </c>
      <c r="K2335" s="21" t="str">
        <f t="shared" si="1086"/>
        <v>Y</v>
      </c>
      <c r="L2335" s="37" t="str">
        <f t="shared" si="1087"/>
        <v>NA</v>
      </c>
      <c r="M2335" s="8" t="str">
        <f t="shared" si="1088"/>
        <v>Y</v>
      </c>
      <c r="N2335" s="42">
        <f t="shared" si="1089"/>
        <v>14</v>
      </c>
      <c r="O2335" s="43">
        <f t="shared" si="1090"/>
        <v>200000</v>
      </c>
      <c r="P2335" s="43" t="str">
        <f t="shared" si="1091"/>
        <v>NA</v>
      </c>
      <c r="Q2335" s="24">
        <f t="shared" si="1092"/>
        <v>14867.1774</v>
      </c>
      <c r="R2335" s="43">
        <f t="shared" si="1093"/>
        <v>0</v>
      </c>
      <c r="S2335" s="24">
        <f t="shared" si="1094"/>
        <v>1000000</v>
      </c>
      <c r="T2335" s="25" t="str">
        <f t="shared" si="1095"/>
        <v>Y</v>
      </c>
      <c r="U2335" s="44">
        <f t="shared" si="1096"/>
        <v>13</v>
      </c>
      <c r="V2335" s="45">
        <f t="shared" si="1097"/>
        <v>200000</v>
      </c>
      <c r="W2335" s="45">
        <f t="shared" si="1098"/>
        <v>1000000</v>
      </c>
      <c r="X2335" s="28">
        <f t="shared" si="1099"/>
        <v>16083.312511320002</v>
      </c>
      <c r="Y2335" s="28">
        <f t="shared" si="1100"/>
        <v>0</v>
      </c>
      <c r="Z2335" s="45" t="str">
        <f t="shared" si="1101"/>
        <v>NA</v>
      </c>
      <c r="AA2335" s="29" t="str">
        <f t="shared" si="1102"/>
        <v>Y</v>
      </c>
      <c r="AB2335" s="46">
        <f t="shared" si="1103"/>
        <v>12</v>
      </c>
      <c r="AC2335" s="31">
        <f t="shared" si="1104"/>
        <v>200000</v>
      </c>
      <c r="AD2335" s="31">
        <f t="shared" si="1105"/>
        <v>1000000</v>
      </c>
      <c r="AE2335" s="31">
        <f t="shared" si="1106"/>
        <v>17398.927474745979</v>
      </c>
      <c r="AF2335" s="47">
        <f t="shared" si="1107"/>
        <v>0</v>
      </c>
      <c r="AG2335" s="31" t="str">
        <f t="shared" si="1108"/>
        <v>NA</v>
      </c>
      <c r="AH2335" s="48">
        <f t="shared" si="1109"/>
        <v>11</v>
      </c>
      <c r="AI2335" s="33">
        <f t="shared" si="1110"/>
        <v>20000</v>
      </c>
      <c r="AJ2335" s="33">
        <f t="shared" si="1111"/>
        <v>65000</v>
      </c>
      <c r="AK2335" s="33">
        <f t="shared" si="1112"/>
        <v>18822.1597421802</v>
      </c>
      <c r="AL2335" s="33">
        <f t="shared" si="1113"/>
        <v>0</v>
      </c>
      <c r="AM2335" s="34">
        <f t="shared" si="1114"/>
        <v>0</v>
      </c>
    </row>
    <row r="2336" spans="1:39" ht="15" customHeight="1" x14ac:dyDescent="0.3">
      <c r="A2336" s="166" t="s">
        <v>4770</v>
      </c>
      <c r="B2336" s="99">
        <v>10854</v>
      </c>
      <c r="C2336" s="99">
        <v>87396</v>
      </c>
      <c r="D2336" s="165">
        <v>45987</v>
      </c>
      <c r="E2336" s="165">
        <v>46337</v>
      </c>
      <c r="F2336" s="166">
        <v>4</v>
      </c>
      <c r="G2336" s="178">
        <v>3.38</v>
      </c>
      <c r="H2336" s="181">
        <v>0.5</v>
      </c>
      <c r="I2336" s="180">
        <v>2.5700000000000001E-2</v>
      </c>
      <c r="J2336" s="21">
        <f t="shared" si="1085"/>
        <v>0.62000000000000011</v>
      </c>
      <c r="K2336" s="21" t="str">
        <f t="shared" si="1086"/>
        <v>Y</v>
      </c>
      <c r="L2336" s="37" t="str">
        <f t="shared" si="1087"/>
        <v>NA</v>
      </c>
      <c r="M2336" s="8" t="str">
        <f t="shared" si="1088"/>
        <v>Y</v>
      </c>
      <c r="N2336" s="42">
        <f t="shared" si="1089"/>
        <v>2</v>
      </c>
      <c r="O2336" s="43">
        <f t="shared" si="1090"/>
        <v>200000</v>
      </c>
      <c r="P2336" s="43" t="str">
        <f t="shared" si="1091"/>
        <v>NA</v>
      </c>
      <c r="Q2336" s="24">
        <f t="shared" si="1092"/>
        <v>11132.9478</v>
      </c>
      <c r="R2336" s="43">
        <f t="shared" si="1093"/>
        <v>0</v>
      </c>
      <c r="S2336" s="24">
        <f t="shared" si="1094"/>
        <v>1000000</v>
      </c>
      <c r="T2336" s="25" t="str">
        <f t="shared" si="1095"/>
        <v>N</v>
      </c>
      <c r="U2336" s="44">
        <f t="shared" si="1096"/>
        <v>1</v>
      </c>
      <c r="V2336" s="45">
        <f t="shared" si="1097"/>
        <v>20000</v>
      </c>
      <c r="W2336" s="45">
        <f t="shared" si="1098"/>
        <v>65000</v>
      </c>
      <c r="X2336" s="28">
        <f t="shared" si="1099"/>
        <v>0</v>
      </c>
      <c r="Y2336" s="28">
        <f t="shared" si="1100"/>
        <v>11419.064558460001</v>
      </c>
      <c r="Z2336" s="45">
        <f t="shared" si="1101"/>
        <v>0</v>
      </c>
      <c r="AA2336" s="29" t="str">
        <f t="shared" si="1102"/>
        <v>N</v>
      </c>
      <c r="AB2336" s="46">
        <f t="shared" si="1103"/>
        <v>0</v>
      </c>
      <c r="AC2336" s="31">
        <f t="shared" si="1104"/>
        <v>0</v>
      </c>
      <c r="AD2336" s="31">
        <f t="shared" si="1105"/>
        <v>0</v>
      </c>
      <c r="AE2336" s="31">
        <f t="shared" si="1106"/>
        <v>0</v>
      </c>
      <c r="AF2336" s="47">
        <f t="shared" si="1107"/>
        <v>0</v>
      </c>
      <c r="AG2336" s="31">
        <f t="shared" si="1108"/>
        <v>0</v>
      </c>
      <c r="AH2336" s="48">
        <f t="shared" si="1109"/>
        <v>0</v>
      </c>
      <c r="AI2336" s="33">
        <f t="shared" si="1110"/>
        <v>0</v>
      </c>
      <c r="AJ2336" s="33">
        <f t="shared" si="1111"/>
        <v>0</v>
      </c>
      <c r="AK2336" s="33">
        <f t="shared" si="1112"/>
        <v>0</v>
      </c>
      <c r="AL2336" s="33">
        <f t="shared" si="1113"/>
        <v>0</v>
      </c>
      <c r="AM2336" s="34">
        <f t="shared" si="1114"/>
        <v>11419.064558460001</v>
      </c>
    </row>
    <row r="2337" spans="1:39" ht="15" customHeight="1" x14ac:dyDescent="0.3">
      <c r="A2337" s="166" t="s">
        <v>4771</v>
      </c>
      <c r="B2337" s="99">
        <v>22378</v>
      </c>
      <c r="C2337" s="99">
        <v>32452</v>
      </c>
      <c r="D2337" s="165">
        <v>44978</v>
      </c>
      <c r="E2337" s="165">
        <v>45173</v>
      </c>
      <c r="F2337" s="166">
        <v>4</v>
      </c>
      <c r="G2337" s="178">
        <v>0.18</v>
      </c>
      <c r="H2337" s="181">
        <v>0.75</v>
      </c>
      <c r="I2337" s="180">
        <v>7.6499999999999999E-2</v>
      </c>
      <c r="J2337" s="21">
        <f t="shared" si="1085"/>
        <v>3.82</v>
      </c>
      <c r="K2337" s="21" t="str">
        <f t="shared" si="1086"/>
        <v>Y</v>
      </c>
      <c r="L2337" s="37" t="str">
        <f t="shared" si="1087"/>
        <v>NA</v>
      </c>
      <c r="M2337" s="8" t="str">
        <f t="shared" si="1088"/>
        <v>Y</v>
      </c>
      <c r="N2337" s="42">
        <f t="shared" si="1089"/>
        <v>6</v>
      </c>
      <c r="O2337" s="43">
        <f t="shared" si="1090"/>
        <v>200000</v>
      </c>
      <c r="P2337" s="43" t="str">
        <f t="shared" si="1091"/>
        <v>NA</v>
      </c>
      <c r="Q2337" s="24">
        <f t="shared" si="1092"/>
        <v>24089.917000000001</v>
      </c>
      <c r="R2337" s="43">
        <f t="shared" si="1093"/>
        <v>0</v>
      </c>
      <c r="S2337" s="24">
        <f t="shared" si="1094"/>
        <v>1000000</v>
      </c>
      <c r="T2337" s="25" t="str">
        <f t="shared" si="1095"/>
        <v>Y</v>
      </c>
      <c r="U2337" s="44">
        <f t="shared" si="1096"/>
        <v>5</v>
      </c>
      <c r="V2337" s="45">
        <f t="shared" si="1097"/>
        <v>200000</v>
      </c>
      <c r="W2337" s="45">
        <f t="shared" si="1098"/>
        <v>1000000</v>
      </c>
      <c r="X2337" s="28">
        <f t="shared" si="1099"/>
        <v>25932.7956505</v>
      </c>
      <c r="Y2337" s="28">
        <f t="shared" si="1100"/>
        <v>0</v>
      </c>
      <c r="Z2337" s="45" t="str">
        <f t="shared" si="1101"/>
        <v>NA</v>
      </c>
      <c r="AA2337" s="29" t="str">
        <f t="shared" si="1102"/>
        <v>Y</v>
      </c>
      <c r="AB2337" s="46">
        <f t="shared" si="1103"/>
        <v>4</v>
      </c>
      <c r="AC2337" s="31">
        <f t="shared" si="1104"/>
        <v>200000</v>
      </c>
      <c r="AD2337" s="31">
        <f t="shared" si="1105"/>
        <v>1000000</v>
      </c>
      <c r="AE2337" s="31">
        <f t="shared" si="1106"/>
        <v>27916.654517763251</v>
      </c>
      <c r="AF2337" s="47">
        <f t="shared" si="1107"/>
        <v>0</v>
      </c>
      <c r="AG2337" s="31" t="str">
        <f t="shared" si="1108"/>
        <v>NA</v>
      </c>
      <c r="AH2337" s="48">
        <f t="shared" si="1109"/>
        <v>3</v>
      </c>
      <c r="AI2337" s="33">
        <f t="shared" si="1110"/>
        <v>20000</v>
      </c>
      <c r="AJ2337" s="33">
        <f t="shared" si="1111"/>
        <v>65000</v>
      </c>
      <c r="AK2337" s="33">
        <f t="shared" si="1112"/>
        <v>20000</v>
      </c>
      <c r="AL2337" s="33">
        <f t="shared" si="1113"/>
        <v>10052.278588372141</v>
      </c>
      <c r="AM2337" s="34">
        <f t="shared" si="1114"/>
        <v>10052.278588372141</v>
      </c>
    </row>
    <row r="2338" spans="1:39" ht="15" customHeight="1" x14ac:dyDescent="0.3">
      <c r="A2338" s="166" t="s">
        <v>4772</v>
      </c>
      <c r="B2338" s="99">
        <v>6898</v>
      </c>
      <c r="C2338" s="99">
        <v>48469</v>
      </c>
      <c r="D2338" s="165">
        <v>44406</v>
      </c>
      <c r="E2338" s="165">
        <v>44726</v>
      </c>
      <c r="F2338" s="166">
        <v>2</v>
      </c>
      <c r="G2338" s="178">
        <v>0.26</v>
      </c>
      <c r="H2338" s="181">
        <v>1</v>
      </c>
      <c r="I2338" s="180">
        <v>7.2099999999999997E-2</v>
      </c>
      <c r="J2338" s="21">
        <f t="shared" si="1085"/>
        <v>1.74</v>
      </c>
      <c r="K2338" s="21" t="str">
        <f t="shared" si="1086"/>
        <v>Y</v>
      </c>
      <c r="L2338" s="37" t="str">
        <f t="shared" si="1087"/>
        <v>NA</v>
      </c>
      <c r="M2338" s="8" t="str">
        <f t="shared" si="1088"/>
        <v>Y</v>
      </c>
      <c r="N2338" s="42">
        <f t="shared" si="1089"/>
        <v>2</v>
      </c>
      <c r="O2338" s="43">
        <f t="shared" si="1090"/>
        <v>200000</v>
      </c>
      <c r="P2338" s="43" t="str">
        <f t="shared" si="1091"/>
        <v>NA</v>
      </c>
      <c r="Q2338" s="24">
        <f t="shared" si="1092"/>
        <v>7395.3458000000001</v>
      </c>
      <c r="R2338" s="43">
        <f t="shared" si="1093"/>
        <v>0</v>
      </c>
      <c r="S2338" s="24">
        <f t="shared" si="1094"/>
        <v>1000000</v>
      </c>
      <c r="T2338" s="25" t="str">
        <f t="shared" si="1095"/>
        <v>Y</v>
      </c>
      <c r="U2338" s="44">
        <f t="shared" si="1096"/>
        <v>1</v>
      </c>
      <c r="V2338" s="45">
        <f t="shared" si="1097"/>
        <v>200000</v>
      </c>
      <c r="W2338" s="45">
        <f t="shared" si="1098"/>
        <v>1000000</v>
      </c>
      <c r="X2338" s="28">
        <f t="shared" si="1099"/>
        <v>7928.5502321800004</v>
      </c>
      <c r="Y2338" s="28">
        <f t="shared" si="1100"/>
        <v>0</v>
      </c>
      <c r="Z2338" s="45" t="str">
        <f t="shared" si="1101"/>
        <v>NA</v>
      </c>
      <c r="AA2338" s="29" t="str">
        <f t="shared" si="1102"/>
        <v>N</v>
      </c>
      <c r="AB2338" s="46">
        <f t="shared" si="1103"/>
        <v>0</v>
      </c>
      <c r="AC2338" s="31">
        <f t="shared" si="1104"/>
        <v>0</v>
      </c>
      <c r="AD2338" s="31">
        <f t="shared" si="1105"/>
        <v>0</v>
      </c>
      <c r="AE2338" s="31">
        <f t="shared" si="1106"/>
        <v>0</v>
      </c>
      <c r="AF2338" s="47">
        <f t="shared" si="1107"/>
        <v>0</v>
      </c>
      <c r="AG2338" s="31">
        <f t="shared" si="1108"/>
        <v>0</v>
      </c>
      <c r="AH2338" s="48">
        <f t="shared" si="1109"/>
        <v>0</v>
      </c>
      <c r="AI2338" s="33">
        <f t="shared" si="1110"/>
        <v>0</v>
      </c>
      <c r="AJ2338" s="33">
        <f t="shared" si="1111"/>
        <v>0</v>
      </c>
      <c r="AK2338" s="33">
        <f t="shared" si="1112"/>
        <v>0</v>
      </c>
      <c r="AL2338" s="33">
        <f t="shared" si="1113"/>
        <v>0</v>
      </c>
      <c r="AM2338" s="34">
        <f t="shared" si="1114"/>
        <v>0</v>
      </c>
    </row>
    <row r="2339" spans="1:39" ht="15" customHeight="1" x14ac:dyDescent="0.3">
      <c r="A2339" s="166" t="s">
        <v>4773</v>
      </c>
      <c r="B2339" s="99">
        <v>9207</v>
      </c>
      <c r="C2339" s="99">
        <v>81503</v>
      </c>
      <c r="D2339" s="165">
        <v>45079</v>
      </c>
      <c r="E2339" s="165">
        <v>45193</v>
      </c>
      <c r="F2339" s="166">
        <v>4</v>
      </c>
      <c r="G2339" s="178">
        <v>2.16</v>
      </c>
      <c r="H2339" s="181">
        <v>1</v>
      </c>
      <c r="I2339" s="180">
        <v>8.2500000000000004E-2</v>
      </c>
      <c r="J2339" s="21">
        <f t="shared" si="1085"/>
        <v>1.8399999999999999</v>
      </c>
      <c r="K2339" s="21" t="str">
        <f t="shared" si="1086"/>
        <v>Y</v>
      </c>
      <c r="L2339" s="37" t="str">
        <f t="shared" si="1087"/>
        <v>NA</v>
      </c>
      <c r="M2339" s="8" t="str">
        <f t="shared" si="1088"/>
        <v>Y</v>
      </c>
      <c r="N2339" s="42">
        <f t="shared" si="1089"/>
        <v>2</v>
      </c>
      <c r="O2339" s="43">
        <f t="shared" si="1090"/>
        <v>200000</v>
      </c>
      <c r="P2339" s="43" t="str">
        <f t="shared" si="1091"/>
        <v>NA</v>
      </c>
      <c r="Q2339" s="24">
        <f t="shared" si="1092"/>
        <v>9966.5774999999994</v>
      </c>
      <c r="R2339" s="43">
        <f t="shared" si="1093"/>
        <v>0</v>
      </c>
      <c r="S2339" s="24">
        <f t="shared" si="1094"/>
        <v>1000000</v>
      </c>
      <c r="T2339" s="25" t="str">
        <f t="shared" si="1095"/>
        <v>Y</v>
      </c>
      <c r="U2339" s="44">
        <f t="shared" si="1096"/>
        <v>1</v>
      </c>
      <c r="V2339" s="45">
        <f t="shared" si="1097"/>
        <v>200000</v>
      </c>
      <c r="W2339" s="45">
        <f t="shared" si="1098"/>
        <v>1000000</v>
      </c>
      <c r="X2339" s="28">
        <f t="shared" si="1099"/>
        <v>10788.820143749999</v>
      </c>
      <c r="Y2339" s="28">
        <f t="shared" si="1100"/>
        <v>0</v>
      </c>
      <c r="Z2339" s="45" t="str">
        <f t="shared" si="1101"/>
        <v>NA</v>
      </c>
      <c r="AA2339" s="29" t="str">
        <f t="shared" si="1102"/>
        <v>N</v>
      </c>
      <c r="AB2339" s="46">
        <f t="shared" si="1103"/>
        <v>0</v>
      </c>
      <c r="AC2339" s="31">
        <f t="shared" si="1104"/>
        <v>0</v>
      </c>
      <c r="AD2339" s="31">
        <f t="shared" si="1105"/>
        <v>0</v>
      </c>
      <c r="AE2339" s="31">
        <f t="shared" si="1106"/>
        <v>0</v>
      </c>
      <c r="AF2339" s="47">
        <f t="shared" si="1107"/>
        <v>0</v>
      </c>
      <c r="AG2339" s="31">
        <f t="shared" si="1108"/>
        <v>0</v>
      </c>
      <c r="AH2339" s="48">
        <f t="shared" si="1109"/>
        <v>0</v>
      </c>
      <c r="AI2339" s="33">
        <f t="shared" si="1110"/>
        <v>0</v>
      </c>
      <c r="AJ2339" s="33">
        <f t="shared" si="1111"/>
        <v>0</v>
      </c>
      <c r="AK2339" s="33">
        <f t="shared" si="1112"/>
        <v>0</v>
      </c>
      <c r="AL2339" s="33">
        <f t="shared" si="1113"/>
        <v>0</v>
      </c>
      <c r="AM2339" s="34">
        <f t="shared" si="1114"/>
        <v>0</v>
      </c>
    </row>
    <row r="2340" spans="1:39" ht="15" customHeight="1" x14ac:dyDescent="0.3">
      <c r="A2340" s="166" t="s">
        <v>4774</v>
      </c>
      <c r="B2340" s="99">
        <v>15214</v>
      </c>
      <c r="C2340" s="99">
        <v>77510</v>
      </c>
      <c r="D2340" s="165">
        <v>44829</v>
      </c>
      <c r="E2340" s="165">
        <v>45191</v>
      </c>
      <c r="F2340" s="166">
        <v>4</v>
      </c>
      <c r="G2340" s="178">
        <v>1.81</v>
      </c>
      <c r="H2340" s="181">
        <v>1</v>
      </c>
      <c r="I2340" s="180">
        <v>2.35E-2</v>
      </c>
      <c r="J2340" s="21">
        <f t="shared" si="1085"/>
        <v>2.19</v>
      </c>
      <c r="K2340" s="21" t="str">
        <f t="shared" si="1086"/>
        <v>Y</v>
      </c>
      <c r="L2340" s="37" t="str">
        <f t="shared" si="1087"/>
        <v>NA</v>
      </c>
      <c r="M2340" s="8" t="str">
        <f t="shared" si="1088"/>
        <v>Y</v>
      </c>
      <c r="N2340" s="42">
        <f t="shared" si="1089"/>
        <v>3</v>
      </c>
      <c r="O2340" s="43">
        <f t="shared" si="1090"/>
        <v>200000</v>
      </c>
      <c r="P2340" s="43" t="str">
        <f t="shared" si="1091"/>
        <v>NA</v>
      </c>
      <c r="Q2340" s="24">
        <f t="shared" si="1092"/>
        <v>15571.529</v>
      </c>
      <c r="R2340" s="43">
        <f t="shared" si="1093"/>
        <v>0</v>
      </c>
      <c r="S2340" s="24">
        <f t="shared" si="1094"/>
        <v>1000000</v>
      </c>
      <c r="T2340" s="25" t="str">
        <f t="shared" si="1095"/>
        <v>Y</v>
      </c>
      <c r="U2340" s="44">
        <f t="shared" si="1096"/>
        <v>2</v>
      </c>
      <c r="V2340" s="45">
        <f t="shared" si="1097"/>
        <v>200000</v>
      </c>
      <c r="W2340" s="45">
        <f t="shared" si="1098"/>
        <v>1000000</v>
      </c>
      <c r="X2340" s="28">
        <f t="shared" si="1099"/>
        <v>15937.459931500001</v>
      </c>
      <c r="Y2340" s="28">
        <f t="shared" si="1100"/>
        <v>0</v>
      </c>
      <c r="Z2340" s="45" t="str">
        <f t="shared" si="1101"/>
        <v>NA</v>
      </c>
      <c r="AA2340" s="29" t="str">
        <f t="shared" si="1102"/>
        <v>Y</v>
      </c>
      <c r="AB2340" s="46">
        <f t="shared" si="1103"/>
        <v>1</v>
      </c>
      <c r="AC2340" s="31">
        <f t="shared" si="1104"/>
        <v>200000</v>
      </c>
      <c r="AD2340" s="31">
        <f t="shared" si="1105"/>
        <v>1000000</v>
      </c>
      <c r="AE2340" s="31">
        <f t="shared" si="1106"/>
        <v>16311.990239890252</v>
      </c>
      <c r="AF2340" s="47">
        <f t="shared" si="1107"/>
        <v>0</v>
      </c>
      <c r="AG2340" s="31" t="str">
        <f t="shared" si="1108"/>
        <v>NA</v>
      </c>
      <c r="AH2340" s="48">
        <f t="shared" si="1109"/>
        <v>0</v>
      </c>
      <c r="AI2340" s="33">
        <f t="shared" si="1110"/>
        <v>0</v>
      </c>
      <c r="AJ2340" s="33">
        <f t="shared" si="1111"/>
        <v>0</v>
      </c>
      <c r="AK2340" s="33">
        <f t="shared" si="1112"/>
        <v>0</v>
      </c>
      <c r="AL2340" s="33">
        <f t="shared" si="1113"/>
        <v>0</v>
      </c>
      <c r="AM2340" s="34">
        <f t="shared" si="1114"/>
        <v>0</v>
      </c>
    </row>
    <row r="2341" spans="1:39" ht="15" customHeight="1" x14ac:dyDescent="0.3">
      <c r="A2341" s="166" t="s">
        <v>4775</v>
      </c>
      <c r="B2341" s="99">
        <v>16078</v>
      </c>
      <c r="C2341" s="99">
        <v>28835</v>
      </c>
      <c r="D2341" s="165">
        <v>45000</v>
      </c>
      <c r="E2341" s="165">
        <v>45313</v>
      </c>
      <c r="F2341" s="166">
        <v>2</v>
      </c>
      <c r="G2341" s="178">
        <v>1.22</v>
      </c>
      <c r="H2341" s="181">
        <v>0.25</v>
      </c>
      <c r="I2341" s="180">
        <v>0.02</v>
      </c>
      <c r="J2341" s="21">
        <f t="shared" si="1085"/>
        <v>0.78</v>
      </c>
      <c r="K2341" s="21" t="str">
        <f t="shared" si="1086"/>
        <v>Y</v>
      </c>
      <c r="L2341" s="37" t="str">
        <f t="shared" si="1087"/>
        <v>NA</v>
      </c>
      <c r="M2341" s="8" t="str">
        <f t="shared" si="1088"/>
        <v>Y</v>
      </c>
      <c r="N2341" s="42">
        <f t="shared" si="1089"/>
        <v>4</v>
      </c>
      <c r="O2341" s="43">
        <f t="shared" si="1090"/>
        <v>200000</v>
      </c>
      <c r="P2341" s="43" t="str">
        <f t="shared" si="1091"/>
        <v>NA</v>
      </c>
      <c r="Q2341" s="24">
        <f t="shared" si="1092"/>
        <v>16399.560000000001</v>
      </c>
      <c r="R2341" s="43">
        <f t="shared" si="1093"/>
        <v>0</v>
      </c>
      <c r="S2341" s="24">
        <f t="shared" si="1094"/>
        <v>1000000</v>
      </c>
      <c r="T2341" s="25" t="str">
        <f t="shared" si="1095"/>
        <v>N</v>
      </c>
      <c r="U2341" s="44">
        <f t="shared" si="1096"/>
        <v>3</v>
      </c>
      <c r="V2341" s="45">
        <f t="shared" si="1097"/>
        <v>20000</v>
      </c>
      <c r="W2341" s="45">
        <f t="shared" si="1098"/>
        <v>65000</v>
      </c>
      <c r="X2341" s="28">
        <f t="shared" si="1099"/>
        <v>16727.551200000002</v>
      </c>
      <c r="Y2341" s="28">
        <f t="shared" si="1100"/>
        <v>0</v>
      </c>
      <c r="Z2341" s="45">
        <f t="shared" si="1101"/>
        <v>3037.888799999997</v>
      </c>
      <c r="AA2341" s="29" t="str">
        <f t="shared" si="1102"/>
        <v>N</v>
      </c>
      <c r="AB2341" s="46">
        <f t="shared" si="1103"/>
        <v>2</v>
      </c>
      <c r="AC2341" s="31">
        <f t="shared" si="1104"/>
        <v>20000</v>
      </c>
      <c r="AD2341" s="31">
        <f t="shared" si="1105"/>
        <v>65000</v>
      </c>
      <c r="AE2341" s="31">
        <f t="shared" si="1106"/>
        <v>3037.888799999997</v>
      </c>
      <c r="AF2341" s="47">
        <f t="shared" si="1107"/>
        <v>14024.213424000005</v>
      </c>
      <c r="AG2341" s="31">
        <f t="shared" si="1108"/>
        <v>0</v>
      </c>
      <c r="AH2341" s="48">
        <f t="shared" si="1109"/>
        <v>1</v>
      </c>
      <c r="AI2341" s="33">
        <f t="shared" si="1110"/>
        <v>20000</v>
      </c>
      <c r="AJ2341" s="33">
        <f t="shared" si="1111"/>
        <v>65000</v>
      </c>
      <c r="AK2341" s="33">
        <f t="shared" si="1112"/>
        <v>0</v>
      </c>
      <c r="AL2341" s="33">
        <f t="shared" si="1113"/>
        <v>17403.344268480003</v>
      </c>
      <c r="AM2341" s="34">
        <f t="shared" si="1114"/>
        <v>31427.557692480008</v>
      </c>
    </row>
    <row r="2342" spans="1:39" ht="15" customHeight="1" x14ac:dyDescent="0.3">
      <c r="A2342" s="166" t="s">
        <v>4776</v>
      </c>
      <c r="B2342" s="99">
        <v>7208</v>
      </c>
      <c r="C2342" s="99">
        <v>21325</v>
      </c>
      <c r="D2342" s="165">
        <v>44444</v>
      </c>
      <c r="E2342" s="165">
        <v>44643</v>
      </c>
      <c r="F2342" s="166">
        <v>2</v>
      </c>
      <c r="G2342" s="178">
        <v>1.08</v>
      </c>
      <c r="H2342" s="181">
        <v>0.75</v>
      </c>
      <c r="I2342" s="180">
        <v>6.1800000000000001E-2</v>
      </c>
      <c r="J2342" s="21">
        <f t="shared" si="1085"/>
        <v>0.91999999999999993</v>
      </c>
      <c r="K2342" s="21" t="str">
        <f t="shared" si="1086"/>
        <v>Y</v>
      </c>
      <c r="L2342" s="37" t="str">
        <f t="shared" si="1087"/>
        <v>NA</v>
      </c>
      <c r="M2342" s="8" t="str">
        <f t="shared" si="1088"/>
        <v>Y</v>
      </c>
      <c r="N2342" s="42">
        <f t="shared" si="1089"/>
        <v>2</v>
      </c>
      <c r="O2342" s="43">
        <f t="shared" si="1090"/>
        <v>200000</v>
      </c>
      <c r="P2342" s="43" t="str">
        <f t="shared" si="1091"/>
        <v>NA</v>
      </c>
      <c r="Q2342" s="24">
        <f t="shared" si="1092"/>
        <v>7653.4544000000005</v>
      </c>
      <c r="R2342" s="43">
        <f t="shared" si="1093"/>
        <v>0</v>
      </c>
      <c r="S2342" s="24">
        <f t="shared" si="1094"/>
        <v>1000000</v>
      </c>
      <c r="T2342" s="25" t="str">
        <f t="shared" si="1095"/>
        <v>N</v>
      </c>
      <c r="U2342" s="44">
        <f t="shared" si="1096"/>
        <v>1</v>
      </c>
      <c r="V2342" s="45">
        <f t="shared" si="1097"/>
        <v>20000</v>
      </c>
      <c r="W2342" s="45">
        <f t="shared" si="1098"/>
        <v>65000</v>
      </c>
      <c r="X2342" s="28">
        <f t="shared" si="1099"/>
        <v>8126.437881920001</v>
      </c>
      <c r="Y2342" s="28">
        <f t="shared" si="1100"/>
        <v>0</v>
      </c>
      <c r="Z2342" s="45">
        <f t="shared" si="1101"/>
        <v>27895.107718079998</v>
      </c>
      <c r="AA2342" s="29" t="str">
        <f t="shared" si="1102"/>
        <v>N</v>
      </c>
      <c r="AB2342" s="46">
        <f t="shared" si="1103"/>
        <v>0</v>
      </c>
      <c r="AC2342" s="31">
        <f t="shared" si="1104"/>
        <v>0</v>
      </c>
      <c r="AD2342" s="31">
        <f t="shared" si="1105"/>
        <v>0</v>
      </c>
      <c r="AE2342" s="31">
        <f t="shared" si="1106"/>
        <v>0</v>
      </c>
      <c r="AF2342" s="47">
        <f t="shared" si="1107"/>
        <v>0</v>
      </c>
      <c r="AG2342" s="31">
        <f t="shared" si="1108"/>
        <v>0</v>
      </c>
      <c r="AH2342" s="48">
        <f t="shared" si="1109"/>
        <v>0</v>
      </c>
      <c r="AI2342" s="33">
        <f t="shared" si="1110"/>
        <v>0</v>
      </c>
      <c r="AJ2342" s="33">
        <f t="shared" si="1111"/>
        <v>0</v>
      </c>
      <c r="AK2342" s="33">
        <f t="shared" si="1112"/>
        <v>0</v>
      </c>
      <c r="AL2342" s="33">
        <f t="shared" si="1113"/>
        <v>0</v>
      </c>
      <c r="AM2342" s="34">
        <f t="shared" si="1114"/>
        <v>0</v>
      </c>
    </row>
    <row r="2343" spans="1:39" ht="15" customHeight="1" x14ac:dyDescent="0.3">
      <c r="A2343" s="166" t="s">
        <v>4777</v>
      </c>
      <c r="B2343" s="99">
        <v>9335</v>
      </c>
      <c r="C2343" s="99">
        <v>94182</v>
      </c>
      <c r="D2343" s="165">
        <v>45024</v>
      </c>
      <c r="E2343" s="165">
        <v>45296</v>
      </c>
      <c r="F2343" s="166">
        <v>2</v>
      </c>
      <c r="G2343" s="178">
        <v>1.59</v>
      </c>
      <c r="H2343" s="181">
        <v>1</v>
      </c>
      <c r="I2343" s="180">
        <v>2.8299999999999999E-2</v>
      </c>
      <c r="J2343" s="21">
        <f t="shared" si="1085"/>
        <v>0.40999999999999992</v>
      </c>
      <c r="K2343" s="21" t="str">
        <f t="shared" si="1086"/>
        <v>Y</v>
      </c>
      <c r="L2343" s="37" t="str">
        <f t="shared" si="1087"/>
        <v>NA</v>
      </c>
      <c r="M2343" s="8" t="str">
        <f t="shared" si="1088"/>
        <v>Y</v>
      </c>
      <c r="N2343" s="42">
        <f t="shared" si="1089"/>
        <v>1</v>
      </c>
      <c r="O2343" s="43">
        <f t="shared" si="1090"/>
        <v>200000</v>
      </c>
      <c r="P2343" s="43" t="str">
        <f t="shared" si="1091"/>
        <v>NA</v>
      </c>
      <c r="Q2343" s="24">
        <f t="shared" si="1092"/>
        <v>9599.1805000000004</v>
      </c>
      <c r="R2343" s="43">
        <f t="shared" si="1093"/>
        <v>0</v>
      </c>
      <c r="S2343" s="24">
        <f t="shared" si="1094"/>
        <v>1000000</v>
      </c>
      <c r="T2343" s="25" t="str">
        <f t="shared" si="1095"/>
        <v>N</v>
      </c>
      <c r="U2343" s="44">
        <f t="shared" si="1096"/>
        <v>0</v>
      </c>
      <c r="V2343" s="45">
        <f t="shared" si="1097"/>
        <v>0</v>
      </c>
      <c r="W2343" s="45">
        <f t="shared" si="1098"/>
        <v>0</v>
      </c>
      <c r="X2343" s="28">
        <f t="shared" si="1099"/>
        <v>0</v>
      </c>
      <c r="Y2343" s="28">
        <f t="shared" si="1100"/>
        <v>0</v>
      </c>
      <c r="Z2343" s="45">
        <f t="shared" si="1101"/>
        <v>0</v>
      </c>
      <c r="AA2343" s="29" t="str">
        <f t="shared" si="1102"/>
        <v>N</v>
      </c>
      <c r="AB2343" s="46">
        <f t="shared" si="1103"/>
        <v>0</v>
      </c>
      <c r="AC2343" s="31">
        <f t="shared" si="1104"/>
        <v>0</v>
      </c>
      <c r="AD2343" s="31">
        <f t="shared" si="1105"/>
        <v>0</v>
      </c>
      <c r="AE2343" s="31">
        <f t="shared" si="1106"/>
        <v>0</v>
      </c>
      <c r="AF2343" s="47">
        <f t="shared" si="1107"/>
        <v>0</v>
      </c>
      <c r="AG2343" s="31">
        <f t="shared" si="1108"/>
        <v>0</v>
      </c>
      <c r="AH2343" s="48">
        <f t="shared" si="1109"/>
        <v>0</v>
      </c>
      <c r="AI2343" s="33">
        <f t="shared" si="1110"/>
        <v>0</v>
      </c>
      <c r="AJ2343" s="33">
        <f t="shared" si="1111"/>
        <v>0</v>
      </c>
      <c r="AK2343" s="33">
        <f t="shared" si="1112"/>
        <v>0</v>
      </c>
      <c r="AL2343" s="33">
        <f t="shared" si="1113"/>
        <v>0</v>
      </c>
      <c r="AM2343" s="34">
        <f t="shared" si="1114"/>
        <v>0</v>
      </c>
    </row>
    <row r="2344" spans="1:39" ht="15" customHeight="1" x14ac:dyDescent="0.3">
      <c r="A2344" s="166" t="s">
        <v>4778</v>
      </c>
      <c r="B2344" s="99">
        <v>16609</v>
      </c>
      <c r="C2344" s="99">
        <v>82128</v>
      </c>
      <c r="D2344" s="165">
        <v>45363</v>
      </c>
      <c r="E2344" s="165">
        <v>45632</v>
      </c>
      <c r="F2344" s="166">
        <v>2</v>
      </c>
      <c r="G2344" s="178">
        <v>1.38</v>
      </c>
      <c r="H2344" s="181">
        <v>0.25</v>
      </c>
      <c r="I2344" s="180">
        <v>1.9199999999999998E-2</v>
      </c>
      <c r="J2344" s="21">
        <f t="shared" si="1085"/>
        <v>0.62000000000000011</v>
      </c>
      <c r="K2344" s="21" t="str">
        <f t="shared" si="1086"/>
        <v>Y</v>
      </c>
      <c r="L2344" s="37" t="str">
        <f t="shared" si="1087"/>
        <v>NA</v>
      </c>
      <c r="M2344" s="8" t="str">
        <f t="shared" si="1088"/>
        <v>Y</v>
      </c>
      <c r="N2344" s="42">
        <f t="shared" si="1089"/>
        <v>3</v>
      </c>
      <c r="O2344" s="43">
        <f t="shared" si="1090"/>
        <v>200000</v>
      </c>
      <c r="P2344" s="43" t="str">
        <f t="shared" si="1091"/>
        <v>NA</v>
      </c>
      <c r="Q2344" s="24">
        <f t="shared" si="1092"/>
        <v>16927.892800000001</v>
      </c>
      <c r="R2344" s="43">
        <f t="shared" si="1093"/>
        <v>0</v>
      </c>
      <c r="S2344" s="24">
        <f t="shared" si="1094"/>
        <v>1000000</v>
      </c>
      <c r="T2344" s="25" t="str">
        <f t="shared" si="1095"/>
        <v>N</v>
      </c>
      <c r="U2344" s="44">
        <f t="shared" si="1096"/>
        <v>2</v>
      </c>
      <c r="V2344" s="45">
        <f t="shared" si="1097"/>
        <v>20000</v>
      </c>
      <c r="W2344" s="45">
        <f t="shared" si="1098"/>
        <v>65000</v>
      </c>
      <c r="X2344" s="28">
        <f t="shared" si="1099"/>
        <v>0</v>
      </c>
      <c r="Y2344" s="28">
        <f t="shared" si="1100"/>
        <v>17252.908341760005</v>
      </c>
      <c r="Z2344" s="45">
        <f t="shared" si="1101"/>
        <v>0</v>
      </c>
      <c r="AA2344" s="29" t="str">
        <f t="shared" si="1102"/>
        <v>N</v>
      </c>
      <c r="AB2344" s="46">
        <f t="shared" si="1103"/>
        <v>1</v>
      </c>
      <c r="AC2344" s="31">
        <f t="shared" si="1104"/>
        <v>20000</v>
      </c>
      <c r="AD2344" s="31">
        <f t="shared" si="1105"/>
        <v>65000</v>
      </c>
      <c r="AE2344" s="31">
        <f t="shared" si="1106"/>
        <v>0</v>
      </c>
      <c r="AF2344" s="47">
        <f t="shared" si="1107"/>
        <v>17584.164181921798</v>
      </c>
      <c r="AG2344" s="31">
        <f t="shared" si="1108"/>
        <v>0</v>
      </c>
      <c r="AH2344" s="48">
        <f t="shared" si="1109"/>
        <v>0</v>
      </c>
      <c r="AI2344" s="33">
        <f t="shared" si="1110"/>
        <v>0</v>
      </c>
      <c r="AJ2344" s="33">
        <f t="shared" si="1111"/>
        <v>0</v>
      </c>
      <c r="AK2344" s="33">
        <f t="shared" si="1112"/>
        <v>0</v>
      </c>
      <c r="AL2344" s="33">
        <f t="shared" si="1113"/>
        <v>0</v>
      </c>
      <c r="AM2344" s="34">
        <f t="shared" si="1114"/>
        <v>34837.072523681803</v>
      </c>
    </row>
    <row r="2345" spans="1:39" ht="15" customHeight="1" x14ac:dyDescent="0.3">
      <c r="A2345" s="166" t="s">
        <v>4779</v>
      </c>
      <c r="B2345" s="99">
        <v>13147</v>
      </c>
      <c r="C2345" s="99">
        <v>48259</v>
      </c>
      <c r="D2345" s="165">
        <v>45815</v>
      </c>
      <c r="E2345" s="165">
        <v>46119</v>
      </c>
      <c r="F2345" s="166">
        <v>4</v>
      </c>
      <c r="G2345" s="178">
        <v>0.65</v>
      </c>
      <c r="H2345" s="181">
        <v>0.5</v>
      </c>
      <c r="I2345" s="180">
        <v>3.4500000000000003E-2</v>
      </c>
      <c r="J2345" s="21">
        <f t="shared" si="1085"/>
        <v>3.35</v>
      </c>
      <c r="K2345" s="21" t="str">
        <f t="shared" si="1086"/>
        <v>Y</v>
      </c>
      <c r="L2345" s="37" t="str">
        <f t="shared" si="1087"/>
        <v>NA</v>
      </c>
      <c r="M2345" s="8" t="str">
        <f t="shared" si="1088"/>
        <v>Y</v>
      </c>
      <c r="N2345" s="42">
        <f t="shared" si="1089"/>
        <v>7</v>
      </c>
      <c r="O2345" s="43">
        <f t="shared" si="1090"/>
        <v>200000</v>
      </c>
      <c r="P2345" s="43" t="str">
        <f t="shared" si="1091"/>
        <v>NA</v>
      </c>
      <c r="Q2345" s="24">
        <f t="shared" si="1092"/>
        <v>13600.5715</v>
      </c>
      <c r="R2345" s="43">
        <f t="shared" si="1093"/>
        <v>0</v>
      </c>
      <c r="S2345" s="24">
        <f t="shared" si="1094"/>
        <v>1000000</v>
      </c>
      <c r="T2345" s="25" t="str">
        <f t="shared" si="1095"/>
        <v>Y</v>
      </c>
      <c r="U2345" s="44">
        <f t="shared" si="1096"/>
        <v>6</v>
      </c>
      <c r="V2345" s="45">
        <f t="shared" si="1097"/>
        <v>200000</v>
      </c>
      <c r="W2345" s="45">
        <f t="shared" si="1098"/>
        <v>1000000</v>
      </c>
      <c r="X2345" s="28">
        <f t="shared" si="1099"/>
        <v>14069.79121675</v>
      </c>
      <c r="Y2345" s="28">
        <f t="shared" si="1100"/>
        <v>0</v>
      </c>
      <c r="Z2345" s="45" t="str">
        <f t="shared" si="1101"/>
        <v>NA</v>
      </c>
      <c r="AA2345" s="29" t="str">
        <f t="shared" si="1102"/>
        <v>Y</v>
      </c>
      <c r="AB2345" s="46">
        <f t="shared" si="1103"/>
        <v>5</v>
      </c>
      <c r="AC2345" s="31">
        <f t="shared" si="1104"/>
        <v>200000</v>
      </c>
      <c r="AD2345" s="31">
        <f t="shared" si="1105"/>
        <v>1000000</v>
      </c>
      <c r="AE2345" s="31">
        <f t="shared" si="1106"/>
        <v>14555.199013727875</v>
      </c>
      <c r="AF2345" s="47">
        <f t="shared" si="1107"/>
        <v>0</v>
      </c>
      <c r="AG2345" s="31" t="str">
        <f t="shared" si="1108"/>
        <v>NA</v>
      </c>
      <c r="AH2345" s="48">
        <f t="shared" si="1109"/>
        <v>4</v>
      </c>
      <c r="AI2345" s="33">
        <f t="shared" si="1110"/>
        <v>20000</v>
      </c>
      <c r="AJ2345" s="33">
        <f t="shared" si="1111"/>
        <v>65000</v>
      </c>
      <c r="AK2345" s="33">
        <f t="shared" si="1112"/>
        <v>15057.353379701486</v>
      </c>
      <c r="AL2345" s="33">
        <f t="shared" si="1113"/>
        <v>0</v>
      </c>
      <c r="AM2345" s="34">
        <f t="shared" si="1114"/>
        <v>0</v>
      </c>
    </row>
    <row r="2346" spans="1:39" ht="15" customHeight="1" x14ac:dyDescent="0.3">
      <c r="A2346" s="166" t="s">
        <v>4780</v>
      </c>
      <c r="B2346" s="99">
        <v>19520</v>
      </c>
      <c r="C2346" s="99">
        <v>101652</v>
      </c>
      <c r="D2346" s="165">
        <v>46004</v>
      </c>
      <c r="E2346" s="165">
        <v>46059</v>
      </c>
      <c r="F2346" s="166">
        <v>2</v>
      </c>
      <c r="G2346" s="178">
        <v>1.94</v>
      </c>
      <c r="H2346" s="181">
        <v>0.5</v>
      </c>
      <c r="I2346" s="180">
        <v>2.6599999999999999E-2</v>
      </c>
      <c r="J2346" s="21">
        <f t="shared" si="1085"/>
        <v>6.0000000000000053E-2</v>
      </c>
      <c r="K2346" s="21" t="str">
        <f t="shared" si="1086"/>
        <v>Y</v>
      </c>
      <c r="L2346" s="37" t="str">
        <f t="shared" si="1087"/>
        <v>NA</v>
      </c>
      <c r="M2346" s="8" t="str">
        <f t="shared" si="1088"/>
        <v>Y</v>
      </c>
      <c r="N2346" s="42">
        <f t="shared" si="1089"/>
        <v>1</v>
      </c>
      <c r="O2346" s="43">
        <f t="shared" si="1090"/>
        <v>200000</v>
      </c>
      <c r="P2346" s="43" t="str">
        <f t="shared" si="1091"/>
        <v>NA</v>
      </c>
      <c r="Q2346" s="24">
        <f t="shared" si="1092"/>
        <v>20039.232</v>
      </c>
      <c r="R2346" s="43">
        <f t="shared" si="1093"/>
        <v>0</v>
      </c>
      <c r="S2346" s="24">
        <f t="shared" si="1094"/>
        <v>1000000</v>
      </c>
      <c r="T2346" s="25" t="str">
        <f t="shared" si="1095"/>
        <v>N</v>
      </c>
      <c r="U2346" s="44">
        <f t="shared" si="1096"/>
        <v>0</v>
      </c>
      <c r="V2346" s="45">
        <f t="shared" si="1097"/>
        <v>0</v>
      </c>
      <c r="W2346" s="45">
        <f t="shared" si="1098"/>
        <v>0</v>
      </c>
      <c r="X2346" s="28">
        <f t="shared" si="1099"/>
        <v>0</v>
      </c>
      <c r="Y2346" s="28">
        <f t="shared" si="1100"/>
        <v>0</v>
      </c>
      <c r="Z2346" s="45">
        <f t="shared" si="1101"/>
        <v>0</v>
      </c>
      <c r="AA2346" s="29" t="str">
        <f t="shared" si="1102"/>
        <v>N</v>
      </c>
      <c r="AB2346" s="46">
        <f t="shared" si="1103"/>
        <v>0</v>
      </c>
      <c r="AC2346" s="31">
        <f t="shared" si="1104"/>
        <v>0</v>
      </c>
      <c r="AD2346" s="31">
        <f t="shared" si="1105"/>
        <v>0</v>
      </c>
      <c r="AE2346" s="31">
        <f t="shared" si="1106"/>
        <v>0</v>
      </c>
      <c r="AF2346" s="47">
        <f t="shared" si="1107"/>
        <v>0</v>
      </c>
      <c r="AG2346" s="31">
        <f t="shared" si="1108"/>
        <v>0</v>
      </c>
      <c r="AH2346" s="48">
        <f t="shared" si="1109"/>
        <v>0</v>
      </c>
      <c r="AI2346" s="33">
        <f t="shared" si="1110"/>
        <v>0</v>
      </c>
      <c r="AJ2346" s="33">
        <f t="shared" si="1111"/>
        <v>0</v>
      </c>
      <c r="AK2346" s="33">
        <f t="shared" si="1112"/>
        <v>0</v>
      </c>
      <c r="AL2346" s="33">
        <f t="shared" si="1113"/>
        <v>0</v>
      </c>
      <c r="AM2346" s="34">
        <f t="shared" si="1114"/>
        <v>0</v>
      </c>
    </row>
    <row r="2347" spans="1:39" ht="15" customHeight="1" x14ac:dyDescent="0.3">
      <c r="A2347" s="166" t="s">
        <v>4781</v>
      </c>
      <c r="B2347" s="99">
        <v>12004</v>
      </c>
      <c r="C2347" s="99">
        <v>74569</v>
      </c>
      <c r="D2347" s="165">
        <v>46084</v>
      </c>
      <c r="E2347" s="165">
        <v>46198</v>
      </c>
      <c r="F2347" s="166">
        <v>4</v>
      </c>
      <c r="G2347" s="178">
        <v>0.11</v>
      </c>
      <c r="H2347" s="181">
        <v>1</v>
      </c>
      <c r="I2347" s="180">
        <v>3.3599999999999998E-2</v>
      </c>
      <c r="J2347" s="21">
        <f t="shared" si="1085"/>
        <v>3.89</v>
      </c>
      <c r="K2347" s="21" t="str">
        <f t="shared" si="1086"/>
        <v>Y</v>
      </c>
      <c r="L2347" s="37" t="str">
        <f t="shared" si="1087"/>
        <v>NA</v>
      </c>
      <c r="M2347" s="8" t="str">
        <f t="shared" si="1088"/>
        <v>Y</v>
      </c>
      <c r="N2347" s="42">
        <f t="shared" si="1089"/>
        <v>4</v>
      </c>
      <c r="O2347" s="43">
        <f t="shared" si="1090"/>
        <v>200000</v>
      </c>
      <c r="P2347" s="43" t="str">
        <f t="shared" si="1091"/>
        <v>NA</v>
      </c>
      <c r="Q2347" s="24">
        <f t="shared" si="1092"/>
        <v>12407.334400000002</v>
      </c>
      <c r="R2347" s="43">
        <f t="shared" si="1093"/>
        <v>0</v>
      </c>
      <c r="S2347" s="24">
        <f t="shared" si="1094"/>
        <v>1000000</v>
      </c>
      <c r="T2347" s="25" t="str">
        <f t="shared" si="1095"/>
        <v>Y</v>
      </c>
      <c r="U2347" s="44">
        <f t="shared" si="1096"/>
        <v>3</v>
      </c>
      <c r="V2347" s="45">
        <f t="shared" si="1097"/>
        <v>200000</v>
      </c>
      <c r="W2347" s="45">
        <f t="shared" si="1098"/>
        <v>1000000</v>
      </c>
      <c r="X2347" s="28">
        <f t="shared" si="1099"/>
        <v>12824.220835840002</v>
      </c>
      <c r="Y2347" s="28">
        <f t="shared" si="1100"/>
        <v>0</v>
      </c>
      <c r="Z2347" s="45" t="str">
        <f t="shared" si="1101"/>
        <v>NA</v>
      </c>
      <c r="AA2347" s="29" t="str">
        <f t="shared" si="1102"/>
        <v>Y</v>
      </c>
      <c r="AB2347" s="46">
        <f t="shared" si="1103"/>
        <v>2</v>
      </c>
      <c r="AC2347" s="31">
        <f t="shared" si="1104"/>
        <v>200000</v>
      </c>
      <c r="AD2347" s="31">
        <f t="shared" si="1105"/>
        <v>1000000</v>
      </c>
      <c r="AE2347" s="31">
        <f t="shared" si="1106"/>
        <v>13255.114655924228</v>
      </c>
      <c r="AF2347" s="47">
        <f t="shared" si="1107"/>
        <v>0</v>
      </c>
      <c r="AG2347" s="31" t="str">
        <f t="shared" si="1108"/>
        <v>NA</v>
      </c>
      <c r="AH2347" s="48">
        <f t="shared" si="1109"/>
        <v>1</v>
      </c>
      <c r="AI2347" s="33">
        <f t="shared" si="1110"/>
        <v>20000</v>
      </c>
      <c r="AJ2347" s="33">
        <f t="shared" si="1111"/>
        <v>65000</v>
      </c>
      <c r="AK2347" s="33">
        <f t="shared" si="1112"/>
        <v>13700.486508363283</v>
      </c>
      <c r="AL2347" s="33">
        <f t="shared" si="1113"/>
        <v>0</v>
      </c>
      <c r="AM2347" s="34">
        <f t="shared" si="1114"/>
        <v>0</v>
      </c>
    </row>
    <row r="2348" spans="1:39" ht="15" customHeight="1" x14ac:dyDescent="0.3">
      <c r="A2348" s="166" t="s">
        <v>4782</v>
      </c>
      <c r="B2348" s="99">
        <v>18861</v>
      </c>
      <c r="C2348" s="99">
        <v>101706</v>
      </c>
      <c r="D2348" s="165">
        <v>44849</v>
      </c>
      <c r="E2348" s="165">
        <v>45128</v>
      </c>
      <c r="F2348" s="166">
        <v>2</v>
      </c>
      <c r="G2348" s="178">
        <v>0.46</v>
      </c>
      <c r="H2348" s="181">
        <v>0.5</v>
      </c>
      <c r="I2348" s="180">
        <v>8.2799999999999999E-2</v>
      </c>
      <c r="J2348" s="21">
        <f t="shared" si="1085"/>
        <v>1.54</v>
      </c>
      <c r="K2348" s="21" t="str">
        <f t="shared" si="1086"/>
        <v>Y</v>
      </c>
      <c r="L2348" s="37" t="str">
        <f t="shared" si="1087"/>
        <v>NA</v>
      </c>
      <c r="M2348" s="8" t="str">
        <f t="shared" si="1088"/>
        <v>Y</v>
      </c>
      <c r="N2348" s="42">
        <f t="shared" si="1089"/>
        <v>4</v>
      </c>
      <c r="O2348" s="43">
        <f t="shared" si="1090"/>
        <v>200000</v>
      </c>
      <c r="P2348" s="43" t="str">
        <f t="shared" si="1091"/>
        <v>NA</v>
      </c>
      <c r="Q2348" s="24">
        <f t="shared" si="1092"/>
        <v>20422.6908</v>
      </c>
      <c r="R2348" s="43">
        <f t="shared" si="1093"/>
        <v>0</v>
      </c>
      <c r="S2348" s="24">
        <f t="shared" si="1094"/>
        <v>1000000</v>
      </c>
      <c r="T2348" s="25" t="str">
        <f t="shared" si="1095"/>
        <v>Y</v>
      </c>
      <c r="U2348" s="44">
        <f t="shared" si="1096"/>
        <v>3</v>
      </c>
      <c r="V2348" s="45">
        <f t="shared" si="1097"/>
        <v>200000</v>
      </c>
      <c r="W2348" s="45">
        <f t="shared" si="1098"/>
        <v>1000000</v>
      </c>
      <c r="X2348" s="28">
        <f t="shared" si="1099"/>
        <v>22113.689598239998</v>
      </c>
      <c r="Y2348" s="28">
        <f t="shared" si="1100"/>
        <v>0</v>
      </c>
      <c r="Z2348" s="45" t="str">
        <f t="shared" si="1101"/>
        <v>NA</v>
      </c>
      <c r="AA2348" s="29" t="str">
        <f t="shared" si="1102"/>
        <v>N</v>
      </c>
      <c r="AB2348" s="46">
        <f t="shared" si="1103"/>
        <v>2</v>
      </c>
      <c r="AC2348" s="31">
        <f t="shared" si="1104"/>
        <v>20000</v>
      </c>
      <c r="AD2348" s="31">
        <f t="shared" si="1105"/>
        <v>65000</v>
      </c>
      <c r="AE2348" s="31">
        <f t="shared" si="1106"/>
        <v>20000</v>
      </c>
      <c r="AF2348" s="47">
        <f t="shared" si="1107"/>
        <v>3944.70309697427</v>
      </c>
      <c r="AG2348" s="31">
        <f t="shared" si="1108"/>
        <v>0</v>
      </c>
      <c r="AH2348" s="48">
        <f t="shared" si="1109"/>
        <v>1</v>
      </c>
      <c r="AI2348" s="33">
        <f t="shared" si="1110"/>
        <v>20000</v>
      </c>
      <c r="AJ2348" s="33">
        <f t="shared" si="1111"/>
        <v>65000</v>
      </c>
      <c r="AK2348" s="33">
        <f t="shared" si="1112"/>
        <v>0</v>
      </c>
      <c r="AL2348" s="33">
        <f t="shared" si="1113"/>
        <v>25927.324513403739</v>
      </c>
      <c r="AM2348" s="34">
        <f t="shared" si="1114"/>
        <v>29872.027610378009</v>
      </c>
    </row>
    <row r="2349" spans="1:39" ht="15" customHeight="1" x14ac:dyDescent="0.3">
      <c r="A2349" s="166" t="s">
        <v>4783</v>
      </c>
      <c r="B2349" s="99">
        <v>6997</v>
      </c>
      <c r="C2349" s="99">
        <v>58101</v>
      </c>
      <c r="D2349" s="165">
        <v>46087</v>
      </c>
      <c r="E2349" s="165">
        <v>46142</v>
      </c>
      <c r="F2349" s="166">
        <v>4</v>
      </c>
      <c r="G2349" s="178">
        <v>2.06</v>
      </c>
      <c r="H2349" s="181">
        <v>0.5</v>
      </c>
      <c r="I2349" s="180">
        <v>1.9E-2</v>
      </c>
      <c r="J2349" s="21">
        <f t="shared" si="1085"/>
        <v>1.94</v>
      </c>
      <c r="K2349" s="21" t="str">
        <f t="shared" si="1086"/>
        <v>Y</v>
      </c>
      <c r="L2349" s="37" t="str">
        <f t="shared" si="1087"/>
        <v>NA</v>
      </c>
      <c r="M2349" s="8" t="str">
        <f t="shared" si="1088"/>
        <v>Y</v>
      </c>
      <c r="N2349" s="42">
        <f t="shared" si="1089"/>
        <v>4</v>
      </c>
      <c r="O2349" s="43">
        <f t="shared" si="1090"/>
        <v>200000</v>
      </c>
      <c r="P2349" s="43" t="str">
        <f t="shared" si="1091"/>
        <v>NA</v>
      </c>
      <c r="Q2349" s="24">
        <f t="shared" si="1092"/>
        <v>7129.9429999999993</v>
      </c>
      <c r="R2349" s="43">
        <f t="shared" si="1093"/>
        <v>0</v>
      </c>
      <c r="S2349" s="24">
        <f t="shared" si="1094"/>
        <v>1000000</v>
      </c>
      <c r="T2349" s="25" t="str">
        <f t="shared" si="1095"/>
        <v>Y</v>
      </c>
      <c r="U2349" s="44">
        <f t="shared" si="1096"/>
        <v>3</v>
      </c>
      <c r="V2349" s="45">
        <f t="shared" si="1097"/>
        <v>200000</v>
      </c>
      <c r="W2349" s="45">
        <f t="shared" si="1098"/>
        <v>1000000</v>
      </c>
      <c r="X2349" s="28">
        <f t="shared" si="1099"/>
        <v>7265.4119169999985</v>
      </c>
      <c r="Y2349" s="28">
        <f t="shared" si="1100"/>
        <v>0</v>
      </c>
      <c r="Z2349" s="45" t="str">
        <f t="shared" si="1101"/>
        <v>NA</v>
      </c>
      <c r="AA2349" s="29" t="str">
        <f t="shared" si="1102"/>
        <v>N</v>
      </c>
      <c r="AB2349" s="46">
        <f t="shared" si="1103"/>
        <v>2</v>
      </c>
      <c r="AC2349" s="31">
        <f t="shared" si="1104"/>
        <v>20000</v>
      </c>
      <c r="AD2349" s="31">
        <f t="shared" si="1105"/>
        <v>65000</v>
      </c>
      <c r="AE2349" s="31">
        <f t="shared" si="1106"/>
        <v>7403.454743422998</v>
      </c>
      <c r="AF2349" s="47">
        <f t="shared" si="1107"/>
        <v>0</v>
      </c>
      <c r="AG2349" s="31">
        <f t="shared" si="1108"/>
        <v>0</v>
      </c>
      <c r="AH2349" s="48">
        <f t="shared" si="1109"/>
        <v>1</v>
      </c>
      <c r="AI2349" s="33">
        <f t="shared" si="1110"/>
        <v>20000</v>
      </c>
      <c r="AJ2349" s="33">
        <f t="shared" si="1111"/>
        <v>65000</v>
      </c>
      <c r="AK2349" s="33">
        <f t="shared" si="1112"/>
        <v>0</v>
      </c>
      <c r="AL2349" s="33">
        <f t="shared" si="1113"/>
        <v>7544.1203835480346</v>
      </c>
      <c r="AM2349" s="34">
        <f t="shared" si="1114"/>
        <v>7544.1203835480346</v>
      </c>
    </row>
    <row r="2350" spans="1:39" ht="15" customHeight="1" x14ac:dyDescent="0.3">
      <c r="A2350" s="166" t="s">
        <v>4784</v>
      </c>
      <c r="B2350" s="99">
        <v>11089</v>
      </c>
      <c r="C2350" s="99">
        <v>30070</v>
      </c>
      <c r="D2350" s="165">
        <v>44986</v>
      </c>
      <c r="E2350" s="165">
        <v>45050</v>
      </c>
      <c r="F2350" s="166">
        <v>2</v>
      </c>
      <c r="G2350" s="178">
        <v>0.87</v>
      </c>
      <c r="H2350" s="181">
        <v>0.5</v>
      </c>
      <c r="I2350" s="180">
        <v>5.5500000000000001E-2</v>
      </c>
      <c r="J2350" s="21">
        <f t="shared" si="1085"/>
        <v>1.1299999999999999</v>
      </c>
      <c r="K2350" s="21" t="str">
        <f t="shared" si="1086"/>
        <v>Y</v>
      </c>
      <c r="L2350" s="37" t="str">
        <f t="shared" si="1087"/>
        <v>NA</v>
      </c>
      <c r="M2350" s="8" t="str">
        <f t="shared" si="1088"/>
        <v>Y</v>
      </c>
      <c r="N2350" s="42">
        <f t="shared" si="1089"/>
        <v>3</v>
      </c>
      <c r="O2350" s="43">
        <f t="shared" si="1090"/>
        <v>200000</v>
      </c>
      <c r="P2350" s="43" t="str">
        <f t="shared" si="1091"/>
        <v>NA</v>
      </c>
      <c r="Q2350" s="24">
        <f t="shared" si="1092"/>
        <v>11704.4395</v>
      </c>
      <c r="R2350" s="43">
        <f t="shared" si="1093"/>
        <v>0</v>
      </c>
      <c r="S2350" s="24">
        <f t="shared" si="1094"/>
        <v>1000000</v>
      </c>
      <c r="T2350" s="25" t="str">
        <f t="shared" si="1095"/>
        <v>Y</v>
      </c>
      <c r="U2350" s="44">
        <f t="shared" si="1096"/>
        <v>2</v>
      </c>
      <c r="V2350" s="45">
        <f t="shared" si="1097"/>
        <v>200000</v>
      </c>
      <c r="W2350" s="45">
        <f t="shared" si="1098"/>
        <v>1000000</v>
      </c>
      <c r="X2350" s="28">
        <f t="shared" si="1099"/>
        <v>12354.035892250002</v>
      </c>
      <c r="Y2350" s="28">
        <f t="shared" si="1100"/>
        <v>0</v>
      </c>
      <c r="Z2350" s="45" t="str">
        <f t="shared" si="1101"/>
        <v>NA</v>
      </c>
      <c r="AA2350" s="29" t="str">
        <f t="shared" si="1102"/>
        <v>N</v>
      </c>
      <c r="AB2350" s="46">
        <f t="shared" si="1103"/>
        <v>1</v>
      </c>
      <c r="AC2350" s="31">
        <f t="shared" si="1104"/>
        <v>20000</v>
      </c>
      <c r="AD2350" s="31">
        <f t="shared" si="1105"/>
        <v>65000</v>
      </c>
      <c r="AE2350" s="31">
        <f t="shared" si="1106"/>
        <v>13039.684884269878</v>
      </c>
      <c r="AF2350" s="47">
        <f t="shared" si="1107"/>
        <v>0</v>
      </c>
      <c r="AG2350" s="31">
        <f t="shared" si="1108"/>
        <v>0</v>
      </c>
      <c r="AH2350" s="48">
        <f t="shared" si="1109"/>
        <v>0</v>
      </c>
      <c r="AI2350" s="33">
        <f t="shared" si="1110"/>
        <v>0</v>
      </c>
      <c r="AJ2350" s="33">
        <f t="shared" si="1111"/>
        <v>0</v>
      </c>
      <c r="AK2350" s="33">
        <f t="shared" si="1112"/>
        <v>0</v>
      </c>
      <c r="AL2350" s="33">
        <f t="shared" si="1113"/>
        <v>0</v>
      </c>
      <c r="AM2350" s="34">
        <f t="shared" si="1114"/>
        <v>0</v>
      </c>
    </row>
    <row r="2351" spans="1:39" ht="15" customHeight="1" x14ac:dyDescent="0.3">
      <c r="A2351" s="166" t="s">
        <v>4785</v>
      </c>
      <c r="B2351" s="99">
        <v>7686</v>
      </c>
      <c r="C2351" s="99">
        <v>72634</v>
      </c>
      <c r="D2351" s="165">
        <v>44858</v>
      </c>
      <c r="E2351" s="165">
        <v>45186</v>
      </c>
      <c r="F2351" s="166">
        <v>4</v>
      </c>
      <c r="G2351" s="178">
        <v>3.75</v>
      </c>
      <c r="H2351" s="181">
        <v>0.5</v>
      </c>
      <c r="I2351" s="180">
        <v>6.1899999999999997E-2</v>
      </c>
      <c r="J2351" s="21">
        <f t="shared" si="1085"/>
        <v>0.25</v>
      </c>
      <c r="K2351" s="21" t="str">
        <f t="shared" si="1086"/>
        <v>Y</v>
      </c>
      <c r="L2351" s="37" t="str">
        <f t="shared" si="1087"/>
        <v>NA</v>
      </c>
      <c r="M2351" s="8" t="str">
        <f t="shared" si="1088"/>
        <v>Y</v>
      </c>
      <c r="N2351" s="42">
        <f t="shared" si="1089"/>
        <v>1</v>
      </c>
      <c r="O2351" s="43">
        <f t="shared" si="1090"/>
        <v>200000</v>
      </c>
      <c r="P2351" s="43" t="str">
        <f t="shared" si="1091"/>
        <v>NA</v>
      </c>
      <c r="Q2351" s="24">
        <f t="shared" si="1092"/>
        <v>8161.7634000000007</v>
      </c>
      <c r="R2351" s="43">
        <f t="shared" si="1093"/>
        <v>0</v>
      </c>
      <c r="S2351" s="24">
        <f t="shared" si="1094"/>
        <v>1000000</v>
      </c>
      <c r="T2351" s="25" t="str">
        <f t="shared" si="1095"/>
        <v>N</v>
      </c>
      <c r="U2351" s="44">
        <f t="shared" si="1096"/>
        <v>0</v>
      </c>
      <c r="V2351" s="45">
        <f t="shared" si="1097"/>
        <v>0</v>
      </c>
      <c r="W2351" s="45">
        <f t="shared" si="1098"/>
        <v>0</v>
      </c>
      <c r="X2351" s="28">
        <f t="shared" si="1099"/>
        <v>0</v>
      </c>
      <c r="Y2351" s="28">
        <f t="shared" si="1100"/>
        <v>0</v>
      </c>
      <c r="Z2351" s="45">
        <f t="shared" si="1101"/>
        <v>0</v>
      </c>
      <c r="AA2351" s="29" t="str">
        <f t="shared" si="1102"/>
        <v>N</v>
      </c>
      <c r="AB2351" s="46">
        <f t="shared" si="1103"/>
        <v>0</v>
      </c>
      <c r="AC2351" s="31">
        <f t="shared" si="1104"/>
        <v>0</v>
      </c>
      <c r="AD2351" s="31">
        <f t="shared" si="1105"/>
        <v>0</v>
      </c>
      <c r="AE2351" s="31">
        <f t="shared" si="1106"/>
        <v>0</v>
      </c>
      <c r="AF2351" s="47">
        <f t="shared" si="1107"/>
        <v>0</v>
      </c>
      <c r="AG2351" s="31">
        <f t="shared" si="1108"/>
        <v>0</v>
      </c>
      <c r="AH2351" s="48">
        <f t="shared" si="1109"/>
        <v>0</v>
      </c>
      <c r="AI2351" s="33">
        <f t="shared" si="1110"/>
        <v>0</v>
      </c>
      <c r="AJ2351" s="33">
        <f t="shared" si="1111"/>
        <v>0</v>
      </c>
      <c r="AK2351" s="33">
        <f t="shared" si="1112"/>
        <v>0</v>
      </c>
      <c r="AL2351" s="33">
        <f t="shared" si="1113"/>
        <v>0</v>
      </c>
      <c r="AM2351" s="34">
        <f t="shared" si="1114"/>
        <v>0</v>
      </c>
    </row>
    <row r="2352" spans="1:39" ht="15" customHeight="1" x14ac:dyDescent="0.3">
      <c r="A2352" s="166" t="s">
        <v>4786</v>
      </c>
      <c r="B2352" s="99">
        <v>13703</v>
      </c>
      <c r="C2352" s="99">
        <v>75579</v>
      </c>
      <c r="D2352" s="165">
        <v>45936</v>
      </c>
      <c r="E2352" s="165">
        <v>46296</v>
      </c>
      <c r="F2352" s="166">
        <v>4</v>
      </c>
      <c r="G2352" s="178">
        <v>1.88</v>
      </c>
      <c r="H2352" s="181">
        <v>0.25</v>
      </c>
      <c r="I2352" s="180">
        <v>1.5699999999999999E-2</v>
      </c>
      <c r="J2352" s="21">
        <f t="shared" si="1085"/>
        <v>2.12</v>
      </c>
      <c r="K2352" s="21" t="str">
        <f t="shared" si="1086"/>
        <v>Y</v>
      </c>
      <c r="L2352" s="37" t="str">
        <f t="shared" si="1087"/>
        <v>NA</v>
      </c>
      <c r="M2352" s="8" t="str">
        <f t="shared" si="1088"/>
        <v>Y</v>
      </c>
      <c r="N2352" s="42">
        <f t="shared" si="1089"/>
        <v>9</v>
      </c>
      <c r="O2352" s="43">
        <f t="shared" si="1090"/>
        <v>200000</v>
      </c>
      <c r="P2352" s="43" t="str">
        <f t="shared" si="1091"/>
        <v>NA</v>
      </c>
      <c r="Q2352" s="24">
        <f t="shared" si="1092"/>
        <v>13918.1371</v>
      </c>
      <c r="R2352" s="43">
        <f t="shared" si="1093"/>
        <v>0</v>
      </c>
      <c r="S2352" s="24">
        <f t="shared" si="1094"/>
        <v>1000000</v>
      </c>
      <c r="T2352" s="25" t="str">
        <f t="shared" si="1095"/>
        <v>Y</v>
      </c>
      <c r="U2352" s="44">
        <f t="shared" si="1096"/>
        <v>8</v>
      </c>
      <c r="V2352" s="45">
        <f t="shared" si="1097"/>
        <v>200000</v>
      </c>
      <c r="W2352" s="45">
        <f t="shared" si="1098"/>
        <v>1000000</v>
      </c>
      <c r="X2352" s="28">
        <f t="shared" si="1099"/>
        <v>14136.65185247</v>
      </c>
      <c r="Y2352" s="28">
        <f t="shared" si="1100"/>
        <v>0</v>
      </c>
      <c r="Z2352" s="45" t="str">
        <f t="shared" si="1101"/>
        <v>NA</v>
      </c>
      <c r="AA2352" s="29" t="str">
        <f t="shared" si="1102"/>
        <v>Y</v>
      </c>
      <c r="AB2352" s="46">
        <f t="shared" si="1103"/>
        <v>7</v>
      </c>
      <c r="AC2352" s="31">
        <f t="shared" si="1104"/>
        <v>200000</v>
      </c>
      <c r="AD2352" s="31">
        <f t="shared" si="1105"/>
        <v>1000000</v>
      </c>
      <c r="AE2352" s="31">
        <f t="shared" si="1106"/>
        <v>14358.597286553781</v>
      </c>
      <c r="AF2352" s="47">
        <f t="shared" si="1107"/>
        <v>0</v>
      </c>
      <c r="AG2352" s="31" t="str">
        <f t="shared" si="1108"/>
        <v>NA</v>
      </c>
      <c r="AH2352" s="48">
        <f t="shared" si="1109"/>
        <v>6</v>
      </c>
      <c r="AI2352" s="33">
        <f t="shared" si="1110"/>
        <v>20000</v>
      </c>
      <c r="AJ2352" s="33">
        <f t="shared" si="1111"/>
        <v>65000</v>
      </c>
      <c r="AK2352" s="33">
        <f t="shared" si="1112"/>
        <v>14584.027263952676</v>
      </c>
      <c r="AL2352" s="33">
        <f t="shared" si="1113"/>
        <v>0</v>
      </c>
      <c r="AM2352" s="34">
        <f t="shared" si="1114"/>
        <v>0</v>
      </c>
    </row>
    <row r="2353" spans="1:39" ht="15" customHeight="1" x14ac:dyDescent="0.3">
      <c r="A2353" s="166" t="s">
        <v>4787</v>
      </c>
      <c r="B2353" s="99">
        <v>8276</v>
      </c>
      <c r="C2353" s="99">
        <v>27878</v>
      </c>
      <c r="D2353" s="165">
        <v>45103</v>
      </c>
      <c r="E2353" s="165">
        <v>45242</v>
      </c>
      <c r="F2353" s="166">
        <v>4</v>
      </c>
      <c r="G2353" s="178">
        <v>0.62</v>
      </c>
      <c r="H2353" s="181">
        <v>0.75</v>
      </c>
      <c r="I2353" s="180">
        <v>7.6700000000000004E-2</v>
      </c>
      <c r="J2353" s="21">
        <f t="shared" si="1085"/>
        <v>3.38</v>
      </c>
      <c r="K2353" s="21" t="str">
        <f t="shared" si="1086"/>
        <v>Y</v>
      </c>
      <c r="L2353" s="37" t="str">
        <f t="shared" si="1087"/>
        <v>NA</v>
      </c>
      <c r="M2353" s="8" t="str">
        <f t="shared" si="1088"/>
        <v>Y</v>
      </c>
      <c r="N2353" s="42">
        <f t="shared" si="1089"/>
        <v>5</v>
      </c>
      <c r="O2353" s="43">
        <f t="shared" si="1090"/>
        <v>200000</v>
      </c>
      <c r="P2353" s="43" t="str">
        <f t="shared" si="1091"/>
        <v>NA</v>
      </c>
      <c r="Q2353" s="24">
        <f t="shared" si="1092"/>
        <v>8910.7692000000006</v>
      </c>
      <c r="R2353" s="43">
        <f t="shared" si="1093"/>
        <v>0</v>
      </c>
      <c r="S2353" s="24">
        <f t="shared" si="1094"/>
        <v>1000000</v>
      </c>
      <c r="T2353" s="25" t="str">
        <f t="shared" si="1095"/>
        <v>Y</v>
      </c>
      <c r="U2353" s="44">
        <f t="shared" si="1096"/>
        <v>4</v>
      </c>
      <c r="V2353" s="45">
        <f t="shared" si="1097"/>
        <v>200000</v>
      </c>
      <c r="W2353" s="45">
        <f t="shared" si="1098"/>
        <v>1000000</v>
      </c>
      <c r="X2353" s="28">
        <f t="shared" si="1099"/>
        <v>9594.2251976400003</v>
      </c>
      <c r="Y2353" s="28">
        <f t="shared" si="1100"/>
        <v>0</v>
      </c>
      <c r="Z2353" s="45" t="str">
        <f t="shared" si="1101"/>
        <v>NA</v>
      </c>
      <c r="AA2353" s="29" t="str">
        <f t="shared" si="1102"/>
        <v>Y</v>
      </c>
      <c r="AB2353" s="46">
        <f t="shared" si="1103"/>
        <v>3</v>
      </c>
      <c r="AC2353" s="31">
        <f t="shared" si="1104"/>
        <v>200000</v>
      </c>
      <c r="AD2353" s="31">
        <f t="shared" si="1105"/>
        <v>1000000</v>
      </c>
      <c r="AE2353" s="31">
        <f t="shared" si="1106"/>
        <v>10330.102270298989</v>
      </c>
      <c r="AF2353" s="47">
        <f t="shared" si="1107"/>
        <v>0</v>
      </c>
      <c r="AG2353" s="31" t="str">
        <f t="shared" si="1108"/>
        <v>NA</v>
      </c>
      <c r="AH2353" s="48">
        <f t="shared" si="1109"/>
        <v>2</v>
      </c>
      <c r="AI2353" s="33">
        <f t="shared" si="1110"/>
        <v>20000</v>
      </c>
      <c r="AJ2353" s="33">
        <f t="shared" si="1111"/>
        <v>65000</v>
      </c>
      <c r="AK2353" s="33">
        <f t="shared" si="1112"/>
        <v>11122.421114430921</v>
      </c>
      <c r="AL2353" s="33">
        <f t="shared" si="1113"/>
        <v>0</v>
      </c>
      <c r="AM2353" s="34">
        <f t="shared" si="1114"/>
        <v>0</v>
      </c>
    </row>
    <row r="2354" spans="1:39" ht="15" customHeight="1" x14ac:dyDescent="0.3">
      <c r="A2354" s="166" t="s">
        <v>4788</v>
      </c>
      <c r="B2354" s="99">
        <v>14338</v>
      </c>
      <c r="C2354" s="99">
        <v>45014</v>
      </c>
      <c r="D2354" s="165">
        <v>45307</v>
      </c>
      <c r="E2354" s="165">
        <v>45615</v>
      </c>
      <c r="F2354" s="166">
        <v>4</v>
      </c>
      <c r="G2354" s="178">
        <v>2.4900000000000002</v>
      </c>
      <c r="H2354" s="181">
        <v>0.25</v>
      </c>
      <c r="I2354" s="180">
        <v>6.1800000000000001E-2</v>
      </c>
      <c r="J2354" s="21">
        <f t="shared" si="1085"/>
        <v>1.5099999999999998</v>
      </c>
      <c r="K2354" s="21" t="str">
        <f t="shared" si="1086"/>
        <v>Y</v>
      </c>
      <c r="L2354" s="37" t="str">
        <f t="shared" si="1087"/>
        <v>NA</v>
      </c>
      <c r="M2354" s="8" t="str">
        <f t="shared" si="1088"/>
        <v>Y</v>
      </c>
      <c r="N2354" s="42">
        <f t="shared" si="1089"/>
        <v>7</v>
      </c>
      <c r="O2354" s="43">
        <f t="shared" si="1090"/>
        <v>200000</v>
      </c>
      <c r="P2354" s="43" t="str">
        <f t="shared" si="1091"/>
        <v>NA</v>
      </c>
      <c r="Q2354" s="24">
        <f t="shared" si="1092"/>
        <v>15224.088400000001</v>
      </c>
      <c r="R2354" s="43">
        <f t="shared" si="1093"/>
        <v>0</v>
      </c>
      <c r="S2354" s="24">
        <f t="shared" si="1094"/>
        <v>1000000</v>
      </c>
      <c r="T2354" s="25" t="str">
        <f t="shared" si="1095"/>
        <v>Y</v>
      </c>
      <c r="U2354" s="44">
        <f t="shared" si="1096"/>
        <v>6</v>
      </c>
      <c r="V2354" s="45">
        <f t="shared" si="1097"/>
        <v>200000</v>
      </c>
      <c r="W2354" s="45">
        <f t="shared" si="1098"/>
        <v>1000000</v>
      </c>
      <c r="X2354" s="28">
        <f t="shared" si="1099"/>
        <v>16164.937063120002</v>
      </c>
      <c r="Y2354" s="28">
        <f t="shared" si="1100"/>
        <v>0</v>
      </c>
      <c r="Z2354" s="45" t="str">
        <f t="shared" si="1101"/>
        <v>NA</v>
      </c>
      <c r="AA2354" s="29" t="str">
        <f t="shared" si="1102"/>
        <v>N</v>
      </c>
      <c r="AB2354" s="46">
        <f t="shared" si="1103"/>
        <v>5</v>
      </c>
      <c r="AC2354" s="31">
        <f t="shared" si="1104"/>
        <v>20000</v>
      </c>
      <c r="AD2354" s="31">
        <f t="shared" si="1105"/>
        <v>65000</v>
      </c>
      <c r="AE2354" s="31">
        <f t="shared" si="1106"/>
        <v>17163.930173620818</v>
      </c>
      <c r="AF2354" s="47">
        <f t="shared" si="1107"/>
        <v>0</v>
      </c>
      <c r="AG2354" s="31">
        <f t="shared" si="1108"/>
        <v>0</v>
      </c>
      <c r="AH2354" s="48">
        <f t="shared" si="1109"/>
        <v>4</v>
      </c>
      <c r="AI2354" s="33">
        <f t="shared" si="1110"/>
        <v>20000</v>
      </c>
      <c r="AJ2354" s="33">
        <f t="shared" si="1111"/>
        <v>65000</v>
      </c>
      <c r="AK2354" s="33">
        <f t="shared" si="1112"/>
        <v>0</v>
      </c>
      <c r="AL2354" s="33">
        <f t="shared" si="1113"/>
        <v>18224.661058350586</v>
      </c>
      <c r="AM2354" s="34">
        <f t="shared" si="1114"/>
        <v>18224.661058350586</v>
      </c>
    </row>
    <row r="2355" spans="1:39" ht="15" customHeight="1" x14ac:dyDescent="0.3">
      <c r="A2355" s="166" t="s">
        <v>4789</v>
      </c>
      <c r="B2355" s="99">
        <v>8394</v>
      </c>
      <c r="C2355" s="99">
        <v>35995</v>
      </c>
      <c r="D2355" s="165">
        <v>45663</v>
      </c>
      <c r="E2355" s="165">
        <v>45752</v>
      </c>
      <c r="F2355" s="166">
        <v>2</v>
      </c>
      <c r="G2355" s="178">
        <v>1.51</v>
      </c>
      <c r="H2355" s="181">
        <v>0.5</v>
      </c>
      <c r="I2355" s="180">
        <v>3.4099999999999998E-2</v>
      </c>
      <c r="J2355" s="21">
        <f t="shared" si="1085"/>
        <v>0.49</v>
      </c>
      <c r="K2355" s="21" t="str">
        <f t="shared" si="1086"/>
        <v>Y</v>
      </c>
      <c r="L2355" s="37" t="str">
        <f t="shared" si="1087"/>
        <v>NA</v>
      </c>
      <c r="M2355" s="8" t="str">
        <f t="shared" si="1088"/>
        <v>Y</v>
      </c>
      <c r="N2355" s="42">
        <f t="shared" si="1089"/>
        <v>1</v>
      </c>
      <c r="O2355" s="43">
        <f t="shared" si="1090"/>
        <v>200000</v>
      </c>
      <c r="P2355" s="43" t="str">
        <f t="shared" si="1091"/>
        <v>NA</v>
      </c>
      <c r="Q2355" s="24">
        <f t="shared" si="1092"/>
        <v>8680.2353999999996</v>
      </c>
      <c r="R2355" s="43">
        <f t="shared" si="1093"/>
        <v>0</v>
      </c>
      <c r="S2355" s="24">
        <f t="shared" si="1094"/>
        <v>1000000</v>
      </c>
      <c r="T2355" s="25" t="str">
        <f t="shared" si="1095"/>
        <v>N</v>
      </c>
      <c r="U2355" s="44">
        <f t="shared" si="1096"/>
        <v>0</v>
      </c>
      <c r="V2355" s="45">
        <f t="shared" si="1097"/>
        <v>0</v>
      </c>
      <c r="W2355" s="45">
        <f t="shared" si="1098"/>
        <v>0</v>
      </c>
      <c r="X2355" s="28">
        <f t="shared" si="1099"/>
        <v>0</v>
      </c>
      <c r="Y2355" s="28">
        <f t="shared" si="1100"/>
        <v>0</v>
      </c>
      <c r="Z2355" s="45">
        <f t="shared" si="1101"/>
        <v>0</v>
      </c>
      <c r="AA2355" s="29" t="str">
        <f t="shared" si="1102"/>
        <v>N</v>
      </c>
      <c r="AB2355" s="46">
        <f t="shared" si="1103"/>
        <v>0</v>
      </c>
      <c r="AC2355" s="31">
        <f t="shared" si="1104"/>
        <v>0</v>
      </c>
      <c r="AD2355" s="31">
        <f t="shared" si="1105"/>
        <v>0</v>
      </c>
      <c r="AE2355" s="31">
        <f t="shared" si="1106"/>
        <v>0</v>
      </c>
      <c r="AF2355" s="47">
        <f t="shared" si="1107"/>
        <v>0</v>
      </c>
      <c r="AG2355" s="31">
        <f t="shared" si="1108"/>
        <v>0</v>
      </c>
      <c r="AH2355" s="48">
        <f t="shared" si="1109"/>
        <v>0</v>
      </c>
      <c r="AI2355" s="33">
        <f t="shared" si="1110"/>
        <v>0</v>
      </c>
      <c r="AJ2355" s="33">
        <f t="shared" si="1111"/>
        <v>0</v>
      </c>
      <c r="AK2355" s="33">
        <f t="shared" si="1112"/>
        <v>0</v>
      </c>
      <c r="AL2355" s="33">
        <f t="shared" si="1113"/>
        <v>0</v>
      </c>
      <c r="AM2355" s="34">
        <f t="shared" si="1114"/>
        <v>0</v>
      </c>
    </row>
    <row r="2356" spans="1:39" ht="15" customHeight="1" x14ac:dyDescent="0.3">
      <c r="A2356" s="166" t="s">
        <v>4790</v>
      </c>
      <c r="B2356" s="99">
        <v>16235</v>
      </c>
      <c r="C2356" s="99">
        <v>52920</v>
      </c>
      <c r="D2356" s="165">
        <v>44797</v>
      </c>
      <c r="E2356" s="165">
        <v>45151</v>
      </c>
      <c r="F2356" s="166">
        <v>4</v>
      </c>
      <c r="G2356" s="178">
        <v>2.0699999999999998</v>
      </c>
      <c r="H2356" s="181">
        <v>0.75</v>
      </c>
      <c r="I2356" s="180">
        <v>7.8399999999999997E-2</v>
      </c>
      <c r="J2356" s="21">
        <f t="shared" si="1085"/>
        <v>1.9300000000000002</v>
      </c>
      <c r="K2356" s="21" t="str">
        <f t="shared" si="1086"/>
        <v>Y</v>
      </c>
      <c r="L2356" s="37" t="str">
        <f t="shared" si="1087"/>
        <v>NA</v>
      </c>
      <c r="M2356" s="8" t="str">
        <f t="shared" si="1088"/>
        <v>Y</v>
      </c>
      <c r="N2356" s="42">
        <f t="shared" si="1089"/>
        <v>3</v>
      </c>
      <c r="O2356" s="43">
        <f t="shared" si="1090"/>
        <v>200000</v>
      </c>
      <c r="P2356" s="43" t="str">
        <f t="shared" si="1091"/>
        <v>NA</v>
      </c>
      <c r="Q2356" s="24">
        <f t="shared" si="1092"/>
        <v>17507.824000000001</v>
      </c>
      <c r="R2356" s="43">
        <f t="shared" si="1093"/>
        <v>0</v>
      </c>
      <c r="S2356" s="24">
        <f t="shared" si="1094"/>
        <v>1000000</v>
      </c>
      <c r="T2356" s="25" t="str">
        <f t="shared" si="1095"/>
        <v>Y</v>
      </c>
      <c r="U2356" s="44">
        <f t="shared" si="1096"/>
        <v>2</v>
      </c>
      <c r="V2356" s="45">
        <f t="shared" si="1097"/>
        <v>200000</v>
      </c>
      <c r="W2356" s="45">
        <f t="shared" si="1098"/>
        <v>1000000</v>
      </c>
      <c r="X2356" s="28">
        <f t="shared" si="1099"/>
        <v>18880.4374016</v>
      </c>
      <c r="Y2356" s="28">
        <f t="shared" si="1100"/>
        <v>0</v>
      </c>
      <c r="Z2356" s="45" t="str">
        <f t="shared" si="1101"/>
        <v>NA</v>
      </c>
      <c r="AA2356" s="29" t="str">
        <f t="shared" si="1102"/>
        <v>N</v>
      </c>
      <c r="AB2356" s="46">
        <f t="shared" si="1103"/>
        <v>1</v>
      </c>
      <c r="AC2356" s="31">
        <f t="shared" si="1104"/>
        <v>20000</v>
      </c>
      <c r="AD2356" s="31">
        <f t="shared" si="1105"/>
        <v>65000</v>
      </c>
      <c r="AE2356" s="31">
        <f t="shared" si="1106"/>
        <v>20000</v>
      </c>
      <c r="AF2356" s="47">
        <f t="shared" si="1107"/>
        <v>360.66369388543899</v>
      </c>
      <c r="AG2356" s="31">
        <f t="shared" si="1108"/>
        <v>0</v>
      </c>
      <c r="AH2356" s="48">
        <f t="shared" si="1109"/>
        <v>0</v>
      </c>
      <c r="AI2356" s="33">
        <f t="shared" si="1110"/>
        <v>0</v>
      </c>
      <c r="AJ2356" s="33">
        <f t="shared" si="1111"/>
        <v>0</v>
      </c>
      <c r="AK2356" s="33">
        <f t="shared" si="1112"/>
        <v>0</v>
      </c>
      <c r="AL2356" s="33">
        <f t="shared" si="1113"/>
        <v>0</v>
      </c>
      <c r="AM2356" s="34">
        <f t="shared" si="1114"/>
        <v>360.66369388543899</v>
      </c>
    </row>
    <row r="2357" spans="1:39" ht="15" customHeight="1" x14ac:dyDescent="0.3">
      <c r="A2357" s="166" t="s">
        <v>4791</v>
      </c>
      <c r="B2357" s="99">
        <v>18879</v>
      </c>
      <c r="C2357" s="99">
        <v>65144</v>
      </c>
      <c r="D2357" s="165">
        <v>46114</v>
      </c>
      <c r="E2357" s="165">
        <v>46145</v>
      </c>
      <c r="F2357" s="166">
        <v>4</v>
      </c>
      <c r="G2357" s="178">
        <v>3.11</v>
      </c>
      <c r="H2357" s="181">
        <v>0.75</v>
      </c>
      <c r="I2357" s="180">
        <v>2.63E-2</v>
      </c>
      <c r="J2357" s="21">
        <f t="shared" si="1085"/>
        <v>0.89000000000000012</v>
      </c>
      <c r="K2357" s="21" t="str">
        <f t="shared" si="1086"/>
        <v>Y</v>
      </c>
      <c r="L2357" s="37" t="str">
        <f t="shared" si="1087"/>
        <v>NA</v>
      </c>
      <c r="M2357" s="8" t="str">
        <f t="shared" si="1088"/>
        <v>Y</v>
      </c>
      <c r="N2357" s="42">
        <f t="shared" si="1089"/>
        <v>2</v>
      </c>
      <c r="O2357" s="43">
        <f t="shared" si="1090"/>
        <v>200000</v>
      </c>
      <c r="P2357" s="43" t="str">
        <f t="shared" si="1091"/>
        <v>NA</v>
      </c>
      <c r="Q2357" s="24">
        <f t="shared" si="1092"/>
        <v>19375.5177</v>
      </c>
      <c r="R2357" s="43">
        <f t="shared" si="1093"/>
        <v>0</v>
      </c>
      <c r="S2357" s="24">
        <f t="shared" si="1094"/>
        <v>1000000</v>
      </c>
      <c r="T2357" s="25" t="str">
        <f t="shared" si="1095"/>
        <v>N</v>
      </c>
      <c r="U2357" s="44">
        <f t="shared" si="1096"/>
        <v>1</v>
      </c>
      <c r="V2357" s="45">
        <f t="shared" si="1097"/>
        <v>20000</v>
      </c>
      <c r="W2357" s="45">
        <f t="shared" si="1098"/>
        <v>65000</v>
      </c>
      <c r="X2357" s="28">
        <f t="shared" si="1099"/>
        <v>0</v>
      </c>
      <c r="Y2357" s="28">
        <f t="shared" si="1100"/>
        <v>19885.093815510001</v>
      </c>
      <c r="Z2357" s="45">
        <f t="shared" si="1101"/>
        <v>0</v>
      </c>
      <c r="AA2357" s="29" t="str">
        <f t="shared" si="1102"/>
        <v>N</v>
      </c>
      <c r="AB2357" s="46">
        <f t="shared" si="1103"/>
        <v>0</v>
      </c>
      <c r="AC2357" s="31">
        <f t="shared" si="1104"/>
        <v>0</v>
      </c>
      <c r="AD2357" s="31">
        <f t="shared" si="1105"/>
        <v>0</v>
      </c>
      <c r="AE2357" s="31">
        <f t="shared" si="1106"/>
        <v>0</v>
      </c>
      <c r="AF2357" s="47">
        <f t="shared" si="1107"/>
        <v>0</v>
      </c>
      <c r="AG2357" s="31">
        <f t="shared" si="1108"/>
        <v>0</v>
      </c>
      <c r="AH2357" s="48">
        <f t="shared" si="1109"/>
        <v>0</v>
      </c>
      <c r="AI2357" s="33">
        <f t="shared" si="1110"/>
        <v>0</v>
      </c>
      <c r="AJ2357" s="33">
        <f t="shared" si="1111"/>
        <v>0</v>
      </c>
      <c r="AK2357" s="33">
        <f t="shared" si="1112"/>
        <v>0</v>
      </c>
      <c r="AL2357" s="33">
        <f t="shared" si="1113"/>
        <v>0</v>
      </c>
      <c r="AM2357" s="34">
        <f t="shared" si="1114"/>
        <v>19885.093815510001</v>
      </c>
    </row>
    <row r="2358" spans="1:39" ht="15" customHeight="1" x14ac:dyDescent="0.3">
      <c r="A2358" s="166" t="s">
        <v>4792</v>
      </c>
      <c r="B2358" s="99">
        <v>19014</v>
      </c>
      <c r="C2358" s="99">
        <v>102533</v>
      </c>
      <c r="D2358" s="165">
        <v>46185</v>
      </c>
      <c r="E2358" s="165">
        <v>46272</v>
      </c>
      <c r="F2358" s="166">
        <v>2</v>
      </c>
      <c r="G2358" s="178">
        <v>1.9</v>
      </c>
      <c r="H2358" s="181">
        <v>0.5</v>
      </c>
      <c r="I2358" s="180">
        <v>5.3199999999999997E-2</v>
      </c>
      <c r="J2358" s="21">
        <f t="shared" si="1085"/>
        <v>0.10000000000000009</v>
      </c>
      <c r="K2358" s="21" t="str">
        <f t="shared" si="1086"/>
        <v>Y</v>
      </c>
      <c r="L2358" s="37" t="str">
        <f t="shared" si="1087"/>
        <v>NA</v>
      </c>
      <c r="M2358" s="8" t="str">
        <f t="shared" si="1088"/>
        <v>Y</v>
      </c>
      <c r="N2358" s="42">
        <f t="shared" si="1089"/>
        <v>1</v>
      </c>
      <c r="O2358" s="43">
        <f t="shared" si="1090"/>
        <v>200000</v>
      </c>
      <c r="P2358" s="43" t="str">
        <f t="shared" si="1091"/>
        <v>NA</v>
      </c>
      <c r="Q2358" s="24">
        <f t="shared" si="1092"/>
        <v>20025.5448</v>
      </c>
      <c r="R2358" s="43">
        <f t="shared" si="1093"/>
        <v>0</v>
      </c>
      <c r="S2358" s="24">
        <f t="shared" si="1094"/>
        <v>1000000</v>
      </c>
      <c r="T2358" s="25" t="str">
        <f t="shared" si="1095"/>
        <v>N</v>
      </c>
      <c r="U2358" s="44">
        <f t="shared" si="1096"/>
        <v>0</v>
      </c>
      <c r="V2358" s="45">
        <f t="shared" si="1097"/>
        <v>0</v>
      </c>
      <c r="W2358" s="45">
        <f t="shared" si="1098"/>
        <v>0</v>
      </c>
      <c r="X2358" s="28">
        <f t="shared" si="1099"/>
        <v>0</v>
      </c>
      <c r="Y2358" s="28">
        <f t="shared" si="1100"/>
        <v>0</v>
      </c>
      <c r="Z2358" s="45">
        <f t="shared" si="1101"/>
        <v>0</v>
      </c>
      <c r="AA2358" s="29" t="str">
        <f t="shared" si="1102"/>
        <v>N</v>
      </c>
      <c r="AB2358" s="46">
        <f t="shared" si="1103"/>
        <v>0</v>
      </c>
      <c r="AC2358" s="31">
        <f t="shared" si="1104"/>
        <v>0</v>
      </c>
      <c r="AD2358" s="31">
        <f t="shared" si="1105"/>
        <v>0</v>
      </c>
      <c r="AE2358" s="31">
        <f t="shared" si="1106"/>
        <v>0</v>
      </c>
      <c r="AF2358" s="47">
        <f t="shared" si="1107"/>
        <v>0</v>
      </c>
      <c r="AG2358" s="31">
        <f t="shared" si="1108"/>
        <v>0</v>
      </c>
      <c r="AH2358" s="48">
        <f t="shared" si="1109"/>
        <v>0</v>
      </c>
      <c r="AI2358" s="33">
        <f t="shared" si="1110"/>
        <v>0</v>
      </c>
      <c r="AJ2358" s="33">
        <f t="shared" si="1111"/>
        <v>0</v>
      </c>
      <c r="AK2358" s="33">
        <f t="shared" si="1112"/>
        <v>0</v>
      </c>
      <c r="AL2358" s="33">
        <f t="shared" si="1113"/>
        <v>0</v>
      </c>
      <c r="AM2358" s="34">
        <f t="shared" si="1114"/>
        <v>0</v>
      </c>
    </row>
    <row r="2359" spans="1:39" ht="15" customHeight="1" x14ac:dyDescent="0.3">
      <c r="A2359" s="166" t="s">
        <v>4793</v>
      </c>
      <c r="B2359" s="99">
        <v>23105</v>
      </c>
      <c r="C2359" s="99">
        <v>52515</v>
      </c>
      <c r="D2359" s="165">
        <v>45324</v>
      </c>
      <c r="E2359" s="165">
        <v>45419</v>
      </c>
      <c r="F2359" s="166">
        <v>2</v>
      </c>
      <c r="G2359" s="178">
        <v>0.69</v>
      </c>
      <c r="H2359" s="181">
        <v>0.25</v>
      </c>
      <c r="I2359" s="180">
        <v>7.7899999999999997E-2</v>
      </c>
      <c r="J2359" s="21">
        <f t="shared" si="1085"/>
        <v>1.31</v>
      </c>
      <c r="K2359" s="21" t="str">
        <f t="shared" si="1086"/>
        <v>Y</v>
      </c>
      <c r="L2359" s="37" t="str">
        <f t="shared" si="1087"/>
        <v>NA</v>
      </c>
      <c r="M2359" s="8" t="str">
        <f t="shared" si="1088"/>
        <v>Y</v>
      </c>
      <c r="N2359" s="42">
        <f t="shared" si="1089"/>
        <v>6</v>
      </c>
      <c r="O2359" s="43">
        <f t="shared" si="1090"/>
        <v>200000</v>
      </c>
      <c r="P2359" s="43" t="str">
        <f t="shared" si="1091"/>
        <v>NA</v>
      </c>
      <c r="Q2359" s="24">
        <f t="shared" si="1092"/>
        <v>24904.879500000003</v>
      </c>
      <c r="R2359" s="43">
        <f t="shared" si="1093"/>
        <v>0</v>
      </c>
      <c r="S2359" s="24">
        <f t="shared" si="1094"/>
        <v>1000000</v>
      </c>
      <c r="T2359" s="25" t="str">
        <f t="shared" si="1095"/>
        <v>Y</v>
      </c>
      <c r="U2359" s="44">
        <f t="shared" si="1096"/>
        <v>5</v>
      </c>
      <c r="V2359" s="45">
        <f t="shared" si="1097"/>
        <v>200000</v>
      </c>
      <c r="W2359" s="45">
        <f t="shared" si="1098"/>
        <v>1000000</v>
      </c>
      <c r="X2359" s="28">
        <f t="shared" si="1099"/>
        <v>26844.969613050005</v>
      </c>
      <c r="Y2359" s="28">
        <f t="shared" si="1100"/>
        <v>0</v>
      </c>
      <c r="Z2359" s="45" t="str">
        <f t="shared" si="1101"/>
        <v>NA</v>
      </c>
      <c r="AA2359" s="29" t="str">
        <f t="shared" si="1102"/>
        <v>N</v>
      </c>
      <c r="AB2359" s="46">
        <f t="shared" si="1103"/>
        <v>4</v>
      </c>
      <c r="AC2359" s="31">
        <f t="shared" si="1104"/>
        <v>20000</v>
      </c>
      <c r="AD2359" s="31">
        <f t="shared" si="1105"/>
        <v>65000</v>
      </c>
      <c r="AE2359" s="31">
        <f t="shared" si="1106"/>
        <v>20000</v>
      </c>
      <c r="AF2359" s="47">
        <f t="shared" si="1107"/>
        <v>8936.1927459066028</v>
      </c>
      <c r="AG2359" s="31">
        <f t="shared" si="1108"/>
        <v>0</v>
      </c>
      <c r="AH2359" s="48">
        <f t="shared" si="1109"/>
        <v>3</v>
      </c>
      <c r="AI2359" s="33">
        <f t="shared" si="1110"/>
        <v>20000</v>
      </c>
      <c r="AJ2359" s="33">
        <f t="shared" si="1111"/>
        <v>65000</v>
      </c>
      <c r="AK2359" s="33">
        <f t="shared" si="1112"/>
        <v>0</v>
      </c>
      <c r="AL2359" s="33">
        <f t="shared" si="1113"/>
        <v>31190.322160812728</v>
      </c>
      <c r="AM2359" s="34">
        <f t="shared" si="1114"/>
        <v>40126.514906719327</v>
      </c>
    </row>
    <row r="2360" spans="1:39" ht="15" customHeight="1" x14ac:dyDescent="0.3">
      <c r="A2360" s="166" t="s">
        <v>4794</v>
      </c>
      <c r="B2360" s="99">
        <v>8368</v>
      </c>
      <c r="C2360" s="99">
        <v>64725</v>
      </c>
      <c r="D2360" s="165">
        <v>44607</v>
      </c>
      <c r="E2360" s="165">
        <v>44923</v>
      </c>
      <c r="F2360" s="166">
        <v>4</v>
      </c>
      <c r="G2360" s="178">
        <v>3.9</v>
      </c>
      <c r="H2360" s="181">
        <v>0.5</v>
      </c>
      <c r="I2360" s="180">
        <v>7.9799999999999996E-2</v>
      </c>
      <c r="J2360" s="21">
        <f t="shared" si="1085"/>
        <v>0.10000000000000009</v>
      </c>
      <c r="K2360" s="21" t="str">
        <f t="shared" si="1086"/>
        <v>Y</v>
      </c>
      <c r="L2360" s="37" t="str">
        <f t="shared" si="1087"/>
        <v>NA</v>
      </c>
      <c r="M2360" s="8" t="str">
        <f t="shared" si="1088"/>
        <v>Y</v>
      </c>
      <c r="N2360" s="42">
        <f t="shared" si="1089"/>
        <v>1</v>
      </c>
      <c r="O2360" s="43">
        <f t="shared" si="1090"/>
        <v>200000</v>
      </c>
      <c r="P2360" s="43" t="str">
        <f t="shared" si="1091"/>
        <v>NA</v>
      </c>
      <c r="Q2360" s="24">
        <f t="shared" si="1092"/>
        <v>9035.7664000000004</v>
      </c>
      <c r="R2360" s="43">
        <f t="shared" si="1093"/>
        <v>0</v>
      </c>
      <c r="S2360" s="24">
        <f t="shared" si="1094"/>
        <v>1000000</v>
      </c>
      <c r="T2360" s="25" t="str">
        <f t="shared" si="1095"/>
        <v>N</v>
      </c>
      <c r="U2360" s="44">
        <f t="shared" si="1096"/>
        <v>0</v>
      </c>
      <c r="V2360" s="45">
        <f t="shared" si="1097"/>
        <v>0</v>
      </c>
      <c r="W2360" s="45">
        <f t="shared" si="1098"/>
        <v>0</v>
      </c>
      <c r="X2360" s="28">
        <f t="shared" si="1099"/>
        <v>0</v>
      </c>
      <c r="Y2360" s="28">
        <f t="shared" si="1100"/>
        <v>0</v>
      </c>
      <c r="Z2360" s="45">
        <f t="shared" si="1101"/>
        <v>0</v>
      </c>
      <c r="AA2360" s="29" t="str">
        <f t="shared" si="1102"/>
        <v>N</v>
      </c>
      <c r="AB2360" s="46">
        <f t="shared" si="1103"/>
        <v>0</v>
      </c>
      <c r="AC2360" s="31">
        <f t="shared" si="1104"/>
        <v>0</v>
      </c>
      <c r="AD2360" s="31">
        <f t="shared" si="1105"/>
        <v>0</v>
      </c>
      <c r="AE2360" s="31">
        <f t="shared" si="1106"/>
        <v>0</v>
      </c>
      <c r="AF2360" s="47">
        <f t="shared" si="1107"/>
        <v>0</v>
      </c>
      <c r="AG2360" s="31">
        <f t="shared" si="1108"/>
        <v>0</v>
      </c>
      <c r="AH2360" s="48">
        <f t="shared" si="1109"/>
        <v>0</v>
      </c>
      <c r="AI2360" s="33">
        <f t="shared" si="1110"/>
        <v>0</v>
      </c>
      <c r="AJ2360" s="33">
        <f t="shared" si="1111"/>
        <v>0</v>
      </c>
      <c r="AK2360" s="33">
        <f t="shared" si="1112"/>
        <v>0</v>
      </c>
      <c r="AL2360" s="33">
        <f t="shared" si="1113"/>
        <v>0</v>
      </c>
      <c r="AM2360" s="34">
        <f t="shared" si="1114"/>
        <v>0</v>
      </c>
    </row>
    <row r="2361" spans="1:39" ht="15" customHeight="1" x14ac:dyDescent="0.3">
      <c r="A2361" s="166" t="s">
        <v>4795</v>
      </c>
      <c r="B2361" s="99">
        <v>10801</v>
      </c>
      <c r="C2361" s="99">
        <v>74841</v>
      </c>
      <c r="D2361" s="165">
        <v>46154</v>
      </c>
      <c r="E2361" s="165">
        <v>46275</v>
      </c>
      <c r="F2361" s="166">
        <v>4</v>
      </c>
      <c r="G2361" s="178">
        <v>3.15</v>
      </c>
      <c r="H2361" s="181">
        <v>1</v>
      </c>
      <c r="I2361" s="180">
        <v>7.1199999999999999E-2</v>
      </c>
      <c r="J2361" s="21">
        <f t="shared" si="1085"/>
        <v>0.85000000000000009</v>
      </c>
      <c r="K2361" s="21" t="str">
        <f t="shared" si="1086"/>
        <v>Y</v>
      </c>
      <c r="L2361" s="37" t="str">
        <f t="shared" si="1087"/>
        <v>NA</v>
      </c>
      <c r="M2361" s="8" t="str">
        <f t="shared" si="1088"/>
        <v>Y</v>
      </c>
      <c r="N2361" s="42">
        <f t="shared" si="1089"/>
        <v>1</v>
      </c>
      <c r="O2361" s="43">
        <f t="shared" si="1090"/>
        <v>200000</v>
      </c>
      <c r="P2361" s="43" t="str">
        <f t="shared" si="1091"/>
        <v>NA</v>
      </c>
      <c r="Q2361" s="24">
        <f t="shared" si="1092"/>
        <v>11570.031199999999</v>
      </c>
      <c r="R2361" s="43">
        <f t="shared" si="1093"/>
        <v>0</v>
      </c>
      <c r="S2361" s="24">
        <f t="shared" si="1094"/>
        <v>1000000</v>
      </c>
      <c r="T2361" s="25" t="str">
        <f t="shared" si="1095"/>
        <v>N</v>
      </c>
      <c r="U2361" s="44">
        <f t="shared" si="1096"/>
        <v>0</v>
      </c>
      <c r="V2361" s="45">
        <f t="shared" si="1097"/>
        <v>0</v>
      </c>
      <c r="W2361" s="45">
        <f t="shared" si="1098"/>
        <v>0</v>
      </c>
      <c r="X2361" s="28">
        <f t="shared" si="1099"/>
        <v>0</v>
      </c>
      <c r="Y2361" s="28">
        <f t="shared" si="1100"/>
        <v>0</v>
      </c>
      <c r="Z2361" s="45">
        <f t="shared" si="1101"/>
        <v>0</v>
      </c>
      <c r="AA2361" s="29" t="str">
        <f t="shared" si="1102"/>
        <v>N</v>
      </c>
      <c r="AB2361" s="46">
        <f t="shared" si="1103"/>
        <v>0</v>
      </c>
      <c r="AC2361" s="31">
        <f t="shared" si="1104"/>
        <v>0</v>
      </c>
      <c r="AD2361" s="31">
        <f t="shared" si="1105"/>
        <v>0</v>
      </c>
      <c r="AE2361" s="31">
        <f t="shared" si="1106"/>
        <v>0</v>
      </c>
      <c r="AF2361" s="47">
        <f t="shared" si="1107"/>
        <v>0</v>
      </c>
      <c r="AG2361" s="31">
        <f t="shared" si="1108"/>
        <v>0</v>
      </c>
      <c r="AH2361" s="48">
        <f t="shared" si="1109"/>
        <v>0</v>
      </c>
      <c r="AI2361" s="33">
        <f t="shared" si="1110"/>
        <v>0</v>
      </c>
      <c r="AJ2361" s="33">
        <f t="shared" si="1111"/>
        <v>0</v>
      </c>
      <c r="AK2361" s="33">
        <f t="shared" si="1112"/>
        <v>0</v>
      </c>
      <c r="AL2361" s="33">
        <f t="shared" si="1113"/>
        <v>0</v>
      </c>
      <c r="AM2361" s="34">
        <f t="shared" si="1114"/>
        <v>0</v>
      </c>
    </row>
    <row r="2362" spans="1:39" ht="15" customHeight="1" x14ac:dyDescent="0.3">
      <c r="A2362" s="166" t="s">
        <v>4796</v>
      </c>
      <c r="B2362" s="99">
        <v>10216</v>
      </c>
      <c r="C2362" s="99">
        <v>34384</v>
      </c>
      <c r="D2362" s="165">
        <v>45421</v>
      </c>
      <c r="E2362" s="165">
        <v>45470</v>
      </c>
      <c r="F2362" s="166">
        <v>4</v>
      </c>
      <c r="G2362" s="178">
        <v>0.97</v>
      </c>
      <c r="H2362" s="181">
        <v>1</v>
      </c>
      <c r="I2362" s="180">
        <v>3.95E-2</v>
      </c>
      <c r="J2362" s="21">
        <f t="shared" si="1085"/>
        <v>3.0300000000000002</v>
      </c>
      <c r="K2362" s="21" t="str">
        <f t="shared" si="1086"/>
        <v>Y</v>
      </c>
      <c r="L2362" s="37" t="str">
        <f t="shared" si="1087"/>
        <v>NA</v>
      </c>
      <c r="M2362" s="8" t="str">
        <f t="shared" si="1088"/>
        <v>Y</v>
      </c>
      <c r="N2362" s="42">
        <f t="shared" si="1089"/>
        <v>4</v>
      </c>
      <c r="O2362" s="43">
        <f t="shared" si="1090"/>
        <v>200000</v>
      </c>
      <c r="P2362" s="43" t="str">
        <f t="shared" si="1091"/>
        <v>NA</v>
      </c>
      <c r="Q2362" s="24">
        <f t="shared" si="1092"/>
        <v>10619.532000000001</v>
      </c>
      <c r="R2362" s="43">
        <f t="shared" si="1093"/>
        <v>0</v>
      </c>
      <c r="S2362" s="24">
        <f t="shared" si="1094"/>
        <v>1000000</v>
      </c>
      <c r="T2362" s="25" t="str">
        <f t="shared" si="1095"/>
        <v>Y</v>
      </c>
      <c r="U2362" s="44">
        <f t="shared" si="1096"/>
        <v>3</v>
      </c>
      <c r="V2362" s="45">
        <f t="shared" si="1097"/>
        <v>200000</v>
      </c>
      <c r="W2362" s="45">
        <f t="shared" si="1098"/>
        <v>1000000</v>
      </c>
      <c r="X2362" s="28">
        <f t="shared" si="1099"/>
        <v>11039.003514000002</v>
      </c>
      <c r="Y2362" s="28">
        <f t="shared" si="1100"/>
        <v>0</v>
      </c>
      <c r="Z2362" s="45" t="str">
        <f t="shared" si="1101"/>
        <v>NA</v>
      </c>
      <c r="AA2362" s="29" t="str">
        <f t="shared" si="1102"/>
        <v>Y</v>
      </c>
      <c r="AB2362" s="46">
        <f t="shared" si="1103"/>
        <v>2</v>
      </c>
      <c r="AC2362" s="31">
        <f t="shared" si="1104"/>
        <v>200000</v>
      </c>
      <c r="AD2362" s="31">
        <f t="shared" si="1105"/>
        <v>1000000</v>
      </c>
      <c r="AE2362" s="31">
        <f t="shared" si="1106"/>
        <v>11475.044152803002</v>
      </c>
      <c r="AF2362" s="47">
        <f t="shared" si="1107"/>
        <v>0</v>
      </c>
      <c r="AG2362" s="31" t="str">
        <f t="shared" si="1108"/>
        <v>NA</v>
      </c>
      <c r="AH2362" s="48">
        <f t="shared" si="1109"/>
        <v>1</v>
      </c>
      <c r="AI2362" s="33">
        <f t="shared" si="1110"/>
        <v>20000</v>
      </c>
      <c r="AJ2362" s="33">
        <f t="shared" si="1111"/>
        <v>65000</v>
      </c>
      <c r="AK2362" s="33">
        <f t="shared" si="1112"/>
        <v>11928.308396838722</v>
      </c>
      <c r="AL2362" s="33">
        <f t="shared" si="1113"/>
        <v>0</v>
      </c>
      <c r="AM2362" s="34">
        <f t="shared" si="1114"/>
        <v>0</v>
      </c>
    </row>
    <row r="2363" spans="1:39" ht="15" customHeight="1" x14ac:dyDescent="0.3">
      <c r="A2363" s="166" t="s">
        <v>4797</v>
      </c>
      <c r="B2363" s="99">
        <v>5775</v>
      </c>
      <c r="C2363" s="99">
        <v>41088</v>
      </c>
      <c r="D2363" s="165">
        <v>45388</v>
      </c>
      <c r="E2363" s="165">
        <v>45586</v>
      </c>
      <c r="F2363" s="166">
        <v>4</v>
      </c>
      <c r="G2363" s="178">
        <v>3.47</v>
      </c>
      <c r="H2363" s="181">
        <v>0.75</v>
      </c>
      <c r="I2363" s="180">
        <v>3.9600000000000003E-2</v>
      </c>
      <c r="J2363" s="21">
        <f t="shared" ref="J2363:J2426" si="1115">MAX(0, F2363-G2363)</f>
        <v>0.5299999999999998</v>
      </c>
      <c r="K2363" s="21" t="str">
        <f t="shared" ref="K2363:K2426" si="1116">IF(
  AND(
    E2363 &gt;= D2363-10,
    E2363 &lt;= DATE(2028,6,30),
    J2363 &gt; 0
  ),
  "Y",
  "N"
)</f>
        <v>Y</v>
      </c>
      <c r="L2363" s="37" t="str">
        <f t="shared" ref="L2363:L2426" si="1117">IF(
  J2363=0,
  0,
  IF(
    K2363="Y",
    "NA",
    MAX(0, 65000-C2363)
  )
)</f>
        <v>NA</v>
      </c>
      <c r="M2363" s="8" t="str">
        <f t="shared" ref="M2363:M2426" si="1118">IF(AND(K2363="Y",J2363&gt;0),"Y","N")</f>
        <v>Y</v>
      </c>
      <c r="N2363" s="42">
        <f t="shared" ref="N2363:N2426" si="1119">ROUNDUP(J2363/H2363, 0)</f>
        <v>1</v>
      </c>
      <c r="O2363" s="43">
        <f t="shared" ref="O2363:O2426" si="1120">IF(
  N2363=0,
  0,
  IF(
    M2363="Y",
    200000,
    20000
  )
)</f>
        <v>200000</v>
      </c>
      <c r="P2363" s="43" t="str">
        <f t="shared" ref="P2363:P2426" si="1121">IF(
  N2363=0,
  0,
  IF(
    M2363="Y",
    "NA",
    MAX(0, 65000)
  )
)</f>
        <v>NA</v>
      </c>
      <c r="Q2363" s="24">
        <f t="shared" ref="Q2363:Q2426" si="1122">IF(
  N2363=0,
  0,
  MAX(0, MIN(B2363*(1+I2363), O2363, L2363))
)</f>
        <v>6003.6900000000005</v>
      </c>
      <c r="R2363" s="43">
        <f t="shared" ref="R2363:R2426" si="1123">IF(
  N2363=0,
  0,
  MAX(0, (B2363*(1+I2363))-Q2363)
)</f>
        <v>0</v>
      </c>
      <c r="S2363" s="24">
        <f t="shared" ref="S2363:S2426" si="1124">IF(
    M2363="Y",
    1000000,
    MAX(0, 65000-C2363-Q2363)
  )</f>
        <v>1000000</v>
      </c>
      <c r="T2363" s="25" t="str">
        <f t="shared" ref="T2363:T2426" si="1125">IF(AND(K2363="Y",J2363&gt;1),"Y","N")</f>
        <v>N</v>
      </c>
      <c r="U2363" s="44">
        <f t="shared" ref="U2363:U2426" si="1126">MAX(0,(N2363-1))</f>
        <v>0</v>
      </c>
      <c r="V2363" s="45">
        <f t="shared" ref="V2363:V2426" si="1127">IF(
  U2363=0,
  0,
  IF(
    T2363="Y",
    200000,
    20000
  )
)</f>
        <v>0</v>
      </c>
      <c r="W2363" s="45">
        <f t="shared" ref="W2363:W2426" si="1128">IF(
  U2363=0,
  0,
  IF(
    T2363="Y",
    1000000,
    MAX(0, 65000)
  )
)</f>
        <v>0</v>
      </c>
      <c r="X2363" s="28">
        <f t="shared" ref="X2363:X2426" si="1129">IF(
  U2363=0,
  0,
  MAX(0, MIN(B2363*(1+I2363)*(1+I2363), V2363, S2363, (W2363-C2363))
)
)</f>
        <v>0</v>
      </c>
      <c r="Y2363" s="28">
        <f t="shared" ref="Y2363:Y2426" si="1130">IF(
  U2363=0,
  0,
  MAX(0, (B2363*(1+I2363)*(1+I2363)-X2363)
)
)</f>
        <v>0</v>
      </c>
      <c r="Z2363" s="45">
        <f t="shared" ref="Z2363:Z2426" si="1131">IF(
    T2363="Y",
    "NA",
    MAX(0, W2363-C2363-Q2363-X2363)
  )</f>
        <v>0</v>
      </c>
      <c r="AA2363" s="29" t="str">
        <f t="shared" ref="AA2363:AA2426" si="1132">IF(AND(K2363="Y",J2363&gt;2),"Y","N")</f>
        <v>N</v>
      </c>
      <c r="AB2363" s="46">
        <f t="shared" ref="AB2363:AB2426" si="1133">MAX(0,(U2363-1))</f>
        <v>0</v>
      </c>
      <c r="AC2363" s="31">
        <f t="shared" ref="AC2363:AC2426" si="1134">IF(
  AB2363=0,
  0,
  IF(
    AA2363="Y",
    200000,
    20000
  )
)</f>
        <v>0</v>
      </c>
      <c r="AD2363" s="31">
        <f t="shared" ref="AD2363:AD2426" si="1135">IF(
  AB2363=0,
  0,
  IF(
    AA2363="Y",
    1000000,
    MAX(0, 65000)
  )
)</f>
        <v>0</v>
      </c>
      <c r="AE2363" s="31">
        <f t="shared" ref="AE2363:AE2426" si="1136">IF(
  AB2363=0,
  0,
  MAX(0, MIN(B2363*(1+I2363)*(1+I2363)*(1+I2363), AC2363, Z2363))
)</f>
        <v>0</v>
      </c>
      <c r="AF2363" s="47">
        <f t="shared" ref="AF2363:AF2426" si="1137">IF(
  AB2363=0,
  0,
  MAX(0, (B2363*(1+I2363)*(1+I2363)*(1+I2363)-AE2363)
)
)</f>
        <v>0</v>
      </c>
      <c r="AG2363" s="31">
        <f t="shared" ref="AG2363:AG2426" si="1138">IF(
    AA2363="Y",
    "NA",
    MAX(0, AD2363-C2363-Q2363-X2363-AE2363)
  )</f>
        <v>0</v>
      </c>
      <c r="AH2363" s="48">
        <f t="shared" si="1109"/>
        <v>0</v>
      </c>
      <c r="AI2363" s="33">
        <f t="shared" si="1110"/>
        <v>0</v>
      </c>
      <c r="AJ2363" s="33">
        <f t="shared" si="1111"/>
        <v>0</v>
      </c>
      <c r="AK2363" s="33">
        <f t="shared" si="1112"/>
        <v>0</v>
      </c>
      <c r="AL2363" s="33">
        <f t="shared" si="1113"/>
        <v>0</v>
      </c>
      <c r="AM2363" s="34">
        <f t="shared" si="1114"/>
        <v>0</v>
      </c>
    </row>
    <row r="2364" spans="1:39" ht="15" customHeight="1" x14ac:dyDescent="0.3">
      <c r="A2364" s="166" t="s">
        <v>4798</v>
      </c>
      <c r="B2364" s="99">
        <v>22570</v>
      </c>
      <c r="C2364" s="99">
        <v>75974</v>
      </c>
      <c r="D2364" s="165">
        <v>46148</v>
      </c>
      <c r="E2364" s="165">
        <v>46237</v>
      </c>
      <c r="F2364" s="166">
        <v>4</v>
      </c>
      <c r="G2364" s="178">
        <v>0.8</v>
      </c>
      <c r="H2364" s="181">
        <v>0.75</v>
      </c>
      <c r="I2364" s="180">
        <v>1.77E-2</v>
      </c>
      <c r="J2364" s="21">
        <f t="shared" si="1115"/>
        <v>3.2</v>
      </c>
      <c r="K2364" s="21" t="str">
        <f t="shared" si="1116"/>
        <v>Y</v>
      </c>
      <c r="L2364" s="37" t="str">
        <f t="shared" si="1117"/>
        <v>NA</v>
      </c>
      <c r="M2364" s="8" t="str">
        <f t="shared" si="1118"/>
        <v>Y</v>
      </c>
      <c r="N2364" s="42">
        <f t="shared" si="1119"/>
        <v>5</v>
      </c>
      <c r="O2364" s="43">
        <f t="shared" si="1120"/>
        <v>200000</v>
      </c>
      <c r="P2364" s="43" t="str">
        <f t="shared" si="1121"/>
        <v>NA</v>
      </c>
      <c r="Q2364" s="24">
        <f t="shared" si="1122"/>
        <v>22969.489000000001</v>
      </c>
      <c r="R2364" s="43">
        <f t="shared" si="1123"/>
        <v>0</v>
      </c>
      <c r="S2364" s="24">
        <f t="shared" si="1124"/>
        <v>1000000</v>
      </c>
      <c r="T2364" s="25" t="str">
        <f t="shared" si="1125"/>
        <v>Y</v>
      </c>
      <c r="U2364" s="44">
        <f t="shared" si="1126"/>
        <v>4</v>
      </c>
      <c r="V2364" s="45">
        <f t="shared" si="1127"/>
        <v>200000</v>
      </c>
      <c r="W2364" s="45">
        <f t="shared" si="1128"/>
        <v>1000000</v>
      </c>
      <c r="X2364" s="28">
        <f t="shared" si="1129"/>
        <v>23376.048955300004</v>
      </c>
      <c r="Y2364" s="28">
        <f t="shared" si="1130"/>
        <v>0</v>
      </c>
      <c r="Z2364" s="45" t="str">
        <f t="shared" si="1131"/>
        <v>NA</v>
      </c>
      <c r="AA2364" s="29" t="str">
        <f t="shared" si="1132"/>
        <v>Y</v>
      </c>
      <c r="AB2364" s="46">
        <f t="shared" si="1133"/>
        <v>3</v>
      </c>
      <c r="AC2364" s="31">
        <f t="shared" si="1134"/>
        <v>200000</v>
      </c>
      <c r="AD2364" s="31">
        <f t="shared" si="1135"/>
        <v>1000000</v>
      </c>
      <c r="AE2364" s="31">
        <f t="shared" si="1136"/>
        <v>23789.805021808814</v>
      </c>
      <c r="AF2364" s="47">
        <f t="shared" si="1137"/>
        <v>0</v>
      </c>
      <c r="AG2364" s="31" t="str">
        <f t="shared" si="1138"/>
        <v>NA</v>
      </c>
      <c r="AH2364" s="48">
        <f t="shared" si="1109"/>
        <v>2</v>
      </c>
      <c r="AI2364" s="33">
        <f t="shared" si="1110"/>
        <v>20000</v>
      </c>
      <c r="AJ2364" s="33">
        <f t="shared" si="1111"/>
        <v>65000</v>
      </c>
      <c r="AK2364" s="33">
        <f t="shared" si="1112"/>
        <v>20000</v>
      </c>
      <c r="AL2364" s="33">
        <f t="shared" si="1113"/>
        <v>4210.8845706948305</v>
      </c>
      <c r="AM2364" s="34">
        <f t="shared" si="1114"/>
        <v>4210.8845706948305</v>
      </c>
    </row>
    <row r="2365" spans="1:39" ht="15" customHeight="1" x14ac:dyDescent="0.3">
      <c r="A2365" s="166" t="s">
        <v>4799</v>
      </c>
      <c r="B2365" s="99">
        <v>16327</v>
      </c>
      <c r="C2365" s="99">
        <v>67441</v>
      </c>
      <c r="D2365" s="165">
        <v>45311</v>
      </c>
      <c r="E2365" s="165">
        <v>45651</v>
      </c>
      <c r="F2365" s="166">
        <v>2</v>
      </c>
      <c r="G2365" s="178">
        <v>0.83</v>
      </c>
      <c r="H2365" s="181">
        <v>0.5</v>
      </c>
      <c r="I2365" s="180">
        <v>3.2800000000000003E-2</v>
      </c>
      <c r="J2365" s="21">
        <f t="shared" si="1115"/>
        <v>1.17</v>
      </c>
      <c r="K2365" s="21" t="str">
        <f t="shared" si="1116"/>
        <v>Y</v>
      </c>
      <c r="L2365" s="37" t="str">
        <f t="shared" si="1117"/>
        <v>NA</v>
      </c>
      <c r="M2365" s="8" t="str">
        <f t="shared" si="1118"/>
        <v>Y</v>
      </c>
      <c r="N2365" s="42">
        <f t="shared" si="1119"/>
        <v>3</v>
      </c>
      <c r="O2365" s="43">
        <f t="shared" si="1120"/>
        <v>200000</v>
      </c>
      <c r="P2365" s="43" t="str">
        <f t="shared" si="1121"/>
        <v>NA</v>
      </c>
      <c r="Q2365" s="24">
        <f t="shared" si="1122"/>
        <v>16862.525599999997</v>
      </c>
      <c r="R2365" s="43">
        <f t="shared" si="1123"/>
        <v>0</v>
      </c>
      <c r="S2365" s="24">
        <f t="shared" si="1124"/>
        <v>1000000</v>
      </c>
      <c r="T2365" s="25" t="str">
        <f t="shared" si="1125"/>
        <v>Y</v>
      </c>
      <c r="U2365" s="44">
        <f t="shared" si="1126"/>
        <v>2</v>
      </c>
      <c r="V2365" s="45">
        <f t="shared" si="1127"/>
        <v>200000</v>
      </c>
      <c r="W2365" s="45">
        <f t="shared" si="1128"/>
        <v>1000000</v>
      </c>
      <c r="X2365" s="28">
        <f t="shared" si="1129"/>
        <v>17415.616439679998</v>
      </c>
      <c r="Y2365" s="28">
        <f t="shared" si="1130"/>
        <v>0</v>
      </c>
      <c r="Z2365" s="45" t="str">
        <f t="shared" si="1131"/>
        <v>NA</v>
      </c>
      <c r="AA2365" s="29" t="str">
        <f t="shared" si="1132"/>
        <v>N</v>
      </c>
      <c r="AB2365" s="46">
        <f t="shared" si="1133"/>
        <v>1</v>
      </c>
      <c r="AC2365" s="31">
        <f t="shared" si="1134"/>
        <v>20000</v>
      </c>
      <c r="AD2365" s="31">
        <f t="shared" si="1135"/>
        <v>65000</v>
      </c>
      <c r="AE2365" s="31">
        <f t="shared" si="1136"/>
        <v>17986.848658901501</v>
      </c>
      <c r="AF2365" s="47">
        <f t="shared" si="1137"/>
        <v>0</v>
      </c>
      <c r="AG2365" s="31">
        <f t="shared" si="1138"/>
        <v>0</v>
      </c>
      <c r="AH2365" s="48">
        <f t="shared" si="1109"/>
        <v>0</v>
      </c>
      <c r="AI2365" s="33">
        <f t="shared" si="1110"/>
        <v>0</v>
      </c>
      <c r="AJ2365" s="33">
        <f t="shared" si="1111"/>
        <v>0</v>
      </c>
      <c r="AK2365" s="33">
        <f t="shared" si="1112"/>
        <v>0</v>
      </c>
      <c r="AL2365" s="33">
        <f t="shared" si="1113"/>
        <v>0</v>
      </c>
      <c r="AM2365" s="34">
        <f t="shared" si="1114"/>
        <v>0</v>
      </c>
    </row>
    <row r="2366" spans="1:39" ht="15" customHeight="1" x14ac:dyDescent="0.3">
      <c r="A2366" s="166" t="s">
        <v>4800</v>
      </c>
      <c r="B2366" s="99">
        <v>22036</v>
      </c>
      <c r="C2366" s="99">
        <v>102611</v>
      </c>
      <c r="D2366" s="165">
        <v>44798</v>
      </c>
      <c r="E2366" s="165">
        <v>44928</v>
      </c>
      <c r="F2366" s="166">
        <v>4</v>
      </c>
      <c r="G2366" s="178">
        <v>1.78</v>
      </c>
      <c r="H2366" s="181">
        <v>0.75</v>
      </c>
      <c r="I2366" s="180">
        <v>5.8599999999999999E-2</v>
      </c>
      <c r="J2366" s="21">
        <f t="shared" si="1115"/>
        <v>2.2199999999999998</v>
      </c>
      <c r="K2366" s="21" t="str">
        <f t="shared" si="1116"/>
        <v>Y</v>
      </c>
      <c r="L2366" s="37" t="str">
        <f t="shared" si="1117"/>
        <v>NA</v>
      </c>
      <c r="M2366" s="8" t="str">
        <f t="shared" si="1118"/>
        <v>Y</v>
      </c>
      <c r="N2366" s="42">
        <f t="shared" si="1119"/>
        <v>3</v>
      </c>
      <c r="O2366" s="43">
        <f t="shared" si="1120"/>
        <v>200000</v>
      </c>
      <c r="P2366" s="43" t="str">
        <f t="shared" si="1121"/>
        <v>NA</v>
      </c>
      <c r="Q2366" s="24">
        <f t="shared" si="1122"/>
        <v>23327.309600000001</v>
      </c>
      <c r="R2366" s="43">
        <f t="shared" si="1123"/>
        <v>0</v>
      </c>
      <c r="S2366" s="24">
        <f t="shared" si="1124"/>
        <v>1000000</v>
      </c>
      <c r="T2366" s="25" t="str">
        <f t="shared" si="1125"/>
        <v>Y</v>
      </c>
      <c r="U2366" s="44">
        <f t="shared" si="1126"/>
        <v>2</v>
      </c>
      <c r="V2366" s="45">
        <f t="shared" si="1127"/>
        <v>200000</v>
      </c>
      <c r="W2366" s="45">
        <f t="shared" si="1128"/>
        <v>1000000</v>
      </c>
      <c r="X2366" s="28">
        <f t="shared" si="1129"/>
        <v>24694.289942560001</v>
      </c>
      <c r="Y2366" s="28">
        <f t="shared" si="1130"/>
        <v>0</v>
      </c>
      <c r="Z2366" s="45" t="str">
        <f t="shared" si="1131"/>
        <v>NA</v>
      </c>
      <c r="AA2366" s="29" t="str">
        <f t="shared" si="1132"/>
        <v>Y</v>
      </c>
      <c r="AB2366" s="46">
        <f t="shared" si="1133"/>
        <v>1</v>
      </c>
      <c r="AC2366" s="31">
        <f t="shared" si="1134"/>
        <v>200000</v>
      </c>
      <c r="AD2366" s="31">
        <f t="shared" si="1135"/>
        <v>1000000</v>
      </c>
      <c r="AE2366" s="31">
        <f t="shared" si="1136"/>
        <v>26141.375333194017</v>
      </c>
      <c r="AF2366" s="47">
        <f t="shared" si="1137"/>
        <v>0</v>
      </c>
      <c r="AG2366" s="31" t="str">
        <f t="shared" si="1138"/>
        <v>NA</v>
      </c>
      <c r="AH2366" s="48">
        <f t="shared" si="1109"/>
        <v>0</v>
      </c>
      <c r="AI2366" s="33">
        <f t="shared" si="1110"/>
        <v>0</v>
      </c>
      <c r="AJ2366" s="33">
        <f t="shared" si="1111"/>
        <v>0</v>
      </c>
      <c r="AK2366" s="33">
        <f t="shared" si="1112"/>
        <v>0</v>
      </c>
      <c r="AL2366" s="33">
        <f t="shared" si="1113"/>
        <v>0</v>
      </c>
      <c r="AM2366" s="34">
        <f t="shared" si="1114"/>
        <v>0</v>
      </c>
    </row>
    <row r="2367" spans="1:39" ht="15" customHeight="1" x14ac:dyDescent="0.3">
      <c r="A2367" s="166" t="s">
        <v>4801</v>
      </c>
      <c r="B2367" s="99">
        <v>7614</v>
      </c>
      <c r="C2367" s="99">
        <v>48126</v>
      </c>
      <c r="D2367" s="165">
        <v>44430</v>
      </c>
      <c r="E2367" s="165">
        <v>44511</v>
      </c>
      <c r="F2367" s="166">
        <v>4</v>
      </c>
      <c r="G2367" s="178">
        <v>1.18</v>
      </c>
      <c r="H2367" s="181">
        <v>0.75</v>
      </c>
      <c r="I2367" s="180">
        <v>2.64E-2</v>
      </c>
      <c r="J2367" s="21">
        <f t="shared" si="1115"/>
        <v>2.8200000000000003</v>
      </c>
      <c r="K2367" s="21" t="str">
        <f t="shared" si="1116"/>
        <v>Y</v>
      </c>
      <c r="L2367" s="37" t="str">
        <f t="shared" si="1117"/>
        <v>NA</v>
      </c>
      <c r="M2367" s="8" t="str">
        <f t="shared" si="1118"/>
        <v>Y</v>
      </c>
      <c r="N2367" s="42">
        <f t="shared" si="1119"/>
        <v>4</v>
      </c>
      <c r="O2367" s="43">
        <f t="shared" si="1120"/>
        <v>200000</v>
      </c>
      <c r="P2367" s="43" t="str">
        <f t="shared" si="1121"/>
        <v>NA</v>
      </c>
      <c r="Q2367" s="24">
        <f t="shared" si="1122"/>
        <v>7815.0095999999994</v>
      </c>
      <c r="R2367" s="43">
        <f t="shared" si="1123"/>
        <v>0</v>
      </c>
      <c r="S2367" s="24">
        <f t="shared" si="1124"/>
        <v>1000000</v>
      </c>
      <c r="T2367" s="25" t="str">
        <f t="shared" si="1125"/>
        <v>Y</v>
      </c>
      <c r="U2367" s="44">
        <f t="shared" si="1126"/>
        <v>3</v>
      </c>
      <c r="V2367" s="45">
        <f t="shared" si="1127"/>
        <v>200000</v>
      </c>
      <c r="W2367" s="45">
        <f t="shared" si="1128"/>
        <v>1000000</v>
      </c>
      <c r="X2367" s="28">
        <f t="shared" si="1129"/>
        <v>8021.3258534399993</v>
      </c>
      <c r="Y2367" s="28">
        <f t="shared" si="1130"/>
        <v>0</v>
      </c>
      <c r="Z2367" s="45" t="str">
        <f t="shared" si="1131"/>
        <v>NA</v>
      </c>
      <c r="AA2367" s="29" t="str">
        <f t="shared" si="1132"/>
        <v>Y</v>
      </c>
      <c r="AB2367" s="46">
        <f t="shared" si="1133"/>
        <v>2</v>
      </c>
      <c r="AC2367" s="31">
        <f t="shared" si="1134"/>
        <v>200000</v>
      </c>
      <c r="AD2367" s="31">
        <f t="shared" si="1135"/>
        <v>1000000</v>
      </c>
      <c r="AE2367" s="31">
        <f t="shared" si="1136"/>
        <v>8233.0888559708146</v>
      </c>
      <c r="AF2367" s="47">
        <f t="shared" si="1137"/>
        <v>0</v>
      </c>
      <c r="AG2367" s="31" t="str">
        <f t="shared" si="1138"/>
        <v>NA</v>
      </c>
      <c r="AH2367" s="48">
        <f t="shared" si="1109"/>
        <v>1</v>
      </c>
      <c r="AI2367" s="33">
        <f t="shared" si="1110"/>
        <v>20000</v>
      </c>
      <c r="AJ2367" s="33">
        <f t="shared" si="1111"/>
        <v>65000</v>
      </c>
      <c r="AK2367" s="33">
        <f t="shared" si="1112"/>
        <v>8450.4424017684432</v>
      </c>
      <c r="AL2367" s="33">
        <f t="shared" si="1113"/>
        <v>0</v>
      </c>
      <c r="AM2367" s="34">
        <f t="shared" si="1114"/>
        <v>0</v>
      </c>
    </row>
    <row r="2368" spans="1:39" ht="15" customHeight="1" x14ac:dyDescent="0.3">
      <c r="A2368" s="166" t="s">
        <v>4802</v>
      </c>
      <c r="B2368" s="99">
        <v>13748</v>
      </c>
      <c r="C2368" s="99">
        <v>33106</v>
      </c>
      <c r="D2368" s="165">
        <v>44957</v>
      </c>
      <c r="E2368" s="165">
        <v>45312</v>
      </c>
      <c r="F2368" s="166">
        <v>2</v>
      </c>
      <c r="G2368" s="178">
        <v>1.1100000000000001</v>
      </c>
      <c r="H2368" s="181">
        <v>0.5</v>
      </c>
      <c r="I2368" s="180">
        <v>2.64E-2</v>
      </c>
      <c r="J2368" s="21">
        <f t="shared" si="1115"/>
        <v>0.8899999999999999</v>
      </c>
      <c r="K2368" s="21" t="str">
        <f t="shared" si="1116"/>
        <v>Y</v>
      </c>
      <c r="L2368" s="37" t="str">
        <f t="shared" si="1117"/>
        <v>NA</v>
      </c>
      <c r="M2368" s="8" t="str">
        <f t="shared" si="1118"/>
        <v>Y</v>
      </c>
      <c r="N2368" s="42">
        <f t="shared" si="1119"/>
        <v>2</v>
      </c>
      <c r="O2368" s="43">
        <f t="shared" si="1120"/>
        <v>200000</v>
      </c>
      <c r="P2368" s="43" t="str">
        <f t="shared" si="1121"/>
        <v>NA</v>
      </c>
      <c r="Q2368" s="24">
        <f t="shared" si="1122"/>
        <v>14110.947200000001</v>
      </c>
      <c r="R2368" s="43">
        <f t="shared" si="1123"/>
        <v>0</v>
      </c>
      <c r="S2368" s="24">
        <f t="shared" si="1124"/>
        <v>1000000</v>
      </c>
      <c r="T2368" s="25" t="str">
        <f t="shared" si="1125"/>
        <v>N</v>
      </c>
      <c r="U2368" s="44">
        <f t="shared" si="1126"/>
        <v>1</v>
      </c>
      <c r="V2368" s="45">
        <f t="shared" si="1127"/>
        <v>20000</v>
      </c>
      <c r="W2368" s="45">
        <f t="shared" si="1128"/>
        <v>65000</v>
      </c>
      <c r="X2368" s="28">
        <f t="shared" si="1129"/>
        <v>14483.47620608</v>
      </c>
      <c r="Y2368" s="28">
        <f t="shared" si="1130"/>
        <v>0</v>
      </c>
      <c r="Z2368" s="45">
        <f t="shared" si="1131"/>
        <v>3299.5765939199973</v>
      </c>
      <c r="AA2368" s="29" t="str">
        <f t="shared" si="1132"/>
        <v>N</v>
      </c>
      <c r="AB2368" s="46">
        <f t="shared" si="1133"/>
        <v>0</v>
      </c>
      <c r="AC2368" s="31">
        <f t="shared" si="1134"/>
        <v>0</v>
      </c>
      <c r="AD2368" s="31">
        <f t="shared" si="1135"/>
        <v>0</v>
      </c>
      <c r="AE2368" s="31">
        <f t="shared" si="1136"/>
        <v>0</v>
      </c>
      <c r="AF2368" s="47">
        <f t="shared" si="1137"/>
        <v>0</v>
      </c>
      <c r="AG2368" s="31">
        <f t="shared" si="1138"/>
        <v>0</v>
      </c>
      <c r="AH2368" s="48">
        <f t="shared" si="1109"/>
        <v>0</v>
      </c>
      <c r="AI2368" s="33">
        <f t="shared" si="1110"/>
        <v>0</v>
      </c>
      <c r="AJ2368" s="33">
        <f t="shared" si="1111"/>
        <v>0</v>
      </c>
      <c r="AK2368" s="33">
        <f t="shared" si="1112"/>
        <v>0</v>
      </c>
      <c r="AL2368" s="33">
        <f t="shared" si="1113"/>
        <v>0</v>
      </c>
      <c r="AM2368" s="34">
        <f t="shared" si="1114"/>
        <v>0</v>
      </c>
    </row>
    <row r="2369" spans="1:39" ht="15" customHeight="1" x14ac:dyDescent="0.3">
      <c r="A2369" s="166" t="s">
        <v>4803</v>
      </c>
      <c r="B2369" s="99">
        <v>23250</v>
      </c>
      <c r="C2369" s="99">
        <v>62035</v>
      </c>
      <c r="D2369" s="165">
        <v>44802</v>
      </c>
      <c r="E2369" s="165">
        <v>44998</v>
      </c>
      <c r="F2369" s="166">
        <v>2</v>
      </c>
      <c r="G2369" s="178">
        <v>0.54</v>
      </c>
      <c r="H2369" s="181">
        <v>0.25</v>
      </c>
      <c r="I2369" s="180">
        <v>7.1400000000000005E-2</v>
      </c>
      <c r="J2369" s="21">
        <f t="shared" si="1115"/>
        <v>1.46</v>
      </c>
      <c r="K2369" s="21" t="str">
        <f t="shared" si="1116"/>
        <v>Y</v>
      </c>
      <c r="L2369" s="37" t="str">
        <f t="shared" si="1117"/>
        <v>NA</v>
      </c>
      <c r="M2369" s="8" t="str">
        <f t="shared" si="1118"/>
        <v>Y</v>
      </c>
      <c r="N2369" s="42">
        <f t="shared" si="1119"/>
        <v>6</v>
      </c>
      <c r="O2369" s="43">
        <f t="shared" si="1120"/>
        <v>200000</v>
      </c>
      <c r="P2369" s="43" t="str">
        <f t="shared" si="1121"/>
        <v>NA</v>
      </c>
      <c r="Q2369" s="24">
        <f t="shared" si="1122"/>
        <v>24910.05</v>
      </c>
      <c r="R2369" s="43">
        <f t="shared" si="1123"/>
        <v>0</v>
      </c>
      <c r="S2369" s="24">
        <f t="shared" si="1124"/>
        <v>1000000</v>
      </c>
      <c r="T2369" s="25" t="str">
        <f t="shared" si="1125"/>
        <v>Y</v>
      </c>
      <c r="U2369" s="44">
        <f t="shared" si="1126"/>
        <v>5</v>
      </c>
      <c r="V2369" s="45">
        <f t="shared" si="1127"/>
        <v>200000</v>
      </c>
      <c r="W2369" s="45">
        <f t="shared" si="1128"/>
        <v>1000000</v>
      </c>
      <c r="X2369" s="28">
        <f t="shared" si="1129"/>
        <v>26688.627569999997</v>
      </c>
      <c r="Y2369" s="28">
        <f t="shared" si="1130"/>
        <v>0</v>
      </c>
      <c r="Z2369" s="45" t="str">
        <f t="shared" si="1131"/>
        <v>NA</v>
      </c>
      <c r="AA2369" s="29" t="str">
        <f t="shared" si="1132"/>
        <v>N</v>
      </c>
      <c r="AB2369" s="46">
        <f t="shared" si="1133"/>
        <v>4</v>
      </c>
      <c r="AC2369" s="31">
        <f t="shared" si="1134"/>
        <v>20000</v>
      </c>
      <c r="AD2369" s="31">
        <f t="shared" si="1135"/>
        <v>65000</v>
      </c>
      <c r="AE2369" s="31">
        <f t="shared" si="1136"/>
        <v>20000</v>
      </c>
      <c r="AF2369" s="47">
        <f t="shared" si="1137"/>
        <v>8594.1955784979946</v>
      </c>
      <c r="AG2369" s="31">
        <f t="shared" si="1138"/>
        <v>0</v>
      </c>
      <c r="AH2369" s="48">
        <f t="shared" ref="AH2369:AH2432" si="1139">MAX(0,(AB2369-1))</f>
        <v>3</v>
      </c>
      <c r="AI2369" s="33">
        <f t="shared" ref="AI2369:AI2432" si="1140">IF(
  AH2369=0,
  0,
     20000
  )</f>
        <v>20000</v>
      </c>
      <c r="AJ2369" s="33">
        <f t="shared" ref="AJ2369:AJ2432" si="1141">IF(
  AH2369=0,
  0,
    MAX(0, 65000)
  )</f>
        <v>65000</v>
      </c>
      <c r="AK2369" s="33">
        <f t="shared" ref="AK2369:AK2432" si="1142">IF(
  AH2369=0,
  0,
  MAX(0, MIN(B2369*(1+I2369)*(1+I2369)*(1+I2369)*(1+I2369), AI2369, AG2369))
)</f>
        <v>0</v>
      </c>
      <c r="AL2369" s="33">
        <f t="shared" ref="AL2369:AL2432" si="1143">IF(
  AH2369=0,
  0,
  MAX(0, (B2369*(1+I2369)*(1+I2369)*(1+I2369)*(1+I2369)-AK2369)
)
)</f>
        <v>30635.82114280275</v>
      </c>
      <c r="AM2369" s="34">
        <f t="shared" si="1114"/>
        <v>39230.016721300744</v>
      </c>
    </row>
    <row r="2370" spans="1:39" ht="15" customHeight="1" x14ac:dyDescent="0.3">
      <c r="A2370" s="166" t="s">
        <v>4804</v>
      </c>
      <c r="B2370" s="99">
        <v>7168</v>
      </c>
      <c r="C2370" s="99">
        <v>44821</v>
      </c>
      <c r="D2370" s="165">
        <v>45043</v>
      </c>
      <c r="E2370" s="165">
        <v>45234</v>
      </c>
      <c r="F2370" s="166">
        <v>2</v>
      </c>
      <c r="G2370" s="178">
        <v>1.35</v>
      </c>
      <c r="H2370" s="181">
        <v>1</v>
      </c>
      <c r="I2370" s="180">
        <v>7.6899999999999996E-2</v>
      </c>
      <c r="J2370" s="21">
        <f t="shared" si="1115"/>
        <v>0.64999999999999991</v>
      </c>
      <c r="K2370" s="21" t="str">
        <f t="shared" si="1116"/>
        <v>Y</v>
      </c>
      <c r="L2370" s="37" t="str">
        <f t="shared" si="1117"/>
        <v>NA</v>
      </c>
      <c r="M2370" s="8" t="str">
        <f t="shared" si="1118"/>
        <v>Y</v>
      </c>
      <c r="N2370" s="42">
        <f t="shared" si="1119"/>
        <v>1</v>
      </c>
      <c r="O2370" s="43">
        <f t="shared" si="1120"/>
        <v>200000</v>
      </c>
      <c r="P2370" s="43" t="str">
        <f t="shared" si="1121"/>
        <v>NA</v>
      </c>
      <c r="Q2370" s="24">
        <f t="shared" si="1122"/>
        <v>7719.2191999999995</v>
      </c>
      <c r="R2370" s="43">
        <f t="shared" si="1123"/>
        <v>0</v>
      </c>
      <c r="S2370" s="24">
        <f t="shared" si="1124"/>
        <v>1000000</v>
      </c>
      <c r="T2370" s="25" t="str">
        <f t="shared" si="1125"/>
        <v>N</v>
      </c>
      <c r="U2370" s="44">
        <f t="shared" si="1126"/>
        <v>0</v>
      </c>
      <c r="V2370" s="45">
        <f t="shared" si="1127"/>
        <v>0</v>
      </c>
      <c r="W2370" s="45">
        <f t="shared" si="1128"/>
        <v>0</v>
      </c>
      <c r="X2370" s="28">
        <f t="shared" si="1129"/>
        <v>0</v>
      </c>
      <c r="Y2370" s="28">
        <f t="shared" si="1130"/>
        <v>0</v>
      </c>
      <c r="Z2370" s="45">
        <f t="shared" si="1131"/>
        <v>0</v>
      </c>
      <c r="AA2370" s="29" t="str">
        <f t="shared" si="1132"/>
        <v>N</v>
      </c>
      <c r="AB2370" s="46">
        <f t="shared" si="1133"/>
        <v>0</v>
      </c>
      <c r="AC2370" s="31">
        <f t="shared" si="1134"/>
        <v>0</v>
      </c>
      <c r="AD2370" s="31">
        <f t="shared" si="1135"/>
        <v>0</v>
      </c>
      <c r="AE2370" s="31">
        <f t="shared" si="1136"/>
        <v>0</v>
      </c>
      <c r="AF2370" s="47">
        <f t="shared" si="1137"/>
        <v>0</v>
      </c>
      <c r="AG2370" s="31">
        <f t="shared" si="1138"/>
        <v>0</v>
      </c>
      <c r="AH2370" s="48">
        <f t="shared" si="1139"/>
        <v>0</v>
      </c>
      <c r="AI2370" s="33">
        <f t="shared" si="1140"/>
        <v>0</v>
      </c>
      <c r="AJ2370" s="33">
        <f t="shared" si="1141"/>
        <v>0</v>
      </c>
      <c r="AK2370" s="33">
        <f t="shared" si="1142"/>
        <v>0</v>
      </c>
      <c r="AL2370" s="33">
        <f t="shared" si="1143"/>
        <v>0</v>
      </c>
      <c r="AM2370" s="34">
        <f t="shared" si="1114"/>
        <v>0</v>
      </c>
    </row>
    <row r="2371" spans="1:39" ht="15" customHeight="1" x14ac:dyDescent="0.3">
      <c r="A2371" s="166" t="s">
        <v>4805</v>
      </c>
      <c r="B2371" s="99">
        <v>13679</v>
      </c>
      <c r="C2371" s="99">
        <v>41980</v>
      </c>
      <c r="D2371" s="165">
        <v>45699</v>
      </c>
      <c r="E2371" s="165">
        <v>46016</v>
      </c>
      <c r="F2371" s="166">
        <v>4</v>
      </c>
      <c r="G2371" s="178">
        <v>3.01</v>
      </c>
      <c r="H2371" s="181">
        <v>1</v>
      </c>
      <c r="I2371" s="180">
        <v>7.7799999999999994E-2</v>
      </c>
      <c r="J2371" s="21">
        <f t="shared" si="1115"/>
        <v>0.99000000000000021</v>
      </c>
      <c r="K2371" s="21" t="str">
        <f t="shared" si="1116"/>
        <v>Y</v>
      </c>
      <c r="L2371" s="37" t="str">
        <f t="shared" si="1117"/>
        <v>NA</v>
      </c>
      <c r="M2371" s="8" t="str">
        <f t="shared" si="1118"/>
        <v>Y</v>
      </c>
      <c r="N2371" s="42">
        <f t="shared" si="1119"/>
        <v>1</v>
      </c>
      <c r="O2371" s="43">
        <f t="shared" si="1120"/>
        <v>200000</v>
      </c>
      <c r="P2371" s="43" t="str">
        <f t="shared" si="1121"/>
        <v>NA</v>
      </c>
      <c r="Q2371" s="24">
        <f t="shared" si="1122"/>
        <v>14743.226200000001</v>
      </c>
      <c r="R2371" s="43">
        <f t="shared" si="1123"/>
        <v>0</v>
      </c>
      <c r="S2371" s="24">
        <f t="shared" si="1124"/>
        <v>1000000</v>
      </c>
      <c r="T2371" s="25" t="str">
        <f t="shared" si="1125"/>
        <v>N</v>
      </c>
      <c r="U2371" s="44">
        <f t="shared" si="1126"/>
        <v>0</v>
      </c>
      <c r="V2371" s="45">
        <f t="shared" si="1127"/>
        <v>0</v>
      </c>
      <c r="W2371" s="45">
        <f t="shared" si="1128"/>
        <v>0</v>
      </c>
      <c r="X2371" s="28">
        <f t="shared" si="1129"/>
        <v>0</v>
      </c>
      <c r="Y2371" s="28">
        <f t="shared" si="1130"/>
        <v>0</v>
      </c>
      <c r="Z2371" s="45">
        <f t="shared" si="1131"/>
        <v>0</v>
      </c>
      <c r="AA2371" s="29" t="str">
        <f t="shared" si="1132"/>
        <v>N</v>
      </c>
      <c r="AB2371" s="46">
        <f t="shared" si="1133"/>
        <v>0</v>
      </c>
      <c r="AC2371" s="31">
        <f t="shared" si="1134"/>
        <v>0</v>
      </c>
      <c r="AD2371" s="31">
        <f t="shared" si="1135"/>
        <v>0</v>
      </c>
      <c r="AE2371" s="31">
        <f t="shared" si="1136"/>
        <v>0</v>
      </c>
      <c r="AF2371" s="47">
        <f t="shared" si="1137"/>
        <v>0</v>
      </c>
      <c r="AG2371" s="31">
        <f t="shared" si="1138"/>
        <v>0</v>
      </c>
      <c r="AH2371" s="48">
        <f t="shared" si="1139"/>
        <v>0</v>
      </c>
      <c r="AI2371" s="33">
        <f t="shared" si="1140"/>
        <v>0</v>
      </c>
      <c r="AJ2371" s="33">
        <f t="shared" si="1141"/>
        <v>0</v>
      </c>
      <c r="AK2371" s="33">
        <f t="shared" si="1142"/>
        <v>0</v>
      </c>
      <c r="AL2371" s="33">
        <f t="shared" si="1143"/>
        <v>0</v>
      </c>
      <c r="AM2371" s="34">
        <f t="shared" ref="AM2371:AM2434" si="1144">R2371+Y2371+AF2371+AL2371</f>
        <v>0</v>
      </c>
    </row>
    <row r="2372" spans="1:39" ht="15" customHeight="1" x14ac:dyDescent="0.3">
      <c r="A2372" s="166" t="s">
        <v>4806</v>
      </c>
      <c r="B2372" s="99">
        <v>12186</v>
      </c>
      <c r="C2372" s="99">
        <v>40317</v>
      </c>
      <c r="D2372" s="165">
        <v>45161</v>
      </c>
      <c r="E2372" s="165">
        <v>45443</v>
      </c>
      <c r="F2372" s="166">
        <v>2</v>
      </c>
      <c r="G2372" s="178">
        <v>1.54</v>
      </c>
      <c r="H2372" s="181">
        <v>0.25</v>
      </c>
      <c r="I2372" s="180">
        <v>2.5700000000000001E-2</v>
      </c>
      <c r="J2372" s="21">
        <f t="shared" si="1115"/>
        <v>0.45999999999999996</v>
      </c>
      <c r="K2372" s="21" t="str">
        <f t="shared" si="1116"/>
        <v>Y</v>
      </c>
      <c r="L2372" s="37" t="str">
        <f t="shared" si="1117"/>
        <v>NA</v>
      </c>
      <c r="M2372" s="8" t="str">
        <f t="shared" si="1118"/>
        <v>Y</v>
      </c>
      <c r="N2372" s="42">
        <f t="shared" si="1119"/>
        <v>2</v>
      </c>
      <c r="O2372" s="43">
        <f t="shared" si="1120"/>
        <v>200000</v>
      </c>
      <c r="P2372" s="43" t="str">
        <f t="shared" si="1121"/>
        <v>NA</v>
      </c>
      <c r="Q2372" s="24">
        <f t="shared" si="1122"/>
        <v>12499.180200000001</v>
      </c>
      <c r="R2372" s="43">
        <f t="shared" si="1123"/>
        <v>0</v>
      </c>
      <c r="S2372" s="24">
        <f t="shared" si="1124"/>
        <v>1000000</v>
      </c>
      <c r="T2372" s="25" t="str">
        <f t="shared" si="1125"/>
        <v>N</v>
      </c>
      <c r="U2372" s="44">
        <f t="shared" si="1126"/>
        <v>1</v>
      </c>
      <c r="V2372" s="45">
        <f t="shared" si="1127"/>
        <v>20000</v>
      </c>
      <c r="W2372" s="45">
        <f t="shared" si="1128"/>
        <v>65000</v>
      </c>
      <c r="X2372" s="28">
        <f t="shared" si="1129"/>
        <v>12820.409131140001</v>
      </c>
      <c r="Y2372" s="28">
        <f t="shared" si="1130"/>
        <v>0</v>
      </c>
      <c r="Z2372" s="45">
        <f t="shared" si="1131"/>
        <v>0</v>
      </c>
      <c r="AA2372" s="29" t="str">
        <f t="shared" si="1132"/>
        <v>N</v>
      </c>
      <c r="AB2372" s="46">
        <f t="shared" si="1133"/>
        <v>0</v>
      </c>
      <c r="AC2372" s="31">
        <f t="shared" si="1134"/>
        <v>0</v>
      </c>
      <c r="AD2372" s="31">
        <f t="shared" si="1135"/>
        <v>0</v>
      </c>
      <c r="AE2372" s="31">
        <f t="shared" si="1136"/>
        <v>0</v>
      </c>
      <c r="AF2372" s="47">
        <f t="shared" si="1137"/>
        <v>0</v>
      </c>
      <c r="AG2372" s="31">
        <f t="shared" si="1138"/>
        <v>0</v>
      </c>
      <c r="AH2372" s="48">
        <f t="shared" si="1139"/>
        <v>0</v>
      </c>
      <c r="AI2372" s="33">
        <f t="shared" si="1140"/>
        <v>0</v>
      </c>
      <c r="AJ2372" s="33">
        <f t="shared" si="1141"/>
        <v>0</v>
      </c>
      <c r="AK2372" s="33">
        <f t="shared" si="1142"/>
        <v>0</v>
      </c>
      <c r="AL2372" s="33">
        <f t="shared" si="1143"/>
        <v>0</v>
      </c>
      <c r="AM2372" s="34">
        <f t="shared" si="1144"/>
        <v>0</v>
      </c>
    </row>
    <row r="2373" spans="1:39" ht="15" customHeight="1" x14ac:dyDescent="0.3">
      <c r="A2373" s="166" t="s">
        <v>4807</v>
      </c>
      <c r="B2373" s="99">
        <v>24543</v>
      </c>
      <c r="C2373" s="99">
        <v>42869</v>
      </c>
      <c r="D2373" s="165">
        <v>45416</v>
      </c>
      <c r="E2373" s="165">
        <v>45641</v>
      </c>
      <c r="F2373" s="166">
        <v>4</v>
      </c>
      <c r="G2373" s="178">
        <v>2.16</v>
      </c>
      <c r="H2373" s="181">
        <v>0.25</v>
      </c>
      <c r="I2373" s="180">
        <v>6.2600000000000003E-2</v>
      </c>
      <c r="J2373" s="21">
        <f t="shared" si="1115"/>
        <v>1.8399999999999999</v>
      </c>
      <c r="K2373" s="21" t="str">
        <f t="shared" si="1116"/>
        <v>Y</v>
      </c>
      <c r="L2373" s="37" t="str">
        <f t="shared" si="1117"/>
        <v>NA</v>
      </c>
      <c r="M2373" s="8" t="str">
        <f t="shared" si="1118"/>
        <v>Y</v>
      </c>
      <c r="N2373" s="42">
        <f t="shared" si="1119"/>
        <v>8</v>
      </c>
      <c r="O2373" s="43">
        <f t="shared" si="1120"/>
        <v>200000</v>
      </c>
      <c r="P2373" s="43" t="str">
        <f t="shared" si="1121"/>
        <v>NA</v>
      </c>
      <c r="Q2373" s="24">
        <f t="shared" si="1122"/>
        <v>26079.391800000001</v>
      </c>
      <c r="R2373" s="43">
        <f t="shared" si="1123"/>
        <v>0</v>
      </c>
      <c r="S2373" s="24">
        <f t="shared" si="1124"/>
        <v>1000000</v>
      </c>
      <c r="T2373" s="25" t="str">
        <f t="shared" si="1125"/>
        <v>Y</v>
      </c>
      <c r="U2373" s="44">
        <f t="shared" si="1126"/>
        <v>7</v>
      </c>
      <c r="V2373" s="45">
        <f t="shared" si="1127"/>
        <v>200000</v>
      </c>
      <c r="W2373" s="45">
        <f t="shared" si="1128"/>
        <v>1000000</v>
      </c>
      <c r="X2373" s="28">
        <f t="shared" si="1129"/>
        <v>27711.961726680001</v>
      </c>
      <c r="Y2373" s="28">
        <f t="shared" si="1130"/>
        <v>0</v>
      </c>
      <c r="Z2373" s="45" t="str">
        <f t="shared" si="1131"/>
        <v>NA</v>
      </c>
      <c r="AA2373" s="29" t="str">
        <f t="shared" si="1132"/>
        <v>N</v>
      </c>
      <c r="AB2373" s="46">
        <f t="shared" si="1133"/>
        <v>6</v>
      </c>
      <c r="AC2373" s="31">
        <f t="shared" si="1134"/>
        <v>20000</v>
      </c>
      <c r="AD2373" s="31">
        <f t="shared" si="1135"/>
        <v>65000</v>
      </c>
      <c r="AE2373" s="31">
        <f t="shared" si="1136"/>
        <v>20000</v>
      </c>
      <c r="AF2373" s="47">
        <f t="shared" si="1137"/>
        <v>9446.7305307701681</v>
      </c>
      <c r="AG2373" s="31">
        <f t="shared" si="1138"/>
        <v>0</v>
      </c>
      <c r="AH2373" s="48">
        <f t="shared" si="1139"/>
        <v>5</v>
      </c>
      <c r="AI2373" s="33">
        <f t="shared" si="1140"/>
        <v>20000</v>
      </c>
      <c r="AJ2373" s="33">
        <f t="shared" si="1141"/>
        <v>65000</v>
      </c>
      <c r="AK2373" s="33">
        <f t="shared" si="1142"/>
        <v>0</v>
      </c>
      <c r="AL2373" s="33">
        <f t="shared" si="1143"/>
        <v>31290.095861996379</v>
      </c>
      <c r="AM2373" s="34">
        <f t="shared" si="1144"/>
        <v>40736.826392766547</v>
      </c>
    </row>
    <row r="2374" spans="1:39" ht="15" customHeight="1" x14ac:dyDescent="0.3">
      <c r="A2374" s="166" t="s">
        <v>4808</v>
      </c>
      <c r="B2374" s="99">
        <v>13743</v>
      </c>
      <c r="C2374" s="99">
        <v>68330</v>
      </c>
      <c r="D2374" s="165">
        <v>45976</v>
      </c>
      <c r="E2374" s="165">
        <v>46156</v>
      </c>
      <c r="F2374" s="166">
        <v>4</v>
      </c>
      <c r="G2374" s="178">
        <v>0.72</v>
      </c>
      <c r="H2374" s="181">
        <v>0.25</v>
      </c>
      <c r="I2374" s="180">
        <v>8.1799999999999998E-2</v>
      </c>
      <c r="J2374" s="21">
        <f t="shared" si="1115"/>
        <v>3.2800000000000002</v>
      </c>
      <c r="K2374" s="21" t="str">
        <f t="shared" si="1116"/>
        <v>Y</v>
      </c>
      <c r="L2374" s="37" t="str">
        <f t="shared" si="1117"/>
        <v>NA</v>
      </c>
      <c r="M2374" s="8" t="str">
        <f t="shared" si="1118"/>
        <v>Y</v>
      </c>
      <c r="N2374" s="42">
        <f t="shared" si="1119"/>
        <v>14</v>
      </c>
      <c r="O2374" s="43">
        <f t="shared" si="1120"/>
        <v>200000</v>
      </c>
      <c r="P2374" s="43" t="str">
        <f t="shared" si="1121"/>
        <v>NA</v>
      </c>
      <c r="Q2374" s="24">
        <f t="shared" si="1122"/>
        <v>14867.1774</v>
      </c>
      <c r="R2374" s="43">
        <f t="shared" si="1123"/>
        <v>0</v>
      </c>
      <c r="S2374" s="24">
        <f t="shared" si="1124"/>
        <v>1000000</v>
      </c>
      <c r="T2374" s="25" t="str">
        <f t="shared" si="1125"/>
        <v>Y</v>
      </c>
      <c r="U2374" s="44">
        <f t="shared" si="1126"/>
        <v>13</v>
      </c>
      <c r="V2374" s="45">
        <f t="shared" si="1127"/>
        <v>200000</v>
      </c>
      <c r="W2374" s="45">
        <f t="shared" si="1128"/>
        <v>1000000</v>
      </c>
      <c r="X2374" s="28">
        <f t="shared" si="1129"/>
        <v>16083.312511320002</v>
      </c>
      <c r="Y2374" s="28">
        <f t="shared" si="1130"/>
        <v>0</v>
      </c>
      <c r="Z2374" s="45" t="str">
        <f t="shared" si="1131"/>
        <v>NA</v>
      </c>
      <c r="AA2374" s="29" t="str">
        <f t="shared" si="1132"/>
        <v>Y</v>
      </c>
      <c r="AB2374" s="46">
        <f t="shared" si="1133"/>
        <v>12</v>
      </c>
      <c r="AC2374" s="31">
        <f t="shared" si="1134"/>
        <v>200000</v>
      </c>
      <c r="AD2374" s="31">
        <f t="shared" si="1135"/>
        <v>1000000</v>
      </c>
      <c r="AE2374" s="31">
        <f t="shared" si="1136"/>
        <v>17398.927474745979</v>
      </c>
      <c r="AF2374" s="47">
        <f t="shared" si="1137"/>
        <v>0</v>
      </c>
      <c r="AG2374" s="31" t="str">
        <f t="shared" si="1138"/>
        <v>NA</v>
      </c>
      <c r="AH2374" s="48">
        <f t="shared" si="1139"/>
        <v>11</v>
      </c>
      <c r="AI2374" s="33">
        <f t="shared" si="1140"/>
        <v>20000</v>
      </c>
      <c r="AJ2374" s="33">
        <f t="shared" si="1141"/>
        <v>65000</v>
      </c>
      <c r="AK2374" s="33">
        <f t="shared" si="1142"/>
        <v>18822.1597421802</v>
      </c>
      <c r="AL2374" s="33">
        <f t="shared" si="1143"/>
        <v>0</v>
      </c>
      <c r="AM2374" s="34">
        <f t="shared" si="1144"/>
        <v>0</v>
      </c>
    </row>
    <row r="2375" spans="1:39" ht="15" customHeight="1" x14ac:dyDescent="0.3">
      <c r="A2375" s="166" t="s">
        <v>4809</v>
      </c>
      <c r="B2375" s="99">
        <v>10854</v>
      </c>
      <c r="C2375" s="99">
        <v>87396</v>
      </c>
      <c r="D2375" s="165">
        <v>45987</v>
      </c>
      <c r="E2375" s="165">
        <v>46337</v>
      </c>
      <c r="F2375" s="166">
        <v>4</v>
      </c>
      <c r="G2375" s="178">
        <v>3.38</v>
      </c>
      <c r="H2375" s="181">
        <v>0.5</v>
      </c>
      <c r="I2375" s="180">
        <v>2.5700000000000001E-2</v>
      </c>
      <c r="J2375" s="21">
        <f t="shared" si="1115"/>
        <v>0.62000000000000011</v>
      </c>
      <c r="K2375" s="21" t="str">
        <f t="shared" si="1116"/>
        <v>Y</v>
      </c>
      <c r="L2375" s="37" t="str">
        <f t="shared" si="1117"/>
        <v>NA</v>
      </c>
      <c r="M2375" s="8" t="str">
        <f t="shared" si="1118"/>
        <v>Y</v>
      </c>
      <c r="N2375" s="42">
        <f t="shared" si="1119"/>
        <v>2</v>
      </c>
      <c r="O2375" s="43">
        <f t="shared" si="1120"/>
        <v>200000</v>
      </c>
      <c r="P2375" s="43" t="str">
        <f t="shared" si="1121"/>
        <v>NA</v>
      </c>
      <c r="Q2375" s="24">
        <f t="shared" si="1122"/>
        <v>11132.9478</v>
      </c>
      <c r="R2375" s="43">
        <f t="shared" si="1123"/>
        <v>0</v>
      </c>
      <c r="S2375" s="24">
        <f t="shared" si="1124"/>
        <v>1000000</v>
      </c>
      <c r="T2375" s="25" t="str">
        <f t="shared" si="1125"/>
        <v>N</v>
      </c>
      <c r="U2375" s="44">
        <f t="shared" si="1126"/>
        <v>1</v>
      </c>
      <c r="V2375" s="45">
        <f t="shared" si="1127"/>
        <v>20000</v>
      </c>
      <c r="W2375" s="45">
        <f t="shared" si="1128"/>
        <v>65000</v>
      </c>
      <c r="X2375" s="28">
        <f t="shared" si="1129"/>
        <v>0</v>
      </c>
      <c r="Y2375" s="28">
        <f t="shared" si="1130"/>
        <v>11419.064558460001</v>
      </c>
      <c r="Z2375" s="45">
        <f t="shared" si="1131"/>
        <v>0</v>
      </c>
      <c r="AA2375" s="29" t="str">
        <f t="shared" si="1132"/>
        <v>N</v>
      </c>
      <c r="AB2375" s="46">
        <f t="shared" si="1133"/>
        <v>0</v>
      </c>
      <c r="AC2375" s="31">
        <f t="shared" si="1134"/>
        <v>0</v>
      </c>
      <c r="AD2375" s="31">
        <f t="shared" si="1135"/>
        <v>0</v>
      </c>
      <c r="AE2375" s="31">
        <f t="shared" si="1136"/>
        <v>0</v>
      </c>
      <c r="AF2375" s="47">
        <f t="shared" si="1137"/>
        <v>0</v>
      </c>
      <c r="AG2375" s="31">
        <f t="shared" si="1138"/>
        <v>0</v>
      </c>
      <c r="AH2375" s="48">
        <f t="shared" si="1139"/>
        <v>0</v>
      </c>
      <c r="AI2375" s="33">
        <f t="shared" si="1140"/>
        <v>0</v>
      </c>
      <c r="AJ2375" s="33">
        <f t="shared" si="1141"/>
        <v>0</v>
      </c>
      <c r="AK2375" s="33">
        <f t="shared" si="1142"/>
        <v>0</v>
      </c>
      <c r="AL2375" s="33">
        <f t="shared" si="1143"/>
        <v>0</v>
      </c>
      <c r="AM2375" s="34">
        <f t="shared" si="1144"/>
        <v>11419.064558460001</v>
      </c>
    </row>
    <row r="2376" spans="1:39" ht="15" customHeight="1" x14ac:dyDescent="0.3">
      <c r="A2376" s="166" t="s">
        <v>4810</v>
      </c>
      <c r="B2376" s="99">
        <v>22378</v>
      </c>
      <c r="C2376" s="99">
        <v>32452</v>
      </c>
      <c r="D2376" s="165">
        <v>44978</v>
      </c>
      <c r="E2376" s="165">
        <v>45173</v>
      </c>
      <c r="F2376" s="166">
        <v>4</v>
      </c>
      <c r="G2376" s="178">
        <v>0.18</v>
      </c>
      <c r="H2376" s="181">
        <v>0.75</v>
      </c>
      <c r="I2376" s="180">
        <v>7.6499999999999999E-2</v>
      </c>
      <c r="J2376" s="21">
        <f t="shared" si="1115"/>
        <v>3.82</v>
      </c>
      <c r="K2376" s="21" t="str">
        <f t="shared" si="1116"/>
        <v>Y</v>
      </c>
      <c r="L2376" s="37" t="str">
        <f t="shared" si="1117"/>
        <v>NA</v>
      </c>
      <c r="M2376" s="8" t="str">
        <f t="shared" si="1118"/>
        <v>Y</v>
      </c>
      <c r="N2376" s="42">
        <f t="shared" si="1119"/>
        <v>6</v>
      </c>
      <c r="O2376" s="43">
        <f t="shared" si="1120"/>
        <v>200000</v>
      </c>
      <c r="P2376" s="43" t="str">
        <f t="shared" si="1121"/>
        <v>NA</v>
      </c>
      <c r="Q2376" s="24">
        <f t="shared" si="1122"/>
        <v>24089.917000000001</v>
      </c>
      <c r="R2376" s="43">
        <f t="shared" si="1123"/>
        <v>0</v>
      </c>
      <c r="S2376" s="24">
        <f t="shared" si="1124"/>
        <v>1000000</v>
      </c>
      <c r="T2376" s="25" t="str">
        <f t="shared" si="1125"/>
        <v>Y</v>
      </c>
      <c r="U2376" s="44">
        <f t="shared" si="1126"/>
        <v>5</v>
      </c>
      <c r="V2376" s="45">
        <f t="shared" si="1127"/>
        <v>200000</v>
      </c>
      <c r="W2376" s="45">
        <f t="shared" si="1128"/>
        <v>1000000</v>
      </c>
      <c r="X2376" s="28">
        <f t="shared" si="1129"/>
        <v>25932.7956505</v>
      </c>
      <c r="Y2376" s="28">
        <f t="shared" si="1130"/>
        <v>0</v>
      </c>
      <c r="Z2376" s="45" t="str">
        <f t="shared" si="1131"/>
        <v>NA</v>
      </c>
      <c r="AA2376" s="29" t="str">
        <f t="shared" si="1132"/>
        <v>Y</v>
      </c>
      <c r="AB2376" s="46">
        <f t="shared" si="1133"/>
        <v>4</v>
      </c>
      <c r="AC2376" s="31">
        <f t="shared" si="1134"/>
        <v>200000</v>
      </c>
      <c r="AD2376" s="31">
        <f t="shared" si="1135"/>
        <v>1000000</v>
      </c>
      <c r="AE2376" s="31">
        <f t="shared" si="1136"/>
        <v>27916.654517763251</v>
      </c>
      <c r="AF2376" s="47">
        <f t="shared" si="1137"/>
        <v>0</v>
      </c>
      <c r="AG2376" s="31" t="str">
        <f t="shared" si="1138"/>
        <v>NA</v>
      </c>
      <c r="AH2376" s="48">
        <f t="shared" si="1139"/>
        <v>3</v>
      </c>
      <c r="AI2376" s="33">
        <f t="shared" si="1140"/>
        <v>20000</v>
      </c>
      <c r="AJ2376" s="33">
        <f t="shared" si="1141"/>
        <v>65000</v>
      </c>
      <c r="AK2376" s="33">
        <f t="shared" si="1142"/>
        <v>20000</v>
      </c>
      <c r="AL2376" s="33">
        <f t="shared" si="1143"/>
        <v>10052.278588372141</v>
      </c>
      <c r="AM2376" s="34">
        <f t="shared" si="1144"/>
        <v>10052.278588372141</v>
      </c>
    </row>
    <row r="2377" spans="1:39" ht="15" customHeight="1" x14ac:dyDescent="0.3">
      <c r="A2377" s="166" t="s">
        <v>4811</v>
      </c>
      <c r="B2377" s="99">
        <v>6898</v>
      </c>
      <c r="C2377" s="99">
        <v>48469</v>
      </c>
      <c r="D2377" s="165">
        <v>44406</v>
      </c>
      <c r="E2377" s="165">
        <v>44726</v>
      </c>
      <c r="F2377" s="166">
        <v>2</v>
      </c>
      <c r="G2377" s="178">
        <v>0.26</v>
      </c>
      <c r="H2377" s="181">
        <v>1</v>
      </c>
      <c r="I2377" s="180">
        <v>7.2099999999999997E-2</v>
      </c>
      <c r="J2377" s="21">
        <f t="shared" si="1115"/>
        <v>1.74</v>
      </c>
      <c r="K2377" s="21" t="str">
        <f t="shared" si="1116"/>
        <v>Y</v>
      </c>
      <c r="L2377" s="37" t="str">
        <f t="shared" si="1117"/>
        <v>NA</v>
      </c>
      <c r="M2377" s="8" t="str">
        <f t="shared" si="1118"/>
        <v>Y</v>
      </c>
      <c r="N2377" s="42">
        <f t="shared" si="1119"/>
        <v>2</v>
      </c>
      <c r="O2377" s="43">
        <f t="shared" si="1120"/>
        <v>200000</v>
      </c>
      <c r="P2377" s="43" t="str">
        <f t="shared" si="1121"/>
        <v>NA</v>
      </c>
      <c r="Q2377" s="24">
        <f t="shared" si="1122"/>
        <v>7395.3458000000001</v>
      </c>
      <c r="R2377" s="43">
        <f t="shared" si="1123"/>
        <v>0</v>
      </c>
      <c r="S2377" s="24">
        <f t="shared" si="1124"/>
        <v>1000000</v>
      </c>
      <c r="T2377" s="25" t="str">
        <f t="shared" si="1125"/>
        <v>Y</v>
      </c>
      <c r="U2377" s="44">
        <f t="shared" si="1126"/>
        <v>1</v>
      </c>
      <c r="V2377" s="45">
        <f t="shared" si="1127"/>
        <v>200000</v>
      </c>
      <c r="W2377" s="45">
        <f t="shared" si="1128"/>
        <v>1000000</v>
      </c>
      <c r="X2377" s="28">
        <f t="shared" si="1129"/>
        <v>7928.5502321800004</v>
      </c>
      <c r="Y2377" s="28">
        <f t="shared" si="1130"/>
        <v>0</v>
      </c>
      <c r="Z2377" s="45" t="str">
        <f t="shared" si="1131"/>
        <v>NA</v>
      </c>
      <c r="AA2377" s="29" t="str">
        <f t="shared" si="1132"/>
        <v>N</v>
      </c>
      <c r="AB2377" s="46">
        <f t="shared" si="1133"/>
        <v>0</v>
      </c>
      <c r="AC2377" s="31">
        <f t="shared" si="1134"/>
        <v>0</v>
      </c>
      <c r="AD2377" s="31">
        <f t="shared" si="1135"/>
        <v>0</v>
      </c>
      <c r="AE2377" s="31">
        <f t="shared" si="1136"/>
        <v>0</v>
      </c>
      <c r="AF2377" s="47">
        <f t="shared" si="1137"/>
        <v>0</v>
      </c>
      <c r="AG2377" s="31">
        <f t="shared" si="1138"/>
        <v>0</v>
      </c>
      <c r="AH2377" s="48">
        <f t="shared" si="1139"/>
        <v>0</v>
      </c>
      <c r="AI2377" s="33">
        <f t="shared" si="1140"/>
        <v>0</v>
      </c>
      <c r="AJ2377" s="33">
        <f t="shared" si="1141"/>
        <v>0</v>
      </c>
      <c r="AK2377" s="33">
        <f t="shared" si="1142"/>
        <v>0</v>
      </c>
      <c r="AL2377" s="33">
        <f t="shared" si="1143"/>
        <v>0</v>
      </c>
      <c r="AM2377" s="34">
        <f t="shared" si="1144"/>
        <v>0</v>
      </c>
    </row>
    <row r="2378" spans="1:39" ht="15" customHeight="1" x14ac:dyDescent="0.3">
      <c r="A2378" s="166" t="s">
        <v>4812</v>
      </c>
      <c r="B2378" s="99">
        <v>9207</v>
      </c>
      <c r="C2378" s="99">
        <v>81503</v>
      </c>
      <c r="D2378" s="165">
        <v>45079</v>
      </c>
      <c r="E2378" s="165">
        <v>45193</v>
      </c>
      <c r="F2378" s="166">
        <v>4</v>
      </c>
      <c r="G2378" s="178">
        <v>2.16</v>
      </c>
      <c r="H2378" s="181">
        <v>1</v>
      </c>
      <c r="I2378" s="180">
        <v>8.2500000000000004E-2</v>
      </c>
      <c r="J2378" s="21">
        <f t="shared" si="1115"/>
        <v>1.8399999999999999</v>
      </c>
      <c r="K2378" s="21" t="str">
        <f t="shared" si="1116"/>
        <v>Y</v>
      </c>
      <c r="L2378" s="37" t="str">
        <f t="shared" si="1117"/>
        <v>NA</v>
      </c>
      <c r="M2378" s="8" t="str">
        <f t="shared" si="1118"/>
        <v>Y</v>
      </c>
      <c r="N2378" s="42">
        <f t="shared" si="1119"/>
        <v>2</v>
      </c>
      <c r="O2378" s="43">
        <f t="shared" si="1120"/>
        <v>200000</v>
      </c>
      <c r="P2378" s="43" t="str">
        <f t="shared" si="1121"/>
        <v>NA</v>
      </c>
      <c r="Q2378" s="24">
        <f t="shared" si="1122"/>
        <v>9966.5774999999994</v>
      </c>
      <c r="R2378" s="43">
        <f t="shared" si="1123"/>
        <v>0</v>
      </c>
      <c r="S2378" s="24">
        <f t="shared" si="1124"/>
        <v>1000000</v>
      </c>
      <c r="T2378" s="25" t="str">
        <f t="shared" si="1125"/>
        <v>Y</v>
      </c>
      <c r="U2378" s="44">
        <f t="shared" si="1126"/>
        <v>1</v>
      </c>
      <c r="V2378" s="45">
        <f t="shared" si="1127"/>
        <v>200000</v>
      </c>
      <c r="W2378" s="45">
        <f t="shared" si="1128"/>
        <v>1000000</v>
      </c>
      <c r="X2378" s="28">
        <f t="shared" si="1129"/>
        <v>10788.820143749999</v>
      </c>
      <c r="Y2378" s="28">
        <f t="shared" si="1130"/>
        <v>0</v>
      </c>
      <c r="Z2378" s="45" t="str">
        <f t="shared" si="1131"/>
        <v>NA</v>
      </c>
      <c r="AA2378" s="29" t="str">
        <f t="shared" si="1132"/>
        <v>N</v>
      </c>
      <c r="AB2378" s="46">
        <f t="shared" si="1133"/>
        <v>0</v>
      </c>
      <c r="AC2378" s="31">
        <f t="shared" si="1134"/>
        <v>0</v>
      </c>
      <c r="AD2378" s="31">
        <f t="shared" si="1135"/>
        <v>0</v>
      </c>
      <c r="AE2378" s="31">
        <f t="shared" si="1136"/>
        <v>0</v>
      </c>
      <c r="AF2378" s="47">
        <f t="shared" si="1137"/>
        <v>0</v>
      </c>
      <c r="AG2378" s="31">
        <f t="shared" si="1138"/>
        <v>0</v>
      </c>
      <c r="AH2378" s="48">
        <f t="shared" si="1139"/>
        <v>0</v>
      </c>
      <c r="AI2378" s="33">
        <f t="shared" si="1140"/>
        <v>0</v>
      </c>
      <c r="AJ2378" s="33">
        <f t="shared" si="1141"/>
        <v>0</v>
      </c>
      <c r="AK2378" s="33">
        <f t="shared" si="1142"/>
        <v>0</v>
      </c>
      <c r="AL2378" s="33">
        <f t="shared" si="1143"/>
        <v>0</v>
      </c>
      <c r="AM2378" s="34">
        <f t="shared" si="1144"/>
        <v>0</v>
      </c>
    </row>
    <row r="2379" spans="1:39" ht="15" customHeight="1" x14ac:dyDescent="0.3">
      <c r="A2379" s="166" t="s">
        <v>4813</v>
      </c>
      <c r="B2379" s="99">
        <v>15214</v>
      </c>
      <c r="C2379" s="99">
        <v>77510</v>
      </c>
      <c r="D2379" s="165">
        <v>44829</v>
      </c>
      <c r="E2379" s="165">
        <v>45191</v>
      </c>
      <c r="F2379" s="166">
        <v>4</v>
      </c>
      <c r="G2379" s="178">
        <v>1.81</v>
      </c>
      <c r="H2379" s="181">
        <v>1</v>
      </c>
      <c r="I2379" s="180">
        <v>2.35E-2</v>
      </c>
      <c r="J2379" s="21">
        <f t="shared" si="1115"/>
        <v>2.19</v>
      </c>
      <c r="K2379" s="21" t="str">
        <f t="shared" si="1116"/>
        <v>Y</v>
      </c>
      <c r="L2379" s="37" t="str">
        <f t="shared" si="1117"/>
        <v>NA</v>
      </c>
      <c r="M2379" s="8" t="str">
        <f t="shared" si="1118"/>
        <v>Y</v>
      </c>
      <c r="N2379" s="42">
        <f t="shared" si="1119"/>
        <v>3</v>
      </c>
      <c r="O2379" s="43">
        <f t="shared" si="1120"/>
        <v>200000</v>
      </c>
      <c r="P2379" s="43" t="str">
        <f t="shared" si="1121"/>
        <v>NA</v>
      </c>
      <c r="Q2379" s="24">
        <f t="shared" si="1122"/>
        <v>15571.529</v>
      </c>
      <c r="R2379" s="43">
        <f t="shared" si="1123"/>
        <v>0</v>
      </c>
      <c r="S2379" s="24">
        <f t="shared" si="1124"/>
        <v>1000000</v>
      </c>
      <c r="T2379" s="25" t="str">
        <f t="shared" si="1125"/>
        <v>Y</v>
      </c>
      <c r="U2379" s="44">
        <f t="shared" si="1126"/>
        <v>2</v>
      </c>
      <c r="V2379" s="45">
        <f t="shared" si="1127"/>
        <v>200000</v>
      </c>
      <c r="W2379" s="45">
        <f t="shared" si="1128"/>
        <v>1000000</v>
      </c>
      <c r="X2379" s="28">
        <f t="shared" si="1129"/>
        <v>15937.459931500001</v>
      </c>
      <c r="Y2379" s="28">
        <f t="shared" si="1130"/>
        <v>0</v>
      </c>
      <c r="Z2379" s="45" t="str">
        <f t="shared" si="1131"/>
        <v>NA</v>
      </c>
      <c r="AA2379" s="29" t="str">
        <f t="shared" si="1132"/>
        <v>Y</v>
      </c>
      <c r="AB2379" s="46">
        <f t="shared" si="1133"/>
        <v>1</v>
      </c>
      <c r="AC2379" s="31">
        <f t="shared" si="1134"/>
        <v>200000</v>
      </c>
      <c r="AD2379" s="31">
        <f t="shared" si="1135"/>
        <v>1000000</v>
      </c>
      <c r="AE2379" s="31">
        <f t="shared" si="1136"/>
        <v>16311.990239890252</v>
      </c>
      <c r="AF2379" s="47">
        <f t="shared" si="1137"/>
        <v>0</v>
      </c>
      <c r="AG2379" s="31" t="str">
        <f t="shared" si="1138"/>
        <v>NA</v>
      </c>
      <c r="AH2379" s="48">
        <f t="shared" si="1139"/>
        <v>0</v>
      </c>
      <c r="AI2379" s="33">
        <f t="shared" si="1140"/>
        <v>0</v>
      </c>
      <c r="AJ2379" s="33">
        <f t="shared" si="1141"/>
        <v>0</v>
      </c>
      <c r="AK2379" s="33">
        <f t="shared" si="1142"/>
        <v>0</v>
      </c>
      <c r="AL2379" s="33">
        <f t="shared" si="1143"/>
        <v>0</v>
      </c>
      <c r="AM2379" s="34">
        <f t="shared" si="1144"/>
        <v>0</v>
      </c>
    </row>
    <row r="2380" spans="1:39" ht="15" customHeight="1" x14ac:dyDescent="0.3">
      <c r="A2380" s="166" t="s">
        <v>4814</v>
      </c>
      <c r="B2380" s="99">
        <v>16078</v>
      </c>
      <c r="C2380" s="99">
        <v>28835</v>
      </c>
      <c r="D2380" s="165">
        <v>45000</v>
      </c>
      <c r="E2380" s="165">
        <v>45313</v>
      </c>
      <c r="F2380" s="166">
        <v>2</v>
      </c>
      <c r="G2380" s="178">
        <v>1.22</v>
      </c>
      <c r="H2380" s="181">
        <v>0.25</v>
      </c>
      <c r="I2380" s="180">
        <v>0.02</v>
      </c>
      <c r="J2380" s="21">
        <f t="shared" si="1115"/>
        <v>0.78</v>
      </c>
      <c r="K2380" s="21" t="str">
        <f t="shared" si="1116"/>
        <v>Y</v>
      </c>
      <c r="L2380" s="37" t="str">
        <f t="shared" si="1117"/>
        <v>NA</v>
      </c>
      <c r="M2380" s="8" t="str">
        <f t="shared" si="1118"/>
        <v>Y</v>
      </c>
      <c r="N2380" s="42">
        <f t="shared" si="1119"/>
        <v>4</v>
      </c>
      <c r="O2380" s="43">
        <f t="shared" si="1120"/>
        <v>200000</v>
      </c>
      <c r="P2380" s="43" t="str">
        <f t="shared" si="1121"/>
        <v>NA</v>
      </c>
      <c r="Q2380" s="24">
        <f t="shared" si="1122"/>
        <v>16399.560000000001</v>
      </c>
      <c r="R2380" s="43">
        <f t="shared" si="1123"/>
        <v>0</v>
      </c>
      <c r="S2380" s="24">
        <f t="shared" si="1124"/>
        <v>1000000</v>
      </c>
      <c r="T2380" s="25" t="str">
        <f t="shared" si="1125"/>
        <v>N</v>
      </c>
      <c r="U2380" s="44">
        <f t="shared" si="1126"/>
        <v>3</v>
      </c>
      <c r="V2380" s="45">
        <f t="shared" si="1127"/>
        <v>20000</v>
      </c>
      <c r="W2380" s="45">
        <f t="shared" si="1128"/>
        <v>65000</v>
      </c>
      <c r="X2380" s="28">
        <f t="shared" si="1129"/>
        <v>16727.551200000002</v>
      </c>
      <c r="Y2380" s="28">
        <f t="shared" si="1130"/>
        <v>0</v>
      </c>
      <c r="Z2380" s="45">
        <f t="shared" si="1131"/>
        <v>3037.888799999997</v>
      </c>
      <c r="AA2380" s="29" t="str">
        <f t="shared" si="1132"/>
        <v>N</v>
      </c>
      <c r="AB2380" s="46">
        <f t="shared" si="1133"/>
        <v>2</v>
      </c>
      <c r="AC2380" s="31">
        <f t="shared" si="1134"/>
        <v>20000</v>
      </c>
      <c r="AD2380" s="31">
        <f t="shared" si="1135"/>
        <v>65000</v>
      </c>
      <c r="AE2380" s="31">
        <f t="shared" si="1136"/>
        <v>3037.888799999997</v>
      </c>
      <c r="AF2380" s="47">
        <f t="shared" si="1137"/>
        <v>14024.213424000005</v>
      </c>
      <c r="AG2380" s="31">
        <f t="shared" si="1138"/>
        <v>0</v>
      </c>
      <c r="AH2380" s="48">
        <f t="shared" si="1139"/>
        <v>1</v>
      </c>
      <c r="AI2380" s="33">
        <f t="shared" si="1140"/>
        <v>20000</v>
      </c>
      <c r="AJ2380" s="33">
        <f t="shared" si="1141"/>
        <v>65000</v>
      </c>
      <c r="AK2380" s="33">
        <f t="shared" si="1142"/>
        <v>0</v>
      </c>
      <c r="AL2380" s="33">
        <f t="shared" si="1143"/>
        <v>17403.344268480003</v>
      </c>
      <c r="AM2380" s="34">
        <f t="shared" si="1144"/>
        <v>31427.557692480008</v>
      </c>
    </row>
    <row r="2381" spans="1:39" ht="15" customHeight="1" x14ac:dyDescent="0.3">
      <c r="A2381" s="166" t="s">
        <v>4815</v>
      </c>
      <c r="B2381" s="99">
        <v>7208</v>
      </c>
      <c r="C2381" s="99">
        <v>21325</v>
      </c>
      <c r="D2381" s="165">
        <v>44444</v>
      </c>
      <c r="E2381" s="165">
        <v>44643</v>
      </c>
      <c r="F2381" s="166">
        <v>2</v>
      </c>
      <c r="G2381" s="178">
        <v>1.08</v>
      </c>
      <c r="H2381" s="181">
        <v>0.75</v>
      </c>
      <c r="I2381" s="180">
        <v>6.1800000000000001E-2</v>
      </c>
      <c r="J2381" s="21">
        <f t="shared" si="1115"/>
        <v>0.91999999999999993</v>
      </c>
      <c r="K2381" s="21" t="str">
        <f t="shared" si="1116"/>
        <v>Y</v>
      </c>
      <c r="L2381" s="37" t="str">
        <f t="shared" si="1117"/>
        <v>NA</v>
      </c>
      <c r="M2381" s="8" t="str">
        <f t="shared" si="1118"/>
        <v>Y</v>
      </c>
      <c r="N2381" s="42">
        <f t="shared" si="1119"/>
        <v>2</v>
      </c>
      <c r="O2381" s="43">
        <f t="shared" si="1120"/>
        <v>200000</v>
      </c>
      <c r="P2381" s="43" t="str">
        <f t="shared" si="1121"/>
        <v>NA</v>
      </c>
      <c r="Q2381" s="24">
        <f t="shared" si="1122"/>
        <v>7653.4544000000005</v>
      </c>
      <c r="R2381" s="43">
        <f t="shared" si="1123"/>
        <v>0</v>
      </c>
      <c r="S2381" s="24">
        <f t="shared" si="1124"/>
        <v>1000000</v>
      </c>
      <c r="T2381" s="25" t="str">
        <f t="shared" si="1125"/>
        <v>N</v>
      </c>
      <c r="U2381" s="44">
        <f t="shared" si="1126"/>
        <v>1</v>
      </c>
      <c r="V2381" s="45">
        <f t="shared" si="1127"/>
        <v>20000</v>
      </c>
      <c r="W2381" s="45">
        <f t="shared" si="1128"/>
        <v>65000</v>
      </c>
      <c r="X2381" s="28">
        <f t="shared" si="1129"/>
        <v>8126.437881920001</v>
      </c>
      <c r="Y2381" s="28">
        <f t="shared" si="1130"/>
        <v>0</v>
      </c>
      <c r="Z2381" s="45">
        <f t="shared" si="1131"/>
        <v>27895.107718079998</v>
      </c>
      <c r="AA2381" s="29" t="str">
        <f t="shared" si="1132"/>
        <v>N</v>
      </c>
      <c r="AB2381" s="46">
        <f t="shared" si="1133"/>
        <v>0</v>
      </c>
      <c r="AC2381" s="31">
        <f t="shared" si="1134"/>
        <v>0</v>
      </c>
      <c r="AD2381" s="31">
        <f t="shared" si="1135"/>
        <v>0</v>
      </c>
      <c r="AE2381" s="31">
        <f t="shared" si="1136"/>
        <v>0</v>
      </c>
      <c r="AF2381" s="47">
        <f t="shared" si="1137"/>
        <v>0</v>
      </c>
      <c r="AG2381" s="31">
        <f t="shared" si="1138"/>
        <v>0</v>
      </c>
      <c r="AH2381" s="48">
        <f t="shared" si="1139"/>
        <v>0</v>
      </c>
      <c r="AI2381" s="33">
        <f t="shared" si="1140"/>
        <v>0</v>
      </c>
      <c r="AJ2381" s="33">
        <f t="shared" si="1141"/>
        <v>0</v>
      </c>
      <c r="AK2381" s="33">
        <f t="shared" si="1142"/>
        <v>0</v>
      </c>
      <c r="AL2381" s="33">
        <f t="shared" si="1143"/>
        <v>0</v>
      </c>
      <c r="AM2381" s="34">
        <f t="shared" si="1144"/>
        <v>0</v>
      </c>
    </row>
    <row r="2382" spans="1:39" ht="15" customHeight="1" x14ac:dyDescent="0.3">
      <c r="A2382" s="166" t="s">
        <v>4816</v>
      </c>
      <c r="B2382" s="99">
        <v>9335</v>
      </c>
      <c r="C2382" s="99">
        <v>94182</v>
      </c>
      <c r="D2382" s="165">
        <v>45024</v>
      </c>
      <c r="E2382" s="165">
        <v>45296</v>
      </c>
      <c r="F2382" s="166">
        <v>2</v>
      </c>
      <c r="G2382" s="178">
        <v>1.59</v>
      </c>
      <c r="H2382" s="181">
        <v>1</v>
      </c>
      <c r="I2382" s="180">
        <v>2.8299999999999999E-2</v>
      </c>
      <c r="J2382" s="21">
        <f t="shared" si="1115"/>
        <v>0.40999999999999992</v>
      </c>
      <c r="K2382" s="21" t="str">
        <f t="shared" si="1116"/>
        <v>Y</v>
      </c>
      <c r="L2382" s="37" t="str">
        <f t="shared" si="1117"/>
        <v>NA</v>
      </c>
      <c r="M2382" s="8" t="str">
        <f t="shared" si="1118"/>
        <v>Y</v>
      </c>
      <c r="N2382" s="42">
        <f t="shared" si="1119"/>
        <v>1</v>
      </c>
      <c r="O2382" s="43">
        <f t="shared" si="1120"/>
        <v>200000</v>
      </c>
      <c r="P2382" s="43" t="str">
        <f t="shared" si="1121"/>
        <v>NA</v>
      </c>
      <c r="Q2382" s="24">
        <f t="shared" si="1122"/>
        <v>9599.1805000000004</v>
      </c>
      <c r="R2382" s="43">
        <f t="shared" si="1123"/>
        <v>0</v>
      </c>
      <c r="S2382" s="24">
        <f t="shared" si="1124"/>
        <v>1000000</v>
      </c>
      <c r="T2382" s="25" t="str">
        <f t="shared" si="1125"/>
        <v>N</v>
      </c>
      <c r="U2382" s="44">
        <f t="shared" si="1126"/>
        <v>0</v>
      </c>
      <c r="V2382" s="45">
        <f t="shared" si="1127"/>
        <v>0</v>
      </c>
      <c r="W2382" s="45">
        <f t="shared" si="1128"/>
        <v>0</v>
      </c>
      <c r="X2382" s="28">
        <f t="shared" si="1129"/>
        <v>0</v>
      </c>
      <c r="Y2382" s="28">
        <f t="shared" si="1130"/>
        <v>0</v>
      </c>
      <c r="Z2382" s="45">
        <f t="shared" si="1131"/>
        <v>0</v>
      </c>
      <c r="AA2382" s="29" t="str">
        <f t="shared" si="1132"/>
        <v>N</v>
      </c>
      <c r="AB2382" s="46">
        <f t="shared" si="1133"/>
        <v>0</v>
      </c>
      <c r="AC2382" s="31">
        <f t="shared" si="1134"/>
        <v>0</v>
      </c>
      <c r="AD2382" s="31">
        <f t="shared" si="1135"/>
        <v>0</v>
      </c>
      <c r="AE2382" s="31">
        <f t="shared" si="1136"/>
        <v>0</v>
      </c>
      <c r="AF2382" s="47">
        <f t="shared" si="1137"/>
        <v>0</v>
      </c>
      <c r="AG2382" s="31">
        <f t="shared" si="1138"/>
        <v>0</v>
      </c>
      <c r="AH2382" s="48">
        <f t="shared" si="1139"/>
        <v>0</v>
      </c>
      <c r="AI2382" s="33">
        <f t="shared" si="1140"/>
        <v>0</v>
      </c>
      <c r="AJ2382" s="33">
        <f t="shared" si="1141"/>
        <v>0</v>
      </c>
      <c r="AK2382" s="33">
        <f t="shared" si="1142"/>
        <v>0</v>
      </c>
      <c r="AL2382" s="33">
        <f t="shared" si="1143"/>
        <v>0</v>
      </c>
      <c r="AM2382" s="34">
        <f t="shared" si="1144"/>
        <v>0</v>
      </c>
    </row>
    <row r="2383" spans="1:39" ht="15" customHeight="1" x14ac:dyDescent="0.3">
      <c r="A2383" s="166" t="s">
        <v>4817</v>
      </c>
      <c r="B2383" s="99">
        <v>16609</v>
      </c>
      <c r="C2383" s="99">
        <v>82128</v>
      </c>
      <c r="D2383" s="165">
        <v>45363</v>
      </c>
      <c r="E2383" s="165">
        <v>45632</v>
      </c>
      <c r="F2383" s="166">
        <v>2</v>
      </c>
      <c r="G2383" s="178">
        <v>1.38</v>
      </c>
      <c r="H2383" s="181">
        <v>0.25</v>
      </c>
      <c r="I2383" s="180">
        <v>1.9199999999999998E-2</v>
      </c>
      <c r="J2383" s="21">
        <f t="shared" si="1115"/>
        <v>0.62000000000000011</v>
      </c>
      <c r="K2383" s="21" t="str">
        <f t="shared" si="1116"/>
        <v>Y</v>
      </c>
      <c r="L2383" s="37" t="str">
        <f t="shared" si="1117"/>
        <v>NA</v>
      </c>
      <c r="M2383" s="8" t="str">
        <f t="shared" si="1118"/>
        <v>Y</v>
      </c>
      <c r="N2383" s="42">
        <f t="shared" si="1119"/>
        <v>3</v>
      </c>
      <c r="O2383" s="43">
        <f t="shared" si="1120"/>
        <v>200000</v>
      </c>
      <c r="P2383" s="43" t="str">
        <f t="shared" si="1121"/>
        <v>NA</v>
      </c>
      <c r="Q2383" s="24">
        <f t="shared" si="1122"/>
        <v>16927.892800000001</v>
      </c>
      <c r="R2383" s="43">
        <f t="shared" si="1123"/>
        <v>0</v>
      </c>
      <c r="S2383" s="24">
        <f t="shared" si="1124"/>
        <v>1000000</v>
      </c>
      <c r="T2383" s="25" t="str">
        <f t="shared" si="1125"/>
        <v>N</v>
      </c>
      <c r="U2383" s="44">
        <f t="shared" si="1126"/>
        <v>2</v>
      </c>
      <c r="V2383" s="45">
        <f t="shared" si="1127"/>
        <v>20000</v>
      </c>
      <c r="W2383" s="45">
        <f t="shared" si="1128"/>
        <v>65000</v>
      </c>
      <c r="X2383" s="28">
        <f t="shared" si="1129"/>
        <v>0</v>
      </c>
      <c r="Y2383" s="28">
        <f t="shared" si="1130"/>
        <v>17252.908341760005</v>
      </c>
      <c r="Z2383" s="45">
        <f t="shared" si="1131"/>
        <v>0</v>
      </c>
      <c r="AA2383" s="29" t="str">
        <f t="shared" si="1132"/>
        <v>N</v>
      </c>
      <c r="AB2383" s="46">
        <f t="shared" si="1133"/>
        <v>1</v>
      </c>
      <c r="AC2383" s="31">
        <f t="shared" si="1134"/>
        <v>20000</v>
      </c>
      <c r="AD2383" s="31">
        <f t="shared" si="1135"/>
        <v>65000</v>
      </c>
      <c r="AE2383" s="31">
        <f t="shared" si="1136"/>
        <v>0</v>
      </c>
      <c r="AF2383" s="47">
        <f t="shared" si="1137"/>
        <v>17584.164181921798</v>
      </c>
      <c r="AG2383" s="31">
        <f t="shared" si="1138"/>
        <v>0</v>
      </c>
      <c r="AH2383" s="48">
        <f t="shared" si="1139"/>
        <v>0</v>
      </c>
      <c r="AI2383" s="33">
        <f t="shared" si="1140"/>
        <v>0</v>
      </c>
      <c r="AJ2383" s="33">
        <f t="shared" si="1141"/>
        <v>0</v>
      </c>
      <c r="AK2383" s="33">
        <f t="shared" si="1142"/>
        <v>0</v>
      </c>
      <c r="AL2383" s="33">
        <f t="shared" si="1143"/>
        <v>0</v>
      </c>
      <c r="AM2383" s="34">
        <f t="shared" si="1144"/>
        <v>34837.072523681803</v>
      </c>
    </row>
    <row r="2384" spans="1:39" ht="15" customHeight="1" x14ac:dyDescent="0.3">
      <c r="A2384" s="166" t="s">
        <v>4818</v>
      </c>
      <c r="B2384" s="99">
        <v>13147</v>
      </c>
      <c r="C2384" s="99">
        <v>48259</v>
      </c>
      <c r="D2384" s="165">
        <v>45815</v>
      </c>
      <c r="E2384" s="165">
        <v>46119</v>
      </c>
      <c r="F2384" s="166">
        <v>4</v>
      </c>
      <c r="G2384" s="178">
        <v>0.65</v>
      </c>
      <c r="H2384" s="181">
        <v>0.5</v>
      </c>
      <c r="I2384" s="180">
        <v>3.4500000000000003E-2</v>
      </c>
      <c r="J2384" s="21">
        <f t="shared" si="1115"/>
        <v>3.35</v>
      </c>
      <c r="K2384" s="21" t="str">
        <f t="shared" si="1116"/>
        <v>Y</v>
      </c>
      <c r="L2384" s="37" t="str">
        <f t="shared" si="1117"/>
        <v>NA</v>
      </c>
      <c r="M2384" s="8" t="str">
        <f t="shared" si="1118"/>
        <v>Y</v>
      </c>
      <c r="N2384" s="42">
        <f t="shared" si="1119"/>
        <v>7</v>
      </c>
      <c r="O2384" s="43">
        <f t="shared" si="1120"/>
        <v>200000</v>
      </c>
      <c r="P2384" s="43" t="str">
        <f t="shared" si="1121"/>
        <v>NA</v>
      </c>
      <c r="Q2384" s="24">
        <f t="shared" si="1122"/>
        <v>13600.5715</v>
      </c>
      <c r="R2384" s="43">
        <f t="shared" si="1123"/>
        <v>0</v>
      </c>
      <c r="S2384" s="24">
        <f t="shared" si="1124"/>
        <v>1000000</v>
      </c>
      <c r="T2384" s="25" t="str">
        <f t="shared" si="1125"/>
        <v>Y</v>
      </c>
      <c r="U2384" s="44">
        <f t="shared" si="1126"/>
        <v>6</v>
      </c>
      <c r="V2384" s="45">
        <f t="shared" si="1127"/>
        <v>200000</v>
      </c>
      <c r="W2384" s="45">
        <f t="shared" si="1128"/>
        <v>1000000</v>
      </c>
      <c r="X2384" s="28">
        <f t="shared" si="1129"/>
        <v>14069.79121675</v>
      </c>
      <c r="Y2384" s="28">
        <f t="shared" si="1130"/>
        <v>0</v>
      </c>
      <c r="Z2384" s="45" t="str">
        <f t="shared" si="1131"/>
        <v>NA</v>
      </c>
      <c r="AA2384" s="29" t="str">
        <f t="shared" si="1132"/>
        <v>Y</v>
      </c>
      <c r="AB2384" s="46">
        <f t="shared" si="1133"/>
        <v>5</v>
      </c>
      <c r="AC2384" s="31">
        <f t="shared" si="1134"/>
        <v>200000</v>
      </c>
      <c r="AD2384" s="31">
        <f t="shared" si="1135"/>
        <v>1000000</v>
      </c>
      <c r="AE2384" s="31">
        <f t="shared" si="1136"/>
        <v>14555.199013727875</v>
      </c>
      <c r="AF2384" s="47">
        <f t="shared" si="1137"/>
        <v>0</v>
      </c>
      <c r="AG2384" s="31" t="str">
        <f t="shared" si="1138"/>
        <v>NA</v>
      </c>
      <c r="AH2384" s="48">
        <f t="shared" si="1139"/>
        <v>4</v>
      </c>
      <c r="AI2384" s="33">
        <f t="shared" si="1140"/>
        <v>20000</v>
      </c>
      <c r="AJ2384" s="33">
        <f t="shared" si="1141"/>
        <v>65000</v>
      </c>
      <c r="AK2384" s="33">
        <f t="shared" si="1142"/>
        <v>15057.353379701486</v>
      </c>
      <c r="AL2384" s="33">
        <f t="shared" si="1143"/>
        <v>0</v>
      </c>
      <c r="AM2384" s="34">
        <f t="shared" si="1144"/>
        <v>0</v>
      </c>
    </row>
    <row r="2385" spans="1:39" ht="15" customHeight="1" x14ac:dyDescent="0.3">
      <c r="A2385" s="166" t="s">
        <v>4819</v>
      </c>
      <c r="B2385" s="99">
        <v>19520</v>
      </c>
      <c r="C2385" s="99">
        <v>101652</v>
      </c>
      <c r="D2385" s="165">
        <v>46004</v>
      </c>
      <c r="E2385" s="165">
        <v>46059</v>
      </c>
      <c r="F2385" s="166">
        <v>2</v>
      </c>
      <c r="G2385" s="178">
        <v>1.94</v>
      </c>
      <c r="H2385" s="181">
        <v>0.5</v>
      </c>
      <c r="I2385" s="180">
        <v>2.6599999999999999E-2</v>
      </c>
      <c r="J2385" s="21">
        <f t="shared" si="1115"/>
        <v>6.0000000000000053E-2</v>
      </c>
      <c r="K2385" s="21" t="str">
        <f t="shared" si="1116"/>
        <v>Y</v>
      </c>
      <c r="L2385" s="37" t="str">
        <f t="shared" si="1117"/>
        <v>NA</v>
      </c>
      <c r="M2385" s="8" t="str">
        <f t="shared" si="1118"/>
        <v>Y</v>
      </c>
      <c r="N2385" s="42">
        <f t="shared" si="1119"/>
        <v>1</v>
      </c>
      <c r="O2385" s="43">
        <f t="shared" si="1120"/>
        <v>200000</v>
      </c>
      <c r="P2385" s="43" t="str">
        <f t="shared" si="1121"/>
        <v>NA</v>
      </c>
      <c r="Q2385" s="24">
        <f t="shared" si="1122"/>
        <v>20039.232</v>
      </c>
      <c r="R2385" s="43">
        <f t="shared" si="1123"/>
        <v>0</v>
      </c>
      <c r="S2385" s="24">
        <f t="shared" si="1124"/>
        <v>1000000</v>
      </c>
      <c r="T2385" s="25" t="str">
        <f t="shared" si="1125"/>
        <v>N</v>
      </c>
      <c r="U2385" s="44">
        <f t="shared" si="1126"/>
        <v>0</v>
      </c>
      <c r="V2385" s="45">
        <f t="shared" si="1127"/>
        <v>0</v>
      </c>
      <c r="W2385" s="45">
        <f t="shared" si="1128"/>
        <v>0</v>
      </c>
      <c r="X2385" s="28">
        <f t="shared" si="1129"/>
        <v>0</v>
      </c>
      <c r="Y2385" s="28">
        <f t="shared" si="1130"/>
        <v>0</v>
      </c>
      <c r="Z2385" s="45">
        <f t="shared" si="1131"/>
        <v>0</v>
      </c>
      <c r="AA2385" s="29" t="str">
        <f t="shared" si="1132"/>
        <v>N</v>
      </c>
      <c r="AB2385" s="46">
        <f t="shared" si="1133"/>
        <v>0</v>
      </c>
      <c r="AC2385" s="31">
        <f t="shared" si="1134"/>
        <v>0</v>
      </c>
      <c r="AD2385" s="31">
        <f t="shared" si="1135"/>
        <v>0</v>
      </c>
      <c r="AE2385" s="31">
        <f t="shared" si="1136"/>
        <v>0</v>
      </c>
      <c r="AF2385" s="47">
        <f t="shared" si="1137"/>
        <v>0</v>
      </c>
      <c r="AG2385" s="31">
        <f t="shared" si="1138"/>
        <v>0</v>
      </c>
      <c r="AH2385" s="48">
        <f t="shared" si="1139"/>
        <v>0</v>
      </c>
      <c r="AI2385" s="33">
        <f t="shared" si="1140"/>
        <v>0</v>
      </c>
      <c r="AJ2385" s="33">
        <f t="shared" si="1141"/>
        <v>0</v>
      </c>
      <c r="AK2385" s="33">
        <f t="shared" si="1142"/>
        <v>0</v>
      </c>
      <c r="AL2385" s="33">
        <f t="shared" si="1143"/>
        <v>0</v>
      </c>
      <c r="AM2385" s="34">
        <f t="shared" si="1144"/>
        <v>0</v>
      </c>
    </row>
    <row r="2386" spans="1:39" ht="15" customHeight="1" x14ac:dyDescent="0.3">
      <c r="A2386" s="166" t="s">
        <v>4820</v>
      </c>
      <c r="B2386" s="99">
        <v>12004</v>
      </c>
      <c r="C2386" s="99">
        <v>74569</v>
      </c>
      <c r="D2386" s="165">
        <v>46084</v>
      </c>
      <c r="E2386" s="165">
        <v>46198</v>
      </c>
      <c r="F2386" s="166">
        <v>4</v>
      </c>
      <c r="G2386" s="178">
        <v>0.11</v>
      </c>
      <c r="H2386" s="181">
        <v>1</v>
      </c>
      <c r="I2386" s="180">
        <v>3.3599999999999998E-2</v>
      </c>
      <c r="J2386" s="21">
        <f t="shared" si="1115"/>
        <v>3.89</v>
      </c>
      <c r="K2386" s="21" t="str">
        <f t="shared" si="1116"/>
        <v>Y</v>
      </c>
      <c r="L2386" s="37" t="str">
        <f t="shared" si="1117"/>
        <v>NA</v>
      </c>
      <c r="M2386" s="8" t="str">
        <f t="shared" si="1118"/>
        <v>Y</v>
      </c>
      <c r="N2386" s="42">
        <f t="shared" si="1119"/>
        <v>4</v>
      </c>
      <c r="O2386" s="43">
        <f t="shared" si="1120"/>
        <v>200000</v>
      </c>
      <c r="P2386" s="43" t="str">
        <f t="shared" si="1121"/>
        <v>NA</v>
      </c>
      <c r="Q2386" s="24">
        <f t="shared" si="1122"/>
        <v>12407.334400000002</v>
      </c>
      <c r="R2386" s="43">
        <f t="shared" si="1123"/>
        <v>0</v>
      </c>
      <c r="S2386" s="24">
        <f t="shared" si="1124"/>
        <v>1000000</v>
      </c>
      <c r="T2386" s="25" t="str">
        <f t="shared" si="1125"/>
        <v>Y</v>
      </c>
      <c r="U2386" s="44">
        <f t="shared" si="1126"/>
        <v>3</v>
      </c>
      <c r="V2386" s="45">
        <f t="shared" si="1127"/>
        <v>200000</v>
      </c>
      <c r="W2386" s="45">
        <f t="shared" si="1128"/>
        <v>1000000</v>
      </c>
      <c r="X2386" s="28">
        <f t="shared" si="1129"/>
        <v>12824.220835840002</v>
      </c>
      <c r="Y2386" s="28">
        <f t="shared" si="1130"/>
        <v>0</v>
      </c>
      <c r="Z2386" s="45" t="str">
        <f t="shared" si="1131"/>
        <v>NA</v>
      </c>
      <c r="AA2386" s="29" t="str">
        <f t="shared" si="1132"/>
        <v>Y</v>
      </c>
      <c r="AB2386" s="46">
        <f t="shared" si="1133"/>
        <v>2</v>
      </c>
      <c r="AC2386" s="31">
        <f t="shared" si="1134"/>
        <v>200000</v>
      </c>
      <c r="AD2386" s="31">
        <f t="shared" si="1135"/>
        <v>1000000</v>
      </c>
      <c r="AE2386" s="31">
        <f t="shared" si="1136"/>
        <v>13255.114655924228</v>
      </c>
      <c r="AF2386" s="47">
        <f t="shared" si="1137"/>
        <v>0</v>
      </c>
      <c r="AG2386" s="31" t="str">
        <f t="shared" si="1138"/>
        <v>NA</v>
      </c>
      <c r="AH2386" s="48">
        <f t="shared" si="1139"/>
        <v>1</v>
      </c>
      <c r="AI2386" s="33">
        <f t="shared" si="1140"/>
        <v>20000</v>
      </c>
      <c r="AJ2386" s="33">
        <f t="shared" si="1141"/>
        <v>65000</v>
      </c>
      <c r="AK2386" s="33">
        <f t="shared" si="1142"/>
        <v>13700.486508363283</v>
      </c>
      <c r="AL2386" s="33">
        <f t="shared" si="1143"/>
        <v>0</v>
      </c>
      <c r="AM2386" s="34">
        <f t="shared" si="1144"/>
        <v>0</v>
      </c>
    </row>
    <row r="2387" spans="1:39" ht="15" customHeight="1" x14ac:dyDescent="0.3">
      <c r="A2387" s="166" t="s">
        <v>4821</v>
      </c>
      <c r="B2387" s="99">
        <v>18861</v>
      </c>
      <c r="C2387" s="99">
        <v>101706</v>
      </c>
      <c r="D2387" s="165">
        <v>44849</v>
      </c>
      <c r="E2387" s="165">
        <v>45128</v>
      </c>
      <c r="F2387" s="166">
        <v>2</v>
      </c>
      <c r="G2387" s="178">
        <v>0.46</v>
      </c>
      <c r="H2387" s="181">
        <v>0.5</v>
      </c>
      <c r="I2387" s="180">
        <v>8.2799999999999999E-2</v>
      </c>
      <c r="J2387" s="21">
        <f t="shared" si="1115"/>
        <v>1.54</v>
      </c>
      <c r="K2387" s="21" t="str">
        <f t="shared" si="1116"/>
        <v>Y</v>
      </c>
      <c r="L2387" s="37" t="str">
        <f t="shared" si="1117"/>
        <v>NA</v>
      </c>
      <c r="M2387" s="8" t="str">
        <f t="shared" si="1118"/>
        <v>Y</v>
      </c>
      <c r="N2387" s="42">
        <f t="shared" si="1119"/>
        <v>4</v>
      </c>
      <c r="O2387" s="43">
        <f t="shared" si="1120"/>
        <v>200000</v>
      </c>
      <c r="P2387" s="43" t="str">
        <f t="shared" si="1121"/>
        <v>NA</v>
      </c>
      <c r="Q2387" s="24">
        <f t="shared" si="1122"/>
        <v>20422.6908</v>
      </c>
      <c r="R2387" s="43">
        <f t="shared" si="1123"/>
        <v>0</v>
      </c>
      <c r="S2387" s="24">
        <f t="shared" si="1124"/>
        <v>1000000</v>
      </c>
      <c r="T2387" s="25" t="str">
        <f t="shared" si="1125"/>
        <v>Y</v>
      </c>
      <c r="U2387" s="44">
        <f t="shared" si="1126"/>
        <v>3</v>
      </c>
      <c r="V2387" s="45">
        <f t="shared" si="1127"/>
        <v>200000</v>
      </c>
      <c r="W2387" s="45">
        <f t="shared" si="1128"/>
        <v>1000000</v>
      </c>
      <c r="X2387" s="28">
        <f t="shared" si="1129"/>
        <v>22113.689598239998</v>
      </c>
      <c r="Y2387" s="28">
        <f t="shared" si="1130"/>
        <v>0</v>
      </c>
      <c r="Z2387" s="45" t="str">
        <f t="shared" si="1131"/>
        <v>NA</v>
      </c>
      <c r="AA2387" s="29" t="str">
        <f t="shared" si="1132"/>
        <v>N</v>
      </c>
      <c r="AB2387" s="46">
        <f t="shared" si="1133"/>
        <v>2</v>
      </c>
      <c r="AC2387" s="31">
        <f t="shared" si="1134"/>
        <v>20000</v>
      </c>
      <c r="AD2387" s="31">
        <f t="shared" si="1135"/>
        <v>65000</v>
      </c>
      <c r="AE2387" s="31">
        <f t="shared" si="1136"/>
        <v>20000</v>
      </c>
      <c r="AF2387" s="47">
        <f t="shared" si="1137"/>
        <v>3944.70309697427</v>
      </c>
      <c r="AG2387" s="31">
        <f t="shared" si="1138"/>
        <v>0</v>
      </c>
      <c r="AH2387" s="48">
        <f t="shared" si="1139"/>
        <v>1</v>
      </c>
      <c r="AI2387" s="33">
        <f t="shared" si="1140"/>
        <v>20000</v>
      </c>
      <c r="AJ2387" s="33">
        <f t="shared" si="1141"/>
        <v>65000</v>
      </c>
      <c r="AK2387" s="33">
        <f t="shared" si="1142"/>
        <v>0</v>
      </c>
      <c r="AL2387" s="33">
        <f t="shared" si="1143"/>
        <v>25927.324513403739</v>
      </c>
      <c r="AM2387" s="34">
        <f t="shared" si="1144"/>
        <v>29872.027610378009</v>
      </c>
    </row>
    <row r="2388" spans="1:39" ht="15" customHeight="1" x14ac:dyDescent="0.3">
      <c r="A2388" s="166" t="s">
        <v>4822</v>
      </c>
      <c r="B2388" s="99">
        <v>6997</v>
      </c>
      <c r="C2388" s="99">
        <v>58101</v>
      </c>
      <c r="D2388" s="165">
        <v>46087</v>
      </c>
      <c r="E2388" s="165">
        <v>46142</v>
      </c>
      <c r="F2388" s="166">
        <v>4</v>
      </c>
      <c r="G2388" s="178">
        <v>2.06</v>
      </c>
      <c r="H2388" s="181">
        <v>0.5</v>
      </c>
      <c r="I2388" s="180">
        <v>1.9E-2</v>
      </c>
      <c r="J2388" s="21">
        <f t="shared" si="1115"/>
        <v>1.94</v>
      </c>
      <c r="K2388" s="21" t="str">
        <f t="shared" si="1116"/>
        <v>Y</v>
      </c>
      <c r="L2388" s="37" t="str">
        <f t="shared" si="1117"/>
        <v>NA</v>
      </c>
      <c r="M2388" s="8" t="str">
        <f t="shared" si="1118"/>
        <v>Y</v>
      </c>
      <c r="N2388" s="42">
        <f t="shared" si="1119"/>
        <v>4</v>
      </c>
      <c r="O2388" s="43">
        <f t="shared" si="1120"/>
        <v>200000</v>
      </c>
      <c r="P2388" s="43" t="str">
        <f t="shared" si="1121"/>
        <v>NA</v>
      </c>
      <c r="Q2388" s="24">
        <f t="shared" si="1122"/>
        <v>7129.9429999999993</v>
      </c>
      <c r="R2388" s="43">
        <f t="shared" si="1123"/>
        <v>0</v>
      </c>
      <c r="S2388" s="24">
        <f t="shared" si="1124"/>
        <v>1000000</v>
      </c>
      <c r="T2388" s="25" t="str">
        <f t="shared" si="1125"/>
        <v>Y</v>
      </c>
      <c r="U2388" s="44">
        <f t="shared" si="1126"/>
        <v>3</v>
      </c>
      <c r="V2388" s="45">
        <f t="shared" si="1127"/>
        <v>200000</v>
      </c>
      <c r="W2388" s="45">
        <f t="shared" si="1128"/>
        <v>1000000</v>
      </c>
      <c r="X2388" s="28">
        <f t="shared" si="1129"/>
        <v>7265.4119169999985</v>
      </c>
      <c r="Y2388" s="28">
        <f t="shared" si="1130"/>
        <v>0</v>
      </c>
      <c r="Z2388" s="45" t="str">
        <f t="shared" si="1131"/>
        <v>NA</v>
      </c>
      <c r="AA2388" s="29" t="str">
        <f t="shared" si="1132"/>
        <v>N</v>
      </c>
      <c r="AB2388" s="46">
        <f t="shared" si="1133"/>
        <v>2</v>
      </c>
      <c r="AC2388" s="31">
        <f t="shared" si="1134"/>
        <v>20000</v>
      </c>
      <c r="AD2388" s="31">
        <f t="shared" si="1135"/>
        <v>65000</v>
      </c>
      <c r="AE2388" s="31">
        <f t="shared" si="1136"/>
        <v>7403.454743422998</v>
      </c>
      <c r="AF2388" s="47">
        <f t="shared" si="1137"/>
        <v>0</v>
      </c>
      <c r="AG2388" s="31">
        <f t="shared" si="1138"/>
        <v>0</v>
      </c>
      <c r="AH2388" s="48">
        <f t="shared" si="1139"/>
        <v>1</v>
      </c>
      <c r="AI2388" s="33">
        <f t="shared" si="1140"/>
        <v>20000</v>
      </c>
      <c r="AJ2388" s="33">
        <f t="shared" si="1141"/>
        <v>65000</v>
      </c>
      <c r="AK2388" s="33">
        <f t="shared" si="1142"/>
        <v>0</v>
      </c>
      <c r="AL2388" s="33">
        <f t="shared" si="1143"/>
        <v>7544.1203835480346</v>
      </c>
      <c r="AM2388" s="34">
        <f t="shared" si="1144"/>
        <v>7544.1203835480346</v>
      </c>
    </row>
    <row r="2389" spans="1:39" ht="15" customHeight="1" x14ac:dyDescent="0.3">
      <c r="A2389" s="166" t="s">
        <v>4823</v>
      </c>
      <c r="B2389" s="99">
        <v>11089</v>
      </c>
      <c r="C2389" s="99">
        <v>30070</v>
      </c>
      <c r="D2389" s="165">
        <v>44986</v>
      </c>
      <c r="E2389" s="165">
        <v>45050</v>
      </c>
      <c r="F2389" s="166">
        <v>2</v>
      </c>
      <c r="G2389" s="178">
        <v>0.87</v>
      </c>
      <c r="H2389" s="181">
        <v>0.5</v>
      </c>
      <c r="I2389" s="180">
        <v>5.5500000000000001E-2</v>
      </c>
      <c r="J2389" s="21">
        <f t="shared" si="1115"/>
        <v>1.1299999999999999</v>
      </c>
      <c r="K2389" s="21" t="str">
        <f t="shared" si="1116"/>
        <v>Y</v>
      </c>
      <c r="L2389" s="37" t="str">
        <f t="shared" si="1117"/>
        <v>NA</v>
      </c>
      <c r="M2389" s="8" t="str">
        <f t="shared" si="1118"/>
        <v>Y</v>
      </c>
      <c r="N2389" s="42">
        <f t="shared" si="1119"/>
        <v>3</v>
      </c>
      <c r="O2389" s="43">
        <f t="shared" si="1120"/>
        <v>200000</v>
      </c>
      <c r="P2389" s="43" t="str">
        <f t="shared" si="1121"/>
        <v>NA</v>
      </c>
      <c r="Q2389" s="24">
        <f t="shared" si="1122"/>
        <v>11704.4395</v>
      </c>
      <c r="R2389" s="43">
        <f t="shared" si="1123"/>
        <v>0</v>
      </c>
      <c r="S2389" s="24">
        <f t="shared" si="1124"/>
        <v>1000000</v>
      </c>
      <c r="T2389" s="25" t="str">
        <f t="shared" si="1125"/>
        <v>Y</v>
      </c>
      <c r="U2389" s="44">
        <f t="shared" si="1126"/>
        <v>2</v>
      </c>
      <c r="V2389" s="45">
        <f t="shared" si="1127"/>
        <v>200000</v>
      </c>
      <c r="W2389" s="45">
        <f t="shared" si="1128"/>
        <v>1000000</v>
      </c>
      <c r="X2389" s="28">
        <f t="shared" si="1129"/>
        <v>12354.035892250002</v>
      </c>
      <c r="Y2389" s="28">
        <f t="shared" si="1130"/>
        <v>0</v>
      </c>
      <c r="Z2389" s="45" t="str">
        <f t="shared" si="1131"/>
        <v>NA</v>
      </c>
      <c r="AA2389" s="29" t="str">
        <f t="shared" si="1132"/>
        <v>N</v>
      </c>
      <c r="AB2389" s="46">
        <f t="shared" si="1133"/>
        <v>1</v>
      </c>
      <c r="AC2389" s="31">
        <f t="shared" si="1134"/>
        <v>20000</v>
      </c>
      <c r="AD2389" s="31">
        <f t="shared" si="1135"/>
        <v>65000</v>
      </c>
      <c r="AE2389" s="31">
        <f t="shared" si="1136"/>
        <v>13039.684884269878</v>
      </c>
      <c r="AF2389" s="47">
        <f t="shared" si="1137"/>
        <v>0</v>
      </c>
      <c r="AG2389" s="31">
        <f t="shared" si="1138"/>
        <v>0</v>
      </c>
      <c r="AH2389" s="48">
        <f t="shared" si="1139"/>
        <v>0</v>
      </c>
      <c r="AI2389" s="33">
        <f t="shared" si="1140"/>
        <v>0</v>
      </c>
      <c r="AJ2389" s="33">
        <f t="shared" si="1141"/>
        <v>0</v>
      </c>
      <c r="AK2389" s="33">
        <f t="shared" si="1142"/>
        <v>0</v>
      </c>
      <c r="AL2389" s="33">
        <f t="shared" si="1143"/>
        <v>0</v>
      </c>
      <c r="AM2389" s="34">
        <f t="shared" si="1144"/>
        <v>0</v>
      </c>
    </row>
    <row r="2390" spans="1:39" ht="15" customHeight="1" x14ac:dyDescent="0.3">
      <c r="A2390" s="166" t="s">
        <v>4824</v>
      </c>
      <c r="B2390" s="99">
        <v>7686</v>
      </c>
      <c r="C2390" s="99">
        <v>72634</v>
      </c>
      <c r="D2390" s="165">
        <v>44858</v>
      </c>
      <c r="E2390" s="165">
        <v>45186</v>
      </c>
      <c r="F2390" s="166">
        <v>4</v>
      </c>
      <c r="G2390" s="178">
        <v>3.75</v>
      </c>
      <c r="H2390" s="181">
        <v>0.5</v>
      </c>
      <c r="I2390" s="180">
        <v>6.1899999999999997E-2</v>
      </c>
      <c r="J2390" s="21">
        <f t="shared" si="1115"/>
        <v>0.25</v>
      </c>
      <c r="K2390" s="21" t="str">
        <f t="shared" si="1116"/>
        <v>Y</v>
      </c>
      <c r="L2390" s="37" t="str">
        <f t="shared" si="1117"/>
        <v>NA</v>
      </c>
      <c r="M2390" s="8" t="str">
        <f t="shared" si="1118"/>
        <v>Y</v>
      </c>
      <c r="N2390" s="42">
        <f t="shared" si="1119"/>
        <v>1</v>
      </c>
      <c r="O2390" s="43">
        <f t="shared" si="1120"/>
        <v>200000</v>
      </c>
      <c r="P2390" s="43" t="str">
        <f t="shared" si="1121"/>
        <v>NA</v>
      </c>
      <c r="Q2390" s="24">
        <f t="shared" si="1122"/>
        <v>8161.7634000000007</v>
      </c>
      <c r="R2390" s="43">
        <f t="shared" si="1123"/>
        <v>0</v>
      </c>
      <c r="S2390" s="24">
        <f t="shared" si="1124"/>
        <v>1000000</v>
      </c>
      <c r="T2390" s="25" t="str">
        <f t="shared" si="1125"/>
        <v>N</v>
      </c>
      <c r="U2390" s="44">
        <f t="shared" si="1126"/>
        <v>0</v>
      </c>
      <c r="V2390" s="45">
        <f t="shared" si="1127"/>
        <v>0</v>
      </c>
      <c r="W2390" s="45">
        <f t="shared" si="1128"/>
        <v>0</v>
      </c>
      <c r="X2390" s="28">
        <f t="shared" si="1129"/>
        <v>0</v>
      </c>
      <c r="Y2390" s="28">
        <f t="shared" si="1130"/>
        <v>0</v>
      </c>
      <c r="Z2390" s="45">
        <f t="shared" si="1131"/>
        <v>0</v>
      </c>
      <c r="AA2390" s="29" t="str">
        <f t="shared" si="1132"/>
        <v>N</v>
      </c>
      <c r="AB2390" s="46">
        <f t="shared" si="1133"/>
        <v>0</v>
      </c>
      <c r="AC2390" s="31">
        <f t="shared" si="1134"/>
        <v>0</v>
      </c>
      <c r="AD2390" s="31">
        <f t="shared" si="1135"/>
        <v>0</v>
      </c>
      <c r="AE2390" s="31">
        <f t="shared" si="1136"/>
        <v>0</v>
      </c>
      <c r="AF2390" s="47">
        <f t="shared" si="1137"/>
        <v>0</v>
      </c>
      <c r="AG2390" s="31">
        <f t="shared" si="1138"/>
        <v>0</v>
      </c>
      <c r="AH2390" s="48">
        <f t="shared" si="1139"/>
        <v>0</v>
      </c>
      <c r="AI2390" s="33">
        <f t="shared" si="1140"/>
        <v>0</v>
      </c>
      <c r="AJ2390" s="33">
        <f t="shared" si="1141"/>
        <v>0</v>
      </c>
      <c r="AK2390" s="33">
        <f t="shared" si="1142"/>
        <v>0</v>
      </c>
      <c r="AL2390" s="33">
        <f t="shared" si="1143"/>
        <v>0</v>
      </c>
      <c r="AM2390" s="34">
        <f t="shared" si="1144"/>
        <v>0</v>
      </c>
    </row>
    <row r="2391" spans="1:39" ht="15" customHeight="1" x14ac:dyDescent="0.3">
      <c r="A2391" s="166" t="s">
        <v>4825</v>
      </c>
      <c r="B2391" s="99">
        <v>13703</v>
      </c>
      <c r="C2391" s="99">
        <v>75579</v>
      </c>
      <c r="D2391" s="165">
        <v>45936</v>
      </c>
      <c r="E2391" s="165">
        <v>46296</v>
      </c>
      <c r="F2391" s="166">
        <v>4</v>
      </c>
      <c r="G2391" s="178">
        <v>1.88</v>
      </c>
      <c r="H2391" s="181">
        <v>0.25</v>
      </c>
      <c r="I2391" s="180">
        <v>1.5699999999999999E-2</v>
      </c>
      <c r="J2391" s="21">
        <f t="shared" si="1115"/>
        <v>2.12</v>
      </c>
      <c r="K2391" s="21" t="str">
        <f t="shared" si="1116"/>
        <v>Y</v>
      </c>
      <c r="L2391" s="37" t="str">
        <f t="shared" si="1117"/>
        <v>NA</v>
      </c>
      <c r="M2391" s="8" t="str">
        <f t="shared" si="1118"/>
        <v>Y</v>
      </c>
      <c r="N2391" s="42">
        <f t="shared" si="1119"/>
        <v>9</v>
      </c>
      <c r="O2391" s="43">
        <f t="shared" si="1120"/>
        <v>200000</v>
      </c>
      <c r="P2391" s="43" t="str">
        <f t="shared" si="1121"/>
        <v>NA</v>
      </c>
      <c r="Q2391" s="24">
        <f t="shared" si="1122"/>
        <v>13918.1371</v>
      </c>
      <c r="R2391" s="43">
        <f t="shared" si="1123"/>
        <v>0</v>
      </c>
      <c r="S2391" s="24">
        <f t="shared" si="1124"/>
        <v>1000000</v>
      </c>
      <c r="T2391" s="25" t="str">
        <f t="shared" si="1125"/>
        <v>Y</v>
      </c>
      <c r="U2391" s="44">
        <f t="shared" si="1126"/>
        <v>8</v>
      </c>
      <c r="V2391" s="45">
        <f t="shared" si="1127"/>
        <v>200000</v>
      </c>
      <c r="W2391" s="45">
        <f t="shared" si="1128"/>
        <v>1000000</v>
      </c>
      <c r="X2391" s="28">
        <f t="shared" si="1129"/>
        <v>14136.65185247</v>
      </c>
      <c r="Y2391" s="28">
        <f t="shared" si="1130"/>
        <v>0</v>
      </c>
      <c r="Z2391" s="45" t="str">
        <f t="shared" si="1131"/>
        <v>NA</v>
      </c>
      <c r="AA2391" s="29" t="str">
        <f t="shared" si="1132"/>
        <v>Y</v>
      </c>
      <c r="AB2391" s="46">
        <f t="shared" si="1133"/>
        <v>7</v>
      </c>
      <c r="AC2391" s="31">
        <f t="shared" si="1134"/>
        <v>200000</v>
      </c>
      <c r="AD2391" s="31">
        <f t="shared" si="1135"/>
        <v>1000000</v>
      </c>
      <c r="AE2391" s="31">
        <f t="shared" si="1136"/>
        <v>14358.597286553781</v>
      </c>
      <c r="AF2391" s="47">
        <f t="shared" si="1137"/>
        <v>0</v>
      </c>
      <c r="AG2391" s="31" t="str">
        <f t="shared" si="1138"/>
        <v>NA</v>
      </c>
      <c r="AH2391" s="48">
        <f t="shared" si="1139"/>
        <v>6</v>
      </c>
      <c r="AI2391" s="33">
        <f t="shared" si="1140"/>
        <v>20000</v>
      </c>
      <c r="AJ2391" s="33">
        <f t="shared" si="1141"/>
        <v>65000</v>
      </c>
      <c r="AK2391" s="33">
        <f t="shared" si="1142"/>
        <v>14584.027263952676</v>
      </c>
      <c r="AL2391" s="33">
        <f t="shared" si="1143"/>
        <v>0</v>
      </c>
      <c r="AM2391" s="34">
        <f t="shared" si="1144"/>
        <v>0</v>
      </c>
    </row>
    <row r="2392" spans="1:39" ht="15" customHeight="1" x14ac:dyDescent="0.3">
      <c r="A2392" s="166" t="s">
        <v>4826</v>
      </c>
      <c r="B2392" s="99">
        <v>8276</v>
      </c>
      <c r="C2392" s="99">
        <v>27878</v>
      </c>
      <c r="D2392" s="165">
        <v>45103</v>
      </c>
      <c r="E2392" s="165">
        <v>45242</v>
      </c>
      <c r="F2392" s="166">
        <v>4</v>
      </c>
      <c r="G2392" s="178">
        <v>0.62</v>
      </c>
      <c r="H2392" s="181">
        <v>0.75</v>
      </c>
      <c r="I2392" s="180">
        <v>7.6700000000000004E-2</v>
      </c>
      <c r="J2392" s="21">
        <f t="shared" si="1115"/>
        <v>3.38</v>
      </c>
      <c r="K2392" s="21" t="str">
        <f t="shared" si="1116"/>
        <v>Y</v>
      </c>
      <c r="L2392" s="37" t="str">
        <f t="shared" si="1117"/>
        <v>NA</v>
      </c>
      <c r="M2392" s="8" t="str">
        <f t="shared" si="1118"/>
        <v>Y</v>
      </c>
      <c r="N2392" s="42">
        <f t="shared" si="1119"/>
        <v>5</v>
      </c>
      <c r="O2392" s="43">
        <f t="shared" si="1120"/>
        <v>200000</v>
      </c>
      <c r="P2392" s="43" t="str">
        <f t="shared" si="1121"/>
        <v>NA</v>
      </c>
      <c r="Q2392" s="24">
        <f t="shared" si="1122"/>
        <v>8910.7692000000006</v>
      </c>
      <c r="R2392" s="43">
        <f t="shared" si="1123"/>
        <v>0</v>
      </c>
      <c r="S2392" s="24">
        <f t="shared" si="1124"/>
        <v>1000000</v>
      </c>
      <c r="T2392" s="25" t="str">
        <f t="shared" si="1125"/>
        <v>Y</v>
      </c>
      <c r="U2392" s="44">
        <f t="shared" si="1126"/>
        <v>4</v>
      </c>
      <c r="V2392" s="45">
        <f t="shared" si="1127"/>
        <v>200000</v>
      </c>
      <c r="W2392" s="45">
        <f t="shared" si="1128"/>
        <v>1000000</v>
      </c>
      <c r="X2392" s="28">
        <f t="shared" si="1129"/>
        <v>9594.2251976400003</v>
      </c>
      <c r="Y2392" s="28">
        <f t="shared" si="1130"/>
        <v>0</v>
      </c>
      <c r="Z2392" s="45" t="str">
        <f t="shared" si="1131"/>
        <v>NA</v>
      </c>
      <c r="AA2392" s="29" t="str">
        <f t="shared" si="1132"/>
        <v>Y</v>
      </c>
      <c r="AB2392" s="46">
        <f t="shared" si="1133"/>
        <v>3</v>
      </c>
      <c r="AC2392" s="31">
        <f t="shared" si="1134"/>
        <v>200000</v>
      </c>
      <c r="AD2392" s="31">
        <f t="shared" si="1135"/>
        <v>1000000</v>
      </c>
      <c r="AE2392" s="31">
        <f t="shared" si="1136"/>
        <v>10330.102270298989</v>
      </c>
      <c r="AF2392" s="47">
        <f t="shared" si="1137"/>
        <v>0</v>
      </c>
      <c r="AG2392" s="31" t="str">
        <f t="shared" si="1138"/>
        <v>NA</v>
      </c>
      <c r="AH2392" s="48">
        <f t="shared" si="1139"/>
        <v>2</v>
      </c>
      <c r="AI2392" s="33">
        <f t="shared" si="1140"/>
        <v>20000</v>
      </c>
      <c r="AJ2392" s="33">
        <f t="shared" si="1141"/>
        <v>65000</v>
      </c>
      <c r="AK2392" s="33">
        <f t="shared" si="1142"/>
        <v>11122.421114430921</v>
      </c>
      <c r="AL2392" s="33">
        <f t="shared" si="1143"/>
        <v>0</v>
      </c>
      <c r="AM2392" s="34">
        <f t="shared" si="1144"/>
        <v>0</v>
      </c>
    </row>
    <row r="2393" spans="1:39" ht="15" customHeight="1" x14ac:dyDescent="0.3">
      <c r="A2393" s="166" t="s">
        <v>4827</v>
      </c>
      <c r="B2393" s="99">
        <v>14338</v>
      </c>
      <c r="C2393" s="99">
        <v>45014</v>
      </c>
      <c r="D2393" s="165">
        <v>45307</v>
      </c>
      <c r="E2393" s="165">
        <v>45615</v>
      </c>
      <c r="F2393" s="166">
        <v>4</v>
      </c>
      <c r="G2393" s="178">
        <v>2.4900000000000002</v>
      </c>
      <c r="H2393" s="181">
        <v>0.25</v>
      </c>
      <c r="I2393" s="180">
        <v>6.1800000000000001E-2</v>
      </c>
      <c r="J2393" s="21">
        <f t="shared" si="1115"/>
        <v>1.5099999999999998</v>
      </c>
      <c r="K2393" s="21" t="str">
        <f t="shared" si="1116"/>
        <v>Y</v>
      </c>
      <c r="L2393" s="37" t="str">
        <f t="shared" si="1117"/>
        <v>NA</v>
      </c>
      <c r="M2393" s="8" t="str">
        <f t="shared" si="1118"/>
        <v>Y</v>
      </c>
      <c r="N2393" s="42">
        <f t="shared" si="1119"/>
        <v>7</v>
      </c>
      <c r="O2393" s="43">
        <f t="shared" si="1120"/>
        <v>200000</v>
      </c>
      <c r="P2393" s="43" t="str">
        <f t="shared" si="1121"/>
        <v>NA</v>
      </c>
      <c r="Q2393" s="24">
        <f t="shared" si="1122"/>
        <v>15224.088400000001</v>
      </c>
      <c r="R2393" s="43">
        <f t="shared" si="1123"/>
        <v>0</v>
      </c>
      <c r="S2393" s="24">
        <f t="shared" si="1124"/>
        <v>1000000</v>
      </c>
      <c r="T2393" s="25" t="str">
        <f t="shared" si="1125"/>
        <v>Y</v>
      </c>
      <c r="U2393" s="44">
        <f t="shared" si="1126"/>
        <v>6</v>
      </c>
      <c r="V2393" s="45">
        <f t="shared" si="1127"/>
        <v>200000</v>
      </c>
      <c r="W2393" s="45">
        <f t="shared" si="1128"/>
        <v>1000000</v>
      </c>
      <c r="X2393" s="28">
        <f t="shared" si="1129"/>
        <v>16164.937063120002</v>
      </c>
      <c r="Y2393" s="28">
        <f t="shared" si="1130"/>
        <v>0</v>
      </c>
      <c r="Z2393" s="45" t="str">
        <f t="shared" si="1131"/>
        <v>NA</v>
      </c>
      <c r="AA2393" s="29" t="str">
        <f t="shared" si="1132"/>
        <v>N</v>
      </c>
      <c r="AB2393" s="46">
        <f t="shared" si="1133"/>
        <v>5</v>
      </c>
      <c r="AC2393" s="31">
        <f t="shared" si="1134"/>
        <v>20000</v>
      </c>
      <c r="AD2393" s="31">
        <f t="shared" si="1135"/>
        <v>65000</v>
      </c>
      <c r="AE2393" s="31">
        <f t="shared" si="1136"/>
        <v>17163.930173620818</v>
      </c>
      <c r="AF2393" s="47">
        <f t="shared" si="1137"/>
        <v>0</v>
      </c>
      <c r="AG2393" s="31">
        <f t="shared" si="1138"/>
        <v>0</v>
      </c>
      <c r="AH2393" s="48">
        <f t="shared" si="1139"/>
        <v>4</v>
      </c>
      <c r="AI2393" s="33">
        <f t="shared" si="1140"/>
        <v>20000</v>
      </c>
      <c r="AJ2393" s="33">
        <f t="shared" si="1141"/>
        <v>65000</v>
      </c>
      <c r="AK2393" s="33">
        <f t="shared" si="1142"/>
        <v>0</v>
      </c>
      <c r="AL2393" s="33">
        <f t="shared" si="1143"/>
        <v>18224.661058350586</v>
      </c>
      <c r="AM2393" s="34">
        <f t="shared" si="1144"/>
        <v>18224.661058350586</v>
      </c>
    </row>
    <row r="2394" spans="1:39" ht="15" customHeight="1" x14ac:dyDescent="0.3">
      <c r="A2394" s="166" t="s">
        <v>4828</v>
      </c>
      <c r="B2394" s="99">
        <v>8394</v>
      </c>
      <c r="C2394" s="99">
        <v>35995</v>
      </c>
      <c r="D2394" s="165">
        <v>45663</v>
      </c>
      <c r="E2394" s="165">
        <v>45752</v>
      </c>
      <c r="F2394" s="166">
        <v>2</v>
      </c>
      <c r="G2394" s="178">
        <v>1.51</v>
      </c>
      <c r="H2394" s="181">
        <v>0.5</v>
      </c>
      <c r="I2394" s="180">
        <v>3.4099999999999998E-2</v>
      </c>
      <c r="J2394" s="21">
        <f t="shared" si="1115"/>
        <v>0.49</v>
      </c>
      <c r="K2394" s="21" t="str">
        <f t="shared" si="1116"/>
        <v>Y</v>
      </c>
      <c r="L2394" s="37" t="str">
        <f t="shared" si="1117"/>
        <v>NA</v>
      </c>
      <c r="M2394" s="8" t="str">
        <f t="shared" si="1118"/>
        <v>Y</v>
      </c>
      <c r="N2394" s="42">
        <f t="shared" si="1119"/>
        <v>1</v>
      </c>
      <c r="O2394" s="43">
        <f t="shared" si="1120"/>
        <v>200000</v>
      </c>
      <c r="P2394" s="43" t="str">
        <f t="shared" si="1121"/>
        <v>NA</v>
      </c>
      <c r="Q2394" s="24">
        <f t="shared" si="1122"/>
        <v>8680.2353999999996</v>
      </c>
      <c r="R2394" s="43">
        <f t="shared" si="1123"/>
        <v>0</v>
      </c>
      <c r="S2394" s="24">
        <f t="shared" si="1124"/>
        <v>1000000</v>
      </c>
      <c r="T2394" s="25" t="str">
        <f t="shared" si="1125"/>
        <v>N</v>
      </c>
      <c r="U2394" s="44">
        <f t="shared" si="1126"/>
        <v>0</v>
      </c>
      <c r="V2394" s="45">
        <f t="shared" si="1127"/>
        <v>0</v>
      </c>
      <c r="W2394" s="45">
        <f t="shared" si="1128"/>
        <v>0</v>
      </c>
      <c r="X2394" s="28">
        <f t="shared" si="1129"/>
        <v>0</v>
      </c>
      <c r="Y2394" s="28">
        <f t="shared" si="1130"/>
        <v>0</v>
      </c>
      <c r="Z2394" s="45">
        <f t="shared" si="1131"/>
        <v>0</v>
      </c>
      <c r="AA2394" s="29" t="str">
        <f t="shared" si="1132"/>
        <v>N</v>
      </c>
      <c r="AB2394" s="46">
        <f t="shared" si="1133"/>
        <v>0</v>
      </c>
      <c r="AC2394" s="31">
        <f t="shared" si="1134"/>
        <v>0</v>
      </c>
      <c r="AD2394" s="31">
        <f t="shared" si="1135"/>
        <v>0</v>
      </c>
      <c r="AE2394" s="31">
        <f t="shared" si="1136"/>
        <v>0</v>
      </c>
      <c r="AF2394" s="47">
        <f t="shared" si="1137"/>
        <v>0</v>
      </c>
      <c r="AG2394" s="31">
        <f t="shared" si="1138"/>
        <v>0</v>
      </c>
      <c r="AH2394" s="48">
        <f t="shared" si="1139"/>
        <v>0</v>
      </c>
      <c r="AI2394" s="33">
        <f t="shared" si="1140"/>
        <v>0</v>
      </c>
      <c r="AJ2394" s="33">
        <f t="shared" si="1141"/>
        <v>0</v>
      </c>
      <c r="AK2394" s="33">
        <f t="shared" si="1142"/>
        <v>0</v>
      </c>
      <c r="AL2394" s="33">
        <f t="shared" si="1143"/>
        <v>0</v>
      </c>
      <c r="AM2394" s="34">
        <f t="shared" si="1144"/>
        <v>0</v>
      </c>
    </row>
    <row r="2395" spans="1:39" ht="15" customHeight="1" x14ac:dyDescent="0.3">
      <c r="A2395" s="166" t="s">
        <v>4829</v>
      </c>
      <c r="B2395" s="99">
        <v>16235</v>
      </c>
      <c r="C2395" s="99">
        <v>52920</v>
      </c>
      <c r="D2395" s="165">
        <v>44797</v>
      </c>
      <c r="E2395" s="165">
        <v>45151</v>
      </c>
      <c r="F2395" s="166">
        <v>4</v>
      </c>
      <c r="G2395" s="178">
        <v>2.0699999999999998</v>
      </c>
      <c r="H2395" s="181">
        <v>0.75</v>
      </c>
      <c r="I2395" s="180">
        <v>7.8399999999999997E-2</v>
      </c>
      <c r="J2395" s="21">
        <f t="shared" si="1115"/>
        <v>1.9300000000000002</v>
      </c>
      <c r="K2395" s="21" t="str">
        <f t="shared" si="1116"/>
        <v>Y</v>
      </c>
      <c r="L2395" s="37" t="str">
        <f t="shared" si="1117"/>
        <v>NA</v>
      </c>
      <c r="M2395" s="8" t="str">
        <f t="shared" si="1118"/>
        <v>Y</v>
      </c>
      <c r="N2395" s="42">
        <f t="shared" si="1119"/>
        <v>3</v>
      </c>
      <c r="O2395" s="43">
        <f t="shared" si="1120"/>
        <v>200000</v>
      </c>
      <c r="P2395" s="43" t="str">
        <f t="shared" si="1121"/>
        <v>NA</v>
      </c>
      <c r="Q2395" s="24">
        <f t="shared" si="1122"/>
        <v>17507.824000000001</v>
      </c>
      <c r="R2395" s="43">
        <f t="shared" si="1123"/>
        <v>0</v>
      </c>
      <c r="S2395" s="24">
        <f t="shared" si="1124"/>
        <v>1000000</v>
      </c>
      <c r="T2395" s="25" t="str">
        <f t="shared" si="1125"/>
        <v>Y</v>
      </c>
      <c r="U2395" s="44">
        <f t="shared" si="1126"/>
        <v>2</v>
      </c>
      <c r="V2395" s="45">
        <f t="shared" si="1127"/>
        <v>200000</v>
      </c>
      <c r="W2395" s="45">
        <f t="shared" si="1128"/>
        <v>1000000</v>
      </c>
      <c r="X2395" s="28">
        <f t="shared" si="1129"/>
        <v>18880.4374016</v>
      </c>
      <c r="Y2395" s="28">
        <f t="shared" si="1130"/>
        <v>0</v>
      </c>
      <c r="Z2395" s="45" t="str">
        <f t="shared" si="1131"/>
        <v>NA</v>
      </c>
      <c r="AA2395" s="29" t="str">
        <f t="shared" si="1132"/>
        <v>N</v>
      </c>
      <c r="AB2395" s="46">
        <f t="shared" si="1133"/>
        <v>1</v>
      </c>
      <c r="AC2395" s="31">
        <f t="shared" si="1134"/>
        <v>20000</v>
      </c>
      <c r="AD2395" s="31">
        <f t="shared" si="1135"/>
        <v>65000</v>
      </c>
      <c r="AE2395" s="31">
        <f t="shared" si="1136"/>
        <v>20000</v>
      </c>
      <c r="AF2395" s="47">
        <f t="shared" si="1137"/>
        <v>360.66369388543899</v>
      </c>
      <c r="AG2395" s="31">
        <f t="shared" si="1138"/>
        <v>0</v>
      </c>
      <c r="AH2395" s="48">
        <f t="shared" si="1139"/>
        <v>0</v>
      </c>
      <c r="AI2395" s="33">
        <f t="shared" si="1140"/>
        <v>0</v>
      </c>
      <c r="AJ2395" s="33">
        <f t="shared" si="1141"/>
        <v>0</v>
      </c>
      <c r="AK2395" s="33">
        <f t="shared" si="1142"/>
        <v>0</v>
      </c>
      <c r="AL2395" s="33">
        <f t="shared" si="1143"/>
        <v>0</v>
      </c>
      <c r="AM2395" s="34">
        <f t="shared" si="1144"/>
        <v>360.66369388543899</v>
      </c>
    </row>
    <row r="2396" spans="1:39" ht="15" customHeight="1" x14ac:dyDescent="0.3">
      <c r="A2396" s="166" t="s">
        <v>4830</v>
      </c>
      <c r="B2396" s="99">
        <v>18879</v>
      </c>
      <c r="C2396" s="99">
        <v>65144</v>
      </c>
      <c r="D2396" s="165">
        <v>46114</v>
      </c>
      <c r="E2396" s="165">
        <v>46145</v>
      </c>
      <c r="F2396" s="166">
        <v>4</v>
      </c>
      <c r="G2396" s="178">
        <v>3.11</v>
      </c>
      <c r="H2396" s="181">
        <v>0.75</v>
      </c>
      <c r="I2396" s="180">
        <v>2.63E-2</v>
      </c>
      <c r="J2396" s="21">
        <f t="shared" si="1115"/>
        <v>0.89000000000000012</v>
      </c>
      <c r="K2396" s="21" t="str">
        <f t="shared" si="1116"/>
        <v>Y</v>
      </c>
      <c r="L2396" s="37" t="str">
        <f t="shared" si="1117"/>
        <v>NA</v>
      </c>
      <c r="M2396" s="8" t="str">
        <f t="shared" si="1118"/>
        <v>Y</v>
      </c>
      <c r="N2396" s="42">
        <f t="shared" si="1119"/>
        <v>2</v>
      </c>
      <c r="O2396" s="43">
        <f t="shared" si="1120"/>
        <v>200000</v>
      </c>
      <c r="P2396" s="43" t="str">
        <f t="shared" si="1121"/>
        <v>NA</v>
      </c>
      <c r="Q2396" s="24">
        <f t="shared" si="1122"/>
        <v>19375.5177</v>
      </c>
      <c r="R2396" s="43">
        <f t="shared" si="1123"/>
        <v>0</v>
      </c>
      <c r="S2396" s="24">
        <f t="shared" si="1124"/>
        <v>1000000</v>
      </c>
      <c r="T2396" s="25" t="str">
        <f t="shared" si="1125"/>
        <v>N</v>
      </c>
      <c r="U2396" s="44">
        <f t="shared" si="1126"/>
        <v>1</v>
      </c>
      <c r="V2396" s="45">
        <f t="shared" si="1127"/>
        <v>20000</v>
      </c>
      <c r="W2396" s="45">
        <f t="shared" si="1128"/>
        <v>65000</v>
      </c>
      <c r="X2396" s="28">
        <f t="shared" si="1129"/>
        <v>0</v>
      </c>
      <c r="Y2396" s="28">
        <f t="shared" si="1130"/>
        <v>19885.093815510001</v>
      </c>
      <c r="Z2396" s="45">
        <f t="shared" si="1131"/>
        <v>0</v>
      </c>
      <c r="AA2396" s="29" t="str">
        <f t="shared" si="1132"/>
        <v>N</v>
      </c>
      <c r="AB2396" s="46">
        <f t="shared" si="1133"/>
        <v>0</v>
      </c>
      <c r="AC2396" s="31">
        <f t="shared" si="1134"/>
        <v>0</v>
      </c>
      <c r="AD2396" s="31">
        <f t="shared" si="1135"/>
        <v>0</v>
      </c>
      <c r="AE2396" s="31">
        <f t="shared" si="1136"/>
        <v>0</v>
      </c>
      <c r="AF2396" s="47">
        <f t="shared" si="1137"/>
        <v>0</v>
      </c>
      <c r="AG2396" s="31">
        <f t="shared" si="1138"/>
        <v>0</v>
      </c>
      <c r="AH2396" s="48">
        <f t="shared" si="1139"/>
        <v>0</v>
      </c>
      <c r="AI2396" s="33">
        <f t="shared" si="1140"/>
        <v>0</v>
      </c>
      <c r="AJ2396" s="33">
        <f t="shared" si="1141"/>
        <v>0</v>
      </c>
      <c r="AK2396" s="33">
        <f t="shared" si="1142"/>
        <v>0</v>
      </c>
      <c r="AL2396" s="33">
        <f t="shared" si="1143"/>
        <v>0</v>
      </c>
      <c r="AM2396" s="34">
        <f t="shared" si="1144"/>
        <v>19885.093815510001</v>
      </c>
    </row>
    <row r="2397" spans="1:39" ht="15" customHeight="1" x14ac:dyDescent="0.3">
      <c r="A2397" s="166" t="s">
        <v>4831</v>
      </c>
      <c r="B2397" s="99">
        <v>19014</v>
      </c>
      <c r="C2397" s="99">
        <v>102533</v>
      </c>
      <c r="D2397" s="165">
        <v>46185</v>
      </c>
      <c r="E2397" s="165">
        <v>46272</v>
      </c>
      <c r="F2397" s="166">
        <v>2</v>
      </c>
      <c r="G2397" s="178">
        <v>1.9</v>
      </c>
      <c r="H2397" s="181">
        <v>0.5</v>
      </c>
      <c r="I2397" s="180">
        <v>5.3199999999999997E-2</v>
      </c>
      <c r="J2397" s="21">
        <f t="shared" si="1115"/>
        <v>0.10000000000000009</v>
      </c>
      <c r="K2397" s="21" t="str">
        <f t="shared" si="1116"/>
        <v>Y</v>
      </c>
      <c r="L2397" s="37" t="str">
        <f t="shared" si="1117"/>
        <v>NA</v>
      </c>
      <c r="M2397" s="8" t="str">
        <f t="shared" si="1118"/>
        <v>Y</v>
      </c>
      <c r="N2397" s="42">
        <f t="shared" si="1119"/>
        <v>1</v>
      </c>
      <c r="O2397" s="43">
        <f t="shared" si="1120"/>
        <v>200000</v>
      </c>
      <c r="P2397" s="43" t="str">
        <f t="shared" si="1121"/>
        <v>NA</v>
      </c>
      <c r="Q2397" s="24">
        <f t="shared" si="1122"/>
        <v>20025.5448</v>
      </c>
      <c r="R2397" s="43">
        <f t="shared" si="1123"/>
        <v>0</v>
      </c>
      <c r="S2397" s="24">
        <f t="shared" si="1124"/>
        <v>1000000</v>
      </c>
      <c r="T2397" s="25" t="str">
        <f t="shared" si="1125"/>
        <v>N</v>
      </c>
      <c r="U2397" s="44">
        <f t="shared" si="1126"/>
        <v>0</v>
      </c>
      <c r="V2397" s="45">
        <f t="shared" si="1127"/>
        <v>0</v>
      </c>
      <c r="W2397" s="45">
        <f t="shared" si="1128"/>
        <v>0</v>
      </c>
      <c r="X2397" s="28">
        <f t="shared" si="1129"/>
        <v>0</v>
      </c>
      <c r="Y2397" s="28">
        <f t="shared" si="1130"/>
        <v>0</v>
      </c>
      <c r="Z2397" s="45">
        <f t="shared" si="1131"/>
        <v>0</v>
      </c>
      <c r="AA2397" s="29" t="str">
        <f t="shared" si="1132"/>
        <v>N</v>
      </c>
      <c r="AB2397" s="46">
        <f t="shared" si="1133"/>
        <v>0</v>
      </c>
      <c r="AC2397" s="31">
        <f t="shared" si="1134"/>
        <v>0</v>
      </c>
      <c r="AD2397" s="31">
        <f t="shared" si="1135"/>
        <v>0</v>
      </c>
      <c r="AE2397" s="31">
        <f t="shared" si="1136"/>
        <v>0</v>
      </c>
      <c r="AF2397" s="47">
        <f t="shared" si="1137"/>
        <v>0</v>
      </c>
      <c r="AG2397" s="31">
        <f t="shared" si="1138"/>
        <v>0</v>
      </c>
      <c r="AH2397" s="48">
        <f t="shared" si="1139"/>
        <v>0</v>
      </c>
      <c r="AI2397" s="33">
        <f t="shared" si="1140"/>
        <v>0</v>
      </c>
      <c r="AJ2397" s="33">
        <f t="shared" si="1141"/>
        <v>0</v>
      </c>
      <c r="AK2397" s="33">
        <f t="shared" si="1142"/>
        <v>0</v>
      </c>
      <c r="AL2397" s="33">
        <f t="shared" si="1143"/>
        <v>0</v>
      </c>
      <c r="AM2397" s="34">
        <f t="shared" si="1144"/>
        <v>0</v>
      </c>
    </row>
    <row r="2398" spans="1:39" ht="15" customHeight="1" x14ac:dyDescent="0.3">
      <c r="A2398" s="166" t="s">
        <v>4832</v>
      </c>
      <c r="B2398" s="99">
        <v>23105</v>
      </c>
      <c r="C2398" s="99">
        <v>52515</v>
      </c>
      <c r="D2398" s="165">
        <v>45324</v>
      </c>
      <c r="E2398" s="165">
        <v>45419</v>
      </c>
      <c r="F2398" s="166">
        <v>2</v>
      </c>
      <c r="G2398" s="178">
        <v>0.69</v>
      </c>
      <c r="H2398" s="181">
        <v>0.25</v>
      </c>
      <c r="I2398" s="180">
        <v>7.7899999999999997E-2</v>
      </c>
      <c r="J2398" s="21">
        <f t="shared" si="1115"/>
        <v>1.31</v>
      </c>
      <c r="K2398" s="21" t="str">
        <f t="shared" si="1116"/>
        <v>Y</v>
      </c>
      <c r="L2398" s="37" t="str">
        <f t="shared" si="1117"/>
        <v>NA</v>
      </c>
      <c r="M2398" s="8" t="str">
        <f t="shared" si="1118"/>
        <v>Y</v>
      </c>
      <c r="N2398" s="42">
        <f t="shared" si="1119"/>
        <v>6</v>
      </c>
      <c r="O2398" s="43">
        <f t="shared" si="1120"/>
        <v>200000</v>
      </c>
      <c r="P2398" s="43" t="str">
        <f t="shared" si="1121"/>
        <v>NA</v>
      </c>
      <c r="Q2398" s="24">
        <f t="shared" si="1122"/>
        <v>24904.879500000003</v>
      </c>
      <c r="R2398" s="43">
        <f t="shared" si="1123"/>
        <v>0</v>
      </c>
      <c r="S2398" s="24">
        <f t="shared" si="1124"/>
        <v>1000000</v>
      </c>
      <c r="T2398" s="25" t="str">
        <f t="shared" si="1125"/>
        <v>Y</v>
      </c>
      <c r="U2398" s="44">
        <f t="shared" si="1126"/>
        <v>5</v>
      </c>
      <c r="V2398" s="45">
        <f t="shared" si="1127"/>
        <v>200000</v>
      </c>
      <c r="W2398" s="45">
        <f t="shared" si="1128"/>
        <v>1000000</v>
      </c>
      <c r="X2398" s="28">
        <f t="shared" si="1129"/>
        <v>26844.969613050005</v>
      </c>
      <c r="Y2398" s="28">
        <f t="shared" si="1130"/>
        <v>0</v>
      </c>
      <c r="Z2398" s="45" t="str">
        <f t="shared" si="1131"/>
        <v>NA</v>
      </c>
      <c r="AA2398" s="29" t="str">
        <f t="shared" si="1132"/>
        <v>N</v>
      </c>
      <c r="AB2398" s="46">
        <f t="shared" si="1133"/>
        <v>4</v>
      </c>
      <c r="AC2398" s="31">
        <f t="shared" si="1134"/>
        <v>20000</v>
      </c>
      <c r="AD2398" s="31">
        <f t="shared" si="1135"/>
        <v>65000</v>
      </c>
      <c r="AE2398" s="31">
        <f t="shared" si="1136"/>
        <v>20000</v>
      </c>
      <c r="AF2398" s="47">
        <f t="shared" si="1137"/>
        <v>8936.1927459066028</v>
      </c>
      <c r="AG2398" s="31">
        <f t="shared" si="1138"/>
        <v>0</v>
      </c>
      <c r="AH2398" s="48">
        <f t="shared" si="1139"/>
        <v>3</v>
      </c>
      <c r="AI2398" s="33">
        <f t="shared" si="1140"/>
        <v>20000</v>
      </c>
      <c r="AJ2398" s="33">
        <f t="shared" si="1141"/>
        <v>65000</v>
      </c>
      <c r="AK2398" s="33">
        <f t="shared" si="1142"/>
        <v>0</v>
      </c>
      <c r="AL2398" s="33">
        <f t="shared" si="1143"/>
        <v>31190.322160812728</v>
      </c>
      <c r="AM2398" s="34">
        <f t="shared" si="1144"/>
        <v>40126.514906719327</v>
      </c>
    </row>
    <row r="2399" spans="1:39" ht="15" customHeight="1" x14ac:dyDescent="0.3">
      <c r="A2399" s="166" t="s">
        <v>4833</v>
      </c>
      <c r="B2399" s="99">
        <v>8368</v>
      </c>
      <c r="C2399" s="99">
        <v>64725</v>
      </c>
      <c r="D2399" s="165">
        <v>44607</v>
      </c>
      <c r="E2399" s="165">
        <v>44923</v>
      </c>
      <c r="F2399" s="166">
        <v>4</v>
      </c>
      <c r="G2399" s="178">
        <v>3.9</v>
      </c>
      <c r="H2399" s="181">
        <v>0.5</v>
      </c>
      <c r="I2399" s="180">
        <v>7.9799999999999996E-2</v>
      </c>
      <c r="J2399" s="21">
        <f t="shared" si="1115"/>
        <v>0.10000000000000009</v>
      </c>
      <c r="K2399" s="21" t="str">
        <f t="shared" si="1116"/>
        <v>Y</v>
      </c>
      <c r="L2399" s="37" t="str">
        <f t="shared" si="1117"/>
        <v>NA</v>
      </c>
      <c r="M2399" s="8" t="str">
        <f t="shared" si="1118"/>
        <v>Y</v>
      </c>
      <c r="N2399" s="42">
        <f t="shared" si="1119"/>
        <v>1</v>
      </c>
      <c r="O2399" s="43">
        <f t="shared" si="1120"/>
        <v>200000</v>
      </c>
      <c r="P2399" s="43" t="str">
        <f t="shared" si="1121"/>
        <v>NA</v>
      </c>
      <c r="Q2399" s="24">
        <f t="shared" si="1122"/>
        <v>9035.7664000000004</v>
      </c>
      <c r="R2399" s="43">
        <f t="shared" si="1123"/>
        <v>0</v>
      </c>
      <c r="S2399" s="24">
        <f t="shared" si="1124"/>
        <v>1000000</v>
      </c>
      <c r="T2399" s="25" t="str">
        <f t="shared" si="1125"/>
        <v>N</v>
      </c>
      <c r="U2399" s="44">
        <f t="shared" si="1126"/>
        <v>0</v>
      </c>
      <c r="V2399" s="45">
        <f t="shared" si="1127"/>
        <v>0</v>
      </c>
      <c r="W2399" s="45">
        <f t="shared" si="1128"/>
        <v>0</v>
      </c>
      <c r="X2399" s="28">
        <f t="shared" si="1129"/>
        <v>0</v>
      </c>
      <c r="Y2399" s="28">
        <f t="shared" si="1130"/>
        <v>0</v>
      </c>
      <c r="Z2399" s="45">
        <f t="shared" si="1131"/>
        <v>0</v>
      </c>
      <c r="AA2399" s="29" t="str">
        <f t="shared" si="1132"/>
        <v>N</v>
      </c>
      <c r="AB2399" s="46">
        <f t="shared" si="1133"/>
        <v>0</v>
      </c>
      <c r="AC2399" s="31">
        <f t="shared" si="1134"/>
        <v>0</v>
      </c>
      <c r="AD2399" s="31">
        <f t="shared" si="1135"/>
        <v>0</v>
      </c>
      <c r="AE2399" s="31">
        <f t="shared" si="1136"/>
        <v>0</v>
      </c>
      <c r="AF2399" s="47">
        <f t="shared" si="1137"/>
        <v>0</v>
      </c>
      <c r="AG2399" s="31">
        <f t="shared" si="1138"/>
        <v>0</v>
      </c>
      <c r="AH2399" s="48">
        <f t="shared" si="1139"/>
        <v>0</v>
      </c>
      <c r="AI2399" s="33">
        <f t="shared" si="1140"/>
        <v>0</v>
      </c>
      <c r="AJ2399" s="33">
        <f t="shared" si="1141"/>
        <v>0</v>
      </c>
      <c r="AK2399" s="33">
        <f t="shared" si="1142"/>
        <v>0</v>
      </c>
      <c r="AL2399" s="33">
        <f t="shared" si="1143"/>
        <v>0</v>
      </c>
      <c r="AM2399" s="34">
        <f t="shared" si="1144"/>
        <v>0</v>
      </c>
    </row>
    <row r="2400" spans="1:39" ht="15" customHeight="1" x14ac:dyDescent="0.3">
      <c r="A2400" s="166" t="s">
        <v>4834</v>
      </c>
      <c r="B2400" s="99">
        <v>10801</v>
      </c>
      <c r="C2400" s="99">
        <v>74841</v>
      </c>
      <c r="D2400" s="165">
        <v>46154</v>
      </c>
      <c r="E2400" s="165">
        <v>46275</v>
      </c>
      <c r="F2400" s="166">
        <v>4</v>
      </c>
      <c r="G2400" s="178">
        <v>3.15</v>
      </c>
      <c r="H2400" s="181">
        <v>1</v>
      </c>
      <c r="I2400" s="180">
        <v>7.1199999999999999E-2</v>
      </c>
      <c r="J2400" s="21">
        <f t="shared" si="1115"/>
        <v>0.85000000000000009</v>
      </c>
      <c r="K2400" s="21" t="str">
        <f t="shared" si="1116"/>
        <v>Y</v>
      </c>
      <c r="L2400" s="37" t="str">
        <f t="shared" si="1117"/>
        <v>NA</v>
      </c>
      <c r="M2400" s="8" t="str">
        <f t="shared" si="1118"/>
        <v>Y</v>
      </c>
      <c r="N2400" s="42">
        <f t="shared" si="1119"/>
        <v>1</v>
      </c>
      <c r="O2400" s="43">
        <f t="shared" si="1120"/>
        <v>200000</v>
      </c>
      <c r="P2400" s="43" t="str">
        <f t="shared" si="1121"/>
        <v>NA</v>
      </c>
      <c r="Q2400" s="24">
        <f t="shared" si="1122"/>
        <v>11570.031199999999</v>
      </c>
      <c r="R2400" s="43">
        <f t="shared" si="1123"/>
        <v>0</v>
      </c>
      <c r="S2400" s="24">
        <f t="shared" si="1124"/>
        <v>1000000</v>
      </c>
      <c r="T2400" s="25" t="str">
        <f t="shared" si="1125"/>
        <v>N</v>
      </c>
      <c r="U2400" s="44">
        <f t="shared" si="1126"/>
        <v>0</v>
      </c>
      <c r="V2400" s="45">
        <f t="shared" si="1127"/>
        <v>0</v>
      </c>
      <c r="W2400" s="45">
        <f t="shared" si="1128"/>
        <v>0</v>
      </c>
      <c r="X2400" s="28">
        <f t="shared" si="1129"/>
        <v>0</v>
      </c>
      <c r="Y2400" s="28">
        <f t="shared" si="1130"/>
        <v>0</v>
      </c>
      <c r="Z2400" s="45">
        <f t="shared" si="1131"/>
        <v>0</v>
      </c>
      <c r="AA2400" s="29" t="str">
        <f t="shared" si="1132"/>
        <v>N</v>
      </c>
      <c r="AB2400" s="46">
        <f t="shared" si="1133"/>
        <v>0</v>
      </c>
      <c r="AC2400" s="31">
        <f t="shared" si="1134"/>
        <v>0</v>
      </c>
      <c r="AD2400" s="31">
        <f t="shared" si="1135"/>
        <v>0</v>
      </c>
      <c r="AE2400" s="31">
        <f t="shared" si="1136"/>
        <v>0</v>
      </c>
      <c r="AF2400" s="47">
        <f t="shared" si="1137"/>
        <v>0</v>
      </c>
      <c r="AG2400" s="31">
        <f t="shared" si="1138"/>
        <v>0</v>
      </c>
      <c r="AH2400" s="48">
        <f t="shared" si="1139"/>
        <v>0</v>
      </c>
      <c r="AI2400" s="33">
        <f t="shared" si="1140"/>
        <v>0</v>
      </c>
      <c r="AJ2400" s="33">
        <f t="shared" si="1141"/>
        <v>0</v>
      </c>
      <c r="AK2400" s="33">
        <f t="shared" si="1142"/>
        <v>0</v>
      </c>
      <c r="AL2400" s="33">
        <f t="shared" si="1143"/>
        <v>0</v>
      </c>
      <c r="AM2400" s="34">
        <f t="shared" si="1144"/>
        <v>0</v>
      </c>
    </row>
    <row r="2401" spans="1:39" ht="15" customHeight="1" x14ac:dyDescent="0.3">
      <c r="A2401" s="166" t="s">
        <v>4835</v>
      </c>
      <c r="B2401" s="99">
        <v>10216</v>
      </c>
      <c r="C2401" s="99">
        <v>34384</v>
      </c>
      <c r="D2401" s="165">
        <v>45421</v>
      </c>
      <c r="E2401" s="165">
        <v>45470</v>
      </c>
      <c r="F2401" s="166">
        <v>4</v>
      </c>
      <c r="G2401" s="178">
        <v>0.97</v>
      </c>
      <c r="H2401" s="181">
        <v>1</v>
      </c>
      <c r="I2401" s="180">
        <v>3.95E-2</v>
      </c>
      <c r="J2401" s="21">
        <f t="shared" si="1115"/>
        <v>3.0300000000000002</v>
      </c>
      <c r="K2401" s="21" t="str">
        <f t="shared" si="1116"/>
        <v>Y</v>
      </c>
      <c r="L2401" s="37" t="str">
        <f t="shared" si="1117"/>
        <v>NA</v>
      </c>
      <c r="M2401" s="8" t="str">
        <f t="shared" si="1118"/>
        <v>Y</v>
      </c>
      <c r="N2401" s="42">
        <f t="shared" si="1119"/>
        <v>4</v>
      </c>
      <c r="O2401" s="43">
        <f t="shared" si="1120"/>
        <v>200000</v>
      </c>
      <c r="P2401" s="43" t="str">
        <f t="shared" si="1121"/>
        <v>NA</v>
      </c>
      <c r="Q2401" s="24">
        <f t="shared" si="1122"/>
        <v>10619.532000000001</v>
      </c>
      <c r="R2401" s="43">
        <f t="shared" si="1123"/>
        <v>0</v>
      </c>
      <c r="S2401" s="24">
        <f t="shared" si="1124"/>
        <v>1000000</v>
      </c>
      <c r="T2401" s="25" t="str">
        <f t="shared" si="1125"/>
        <v>Y</v>
      </c>
      <c r="U2401" s="44">
        <f t="shared" si="1126"/>
        <v>3</v>
      </c>
      <c r="V2401" s="45">
        <f t="shared" si="1127"/>
        <v>200000</v>
      </c>
      <c r="W2401" s="45">
        <f t="shared" si="1128"/>
        <v>1000000</v>
      </c>
      <c r="X2401" s="28">
        <f t="shared" si="1129"/>
        <v>11039.003514000002</v>
      </c>
      <c r="Y2401" s="28">
        <f t="shared" si="1130"/>
        <v>0</v>
      </c>
      <c r="Z2401" s="45" t="str">
        <f t="shared" si="1131"/>
        <v>NA</v>
      </c>
      <c r="AA2401" s="29" t="str">
        <f t="shared" si="1132"/>
        <v>Y</v>
      </c>
      <c r="AB2401" s="46">
        <f t="shared" si="1133"/>
        <v>2</v>
      </c>
      <c r="AC2401" s="31">
        <f t="shared" si="1134"/>
        <v>200000</v>
      </c>
      <c r="AD2401" s="31">
        <f t="shared" si="1135"/>
        <v>1000000</v>
      </c>
      <c r="AE2401" s="31">
        <f t="shared" si="1136"/>
        <v>11475.044152803002</v>
      </c>
      <c r="AF2401" s="47">
        <f t="shared" si="1137"/>
        <v>0</v>
      </c>
      <c r="AG2401" s="31" t="str">
        <f t="shared" si="1138"/>
        <v>NA</v>
      </c>
      <c r="AH2401" s="48">
        <f t="shared" si="1139"/>
        <v>1</v>
      </c>
      <c r="AI2401" s="33">
        <f t="shared" si="1140"/>
        <v>20000</v>
      </c>
      <c r="AJ2401" s="33">
        <f t="shared" si="1141"/>
        <v>65000</v>
      </c>
      <c r="AK2401" s="33">
        <f t="shared" si="1142"/>
        <v>11928.308396838722</v>
      </c>
      <c r="AL2401" s="33">
        <f t="shared" si="1143"/>
        <v>0</v>
      </c>
      <c r="AM2401" s="34">
        <f t="shared" si="1144"/>
        <v>0</v>
      </c>
    </row>
    <row r="2402" spans="1:39" ht="15" customHeight="1" x14ac:dyDescent="0.3">
      <c r="A2402" s="166" t="s">
        <v>4836</v>
      </c>
      <c r="B2402" s="99">
        <v>5775</v>
      </c>
      <c r="C2402" s="99">
        <v>41088</v>
      </c>
      <c r="D2402" s="165">
        <v>45388</v>
      </c>
      <c r="E2402" s="165">
        <v>45586</v>
      </c>
      <c r="F2402" s="166">
        <v>4</v>
      </c>
      <c r="G2402" s="178">
        <v>3.47</v>
      </c>
      <c r="H2402" s="181">
        <v>0.75</v>
      </c>
      <c r="I2402" s="180">
        <v>3.9600000000000003E-2</v>
      </c>
      <c r="J2402" s="21">
        <f t="shared" si="1115"/>
        <v>0.5299999999999998</v>
      </c>
      <c r="K2402" s="21" t="str">
        <f t="shared" si="1116"/>
        <v>Y</v>
      </c>
      <c r="L2402" s="37" t="str">
        <f t="shared" si="1117"/>
        <v>NA</v>
      </c>
      <c r="M2402" s="8" t="str">
        <f t="shared" si="1118"/>
        <v>Y</v>
      </c>
      <c r="N2402" s="42">
        <f t="shared" si="1119"/>
        <v>1</v>
      </c>
      <c r="O2402" s="43">
        <f t="shared" si="1120"/>
        <v>200000</v>
      </c>
      <c r="P2402" s="43" t="str">
        <f t="shared" si="1121"/>
        <v>NA</v>
      </c>
      <c r="Q2402" s="24">
        <f t="shared" si="1122"/>
        <v>6003.6900000000005</v>
      </c>
      <c r="R2402" s="43">
        <f t="shared" si="1123"/>
        <v>0</v>
      </c>
      <c r="S2402" s="24">
        <f t="shared" si="1124"/>
        <v>1000000</v>
      </c>
      <c r="T2402" s="25" t="str">
        <f t="shared" si="1125"/>
        <v>N</v>
      </c>
      <c r="U2402" s="44">
        <f t="shared" si="1126"/>
        <v>0</v>
      </c>
      <c r="V2402" s="45">
        <f t="shared" si="1127"/>
        <v>0</v>
      </c>
      <c r="W2402" s="45">
        <f t="shared" si="1128"/>
        <v>0</v>
      </c>
      <c r="X2402" s="28">
        <f t="shared" si="1129"/>
        <v>0</v>
      </c>
      <c r="Y2402" s="28">
        <f t="shared" si="1130"/>
        <v>0</v>
      </c>
      <c r="Z2402" s="45">
        <f t="shared" si="1131"/>
        <v>0</v>
      </c>
      <c r="AA2402" s="29" t="str">
        <f t="shared" si="1132"/>
        <v>N</v>
      </c>
      <c r="AB2402" s="46">
        <f t="shared" si="1133"/>
        <v>0</v>
      </c>
      <c r="AC2402" s="31">
        <f t="shared" si="1134"/>
        <v>0</v>
      </c>
      <c r="AD2402" s="31">
        <f t="shared" si="1135"/>
        <v>0</v>
      </c>
      <c r="AE2402" s="31">
        <f t="shared" si="1136"/>
        <v>0</v>
      </c>
      <c r="AF2402" s="47">
        <f t="shared" si="1137"/>
        <v>0</v>
      </c>
      <c r="AG2402" s="31">
        <f t="shared" si="1138"/>
        <v>0</v>
      </c>
      <c r="AH2402" s="48">
        <f t="shared" si="1139"/>
        <v>0</v>
      </c>
      <c r="AI2402" s="33">
        <f t="shared" si="1140"/>
        <v>0</v>
      </c>
      <c r="AJ2402" s="33">
        <f t="shared" si="1141"/>
        <v>0</v>
      </c>
      <c r="AK2402" s="33">
        <f t="shared" si="1142"/>
        <v>0</v>
      </c>
      <c r="AL2402" s="33">
        <f t="shared" si="1143"/>
        <v>0</v>
      </c>
      <c r="AM2402" s="34">
        <f t="shared" si="1144"/>
        <v>0</v>
      </c>
    </row>
    <row r="2403" spans="1:39" ht="15" customHeight="1" x14ac:dyDescent="0.3">
      <c r="A2403" s="166" t="s">
        <v>4837</v>
      </c>
      <c r="B2403" s="99">
        <v>22570</v>
      </c>
      <c r="C2403" s="99">
        <v>75974</v>
      </c>
      <c r="D2403" s="165">
        <v>46148</v>
      </c>
      <c r="E2403" s="165">
        <v>46237</v>
      </c>
      <c r="F2403" s="166">
        <v>4</v>
      </c>
      <c r="G2403" s="178">
        <v>0.8</v>
      </c>
      <c r="H2403" s="181">
        <v>0.75</v>
      </c>
      <c r="I2403" s="180">
        <v>1.77E-2</v>
      </c>
      <c r="J2403" s="21">
        <f t="shared" si="1115"/>
        <v>3.2</v>
      </c>
      <c r="K2403" s="21" t="str">
        <f t="shared" si="1116"/>
        <v>Y</v>
      </c>
      <c r="L2403" s="37" t="str">
        <f t="shared" si="1117"/>
        <v>NA</v>
      </c>
      <c r="M2403" s="8" t="str">
        <f t="shared" si="1118"/>
        <v>Y</v>
      </c>
      <c r="N2403" s="42">
        <f t="shared" si="1119"/>
        <v>5</v>
      </c>
      <c r="O2403" s="43">
        <f t="shared" si="1120"/>
        <v>200000</v>
      </c>
      <c r="P2403" s="43" t="str">
        <f t="shared" si="1121"/>
        <v>NA</v>
      </c>
      <c r="Q2403" s="24">
        <f t="shared" si="1122"/>
        <v>22969.489000000001</v>
      </c>
      <c r="R2403" s="43">
        <f t="shared" si="1123"/>
        <v>0</v>
      </c>
      <c r="S2403" s="24">
        <f t="shared" si="1124"/>
        <v>1000000</v>
      </c>
      <c r="T2403" s="25" t="str">
        <f t="shared" si="1125"/>
        <v>Y</v>
      </c>
      <c r="U2403" s="44">
        <f t="shared" si="1126"/>
        <v>4</v>
      </c>
      <c r="V2403" s="45">
        <f t="shared" si="1127"/>
        <v>200000</v>
      </c>
      <c r="W2403" s="45">
        <f t="shared" si="1128"/>
        <v>1000000</v>
      </c>
      <c r="X2403" s="28">
        <f t="shared" si="1129"/>
        <v>23376.048955300004</v>
      </c>
      <c r="Y2403" s="28">
        <f t="shared" si="1130"/>
        <v>0</v>
      </c>
      <c r="Z2403" s="45" t="str">
        <f t="shared" si="1131"/>
        <v>NA</v>
      </c>
      <c r="AA2403" s="29" t="str">
        <f t="shared" si="1132"/>
        <v>Y</v>
      </c>
      <c r="AB2403" s="46">
        <f t="shared" si="1133"/>
        <v>3</v>
      </c>
      <c r="AC2403" s="31">
        <f t="shared" si="1134"/>
        <v>200000</v>
      </c>
      <c r="AD2403" s="31">
        <f t="shared" si="1135"/>
        <v>1000000</v>
      </c>
      <c r="AE2403" s="31">
        <f t="shared" si="1136"/>
        <v>23789.805021808814</v>
      </c>
      <c r="AF2403" s="47">
        <f t="shared" si="1137"/>
        <v>0</v>
      </c>
      <c r="AG2403" s="31" t="str">
        <f t="shared" si="1138"/>
        <v>NA</v>
      </c>
      <c r="AH2403" s="48">
        <f t="shared" si="1139"/>
        <v>2</v>
      </c>
      <c r="AI2403" s="33">
        <f t="shared" si="1140"/>
        <v>20000</v>
      </c>
      <c r="AJ2403" s="33">
        <f t="shared" si="1141"/>
        <v>65000</v>
      </c>
      <c r="AK2403" s="33">
        <f t="shared" si="1142"/>
        <v>20000</v>
      </c>
      <c r="AL2403" s="33">
        <f t="shared" si="1143"/>
        <v>4210.8845706948305</v>
      </c>
      <c r="AM2403" s="34">
        <f t="shared" si="1144"/>
        <v>4210.8845706948305</v>
      </c>
    </row>
    <row r="2404" spans="1:39" ht="15" customHeight="1" x14ac:dyDescent="0.3">
      <c r="A2404" s="166" t="s">
        <v>4838</v>
      </c>
      <c r="B2404" s="99">
        <v>16327</v>
      </c>
      <c r="C2404" s="99">
        <v>67441</v>
      </c>
      <c r="D2404" s="165">
        <v>45311</v>
      </c>
      <c r="E2404" s="165">
        <v>45651</v>
      </c>
      <c r="F2404" s="166">
        <v>2</v>
      </c>
      <c r="G2404" s="178">
        <v>0.83</v>
      </c>
      <c r="H2404" s="181">
        <v>0.5</v>
      </c>
      <c r="I2404" s="180">
        <v>3.2800000000000003E-2</v>
      </c>
      <c r="J2404" s="21">
        <f t="shared" si="1115"/>
        <v>1.17</v>
      </c>
      <c r="K2404" s="21" t="str">
        <f t="shared" si="1116"/>
        <v>Y</v>
      </c>
      <c r="L2404" s="37" t="str">
        <f t="shared" si="1117"/>
        <v>NA</v>
      </c>
      <c r="M2404" s="8" t="str">
        <f t="shared" si="1118"/>
        <v>Y</v>
      </c>
      <c r="N2404" s="42">
        <f t="shared" si="1119"/>
        <v>3</v>
      </c>
      <c r="O2404" s="43">
        <f t="shared" si="1120"/>
        <v>200000</v>
      </c>
      <c r="P2404" s="43" t="str">
        <f t="shared" si="1121"/>
        <v>NA</v>
      </c>
      <c r="Q2404" s="24">
        <f t="shared" si="1122"/>
        <v>16862.525599999997</v>
      </c>
      <c r="R2404" s="43">
        <f t="shared" si="1123"/>
        <v>0</v>
      </c>
      <c r="S2404" s="24">
        <f t="shared" si="1124"/>
        <v>1000000</v>
      </c>
      <c r="T2404" s="25" t="str">
        <f t="shared" si="1125"/>
        <v>Y</v>
      </c>
      <c r="U2404" s="44">
        <f t="shared" si="1126"/>
        <v>2</v>
      </c>
      <c r="V2404" s="45">
        <f t="shared" si="1127"/>
        <v>200000</v>
      </c>
      <c r="W2404" s="45">
        <f t="shared" si="1128"/>
        <v>1000000</v>
      </c>
      <c r="X2404" s="28">
        <f t="shared" si="1129"/>
        <v>17415.616439679998</v>
      </c>
      <c r="Y2404" s="28">
        <f t="shared" si="1130"/>
        <v>0</v>
      </c>
      <c r="Z2404" s="45" t="str">
        <f t="shared" si="1131"/>
        <v>NA</v>
      </c>
      <c r="AA2404" s="29" t="str">
        <f t="shared" si="1132"/>
        <v>N</v>
      </c>
      <c r="AB2404" s="46">
        <f t="shared" si="1133"/>
        <v>1</v>
      </c>
      <c r="AC2404" s="31">
        <f t="shared" si="1134"/>
        <v>20000</v>
      </c>
      <c r="AD2404" s="31">
        <f t="shared" si="1135"/>
        <v>65000</v>
      </c>
      <c r="AE2404" s="31">
        <f t="shared" si="1136"/>
        <v>17986.848658901501</v>
      </c>
      <c r="AF2404" s="47">
        <f t="shared" si="1137"/>
        <v>0</v>
      </c>
      <c r="AG2404" s="31">
        <f t="shared" si="1138"/>
        <v>0</v>
      </c>
      <c r="AH2404" s="48">
        <f t="shared" si="1139"/>
        <v>0</v>
      </c>
      <c r="AI2404" s="33">
        <f t="shared" si="1140"/>
        <v>0</v>
      </c>
      <c r="AJ2404" s="33">
        <f t="shared" si="1141"/>
        <v>0</v>
      </c>
      <c r="AK2404" s="33">
        <f t="shared" si="1142"/>
        <v>0</v>
      </c>
      <c r="AL2404" s="33">
        <f t="shared" si="1143"/>
        <v>0</v>
      </c>
      <c r="AM2404" s="34">
        <f t="shared" si="1144"/>
        <v>0</v>
      </c>
    </row>
    <row r="2405" spans="1:39" ht="15" customHeight="1" x14ac:dyDescent="0.3">
      <c r="A2405" s="166" t="s">
        <v>4839</v>
      </c>
      <c r="B2405" s="99">
        <v>22036</v>
      </c>
      <c r="C2405" s="99">
        <v>102611</v>
      </c>
      <c r="D2405" s="165">
        <v>44798</v>
      </c>
      <c r="E2405" s="165">
        <v>44928</v>
      </c>
      <c r="F2405" s="166">
        <v>4</v>
      </c>
      <c r="G2405" s="178">
        <v>1.78</v>
      </c>
      <c r="H2405" s="181">
        <v>0.75</v>
      </c>
      <c r="I2405" s="180">
        <v>5.8599999999999999E-2</v>
      </c>
      <c r="J2405" s="21">
        <f t="shared" si="1115"/>
        <v>2.2199999999999998</v>
      </c>
      <c r="K2405" s="21" t="str">
        <f t="shared" si="1116"/>
        <v>Y</v>
      </c>
      <c r="L2405" s="37" t="str">
        <f t="shared" si="1117"/>
        <v>NA</v>
      </c>
      <c r="M2405" s="8" t="str">
        <f t="shared" si="1118"/>
        <v>Y</v>
      </c>
      <c r="N2405" s="42">
        <f t="shared" si="1119"/>
        <v>3</v>
      </c>
      <c r="O2405" s="43">
        <f t="shared" si="1120"/>
        <v>200000</v>
      </c>
      <c r="P2405" s="43" t="str">
        <f t="shared" si="1121"/>
        <v>NA</v>
      </c>
      <c r="Q2405" s="24">
        <f t="shared" si="1122"/>
        <v>23327.309600000001</v>
      </c>
      <c r="R2405" s="43">
        <f t="shared" si="1123"/>
        <v>0</v>
      </c>
      <c r="S2405" s="24">
        <f t="shared" si="1124"/>
        <v>1000000</v>
      </c>
      <c r="T2405" s="25" t="str">
        <f t="shared" si="1125"/>
        <v>Y</v>
      </c>
      <c r="U2405" s="44">
        <f t="shared" si="1126"/>
        <v>2</v>
      </c>
      <c r="V2405" s="45">
        <f t="shared" si="1127"/>
        <v>200000</v>
      </c>
      <c r="W2405" s="45">
        <f t="shared" si="1128"/>
        <v>1000000</v>
      </c>
      <c r="X2405" s="28">
        <f t="shared" si="1129"/>
        <v>24694.289942560001</v>
      </c>
      <c r="Y2405" s="28">
        <f t="shared" si="1130"/>
        <v>0</v>
      </c>
      <c r="Z2405" s="45" t="str">
        <f t="shared" si="1131"/>
        <v>NA</v>
      </c>
      <c r="AA2405" s="29" t="str">
        <f t="shared" si="1132"/>
        <v>Y</v>
      </c>
      <c r="AB2405" s="46">
        <f t="shared" si="1133"/>
        <v>1</v>
      </c>
      <c r="AC2405" s="31">
        <f t="shared" si="1134"/>
        <v>200000</v>
      </c>
      <c r="AD2405" s="31">
        <f t="shared" si="1135"/>
        <v>1000000</v>
      </c>
      <c r="AE2405" s="31">
        <f t="shared" si="1136"/>
        <v>26141.375333194017</v>
      </c>
      <c r="AF2405" s="47">
        <f t="shared" si="1137"/>
        <v>0</v>
      </c>
      <c r="AG2405" s="31" t="str">
        <f t="shared" si="1138"/>
        <v>NA</v>
      </c>
      <c r="AH2405" s="48">
        <f t="shared" si="1139"/>
        <v>0</v>
      </c>
      <c r="AI2405" s="33">
        <f t="shared" si="1140"/>
        <v>0</v>
      </c>
      <c r="AJ2405" s="33">
        <f t="shared" si="1141"/>
        <v>0</v>
      </c>
      <c r="AK2405" s="33">
        <f t="shared" si="1142"/>
        <v>0</v>
      </c>
      <c r="AL2405" s="33">
        <f t="shared" si="1143"/>
        <v>0</v>
      </c>
      <c r="AM2405" s="34">
        <f t="shared" si="1144"/>
        <v>0</v>
      </c>
    </row>
    <row r="2406" spans="1:39" ht="15" customHeight="1" x14ac:dyDescent="0.3">
      <c r="A2406" s="166" t="s">
        <v>4840</v>
      </c>
      <c r="B2406" s="99">
        <v>21617</v>
      </c>
      <c r="C2406" s="99">
        <v>72155</v>
      </c>
      <c r="D2406" s="165">
        <v>44839</v>
      </c>
      <c r="E2406" s="165">
        <v>45078</v>
      </c>
      <c r="F2406" s="166">
        <v>4</v>
      </c>
      <c r="G2406" s="178">
        <v>1.67</v>
      </c>
      <c r="H2406" s="181">
        <v>0.75</v>
      </c>
      <c r="I2406" s="180">
        <v>5.3800000000000001E-2</v>
      </c>
      <c r="J2406" s="21">
        <f t="shared" si="1115"/>
        <v>2.33</v>
      </c>
      <c r="K2406" s="21" t="str">
        <f t="shared" si="1116"/>
        <v>Y</v>
      </c>
      <c r="L2406" s="37" t="str">
        <f t="shared" si="1117"/>
        <v>NA</v>
      </c>
      <c r="M2406" s="8" t="str">
        <f t="shared" si="1118"/>
        <v>Y</v>
      </c>
      <c r="N2406" s="42">
        <f t="shared" si="1119"/>
        <v>4</v>
      </c>
      <c r="O2406" s="43">
        <f t="shared" si="1120"/>
        <v>200000</v>
      </c>
      <c r="P2406" s="43" t="str">
        <f t="shared" si="1121"/>
        <v>NA</v>
      </c>
      <c r="Q2406" s="24">
        <f t="shared" si="1122"/>
        <v>22779.994600000002</v>
      </c>
      <c r="R2406" s="43">
        <f t="shared" si="1123"/>
        <v>0</v>
      </c>
      <c r="S2406" s="24">
        <f t="shared" si="1124"/>
        <v>1000000</v>
      </c>
      <c r="T2406" s="25" t="str">
        <f t="shared" si="1125"/>
        <v>Y</v>
      </c>
      <c r="U2406" s="44">
        <f t="shared" si="1126"/>
        <v>3</v>
      </c>
      <c r="V2406" s="45">
        <f t="shared" si="1127"/>
        <v>200000</v>
      </c>
      <c r="W2406" s="45">
        <f t="shared" si="1128"/>
        <v>1000000</v>
      </c>
      <c r="X2406" s="28">
        <f t="shared" si="1129"/>
        <v>24005.558309480002</v>
      </c>
      <c r="Y2406" s="28">
        <f t="shared" si="1130"/>
        <v>0</v>
      </c>
      <c r="Z2406" s="45" t="str">
        <f t="shared" si="1131"/>
        <v>NA</v>
      </c>
      <c r="AA2406" s="29" t="str">
        <f t="shared" si="1132"/>
        <v>Y</v>
      </c>
      <c r="AB2406" s="46">
        <f t="shared" si="1133"/>
        <v>2</v>
      </c>
      <c r="AC2406" s="31">
        <f t="shared" si="1134"/>
        <v>200000</v>
      </c>
      <c r="AD2406" s="31">
        <f t="shared" si="1135"/>
        <v>1000000</v>
      </c>
      <c r="AE2406" s="31">
        <f t="shared" si="1136"/>
        <v>25297.057346530029</v>
      </c>
      <c r="AF2406" s="47">
        <f t="shared" si="1137"/>
        <v>0</v>
      </c>
      <c r="AG2406" s="31" t="str">
        <f t="shared" si="1138"/>
        <v>NA</v>
      </c>
      <c r="AH2406" s="48">
        <f t="shared" si="1139"/>
        <v>1</v>
      </c>
      <c r="AI2406" s="33">
        <f t="shared" si="1140"/>
        <v>20000</v>
      </c>
      <c r="AJ2406" s="33">
        <f t="shared" si="1141"/>
        <v>65000</v>
      </c>
      <c r="AK2406" s="33">
        <f t="shared" si="1142"/>
        <v>20000</v>
      </c>
      <c r="AL2406" s="33">
        <f t="shared" si="1143"/>
        <v>6658.0390317733472</v>
      </c>
      <c r="AM2406" s="34">
        <f t="shared" si="1144"/>
        <v>6658.0390317733472</v>
      </c>
    </row>
    <row r="2407" spans="1:39" ht="15" customHeight="1" x14ac:dyDescent="0.3">
      <c r="A2407" s="166" t="s">
        <v>4841</v>
      </c>
      <c r="B2407" s="99">
        <v>17423</v>
      </c>
      <c r="C2407" s="99">
        <v>50233</v>
      </c>
      <c r="D2407" s="165">
        <v>44944</v>
      </c>
      <c r="E2407" s="165">
        <v>45265</v>
      </c>
      <c r="F2407" s="166">
        <v>4</v>
      </c>
      <c r="G2407" s="178">
        <v>1.68</v>
      </c>
      <c r="H2407" s="181">
        <v>0.25</v>
      </c>
      <c r="I2407" s="180">
        <v>3.6299999999999999E-2</v>
      </c>
      <c r="J2407" s="21">
        <f t="shared" si="1115"/>
        <v>2.3200000000000003</v>
      </c>
      <c r="K2407" s="21" t="str">
        <f t="shared" si="1116"/>
        <v>Y</v>
      </c>
      <c r="L2407" s="37" t="str">
        <f t="shared" si="1117"/>
        <v>NA</v>
      </c>
      <c r="M2407" s="8" t="str">
        <f t="shared" si="1118"/>
        <v>Y</v>
      </c>
      <c r="N2407" s="42">
        <f t="shared" si="1119"/>
        <v>10</v>
      </c>
      <c r="O2407" s="43">
        <f t="shared" si="1120"/>
        <v>200000</v>
      </c>
      <c r="P2407" s="43" t="str">
        <f t="shared" si="1121"/>
        <v>NA</v>
      </c>
      <c r="Q2407" s="24">
        <f t="shared" si="1122"/>
        <v>18055.454900000001</v>
      </c>
      <c r="R2407" s="43">
        <f t="shared" si="1123"/>
        <v>0</v>
      </c>
      <c r="S2407" s="24">
        <f t="shared" si="1124"/>
        <v>1000000</v>
      </c>
      <c r="T2407" s="25" t="str">
        <f t="shared" si="1125"/>
        <v>Y</v>
      </c>
      <c r="U2407" s="44">
        <f t="shared" si="1126"/>
        <v>9</v>
      </c>
      <c r="V2407" s="45">
        <f t="shared" si="1127"/>
        <v>200000</v>
      </c>
      <c r="W2407" s="45">
        <f t="shared" si="1128"/>
        <v>1000000</v>
      </c>
      <c r="X2407" s="28">
        <f t="shared" si="1129"/>
        <v>18710.867912870002</v>
      </c>
      <c r="Y2407" s="28">
        <f t="shared" si="1130"/>
        <v>0</v>
      </c>
      <c r="Z2407" s="45" t="str">
        <f t="shared" si="1131"/>
        <v>NA</v>
      </c>
      <c r="AA2407" s="29" t="str">
        <f t="shared" si="1132"/>
        <v>Y</v>
      </c>
      <c r="AB2407" s="46">
        <f t="shared" si="1133"/>
        <v>8</v>
      </c>
      <c r="AC2407" s="31">
        <f t="shared" si="1134"/>
        <v>200000</v>
      </c>
      <c r="AD2407" s="31">
        <f t="shared" si="1135"/>
        <v>1000000</v>
      </c>
      <c r="AE2407" s="31">
        <f t="shared" si="1136"/>
        <v>19390.072418107182</v>
      </c>
      <c r="AF2407" s="47">
        <f t="shared" si="1137"/>
        <v>0</v>
      </c>
      <c r="AG2407" s="31" t="str">
        <f t="shared" si="1138"/>
        <v>NA</v>
      </c>
      <c r="AH2407" s="48">
        <f t="shared" si="1139"/>
        <v>7</v>
      </c>
      <c r="AI2407" s="33">
        <f t="shared" si="1140"/>
        <v>20000</v>
      </c>
      <c r="AJ2407" s="33">
        <f t="shared" si="1141"/>
        <v>65000</v>
      </c>
      <c r="AK2407" s="33">
        <f t="shared" si="1142"/>
        <v>20000</v>
      </c>
      <c r="AL2407" s="33">
        <f t="shared" si="1143"/>
        <v>93.932046884470765</v>
      </c>
      <c r="AM2407" s="34">
        <f t="shared" si="1144"/>
        <v>93.932046884470765</v>
      </c>
    </row>
    <row r="2408" spans="1:39" ht="15" customHeight="1" x14ac:dyDescent="0.3">
      <c r="A2408" s="166" t="s">
        <v>4842</v>
      </c>
      <c r="B2408" s="99">
        <v>24004</v>
      </c>
      <c r="C2408" s="99">
        <v>113520</v>
      </c>
      <c r="D2408" s="165">
        <v>44864</v>
      </c>
      <c r="E2408" s="165">
        <v>45058</v>
      </c>
      <c r="F2408" s="166">
        <v>4</v>
      </c>
      <c r="G2408" s="178">
        <v>1.82</v>
      </c>
      <c r="H2408" s="181">
        <v>0.5</v>
      </c>
      <c r="I2408" s="180">
        <v>5.0799999999999998E-2</v>
      </c>
      <c r="J2408" s="21">
        <f t="shared" si="1115"/>
        <v>2.1799999999999997</v>
      </c>
      <c r="K2408" s="21" t="str">
        <f t="shared" si="1116"/>
        <v>Y</v>
      </c>
      <c r="L2408" s="37" t="str">
        <f t="shared" si="1117"/>
        <v>NA</v>
      </c>
      <c r="M2408" s="8" t="str">
        <f t="shared" si="1118"/>
        <v>Y</v>
      </c>
      <c r="N2408" s="42">
        <f t="shared" si="1119"/>
        <v>5</v>
      </c>
      <c r="O2408" s="43">
        <f t="shared" si="1120"/>
        <v>200000</v>
      </c>
      <c r="P2408" s="43" t="str">
        <f t="shared" si="1121"/>
        <v>NA</v>
      </c>
      <c r="Q2408" s="24">
        <f t="shared" si="1122"/>
        <v>25223.403200000001</v>
      </c>
      <c r="R2408" s="43">
        <f t="shared" si="1123"/>
        <v>0</v>
      </c>
      <c r="S2408" s="24">
        <f t="shared" si="1124"/>
        <v>1000000</v>
      </c>
      <c r="T2408" s="25" t="str">
        <f t="shared" si="1125"/>
        <v>Y</v>
      </c>
      <c r="U2408" s="44">
        <f t="shared" si="1126"/>
        <v>4</v>
      </c>
      <c r="V2408" s="45">
        <f t="shared" si="1127"/>
        <v>200000</v>
      </c>
      <c r="W2408" s="45">
        <f t="shared" si="1128"/>
        <v>1000000</v>
      </c>
      <c r="X2408" s="28">
        <f t="shared" si="1129"/>
        <v>26504.75208256</v>
      </c>
      <c r="Y2408" s="28">
        <f t="shared" si="1130"/>
        <v>0</v>
      </c>
      <c r="Z2408" s="45" t="str">
        <f t="shared" si="1131"/>
        <v>NA</v>
      </c>
      <c r="AA2408" s="29" t="str">
        <f t="shared" si="1132"/>
        <v>Y</v>
      </c>
      <c r="AB2408" s="46">
        <f t="shared" si="1133"/>
        <v>3</v>
      </c>
      <c r="AC2408" s="31">
        <f t="shared" si="1134"/>
        <v>200000</v>
      </c>
      <c r="AD2408" s="31">
        <f t="shared" si="1135"/>
        <v>1000000</v>
      </c>
      <c r="AE2408" s="31">
        <f t="shared" si="1136"/>
        <v>27851.193488354049</v>
      </c>
      <c r="AF2408" s="47">
        <f t="shared" si="1137"/>
        <v>0</v>
      </c>
      <c r="AG2408" s="31" t="str">
        <f t="shared" si="1138"/>
        <v>NA</v>
      </c>
      <c r="AH2408" s="48">
        <f t="shared" si="1139"/>
        <v>2</v>
      </c>
      <c r="AI2408" s="33">
        <f t="shared" si="1140"/>
        <v>20000</v>
      </c>
      <c r="AJ2408" s="33">
        <f t="shared" si="1141"/>
        <v>65000</v>
      </c>
      <c r="AK2408" s="33">
        <f t="shared" si="1142"/>
        <v>20000</v>
      </c>
      <c r="AL2408" s="33">
        <f t="shared" si="1143"/>
        <v>9266.0341175624344</v>
      </c>
      <c r="AM2408" s="34">
        <f t="shared" si="1144"/>
        <v>9266.0341175624344</v>
      </c>
    </row>
    <row r="2409" spans="1:39" ht="15" customHeight="1" x14ac:dyDescent="0.3">
      <c r="A2409" s="166" t="s">
        <v>4843</v>
      </c>
      <c r="B2409" s="99">
        <v>14299</v>
      </c>
      <c r="C2409" s="99">
        <v>91860</v>
      </c>
      <c r="D2409" s="165">
        <v>44845</v>
      </c>
      <c r="E2409" s="165">
        <v>45199</v>
      </c>
      <c r="F2409" s="166">
        <v>4</v>
      </c>
      <c r="G2409" s="178">
        <v>0.46</v>
      </c>
      <c r="H2409" s="181">
        <v>0.5</v>
      </c>
      <c r="I2409" s="180">
        <v>6.2100000000000002E-2</v>
      </c>
      <c r="J2409" s="21">
        <f t="shared" si="1115"/>
        <v>3.54</v>
      </c>
      <c r="K2409" s="21" t="str">
        <f t="shared" si="1116"/>
        <v>Y</v>
      </c>
      <c r="L2409" s="37" t="str">
        <f t="shared" si="1117"/>
        <v>NA</v>
      </c>
      <c r="M2409" s="8" t="str">
        <f t="shared" si="1118"/>
        <v>Y</v>
      </c>
      <c r="N2409" s="42">
        <f t="shared" si="1119"/>
        <v>8</v>
      </c>
      <c r="O2409" s="43">
        <f t="shared" si="1120"/>
        <v>200000</v>
      </c>
      <c r="P2409" s="43" t="str">
        <f t="shared" si="1121"/>
        <v>NA</v>
      </c>
      <c r="Q2409" s="24">
        <f t="shared" si="1122"/>
        <v>15186.967900000001</v>
      </c>
      <c r="R2409" s="43">
        <f t="shared" si="1123"/>
        <v>0</v>
      </c>
      <c r="S2409" s="24">
        <f t="shared" si="1124"/>
        <v>1000000</v>
      </c>
      <c r="T2409" s="25" t="str">
        <f t="shared" si="1125"/>
        <v>Y</v>
      </c>
      <c r="U2409" s="44">
        <f t="shared" si="1126"/>
        <v>7</v>
      </c>
      <c r="V2409" s="45">
        <f t="shared" si="1127"/>
        <v>200000</v>
      </c>
      <c r="W2409" s="45">
        <f t="shared" si="1128"/>
        <v>1000000</v>
      </c>
      <c r="X2409" s="28">
        <f t="shared" si="1129"/>
        <v>16130.078606590003</v>
      </c>
      <c r="Y2409" s="28">
        <f t="shared" si="1130"/>
        <v>0</v>
      </c>
      <c r="Z2409" s="45" t="str">
        <f t="shared" si="1131"/>
        <v>NA</v>
      </c>
      <c r="AA2409" s="29" t="str">
        <f t="shared" si="1132"/>
        <v>Y</v>
      </c>
      <c r="AB2409" s="46">
        <f t="shared" si="1133"/>
        <v>6</v>
      </c>
      <c r="AC2409" s="31">
        <f t="shared" si="1134"/>
        <v>200000</v>
      </c>
      <c r="AD2409" s="31">
        <f t="shared" si="1135"/>
        <v>1000000</v>
      </c>
      <c r="AE2409" s="31">
        <f t="shared" si="1136"/>
        <v>17131.756488059244</v>
      </c>
      <c r="AF2409" s="47">
        <f t="shared" si="1137"/>
        <v>0</v>
      </c>
      <c r="AG2409" s="31" t="str">
        <f t="shared" si="1138"/>
        <v>NA</v>
      </c>
      <c r="AH2409" s="48">
        <f t="shared" si="1139"/>
        <v>5</v>
      </c>
      <c r="AI2409" s="33">
        <f t="shared" si="1140"/>
        <v>20000</v>
      </c>
      <c r="AJ2409" s="33">
        <f t="shared" si="1141"/>
        <v>65000</v>
      </c>
      <c r="AK2409" s="33">
        <f t="shared" si="1142"/>
        <v>18195.638565967722</v>
      </c>
      <c r="AL2409" s="33">
        <f t="shared" si="1143"/>
        <v>0</v>
      </c>
      <c r="AM2409" s="34">
        <f t="shared" si="1144"/>
        <v>0</v>
      </c>
    </row>
    <row r="2410" spans="1:39" ht="15" customHeight="1" x14ac:dyDescent="0.3">
      <c r="A2410" s="166" t="s">
        <v>4844</v>
      </c>
      <c r="B2410" s="99">
        <v>9828</v>
      </c>
      <c r="C2410" s="99">
        <v>23029</v>
      </c>
      <c r="D2410" s="165">
        <v>46110</v>
      </c>
      <c r="E2410" s="165">
        <v>46265</v>
      </c>
      <c r="F2410" s="166">
        <v>4</v>
      </c>
      <c r="G2410" s="178">
        <v>2.48</v>
      </c>
      <c r="H2410" s="181">
        <v>0.25</v>
      </c>
      <c r="I2410" s="180">
        <v>4.6899999999999997E-2</v>
      </c>
      <c r="J2410" s="21">
        <f t="shared" si="1115"/>
        <v>1.52</v>
      </c>
      <c r="K2410" s="21" t="str">
        <f t="shared" si="1116"/>
        <v>Y</v>
      </c>
      <c r="L2410" s="37" t="str">
        <f t="shared" si="1117"/>
        <v>NA</v>
      </c>
      <c r="M2410" s="8" t="str">
        <f t="shared" si="1118"/>
        <v>Y</v>
      </c>
      <c r="N2410" s="42">
        <f t="shared" si="1119"/>
        <v>7</v>
      </c>
      <c r="O2410" s="43">
        <f t="shared" si="1120"/>
        <v>200000</v>
      </c>
      <c r="P2410" s="43" t="str">
        <f t="shared" si="1121"/>
        <v>NA</v>
      </c>
      <c r="Q2410" s="24">
        <f t="shared" si="1122"/>
        <v>10288.933199999999</v>
      </c>
      <c r="R2410" s="43">
        <f t="shared" si="1123"/>
        <v>0</v>
      </c>
      <c r="S2410" s="24">
        <f t="shared" si="1124"/>
        <v>1000000</v>
      </c>
      <c r="T2410" s="25" t="str">
        <f t="shared" si="1125"/>
        <v>Y</v>
      </c>
      <c r="U2410" s="44">
        <f t="shared" si="1126"/>
        <v>6</v>
      </c>
      <c r="V2410" s="45">
        <f t="shared" si="1127"/>
        <v>200000</v>
      </c>
      <c r="W2410" s="45">
        <f t="shared" si="1128"/>
        <v>1000000</v>
      </c>
      <c r="X2410" s="28">
        <f t="shared" si="1129"/>
        <v>10771.48416708</v>
      </c>
      <c r="Y2410" s="28">
        <f t="shared" si="1130"/>
        <v>0</v>
      </c>
      <c r="Z2410" s="45" t="str">
        <f t="shared" si="1131"/>
        <v>NA</v>
      </c>
      <c r="AA2410" s="29" t="str">
        <f t="shared" si="1132"/>
        <v>N</v>
      </c>
      <c r="AB2410" s="46">
        <f t="shared" si="1133"/>
        <v>5</v>
      </c>
      <c r="AC2410" s="31">
        <f t="shared" si="1134"/>
        <v>20000</v>
      </c>
      <c r="AD2410" s="31">
        <f t="shared" si="1135"/>
        <v>65000</v>
      </c>
      <c r="AE2410" s="31">
        <f t="shared" si="1136"/>
        <v>11276.66677451605</v>
      </c>
      <c r="AF2410" s="47">
        <f t="shared" si="1137"/>
        <v>0</v>
      </c>
      <c r="AG2410" s="31">
        <f t="shared" si="1138"/>
        <v>9633.9158584039487</v>
      </c>
      <c r="AH2410" s="48">
        <f t="shared" si="1139"/>
        <v>4</v>
      </c>
      <c r="AI2410" s="33">
        <f t="shared" si="1140"/>
        <v>20000</v>
      </c>
      <c r="AJ2410" s="33">
        <f t="shared" si="1141"/>
        <v>65000</v>
      </c>
      <c r="AK2410" s="33">
        <f t="shared" si="1142"/>
        <v>9633.9158584039487</v>
      </c>
      <c r="AL2410" s="33">
        <f t="shared" si="1143"/>
        <v>2171.6265878369031</v>
      </c>
      <c r="AM2410" s="34">
        <f t="shared" si="1144"/>
        <v>2171.6265878369031</v>
      </c>
    </row>
    <row r="2411" spans="1:39" ht="15" customHeight="1" x14ac:dyDescent="0.3">
      <c r="A2411" s="166" t="s">
        <v>4845</v>
      </c>
      <c r="B2411" s="99">
        <v>17582</v>
      </c>
      <c r="C2411" s="99">
        <v>92381</v>
      </c>
      <c r="D2411" s="165">
        <v>45386</v>
      </c>
      <c r="E2411" s="165">
        <v>45540</v>
      </c>
      <c r="F2411" s="166">
        <v>2</v>
      </c>
      <c r="G2411" s="178">
        <v>1.35</v>
      </c>
      <c r="H2411" s="181">
        <v>0.25</v>
      </c>
      <c r="I2411" s="180">
        <v>7.7499999999999999E-2</v>
      </c>
      <c r="J2411" s="21">
        <f t="shared" si="1115"/>
        <v>0.64999999999999991</v>
      </c>
      <c r="K2411" s="21" t="str">
        <f t="shared" si="1116"/>
        <v>Y</v>
      </c>
      <c r="L2411" s="37" t="str">
        <f t="shared" si="1117"/>
        <v>NA</v>
      </c>
      <c r="M2411" s="8" t="str">
        <f t="shared" si="1118"/>
        <v>Y</v>
      </c>
      <c r="N2411" s="42">
        <f t="shared" si="1119"/>
        <v>3</v>
      </c>
      <c r="O2411" s="43">
        <f t="shared" si="1120"/>
        <v>200000</v>
      </c>
      <c r="P2411" s="43" t="str">
        <f t="shared" si="1121"/>
        <v>NA</v>
      </c>
      <c r="Q2411" s="24">
        <f t="shared" si="1122"/>
        <v>18944.605</v>
      </c>
      <c r="R2411" s="43">
        <f t="shared" si="1123"/>
        <v>0</v>
      </c>
      <c r="S2411" s="24">
        <f t="shared" si="1124"/>
        <v>1000000</v>
      </c>
      <c r="T2411" s="25" t="str">
        <f t="shared" si="1125"/>
        <v>N</v>
      </c>
      <c r="U2411" s="44">
        <f t="shared" si="1126"/>
        <v>2</v>
      </c>
      <c r="V2411" s="45">
        <f t="shared" si="1127"/>
        <v>20000</v>
      </c>
      <c r="W2411" s="45">
        <f t="shared" si="1128"/>
        <v>65000</v>
      </c>
      <c r="X2411" s="28">
        <f t="shared" si="1129"/>
        <v>0</v>
      </c>
      <c r="Y2411" s="28">
        <f t="shared" si="1130"/>
        <v>20412.811887499996</v>
      </c>
      <c r="Z2411" s="45">
        <f t="shared" si="1131"/>
        <v>0</v>
      </c>
      <c r="AA2411" s="29" t="str">
        <f t="shared" si="1132"/>
        <v>N</v>
      </c>
      <c r="AB2411" s="46">
        <f t="shared" si="1133"/>
        <v>1</v>
      </c>
      <c r="AC2411" s="31">
        <f t="shared" si="1134"/>
        <v>20000</v>
      </c>
      <c r="AD2411" s="31">
        <f t="shared" si="1135"/>
        <v>65000</v>
      </c>
      <c r="AE2411" s="31">
        <f t="shared" si="1136"/>
        <v>0</v>
      </c>
      <c r="AF2411" s="47">
        <f t="shared" si="1137"/>
        <v>21994.804808781246</v>
      </c>
      <c r="AG2411" s="31">
        <f t="shared" si="1138"/>
        <v>0</v>
      </c>
      <c r="AH2411" s="48">
        <f t="shared" si="1139"/>
        <v>0</v>
      </c>
      <c r="AI2411" s="33">
        <f t="shared" si="1140"/>
        <v>0</v>
      </c>
      <c r="AJ2411" s="33">
        <f t="shared" si="1141"/>
        <v>0</v>
      </c>
      <c r="AK2411" s="33">
        <f t="shared" si="1142"/>
        <v>0</v>
      </c>
      <c r="AL2411" s="33">
        <f t="shared" si="1143"/>
        <v>0</v>
      </c>
      <c r="AM2411" s="34">
        <f t="shared" si="1144"/>
        <v>42407.616696281242</v>
      </c>
    </row>
    <row r="2412" spans="1:39" ht="15" customHeight="1" x14ac:dyDescent="0.3">
      <c r="A2412" s="166" t="s">
        <v>4846</v>
      </c>
      <c r="B2412" s="99">
        <v>12170</v>
      </c>
      <c r="C2412" s="99">
        <v>45223</v>
      </c>
      <c r="D2412" s="165">
        <v>44558</v>
      </c>
      <c r="E2412" s="165">
        <v>44853</v>
      </c>
      <c r="F2412" s="166">
        <v>4</v>
      </c>
      <c r="G2412" s="178">
        <v>0.3</v>
      </c>
      <c r="H2412" s="181">
        <v>0.5</v>
      </c>
      <c r="I2412" s="180">
        <v>7.9200000000000007E-2</v>
      </c>
      <c r="J2412" s="21">
        <f t="shared" si="1115"/>
        <v>3.7</v>
      </c>
      <c r="K2412" s="21" t="str">
        <f t="shared" si="1116"/>
        <v>Y</v>
      </c>
      <c r="L2412" s="37" t="str">
        <f t="shared" si="1117"/>
        <v>NA</v>
      </c>
      <c r="M2412" s="8" t="str">
        <f t="shared" si="1118"/>
        <v>Y</v>
      </c>
      <c r="N2412" s="42">
        <f t="shared" si="1119"/>
        <v>8</v>
      </c>
      <c r="O2412" s="43">
        <f t="shared" si="1120"/>
        <v>200000</v>
      </c>
      <c r="P2412" s="43" t="str">
        <f t="shared" si="1121"/>
        <v>NA</v>
      </c>
      <c r="Q2412" s="24">
        <f t="shared" si="1122"/>
        <v>13133.864</v>
      </c>
      <c r="R2412" s="43">
        <f t="shared" si="1123"/>
        <v>0</v>
      </c>
      <c r="S2412" s="24">
        <f t="shared" si="1124"/>
        <v>1000000</v>
      </c>
      <c r="T2412" s="25" t="str">
        <f t="shared" si="1125"/>
        <v>Y</v>
      </c>
      <c r="U2412" s="44">
        <f t="shared" si="1126"/>
        <v>7</v>
      </c>
      <c r="V2412" s="45">
        <f t="shared" si="1127"/>
        <v>200000</v>
      </c>
      <c r="W2412" s="45">
        <f t="shared" si="1128"/>
        <v>1000000</v>
      </c>
      <c r="X2412" s="28">
        <f t="shared" si="1129"/>
        <v>14174.066028799998</v>
      </c>
      <c r="Y2412" s="28">
        <f t="shared" si="1130"/>
        <v>0</v>
      </c>
      <c r="Z2412" s="45" t="str">
        <f t="shared" si="1131"/>
        <v>NA</v>
      </c>
      <c r="AA2412" s="29" t="str">
        <f t="shared" si="1132"/>
        <v>Y</v>
      </c>
      <c r="AB2412" s="46">
        <f t="shared" si="1133"/>
        <v>6</v>
      </c>
      <c r="AC2412" s="31">
        <f t="shared" si="1134"/>
        <v>200000</v>
      </c>
      <c r="AD2412" s="31">
        <f t="shared" si="1135"/>
        <v>1000000</v>
      </c>
      <c r="AE2412" s="31">
        <f t="shared" si="1136"/>
        <v>15296.652058280957</v>
      </c>
      <c r="AF2412" s="47">
        <f t="shared" si="1137"/>
        <v>0</v>
      </c>
      <c r="AG2412" s="31" t="str">
        <f t="shared" si="1138"/>
        <v>NA</v>
      </c>
      <c r="AH2412" s="48">
        <f t="shared" si="1139"/>
        <v>5</v>
      </c>
      <c r="AI2412" s="33">
        <f t="shared" si="1140"/>
        <v>20000</v>
      </c>
      <c r="AJ2412" s="33">
        <f t="shared" si="1141"/>
        <v>65000</v>
      </c>
      <c r="AK2412" s="33">
        <f t="shared" si="1142"/>
        <v>16508.146901296808</v>
      </c>
      <c r="AL2412" s="33">
        <f t="shared" si="1143"/>
        <v>0</v>
      </c>
      <c r="AM2412" s="34">
        <f t="shared" si="1144"/>
        <v>0</v>
      </c>
    </row>
    <row r="2413" spans="1:39" ht="15" customHeight="1" x14ac:dyDescent="0.3">
      <c r="A2413" s="166" t="s">
        <v>4847</v>
      </c>
      <c r="B2413" s="99">
        <v>9369</v>
      </c>
      <c r="C2413" s="99">
        <v>80270</v>
      </c>
      <c r="D2413" s="165">
        <v>44837</v>
      </c>
      <c r="E2413" s="165">
        <v>45138</v>
      </c>
      <c r="F2413" s="166">
        <v>4</v>
      </c>
      <c r="G2413" s="178">
        <v>3.81</v>
      </c>
      <c r="H2413" s="181">
        <v>1</v>
      </c>
      <c r="I2413" s="180">
        <v>5.79E-2</v>
      </c>
      <c r="J2413" s="21">
        <f t="shared" si="1115"/>
        <v>0.18999999999999995</v>
      </c>
      <c r="K2413" s="21" t="str">
        <f t="shared" si="1116"/>
        <v>Y</v>
      </c>
      <c r="L2413" s="37" t="str">
        <f t="shared" si="1117"/>
        <v>NA</v>
      </c>
      <c r="M2413" s="8" t="str">
        <f t="shared" si="1118"/>
        <v>Y</v>
      </c>
      <c r="N2413" s="42">
        <f t="shared" si="1119"/>
        <v>1</v>
      </c>
      <c r="O2413" s="43">
        <f t="shared" si="1120"/>
        <v>200000</v>
      </c>
      <c r="P2413" s="43" t="str">
        <f t="shared" si="1121"/>
        <v>NA</v>
      </c>
      <c r="Q2413" s="24">
        <f t="shared" si="1122"/>
        <v>9911.4651000000013</v>
      </c>
      <c r="R2413" s="43">
        <f t="shared" si="1123"/>
        <v>0</v>
      </c>
      <c r="S2413" s="24">
        <f t="shared" si="1124"/>
        <v>1000000</v>
      </c>
      <c r="T2413" s="25" t="str">
        <f t="shared" si="1125"/>
        <v>N</v>
      </c>
      <c r="U2413" s="44">
        <f t="shared" si="1126"/>
        <v>0</v>
      </c>
      <c r="V2413" s="45">
        <f t="shared" si="1127"/>
        <v>0</v>
      </c>
      <c r="W2413" s="45">
        <f t="shared" si="1128"/>
        <v>0</v>
      </c>
      <c r="X2413" s="28">
        <f t="shared" si="1129"/>
        <v>0</v>
      </c>
      <c r="Y2413" s="28">
        <f t="shared" si="1130"/>
        <v>0</v>
      </c>
      <c r="Z2413" s="45">
        <f t="shared" si="1131"/>
        <v>0</v>
      </c>
      <c r="AA2413" s="29" t="str">
        <f t="shared" si="1132"/>
        <v>N</v>
      </c>
      <c r="AB2413" s="46">
        <f t="shared" si="1133"/>
        <v>0</v>
      </c>
      <c r="AC2413" s="31">
        <f t="shared" si="1134"/>
        <v>0</v>
      </c>
      <c r="AD2413" s="31">
        <f t="shared" si="1135"/>
        <v>0</v>
      </c>
      <c r="AE2413" s="31">
        <f t="shared" si="1136"/>
        <v>0</v>
      </c>
      <c r="AF2413" s="47">
        <f t="shared" si="1137"/>
        <v>0</v>
      </c>
      <c r="AG2413" s="31">
        <f t="shared" si="1138"/>
        <v>0</v>
      </c>
      <c r="AH2413" s="48">
        <f t="shared" si="1139"/>
        <v>0</v>
      </c>
      <c r="AI2413" s="33">
        <f t="shared" si="1140"/>
        <v>0</v>
      </c>
      <c r="AJ2413" s="33">
        <f t="shared" si="1141"/>
        <v>0</v>
      </c>
      <c r="AK2413" s="33">
        <f t="shared" si="1142"/>
        <v>0</v>
      </c>
      <c r="AL2413" s="33">
        <f t="shared" si="1143"/>
        <v>0</v>
      </c>
      <c r="AM2413" s="34">
        <f t="shared" si="1144"/>
        <v>0</v>
      </c>
    </row>
    <row r="2414" spans="1:39" ht="15" customHeight="1" x14ac:dyDescent="0.3">
      <c r="A2414" s="166" t="s">
        <v>4848</v>
      </c>
      <c r="B2414" s="99">
        <v>22952</v>
      </c>
      <c r="C2414" s="99">
        <v>91398</v>
      </c>
      <c r="D2414" s="165">
        <v>45879</v>
      </c>
      <c r="E2414" s="165">
        <v>46152</v>
      </c>
      <c r="F2414" s="166">
        <v>4</v>
      </c>
      <c r="G2414" s="178">
        <v>1.1100000000000001</v>
      </c>
      <c r="H2414" s="181">
        <v>0.5</v>
      </c>
      <c r="I2414" s="180">
        <v>7.3800000000000004E-2</v>
      </c>
      <c r="J2414" s="21">
        <f t="shared" si="1115"/>
        <v>2.8899999999999997</v>
      </c>
      <c r="K2414" s="21" t="str">
        <f t="shared" si="1116"/>
        <v>Y</v>
      </c>
      <c r="L2414" s="37" t="str">
        <f t="shared" si="1117"/>
        <v>NA</v>
      </c>
      <c r="M2414" s="8" t="str">
        <f t="shared" si="1118"/>
        <v>Y</v>
      </c>
      <c r="N2414" s="42">
        <f t="shared" si="1119"/>
        <v>6</v>
      </c>
      <c r="O2414" s="43">
        <f t="shared" si="1120"/>
        <v>200000</v>
      </c>
      <c r="P2414" s="43" t="str">
        <f t="shared" si="1121"/>
        <v>NA</v>
      </c>
      <c r="Q2414" s="24">
        <f t="shared" si="1122"/>
        <v>24645.857600000003</v>
      </c>
      <c r="R2414" s="43">
        <f t="shared" si="1123"/>
        <v>0</v>
      </c>
      <c r="S2414" s="24">
        <f t="shared" si="1124"/>
        <v>1000000</v>
      </c>
      <c r="T2414" s="25" t="str">
        <f t="shared" si="1125"/>
        <v>Y</v>
      </c>
      <c r="U2414" s="44">
        <f t="shared" si="1126"/>
        <v>5</v>
      </c>
      <c r="V2414" s="45">
        <f t="shared" si="1127"/>
        <v>200000</v>
      </c>
      <c r="W2414" s="45">
        <f t="shared" si="1128"/>
        <v>1000000</v>
      </c>
      <c r="X2414" s="28">
        <f t="shared" si="1129"/>
        <v>26464.721890880006</v>
      </c>
      <c r="Y2414" s="28">
        <f t="shared" si="1130"/>
        <v>0</v>
      </c>
      <c r="Z2414" s="45" t="str">
        <f t="shared" si="1131"/>
        <v>NA</v>
      </c>
      <c r="AA2414" s="29" t="str">
        <f t="shared" si="1132"/>
        <v>Y</v>
      </c>
      <c r="AB2414" s="46">
        <f t="shared" si="1133"/>
        <v>4</v>
      </c>
      <c r="AC2414" s="31">
        <f t="shared" si="1134"/>
        <v>200000</v>
      </c>
      <c r="AD2414" s="31">
        <f t="shared" si="1135"/>
        <v>1000000</v>
      </c>
      <c r="AE2414" s="31">
        <f t="shared" si="1136"/>
        <v>28417.818366426953</v>
      </c>
      <c r="AF2414" s="47">
        <f t="shared" si="1137"/>
        <v>0</v>
      </c>
      <c r="AG2414" s="31" t="str">
        <f t="shared" si="1138"/>
        <v>NA</v>
      </c>
      <c r="AH2414" s="48">
        <f t="shared" si="1139"/>
        <v>3</v>
      </c>
      <c r="AI2414" s="33">
        <f t="shared" si="1140"/>
        <v>20000</v>
      </c>
      <c r="AJ2414" s="33">
        <f t="shared" si="1141"/>
        <v>65000</v>
      </c>
      <c r="AK2414" s="33">
        <f t="shared" si="1142"/>
        <v>20000</v>
      </c>
      <c r="AL2414" s="33">
        <f t="shared" si="1143"/>
        <v>10515.053361869264</v>
      </c>
      <c r="AM2414" s="34">
        <f t="shared" si="1144"/>
        <v>10515.053361869264</v>
      </c>
    </row>
    <row r="2415" spans="1:39" ht="15" customHeight="1" x14ac:dyDescent="0.3">
      <c r="A2415" s="166" t="s">
        <v>4849</v>
      </c>
      <c r="B2415" s="99">
        <v>20879</v>
      </c>
      <c r="C2415" s="99">
        <v>62237</v>
      </c>
      <c r="D2415" s="165">
        <v>45642</v>
      </c>
      <c r="E2415" s="165">
        <v>45897</v>
      </c>
      <c r="F2415" s="166">
        <v>2</v>
      </c>
      <c r="G2415" s="178">
        <v>1.46</v>
      </c>
      <c r="H2415" s="181">
        <v>0.5</v>
      </c>
      <c r="I2415" s="180">
        <v>3.4000000000000002E-2</v>
      </c>
      <c r="J2415" s="21">
        <f t="shared" si="1115"/>
        <v>0.54</v>
      </c>
      <c r="K2415" s="21" t="str">
        <f t="shared" si="1116"/>
        <v>Y</v>
      </c>
      <c r="L2415" s="37" t="str">
        <f t="shared" si="1117"/>
        <v>NA</v>
      </c>
      <c r="M2415" s="8" t="str">
        <f t="shared" si="1118"/>
        <v>Y</v>
      </c>
      <c r="N2415" s="42">
        <f t="shared" si="1119"/>
        <v>2</v>
      </c>
      <c r="O2415" s="43">
        <f t="shared" si="1120"/>
        <v>200000</v>
      </c>
      <c r="P2415" s="43" t="str">
        <f t="shared" si="1121"/>
        <v>NA</v>
      </c>
      <c r="Q2415" s="24">
        <f t="shared" si="1122"/>
        <v>21588.886000000002</v>
      </c>
      <c r="R2415" s="43">
        <f t="shared" si="1123"/>
        <v>0</v>
      </c>
      <c r="S2415" s="24">
        <f t="shared" si="1124"/>
        <v>1000000</v>
      </c>
      <c r="T2415" s="25" t="str">
        <f t="shared" si="1125"/>
        <v>N</v>
      </c>
      <c r="U2415" s="44">
        <f t="shared" si="1126"/>
        <v>1</v>
      </c>
      <c r="V2415" s="45">
        <f t="shared" si="1127"/>
        <v>20000</v>
      </c>
      <c r="W2415" s="45">
        <f t="shared" si="1128"/>
        <v>65000</v>
      </c>
      <c r="X2415" s="28">
        <f t="shared" si="1129"/>
        <v>2763</v>
      </c>
      <c r="Y2415" s="28">
        <f t="shared" si="1130"/>
        <v>19559.908124000001</v>
      </c>
      <c r="Z2415" s="45">
        <f t="shared" si="1131"/>
        <v>0</v>
      </c>
      <c r="AA2415" s="29" t="str">
        <f t="shared" si="1132"/>
        <v>N</v>
      </c>
      <c r="AB2415" s="46">
        <f t="shared" si="1133"/>
        <v>0</v>
      </c>
      <c r="AC2415" s="31">
        <f t="shared" si="1134"/>
        <v>0</v>
      </c>
      <c r="AD2415" s="31">
        <f t="shared" si="1135"/>
        <v>0</v>
      </c>
      <c r="AE2415" s="31">
        <f t="shared" si="1136"/>
        <v>0</v>
      </c>
      <c r="AF2415" s="47">
        <f t="shared" si="1137"/>
        <v>0</v>
      </c>
      <c r="AG2415" s="31">
        <f t="shared" si="1138"/>
        <v>0</v>
      </c>
      <c r="AH2415" s="48">
        <f t="shared" si="1139"/>
        <v>0</v>
      </c>
      <c r="AI2415" s="33">
        <f t="shared" si="1140"/>
        <v>0</v>
      </c>
      <c r="AJ2415" s="33">
        <f t="shared" si="1141"/>
        <v>0</v>
      </c>
      <c r="AK2415" s="33">
        <f t="shared" si="1142"/>
        <v>0</v>
      </c>
      <c r="AL2415" s="33">
        <f t="shared" si="1143"/>
        <v>0</v>
      </c>
      <c r="AM2415" s="34">
        <f t="shared" si="1144"/>
        <v>19559.908124000001</v>
      </c>
    </row>
    <row r="2416" spans="1:39" ht="15" customHeight="1" x14ac:dyDescent="0.3">
      <c r="A2416" s="166" t="s">
        <v>4850</v>
      </c>
      <c r="B2416" s="99">
        <v>7640</v>
      </c>
      <c r="C2416" s="99">
        <v>35776</v>
      </c>
      <c r="D2416" s="165">
        <v>45896</v>
      </c>
      <c r="E2416" s="165">
        <v>46044</v>
      </c>
      <c r="F2416" s="166">
        <v>4</v>
      </c>
      <c r="G2416" s="178">
        <v>2.81</v>
      </c>
      <c r="H2416" s="181">
        <v>0.5</v>
      </c>
      <c r="I2416" s="180">
        <v>1.95E-2</v>
      </c>
      <c r="J2416" s="21">
        <f t="shared" si="1115"/>
        <v>1.19</v>
      </c>
      <c r="K2416" s="21" t="str">
        <f t="shared" si="1116"/>
        <v>Y</v>
      </c>
      <c r="L2416" s="37" t="str">
        <f t="shared" si="1117"/>
        <v>NA</v>
      </c>
      <c r="M2416" s="8" t="str">
        <f t="shared" si="1118"/>
        <v>Y</v>
      </c>
      <c r="N2416" s="42">
        <f t="shared" si="1119"/>
        <v>3</v>
      </c>
      <c r="O2416" s="43">
        <f t="shared" si="1120"/>
        <v>200000</v>
      </c>
      <c r="P2416" s="43" t="str">
        <f t="shared" si="1121"/>
        <v>NA</v>
      </c>
      <c r="Q2416" s="24">
        <f t="shared" si="1122"/>
        <v>7788.9800000000005</v>
      </c>
      <c r="R2416" s="43">
        <f t="shared" si="1123"/>
        <v>0</v>
      </c>
      <c r="S2416" s="24">
        <f t="shared" si="1124"/>
        <v>1000000</v>
      </c>
      <c r="T2416" s="25" t="str">
        <f t="shared" si="1125"/>
        <v>Y</v>
      </c>
      <c r="U2416" s="44">
        <f t="shared" si="1126"/>
        <v>2</v>
      </c>
      <c r="V2416" s="45">
        <f t="shared" si="1127"/>
        <v>200000</v>
      </c>
      <c r="W2416" s="45">
        <f t="shared" si="1128"/>
        <v>1000000</v>
      </c>
      <c r="X2416" s="28">
        <f t="shared" si="1129"/>
        <v>7940.8651100000006</v>
      </c>
      <c r="Y2416" s="28">
        <f t="shared" si="1130"/>
        <v>0</v>
      </c>
      <c r="Z2416" s="45" t="str">
        <f t="shared" si="1131"/>
        <v>NA</v>
      </c>
      <c r="AA2416" s="29" t="str">
        <f t="shared" si="1132"/>
        <v>N</v>
      </c>
      <c r="AB2416" s="46">
        <f t="shared" si="1133"/>
        <v>1</v>
      </c>
      <c r="AC2416" s="31">
        <f t="shared" si="1134"/>
        <v>20000</v>
      </c>
      <c r="AD2416" s="31">
        <f t="shared" si="1135"/>
        <v>65000</v>
      </c>
      <c r="AE2416" s="31">
        <f t="shared" si="1136"/>
        <v>8095.7119796450015</v>
      </c>
      <c r="AF2416" s="47">
        <f t="shared" si="1137"/>
        <v>0</v>
      </c>
      <c r="AG2416" s="31">
        <f t="shared" si="1138"/>
        <v>5398.4429103549983</v>
      </c>
      <c r="AH2416" s="48">
        <f t="shared" si="1139"/>
        <v>0</v>
      </c>
      <c r="AI2416" s="33">
        <f t="shared" si="1140"/>
        <v>0</v>
      </c>
      <c r="AJ2416" s="33">
        <f t="shared" si="1141"/>
        <v>0</v>
      </c>
      <c r="AK2416" s="33">
        <f t="shared" si="1142"/>
        <v>0</v>
      </c>
      <c r="AL2416" s="33">
        <f t="shared" si="1143"/>
        <v>0</v>
      </c>
      <c r="AM2416" s="34">
        <f t="shared" si="1144"/>
        <v>0</v>
      </c>
    </row>
    <row r="2417" spans="1:39" ht="15" customHeight="1" x14ac:dyDescent="0.3">
      <c r="A2417" s="166" t="s">
        <v>4851</v>
      </c>
      <c r="B2417" s="99">
        <v>22780</v>
      </c>
      <c r="C2417" s="99">
        <v>93849</v>
      </c>
      <c r="D2417" s="165">
        <v>45353</v>
      </c>
      <c r="E2417" s="165">
        <v>45414</v>
      </c>
      <c r="F2417" s="166">
        <v>2</v>
      </c>
      <c r="G2417" s="178">
        <v>1.68</v>
      </c>
      <c r="H2417" s="181">
        <v>1</v>
      </c>
      <c r="I2417" s="180">
        <v>7.8299999999999995E-2</v>
      </c>
      <c r="J2417" s="21">
        <f t="shared" si="1115"/>
        <v>0.32000000000000006</v>
      </c>
      <c r="K2417" s="21" t="str">
        <f t="shared" si="1116"/>
        <v>Y</v>
      </c>
      <c r="L2417" s="37" t="str">
        <f t="shared" si="1117"/>
        <v>NA</v>
      </c>
      <c r="M2417" s="8" t="str">
        <f t="shared" si="1118"/>
        <v>Y</v>
      </c>
      <c r="N2417" s="42">
        <f t="shared" si="1119"/>
        <v>1</v>
      </c>
      <c r="O2417" s="43">
        <f t="shared" si="1120"/>
        <v>200000</v>
      </c>
      <c r="P2417" s="43" t="str">
        <f t="shared" si="1121"/>
        <v>NA</v>
      </c>
      <c r="Q2417" s="24">
        <f t="shared" si="1122"/>
        <v>24563.673999999999</v>
      </c>
      <c r="R2417" s="43">
        <f t="shared" si="1123"/>
        <v>0</v>
      </c>
      <c r="S2417" s="24">
        <f t="shared" si="1124"/>
        <v>1000000</v>
      </c>
      <c r="T2417" s="25" t="str">
        <f t="shared" si="1125"/>
        <v>N</v>
      </c>
      <c r="U2417" s="44">
        <f t="shared" si="1126"/>
        <v>0</v>
      </c>
      <c r="V2417" s="45">
        <f t="shared" si="1127"/>
        <v>0</v>
      </c>
      <c r="W2417" s="45">
        <f t="shared" si="1128"/>
        <v>0</v>
      </c>
      <c r="X2417" s="28">
        <f t="shared" si="1129"/>
        <v>0</v>
      </c>
      <c r="Y2417" s="28">
        <f t="shared" si="1130"/>
        <v>0</v>
      </c>
      <c r="Z2417" s="45">
        <f t="shared" si="1131"/>
        <v>0</v>
      </c>
      <c r="AA2417" s="29" t="str">
        <f t="shared" si="1132"/>
        <v>N</v>
      </c>
      <c r="AB2417" s="46">
        <f t="shared" si="1133"/>
        <v>0</v>
      </c>
      <c r="AC2417" s="31">
        <f t="shared" si="1134"/>
        <v>0</v>
      </c>
      <c r="AD2417" s="31">
        <f t="shared" si="1135"/>
        <v>0</v>
      </c>
      <c r="AE2417" s="31">
        <f t="shared" si="1136"/>
        <v>0</v>
      </c>
      <c r="AF2417" s="47">
        <f t="shared" si="1137"/>
        <v>0</v>
      </c>
      <c r="AG2417" s="31">
        <f t="shared" si="1138"/>
        <v>0</v>
      </c>
      <c r="AH2417" s="48">
        <f t="shared" si="1139"/>
        <v>0</v>
      </c>
      <c r="AI2417" s="33">
        <f t="shared" si="1140"/>
        <v>0</v>
      </c>
      <c r="AJ2417" s="33">
        <f t="shared" si="1141"/>
        <v>0</v>
      </c>
      <c r="AK2417" s="33">
        <f t="shared" si="1142"/>
        <v>0</v>
      </c>
      <c r="AL2417" s="33">
        <f t="shared" si="1143"/>
        <v>0</v>
      </c>
      <c r="AM2417" s="34">
        <f t="shared" si="1144"/>
        <v>0</v>
      </c>
    </row>
    <row r="2418" spans="1:39" ht="15" customHeight="1" x14ac:dyDescent="0.3">
      <c r="A2418" s="166" t="s">
        <v>4852</v>
      </c>
      <c r="B2418" s="99">
        <v>23864</v>
      </c>
      <c r="C2418" s="99">
        <v>83721</v>
      </c>
      <c r="D2418" s="165">
        <v>45228</v>
      </c>
      <c r="E2418" s="165">
        <v>45261</v>
      </c>
      <c r="F2418" s="166">
        <v>4</v>
      </c>
      <c r="G2418" s="178">
        <v>1.26</v>
      </c>
      <c r="H2418" s="181">
        <v>1</v>
      </c>
      <c r="I2418" s="180">
        <v>7.4700000000000003E-2</v>
      </c>
      <c r="J2418" s="21">
        <f t="shared" si="1115"/>
        <v>2.74</v>
      </c>
      <c r="K2418" s="21" t="str">
        <f t="shared" si="1116"/>
        <v>Y</v>
      </c>
      <c r="L2418" s="37" t="str">
        <f t="shared" si="1117"/>
        <v>NA</v>
      </c>
      <c r="M2418" s="8" t="str">
        <f t="shared" si="1118"/>
        <v>Y</v>
      </c>
      <c r="N2418" s="42">
        <f t="shared" si="1119"/>
        <v>3</v>
      </c>
      <c r="O2418" s="43">
        <f t="shared" si="1120"/>
        <v>200000</v>
      </c>
      <c r="P2418" s="43" t="str">
        <f t="shared" si="1121"/>
        <v>NA</v>
      </c>
      <c r="Q2418" s="24">
        <f t="shared" si="1122"/>
        <v>25646.640800000001</v>
      </c>
      <c r="R2418" s="43">
        <f t="shared" si="1123"/>
        <v>0</v>
      </c>
      <c r="S2418" s="24">
        <f t="shared" si="1124"/>
        <v>1000000</v>
      </c>
      <c r="T2418" s="25" t="str">
        <f t="shared" si="1125"/>
        <v>Y</v>
      </c>
      <c r="U2418" s="44">
        <f t="shared" si="1126"/>
        <v>2</v>
      </c>
      <c r="V2418" s="45">
        <f t="shared" si="1127"/>
        <v>200000</v>
      </c>
      <c r="W2418" s="45">
        <f t="shared" si="1128"/>
        <v>1000000</v>
      </c>
      <c r="X2418" s="28">
        <f t="shared" si="1129"/>
        <v>27562.444867760001</v>
      </c>
      <c r="Y2418" s="28">
        <f t="shared" si="1130"/>
        <v>0</v>
      </c>
      <c r="Z2418" s="45" t="str">
        <f t="shared" si="1131"/>
        <v>NA</v>
      </c>
      <c r="AA2418" s="29" t="str">
        <f t="shared" si="1132"/>
        <v>Y</v>
      </c>
      <c r="AB2418" s="46">
        <f t="shared" si="1133"/>
        <v>1</v>
      </c>
      <c r="AC2418" s="31">
        <f t="shared" si="1134"/>
        <v>200000</v>
      </c>
      <c r="AD2418" s="31">
        <f t="shared" si="1135"/>
        <v>1000000</v>
      </c>
      <c r="AE2418" s="31">
        <f t="shared" si="1136"/>
        <v>29621.359499381673</v>
      </c>
      <c r="AF2418" s="47">
        <f t="shared" si="1137"/>
        <v>0</v>
      </c>
      <c r="AG2418" s="31" t="str">
        <f t="shared" si="1138"/>
        <v>NA</v>
      </c>
      <c r="AH2418" s="48">
        <f t="shared" si="1139"/>
        <v>0</v>
      </c>
      <c r="AI2418" s="33">
        <f t="shared" si="1140"/>
        <v>0</v>
      </c>
      <c r="AJ2418" s="33">
        <f t="shared" si="1141"/>
        <v>0</v>
      </c>
      <c r="AK2418" s="33">
        <f t="shared" si="1142"/>
        <v>0</v>
      </c>
      <c r="AL2418" s="33">
        <f t="shared" si="1143"/>
        <v>0</v>
      </c>
      <c r="AM2418" s="34">
        <f t="shared" si="1144"/>
        <v>0</v>
      </c>
    </row>
    <row r="2419" spans="1:39" ht="15" customHeight="1" x14ac:dyDescent="0.3">
      <c r="A2419" s="166" t="s">
        <v>4853</v>
      </c>
      <c r="B2419" s="99">
        <v>22895</v>
      </c>
      <c r="C2419" s="99">
        <v>111964</v>
      </c>
      <c r="D2419" s="165">
        <v>45753</v>
      </c>
      <c r="E2419" s="165">
        <v>46032</v>
      </c>
      <c r="F2419" s="166">
        <v>2</v>
      </c>
      <c r="G2419" s="178">
        <v>0.62</v>
      </c>
      <c r="H2419" s="181">
        <v>1</v>
      </c>
      <c r="I2419" s="180">
        <v>1.7000000000000001E-2</v>
      </c>
      <c r="J2419" s="21">
        <f t="shared" si="1115"/>
        <v>1.38</v>
      </c>
      <c r="K2419" s="21" t="str">
        <f t="shared" si="1116"/>
        <v>Y</v>
      </c>
      <c r="L2419" s="37" t="str">
        <f t="shared" si="1117"/>
        <v>NA</v>
      </c>
      <c r="M2419" s="8" t="str">
        <f t="shared" si="1118"/>
        <v>Y</v>
      </c>
      <c r="N2419" s="42">
        <f t="shared" si="1119"/>
        <v>2</v>
      </c>
      <c r="O2419" s="43">
        <f t="shared" si="1120"/>
        <v>200000</v>
      </c>
      <c r="P2419" s="43" t="str">
        <f t="shared" si="1121"/>
        <v>NA</v>
      </c>
      <c r="Q2419" s="24">
        <f t="shared" si="1122"/>
        <v>23284.214999999997</v>
      </c>
      <c r="R2419" s="43">
        <f t="shared" si="1123"/>
        <v>0</v>
      </c>
      <c r="S2419" s="24">
        <f t="shared" si="1124"/>
        <v>1000000</v>
      </c>
      <c r="T2419" s="25" t="str">
        <f t="shared" si="1125"/>
        <v>Y</v>
      </c>
      <c r="U2419" s="44">
        <f t="shared" si="1126"/>
        <v>1</v>
      </c>
      <c r="V2419" s="45">
        <f t="shared" si="1127"/>
        <v>200000</v>
      </c>
      <c r="W2419" s="45">
        <f t="shared" si="1128"/>
        <v>1000000</v>
      </c>
      <c r="X2419" s="28">
        <f t="shared" si="1129"/>
        <v>23680.046654999995</v>
      </c>
      <c r="Y2419" s="28">
        <f t="shared" si="1130"/>
        <v>0</v>
      </c>
      <c r="Z2419" s="45" t="str">
        <f t="shared" si="1131"/>
        <v>NA</v>
      </c>
      <c r="AA2419" s="29" t="str">
        <f t="shared" si="1132"/>
        <v>N</v>
      </c>
      <c r="AB2419" s="46">
        <f t="shared" si="1133"/>
        <v>0</v>
      </c>
      <c r="AC2419" s="31">
        <f t="shared" si="1134"/>
        <v>0</v>
      </c>
      <c r="AD2419" s="31">
        <f t="shared" si="1135"/>
        <v>0</v>
      </c>
      <c r="AE2419" s="31">
        <f t="shared" si="1136"/>
        <v>0</v>
      </c>
      <c r="AF2419" s="47">
        <f t="shared" si="1137"/>
        <v>0</v>
      </c>
      <c r="AG2419" s="31">
        <f t="shared" si="1138"/>
        <v>0</v>
      </c>
      <c r="AH2419" s="48">
        <f t="shared" si="1139"/>
        <v>0</v>
      </c>
      <c r="AI2419" s="33">
        <f t="shared" si="1140"/>
        <v>0</v>
      </c>
      <c r="AJ2419" s="33">
        <f t="shared" si="1141"/>
        <v>0</v>
      </c>
      <c r="AK2419" s="33">
        <f t="shared" si="1142"/>
        <v>0</v>
      </c>
      <c r="AL2419" s="33">
        <f t="shared" si="1143"/>
        <v>0</v>
      </c>
      <c r="AM2419" s="34">
        <f t="shared" si="1144"/>
        <v>0</v>
      </c>
    </row>
    <row r="2420" spans="1:39" ht="15" customHeight="1" x14ac:dyDescent="0.3">
      <c r="A2420" s="166" t="s">
        <v>4854</v>
      </c>
      <c r="B2420" s="99">
        <v>10408</v>
      </c>
      <c r="C2420" s="99">
        <v>81669</v>
      </c>
      <c r="D2420" s="165">
        <v>45943</v>
      </c>
      <c r="E2420" s="165">
        <v>46291</v>
      </c>
      <c r="F2420" s="166">
        <v>2</v>
      </c>
      <c r="G2420" s="178">
        <v>1.82</v>
      </c>
      <c r="H2420" s="181">
        <v>0.25</v>
      </c>
      <c r="I2420" s="180">
        <v>2.0899999999999998E-2</v>
      </c>
      <c r="J2420" s="21">
        <f t="shared" si="1115"/>
        <v>0.17999999999999994</v>
      </c>
      <c r="K2420" s="21" t="str">
        <f t="shared" si="1116"/>
        <v>Y</v>
      </c>
      <c r="L2420" s="37" t="str">
        <f t="shared" si="1117"/>
        <v>NA</v>
      </c>
      <c r="M2420" s="8" t="str">
        <f t="shared" si="1118"/>
        <v>Y</v>
      </c>
      <c r="N2420" s="42">
        <f t="shared" si="1119"/>
        <v>1</v>
      </c>
      <c r="O2420" s="43">
        <f t="shared" si="1120"/>
        <v>200000</v>
      </c>
      <c r="P2420" s="43" t="str">
        <f t="shared" si="1121"/>
        <v>NA</v>
      </c>
      <c r="Q2420" s="24">
        <f t="shared" si="1122"/>
        <v>10625.527199999999</v>
      </c>
      <c r="R2420" s="43">
        <f t="shared" si="1123"/>
        <v>0</v>
      </c>
      <c r="S2420" s="24">
        <f t="shared" si="1124"/>
        <v>1000000</v>
      </c>
      <c r="T2420" s="25" t="str">
        <f t="shared" si="1125"/>
        <v>N</v>
      </c>
      <c r="U2420" s="44">
        <f t="shared" si="1126"/>
        <v>0</v>
      </c>
      <c r="V2420" s="45">
        <f t="shared" si="1127"/>
        <v>0</v>
      </c>
      <c r="W2420" s="45">
        <f t="shared" si="1128"/>
        <v>0</v>
      </c>
      <c r="X2420" s="28">
        <f t="shared" si="1129"/>
        <v>0</v>
      </c>
      <c r="Y2420" s="28">
        <f t="shared" si="1130"/>
        <v>0</v>
      </c>
      <c r="Z2420" s="45">
        <f t="shared" si="1131"/>
        <v>0</v>
      </c>
      <c r="AA2420" s="29" t="str">
        <f t="shared" si="1132"/>
        <v>N</v>
      </c>
      <c r="AB2420" s="46">
        <f t="shared" si="1133"/>
        <v>0</v>
      </c>
      <c r="AC2420" s="31">
        <f t="shared" si="1134"/>
        <v>0</v>
      </c>
      <c r="AD2420" s="31">
        <f t="shared" si="1135"/>
        <v>0</v>
      </c>
      <c r="AE2420" s="31">
        <f t="shared" si="1136"/>
        <v>0</v>
      </c>
      <c r="AF2420" s="47">
        <f t="shared" si="1137"/>
        <v>0</v>
      </c>
      <c r="AG2420" s="31">
        <f t="shared" si="1138"/>
        <v>0</v>
      </c>
      <c r="AH2420" s="48">
        <f t="shared" si="1139"/>
        <v>0</v>
      </c>
      <c r="AI2420" s="33">
        <f t="shared" si="1140"/>
        <v>0</v>
      </c>
      <c r="AJ2420" s="33">
        <f t="shared" si="1141"/>
        <v>0</v>
      </c>
      <c r="AK2420" s="33">
        <f t="shared" si="1142"/>
        <v>0</v>
      </c>
      <c r="AL2420" s="33">
        <f t="shared" si="1143"/>
        <v>0</v>
      </c>
      <c r="AM2420" s="34">
        <f t="shared" si="1144"/>
        <v>0</v>
      </c>
    </row>
    <row r="2421" spans="1:39" ht="15" customHeight="1" x14ac:dyDescent="0.3">
      <c r="A2421" s="166" t="s">
        <v>4855</v>
      </c>
      <c r="B2421" s="99">
        <v>20128</v>
      </c>
      <c r="C2421" s="99">
        <v>53947</v>
      </c>
      <c r="D2421" s="165">
        <v>46102</v>
      </c>
      <c r="E2421" s="165">
        <v>46265</v>
      </c>
      <c r="F2421" s="166">
        <v>4</v>
      </c>
      <c r="G2421" s="178">
        <v>1.38</v>
      </c>
      <c r="H2421" s="181">
        <v>1</v>
      </c>
      <c r="I2421" s="180">
        <v>3.7900000000000003E-2</v>
      </c>
      <c r="J2421" s="21">
        <f t="shared" si="1115"/>
        <v>2.62</v>
      </c>
      <c r="K2421" s="21" t="str">
        <f t="shared" si="1116"/>
        <v>Y</v>
      </c>
      <c r="L2421" s="37" t="str">
        <f t="shared" si="1117"/>
        <v>NA</v>
      </c>
      <c r="M2421" s="8" t="str">
        <f t="shared" si="1118"/>
        <v>Y</v>
      </c>
      <c r="N2421" s="42">
        <f t="shared" si="1119"/>
        <v>3</v>
      </c>
      <c r="O2421" s="43">
        <f t="shared" si="1120"/>
        <v>200000</v>
      </c>
      <c r="P2421" s="43" t="str">
        <f t="shared" si="1121"/>
        <v>NA</v>
      </c>
      <c r="Q2421" s="24">
        <f t="shared" si="1122"/>
        <v>20890.851200000001</v>
      </c>
      <c r="R2421" s="43">
        <f t="shared" si="1123"/>
        <v>0</v>
      </c>
      <c r="S2421" s="24">
        <f t="shared" si="1124"/>
        <v>1000000</v>
      </c>
      <c r="T2421" s="25" t="str">
        <f t="shared" si="1125"/>
        <v>Y</v>
      </c>
      <c r="U2421" s="44">
        <f t="shared" si="1126"/>
        <v>2</v>
      </c>
      <c r="V2421" s="45">
        <f t="shared" si="1127"/>
        <v>200000</v>
      </c>
      <c r="W2421" s="45">
        <f t="shared" si="1128"/>
        <v>1000000</v>
      </c>
      <c r="X2421" s="28">
        <f t="shared" si="1129"/>
        <v>21682.614460480003</v>
      </c>
      <c r="Y2421" s="28">
        <f t="shared" si="1130"/>
        <v>0</v>
      </c>
      <c r="Z2421" s="45" t="str">
        <f t="shared" si="1131"/>
        <v>NA</v>
      </c>
      <c r="AA2421" s="29" t="str">
        <f t="shared" si="1132"/>
        <v>Y</v>
      </c>
      <c r="AB2421" s="46">
        <f t="shared" si="1133"/>
        <v>1</v>
      </c>
      <c r="AC2421" s="31">
        <f t="shared" si="1134"/>
        <v>200000</v>
      </c>
      <c r="AD2421" s="31">
        <f t="shared" si="1135"/>
        <v>1000000</v>
      </c>
      <c r="AE2421" s="31">
        <f t="shared" si="1136"/>
        <v>22504.385548532195</v>
      </c>
      <c r="AF2421" s="47">
        <f t="shared" si="1137"/>
        <v>0</v>
      </c>
      <c r="AG2421" s="31" t="str">
        <f t="shared" si="1138"/>
        <v>NA</v>
      </c>
      <c r="AH2421" s="48">
        <f t="shared" si="1139"/>
        <v>0</v>
      </c>
      <c r="AI2421" s="33">
        <f t="shared" si="1140"/>
        <v>0</v>
      </c>
      <c r="AJ2421" s="33">
        <f t="shared" si="1141"/>
        <v>0</v>
      </c>
      <c r="AK2421" s="33">
        <f t="shared" si="1142"/>
        <v>0</v>
      </c>
      <c r="AL2421" s="33">
        <f t="shared" si="1143"/>
        <v>0</v>
      </c>
      <c r="AM2421" s="34">
        <f t="shared" si="1144"/>
        <v>0</v>
      </c>
    </row>
    <row r="2422" spans="1:39" ht="15" customHeight="1" x14ac:dyDescent="0.3">
      <c r="A2422" s="166" t="s">
        <v>4856</v>
      </c>
      <c r="B2422" s="99">
        <v>18813</v>
      </c>
      <c r="C2422" s="99">
        <v>61878</v>
      </c>
      <c r="D2422" s="165">
        <v>44495</v>
      </c>
      <c r="E2422" s="165">
        <v>44566</v>
      </c>
      <c r="F2422" s="166">
        <v>4</v>
      </c>
      <c r="G2422" s="178">
        <v>0.18</v>
      </c>
      <c r="H2422" s="181">
        <v>0.25</v>
      </c>
      <c r="I2422" s="180">
        <v>8.5000000000000006E-2</v>
      </c>
      <c r="J2422" s="21">
        <f t="shared" si="1115"/>
        <v>3.82</v>
      </c>
      <c r="K2422" s="21" t="str">
        <f t="shared" si="1116"/>
        <v>Y</v>
      </c>
      <c r="L2422" s="37" t="str">
        <f t="shared" si="1117"/>
        <v>NA</v>
      </c>
      <c r="M2422" s="8" t="str">
        <f t="shared" si="1118"/>
        <v>Y</v>
      </c>
      <c r="N2422" s="42">
        <f t="shared" si="1119"/>
        <v>16</v>
      </c>
      <c r="O2422" s="43">
        <f t="shared" si="1120"/>
        <v>200000</v>
      </c>
      <c r="P2422" s="43" t="str">
        <f t="shared" si="1121"/>
        <v>NA</v>
      </c>
      <c r="Q2422" s="24">
        <f t="shared" si="1122"/>
        <v>20412.105</v>
      </c>
      <c r="R2422" s="43">
        <f t="shared" si="1123"/>
        <v>0</v>
      </c>
      <c r="S2422" s="24">
        <f t="shared" si="1124"/>
        <v>1000000</v>
      </c>
      <c r="T2422" s="25" t="str">
        <f t="shared" si="1125"/>
        <v>Y</v>
      </c>
      <c r="U2422" s="44">
        <f t="shared" si="1126"/>
        <v>15</v>
      </c>
      <c r="V2422" s="45">
        <f t="shared" si="1127"/>
        <v>200000</v>
      </c>
      <c r="W2422" s="45">
        <f t="shared" si="1128"/>
        <v>1000000</v>
      </c>
      <c r="X2422" s="28">
        <f t="shared" si="1129"/>
        <v>22147.133924999998</v>
      </c>
      <c r="Y2422" s="28">
        <f t="shared" si="1130"/>
        <v>0</v>
      </c>
      <c r="Z2422" s="45" t="str">
        <f t="shared" si="1131"/>
        <v>NA</v>
      </c>
      <c r="AA2422" s="29" t="str">
        <f t="shared" si="1132"/>
        <v>Y</v>
      </c>
      <c r="AB2422" s="46">
        <f t="shared" si="1133"/>
        <v>14</v>
      </c>
      <c r="AC2422" s="31">
        <f t="shared" si="1134"/>
        <v>200000</v>
      </c>
      <c r="AD2422" s="31">
        <f t="shared" si="1135"/>
        <v>1000000</v>
      </c>
      <c r="AE2422" s="31">
        <f t="shared" si="1136"/>
        <v>24029.640308624996</v>
      </c>
      <c r="AF2422" s="47">
        <f t="shared" si="1137"/>
        <v>0</v>
      </c>
      <c r="AG2422" s="31" t="str">
        <f t="shared" si="1138"/>
        <v>NA</v>
      </c>
      <c r="AH2422" s="48">
        <f t="shared" si="1139"/>
        <v>13</v>
      </c>
      <c r="AI2422" s="33">
        <f t="shared" si="1140"/>
        <v>20000</v>
      </c>
      <c r="AJ2422" s="33">
        <f t="shared" si="1141"/>
        <v>65000</v>
      </c>
      <c r="AK2422" s="33">
        <f t="shared" si="1142"/>
        <v>20000</v>
      </c>
      <c r="AL2422" s="33">
        <f t="shared" si="1143"/>
        <v>6072.1597348581199</v>
      </c>
      <c r="AM2422" s="34">
        <f t="shared" si="1144"/>
        <v>6072.1597348581199</v>
      </c>
    </row>
    <row r="2423" spans="1:39" ht="15" customHeight="1" x14ac:dyDescent="0.3">
      <c r="A2423" s="166" t="s">
        <v>4857</v>
      </c>
      <c r="B2423" s="99">
        <v>7248</v>
      </c>
      <c r="C2423" s="99">
        <v>22524</v>
      </c>
      <c r="D2423" s="165">
        <v>44660</v>
      </c>
      <c r="E2423" s="165">
        <v>44705</v>
      </c>
      <c r="F2423" s="166">
        <v>2</v>
      </c>
      <c r="G2423" s="178">
        <v>0.48</v>
      </c>
      <c r="H2423" s="181">
        <v>0.25</v>
      </c>
      <c r="I2423" s="180">
        <v>5.8500000000000003E-2</v>
      </c>
      <c r="J2423" s="21">
        <f t="shared" si="1115"/>
        <v>1.52</v>
      </c>
      <c r="K2423" s="21" t="str">
        <f t="shared" si="1116"/>
        <v>Y</v>
      </c>
      <c r="L2423" s="37" t="str">
        <f t="shared" si="1117"/>
        <v>NA</v>
      </c>
      <c r="M2423" s="8" t="str">
        <f t="shared" si="1118"/>
        <v>Y</v>
      </c>
      <c r="N2423" s="42">
        <f t="shared" si="1119"/>
        <v>7</v>
      </c>
      <c r="O2423" s="43">
        <f t="shared" si="1120"/>
        <v>200000</v>
      </c>
      <c r="P2423" s="43" t="str">
        <f t="shared" si="1121"/>
        <v>NA</v>
      </c>
      <c r="Q2423" s="24">
        <f t="shared" si="1122"/>
        <v>7672.0079999999998</v>
      </c>
      <c r="R2423" s="43">
        <f t="shared" si="1123"/>
        <v>0</v>
      </c>
      <c r="S2423" s="24">
        <f t="shared" si="1124"/>
        <v>1000000</v>
      </c>
      <c r="T2423" s="25" t="str">
        <f t="shared" si="1125"/>
        <v>Y</v>
      </c>
      <c r="U2423" s="44">
        <f t="shared" si="1126"/>
        <v>6</v>
      </c>
      <c r="V2423" s="45">
        <f t="shared" si="1127"/>
        <v>200000</v>
      </c>
      <c r="W2423" s="45">
        <f t="shared" si="1128"/>
        <v>1000000</v>
      </c>
      <c r="X2423" s="28">
        <f t="shared" si="1129"/>
        <v>8120.8204679999999</v>
      </c>
      <c r="Y2423" s="28">
        <f t="shared" si="1130"/>
        <v>0</v>
      </c>
      <c r="Z2423" s="45" t="str">
        <f t="shared" si="1131"/>
        <v>NA</v>
      </c>
      <c r="AA2423" s="29" t="str">
        <f t="shared" si="1132"/>
        <v>N</v>
      </c>
      <c r="AB2423" s="46">
        <f t="shared" si="1133"/>
        <v>5</v>
      </c>
      <c r="AC2423" s="31">
        <f t="shared" si="1134"/>
        <v>20000</v>
      </c>
      <c r="AD2423" s="31">
        <f t="shared" si="1135"/>
        <v>65000</v>
      </c>
      <c r="AE2423" s="31">
        <f t="shared" si="1136"/>
        <v>8595.8884653780005</v>
      </c>
      <c r="AF2423" s="47">
        <f t="shared" si="1137"/>
        <v>0</v>
      </c>
      <c r="AG2423" s="31">
        <f t="shared" si="1138"/>
        <v>18087.283066622</v>
      </c>
      <c r="AH2423" s="48">
        <f t="shared" si="1139"/>
        <v>4</v>
      </c>
      <c r="AI2423" s="33">
        <f t="shared" si="1140"/>
        <v>20000</v>
      </c>
      <c r="AJ2423" s="33">
        <f t="shared" si="1141"/>
        <v>65000</v>
      </c>
      <c r="AK2423" s="33">
        <f t="shared" si="1142"/>
        <v>9098.7479406026141</v>
      </c>
      <c r="AL2423" s="33">
        <f t="shared" si="1143"/>
        <v>0</v>
      </c>
      <c r="AM2423" s="34">
        <f t="shared" si="1144"/>
        <v>0</v>
      </c>
    </row>
    <row r="2424" spans="1:39" ht="15" customHeight="1" x14ac:dyDescent="0.3">
      <c r="A2424" s="166" t="s">
        <v>4858</v>
      </c>
      <c r="B2424" s="99">
        <v>20517</v>
      </c>
      <c r="C2424" s="99">
        <v>45510</v>
      </c>
      <c r="D2424" s="165">
        <v>45049</v>
      </c>
      <c r="E2424" s="165">
        <v>45190</v>
      </c>
      <c r="F2424" s="166">
        <v>4</v>
      </c>
      <c r="G2424" s="178">
        <v>2.83</v>
      </c>
      <c r="H2424" s="181">
        <v>0.75</v>
      </c>
      <c r="I2424" s="180">
        <v>2.6700000000000002E-2</v>
      </c>
      <c r="J2424" s="21">
        <f t="shared" si="1115"/>
        <v>1.17</v>
      </c>
      <c r="K2424" s="21" t="str">
        <f t="shared" si="1116"/>
        <v>Y</v>
      </c>
      <c r="L2424" s="37" t="str">
        <f t="shared" si="1117"/>
        <v>NA</v>
      </c>
      <c r="M2424" s="8" t="str">
        <f t="shared" si="1118"/>
        <v>Y</v>
      </c>
      <c r="N2424" s="42">
        <f t="shared" si="1119"/>
        <v>2</v>
      </c>
      <c r="O2424" s="43">
        <f t="shared" si="1120"/>
        <v>200000</v>
      </c>
      <c r="P2424" s="43" t="str">
        <f t="shared" si="1121"/>
        <v>NA</v>
      </c>
      <c r="Q2424" s="24">
        <f t="shared" si="1122"/>
        <v>21064.803899999999</v>
      </c>
      <c r="R2424" s="43">
        <f t="shared" si="1123"/>
        <v>0</v>
      </c>
      <c r="S2424" s="24">
        <f t="shared" si="1124"/>
        <v>1000000</v>
      </c>
      <c r="T2424" s="25" t="str">
        <f t="shared" si="1125"/>
        <v>Y</v>
      </c>
      <c r="U2424" s="44">
        <f t="shared" si="1126"/>
        <v>1</v>
      </c>
      <c r="V2424" s="45">
        <f t="shared" si="1127"/>
        <v>200000</v>
      </c>
      <c r="W2424" s="45">
        <f t="shared" si="1128"/>
        <v>1000000</v>
      </c>
      <c r="X2424" s="28">
        <f t="shared" si="1129"/>
        <v>21627.234164129997</v>
      </c>
      <c r="Y2424" s="28">
        <f t="shared" si="1130"/>
        <v>0</v>
      </c>
      <c r="Z2424" s="45" t="str">
        <f t="shared" si="1131"/>
        <v>NA</v>
      </c>
      <c r="AA2424" s="29" t="str">
        <f t="shared" si="1132"/>
        <v>N</v>
      </c>
      <c r="AB2424" s="46">
        <f t="shared" si="1133"/>
        <v>0</v>
      </c>
      <c r="AC2424" s="31">
        <f t="shared" si="1134"/>
        <v>0</v>
      </c>
      <c r="AD2424" s="31">
        <f t="shared" si="1135"/>
        <v>0</v>
      </c>
      <c r="AE2424" s="31">
        <f t="shared" si="1136"/>
        <v>0</v>
      </c>
      <c r="AF2424" s="47">
        <f t="shared" si="1137"/>
        <v>0</v>
      </c>
      <c r="AG2424" s="31">
        <f t="shared" si="1138"/>
        <v>0</v>
      </c>
      <c r="AH2424" s="48">
        <f t="shared" si="1139"/>
        <v>0</v>
      </c>
      <c r="AI2424" s="33">
        <f t="shared" si="1140"/>
        <v>0</v>
      </c>
      <c r="AJ2424" s="33">
        <f t="shared" si="1141"/>
        <v>0</v>
      </c>
      <c r="AK2424" s="33">
        <f t="shared" si="1142"/>
        <v>0</v>
      </c>
      <c r="AL2424" s="33">
        <f t="shared" si="1143"/>
        <v>0</v>
      </c>
      <c r="AM2424" s="34">
        <f t="shared" si="1144"/>
        <v>0</v>
      </c>
    </row>
    <row r="2425" spans="1:39" ht="15" customHeight="1" x14ac:dyDescent="0.3">
      <c r="A2425" s="166" t="s">
        <v>4859</v>
      </c>
      <c r="B2425" s="99">
        <v>10366</v>
      </c>
      <c r="C2425" s="99">
        <v>61134</v>
      </c>
      <c r="D2425" s="165">
        <v>45983</v>
      </c>
      <c r="E2425" s="165">
        <v>46309</v>
      </c>
      <c r="F2425" s="166">
        <v>2</v>
      </c>
      <c r="G2425" s="178">
        <v>1.86</v>
      </c>
      <c r="H2425" s="181">
        <v>1</v>
      </c>
      <c r="I2425" s="180">
        <v>4.2799999999999998E-2</v>
      </c>
      <c r="J2425" s="21">
        <f t="shared" si="1115"/>
        <v>0.1399999999999999</v>
      </c>
      <c r="K2425" s="21" t="str">
        <f t="shared" si="1116"/>
        <v>Y</v>
      </c>
      <c r="L2425" s="37" t="str">
        <f t="shared" si="1117"/>
        <v>NA</v>
      </c>
      <c r="M2425" s="8" t="str">
        <f t="shared" si="1118"/>
        <v>Y</v>
      </c>
      <c r="N2425" s="42">
        <f t="shared" si="1119"/>
        <v>1</v>
      </c>
      <c r="O2425" s="43">
        <f t="shared" si="1120"/>
        <v>200000</v>
      </c>
      <c r="P2425" s="43" t="str">
        <f t="shared" si="1121"/>
        <v>NA</v>
      </c>
      <c r="Q2425" s="24">
        <f t="shared" si="1122"/>
        <v>10809.664799999999</v>
      </c>
      <c r="R2425" s="43">
        <f t="shared" si="1123"/>
        <v>0</v>
      </c>
      <c r="S2425" s="24">
        <f t="shared" si="1124"/>
        <v>1000000</v>
      </c>
      <c r="T2425" s="25" t="str">
        <f t="shared" si="1125"/>
        <v>N</v>
      </c>
      <c r="U2425" s="44">
        <f t="shared" si="1126"/>
        <v>0</v>
      </c>
      <c r="V2425" s="45">
        <f t="shared" si="1127"/>
        <v>0</v>
      </c>
      <c r="W2425" s="45">
        <f t="shared" si="1128"/>
        <v>0</v>
      </c>
      <c r="X2425" s="28">
        <f t="shared" si="1129"/>
        <v>0</v>
      </c>
      <c r="Y2425" s="28">
        <f t="shared" si="1130"/>
        <v>0</v>
      </c>
      <c r="Z2425" s="45">
        <f t="shared" si="1131"/>
        <v>0</v>
      </c>
      <c r="AA2425" s="29" t="str">
        <f t="shared" si="1132"/>
        <v>N</v>
      </c>
      <c r="AB2425" s="46">
        <f t="shared" si="1133"/>
        <v>0</v>
      </c>
      <c r="AC2425" s="31">
        <f t="shared" si="1134"/>
        <v>0</v>
      </c>
      <c r="AD2425" s="31">
        <f t="shared" si="1135"/>
        <v>0</v>
      </c>
      <c r="AE2425" s="31">
        <f t="shared" si="1136"/>
        <v>0</v>
      </c>
      <c r="AF2425" s="47">
        <f t="shared" si="1137"/>
        <v>0</v>
      </c>
      <c r="AG2425" s="31">
        <f t="shared" si="1138"/>
        <v>0</v>
      </c>
      <c r="AH2425" s="48">
        <f t="shared" si="1139"/>
        <v>0</v>
      </c>
      <c r="AI2425" s="33">
        <f t="shared" si="1140"/>
        <v>0</v>
      </c>
      <c r="AJ2425" s="33">
        <f t="shared" si="1141"/>
        <v>0</v>
      </c>
      <c r="AK2425" s="33">
        <f t="shared" si="1142"/>
        <v>0</v>
      </c>
      <c r="AL2425" s="33">
        <f t="shared" si="1143"/>
        <v>0</v>
      </c>
      <c r="AM2425" s="34">
        <f t="shared" si="1144"/>
        <v>0</v>
      </c>
    </row>
    <row r="2426" spans="1:39" ht="15" customHeight="1" x14ac:dyDescent="0.3">
      <c r="A2426" s="166" t="s">
        <v>4860</v>
      </c>
      <c r="B2426" s="99">
        <v>24401</v>
      </c>
      <c r="C2426" s="99">
        <v>66231</v>
      </c>
      <c r="D2426" s="165">
        <v>45996</v>
      </c>
      <c r="E2426" s="165">
        <v>46180</v>
      </c>
      <c r="F2426" s="166">
        <v>2</v>
      </c>
      <c r="G2426" s="178">
        <v>1.61</v>
      </c>
      <c r="H2426" s="181">
        <v>0.25</v>
      </c>
      <c r="I2426" s="180">
        <v>3.9300000000000002E-2</v>
      </c>
      <c r="J2426" s="21">
        <f t="shared" si="1115"/>
        <v>0.3899999999999999</v>
      </c>
      <c r="K2426" s="21" t="str">
        <f t="shared" si="1116"/>
        <v>Y</v>
      </c>
      <c r="L2426" s="37" t="str">
        <f t="shared" si="1117"/>
        <v>NA</v>
      </c>
      <c r="M2426" s="8" t="str">
        <f t="shared" si="1118"/>
        <v>Y</v>
      </c>
      <c r="N2426" s="42">
        <f t="shared" si="1119"/>
        <v>2</v>
      </c>
      <c r="O2426" s="43">
        <f t="shared" si="1120"/>
        <v>200000</v>
      </c>
      <c r="P2426" s="43" t="str">
        <f t="shared" si="1121"/>
        <v>NA</v>
      </c>
      <c r="Q2426" s="24">
        <f t="shared" si="1122"/>
        <v>25359.959299999999</v>
      </c>
      <c r="R2426" s="43">
        <f t="shared" si="1123"/>
        <v>0</v>
      </c>
      <c r="S2426" s="24">
        <f t="shared" si="1124"/>
        <v>1000000</v>
      </c>
      <c r="T2426" s="25" t="str">
        <f t="shared" si="1125"/>
        <v>N</v>
      </c>
      <c r="U2426" s="44">
        <f t="shared" si="1126"/>
        <v>1</v>
      </c>
      <c r="V2426" s="45">
        <f t="shared" si="1127"/>
        <v>20000</v>
      </c>
      <c r="W2426" s="45">
        <f t="shared" si="1128"/>
        <v>65000</v>
      </c>
      <c r="X2426" s="28">
        <f t="shared" si="1129"/>
        <v>0</v>
      </c>
      <c r="Y2426" s="28">
        <f t="shared" si="1130"/>
        <v>26356.605700489996</v>
      </c>
      <c r="Z2426" s="45">
        <f t="shared" si="1131"/>
        <v>0</v>
      </c>
      <c r="AA2426" s="29" t="str">
        <f t="shared" si="1132"/>
        <v>N</v>
      </c>
      <c r="AB2426" s="46">
        <f t="shared" si="1133"/>
        <v>0</v>
      </c>
      <c r="AC2426" s="31">
        <f t="shared" si="1134"/>
        <v>0</v>
      </c>
      <c r="AD2426" s="31">
        <f t="shared" si="1135"/>
        <v>0</v>
      </c>
      <c r="AE2426" s="31">
        <f t="shared" si="1136"/>
        <v>0</v>
      </c>
      <c r="AF2426" s="47">
        <f t="shared" si="1137"/>
        <v>0</v>
      </c>
      <c r="AG2426" s="31">
        <f t="shared" si="1138"/>
        <v>0</v>
      </c>
      <c r="AH2426" s="48">
        <f t="shared" si="1139"/>
        <v>0</v>
      </c>
      <c r="AI2426" s="33">
        <f t="shared" si="1140"/>
        <v>0</v>
      </c>
      <c r="AJ2426" s="33">
        <f t="shared" si="1141"/>
        <v>0</v>
      </c>
      <c r="AK2426" s="33">
        <f t="shared" si="1142"/>
        <v>0</v>
      </c>
      <c r="AL2426" s="33">
        <f t="shared" si="1143"/>
        <v>0</v>
      </c>
      <c r="AM2426" s="34">
        <f t="shared" si="1144"/>
        <v>26356.605700489996</v>
      </c>
    </row>
    <row r="2427" spans="1:39" ht="15" customHeight="1" x14ac:dyDescent="0.3">
      <c r="A2427" s="166" t="s">
        <v>4861</v>
      </c>
      <c r="B2427" s="99">
        <v>7259</v>
      </c>
      <c r="C2427" s="99">
        <v>83576</v>
      </c>
      <c r="D2427" s="165">
        <v>44878</v>
      </c>
      <c r="E2427" s="165">
        <v>45082</v>
      </c>
      <c r="F2427" s="166">
        <v>2</v>
      </c>
      <c r="G2427" s="178">
        <v>1.71</v>
      </c>
      <c r="H2427" s="181">
        <v>1</v>
      </c>
      <c r="I2427" s="180">
        <v>2.24E-2</v>
      </c>
      <c r="J2427" s="21">
        <f t="shared" ref="J2427:J2490" si="1145">MAX(0, F2427-G2427)</f>
        <v>0.29000000000000004</v>
      </c>
      <c r="K2427" s="21" t="str">
        <f t="shared" ref="K2427:K2490" si="1146">IF(
  AND(
    E2427 &gt;= D2427-10,
    E2427 &lt;= DATE(2028,6,30),
    J2427 &gt; 0
  ),
  "Y",
  "N"
)</f>
        <v>Y</v>
      </c>
      <c r="L2427" s="37" t="str">
        <f t="shared" ref="L2427:L2490" si="1147">IF(
  J2427=0,
  0,
  IF(
    K2427="Y",
    "NA",
    MAX(0, 65000-C2427)
  )
)</f>
        <v>NA</v>
      </c>
      <c r="M2427" s="8" t="str">
        <f t="shared" ref="M2427:M2490" si="1148">IF(AND(K2427="Y",J2427&gt;0),"Y","N")</f>
        <v>Y</v>
      </c>
      <c r="N2427" s="42">
        <f t="shared" ref="N2427:N2490" si="1149">ROUNDUP(J2427/H2427, 0)</f>
        <v>1</v>
      </c>
      <c r="O2427" s="43">
        <f t="shared" ref="O2427:O2490" si="1150">IF(
  N2427=0,
  0,
  IF(
    M2427="Y",
    200000,
    20000
  )
)</f>
        <v>200000</v>
      </c>
      <c r="P2427" s="43" t="str">
        <f t="shared" ref="P2427:P2490" si="1151">IF(
  N2427=0,
  0,
  IF(
    M2427="Y",
    "NA",
    MAX(0, 65000)
  )
)</f>
        <v>NA</v>
      </c>
      <c r="Q2427" s="24">
        <f t="shared" ref="Q2427:Q2490" si="1152">IF(
  N2427=0,
  0,
  MAX(0, MIN(B2427*(1+I2427), O2427, L2427))
)</f>
        <v>7421.6016</v>
      </c>
      <c r="R2427" s="43">
        <f t="shared" ref="R2427:R2490" si="1153">IF(
  N2427=0,
  0,
  MAX(0, (B2427*(1+I2427))-Q2427)
)</f>
        <v>0</v>
      </c>
      <c r="S2427" s="24">
        <f t="shared" ref="S2427:S2490" si="1154">IF(
    M2427="Y",
    1000000,
    MAX(0, 65000-C2427-Q2427)
  )</f>
        <v>1000000</v>
      </c>
      <c r="T2427" s="25" t="str">
        <f t="shared" ref="T2427:T2490" si="1155">IF(AND(K2427="Y",J2427&gt;1),"Y","N")</f>
        <v>N</v>
      </c>
      <c r="U2427" s="44">
        <f t="shared" ref="U2427:U2490" si="1156">MAX(0,(N2427-1))</f>
        <v>0</v>
      </c>
      <c r="V2427" s="45">
        <f t="shared" ref="V2427:V2490" si="1157">IF(
  U2427=0,
  0,
  IF(
    T2427="Y",
    200000,
    20000
  )
)</f>
        <v>0</v>
      </c>
      <c r="W2427" s="45">
        <f t="shared" ref="W2427:W2490" si="1158">IF(
  U2427=0,
  0,
  IF(
    T2427="Y",
    1000000,
    MAX(0, 65000)
  )
)</f>
        <v>0</v>
      </c>
      <c r="X2427" s="28">
        <f t="shared" ref="X2427:X2490" si="1159">IF(
  U2427=0,
  0,
  MAX(0, MIN(B2427*(1+I2427)*(1+I2427), V2427, S2427, (W2427-C2427))
)
)</f>
        <v>0</v>
      </c>
      <c r="Y2427" s="28">
        <f t="shared" ref="Y2427:Y2490" si="1160">IF(
  U2427=0,
  0,
  MAX(0, (B2427*(1+I2427)*(1+I2427)-X2427)
)
)</f>
        <v>0</v>
      </c>
      <c r="Z2427" s="45">
        <f t="shared" ref="Z2427:Z2490" si="1161">IF(
    T2427="Y",
    "NA",
    MAX(0, W2427-C2427-Q2427-X2427)
  )</f>
        <v>0</v>
      </c>
      <c r="AA2427" s="29" t="str">
        <f t="shared" ref="AA2427:AA2490" si="1162">IF(AND(K2427="Y",J2427&gt;2),"Y","N")</f>
        <v>N</v>
      </c>
      <c r="AB2427" s="46">
        <f t="shared" ref="AB2427:AB2490" si="1163">MAX(0,(U2427-1))</f>
        <v>0</v>
      </c>
      <c r="AC2427" s="31">
        <f t="shared" ref="AC2427:AC2490" si="1164">IF(
  AB2427=0,
  0,
  IF(
    AA2427="Y",
    200000,
    20000
  )
)</f>
        <v>0</v>
      </c>
      <c r="AD2427" s="31">
        <f t="shared" ref="AD2427:AD2490" si="1165">IF(
  AB2427=0,
  0,
  IF(
    AA2427="Y",
    1000000,
    MAX(0, 65000)
  )
)</f>
        <v>0</v>
      </c>
      <c r="AE2427" s="31">
        <f t="shared" ref="AE2427:AE2490" si="1166">IF(
  AB2427=0,
  0,
  MAX(0, MIN(B2427*(1+I2427)*(1+I2427)*(1+I2427), AC2427, Z2427))
)</f>
        <v>0</v>
      </c>
      <c r="AF2427" s="47">
        <f t="shared" ref="AF2427:AF2490" si="1167">IF(
  AB2427=0,
  0,
  MAX(0, (B2427*(1+I2427)*(1+I2427)*(1+I2427)-AE2427)
)
)</f>
        <v>0</v>
      </c>
      <c r="AG2427" s="31">
        <f t="shared" ref="AG2427:AG2490" si="1168">IF(
    AA2427="Y",
    "NA",
    MAX(0, AD2427-C2427-Q2427-X2427-AE2427)
  )</f>
        <v>0</v>
      </c>
      <c r="AH2427" s="48">
        <f t="shared" si="1139"/>
        <v>0</v>
      </c>
      <c r="AI2427" s="33">
        <f t="shared" si="1140"/>
        <v>0</v>
      </c>
      <c r="AJ2427" s="33">
        <f t="shared" si="1141"/>
        <v>0</v>
      </c>
      <c r="AK2427" s="33">
        <f t="shared" si="1142"/>
        <v>0</v>
      </c>
      <c r="AL2427" s="33">
        <f t="shared" si="1143"/>
        <v>0</v>
      </c>
      <c r="AM2427" s="34">
        <f t="shared" si="1144"/>
        <v>0</v>
      </c>
    </row>
    <row r="2428" spans="1:39" ht="15" customHeight="1" x14ac:dyDescent="0.3">
      <c r="A2428" s="166" t="s">
        <v>4862</v>
      </c>
      <c r="B2428" s="99">
        <v>10013</v>
      </c>
      <c r="C2428" s="99">
        <v>77093</v>
      </c>
      <c r="D2428" s="165">
        <v>45844</v>
      </c>
      <c r="E2428" s="165">
        <v>46141</v>
      </c>
      <c r="F2428" s="166">
        <v>4</v>
      </c>
      <c r="G2428" s="178">
        <v>2.5</v>
      </c>
      <c r="H2428" s="181">
        <v>1</v>
      </c>
      <c r="I2428" s="180">
        <v>4.7500000000000001E-2</v>
      </c>
      <c r="J2428" s="21">
        <f t="shared" si="1145"/>
        <v>1.5</v>
      </c>
      <c r="K2428" s="21" t="str">
        <f t="shared" si="1146"/>
        <v>Y</v>
      </c>
      <c r="L2428" s="37" t="str">
        <f t="shared" si="1147"/>
        <v>NA</v>
      </c>
      <c r="M2428" s="8" t="str">
        <f t="shared" si="1148"/>
        <v>Y</v>
      </c>
      <c r="N2428" s="42">
        <f t="shared" si="1149"/>
        <v>2</v>
      </c>
      <c r="O2428" s="43">
        <f t="shared" si="1150"/>
        <v>200000</v>
      </c>
      <c r="P2428" s="43" t="str">
        <f t="shared" si="1151"/>
        <v>NA</v>
      </c>
      <c r="Q2428" s="24">
        <f t="shared" si="1152"/>
        <v>10488.6175</v>
      </c>
      <c r="R2428" s="43">
        <f t="shared" si="1153"/>
        <v>0</v>
      </c>
      <c r="S2428" s="24">
        <f t="shared" si="1154"/>
        <v>1000000</v>
      </c>
      <c r="T2428" s="25" t="str">
        <f t="shared" si="1155"/>
        <v>Y</v>
      </c>
      <c r="U2428" s="44">
        <f t="shared" si="1156"/>
        <v>1</v>
      </c>
      <c r="V2428" s="45">
        <f t="shared" si="1157"/>
        <v>200000</v>
      </c>
      <c r="W2428" s="45">
        <f t="shared" si="1158"/>
        <v>1000000</v>
      </c>
      <c r="X2428" s="28">
        <f t="shared" si="1159"/>
        <v>10986.826831250002</v>
      </c>
      <c r="Y2428" s="28">
        <f t="shared" si="1160"/>
        <v>0</v>
      </c>
      <c r="Z2428" s="45" t="str">
        <f t="shared" si="1161"/>
        <v>NA</v>
      </c>
      <c r="AA2428" s="29" t="str">
        <f t="shared" si="1162"/>
        <v>N</v>
      </c>
      <c r="AB2428" s="46">
        <f t="shared" si="1163"/>
        <v>0</v>
      </c>
      <c r="AC2428" s="31">
        <f t="shared" si="1164"/>
        <v>0</v>
      </c>
      <c r="AD2428" s="31">
        <f t="shared" si="1165"/>
        <v>0</v>
      </c>
      <c r="AE2428" s="31">
        <f t="shared" si="1166"/>
        <v>0</v>
      </c>
      <c r="AF2428" s="47">
        <f t="shared" si="1167"/>
        <v>0</v>
      </c>
      <c r="AG2428" s="31">
        <f t="shared" si="1168"/>
        <v>0</v>
      </c>
      <c r="AH2428" s="48">
        <f t="shared" si="1139"/>
        <v>0</v>
      </c>
      <c r="AI2428" s="33">
        <f t="shared" si="1140"/>
        <v>0</v>
      </c>
      <c r="AJ2428" s="33">
        <f t="shared" si="1141"/>
        <v>0</v>
      </c>
      <c r="AK2428" s="33">
        <f t="shared" si="1142"/>
        <v>0</v>
      </c>
      <c r="AL2428" s="33">
        <f t="shared" si="1143"/>
        <v>0</v>
      </c>
      <c r="AM2428" s="34">
        <f t="shared" si="1144"/>
        <v>0</v>
      </c>
    </row>
    <row r="2429" spans="1:39" ht="15" customHeight="1" x14ac:dyDescent="0.3">
      <c r="A2429" s="166" t="s">
        <v>4863</v>
      </c>
      <c r="B2429" s="99">
        <v>15561</v>
      </c>
      <c r="C2429" s="99">
        <v>57738</v>
      </c>
      <c r="D2429" s="165">
        <v>44503</v>
      </c>
      <c r="E2429" s="165">
        <v>44577</v>
      </c>
      <c r="F2429" s="166">
        <v>4</v>
      </c>
      <c r="G2429" s="178">
        <v>3.54</v>
      </c>
      <c r="H2429" s="181">
        <v>0.5</v>
      </c>
      <c r="I2429" s="180">
        <v>6.7500000000000004E-2</v>
      </c>
      <c r="J2429" s="21">
        <f t="shared" si="1145"/>
        <v>0.45999999999999996</v>
      </c>
      <c r="K2429" s="21" t="str">
        <f t="shared" si="1146"/>
        <v>Y</v>
      </c>
      <c r="L2429" s="37" t="str">
        <f t="shared" si="1147"/>
        <v>NA</v>
      </c>
      <c r="M2429" s="8" t="str">
        <f t="shared" si="1148"/>
        <v>Y</v>
      </c>
      <c r="N2429" s="42">
        <f t="shared" si="1149"/>
        <v>1</v>
      </c>
      <c r="O2429" s="43">
        <f t="shared" si="1150"/>
        <v>200000</v>
      </c>
      <c r="P2429" s="43" t="str">
        <f t="shared" si="1151"/>
        <v>NA</v>
      </c>
      <c r="Q2429" s="24">
        <f t="shared" si="1152"/>
        <v>16611.367499999997</v>
      </c>
      <c r="R2429" s="43">
        <f t="shared" si="1153"/>
        <v>0</v>
      </c>
      <c r="S2429" s="24">
        <f t="shared" si="1154"/>
        <v>1000000</v>
      </c>
      <c r="T2429" s="25" t="str">
        <f t="shared" si="1155"/>
        <v>N</v>
      </c>
      <c r="U2429" s="44">
        <f t="shared" si="1156"/>
        <v>0</v>
      </c>
      <c r="V2429" s="45">
        <f t="shared" si="1157"/>
        <v>0</v>
      </c>
      <c r="W2429" s="45">
        <f t="shared" si="1158"/>
        <v>0</v>
      </c>
      <c r="X2429" s="28">
        <f t="shared" si="1159"/>
        <v>0</v>
      </c>
      <c r="Y2429" s="28">
        <f t="shared" si="1160"/>
        <v>0</v>
      </c>
      <c r="Z2429" s="45">
        <f t="shared" si="1161"/>
        <v>0</v>
      </c>
      <c r="AA2429" s="29" t="str">
        <f t="shared" si="1162"/>
        <v>N</v>
      </c>
      <c r="AB2429" s="46">
        <f t="shared" si="1163"/>
        <v>0</v>
      </c>
      <c r="AC2429" s="31">
        <f t="shared" si="1164"/>
        <v>0</v>
      </c>
      <c r="AD2429" s="31">
        <f t="shared" si="1165"/>
        <v>0</v>
      </c>
      <c r="AE2429" s="31">
        <f t="shared" si="1166"/>
        <v>0</v>
      </c>
      <c r="AF2429" s="47">
        <f t="shared" si="1167"/>
        <v>0</v>
      </c>
      <c r="AG2429" s="31">
        <f t="shared" si="1168"/>
        <v>0</v>
      </c>
      <c r="AH2429" s="48">
        <f t="shared" si="1139"/>
        <v>0</v>
      </c>
      <c r="AI2429" s="33">
        <f t="shared" si="1140"/>
        <v>0</v>
      </c>
      <c r="AJ2429" s="33">
        <f t="shared" si="1141"/>
        <v>0</v>
      </c>
      <c r="AK2429" s="33">
        <f t="shared" si="1142"/>
        <v>0</v>
      </c>
      <c r="AL2429" s="33">
        <f t="shared" si="1143"/>
        <v>0</v>
      </c>
      <c r="AM2429" s="34">
        <f t="shared" si="1144"/>
        <v>0</v>
      </c>
    </row>
    <row r="2430" spans="1:39" ht="15" customHeight="1" x14ac:dyDescent="0.3">
      <c r="A2430" s="166" t="s">
        <v>4864</v>
      </c>
      <c r="B2430" s="99">
        <v>17418</v>
      </c>
      <c r="C2430" s="99">
        <v>71510</v>
      </c>
      <c r="D2430" s="165">
        <v>46146</v>
      </c>
      <c r="E2430" s="165">
        <v>46429</v>
      </c>
      <c r="F2430" s="166">
        <v>4</v>
      </c>
      <c r="G2430" s="178">
        <v>0.81</v>
      </c>
      <c r="H2430" s="181">
        <v>0.5</v>
      </c>
      <c r="I2430" s="180">
        <v>3.9800000000000002E-2</v>
      </c>
      <c r="J2430" s="21">
        <f t="shared" si="1145"/>
        <v>3.19</v>
      </c>
      <c r="K2430" s="21" t="str">
        <f t="shared" si="1146"/>
        <v>Y</v>
      </c>
      <c r="L2430" s="37" t="str">
        <f t="shared" si="1147"/>
        <v>NA</v>
      </c>
      <c r="M2430" s="8" t="str">
        <f t="shared" si="1148"/>
        <v>Y</v>
      </c>
      <c r="N2430" s="42">
        <f t="shared" si="1149"/>
        <v>7</v>
      </c>
      <c r="O2430" s="43">
        <f t="shared" si="1150"/>
        <v>200000</v>
      </c>
      <c r="P2430" s="43" t="str">
        <f t="shared" si="1151"/>
        <v>NA</v>
      </c>
      <c r="Q2430" s="24">
        <f t="shared" si="1152"/>
        <v>18111.236400000002</v>
      </c>
      <c r="R2430" s="43">
        <f t="shared" si="1153"/>
        <v>0</v>
      </c>
      <c r="S2430" s="24">
        <f t="shared" si="1154"/>
        <v>1000000</v>
      </c>
      <c r="T2430" s="25" t="str">
        <f t="shared" si="1155"/>
        <v>Y</v>
      </c>
      <c r="U2430" s="44">
        <f t="shared" si="1156"/>
        <v>6</v>
      </c>
      <c r="V2430" s="45">
        <f t="shared" si="1157"/>
        <v>200000</v>
      </c>
      <c r="W2430" s="45">
        <f t="shared" si="1158"/>
        <v>1000000</v>
      </c>
      <c r="X2430" s="28">
        <f t="shared" si="1159"/>
        <v>18832.063608720004</v>
      </c>
      <c r="Y2430" s="28">
        <f t="shared" si="1160"/>
        <v>0</v>
      </c>
      <c r="Z2430" s="45" t="str">
        <f t="shared" si="1161"/>
        <v>NA</v>
      </c>
      <c r="AA2430" s="29" t="str">
        <f t="shared" si="1162"/>
        <v>Y</v>
      </c>
      <c r="AB2430" s="46">
        <f t="shared" si="1163"/>
        <v>5</v>
      </c>
      <c r="AC2430" s="31">
        <f t="shared" si="1164"/>
        <v>200000</v>
      </c>
      <c r="AD2430" s="31">
        <f t="shared" si="1165"/>
        <v>1000000</v>
      </c>
      <c r="AE2430" s="31">
        <f t="shared" si="1166"/>
        <v>19581.579740347061</v>
      </c>
      <c r="AF2430" s="47">
        <f t="shared" si="1167"/>
        <v>0</v>
      </c>
      <c r="AG2430" s="31" t="str">
        <f t="shared" si="1168"/>
        <v>NA</v>
      </c>
      <c r="AH2430" s="48">
        <f t="shared" si="1139"/>
        <v>4</v>
      </c>
      <c r="AI2430" s="33">
        <f t="shared" si="1140"/>
        <v>20000</v>
      </c>
      <c r="AJ2430" s="33">
        <f t="shared" si="1141"/>
        <v>65000</v>
      </c>
      <c r="AK2430" s="33">
        <f t="shared" si="1142"/>
        <v>20000</v>
      </c>
      <c r="AL2430" s="33">
        <f t="shared" si="1143"/>
        <v>360.92661401287478</v>
      </c>
      <c r="AM2430" s="34">
        <f t="shared" si="1144"/>
        <v>360.92661401287478</v>
      </c>
    </row>
    <row r="2431" spans="1:39" ht="15" customHeight="1" x14ac:dyDescent="0.3">
      <c r="A2431" s="166" t="s">
        <v>4865</v>
      </c>
      <c r="B2431" s="99">
        <v>14163</v>
      </c>
      <c r="C2431" s="99">
        <v>102302</v>
      </c>
      <c r="D2431" s="165">
        <v>44768</v>
      </c>
      <c r="E2431" s="165">
        <v>44939</v>
      </c>
      <c r="F2431" s="166">
        <v>2</v>
      </c>
      <c r="G2431" s="178">
        <v>1.08</v>
      </c>
      <c r="H2431" s="181">
        <v>0.5</v>
      </c>
      <c r="I2431" s="180">
        <v>2.1000000000000001E-2</v>
      </c>
      <c r="J2431" s="21">
        <f t="shared" si="1145"/>
        <v>0.91999999999999993</v>
      </c>
      <c r="K2431" s="21" t="str">
        <f t="shared" si="1146"/>
        <v>Y</v>
      </c>
      <c r="L2431" s="37" t="str">
        <f t="shared" si="1147"/>
        <v>NA</v>
      </c>
      <c r="M2431" s="8" t="str">
        <f t="shared" si="1148"/>
        <v>Y</v>
      </c>
      <c r="N2431" s="42">
        <f t="shared" si="1149"/>
        <v>2</v>
      </c>
      <c r="O2431" s="43">
        <f t="shared" si="1150"/>
        <v>200000</v>
      </c>
      <c r="P2431" s="43" t="str">
        <f t="shared" si="1151"/>
        <v>NA</v>
      </c>
      <c r="Q2431" s="24">
        <f t="shared" si="1152"/>
        <v>14460.422999999999</v>
      </c>
      <c r="R2431" s="43">
        <f t="shared" si="1153"/>
        <v>0</v>
      </c>
      <c r="S2431" s="24">
        <f t="shared" si="1154"/>
        <v>1000000</v>
      </c>
      <c r="T2431" s="25" t="str">
        <f t="shared" si="1155"/>
        <v>N</v>
      </c>
      <c r="U2431" s="44">
        <f t="shared" si="1156"/>
        <v>1</v>
      </c>
      <c r="V2431" s="45">
        <f t="shared" si="1157"/>
        <v>20000</v>
      </c>
      <c r="W2431" s="45">
        <f t="shared" si="1158"/>
        <v>65000</v>
      </c>
      <c r="X2431" s="28">
        <f t="shared" si="1159"/>
        <v>0</v>
      </c>
      <c r="Y2431" s="28">
        <f t="shared" si="1160"/>
        <v>14764.091882999997</v>
      </c>
      <c r="Z2431" s="45">
        <f t="shared" si="1161"/>
        <v>0</v>
      </c>
      <c r="AA2431" s="29" t="str">
        <f t="shared" si="1162"/>
        <v>N</v>
      </c>
      <c r="AB2431" s="46">
        <f t="shared" si="1163"/>
        <v>0</v>
      </c>
      <c r="AC2431" s="31">
        <f t="shared" si="1164"/>
        <v>0</v>
      </c>
      <c r="AD2431" s="31">
        <f t="shared" si="1165"/>
        <v>0</v>
      </c>
      <c r="AE2431" s="31">
        <f t="shared" si="1166"/>
        <v>0</v>
      </c>
      <c r="AF2431" s="47">
        <f t="shared" si="1167"/>
        <v>0</v>
      </c>
      <c r="AG2431" s="31">
        <f t="shared" si="1168"/>
        <v>0</v>
      </c>
      <c r="AH2431" s="48">
        <f t="shared" si="1139"/>
        <v>0</v>
      </c>
      <c r="AI2431" s="33">
        <f t="shared" si="1140"/>
        <v>0</v>
      </c>
      <c r="AJ2431" s="33">
        <f t="shared" si="1141"/>
        <v>0</v>
      </c>
      <c r="AK2431" s="33">
        <f t="shared" si="1142"/>
        <v>0</v>
      </c>
      <c r="AL2431" s="33">
        <f t="shared" si="1143"/>
        <v>0</v>
      </c>
      <c r="AM2431" s="34">
        <f t="shared" si="1144"/>
        <v>14764.091882999997</v>
      </c>
    </row>
    <row r="2432" spans="1:39" ht="15" customHeight="1" x14ac:dyDescent="0.3">
      <c r="A2432" s="166" t="s">
        <v>4866</v>
      </c>
      <c r="B2432" s="99">
        <v>23192</v>
      </c>
      <c r="C2432" s="99">
        <v>64691</v>
      </c>
      <c r="D2432" s="165">
        <v>44790</v>
      </c>
      <c r="E2432" s="165">
        <v>45063</v>
      </c>
      <c r="F2432" s="166">
        <v>4</v>
      </c>
      <c r="G2432" s="178">
        <v>1.85</v>
      </c>
      <c r="H2432" s="181">
        <v>0.25</v>
      </c>
      <c r="I2432" s="180">
        <v>2.1499999999999998E-2</v>
      </c>
      <c r="J2432" s="21">
        <f t="shared" si="1145"/>
        <v>2.15</v>
      </c>
      <c r="K2432" s="21" t="str">
        <f t="shared" si="1146"/>
        <v>Y</v>
      </c>
      <c r="L2432" s="37" t="str">
        <f t="shared" si="1147"/>
        <v>NA</v>
      </c>
      <c r="M2432" s="8" t="str">
        <f t="shared" si="1148"/>
        <v>Y</v>
      </c>
      <c r="N2432" s="42">
        <f t="shared" si="1149"/>
        <v>9</v>
      </c>
      <c r="O2432" s="43">
        <f t="shared" si="1150"/>
        <v>200000</v>
      </c>
      <c r="P2432" s="43" t="str">
        <f t="shared" si="1151"/>
        <v>NA</v>
      </c>
      <c r="Q2432" s="24">
        <f t="shared" si="1152"/>
        <v>23690.628000000001</v>
      </c>
      <c r="R2432" s="43">
        <f t="shared" si="1153"/>
        <v>0</v>
      </c>
      <c r="S2432" s="24">
        <f t="shared" si="1154"/>
        <v>1000000</v>
      </c>
      <c r="T2432" s="25" t="str">
        <f t="shared" si="1155"/>
        <v>Y</v>
      </c>
      <c r="U2432" s="44">
        <f t="shared" si="1156"/>
        <v>8</v>
      </c>
      <c r="V2432" s="45">
        <f t="shared" si="1157"/>
        <v>200000</v>
      </c>
      <c r="W2432" s="45">
        <f t="shared" si="1158"/>
        <v>1000000</v>
      </c>
      <c r="X2432" s="28">
        <f t="shared" si="1159"/>
        <v>24199.976502000001</v>
      </c>
      <c r="Y2432" s="28">
        <f t="shared" si="1160"/>
        <v>0</v>
      </c>
      <c r="Z2432" s="45" t="str">
        <f t="shared" si="1161"/>
        <v>NA</v>
      </c>
      <c r="AA2432" s="29" t="str">
        <f t="shared" si="1162"/>
        <v>Y</v>
      </c>
      <c r="AB2432" s="46">
        <f t="shared" si="1163"/>
        <v>7</v>
      </c>
      <c r="AC2432" s="31">
        <f t="shared" si="1164"/>
        <v>200000</v>
      </c>
      <c r="AD2432" s="31">
        <f t="shared" si="1165"/>
        <v>1000000</v>
      </c>
      <c r="AE2432" s="31">
        <f t="shared" si="1166"/>
        <v>24720.275996793003</v>
      </c>
      <c r="AF2432" s="47">
        <f t="shared" si="1167"/>
        <v>0</v>
      </c>
      <c r="AG2432" s="31" t="str">
        <f t="shared" si="1168"/>
        <v>NA</v>
      </c>
      <c r="AH2432" s="48">
        <f t="shared" si="1139"/>
        <v>6</v>
      </c>
      <c r="AI2432" s="33">
        <f t="shared" si="1140"/>
        <v>20000</v>
      </c>
      <c r="AJ2432" s="33">
        <f t="shared" si="1141"/>
        <v>65000</v>
      </c>
      <c r="AK2432" s="33">
        <f t="shared" si="1142"/>
        <v>20000</v>
      </c>
      <c r="AL2432" s="33">
        <f t="shared" si="1143"/>
        <v>5251.7619307240529</v>
      </c>
      <c r="AM2432" s="34">
        <f t="shared" si="1144"/>
        <v>5251.7619307240529</v>
      </c>
    </row>
    <row r="2433" spans="1:39" ht="15" customHeight="1" x14ac:dyDescent="0.3">
      <c r="A2433" s="166" t="s">
        <v>4867</v>
      </c>
      <c r="B2433" s="99">
        <v>12972</v>
      </c>
      <c r="C2433" s="99">
        <v>63107</v>
      </c>
      <c r="D2433" s="165">
        <v>44845</v>
      </c>
      <c r="E2433" s="165">
        <v>45172</v>
      </c>
      <c r="F2433" s="166">
        <v>4</v>
      </c>
      <c r="G2433" s="178">
        <v>1.95</v>
      </c>
      <c r="H2433" s="181">
        <v>0.75</v>
      </c>
      <c r="I2433" s="180">
        <v>4.48E-2</v>
      </c>
      <c r="J2433" s="21">
        <f t="shared" si="1145"/>
        <v>2.0499999999999998</v>
      </c>
      <c r="K2433" s="21" t="str">
        <f t="shared" si="1146"/>
        <v>Y</v>
      </c>
      <c r="L2433" s="37" t="str">
        <f t="shared" si="1147"/>
        <v>NA</v>
      </c>
      <c r="M2433" s="8" t="str">
        <f t="shared" si="1148"/>
        <v>Y</v>
      </c>
      <c r="N2433" s="42">
        <f t="shared" si="1149"/>
        <v>3</v>
      </c>
      <c r="O2433" s="43">
        <f t="shared" si="1150"/>
        <v>200000</v>
      </c>
      <c r="P2433" s="43" t="str">
        <f t="shared" si="1151"/>
        <v>NA</v>
      </c>
      <c r="Q2433" s="24">
        <f t="shared" si="1152"/>
        <v>13553.1456</v>
      </c>
      <c r="R2433" s="43">
        <f t="shared" si="1153"/>
        <v>0</v>
      </c>
      <c r="S2433" s="24">
        <f t="shared" si="1154"/>
        <v>1000000</v>
      </c>
      <c r="T2433" s="25" t="str">
        <f t="shared" si="1155"/>
        <v>Y</v>
      </c>
      <c r="U2433" s="44">
        <f t="shared" si="1156"/>
        <v>2</v>
      </c>
      <c r="V2433" s="45">
        <f t="shared" si="1157"/>
        <v>200000</v>
      </c>
      <c r="W2433" s="45">
        <f t="shared" si="1158"/>
        <v>1000000</v>
      </c>
      <c r="X2433" s="28">
        <f t="shared" si="1159"/>
        <v>14160.326522879999</v>
      </c>
      <c r="Y2433" s="28">
        <f t="shared" si="1160"/>
        <v>0</v>
      </c>
      <c r="Z2433" s="45" t="str">
        <f t="shared" si="1161"/>
        <v>NA</v>
      </c>
      <c r="AA2433" s="29" t="str">
        <f t="shared" si="1162"/>
        <v>Y</v>
      </c>
      <c r="AB2433" s="46">
        <f t="shared" si="1163"/>
        <v>1</v>
      </c>
      <c r="AC2433" s="31">
        <f t="shared" si="1164"/>
        <v>200000</v>
      </c>
      <c r="AD2433" s="31">
        <f t="shared" si="1165"/>
        <v>1000000</v>
      </c>
      <c r="AE2433" s="31">
        <f t="shared" si="1166"/>
        <v>14794.709151105022</v>
      </c>
      <c r="AF2433" s="47">
        <f t="shared" si="1167"/>
        <v>0</v>
      </c>
      <c r="AG2433" s="31" t="str">
        <f t="shared" si="1168"/>
        <v>NA</v>
      </c>
      <c r="AH2433" s="48">
        <f t="shared" ref="AH2433:AH2496" si="1169">MAX(0,(AB2433-1))</f>
        <v>0</v>
      </c>
      <c r="AI2433" s="33">
        <f t="shared" ref="AI2433:AI2496" si="1170">IF(
  AH2433=0,
  0,
     20000
  )</f>
        <v>0</v>
      </c>
      <c r="AJ2433" s="33">
        <f t="shared" ref="AJ2433:AJ2496" si="1171">IF(
  AH2433=0,
  0,
    MAX(0, 65000)
  )</f>
        <v>0</v>
      </c>
      <c r="AK2433" s="33">
        <f t="shared" ref="AK2433:AK2496" si="1172">IF(
  AH2433=0,
  0,
  MAX(0, MIN(B2433*(1+I2433)*(1+I2433)*(1+I2433)*(1+I2433), AI2433, AG2433))
)</f>
        <v>0</v>
      </c>
      <c r="AL2433" s="33">
        <f t="shared" ref="AL2433:AL2496" si="1173">IF(
  AH2433=0,
  0,
  MAX(0, (B2433*(1+I2433)*(1+I2433)*(1+I2433)*(1+I2433)-AK2433)
)
)</f>
        <v>0</v>
      </c>
      <c r="AM2433" s="34">
        <f t="shared" si="1144"/>
        <v>0</v>
      </c>
    </row>
    <row r="2434" spans="1:39" ht="15" customHeight="1" x14ac:dyDescent="0.3">
      <c r="A2434" s="166" t="s">
        <v>4868</v>
      </c>
      <c r="B2434" s="99">
        <v>16528</v>
      </c>
      <c r="C2434" s="99">
        <v>86001</v>
      </c>
      <c r="D2434" s="165">
        <v>45650</v>
      </c>
      <c r="E2434" s="165">
        <v>45836</v>
      </c>
      <c r="F2434" s="166">
        <v>4</v>
      </c>
      <c r="G2434" s="178">
        <v>1</v>
      </c>
      <c r="H2434" s="181">
        <v>0.5</v>
      </c>
      <c r="I2434" s="180">
        <v>3.7100000000000001E-2</v>
      </c>
      <c r="J2434" s="21">
        <f t="shared" si="1145"/>
        <v>3</v>
      </c>
      <c r="K2434" s="21" t="str">
        <f t="shared" si="1146"/>
        <v>Y</v>
      </c>
      <c r="L2434" s="37" t="str">
        <f t="shared" si="1147"/>
        <v>NA</v>
      </c>
      <c r="M2434" s="8" t="str">
        <f t="shared" si="1148"/>
        <v>Y</v>
      </c>
      <c r="N2434" s="42">
        <f t="shared" si="1149"/>
        <v>6</v>
      </c>
      <c r="O2434" s="43">
        <f t="shared" si="1150"/>
        <v>200000</v>
      </c>
      <c r="P2434" s="43" t="str">
        <f t="shared" si="1151"/>
        <v>NA</v>
      </c>
      <c r="Q2434" s="24">
        <f t="shared" si="1152"/>
        <v>17141.1888</v>
      </c>
      <c r="R2434" s="43">
        <f t="shared" si="1153"/>
        <v>0</v>
      </c>
      <c r="S2434" s="24">
        <f t="shared" si="1154"/>
        <v>1000000</v>
      </c>
      <c r="T2434" s="25" t="str">
        <f t="shared" si="1155"/>
        <v>Y</v>
      </c>
      <c r="U2434" s="44">
        <f t="shared" si="1156"/>
        <v>5</v>
      </c>
      <c r="V2434" s="45">
        <f t="shared" si="1157"/>
        <v>200000</v>
      </c>
      <c r="W2434" s="45">
        <f t="shared" si="1158"/>
        <v>1000000</v>
      </c>
      <c r="X2434" s="28">
        <f t="shared" si="1159"/>
        <v>17777.126904479999</v>
      </c>
      <c r="Y2434" s="28">
        <f t="shared" si="1160"/>
        <v>0</v>
      </c>
      <c r="Z2434" s="45" t="str">
        <f t="shared" si="1161"/>
        <v>NA</v>
      </c>
      <c r="AA2434" s="29" t="str">
        <f t="shared" si="1162"/>
        <v>Y</v>
      </c>
      <c r="AB2434" s="46">
        <f t="shared" si="1163"/>
        <v>4</v>
      </c>
      <c r="AC2434" s="31">
        <f t="shared" si="1164"/>
        <v>200000</v>
      </c>
      <c r="AD2434" s="31">
        <f t="shared" si="1165"/>
        <v>1000000</v>
      </c>
      <c r="AE2434" s="31">
        <f t="shared" si="1166"/>
        <v>18436.658312636206</v>
      </c>
      <c r="AF2434" s="47">
        <f t="shared" si="1167"/>
        <v>0</v>
      </c>
      <c r="AG2434" s="31" t="str">
        <f t="shared" si="1168"/>
        <v>NA</v>
      </c>
      <c r="AH2434" s="48">
        <f t="shared" si="1169"/>
        <v>3</v>
      </c>
      <c r="AI2434" s="33">
        <f t="shared" si="1170"/>
        <v>20000</v>
      </c>
      <c r="AJ2434" s="33">
        <f t="shared" si="1171"/>
        <v>65000</v>
      </c>
      <c r="AK2434" s="33">
        <f t="shared" si="1172"/>
        <v>19120.658336035009</v>
      </c>
      <c r="AL2434" s="33">
        <f t="shared" si="1173"/>
        <v>0</v>
      </c>
      <c r="AM2434" s="34">
        <f t="shared" si="1144"/>
        <v>0</v>
      </c>
    </row>
    <row r="2435" spans="1:39" ht="15" customHeight="1" x14ac:dyDescent="0.3">
      <c r="A2435" s="166" t="s">
        <v>4869</v>
      </c>
      <c r="B2435" s="99">
        <v>11276</v>
      </c>
      <c r="C2435" s="99">
        <v>49637</v>
      </c>
      <c r="D2435" s="165">
        <v>44692</v>
      </c>
      <c r="E2435" s="165">
        <v>44969</v>
      </c>
      <c r="F2435" s="166">
        <v>4</v>
      </c>
      <c r="G2435" s="178">
        <v>2.93</v>
      </c>
      <c r="H2435" s="181">
        <v>0.75</v>
      </c>
      <c r="I2435" s="180">
        <v>8.3599999999999994E-2</v>
      </c>
      <c r="J2435" s="21">
        <f t="shared" si="1145"/>
        <v>1.0699999999999998</v>
      </c>
      <c r="K2435" s="21" t="str">
        <f t="shared" si="1146"/>
        <v>Y</v>
      </c>
      <c r="L2435" s="37" t="str">
        <f t="shared" si="1147"/>
        <v>NA</v>
      </c>
      <c r="M2435" s="8" t="str">
        <f t="shared" si="1148"/>
        <v>Y</v>
      </c>
      <c r="N2435" s="42">
        <f t="shared" si="1149"/>
        <v>2</v>
      </c>
      <c r="O2435" s="43">
        <f t="shared" si="1150"/>
        <v>200000</v>
      </c>
      <c r="P2435" s="43" t="str">
        <f t="shared" si="1151"/>
        <v>NA</v>
      </c>
      <c r="Q2435" s="24">
        <f t="shared" si="1152"/>
        <v>12218.673599999998</v>
      </c>
      <c r="R2435" s="43">
        <f t="shared" si="1153"/>
        <v>0</v>
      </c>
      <c r="S2435" s="24">
        <f t="shared" si="1154"/>
        <v>1000000</v>
      </c>
      <c r="T2435" s="25" t="str">
        <f t="shared" si="1155"/>
        <v>Y</v>
      </c>
      <c r="U2435" s="44">
        <f t="shared" si="1156"/>
        <v>1</v>
      </c>
      <c r="V2435" s="45">
        <f t="shared" si="1157"/>
        <v>200000</v>
      </c>
      <c r="W2435" s="45">
        <f t="shared" si="1158"/>
        <v>1000000</v>
      </c>
      <c r="X2435" s="28">
        <f t="shared" si="1159"/>
        <v>13240.154712959997</v>
      </c>
      <c r="Y2435" s="28">
        <f t="shared" si="1160"/>
        <v>0</v>
      </c>
      <c r="Z2435" s="45" t="str">
        <f t="shared" si="1161"/>
        <v>NA</v>
      </c>
      <c r="AA2435" s="29" t="str">
        <f t="shared" si="1162"/>
        <v>N</v>
      </c>
      <c r="AB2435" s="46">
        <f t="shared" si="1163"/>
        <v>0</v>
      </c>
      <c r="AC2435" s="31">
        <f t="shared" si="1164"/>
        <v>0</v>
      </c>
      <c r="AD2435" s="31">
        <f t="shared" si="1165"/>
        <v>0</v>
      </c>
      <c r="AE2435" s="31">
        <f t="shared" si="1166"/>
        <v>0</v>
      </c>
      <c r="AF2435" s="47">
        <f t="shared" si="1167"/>
        <v>0</v>
      </c>
      <c r="AG2435" s="31">
        <f t="shared" si="1168"/>
        <v>0</v>
      </c>
      <c r="AH2435" s="48">
        <f t="shared" si="1169"/>
        <v>0</v>
      </c>
      <c r="AI2435" s="33">
        <f t="shared" si="1170"/>
        <v>0</v>
      </c>
      <c r="AJ2435" s="33">
        <f t="shared" si="1171"/>
        <v>0</v>
      </c>
      <c r="AK2435" s="33">
        <f t="shared" si="1172"/>
        <v>0</v>
      </c>
      <c r="AL2435" s="33">
        <f t="shared" si="1173"/>
        <v>0</v>
      </c>
      <c r="AM2435" s="34">
        <f t="shared" ref="AM2435:AM2498" si="1174">R2435+Y2435+AF2435+AL2435</f>
        <v>0</v>
      </c>
    </row>
    <row r="2436" spans="1:39" ht="15" customHeight="1" x14ac:dyDescent="0.3">
      <c r="A2436" s="166" t="s">
        <v>4870</v>
      </c>
      <c r="B2436" s="99">
        <v>12454</v>
      </c>
      <c r="C2436" s="99">
        <v>69755</v>
      </c>
      <c r="D2436" s="165">
        <v>45837</v>
      </c>
      <c r="E2436" s="165">
        <v>46021</v>
      </c>
      <c r="F2436" s="166">
        <v>2</v>
      </c>
      <c r="G2436" s="178">
        <v>1.45</v>
      </c>
      <c r="H2436" s="181">
        <v>0.5</v>
      </c>
      <c r="I2436" s="180">
        <v>3.4200000000000001E-2</v>
      </c>
      <c r="J2436" s="21">
        <f t="shared" si="1145"/>
        <v>0.55000000000000004</v>
      </c>
      <c r="K2436" s="21" t="str">
        <f t="shared" si="1146"/>
        <v>Y</v>
      </c>
      <c r="L2436" s="37" t="str">
        <f t="shared" si="1147"/>
        <v>NA</v>
      </c>
      <c r="M2436" s="8" t="str">
        <f t="shared" si="1148"/>
        <v>Y</v>
      </c>
      <c r="N2436" s="42">
        <f t="shared" si="1149"/>
        <v>2</v>
      </c>
      <c r="O2436" s="43">
        <f t="shared" si="1150"/>
        <v>200000</v>
      </c>
      <c r="P2436" s="43" t="str">
        <f t="shared" si="1151"/>
        <v>NA</v>
      </c>
      <c r="Q2436" s="24">
        <f t="shared" si="1152"/>
        <v>12879.926799999999</v>
      </c>
      <c r="R2436" s="43">
        <f t="shared" si="1153"/>
        <v>0</v>
      </c>
      <c r="S2436" s="24">
        <f t="shared" si="1154"/>
        <v>1000000</v>
      </c>
      <c r="T2436" s="25" t="str">
        <f t="shared" si="1155"/>
        <v>N</v>
      </c>
      <c r="U2436" s="44">
        <f t="shared" si="1156"/>
        <v>1</v>
      </c>
      <c r="V2436" s="45">
        <f t="shared" si="1157"/>
        <v>20000</v>
      </c>
      <c r="W2436" s="45">
        <f t="shared" si="1158"/>
        <v>65000</v>
      </c>
      <c r="X2436" s="28">
        <f t="shared" si="1159"/>
        <v>0</v>
      </c>
      <c r="Y2436" s="28">
        <f t="shared" si="1160"/>
        <v>13320.42029656</v>
      </c>
      <c r="Z2436" s="45">
        <f t="shared" si="1161"/>
        <v>0</v>
      </c>
      <c r="AA2436" s="29" t="str">
        <f t="shared" si="1162"/>
        <v>N</v>
      </c>
      <c r="AB2436" s="46">
        <f t="shared" si="1163"/>
        <v>0</v>
      </c>
      <c r="AC2436" s="31">
        <f t="shared" si="1164"/>
        <v>0</v>
      </c>
      <c r="AD2436" s="31">
        <f t="shared" si="1165"/>
        <v>0</v>
      </c>
      <c r="AE2436" s="31">
        <f t="shared" si="1166"/>
        <v>0</v>
      </c>
      <c r="AF2436" s="47">
        <f t="shared" si="1167"/>
        <v>0</v>
      </c>
      <c r="AG2436" s="31">
        <f t="shared" si="1168"/>
        <v>0</v>
      </c>
      <c r="AH2436" s="48">
        <f t="shared" si="1169"/>
        <v>0</v>
      </c>
      <c r="AI2436" s="33">
        <f t="shared" si="1170"/>
        <v>0</v>
      </c>
      <c r="AJ2436" s="33">
        <f t="shared" si="1171"/>
        <v>0</v>
      </c>
      <c r="AK2436" s="33">
        <f t="shared" si="1172"/>
        <v>0</v>
      </c>
      <c r="AL2436" s="33">
        <f t="shared" si="1173"/>
        <v>0</v>
      </c>
      <c r="AM2436" s="34">
        <f t="shared" si="1174"/>
        <v>13320.42029656</v>
      </c>
    </row>
    <row r="2437" spans="1:39" ht="15" customHeight="1" x14ac:dyDescent="0.3">
      <c r="A2437" s="166" t="s">
        <v>4871</v>
      </c>
      <c r="B2437" s="99">
        <v>14572</v>
      </c>
      <c r="C2437" s="99">
        <v>41123</v>
      </c>
      <c r="D2437" s="165">
        <v>44898</v>
      </c>
      <c r="E2437" s="165">
        <v>45179</v>
      </c>
      <c r="F2437" s="166">
        <v>2</v>
      </c>
      <c r="G2437" s="178">
        <v>1.76</v>
      </c>
      <c r="H2437" s="181">
        <v>0.75</v>
      </c>
      <c r="I2437" s="180">
        <v>4.7899999999999998E-2</v>
      </c>
      <c r="J2437" s="21">
        <f t="shared" si="1145"/>
        <v>0.24</v>
      </c>
      <c r="K2437" s="21" t="str">
        <f t="shared" si="1146"/>
        <v>Y</v>
      </c>
      <c r="L2437" s="37" t="str">
        <f t="shared" si="1147"/>
        <v>NA</v>
      </c>
      <c r="M2437" s="8" t="str">
        <f t="shared" si="1148"/>
        <v>Y</v>
      </c>
      <c r="N2437" s="42">
        <f t="shared" si="1149"/>
        <v>1</v>
      </c>
      <c r="O2437" s="43">
        <f t="shared" si="1150"/>
        <v>200000</v>
      </c>
      <c r="P2437" s="43" t="str">
        <f t="shared" si="1151"/>
        <v>NA</v>
      </c>
      <c r="Q2437" s="24">
        <f t="shared" si="1152"/>
        <v>15269.998800000001</v>
      </c>
      <c r="R2437" s="43">
        <f t="shared" si="1153"/>
        <v>0</v>
      </c>
      <c r="S2437" s="24">
        <f t="shared" si="1154"/>
        <v>1000000</v>
      </c>
      <c r="T2437" s="25" t="str">
        <f t="shared" si="1155"/>
        <v>N</v>
      </c>
      <c r="U2437" s="44">
        <f t="shared" si="1156"/>
        <v>0</v>
      </c>
      <c r="V2437" s="45">
        <f t="shared" si="1157"/>
        <v>0</v>
      </c>
      <c r="W2437" s="45">
        <f t="shared" si="1158"/>
        <v>0</v>
      </c>
      <c r="X2437" s="28">
        <f t="shared" si="1159"/>
        <v>0</v>
      </c>
      <c r="Y2437" s="28">
        <f t="shared" si="1160"/>
        <v>0</v>
      </c>
      <c r="Z2437" s="45">
        <f t="shared" si="1161"/>
        <v>0</v>
      </c>
      <c r="AA2437" s="29" t="str">
        <f t="shared" si="1162"/>
        <v>N</v>
      </c>
      <c r="AB2437" s="46">
        <f t="shared" si="1163"/>
        <v>0</v>
      </c>
      <c r="AC2437" s="31">
        <f t="shared" si="1164"/>
        <v>0</v>
      </c>
      <c r="AD2437" s="31">
        <f t="shared" si="1165"/>
        <v>0</v>
      </c>
      <c r="AE2437" s="31">
        <f t="shared" si="1166"/>
        <v>0</v>
      </c>
      <c r="AF2437" s="47">
        <f t="shared" si="1167"/>
        <v>0</v>
      </c>
      <c r="AG2437" s="31">
        <f t="shared" si="1168"/>
        <v>0</v>
      </c>
      <c r="AH2437" s="48">
        <f t="shared" si="1169"/>
        <v>0</v>
      </c>
      <c r="AI2437" s="33">
        <f t="shared" si="1170"/>
        <v>0</v>
      </c>
      <c r="AJ2437" s="33">
        <f t="shared" si="1171"/>
        <v>0</v>
      </c>
      <c r="AK2437" s="33">
        <f t="shared" si="1172"/>
        <v>0</v>
      </c>
      <c r="AL2437" s="33">
        <f t="shared" si="1173"/>
        <v>0</v>
      </c>
      <c r="AM2437" s="34">
        <f t="shared" si="1174"/>
        <v>0</v>
      </c>
    </row>
    <row r="2438" spans="1:39" ht="15" customHeight="1" x14ac:dyDescent="0.3">
      <c r="A2438" s="166" t="s">
        <v>4872</v>
      </c>
      <c r="B2438" s="99">
        <v>11041</v>
      </c>
      <c r="C2438" s="99">
        <v>27775</v>
      </c>
      <c r="D2438" s="165">
        <v>45687</v>
      </c>
      <c r="E2438" s="165">
        <v>45961</v>
      </c>
      <c r="F2438" s="166">
        <v>2</v>
      </c>
      <c r="G2438" s="178">
        <v>1.66</v>
      </c>
      <c r="H2438" s="181">
        <v>1</v>
      </c>
      <c r="I2438" s="180">
        <v>4.9399999999999999E-2</v>
      </c>
      <c r="J2438" s="21">
        <f t="shared" si="1145"/>
        <v>0.34000000000000008</v>
      </c>
      <c r="K2438" s="21" t="str">
        <f t="shared" si="1146"/>
        <v>Y</v>
      </c>
      <c r="L2438" s="37" t="str">
        <f t="shared" si="1147"/>
        <v>NA</v>
      </c>
      <c r="M2438" s="8" t="str">
        <f t="shared" si="1148"/>
        <v>Y</v>
      </c>
      <c r="N2438" s="42">
        <f t="shared" si="1149"/>
        <v>1</v>
      </c>
      <c r="O2438" s="43">
        <f t="shared" si="1150"/>
        <v>200000</v>
      </c>
      <c r="P2438" s="43" t="str">
        <f t="shared" si="1151"/>
        <v>NA</v>
      </c>
      <c r="Q2438" s="24">
        <f t="shared" si="1152"/>
        <v>11586.425399999998</v>
      </c>
      <c r="R2438" s="43">
        <f t="shared" si="1153"/>
        <v>0</v>
      </c>
      <c r="S2438" s="24">
        <f t="shared" si="1154"/>
        <v>1000000</v>
      </c>
      <c r="T2438" s="25" t="str">
        <f t="shared" si="1155"/>
        <v>N</v>
      </c>
      <c r="U2438" s="44">
        <f t="shared" si="1156"/>
        <v>0</v>
      </c>
      <c r="V2438" s="45">
        <f t="shared" si="1157"/>
        <v>0</v>
      </c>
      <c r="W2438" s="45">
        <f t="shared" si="1158"/>
        <v>0</v>
      </c>
      <c r="X2438" s="28">
        <f t="shared" si="1159"/>
        <v>0</v>
      </c>
      <c r="Y2438" s="28">
        <f t="shared" si="1160"/>
        <v>0</v>
      </c>
      <c r="Z2438" s="45">
        <f t="shared" si="1161"/>
        <v>0</v>
      </c>
      <c r="AA2438" s="29" t="str">
        <f t="shared" si="1162"/>
        <v>N</v>
      </c>
      <c r="AB2438" s="46">
        <f t="shared" si="1163"/>
        <v>0</v>
      </c>
      <c r="AC2438" s="31">
        <f t="shared" si="1164"/>
        <v>0</v>
      </c>
      <c r="AD2438" s="31">
        <f t="shared" si="1165"/>
        <v>0</v>
      </c>
      <c r="AE2438" s="31">
        <f t="shared" si="1166"/>
        <v>0</v>
      </c>
      <c r="AF2438" s="47">
        <f t="shared" si="1167"/>
        <v>0</v>
      </c>
      <c r="AG2438" s="31">
        <f t="shared" si="1168"/>
        <v>0</v>
      </c>
      <c r="AH2438" s="48">
        <f t="shared" si="1169"/>
        <v>0</v>
      </c>
      <c r="AI2438" s="33">
        <f t="shared" si="1170"/>
        <v>0</v>
      </c>
      <c r="AJ2438" s="33">
        <f t="shared" si="1171"/>
        <v>0</v>
      </c>
      <c r="AK2438" s="33">
        <f t="shared" si="1172"/>
        <v>0</v>
      </c>
      <c r="AL2438" s="33">
        <f t="shared" si="1173"/>
        <v>0</v>
      </c>
      <c r="AM2438" s="34">
        <f t="shared" si="1174"/>
        <v>0</v>
      </c>
    </row>
    <row r="2439" spans="1:39" ht="15" customHeight="1" x14ac:dyDescent="0.3">
      <c r="A2439" s="166" t="s">
        <v>4873</v>
      </c>
      <c r="B2439" s="99">
        <v>9971</v>
      </c>
      <c r="C2439" s="99">
        <v>39526</v>
      </c>
      <c r="D2439" s="165">
        <v>44543</v>
      </c>
      <c r="E2439" s="165">
        <v>44861</v>
      </c>
      <c r="F2439" s="166">
        <v>4</v>
      </c>
      <c r="G2439" s="178">
        <v>0.43</v>
      </c>
      <c r="H2439" s="181">
        <v>0.5</v>
      </c>
      <c r="I2439" s="180">
        <v>2.3300000000000001E-2</v>
      </c>
      <c r="J2439" s="21">
        <f t="shared" si="1145"/>
        <v>3.57</v>
      </c>
      <c r="K2439" s="21" t="str">
        <f t="shared" si="1146"/>
        <v>Y</v>
      </c>
      <c r="L2439" s="37" t="str">
        <f t="shared" si="1147"/>
        <v>NA</v>
      </c>
      <c r="M2439" s="8" t="str">
        <f t="shared" si="1148"/>
        <v>Y</v>
      </c>
      <c r="N2439" s="42">
        <f t="shared" si="1149"/>
        <v>8</v>
      </c>
      <c r="O2439" s="43">
        <f t="shared" si="1150"/>
        <v>200000</v>
      </c>
      <c r="P2439" s="43" t="str">
        <f t="shared" si="1151"/>
        <v>NA</v>
      </c>
      <c r="Q2439" s="24">
        <f t="shared" si="1152"/>
        <v>10203.3243</v>
      </c>
      <c r="R2439" s="43">
        <f t="shared" si="1153"/>
        <v>0</v>
      </c>
      <c r="S2439" s="24">
        <f t="shared" si="1154"/>
        <v>1000000</v>
      </c>
      <c r="T2439" s="25" t="str">
        <f t="shared" si="1155"/>
        <v>Y</v>
      </c>
      <c r="U2439" s="44">
        <f t="shared" si="1156"/>
        <v>7</v>
      </c>
      <c r="V2439" s="45">
        <f t="shared" si="1157"/>
        <v>200000</v>
      </c>
      <c r="W2439" s="45">
        <f t="shared" si="1158"/>
        <v>1000000</v>
      </c>
      <c r="X2439" s="28">
        <f t="shared" si="1159"/>
        <v>10441.061756190002</v>
      </c>
      <c r="Y2439" s="28">
        <f t="shared" si="1160"/>
        <v>0</v>
      </c>
      <c r="Z2439" s="45" t="str">
        <f t="shared" si="1161"/>
        <v>NA</v>
      </c>
      <c r="AA2439" s="29" t="str">
        <f t="shared" si="1162"/>
        <v>Y</v>
      </c>
      <c r="AB2439" s="46">
        <f t="shared" si="1163"/>
        <v>6</v>
      </c>
      <c r="AC2439" s="31">
        <f t="shared" si="1164"/>
        <v>200000</v>
      </c>
      <c r="AD2439" s="31">
        <f t="shared" si="1165"/>
        <v>1000000</v>
      </c>
      <c r="AE2439" s="31">
        <f t="shared" si="1166"/>
        <v>10684.33849510923</v>
      </c>
      <c r="AF2439" s="47">
        <f t="shared" si="1167"/>
        <v>0</v>
      </c>
      <c r="AG2439" s="31" t="str">
        <f t="shared" si="1168"/>
        <v>NA</v>
      </c>
      <c r="AH2439" s="48">
        <f t="shared" si="1169"/>
        <v>5</v>
      </c>
      <c r="AI2439" s="33">
        <f t="shared" si="1170"/>
        <v>20000</v>
      </c>
      <c r="AJ2439" s="33">
        <f t="shared" si="1171"/>
        <v>65000</v>
      </c>
      <c r="AK2439" s="33">
        <f t="shared" si="1172"/>
        <v>10933.283582045276</v>
      </c>
      <c r="AL2439" s="33">
        <f t="shared" si="1173"/>
        <v>0</v>
      </c>
      <c r="AM2439" s="34">
        <f t="shared" si="1174"/>
        <v>0</v>
      </c>
    </row>
    <row r="2440" spans="1:39" ht="15" customHeight="1" x14ac:dyDescent="0.3">
      <c r="A2440" s="166" t="s">
        <v>4874</v>
      </c>
      <c r="B2440" s="99">
        <v>24533</v>
      </c>
      <c r="C2440" s="99">
        <v>64114</v>
      </c>
      <c r="D2440" s="165">
        <v>44616</v>
      </c>
      <c r="E2440" s="165">
        <v>44913</v>
      </c>
      <c r="F2440" s="166">
        <v>4</v>
      </c>
      <c r="G2440" s="178">
        <v>1.86</v>
      </c>
      <c r="H2440" s="181">
        <v>1</v>
      </c>
      <c r="I2440" s="180">
        <v>3.5799999999999998E-2</v>
      </c>
      <c r="J2440" s="21">
        <f t="shared" si="1145"/>
        <v>2.1399999999999997</v>
      </c>
      <c r="K2440" s="21" t="str">
        <f t="shared" si="1146"/>
        <v>Y</v>
      </c>
      <c r="L2440" s="37" t="str">
        <f t="shared" si="1147"/>
        <v>NA</v>
      </c>
      <c r="M2440" s="8" t="str">
        <f t="shared" si="1148"/>
        <v>Y</v>
      </c>
      <c r="N2440" s="42">
        <f t="shared" si="1149"/>
        <v>3</v>
      </c>
      <c r="O2440" s="43">
        <f t="shared" si="1150"/>
        <v>200000</v>
      </c>
      <c r="P2440" s="43" t="str">
        <f t="shared" si="1151"/>
        <v>NA</v>
      </c>
      <c r="Q2440" s="24">
        <f t="shared" si="1152"/>
        <v>25411.2814</v>
      </c>
      <c r="R2440" s="43">
        <f t="shared" si="1153"/>
        <v>0</v>
      </c>
      <c r="S2440" s="24">
        <f t="shared" si="1154"/>
        <v>1000000</v>
      </c>
      <c r="T2440" s="25" t="str">
        <f t="shared" si="1155"/>
        <v>Y</v>
      </c>
      <c r="U2440" s="44">
        <f t="shared" si="1156"/>
        <v>2</v>
      </c>
      <c r="V2440" s="45">
        <f t="shared" si="1157"/>
        <v>200000</v>
      </c>
      <c r="W2440" s="45">
        <f t="shared" si="1158"/>
        <v>1000000</v>
      </c>
      <c r="X2440" s="28">
        <f t="shared" si="1159"/>
        <v>26321.005274120002</v>
      </c>
      <c r="Y2440" s="28">
        <f t="shared" si="1160"/>
        <v>0</v>
      </c>
      <c r="Z2440" s="45" t="str">
        <f t="shared" si="1161"/>
        <v>NA</v>
      </c>
      <c r="AA2440" s="29" t="str">
        <f t="shared" si="1162"/>
        <v>Y</v>
      </c>
      <c r="AB2440" s="46">
        <f t="shared" si="1163"/>
        <v>1</v>
      </c>
      <c r="AC2440" s="31">
        <f t="shared" si="1164"/>
        <v>200000</v>
      </c>
      <c r="AD2440" s="31">
        <f t="shared" si="1165"/>
        <v>1000000</v>
      </c>
      <c r="AE2440" s="31">
        <f t="shared" si="1166"/>
        <v>27263.297262933498</v>
      </c>
      <c r="AF2440" s="47">
        <f t="shared" si="1167"/>
        <v>0</v>
      </c>
      <c r="AG2440" s="31" t="str">
        <f t="shared" si="1168"/>
        <v>NA</v>
      </c>
      <c r="AH2440" s="48">
        <f t="shared" si="1169"/>
        <v>0</v>
      </c>
      <c r="AI2440" s="33">
        <f t="shared" si="1170"/>
        <v>0</v>
      </c>
      <c r="AJ2440" s="33">
        <f t="shared" si="1171"/>
        <v>0</v>
      </c>
      <c r="AK2440" s="33">
        <f t="shared" si="1172"/>
        <v>0</v>
      </c>
      <c r="AL2440" s="33">
        <f t="shared" si="1173"/>
        <v>0</v>
      </c>
      <c r="AM2440" s="34">
        <f t="shared" si="1174"/>
        <v>0</v>
      </c>
    </row>
    <row r="2441" spans="1:39" ht="15" customHeight="1" x14ac:dyDescent="0.3">
      <c r="A2441" s="166" t="s">
        <v>4875</v>
      </c>
      <c r="B2441" s="99">
        <v>15006</v>
      </c>
      <c r="C2441" s="99">
        <v>99537</v>
      </c>
      <c r="D2441" s="165">
        <v>44933</v>
      </c>
      <c r="E2441" s="165">
        <v>44993</v>
      </c>
      <c r="F2441" s="166">
        <v>2</v>
      </c>
      <c r="G2441" s="178">
        <v>1.9</v>
      </c>
      <c r="H2441" s="181">
        <v>0.5</v>
      </c>
      <c r="I2441" s="180">
        <v>5.8799999999999998E-2</v>
      </c>
      <c r="J2441" s="21">
        <f t="shared" si="1145"/>
        <v>0.10000000000000009</v>
      </c>
      <c r="K2441" s="21" t="str">
        <f t="shared" si="1146"/>
        <v>Y</v>
      </c>
      <c r="L2441" s="37" t="str">
        <f t="shared" si="1147"/>
        <v>NA</v>
      </c>
      <c r="M2441" s="8" t="str">
        <f t="shared" si="1148"/>
        <v>Y</v>
      </c>
      <c r="N2441" s="42">
        <f t="shared" si="1149"/>
        <v>1</v>
      </c>
      <c r="O2441" s="43">
        <f t="shared" si="1150"/>
        <v>200000</v>
      </c>
      <c r="P2441" s="43" t="str">
        <f t="shared" si="1151"/>
        <v>NA</v>
      </c>
      <c r="Q2441" s="24">
        <f t="shared" si="1152"/>
        <v>15888.352799999999</v>
      </c>
      <c r="R2441" s="43">
        <f t="shared" si="1153"/>
        <v>0</v>
      </c>
      <c r="S2441" s="24">
        <f t="shared" si="1154"/>
        <v>1000000</v>
      </c>
      <c r="T2441" s="25" t="str">
        <f t="shared" si="1155"/>
        <v>N</v>
      </c>
      <c r="U2441" s="44">
        <f t="shared" si="1156"/>
        <v>0</v>
      </c>
      <c r="V2441" s="45">
        <f t="shared" si="1157"/>
        <v>0</v>
      </c>
      <c r="W2441" s="45">
        <f t="shared" si="1158"/>
        <v>0</v>
      </c>
      <c r="X2441" s="28">
        <f t="shared" si="1159"/>
        <v>0</v>
      </c>
      <c r="Y2441" s="28">
        <f t="shared" si="1160"/>
        <v>0</v>
      </c>
      <c r="Z2441" s="45">
        <f t="shared" si="1161"/>
        <v>0</v>
      </c>
      <c r="AA2441" s="29" t="str">
        <f t="shared" si="1162"/>
        <v>N</v>
      </c>
      <c r="AB2441" s="46">
        <f t="shared" si="1163"/>
        <v>0</v>
      </c>
      <c r="AC2441" s="31">
        <f t="shared" si="1164"/>
        <v>0</v>
      </c>
      <c r="AD2441" s="31">
        <f t="shared" si="1165"/>
        <v>0</v>
      </c>
      <c r="AE2441" s="31">
        <f t="shared" si="1166"/>
        <v>0</v>
      </c>
      <c r="AF2441" s="47">
        <f t="shared" si="1167"/>
        <v>0</v>
      </c>
      <c r="AG2441" s="31">
        <f t="shared" si="1168"/>
        <v>0</v>
      </c>
      <c r="AH2441" s="48">
        <f t="shared" si="1169"/>
        <v>0</v>
      </c>
      <c r="AI2441" s="33">
        <f t="shared" si="1170"/>
        <v>0</v>
      </c>
      <c r="AJ2441" s="33">
        <f t="shared" si="1171"/>
        <v>0</v>
      </c>
      <c r="AK2441" s="33">
        <f t="shared" si="1172"/>
        <v>0</v>
      </c>
      <c r="AL2441" s="33">
        <f t="shared" si="1173"/>
        <v>0</v>
      </c>
      <c r="AM2441" s="34">
        <f t="shared" si="1174"/>
        <v>0</v>
      </c>
    </row>
    <row r="2442" spans="1:39" ht="15" customHeight="1" x14ac:dyDescent="0.3">
      <c r="A2442" s="166" t="s">
        <v>4876</v>
      </c>
      <c r="B2442" s="99">
        <v>10146</v>
      </c>
      <c r="C2442" s="99">
        <v>51585</v>
      </c>
      <c r="D2442" s="165">
        <v>45849</v>
      </c>
      <c r="E2442" s="165">
        <v>46161</v>
      </c>
      <c r="F2442" s="166">
        <v>2</v>
      </c>
      <c r="G2442" s="178">
        <v>0.4</v>
      </c>
      <c r="H2442" s="181">
        <v>1</v>
      </c>
      <c r="I2442" s="180">
        <v>4.65E-2</v>
      </c>
      <c r="J2442" s="21">
        <f t="shared" si="1145"/>
        <v>1.6</v>
      </c>
      <c r="K2442" s="21" t="str">
        <f t="shared" si="1146"/>
        <v>Y</v>
      </c>
      <c r="L2442" s="37" t="str">
        <f t="shared" si="1147"/>
        <v>NA</v>
      </c>
      <c r="M2442" s="8" t="str">
        <f t="shared" si="1148"/>
        <v>Y</v>
      </c>
      <c r="N2442" s="42">
        <f t="shared" si="1149"/>
        <v>2</v>
      </c>
      <c r="O2442" s="43">
        <f t="shared" si="1150"/>
        <v>200000</v>
      </c>
      <c r="P2442" s="43" t="str">
        <f t="shared" si="1151"/>
        <v>NA</v>
      </c>
      <c r="Q2442" s="24">
        <f t="shared" si="1152"/>
        <v>10617.789000000001</v>
      </c>
      <c r="R2442" s="43">
        <f t="shared" si="1153"/>
        <v>0</v>
      </c>
      <c r="S2442" s="24">
        <f t="shared" si="1154"/>
        <v>1000000</v>
      </c>
      <c r="T2442" s="25" t="str">
        <f t="shared" si="1155"/>
        <v>Y</v>
      </c>
      <c r="U2442" s="44">
        <f t="shared" si="1156"/>
        <v>1</v>
      </c>
      <c r="V2442" s="45">
        <f t="shared" si="1157"/>
        <v>200000</v>
      </c>
      <c r="W2442" s="45">
        <f t="shared" si="1158"/>
        <v>1000000</v>
      </c>
      <c r="X2442" s="28">
        <f t="shared" si="1159"/>
        <v>11111.5161885</v>
      </c>
      <c r="Y2442" s="28">
        <f t="shared" si="1160"/>
        <v>0</v>
      </c>
      <c r="Z2442" s="45" t="str">
        <f t="shared" si="1161"/>
        <v>NA</v>
      </c>
      <c r="AA2442" s="29" t="str">
        <f t="shared" si="1162"/>
        <v>N</v>
      </c>
      <c r="AB2442" s="46">
        <f t="shared" si="1163"/>
        <v>0</v>
      </c>
      <c r="AC2442" s="31">
        <f t="shared" si="1164"/>
        <v>0</v>
      </c>
      <c r="AD2442" s="31">
        <f t="shared" si="1165"/>
        <v>0</v>
      </c>
      <c r="AE2442" s="31">
        <f t="shared" si="1166"/>
        <v>0</v>
      </c>
      <c r="AF2442" s="47">
        <f t="shared" si="1167"/>
        <v>0</v>
      </c>
      <c r="AG2442" s="31">
        <f t="shared" si="1168"/>
        <v>0</v>
      </c>
      <c r="AH2442" s="48">
        <f t="shared" si="1169"/>
        <v>0</v>
      </c>
      <c r="AI2442" s="33">
        <f t="shared" si="1170"/>
        <v>0</v>
      </c>
      <c r="AJ2442" s="33">
        <f t="shared" si="1171"/>
        <v>0</v>
      </c>
      <c r="AK2442" s="33">
        <f t="shared" si="1172"/>
        <v>0</v>
      </c>
      <c r="AL2442" s="33">
        <f t="shared" si="1173"/>
        <v>0</v>
      </c>
      <c r="AM2442" s="34">
        <f t="shared" si="1174"/>
        <v>0</v>
      </c>
    </row>
    <row r="2443" spans="1:39" ht="15" customHeight="1" x14ac:dyDescent="0.3">
      <c r="A2443" s="166" t="s">
        <v>4877</v>
      </c>
      <c r="B2443" s="99">
        <v>14543</v>
      </c>
      <c r="C2443" s="99">
        <v>28821</v>
      </c>
      <c r="D2443" s="165">
        <v>45730</v>
      </c>
      <c r="E2443" s="165">
        <v>45907</v>
      </c>
      <c r="F2443" s="166">
        <v>4</v>
      </c>
      <c r="G2443" s="178">
        <v>2.84</v>
      </c>
      <c r="H2443" s="181">
        <v>1</v>
      </c>
      <c r="I2443" s="180">
        <v>0.02</v>
      </c>
      <c r="J2443" s="21">
        <f t="shared" si="1145"/>
        <v>1.1600000000000001</v>
      </c>
      <c r="K2443" s="21" t="str">
        <f t="shared" si="1146"/>
        <v>Y</v>
      </c>
      <c r="L2443" s="37" t="str">
        <f t="shared" si="1147"/>
        <v>NA</v>
      </c>
      <c r="M2443" s="8" t="str">
        <f t="shared" si="1148"/>
        <v>Y</v>
      </c>
      <c r="N2443" s="42">
        <f t="shared" si="1149"/>
        <v>2</v>
      </c>
      <c r="O2443" s="43">
        <f t="shared" si="1150"/>
        <v>200000</v>
      </c>
      <c r="P2443" s="43" t="str">
        <f t="shared" si="1151"/>
        <v>NA</v>
      </c>
      <c r="Q2443" s="24">
        <f t="shared" si="1152"/>
        <v>14833.86</v>
      </c>
      <c r="R2443" s="43">
        <f t="shared" si="1153"/>
        <v>0</v>
      </c>
      <c r="S2443" s="24">
        <f t="shared" si="1154"/>
        <v>1000000</v>
      </c>
      <c r="T2443" s="25" t="str">
        <f t="shared" si="1155"/>
        <v>Y</v>
      </c>
      <c r="U2443" s="44">
        <f t="shared" si="1156"/>
        <v>1</v>
      </c>
      <c r="V2443" s="45">
        <f t="shared" si="1157"/>
        <v>200000</v>
      </c>
      <c r="W2443" s="45">
        <f t="shared" si="1158"/>
        <v>1000000</v>
      </c>
      <c r="X2443" s="28">
        <f t="shared" si="1159"/>
        <v>15130.537200000001</v>
      </c>
      <c r="Y2443" s="28">
        <f t="shared" si="1160"/>
        <v>0</v>
      </c>
      <c r="Z2443" s="45" t="str">
        <f t="shared" si="1161"/>
        <v>NA</v>
      </c>
      <c r="AA2443" s="29" t="str">
        <f t="shared" si="1162"/>
        <v>N</v>
      </c>
      <c r="AB2443" s="46">
        <f t="shared" si="1163"/>
        <v>0</v>
      </c>
      <c r="AC2443" s="31">
        <f t="shared" si="1164"/>
        <v>0</v>
      </c>
      <c r="AD2443" s="31">
        <f t="shared" si="1165"/>
        <v>0</v>
      </c>
      <c r="AE2443" s="31">
        <f t="shared" si="1166"/>
        <v>0</v>
      </c>
      <c r="AF2443" s="47">
        <f t="shared" si="1167"/>
        <v>0</v>
      </c>
      <c r="AG2443" s="31">
        <f t="shared" si="1168"/>
        <v>0</v>
      </c>
      <c r="AH2443" s="48">
        <f t="shared" si="1169"/>
        <v>0</v>
      </c>
      <c r="AI2443" s="33">
        <f t="shared" si="1170"/>
        <v>0</v>
      </c>
      <c r="AJ2443" s="33">
        <f t="shared" si="1171"/>
        <v>0</v>
      </c>
      <c r="AK2443" s="33">
        <f t="shared" si="1172"/>
        <v>0</v>
      </c>
      <c r="AL2443" s="33">
        <f t="shared" si="1173"/>
        <v>0</v>
      </c>
      <c r="AM2443" s="34">
        <f t="shared" si="1174"/>
        <v>0</v>
      </c>
    </row>
    <row r="2444" spans="1:39" ht="15" customHeight="1" x14ac:dyDescent="0.3">
      <c r="A2444" s="166" t="s">
        <v>4878</v>
      </c>
      <c r="B2444" s="99">
        <v>24326</v>
      </c>
      <c r="C2444" s="99">
        <v>60254</v>
      </c>
      <c r="D2444" s="165">
        <v>45334</v>
      </c>
      <c r="E2444" s="165">
        <v>45422</v>
      </c>
      <c r="F2444" s="166">
        <v>2</v>
      </c>
      <c r="G2444" s="178">
        <v>1.33</v>
      </c>
      <c r="H2444" s="181">
        <v>0.75</v>
      </c>
      <c r="I2444" s="180">
        <v>7.2900000000000006E-2</v>
      </c>
      <c r="J2444" s="21">
        <f t="shared" si="1145"/>
        <v>0.66999999999999993</v>
      </c>
      <c r="K2444" s="21" t="str">
        <f t="shared" si="1146"/>
        <v>Y</v>
      </c>
      <c r="L2444" s="37" t="str">
        <f t="shared" si="1147"/>
        <v>NA</v>
      </c>
      <c r="M2444" s="8" t="str">
        <f t="shared" si="1148"/>
        <v>Y</v>
      </c>
      <c r="N2444" s="42">
        <f t="shared" si="1149"/>
        <v>1</v>
      </c>
      <c r="O2444" s="43">
        <f t="shared" si="1150"/>
        <v>200000</v>
      </c>
      <c r="P2444" s="43" t="str">
        <f t="shared" si="1151"/>
        <v>NA</v>
      </c>
      <c r="Q2444" s="24">
        <f t="shared" si="1152"/>
        <v>26099.365399999999</v>
      </c>
      <c r="R2444" s="43">
        <f t="shared" si="1153"/>
        <v>0</v>
      </c>
      <c r="S2444" s="24">
        <f t="shared" si="1154"/>
        <v>1000000</v>
      </c>
      <c r="T2444" s="25" t="str">
        <f t="shared" si="1155"/>
        <v>N</v>
      </c>
      <c r="U2444" s="44">
        <f t="shared" si="1156"/>
        <v>0</v>
      </c>
      <c r="V2444" s="45">
        <f t="shared" si="1157"/>
        <v>0</v>
      </c>
      <c r="W2444" s="45">
        <f t="shared" si="1158"/>
        <v>0</v>
      </c>
      <c r="X2444" s="28">
        <f t="shared" si="1159"/>
        <v>0</v>
      </c>
      <c r="Y2444" s="28">
        <f t="shared" si="1160"/>
        <v>0</v>
      </c>
      <c r="Z2444" s="45">
        <f t="shared" si="1161"/>
        <v>0</v>
      </c>
      <c r="AA2444" s="29" t="str">
        <f t="shared" si="1162"/>
        <v>N</v>
      </c>
      <c r="AB2444" s="46">
        <f t="shared" si="1163"/>
        <v>0</v>
      </c>
      <c r="AC2444" s="31">
        <f t="shared" si="1164"/>
        <v>0</v>
      </c>
      <c r="AD2444" s="31">
        <f t="shared" si="1165"/>
        <v>0</v>
      </c>
      <c r="AE2444" s="31">
        <f t="shared" si="1166"/>
        <v>0</v>
      </c>
      <c r="AF2444" s="47">
        <f t="shared" si="1167"/>
        <v>0</v>
      </c>
      <c r="AG2444" s="31">
        <f t="shared" si="1168"/>
        <v>0</v>
      </c>
      <c r="AH2444" s="48">
        <f t="shared" si="1169"/>
        <v>0</v>
      </c>
      <c r="AI2444" s="33">
        <f t="shared" si="1170"/>
        <v>0</v>
      </c>
      <c r="AJ2444" s="33">
        <f t="shared" si="1171"/>
        <v>0</v>
      </c>
      <c r="AK2444" s="33">
        <f t="shared" si="1172"/>
        <v>0</v>
      </c>
      <c r="AL2444" s="33">
        <f t="shared" si="1173"/>
        <v>0</v>
      </c>
      <c r="AM2444" s="34">
        <f t="shared" si="1174"/>
        <v>0</v>
      </c>
    </row>
    <row r="2445" spans="1:39" ht="15" customHeight="1" x14ac:dyDescent="0.3">
      <c r="A2445" s="166" t="s">
        <v>4879</v>
      </c>
      <c r="B2445" s="99">
        <v>10436</v>
      </c>
      <c r="C2445" s="99">
        <v>60755</v>
      </c>
      <c r="D2445" s="165">
        <v>44986</v>
      </c>
      <c r="E2445" s="165">
        <v>45307</v>
      </c>
      <c r="F2445" s="166">
        <v>4</v>
      </c>
      <c r="G2445" s="178">
        <v>1.81</v>
      </c>
      <c r="H2445" s="181">
        <v>1</v>
      </c>
      <c r="I2445" s="180">
        <v>6.3200000000000006E-2</v>
      </c>
      <c r="J2445" s="21">
        <f t="shared" si="1145"/>
        <v>2.19</v>
      </c>
      <c r="K2445" s="21" t="str">
        <f t="shared" si="1146"/>
        <v>Y</v>
      </c>
      <c r="L2445" s="37" t="str">
        <f t="shared" si="1147"/>
        <v>NA</v>
      </c>
      <c r="M2445" s="8" t="str">
        <f t="shared" si="1148"/>
        <v>Y</v>
      </c>
      <c r="N2445" s="42">
        <f t="shared" si="1149"/>
        <v>3</v>
      </c>
      <c r="O2445" s="43">
        <f t="shared" si="1150"/>
        <v>200000</v>
      </c>
      <c r="P2445" s="43" t="str">
        <f t="shared" si="1151"/>
        <v>NA</v>
      </c>
      <c r="Q2445" s="24">
        <f t="shared" si="1152"/>
        <v>11095.555199999999</v>
      </c>
      <c r="R2445" s="43">
        <f t="shared" si="1153"/>
        <v>0</v>
      </c>
      <c r="S2445" s="24">
        <f t="shared" si="1154"/>
        <v>1000000</v>
      </c>
      <c r="T2445" s="25" t="str">
        <f t="shared" si="1155"/>
        <v>Y</v>
      </c>
      <c r="U2445" s="44">
        <f t="shared" si="1156"/>
        <v>2</v>
      </c>
      <c r="V2445" s="45">
        <f t="shared" si="1157"/>
        <v>200000</v>
      </c>
      <c r="W2445" s="45">
        <f t="shared" si="1158"/>
        <v>1000000</v>
      </c>
      <c r="X2445" s="28">
        <f t="shared" si="1159"/>
        <v>11796.794288639998</v>
      </c>
      <c r="Y2445" s="28">
        <f t="shared" si="1160"/>
        <v>0</v>
      </c>
      <c r="Z2445" s="45" t="str">
        <f t="shared" si="1161"/>
        <v>NA</v>
      </c>
      <c r="AA2445" s="29" t="str">
        <f t="shared" si="1162"/>
        <v>Y</v>
      </c>
      <c r="AB2445" s="46">
        <f t="shared" si="1163"/>
        <v>1</v>
      </c>
      <c r="AC2445" s="31">
        <f t="shared" si="1164"/>
        <v>200000</v>
      </c>
      <c r="AD2445" s="31">
        <f t="shared" si="1165"/>
        <v>1000000</v>
      </c>
      <c r="AE2445" s="31">
        <f t="shared" si="1166"/>
        <v>12542.351687682045</v>
      </c>
      <c r="AF2445" s="47">
        <f t="shared" si="1167"/>
        <v>0</v>
      </c>
      <c r="AG2445" s="31" t="str">
        <f t="shared" si="1168"/>
        <v>NA</v>
      </c>
      <c r="AH2445" s="48">
        <f t="shared" si="1169"/>
        <v>0</v>
      </c>
      <c r="AI2445" s="33">
        <f t="shared" si="1170"/>
        <v>0</v>
      </c>
      <c r="AJ2445" s="33">
        <f t="shared" si="1171"/>
        <v>0</v>
      </c>
      <c r="AK2445" s="33">
        <f t="shared" si="1172"/>
        <v>0</v>
      </c>
      <c r="AL2445" s="33">
        <f t="shared" si="1173"/>
        <v>0</v>
      </c>
      <c r="AM2445" s="34">
        <f t="shared" si="1174"/>
        <v>0</v>
      </c>
    </row>
    <row r="2446" spans="1:39" ht="15" customHeight="1" x14ac:dyDescent="0.3">
      <c r="A2446" s="166" t="s">
        <v>4880</v>
      </c>
      <c r="B2446" s="99">
        <v>21399</v>
      </c>
      <c r="C2446" s="99">
        <v>102175</v>
      </c>
      <c r="D2446" s="165">
        <v>45193</v>
      </c>
      <c r="E2446" s="165">
        <v>45447</v>
      </c>
      <c r="F2446" s="166">
        <v>2</v>
      </c>
      <c r="G2446" s="178">
        <v>1.24</v>
      </c>
      <c r="H2446" s="181">
        <v>1</v>
      </c>
      <c r="I2446" s="180">
        <v>6.6400000000000001E-2</v>
      </c>
      <c r="J2446" s="21">
        <f t="shared" si="1145"/>
        <v>0.76</v>
      </c>
      <c r="K2446" s="21" t="str">
        <f t="shared" si="1146"/>
        <v>Y</v>
      </c>
      <c r="L2446" s="37" t="str">
        <f t="shared" si="1147"/>
        <v>NA</v>
      </c>
      <c r="M2446" s="8" t="str">
        <f t="shared" si="1148"/>
        <v>Y</v>
      </c>
      <c r="N2446" s="42">
        <f t="shared" si="1149"/>
        <v>1</v>
      </c>
      <c r="O2446" s="43">
        <f t="shared" si="1150"/>
        <v>200000</v>
      </c>
      <c r="P2446" s="43" t="str">
        <f t="shared" si="1151"/>
        <v>NA</v>
      </c>
      <c r="Q2446" s="24">
        <f t="shared" si="1152"/>
        <v>22819.893599999999</v>
      </c>
      <c r="R2446" s="43">
        <f t="shared" si="1153"/>
        <v>0</v>
      </c>
      <c r="S2446" s="24">
        <f t="shared" si="1154"/>
        <v>1000000</v>
      </c>
      <c r="T2446" s="25" t="str">
        <f t="shared" si="1155"/>
        <v>N</v>
      </c>
      <c r="U2446" s="44">
        <f t="shared" si="1156"/>
        <v>0</v>
      </c>
      <c r="V2446" s="45">
        <f t="shared" si="1157"/>
        <v>0</v>
      </c>
      <c r="W2446" s="45">
        <f t="shared" si="1158"/>
        <v>0</v>
      </c>
      <c r="X2446" s="28">
        <f t="shared" si="1159"/>
        <v>0</v>
      </c>
      <c r="Y2446" s="28">
        <f t="shared" si="1160"/>
        <v>0</v>
      </c>
      <c r="Z2446" s="45">
        <f t="shared" si="1161"/>
        <v>0</v>
      </c>
      <c r="AA2446" s="29" t="str">
        <f t="shared" si="1162"/>
        <v>N</v>
      </c>
      <c r="AB2446" s="46">
        <f t="shared" si="1163"/>
        <v>0</v>
      </c>
      <c r="AC2446" s="31">
        <f t="shared" si="1164"/>
        <v>0</v>
      </c>
      <c r="AD2446" s="31">
        <f t="shared" si="1165"/>
        <v>0</v>
      </c>
      <c r="AE2446" s="31">
        <f t="shared" si="1166"/>
        <v>0</v>
      </c>
      <c r="AF2446" s="47">
        <f t="shared" si="1167"/>
        <v>0</v>
      </c>
      <c r="AG2446" s="31">
        <f t="shared" si="1168"/>
        <v>0</v>
      </c>
      <c r="AH2446" s="48">
        <f t="shared" si="1169"/>
        <v>0</v>
      </c>
      <c r="AI2446" s="33">
        <f t="shared" si="1170"/>
        <v>0</v>
      </c>
      <c r="AJ2446" s="33">
        <f t="shared" si="1171"/>
        <v>0</v>
      </c>
      <c r="AK2446" s="33">
        <f t="shared" si="1172"/>
        <v>0</v>
      </c>
      <c r="AL2446" s="33">
        <f t="shared" si="1173"/>
        <v>0</v>
      </c>
      <c r="AM2446" s="34">
        <f t="shared" si="1174"/>
        <v>0</v>
      </c>
    </row>
    <row r="2447" spans="1:39" ht="15" customHeight="1" x14ac:dyDescent="0.3">
      <c r="A2447" s="166" t="s">
        <v>4881</v>
      </c>
      <c r="B2447" s="99">
        <v>5847</v>
      </c>
      <c r="C2447" s="99">
        <v>27817</v>
      </c>
      <c r="D2447" s="165">
        <v>45736</v>
      </c>
      <c r="E2447" s="165">
        <v>46060</v>
      </c>
      <c r="F2447" s="166">
        <v>2</v>
      </c>
      <c r="G2447" s="178">
        <v>2</v>
      </c>
      <c r="H2447" s="181">
        <v>0.75</v>
      </c>
      <c r="I2447" s="180">
        <v>5.5300000000000002E-2</v>
      </c>
      <c r="J2447" s="21">
        <f t="shared" si="1145"/>
        <v>0</v>
      </c>
      <c r="K2447" s="21" t="str">
        <f t="shared" si="1146"/>
        <v>N</v>
      </c>
      <c r="L2447" s="37">
        <f t="shared" si="1147"/>
        <v>0</v>
      </c>
      <c r="M2447" s="8" t="str">
        <f t="shared" si="1148"/>
        <v>N</v>
      </c>
      <c r="N2447" s="42">
        <f t="shared" si="1149"/>
        <v>0</v>
      </c>
      <c r="O2447" s="43">
        <f t="shared" si="1150"/>
        <v>0</v>
      </c>
      <c r="P2447" s="43">
        <f t="shared" si="1151"/>
        <v>0</v>
      </c>
      <c r="Q2447" s="24">
        <f t="shared" si="1152"/>
        <v>0</v>
      </c>
      <c r="R2447" s="43">
        <f t="shared" si="1153"/>
        <v>0</v>
      </c>
      <c r="S2447" s="24">
        <f t="shared" si="1154"/>
        <v>37183</v>
      </c>
      <c r="T2447" s="25" t="str">
        <f t="shared" si="1155"/>
        <v>N</v>
      </c>
      <c r="U2447" s="44">
        <f t="shared" si="1156"/>
        <v>0</v>
      </c>
      <c r="V2447" s="45">
        <f t="shared" si="1157"/>
        <v>0</v>
      </c>
      <c r="W2447" s="45">
        <f t="shared" si="1158"/>
        <v>0</v>
      </c>
      <c r="X2447" s="28">
        <f t="shared" si="1159"/>
        <v>0</v>
      </c>
      <c r="Y2447" s="28">
        <f t="shared" si="1160"/>
        <v>0</v>
      </c>
      <c r="Z2447" s="45">
        <f t="shared" si="1161"/>
        <v>0</v>
      </c>
      <c r="AA2447" s="29" t="str">
        <f t="shared" si="1162"/>
        <v>N</v>
      </c>
      <c r="AB2447" s="46">
        <f t="shared" si="1163"/>
        <v>0</v>
      </c>
      <c r="AC2447" s="31">
        <f t="shared" si="1164"/>
        <v>0</v>
      </c>
      <c r="AD2447" s="31">
        <f t="shared" si="1165"/>
        <v>0</v>
      </c>
      <c r="AE2447" s="31">
        <f t="shared" si="1166"/>
        <v>0</v>
      </c>
      <c r="AF2447" s="47">
        <f t="shared" si="1167"/>
        <v>0</v>
      </c>
      <c r="AG2447" s="31">
        <f t="shared" si="1168"/>
        <v>0</v>
      </c>
      <c r="AH2447" s="48">
        <f t="shared" si="1169"/>
        <v>0</v>
      </c>
      <c r="AI2447" s="33">
        <f t="shared" si="1170"/>
        <v>0</v>
      </c>
      <c r="AJ2447" s="33">
        <f t="shared" si="1171"/>
        <v>0</v>
      </c>
      <c r="AK2447" s="33">
        <f t="shared" si="1172"/>
        <v>0</v>
      </c>
      <c r="AL2447" s="33">
        <f t="shared" si="1173"/>
        <v>0</v>
      </c>
      <c r="AM2447" s="34">
        <f t="shared" si="1174"/>
        <v>0</v>
      </c>
    </row>
    <row r="2448" spans="1:39" ht="15" customHeight="1" x14ac:dyDescent="0.3">
      <c r="A2448" s="166" t="s">
        <v>4882</v>
      </c>
      <c r="B2448" s="99">
        <v>22005</v>
      </c>
      <c r="C2448" s="99">
        <v>89968</v>
      </c>
      <c r="D2448" s="165">
        <v>45635</v>
      </c>
      <c r="E2448" s="165">
        <v>45757</v>
      </c>
      <c r="F2448" s="166">
        <v>4</v>
      </c>
      <c r="G2448" s="178">
        <v>2.58</v>
      </c>
      <c r="H2448" s="181">
        <v>1</v>
      </c>
      <c r="I2448" s="180">
        <v>8.2799999999999999E-2</v>
      </c>
      <c r="J2448" s="21">
        <f t="shared" si="1145"/>
        <v>1.42</v>
      </c>
      <c r="K2448" s="21" t="str">
        <f t="shared" si="1146"/>
        <v>Y</v>
      </c>
      <c r="L2448" s="37" t="str">
        <f t="shared" si="1147"/>
        <v>NA</v>
      </c>
      <c r="M2448" s="8" t="str">
        <f t="shared" si="1148"/>
        <v>Y</v>
      </c>
      <c r="N2448" s="42">
        <f t="shared" si="1149"/>
        <v>2</v>
      </c>
      <c r="O2448" s="43">
        <f t="shared" si="1150"/>
        <v>200000</v>
      </c>
      <c r="P2448" s="43" t="str">
        <f t="shared" si="1151"/>
        <v>NA</v>
      </c>
      <c r="Q2448" s="24">
        <f t="shared" si="1152"/>
        <v>23827.013999999999</v>
      </c>
      <c r="R2448" s="43">
        <f t="shared" si="1153"/>
        <v>0</v>
      </c>
      <c r="S2448" s="24">
        <f t="shared" si="1154"/>
        <v>1000000</v>
      </c>
      <c r="T2448" s="25" t="str">
        <f t="shared" si="1155"/>
        <v>Y</v>
      </c>
      <c r="U2448" s="44">
        <f t="shared" si="1156"/>
        <v>1</v>
      </c>
      <c r="V2448" s="45">
        <f t="shared" si="1157"/>
        <v>200000</v>
      </c>
      <c r="W2448" s="45">
        <f t="shared" si="1158"/>
        <v>1000000</v>
      </c>
      <c r="X2448" s="28">
        <f t="shared" si="1159"/>
        <v>25799.8907592</v>
      </c>
      <c r="Y2448" s="28">
        <f t="shared" si="1160"/>
        <v>0</v>
      </c>
      <c r="Z2448" s="45" t="str">
        <f t="shared" si="1161"/>
        <v>NA</v>
      </c>
      <c r="AA2448" s="29" t="str">
        <f t="shared" si="1162"/>
        <v>N</v>
      </c>
      <c r="AB2448" s="46">
        <f t="shared" si="1163"/>
        <v>0</v>
      </c>
      <c r="AC2448" s="31">
        <f t="shared" si="1164"/>
        <v>0</v>
      </c>
      <c r="AD2448" s="31">
        <f t="shared" si="1165"/>
        <v>0</v>
      </c>
      <c r="AE2448" s="31">
        <f t="shared" si="1166"/>
        <v>0</v>
      </c>
      <c r="AF2448" s="47">
        <f t="shared" si="1167"/>
        <v>0</v>
      </c>
      <c r="AG2448" s="31">
        <f t="shared" si="1168"/>
        <v>0</v>
      </c>
      <c r="AH2448" s="48">
        <f t="shared" si="1169"/>
        <v>0</v>
      </c>
      <c r="AI2448" s="33">
        <f t="shared" si="1170"/>
        <v>0</v>
      </c>
      <c r="AJ2448" s="33">
        <f t="shared" si="1171"/>
        <v>0</v>
      </c>
      <c r="AK2448" s="33">
        <f t="shared" si="1172"/>
        <v>0</v>
      </c>
      <c r="AL2448" s="33">
        <f t="shared" si="1173"/>
        <v>0</v>
      </c>
      <c r="AM2448" s="34">
        <f t="shared" si="1174"/>
        <v>0</v>
      </c>
    </row>
    <row r="2449" spans="1:39" ht="15" customHeight="1" x14ac:dyDescent="0.3">
      <c r="A2449" s="166" t="s">
        <v>4883</v>
      </c>
      <c r="B2449" s="99">
        <v>18380</v>
      </c>
      <c r="C2449" s="99">
        <v>72067</v>
      </c>
      <c r="D2449" s="165">
        <v>45547</v>
      </c>
      <c r="E2449" s="165">
        <v>45630</v>
      </c>
      <c r="F2449" s="166">
        <v>2</v>
      </c>
      <c r="G2449" s="178">
        <v>0.73</v>
      </c>
      <c r="H2449" s="181">
        <v>1</v>
      </c>
      <c r="I2449" s="180">
        <v>3.5200000000000002E-2</v>
      </c>
      <c r="J2449" s="21">
        <f t="shared" si="1145"/>
        <v>1.27</v>
      </c>
      <c r="K2449" s="21" t="str">
        <f t="shared" si="1146"/>
        <v>Y</v>
      </c>
      <c r="L2449" s="37" t="str">
        <f t="shared" si="1147"/>
        <v>NA</v>
      </c>
      <c r="M2449" s="8" t="str">
        <f t="shared" si="1148"/>
        <v>Y</v>
      </c>
      <c r="N2449" s="42">
        <f t="shared" si="1149"/>
        <v>2</v>
      </c>
      <c r="O2449" s="43">
        <f t="shared" si="1150"/>
        <v>200000</v>
      </c>
      <c r="P2449" s="43" t="str">
        <f t="shared" si="1151"/>
        <v>NA</v>
      </c>
      <c r="Q2449" s="24">
        <f t="shared" si="1152"/>
        <v>19026.975999999999</v>
      </c>
      <c r="R2449" s="43">
        <f t="shared" si="1153"/>
        <v>0</v>
      </c>
      <c r="S2449" s="24">
        <f t="shared" si="1154"/>
        <v>1000000</v>
      </c>
      <c r="T2449" s="25" t="str">
        <f t="shared" si="1155"/>
        <v>Y</v>
      </c>
      <c r="U2449" s="44">
        <f t="shared" si="1156"/>
        <v>1</v>
      </c>
      <c r="V2449" s="45">
        <f t="shared" si="1157"/>
        <v>200000</v>
      </c>
      <c r="W2449" s="45">
        <f t="shared" si="1158"/>
        <v>1000000</v>
      </c>
      <c r="X2449" s="28">
        <f t="shared" si="1159"/>
        <v>19696.725555199995</v>
      </c>
      <c r="Y2449" s="28">
        <f t="shared" si="1160"/>
        <v>0</v>
      </c>
      <c r="Z2449" s="45" t="str">
        <f t="shared" si="1161"/>
        <v>NA</v>
      </c>
      <c r="AA2449" s="29" t="str">
        <f t="shared" si="1162"/>
        <v>N</v>
      </c>
      <c r="AB2449" s="46">
        <f t="shared" si="1163"/>
        <v>0</v>
      </c>
      <c r="AC2449" s="31">
        <f t="shared" si="1164"/>
        <v>0</v>
      </c>
      <c r="AD2449" s="31">
        <f t="shared" si="1165"/>
        <v>0</v>
      </c>
      <c r="AE2449" s="31">
        <f t="shared" si="1166"/>
        <v>0</v>
      </c>
      <c r="AF2449" s="47">
        <f t="shared" si="1167"/>
        <v>0</v>
      </c>
      <c r="AG2449" s="31">
        <f t="shared" si="1168"/>
        <v>0</v>
      </c>
      <c r="AH2449" s="48">
        <f t="shared" si="1169"/>
        <v>0</v>
      </c>
      <c r="AI2449" s="33">
        <f t="shared" si="1170"/>
        <v>0</v>
      </c>
      <c r="AJ2449" s="33">
        <f t="shared" si="1171"/>
        <v>0</v>
      </c>
      <c r="AK2449" s="33">
        <f t="shared" si="1172"/>
        <v>0</v>
      </c>
      <c r="AL2449" s="33">
        <f t="shared" si="1173"/>
        <v>0</v>
      </c>
      <c r="AM2449" s="34">
        <f t="shared" si="1174"/>
        <v>0</v>
      </c>
    </row>
    <row r="2450" spans="1:39" ht="15" customHeight="1" x14ac:dyDescent="0.3">
      <c r="A2450" s="166" t="s">
        <v>4884</v>
      </c>
      <c r="B2450" s="99">
        <v>6202</v>
      </c>
      <c r="C2450" s="99">
        <v>75816</v>
      </c>
      <c r="D2450" s="165">
        <v>46024</v>
      </c>
      <c r="E2450" s="165">
        <v>46215</v>
      </c>
      <c r="F2450" s="166">
        <v>4</v>
      </c>
      <c r="G2450" s="178">
        <v>1.36</v>
      </c>
      <c r="H2450" s="181">
        <v>1</v>
      </c>
      <c r="I2450" s="180">
        <v>7.5499999999999998E-2</v>
      </c>
      <c r="J2450" s="21">
        <f t="shared" si="1145"/>
        <v>2.6399999999999997</v>
      </c>
      <c r="K2450" s="21" t="str">
        <f t="shared" si="1146"/>
        <v>Y</v>
      </c>
      <c r="L2450" s="37" t="str">
        <f t="shared" si="1147"/>
        <v>NA</v>
      </c>
      <c r="M2450" s="8" t="str">
        <f t="shared" si="1148"/>
        <v>Y</v>
      </c>
      <c r="N2450" s="42">
        <f t="shared" si="1149"/>
        <v>3</v>
      </c>
      <c r="O2450" s="43">
        <f t="shared" si="1150"/>
        <v>200000</v>
      </c>
      <c r="P2450" s="43" t="str">
        <f t="shared" si="1151"/>
        <v>NA</v>
      </c>
      <c r="Q2450" s="24">
        <f t="shared" si="1152"/>
        <v>6670.2509999999993</v>
      </c>
      <c r="R2450" s="43">
        <f t="shared" si="1153"/>
        <v>0</v>
      </c>
      <c r="S2450" s="24">
        <f t="shared" si="1154"/>
        <v>1000000</v>
      </c>
      <c r="T2450" s="25" t="str">
        <f t="shared" si="1155"/>
        <v>Y</v>
      </c>
      <c r="U2450" s="44">
        <f t="shared" si="1156"/>
        <v>2</v>
      </c>
      <c r="V2450" s="45">
        <f t="shared" si="1157"/>
        <v>200000</v>
      </c>
      <c r="W2450" s="45">
        <f t="shared" si="1158"/>
        <v>1000000</v>
      </c>
      <c r="X2450" s="28">
        <f t="shared" si="1159"/>
        <v>7173.8549504999983</v>
      </c>
      <c r="Y2450" s="28">
        <f t="shared" si="1160"/>
        <v>0</v>
      </c>
      <c r="Z2450" s="45" t="str">
        <f t="shared" si="1161"/>
        <v>NA</v>
      </c>
      <c r="AA2450" s="29" t="str">
        <f t="shared" si="1162"/>
        <v>Y</v>
      </c>
      <c r="AB2450" s="46">
        <f t="shared" si="1163"/>
        <v>1</v>
      </c>
      <c r="AC2450" s="31">
        <f t="shared" si="1164"/>
        <v>200000</v>
      </c>
      <c r="AD2450" s="31">
        <f t="shared" si="1165"/>
        <v>1000000</v>
      </c>
      <c r="AE2450" s="31">
        <f t="shared" si="1166"/>
        <v>7715.480999262747</v>
      </c>
      <c r="AF2450" s="47">
        <f t="shared" si="1167"/>
        <v>0</v>
      </c>
      <c r="AG2450" s="31" t="str">
        <f t="shared" si="1168"/>
        <v>NA</v>
      </c>
      <c r="AH2450" s="48">
        <f t="shared" si="1169"/>
        <v>0</v>
      </c>
      <c r="AI2450" s="33">
        <f t="shared" si="1170"/>
        <v>0</v>
      </c>
      <c r="AJ2450" s="33">
        <f t="shared" si="1171"/>
        <v>0</v>
      </c>
      <c r="AK2450" s="33">
        <f t="shared" si="1172"/>
        <v>0</v>
      </c>
      <c r="AL2450" s="33">
        <f t="shared" si="1173"/>
        <v>0</v>
      </c>
      <c r="AM2450" s="34">
        <f t="shared" si="1174"/>
        <v>0</v>
      </c>
    </row>
    <row r="2451" spans="1:39" ht="15" customHeight="1" x14ac:dyDescent="0.3">
      <c r="A2451" s="166" t="s">
        <v>4885</v>
      </c>
      <c r="B2451" s="99">
        <v>20138</v>
      </c>
      <c r="C2451" s="99">
        <v>84303</v>
      </c>
      <c r="D2451" s="165">
        <v>46093</v>
      </c>
      <c r="E2451" s="165">
        <v>46219</v>
      </c>
      <c r="F2451" s="166">
        <v>4</v>
      </c>
      <c r="G2451" s="178">
        <v>2.5299999999999998</v>
      </c>
      <c r="H2451" s="181">
        <v>1</v>
      </c>
      <c r="I2451" s="180">
        <v>5.8799999999999998E-2</v>
      </c>
      <c r="J2451" s="21">
        <f t="shared" si="1145"/>
        <v>1.4700000000000002</v>
      </c>
      <c r="K2451" s="21" t="str">
        <f t="shared" si="1146"/>
        <v>Y</v>
      </c>
      <c r="L2451" s="37" t="str">
        <f t="shared" si="1147"/>
        <v>NA</v>
      </c>
      <c r="M2451" s="8" t="str">
        <f t="shared" si="1148"/>
        <v>Y</v>
      </c>
      <c r="N2451" s="42">
        <f t="shared" si="1149"/>
        <v>2</v>
      </c>
      <c r="O2451" s="43">
        <f t="shared" si="1150"/>
        <v>200000</v>
      </c>
      <c r="P2451" s="43" t="str">
        <f t="shared" si="1151"/>
        <v>NA</v>
      </c>
      <c r="Q2451" s="24">
        <f t="shared" si="1152"/>
        <v>21322.114399999999</v>
      </c>
      <c r="R2451" s="43">
        <f t="shared" si="1153"/>
        <v>0</v>
      </c>
      <c r="S2451" s="24">
        <f t="shared" si="1154"/>
        <v>1000000</v>
      </c>
      <c r="T2451" s="25" t="str">
        <f t="shared" si="1155"/>
        <v>Y</v>
      </c>
      <c r="U2451" s="44">
        <f t="shared" si="1156"/>
        <v>1</v>
      </c>
      <c r="V2451" s="45">
        <f t="shared" si="1157"/>
        <v>200000</v>
      </c>
      <c r="W2451" s="45">
        <f t="shared" si="1158"/>
        <v>1000000</v>
      </c>
      <c r="X2451" s="28">
        <f t="shared" si="1159"/>
        <v>22575.854726719997</v>
      </c>
      <c r="Y2451" s="28">
        <f t="shared" si="1160"/>
        <v>0</v>
      </c>
      <c r="Z2451" s="45" t="str">
        <f t="shared" si="1161"/>
        <v>NA</v>
      </c>
      <c r="AA2451" s="29" t="str">
        <f t="shared" si="1162"/>
        <v>N</v>
      </c>
      <c r="AB2451" s="46">
        <f t="shared" si="1163"/>
        <v>0</v>
      </c>
      <c r="AC2451" s="31">
        <f t="shared" si="1164"/>
        <v>0</v>
      </c>
      <c r="AD2451" s="31">
        <f t="shared" si="1165"/>
        <v>0</v>
      </c>
      <c r="AE2451" s="31">
        <f t="shared" si="1166"/>
        <v>0</v>
      </c>
      <c r="AF2451" s="47">
        <f t="shared" si="1167"/>
        <v>0</v>
      </c>
      <c r="AG2451" s="31">
        <f t="shared" si="1168"/>
        <v>0</v>
      </c>
      <c r="AH2451" s="48">
        <f t="shared" si="1169"/>
        <v>0</v>
      </c>
      <c r="AI2451" s="33">
        <f t="shared" si="1170"/>
        <v>0</v>
      </c>
      <c r="AJ2451" s="33">
        <f t="shared" si="1171"/>
        <v>0</v>
      </c>
      <c r="AK2451" s="33">
        <f t="shared" si="1172"/>
        <v>0</v>
      </c>
      <c r="AL2451" s="33">
        <f t="shared" si="1173"/>
        <v>0</v>
      </c>
      <c r="AM2451" s="34">
        <f t="shared" si="1174"/>
        <v>0</v>
      </c>
    </row>
    <row r="2452" spans="1:39" ht="15" customHeight="1" x14ac:dyDescent="0.3">
      <c r="A2452" s="166" t="s">
        <v>4886</v>
      </c>
      <c r="B2452" s="99">
        <v>13750</v>
      </c>
      <c r="C2452" s="99">
        <v>95737</v>
      </c>
      <c r="D2452" s="165">
        <v>45936</v>
      </c>
      <c r="E2452" s="165">
        <v>46113</v>
      </c>
      <c r="F2452" s="166">
        <v>4</v>
      </c>
      <c r="G2452" s="178">
        <v>3.54</v>
      </c>
      <c r="H2452" s="181">
        <v>1</v>
      </c>
      <c r="I2452" s="180">
        <v>2.35E-2</v>
      </c>
      <c r="J2452" s="21">
        <f t="shared" si="1145"/>
        <v>0.45999999999999996</v>
      </c>
      <c r="K2452" s="21" t="str">
        <f t="shared" si="1146"/>
        <v>Y</v>
      </c>
      <c r="L2452" s="37" t="str">
        <f t="shared" si="1147"/>
        <v>NA</v>
      </c>
      <c r="M2452" s="8" t="str">
        <f t="shared" si="1148"/>
        <v>Y</v>
      </c>
      <c r="N2452" s="42">
        <f t="shared" si="1149"/>
        <v>1</v>
      </c>
      <c r="O2452" s="43">
        <f t="shared" si="1150"/>
        <v>200000</v>
      </c>
      <c r="P2452" s="43" t="str">
        <f t="shared" si="1151"/>
        <v>NA</v>
      </c>
      <c r="Q2452" s="24">
        <f t="shared" si="1152"/>
        <v>14073.125000000002</v>
      </c>
      <c r="R2452" s="43">
        <f t="shared" si="1153"/>
        <v>0</v>
      </c>
      <c r="S2452" s="24">
        <f t="shared" si="1154"/>
        <v>1000000</v>
      </c>
      <c r="T2452" s="25" t="str">
        <f t="shared" si="1155"/>
        <v>N</v>
      </c>
      <c r="U2452" s="44">
        <f t="shared" si="1156"/>
        <v>0</v>
      </c>
      <c r="V2452" s="45">
        <f t="shared" si="1157"/>
        <v>0</v>
      </c>
      <c r="W2452" s="45">
        <f t="shared" si="1158"/>
        <v>0</v>
      </c>
      <c r="X2452" s="28">
        <f t="shared" si="1159"/>
        <v>0</v>
      </c>
      <c r="Y2452" s="28">
        <f t="shared" si="1160"/>
        <v>0</v>
      </c>
      <c r="Z2452" s="45">
        <f t="shared" si="1161"/>
        <v>0</v>
      </c>
      <c r="AA2452" s="29" t="str">
        <f t="shared" si="1162"/>
        <v>N</v>
      </c>
      <c r="AB2452" s="46">
        <f t="shared" si="1163"/>
        <v>0</v>
      </c>
      <c r="AC2452" s="31">
        <f t="shared" si="1164"/>
        <v>0</v>
      </c>
      <c r="AD2452" s="31">
        <f t="shared" si="1165"/>
        <v>0</v>
      </c>
      <c r="AE2452" s="31">
        <f t="shared" si="1166"/>
        <v>0</v>
      </c>
      <c r="AF2452" s="47">
        <f t="shared" si="1167"/>
        <v>0</v>
      </c>
      <c r="AG2452" s="31">
        <f t="shared" si="1168"/>
        <v>0</v>
      </c>
      <c r="AH2452" s="48">
        <f t="shared" si="1169"/>
        <v>0</v>
      </c>
      <c r="AI2452" s="33">
        <f t="shared" si="1170"/>
        <v>0</v>
      </c>
      <c r="AJ2452" s="33">
        <f t="shared" si="1171"/>
        <v>0</v>
      </c>
      <c r="AK2452" s="33">
        <f t="shared" si="1172"/>
        <v>0</v>
      </c>
      <c r="AL2452" s="33">
        <f t="shared" si="1173"/>
        <v>0</v>
      </c>
      <c r="AM2452" s="34">
        <f t="shared" si="1174"/>
        <v>0</v>
      </c>
    </row>
    <row r="2453" spans="1:39" ht="15" customHeight="1" x14ac:dyDescent="0.3">
      <c r="A2453" s="166" t="s">
        <v>4887</v>
      </c>
      <c r="B2453" s="99">
        <v>10189</v>
      </c>
      <c r="C2453" s="99">
        <v>60919</v>
      </c>
      <c r="D2453" s="165">
        <v>45076</v>
      </c>
      <c r="E2453" s="165">
        <v>45113</v>
      </c>
      <c r="F2453" s="166">
        <v>4</v>
      </c>
      <c r="G2453" s="178">
        <v>0.46</v>
      </c>
      <c r="H2453" s="181">
        <v>0.25</v>
      </c>
      <c r="I2453" s="180">
        <v>4.7300000000000002E-2</v>
      </c>
      <c r="J2453" s="21">
        <f t="shared" si="1145"/>
        <v>3.54</v>
      </c>
      <c r="K2453" s="21" t="str">
        <f t="shared" si="1146"/>
        <v>Y</v>
      </c>
      <c r="L2453" s="37" t="str">
        <f t="shared" si="1147"/>
        <v>NA</v>
      </c>
      <c r="M2453" s="8" t="str">
        <f t="shared" si="1148"/>
        <v>Y</v>
      </c>
      <c r="N2453" s="42">
        <f t="shared" si="1149"/>
        <v>15</v>
      </c>
      <c r="O2453" s="43">
        <f t="shared" si="1150"/>
        <v>200000</v>
      </c>
      <c r="P2453" s="43" t="str">
        <f t="shared" si="1151"/>
        <v>NA</v>
      </c>
      <c r="Q2453" s="24">
        <f t="shared" si="1152"/>
        <v>10670.939699999999</v>
      </c>
      <c r="R2453" s="43">
        <f t="shared" si="1153"/>
        <v>0</v>
      </c>
      <c r="S2453" s="24">
        <f t="shared" si="1154"/>
        <v>1000000</v>
      </c>
      <c r="T2453" s="25" t="str">
        <f t="shared" si="1155"/>
        <v>Y</v>
      </c>
      <c r="U2453" s="44">
        <f t="shared" si="1156"/>
        <v>14</v>
      </c>
      <c r="V2453" s="45">
        <f t="shared" si="1157"/>
        <v>200000</v>
      </c>
      <c r="W2453" s="45">
        <f t="shared" si="1158"/>
        <v>1000000</v>
      </c>
      <c r="X2453" s="28">
        <f t="shared" si="1159"/>
        <v>11175.675147809998</v>
      </c>
      <c r="Y2453" s="28">
        <f t="shared" si="1160"/>
        <v>0</v>
      </c>
      <c r="Z2453" s="45" t="str">
        <f t="shared" si="1161"/>
        <v>NA</v>
      </c>
      <c r="AA2453" s="29" t="str">
        <f t="shared" si="1162"/>
        <v>Y</v>
      </c>
      <c r="AB2453" s="46">
        <f t="shared" si="1163"/>
        <v>13</v>
      </c>
      <c r="AC2453" s="31">
        <f t="shared" si="1164"/>
        <v>200000</v>
      </c>
      <c r="AD2453" s="31">
        <f t="shared" si="1165"/>
        <v>1000000</v>
      </c>
      <c r="AE2453" s="31">
        <f t="shared" si="1166"/>
        <v>11704.284582301409</v>
      </c>
      <c r="AF2453" s="47">
        <f t="shared" si="1167"/>
        <v>0</v>
      </c>
      <c r="AG2453" s="31" t="str">
        <f t="shared" si="1168"/>
        <v>NA</v>
      </c>
      <c r="AH2453" s="48">
        <f t="shared" si="1169"/>
        <v>12</v>
      </c>
      <c r="AI2453" s="33">
        <f t="shared" si="1170"/>
        <v>20000</v>
      </c>
      <c r="AJ2453" s="33">
        <f t="shared" si="1171"/>
        <v>65000</v>
      </c>
      <c r="AK2453" s="33">
        <f t="shared" si="1172"/>
        <v>12257.897243044265</v>
      </c>
      <c r="AL2453" s="33">
        <f t="shared" si="1173"/>
        <v>0</v>
      </c>
      <c r="AM2453" s="34">
        <f t="shared" si="1174"/>
        <v>0</v>
      </c>
    </row>
    <row r="2454" spans="1:39" ht="15" customHeight="1" x14ac:dyDescent="0.3">
      <c r="A2454" s="166" t="s">
        <v>4888</v>
      </c>
      <c r="B2454" s="99">
        <v>21330</v>
      </c>
      <c r="C2454" s="99">
        <v>69584</v>
      </c>
      <c r="D2454" s="165">
        <v>45162</v>
      </c>
      <c r="E2454" s="165">
        <v>45331</v>
      </c>
      <c r="F2454" s="166">
        <v>4</v>
      </c>
      <c r="G2454" s="178">
        <v>3.36</v>
      </c>
      <c r="H2454" s="181">
        <v>1</v>
      </c>
      <c r="I2454" s="180">
        <v>3.2099999999999997E-2</v>
      </c>
      <c r="J2454" s="21">
        <f t="shared" si="1145"/>
        <v>0.64000000000000012</v>
      </c>
      <c r="K2454" s="21" t="str">
        <f t="shared" si="1146"/>
        <v>Y</v>
      </c>
      <c r="L2454" s="37" t="str">
        <f t="shared" si="1147"/>
        <v>NA</v>
      </c>
      <c r="M2454" s="8" t="str">
        <f t="shared" si="1148"/>
        <v>Y</v>
      </c>
      <c r="N2454" s="42">
        <f t="shared" si="1149"/>
        <v>1</v>
      </c>
      <c r="O2454" s="43">
        <f t="shared" si="1150"/>
        <v>200000</v>
      </c>
      <c r="P2454" s="43" t="str">
        <f t="shared" si="1151"/>
        <v>NA</v>
      </c>
      <c r="Q2454" s="24">
        <f t="shared" si="1152"/>
        <v>22014.692999999999</v>
      </c>
      <c r="R2454" s="43">
        <f t="shared" si="1153"/>
        <v>0</v>
      </c>
      <c r="S2454" s="24">
        <f t="shared" si="1154"/>
        <v>1000000</v>
      </c>
      <c r="T2454" s="25" t="str">
        <f t="shared" si="1155"/>
        <v>N</v>
      </c>
      <c r="U2454" s="44">
        <f t="shared" si="1156"/>
        <v>0</v>
      </c>
      <c r="V2454" s="45">
        <f t="shared" si="1157"/>
        <v>0</v>
      </c>
      <c r="W2454" s="45">
        <f t="shared" si="1158"/>
        <v>0</v>
      </c>
      <c r="X2454" s="28">
        <f t="shared" si="1159"/>
        <v>0</v>
      </c>
      <c r="Y2454" s="28">
        <f t="shared" si="1160"/>
        <v>0</v>
      </c>
      <c r="Z2454" s="45">
        <f t="shared" si="1161"/>
        <v>0</v>
      </c>
      <c r="AA2454" s="29" t="str">
        <f t="shared" si="1162"/>
        <v>N</v>
      </c>
      <c r="AB2454" s="46">
        <f t="shared" si="1163"/>
        <v>0</v>
      </c>
      <c r="AC2454" s="31">
        <f t="shared" si="1164"/>
        <v>0</v>
      </c>
      <c r="AD2454" s="31">
        <f t="shared" si="1165"/>
        <v>0</v>
      </c>
      <c r="AE2454" s="31">
        <f t="shared" si="1166"/>
        <v>0</v>
      </c>
      <c r="AF2454" s="47">
        <f t="shared" si="1167"/>
        <v>0</v>
      </c>
      <c r="AG2454" s="31">
        <f t="shared" si="1168"/>
        <v>0</v>
      </c>
      <c r="AH2454" s="48">
        <f t="shared" si="1169"/>
        <v>0</v>
      </c>
      <c r="AI2454" s="33">
        <f t="shared" si="1170"/>
        <v>0</v>
      </c>
      <c r="AJ2454" s="33">
        <f t="shared" si="1171"/>
        <v>0</v>
      </c>
      <c r="AK2454" s="33">
        <f t="shared" si="1172"/>
        <v>0</v>
      </c>
      <c r="AL2454" s="33">
        <f t="shared" si="1173"/>
        <v>0</v>
      </c>
      <c r="AM2454" s="34">
        <f t="shared" si="1174"/>
        <v>0</v>
      </c>
    </row>
    <row r="2455" spans="1:39" ht="15" customHeight="1" x14ac:dyDescent="0.3">
      <c r="A2455" s="166" t="s">
        <v>4889</v>
      </c>
      <c r="B2455" s="99">
        <v>17569</v>
      </c>
      <c r="C2455" s="99">
        <v>52552</v>
      </c>
      <c r="D2455" s="165">
        <v>44977</v>
      </c>
      <c r="E2455" s="165">
        <v>45267</v>
      </c>
      <c r="F2455" s="166">
        <v>2</v>
      </c>
      <c r="G2455" s="178">
        <v>1.74</v>
      </c>
      <c r="H2455" s="181">
        <v>0.75</v>
      </c>
      <c r="I2455" s="180">
        <v>6.9099999999999995E-2</v>
      </c>
      <c r="J2455" s="21">
        <f t="shared" si="1145"/>
        <v>0.26</v>
      </c>
      <c r="K2455" s="21" t="str">
        <f t="shared" si="1146"/>
        <v>Y</v>
      </c>
      <c r="L2455" s="37" t="str">
        <f t="shared" si="1147"/>
        <v>NA</v>
      </c>
      <c r="M2455" s="8" t="str">
        <f t="shared" si="1148"/>
        <v>Y</v>
      </c>
      <c r="N2455" s="42">
        <f t="shared" si="1149"/>
        <v>1</v>
      </c>
      <c r="O2455" s="43">
        <f t="shared" si="1150"/>
        <v>200000</v>
      </c>
      <c r="P2455" s="43" t="str">
        <f t="shared" si="1151"/>
        <v>NA</v>
      </c>
      <c r="Q2455" s="24">
        <f t="shared" si="1152"/>
        <v>18783.017899999999</v>
      </c>
      <c r="R2455" s="43">
        <f t="shared" si="1153"/>
        <v>0</v>
      </c>
      <c r="S2455" s="24">
        <f t="shared" si="1154"/>
        <v>1000000</v>
      </c>
      <c r="T2455" s="25" t="str">
        <f t="shared" si="1155"/>
        <v>N</v>
      </c>
      <c r="U2455" s="44">
        <f t="shared" si="1156"/>
        <v>0</v>
      </c>
      <c r="V2455" s="45">
        <f t="shared" si="1157"/>
        <v>0</v>
      </c>
      <c r="W2455" s="45">
        <f t="shared" si="1158"/>
        <v>0</v>
      </c>
      <c r="X2455" s="28">
        <f t="shared" si="1159"/>
        <v>0</v>
      </c>
      <c r="Y2455" s="28">
        <f t="shared" si="1160"/>
        <v>0</v>
      </c>
      <c r="Z2455" s="45">
        <f t="shared" si="1161"/>
        <v>0</v>
      </c>
      <c r="AA2455" s="29" t="str">
        <f t="shared" si="1162"/>
        <v>N</v>
      </c>
      <c r="AB2455" s="46">
        <f t="shared" si="1163"/>
        <v>0</v>
      </c>
      <c r="AC2455" s="31">
        <f t="shared" si="1164"/>
        <v>0</v>
      </c>
      <c r="AD2455" s="31">
        <f t="shared" si="1165"/>
        <v>0</v>
      </c>
      <c r="AE2455" s="31">
        <f t="shared" si="1166"/>
        <v>0</v>
      </c>
      <c r="AF2455" s="47">
        <f t="shared" si="1167"/>
        <v>0</v>
      </c>
      <c r="AG2455" s="31">
        <f t="shared" si="1168"/>
        <v>0</v>
      </c>
      <c r="AH2455" s="48">
        <f t="shared" si="1169"/>
        <v>0</v>
      </c>
      <c r="AI2455" s="33">
        <f t="shared" si="1170"/>
        <v>0</v>
      </c>
      <c r="AJ2455" s="33">
        <f t="shared" si="1171"/>
        <v>0</v>
      </c>
      <c r="AK2455" s="33">
        <f t="shared" si="1172"/>
        <v>0</v>
      </c>
      <c r="AL2455" s="33">
        <f t="shared" si="1173"/>
        <v>0</v>
      </c>
      <c r="AM2455" s="34">
        <f t="shared" si="1174"/>
        <v>0</v>
      </c>
    </row>
    <row r="2456" spans="1:39" ht="15" customHeight="1" x14ac:dyDescent="0.3">
      <c r="A2456" s="166" t="s">
        <v>4890</v>
      </c>
      <c r="B2456" s="99">
        <v>21637</v>
      </c>
      <c r="C2456" s="99">
        <v>66655</v>
      </c>
      <c r="D2456" s="165">
        <v>44524</v>
      </c>
      <c r="E2456" s="165">
        <v>44555</v>
      </c>
      <c r="F2456" s="166">
        <v>4</v>
      </c>
      <c r="G2456" s="178">
        <v>2.93</v>
      </c>
      <c r="H2456" s="181">
        <v>1</v>
      </c>
      <c r="I2456" s="180">
        <v>7.5600000000000001E-2</v>
      </c>
      <c r="J2456" s="21">
        <f t="shared" si="1145"/>
        <v>1.0699999999999998</v>
      </c>
      <c r="K2456" s="21" t="str">
        <f t="shared" si="1146"/>
        <v>Y</v>
      </c>
      <c r="L2456" s="37" t="str">
        <f t="shared" si="1147"/>
        <v>NA</v>
      </c>
      <c r="M2456" s="8" t="str">
        <f t="shared" si="1148"/>
        <v>Y</v>
      </c>
      <c r="N2456" s="42">
        <f t="shared" si="1149"/>
        <v>2</v>
      </c>
      <c r="O2456" s="43">
        <f t="shared" si="1150"/>
        <v>200000</v>
      </c>
      <c r="P2456" s="43" t="str">
        <f t="shared" si="1151"/>
        <v>NA</v>
      </c>
      <c r="Q2456" s="24">
        <f t="shared" si="1152"/>
        <v>23272.757200000004</v>
      </c>
      <c r="R2456" s="43">
        <f t="shared" si="1153"/>
        <v>0</v>
      </c>
      <c r="S2456" s="24">
        <f t="shared" si="1154"/>
        <v>1000000</v>
      </c>
      <c r="T2456" s="25" t="str">
        <f t="shared" si="1155"/>
        <v>Y</v>
      </c>
      <c r="U2456" s="44">
        <f t="shared" si="1156"/>
        <v>1</v>
      </c>
      <c r="V2456" s="45">
        <f t="shared" si="1157"/>
        <v>200000</v>
      </c>
      <c r="W2456" s="45">
        <f t="shared" si="1158"/>
        <v>1000000</v>
      </c>
      <c r="X2456" s="28">
        <f t="shared" si="1159"/>
        <v>25032.177644320007</v>
      </c>
      <c r="Y2456" s="28">
        <f t="shared" si="1160"/>
        <v>0</v>
      </c>
      <c r="Z2456" s="45" t="str">
        <f t="shared" si="1161"/>
        <v>NA</v>
      </c>
      <c r="AA2456" s="29" t="str">
        <f t="shared" si="1162"/>
        <v>N</v>
      </c>
      <c r="AB2456" s="46">
        <f t="shared" si="1163"/>
        <v>0</v>
      </c>
      <c r="AC2456" s="31">
        <f t="shared" si="1164"/>
        <v>0</v>
      </c>
      <c r="AD2456" s="31">
        <f t="shared" si="1165"/>
        <v>0</v>
      </c>
      <c r="AE2456" s="31">
        <f t="shared" si="1166"/>
        <v>0</v>
      </c>
      <c r="AF2456" s="47">
        <f t="shared" si="1167"/>
        <v>0</v>
      </c>
      <c r="AG2456" s="31">
        <f t="shared" si="1168"/>
        <v>0</v>
      </c>
      <c r="AH2456" s="48">
        <f t="shared" si="1169"/>
        <v>0</v>
      </c>
      <c r="AI2456" s="33">
        <f t="shared" si="1170"/>
        <v>0</v>
      </c>
      <c r="AJ2456" s="33">
        <f t="shared" si="1171"/>
        <v>0</v>
      </c>
      <c r="AK2456" s="33">
        <f t="shared" si="1172"/>
        <v>0</v>
      </c>
      <c r="AL2456" s="33">
        <f t="shared" si="1173"/>
        <v>0</v>
      </c>
      <c r="AM2456" s="34">
        <f t="shared" si="1174"/>
        <v>0</v>
      </c>
    </row>
    <row r="2457" spans="1:39" ht="15" customHeight="1" x14ac:dyDescent="0.3">
      <c r="A2457" s="166" t="s">
        <v>4891</v>
      </c>
      <c r="B2457" s="99">
        <v>20870</v>
      </c>
      <c r="C2457" s="99">
        <v>76106</v>
      </c>
      <c r="D2457" s="165">
        <v>45524</v>
      </c>
      <c r="E2457" s="165">
        <v>45836</v>
      </c>
      <c r="F2457" s="166">
        <v>4</v>
      </c>
      <c r="G2457" s="178">
        <v>1.88</v>
      </c>
      <c r="H2457" s="181">
        <v>0.75</v>
      </c>
      <c r="I2457" s="180">
        <v>7.5899999999999995E-2</v>
      </c>
      <c r="J2457" s="21">
        <f t="shared" si="1145"/>
        <v>2.12</v>
      </c>
      <c r="K2457" s="21" t="str">
        <f t="shared" si="1146"/>
        <v>Y</v>
      </c>
      <c r="L2457" s="37" t="str">
        <f t="shared" si="1147"/>
        <v>NA</v>
      </c>
      <c r="M2457" s="8" t="str">
        <f t="shared" si="1148"/>
        <v>Y</v>
      </c>
      <c r="N2457" s="42">
        <f t="shared" si="1149"/>
        <v>3</v>
      </c>
      <c r="O2457" s="43">
        <f t="shared" si="1150"/>
        <v>200000</v>
      </c>
      <c r="P2457" s="43" t="str">
        <f t="shared" si="1151"/>
        <v>NA</v>
      </c>
      <c r="Q2457" s="24">
        <f t="shared" si="1152"/>
        <v>22454.033000000003</v>
      </c>
      <c r="R2457" s="43">
        <f t="shared" si="1153"/>
        <v>0</v>
      </c>
      <c r="S2457" s="24">
        <f t="shared" si="1154"/>
        <v>1000000</v>
      </c>
      <c r="T2457" s="25" t="str">
        <f t="shared" si="1155"/>
        <v>Y</v>
      </c>
      <c r="U2457" s="44">
        <f t="shared" si="1156"/>
        <v>2</v>
      </c>
      <c r="V2457" s="45">
        <f t="shared" si="1157"/>
        <v>200000</v>
      </c>
      <c r="W2457" s="45">
        <f t="shared" si="1158"/>
        <v>1000000</v>
      </c>
      <c r="X2457" s="28">
        <f t="shared" si="1159"/>
        <v>24158.294104700006</v>
      </c>
      <c r="Y2457" s="28">
        <f t="shared" si="1160"/>
        <v>0</v>
      </c>
      <c r="Z2457" s="45" t="str">
        <f t="shared" si="1161"/>
        <v>NA</v>
      </c>
      <c r="AA2457" s="29" t="str">
        <f t="shared" si="1162"/>
        <v>Y</v>
      </c>
      <c r="AB2457" s="46">
        <f t="shared" si="1163"/>
        <v>1</v>
      </c>
      <c r="AC2457" s="31">
        <f t="shared" si="1164"/>
        <v>200000</v>
      </c>
      <c r="AD2457" s="31">
        <f t="shared" si="1165"/>
        <v>1000000</v>
      </c>
      <c r="AE2457" s="31">
        <f t="shared" si="1166"/>
        <v>25991.908627246739</v>
      </c>
      <c r="AF2457" s="47">
        <f t="shared" si="1167"/>
        <v>0</v>
      </c>
      <c r="AG2457" s="31" t="str">
        <f t="shared" si="1168"/>
        <v>NA</v>
      </c>
      <c r="AH2457" s="48">
        <f t="shared" si="1169"/>
        <v>0</v>
      </c>
      <c r="AI2457" s="33">
        <f t="shared" si="1170"/>
        <v>0</v>
      </c>
      <c r="AJ2457" s="33">
        <f t="shared" si="1171"/>
        <v>0</v>
      </c>
      <c r="AK2457" s="33">
        <f t="shared" si="1172"/>
        <v>0</v>
      </c>
      <c r="AL2457" s="33">
        <f t="shared" si="1173"/>
        <v>0</v>
      </c>
      <c r="AM2457" s="34">
        <f t="shared" si="1174"/>
        <v>0</v>
      </c>
    </row>
    <row r="2458" spans="1:39" ht="15" customHeight="1" x14ac:dyDescent="0.3">
      <c r="A2458" s="166" t="s">
        <v>4892</v>
      </c>
      <c r="B2458" s="99">
        <v>17549</v>
      </c>
      <c r="C2458" s="99">
        <v>58162</v>
      </c>
      <c r="D2458" s="165">
        <v>44451</v>
      </c>
      <c r="E2458" s="165">
        <v>44691</v>
      </c>
      <c r="F2458" s="166">
        <v>2</v>
      </c>
      <c r="G2458" s="178">
        <v>0.7</v>
      </c>
      <c r="H2458" s="181">
        <v>1</v>
      </c>
      <c r="I2458" s="180">
        <v>6.4399999999999999E-2</v>
      </c>
      <c r="J2458" s="21">
        <f t="shared" si="1145"/>
        <v>1.3</v>
      </c>
      <c r="K2458" s="21" t="str">
        <f t="shared" si="1146"/>
        <v>Y</v>
      </c>
      <c r="L2458" s="37" t="str">
        <f t="shared" si="1147"/>
        <v>NA</v>
      </c>
      <c r="M2458" s="8" t="str">
        <f t="shared" si="1148"/>
        <v>Y</v>
      </c>
      <c r="N2458" s="42">
        <f t="shared" si="1149"/>
        <v>2</v>
      </c>
      <c r="O2458" s="43">
        <f t="shared" si="1150"/>
        <v>200000</v>
      </c>
      <c r="P2458" s="43" t="str">
        <f t="shared" si="1151"/>
        <v>NA</v>
      </c>
      <c r="Q2458" s="24">
        <f t="shared" si="1152"/>
        <v>18679.155600000002</v>
      </c>
      <c r="R2458" s="43">
        <f t="shared" si="1153"/>
        <v>0</v>
      </c>
      <c r="S2458" s="24">
        <f t="shared" si="1154"/>
        <v>1000000</v>
      </c>
      <c r="T2458" s="25" t="str">
        <f t="shared" si="1155"/>
        <v>Y</v>
      </c>
      <c r="U2458" s="44">
        <f t="shared" si="1156"/>
        <v>1</v>
      </c>
      <c r="V2458" s="45">
        <f t="shared" si="1157"/>
        <v>200000</v>
      </c>
      <c r="W2458" s="45">
        <f t="shared" si="1158"/>
        <v>1000000</v>
      </c>
      <c r="X2458" s="28">
        <f t="shared" si="1159"/>
        <v>19882.093220640003</v>
      </c>
      <c r="Y2458" s="28">
        <f t="shared" si="1160"/>
        <v>0</v>
      </c>
      <c r="Z2458" s="45" t="str">
        <f t="shared" si="1161"/>
        <v>NA</v>
      </c>
      <c r="AA2458" s="29" t="str">
        <f t="shared" si="1162"/>
        <v>N</v>
      </c>
      <c r="AB2458" s="46">
        <f t="shared" si="1163"/>
        <v>0</v>
      </c>
      <c r="AC2458" s="31">
        <f t="shared" si="1164"/>
        <v>0</v>
      </c>
      <c r="AD2458" s="31">
        <f t="shared" si="1165"/>
        <v>0</v>
      </c>
      <c r="AE2458" s="31">
        <f t="shared" si="1166"/>
        <v>0</v>
      </c>
      <c r="AF2458" s="47">
        <f t="shared" si="1167"/>
        <v>0</v>
      </c>
      <c r="AG2458" s="31">
        <f t="shared" si="1168"/>
        <v>0</v>
      </c>
      <c r="AH2458" s="48">
        <f t="shared" si="1169"/>
        <v>0</v>
      </c>
      <c r="AI2458" s="33">
        <f t="shared" si="1170"/>
        <v>0</v>
      </c>
      <c r="AJ2458" s="33">
        <f t="shared" si="1171"/>
        <v>0</v>
      </c>
      <c r="AK2458" s="33">
        <f t="shared" si="1172"/>
        <v>0</v>
      </c>
      <c r="AL2458" s="33">
        <f t="shared" si="1173"/>
        <v>0</v>
      </c>
      <c r="AM2458" s="34">
        <f t="shared" si="1174"/>
        <v>0</v>
      </c>
    </row>
    <row r="2459" spans="1:39" ht="15" customHeight="1" x14ac:dyDescent="0.3">
      <c r="A2459" s="166" t="s">
        <v>4893</v>
      </c>
      <c r="B2459" s="99">
        <v>9984</v>
      </c>
      <c r="C2459" s="99">
        <v>84907</v>
      </c>
      <c r="D2459" s="165">
        <v>46129</v>
      </c>
      <c r="E2459" s="165">
        <v>46223</v>
      </c>
      <c r="F2459" s="166">
        <v>4</v>
      </c>
      <c r="G2459" s="178">
        <v>3.49</v>
      </c>
      <c r="H2459" s="181">
        <v>1</v>
      </c>
      <c r="I2459" s="180">
        <v>2.1999999999999999E-2</v>
      </c>
      <c r="J2459" s="21">
        <f t="shared" si="1145"/>
        <v>0.50999999999999979</v>
      </c>
      <c r="K2459" s="21" t="str">
        <f t="shared" si="1146"/>
        <v>Y</v>
      </c>
      <c r="L2459" s="37" t="str">
        <f t="shared" si="1147"/>
        <v>NA</v>
      </c>
      <c r="M2459" s="8" t="str">
        <f t="shared" si="1148"/>
        <v>Y</v>
      </c>
      <c r="N2459" s="42">
        <f t="shared" si="1149"/>
        <v>1</v>
      </c>
      <c r="O2459" s="43">
        <f t="shared" si="1150"/>
        <v>200000</v>
      </c>
      <c r="P2459" s="43" t="str">
        <f t="shared" si="1151"/>
        <v>NA</v>
      </c>
      <c r="Q2459" s="24">
        <f t="shared" si="1152"/>
        <v>10203.648000000001</v>
      </c>
      <c r="R2459" s="43">
        <f t="shared" si="1153"/>
        <v>0</v>
      </c>
      <c r="S2459" s="24">
        <f t="shared" si="1154"/>
        <v>1000000</v>
      </c>
      <c r="T2459" s="25" t="str">
        <f t="shared" si="1155"/>
        <v>N</v>
      </c>
      <c r="U2459" s="44">
        <f t="shared" si="1156"/>
        <v>0</v>
      </c>
      <c r="V2459" s="45">
        <f t="shared" si="1157"/>
        <v>0</v>
      </c>
      <c r="W2459" s="45">
        <f t="shared" si="1158"/>
        <v>0</v>
      </c>
      <c r="X2459" s="28">
        <f t="shared" si="1159"/>
        <v>0</v>
      </c>
      <c r="Y2459" s="28">
        <f t="shared" si="1160"/>
        <v>0</v>
      </c>
      <c r="Z2459" s="45">
        <f t="shared" si="1161"/>
        <v>0</v>
      </c>
      <c r="AA2459" s="29" t="str">
        <f t="shared" si="1162"/>
        <v>N</v>
      </c>
      <c r="AB2459" s="46">
        <f t="shared" si="1163"/>
        <v>0</v>
      </c>
      <c r="AC2459" s="31">
        <f t="shared" si="1164"/>
        <v>0</v>
      </c>
      <c r="AD2459" s="31">
        <f t="shared" si="1165"/>
        <v>0</v>
      </c>
      <c r="AE2459" s="31">
        <f t="shared" si="1166"/>
        <v>0</v>
      </c>
      <c r="AF2459" s="47">
        <f t="shared" si="1167"/>
        <v>0</v>
      </c>
      <c r="AG2459" s="31">
        <f t="shared" si="1168"/>
        <v>0</v>
      </c>
      <c r="AH2459" s="48">
        <f t="shared" si="1169"/>
        <v>0</v>
      </c>
      <c r="AI2459" s="33">
        <f t="shared" si="1170"/>
        <v>0</v>
      </c>
      <c r="AJ2459" s="33">
        <f t="shared" si="1171"/>
        <v>0</v>
      </c>
      <c r="AK2459" s="33">
        <f t="shared" si="1172"/>
        <v>0</v>
      </c>
      <c r="AL2459" s="33">
        <f t="shared" si="1173"/>
        <v>0</v>
      </c>
      <c r="AM2459" s="34">
        <f t="shared" si="1174"/>
        <v>0</v>
      </c>
    </row>
    <row r="2460" spans="1:39" ht="15" customHeight="1" x14ac:dyDescent="0.3">
      <c r="A2460" s="166" t="s">
        <v>4894</v>
      </c>
      <c r="B2460" s="99">
        <v>9723</v>
      </c>
      <c r="C2460" s="99">
        <v>73459</v>
      </c>
      <c r="D2460" s="165">
        <v>44421</v>
      </c>
      <c r="E2460" s="165">
        <v>44786</v>
      </c>
      <c r="F2460" s="166">
        <v>2</v>
      </c>
      <c r="G2460" s="178">
        <v>0.24</v>
      </c>
      <c r="H2460" s="181">
        <v>0.75</v>
      </c>
      <c r="I2460" s="180">
        <v>3.8699999999999998E-2</v>
      </c>
      <c r="J2460" s="21">
        <f t="shared" si="1145"/>
        <v>1.76</v>
      </c>
      <c r="K2460" s="21" t="str">
        <f t="shared" si="1146"/>
        <v>Y</v>
      </c>
      <c r="L2460" s="37" t="str">
        <f t="shared" si="1147"/>
        <v>NA</v>
      </c>
      <c r="M2460" s="8" t="str">
        <f t="shared" si="1148"/>
        <v>Y</v>
      </c>
      <c r="N2460" s="42">
        <f t="shared" si="1149"/>
        <v>3</v>
      </c>
      <c r="O2460" s="43">
        <f t="shared" si="1150"/>
        <v>200000</v>
      </c>
      <c r="P2460" s="43" t="str">
        <f t="shared" si="1151"/>
        <v>NA</v>
      </c>
      <c r="Q2460" s="24">
        <f t="shared" si="1152"/>
        <v>10099.2801</v>
      </c>
      <c r="R2460" s="43">
        <f t="shared" si="1153"/>
        <v>0</v>
      </c>
      <c r="S2460" s="24">
        <f t="shared" si="1154"/>
        <v>1000000</v>
      </c>
      <c r="T2460" s="25" t="str">
        <f t="shared" si="1155"/>
        <v>Y</v>
      </c>
      <c r="U2460" s="44">
        <f t="shared" si="1156"/>
        <v>2</v>
      </c>
      <c r="V2460" s="45">
        <f t="shared" si="1157"/>
        <v>200000</v>
      </c>
      <c r="W2460" s="45">
        <f t="shared" si="1158"/>
        <v>1000000</v>
      </c>
      <c r="X2460" s="28">
        <f t="shared" si="1159"/>
        <v>10490.122239869999</v>
      </c>
      <c r="Y2460" s="28">
        <f t="shared" si="1160"/>
        <v>0</v>
      </c>
      <c r="Z2460" s="45" t="str">
        <f t="shared" si="1161"/>
        <v>NA</v>
      </c>
      <c r="AA2460" s="29" t="str">
        <f t="shared" si="1162"/>
        <v>N</v>
      </c>
      <c r="AB2460" s="46">
        <f t="shared" si="1163"/>
        <v>1</v>
      </c>
      <c r="AC2460" s="31">
        <f t="shared" si="1164"/>
        <v>20000</v>
      </c>
      <c r="AD2460" s="31">
        <f t="shared" si="1165"/>
        <v>65000</v>
      </c>
      <c r="AE2460" s="31">
        <f t="shared" si="1166"/>
        <v>10896.089970552968</v>
      </c>
      <c r="AF2460" s="47">
        <f t="shared" si="1167"/>
        <v>0</v>
      </c>
      <c r="AG2460" s="31">
        <f t="shared" si="1168"/>
        <v>0</v>
      </c>
      <c r="AH2460" s="48">
        <f t="shared" si="1169"/>
        <v>0</v>
      </c>
      <c r="AI2460" s="33">
        <f t="shared" si="1170"/>
        <v>0</v>
      </c>
      <c r="AJ2460" s="33">
        <f t="shared" si="1171"/>
        <v>0</v>
      </c>
      <c r="AK2460" s="33">
        <f t="shared" si="1172"/>
        <v>0</v>
      </c>
      <c r="AL2460" s="33">
        <f t="shared" si="1173"/>
        <v>0</v>
      </c>
      <c r="AM2460" s="34">
        <f t="shared" si="1174"/>
        <v>0</v>
      </c>
    </row>
    <row r="2461" spans="1:39" ht="15" customHeight="1" x14ac:dyDescent="0.3">
      <c r="A2461" s="166" t="s">
        <v>4895</v>
      </c>
      <c r="B2461" s="99">
        <v>15766</v>
      </c>
      <c r="C2461" s="99">
        <v>95708</v>
      </c>
      <c r="D2461" s="165">
        <v>45426</v>
      </c>
      <c r="E2461" s="165">
        <v>45618</v>
      </c>
      <c r="F2461" s="166">
        <v>4</v>
      </c>
      <c r="G2461" s="178">
        <v>3.5</v>
      </c>
      <c r="H2461" s="181">
        <v>0.25</v>
      </c>
      <c r="I2461" s="180">
        <v>5.8200000000000002E-2</v>
      </c>
      <c r="J2461" s="21">
        <f t="shared" si="1145"/>
        <v>0.5</v>
      </c>
      <c r="K2461" s="21" t="str">
        <f t="shared" si="1146"/>
        <v>Y</v>
      </c>
      <c r="L2461" s="37" t="str">
        <f t="shared" si="1147"/>
        <v>NA</v>
      </c>
      <c r="M2461" s="8" t="str">
        <f t="shared" si="1148"/>
        <v>Y</v>
      </c>
      <c r="N2461" s="42">
        <f t="shared" si="1149"/>
        <v>2</v>
      </c>
      <c r="O2461" s="43">
        <f t="shared" si="1150"/>
        <v>200000</v>
      </c>
      <c r="P2461" s="43" t="str">
        <f t="shared" si="1151"/>
        <v>NA</v>
      </c>
      <c r="Q2461" s="24">
        <f t="shared" si="1152"/>
        <v>16683.581200000001</v>
      </c>
      <c r="R2461" s="43">
        <f t="shared" si="1153"/>
        <v>0</v>
      </c>
      <c r="S2461" s="24">
        <f t="shared" si="1154"/>
        <v>1000000</v>
      </c>
      <c r="T2461" s="25" t="str">
        <f t="shared" si="1155"/>
        <v>N</v>
      </c>
      <c r="U2461" s="44">
        <f t="shared" si="1156"/>
        <v>1</v>
      </c>
      <c r="V2461" s="45">
        <f t="shared" si="1157"/>
        <v>20000</v>
      </c>
      <c r="W2461" s="45">
        <f t="shared" si="1158"/>
        <v>65000</v>
      </c>
      <c r="X2461" s="28">
        <f t="shared" si="1159"/>
        <v>0</v>
      </c>
      <c r="Y2461" s="28">
        <f t="shared" si="1160"/>
        <v>17654.565625840001</v>
      </c>
      <c r="Z2461" s="45">
        <f t="shared" si="1161"/>
        <v>0</v>
      </c>
      <c r="AA2461" s="29" t="str">
        <f t="shared" si="1162"/>
        <v>N</v>
      </c>
      <c r="AB2461" s="46">
        <f t="shared" si="1163"/>
        <v>0</v>
      </c>
      <c r="AC2461" s="31">
        <f t="shared" si="1164"/>
        <v>0</v>
      </c>
      <c r="AD2461" s="31">
        <f t="shared" si="1165"/>
        <v>0</v>
      </c>
      <c r="AE2461" s="31">
        <f t="shared" si="1166"/>
        <v>0</v>
      </c>
      <c r="AF2461" s="47">
        <f t="shared" si="1167"/>
        <v>0</v>
      </c>
      <c r="AG2461" s="31">
        <f t="shared" si="1168"/>
        <v>0</v>
      </c>
      <c r="AH2461" s="48">
        <f t="shared" si="1169"/>
        <v>0</v>
      </c>
      <c r="AI2461" s="33">
        <f t="shared" si="1170"/>
        <v>0</v>
      </c>
      <c r="AJ2461" s="33">
        <f t="shared" si="1171"/>
        <v>0</v>
      </c>
      <c r="AK2461" s="33">
        <f t="shared" si="1172"/>
        <v>0</v>
      </c>
      <c r="AL2461" s="33">
        <f t="shared" si="1173"/>
        <v>0</v>
      </c>
      <c r="AM2461" s="34">
        <f t="shared" si="1174"/>
        <v>17654.565625840001</v>
      </c>
    </row>
    <row r="2462" spans="1:39" ht="15" customHeight="1" x14ac:dyDescent="0.3">
      <c r="A2462" s="166" t="s">
        <v>4896</v>
      </c>
      <c r="B2462" s="99">
        <v>12454</v>
      </c>
      <c r="C2462" s="99">
        <v>34300</v>
      </c>
      <c r="D2462" s="165">
        <v>45316</v>
      </c>
      <c r="E2462" s="165">
        <v>45396</v>
      </c>
      <c r="F2462" s="166">
        <v>2</v>
      </c>
      <c r="G2462" s="178">
        <v>0.94</v>
      </c>
      <c r="H2462" s="181">
        <v>0.75</v>
      </c>
      <c r="I2462" s="180">
        <v>7.8200000000000006E-2</v>
      </c>
      <c r="J2462" s="21">
        <f t="shared" si="1145"/>
        <v>1.06</v>
      </c>
      <c r="K2462" s="21" t="str">
        <f t="shared" si="1146"/>
        <v>Y</v>
      </c>
      <c r="L2462" s="37" t="str">
        <f t="shared" si="1147"/>
        <v>NA</v>
      </c>
      <c r="M2462" s="8" t="str">
        <f t="shared" si="1148"/>
        <v>Y</v>
      </c>
      <c r="N2462" s="42">
        <f t="shared" si="1149"/>
        <v>2</v>
      </c>
      <c r="O2462" s="43">
        <f t="shared" si="1150"/>
        <v>200000</v>
      </c>
      <c r="P2462" s="43" t="str">
        <f t="shared" si="1151"/>
        <v>NA</v>
      </c>
      <c r="Q2462" s="24">
        <f t="shared" si="1152"/>
        <v>13427.9028</v>
      </c>
      <c r="R2462" s="43">
        <f t="shared" si="1153"/>
        <v>0</v>
      </c>
      <c r="S2462" s="24">
        <f t="shared" si="1154"/>
        <v>1000000</v>
      </c>
      <c r="T2462" s="25" t="str">
        <f t="shared" si="1155"/>
        <v>Y</v>
      </c>
      <c r="U2462" s="44">
        <f t="shared" si="1156"/>
        <v>1</v>
      </c>
      <c r="V2462" s="45">
        <f t="shared" si="1157"/>
        <v>200000</v>
      </c>
      <c r="W2462" s="45">
        <f t="shared" si="1158"/>
        <v>1000000</v>
      </c>
      <c r="X2462" s="28">
        <f t="shared" si="1159"/>
        <v>14477.96479896</v>
      </c>
      <c r="Y2462" s="28">
        <f t="shared" si="1160"/>
        <v>0</v>
      </c>
      <c r="Z2462" s="45" t="str">
        <f t="shared" si="1161"/>
        <v>NA</v>
      </c>
      <c r="AA2462" s="29" t="str">
        <f t="shared" si="1162"/>
        <v>N</v>
      </c>
      <c r="AB2462" s="46">
        <f t="shared" si="1163"/>
        <v>0</v>
      </c>
      <c r="AC2462" s="31">
        <f t="shared" si="1164"/>
        <v>0</v>
      </c>
      <c r="AD2462" s="31">
        <f t="shared" si="1165"/>
        <v>0</v>
      </c>
      <c r="AE2462" s="31">
        <f t="shared" si="1166"/>
        <v>0</v>
      </c>
      <c r="AF2462" s="47">
        <f t="shared" si="1167"/>
        <v>0</v>
      </c>
      <c r="AG2462" s="31">
        <f t="shared" si="1168"/>
        <v>0</v>
      </c>
      <c r="AH2462" s="48">
        <f t="shared" si="1169"/>
        <v>0</v>
      </c>
      <c r="AI2462" s="33">
        <f t="shared" si="1170"/>
        <v>0</v>
      </c>
      <c r="AJ2462" s="33">
        <f t="shared" si="1171"/>
        <v>0</v>
      </c>
      <c r="AK2462" s="33">
        <f t="shared" si="1172"/>
        <v>0</v>
      </c>
      <c r="AL2462" s="33">
        <f t="shared" si="1173"/>
        <v>0</v>
      </c>
      <c r="AM2462" s="34">
        <f t="shared" si="1174"/>
        <v>0</v>
      </c>
    </row>
    <row r="2463" spans="1:39" ht="15" customHeight="1" x14ac:dyDescent="0.3">
      <c r="A2463" s="166" t="s">
        <v>4897</v>
      </c>
      <c r="B2463" s="99">
        <v>6838</v>
      </c>
      <c r="C2463" s="99">
        <v>55290</v>
      </c>
      <c r="D2463" s="165">
        <v>45470</v>
      </c>
      <c r="E2463" s="165">
        <v>45691</v>
      </c>
      <c r="F2463" s="166">
        <v>4</v>
      </c>
      <c r="G2463" s="178">
        <v>0.67</v>
      </c>
      <c r="H2463" s="181">
        <v>1</v>
      </c>
      <c r="I2463" s="180">
        <v>5.4600000000000003E-2</v>
      </c>
      <c r="J2463" s="21">
        <f t="shared" si="1145"/>
        <v>3.33</v>
      </c>
      <c r="K2463" s="21" t="str">
        <f t="shared" si="1146"/>
        <v>Y</v>
      </c>
      <c r="L2463" s="37" t="str">
        <f t="shared" si="1147"/>
        <v>NA</v>
      </c>
      <c r="M2463" s="8" t="str">
        <f t="shared" si="1148"/>
        <v>Y</v>
      </c>
      <c r="N2463" s="42">
        <f t="shared" si="1149"/>
        <v>4</v>
      </c>
      <c r="O2463" s="43">
        <f t="shared" si="1150"/>
        <v>200000</v>
      </c>
      <c r="P2463" s="43" t="str">
        <f t="shared" si="1151"/>
        <v>NA</v>
      </c>
      <c r="Q2463" s="24">
        <f t="shared" si="1152"/>
        <v>7211.3548000000001</v>
      </c>
      <c r="R2463" s="43">
        <f t="shared" si="1153"/>
        <v>0</v>
      </c>
      <c r="S2463" s="24">
        <f t="shared" si="1154"/>
        <v>1000000</v>
      </c>
      <c r="T2463" s="25" t="str">
        <f t="shared" si="1155"/>
        <v>Y</v>
      </c>
      <c r="U2463" s="44">
        <f t="shared" si="1156"/>
        <v>3</v>
      </c>
      <c r="V2463" s="45">
        <f t="shared" si="1157"/>
        <v>200000</v>
      </c>
      <c r="W2463" s="45">
        <f t="shared" si="1158"/>
        <v>1000000</v>
      </c>
      <c r="X2463" s="28">
        <f t="shared" si="1159"/>
        <v>7605.0947720799995</v>
      </c>
      <c r="Y2463" s="28">
        <f t="shared" si="1160"/>
        <v>0</v>
      </c>
      <c r="Z2463" s="45" t="str">
        <f t="shared" si="1161"/>
        <v>NA</v>
      </c>
      <c r="AA2463" s="29" t="str">
        <f t="shared" si="1162"/>
        <v>Y</v>
      </c>
      <c r="AB2463" s="46">
        <f t="shared" si="1163"/>
        <v>2</v>
      </c>
      <c r="AC2463" s="31">
        <f t="shared" si="1164"/>
        <v>200000</v>
      </c>
      <c r="AD2463" s="31">
        <f t="shared" si="1165"/>
        <v>1000000</v>
      </c>
      <c r="AE2463" s="31">
        <f t="shared" si="1166"/>
        <v>8020.3329466355672</v>
      </c>
      <c r="AF2463" s="47">
        <f t="shared" si="1167"/>
        <v>0</v>
      </c>
      <c r="AG2463" s="31" t="str">
        <f t="shared" si="1168"/>
        <v>NA</v>
      </c>
      <c r="AH2463" s="48">
        <f t="shared" si="1169"/>
        <v>1</v>
      </c>
      <c r="AI2463" s="33">
        <f t="shared" si="1170"/>
        <v>20000</v>
      </c>
      <c r="AJ2463" s="33">
        <f t="shared" si="1171"/>
        <v>65000</v>
      </c>
      <c r="AK2463" s="33">
        <f t="shared" si="1172"/>
        <v>8458.2431255218689</v>
      </c>
      <c r="AL2463" s="33">
        <f t="shared" si="1173"/>
        <v>0</v>
      </c>
      <c r="AM2463" s="34">
        <f t="shared" si="1174"/>
        <v>0</v>
      </c>
    </row>
    <row r="2464" spans="1:39" ht="15" customHeight="1" x14ac:dyDescent="0.3">
      <c r="A2464" s="166" t="s">
        <v>4898</v>
      </c>
      <c r="B2464" s="99">
        <v>10736</v>
      </c>
      <c r="C2464" s="99">
        <v>31086</v>
      </c>
      <c r="D2464" s="165">
        <v>44956</v>
      </c>
      <c r="E2464" s="165">
        <v>45181</v>
      </c>
      <c r="F2464" s="166">
        <v>2</v>
      </c>
      <c r="G2464" s="178">
        <v>1.05</v>
      </c>
      <c r="H2464" s="181">
        <v>0.5</v>
      </c>
      <c r="I2464" s="180">
        <v>3.1300000000000001E-2</v>
      </c>
      <c r="J2464" s="21">
        <f t="shared" si="1145"/>
        <v>0.95</v>
      </c>
      <c r="K2464" s="21" t="str">
        <f t="shared" si="1146"/>
        <v>Y</v>
      </c>
      <c r="L2464" s="37" t="str">
        <f t="shared" si="1147"/>
        <v>NA</v>
      </c>
      <c r="M2464" s="8" t="str">
        <f t="shared" si="1148"/>
        <v>Y</v>
      </c>
      <c r="N2464" s="42">
        <f t="shared" si="1149"/>
        <v>2</v>
      </c>
      <c r="O2464" s="43">
        <f t="shared" si="1150"/>
        <v>200000</v>
      </c>
      <c r="P2464" s="43" t="str">
        <f t="shared" si="1151"/>
        <v>NA</v>
      </c>
      <c r="Q2464" s="24">
        <f t="shared" si="1152"/>
        <v>11072.036800000002</v>
      </c>
      <c r="R2464" s="43">
        <f t="shared" si="1153"/>
        <v>0</v>
      </c>
      <c r="S2464" s="24">
        <f t="shared" si="1154"/>
        <v>1000000</v>
      </c>
      <c r="T2464" s="25" t="str">
        <f t="shared" si="1155"/>
        <v>N</v>
      </c>
      <c r="U2464" s="44">
        <f t="shared" si="1156"/>
        <v>1</v>
      </c>
      <c r="V2464" s="45">
        <f t="shared" si="1157"/>
        <v>20000</v>
      </c>
      <c r="W2464" s="45">
        <f t="shared" si="1158"/>
        <v>65000</v>
      </c>
      <c r="X2464" s="28">
        <f t="shared" si="1159"/>
        <v>11418.591551840003</v>
      </c>
      <c r="Y2464" s="28">
        <f t="shared" si="1160"/>
        <v>0</v>
      </c>
      <c r="Z2464" s="45">
        <f t="shared" si="1161"/>
        <v>11423.371648159995</v>
      </c>
      <c r="AA2464" s="29" t="str">
        <f t="shared" si="1162"/>
        <v>N</v>
      </c>
      <c r="AB2464" s="46">
        <f t="shared" si="1163"/>
        <v>0</v>
      </c>
      <c r="AC2464" s="31">
        <f t="shared" si="1164"/>
        <v>0</v>
      </c>
      <c r="AD2464" s="31">
        <f t="shared" si="1165"/>
        <v>0</v>
      </c>
      <c r="AE2464" s="31">
        <f t="shared" si="1166"/>
        <v>0</v>
      </c>
      <c r="AF2464" s="47">
        <f t="shared" si="1167"/>
        <v>0</v>
      </c>
      <c r="AG2464" s="31">
        <f t="shared" si="1168"/>
        <v>0</v>
      </c>
      <c r="AH2464" s="48">
        <f t="shared" si="1169"/>
        <v>0</v>
      </c>
      <c r="AI2464" s="33">
        <f t="shared" si="1170"/>
        <v>0</v>
      </c>
      <c r="AJ2464" s="33">
        <f t="shared" si="1171"/>
        <v>0</v>
      </c>
      <c r="AK2464" s="33">
        <f t="shared" si="1172"/>
        <v>0</v>
      </c>
      <c r="AL2464" s="33">
        <f t="shared" si="1173"/>
        <v>0</v>
      </c>
      <c r="AM2464" s="34">
        <f t="shared" si="1174"/>
        <v>0</v>
      </c>
    </row>
    <row r="2465" spans="1:39" ht="15" customHeight="1" x14ac:dyDescent="0.3">
      <c r="A2465" s="166" t="s">
        <v>4899</v>
      </c>
      <c r="B2465" s="99">
        <v>13366</v>
      </c>
      <c r="C2465" s="99">
        <v>24597</v>
      </c>
      <c r="D2465" s="165">
        <v>44557</v>
      </c>
      <c r="E2465" s="165">
        <v>44825</v>
      </c>
      <c r="F2465" s="166">
        <v>4</v>
      </c>
      <c r="G2465" s="178">
        <v>2.74</v>
      </c>
      <c r="H2465" s="181">
        <v>0.5</v>
      </c>
      <c r="I2465" s="180">
        <v>2.0199999999999999E-2</v>
      </c>
      <c r="J2465" s="21">
        <f t="shared" si="1145"/>
        <v>1.2599999999999998</v>
      </c>
      <c r="K2465" s="21" t="str">
        <f t="shared" si="1146"/>
        <v>Y</v>
      </c>
      <c r="L2465" s="37" t="str">
        <f t="shared" si="1147"/>
        <v>NA</v>
      </c>
      <c r="M2465" s="8" t="str">
        <f t="shared" si="1148"/>
        <v>Y</v>
      </c>
      <c r="N2465" s="42">
        <f t="shared" si="1149"/>
        <v>3</v>
      </c>
      <c r="O2465" s="43">
        <f t="shared" si="1150"/>
        <v>200000</v>
      </c>
      <c r="P2465" s="43" t="str">
        <f t="shared" si="1151"/>
        <v>NA</v>
      </c>
      <c r="Q2465" s="24">
        <f t="shared" si="1152"/>
        <v>13635.993200000001</v>
      </c>
      <c r="R2465" s="43">
        <f t="shared" si="1153"/>
        <v>0</v>
      </c>
      <c r="S2465" s="24">
        <f t="shared" si="1154"/>
        <v>1000000</v>
      </c>
      <c r="T2465" s="25" t="str">
        <f t="shared" si="1155"/>
        <v>Y</v>
      </c>
      <c r="U2465" s="44">
        <f t="shared" si="1156"/>
        <v>2</v>
      </c>
      <c r="V2465" s="45">
        <f t="shared" si="1157"/>
        <v>200000</v>
      </c>
      <c r="W2465" s="45">
        <f t="shared" si="1158"/>
        <v>1000000</v>
      </c>
      <c r="X2465" s="28">
        <f t="shared" si="1159"/>
        <v>13911.440262640001</v>
      </c>
      <c r="Y2465" s="28">
        <f t="shared" si="1160"/>
        <v>0</v>
      </c>
      <c r="Z2465" s="45" t="str">
        <f t="shared" si="1161"/>
        <v>NA</v>
      </c>
      <c r="AA2465" s="29" t="str">
        <f t="shared" si="1162"/>
        <v>N</v>
      </c>
      <c r="AB2465" s="46">
        <f t="shared" si="1163"/>
        <v>1</v>
      </c>
      <c r="AC2465" s="31">
        <f t="shared" si="1164"/>
        <v>20000</v>
      </c>
      <c r="AD2465" s="31">
        <f t="shared" si="1165"/>
        <v>65000</v>
      </c>
      <c r="AE2465" s="31">
        <f t="shared" si="1166"/>
        <v>14192.451355945328</v>
      </c>
      <c r="AF2465" s="47">
        <f t="shared" si="1167"/>
        <v>0</v>
      </c>
      <c r="AG2465" s="31">
        <f t="shared" si="1168"/>
        <v>0</v>
      </c>
      <c r="AH2465" s="48">
        <f t="shared" si="1169"/>
        <v>0</v>
      </c>
      <c r="AI2465" s="33">
        <f t="shared" si="1170"/>
        <v>0</v>
      </c>
      <c r="AJ2465" s="33">
        <f t="shared" si="1171"/>
        <v>0</v>
      </c>
      <c r="AK2465" s="33">
        <f t="shared" si="1172"/>
        <v>0</v>
      </c>
      <c r="AL2465" s="33">
        <f t="shared" si="1173"/>
        <v>0</v>
      </c>
      <c r="AM2465" s="34">
        <f t="shared" si="1174"/>
        <v>0</v>
      </c>
    </row>
    <row r="2466" spans="1:39" ht="15" customHeight="1" x14ac:dyDescent="0.3">
      <c r="A2466" s="166" t="s">
        <v>4900</v>
      </c>
      <c r="B2466" s="99">
        <v>14802</v>
      </c>
      <c r="C2466" s="99">
        <v>80417</v>
      </c>
      <c r="D2466" s="165">
        <v>44791</v>
      </c>
      <c r="E2466" s="165">
        <v>44949</v>
      </c>
      <c r="F2466" s="166">
        <v>4</v>
      </c>
      <c r="G2466" s="178">
        <v>3.4</v>
      </c>
      <c r="H2466" s="181">
        <v>0.5</v>
      </c>
      <c r="I2466" s="180">
        <v>8.5000000000000006E-2</v>
      </c>
      <c r="J2466" s="21">
        <f t="shared" si="1145"/>
        <v>0.60000000000000009</v>
      </c>
      <c r="K2466" s="21" t="str">
        <f t="shared" si="1146"/>
        <v>Y</v>
      </c>
      <c r="L2466" s="37" t="str">
        <f t="shared" si="1147"/>
        <v>NA</v>
      </c>
      <c r="M2466" s="8" t="str">
        <f t="shared" si="1148"/>
        <v>Y</v>
      </c>
      <c r="N2466" s="42">
        <f t="shared" si="1149"/>
        <v>2</v>
      </c>
      <c r="O2466" s="43">
        <f t="shared" si="1150"/>
        <v>200000</v>
      </c>
      <c r="P2466" s="43" t="str">
        <f t="shared" si="1151"/>
        <v>NA</v>
      </c>
      <c r="Q2466" s="24">
        <f t="shared" si="1152"/>
        <v>16060.17</v>
      </c>
      <c r="R2466" s="43">
        <f t="shared" si="1153"/>
        <v>0</v>
      </c>
      <c r="S2466" s="24">
        <f t="shared" si="1154"/>
        <v>1000000</v>
      </c>
      <c r="T2466" s="25" t="str">
        <f t="shared" si="1155"/>
        <v>N</v>
      </c>
      <c r="U2466" s="44">
        <f t="shared" si="1156"/>
        <v>1</v>
      </c>
      <c r="V2466" s="45">
        <f t="shared" si="1157"/>
        <v>20000</v>
      </c>
      <c r="W2466" s="45">
        <f t="shared" si="1158"/>
        <v>65000</v>
      </c>
      <c r="X2466" s="28">
        <f t="shared" si="1159"/>
        <v>0</v>
      </c>
      <c r="Y2466" s="28">
        <f t="shared" si="1160"/>
        <v>17425.284449999999</v>
      </c>
      <c r="Z2466" s="45">
        <f t="shared" si="1161"/>
        <v>0</v>
      </c>
      <c r="AA2466" s="29" t="str">
        <f t="shared" si="1162"/>
        <v>N</v>
      </c>
      <c r="AB2466" s="46">
        <f t="shared" si="1163"/>
        <v>0</v>
      </c>
      <c r="AC2466" s="31">
        <f t="shared" si="1164"/>
        <v>0</v>
      </c>
      <c r="AD2466" s="31">
        <f t="shared" si="1165"/>
        <v>0</v>
      </c>
      <c r="AE2466" s="31">
        <f t="shared" si="1166"/>
        <v>0</v>
      </c>
      <c r="AF2466" s="47">
        <f t="shared" si="1167"/>
        <v>0</v>
      </c>
      <c r="AG2466" s="31">
        <f t="shared" si="1168"/>
        <v>0</v>
      </c>
      <c r="AH2466" s="48">
        <f t="shared" si="1169"/>
        <v>0</v>
      </c>
      <c r="AI2466" s="33">
        <f t="shared" si="1170"/>
        <v>0</v>
      </c>
      <c r="AJ2466" s="33">
        <f t="shared" si="1171"/>
        <v>0</v>
      </c>
      <c r="AK2466" s="33">
        <f t="shared" si="1172"/>
        <v>0</v>
      </c>
      <c r="AL2466" s="33">
        <f t="shared" si="1173"/>
        <v>0</v>
      </c>
      <c r="AM2466" s="34">
        <f t="shared" si="1174"/>
        <v>17425.284449999999</v>
      </c>
    </row>
    <row r="2467" spans="1:39" ht="15" customHeight="1" x14ac:dyDescent="0.3">
      <c r="A2467" s="166" t="s">
        <v>4901</v>
      </c>
      <c r="B2467" s="99">
        <v>12772</v>
      </c>
      <c r="C2467" s="99">
        <v>72758</v>
      </c>
      <c r="D2467" s="165">
        <v>45033</v>
      </c>
      <c r="E2467" s="165">
        <v>45246</v>
      </c>
      <c r="F2467" s="166">
        <v>4</v>
      </c>
      <c r="G2467" s="178">
        <v>3.97</v>
      </c>
      <c r="H2467" s="181">
        <v>0.75</v>
      </c>
      <c r="I2467" s="180">
        <v>1.6500000000000001E-2</v>
      </c>
      <c r="J2467" s="21">
        <f t="shared" si="1145"/>
        <v>2.9999999999999805E-2</v>
      </c>
      <c r="K2467" s="21" t="str">
        <f t="shared" si="1146"/>
        <v>Y</v>
      </c>
      <c r="L2467" s="37" t="str">
        <f t="shared" si="1147"/>
        <v>NA</v>
      </c>
      <c r="M2467" s="8" t="str">
        <f t="shared" si="1148"/>
        <v>Y</v>
      </c>
      <c r="N2467" s="42">
        <f t="shared" si="1149"/>
        <v>1</v>
      </c>
      <c r="O2467" s="43">
        <f t="shared" si="1150"/>
        <v>200000</v>
      </c>
      <c r="P2467" s="43" t="str">
        <f t="shared" si="1151"/>
        <v>NA</v>
      </c>
      <c r="Q2467" s="24">
        <f t="shared" si="1152"/>
        <v>12982.737999999999</v>
      </c>
      <c r="R2467" s="43">
        <f t="shared" si="1153"/>
        <v>0</v>
      </c>
      <c r="S2467" s="24">
        <f t="shared" si="1154"/>
        <v>1000000</v>
      </c>
      <c r="T2467" s="25" t="str">
        <f t="shared" si="1155"/>
        <v>N</v>
      </c>
      <c r="U2467" s="44">
        <f t="shared" si="1156"/>
        <v>0</v>
      </c>
      <c r="V2467" s="45">
        <f t="shared" si="1157"/>
        <v>0</v>
      </c>
      <c r="W2467" s="45">
        <f t="shared" si="1158"/>
        <v>0</v>
      </c>
      <c r="X2467" s="28">
        <f t="shared" si="1159"/>
        <v>0</v>
      </c>
      <c r="Y2467" s="28">
        <f t="shared" si="1160"/>
        <v>0</v>
      </c>
      <c r="Z2467" s="45">
        <f t="shared" si="1161"/>
        <v>0</v>
      </c>
      <c r="AA2467" s="29" t="str">
        <f t="shared" si="1162"/>
        <v>N</v>
      </c>
      <c r="AB2467" s="46">
        <f t="shared" si="1163"/>
        <v>0</v>
      </c>
      <c r="AC2467" s="31">
        <f t="shared" si="1164"/>
        <v>0</v>
      </c>
      <c r="AD2467" s="31">
        <f t="shared" si="1165"/>
        <v>0</v>
      </c>
      <c r="AE2467" s="31">
        <f t="shared" si="1166"/>
        <v>0</v>
      </c>
      <c r="AF2467" s="47">
        <f t="shared" si="1167"/>
        <v>0</v>
      </c>
      <c r="AG2467" s="31">
        <f t="shared" si="1168"/>
        <v>0</v>
      </c>
      <c r="AH2467" s="48">
        <f t="shared" si="1169"/>
        <v>0</v>
      </c>
      <c r="AI2467" s="33">
        <f t="shared" si="1170"/>
        <v>0</v>
      </c>
      <c r="AJ2467" s="33">
        <f t="shared" si="1171"/>
        <v>0</v>
      </c>
      <c r="AK2467" s="33">
        <f t="shared" si="1172"/>
        <v>0</v>
      </c>
      <c r="AL2467" s="33">
        <f t="shared" si="1173"/>
        <v>0</v>
      </c>
      <c r="AM2467" s="34">
        <f t="shared" si="1174"/>
        <v>0</v>
      </c>
    </row>
    <row r="2468" spans="1:39" ht="15" customHeight="1" x14ac:dyDescent="0.3">
      <c r="A2468" s="166" t="s">
        <v>4902</v>
      </c>
      <c r="B2468" s="99">
        <v>5265</v>
      </c>
      <c r="C2468" s="99">
        <v>89442</v>
      </c>
      <c r="D2468" s="165">
        <v>44433</v>
      </c>
      <c r="E2468" s="165">
        <v>44488</v>
      </c>
      <c r="F2468" s="166">
        <v>4</v>
      </c>
      <c r="G2468" s="178">
        <v>3.35</v>
      </c>
      <c r="H2468" s="181">
        <v>0.75</v>
      </c>
      <c r="I2468" s="180">
        <v>6.93E-2</v>
      </c>
      <c r="J2468" s="21">
        <f t="shared" si="1145"/>
        <v>0.64999999999999991</v>
      </c>
      <c r="K2468" s="21" t="str">
        <f t="shared" si="1146"/>
        <v>Y</v>
      </c>
      <c r="L2468" s="37" t="str">
        <f t="shared" si="1147"/>
        <v>NA</v>
      </c>
      <c r="M2468" s="8" t="str">
        <f t="shared" si="1148"/>
        <v>Y</v>
      </c>
      <c r="N2468" s="42">
        <f t="shared" si="1149"/>
        <v>1</v>
      </c>
      <c r="O2468" s="43">
        <f t="shared" si="1150"/>
        <v>200000</v>
      </c>
      <c r="P2468" s="43" t="str">
        <f t="shared" si="1151"/>
        <v>NA</v>
      </c>
      <c r="Q2468" s="24">
        <f t="shared" si="1152"/>
        <v>5629.8644999999997</v>
      </c>
      <c r="R2468" s="43">
        <f t="shared" si="1153"/>
        <v>0</v>
      </c>
      <c r="S2468" s="24">
        <f t="shared" si="1154"/>
        <v>1000000</v>
      </c>
      <c r="T2468" s="25" t="str">
        <f t="shared" si="1155"/>
        <v>N</v>
      </c>
      <c r="U2468" s="44">
        <f t="shared" si="1156"/>
        <v>0</v>
      </c>
      <c r="V2468" s="45">
        <f t="shared" si="1157"/>
        <v>0</v>
      </c>
      <c r="W2468" s="45">
        <f t="shared" si="1158"/>
        <v>0</v>
      </c>
      <c r="X2468" s="28">
        <f t="shared" si="1159"/>
        <v>0</v>
      </c>
      <c r="Y2468" s="28">
        <f t="shared" si="1160"/>
        <v>0</v>
      </c>
      <c r="Z2468" s="45">
        <f t="shared" si="1161"/>
        <v>0</v>
      </c>
      <c r="AA2468" s="29" t="str">
        <f t="shared" si="1162"/>
        <v>N</v>
      </c>
      <c r="AB2468" s="46">
        <f t="shared" si="1163"/>
        <v>0</v>
      </c>
      <c r="AC2468" s="31">
        <f t="shared" si="1164"/>
        <v>0</v>
      </c>
      <c r="AD2468" s="31">
        <f t="shared" si="1165"/>
        <v>0</v>
      </c>
      <c r="AE2468" s="31">
        <f t="shared" si="1166"/>
        <v>0</v>
      </c>
      <c r="AF2468" s="47">
        <f t="shared" si="1167"/>
        <v>0</v>
      </c>
      <c r="AG2468" s="31">
        <f t="shared" si="1168"/>
        <v>0</v>
      </c>
      <c r="AH2468" s="48">
        <f t="shared" si="1169"/>
        <v>0</v>
      </c>
      <c r="AI2468" s="33">
        <f t="shared" si="1170"/>
        <v>0</v>
      </c>
      <c r="AJ2468" s="33">
        <f t="shared" si="1171"/>
        <v>0</v>
      </c>
      <c r="AK2468" s="33">
        <f t="shared" si="1172"/>
        <v>0</v>
      </c>
      <c r="AL2468" s="33">
        <f t="shared" si="1173"/>
        <v>0</v>
      </c>
      <c r="AM2468" s="34">
        <f t="shared" si="1174"/>
        <v>0</v>
      </c>
    </row>
    <row r="2469" spans="1:39" ht="15" customHeight="1" x14ac:dyDescent="0.3">
      <c r="A2469" s="166" t="s">
        <v>4903</v>
      </c>
      <c r="B2469" s="99">
        <v>16544</v>
      </c>
      <c r="C2469" s="99">
        <v>55249</v>
      </c>
      <c r="D2469" s="165">
        <v>44901</v>
      </c>
      <c r="E2469" s="165">
        <v>45028</v>
      </c>
      <c r="F2469" s="166">
        <v>4</v>
      </c>
      <c r="G2469" s="178">
        <v>2.74</v>
      </c>
      <c r="H2469" s="181">
        <v>0.5</v>
      </c>
      <c r="I2469" s="180">
        <v>5.8999999999999997E-2</v>
      </c>
      <c r="J2469" s="21">
        <f t="shared" si="1145"/>
        <v>1.2599999999999998</v>
      </c>
      <c r="K2469" s="21" t="str">
        <f t="shared" si="1146"/>
        <v>Y</v>
      </c>
      <c r="L2469" s="37" t="str">
        <f t="shared" si="1147"/>
        <v>NA</v>
      </c>
      <c r="M2469" s="8" t="str">
        <f t="shared" si="1148"/>
        <v>Y</v>
      </c>
      <c r="N2469" s="42">
        <f t="shared" si="1149"/>
        <v>3</v>
      </c>
      <c r="O2469" s="43">
        <f t="shared" si="1150"/>
        <v>200000</v>
      </c>
      <c r="P2469" s="43" t="str">
        <f t="shared" si="1151"/>
        <v>NA</v>
      </c>
      <c r="Q2469" s="24">
        <f t="shared" si="1152"/>
        <v>17520.095999999998</v>
      </c>
      <c r="R2469" s="43">
        <f t="shared" si="1153"/>
        <v>0</v>
      </c>
      <c r="S2469" s="24">
        <f t="shared" si="1154"/>
        <v>1000000</v>
      </c>
      <c r="T2469" s="25" t="str">
        <f t="shared" si="1155"/>
        <v>Y</v>
      </c>
      <c r="U2469" s="44">
        <f t="shared" si="1156"/>
        <v>2</v>
      </c>
      <c r="V2469" s="45">
        <f t="shared" si="1157"/>
        <v>200000</v>
      </c>
      <c r="W2469" s="45">
        <f t="shared" si="1158"/>
        <v>1000000</v>
      </c>
      <c r="X2469" s="28">
        <f t="shared" si="1159"/>
        <v>18553.781663999998</v>
      </c>
      <c r="Y2469" s="28">
        <f t="shared" si="1160"/>
        <v>0</v>
      </c>
      <c r="Z2469" s="45" t="str">
        <f t="shared" si="1161"/>
        <v>NA</v>
      </c>
      <c r="AA2469" s="29" t="str">
        <f t="shared" si="1162"/>
        <v>N</v>
      </c>
      <c r="AB2469" s="46">
        <f t="shared" si="1163"/>
        <v>1</v>
      </c>
      <c r="AC2469" s="31">
        <f t="shared" si="1164"/>
        <v>20000</v>
      </c>
      <c r="AD2469" s="31">
        <f t="shared" si="1165"/>
        <v>65000</v>
      </c>
      <c r="AE2469" s="31">
        <f t="shared" si="1166"/>
        <v>19648.454782175999</v>
      </c>
      <c r="AF2469" s="47">
        <f t="shared" si="1167"/>
        <v>0</v>
      </c>
      <c r="AG2469" s="31">
        <f t="shared" si="1168"/>
        <v>0</v>
      </c>
      <c r="AH2469" s="48">
        <f t="shared" si="1169"/>
        <v>0</v>
      </c>
      <c r="AI2469" s="33">
        <f t="shared" si="1170"/>
        <v>0</v>
      </c>
      <c r="AJ2469" s="33">
        <f t="shared" si="1171"/>
        <v>0</v>
      </c>
      <c r="AK2469" s="33">
        <f t="shared" si="1172"/>
        <v>0</v>
      </c>
      <c r="AL2469" s="33">
        <f t="shared" si="1173"/>
        <v>0</v>
      </c>
      <c r="AM2469" s="34">
        <f t="shared" si="1174"/>
        <v>0</v>
      </c>
    </row>
    <row r="2470" spans="1:39" ht="15" customHeight="1" x14ac:dyDescent="0.3">
      <c r="A2470" s="166" t="s">
        <v>4904</v>
      </c>
      <c r="B2470" s="99">
        <v>19444</v>
      </c>
      <c r="C2470" s="99">
        <v>33817</v>
      </c>
      <c r="D2470" s="165">
        <v>45018</v>
      </c>
      <c r="E2470" s="165">
        <v>45234</v>
      </c>
      <c r="F2470" s="166">
        <v>2</v>
      </c>
      <c r="G2470" s="178">
        <v>0.27</v>
      </c>
      <c r="H2470" s="181">
        <v>0.75</v>
      </c>
      <c r="I2470" s="180">
        <v>3.7900000000000003E-2</v>
      </c>
      <c r="J2470" s="21">
        <f t="shared" si="1145"/>
        <v>1.73</v>
      </c>
      <c r="K2470" s="21" t="str">
        <f t="shared" si="1146"/>
        <v>Y</v>
      </c>
      <c r="L2470" s="37" t="str">
        <f t="shared" si="1147"/>
        <v>NA</v>
      </c>
      <c r="M2470" s="8" t="str">
        <f t="shared" si="1148"/>
        <v>Y</v>
      </c>
      <c r="N2470" s="42">
        <f t="shared" si="1149"/>
        <v>3</v>
      </c>
      <c r="O2470" s="43">
        <f t="shared" si="1150"/>
        <v>200000</v>
      </c>
      <c r="P2470" s="43" t="str">
        <f t="shared" si="1151"/>
        <v>NA</v>
      </c>
      <c r="Q2470" s="24">
        <f t="shared" si="1152"/>
        <v>20180.927599999999</v>
      </c>
      <c r="R2470" s="43">
        <f t="shared" si="1153"/>
        <v>0</v>
      </c>
      <c r="S2470" s="24">
        <f t="shared" si="1154"/>
        <v>1000000</v>
      </c>
      <c r="T2470" s="25" t="str">
        <f t="shared" si="1155"/>
        <v>Y</v>
      </c>
      <c r="U2470" s="44">
        <f t="shared" si="1156"/>
        <v>2</v>
      </c>
      <c r="V2470" s="45">
        <f t="shared" si="1157"/>
        <v>200000</v>
      </c>
      <c r="W2470" s="45">
        <f t="shared" si="1158"/>
        <v>1000000</v>
      </c>
      <c r="X2470" s="28">
        <f t="shared" si="1159"/>
        <v>20945.784756040001</v>
      </c>
      <c r="Y2470" s="28">
        <f t="shared" si="1160"/>
        <v>0</v>
      </c>
      <c r="Z2470" s="45" t="str">
        <f t="shared" si="1161"/>
        <v>NA</v>
      </c>
      <c r="AA2470" s="29" t="str">
        <f t="shared" si="1162"/>
        <v>N</v>
      </c>
      <c r="AB2470" s="46">
        <f t="shared" si="1163"/>
        <v>1</v>
      </c>
      <c r="AC2470" s="31">
        <f t="shared" si="1164"/>
        <v>20000</v>
      </c>
      <c r="AD2470" s="31">
        <f t="shared" si="1165"/>
        <v>65000</v>
      </c>
      <c r="AE2470" s="31">
        <f t="shared" si="1166"/>
        <v>20000</v>
      </c>
      <c r="AF2470" s="47">
        <f t="shared" si="1167"/>
        <v>1739.6299982939163</v>
      </c>
      <c r="AG2470" s="31">
        <f t="shared" si="1168"/>
        <v>0</v>
      </c>
      <c r="AH2470" s="48">
        <f t="shared" si="1169"/>
        <v>0</v>
      </c>
      <c r="AI2470" s="33">
        <f t="shared" si="1170"/>
        <v>0</v>
      </c>
      <c r="AJ2470" s="33">
        <f t="shared" si="1171"/>
        <v>0</v>
      </c>
      <c r="AK2470" s="33">
        <f t="shared" si="1172"/>
        <v>0</v>
      </c>
      <c r="AL2470" s="33">
        <f t="shared" si="1173"/>
        <v>0</v>
      </c>
      <c r="AM2470" s="34">
        <f t="shared" si="1174"/>
        <v>1739.6299982939163</v>
      </c>
    </row>
    <row r="2471" spans="1:39" ht="15" customHeight="1" x14ac:dyDescent="0.3">
      <c r="A2471" s="166" t="s">
        <v>4905</v>
      </c>
      <c r="B2471" s="99">
        <v>11579</v>
      </c>
      <c r="C2471" s="99">
        <v>38901</v>
      </c>
      <c r="D2471" s="165">
        <v>44594</v>
      </c>
      <c r="E2471" s="165">
        <v>44900</v>
      </c>
      <c r="F2471" s="166">
        <v>4</v>
      </c>
      <c r="G2471" s="178">
        <v>2.17</v>
      </c>
      <c r="H2471" s="181">
        <v>0.75</v>
      </c>
      <c r="I2471" s="180">
        <v>7.3099999999999998E-2</v>
      </c>
      <c r="J2471" s="21">
        <f t="shared" si="1145"/>
        <v>1.83</v>
      </c>
      <c r="K2471" s="21" t="str">
        <f t="shared" si="1146"/>
        <v>Y</v>
      </c>
      <c r="L2471" s="37" t="str">
        <f t="shared" si="1147"/>
        <v>NA</v>
      </c>
      <c r="M2471" s="8" t="str">
        <f t="shared" si="1148"/>
        <v>Y</v>
      </c>
      <c r="N2471" s="42">
        <f t="shared" si="1149"/>
        <v>3</v>
      </c>
      <c r="O2471" s="43">
        <f t="shared" si="1150"/>
        <v>200000</v>
      </c>
      <c r="P2471" s="43" t="str">
        <f t="shared" si="1151"/>
        <v>NA</v>
      </c>
      <c r="Q2471" s="24">
        <f t="shared" si="1152"/>
        <v>12425.4249</v>
      </c>
      <c r="R2471" s="43">
        <f t="shared" si="1153"/>
        <v>0</v>
      </c>
      <c r="S2471" s="24">
        <f t="shared" si="1154"/>
        <v>1000000</v>
      </c>
      <c r="T2471" s="25" t="str">
        <f t="shared" si="1155"/>
        <v>Y</v>
      </c>
      <c r="U2471" s="44">
        <f t="shared" si="1156"/>
        <v>2</v>
      </c>
      <c r="V2471" s="45">
        <f t="shared" si="1157"/>
        <v>200000</v>
      </c>
      <c r="W2471" s="45">
        <f t="shared" si="1158"/>
        <v>1000000</v>
      </c>
      <c r="X2471" s="28">
        <f t="shared" si="1159"/>
        <v>13333.72346019</v>
      </c>
      <c r="Y2471" s="28">
        <f t="shared" si="1160"/>
        <v>0</v>
      </c>
      <c r="Z2471" s="45" t="str">
        <f t="shared" si="1161"/>
        <v>NA</v>
      </c>
      <c r="AA2471" s="29" t="str">
        <f t="shared" si="1162"/>
        <v>N</v>
      </c>
      <c r="AB2471" s="46">
        <f t="shared" si="1163"/>
        <v>1</v>
      </c>
      <c r="AC2471" s="31">
        <f t="shared" si="1164"/>
        <v>20000</v>
      </c>
      <c r="AD2471" s="31">
        <f t="shared" si="1165"/>
        <v>65000</v>
      </c>
      <c r="AE2471" s="31">
        <f t="shared" si="1166"/>
        <v>14308.418645129888</v>
      </c>
      <c r="AF2471" s="47">
        <f t="shared" si="1167"/>
        <v>0</v>
      </c>
      <c r="AG2471" s="31">
        <f t="shared" si="1168"/>
        <v>0</v>
      </c>
      <c r="AH2471" s="48">
        <f t="shared" si="1169"/>
        <v>0</v>
      </c>
      <c r="AI2471" s="33">
        <f t="shared" si="1170"/>
        <v>0</v>
      </c>
      <c r="AJ2471" s="33">
        <f t="shared" si="1171"/>
        <v>0</v>
      </c>
      <c r="AK2471" s="33">
        <f t="shared" si="1172"/>
        <v>0</v>
      </c>
      <c r="AL2471" s="33">
        <f t="shared" si="1173"/>
        <v>0</v>
      </c>
      <c r="AM2471" s="34">
        <f t="shared" si="1174"/>
        <v>0</v>
      </c>
    </row>
    <row r="2472" spans="1:39" ht="15" customHeight="1" x14ac:dyDescent="0.3">
      <c r="A2472" s="166" t="s">
        <v>4906</v>
      </c>
      <c r="B2472" s="99">
        <v>14671</v>
      </c>
      <c r="C2472" s="99">
        <v>69067</v>
      </c>
      <c r="D2472" s="165">
        <v>44557</v>
      </c>
      <c r="E2472" s="165">
        <v>44645</v>
      </c>
      <c r="F2472" s="166">
        <v>4</v>
      </c>
      <c r="G2472" s="178">
        <v>3.86</v>
      </c>
      <c r="H2472" s="181">
        <v>0.5</v>
      </c>
      <c r="I2472" s="180">
        <v>6.7799999999999999E-2</v>
      </c>
      <c r="J2472" s="21">
        <f t="shared" si="1145"/>
        <v>0.14000000000000012</v>
      </c>
      <c r="K2472" s="21" t="str">
        <f t="shared" si="1146"/>
        <v>Y</v>
      </c>
      <c r="L2472" s="37" t="str">
        <f t="shared" si="1147"/>
        <v>NA</v>
      </c>
      <c r="M2472" s="8" t="str">
        <f t="shared" si="1148"/>
        <v>Y</v>
      </c>
      <c r="N2472" s="42">
        <f t="shared" si="1149"/>
        <v>1</v>
      </c>
      <c r="O2472" s="43">
        <f t="shared" si="1150"/>
        <v>200000</v>
      </c>
      <c r="P2472" s="43" t="str">
        <f t="shared" si="1151"/>
        <v>NA</v>
      </c>
      <c r="Q2472" s="24">
        <f t="shared" si="1152"/>
        <v>15665.693800000001</v>
      </c>
      <c r="R2472" s="43">
        <f t="shared" si="1153"/>
        <v>0</v>
      </c>
      <c r="S2472" s="24">
        <f t="shared" si="1154"/>
        <v>1000000</v>
      </c>
      <c r="T2472" s="25" t="str">
        <f t="shared" si="1155"/>
        <v>N</v>
      </c>
      <c r="U2472" s="44">
        <f t="shared" si="1156"/>
        <v>0</v>
      </c>
      <c r="V2472" s="45">
        <f t="shared" si="1157"/>
        <v>0</v>
      </c>
      <c r="W2472" s="45">
        <f t="shared" si="1158"/>
        <v>0</v>
      </c>
      <c r="X2472" s="28">
        <f t="shared" si="1159"/>
        <v>0</v>
      </c>
      <c r="Y2472" s="28">
        <f t="shared" si="1160"/>
        <v>0</v>
      </c>
      <c r="Z2472" s="45">
        <f t="shared" si="1161"/>
        <v>0</v>
      </c>
      <c r="AA2472" s="29" t="str">
        <f t="shared" si="1162"/>
        <v>N</v>
      </c>
      <c r="AB2472" s="46">
        <f t="shared" si="1163"/>
        <v>0</v>
      </c>
      <c r="AC2472" s="31">
        <f t="shared" si="1164"/>
        <v>0</v>
      </c>
      <c r="AD2472" s="31">
        <f t="shared" si="1165"/>
        <v>0</v>
      </c>
      <c r="AE2472" s="31">
        <f t="shared" si="1166"/>
        <v>0</v>
      </c>
      <c r="AF2472" s="47">
        <f t="shared" si="1167"/>
        <v>0</v>
      </c>
      <c r="AG2472" s="31">
        <f t="shared" si="1168"/>
        <v>0</v>
      </c>
      <c r="AH2472" s="48">
        <f t="shared" si="1169"/>
        <v>0</v>
      </c>
      <c r="AI2472" s="33">
        <f t="shared" si="1170"/>
        <v>0</v>
      </c>
      <c r="AJ2472" s="33">
        <f t="shared" si="1171"/>
        <v>0</v>
      </c>
      <c r="AK2472" s="33">
        <f t="shared" si="1172"/>
        <v>0</v>
      </c>
      <c r="AL2472" s="33">
        <f t="shared" si="1173"/>
        <v>0</v>
      </c>
      <c r="AM2472" s="34">
        <f t="shared" si="1174"/>
        <v>0</v>
      </c>
    </row>
    <row r="2473" spans="1:39" ht="15" customHeight="1" x14ac:dyDescent="0.3">
      <c r="A2473" s="166" t="s">
        <v>4907</v>
      </c>
      <c r="B2473" s="99">
        <v>23262</v>
      </c>
      <c r="C2473" s="99">
        <v>81204</v>
      </c>
      <c r="D2473" s="165">
        <v>46020</v>
      </c>
      <c r="E2473" s="165">
        <v>46252</v>
      </c>
      <c r="F2473" s="166">
        <v>2</v>
      </c>
      <c r="G2473" s="178">
        <v>0.6</v>
      </c>
      <c r="H2473" s="181">
        <v>0.25</v>
      </c>
      <c r="I2473" s="180">
        <v>4.6800000000000001E-2</v>
      </c>
      <c r="J2473" s="21">
        <f t="shared" si="1145"/>
        <v>1.4</v>
      </c>
      <c r="K2473" s="21" t="str">
        <f t="shared" si="1146"/>
        <v>Y</v>
      </c>
      <c r="L2473" s="37" t="str">
        <f t="shared" si="1147"/>
        <v>NA</v>
      </c>
      <c r="M2473" s="8" t="str">
        <f t="shared" si="1148"/>
        <v>Y</v>
      </c>
      <c r="N2473" s="42">
        <f t="shared" si="1149"/>
        <v>6</v>
      </c>
      <c r="O2473" s="43">
        <f t="shared" si="1150"/>
        <v>200000</v>
      </c>
      <c r="P2473" s="43" t="str">
        <f t="shared" si="1151"/>
        <v>NA</v>
      </c>
      <c r="Q2473" s="24">
        <f t="shared" si="1152"/>
        <v>24350.661599999999</v>
      </c>
      <c r="R2473" s="43">
        <f t="shared" si="1153"/>
        <v>0</v>
      </c>
      <c r="S2473" s="24">
        <f t="shared" si="1154"/>
        <v>1000000</v>
      </c>
      <c r="T2473" s="25" t="str">
        <f t="shared" si="1155"/>
        <v>Y</v>
      </c>
      <c r="U2473" s="44">
        <f t="shared" si="1156"/>
        <v>5</v>
      </c>
      <c r="V2473" s="45">
        <f t="shared" si="1157"/>
        <v>200000</v>
      </c>
      <c r="W2473" s="45">
        <f t="shared" si="1158"/>
        <v>1000000</v>
      </c>
      <c r="X2473" s="28">
        <f t="shared" si="1159"/>
        <v>25490.27256288</v>
      </c>
      <c r="Y2473" s="28">
        <f t="shared" si="1160"/>
        <v>0</v>
      </c>
      <c r="Z2473" s="45" t="str">
        <f t="shared" si="1161"/>
        <v>NA</v>
      </c>
      <c r="AA2473" s="29" t="str">
        <f t="shared" si="1162"/>
        <v>N</v>
      </c>
      <c r="AB2473" s="46">
        <f t="shared" si="1163"/>
        <v>4</v>
      </c>
      <c r="AC2473" s="31">
        <f t="shared" si="1164"/>
        <v>20000</v>
      </c>
      <c r="AD2473" s="31">
        <f t="shared" si="1165"/>
        <v>65000</v>
      </c>
      <c r="AE2473" s="31">
        <f t="shared" si="1166"/>
        <v>20000</v>
      </c>
      <c r="AF2473" s="47">
        <f t="shared" si="1167"/>
        <v>6683.2173188227825</v>
      </c>
      <c r="AG2473" s="31">
        <f t="shared" si="1168"/>
        <v>0</v>
      </c>
      <c r="AH2473" s="48">
        <f t="shared" si="1169"/>
        <v>3</v>
      </c>
      <c r="AI2473" s="33">
        <f t="shared" si="1170"/>
        <v>20000</v>
      </c>
      <c r="AJ2473" s="33">
        <f t="shared" si="1171"/>
        <v>65000</v>
      </c>
      <c r="AK2473" s="33">
        <f t="shared" si="1172"/>
        <v>0</v>
      </c>
      <c r="AL2473" s="33">
        <f t="shared" si="1173"/>
        <v>27931.991889343688</v>
      </c>
      <c r="AM2473" s="34">
        <f t="shared" si="1174"/>
        <v>34615.209208166474</v>
      </c>
    </row>
    <row r="2474" spans="1:39" ht="15" customHeight="1" x14ac:dyDescent="0.3">
      <c r="A2474" s="166" t="s">
        <v>4908</v>
      </c>
      <c r="B2474" s="99">
        <v>17485</v>
      </c>
      <c r="C2474" s="99">
        <v>76174</v>
      </c>
      <c r="D2474" s="165">
        <v>45983</v>
      </c>
      <c r="E2474" s="165">
        <v>46132</v>
      </c>
      <c r="F2474" s="166">
        <v>4</v>
      </c>
      <c r="G2474" s="178">
        <v>0.2</v>
      </c>
      <c r="H2474" s="181">
        <v>0.75</v>
      </c>
      <c r="I2474" s="180">
        <v>7.9100000000000004E-2</v>
      </c>
      <c r="J2474" s="21">
        <f t="shared" si="1145"/>
        <v>3.8</v>
      </c>
      <c r="K2474" s="21" t="str">
        <f t="shared" si="1146"/>
        <v>Y</v>
      </c>
      <c r="L2474" s="37" t="str">
        <f t="shared" si="1147"/>
        <v>NA</v>
      </c>
      <c r="M2474" s="8" t="str">
        <f t="shared" si="1148"/>
        <v>Y</v>
      </c>
      <c r="N2474" s="42">
        <f t="shared" si="1149"/>
        <v>6</v>
      </c>
      <c r="O2474" s="43">
        <f t="shared" si="1150"/>
        <v>200000</v>
      </c>
      <c r="P2474" s="43" t="str">
        <f t="shared" si="1151"/>
        <v>NA</v>
      </c>
      <c r="Q2474" s="24">
        <f t="shared" si="1152"/>
        <v>18868.0635</v>
      </c>
      <c r="R2474" s="43">
        <f t="shared" si="1153"/>
        <v>0</v>
      </c>
      <c r="S2474" s="24">
        <f t="shared" si="1154"/>
        <v>1000000</v>
      </c>
      <c r="T2474" s="25" t="str">
        <f t="shared" si="1155"/>
        <v>Y</v>
      </c>
      <c r="U2474" s="44">
        <f t="shared" si="1156"/>
        <v>5</v>
      </c>
      <c r="V2474" s="45">
        <f t="shared" si="1157"/>
        <v>200000</v>
      </c>
      <c r="W2474" s="45">
        <f t="shared" si="1158"/>
        <v>1000000</v>
      </c>
      <c r="X2474" s="28">
        <f t="shared" si="1159"/>
        <v>20360.527322850001</v>
      </c>
      <c r="Y2474" s="28">
        <f t="shared" si="1160"/>
        <v>0</v>
      </c>
      <c r="Z2474" s="45" t="str">
        <f t="shared" si="1161"/>
        <v>NA</v>
      </c>
      <c r="AA2474" s="29" t="str">
        <f t="shared" si="1162"/>
        <v>Y</v>
      </c>
      <c r="AB2474" s="46">
        <f t="shared" si="1163"/>
        <v>4</v>
      </c>
      <c r="AC2474" s="31">
        <f t="shared" si="1164"/>
        <v>200000</v>
      </c>
      <c r="AD2474" s="31">
        <f t="shared" si="1165"/>
        <v>1000000</v>
      </c>
      <c r="AE2474" s="31">
        <f t="shared" si="1166"/>
        <v>21971.045034087434</v>
      </c>
      <c r="AF2474" s="47">
        <f t="shared" si="1167"/>
        <v>0</v>
      </c>
      <c r="AG2474" s="31" t="str">
        <f t="shared" si="1168"/>
        <v>NA</v>
      </c>
      <c r="AH2474" s="48">
        <f t="shared" si="1169"/>
        <v>3</v>
      </c>
      <c r="AI2474" s="33">
        <f t="shared" si="1170"/>
        <v>20000</v>
      </c>
      <c r="AJ2474" s="33">
        <f t="shared" si="1171"/>
        <v>65000</v>
      </c>
      <c r="AK2474" s="33">
        <f t="shared" si="1172"/>
        <v>20000</v>
      </c>
      <c r="AL2474" s="33">
        <f t="shared" si="1173"/>
        <v>3708.9546962837485</v>
      </c>
      <c r="AM2474" s="34">
        <f t="shared" si="1174"/>
        <v>3708.9546962837485</v>
      </c>
    </row>
    <row r="2475" spans="1:39" ht="15" customHeight="1" x14ac:dyDescent="0.3">
      <c r="A2475" s="166" t="s">
        <v>4909</v>
      </c>
      <c r="B2475" s="99">
        <v>20213</v>
      </c>
      <c r="C2475" s="99">
        <v>69821</v>
      </c>
      <c r="D2475" s="165">
        <v>44875</v>
      </c>
      <c r="E2475" s="165">
        <v>45114</v>
      </c>
      <c r="F2475" s="166">
        <v>2</v>
      </c>
      <c r="G2475" s="178">
        <v>0.37</v>
      </c>
      <c r="H2475" s="181">
        <v>0.25</v>
      </c>
      <c r="I2475" s="180">
        <v>3.6299999999999999E-2</v>
      </c>
      <c r="J2475" s="21">
        <f t="shared" si="1145"/>
        <v>1.63</v>
      </c>
      <c r="K2475" s="21" t="str">
        <f t="shared" si="1146"/>
        <v>Y</v>
      </c>
      <c r="L2475" s="37" t="str">
        <f t="shared" si="1147"/>
        <v>NA</v>
      </c>
      <c r="M2475" s="8" t="str">
        <f t="shared" si="1148"/>
        <v>Y</v>
      </c>
      <c r="N2475" s="42">
        <f t="shared" si="1149"/>
        <v>7</v>
      </c>
      <c r="O2475" s="43">
        <f t="shared" si="1150"/>
        <v>200000</v>
      </c>
      <c r="P2475" s="43" t="str">
        <f t="shared" si="1151"/>
        <v>NA</v>
      </c>
      <c r="Q2475" s="24">
        <f t="shared" si="1152"/>
        <v>20946.731899999999</v>
      </c>
      <c r="R2475" s="43">
        <f t="shared" si="1153"/>
        <v>0</v>
      </c>
      <c r="S2475" s="24">
        <f t="shared" si="1154"/>
        <v>1000000</v>
      </c>
      <c r="T2475" s="25" t="str">
        <f t="shared" si="1155"/>
        <v>Y</v>
      </c>
      <c r="U2475" s="44">
        <f t="shared" si="1156"/>
        <v>6</v>
      </c>
      <c r="V2475" s="45">
        <f t="shared" si="1157"/>
        <v>200000</v>
      </c>
      <c r="W2475" s="45">
        <f t="shared" si="1158"/>
        <v>1000000</v>
      </c>
      <c r="X2475" s="28">
        <f t="shared" si="1159"/>
        <v>21707.098267969999</v>
      </c>
      <c r="Y2475" s="28">
        <f t="shared" si="1160"/>
        <v>0</v>
      </c>
      <c r="Z2475" s="45" t="str">
        <f t="shared" si="1161"/>
        <v>NA</v>
      </c>
      <c r="AA2475" s="29" t="str">
        <f t="shared" si="1162"/>
        <v>N</v>
      </c>
      <c r="AB2475" s="46">
        <f t="shared" si="1163"/>
        <v>5</v>
      </c>
      <c r="AC2475" s="31">
        <f t="shared" si="1164"/>
        <v>20000</v>
      </c>
      <c r="AD2475" s="31">
        <f t="shared" si="1165"/>
        <v>65000</v>
      </c>
      <c r="AE2475" s="31">
        <f t="shared" si="1166"/>
        <v>20000</v>
      </c>
      <c r="AF2475" s="47">
        <f t="shared" si="1167"/>
        <v>2495.065935097311</v>
      </c>
      <c r="AG2475" s="31">
        <f t="shared" si="1168"/>
        <v>0</v>
      </c>
      <c r="AH2475" s="48">
        <f t="shared" si="1169"/>
        <v>4</v>
      </c>
      <c r="AI2475" s="33">
        <f t="shared" si="1170"/>
        <v>20000</v>
      </c>
      <c r="AJ2475" s="33">
        <f t="shared" si="1171"/>
        <v>65000</v>
      </c>
      <c r="AK2475" s="33">
        <f t="shared" si="1172"/>
        <v>0</v>
      </c>
      <c r="AL2475" s="33">
        <f t="shared" si="1173"/>
        <v>23311.636828541345</v>
      </c>
      <c r="AM2475" s="34">
        <f t="shared" si="1174"/>
        <v>25806.702763638656</v>
      </c>
    </row>
    <row r="2476" spans="1:39" ht="15" customHeight="1" x14ac:dyDescent="0.3">
      <c r="A2476" s="166" t="s">
        <v>4910</v>
      </c>
      <c r="B2476" s="99">
        <v>8184</v>
      </c>
      <c r="C2476" s="99">
        <v>48959</v>
      </c>
      <c r="D2476" s="165">
        <v>45104</v>
      </c>
      <c r="E2476" s="165">
        <v>45203</v>
      </c>
      <c r="F2476" s="166">
        <v>4</v>
      </c>
      <c r="G2476" s="178">
        <v>1.87</v>
      </c>
      <c r="H2476" s="181">
        <v>1</v>
      </c>
      <c r="I2476" s="180">
        <v>5.6099999999999997E-2</v>
      </c>
      <c r="J2476" s="21">
        <f t="shared" si="1145"/>
        <v>2.13</v>
      </c>
      <c r="K2476" s="21" t="str">
        <f t="shared" si="1146"/>
        <v>Y</v>
      </c>
      <c r="L2476" s="37" t="str">
        <f t="shared" si="1147"/>
        <v>NA</v>
      </c>
      <c r="M2476" s="8" t="str">
        <f t="shared" si="1148"/>
        <v>Y</v>
      </c>
      <c r="N2476" s="42">
        <f t="shared" si="1149"/>
        <v>3</v>
      </c>
      <c r="O2476" s="43">
        <f t="shared" si="1150"/>
        <v>200000</v>
      </c>
      <c r="P2476" s="43" t="str">
        <f t="shared" si="1151"/>
        <v>NA</v>
      </c>
      <c r="Q2476" s="24">
        <f t="shared" si="1152"/>
        <v>8643.1224000000002</v>
      </c>
      <c r="R2476" s="43">
        <f t="shared" si="1153"/>
        <v>0</v>
      </c>
      <c r="S2476" s="24">
        <f t="shared" si="1154"/>
        <v>1000000</v>
      </c>
      <c r="T2476" s="25" t="str">
        <f t="shared" si="1155"/>
        <v>Y</v>
      </c>
      <c r="U2476" s="44">
        <f t="shared" si="1156"/>
        <v>2</v>
      </c>
      <c r="V2476" s="45">
        <f t="shared" si="1157"/>
        <v>200000</v>
      </c>
      <c r="W2476" s="45">
        <f t="shared" si="1158"/>
        <v>1000000</v>
      </c>
      <c r="X2476" s="28">
        <f t="shared" si="1159"/>
        <v>9128.0015666400013</v>
      </c>
      <c r="Y2476" s="28">
        <f t="shared" si="1160"/>
        <v>0</v>
      </c>
      <c r="Z2476" s="45" t="str">
        <f t="shared" si="1161"/>
        <v>NA</v>
      </c>
      <c r="AA2476" s="29" t="str">
        <f t="shared" si="1162"/>
        <v>Y</v>
      </c>
      <c r="AB2476" s="46">
        <f t="shared" si="1163"/>
        <v>1</v>
      </c>
      <c r="AC2476" s="31">
        <f t="shared" si="1164"/>
        <v>200000</v>
      </c>
      <c r="AD2476" s="31">
        <f t="shared" si="1165"/>
        <v>1000000</v>
      </c>
      <c r="AE2476" s="31">
        <f t="shared" si="1166"/>
        <v>9640.082454528505</v>
      </c>
      <c r="AF2476" s="47">
        <f t="shared" si="1167"/>
        <v>0</v>
      </c>
      <c r="AG2476" s="31" t="str">
        <f t="shared" si="1168"/>
        <v>NA</v>
      </c>
      <c r="AH2476" s="48">
        <f t="shared" si="1169"/>
        <v>0</v>
      </c>
      <c r="AI2476" s="33">
        <f t="shared" si="1170"/>
        <v>0</v>
      </c>
      <c r="AJ2476" s="33">
        <f t="shared" si="1171"/>
        <v>0</v>
      </c>
      <c r="AK2476" s="33">
        <f t="shared" si="1172"/>
        <v>0</v>
      </c>
      <c r="AL2476" s="33">
        <f t="shared" si="1173"/>
        <v>0</v>
      </c>
      <c r="AM2476" s="34">
        <f t="shared" si="1174"/>
        <v>0</v>
      </c>
    </row>
    <row r="2477" spans="1:39" ht="15" customHeight="1" x14ac:dyDescent="0.3">
      <c r="A2477" s="166" t="s">
        <v>4911</v>
      </c>
      <c r="B2477" s="99">
        <v>8244</v>
      </c>
      <c r="C2477" s="99">
        <v>82383</v>
      </c>
      <c r="D2477" s="165">
        <v>44944</v>
      </c>
      <c r="E2477" s="165">
        <v>45182</v>
      </c>
      <c r="F2477" s="166">
        <v>4</v>
      </c>
      <c r="G2477" s="178">
        <v>0.23</v>
      </c>
      <c r="H2477" s="181">
        <v>0.75</v>
      </c>
      <c r="I2477" s="180">
        <v>3.0200000000000001E-2</v>
      </c>
      <c r="J2477" s="21">
        <f t="shared" si="1145"/>
        <v>3.77</v>
      </c>
      <c r="K2477" s="21" t="str">
        <f t="shared" si="1146"/>
        <v>Y</v>
      </c>
      <c r="L2477" s="37" t="str">
        <f t="shared" si="1147"/>
        <v>NA</v>
      </c>
      <c r="M2477" s="8" t="str">
        <f t="shared" si="1148"/>
        <v>Y</v>
      </c>
      <c r="N2477" s="42">
        <f t="shared" si="1149"/>
        <v>6</v>
      </c>
      <c r="O2477" s="43">
        <f t="shared" si="1150"/>
        <v>200000</v>
      </c>
      <c r="P2477" s="43" t="str">
        <f t="shared" si="1151"/>
        <v>NA</v>
      </c>
      <c r="Q2477" s="24">
        <f t="shared" si="1152"/>
        <v>8492.9688000000006</v>
      </c>
      <c r="R2477" s="43">
        <f t="shared" si="1153"/>
        <v>0</v>
      </c>
      <c r="S2477" s="24">
        <f t="shared" si="1154"/>
        <v>1000000</v>
      </c>
      <c r="T2477" s="25" t="str">
        <f t="shared" si="1155"/>
        <v>Y</v>
      </c>
      <c r="U2477" s="44">
        <f t="shared" si="1156"/>
        <v>5</v>
      </c>
      <c r="V2477" s="45">
        <f t="shared" si="1157"/>
        <v>200000</v>
      </c>
      <c r="W2477" s="45">
        <f t="shared" si="1158"/>
        <v>1000000</v>
      </c>
      <c r="X2477" s="28">
        <f t="shared" si="1159"/>
        <v>8749.4564577600013</v>
      </c>
      <c r="Y2477" s="28">
        <f t="shared" si="1160"/>
        <v>0</v>
      </c>
      <c r="Z2477" s="45" t="str">
        <f t="shared" si="1161"/>
        <v>NA</v>
      </c>
      <c r="AA2477" s="29" t="str">
        <f t="shared" si="1162"/>
        <v>Y</v>
      </c>
      <c r="AB2477" s="46">
        <f t="shared" si="1163"/>
        <v>4</v>
      </c>
      <c r="AC2477" s="31">
        <f t="shared" si="1164"/>
        <v>200000</v>
      </c>
      <c r="AD2477" s="31">
        <f t="shared" si="1165"/>
        <v>1000000</v>
      </c>
      <c r="AE2477" s="31">
        <f t="shared" si="1166"/>
        <v>9013.6900427843539</v>
      </c>
      <c r="AF2477" s="47">
        <f t="shared" si="1167"/>
        <v>0</v>
      </c>
      <c r="AG2477" s="31" t="str">
        <f t="shared" si="1168"/>
        <v>NA</v>
      </c>
      <c r="AH2477" s="48">
        <f t="shared" si="1169"/>
        <v>3</v>
      </c>
      <c r="AI2477" s="33">
        <f t="shared" si="1170"/>
        <v>20000</v>
      </c>
      <c r="AJ2477" s="33">
        <f t="shared" si="1171"/>
        <v>65000</v>
      </c>
      <c r="AK2477" s="33">
        <f t="shared" si="1172"/>
        <v>9285.9034820764409</v>
      </c>
      <c r="AL2477" s="33">
        <f t="shared" si="1173"/>
        <v>0</v>
      </c>
      <c r="AM2477" s="34">
        <f t="shared" si="1174"/>
        <v>0</v>
      </c>
    </row>
    <row r="2478" spans="1:39" ht="15" customHeight="1" x14ac:dyDescent="0.3">
      <c r="A2478" s="166" t="s">
        <v>4912</v>
      </c>
      <c r="B2478" s="99">
        <v>16884</v>
      </c>
      <c r="C2478" s="99">
        <v>39906</v>
      </c>
      <c r="D2478" s="165">
        <v>44800</v>
      </c>
      <c r="E2478" s="165">
        <v>45018</v>
      </c>
      <c r="F2478" s="166">
        <v>4</v>
      </c>
      <c r="G2478" s="178">
        <v>0.34</v>
      </c>
      <c r="H2478" s="181">
        <v>0.75</v>
      </c>
      <c r="I2478" s="180">
        <v>2.8299999999999999E-2</v>
      </c>
      <c r="J2478" s="21">
        <f t="shared" si="1145"/>
        <v>3.66</v>
      </c>
      <c r="K2478" s="21" t="str">
        <f t="shared" si="1146"/>
        <v>Y</v>
      </c>
      <c r="L2478" s="37" t="str">
        <f t="shared" si="1147"/>
        <v>NA</v>
      </c>
      <c r="M2478" s="8" t="str">
        <f t="shared" si="1148"/>
        <v>Y</v>
      </c>
      <c r="N2478" s="42">
        <f t="shared" si="1149"/>
        <v>5</v>
      </c>
      <c r="O2478" s="43">
        <f t="shared" si="1150"/>
        <v>200000</v>
      </c>
      <c r="P2478" s="43" t="str">
        <f t="shared" si="1151"/>
        <v>NA</v>
      </c>
      <c r="Q2478" s="24">
        <f t="shared" si="1152"/>
        <v>17361.817200000001</v>
      </c>
      <c r="R2478" s="43">
        <f t="shared" si="1153"/>
        <v>0</v>
      </c>
      <c r="S2478" s="24">
        <f t="shared" si="1154"/>
        <v>1000000</v>
      </c>
      <c r="T2478" s="25" t="str">
        <f t="shared" si="1155"/>
        <v>Y</v>
      </c>
      <c r="U2478" s="44">
        <f t="shared" si="1156"/>
        <v>4</v>
      </c>
      <c r="V2478" s="45">
        <f t="shared" si="1157"/>
        <v>200000</v>
      </c>
      <c r="W2478" s="45">
        <f t="shared" si="1158"/>
        <v>1000000</v>
      </c>
      <c r="X2478" s="28">
        <f t="shared" si="1159"/>
        <v>17853.156626760003</v>
      </c>
      <c r="Y2478" s="28">
        <f t="shared" si="1160"/>
        <v>0</v>
      </c>
      <c r="Z2478" s="45" t="str">
        <f t="shared" si="1161"/>
        <v>NA</v>
      </c>
      <c r="AA2478" s="29" t="str">
        <f t="shared" si="1162"/>
        <v>Y</v>
      </c>
      <c r="AB2478" s="46">
        <f t="shared" si="1163"/>
        <v>3</v>
      </c>
      <c r="AC2478" s="31">
        <f t="shared" si="1164"/>
        <v>200000</v>
      </c>
      <c r="AD2478" s="31">
        <f t="shared" si="1165"/>
        <v>1000000</v>
      </c>
      <c r="AE2478" s="31">
        <f t="shared" si="1166"/>
        <v>18358.400959297313</v>
      </c>
      <c r="AF2478" s="47">
        <f t="shared" si="1167"/>
        <v>0</v>
      </c>
      <c r="AG2478" s="31" t="str">
        <f t="shared" si="1168"/>
        <v>NA</v>
      </c>
      <c r="AH2478" s="48">
        <f t="shared" si="1169"/>
        <v>2</v>
      </c>
      <c r="AI2478" s="33">
        <f t="shared" si="1170"/>
        <v>20000</v>
      </c>
      <c r="AJ2478" s="33">
        <f t="shared" si="1171"/>
        <v>65000</v>
      </c>
      <c r="AK2478" s="33">
        <f t="shared" si="1172"/>
        <v>18877.943706445425</v>
      </c>
      <c r="AL2478" s="33">
        <f t="shared" si="1173"/>
        <v>0</v>
      </c>
      <c r="AM2478" s="34">
        <f t="shared" si="1174"/>
        <v>0</v>
      </c>
    </row>
    <row r="2479" spans="1:39" ht="15" customHeight="1" x14ac:dyDescent="0.3">
      <c r="A2479" s="166" t="s">
        <v>4913</v>
      </c>
      <c r="B2479" s="99">
        <v>8003</v>
      </c>
      <c r="C2479" s="99">
        <v>45804</v>
      </c>
      <c r="D2479" s="165">
        <v>44890</v>
      </c>
      <c r="E2479" s="165">
        <v>45247</v>
      </c>
      <c r="F2479" s="166">
        <v>2</v>
      </c>
      <c r="G2479" s="178">
        <v>0.2</v>
      </c>
      <c r="H2479" s="181">
        <v>0.75</v>
      </c>
      <c r="I2479" s="180">
        <v>3.2000000000000001E-2</v>
      </c>
      <c r="J2479" s="21">
        <f t="shared" si="1145"/>
        <v>1.8</v>
      </c>
      <c r="K2479" s="21" t="str">
        <f t="shared" si="1146"/>
        <v>Y</v>
      </c>
      <c r="L2479" s="37" t="str">
        <f t="shared" si="1147"/>
        <v>NA</v>
      </c>
      <c r="M2479" s="8" t="str">
        <f t="shared" si="1148"/>
        <v>Y</v>
      </c>
      <c r="N2479" s="42">
        <f t="shared" si="1149"/>
        <v>3</v>
      </c>
      <c r="O2479" s="43">
        <f t="shared" si="1150"/>
        <v>200000</v>
      </c>
      <c r="P2479" s="43" t="str">
        <f t="shared" si="1151"/>
        <v>NA</v>
      </c>
      <c r="Q2479" s="24">
        <f t="shared" si="1152"/>
        <v>8259.0959999999995</v>
      </c>
      <c r="R2479" s="43">
        <f t="shared" si="1153"/>
        <v>0</v>
      </c>
      <c r="S2479" s="24">
        <f t="shared" si="1154"/>
        <v>1000000</v>
      </c>
      <c r="T2479" s="25" t="str">
        <f t="shared" si="1155"/>
        <v>Y</v>
      </c>
      <c r="U2479" s="44">
        <f t="shared" si="1156"/>
        <v>2</v>
      </c>
      <c r="V2479" s="45">
        <f t="shared" si="1157"/>
        <v>200000</v>
      </c>
      <c r="W2479" s="45">
        <f t="shared" si="1158"/>
        <v>1000000</v>
      </c>
      <c r="X2479" s="28">
        <f t="shared" si="1159"/>
        <v>8523.3870719999995</v>
      </c>
      <c r="Y2479" s="28">
        <f t="shared" si="1160"/>
        <v>0</v>
      </c>
      <c r="Z2479" s="45" t="str">
        <f t="shared" si="1161"/>
        <v>NA</v>
      </c>
      <c r="AA2479" s="29" t="str">
        <f t="shared" si="1162"/>
        <v>N</v>
      </c>
      <c r="AB2479" s="46">
        <f t="shared" si="1163"/>
        <v>1</v>
      </c>
      <c r="AC2479" s="31">
        <f t="shared" si="1164"/>
        <v>20000</v>
      </c>
      <c r="AD2479" s="31">
        <f t="shared" si="1165"/>
        <v>65000</v>
      </c>
      <c r="AE2479" s="31">
        <f t="shared" si="1166"/>
        <v>8796.1354583039993</v>
      </c>
      <c r="AF2479" s="47">
        <f t="shared" si="1167"/>
        <v>0</v>
      </c>
      <c r="AG2479" s="31">
        <f t="shared" si="1168"/>
        <v>0</v>
      </c>
      <c r="AH2479" s="48">
        <f t="shared" si="1169"/>
        <v>0</v>
      </c>
      <c r="AI2479" s="33">
        <f t="shared" si="1170"/>
        <v>0</v>
      </c>
      <c r="AJ2479" s="33">
        <f t="shared" si="1171"/>
        <v>0</v>
      </c>
      <c r="AK2479" s="33">
        <f t="shared" si="1172"/>
        <v>0</v>
      </c>
      <c r="AL2479" s="33">
        <f t="shared" si="1173"/>
        <v>0</v>
      </c>
      <c r="AM2479" s="34">
        <f t="shared" si="1174"/>
        <v>0</v>
      </c>
    </row>
    <row r="2480" spans="1:39" ht="15" customHeight="1" x14ac:dyDescent="0.3">
      <c r="A2480" s="166" t="s">
        <v>4914</v>
      </c>
      <c r="B2480" s="99">
        <v>11724</v>
      </c>
      <c r="C2480" s="99">
        <v>30716</v>
      </c>
      <c r="D2480" s="165">
        <v>44505</v>
      </c>
      <c r="E2480" s="165">
        <v>44818</v>
      </c>
      <c r="F2480" s="166">
        <v>2</v>
      </c>
      <c r="G2480" s="178">
        <v>1.21</v>
      </c>
      <c r="H2480" s="181">
        <v>0.5</v>
      </c>
      <c r="I2480" s="180">
        <v>3.7999999999999999E-2</v>
      </c>
      <c r="J2480" s="21">
        <f t="shared" si="1145"/>
        <v>0.79</v>
      </c>
      <c r="K2480" s="21" t="str">
        <f t="shared" si="1146"/>
        <v>Y</v>
      </c>
      <c r="L2480" s="37" t="str">
        <f t="shared" si="1147"/>
        <v>NA</v>
      </c>
      <c r="M2480" s="8" t="str">
        <f t="shared" si="1148"/>
        <v>Y</v>
      </c>
      <c r="N2480" s="42">
        <f t="shared" si="1149"/>
        <v>2</v>
      </c>
      <c r="O2480" s="43">
        <f t="shared" si="1150"/>
        <v>200000</v>
      </c>
      <c r="P2480" s="43" t="str">
        <f t="shared" si="1151"/>
        <v>NA</v>
      </c>
      <c r="Q2480" s="24">
        <f t="shared" si="1152"/>
        <v>12169.512000000001</v>
      </c>
      <c r="R2480" s="43">
        <f t="shared" si="1153"/>
        <v>0</v>
      </c>
      <c r="S2480" s="24">
        <f t="shared" si="1154"/>
        <v>1000000</v>
      </c>
      <c r="T2480" s="25" t="str">
        <f t="shared" si="1155"/>
        <v>N</v>
      </c>
      <c r="U2480" s="44">
        <f t="shared" si="1156"/>
        <v>1</v>
      </c>
      <c r="V2480" s="45">
        <f t="shared" si="1157"/>
        <v>20000</v>
      </c>
      <c r="W2480" s="45">
        <f t="shared" si="1158"/>
        <v>65000</v>
      </c>
      <c r="X2480" s="28">
        <f t="shared" si="1159"/>
        <v>12631.953456000001</v>
      </c>
      <c r="Y2480" s="28">
        <f t="shared" si="1160"/>
        <v>0</v>
      </c>
      <c r="Z2480" s="45">
        <f t="shared" si="1161"/>
        <v>9482.5345439999965</v>
      </c>
      <c r="AA2480" s="29" t="str">
        <f t="shared" si="1162"/>
        <v>N</v>
      </c>
      <c r="AB2480" s="46">
        <f t="shared" si="1163"/>
        <v>0</v>
      </c>
      <c r="AC2480" s="31">
        <f t="shared" si="1164"/>
        <v>0</v>
      </c>
      <c r="AD2480" s="31">
        <f t="shared" si="1165"/>
        <v>0</v>
      </c>
      <c r="AE2480" s="31">
        <f t="shared" si="1166"/>
        <v>0</v>
      </c>
      <c r="AF2480" s="47">
        <f t="shared" si="1167"/>
        <v>0</v>
      </c>
      <c r="AG2480" s="31">
        <f t="shared" si="1168"/>
        <v>0</v>
      </c>
      <c r="AH2480" s="48">
        <f t="shared" si="1169"/>
        <v>0</v>
      </c>
      <c r="AI2480" s="33">
        <f t="shared" si="1170"/>
        <v>0</v>
      </c>
      <c r="AJ2480" s="33">
        <f t="shared" si="1171"/>
        <v>0</v>
      </c>
      <c r="AK2480" s="33">
        <f t="shared" si="1172"/>
        <v>0</v>
      </c>
      <c r="AL2480" s="33">
        <f t="shared" si="1173"/>
        <v>0</v>
      </c>
      <c r="AM2480" s="34">
        <f t="shared" si="1174"/>
        <v>0</v>
      </c>
    </row>
    <row r="2481" spans="1:39" ht="15" customHeight="1" x14ac:dyDescent="0.3">
      <c r="A2481" s="166" t="s">
        <v>4915</v>
      </c>
      <c r="B2481" s="99">
        <v>5092</v>
      </c>
      <c r="C2481" s="99">
        <v>51434</v>
      </c>
      <c r="D2481" s="165">
        <v>44446</v>
      </c>
      <c r="E2481" s="165">
        <v>44550</v>
      </c>
      <c r="F2481" s="166">
        <v>2</v>
      </c>
      <c r="G2481" s="178">
        <v>1.1299999999999999</v>
      </c>
      <c r="H2481" s="181">
        <v>0.5</v>
      </c>
      <c r="I2481" s="180">
        <v>2.2700000000000001E-2</v>
      </c>
      <c r="J2481" s="21">
        <f t="shared" si="1145"/>
        <v>0.87000000000000011</v>
      </c>
      <c r="K2481" s="21" t="str">
        <f t="shared" si="1146"/>
        <v>Y</v>
      </c>
      <c r="L2481" s="37" t="str">
        <f t="shared" si="1147"/>
        <v>NA</v>
      </c>
      <c r="M2481" s="8" t="str">
        <f t="shared" si="1148"/>
        <v>Y</v>
      </c>
      <c r="N2481" s="42">
        <f t="shared" si="1149"/>
        <v>2</v>
      </c>
      <c r="O2481" s="43">
        <f t="shared" si="1150"/>
        <v>200000</v>
      </c>
      <c r="P2481" s="43" t="str">
        <f t="shared" si="1151"/>
        <v>NA</v>
      </c>
      <c r="Q2481" s="24">
        <f t="shared" si="1152"/>
        <v>5207.5883999999996</v>
      </c>
      <c r="R2481" s="43">
        <f t="shared" si="1153"/>
        <v>0</v>
      </c>
      <c r="S2481" s="24">
        <f t="shared" si="1154"/>
        <v>1000000</v>
      </c>
      <c r="T2481" s="25" t="str">
        <f t="shared" si="1155"/>
        <v>N</v>
      </c>
      <c r="U2481" s="44">
        <f t="shared" si="1156"/>
        <v>1</v>
      </c>
      <c r="V2481" s="45">
        <f t="shared" si="1157"/>
        <v>20000</v>
      </c>
      <c r="W2481" s="45">
        <f t="shared" si="1158"/>
        <v>65000</v>
      </c>
      <c r="X2481" s="28">
        <f t="shared" si="1159"/>
        <v>5325.8006566799995</v>
      </c>
      <c r="Y2481" s="28">
        <f t="shared" si="1160"/>
        <v>0</v>
      </c>
      <c r="Z2481" s="45">
        <f t="shared" si="1161"/>
        <v>3032.6109433199999</v>
      </c>
      <c r="AA2481" s="29" t="str">
        <f t="shared" si="1162"/>
        <v>N</v>
      </c>
      <c r="AB2481" s="46">
        <f t="shared" si="1163"/>
        <v>0</v>
      </c>
      <c r="AC2481" s="31">
        <f t="shared" si="1164"/>
        <v>0</v>
      </c>
      <c r="AD2481" s="31">
        <f t="shared" si="1165"/>
        <v>0</v>
      </c>
      <c r="AE2481" s="31">
        <f t="shared" si="1166"/>
        <v>0</v>
      </c>
      <c r="AF2481" s="47">
        <f t="shared" si="1167"/>
        <v>0</v>
      </c>
      <c r="AG2481" s="31">
        <f t="shared" si="1168"/>
        <v>0</v>
      </c>
      <c r="AH2481" s="48">
        <f t="shared" si="1169"/>
        <v>0</v>
      </c>
      <c r="AI2481" s="33">
        <f t="shared" si="1170"/>
        <v>0</v>
      </c>
      <c r="AJ2481" s="33">
        <f t="shared" si="1171"/>
        <v>0</v>
      </c>
      <c r="AK2481" s="33">
        <f t="shared" si="1172"/>
        <v>0</v>
      </c>
      <c r="AL2481" s="33">
        <f t="shared" si="1173"/>
        <v>0</v>
      </c>
      <c r="AM2481" s="34">
        <f t="shared" si="1174"/>
        <v>0</v>
      </c>
    </row>
    <row r="2482" spans="1:39" ht="15" customHeight="1" x14ac:dyDescent="0.3">
      <c r="A2482" s="166" t="s">
        <v>4916</v>
      </c>
      <c r="B2482" s="99">
        <v>5486</v>
      </c>
      <c r="C2482" s="99">
        <v>62441</v>
      </c>
      <c r="D2482" s="165">
        <v>44587</v>
      </c>
      <c r="E2482" s="165">
        <v>44738</v>
      </c>
      <c r="F2482" s="166">
        <v>4</v>
      </c>
      <c r="G2482" s="178">
        <v>0.16</v>
      </c>
      <c r="H2482" s="181">
        <v>0.75</v>
      </c>
      <c r="I2482" s="180">
        <v>1.8700000000000001E-2</v>
      </c>
      <c r="J2482" s="21">
        <f t="shared" si="1145"/>
        <v>3.84</v>
      </c>
      <c r="K2482" s="21" t="str">
        <f t="shared" si="1146"/>
        <v>Y</v>
      </c>
      <c r="L2482" s="37" t="str">
        <f t="shared" si="1147"/>
        <v>NA</v>
      </c>
      <c r="M2482" s="8" t="str">
        <f t="shared" si="1148"/>
        <v>Y</v>
      </c>
      <c r="N2482" s="42">
        <f t="shared" si="1149"/>
        <v>6</v>
      </c>
      <c r="O2482" s="43">
        <f t="shared" si="1150"/>
        <v>200000</v>
      </c>
      <c r="P2482" s="43" t="str">
        <f t="shared" si="1151"/>
        <v>NA</v>
      </c>
      <c r="Q2482" s="24">
        <f t="shared" si="1152"/>
        <v>5588.5881999999992</v>
      </c>
      <c r="R2482" s="43">
        <f t="shared" si="1153"/>
        <v>0</v>
      </c>
      <c r="S2482" s="24">
        <f t="shared" si="1154"/>
        <v>1000000</v>
      </c>
      <c r="T2482" s="25" t="str">
        <f t="shared" si="1155"/>
        <v>Y</v>
      </c>
      <c r="U2482" s="44">
        <f t="shared" si="1156"/>
        <v>5</v>
      </c>
      <c r="V2482" s="45">
        <f t="shared" si="1157"/>
        <v>200000</v>
      </c>
      <c r="W2482" s="45">
        <f t="shared" si="1158"/>
        <v>1000000</v>
      </c>
      <c r="X2482" s="28">
        <f t="shared" si="1159"/>
        <v>5693.0947993399986</v>
      </c>
      <c r="Y2482" s="28">
        <f t="shared" si="1160"/>
        <v>0</v>
      </c>
      <c r="Z2482" s="45" t="str">
        <f t="shared" si="1161"/>
        <v>NA</v>
      </c>
      <c r="AA2482" s="29" t="str">
        <f t="shared" si="1162"/>
        <v>Y</v>
      </c>
      <c r="AB2482" s="46">
        <f t="shared" si="1163"/>
        <v>4</v>
      </c>
      <c r="AC2482" s="31">
        <f t="shared" si="1164"/>
        <v>200000</v>
      </c>
      <c r="AD2482" s="31">
        <f t="shared" si="1165"/>
        <v>1000000</v>
      </c>
      <c r="AE2482" s="31">
        <f t="shared" si="1166"/>
        <v>5799.5556720876566</v>
      </c>
      <c r="AF2482" s="47">
        <f t="shared" si="1167"/>
        <v>0</v>
      </c>
      <c r="AG2482" s="31" t="str">
        <f t="shared" si="1168"/>
        <v>NA</v>
      </c>
      <c r="AH2482" s="48">
        <f t="shared" si="1169"/>
        <v>3</v>
      </c>
      <c r="AI2482" s="33">
        <f t="shared" si="1170"/>
        <v>20000</v>
      </c>
      <c r="AJ2482" s="33">
        <f t="shared" si="1171"/>
        <v>65000</v>
      </c>
      <c r="AK2482" s="33">
        <f t="shared" si="1172"/>
        <v>5908.0073631556952</v>
      </c>
      <c r="AL2482" s="33">
        <f t="shared" si="1173"/>
        <v>0</v>
      </c>
      <c r="AM2482" s="34">
        <f t="shared" si="1174"/>
        <v>0</v>
      </c>
    </row>
    <row r="2483" spans="1:39" ht="15" customHeight="1" x14ac:dyDescent="0.3">
      <c r="A2483" s="166" t="s">
        <v>4917</v>
      </c>
      <c r="B2483" s="99">
        <v>8724</v>
      </c>
      <c r="C2483" s="99">
        <v>27054</v>
      </c>
      <c r="D2483" s="165">
        <v>45229</v>
      </c>
      <c r="E2483" s="165">
        <v>45488</v>
      </c>
      <c r="F2483" s="166">
        <v>4</v>
      </c>
      <c r="G2483" s="178">
        <v>2.1</v>
      </c>
      <c r="H2483" s="181">
        <v>0.25</v>
      </c>
      <c r="I2483" s="180">
        <v>4.6600000000000003E-2</v>
      </c>
      <c r="J2483" s="21">
        <f t="shared" si="1145"/>
        <v>1.9</v>
      </c>
      <c r="K2483" s="21" t="str">
        <f t="shared" si="1146"/>
        <v>Y</v>
      </c>
      <c r="L2483" s="37" t="str">
        <f t="shared" si="1147"/>
        <v>NA</v>
      </c>
      <c r="M2483" s="8" t="str">
        <f t="shared" si="1148"/>
        <v>Y</v>
      </c>
      <c r="N2483" s="42">
        <f t="shared" si="1149"/>
        <v>8</v>
      </c>
      <c r="O2483" s="43">
        <f t="shared" si="1150"/>
        <v>200000</v>
      </c>
      <c r="P2483" s="43" t="str">
        <f t="shared" si="1151"/>
        <v>NA</v>
      </c>
      <c r="Q2483" s="24">
        <f t="shared" si="1152"/>
        <v>9130.5383999999995</v>
      </c>
      <c r="R2483" s="43">
        <f t="shared" si="1153"/>
        <v>0</v>
      </c>
      <c r="S2483" s="24">
        <f t="shared" si="1154"/>
        <v>1000000</v>
      </c>
      <c r="T2483" s="25" t="str">
        <f t="shared" si="1155"/>
        <v>Y</v>
      </c>
      <c r="U2483" s="44">
        <f t="shared" si="1156"/>
        <v>7</v>
      </c>
      <c r="V2483" s="45">
        <f t="shared" si="1157"/>
        <v>200000</v>
      </c>
      <c r="W2483" s="45">
        <f t="shared" si="1158"/>
        <v>1000000</v>
      </c>
      <c r="X2483" s="28">
        <f t="shared" si="1159"/>
        <v>9556.0214894399996</v>
      </c>
      <c r="Y2483" s="28">
        <f t="shared" si="1160"/>
        <v>0</v>
      </c>
      <c r="Z2483" s="45" t="str">
        <f t="shared" si="1161"/>
        <v>NA</v>
      </c>
      <c r="AA2483" s="29" t="str">
        <f t="shared" si="1162"/>
        <v>N</v>
      </c>
      <c r="AB2483" s="46">
        <f t="shared" si="1163"/>
        <v>6</v>
      </c>
      <c r="AC2483" s="31">
        <f t="shared" si="1164"/>
        <v>20000</v>
      </c>
      <c r="AD2483" s="31">
        <f t="shared" si="1165"/>
        <v>65000</v>
      </c>
      <c r="AE2483" s="31">
        <f t="shared" si="1166"/>
        <v>10001.332090847904</v>
      </c>
      <c r="AF2483" s="47">
        <f t="shared" si="1167"/>
        <v>0</v>
      </c>
      <c r="AG2483" s="31">
        <f t="shared" si="1168"/>
        <v>9258.1080197121009</v>
      </c>
      <c r="AH2483" s="48">
        <f t="shared" si="1169"/>
        <v>5</v>
      </c>
      <c r="AI2483" s="33">
        <f t="shared" si="1170"/>
        <v>20000</v>
      </c>
      <c r="AJ2483" s="33">
        <f t="shared" si="1171"/>
        <v>65000</v>
      </c>
      <c r="AK2483" s="33">
        <f t="shared" si="1172"/>
        <v>9258.1080197121009</v>
      </c>
      <c r="AL2483" s="33">
        <f t="shared" si="1173"/>
        <v>1209.286146569315</v>
      </c>
      <c r="AM2483" s="34">
        <f t="shared" si="1174"/>
        <v>1209.286146569315</v>
      </c>
    </row>
    <row r="2484" spans="1:39" ht="15" customHeight="1" x14ac:dyDescent="0.3">
      <c r="A2484" s="166" t="s">
        <v>4918</v>
      </c>
      <c r="B2484" s="99">
        <v>6420</v>
      </c>
      <c r="C2484" s="99">
        <v>84767</v>
      </c>
      <c r="D2484" s="165">
        <v>45587</v>
      </c>
      <c r="E2484" s="165">
        <v>45851</v>
      </c>
      <c r="F2484" s="166">
        <v>2</v>
      </c>
      <c r="G2484" s="178">
        <v>0.22</v>
      </c>
      <c r="H2484" s="181">
        <v>1</v>
      </c>
      <c r="I2484" s="180">
        <v>7.4300000000000005E-2</v>
      </c>
      <c r="J2484" s="21">
        <f t="shared" si="1145"/>
        <v>1.78</v>
      </c>
      <c r="K2484" s="21" t="str">
        <f t="shared" si="1146"/>
        <v>Y</v>
      </c>
      <c r="L2484" s="37" t="str">
        <f t="shared" si="1147"/>
        <v>NA</v>
      </c>
      <c r="M2484" s="8" t="str">
        <f t="shared" si="1148"/>
        <v>Y</v>
      </c>
      <c r="N2484" s="42">
        <f t="shared" si="1149"/>
        <v>2</v>
      </c>
      <c r="O2484" s="43">
        <f t="shared" si="1150"/>
        <v>200000</v>
      </c>
      <c r="P2484" s="43" t="str">
        <f t="shared" si="1151"/>
        <v>NA</v>
      </c>
      <c r="Q2484" s="24">
        <f t="shared" si="1152"/>
        <v>6897.0060000000003</v>
      </c>
      <c r="R2484" s="43">
        <f t="shared" si="1153"/>
        <v>0</v>
      </c>
      <c r="S2484" s="24">
        <f t="shared" si="1154"/>
        <v>1000000</v>
      </c>
      <c r="T2484" s="25" t="str">
        <f t="shared" si="1155"/>
        <v>Y</v>
      </c>
      <c r="U2484" s="44">
        <f t="shared" si="1156"/>
        <v>1</v>
      </c>
      <c r="V2484" s="45">
        <f t="shared" si="1157"/>
        <v>200000</v>
      </c>
      <c r="W2484" s="45">
        <f t="shared" si="1158"/>
        <v>1000000</v>
      </c>
      <c r="X2484" s="28">
        <f t="shared" si="1159"/>
        <v>7409.4535458000009</v>
      </c>
      <c r="Y2484" s="28">
        <f t="shared" si="1160"/>
        <v>0</v>
      </c>
      <c r="Z2484" s="45" t="str">
        <f t="shared" si="1161"/>
        <v>NA</v>
      </c>
      <c r="AA2484" s="29" t="str">
        <f t="shared" si="1162"/>
        <v>N</v>
      </c>
      <c r="AB2484" s="46">
        <f t="shared" si="1163"/>
        <v>0</v>
      </c>
      <c r="AC2484" s="31">
        <f t="shared" si="1164"/>
        <v>0</v>
      </c>
      <c r="AD2484" s="31">
        <f t="shared" si="1165"/>
        <v>0</v>
      </c>
      <c r="AE2484" s="31">
        <f t="shared" si="1166"/>
        <v>0</v>
      </c>
      <c r="AF2484" s="47">
        <f t="shared" si="1167"/>
        <v>0</v>
      </c>
      <c r="AG2484" s="31">
        <f t="shared" si="1168"/>
        <v>0</v>
      </c>
      <c r="AH2484" s="48">
        <f t="shared" si="1169"/>
        <v>0</v>
      </c>
      <c r="AI2484" s="33">
        <f t="shared" si="1170"/>
        <v>0</v>
      </c>
      <c r="AJ2484" s="33">
        <f t="shared" si="1171"/>
        <v>0</v>
      </c>
      <c r="AK2484" s="33">
        <f t="shared" si="1172"/>
        <v>0</v>
      </c>
      <c r="AL2484" s="33">
        <f t="shared" si="1173"/>
        <v>0</v>
      </c>
      <c r="AM2484" s="34">
        <f t="shared" si="1174"/>
        <v>0</v>
      </c>
    </row>
    <row r="2485" spans="1:39" ht="15" customHeight="1" x14ac:dyDescent="0.3">
      <c r="A2485" s="166" t="s">
        <v>4919</v>
      </c>
      <c r="B2485" s="99">
        <v>21065</v>
      </c>
      <c r="C2485" s="99">
        <v>89203</v>
      </c>
      <c r="D2485" s="165">
        <v>46054</v>
      </c>
      <c r="E2485" s="165">
        <v>46125</v>
      </c>
      <c r="F2485" s="166">
        <v>4</v>
      </c>
      <c r="G2485" s="178">
        <v>2.4700000000000002</v>
      </c>
      <c r="H2485" s="181">
        <v>0.25</v>
      </c>
      <c r="I2485" s="180">
        <v>2.3800000000000002E-2</v>
      </c>
      <c r="J2485" s="21">
        <f t="shared" si="1145"/>
        <v>1.5299999999999998</v>
      </c>
      <c r="K2485" s="21" t="str">
        <f t="shared" si="1146"/>
        <v>Y</v>
      </c>
      <c r="L2485" s="37" t="str">
        <f t="shared" si="1147"/>
        <v>NA</v>
      </c>
      <c r="M2485" s="8" t="str">
        <f t="shared" si="1148"/>
        <v>Y</v>
      </c>
      <c r="N2485" s="42">
        <f t="shared" si="1149"/>
        <v>7</v>
      </c>
      <c r="O2485" s="43">
        <f t="shared" si="1150"/>
        <v>200000</v>
      </c>
      <c r="P2485" s="43" t="str">
        <f t="shared" si="1151"/>
        <v>NA</v>
      </c>
      <c r="Q2485" s="24">
        <f t="shared" si="1152"/>
        <v>21566.347000000002</v>
      </c>
      <c r="R2485" s="43">
        <f t="shared" si="1153"/>
        <v>0</v>
      </c>
      <c r="S2485" s="24">
        <f t="shared" si="1154"/>
        <v>1000000</v>
      </c>
      <c r="T2485" s="25" t="str">
        <f t="shared" si="1155"/>
        <v>Y</v>
      </c>
      <c r="U2485" s="44">
        <f t="shared" si="1156"/>
        <v>6</v>
      </c>
      <c r="V2485" s="45">
        <f t="shared" si="1157"/>
        <v>200000</v>
      </c>
      <c r="W2485" s="45">
        <f t="shared" si="1158"/>
        <v>1000000</v>
      </c>
      <c r="X2485" s="28">
        <f t="shared" si="1159"/>
        <v>22079.626058600003</v>
      </c>
      <c r="Y2485" s="28">
        <f t="shared" si="1160"/>
        <v>0</v>
      </c>
      <c r="Z2485" s="45" t="str">
        <f t="shared" si="1161"/>
        <v>NA</v>
      </c>
      <c r="AA2485" s="29" t="str">
        <f t="shared" si="1162"/>
        <v>N</v>
      </c>
      <c r="AB2485" s="46">
        <f t="shared" si="1163"/>
        <v>5</v>
      </c>
      <c r="AC2485" s="31">
        <f t="shared" si="1164"/>
        <v>20000</v>
      </c>
      <c r="AD2485" s="31">
        <f t="shared" si="1165"/>
        <v>65000</v>
      </c>
      <c r="AE2485" s="31">
        <f t="shared" si="1166"/>
        <v>20000</v>
      </c>
      <c r="AF2485" s="47">
        <f t="shared" si="1167"/>
        <v>2605.1211587946818</v>
      </c>
      <c r="AG2485" s="31">
        <f t="shared" si="1168"/>
        <v>0</v>
      </c>
      <c r="AH2485" s="48">
        <f t="shared" si="1169"/>
        <v>4</v>
      </c>
      <c r="AI2485" s="33">
        <f t="shared" si="1170"/>
        <v>20000</v>
      </c>
      <c r="AJ2485" s="33">
        <f t="shared" si="1171"/>
        <v>65000</v>
      </c>
      <c r="AK2485" s="33">
        <f t="shared" si="1172"/>
        <v>0</v>
      </c>
      <c r="AL2485" s="33">
        <f t="shared" si="1173"/>
        <v>23143.123042373998</v>
      </c>
      <c r="AM2485" s="34">
        <f t="shared" si="1174"/>
        <v>25748.24420116868</v>
      </c>
    </row>
    <row r="2486" spans="1:39" ht="15" customHeight="1" x14ac:dyDescent="0.3">
      <c r="A2486" s="166" t="s">
        <v>4920</v>
      </c>
      <c r="B2486" s="99">
        <v>22968</v>
      </c>
      <c r="C2486" s="99">
        <v>75590</v>
      </c>
      <c r="D2486" s="165">
        <v>45424</v>
      </c>
      <c r="E2486" s="165">
        <v>45759</v>
      </c>
      <c r="F2486" s="166">
        <v>4</v>
      </c>
      <c r="G2486" s="178">
        <v>1.87</v>
      </c>
      <c r="H2486" s="181">
        <v>1</v>
      </c>
      <c r="I2486" s="180">
        <v>2.1899999999999999E-2</v>
      </c>
      <c r="J2486" s="21">
        <f t="shared" si="1145"/>
        <v>2.13</v>
      </c>
      <c r="K2486" s="21" t="str">
        <f t="shared" si="1146"/>
        <v>Y</v>
      </c>
      <c r="L2486" s="37" t="str">
        <f t="shared" si="1147"/>
        <v>NA</v>
      </c>
      <c r="M2486" s="8" t="str">
        <f t="shared" si="1148"/>
        <v>Y</v>
      </c>
      <c r="N2486" s="42">
        <f t="shared" si="1149"/>
        <v>3</v>
      </c>
      <c r="O2486" s="43">
        <f t="shared" si="1150"/>
        <v>200000</v>
      </c>
      <c r="P2486" s="43" t="str">
        <f t="shared" si="1151"/>
        <v>NA</v>
      </c>
      <c r="Q2486" s="24">
        <f t="shared" si="1152"/>
        <v>23470.999200000002</v>
      </c>
      <c r="R2486" s="43">
        <f t="shared" si="1153"/>
        <v>0</v>
      </c>
      <c r="S2486" s="24">
        <f t="shared" si="1154"/>
        <v>1000000</v>
      </c>
      <c r="T2486" s="25" t="str">
        <f t="shared" si="1155"/>
        <v>Y</v>
      </c>
      <c r="U2486" s="44">
        <f t="shared" si="1156"/>
        <v>2</v>
      </c>
      <c r="V2486" s="45">
        <f t="shared" si="1157"/>
        <v>200000</v>
      </c>
      <c r="W2486" s="45">
        <f t="shared" si="1158"/>
        <v>1000000</v>
      </c>
      <c r="X2486" s="28">
        <f t="shared" si="1159"/>
        <v>23985.014082480004</v>
      </c>
      <c r="Y2486" s="28">
        <f t="shared" si="1160"/>
        <v>0</v>
      </c>
      <c r="Z2486" s="45" t="str">
        <f t="shared" si="1161"/>
        <v>NA</v>
      </c>
      <c r="AA2486" s="29" t="str">
        <f t="shared" si="1162"/>
        <v>Y</v>
      </c>
      <c r="AB2486" s="46">
        <f t="shared" si="1163"/>
        <v>1</v>
      </c>
      <c r="AC2486" s="31">
        <f t="shared" si="1164"/>
        <v>200000</v>
      </c>
      <c r="AD2486" s="31">
        <f t="shared" si="1165"/>
        <v>1000000</v>
      </c>
      <c r="AE2486" s="31">
        <f t="shared" si="1166"/>
        <v>24510.285890886316</v>
      </c>
      <c r="AF2486" s="47">
        <f t="shared" si="1167"/>
        <v>0</v>
      </c>
      <c r="AG2486" s="31" t="str">
        <f t="shared" si="1168"/>
        <v>NA</v>
      </c>
      <c r="AH2486" s="48">
        <f t="shared" si="1169"/>
        <v>0</v>
      </c>
      <c r="AI2486" s="33">
        <f t="shared" si="1170"/>
        <v>0</v>
      </c>
      <c r="AJ2486" s="33">
        <f t="shared" si="1171"/>
        <v>0</v>
      </c>
      <c r="AK2486" s="33">
        <f t="shared" si="1172"/>
        <v>0</v>
      </c>
      <c r="AL2486" s="33">
        <f t="shared" si="1173"/>
        <v>0</v>
      </c>
      <c r="AM2486" s="34">
        <f t="shared" si="1174"/>
        <v>0</v>
      </c>
    </row>
    <row r="2487" spans="1:39" ht="15" customHeight="1" x14ac:dyDescent="0.3">
      <c r="A2487" s="166" t="s">
        <v>4921</v>
      </c>
      <c r="B2487" s="99">
        <v>12045</v>
      </c>
      <c r="C2487" s="99">
        <v>78415</v>
      </c>
      <c r="D2487" s="165">
        <v>45280</v>
      </c>
      <c r="E2487" s="165">
        <v>45426</v>
      </c>
      <c r="F2487" s="166">
        <v>4</v>
      </c>
      <c r="G2487" s="178">
        <v>1.42</v>
      </c>
      <c r="H2487" s="181">
        <v>1</v>
      </c>
      <c r="I2487" s="180">
        <v>4.2900000000000001E-2</v>
      </c>
      <c r="J2487" s="21">
        <f t="shared" si="1145"/>
        <v>2.58</v>
      </c>
      <c r="K2487" s="21" t="str">
        <f t="shared" si="1146"/>
        <v>Y</v>
      </c>
      <c r="L2487" s="37" t="str">
        <f t="shared" si="1147"/>
        <v>NA</v>
      </c>
      <c r="M2487" s="8" t="str">
        <f t="shared" si="1148"/>
        <v>Y</v>
      </c>
      <c r="N2487" s="42">
        <f t="shared" si="1149"/>
        <v>3</v>
      </c>
      <c r="O2487" s="43">
        <f t="shared" si="1150"/>
        <v>200000</v>
      </c>
      <c r="P2487" s="43" t="str">
        <f t="shared" si="1151"/>
        <v>NA</v>
      </c>
      <c r="Q2487" s="24">
        <f t="shared" si="1152"/>
        <v>12561.7305</v>
      </c>
      <c r="R2487" s="43">
        <f t="shared" si="1153"/>
        <v>0</v>
      </c>
      <c r="S2487" s="24">
        <f t="shared" si="1154"/>
        <v>1000000</v>
      </c>
      <c r="T2487" s="25" t="str">
        <f t="shared" si="1155"/>
        <v>Y</v>
      </c>
      <c r="U2487" s="44">
        <f t="shared" si="1156"/>
        <v>2</v>
      </c>
      <c r="V2487" s="45">
        <f t="shared" si="1157"/>
        <v>200000</v>
      </c>
      <c r="W2487" s="45">
        <f t="shared" si="1158"/>
        <v>1000000</v>
      </c>
      <c r="X2487" s="28">
        <f t="shared" si="1159"/>
        <v>13100.628738449999</v>
      </c>
      <c r="Y2487" s="28">
        <f t="shared" si="1160"/>
        <v>0</v>
      </c>
      <c r="Z2487" s="45" t="str">
        <f t="shared" si="1161"/>
        <v>NA</v>
      </c>
      <c r="AA2487" s="29" t="str">
        <f t="shared" si="1162"/>
        <v>Y</v>
      </c>
      <c r="AB2487" s="46">
        <f t="shared" si="1163"/>
        <v>1</v>
      </c>
      <c r="AC2487" s="31">
        <f t="shared" si="1164"/>
        <v>200000</v>
      </c>
      <c r="AD2487" s="31">
        <f t="shared" si="1165"/>
        <v>1000000</v>
      </c>
      <c r="AE2487" s="31">
        <f t="shared" si="1166"/>
        <v>13662.645711329504</v>
      </c>
      <c r="AF2487" s="47">
        <f t="shared" si="1167"/>
        <v>0</v>
      </c>
      <c r="AG2487" s="31" t="str">
        <f t="shared" si="1168"/>
        <v>NA</v>
      </c>
      <c r="AH2487" s="48">
        <f t="shared" si="1169"/>
        <v>0</v>
      </c>
      <c r="AI2487" s="33">
        <f t="shared" si="1170"/>
        <v>0</v>
      </c>
      <c r="AJ2487" s="33">
        <f t="shared" si="1171"/>
        <v>0</v>
      </c>
      <c r="AK2487" s="33">
        <f t="shared" si="1172"/>
        <v>0</v>
      </c>
      <c r="AL2487" s="33">
        <f t="shared" si="1173"/>
        <v>0</v>
      </c>
      <c r="AM2487" s="34">
        <f t="shared" si="1174"/>
        <v>0</v>
      </c>
    </row>
    <row r="2488" spans="1:39" ht="15" customHeight="1" x14ac:dyDescent="0.3">
      <c r="A2488" s="166" t="s">
        <v>4922</v>
      </c>
      <c r="B2488" s="99">
        <v>18984</v>
      </c>
      <c r="C2488" s="99">
        <v>69947</v>
      </c>
      <c r="D2488" s="165">
        <v>44842</v>
      </c>
      <c r="E2488" s="165">
        <v>45002</v>
      </c>
      <c r="F2488" s="166">
        <v>4</v>
      </c>
      <c r="G2488" s="178">
        <v>3.82</v>
      </c>
      <c r="H2488" s="181">
        <v>1</v>
      </c>
      <c r="I2488" s="180">
        <v>1.9699999999999999E-2</v>
      </c>
      <c r="J2488" s="21">
        <f t="shared" si="1145"/>
        <v>0.18000000000000016</v>
      </c>
      <c r="K2488" s="21" t="str">
        <f t="shared" si="1146"/>
        <v>Y</v>
      </c>
      <c r="L2488" s="37" t="str">
        <f t="shared" si="1147"/>
        <v>NA</v>
      </c>
      <c r="M2488" s="8" t="str">
        <f t="shared" si="1148"/>
        <v>Y</v>
      </c>
      <c r="N2488" s="42">
        <f t="shared" si="1149"/>
        <v>1</v>
      </c>
      <c r="O2488" s="43">
        <f t="shared" si="1150"/>
        <v>200000</v>
      </c>
      <c r="P2488" s="43" t="str">
        <f t="shared" si="1151"/>
        <v>NA</v>
      </c>
      <c r="Q2488" s="24">
        <f t="shared" si="1152"/>
        <v>19357.984800000002</v>
      </c>
      <c r="R2488" s="43">
        <f t="shared" si="1153"/>
        <v>0</v>
      </c>
      <c r="S2488" s="24">
        <f t="shared" si="1154"/>
        <v>1000000</v>
      </c>
      <c r="T2488" s="25" t="str">
        <f t="shared" si="1155"/>
        <v>N</v>
      </c>
      <c r="U2488" s="44">
        <f t="shared" si="1156"/>
        <v>0</v>
      </c>
      <c r="V2488" s="45">
        <f t="shared" si="1157"/>
        <v>0</v>
      </c>
      <c r="W2488" s="45">
        <f t="shared" si="1158"/>
        <v>0</v>
      </c>
      <c r="X2488" s="28">
        <f t="shared" si="1159"/>
        <v>0</v>
      </c>
      <c r="Y2488" s="28">
        <f t="shared" si="1160"/>
        <v>0</v>
      </c>
      <c r="Z2488" s="45">
        <f t="shared" si="1161"/>
        <v>0</v>
      </c>
      <c r="AA2488" s="29" t="str">
        <f t="shared" si="1162"/>
        <v>N</v>
      </c>
      <c r="AB2488" s="46">
        <f t="shared" si="1163"/>
        <v>0</v>
      </c>
      <c r="AC2488" s="31">
        <f t="shared" si="1164"/>
        <v>0</v>
      </c>
      <c r="AD2488" s="31">
        <f t="shared" si="1165"/>
        <v>0</v>
      </c>
      <c r="AE2488" s="31">
        <f t="shared" si="1166"/>
        <v>0</v>
      </c>
      <c r="AF2488" s="47">
        <f t="shared" si="1167"/>
        <v>0</v>
      </c>
      <c r="AG2488" s="31">
        <f t="shared" si="1168"/>
        <v>0</v>
      </c>
      <c r="AH2488" s="48">
        <f t="shared" si="1169"/>
        <v>0</v>
      </c>
      <c r="AI2488" s="33">
        <f t="shared" si="1170"/>
        <v>0</v>
      </c>
      <c r="AJ2488" s="33">
        <f t="shared" si="1171"/>
        <v>0</v>
      </c>
      <c r="AK2488" s="33">
        <f t="shared" si="1172"/>
        <v>0</v>
      </c>
      <c r="AL2488" s="33">
        <f t="shared" si="1173"/>
        <v>0</v>
      </c>
      <c r="AM2488" s="34">
        <f t="shared" si="1174"/>
        <v>0</v>
      </c>
    </row>
    <row r="2489" spans="1:39" ht="15" customHeight="1" x14ac:dyDescent="0.3">
      <c r="A2489" s="166" t="s">
        <v>4923</v>
      </c>
      <c r="B2489" s="99">
        <v>19151</v>
      </c>
      <c r="C2489" s="99">
        <v>41807</v>
      </c>
      <c r="D2489" s="165">
        <v>44680</v>
      </c>
      <c r="E2489" s="165">
        <v>44900</v>
      </c>
      <c r="F2489" s="166">
        <v>2</v>
      </c>
      <c r="G2489" s="178">
        <v>1.1599999999999999</v>
      </c>
      <c r="H2489" s="181">
        <v>0.75</v>
      </c>
      <c r="I2489" s="180">
        <v>6.1899999999999997E-2</v>
      </c>
      <c r="J2489" s="21">
        <f t="shared" si="1145"/>
        <v>0.84000000000000008</v>
      </c>
      <c r="K2489" s="21" t="str">
        <f t="shared" si="1146"/>
        <v>Y</v>
      </c>
      <c r="L2489" s="37" t="str">
        <f t="shared" si="1147"/>
        <v>NA</v>
      </c>
      <c r="M2489" s="8" t="str">
        <f t="shared" si="1148"/>
        <v>Y</v>
      </c>
      <c r="N2489" s="42">
        <f t="shared" si="1149"/>
        <v>2</v>
      </c>
      <c r="O2489" s="43">
        <f t="shared" si="1150"/>
        <v>200000</v>
      </c>
      <c r="P2489" s="43" t="str">
        <f t="shared" si="1151"/>
        <v>NA</v>
      </c>
      <c r="Q2489" s="24">
        <f t="shared" si="1152"/>
        <v>20336.446900000003</v>
      </c>
      <c r="R2489" s="43">
        <f t="shared" si="1153"/>
        <v>0</v>
      </c>
      <c r="S2489" s="24">
        <f t="shared" si="1154"/>
        <v>1000000</v>
      </c>
      <c r="T2489" s="25" t="str">
        <f t="shared" si="1155"/>
        <v>N</v>
      </c>
      <c r="U2489" s="44">
        <f t="shared" si="1156"/>
        <v>1</v>
      </c>
      <c r="V2489" s="45">
        <f t="shared" si="1157"/>
        <v>20000</v>
      </c>
      <c r="W2489" s="45">
        <f t="shared" si="1158"/>
        <v>65000</v>
      </c>
      <c r="X2489" s="28">
        <f t="shared" si="1159"/>
        <v>20000</v>
      </c>
      <c r="Y2489" s="28">
        <f t="shared" si="1160"/>
        <v>1595.2729631100046</v>
      </c>
      <c r="Z2489" s="45">
        <f t="shared" si="1161"/>
        <v>0</v>
      </c>
      <c r="AA2489" s="29" t="str">
        <f t="shared" si="1162"/>
        <v>N</v>
      </c>
      <c r="AB2489" s="46">
        <f t="shared" si="1163"/>
        <v>0</v>
      </c>
      <c r="AC2489" s="31">
        <f t="shared" si="1164"/>
        <v>0</v>
      </c>
      <c r="AD2489" s="31">
        <f t="shared" si="1165"/>
        <v>0</v>
      </c>
      <c r="AE2489" s="31">
        <f t="shared" si="1166"/>
        <v>0</v>
      </c>
      <c r="AF2489" s="47">
        <f t="shared" si="1167"/>
        <v>0</v>
      </c>
      <c r="AG2489" s="31">
        <f t="shared" si="1168"/>
        <v>0</v>
      </c>
      <c r="AH2489" s="48">
        <f t="shared" si="1169"/>
        <v>0</v>
      </c>
      <c r="AI2489" s="33">
        <f t="shared" si="1170"/>
        <v>0</v>
      </c>
      <c r="AJ2489" s="33">
        <f t="shared" si="1171"/>
        <v>0</v>
      </c>
      <c r="AK2489" s="33">
        <f t="shared" si="1172"/>
        <v>0</v>
      </c>
      <c r="AL2489" s="33">
        <f t="shared" si="1173"/>
        <v>0</v>
      </c>
      <c r="AM2489" s="34">
        <f t="shared" si="1174"/>
        <v>1595.2729631100046</v>
      </c>
    </row>
    <row r="2490" spans="1:39" ht="15" customHeight="1" x14ac:dyDescent="0.3">
      <c r="A2490" s="166" t="s">
        <v>4924</v>
      </c>
      <c r="B2490" s="99">
        <v>18858</v>
      </c>
      <c r="C2490" s="99">
        <v>35601</v>
      </c>
      <c r="D2490" s="165">
        <v>45615</v>
      </c>
      <c r="E2490" s="165">
        <v>45952</v>
      </c>
      <c r="F2490" s="166">
        <v>4</v>
      </c>
      <c r="G2490" s="178">
        <v>1.47</v>
      </c>
      <c r="H2490" s="181">
        <v>0.5</v>
      </c>
      <c r="I2490" s="180">
        <v>2.58E-2</v>
      </c>
      <c r="J2490" s="21">
        <f t="shared" si="1145"/>
        <v>2.5300000000000002</v>
      </c>
      <c r="K2490" s="21" t="str">
        <f t="shared" si="1146"/>
        <v>Y</v>
      </c>
      <c r="L2490" s="37" t="str">
        <f t="shared" si="1147"/>
        <v>NA</v>
      </c>
      <c r="M2490" s="8" t="str">
        <f t="shared" si="1148"/>
        <v>Y</v>
      </c>
      <c r="N2490" s="42">
        <f t="shared" si="1149"/>
        <v>6</v>
      </c>
      <c r="O2490" s="43">
        <f t="shared" si="1150"/>
        <v>200000</v>
      </c>
      <c r="P2490" s="43" t="str">
        <f t="shared" si="1151"/>
        <v>NA</v>
      </c>
      <c r="Q2490" s="24">
        <f t="shared" si="1152"/>
        <v>19344.536400000001</v>
      </c>
      <c r="R2490" s="43">
        <f t="shared" si="1153"/>
        <v>0</v>
      </c>
      <c r="S2490" s="24">
        <f t="shared" si="1154"/>
        <v>1000000</v>
      </c>
      <c r="T2490" s="25" t="str">
        <f t="shared" si="1155"/>
        <v>Y</v>
      </c>
      <c r="U2490" s="44">
        <f t="shared" si="1156"/>
        <v>5</v>
      </c>
      <c r="V2490" s="45">
        <f t="shared" si="1157"/>
        <v>200000</v>
      </c>
      <c r="W2490" s="45">
        <f t="shared" si="1158"/>
        <v>1000000</v>
      </c>
      <c r="X2490" s="28">
        <f t="shared" si="1159"/>
        <v>19843.625439120002</v>
      </c>
      <c r="Y2490" s="28">
        <f t="shared" si="1160"/>
        <v>0</v>
      </c>
      <c r="Z2490" s="45" t="str">
        <f t="shared" si="1161"/>
        <v>NA</v>
      </c>
      <c r="AA2490" s="29" t="str">
        <f t="shared" si="1162"/>
        <v>Y</v>
      </c>
      <c r="AB2490" s="46">
        <f t="shared" si="1163"/>
        <v>4</v>
      </c>
      <c r="AC2490" s="31">
        <f t="shared" si="1164"/>
        <v>200000</v>
      </c>
      <c r="AD2490" s="31">
        <f t="shared" si="1165"/>
        <v>1000000</v>
      </c>
      <c r="AE2490" s="31">
        <f t="shared" si="1166"/>
        <v>20355.5909754493</v>
      </c>
      <c r="AF2490" s="47">
        <f t="shared" si="1167"/>
        <v>0</v>
      </c>
      <c r="AG2490" s="31" t="str">
        <f t="shared" si="1168"/>
        <v>NA</v>
      </c>
      <c r="AH2490" s="48">
        <f t="shared" si="1169"/>
        <v>3</v>
      </c>
      <c r="AI2490" s="33">
        <f t="shared" si="1170"/>
        <v>20000</v>
      </c>
      <c r="AJ2490" s="33">
        <f t="shared" si="1171"/>
        <v>65000</v>
      </c>
      <c r="AK2490" s="33">
        <f t="shared" si="1172"/>
        <v>20000</v>
      </c>
      <c r="AL2490" s="33">
        <f t="shared" si="1173"/>
        <v>880.76522261589344</v>
      </c>
      <c r="AM2490" s="34">
        <f t="shared" si="1174"/>
        <v>880.76522261589344</v>
      </c>
    </row>
    <row r="2491" spans="1:39" ht="15" customHeight="1" x14ac:dyDescent="0.3">
      <c r="A2491" s="166" t="s">
        <v>4925</v>
      </c>
      <c r="B2491" s="99">
        <v>8546</v>
      </c>
      <c r="C2491" s="99">
        <v>64436</v>
      </c>
      <c r="D2491" s="165">
        <v>44473</v>
      </c>
      <c r="E2491" s="165">
        <v>44787</v>
      </c>
      <c r="F2491" s="166">
        <v>4</v>
      </c>
      <c r="G2491" s="178">
        <v>0.55000000000000004</v>
      </c>
      <c r="H2491" s="181">
        <v>0.75</v>
      </c>
      <c r="I2491" s="180">
        <v>5.5199999999999999E-2</v>
      </c>
      <c r="J2491" s="21">
        <f t="shared" ref="J2491:J2554" si="1175">MAX(0, F2491-G2491)</f>
        <v>3.45</v>
      </c>
      <c r="K2491" s="21" t="str">
        <f t="shared" ref="K2491:K2554" si="1176">IF(
  AND(
    E2491 &gt;= D2491-10,
    E2491 &lt;= DATE(2028,6,30),
    J2491 &gt; 0
  ),
  "Y",
  "N"
)</f>
        <v>Y</v>
      </c>
      <c r="L2491" s="37" t="str">
        <f t="shared" ref="L2491:L2554" si="1177">IF(
  J2491=0,
  0,
  IF(
    K2491="Y",
    "NA",
    MAX(0, 65000-C2491)
  )
)</f>
        <v>NA</v>
      </c>
      <c r="M2491" s="8" t="str">
        <f t="shared" ref="M2491:M2554" si="1178">IF(AND(K2491="Y",J2491&gt;0),"Y","N")</f>
        <v>Y</v>
      </c>
      <c r="N2491" s="42">
        <f t="shared" ref="N2491:N2554" si="1179">ROUNDUP(J2491/H2491, 0)</f>
        <v>5</v>
      </c>
      <c r="O2491" s="43">
        <f t="shared" ref="O2491:O2554" si="1180">IF(
  N2491=0,
  0,
  IF(
    M2491="Y",
    200000,
    20000
  )
)</f>
        <v>200000</v>
      </c>
      <c r="P2491" s="43" t="str">
        <f t="shared" ref="P2491:P2554" si="1181">IF(
  N2491=0,
  0,
  IF(
    M2491="Y",
    "NA",
    MAX(0, 65000)
  )
)</f>
        <v>NA</v>
      </c>
      <c r="Q2491" s="24">
        <f t="shared" ref="Q2491:Q2554" si="1182">IF(
  N2491=0,
  0,
  MAX(0, MIN(B2491*(1+I2491), O2491, L2491))
)</f>
        <v>9017.7392</v>
      </c>
      <c r="R2491" s="43">
        <f t="shared" ref="R2491:R2554" si="1183">IF(
  N2491=0,
  0,
  MAX(0, (B2491*(1+I2491))-Q2491)
)</f>
        <v>0</v>
      </c>
      <c r="S2491" s="24">
        <f t="shared" ref="S2491:S2554" si="1184">IF(
    M2491="Y",
    1000000,
    MAX(0, 65000-C2491-Q2491)
  )</f>
        <v>1000000</v>
      </c>
      <c r="T2491" s="25" t="str">
        <f t="shared" ref="T2491:T2554" si="1185">IF(AND(K2491="Y",J2491&gt;1),"Y","N")</f>
        <v>Y</v>
      </c>
      <c r="U2491" s="44">
        <f t="shared" ref="U2491:U2554" si="1186">MAX(0,(N2491-1))</f>
        <v>4</v>
      </c>
      <c r="V2491" s="45">
        <f t="shared" ref="V2491:V2554" si="1187">IF(
  U2491=0,
  0,
  IF(
    T2491="Y",
    200000,
    20000
  )
)</f>
        <v>200000</v>
      </c>
      <c r="W2491" s="45">
        <f t="shared" ref="W2491:W2554" si="1188">IF(
  U2491=0,
  0,
  IF(
    T2491="Y",
    1000000,
    MAX(0, 65000)
  )
)</f>
        <v>1000000</v>
      </c>
      <c r="X2491" s="28">
        <f t="shared" ref="X2491:X2554" si="1189">IF(
  U2491=0,
  0,
  MAX(0, MIN(B2491*(1+I2491)*(1+I2491), V2491, S2491, (W2491-C2491))
)
)</f>
        <v>9515.5184038399984</v>
      </c>
      <c r="Y2491" s="28">
        <f t="shared" ref="Y2491:Y2554" si="1190">IF(
  U2491=0,
  0,
  MAX(0, (B2491*(1+I2491)*(1+I2491)-X2491)
)
)</f>
        <v>0</v>
      </c>
      <c r="Z2491" s="45" t="str">
        <f t="shared" ref="Z2491:Z2554" si="1191">IF(
    T2491="Y",
    "NA",
    MAX(0, W2491-C2491-Q2491-X2491)
  )</f>
        <v>NA</v>
      </c>
      <c r="AA2491" s="29" t="str">
        <f t="shared" ref="AA2491:AA2554" si="1192">IF(AND(K2491="Y",J2491&gt;2),"Y","N")</f>
        <v>Y</v>
      </c>
      <c r="AB2491" s="46">
        <f t="shared" ref="AB2491:AB2554" si="1193">MAX(0,(U2491-1))</f>
        <v>3</v>
      </c>
      <c r="AC2491" s="31">
        <f t="shared" ref="AC2491:AC2554" si="1194">IF(
  AB2491=0,
  0,
  IF(
    AA2491="Y",
    200000,
    20000
  )
)</f>
        <v>200000</v>
      </c>
      <c r="AD2491" s="31">
        <f t="shared" ref="AD2491:AD2554" si="1195">IF(
  AB2491=0,
  0,
  IF(
    AA2491="Y",
    1000000,
    MAX(0, 65000)
  )
)</f>
        <v>1000000</v>
      </c>
      <c r="AE2491" s="31">
        <f t="shared" ref="AE2491:AE2554" si="1196">IF(
  AB2491=0,
  0,
  MAX(0, MIN(B2491*(1+I2491)*(1+I2491)*(1+I2491), AC2491, Z2491))
)</f>
        <v>10040.775019731966</v>
      </c>
      <c r="AF2491" s="47">
        <f t="shared" ref="AF2491:AF2554" si="1197">IF(
  AB2491=0,
  0,
  MAX(0, (B2491*(1+I2491)*(1+I2491)*(1+I2491)-AE2491)
)
)</f>
        <v>0</v>
      </c>
      <c r="AG2491" s="31" t="str">
        <f t="shared" ref="AG2491:AG2554" si="1198">IF(
    AA2491="Y",
    "NA",
    MAX(0, AD2491-C2491-Q2491-X2491-AE2491)
  )</f>
        <v>NA</v>
      </c>
      <c r="AH2491" s="48">
        <f t="shared" si="1169"/>
        <v>2</v>
      </c>
      <c r="AI2491" s="33">
        <f t="shared" si="1170"/>
        <v>20000</v>
      </c>
      <c r="AJ2491" s="33">
        <f t="shared" si="1171"/>
        <v>65000</v>
      </c>
      <c r="AK2491" s="33">
        <f t="shared" si="1172"/>
        <v>10595.025800821169</v>
      </c>
      <c r="AL2491" s="33">
        <f t="shared" si="1173"/>
        <v>0</v>
      </c>
      <c r="AM2491" s="34">
        <f t="shared" si="1174"/>
        <v>0</v>
      </c>
    </row>
    <row r="2492" spans="1:39" ht="15" customHeight="1" x14ac:dyDescent="0.3">
      <c r="A2492" s="166" t="s">
        <v>4926</v>
      </c>
      <c r="B2492" s="99">
        <v>23243</v>
      </c>
      <c r="C2492" s="99">
        <v>36684</v>
      </c>
      <c r="D2492" s="165">
        <v>44957</v>
      </c>
      <c r="E2492" s="165">
        <v>45123</v>
      </c>
      <c r="F2492" s="166">
        <v>2</v>
      </c>
      <c r="G2492" s="178">
        <v>0.44</v>
      </c>
      <c r="H2492" s="181">
        <v>0.75</v>
      </c>
      <c r="I2492" s="180">
        <v>7.9500000000000001E-2</v>
      </c>
      <c r="J2492" s="21">
        <f t="shared" si="1175"/>
        <v>1.56</v>
      </c>
      <c r="K2492" s="21" t="str">
        <f t="shared" si="1176"/>
        <v>Y</v>
      </c>
      <c r="L2492" s="37" t="str">
        <f t="shared" si="1177"/>
        <v>NA</v>
      </c>
      <c r="M2492" s="8" t="str">
        <f t="shared" si="1178"/>
        <v>Y</v>
      </c>
      <c r="N2492" s="42">
        <f t="shared" si="1179"/>
        <v>3</v>
      </c>
      <c r="O2492" s="43">
        <f t="shared" si="1180"/>
        <v>200000</v>
      </c>
      <c r="P2492" s="43" t="str">
        <f t="shared" si="1181"/>
        <v>NA</v>
      </c>
      <c r="Q2492" s="24">
        <f t="shared" si="1182"/>
        <v>25090.818499999998</v>
      </c>
      <c r="R2492" s="43">
        <f t="shared" si="1183"/>
        <v>0</v>
      </c>
      <c r="S2492" s="24">
        <f t="shared" si="1184"/>
        <v>1000000</v>
      </c>
      <c r="T2492" s="25" t="str">
        <f t="shared" si="1185"/>
        <v>Y</v>
      </c>
      <c r="U2492" s="44">
        <f t="shared" si="1186"/>
        <v>2</v>
      </c>
      <c r="V2492" s="45">
        <f t="shared" si="1187"/>
        <v>200000</v>
      </c>
      <c r="W2492" s="45">
        <f t="shared" si="1188"/>
        <v>1000000</v>
      </c>
      <c r="X2492" s="28">
        <f t="shared" si="1189"/>
        <v>27085.538570749995</v>
      </c>
      <c r="Y2492" s="28">
        <f t="shared" si="1190"/>
        <v>0</v>
      </c>
      <c r="Z2492" s="45" t="str">
        <f t="shared" si="1191"/>
        <v>NA</v>
      </c>
      <c r="AA2492" s="29" t="str">
        <f t="shared" si="1192"/>
        <v>N</v>
      </c>
      <c r="AB2492" s="46">
        <f t="shared" si="1193"/>
        <v>1</v>
      </c>
      <c r="AC2492" s="31">
        <f t="shared" si="1194"/>
        <v>20000</v>
      </c>
      <c r="AD2492" s="31">
        <f t="shared" si="1195"/>
        <v>65000</v>
      </c>
      <c r="AE2492" s="31">
        <f t="shared" si="1196"/>
        <v>20000</v>
      </c>
      <c r="AF2492" s="47">
        <f t="shared" si="1197"/>
        <v>9238.838887124617</v>
      </c>
      <c r="AG2492" s="31">
        <f t="shared" si="1198"/>
        <v>0</v>
      </c>
      <c r="AH2492" s="48">
        <f t="shared" si="1169"/>
        <v>0</v>
      </c>
      <c r="AI2492" s="33">
        <f t="shared" si="1170"/>
        <v>0</v>
      </c>
      <c r="AJ2492" s="33">
        <f t="shared" si="1171"/>
        <v>0</v>
      </c>
      <c r="AK2492" s="33">
        <f t="shared" si="1172"/>
        <v>0</v>
      </c>
      <c r="AL2492" s="33">
        <f t="shared" si="1173"/>
        <v>0</v>
      </c>
      <c r="AM2492" s="34">
        <f t="shared" si="1174"/>
        <v>9238.838887124617</v>
      </c>
    </row>
    <row r="2493" spans="1:39" ht="15" customHeight="1" x14ac:dyDescent="0.3">
      <c r="A2493" s="166" t="s">
        <v>4927</v>
      </c>
      <c r="B2493" s="99">
        <v>10944</v>
      </c>
      <c r="C2493" s="99">
        <v>39720</v>
      </c>
      <c r="D2493" s="165">
        <v>45045</v>
      </c>
      <c r="E2493" s="165">
        <v>45280</v>
      </c>
      <c r="F2493" s="166">
        <v>2</v>
      </c>
      <c r="G2493" s="178">
        <v>0.37</v>
      </c>
      <c r="H2493" s="181">
        <v>0.25</v>
      </c>
      <c r="I2493" s="180">
        <v>2.1399999999999999E-2</v>
      </c>
      <c r="J2493" s="21">
        <f t="shared" si="1175"/>
        <v>1.63</v>
      </c>
      <c r="K2493" s="21" t="str">
        <f t="shared" si="1176"/>
        <v>Y</v>
      </c>
      <c r="L2493" s="37" t="str">
        <f t="shared" si="1177"/>
        <v>NA</v>
      </c>
      <c r="M2493" s="8" t="str">
        <f t="shared" si="1178"/>
        <v>Y</v>
      </c>
      <c r="N2493" s="42">
        <f t="shared" si="1179"/>
        <v>7</v>
      </c>
      <c r="O2493" s="43">
        <f t="shared" si="1180"/>
        <v>200000</v>
      </c>
      <c r="P2493" s="43" t="str">
        <f t="shared" si="1181"/>
        <v>NA</v>
      </c>
      <c r="Q2493" s="24">
        <f t="shared" si="1182"/>
        <v>11178.2016</v>
      </c>
      <c r="R2493" s="43">
        <f t="shared" si="1183"/>
        <v>0</v>
      </c>
      <c r="S2493" s="24">
        <f t="shared" si="1184"/>
        <v>1000000</v>
      </c>
      <c r="T2493" s="25" t="str">
        <f t="shared" si="1185"/>
        <v>Y</v>
      </c>
      <c r="U2493" s="44">
        <f t="shared" si="1186"/>
        <v>6</v>
      </c>
      <c r="V2493" s="45">
        <f t="shared" si="1187"/>
        <v>200000</v>
      </c>
      <c r="W2493" s="45">
        <f t="shared" si="1188"/>
        <v>1000000</v>
      </c>
      <c r="X2493" s="28">
        <f t="shared" si="1189"/>
        <v>11417.415114240001</v>
      </c>
      <c r="Y2493" s="28">
        <f t="shared" si="1190"/>
        <v>0</v>
      </c>
      <c r="Z2493" s="45" t="str">
        <f t="shared" si="1191"/>
        <v>NA</v>
      </c>
      <c r="AA2493" s="29" t="str">
        <f t="shared" si="1192"/>
        <v>N</v>
      </c>
      <c r="AB2493" s="46">
        <f t="shared" si="1193"/>
        <v>5</v>
      </c>
      <c r="AC2493" s="31">
        <f t="shared" si="1194"/>
        <v>20000</v>
      </c>
      <c r="AD2493" s="31">
        <f t="shared" si="1195"/>
        <v>65000</v>
      </c>
      <c r="AE2493" s="31">
        <f t="shared" si="1196"/>
        <v>11661.747797684737</v>
      </c>
      <c r="AF2493" s="47">
        <f t="shared" si="1197"/>
        <v>0</v>
      </c>
      <c r="AG2493" s="31">
        <f t="shared" si="1198"/>
        <v>0</v>
      </c>
      <c r="AH2493" s="48">
        <f t="shared" si="1169"/>
        <v>4</v>
      </c>
      <c r="AI2493" s="33">
        <f t="shared" si="1170"/>
        <v>20000</v>
      </c>
      <c r="AJ2493" s="33">
        <f t="shared" si="1171"/>
        <v>65000</v>
      </c>
      <c r="AK2493" s="33">
        <f t="shared" si="1172"/>
        <v>0</v>
      </c>
      <c r="AL2493" s="33">
        <f t="shared" si="1173"/>
        <v>11911.309200555192</v>
      </c>
      <c r="AM2493" s="34">
        <f t="shared" si="1174"/>
        <v>11911.309200555192</v>
      </c>
    </row>
    <row r="2494" spans="1:39" ht="15" customHeight="1" x14ac:dyDescent="0.3">
      <c r="A2494" s="166" t="s">
        <v>4928</v>
      </c>
      <c r="B2494" s="99">
        <v>17327</v>
      </c>
      <c r="C2494" s="99">
        <v>82355</v>
      </c>
      <c r="D2494" s="165">
        <v>45275</v>
      </c>
      <c r="E2494" s="165">
        <v>45479</v>
      </c>
      <c r="F2494" s="166">
        <v>2</v>
      </c>
      <c r="G2494" s="178">
        <v>0.8</v>
      </c>
      <c r="H2494" s="181">
        <v>0.75</v>
      </c>
      <c r="I2494" s="180">
        <v>6.9400000000000003E-2</v>
      </c>
      <c r="J2494" s="21">
        <f t="shared" si="1175"/>
        <v>1.2</v>
      </c>
      <c r="K2494" s="21" t="str">
        <f t="shared" si="1176"/>
        <v>Y</v>
      </c>
      <c r="L2494" s="37" t="str">
        <f t="shared" si="1177"/>
        <v>NA</v>
      </c>
      <c r="M2494" s="8" t="str">
        <f t="shared" si="1178"/>
        <v>Y</v>
      </c>
      <c r="N2494" s="42">
        <f t="shared" si="1179"/>
        <v>2</v>
      </c>
      <c r="O2494" s="43">
        <f t="shared" si="1180"/>
        <v>200000</v>
      </c>
      <c r="P2494" s="43" t="str">
        <f t="shared" si="1181"/>
        <v>NA</v>
      </c>
      <c r="Q2494" s="24">
        <f t="shared" si="1182"/>
        <v>18529.4938</v>
      </c>
      <c r="R2494" s="43">
        <f t="shared" si="1183"/>
        <v>0</v>
      </c>
      <c r="S2494" s="24">
        <f t="shared" si="1184"/>
        <v>1000000</v>
      </c>
      <c r="T2494" s="25" t="str">
        <f t="shared" si="1185"/>
        <v>Y</v>
      </c>
      <c r="U2494" s="44">
        <f t="shared" si="1186"/>
        <v>1</v>
      </c>
      <c r="V2494" s="45">
        <f t="shared" si="1187"/>
        <v>200000</v>
      </c>
      <c r="W2494" s="45">
        <f t="shared" si="1188"/>
        <v>1000000</v>
      </c>
      <c r="X2494" s="28">
        <f t="shared" si="1189"/>
        <v>19815.440669719999</v>
      </c>
      <c r="Y2494" s="28">
        <f t="shared" si="1190"/>
        <v>0</v>
      </c>
      <c r="Z2494" s="45" t="str">
        <f t="shared" si="1191"/>
        <v>NA</v>
      </c>
      <c r="AA2494" s="29" t="str">
        <f t="shared" si="1192"/>
        <v>N</v>
      </c>
      <c r="AB2494" s="46">
        <f t="shared" si="1193"/>
        <v>0</v>
      </c>
      <c r="AC2494" s="31">
        <f t="shared" si="1194"/>
        <v>0</v>
      </c>
      <c r="AD2494" s="31">
        <f t="shared" si="1195"/>
        <v>0</v>
      </c>
      <c r="AE2494" s="31">
        <f t="shared" si="1196"/>
        <v>0</v>
      </c>
      <c r="AF2494" s="47">
        <f t="shared" si="1197"/>
        <v>0</v>
      </c>
      <c r="AG2494" s="31">
        <f t="shared" si="1198"/>
        <v>0</v>
      </c>
      <c r="AH2494" s="48">
        <f t="shared" si="1169"/>
        <v>0</v>
      </c>
      <c r="AI2494" s="33">
        <f t="shared" si="1170"/>
        <v>0</v>
      </c>
      <c r="AJ2494" s="33">
        <f t="shared" si="1171"/>
        <v>0</v>
      </c>
      <c r="AK2494" s="33">
        <f t="shared" si="1172"/>
        <v>0</v>
      </c>
      <c r="AL2494" s="33">
        <f t="shared" si="1173"/>
        <v>0</v>
      </c>
      <c r="AM2494" s="34">
        <f t="shared" si="1174"/>
        <v>0</v>
      </c>
    </row>
    <row r="2495" spans="1:39" ht="15" customHeight="1" x14ac:dyDescent="0.3">
      <c r="A2495" s="166" t="s">
        <v>4929</v>
      </c>
      <c r="B2495" s="99">
        <v>7783</v>
      </c>
      <c r="C2495" s="99">
        <v>24678</v>
      </c>
      <c r="D2495" s="165">
        <v>45886</v>
      </c>
      <c r="E2495" s="165">
        <v>45996</v>
      </c>
      <c r="F2495" s="166">
        <v>2</v>
      </c>
      <c r="G2495" s="178">
        <v>1.38</v>
      </c>
      <c r="H2495" s="181">
        <v>0.75</v>
      </c>
      <c r="I2495" s="180">
        <v>4.5999999999999999E-2</v>
      </c>
      <c r="J2495" s="21">
        <f t="shared" si="1175"/>
        <v>0.62000000000000011</v>
      </c>
      <c r="K2495" s="21" t="str">
        <f t="shared" si="1176"/>
        <v>Y</v>
      </c>
      <c r="L2495" s="37" t="str">
        <f t="shared" si="1177"/>
        <v>NA</v>
      </c>
      <c r="M2495" s="8" t="str">
        <f t="shared" si="1178"/>
        <v>Y</v>
      </c>
      <c r="N2495" s="42">
        <f t="shared" si="1179"/>
        <v>1</v>
      </c>
      <c r="O2495" s="43">
        <f t="shared" si="1180"/>
        <v>200000</v>
      </c>
      <c r="P2495" s="43" t="str">
        <f t="shared" si="1181"/>
        <v>NA</v>
      </c>
      <c r="Q2495" s="24">
        <f t="shared" si="1182"/>
        <v>8141.018</v>
      </c>
      <c r="R2495" s="43">
        <f t="shared" si="1183"/>
        <v>0</v>
      </c>
      <c r="S2495" s="24">
        <f t="shared" si="1184"/>
        <v>1000000</v>
      </c>
      <c r="T2495" s="25" t="str">
        <f t="shared" si="1185"/>
        <v>N</v>
      </c>
      <c r="U2495" s="44">
        <f t="shared" si="1186"/>
        <v>0</v>
      </c>
      <c r="V2495" s="45">
        <f t="shared" si="1187"/>
        <v>0</v>
      </c>
      <c r="W2495" s="45">
        <f t="shared" si="1188"/>
        <v>0</v>
      </c>
      <c r="X2495" s="28">
        <f t="shared" si="1189"/>
        <v>0</v>
      </c>
      <c r="Y2495" s="28">
        <f t="shared" si="1190"/>
        <v>0</v>
      </c>
      <c r="Z2495" s="45">
        <f t="shared" si="1191"/>
        <v>0</v>
      </c>
      <c r="AA2495" s="29" t="str">
        <f t="shared" si="1192"/>
        <v>N</v>
      </c>
      <c r="AB2495" s="46">
        <f t="shared" si="1193"/>
        <v>0</v>
      </c>
      <c r="AC2495" s="31">
        <f t="shared" si="1194"/>
        <v>0</v>
      </c>
      <c r="AD2495" s="31">
        <f t="shared" si="1195"/>
        <v>0</v>
      </c>
      <c r="AE2495" s="31">
        <f t="shared" si="1196"/>
        <v>0</v>
      </c>
      <c r="AF2495" s="47">
        <f t="shared" si="1197"/>
        <v>0</v>
      </c>
      <c r="AG2495" s="31">
        <f t="shared" si="1198"/>
        <v>0</v>
      </c>
      <c r="AH2495" s="48">
        <f t="shared" si="1169"/>
        <v>0</v>
      </c>
      <c r="AI2495" s="33">
        <f t="shared" si="1170"/>
        <v>0</v>
      </c>
      <c r="AJ2495" s="33">
        <f t="shared" si="1171"/>
        <v>0</v>
      </c>
      <c r="AK2495" s="33">
        <f t="shared" si="1172"/>
        <v>0</v>
      </c>
      <c r="AL2495" s="33">
        <f t="shared" si="1173"/>
        <v>0</v>
      </c>
      <c r="AM2495" s="34">
        <f t="shared" si="1174"/>
        <v>0</v>
      </c>
    </row>
    <row r="2496" spans="1:39" ht="15" customHeight="1" x14ac:dyDescent="0.3">
      <c r="A2496" s="166" t="s">
        <v>4930</v>
      </c>
      <c r="B2496" s="99">
        <v>24892</v>
      </c>
      <c r="C2496" s="99">
        <v>92831</v>
      </c>
      <c r="D2496" s="165">
        <v>45356</v>
      </c>
      <c r="E2496" s="165">
        <v>45525</v>
      </c>
      <c r="F2496" s="166">
        <v>2</v>
      </c>
      <c r="G2496" s="178">
        <v>1.53</v>
      </c>
      <c r="H2496" s="181">
        <v>0.25</v>
      </c>
      <c r="I2496" s="180">
        <v>3.9199999999999999E-2</v>
      </c>
      <c r="J2496" s="21">
        <f t="shared" si="1175"/>
        <v>0.47</v>
      </c>
      <c r="K2496" s="21" t="str">
        <f t="shared" si="1176"/>
        <v>Y</v>
      </c>
      <c r="L2496" s="37" t="str">
        <f t="shared" si="1177"/>
        <v>NA</v>
      </c>
      <c r="M2496" s="8" t="str">
        <f t="shared" si="1178"/>
        <v>Y</v>
      </c>
      <c r="N2496" s="42">
        <f t="shared" si="1179"/>
        <v>2</v>
      </c>
      <c r="O2496" s="43">
        <f t="shared" si="1180"/>
        <v>200000</v>
      </c>
      <c r="P2496" s="43" t="str">
        <f t="shared" si="1181"/>
        <v>NA</v>
      </c>
      <c r="Q2496" s="24">
        <f t="shared" si="1182"/>
        <v>25867.766399999997</v>
      </c>
      <c r="R2496" s="43">
        <f t="shared" si="1183"/>
        <v>0</v>
      </c>
      <c r="S2496" s="24">
        <f t="shared" si="1184"/>
        <v>1000000</v>
      </c>
      <c r="T2496" s="25" t="str">
        <f t="shared" si="1185"/>
        <v>N</v>
      </c>
      <c r="U2496" s="44">
        <f t="shared" si="1186"/>
        <v>1</v>
      </c>
      <c r="V2496" s="45">
        <f t="shared" si="1187"/>
        <v>20000</v>
      </c>
      <c r="W2496" s="45">
        <f t="shared" si="1188"/>
        <v>65000</v>
      </c>
      <c r="X2496" s="28">
        <f t="shared" si="1189"/>
        <v>0</v>
      </c>
      <c r="Y2496" s="28">
        <f t="shared" si="1190"/>
        <v>26881.782842879995</v>
      </c>
      <c r="Z2496" s="45">
        <f t="shared" si="1191"/>
        <v>0</v>
      </c>
      <c r="AA2496" s="29" t="str">
        <f t="shared" si="1192"/>
        <v>N</v>
      </c>
      <c r="AB2496" s="46">
        <f t="shared" si="1193"/>
        <v>0</v>
      </c>
      <c r="AC2496" s="31">
        <f t="shared" si="1194"/>
        <v>0</v>
      </c>
      <c r="AD2496" s="31">
        <f t="shared" si="1195"/>
        <v>0</v>
      </c>
      <c r="AE2496" s="31">
        <f t="shared" si="1196"/>
        <v>0</v>
      </c>
      <c r="AF2496" s="47">
        <f t="shared" si="1197"/>
        <v>0</v>
      </c>
      <c r="AG2496" s="31">
        <f t="shared" si="1198"/>
        <v>0</v>
      </c>
      <c r="AH2496" s="48">
        <f t="shared" si="1169"/>
        <v>0</v>
      </c>
      <c r="AI2496" s="33">
        <f t="shared" si="1170"/>
        <v>0</v>
      </c>
      <c r="AJ2496" s="33">
        <f t="shared" si="1171"/>
        <v>0</v>
      </c>
      <c r="AK2496" s="33">
        <f t="shared" si="1172"/>
        <v>0</v>
      </c>
      <c r="AL2496" s="33">
        <f t="shared" si="1173"/>
        <v>0</v>
      </c>
      <c r="AM2496" s="34">
        <f t="shared" si="1174"/>
        <v>26881.782842879995</v>
      </c>
    </row>
    <row r="2497" spans="1:39" ht="15" customHeight="1" x14ac:dyDescent="0.3">
      <c r="A2497" s="166" t="s">
        <v>4931</v>
      </c>
      <c r="B2497" s="99">
        <v>24435</v>
      </c>
      <c r="C2497" s="99">
        <v>98218</v>
      </c>
      <c r="D2497" s="165">
        <v>45125</v>
      </c>
      <c r="E2497" s="165">
        <v>45312</v>
      </c>
      <c r="F2497" s="166">
        <v>2</v>
      </c>
      <c r="G2497" s="178">
        <v>0.52</v>
      </c>
      <c r="H2497" s="181">
        <v>0.25</v>
      </c>
      <c r="I2497" s="180">
        <v>1.55E-2</v>
      </c>
      <c r="J2497" s="21">
        <f t="shared" si="1175"/>
        <v>1.48</v>
      </c>
      <c r="K2497" s="21" t="str">
        <f t="shared" si="1176"/>
        <v>Y</v>
      </c>
      <c r="L2497" s="37" t="str">
        <f t="shared" si="1177"/>
        <v>NA</v>
      </c>
      <c r="M2497" s="8" t="str">
        <f t="shared" si="1178"/>
        <v>Y</v>
      </c>
      <c r="N2497" s="42">
        <f t="shared" si="1179"/>
        <v>6</v>
      </c>
      <c r="O2497" s="43">
        <f t="shared" si="1180"/>
        <v>200000</v>
      </c>
      <c r="P2497" s="43" t="str">
        <f t="shared" si="1181"/>
        <v>NA</v>
      </c>
      <c r="Q2497" s="24">
        <f t="shared" si="1182"/>
        <v>24813.7425</v>
      </c>
      <c r="R2497" s="43">
        <f t="shared" si="1183"/>
        <v>0</v>
      </c>
      <c r="S2497" s="24">
        <f t="shared" si="1184"/>
        <v>1000000</v>
      </c>
      <c r="T2497" s="25" t="str">
        <f t="shared" si="1185"/>
        <v>Y</v>
      </c>
      <c r="U2497" s="44">
        <f t="shared" si="1186"/>
        <v>5</v>
      </c>
      <c r="V2497" s="45">
        <f t="shared" si="1187"/>
        <v>200000</v>
      </c>
      <c r="W2497" s="45">
        <f t="shared" si="1188"/>
        <v>1000000</v>
      </c>
      <c r="X2497" s="28">
        <f t="shared" si="1189"/>
        <v>25198.355508750003</v>
      </c>
      <c r="Y2497" s="28">
        <f t="shared" si="1190"/>
        <v>0</v>
      </c>
      <c r="Z2497" s="45" t="str">
        <f t="shared" si="1191"/>
        <v>NA</v>
      </c>
      <c r="AA2497" s="29" t="str">
        <f t="shared" si="1192"/>
        <v>N</v>
      </c>
      <c r="AB2497" s="46">
        <f t="shared" si="1193"/>
        <v>4</v>
      </c>
      <c r="AC2497" s="31">
        <f t="shared" si="1194"/>
        <v>20000</v>
      </c>
      <c r="AD2497" s="31">
        <f t="shared" si="1195"/>
        <v>65000</v>
      </c>
      <c r="AE2497" s="31">
        <f t="shared" si="1196"/>
        <v>20000</v>
      </c>
      <c r="AF2497" s="47">
        <f t="shared" si="1197"/>
        <v>5588.9300191356306</v>
      </c>
      <c r="AG2497" s="31">
        <f t="shared" si="1198"/>
        <v>0</v>
      </c>
      <c r="AH2497" s="48">
        <f t="shared" ref="AH2497:AH2560" si="1199">MAX(0,(AB2497-1))</f>
        <v>3</v>
      </c>
      <c r="AI2497" s="33">
        <f t="shared" ref="AI2497:AI2560" si="1200">IF(
  AH2497=0,
  0,
     20000
  )</f>
        <v>20000</v>
      </c>
      <c r="AJ2497" s="33">
        <f t="shared" ref="AJ2497:AJ2560" si="1201">IF(
  AH2497=0,
  0,
    MAX(0, 65000)
  )</f>
        <v>65000</v>
      </c>
      <c r="AK2497" s="33">
        <f t="shared" ref="AK2497:AK2560" si="1202">IF(
  AH2497=0,
  0,
  MAX(0, MIN(B2497*(1+I2497)*(1+I2497)*(1+I2497)*(1+I2497), AI2497, AG2497))
)</f>
        <v>0</v>
      </c>
      <c r="AL2497" s="33">
        <f t="shared" ref="AL2497:AL2560" si="1203">IF(
  AH2497=0,
  0,
  MAX(0, (B2497*(1+I2497)*(1+I2497)*(1+I2497)*(1+I2497)-AK2497)
)
)</f>
        <v>25985.558434432234</v>
      </c>
      <c r="AM2497" s="34">
        <f t="shared" si="1174"/>
        <v>31574.488453567865</v>
      </c>
    </row>
    <row r="2498" spans="1:39" ht="15" customHeight="1" x14ac:dyDescent="0.3">
      <c r="A2498" s="166" t="s">
        <v>4932</v>
      </c>
      <c r="B2498" s="99">
        <v>9496</v>
      </c>
      <c r="C2498" s="99">
        <v>52987</v>
      </c>
      <c r="D2498" s="165">
        <v>45612</v>
      </c>
      <c r="E2498" s="165">
        <v>45809</v>
      </c>
      <c r="F2498" s="166">
        <v>2</v>
      </c>
      <c r="G2498" s="178">
        <v>0.11</v>
      </c>
      <c r="H2498" s="181">
        <v>1</v>
      </c>
      <c r="I2498" s="180">
        <v>2.7300000000000001E-2</v>
      </c>
      <c r="J2498" s="21">
        <f t="shared" si="1175"/>
        <v>1.89</v>
      </c>
      <c r="K2498" s="21" t="str">
        <f t="shared" si="1176"/>
        <v>Y</v>
      </c>
      <c r="L2498" s="37" t="str">
        <f t="shared" si="1177"/>
        <v>NA</v>
      </c>
      <c r="M2498" s="8" t="str">
        <f t="shared" si="1178"/>
        <v>Y</v>
      </c>
      <c r="N2498" s="42">
        <f t="shared" si="1179"/>
        <v>2</v>
      </c>
      <c r="O2498" s="43">
        <f t="shared" si="1180"/>
        <v>200000</v>
      </c>
      <c r="P2498" s="43" t="str">
        <f t="shared" si="1181"/>
        <v>NA</v>
      </c>
      <c r="Q2498" s="24">
        <f t="shared" si="1182"/>
        <v>9755.2408000000014</v>
      </c>
      <c r="R2498" s="43">
        <f t="shared" si="1183"/>
        <v>0</v>
      </c>
      <c r="S2498" s="24">
        <f t="shared" si="1184"/>
        <v>1000000</v>
      </c>
      <c r="T2498" s="25" t="str">
        <f t="shared" si="1185"/>
        <v>Y</v>
      </c>
      <c r="U2498" s="44">
        <f t="shared" si="1186"/>
        <v>1</v>
      </c>
      <c r="V2498" s="45">
        <f t="shared" si="1187"/>
        <v>200000</v>
      </c>
      <c r="W2498" s="45">
        <f t="shared" si="1188"/>
        <v>1000000</v>
      </c>
      <c r="X2498" s="28">
        <f t="shared" si="1189"/>
        <v>10021.558873840002</v>
      </c>
      <c r="Y2498" s="28">
        <f t="shared" si="1190"/>
        <v>0</v>
      </c>
      <c r="Z2498" s="45" t="str">
        <f t="shared" si="1191"/>
        <v>NA</v>
      </c>
      <c r="AA2498" s="29" t="str">
        <f t="shared" si="1192"/>
        <v>N</v>
      </c>
      <c r="AB2498" s="46">
        <f t="shared" si="1193"/>
        <v>0</v>
      </c>
      <c r="AC2498" s="31">
        <f t="shared" si="1194"/>
        <v>0</v>
      </c>
      <c r="AD2498" s="31">
        <f t="shared" si="1195"/>
        <v>0</v>
      </c>
      <c r="AE2498" s="31">
        <f t="shared" si="1196"/>
        <v>0</v>
      </c>
      <c r="AF2498" s="47">
        <f t="shared" si="1197"/>
        <v>0</v>
      </c>
      <c r="AG2498" s="31">
        <f t="shared" si="1198"/>
        <v>0</v>
      </c>
      <c r="AH2498" s="48">
        <f t="shared" si="1199"/>
        <v>0</v>
      </c>
      <c r="AI2498" s="33">
        <f t="shared" si="1200"/>
        <v>0</v>
      </c>
      <c r="AJ2498" s="33">
        <f t="shared" si="1201"/>
        <v>0</v>
      </c>
      <c r="AK2498" s="33">
        <f t="shared" si="1202"/>
        <v>0</v>
      </c>
      <c r="AL2498" s="33">
        <f t="shared" si="1203"/>
        <v>0</v>
      </c>
      <c r="AM2498" s="34">
        <f t="shared" si="1174"/>
        <v>0</v>
      </c>
    </row>
    <row r="2499" spans="1:39" ht="15" customHeight="1" x14ac:dyDescent="0.3">
      <c r="A2499" s="166" t="s">
        <v>4933</v>
      </c>
      <c r="B2499" s="99">
        <v>12540</v>
      </c>
      <c r="C2499" s="99">
        <v>88110</v>
      </c>
      <c r="D2499" s="165">
        <v>45060</v>
      </c>
      <c r="E2499" s="165">
        <v>45271</v>
      </c>
      <c r="F2499" s="166">
        <v>2</v>
      </c>
      <c r="G2499" s="178">
        <v>0.85</v>
      </c>
      <c r="H2499" s="181">
        <v>0.25</v>
      </c>
      <c r="I2499" s="180">
        <v>4.5499999999999999E-2</v>
      </c>
      <c r="J2499" s="21">
        <f t="shared" si="1175"/>
        <v>1.1499999999999999</v>
      </c>
      <c r="K2499" s="21" t="str">
        <f t="shared" si="1176"/>
        <v>Y</v>
      </c>
      <c r="L2499" s="37" t="str">
        <f t="shared" si="1177"/>
        <v>NA</v>
      </c>
      <c r="M2499" s="8" t="str">
        <f t="shared" si="1178"/>
        <v>Y</v>
      </c>
      <c r="N2499" s="42">
        <f t="shared" si="1179"/>
        <v>5</v>
      </c>
      <c r="O2499" s="43">
        <f t="shared" si="1180"/>
        <v>200000</v>
      </c>
      <c r="P2499" s="43" t="str">
        <f t="shared" si="1181"/>
        <v>NA</v>
      </c>
      <c r="Q2499" s="24">
        <f t="shared" si="1182"/>
        <v>13110.570000000002</v>
      </c>
      <c r="R2499" s="43">
        <f t="shared" si="1183"/>
        <v>0</v>
      </c>
      <c r="S2499" s="24">
        <f t="shared" si="1184"/>
        <v>1000000</v>
      </c>
      <c r="T2499" s="25" t="str">
        <f t="shared" si="1185"/>
        <v>Y</v>
      </c>
      <c r="U2499" s="44">
        <f t="shared" si="1186"/>
        <v>4</v>
      </c>
      <c r="V2499" s="45">
        <f t="shared" si="1187"/>
        <v>200000</v>
      </c>
      <c r="W2499" s="45">
        <f t="shared" si="1188"/>
        <v>1000000</v>
      </c>
      <c r="X2499" s="28">
        <f t="shared" si="1189"/>
        <v>13707.100935000002</v>
      </c>
      <c r="Y2499" s="28">
        <f t="shared" si="1190"/>
        <v>0</v>
      </c>
      <c r="Z2499" s="45" t="str">
        <f t="shared" si="1191"/>
        <v>NA</v>
      </c>
      <c r="AA2499" s="29" t="str">
        <f t="shared" si="1192"/>
        <v>N</v>
      </c>
      <c r="AB2499" s="46">
        <f t="shared" si="1193"/>
        <v>3</v>
      </c>
      <c r="AC2499" s="31">
        <f t="shared" si="1194"/>
        <v>20000</v>
      </c>
      <c r="AD2499" s="31">
        <f t="shared" si="1195"/>
        <v>65000</v>
      </c>
      <c r="AE2499" s="31">
        <f t="shared" si="1196"/>
        <v>14330.774027542504</v>
      </c>
      <c r="AF2499" s="47">
        <f t="shared" si="1197"/>
        <v>0</v>
      </c>
      <c r="AG2499" s="31">
        <f t="shared" si="1198"/>
        <v>0</v>
      </c>
      <c r="AH2499" s="48">
        <f t="shared" si="1199"/>
        <v>2</v>
      </c>
      <c r="AI2499" s="33">
        <f t="shared" si="1200"/>
        <v>20000</v>
      </c>
      <c r="AJ2499" s="33">
        <f t="shared" si="1201"/>
        <v>65000</v>
      </c>
      <c r="AK2499" s="33">
        <f t="shared" si="1202"/>
        <v>0</v>
      </c>
      <c r="AL2499" s="33">
        <f t="shared" si="1203"/>
        <v>14982.824245795689</v>
      </c>
      <c r="AM2499" s="34">
        <f t="shared" ref="AM2499:AM2562" si="1204">R2499+Y2499+AF2499+AL2499</f>
        <v>14982.824245795689</v>
      </c>
    </row>
    <row r="2500" spans="1:39" ht="15" customHeight="1" x14ac:dyDescent="0.3">
      <c r="A2500" s="166" t="s">
        <v>4934</v>
      </c>
      <c r="B2500" s="99">
        <v>15258</v>
      </c>
      <c r="C2500" s="99">
        <v>100723</v>
      </c>
      <c r="D2500" s="165">
        <v>45325</v>
      </c>
      <c r="E2500" s="165">
        <v>45648</v>
      </c>
      <c r="F2500" s="166">
        <v>4</v>
      </c>
      <c r="G2500" s="178">
        <v>2.87</v>
      </c>
      <c r="H2500" s="181">
        <v>1</v>
      </c>
      <c r="I2500" s="180">
        <v>3.5299999999999998E-2</v>
      </c>
      <c r="J2500" s="21">
        <f t="shared" si="1175"/>
        <v>1.1299999999999999</v>
      </c>
      <c r="K2500" s="21" t="str">
        <f t="shared" si="1176"/>
        <v>Y</v>
      </c>
      <c r="L2500" s="37" t="str">
        <f t="shared" si="1177"/>
        <v>NA</v>
      </c>
      <c r="M2500" s="8" t="str">
        <f t="shared" si="1178"/>
        <v>Y</v>
      </c>
      <c r="N2500" s="42">
        <f t="shared" si="1179"/>
        <v>2</v>
      </c>
      <c r="O2500" s="43">
        <f t="shared" si="1180"/>
        <v>200000</v>
      </c>
      <c r="P2500" s="43" t="str">
        <f t="shared" si="1181"/>
        <v>NA</v>
      </c>
      <c r="Q2500" s="24">
        <f t="shared" si="1182"/>
        <v>15796.607399999999</v>
      </c>
      <c r="R2500" s="43">
        <f t="shared" si="1183"/>
        <v>0</v>
      </c>
      <c r="S2500" s="24">
        <f t="shared" si="1184"/>
        <v>1000000</v>
      </c>
      <c r="T2500" s="25" t="str">
        <f t="shared" si="1185"/>
        <v>Y</v>
      </c>
      <c r="U2500" s="44">
        <f t="shared" si="1186"/>
        <v>1</v>
      </c>
      <c r="V2500" s="45">
        <f t="shared" si="1187"/>
        <v>200000</v>
      </c>
      <c r="W2500" s="45">
        <f t="shared" si="1188"/>
        <v>1000000</v>
      </c>
      <c r="X2500" s="28">
        <f t="shared" si="1189"/>
        <v>16354.227641219997</v>
      </c>
      <c r="Y2500" s="28">
        <f t="shared" si="1190"/>
        <v>0</v>
      </c>
      <c r="Z2500" s="45" t="str">
        <f t="shared" si="1191"/>
        <v>NA</v>
      </c>
      <c r="AA2500" s="29" t="str">
        <f t="shared" si="1192"/>
        <v>N</v>
      </c>
      <c r="AB2500" s="46">
        <f t="shared" si="1193"/>
        <v>0</v>
      </c>
      <c r="AC2500" s="31">
        <f t="shared" si="1194"/>
        <v>0</v>
      </c>
      <c r="AD2500" s="31">
        <f t="shared" si="1195"/>
        <v>0</v>
      </c>
      <c r="AE2500" s="31">
        <f t="shared" si="1196"/>
        <v>0</v>
      </c>
      <c r="AF2500" s="47">
        <f t="shared" si="1197"/>
        <v>0</v>
      </c>
      <c r="AG2500" s="31">
        <f t="shared" si="1198"/>
        <v>0</v>
      </c>
      <c r="AH2500" s="48">
        <f t="shared" si="1199"/>
        <v>0</v>
      </c>
      <c r="AI2500" s="33">
        <f t="shared" si="1200"/>
        <v>0</v>
      </c>
      <c r="AJ2500" s="33">
        <f t="shared" si="1201"/>
        <v>0</v>
      </c>
      <c r="AK2500" s="33">
        <f t="shared" si="1202"/>
        <v>0</v>
      </c>
      <c r="AL2500" s="33">
        <f t="shared" si="1203"/>
        <v>0</v>
      </c>
      <c r="AM2500" s="34">
        <f t="shared" si="1204"/>
        <v>0</v>
      </c>
    </row>
    <row r="2501" spans="1:39" ht="15" customHeight="1" x14ac:dyDescent="0.3">
      <c r="A2501" s="166" t="s">
        <v>4935</v>
      </c>
      <c r="B2501" s="99">
        <v>15642</v>
      </c>
      <c r="C2501" s="99">
        <v>48169</v>
      </c>
      <c r="D2501" s="165">
        <v>44563</v>
      </c>
      <c r="E2501" s="165">
        <v>44909</v>
      </c>
      <c r="F2501" s="166">
        <v>4</v>
      </c>
      <c r="G2501" s="178">
        <v>3.34</v>
      </c>
      <c r="H2501" s="181">
        <v>0.75</v>
      </c>
      <c r="I2501" s="180">
        <v>2.12E-2</v>
      </c>
      <c r="J2501" s="21">
        <f t="shared" si="1175"/>
        <v>0.66000000000000014</v>
      </c>
      <c r="K2501" s="21" t="str">
        <f t="shared" si="1176"/>
        <v>Y</v>
      </c>
      <c r="L2501" s="37" t="str">
        <f t="shared" si="1177"/>
        <v>NA</v>
      </c>
      <c r="M2501" s="8" t="str">
        <f t="shared" si="1178"/>
        <v>Y</v>
      </c>
      <c r="N2501" s="42">
        <f t="shared" si="1179"/>
        <v>1</v>
      </c>
      <c r="O2501" s="43">
        <f t="shared" si="1180"/>
        <v>200000</v>
      </c>
      <c r="P2501" s="43" t="str">
        <f t="shared" si="1181"/>
        <v>NA</v>
      </c>
      <c r="Q2501" s="24">
        <f t="shared" si="1182"/>
        <v>15973.610400000001</v>
      </c>
      <c r="R2501" s="43">
        <f t="shared" si="1183"/>
        <v>0</v>
      </c>
      <c r="S2501" s="24">
        <f t="shared" si="1184"/>
        <v>1000000</v>
      </c>
      <c r="T2501" s="25" t="str">
        <f t="shared" si="1185"/>
        <v>N</v>
      </c>
      <c r="U2501" s="44">
        <f t="shared" si="1186"/>
        <v>0</v>
      </c>
      <c r="V2501" s="45">
        <f t="shared" si="1187"/>
        <v>0</v>
      </c>
      <c r="W2501" s="45">
        <f t="shared" si="1188"/>
        <v>0</v>
      </c>
      <c r="X2501" s="28">
        <f t="shared" si="1189"/>
        <v>0</v>
      </c>
      <c r="Y2501" s="28">
        <f t="shared" si="1190"/>
        <v>0</v>
      </c>
      <c r="Z2501" s="45">
        <f t="shared" si="1191"/>
        <v>0</v>
      </c>
      <c r="AA2501" s="29" t="str">
        <f t="shared" si="1192"/>
        <v>N</v>
      </c>
      <c r="AB2501" s="46">
        <f t="shared" si="1193"/>
        <v>0</v>
      </c>
      <c r="AC2501" s="31">
        <f t="shared" si="1194"/>
        <v>0</v>
      </c>
      <c r="AD2501" s="31">
        <f t="shared" si="1195"/>
        <v>0</v>
      </c>
      <c r="AE2501" s="31">
        <f t="shared" si="1196"/>
        <v>0</v>
      </c>
      <c r="AF2501" s="47">
        <f t="shared" si="1197"/>
        <v>0</v>
      </c>
      <c r="AG2501" s="31">
        <f t="shared" si="1198"/>
        <v>0</v>
      </c>
      <c r="AH2501" s="48">
        <f t="shared" si="1199"/>
        <v>0</v>
      </c>
      <c r="AI2501" s="33">
        <f t="shared" si="1200"/>
        <v>0</v>
      </c>
      <c r="AJ2501" s="33">
        <f t="shared" si="1201"/>
        <v>0</v>
      </c>
      <c r="AK2501" s="33">
        <f t="shared" si="1202"/>
        <v>0</v>
      </c>
      <c r="AL2501" s="33">
        <f t="shared" si="1203"/>
        <v>0</v>
      </c>
      <c r="AM2501" s="34">
        <f t="shared" si="1204"/>
        <v>0</v>
      </c>
    </row>
    <row r="2502" spans="1:39" ht="15" customHeight="1" x14ac:dyDescent="0.3">
      <c r="A2502" s="166" t="s">
        <v>4936</v>
      </c>
      <c r="B2502" s="99">
        <v>19276</v>
      </c>
      <c r="C2502" s="99">
        <v>106460</v>
      </c>
      <c r="D2502" s="165">
        <v>45384</v>
      </c>
      <c r="E2502" s="165">
        <v>45682</v>
      </c>
      <c r="F2502" s="166">
        <v>2</v>
      </c>
      <c r="G2502" s="178">
        <v>0.85</v>
      </c>
      <c r="H2502" s="181">
        <v>0.75</v>
      </c>
      <c r="I2502" s="180">
        <v>6.7199999999999996E-2</v>
      </c>
      <c r="J2502" s="21">
        <f t="shared" si="1175"/>
        <v>1.1499999999999999</v>
      </c>
      <c r="K2502" s="21" t="str">
        <f t="shared" si="1176"/>
        <v>Y</v>
      </c>
      <c r="L2502" s="37" t="str">
        <f t="shared" si="1177"/>
        <v>NA</v>
      </c>
      <c r="M2502" s="8" t="str">
        <f t="shared" si="1178"/>
        <v>Y</v>
      </c>
      <c r="N2502" s="42">
        <f t="shared" si="1179"/>
        <v>2</v>
      </c>
      <c r="O2502" s="43">
        <f t="shared" si="1180"/>
        <v>200000</v>
      </c>
      <c r="P2502" s="43" t="str">
        <f t="shared" si="1181"/>
        <v>NA</v>
      </c>
      <c r="Q2502" s="24">
        <f t="shared" si="1182"/>
        <v>20571.3472</v>
      </c>
      <c r="R2502" s="43">
        <f t="shared" si="1183"/>
        <v>0</v>
      </c>
      <c r="S2502" s="24">
        <f t="shared" si="1184"/>
        <v>1000000</v>
      </c>
      <c r="T2502" s="25" t="str">
        <f t="shared" si="1185"/>
        <v>Y</v>
      </c>
      <c r="U2502" s="44">
        <f t="shared" si="1186"/>
        <v>1</v>
      </c>
      <c r="V2502" s="45">
        <f t="shared" si="1187"/>
        <v>200000</v>
      </c>
      <c r="W2502" s="45">
        <f t="shared" si="1188"/>
        <v>1000000</v>
      </c>
      <c r="X2502" s="28">
        <f t="shared" si="1189"/>
        <v>21953.74173184</v>
      </c>
      <c r="Y2502" s="28">
        <f t="shared" si="1190"/>
        <v>0</v>
      </c>
      <c r="Z2502" s="45" t="str">
        <f t="shared" si="1191"/>
        <v>NA</v>
      </c>
      <c r="AA2502" s="29" t="str">
        <f t="shared" si="1192"/>
        <v>N</v>
      </c>
      <c r="AB2502" s="46">
        <f t="shared" si="1193"/>
        <v>0</v>
      </c>
      <c r="AC2502" s="31">
        <f t="shared" si="1194"/>
        <v>0</v>
      </c>
      <c r="AD2502" s="31">
        <f t="shared" si="1195"/>
        <v>0</v>
      </c>
      <c r="AE2502" s="31">
        <f t="shared" si="1196"/>
        <v>0</v>
      </c>
      <c r="AF2502" s="47">
        <f t="shared" si="1197"/>
        <v>0</v>
      </c>
      <c r="AG2502" s="31">
        <f t="shared" si="1198"/>
        <v>0</v>
      </c>
      <c r="AH2502" s="48">
        <f t="shared" si="1199"/>
        <v>0</v>
      </c>
      <c r="AI2502" s="33">
        <f t="shared" si="1200"/>
        <v>0</v>
      </c>
      <c r="AJ2502" s="33">
        <f t="shared" si="1201"/>
        <v>0</v>
      </c>
      <c r="AK2502" s="33">
        <f t="shared" si="1202"/>
        <v>0</v>
      </c>
      <c r="AL2502" s="33">
        <f t="shared" si="1203"/>
        <v>0</v>
      </c>
      <c r="AM2502" s="34">
        <f t="shared" si="1204"/>
        <v>0</v>
      </c>
    </row>
    <row r="2503" spans="1:39" ht="15" customHeight="1" x14ac:dyDescent="0.3">
      <c r="A2503" s="166" t="s">
        <v>4937</v>
      </c>
      <c r="B2503" s="99">
        <v>10509</v>
      </c>
      <c r="C2503" s="99">
        <v>30520</v>
      </c>
      <c r="D2503" s="165">
        <v>45159</v>
      </c>
      <c r="E2503" s="165">
        <v>45513</v>
      </c>
      <c r="F2503" s="166">
        <v>2</v>
      </c>
      <c r="G2503" s="178">
        <v>1.1100000000000001</v>
      </c>
      <c r="H2503" s="181">
        <v>0.5</v>
      </c>
      <c r="I2503" s="180">
        <v>7.8399999999999997E-2</v>
      </c>
      <c r="J2503" s="21">
        <f t="shared" si="1175"/>
        <v>0.8899999999999999</v>
      </c>
      <c r="K2503" s="21" t="str">
        <f t="shared" si="1176"/>
        <v>Y</v>
      </c>
      <c r="L2503" s="37" t="str">
        <f t="shared" si="1177"/>
        <v>NA</v>
      </c>
      <c r="M2503" s="8" t="str">
        <f t="shared" si="1178"/>
        <v>Y</v>
      </c>
      <c r="N2503" s="42">
        <f t="shared" si="1179"/>
        <v>2</v>
      </c>
      <c r="O2503" s="43">
        <f t="shared" si="1180"/>
        <v>200000</v>
      </c>
      <c r="P2503" s="43" t="str">
        <f t="shared" si="1181"/>
        <v>NA</v>
      </c>
      <c r="Q2503" s="24">
        <f t="shared" si="1182"/>
        <v>11332.9056</v>
      </c>
      <c r="R2503" s="43">
        <f t="shared" si="1183"/>
        <v>0</v>
      </c>
      <c r="S2503" s="24">
        <f t="shared" si="1184"/>
        <v>1000000</v>
      </c>
      <c r="T2503" s="25" t="str">
        <f t="shared" si="1185"/>
        <v>N</v>
      </c>
      <c r="U2503" s="44">
        <f t="shared" si="1186"/>
        <v>1</v>
      </c>
      <c r="V2503" s="45">
        <f t="shared" si="1187"/>
        <v>20000</v>
      </c>
      <c r="W2503" s="45">
        <f t="shared" si="1188"/>
        <v>65000</v>
      </c>
      <c r="X2503" s="28">
        <f t="shared" si="1189"/>
        <v>12221.405399040001</v>
      </c>
      <c r="Y2503" s="28">
        <f t="shared" si="1190"/>
        <v>0</v>
      </c>
      <c r="Z2503" s="45">
        <f t="shared" si="1191"/>
        <v>10925.689000960001</v>
      </c>
      <c r="AA2503" s="29" t="str">
        <f t="shared" si="1192"/>
        <v>N</v>
      </c>
      <c r="AB2503" s="46">
        <f t="shared" si="1193"/>
        <v>0</v>
      </c>
      <c r="AC2503" s="31">
        <f t="shared" si="1194"/>
        <v>0</v>
      </c>
      <c r="AD2503" s="31">
        <f t="shared" si="1195"/>
        <v>0</v>
      </c>
      <c r="AE2503" s="31">
        <f t="shared" si="1196"/>
        <v>0</v>
      </c>
      <c r="AF2503" s="47">
        <f t="shared" si="1197"/>
        <v>0</v>
      </c>
      <c r="AG2503" s="31">
        <f t="shared" si="1198"/>
        <v>0</v>
      </c>
      <c r="AH2503" s="48">
        <f t="shared" si="1199"/>
        <v>0</v>
      </c>
      <c r="AI2503" s="33">
        <f t="shared" si="1200"/>
        <v>0</v>
      </c>
      <c r="AJ2503" s="33">
        <f t="shared" si="1201"/>
        <v>0</v>
      </c>
      <c r="AK2503" s="33">
        <f t="shared" si="1202"/>
        <v>0</v>
      </c>
      <c r="AL2503" s="33">
        <f t="shared" si="1203"/>
        <v>0</v>
      </c>
      <c r="AM2503" s="34">
        <f t="shared" si="1204"/>
        <v>0</v>
      </c>
    </row>
    <row r="2504" spans="1:39" ht="15" customHeight="1" x14ac:dyDescent="0.3">
      <c r="A2504" s="166" t="s">
        <v>4938</v>
      </c>
      <c r="B2504" s="99">
        <v>9839</v>
      </c>
      <c r="C2504" s="99">
        <v>50807</v>
      </c>
      <c r="D2504" s="165">
        <v>45994</v>
      </c>
      <c r="E2504" s="165">
        <v>46098</v>
      </c>
      <c r="F2504" s="166">
        <v>4</v>
      </c>
      <c r="G2504" s="178">
        <v>0.87</v>
      </c>
      <c r="H2504" s="181">
        <v>0.5</v>
      </c>
      <c r="I2504" s="180">
        <v>6.8199999999999997E-2</v>
      </c>
      <c r="J2504" s="21">
        <f t="shared" si="1175"/>
        <v>3.13</v>
      </c>
      <c r="K2504" s="21" t="str">
        <f t="shared" si="1176"/>
        <v>Y</v>
      </c>
      <c r="L2504" s="37" t="str">
        <f t="shared" si="1177"/>
        <v>NA</v>
      </c>
      <c r="M2504" s="8" t="str">
        <f t="shared" si="1178"/>
        <v>Y</v>
      </c>
      <c r="N2504" s="42">
        <f t="shared" si="1179"/>
        <v>7</v>
      </c>
      <c r="O2504" s="43">
        <f t="shared" si="1180"/>
        <v>200000</v>
      </c>
      <c r="P2504" s="43" t="str">
        <f t="shared" si="1181"/>
        <v>NA</v>
      </c>
      <c r="Q2504" s="24">
        <f t="shared" si="1182"/>
        <v>10510.0198</v>
      </c>
      <c r="R2504" s="43">
        <f t="shared" si="1183"/>
        <v>0</v>
      </c>
      <c r="S2504" s="24">
        <f t="shared" si="1184"/>
        <v>1000000</v>
      </c>
      <c r="T2504" s="25" t="str">
        <f t="shared" si="1185"/>
        <v>Y</v>
      </c>
      <c r="U2504" s="44">
        <f t="shared" si="1186"/>
        <v>6</v>
      </c>
      <c r="V2504" s="45">
        <f t="shared" si="1187"/>
        <v>200000</v>
      </c>
      <c r="W2504" s="45">
        <f t="shared" si="1188"/>
        <v>1000000</v>
      </c>
      <c r="X2504" s="28">
        <f t="shared" si="1189"/>
        <v>11226.80315036</v>
      </c>
      <c r="Y2504" s="28">
        <f t="shared" si="1190"/>
        <v>0</v>
      </c>
      <c r="Z2504" s="45" t="str">
        <f t="shared" si="1191"/>
        <v>NA</v>
      </c>
      <c r="AA2504" s="29" t="str">
        <f t="shared" si="1192"/>
        <v>Y</v>
      </c>
      <c r="AB2504" s="46">
        <f t="shared" si="1193"/>
        <v>5</v>
      </c>
      <c r="AC2504" s="31">
        <f t="shared" si="1194"/>
        <v>200000</v>
      </c>
      <c r="AD2504" s="31">
        <f t="shared" si="1195"/>
        <v>1000000</v>
      </c>
      <c r="AE2504" s="31">
        <f t="shared" si="1196"/>
        <v>11992.471125214552</v>
      </c>
      <c r="AF2504" s="47">
        <f t="shared" si="1197"/>
        <v>0</v>
      </c>
      <c r="AG2504" s="31" t="str">
        <f t="shared" si="1198"/>
        <v>NA</v>
      </c>
      <c r="AH2504" s="48">
        <f t="shared" si="1199"/>
        <v>4</v>
      </c>
      <c r="AI2504" s="33">
        <f t="shared" si="1200"/>
        <v>20000</v>
      </c>
      <c r="AJ2504" s="33">
        <f t="shared" si="1201"/>
        <v>65000</v>
      </c>
      <c r="AK2504" s="33">
        <f t="shared" si="1202"/>
        <v>12810.357655954185</v>
      </c>
      <c r="AL2504" s="33">
        <f t="shared" si="1203"/>
        <v>0</v>
      </c>
      <c r="AM2504" s="34">
        <f t="shared" si="1204"/>
        <v>0</v>
      </c>
    </row>
    <row r="2505" spans="1:39" ht="15" customHeight="1" x14ac:dyDescent="0.3">
      <c r="A2505" s="166" t="s">
        <v>4939</v>
      </c>
      <c r="B2505" s="99">
        <v>21191</v>
      </c>
      <c r="C2505" s="99">
        <v>92002</v>
      </c>
      <c r="D2505" s="165">
        <v>44659</v>
      </c>
      <c r="E2505" s="165">
        <v>44977</v>
      </c>
      <c r="F2505" s="166">
        <v>4</v>
      </c>
      <c r="G2505" s="178">
        <v>2.76</v>
      </c>
      <c r="H2505" s="181">
        <v>0.75</v>
      </c>
      <c r="I2505" s="180">
        <v>7.5499999999999998E-2</v>
      </c>
      <c r="J2505" s="21">
        <f t="shared" si="1175"/>
        <v>1.2400000000000002</v>
      </c>
      <c r="K2505" s="21" t="str">
        <f t="shared" si="1176"/>
        <v>Y</v>
      </c>
      <c r="L2505" s="37" t="str">
        <f t="shared" si="1177"/>
        <v>NA</v>
      </c>
      <c r="M2505" s="8" t="str">
        <f t="shared" si="1178"/>
        <v>Y</v>
      </c>
      <c r="N2505" s="42">
        <f t="shared" si="1179"/>
        <v>2</v>
      </c>
      <c r="O2505" s="43">
        <f t="shared" si="1180"/>
        <v>200000</v>
      </c>
      <c r="P2505" s="43" t="str">
        <f t="shared" si="1181"/>
        <v>NA</v>
      </c>
      <c r="Q2505" s="24">
        <f t="shared" si="1182"/>
        <v>22790.920499999997</v>
      </c>
      <c r="R2505" s="43">
        <f t="shared" si="1183"/>
        <v>0</v>
      </c>
      <c r="S2505" s="24">
        <f t="shared" si="1184"/>
        <v>1000000</v>
      </c>
      <c r="T2505" s="25" t="str">
        <f t="shared" si="1185"/>
        <v>Y</v>
      </c>
      <c r="U2505" s="44">
        <f t="shared" si="1186"/>
        <v>1</v>
      </c>
      <c r="V2505" s="45">
        <f t="shared" si="1187"/>
        <v>200000</v>
      </c>
      <c r="W2505" s="45">
        <f t="shared" si="1188"/>
        <v>1000000</v>
      </c>
      <c r="X2505" s="28">
        <f t="shared" si="1189"/>
        <v>24511.634997749996</v>
      </c>
      <c r="Y2505" s="28">
        <f t="shared" si="1190"/>
        <v>0</v>
      </c>
      <c r="Z2505" s="45" t="str">
        <f t="shared" si="1191"/>
        <v>NA</v>
      </c>
      <c r="AA2505" s="29" t="str">
        <f t="shared" si="1192"/>
        <v>N</v>
      </c>
      <c r="AB2505" s="46">
        <f t="shared" si="1193"/>
        <v>0</v>
      </c>
      <c r="AC2505" s="31">
        <f t="shared" si="1194"/>
        <v>0</v>
      </c>
      <c r="AD2505" s="31">
        <f t="shared" si="1195"/>
        <v>0</v>
      </c>
      <c r="AE2505" s="31">
        <f t="shared" si="1196"/>
        <v>0</v>
      </c>
      <c r="AF2505" s="47">
        <f t="shared" si="1197"/>
        <v>0</v>
      </c>
      <c r="AG2505" s="31">
        <f t="shared" si="1198"/>
        <v>0</v>
      </c>
      <c r="AH2505" s="48">
        <f t="shared" si="1199"/>
        <v>0</v>
      </c>
      <c r="AI2505" s="33">
        <f t="shared" si="1200"/>
        <v>0</v>
      </c>
      <c r="AJ2505" s="33">
        <f t="shared" si="1201"/>
        <v>0</v>
      </c>
      <c r="AK2505" s="33">
        <f t="shared" si="1202"/>
        <v>0</v>
      </c>
      <c r="AL2505" s="33">
        <f t="shared" si="1203"/>
        <v>0</v>
      </c>
      <c r="AM2505" s="34">
        <f t="shared" si="1204"/>
        <v>0</v>
      </c>
    </row>
    <row r="2506" spans="1:39" ht="15" customHeight="1" x14ac:dyDescent="0.3">
      <c r="A2506" s="166" t="s">
        <v>4940</v>
      </c>
      <c r="B2506" s="99">
        <v>19410</v>
      </c>
      <c r="C2506" s="99">
        <v>38360</v>
      </c>
      <c r="D2506" s="165">
        <v>45244</v>
      </c>
      <c r="E2506" s="165">
        <v>45500</v>
      </c>
      <c r="F2506" s="166">
        <v>4</v>
      </c>
      <c r="G2506" s="178">
        <v>3.21</v>
      </c>
      <c r="H2506" s="181">
        <v>0.25</v>
      </c>
      <c r="I2506" s="180">
        <v>3.9600000000000003E-2</v>
      </c>
      <c r="J2506" s="21">
        <f t="shared" si="1175"/>
        <v>0.79</v>
      </c>
      <c r="K2506" s="21" t="str">
        <f t="shared" si="1176"/>
        <v>Y</v>
      </c>
      <c r="L2506" s="37" t="str">
        <f t="shared" si="1177"/>
        <v>NA</v>
      </c>
      <c r="M2506" s="8" t="str">
        <f t="shared" si="1178"/>
        <v>Y</v>
      </c>
      <c r="N2506" s="42">
        <f t="shared" si="1179"/>
        <v>4</v>
      </c>
      <c r="O2506" s="43">
        <f t="shared" si="1180"/>
        <v>200000</v>
      </c>
      <c r="P2506" s="43" t="str">
        <f t="shared" si="1181"/>
        <v>NA</v>
      </c>
      <c r="Q2506" s="24">
        <f t="shared" si="1182"/>
        <v>20178.636000000002</v>
      </c>
      <c r="R2506" s="43">
        <f t="shared" si="1183"/>
        <v>0</v>
      </c>
      <c r="S2506" s="24">
        <f t="shared" si="1184"/>
        <v>1000000</v>
      </c>
      <c r="T2506" s="25" t="str">
        <f t="shared" si="1185"/>
        <v>N</v>
      </c>
      <c r="U2506" s="44">
        <f t="shared" si="1186"/>
        <v>3</v>
      </c>
      <c r="V2506" s="45">
        <f t="shared" si="1187"/>
        <v>20000</v>
      </c>
      <c r="W2506" s="45">
        <f t="shared" si="1188"/>
        <v>65000</v>
      </c>
      <c r="X2506" s="28">
        <f t="shared" si="1189"/>
        <v>20000</v>
      </c>
      <c r="Y2506" s="28">
        <f t="shared" si="1190"/>
        <v>977.70998560000226</v>
      </c>
      <c r="Z2506" s="45">
        <f t="shared" si="1191"/>
        <v>0</v>
      </c>
      <c r="AA2506" s="29" t="str">
        <f t="shared" si="1192"/>
        <v>N</v>
      </c>
      <c r="AB2506" s="46">
        <f t="shared" si="1193"/>
        <v>2</v>
      </c>
      <c r="AC2506" s="31">
        <f t="shared" si="1194"/>
        <v>20000</v>
      </c>
      <c r="AD2506" s="31">
        <f t="shared" si="1195"/>
        <v>65000</v>
      </c>
      <c r="AE2506" s="31">
        <f t="shared" si="1196"/>
        <v>0</v>
      </c>
      <c r="AF2506" s="47">
        <f t="shared" si="1197"/>
        <v>21808.427301029766</v>
      </c>
      <c r="AG2506" s="31">
        <f t="shared" si="1198"/>
        <v>0</v>
      </c>
      <c r="AH2506" s="48">
        <f t="shared" si="1199"/>
        <v>1</v>
      </c>
      <c r="AI2506" s="33">
        <f t="shared" si="1200"/>
        <v>20000</v>
      </c>
      <c r="AJ2506" s="33">
        <f t="shared" si="1201"/>
        <v>65000</v>
      </c>
      <c r="AK2506" s="33">
        <f t="shared" si="1202"/>
        <v>0</v>
      </c>
      <c r="AL2506" s="33">
        <f t="shared" si="1203"/>
        <v>22672.041022150544</v>
      </c>
      <c r="AM2506" s="34">
        <f t="shared" si="1204"/>
        <v>45458.178308780312</v>
      </c>
    </row>
    <row r="2507" spans="1:39" ht="15" customHeight="1" x14ac:dyDescent="0.3">
      <c r="A2507" s="166" t="s">
        <v>4941</v>
      </c>
      <c r="B2507" s="99">
        <v>20130</v>
      </c>
      <c r="C2507" s="99">
        <v>89363</v>
      </c>
      <c r="D2507" s="165">
        <v>46127</v>
      </c>
      <c r="E2507" s="165">
        <v>46186</v>
      </c>
      <c r="F2507" s="166">
        <v>4</v>
      </c>
      <c r="G2507" s="178">
        <v>3.34</v>
      </c>
      <c r="H2507" s="181">
        <v>0.25</v>
      </c>
      <c r="I2507" s="180">
        <v>6.0100000000000001E-2</v>
      </c>
      <c r="J2507" s="21">
        <f t="shared" si="1175"/>
        <v>0.66000000000000014</v>
      </c>
      <c r="K2507" s="21" t="str">
        <f t="shared" si="1176"/>
        <v>Y</v>
      </c>
      <c r="L2507" s="37" t="str">
        <f t="shared" si="1177"/>
        <v>NA</v>
      </c>
      <c r="M2507" s="8" t="str">
        <f t="shared" si="1178"/>
        <v>Y</v>
      </c>
      <c r="N2507" s="42">
        <f t="shared" si="1179"/>
        <v>3</v>
      </c>
      <c r="O2507" s="43">
        <f t="shared" si="1180"/>
        <v>200000</v>
      </c>
      <c r="P2507" s="43" t="str">
        <f t="shared" si="1181"/>
        <v>NA</v>
      </c>
      <c r="Q2507" s="24">
        <f t="shared" si="1182"/>
        <v>21339.813000000002</v>
      </c>
      <c r="R2507" s="43">
        <f t="shared" si="1183"/>
        <v>0</v>
      </c>
      <c r="S2507" s="24">
        <f t="shared" si="1184"/>
        <v>1000000</v>
      </c>
      <c r="T2507" s="25" t="str">
        <f t="shared" si="1185"/>
        <v>N</v>
      </c>
      <c r="U2507" s="44">
        <f t="shared" si="1186"/>
        <v>2</v>
      </c>
      <c r="V2507" s="45">
        <f t="shared" si="1187"/>
        <v>20000</v>
      </c>
      <c r="W2507" s="45">
        <f t="shared" si="1188"/>
        <v>65000</v>
      </c>
      <c r="X2507" s="28">
        <f t="shared" si="1189"/>
        <v>0</v>
      </c>
      <c r="Y2507" s="28">
        <f t="shared" si="1190"/>
        <v>22622.335761300004</v>
      </c>
      <c r="Z2507" s="45">
        <f t="shared" si="1191"/>
        <v>0</v>
      </c>
      <c r="AA2507" s="29" t="str">
        <f t="shared" si="1192"/>
        <v>N</v>
      </c>
      <c r="AB2507" s="46">
        <f t="shared" si="1193"/>
        <v>1</v>
      </c>
      <c r="AC2507" s="31">
        <f t="shared" si="1194"/>
        <v>20000</v>
      </c>
      <c r="AD2507" s="31">
        <f t="shared" si="1195"/>
        <v>65000</v>
      </c>
      <c r="AE2507" s="31">
        <f t="shared" si="1196"/>
        <v>0</v>
      </c>
      <c r="AF2507" s="47">
        <f t="shared" si="1197"/>
        <v>23981.938140554135</v>
      </c>
      <c r="AG2507" s="31">
        <f t="shared" si="1198"/>
        <v>0</v>
      </c>
      <c r="AH2507" s="48">
        <f t="shared" si="1199"/>
        <v>0</v>
      </c>
      <c r="AI2507" s="33">
        <f t="shared" si="1200"/>
        <v>0</v>
      </c>
      <c r="AJ2507" s="33">
        <f t="shared" si="1201"/>
        <v>0</v>
      </c>
      <c r="AK2507" s="33">
        <f t="shared" si="1202"/>
        <v>0</v>
      </c>
      <c r="AL2507" s="33">
        <f t="shared" si="1203"/>
        <v>0</v>
      </c>
      <c r="AM2507" s="34">
        <f t="shared" si="1204"/>
        <v>46604.27390185414</v>
      </c>
    </row>
    <row r="2508" spans="1:39" ht="15" customHeight="1" x14ac:dyDescent="0.3">
      <c r="A2508" s="166" t="s">
        <v>4942</v>
      </c>
      <c r="B2508" s="99">
        <v>24466</v>
      </c>
      <c r="C2508" s="99">
        <v>100928</v>
      </c>
      <c r="D2508" s="165">
        <v>45417</v>
      </c>
      <c r="E2508" s="165">
        <v>45683</v>
      </c>
      <c r="F2508" s="166">
        <v>2</v>
      </c>
      <c r="G2508" s="178">
        <v>0.95</v>
      </c>
      <c r="H2508" s="181">
        <v>0.5</v>
      </c>
      <c r="I2508" s="180">
        <v>3.7499999999999999E-2</v>
      </c>
      <c r="J2508" s="21">
        <f t="shared" si="1175"/>
        <v>1.05</v>
      </c>
      <c r="K2508" s="21" t="str">
        <f t="shared" si="1176"/>
        <v>Y</v>
      </c>
      <c r="L2508" s="37" t="str">
        <f t="shared" si="1177"/>
        <v>NA</v>
      </c>
      <c r="M2508" s="8" t="str">
        <f t="shared" si="1178"/>
        <v>Y</v>
      </c>
      <c r="N2508" s="42">
        <f t="shared" si="1179"/>
        <v>3</v>
      </c>
      <c r="O2508" s="43">
        <f t="shared" si="1180"/>
        <v>200000</v>
      </c>
      <c r="P2508" s="43" t="str">
        <f t="shared" si="1181"/>
        <v>NA</v>
      </c>
      <c r="Q2508" s="24">
        <f t="shared" si="1182"/>
        <v>25383.475000000002</v>
      </c>
      <c r="R2508" s="43">
        <f t="shared" si="1183"/>
        <v>0</v>
      </c>
      <c r="S2508" s="24">
        <f t="shared" si="1184"/>
        <v>1000000</v>
      </c>
      <c r="T2508" s="25" t="str">
        <f t="shared" si="1185"/>
        <v>Y</v>
      </c>
      <c r="U2508" s="44">
        <f t="shared" si="1186"/>
        <v>2</v>
      </c>
      <c r="V2508" s="45">
        <f t="shared" si="1187"/>
        <v>200000</v>
      </c>
      <c r="W2508" s="45">
        <f t="shared" si="1188"/>
        <v>1000000</v>
      </c>
      <c r="X2508" s="28">
        <f t="shared" si="1189"/>
        <v>26335.355312500003</v>
      </c>
      <c r="Y2508" s="28">
        <f t="shared" si="1190"/>
        <v>0</v>
      </c>
      <c r="Z2508" s="45" t="str">
        <f t="shared" si="1191"/>
        <v>NA</v>
      </c>
      <c r="AA2508" s="29" t="str">
        <f t="shared" si="1192"/>
        <v>N</v>
      </c>
      <c r="AB2508" s="46">
        <f t="shared" si="1193"/>
        <v>1</v>
      </c>
      <c r="AC2508" s="31">
        <f t="shared" si="1194"/>
        <v>20000</v>
      </c>
      <c r="AD2508" s="31">
        <f t="shared" si="1195"/>
        <v>65000</v>
      </c>
      <c r="AE2508" s="31">
        <f t="shared" si="1196"/>
        <v>20000</v>
      </c>
      <c r="AF2508" s="47">
        <f t="shared" si="1197"/>
        <v>7322.9311367187547</v>
      </c>
      <c r="AG2508" s="31">
        <f t="shared" si="1198"/>
        <v>0</v>
      </c>
      <c r="AH2508" s="48">
        <f t="shared" si="1199"/>
        <v>0</v>
      </c>
      <c r="AI2508" s="33">
        <f t="shared" si="1200"/>
        <v>0</v>
      </c>
      <c r="AJ2508" s="33">
        <f t="shared" si="1201"/>
        <v>0</v>
      </c>
      <c r="AK2508" s="33">
        <f t="shared" si="1202"/>
        <v>0</v>
      </c>
      <c r="AL2508" s="33">
        <f t="shared" si="1203"/>
        <v>0</v>
      </c>
      <c r="AM2508" s="34">
        <f t="shared" si="1204"/>
        <v>7322.9311367187547</v>
      </c>
    </row>
    <row r="2509" spans="1:39" ht="15" customHeight="1" x14ac:dyDescent="0.3">
      <c r="A2509" s="166" t="s">
        <v>4943</v>
      </c>
      <c r="B2509" s="99">
        <v>9943</v>
      </c>
      <c r="C2509" s="99">
        <v>28052</v>
      </c>
      <c r="D2509" s="165">
        <v>45282</v>
      </c>
      <c r="E2509" s="165">
        <v>45364</v>
      </c>
      <c r="F2509" s="166">
        <v>4</v>
      </c>
      <c r="G2509" s="178">
        <v>3.93</v>
      </c>
      <c r="H2509" s="181">
        <v>0.25</v>
      </c>
      <c r="I2509" s="180">
        <v>5.0299999999999997E-2</v>
      </c>
      <c r="J2509" s="21">
        <f t="shared" si="1175"/>
        <v>6.999999999999984E-2</v>
      </c>
      <c r="K2509" s="21" t="str">
        <f t="shared" si="1176"/>
        <v>Y</v>
      </c>
      <c r="L2509" s="37" t="str">
        <f t="shared" si="1177"/>
        <v>NA</v>
      </c>
      <c r="M2509" s="8" t="str">
        <f t="shared" si="1178"/>
        <v>Y</v>
      </c>
      <c r="N2509" s="42">
        <f t="shared" si="1179"/>
        <v>1</v>
      </c>
      <c r="O2509" s="43">
        <f t="shared" si="1180"/>
        <v>200000</v>
      </c>
      <c r="P2509" s="43" t="str">
        <f t="shared" si="1181"/>
        <v>NA</v>
      </c>
      <c r="Q2509" s="24">
        <f t="shared" si="1182"/>
        <v>10443.132900000001</v>
      </c>
      <c r="R2509" s="43">
        <f t="shared" si="1183"/>
        <v>0</v>
      </c>
      <c r="S2509" s="24">
        <f t="shared" si="1184"/>
        <v>1000000</v>
      </c>
      <c r="T2509" s="25" t="str">
        <f t="shared" si="1185"/>
        <v>N</v>
      </c>
      <c r="U2509" s="44">
        <f t="shared" si="1186"/>
        <v>0</v>
      </c>
      <c r="V2509" s="45">
        <f t="shared" si="1187"/>
        <v>0</v>
      </c>
      <c r="W2509" s="45">
        <f t="shared" si="1188"/>
        <v>0</v>
      </c>
      <c r="X2509" s="28">
        <f t="shared" si="1189"/>
        <v>0</v>
      </c>
      <c r="Y2509" s="28">
        <f t="shared" si="1190"/>
        <v>0</v>
      </c>
      <c r="Z2509" s="45">
        <f t="shared" si="1191"/>
        <v>0</v>
      </c>
      <c r="AA2509" s="29" t="str">
        <f t="shared" si="1192"/>
        <v>N</v>
      </c>
      <c r="AB2509" s="46">
        <f t="shared" si="1193"/>
        <v>0</v>
      </c>
      <c r="AC2509" s="31">
        <f t="shared" si="1194"/>
        <v>0</v>
      </c>
      <c r="AD2509" s="31">
        <f t="shared" si="1195"/>
        <v>0</v>
      </c>
      <c r="AE2509" s="31">
        <f t="shared" si="1196"/>
        <v>0</v>
      </c>
      <c r="AF2509" s="47">
        <f t="shared" si="1197"/>
        <v>0</v>
      </c>
      <c r="AG2509" s="31">
        <f t="shared" si="1198"/>
        <v>0</v>
      </c>
      <c r="AH2509" s="48">
        <f t="shared" si="1199"/>
        <v>0</v>
      </c>
      <c r="AI2509" s="33">
        <f t="shared" si="1200"/>
        <v>0</v>
      </c>
      <c r="AJ2509" s="33">
        <f t="shared" si="1201"/>
        <v>0</v>
      </c>
      <c r="AK2509" s="33">
        <f t="shared" si="1202"/>
        <v>0</v>
      </c>
      <c r="AL2509" s="33">
        <f t="shared" si="1203"/>
        <v>0</v>
      </c>
      <c r="AM2509" s="34">
        <f t="shared" si="1204"/>
        <v>0</v>
      </c>
    </row>
    <row r="2510" spans="1:39" ht="15" customHeight="1" x14ac:dyDescent="0.3">
      <c r="A2510" s="166" t="s">
        <v>4944</v>
      </c>
      <c r="B2510" s="99">
        <v>13118</v>
      </c>
      <c r="C2510" s="99">
        <v>80495</v>
      </c>
      <c r="D2510" s="165">
        <v>45305</v>
      </c>
      <c r="E2510" s="165">
        <v>45603</v>
      </c>
      <c r="F2510" s="166">
        <v>2</v>
      </c>
      <c r="G2510" s="178">
        <v>0.79</v>
      </c>
      <c r="H2510" s="181">
        <v>0.75</v>
      </c>
      <c r="I2510" s="180">
        <v>4.2099999999999999E-2</v>
      </c>
      <c r="J2510" s="21">
        <f t="shared" si="1175"/>
        <v>1.21</v>
      </c>
      <c r="K2510" s="21" t="str">
        <f t="shared" si="1176"/>
        <v>Y</v>
      </c>
      <c r="L2510" s="37" t="str">
        <f t="shared" si="1177"/>
        <v>NA</v>
      </c>
      <c r="M2510" s="8" t="str">
        <f t="shared" si="1178"/>
        <v>Y</v>
      </c>
      <c r="N2510" s="42">
        <f t="shared" si="1179"/>
        <v>2</v>
      </c>
      <c r="O2510" s="43">
        <f t="shared" si="1180"/>
        <v>200000</v>
      </c>
      <c r="P2510" s="43" t="str">
        <f t="shared" si="1181"/>
        <v>NA</v>
      </c>
      <c r="Q2510" s="24">
        <f t="shared" si="1182"/>
        <v>13670.2678</v>
      </c>
      <c r="R2510" s="43">
        <f t="shared" si="1183"/>
        <v>0</v>
      </c>
      <c r="S2510" s="24">
        <f t="shared" si="1184"/>
        <v>1000000</v>
      </c>
      <c r="T2510" s="25" t="str">
        <f t="shared" si="1185"/>
        <v>Y</v>
      </c>
      <c r="U2510" s="44">
        <f t="shared" si="1186"/>
        <v>1</v>
      </c>
      <c r="V2510" s="45">
        <f t="shared" si="1187"/>
        <v>200000</v>
      </c>
      <c r="W2510" s="45">
        <f t="shared" si="1188"/>
        <v>1000000</v>
      </c>
      <c r="X2510" s="28">
        <f t="shared" si="1189"/>
        <v>14245.786074379999</v>
      </c>
      <c r="Y2510" s="28">
        <f t="shared" si="1190"/>
        <v>0</v>
      </c>
      <c r="Z2510" s="45" t="str">
        <f t="shared" si="1191"/>
        <v>NA</v>
      </c>
      <c r="AA2510" s="29" t="str">
        <f t="shared" si="1192"/>
        <v>N</v>
      </c>
      <c r="AB2510" s="46">
        <f t="shared" si="1193"/>
        <v>0</v>
      </c>
      <c r="AC2510" s="31">
        <f t="shared" si="1194"/>
        <v>0</v>
      </c>
      <c r="AD2510" s="31">
        <f t="shared" si="1195"/>
        <v>0</v>
      </c>
      <c r="AE2510" s="31">
        <f t="shared" si="1196"/>
        <v>0</v>
      </c>
      <c r="AF2510" s="47">
        <f t="shared" si="1197"/>
        <v>0</v>
      </c>
      <c r="AG2510" s="31">
        <f t="shared" si="1198"/>
        <v>0</v>
      </c>
      <c r="AH2510" s="48">
        <f t="shared" si="1199"/>
        <v>0</v>
      </c>
      <c r="AI2510" s="33">
        <f t="shared" si="1200"/>
        <v>0</v>
      </c>
      <c r="AJ2510" s="33">
        <f t="shared" si="1201"/>
        <v>0</v>
      </c>
      <c r="AK2510" s="33">
        <f t="shared" si="1202"/>
        <v>0</v>
      </c>
      <c r="AL2510" s="33">
        <f t="shared" si="1203"/>
        <v>0</v>
      </c>
      <c r="AM2510" s="34">
        <f t="shared" si="1204"/>
        <v>0</v>
      </c>
    </row>
    <row r="2511" spans="1:39" ht="15" customHeight="1" x14ac:dyDescent="0.3">
      <c r="A2511" s="166" t="s">
        <v>4945</v>
      </c>
      <c r="B2511" s="99">
        <v>6715</v>
      </c>
      <c r="C2511" s="99">
        <v>60578</v>
      </c>
      <c r="D2511" s="165">
        <v>46070</v>
      </c>
      <c r="E2511" s="165">
        <v>46268</v>
      </c>
      <c r="F2511" s="166">
        <v>2</v>
      </c>
      <c r="G2511" s="178">
        <v>1.1599999999999999</v>
      </c>
      <c r="H2511" s="181">
        <v>1</v>
      </c>
      <c r="I2511" s="180">
        <v>3.49E-2</v>
      </c>
      <c r="J2511" s="21">
        <f t="shared" si="1175"/>
        <v>0.84000000000000008</v>
      </c>
      <c r="K2511" s="21" t="str">
        <f t="shared" si="1176"/>
        <v>Y</v>
      </c>
      <c r="L2511" s="37" t="str">
        <f t="shared" si="1177"/>
        <v>NA</v>
      </c>
      <c r="M2511" s="8" t="str">
        <f t="shared" si="1178"/>
        <v>Y</v>
      </c>
      <c r="N2511" s="42">
        <f t="shared" si="1179"/>
        <v>1</v>
      </c>
      <c r="O2511" s="43">
        <f t="shared" si="1180"/>
        <v>200000</v>
      </c>
      <c r="P2511" s="43" t="str">
        <f t="shared" si="1181"/>
        <v>NA</v>
      </c>
      <c r="Q2511" s="24">
        <f t="shared" si="1182"/>
        <v>6949.3534999999993</v>
      </c>
      <c r="R2511" s="43">
        <f t="shared" si="1183"/>
        <v>0</v>
      </c>
      <c r="S2511" s="24">
        <f t="shared" si="1184"/>
        <v>1000000</v>
      </c>
      <c r="T2511" s="25" t="str">
        <f t="shared" si="1185"/>
        <v>N</v>
      </c>
      <c r="U2511" s="44">
        <f t="shared" si="1186"/>
        <v>0</v>
      </c>
      <c r="V2511" s="45">
        <f t="shared" si="1187"/>
        <v>0</v>
      </c>
      <c r="W2511" s="45">
        <f t="shared" si="1188"/>
        <v>0</v>
      </c>
      <c r="X2511" s="28">
        <f t="shared" si="1189"/>
        <v>0</v>
      </c>
      <c r="Y2511" s="28">
        <f t="shared" si="1190"/>
        <v>0</v>
      </c>
      <c r="Z2511" s="45">
        <f t="shared" si="1191"/>
        <v>0</v>
      </c>
      <c r="AA2511" s="29" t="str">
        <f t="shared" si="1192"/>
        <v>N</v>
      </c>
      <c r="AB2511" s="46">
        <f t="shared" si="1193"/>
        <v>0</v>
      </c>
      <c r="AC2511" s="31">
        <f t="shared" si="1194"/>
        <v>0</v>
      </c>
      <c r="AD2511" s="31">
        <f t="shared" si="1195"/>
        <v>0</v>
      </c>
      <c r="AE2511" s="31">
        <f t="shared" si="1196"/>
        <v>0</v>
      </c>
      <c r="AF2511" s="47">
        <f t="shared" si="1197"/>
        <v>0</v>
      </c>
      <c r="AG2511" s="31">
        <f t="shared" si="1198"/>
        <v>0</v>
      </c>
      <c r="AH2511" s="48">
        <f t="shared" si="1199"/>
        <v>0</v>
      </c>
      <c r="AI2511" s="33">
        <f t="shared" si="1200"/>
        <v>0</v>
      </c>
      <c r="AJ2511" s="33">
        <f t="shared" si="1201"/>
        <v>0</v>
      </c>
      <c r="AK2511" s="33">
        <f t="shared" si="1202"/>
        <v>0</v>
      </c>
      <c r="AL2511" s="33">
        <f t="shared" si="1203"/>
        <v>0</v>
      </c>
      <c r="AM2511" s="34">
        <f t="shared" si="1204"/>
        <v>0</v>
      </c>
    </row>
    <row r="2512" spans="1:39" ht="15" customHeight="1" x14ac:dyDescent="0.3">
      <c r="A2512" s="166" t="s">
        <v>4946</v>
      </c>
      <c r="B2512" s="99">
        <v>15923</v>
      </c>
      <c r="C2512" s="99">
        <v>36605</v>
      </c>
      <c r="D2512" s="165">
        <v>45011</v>
      </c>
      <c r="E2512" s="165">
        <v>45113</v>
      </c>
      <c r="F2512" s="166">
        <v>4</v>
      </c>
      <c r="G2512" s="178">
        <v>1.31</v>
      </c>
      <c r="H2512" s="181">
        <v>1</v>
      </c>
      <c r="I2512" s="180">
        <v>2.4E-2</v>
      </c>
      <c r="J2512" s="21">
        <f t="shared" si="1175"/>
        <v>2.69</v>
      </c>
      <c r="K2512" s="21" t="str">
        <f t="shared" si="1176"/>
        <v>Y</v>
      </c>
      <c r="L2512" s="37" t="str">
        <f t="shared" si="1177"/>
        <v>NA</v>
      </c>
      <c r="M2512" s="8" t="str">
        <f t="shared" si="1178"/>
        <v>Y</v>
      </c>
      <c r="N2512" s="42">
        <f t="shared" si="1179"/>
        <v>3</v>
      </c>
      <c r="O2512" s="43">
        <f t="shared" si="1180"/>
        <v>200000</v>
      </c>
      <c r="P2512" s="43" t="str">
        <f t="shared" si="1181"/>
        <v>NA</v>
      </c>
      <c r="Q2512" s="24">
        <f t="shared" si="1182"/>
        <v>16305.152</v>
      </c>
      <c r="R2512" s="43">
        <f t="shared" si="1183"/>
        <v>0</v>
      </c>
      <c r="S2512" s="24">
        <f t="shared" si="1184"/>
        <v>1000000</v>
      </c>
      <c r="T2512" s="25" t="str">
        <f t="shared" si="1185"/>
        <v>Y</v>
      </c>
      <c r="U2512" s="44">
        <f t="shared" si="1186"/>
        <v>2</v>
      </c>
      <c r="V2512" s="45">
        <f t="shared" si="1187"/>
        <v>200000</v>
      </c>
      <c r="W2512" s="45">
        <f t="shared" si="1188"/>
        <v>1000000</v>
      </c>
      <c r="X2512" s="28">
        <f t="shared" si="1189"/>
        <v>16696.475648</v>
      </c>
      <c r="Y2512" s="28">
        <f t="shared" si="1190"/>
        <v>0</v>
      </c>
      <c r="Z2512" s="45" t="str">
        <f t="shared" si="1191"/>
        <v>NA</v>
      </c>
      <c r="AA2512" s="29" t="str">
        <f t="shared" si="1192"/>
        <v>Y</v>
      </c>
      <c r="AB2512" s="46">
        <f t="shared" si="1193"/>
        <v>1</v>
      </c>
      <c r="AC2512" s="31">
        <f t="shared" si="1194"/>
        <v>200000</v>
      </c>
      <c r="AD2512" s="31">
        <f t="shared" si="1195"/>
        <v>1000000</v>
      </c>
      <c r="AE2512" s="31">
        <f t="shared" si="1196"/>
        <v>17097.191063552</v>
      </c>
      <c r="AF2512" s="47">
        <f t="shared" si="1197"/>
        <v>0</v>
      </c>
      <c r="AG2512" s="31" t="str">
        <f t="shared" si="1198"/>
        <v>NA</v>
      </c>
      <c r="AH2512" s="48">
        <f t="shared" si="1199"/>
        <v>0</v>
      </c>
      <c r="AI2512" s="33">
        <f t="shared" si="1200"/>
        <v>0</v>
      </c>
      <c r="AJ2512" s="33">
        <f t="shared" si="1201"/>
        <v>0</v>
      </c>
      <c r="AK2512" s="33">
        <f t="shared" si="1202"/>
        <v>0</v>
      </c>
      <c r="AL2512" s="33">
        <f t="shared" si="1203"/>
        <v>0</v>
      </c>
      <c r="AM2512" s="34">
        <f t="shared" si="1204"/>
        <v>0</v>
      </c>
    </row>
    <row r="2513" spans="1:39" ht="15" customHeight="1" x14ac:dyDescent="0.3">
      <c r="A2513" s="166" t="s">
        <v>4947</v>
      </c>
      <c r="B2513" s="99">
        <v>23314</v>
      </c>
      <c r="C2513" s="99">
        <v>82686</v>
      </c>
      <c r="D2513" s="165">
        <v>44887</v>
      </c>
      <c r="E2513" s="165">
        <v>45085</v>
      </c>
      <c r="F2513" s="166">
        <v>2</v>
      </c>
      <c r="G2513" s="178">
        <v>1.37</v>
      </c>
      <c r="H2513" s="181">
        <v>0.25</v>
      </c>
      <c r="I2513" s="180">
        <v>6.0199999999999997E-2</v>
      </c>
      <c r="J2513" s="21">
        <f t="shared" si="1175"/>
        <v>0.62999999999999989</v>
      </c>
      <c r="K2513" s="21" t="str">
        <f t="shared" si="1176"/>
        <v>Y</v>
      </c>
      <c r="L2513" s="37" t="str">
        <f t="shared" si="1177"/>
        <v>NA</v>
      </c>
      <c r="M2513" s="8" t="str">
        <f t="shared" si="1178"/>
        <v>Y</v>
      </c>
      <c r="N2513" s="42">
        <f t="shared" si="1179"/>
        <v>3</v>
      </c>
      <c r="O2513" s="43">
        <f t="shared" si="1180"/>
        <v>200000</v>
      </c>
      <c r="P2513" s="43" t="str">
        <f t="shared" si="1181"/>
        <v>NA</v>
      </c>
      <c r="Q2513" s="24">
        <f t="shared" si="1182"/>
        <v>24717.502800000002</v>
      </c>
      <c r="R2513" s="43">
        <f t="shared" si="1183"/>
        <v>0</v>
      </c>
      <c r="S2513" s="24">
        <f t="shared" si="1184"/>
        <v>1000000</v>
      </c>
      <c r="T2513" s="25" t="str">
        <f t="shared" si="1185"/>
        <v>N</v>
      </c>
      <c r="U2513" s="44">
        <f t="shared" si="1186"/>
        <v>2</v>
      </c>
      <c r="V2513" s="45">
        <f t="shared" si="1187"/>
        <v>20000</v>
      </c>
      <c r="W2513" s="45">
        <f t="shared" si="1188"/>
        <v>65000</v>
      </c>
      <c r="X2513" s="28">
        <f t="shared" si="1189"/>
        <v>0</v>
      </c>
      <c r="Y2513" s="28">
        <f t="shared" si="1190"/>
        <v>26205.496468560003</v>
      </c>
      <c r="Z2513" s="45">
        <f t="shared" si="1191"/>
        <v>0</v>
      </c>
      <c r="AA2513" s="29" t="str">
        <f t="shared" si="1192"/>
        <v>N</v>
      </c>
      <c r="AB2513" s="46">
        <f t="shared" si="1193"/>
        <v>1</v>
      </c>
      <c r="AC2513" s="31">
        <f t="shared" si="1194"/>
        <v>20000</v>
      </c>
      <c r="AD2513" s="31">
        <f t="shared" si="1195"/>
        <v>65000</v>
      </c>
      <c r="AE2513" s="31">
        <f t="shared" si="1196"/>
        <v>0</v>
      </c>
      <c r="AF2513" s="47">
        <f t="shared" si="1197"/>
        <v>27783.067355967316</v>
      </c>
      <c r="AG2513" s="31">
        <f t="shared" si="1198"/>
        <v>0</v>
      </c>
      <c r="AH2513" s="48">
        <f t="shared" si="1199"/>
        <v>0</v>
      </c>
      <c r="AI2513" s="33">
        <f t="shared" si="1200"/>
        <v>0</v>
      </c>
      <c r="AJ2513" s="33">
        <f t="shared" si="1201"/>
        <v>0</v>
      </c>
      <c r="AK2513" s="33">
        <f t="shared" si="1202"/>
        <v>0</v>
      </c>
      <c r="AL2513" s="33">
        <f t="shared" si="1203"/>
        <v>0</v>
      </c>
      <c r="AM2513" s="34">
        <f t="shared" si="1204"/>
        <v>53988.563824527315</v>
      </c>
    </row>
    <row r="2514" spans="1:39" ht="15" customHeight="1" x14ac:dyDescent="0.3">
      <c r="A2514" s="166" t="s">
        <v>4948</v>
      </c>
      <c r="B2514" s="99">
        <v>16856</v>
      </c>
      <c r="C2514" s="99">
        <v>29245</v>
      </c>
      <c r="D2514" s="165">
        <v>45462</v>
      </c>
      <c r="E2514" s="165">
        <v>45650</v>
      </c>
      <c r="F2514" s="166">
        <v>2</v>
      </c>
      <c r="G2514" s="178">
        <v>1.91</v>
      </c>
      <c r="H2514" s="181">
        <v>0.75</v>
      </c>
      <c r="I2514" s="180">
        <v>8.1299999999999997E-2</v>
      </c>
      <c r="J2514" s="21">
        <f t="shared" si="1175"/>
        <v>9.000000000000008E-2</v>
      </c>
      <c r="K2514" s="21" t="str">
        <f t="shared" si="1176"/>
        <v>Y</v>
      </c>
      <c r="L2514" s="37" t="str">
        <f t="shared" si="1177"/>
        <v>NA</v>
      </c>
      <c r="M2514" s="8" t="str">
        <f t="shared" si="1178"/>
        <v>Y</v>
      </c>
      <c r="N2514" s="42">
        <f t="shared" si="1179"/>
        <v>1</v>
      </c>
      <c r="O2514" s="43">
        <f t="shared" si="1180"/>
        <v>200000</v>
      </c>
      <c r="P2514" s="43" t="str">
        <f t="shared" si="1181"/>
        <v>NA</v>
      </c>
      <c r="Q2514" s="24">
        <f t="shared" si="1182"/>
        <v>18226.392799999998</v>
      </c>
      <c r="R2514" s="43">
        <f t="shared" si="1183"/>
        <v>0</v>
      </c>
      <c r="S2514" s="24">
        <f t="shared" si="1184"/>
        <v>1000000</v>
      </c>
      <c r="T2514" s="25" t="str">
        <f t="shared" si="1185"/>
        <v>N</v>
      </c>
      <c r="U2514" s="44">
        <f t="shared" si="1186"/>
        <v>0</v>
      </c>
      <c r="V2514" s="45">
        <f t="shared" si="1187"/>
        <v>0</v>
      </c>
      <c r="W2514" s="45">
        <f t="shared" si="1188"/>
        <v>0</v>
      </c>
      <c r="X2514" s="28">
        <f t="shared" si="1189"/>
        <v>0</v>
      </c>
      <c r="Y2514" s="28">
        <f t="shared" si="1190"/>
        <v>0</v>
      </c>
      <c r="Z2514" s="45">
        <f t="shared" si="1191"/>
        <v>0</v>
      </c>
      <c r="AA2514" s="29" t="str">
        <f t="shared" si="1192"/>
        <v>N</v>
      </c>
      <c r="AB2514" s="46">
        <f t="shared" si="1193"/>
        <v>0</v>
      </c>
      <c r="AC2514" s="31">
        <f t="shared" si="1194"/>
        <v>0</v>
      </c>
      <c r="AD2514" s="31">
        <f t="shared" si="1195"/>
        <v>0</v>
      </c>
      <c r="AE2514" s="31">
        <f t="shared" si="1196"/>
        <v>0</v>
      </c>
      <c r="AF2514" s="47">
        <f t="shared" si="1197"/>
        <v>0</v>
      </c>
      <c r="AG2514" s="31">
        <f t="shared" si="1198"/>
        <v>0</v>
      </c>
      <c r="AH2514" s="48">
        <f t="shared" si="1199"/>
        <v>0</v>
      </c>
      <c r="AI2514" s="33">
        <f t="shared" si="1200"/>
        <v>0</v>
      </c>
      <c r="AJ2514" s="33">
        <f t="shared" si="1201"/>
        <v>0</v>
      </c>
      <c r="AK2514" s="33">
        <f t="shared" si="1202"/>
        <v>0</v>
      </c>
      <c r="AL2514" s="33">
        <f t="shared" si="1203"/>
        <v>0</v>
      </c>
      <c r="AM2514" s="34">
        <f t="shared" si="1204"/>
        <v>0</v>
      </c>
    </row>
    <row r="2515" spans="1:39" ht="15" customHeight="1" x14ac:dyDescent="0.3">
      <c r="A2515" s="166" t="s">
        <v>4949</v>
      </c>
      <c r="B2515" s="99">
        <v>12423</v>
      </c>
      <c r="C2515" s="99">
        <v>40453</v>
      </c>
      <c r="D2515" s="165">
        <v>45887</v>
      </c>
      <c r="E2515" s="165">
        <v>45956</v>
      </c>
      <c r="F2515" s="166">
        <v>4</v>
      </c>
      <c r="G2515" s="178">
        <v>3.39</v>
      </c>
      <c r="H2515" s="181">
        <v>0.25</v>
      </c>
      <c r="I2515" s="180">
        <v>5.0500000000000003E-2</v>
      </c>
      <c r="J2515" s="21">
        <f t="shared" si="1175"/>
        <v>0.60999999999999988</v>
      </c>
      <c r="K2515" s="21" t="str">
        <f t="shared" si="1176"/>
        <v>Y</v>
      </c>
      <c r="L2515" s="37" t="str">
        <f t="shared" si="1177"/>
        <v>NA</v>
      </c>
      <c r="M2515" s="8" t="str">
        <f t="shared" si="1178"/>
        <v>Y</v>
      </c>
      <c r="N2515" s="42">
        <f t="shared" si="1179"/>
        <v>3</v>
      </c>
      <c r="O2515" s="43">
        <f t="shared" si="1180"/>
        <v>200000</v>
      </c>
      <c r="P2515" s="43" t="str">
        <f t="shared" si="1181"/>
        <v>NA</v>
      </c>
      <c r="Q2515" s="24">
        <f t="shared" si="1182"/>
        <v>13050.361499999999</v>
      </c>
      <c r="R2515" s="43">
        <f t="shared" si="1183"/>
        <v>0</v>
      </c>
      <c r="S2515" s="24">
        <f t="shared" si="1184"/>
        <v>1000000</v>
      </c>
      <c r="T2515" s="25" t="str">
        <f t="shared" si="1185"/>
        <v>N</v>
      </c>
      <c r="U2515" s="44">
        <f t="shared" si="1186"/>
        <v>2</v>
      </c>
      <c r="V2515" s="45">
        <f t="shared" si="1187"/>
        <v>20000</v>
      </c>
      <c r="W2515" s="45">
        <f t="shared" si="1188"/>
        <v>65000</v>
      </c>
      <c r="X2515" s="28">
        <f t="shared" si="1189"/>
        <v>13709.404755749998</v>
      </c>
      <c r="Y2515" s="28">
        <f t="shared" si="1190"/>
        <v>0</v>
      </c>
      <c r="Z2515" s="45">
        <f t="shared" si="1191"/>
        <v>0</v>
      </c>
      <c r="AA2515" s="29" t="str">
        <f t="shared" si="1192"/>
        <v>N</v>
      </c>
      <c r="AB2515" s="46">
        <f t="shared" si="1193"/>
        <v>1</v>
      </c>
      <c r="AC2515" s="31">
        <f t="shared" si="1194"/>
        <v>20000</v>
      </c>
      <c r="AD2515" s="31">
        <f t="shared" si="1195"/>
        <v>65000</v>
      </c>
      <c r="AE2515" s="31">
        <f t="shared" si="1196"/>
        <v>0</v>
      </c>
      <c r="AF2515" s="47">
        <f t="shared" si="1197"/>
        <v>14401.729695915372</v>
      </c>
      <c r="AG2515" s="31">
        <f t="shared" si="1198"/>
        <v>0</v>
      </c>
      <c r="AH2515" s="48">
        <f t="shared" si="1199"/>
        <v>0</v>
      </c>
      <c r="AI2515" s="33">
        <f t="shared" si="1200"/>
        <v>0</v>
      </c>
      <c r="AJ2515" s="33">
        <f t="shared" si="1201"/>
        <v>0</v>
      </c>
      <c r="AK2515" s="33">
        <f t="shared" si="1202"/>
        <v>0</v>
      </c>
      <c r="AL2515" s="33">
        <f t="shared" si="1203"/>
        <v>0</v>
      </c>
      <c r="AM2515" s="34">
        <f t="shared" si="1204"/>
        <v>14401.729695915372</v>
      </c>
    </row>
    <row r="2516" spans="1:39" ht="15" customHeight="1" x14ac:dyDescent="0.3">
      <c r="A2516" s="166" t="s">
        <v>4950</v>
      </c>
      <c r="B2516" s="99">
        <v>6236</v>
      </c>
      <c r="C2516" s="99">
        <v>60376</v>
      </c>
      <c r="D2516" s="165">
        <v>44410</v>
      </c>
      <c r="E2516" s="165">
        <v>44756</v>
      </c>
      <c r="F2516" s="166">
        <v>2</v>
      </c>
      <c r="G2516" s="178">
        <v>1.23</v>
      </c>
      <c r="H2516" s="181">
        <v>0.5</v>
      </c>
      <c r="I2516" s="180">
        <v>2.64E-2</v>
      </c>
      <c r="J2516" s="21">
        <f t="shared" si="1175"/>
        <v>0.77</v>
      </c>
      <c r="K2516" s="21" t="str">
        <f t="shared" si="1176"/>
        <v>Y</v>
      </c>
      <c r="L2516" s="37" t="str">
        <f t="shared" si="1177"/>
        <v>NA</v>
      </c>
      <c r="M2516" s="8" t="str">
        <f t="shared" si="1178"/>
        <v>Y</v>
      </c>
      <c r="N2516" s="42">
        <f t="shared" si="1179"/>
        <v>2</v>
      </c>
      <c r="O2516" s="43">
        <f t="shared" si="1180"/>
        <v>200000</v>
      </c>
      <c r="P2516" s="43" t="str">
        <f t="shared" si="1181"/>
        <v>NA</v>
      </c>
      <c r="Q2516" s="24">
        <f t="shared" si="1182"/>
        <v>6400.6304</v>
      </c>
      <c r="R2516" s="43">
        <f t="shared" si="1183"/>
        <v>0</v>
      </c>
      <c r="S2516" s="24">
        <f t="shared" si="1184"/>
        <v>1000000</v>
      </c>
      <c r="T2516" s="25" t="str">
        <f t="shared" si="1185"/>
        <v>N</v>
      </c>
      <c r="U2516" s="44">
        <f t="shared" si="1186"/>
        <v>1</v>
      </c>
      <c r="V2516" s="45">
        <f t="shared" si="1187"/>
        <v>20000</v>
      </c>
      <c r="W2516" s="45">
        <f t="shared" si="1188"/>
        <v>65000</v>
      </c>
      <c r="X2516" s="28">
        <f t="shared" si="1189"/>
        <v>4624</v>
      </c>
      <c r="Y2516" s="28">
        <f t="shared" si="1190"/>
        <v>1945.6070425600001</v>
      </c>
      <c r="Z2516" s="45">
        <f t="shared" si="1191"/>
        <v>0</v>
      </c>
      <c r="AA2516" s="29" t="str">
        <f t="shared" si="1192"/>
        <v>N</v>
      </c>
      <c r="AB2516" s="46">
        <f t="shared" si="1193"/>
        <v>0</v>
      </c>
      <c r="AC2516" s="31">
        <f t="shared" si="1194"/>
        <v>0</v>
      </c>
      <c r="AD2516" s="31">
        <f t="shared" si="1195"/>
        <v>0</v>
      </c>
      <c r="AE2516" s="31">
        <f t="shared" si="1196"/>
        <v>0</v>
      </c>
      <c r="AF2516" s="47">
        <f t="shared" si="1197"/>
        <v>0</v>
      </c>
      <c r="AG2516" s="31">
        <f t="shared" si="1198"/>
        <v>0</v>
      </c>
      <c r="AH2516" s="48">
        <f t="shared" si="1199"/>
        <v>0</v>
      </c>
      <c r="AI2516" s="33">
        <f t="shared" si="1200"/>
        <v>0</v>
      </c>
      <c r="AJ2516" s="33">
        <f t="shared" si="1201"/>
        <v>0</v>
      </c>
      <c r="AK2516" s="33">
        <f t="shared" si="1202"/>
        <v>0</v>
      </c>
      <c r="AL2516" s="33">
        <f t="shared" si="1203"/>
        <v>0</v>
      </c>
      <c r="AM2516" s="34">
        <f t="shared" si="1204"/>
        <v>1945.6070425600001</v>
      </c>
    </row>
    <row r="2517" spans="1:39" ht="15" customHeight="1" x14ac:dyDescent="0.3">
      <c r="A2517" s="166" t="s">
        <v>4951</v>
      </c>
      <c r="B2517" s="99">
        <v>19341</v>
      </c>
      <c r="C2517" s="99">
        <v>35067</v>
      </c>
      <c r="D2517" s="165">
        <v>45363</v>
      </c>
      <c r="E2517" s="165">
        <v>45579</v>
      </c>
      <c r="F2517" s="166">
        <v>2</v>
      </c>
      <c r="G2517" s="178">
        <v>1.94</v>
      </c>
      <c r="H2517" s="181">
        <v>0.75</v>
      </c>
      <c r="I2517" s="180">
        <v>6.7699999999999996E-2</v>
      </c>
      <c r="J2517" s="21">
        <f t="shared" si="1175"/>
        <v>6.0000000000000053E-2</v>
      </c>
      <c r="K2517" s="21" t="str">
        <f t="shared" si="1176"/>
        <v>Y</v>
      </c>
      <c r="L2517" s="37" t="str">
        <f t="shared" si="1177"/>
        <v>NA</v>
      </c>
      <c r="M2517" s="8" t="str">
        <f t="shared" si="1178"/>
        <v>Y</v>
      </c>
      <c r="N2517" s="42">
        <f t="shared" si="1179"/>
        <v>1</v>
      </c>
      <c r="O2517" s="43">
        <f t="shared" si="1180"/>
        <v>200000</v>
      </c>
      <c r="P2517" s="43" t="str">
        <f t="shared" si="1181"/>
        <v>NA</v>
      </c>
      <c r="Q2517" s="24">
        <f t="shared" si="1182"/>
        <v>20650.385700000003</v>
      </c>
      <c r="R2517" s="43">
        <f t="shared" si="1183"/>
        <v>0</v>
      </c>
      <c r="S2517" s="24">
        <f t="shared" si="1184"/>
        <v>1000000</v>
      </c>
      <c r="T2517" s="25" t="str">
        <f t="shared" si="1185"/>
        <v>N</v>
      </c>
      <c r="U2517" s="44">
        <f t="shared" si="1186"/>
        <v>0</v>
      </c>
      <c r="V2517" s="45">
        <f t="shared" si="1187"/>
        <v>0</v>
      </c>
      <c r="W2517" s="45">
        <f t="shared" si="1188"/>
        <v>0</v>
      </c>
      <c r="X2517" s="28">
        <f t="shared" si="1189"/>
        <v>0</v>
      </c>
      <c r="Y2517" s="28">
        <f t="shared" si="1190"/>
        <v>0</v>
      </c>
      <c r="Z2517" s="45">
        <f t="shared" si="1191"/>
        <v>0</v>
      </c>
      <c r="AA2517" s="29" t="str">
        <f t="shared" si="1192"/>
        <v>N</v>
      </c>
      <c r="AB2517" s="46">
        <f t="shared" si="1193"/>
        <v>0</v>
      </c>
      <c r="AC2517" s="31">
        <f t="shared" si="1194"/>
        <v>0</v>
      </c>
      <c r="AD2517" s="31">
        <f t="shared" si="1195"/>
        <v>0</v>
      </c>
      <c r="AE2517" s="31">
        <f t="shared" si="1196"/>
        <v>0</v>
      </c>
      <c r="AF2517" s="47">
        <f t="shared" si="1197"/>
        <v>0</v>
      </c>
      <c r="AG2517" s="31">
        <f t="shared" si="1198"/>
        <v>0</v>
      </c>
      <c r="AH2517" s="48">
        <f t="shared" si="1199"/>
        <v>0</v>
      </c>
      <c r="AI2517" s="33">
        <f t="shared" si="1200"/>
        <v>0</v>
      </c>
      <c r="AJ2517" s="33">
        <f t="shared" si="1201"/>
        <v>0</v>
      </c>
      <c r="AK2517" s="33">
        <f t="shared" si="1202"/>
        <v>0</v>
      </c>
      <c r="AL2517" s="33">
        <f t="shared" si="1203"/>
        <v>0</v>
      </c>
      <c r="AM2517" s="34">
        <f t="shared" si="1204"/>
        <v>0</v>
      </c>
    </row>
    <row r="2518" spans="1:39" ht="15" customHeight="1" x14ac:dyDescent="0.3">
      <c r="A2518" s="166" t="s">
        <v>4952</v>
      </c>
      <c r="B2518" s="99">
        <v>22498</v>
      </c>
      <c r="C2518" s="99">
        <v>63846</v>
      </c>
      <c r="D2518" s="165">
        <v>45571</v>
      </c>
      <c r="E2518" s="165">
        <v>45841</v>
      </c>
      <c r="F2518" s="166">
        <v>2</v>
      </c>
      <c r="G2518" s="178">
        <v>0.8</v>
      </c>
      <c r="H2518" s="181">
        <v>1</v>
      </c>
      <c r="I2518" s="180">
        <v>4.7300000000000002E-2</v>
      </c>
      <c r="J2518" s="21">
        <f t="shared" si="1175"/>
        <v>1.2</v>
      </c>
      <c r="K2518" s="21" t="str">
        <f t="shared" si="1176"/>
        <v>Y</v>
      </c>
      <c r="L2518" s="37" t="str">
        <f t="shared" si="1177"/>
        <v>NA</v>
      </c>
      <c r="M2518" s="8" t="str">
        <f t="shared" si="1178"/>
        <v>Y</v>
      </c>
      <c r="N2518" s="42">
        <f t="shared" si="1179"/>
        <v>2</v>
      </c>
      <c r="O2518" s="43">
        <f t="shared" si="1180"/>
        <v>200000</v>
      </c>
      <c r="P2518" s="43" t="str">
        <f t="shared" si="1181"/>
        <v>NA</v>
      </c>
      <c r="Q2518" s="24">
        <f t="shared" si="1182"/>
        <v>23562.155399999996</v>
      </c>
      <c r="R2518" s="43">
        <f t="shared" si="1183"/>
        <v>0</v>
      </c>
      <c r="S2518" s="24">
        <f t="shared" si="1184"/>
        <v>1000000</v>
      </c>
      <c r="T2518" s="25" t="str">
        <f t="shared" si="1185"/>
        <v>Y</v>
      </c>
      <c r="U2518" s="44">
        <f t="shared" si="1186"/>
        <v>1</v>
      </c>
      <c r="V2518" s="45">
        <f t="shared" si="1187"/>
        <v>200000</v>
      </c>
      <c r="W2518" s="45">
        <f t="shared" si="1188"/>
        <v>1000000</v>
      </c>
      <c r="X2518" s="28">
        <f t="shared" si="1189"/>
        <v>24676.645350419993</v>
      </c>
      <c r="Y2518" s="28">
        <f t="shared" si="1190"/>
        <v>0</v>
      </c>
      <c r="Z2518" s="45" t="str">
        <f t="shared" si="1191"/>
        <v>NA</v>
      </c>
      <c r="AA2518" s="29" t="str">
        <f t="shared" si="1192"/>
        <v>N</v>
      </c>
      <c r="AB2518" s="46">
        <f t="shared" si="1193"/>
        <v>0</v>
      </c>
      <c r="AC2518" s="31">
        <f t="shared" si="1194"/>
        <v>0</v>
      </c>
      <c r="AD2518" s="31">
        <f t="shared" si="1195"/>
        <v>0</v>
      </c>
      <c r="AE2518" s="31">
        <f t="shared" si="1196"/>
        <v>0</v>
      </c>
      <c r="AF2518" s="47">
        <f t="shared" si="1197"/>
        <v>0</v>
      </c>
      <c r="AG2518" s="31">
        <f t="shared" si="1198"/>
        <v>0</v>
      </c>
      <c r="AH2518" s="48">
        <f t="shared" si="1199"/>
        <v>0</v>
      </c>
      <c r="AI2518" s="33">
        <f t="shared" si="1200"/>
        <v>0</v>
      </c>
      <c r="AJ2518" s="33">
        <f t="shared" si="1201"/>
        <v>0</v>
      </c>
      <c r="AK2518" s="33">
        <f t="shared" si="1202"/>
        <v>0</v>
      </c>
      <c r="AL2518" s="33">
        <f t="shared" si="1203"/>
        <v>0</v>
      </c>
      <c r="AM2518" s="34">
        <f t="shared" si="1204"/>
        <v>0</v>
      </c>
    </row>
    <row r="2519" spans="1:39" ht="15" customHeight="1" x14ac:dyDescent="0.3">
      <c r="A2519" s="166" t="s">
        <v>4953</v>
      </c>
      <c r="B2519" s="99">
        <v>21479</v>
      </c>
      <c r="C2519" s="99">
        <v>100614</v>
      </c>
      <c r="D2519" s="165">
        <v>45347</v>
      </c>
      <c r="E2519" s="165">
        <v>45459</v>
      </c>
      <c r="F2519" s="166">
        <v>2</v>
      </c>
      <c r="G2519" s="178">
        <v>1.62</v>
      </c>
      <c r="H2519" s="181">
        <v>0.5</v>
      </c>
      <c r="I2519" s="180">
        <v>7.6100000000000001E-2</v>
      </c>
      <c r="J2519" s="21">
        <f t="shared" si="1175"/>
        <v>0.37999999999999989</v>
      </c>
      <c r="K2519" s="21" t="str">
        <f t="shared" si="1176"/>
        <v>Y</v>
      </c>
      <c r="L2519" s="37" t="str">
        <f t="shared" si="1177"/>
        <v>NA</v>
      </c>
      <c r="M2519" s="8" t="str">
        <f t="shared" si="1178"/>
        <v>Y</v>
      </c>
      <c r="N2519" s="42">
        <f t="shared" si="1179"/>
        <v>1</v>
      </c>
      <c r="O2519" s="43">
        <f t="shared" si="1180"/>
        <v>200000</v>
      </c>
      <c r="P2519" s="43" t="str">
        <f t="shared" si="1181"/>
        <v>NA</v>
      </c>
      <c r="Q2519" s="24">
        <f t="shared" si="1182"/>
        <v>23113.551900000002</v>
      </c>
      <c r="R2519" s="43">
        <f t="shared" si="1183"/>
        <v>0</v>
      </c>
      <c r="S2519" s="24">
        <f t="shared" si="1184"/>
        <v>1000000</v>
      </c>
      <c r="T2519" s="25" t="str">
        <f t="shared" si="1185"/>
        <v>N</v>
      </c>
      <c r="U2519" s="44">
        <f t="shared" si="1186"/>
        <v>0</v>
      </c>
      <c r="V2519" s="45">
        <f t="shared" si="1187"/>
        <v>0</v>
      </c>
      <c r="W2519" s="45">
        <f t="shared" si="1188"/>
        <v>0</v>
      </c>
      <c r="X2519" s="28">
        <f t="shared" si="1189"/>
        <v>0</v>
      </c>
      <c r="Y2519" s="28">
        <f t="shared" si="1190"/>
        <v>0</v>
      </c>
      <c r="Z2519" s="45">
        <f t="shared" si="1191"/>
        <v>0</v>
      </c>
      <c r="AA2519" s="29" t="str">
        <f t="shared" si="1192"/>
        <v>N</v>
      </c>
      <c r="AB2519" s="46">
        <f t="shared" si="1193"/>
        <v>0</v>
      </c>
      <c r="AC2519" s="31">
        <f t="shared" si="1194"/>
        <v>0</v>
      </c>
      <c r="AD2519" s="31">
        <f t="shared" si="1195"/>
        <v>0</v>
      </c>
      <c r="AE2519" s="31">
        <f t="shared" si="1196"/>
        <v>0</v>
      </c>
      <c r="AF2519" s="47">
        <f t="shared" si="1197"/>
        <v>0</v>
      </c>
      <c r="AG2519" s="31">
        <f t="shared" si="1198"/>
        <v>0</v>
      </c>
      <c r="AH2519" s="48">
        <f t="shared" si="1199"/>
        <v>0</v>
      </c>
      <c r="AI2519" s="33">
        <f t="shared" si="1200"/>
        <v>0</v>
      </c>
      <c r="AJ2519" s="33">
        <f t="shared" si="1201"/>
        <v>0</v>
      </c>
      <c r="AK2519" s="33">
        <f t="shared" si="1202"/>
        <v>0</v>
      </c>
      <c r="AL2519" s="33">
        <f t="shared" si="1203"/>
        <v>0</v>
      </c>
      <c r="AM2519" s="34">
        <f t="shared" si="1204"/>
        <v>0</v>
      </c>
    </row>
    <row r="2520" spans="1:39" ht="15" customHeight="1" x14ac:dyDescent="0.3">
      <c r="A2520" s="166" t="s">
        <v>4954</v>
      </c>
      <c r="B2520" s="99">
        <v>17163</v>
      </c>
      <c r="C2520" s="99">
        <v>99847</v>
      </c>
      <c r="D2520" s="165">
        <v>45994</v>
      </c>
      <c r="E2520" s="165">
        <v>46288</v>
      </c>
      <c r="F2520" s="166">
        <v>2</v>
      </c>
      <c r="G2520" s="178">
        <v>0.64</v>
      </c>
      <c r="H2520" s="181">
        <v>0.5</v>
      </c>
      <c r="I2520" s="180">
        <v>3.4099999999999998E-2</v>
      </c>
      <c r="J2520" s="21">
        <f t="shared" si="1175"/>
        <v>1.3599999999999999</v>
      </c>
      <c r="K2520" s="21" t="str">
        <f t="shared" si="1176"/>
        <v>Y</v>
      </c>
      <c r="L2520" s="37" t="str">
        <f t="shared" si="1177"/>
        <v>NA</v>
      </c>
      <c r="M2520" s="8" t="str">
        <f t="shared" si="1178"/>
        <v>Y</v>
      </c>
      <c r="N2520" s="42">
        <f t="shared" si="1179"/>
        <v>3</v>
      </c>
      <c r="O2520" s="43">
        <f t="shared" si="1180"/>
        <v>200000</v>
      </c>
      <c r="P2520" s="43" t="str">
        <f t="shared" si="1181"/>
        <v>NA</v>
      </c>
      <c r="Q2520" s="24">
        <f t="shared" si="1182"/>
        <v>17748.258300000001</v>
      </c>
      <c r="R2520" s="43">
        <f t="shared" si="1183"/>
        <v>0</v>
      </c>
      <c r="S2520" s="24">
        <f t="shared" si="1184"/>
        <v>1000000</v>
      </c>
      <c r="T2520" s="25" t="str">
        <f t="shared" si="1185"/>
        <v>Y</v>
      </c>
      <c r="U2520" s="44">
        <f t="shared" si="1186"/>
        <v>2</v>
      </c>
      <c r="V2520" s="45">
        <f t="shared" si="1187"/>
        <v>200000</v>
      </c>
      <c r="W2520" s="45">
        <f t="shared" si="1188"/>
        <v>1000000</v>
      </c>
      <c r="X2520" s="28">
        <f t="shared" si="1189"/>
        <v>18353.473908030002</v>
      </c>
      <c r="Y2520" s="28">
        <f t="shared" si="1190"/>
        <v>0</v>
      </c>
      <c r="Z2520" s="45" t="str">
        <f t="shared" si="1191"/>
        <v>NA</v>
      </c>
      <c r="AA2520" s="29" t="str">
        <f t="shared" si="1192"/>
        <v>N</v>
      </c>
      <c r="AB2520" s="46">
        <f t="shared" si="1193"/>
        <v>1</v>
      </c>
      <c r="AC2520" s="31">
        <f t="shared" si="1194"/>
        <v>20000</v>
      </c>
      <c r="AD2520" s="31">
        <f t="shared" si="1195"/>
        <v>65000</v>
      </c>
      <c r="AE2520" s="31">
        <f t="shared" si="1196"/>
        <v>18979.327368293827</v>
      </c>
      <c r="AF2520" s="47">
        <f t="shared" si="1197"/>
        <v>0</v>
      </c>
      <c r="AG2520" s="31">
        <f t="shared" si="1198"/>
        <v>0</v>
      </c>
      <c r="AH2520" s="48">
        <f t="shared" si="1199"/>
        <v>0</v>
      </c>
      <c r="AI2520" s="33">
        <f t="shared" si="1200"/>
        <v>0</v>
      </c>
      <c r="AJ2520" s="33">
        <f t="shared" si="1201"/>
        <v>0</v>
      </c>
      <c r="AK2520" s="33">
        <f t="shared" si="1202"/>
        <v>0</v>
      </c>
      <c r="AL2520" s="33">
        <f t="shared" si="1203"/>
        <v>0</v>
      </c>
      <c r="AM2520" s="34">
        <f t="shared" si="1204"/>
        <v>0</v>
      </c>
    </row>
    <row r="2521" spans="1:39" ht="15" customHeight="1" x14ac:dyDescent="0.3">
      <c r="A2521" s="166" t="s">
        <v>4955</v>
      </c>
      <c r="B2521" s="99">
        <v>19335</v>
      </c>
      <c r="C2521" s="99">
        <v>41356</v>
      </c>
      <c r="D2521" s="165">
        <v>45750</v>
      </c>
      <c r="E2521" s="165">
        <v>46010</v>
      </c>
      <c r="F2521" s="166">
        <v>4</v>
      </c>
      <c r="G2521" s="178">
        <v>3.73</v>
      </c>
      <c r="H2521" s="181">
        <v>1</v>
      </c>
      <c r="I2521" s="180">
        <v>1.8700000000000001E-2</v>
      </c>
      <c r="J2521" s="21">
        <f t="shared" si="1175"/>
        <v>0.27</v>
      </c>
      <c r="K2521" s="21" t="str">
        <f t="shared" si="1176"/>
        <v>Y</v>
      </c>
      <c r="L2521" s="37" t="str">
        <f t="shared" si="1177"/>
        <v>NA</v>
      </c>
      <c r="M2521" s="8" t="str">
        <f t="shared" si="1178"/>
        <v>Y</v>
      </c>
      <c r="N2521" s="42">
        <f t="shared" si="1179"/>
        <v>1</v>
      </c>
      <c r="O2521" s="43">
        <f t="shared" si="1180"/>
        <v>200000</v>
      </c>
      <c r="P2521" s="43" t="str">
        <f t="shared" si="1181"/>
        <v>NA</v>
      </c>
      <c r="Q2521" s="24">
        <f t="shared" si="1182"/>
        <v>19696.5645</v>
      </c>
      <c r="R2521" s="43">
        <f t="shared" si="1183"/>
        <v>0</v>
      </c>
      <c r="S2521" s="24">
        <f t="shared" si="1184"/>
        <v>1000000</v>
      </c>
      <c r="T2521" s="25" t="str">
        <f t="shared" si="1185"/>
        <v>N</v>
      </c>
      <c r="U2521" s="44">
        <f t="shared" si="1186"/>
        <v>0</v>
      </c>
      <c r="V2521" s="45">
        <f t="shared" si="1187"/>
        <v>0</v>
      </c>
      <c r="W2521" s="45">
        <f t="shared" si="1188"/>
        <v>0</v>
      </c>
      <c r="X2521" s="28">
        <f t="shared" si="1189"/>
        <v>0</v>
      </c>
      <c r="Y2521" s="28">
        <f t="shared" si="1190"/>
        <v>0</v>
      </c>
      <c r="Z2521" s="45">
        <f t="shared" si="1191"/>
        <v>0</v>
      </c>
      <c r="AA2521" s="29" t="str">
        <f t="shared" si="1192"/>
        <v>N</v>
      </c>
      <c r="AB2521" s="46">
        <f t="shared" si="1193"/>
        <v>0</v>
      </c>
      <c r="AC2521" s="31">
        <f t="shared" si="1194"/>
        <v>0</v>
      </c>
      <c r="AD2521" s="31">
        <f t="shared" si="1195"/>
        <v>0</v>
      </c>
      <c r="AE2521" s="31">
        <f t="shared" si="1196"/>
        <v>0</v>
      </c>
      <c r="AF2521" s="47">
        <f t="shared" si="1197"/>
        <v>0</v>
      </c>
      <c r="AG2521" s="31">
        <f t="shared" si="1198"/>
        <v>0</v>
      </c>
      <c r="AH2521" s="48">
        <f t="shared" si="1199"/>
        <v>0</v>
      </c>
      <c r="AI2521" s="33">
        <f t="shared" si="1200"/>
        <v>0</v>
      </c>
      <c r="AJ2521" s="33">
        <f t="shared" si="1201"/>
        <v>0</v>
      </c>
      <c r="AK2521" s="33">
        <f t="shared" si="1202"/>
        <v>0</v>
      </c>
      <c r="AL2521" s="33">
        <f t="shared" si="1203"/>
        <v>0</v>
      </c>
      <c r="AM2521" s="34">
        <f t="shared" si="1204"/>
        <v>0</v>
      </c>
    </row>
    <row r="2522" spans="1:39" ht="15" customHeight="1" x14ac:dyDescent="0.3">
      <c r="A2522" s="166" t="s">
        <v>4956</v>
      </c>
      <c r="B2522" s="99">
        <v>12725</v>
      </c>
      <c r="C2522" s="99">
        <v>73340</v>
      </c>
      <c r="D2522" s="165">
        <v>46037</v>
      </c>
      <c r="E2522" s="165">
        <v>46258</v>
      </c>
      <c r="F2522" s="166">
        <v>2</v>
      </c>
      <c r="G2522" s="178">
        <v>0.15</v>
      </c>
      <c r="H2522" s="181">
        <v>0.25</v>
      </c>
      <c r="I2522" s="180">
        <v>7.3700000000000002E-2</v>
      </c>
      <c r="J2522" s="21">
        <f t="shared" si="1175"/>
        <v>1.85</v>
      </c>
      <c r="K2522" s="21" t="str">
        <f t="shared" si="1176"/>
        <v>Y</v>
      </c>
      <c r="L2522" s="37" t="str">
        <f t="shared" si="1177"/>
        <v>NA</v>
      </c>
      <c r="M2522" s="8" t="str">
        <f t="shared" si="1178"/>
        <v>Y</v>
      </c>
      <c r="N2522" s="42">
        <f t="shared" si="1179"/>
        <v>8</v>
      </c>
      <c r="O2522" s="43">
        <f t="shared" si="1180"/>
        <v>200000</v>
      </c>
      <c r="P2522" s="43" t="str">
        <f t="shared" si="1181"/>
        <v>NA</v>
      </c>
      <c r="Q2522" s="24">
        <f t="shared" si="1182"/>
        <v>13662.8325</v>
      </c>
      <c r="R2522" s="43">
        <f t="shared" si="1183"/>
        <v>0</v>
      </c>
      <c r="S2522" s="24">
        <f t="shared" si="1184"/>
        <v>1000000</v>
      </c>
      <c r="T2522" s="25" t="str">
        <f t="shared" si="1185"/>
        <v>Y</v>
      </c>
      <c r="U2522" s="44">
        <f t="shared" si="1186"/>
        <v>7</v>
      </c>
      <c r="V2522" s="45">
        <f t="shared" si="1187"/>
        <v>200000</v>
      </c>
      <c r="W2522" s="45">
        <f t="shared" si="1188"/>
        <v>1000000</v>
      </c>
      <c r="X2522" s="28">
        <f t="shared" si="1189"/>
        <v>14669.783255250002</v>
      </c>
      <c r="Y2522" s="28">
        <f t="shared" si="1190"/>
        <v>0</v>
      </c>
      <c r="Z2522" s="45" t="str">
        <f t="shared" si="1191"/>
        <v>NA</v>
      </c>
      <c r="AA2522" s="29" t="str">
        <f t="shared" si="1192"/>
        <v>N</v>
      </c>
      <c r="AB2522" s="46">
        <f t="shared" si="1193"/>
        <v>6</v>
      </c>
      <c r="AC2522" s="31">
        <f t="shared" si="1194"/>
        <v>20000</v>
      </c>
      <c r="AD2522" s="31">
        <f t="shared" si="1195"/>
        <v>65000</v>
      </c>
      <c r="AE2522" s="31">
        <f t="shared" si="1196"/>
        <v>15750.946281161929</v>
      </c>
      <c r="AF2522" s="47">
        <f t="shared" si="1197"/>
        <v>0</v>
      </c>
      <c r="AG2522" s="31">
        <f t="shared" si="1198"/>
        <v>0</v>
      </c>
      <c r="AH2522" s="48">
        <f t="shared" si="1199"/>
        <v>5</v>
      </c>
      <c r="AI2522" s="33">
        <f t="shared" si="1200"/>
        <v>20000</v>
      </c>
      <c r="AJ2522" s="33">
        <f t="shared" si="1201"/>
        <v>65000</v>
      </c>
      <c r="AK2522" s="33">
        <f t="shared" si="1202"/>
        <v>0</v>
      </c>
      <c r="AL2522" s="33">
        <f t="shared" si="1203"/>
        <v>16911.791022083566</v>
      </c>
      <c r="AM2522" s="34">
        <f t="shared" si="1204"/>
        <v>16911.791022083566</v>
      </c>
    </row>
    <row r="2523" spans="1:39" ht="15" customHeight="1" x14ac:dyDescent="0.3">
      <c r="A2523" s="166" t="s">
        <v>4957</v>
      </c>
      <c r="B2523" s="99">
        <v>9508</v>
      </c>
      <c r="C2523" s="99">
        <v>24528</v>
      </c>
      <c r="D2523" s="165">
        <v>45617</v>
      </c>
      <c r="E2523" s="165">
        <v>45888</v>
      </c>
      <c r="F2523" s="166">
        <v>2</v>
      </c>
      <c r="G2523" s="178">
        <v>1.54</v>
      </c>
      <c r="H2523" s="181">
        <v>1</v>
      </c>
      <c r="I2523" s="180">
        <v>4.6399999999999997E-2</v>
      </c>
      <c r="J2523" s="21">
        <f t="shared" si="1175"/>
        <v>0.45999999999999996</v>
      </c>
      <c r="K2523" s="21" t="str">
        <f t="shared" si="1176"/>
        <v>Y</v>
      </c>
      <c r="L2523" s="37" t="str">
        <f t="shared" si="1177"/>
        <v>NA</v>
      </c>
      <c r="M2523" s="8" t="str">
        <f t="shared" si="1178"/>
        <v>Y</v>
      </c>
      <c r="N2523" s="42">
        <f t="shared" si="1179"/>
        <v>1</v>
      </c>
      <c r="O2523" s="43">
        <f t="shared" si="1180"/>
        <v>200000</v>
      </c>
      <c r="P2523" s="43" t="str">
        <f t="shared" si="1181"/>
        <v>NA</v>
      </c>
      <c r="Q2523" s="24">
        <f t="shared" si="1182"/>
        <v>9949.1712000000007</v>
      </c>
      <c r="R2523" s="43">
        <f t="shared" si="1183"/>
        <v>0</v>
      </c>
      <c r="S2523" s="24">
        <f t="shared" si="1184"/>
        <v>1000000</v>
      </c>
      <c r="T2523" s="25" t="str">
        <f t="shared" si="1185"/>
        <v>N</v>
      </c>
      <c r="U2523" s="44">
        <f t="shared" si="1186"/>
        <v>0</v>
      </c>
      <c r="V2523" s="45">
        <f t="shared" si="1187"/>
        <v>0</v>
      </c>
      <c r="W2523" s="45">
        <f t="shared" si="1188"/>
        <v>0</v>
      </c>
      <c r="X2523" s="28">
        <f t="shared" si="1189"/>
        <v>0</v>
      </c>
      <c r="Y2523" s="28">
        <f t="shared" si="1190"/>
        <v>0</v>
      </c>
      <c r="Z2523" s="45">
        <f t="shared" si="1191"/>
        <v>0</v>
      </c>
      <c r="AA2523" s="29" t="str">
        <f t="shared" si="1192"/>
        <v>N</v>
      </c>
      <c r="AB2523" s="46">
        <f t="shared" si="1193"/>
        <v>0</v>
      </c>
      <c r="AC2523" s="31">
        <f t="shared" si="1194"/>
        <v>0</v>
      </c>
      <c r="AD2523" s="31">
        <f t="shared" si="1195"/>
        <v>0</v>
      </c>
      <c r="AE2523" s="31">
        <f t="shared" si="1196"/>
        <v>0</v>
      </c>
      <c r="AF2523" s="47">
        <f t="shared" si="1197"/>
        <v>0</v>
      </c>
      <c r="AG2523" s="31">
        <f t="shared" si="1198"/>
        <v>0</v>
      </c>
      <c r="AH2523" s="48">
        <f t="shared" si="1199"/>
        <v>0</v>
      </c>
      <c r="AI2523" s="33">
        <f t="shared" si="1200"/>
        <v>0</v>
      </c>
      <c r="AJ2523" s="33">
        <f t="shared" si="1201"/>
        <v>0</v>
      </c>
      <c r="AK2523" s="33">
        <f t="shared" si="1202"/>
        <v>0</v>
      </c>
      <c r="AL2523" s="33">
        <f t="shared" si="1203"/>
        <v>0</v>
      </c>
      <c r="AM2523" s="34">
        <f t="shared" si="1204"/>
        <v>0</v>
      </c>
    </row>
    <row r="2524" spans="1:39" ht="15" customHeight="1" x14ac:dyDescent="0.3">
      <c r="A2524" s="166" t="s">
        <v>4958</v>
      </c>
      <c r="B2524" s="99">
        <v>5622</v>
      </c>
      <c r="C2524" s="99">
        <v>49166</v>
      </c>
      <c r="D2524" s="165">
        <v>45763</v>
      </c>
      <c r="E2524" s="165">
        <v>45869</v>
      </c>
      <c r="F2524" s="166">
        <v>4</v>
      </c>
      <c r="G2524" s="178">
        <v>0.53</v>
      </c>
      <c r="H2524" s="181">
        <v>0.75</v>
      </c>
      <c r="I2524" s="180">
        <v>3.1600000000000003E-2</v>
      </c>
      <c r="J2524" s="21">
        <f t="shared" si="1175"/>
        <v>3.4699999999999998</v>
      </c>
      <c r="K2524" s="21" t="str">
        <f t="shared" si="1176"/>
        <v>Y</v>
      </c>
      <c r="L2524" s="37" t="str">
        <f t="shared" si="1177"/>
        <v>NA</v>
      </c>
      <c r="M2524" s="8" t="str">
        <f t="shared" si="1178"/>
        <v>Y</v>
      </c>
      <c r="N2524" s="42">
        <f t="shared" si="1179"/>
        <v>5</v>
      </c>
      <c r="O2524" s="43">
        <f t="shared" si="1180"/>
        <v>200000</v>
      </c>
      <c r="P2524" s="43" t="str">
        <f t="shared" si="1181"/>
        <v>NA</v>
      </c>
      <c r="Q2524" s="24">
        <f t="shared" si="1182"/>
        <v>5799.6552000000001</v>
      </c>
      <c r="R2524" s="43">
        <f t="shared" si="1183"/>
        <v>0</v>
      </c>
      <c r="S2524" s="24">
        <f t="shared" si="1184"/>
        <v>1000000</v>
      </c>
      <c r="T2524" s="25" t="str">
        <f t="shared" si="1185"/>
        <v>Y</v>
      </c>
      <c r="U2524" s="44">
        <f t="shared" si="1186"/>
        <v>4</v>
      </c>
      <c r="V2524" s="45">
        <f t="shared" si="1187"/>
        <v>200000</v>
      </c>
      <c r="W2524" s="45">
        <f t="shared" si="1188"/>
        <v>1000000</v>
      </c>
      <c r="X2524" s="28">
        <f t="shared" si="1189"/>
        <v>5982.9243043200004</v>
      </c>
      <c r="Y2524" s="28">
        <f t="shared" si="1190"/>
        <v>0</v>
      </c>
      <c r="Z2524" s="45" t="str">
        <f t="shared" si="1191"/>
        <v>NA</v>
      </c>
      <c r="AA2524" s="29" t="str">
        <f t="shared" si="1192"/>
        <v>Y</v>
      </c>
      <c r="AB2524" s="46">
        <f t="shared" si="1193"/>
        <v>3</v>
      </c>
      <c r="AC2524" s="31">
        <f t="shared" si="1194"/>
        <v>200000</v>
      </c>
      <c r="AD2524" s="31">
        <f t="shared" si="1195"/>
        <v>1000000</v>
      </c>
      <c r="AE2524" s="31">
        <f t="shared" si="1196"/>
        <v>6171.9847123365125</v>
      </c>
      <c r="AF2524" s="47">
        <f t="shared" si="1197"/>
        <v>0</v>
      </c>
      <c r="AG2524" s="31" t="str">
        <f t="shared" si="1198"/>
        <v>NA</v>
      </c>
      <c r="AH2524" s="48">
        <f t="shared" si="1199"/>
        <v>2</v>
      </c>
      <c r="AI2524" s="33">
        <f t="shared" si="1200"/>
        <v>20000</v>
      </c>
      <c r="AJ2524" s="33">
        <f t="shared" si="1201"/>
        <v>65000</v>
      </c>
      <c r="AK2524" s="33">
        <f t="shared" si="1202"/>
        <v>6367.0194292463466</v>
      </c>
      <c r="AL2524" s="33">
        <f t="shared" si="1203"/>
        <v>0</v>
      </c>
      <c r="AM2524" s="34">
        <f t="shared" si="1204"/>
        <v>0</v>
      </c>
    </row>
    <row r="2525" spans="1:39" ht="15" customHeight="1" x14ac:dyDescent="0.3">
      <c r="A2525" s="166" t="s">
        <v>4959</v>
      </c>
      <c r="B2525" s="99">
        <v>12813</v>
      </c>
      <c r="C2525" s="99">
        <v>77840</v>
      </c>
      <c r="D2525" s="165">
        <v>44896</v>
      </c>
      <c r="E2525" s="165">
        <v>45244</v>
      </c>
      <c r="F2525" s="166">
        <v>4</v>
      </c>
      <c r="G2525" s="178">
        <v>0.34</v>
      </c>
      <c r="H2525" s="181">
        <v>1</v>
      </c>
      <c r="I2525" s="180">
        <v>5.6800000000000003E-2</v>
      </c>
      <c r="J2525" s="21">
        <f t="shared" si="1175"/>
        <v>3.66</v>
      </c>
      <c r="K2525" s="21" t="str">
        <f t="shared" si="1176"/>
        <v>Y</v>
      </c>
      <c r="L2525" s="37" t="str">
        <f t="shared" si="1177"/>
        <v>NA</v>
      </c>
      <c r="M2525" s="8" t="str">
        <f t="shared" si="1178"/>
        <v>Y</v>
      </c>
      <c r="N2525" s="42">
        <f t="shared" si="1179"/>
        <v>4</v>
      </c>
      <c r="O2525" s="43">
        <f t="shared" si="1180"/>
        <v>200000</v>
      </c>
      <c r="P2525" s="43" t="str">
        <f t="shared" si="1181"/>
        <v>NA</v>
      </c>
      <c r="Q2525" s="24">
        <f t="shared" si="1182"/>
        <v>13540.778399999999</v>
      </c>
      <c r="R2525" s="43">
        <f t="shared" si="1183"/>
        <v>0</v>
      </c>
      <c r="S2525" s="24">
        <f t="shared" si="1184"/>
        <v>1000000</v>
      </c>
      <c r="T2525" s="25" t="str">
        <f t="shared" si="1185"/>
        <v>Y</v>
      </c>
      <c r="U2525" s="44">
        <f t="shared" si="1186"/>
        <v>3</v>
      </c>
      <c r="V2525" s="45">
        <f t="shared" si="1187"/>
        <v>200000</v>
      </c>
      <c r="W2525" s="45">
        <f t="shared" si="1188"/>
        <v>1000000</v>
      </c>
      <c r="X2525" s="28">
        <f t="shared" si="1189"/>
        <v>14309.894613119999</v>
      </c>
      <c r="Y2525" s="28">
        <f t="shared" si="1190"/>
        <v>0</v>
      </c>
      <c r="Z2525" s="45" t="str">
        <f t="shared" si="1191"/>
        <v>NA</v>
      </c>
      <c r="AA2525" s="29" t="str">
        <f t="shared" si="1192"/>
        <v>Y</v>
      </c>
      <c r="AB2525" s="46">
        <f t="shared" si="1193"/>
        <v>2</v>
      </c>
      <c r="AC2525" s="31">
        <f t="shared" si="1194"/>
        <v>200000</v>
      </c>
      <c r="AD2525" s="31">
        <f t="shared" si="1195"/>
        <v>1000000</v>
      </c>
      <c r="AE2525" s="31">
        <f t="shared" si="1196"/>
        <v>15122.696627145215</v>
      </c>
      <c r="AF2525" s="47">
        <f t="shared" si="1197"/>
        <v>0</v>
      </c>
      <c r="AG2525" s="31" t="str">
        <f t="shared" si="1198"/>
        <v>NA</v>
      </c>
      <c r="AH2525" s="48">
        <f t="shared" si="1199"/>
        <v>1</v>
      </c>
      <c r="AI2525" s="33">
        <f t="shared" si="1200"/>
        <v>20000</v>
      </c>
      <c r="AJ2525" s="33">
        <f t="shared" si="1201"/>
        <v>65000</v>
      </c>
      <c r="AK2525" s="33">
        <f t="shared" si="1202"/>
        <v>15981.665795567062</v>
      </c>
      <c r="AL2525" s="33">
        <f t="shared" si="1203"/>
        <v>0</v>
      </c>
      <c r="AM2525" s="34">
        <f t="shared" si="1204"/>
        <v>0</v>
      </c>
    </row>
    <row r="2526" spans="1:39" ht="15" customHeight="1" x14ac:dyDescent="0.3">
      <c r="A2526" s="166" t="s">
        <v>4960</v>
      </c>
      <c r="B2526" s="99">
        <v>23843</v>
      </c>
      <c r="C2526" s="99">
        <v>65554</v>
      </c>
      <c r="D2526" s="165">
        <v>44733</v>
      </c>
      <c r="E2526" s="165">
        <v>44836</v>
      </c>
      <c r="F2526" s="166">
        <v>4</v>
      </c>
      <c r="G2526" s="178">
        <v>1.77</v>
      </c>
      <c r="H2526" s="181">
        <v>0.75</v>
      </c>
      <c r="I2526" s="180">
        <v>3.1800000000000002E-2</v>
      </c>
      <c r="J2526" s="21">
        <f t="shared" si="1175"/>
        <v>2.23</v>
      </c>
      <c r="K2526" s="21" t="str">
        <f t="shared" si="1176"/>
        <v>Y</v>
      </c>
      <c r="L2526" s="37" t="str">
        <f t="shared" si="1177"/>
        <v>NA</v>
      </c>
      <c r="M2526" s="8" t="str">
        <f t="shared" si="1178"/>
        <v>Y</v>
      </c>
      <c r="N2526" s="42">
        <f t="shared" si="1179"/>
        <v>3</v>
      </c>
      <c r="O2526" s="43">
        <f t="shared" si="1180"/>
        <v>200000</v>
      </c>
      <c r="P2526" s="43" t="str">
        <f t="shared" si="1181"/>
        <v>NA</v>
      </c>
      <c r="Q2526" s="24">
        <f t="shared" si="1182"/>
        <v>24601.207400000003</v>
      </c>
      <c r="R2526" s="43">
        <f t="shared" si="1183"/>
        <v>0</v>
      </c>
      <c r="S2526" s="24">
        <f t="shared" si="1184"/>
        <v>1000000</v>
      </c>
      <c r="T2526" s="25" t="str">
        <f t="shared" si="1185"/>
        <v>Y</v>
      </c>
      <c r="U2526" s="44">
        <f t="shared" si="1186"/>
        <v>2</v>
      </c>
      <c r="V2526" s="45">
        <f t="shared" si="1187"/>
        <v>200000</v>
      </c>
      <c r="W2526" s="45">
        <f t="shared" si="1188"/>
        <v>1000000</v>
      </c>
      <c r="X2526" s="28">
        <f t="shared" si="1189"/>
        <v>25383.525795320005</v>
      </c>
      <c r="Y2526" s="28">
        <f t="shared" si="1190"/>
        <v>0</v>
      </c>
      <c r="Z2526" s="45" t="str">
        <f t="shared" si="1191"/>
        <v>NA</v>
      </c>
      <c r="AA2526" s="29" t="str">
        <f t="shared" si="1192"/>
        <v>Y</v>
      </c>
      <c r="AB2526" s="46">
        <f t="shared" si="1193"/>
        <v>1</v>
      </c>
      <c r="AC2526" s="31">
        <f t="shared" si="1194"/>
        <v>200000</v>
      </c>
      <c r="AD2526" s="31">
        <f t="shared" si="1195"/>
        <v>1000000</v>
      </c>
      <c r="AE2526" s="31">
        <f t="shared" si="1196"/>
        <v>26190.721915611182</v>
      </c>
      <c r="AF2526" s="47">
        <f t="shared" si="1197"/>
        <v>0</v>
      </c>
      <c r="AG2526" s="31" t="str">
        <f t="shared" si="1198"/>
        <v>NA</v>
      </c>
      <c r="AH2526" s="48">
        <f t="shared" si="1199"/>
        <v>0</v>
      </c>
      <c r="AI2526" s="33">
        <f t="shared" si="1200"/>
        <v>0</v>
      </c>
      <c r="AJ2526" s="33">
        <f t="shared" si="1201"/>
        <v>0</v>
      </c>
      <c r="AK2526" s="33">
        <f t="shared" si="1202"/>
        <v>0</v>
      </c>
      <c r="AL2526" s="33">
        <f t="shared" si="1203"/>
        <v>0</v>
      </c>
      <c r="AM2526" s="34">
        <f t="shared" si="1204"/>
        <v>0</v>
      </c>
    </row>
    <row r="2527" spans="1:39" ht="15" customHeight="1" x14ac:dyDescent="0.3">
      <c r="A2527" s="166" t="s">
        <v>4961</v>
      </c>
      <c r="B2527" s="99">
        <v>7805</v>
      </c>
      <c r="C2527" s="99">
        <v>86419</v>
      </c>
      <c r="D2527" s="165">
        <v>45466</v>
      </c>
      <c r="E2527" s="165">
        <v>45530</v>
      </c>
      <c r="F2527" s="166">
        <v>2</v>
      </c>
      <c r="G2527" s="178">
        <v>0.84</v>
      </c>
      <c r="H2527" s="181">
        <v>1</v>
      </c>
      <c r="I2527" s="180">
        <v>1.7999999999999999E-2</v>
      </c>
      <c r="J2527" s="21">
        <f t="shared" si="1175"/>
        <v>1.1600000000000001</v>
      </c>
      <c r="K2527" s="21" t="str">
        <f t="shared" si="1176"/>
        <v>Y</v>
      </c>
      <c r="L2527" s="37" t="str">
        <f t="shared" si="1177"/>
        <v>NA</v>
      </c>
      <c r="M2527" s="8" t="str">
        <f t="shared" si="1178"/>
        <v>Y</v>
      </c>
      <c r="N2527" s="42">
        <f t="shared" si="1179"/>
        <v>2</v>
      </c>
      <c r="O2527" s="43">
        <f t="shared" si="1180"/>
        <v>200000</v>
      </c>
      <c r="P2527" s="43" t="str">
        <f t="shared" si="1181"/>
        <v>NA</v>
      </c>
      <c r="Q2527" s="24">
        <f t="shared" si="1182"/>
        <v>7945.49</v>
      </c>
      <c r="R2527" s="43">
        <f t="shared" si="1183"/>
        <v>0</v>
      </c>
      <c r="S2527" s="24">
        <f t="shared" si="1184"/>
        <v>1000000</v>
      </c>
      <c r="T2527" s="25" t="str">
        <f t="shared" si="1185"/>
        <v>Y</v>
      </c>
      <c r="U2527" s="44">
        <f t="shared" si="1186"/>
        <v>1</v>
      </c>
      <c r="V2527" s="45">
        <f t="shared" si="1187"/>
        <v>200000</v>
      </c>
      <c r="W2527" s="45">
        <f t="shared" si="1188"/>
        <v>1000000</v>
      </c>
      <c r="X2527" s="28">
        <f t="shared" si="1189"/>
        <v>8088.50882</v>
      </c>
      <c r="Y2527" s="28">
        <f t="shared" si="1190"/>
        <v>0</v>
      </c>
      <c r="Z2527" s="45" t="str">
        <f t="shared" si="1191"/>
        <v>NA</v>
      </c>
      <c r="AA2527" s="29" t="str">
        <f t="shared" si="1192"/>
        <v>N</v>
      </c>
      <c r="AB2527" s="46">
        <f t="shared" si="1193"/>
        <v>0</v>
      </c>
      <c r="AC2527" s="31">
        <f t="shared" si="1194"/>
        <v>0</v>
      </c>
      <c r="AD2527" s="31">
        <f t="shared" si="1195"/>
        <v>0</v>
      </c>
      <c r="AE2527" s="31">
        <f t="shared" si="1196"/>
        <v>0</v>
      </c>
      <c r="AF2527" s="47">
        <f t="shared" si="1197"/>
        <v>0</v>
      </c>
      <c r="AG2527" s="31">
        <f t="shared" si="1198"/>
        <v>0</v>
      </c>
      <c r="AH2527" s="48">
        <f t="shared" si="1199"/>
        <v>0</v>
      </c>
      <c r="AI2527" s="33">
        <f t="shared" si="1200"/>
        <v>0</v>
      </c>
      <c r="AJ2527" s="33">
        <f t="shared" si="1201"/>
        <v>0</v>
      </c>
      <c r="AK2527" s="33">
        <f t="shared" si="1202"/>
        <v>0</v>
      </c>
      <c r="AL2527" s="33">
        <f t="shared" si="1203"/>
        <v>0</v>
      </c>
      <c r="AM2527" s="34">
        <f t="shared" si="1204"/>
        <v>0</v>
      </c>
    </row>
    <row r="2528" spans="1:39" ht="15" customHeight="1" x14ac:dyDescent="0.3">
      <c r="A2528" s="166" t="s">
        <v>4962</v>
      </c>
      <c r="B2528" s="99">
        <v>13311</v>
      </c>
      <c r="C2528" s="99">
        <v>25439</v>
      </c>
      <c r="D2528" s="165">
        <v>45473</v>
      </c>
      <c r="E2528" s="165">
        <v>45537</v>
      </c>
      <c r="F2528" s="166">
        <v>4</v>
      </c>
      <c r="G2528" s="178">
        <v>1.04</v>
      </c>
      <c r="H2528" s="181">
        <v>0.25</v>
      </c>
      <c r="I2528" s="180">
        <v>6.9000000000000006E-2</v>
      </c>
      <c r="J2528" s="21">
        <f t="shared" si="1175"/>
        <v>2.96</v>
      </c>
      <c r="K2528" s="21" t="str">
        <f t="shared" si="1176"/>
        <v>Y</v>
      </c>
      <c r="L2528" s="37" t="str">
        <f t="shared" si="1177"/>
        <v>NA</v>
      </c>
      <c r="M2528" s="8" t="str">
        <f t="shared" si="1178"/>
        <v>Y</v>
      </c>
      <c r="N2528" s="42">
        <f t="shared" si="1179"/>
        <v>12</v>
      </c>
      <c r="O2528" s="43">
        <f t="shared" si="1180"/>
        <v>200000</v>
      </c>
      <c r="P2528" s="43" t="str">
        <f t="shared" si="1181"/>
        <v>NA</v>
      </c>
      <c r="Q2528" s="24">
        <f t="shared" si="1182"/>
        <v>14229.458999999999</v>
      </c>
      <c r="R2528" s="43">
        <f t="shared" si="1183"/>
        <v>0</v>
      </c>
      <c r="S2528" s="24">
        <f t="shared" si="1184"/>
        <v>1000000</v>
      </c>
      <c r="T2528" s="25" t="str">
        <f t="shared" si="1185"/>
        <v>Y</v>
      </c>
      <c r="U2528" s="44">
        <f t="shared" si="1186"/>
        <v>11</v>
      </c>
      <c r="V2528" s="45">
        <f t="shared" si="1187"/>
        <v>200000</v>
      </c>
      <c r="W2528" s="45">
        <f t="shared" si="1188"/>
        <v>1000000</v>
      </c>
      <c r="X2528" s="28">
        <f t="shared" si="1189"/>
        <v>15211.291670999999</v>
      </c>
      <c r="Y2528" s="28">
        <f t="shared" si="1190"/>
        <v>0</v>
      </c>
      <c r="Z2528" s="45" t="str">
        <f t="shared" si="1191"/>
        <v>NA</v>
      </c>
      <c r="AA2528" s="29" t="str">
        <f t="shared" si="1192"/>
        <v>Y</v>
      </c>
      <c r="AB2528" s="46">
        <f t="shared" si="1193"/>
        <v>10</v>
      </c>
      <c r="AC2528" s="31">
        <f t="shared" si="1194"/>
        <v>200000</v>
      </c>
      <c r="AD2528" s="31">
        <f t="shared" si="1195"/>
        <v>1000000</v>
      </c>
      <c r="AE2528" s="31">
        <f t="shared" si="1196"/>
        <v>16260.870796298997</v>
      </c>
      <c r="AF2528" s="47">
        <f t="shared" si="1197"/>
        <v>0</v>
      </c>
      <c r="AG2528" s="31" t="str">
        <f t="shared" si="1198"/>
        <v>NA</v>
      </c>
      <c r="AH2528" s="48">
        <f t="shared" si="1199"/>
        <v>9</v>
      </c>
      <c r="AI2528" s="33">
        <f t="shared" si="1200"/>
        <v>20000</v>
      </c>
      <c r="AJ2528" s="33">
        <f t="shared" si="1201"/>
        <v>65000</v>
      </c>
      <c r="AK2528" s="33">
        <f t="shared" si="1202"/>
        <v>17382.870881243627</v>
      </c>
      <c r="AL2528" s="33">
        <f t="shared" si="1203"/>
        <v>0</v>
      </c>
      <c r="AM2528" s="34">
        <f t="shared" si="1204"/>
        <v>0</v>
      </c>
    </row>
    <row r="2529" spans="1:39" ht="15" customHeight="1" x14ac:dyDescent="0.3">
      <c r="A2529" s="166" t="s">
        <v>4963</v>
      </c>
      <c r="B2529" s="99">
        <v>6452</v>
      </c>
      <c r="C2529" s="99">
        <v>62628</v>
      </c>
      <c r="D2529" s="165">
        <v>45086</v>
      </c>
      <c r="E2529" s="165">
        <v>45289</v>
      </c>
      <c r="F2529" s="166">
        <v>2</v>
      </c>
      <c r="G2529" s="178">
        <v>1.68</v>
      </c>
      <c r="H2529" s="181">
        <v>1</v>
      </c>
      <c r="I2529" s="180">
        <v>8.3699999999999997E-2</v>
      </c>
      <c r="J2529" s="21">
        <f t="shared" si="1175"/>
        <v>0.32000000000000006</v>
      </c>
      <c r="K2529" s="21" t="str">
        <f t="shared" si="1176"/>
        <v>Y</v>
      </c>
      <c r="L2529" s="37" t="str">
        <f t="shared" si="1177"/>
        <v>NA</v>
      </c>
      <c r="M2529" s="8" t="str">
        <f t="shared" si="1178"/>
        <v>Y</v>
      </c>
      <c r="N2529" s="42">
        <f t="shared" si="1179"/>
        <v>1</v>
      </c>
      <c r="O2529" s="43">
        <f t="shared" si="1180"/>
        <v>200000</v>
      </c>
      <c r="P2529" s="43" t="str">
        <f t="shared" si="1181"/>
        <v>NA</v>
      </c>
      <c r="Q2529" s="24">
        <f t="shared" si="1182"/>
        <v>6992.0323999999991</v>
      </c>
      <c r="R2529" s="43">
        <f t="shared" si="1183"/>
        <v>0</v>
      </c>
      <c r="S2529" s="24">
        <f t="shared" si="1184"/>
        <v>1000000</v>
      </c>
      <c r="T2529" s="25" t="str">
        <f t="shared" si="1185"/>
        <v>N</v>
      </c>
      <c r="U2529" s="44">
        <f t="shared" si="1186"/>
        <v>0</v>
      </c>
      <c r="V2529" s="45">
        <f t="shared" si="1187"/>
        <v>0</v>
      </c>
      <c r="W2529" s="45">
        <f t="shared" si="1188"/>
        <v>0</v>
      </c>
      <c r="X2529" s="28">
        <f t="shared" si="1189"/>
        <v>0</v>
      </c>
      <c r="Y2529" s="28">
        <f t="shared" si="1190"/>
        <v>0</v>
      </c>
      <c r="Z2529" s="45">
        <f t="shared" si="1191"/>
        <v>0</v>
      </c>
      <c r="AA2529" s="29" t="str">
        <f t="shared" si="1192"/>
        <v>N</v>
      </c>
      <c r="AB2529" s="46">
        <f t="shared" si="1193"/>
        <v>0</v>
      </c>
      <c r="AC2529" s="31">
        <f t="shared" si="1194"/>
        <v>0</v>
      </c>
      <c r="AD2529" s="31">
        <f t="shared" si="1195"/>
        <v>0</v>
      </c>
      <c r="AE2529" s="31">
        <f t="shared" si="1196"/>
        <v>0</v>
      </c>
      <c r="AF2529" s="47">
        <f t="shared" si="1197"/>
        <v>0</v>
      </c>
      <c r="AG2529" s="31">
        <f t="shared" si="1198"/>
        <v>0</v>
      </c>
      <c r="AH2529" s="48">
        <f t="shared" si="1199"/>
        <v>0</v>
      </c>
      <c r="AI2529" s="33">
        <f t="shared" si="1200"/>
        <v>0</v>
      </c>
      <c r="AJ2529" s="33">
        <f t="shared" si="1201"/>
        <v>0</v>
      </c>
      <c r="AK2529" s="33">
        <f t="shared" si="1202"/>
        <v>0</v>
      </c>
      <c r="AL2529" s="33">
        <f t="shared" si="1203"/>
        <v>0</v>
      </c>
      <c r="AM2529" s="34">
        <f t="shared" si="1204"/>
        <v>0</v>
      </c>
    </row>
    <row r="2530" spans="1:39" ht="15" customHeight="1" x14ac:dyDescent="0.3">
      <c r="A2530" s="166" t="s">
        <v>4964</v>
      </c>
      <c r="B2530" s="99">
        <v>9418</v>
      </c>
      <c r="C2530" s="99">
        <v>27688</v>
      </c>
      <c r="D2530" s="165">
        <v>44738</v>
      </c>
      <c r="E2530" s="165">
        <v>45002</v>
      </c>
      <c r="F2530" s="166">
        <v>2</v>
      </c>
      <c r="G2530" s="178">
        <v>0.66</v>
      </c>
      <c r="H2530" s="181">
        <v>0.25</v>
      </c>
      <c r="I2530" s="180">
        <v>7.0400000000000004E-2</v>
      </c>
      <c r="J2530" s="21">
        <f t="shared" si="1175"/>
        <v>1.3399999999999999</v>
      </c>
      <c r="K2530" s="21" t="str">
        <f t="shared" si="1176"/>
        <v>Y</v>
      </c>
      <c r="L2530" s="37" t="str">
        <f t="shared" si="1177"/>
        <v>NA</v>
      </c>
      <c r="M2530" s="8" t="str">
        <f t="shared" si="1178"/>
        <v>Y</v>
      </c>
      <c r="N2530" s="42">
        <f t="shared" si="1179"/>
        <v>6</v>
      </c>
      <c r="O2530" s="43">
        <f t="shared" si="1180"/>
        <v>200000</v>
      </c>
      <c r="P2530" s="43" t="str">
        <f t="shared" si="1181"/>
        <v>NA</v>
      </c>
      <c r="Q2530" s="24">
        <f t="shared" si="1182"/>
        <v>10081.0272</v>
      </c>
      <c r="R2530" s="43">
        <f t="shared" si="1183"/>
        <v>0</v>
      </c>
      <c r="S2530" s="24">
        <f t="shared" si="1184"/>
        <v>1000000</v>
      </c>
      <c r="T2530" s="25" t="str">
        <f t="shared" si="1185"/>
        <v>Y</v>
      </c>
      <c r="U2530" s="44">
        <f t="shared" si="1186"/>
        <v>5</v>
      </c>
      <c r="V2530" s="45">
        <f t="shared" si="1187"/>
        <v>200000</v>
      </c>
      <c r="W2530" s="45">
        <f t="shared" si="1188"/>
        <v>1000000</v>
      </c>
      <c r="X2530" s="28">
        <f t="shared" si="1189"/>
        <v>10790.731514880001</v>
      </c>
      <c r="Y2530" s="28">
        <f t="shared" si="1190"/>
        <v>0</v>
      </c>
      <c r="Z2530" s="45" t="str">
        <f t="shared" si="1191"/>
        <v>NA</v>
      </c>
      <c r="AA2530" s="29" t="str">
        <f t="shared" si="1192"/>
        <v>N</v>
      </c>
      <c r="AB2530" s="46">
        <f t="shared" si="1193"/>
        <v>4</v>
      </c>
      <c r="AC2530" s="31">
        <f t="shared" si="1194"/>
        <v>20000</v>
      </c>
      <c r="AD2530" s="31">
        <f t="shared" si="1195"/>
        <v>65000</v>
      </c>
      <c r="AE2530" s="31">
        <f t="shared" si="1196"/>
        <v>11550.399013527553</v>
      </c>
      <c r="AF2530" s="47">
        <f t="shared" si="1197"/>
        <v>0</v>
      </c>
      <c r="AG2530" s="31">
        <f t="shared" si="1198"/>
        <v>4889.8422715924462</v>
      </c>
      <c r="AH2530" s="48">
        <f t="shared" si="1199"/>
        <v>3</v>
      </c>
      <c r="AI2530" s="33">
        <f t="shared" si="1200"/>
        <v>20000</v>
      </c>
      <c r="AJ2530" s="33">
        <f t="shared" si="1201"/>
        <v>65000</v>
      </c>
      <c r="AK2530" s="33">
        <f t="shared" si="1202"/>
        <v>4889.8422715924462</v>
      </c>
      <c r="AL2530" s="33">
        <f t="shared" si="1203"/>
        <v>7473.7048324874468</v>
      </c>
      <c r="AM2530" s="34">
        <f t="shared" si="1204"/>
        <v>7473.7048324874468</v>
      </c>
    </row>
    <row r="2531" spans="1:39" ht="15" customHeight="1" x14ac:dyDescent="0.3">
      <c r="A2531" s="166" t="s">
        <v>4965</v>
      </c>
      <c r="B2531" s="99">
        <v>15160</v>
      </c>
      <c r="C2531" s="99">
        <v>92712</v>
      </c>
      <c r="D2531" s="165">
        <v>45389</v>
      </c>
      <c r="E2531" s="165">
        <v>45697</v>
      </c>
      <c r="F2531" s="166">
        <v>4</v>
      </c>
      <c r="G2531" s="178">
        <v>1.0900000000000001</v>
      </c>
      <c r="H2531" s="181">
        <v>0.5</v>
      </c>
      <c r="I2531" s="180">
        <v>3.5000000000000003E-2</v>
      </c>
      <c r="J2531" s="21">
        <f t="shared" si="1175"/>
        <v>2.91</v>
      </c>
      <c r="K2531" s="21" t="str">
        <f t="shared" si="1176"/>
        <v>Y</v>
      </c>
      <c r="L2531" s="37" t="str">
        <f t="shared" si="1177"/>
        <v>NA</v>
      </c>
      <c r="M2531" s="8" t="str">
        <f t="shared" si="1178"/>
        <v>Y</v>
      </c>
      <c r="N2531" s="42">
        <f t="shared" si="1179"/>
        <v>6</v>
      </c>
      <c r="O2531" s="43">
        <f t="shared" si="1180"/>
        <v>200000</v>
      </c>
      <c r="P2531" s="43" t="str">
        <f t="shared" si="1181"/>
        <v>NA</v>
      </c>
      <c r="Q2531" s="24">
        <f t="shared" si="1182"/>
        <v>15690.599999999999</v>
      </c>
      <c r="R2531" s="43">
        <f t="shared" si="1183"/>
        <v>0</v>
      </c>
      <c r="S2531" s="24">
        <f t="shared" si="1184"/>
        <v>1000000</v>
      </c>
      <c r="T2531" s="25" t="str">
        <f t="shared" si="1185"/>
        <v>Y</v>
      </c>
      <c r="U2531" s="44">
        <f t="shared" si="1186"/>
        <v>5</v>
      </c>
      <c r="V2531" s="45">
        <f t="shared" si="1187"/>
        <v>200000</v>
      </c>
      <c r="W2531" s="45">
        <f t="shared" si="1188"/>
        <v>1000000</v>
      </c>
      <c r="X2531" s="28">
        <f t="shared" si="1189"/>
        <v>16239.770999999997</v>
      </c>
      <c r="Y2531" s="28">
        <f t="shared" si="1190"/>
        <v>0</v>
      </c>
      <c r="Z2531" s="45" t="str">
        <f t="shared" si="1191"/>
        <v>NA</v>
      </c>
      <c r="AA2531" s="29" t="str">
        <f t="shared" si="1192"/>
        <v>Y</v>
      </c>
      <c r="AB2531" s="46">
        <f t="shared" si="1193"/>
        <v>4</v>
      </c>
      <c r="AC2531" s="31">
        <f t="shared" si="1194"/>
        <v>200000</v>
      </c>
      <c r="AD2531" s="31">
        <f t="shared" si="1195"/>
        <v>1000000</v>
      </c>
      <c r="AE2531" s="31">
        <f t="shared" si="1196"/>
        <v>16808.162984999995</v>
      </c>
      <c r="AF2531" s="47">
        <f t="shared" si="1197"/>
        <v>0</v>
      </c>
      <c r="AG2531" s="31" t="str">
        <f t="shared" si="1198"/>
        <v>NA</v>
      </c>
      <c r="AH2531" s="48">
        <f t="shared" si="1199"/>
        <v>3</v>
      </c>
      <c r="AI2531" s="33">
        <f t="shared" si="1200"/>
        <v>20000</v>
      </c>
      <c r="AJ2531" s="33">
        <f t="shared" si="1201"/>
        <v>65000</v>
      </c>
      <c r="AK2531" s="33">
        <f t="shared" si="1202"/>
        <v>17396.448689474993</v>
      </c>
      <c r="AL2531" s="33">
        <f t="shared" si="1203"/>
        <v>0</v>
      </c>
      <c r="AM2531" s="34">
        <f t="shared" si="1204"/>
        <v>0</v>
      </c>
    </row>
    <row r="2532" spans="1:39" ht="15" customHeight="1" x14ac:dyDescent="0.3">
      <c r="A2532" s="166" t="s">
        <v>4966</v>
      </c>
      <c r="B2532" s="99">
        <v>13952</v>
      </c>
      <c r="C2532" s="99">
        <v>40267</v>
      </c>
      <c r="D2532" s="165">
        <v>44567</v>
      </c>
      <c r="E2532" s="165">
        <v>44785</v>
      </c>
      <c r="F2532" s="166">
        <v>4</v>
      </c>
      <c r="G2532" s="178">
        <v>3.57</v>
      </c>
      <c r="H2532" s="181">
        <v>1</v>
      </c>
      <c r="I2532" s="180">
        <v>7.7600000000000002E-2</v>
      </c>
      <c r="J2532" s="21">
        <f t="shared" si="1175"/>
        <v>0.43000000000000016</v>
      </c>
      <c r="K2532" s="21" t="str">
        <f t="shared" si="1176"/>
        <v>Y</v>
      </c>
      <c r="L2532" s="37" t="str">
        <f t="shared" si="1177"/>
        <v>NA</v>
      </c>
      <c r="M2532" s="8" t="str">
        <f t="shared" si="1178"/>
        <v>Y</v>
      </c>
      <c r="N2532" s="42">
        <f t="shared" si="1179"/>
        <v>1</v>
      </c>
      <c r="O2532" s="43">
        <f t="shared" si="1180"/>
        <v>200000</v>
      </c>
      <c r="P2532" s="43" t="str">
        <f t="shared" si="1181"/>
        <v>NA</v>
      </c>
      <c r="Q2532" s="24">
        <f t="shared" si="1182"/>
        <v>15034.675199999998</v>
      </c>
      <c r="R2532" s="43">
        <f t="shared" si="1183"/>
        <v>0</v>
      </c>
      <c r="S2532" s="24">
        <f t="shared" si="1184"/>
        <v>1000000</v>
      </c>
      <c r="T2532" s="25" t="str">
        <f t="shared" si="1185"/>
        <v>N</v>
      </c>
      <c r="U2532" s="44">
        <f t="shared" si="1186"/>
        <v>0</v>
      </c>
      <c r="V2532" s="45">
        <f t="shared" si="1187"/>
        <v>0</v>
      </c>
      <c r="W2532" s="45">
        <f t="shared" si="1188"/>
        <v>0</v>
      </c>
      <c r="X2532" s="28">
        <f t="shared" si="1189"/>
        <v>0</v>
      </c>
      <c r="Y2532" s="28">
        <f t="shared" si="1190"/>
        <v>0</v>
      </c>
      <c r="Z2532" s="45">
        <f t="shared" si="1191"/>
        <v>0</v>
      </c>
      <c r="AA2532" s="29" t="str">
        <f t="shared" si="1192"/>
        <v>N</v>
      </c>
      <c r="AB2532" s="46">
        <f t="shared" si="1193"/>
        <v>0</v>
      </c>
      <c r="AC2532" s="31">
        <f t="shared" si="1194"/>
        <v>0</v>
      </c>
      <c r="AD2532" s="31">
        <f t="shared" si="1195"/>
        <v>0</v>
      </c>
      <c r="AE2532" s="31">
        <f t="shared" si="1196"/>
        <v>0</v>
      </c>
      <c r="AF2532" s="47">
        <f t="shared" si="1197"/>
        <v>0</v>
      </c>
      <c r="AG2532" s="31">
        <f t="shared" si="1198"/>
        <v>0</v>
      </c>
      <c r="AH2532" s="48">
        <f t="shared" si="1199"/>
        <v>0</v>
      </c>
      <c r="AI2532" s="33">
        <f t="shared" si="1200"/>
        <v>0</v>
      </c>
      <c r="AJ2532" s="33">
        <f t="shared" si="1201"/>
        <v>0</v>
      </c>
      <c r="AK2532" s="33">
        <f t="shared" si="1202"/>
        <v>0</v>
      </c>
      <c r="AL2532" s="33">
        <f t="shared" si="1203"/>
        <v>0</v>
      </c>
      <c r="AM2532" s="34">
        <f t="shared" si="1204"/>
        <v>0</v>
      </c>
    </row>
    <row r="2533" spans="1:39" ht="15" customHeight="1" x14ac:dyDescent="0.3">
      <c r="A2533" s="166" t="s">
        <v>4967</v>
      </c>
      <c r="B2533" s="99">
        <v>11121</v>
      </c>
      <c r="C2533" s="99">
        <v>86159</v>
      </c>
      <c r="D2533" s="165">
        <v>44787</v>
      </c>
      <c r="E2533" s="165">
        <v>45071</v>
      </c>
      <c r="F2533" s="166">
        <v>4</v>
      </c>
      <c r="G2533" s="178">
        <v>3.7</v>
      </c>
      <c r="H2533" s="181">
        <v>0.75</v>
      </c>
      <c r="I2533" s="180">
        <v>7.1099999999999997E-2</v>
      </c>
      <c r="J2533" s="21">
        <f t="shared" si="1175"/>
        <v>0.29999999999999982</v>
      </c>
      <c r="K2533" s="21" t="str">
        <f t="shared" si="1176"/>
        <v>Y</v>
      </c>
      <c r="L2533" s="37" t="str">
        <f t="shared" si="1177"/>
        <v>NA</v>
      </c>
      <c r="M2533" s="8" t="str">
        <f t="shared" si="1178"/>
        <v>Y</v>
      </c>
      <c r="N2533" s="42">
        <f t="shared" si="1179"/>
        <v>1</v>
      </c>
      <c r="O2533" s="43">
        <f t="shared" si="1180"/>
        <v>200000</v>
      </c>
      <c r="P2533" s="43" t="str">
        <f t="shared" si="1181"/>
        <v>NA</v>
      </c>
      <c r="Q2533" s="24">
        <f t="shared" si="1182"/>
        <v>11911.703099999999</v>
      </c>
      <c r="R2533" s="43">
        <f t="shared" si="1183"/>
        <v>0</v>
      </c>
      <c r="S2533" s="24">
        <f t="shared" si="1184"/>
        <v>1000000</v>
      </c>
      <c r="T2533" s="25" t="str">
        <f t="shared" si="1185"/>
        <v>N</v>
      </c>
      <c r="U2533" s="44">
        <f t="shared" si="1186"/>
        <v>0</v>
      </c>
      <c r="V2533" s="45">
        <f t="shared" si="1187"/>
        <v>0</v>
      </c>
      <c r="W2533" s="45">
        <f t="shared" si="1188"/>
        <v>0</v>
      </c>
      <c r="X2533" s="28">
        <f t="shared" si="1189"/>
        <v>0</v>
      </c>
      <c r="Y2533" s="28">
        <f t="shared" si="1190"/>
        <v>0</v>
      </c>
      <c r="Z2533" s="45">
        <f t="shared" si="1191"/>
        <v>0</v>
      </c>
      <c r="AA2533" s="29" t="str">
        <f t="shared" si="1192"/>
        <v>N</v>
      </c>
      <c r="AB2533" s="46">
        <f t="shared" si="1193"/>
        <v>0</v>
      </c>
      <c r="AC2533" s="31">
        <f t="shared" si="1194"/>
        <v>0</v>
      </c>
      <c r="AD2533" s="31">
        <f t="shared" si="1195"/>
        <v>0</v>
      </c>
      <c r="AE2533" s="31">
        <f t="shared" si="1196"/>
        <v>0</v>
      </c>
      <c r="AF2533" s="47">
        <f t="shared" si="1197"/>
        <v>0</v>
      </c>
      <c r="AG2533" s="31">
        <f t="shared" si="1198"/>
        <v>0</v>
      </c>
      <c r="AH2533" s="48">
        <f t="shared" si="1199"/>
        <v>0</v>
      </c>
      <c r="AI2533" s="33">
        <f t="shared" si="1200"/>
        <v>0</v>
      </c>
      <c r="AJ2533" s="33">
        <f t="shared" si="1201"/>
        <v>0</v>
      </c>
      <c r="AK2533" s="33">
        <f t="shared" si="1202"/>
        <v>0</v>
      </c>
      <c r="AL2533" s="33">
        <f t="shared" si="1203"/>
        <v>0</v>
      </c>
      <c r="AM2533" s="34">
        <f t="shared" si="1204"/>
        <v>0</v>
      </c>
    </row>
    <row r="2534" spans="1:39" ht="15" customHeight="1" x14ac:dyDescent="0.3">
      <c r="A2534" s="166" t="s">
        <v>4968</v>
      </c>
      <c r="B2534" s="99">
        <v>19110</v>
      </c>
      <c r="C2534" s="99">
        <v>108074</v>
      </c>
      <c r="D2534" s="165">
        <v>44520</v>
      </c>
      <c r="E2534" s="165">
        <v>44642</v>
      </c>
      <c r="F2534" s="166">
        <v>4</v>
      </c>
      <c r="G2534" s="178">
        <v>1.35</v>
      </c>
      <c r="H2534" s="181">
        <v>0.25</v>
      </c>
      <c r="I2534" s="180">
        <v>3.7999999999999999E-2</v>
      </c>
      <c r="J2534" s="21">
        <f t="shared" si="1175"/>
        <v>2.65</v>
      </c>
      <c r="K2534" s="21" t="str">
        <f t="shared" si="1176"/>
        <v>Y</v>
      </c>
      <c r="L2534" s="37" t="str">
        <f t="shared" si="1177"/>
        <v>NA</v>
      </c>
      <c r="M2534" s="8" t="str">
        <f t="shared" si="1178"/>
        <v>Y</v>
      </c>
      <c r="N2534" s="42">
        <f t="shared" si="1179"/>
        <v>11</v>
      </c>
      <c r="O2534" s="43">
        <f t="shared" si="1180"/>
        <v>200000</v>
      </c>
      <c r="P2534" s="43" t="str">
        <f t="shared" si="1181"/>
        <v>NA</v>
      </c>
      <c r="Q2534" s="24">
        <f t="shared" si="1182"/>
        <v>19836.18</v>
      </c>
      <c r="R2534" s="43">
        <f t="shared" si="1183"/>
        <v>0</v>
      </c>
      <c r="S2534" s="24">
        <f t="shared" si="1184"/>
        <v>1000000</v>
      </c>
      <c r="T2534" s="25" t="str">
        <f t="shared" si="1185"/>
        <v>Y</v>
      </c>
      <c r="U2534" s="44">
        <f t="shared" si="1186"/>
        <v>10</v>
      </c>
      <c r="V2534" s="45">
        <f t="shared" si="1187"/>
        <v>200000</v>
      </c>
      <c r="W2534" s="45">
        <f t="shared" si="1188"/>
        <v>1000000</v>
      </c>
      <c r="X2534" s="28">
        <f t="shared" si="1189"/>
        <v>20589.954840000002</v>
      </c>
      <c r="Y2534" s="28">
        <f t="shared" si="1190"/>
        <v>0</v>
      </c>
      <c r="Z2534" s="45" t="str">
        <f t="shared" si="1191"/>
        <v>NA</v>
      </c>
      <c r="AA2534" s="29" t="str">
        <f t="shared" si="1192"/>
        <v>Y</v>
      </c>
      <c r="AB2534" s="46">
        <f t="shared" si="1193"/>
        <v>9</v>
      </c>
      <c r="AC2534" s="31">
        <f t="shared" si="1194"/>
        <v>200000</v>
      </c>
      <c r="AD2534" s="31">
        <f t="shared" si="1195"/>
        <v>1000000</v>
      </c>
      <c r="AE2534" s="31">
        <f t="shared" si="1196"/>
        <v>21372.373123920002</v>
      </c>
      <c r="AF2534" s="47">
        <f t="shared" si="1197"/>
        <v>0</v>
      </c>
      <c r="AG2534" s="31" t="str">
        <f t="shared" si="1198"/>
        <v>NA</v>
      </c>
      <c r="AH2534" s="48">
        <f t="shared" si="1199"/>
        <v>8</v>
      </c>
      <c r="AI2534" s="33">
        <f t="shared" si="1200"/>
        <v>20000</v>
      </c>
      <c r="AJ2534" s="33">
        <f t="shared" si="1201"/>
        <v>65000</v>
      </c>
      <c r="AK2534" s="33">
        <f t="shared" si="1202"/>
        <v>20000</v>
      </c>
      <c r="AL2534" s="33">
        <f t="shared" si="1203"/>
        <v>2184.5233026289643</v>
      </c>
      <c r="AM2534" s="34">
        <f t="shared" si="1204"/>
        <v>2184.5233026289643</v>
      </c>
    </row>
    <row r="2535" spans="1:39" ht="15" customHeight="1" x14ac:dyDescent="0.3">
      <c r="A2535" s="166" t="s">
        <v>4969</v>
      </c>
      <c r="B2535" s="99">
        <v>19611</v>
      </c>
      <c r="C2535" s="99">
        <v>108597</v>
      </c>
      <c r="D2535" s="165">
        <v>44735</v>
      </c>
      <c r="E2535" s="165">
        <v>44983</v>
      </c>
      <c r="F2535" s="166">
        <v>2</v>
      </c>
      <c r="G2535" s="178">
        <v>1.41</v>
      </c>
      <c r="H2535" s="181">
        <v>0.75</v>
      </c>
      <c r="I2535" s="180">
        <v>4.6300000000000001E-2</v>
      </c>
      <c r="J2535" s="21">
        <f t="shared" si="1175"/>
        <v>0.59000000000000008</v>
      </c>
      <c r="K2535" s="21" t="str">
        <f t="shared" si="1176"/>
        <v>Y</v>
      </c>
      <c r="L2535" s="37" t="str">
        <f t="shared" si="1177"/>
        <v>NA</v>
      </c>
      <c r="M2535" s="8" t="str">
        <f t="shared" si="1178"/>
        <v>Y</v>
      </c>
      <c r="N2535" s="42">
        <f t="shared" si="1179"/>
        <v>1</v>
      </c>
      <c r="O2535" s="43">
        <f t="shared" si="1180"/>
        <v>200000</v>
      </c>
      <c r="P2535" s="43" t="str">
        <f t="shared" si="1181"/>
        <v>NA</v>
      </c>
      <c r="Q2535" s="24">
        <f t="shared" si="1182"/>
        <v>20518.989300000001</v>
      </c>
      <c r="R2535" s="43">
        <f t="shared" si="1183"/>
        <v>0</v>
      </c>
      <c r="S2535" s="24">
        <f t="shared" si="1184"/>
        <v>1000000</v>
      </c>
      <c r="T2535" s="25" t="str">
        <f t="shared" si="1185"/>
        <v>N</v>
      </c>
      <c r="U2535" s="44">
        <f t="shared" si="1186"/>
        <v>0</v>
      </c>
      <c r="V2535" s="45">
        <f t="shared" si="1187"/>
        <v>0</v>
      </c>
      <c r="W2535" s="45">
        <f t="shared" si="1188"/>
        <v>0</v>
      </c>
      <c r="X2535" s="28">
        <f t="shared" si="1189"/>
        <v>0</v>
      </c>
      <c r="Y2535" s="28">
        <f t="shared" si="1190"/>
        <v>0</v>
      </c>
      <c r="Z2535" s="45">
        <f t="shared" si="1191"/>
        <v>0</v>
      </c>
      <c r="AA2535" s="29" t="str">
        <f t="shared" si="1192"/>
        <v>N</v>
      </c>
      <c r="AB2535" s="46">
        <f t="shared" si="1193"/>
        <v>0</v>
      </c>
      <c r="AC2535" s="31">
        <f t="shared" si="1194"/>
        <v>0</v>
      </c>
      <c r="AD2535" s="31">
        <f t="shared" si="1195"/>
        <v>0</v>
      </c>
      <c r="AE2535" s="31">
        <f t="shared" si="1196"/>
        <v>0</v>
      </c>
      <c r="AF2535" s="47">
        <f t="shared" si="1197"/>
        <v>0</v>
      </c>
      <c r="AG2535" s="31">
        <f t="shared" si="1198"/>
        <v>0</v>
      </c>
      <c r="AH2535" s="48">
        <f t="shared" si="1199"/>
        <v>0</v>
      </c>
      <c r="AI2535" s="33">
        <f t="shared" si="1200"/>
        <v>0</v>
      </c>
      <c r="AJ2535" s="33">
        <f t="shared" si="1201"/>
        <v>0</v>
      </c>
      <c r="AK2535" s="33">
        <f t="shared" si="1202"/>
        <v>0</v>
      </c>
      <c r="AL2535" s="33">
        <f t="shared" si="1203"/>
        <v>0</v>
      </c>
      <c r="AM2535" s="34">
        <f t="shared" si="1204"/>
        <v>0</v>
      </c>
    </row>
    <row r="2536" spans="1:39" ht="15" customHeight="1" x14ac:dyDescent="0.3">
      <c r="A2536" s="166" t="s">
        <v>4970</v>
      </c>
      <c r="B2536" s="99">
        <v>19252</v>
      </c>
      <c r="C2536" s="99">
        <v>65238</v>
      </c>
      <c r="D2536" s="165">
        <v>44895</v>
      </c>
      <c r="E2536" s="165">
        <v>44954</v>
      </c>
      <c r="F2536" s="166">
        <v>2</v>
      </c>
      <c r="G2536" s="178">
        <v>1.38</v>
      </c>
      <c r="H2536" s="181">
        <v>1</v>
      </c>
      <c r="I2536" s="180">
        <v>4.0399999999999998E-2</v>
      </c>
      <c r="J2536" s="21">
        <f t="shared" si="1175"/>
        <v>0.62000000000000011</v>
      </c>
      <c r="K2536" s="21" t="str">
        <f t="shared" si="1176"/>
        <v>Y</v>
      </c>
      <c r="L2536" s="37" t="str">
        <f t="shared" si="1177"/>
        <v>NA</v>
      </c>
      <c r="M2536" s="8" t="str">
        <f t="shared" si="1178"/>
        <v>Y</v>
      </c>
      <c r="N2536" s="42">
        <f t="shared" si="1179"/>
        <v>1</v>
      </c>
      <c r="O2536" s="43">
        <f t="shared" si="1180"/>
        <v>200000</v>
      </c>
      <c r="P2536" s="43" t="str">
        <f t="shared" si="1181"/>
        <v>NA</v>
      </c>
      <c r="Q2536" s="24">
        <f t="shared" si="1182"/>
        <v>20029.7808</v>
      </c>
      <c r="R2536" s="43">
        <f t="shared" si="1183"/>
        <v>0</v>
      </c>
      <c r="S2536" s="24">
        <f t="shared" si="1184"/>
        <v>1000000</v>
      </c>
      <c r="T2536" s="25" t="str">
        <f t="shared" si="1185"/>
        <v>N</v>
      </c>
      <c r="U2536" s="44">
        <f t="shared" si="1186"/>
        <v>0</v>
      </c>
      <c r="V2536" s="45">
        <f t="shared" si="1187"/>
        <v>0</v>
      </c>
      <c r="W2536" s="45">
        <f t="shared" si="1188"/>
        <v>0</v>
      </c>
      <c r="X2536" s="28">
        <f t="shared" si="1189"/>
        <v>0</v>
      </c>
      <c r="Y2536" s="28">
        <f t="shared" si="1190"/>
        <v>0</v>
      </c>
      <c r="Z2536" s="45">
        <f t="shared" si="1191"/>
        <v>0</v>
      </c>
      <c r="AA2536" s="29" t="str">
        <f t="shared" si="1192"/>
        <v>N</v>
      </c>
      <c r="AB2536" s="46">
        <f t="shared" si="1193"/>
        <v>0</v>
      </c>
      <c r="AC2536" s="31">
        <f t="shared" si="1194"/>
        <v>0</v>
      </c>
      <c r="AD2536" s="31">
        <f t="shared" si="1195"/>
        <v>0</v>
      </c>
      <c r="AE2536" s="31">
        <f t="shared" si="1196"/>
        <v>0</v>
      </c>
      <c r="AF2536" s="47">
        <f t="shared" si="1197"/>
        <v>0</v>
      </c>
      <c r="AG2536" s="31">
        <f t="shared" si="1198"/>
        <v>0</v>
      </c>
      <c r="AH2536" s="48">
        <f t="shared" si="1199"/>
        <v>0</v>
      </c>
      <c r="AI2536" s="33">
        <f t="shared" si="1200"/>
        <v>0</v>
      </c>
      <c r="AJ2536" s="33">
        <f t="shared" si="1201"/>
        <v>0</v>
      </c>
      <c r="AK2536" s="33">
        <f t="shared" si="1202"/>
        <v>0</v>
      </c>
      <c r="AL2536" s="33">
        <f t="shared" si="1203"/>
        <v>0</v>
      </c>
      <c r="AM2536" s="34">
        <f t="shared" si="1204"/>
        <v>0</v>
      </c>
    </row>
    <row r="2537" spans="1:39" ht="15" customHeight="1" x14ac:dyDescent="0.3">
      <c r="A2537" s="166" t="s">
        <v>4971</v>
      </c>
      <c r="B2537" s="99">
        <v>9678</v>
      </c>
      <c r="C2537" s="99">
        <v>99313</v>
      </c>
      <c r="D2537" s="165">
        <v>44816</v>
      </c>
      <c r="E2537" s="165">
        <v>45070</v>
      </c>
      <c r="F2537" s="166">
        <v>2</v>
      </c>
      <c r="G2537" s="178">
        <v>0.34</v>
      </c>
      <c r="H2537" s="181">
        <v>0.5</v>
      </c>
      <c r="I2537" s="180">
        <v>6.9500000000000006E-2</v>
      </c>
      <c r="J2537" s="21">
        <f t="shared" si="1175"/>
        <v>1.66</v>
      </c>
      <c r="K2537" s="21" t="str">
        <f t="shared" si="1176"/>
        <v>Y</v>
      </c>
      <c r="L2537" s="37" t="str">
        <f t="shared" si="1177"/>
        <v>NA</v>
      </c>
      <c r="M2537" s="8" t="str">
        <f t="shared" si="1178"/>
        <v>Y</v>
      </c>
      <c r="N2537" s="42">
        <f t="shared" si="1179"/>
        <v>4</v>
      </c>
      <c r="O2537" s="43">
        <f t="shared" si="1180"/>
        <v>200000</v>
      </c>
      <c r="P2537" s="43" t="str">
        <f t="shared" si="1181"/>
        <v>NA</v>
      </c>
      <c r="Q2537" s="24">
        <f t="shared" si="1182"/>
        <v>10350.621000000001</v>
      </c>
      <c r="R2537" s="43">
        <f t="shared" si="1183"/>
        <v>0</v>
      </c>
      <c r="S2537" s="24">
        <f t="shared" si="1184"/>
        <v>1000000</v>
      </c>
      <c r="T2537" s="25" t="str">
        <f t="shared" si="1185"/>
        <v>Y</v>
      </c>
      <c r="U2537" s="44">
        <f t="shared" si="1186"/>
        <v>3</v>
      </c>
      <c r="V2537" s="45">
        <f t="shared" si="1187"/>
        <v>200000</v>
      </c>
      <c r="W2537" s="45">
        <f t="shared" si="1188"/>
        <v>1000000</v>
      </c>
      <c r="X2537" s="28">
        <f t="shared" si="1189"/>
        <v>11069.989159500003</v>
      </c>
      <c r="Y2537" s="28">
        <f t="shared" si="1190"/>
        <v>0</v>
      </c>
      <c r="Z2537" s="45" t="str">
        <f t="shared" si="1191"/>
        <v>NA</v>
      </c>
      <c r="AA2537" s="29" t="str">
        <f t="shared" si="1192"/>
        <v>N</v>
      </c>
      <c r="AB2537" s="46">
        <f t="shared" si="1193"/>
        <v>2</v>
      </c>
      <c r="AC2537" s="31">
        <f t="shared" si="1194"/>
        <v>20000</v>
      </c>
      <c r="AD2537" s="31">
        <f t="shared" si="1195"/>
        <v>65000</v>
      </c>
      <c r="AE2537" s="31">
        <f t="shared" si="1196"/>
        <v>11839.353406085254</v>
      </c>
      <c r="AF2537" s="47">
        <f t="shared" si="1197"/>
        <v>0</v>
      </c>
      <c r="AG2537" s="31">
        <f t="shared" si="1198"/>
        <v>0</v>
      </c>
      <c r="AH2537" s="48">
        <f t="shared" si="1199"/>
        <v>1</v>
      </c>
      <c r="AI2537" s="33">
        <f t="shared" si="1200"/>
        <v>20000</v>
      </c>
      <c r="AJ2537" s="33">
        <f t="shared" si="1201"/>
        <v>65000</v>
      </c>
      <c r="AK2537" s="33">
        <f t="shared" si="1202"/>
        <v>0</v>
      </c>
      <c r="AL2537" s="33">
        <f t="shared" si="1203"/>
        <v>12662.188467808181</v>
      </c>
      <c r="AM2537" s="34">
        <f t="shared" si="1204"/>
        <v>12662.188467808181</v>
      </c>
    </row>
    <row r="2538" spans="1:39" ht="15" customHeight="1" x14ac:dyDescent="0.3">
      <c r="A2538" s="166" t="s">
        <v>4972</v>
      </c>
      <c r="B2538" s="99">
        <v>17545</v>
      </c>
      <c r="C2538" s="99">
        <v>101894</v>
      </c>
      <c r="D2538" s="165">
        <v>46138</v>
      </c>
      <c r="E2538" s="165">
        <v>46477</v>
      </c>
      <c r="F2538" s="166">
        <v>2</v>
      </c>
      <c r="G2538" s="178">
        <v>1.39</v>
      </c>
      <c r="H2538" s="181">
        <v>0.75</v>
      </c>
      <c r="I2538" s="180">
        <v>4.1000000000000002E-2</v>
      </c>
      <c r="J2538" s="21">
        <f t="shared" si="1175"/>
        <v>0.6100000000000001</v>
      </c>
      <c r="K2538" s="21" t="str">
        <f t="shared" si="1176"/>
        <v>Y</v>
      </c>
      <c r="L2538" s="37" t="str">
        <f t="shared" si="1177"/>
        <v>NA</v>
      </c>
      <c r="M2538" s="8" t="str">
        <f t="shared" si="1178"/>
        <v>Y</v>
      </c>
      <c r="N2538" s="42">
        <f t="shared" si="1179"/>
        <v>1</v>
      </c>
      <c r="O2538" s="43">
        <f t="shared" si="1180"/>
        <v>200000</v>
      </c>
      <c r="P2538" s="43" t="str">
        <f t="shared" si="1181"/>
        <v>NA</v>
      </c>
      <c r="Q2538" s="24">
        <f t="shared" si="1182"/>
        <v>18264.344999999998</v>
      </c>
      <c r="R2538" s="43">
        <f t="shared" si="1183"/>
        <v>0</v>
      </c>
      <c r="S2538" s="24">
        <f t="shared" si="1184"/>
        <v>1000000</v>
      </c>
      <c r="T2538" s="25" t="str">
        <f t="shared" si="1185"/>
        <v>N</v>
      </c>
      <c r="U2538" s="44">
        <f t="shared" si="1186"/>
        <v>0</v>
      </c>
      <c r="V2538" s="45">
        <f t="shared" si="1187"/>
        <v>0</v>
      </c>
      <c r="W2538" s="45">
        <f t="shared" si="1188"/>
        <v>0</v>
      </c>
      <c r="X2538" s="28">
        <f t="shared" si="1189"/>
        <v>0</v>
      </c>
      <c r="Y2538" s="28">
        <f t="shared" si="1190"/>
        <v>0</v>
      </c>
      <c r="Z2538" s="45">
        <f t="shared" si="1191"/>
        <v>0</v>
      </c>
      <c r="AA2538" s="29" t="str">
        <f t="shared" si="1192"/>
        <v>N</v>
      </c>
      <c r="AB2538" s="46">
        <f t="shared" si="1193"/>
        <v>0</v>
      </c>
      <c r="AC2538" s="31">
        <f t="shared" si="1194"/>
        <v>0</v>
      </c>
      <c r="AD2538" s="31">
        <f t="shared" si="1195"/>
        <v>0</v>
      </c>
      <c r="AE2538" s="31">
        <f t="shared" si="1196"/>
        <v>0</v>
      </c>
      <c r="AF2538" s="47">
        <f t="shared" si="1197"/>
        <v>0</v>
      </c>
      <c r="AG2538" s="31">
        <f t="shared" si="1198"/>
        <v>0</v>
      </c>
      <c r="AH2538" s="48">
        <f t="shared" si="1199"/>
        <v>0</v>
      </c>
      <c r="AI2538" s="33">
        <f t="shared" si="1200"/>
        <v>0</v>
      </c>
      <c r="AJ2538" s="33">
        <f t="shared" si="1201"/>
        <v>0</v>
      </c>
      <c r="AK2538" s="33">
        <f t="shared" si="1202"/>
        <v>0</v>
      </c>
      <c r="AL2538" s="33">
        <f t="shared" si="1203"/>
        <v>0</v>
      </c>
      <c r="AM2538" s="34">
        <f t="shared" si="1204"/>
        <v>0</v>
      </c>
    </row>
    <row r="2539" spans="1:39" ht="15" customHeight="1" x14ac:dyDescent="0.3">
      <c r="A2539" s="166" t="s">
        <v>4973</v>
      </c>
      <c r="B2539" s="99">
        <v>9511</v>
      </c>
      <c r="C2539" s="99">
        <v>88908</v>
      </c>
      <c r="D2539" s="165">
        <v>45453</v>
      </c>
      <c r="E2539" s="165">
        <v>45686</v>
      </c>
      <c r="F2539" s="166">
        <v>4</v>
      </c>
      <c r="G2539" s="178">
        <v>2.63</v>
      </c>
      <c r="H2539" s="181">
        <v>0.5</v>
      </c>
      <c r="I2539" s="180">
        <v>8.2199999999999995E-2</v>
      </c>
      <c r="J2539" s="21">
        <f t="shared" si="1175"/>
        <v>1.37</v>
      </c>
      <c r="K2539" s="21" t="str">
        <f t="shared" si="1176"/>
        <v>Y</v>
      </c>
      <c r="L2539" s="37" t="str">
        <f t="shared" si="1177"/>
        <v>NA</v>
      </c>
      <c r="M2539" s="8" t="str">
        <f t="shared" si="1178"/>
        <v>Y</v>
      </c>
      <c r="N2539" s="42">
        <f t="shared" si="1179"/>
        <v>3</v>
      </c>
      <c r="O2539" s="43">
        <f t="shared" si="1180"/>
        <v>200000</v>
      </c>
      <c r="P2539" s="43" t="str">
        <f t="shared" si="1181"/>
        <v>NA</v>
      </c>
      <c r="Q2539" s="24">
        <f t="shared" si="1182"/>
        <v>10292.8042</v>
      </c>
      <c r="R2539" s="43">
        <f t="shared" si="1183"/>
        <v>0</v>
      </c>
      <c r="S2539" s="24">
        <f t="shared" si="1184"/>
        <v>1000000</v>
      </c>
      <c r="T2539" s="25" t="str">
        <f t="shared" si="1185"/>
        <v>Y</v>
      </c>
      <c r="U2539" s="44">
        <f t="shared" si="1186"/>
        <v>2</v>
      </c>
      <c r="V2539" s="45">
        <f t="shared" si="1187"/>
        <v>200000</v>
      </c>
      <c r="W2539" s="45">
        <f t="shared" si="1188"/>
        <v>1000000</v>
      </c>
      <c r="X2539" s="28">
        <f t="shared" si="1189"/>
        <v>11138.872705240001</v>
      </c>
      <c r="Y2539" s="28">
        <f t="shared" si="1190"/>
        <v>0</v>
      </c>
      <c r="Z2539" s="45" t="str">
        <f t="shared" si="1191"/>
        <v>NA</v>
      </c>
      <c r="AA2539" s="29" t="str">
        <f t="shared" si="1192"/>
        <v>N</v>
      </c>
      <c r="AB2539" s="46">
        <f t="shared" si="1193"/>
        <v>1</v>
      </c>
      <c r="AC2539" s="31">
        <f t="shared" si="1194"/>
        <v>20000</v>
      </c>
      <c r="AD2539" s="31">
        <f t="shared" si="1195"/>
        <v>65000</v>
      </c>
      <c r="AE2539" s="31">
        <f t="shared" si="1196"/>
        <v>12054.48804161073</v>
      </c>
      <c r="AF2539" s="47">
        <f t="shared" si="1197"/>
        <v>0</v>
      </c>
      <c r="AG2539" s="31">
        <f t="shared" si="1198"/>
        <v>0</v>
      </c>
      <c r="AH2539" s="48">
        <f t="shared" si="1199"/>
        <v>0</v>
      </c>
      <c r="AI2539" s="33">
        <f t="shared" si="1200"/>
        <v>0</v>
      </c>
      <c r="AJ2539" s="33">
        <f t="shared" si="1201"/>
        <v>0</v>
      </c>
      <c r="AK2539" s="33">
        <f t="shared" si="1202"/>
        <v>0</v>
      </c>
      <c r="AL2539" s="33">
        <f t="shared" si="1203"/>
        <v>0</v>
      </c>
      <c r="AM2539" s="34">
        <f t="shared" si="1204"/>
        <v>0</v>
      </c>
    </row>
    <row r="2540" spans="1:39" ht="15" customHeight="1" x14ac:dyDescent="0.3">
      <c r="A2540" s="166" t="s">
        <v>4974</v>
      </c>
      <c r="B2540" s="99">
        <v>21352</v>
      </c>
      <c r="C2540" s="99">
        <v>99213</v>
      </c>
      <c r="D2540" s="165">
        <v>45412</v>
      </c>
      <c r="E2540" s="165">
        <v>45729</v>
      </c>
      <c r="F2540" s="166">
        <v>2</v>
      </c>
      <c r="G2540" s="178">
        <v>0.6</v>
      </c>
      <c r="H2540" s="181">
        <v>0.75</v>
      </c>
      <c r="I2540" s="180">
        <v>6.4299999999999996E-2</v>
      </c>
      <c r="J2540" s="21">
        <f t="shared" si="1175"/>
        <v>1.4</v>
      </c>
      <c r="K2540" s="21" t="str">
        <f t="shared" si="1176"/>
        <v>Y</v>
      </c>
      <c r="L2540" s="37" t="str">
        <f t="shared" si="1177"/>
        <v>NA</v>
      </c>
      <c r="M2540" s="8" t="str">
        <f t="shared" si="1178"/>
        <v>Y</v>
      </c>
      <c r="N2540" s="42">
        <f t="shared" si="1179"/>
        <v>2</v>
      </c>
      <c r="O2540" s="43">
        <f t="shared" si="1180"/>
        <v>200000</v>
      </c>
      <c r="P2540" s="43" t="str">
        <f t="shared" si="1181"/>
        <v>NA</v>
      </c>
      <c r="Q2540" s="24">
        <f t="shared" si="1182"/>
        <v>22724.9336</v>
      </c>
      <c r="R2540" s="43">
        <f t="shared" si="1183"/>
        <v>0</v>
      </c>
      <c r="S2540" s="24">
        <f t="shared" si="1184"/>
        <v>1000000</v>
      </c>
      <c r="T2540" s="25" t="str">
        <f t="shared" si="1185"/>
        <v>Y</v>
      </c>
      <c r="U2540" s="44">
        <f t="shared" si="1186"/>
        <v>1</v>
      </c>
      <c r="V2540" s="45">
        <f t="shared" si="1187"/>
        <v>200000</v>
      </c>
      <c r="W2540" s="45">
        <f t="shared" si="1188"/>
        <v>1000000</v>
      </c>
      <c r="X2540" s="28">
        <f t="shared" si="1189"/>
        <v>24186.14683048</v>
      </c>
      <c r="Y2540" s="28">
        <f t="shared" si="1190"/>
        <v>0</v>
      </c>
      <c r="Z2540" s="45" t="str">
        <f t="shared" si="1191"/>
        <v>NA</v>
      </c>
      <c r="AA2540" s="29" t="str">
        <f t="shared" si="1192"/>
        <v>N</v>
      </c>
      <c r="AB2540" s="46">
        <f t="shared" si="1193"/>
        <v>0</v>
      </c>
      <c r="AC2540" s="31">
        <f t="shared" si="1194"/>
        <v>0</v>
      </c>
      <c r="AD2540" s="31">
        <f t="shared" si="1195"/>
        <v>0</v>
      </c>
      <c r="AE2540" s="31">
        <f t="shared" si="1196"/>
        <v>0</v>
      </c>
      <c r="AF2540" s="47">
        <f t="shared" si="1197"/>
        <v>0</v>
      </c>
      <c r="AG2540" s="31">
        <f t="shared" si="1198"/>
        <v>0</v>
      </c>
      <c r="AH2540" s="48">
        <f t="shared" si="1199"/>
        <v>0</v>
      </c>
      <c r="AI2540" s="33">
        <f t="shared" si="1200"/>
        <v>0</v>
      </c>
      <c r="AJ2540" s="33">
        <f t="shared" si="1201"/>
        <v>0</v>
      </c>
      <c r="AK2540" s="33">
        <f t="shared" si="1202"/>
        <v>0</v>
      </c>
      <c r="AL2540" s="33">
        <f t="shared" si="1203"/>
        <v>0</v>
      </c>
      <c r="AM2540" s="34">
        <f t="shared" si="1204"/>
        <v>0</v>
      </c>
    </row>
    <row r="2541" spans="1:39" ht="15" customHeight="1" x14ac:dyDescent="0.3">
      <c r="A2541" s="166" t="s">
        <v>4975</v>
      </c>
      <c r="B2541" s="99">
        <v>14357</v>
      </c>
      <c r="C2541" s="99">
        <v>88739</v>
      </c>
      <c r="D2541" s="165">
        <v>45795</v>
      </c>
      <c r="E2541" s="165">
        <v>45887</v>
      </c>
      <c r="F2541" s="166">
        <v>2</v>
      </c>
      <c r="G2541" s="178">
        <v>1.72</v>
      </c>
      <c r="H2541" s="181">
        <v>1</v>
      </c>
      <c r="I2541" s="180">
        <v>2.7099999999999999E-2</v>
      </c>
      <c r="J2541" s="21">
        <f t="shared" si="1175"/>
        <v>0.28000000000000003</v>
      </c>
      <c r="K2541" s="21" t="str">
        <f t="shared" si="1176"/>
        <v>Y</v>
      </c>
      <c r="L2541" s="37" t="str">
        <f t="shared" si="1177"/>
        <v>NA</v>
      </c>
      <c r="M2541" s="8" t="str">
        <f t="shared" si="1178"/>
        <v>Y</v>
      </c>
      <c r="N2541" s="42">
        <f t="shared" si="1179"/>
        <v>1</v>
      </c>
      <c r="O2541" s="43">
        <f t="shared" si="1180"/>
        <v>200000</v>
      </c>
      <c r="P2541" s="43" t="str">
        <f t="shared" si="1181"/>
        <v>NA</v>
      </c>
      <c r="Q2541" s="24">
        <f t="shared" si="1182"/>
        <v>14746.074699999999</v>
      </c>
      <c r="R2541" s="43">
        <f t="shared" si="1183"/>
        <v>0</v>
      </c>
      <c r="S2541" s="24">
        <f t="shared" si="1184"/>
        <v>1000000</v>
      </c>
      <c r="T2541" s="25" t="str">
        <f t="shared" si="1185"/>
        <v>N</v>
      </c>
      <c r="U2541" s="44">
        <f t="shared" si="1186"/>
        <v>0</v>
      </c>
      <c r="V2541" s="45">
        <f t="shared" si="1187"/>
        <v>0</v>
      </c>
      <c r="W2541" s="45">
        <f t="shared" si="1188"/>
        <v>0</v>
      </c>
      <c r="X2541" s="28">
        <f t="shared" si="1189"/>
        <v>0</v>
      </c>
      <c r="Y2541" s="28">
        <f t="shared" si="1190"/>
        <v>0</v>
      </c>
      <c r="Z2541" s="45">
        <f t="shared" si="1191"/>
        <v>0</v>
      </c>
      <c r="AA2541" s="29" t="str">
        <f t="shared" si="1192"/>
        <v>N</v>
      </c>
      <c r="AB2541" s="46">
        <f t="shared" si="1193"/>
        <v>0</v>
      </c>
      <c r="AC2541" s="31">
        <f t="shared" si="1194"/>
        <v>0</v>
      </c>
      <c r="AD2541" s="31">
        <f t="shared" si="1195"/>
        <v>0</v>
      </c>
      <c r="AE2541" s="31">
        <f t="shared" si="1196"/>
        <v>0</v>
      </c>
      <c r="AF2541" s="47">
        <f t="shared" si="1197"/>
        <v>0</v>
      </c>
      <c r="AG2541" s="31">
        <f t="shared" si="1198"/>
        <v>0</v>
      </c>
      <c r="AH2541" s="48">
        <f t="shared" si="1199"/>
        <v>0</v>
      </c>
      <c r="AI2541" s="33">
        <f t="shared" si="1200"/>
        <v>0</v>
      </c>
      <c r="AJ2541" s="33">
        <f t="shared" si="1201"/>
        <v>0</v>
      </c>
      <c r="AK2541" s="33">
        <f t="shared" si="1202"/>
        <v>0</v>
      </c>
      <c r="AL2541" s="33">
        <f t="shared" si="1203"/>
        <v>0</v>
      </c>
      <c r="AM2541" s="34">
        <f t="shared" si="1204"/>
        <v>0</v>
      </c>
    </row>
    <row r="2542" spans="1:39" ht="15" customHeight="1" x14ac:dyDescent="0.3">
      <c r="A2542" s="166" t="s">
        <v>4976</v>
      </c>
      <c r="B2542" s="99">
        <v>15472</v>
      </c>
      <c r="C2542" s="99">
        <v>71009</v>
      </c>
      <c r="D2542" s="165">
        <v>44751</v>
      </c>
      <c r="E2542" s="165">
        <v>44814</v>
      </c>
      <c r="F2542" s="166">
        <v>4</v>
      </c>
      <c r="G2542" s="178">
        <v>3.58</v>
      </c>
      <c r="H2542" s="181">
        <v>0.5</v>
      </c>
      <c r="I2542" s="180">
        <v>6.4799999999999996E-2</v>
      </c>
      <c r="J2542" s="21">
        <f t="shared" si="1175"/>
        <v>0.41999999999999993</v>
      </c>
      <c r="K2542" s="21" t="str">
        <f t="shared" si="1176"/>
        <v>Y</v>
      </c>
      <c r="L2542" s="37" t="str">
        <f t="shared" si="1177"/>
        <v>NA</v>
      </c>
      <c r="M2542" s="8" t="str">
        <f t="shared" si="1178"/>
        <v>Y</v>
      </c>
      <c r="N2542" s="42">
        <f t="shared" si="1179"/>
        <v>1</v>
      </c>
      <c r="O2542" s="43">
        <f t="shared" si="1180"/>
        <v>200000</v>
      </c>
      <c r="P2542" s="43" t="str">
        <f t="shared" si="1181"/>
        <v>NA</v>
      </c>
      <c r="Q2542" s="24">
        <f t="shared" si="1182"/>
        <v>16474.585599999999</v>
      </c>
      <c r="R2542" s="43">
        <f t="shared" si="1183"/>
        <v>0</v>
      </c>
      <c r="S2542" s="24">
        <f t="shared" si="1184"/>
        <v>1000000</v>
      </c>
      <c r="T2542" s="25" t="str">
        <f t="shared" si="1185"/>
        <v>N</v>
      </c>
      <c r="U2542" s="44">
        <f t="shared" si="1186"/>
        <v>0</v>
      </c>
      <c r="V2542" s="45">
        <f t="shared" si="1187"/>
        <v>0</v>
      </c>
      <c r="W2542" s="45">
        <f t="shared" si="1188"/>
        <v>0</v>
      </c>
      <c r="X2542" s="28">
        <f t="shared" si="1189"/>
        <v>0</v>
      </c>
      <c r="Y2542" s="28">
        <f t="shared" si="1190"/>
        <v>0</v>
      </c>
      <c r="Z2542" s="45">
        <f t="shared" si="1191"/>
        <v>0</v>
      </c>
      <c r="AA2542" s="29" t="str">
        <f t="shared" si="1192"/>
        <v>N</v>
      </c>
      <c r="AB2542" s="46">
        <f t="shared" si="1193"/>
        <v>0</v>
      </c>
      <c r="AC2542" s="31">
        <f t="shared" si="1194"/>
        <v>0</v>
      </c>
      <c r="AD2542" s="31">
        <f t="shared" si="1195"/>
        <v>0</v>
      </c>
      <c r="AE2542" s="31">
        <f t="shared" si="1196"/>
        <v>0</v>
      </c>
      <c r="AF2542" s="47">
        <f t="shared" si="1197"/>
        <v>0</v>
      </c>
      <c r="AG2542" s="31">
        <f t="shared" si="1198"/>
        <v>0</v>
      </c>
      <c r="AH2542" s="48">
        <f t="shared" si="1199"/>
        <v>0</v>
      </c>
      <c r="AI2542" s="33">
        <f t="shared" si="1200"/>
        <v>0</v>
      </c>
      <c r="AJ2542" s="33">
        <f t="shared" si="1201"/>
        <v>0</v>
      </c>
      <c r="AK2542" s="33">
        <f t="shared" si="1202"/>
        <v>0</v>
      </c>
      <c r="AL2542" s="33">
        <f t="shared" si="1203"/>
        <v>0</v>
      </c>
      <c r="AM2542" s="34">
        <f t="shared" si="1204"/>
        <v>0</v>
      </c>
    </row>
    <row r="2543" spans="1:39" ht="15" customHeight="1" x14ac:dyDescent="0.3">
      <c r="A2543" s="166" t="s">
        <v>4977</v>
      </c>
      <c r="B2543" s="99">
        <v>21670</v>
      </c>
      <c r="C2543" s="99">
        <v>61061</v>
      </c>
      <c r="D2543" s="165">
        <v>45956</v>
      </c>
      <c r="E2543" s="165">
        <v>46088</v>
      </c>
      <c r="F2543" s="166">
        <v>2</v>
      </c>
      <c r="G2543" s="178">
        <v>0.55000000000000004</v>
      </c>
      <c r="H2543" s="181">
        <v>1</v>
      </c>
      <c r="I2543" s="180">
        <v>1.6799999999999999E-2</v>
      </c>
      <c r="J2543" s="21">
        <f t="shared" si="1175"/>
        <v>1.45</v>
      </c>
      <c r="K2543" s="21" t="str">
        <f t="shared" si="1176"/>
        <v>Y</v>
      </c>
      <c r="L2543" s="37" t="str">
        <f t="shared" si="1177"/>
        <v>NA</v>
      </c>
      <c r="M2543" s="8" t="str">
        <f t="shared" si="1178"/>
        <v>Y</v>
      </c>
      <c r="N2543" s="42">
        <f t="shared" si="1179"/>
        <v>2</v>
      </c>
      <c r="O2543" s="43">
        <f t="shared" si="1180"/>
        <v>200000</v>
      </c>
      <c r="P2543" s="43" t="str">
        <f t="shared" si="1181"/>
        <v>NA</v>
      </c>
      <c r="Q2543" s="24">
        <f t="shared" si="1182"/>
        <v>22034.055999999997</v>
      </c>
      <c r="R2543" s="43">
        <f t="shared" si="1183"/>
        <v>0</v>
      </c>
      <c r="S2543" s="24">
        <f t="shared" si="1184"/>
        <v>1000000</v>
      </c>
      <c r="T2543" s="25" t="str">
        <f t="shared" si="1185"/>
        <v>Y</v>
      </c>
      <c r="U2543" s="44">
        <f t="shared" si="1186"/>
        <v>1</v>
      </c>
      <c r="V2543" s="45">
        <f t="shared" si="1187"/>
        <v>200000</v>
      </c>
      <c r="W2543" s="45">
        <f t="shared" si="1188"/>
        <v>1000000</v>
      </c>
      <c r="X2543" s="28">
        <f t="shared" si="1189"/>
        <v>22404.228140799994</v>
      </c>
      <c r="Y2543" s="28">
        <f t="shared" si="1190"/>
        <v>0</v>
      </c>
      <c r="Z2543" s="45" t="str">
        <f t="shared" si="1191"/>
        <v>NA</v>
      </c>
      <c r="AA2543" s="29" t="str">
        <f t="shared" si="1192"/>
        <v>N</v>
      </c>
      <c r="AB2543" s="46">
        <f t="shared" si="1193"/>
        <v>0</v>
      </c>
      <c r="AC2543" s="31">
        <f t="shared" si="1194"/>
        <v>0</v>
      </c>
      <c r="AD2543" s="31">
        <f t="shared" si="1195"/>
        <v>0</v>
      </c>
      <c r="AE2543" s="31">
        <f t="shared" si="1196"/>
        <v>0</v>
      </c>
      <c r="AF2543" s="47">
        <f t="shared" si="1197"/>
        <v>0</v>
      </c>
      <c r="AG2543" s="31">
        <f t="shared" si="1198"/>
        <v>0</v>
      </c>
      <c r="AH2543" s="48">
        <f t="shared" si="1199"/>
        <v>0</v>
      </c>
      <c r="AI2543" s="33">
        <f t="shared" si="1200"/>
        <v>0</v>
      </c>
      <c r="AJ2543" s="33">
        <f t="shared" si="1201"/>
        <v>0</v>
      </c>
      <c r="AK2543" s="33">
        <f t="shared" si="1202"/>
        <v>0</v>
      </c>
      <c r="AL2543" s="33">
        <f t="shared" si="1203"/>
        <v>0</v>
      </c>
      <c r="AM2543" s="34">
        <f t="shared" si="1204"/>
        <v>0</v>
      </c>
    </row>
    <row r="2544" spans="1:39" ht="15" customHeight="1" x14ac:dyDescent="0.3">
      <c r="A2544" s="166" t="s">
        <v>4978</v>
      </c>
      <c r="B2544" s="99">
        <v>17088</v>
      </c>
      <c r="C2544" s="99">
        <v>88351</v>
      </c>
      <c r="D2544" s="165">
        <v>44559</v>
      </c>
      <c r="E2544" s="165">
        <v>44871</v>
      </c>
      <c r="F2544" s="166">
        <v>2</v>
      </c>
      <c r="G2544" s="178">
        <v>1.26</v>
      </c>
      <c r="H2544" s="181">
        <v>0.25</v>
      </c>
      <c r="I2544" s="180">
        <v>1.9599999999999999E-2</v>
      </c>
      <c r="J2544" s="21">
        <f t="shared" si="1175"/>
        <v>0.74</v>
      </c>
      <c r="K2544" s="21" t="str">
        <f t="shared" si="1176"/>
        <v>Y</v>
      </c>
      <c r="L2544" s="37" t="str">
        <f t="shared" si="1177"/>
        <v>NA</v>
      </c>
      <c r="M2544" s="8" t="str">
        <f t="shared" si="1178"/>
        <v>Y</v>
      </c>
      <c r="N2544" s="42">
        <f t="shared" si="1179"/>
        <v>3</v>
      </c>
      <c r="O2544" s="43">
        <f t="shared" si="1180"/>
        <v>200000</v>
      </c>
      <c r="P2544" s="43" t="str">
        <f t="shared" si="1181"/>
        <v>NA</v>
      </c>
      <c r="Q2544" s="24">
        <f t="shared" si="1182"/>
        <v>17422.924800000001</v>
      </c>
      <c r="R2544" s="43">
        <f t="shared" si="1183"/>
        <v>0</v>
      </c>
      <c r="S2544" s="24">
        <f t="shared" si="1184"/>
        <v>1000000</v>
      </c>
      <c r="T2544" s="25" t="str">
        <f t="shared" si="1185"/>
        <v>N</v>
      </c>
      <c r="U2544" s="44">
        <f t="shared" si="1186"/>
        <v>2</v>
      </c>
      <c r="V2544" s="45">
        <f t="shared" si="1187"/>
        <v>20000</v>
      </c>
      <c r="W2544" s="45">
        <f t="shared" si="1188"/>
        <v>65000</v>
      </c>
      <c r="X2544" s="28">
        <f t="shared" si="1189"/>
        <v>0</v>
      </c>
      <c r="Y2544" s="28">
        <f t="shared" si="1190"/>
        <v>17764.414126080002</v>
      </c>
      <c r="Z2544" s="45">
        <f t="shared" si="1191"/>
        <v>0</v>
      </c>
      <c r="AA2544" s="29" t="str">
        <f t="shared" si="1192"/>
        <v>N</v>
      </c>
      <c r="AB2544" s="46">
        <f t="shared" si="1193"/>
        <v>1</v>
      </c>
      <c r="AC2544" s="31">
        <f t="shared" si="1194"/>
        <v>20000</v>
      </c>
      <c r="AD2544" s="31">
        <f t="shared" si="1195"/>
        <v>65000</v>
      </c>
      <c r="AE2544" s="31">
        <f t="shared" si="1196"/>
        <v>0</v>
      </c>
      <c r="AF2544" s="47">
        <f t="shared" si="1197"/>
        <v>18112.596642951172</v>
      </c>
      <c r="AG2544" s="31">
        <f t="shared" si="1198"/>
        <v>0</v>
      </c>
      <c r="AH2544" s="48">
        <f t="shared" si="1199"/>
        <v>0</v>
      </c>
      <c r="AI2544" s="33">
        <f t="shared" si="1200"/>
        <v>0</v>
      </c>
      <c r="AJ2544" s="33">
        <f t="shared" si="1201"/>
        <v>0</v>
      </c>
      <c r="AK2544" s="33">
        <f t="shared" si="1202"/>
        <v>0</v>
      </c>
      <c r="AL2544" s="33">
        <f t="shared" si="1203"/>
        <v>0</v>
      </c>
      <c r="AM2544" s="34">
        <f t="shared" si="1204"/>
        <v>35877.010769031171</v>
      </c>
    </row>
    <row r="2545" spans="1:39" ht="15" customHeight="1" x14ac:dyDescent="0.3">
      <c r="A2545" s="166" t="s">
        <v>4979</v>
      </c>
      <c r="B2545" s="99">
        <v>22225</v>
      </c>
      <c r="C2545" s="99">
        <v>86068</v>
      </c>
      <c r="D2545" s="165">
        <v>44629</v>
      </c>
      <c r="E2545" s="165">
        <v>44868</v>
      </c>
      <c r="F2545" s="166">
        <v>2</v>
      </c>
      <c r="G2545" s="178">
        <v>0.34</v>
      </c>
      <c r="H2545" s="181">
        <v>0.75</v>
      </c>
      <c r="I2545" s="180">
        <v>0.06</v>
      </c>
      <c r="J2545" s="21">
        <f t="shared" si="1175"/>
        <v>1.66</v>
      </c>
      <c r="K2545" s="21" t="str">
        <f t="shared" si="1176"/>
        <v>Y</v>
      </c>
      <c r="L2545" s="37" t="str">
        <f t="shared" si="1177"/>
        <v>NA</v>
      </c>
      <c r="M2545" s="8" t="str">
        <f t="shared" si="1178"/>
        <v>Y</v>
      </c>
      <c r="N2545" s="42">
        <f t="shared" si="1179"/>
        <v>3</v>
      </c>
      <c r="O2545" s="43">
        <f t="shared" si="1180"/>
        <v>200000</v>
      </c>
      <c r="P2545" s="43" t="str">
        <f t="shared" si="1181"/>
        <v>NA</v>
      </c>
      <c r="Q2545" s="24">
        <f t="shared" si="1182"/>
        <v>23558.5</v>
      </c>
      <c r="R2545" s="43">
        <f t="shared" si="1183"/>
        <v>0</v>
      </c>
      <c r="S2545" s="24">
        <f t="shared" si="1184"/>
        <v>1000000</v>
      </c>
      <c r="T2545" s="25" t="str">
        <f t="shared" si="1185"/>
        <v>Y</v>
      </c>
      <c r="U2545" s="44">
        <f t="shared" si="1186"/>
        <v>2</v>
      </c>
      <c r="V2545" s="45">
        <f t="shared" si="1187"/>
        <v>200000</v>
      </c>
      <c r="W2545" s="45">
        <f t="shared" si="1188"/>
        <v>1000000</v>
      </c>
      <c r="X2545" s="28">
        <f t="shared" si="1189"/>
        <v>24972.010000000002</v>
      </c>
      <c r="Y2545" s="28">
        <f t="shared" si="1190"/>
        <v>0</v>
      </c>
      <c r="Z2545" s="45" t="str">
        <f t="shared" si="1191"/>
        <v>NA</v>
      </c>
      <c r="AA2545" s="29" t="str">
        <f t="shared" si="1192"/>
        <v>N</v>
      </c>
      <c r="AB2545" s="46">
        <f t="shared" si="1193"/>
        <v>1</v>
      </c>
      <c r="AC2545" s="31">
        <f t="shared" si="1194"/>
        <v>20000</v>
      </c>
      <c r="AD2545" s="31">
        <f t="shared" si="1195"/>
        <v>65000</v>
      </c>
      <c r="AE2545" s="31">
        <f t="shared" si="1196"/>
        <v>20000</v>
      </c>
      <c r="AF2545" s="47">
        <f t="shared" si="1197"/>
        <v>6470.3306000000048</v>
      </c>
      <c r="AG2545" s="31">
        <f t="shared" si="1198"/>
        <v>0</v>
      </c>
      <c r="AH2545" s="48">
        <f t="shared" si="1199"/>
        <v>0</v>
      </c>
      <c r="AI2545" s="33">
        <f t="shared" si="1200"/>
        <v>0</v>
      </c>
      <c r="AJ2545" s="33">
        <f t="shared" si="1201"/>
        <v>0</v>
      </c>
      <c r="AK2545" s="33">
        <f t="shared" si="1202"/>
        <v>0</v>
      </c>
      <c r="AL2545" s="33">
        <f t="shared" si="1203"/>
        <v>0</v>
      </c>
      <c r="AM2545" s="34">
        <f t="shared" si="1204"/>
        <v>6470.3306000000048</v>
      </c>
    </row>
    <row r="2546" spans="1:39" ht="15" customHeight="1" x14ac:dyDescent="0.3">
      <c r="A2546" s="166" t="s">
        <v>4980</v>
      </c>
      <c r="B2546" s="99">
        <v>21952</v>
      </c>
      <c r="C2546" s="99">
        <v>77108</v>
      </c>
      <c r="D2546" s="165">
        <v>45942</v>
      </c>
      <c r="E2546" s="165">
        <v>46254</v>
      </c>
      <c r="F2546" s="166">
        <v>2</v>
      </c>
      <c r="G2546" s="178">
        <v>1.56</v>
      </c>
      <c r="H2546" s="181">
        <v>0.5</v>
      </c>
      <c r="I2546" s="180">
        <v>4.53E-2</v>
      </c>
      <c r="J2546" s="21">
        <f t="shared" si="1175"/>
        <v>0.43999999999999995</v>
      </c>
      <c r="K2546" s="21" t="str">
        <f t="shared" si="1176"/>
        <v>Y</v>
      </c>
      <c r="L2546" s="37" t="str">
        <f t="shared" si="1177"/>
        <v>NA</v>
      </c>
      <c r="M2546" s="8" t="str">
        <f t="shared" si="1178"/>
        <v>Y</v>
      </c>
      <c r="N2546" s="42">
        <f t="shared" si="1179"/>
        <v>1</v>
      </c>
      <c r="O2546" s="43">
        <f t="shared" si="1180"/>
        <v>200000</v>
      </c>
      <c r="P2546" s="43" t="str">
        <f t="shared" si="1181"/>
        <v>NA</v>
      </c>
      <c r="Q2546" s="24">
        <f t="shared" si="1182"/>
        <v>22946.425599999999</v>
      </c>
      <c r="R2546" s="43">
        <f t="shared" si="1183"/>
        <v>0</v>
      </c>
      <c r="S2546" s="24">
        <f t="shared" si="1184"/>
        <v>1000000</v>
      </c>
      <c r="T2546" s="25" t="str">
        <f t="shared" si="1185"/>
        <v>N</v>
      </c>
      <c r="U2546" s="44">
        <f t="shared" si="1186"/>
        <v>0</v>
      </c>
      <c r="V2546" s="45">
        <f t="shared" si="1187"/>
        <v>0</v>
      </c>
      <c r="W2546" s="45">
        <f t="shared" si="1188"/>
        <v>0</v>
      </c>
      <c r="X2546" s="28">
        <f t="shared" si="1189"/>
        <v>0</v>
      </c>
      <c r="Y2546" s="28">
        <f t="shared" si="1190"/>
        <v>0</v>
      </c>
      <c r="Z2546" s="45">
        <f t="shared" si="1191"/>
        <v>0</v>
      </c>
      <c r="AA2546" s="29" t="str">
        <f t="shared" si="1192"/>
        <v>N</v>
      </c>
      <c r="AB2546" s="46">
        <f t="shared" si="1193"/>
        <v>0</v>
      </c>
      <c r="AC2546" s="31">
        <f t="shared" si="1194"/>
        <v>0</v>
      </c>
      <c r="AD2546" s="31">
        <f t="shared" si="1195"/>
        <v>0</v>
      </c>
      <c r="AE2546" s="31">
        <f t="shared" si="1196"/>
        <v>0</v>
      </c>
      <c r="AF2546" s="47">
        <f t="shared" si="1197"/>
        <v>0</v>
      </c>
      <c r="AG2546" s="31">
        <f t="shared" si="1198"/>
        <v>0</v>
      </c>
      <c r="AH2546" s="48">
        <f t="shared" si="1199"/>
        <v>0</v>
      </c>
      <c r="AI2546" s="33">
        <f t="shared" si="1200"/>
        <v>0</v>
      </c>
      <c r="AJ2546" s="33">
        <f t="shared" si="1201"/>
        <v>0</v>
      </c>
      <c r="AK2546" s="33">
        <f t="shared" si="1202"/>
        <v>0</v>
      </c>
      <c r="AL2546" s="33">
        <f t="shared" si="1203"/>
        <v>0</v>
      </c>
      <c r="AM2546" s="34">
        <f t="shared" si="1204"/>
        <v>0</v>
      </c>
    </row>
    <row r="2547" spans="1:39" ht="15" customHeight="1" x14ac:dyDescent="0.3">
      <c r="A2547" s="166" t="s">
        <v>4981</v>
      </c>
      <c r="B2547" s="99">
        <v>21977</v>
      </c>
      <c r="C2547" s="99">
        <v>52033</v>
      </c>
      <c r="D2547" s="165">
        <v>45582</v>
      </c>
      <c r="E2547" s="165">
        <v>45696</v>
      </c>
      <c r="F2547" s="166">
        <v>2</v>
      </c>
      <c r="G2547" s="178">
        <v>0.71</v>
      </c>
      <c r="H2547" s="181">
        <v>0.5</v>
      </c>
      <c r="I2547" s="180">
        <v>3.9199999999999999E-2</v>
      </c>
      <c r="J2547" s="21">
        <f t="shared" si="1175"/>
        <v>1.29</v>
      </c>
      <c r="K2547" s="21" t="str">
        <f t="shared" si="1176"/>
        <v>Y</v>
      </c>
      <c r="L2547" s="37" t="str">
        <f t="shared" si="1177"/>
        <v>NA</v>
      </c>
      <c r="M2547" s="8" t="str">
        <f t="shared" si="1178"/>
        <v>Y</v>
      </c>
      <c r="N2547" s="42">
        <f t="shared" si="1179"/>
        <v>3</v>
      </c>
      <c r="O2547" s="43">
        <f t="shared" si="1180"/>
        <v>200000</v>
      </c>
      <c r="P2547" s="43" t="str">
        <f t="shared" si="1181"/>
        <v>NA</v>
      </c>
      <c r="Q2547" s="24">
        <f t="shared" si="1182"/>
        <v>22838.498399999997</v>
      </c>
      <c r="R2547" s="43">
        <f t="shared" si="1183"/>
        <v>0</v>
      </c>
      <c r="S2547" s="24">
        <f t="shared" si="1184"/>
        <v>1000000</v>
      </c>
      <c r="T2547" s="25" t="str">
        <f t="shared" si="1185"/>
        <v>Y</v>
      </c>
      <c r="U2547" s="44">
        <f t="shared" si="1186"/>
        <v>2</v>
      </c>
      <c r="V2547" s="45">
        <f t="shared" si="1187"/>
        <v>200000</v>
      </c>
      <c r="W2547" s="45">
        <f t="shared" si="1188"/>
        <v>1000000</v>
      </c>
      <c r="X2547" s="28">
        <f t="shared" si="1189"/>
        <v>23733.767537279993</v>
      </c>
      <c r="Y2547" s="28">
        <f t="shared" si="1190"/>
        <v>0</v>
      </c>
      <c r="Z2547" s="45" t="str">
        <f t="shared" si="1191"/>
        <v>NA</v>
      </c>
      <c r="AA2547" s="29" t="str">
        <f t="shared" si="1192"/>
        <v>N</v>
      </c>
      <c r="AB2547" s="46">
        <f t="shared" si="1193"/>
        <v>1</v>
      </c>
      <c r="AC2547" s="31">
        <f t="shared" si="1194"/>
        <v>20000</v>
      </c>
      <c r="AD2547" s="31">
        <f t="shared" si="1195"/>
        <v>65000</v>
      </c>
      <c r="AE2547" s="31">
        <f t="shared" si="1196"/>
        <v>20000</v>
      </c>
      <c r="AF2547" s="47">
        <f t="shared" si="1197"/>
        <v>4664.1312247413662</v>
      </c>
      <c r="AG2547" s="31">
        <f t="shared" si="1198"/>
        <v>0</v>
      </c>
      <c r="AH2547" s="48">
        <f t="shared" si="1199"/>
        <v>0</v>
      </c>
      <c r="AI2547" s="33">
        <f t="shared" si="1200"/>
        <v>0</v>
      </c>
      <c r="AJ2547" s="33">
        <f t="shared" si="1201"/>
        <v>0</v>
      </c>
      <c r="AK2547" s="33">
        <f t="shared" si="1202"/>
        <v>0</v>
      </c>
      <c r="AL2547" s="33">
        <f t="shared" si="1203"/>
        <v>0</v>
      </c>
      <c r="AM2547" s="34">
        <f t="shared" si="1204"/>
        <v>4664.1312247413662</v>
      </c>
    </row>
    <row r="2548" spans="1:39" ht="15" customHeight="1" x14ac:dyDescent="0.3">
      <c r="A2548" s="166" t="s">
        <v>4982</v>
      </c>
      <c r="B2548" s="99">
        <v>7584</v>
      </c>
      <c r="C2548" s="99">
        <v>50431</v>
      </c>
      <c r="D2548" s="165">
        <v>45802</v>
      </c>
      <c r="E2548" s="165">
        <v>46157</v>
      </c>
      <c r="F2548" s="166">
        <v>4</v>
      </c>
      <c r="G2548" s="178">
        <v>0.59</v>
      </c>
      <c r="H2548" s="181">
        <v>0.75</v>
      </c>
      <c r="I2548" s="180">
        <v>5.8000000000000003E-2</v>
      </c>
      <c r="J2548" s="21">
        <f t="shared" si="1175"/>
        <v>3.41</v>
      </c>
      <c r="K2548" s="21" t="str">
        <f t="shared" si="1176"/>
        <v>Y</v>
      </c>
      <c r="L2548" s="37" t="str">
        <f t="shared" si="1177"/>
        <v>NA</v>
      </c>
      <c r="M2548" s="8" t="str">
        <f t="shared" si="1178"/>
        <v>Y</v>
      </c>
      <c r="N2548" s="42">
        <f t="shared" si="1179"/>
        <v>5</v>
      </c>
      <c r="O2548" s="43">
        <f t="shared" si="1180"/>
        <v>200000</v>
      </c>
      <c r="P2548" s="43" t="str">
        <f t="shared" si="1181"/>
        <v>NA</v>
      </c>
      <c r="Q2548" s="24">
        <f t="shared" si="1182"/>
        <v>8023.8720000000003</v>
      </c>
      <c r="R2548" s="43">
        <f t="shared" si="1183"/>
        <v>0</v>
      </c>
      <c r="S2548" s="24">
        <f t="shared" si="1184"/>
        <v>1000000</v>
      </c>
      <c r="T2548" s="25" t="str">
        <f t="shared" si="1185"/>
        <v>Y</v>
      </c>
      <c r="U2548" s="44">
        <f t="shared" si="1186"/>
        <v>4</v>
      </c>
      <c r="V2548" s="45">
        <f t="shared" si="1187"/>
        <v>200000</v>
      </c>
      <c r="W2548" s="45">
        <f t="shared" si="1188"/>
        <v>1000000</v>
      </c>
      <c r="X2548" s="28">
        <f t="shared" si="1189"/>
        <v>8489.2565760000016</v>
      </c>
      <c r="Y2548" s="28">
        <f t="shared" si="1190"/>
        <v>0</v>
      </c>
      <c r="Z2548" s="45" t="str">
        <f t="shared" si="1191"/>
        <v>NA</v>
      </c>
      <c r="AA2548" s="29" t="str">
        <f t="shared" si="1192"/>
        <v>Y</v>
      </c>
      <c r="AB2548" s="46">
        <f t="shared" si="1193"/>
        <v>3</v>
      </c>
      <c r="AC2548" s="31">
        <f t="shared" si="1194"/>
        <v>200000</v>
      </c>
      <c r="AD2548" s="31">
        <f t="shared" si="1195"/>
        <v>1000000</v>
      </c>
      <c r="AE2548" s="31">
        <f t="shared" si="1196"/>
        <v>8981.6334574080029</v>
      </c>
      <c r="AF2548" s="47">
        <f t="shared" si="1197"/>
        <v>0</v>
      </c>
      <c r="AG2548" s="31" t="str">
        <f t="shared" si="1198"/>
        <v>NA</v>
      </c>
      <c r="AH2548" s="48">
        <f t="shared" si="1199"/>
        <v>2</v>
      </c>
      <c r="AI2548" s="33">
        <f t="shared" si="1200"/>
        <v>20000</v>
      </c>
      <c r="AJ2548" s="33">
        <f t="shared" si="1201"/>
        <v>65000</v>
      </c>
      <c r="AK2548" s="33">
        <f t="shared" si="1202"/>
        <v>9502.5681979376677</v>
      </c>
      <c r="AL2548" s="33">
        <f t="shared" si="1203"/>
        <v>0</v>
      </c>
      <c r="AM2548" s="34">
        <f t="shared" si="1204"/>
        <v>0</v>
      </c>
    </row>
    <row r="2549" spans="1:39" ht="15" customHeight="1" x14ac:dyDescent="0.3">
      <c r="A2549" s="166" t="s">
        <v>4983</v>
      </c>
      <c r="B2549" s="99">
        <v>7614</v>
      </c>
      <c r="C2549" s="99">
        <v>48126</v>
      </c>
      <c r="D2549" s="165">
        <v>44430</v>
      </c>
      <c r="E2549" s="165">
        <v>44511</v>
      </c>
      <c r="F2549" s="166">
        <v>4</v>
      </c>
      <c r="G2549" s="178">
        <v>1.18</v>
      </c>
      <c r="H2549" s="181">
        <v>0.75</v>
      </c>
      <c r="I2549" s="180">
        <v>2.64E-2</v>
      </c>
      <c r="J2549" s="21">
        <f t="shared" si="1175"/>
        <v>2.8200000000000003</v>
      </c>
      <c r="K2549" s="21" t="str">
        <f t="shared" si="1176"/>
        <v>Y</v>
      </c>
      <c r="L2549" s="37" t="str">
        <f t="shared" si="1177"/>
        <v>NA</v>
      </c>
      <c r="M2549" s="8" t="str">
        <f t="shared" si="1178"/>
        <v>Y</v>
      </c>
      <c r="N2549" s="42">
        <f t="shared" si="1179"/>
        <v>4</v>
      </c>
      <c r="O2549" s="43">
        <f t="shared" si="1180"/>
        <v>200000</v>
      </c>
      <c r="P2549" s="43" t="str">
        <f t="shared" si="1181"/>
        <v>NA</v>
      </c>
      <c r="Q2549" s="24">
        <f t="shared" si="1182"/>
        <v>7815.0095999999994</v>
      </c>
      <c r="R2549" s="43">
        <f t="shared" si="1183"/>
        <v>0</v>
      </c>
      <c r="S2549" s="24">
        <f t="shared" si="1184"/>
        <v>1000000</v>
      </c>
      <c r="T2549" s="25" t="str">
        <f t="shared" si="1185"/>
        <v>Y</v>
      </c>
      <c r="U2549" s="44">
        <f t="shared" si="1186"/>
        <v>3</v>
      </c>
      <c r="V2549" s="45">
        <f t="shared" si="1187"/>
        <v>200000</v>
      </c>
      <c r="W2549" s="45">
        <f t="shared" si="1188"/>
        <v>1000000</v>
      </c>
      <c r="X2549" s="28">
        <f t="shared" si="1189"/>
        <v>8021.3258534399993</v>
      </c>
      <c r="Y2549" s="28">
        <f t="shared" si="1190"/>
        <v>0</v>
      </c>
      <c r="Z2549" s="45" t="str">
        <f t="shared" si="1191"/>
        <v>NA</v>
      </c>
      <c r="AA2549" s="29" t="str">
        <f t="shared" si="1192"/>
        <v>Y</v>
      </c>
      <c r="AB2549" s="46">
        <f t="shared" si="1193"/>
        <v>2</v>
      </c>
      <c r="AC2549" s="31">
        <f t="shared" si="1194"/>
        <v>200000</v>
      </c>
      <c r="AD2549" s="31">
        <f t="shared" si="1195"/>
        <v>1000000</v>
      </c>
      <c r="AE2549" s="31">
        <f t="shared" si="1196"/>
        <v>8233.0888559708146</v>
      </c>
      <c r="AF2549" s="47">
        <f t="shared" si="1197"/>
        <v>0</v>
      </c>
      <c r="AG2549" s="31" t="str">
        <f t="shared" si="1198"/>
        <v>NA</v>
      </c>
      <c r="AH2549" s="48">
        <f t="shared" si="1199"/>
        <v>1</v>
      </c>
      <c r="AI2549" s="33">
        <f t="shared" si="1200"/>
        <v>20000</v>
      </c>
      <c r="AJ2549" s="33">
        <f t="shared" si="1201"/>
        <v>65000</v>
      </c>
      <c r="AK2549" s="33">
        <f t="shared" si="1202"/>
        <v>8450.4424017684432</v>
      </c>
      <c r="AL2549" s="33">
        <f t="shared" si="1203"/>
        <v>0</v>
      </c>
      <c r="AM2549" s="34">
        <f t="shared" si="1204"/>
        <v>0</v>
      </c>
    </row>
    <row r="2550" spans="1:39" ht="15" customHeight="1" x14ac:dyDescent="0.3">
      <c r="A2550" s="166" t="s">
        <v>4984</v>
      </c>
      <c r="B2550" s="99">
        <v>13748</v>
      </c>
      <c r="C2550" s="99">
        <v>33106</v>
      </c>
      <c r="D2550" s="165">
        <v>44957</v>
      </c>
      <c r="E2550" s="165">
        <v>45312</v>
      </c>
      <c r="F2550" s="166">
        <v>2</v>
      </c>
      <c r="G2550" s="178">
        <v>1.1100000000000001</v>
      </c>
      <c r="H2550" s="181">
        <v>0.5</v>
      </c>
      <c r="I2550" s="180">
        <v>2.64E-2</v>
      </c>
      <c r="J2550" s="21">
        <f t="shared" si="1175"/>
        <v>0.8899999999999999</v>
      </c>
      <c r="K2550" s="21" t="str">
        <f t="shared" si="1176"/>
        <v>Y</v>
      </c>
      <c r="L2550" s="37" t="str">
        <f t="shared" si="1177"/>
        <v>NA</v>
      </c>
      <c r="M2550" s="8" t="str">
        <f t="shared" si="1178"/>
        <v>Y</v>
      </c>
      <c r="N2550" s="42">
        <f t="shared" si="1179"/>
        <v>2</v>
      </c>
      <c r="O2550" s="43">
        <f t="shared" si="1180"/>
        <v>200000</v>
      </c>
      <c r="P2550" s="43" t="str">
        <f t="shared" si="1181"/>
        <v>NA</v>
      </c>
      <c r="Q2550" s="24">
        <f t="shared" si="1182"/>
        <v>14110.947200000001</v>
      </c>
      <c r="R2550" s="43">
        <f t="shared" si="1183"/>
        <v>0</v>
      </c>
      <c r="S2550" s="24">
        <f t="shared" si="1184"/>
        <v>1000000</v>
      </c>
      <c r="T2550" s="25" t="str">
        <f t="shared" si="1185"/>
        <v>N</v>
      </c>
      <c r="U2550" s="44">
        <f t="shared" si="1186"/>
        <v>1</v>
      </c>
      <c r="V2550" s="45">
        <f t="shared" si="1187"/>
        <v>20000</v>
      </c>
      <c r="W2550" s="45">
        <f t="shared" si="1188"/>
        <v>65000</v>
      </c>
      <c r="X2550" s="28">
        <f t="shared" si="1189"/>
        <v>14483.47620608</v>
      </c>
      <c r="Y2550" s="28">
        <f t="shared" si="1190"/>
        <v>0</v>
      </c>
      <c r="Z2550" s="45">
        <f t="shared" si="1191"/>
        <v>3299.5765939199973</v>
      </c>
      <c r="AA2550" s="29" t="str">
        <f t="shared" si="1192"/>
        <v>N</v>
      </c>
      <c r="AB2550" s="46">
        <f t="shared" si="1193"/>
        <v>0</v>
      </c>
      <c r="AC2550" s="31">
        <f t="shared" si="1194"/>
        <v>0</v>
      </c>
      <c r="AD2550" s="31">
        <f t="shared" si="1195"/>
        <v>0</v>
      </c>
      <c r="AE2550" s="31">
        <f t="shared" si="1196"/>
        <v>0</v>
      </c>
      <c r="AF2550" s="47">
        <f t="shared" si="1197"/>
        <v>0</v>
      </c>
      <c r="AG2550" s="31">
        <f t="shared" si="1198"/>
        <v>0</v>
      </c>
      <c r="AH2550" s="48">
        <f t="shared" si="1199"/>
        <v>0</v>
      </c>
      <c r="AI2550" s="33">
        <f t="shared" si="1200"/>
        <v>0</v>
      </c>
      <c r="AJ2550" s="33">
        <f t="shared" si="1201"/>
        <v>0</v>
      </c>
      <c r="AK2550" s="33">
        <f t="shared" si="1202"/>
        <v>0</v>
      </c>
      <c r="AL2550" s="33">
        <f t="shared" si="1203"/>
        <v>0</v>
      </c>
      <c r="AM2550" s="34">
        <f t="shared" si="1204"/>
        <v>0</v>
      </c>
    </row>
    <row r="2551" spans="1:39" ht="15" customHeight="1" x14ac:dyDescent="0.3">
      <c r="A2551" s="166" t="s">
        <v>4985</v>
      </c>
      <c r="B2551" s="99">
        <v>23250</v>
      </c>
      <c r="C2551" s="99">
        <v>62035</v>
      </c>
      <c r="D2551" s="165">
        <v>44802</v>
      </c>
      <c r="E2551" s="165">
        <v>44998</v>
      </c>
      <c r="F2551" s="166">
        <v>2</v>
      </c>
      <c r="G2551" s="178">
        <v>0.54</v>
      </c>
      <c r="H2551" s="181">
        <v>0.25</v>
      </c>
      <c r="I2551" s="180">
        <v>7.1400000000000005E-2</v>
      </c>
      <c r="J2551" s="21">
        <f t="shared" si="1175"/>
        <v>1.46</v>
      </c>
      <c r="K2551" s="21" t="str">
        <f t="shared" si="1176"/>
        <v>Y</v>
      </c>
      <c r="L2551" s="37" t="str">
        <f t="shared" si="1177"/>
        <v>NA</v>
      </c>
      <c r="M2551" s="8" t="str">
        <f t="shared" si="1178"/>
        <v>Y</v>
      </c>
      <c r="N2551" s="42">
        <f t="shared" si="1179"/>
        <v>6</v>
      </c>
      <c r="O2551" s="43">
        <f t="shared" si="1180"/>
        <v>200000</v>
      </c>
      <c r="P2551" s="43" t="str">
        <f t="shared" si="1181"/>
        <v>NA</v>
      </c>
      <c r="Q2551" s="24">
        <f t="shared" si="1182"/>
        <v>24910.05</v>
      </c>
      <c r="R2551" s="43">
        <f t="shared" si="1183"/>
        <v>0</v>
      </c>
      <c r="S2551" s="24">
        <f t="shared" si="1184"/>
        <v>1000000</v>
      </c>
      <c r="T2551" s="25" t="str">
        <f t="shared" si="1185"/>
        <v>Y</v>
      </c>
      <c r="U2551" s="44">
        <f t="shared" si="1186"/>
        <v>5</v>
      </c>
      <c r="V2551" s="45">
        <f t="shared" si="1187"/>
        <v>200000</v>
      </c>
      <c r="W2551" s="45">
        <f t="shared" si="1188"/>
        <v>1000000</v>
      </c>
      <c r="X2551" s="28">
        <f t="shared" si="1189"/>
        <v>26688.627569999997</v>
      </c>
      <c r="Y2551" s="28">
        <f t="shared" si="1190"/>
        <v>0</v>
      </c>
      <c r="Z2551" s="45" t="str">
        <f t="shared" si="1191"/>
        <v>NA</v>
      </c>
      <c r="AA2551" s="29" t="str">
        <f t="shared" si="1192"/>
        <v>N</v>
      </c>
      <c r="AB2551" s="46">
        <f t="shared" si="1193"/>
        <v>4</v>
      </c>
      <c r="AC2551" s="31">
        <f t="shared" si="1194"/>
        <v>20000</v>
      </c>
      <c r="AD2551" s="31">
        <f t="shared" si="1195"/>
        <v>65000</v>
      </c>
      <c r="AE2551" s="31">
        <f t="shared" si="1196"/>
        <v>20000</v>
      </c>
      <c r="AF2551" s="47">
        <f t="shared" si="1197"/>
        <v>8594.1955784979946</v>
      </c>
      <c r="AG2551" s="31">
        <f t="shared" si="1198"/>
        <v>0</v>
      </c>
      <c r="AH2551" s="48">
        <f t="shared" si="1199"/>
        <v>3</v>
      </c>
      <c r="AI2551" s="33">
        <f t="shared" si="1200"/>
        <v>20000</v>
      </c>
      <c r="AJ2551" s="33">
        <f t="shared" si="1201"/>
        <v>65000</v>
      </c>
      <c r="AK2551" s="33">
        <f t="shared" si="1202"/>
        <v>0</v>
      </c>
      <c r="AL2551" s="33">
        <f t="shared" si="1203"/>
        <v>30635.82114280275</v>
      </c>
      <c r="AM2551" s="34">
        <f t="shared" si="1204"/>
        <v>39230.016721300744</v>
      </c>
    </row>
    <row r="2552" spans="1:39" ht="15" customHeight="1" x14ac:dyDescent="0.3">
      <c r="A2552" s="166" t="s">
        <v>4986</v>
      </c>
      <c r="B2552" s="99">
        <v>7168</v>
      </c>
      <c r="C2552" s="99">
        <v>44821</v>
      </c>
      <c r="D2552" s="165">
        <v>45043</v>
      </c>
      <c r="E2552" s="165">
        <v>45234</v>
      </c>
      <c r="F2552" s="166">
        <v>2</v>
      </c>
      <c r="G2552" s="178">
        <v>1.35</v>
      </c>
      <c r="H2552" s="181">
        <v>1</v>
      </c>
      <c r="I2552" s="180">
        <v>7.6899999999999996E-2</v>
      </c>
      <c r="J2552" s="21">
        <f t="shared" si="1175"/>
        <v>0.64999999999999991</v>
      </c>
      <c r="K2552" s="21" t="str">
        <f t="shared" si="1176"/>
        <v>Y</v>
      </c>
      <c r="L2552" s="37" t="str">
        <f t="shared" si="1177"/>
        <v>NA</v>
      </c>
      <c r="M2552" s="8" t="str">
        <f t="shared" si="1178"/>
        <v>Y</v>
      </c>
      <c r="N2552" s="42">
        <f t="shared" si="1179"/>
        <v>1</v>
      </c>
      <c r="O2552" s="43">
        <f t="shared" si="1180"/>
        <v>200000</v>
      </c>
      <c r="P2552" s="43" t="str">
        <f t="shared" si="1181"/>
        <v>NA</v>
      </c>
      <c r="Q2552" s="24">
        <f t="shared" si="1182"/>
        <v>7719.2191999999995</v>
      </c>
      <c r="R2552" s="43">
        <f t="shared" si="1183"/>
        <v>0</v>
      </c>
      <c r="S2552" s="24">
        <f t="shared" si="1184"/>
        <v>1000000</v>
      </c>
      <c r="T2552" s="25" t="str">
        <f t="shared" si="1185"/>
        <v>N</v>
      </c>
      <c r="U2552" s="44">
        <f t="shared" si="1186"/>
        <v>0</v>
      </c>
      <c r="V2552" s="45">
        <f t="shared" si="1187"/>
        <v>0</v>
      </c>
      <c r="W2552" s="45">
        <f t="shared" si="1188"/>
        <v>0</v>
      </c>
      <c r="X2552" s="28">
        <f t="shared" si="1189"/>
        <v>0</v>
      </c>
      <c r="Y2552" s="28">
        <f t="shared" si="1190"/>
        <v>0</v>
      </c>
      <c r="Z2552" s="45">
        <f t="shared" si="1191"/>
        <v>0</v>
      </c>
      <c r="AA2552" s="29" t="str">
        <f t="shared" si="1192"/>
        <v>N</v>
      </c>
      <c r="AB2552" s="46">
        <f t="shared" si="1193"/>
        <v>0</v>
      </c>
      <c r="AC2552" s="31">
        <f t="shared" si="1194"/>
        <v>0</v>
      </c>
      <c r="AD2552" s="31">
        <f t="shared" si="1195"/>
        <v>0</v>
      </c>
      <c r="AE2552" s="31">
        <f t="shared" si="1196"/>
        <v>0</v>
      </c>
      <c r="AF2552" s="47">
        <f t="shared" si="1197"/>
        <v>0</v>
      </c>
      <c r="AG2552" s="31">
        <f t="shared" si="1198"/>
        <v>0</v>
      </c>
      <c r="AH2552" s="48">
        <f t="shared" si="1199"/>
        <v>0</v>
      </c>
      <c r="AI2552" s="33">
        <f t="shared" si="1200"/>
        <v>0</v>
      </c>
      <c r="AJ2552" s="33">
        <f t="shared" si="1201"/>
        <v>0</v>
      </c>
      <c r="AK2552" s="33">
        <f t="shared" si="1202"/>
        <v>0</v>
      </c>
      <c r="AL2552" s="33">
        <f t="shared" si="1203"/>
        <v>0</v>
      </c>
      <c r="AM2552" s="34">
        <f t="shared" si="1204"/>
        <v>0</v>
      </c>
    </row>
    <row r="2553" spans="1:39" ht="15" customHeight="1" x14ac:dyDescent="0.3">
      <c r="A2553" s="166" t="s">
        <v>4987</v>
      </c>
      <c r="B2553" s="99">
        <v>13679</v>
      </c>
      <c r="C2553" s="99">
        <v>41980</v>
      </c>
      <c r="D2553" s="165">
        <v>45699</v>
      </c>
      <c r="E2553" s="165">
        <v>46016</v>
      </c>
      <c r="F2553" s="166">
        <v>4</v>
      </c>
      <c r="G2553" s="178">
        <v>3.01</v>
      </c>
      <c r="H2553" s="181">
        <v>1</v>
      </c>
      <c r="I2553" s="180">
        <v>7.7799999999999994E-2</v>
      </c>
      <c r="J2553" s="21">
        <f t="shared" si="1175"/>
        <v>0.99000000000000021</v>
      </c>
      <c r="K2553" s="21" t="str">
        <f t="shared" si="1176"/>
        <v>Y</v>
      </c>
      <c r="L2553" s="37" t="str">
        <f t="shared" si="1177"/>
        <v>NA</v>
      </c>
      <c r="M2553" s="8" t="str">
        <f t="shared" si="1178"/>
        <v>Y</v>
      </c>
      <c r="N2553" s="42">
        <f t="shared" si="1179"/>
        <v>1</v>
      </c>
      <c r="O2553" s="43">
        <f t="shared" si="1180"/>
        <v>200000</v>
      </c>
      <c r="P2553" s="43" t="str">
        <f t="shared" si="1181"/>
        <v>NA</v>
      </c>
      <c r="Q2553" s="24">
        <f t="shared" si="1182"/>
        <v>14743.226200000001</v>
      </c>
      <c r="R2553" s="43">
        <f t="shared" si="1183"/>
        <v>0</v>
      </c>
      <c r="S2553" s="24">
        <f t="shared" si="1184"/>
        <v>1000000</v>
      </c>
      <c r="T2553" s="25" t="str">
        <f t="shared" si="1185"/>
        <v>N</v>
      </c>
      <c r="U2553" s="44">
        <f t="shared" si="1186"/>
        <v>0</v>
      </c>
      <c r="V2553" s="45">
        <f t="shared" si="1187"/>
        <v>0</v>
      </c>
      <c r="W2553" s="45">
        <f t="shared" si="1188"/>
        <v>0</v>
      </c>
      <c r="X2553" s="28">
        <f t="shared" si="1189"/>
        <v>0</v>
      </c>
      <c r="Y2553" s="28">
        <f t="shared" si="1190"/>
        <v>0</v>
      </c>
      <c r="Z2553" s="45">
        <f t="shared" si="1191"/>
        <v>0</v>
      </c>
      <c r="AA2553" s="29" t="str">
        <f t="shared" si="1192"/>
        <v>N</v>
      </c>
      <c r="AB2553" s="46">
        <f t="shared" si="1193"/>
        <v>0</v>
      </c>
      <c r="AC2553" s="31">
        <f t="shared" si="1194"/>
        <v>0</v>
      </c>
      <c r="AD2553" s="31">
        <f t="shared" si="1195"/>
        <v>0</v>
      </c>
      <c r="AE2553" s="31">
        <f t="shared" si="1196"/>
        <v>0</v>
      </c>
      <c r="AF2553" s="47">
        <f t="shared" si="1197"/>
        <v>0</v>
      </c>
      <c r="AG2553" s="31">
        <f t="shared" si="1198"/>
        <v>0</v>
      </c>
      <c r="AH2553" s="48">
        <f t="shared" si="1199"/>
        <v>0</v>
      </c>
      <c r="AI2553" s="33">
        <f t="shared" si="1200"/>
        <v>0</v>
      </c>
      <c r="AJ2553" s="33">
        <f t="shared" si="1201"/>
        <v>0</v>
      </c>
      <c r="AK2553" s="33">
        <f t="shared" si="1202"/>
        <v>0</v>
      </c>
      <c r="AL2553" s="33">
        <f t="shared" si="1203"/>
        <v>0</v>
      </c>
      <c r="AM2553" s="34">
        <f t="shared" si="1204"/>
        <v>0</v>
      </c>
    </row>
    <row r="2554" spans="1:39" ht="15" customHeight="1" x14ac:dyDescent="0.3">
      <c r="A2554" s="166" t="s">
        <v>4988</v>
      </c>
      <c r="B2554" s="99">
        <v>12186</v>
      </c>
      <c r="C2554" s="99">
        <v>40317</v>
      </c>
      <c r="D2554" s="165">
        <v>45161</v>
      </c>
      <c r="E2554" s="165">
        <v>45443</v>
      </c>
      <c r="F2554" s="166">
        <v>2</v>
      </c>
      <c r="G2554" s="178">
        <v>1.54</v>
      </c>
      <c r="H2554" s="181">
        <v>0.25</v>
      </c>
      <c r="I2554" s="180">
        <v>2.5700000000000001E-2</v>
      </c>
      <c r="J2554" s="21">
        <f t="shared" si="1175"/>
        <v>0.45999999999999996</v>
      </c>
      <c r="K2554" s="21" t="str">
        <f t="shared" si="1176"/>
        <v>Y</v>
      </c>
      <c r="L2554" s="37" t="str">
        <f t="shared" si="1177"/>
        <v>NA</v>
      </c>
      <c r="M2554" s="8" t="str">
        <f t="shared" si="1178"/>
        <v>Y</v>
      </c>
      <c r="N2554" s="42">
        <f t="shared" si="1179"/>
        <v>2</v>
      </c>
      <c r="O2554" s="43">
        <f t="shared" si="1180"/>
        <v>200000</v>
      </c>
      <c r="P2554" s="43" t="str">
        <f t="shared" si="1181"/>
        <v>NA</v>
      </c>
      <c r="Q2554" s="24">
        <f t="shared" si="1182"/>
        <v>12499.180200000001</v>
      </c>
      <c r="R2554" s="43">
        <f t="shared" si="1183"/>
        <v>0</v>
      </c>
      <c r="S2554" s="24">
        <f t="shared" si="1184"/>
        <v>1000000</v>
      </c>
      <c r="T2554" s="25" t="str">
        <f t="shared" si="1185"/>
        <v>N</v>
      </c>
      <c r="U2554" s="44">
        <f t="shared" si="1186"/>
        <v>1</v>
      </c>
      <c r="V2554" s="45">
        <f t="shared" si="1187"/>
        <v>20000</v>
      </c>
      <c r="W2554" s="45">
        <f t="shared" si="1188"/>
        <v>65000</v>
      </c>
      <c r="X2554" s="28">
        <f t="shared" si="1189"/>
        <v>12820.409131140001</v>
      </c>
      <c r="Y2554" s="28">
        <f t="shared" si="1190"/>
        <v>0</v>
      </c>
      <c r="Z2554" s="45">
        <f t="shared" si="1191"/>
        <v>0</v>
      </c>
      <c r="AA2554" s="29" t="str">
        <f t="shared" si="1192"/>
        <v>N</v>
      </c>
      <c r="AB2554" s="46">
        <f t="shared" si="1193"/>
        <v>0</v>
      </c>
      <c r="AC2554" s="31">
        <f t="shared" si="1194"/>
        <v>0</v>
      </c>
      <c r="AD2554" s="31">
        <f t="shared" si="1195"/>
        <v>0</v>
      </c>
      <c r="AE2554" s="31">
        <f t="shared" si="1196"/>
        <v>0</v>
      </c>
      <c r="AF2554" s="47">
        <f t="shared" si="1197"/>
        <v>0</v>
      </c>
      <c r="AG2554" s="31">
        <f t="shared" si="1198"/>
        <v>0</v>
      </c>
      <c r="AH2554" s="48">
        <f t="shared" si="1199"/>
        <v>0</v>
      </c>
      <c r="AI2554" s="33">
        <f t="shared" si="1200"/>
        <v>0</v>
      </c>
      <c r="AJ2554" s="33">
        <f t="shared" si="1201"/>
        <v>0</v>
      </c>
      <c r="AK2554" s="33">
        <f t="shared" si="1202"/>
        <v>0</v>
      </c>
      <c r="AL2554" s="33">
        <f t="shared" si="1203"/>
        <v>0</v>
      </c>
      <c r="AM2554" s="34">
        <f t="shared" si="1204"/>
        <v>0</v>
      </c>
    </row>
    <row r="2555" spans="1:39" ht="15" customHeight="1" x14ac:dyDescent="0.3">
      <c r="A2555" s="166" t="s">
        <v>4989</v>
      </c>
      <c r="B2555" s="99">
        <v>24543</v>
      </c>
      <c r="C2555" s="99">
        <v>42869</v>
      </c>
      <c r="D2555" s="165">
        <v>45416</v>
      </c>
      <c r="E2555" s="165">
        <v>45641</v>
      </c>
      <c r="F2555" s="166">
        <v>4</v>
      </c>
      <c r="G2555" s="178">
        <v>2.16</v>
      </c>
      <c r="H2555" s="181">
        <v>0.25</v>
      </c>
      <c r="I2555" s="180">
        <v>6.2600000000000003E-2</v>
      </c>
      <c r="J2555" s="21">
        <f t="shared" ref="J2555:J2618" si="1205">MAX(0, F2555-G2555)</f>
        <v>1.8399999999999999</v>
      </c>
      <c r="K2555" s="21" t="str">
        <f t="shared" ref="K2555:K2618" si="1206">IF(
  AND(
    E2555 &gt;= D2555-10,
    E2555 &lt;= DATE(2028,6,30),
    J2555 &gt; 0
  ),
  "Y",
  "N"
)</f>
        <v>Y</v>
      </c>
      <c r="L2555" s="37" t="str">
        <f t="shared" ref="L2555:L2618" si="1207">IF(
  J2555=0,
  0,
  IF(
    K2555="Y",
    "NA",
    MAX(0, 65000-C2555)
  )
)</f>
        <v>NA</v>
      </c>
      <c r="M2555" s="8" t="str">
        <f t="shared" ref="M2555:M2618" si="1208">IF(AND(K2555="Y",J2555&gt;0),"Y","N")</f>
        <v>Y</v>
      </c>
      <c r="N2555" s="42">
        <f t="shared" ref="N2555:N2618" si="1209">ROUNDUP(J2555/H2555, 0)</f>
        <v>8</v>
      </c>
      <c r="O2555" s="43">
        <f t="shared" ref="O2555:O2618" si="1210">IF(
  N2555=0,
  0,
  IF(
    M2555="Y",
    200000,
    20000
  )
)</f>
        <v>200000</v>
      </c>
      <c r="P2555" s="43" t="str">
        <f t="shared" ref="P2555:P2618" si="1211">IF(
  N2555=0,
  0,
  IF(
    M2555="Y",
    "NA",
    MAX(0, 65000)
  )
)</f>
        <v>NA</v>
      </c>
      <c r="Q2555" s="24">
        <f t="shared" ref="Q2555:Q2618" si="1212">IF(
  N2555=0,
  0,
  MAX(0, MIN(B2555*(1+I2555), O2555, L2555))
)</f>
        <v>26079.391800000001</v>
      </c>
      <c r="R2555" s="43">
        <f t="shared" ref="R2555:R2618" si="1213">IF(
  N2555=0,
  0,
  MAX(0, (B2555*(1+I2555))-Q2555)
)</f>
        <v>0</v>
      </c>
      <c r="S2555" s="24">
        <f t="shared" ref="S2555:S2618" si="1214">IF(
    M2555="Y",
    1000000,
    MAX(0, 65000-C2555-Q2555)
  )</f>
        <v>1000000</v>
      </c>
      <c r="T2555" s="25" t="str">
        <f t="shared" ref="T2555:T2618" si="1215">IF(AND(K2555="Y",J2555&gt;1),"Y","N")</f>
        <v>Y</v>
      </c>
      <c r="U2555" s="44">
        <f t="shared" ref="U2555:U2618" si="1216">MAX(0,(N2555-1))</f>
        <v>7</v>
      </c>
      <c r="V2555" s="45">
        <f t="shared" ref="V2555:V2618" si="1217">IF(
  U2555=0,
  0,
  IF(
    T2555="Y",
    200000,
    20000
  )
)</f>
        <v>200000</v>
      </c>
      <c r="W2555" s="45">
        <f t="shared" ref="W2555:W2618" si="1218">IF(
  U2555=0,
  0,
  IF(
    T2555="Y",
    1000000,
    MAX(0, 65000)
  )
)</f>
        <v>1000000</v>
      </c>
      <c r="X2555" s="28">
        <f t="shared" ref="X2555:X2618" si="1219">IF(
  U2555=0,
  0,
  MAX(0, MIN(B2555*(1+I2555)*(1+I2555), V2555, S2555, (W2555-C2555))
)
)</f>
        <v>27711.961726680001</v>
      </c>
      <c r="Y2555" s="28">
        <f t="shared" ref="Y2555:Y2618" si="1220">IF(
  U2555=0,
  0,
  MAX(0, (B2555*(1+I2555)*(1+I2555)-X2555)
)
)</f>
        <v>0</v>
      </c>
      <c r="Z2555" s="45" t="str">
        <f t="shared" ref="Z2555:Z2618" si="1221">IF(
    T2555="Y",
    "NA",
    MAX(0, W2555-C2555-Q2555-X2555)
  )</f>
        <v>NA</v>
      </c>
      <c r="AA2555" s="29" t="str">
        <f t="shared" ref="AA2555:AA2618" si="1222">IF(AND(K2555="Y",J2555&gt;2),"Y","N")</f>
        <v>N</v>
      </c>
      <c r="AB2555" s="46">
        <f t="shared" ref="AB2555:AB2618" si="1223">MAX(0,(U2555-1))</f>
        <v>6</v>
      </c>
      <c r="AC2555" s="31">
        <f t="shared" ref="AC2555:AC2618" si="1224">IF(
  AB2555=0,
  0,
  IF(
    AA2555="Y",
    200000,
    20000
  )
)</f>
        <v>20000</v>
      </c>
      <c r="AD2555" s="31">
        <f t="shared" ref="AD2555:AD2618" si="1225">IF(
  AB2555=0,
  0,
  IF(
    AA2555="Y",
    1000000,
    MAX(0, 65000)
  )
)</f>
        <v>65000</v>
      </c>
      <c r="AE2555" s="31">
        <f t="shared" ref="AE2555:AE2618" si="1226">IF(
  AB2555=0,
  0,
  MAX(0, MIN(B2555*(1+I2555)*(1+I2555)*(1+I2555), AC2555, Z2555))
)</f>
        <v>20000</v>
      </c>
      <c r="AF2555" s="47">
        <f t="shared" ref="AF2555:AF2618" si="1227">IF(
  AB2555=0,
  0,
  MAX(0, (B2555*(1+I2555)*(1+I2555)*(1+I2555)-AE2555)
)
)</f>
        <v>9446.7305307701681</v>
      </c>
      <c r="AG2555" s="31">
        <f t="shared" ref="AG2555:AG2618" si="1228">IF(
    AA2555="Y",
    "NA",
    MAX(0, AD2555-C2555-Q2555-X2555-AE2555)
  )</f>
        <v>0</v>
      </c>
      <c r="AH2555" s="48">
        <f t="shared" si="1199"/>
        <v>5</v>
      </c>
      <c r="AI2555" s="33">
        <f t="shared" si="1200"/>
        <v>20000</v>
      </c>
      <c r="AJ2555" s="33">
        <f t="shared" si="1201"/>
        <v>65000</v>
      </c>
      <c r="AK2555" s="33">
        <f t="shared" si="1202"/>
        <v>0</v>
      </c>
      <c r="AL2555" s="33">
        <f t="shared" si="1203"/>
        <v>31290.095861996379</v>
      </c>
      <c r="AM2555" s="34">
        <f t="shared" si="1204"/>
        <v>40736.826392766547</v>
      </c>
    </row>
    <row r="2556" spans="1:39" ht="15" customHeight="1" x14ac:dyDescent="0.3">
      <c r="A2556" s="166" t="s">
        <v>4990</v>
      </c>
      <c r="B2556" s="99">
        <v>13743</v>
      </c>
      <c r="C2556" s="99">
        <v>68330</v>
      </c>
      <c r="D2556" s="165">
        <v>45976</v>
      </c>
      <c r="E2556" s="165">
        <v>46156</v>
      </c>
      <c r="F2556" s="166">
        <v>4</v>
      </c>
      <c r="G2556" s="178">
        <v>0.72</v>
      </c>
      <c r="H2556" s="181">
        <v>0.25</v>
      </c>
      <c r="I2556" s="180">
        <v>8.1799999999999998E-2</v>
      </c>
      <c r="J2556" s="21">
        <f t="shared" si="1205"/>
        <v>3.2800000000000002</v>
      </c>
      <c r="K2556" s="21" t="str">
        <f t="shared" si="1206"/>
        <v>Y</v>
      </c>
      <c r="L2556" s="37" t="str">
        <f t="shared" si="1207"/>
        <v>NA</v>
      </c>
      <c r="M2556" s="8" t="str">
        <f t="shared" si="1208"/>
        <v>Y</v>
      </c>
      <c r="N2556" s="42">
        <f t="shared" si="1209"/>
        <v>14</v>
      </c>
      <c r="O2556" s="43">
        <f t="shared" si="1210"/>
        <v>200000</v>
      </c>
      <c r="P2556" s="43" t="str">
        <f t="shared" si="1211"/>
        <v>NA</v>
      </c>
      <c r="Q2556" s="24">
        <f t="shared" si="1212"/>
        <v>14867.1774</v>
      </c>
      <c r="R2556" s="43">
        <f t="shared" si="1213"/>
        <v>0</v>
      </c>
      <c r="S2556" s="24">
        <f t="shared" si="1214"/>
        <v>1000000</v>
      </c>
      <c r="T2556" s="25" t="str">
        <f t="shared" si="1215"/>
        <v>Y</v>
      </c>
      <c r="U2556" s="44">
        <f t="shared" si="1216"/>
        <v>13</v>
      </c>
      <c r="V2556" s="45">
        <f t="shared" si="1217"/>
        <v>200000</v>
      </c>
      <c r="W2556" s="45">
        <f t="shared" si="1218"/>
        <v>1000000</v>
      </c>
      <c r="X2556" s="28">
        <f t="shared" si="1219"/>
        <v>16083.312511320002</v>
      </c>
      <c r="Y2556" s="28">
        <f t="shared" si="1220"/>
        <v>0</v>
      </c>
      <c r="Z2556" s="45" t="str">
        <f t="shared" si="1221"/>
        <v>NA</v>
      </c>
      <c r="AA2556" s="29" t="str">
        <f t="shared" si="1222"/>
        <v>Y</v>
      </c>
      <c r="AB2556" s="46">
        <f t="shared" si="1223"/>
        <v>12</v>
      </c>
      <c r="AC2556" s="31">
        <f t="shared" si="1224"/>
        <v>200000</v>
      </c>
      <c r="AD2556" s="31">
        <f t="shared" si="1225"/>
        <v>1000000</v>
      </c>
      <c r="AE2556" s="31">
        <f t="shared" si="1226"/>
        <v>17398.927474745979</v>
      </c>
      <c r="AF2556" s="47">
        <f t="shared" si="1227"/>
        <v>0</v>
      </c>
      <c r="AG2556" s="31" t="str">
        <f t="shared" si="1228"/>
        <v>NA</v>
      </c>
      <c r="AH2556" s="48">
        <f t="shared" si="1199"/>
        <v>11</v>
      </c>
      <c r="AI2556" s="33">
        <f t="shared" si="1200"/>
        <v>20000</v>
      </c>
      <c r="AJ2556" s="33">
        <f t="shared" si="1201"/>
        <v>65000</v>
      </c>
      <c r="AK2556" s="33">
        <f t="shared" si="1202"/>
        <v>18822.1597421802</v>
      </c>
      <c r="AL2556" s="33">
        <f t="shared" si="1203"/>
        <v>0</v>
      </c>
      <c r="AM2556" s="34">
        <f t="shared" si="1204"/>
        <v>0</v>
      </c>
    </row>
    <row r="2557" spans="1:39" ht="15" customHeight="1" x14ac:dyDescent="0.3">
      <c r="A2557" s="166" t="s">
        <v>4991</v>
      </c>
      <c r="B2557" s="99">
        <v>10854</v>
      </c>
      <c r="C2557" s="99">
        <v>87396</v>
      </c>
      <c r="D2557" s="165">
        <v>45987</v>
      </c>
      <c r="E2557" s="165">
        <v>46337</v>
      </c>
      <c r="F2557" s="166">
        <v>4</v>
      </c>
      <c r="G2557" s="178">
        <v>3.38</v>
      </c>
      <c r="H2557" s="181">
        <v>0.5</v>
      </c>
      <c r="I2557" s="180">
        <v>2.5700000000000001E-2</v>
      </c>
      <c r="J2557" s="21">
        <f t="shared" si="1205"/>
        <v>0.62000000000000011</v>
      </c>
      <c r="K2557" s="21" t="str">
        <f t="shared" si="1206"/>
        <v>Y</v>
      </c>
      <c r="L2557" s="37" t="str">
        <f t="shared" si="1207"/>
        <v>NA</v>
      </c>
      <c r="M2557" s="8" t="str">
        <f t="shared" si="1208"/>
        <v>Y</v>
      </c>
      <c r="N2557" s="42">
        <f t="shared" si="1209"/>
        <v>2</v>
      </c>
      <c r="O2557" s="43">
        <f t="shared" si="1210"/>
        <v>200000</v>
      </c>
      <c r="P2557" s="43" t="str">
        <f t="shared" si="1211"/>
        <v>NA</v>
      </c>
      <c r="Q2557" s="24">
        <f t="shared" si="1212"/>
        <v>11132.9478</v>
      </c>
      <c r="R2557" s="43">
        <f t="shared" si="1213"/>
        <v>0</v>
      </c>
      <c r="S2557" s="24">
        <f t="shared" si="1214"/>
        <v>1000000</v>
      </c>
      <c r="T2557" s="25" t="str">
        <f t="shared" si="1215"/>
        <v>N</v>
      </c>
      <c r="U2557" s="44">
        <f t="shared" si="1216"/>
        <v>1</v>
      </c>
      <c r="V2557" s="45">
        <f t="shared" si="1217"/>
        <v>20000</v>
      </c>
      <c r="W2557" s="45">
        <f t="shared" si="1218"/>
        <v>65000</v>
      </c>
      <c r="X2557" s="28">
        <f t="shared" si="1219"/>
        <v>0</v>
      </c>
      <c r="Y2557" s="28">
        <f t="shared" si="1220"/>
        <v>11419.064558460001</v>
      </c>
      <c r="Z2557" s="45">
        <f t="shared" si="1221"/>
        <v>0</v>
      </c>
      <c r="AA2557" s="29" t="str">
        <f t="shared" si="1222"/>
        <v>N</v>
      </c>
      <c r="AB2557" s="46">
        <f t="shared" si="1223"/>
        <v>0</v>
      </c>
      <c r="AC2557" s="31">
        <f t="shared" si="1224"/>
        <v>0</v>
      </c>
      <c r="AD2557" s="31">
        <f t="shared" si="1225"/>
        <v>0</v>
      </c>
      <c r="AE2557" s="31">
        <f t="shared" si="1226"/>
        <v>0</v>
      </c>
      <c r="AF2557" s="47">
        <f t="shared" si="1227"/>
        <v>0</v>
      </c>
      <c r="AG2557" s="31">
        <f t="shared" si="1228"/>
        <v>0</v>
      </c>
      <c r="AH2557" s="48">
        <f t="shared" si="1199"/>
        <v>0</v>
      </c>
      <c r="AI2557" s="33">
        <f t="shared" si="1200"/>
        <v>0</v>
      </c>
      <c r="AJ2557" s="33">
        <f t="shared" si="1201"/>
        <v>0</v>
      </c>
      <c r="AK2557" s="33">
        <f t="shared" si="1202"/>
        <v>0</v>
      </c>
      <c r="AL2557" s="33">
        <f t="shared" si="1203"/>
        <v>0</v>
      </c>
      <c r="AM2557" s="34">
        <f t="shared" si="1204"/>
        <v>11419.064558460001</v>
      </c>
    </row>
    <row r="2558" spans="1:39" ht="15" customHeight="1" x14ac:dyDescent="0.3">
      <c r="A2558" s="166" t="s">
        <v>4992</v>
      </c>
      <c r="B2558" s="99">
        <v>22378</v>
      </c>
      <c r="C2558" s="99">
        <v>32452</v>
      </c>
      <c r="D2558" s="165">
        <v>44978</v>
      </c>
      <c r="E2558" s="165">
        <v>45173</v>
      </c>
      <c r="F2558" s="166">
        <v>4</v>
      </c>
      <c r="G2558" s="178">
        <v>0.18</v>
      </c>
      <c r="H2558" s="181">
        <v>0.75</v>
      </c>
      <c r="I2558" s="180">
        <v>7.6499999999999999E-2</v>
      </c>
      <c r="J2558" s="21">
        <f t="shared" si="1205"/>
        <v>3.82</v>
      </c>
      <c r="K2558" s="21" t="str">
        <f t="shared" si="1206"/>
        <v>Y</v>
      </c>
      <c r="L2558" s="37" t="str">
        <f t="shared" si="1207"/>
        <v>NA</v>
      </c>
      <c r="M2558" s="8" t="str">
        <f t="shared" si="1208"/>
        <v>Y</v>
      </c>
      <c r="N2558" s="42">
        <f t="shared" si="1209"/>
        <v>6</v>
      </c>
      <c r="O2558" s="43">
        <f t="shared" si="1210"/>
        <v>200000</v>
      </c>
      <c r="P2558" s="43" t="str">
        <f t="shared" si="1211"/>
        <v>NA</v>
      </c>
      <c r="Q2558" s="24">
        <f t="shared" si="1212"/>
        <v>24089.917000000001</v>
      </c>
      <c r="R2558" s="43">
        <f t="shared" si="1213"/>
        <v>0</v>
      </c>
      <c r="S2558" s="24">
        <f t="shared" si="1214"/>
        <v>1000000</v>
      </c>
      <c r="T2558" s="25" t="str">
        <f t="shared" si="1215"/>
        <v>Y</v>
      </c>
      <c r="U2558" s="44">
        <f t="shared" si="1216"/>
        <v>5</v>
      </c>
      <c r="V2558" s="45">
        <f t="shared" si="1217"/>
        <v>200000</v>
      </c>
      <c r="W2558" s="45">
        <f t="shared" si="1218"/>
        <v>1000000</v>
      </c>
      <c r="X2558" s="28">
        <f t="shared" si="1219"/>
        <v>25932.7956505</v>
      </c>
      <c r="Y2558" s="28">
        <f t="shared" si="1220"/>
        <v>0</v>
      </c>
      <c r="Z2558" s="45" t="str">
        <f t="shared" si="1221"/>
        <v>NA</v>
      </c>
      <c r="AA2558" s="29" t="str">
        <f t="shared" si="1222"/>
        <v>Y</v>
      </c>
      <c r="AB2558" s="46">
        <f t="shared" si="1223"/>
        <v>4</v>
      </c>
      <c r="AC2558" s="31">
        <f t="shared" si="1224"/>
        <v>200000</v>
      </c>
      <c r="AD2558" s="31">
        <f t="shared" si="1225"/>
        <v>1000000</v>
      </c>
      <c r="AE2558" s="31">
        <f t="shared" si="1226"/>
        <v>27916.654517763251</v>
      </c>
      <c r="AF2558" s="47">
        <f t="shared" si="1227"/>
        <v>0</v>
      </c>
      <c r="AG2558" s="31" t="str">
        <f t="shared" si="1228"/>
        <v>NA</v>
      </c>
      <c r="AH2558" s="48">
        <f t="shared" si="1199"/>
        <v>3</v>
      </c>
      <c r="AI2558" s="33">
        <f t="shared" si="1200"/>
        <v>20000</v>
      </c>
      <c r="AJ2558" s="33">
        <f t="shared" si="1201"/>
        <v>65000</v>
      </c>
      <c r="AK2558" s="33">
        <f t="shared" si="1202"/>
        <v>20000</v>
      </c>
      <c r="AL2558" s="33">
        <f t="shared" si="1203"/>
        <v>10052.278588372141</v>
      </c>
      <c r="AM2558" s="34">
        <f t="shared" si="1204"/>
        <v>10052.278588372141</v>
      </c>
    </row>
    <row r="2559" spans="1:39" ht="15" customHeight="1" x14ac:dyDescent="0.3">
      <c r="A2559" s="166" t="s">
        <v>4993</v>
      </c>
      <c r="B2559" s="99">
        <v>6898</v>
      </c>
      <c r="C2559" s="99">
        <v>48469</v>
      </c>
      <c r="D2559" s="165">
        <v>44406</v>
      </c>
      <c r="E2559" s="165">
        <v>44726</v>
      </c>
      <c r="F2559" s="166">
        <v>2</v>
      </c>
      <c r="G2559" s="178">
        <v>0.26</v>
      </c>
      <c r="H2559" s="181">
        <v>1</v>
      </c>
      <c r="I2559" s="180">
        <v>7.2099999999999997E-2</v>
      </c>
      <c r="J2559" s="21">
        <f t="shared" si="1205"/>
        <v>1.74</v>
      </c>
      <c r="K2559" s="21" t="str">
        <f t="shared" si="1206"/>
        <v>Y</v>
      </c>
      <c r="L2559" s="37" t="str">
        <f t="shared" si="1207"/>
        <v>NA</v>
      </c>
      <c r="M2559" s="8" t="str">
        <f t="shared" si="1208"/>
        <v>Y</v>
      </c>
      <c r="N2559" s="42">
        <f t="shared" si="1209"/>
        <v>2</v>
      </c>
      <c r="O2559" s="43">
        <f t="shared" si="1210"/>
        <v>200000</v>
      </c>
      <c r="P2559" s="43" t="str">
        <f t="shared" si="1211"/>
        <v>NA</v>
      </c>
      <c r="Q2559" s="24">
        <f t="shared" si="1212"/>
        <v>7395.3458000000001</v>
      </c>
      <c r="R2559" s="43">
        <f t="shared" si="1213"/>
        <v>0</v>
      </c>
      <c r="S2559" s="24">
        <f t="shared" si="1214"/>
        <v>1000000</v>
      </c>
      <c r="T2559" s="25" t="str">
        <f t="shared" si="1215"/>
        <v>Y</v>
      </c>
      <c r="U2559" s="44">
        <f t="shared" si="1216"/>
        <v>1</v>
      </c>
      <c r="V2559" s="45">
        <f t="shared" si="1217"/>
        <v>200000</v>
      </c>
      <c r="W2559" s="45">
        <f t="shared" si="1218"/>
        <v>1000000</v>
      </c>
      <c r="X2559" s="28">
        <f t="shared" si="1219"/>
        <v>7928.5502321800004</v>
      </c>
      <c r="Y2559" s="28">
        <f t="shared" si="1220"/>
        <v>0</v>
      </c>
      <c r="Z2559" s="45" t="str">
        <f t="shared" si="1221"/>
        <v>NA</v>
      </c>
      <c r="AA2559" s="29" t="str">
        <f t="shared" si="1222"/>
        <v>N</v>
      </c>
      <c r="AB2559" s="46">
        <f t="shared" si="1223"/>
        <v>0</v>
      </c>
      <c r="AC2559" s="31">
        <f t="shared" si="1224"/>
        <v>0</v>
      </c>
      <c r="AD2559" s="31">
        <f t="shared" si="1225"/>
        <v>0</v>
      </c>
      <c r="AE2559" s="31">
        <f t="shared" si="1226"/>
        <v>0</v>
      </c>
      <c r="AF2559" s="47">
        <f t="shared" si="1227"/>
        <v>0</v>
      </c>
      <c r="AG2559" s="31">
        <f t="shared" si="1228"/>
        <v>0</v>
      </c>
      <c r="AH2559" s="48">
        <f t="shared" si="1199"/>
        <v>0</v>
      </c>
      <c r="AI2559" s="33">
        <f t="shared" si="1200"/>
        <v>0</v>
      </c>
      <c r="AJ2559" s="33">
        <f t="shared" si="1201"/>
        <v>0</v>
      </c>
      <c r="AK2559" s="33">
        <f t="shared" si="1202"/>
        <v>0</v>
      </c>
      <c r="AL2559" s="33">
        <f t="shared" si="1203"/>
        <v>0</v>
      </c>
      <c r="AM2559" s="34">
        <f t="shared" si="1204"/>
        <v>0</v>
      </c>
    </row>
    <row r="2560" spans="1:39" ht="15" customHeight="1" x14ac:dyDescent="0.3">
      <c r="A2560" s="166" t="s">
        <v>4994</v>
      </c>
      <c r="B2560" s="99">
        <v>9207</v>
      </c>
      <c r="C2560" s="99">
        <v>81503</v>
      </c>
      <c r="D2560" s="165">
        <v>45079</v>
      </c>
      <c r="E2560" s="165">
        <v>45193</v>
      </c>
      <c r="F2560" s="166">
        <v>4</v>
      </c>
      <c r="G2560" s="178">
        <v>2.16</v>
      </c>
      <c r="H2560" s="181">
        <v>1</v>
      </c>
      <c r="I2560" s="180">
        <v>8.2500000000000004E-2</v>
      </c>
      <c r="J2560" s="21">
        <f t="shared" si="1205"/>
        <v>1.8399999999999999</v>
      </c>
      <c r="K2560" s="21" t="str">
        <f t="shared" si="1206"/>
        <v>Y</v>
      </c>
      <c r="L2560" s="37" t="str">
        <f t="shared" si="1207"/>
        <v>NA</v>
      </c>
      <c r="M2560" s="8" t="str">
        <f t="shared" si="1208"/>
        <v>Y</v>
      </c>
      <c r="N2560" s="42">
        <f t="shared" si="1209"/>
        <v>2</v>
      </c>
      <c r="O2560" s="43">
        <f t="shared" si="1210"/>
        <v>200000</v>
      </c>
      <c r="P2560" s="43" t="str">
        <f t="shared" si="1211"/>
        <v>NA</v>
      </c>
      <c r="Q2560" s="24">
        <f t="shared" si="1212"/>
        <v>9966.5774999999994</v>
      </c>
      <c r="R2560" s="43">
        <f t="shared" si="1213"/>
        <v>0</v>
      </c>
      <c r="S2560" s="24">
        <f t="shared" si="1214"/>
        <v>1000000</v>
      </c>
      <c r="T2560" s="25" t="str">
        <f t="shared" si="1215"/>
        <v>Y</v>
      </c>
      <c r="U2560" s="44">
        <f t="shared" si="1216"/>
        <v>1</v>
      </c>
      <c r="V2560" s="45">
        <f t="shared" si="1217"/>
        <v>200000</v>
      </c>
      <c r="W2560" s="45">
        <f t="shared" si="1218"/>
        <v>1000000</v>
      </c>
      <c r="X2560" s="28">
        <f t="shared" si="1219"/>
        <v>10788.820143749999</v>
      </c>
      <c r="Y2560" s="28">
        <f t="shared" si="1220"/>
        <v>0</v>
      </c>
      <c r="Z2560" s="45" t="str">
        <f t="shared" si="1221"/>
        <v>NA</v>
      </c>
      <c r="AA2560" s="29" t="str">
        <f t="shared" si="1222"/>
        <v>N</v>
      </c>
      <c r="AB2560" s="46">
        <f t="shared" si="1223"/>
        <v>0</v>
      </c>
      <c r="AC2560" s="31">
        <f t="shared" si="1224"/>
        <v>0</v>
      </c>
      <c r="AD2560" s="31">
        <f t="shared" si="1225"/>
        <v>0</v>
      </c>
      <c r="AE2560" s="31">
        <f t="shared" si="1226"/>
        <v>0</v>
      </c>
      <c r="AF2560" s="47">
        <f t="shared" si="1227"/>
        <v>0</v>
      </c>
      <c r="AG2560" s="31">
        <f t="shared" si="1228"/>
        <v>0</v>
      </c>
      <c r="AH2560" s="48">
        <f t="shared" si="1199"/>
        <v>0</v>
      </c>
      <c r="AI2560" s="33">
        <f t="shared" si="1200"/>
        <v>0</v>
      </c>
      <c r="AJ2560" s="33">
        <f t="shared" si="1201"/>
        <v>0</v>
      </c>
      <c r="AK2560" s="33">
        <f t="shared" si="1202"/>
        <v>0</v>
      </c>
      <c r="AL2560" s="33">
        <f t="shared" si="1203"/>
        <v>0</v>
      </c>
      <c r="AM2560" s="34">
        <f t="shared" si="1204"/>
        <v>0</v>
      </c>
    </row>
    <row r="2561" spans="1:39" ht="15" customHeight="1" x14ac:dyDescent="0.3">
      <c r="A2561" s="166" t="s">
        <v>4995</v>
      </c>
      <c r="B2561" s="99">
        <v>15214</v>
      </c>
      <c r="C2561" s="99">
        <v>77510</v>
      </c>
      <c r="D2561" s="165">
        <v>44829</v>
      </c>
      <c r="E2561" s="165">
        <v>45191</v>
      </c>
      <c r="F2561" s="166">
        <v>4</v>
      </c>
      <c r="G2561" s="178">
        <v>1.81</v>
      </c>
      <c r="H2561" s="181">
        <v>1</v>
      </c>
      <c r="I2561" s="180">
        <v>2.35E-2</v>
      </c>
      <c r="J2561" s="21">
        <f t="shared" si="1205"/>
        <v>2.19</v>
      </c>
      <c r="K2561" s="21" t="str">
        <f t="shared" si="1206"/>
        <v>Y</v>
      </c>
      <c r="L2561" s="37" t="str">
        <f t="shared" si="1207"/>
        <v>NA</v>
      </c>
      <c r="M2561" s="8" t="str">
        <f t="shared" si="1208"/>
        <v>Y</v>
      </c>
      <c r="N2561" s="42">
        <f t="shared" si="1209"/>
        <v>3</v>
      </c>
      <c r="O2561" s="43">
        <f t="shared" si="1210"/>
        <v>200000</v>
      </c>
      <c r="P2561" s="43" t="str">
        <f t="shared" si="1211"/>
        <v>NA</v>
      </c>
      <c r="Q2561" s="24">
        <f t="shared" si="1212"/>
        <v>15571.529</v>
      </c>
      <c r="R2561" s="43">
        <f t="shared" si="1213"/>
        <v>0</v>
      </c>
      <c r="S2561" s="24">
        <f t="shared" si="1214"/>
        <v>1000000</v>
      </c>
      <c r="T2561" s="25" t="str">
        <f t="shared" si="1215"/>
        <v>Y</v>
      </c>
      <c r="U2561" s="44">
        <f t="shared" si="1216"/>
        <v>2</v>
      </c>
      <c r="V2561" s="45">
        <f t="shared" si="1217"/>
        <v>200000</v>
      </c>
      <c r="W2561" s="45">
        <f t="shared" si="1218"/>
        <v>1000000</v>
      </c>
      <c r="X2561" s="28">
        <f t="shared" si="1219"/>
        <v>15937.459931500001</v>
      </c>
      <c r="Y2561" s="28">
        <f t="shared" si="1220"/>
        <v>0</v>
      </c>
      <c r="Z2561" s="45" t="str">
        <f t="shared" si="1221"/>
        <v>NA</v>
      </c>
      <c r="AA2561" s="29" t="str">
        <f t="shared" si="1222"/>
        <v>Y</v>
      </c>
      <c r="AB2561" s="46">
        <f t="shared" si="1223"/>
        <v>1</v>
      </c>
      <c r="AC2561" s="31">
        <f t="shared" si="1224"/>
        <v>200000</v>
      </c>
      <c r="AD2561" s="31">
        <f t="shared" si="1225"/>
        <v>1000000</v>
      </c>
      <c r="AE2561" s="31">
        <f t="shared" si="1226"/>
        <v>16311.990239890252</v>
      </c>
      <c r="AF2561" s="47">
        <f t="shared" si="1227"/>
        <v>0</v>
      </c>
      <c r="AG2561" s="31" t="str">
        <f t="shared" si="1228"/>
        <v>NA</v>
      </c>
      <c r="AH2561" s="48">
        <f t="shared" ref="AH2561:AH2624" si="1229">MAX(0,(AB2561-1))</f>
        <v>0</v>
      </c>
      <c r="AI2561" s="33">
        <f t="shared" ref="AI2561:AI2624" si="1230">IF(
  AH2561=0,
  0,
     20000
  )</f>
        <v>0</v>
      </c>
      <c r="AJ2561" s="33">
        <f t="shared" ref="AJ2561:AJ2624" si="1231">IF(
  AH2561=0,
  0,
    MAX(0, 65000)
  )</f>
        <v>0</v>
      </c>
      <c r="AK2561" s="33">
        <f t="shared" ref="AK2561:AK2624" si="1232">IF(
  AH2561=0,
  0,
  MAX(0, MIN(B2561*(1+I2561)*(1+I2561)*(1+I2561)*(1+I2561), AI2561, AG2561))
)</f>
        <v>0</v>
      </c>
      <c r="AL2561" s="33">
        <f t="shared" ref="AL2561:AL2624" si="1233">IF(
  AH2561=0,
  0,
  MAX(0, (B2561*(1+I2561)*(1+I2561)*(1+I2561)*(1+I2561)-AK2561)
)
)</f>
        <v>0</v>
      </c>
      <c r="AM2561" s="34">
        <f t="shared" si="1204"/>
        <v>0</v>
      </c>
    </row>
    <row r="2562" spans="1:39" ht="15" customHeight="1" x14ac:dyDescent="0.3">
      <c r="A2562" s="166" t="s">
        <v>4996</v>
      </c>
      <c r="B2562" s="99">
        <v>16078</v>
      </c>
      <c r="C2562" s="99">
        <v>28835</v>
      </c>
      <c r="D2562" s="165">
        <v>45000</v>
      </c>
      <c r="E2562" s="165">
        <v>45313</v>
      </c>
      <c r="F2562" s="166">
        <v>2</v>
      </c>
      <c r="G2562" s="178">
        <v>1.22</v>
      </c>
      <c r="H2562" s="181">
        <v>0.25</v>
      </c>
      <c r="I2562" s="180">
        <v>0.02</v>
      </c>
      <c r="J2562" s="21">
        <f t="shared" si="1205"/>
        <v>0.78</v>
      </c>
      <c r="K2562" s="21" t="str">
        <f t="shared" si="1206"/>
        <v>Y</v>
      </c>
      <c r="L2562" s="37" t="str">
        <f t="shared" si="1207"/>
        <v>NA</v>
      </c>
      <c r="M2562" s="8" t="str">
        <f t="shared" si="1208"/>
        <v>Y</v>
      </c>
      <c r="N2562" s="42">
        <f t="shared" si="1209"/>
        <v>4</v>
      </c>
      <c r="O2562" s="43">
        <f t="shared" si="1210"/>
        <v>200000</v>
      </c>
      <c r="P2562" s="43" t="str">
        <f t="shared" si="1211"/>
        <v>NA</v>
      </c>
      <c r="Q2562" s="24">
        <f t="shared" si="1212"/>
        <v>16399.560000000001</v>
      </c>
      <c r="R2562" s="43">
        <f t="shared" si="1213"/>
        <v>0</v>
      </c>
      <c r="S2562" s="24">
        <f t="shared" si="1214"/>
        <v>1000000</v>
      </c>
      <c r="T2562" s="25" t="str">
        <f t="shared" si="1215"/>
        <v>N</v>
      </c>
      <c r="U2562" s="44">
        <f t="shared" si="1216"/>
        <v>3</v>
      </c>
      <c r="V2562" s="45">
        <f t="shared" si="1217"/>
        <v>20000</v>
      </c>
      <c r="W2562" s="45">
        <f t="shared" si="1218"/>
        <v>65000</v>
      </c>
      <c r="X2562" s="28">
        <f t="shared" si="1219"/>
        <v>16727.551200000002</v>
      </c>
      <c r="Y2562" s="28">
        <f t="shared" si="1220"/>
        <v>0</v>
      </c>
      <c r="Z2562" s="45">
        <f t="shared" si="1221"/>
        <v>3037.888799999997</v>
      </c>
      <c r="AA2562" s="29" t="str">
        <f t="shared" si="1222"/>
        <v>N</v>
      </c>
      <c r="AB2562" s="46">
        <f t="shared" si="1223"/>
        <v>2</v>
      </c>
      <c r="AC2562" s="31">
        <f t="shared" si="1224"/>
        <v>20000</v>
      </c>
      <c r="AD2562" s="31">
        <f t="shared" si="1225"/>
        <v>65000</v>
      </c>
      <c r="AE2562" s="31">
        <f t="shared" si="1226"/>
        <v>3037.888799999997</v>
      </c>
      <c r="AF2562" s="47">
        <f t="shared" si="1227"/>
        <v>14024.213424000005</v>
      </c>
      <c r="AG2562" s="31">
        <f t="shared" si="1228"/>
        <v>0</v>
      </c>
      <c r="AH2562" s="48">
        <f t="shared" si="1229"/>
        <v>1</v>
      </c>
      <c r="AI2562" s="33">
        <f t="shared" si="1230"/>
        <v>20000</v>
      </c>
      <c r="AJ2562" s="33">
        <f t="shared" si="1231"/>
        <v>65000</v>
      </c>
      <c r="AK2562" s="33">
        <f t="shared" si="1232"/>
        <v>0</v>
      </c>
      <c r="AL2562" s="33">
        <f t="shared" si="1233"/>
        <v>17403.344268480003</v>
      </c>
      <c r="AM2562" s="34">
        <f t="shared" si="1204"/>
        <v>31427.557692480008</v>
      </c>
    </row>
    <row r="2563" spans="1:39" ht="15" customHeight="1" x14ac:dyDescent="0.3">
      <c r="A2563" s="166" t="s">
        <v>4997</v>
      </c>
      <c r="B2563" s="99">
        <v>7208</v>
      </c>
      <c r="C2563" s="99">
        <v>21325</v>
      </c>
      <c r="D2563" s="165">
        <v>44444</v>
      </c>
      <c r="E2563" s="165">
        <v>44643</v>
      </c>
      <c r="F2563" s="166">
        <v>2</v>
      </c>
      <c r="G2563" s="178">
        <v>1.08</v>
      </c>
      <c r="H2563" s="181">
        <v>0.75</v>
      </c>
      <c r="I2563" s="180">
        <v>6.1800000000000001E-2</v>
      </c>
      <c r="J2563" s="21">
        <f t="shared" si="1205"/>
        <v>0.91999999999999993</v>
      </c>
      <c r="K2563" s="21" t="str">
        <f t="shared" si="1206"/>
        <v>Y</v>
      </c>
      <c r="L2563" s="37" t="str">
        <f t="shared" si="1207"/>
        <v>NA</v>
      </c>
      <c r="M2563" s="8" t="str">
        <f t="shared" si="1208"/>
        <v>Y</v>
      </c>
      <c r="N2563" s="42">
        <f t="shared" si="1209"/>
        <v>2</v>
      </c>
      <c r="O2563" s="43">
        <f t="shared" si="1210"/>
        <v>200000</v>
      </c>
      <c r="P2563" s="43" t="str">
        <f t="shared" si="1211"/>
        <v>NA</v>
      </c>
      <c r="Q2563" s="24">
        <f t="shared" si="1212"/>
        <v>7653.4544000000005</v>
      </c>
      <c r="R2563" s="43">
        <f t="shared" si="1213"/>
        <v>0</v>
      </c>
      <c r="S2563" s="24">
        <f t="shared" si="1214"/>
        <v>1000000</v>
      </c>
      <c r="T2563" s="25" t="str">
        <f t="shared" si="1215"/>
        <v>N</v>
      </c>
      <c r="U2563" s="44">
        <f t="shared" si="1216"/>
        <v>1</v>
      </c>
      <c r="V2563" s="45">
        <f t="shared" si="1217"/>
        <v>20000</v>
      </c>
      <c r="W2563" s="45">
        <f t="shared" si="1218"/>
        <v>65000</v>
      </c>
      <c r="X2563" s="28">
        <f t="shared" si="1219"/>
        <v>8126.437881920001</v>
      </c>
      <c r="Y2563" s="28">
        <f t="shared" si="1220"/>
        <v>0</v>
      </c>
      <c r="Z2563" s="45">
        <f t="shared" si="1221"/>
        <v>27895.107718079998</v>
      </c>
      <c r="AA2563" s="29" t="str">
        <f t="shared" si="1222"/>
        <v>N</v>
      </c>
      <c r="AB2563" s="46">
        <f t="shared" si="1223"/>
        <v>0</v>
      </c>
      <c r="AC2563" s="31">
        <f t="shared" si="1224"/>
        <v>0</v>
      </c>
      <c r="AD2563" s="31">
        <f t="shared" si="1225"/>
        <v>0</v>
      </c>
      <c r="AE2563" s="31">
        <f t="shared" si="1226"/>
        <v>0</v>
      </c>
      <c r="AF2563" s="47">
        <f t="shared" si="1227"/>
        <v>0</v>
      </c>
      <c r="AG2563" s="31">
        <f t="shared" si="1228"/>
        <v>0</v>
      </c>
      <c r="AH2563" s="48">
        <f t="shared" si="1229"/>
        <v>0</v>
      </c>
      <c r="AI2563" s="33">
        <f t="shared" si="1230"/>
        <v>0</v>
      </c>
      <c r="AJ2563" s="33">
        <f t="shared" si="1231"/>
        <v>0</v>
      </c>
      <c r="AK2563" s="33">
        <f t="shared" si="1232"/>
        <v>0</v>
      </c>
      <c r="AL2563" s="33">
        <f t="shared" si="1233"/>
        <v>0</v>
      </c>
      <c r="AM2563" s="34">
        <f t="shared" ref="AM2563:AM2626" si="1234">R2563+Y2563+AF2563+AL2563</f>
        <v>0</v>
      </c>
    </row>
    <row r="2564" spans="1:39" ht="15" customHeight="1" x14ac:dyDescent="0.3">
      <c r="A2564" s="166" t="s">
        <v>4998</v>
      </c>
      <c r="B2564" s="99">
        <v>9335</v>
      </c>
      <c r="C2564" s="99">
        <v>94182</v>
      </c>
      <c r="D2564" s="165">
        <v>45024</v>
      </c>
      <c r="E2564" s="165">
        <v>45296</v>
      </c>
      <c r="F2564" s="166">
        <v>2</v>
      </c>
      <c r="G2564" s="178">
        <v>1.59</v>
      </c>
      <c r="H2564" s="181">
        <v>1</v>
      </c>
      <c r="I2564" s="180">
        <v>2.8299999999999999E-2</v>
      </c>
      <c r="J2564" s="21">
        <f t="shared" si="1205"/>
        <v>0.40999999999999992</v>
      </c>
      <c r="K2564" s="21" t="str">
        <f t="shared" si="1206"/>
        <v>Y</v>
      </c>
      <c r="L2564" s="37" t="str">
        <f t="shared" si="1207"/>
        <v>NA</v>
      </c>
      <c r="M2564" s="8" t="str">
        <f t="shared" si="1208"/>
        <v>Y</v>
      </c>
      <c r="N2564" s="42">
        <f t="shared" si="1209"/>
        <v>1</v>
      </c>
      <c r="O2564" s="43">
        <f t="shared" si="1210"/>
        <v>200000</v>
      </c>
      <c r="P2564" s="43" t="str">
        <f t="shared" si="1211"/>
        <v>NA</v>
      </c>
      <c r="Q2564" s="24">
        <f t="shared" si="1212"/>
        <v>9599.1805000000004</v>
      </c>
      <c r="R2564" s="43">
        <f t="shared" si="1213"/>
        <v>0</v>
      </c>
      <c r="S2564" s="24">
        <f t="shared" si="1214"/>
        <v>1000000</v>
      </c>
      <c r="T2564" s="25" t="str">
        <f t="shared" si="1215"/>
        <v>N</v>
      </c>
      <c r="U2564" s="44">
        <f t="shared" si="1216"/>
        <v>0</v>
      </c>
      <c r="V2564" s="45">
        <f t="shared" si="1217"/>
        <v>0</v>
      </c>
      <c r="W2564" s="45">
        <f t="shared" si="1218"/>
        <v>0</v>
      </c>
      <c r="X2564" s="28">
        <f t="shared" si="1219"/>
        <v>0</v>
      </c>
      <c r="Y2564" s="28">
        <f t="shared" si="1220"/>
        <v>0</v>
      </c>
      <c r="Z2564" s="45">
        <f t="shared" si="1221"/>
        <v>0</v>
      </c>
      <c r="AA2564" s="29" t="str">
        <f t="shared" si="1222"/>
        <v>N</v>
      </c>
      <c r="AB2564" s="46">
        <f t="shared" si="1223"/>
        <v>0</v>
      </c>
      <c r="AC2564" s="31">
        <f t="shared" si="1224"/>
        <v>0</v>
      </c>
      <c r="AD2564" s="31">
        <f t="shared" si="1225"/>
        <v>0</v>
      </c>
      <c r="AE2564" s="31">
        <f t="shared" si="1226"/>
        <v>0</v>
      </c>
      <c r="AF2564" s="47">
        <f t="shared" si="1227"/>
        <v>0</v>
      </c>
      <c r="AG2564" s="31">
        <f t="shared" si="1228"/>
        <v>0</v>
      </c>
      <c r="AH2564" s="48">
        <f t="shared" si="1229"/>
        <v>0</v>
      </c>
      <c r="AI2564" s="33">
        <f t="shared" si="1230"/>
        <v>0</v>
      </c>
      <c r="AJ2564" s="33">
        <f t="shared" si="1231"/>
        <v>0</v>
      </c>
      <c r="AK2564" s="33">
        <f t="shared" si="1232"/>
        <v>0</v>
      </c>
      <c r="AL2564" s="33">
        <f t="shared" si="1233"/>
        <v>0</v>
      </c>
      <c r="AM2564" s="34">
        <f t="shared" si="1234"/>
        <v>0</v>
      </c>
    </row>
    <row r="2565" spans="1:39" ht="15" customHeight="1" x14ac:dyDescent="0.3">
      <c r="A2565" s="166" t="s">
        <v>4999</v>
      </c>
      <c r="B2565" s="99">
        <v>16609</v>
      </c>
      <c r="C2565" s="99">
        <v>82128</v>
      </c>
      <c r="D2565" s="165">
        <v>45363</v>
      </c>
      <c r="E2565" s="165">
        <v>45632</v>
      </c>
      <c r="F2565" s="166">
        <v>2</v>
      </c>
      <c r="G2565" s="178">
        <v>1.38</v>
      </c>
      <c r="H2565" s="181">
        <v>0.25</v>
      </c>
      <c r="I2565" s="180">
        <v>1.9199999999999998E-2</v>
      </c>
      <c r="J2565" s="21">
        <f t="shared" si="1205"/>
        <v>0.62000000000000011</v>
      </c>
      <c r="K2565" s="21" t="str">
        <f t="shared" si="1206"/>
        <v>Y</v>
      </c>
      <c r="L2565" s="37" t="str">
        <f t="shared" si="1207"/>
        <v>NA</v>
      </c>
      <c r="M2565" s="8" t="str">
        <f t="shared" si="1208"/>
        <v>Y</v>
      </c>
      <c r="N2565" s="42">
        <f t="shared" si="1209"/>
        <v>3</v>
      </c>
      <c r="O2565" s="43">
        <f t="shared" si="1210"/>
        <v>200000</v>
      </c>
      <c r="P2565" s="43" t="str">
        <f t="shared" si="1211"/>
        <v>NA</v>
      </c>
      <c r="Q2565" s="24">
        <f t="shared" si="1212"/>
        <v>16927.892800000001</v>
      </c>
      <c r="R2565" s="43">
        <f t="shared" si="1213"/>
        <v>0</v>
      </c>
      <c r="S2565" s="24">
        <f t="shared" si="1214"/>
        <v>1000000</v>
      </c>
      <c r="T2565" s="25" t="str">
        <f t="shared" si="1215"/>
        <v>N</v>
      </c>
      <c r="U2565" s="44">
        <f t="shared" si="1216"/>
        <v>2</v>
      </c>
      <c r="V2565" s="45">
        <f t="shared" si="1217"/>
        <v>20000</v>
      </c>
      <c r="W2565" s="45">
        <f t="shared" si="1218"/>
        <v>65000</v>
      </c>
      <c r="X2565" s="28">
        <f t="shared" si="1219"/>
        <v>0</v>
      </c>
      <c r="Y2565" s="28">
        <f t="shared" si="1220"/>
        <v>17252.908341760005</v>
      </c>
      <c r="Z2565" s="45">
        <f t="shared" si="1221"/>
        <v>0</v>
      </c>
      <c r="AA2565" s="29" t="str">
        <f t="shared" si="1222"/>
        <v>N</v>
      </c>
      <c r="AB2565" s="46">
        <f t="shared" si="1223"/>
        <v>1</v>
      </c>
      <c r="AC2565" s="31">
        <f t="shared" si="1224"/>
        <v>20000</v>
      </c>
      <c r="AD2565" s="31">
        <f t="shared" si="1225"/>
        <v>65000</v>
      </c>
      <c r="AE2565" s="31">
        <f t="shared" si="1226"/>
        <v>0</v>
      </c>
      <c r="AF2565" s="47">
        <f t="shared" si="1227"/>
        <v>17584.164181921798</v>
      </c>
      <c r="AG2565" s="31">
        <f t="shared" si="1228"/>
        <v>0</v>
      </c>
      <c r="AH2565" s="48">
        <f t="shared" si="1229"/>
        <v>0</v>
      </c>
      <c r="AI2565" s="33">
        <f t="shared" si="1230"/>
        <v>0</v>
      </c>
      <c r="AJ2565" s="33">
        <f t="shared" si="1231"/>
        <v>0</v>
      </c>
      <c r="AK2565" s="33">
        <f t="shared" si="1232"/>
        <v>0</v>
      </c>
      <c r="AL2565" s="33">
        <f t="shared" si="1233"/>
        <v>0</v>
      </c>
      <c r="AM2565" s="34">
        <f t="shared" si="1234"/>
        <v>34837.072523681803</v>
      </c>
    </row>
    <row r="2566" spans="1:39" ht="15" customHeight="1" x14ac:dyDescent="0.3">
      <c r="A2566" s="166" t="s">
        <v>5000</v>
      </c>
      <c r="B2566" s="99">
        <v>13147</v>
      </c>
      <c r="C2566" s="99">
        <v>48259</v>
      </c>
      <c r="D2566" s="165">
        <v>45815</v>
      </c>
      <c r="E2566" s="165">
        <v>46119</v>
      </c>
      <c r="F2566" s="166">
        <v>4</v>
      </c>
      <c r="G2566" s="178">
        <v>0.65</v>
      </c>
      <c r="H2566" s="181">
        <v>0.5</v>
      </c>
      <c r="I2566" s="180">
        <v>3.4500000000000003E-2</v>
      </c>
      <c r="J2566" s="21">
        <f t="shared" si="1205"/>
        <v>3.35</v>
      </c>
      <c r="K2566" s="21" t="str">
        <f t="shared" si="1206"/>
        <v>Y</v>
      </c>
      <c r="L2566" s="37" t="str">
        <f t="shared" si="1207"/>
        <v>NA</v>
      </c>
      <c r="M2566" s="8" t="str">
        <f t="shared" si="1208"/>
        <v>Y</v>
      </c>
      <c r="N2566" s="42">
        <f t="shared" si="1209"/>
        <v>7</v>
      </c>
      <c r="O2566" s="43">
        <f t="shared" si="1210"/>
        <v>200000</v>
      </c>
      <c r="P2566" s="43" t="str">
        <f t="shared" si="1211"/>
        <v>NA</v>
      </c>
      <c r="Q2566" s="24">
        <f t="shared" si="1212"/>
        <v>13600.5715</v>
      </c>
      <c r="R2566" s="43">
        <f t="shared" si="1213"/>
        <v>0</v>
      </c>
      <c r="S2566" s="24">
        <f t="shared" si="1214"/>
        <v>1000000</v>
      </c>
      <c r="T2566" s="25" t="str">
        <f t="shared" si="1215"/>
        <v>Y</v>
      </c>
      <c r="U2566" s="44">
        <f t="shared" si="1216"/>
        <v>6</v>
      </c>
      <c r="V2566" s="45">
        <f t="shared" si="1217"/>
        <v>200000</v>
      </c>
      <c r="W2566" s="45">
        <f t="shared" si="1218"/>
        <v>1000000</v>
      </c>
      <c r="X2566" s="28">
        <f t="shared" si="1219"/>
        <v>14069.79121675</v>
      </c>
      <c r="Y2566" s="28">
        <f t="shared" si="1220"/>
        <v>0</v>
      </c>
      <c r="Z2566" s="45" t="str">
        <f t="shared" si="1221"/>
        <v>NA</v>
      </c>
      <c r="AA2566" s="29" t="str">
        <f t="shared" si="1222"/>
        <v>Y</v>
      </c>
      <c r="AB2566" s="46">
        <f t="shared" si="1223"/>
        <v>5</v>
      </c>
      <c r="AC2566" s="31">
        <f t="shared" si="1224"/>
        <v>200000</v>
      </c>
      <c r="AD2566" s="31">
        <f t="shared" si="1225"/>
        <v>1000000</v>
      </c>
      <c r="AE2566" s="31">
        <f t="shared" si="1226"/>
        <v>14555.199013727875</v>
      </c>
      <c r="AF2566" s="47">
        <f t="shared" si="1227"/>
        <v>0</v>
      </c>
      <c r="AG2566" s="31" t="str">
        <f t="shared" si="1228"/>
        <v>NA</v>
      </c>
      <c r="AH2566" s="48">
        <f t="shared" si="1229"/>
        <v>4</v>
      </c>
      <c r="AI2566" s="33">
        <f t="shared" si="1230"/>
        <v>20000</v>
      </c>
      <c r="AJ2566" s="33">
        <f t="shared" si="1231"/>
        <v>65000</v>
      </c>
      <c r="AK2566" s="33">
        <f t="shared" si="1232"/>
        <v>15057.353379701486</v>
      </c>
      <c r="AL2566" s="33">
        <f t="shared" si="1233"/>
        <v>0</v>
      </c>
      <c r="AM2566" s="34">
        <f t="shared" si="1234"/>
        <v>0</v>
      </c>
    </row>
    <row r="2567" spans="1:39" ht="15" customHeight="1" x14ac:dyDescent="0.3">
      <c r="A2567" s="166" t="s">
        <v>5001</v>
      </c>
      <c r="B2567" s="99">
        <v>19520</v>
      </c>
      <c r="C2567" s="99">
        <v>101652</v>
      </c>
      <c r="D2567" s="165">
        <v>46004</v>
      </c>
      <c r="E2567" s="165">
        <v>46059</v>
      </c>
      <c r="F2567" s="166">
        <v>2</v>
      </c>
      <c r="G2567" s="178">
        <v>1.94</v>
      </c>
      <c r="H2567" s="181">
        <v>0.5</v>
      </c>
      <c r="I2567" s="180">
        <v>2.6599999999999999E-2</v>
      </c>
      <c r="J2567" s="21">
        <f t="shared" si="1205"/>
        <v>6.0000000000000053E-2</v>
      </c>
      <c r="K2567" s="21" t="str">
        <f t="shared" si="1206"/>
        <v>Y</v>
      </c>
      <c r="L2567" s="37" t="str">
        <f t="shared" si="1207"/>
        <v>NA</v>
      </c>
      <c r="M2567" s="8" t="str">
        <f t="shared" si="1208"/>
        <v>Y</v>
      </c>
      <c r="N2567" s="42">
        <f t="shared" si="1209"/>
        <v>1</v>
      </c>
      <c r="O2567" s="43">
        <f t="shared" si="1210"/>
        <v>200000</v>
      </c>
      <c r="P2567" s="43" t="str">
        <f t="shared" si="1211"/>
        <v>NA</v>
      </c>
      <c r="Q2567" s="24">
        <f t="shared" si="1212"/>
        <v>20039.232</v>
      </c>
      <c r="R2567" s="43">
        <f t="shared" si="1213"/>
        <v>0</v>
      </c>
      <c r="S2567" s="24">
        <f t="shared" si="1214"/>
        <v>1000000</v>
      </c>
      <c r="T2567" s="25" t="str">
        <f t="shared" si="1215"/>
        <v>N</v>
      </c>
      <c r="U2567" s="44">
        <f t="shared" si="1216"/>
        <v>0</v>
      </c>
      <c r="V2567" s="45">
        <f t="shared" si="1217"/>
        <v>0</v>
      </c>
      <c r="W2567" s="45">
        <f t="shared" si="1218"/>
        <v>0</v>
      </c>
      <c r="X2567" s="28">
        <f t="shared" si="1219"/>
        <v>0</v>
      </c>
      <c r="Y2567" s="28">
        <f t="shared" si="1220"/>
        <v>0</v>
      </c>
      <c r="Z2567" s="45">
        <f t="shared" si="1221"/>
        <v>0</v>
      </c>
      <c r="AA2567" s="29" t="str">
        <f t="shared" si="1222"/>
        <v>N</v>
      </c>
      <c r="AB2567" s="46">
        <f t="shared" si="1223"/>
        <v>0</v>
      </c>
      <c r="AC2567" s="31">
        <f t="shared" si="1224"/>
        <v>0</v>
      </c>
      <c r="AD2567" s="31">
        <f t="shared" si="1225"/>
        <v>0</v>
      </c>
      <c r="AE2567" s="31">
        <f t="shared" si="1226"/>
        <v>0</v>
      </c>
      <c r="AF2567" s="47">
        <f t="shared" si="1227"/>
        <v>0</v>
      </c>
      <c r="AG2567" s="31">
        <f t="shared" si="1228"/>
        <v>0</v>
      </c>
      <c r="AH2567" s="48">
        <f t="shared" si="1229"/>
        <v>0</v>
      </c>
      <c r="AI2567" s="33">
        <f t="shared" si="1230"/>
        <v>0</v>
      </c>
      <c r="AJ2567" s="33">
        <f t="shared" si="1231"/>
        <v>0</v>
      </c>
      <c r="AK2567" s="33">
        <f t="shared" si="1232"/>
        <v>0</v>
      </c>
      <c r="AL2567" s="33">
        <f t="shared" si="1233"/>
        <v>0</v>
      </c>
      <c r="AM2567" s="34">
        <f t="shared" si="1234"/>
        <v>0</v>
      </c>
    </row>
    <row r="2568" spans="1:39" ht="15" customHeight="1" x14ac:dyDescent="0.3">
      <c r="A2568" s="166" t="s">
        <v>5002</v>
      </c>
      <c r="B2568" s="99">
        <v>12004</v>
      </c>
      <c r="C2568" s="99">
        <v>74569</v>
      </c>
      <c r="D2568" s="165">
        <v>46084</v>
      </c>
      <c r="E2568" s="165">
        <v>46198</v>
      </c>
      <c r="F2568" s="166">
        <v>4</v>
      </c>
      <c r="G2568" s="178">
        <v>0.11</v>
      </c>
      <c r="H2568" s="181">
        <v>1</v>
      </c>
      <c r="I2568" s="180">
        <v>3.3599999999999998E-2</v>
      </c>
      <c r="J2568" s="21">
        <f t="shared" si="1205"/>
        <v>3.89</v>
      </c>
      <c r="K2568" s="21" t="str">
        <f t="shared" si="1206"/>
        <v>Y</v>
      </c>
      <c r="L2568" s="37" t="str">
        <f t="shared" si="1207"/>
        <v>NA</v>
      </c>
      <c r="M2568" s="8" t="str">
        <f t="shared" si="1208"/>
        <v>Y</v>
      </c>
      <c r="N2568" s="42">
        <f t="shared" si="1209"/>
        <v>4</v>
      </c>
      <c r="O2568" s="43">
        <f t="shared" si="1210"/>
        <v>200000</v>
      </c>
      <c r="P2568" s="43" t="str">
        <f t="shared" si="1211"/>
        <v>NA</v>
      </c>
      <c r="Q2568" s="24">
        <f t="shared" si="1212"/>
        <v>12407.334400000002</v>
      </c>
      <c r="R2568" s="43">
        <f t="shared" si="1213"/>
        <v>0</v>
      </c>
      <c r="S2568" s="24">
        <f t="shared" si="1214"/>
        <v>1000000</v>
      </c>
      <c r="T2568" s="25" t="str">
        <f t="shared" si="1215"/>
        <v>Y</v>
      </c>
      <c r="U2568" s="44">
        <f t="shared" si="1216"/>
        <v>3</v>
      </c>
      <c r="V2568" s="45">
        <f t="shared" si="1217"/>
        <v>200000</v>
      </c>
      <c r="W2568" s="45">
        <f t="shared" si="1218"/>
        <v>1000000</v>
      </c>
      <c r="X2568" s="28">
        <f t="shared" si="1219"/>
        <v>12824.220835840002</v>
      </c>
      <c r="Y2568" s="28">
        <f t="shared" si="1220"/>
        <v>0</v>
      </c>
      <c r="Z2568" s="45" t="str">
        <f t="shared" si="1221"/>
        <v>NA</v>
      </c>
      <c r="AA2568" s="29" t="str">
        <f t="shared" si="1222"/>
        <v>Y</v>
      </c>
      <c r="AB2568" s="46">
        <f t="shared" si="1223"/>
        <v>2</v>
      </c>
      <c r="AC2568" s="31">
        <f t="shared" si="1224"/>
        <v>200000</v>
      </c>
      <c r="AD2568" s="31">
        <f t="shared" si="1225"/>
        <v>1000000</v>
      </c>
      <c r="AE2568" s="31">
        <f t="shared" si="1226"/>
        <v>13255.114655924228</v>
      </c>
      <c r="AF2568" s="47">
        <f t="shared" si="1227"/>
        <v>0</v>
      </c>
      <c r="AG2568" s="31" t="str">
        <f t="shared" si="1228"/>
        <v>NA</v>
      </c>
      <c r="AH2568" s="48">
        <f t="shared" si="1229"/>
        <v>1</v>
      </c>
      <c r="AI2568" s="33">
        <f t="shared" si="1230"/>
        <v>20000</v>
      </c>
      <c r="AJ2568" s="33">
        <f t="shared" si="1231"/>
        <v>65000</v>
      </c>
      <c r="AK2568" s="33">
        <f t="shared" si="1232"/>
        <v>13700.486508363283</v>
      </c>
      <c r="AL2568" s="33">
        <f t="shared" si="1233"/>
        <v>0</v>
      </c>
      <c r="AM2568" s="34">
        <f t="shared" si="1234"/>
        <v>0</v>
      </c>
    </row>
    <row r="2569" spans="1:39" ht="15" customHeight="1" x14ac:dyDescent="0.3">
      <c r="A2569" s="166" t="s">
        <v>5003</v>
      </c>
      <c r="B2569" s="99">
        <v>18861</v>
      </c>
      <c r="C2569" s="99">
        <v>101706</v>
      </c>
      <c r="D2569" s="165">
        <v>44849</v>
      </c>
      <c r="E2569" s="165">
        <v>45128</v>
      </c>
      <c r="F2569" s="166">
        <v>2</v>
      </c>
      <c r="G2569" s="178">
        <v>0.46</v>
      </c>
      <c r="H2569" s="181">
        <v>0.5</v>
      </c>
      <c r="I2569" s="180">
        <v>8.2799999999999999E-2</v>
      </c>
      <c r="J2569" s="21">
        <f t="shared" si="1205"/>
        <v>1.54</v>
      </c>
      <c r="K2569" s="21" t="str">
        <f t="shared" si="1206"/>
        <v>Y</v>
      </c>
      <c r="L2569" s="37" t="str">
        <f t="shared" si="1207"/>
        <v>NA</v>
      </c>
      <c r="M2569" s="8" t="str">
        <f t="shared" si="1208"/>
        <v>Y</v>
      </c>
      <c r="N2569" s="42">
        <f t="shared" si="1209"/>
        <v>4</v>
      </c>
      <c r="O2569" s="43">
        <f t="shared" si="1210"/>
        <v>200000</v>
      </c>
      <c r="P2569" s="43" t="str">
        <f t="shared" si="1211"/>
        <v>NA</v>
      </c>
      <c r="Q2569" s="24">
        <f t="shared" si="1212"/>
        <v>20422.6908</v>
      </c>
      <c r="R2569" s="43">
        <f t="shared" si="1213"/>
        <v>0</v>
      </c>
      <c r="S2569" s="24">
        <f t="shared" si="1214"/>
        <v>1000000</v>
      </c>
      <c r="T2569" s="25" t="str">
        <f t="shared" si="1215"/>
        <v>Y</v>
      </c>
      <c r="U2569" s="44">
        <f t="shared" si="1216"/>
        <v>3</v>
      </c>
      <c r="V2569" s="45">
        <f t="shared" si="1217"/>
        <v>200000</v>
      </c>
      <c r="W2569" s="45">
        <f t="shared" si="1218"/>
        <v>1000000</v>
      </c>
      <c r="X2569" s="28">
        <f t="shared" si="1219"/>
        <v>22113.689598239998</v>
      </c>
      <c r="Y2569" s="28">
        <f t="shared" si="1220"/>
        <v>0</v>
      </c>
      <c r="Z2569" s="45" t="str">
        <f t="shared" si="1221"/>
        <v>NA</v>
      </c>
      <c r="AA2569" s="29" t="str">
        <f t="shared" si="1222"/>
        <v>N</v>
      </c>
      <c r="AB2569" s="46">
        <f t="shared" si="1223"/>
        <v>2</v>
      </c>
      <c r="AC2569" s="31">
        <f t="shared" si="1224"/>
        <v>20000</v>
      </c>
      <c r="AD2569" s="31">
        <f t="shared" si="1225"/>
        <v>65000</v>
      </c>
      <c r="AE2569" s="31">
        <f t="shared" si="1226"/>
        <v>20000</v>
      </c>
      <c r="AF2569" s="47">
        <f t="shared" si="1227"/>
        <v>3944.70309697427</v>
      </c>
      <c r="AG2569" s="31">
        <f t="shared" si="1228"/>
        <v>0</v>
      </c>
      <c r="AH2569" s="48">
        <f t="shared" si="1229"/>
        <v>1</v>
      </c>
      <c r="AI2569" s="33">
        <f t="shared" si="1230"/>
        <v>20000</v>
      </c>
      <c r="AJ2569" s="33">
        <f t="shared" si="1231"/>
        <v>65000</v>
      </c>
      <c r="AK2569" s="33">
        <f t="shared" si="1232"/>
        <v>0</v>
      </c>
      <c r="AL2569" s="33">
        <f t="shared" si="1233"/>
        <v>25927.324513403739</v>
      </c>
      <c r="AM2569" s="34">
        <f t="shared" si="1234"/>
        <v>29872.027610378009</v>
      </c>
    </row>
    <row r="2570" spans="1:39" ht="15" customHeight="1" x14ac:dyDescent="0.3">
      <c r="A2570" s="166" t="s">
        <v>5004</v>
      </c>
      <c r="B2570" s="99">
        <v>6997</v>
      </c>
      <c r="C2570" s="99">
        <v>58101</v>
      </c>
      <c r="D2570" s="165">
        <v>46087</v>
      </c>
      <c r="E2570" s="165">
        <v>46142</v>
      </c>
      <c r="F2570" s="166">
        <v>4</v>
      </c>
      <c r="G2570" s="178">
        <v>2.06</v>
      </c>
      <c r="H2570" s="181">
        <v>0.5</v>
      </c>
      <c r="I2570" s="180">
        <v>1.9E-2</v>
      </c>
      <c r="J2570" s="21">
        <f t="shared" si="1205"/>
        <v>1.94</v>
      </c>
      <c r="K2570" s="21" t="str">
        <f t="shared" si="1206"/>
        <v>Y</v>
      </c>
      <c r="L2570" s="37" t="str">
        <f t="shared" si="1207"/>
        <v>NA</v>
      </c>
      <c r="M2570" s="8" t="str">
        <f t="shared" si="1208"/>
        <v>Y</v>
      </c>
      <c r="N2570" s="42">
        <f t="shared" si="1209"/>
        <v>4</v>
      </c>
      <c r="O2570" s="43">
        <f t="shared" si="1210"/>
        <v>200000</v>
      </c>
      <c r="P2570" s="43" t="str">
        <f t="shared" si="1211"/>
        <v>NA</v>
      </c>
      <c r="Q2570" s="24">
        <f t="shared" si="1212"/>
        <v>7129.9429999999993</v>
      </c>
      <c r="R2570" s="43">
        <f t="shared" si="1213"/>
        <v>0</v>
      </c>
      <c r="S2570" s="24">
        <f t="shared" si="1214"/>
        <v>1000000</v>
      </c>
      <c r="T2570" s="25" t="str">
        <f t="shared" si="1215"/>
        <v>Y</v>
      </c>
      <c r="U2570" s="44">
        <f t="shared" si="1216"/>
        <v>3</v>
      </c>
      <c r="V2570" s="45">
        <f t="shared" si="1217"/>
        <v>200000</v>
      </c>
      <c r="W2570" s="45">
        <f t="shared" si="1218"/>
        <v>1000000</v>
      </c>
      <c r="X2570" s="28">
        <f t="shared" si="1219"/>
        <v>7265.4119169999985</v>
      </c>
      <c r="Y2570" s="28">
        <f t="shared" si="1220"/>
        <v>0</v>
      </c>
      <c r="Z2570" s="45" t="str">
        <f t="shared" si="1221"/>
        <v>NA</v>
      </c>
      <c r="AA2570" s="29" t="str">
        <f t="shared" si="1222"/>
        <v>N</v>
      </c>
      <c r="AB2570" s="46">
        <f t="shared" si="1223"/>
        <v>2</v>
      </c>
      <c r="AC2570" s="31">
        <f t="shared" si="1224"/>
        <v>20000</v>
      </c>
      <c r="AD2570" s="31">
        <f t="shared" si="1225"/>
        <v>65000</v>
      </c>
      <c r="AE2570" s="31">
        <f t="shared" si="1226"/>
        <v>7403.454743422998</v>
      </c>
      <c r="AF2570" s="47">
        <f t="shared" si="1227"/>
        <v>0</v>
      </c>
      <c r="AG2570" s="31">
        <f t="shared" si="1228"/>
        <v>0</v>
      </c>
      <c r="AH2570" s="48">
        <f t="shared" si="1229"/>
        <v>1</v>
      </c>
      <c r="AI2570" s="33">
        <f t="shared" si="1230"/>
        <v>20000</v>
      </c>
      <c r="AJ2570" s="33">
        <f t="shared" si="1231"/>
        <v>65000</v>
      </c>
      <c r="AK2570" s="33">
        <f t="shared" si="1232"/>
        <v>0</v>
      </c>
      <c r="AL2570" s="33">
        <f t="shared" si="1233"/>
        <v>7544.1203835480346</v>
      </c>
      <c r="AM2570" s="34">
        <f t="shared" si="1234"/>
        <v>7544.1203835480346</v>
      </c>
    </row>
    <row r="2571" spans="1:39" ht="15" customHeight="1" x14ac:dyDescent="0.3">
      <c r="A2571" s="166" t="s">
        <v>5005</v>
      </c>
      <c r="B2571" s="99">
        <v>11089</v>
      </c>
      <c r="C2571" s="99">
        <v>30070</v>
      </c>
      <c r="D2571" s="165">
        <v>44986</v>
      </c>
      <c r="E2571" s="165">
        <v>45050</v>
      </c>
      <c r="F2571" s="166">
        <v>2</v>
      </c>
      <c r="G2571" s="178">
        <v>0.87</v>
      </c>
      <c r="H2571" s="181">
        <v>0.5</v>
      </c>
      <c r="I2571" s="180">
        <v>5.5500000000000001E-2</v>
      </c>
      <c r="J2571" s="21">
        <f t="shared" si="1205"/>
        <v>1.1299999999999999</v>
      </c>
      <c r="K2571" s="21" t="str">
        <f t="shared" si="1206"/>
        <v>Y</v>
      </c>
      <c r="L2571" s="37" t="str">
        <f t="shared" si="1207"/>
        <v>NA</v>
      </c>
      <c r="M2571" s="8" t="str">
        <f t="shared" si="1208"/>
        <v>Y</v>
      </c>
      <c r="N2571" s="42">
        <f t="shared" si="1209"/>
        <v>3</v>
      </c>
      <c r="O2571" s="43">
        <f t="shared" si="1210"/>
        <v>200000</v>
      </c>
      <c r="P2571" s="43" t="str">
        <f t="shared" si="1211"/>
        <v>NA</v>
      </c>
      <c r="Q2571" s="24">
        <f t="shared" si="1212"/>
        <v>11704.4395</v>
      </c>
      <c r="R2571" s="43">
        <f t="shared" si="1213"/>
        <v>0</v>
      </c>
      <c r="S2571" s="24">
        <f t="shared" si="1214"/>
        <v>1000000</v>
      </c>
      <c r="T2571" s="25" t="str">
        <f t="shared" si="1215"/>
        <v>Y</v>
      </c>
      <c r="U2571" s="44">
        <f t="shared" si="1216"/>
        <v>2</v>
      </c>
      <c r="V2571" s="45">
        <f t="shared" si="1217"/>
        <v>200000</v>
      </c>
      <c r="W2571" s="45">
        <f t="shared" si="1218"/>
        <v>1000000</v>
      </c>
      <c r="X2571" s="28">
        <f t="shared" si="1219"/>
        <v>12354.035892250002</v>
      </c>
      <c r="Y2571" s="28">
        <f t="shared" si="1220"/>
        <v>0</v>
      </c>
      <c r="Z2571" s="45" t="str">
        <f t="shared" si="1221"/>
        <v>NA</v>
      </c>
      <c r="AA2571" s="29" t="str">
        <f t="shared" si="1222"/>
        <v>N</v>
      </c>
      <c r="AB2571" s="46">
        <f t="shared" si="1223"/>
        <v>1</v>
      </c>
      <c r="AC2571" s="31">
        <f t="shared" si="1224"/>
        <v>20000</v>
      </c>
      <c r="AD2571" s="31">
        <f t="shared" si="1225"/>
        <v>65000</v>
      </c>
      <c r="AE2571" s="31">
        <f t="shared" si="1226"/>
        <v>13039.684884269878</v>
      </c>
      <c r="AF2571" s="47">
        <f t="shared" si="1227"/>
        <v>0</v>
      </c>
      <c r="AG2571" s="31">
        <f t="shared" si="1228"/>
        <v>0</v>
      </c>
      <c r="AH2571" s="48">
        <f t="shared" si="1229"/>
        <v>0</v>
      </c>
      <c r="AI2571" s="33">
        <f t="shared" si="1230"/>
        <v>0</v>
      </c>
      <c r="AJ2571" s="33">
        <f t="shared" si="1231"/>
        <v>0</v>
      </c>
      <c r="AK2571" s="33">
        <f t="shared" si="1232"/>
        <v>0</v>
      </c>
      <c r="AL2571" s="33">
        <f t="shared" si="1233"/>
        <v>0</v>
      </c>
      <c r="AM2571" s="34">
        <f t="shared" si="1234"/>
        <v>0</v>
      </c>
    </row>
    <row r="2572" spans="1:39" ht="15" customHeight="1" x14ac:dyDescent="0.3">
      <c r="A2572" s="166" t="s">
        <v>5006</v>
      </c>
      <c r="B2572" s="99">
        <v>7686</v>
      </c>
      <c r="C2572" s="99">
        <v>72634</v>
      </c>
      <c r="D2572" s="165">
        <v>44858</v>
      </c>
      <c r="E2572" s="165">
        <v>45186</v>
      </c>
      <c r="F2572" s="166">
        <v>4</v>
      </c>
      <c r="G2572" s="178">
        <v>3.75</v>
      </c>
      <c r="H2572" s="181">
        <v>0.5</v>
      </c>
      <c r="I2572" s="180">
        <v>6.1899999999999997E-2</v>
      </c>
      <c r="J2572" s="21">
        <f t="shared" si="1205"/>
        <v>0.25</v>
      </c>
      <c r="K2572" s="21" t="str">
        <f t="shared" si="1206"/>
        <v>Y</v>
      </c>
      <c r="L2572" s="37" t="str">
        <f t="shared" si="1207"/>
        <v>NA</v>
      </c>
      <c r="M2572" s="8" t="str">
        <f t="shared" si="1208"/>
        <v>Y</v>
      </c>
      <c r="N2572" s="42">
        <f t="shared" si="1209"/>
        <v>1</v>
      </c>
      <c r="O2572" s="43">
        <f t="shared" si="1210"/>
        <v>200000</v>
      </c>
      <c r="P2572" s="43" t="str">
        <f t="shared" si="1211"/>
        <v>NA</v>
      </c>
      <c r="Q2572" s="24">
        <f t="shared" si="1212"/>
        <v>8161.7634000000007</v>
      </c>
      <c r="R2572" s="43">
        <f t="shared" si="1213"/>
        <v>0</v>
      </c>
      <c r="S2572" s="24">
        <f t="shared" si="1214"/>
        <v>1000000</v>
      </c>
      <c r="T2572" s="25" t="str">
        <f t="shared" si="1215"/>
        <v>N</v>
      </c>
      <c r="U2572" s="44">
        <f t="shared" si="1216"/>
        <v>0</v>
      </c>
      <c r="V2572" s="45">
        <f t="shared" si="1217"/>
        <v>0</v>
      </c>
      <c r="W2572" s="45">
        <f t="shared" si="1218"/>
        <v>0</v>
      </c>
      <c r="X2572" s="28">
        <f t="shared" si="1219"/>
        <v>0</v>
      </c>
      <c r="Y2572" s="28">
        <f t="shared" si="1220"/>
        <v>0</v>
      </c>
      <c r="Z2572" s="45">
        <f t="shared" si="1221"/>
        <v>0</v>
      </c>
      <c r="AA2572" s="29" t="str">
        <f t="shared" si="1222"/>
        <v>N</v>
      </c>
      <c r="AB2572" s="46">
        <f t="shared" si="1223"/>
        <v>0</v>
      </c>
      <c r="AC2572" s="31">
        <f t="shared" si="1224"/>
        <v>0</v>
      </c>
      <c r="AD2572" s="31">
        <f t="shared" si="1225"/>
        <v>0</v>
      </c>
      <c r="AE2572" s="31">
        <f t="shared" si="1226"/>
        <v>0</v>
      </c>
      <c r="AF2572" s="47">
        <f t="shared" si="1227"/>
        <v>0</v>
      </c>
      <c r="AG2572" s="31">
        <f t="shared" si="1228"/>
        <v>0</v>
      </c>
      <c r="AH2572" s="48">
        <f t="shared" si="1229"/>
        <v>0</v>
      </c>
      <c r="AI2572" s="33">
        <f t="shared" si="1230"/>
        <v>0</v>
      </c>
      <c r="AJ2572" s="33">
        <f t="shared" si="1231"/>
        <v>0</v>
      </c>
      <c r="AK2572" s="33">
        <f t="shared" si="1232"/>
        <v>0</v>
      </c>
      <c r="AL2572" s="33">
        <f t="shared" si="1233"/>
        <v>0</v>
      </c>
      <c r="AM2572" s="34">
        <f t="shared" si="1234"/>
        <v>0</v>
      </c>
    </row>
    <row r="2573" spans="1:39" ht="15" customHeight="1" x14ac:dyDescent="0.3">
      <c r="A2573" s="166" t="s">
        <v>5007</v>
      </c>
      <c r="B2573" s="99">
        <v>13703</v>
      </c>
      <c r="C2573" s="99">
        <v>75579</v>
      </c>
      <c r="D2573" s="165">
        <v>45936</v>
      </c>
      <c r="E2573" s="165">
        <v>46296</v>
      </c>
      <c r="F2573" s="166">
        <v>4</v>
      </c>
      <c r="G2573" s="178">
        <v>1.88</v>
      </c>
      <c r="H2573" s="181">
        <v>0.25</v>
      </c>
      <c r="I2573" s="180">
        <v>1.5699999999999999E-2</v>
      </c>
      <c r="J2573" s="21">
        <f t="shared" si="1205"/>
        <v>2.12</v>
      </c>
      <c r="K2573" s="21" t="str">
        <f t="shared" si="1206"/>
        <v>Y</v>
      </c>
      <c r="L2573" s="37" t="str">
        <f t="shared" si="1207"/>
        <v>NA</v>
      </c>
      <c r="M2573" s="8" t="str">
        <f t="shared" si="1208"/>
        <v>Y</v>
      </c>
      <c r="N2573" s="42">
        <f t="shared" si="1209"/>
        <v>9</v>
      </c>
      <c r="O2573" s="43">
        <f t="shared" si="1210"/>
        <v>200000</v>
      </c>
      <c r="P2573" s="43" t="str">
        <f t="shared" si="1211"/>
        <v>NA</v>
      </c>
      <c r="Q2573" s="24">
        <f t="shared" si="1212"/>
        <v>13918.1371</v>
      </c>
      <c r="R2573" s="43">
        <f t="shared" si="1213"/>
        <v>0</v>
      </c>
      <c r="S2573" s="24">
        <f t="shared" si="1214"/>
        <v>1000000</v>
      </c>
      <c r="T2573" s="25" t="str">
        <f t="shared" si="1215"/>
        <v>Y</v>
      </c>
      <c r="U2573" s="44">
        <f t="shared" si="1216"/>
        <v>8</v>
      </c>
      <c r="V2573" s="45">
        <f t="shared" si="1217"/>
        <v>200000</v>
      </c>
      <c r="W2573" s="45">
        <f t="shared" si="1218"/>
        <v>1000000</v>
      </c>
      <c r="X2573" s="28">
        <f t="shared" si="1219"/>
        <v>14136.65185247</v>
      </c>
      <c r="Y2573" s="28">
        <f t="shared" si="1220"/>
        <v>0</v>
      </c>
      <c r="Z2573" s="45" t="str">
        <f t="shared" si="1221"/>
        <v>NA</v>
      </c>
      <c r="AA2573" s="29" t="str">
        <f t="shared" si="1222"/>
        <v>Y</v>
      </c>
      <c r="AB2573" s="46">
        <f t="shared" si="1223"/>
        <v>7</v>
      </c>
      <c r="AC2573" s="31">
        <f t="shared" si="1224"/>
        <v>200000</v>
      </c>
      <c r="AD2573" s="31">
        <f t="shared" si="1225"/>
        <v>1000000</v>
      </c>
      <c r="AE2573" s="31">
        <f t="shared" si="1226"/>
        <v>14358.597286553781</v>
      </c>
      <c r="AF2573" s="47">
        <f t="shared" si="1227"/>
        <v>0</v>
      </c>
      <c r="AG2573" s="31" t="str">
        <f t="shared" si="1228"/>
        <v>NA</v>
      </c>
      <c r="AH2573" s="48">
        <f t="shared" si="1229"/>
        <v>6</v>
      </c>
      <c r="AI2573" s="33">
        <f t="shared" si="1230"/>
        <v>20000</v>
      </c>
      <c r="AJ2573" s="33">
        <f t="shared" si="1231"/>
        <v>65000</v>
      </c>
      <c r="AK2573" s="33">
        <f t="shared" si="1232"/>
        <v>14584.027263952676</v>
      </c>
      <c r="AL2573" s="33">
        <f t="shared" si="1233"/>
        <v>0</v>
      </c>
      <c r="AM2573" s="34">
        <f t="shared" si="1234"/>
        <v>0</v>
      </c>
    </row>
    <row r="2574" spans="1:39" ht="15" customHeight="1" x14ac:dyDescent="0.3">
      <c r="A2574" s="166" t="s">
        <v>5008</v>
      </c>
      <c r="B2574" s="99">
        <v>8276</v>
      </c>
      <c r="C2574" s="99">
        <v>27878</v>
      </c>
      <c r="D2574" s="165">
        <v>45103</v>
      </c>
      <c r="E2574" s="165">
        <v>45242</v>
      </c>
      <c r="F2574" s="166">
        <v>4</v>
      </c>
      <c r="G2574" s="178">
        <v>0.62</v>
      </c>
      <c r="H2574" s="181">
        <v>0.75</v>
      </c>
      <c r="I2574" s="180">
        <v>7.6700000000000004E-2</v>
      </c>
      <c r="J2574" s="21">
        <f t="shared" si="1205"/>
        <v>3.38</v>
      </c>
      <c r="K2574" s="21" t="str">
        <f t="shared" si="1206"/>
        <v>Y</v>
      </c>
      <c r="L2574" s="37" t="str">
        <f t="shared" si="1207"/>
        <v>NA</v>
      </c>
      <c r="M2574" s="8" t="str">
        <f t="shared" si="1208"/>
        <v>Y</v>
      </c>
      <c r="N2574" s="42">
        <f t="shared" si="1209"/>
        <v>5</v>
      </c>
      <c r="O2574" s="43">
        <f t="shared" si="1210"/>
        <v>200000</v>
      </c>
      <c r="P2574" s="43" t="str">
        <f t="shared" si="1211"/>
        <v>NA</v>
      </c>
      <c r="Q2574" s="24">
        <f t="shared" si="1212"/>
        <v>8910.7692000000006</v>
      </c>
      <c r="R2574" s="43">
        <f t="shared" si="1213"/>
        <v>0</v>
      </c>
      <c r="S2574" s="24">
        <f t="shared" si="1214"/>
        <v>1000000</v>
      </c>
      <c r="T2574" s="25" t="str">
        <f t="shared" si="1215"/>
        <v>Y</v>
      </c>
      <c r="U2574" s="44">
        <f t="shared" si="1216"/>
        <v>4</v>
      </c>
      <c r="V2574" s="45">
        <f t="shared" si="1217"/>
        <v>200000</v>
      </c>
      <c r="W2574" s="45">
        <f t="shared" si="1218"/>
        <v>1000000</v>
      </c>
      <c r="X2574" s="28">
        <f t="shared" si="1219"/>
        <v>9594.2251976400003</v>
      </c>
      <c r="Y2574" s="28">
        <f t="shared" si="1220"/>
        <v>0</v>
      </c>
      <c r="Z2574" s="45" t="str">
        <f t="shared" si="1221"/>
        <v>NA</v>
      </c>
      <c r="AA2574" s="29" t="str">
        <f t="shared" si="1222"/>
        <v>Y</v>
      </c>
      <c r="AB2574" s="46">
        <f t="shared" si="1223"/>
        <v>3</v>
      </c>
      <c r="AC2574" s="31">
        <f t="shared" si="1224"/>
        <v>200000</v>
      </c>
      <c r="AD2574" s="31">
        <f t="shared" si="1225"/>
        <v>1000000</v>
      </c>
      <c r="AE2574" s="31">
        <f t="shared" si="1226"/>
        <v>10330.102270298989</v>
      </c>
      <c r="AF2574" s="47">
        <f t="shared" si="1227"/>
        <v>0</v>
      </c>
      <c r="AG2574" s="31" t="str">
        <f t="shared" si="1228"/>
        <v>NA</v>
      </c>
      <c r="AH2574" s="48">
        <f t="shared" si="1229"/>
        <v>2</v>
      </c>
      <c r="AI2574" s="33">
        <f t="shared" si="1230"/>
        <v>20000</v>
      </c>
      <c r="AJ2574" s="33">
        <f t="shared" si="1231"/>
        <v>65000</v>
      </c>
      <c r="AK2574" s="33">
        <f t="shared" si="1232"/>
        <v>11122.421114430921</v>
      </c>
      <c r="AL2574" s="33">
        <f t="shared" si="1233"/>
        <v>0</v>
      </c>
      <c r="AM2574" s="34">
        <f t="shared" si="1234"/>
        <v>0</v>
      </c>
    </row>
    <row r="2575" spans="1:39" ht="15" customHeight="1" x14ac:dyDescent="0.3">
      <c r="A2575" s="166" t="s">
        <v>5009</v>
      </c>
      <c r="B2575" s="99">
        <v>14338</v>
      </c>
      <c r="C2575" s="99">
        <v>45014</v>
      </c>
      <c r="D2575" s="165">
        <v>45307</v>
      </c>
      <c r="E2575" s="165">
        <v>45615</v>
      </c>
      <c r="F2575" s="166">
        <v>4</v>
      </c>
      <c r="G2575" s="178">
        <v>2.4900000000000002</v>
      </c>
      <c r="H2575" s="181">
        <v>0.25</v>
      </c>
      <c r="I2575" s="180">
        <v>6.1800000000000001E-2</v>
      </c>
      <c r="J2575" s="21">
        <f t="shared" si="1205"/>
        <v>1.5099999999999998</v>
      </c>
      <c r="K2575" s="21" t="str">
        <f t="shared" si="1206"/>
        <v>Y</v>
      </c>
      <c r="L2575" s="37" t="str">
        <f t="shared" si="1207"/>
        <v>NA</v>
      </c>
      <c r="M2575" s="8" t="str">
        <f t="shared" si="1208"/>
        <v>Y</v>
      </c>
      <c r="N2575" s="42">
        <f t="shared" si="1209"/>
        <v>7</v>
      </c>
      <c r="O2575" s="43">
        <f t="shared" si="1210"/>
        <v>200000</v>
      </c>
      <c r="P2575" s="43" t="str">
        <f t="shared" si="1211"/>
        <v>NA</v>
      </c>
      <c r="Q2575" s="24">
        <f t="shared" si="1212"/>
        <v>15224.088400000001</v>
      </c>
      <c r="R2575" s="43">
        <f t="shared" si="1213"/>
        <v>0</v>
      </c>
      <c r="S2575" s="24">
        <f t="shared" si="1214"/>
        <v>1000000</v>
      </c>
      <c r="T2575" s="25" t="str">
        <f t="shared" si="1215"/>
        <v>Y</v>
      </c>
      <c r="U2575" s="44">
        <f t="shared" si="1216"/>
        <v>6</v>
      </c>
      <c r="V2575" s="45">
        <f t="shared" si="1217"/>
        <v>200000</v>
      </c>
      <c r="W2575" s="45">
        <f t="shared" si="1218"/>
        <v>1000000</v>
      </c>
      <c r="X2575" s="28">
        <f t="shared" si="1219"/>
        <v>16164.937063120002</v>
      </c>
      <c r="Y2575" s="28">
        <f t="shared" si="1220"/>
        <v>0</v>
      </c>
      <c r="Z2575" s="45" t="str">
        <f t="shared" si="1221"/>
        <v>NA</v>
      </c>
      <c r="AA2575" s="29" t="str">
        <f t="shared" si="1222"/>
        <v>N</v>
      </c>
      <c r="AB2575" s="46">
        <f t="shared" si="1223"/>
        <v>5</v>
      </c>
      <c r="AC2575" s="31">
        <f t="shared" si="1224"/>
        <v>20000</v>
      </c>
      <c r="AD2575" s="31">
        <f t="shared" si="1225"/>
        <v>65000</v>
      </c>
      <c r="AE2575" s="31">
        <f t="shared" si="1226"/>
        <v>17163.930173620818</v>
      </c>
      <c r="AF2575" s="47">
        <f t="shared" si="1227"/>
        <v>0</v>
      </c>
      <c r="AG2575" s="31">
        <f t="shared" si="1228"/>
        <v>0</v>
      </c>
      <c r="AH2575" s="48">
        <f t="shared" si="1229"/>
        <v>4</v>
      </c>
      <c r="AI2575" s="33">
        <f t="shared" si="1230"/>
        <v>20000</v>
      </c>
      <c r="AJ2575" s="33">
        <f t="shared" si="1231"/>
        <v>65000</v>
      </c>
      <c r="AK2575" s="33">
        <f t="shared" si="1232"/>
        <v>0</v>
      </c>
      <c r="AL2575" s="33">
        <f t="shared" si="1233"/>
        <v>18224.661058350586</v>
      </c>
      <c r="AM2575" s="34">
        <f t="shared" si="1234"/>
        <v>18224.661058350586</v>
      </c>
    </row>
    <row r="2576" spans="1:39" ht="15" customHeight="1" x14ac:dyDescent="0.3">
      <c r="A2576" s="166" t="s">
        <v>5010</v>
      </c>
      <c r="B2576" s="99">
        <v>8394</v>
      </c>
      <c r="C2576" s="99">
        <v>35995</v>
      </c>
      <c r="D2576" s="165">
        <v>45663</v>
      </c>
      <c r="E2576" s="165">
        <v>45752</v>
      </c>
      <c r="F2576" s="166">
        <v>2</v>
      </c>
      <c r="G2576" s="178">
        <v>1.51</v>
      </c>
      <c r="H2576" s="181">
        <v>0.5</v>
      </c>
      <c r="I2576" s="180">
        <v>3.4099999999999998E-2</v>
      </c>
      <c r="J2576" s="21">
        <f t="shared" si="1205"/>
        <v>0.49</v>
      </c>
      <c r="K2576" s="21" t="str">
        <f t="shared" si="1206"/>
        <v>Y</v>
      </c>
      <c r="L2576" s="37" t="str">
        <f t="shared" si="1207"/>
        <v>NA</v>
      </c>
      <c r="M2576" s="8" t="str">
        <f t="shared" si="1208"/>
        <v>Y</v>
      </c>
      <c r="N2576" s="42">
        <f t="shared" si="1209"/>
        <v>1</v>
      </c>
      <c r="O2576" s="43">
        <f t="shared" si="1210"/>
        <v>200000</v>
      </c>
      <c r="P2576" s="43" t="str">
        <f t="shared" si="1211"/>
        <v>NA</v>
      </c>
      <c r="Q2576" s="24">
        <f t="shared" si="1212"/>
        <v>8680.2353999999996</v>
      </c>
      <c r="R2576" s="43">
        <f t="shared" si="1213"/>
        <v>0</v>
      </c>
      <c r="S2576" s="24">
        <f t="shared" si="1214"/>
        <v>1000000</v>
      </c>
      <c r="T2576" s="25" t="str">
        <f t="shared" si="1215"/>
        <v>N</v>
      </c>
      <c r="U2576" s="44">
        <f t="shared" si="1216"/>
        <v>0</v>
      </c>
      <c r="V2576" s="45">
        <f t="shared" si="1217"/>
        <v>0</v>
      </c>
      <c r="W2576" s="45">
        <f t="shared" si="1218"/>
        <v>0</v>
      </c>
      <c r="X2576" s="28">
        <f t="shared" si="1219"/>
        <v>0</v>
      </c>
      <c r="Y2576" s="28">
        <f t="shared" si="1220"/>
        <v>0</v>
      </c>
      <c r="Z2576" s="45">
        <f t="shared" si="1221"/>
        <v>0</v>
      </c>
      <c r="AA2576" s="29" t="str">
        <f t="shared" si="1222"/>
        <v>N</v>
      </c>
      <c r="AB2576" s="46">
        <f t="shared" si="1223"/>
        <v>0</v>
      </c>
      <c r="AC2576" s="31">
        <f t="shared" si="1224"/>
        <v>0</v>
      </c>
      <c r="AD2576" s="31">
        <f t="shared" si="1225"/>
        <v>0</v>
      </c>
      <c r="AE2576" s="31">
        <f t="shared" si="1226"/>
        <v>0</v>
      </c>
      <c r="AF2576" s="47">
        <f t="shared" si="1227"/>
        <v>0</v>
      </c>
      <c r="AG2576" s="31">
        <f t="shared" si="1228"/>
        <v>0</v>
      </c>
      <c r="AH2576" s="48">
        <f t="shared" si="1229"/>
        <v>0</v>
      </c>
      <c r="AI2576" s="33">
        <f t="shared" si="1230"/>
        <v>0</v>
      </c>
      <c r="AJ2576" s="33">
        <f t="shared" si="1231"/>
        <v>0</v>
      </c>
      <c r="AK2576" s="33">
        <f t="shared" si="1232"/>
        <v>0</v>
      </c>
      <c r="AL2576" s="33">
        <f t="shared" si="1233"/>
        <v>0</v>
      </c>
      <c r="AM2576" s="34">
        <f t="shared" si="1234"/>
        <v>0</v>
      </c>
    </row>
    <row r="2577" spans="1:39" ht="15" customHeight="1" x14ac:dyDescent="0.3">
      <c r="A2577" s="166" t="s">
        <v>5011</v>
      </c>
      <c r="B2577" s="99">
        <v>16235</v>
      </c>
      <c r="C2577" s="99">
        <v>52920</v>
      </c>
      <c r="D2577" s="165">
        <v>44797</v>
      </c>
      <c r="E2577" s="165">
        <v>45151</v>
      </c>
      <c r="F2577" s="166">
        <v>4</v>
      </c>
      <c r="G2577" s="178">
        <v>2.0699999999999998</v>
      </c>
      <c r="H2577" s="181">
        <v>0.75</v>
      </c>
      <c r="I2577" s="180">
        <v>7.8399999999999997E-2</v>
      </c>
      <c r="J2577" s="21">
        <f t="shared" si="1205"/>
        <v>1.9300000000000002</v>
      </c>
      <c r="K2577" s="21" t="str">
        <f t="shared" si="1206"/>
        <v>Y</v>
      </c>
      <c r="L2577" s="37" t="str">
        <f t="shared" si="1207"/>
        <v>NA</v>
      </c>
      <c r="M2577" s="8" t="str">
        <f t="shared" si="1208"/>
        <v>Y</v>
      </c>
      <c r="N2577" s="42">
        <f t="shared" si="1209"/>
        <v>3</v>
      </c>
      <c r="O2577" s="43">
        <f t="shared" si="1210"/>
        <v>200000</v>
      </c>
      <c r="P2577" s="43" t="str">
        <f t="shared" si="1211"/>
        <v>NA</v>
      </c>
      <c r="Q2577" s="24">
        <f t="shared" si="1212"/>
        <v>17507.824000000001</v>
      </c>
      <c r="R2577" s="43">
        <f t="shared" si="1213"/>
        <v>0</v>
      </c>
      <c r="S2577" s="24">
        <f t="shared" si="1214"/>
        <v>1000000</v>
      </c>
      <c r="T2577" s="25" t="str">
        <f t="shared" si="1215"/>
        <v>Y</v>
      </c>
      <c r="U2577" s="44">
        <f t="shared" si="1216"/>
        <v>2</v>
      </c>
      <c r="V2577" s="45">
        <f t="shared" si="1217"/>
        <v>200000</v>
      </c>
      <c r="W2577" s="45">
        <f t="shared" si="1218"/>
        <v>1000000</v>
      </c>
      <c r="X2577" s="28">
        <f t="shared" si="1219"/>
        <v>18880.4374016</v>
      </c>
      <c r="Y2577" s="28">
        <f t="shared" si="1220"/>
        <v>0</v>
      </c>
      <c r="Z2577" s="45" t="str">
        <f t="shared" si="1221"/>
        <v>NA</v>
      </c>
      <c r="AA2577" s="29" t="str">
        <f t="shared" si="1222"/>
        <v>N</v>
      </c>
      <c r="AB2577" s="46">
        <f t="shared" si="1223"/>
        <v>1</v>
      </c>
      <c r="AC2577" s="31">
        <f t="shared" si="1224"/>
        <v>20000</v>
      </c>
      <c r="AD2577" s="31">
        <f t="shared" si="1225"/>
        <v>65000</v>
      </c>
      <c r="AE2577" s="31">
        <f t="shared" si="1226"/>
        <v>20000</v>
      </c>
      <c r="AF2577" s="47">
        <f t="shared" si="1227"/>
        <v>360.66369388543899</v>
      </c>
      <c r="AG2577" s="31">
        <f t="shared" si="1228"/>
        <v>0</v>
      </c>
      <c r="AH2577" s="48">
        <f t="shared" si="1229"/>
        <v>0</v>
      </c>
      <c r="AI2577" s="33">
        <f t="shared" si="1230"/>
        <v>0</v>
      </c>
      <c r="AJ2577" s="33">
        <f t="shared" si="1231"/>
        <v>0</v>
      </c>
      <c r="AK2577" s="33">
        <f t="shared" si="1232"/>
        <v>0</v>
      </c>
      <c r="AL2577" s="33">
        <f t="shared" si="1233"/>
        <v>0</v>
      </c>
      <c r="AM2577" s="34">
        <f t="shared" si="1234"/>
        <v>360.66369388543899</v>
      </c>
    </row>
    <row r="2578" spans="1:39" ht="15" customHeight="1" x14ac:dyDescent="0.3">
      <c r="A2578" s="166" t="s">
        <v>5012</v>
      </c>
      <c r="B2578" s="99">
        <v>18879</v>
      </c>
      <c r="C2578" s="99">
        <v>65144</v>
      </c>
      <c r="D2578" s="165">
        <v>46114</v>
      </c>
      <c r="E2578" s="165">
        <v>46145</v>
      </c>
      <c r="F2578" s="166">
        <v>4</v>
      </c>
      <c r="G2578" s="178">
        <v>3.11</v>
      </c>
      <c r="H2578" s="181">
        <v>0.75</v>
      </c>
      <c r="I2578" s="180">
        <v>2.63E-2</v>
      </c>
      <c r="J2578" s="21">
        <f t="shared" si="1205"/>
        <v>0.89000000000000012</v>
      </c>
      <c r="K2578" s="21" t="str">
        <f t="shared" si="1206"/>
        <v>Y</v>
      </c>
      <c r="L2578" s="37" t="str">
        <f t="shared" si="1207"/>
        <v>NA</v>
      </c>
      <c r="M2578" s="8" t="str">
        <f t="shared" si="1208"/>
        <v>Y</v>
      </c>
      <c r="N2578" s="42">
        <f t="shared" si="1209"/>
        <v>2</v>
      </c>
      <c r="O2578" s="43">
        <f t="shared" si="1210"/>
        <v>200000</v>
      </c>
      <c r="P2578" s="43" t="str">
        <f t="shared" si="1211"/>
        <v>NA</v>
      </c>
      <c r="Q2578" s="24">
        <f t="shared" si="1212"/>
        <v>19375.5177</v>
      </c>
      <c r="R2578" s="43">
        <f t="shared" si="1213"/>
        <v>0</v>
      </c>
      <c r="S2578" s="24">
        <f t="shared" si="1214"/>
        <v>1000000</v>
      </c>
      <c r="T2578" s="25" t="str">
        <f t="shared" si="1215"/>
        <v>N</v>
      </c>
      <c r="U2578" s="44">
        <f t="shared" si="1216"/>
        <v>1</v>
      </c>
      <c r="V2578" s="45">
        <f t="shared" si="1217"/>
        <v>20000</v>
      </c>
      <c r="W2578" s="45">
        <f t="shared" si="1218"/>
        <v>65000</v>
      </c>
      <c r="X2578" s="28">
        <f t="shared" si="1219"/>
        <v>0</v>
      </c>
      <c r="Y2578" s="28">
        <f t="shared" si="1220"/>
        <v>19885.093815510001</v>
      </c>
      <c r="Z2578" s="45">
        <f t="shared" si="1221"/>
        <v>0</v>
      </c>
      <c r="AA2578" s="29" t="str">
        <f t="shared" si="1222"/>
        <v>N</v>
      </c>
      <c r="AB2578" s="46">
        <f t="shared" si="1223"/>
        <v>0</v>
      </c>
      <c r="AC2578" s="31">
        <f t="shared" si="1224"/>
        <v>0</v>
      </c>
      <c r="AD2578" s="31">
        <f t="shared" si="1225"/>
        <v>0</v>
      </c>
      <c r="AE2578" s="31">
        <f t="shared" si="1226"/>
        <v>0</v>
      </c>
      <c r="AF2578" s="47">
        <f t="shared" si="1227"/>
        <v>0</v>
      </c>
      <c r="AG2578" s="31">
        <f t="shared" si="1228"/>
        <v>0</v>
      </c>
      <c r="AH2578" s="48">
        <f t="shared" si="1229"/>
        <v>0</v>
      </c>
      <c r="AI2578" s="33">
        <f t="shared" si="1230"/>
        <v>0</v>
      </c>
      <c r="AJ2578" s="33">
        <f t="shared" si="1231"/>
        <v>0</v>
      </c>
      <c r="AK2578" s="33">
        <f t="shared" si="1232"/>
        <v>0</v>
      </c>
      <c r="AL2578" s="33">
        <f t="shared" si="1233"/>
        <v>0</v>
      </c>
      <c r="AM2578" s="34">
        <f t="shared" si="1234"/>
        <v>19885.093815510001</v>
      </c>
    </row>
    <row r="2579" spans="1:39" ht="15" customHeight="1" x14ac:dyDescent="0.3">
      <c r="A2579" s="166" t="s">
        <v>5013</v>
      </c>
      <c r="B2579" s="99">
        <v>19014</v>
      </c>
      <c r="C2579" s="99">
        <v>102533</v>
      </c>
      <c r="D2579" s="165">
        <v>46185</v>
      </c>
      <c r="E2579" s="165">
        <v>46272</v>
      </c>
      <c r="F2579" s="166">
        <v>2</v>
      </c>
      <c r="G2579" s="178">
        <v>1.9</v>
      </c>
      <c r="H2579" s="181">
        <v>0.5</v>
      </c>
      <c r="I2579" s="180">
        <v>5.3199999999999997E-2</v>
      </c>
      <c r="J2579" s="21">
        <f t="shared" si="1205"/>
        <v>0.10000000000000009</v>
      </c>
      <c r="K2579" s="21" t="str">
        <f t="shared" si="1206"/>
        <v>Y</v>
      </c>
      <c r="L2579" s="37" t="str">
        <f t="shared" si="1207"/>
        <v>NA</v>
      </c>
      <c r="M2579" s="8" t="str">
        <f t="shared" si="1208"/>
        <v>Y</v>
      </c>
      <c r="N2579" s="42">
        <f t="shared" si="1209"/>
        <v>1</v>
      </c>
      <c r="O2579" s="43">
        <f t="shared" si="1210"/>
        <v>200000</v>
      </c>
      <c r="P2579" s="43" t="str">
        <f t="shared" si="1211"/>
        <v>NA</v>
      </c>
      <c r="Q2579" s="24">
        <f t="shared" si="1212"/>
        <v>20025.5448</v>
      </c>
      <c r="R2579" s="43">
        <f t="shared" si="1213"/>
        <v>0</v>
      </c>
      <c r="S2579" s="24">
        <f t="shared" si="1214"/>
        <v>1000000</v>
      </c>
      <c r="T2579" s="25" t="str">
        <f t="shared" si="1215"/>
        <v>N</v>
      </c>
      <c r="U2579" s="44">
        <f t="shared" si="1216"/>
        <v>0</v>
      </c>
      <c r="V2579" s="45">
        <f t="shared" si="1217"/>
        <v>0</v>
      </c>
      <c r="W2579" s="45">
        <f t="shared" si="1218"/>
        <v>0</v>
      </c>
      <c r="X2579" s="28">
        <f t="shared" si="1219"/>
        <v>0</v>
      </c>
      <c r="Y2579" s="28">
        <f t="shared" si="1220"/>
        <v>0</v>
      </c>
      <c r="Z2579" s="45">
        <f t="shared" si="1221"/>
        <v>0</v>
      </c>
      <c r="AA2579" s="29" t="str">
        <f t="shared" si="1222"/>
        <v>N</v>
      </c>
      <c r="AB2579" s="46">
        <f t="shared" si="1223"/>
        <v>0</v>
      </c>
      <c r="AC2579" s="31">
        <f t="shared" si="1224"/>
        <v>0</v>
      </c>
      <c r="AD2579" s="31">
        <f t="shared" si="1225"/>
        <v>0</v>
      </c>
      <c r="AE2579" s="31">
        <f t="shared" si="1226"/>
        <v>0</v>
      </c>
      <c r="AF2579" s="47">
        <f t="shared" si="1227"/>
        <v>0</v>
      </c>
      <c r="AG2579" s="31">
        <f t="shared" si="1228"/>
        <v>0</v>
      </c>
      <c r="AH2579" s="48">
        <f t="shared" si="1229"/>
        <v>0</v>
      </c>
      <c r="AI2579" s="33">
        <f t="shared" si="1230"/>
        <v>0</v>
      </c>
      <c r="AJ2579" s="33">
        <f t="shared" si="1231"/>
        <v>0</v>
      </c>
      <c r="AK2579" s="33">
        <f t="shared" si="1232"/>
        <v>0</v>
      </c>
      <c r="AL2579" s="33">
        <f t="shared" si="1233"/>
        <v>0</v>
      </c>
      <c r="AM2579" s="34">
        <f t="shared" si="1234"/>
        <v>0</v>
      </c>
    </row>
    <row r="2580" spans="1:39" ht="15" customHeight="1" x14ac:dyDescent="0.3">
      <c r="A2580" s="166" t="s">
        <v>5014</v>
      </c>
      <c r="B2580" s="99">
        <v>23105</v>
      </c>
      <c r="C2580" s="99">
        <v>52515</v>
      </c>
      <c r="D2580" s="165">
        <v>45324</v>
      </c>
      <c r="E2580" s="165">
        <v>45419</v>
      </c>
      <c r="F2580" s="166">
        <v>2</v>
      </c>
      <c r="G2580" s="178">
        <v>0.69</v>
      </c>
      <c r="H2580" s="181">
        <v>0.25</v>
      </c>
      <c r="I2580" s="180">
        <v>7.7899999999999997E-2</v>
      </c>
      <c r="J2580" s="21">
        <f t="shared" si="1205"/>
        <v>1.31</v>
      </c>
      <c r="K2580" s="21" t="str">
        <f t="shared" si="1206"/>
        <v>Y</v>
      </c>
      <c r="L2580" s="37" t="str">
        <f t="shared" si="1207"/>
        <v>NA</v>
      </c>
      <c r="M2580" s="8" t="str">
        <f t="shared" si="1208"/>
        <v>Y</v>
      </c>
      <c r="N2580" s="42">
        <f t="shared" si="1209"/>
        <v>6</v>
      </c>
      <c r="O2580" s="43">
        <f t="shared" si="1210"/>
        <v>200000</v>
      </c>
      <c r="P2580" s="43" t="str">
        <f t="shared" si="1211"/>
        <v>NA</v>
      </c>
      <c r="Q2580" s="24">
        <f t="shared" si="1212"/>
        <v>24904.879500000003</v>
      </c>
      <c r="R2580" s="43">
        <f t="shared" si="1213"/>
        <v>0</v>
      </c>
      <c r="S2580" s="24">
        <f t="shared" si="1214"/>
        <v>1000000</v>
      </c>
      <c r="T2580" s="25" t="str">
        <f t="shared" si="1215"/>
        <v>Y</v>
      </c>
      <c r="U2580" s="44">
        <f t="shared" si="1216"/>
        <v>5</v>
      </c>
      <c r="V2580" s="45">
        <f t="shared" si="1217"/>
        <v>200000</v>
      </c>
      <c r="W2580" s="45">
        <f t="shared" si="1218"/>
        <v>1000000</v>
      </c>
      <c r="X2580" s="28">
        <f t="shared" si="1219"/>
        <v>26844.969613050005</v>
      </c>
      <c r="Y2580" s="28">
        <f t="shared" si="1220"/>
        <v>0</v>
      </c>
      <c r="Z2580" s="45" t="str">
        <f t="shared" si="1221"/>
        <v>NA</v>
      </c>
      <c r="AA2580" s="29" t="str">
        <f t="shared" si="1222"/>
        <v>N</v>
      </c>
      <c r="AB2580" s="46">
        <f t="shared" si="1223"/>
        <v>4</v>
      </c>
      <c r="AC2580" s="31">
        <f t="shared" si="1224"/>
        <v>20000</v>
      </c>
      <c r="AD2580" s="31">
        <f t="shared" si="1225"/>
        <v>65000</v>
      </c>
      <c r="AE2580" s="31">
        <f t="shared" si="1226"/>
        <v>20000</v>
      </c>
      <c r="AF2580" s="47">
        <f t="shared" si="1227"/>
        <v>8936.1927459066028</v>
      </c>
      <c r="AG2580" s="31">
        <f t="shared" si="1228"/>
        <v>0</v>
      </c>
      <c r="AH2580" s="48">
        <f t="shared" si="1229"/>
        <v>3</v>
      </c>
      <c r="AI2580" s="33">
        <f t="shared" si="1230"/>
        <v>20000</v>
      </c>
      <c r="AJ2580" s="33">
        <f t="shared" si="1231"/>
        <v>65000</v>
      </c>
      <c r="AK2580" s="33">
        <f t="shared" si="1232"/>
        <v>0</v>
      </c>
      <c r="AL2580" s="33">
        <f t="shared" si="1233"/>
        <v>31190.322160812728</v>
      </c>
      <c r="AM2580" s="34">
        <f t="shared" si="1234"/>
        <v>40126.514906719327</v>
      </c>
    </row>
    <row r="2581" spans="1:39" ht="15" customHeight="1" x14ac:dyDescent="0.3">
      <c r="A2581" s="166" t="s">
        <v>5015</v>
      </c>
      <c r="B2581" s="99">
        <v>8368</v>
      </c>
      <c r="C2581" s="99">
        <v>64725</v>
      </c>
      <c r="D2581" s="165">
        <v>44607</v>
      </c>
      <c r="E2581" s="165">
        <v>44923</v>
      </c>
      <c r="F2581" s="166">
        <v>4</v>
      </c>
      <c r="G2581" s="178">
        <v>3.9</v>
      </c>
      <c r="H2581" s="181">
        <v>0.5</v>
      </c>
      <c r="I2581" s="180">
        <v>7.9799999999999996E-2</v>
      </c>
      <c r="J2581" s="21">
        <f t="shared" si="1205"/>
        <v>0.10000000000000009</v>
      </c>
      <c r="K2581" s="21" t="str">
        <f t="shared" si="1206"/>
        <v>Y</v>
      </c>
      <c r="L2581" s="37" t="str">
        <f t="shared" si="1207"/>
        <v>NA</v>
      </c>
      <c r="M2581" s="8" t="str">
        <f t="shared" si="1208"/>
        <v>Y</v>
      </c>
      <c r="N2581" s="42">
        <f t="shared" si="1209"/>
        <v>1</v>
      </c>
      <c r="O2581" s="43">
        <f t="shared" si="1210"/>
        <v>200000</v>
      </c>
      <c r="P2581" s="43" t="str">
        <f t="shared" si="1211"/>
        <v>NA</v>
      </c>
      <c r="Q2581" s="24">
        <f t="shared" si="1212"/>
        <v>9035.7664000000004</v>
      </c>
      <c r="R2581" s="43">
        <f t="shared" si="1213"/>
        <v>0</v>
      </c>
      <c r="S2581" s="24">
        <f t="shared" si="1214"/>
        <v>1000000</v>
      </c>
      <c r="T2581" s="25" t="str">
        <f t="shared" si="1215"/>
        <v>N</v>
      </c>
      <c r="U2581" s="44">
        <f t="shared" si="1216"/>
        <v>0</v>
      </c>
      <c r="V2581" s="45">
        <f t="shared" si="1217"/>
        <v>0</v>
      </c>
      <c r="W2581" s="45">
        <f t="shared" si="1218"/>
        <v>0</v>
      </c>
      <c r="X2581" s="28">
        <f t="shared" si="1219"/>
        <v>0</v>
      </c>
      <c r="Y2581" s="28">
        <f t="shared" si="1220"/>
        <v>0</v>
      </c>
      <c r="Z2581" s="45">
        <f t="shared" si="1221"/>
        <v>0</v>
      </c>
      <c r="AA2581" s="29" t="str">
        <f t="shared" si="1222"/>
        <v>N</v>
      </c>
      <c r="AB2581" s="46">
        <f t="shared" si="1223"/>
        <v>0</v>
      </c>
      <c r="AC2581" s="31">
        <f t="shared" si="1224"/>
        <v>0</v>
      </c>
      <c r="AD2581" s="31">
        <f t="shared" si="1225"/>
        <v>0</v>
      </c>
      <c r="AE2581" s="31">
        <f t="shared" si="1226"/>
        <v>0</v>
      </c>
      <c r="AF2581" s="47">
        <f t="shared" si="1227"/>
        <v>0</v>
      </c>
      <c r="AG2581" s="31">
        <f t="shared" si="1228"/>
        <v>0</v>
      </c>
      <c r="AH2581" s="48">
        <f t="shared" si="1229"/>
        <v>0</v>
      </c>
      <c r="AI2581" s="33">
        <f t="shared" si="1230"/>
        <v>0</v>
      </c>
      <c r="AJ2581" s="33">
        <f t="shared" si="1231"/>
        <v>0</v>
      </c>
      <c r="AK2581" s="33">
        <f t="shared" si="1232"/>
        <v>0</v>
      </c>
      <c r="AL2581" s="33">
        <f t="shared" si="1233"/>
        <v>0</v>
      </c>
      <c r="AM2581" s="34">
        <f t="shared" si="1234"/>
        <v>0</v>
      </c>
    </row>
    <row r="2582" spans="1:39" ht="15" customHeight="1" x14ac:dyDescent="0.3">
      <c r="A2582" s="166" t="s">
        <v>5016</v>
      </c>
      <c r="B2582" s="99">
        <v>10801</v>
      </c>
      <c r="C2582" s="99">
        <v>74841</v>
      </c>
      <c r="D2582" s="165">
        <v>46154</v>
      </c>
      <c r="E2582" s="165">
        <v>46275</v>
      </c>
      <c r="F2582" s="166">
        <v>4</v>
      </c>
      <c r="G2582" s="178">
        <v>3.15</v>
      </c>
      <c r="H2582" s="181">
        <v>1</v>
      </c>
      <c r="I2582" s="180">
        <v>7.1199999999999999E-2</v>
      </c>
      <c r="J2582" s="21">
        <f t="shared" si="1205"/>
        <v>0.85000000000000009</v>
      </c>
      <c r="K2582" s="21" t="str">
        <f t="shared" si="1206"/>
        <v>Y</v>
      </c>
      <c r="L2582" s="37" t="str">
        <f t="shared" si="1207"/>
        <v>NA</v>
      </c>
      <c r="M2582" s="8" t="str">
        <f t="shared" si="1208"/>
        <v>Y</v>
      </c>
      <c r="N2582" s="42">
        <f t="shared" si="1209"/>
        <v>1</v>
      </c>
      <c r="O2582" s="43">
        <f t="shared" si="1210"/>
        <v>200000</v>
      </c>
      <c r="P2582" s="43" t="str">
        <f t="shared" si="1211"/>
        <v>NA</v>
      </c>
      <c r="Q2582" s="24">
        <f t="shared" si="1212"/>
        <v>11570.031199999999</v>
      </c>
      <c r="R2582" s="43">
        <f t="shared" si="1213"/>
        <v>0</v>
      </c>
      <c r="S2582" s="24">
        <f t="shared" si="1214"/>
        <v>1000000</v>
      </c>
      <c r="T2582" s="25" t="str">
        <f t="shared" si="1215"/>
        <v>N</v>
      </c>
      <c r="U2582" s="44">
        <f t="shared" si="1216"/>
        <v>0</v>
      </c>
      <c r="V2582" s="45">
        <f t="shared" si="1217"/>
        <v>0</v>
      </c>
      <c r="W2582" s="45">
        <f t="shared" si="1218"/>
        <v>0</v>
      </c>
      <c r="X2582" s="28">
        <f t="shared" si="1219"/>
        <v>0</v>
      </c>
      <c r="Y2582" s="28">
        <f t="shared" si="1220"/>
        <v>0</v>
      </c>
      <c r="Z2582" s="45">
        <f t="shared" si="1221"/>
        <v>0</v>
      </c>
      <c r="AA2582" s="29" t="str">
        <f t="shared" si="1222"/>
        <v>N</v>
      </c>
      <c r="AB2582" s="46">
        <f t="shared" si="1223"/>
        <v>0</v>
      </c>
      <c r="AC2582" s="31">
        <f t="shared" si="1224"/>
        <v>0</v>
      </c>
      <c r="AD2582" s="31">
        <f t="shared" si="1225"/>
        <v>0</v>
      </c>
      <c r="AE2582" s="31">
        <f t="shared" si="1226"/>
        <v>0</v>
      </c>
      <c r="AF2582" s="47">
        <f t="shared" si="1227"/>
        <v>0</v>
      </c>
      <c r="AG2582" s="31">
        <f t="shared" si="1228"/>
        <v>0</v>
      </c>
      <c r="AH2582" s="48">
        <f t="shared" si="1229"/>
        <v>0</v>
      </c>
      <c r="AI2582" s="33">
        <f t="shared" si="1230"/>
        <v>0</v>
      </c>
      <c r="AJ2582" s="33">
        <f t="shared" si="1231"/>
        <v>0</v>
      </c>
      <c r="AK2582" s="33">
        <f t="shared" si="1232"/>
        <v>0</v>
      </c>
      <c r="AL2582" s="33">
        <f t="shared" si="1233"/>
        <v>0</v>
      </c>
      <c r="AM2582" s="34">
        <f t="shared" si="1234"/>
        <v>0</v>
      </c>
    </row>
    <row r="2583" spans="1:39" ht="15" customHeight="1" x14ac:dyDescent="0.3">
      <c r="A2583" s="166" t="s">
        <v>5017</v>
      </c>
      <c r="B2583" s="99">
        <v>10216</v>
      </c>
      <c r="C2583" s="99">
        <v>34384</v>
      </c>
      <c r="D2583" s="165">
        <v>45421</v>
      </c>
      <c r="E2583" s="165">
        <v>45470</v>
      </c>
      <c r="F2583" s="166">
        <v>4</v>
      </c>
      <c r="G2583" s="178">
        <v>0.97</v>
      </c>
      <c r="H2583" s="181">
        <v>1</v>
      </c>
      <c r="I2583" s="180">
        <v>3.95E-2</v>
      </c>
      <c r="J2583" s="21">
        <f t="shared" si="1205"/>
        <v>3.0300000000000002</v>
      </c>
      <c r="K2583" s="21" t="str">
        <f t="shared" si="1206"/>
        <v>Y</v>
      </c>
      <c r="L2583" s="37" t="str">
        <f t="shared" si="1207"/>
        <v>NA</v>
      </c>
      <c r="M2583" s="8" t="str">
        <f t="shared" si="1208"/>
        <v>Y</v>
      </c>
      <c r="N2583" s="42">
        <f t="shared" si="1209"/>
        <v>4</v>
      </c>
      <c r="O2583" s="43">
        <f t="shared" si="1210"/>
        <v>200000</v>
      </c>
      <c r="P2583" s="43" t="str">
        <f t="shared" si="1211"/>
        <v>NA</v>
      </c>
      <c r="Q2583" s="24">
        <f t="shared" si="1212"/>
        <v>10619.532000000001</v>
      </c>
      <c r="R2583" s="43">
        <f t="shared" si="1213"/>
        <v>0</v>
      </c>
      <c r="S2583" s="24">
        <f t="shared" si="1214"/>
        <v>1000000</v>
      </c>
      <c r="T2583" s="25" t="str">
        <f t="shared" si="1215"/>
        <v>Y</v>
      </c>
      <c r="U2583" s="44">
        <f t="shared" si="1216"/>
        <v>3</v>
      </c>
      <c r="V2583" s="45">
        <f t="shared" si="1217"/>
        <v>200000</v>
      </c>
      <c r="W2583" s="45">
        <f t="shared" si="1218"/>
        <v>1000000</v>
      </c>
      <c r="X2583" s="28">
        <f t="shared" si="1219"/>
        <v>11039.003514000002</v>
      </c>
      <c r="Y2583" s="28">
        <f t="shared" si="1220"/>
        <v>0</v>
      </c>
      <c r="Z2583" s="45" t="str">
        <f t="shared" si="1221"/>
        <v>NA</v>
      </c>
      <c r="AA2583" s="29" t="str">
        <f t="shared" si="1222"/>
        <v>Y</v>
      </c>
      <c r="AB2583" s="46">
        <f t="shared" si="1223"/>
        <v>2</v>
      </c>
      <c r="AC2583" s="31">
        <f t="shared" si="1224"/>
        <v>200000</v>
      </c>
      <c r="AD2583" s="31">
        <f t="shared" si="1225"/>
        <v>1000000</v>
      </c>
      <c r="AE2583" s="31">
        <f t="shared" si="1226"/>
        <v>11475.044152803002</v>
      </c>
      <c r="AF2583" s="47">
        <f t="shared" si="1227"/>
        <v>0</v>
      </c>
      <c r="AG2583" s="31" t="str">
        <f t="shared" si="1228"/>
        <v>NA</v>
      </c>
      <c r="AH2583" s="48">
        <f t="shared" si="1229"/>
        <v>1</v>
      </c>
      <c r="AI2583" s="33">
        <f t="shared" si="1230"/>
        <v>20000</v>
      </c>
      <c r="AJ2583" s="33">
        <f t="shared" si="1231"/>
        <v>65000</v>
      </c>
      <c r="AK2583" s="33">
        <f t="shared" si="1232"/>
        <v>11928.308396838722</v>
      </c>
      <c r="AL2583" s="33">
        <f t="shared" si="1233"/>
        <v>0</v>
      </c>
      <c r="AM2583" s="34">
        <f t="shared" si="1234"/>
        <v>0</v>
      </c>
    </row>
    <row r="2584" spans="1:39" ht="15" customHeight="1" x14ac:dyDescent="0.3">
      <c r="A2584" s="166" t="s">
        <v>5018</v>
      </c>
      <c r="B2584" s="99">
        <v>5775</v>
      </c>
      <c r="C2584" s="99">
        <v>41088</v>
      </c>
      <c r="D2584" s="165">
        <v>45388</v>
      </c>
      <c r="E2584" s="165">
        <v>45586</v>
      </c>
      <c r="F2584" s="166">
        <v>4</v>
      </c>
      <c r="G2584" s="178">
        <v>3.47</v>
      </c>
      <c r="H2584" s="181">
        <v>0.75</v>
      </c>
      <c r="I2584" s="180">
        <v>3.9600000000000003E-2</v>
      </c>
      <c r="J2584" s="21">
        <f t="shared" si="1205"/>
        <v>0.5299999999999998</v>
      </c>
      <c r="K2584" s="21" t="str">
        <f t="shared" si="1206"/>
        <v>Y</v>
      </c>
      <c r="L2584" s="37" t="str">
        <f t="shared" si="1207"/>
        <v>NA</v>
      </c>
      <c r="M2584" s="8" t="str">
        <f t="shared" si="1208"/>
        <v>Y</v>
      </c>
      <c r="N2584" s="42">
        <f t="shared" si="1209"/>
        <v>1</v>
      </c>
      <c r="O2584" s="43">
        <f t="shared" si="1210"/>
        <v>200000</v>
      </c>
      <c r="P2584" s="43" t="str">
        <f t="shared" si="1211"/>
        <v>NA</v>
      </c>
      <c r="Q2584" s="24">
        <f t="shared" si="1212"/>
        <v>6003.6900000000005</v>
      </c>
      <c r="R2584" s="43">
        <f t="shared" si="1213"/>
        <v>0</v>
      </c>
      <c r="S2584" s="24">
        <f t="shared" si="1214"/>
        <v>1000000</v>
      </c>
      <c r="T2584" s="25" t="str">
        <f t="shared" si="1215"/>
        <v>N</v>
      </c>
      <c r="U2584" s="44">
        <f t="shared" si="1216"/>
        <v>0</v>
      </c>
      <c r="V2584" s="45">
        <f t="shared" si="1217"/>
        <v>0</v>
      </c>
      <c r="W2584" s="45">
        <f t="shared" si="1218"/>
        <v>0</v>
      </c>
      <c r="X2584" s="28">
        <f t="shared" si="1219"/>
        <v>0</v>
      </c>
      <c r="Y2584" s="28">
        <f t="shared" si="1220"/>
        <v>0</v>
      </c>
      <c r="Z2584" s="45">
        <f t="shared" si="1221"/>
        <v>0</v>
      </c>
      <c r="AA2584" s="29" t="str">
        <f t="shared" si="1222"/>
        <v>N</v>
      </c>
      <c r="AB2584" s="46">
        <f t="shared" si="1223"/>
        <v>0</v>
      </c>
      <c r="AC2584" s="31">
        <f t="shared" si="1224"/>
        <v>0</v>
      </c>
      <c r="AD2584" s="31">
        <f t="shared" si="1225"/>
        <v>0</v>
      </c>
      <c r="AE2584" s="31">
        <f t="shared" si="1226"/>
        <v>0</v>
      </c>
      <c r="AF2584" s="47">
        <f t="shared" si="1227"/>
        <v>0</v>
      </c>
      <c r="AG2584" s="31">
        <f t="shared" si="1228"/>
        <v>0</v>
      </c>
      <c r="AH2584" s="48">
        <f t="shared" si="1229"/>
        <v>0</v>
      </c>
      <c r="AI2584" s="33">
        <f t="shared" si="1230"/>
        <v>0</v>
      </c>
      <c r="AJ2584" s="33">
        <f t="shared" si="1231"/>
        <v>0</v>
      </c>
      <c r="AK2584" s="33">
        <f t="shared" si="1232"/>
        <v>0</v>
      </c>
      <c r="AL2584" s="33">
        <f t="shared" si="1233"/>
        <v>0</v>
      </c>
      <c r="AM2584" s="34">
        <f t="shared" si="1234"/>
        <v>0</v>
      </c>
    </row>
    <row r="2585" spans="1:39" ht="15" customHeight="1" x14ac:dyDescent="0.3">
      <c r="A2585" s="166" t="s">
        <v>5019</v>
      </c>
      <c r="B2585" s="99">
        <v>22570</v>
      </c>
      <c r="C2585" s="99">
        <v>75974</v>
      </c>
      <c r="D2585" s="165">
        <v>46148</v>
      </c>
      <c r="E2585" s="165">
        <v>46237</v>
      </c>
      <c r="F2585" s="166">
        <v>4</v>
      </c>
      <c r="G2585" s="178">
        <v>0.8</v>
      </c>
      <c r="H2585" s="181">
        <v>0.75</v>
      </c>
      <c r="I2585" s="180">
        <v>1.77E-2</v>
      </c>
      <c r="J2585" s="21">
        <f t="shared" si="1205"/>
        <v>3.2</v>
      </c>
      <c r="K2585" s="21" t="str">
        <f t="shared" si="1206"/>
        <v>Y</v>
      </c>
      <c r="L2585" s="37" t="str">
        <f t="shared" si="1207"/>
        <v>NA</v>
      </c>
      <c r="M2585" s="8" t="str">
        <f t="shared" si="1208"/>
        <v>Y</v>
      </c>
      <c r="N2585" s="42">
        <f t="shared" si="1209"/>
        <v>5</v>
      </c>
      <c r="O2585" s="43">
        <f t="shared" si="1210"/>
        <v>200000</v>
      </c>
      <c r="P2585" s="43" t="str">
        <f t="shared" si="1211"/>
        <v>NA</v>
      </c>
      <c r="Q2585" s="24">
        <f t="shared" si="1212"/>
        <v>22969.489000000001</v>
      </c>
      <c r="R2585" s="43">
        <f t="shared" si="1213"/>
        <v>0</v>
      </c>
      <c r="S2585" s="24">
        <f t="shared" si="1214"/>
        <v>1000000</v>
      </c>
      <c r="T2585" s="25" t="str">
        <f t="shared" si="1215"/>
        <v>Y</v>
      </c>
      <c r="U2585" s="44">
        <f t="shared" si="1216"/>
        <v>4</v>
      </c>
      <c r="V2585" s="45">
        <f t="shared" si="1217"/>
        <v>200000</v>
      </c>
      <c r="W2585" s="45">
        <f t="shared" si="1218"/>
        <v>1000000</v>
      </c>
      <c r="X2585" s="28">
        <f t="shared" si="1219"/>
        <v>23376.048955300004</v>
      </c>
      <c r="Y2585" s="28">
        <f t="shared" si="1220"/>
        <v>0</v>
      </c>
      <c r="Z2585" s="45" t="str">
        <f t="shared" si="1221"/>
        <v>NA</v>
      </c>
      <c r="AA2585" s="29" t="str">
        <f t="shared" si="1222"/>
        <v>Y</v>
      </c>
      <c r="AB2585" s="46">
        <f t="shared" si="1223"/>
        <v>3</v>
      </c>
      <c r="AC2585" s="31">
        <f t="shared" si="1224"/>
        <v>200000</v>
      </c>
      <c r="AD2585" s="31">
        <f t="shared" si="1225"/>
        <v>1000000</v>
      </c>
      <c r="AE2585" s="31">
        <f t="shared" si="1226"/>
        <v>23789.805021808814</v>
      </c>
      <c r="AF2585" s="47">
        <f t="shared" si="1227"/>
        <v>0</v>
      </c>
      <c r="AG2585" s="31" t="str">
        <f t="shared" si="1228"/>
        <v>NA</v>
      </c>
      <c r="AH2585" s="48">
        <f t="shared" si="1229"/>
        <v>2</v>
      </c>
      <c r="AI2585" s="33">
        <f t="shared" si="1230"/>
        <v>20000</v>
      </c>
      <c r="AJ2585" s="33">
        <f t="shared" si="1231"/>
        <v>65000</v>
      </c>
      <c r="AK2585" s="33">
        <f t="shared" si="1232"/>
        <v>20000</v>
      </c>
      <c r="AL2585" s="33">
        <f t="shared" si="1233"/>
        <v>4210.8845706948305</v>
      </c>
      <c r="AM2585" s="34">
        <f t="shared" si="1234"/>
        <v>4210.8845706948305</v>
      </c>
    </row>
    <row r="2586" spans="1:39" ht="15" customHeight="1" x14ac:dyDescent="0.3">
      <c r="A2586" s="166" t="s">
        <v>5020</v>
      </c>
      <c r="B2586" s="99">
        <v>16327</v>
      </c>
      <c r="C2586" s="99">
        <v>67441</v>
      </c>
      <c r="D2586" s="165">
        <v>45311</v>
      </c>
      <c r="E2586" s="165">
        <v>45651</v>
      </c>
      <c r="F2586" s="166">
        <v>2</v>
      </c>
      <c r="G2586" s="178">
        <v>0.83</v>
      </c>
      <c r="H2586" s="181">
        <v>0.5</v>
      </c>
      <c r="I2586" s="180">
        <v>3.2800000000000003E-2</v>
      </c>
      <c r="J2586" s="21">
        <f t="shared" si="1205"/>
        <v>1.17</v>
      </c>
      <c r="K2586" s="21" t="str">
        <f t="shared" si="1206"/>
        <v>Y</v>
      </c>
      <c r="L2586" s="37" t="str">
        <f t="shared" si="1207"/>
        <v>NA</v>
      </c>
      <c r="M2586" s="8" t="str">
        <f t="shared" si="1208"/>
        <v>Y</v>
      </c>
      <c r="N2586" s="42">
        <f t="shared" si="1209"/>
        <v>3</v>
      </c>
      <c r="O2586" s="43">
        <f t="shared" si="1210"/>
        <v>200000</v>
      </c>
      <c r="P2586" s="43" t="str">
        <f t="shared" si="1211"/>
        <v>NA</v>
      </c>
      <c r="Q2586" s="24">
        <f t="shared" si="1212"/>
        <v>16862.525599999997</v>
      </c>
      <c r="R2586" s="43">
        <f t="shared" si="1213"/>
        <v>0</v>
      </c>
      <c r="S2586" s="24">
        <f t="shared" si="1214"/>
        <v>1000000</v>
      </c>
      <c r="T2586" s="25" t="str">
        <f t="shared" si="1215"/>
        <v>Y</v>
      </c>
      <c r="U2586" s="44">
        <f t="shared" si="1216"/>
        <v>2</v>
      </c>
      <c r="V2586" s="45">
        <f t="shared" si="1217"/>
        <v>200000</v>
      </c>
      <c r="W2586" s="45">
        <f t="shared" si="1218"/>
        <v>1000000</v>
      </c>
      <c r="X2586" s="28">
        <f t="shared" si="1219"/>
        <v>17415.616439679998</v>
      </c>
      <c r="Y2586" s="28">
        <f t="shared" si="1220"/>
        <v>0</v>
      </c>
      <c r="Z2586" s="45" t="str">
        <f t="shared" si="1221"/>
        <v>NA</v>
      </c>
      <c r="AA2586" s="29" t="str">
        <f t="shared" si="1222"/>
        <v>N</v>
      </c>
      <c r="AB2586" s="46">
        <f t="shared" si="1223"/>
        <v>1</v>
      </c>
      <c r="AC2586" s="31">
        <f t="shared" si="1224"/>
        <v>20000</v>
      </c>
      <c r="AD2586" s="31">
        <f t="shared" si="1225"/>
        <v>65000</v>
      </c>
      <c r="AE2586" s="31">
        <f t="shared" si="1226"/>
        <v>17986.848658901501</v>
      </c>
      <c r="AF2586" s="47">
        <f t="shared" si="1227"/>
        <v>0</v>
      </c>
      <c r="AG2586" s="31">
        <f t="shared" si="1228"/>
        <v>0</v>
      </c>
      <c r="AH2586" s="48">
        <f t="shared" si="1229"/>
        <v>0</v>
      </c>
      <c r="AI2586" s="33">
        <f t="shared" si="1230"/>
        <v>0</v>
      </c>
      <c r="AJ2586" s="33">
        <f t="shared" si="1231"/>
        <v>0</v>
      </c>
      <c r="AK2586" s="33">
        <f t="shared" si="1232"/>
        <v>0</v>
      </c>
      <c r="AL2586" s="33">
        <f t="shared" si="1233"/>
        <v>0</v>
      </c>
      <c r="AM2586" s="34">
        <f t="shared" si="1234"/>
        <v>0</v>
      </c>
    </row>
    <row r="2587" spans="1:39" ht="15" customHeight="1" x14ac:dyDescent="0.3">
      <c r="A2587" s="166" t="s">
        <v>5021</v>
      </c>
      <c r="B2587" s="99">
        <v>22036</v>
      </c>
      <c r="C2587" s="99">
        <v>102611</v>
      </c>
      <c r="D2587" s="165">
        <v>44798</v>
      </c>
      <c r="E2587" s="165">
        <v>44928</v>
      </c>
      <c r="F2587" s="166">
        <v>4</v>
      </c>
      <c r="G2587" s="178">
        <v>1.78</v>
      </c>
      <c r="H2587" s="181">
        <v>0.75</v>
      </c>
      <c r="I2587" s="180">
        <v>5.8599999999999999E-2</v>
      </c>
      <c r="J2587" s="21">
        <f t="shared" si="1205"/>
        <v>2.2199999999999998</v>
      </c>
      <c r="K2587" s="21" t="str">
        <f t="shared" si="1206"/>
        <v>Y</v>
      </c>
      <c r="L2587" s="37" t="str">
        <f t="shared" si="1207"/>
        <v>NA</v>
      </c>
      <c r="M2587" s="8" t="str">
        <f t="shared" si="1208"/>
        <v>Y</v>
      </c>
      <c r="N2587" s="42">
        <f t="shared" si="1209"/>
        <v>3</v>
      </c>
      <c r="O2587" s="43">
        <f t="shared" si="1210"/>
        <v>200000</v>
      </c>
      <c r="P2587" s="43" t="str">
        <f t="shared" si="1211"/>
        <v>NA</v>
      </c>
      <c r="Q2587" s="24">
        <f t="shared" si="1212"/>
        <v>23327.309600000001</v>
      </c>
      <c r="R2587" s="43">
        <f t="shared" si="1213"/>
        <v>0</v>
      </c>
      <c r="S2587" s="24">
        <f t="shared" si="1214"/>
        <v>1000000</v>
      </c>
      <c r="T2587" s="25" t="str">
        <f t="shared" si="1215"/>
        <v>Y</v>
      </c>
      <c r="U2587" s="44">
        <f t="shared" si="1216"/>
        <v>2</v>
      </c>
      <c r="V2587" s="45">
        <f t="shared" si="1217"/>
        <v>200000</v>
      </c>
      <c r="W2587" s="45">
        <f t="shared" si="1218"/>
        <v>1000000</v>
      </c>
      <c r="X2587" s="28">
        <f t="shared" si="1219"/>
        <v>24694.289942560001</v>
      </c>
      <c r="Y2587" s="28">
        <f t="shared" si="1220"/>
        <v>0</v>
      </c>
      <c r="Z2587" s="45" t="str">
        <f t="shared" si="1221"/>
        <v>NA</v>
      </c>
      <c r="AA2587" s="29" t="str">
        <f t="shared" si="1222"/>
        <v>Y</v>
      </c>
      <c r="AB2587" s="46">
        <f t="shared" si="1223"/>
        <v>1</v>
      </c>
      <c r="AC2587" s="31">
        <f t="shared" si="1224"/>
        <v>200000</v>
      </c>
      <c r="AD2587" s="31">
        <f t="shared" si="1225"/>
        <v>1000000</v>
      </c>
      <c r="AE2587" s="31">
        <f t="shared" si="1226"/>
        <v>26141.375333194017</v>
      </c>
      <c r="AF2587" s="47">
        <f t="shared" si="1227"/>
        <v>0</v>
      </c>
      <c r="AG2587" s="31" t="str">
        <f t="shared" si="1228"/>
        <v>NA</v>
      </c>
      <c r="AH2587" s="48">
        <f t="shared" si="1229"/>
        <v>0</v>
      </c>
      <c r="AI2587" s="33">
        <f t="shared" si="1230"/>
        <v>0</v>
      </c>
      <c r="AJ2587" s="33">
        <f t="shared" si="1231"/>
        <v>0</v>
      </c>
      <c r="AK2587" s="33">
        <f t="shared" si="1232"/>
        <v>0</v>
      </c>
      <c r="AL2587" s="33">
        <f t="shared" si="1233"/>
        <v>0</v>
      </c>
      <c r="AM2587" s="34">
        <f t="shared" si="1234"/>
        <v>0</v>
      </c>
    </row>
    <row r="2588" spans="1:39" ht="15" customHeight="1" x14ac:dyDescent="0.3">
      <c r="A2588" s="166" t="s">
        <v>5022</v>
      </c>
      <c r="B2588" s="99">
        <v>21617</v>
      </c>
      <c r="C2588" s="99">
        <v>72155</v>
      </c>
      <c r="D2588" s="165">
        <v>44839</v>
      </c>
      <c r="E2588" s="165">
        <v>45078</v>
      </c>
      <c r="F2588" s="166">
        <v>4</v>
      </c>
      <c r="G2588" s="178">
        <v>1.67</v>
      </c>
      <c r="H2588" s="181">
        <v>0.75</v>
      </c>
      <c r="I2588" s="180">
        <v>5.3800000000000001E-2</v>
      </c>
      <c r="J2588" s="21">
        <f t="shared" si="1205"/>
        <v>2.33</v>
      </c>
      <c r="K2588" s="21" t="str">
        <f t="shared" si="1206"/>
        <v>Y</v>
      </c>
      <c r="L2588" s="37" t="str">
        <f t="shared" si="1207"/>
        <v>NA</v>
      </c>
      <c r="M2588" s="8" t="str">
        <f t="shared" si="1208"/>
        <v>Y</v>
      </c>
      <c r="N2588" s="42">
        <f t="shared" si="1209"/>
        <v>4</v>
      </c>
      <c r="O2588" s="43">
        <f t="shared" si="1210"/>
        <v>200000</v>
      </c>
      <c r="P2588" s="43" t="str">
        <f t="shared" si="1211"/>
        <v>NA</v>
      </c>
      <c r="Q2588" s="24">
        <f t="shared" si="1212"/>
        <v>22779.994600000002</v>
      </c>
      <c r="R2588" s="43">
        <f t="shared" si="1213"/>
        <v>0</v>
      </c>
      <c r="S2588" s="24">
        <f t="shared" si="1214"/>
        <v>1000000</v>
      </c>
      <c r="T2588" s="25" t="str">
        <f t="shared" si="1215"/>
        <v>Y</v>
      </c>
      <c r="U2588" s="44">
        <f t="shared" si="1216"/>
        <v>3</v>
      </c>
      <c r="V2588" s="45">
        <f t="shared" si="1217"/>
        <v>200000</v>
      </c>
      <c r="W2588" s="45">
        <f t="shared" si="1218"/>
        <v>1000000</v>
      </c>
      <c r="X2588" s="28">
        <f t="shared" si="1219"/>
        <v>24005.558309480002</v>
      </c>
      <c r="Y2588" s="28">
        <f t="shared" si="1220"/>
        <v>0</v>
      </c>
      <c r="Z2588" s="45" t="str">
        <f t="shared" si="1221"/>
        <v>NA</v>
      </c>
      <c r="AA2588" s="29" t="str">
        <f t="shared" si="1222"/>
        <v>Y</v>
      </c>
      <c r="AB2588" s="46">
        <f t="shared" si="1223"/>
        <v>2</v>
      </c>
      <c r="AC2588" s="31">
        <f t="shared" si="1224"/>
        <v>200000</v>
      </c>
      <c r="AD2588" s="31">
        <f t="shared" si="1225"/>
        <v>1000000</v>
      </c>
      <c r="AE2588" s="31">
        <f t="shared" si="1226"/>
        <v>25297.057346530029</v>
      </c>
      <c r="AF2588" s="47">
        <f t="shared" si="1227"/>
        <v>0</v>
      </c>
      <c r="AG2588" s="31" t="str">
        <f t="shared" si="1228"/>
        <v>NA</v>
      </c>
      <c r="AH2588" s="48">
        <f t="shared" si="1229"/>
        <v>1</v>
      </c>
      <c r="AI2588" s="33">
        <f t="shared" si="1230"/>
        <v>20000</v>
      </c>
      <c r="AJ2588" s="33">
        <f t="shared" si="1231"/>
        <v>65000</v>
      </c>
      <c r="AK2588" s="33">
        <f t="shared" si="1232"/>
        <v>20000</v>
      </c>
      <c r="AL2588" s="33">
        <f t="shared" si="1233"/>
        <v>6658.0390317733472</v>
      </c>
      <c r="AM2588" s="34">
        <f t="shared" si="1234"/>
        <v>6658.0390317733472</v>
      </c>
    </row>
    <row r="2589" spans="1:39" ht="15" customHeight="1" x14ac:dyDescent="0.3">
      <c r="A2589" s="166" t="s">
        <v>5023</v>
      </c>
      <c r="B2589" s="99">
        <v>17423</v>
      </c>
      <c r="C2589" s="99">
        <v>50233</v>
      </c>
      <c r="D2589" s="165">
        <v>44944</v>
      </c>
      <c r="E2589" s="165">
        <v>45265</v>
      </c>
      <c r="F2589" s="166">
        <v>4</v>
      </c>
      <c r="G2589" s="178">
        <v>1.68</v>
      </c>
      <c r="H2589" s="181">
        <v>0.25</v>
      </c>
      <c r="I2589" s="180">
        <v>3.6299999999999999E-2</v>
      </c>
      <c r="J2589" s="21">
        <f t="shared" si="1205"/>
        <v>2.3200000000000003</v>
      </c>
      <c r="K2589" s="21" t="str">
        <f t="shared" si="1206"/>
        <v>Y</v>
      </c>
      <c r="L2589" s="37" t="str">
        <f t="shared" si="1207"/>
        <v>NA</v>
      </c>
      <c r="M2589" s="8" t="str">
        <f t="shared" si="1208"/>
        <v>Y</v>
      </c>
      <c r="N2589" s="42">
        <f t="shared" si="1209"/>
        <v>10</v>
      </c>
      <c r="O2589" s="43">
        <f t="shared" si="1210"/>
        <v>200000</v>
      </c>
      <c r="P2589" s="43" t="str">
        <f t="shared" si="1211"/>
        <v>NA</v>
      </c>
      <c r="Q2589" s="24">
        <f t="shared" si="1212"/>
        <v>18055.454900000001</v>
      </c>
      <c r="R2589" s="43">
        <f t="shared" si="1213"/>
        <v>0</v>
      </c>
      <c r="S2589" s="24">
        <f t="shared" si="1214"/>
        <v>1000000</v>
      </c>
      <c r="T2589" s="25" t="str">
        <f t="shared" si="1215"/>
        <v>Y</v>
      </c>
      <c r="U2589" s="44">
        <f t="shared" si="1216"/>
        <v>9</v>
      </c>
      <c r="V2589" s="45">
        <f t="shared" si="1217"/>
        <v>200000</v>
      </c>
      <c r="W2589" s="45">
        <f t="shared" si="1218"/>
        <v>1000000</v>
      </c>
      <c r="X2589" s="28">
        <f t="shared" si="1219"/>
        <v>18710.867912870002</v>
      </c>
      <c r="Y2589" s="28">
        <f t="shared" si="1220"/>
        <v>0</v>
      </c>
      <c r="Z2589" s="45" t="str">
        <f t="shared" si="1221"/>
        <v>NA</v>
      </c>
      <c r="AA2589" s="29" t="str">
        <f t="shared" si="1222"/>
        <v>Y</v>
      </c>
      <c r="AB2589" s="46">
        <f t="shared" si="1223"/>
        <v>8</v>
      </c>
      <c r="AC2589" s="31">
        <f t="shared" si="1224"/>
        <v>200000</v>
      </c>
      <c r="AD2589" s="31">
        <f t="shared" si="1225"/>
        <v>1000000</v>
      </c>
      <c r="AE2589" s="31">
        <f t="shared" si="1226"/>
        <v>19390.072418107182</v>
      </c>
      <c r="AF2589" s="47">
        <f t="shared" si="1227"/>
        <v>0</v>
      </c>
      <c r="AG2589" s="31" t="str">
        <f t="shared" si="1228"/>
        <v>NA</v>
      </c>
      <c r="AH2589" s="48">
        <f t="shared" si="1229"/>
        <v>7</v>
      </c>
      <c r="AI2589" s="33">
        <f t="shared" si="1230"/>
        <v>20000</v>
      </c>
      <c r="AJ2589" s="33">
        <f t="shared" si="1231"/>
        <v>65000</v>
      </c>
      <c r="AK2589" s="33">
        <f t="shared" si="1232"/>
        <v>20000</v>
      </c>
      <c r="AL2589" s="33">
        <f t="shared" si="1233"/>
        <v>93.932046884470765</v>
      </c>
      <c r="AM2589" s="34">
        <f t="shared" si="1234"/>
        <v>93.932046884470765</v>
      </c>
    </row>
    <row r="2590" spans="1:39" ht="15" customHeight="1" x14ac:dyDescent="0.3">
      <c r="A2590" s="166" t="s">
        <v>5024</v>
      </c>
      <c r="B2590" s="99">
        <v>24004</v>
      </c>
      <c r="C2590" s="99">
        <v>113520</v>
      </c>
      <c r="D2590" s="165">
        <v>44864</v>
      </c>
      <c r="E2590" s="165">
        <v>45058</v>
      </c>
      <c r="F2590" s="166">
        <v>4</v>
      </c>
      <c r="G2590" s="178">
        <v>1.82</v>
      </c>
      <c r="H2590" s="181">
        <v>0.5</v>
      </c>
      <c r="I2590" s="180">
        <v>5.0799999999999998E-2</v>
      </c>
      <c r="J2590" s="21">
        <f t="shared" si="1205"/>
        <v>2.1799999999999997</v>
      </c>
      <c r="K2590" s="21" t="str">
        <f t="shared" si="1206"/>
        <v>Y</v>
      </c>
      <c r="L2590" s="37" t="str">
        <f t="shared" si="1207"/>
        <v>NA</v>
      </c>
      <c r="M2590" s="8" t="str">
        <f t="shared" si="1208"/>
        <v>Y</v>
      </c>
      <c r="N2590" s="42">
        <f t="shared" si="1209"/>
        <v>5</v>
      </c>
      <c r="O2590" s="43">
        <f t="shared" si="1210"/>
        <v>200000</v>
      </c>
      <c r="P2590" s="43" t="str">
        <f t="shared" si="1211"/>
        <v>NA</v>
      </c>
      <c r="Q2590" s="24">
        <f t="shared" si="1212"/>
        <v>25223.403200000001</v>
      </c>
      <c r="R2590" s="43">
        <f t="shared" si="1213"/>
        <v>0</v>
      </c>
      <c r="S2590" s="24">
        <f t="shared" si="1214"/>
        <v>1000000</v>
      </c>
      <c r="T2590" s="25" t="str">
        <f t="shared" si="1215"/>
        <v>Y</v>
      </c>
      <c r="U2590" s="44">
        <f t="shared" si="1216"/>
        <v>4</v>
      </c>
      <c r="V2590" s="45">
        <f t="shared" si="1217"/>
        <v>200000</v>
      </c>
      <c r="W2590" s="45">
        <f t="shared" si="1218"/>
        <v>1000000</v>
      </c>
      <c r="X2590" s="28">
        <f t="shared" si="1219"/>
        <v>26504.75208256</v>
      </c>
      <c r="Y2590" s="28">
        <f t="shared" si="1220"/>
        <v>0</v>
      </c>
      <c r="Z2590" s="45" t="str">
        <f t="shared" si="1221"/>
        <v>NA</v>
      </c>
      <c r="AA2590" s="29" t="str">
        <f t="shared" si="1222"/>
        <v>Y</v>
      </c>
      <c r="AB2590" s="46">
        <f t="shared" si="1223"/>
        <v>3</v>
      </c>
      <c r="AC2590" s="31">
        <f t="shared" si="1224"/>
        <v>200000</v>
      </c>
      <c r="AD2590" s="31">
        <f t="shared" si="1225"/>
        <v>1000000</v>
      </c>
      <c r="AE2590" s="31">
        <f t="shared" si="1226"/>
        <v>27851.193488354049</v>
      </c>
      <c r="AF2590" s="47">
        <f t="shared" si="1227"/>
        <v>0</v>
      </c>
      <c r="AG2590" s="31" t="str">
        <f t="shared" si="1228"/>
        <v>NA</v>
      </c>
      <c r="AH2590" s="48">
        <f t="shared" si="1229"/>
        <v>2</v>
      </c>
      <c r="AI2590" s="33">
        <f t="shared" si="1230"/>
        <v>20000</v>
      </c>
      <c r="AJ2590" s="33">
        <f t="shared" si="1231"/>
        <v>65000</v>
      </c>
      <c r="AK2590" s="33">
        <f t="shared" si="1232"/>
        <v>20000</v>
      </c>
      <c r="AL2590" s="33">
        <f t="shared" si="1233"/>
        <v>9266.0341175624344</v>
      </c>
      <c r="AM2590" s="34">
        <f t="shared" si="1234"/>
        <v>9266.0341175624344</v>
      </c>
    </row>
    <row r="2591" spans="1:39" ht="15" customHeight="1" x14ac:dyDescent="0.3">
      <c r="A2591" s="166" t="s">
        <v>5025</v>
      </c>
      <c r="B2591" s="99">
        <v>14299</v>
      </c>
      <c r="C2591" s="99">
        <v>91860</v>
      </c>
      <c r="D2591" s="165">
        <v>44845</v>
      </c>
      <c r="E2591" s="165">
        <v>45199</v>
      </c>
      <c r="F2591" s="166">
        <v>4</v>
      </c>
      <c r="G2591" s="178">
        <v>0.46</v>
      </c>
      <c r="H2591" s="181">
        <v>0.5</v>
      </c>
      <c r="I2591" s="180">
        <v>6.2100000000000002E-2</v>
      </c>
      <c r="J2591" s="21">
        <f t="shared" si="1205"/>
        <v>3.54</v>
      </c>
      <c r="K2591" s="21" t="str">
        <f t="shared" si="1206"/>
        <v>Y</v>
      </c>
      <c r="L2591" s="37" t="str">
        <f t="shared" si="1207"/>
        <v>NA</v>
      </c>
      <c r="M2591" s="8" t="str">
        <f t="shared" si="1208"/>
        <v>Y</v>
      </c>
      <c r="N2591" s="42">
        <f t="shared" si="1209"/>
        <v>8</v>
      </c>
      <c r="O2591" s="43">
        <f t="shared" si="1210"/>
        <v>200000</v>
      </c>
      <c r="P2591" s="43" t="str">
        <f t="shared" si="1211"/>
        <v>NA</v>
      </c>
      <c r="Q2591" s="24">
        <f t="shared" si="1212"/>
        <v>15186.967900000001</v>
      </c>
      <c r="R2591" s="43">
        <f t="shared" si="1213"/>
        <v>0</v>
      </c>
      <c r="S2591" s="24">
        <f t="shared" si="1214"/>
        <v>1000000</v>
      </c>
      <c r="T2591" s="25" t="str">
        <f t="shared" si="1215"/>
        <v>Y</v>
      </c>
      <c r="U2591" s="44">
        <f t="shared" si="1216"/>
        <v>7</v>
      </c>
      <c r="V2591" s="45">
        <f t="shared" si="1217"/>
        <v>200000</v>
      </c>
      <c r="W2591" s="45">
        <f t="shared" si="1218"/>
        <v>1000000</v>
      </c>
      <c r="X2591" s="28">
        <f t="shared" si="1219"/>
        <v>16130.078606590003</v>
      </c>
      <c r="Y2591" s="28">
        <f t="shared" si="1220"/>
        <v>0</v>
      </c>
      <c r="Z2591" s="45" t="str">
        <f t="shared" si="1221"/>
        <v>NA</v>
      </c>
      <c r="AA2591" s="29" t="str">
        <f t="shared" si="1222"/>
        <v>Y</v>
      </c>
      <c r="AB2591" s="46">
        <f t="shared" si="1223"/>
        <v>6</v>
      </c>
      <c r="AC2591" s="31">
        <f t="shared" si="1224"/>
        <v>200000</v>
      </c>
      <c r="AD2591" s="31">
        <f t="shared" si="1225"/>
        <v>1000000</v>
      </c>
      <c r="AE2591" s="31">
        <f t="shared" si="1226"/>
        <v>17131.756488059244</v>
      </c>
      <c r="AF2591" s="47">
        <f t="shared" si="1227"/>
        <v>0</v>
      </c>
      <c r="AG2591" s="31" t="str">
        <f t="shared" si="1228"/>
        <v>NA</v>
      </c>
      <c r="AH2591" s="48">
        <f t="shared" si="1229"/>
        <v>5</v>
      </c>
      <c r="AI2591" s="33">
        <f t="shared" si="1230"/>
        <v>20000</v>
      </c>
      <c r="AJ2591" s="33">
        <f t="shared" si="1231"/>
        <v>65000</v>
      </c>
      <c r="AK2591" s="33">
        <f t="shared" si="1232"/>
        <v>18195.638565967722</v>
      </c>
      <c r="AL2591" s="33">
        <f t="shared" si="1233"/>
        <v>0</v>
      </c>
      <c r="AM2591" s="34">
        <f t="shared" si="1234"/>
        <v>0</v>
      </c>
    </row>
    <row r="2592" spans="1:39" ht="15" customHeight="1" x14ac:dyDescent="0.3">
      <c r="A2592" s="166" t="s">
        <v>5026</v>
      </c>
      <c r="B2592" s="99">
        <v>9828</v>
      </c>
      <c r="C2592" s="99">
        <v>23029</v>
      </c>
      <c r="D2592" s="165">
        <v>46110</v>
      </c>
      <c r="E2592" s="165">
        <v>46265</v>
      </c>
      <c r="F2592" s="166">
        <v>4</v>
      </c>
      <c r="G2592" s="178">
        <v>2.48</v>
      </c>
      <c r="H2592" s="181">
        <v>0.25</v>
      </c>
      <c r="I2592" s="180">
        <v>4.6899999999999997E-2</v>
      </c>
      <c r="J2592" s="21">
        <f t="shared" si="1205"/>
        <v>1.52</v>
      </c>
      <c r="K2592" s="21" t="str">
        <f t="shared" si="1206"/>
        <v>Y</v>
      </c>
      <c r="L2592" s="37" t="str">
        <f t="shared" si="1207"/>
        <v>NA</v>
      </c>
      <c r="M2592" s="8" t="str">
        <f t="shared" si="1208"/>
        <v>Y</v>
      </c>
      <c r="N2592" s="42">
        <f t="shared" si="1209"/>
        <v>7</v>
      </c>
      <c r="O2592" s="43">
        <f t="shared" si="1210"/>
        <v>200000</v>
      </c>
      <c r="P2592" s="43" t="str">
        <f t="shared" si="1211"/>
        <v>NA</v>
      </c>
      <c r="Q2592" s="24">
        <f t="shared" si="1212"/>
        <v>10288.933199999999</v>
      </c>
      <c r="R2592" s="43">
        <f t="shared" si="1213"/>
        <v>0</v>
      </c>
      <c r="S2592" s="24">
        <f t="shared" si="1214"/>
        <v>1000000</v>
      </c>
      <c r="T2592" s="25" t="str">
        <f t="shared" si="1215"/>
        <v>Y</v>
      </c>
      <c r="U2592" s="44">
        <f t="shared" si="1216"/>
        <v>6</v>
      </c>
      <c r="V2592" s="45">
        <f t="shared" si="1217"/>
        <v>200000</v>
      </c>
      <c r="W2592" s="45">
        <f t="shared" si="1218"/>
        <v>1000000</v>
      </c>
      <c r="X2592" s="28">
        <f t="shared" si="1219"/>
        <v>10771.48416708</v>
      </c>
      <c r="Y2592" s="28">
        <f t="shared" si="1220"/>
        <v>0</v>
      </c>
      <c r="Z2592" s="45" t="str">
        <f t="shared" si="1221"/>
        <v>NA</v>
      </c>
      <c r="AA2592" s="29" t="str">
        <f t="shared" si="1222"/>
        <v>N</v>
      </c>
      <c r="AB2592" s="46">
        <f t="shared" si="1223"/>
        <v>5</v>
      </c>
      <c r="AC2592" s="31">
        <f t="shared" si="1224"/>
        <v>20000</v>
      </c>
      <c r="AD2592" s="31">
        <f t="shared" si="1225"/>
        <v>65000</v>
      </c>
      <c r="AE2592" s="31">
        <f t="shared" si="1226"/>
        <v>11276.66677451605</v>
      </c>
      <c r="AF2592" s="47">
        <f t="shared" si="1227"/>
        <v>0</v>
      </c>
      <c r="AG2592" s="31">
        <f t="shared" si="1228"/>
        <v>9633.9158584039487</v>
      </c>
      <c r="AH2592" s="48">
        <f t="shared" si="1229"/>
        <v>4</v>
      </c>
      <c r="AI2592" s="33">
        <f t="shared" si="1230"/>
        <v>20000</v>
      </c>
      <c r="AJ2592" s="33">
        <f t="shared" si="1231"/>
        <v>65000</v>
      </c>
      <c r="AK2592" s="33">
        <f t="shared" si="1232"/>
        <v>9633.9158584039487</v>
      </c>
      <c r="AL2592" s="33">
        <f t="shared" si="1233"/>
        <v>2171.6265878369031</v>
      </c>
      <c r="AM2592" s="34">
        <f t="shared" si="1234"/>
        <v>2171.6265878369031</v>
      </c>
    </row>
    <row r="2593" spans="1:39" ht="15" customHeight="1" x14ac:dyDescent="0.3">
      <c r="A2593" s="166" t="s">
        <v>5027</v>
      </c>
      <c r="B2593" s="99">
        <v>17582</v>
      </c>
      <c r="C2593" s="99">
        <v>92381</v>
      </c>
      <c r="D2593" s="165">
        <v>45386</v>
      </c>
      <c r="E2593" s="165">
        <v>45540</v>
      </c>
      <c r="F2593" s="166">
        <v>2</v>
      </c>
      <c r="G2593" s="178">
        <v>1.35</v>
      </c>
      <c r="H2593" s="181">
        <v>0.25</v>
      </c>
      <c r="I2593" s="180">
        <v>7.7499999999999999E-2</v>
      </c>
      <c r="J2593" s="21">
        <f t="shared" si="1205"/>
        <v>0.64999999999999991</v>
      </c>
      <c r="K2593" s="21" t="str">
        <f t="shared" si="1206"/>
        <v>Y</v>
      </c>
      <c r="L2593" s="37" t="str">
        <f t="shared" si="1207"/>
        <v>NA</v>
      </c>
      <c r="M2593" s="8" t="str">
        <f t="shared" si="1208"/>
        <v>Y</v>
      </c>
      <c r="N2593" s="42">
        <f t="shared" si="1209"/>
        <v>3</v>
      </c>
      <c r="O2593" s="43">
        <f t="shared" si="1210"/>
        <v>200000</v>
      </c>
      <c r="P2593" s="43" t="str">
        <f t="shared" si="1211"/>
        <v>NA</v>
      </c>
      <c r="Q2593" s="24">
        <f t="shared" si="1212"/>
        <v>18944.605</v>
      </c>
      <c r="R2593" s="43">
        <f t="shared" si="1213"/>
        <v>0</v>
      </c>
      <c r="S2593" s="24">
        <f t="shared" si="1214"/>
        <v>1000000</v>
      </c>
      <c r="T2593" s="25" t="str">
        <f t="shared" si="1215"/>
        <v>N</v>
      </c>
      <c r="U2593" s="44">
        <f t="shared" si="1216"/>
        <v>2</v>
      </c>
      <c r="V2593" s="45">
        <f t="shared" si="1217"/>
        <v>20000</v>
      </c>
      <c r="W2593" s="45">
        <f t="shared" si="1218"/>
        <v>65000</v>
      </c>
      <c r="X2593" s="28">
        <f t="shared" si="1219"/>
        <v>0</v>
      </c>
      <c r="Y2593" s="28">
        <f t="shared" si="1220"/>
        <v>20412.811887499996</v>
      </c>
      <c r="Z2593" s="45">
        <f t="shared" si="1221"/>
        <v>0</v>
      </c>
      <c r="AA2593" s="29" t="str">
        <f t="shared" si="1222"/>
        <v>N</v>
      </c>
      <c r="AB2593" s="46">
        <f t="shared" si="1223"/>
        <v>1</v>
      </c>
      <c r="AC2593" s="31">
        <f t="shared" si="1224"/>
        <v>20000</v>
      </c>
      <c r="AD2593" s="31">
        <f t="shared" si="1225"/>
        <v>65000</v>
      </c>
      <c r="AE2593" s="31">
        <f t="shared" si="1226"/>
        <v>0</v>
      </c>
      <c r="AF2593" s="47">
        <f t="shared" si="1227"/>
        <v>21994.804808781246</v>
      </c>
      <c r="AG2593" s="31">
        <f t="shared" si="1228"/>
        <v>0</v>
      </c>
      <c r="AH2593" s="48">
        <f t="shared" si="1229"/>
        <v>0</v>
      </c>
      <c r="AI2593" s="33">
        <f t="shared" si="1230"/>
        <v>0</v>
      </c>
      <c r="AJ2593" s="33">
        <f t="shared" si="1231"/>
        <v>0</v>
      </c>
      <c r="AK2593" s="33">
        <f t="shared" si="1232"/>
        <v>0</v>
      </c>
      <c r="AL2593" s="33">
        <f t="shared" si="1233"/>
        <v>0</v>
      </c>
      <c r="AM2593" s="34">
        <f t="shared" si="1234"/>
        <v>42407.616696281242</v>
      </c>
    </row>
    <row r="2594" spans="1:39" ht="15" customHeight="1" x14ac:dyDescent="0.3">
      <c r="A2594" s="166" t="s">
        <v>5028</v>
      </c>
      <c r="B2594" s="99">
        <v>12170</v>
      </c>
      <c r="C2594" s="99">
        <v>45223</v>
      </c>
      <c r="D2594" s="165">
        <v>44558</v>
      </c>
      <c r="E2594" s="165">
        <v>44853</v>
      </c>
      <c r="F2594" s="166">
        <v>4</v>
      </c>
      <c r="G2594" s="178">
        <v>0.3</v>
      </c>
      <c r="H2594" s="181">
        <v>0.5</v>
      </c>
      <c r="I2594" s="180">
        <v>7.9200000000000007E-2</v>
      </c>
      <c r="J2594" s="21">
        <f t="shared" si="1205"/>
        <v>3.7</v>
      </c>
      <c r="K2594" s="21" t="str">
        <f t="shared" si="1206"/>
        <v>Y</v>
      </c>
      <c r="L2594" s="37" t="str">
        <f t="shared" si="1207"/>
        <v>NA</v>
      </c>
      <c r="M2594" s="8" t="str">
        <f t="shared" si="1208"/>
        <v>Y</v>
      </c>
      <c r="N2594" s="42">
        <f t="shared" si="1209"/>
        <v>8</v>
      </c>
      <c r="O2594" s="43">
        <f t="shared" si="1210"/>
        <v>200000</v>
      </c>
      <c r="P2594" s="43" t="str">
        <f t="shared" si="1211"/>
        <v>NA</v>
      </c>
      <c r="Q2594" s="24">
        <f t="shared" si="1212"/>
        <v>13133.864</v>
      </c>
      <c r="R2594" s="43">
        <f t="shared" si="1213"/>
        <v>0</v>
      </c>
      <c r="S2594" s="24">
        <f t="shared" si="1214"/>
        <v>1000000</v>
      </c>
      <c r="T2594" s="25" t="str">
        <f t="shared" si="1215"/>
        <v>Y</v>
      </c>
      <c r="U2594" s="44">
        <f t="shared" si="1216"/>
        <v>7</v>
      </c>
      <c r="V2594" s="45">
        <f t="shared" si="1217"/>
        <v>200000</v>
      </c>
      <c r="W2594" s="45">
        <f t="shared" si="1218"/>
        <v>1000000</v>
      </c>
      <c r="X2594" s="28">
        <f t="shared" si="1219"/>
        <v>14174.066028799998</v>
      </c>
      <c r="Y2594" s="28">
        <f t="shared" si="1220"/>
        <v>0</v>
      </c>
      <c r="Z2594" s="45" t="str">
        <f t="shared" si="1221"/>
        <v>NA</v>
      </c>
      <c r="AA2594" s="29" t="str">
        <f t="shared" si="1222"/>
        <v>Y</v>
      </c>
      <c r="AB2594" s="46">
        <f t="shared" si="1223"/>
        <v>6</v>
      </c>
      <c r="AC2594" s="31">
        <f t="shared" si="1224"/>
        <v>200000</v>
      </c>
      <c r="AD2594" s="31">
        <f t="shared" si="1225"/>
        <v>1000000</v>
      </c>
      <c r="AE2594" s="31">
        <f t="shared" si="1226"/>
        <v>15296.652058280957</v>
      </c>
      <c r="AF2594" s="47">
        <f t="shared" si="1227"/>
        <v>0</v>
      </c>
      <c r="AG2594" s="31" t="str">
        <f t="shared" si="1228"/>
        <v>NA</v>
      </c>
      <c r="AH2594" s="48">
        <f t="shared" si="1229"/>
        <v>5</v>
      </c>
      <c r="AI2594" s="33">
        <f t="shared" si="1230"/>
        <v>20000</v>
      </c>
      <c r="AJ2594" s="33">
        <f t="shared" si="1231"/>
        <v>65000</v>
      </c>
      <c r="AK2594" s="33">
        <f t="shared" si="1232"/>
        <v>16508.146901296808</v>
      </c>
      <c r="AL2594" s="33">
        <f t="shared" si="1233"/>
        <v>0</v>
      </c>
      <c r="AM2594" s="34">
        <f t="shared" si="1234"/>
        <v>0</v>
      </c>
    </row>
    <row r="2595" spans="1:39" ht="15" customHeight="1" x14ac:dyDescent="0.3">
      <c r="A2595" s="166" t="s">
        <v>5029</v>
      </c>
      <c r="B2595" s="99">
        <v>9369</v>
      </c>
      <c r="C2595" s="99">
        <v>80270</v>
      </c>
      <c r="D2595" s="165">
        <v>44837</v>
      </c>
      <c r="E2595" s="165">
        <v>45138</v>
      </c>
      <c r="F2595" s="166">
        <v>4</v>
      </c>
      <c r="G2595" s="178">
        <v>3.81</v>
      </c>
      <c r="H2595" s="181">
        <v>1</v>
      </c>
      <c r="I2595" s="180">
        <v>5.79E-2</v>
      </c>
      <c r="J2595" s="21">
        <f t="shared" si="1205"/>
        <v>0.18999999999999995</v>
      </c>
      <c r="K2595" s="21" t="str">
        <f t="shared" si="1206"/>
        <v>Y</v>
      </c>
      <c r="L2595" s="37" t="str">
        <f t="shared" si="1207"/>
        <v>NA</v>
      </c>
      <c r="M2595" s="8" t="str">
        <f t="shared" si="1208"/>
        <v>Y</v>
      </c>
      <c r="N2595" s="42">
        <f t="shared" si="1209"/>
        <v>1</v>
      </c>
      <c r="O2595" s="43">
        <f t="shared" si="1210"/>
        <v>200000</v>
      </c>
      <c r="P2595" s="43" t="str">
        <f t="shared" si="1211"/>
        <v>NA</v>
      </c>
      <c r="Q2595" s="24">
        <f t="shared" si="1212"/>
        <v>9911.4651000000013</v>
      </c>
      <c r="R2595" s="43">
        <f t="shared" si="1213"/>
        <v>0</v>
      </c>
      <c r="S2595" s="24">
        <f t="shared" si="1214"/>
        <v>1000000</v>
      </c>
      <c r="T2595" s="25" t="str">
        <f t="shared" si="1215"/>
        <v>N</v>
      </c>
      <c r="U2595" s="44">
        <f t="shared" si="1216"/>
        <v>0</v>
      </c>
      <c r="V2595" s="45">
        <f t="shared" si="1217"/>
        <v>0</v>
      </c>
      <c r="W2595" s="45">
        <f t="shared" si="1218"/>
        <v>0</v>
      </c>
      <c r="X2595" s="28">
        <f t="shared" si="1219"/>
        <v>0</v>
      </c>
      <c r="Y2595" s="28">
        <f t="shared" si="1220"/>
        <v>0</v>
      </c>
      <c r="Z2595" s="45">
        <f t="shared" si="1221"/>
        <v>0</v>
      </c>
      <c r="AA2595" s="29" t="str">
        <f t="shared" si="1222"/>
        <v>N</v>
      </c>
      <c r="AB2595" s="46">
        <f t="shared" si="1223"/>
        <v>0</v>
      </c>
      <c r="AC2595" s="31">
        <f t="shared" si="1224"/>
        <v>0</v>
      </c>
      <c r="AD2595" s="31">
        <f t="shared" si="1225"/>
        <v>0</v>
      </c>
      <c r="AE2595" s="31">
        <f t="shared" si="1226"/>
        <v>0</v>
      </c>
      <c r="AF2595" s="47">
        <f t="shared" si="1227"/>
        <v>0</v>
      </c>
      <c r="AG2595" s="31">
        <f t="shared" si="1228"/>
        <v>0</v>
      </c>
      <c r="AH2595" s="48">
        <f t="shared" si="1229"/>
        <v>0</v>
      </c>
      <c r="AI2595" s="33">
        <f t="shared" si="1230"/>
        <v>0</v>
      </c>
      <c r="AJ2595" s="33">
        <f t="shared" si="1231"/>
        <v>0</v>
      </c>
      <c r="AK2595" s="33">
        <f t="shared" si="1232"/>
        <v>0</v>
      </c>
      <c r="AL2595" s="33">
        <f t="shared" si="1233"/>
        <v>0</v>
      </c>
      <c r="AM2595" s="34">
        <f t="shared" si="1234"/>
        <v>0</v>
      </c>
    </row>
    <row r="2596" spans="1:39" ht="15" customHeight="1" x14ac:dyDescent="0.3">
      <c r="A2596" s="166" t="s">
        <v>5030</v>
      </c>
      <c r="B2596" s="99">
        <v>22952</v>
      </c>
      <c r="C2596" s="99">
        <v>91398</v>
      </c>
      <c r="D2596" s="165">
        <v>45879</v>
      </c>
      <c r="E2596" s="165">
        <v>46152</v>
      </c>
      <c r="F2596" s="166">
        <v>4</v>
      </c>
      <c r="G2596" s="178">
        <v>1.1100000000000001</v>
      </c>
      <c r="H2596" s="181">
        <v>0.5</v>
      </c>
      <c r="I2596" s="180">
        <v>7.3800000000000004E-2</v>
      </c>
      <c r="J2596" s="21">
        <f t="shared" si="1205"/>
        <v>2.8899999999999997</v>
      </c>
      <c r="K2596" s="21" t="str">
        <f t="shared" si="1206"/>
        <v>Y</v>
      </c>
      <c r="L2596" s="37" t="str">
        <f t="shared" si="1207"/>
        <v>NA</v>
      </c>
      <c r="M2596" s="8" t="str">
        <f t="shared" si="1208"/>
        <v>Y</v>
      </c>
      <c r="N2596" s="42">
        <f t="shared" si="1209"/>
        <v>6</v>
      </c>
      <c r="O2596" s="43">
        <f t="shared" si="1210"/>
        <v>200000</v>
      </c>
      <c r="P2596" s="43" t="str">
        <f t="shared" si="1211"/>
        <v>NA</v>
      </c>
      <c r="Q2596" s="24">
        <f t="shared" si="1212"/>
        <v>24645.857600000003</v>
      </c>
      <c r="R2596" s="43">
        <f t="shared" si="1213"/>
        <v>0</v>
      </c>
      <c r="S2596" s="24">
        <f t="shared" si="1214"/>
        <v>1000000</v>
      </c>
      <c r="T2596" s="25" t="str">
        <f t="shared" si="1215"/>
        <v>Y</v>
      </c>
      <c r="U2596" s="44">
        <f t="shared" si="1216"/>
        <v>5</v>
      </c>
      <c r="V2596" s="45">
        <f t="shared" si="1217"/>
        <v>200000</v>
      </c>
      <c r="W2596" s="45">
        <f t="shared" si="1218"/>
        <v>1000000</v>
      </c>
      <c r="X2596" s="28">
        <f t="shared" si="1219"/>
        <v>26464.721890880006</v>
      </c>
      <c r="Y2596" s="28">
        <f t="shared" si="1220"/>
        <v>0</v>
      </c>
      <c r="Z2596" s="45" t="str">
        <f t="shared" si="1221"/>
        <v>NA</v>
      </c>
      <c r="AA2596" s="29" t="str">
        <f t="shared" si="1222"/>
        <v>Y</v>
      </c>
      <c r="AB2596" s="46">
        <f t="shared" si="1223"/>
        <v>4</v>
      </c>
      <c r="AC2596" s="31">
        <f t="shared" si="1224"/>
        <v>200000</v>
      </c>
      <c r="AD2596" s="31">
        <f t="shared" si="1225"/>
        <v>1000000</v>
      </c>
      <c r="AE2596" s="31">
        <f t="shared" si="1226"/>
        <v>28417.818366426953</v>
      </c>
      <c r="AF2596" s="47">
        <f t="shared" si="1227"/>
        <v>0</v>
      </c>
      <c r="AG2596" s="31" t="str">
        <f t="shared" si="1228"/>
        <v>NA</v>
      </c>
      <c r="AH2596" s="48">
        <f t="shared" si="1229"/>
        <v>3</v>
      </c>
      <c r="AI2596" s="33">
        <f t="shared" si="1230"/>
        <v>20000</v>
      </c>
      <c r="AJ2596" s="33">
        <f t="shared" si="1231"/>
        <v>65000</v>
      </c>
      <c r="AK2596" s="33">
        <f t="shared" si="1232"/>
        <v>20000</v>
      </c>
      <c r="AL2596" s="33">
        <f t="shared" si="1233"/>
        <v>10515.053361869264</v>
      </c>
      <c r="AM2596" s="34">
        <f t="shared" si="1234"/>
        <v>10515.053361869264</v>
      </c>
    </row>
    <row r="2597" spans="1:39" ht="15" customHeight="1" x14ac:dyDescent="0.3">
      <c r="A2597" s="166" t="s">
        <v>5031</v>
      </c>
      <c r="B2597" s="99">
        <v>20879</v>
      </c>
      <c r="C2597" s="99">
        <v>62237</v>
      </c>
      <c r="D2597" s="165">
        <v>45642</v>
      </c>
      <c r="E2597" s="165">
        <v>45897</v>
      </c>
      <c r="F2597" s="166">
        <v>2</v>
      </c>
      <c r="G2597" s="178">
        <v>1.46</v>
      </c>
      <c r="H2597" s="181">
        <v>0.5</v>
      </c>
      <c r="I2597" s="180">
        <v>3.4000000000000002E-2</v>
      </c>
      <c r="J2597" s="21">
        <f t="shared" si="1205"/>
        <v>0.54</v>
      </c>
      <c r="K2597" s="21" t="str">
        <f t="shared" si="1206"/>
        <v>Y</v>
      </c>
      <c r="L2597" s="37" t="str">
        <f t="shared" si="1207"/>
        <v>NA</v>
      </c>
      <c r="M2597" s="8" t="str">
        <f t="shared" si="1208"/>
        <v>Y</v>
      </c>
      <c r="N2597" s="42">
        <f t="shared" si="1209"/>
        <v>2</v>
      </c>
      <c r="O2597" s="43">
        <f t="shared" si="1210"/>
        <v>200000</v>
      </c>
      <c r="P2597" s="43" t="str">
        <f t="shared" si="1211"/>
        <v>NA</v>
      </c>
      <c r="Q2597" s="24">
        <f t="shared" si="1212"/>
        <v>21588.886000000002</v>
      </c>
      <c r="R2597" s="43">
        <f t="shared" si="1213"/>
        <v>0</v>
      </c>
      <c r="S2597" s="24">
        <f t="shared" si="1214"/>
        <v>1000000</v>
      </c>
      <c r="T2597" s="25" t="str">
        <f t="shared" si="1215"/>
        <v>N</v>
      </c>
      <c r="U2597" s="44">
        <f t="shared" si="1216"/>
        <v>1</v>
      </c>
      <c r="V2597" s="45">
        <f t="shared" si="1217"/>
        <v>20000</v>
      </c>
      <c r="W2597" s="45">
        <f t="shared" si="1218"/>
        <v>65000</v>
      </c>
      <c r="X2597" s="28">
        <f t="shared" si="1219"/>
        <v>2763</v>
      </c>
      <c r="Y2597" s="28">
        <f t="shared" si="1220"/>
        <v>19559.908124000001</v>
      </c>
      <c r="Z2597" s="45">
        <f t="shared" si="1221"/>
        <v>0</v>
      </c>
      <c r="AA2597" s="29" t="str">
        <f t="shared" si="1222"/>
        <v>N</v>
      </c>
      <c r="AB2597" s="46">
        <f t="shared" si="1223"/>
        <v>0</v>
      </c>
      <c r="AC2597" s="31">
        <f t="shared" si="1224"/>
        <v>0</v>
      </c>
      <c r="AD2597" s="31">
        <f t="shared" si="1225"/>
        <v>0</v>
      </c>
      <c r="AE2597" s="31">
        <f t="shared" si="1226"/>
        <v>0</v>
      </c>
      <c r="AF2597" s="47">
        <f t="shared" si="1227"/>
        <v>0</v>
      </c>
      <c r="AG2597" s="31">
        <f t="shared" si="1228"/>
        <v>0</v>
      </c>
      <c r="AH2597" s="48">
        <f t="shared" si="1229"/>
        <v>0</v>
      </c>
      <c r="AI2597" s="33">
        <f t="shared" si="1230"/>
        <v>0</v>
      </c>
      <c r="AJ2597" s="33">
        <f t="shared" si="1231"/>
        <v>0</v>
      </c>
      <c r="AK2597" s="33">
        <f t="shared" si="1232"/>
        <v>0</v>
      </c>
      <c r="AL2597" s="33">
        <f t="shared" si="1233"/>
        <v>0</v>
      </c>
      <c r="AM2597" s="34">
        <f t="shared" si="1234"/>
        <v>19559.908124000001</v>
      </c>
    </row>
    <row r="2598" spans="1:39" ht="15" customHeight="1" x14ac:dyDescent="0.3">
      <c r="A2598" s="166" t="s">
        <v>5032</v>
      </c>
      <c r="B2598" s="99">
        <v>7640</v>
      </c>
      <c r="C2598" s="99">
        <v>35776</v>
      </c>
      <c r="D2598" s="165">
        <v>45896</v>
      </c>
      <c r="E2598" s="165">
        <v>46044</v>
      </c>
      <c r="F2598" s="166">
        <v>4</v>
      </c>
      <c r="G2598" s="178">
        <v>2.81</v>
      </c>
      <c r="H2598" s="181">
        <v>0.5</v>
      </c>
      <c r="I2598" s="180">
        <v>1.95E-2</v>
      </c>
      <c r="J2598" s="21">
        <f t="shared" si="1205"/>
        <v>1.19</v>
      </c>
      <c r="K2598" s="21" t="str">
        <f t="shared" si="1206"/>
        <v>Y</v>
      </c>
      <c r="L2598" s="37" t="str">
        <f t="shared" si="1207"/>
        <v>NA</v>
      </c>
      <c r="M2598" s="8" t="str">
        <f t="shared" si="1208"/>
        <v>Y</v>
      </c>
      <c r="N2598" s="42">
        <f t="shared" si="1209"/>
        <v>3</v>
      </c>
      <c r="O2598" s="43">
        <f t="shared" si="1210"/>
        <v>200000</v>
      </c>
      <c r="P2598" s="43" t="str">
        <f t="shared" si="1211"/>
        <v>NA</v>
      </c>
      <c r="Q2598" s="24">
        <f t="shared" si="1212"/>
        <v>7788.9800000000005</v>
      </c>
      <c r="R2598" s="43">
        <f t="shared" si="1213"/>
        <v>0</v>
      </c>
      <c r="S2598" s="24">
        <f t="shared" si="1214"/>
        <v>1000000</v>
      </c>
      <c r="T2598" s="25" t="str">
        <f t="shared" si="1215"/>
        <v>Y</v>
      </c>
      <c r="U2598" s="44">
        <f t="shared" si="1216"/>
        <v>2</v>
      </c>
      <c r="V2598" s="45">
        <f t="shared" si="1217"/>
        <v>200000</v>
      </c>
      <c r="W2598" s="45">
        <f t="shared" si="1218"/>
        <v>1000000</v>
      </c>
      <c r="X2598" s="28">
        <f t="shared" si="1219"/>
        <v>7940.8651100000006</v>
      </c>
      <c r="Y2598" s="28">
        <f t="shared" si="1220"/>
        <v>0</v>
      </c>
      <c r="Z2598" s="45" t="str">
        <f t="shared" si="1221"/>
        <v>NA</v>
      </c>
      <c r="AA2598" s="29" t="str">
        <f t="shared" si="1222"/>
        <v>N</v>
      </c>
      <c r="AB2598" s="46">
        <f t="shared" si="1223"/>
        <v>1</v>
      </c>
      <c r="AC2598" s="31">
        <f t="shared" si="1224"/>
        <v>20000</v>
      </c>
      <c r="AD2598" s="31">
        <f t="shared" si="1225"/>
        <v>65000</v>
      </c>
      <c r="AE2598" s="31">
        <f t="shared" si="1226"/>
        <v>8095.7119796450015</v>
      </c>
      <c r="AF2598" s="47">
        <f t="shared" si="1227"/>
        <v>0</v>
      </c>
      <c r="AG2598" s="31">
        <f t="shared" si="1228"/>
        <v>5398.4429103549983</v>
      </c>
      <c r="AH2598" s="48">
        <f t="shared" si="1229"/>
        <v>0</v>
      </c>
      <c r="AI2598" s="33">
        <f t="shared" si="1230"/>
        <v>0</v>
      </c>
      <c r="AJ2598" s="33">
        <f t="shared" si="1231"/>
        <v>0</v>
      </c>
      <c r="AK2598" s="33">
        <f t="shared" si="1232"/>
        <v>0</v>
      </c>
      <c r="AL2598" s="33">
        <f t="shared" si="1233"/>
        <v>0</v>
      </c>
      <c r="AM2598" s="34">
        <f t="shared" si="1234"/>
        <v>0</v>
      </c>
    </row>
    <row r="2599" spans="1:39" ht="15" customHeight="1" x14ac:dyDescent="0.3">
      <c r="A2599" s="166" t="s">
        <v>5033</v>
      </c>
      <c r="B2599" s="99">
        <v>22780</v>
      </c>
      <c r="C2599" s="99">
        <v>93849</v>
      </c>
      <c r="D2599" s="165">
        <v>45353</v>
      </c>
      <c r="E2599" s="165">
        <v>45414</v>
      </c>
      <c r="F2599" s="166">
        <v>2</v>
      </c>
      <c r="G2599" s="178">
        <v>1.68</v>
      </c>
      <c r="H2599" s="181">
        <v>1</v>
      </c>
      <c r="I2599" s="180">
        <v>7.8299999999999995E-2</v>
      </c>
      <c r="J2599" s="21">
        <f t="shared" si="1205"/>
        <v>0.32000000000000006</v>
      </c>
      <c r="K2599" s="21" t="str">
        <f t="shared" si="1206"/>
        <v>Y</v>
      </c>
      <c r="L2599" s="37" t="str">
        <f t="shared" si="1207"/>
        <v>NA</v>
      </c>
      <c r="M2599" s="8" t="str">
        <f t="shared" si="1208"/>
        <v>Y</v>
      </c>
      <c r="N2599" s="42">
        <f t="shared" si="1209"/>
        <v>1</v>
      </c>
      <c r="O2599" s="43">
        <f t="shared" si="1210"/>
        <v>200000</v>
      </c>
      <c r="P2599" s="43" t="str">
        <f t="shared" si="1211"/>
        <v>NA</v>
      </c>
      <c r="Q2599" s="24">
        <f t="shared" si="1212"/>
        <v>24563.673999999999</v>
      </c>
      <c r="R2599" s="43">
        <f t="shared" si="1213"/>
        <v>0</v>
      </c>
      <c r="S2599" s="24">
        <f t="shared" si="1214"/>
        <v>1000000</v>
      </c>
      <c r="T2599" s="25" t="str">
        <f t="shared" si="1215"/>
        <v>N</v>
      </c>
      <c r="U2599" s="44">
        <f t="shared" si="1216"/>
        <v>0</v>
      </c>
      <c r="V2599" s="45">
        <f t="shared" si="1217"/>
        <v>0</v>
      </c>
      <c r="W2599" s="45">
        <f t="shared" si="1218"/>
        <v>0</v>
      </c>
      <c r="X2599" s="28">
        <f t="shared" si="1219"/>
        <v>0</v>
      </c>
      <c r="Y2599" s="28">
        <f t="shared" si="1220"/>
        <v>0</v>
      </c>
      <c r="Z2599" s="45">
        <f t="shared" si="1221"/>
        <v>0</v>
      </c>
      <c r="AA2599" s="29" t="str">
        <f t="shared" si="1222"/>
        <v>N</v>
      </c>
      <c r="AB2599" s="46">
        <f t="shared" si="1223"/>
        <v>0</v>
      </c>
      <c r="AC2599" s="31">
        <f t="shared" si="1224"/>
        <v>0</v>
      </c>
      <c r="AD2599" s="31">
        <f t="shared" si="1225"/>
        <v>0</v>
      </c>
      <c r="AE2599" s="31">
        <f t="shared" si="1226"/>
        <v>0</v>
      </c>
      <c r="AF2599" s="47">
        <f t="shared" si="1227"/>
        <v>0</v>
      </c>
      <c r="AG2599" s="31">
        <f t="shared" si="1228"/>
        <v>0</v>
      </c>
      <c r="AH2599" s="48">
        <f t="shared" si="1229"/>
        <v>0</v>
      </c>
      <c r="AI2599" s="33">
        <f t="shared" si="1230"/>
        <v>0</v>
      </c>
      <c r="AJ2599" s="33">
        <f t="shared" si="1231"/>
        <v>0</v>
      </c>
      <c r="AK2599" s="33">
        <f t="shared" si="1232"/>
        <v>0</v>
      </c>
      <c r="AL2599" s="33">
        <f t="shared" si="1233"/>
        <v>0</v>
      </c>
      <c r="AM2599" s="34">
        <f t="shared" si="1234"/>
        <v>0</v>
      </c>
    </row>
    <row r="2600" spans="1:39" ht="15" customHeight="1" x14ac:dyDescent="0.3">
      <c r="A2600" s="166" t="s">
        <v>5034</v>
      </c>
      <c r="B2600" s="99">
        <v>23864</v>
      </c>
      <c r="C2600" s="99">
        <v>83721</v>
      </c>
      <c r="D2600" s="165">
        <v>45228</v>
      </c>
      <c r="E2600" s="165">
        <v>45261</v>
      </c>
      <c r="F2600" s="166">
        <v>4</v>
      </c>
      <c r="G2600" s="178">
        <v>1.26</v>
      </c>
      <c r="H2600" s="181">
        <v>1</v>
      </c>
      <c r="I2600" s="180">
        <v>7.4700000000000003E-2</v>
      </c>
      <c r="J2600" s="21">
        <f t="shared" si="1205"/>
        <v>2.74</v>
      </c>
      <c r="K2600" s="21" t="str">
        <f t="shared" si="1206"/>
        <v>Y</v>
      </c>
      <c r="L2600" s="37" t="str">
        <f t="shared" si="1207"/>
        <v>NA</v>
      </c>
      <c r="M2600" s="8" t="str">
        <f t="shared" si="1208"/>
        <v>Y</v>
      </c>
      <c r="N2600" s="42">
        <f t="shared" si="1209"/>
        <v>3</v>
      </c>
      <c r="O2600" s="43">
        <f t="shared" si="1210"/>
        <v>200000</v>
      </c>
      <c r="P2600" s="43" t="str">
        <f t="shared" si="1211"/>
        <v>NA</v>
      </c>
      <c r="Q2600" s="24">
        <f t="shared" si="1212"/>
        <v>25646.640800000001</v>
      </c>
      <c r="R2600" s="43">
        <f t="shared" si="1213"/>
        <v>0</v>
      </c>
      <c r="S2600" s="24">
        <f t="shared" si="1214"/>
        <v>1000000</v>
      </c>
      <c r="T2600" s="25" t="str">
        <f t="shared" si="1215"/>
        <v>Y</v>
      </c>
      <c r="U2600" s="44">
        <f t="shared" si="1216"/>
        <v>2</v>
      </c>
      <c r="V2600" s="45">
        <f t="shared" si="1217"/>
        <v>200000</v>
      </c>
      <c r="W2600" s="45">
        <f t="shared" si="1218"/>
        <v>1000000</v>
      </c>
      <c r="X2600" s="28">
        <f t="shared" si="1219"/>
        <v>27562.444867760001</v>
      </c>
      <c r="Y2600" s="28">
        <f t="shared" si="1220"/>
        <v>0</v>
      </c>
      <c r="Z2600" s="45" t="str">
        <f t="shared" si="1221"/>
        <v>NA</v>
      </c>
      <c r="AA2600" s="29" t="str">
        <f t="shared" si="1222"/>
        <v>Y</v>
      </c>
      <c r="AB2600" s="46">
        <f t="shared" si="1223"/>
        <v>1</v>
      </c>
      <c r="AC2600" s="31">
        <f t="shared" si="1224"/>
        <v>200000</v>
      </c>
      <c r="AD2600" s="31">
        <f t="shared" si="1225"/>
        <v>1000000</v>
      </c>
      <c r="AE2600" s="31">
        <f t="shared" si="1226"/>
        <v>29621.359499381673</v>
      </c>
      <c r="AF2600" s="47">
        <f t="shared" si="1227"/>
        <v>0</v>
      </c>
      <c r="AG2600" s="31" t="str">
        <f t="shared" si="1228"/>
        <v>NA</v>
      </c>
      <c r="AH2600" s="48">
        <f t="shared" si="1229"/>
        <v>0</v>
      </c>
      <c r="AI2600" s="33">
        <f t="shared" si="1230"/>
        <v>0</v>
      </c>
      <c r="AJ2600" s="33">
        <f t="shared" si="1231"/>
        <v>0</v>
      </c>
      <c r="AK2600" s="33">
        <f t="shared" si="1232"/>
        <v>0</v>
      </c>
      <c r="AL2600" s="33">
        <f t="shared" si="1233"/>
        <v>0</v>
      </c>
      <c r="AM2600" s="34">
        <f t="shared" si="1234"/>
        <v>0</v>
      </c>
    </row>
    <row r="2601" spans="1:39" ht="15" customHeight="1" x14ac:dyDescent="0.3">
      <c r="A2601" s="166" t="s">
        <v>5035</v>
      </c>
      <c r="B2601" s="99">
        <v>22895</v>
      </c>
      <c r="C2601" s="99">
        <v>111964</v>
      </c>
      <c r="D2601" s="165">
        <v>45753</v>
      </c>
      <c r="E2601" s="165">
        <v>46032</v>
      </c>
      <c r="F2601" s="166">
        <v>2</v>
      </c>
      <c r="G2601" s="178">
        <v>0.62</v>
      </c>
      <c r="H2601" s="181">
        <v>1</v>
      </c>
      <c r="I2601" s="180">
        <v>1.7000000000000001E-2</v>
      </c>
      <c r="J2601" s="21">
        <f t="shared" si="1205"/>
        <v>1.38</v>
      </c>
      <c r="K2601" s="21" t="str">
        <f t="shared" si="1206"/>
        <v>Y</v>
      </c>
      <c r="L2601" s="37" t="str">
        <f t="shared" si="1207"/>
        <v>NA</v>
      </c>
      <c r="M2601" s="8" t="str">
        <f t="shared" si="1208"/>
        <v>Y</v>
      </c>
      <c r="N2601" s="42">
        <f t="shared" si="1209"/>
        <v>2</v>
      </c>
      <c r="O2601" s="43">
        <f t="shared" si="1210"/>
        <v>200000</v>
      </c>
      <c r="P2601" s="43" t="str">
        <f t="shared" si="1211"/>
        <v>NA</v>
      </c>
      <c r="Q2601" s="24">
        <f t="shared" si="1212"/>
        <v>23284.214999999997</v>
      </c>
      <c r="R2601" s="43">
        <f t="shared" si="1213"/>
        <v>0</v>
      </c>
      <c r="S2601" s="24">
        <f t="shared" si="1214"/>
        <v>1000000</v>
      </c>
      <c r="T2601" s="25" t="str">
        <f t="shared" si="1215"/>
        <v>Y</v>
      </c>
      <c r="U2601" s="44">
        <f t="shared" si="1216"/>
        <v>1</v>
      </c>
      <c r="V2601" s="45">
        <f t="shared" si="1217"/>
        <v>200000</v>
      </c>
      <c r="W2601" s="45">
        <f t="shared" si="1218"/>
        <v>1000000</v>
      </c>
      <c r="X2601" s="28">
        <f t="shared" si="1219"/>
        <v>23680.046654999995</v>
      </c>
      <c r="Y2601" s="28">
        <f t="shared" si="1220"/>
        <v>0</v>
      </c>
      <c r="Z2601" s="45" t="str">
        <f t="shared" si="1221"/>
        <v>NA</v>
      </c>
      <c r="AA2601" s="29" t="str">
        <f t="shared" si="1222"/>
        <v>N</v>
      </c>
      <c r="AB2601" s="46">
        <f t="shared" si="1223"/>
        <v>0</v>
      </c>
      <c r="AC2601" s="31">
        <f t="shared" si="1224"/>
        <v>0</v>
      </c>
      <c r="AD2601" s="31">
        <f t="shared" si="1225"/>
        <v>0</v>
      </c>
      <c r="AE2601" s="31">
        <f t="shared" si="1226"/>
        <v>0</v>
      </c>
      <c r="AF2601" s="47">
        <f t="shared" si="1227"/>
        <v>0</v>
      </c>
      <c r="AG2601" s="31">
        <f t="shared" si="1228"/>
        <v>0</v>
      </c>
      <c r="AH2601" s="48">
        <f t="shared" si="1229"/>
        <v>0</v>
      </c>
      <c r="AI2601" s="33">
        <f t="shared" si="1230"/>
        <v>0</v>
      </c>
      <c r="AJ2601" s="33">
        <f t="shared" si="1231"/>
        <v>0</v>
      </c>
      <c r="AK2601" s="33">
        <f t="shared" si="1232"/>
        <v>0</v>
      </c>
      <c r="AL2601" s="33">
        <f t="shared" si="1233"/>
        <v>0</v>
      </c>
      <c r="AM2601" s="34">
        <f t="shared" si="1234"/>
        <v>0</v>
      </c>
    </row>
    <row r="2602" spans="1:39" ht="15" customHeight="1" x14ac:dyDescent="0.3">
      <c r="A2602" s="166" t="s">
        <v>5036</v>
      </c>
      <c r="B2602" s="99">
        <v>10408</v>
      </c>
      <c r="C2602" s="99">
        <v>81669</v>
      </c>
      <c r="D2602" s="165">
        <v>45943</v>
      </c>
      <c r="E2602" s="165">
        <v>46291</v>
      </c>
      <c r="F2602" s="166">
        <v>2</v>
      </c>
      <c r="G2602" s="178">
        <v>1.82</v>
      </c>
      <c r="H2602" s="181">
        <v>0.25</v>
      </c>
      <c r="I2602" s="180">
        <v>2.0899999999999998E-2</v>
      </c>
      <c r="J2602" s="21">
        <f t="shared" si="1205"/>
        <v>0.17999999999999994</v>
      </c>
      <c r="K2602" s="21" t="str">
        <f t="shared" si="1206"/>
        <v>Y</v>
      </c>
      <c r="L2602" s="37" t="str">
        <f t="shared" si="1207"/>
        <v>NA</v>
      </c>
      <c r="M2602" s="8" t="str">
        <f t="shared" si="1208"/>
        <v>Y</v>
      </c>
      <c r="N2602" s="42">
        <f t="shared" si="1209"/>
        <v>1</v>
      </c>
      <c r="O2602" s="43">
        <f t="shared" si="1210"/>
        <v>200000</v>
      </c>
      <c r="P2602" s="43" t="str">
        <f t="shared" si="1211"/>
        <v>NA</v>
      </c>
      <c r="Q2602" s="24">
        <f t="shared" si="1212"/>
        <v>10625.527199999999</v>
      </c>
      <c r="R2602" s="43">
        <f t="shared" si="1213"/>
        <v>0</v>
      </c>
      <c r="S2602" s="24">
        <f t="shared" si="1214"/>
        <v>1000000</v>
      </c>
      <c r="T2602" s="25" t="str">
        <f t="shared" si="1215"/>
        <v>N</v>
      </c>
      <c r="U2602" s="44">
        <f t="shared" si="1216"/>
        <v>0</v>
      </c>
      <c r="V2602" s="45">
        <f t="shared" si="1217"/>
        <v>0</v>
      </c>
      <c r="W2602" s="45">
        <f t="shared" si="1218"/>
        <v>0</v>
      </c>
      <c r="X2602" s="28">
        <f t="shared" si="1219"/>
        <v>0</v>
      </c>
      <c r="Y2602" s="28">
        <f t="shared" si="1220"/>
        <v>0</v>
      </c>
      <c r="Z2602" s="45">
        <f t="shared" si="1221"/>
        <v>0</v>
      </c>
      <c r="AA2602" s="29" t="str">
        <f t="shared" si="1222"/>
        <v>N</v>
      </c>
      <c r="AB2602" s="46">
        <f t="shared" si="1223"/>
        <v>0</v>
      </c>
      <c r="AC2602" s="31">
        <f t="shared" si="1224"/>
        <v>0</v>
      </c>
      <c r="AD2602" s="31">
        <f t="shared" si="1225"/>
        <v>0</v>
      </c>
      <c r="AE2602" s="31">
        <f t="shared" si="1226"/>
        <v>0</v>
      </c>
      <c r="AF2602" s="47">
        <f t="shared" si="1227"/>
        <v>0</v>
      </c>
      <c r="AG2602" s="31">
        <f t="shared" si="1228"/>
        <v>0</v>
      </c>
      <c r="AH2602" s="48">
        <f t="shared" si="1229"/>
        <v>0</v>
      </c>
      <c r="AI2602" s="33">
        <f t="shared" si="1230"/>
        <v>0</v>
      </c>
      <c r="AJ2602" s="33">
        <f t="shared" si="1231"/>
        <v>0</v>
      </c>
      <c r="AK2602" s="33">
        <f t="shared" si="1232"/>
        <v>0</v>
      </c>
      <c r="AL2602" s="33">
        <f t="shared" si="1233"/>
        <v>0</v>
      </c>
      <c r="AM2602" s="34">
        <f t="shared" si="1234"/>
        <v>0</v>
      </c>
    </row>
    <row r="2603" spans="1:39" ht="15" customHeight="1" x14ac:dyDescent="0.3">
      <c r="A2603" s="166" t="s">
        <v>5037</v>
      </c>
      <c r="B2603" s="99">
        <v>20128</v>
      </c>
      <c r="C2603" s="99">
        <v>53947</v>
      </c>
      <c r="D2603" s="165">
        <v>46102</v>
      </c>
      <c r="E2603" s="165">
        <v>46265</v>
      </c>
      <c r="F2603" s="166">
        <v>4</v>
      </c>
      <c r="G2603" s="178">
        <v>1.38</v>
      </c>
      <c r="H2603" s="181">
        <v>1</v>
      </c>
      <c r="I2603" s="180">
        <v>3.7900000000000003E-2</v>
      </c>
      <c r="J2603" s="21">
        <f t="shared" si="1205"/>
        <v>2.62</v>
      </c>
      <c r="K2603" s="21" t="str">
        <f t="shared" si="1206"/>
        <v>Y</v>
      </c>
      <c r="L2603" s="37" t="str">
        <f t="shared" si="1207"/>
        <v>NA</v>
      </c>
      <c r="M2603" s="8" t="str">
        <f t="shared" si="1208"/>
        <v>Y</v>
      </c>
      <c r="N2603" s="42">
        <f t="shared" si="1209"/>
        <v>3</v>
      </c>
      <c r="O2603" s="43">
        <f t="shared" si="1210"/>
        <v>200000</v>
      </c>
      <c r="P2603" s="43" t="str">
        <f t="shared" si="1211"/>
        <v>NA</v>
      </c>
      <c r="Q2603" s="24">
        <f t="shared" si="1212"/>
        <v>20890.851200000001</v>
      </c>
      <c r="R2603" s="43">
        <f t="shared" si="1213"/>
        <v>0</v>
      </c>
      <c r="S2603" s="24">
        <f t="shared" si="1214"/>
        <v>1000000</v>
      </c>
      <c r="T2603" s="25" t="str">
        <f t="shared" si="1215"/>
        <v>Y</v>
      </c>
      <c r="U2603" s="44">
        <f t="shared" si="1216"/>
        <v>2</v>
      </c>
      <c r="V2603" s="45">
        <f t="shared" si="1217"/>
        <v>200000</v>
      </c>
      <c r="W2603" s="45">
        <f t="shared" si="1218"/>
        <v>1000000</v>
      </c>
      <c r="X2603" s="28">
        <f t="shared" si="1219"/>
        <v>21682.614460480003</v>
      </c>
      <c r="Y2603" s="28">
        <f t="shared" si="1220"/>
        <v>0</v>
      </c>
      <c r="Z2603" s="45" t="str">
        <f t="shared" si="1221"/>
        <v>NA</v>
      </c>
      <c r="AA2603" s="29" t="str">
        <f t="shared" si="1222"/>
        <v>Y</v>
      </c>
      <c r="AB2603" s="46">
        <f t="shared" si="1223"/>
        <v>1</v>
      </c>
      <c r="AC2603" s="31">
        <f t="shared" si="1224"/>
        <v>200000</v>
      </c>
      <c r="AD2603" s="31">
        <f t="shared" si="1225"/>
        <v>1000000</v>
      </c>
      <c r="AE2603" s="31">
        <f t="shared" si="1226"/>
        <v>22504.385548532195</v>
      </c>
      <c r="AF2603" s="47">
        <f t="shared" si="1227"/>
        <v>0</v>
      </c>
      <c r="AG2603" s="31" t="str">
        <f t="shared" si="1228"/>
        <v>NA</v>
      </c>
      <c r="AH2603" s="48">
        <f t="shared" si="1229"/>
        <v>0</v>
      </c>
      <c r="AI2603" s="33">
        <f t="shared" si="1230"/>
        <v>0</v>
      </c>
      <c r="AJ2603" s="33">
        <f t="shared" si="1231"/>
        <v>0</v>
      </c>
      <c r="AK2603" s="33">
        <f t="shared" si="1232"/>
        <v>0</v>
      </c>
      <c r="AL2603" s="33">
        <f t="shared" si="1233"/>
        <v>0</v>
      </c>
      <c r="AM2603" s="34">
        <f t="shared" si="1234"/>
        <v>0</v>
      </c>
    </row>
    <row r="2604" spans="1:39" ht="15" customHeight="1" x14ac:dyDescent="0.3">
      <c r="A2604" s="166" t="s">
        <v>5038</v>
      </c>
      <c r="B2604" s="99">
        <v>18813</v>
      </c>
      <c r="C2604" s="99">
        <v>61878</v>
      </c>
      <c r="D2604" s="165">
        <v>44495</v>
      </c>
      <c r="E2604" s="165">
        <v>44566</v>
      </c>
      <c r="F2604" s="166">
        <v>4</v>
      </c>
      <c r="G2604" s="178">
        <v>0.18</v>
      </c>
      <c r="H2604" s="181">
        <v>0.25</v>
      </c>
      <c r="I2604" s="180">
        <v>8.5000000000000006E-2</v>
      </c>
      <c r="J2604" s="21">
        <f t="shared" si="1205"/>
        <v>3.82</v>
      </c>
      <c r="K2604" s="21" t="str">
        <f t="shared" si="1206"/>
        <v>Y</v>
      </c>
      <c r="L2604" s="37" t="str">
        <f t="shared" si="1207"/>
        <v>NA</v>
      </c>
      <c r="M2604" s="8" t="str">
        <f t="shared" si="1208"/>
        <v>Y</v>
      </c>
      <c r="N2604" s="42">
        <f t="shared" si="1209"/>
        <v>16</v>
      </c>
      <c r="O2604" s="43">
        <f t="shared" si="1210"/>
        <v>200000</v>
      </c>
      <c r="P2604" s="43" t="str">
        <f t="shared" si="1211"/>
        <v>NA</v>
      </c>
      <c r="Q2604" s="24">
        <f t="shared" si="1212"/>
        <v>20412.105</v>
      </c>
      <c r="R2604" s="43">
        <f t="shared" si="1213"/>
        <v>0</v>
      </c>
      <c r="S2604" s="24">
        <f t="shared" si="1214"/>
        <v>1000000</v>
      </c>
      <c r="T2604" s="25" t="str">
        <f t="shared" si="1215"/>
        <v>Y</v>
      </c>
      <c r="U2604" s="44">
        <f t="shared" si="1216"/>
        <v>15</v>
      </c>
      <c r="V2604" s="45">
        <f t="shared" si="1217"/>
        <v>200000</v>
      </c>
      <c r="W2604" s="45">
        <f t="shared" si="1218"/>
        <v>1000000</v>
      </c>
      <c r="X2604" s="28">
        <f t="shared" si="1219"/>
        <v>22147.133924999998</v>
      </c>
      <c r="Y2604" s="28">
        <f t="shared" si="1220"/>
        <v>0</v>
      </c>
      <c r="Z2604" s="45" t="str">
        <f t="shared" si="1221"/>
        <v>NA</v>
      </c>
      <c r="AA2604" s="29" t="str">
        <f t="shared" si="1222"/>
        <v>Y</v>
      </c>
      <c r="AB2604" s="46">
        <f t="shared" si="1223"/>
        <v>14</v>
      </c>
      <c r="AC2604" s="31">
        <f t="shared" si="1224"/>
        <v>200000</v>
      </c>
      <c r="AD2604" s="31">
        <f t="shared" si="1225"/>
        <v>1000000</v>
      </c>
      <c r="AE2604" s="31">
        <f t="shared" si="1226"/>
        <v>24029.640308624996</v>
      </c>
      <c r="AF2604" s="47">
        <f t="shared" si="1227"/>
        <v>0</v>
      </c>
      <c r="AG2604" s="31" t="str">
        <f t="shared" si="1228"/>
        <v>NA</v>
      </c>
      <c r="AH2604" s="48">
        <f t="shared" si="1229"/>
        <v>13</v>
      </c>
      <c r="AI2604" s="33">
        <f t="shared" si="1230"/>
        <v>20000</v>
      </c>
      <c r="AJ2604" s="33">
        <f t="shared" si="1231"/>
        <v>65000</v>
      </c>
      <c r="AK2604" s="33">
        <f t="shared" si="1232"/>
        <v>20000</v>
      </c>
      <c r="AL2604" s="33">
        <f t="shared" si="1233"/>
        <v>6072.1597348581199</v>
      </c>
      <c r="AM2604" s="34">
        <f t="shared" si="1234"/>
        <v>6072.1597348581199</v>
      </c>
    </row>
    <row r="2605" spans="1:39" ht="15" customHeight="1" x14ac:dyDescent="0.3">
      <c r="A2605" s="166" t="s">
        <v>5039</v>
      </c>
      <c r="B2605" s="99">
        <v>7248</v>
      </c>
      <c r="C2605" s="99">
        <v>22524</v>
      </c>
      <c r="D2605" s="165">
        <v>44660</v>
      </c>
      <c r="E2605" s="165">
        <v>44705</v>
      </c>
      <c r="F2605" s="166">
        <v>2</v>
      </c>
      <c r="G2605" s="178">
        <v>0.48</v>
      </c>
      <c r="H2605" s="181">
        <v>0.25</v>
      </c>
      <c r="I2605" s="180">
        <v>5.8500000000000003E-2</v>
      </c>
      <c r="J2605" s="21">
        <f t="shared" si="1205"/>
        <v>1.52</v>
      </c>
      <c r="K2605" s="21" t="str">
        <f t="shared" si="1206"/>
        <v>Y</v>
      </c>
      <c r="L2605" s="37" t="str">
        <f t="shared" si="1207"/>
        <v>NA</v>
      </c>
      <c r="M2605" s="8" t="str">
        <f t="shared" si="1208"/>
        <v>Y</v>
      </c>
      <c r="N2605" s="42">
        <f t="shared" si="1209"/>
        <v>7</v>
      </c>
      <c r="O2605" s="43">
        <f t="shared" si="1210"/>
        <v>200000</v>
      </c>
      <c r="P2605" s="43" t="str">
        <f t="shared" si="1211"/>
        <v>NA</v>
      </c>
      <c r="Q2605" s="24">
        <f t="shared" si="1212"/>
        <v>7672.0079999999998</v>
      </c>
      <c r="R2605" s="43">
        <f t="shared" si="1213"/>
        <v>0</v>
      </c>
      <c r="S2605" s="24">
        <f t="shared" si="1214"/>
        <v>1000000</v>
      </c>
      <c r="T2605" s="25" t="str">
        <f t="shared" si="1215"/>
        <v>Y</v>
      </c>
      <c r="U2605" s="44">
        <f t="shared" si="1216"/>
        <v>6</v>
      </c>
      <c r="V2605" s="45">
        <f t="shared" si="1217"/>
        <v>200000</v>
      </c>
      <c r="W2605" s="45">
        <f t="shared" si="1218"/>
        <v>1000000</v>
      </c>
      <c r="X2605" s="28">
        <f t="shared" si="1219"/>
        <v>8120.8204679999999</v>
      </c>
      <c r="Y2605" s="28">
        <f t="shared" si="1220"/>
        <v>0</v>
      </c>
      <c r="Z2605" s="45" t="str">
        <f t="shared" si="1221"/>
        <v>NA</v>
      </c>
      <c r="AA2605" s="29" t="str">
        <f t="shared" si="1222"/>
        <v>N</v>
      </c>
      <c r="AB2605" s="46">
        <f t="shared" si="1223"/>
        <v>5</v>
      </c>
      <c r="AC2605" s="31">
        <f t="shared" si="1224"/>
        <v>20000</v>
      </c>
      <c r="AD2605" s="31">
        <f t="shared" si="1225"/>
        <v>65000</v>
      </c>
      <c r="AE2605" s="31">
        <f t="shared" si="1226"/>
        <v>8595.8884653780005</v>
      </c>
      <c r="AF2605" s="47">
        <f t="shared" si="1227"/>
        <v>0</v>
      </c>
      <c r="AG2605" s="31">
        <f t="shared" si="1228"/>
        <v>18087.283066622</v>
      </c>
      <c r="AH2605" s="48">
        <f t="shared" si="1229"/>
        <v>4</v>
      </c>
      <c r="AI2605" s="33">
        <f t="shared" si="1230"/>
        <v>20000</v>
      </c>
      <c r="AJ2605" s="33">
        <f t="shared" si="1231"/>
        <v>65000</v>
      </c>
      <c r="AK2605" s="33">
        <f t="shared" si="1232"/>
        <v>9098.7479406026141</v>
      </c>
      <c r="AL2605" s="33">
        <f t="shared" si="1233"/>
        <v>0</v>
      </c>
      <c r="AM2605" s="34">
        <f t="shared" si="1234"/>
        <v>0</v>
      </c>
    </row>
    <row r="2606" spans="1:39" ht="15" customHeight="1" x14ac:dyDescent="0.3">
      <c r="A2606" s="166" t="s">
        <v>5040</v>
      </c>
      <c r="B2606" s="99">
        <v>20517</v>
      </c>
      <c r="C2606" s="99">
        <v>45510</v>
      </c>
      <c r="D2606" s="165">
        <v>45049</v>
      </c>
      <c r="E2606" s="165">
        <v>45190</v>
      </c>
      <c r="F2606" s="166">
        <v>4</v>
      </c>
      <c r="G2606" s="178">
        <v>2.83</v>
      </c>
      <c r="H2606" s="181">
        <v>0.75</v>
      </c>
      <c r="I2606" s="180">
        <v>2.6700000000000002E-2</v>
      </c>
      <c r="J2606" s="21">
        <f t="shared" si="1205"/>
        <v>1.17</v>
      </c>
      <c r="K2606" s="21" t="str">
        <f t="shared" si="1206"/>
        <v>Y</v>
      </c>
      <c r="L2606" s="37" t="str">
        <f t="shared" si="1207"/>
        <v>NA</v>
      </c>
      <c r="M2606" s="8" t="str">
        <f t="shared" si="1208"/>
        <v>Y</v>
      </c>
      <c r="N2606" s="42">
        <f t="shared" si="1209"/>
        <v>2</v>
      </c>
      <c r="O2606" s="43">
        <f t="shared" si="1210"/>
        <v>200000</v>
      </c>
      <c r="P2606" s="43" t="str">
        <f t="shared" si="1211"/>
        <v>NA</v>
      </c>
      <c r="Q2606" s="24">
        <f t="shared" si="1212"/>
        <v>21064.803899999999</v>
      </c>
      <c r="R2606" s="43">
        <f t="shared" si="1213"/>
        <v>0</v>
      </c>
      <c r="S2606" s="24">
        <f t="shared" si="1214"/>
        <v>1000000</v>
      </c>
      <c r="T2606" s="25" t="str">
        <f t="shared" si="1215"/>
        <v>Y</v>
      </c>
      <c r="U2606" s="44">
        <f t="shared" si="1216"/>
        <v>1</v>
      </c>
      <c r="V2606" s="45">
        <f t="shared" si="1217"/>
        <v>200000</v>
      </c>
      <c r="W2606" s="45">
        <f t="shared" si="1218"/>
        <v>1000000</v>
      </c>
      <c r="X2606" s="28">
        <f t="shared" si="1219"/>
        <v>21627.234164129997</v>
      </c>
      <c r="Y2606" s="28">
        <f t="shared" si="1220"/>
        <v>0</v>
      </c>
      <c r="Z2606" s="45" t="str">
        <f t="shared" si="1221"/>
        <v>NA</v>
      </c>
      <c r="AA2606" s="29" t="str">
        <f t="shared" si="1222"/>
        <v>N</v>
      </c>
      <c r="AB2606" s="46">
        <f t="shared" si="1223"/>
        <v>0</v>
      </c>
      <c r="AC2606" s="31">
        <f t="shared" si="1224"/>
        <v>0</v>
      </c>
      <c r="AD2606" s="31">
        <f t="shared" si="1225"/>
        <v>0</v>
      </c>
      <c r="AE2606" s="31">
        <f t="shared" si="1226"/>
        <v>0</v>
      </c>
      <c r="AF2606" s="47">
        <f t="shared" si="1227"/>
        <v>0</v>
      </c>
      <c r="AG2606" s="31">
        <f t="shared" si="1228"/>
        <v>0</v>
      </c>
      <c r="AH2606" s="48">
        <f t="shared" si="1229"/>
        <v>0</v>
      </c>
      <c r="AI2606" s="33">
        <f t="shared" si="1230"/>
        <v>0</v>
      </c>
      <c r="AJ2606" s="33">
        <f t="shared" si="1231"/>
        <v>0</v>
      </c>
      <c r="AK2606" s="33">
        <f t="shared" si="1232"/>
        <v>0</v>
      </c>
      <c r="AL2606" s="33">
        <f t="shared" si="1233"/>
        <v>0</v>
      </c>
      <c r="AM2606" s="34">
        <f t="shared" si="1234"/>
        <v>0</v>
      </c>
    </row>
    <row r="2607" spans="1:39" ht="15" customHeight="1" x14ac:dyDescent="0.3">
      <c r="A2607" s="166" t="s">
        <v>5041</v>
      </c>
      <c r="B2607" s="99">
        <v>10366</v>
      </c>
      <c r="C2607" s="99">
        <v>61134</v>
      </c>
      <c r="D2607" s="165">
        <v>45983</v>
      </c>
      <c r="E2607" s="165">
        <v>46309</v>
      </c>
      <c r="F2607" s="166">
        <v>2</v>
      </c>
      <c r="G2607" s="178">
        <v>1.86</v>
      </c>
      <c r="H2607" s="181">
        <v>1</v>
      </c>
      <c r="I2607" s="180">
        <v>4.2799999999999998E-2</v>
      </c>
      <c r="J2607" s="21">
        <f t="shared" si="1205"/>
        <v>0.1399999999999999</v>
      </c>
      <c r="K2607" s="21" t="str">
        <f t="shared" si="1206"/>
        <v>Y</v>
      </c>
      <c r="L2607" s="37" t="str">
        <f t="shared" si="1207"/>
        <v>NA</v>
      </c>
      <c r="M2607" s="8" t="str">
        <f t="shared" si="1208"/>
        <v>Y</v>
      </c>
      <c r="N2607" s="42">
        <f t="shared" si="1209"/>
        <v>1</v>
      </c>
      <c r="O2607" s="43">
        <f t="shared" si="1210"/>
        <v>200000</v>
      </c>
      <c r="P2607" s="43" t="str">
        <f t="shared" si="1211"/>
        <v>NA</v>
      </c>
      <c r="Q2607" s="24">
        <f t="shared" si="1212"/>
        <v>10809.664799999999</v>
      </c>
      <c r="R2607" s="43">
        <f t="shared" si="1213"/>
        <v>0</v>
      </c>
      <c r="S2607" s="24">
        <f t="shared" si="1214"/>
        <v>1000000</v>
      </c>
      <c r="T2607" s="25" t="str">
        <f t="shared" si="1215"/>
        <v>N</v>
      </c>
      <c r="U2607" s="44">
        <f t="shared" si="1216"/>
        <v>0</v>
      </c>
      <c r="V2607" s="45">
        <f t="shared" si="1217"/>
        <v>0</v>
      </c>
      <c r="W2607" s="45">
        <f t="shared" si="1218"/>
        <v>0</v>
      </c>
      <c r="X2607" s="28">
        <f t="shared" si="1219"/>
        <v>0</v>
      </c>
      <c r="Y2607" s="28">
        <f t="shared" si="1220"/>
        <v>0</v>
      </c>
      <c r="Z2607" s="45">
        <f t="shared" si="1221"/>
        <v>0</v>
      </c>
      <c r="AA2607" s="29" t="str">
        <f t="shared" si="1222"/>
        <v>N</v>
      </c>
      <c r="AB2607" s="46">
        <f t="shared" si="1223"/>
        <v>0</v>
      </c>
      <c r="AC2607" s="31">
        <f t="shared" si="1224"/>
        <v>0</v>
      </c>
      <c r="AD2607" s="31">
        <f t="shared" si="1225"/>
        <v>0</v>
      </c>
      <c r="AE2607" s="31">
        <f t="shared" si="1226"/>
        <v>0</v>
      </c>
      <c r="AF2607" s="47">
        <f t="shared" si="1227"/>
        <v>0</v>
      </c>
      <c r="AG2607" s="31">
        <f t="shared" si="1228"/>
        <v>0</v>
      </c>
      <c r="AH2607" s="48">
        <f t="shared" si="1229"/>
        <v>0</v>
      </c>
      <c r="AI2607" s="33">
        <f t="shared" si="1230"/>
        <v>0</v>
      </c>
      <c r="AJ2607" s="33">
        <f t="shared" si="1231"/>
        <v>0</v>
      </c>
      <c r="AK2607" s="33">
        <f t="shared" si="1232"/>
        <v>0</v>
      </c>
      <c r="AL2607" s="33">
        <f t="shared" si="1233"/>
        <v>0</v>
      </c>
      <c r="AM2607" s="34">
        <f t="shared" si="1234"/>
        <v>0</v>
      </c>
    </row>
    <row r="2608" spans="1:39" ht="15" customHeight="1" x14ac:dyDescent="0.3">
      <c r="A2608" s="166" t="s">
        <v>5042</v>
      </c>
      <c r="B2608" s="99">
        <v>24401</v>
      </c>
      <c r="C2608" s="99">
        <v>66231</v>
      </c>
      <c r="D2608" s="165">
        <v>45996</v>
      </c>
      <c r="E2608" s="165">
        <v>46180</v>
      </c>
      <c r="F2608" s="166">
        <v>2</v>
      </c>
      <c r="G2608" s="178">
        <v>1.61</v>
      </c>
      <c r="H2608" s="181">
        <v>0.25</v>
      </c>
      <c r="I2608" s="180">
        <v>3.9300000000000002E-2</v>
      </c>
      <c r="J2608" s="21">
        <f t="shared" si="1205"/>
        <v>0.3899999999999999</v>
      </c>
      <c r="K2608" s="21" t="str">
        <f t="shared" si="1206"/>
        <v>Y</v>
      </c>
      <c r="L2608" s="37" t="str">
        <f t="shared" si="1207"/>
        <v>NA</v>
      </c>
      <c r="M2608" s="8" t="str">
        <f t="shared" si="1208"/>
        <v>Y</v>
      </c>
      <c r="N2608" s="42">
        <f t="shared" si="1209"/>
        <v>2</v>
      </c>
      <c r="O2608" s="43">
        <f t="shared" si="1210"/>
        <v>200000</v>
      </c>
      <c r="P2608" s="43" t="str">
        <f t="shared" si="1211"/>
        <v>NA</v>
      </c>
      <c r="Q2608" s="24">
        <f t="shared" si="1212"/>
        <v>25359.959299999999</v>
      </c>
      <c r="R2608" s="43">
        <f t="shared" si="1213"/>
        <v>0</v>
      </c>
      <c r="S2608" s="24">
        <f t="shared" si="1214"/>
        <v>1000000</v>
      </c>
      <c r="T2608" s="25" t="str">
        <f t="shared" si="1215"/>
        <v>N</v>
      </c>
      <c r="U2608" s="44">
        <f t="shared" si="1216"/>
        <v>1</v>
      </c>
      <c r="V2608" s="45">
        <f t="shared" si="1217"/>
        <v>20000</v>
      </c>
      <c r="W2608" s="45">
        <f t="shared" si="1218"/>
        <v>65000</v>
      </c>
      <c r="X2608" s="28">
        <f t="shared" si="1219"/>
        <v>0</v>
      </c>
      <c r="Y2608" s="28">
        <f t="shared" si="1220"/>
        <v>26356.605700489996</v>
      </c>
      <c r="Z2608" s="45">
        <f t="shared" si="1221"/>
        <v>0</v>
      </c>
      <c r="AA2608" s="29" t="str">
        <f t="shared" si="1222"/>
        <v>N</v>
      </c>
      <c r="AB2608" s="46">
        <f t="shared" si="1223"/>
        <v>0</v>
      </c>
      <c r="AC2608" s="31">
        <f t="shared" si="1224"/>
        <v>0</v>
      </c>
      <c r="AD2608" s="31">
        <f t="shared" si="1225"/>
        <v>0</v>
      </c>
      <c r="AE2608" s="31">
        <f t="shared" si="1226"/>
        <v>0</v>
      </c>
      <c r="AF2608" s="47">
        <f t="shared" si="1227"/>
        <v>0</v>
      </c>
      <c r="AG2608" s="31">
        <f t="shared" si="1228"/>
        <v>0</v>
      </c>
      <c r="AH2608" s="48">
        <f t="shared" si="1229"/>
        <v>0</v>
      </c>
      <c r="AI2608" s="33">
        <f t="shared" si="1230"/>
        <v>0</v>
      </c>
      <c r="AJ2608" s="33">
        <f t="shared" si="1231"/>
        <v>0</v>
      </c>
      <c r="AK2608" s="33">
        <f t="shared" si="1232"/>
        <v>0</v>
      </c>
      <c r="AL2608" s="33">
        <f t="shared" si="1233"/>
        <v>0</v>
      </c>
      <c r="AM2608" s="34">
        <f t="shared" si="1234"/>
        <v>26356.605700489996</v>
      </c>
    </row>
    <row r="2609" spans="1:39" ht="15" customHeight="1" x14ac:dyDescent="0.3">
      <c r="A2609" s="166" t="s">
        <v>5043</v>
      </c>
      <c r="B2609" s="99">
        <v>7259</v>
      </c>
      <c r="C2609" s="99">
        <v>83576</v>
      </c>
      <c r="D2609" s="165">
        <v>44878</v>
      </c>
      <c r="E2609" s="165">
        <v>45082</v>
      </c>
      <c r="F2609" s="166">
        <v>2</v>
      </c>
      <c r="G2609" s="178">
        <v>1.71</v>
      </c>
      <c r="H2609" s="181">
        <v>1</v>
      </c>
      <c r="I2609" s="180">
        <v>2.24E-2</v>
      </c>
      <c r="J2609" s="21">
        <f t="shared" si="1205"/>
        <v>0.29000000000000004</v>
      </c>
      <c r="K2609" s="21" t="str">
        <f t="shared" si="1206"/>
        <v>Y</v>
      </c>
      <c r="L2609" s="37" t="str">
        <f t="shared" si="1207"/>
        <v>NA</v>
      </c>
      <c r="M2609" s="8" t="str">
        <f t="shared" si="1208"/>
        <v>Y</v>
      </c>
      <c r="N2609" s="42">
        <f t="shared" si="1209"/>
        <v>1</v>
      </c>
      <c r="O2609" s="43">
        <f t="shared" si="1210"/>
        <v>200000</v>
      </c>
      <c r="P2609" s="43" t="str">
        <f t="shared" si="1211"/>
        <v>NA</v>
      </c>
      <c r="Q2609" s="24">
        <f t="shared" si="1212"/>
        <v>7421.6016</v>
      </c>
      <c r="R2609" s="43">
        <f t="shared" si="1213"/>
        <v>0</v>
      </c>
      <c r="S2609" s="24">
        <f t="shared" si="1214"/>
        <v>1000000</v>
      </c>
      <c r="T2609" s="25" t="str">
        <f t="shared" si="1215"/>
        <v>N</v>
      </c>
      <c r="U2609" s="44">
        <f t="shared" si="1216"/>
        <v>0</v>
      </c>
      <c r="V2609" s="45">
        <f t="shared" si="1217"/>
        <v>0</v>
      </c>
      <c r="W2609" s="45">
        <f t="shared" si="1218"/>
        <v>0</v>
      </c>
      <c r="X2609" s="28">
        <f t="shared" si="1219"/>
        <v>0</v>
      </c>
      <c r="Y2609" s="28">
        <f t="shared" si="1220"/>
        <v>0</v>
      </c>
      <c r="Z2609" s="45">
        <f t="shared" si="1221"/>
        <v>0</v>
      </c>
      <c r="AA2609" s="29" t="str">
        <f t="shared" si="1222"/>
        <v>N</v>
      </c>
      <c r="AB2609" s="46">
        <f t="shared" si="1223"/>
        <v>0</v>
      </c>
      <c r="AC2609" s="31">
        <f t="shared" si="1224"/>
        <v>0</v>
      </c>
      <c r="AD2609" s="31">
        <f t="shared" si="1225"/>
        <v>0</v>
      </c>
      <c r="AE2609" s="31">
        <f t="shared" si="1226"/>
        <v>0</v>
      </c>
      <c r="AF2609" s="47">
        <f t="shared" si="1227"/>
        <v>0</v>
      </c>
      <c r="AG2609" s="31">
        <f t="shared" si="1228"/>
        <v>0</v>
      </c>
      <c r="AH2609" s="48">
        <f t="shared" si="1229"/>
        <v>0</v>
      </c>
      <c r="AI2609" s="33">
        <f t="shared" si="1230"/>
        <v>0</v>
      </c>
      <c r="AJ2609" s="33">
        <f t="shared" si="1231"/>
        <v>0</v>
      </c>
      <c r="AK2609" s="33">
        <f t="shared" si="1232"/>
        <v>0</v>
      </c>
      <c r="AL2609" s="33">
        <f t="shared" si="1233"/>
        <v>0</v>
      </c>
      <c r="AM2609" s="34">
        <f t="shared" si="1234"/>
        <v>0</v>
      </c>
    </row>
    <row r="2610" spans="1:39" ht="15" customHeight="1" x14ac:dyDescent="0.3">
      <c r="A2610" s="166" t="s">
        <v>5044</v>
      </c>
      <c r="B2610" s="99">
        <v>10013</v>
      </c>
      <c r="C2610" s="99">
        <v>77093</v>
      </c>
      <c r="D2610" s="165">
        <v>45844</v>
      </c>
      <c r="E2610" s="165">
        <v>46141</v>
      </c>
      <c r="F2610" s="166">
        <v>4</v>
      </c>
      <c r="G2610" s="178">
        <v>2.5</v>
      </c>
      <c r="H2610" s="181">
        <v>1</v>
      </c>
      <c r="I2610" s="180">
        <v>4.7500000000000001E-2</v>
      </c>
      <c r="J2610" s="21">
        <f t="shared" si="1205"/>
        <v>1.5</v>
      </c>
      <c r="K2610" s="21" t="str">
        <f t="shared" si="1206"/>
        <v>Y</v>
      </c>
      <c r="L2610" s="37" t="str">
        <f t="shared" si="1207"/>
        <v>NA</v>
      </c>
      <c r="M2610" s="8" t="str">
        <f t="shared" si="1208"/>
        <v>Y</v>
      </c>
      <c r="N2610" s="42">
        <f t="shared" si="1209"/>
        <v>2</v>
      </c>
      <c r="O2610" s="43">
        <f t="shared" si="1210"/>
        <v>200000</v>
      </c>
      <c r="P2610" s="43" t="str">
        <f t="shared" si="1211"/>
        <v>NA</v>
      </c>
      <c r="Q2610" s="24">
        <f t="shared" si="1212"/>
        <v>10488.6175</v>
      </c>
      <c r="R2610" s="43">
        <f t="shared" si="1213"/>
        <v>0</v>
      </c>
      <c r="S2610" s="24">
        <f t="shared" si="1214"/>
        <v>1000000</v>
      </c>
      <c r="T2610" s="25" t="str">
        <f t="shared" si="1215"/>
        <v>Y</v>
      </c>
      <c r="U2610" s="44">
        <f t="shared" si="1216"/>
        <v>1</v>
      </c>
      <c r="V2610" s="45">
        <f t="shared" si="1217"/>
        <v>200000</v>
      </c>
      <c r="W2610" s="45">
        <f t="shared" si="1218"/>
        <v>1000000</v>
      </c>
      <c r="X2610" s="28">
        <f t="shared" si="1219"/>
        <v>10986.826831250002</v>
      </c>
      <c r="Y2610" s="28">
        <f t="shared" si="1220"/>
        <v>0</v>
      </c>
      <c r="Z2610" s="45" t="str">
        <f t="shared" si="1221"/>
        <v>NA</v>
      </c>
      <c r="AA2610" s="29" t="str">
        <f t="shared" si="1222"/>
        <v>N</v>
      </c>
      <c r="AB2610" s="46">
        <f t="shared" si="1223"/>
        <v>0</v>
      </c>
      <c r="AC2610" s="31">
        <f t="shared" si="1224"/>
        <v>0</v>
      </c>
      <c r="AD2610" s="31">
        <f t="shared" si="1225"/>
        <v>0</v>
      </c>
      <c r="AE2610" s="31">
        <f t="shared" si="1226"/>
        <v>0</v>
      </c>
      <c r="AF2610" s="47">
        <f t="shared" si="1227"/>
        <v>0</v>
      </c>
      <c r="AG2610" s="31">
        <f t="shared" si="1228"/>
        <v>0</v>
      </c>
      <c r="AH2610" s="48">
        <f t="shared" si="1229"/>
        <v>0</v>
      </c>
      <c r="AI2610" s="33">
        <f t="shared" si="1230"/>
        <v>0</v>
      </c>
      <c r="AJ2610" s="33">
        <f t="shared" si="1231"/>
        <v>0</v>
      </c>
      <c r="AK2610" s="33">
        <f t="shared" si="1232"/>
        <v>0</v>
      </c>
      <c r="AL2610" s="33">
        <f t="shared" si="1233"/>
        <v>0</v>
      </c>
      <c r="AM2610" s="34">
        <f t="shared" si="1234"/>
        <v>0</v>
      </c>
    </row>
    <row r="2611" spans="1:39" ht="15" customHeight="1" x14ac:dyDescent="0.3">
      <c r="A2611" s="166" t="s">
        <v>5045</v>
      </c>
      <c r="B2611" s="99">
        <v>15561</v>
      </c>
      <c r="C2611" s="99">
        <v>57738</v>
      </c>
      <c r="D2611" s="165">
        <v>44503</v>
      </c>
      <c r="E2611" s="165">
        <v>44577</v>
      </c>
      <c r="F2611" s="166">
        <v>4</v>
      </c>
      <c r="G2611" s="178">
        <v>3.54</v>
      </c>
      <c r="H2611" s="181">
        <v>0.5</v>
      </c>
      <c r="I2611" s="180">
        <v>6.7500000000000004E-2</v>
      </c>
      <c r="J2611" s="21">
        <f t="shared" si="1205"/>
        <v>0.45999999999999996</v>
      </c>
      <c r="K2611" s="21" t="str">
        <f t="shared" si="1206"/>
        <v>Y</v>
      </c>
      <c r="L2611" s="37" t="str">
        <f t="shared" si="1207"/>
        <v>NA</v>
      </c>
      <c r="M2611" s="8" t="str">
        <f t="shared" si="1208"/>
        <v>Y</v>
      </c>
      <c r="N2611" s="42">
        <f t="shared" si="1209"/>
        <v>1</v>
      </c>
      <c r="O2611" s="43">
        <f t="shared" si="1210"/>
        <v>200000</v>
      </c>
      <c r="P2611" s="43" t="str">
        <f t="shared" si="1211"/>
        <v>NA</v>
      </c>
      <c r="Q2611" s="24">
        <f t="shared" si="1212"/>
        <v>16611.367499999997</v>
      </c>
      <c r="R2611" s="43">
        <f t="shared" si="1213"/>
        <v>0</v>
      </c>
      <c r="S2611" s="24">
        <f t="shared" si="1214"/>
        <v>1000000</v>
      </c>
      <c r="T2611" s="25" t="str">
        <f t="shared" si="1215"/>
        <v>N</v>
      </c>
      <c r="U2611" s="44">
        <f t="shared" si="1216"/>
        <v>0</v>
      </c>
      <c r="V2611" s="45">
        <f t="shared" si="1217"/>
        <v>0</v>
      </c>
      <c r="W2611" s="45">
        <f t="shared" si="1218"/>
        <v>0</v>
      </c>
      <c r="X2611" s="28">
        <f t="shared" si="1219"/>
        <v>0</v>
      </c>
      <c r="Y2611" s="28">
        <f t="shared" si="1220"/>
        <v>0</v>
      </c>
      <c r="Z2611" s="45">
        <f t="shared" si="1221"/>
        <v>0</v>
      </c>
      <c r="AA2611" s="29" t="str">
        <f t="shared" si="1222"/>
        <v>N</v>
      </c>
      <c r="AB2611" s="46">
        <f t="shared" si="1223"/>
        <v>0</v>
      </c>
      <c r="AC2611" s="31">
        <f t="shared" si="1224"/>
        <v>0</v>
      </c>
      <c r="AD2611" s="31">
        <f t="shared" si="1225"/>
        <v>0</v>
      </c>
      <c r="AE2611" s="31">
        <f t="shared" si="1226"/>
        <v>0</v>
      </c>
      <c r="AF2611" s="47">
        <f t="shared" si="1227"/>
        <v>0</v>
      </c>
      <c r="AG2611" s="31">
        <f t="shared" si="1228"/>
        <v>0</v>
      </c>
      <c r="AH2611" s="48">
        <f t="shared" si="1229"/>
        <v>0</v>
      </c>
      <c r="AI2611" s="33">
        <f t="shared" si="1230"/>
        <v>0</v>
      </c>
      <c r="AJ2611" s="33">
        <f t="shared" si="1231"/>
        <v>0</v>
      </c>
      <c r="AK2611" s="33">
        <f t="shared" si="1232"/>
        <v>0</v>
      </c>
      <c r="AL2611" s="33">
        <f t="shared" si="1233"/>
        <v>0</v>
      </c>
      <c r="AM2611" s="34">
        <f t="shared" si="1234"/>
        <v>0</v>
      </c>
    </row>
    <row r="2612" spans="1:39" ht="15" customHeight="1" x14ac:dyDescent="0.3">
      <c r="A2612" s="166" t="s">
        <v>5046</v>
      </c>
      <c r="B2612" s="99">
        <v>17418</v>
      </c>
      <c r="C2612" s="99">
        <v>71510</v>
      </c>
      <c r="D2612" s="165">
        <v>46146</v>
      </c>
      <c r="E2612" s="165">
        <v>46429</v>
      </c>
      <c r="F2612" s="166">
        <v>4</v>
      </c>
      <c r="G2612" s="178">
        <v>0.81</v>
      </c>
      <c r="H2612" s="181">
        <v>0.5</v>
      </c>
      <c r="I2612" s="180">
        <v>3.9800000000000002E-2</v>
      </c>
      <c r="J2612" s="21">
        <f t="shared" si="1205"/>
        <v>3.19</v>
      </c>
      <c r="K2612" s="21" t="str">
        <f t="shared" si="1206"/>
        <v>Y</v>
      </c>
      <c r="L2612" s="37" t="str">
        <f t="shared" si="1207"/>
        <v>NA</v>
      </c>
      <c r="M2612" s="8" t="str">
        <f t="shared" si="1208"/>
        <v>Y</v>
      </c>
      <c r="N2612" s="42">
        <f t="shared" si="1209"/>
        <v>7</v>
      </c>
      <c r="O2612" s="43">
        <f t="shared" si="1210"/>
        <v>200000</v>
      </c>
      <c r="P2612" s="43" t="str">
        <f t="shared" si="1211"/>
        <v>NA</v>
      </c>
      <c r="Q2612" s="24">
        <f t="shared" si="1212"/>
        <v>18111.236400000002</v>
      </c>
      <c r="R2612" s="43">
        <f t="shared" si="1213"/>
        <v>0</v>
      </c>
      <c r="S2612" s="24">
        <f t="shared" si="1214"/>
        <v>1000000</v>
      </c>
      <c r="T2612" s="25" t="str">
        <f t="shared" si="1215"/>
        <v>Y</v>
      </c>
      <c r="U2612" s="44">
        <f t="shared" si="1216"/>
        <v>6</v>
      </c>
      <c r="V2612" s="45">
        <f t="shared" si="1217"/>
        <v>200000</v>
      </c>
      <c r="W2612" s="45">
        <f t="shared" si="1218"/>
        <v>1000000</v>
      </c>
      <c r="X2612" s="28">
        <f t="shared" si="1219"/>
        <v>18832.063608720004</v>
      </c>
      <c r="Y2612" s="28">
        <f t="shared" si="1220"/>
        <v>0</v>
      </c>
      <c r="Z2612" s="45" t="str">
        <f t="shared" si="1221"/>
        <v>NA</v>
      </c>
      <c r="AA2612" s="29" t="str">
        <f t="shared" si="1222"/>
        <v>Y</v>
      </c>
      <c r="AB2612" s="46">
        <f t="shared" si="1223"/>
        <v>5</v>
      </c>
      <c r="AC2612" s="31">
        <f t="shared" si="1224"/>
        <v>200000</v>
      </c>
      <c r="AD2612" s="31">
        <f t="shared" si="1225"/>
        <v>1000000</v>
      </c>
      <c r="AE2612" s="31">
        <f t="shared" si="1226"/>
        <v>19581.579740347061</v>
      </c>
      <c r="AF2612" s="47">
        <f t="shared" si="1227"/>
        <v>0</v>
      </c>
      <c r="AG2612" s="31" t="str">
        <f t="shared" si="1228"/>
        <v>NA</v>
      </c>
      <c r="AH2612" s="48">
        <f t="shared" si="1229"/>
        <v>4</v>
      </c>
      <c r="AI2612" s="33">
        <f t="shared" si="1230"/>
        <v>20000</v>
      </c>
      <c r="AJ2612" s="33">
        <f t="shared" si="1231"/>
        <v>65000</v>
      </c>
      <c r="AK2612" s="33">
        <f t="shared" si="1232"/>
        <v>20000</v>
      </c>
      <c r="AL2612" s="33">
        <f t="shared" si="1233"/>
        <v>360.92661401287478</v>
      </c>
      <c r="AM2612" s="34">
        <f t="shared" si="1234"/>
        <v>360.92661401287478</v>
      </c>
    </row>
    <row r="2613" spans="1:39" ht="15" customHeight="1" x14ac:dyDescent="0.3">
      <c r="A2613" s="166" t="s">
        <v>5047</v>
      </c>
      <c r="B2613" s="99">
        <v>14163</v>
      </c>
      <c r="C2613" s="99">
        <v>102302</v>
      </c>
      <c r="D2613" s="165">
        <v>44768</v>
      </c>
      <c r="E2613" s="165">
        <v>44939</v>
      </c>
      <c r="F2613" s="166">
        <v>2</v>
      </c>
      <c r="G2613" s="178">
        <v>1.08</v>
      </c>
      <c r="H2613" s="181">
        <v>0.5</v>
      </c>
      <c r="I2613" s="180">
        <v>2.1000000000000001E-2</v>
      </c>
      <c r="J2613" s="21">
        <f t="shared" si="1205"/>
        <v>0.91999999999999993</v>
      </c>
      <c r="K2613" s="21" t="str">
        <f t="shared" si="1206"/>
        <v>Y</v>
      </c>
      <c r="L2613" s="37" t="str">
        <f t="shared" si="1207"/>
        <v>NA</v>
      </c>
      <c r="M2613" s="8" t="str">
        <f t="shared" si="1208"/>
        <v>Y</v>
      </c>
      <c r="N2613" s="42">
        <f t="shared" si="1209"/>
        <v>2</v>
      </c>
      <c r="O2613" s="43">
        <f t="shared" si="1210"/>
        <v>200000</v>
      </c>
      <c r="P2613" s="43" t="str">
        <f t="shared" si="1211"/>
        <v>NA</v>
      </c>
      <c r="Q2613" s="24">
        <f t="shared" si="1212"/>
        <v>14460.422999999999</v>
      </c>
      <c r="R2613" s="43">
        <f t="shared" si="1213"/>
        <v>0</v>
      </c>
      <c r="S2613" s="24">
        <f t="shared" si="1214"/>
        <v>1000000</v>
      </c>
      <c r="T2613" s="25" t="str">
        <f t="shared" si="1215"/>
        <v>N</v>
      </c>
      <c r="U2613" s="44">
        <f t="shared" si="1216"/>
        <v>1</v>
      </c>
      <c r="V2613" s="45">
        <f t="shared" si="1217"/>
        <v>20000</v>
      </c>
      <c r="W2613" s="45">
        <f t="shared" si="1218"/>
        <v>65000</v>
      </c>
      <c r="X2613" s="28">
        <f t="shared" si="1219"/>
        <v>0</v>
      </c>
      <c r="Y2613" s="28">
        <f t="shared" si="1220"/>
        <v>14764.091882999997</v>
      </c>
      <c r="Z2613" s="45">
        <f t="shared" si="1221"/>
        <v>0</v>
      </c>
      <c r="AA2613" s="29" t="str">
        <f t="shared" si="1222"/>
        <v>N</v>
      </c>
      <c r="AB2613" s="46">
        <f t="shared" si="1223"/>
        <v>0</v>
      </c>
      <c r="AC2613" s="31">
        <f t="shared" si="1224"/>
        <v>0</v>
      </c>
      <c r="AD2613" s="31">
        <f t="shared" si="1225"/>
        <v>0</v>
      </c>
      <c r="AE2613" s="31">
        <f t="shared" si="1226"/>
        <v>0</v>
      </c>
      <c r="AF2613" s="47">
        <f t="shared" si="1227"/>
        <v>0</v>
      </c>
      <c r="AG2613" s="31">
        <f t="shared" si="1228"/>
        <v>0</v>
      </c>
      <c r="AH2613" s="48">
        <f t="shared" si="1229"/>
        <v>0</v>
      </c>
      <c r="AI2613" s="33">
        <f t="shared" si="1230"/>
        <v>0</v>
      </c>
      <c r="AJ2613" s="33">
        <f t="shared" si="1231"/>
        <v>0</v>
      </c>
      <c r="AK2613" s="33">
        <f t="shared" si="1232"/>
        <v>0</v>
      </c>
      <c r="AL2613" s="33">
        <f t="shared" si="1233"/>
        <v>0</v>
      </c>
      <c r="AM2613" s="34">
        <f t="shared" si="1234"/>
        <v>14764.091882999997</v>
      </c>
    </row>
    <row r="2614" spans="1:39" ht="15" customHeight="1" x14ac:dyDescent="0.3">
      <c r="A2614" s="166" t="s">
        <v>5048</v>
      </c>
      <c r="B2614" s="99">
        <v>23192</v>
      </c>
      <c r="C2614" s="99">
        <v>64691</v>
      </c>
      <c r="D2614" s="165">
        <v>44790</v>
      </c>
      <c r="E2614" s="165">
        <v>45063</v>
      </c>
      <c r="F2614" s="166">
        <v>4</v>
      </c>
      <c r="G2614" s="178">
        <v>1.85</v>
      </c>
      <c r="H2614" s="181">
        <v>0.25</v>
      </c>
      <c r="I2614" s="180">
        <v>2.1499999999999998E-2</v>
      </c>
      <c r="J2614" s="21">
        <f t="shared" si="1205"/>
        <v>2.15</v>
      </c>
      <c r="K2614" s="21" t="str">
        <f t="shared" si="1206"/>
        <v>Y</v>
      </c>
      <c r="L2614" s="37" t="str">
        <f t="shared" si="1207"/>
        <v>NA</v>
      </c>
      <c r="M2614" s="8" t="str">
        <f t="shared" si="1208"/>
        <v>Y</v>
      </c>
      <c r="N2614" s="42">
        <f t="shared" si="1209"/>
        <v>9</v>
      </c>
      <c r="O2614" s="43">
        <f t="shared" si="1210"/>
        <v>200000</v>
      </c>
      <c r="P2614" s="43" t="str">
        <f t="shared" si="1211"/>
        <v>NA</v>
      </c>
      <c r="Q2614" s="24">
        <f t="shared" si="1212"/>
        <v>23690.628000000001</v>
      </c>
      <c r="R2614" s="43">
        <f t="shared" si="1213"/>
        <v>0</v>
      </c>
      <c r="S2614" s="24">
        <f t="shared" si="1214"/>
        <v>1000000</v>
      </c>
      <c r="T2614" s="25" t="str">
        <f t="shared" si="1215"/>
        <v>Y</v>
      </c>
      <c r="U2614" s="44">
        <f t="shared" si="1216"/>
        <v>8</v>
      </c>
      <c r="V2614" s="45">
        <f t="shared" si="1217"/>
        <v>200000</v>
      </c>
      <c r="W2614" s="45">
        <f t="shared" si="1218"/>
        <v>1000000</v>
      </c>
      <c r="X2614" s="28">
        <f t="shared" si="1219"/>
        <v>24199.976502000001</v>
      </c>
      <c r="Y2614" s="28">
        <f t="shared" si="1220"/>
        <v>0</v>
      </c>
      <c r="Z2614" s="45" t="str">
        <f t="shared" si="1221"/>
        <v>NA</v>
      </c>
      <c r="AA2614" s="29" t="str">
        <f t="shared" si="1222"/>
        <v>Y</v>
      </c>
      <c r="AB2614" s="46">
        <f t="shared" si="1223"/>
        <v>7</v>
      </c>
      <c r="AC2614" s="31">
        <f t="shared" si="1224"/>
        <v>200000</v>
      </c>
      <c r="AD2614" s="31">
        <f t="shared" si="1225"/>
        <v>1000000</v>
      </c>
      <c r="AE2614" s="31">
        <f t="shared" si="1226"/>
        <v>24720.275996793003</v>
      </c>
      <c r="AF2614" s="47">
        <f t="shared" si="1227"/>
        <v>0</v>
      </c>
      <c r="AG2614" s="31" t="str">
        <f t="shared" si="1228"/>
        <v>NA</v>
      </c>
      <c r="AH2614" s="48">
        <f t="shared" si="1229"/>
        <v>6</v>
      </c>
      <c r="AI2614" s="33">
        <f t="shared" si="1230"/>
        <v>20000</v>
      </c>
      <c r="AJ2614" s="33">
        <f t="shared" si="1231"/>
        <v>65000</v>
      </c>
      <c r="AK2614" s="33">
        <f t="shared" si="1232"/>
        <v>20000</v>
      </c>
      <c r="AL2614" s="33">
        <f t="shared" si="1233"/>
        <v>5251.7619307240529</v>
      </c>
      <c r="AM2614" s="34">
        <f t="shared" si="1234"/>
        <v>5251.7619307240529</v>
      </c>
    </row>
    <row r="2615" spans="1:39" ht="15" customHeight="1" x14ac:dyDescent="0.3">
      <c r="A2615" s="166" t="s">
        <v>5049</v>
      </c>
      <c r="B2615" s="99">
        <v>12972</v>
      </c>
      <c r="C2615" s="99">
        <v>63107</v>
      </c>
      <c r="D2615" s="165">
        <v>44845</v>
      </c>
      <c r="E2615" s="165">
        <v>45172</v>
      </c>
      <c r="F2615" s="166">
        <v>4</v>
      </c>
      <c r="G2615" s="178">
        <v>1.95</v>
      </c>
      <c r="H2615" s="181">
        <v>0.75</v>
      </c>
      <c r="I2615" s="180">
        <v>4.48E-2</v>
      </c>
      <c r="J2615" s="21">
        <f t="shared" si="1205"/>
        <v>2.0499999999999998</v>
      </c>
      <c r="K2615" s="21" t="str">
        <f t="shared" si="1206"/>
        <v>Y</v>
      </c>
      <c r="L2615" s="37" t="str">
        <f t="shared" si="1207"/>
        <v>NA</v>
      </c>
      <c r="M2615" s="8" t="str">
        <f t="shared" si="1208"/>
        <v>Y</v>
      </c>
      <c r="N2615" s="42">
        <f t="shared" si="1209"/>
        <v>3</v>
      </c>
      <c r="O2615" s="43">
        <f t="shared" si="1210"/>
        <v>200000</v>
      </c>
      <c r="P2615" s="43" t="str">
        <f t="shared" si="1211"/>
        <v>NA</v>
      </c>
      <c r="Q2615" s="24">
        <f t="shared" si="1212"/>
        <v>13553.1456</v>
      </c>
      <c r="R2615" s="43">
        <f t="shared" si="1213"/>
        <v>0</v>
      </c>
      <c r="S2615" s="24">
        <f t="shared" si="1214"/>
        <v>1000000</v>
      </c>
      <c r="T2615" s="25" t="str">
        <f t="shared" si="1215"/>
        <v>Y</v>
      </c>
      <c r="U2615" s="44">
        <f t="shared" si="1216"/>
        <v>2</v>
      </c>
      <c r="V2615" s="45">
        <f t="shared" si="1217"/>
        <v>200000</v>
      </c>
      <c r="W2615" s="45">
        <f t="shared" si="1218"/>
        <v>1000000</v>
      </c>
      <c r="X2615" s="28">
        <f t="shared" si="1219"/>
        <v>14160.326522879999</v>
      </c>
      <c r="Y2615" s="28">
        <f t="shared" si="1220"/>
        <v>0</v>
      </c>
      <c r="Z2615" s="45" t="str">
        <f t="shared" si="1221"/>
        <v>NA</v>
      </c>
      <c r="AA2615" s="29" t="str">
        <f t="shared" si="1222"/>
        <v>Y</v>
      </c>
      <c r="AB2615" s="46">
        <f t="shared" si="1223"/>
        <v>1</v>
      </c>
      <c r="AC2615" s="31">
        <f t="shared" si="1224"/>
        <v>200000</v>
      </c>
      <c r="AD2615" s="31">
        <f t="shared" si="1225"/>
        <v>1000000</v>
      </c>
      <c r="AE2615" s="31">
        <f t="shared" si="1226"/>
        <v>14794.709151105022</v>
      </c>
      <c r="AF2615" s="47">
        <f t="shared" si="1227"/>
        <v>0</v>
      </c>
      <c r="AG2615" s="31" t="str">
        <f t="shared" si="1228"/>
        <v>NA</v>
      </c>
      <c r="AH2615" s="48">
        <f t="shared" si="1229"/>
        <v>0</v>
      </c>
      <c r="AI2615" s="33">
        <f t="shared" si="1230"/>
        <v>0</v>
      </c>
      <c r="AJ2615" s="33">
        <f t="shared" si="1231"/>
        <v>0</v>
      </c>
      <c r="AK2615" s="33">
        <f t="shared" si="1232"/>
        <v>0</v>
      </c>
      <c r="AL2615" s="33">
        <f t="shared" si="1233"/>
        <v>0</v>
      </c>
      <c r="AM2615" s="34">
        <f t="shared" si="1234"/>
        <v>0</v>
      </c>
    </row>
    <row r="2616" spans="1:39" ht="15" customHeight="1" x14ac:dyDescent="0.3">
      <c r="A2616" s="166" t="s">
        <v>5050</v>
      </c>
      <c r="B2616" s="99">
        <v>16528</v>
      </c>
      <c r="C2616" s="99">
        <v>86001</v>
      </c>
      <c r="D2616" s="165">
        <v>45650</v>
      </c>
      <c r="E2616" s="165">
        <v>45836</v>
      </c>
      <c r="F2616" s="166">
        <v>4</v>
      </c>
      <c r="G2616" s="178">
        <v>1</v>
      </c>
      <c r="H2616" s="181">
        <v>0.5</v>
      </c>
      <c r="I2616" s="180">
        <v>3.7100000000000001E-2</v>
      </c>
      <c r="J2616" s="21">
        <f t="shared" si="1205"/>
        <v>3</v>
      </c>
      <c r="K2616" s="21" t="str">
        <f t="shared" si="1206"/>
        <v>Y</v>
      </c>
      <c r="L2616" s="37" t="str">
        <f t="shared" si="1207"/>
        <v>NA</v>
      </c>
      <c r="M2616" s="8" t="str">
        <f t="shared" si="1208"/>
        <v>Y</v>
      </c>
      <c r="N2616" s="42">
        <f t="shared" si="1209"/>
        <v>6</v>
      </c>
      <c r="O2616" s="43">
        <f t="shared" si="1210"/>
        <v>200000</v>
      </c>
      <c r="P2616" s="43" t="str">
        <f t="shared" si="1211"/>
        <v>NA</v>
      </c>
      <c r="Q2616" s="24">
        <f t="shared" si="1212"/>
        <v>17141.1888</v>
      </c>
      <c r="R2616" s="43">
        <f t="shared" si="1213"/>
        <v>0</v>
      </c>
      <c r="S2616" s="24">
        <f t="shared" si="1214"/>
        <v>1000000</v>
      </c>
      <c r="T2616" s="25" t="str">
        <f t="shared" si="1215"/>
        <v>Y</v>
      </c>
      <c r="U2616" s="44">
        <f t="shared" si="1216"/>
        <v>5</v>
      </c>
      <c r="V2616" s="45">
        <f t="shared" si="1217"/>
        <v>200000</v>
      </c>
      <c r="W2616" s="45">
        <f t="shared" si="1218"/>
        <v>1000000</v>
      </c>
      <c r="X2616" s="28">
        <f t="shared" si="1219"/>
        <v>17777.126904479999</v>
      </c>
      <c r="Y2616" s="28">
        <f t="shared" si="1220"/>
        <v>0</v>
      </c>
      <c r="Z2616" s="45" t="str">
        <f t="shared" si="1221"/>
        <v>NA</v>
      </c>
      <c r="AA2616" s="29" t="str">
        <f t="shared" si="1222"/>
        <v>Y</v>
      </c>
      <c r="AB2616" s="46">
        <f t="shared" si="1223"/>
        <v>4</v>
      </c>
      <c r="AC2616" s="31">
        <f t="shared" si="1224"/>
        <v>200000</v>
      </c>
      <c r="AD2616" s="31">
        <f t="shared" si="1225"/>
        <v>1000000</v>
      </c>
      <c r="AE2616" s="31">
        <f t="shared" si="1226"/>
        <v>18436.658312636206</v>
      </c>
      <c r="AF2616" s="47">
        <f t="shared" si="1227"/>
        <v>0</v>
      </c>
      <c r="AG2616" s="31" t="str">
        <f t="shared" si="1228"/>
        <v>NA</v>
      </c>
      <c r="AH2616" s="48">
        <f t="shared" si="1229"/>
        <v>3</v>
      </c>
      <c r="AI2616" s="33">
        <f t="shared" si="1230"/>
        <v>20000</v>
      </c>
      <c r="AJ2616" s="33">
        <f t="shared" si="1231"/>
        <v>65000</v>
      </c>
      <c r="AK2616" s="33">
        <f t="shared" si="1232"/>
        <v>19120.658336035009</v>
      </c>
      <c r="AL2616" s="33">
        <f t="shared" si="1233"/>
        <v>0</v>
      </c>
      <c r="AM2616" s="34">
        <f t="shared" si="1234"/>
        <v>0</v>
      </c>
    </row>
    <row r="2617" spans="1:39" ht="15" customHeight="1" x14ac:dyDescent="0.3">
      <c r="A2617" s="166" t="s">
        <v>5051</v>
      </c>
      <c r="B2617" s="99">
        <v>11276</v>
      </c>
      <c r="C2617" s="99">
        <v>49637</v>
      </c>
      <c r="D2617" s="165">
        <v>44692</v>
      </c>
      <c r="E2617" s="165">
        <v>44969</v>
      </c>
      <c r="F2617" s="166">
        <v>4</v>
      </c>
      <c r="G2617" s="178">
        <v>2.93</v>
      </c>
      <c r="H2617" s="181">
        <v>0.75</v>
      </c>
      <c r="I2617" s="180">
        <v>8.3599999999999994E-2</v>
      </c>
      <c r="J2617" s="21">
        <f t="shared" si="1205"/>
        <v>1.0699999999999998</v>
      </c>
      <c r="K2617" s="21" t="str">
        <f t="shared" si="1206"/>
        <v>Y</v>
      </c>
      <c r="L2617" s="37" t="str">
        <f t="shared" si="1207"/>
        <v>NA</v>
      </c>
      <c r="M2617" s="8" t="str">
        <f t="shared" si="1208"/>
        <v>Y</v>
      </c>
      <c r="N2617" s="42">
        <f t="shared" si="1209"/>
        <v>2</v>
      </c>
      <c r="O2617" s="43">
        <f t="shared" si="1210"/>
        <v>200000</v>
      </c>
      <c r="P2617" s="43" t="str">
        <f t="shared" si="1211"/>
        <v>NA</v>
      </c>
      <c r="Q2617" s="24">
        <f t="shared" si="1212"/>
        <v>12218.673599999998</v>
      </c>
      <c r="R2617" s="43">
        <f t="shared" si="1213"/>
        <v>0</v>
      </c>
      <c r="S2617" s="24">
        <f t="shared" si="1214"/>
        <v>1000000</v>
      </c>
      <c r="T2617" s="25" t="str">
        <f t="shared" si="1215"/>
        <v>Y</v>
      </c>
      <c r="U2617" s="44">
        <f t="shared" si="1216"/>
        <v>1</v>
      </c>
      <c r="V2617" s="45">
        <f t="shared" si="1217"/>
        <v>200000</v>
      </c>
      <c r="W2617" s="45">
        <f t="shared" si="1218"/>
        <v>1000000</v>
      </c>
      <c r="X2617" s="28">
        <f t="shared" si="1219"/>
        <v>13240.154712959997</v>
      </c>
      <c r="Y2617" s="28">
        <f t="shared" si="1220"/>
        <v>0</v>
      </c>
      <c r="Z2617" s="45" t="str">
        <f t="shared" si="1221"/>
        <v>NA</v>
      </c>
      <c r="AA2617" s="29" t="str">
        <f t="shared" si="1222"/>
        <v>N</v>
      </c>
      <c r="AB2617" s="46">
        <f t="shared" si="1223"/>
        <v>0</v>
      </c>
      <c r="AC2617" s="31">
        <f t="shared" si="1224"/>
        <v>0</v>
      </c>
      <c r="AD2617" s="31">
        <f t="shared" si="1225"/>
        <v>0</v>
      </c>
      <c r="AE2617" s="31">
        <f t="shared" si="1226"/>
        <v>0</v>
      </c>
      <c r="AF2617" s="47">
        <f t="shared" si="1227"/>
        <v>0</v>
      </c>
      <c r="AG2617" s="31">
        <f t="shared" si="1228"/>
        <v>0</v>
      </c>
      <c r="AH2617" s="48">
        <f t="shared" si="1229"/>
        <v>0</v>
      </c>
      <c r="AI2617" s="33">
        <f t="shared" si="1230"/>
        <v>0</v>
      </c>
      <c r="AJ2617" s="33">
        <f t="shared" si="1231"/>
        <v>0</v>
      </c>
      <c r="AK2617" s="33">
        <f t="shared" si="1232"/>
        <v>0</v>
      </c>
      <c r="AL2617" s="33">
        <f t="shared" si="1233"/>
        <v>0</v>
      </c>
      <c r="AM2617" s="34">
        <f t="shared" si="1234"/>
        <v>0</v>
      </c>
    </row>
    <row r="2618" spans="1:39" ht="15" customHeight="1" x14ac:dyDescent="0.3">
      <c r="A2618" s="166" t="s">
        <v>5052</v>
      </c>
      <c r="B2618" s="99">
        <v>12454</v>
      </c>
      <c r="C2618" s="99">
        <v>69755</v>
      </c>
      <c r="D2618" s="165">
        <v>45837</v>
      </c>
      <c r="E2618" s="165">
        <v>46021</v>
      </c>
      <c r="F2618" s="166">
        <v>2</v>
      </c>
      <c r="G2618" s="178">
        <v>1.45</v>
      </c>
      <c r="H2618" s="181">
        <v>0.5</v>
      </c>
      <c r="I2618" s="180">
        <v>3.4200000000000001E-2</v>
      </c>
      <c r="J2618" s="21">
        <f t="shared" si="1205"/>
        <v>0.55000000000000004</v>
      </c>
      <c r="K2618" s="21" t="str">
        <f t="shared" si="1206"/>
        <v>Y</v>
      </c>
      <c r="L2618" s="37" t="str">
        <f t="shared" si="1207"/>
        <v>NA</v>
      </c>
      <c r="M2618" s="8" t="str">
        <f t="shared" si="1208"/>
        <v>Y</v>
      </c>
      <c r="N2618" s="42">
        <f t="shared" si="1209"/>
        <v>2</v>
      </c>
      <c r="O2618" s="43">
        <f t="shared" si="1210"/>
        <v>200000</v>
      </c>
      <c r="P2618" s="43" t="str">
        <f t="shared" si="1211"/>
        <v>NA</v>
      </c>
      <c r="Q2618" s="24">
        <f t="shared" si="1212"/>
        <v>12879.926799999999</v>
      </c>
      <c r="R2618" s="43">
        <f t="shared" si="1213"/>
        <v>0</v>
      </c>
      <c r="S2618" s="24">
        <f t="shared" si="1214"/>
        <v>1000000</v>
      </c>
      <c r="T2618" s="25" t="str">
        <f t="shared" si="1215"/>
        <v>N</v>
      </c>
      <c r="U2618" s="44">
        <f t="shared" si="1216"/>
        <v>1</v>
      </c>
      <c r="V2618" s="45">
        <f t="shared" si="1217"/>
        <v>20000</v>
      </c>
      <c r="W2618" s="45">
        <f t="shared" si="1218"/>
        <v>65000</v>
      </c>
      <c r="X2618" s="28">
        <f t="shared" si="1219"/>
        <v>0</v>
      </c>
      <c r="Y2618" s="28">
        <f t="shared" si="1220"/>
        <v>13320.42029656</v>
      </c>
      <c r="Z2618" s="45">
        <f t="shared" si="1221"/>
        <v>0</v>
      </c>
      <c r="AA2618" s="29" t="str">
        <f t="shared" si="1222"/>
        <v>N</v>
      </c>
      <c r="AB2618" s="46">
        <f t="shared" si="1223"/>
        <v>0</v>
      </c>
      <c r="AC2618" s="31">
        <f t="shared" si="1224"/>
        <v>0</v>
      </c>
      <c r="AD2618" s="31">
        <f t="shared" si="1225"/>
        <v>0</v>
      </c>
      <c r="AE2618" s="31">
        <f t="shared" si="1226"/>
        <v>0</v>
      </c>
      <c r="AF2618" s="47">
        <f t="shared" si="1227"/>
        <v>0</v>
      </c>
      <c r="AG2618" s="31">
        <f t="shared" si="1228"/>
        <v>0</v>
      </c>
      <c r="AH2618" s="48">
        <f t="shared" si="1229"/>
        <v>0</v>
      </c>
      <c r="AI2618" s="33">
        <f t="shared" si="1230"/>
        <v>0</v>
      </c>
      <c r="AJ2618" s="33">
        <f t="shared" si="1231"/>
        <v>0</v>
      </c>
      <c r="AK2618" s="33">
        <f t="shared" si="1232"/>
        <v>0</v>
      </c>
      <c r="AL2618" s="33">
        <f t="shared" si="1233"/>
        <v>0</v>
      </c>
      <c r="AM2618" s="34">
        <f t="shared" si="1234"/>
        <v>13320.42029656</v>
      </c>
    </row>
    <row r="2619" spans="1:39" ht="15" customHeight="1" x14ac:dyDescent="0.3">
      <c r="A2619" s="166" t="s">
        <v>5053</v>
      </c>
      <c r="B2619" s="99">
        <v>14572</v>
      </c>
      <c r="C2619" s="99">
        <v>41123</v>
      </c>
      <c r="D2619" s="165">
        <v>44898</v>
      </c>
      <c r="E2619" s="165">
        <v>45179</v>
      </c>
      <c r="F2619" s="166">
        <v>2</v>
      </c>
      <c r="G2619" s="178">
        <v>1.76</v>
      </c>
      <c r="H2619" s="181">
        <v>0.75</v>
      </c>
      <c r="I2619" s="180">
        <v>4.7899999999999998E-2</v>
      </c>
      <c r="J2619" s="21">
        <f t="shared" ref="J2619:J2682" si="1235">MAX(0, F2619-G2619)</f>
        <v>0.24</v>
      </c>
      <c r="K2619" s="21" t="str">
        <f t="shared" ref="K2619:K2682" si="1236">IF(
  AND(
    E2619 &gt;= D2619-10,
    E2619 &lt;= DATE(2028,6,30),
    J2619 &gt; 0
  ),
  "Y",
  "N"
)</f>
        <v>Y</v>
      </c>
      <c r="L2619" s="37" t="str">
        <f t="shared" ref="L2619:L2682" si="1237">IF(
  J2619=0,
  0,
  IF(
    K2619="Y",
    "NA",
    MAX(0, 65000-C2619)
  )
)</f>
        <v>NA</v>
      </c>
      <c r="M2619" s="8" t="str">
        <f t="shared" ref="M2619:M2682" si="1238">IF(AND(K2619="Y",J2619&gt;0),"Y","N")</f>
        <v>Y</v>
      </c>
      <c r="N2619" s="42">
        <f t="shared" ref="N2619:N2682" si="1239">ROUNDUP(J2619/H2619, 0)</f>
        <v>1</v>
      </c>
      <c r="O2619" s="43">
        <f t="shared" ref="O2619:O2682" si="1240">IF(
  N2619=0,
  0,
  IF(
    M2619="Y",
    200000,
    20000
  )
)</f>
        <v>200000</v>
      </c>
      <c r="P2619" s="43" t="str">
        <f t="shared" ref="P2619:P2682" si="1241">IF(
  N2619=0,
  0,
  IF(
    M2619="Y",
    "NA",
    MAX(0, 65000)
  )
)</f>
        <v>NA</v>
      </c>
      <c r="Q2619" s="24">
        <f t="shared" ref="Q2619:Q2682" si="1242">IF(
  N2619=0,
  0,
  MAX(0, MIN(B2619*(1+I2619), O2619, L2619))
)</f>
        <v>15269.998800000001</v>
      </c>
      <c r="R2619" s="43">
        <f t="shared" ref="R2619:R2682" si="1243">IF(
  N2619=0,
  0,
  MAX(0, (B2619*(1+I2619))-Q2619)
)</f>
        <v>0</v>
      </c>
      <c r="S2619" s="24">
        <f t="shared" ref="S2619:S2682" si="1244">IF(
    M2619="Y",
    1000000,
    MAX(0, 65000-C2619-Q2619)
  )</f>
        <v>1000000</v>
      </c>
      <c r="T2619" s="25" t="str">
        <f t="shared" ref="T2619:T2682" si="1245">IF(AND(K2619="Y",J2619&gt;1),"Y","N")</f>
        <v>N</v>
      </c>
      <c r="U2619" s="44">
        <f t="shared" ref="U2619:U2682" si="1246">MAX(0,(N2619-1))</f>
        <v>0</v>
      </c>
      <c r="V2619" s="45">
        <f t="shared" ref="V2619:V2682" si="1247">IF(
  U2619=0,
  0,
  IF(
    T2619="Y",
    200000,
    20000
  )
)</f>
        <v>0</v>
      </c>
      <c r="W2619" s="45">
        <f t="shared" ref="W2619:W2682" si="1248">IF(
  U2619=0,
  0,
  IF(
    T2619="Y",
    1000000,
    MAX(0, 65000)
  )
)</f>
        <v>0</v>
      </c>
      <c r="X2619" s="28">
        <f t="shared" ref="X2619:X2682" si="1249">IF(
  U2619=0,
  0,
  MAX(0, MIN(B2619*(1+I2619)*(1+I2619), V2619, S2619, (W2619-C2619))
)
)</f>
        <v>0</v>
      </c>
      <c r="Y2619" s="28">
        <f t="shared" ref="Y2619:Y2682" si="1250">IF(
  U2619=0,
  0,
  MAX(0, (B2619*(1+I2619)*(1+I2619)-X2619)
)
)</f>
        <v>0</v>
      </c>
      <c r="Z2619" s="45">
        <f t="shared" ref="Z2619:Z2682" si="1251">IF(
    T2619="Y",
    "NA",
    MAX(0, W2619-C2619-Q2619-X2619)
  )</f>
        <v>0</v>
      </c>
      <c r="AA2619" s="29" t="str">
        <f t="shared" ref="AA2619:AA2682" si="1252">IF(AND(K2619="Y",J2619&gt;2),"Y","N")</f>
        <v>N</v>
      </c>
      <c r="AB2619" s="46">
        <f t="shared" ref="AB2619:AB2682" si="1253">MAX(0,(U2619-1))</f>
        <v>0</v>
      </c>
      <c r="AC2619" s="31">
        <f t="shared" ref="AC2619:AC2682" si="1254">IF(
  AB2619=0,
  0,
  IF(
    AA2619="Y",
    200000,
    20000
  )
)</f>
        <v>0</v>
      </c>
      <c r="AD2619" s="31">
        <f t="shared" ref="AD2619:AD2682" si="1255">IF(
  AB2619=0,
  0,
  IF(
    AA2619="Y",
    1000000,
    MAX(0, 65000)
  )
)</f>
        <v>0</v>
      </c>
      <c r="AE2619" s="31">
        <f t="shared" ref="AE2619:AE2682" si="1256">IF(
  AB2619=0,
  0,
  MAX(0, MIN(B2619*(1+I2619)*(1+I2619)*(1+I2619), AC2619, Z2619))
)</f>
        <v>0</v>
      </c>
      <c r="AF2619" s="47">
        <f t="shared" ref="AF2619:AF2682" si="1257">IF(
  AB2619=0,
  0,
  MAX(0, (B2619*(1+I2619)*(1+I2619)*(1+I2619)-AE2619)
)
)</f>
        <v>0</v>
      </c>
      <c r="AG2619" s="31">
        <f t="shared" ref="AG2619:AG2682" si="1258">IF(
    AA2619="Y",
    "NA",
    MAX(0, AD2619-C2619-Q2619-X2619-AE2619)
  )</f>
        <v>0</v>
      </c>
      <c r="AH2619" s="48">
        <f t="shared" si="1229"/>
        <v>0</v>
      </c>
      <c r="AI2619" s="33">
        <f t="shared" si="1230"/>
        <v>0</v>
      </c>
      <c r="AJ2619" s="33">
        <f t="shared" si="1231"/>
        <v>0</v>
      </c>
      <c r="AK2619" s="33">
        <f t="shared" si="1232"/>
        <v>0</v>
      </c>
      <c r="AL2619" s="33">
        <f t="shared" si="1233"/>
        <v>0</v>
      </c>
      <c r="AM2619" s="34">
        <f t="shared" si="1234"/>
        <v>0</v>
      </c>
    </row>
    <row r="2620" spans="1:39" ht="15" customHeight="1" x14ac:dyDescent="0.3">
      <c r="A2620" s="166" t="s">
        <v>5054</v>
      </c>
      <c r="B2620" s="99">
        <v>11041</v>
      </c>
      <c r="C2620" s="99">
        <v>27775</v>
      </c>
      <c r="D2620" s="165">
        <v>45687</v>
      </c>
      <c r="E2620" s="165">
        <v>45961</v>
      </c>
      <c r="F2620" s="166">
        <v>2</v>
      </c>
      <c r="G2620" s="178">
        <v>1.66</v>
      </c>
      <c r="H2620" s="181">
        <v>1</v>
      </c>
      <c r="I2620" s="180">
        <v>4.9399999999999999E-2</v>
      </c>
      <c r="J2620" s="21">
        <f t="shared" si="1235"/>
        <v>0.34000000000000008</v>
      </c>
      <c r="K2620" s="21" t="str">
        <f t="shared" si="1236"/>
        <v>Y</v>
      </c>
      <c r="L2620" s="37" t="str">
        <f t="shared" si="1237"/>
        <v>NA</v>
      </c>
      <c r="M2620" s="8" t="str">
        <f t="shared" si="1238"/>
        <v>Y</v>
      </c>
      <c r="N2620" s="42">
        <f t="shared" si="1239"/>
        <v>1</v>
      </c>
      <c r="O2620" s="43">
        <f t="shared" si="1240"/>
        <v>200000</v>
      </c>
      <c r="P2620" s="43" t="str">
        <f t="shared" si="1241"/>
        <v>NA</v>
      </c>
      <c r="Q2620" s="24">
        <f t="shared" si="1242"/>
        <v>11586.425399999998</v>
      </c>
      <c r="R2620" s="43">
        <f t="shared" si="1243"/>
        <v>0</v>
      </c>
      <c r="S2620" s="24">
        <f t="shared" si="1244"/>
        <v>1000000</v>
      </c>
      <c r="T2620" s="25" t="str">
        <f t="shared" si="1245"/>
        <v>N</v>
      </c>
      <c r="U2620" s="44">
        <f t="shared" si="1246"/>
        <v>0</v>
      </c>
      <c r="V2620" s="45">
        <f t="shared" si="1247"/>
        <v>0</v>
      </c>
      <c r="W2620" s="45">
        <f t="shared" si="1248"/>
        <v>0</v>
      </c>
      <c r="X2620" s="28">
        <f t="shared" si="1249"/>
        <v>0</v>
      </c>
      <c r="Y2620" s="28">
        <f t="shared" si="1250"/>
        <v>0</v>
      </c>
      <c r="Z2620" s="45">
        <f t="shared" si="1251"/>
        <v>0</v>
      </c>
      <c r="AA2620" s="29" t="str">
        <f t="shared" si="1252"/>
        <v>N</v>
      </c>
      <c r="AB2620" s="46">
        <f t="shared" si="1253"/>
        <v>0</v>
      </c>
      <c r="AC2620" s="31">
        <f t="shared" si="1254"/>
        <v>0</v>
      </c>
      <c r="AD2620" s="31">
        <f t="shared" si="1255"/>
        <v>0</v>
      </c>
      <c r="AE2620" s="31">
        <f t="shared" si="1256"/>
        <v>0</v>
      </c>
      <c r="AF2620" s="47">
        <f t="shared" si="1257"/>
        <v>0</v>
      </c>
      <c r="AG2620" s="31">
        <f t="shared" si="1258"/>
        <v>0</v>
      </c>
      <c r="AH2620" s="48">
        <f t="shared" si="1229"/>
        <v>0</v>
      </c>
      <c r="AI2620" s="33">
        <f t="shared" si="1230"/>
        <v>0</v>
      </c>
      <c r="AJ2620" s="33">
        <f t="shared" si="1231"/>
        <v>0</v>
      </c>
      <c r="AK2620" s="33">
        <f t="shared" si="1232"/>
        <v>0</v>
      </c>
      <c r="AL2620" s="33">
        <f t="shared" si="1233"/>
        <v>0</v>
      </c>
      <c r="AM2620" s="34">
        <f t="shared" si="1234"/>
        <v>0</v>
      </c>
    </row>
    <row r="2621" spans="1:39" ht="15" customHeight="1" x14ac:dyDescent="0.3">
      <c r="A2621" s="166" t="s">
        <v>5055</v>
      </c>
      <c r="B2621" s="99">
        <v>9971</v>
      </c>
      <c r="C2621" s="99">
        <v>39526</v>
      </c>
      <c r="D2621" s="165">
        <v>44543</v>
      </c>
      <c r="E2621" s="165">
        <v>44861</v>
      </c>
      <c r="F2621" s="166">
        <v>4</v>
      </c>
      <c r="G2621" s="178">
        <v>0.43</v>
      </c>
      <c r="H2621" s="181">
        <v>0.5</v>
      </c>
      <c r="I2621" s="180">
        <v>2.3300000000000001E-2</v>
      </c>
      <c r="J2621" s="21">
        <f t="shared" si="1235"/>
        <v>3.57</v>
      </c>
      <c r="K2621" s="21" t="str">
        <f t="shared" si="1236"/>
        <v>Y</v>
      </c>
      <c r="L2621" s="37" t="str">
        <f t="shared" si="1237"/>
        <v>NA</v>
      </c>
      <c r="M2621" s="8" t="str">
        <f t="shared" si="1238"/>
        <v>Y</v>
      </c>
      <c r="N2621" s="42">
        <f t="shared" si="1239"/>
        <v>8</v>
      </c>
      <c r="O2621" s="43">
        <f t="shared" si="1240"/>
        <v>200000</v>
      </c>
      <c r="P2621" s="43" t="str">
        <f t="shared" si="1241"/>
        <v>NA</v>
      </c>
      <c r="Q2621" s="24">
        <f t="shared" si="1242"/>
        <v>10203.3243</v>
      </c>
      <c r="R2621" s="43">
        <f t="shared" si="1243"/>
        <v>0</v>
      </c>
      <c r="S2621" s="24">
        <f t="shared" si="1244"/>
        <v>1000000</v>
      </c>
      <c r="T2621" s="25" t="str">
        <f t="shared" si="1245"/>
        <v>Y</v>
      </c>
      <c r="U2621" s="44">
        <f t="shared" si="1246"/>
        <v>7</v>
      </c>
      <c r="V2621" s="45">
        <f t="shared" si="1247"/>
        <v>200000</v>
      </c>
      <c r="W2621" s="45">
        <f t="shared" si="1248"/>
        <v>1000000</v>
      </c>
      <c r="X2621" s="28">
        <f t="shared" si="1249"/>
        <v>10441.061756190002</v>
      </c>
      <c r="Y2621" s="28">
        <f t="shared" si="1250"/>
        <v>0</v>
      </c>
      <c r="Z2621" s="45" t="str">
        <f t="shared" si="1251"/>
        <v>NA</v>
      </c>
      <c r="AA2621" s="29" t="str">
        <f t="shared" si="1252"/>
        <v>Y</v>
      </c>
      <c r="AB2621" s="46">
        <f t="shared" si="1253"/>
        <v>6</v>
      </c>
      <c r="AC2621" s="31">
        <f t="shared" si="1254"/>
        <v>200000</v>
      </c>
      <c r="AD2621" s="31">
        <f t="shared" si="1255"/>
        <v>1000000</v>
      </c>
      <c r="AE2621" s="31">
        <f t="shared" si="1256"/>
        <v>10684.33849510923</v>
      </c>
      <c r="AF2621" s="47">
        <f t="shared" si="1257"/>
        <v>0</v>
      </c>
      <c r="AG2621" s="31" t="str">
        <f t="shared" si="1258"/>
        <v>NA</v>
      </c>
      <c r="AH2621" s="48">
        <f t="shared" si="1229"/>
        <v>5</v>
      </c>
      <c r="AI2621" s="33">
        <f t="shared" si="1230"/>
        <v>20000</v>
      </c>
      <c r="AJ2621" s="33">
        <f t="shared" si="1231"/>
        <v>65000</v>
      </c>
      <c r="AK2621" s="33">
        <f t="shared" si="1232"/>
        <v>10933.283582045276</v>
      </c>
      <c r="AL2621" s="33">
        <f t="shared" si="1233"/>
        <v>0</v>
      </c>
      <c r="AM2621" s="34">
        <f t="shared" si="1234"/>
        <v>0</v>
      </c>
    </row>
    <row r="2622" spans="1:39" ht="15" customHeight="1" x14ac:dyDescent="0.3">
      <c r="A2622" s="166" t="s">
        <v>5056</v>
      </c>
      <c r="B2622" s="99">
        <v>24533</v>
      </c>
      <c r="C2622" s="99">
        <v>64114</v>
      </c>
      <c r="D2622" s="165">
        <v>44616</v>
      </c>
      <c r="E2622" s="165">
        <v>44913</v>
      </c>
      <c r="F2622" s="166">
        <v>4</v>
      </c>
      <c r="G2622" s="178">
        <v>1.86</v>
      </c>
      <c r="H2622" s="181">
        <v>1</v>
      </c>
      <c r="I2622" s="180">
        <v>3.5799999999999998E-2</v>
      </c>
      <c r="J2622" s="21">
        <f t="shared" si="1235"/>
        <v>2.1399999999999997</v>
      </c>
      <c r="K2622" s="21" t="str">
        <f t="shared" si="1236"/>
        <v>Y</v>
      </c>
      <c r="L2622" s="37" t="str">
        <f t="shared" si="1237"/>
        <v>NA</v>
      </c>
      <c r="M2622" s="8" t="str">
        <f t="shared" si="1238"/>
        <v>Y</v>
      </c>
      <c r="N2622" s="42">
        <f t="shared" si="1239"/>
        <v>3</v>
      </c>
      <c r="O2622" s="43">
        <f t="shared" si="1240"/>
        <v>200000</v>
      </c>
      <c r="P2622" s="43" t="str">
        <f t="shared" si="1241"/>
        <v>NA</v>
      </c>
      <c r="Q2622" s="24">
        <f t="shared" si="1242"/>
        <v>25411.2814</v>
      </c>
      <c r="R2622" s="43">
        <f t="shared" si="1243"/>
        <v>0</v>
      </c>
      <c r="S2622" s="24">
        <f t="shared" si="1244"/>
        <v>1000000</v>
      </c>
      <c r="T2622" s="25" t="str">
        <f t="shared" si="1245"/>
        <v>Y</v>
      </c>
      <c r="U2622" s="44">
        <f t="shared" si="1246"/>
        <v>2</v>
      </c>
      <c r="V2622" s="45">
        <f t="shared" si="1247"/>
        <v>200000</v>
      </c>
      <c r="W2622" s="45">
        <f t="shared" si="1248"/>
        <v>1000000</v>
      </c>
      <c r="X2622" s="28">
        <f t="shared" si="1249"/>
        <v>26321.005274120002</v>
      </c>
      <c r="Y2622" s="28">
        <f t="shared" si="1250"/>
        <v>0</v>
      </c>
      <c r="Z2622" s="45" t="str">
        <f t="shared" si="1251"/>
        <v>NA</v>
      </c>
      <c r="AA2622" s="29" t="str">
        <f t="shared" si="1252"/>
        <v>Y</v>
      </c>
      <c r="AB2622" s="46">
        <f t="shared" si="1253"/>
        <v>1</v>
      </c>
      <c r="AC2622" s="31">
        <f t="shared" si="1254"/>
        <v>200000</v>
      </c>
      <c r="AD2622" s="31">
        <f t="shared" si="1255"/>
        <v>1000000</v>
      </c>
      <c r="AE2622" s="31">
        <f t="shared" si="1256"/>
        <v>27263.297262933498</v>
      </c>
      <c r="AF2622" s="47">
        <f t="shared" si="1257"/>
        <v>0</v>
      </c>
      <c r="AG2622" s="31" t="str">
        <f t="shared" si="1258"/>
        <v>NA</v>
      </c>
      <c r="AH2622" s="48">
        <f t="shared" si="1229"/>
        <v>0</v>
      </c>
      <c r="AI2622" s="33">
        <f t="shared" si="1230"/>
        <v>0</v>
      </c>
      <c r="AJ2622" s="33">
        <f t="shared" si="1231"/>
        <v>0</v>
      </c>
      <c r="AK2622" s="33">
        <f t="shared" si="1232"/>
        <v>0</v>
      </c>
      <c r="AL2622" s="33">
        <f t="shared" si="1233"/>
        <v>0</v>
      </c>
      <c r="AM2622" s="34">
        <f t="shared" si="1234"/>
        <v>0</v>
      </c>
    </row>
    <row r="2623" spans="1:39" ht="15" customHeight="1" x14ac:dyDescent="0.3">
      <c r="A2623" s="166" t="s">
        <v>5057</v>
      </c>
      <c r="B2623" s="99">
        <v>15006</v>
      </c>
      <c r="C2623" s="99">
        <v>99537</v>
      </c>
      <c r="D2623" s="165">
        <v>44933</v>
      </c>
      <c r="E2623" s="165">
        <v>44993</v>
      </c>
      <c r="F2623" s="166">
        <v>2</v>
      </c>
      <c r="G2623" s="178">
        <v>1.9</v>
      </c>
      <c r="H2623" s="181">
        <v>0.5</v>
      </c>
      <c r="I2623" s="180">
        <v>5.8799999999999998E-2</v>
      </c>
      <c r="J2623" s="21">
        <f t="shared" si="1235"/>
        <v>0.10000000000000009</v>
      </c>
      <c r="K2623" s="21" t="str">
        <f t="shared" si="1236"/>
        <v>Y</v>
      </c>
      <c r="L2623" s="37" t="str">
        <f t="shared" si="1237"/>
        <v>NA</v>
      </c>
      <c r="M2623" s="8" t="str">
        <f t="shared" si="1238"/>
        <v>Y</v>
      </c>
      <c r="N2623" s="42">
        <f t="shared" si="1239"/>
        <v>1</v>
      </c>
      <c r="O2623" s="43">
        <f t="shared" si="1240"/>
        <v>200000</v>
      </c>
      <c r="P2623" s="43" t="str">
        <f t="shared" si="1241"/>
        <v>NA</v>
      </c>
      <c r="Q2623" s="24">
        <f t="shared" si="1242"/>
        <v>15888.352799999999</v>
      </c>
      <c r="R2623" s="43">
        <f t="shared" si="1243"/>
        <v>0</v>
      </c>
      <c r="S2623" s="24">
        <f t="shared" si="1244"/>
        <v>1000000</v>
      </c>
      <c r="T2623" s="25" t="str">
        <f t="shared" si="1245"/>
        <v>N</v>
      </c>
      <c r="U2623" s="44">
        <f t="shared" si="1246"/>
        <v>0</v>
      </c>
      <c r="V2623" s="45">
        <f t="shared" si="1247"/>
        <v>0</v>
      </c>
      <c r="W2623" s="45">
        <f t="shared" si="1248"/>
        <v>0</v>
      </c>
      <c r="X2623" s="28">
        <f t="shared" si="1249"/>
        <v>0</v>
      </c>
      <c r="Y2623" s="28">
        <f t="shared" si="1250"/>
        <v>0</v>
      </c>
      <c r="Z2623" s="45">
        <f t="shared" si="1251"/>
        <v>0</v>
      </c>
      <c r="AA2623" s="29" t="str">
        <f t="shared" si="1252"/>
        <v>N</v>
      </c>
      <c r="AB2623" s="46">
        <f t="shared" si="1253"/>
        <v>0</v>
      </c>
      <c r="AC2623" s="31">
        <f t="shared" si="1254"/>
        <v>0</v>
      </c>
      <c r="AD2623" s="31">
        <f t="shared" si="1255"/>
        <v>0</v>
      </c>
      <c r="AE2623" s="31">
        <f t="shared" si="1256"/>
        <v>0</v>
      </c>
      <c r="AF2623" s="47">
        <f t="shared" si="1257"/>
        <v>0</v>
      </c>
      <c r="AG2623" s="31">
        <f t="shared" si="1258"/>
        <v>0</v>
      </c>
      <c r="AH2623" s="48">
        <f t="shared" si="1229"/>
        <v>0</v>
      </c>
      <c r="AI2623" s="33">
        <f t="shared" si="1230"/>
        <v>0</v>
      </c>
      <c r="AJ2623" s="33">
        <f t="shared" si="1231"/>
        <v>0</v>
      </c>
      <c r="AK2623" s="33">
        <f t="shared" si="1232"/>
        <v>0</v>
      </c>
      <c r="AL2623" s="33">
        <f t="shared" si="1233"/>
        <v>0</v>
      </c>
      <c r="AM2623" s="34">
        <f t="shared" si="1234"/>
        <v>0</v>
      </c>
    </row>
    <row r="2624" spans="1:39" ht="15" customHeight="1" x14ac:dyDescent="0.3">
      <c r="A2624" s="166" t="s">
        <v>5058</v>
      </c>
      <c r="B2624" s="99">
        <v>10146</v>
      </c>
      <c r="C2624" s="99">
        <v>51585</v>
      </c>
      <c r="D2624" s="165">
        <v>45849</v>
      </c>
      <c r="E2624" s="165">
        <v>46161</v>
      </c>
      <c r="F2624" s="166">
        <v>2</v>
      </c>
      <c r="G2624" s="178">
        <v>0.4</v>
      </c>
      <c r="H2624" s="181">
        <v>1</v>
      </c>
      <c r="I2624" s="180">
        <v>4.65E-2</v>
      </c>
      <c r="J2624" s="21">
        <f t="shared" si="1235"/>
        <v>1.6</v>
      </c>
      <c r="K2624" s="21" t="str">
        <f t="shared" si="1236"/>
        <v>Y</v>
      </c>
      <c r="L2624" s="37" t="str">
        <f t="shared" si="1237"/>
        <v>NA</v>
      </c>
      <c r="M2624" s="8" t="str">
        <f t="shared" si="1238"/>
        <v>Y</v>
      </c>
      <c r="N2624" s="42">
        <f t="shared" si="1239"/>
        <v>2</v>
      </c>
      <c r="O2624" s="43">
        <f t="shared" si="1240"/>
        <v>200000</v>
      </c>
      <c r="P2624" s="43" t="str">
        <f t="shared" si="1241"/>
        <v>NA</v>
      </c>
      <c r="Q2624" s="24">
        <f t="shared" si="1242"/>
        <v>10617.789000000001</v>
      </c>
      <c r="R2624" s="43">
        <f t="shared" si="1243"/>
        <v>0</v>
      </c>
      <c r="S2624" s="24">
        <f t="shared" si="1244"/>
        <v>1000000</v>
      </c>
      <c r="T2624" s="25" t="str">
        <f t="shared" si="1245"/>
        <v>Y</v>
      </c>
      <c r="U2624" s="44">
        <f t="shared" si="1246"/>
        <v>1</v>
      </c>
      <c r="V2624" s="45">
        <f t="shared" si="1247"/>
        <v>200000</v>
      </c>
      <c r="W2624" s="45">
        <f t="shared" si="1248"/>
        <v>1000000</v>
      </c>
      <c r="X2624" s="28">
        <f t="shared" si="1249"/>
        <v>11111.5161885</v>
      </c>
      <c r="Y2624" s="28">
        <f t="shared" si="1250"/>
        <v>0</v>
      </c>
      <c r="Z2624" s="45" t="str">
        <f t="shared" si="1251"/>
        <v>NA</v>
      </c>
      <c r="AA2624" s="29" t="str">
        <f t="shared" si="1252"/>
        <v>N</v>
      </c>
      <c r="AB2624" s="46">
        <f t="shared" si="1253"/>
        <v>0</v>
      </c>
      <c r="AC2624" s="31">
        <f t="shared" si="1254"/>
        <v>0</v>
      </c>
      <c r="AD2624" s="31">
        <f t="shared" si="1255"/>
        <v>0</v>
      </c>
      <c r="AE2624" s="31">
        <f t="shared" si="1256"/>
        <v>0</v>
      </c>
      <c r="AF2624" s="47">
        <f t="shared" si="1257"/>
        <v>0</v>
      </c>
      <c r="AG2624" s="31">
        <f t="shared" si="1258"/>
        <v>0</v>
      </c>
      <c r="AH2624" s="48">
        <f t="shared" si="1229"/>
        <v>0</v>
      </c>
      <c r="AI2624" s="33">
        <f t="shared" si="1230"/>
        <v>0</v>
      </c>
      <c r="AJ2624" s="33">
        <f t="shared" si="1231"/>
        <v>0</v>
      </c>
      <c r="AK2624" s="33">
        <f t="shared" si="1232"/>
        <v>0</v>
      </c>
      <c r="AL2624" s="33">
        <f t="shared" si="1233"/>
        <v>0</v>
      </c>
      <c r="AM2624" s="34">
        <f t="shared" si="1234"/>
        <v>0</v>
      </c>
    </row>
    <row r="2625" spans="1:39" ht="15" customHeight="1" x14ac:dyDescent="0.3">
      <c r="A2625" s="166" t="s">
        <v>5059</v>
      </c>
      <c r="B2625" s="99">
        <v>14543</v>
      </c>
      <c r="C2625" s="99">
        <v>28821</v>
      </c>
      <c r="D2625" s="165">
        <v>45730</v>
      </c>
      <c r="E2625" s="165">
        <v>45907</v>
      </c>
      <c r="F2625" s="166">
        <v>4</v>
      </c>
      <c r="G2625" s="178">
        <v>2.84</v>
      </c>
      <c r="H2625" s="181">
        <v>1</v>
      </c>
      <c r="I2625" s="180">
        <v>0.02</v>
      </c>
      <c r="J2625" s="21">
        <f t="shared" si="1235"/>
        <v>1.1600000000000001</v>
      </c>
      <c r="K2625" s="21" t="str">
        <f t="shared" si="1236"/>
        <v>Y</v>
      </c>
      <c r="L2625" s="37" t="str">
        <f t="shared" si="1237"/>
        <v>NA</v>
      </c>
      <c r="M2625" s="8" t="str">
        <f t="shared" si="1238"/>
        <v>Y</v>
      </c>
      <c r="N2625" s="42">
        <f t="shared" si="1239"/>
        <v>2</v>
      </c>
      <c r="O2625" s="43">
        <f t="shared" si="1240"/>
        <v>200000</v>
      </c>
      <c r="P2625" s="43" t="str">
        <f t="shared" si="1241"/>
        <v>NA</v>
      </c>
      <c r="Q2625" s="24">
        <f t="shared" si="1242"/>
        <v>14833.86</v>
      </c>
      <c r="R2625" s="43">
        <f t="shared" si="1243"/>
        <v>0</v>
      </c>
      <c r="S2625" s="24">
        <f t="shared" si="1244"/>
        <v>1000000</v>
      </c>
      <c r="T2625" s="25" t="str">
        <f t="shared" si="1245"/>
        <v>Y</v>
      </c>
      <c r="U2625" s="44">
        <f t="shared" si="1246"/>
        <v>1</v>
      </c>
      <c r="V2625" s="45">
        <f t="shared" si="1247"/>
        <v>200000</v>
      </c>
      <c r="W2625" s="45">
        <f t="shared" si="1248"/>
        <v>1000000</v>
      </c>
      <c r="X2625" s="28">
        <f t="shared" si="1249"/>
        <v>15130.537200000001</v>
      </c>
      <c r="Y2625" s="28">
        <f t="shared" si="1250"/>
        <v>0</v>
      </c>
      <c r="Z2625" s="45" t="str">
        <f t="shared" si="1251"/>
        <v>NA</v>
      </c>
      <c r="AA2625" s="29" t="str">
        <f t="shared" si="1252"/>
        <v>N</v>
      </c>
      <c r="AB2625" s="46">
        <f t="shared" si="1253"/>
        <v>0</v>
      </c>
      <c r="AC2625" s="31">
        <f t="shared" si="1254"/>
        <v>0</v>
      </c>
      <c r="AD2625" s="31">
        <f t="shared" si="1255"/>
        <v>0</v>
      </c>
      <c r="AE2625" s="31">
        <f t="shared" si="1256"/>
        <v>0</v>
      </c>
      <c r="AF2625" s="47">
        <f t="shared" si="1257"/>
        <v>0</v>
      </c>
      <c r="AG2625" s="31">
        <f t="shared" si="1258"/>
        <v>0</v>
      </c>
      <c r="AH2625" s="48">
        <f t="shared" ref="AH2625:AH2688" si="1259">MAX(0,(AB2625-1))</f>
        <v>0</v>
      </c>
      <c r="AI2625" s="33">
        <f t="shared" ref="AI2625:AI2688" si="1260">IF(
  AH2625=0,
  0,
     20000
  )</f>
        <v>0</v>
      </c>
      <c r="AJ2625" s="33">
        <f t="shared" ref="AJ2625:AJ2688" si="1261">IF(
  AH2625=0,
  0,
    MAX(0, 65000)
  )</f>
        <v>0</v>
      </c>
      <c r="AK2625" s="33">
        <f t="shared" ref="AK2625:AK2688" si="1262">IF(
  AH2625=0,
  0,
  MAX(0, MIN(B2625*(1+I2625)*(1+I2625)*(1+I2625)*(1+I2625), AI2625, AG2625))
)</f>
        <v>0</v>
      </c>
      <c r="AL2625" s="33">
        <f t="shared" ref="AL2625:AL2688" si="1263">IF(
  AH2625=0,
  0,
  MAX(0, (B2625*(1+I2625)*(1+I2625)*(1+I2625)*(1+I2625)-AK2625)
)
)</f>
        <v>0</v>
      </c>
      <c r="AM2625" s="34">
        <f t="shared" si="1234"/>
        <v>0</v>
      </c>
    </row>
    <row r="2626" spans="1:39" ht="15" customHeight="1" x14ac:dyDescent="0.3">
      <c r="A2626" s="166" t="s">
        <v>5060</v>
      </c>
      <c r="B2626" s="99">
        <v>24326</v>
      </c>
      <c r="C2626" s="99">
        <v>60254</v>
      </c>
      <c r="D2626" s="165">
        <v>45334</v>
      </c>
      <c r="E2626" s="165">
        <v>45422</v>
      </c>
      <c r="F2626" s="166">
        <v>2</v>
      </c>
      <c r="G2626" s="178">
        <v>1.33</v>
      </c>
      <c r="H2626" s="181">
        <v>0.75</v>
      </c>
      <c r="I2626" s="180">
        <v>7.2900000000000006E-2</v>
      </c>
      <c r="J2626" s="21">
        <f t="shared" si="1235"/>
        <v>0.66999999999999993</v>
      </c>
      <c r="K2626" s="21" t="str">
        <f t="shared" si="1236"/>
        <v>Y</v>
      </c>
      <c r="L2626" s="37" t="str">
        <f t="shared" si="1237"/>
        <v>NA</v>
      </c>
      <c r="M2626" s="8" t="str">
        <f t="shared" si="1238"/>
        <v>Y</v>
      </c>
      <c r="N2626" s="42">
        <f t="shared" si="1239"/>
        <v>1</v>
      </c>
      <c r="O2626" s="43">
        <f t="shared" si="1240"/>
        <v>200000</v>
      </c>
      <c r="P2626" s="43" t="str">
        <f t="shared" si="1241"/>
        <v>NA</v>
      </c>
      <c r="Q2626" s="24">
        <f t="shared" si="1242"/>
        <v>26099.365399999999</v>
      </c>
      <c r="R2626" s="43">
        <f t="shared" si="1243"/>
        <v>0</v>
      </c>
      <c r="S2626" s="24">
        <f t="shared" si="1244"/>
        <v>1000000</v>
      </c>
      <c r="T2626" s="25" t="str">
        <f t="shared" si="1245"/>
        <v>N</v>
      </c>
      <c r="U2626" s="44">
        <f t="shared" si="1246"/>
        <v>0</v>
      </c>
      <c r="V2626" s="45">
        <f t="shared" si="1247"/>
        <v>0</v>
      </c>
      <c r="W2626" s="45">
        <f t="shared" si="1248"/>
        <v>0</v>
      </c>
      <c r="X2626" s="28">
        <f t="shared" si="1249"/>
        <v>0</v>
      </c>
      <c r="Y2626" s="28">
        <f t="shared" si="1250"/>
        <v>0</v>
      </c>
      <c r="Z2626" s="45">
        <f t="shared" si="1251"/>
        <v>0</v>
      </c>
      <c r="AA2626" s="29" t="str">
        <f t="shared" si="1252"/>
        <v>N</v>
      </c>
      <c r="AB2626" s="46">
        <f t="shared" si="1253"/>
        <v>0</v>
      </c>
      <c r="AC2626" s="31">
        <f t="shared" si="1254"/>
        <v>0</v>
      </c>
      <c r="AD2626" s="31">
        <f t="shared" si="1255"/>
        <v>0</v>
      </c>
      <c r="AE2626" s="31">
        <f t="shared" si="1256"/>
        <v>0</v>
      </c>
      <c r="AF2626" s="47">
        <f t="shared" si="1257"/>
        <v>0</v>
      </c>
      <c r="AG2626" s="31">
        <f t="shared" si="1258"/>
        <v>0</v>
      </c>
      <c r="AH2626" s="48">
        <f t="shared" si="1259"/>
        <v>0</v>
      </c>
      <c r="AI2626" s="33">
        <f t="shared" si="1260"/>
        <v>0</v>
      </c>
      <c r="AJ2626" s="33">
        <f t="shared" si="1261"/>
        <v>0</v>
      </c>
      <c r="AK2626" s="33">
        <f t="shared" si="1262"/>
        <v>0</v>
      </c>
      <c r="AL2626" s="33">
        <f t="shared" si="1263"/>
        <v>0</v>
      </c>
      <c r="AM2626" s="34">
        <f t="shared" si="1234"/>
        <v>0</v>
      </c>
    </row>
    <row r="2627" spans="1:39" ht="15" customHeight="1" x14ac:dyDescent="0.3">
      <c r="A2627" s="166" t="s">
        <v>5061</v>
      </c>
      <c r="B2627" s="99">
        <v>10436</v>
      </c>
      <c r="C2627" s="99">
        <v>60755</v>
      </c>
      <c r="D2627" s="165">
        <v>44986</v>
      </c>
      <c r="E2627" s="165">
        <v>45307</v>
      </c>
      <c r="F2627" s="166">
        <v>4</v>
      </c>
      <c r="G2627" s="178">
        <v>1.81</v>
      </c>
      <c r="H2627" s="181">
        <v>1</v>
      </c>
      <c r="I2627" s="180">
        <v>6.3200000000000006E-2</v>
      </c>
      <c r="J2627" s="21">
        <f t="shared" si="1235"/>
        <v>2.19</v>
      </c>
      <c r="K2627" s="21" t="str">
        <f t="shared" si="1236"/>
        <v>Y</v>
      </c>
      <c r="L2627" s="37" t="str">
        <f t="shared" si="1237"/>
        <v>NA</v>
      </c>
      <c r="M2627" s="8" t="str">
        <f t="shared" si="1238"/>
        <v>Y</v>
      </c>
      <c r="N2627" s="42">
        <f t="shared" si="1239"/>
        <v>3</v>
      </c>
      <c r="O2627" s="43">
        <f t="shared" si="1240"/>
        <v>200000</v>
      </c>
      <c r="P2627" s="43" t="str">
        <f t="shared" si="1241"/>
        <v>NA</v>
      </c>
      <c r="Q2627" s="24">
        <f t="shared" si="1242"/>
        <v>11095.555199999999</v>
      </c>
      <c r="R2627" s="43">
        <f t="shared" si="1243"/>
        <v>0</v>
      </c>
      <c r="S2627" s="24">
        <f t="shared" si="1244"/>
        <v>1000000</v>
      </c>
      <c r="T2627" s="25" t="str">
        <f t="shared" si="1245"/>
        <v>Y</v>
      </c>
      <c r="U2627" s="44">
        <f t="shared" si="1246"/>
        <v>2</v>
      </c>
      <c r="V2627" s="45">
        <f t="shared" si="1247"/>
        <v>200000</v>
      </c>
      <c r="W2627" s="45">
        <f t="shared" si="1248"/>
        <v>1000000</v>
      </c>
      <c r="X2627" s="28">
        <f t="shared" si="1249"/>
        <v>11796.794288639998</v>
      </c>
      <c r="Y2627" s="28">
        <f t="shared" si="1250"/>
        <v>0</v>
      </c>
      <c r="Z2627" s="45" t="str">
        <f t="shared" si="1251"/>
        <v>NA</v>
      </c>
      <c r="AA2627" s="29" t="str">
        <f t="shared" si="1252"/>
        <v>Y</v>
      </c>
      <c r="AB2627" s="46">
        <f t="shared" si="1253"/>
        <v>1</v>
      </c>
      <c r="AC2627" s="31">
        <f t="shared" si="1254"/>
        <v>200000</v>
      </c>
      <c r="AD2627" s="31">
        <f t="shared" si="1255"/>
        <v>1000000</v>
      </c>
      <c r="AE2627" s="31">
        <f t="shared" si="1256"/>
        <v>12542.351687682045</v>
      </c>
      <c r="AF2627" s="47">
        <f t="shared" si="1257"/>
        <v>0</v>
      </c>
      <c r="AG2627" s="31" t="str">
        <f t="shared" si="1258"/>
        <v>NA</v>
      </c>
      <c r="AH2627" s="48">
        <f t="shared" si="1259"/>
        <v>0</v>
      </c>
      <c r="AI2627" s="33">
        <f t="shared" si="1260"/>
        <v>0</v>
      </c>
      <c r="AJ2627" s="33">
        <f t="shared" si="1261"/>
        <v>0</v>
      </c>
      <c r="AK2627" s="33">
        <f t="shared" si="1262"/>
        <v>0</v>
      </c>
      <c r="AL2627" s="33">
        <f t="shared" si="1263"/>
        <v>0</v>
      </c>
      <c r="AM2627" s="34">
        <f t="shared" ref="AM2627:AM2690" si="1264">R2627+Y2627+AF2627+AL2627</f>
        <v>0</v>
      </c>
    </row>
    <row r="2628" spans="1:39" ht="15" customHeight="1" x14ac:dyDescent="0.3">
      <c r="A2628" s="166" t="s">
        <v>5062</v>
      </c>
      <c r="B2628" s="99">
        <v>21399</v>
      </c>
      <c r="C2628" s="99">
        <v>102175</v>
      </c>
      <c r="D2628" s="165">
        <v>45193</v>
      </c>
      <c r="E2628" s="165">
        <v>45447</v>
      </c>
      <c r="F2628" s="166">
        <v>2</v>
      </c>
      <c r="G2628" s="178">
        <v>1.24</v>
      </c>
      <c r="H2628" s="181">
        <v>1</v>
      </c>
      <c r="I2628" s="180">
        <v>6.6400000000000001E-2</v>
      </c>
      <c r="J2628" s="21">
        <f t="shared" si="1235"/>
        <v>0.76</v>
      </c>
      <c r="K2628" s="21" t="str">
        <f t="shared" si="1236"/>
        <v>Y</v>
      </c>
      <c r="L2628" s="37" t="str">
        <f t="shared" si="1237"/>
        <v>NA</v>
      </c>
      <c r="M2628" s="8" t="str">
        <f t="shared" si="1238"/>
        <v>Y</v>
      </c>
      <c r="N2628" s="42">
        <f t="shared" si="1239"/>
        <v>1</v>
      </c>
      <c r="O2628" s="43">
        <f t="shared" si="1240"/>
        <v>200000</v>
      </c>
      <c r="P2628" s="43" t="str">
        <f t="shared" si="1241"/>
        <v>NA</v>
      </c>
      <c r="Q2628" s="24">
        <f t="shared" si="1242"/>
        <v>22819.893599999999</v>
      </c>
      <c r="R2628" s="43">
        <f t="shared" si="1243"/>
        <v>0</v>
      </c>
      <c r="S2628" s="24">
        <f t="shared" si="1244"/>
        <v>1000000</v>
      </c>
      <c r="T2628" s="25" t="str">
        <f t="shared" si="1245"/>
        <v>N</v>
      </c>
      <c r="U2628" s="44">
        <f t="shared" si="1246"/>
        <v>0</v>
      </c>
      <c r="V2628" s="45">
        <f t="shared" si="1247"/>
        <v>0</v>
      </c>
      <c r="W2628" s="45">
        <f t="shared" si="1248"/>
        <v>0</v>
      </c>
      <c r="X2628" s="28">
        <f t="shared" si="1249"/>
        <v>0</v>
      </c>
      <c r="Y2628" s="28">
        <f t="shared" si="1250"/>
        <v>0</v>
      </c>
      <c r="Z2628" s="45">
        <f t="shared" si="1251"/>
        <v>0</v>
      </c>
      <c r="AA2628" s="29" t="str">
        <f t="shared" si="1252"/>
        <v>N</v>
      </c>
      <c r="AB2628" s="46">
        <f t="shared" si="1253"/>
        <v>0</v>
      </c>
      <c r="AC2628" s="31">
        <f t="shared" si="1254"/>
        <v>0</v>
      </c>
      <c r="AD2628" s="31">
        <f t="shared" si="1255"/>
        <v>0</v>
      </c>
      <c r="AE2628" s="31">
        <f t="shared" si="1256"/>
        <v>0</v>
      </c>
      <c r="AF2628" s="47">
        <f t="shared" si="1257"/>
        <v>0</v>
      </c>
      <c r="AG2628" s="31">
        <f t="shared" si="1258"/>
        <v>0</v>
      </c>
      <c r="AH2628" s="48">
        <f t="shared" si="1259"/>
        <v>0</v>
      </c>
      <c r="AI2628" s="33">
        <f t="shared" si="1260"/>
        <v>0</v>
      </c>
      <c r="AJ2628" s="33">
        <f t="shared" si="1261"/>
        <v>0</v>
      </c>
      <c r="AK2628" s="33">
        <f t="shared" si="1262"/>
        <v>0</v>
      </c>
      <c r="AL2628" s="33">
        <f t="shared" si="1263"/>
        <v>0</v>
      </c>
      <c r="AM2628" s="34">
        <f t="shared" si="1264"/>
        <v>0</v>
      </c>
    </row>
    <row r="2629" spans="1:39" ht="15" customHeight="1" x14ac:dyDescent="0.3">
      <c r="A2629" s="166" t="s">
        <v>5063</v>
      </c>
      <c r="B2629" s="99">
        <v>5847</v>
      </c>
      <c r="C2629" s="99">
        <v>27817</v>
      </c>
      <c r="D2629" s="165">
        <v>45736</v>
      </c>
      <c r="E2629" s="165">
        <v>46060</v>
      </c>
      <c r="F2629" s="166">
        <v>2</v>
      </c>
      <c r="G2629" s="178">
        <v>2</v>
      </c>
      <c r="H2629" s="181">
        <v>0.75</v>
      </c>
      <c r="I2629" s="180">
        <v>5.5300000000000002E-2</v>
      </c>
      <c r="J2629" s="21">
        <f t="shared" si="1235"/>
        <v>0</v>
      </c>
      <c r="K2629" s="21" t="str">
        <f t="shared" si="1236"/>
        <v>N</v>
      </c>
      <c r="L2629" s="37">
        <f t="shared" si="1237"/>
        <v>0</v>
      </c>
      <c r="M2629" s="8" t="str">
        <f t="shared" si="1238"/>
        <v>N</v>
      </c>
      <c r="N2629" s="42">
        <f t="shared" si="1239"/>
        <v>0</v>
      </c>
      <c r="O2629" s="43">
        <f t="shared" si="1240"/>
        <v>0</v>
      </c>
      <c r="P2629" s="43">
        <f t="shared" si="1241"/>
        <v>0</v>
      </c>
      <c r="Q2629" s="24">
        <f t="shared" si="1242"/>
        <v>0</v>
      </c>
      <c r="R2629" s="43">
        <f t="shared" si="1243"/>
        <v>0</v>
      </c>
      <c r="S2629" s="24">
        <f t="shared" si="1244"/>
        <v>37183</v>
      </c>
      <c r="T2629" s="25" t="str">
        <f t="shared" si="1245"/>
        <v>N</v>
      </c>
      <c r="U2629" s="44">
        <f t="shared" si="1246"/>
        <v>0</v>
      </c>
      <c r="V2629" s="45">
        <f t="shared" si="1247"/>
        <v>0</v>
      </c>
      <c r="W2629" s="45">
        <f t="shared" si="1248"/>
        <v>0</v>
      </c>
      <c r="X2629" s="28">
        <f t="shared" si="1249"/>
        <v>0</v>
      </c>
      <c r="Y2629" s="28">
        <f t="shared" si="1250"/>
        <v>0</v>
      </c>
      <c r="Z2629" s="45">
        <f t="shared" si="1251"/>
        <v>0</v>
      </c>
      <c r="AA2629" s="29" t="str">
        <f t="shared" si="1252"/>
        <v>N</v>
      </c>
      <c r="AB2629" s="46">
        <f t="shared" si="1253"/>
        <v>0</v>
      </c>
      <c r="AC2629" s="31">
        <f t="shared" si="1254"/>
        <v>0</v>
      </c>
      <c r="AD2629" s="31">
        <f t="shared" si="1255"/>
        <v>0</v>
      </c>
      <c r="AE2629" s="31">
        <f t="shared" si="1256"/>
        <v>0</v>
      </c>
      <c r="AF2629" s="47">
        <f t="shared" si="1257"/>
        <v>0</v>
      </c>
      <c r="AG2629" s="31">
        <f t="shared" si="1258"/>
        <v>0</v>
      </c>
      <c r="AH2629" s="48">
        <f t="shared" si="1259"/>
        <v>0</v>
      </c>
      <c r="AI2629" s="33">
        <f t="shared" si="1260"/>
        <v>0</v>
      </c>
      <c r="AJ2629" s="33">
        <f t="shared" si="1261"/>
        <v>0</v>
      </c>
      <c r="AK2629" s="33">
        <f t="shared" si="1262"/>
        <v>0</v>
      </c>
      <c r="AL2629" s="33">
        <f t="shared" si="1263"/>
        <v>0</v>
      </c>
      <c r="AM2629" s="34">
        <f t="shared" si="1264"/>
        <v>0</v>
      </c>
    </row>
    <row r="2630" spans="1:39" ht="15" customHeight="1" x14ac:dyDescent="0.3">
      <c r="A2630" s="166" t="s">
        <v>5064</v>
      </c>
      <c r="B2630" s="99">
        <v>22005</v>
      </c>
      <c r="C2630" s="99">
        <v>89968</v>
      </c>
      <c r="D2630" s="165">
        <v>45635</v>
      </c>
      <c r="E2630" s="165">
        <v>45757</v>
      </c>
      <c r="F2630" s="166">
        <v>4</v>
      </c>
      <c r="G2630" s="178">
        <v>2.58</v>
      </c>
      <c r="H2630" s="181">
        <v>1</v>
      </c>
      <c r="I2630" s="180">
        <v>8.2799999999999999E-2</v>
      </c>
      <c r="J2630" s="21">
        <f t="shared" si="1235"/>
        <v>1.42</v>
      </c>
      <c r="K2630" s="21" t="str">
        <f t="shared" si="1236"/>
        <v>Y</v>
      </c>
      <c r="L2630" s="37" t="str">
        <f t="shared" si="1237"/>
        <v>NA</v>
      </c>
      <c r="M2630" s="8" t="str">
        <f t="shared" si="1238"/>
        <v>Y</v>
      </c>
      <c r="N2630" s="42">
        <f t="shared" si="1239"/>
        <v>2</v>
      </c>
      <c r="O2630" s="43">
        <f t="shared" si="1240"/>
        <v>200000</v>
      </c>
      <c r="P2630" s="43" t="str">
        <f t="shared" si="1241"/>
        <v>NA</v>
      </c>
      <c r="Q2630" s="24">
        <f t="shared" si="1242"/>
        <v>23827.013999999999</v>
      </c>
      <c r="R2630" s="43">
        <f t="shared" si="1243"/>
        <v>0</v>
      </c>
      <c r="S2630" s="24">
        <f t="shared" si="1244"/>
        <v>1000000</v>
      </c>
      <c r="T2630" s="25" t="str">
        <f t="shared" si="1245"/>
        <v>Y</v>
      </c>
      <c r="U2630" s="44">
        <f t="shared" si="1246"/>
        <v>1</v>
      </c>
      <c r="V2630" s="45">
        <f t="shared" si="1247"/>
        <v>200000</v>
      </c>
      <c r="W2630" s="45">
        <f t="shared" si="1248"/>
        <v>1000000</v>
      </c>
      <c r="X2630" s="28">
        <f t="shared" si="1249"/>
        <v>25799.8907592</v>
      </c>
      <c r="Y2630" s="28">
        <f t="shared" si="1250"/>
        <v>0</v>
      </c>
      <c r="Z2630" s="45" t="str">
        <f t="shared" si="1251"/>
        <v>NA</v>
      </c>
      <c r="AA2630" s="29" t="str">
        <f t="shared" si="1252"/>
        <v>N</v>
      </c>
      <c r="AB2630" s="46">
        <f t="shared" si="1253"/>
        <v>0</v>
      </c>
      <c r="AC2630" s="31">
        <f t="shared" si="1254"/>
        <v>0</v>
      </c>
      <c r="AD2630" s="31">
        <f t="shared" si="1255"/>
        <v>0</v>
      </c>
      <c r="AE2630" s="31">
        <f t="shared" si="1256"/>
        <v>0</v>
      </c>
      <c r="AF2630" s="47">
        <f t="shared" si="1257"/>
        <v>0</v>
      </c>
      <c r="AG2630" s="31">
        <f t="shared" si="1258"/>
        <v>0</v>
      </c>
      <c r="AH2630" s="48">
        <f t="shared" si="1259"/>
        <v>0</v>
      </c>
      <c r="AI2630" s="33">
        <f t="shared" si="1260"/>
        <v>0</v>
      </c>
      <c r="AJ2630" s="33">
        <f t="shared" si="1261"/>
        <v>0</v>
      </c>
      <c r="AK2630" s="33">
        <f t="shared" si="1262"/>
        <v>0</v>
      </c>
      <c r="AL2630" s="33">
        <f t="shared" si="1263"/>
        <v>0</v>
      </c>
      <c r="AM2630" s="34">
        <f t="shared" si="1264"/>
        <v>0</v>
      </c>
    </row>
    <row r="2631" spans="1:39" ht="15" customHeight="1" x14ac:dyDescent="0.3">
      <c r="A2631" s="166" t="s">
        <v>5065</v>
      </c>
      <c r="B2631" s="99">
        <v>18380</v>
      </c>
      <c r="C2631" s="99">
        <v>72067</v>
      </c>
      <c r="D2631" s="165">
        <v>45547</v>
      </c>
      <c r="E2631" s="165">
        <v>45630</v>
      </c>
      <c r="F2631" s="166">
        <v>2</v>
      </c>
      <c r="G2631" s="178">
        <v>0.73</v>
      </c>
      <c r="H2631" s="181">
        <v>1</v>
      </c>
      <c r="I2631" s="180">
        <v>3.5200000000000002E-2</v>
      </c>
      <c r="J2631" s="21">
        <f t="shared" si="1235"/>
        <v>1.27</v>
      </c>
      <c r="K2631" s="21" t="str">
        <f t="shared" si="1236"/>
        <v>Y</v>
      </c>
      <c r="L2631" s="37" t="str">
        <f t="shared" si="1237"/>
        <v>NA</v>
      </c>
      <c r="M2631" s="8" t="str">
        <f t="shared" si="1238"/>
        <v>Y</v>
      </c>
      <c r="N2631" s="42">
        <f t="shared" si="1239"/>
        <v>2</v>
      </c>
      <c r="O2631" s="43">
        <f t="shared" si="1240"/>
        <v>200000</v>
      </c>
      <c r="P2631" s="43" t="str">
        <f t="shared" si="1241"/>
        <v>NA</v>
      </c>
      <c r="Q2631" s="24">
        <f t="shared" si="1242"/>
        <v>19026.975999999999</v>
      </c>
      <c r="R2631" s="43">
        <f t="shared" si="1243"/>
        <v>0</v>
      </c>
      <c r="S2631" s="24">
        <f t="shared" si="1244"/>
        <v>1000000</v>
      </c>
      <c r="T2631" s="25" t="str">
        <f t="shared" si="1245"/>
        <v>Y</v>
      </c>
      <c r="U2631" s="44">
        <f t="shared" si="1246"/>
        <v>1</v>
      </c>
      <c r="V2631" s="45">
        <f t="shared" si="1247"/>
        <v>200000</v>
      </c>
      <c r="W2631" s="45">
        <f t="shared" si="1248"/>
        <v>1000000</v>
      </c>
      <c r="X2631" s="28">
        <f t="shared" si="1249"/>
        <v>19696.725555199995</v>
      </c>
      <c r="Y2631" s="28">
        <f t="shared" si="1250"/>
        <v>0</v>
      </c>
      <c r="Z2631" s="45" t="str">
        <f t="shared" si="1251"/>
        <v>NA</v>
      </c>
      <c r="AA2631" s="29" t="str">
        <f t="shared" si="1252"/>
        <v>N</v>
      </c>
      <c r="AB2631" s="46">
        <f t="shared" si="1253"/>
        <v>0</v>
      </c>
      <c r="AC2631" s="31">
        <f t="shared" si="1254"/>
        <v>0</v>
      </c>
      <c r="AD2631" s="31">
        <f t="shared" si="1255"/>
        <v>0</v>
      </c>
      <c r="AE2631" s="31">
        <f t="shared" si="1256"/>
        <v>0</v>
      </c>
      <c r="AF2631" s="47">
        <f t="shared" si="1257"/>
        <v>0</v>
      </c>
      <c r="AG2631" s="31">
        <f t="shared" si="1258"/>
        <v>0</v>
      </c>
      <c r="AH2631" s="48">
        <f t="shared" si="1259"/>
        <v>0</v>
      </c>
      <c r="AI2631" s="33">
        <f t="shared" si="1260"/>
        <v>0</v>
      </c>
      <c r="AJ2631" s="33">
        <f t="shared" si="1261"/>
        <v>0</v>
      </c>
      <c r="AK2631" s="33">
        <f t="shared" si="1262"/>
        <v>0</v>
      </c>
      <c r="AL2631" s="33">
        <f t="shared" si="1263"/>
        <v>0</v>
      </c>
      <c r="AM2631" s="34">
        <f t="shared" si="1264"/>
        <v>0</v>
      </c>
    </row>
    <row r="2632" spans="1:39" ht="15" customHeight="1" x14ac:dyDescent="0.3">
      <c r="A2632" s="166" t="s">
        <v>5066</v>
      </c>
      <c r="B2632" s="99">
        <v>6202</v>
      </c>
      <c r="C2632" s="99">
        <v>75816</v>
      </c>
      <c r="D2632" s="165">
        <v>46024</v>
      </c>
      <c r="E2632" s="165">
        <v>46215</v>
      </c>
      <c r="F2632" s="166">
        <v>4</v>
      </c>
      <c r="G2632" s="178">
        <v>1.36</v>
      </c>
      <c r="H2632" s="181">
        <v>1</v>
      </c>
      <c r="I2632" s="180">
        <v>7.5499999999999998E-2</v>
      </c>
      <c r="J2632" s="21">
        <f t="shared" si="1235"/>
        <v>2.6399999999999997</v>
      </c>
      <c r="K2632" s="21" t="str">
        <f t="shared" si="1236"/>
        <v>Y</v>
      </c>
      <c r="L2632" s="37" t="str">
        <f t="shared" si="1237"/>
        <v>NA</v>
      </c>
      <c r="M2632" s="8" t="str">
        <f t="shared" si="1238"/>
        <v>Y</v>
      </c>
      <c r="N2632" s="42">
        <f t="shared" si="1239"/>
        <v>3</v>
      </c>
      <c r="O2632" s="43">
        <f t="shared" si="1240"/>
        <v>200000</v>
      </c>
      <c r="P2632" s="43" t="str">
        <f t="shared" si="1241"/>
        <v>NA</v>
      </c>
      <c r="Q2632" s="24">
        <f t="shared" si="1242"/>
        <v>6670.2509999999993</v>
      </c>
      <c r="R2632" s="43">
        <f t="shared" si="1243"/>
        <v>0</v>
      </c>
      <c r="S2632" s="24">
        <f t="shared" si="1244"/>
        <v>1000000</v>
      </c>
      <c r="T2632" s="25" t="str">
        <f t="shared" si="1245"/>
        <v>Y</v>
      </c>
      <c r="U2632" s="44">
        <f t="shared" si="1246"/>
        <v>2</v>
      </c>
      <c r="V2632" s="45">
        <f t="shared" si="1247"/>
        <v>200000</v>
      </c>
      <c r="W2632" s="45">
        <f t="shared" si="1248"/>
        <v>1000000</v>
      </c>
      <c r="X2632" s="28">
        <f t="shared" si="1249"/>
        <v>7173.8549504999983</v>
      </c>
      <c r="Y2632" s="28">
        <f t="shared" si="1250"/>
        <v>0</v>
      </c>
      <c r="Z2632" s="45" t="str">
        <f t="shared" si="1251"/>
        <v>NA</v>
      </c>
      <c r="AA2632" s="29" t="str">
        <f t="shared" si="1252"/>
        <v>Y</v>
      </c>
      <c r="AB2632" s="46">
        <f t="shared" si="1253"/>
        <v>1</v>
      </c>
      <c r="AC2632" s="31">
        <f t="shared" si="1254"/>
        <v>200000</v>
      </c>
      <c r="AD2632" s="31">
        <f t="shared" si="1255"/>
        <v>1000000</v>
      </c>
      <c r="AE2632" s="31">
        <f t="shared" si="1256"/>
        <v>7715.480999262747</v>
      </c>
      <c r="AF2632" s="47">
        <f t="shared" si="1257"/>
        <v>0</v>
      </c>
      <c r="AG2632" s="31" t="str">
        <f t="shared" si="1258"/>
        <v>NA</v>
      </c>
      <c r="AH2632" s="48">
        <f t="shared" si="1259"/>
        <v>0</v>
      </c>
      <c r="AI2632" s="33">
        <f t="shared" si="1260"/>
        <v>0</v>
      </c>
      <c r="AJ2632" s="33">
        <f t="shared" si="1261"/>
        <v>0</v>
      </c>
      <c r="AK2632" s="33">
        <f t="shared" si="1262"/>
        <v>0</v>
      </c>
      <c r="AL2632" s="33">
        <f t="shared" si="1263"/>
        <v>0</v>
      </c>
      <c r="AM2632" s="34">
        <f t="shared" si="1264"/>
        <v>0</v>
      </c>
    </row>
    <row r="2633" spans="1:39" ht="15" customHeight="1" x14ac:dyDescent="0.3">
      <c r="A2633" s="166" t="s">
        <v>5067</v>
      </c>
      <c r="B2633" s="99">
        <v>20138</v>
      </c>
      <c r="C2633" s="99">
        <v>84303</v>
      </c>
      <c r="D2633" s="165">
        <v>46093</v>
      </c>
      <c r="E2633" s="165">
        <v>46219</v>
      </c>
      <c r="F2633" s="166">
        <v>4</v>
      </c>
      <c r="G2633" s="178">
        <v>2.5299999999999998</v>
      </c>
      <c r="H2633" s="181">
        <v>1</v>
      </c>
      <c r="I2633" s="180">
        <v>5.8799999999999998E-2</v>
      </c>
      <c r="J2633" s="21">
        <f t="shared" si="1235"/>
        <v>1.4700000000000002</v>
      </c>
      <c r="K2633" s="21" t="str">
        <f t="shared" si="1236"/>
        <v>Y</v>
      </c>
      <c r="L2633" s="37" t="str">
        <f t="shared" si="1237"/>
        <v>NA</v>
      </c>
      <c r="M2633" s="8" t="str">
        <f t="shared" si="1238"/>
        <v>Y</v>
      </c>
      <c r="N2633" s="42">
        <f t="shared" si="1239"/>
        <v>2</v>
      </c>
      <c r="O2633" s="43">
        <f t="shared" si="1240"/>
        <v>200000</v>
      </c>
      <c r="P2633" s="43" t="str">
        <f t="shared" si="1241"/>
        <v>NA</v>
      </c>
      <c r="Q2633" s="24">
        <f t="shared" si="1242"/>
        <v>21322.114399999999</v>
      </c>
      <c r="R2633" s="43">
        <f t="shared" si="1243"/>
        <v>0</v>
      </c>
      <c r="S2633" s="24">
        <f t="shared" si="1244"/>
        <v>1000000</v>
      </c>
      <c r="T2633" s="25" t="str">
        <f t="shared" si="1245"/>
        <v>Y</v>
      </c>
      <c r="U2633" s="44">
        <f t="shared" si="1246"/>
        <v>1</v>
      </c>
      <c r="V2633" s="45">
        <f t="shared" si="1247"/>
        <v>200000</v>
      </c>
      <c r="W2633" s="45">
        <f t="shared" si="1248"/>
        <v>1000000</v>
      </c>
      <c r="X2633" s="28">
        <f t="shared" si="1249"/>
        <v>22575.854726719997</v>
      </c>
      <c r="Y2633" s="28">
        <f t="shared" si="1250"/>
        <v>0</v>
      </c>
      <c r="Z2633" s="45" t="str">
        <f t="shared" si="1251"/>
        <v>NA</v>
      </c>
      <c r="AA2633" s="29" t="str">
        <f t="shared" si="1252"/>
        <v>N</v>
      </c>
      <c r="AB2633" s="46">
        <f t="shared" si="1253"/>
        <v>0</v>
      </c>
      <c r="AC2633" s="31">
        <f t="shared" si="1254"/>
        <v>0</v>
      </c>
      <c r="AD2633" s="31">
        <f t="shared" si="1255"/>
        <v>0</v>
      </c>
      <c r="AE2633" s="31">
        <f t="shared" si="1256"/>
        <v>0</v>
      </c>
      <c r="AF2633" s="47">
        <f t="shared" si="1257"/>
        <v>0</v>
      </c>
      <c r="AG2633" s="31">
        <f t="shared" si="1258"/>
        <v>0</v>
      </c>
      <c r="AH2633" s="48">
        <f t="shared" si="1259"/>
        <v>0</v>
      </c>
      <c r="AI2633" s="33">
        <f t="shared" si="1260"/>
        <v>0</v>
      </c>
      <c r="AJ2633" s="33">
        <f t="shared" si="1261"/>
        <v>0</v>
      </c>
      <c r="AK2633" s="33">
        <f t="shared" si="1262"/>
        <v>0</v>
      </c>
      <c r="AL2633" s="33">
        <f t="shared" si="1263"/>
        <v>0</v>
      </c>
      <c r="AM2633" s="34">
        <f t="shared" si="1264"/>
        <v>0</v>
      </c>
    </row>
    <row r="2634" spans="1:39" ht="15" customHeight="1" x14ac:dyDescent="0.3">
      <c r="A2634" s="166" t="s">
        <v>5068</v>
      </c>
      <c r="B2634" s="99">
        <v>13750</v>
      </c>
      <c r="C2634" s="99">
        <v>95737</v>
      </c>
      <c r="D2634" s="165">
        <v>45936</v>
      </c>
      <c r="E2634" s="165">
        <v>46113</v>
      </c>
      <c r="F2634" s="166">
        <v>4</v>
      </c>
      <c r="G2634" s="178">
        <v>3.54</v>
      </c>
      <c r="H2634" s="181">
        <v>1</v>
      </c>
      <c r="I2634" s="180">
        <v>2.35E-2</v>
      </c>
      <c r="J2634" s="21">
        <f t="shared" si="1235"/>
        <v>0.45999999999999996</v>
      </c>
      <c r="K2634" s="21" t="str">
        <f t="shared" si="1236"/>
        <v>Y</v>
      </c>
      <c r="L2634" s="37" t="str">
        <f t="shared" si="1237"/>
        <v>NA</v>
      </c>
      <c r="M2634" s="8" t="str">
        <f t="shared" si="1238"/>
        <v>Y</v>
      </c>
      <c r="N2634" s="42">
        <f t="shared" si="1239"/>
        <v>1</v>
      </c>
      <c r="O2634" s="43">
        <f t="shared" si="1240"/>
        <v>200000</v>
      </c>
      <c r="P2634" s="43" t="str">
        <f t="shared" si="1241"/>
        <v>NA</v>
      </c>
      <c r="Q2634" s="24">
        <f t="shared" si="1242"/>
        <v>14073.125000000002</v>
      </c>
      <c r="R2634" s="43">
        <f t="shared" si="1243"/>
        <v>0</v>
      </c>
      <c r="S2634" s="24">
        <f t="shared" si="1244"/>
        <v>1000000</v>
      </c>
      <c r="T2634" s="25" t="str">
        <f t="shared" si="1245"/>
        <v>N</v>
      </c>
      <c r="U2634" s="44">
        <f t="shared" si="1246"/>
        <v>0</v>
      </c>
      <c r="V2634" s="45">
        <f t="shared" si="1247"/>
        <v>0</v>
      </c>
      <c r="W2634" s="45">
        <f t="shared" si="1248"/>
        <v>0</v>
      </c>
      <c r="X2634" s="28">
        <f t="shared" si="1249"/>
        <v>0</v>
      </c>
      <c r="Y2634" s="28">
        <f t="shared" si="1250"/>
        <v>0</v>
      </c>
      <c r="Z2634" s="45">
        <f t="shared" si="1251"/>
        <v>0</v>
      </c>
      <c r="AA2634" s="29" t="str">
        <f t="shared" si="1252"/>
        <v>N</v>
      </c>
      <c r="AB2634" s="46">
        <f t="shared" si="1253"/>
        <v>0</v>
      </c>
      <c r="AC2634" s="31">
        <f t="shared" si="1254"/>
        <v>0</v>
      </c>
      <c r="AD2634" s="31">
        <f t="shared" si="1255"/>
        <v>0</v>
      </c>
      <c r="AE2634" s="31">
        <f t="shared" si="1256"/>
        <v>0</v>
      </c>
      <c r="AF2634" s="47">
        <f t="shared" si="1257"/>
        <v>0</v>
      </c>
      <c r="AG2634" s="31">
        <f t="shared" si="1258"/>
        <v>0</v>
      </c>
      <c r="AH2634" s="48">
        <f t="shared" si="1259"/>
        <v>0</v>
      </c>
      <c r="AI2634" s="33">
        <f t="shared" si="1260"/>
        <v>0</v>
      </c>
      <c r="AJ2634" s="33">
        <f t="shared" si="1261"/>
        <v>0</v>
      </c>
      <c r="AK2634" s="33">
        <f t="shared" si="1262"/>
        <v>0</v>
      </c>
      <c r="AL2634" s="33">
        <f t="shared" si="1263"/>
        <v>0</v>
      </c>
      <c r="AM2634" s="34">
        <f t="shared" si="1264"/>
        <v>0</v>
      </c>
    </row>
    <row r="2635" spans="1:39" ht="15" customHeight="1" x14ac:dyDescent="0.3">
      <c r="A2635" s="166" t="s">
        <v>5069</v>
      </c>
      <c r="B2635" s="99">
        <v>10189</v>
      </c>
      <c r="C2635" s="99">
        <v>60919</v>
      </c>
      <c r="D2635" s="165">
        <v>45076</v>
      </c>
      <c r="E2635" s="165">
        <v>45113</v>
      </c>
      <c r="F2635" s="166">
        <v>4</v>
      </c>
      <c r="G2635" s="178">
        <v>0.46</v>
      </c>
      <c r="H2635" s="181">
        <v>0.25</v>
      </c>
      <c r="I2635" s="180">
        <v>4.7300000000000002E-2</v>
      </c>
      <c r="J2635" s="21">
        <f t="shared" si="1235"/>
        <v>3.54</v>
      </c>
      <c r="K2635" s="21" t="str">
        <f t="shared" si="1236"/>
        <v>Y</v>
      </c>
      <c r="L2635" s="37" t="str">
        <f t="shared" si="1237"/>
        <v>NA</v>
      </c>
      <c r="M2635" s="8" t="str">
        <f t="shared" si="1238"/>
        <v>Y</v>
      </c>
      <c r="N2635" s="42">
        <f t="shared" si="1239"/>
        <v>15</v>
      </c>
      <c r="O2635" s="43">
        <f t="shared" si="1240"/>
        <v>200000</v>
      </c>
      <c r="P2635" s="43" t="str">
        <f t="shared" si="1241"/>
        <v>NA</v>
      </c>
      <c r="Q2635" s="24">
        <f t="shared" si="1242"/>
        <v>10670.939699999999</v>
      </c>
      <c r="R2635" s="43">
        <f t="shared" si="1243"/>
        <v>0</v>
      </c>
      <c r="S2635" s="24">
        <f t="shared" si="1244"/>
        <v>1000000</v>
      </c>
      <c r="T2635" s="25" t="str">
        <f t="shared" si="1245"/>
        <v>Y</v>
      </c>
      <c r="U2635" s="44">
        <f t="shared" si="1246"/>
        <v>14</v>
      </c>
      <c r="V2635" s="45">
        <f t="shared" si="1247"/>
        <v>200000</v>
      </c>
      <c r="W2635" s="45">
        <f t="shared" si="1248"/>
        <v>1000000</v>
      </c>
      <c r="X2635" s="28">
        <f t="shared" si="1249"/>
        <v>11175.675147809998</v>
      </c>
      <c r="Y2635" s="28">
        <f t="shared" si="1250"/>
        <v>0</v>
      </c>
      <c r="Z2635" s="45" t="str">
        <f t="shared" si="1251"/>
        <v>NA</v>
      </c>
      <c r="AA2635" s="29" t="str">
        <f t="shared" si="1252"/>
        <v>Y</v>
      </c>
      <c r="AB2635" s="46">
        <f t="shared" si="1253"/>
        <v>13</v>
      </c>
      <c r="AC2635" s="31">
        <f t="shared" si="1254"/>
        <v>200000</v>
      </c>
      <c r="AD2635" s="31">
        <f t="shared" si="1255"/>
        <v>1000000</v>
      </c>
      <c r="AE2635" s="31">
        <f t="shared" si="1256"/>
        <v>11704.284582301409</v>
      </c>
      <c r="AF2635" s="47">
        <f t="shared" si="1257"/>
        <v>0</v>
      </c>
      <c r="AG2635" s="31" t="str">
        <f t="shared" si="1258"/>
        <v>NA</v>
      </c>
      <c r="AH2635" s="48">
        <f t="shared" si="1259"/>
        <v>12</v>
      </c>
      <c r="AI2635" s="33">
        <f t="shared" si="1260"/>
        <v>20000</v>
      </c>
      <c r="AJ2635" s="33">
        <f t="shared" si="1261"/>
        <v>65000</v>
      </c>
      <c r="AK2635" s="33">
        <f t="shared" si="1262"/>
        <v>12257.897243044265</v>
      </c>
      <c r="AL2635" s="33">
        <f t="shared" si="1263"/>
        <v>0</v>
      </c>
      <c r="AM2635" s="34">
        <f t="shared" si="1264"/>
        <v>0</v>
      </c>
    </row>
    <row r="2636" spans="1:39" ht="15" customHeight="1" x14ac:dyDescent="0.3">
      <c r="A2636" s="166" t="s">
        <v>5070</v>
      </c>
      <c r="B2636" s="99">
        <v>21330</v>
      </c>
      <c r="C2636" s="99">
        <v>69584</v>
      </c>
      <c r="D2636" s="165">
        <v>45162</v>
      </c>
      <c r="E2636" s="165">
        <v>45331</v>
      </c>
      <c r="F2636" s="166">
        <v>4</v>
      </c>
      <c r="G2636" s="178">
        <v>3.36</v>
      </c>
      <c r="H2636" s="181">
        <v>1</v>
      </c>
      <c r="I2636" s="180">
        <v>3.2099999999999997E-2</v>
      </c>
      <c r="J2636" s="21">
        <f t="shared" si="1235"/>
        <v>0.64000000000000012</v>
      </c>
      <c r="K2636" s="21" t="str">
        <f t="shared" si="1236"/>
        <v>Y</v>
      </c>
      <c r="L2636" s="37" t="str">
        <f t="shared" si="1237"/>
        <v>NA</v>
      </c>
      <c r="M2636" s="8" t="str">
        <f t="shared" si="1238"/>
        <v>Y</v>
      </c>
      <c r="N2636" s="42">
        <f t="shared" si="1239"/>
        <v>1</v>
      </c>
      <c r="O2636" s="43">
        <f t="shared" si="1240"/>
        <v>200000</v>
      </c>
      <c r="P2636" s="43" t="str">
        <f t="shared" si="1241"/>
        <v>NA</v>
      </c>
      <c r="Q2636" s="24">
        <f t="shared" si="1242"/>
        <v>22014.692999999999</v>
      </c>
      <c r="R2636" s="43">
        <f t="shared" si="1243"/>
        <v>0</v>
      </c>
      <c r="S2636" s="24">
        <f t="shared" si="1244"/>
        <v>1000000</v>
      </c>
      <c r="T2636" s="25" t="str">
        <f t="shared" si="1245"/>
        <v>N</v>
      </c>
      <c r="U2636" s="44">
        <f t="shared" si="1246"/>
        <v>0</v>
      </c>
      <c r="V2636" s="45">
        <f t="shared" si="1247"/>
        <v>0</v>
      </c>
      <c r="W2636" s="45">
        <f t="shared" si="1248"/>
        <v>0</v>
      </c>
      <c r="X2636" s="28">
        <f t="shared" si="1249"/>
        <v>0</v>
      </c>
      <c r="Y2636" s="28">
        <f t="shared" si="1250"/>
        <v>0</v>
      </c>
      <c r="Z2636" s="45">
        <f t="shared" si="1251"/>
        <v>0</v>
      </c>
      <c r="AA2636" s="29" t="str">
        <f t="shared" si="1252"/>
        <v>N</v>
      </c>
      <c r="AB2636" s="46">
        <f t="shared" si="1253"/>
        <v>0</v>
      </c>
      <c r="AC2636" s="31">
        <f t="shared" si="1254"/>
        <v>0</v>
      </c>
      <c r="AD2636" s="31">
        <f t="shared" si="1255"/>
        <v>0</v>
      </c>
      <c r="AE2636" s="31">
        <f t="shared" si="1256"/>
        <v>0</v>
      </c>
      <c r="AF2636" s="47">
        <f t="shared" si="1257"/>
        <v>0</v>
      </c>
      <c r="AG2636" s="31">
        <f t="shared" si="1258"/>
        <v>0</v>
      </c>
      <c r="AH2636" s="48">
        <f t="shared" si="1259"/>
        <v>0</v>
      </c>
      <c r="AI2636" s="33">
        <f t="shared" si="1260"/>
        <v>0</v>
      </c>
      <c r="AJ2636" s="33">
        <f t="shared" si="1261"/>
        <v>0</v>
      </c>
      <c r="AK2636" s="33">
        <f t="shared" si="1262"/>
        <v>0</v>
      </c>
      <c r="AL2636" s="33">
        <f t="shared" si="1263"/>
        <v>0</v>
      </c>
      <c r="AM2636" s="34">
        <f t="shared" si="1264"/>
        <v>0</v>
      </c>
    </row>
    <row r="2637" spans="1:39" ht="15" customHeight="1" x14ac:dyDescent="0.3">
      <c r="A2637" s="166" t="s">
        <v>5071</v>
      </c>
      <c r="B2637" s="99">
        <v>17569</v>
      </c>
      <c r="C2637" s="99">
        <v>52552</v>
      </c>
      <c r="D2637" s="165">
        <v>44977</v>
      </c>
      <c r="E2637" s="165">
        <v>45267</v>
      </c>
      <c r="F2637" s="166">
        <v>2</v>
      </c>
      <c r="G2637" s="178">
        <v>1.74</v>
      </c>
      <c r="H2637" s="181">
        <v>0.75</v>
      </c>
      <c r="I2637" s="180">
        <v>6.9099999999999995E-2</v>
      </c>
      <c r="J2637" s="21">
        <f t="shared" si="1235"/>
        <v>0.26</v>
      </c>
      <c r="K2637" s="21" t="str">
        <f t="shared" si="1236"/>
        <v>Y</v>
      </c>
      <c r="L2637" s="37" t="str">
        <f t="shared" si="1237"/>
        <v>NA</v>
      </c>
      <c r="M2637" s="8" t="str">
        <f t="shared" si="1238"/>
        <v>Y</v>
      </c>
      <c r="N2637" s="42">
        <f t="shared" si="1239"/>
        <v>1</v>
      </c>
      <c r="O2637" s="43">
        <f t="shared" si="1240"/>
        <v>200000</v>
      </c>
      <c r="P2637" s="43" t="str">
        <f t="shared" si="1241"/>
        <v>NA</v>
      </c>
      <c r="Q2637" s="24">
        <f t="shared" si="1242"/>
        <v>18783.017899999999</v>
      </c>
      <c r="R2637" s="43">
        <f t="shared" si="1243"/>
        <v>0</v>
      </c>
      <c r="S2637" s="24">
        <f t="shared" si="1244"/>
        <v>1000000</v>
      </c>
      <c r="T2637" s="25" t="str">
        <f t="shared" si="1245"/>
        <v>N</v>
      </c>
      <c r="U2637" s="44">
        <f t="shared" si="1246"/>
        <v>0</v>
      </c>
      <c r="V2637" s="45">
        <f t="shared" si="1247"/>
        <v>0</v>
      </c>
      <c r="W2637" s="45">
        <f t="shared" si="1248"/>
        <v>0</v>
      </c>
      <c r="X2637" s="28">
        <f t="shared" si="1249"/>
        <v>0</v>
      </c>
      <c r="Y2637" s="28">
        <f t="shared" si="1250"/>
        <v>0</v>
      </c>
      <c r="Z2637" s="45">
        <f t="shared" si="1251"/>
        <v>0</v>
      </c>
      <c r="AA2637" s="29" t="str">
        <f t="shared" si="1252"/>
        <v>N</v>
      </c>
      <c r="AB2637" s="46">
        <f t="shared" si="1253"/>
        <v>0</v>
      </c>
      <c r="AC2637" s="31">
        <f t="shared" si="1254"/>
        <v>0</v>
      </c>
      <c r="AD2637" s="31">
        <f t="shared" si="1255"/>
        <v>0</v>
      </c>
      <c r="AE2637" s="31">
        <f t="shared" si="1256"/>
        <v>0</v>
      </c>
      <c r="AF2637" s="47">
        <f t="shared" si="1257"/>
        <v>0</v>
      </c>
      <c r="AG2637" s="31">
        <f t="shared" si="1258"/>
        <v>0</v>
      </c>
      <c r="AH2637" s="48">
        <f t="shared" si="1259"/>
        <v>0</v>
      </c>
      <c r="AI2637" s="33">
        <f t="shared" si="1260"/>
        <v>0</v>
      </c>
      <c r="AJ2637" s="33">
        <f t="shared" si="1261"/>
        <v>0</v>
      </c>
      <c r="AK2637" s="33">
        <f t="shared" si="1262"/>
        <v>0</v>
      </c>
      <c r="AL2637" s="33">
        <f t="shared" si="1263"/>
        <v>0</v>
      </c>
      <c r="AM2637" s="34">
        <f t="shared" si="1264"/>
        <v>0</v>
      </c>
    </row>
    <row r="2638" spans="1:39" ht="15" customHeight="1" x14ac:dyDescent="0.3">
      <c r="A2638" s="166" t="s">
        <v>5072</v>
      </c>
      <c r="B2638" s="99">
        <v>21637</v>
      </c>
      <c r="C2638" s="99">
        <v>66655</v>
      </c>
      <c r="D2638" s="165">
        <v>44524</v>
      </c>
      <c r="E2638" s="165">
        <v>44555</v>
      </c>
      <c r="F2638" s="166">
        <v>4</v>
      </c>
      <c r="G2638" s="178">
        <v>2.93</v>
      </c>
      <c r="H2638" s="181">
        <v>1</v>
      </c>
      <c r="I2638" s="180">
        <v>7.5600000000000001E-2</v>
      </c>
      <c r="J2638" s="21">
        <f t="shared" si="1235"/>
        <v>1.0699999999999998</v>
      </c>
      <c r="K2638" s="21" t="str">
        <f t="shared" si="1236"/>
        <v>Y</v>
      </c>
      <c r="L2638" s="37" t="str">
        <f t="shared" si="1237"/>
        <v>NA</v>
      </c>
      <c r="M2638" s="8" t="str">
        <f t="shared" si="1238"/>
        <v>Y</v>
      </c>
      <c r="N2638" s="42">
        <f t="shared" si="1239"/>
        <v>2</v>
      </c>
      <c r="O2638" s="43">
        <f t="shared" si="1240"/>
        <v>200000</v>
      </c>
      <c r="P2638" s="43" t="str">
        <f t="shared" si="1241"/>
        <v>NA</v>
      </c>
      <c r="Q2638" s="24">
        <f t="shared" si="1242"/>
        <v>23272.757200000004</v>
      </c>
      <c r="R2638" s="43">
        <f t="shared" si="1243"/>
        <v>0</v>
      </c>
      <c r="S2638" s="24">
        <f t="shared" si="1244"/>
        <v>1000000</v>
      </c>
      <c r="T2638" s="25" t="str">
        <f t="shared" si="1245"/>
        <v>Y</v>
      </c>
      <c r="U2638" s="44">
        <f t="shared" si="1246"/>
        <v>1</v>
      </c>
      <c r="V2638" s="45">
        <f t="shared" si="1247"/>
        <v>200000</v>
      </c>
      <c r="W2638" s="45">
        <f t="shared" si="1248"/>
        <v>1000000</v>
      </c>
      <c r="X2638" s="28">
        <f t="shared" si="1249"/>
        <v>25032.177644320007</v>
      </c>
      <c r="Y2638" s="28">
        <f t="shared" si="1250"/>
        <v>0</v>
      </c>
      <c r="Z2638" s="45" t="str">
        <f t="shared" si="1251"/>
        <v>NA</v>
      </c>
      <c r="AA2638" s="29" t="str">
        <f t="shared" si="1252"/>
        <v>N</v>
      </c>
      <c r="AB2638" s="46">
        <f t="shared" si="1253"/>
        <v>0</v>
      </c>
      <c r="AC2638" s="31">
        <f t="shared" si="1254"/>
        <v>0</v>
      </c>
      <c r="AD2638" s="31">
        <f t="shared" si="1255"/>
        <v>0</v>
      </c>
      <c r="AE2638" s="31">
        <f t="shared" si="1256"/>
        <v>0</v>
      </c>
      <c r="AF2638" s="47">
        <f t="shared" si="1257"/>
        <v>0</v>
      </c>
      <c r="AG2638" s="31">
        <f t="shared" si="1258"/>
        <v>0</v>
      </c>
      <c r="AH2638" s="48">
        <f t="shared" si="1259"/>
        <v>0</v>
      </c>
      <c r="AI2638" s="33">
        <f t="shared" si="1260"/>
        <v>0</v>
      </c>
      <c r="AJ2638" s="33">
        <f t="shared" si="1261"/>
        <v>0</v>
      </c>
      <c r="AK2638" s="33">
        <f t="shared" si="1262"/>
        <v>0</v>
      </c>
      <c r="AL2638" s="33">
        <f t="shared" si="1263"/>
        <v>0</v>
      </c>
      <c r="AM2638" s="34">
        <f t="shared" si="1264"/>
        <v>0</v>
      </c>
    </row>
    <row r="2639" spans="1:39" ht="15" customHeight="1" x14ac:dyDescent="0.3">
      <c r="A2639" s="166" t="s">
        <v>5073</v>
      </c>
      <c r="B2639" s="99">
        <v>20870</v>
      </c>
      <c r="C2639" s="99">
        <v>76106</v>
      </c>
      <c r="D2639" s="165">
        <v>45524</v>
      </c>
      <c r="E2639" s="165">
        <v>45836</v>
      </c>
      <c r="F2639" s="166">
        <v>4</v>
      </c>
      <c r="G2639" s="178">
        <v>1.88</v>
      </c>
      <c r="H2639" s="181">
        <v>0.75</v>
      </c>
      <c r="I2639" s="180">
        <v>7.5899999999999995E-2</v>
      </c>
      <c r="J2639" s="21">
        <f t="shared" si="1235"/>
        <v>2.12</v>
      </c>
      <c r="K2639" s="21" t="str">
        <f t="shared" si="1236"/>
        <v>Y</v>
      </c>
      <c r="L2639" s="37" t="str">
        <f t="shared" si="1237"/>
        <v>NA</v>
      </c>
      <c r="M2639" s="8" t="str">
        <f t="shared" si="1238"/>
        <v>Y</v>
      </c>
      <c r="N2639" s="42">
        <f t="shared" si="1239"/>
        <v>3</v>
      </c>
      <c r="O2639" s="43">
        <f t="shared" si="1240"/>
        <v>200000</v>
      </c>
      <c r="P2639" s="43" t="str">
        <f t="shared" si="1241"/>
        <v>NA</v>
      </c>
      <c r="Q2639" s="24">
        <f t="shared" si="1242"/>
        <v>22454.033000000003</v>
      </c>
      <c r="R2639" s="43">
        <f t="shared" si="1243"/>
        <v>0</v>
      </c>
      <c r="S2639" s="24">
        <f t="shared" si="1244"/>
        <v>1000000</v>
      </c>
      <c r="T2639" s="25" t="str">
        <f t="shared" si="1245"/>
        <v>Y</v>
      </c>
      <c r="U2639" s="44">
        <f t="shared" si="1246"/>
        <v>2</v>
      </c>
      <c r="V2639" s="45">
        <f t="shared" si="1247"/>
        <v>200000</v>
      </c>
      <c r="W2639" s="45">
        <f t="shared" si="1248"/>
        <v>1000000</v>
      </c>
      <c r="X2639" s="28">
        <f t="shared" si="1249"/>
        <v>24158.294104700006</v>
      </c>
      <c r="Y2639" s="28">
        <f t="shared" si="1250"/>
        <v>0</v>
      </c>
      <c r="Z2639" s="45" t="str">
        <f t="shared" si="1251"/>
        <v>NA</v>
      </c>
      <c r="AA2639" s="29" t="str">
        <f t="shared" si="1252"/>
        <v>Y</v>
      </c>
      <c r="AB2639" s="46">
        <f t="shared" si="1253"/>
        <v>1</v>
      </c>
      <c r="AC2639" s="31">
        <f t="shared" si="1254"/>
        <v>200000</v>
      </c>
      <c r="AD2639" s="31">
        <f t="shared" si="1255"/>
        <v>1000000</v>
      </c>
      <c r="AE2639" s="31">
        <f t="shared" si="1256"/>
        <v>25991.908627246739</v>
      </c>
      <c r="AF2639" s="47">
        <f t="shared" si="1257"/>
        <v>0</v>
      </c>
      <c r="AG2639" s="31" t="str">
        <f t="shared" si="1258"/>
        <v>NA</v>
      </c>
      <c r="AH2639" s="48">
        <f t="shared" si="1259"/>
        <v>0</v>
      </c>
      <c r="AI2639" s="33">
        <f t="shared" si="1260"/>
        <v>0</v>
      </c>
      <c r="AJ2639" s="33">
        <f t="shared" si="1261"/>
        <v>0</v>
      </c>
      <c r="AK2639" s="33">
        <f t="shared" si="1262"/>
        <v>0</v>
      </c>
      <c r="AL2639" s="33">
        <f t="shared" si="1263"/>
        <v>0</v>
      </c>
      <c r="AM2639" s="34">
        <f t="shared" si="1264"/>
        <v>0</v>
      </c>
    </row>
    <row r="2640" spans="1:39" ht="15" customHeight="1" x14ac:dyDescent="0.3">
      <c r="A2640" s="166" t="s">
        <v>5074</v>
      </c>
      <c r="B2640" s="99">
        <v>17549</v>
      </c>
      <c r="C2640" s="99">
        <v>58162</v>
      </c>
      <c r="D2640" s="165">
        <v>44451</v>
      </c>
      <c r="E2640" s="165">
        <v>44691</v>
      </c>
      <c r="F2640" s="166">
        <v>2</v>
      </c>
      <c r="G2640" s="178">
        <v>0.7</v>
      </c>
      <c r="H2640" s="181">
        <v>1</v>
      </c>
      <c r="I2640" s="180">
        <v>6.4399999999999999E-2</v>
      </c>
      <c r="J2640" s="21">
        <f t="shared" si="1235"/>
        <v>1.3</v>
      </c>
      <c r="K2640" s="21" t="str">
        <f t="shared" si="1236"/>
        <v>Y</v>
      </c>
      <c r="L2640" s="37" t="str">
        <f t="shared" si="1237"/>
        <v>NA</v>
      </c>
      <c r="M2640" s="8" t="str">
        <f t="shared" si="1238"/>
        <v>Y</v>
      </c>
      <c r="N2640" s="42">
        <f t="shared" si="1239"/>
        <v>2</v>
      </c>
      <c r="O2640" s="43">
        <f t="shared" si="1240"/>
        <v>200000</v>
      </c>
      <c r="P2640" s="43" t="str">
        <f t="shared" si="1241"/>
        <v>NA</v>
      </c>
      <c r="Q2640" s="24">
        <f t="shared" si="1242"/>
        <v>18679.155600000002</v>
      </c>
      <c r="R2640" s="43">
        <f t="shared" si="1243"/>
        <v>0</v>
      </c>
      <c r="S2640" s="24">
        <f t="shared" si="1244"/>
        <v>1000000</v>
      </c>
      <c r="T2640" s="25" t="str">
        <f t="shared" si="1245"/>
        <v>Y</v>
      </c>
      <c r="U2640" s="44">
        <f t="shared" si="1246"/>
        <v>1</v>
      </c>
      <c r="V2640" s="45">
        <f t="shared" si="1247"/>
        <v>200000</v>
      </c>
      <c r="W2640" s="45">
        <f t="shared" si="1248"/>
        <v>1000000</v>
      </c>
      <c r="X2640" s="28">
        <f t="shared" si="1249"/>
        <v>19882.093220640003</v>
      </c>
      <c r="Y2640" s="28">
        <f t="shared" si="1250"/>
        <v>0</v>
      </c>
      <c r="Z2640" s="45" t="str">
        <f t="shared" si="1251"/>
        <v>NA</v>
      </c>
      <c r="AA2640" s="29" t="str">
        <f t="shared" si="1252"/>
        <v>N</v>
      </c>
      <c r="AB2640" s="46">
        <f t="shared" si="1253"/>
        <v>0</v>
      </c>
      <c r="AC2640" s="31">
        <f t="shared" si="1254"/>
        <v>0</v>
      </c>
      <c r="AD2640" s="31">
        <f t="shared" si="1255"/>
        <v>0</v>
      </c>
      <c r="AE2640" s="31">
        <f t="shared" si="1256"/>
        <v>0</v>
      </c>
      <c r="AF2640" s="47">
        <f t="shared" si="1257"/>
        <v>0</v>
      </c>
      <c r="AG2640" s="31">
        <f t="shared" si="1258"/>
        <v>0</v>
      </c>
      <c r="AH2640" s="48">
        <f t="shared" si="1259"/>
        <v>0</v>
      </c>
      <c r="AI2640" s="33">
        <f t="shared" si="1260"/>
        <v>0</v>
      </c>
      <c r="AJ2640" s="33">
        <f t="shared" si="1261"/>
        <v>0</v>
      </c>
      <c r="AK2640" s="33">
        <f t="shared" si="1262"/>
        <v>0</v>
      </c>
      <c r="AL2640" s="33">
        <f t="shared" si="1263"/>
        <v>0</v>
      </c>
      <c r="AM2640" s="34">
        <f t="shared" si="1264"/>
        <v>0</v>
      </c>
    </row>
    <row r="2641" spans="1:39" ht="15" customHeight="1" x14ac:dyDescent="0.3">
      <c r="A2641" s="166" t="s">
        <v>5075</v>
      </c>
      <c r="B2641" s="99">
        <v>9984</v>
      </c>
      <c r="C2641" s="99">
        <v>84907</v>
      </c>
      <c r="D2641" s="165">
        <v>46129</v>
      </c>
      <c r="E2641" s="165">
        <v>46223</v>
      </c>
      <c r="F2641" s="166">
        <v>4</v>
      </c>
      <c r="G2641" s="178">
        <v>3.49</v>
      </c>
      <c r="H2641" s="181">
        <v>1</v>
      </c>
      <c r="I2641" s="180">
        <v>2.1999999999999999E-2</v>
      </c>
      <c r="J2641" s="21">
        <f t="shared" si="1235"/>
        <v>0.50999999999999979</v>
      </c>
      <c r="K2641" s="21" t="str">
        <f t="shared" si="1236"/>
        <v>Y</v>
      </c>
      <c r="L2641" s="37" t="str">
        <f t="shared" si="1237"/>
        <v>NA</v>
      </c>
      <c r="M2641" s="8" t="str">
        <f t="shared" si="1238"/>
        <v>Y</v>
      </c>
      <c r="N2641" s="42">
        <f t="shared" si="1239"/>
        <v>1</v>
      </c>
      <c r="O2641" s="43">
        <f t="shared" si="1240"/>
        <v>200000</v>
      </c>
      <c r="P2641" s="43" t="str">
        <f t="shared" si="1241"/>
        <v>NA</v>
      </c>
      <c r="Q2641" s="24">
        <f t="shared" si="1242"/>
        <v>10203.648000000001</v>
      </c>
      <c r="R2641" s="43">
        <f t="shared" si="1243"/>
        <v>0</v>
      </c>
      <c r="S2641" s="24">
        <f t="shared" si="1244"/>
        <v>1000000</v>
      </c>
      <c r="T2641" s="25" t="str">
        <f t="shared" si="1245"/>
        <v>N</v>
      </c>
      <c r="U2641" s="44">
        <f t="shared" si="1246"/>
        <v>0</v>
      </c>
      <c r="V2641" s="45">
        <f t="shared" si="1247"/>
        <v>0</v>
      </c>
      <c r="W2641" s="45">
        <f t="shared" si="1248"/>
        <v>0</v>
      </c>
      <c r="X2641" s="28">
        <f t="shared" si="1249"/>
        <v>0</v>
      </c>
      <c r="Y2641" s="28">
        <f t="shared" si="1250"/>
        <v>0</v>
      </c>
      <c r="Z2641" s="45">
        <f t="shared" si="1251"/>
        <v>0</v>
      </c>
      <c r="AA2641" s="29" t="str">
        <f t="shared" si="1252"/>
        <v>N</v>
      </c>
      <c r="AB2641" s="46">
        <f t="shared" si="1253"/>
        <v>0</v>
      </c>
      <c r="AC2641" s="31">
        <f t="shared" si="1254"/>
        <v>0</v>
      </c>
      <c r="AD2641" s="31">
        <f t="shared" si="1255"/>
        <v>0</v>
      </c>
      <c r="AE2641" s="31">
        <f t="shared" si="1256"/>
        <v>0</v>
      </c>
      <c r="AF2641" s="47">
        <f t="shared" si="1257"/>
        <v>0</v>
      </c>
      <c r="AG2641" s="31">
        <f t="shared" si="1258"/>
        <v>0</v>
      </c>
      <c r="AH2641" s="48">
        <f t="shared" si="1259"/>
        <v>0</v>
      </c>
      <c r="AI2641" s="33">
        <f t="shared" si="1260"/>
        <v>0</v>
      </c>
      <c r="AJ2641" s="33">
        <f t="shared" si="1261"/>
        <v>0</v>
      </c>
      <c r="AK2641" s="33">
        <f t="shared" si="1262"/>
        <v>0</v>
      </c>
      <c r="AL2641" s="33">
        <f t="shared" si="1263"/>
        <v>0</v>
      </c>
      <c r="AM2641" s="34">
        <f t="shared" si="1264"/>
        <v>0</v>
      </c>
    </row>
    <row r="2642" spans="1:39" ht="15" customHeight="1" x14ac:dyDescent="0.3">
      <c r="A2642" s="166" t="s">
        <v>5076</v>
      </c>
      <c r="B2642" s="99">
        <v>9723</v>
      </c>
      <c r="C2642" s="99">
        <v>73459</v>
      </c>
      <c r="D2642" s="165">
        <v>44421</v>
      </c>
      <c r="E2642" s="165">
        <v>44786</v>
      </c>
      <c r="F2642" s="166">
        <v>2</v>
      </c>
      <c r="G2642" s="178">
        <v>0.24</v>
      </c>
      <c r="H2642" s="181">
        <v>0.75</v>
      </c>
      <c r="I2642" s="180">
        <v>3.8699999999999998E-2</v>
      </c>
      <c r="J2642" s="21">
        <f t="shared" si="1235"/>
        <v>1.76</v>
      </c>
      <c r="K2642" s="21" t="str">
        <f t="shared" si="1236"/>
        <v>Y</v>
      </c>
      <c r="L2642" s="37" t="str">
        <f t="shared" si="1237"/>
        <v>NA</v>
      </c>
      <c r="M2642" s="8" t="str">
        <f t="shared" si="1238"/>
        <v>Y</v>
      </c>
      <c r="N2642" s="42">
        <f t="shared" si="1239"/>
        <v>3</v>
      </c>
      <c r="O2642" s="43">
        <f t="shared" si="1240"/>
        <v>200000</v>
      </c>
      <c r="P2642" s="43" t="str">
        <f t="shared" si="1241"/>
        <v>NA</v>
      </c>
      <c r="Q2642" s="24">
        <f t="shared" si="1242"/>
        <v>10099.2801</v>
      </c>
      <c r="R2642" s="43">
        <f t="shared" si="1243"/>
        <v>0</v>
      </c>
      <c r="S2642" s="24">
        <f t="shared" si="1244"/>
        <v>1000000</v>
      </c>
      <c r="T2642" s="25" t="str">
        <f t="shared" si="1245"/>
        <v>Y</v>
      </c>
      <c r="U2642" s="44">
        <f t="shared" si="1246"/>
        <v>2</v>
      </c>
      <c r="V2642" s="45">
        <f t="shared" si="1247"/>
        <v>200000</v>
      </c>
      <c r="W2642" s="45">
        <f t="shared" si="1248"/>
        <v>1000000</v>
      </c>
      <c r="X2642" s="28">
        <f t="shared" si="1249"/>
        <v>10490.122239869999</v>
      </c>
      <c r="Y2642" s="28">
        <f t="shared" si="1250"/>
        <v>0</v>
      </c>
      <c r="Z2642" s="45" t="str">
        <f t="shared" si="1251"/>
        <v>NA</v>
      </c>
      <c r="AA2642" s="29" t="str">
        <f t="shared" si="1252"/>
        <v>N</v>
      </c>
      <c r="AB2642" s="46">
        <f t="shared" si="1253"/>
        <v>1</v>
      </c>
      <c r="AC2642" s="31">
        <f t="shared" si="1254"/>
        <v>20000</v>
      </c>
      <c r="AD2642" s="31">
        <f t="shared" si="1255"/>
        <v>65000</v>
      </c>
      <c r="AE2642" s="31">
        <f t="shared" si="1256"/>
        <v>10896.089970552968</v>
      </c>
      <c r="AF2642" s="47">
        <f t="shared" si="1257"/>
        <v>0</v>
      </c>
      <c r="AG2642" s="31">
        <f t="shared" si="1258"/>
        <v>0</v>
      </c>
      <c r="AH2642" s="48">
        <f t="shared" si="1259"/>
        <v>0</v>
      </c>
      <c r="AI2642" s="33">
        <f t="shared" si="1260"/>
        <v>0</v>
      </c>
      <c r="AJ2642" s="33">
        <f t="shared" si="1261"/>
        <v>0</v>
      </c>
      <c r="AK2642" s="33">
        <f t="shared" si="1262"/>
        <v>0</v>
      </c>
      <c r="AL2642" s="33">
        <f t="shared" si="1263"/>
        <v>0</v>
      </c>
      <c r="AM2642" s="34">
        <f t="shared" si="1264"/>
        <v>0</v>
      </c>
    </row>
    <row r="2643" spans="1:39" ht="15" customHeight="1" x14ac:dyDescent="0.3">
      <c r="A2643" s="166" t="s">
        <v>5077</v>
      </c>
      <c r="B2643" s="99">
        <v>15766</v>
      </c>
      <c r="C2643" s="99">
        <v>95708</v>
      </c>
      <c r="D2643" s="165">
        <v>45426</v>
      </c>
      <c r="E2643" s="165">
        <v>45618</v>
      </c>
      <c r="F2643" s="166">
        <v>4</v>
      </c>
      <c r="G2643" s="178">
        <v>3.5</v>
      </c>
      <c r="H2643" s="181">
        <v>0.25</v>
      </c>
      <c r="I2643" s="180">
        <v>5.8200000000000002E-2</v>
      </c>
      <c r="J2643" s="21">
        <f t="shared" si="1235"/>
        <v>0.5</v>
      </c>
      <c r="K2643" s="21" t="str">
        <f t="shared" si="1236"/>
        <v>Y</v>
      </c>
      <c r="L2643" s="37" t="str">
        <f t="shared" si="1237"/>
        <v>NA</v>
      </c>
      <c r="M2643" s="8" t="str">
        <f t="shared" si="1238"/>
        <v>Y</v>
      </c>
      <c r="N2643" s="42">
        <f t="shared" si="1239"/>
        <v>2</v>
      </c>
      <c r="O2643" s="43">
        <f t="shared" si="1240"/>
        <v>200000</v>
      </c>
      <c r="P2643" s="43" t="str">
        <f t="shared" si="1241"/>
        <v>NA</v>
      </c>
      <c r="Q2643" s="24">
        <f t="shared" si="1242"/>
        <v>16683.581200000001</v>
      </c>
      <c r="R2643" s="43">
        <f t="shared" si="1243"/>
        <v>0</v>
      </c>
      <c r="S2643" s="24">
        <f t="shared" si="1244"/>
        <v>1000000</v>
      </c>
      <c r="T2643" s="25" t="str">
        <f t="shared" si="1245"/>
        <v>N</v>
      </c>
      <c r="U2643" s="44">
        <f t="shared" si="1246"/>
        <v>1</v>
      </c>
      <c r="V2643" s="45">
        <f t="shared" si="1247"/>
        <v>20000</v>
      </c>
      <c r="W2643" s="45">
        <f t="shared" si="1248"/>
        <v>65000</v>
      </c>
      <c r="X2643" s="28">
        <f t="shared" si="1249"/>
        <v>0</v>
      </c>
      <c r="Y2643" s="28">
        <f t="shared" si="1250"/>
        <v>17654.565625840001</v>
      </c>
      <c r="Z2643" s="45">
        <f t="shared" si="1251"/>
        <v>0</v>
      </c>
      <c r="AA2643" s="29" t="str">
        <f t="shared" si="1252"/>
        <v>N</v>
      </c>
      <c r="AB2643" s="46">
        <f t="shared" si="1253"/>
        <v>0</v>
      </c>
      <c r="AC2643" s="31">
        <f t="shared" si="1254"/>
        <v>0</v>
      </c>
      <c r="AD2643" s="31">
        <f t="shared" si="1255"/>
        <v>0</v>
      </c>
      <c r="AE2643" s="31">
        <f t="shared" si="1256"/>
        <v>0</v>
      </c>
      <c r="AF2643" s="47">
        <f t="shared" si="1257"/>
        <v>0</v>
      </c>
      <c r="AG2643" s="31">
        <f t="shared" si="1258"/>
        <v>0</v>
      </c>
      <c r="AH2643" s="48">
        <f t="shared" si="1259"/>
        <v>0</v>
      </c>
      <c r="AI2643" s="33">
        <f t="shared" si="1260"/>
        <v>0</v>
      </c>
      <c r="AJ2643" s="33">
        <f t="shared" si="1261"/>
        <v>0</v>
      </c>
      <c r="AK2643" s="33">
        <f t="shared" si="1262"/>
        <v>0</v>
      </c>
      <c r="AL2643" s="33">
        <f t="shared" si="1263"/>
        <v>0</v>
      </c>
      <c r="AM2643" s="34">
        <f t="shared" si="1264"/>
        <v>17654.565625840001</v>
      </c>
    </row>
    <row r="2644" spans="1:39" ht="15" customHeight="1" x14ac:dyDescent="0.3">
      <c r="A2644" s="166" t="s">
        <v>5078</v>
      </c>
      <c r="B2644" s="99">
        <v>12454</v>
      </c>
      <c r="C2644" s="99">
        <v>34300</v>
      </c>
      <c r="D2644" s="165">
        <v>45316</v>
      </c>
      <c r="E2644" s="165">
        <v>45396</v>
      </c>
      <c r="F2644" s="166">
        <v>2</v>
      </c>
      <c r="G2644" s="178">
        <v>0.94</v>
      </c>
      <c r="H2644" s="181">
        <v>0.75</v>
      </c>
      <c r="I2644" s="180">
        <v>7.8200000000000006E-2</v>
      </c>
      <c r="J2644" s="21">
        <f t="shared" si="1235"/>
        <v>1.06</v>
      </c>
      <c r="K2644" s="21" t="str">
        <f t="shared" si="1236"/>
        <v>Y</v>
      </c>
      <c r="L2644" s="37" t="str">
        <f t="shared" si="1237"/>
        <v>NA</v>
      </c>
      <c r="M2644" s="8" t="str">
        <f t="shared" si="1238"/>
        <v>Y</v>
      </c>
      <c r="N2644" s="42">
        <f t="shared" si="1239"/>
        <v>2</v>
      </c>
      <c r="O2644" s="43">
        <f t="shared" si="1240"/>
        <v>200000</v>
      </c>
      <c r="P2644" s="43" t="str">
        <f t="shared" si="1241"/>
        <v>NA</v>
      </c>
      <c r="Q2644" s="24">
        <f t="shared" si="1242"/>
        <v>13427.9028</v>
      </c>
      <c r="R2644" s="43">
        <f t="shared" si="1243"/>
        <v>0</v>
      </c>
      <c r="S2644" s="24">
        <f t="shared" si="1244"/>
        <v>1000000</v>
      </c>
      <c r="T2644" s="25" t="str">
        <f t="shared" si="1245"/>
        <v>Y</v>
      </c>
      <c r="U2644" s="44">
        <f t="shared" si="1246"/>
        <v>1</v>
      </c>
      <c r="V2644" s="45">
        <f t="shared" si="1247"/>
        <v>200000</v>
      </c>
      <c r="W2644" s="45">
        <f t="shared" si="1248"/>
        <v>1000000</v>
      </c>
      <c r="X2644" s="28">
        <f t="shared" si="1249"/>
        <v>14477.96479896</v>
      </c>
      <c r="Y2644" s="28">
        <f t="shared" si="1250"/>
        <v>0</v>
      </c>
      <c r="Z2644" s="45" t="str">
        <f t="shared" si="1251"/>
        <v>NA</v>
      </c>
      <c r="AA2644" s="29" t="str">
        <f t="shared" si="1252"/>
        <v>N</v>
      </c>
      <c r="AB2644" s="46">
        <f t="shared" si="1253"/>
        <v>0</v>
      </c>
      <c r="AC2644" s="31">
        <f t="shared" si="1254"/>
        <v>0</v>
      </c>
      <c r="AD2644" s="31">
        <f t="shared" si="1255"/>
        <v>0</v>
      </c>
      <c r="AE2644" s="31">
        <f t="shared" si="1256"/>
        <v>0</v>
      </c>
      <c r="AF2644" s="47">
        <f t="shared" si="1257"/>
        <v>0</v>
      </c>
      <c r="AG2644" s="31">
        <f t="shared" si="1258"/>
        <v>0</v>
      </c>
      <c r="AH2644" s="48">
        <f t="shared" si="1259"/>
        <v>0</v>
      </c>
      <c r="AI2644" s="33">
        <f t="shared" si="1260"/>
        <v>0</v>
      </c>
      <c r="AJ2644" s="33">
        <f t="shared" si="1261"/>
        <v>0</v>
      </c>
      <c r="AK2644" s="33">
        <f t="shared" si="1262"/>
        <v>0</v>
      </c>
      <c r="AL2644" s="33">
        <f t="shared" si="1263"/>
        <v>0</v>
      </c>
      <c r="AM2644" s="34">
        <f t="shared" si="1264"/>
        <v>0</v>
      </c>
    </row>
    <row r="2645" spans="1:39" ht="15" customHeight="1" x14ac:dyDescent="0.3">
      <c r="A2645" s="166" t="s">
        <v>5079</v>
      </c>
      <c r="B2645" s="99">
        <v>6838</v>
      </c>
      <c r="C2645" s="99">
        <v>55290</v>
      </c>
      <c r="D2645" s="165">
        <v>45470</v>
      </c>
      <c r="E2645" s="165">
        <v>45691</v>
      </c>
      <c r="F2645" s="166">
        <v>4</v>
      </c>
      <c r="G2645" s="178">
        <v>0.67</v>
      </c>
      <c r="H2645" s="181">
        <v>1</v>
      </c>
      <c r="I2645" s="180">
        <v>5.4600000000000003E-2</v>
      </c>
      <c r="J2645" s="21">
        <f t="shared" si="1235"/>
        <v>3.33</v>
      </c>
      <c r="K2645" s="21" t="str">
        <f t="shared" si="1236"/>
        <v>Y</v>
      </c>
      <c r="L2645" s="37" t="str">
        <f t="shared" si="1237"/>
        <v>NA</v>
      </c>
      <c r="M2645" s="8" t="str">
        <f t="shared" si="1238"/>
        <v>Y</v>
      </c>
      <c r="N2645" s="42">
        <f t="shared" si="1239"/>
        <v>4</v>
      </c>
      <c r="O2645" s="43">
        <f t="shared" si="1240"/>
        <v>200000</v>
      </c>
      <c r="P2645" s="43" t="str">
        <f t="shared" si="1241"/>
        <v>NA</v>
      </c>
      <c r="Q2645" s="24">
        <f t="shared" si="1242"/>
        <v>7211.3548000000001</v>
      </c>
      <c r="R2645" s="43">
        <f t="shared" si="1243"/>
        <v>0</v>
      </c>
      <c r="S2645" s="24">
        <f t="shared" si="1244"/>
        <v>1000000</v>
      </c>
      <c r="T2645" s="25" t="str">
        <f t="shared" si="1245"/>
        <v>Y</v>
      </c>
      <c r="U2645" s="44">
        <f t="shared" si="1246"/>
        <v>3</v>
      </c>
      <c r="V2645" s="45">
        <f t="shared" si="1247"/>
        <v>200000</v>
      </c>
      <c r="W2645" s="45">
        <f t="shared" si="1248"/>
        <v>1000000</v>
      </c>
      <c r="X2645" s="28">
        <f t="shared" si="1249"/>
        <v>7605.0947720799995</v>
      </c>
      <c r="Y2645" s="28">
        <f t="shared" si="1250"/>
        <v>0</v>
      </c>
      <c r="Z2645" s="45" t="str">
        <f t="shared" si="1251"/>
        <v>NA</v>
      </c>
      <c r="AA2645" s="29" t="str">
        <f t="shared" si="1252"/>
        <v>Y</v>
      </c>
      <c r="AB2645" s="46">
        <f t="shared" si="1253"/>
        <v>2</v>
      </c>
      <c r="AC2645" s="31">
        <f t="shared" si="1254"/>
        <v>200000</v>
      </c>
      <c r="AD2645" s="31">
        <f t="shared" si="1255"/>
        <v>1000000</v>
      </c>
      <c r="AE2645" s="31">
        <f t="shared" si="1256"/>
        <v>8020.3329466355672</v>
      </c>
      <c r="AF2645" s="47">
        <f t="shared" si="1257"/>
        <v>0</v>
      </c>
      <c r="AG2645" s="31" t="str">
        <f t="shared" si="1258"/>
        <v>NA</v>
      </c>
      <c r="AH2645" s="48">
        <f t="shared" si="1259"/>
        <v>1</v>
      </c>
      <c r="AI2645" s="33">
        <f t="shared" si="1260"/>
        <v>20000</v>
      </c>
      <c r="AJ2645" s="33">
        <f t="shared" si="1261"/>
        <v>65000</v>
      </c>
      <c r="AK2645" s="33">
        <f t="shared" si="1262"/>
        <v>8458.2431255218689</v>
      </c>
      <c r="AL2645" s="33">
        <f t="shared" si="1263"/>
        <v>0</v>
      </c>
      <c r="AM2645" s="34">
        <f t="shared" si="1264"/>
        <v>0</v>
      </c>
    </row>
    <row r="2646" spans="1:39" ht="15" customHeight="1" x14ac:dyDescent="0.3">
      <c r="A2646" s="166" t="s">
        <v>5080</v>
      </c>
      <c r="B2646" s="99">
        <v>10736</v>
      </c>
      <c r="C2646" s="99">
        <v>31086</v>
      </c>
      <c r="D2646" s="165">
        <v>44956</v>
      </c>
      <c r="E2646" s="165">
        <v>45181</v>
      </c>
      <c r="F2646" s="166">
        <v>2</v>
      </c>
      <c r="G2646" s="178">
        <v>1.05</v>
      </c>
      <c r="H2646" s="181">
        <v>0.5</v>
      </c>
      <c r="I2646" s="180">
        <v>3.1300000000000001E-2</v>
      </c>
      <c r="J2646" s="21">
        <f t="shared" si="1235"/>
        <v>0.95</v>
      </c>
      <c r="K2646" s="21" t="str">
        <f t="shared" si="1236"/>
        <v>Y</v>
      </c>
      <c r="L2646" s="37" t="str">
        <f t="shared" si="1237"/>
        <v>NA</v>
      </c>
      <c r="M2646" s="8" t="str">
        <f t="shared" si="1238"/>
        <v>Y</v>
      </c>
      <c r="N2646" s="42">
        <f t="shared" si="1239"/>
        <v>2</v>
      </c>
      <c r="O2646" s="43">
        <f t="shared" si="1240"/>
        <v>200000</v>
      </c>
      <c r="P2646" s="43" t="str">
        <f t="shared" si="1241"/>
        <v>NA</v>
      </c>
      <c r="Q2646" s="24">
        <f t="shared" si="1242"/>
        <v>11072.036800000002</v>
      </c>
      <c r="R2646" s="43">
        <f t="shared" si="1243"/>
        <v>0</v>
      </c>
      <c r="S2646" s="24">
        <f t="shared" si="1244"/>
        <v>1000000</v>
      </c>
      <c r="T2646" s="25" t="str">
        <f t="shared" si="1245"/>
        <v>N</v>
      </c>
      <c r="U2646" s="44">
        <f t="shared" si="1246"/>
        <v>1</v>
      </c>
      <c r="V2646" s="45">
        <f t="shared" si="1247"/>
        <v>20000</v>
      </c>
      <c r="W2646" s="45">
        <f t="shared" si="1248"/>
        <v>65000</v>
      </c>
      <c r="X2646" s="28">
        <f t="shared" si="1249"/>
        <v>11418.591551840003</v>
      </c>
      <c r="Y2646" s="28">
        <f t="shared" si="1250"/>
        <v>0</v>
      </c>
      <c r="Z2646" s="45">
        <f t="shared" si="1251"/>
        <v>11423.371648159995</v>
      </c>
      <c r="AA2646" s="29" t="str">
        <f t="shared" si="1252"/>
        <v>N</v>
      </c>
      <c r="AB2646" s="46">
        <f t="shared" si="1253"/>
        <v>0</v>
      </c>
      <c r="AC2646" s="31">
        <f t="shared" si="1254"/>
        <v>0</v>
      </c>
      <c r="AD2646" s="31">
        <f t="shared" si="1255"/>
        <v>0</v>
      </c>
      <c r="AE2646" s="31">
        <f t="shared" si="1256"/>
        <v>0</v>
      </c>
      <c r="AF2646" s="47">
        <f t="shared" si="1257"/>
        <v>0</v>
      </c>
      <c r="AG2646" s="31">
        <f t="shared" si="1258"/>
        <v>0</v>
      </c>
      <c r="AH2646" s="48">
        <f t="shared" si="1259"/>
        <v>0</v>
      </c>
      <c r="AI2646" s="33">
        <f t="shared" si="1260"/>
        <v>0</v>
      </c>
      <c r="AJ2646" s="33">
        <f t="shared" si="1261"/>
        <v>0</v>
      </c>
      <c r="AK2646" s="33">
        <f t="shared" si="1262"/>
        <v>0</v>
      </c>
      <c r="AL2646" s="33">
        <f t="shared" si="1263"/>
        <v>0</v>
      </c>
      <c r="AM2646" s="34">
        <f t="shared" si="1264"/>
        <v>0</v>
      </c>
    </row>
    <row r="2647" spans="1:39" ht="15" customHeight="1" x14ac:dyDescent="0.3">
      <c r="A2647" s="166" t="s">
        <v>5081</v>
      </c>
      <c r="B2647" s="99">
        <v>13366</v>
      </c>
      <c r="C2647" s="99">
        <v>24597</v>
      </c>
      <c r="D2647" s="165">
        <v>44557</v>
      </c>
      <c r="E2647" s="165">
        <v>44825</v>
      </c>
      <c r="F2647" s="166">
        <v>4</v>
      </c>
      <c r="G2647" s="178">
        <v>2.74</v>
      </c>
      <c r="H2647" s="181">
        <v>0.5</v>
      </c>
      <c r="I2647" s="180">
        <v>2.0199999999999999E-2</v>
      </c>
      <c r="J2647" s="21">
        <f t="shared" si="1235"/>
        <v>1.2599999999999998</v>
      </c>
      <c r="K2647" s="21" t="str">
        <f t="shared" si="1236"/>
        <v>Y</v>
      </c>
      <c r="L2647" s="37" t="str">
        <f t="shared" si="1237"/>
        <v>NA</v>
      </c>
      <c r="M2647" s="8" t="str">
        <f t="shared" si="1238"/>
        <v>Y</v>
      </c>
      <c r="N2647" s="42">
        <f t="shared" si="1239"/>
        <v>3</v>
      </c>
      <c r="O2647" s="43">
        <f t="shared" si="1240"/>
        <v>200000</v>
      </c>
      <c r="P2647" s="43" t="str">
        <f t="shared" si="1241"/>
        <v>NA</v>
      </c>
      <c r="Q2647" s="24">
        <f t="shared" si="1242"/>
        <v>13635.993200000001</v>
      </c>
      <c r="R2647" s="43">
        <f t="shared" si="1243"/>
        <v>0</v>
      </c>
      <c r="S2647" s="24">
        <f t="shared" si="1244"/>
        <v>1000000</v>
      </c>
      <c r="T2647" s="25" t="str">
        <f t="shared" si="1245"/>
        <v>Y</v>
      </c>
      <c r="U2647" s="44">
        <f t="shared" si="1246"/>
        <v>2</v>
      </c>
      <c r="V2647" s="45">
        <f t="shared" si="1247"/>
        <v>200000</v>
      </c>
      <c r="W2647" s="45">
        <f t="shared" si="1248"/>
        <v>1000000</v>
      </c>
      <c r="X2647" s="28">
        <f t="shared" si="1249"/>
        <v>13911.440262640001</v>
      </c>
      <c r="Y2647" s="28">
        <f t="shared" si="1250"/>
        <v>0</v>
      </c>
      <c r="Z2647" s="45" t="str">
        <f t="shared" si="1251"/>
        <v>NA</v>
      </c>
      <c r="AA2647" s="29" t="str">
        <f t="shared" si="1252"/>
        <v>N</v>
      </c>
      <c r="AB2647" s="46">
        <f t="shared" si="1253"/>
        <v>1</v>
      </c>
      <c r="AC2647" s="31">
        <f t="shared" si="1254"/>
        <v>20000</v>
      </c>
      <c r="AD2647" s="31">
        <f t="shared" si="1255"/>
        <v>65000</v>
      </c>
      <c r="AE2647" s="31">
        <f t="shared" si="1256"/>
        <v>14192.451355945328</v>
      </c>
      <c r="AF2647" s="47">
        <f t="shared" si="1257"/>
        <v>0</v>
      </c>
      <c r="AG2647" s="31">
        <f t="shared" si="1258"/>
        <v>0</v>
      </c>
      <c r="AH2647" s="48">
        <f t="shared" si="1259"/>
        <v>0</v>
      </c>
      <c r="AI2647" s="33">
        <f t="shared" si="1260"/>
        <v>0</v>
      </c>
      <c r="AJ2647" s="33">
        <f t="shared" si="1261"/>
        <v>0</v>
      </c>
      <c r="AK2647" s="33">
        <f t="shared" si="1262"/>
        <v>0</v>
      </c>
      <c r="AL2647" s="33">
        <f t="shared" si="1263"/>
        <v>0</v>
      </c>
      <c r="AM2647" s="34">
        <f t="shared" si="1264"/>
        <v>0</v>
      </c>
    </row>
    <row r="2648" spans="1:39" ht="15" customHeight="1" x14ac:dyDescent="0.3">
      <c r="A2648" s="166" t="s">
        <v>5082</v>
      </c>
      <c r="B2648" s="99">
        <v>14802</v>
      </c>
      <c r="C2648" s="99">
        <v>80417</v>
      </c>
      <c r="D2648" s="165">
        <v>44791</v>
      </c>
      <c r="E2648" s="165">
        <v>44949</v>
      </c>
      <c r="F2648" s="166">
        <v>4</v>
      </c>
      <c r="G2648" s="178">
        <v>3.4</v>
      </c>
      <c r="H2648" s="181">
        <v>0.5</v>
      </c>
      <c r="I2648" s="180">
        <v>8.5000000000000006E-2</v>
      </c>
      <c r="J2648" s="21">
        <f t="shared" si="1235"/>
        <v>0.60000000000000009</v>
      </c>
      <c r="K2648" s="21" t="str">
        <f t="shared" si="1236"/>
        <v>Y</v>
      </c>
      <c r="L2648" s="37" t="str">
        <f t="shared" si="1237"/>
        <v>NA</v>
      </c>
      <c r="M2648" s="8" t="str">
        <f t="shared" si="1238"/>
        <v>Y</v>
      </c>
      <c r="N2648" s="42">
        <f t="shared" si="1239"/>
        <v>2</v>
      </c>
      <c r="O2648" s="43">
        <f t="shared" si="1240"/>
        <v>200000</v>
      </c>
      <c r="P2648" s="43" t="str">
        <f t="shared" si="1241"/>
        <v>NA</v>
      </c>
      <c r="Q2648" s="24">
        <f t="shared" si="1242"/>
        <v>16060.17</v>
      </c>
      <c r="R2648" s="43">
        <f t="shared" si="1243"/>
        <v>0</v>
      </c>
      <c r="S2648" s="24">
        <f t="shared" si="1244"/>
        <v>1000000</v>
      </c>
      <c r="T2648" s="25" t="str">
        <f t="shared" si="1245"/>
        <v>N</v>
      </c>
      <c r="U2648" s="44">
        <f t="shared" si="1246"/>
        <v>1</v>
      </c>
      <c r="V2648" s="45">
        <f t="shared" si="1247"/>
        <v>20000</v>
      </c>
      <c r="W2648" s="45">
        <f t="shared" si="1248"/>
        <v>65000</v>
      </c>
      <c r="X2648" s="28">
        <f t="shared" si="1249"/>
        <v>0</v>
      </c>
      <c r="Y2648" s="28">
        <f t="shared" si="1250"/>
        <v>17425.284449999999</v>
      </c>
      <c r="Z2648" s="45">
        <f t="shared" si="1251"/>
        <v>0</v>
      </c>
      <c r="AA2648" s="29" t="str">
        <f t="shared" si="1252"/>
        <v>N</v>
      </c>
      <c r="AB2648" s="46">
        <f t="shared" si="1253"/>
        <v>0</v>
      </c>
      <c r="AC2648" s="31">
        <f t="shared" si="1254"/>
        <v>0</v>
      </c>
      <c r="AD2648" s="31">
        <f t="shared" si="1255"/>
        <v>0</v>
      </c>
      <c r="AE2648" s="31">
        <f t="shared" si="1256"/>
        <v>0</v>
      </c>
      <c r="AF2648" s="47">
        <f t="shared" si="1257"/>
        <v>0</v>
      </c>
      <c r="AG2648" s="31">
        <f t="shared" si="1258"/>
        <v>0</v>
      </c>
      <c r="AH2648" s="48">
        <f t="shared" si="1259"/>
        <v>0</v>
      </c>
      <c r="AI2648" s="33">
        <f t="shared" si="1260"/>
        <v>0</v>
      </c>
      <c r="AJ2648" s="33">
        <f t="shared" si="1261"/>
        <v>0</v>
      </c>
      <c r="AK2648" s="33">
        <f t="shared" si="1262"/>
        <v>0</v>
      </c>
      <c r="AL2648" s="33">
        <f t="shared" si="1263"/>
        <v>0</v>
      </c>
      <c r="AM2648" s="34">
        <f t="shared" si="1264"/>
        <v>17425.284449999999</v>
      </c>
    </row>
    <row r="2649" spans="1:39" ht="15" customHeight="1" x14ac:dyDescent="0.3">
      <c r="A2649" s="166" t="s">
        <v>5083</v>
      </c>
      <c r="B2649" s="99">
        <v>12772</v>
      </c>
      <c r="C2649" s="99">
        <v>72758</v>
      </c>
      <c r="D2649" s="165">
        <v>45033</v>
      </c>
      <c r="E2649" s="165">
        <v>45246</v>
      </c>
      <c r="F2649" s="166">
        <v>4</v>
      </c>
      <c r="G2649" s="178">
        <v>3.97</v>
      </c>
      <c r="H2649" s="181">
        <v>0.75</v>
      </c>
      <c r="I2649" s="180">
        <v>1.6500000000000001E-2</v>
      </c>
      <c r="J2649" s="21">
        <f t="shared" si="1235"/>
        <v>2.9999999999999805E-2</v>
      </c>
      <c r="K2649" s="21" t="str">
        <f t="shared" si="1236"/>
        <v>Y</v>
      </c>
      <c r="L2649" s="37" t="str">
        <f t="shared" si="1237"/>
        <v>NA</v>
      </c>
      <c r="M2649" s="8" t="str">
        <f t="shared" si="1238"/>
        <v>Y</v>
      </c>
      <c r="N2649" s="42">
        <f t="shared" si="1239"/>
        <v>1</v>
      </c>
      <c r="O2649" s="43">
        <f t="shared" si="1240"/>
        <v>200000</v>
      </c>
      <c r="P2649" s="43" t="str">
        <f t="shared" si="1241"/>
        <v>NA</v>
      </c>
      <c r="Q2649" s="24">
        <f t="shared" si="1242"/>
        <v>12982.737999999999</v>
      </c>
      <c r="R2649" s="43">
        <f t="shared" si="1243"/>
        <v>0</v>
      </c>
      <c r="S2649" s="24">
        <f t="shared" si="1244"/>
        <v>1000000</v>
      </c>
      <c r="T2649" s="25" t="str">
        <f t="shared" si="1245"/>
        <v>N</v>
      </c>
      <c r="U2649" s="44">
        <f t="shared" si="1246"/>
        <v>0</v>
      </c>
      <c r="V2649" s="45">
        <f t="shared" si="1247"/>
        <v>0</v>
      </c>
      <c r="W2649" s="45">
        <f t="shared" si="1248"/>
        <v>0</v>
      </c>
      <c r="X2649" s="28">
        <f t="shared" si="1249"/>
        <v>0</v>
      </c>
      <c r="Y2649" s="28">
        <f t="shared" si="1250"/>
        <v>0</v>
      </c>
      <c r="Z2649" s="45">
        <f t="shared" si="1251"/>
        <v>0</v>
      </c>
      <c r="AA2649" s="29" t="str">
        <f t="shared" si="1252"/>
        <v>N</v>
      </c>
      <c r="AB2649" s="46">
        <f t="shared" si="1253"/>
        <v>0</v>
      </c>
      <c r="AC2649" s="31">
        <f t="shared" si="1254"/>
        <v>0</v>
      </c>
      <c r="AD2649" s="31">
        <f t="shared" si="1255"/>
        <v>0</v>
      </c>
      <c r="AE2649" s="31">
        <f t="shared" si="1256"/>
        <v>0</v>
      </c>
      <c r="AF2649" s="47">
        <f t="shared" si="1257"/>
        <v>0</v>
      </c>
      <c r="AG2649" s="31">
        <f t="shared" si="1258"/>
        <v>0</v>
      </c>
      <c r="AH2649" s="48">
        <f t="shared" si="1259"/>
        <v>0</v>
      </c>
      <c r="AI2649" s="33">
        <f t="shared" si="1260"/>
        <v>0</v>
      </c>
      <c r="AJ2649" s="33">
        <f t="shared" si="1261"/>
        <v>0</v>
      </c>
      <c r="AK2649" s="33">
        <f t="shared" si="1262"/>
        <v>0</v>
      </c>
      <c r="AL2649" s="33">
        <f t="shared" si="1263"/>
        <v>0</v>
      </c>
      <c r="AM2649" s="34">
        <f t="shared" si="1264"/>
        <v>0</v>
      </c>
    </row>
    <row r="2650" spans="1:39" ht="15" customHeight="1" x14ac:dyDescent="0.3">
      <c r="A2650" s="166" t="s">
        <v>5084</v>
      </c>
      <c r="B2650" s="99">
        <v>5265</v>
      </c>
      <c r="C2650" s="99">
        <v>89442</v>
      </c>
      <c r="D2650" s="165">
        <v>44433</v>
      </c>
      <c r="E2650" s="165">
        <v>44488</v>
      </c>
      <c r="F2650" s="166">
        <v>4</v>
      </c>
      <c r="G2650" s="178">
        <v>3.35</v>
      </c>
      <c r="H2650" s="181">
        <v>0.75</v>
      </c>
      <c r="I2650" s="180">
        <v>6.93E-2</v>
      </c>
      <c r="J2650" s="21">
        <f t="shared" si="1235"/>
        <v>0.64999999999999991</v>
      </c>
      <c r="K2650" s="21" t="str">
        <f t="shared" si="1236"/>
        <v>Y</v>
      </c>
      <c r="L2650" s="37" t="str">
        <f t="shared" si="1237"/>
        <v>NA</v>
      </c>
      <c r="M2650" s="8" t="str">
        <f t="shared" si="1238"/>
        <v>Y</v>
      </c>
      <c r="N2650" s="42">
        <f t="shared" si="1239"/>
        <v>1</v>
      </c>
      <c r="O2650" s="43">
        <f t="shared" si="1240"/>
        <v>200000</v>
      </c>
      <c r="P2650" s="43" t="str">
        <f t="shared" si="1241"/>
        <v>NA</v>
      </c>
      <c r="Q2650" s="24">
        <f t="shared" si="1242"/>
        <v>5629.8644999999997</v>
      </c>
      <c r="R2650" s="43">
        <f t="shared" si="1243"/>
        <v>0</v>
      </c>
      <c r="S2650" s="24">
        <f t="shared" si="1244"/>
        <v>1000000</v>
      </c>
      <c r="T2650" s="25" t="str">
        <f t="shared" si="1245"/>
        <v>N</v>
      </c>
      <c r="U2650" s="44">
        <f t="shared" si="1246"/>
        <v>0</v>
      </c>
      <c r="V2650" s="45">
        <f t="shared" si="1247"/>
        <v>0</v>
      </c>
      <c r="W2650" s="45">
        <f t="shared" si="1248"/>
        <v>0</v>
      </c>
      <c r="X2650" s="28">
        <f t="shared" si="1249"/>
        <v>0</v>
      </c>
      <c r="Y2650" s="28">
        <f t="shared" si="1250"/>
        <v>0</v>
      </c>
      <c r="Z2650" s="45">
        <f t="shared" si="1251"/>
        <v>0</v>
      </c>
      <c r="AA2650" s="29" t="str">
        <f t="shared" si="1252"/>
        <v>N</v>
      </c>
      <c r="AB2650" s="46">
        <f t="shared" si="1253"/>
        <v>0</v>
      </c>
      <c r="AC2650" s="31">
        <f t="shared" si="1254"/>
        <v>0</v>
      </c>
      <c r="AD2650" s="31">
        <f t="shared" si="1255"/>
        <v>0</v>
      </c>
      <c r="AE2650" s="31">
        <f t="shared" si="1256"/>
        <v>0</v>
      </c>
      <c r="AF2650" s="47">
        <f t="shared" si="1257"/>
        <v>0</v>
      </c>
      <c r="AG2650" s="31">
        <f t="shared" si="1258"/>
        <v>0</v>
      </c>
      <c r="AH2650" s="48">
        <f t="shared" si="1259"/>
        <v>0</v>
      </c>
      <c r="AI2650" s="33">
        <f t="shared" si="1260"/>
        <v>0</v>
      </c>
      <c r="AJ2650" s="33">
        <f t="shared" si="1261"/>
        <v>0</v>
      </c>
      <c r="AK2650" s="33">
        <f t="shared" si="1262"/>
        <v>0</v>
      </c>
      <c r="AL2650" s="33">
        <f t="shared" si="1263"/>
        <v>0</v>
      </c>
      <c r="AM2650" s="34">
        <f t="shared" si="1264"/>
        <v>0</v>
      </c>
    </row>
    <row r="2651" spans="1:39" ht="15" customHeight="1" x14ac:dyDescent="0.3">
      <c r="A2651" s="166" t="s">
        <v>5085</v>
      </c>
      <c r="B2651" s="99">
        <v>16544</v>
      </c>
      <c r="C2651" s="99">
        <v>55249</v>
      </c>
      <c r="D2651" s="165">
        <v>44901</v>
      </c>
      <c r="E2651" s="165">
        <v>45028</v>
      </c>
      <c r="F2651" s="166">
        <v>4</v>
      </c>
      <c r="G2651" s="178">
        <v>2.74</v>
      </c>
      <c r="H2651" s="181">
        <v>0.5</v>
      </c>
      <c r="I2651" s="180">
        <v>5.8999999999999997E-2</v>
      </c>
      <c r="J2651" s="21">
        <f t="shared" si="1235"/>
        <v>1.2599999999999998</v>
      </c>
      <c r="K2651" s="21" t="str">
        <f t="shared" si="1236"/>
        <v>Y</v>
      </c>
      <c r="L2651" s="37" t="str">
        <f t="shared" si="1237"/>
        <v>NA</v>
      </c>
      <c r="M2651" s="8" t="str">
        <f t="shared" si="1238"/>
        <v>Y</v>
      </c>
      <c r="N2651" s="42">
        <f t="shared" si="1239"/>
        <v>3</v>
      </c>
      <c r="O2651" s="43">
        <f t="shared" si="1240"/>
        <v>200000</v>
      </c>
      <c r="P2651" s="43" t="str">
        <f t="shared" si="1241"/>
        <v>NA</v>
      </c>
      <c r="Q2651" s="24">
        <f t="shared" si="1242"/>
        <v>17520.095999999998</v>
      </c>
      <c r="R2651" s="43">
        <f t="shared" si="1243"/>
        <v>0</v>
      </c>
      <c r="S2651" s="24">
        <f t="shared" si="1244"/>
        <v>1000000</v>
      </c>
      <c r="T2651" s="25" t="str">
        <f t="shared" si="1245"/>
        <v>Y</v>
      </c>
      <c r="U2651" s="44">
        <f t="shared" si="1246"/>
        <v>2</v>
      </c>
      <c r="V2651" s="45">
        <f t="shared" si="1247"/>
        <v>200000</v>
      </c>
      <c r="W2651" s="45">
        <f t="shared" si="1248"/>
        <v>1000000</v>
      </c>
      <c r="X2651" s="28">
        <f t="shared" si="1249"/>
        <v>18553.781663999998</v>
      </c>
      <c r="Y2651" s="28">
        <f t="shared" si="1250"/>
        <v>0</v>
      </c>
      <c r="Z2651" s="45" t="str">
        <f t="shared" si="1251"/>
        <v>NA</v>
      </c>
      <c r="AA2651" s="29" t="str">
        <f t="shared" si="1252"/>
        <v>N</v>
      </c>
      <c r="AB2651" s="46">
        <f t="shared" si="1253"/>
        <v>1</v>
      </c>
      <c r="AC2651" s="31">
        <f t="shared" si="1254"/>
        <v>20000</v>
      </c>
      <c r="AD2651" s="31">
        <f t="shared" si="1255"/>
        <v>65000</v>
      </c>
      <c r="AE2651" s="31">
        <f t="shared" si="1256"/>
        <v>19648.454782175999</v>
      </c>
      <c r="AF2651" s="47">
        <f t="shared" si="1257"/>
        <v>0</v>
      </c>
      <c r="AG2651" s="31">
        <f t="shared" si="1258"/>
        <v>0</v>
      </c>
      <c r="AH2651" s="48">
        <f t="shared" si="1259"/>
        <v>0</v>
      </c>
      <c r="AI2651" s="33">
        <f t="shared" si="1260"/>
        <v>0</v>
      </c>
      <c r="AJ2651" s="33">
        <f t="shared" si="1261"/>
        <v>0</v>
      </c>
      <c r="AK2651" s="33">
        <f t="shared" si="1262"/>
        <v>0</v>
      </c>
      <c r="AL2651" s="33">
        <f t="shared" si="1263"/>
        <v>0</v>
      </c>
      <c r="AM2651" s="34">
        <f t="shared" si="1264"/>
        <v>0</v>
      </c>
    </row>
    <row r="2652" spans="1:39" ht="15" customHeight="1" x14ac:dyDescent="0.3">
      <c r="A2652" s="166" t="s">
        <v>5086</v>
      </c>
      <c r="B2652" s="99">
        <v>19444</v>
      </c>
      <c r="C2652" s="99">
        <v>33817</v>
      </c>
      <c r="D2652" s="165">
        <v>45018</v>
      </c>
      <c r="E2652" s="165">
        <v>45234</v>
      </c>
      <c r="F2652" s="166">
        <v>2</v>
      </c>
      <c r="G2652" s="178">
        <v>0.27</v>
      </c>
      <c r="H2652" s="181">
        <v>0.75</v>
      </c>
      <c r="I2652" s="180">
        <v>3.7900000000000003E-2</v>
      </c>
      <c r="J2652" s="21">
        <f t="shared" si="1235"/>
        <v>1.73</v>
      </c>
      <c r="K2652" s="21" t="str">
        <f t="shared" si="1236"/>
        <v>Y</v>
      </c>
      <c r="L2652" s="37" t="str">
        <f t="shared" si="1237"/>
        <v>NA</v>
      </c>
      <c r="M2652" s="8" t="str">
        <f t="shared" si="1238"/>
        <v>Y</v>
      </c>
      <c r="N2652" s="42">
        <f t="shared" si="1239"/>
        <v>3</v>
      </c>
      <c r="O2652" s="43">
        <f t="shared" si="1240"/>
        <v>200000</v>
      </c>
      <c r="P2652" s="43" t="str">
        <f t="shared" si="1241"/>
        <v>NA</v>
      </c>
      <c r="Q2652" s="24">
        <f t="shared" si="1242"/>
        <v>20180.927599999999</v>
      </c>
      <c r="R2652" s="43">
        <f t="shared" si="1243"/>
        <v>0</v>
      </c>
      <c r="S2652" s="24">
        <f t="shared" si="1244"/>
        <v>1000000</v>
      </c>
      <c r="T2652" s="25" t="str">
        <f t="shared" si="1245"/>
        <v>Y</v>
      </c>
      <c r="U2652" s="44">
        <f t="shared" si="1246"/>
        <v>2</v>
      </c>
      <c r="V2652" s="45">
        <f t="shared" si="1247"/>
        <v>200000</v>
      </c>
      <c r="W2652" s="45">
        <f t="shared" si="1248"/>
        <v>1000000</v>
      </c>
      <c r="X2652" s="28">
        <f t="shared" si="1249"/>
        <v>20945.784756040001</v>
      </c>
      <c r="Y2652" s="28">
        <f t="shared" si="1250"/>
        <v>0</v>
      </c>
      <c r="Z2652" s="45" t="str">
        <f t="shared" si="1251"/>
        <v>NA</v>
      </c>
      <c r="AA2652" s="29" t="str">
        <f t="shared" si="1252"/>
        <v>N</v>
      </c>
      <c r="AB2652" s="46">
        <f t="shared" si="1253"/>
        <v>1</v>
      </c>
      <c r="AC2652" s="31">
        <f t="shared" si="1254"/>
        <v>20000</v>
      </c>
      <c r="AD2652" s="31">
        <f t="shared" si="1255"/>
        <v>65000</v>
      </c>
      <c r="AE2652" s="31">
        <f t="shared" si="1256"/>
        <v>20000</v>
      </c>
      <c r="AF2652" s="47">
        <f t="shared" si="1257"/>
        <v>1739.6299982939163</v>
      </c>
      <c r="AG2652" s="31">
        <f t="shared" si="1258"/>
        <v>0</v>
      </c>
      <c r="AH2652" s="48">
        <f t="shared" si="1259"/>
        <v>0</v>
      </c>
      <c r="AI2652" s="33">
        <f t="shared" si="1260"/>
        <v>0</v>
      </c>
      <c r="AJ2652" s="33">
        <f t="shared" si="1261"/>
        <v>0</v>
      </c>
      <c r="AK2652" s="33">
        <f t="shared" si="1262"/>
        <v>0</v>
      </c>
      <c r="AL2652" s="33">
        <f t="shared" si="1263"/>
        <v>0</v>
      </c>
      <c r="AM2652" s="34">
        <f t="shared" si="1264"/>
        <v>1739.6299982939163</v>
      </c>
    </row>
    <row r="2653" spans="1:39" ht="15" customHeight="1" x14ac:dyDescent="0.3">
      <c r="A2653" s="166" t="s">
        <v>5087</v>
      </c>
      <c r="B2653" s="99">
        <v>11579</v>
      </c>
      <c r="C2653" s="99">
        <v>38901</v>
      </c>
      <c r="D2653" s="165">
        <v>44594</v>
      </c>
      <c r="E2653" s="165">
        <v>44900</v>
      </c>
      <c r="F2653" s="166">
        <v>4</v>
      </c>
      <c r="G2653" s="178">
        <v>2.17</v>
      </c>
      <c r="H2653" s="181">
        <v>0.75</v>
      </c>
      <c r="I2653" s="180">
        <v>7.3099999999999998E-2</v>
      </c>
      <c r="J2653" s="21">
        <f t="shared" si="1235"/>
        <v>1.83</v>
      </c>
      <c r="K2653" s="21" t="str">
        <f t="shared" si="1236"/>
        <v>Y</v>
      </c>
      <c r="L2653" s="37" t="str">
        <f t="shared" si="1237"/>
        <v>NA</v>
      </c>
      <c r="M2653" s="8" t="str">
        <f t="shared" si="1238"/>
        <v>Y</v>
      </c>
      <c r="N2653" s="42">
        <f t="shared" si="1239"/>
        <v>3</v>
      </c>
      <c r="O2653" s="43">
        <f t="shared" si="1240"/>
        <v>200000</v>
      </c>
      <c r="P2653" s="43" t="str">
        <f t="shared" si="1241"/>
        <v>NA</v>
      </c>
      <c r="Q2653" s="24">
        <f t="shared" si="1242"/>
        <v>12425.4249</v>
      </c>
      <c r="R2653" s="43">
        <f t="shared" si="1243"/>
        <v>0</v>
      </c>
      <c r="S2653" s="24">
        <f t="shared" si="1244"/>
        <v>1000000</v>
      </c>
      <c r="T2653" s="25" t="str">
        <f t="shared" si="1245"/>
        <v>Y</v>
      </c>
      <c r="U2653" s="44">
        <f t="shared" si="1246"/>
        <v>2</v>
      </c>
      <c r="V2653" s="45">
        <f t="shared" si="1247"/>
        <v>200000</v>
      </c>
      <c r="W2653" s="45">
        <f t="shared" si="1248"/>
        <v>1000000</v>
      </c>
      <c r="X2653" s="28">
        <f t="shared" si="1249"/>
        <v>13333.72346019</v>
      </c>
      <c r="Y2653" s="28">
        <f t="shared" si="1250"/>
        <v>0</v>
      </c>
      <c r="Z2653" s="45" t="str">
        <f t="shared" si="1251"/>
        <v>NA</v>
      </c>
      <c r="AA2653" s="29" t="str">
        <f t="shared" si="1252"/>
        <v>N</v>
      </c>
      <c r="AB2653" s="46">
        <f t="shared" si="1253"/>
        <v>1</v>
      </c>
      <c r="AC2653" s="31">
        <f t="shared" si="1254"/>
        <v>20000</v>
      </c>
      <c r="AD2653" s="31">
        <f t="shared" si="1255"/>
        <v>65000</v>
      </c>
      <c r="AE2653" s="31">
        <f t="shared" si="1256"/>
        <v>14308.418645129888</v>
      </c>
      <c r="AF2653" s="47">
        <f t="shared" si="1257"/>
        <v>0</v>
      </c>
      <c r="AG2653" s="31">
        <f t="shared" si="1258"/>
        <v>0</v>
      </c>
      <c r="AH2653" s="48">
        <f t="shared" si="1259"/>
        <v>0</v>
      </c>
      <c r="AI2653" s="33">
        <f t="shared" si="1260"/>
        <v>0</v>
      </c>
      <c r="AJ2653" s="33">
        <f t="shared" si="1261"/>
        <v>0</v>
      </c>
      <c r="AK2653" s="33">
        <f t="shared" si="1262"/>
        <v>0</v>
      </c>
      <c r="AL2653" s="33">
        <f t="shared" si="1263"/>
        <v>0</v>
      </c>
      <c r="AM2653" s="34">
        <f t="shared" si="1264"/>
        <v>0</v>
      </c>
    </row>
    <row r="2654" spans="1:39" ht="15" customHeight="1" x14ac:dyDescent="0.3">
      <c r="A2654" s="166" t="s">
        <v>5088</v>
      </c>
      <c r="B2654" s="99">
        <v>14671</v>
      </c>
      <c r="C2654" s="99">
        <v>69067</v>
      </c>
      <c r="D2654" s="165">
        <v>44557</v>
      </c>
      <c r="E2654" s="165">
        <v>44645</v>
      </c>
      <c r="F2654" s="166">
        <v>4</v>
      </c>
      <c r="G2654" s="178">
        <v>3.86</v>
      </c>
      <c r="H2654" s="181">
        <v>0.5</v>
      </c>
      <c r="I2654" s="180">
        <v>6.7799999999999999E-2</v>
      </c>
      <c r="J2654" s="21">
        <f t="shared" si="1235"/>
        <v>0.14000000000000012</v>
      </c>
      <c r="K2654" s="21" t="str">
        <f t="shared" si="1236"/>
        <v>Y</v>
      </c>
      <c r="L2654" s="37" t="str">
        <f t="shared" si="1237"/>
        <v>NA</v>
      </c>
      <c r="M2654" s="8" t="str">
        <f t="shared" si="1238"/>
        <v>Y</v>
      </c>
      <c r="N2654" s="42">
        <f t="shared" si="1239"/>
        <v>1</v>
      </c>
      <c r="O2654" s="43">
        <f t="shared" si="1240"/>
        <v>200000</v>
      </c>
      <c r="P2654" s="43" t="str">
        <f t="shared" si="1241"/>
        <v>NA</v>
      </c>
      <c r="Q2654" s="24">
        <f t="shared" si="1242"/>
        <v>15665.693800000001</v>
      </c>
      <c r="R2654" s="43">
        <f t="shared" si="1243"/>
        <v>0</v>
      </c>
      <c r="S2654" s="24">
        <f t="shared" si="1244"/>
        <v>1000000</v>
      </c>
      <c r="T2654" s="25" t="str">
        <f t="shared" si="1245"/>
        <v>N</v>
      </c>
      <c r="U2654" s="44">
        <f t="shared" si="1246"/>
        <v>0</v>
      </c>
      <c r="V2654" s="45">
        <f t="shared" si="1247"/>
        <v>0</v>
      </c>
      <c r="W2654" s="45">
        <f t="shared" si="1248"/>
        <v>0</v>
      </c>
      <c r="X2654" s="28">
        <f t="shared" si="1249"/>
        <v>0</v>
      </c>
      <c r="Y2654" s="28">
        <f t="shared" si="1250"/>
        <v>0</v>
      </c>
      <c r="Z2654" s="45">
        <f t="shared" si="1251"/>
        <v>0</v>
      </c>
      <c r="AA2654" s="29" t="str">
        <f t="shared" si="1252"/>
        <v>N</v>
      </c>
      <c r="AB2654" s="46">
        <f t="shared" si="1253"/>
        <v>0</v>
      </c>
      <c r="AC2654" s="31">
        <f t="shared" si="1254"/>
        <v>0</v>
      </c>
      <c r="AD2654" s="31">
        <f t="shared" si="1255"/>
        <v>0</v>
      </c>
      <c r="AE2654" s="31">
        <f t="shared" si="1256"/>
        <v>0</v>
      </c>
      <c r="AF2654" s="47">
        <f t="shared" si="1257"/>
        <v>0</v>
      </c>
      <c r="AG2654" s="31">
        <f t="shared" si="1258"/>
        <v>0</v>
      </c>
      <c r="AH2654" s="48">
        <f t="shared" si="1259"/>
        <v>0</v>
      </c>
      <c r="AI2654" s="33">
        <f t="shared" si="1260"/>
        <v>0</v>
      </c>
      <c r="AJ2654" s="33">
        <f t="shared" si="1261"/>
        <v>0</v>
      </c>
      <c r="AK2654" s="33">
        <f t="shared" si="1262"/>
        <v>0</v>
      </c>
      <c r="AL2654" s="33">
        <f t="shared" si="1263"/>
        <v>0</v>
      </c>
      <c r="AM2654" s="34">
        <f t="shared" si="1264"/>
        <v>0</v>
      </c>
    </row>
    <row r="2655" spans="1:39" ht="15" customHeight="1" x14ac:dyDescent="0.3">
      <c r="A2655" s="166" t="s">
        <v>5089</v>
      </c>
      <c r="B2655" s="99">
        <v>23262</v>
      </c>
      <c r="C2655" s="99">
        <v>81204</v>
      </c>
      <c r="D2655" s="165">
        <v>46020</v>
      </c>
      <c r="E2655" s="165">
        <v>46252</v>
      </c>
      <c r="F2655" s="166">
        <v>2</v>
      </c>
      <c r="G2655" s="178">
        <v>0.6</v>
      </c>
      <c r="H2655" s="181">
        <v>0.25</v>
      </c>
      <c r="I2655" s="180">
        <v>4.6800000000000001E-2</v>
      </c>
      <c r="J2655" s="21">
        <f t="shared" si="1235"/>
        <v>1.4</v>
      </c>
      <c r="K2655" s="21" t="str">
        <f t="shared" si="1236"/>
        <v>Y</v>
      </c>
      <c r="L2655" s="37" t="str">
        <f t="shared" si="1237"/>
        <v>NA</v>
      </c>
      <c r="M2655" s="8" t="str">
        <f t="shared" si="1238"/>
        <v>Y</v>
      </c>
      <c r="N2655" s="42">
        <f t="shared" si="1239"/>
        <v>6</v>
      </c>
      <c r="O2655" s="43">
        <f t="shared" si="1240"/>
        <v>200000</v>
      </c>
      <c r="P2655" s="43" t="str">
        <f t="shared" si="1241"/>
        <v>NA</v>
      </c>
      <c r="Q2655" s="24">
        <f t="shared" si="1242"/>
        <v>24350.661599999999</v>
      </c>
      <c r="R2655" s="43">
        <f t="shared" si="1243"/>
        <v>0</v>
      </c>
      <c r="S2655" s="24">
        <f t="shared" si="1244"/>
        <v>1000000</v>
      </c>
      <c r="T2655" s="25" t="str">
        <f t="shared" si="1245"/>
        <v>Y</v>
      </c>
      <c r="U2655" s="44">
        <f t="shared" si="1246"/>
        <v>5</v>
      </c>
      <c r="V2655" s="45">
        <f t="shared" si="1247"/>
        <v>200000</v>
      </c>
      <c r="W2655" s="45">
        <f t="shared" si="1248"/>
        <v>1000000</v>
      </c>
      <c r="X2655" s="28">
        <f t="shared" si="1249"/>
        <v>25490.27256288</v>
      </c>
      <c r="Y2655" s="28">
        <f t="shared" si="1250"/>
        <v>0</v>
      </c>
      <c r="Z2655" s="45" t="str">
        <f t="shared" si="1251"/>
        <v>NA</v>
      </c>
      <c r="AA2655" s="29" t="str">
        <f t="shared" si="1252"/>
        <v>N</v>
      </c>
      <c r="AB2655" s="46">
        <f t="shared" si="1253"/>
        <v>4</v>
      </c>
      <c r="AC2655" s="31">
        <f t="shared" si="1254"/>
        <v>20000</v>
      </c>
      <c r="AD2655" s="31">
        <f t="shared" si="1255"/>
        <v>65000</v>
      </c>
      <c r="AE2655" s="31">
        <f t="shared" si="1256"/>
        <v>20000</v>
      </c>
      <c r="AF2655" s="47">
        <f t="shared" si="1257"/>
        <v>6683.2173188227825</v>
      </c>
      <c r="AG2655" s="31">
        <f t="shared" si="1258"/>
        <v>0</v>
      </c>
      <c r="AH2655" s="48">
        <f t="shared" si="1259"/>
        <v>3</v>
      </c>
      <c r="AI2655" s="33">
        <f t="shared" si="1260"/>
        <v>20000</v>
      </c>
      <c r="AJ2655" s="33">
        <f t="shared" si="1261"/>
        <v>65000</v>
      </c>
      <c r="AK2655" s="33">
        <f t="shared" si="1262"/>
        <v>0</v>
      </c>
      <c r="AL2655" s="33">
        <f t="shared" si="1263"/>
        <v>27931.991889343688</v>
      </c>
      <c r="AM2655" s="34">
        <f t="shared" si="1264"/>
        <v>34615.209208166474</v>
      </c>
    </row>
    <row r="2656" spans="1:39" ht="15" customHeight="1" x14ac:dyDescent="0.3">
      <c r="A2656" s="166" t="s">
        <v>5090</v>
      </c>
      <c r="B2656" s="99">
        <v>17485</v>
      </c>
      <c r="C2656" s="99">
        <v>76174</v>
      </c>
      <c r="D2656" s="165">
        <v>45983</v>
      </c>
      <c r="E2656" s="165">
        <v>46132</v>
      </c>
      <c r="F2656" s="166">
        <v>4</v>
      </c>
      <c r="G2656" s="178">
        <v>0.2</v>
      </c>
      <c r="H2656" s="181">
        <v>0.75</v>
      </c>
      <c r="I2656" s="180">
        <v>7.9100000000000004E-2</v>
      </c>
      <c r="J2656" s="21">
        <f t="shared" si="1235"/>
        <v>3.8</v>
      </c>
      <c r="K2656" s="21" t="str">
        <f t="shared" si="1236"/>
        <v>Y</v>
      </c>
      <c r="L2656" s="37" t="str">
        <f t="shared" si="1237"/>
        <v>NA</v>
      </c>
      <c r="M2656" s="8" t="str">
        <f t="shared" si="1238"/>
        <v>Y</v>
      </c>
      <c r="N2656" s="42">
        <f t="shared" si="1239"/>
        <v>6</v>
      </c>
      <c r="O2656" s="43">
        <f t="shared" si="1240"/>
        <v>200000</v>
      </c>
      <c r="P2656" s="43" t="str">
        <f t="shared" si="1241"/>
        <v>NA</v>
      </c>
      <c r="Q2656" s="24">
        <f t="shared" si="1242"/>
        <v>18868.0635</v>
      </c>
      <c r="R2656" s="43">
        <f t="shared" si="1243"/>
        <v>0</v>
      </c>
      <c r="S2656" s="24">
        <f t="shared" si="1244"/>
        <v>1000000</v>
      </c>
      <c r="T2656" s="25" t="str">
        <f t="shared" si="1245"/>
        <v>Y</v>
      </c>
      <c r="U2656" s="44">
        <f t="shared" si="1246"/>
        <v>5</v>
      </c>
      <c r="V2656" s="45">
        <f t="shared" si="1247"/>
        <v>200000</v>
      </c>
      <c r="W2656" s="45">
        <f t="shared" si="1248"/>
        <v>1000000</v>
      </c>
      <c r="X2656" s="28">
        <f t="shared" si="1249"/>
        <v>20360.527322850001</v>
      </c>
      <c r="Y2656" s="28">
        <f t="shared" si="1250"/>
        <v>0</v>
      </c>
      <c r="Z2656" s="45" t="str">
        <f t="shared" si="1251"/>
        <v>NA</v>
      </c>
      <c r="AA2656" s="29" t="str">
        <f t="shared" si="1252"/>
        <v>Y</v>
      </c>
      <c r="AB2656" s="46">
        <f t="shared" si="1253"/>
        <v>4</v>
      </c>
      <c r="AC2656" s="31">
        <f t="shared" si="1254"/>
        <v>200000</v>
      </c>
      <c r="AD2656" s="31">
        <f t="shared" si="1255"/>
        <v>1000000</v>
      </c>
      <c r="AE2656" s="31">
        <f t="shared" si="1256"/>
        <v>21971.045034087434</v>
      </c>
      <c r="AF2656" s="47">
        <f t="shared" si="1257"/>
        <v>0</v>
      </c>
      <c r="AG2656" s="31" t="str">
        <f t="shared" si="1258"/>
        <v>NA</v>
      </c>
      <c r="AH2656" s="48">
        <f t="shared" si="1259"/>
        <v>3</v>
      </c>
      <c r="AI2656" s="33">
        <f t="shared" si="1260"/>
        <v>20000</v>
      </c>
      <c r="AJ2656" s="33">
        <f t="shared" si="1261"/>
        <v>65000</v>
      </c>
      <c r="AK2656" s="33">
        <f t="shared" si="1262"/>
        <v>20000</v>
      </c>
      <c r="AL2656" s="33">
        <f t="shared" si="1263"/>
        <v>3708.9546962837485</v>
      </c>
      <c r="AM2656" s="34">
        <f t="shared" si="1264"/>
        <v>3708.9546962837485</v>
      </c>
    </row>
    <row r="2657" spans="1:39" ht="15" customHeight="1" x14ac:dyDescent="0.3">
      <c r="A2657" s="166" t="s">
        <v>5091</v>
      </c>
      <c r="B2657" s="99">
        <v>20213</v>
      </c>
      <c r="C2657" s="99">
        <v>69821</v>
      </c>
      <c r="D2657" s="165">
        <v>44875</v>
      </c>
      <c r="E2657" s="165">
        <v>45114</v>
      </c>
      <c r="F2657" s="166">
        <v>2</v>
      </c>
      <c r="G2657" s="178">
        <v>0.37</v>
      </c>
      <c r="H2657" s="181">
        <v>0.25</v>
      </c>
      <c r="I2657" s="180">
        <v>3.6299999999999999E-2</v>
      </c>
      <c r="J2657" s="21">
        <f t="shared" si="1235"/>
        <v>1.63</v>
      </c>
      <c r="K2657" s="21" t="str">
        <f t="shared" si="1236"/>
        <v>Y</v>
      </c>
      <c r="L2657" s="37" t="str">
        <f t="shared" si="1237"/>
        <v>NA</v>
      </c>
      <c r="M2657" s="8" t="str">
        <f t="shared" si="1238"/>
        <v>Y</v>
      </c>
      <c r="N2657" s="42">
        <f t="shared" si="1239"/>
        <v>7</v>
      </c>
      <c r="O2657" s="43">
        <f t="shared" si="1240"/>
        <v>200000</v>
      </c>
      <c r="P2657" s="43" t="str">
        <f t="shared" si="1241"/>
        <v>NA</v>
      </c>
      <c r="Q2657" s="24">
        <f t="shared" si="1242"/>
        <v>20946.731899999999</v>
      </c>
      <c r="R2657" s="43">
        <f t="shared" si="1243"/>
        <v>0</v>
      </c>
      <c r="S2657" s="24">
        <f t="shared" si="1244"/>
        <v>1000000</v>
      </c>
      <c r="T2657" s="25" t="str">
        <f t="shared" si="1245"/>
        <v>Y</v>
      </c>
      <c r="U2657" s="44">
        <f t="shared" si="1246"/>
        <v>6</v>
      </c>
      <c r="V2657" s="45">
        <f t="shared" si="1247"/>
        <v>200000</v>
      </c>
      <c r="W2657" s="45">
        <f t="shared" si="1248"/>
        <v>1000000</v>
      </c>
      <c r="X2657" s="28">
        <f t="shared" si="1249"/>
        <v>21707.098267969999</v>
      </c>
      <c r="Y2657" s="28">
        <f t="shared" si="1250"/>
        <v>0</v>
      </c>
      <c r="Z2657" s="45" t="str">
        <f t="shared" si="1251"/>
        <v>NA</v>
      </c>
      <c r="AA2657" s="29" t="str">
        <f t="shared" si="1252"/>
        <v>N</v>
      </c>
      <c r="AB2657" s="46">
        <f t="shared" si="1253"/>
        <v>5</v>
      </c>
      <c r="AC2657" s="31">
        <f t="shared" si="1254"/>
        <v>20000</v>
      </c>
      <c r="AD2657" s="31">
        <f t="shared" si="1255"/>
        <v>65000</v>
      </c>
      <c r="AE2657" s="31">
        <f t="shared" si="1256"/>
        <v>20000</v>
      </c>
      <c r="AF2657" s="47">
        <f t="shared" si="1257"/>
        <v>2495.065935097311</v>
      </c>
      <c r="AG2657" s="31">
        <f t="shared" si="1258"/>
        <v>0</v>
      </c>
      <c r="AH2657" s="48">
        <f t="shared" si="1259"/>
        <v>4</v>
      </c>
      <c r="AI2657" s="33">
        <f t="shared" si="1260"/>
        <v>20000</v>
      </c>
      <c r="AJ2657" s="33">
        <f t="shared" si="1261"/>
        <v>65000</v>
      </c>
      <c r="AK2657" s="33">
        <f t="shared" si="1262"/>
        <v>0</v>
      </c>
      <c r="AL2657" s="33">
        <f t="shared" si="1263"/>
        <v>23311.636828541345</v>
      </c>
      <c r="AM2657" s="34">
        <f t="shared" si="1264"/>
        <v>25806.702763638656</v>
      </c>
    </row>
    <row r="2658" spans="1:39" ht="15" customHeight="1" x14ac:dyDescent="0.3">
      <c r="A2658" s="166" t="s">
        <v>5092</v>
      </c>
      <c r="B2658" s="99">
        <v>8184</v>
      </c>
      <c r="C2658" s="99">
        <v>48959</v>
      </c>
      <c r="D2658" s="165">
        <v>45104</v>
      </c>
      <c r="E2658" s="165">
        <v>45203</v>
      </c>
      <c r="F2658" s="166">
        <v>4</v>
      </c>
      <c r="G2658" s="178">
        <v>1.87</v>
      </c>
      <c r="H2658" s="181">
        <v>1</v>
      </c>
      <c r="I2658" s="180">
        <v>5.6099999999999997E-2</v>
      </c>
      <c r="J2658" s="21">
        <f t="shared" si="1235"/>
        <v>2.13</v>
      </c>
      <c r="K2658" s="21" t="str">
        <f t="shared" si="1236"/>
        <v>Y</v>
      </c>
      <c r="L2658" s="37" t="str">
        <f t="shared" si="1237"/>
        <v>NA</v>
      </c>
      <c r="M2658" s="8" t="str">
        <f t="shared" si="1238"/>
        <v>Y</v>
      </c>
      <c r="N2658" s="42">
        <f t="shared" si="1239"/>
        <v>3</v>
      </c>
      <c r="O2658" s="43">
        <f t="shared" si="1240"/>
        <v>200000</v>
      </c>
      <c r="P2658" s="43" t="str">
        <f t="shared" si="1241"/>
        <v>NA</v>
      </c>
      <c r="Q2658" s="24">
        <f t="shared" si="1242"/>
        <v>8643.1224000000002</v>
      </c>
      <c r="R2658" s="43">
        <f t="shared" si="1243"/>
        <v>0</v>
      </c>
      <c r="S2658" s="24">
        <f t="shared" si="1244"/>
        <v>1000000</v>
      </c>
      <c r="T2658" s="25" t="str">
        <f t="shared" si="1245"/>
        <v>Y</v>
      </c>
      <c r="U2658" s="44">
        <f t="shared" si="1246"/>
        <v>2</v>
      </c>
      <c r="V2658" s="45">
        <f t="shared" si="1247"/>
        <v>200000</v>
      </c>
      <c r="W2658" s="45">
        <f t="shared" si="1248"/>
        <v>1000000</v>
      </c>
      <c r="X2658" s="28">
        <f t="shared" si="1249"/>
        <v>9128.0015666400013</v>
      </c>
      <c r="Y2658" s="28">
        <f t="shared" si="1250"/>
        <v>0</v>
      </c>
      <c r="Z2658" s="45" t="str">
        <f t="shared" si="1251"/>
        <v>NA</v>
      </c>
      <c r="AA2658" s="29" t="str">
        <f t="shared" si="1252"/>
        <v>Y</v>
      </c>
      <c r="AB2658" s="46">
        <f t="shared" si="1253"/>
        <v>1</v>
      </c>
      <c r="AC2658" s="31">
        <f t="shared" si="1254"/>
        <v>200000</v>
      </c>
      <c r="AD2658" s="31">
        <f t="shared" si="1255"/>
        <v>1000000</v>
      </c>
      <c r="AE2658" s="31">
        <f t="shared" si="1256"/>
        <v>9640.082454528505</v>
      </c>
      <c r="AF2658" s="47">
        <f t="shared" si="1257"/>
        <v>0</v>
      </c>
      <c r="AG2658" s="31" t="str">
        <f t="shared" si="1258"/>
        <v>NA</v>
      </c>
      <c r="AH2658" s="48">
        <f t="shared" si="1259"/>
        <v>0</v>
      </c>
      <c r="AI2658" s="33">
        <f t="shared" si="1260"/>
        <v>0</v>
      </c>
      <c r="AJ2658" s="33">
        <f t="shared" si="1261"/>
        <v>0</v>
      </c>
      <c r="AK2658" s="33">
        <f t="shared" si="1262"/>
        <v>0</v>
      </c>
      <c r="AL2658" s="33">
        <f t="shared" si="1263"/>
        <v>0</v>
      </c>
      <c r="AM2658" s="34">
        <f t="shared" si="1264"/>
        <v>0</v>
      </c>
    </row>
    <row r="2659" spans="1:39" ht="15" customHeight="1" x14ac:dyDescent="0.3">
      <c r="A2659" s="166" t="s">
        <v>5093</v>
      </c>
      <c r="B2659" s="99">
        <v>8244</v>
      </c>
      <c r="C2659" s="99">
        <v>82383</v>
      </c>
      <c r="D2659" s="165">
        <v>44944</v>
      </c>
      <c r="E2659" s="165">
        <v>45182</v>
      </c>
      <c r="F2659" s="166">
        <v>4</v>
      </c>
      <c r="G2659" s="178">
        <v>0.23</v>
      </c>
      <c r="H2659" s="181">
        <v>0.75</v>
      </c>
      <c r="I2659" s="180">
        <v>3.0200000000000001E-2</v>
      </c>
      <c r="J2659" s="21">
        <f t="shared" si="1235"/>
        <v>3.77</v>
      </c>
      <c r="K2659" s="21" t="str">
        <f t="shared" si="1236"/>
        <v>Y</v>
      </c>
      <c r="L2659" s="37" t="str">
        <f t="shared" si="1237"/>
        <v>NA</v>
      </c>
      <c r="M2659" s="8" t="str">
        <f t="shared" si="1238"/>
        <v>Y</v>
      </c>
      <c r="N2659" s="42">
        <f t="shared" si="1239"/>
        <v>6</v>
      </c>
      <c r="O2659" s="43">
        <f t="shared" si="1240"/>
        <v>200000</v>
      </c>
      <c r="P2659" s="43" t="str">
        <f t="shared" si="1241"/>
        <v>NA</v>
      </c>
      <c r="Q2659" s="24">
        <f t="shared" si="1242"/>
        <v>8492.9688000000006</v>
      </c>
      <c r="R2659" s="43">
        <f t="shared" si="1243"/>
        <v>0</v>
      </c>
      <c r="S2659" s="24">
        <f t="shared" si="1244"/>
        <v>1000000</v>
      </c>
      <c r="T2659" s="25" t="str">
        <f t="shared" si="1245"/>
        <v>Y</v>
      </c>
      <c r="U2659" s="44">
        <f t="shared" si="1246"/>
        <v>5</v>
      </c>
      <c r="V2659" s="45">
        <f t="shared" si="1247"/>
        <v>200000</v>
      </c>
      <c r="W2659" s="45">
        <f t="shared" si="1248"/>
        <v>1000000</v>
      </c>
      <c r="X2659" s="28">
        <f t="shared" si="1249"/>
        <v>8749.4564577600013</v>
      </c>
      <c r="Y2659" s="28">
        <f t="shared" si="1250"/>
        <v>0</v>
      </c>
      <c r="Z2659" s="45" t="str">
        <f t="shared" si="1251"/>
        <v>NA</v>
      </c>
      <c r="AA2659" s="29" t="str">
        <f t="shared" si="1252"/>
        <v>Y</v>
      </c>
      <c r="AB2659" s="46">
        <f t="shared" si="1253"/>
        <v>4</v>
      </c>
      <c r="AC2659" s="31">
        <f t="shared" si="1254"/>
        <v>200000</v>
      </c>
      <c r="AD2659" s="31">
        <f t="shared" si="1255"/>
        <v>1000000</v>
      </c>
      <c r="AE2659" s="31">
        <f t="shared" si="1256"/>
        <v>9013.6900427843539</v>
      </c>
      <c r="AF2659" s="47">
        <f t="shared" si="1257"/>
        <v>0</v>
      </c>
      <c r="AG2659" s="31" t="str">
        <f t="shared" si="1258"/>
        <v>NA</v>
      </c>
      <c r="AH2659" s="48">
        <f t="shared" si="1259"/>
        <v>3</v>
      </c>
      <c r="AI2659" s="33">
        <f t="shared" si="1260"/>
        <v>20000</v>
      </c>
      <c r="AJ2659" s="33">
        <f t="shared" si="1261"/>
        <v>65000</v>
      </c>
      <c r="AK2659" s="33">
        <f t="shared" si="1262"/>
        <v>9285.9034820764409</v>
      </c>
      <c r="AL2659" s="33">
        <f t="shared" si="1263"/>
        <v>0</v>
      </c>
      <c r="AM2659" s="34">
        <f t="shared" si="1264"/>
        <v>0</v>
      </c>
    </row>
    <row r="2660" spans="1:39" ht="15" customHeight="1" x14ac:dyDescent="0.3">
      <c r="A2660" s="166" t="s">
        <v>5094</v>
      </c>
      <c r="B2660" s="99">
        <v>16884</v>
      </c>
      <c r="C2660" s="99">
        <v>39906</v>
      </c>
      <c r="D2660" s="165">
        <v>44800</v>
      </c>
      <c r="E2660" s="165">
        <v>45018</v>
      </c>
      <c r="F2660" s="166">
        <v>4</v>
      </c>
      <c r="G2660" s="178">
        <v>0.34</v>
      </c>
      <c r="H2660" s="181">
        <v>0.75</v>
      </c>
      <c r="I2660" s="180">
        <v>2.8299999999999999E-2</v>
      </c>
      <c r="J2660" s="21">
        <f t="shared" si="1235"/>
        <v>3.66</v>
      </c>
      <c r="K2660" s="21" t="str">
        <f t="shared" si="1236"/>
        <v>Y</v>
      </c>
      <c r="L2660" s="37" t="str">
        <f t="shared" si="1237"/>
        <v>NA</v>
      </c>
      <c r="M2660" s="8" t="str">
        <f t="shared" si="1238"/>
        <v>Y</v>
      </c>
      <c r="N2660" s="42">
        <f t="shared" si="1239"/>
        <v>5</v>
      </c>
      <c r="O2660" s="43">
        <f t="shared" si="1240"/>
        <v>200000</v>
      </c>
      <c r="P2660" s="43" t="str">
        <f t="shared" si="1241"/>
        <v>NA</v>
      </c>
      <c r="Q2660" s="24">
        <f t="shared" si="1242"/>
        <v>17361.817200000001</v>
      </c>
      <c r="R2660" s="43">
        <f t="shared" si="1243"/>
        <v>0</v>
      </c>
      <c r="S2660" s="24">
        <f t="shared" si="1244"/>
        <v>1000000</v>
      </c>
      <c r="T2660" s="25" t="str">
        <f t="shared" si="1245"/>
        <v>Y</v>
      </c>
      <c r="U2660" s="44">
        <f t="shared" si="1246"/>
        <v>4</v>
      </c>
      <c r="V2660" s="45">
        <f t="shared" si="1247"/>
        <v>200000</v>
      </c>
      <c r="W2660" s="45">
        <f t="shared" si="1248"/>
        <v>1000000</v>
      </c>
      <c r="X2660" s="28">
        <f t="shared" si="1249"/>
        <v>17853.156626760003</v>
      </c>
      <c r="Y2660" s="28">
        <f t="shared" si="1250"/>
        <v>0</v>
      </c>
      <c r="Z2660" s="45" t="str">
        <f t="shared" si="1251"/>
        <v>NA</v>
      </c>
      <c r="AA2660" s="29" t="str">
        <f t="shared" si="1252"/>
        <v>Y</v>
      </c>
      <c r="AB2660" s="46">
        <f t="shared" si="1253"/>
        <v>3</v>
      </c>
      <c r="AC2660" s="31">
        <f t="shared" si="1254"/>
        <v>200000</v>
      </c>
      <c r="AD2660" s="31">
        <f t="shared" si="1255"/>
        <v>1000000</v>
      </c>
      <c r="AE2660" s="31">
        <f t="shared" si="1256"/>
        <v>18358.400959297313</v>
      </c>
      <c r="AF2660" s="47">
        <f t="shared" si="1257"/>
        <v>0</v>
      </c>
      <c r="AG2660" s="31" t="str">
        <f t="shared" si="1258"/>
        <v>NA</v>
      </c>
      <c r="AH2660" s="48">
        <f t="shared" si="1259"/>
        <v>2</v>
      </c>
      <c r="AI2660" s="33">
        <f t="shared" si="1260"/>
        <v>20000</v>
      </c>
      <c r="AJ2660" s="33">
        <f t="shared" si="1261"/>
        <v>65000</v>
      </c>
      <c r="AK2660" s="33">
        <f t="shared" si="1262"/>
        <v>18877.943706445425</v>
      </c>
      <c r="AL2660" s="33">
        <f t="shared" si="1263"/>
        <v>0</v>
      </c>
      <c r="AM2660" s="34">
        <f t="shared" si="1264"/>
        <v>0</v>
      </c>
    </row>
    <row r="2661" spans="1:39" ht="15" customHeight="1" x14ac:dyDescent="0.3">
      <c r="A2661" s="166" t="s">
        <v>5095</v>
      </c>
      <c r="B2661" s="99">
        <v>8003</v>
      </c>
      <c r="C2661" s="99">
        <v>45804</v>
      </c>
      <c r="D2661" s="165">
        <v>44890</v>
      </c>
      <c r="E2661" s="165">
        <v>45247</v>
      </c>
      <c r="F2661" s="166">
        <v>2</v>
      </c>
      <c r="G2661" s="178">
        <v>0.2</v>
      </c>
      <c r="H2661" s="181">
        <v>0.75</v>
      </c>
      <c r="I2661" s="180">
        <v>3.2000000000000001E-2</v>
      </c>
      <c r="J2661" s="21">
        <f t="shared" si="1235"/>
        <v>1.8</v>
      </c>
      <c r="K2661" s="21" t="str">
        <f t="shared" si="1236"/>
        <v>Y</v>
      </c>
      <c r="L2661" s="37" t="str">
        <f t="shared" si="1237"/>
        <v>NA</v>
      </c>
      <c r="M2661" s="8" t="str">
        <f t="shared" si="1238"/>
        <v>Y</v>
      </c>
      <c r="N2661" s="42">
        <f t="shared" si="1239"/>
        <v>3</v>
      </c>
      <c r="O2661" s="43">
        <f t="shared" si="1240"/>
        <v>200000</v>
      </c>
      <c r="P2661" s="43" t="str">
        <f t="shared" si="1241"/>
        <v>NA</v>
      </c>
      <c r="Q2661" s="24">
        <f t="shared" si="1242"/>
        <v>8259.0959999999995</v>
      </c>
      <c r="R2661" s="43">
        <f t="shared" si="1243"/>
        <v>0</v>
      </c>
      <c r="S2661" s="24">
        <f t="shared" si="1244"/>
        <v>1000000</v>
      </c>
      <c r="T2661" s="25" t="str">
        <f t="shared" si="1245"/>
        <v>Y</v>
      </c>
      <c r="U2661" s="44">
        <f t="shared" si="1246"/>
        <v>2</v>
      </c>
      <c r="V2661" s="45">
        <f t="shared" si="1247"/>
        <v>200000</v>
      </c>
      <c r="W2661" s="45">
        <f t="shared" si="1248"/>
        <v>1000000</v>
      </c>
      <c r="X2661" s="28">
        <f t="shared" si="1249"/>
        <v>8523.3870719999995</v>
      </c>
      <c r="Y2661" s="28">
        <f t="shared" si="1250"/>
        <v>0</v>
      </c>
      <c r="Z2661" s="45" t="str">
        <f t="shared" si="1251"/>
        <v>NA</v>
      </c>
      <c r="AA2661" s="29" t="str">
        <f t="shared" si="1252"/>
        <v>N</v>
      </c>
      <c r="AB2661" s="46">
        <f t="shared" si="1253"/>
        <v>1</v>
      </c>
      <c r="AC2661" s="31">
        <f t="shared" si="1254"/>
        <v>20000</v>
      </c>
      <c r="AD2661" s="31">
        <f t="shared" si="1255"/>
        <v>65000</v>
      </c>
      <c r="AE2661" s="31">
        <f t="shared" si="1256"/>
        <v>8796.1354583039993</v>
      </c>
      <c r="AF2661" s="47">
        <f t="shared" si="1257"/>
        <v>0</v>
      </c>
      <c r="AG2661" s="31">
        <f t="shared" si="1258"/>
        <v>0</v>
      </c>
      <c r="AH2661" s="48">
        <f t="shared" si="1259"/>
        <v>0</v>
      </c>
      <c r="AI2661" s="33">
        <f t="shared" si="1260"/>
        <v>0</v>
      </c>
      <c r="AJ2661" s="33">
        <f t="shared" si="1261"/>
        <v>0</v>
      </c>
      <c r="AK2661" s="33">
        <f t="shared" si="1262"/>
        <v>0</v>
      </c>
      <c r="AL2661" s="33">
        <f t="shared" si="1263"/>
        <v>0</v>
      </c>
      <c r="AM2661" s="34">
        <f t="shared" si="1264"/>
        <v>0</v>
      </c>
    </row>
    <row r="2662" spans="1:39" ht="15" customHeight="1" x14ac:dyDescent="0.3">
      <c r="A2662" s="166" t="s">
        <v>5096</v>
      </c>
      <c r="B2662" s="99">
        <v>11724</v>
      </c>
      <c r="C2662" s="99">
        <v>30716</v>
      </c>
      <c r="D2662" s="165">
        <v>44505</v>
      </c>
      <c r="E2662" s="165">
        <v>44818</v>
      </c>
      <c r="F2662" s="166">
        <v>2</v>
      </c>
      <c r="G2662" s="178">
        <v>1.21</v>
      </c>
      <c r="H2662" s="181">
        <v>0.5</v>
      </c>
      <c r="I2662" s="180">
        <v>3.7999999999999999E-2</v>
      </c>
      <c r="J2662" s="21">
        <f t="shared" si="1235"/>
        <v>0.79</v>
      </c>
      <c r="K2662" s="21" t="str">
        <f t="shared" si="1236"/>
        <v>Y</v>
      </c>
      <c r="L2662" s="37" t="str">
        <f t="shared" si="1237"/>
        <v>NA</v>
      </c>
      <c r="M2662" s="8" t="str">
        <f t="shared" si="1238"/>
        <v>Y</v>
      </c>
      <c r="N2662" s="42">
        <f t="shared" si="1239"/>
        <v>2</v>
      </c>
      <c r="O2662" s="43">
        <f t="shared" si="1240"/>
        <v>200000</v>
      </c>
      <c r="P2662" s="43" t="str">
        <f t="shared" si="1241"/>
        <v>NA</v>
      </c>
      <c r="Q2662" s="24">
        <f t="shared" si="1242"/>
        <v>12169.512000000001</v>
      </c>
      <c r="R2662" s="43">
        <f t="shared" si="1243"/>
        <v>0</v>
      </c>
      <c r="S2662" s="24">
        <f t="shared" si="1244"/>
        <v>1000000</v>
      </c>
      <c r="T2662" s="25" t="str">
        <f t="shared" si="1245"/>
        <v>N</v>
      </c>
      <c r="U2662" s="44">
        <f t="shared" si="1246"/>
        <v>1</v>
      </c>
      <c r="V2662" s="45">
        <f t="shared" si="1247"/>
        <v>20000</v>
      </c>
      <c r="W2662" s="45">
        <f t="shared" si="1248"/>
        <v>65000</v>
      </c>
      <c r="X2662" s="28">
        <f t="shared" si="1249"/>
        <v>12631.953456000001</v>
      </c>
      <c r="Y2662" s="28">
        <f t="shared" si="1250"/>
        <v>0</v>
      </c>
      <c r="Z2662" s="45">
        <f t="shared" si="1251"/>
        <v>9482.5345439999965</v>
      </c>
      <c r="AA2662" s="29" t="str">
        <f t="shared" si="1252"/>
        <v>N</v>
      </c>
      <c r="AB2662" s="46">
        <f t="shared" si="1253"/>
        <v>0</v>
      </c>
      <c r="AC2662" s="31">
        <f t="shared" si="1254"/>
        <v>0</v>
      </c>
      <c r="AD2662" s="31">
        <f t="shared" si="1255"/>
        <v>0</v>
      </c>
      <c r="AE2662" s="31">
        <f t="shared" si="1256"/>
        <v>0</v>
      </c>
      <c r="AF2662" s="47">
        <f t="shared" si="1257"/>
        <v>0</v>
      </c>
      <c r="AG2662" s="31">
        <f t="shared" si="1258"/>
        <v>0</v>
      </c>
      <c r="AH2662" s="48">
        <f t="shared" si="1259"/>
        <v>0</v>
      </c>
      <c r="AI2662" s="33">
        <f t="shared" si="1260"/>
        <v>0</v>
      </c>
      <c r="AJ2662" s="33">
        <f t="shared" si="1261"/>
        <v>0</v>
      </c>
      <c r="AK2662" s="33">
        <f t="shared" si="1262"/>
        <v>0</v>
      </c>
      <c r="AL2662" s="33">
        <f t="shared" si="1263"/>
        <v>0</v>
      </c>
      <c r="AM2662" s="34">
        <f t="shared" si="1264"/>
        <v>0</v>
      </c>
    </row>
    <row r="2663" spans="1:39" ht="15" customHeight="1" x14ac:dyDescent="0.3">
      <c r="A2663" s="166" t="s">
        <v>5097</v>
      </c>
      <c r="B2663" s="99">
        <v>5092</v>
      </c>
      <c r="C2663" s="99">
        <v>51434</v>
      </c>
      <c r="D2663" s="165">
        <v>44446</v>
      </c>
      <c r="E2663" s="165">
        <v>44550</v>
      </c>
      <c r="F2663" s="166">
        <v>2</v>
      </c>
      <c r="G2663" s="178">
        <v>1.1299999999999999</v>
      </c>
      <c r="H2663" s="181">
        <v>0.5</v>
      </c>
      <c r="I2663" s="180">
        <v>2.2700000000000001E-2</v>
      </c>
      <c r="J2663" s="21">
        <f t="shared" si="1235"/>
        <v>0.87000000000000011</v>
      </c>
      <c r="K2663" s="21" t="str">
        <f t="shared" si="1236"/>
        <v>Y</v>
      </c>
      <c r="L2663" s="37" t="str">
        <f t="shared" si="1237"/>
        <v>NA</v>
      </c>
      <c r="M2663" s="8" t="str">
        <f t="shared" si="1238"/>
        <v>Y</v>
      </c>
      <c r="N2663" s="42">
        <f t="shared" si="1239"/>
        <v>2</v>
      </c>
      <c r="O2663" s="43">
        <f t="shared" si="1240"/>
        <v>200000</v>
      </c>
      <c r="P2663" s="43" t="str">
        <f t="shared" si="1241"/>
        <v>NA</v>
      </c>
      <c r="Q2663" s="24">
        <f t="shared" si="1242"/>
        <v>5207.5883999999996</v>
      </c>
      <c r="R2663" s="43">
        <f t="shared" si="1243"/>
        <v>0</v>
      </c>
      <c r="S2663" s="24">
        <f t="shared" si="1244"/>
        <v>1000000</v>
      </c>
      <c r="T2663" s="25" t="str">
        <f t="shared" si="1245"/>
        <v>N</v>
      </c>
      <c r="U2663" s="44">
        <f t="shared" si="1246"/>
        <v>1</v>
      </c>
      <c r="V2663" s="45">
        <f t="shared" si="1247"/>
        <v>20000</v>
      </c>
      <c r="W2663" s="45">
        <f t="shared" si="1248"/>
        <v>65000</v>
      </c>
      <c r="X2663" s="28">
        <f t="shared" si="1249"/>
        <v>5325.8006566799995</v>
      </c>
      <c r="Y2663" s="28">
        <f t="shared" si="1250"/>
        <v>0</v>
      </c>
      <c r="Z2663" s="45">
        <f t="shared" si="1251"/>
        <v>3032.6109433199999</v>
      </c>
      <c r="AA2663" s="29" t="str">
        <f t="shared" si="1252"/>
        <v>N</v>
      </c>
      <c r="AB2663" s="46">
        <f t="shared" si="1253"/>
        <v>0</v>
      </c>
      <c r="AC2663" s="31">
        <f t="shared" si="1254"/>
        <v>0</v>
      </c>
      <c r="AD2663" s="31">
        <f t="shared" si="1255"/>
        <v>0</v>
      </c>
      <c r="AE2663" s="31">
        <f t="shared" si="1256"/>
        <v>0</v>
      </c>
      <c r="AF2663" s="47">
        <f t="shared" si="1257"/>
        <v>0</v>
      </c>
      <c r="AG2663" s="31">
        <f t="shared" si="1258"/>
        <v>0</v>
      </c>
      <c r="AH2663" s="48">
        <f t="shared" si="1259"/>
        <v>0</v>
      </c>
      <c r="AI2663" s="33">
        <f t="shared" si="1260"/>
        <v>0</v>
      </c>
      <c r="AJ2663" s="33">
        <f t="shared" si="1261"/>
        <v>0</v>
      </c>
      <c r="AK2663" s="33">
        <f t="shared" si="1262"/>
        <v>0</v>
      </c>
      <c r="AL2663" s="33">
        <f t="shared" si="1263"/>
        <v>0</v>
      </c>
      <c r="AM2663" s="34">
        <f t="shared" si="1264"/>
        <v>0</v>
      </c>
    </row>
    <row r="2664" spans="1:39" ht="15" customHeight="1" x14ac:dyDescent="0.3">
      <c r="A2664" s="166" t="s">
        <v>5098</v>
      </c>
      <c r="B2664" s="99">
        <v>5486</v>
      </c>
      <c r="C2664" s="99">
        <v>62441</v>
      </c>
      <c r="D2664" s="165">
        <v>44587</v>
      </c>
      <c r="E2664" s="165">
        <v>44738</v>
      </c>
      <c r="F2664" s="166">
        <v>4</v>
      </c>
      <c r="G2664" s="178">
        <v>0.16</v>
      </c>
      <c r="H2664" s="181">
        <v>0.75</v>
      </c>
      <c r="I2664" s="180">
        <v>1.8700000000000001E-2</v>
      </c>
      <c r="J2664" s="21">
        <f t="shared" si="1235"/>
        <v>3.84</v>
      </c>
      <c r="K2664" s="21" t="str">
        <f t="shared" si="1236"/>
        <v>Y</v>
      </c>
      <c r="L2664" s="37" t="str">
        <f t="shared" si="1237"/>
        <v>NA</v>
      </c>
      <c r="M2664" s="8" t="str">
        <f t="shared" si="1238"/>
        <v>Y</v>
      </c>
      <c r="N2664" s="42">
        <f t="shared" si="1239"/>
        <v>6</v>
      </c>
      <c r="O2664" s="43">
        <f t="shared" si="1240"/>
        <v>200000</v>
      </c>
      <c r="P2664" s="43" t="str">
        <f t="shared" si="1241"/>
        <v>NA</v>
      </c>
      <c r="Q2664" s="24">
        <f t="shared" si="1242"/>
        <v>5588.5881999999992</v>
      </c>
      <c r="R2664" s="43">
        <f t="shared" si="1243"/>
        <v>0</v>
      </c>
      <c r="S2664" s="24">
        <f t="shared" si="1244"/>
        <v>1000000</v>
      </c>
      <c r="T2664" s="25" t="str">
        <f t="shared" si="1245"/>
        <v>Y</v>
      </c>
      <c r="U2664" s="44">
        <f t="shared" si="1246"/>
        <v>5</v>
      </c>
      <c r="V2664" s="45">
        <f t="shared" si="1247"/>
        <v>200000</v>
      </c>
      <c r="W2664" s="45">
        <f t="shared" si="1248"/>
        <v>1000000</v>
      </c>
      <c r="X2664" s="28">
        <f t="shared" si="1249"/>
        <v>5693.0947993399986</v>
      </c>
      <c r="Y2664" s="28">
        <f t="shared" si="1250"/>
        <v>0</v>
      </c>
      <c r="Z2664" s="45" t="str">
        <f t="shared" si="1251"/>
        <v>NA</v>
      </c>
      <c r="AA2664" s="29" t="str">
        <f t="shared" si="1252"/>
        <v>Y</v>
      </c>
      <c r="AB2664" s="46">
        <f t="shared" si="1253"/>
        <v>4</v>
      </c>
      <c r="AC2664" s="31">
        <f t="shared" si="1254"/>
        <v>200000</v>
      </c>
      <c r="AD2664" s="31">
        <f t="shared" si="1255"/>
        <v>1000000</v>
      </c>
      <c r="AE2664" s="31">
        <f t="shared" si="1256"/>
        <v>5799.5556720876566</v>
      </c>
      <c r="AF2664" s="47">
        <f t="shared" si="1257"/>
        <v>0</v>
      </c>
      <c r="AG2664" s="31" t="str">
        <f t="shared" si="1258"/>
        <v>NA</v>
      </c>
      <c r="AH2664" s="48">
        <f t="shared" si="1259"/>
        <v>3</v>
      </c>
      <c r="AI2664" s="33">
        <f t="shared" si="1260"/>
        <v>20000</v>
      </c>
      <c r="AJ2664" s="33">
        <f t="shared" si="1261"/>
        <v>65000</v>
      </c>
      <c r="AK2664" s="33">
        <f t="shared" si="1262"/>
        <v>5908.0073631556952</v>
      </c>
      <c r="AL2664" s="33">
        <f t="shared" si="1263"/>
        <v>0</v>
      </c>
      <c r="AM2664" s="34">
        <f t="shared" si="1264"/>
        <v>0</v>
      </c>
    </row>
    <row r="2665" spans="1:39" ht="15" customHeight="1" x14ac:dyDescent="0.3">
      <c r="A2665" s="166" t="s">
        <v>5099</v>
      </c>
      <c r="B2665" s="99">
        <v>8724</v>
      </c>
      <c r="C2665" s="99">
        <v>27054</v>
      </c>
      <c r="D2665" s="165">
        <v>45229</v>
      </c>
      <c r="E2665" s="165">
        <v>45488</v>
      </c>
      <c r="F2665" s="166">
        <v>4</v>
      </c>
      <c r="G2665" s="178">
        <v>2.1</v>
      </c>
      <c r="H2665" s="181">
        <v>0.25</v>
      </c>
      <c r="I2665" s="180">
        <v>4.6600000000000003E-2</v>
      </c>
      <c r="J2665" s="21">
        <f t="shared" si="1235"/>
        <v>1.9</v>
      </c>
      <c r="K2665" s="21" t="str">
        <f t="shared" si="1236"/>
        <v>Y</v>
      </c>
      <c r="L2665" s="37" t="str">
        <f t="shared" si="1237"/>
        <v>NA</v>
      </c>
      <c r="M2665" s="8" t="str">
        <f t="shared" si="1238"/>
        <v>Y</v>
      </c>
      <c r="N2665" s="42">
        <f t="shared" si="1239"/>
        <v>8</v>
      </c>
      <c r="O2665" s="43">
        <f t="shared" si="1240"/>
        <v>200000</v>
      </c>
      <c r="P2665" s="43" t="str">
        <f t="shared" si="1241"/>
        <v>NA</v>
      </c>
      <c r="Q2665" s="24">
        <f t="shared" si="1242"/>
        <v>9130.5383999999995</v>
      </c>
      <c r="R2665" s="43">
        <f t="shared" si="1243"/>
        <v>0</v>
      </c>
      <c r="S2665" s="24">
        <f t="shared" si="1244"/>
        <v>1000000</v>
      </c>
      <c r="T2665" s="25" t="str">
        <f t="shared" si="1245"/>
        <v>Y</v>
      </c>
      <c r="U2665" s="44">
        <f t="shared" si="1246"/>
        <v>7</v>
      </c>
      <c r="V2665" s="45">
        <f t="shared" si="1247"/>
        <v>200000</v>
      </c>
      <c r="W2665" s="45">
        <f t="shared" si="1248"/>
        <v>1000000</v>
      </c>
      <c r="X2665" s="28">
        <f t="shared" si="1249"/>
        <v>9556.0214894399996</v>
      </c>
      <c r="Y2665" s="28">
        <f t="shared" si="1250"/>
        <v>0</v>
      </c>
      <c r="Z2665" s="45" t="str">
        <f t="shared" si="1251"/>
        <v>NA</v>
      </c>
      <c r="AA2665" s="29" t="str">
        <f t="shared" si="1252"/>
        <v>N</v>
      </c>
      <c r="AB2665" s="46">
        <f t="shared" si="1253"/>
        <v>6</v>
      </c>
      <c r="AC2665" s="31">
        <f t="shared" si="1254"/>
        <v>20000</v>
      </c>
      <c r="AD2665" s="31">
        <f t="shared" si="1255"/>
        <v>65000</v>
      </c>
      <c r="AE2665" s="31">
        <f t="shared" si="1256"/>
        <v>10001.332090847904</v>
      </c>
      <c r="AF2665" s="47">
        <f t="shared" si="1257"/>
        <v>0</v>
      </c>
      <c r="AG2665" s="31">
        <f t="shared" si="1258"/>
        <v>9258.1080197121009</v>
      </c>
      <c r="AH2665" s="48">
        <f t="shared" si="1259"/>
        <v>5</v>
      </c>
      <c r="AI2665" s="33">
        <f t="shared" si="1260"/>
        <v>20000</v>
      </c>
      <c r="AJ2665" s="33">
        <f t="shared" si="1261"/>
        <v>65000</v>
      </c>
      <c r="AK2665" s="33">
        <f t="shared" si="1262"/>
        <v>9258.1080197121009</v>
      </c>
      <c r="AL2665" s="33">
        <f t="shared" si="1263"/>
        <v>1209.286146569315</v>
      </c>
      <c r="AM2665" s="34">
        <f t="shared" si="1264"/>
        <v>1209.286146569315</v>
      </c>
    </row>
    <row r="2666" spans="1:39" ht="15" customHeight="1" x14ac:dyDescent="0.3">
      <c r="A2666" s="166" t="s">
        <v>5100</v>
      </c>
      <c r="B2666" s="99">
        <v>6420</v>
      </c>
      <c r="C2666" s="99">
        <v>84767</v>
      </c>
      <c r="D2666" s="165">
        <v>45587</v>
      </c>
      <c r="E2666" s="165">
        <v>45851</v>
      </c>
      <c r="F2666" s="166">
        <v>2</v>
      </c>
      <c r="G2666" s="178">
        <v>0.22</v>
      </c>
      <c r="H2666" s="181">
        <v>1</v>
      </c>
      <c r="I2666" s="180">
        <v>7.4300000000000005E-2</v>
      </c>
      <c r="J2666" s="21">
        <f t="shared" si="1235"/>
        <v>1.78</v>
      </c>
      <c r="K2666" s="21" t="str">
        <f t="shared" si="1236"/>
        <v>Y</v>
      </c>
      <c r="L2666" s="37" t="str">
        <f t="shared" si="1237"/>
        <v>NA</v>
      </c>
      <c r="M2666" s="8" t="str">
        <f t="shared" si="1238"/>
        <v>Y</v>
      </c>
      <c r="N2666" s="42">
        <f t="shared" si="1239"/>
        <v>2</v>
      </c>
      <c r="O2666" s="43">
        <f t="shared" si="1240"/>
        <v>200000</v>
      </c>
      <c r="P2666" s="43" t="str">
        <f t="shared" si="1241"/>
        <v>NA</v>
      </c>
      <c r="Q2666" s="24">
        <f t="shared" si="1242"/>
        <v>6897.0060000000003</v>
      </c>
      <c r="R2666" s="43">
        <f t="shared" si="1243"/>
        <v>0</v>
      </c>
      <c r="S2666" s="24">
        <f t="shared" si="1244"/>
        <v>1000000</v>
      </c>
      <c r="T2666" s="25" t="str">
        <f t="shared" si="1245"/>
        <v>Y</v>
      </c>
      <c r="U2666" s="44">
        <f t="shared" si="1246"/>
        <v>1</v>
      </c>
      <c r="V2666" s="45">
        <f t="shared" si="1247"/>
        <v>200000</v>
      </c>
      <c r="W2666" s="45">
        <f t="shared" si="1248"/>
        <v>1000000</v>
      </c>
      <c r="X2666" s="28">
        <f t="shared" si="1249"/>
        <v>7409.4535458000009</v>
      </c>
      <c r="Y2666" s="28">
        <f t="shared" si="1250"/>
        <v>0</v>
      </c>
      <c r="Z2666" s="45" t="str">
        <f t="shared" si="1251"/>
        <v>NA</v>
      </c>
      <c r="AA2666" s="29" t="str">
        <f t="shared" si="1252"/>
        <v>N</v>
      </c>
      <c r="AB2666" s="46">
        <f t="shared" si="1253"/>
        <v>0</v>
      </c>
      <c r="AC2666" s="31">
        <f t="shared" si="1254"/>
        <v>0</v>
      </c>
      <c r="AD2666" s="31">
        <f t="shared" si="1255"/>
        <v>0</v>
      </c>
      <c r="AE2666" s="31">
        <f t="shared" si="1256"/>
        <v>0</v>
      </c>
      <c r="AF2666" s="47">
        <f t="shared" si="1257"/>
        <v>0</v>
      </c>
      <c r="AG2666" s="31">
        <f t="shared" si="1258"/>
        <v>0</v>
      </c>
      <c r="AH2666" s="48">
        <f t="shared" si="1259"/>
        <v>0</v>
      </c>
      <c r="AI2666" s="33">
        <f t="shared" si="1260"/>
        <v>0</v>
      </c>
      <c r="AJ2666" s="33">
        <f t="shared" si="1261"/>
        <v>0</v>
      </c>
      <c r="AK2666" s="33">
        <f t="shared" si="1262"/>
        <v>0</v>
      </c>
      <c r="AL2666" s="33">
        <f t="shared" si="1263"/>
        <v>0</v>
      </c>
      <c r="AM2666" s="34">
        <f t="shared" si="1264"/>
        <v>0</v>
      </c>
    </row>
    <row r="2667" spans="1:39" ht="15" customHeight="1" x14ac:dyDescent="0.3">
      <c r="A2667" s="166" t="s">
        <v>5101</v>
      </c>
      <c r="B2667" s="99">
        <v>21065</v>
      </c>
      <c r="C2667" s="99">
        <v>89203</v>
      </c>
      <c r="D2667" s="165">
        <v>46054</v>
      </c>
      <c r="E2667" s="165">
        <v>46125</v>
      </c>
      <c r="F2667" s="166">
        <v>4</v>
      </c>
      <c r="G2667" s="178">
        <v>2.4700000000000002</v>
      </c>
      <c r="H2667" s="181">
        <v>0.25</v>
      </c>
      <c r="I2667" s="180">
        <v>2.3800000000000002E-2</v>
      </c>
      <c r="J2667" s="21">
        <f t="shared" si="1235"/>
        <v>1.5299999999999998</v>
      </c>
      <c r="K2667" s="21" t="str">
        <f t="shared" si="1236"/>
        <v>Y</v>
      </c>
      <c r="L2667" s="37" t="str">
        <f t="shared" si="1237"/>
        <v>NA</v>
      </c>
      <c r="M2667" s="8" t="str">
        <f t="shared" si="1238"/>
        <v>Y</v>
      </c>
      <c r="N2667" s="42">
        <f t="shared" si="1239"/>
        <v>7</v>
      </c>
      <c r="O2667" s="43">
        <f t="shared" si="1240"/>
        <v>200000</v>
      </c>
      <c r="P2667" s="43" t="str">
        <f t="shared" si="1241"/>
        <v>NA</v>
      </c>
      <c r="Q2667" s="24">
        <f t="shared" si="1242"/>
        <v>21566.347000000002</v>
      </c>
      <c r="R2667" s="43">
        <f t="shared" si="1243"/>
        <v>0</v>
      </c>
      <c r="S2667" s="24">
        <f t="shared" si="1244"/>
        <v>1000000</v>
      </c>
      <c r="T2667" s="25" t="str">
        <f t="shared" si="1245"/>
        <v>Y</v>
      </c>
      <c r="U2667" s="44">
        <f t="shared" si="1246"/>
        <v>6</v>
      </c>
      <c r="V2667" s="45">
        <f t="shared" si="1247"/>
        <v>200000</v>
      </c>
      <c r="W2667" s="45">
        <f t="shared" si="1248"/>
        <v>1000000</v>
      </c>
      <c r="X2667" s="28">
        <f t="shared" si="1249"/>
        <v>22079.626058600003</v>
      </c>
      <c r="Y2667" s="28">
        <f t="shared" si="1250"/>
        <v>0</v>
      </c>
      <c r="Z2667" s="45" t="str">
        <f t="shared" si="1251"/>
        <v>NA</v>
      </c>
      <c r="AA2667" s="29" t="str">
        <f t="shared" si="1252"/>
        <v>N</v>
      </c>
      <c r="AB2667" s="46">
        <f t="shared" si="1253"/>
        <v>5</v>
      </c>
      <c r="AC2667" s="31">
        <f t="shared" si="1254"/>
        <v>20000</v>
      </c>
      <c r="AD2667" s="31">
        <f t="shared" si="1255"/>
        <v>65000</v>
      </c>
      <c r="AE2667" s="31">
        <f t="shared" si="1256"/>
        <v>20000</v>
      </c>
      <c r="AF2667" s="47">
        <f t="shared" si="1257"/>
        <v>2605.1211587946818</v>
      </c>
      <c r="AG2667" s="31">
        <f t="shared" si="1258"/>
        <v>0</v>
      </c>
      <c r="AH2667" s="48">
        <f t="shared" si="1259"/>
        <v>4</v>
      </c>
      <c r="AI2667" s="33">
        <f t="shared" si="1260"/>
        <v>20000</v>
      </c>
      <c r="AJ2667" s="33">
        <f t="shared" si="1261"/>
        <v>65000</v>
      </c>
      <c r="AK2667" s="33">
        <f t="shared" si="1262"/>
        <v>0</v>
      </c>
      <c r="AL2667" s="33">
        <f t="shared" si="1263"/>
        <v>23143.123042373998</v>
      </c>
      <c r="AM2667" s="34">
        <f t="shared" si="1264"/>
        <v>25748.24420116868</v>
      </c>
    </row>
    <row r="2668" spans="1:39" ht="15" customHeight="1" x14ac:dyDescent="0.3">
      <c r="A2668" s="166" t="s">
        <v>5102</v>
      </c>
      <c r="B2668" s="99">
        <v>22968</v>
      </c>
      <c r="C2668" s="99">
        <v>75590</v>
      </c>
      <c r="D2668" s="165">
        <v>45424</v>
      </c>
      <c r="E2668" s="165">
        <v>45759</v>
      </c>
      <c r="F2668" s="166">
        <v>4</v>
      </c>
      <c r="G2668" s="178">
        <v>1.87</v>
      </c>
      <c r="H2668" s="181">
        <v>1</v>
      </c>
      <c r="I2668" s="180">
        <v>2.1899999999999999E-2</v>
      </c>
      <c r="J2668" s="21">
        <f t="shared" si="1235"/>
        <v>2.13</v>
      </c>
      <c r="K2668" s="21" t="str">
        <f t="shared" si="1236"/>
        <v>Y</v>
      </c>
      <c r="L2668" s="37" t="str">
        <f t="shared" si="1237"/>
        <v>NA</v>
      </c>
      <c r="M2668" s="8" t="str">
        <f t="shared" si="1238"/>
        <v>Y</v>
      </c>
      <c r="N2668" s="42">
        <f t="shared" si="1239"/>
        <v>3</v>
      </c>
      <c r="O2668" s="43">
        <f t="shared" si="1240"/>
        <v>200000</v>
      </c>
      <c r="P2668" s="43" t="str">
        <f t="shared" si="1241"/>
        <v>NA</v>
      </c>
      <c r="Q2668" s="24">
        <f t="shared" si="1242"/>
        <v>23470.999200000002</v>
      </c>
      <c r="R2668" s="43">
        <f t="shared" si="1243"/>
        <v>0</v>
      </c>
      <c r="S2668" s="24">
        <f t="shared" si="1244"/>
        <v>1000000</v>
      </c>
      <c r="T2668" s="25" t="str">
        <f t="shared" si="1245"/>
        <v>Y</v>
      </c>
      <c r="U2668" s="44">
        <f t="shared" si="1246"/>
        <v>2</v>
      </c>
      <c r="V2668" s="45">
        <f t="shared" si="1247"/>
        <v>200000</v>
      </c>
      <c r="W2668" s="45">
        <f t="shared" si="1248"/>
        <v>1000000</v>
      </c>
      <c r="X2668" s="28">
        <f t="shared" si="1249"/>
        <v>23985.014082480004</v>
      </c>
      <c r="Y2668" s="28">
        <f t="shared" si="1250"/>
        <v>0</v>
      </c>
      <c r="Z2668" s="45" t="str">
        <f t="shared" si="1251"/>
        <v>NA</v>
      </c>
      <c r="AA2668" s="29" t="str">
        <f t="shared" si="1252"/>
        <v>Y</v>
      </c>
      <c r="AB2668" s="46">
        <f t="shared" si="1253"/>
        <v>1</v>
      </c>
      <c r="AC2668" s="31">
        <f t="shared" si="1254"/>
        <v>200000</v>
      </c>
      <c r="AD2668" s="31">
        <f t="shared" si="1255"/>
        <v>1000000</v>
      </c>
      <c r="AE2668" s="31">
        <f t="shared" si="1256"/>
        <v>24510.285890886316</v>
      </c>
      <c r="AF2668" s="47">
        <f t="shared" si="1257"/>
        <v>0</v>
      </c>
      <c r="AG2668" s="31" t="str">
        <f t="shared" si="1258"/>
        <v>NA</v>
      </c>
      <c r="AH2668" s="48">
        <f t="shared" si="1259"/>
        <v>0</v>
      </c>
      <c r="AI2668" s="33">
        <f t="shared" si="1260"/>
        <v>0</v>
      </c>
      <c r="AJ2668" s="33">
        <f t="shared" si="1261"/>
        <v>0</v>
      </c>
      <c r="AK2668" s="33">
        <f t="shared" si="1262"/>
        <v>0</v>
      </c>
      <c r="AL2668" s="33">
        <f t="shared" si="1263"/>
        <v>0</v>
      </c>
      <c r="AM2668" s="34">
        <f t="shared" si="1264"/>
        <v>0</v>
      </c>
    </row>
    <row r="2669" spans="1:39" ht="15" customHeight="1" x14ac:dyDescent="0.3">
      <c r="A2669" s="166" t="s">
        <v>5103</v>
      </c>
      <c r="B2669" s="99">
        <v>12045</v>
      </c>
      <c r="C2669" s="99">
        <v>78415</v>
      </c>
      <c r="D2669" s="165">
        <v>45280</v>
      </c>
      <c r="E2669" s="165">
        <v>45426</v>
      </c>
      <c r="F2669" s="166">
        <v>4</v>
      </c>
      <c r="G2669" s="178">
        <v>1.42</v>
      </c>
      <c r="H2669" s="181">
        <v>1</v>
      </c>
      <c r="I2669" s="180">
        <v>4.2900000000000001E-2</v>
      </c>
      <c r="J2669" s="21">
        <f t="shared" si="1235"/>
        <v>2.58</v>
      </c>
      <c r="K2669" s="21" t="str">
        <f t="shared" si="1236"/>
        <v>Y</v>
      </c>
      <c r="L2669" s="37" t="str">
        <f t="shared" si="1237"/>
        <v>NA</v>
      </c>
      <c r="M2669" s="8" t="str">
        <f t="shared" si="1238"/>
        <v>Y</v>
      </c>
      <c r="N2669" s="42">
        <f t="shared" si="1239"/>
        <v>3</v>
      </c>
      <c r="O2669" s="43">
        <f t="shared" si="1240"/>
        <v>200000</v>
      </c>
      <c r="P2669" s="43" t="str">
        <f t="shared" si="1241"/>
        <v>NA</v>
      </c>
      <c r="Q2669" s="24">
        <f t="shared" si="1242"/>
        <v>12561.7305</v>
      </c>
      <c r="R2669" s="43">
        <f t="shared" si="1243"/>
        <v>0</v>
      </c>
      <c r="S2669" s="24">
        <f t="shared" si="1244"/>
        <v>1000000</v>
      </c>
      <c r="T2669" s="25" t="str">
        <f t="shared" si="1245"/>
        <v>Y</v>
      </c>
      <c r="U2669" s="44">
        <f t="shared" si="1246"/>
        <v>2</v>
      </c>
      <c r="V2669" s="45">
        <f t="shared" si="1247"/>
        <v>200000</v>
      </c>
      <c r="W2669" s="45">
        <f t="shared" si="1248"/>
        <v>1000000</v>
      </c>
      <c r="X2669" s="28">
        <f t="shared" si="1249"/>
        <v>13100.628738449999</v>
      </c>
      <c r="Y2669" s="28">
        <f t="shared" si="1250"/>
        <v>0</v>
      </c>
      <c r="Z2669" s="45" t="str">
        <f t="shared" si="1251"/>
        <v>NA</v>
      </c>
      <c r="AA2669" s="29" t="str">
        <f t="shared" si="1252"/>
        <v>Y</v>
      </c>
      <c r="AB2669" s="46">
        <f t="shared" si="1253"/>
        <v>1</v>
      </c>
      <c r="AC2669" s="31">
        <f t="shared" si="1254"/>
        <v>200000</v>
      </c>
      <c r="AD2669" s="31">
        <f t="shared" si="1255"/>
        <v>1000000</v>
      </c>
      <c r="AE2669" s="31">
        <f t="shared" si="1256"/>
        <v>13662.645711329504</v>
      </c>
      <c r="AF2669" s="47">
        <f t="shared" si="1257"/>
        <v>0</v>
      </c>
      <c r="AG2669" s="31" t="str">
        <f t="shared" si="1258"/>
        <v>NA</v>
      </c>
      <c r="AH2669" s="48">
        <f t="shared" si="1259"/>
        <v>0</v>
      </c>
      <c r="AI2669" s="33">
        <f t="shared" si="1260"/>
        <v>0</v>
      </c>
      <c r="AJ2669" s="33">
        <f t="shared" si="1261"/>
        <v>0</v>
      </c>
      <c r="AK2669" s="33">
        <f t="shared" si="1262"/>
        <v>0</v>
      </c>
      <c r="AL2669" s="33">
        <f t="shared" si="1263"/>
        <v>0</v>
      </c>
      <c r="AM2669" s="34">
        <f t="shared" si="1264"/>
        <v>0</v>
      </c>
    </row>
    <row r="2670" spans="1:39" ht="15" customHeight="1" x14ac:dyDescent="0.3">
      <c r="A2670" s="166" t="s">
        <v>5104</v>
      </c>
      <c r="B2670" s="99">
        <v>18984</v>
      </c>
      <c r="C2670" s="99">
        <v>69947</v>
      </c>
      <c r="D2670" s="165">
        <v>44842</v>
      </c>
      <c r="E2670" s="165">
        <v>45002</v>
      </c>
      <c r="F2670" s="166">
        <v>4</v>
      </c>
      <c r="G2670" s="178">
        <v>3.82</v>
      </c>
      <c r="H2670" s="181">
        <v>1</v>
      </c>
      <c r="I2670" s="180">
        <v>1.9699999999999999E-2</v>
      </c>
      <c r="J2670" s="21">
        <f t="shared" si="1235"/>
        <v>0.18000000000000016</v>
      </c>
      <c r="K2670" s="21" t="str">
        <f t="shared" si="1236"/>
        <v>Y</v>
      </c>
      <c r="L2670" s="37" t="str">
        <f t="shared" si="1237"/>
        <v>NA</v>
      </c>
      <c r="M2670" s="8" t="str">
        <f t="shared" si="1238"/>
        <v>Y</v>
      </c>
      <c r="N2670" s="42">
        <f t="shared" si="1239"/>
        <v>1</v>
      </c>
      <c r="O2670" s="43">
        <f t="shared" si="1240"/>
        <v>200000</v>
      </c>
      <c r="P2670" s="43" t="str">
        <f t="shared" si="1241"/>
        <v>NA</v>
      </c>
      <c r="Q2670" s="24">
        <f t="shared" si="1242"/>
        <v>19357.984800000002</v>
      </c>
      <c r="R2670" s="43">
        <f t="shared" si="1243"/>
        <v>0</v>
      </c>
      <c r="S2670" s="24">
        <f t="shared" si="1244"/>
        <v>1000000</v>
      </c>
      <c r="T2670" s="25" t="str">
        <f t="shared" si="1245"/>
        <v>N</v>
      </c>
      <c r="U2670" s="44">
        <f t="shared" si="1246"/>
        <v>0</v>
      </c>
      <c r="V2670" s="45">
        <f t="shared" si="1247"/>
        <v>0</v>
      </c>
      <c r="W2670" s="45">
        <f t="shared" si="1248"/>
        <v>0</v>
      </c>
      <c r="X2670" s="28">
        <f t="shared" si="1249"/>
        <v>0</v>
      </c>
      <c r="Y2670" s="28">
        <f t="shared" si="1250"/>
        <v>0</v>
      </c>
      <c r="Z2670" s="45">
        <f t="shared" si="1251"/>
        <v>0</v>
      </c>
      <c r="AA2670" s="29" t="str">
        <f t="shared" si="1252"/>
        <v>N</v>
      </c>
      <c r="AB2670" s="46">
        <f t="shared" si="1253"/>
        <v>0</v>
      </c>
      <c r="AC2670" s="31">
        <f t="shared" si="1254"/>
        <v>0</v>
      </c>
      <c r="AD2670" s="31">
        <f t="shared" si="1255"/>
        <v>0</v>
      </c>
      <c r="AE2670" s="31">
        <f t="shared" si="1256"/>
        <v>0</v>
      </c>
      <c r="AF2670" s="47">
        <f t="shared" si="1257"/>
        <v>0</v>
      </c>
      <c r="AG2670" s="31">
        <f t="shared" si="1258"/>
        <v>0</v>
      </c>
      <c r="AH2670" s="48">
        <f t="shared" si="1259"/>
        <v>0</v>
      </c>
      <c r="AI2670" s="33">
        <f t="shared" si="1260"/>
        <v>0</v>
      </c>
      <c r="AJ2670" s="33">
        <f t="shared" si="1261"/>
        <v>0</v>
      </c>
      <c r="AK2670" s="33">
        <f t="shared" si="1262"/>
        <v>0</v>
      </c>
      <c r="AL2670" s="33">
        <f t="shared" si="1263"/>
        <v>0</v>
      </c>
      <c r="AM2670" s="34">
        <f t="shared" si="1264"/>
        <v>0</v>
      </c>
    </row>
    <row r="2671" spans="1:39" ht="15" customHeight="1" x14ac:dyDescent="0.3">
      <c r="A2671" s="166" t="s">
        <v>5105</v>
      </c>
      <c r="B2671" s="99">
        <v>19151</v>
      </c>
      <c r="C2671" s="99">
        <v>41807</v>
      </c>
      <c r="D2671" s="165">
        <v>44680</v>
      </c>
      <c r="E2671" s="165">
        <v>44900</v>
      </c>
      <c r="F2671" s="166">
        <v>2</v>
      </c>
      <c r="G2671" s="178">
        <v>1.1599999999999999</v>
      </c>
      <c r="H2671" s="181">
        <v>0.75</v>
      </c>
      <c r="I2671" s="180">
        <v>6.1899999999999997E-2</v>
      </c>
      <c r="J2671" s="21">
        <f t="shared" si="1235"/>
        <v>0.84000000000000008</v>
      </c>
      <c r="K2671" s="21" t="str">
        <f t="shared" si="1236"/>
        <v>Y</v>
      </c>
      <c r="L2671" s="37" t="str">
        <f t="shared" si="1237"/>
        <v>NA</v>
      </c>
      <c r="M2671" s="8" t="str">
        <f t="shared" si="1238"/>
        <v>Y</v>
      </c>
      <c r="N2671" s="42">
        <f t="shared" si="1239"/>
        <v>2</v>
      </c>
      <c r="O2671" s="43">
        <f t="shared" si="1240"/>
        <v>200000</v>
      </c>
      <c r="P2671" s="43" t="str">
        <f t="shared" si="1241"/>
        <v>NA</v>
      </c>
      <c r="Q2671" s="24">
        <f t="shared" si="1242"/>
        <v>20336.446900000003</v>
      </c>
      <c r="R2671" s="43">
        <f t="shared" si="1243"/>
        <v>0</v>
      </c>
      <c r="S2671" s="24">
        <f t="shared" si="1244"/>
        <v>1000000</v>
      </c>
      <c r="T2671" s="25" t="str">
        <f t="shared" si="1245"/>
        <v>N</v>
      </c>
      <c r="U2671" s="44">
        <f t="shared" si="1246"/>
        <v>1</v>
      </c>
      <c r="V2671" s="45">
        <f t="shared" si="1247"/>
        <v>20000</v>
      </c>
      <c r="W2671" s="45">
        <f t="shared" si="1248"/>
        <v>65000</v>
      </c>
      <c r="X2671" s="28">
        <f t="shared" si="1249"/>
        <v>20000</v>
      </c>
      <c r="Y2671" s="28">
        <f t="shared" si="1250"/>
        <v>1595.2729631100046</v>
      </c>
      <c r="Z2671" s="45">
        <f t="shared" si="1251"/>
        <v>0</v>
      </c>
      <c r="AA2671" s="29" t="str">
        <f t="shared" si="1252"/>
        <v>N</v>
      </c>
      <c r="AB2671" s="46">
        <f t="shared" si="1253"/>
        <v>0</v>
      </c>
      <c r="AC2671" s="31">
        <f t="shared" si="1254"/>
        <v>0</v>
      </c>
      <c r="AD2671" s="31">
        <f t="shared" si="1255"/>
        <v>0</v>
      </c>
      <c r="AE2671" s="31">
        <f t="shared" si="1256"/>
        <v>0</v>
      </c>
      <c r="AF2671" s="47">
        <f t="shared" si="1257"/>
        <v>0</v>
      </c>
      <c r="AG2671" s="31">
        <f t="shared" si="1258"/>
        <v>0</v>
      </c>
      <c r="AH2671" s="48">
        <f t="shared" si="1259"/>
        <v>0</v>
      </c>
      <c r="AI2671" s="33">
        <f t="shared" si="1260"/>
        <v>0</v>
      </c>
      <c r="AJ2671" s="33">
        <f t="shared" si="1261"/>
        <v>0</v>
      </c>
      <c r="AK2671" s="33">
        <f t="shared" si="1262"/>
        <v>0</v>
      </c>
      <c r="AL2671" s="33">
        <f t="shared" si="1263"/>
        <v>0</v>
      </c>
      <c r="AM2671" s="34">
        <f t="shared" si="1264"/>
        <v>1595.2729631100046</v>
      </c>
    </row>
    <row r="2672" spans="1:39" ht="15" customHeight="1" x14ac:dyDescent="0.3">
      <c r="A2672" s="166" t="s">
        <v>5106</v>
      </c>
      <c r="B2672" s="99">
        <v>18858</v>
      </c>
      <c r="C2672" s="99">
        <v>35601</v>
      </c>
      <c r="D2672" s="165">
        <v>45615</v>
      </c>
      <c r="E2672" s="165">
        <v>45952</v>
      </c>
      <c r="F2672" s="166">
        <v>4</v>
      </c>
      <c r="G2672" s="178">
        <v>1.47</v>
      </c>
      <c r="H2672" s="181">
        <v>0.5</v>
      </c>
      <c r="I2672" s="180">
        <v>2.58E-2</v>
      </c>
      <c r="J2672" s="21">
        <f t="shared" si="1235"/>
        <v>2.5300000000000002</v>
      </c>
      <c r="K2672" s="21" t="str">
        <f t="shared" si="1236"/>
        <v>Y</v>
      </c>
      <c r="L2672" s="37" t="str">
        <f t="shared" si="1237"/>
        <v>NA</v>
      </c>
      <c r="M2672" s="8" t="str">
        <f t="shared" si="1238"/>
        <v>Y</v>
      </c>
      <c r="N2672" s="42">
        <f t="shared" si="1239"/>
        <v>6</v>
      </c>
      <c r="O2672" s="43">
        <f t="shared" si="1240"/>
        <v>200000</v>
      </c>
      <c r="P2672" s="43" t="str">
        <f t="shared" si="1241"/>
        <v>NA</v>
      </c>
      <c r="Q2672" s="24">
        <f t="shared" si="1242"/>
        <v>19344.536400000001</v>
      </c>
      <c r="R2672" s="43">
        <f t="shared" si="1243"/>
        <v>0</v>
      </c>
      <c r="S2672" s="24">
        <f t="shared" si="1244"/>
        <v>1000000</v>
      </c>
      <c r="T2672" s="25" t="str">
        <f t="shared" si="1245"/>
        <v>Y</v>
      </c>
      <c r="U2672" s="44">
        <f t="shared" si="1246"/>
        <v>5</v>
      </c>
      <c r="V2672" s="45">
        <f t="shared" si="1247"/>
        <v>200000</v>
      </c>
      <c r="W2672" s="45">
        <f t="shared" si="1248"/>
        <v>1000000</v>
      </c>
      <c r="X2672" s="28">
        <f t="shared" si="1249"/>
        <v>19843.625439120002</v>
      </c>
      <c r="Y2672" s="28">
        <f t="shared" si="1250"/>
        <v>0</v>
      </c>
      <c r="Z2672" s="45" t="str">
        <f t="shared" si="1251"/>
        <v>NA</v>
      </c>
      <c r="AA2672" s="29" t="str">
        <f t="shared" si="1252"/>
        <v>Y</v>
      </c>
      <c r="AB2672" s="46">
        <f t="shared" si="1253"/>
        <v>4</v>
      </c>
      <c r="AC2672" s="31">
        <f t="shared" si="1254"/>
        <v>200000</v>
      </c>
      <c r="AD2672" s="31">
        <f t="shared" si="1255"/>
        <v>1000000</v>
      </c>
      <c r="AE2672" s="31">
        <f t="shared" si="1256"/>
        <v>20355.5909754493</v>
      </c>
      <c r="AF2672" s="47">
        <f t="shared" si="1257"/>
        <v>0</v>
      </c>
      <c r="AG2672" s="31" t="str">
        <f t="shared" si="1258"/>
        <v>NA</v>
      </c>
      <c r="AH2672" s="48">
        <f t="shared" si="1259"/>
        <v>3</v>
      </c>
      <c r="AI2672" s="33">
        <f t="shared" si="1260"/>
        <v>20000</v>
      </c>
      <c r="AJ2672" s="33">
        <f t="shared" si="1261"/>
        <v>65000</v>
      </c>
      <c r="AK2672" s="33">
        <f t="shared" si="1262"/>
        <v>20000</v>
      </c>
      <c r="AL2672" s="33">
        <f t="shared" si="1263"/>
        <v>880.76522261589344</v>
      </c>
      <c r="AM2672" s="34">
        <f t="shared" si="1264"/>
        <v>880.76522261589344</v>
      </c>
    </row>
    <row r="2673" spans="1:39" ht="15" customHeight="1" x14ac:dyDescent="0.3">
      <c r="A2673" s="166" t="s">
        <v>5107</v>
      </c>
      <c r="B2673" s="99">
        <v>8546</v>
      </c>
      <c r="C2673" s="99">
        <v>64436</v>
      </c>
      <c r="D2673" s="165">
        <v>44473</v>
      </c>
      <c r="E2673" s="165">
        <v>44787</v>
      </c>
      <c r="F2673" s="166">
        <v>4</v>
      </c>
      <c r="G2673" s="178">
        <v>0.55000000000000004</v>
      </c>
      <c r="H2673" s="181">
        <v>0.75</v>
      </c>
      <c r="I2673" s="180">
        <v>5.5199999999999999E-2</v>
      </c>
      <c r="J2673" s="21">
        <f t="shared" si="1235"/>
        <v>3.45</v>
      </c>
      <c r="K2673" s="21" t="str">
        <f t="shared" si="1236"/>
        <v>Y</v>
      </c>
      <c r="L2673" s="37" t="str">
        <f t="shared" si="1237"/>
        <v>NA</v>
      </c>
      <c r="M2673" s="8" t="str">
        <f t="shared" si="1238"/>
        <v>Y</v>
      </c>
      <c r="N2673" s="42">
        <f t="shared" si="1239"/>
        <v>5</v>
      </c>
      <c r="O2673" s="43">
        <f t="shared" si="1240"/>
        <v>200000</v>
      </c>
      <c r="P2673" s="43" t="str">
        <f t="shared" si="1241"/>
        <v>NA</v>
      </c>
      <c r="Q2673" s="24">
        <f t="shared" si="1242"/>
        <v>9017.7392</v>
      </c>
      <c r="R2673" s="43">
        <f t="shared" si="1243"/>
        <v>0</v>
      </c>
      <c r="S2673" s="24">
        <f t="shared" si="1244"/>
        <v>1000000</v>
      </c>
      <c r="T2673" s="25" t="str">
        <f t="shared" si="1245"/>
        <v>Y</v>
      </c>
      <c r="U2673" s="44">
        <f t="shared" si="1246"/>
        <v>4</v>
      </c>
      <c r="V2673" s="45">
        <f t="shared" si="1247"/>
        <v>200000</v>
      </c>
      <c r="W2673" s="45">
        <f t="shared" si="1248"/>
        <v>1000000</v>
      </c>
      <c r="X2673" s="28">
        <f t="shared" si="1249"/>
        <v>9515.5184038399984</v>
      </c>
      <c r="Y2673" s="28">
        <f t="shared" si="1250"/>
        <v>0</v>
      </c>
      <c r="Z2673" s="45" t="str">
        <f t="shared" si="1251"/>
        <v>NA</v>
      </c>
      <c r="AA2673" s="29" t="str">
        <f t="shared" si="1252"/>
        <v>Y</v>
      </c>
      <c r="AB2673" s="46">
        <f t="shared" si="1253"/>
        <v>3</v>
      </c>
      <c r="AC2673" s="31">
        <f t="shared" si="1254"/>
        <v>200000</v>
      </c>
      <c r="AD2673" s="31">
        <f t="shared" si="1255"/>
        <v>1000000</v>
      </c>
      <c r="AE2673" s="31">
        <f t="shared" si="1256"/>
        <v>10040.775019731966</v>
      </c>
      <c r="AF2673" s="47">
        <f t="shared" si="1257"/>
        <v>0</v>
      </c>
      <c r="AG2673" s="31" t="str">
        <f t="shared" si="1258"/>
        <v>NA</v>
      </c>
      <c r="AH2673" s="48">
        <f t="shared" si="1259"/>
        <v>2</v>
      </c>
      <c r="AI2673" s="33">
        <f t="shared" si="1260"/>
        <v>20000</v>
      </c>
      <c r="AJ2673" s="33">
        <f t="shared" si="1261"/>
        <v>65000</v>
      </c>
      <c r="AK2673" s="33">
        <f t="shared" si="1262"/>
        <v>10595.025800821169</v>
      </c>
      <c r="AL2673" s="33">
        <f t="shared" si="1263"/>
        <v>0</v>
      </c>
      <c r="AM2673" s="34">
        <f t="shared" si="1264"/>
        <v>0</v>
      </c>
    </row>
    <row r="2674" spans="1:39" ht="15" customHeight="1" x14ac:dyDescent="0.3">
      <c r="A2674" s="166" t="s">
        <v>5108</v>
      </c>
      <c r="B2674" s="99">
        <v>23243</v>
      </c>
      <c r="C2674" s="99">
        <v>36684</v>
      </c>
      <c r="D2674" s="165">
        <v>44957</v>
      </c>
      <c r="E2674" s="165">
        <v>45123</v>
      </c>
      <c r="F2674" s="166">
        <v>2</v>
      </c>
      <c r="G2674" s="178">
        <v>0.44</v>
      </c>
      <c r="H2674" s="181">
        <v>0.75</v>
      </c>
      <c r="I2674" s="180">
        <v>7.9500000000000001E-2</v>
      </c>
      <c r="J2674" s="21">
        <f t="shared" si="1235"/>
        <v>1.56</v>
      </c>
      <c r="K2674" s="21" t="str">
        <f t="shared" si="1236"/>
        <v>Y</v>
      </c>
      <c r="L2674" s="37" t="str">
        <f t="shared" si="1237"/>
        <v>NA</v>
      </c>
      <c r="M2674" s="8" t="str">
        <f t="shared" si="1238"/>
        <v>Y</v>
      </c>
      <c r="N2674" s="42">
        <f t="shared" si="1239"/>
        <v>3</v>
      </c>
      <c r="O2674" s="43">
        <f t="shared" si="1240"/>
        <v>200000</v>
      </c>
      <c r="P2674" s="43" t="str">
        <f t="shared" si="1241"/>
        <v>NA</v>
      </c>
      <c r="Q2674" s="24">
        <f t="shared" si="1242"/>
        <v>25090.818499999998</v>
      </c>
      <c r="R2674" s="43">
        <f t="shared" si="1243"/>
        <v>0</v>
      </c>
      <c r="S2674" s="24">
        <f t="shared" si="1244"/>
        <v>1000000</v>
      </c>
      <c r="T2674" s="25" t="str">
        <f t="shared" si="1245"/>
        <v>Y</v>
      </c>
      <c r="U2674" s="44">
        <f t="shared" si="1246"/>
        <v>2</v>
      </c>
      <c r="V2674" s="45">
        <f t="shared" si="1247"/>
        <v>200000</v>
      </c>
      <c r="W2674" s="45">
        <f t="shared" si="1248"/>
        <v>1000000</v>
      </c>
      <c r="X2674" s="28">
        <f t="shared" si="1249"/>
        <v>27085.538570749995</v>
      </c>
      <c r="Y2674" s="28">
        <f t="shared" si="1250"/>
        <v>0</v>
      </c>
      <c r="Z2674" s="45" t="str">
        <f t="shared" si="1251"/>
        <v>NA</v>
      </c>
      <c r="AA2674" s="29" t="str">
        <f t="shared" si="1252"/>
        <v>N</v>
      </c>
      <c r="AB2674" s="46">
        <f t="shared" si="1253"/>
        <v>1</v>
      </c>
      <c r="AC2674" s="31">
        <f t="shared" si="1254"/>
        <v>20000</v>
      </c>
      <c r="AD2674" s="31">
        <f t="shared" si="1255"/>
        <v>65000</v>
      </c>
      <c r="AE2674" s="31">
        <f t="shared" si="1256"/>
        <v>20000</v>
      </c>
      <c r="AF2674" s="47">
        <f t="shared" si="1257"/>
        <v>9238.838887124617</v>
      </c>
      <c r="AG2674" s="31">
        <f t="shared" si="1258"/>
        <v>0</v>
      </c>
      <c r="AH2674" s="48">
        <f t="shared" si="1259"/>
        <v>0</v>
      </c>
      <c r="AI2674" s="33">
        <f t="shared" si="1260"/>
        <v>0</v>
      </c>
      <c r="AJ2674" s="33">
        <f t="shared" si="1261"/>
        <v>0</v>
      </c>
      <c r="AK2674" s="33">
        <f t="shared" si="1262"/>
        <v>0</v>
      </c>
      <c r="AL2674" s="33">
        <f t="shared" si="1263"/>
        <v>0</v>
      </c>
      <c r="AM2674" s="34">
        <f t="shared" si="1264"/>
        <v>9238.838887124617</v>
      </c>
    </row>
    <row r="2675" spans="1:39" ht="15" customHeight="1" x14ac:dyDescent="0.3">
      <c r="A2675" s="166" t="s">
        <v>5109</v>
      </c>
      <c r="B2675" s="99">
        <v>10944</v>
      </c>
      <c r="C2675" s="99">
        <v>39720</v>
      </c>
      <c r="D2675" s="165">
        <v>45045</v>
      </c>
      <c r="E2675" s="165">
        <v>45280</v>
      </c>
      <c r="F2675" s="166">
        <v>2</v>
      </c>
      <c r="G2675" s="178">
        <v>0.37</v>
      </c>
      <c r="H2675" s="181">
        <v>0.25</v>
      </c>
      <c r="I2675" s="180">
        <v>2.1399999999999999E-2</v>
      </c>
      <c r="J2675" s="21">
        <f t="shared" si="1235"/>
        <v>1.63</v>
      </c>
      <c r="K2675" s="21" t="str">
        <f t="shared" si="1236"/>
        <v>Y</v>
      </c>
      <c r="L2675" s="37" t="str">
        <f t="shared" si="1237"/>
        <v>NA</v>
      </c>
      <c r="M2675" s="8" t="str">
        <f t="shared" si="1238"/>
        <v>Y</v>
      </c>
      <c r="N2675" s="42">
        <f t="shared" si="1239"/>
        <v>7</v>
      </c>
      <c r="O2675" s="43">
        <f t="shared" si="1240"/>
        <v>200000</v>
      </c>
      <c r="P2675" s="43" t="str">
        <f t="shared" si="1241"/>
        <v>NA</v>
      </c>
      <c r="Q2675" s="24">
        <f t="shared" si="1242"/>
        <v>11178.2016</v>
      </c>
      <c r="R2675" s="43">
        <f t="shared" si="1243"/>
        <v>0</v>
      </c>
      <c r="S2675" s="24">
        <f t="shared" si="1244"/>
        <v>1000000</v>
      </c>
      <c r="T2675" s="25" t="str">
        <f t="shared" si="1245"/>
        <v>Y</v>
      </c>
      <c r="U2675" s="44">
        <f t="shared" si="1246"/>
        <v>6</v>
      </c>
      <c r="V2675" s="45">
        <f t="shared" si="1247"/>
        <v>200000</v>
      </c>
      <c r="W2675" s="45">
        <f t="shared" si="1248"/>
        <v>1000000</v>
      </c>
      <c r="X2675" s="28">
        <f t="shared" si="1249"/>
        <v>11417.415114240001</v>
      </c>
      <c r="Y2675" s="28">
        <f t="shared" si="1250"/>
        <v>0</v>
      </c>
      <c r="Z2675" s="45" t="str">
        <f t="shared" si="1251"/>
        <v>NA</v>
      </c>
      <c r="AA2675" s="29" t="str">
        <f t="shared" si="1252"/>
        <v>N</v>
      </c>
      <c r="AB2675" s="46">
        <f t="shared" si="1253"/>
        <v>5</v>
      </c>
      <c r="AC2675" s="31">
        <f t="shared" si="1254"/>
        <v>20000</v>
      </c>
      <c r="AD2675" s="31">
        <f t="shared" si="1255"/>
        <v>65000</v>
      </c>
      <c r="AE2675" s="31">
        <f t="shared" si="1256"/>
        <v>11661.747797684737</v>
      </c>
      <c r="AF2675" s="47">
        <f t="shared" si="1257"/>
        <v>0</v>
      </c>
      <c r="AG2675" s="31">
        <f t="shared" si="1258"/>
        <v>0</v>
      </c>
      <c r="AH2675" s="48">
        <f t="shared" si="1259"/>
        <v>4</v>
      </c>
      <c r="AI2675" s="33">
        <f t="shared" si="1260"/>
        <v>20000</v>
      </c>
      <c r="AJ2675" s="33">
        <f t="shared" si="1261"/>
        <v>65000</v>
      </c>
      <c r="AK2675" s="33">
        <f t="shared" si="1262"/>
        <v>0</v>
      </c>
      <c r="AL2675" s="33">
        <f t="shared" si="1263"/>
        <v>11911.309200555192</v>
      </c>
      <c r="AM2675" s="34">
        <f t="shared" si="1264"/>
        <v>11911.309200555192</v>
      </c>
    </row>
    <row r="2676" spans="1:39" ht="15" customHeight="1" x14ac:dyDescent="0.3">
      <c r="A2676" s="166" t="s">
        <v>5110</v>
      </c>
      <c r="B2676" s="99">
        <v>17327</v>
      </c>
      <c r="C2676" s="99">
        <v>82355</v>
      </c>
      <c r="D2676" s="165">
        <v>45275</v>
      </c>
      <c r="E2676" s="165">
        <v>45479</v>
      </c>
      <c r="F2676" s="166">
        <v>2</v>
      </c>
      <c r="G2676" s="178">
        <v>0.8</v>
      </c>
      <c r="H2676" s="181">
        <v>0.75</v>
      </c>
      <c r="I2676" s="180">
        <v>6.9400000000000003E-2</v>
      </c>
      <c r="J2676" s="21">
        <f t="shared" si="1235"/>
        <v>1.2</v>
      </c>
      <c r="K2676" s="21" t="str">
        <f t="shared" si="1236"/>
        <v>Y</v>
      </c>
      <c r="L2676" s="37" t="str">
        <f t="shared" si="1237"/>
        <v>NA</v>
      </c>
      <c r="M2676" s="8" t="str">
        <f t="shared" si="1238"/>
        <v>Y</v>
      </c>
      <c r="N2676" s="42">
        <f t="shared" si="1239"/>
        <v>2</v>
      </c>
      <c r="O2676" s="43">
        <f t="shared" si="1240"/>
        <v>200000</v>
      </c>
      <c r="P2676" s="43" t="str">
        <f t="shared" si="1241"/>
        <v>NA</v>
      </c>
      <c r="Q2676" s="24">
        <f t="shared" si="1242"/>
        <v>18529.4938</v>
      </c>
      <c r="R2676" s="43">
        <f t="shared" si="1243"/>
        <v>0</v>
      </c>
      <c r="S2676" s="24">
        <f t="shared" si="1244"/>
        <v>1000000</v>
      </c>
      <c r="T2676" s="25" t="str">
        <f t="shared" si="1245"/>
        <v>Y</v>
      </c>
      <c r="U2676" s="44">
        <f t="shared" si="1246"/>
        <v>1</v>
      </c>
      <c r="V2676" s="45">
        <f t="shared" si="1247"/>
        <v>200000</v>
      </c>
      <c r="W2676" s="45">
        <f t="shared" si="1248"/>
        <v>1000000</v>
      </c>
      <c r="X2676" s="28">
        <f t="shared" si="1249"/>
        <v>19815.440669719999</v>
      </c>
      <c r="Y2676" s="28">
        <f t="shared" si="1250"/>
        <v>0</v>
      </c>
      <c r="Z2676" s="45" t="str">
        <f t="shared" si="1251"/>
        <v>NA</v>
      </c>
      <c r="AA2676" s="29" t="str">
        <f t="shared" si="1252"/>
        <v>N</v>
      </c>
      <c r="AB2676" s="46">
        <f t="shared" si="1253"/>
        <v>0</v>
      </c>
      <c r="AC2676" s="31">
        <f t="shared" si="1254"/>
        <v>0</v>
      </c>
      <c r="AD2676" s="31">
        <f t="shared" si="1255"/>
        <v>0</v>
      </c>
      <c r="AE2676" s="31">
        <f t="shared" si="1256"/>
        <v>0</v>
      </c>
      <c r="AF2676" s="47">
        <f t="shared" si="1257"/>
        <v>0</v>
      </c>
      <c r="AG2676" s="31">
        <f t="shared" si="1258"/>
        <v>0</v>
      </c>
      <c r="AH2676" s="48">
        <f t="shared" si="1259"/>
        <v>0</v>
      </c>
      <c r="AI2676" s="33">
        <f t="shared" si="1260"/>
        <v>0</v>
      </c>
      <c r="AJ2676" s="33">
        <f t="shared" si="1261"/>
        <v>0</v>
      </c>
      <c r="AK2676" s="33">
        <f t="shared" si="1262"/>
        <v>0</v>
      </c>
      <c r="AL2676" s="33">
        <f t="shared" si="1263"/>
        <v>0</v>
      </c>
      <c r="AM2676" s="34">
        <f t="shared" si="1264"/>
        <v>0</v>
      </c>
    </row>
    <row r="2677" spans="1:39" ht="15" customHeight="1" x14ac:dyDescent="0.3">
      <c r="A2677" s="166" t="s">
        <v>5111</v>
      </c>
      <c r="B2677" s="99">
        <v>7783</v>
      </c>
      <c r="C2677" s="99">
        <v>24678</v>
      </c>
      <c r="D2677" s="165">
        <v>45886</v>
      </c>
      <c r="E2677" s="165">
        <v>45996</v>
      </c>
      <c r="F2677" s="166">
        <v>2</v>
      </c>
      <c r="G2677" s="178">
        <v>1.38</v>
      </c>
      <c r="H2677" s="181">
        <v>0.75</v>
      </c>
      <c r="I2677" s="180">
        <v>4.5999999999999999E-2</v>
      </c>
      <c r="J2677" s="21">
        <f t="shared" si="1235"/>
        <v>0.62000000000000011</v>
      </c>
      <c r="K2677" s="21" t="str">
        <f t="shared" si="1236"/>
        <v>Y</v>
      </c>
      <c r="L2677" s="37" t="str">
        <f t="shared" si="1237"/>
        <v>NA</v>
      </c>
      <c r="M2677" s="8" t="str">
        <f t="shared" si="1238"/>
        <v>Y</v>
      </c>
      <c r="N2677" s="42">
        <f t="shared" si="1239"/>
        <v>1</v>
      </c>
      <c r="O2677" s="43">
        <f t="shared" si="1240"/>
        <v>200000</v>
      </c>
      <c r="P2677" s="43" t="str">
        <f t="shared" si="1241"/>
        <v>NA</v>
      </c>
      <c r="Q2677" s="24">
        <f t="shared" si="1242"/>
        <v>8141.018</v>
      </c>
      <c r="R2677" s="43">
        <f t="shared" si="1243"/>
        <v>0</v>
      </c>
      <c r="S2677" s="24">
        <f t="shared" si="1244"/>
        <v>1000000</v>
      </c>
      <c r="T2677" s="25" t="str">
        <f t="shared" si="1245"/>
        <v>N</v>
      </c>
      <c r="U2677" s="44">
        <f t="shared" si="1246"/>
        <v>0</v>
      </c>
      <c r="V2677" s="45">
        <f t="shared" si="1247"/>
        <v>0</v>
      </c>
      <c r="W2677" s="45">
        <f t="shared" si="1248"/>
        <v>0</v>
      </c>
      <c r="X2677" s="28">
        <f t="shared" si="1249"/>
        <v>0</v>
      </c>
      <c r="Y2677" s="28">
        <f t="shared" si="1250"/>
        <v>0</v>
      </c>
      <c r="Z2677" s="45">
        <f t="shared" si="1251"/>
        <v>0</v>
      </c>
      <c r="AA2677" s="29" t="str">
        <f t="shared" si="1252"/>
        <v>N</v>
      </c>
      <c r="AB2677" s="46">
        <f t="shared" si="1253"/>
        <v>0</v>
      </c>
      <c r="AC2677" s="31">
        <f t="shared" si="1254"/>
        <v>0</v>
      </c>
      <c r="AD2677" s="31">
        <f t="shared" si="1255"/>
        <v>0</v>
      </c>
      <c r="AE2677" s="31">
        <f t="shared" si="1256"/>
        <v>0</v>
      </c>
      <c r="AF2677" s="47">
        <f t="shared" si="1257"/>
        <v>0</v>
      </c>
      <c r="AG2677" s="31">
        <f t="shared" si="1258"/>
        <v>0</v>
      </c>
      <c r="AH2677" s="48">
        <f t="shared" si="1259"/>
        <v>0</v>
      </c>
      <c r="AI2677" s="33">
        <f t="shared" si="1260"/>
        <v>0</v>
      </c>
      <c r="AJ2677" s="33">
        <f t="shared" si="1261"/>
        <v>0</v>
      </c>
      <c r="AK2677" s="33">
        <f t="shared" si="1262"/>
        <v>0</v>
      </c>
      <c r="AL2677" s="33">
        <f t="shared" si="1263"/>
        <v>0</v>
      </c>
      <c r="AM2677" s="34">
        <f t="shared" si="1264"/>
        <v>0</v>
      </c>
    </row>
    <row r="2678" spans="1:39" ht="15" customHeight="1" x14ac:dyDescent="0.3">
      <c r="A2678" s="166" t="s">
        <v>5112</v>
      </c>
      <c r="B2678" s="99">
        <v>24892</v>
      </c>
      <c r="C2678" s="99">
        <v>92831</v>
      </c>
      <c r="D2678" s="165">
        <v>45356</v>
      </c>
      <c r="E2678" s="165">
        <v>45525</v>
      </c>
      <c r="F2678" s="166">
        <v>2</v>
      </c>
      <c r="G2678" s="178">
        <v>1.53</v>
      </c>
      <c r="H2678" s="181">
        <v>0.25</v>
      </c>
      <c r="I2678" s="180">
        <v>3.9199999999999999E-2</v>
      </c>
      <c r="J2678" s="21">
        <f t="shared" si="1235"/>
        <v>0.47</v>
      </c>
      <c r="K2678" s="21" t="str">
        <f t="shared" si="1236"/>
        <v>Y</v>
      </c>
      <c r="L2678" s="37" t="str">
        <f t="shared" si="1237"/>
        <v>NA</v>
      </c>
      <c r="M2678" s="8" t="str">
        <f t="shared" si="1238"/>
        <v>Y</v>
      </c>
      <c r="N2678" s="42">
        <f t="shared" si="1239"/>
        <v>2</v>
      </c>
      <c r="O2678" s="43">
        <f t="shared" si="1240"/>
        <v>200000</v>
      </c>
      <c r="P2678" s="43" t="str">
        <f t="shared" si="1241"/>
        <v>NA</v>
      </c>
      <c r="Q2678" s="24">
        <f t="shared" si="1242"/>
        <v>25867.766399999997</v>
      </c>
      <c r="R2678" s="43">
        <f t="shared" si="1243"/>
        <v>0</v>
      </c>
      <c r="S2678" s="24">
        <f t="shared" si="1244"/>
        <v>1000000</v>
      </c>
      <c r="T2678" s="25" t="str">
        <f t="shared" si="1245"/>
        <v>N</v>
      </c>
      <c r="U2678" s="44">
        <f t="shared" si="1246"/>
        <v>1</v>
      </c>
      <c r="V2678" s="45">
        <f t="shared" si="1247"/>
        <v>20000</v>
      </c>
      <c r="W2678" s="45">
        <f t="shared" si="1248"/>
        <v>65000</v>
      </c>
      <c r="X2678" s="28">
        <f t="shared" si="1249"/>
        <v>0</v>
      </c>
      <c r="Y2678" s="28">
        <f t="shared" si="1250"/>
        <v>26881.782842879995</v>
      </c>
      <c r="Z2678" s="45">
        <f t="shared" si="1251"/>
        <v>0</v>
      </c>
      <c r="AA2678" s="29" t="str">
        <f t="shared" si="1252"/>
        <v>N</v>
      </c>
      <c r="AB2678" s="46">
        <f t="shared" si="1253"/>
        <v>0</v>
      </c>
      <c r="AC2678" s="31">
        <f t="shared" si="1254"/>
        <v>0</v>
      </c>
      <c r="AD2678" s="31">
        <f t="shared" si="1255"/>
        <v>0</v>
      </c>
      <c r="AE2678" s="31">
        <f t="shared" si="1256"/>
        <v>0</v>
      </c>
      <c r="AF2678" s="47">
        <f t="shared" si="1257"/>
        <v>0</v>
      </c>
      <c r="AG2678" s="31">
        <f t="shared" si="1258"/>
        <v>0</v>
      </c>
      <c r="AH2678" s="48">
        <f t="shared" si="1259"/>
        <v>0</v>
      </c>
      <c r="AI2678" s="33">
        <f t="shared" si="1260"/>
        <v>0</v>
      </c>
      <c r="AJ2678" s="33">
        <f t="shared" si="1261"/>
        <v>0</v>
      </c>
      <c r="AK2678" s="33">
        <f t="shared" si="1262"/>
        <v>0</v>
      </c>
      <c r="AL2678" s="33">
        <f t="shared" si="1263"/>
        <v>0</v>
      </c>
      <c r="AM2678" s="34">
        <f t="shared" si="1264"/>
        <v>26881.782842879995</v>
      </c>
    </row>
    <row r="2679" spans="1:39" ht="15" customHeight="1" x14ac:dyDescent="0.3">
      <c r="A2679" s="166" t="s">
        <v>5113</v>
      </c>
      <c r="B2679" s="99">
        <v>24435</v>
      </c>
      <c r="C2679" s="99">
        <v>98218</v>
      </c>
      <c r="D2679" s="165">
        <v>45125</v>
      </c>
      <c r="E2679" s="165">
        <v>45312</v>
      </c>
      <c r="F2679" s="166">
        <v>2</v>
      </c>
      <c r="G2679" s="178">
        <v>0.52</v>
      </c>
      <c r="H2679" s="181">
        <v>0.25</v>
      </c>
      <c r="I2679" s="180">
        <v>1.55E-2</v>
      </c>
      <c r="J2679" s="21">
        <f t="shared" si="1235"/>
        <v>1.48</v>
      </c>
      <c r="K2679" s="21" t="str">
        <f t="shared" si="1236"/>
        <v>Y</v>
      </c>
      <c r="L2679" s="37" t="str">
        <f t="shared" si="1237"/>
        <v>NA</v>
      </c>
      <c r="M2679" s="8" t="str">
        <f t="shared" si="1238"/>
        <v>Y</v>
      </c>
      <c r="N2679" s="42">
        <f t="shared" si="1239"/>
        <v>6</v>
      </c>
      <c r="O2679" s="43">
        <f t="shared" si="1240"/>
        <v>200000</v>
      </c>
      <c r="P2679" s="43" t="str">
        <f t="shared" si="1241"/>
        <v>NA</v>
      </c>
      <c r="Q2679" s="24">
        <f t="shared" si="1242"/>
        <v>24813.7425</v>
      </c>
      <c r="R2679" s="43">
        <f t="shared" si="1243"/>
        <v>0</v>
      </c>
      <c r="S2679" s="24">
        <f t="shared" si="1244"/>
        <v>1000000</v>
      </c>
      <c r="T2679" s="25" t="str">
        <f t="shared" si="1245"/>
        <v>Y</v>
      </c>
      <c r="U2679" s="44">
        <f t="shared" si="1246"/>
        <v>5</v>
      </c>
      <c r="V2679" s="45">
        <f t="shared" si="1247"/>
        <v>200000</v>
      </c>
      <c r="W2679" s="45">
        <f t="shared" si="1248"/>
        <v>1000000</v>
      </c>
      <c r="X2679" s="28">
        <f t="shared" si="1249"/>
        <v>25198.355508750003</v>
      </c>
      <c r="Y2679" s="28">
        <f t="shared" si="1250"/>
        <v>0</v>
      </c>
      <c r="Z2679" s="45" t="str">
        <f t="shared" si="1251"/>
        <v>NA</v>
      </c>
      <c r="AA2679" s="29" t="str">
        <f t="shared" si="1252"/>
        <v>N</v>
      </c>
      <c r="AB2679" s="46">
        <f t="shared" si="1253"/>
        <v>4</v>
      </c>
      <c r="AC2679" s="31">
        <f t="shared" si="1254"/>
        <v>20000</v>
      </c>
      <c r="AD2679" s="31">
        <f t="shared" si="1255"/>
        <v>65000</v>
      </c>
      <c r="AE2679" s="31">
        <f t="shared" si="1256"/>
        <v>20000</v>
      </c>
      <c r="AF2679" s="47">
        <f t="shared" si="1257"/>
        <v>5588.9300191356306</v>
      </c>
      <c r="AG2679" s="31">
        <f t="shared" si="1258"/>
        <v>0</v>
      </c>
      <c r="AH2679" s="48">
        <f t="shared" si="1259"/>
        <v>3</v>
      </c>
      <c r="AI2679" s="33">
        <f t="shared" si="1260"/>
        <v>20000</v>
      </c>
      <c r="AJ2679" s="33">
        <f t="shared" si="1261"/>
        <v>65000</v>
      </c>
      <c r="AK2679" s="33">
        <f t="shared" si="1262"/>
        <v>0</v>
      </c>
      <c r="AL2679" s="33">
        <f t="shared" si="1263"/>
        <v>25985.558434432234</v>
      </c>
      <c r="AM2679" s="34">
        <f t="shared" si="1264"/>
        <v>31574.488453567865</v>
      </c>
    </row>
    <row r="2680" spans="1:39" ht="15" customHeight="1" x14ac:dyDescent="0.3">
      <c r="A2680" s="166" t="s">
        <v>5114</v>
      </c>
      <c r="B2680" s="99">
        <v>9496</v>
      </c>
      <c r="C2680" s="99">
        <v>52987</v>
      </c>
      <c r="D2680" s="165">
        <v>45612</v>
      </c>
      <c r="E2680" s="165">
        <v>45809</v>
      </c>
      <c r="F2680" s="166">
        <v>2</v>
      </c>
      <c r="G2680" s="178">
        <v>0.11</v>
      </c>
      <c r="H2680" s="181">
        <v>1</v>
      </c>
      <c r="I2680" s="180">
        <v>2.7300000000000001E-2</v>
      </c>
      <c r="J2680" s="21">
        <f t="shared" si="1235"/>
        <v>1.89</v>
      </c>
      <c r="K2680" s="21" t="str">
        <f t="shared" si="1236"/>
        <v>Y</v>
      </c>
      <c r="L2680" s="37" t="str">
        <f t="shared" si="1237"/>
        <v>NA</v>
      </c>
      <c r="M2680" s="8" t="str">
        <f t="shared" si="1238"/>
        <v>Y</v>
      </c>
      <c r="N2680" s="42">
        <f t="shared" si="1239"/>
        <v>2</v>
      </c>
      <c r="O2680" s="43">
        <f t="shared" si="1240"/>
        <v>200000</v>
      </c>
      <c r="P2680" s="43" t="str">
        <f t="shared" si="1241"/>
        <v>NA</v>
      </c>
      <c r="Q2680" s="24">
        <f t="shared" si="1242"/>
        <v>9755.2408000000014</v>
      </c>
      <c r="R2680" s="43">
        <f t="shared" si="1243"/>
        <v>0</v>
      </c>
      <c r="S2680" s="24">
        <f t="shared" si="1244"/>
        <v>1000000</v>
      </c>
      <c r="T2680" s="25" t="str">
        <f t="shared" si="1245"/>
        <v>Y</v>
      </c>
      <c r="U2680" s="44">
        <f t="shared" si="1246"/>
        <v>1</v>
      </c>
      <c r="V2680" s="45">
        <f t="shared" si="1247"/>
        <v>200000</v>
      </c>
      <c r="W2680" s="45">
        <f t="shared" si="1248"/>
        <v>1000000</v>
      </c>
      <c r="X2680" s="28">
        <f t="shared" si="1249"/>
        <v>10021.558873840002</v>
      </c>
      <c r="Y2680" s="28">
        <f t="shared" si="1250"/>
        <v>0</v>
      </c>
      <c r="Z2680" s="45" t="str">
        <f t="shared" si="1251"/>
        <v>NA</v>
      </c>
      <c r="AA2680" s="29" t="str">
        <f t="shared" si="1252"/>
        <v>N</v>
      </c>
      <c r="AB2680" s="46">
        <f t="shared" si="1253"/>
        <v>0</v>
      </c>
      <c r="AC2680" s="31">
        <f t="shared" si="1254"/>
        <v>0</v>
      </c>
      <c r="AD2680" s="31">
        <f t="shared" si="1255"/>
        <v>0</v>
      </c>
      <c r="AE2680" s="31">
        <f t="shared" si="1256"/>
        <v>0</v>
      </c>
      <c r="AF2680" s="47">
        <f t="shared" si="1257"/>
        <v>0</v>
      </c>
      <c r="AG2680" s="31">
        <f t="shared" si="1258"/>
        <v>0</v>
      </c>
      <c r="AH2680" s="48">
        <f t="shared" si="1259"/>
        <v>0</v>
      </c>
      <c r="AI2680" s="33">
        <f t="shared" si="1260"/>
        <v>0</v>
      </c>
      <c r="AJ2680" s="33">
        <f t="shared" si="1261"/>
        <v>0</v>
      </c>
      <c r="AK2680" s="33">
        <f t="shared" si="1262"/>
        <v>0</v>
      </c>
      <c r="AL2680" s="33">
        <f t="shared" si="1263"/>
        <v>0</v>
      </c>
      <c r="AM2680" s="34">
        <f t="shared" si="1264"/>
        <v>0</v>
      </c>
    </row>
    <row r="2681" spans="1:39" ht="15" customHeight="1" x14ac:dyDescent="0.3">
      <c r="A2681" s="166" t="s">
        <v>5115</v>
      </c>
      <c r="B2681" s="99">
        <v>12540</v>
      </c>
      <c r="C2681" s="99">
        <v>88110</v>
      </c>
      <c r="D2681" s="165">
        <v>45060</v>
      </c>
      <c r="E2681" s="165">
        <v>45271</v>
      </c>
      <c r="F2681" s="166">
        <v>2</v>
      </c>
      <c r="G2681" s="178">
        <v>0.85</v>
      </c>
      <c r="H2681" s="181">
        <v>0.25</v>
      </c>
      <c r="I2681" s="180">
        <v>4.5499999999999999E-2</v>
      </c>
      <c r="J2681" s="21">
        <f t="shared" si="1235"/>
        <v>1.1499999999999999</v>
      </c>
      <c r="K2681" s="21" t="str">
        <f t="shared" si="1236"/>
        <v>Y</v>
      </c>
      <c r="L2681" s="37" t="str">
        <f t="shared" si="1237"/>
        <v>NA</v>
      </c>
      <c r="M2681" s="8" t="str">
        <f t="shared" si="1238"/>
        <v>Y</v>
      </c>
      <c r="N2681" s="42">
        <f t="shared" si="1239"/>
        <v>5</v>
      </c>
      <c r="O2681" s="43">
        <f t="shared" si="1240"/>
        <v>200000</v>
      </c>
      <c r="P2681" s="43" t="str">
        <f t="shared" si="1241"/>
        <v>NA</v>
      </c>
      <c r="Q2681" s="24">
        <f t="shared" si="1242"/>
        <v>13110.570000000002</v>
      </c>
      <c r="R2681" s="43">
        <f t="shared" si="1243"/>
        <v>0</v>
      </c>
      <c r="S2681" s="24">
        <f t="shared" si="1244"/>
        <v>1000000</v>
      </c>
      <c r="T2681" s="25" t="str">
        <f t="shared" si="1245"/>
        <v>Y</v>
      </c>
      <c r="U2681" s="44">
        <f t="shared" si="1246"/>
        <v>4</v>
      </c>
      <c r="V2681" s="45">
        <f t="shared" si="1247"/>
        <v>200000</v>
      </c>
      <c r="W2681" s="45">
        <f t="shared" si="1248"/>
        <v>1000000</v>
      </c>
      <c r="X2681" s="28">
        <f t="shared" si="1249"/>
        <v>13707.100935000002</v>
      </c>
      <c r="Y2681" s="28">
        <f t="shared" si="1250"/>
        <v>0</v>
      </c>
      <c r="Z2681" s="45" t="str">
        <f t="shared" si="1251"/>
        <v>NA</v>
      </c>
      <c r="AA2681" s="29" t="str">
        <f t="shared" si="1252"/>
        <v>N</v>
      </c>
      <c r="AB2681" s="46">
        <f t="shared" si="1253"/>
        <v>3</v>
      </c>
      <c r="AC2681" s="31">
        <f t="shared" si="1254"/>
        <v>20000</v>
      </c>
      <c r="AD2681" s="31">
        <f t="shared" si="1255"/>
        <v>65000</v>
      </c>
      <c r="AE2681" s="31">
        <f t="shared" si="1256"/>
        <v>14330.774027542504</v>
      </c>
      <c r="AF2681" s="47">
        <f t="shared" si="1257"/>
        <v>0</v>
      </c>
      <c r="AG2681" s="31">
        <f t="shared" si="1258"/>
        <v>0</v>
      </c>
      <c r="AH2681" s="48">
        <f t="shared" si="1259"/>
        <v>2</v>
      </c>
      <c r="AI2681" s="33">
        <f t="shared" si="1260"/>
        <v>20000</v>
      </c>
      <c r="AJ2681" s="33">
        <f t="shared" si="1261"/>
        <v>65000</v>
      </c>
      <c r="AK2681" s="33">
        <f t="shared" si="1262"/>
        <v>0</v>
      </c>
      <c r="AL2681" s="33">
        <f t="shared" si="1263"/>
        <v>14982.824245795689</v>
      </c>
      <c r="AM2681" s="34">
        <f t="shared" si="1264"/>
        <v>14982.824245795689</v>
      </c>
    </row>
    <row r="2682" spans="1:39" ht="15" customHeight="1" x14ac:dyDescent="0.3">
      <c r="A2682" s="166" t="s">
        <v>5116</v>
      </c>
      <c r="B2682" s="99">
        <v>15258</v>
      </c>
      <c r="C2682" s="99">
        <v>100723</v>
      </c>
      <c r="D2682" s="165">
        <v>45325</v>
      </c>
      <c r="E2682" s="165">
        <v>45648</v>
      </c>
      <c r="F2682" s="166">
        <v>4</v>
      </c>
      <c r="G2682" s="178">
        <v>2.87</v>
      </c>
      <c r="H2682" s="181">
        <v>1</v>
      </c>
      <c r="I2682" s="180">
        <v>3.5299999999999998E-2</v>
      </c>
      <c r="J2682" s="21">
        <f t="shared" si="1235"/>
        <v>1.1299999999999999</v>
      </c>
      <c r="K2682" s="21" t="str">
        <f t="shared" si="1236"/>
        <v>Y</v>
      </c>
      <c r="L2682" s="37" t="str">
        <f t="shared" si="1237"/>
        <v>NA</v>
      </c>
      <c r="M2682" s="8" t="str">
        <f t="shared" si="1238"/>
        <v>Y</v>
      </c>
      <c r="N2682" s="42">
        <f t="shared" si="1239"/>
        <v>2</v>
      </c>
      <c r="O2682" s="43">
        <f t="shared" si="1240"/>
        <v>200000</v>
      </c>
      <c r="P2682" s="43" t="str">
        <f t="shared" si="1241"/>
        <v>NA</v>
      </c>
      <c r="Q2682" s="24">
        <f t="shared" si="1242"/>
        <v>15796.607399999999</v>
      </c>
      <c r="R2682" s="43">
        <f t="shared" si="1243"/>
        <v>0</v>
      </c>
      <c r="S2682" s="24">
        <f t="shared" si="1244"/>
        <v>1000000</v>
      </c>
      <c r="T2682" s="25" t="str">
        <f t="shared" si="1245"/>
        <v>Y</v>
      </c>
      <c r="U2682" s="44">
        <f t="shared" si="1246"/>
        <v>1</v>
      </c>
      <c r="V2682" s="45">
        <f t="shared" si="1247"/>
        <v>200000</v>
      </c>
      <c r="W2682" s="45">
        <f t="shared" si="1248"/>
        <v>1000000</v>
      </c>
      <c r="X2682" s="28">
        <f t="shared" si="1249"/>
        <v>16354.227641219997</v>
      </c>
      <c r="Y2682" s="28">
        <f t="shared" si="1250"/>
        <v>0</v>
      </c>
      <c r="Z2682" s="45" t="str">
        <f t="shared" si="1251"/>
        <v>NA</v>
      </c>
      <c r="AA2682" s="29" t="str">
        <f t="shared" si="1252"/>
        <v>N</v>
      </c>
      <c r="AB2682" s="46">
        <f t="shared" si="1253"/>
        <v>0</v>
      </c>
      <c r="AC2682" s="31">
        <f t="shared" si="1254"/>
        <v>0</v>
      </c>
      <c r="AD2682" s="31">
        <f t="shared" si="1255"/>
        <v>0</v>
      </c>
      <c r="AE2682" s="31">
        <f t="shared" si="1256"/>
        <v>0</v>
      </c>
      <c r="AF2682" s="47">
        <f t="shared" si="1257"/>
        <v>0</v>
      </c>
      <c r="AG2682" s="31">
        <f t="shared" si="1258"/>
        <v>0</v>
      </c>
      <c r="AH2682" s="48">
        <f t="shared" si="1259"/>
        <v>0</v>
      </c>
      <c r="AI2682" s="33">
        <f t="shared" si="1260"/>
        <v>0</v>
      </c>
      <c r="AJ2682" s="33">
        <f t="shared" si="1261"/>
        <v>0</v>
      </c>
      <c r="AK2682" s="33">
        <f t="shared" si="1262"/>
        <v>0</v>
      </c>
      <c r="AL2682" s="33">
        <f t="shared" si="1263"/>
        <v>0</v>
      </c>
      <c r="AM2682" s="34">
        <f t="shared" si="1264"/>
        <v>0</v>
      </c>
    </row>
    <row r="2683" spans="1:39" ht="15" customHeight="1" x14ac:dyDescent="0.3">
      <c r="A2683" s="166" t="s">
        <v>5117</v>
      </c>
      <c r="B2683" s="99">
        <v>15642</v>
      </c>
      <c r="C2683" s="99">
        <v>48169</v>
      </c>
      <c r="D2683" s="165">
        <v>44563</v>
      </c>
      <c r="E2683" s="165">
        <v>44909</v>
      </c>
      <c r="F2683" s="166">
        <v>4</v>
      </c>
      <c r="G2683" s="178">
        <v>3.34</v>
      </c>
      <c r="H2683" s="181">
        <v>0.75</v>
      </c>
      <c r="I2683" s="180">
        <v>2.12E-2</v>
      </c>
      <c r="J2683" s="21">
        <f t="shared" ref="J2683:J2746" si="1265">MAX(0, F2683-G2683)</f>
        <v>0.66000000000000014</v>
      </c>
      <c r="K2683" s="21" t="str">
        <f t="shared" ref="K2683:K2746" si="1266">IF(
  AND(
    E2683 &gt;= D2683-10,
    E2683 &lt;= DATE(2028,6,30),
    J2683 &gt; 0
  ),
  "Y",
  "N"
)</f>
        <v>Y</v>
      </c>
      <c r="L2683" s="37" t="str">
        <f t="shared" ref="L2683:L2746" si="1267">IF(
  J2683=0,
  0,
  IF(
    K2683="Y",
    "NA",
    MAX(0, 65000-C2683)
  )
)</f>
        <v>NA</v>
      </c>
      <c r="M2683" s="8" t="str">
        <f t="shared" ref="M2683:M2746" si="1268">IF(AND(K2683="Y",J2683&gt;0),"Y","N")</f>
        <v>Y</v>
      </c>
      <c r="N2683" s="42">
        <f t="shared" ref="N2683:N2746" si="1269">ROUNDUP(J2683/H2683, 0)</f>
        <v>1</v>
      </c>
      <c r="O2683" s="43">
        <f t="shared" ref="O2683:O2746" si="1270">IF(
  N2683=0,
  0,
  IF(
    M2683="Y",
    200000,
    20000
  )
)</f>
        <v>200000</v>
      </c>
      <c r="P2683" s="43" t="str">
        <f t="shared" ref="P2683:P2746" si="1271">IF(
  N2683=0,
  0,
  IF(
    M2683="Y",
    "NA",
    MAX(0, 65000)
  )
)</f>
        <v>NA</v>
      </c>
      <c r="Q2683" s="24">
        <f t="shared" ref="Q2683:Q2746" si="1272">IF(
  N2683=0,
  0,
  MAX(0, MIN(B2683*(1+I2683), O2683, L2683))
)</f>
        <v>15973.610400000001</v>
      </c>
      <c r="R2683" s="43">
        <f t="shared" ref="R2683:R2746" si="1273">IF(
  N2683=0,
  0,
  MAX(0, (B2683*(1+I2683))-Q2683)
)</f>
        <v>0</v>
      </c>
      <c r="S2683" s="24">
        <f t="shared" ref="S2683:S2746" si="1274">IF(
    M2683="Y",
    1000000,
    MAX(0, 65000-C2683-Q2683)
  )</f>
        <v>1000000</v>
      </c>
      <c r="T2683" s="25" t="str">
        <f t="shared" ref="T2683:T2746" si="1275">IF(AND(K2683="Y",J2683&gt;1),"Y","N")</f>
        <v>N</v>
      </c>
      <c r="U2683" s="44">
        <f t="shared" ref="U2683:U2746" si="1276">MAX(0,(N2683-1))</f>
        <v>0</v>
      </c>
      <c r="V2683" s="45">
        <f t="shared" ref="V2683:V2746" si="1277">IF(
  U2683=0,
  0,
  IF(
    T2683="Y",
    200000,
    20000
  )
)</f>
        <v>0</v>
      </c>
      <c r="W2683" s="45">
        <f t="shared" ref="W2683:W2746" si="1278">IF(
  U2683=0,
  0,
  IF(
    T2683="Y",
    1000000,
    MAX(0, 65000)
  )
)</f>
        <v>0</v>
      </c>
      <c r="X2683" s="28">
        <f t="shared" ref="X2683:X2746" si="1279">IF(
  U2683=0,
  0,
  MAX(0, MIN(B2683*(1+I2683)*(1+I2683), V2683, S2683, (W2683-C2683))
)
)</f>
        <v>0</v>
      </c>
      <c r="Y2683" s="28">
        <f t="shared" ref="Y2683:Y2746" si="1280">IF(
  U2683=0,
  0,
  MAX(0, (B2683*(1+I2683)*(1+I2683)-X2683)
)
)</f>
        <v>0</v>
      </c>
      <c r="Z2683" s="45">
        <f t="shared" ref="Z2683:Z2746" si="1281">IF(
    T2683="Y",
    "NA",
    MAX(0, W2683-C2683-Q2683-X2683)
  )</f>
        <v>0</v>
      </c>
      <c r="AA2683" s="29" t="str">
        <f t="shared" ref="AA2683:AA2746" si="1282">IF(AND(K2683="Y",J2683&gt;2),"Y","N")</f>
        <v>N</v>
      </c>
      <c r="AB2683" s="46">
        <f t="shared" ref="AB2683:AB2746" si="1283">MAX(0,(U2683-1))</f>
        <v>0</v>
      </c>
      <c r="AC2683" s="31">
        <f t="shared" ref="AC2683:AC2746" si="1284">IF(
  AB2683=0,
  0,
  IF(
    AA2683="Y",
    200000,
    20000
  )
)</f>
        <v>0</v>
      </c>
      <c r="AD2683" s="31">
        <f t="shared" ref="AD2683:AD2746" si="1285">IF(
  AB2683=0,
  0,
  IF(
    AA2683="Y",
    1000000,
    MAX(0, 65000)
  )
)</f>
        <v>0</v>
      </c>
      <c r="AE2683" s="31">
        <f t="shared" ref="AE2683:AE2746" si="1286">IF(
  AB2683=0,
  0,
  MAX(0, MIN(B2683*(1+I2683)*(1+I2683)*(1+I2683), AC2683, Z2683))
)</f>
        <v>0</v>
      </c>
      <c r="AF2683" s="47">
        <f t="shared" ref="AF2683:AF2746" si="1287">IF(
  AB2683=0,
  0,
  MAX(0, (B2683*(1+I2683)*(1+I2683)*(1+I2683)-AE2683)
)
)</f>
        <v>0</v>
      </c>
      <c r="AG2683" s="31">
        <f t="shared" ref="AG2683:AG2746" si="1288">IF(
    AA2683="Y",
    "NA",
    MAX(0, AD2683-C2683-Q2683-X2683-AE2683)
  )</f>
        <v>0</v>
      </c>
      <c r="AH2683" s="48">
        <f t="shared" si="1259"/>
        <v>0</v>
      </c>
      <c r="AI2683" s="33">
        <f t="shared" si="1260"/>
        <v>0</v>
      </c>
      <c r="AJ2683" s="33">
        <f t="shared" si="1261"/>
        <v>0</v>
      </c>
      <c r="AK2683" s="33">
        <f t="shared" si="1262"/>
        <v>0</v>
      </c>
      <c r="AL2683" s="33">
        <f t="shared" si="1263"/>
        <v>0</v>
      </c>
      <c r="AM2683" s="34">
        <f t="shared" si="1264"/>
        <v>0</v>
      </c>
    </row>
    <row r="2684" spans="1:39" ht="15" customHeight="1" x14ac:dyDescent="0.3">
      <c r="A2684" s="166" t="s">
        <v>5118</v>
      </c>
      <c r="B2684" s="99">
        <v>19276</v>
      </c>
      <c r="C2684" s="99">
        <v>106460</v>
      </c>
      <c r="D2684" s="165">
        <v>45384</v>
      </c>
      <c r="E2684" s="165">
        <v>45682</v>
      </c>
      <c r="F2684" s="166">
        <v>2</v>
      </c>
      <c r="G2684" s="178">
        <v>0.85</v>
      </c>
      <c r="H2684" s="181">
        <v>0.75</v>
      </c>
      <c r="I2684" s="180">
        <v>6.7199999999999996E-2</v>
      </c>
      <c r="J2684" s="21">
        <f t="shared" si="1265"/>
        <v>1.1499999999999999</v>
      </c>
      <c r="K2684" s="21" t="str">
        <f t="shared" si="1266"/>
        <v>Y</v>
      </c>
      <c r="L2684" s="37" t="str">
        <f t="shared" si="1267"/>
        <v>NA</v>
      </c>
      <c r="M2684" s="8" t="str">
        <f t="shared" si="1268"/>
        <v>Y</v>
      </c>
      <c r="N2684" s="42">
        <f t="shared" si="1269"/>
        <v>2</v>
      </c>
      <c r="O2684" s="43">
        <f t="shared" si="1270"/>
        <v>200000</v>
      </c>
      <c r="P2684" s="43" t="str">
        <f t="shared" si="1271"/>
        <v>NA</v>
      </c>
      <c r="Q2684" s="24">
        <f t="shared" si="1272"/>
        <v>20571.3472</v>
      </c>
      <c r="R2684" s="43">
        <f t="shared" si="1273"/>
        <v>0</v>
      </c>
      <c r="S2684" s="24">
        <f t="shared" si="1274"/>
        <v>1000000</v>
      </c>
      <c r="T2684" s="25" t="str">
        <f t="shared" si="1275"/>
        <v>Y</v>
      </c>
      <c r="U2684" s="44">
        <f t="shared" si="1276"/>
        <v>1</v>
      </c>
      <c r="V2684" s="45">
        <f t="shared" si="1277"/>
        <v>200000</v>
      </c>
      <c r="W2684" s="45">
        <f t="shared" si="1278"/>
        <v>1000000</v>
      </c>
      <c r="X2684" s="28">
        <f t="shared" si="1279"/>
        <v>21953.74173184</v>
      </c>
      <c r="Y2684" s="28">
        <f t="shared" si="1280"/>
        <v>0</v>
      </c>
      <c r="Z2684" s="45" t="str">
        <f t="shared" si="1281"/>
        <v>NA</v>
      </c>
      <c r="AA2684" s="29" t="str">
        <f t="shared" si="1282"/>
        <v>N</v>
      </c>
      <c r="AB2684" s="46">
        <f t="shared" si="1283"/>
        <v>0</v>
      </c>
      <c r="AC2684" s="31">
        <f t="shared" si="1284"/>
        <v>0</v>
      </c>
      <c r="AD2684" s="31">
        <f t="shared" si="1285"/>
        <v>0</v>
      </c>
      <c r="AE2684" s="31">
        <f t="shared" si="1286"/>
        <v>0</v>
      </c>
      <c r="AF2684" s="47">
        <f t="shared" si="1287"/>
        <v>0</v>
      </c>
      <c r="AG2684" s="31">
        <f t="shared" si="1288"/>
        <v>0</v>
      </c>
      <c r="AH2684" s="48">
        <f t="shared" si="1259"/>
        <v>0</v>
      </c>
      <c r="AI2684" s="33">
        <f t="shared" si="1260"/>
        <v>0</v>
      </c>
      <c r="AJ2684" s="33">
        <f t="shared" si="1261"/>
        <v>0</v>
      </c>
      <c r="AK2684" s="33">
        <f t="shared" si="1262"/>
        <v>0</v>
      </c>
      <c r="AL2684" s="33">
        <f t="shared" si="1263"/>
        <v>0</v>
      </c>
      <c r="AM2684" s="34">
        <f t="shared" si="1264"/>
        <v>0</v>
      </c>
    </row>
    <row r="2685" spans="1:39" ht="15" customHeight="1" x14ac:dyDescent="0.3">
      <c r="A2685" s="166" t="s">
        <v>5119</v>
      </c>
      <c r="B2685" s="99">
        <v>10509</v>
      </c>
      <c r="C2685" s="99">
        <v>30520</v>
      </c>
      <c r="D2685" s="165">
        <v>45159</v>
      </c>
      <c r="E2685" s="165">
        <v>45513</v>
      </c>
      <c r="F2685" s="166">
        <v>2</v>
      </c>
      <c r="G2685" s="178">
        <v>1.1100000000000001</v>
      </c>
      <c r="H2685" s="181">
        <v>0.5</v>
      </c>
      <c r="I2685" s="180">
        <v>7.8399999999999997E-2</v>
      </c>
      <c r="J2685" s="21">
        <f t="shared" si="1265"/>
        <v>0.8899999999999999</v>
      </c>
      <c r="K2685" s="21" t="str">
        <f t="shared" si="1266"/>
        <v>Y</v>
      </c>
      <c r="L2685" s="37" t="str">
        <f t="shared" si="1267"/>
        <v>NA</v>
      </c>
      <c r="M2685" s="8" t="str">
        <f t="shared" si="1268"/>
        <v>Y</v>
      </c>
      <c r="N2685" s="42">
        <f t="shared" si="1269"/>
        <v>2</v>
      </c>
      <c r="O2685" s="43">
        <f t="shared" si="1270"/>
        <v>200000</v>
      </c>
      <c r="P2685" s="43" t="str">
        <f t="shared" si="1271"/>
        <v>NA</v>
      </c>
      <c r="Q2685" s="24">
        <f t="shared" si="1272"/>
        <v>11332.9056</v>
      </c>
      <c r="R2685" s="43">
        <f t="shared" si="1273"/>
        <v>0</v>
      </c>
      <c r="S2685" s="24">
        <f t="shared" si="1274"/>
        <v>1000000</v>
      </c>
      <c r="T2685" s="25" t="str">
        <f t="shared" si="1275"/>
        <v>N</v>
      </c>
      <c r="U2685" s="44">
        <f t="shared" si="1276"/>
        <v>1</v>
      </c>
      <c r="V2685" s="45">
        <f t="shared" si="1277"/>
        <v>20000</v>
      </c>
      <c r="W2685" s="45">
        <f t="shared" si="1278"/>
        <v>65000</v>
      </c>
      <c r="X2685" s="28">
        <f t="shared" si="1279"/>
        <v>12221.405399040001</v>
      </c>
      <c r="Y2685" s="28">
        <f t="shared" si="1280"/>
        <v>0</v>
      </c>
      <c r="Z2685" s="45">
        <f t="shared" si="1281"/>
        <v>10925.689000960001</v>
      </c>
      <c r="AA2685" s="29" t="str">
        <f t="shared" si="1282"/>
        <v>N</v>
      </c>
      <c r="AB2685" s="46">
        <f t="shared" si="1283"/>
        <v>0</v>
      </c>
      <c r="AC2685" s="31">
        <f t="shared" si="1284"/>
        <v>0</v>
      </c>
      <c r="AD2685" s="31">
        <f t="shared" si="1285"/>
        <v>0</v>
      </c>
      <c r="AE2685" s="31">
        <f t="shared" si="1286"/>
        <v>0</v>
      </c>
      <c r="AF2685" s="47">
        <f t="shared" si="1287"/>
        <v>0</v>
      </c>
      <c r="AG2685" s="31">
        <f t="shared" si="1288"/>
        <v>0</v>
      </c>
      <c r="AH2685" s="48">
        <f t="shared" si="1259"/>
        <v>0</v>
      </c>
      <c r="AI2685" s="33">
        <f t="shared" si="1260"/>
        <v>0</v>
      </c>
      <c r="AJ2685" s="33">
        <f t="shared" si="1261"/>
        <v>0</v>
      </c>
      <c r="AK2685" s="33">
        <f t="shared" si="1262"/>
        <v>0</v>
      </c>
      <c r="AL2685" s="33">
        <f t="shared" si="1263"/>
        <v>0</v>
      </c>
      <c r="AM2685" s="34">
        <f t="shared" si="1264"/>
        <v>0</v>
      </c>
    </row>
    <row r="2686" spans="1:39" ht="15" customHeight="1" x14ac:dyDescent="0.3">
      <c r="A2686" s="166" t="s">
        <v>5120</v>
      </c>
      <c r="B2686" s="99">
        <v>9839</v>
      </c>
      <c r="C2686" s="99">
        <v>50807</v>
      </c>
      <c r="D2686" s="165">
        <v>45994</v>
      </c>
      <c r="E2686" s="165">
        <v>46098</v>
      </c>
      <c r="F2686" s="166">
        <v>4</v>
      </c>
      <c r="G2686" s="178">
        <v>0.87</v>
      </c>
      <c r="H2686" s="181">
        <v>0.5</v>
      </c>
      <c r="I2686" s="180">
        <v>6.8199999999999997E-2</v>
      </c>
      <c r="J2686" s="21">
        <f t="shared" si="1265"/>
        <v>3.13</v>
      </c>
      <c r="K2686" s="21" t="str">
        <f t="shared" si="1266"/>
        <v>Y</v>
      </c>
      <c r="L2686" s="37" t="str">
        <f t="shared" si="1267"/>
        <v>NA</v>
      </c>
      <c r="M2686" s="8" t="str">
        <f t="shared" si="1268"/>
        <v>Y</v>
      </c>
      <c r="N2686" s="42">
        <f t="shared" si="1269"/>
        <v>7</v>
      </c>
      <c r="O2686" s="43">
        <f t="shared" si="1270"/>
        <v>200000</v>
      </c>
      <c r="P2686" s="43" t="str">
        <f t="shared" si="1271"/>
        <v>NA</v>
      </c>
      <c r="Q2686" s="24">
        <f t="shared" si="1272"/>
        <v>10510.0198</v>
      </c>
      <c r="R2686" s="43">
        <f t="shared" si="1273"/>
        <v>0</v>
      </c>
      <c r="S2686" s="24">
        <f t="shared" si="1274"/>
        <v>1000000</v>
      </c>
      <c r="T2686" s="25" t="str">
        <f t="shared" si="1275"/>
        <v>Y</v>
      </c>
      <c r="U2686" s="44">
        <f t="shared" si="1276"/>
        <v>6</v>
      </c>
      <c r="V2686" s="45">
        <f t="shared" si="1277"/>
        <v>200000</v>
      </c>
      <c r="W2686" s="45">
        <f t="shared" si="1278"/>
        <v>1000000</v>
      </c>
      <c r="X2686" s="28">
        <f t="shared" si="1279"/>
        <v>11226.80315036</v>
      </c>
      <c r="Y2686" s="28">
        <f t="shared" si="1280"/>
        <v>0</v>
      </c>
      <c r="Z2686" s="45" t="str">
        <f t="shared" si="1281"/>
        <v>NA</v>
      </c>
      <c r="AA2686" s="29" t="str">
        <f t="shared" si="1282"/>
        <v>Y</v>
      </c>
      <c r="AB2686" s="46">
        <f t="shared" si="1283"/>
        <v>5</v>
      </c>
      <c r="AC2686" s="31">
        <f t="shared" si="1284"/>
        <v>200000</v>
      </c>
      <c r="AD2686" s="31">
        <f t="shared" si="1285"/>
        <v>1000000</v>
      </c>
      <c r="AE2686" s="31">
        <f t="shared" si="1286"/>
        <v>11992.471125214552</v>
      </c>
      <c r="AF2686" s="47">
        <f t="shared" si="1287"/>
        <v>0</v>
      </c>
      <c r="AG2686" s="31" t="str">
        <f t="shared" si="1288"/>
        <v>NA</v>
      </c>
      <c r="AH2686" s="48">
        <f t="shared" si="1259"/>
        <v>4</v>
      </c>
      <c r="AI2686" s="33">
        <f t="shared" si="1260"/>
        <v>20000</v>
      </c>
      <c r="AJ2686" s="33">
        <f t="shared" si="1261"/>
        <v>65000</v>
      </c>
      <c r="AK2686" s="33">
        <f t="shared" si="1262"/>
        <v>12810.357655954185</v>
      </c>
      <c r="AL2686" s="33">
        <f t="shared" si="1263"/>
        <v>0</v>
      </c>
      <c r="AM2686" s="34">
        <f t="shared" si="1264"/>
        <v>0</v>
      </c>
    </row>
    <row r="2687" spans="1:39" ht="15" customHeight="1" x14ac:dyDescent="0.3">
      <c r="A2687" s="166" t="s">
        <v>5121</v>
      </c>
      <c r="B2687" s="99">
        <v>21191</v>
      </c>
      <c r="C2687" s="99">
        <v>92002</v>
      </c>
      <c r="D2687" s="165">
        <v>44659</v>
      </c>
      <c r="E2687" s="165">
        <v>44977</v>
      </c>
      <c r="F2687" s="166">
        <v>4</v>
      </c>
      <c r="G2687" s="178">
        <v>2.76</v>
      </c>
      <c r="H2687" s="181">
        <v>0.75</v>
      </c>
      <c r="I2687" s="180">
        <v>7.5499999999999998E-2</v>
      </c>
      <c r="J2687" s="21">
        <f t="shared" si="1265"/>
        <v>1.2400000000000002</v>
      </c>
      <c r="K2687" s="21" t="str">
        <f t="shared" si="1266"/>
        <v>Y</v>
      </c>
      <c r="L2687" s="37" t="str">
        <f t="shared" si="1267"/>
        <v>NA</v>
      </c>
      <c r="M2687" s="8" t="str">
        <f t="shared" si="1268"/>
        <v>Y</v>
      </c>
      <c r="N2687" s="42">
        <f t="shared" si="1269"/>
        <v>2</v>
      </c>
      <c r="O2687" s="43">
        <f t="shared" si="1270"/>
        <v>200000</v>
      </c>
      <c r="P2687" s="43" t="str">
        <f t="shared" si="1271"/>
        <v>NA</v>
      </c>
      <c r="Q2687" s="24">
        <f t="shared" si="1272"/>
        <v>22790.920499999997</v>
      </c>
      <c r="R2687" s="43">
        <f t="shared" si="1273"/>
        <v>0</v>
      </c>
      <c r="S2687" s="24">
        <f t="shared" si="1274"/>
        <v>1000000</v>
      </c>
      <c r="T2687" s="25" t="str">
        <f t="shared" si="1275"/>
        <v>Y</v>
      </c>
      <c r="U2687" s="44">
        <f t="shared" si="1276"/>
        <v>1</v>
      </c>
      <c r="V2687" s="45">
        <f t="shared" si="1277"/>
        <v>200000</v>
      </c>
      <c r="W2687" s="45">
        <f t="shared" si="1278"/>
        <v>1000000</v>
      </c>
      <c r="X2687" s="28">
        <f t="shared" si="1279"/>
        <v>24511.634997749996</v>
      </c>
      <c r="Y2687" s="28">
        <f t="shared" si="1280"/>
        <v>0</v>
      </c>
      <c r="Z2687" s="45" t="str">
        <f t="shared" si="1281"/>
        <v>NA</v>
      </c>
      <c r="AA2687" s="29" t="str">
        <f t="shared" si="1282"/>
        <v>N</v>
      </c>
      <c r="AB2687" s="46">
        <f t="shared" si="1283"/>
        <v>0</v>
      </c>
      <c r="AC2687" s="31">
        <f t="shared" si="1284"/>
        <v>0</v>
      </c>
      <c r="AD2687" s="31">
        <f t="shared" si="1285"/>
        <v>0</v>
      </c>
      <c r="AE2687" s="31">
        <f t="shared" si="1286"/>
        <v>0</v>
      </c>
      <c r="AF2687" s="47">
        <f t="shared" si="1287"/>
        <v>0</v>
      </c>
      <c r="AG2687" s="31">
        <f t="shared" si="1288"/>
        <v>0</v>
      </c>
      <c r="AH2687" s="48">
        <f t="shared" si="1259"/>
        <v>0</v>
      </c>
      <c r="AI2687" s="33">
        <f t="shared" si="1260"/>
        <v>0</v>
      </c>
      <c r="AJ2687" s="33">
        <f t="shared" si="1261"/>
        <v>0</v>
      </c>
      <c r="AK2687" s="33">
        <f t="shared" si="1262"/>
        <v>0</v>
      </c>
      <c r="AL2687" s="33">
        <f t="shared" si="1263"/>
        <v>0</v>
      </c>
      <c r="AM2687" s="34">
        <f t="shared" si="1264"/>
        <v>0</v>
      </c>
    </row>
    <row r="2688" spans="1:39" ht="15" customHeight="1" x14ac:dyDescent="0.3">
      <c r="A2688" s="166" t="s">
        <v>5122</v>
      </c>
      <c r="B2688" s="99">
        <v>19410</v>
      </c>
      <c r="C2688" s="99">
        <v>38360</v>
      </c>
      <c r="D2688" s="165">
        <v>45244</v>
      </c>
      <c r="E2688" s="165">
        <v>45500</v>
      </c>
      <c r="F2688" s="166">
        <v>4</v>
      </c>
      <c r="G2688" s="178">
        <v>3.21</v>
      </c>
      <c r="H2688" s="181">
        <v>0.25</v>
      </c>
      <c r="I2688" s="180">
        <v>3.9600000000000003E-2</v>
      </c>
      <c r="J2688" s="21">
        <f t="shared" si="1265"/>
        <v>0.79</v>
      </c>
      <c r="K2688" s="21" t="str">
        <f t="shared" si="1266"/>
        <v>Y</v>
      </c>
      <c r="L2688" s="37" t="str">
        <f t="shared" si="1267"/>
        <v>NA</v>
      </c>
      <c r="M2688" s="8" t="str">
        <f t="shared" si="1268"/>
        <v>Y</v>
      </c>
      <c r="N2688" s="42">
        <f t="shared" si="1269"/>
        <v>4</v>
      </c>
      <c r="O2688" s="43">
        <f t="shared" si="1270"/>
        <v>200000</v>
      </c>
      <c r="P2688" s="43" t="str">
        <f t="shared" si="1271"/>
        <v>NA</v>
      </c>
      <c r="Q2688" s="24">
        <f t="shared" si="1272"/>
        <v>20178.636000000002</v>
      </c>
      <c r="R2688" s="43">
        <f t="shared" si="1273"/>
        <v>0</v>
      </c>
      <c r="S2688" s="24">
        <f t="shared" si="1274"/>
        <v>1000000</v>
      </c>
      <c r="T2688" s="25" t="str">
        <f t="shared" si="1275"/>
        <v>N</v>
      </c>
      <c r="U2688" s="44">
        <f t="shared" si="1276"/>
        <v>3</v>
      </c>
      <c r="V2688" s="45">
        <f t="shared" si="1277"/>
        <v>20000</v>
      </c>
      <c r="W2688" s="45">
        <f t="shared" si="1278"/>
        <v>65000</v>
      </c>
      <c r="X2688" s="28">
        <f t="shared" si="1279"/>
        <v>20000</v>
      </c>
      <c r="Y2688" s="28">
        <f t="shared" si="1280"/>
        <v>977.70998560000226</v>
      </c>
      <c r="Z2688" s="45">
        <f t="shared" si="1281"/>
        <v>0</v>
      </c>
      <c r="AA2688" s="29" t="str">
        <f t="shared" si="1282"/>
        <v>N</v>
      </c>
      <c r="AB2688" s="46">
        <f t="shared" si="1283"/>
        <v>2</v>
      </c>
      <c r="AC2688" s="31">
        <f t="shared" si="1284"/>
        <v>20000</v>
      </c>
      <c r="AD2688" s="31">
        <f t="shared" si="1285"/>
        <v>65000</v>
      </c>
      <c r="AE2688" s="31">
        <f t="shared" si="1286"/>
        <v>0</v>
      </c>
      <c r="AF2688" s="47">
        <f t="shared" si="1287"/>
        <v>21808.427301029766</v>
      </c>
      <c r="AG2688" s="31">
        <f t="shared" si="1288"/>
        <v>0</v>
      </c>
      <c r="AH2688" s="48">
        <f t="shared" si="1259"/>
        <v>1</v>
      </c>
      <c r="AI2688" s="33">
        <f t="shared" si="1260"/>
        <v>20000</v>
      </c>
      <c r="AJ2688" s="33">
        <f t="shared" si="1261"/>
        <v>65000</v>
      </c>
      <c r="AK2688" s="33">
        <f t="shared" si="1262"/>
        <v>0</v>
      </c>
      <c r="AL2688" s="33">
        <f t="shared" si="1263"/>
        <v>22672.041022150544</v>
      </c>
      <c r="AM2688" s="34">
        <f t="shared" si="1264"/>
        <v>45458.178308780312</v>
      </c>
    </row>
    <row r="2689" spans="1:39" ht="15" customHeight="1" x14ac:dyDescent="0.3">
      <c r="A2689" s="166" t="s">
        <v>5123</v>
      </c>
      <c r="B2689" s="99">
        <v>20130</v>
      </c>
      <c r="C2689" s="99">
        <v>89363</v>
      </c>
      <c r="D2689" s="165">
        <v>46127</v>
      </c>
      <c r="E2689" s="165">
        <v>46186</v>
      </c>
      <c r="F2689" s="166">
        <v>4</v>
      </c>
      <c r="G2689" s="178">
        <v>3.34</v>
      </c>
      <c r="H2689" s="181">
        <v>0.25</v>
      </c>
      <c r="I2689" s="180">
        <v>6.0100000000000001E-2</v>
      </c>
      <c r="J2689" s="21">
        <f t="shared" si="1265"/>
        <v>0.66000000000000014</v>
      </c>
      <c r="K2689" s="21" t="str">
        <f t="shared" si="1266"/>
        <v>Y</v>
      </c>
      <c r="L2689" s="37" t="str">
        <f t="shared" si="1267"/>
        <v>NA</v>
      </c>
      <c r="M2689" s="8" t="str">
        <f t="shared" si="1268"/>
        <v>Y</v>
      </c>
      <c r="N2689" s="42">
        <f t="shared" si="1269"/>
        <v>3</v>
      </c>
      <c r="O2689" s="43">
        <f t="shared" si="1270"/>
        <v>200000</v>
      </c>
      <c r="P2689" s="43" t="str">
        <f t="shared" si="1271"/>
        <v>NA</v>
      </c>
      <c r="Q2689" s="24">
        <f t="shared" si="1272"/>
        <v>21339.813000000002</v>
      </c>
      <c r="R2689" s="43">
        <f t="shared" si="1273"/>
        <v>0</v>
      </c>
      <c r="S2689" s="24">
        <f t="shared" si="1274"/>
        <v>1000000</v>
      </c>
      <c r="T2689" s="25" t="str">
        <f t="shared" si="1275"/>
        <v>N</v>
      </c>
      <c r="U2689" s="44">
        <f t="shared" si="1276"/>
        <v>2</v>
      </c>
      <c r="V2689" s="45">
        <f t="shared" si="1277"/>
        <v>20000</v>
      </c>
      <c r="W2689" s="45">
        <f t="shared" si="1278"/>
        <v>65000</v>
      </c>
      <c r="X2689" s="28">
        <f t="shared" si="1279"/>
        <v>0</v>
      </c>
      <c r="Y2689" s="28">
        <f t="shared" si="1280"/>
        <v>22622.335761300004</v>
      </c>
      <c r="Z2689" s="45">
        <f t="shared" si="1281"/>
        <v>0</v>
      </c>
      <c r="AA2689" s="29" t="str">
        <f t="shared" si="1282"/>
        <v>N</v>
      </c>
      <c r="AB2689" s="46">
        <f t="shared" si="1283"/>
        <v>1</v>
      </c>
      <c r="AC2689" s="31">
        <f t="shared" si="1284"/>
        <v>20000</v>
      </c>
      <c r="AD2689" s="31">
        <f t="shared" si="1285"/>
        <v>65000</v>
      </c>
      <c r="AE2689" s="31">
        <f t="shared" si="1286"/>
        <v>0</v>
      </c>
      <c r="AF2689" s="47">
        <f t="shared" si="1287"/>
        <v>23981.938140554135</v>
      </c>
      <c r="AG2689" s="31">
        <f t="shared" si="1288"/>
        <v>0</v>
      </c>
      <c r="AH2689" s="48">
        <f t="shared" ref="AH2689:AH2752" si="1289">MAX(0,(AB2689-1))</f>
        <v>0</v>
      </c>
      <c r="AI2689" s="33">
        <f t="shared" ref="AI2689:AI2752" si="1290">IF(
  AH2689=0,
  0,
     20000
  )</f>
        <v>0</v>
      </c>
      <c r="AJ2689" s="33">
        <f t="shared" ref="AJ2689:AJ2752" si="1291">IF(
  AH2689=0,
  0,
    MAX(0, 65000)
  )</f>
        <v>0</v>
      </c>
      <c r="AK2689" s="33">
        <f t="shared" ref="AK2689:AK2752" si="1292">IF(
  AH2689=0,
  0,
  MAX(0, MIN(B2689*(1+I2689)*(1+I2689)*(1+I2689)*(1+I2689), AI2689, AG2689))
)</f>
        <v>0</v>
      </c>
      <c r="AL2689" s="33">
        <f t="shared" ref="AL2689:AL2752" si="1293">IF(
  AH2689=0,
  0,
  MAX(0, (B2689*(1+I2689)*(1+I2689)*(1+I2689)*(1+I2689)-AK2689)
)
)</f>
        <v>0</v>
      </c>
      <c r="AM2689" s="34">
        <f t="shared" si="1264"/>
        <v>46604.27390185414</v>
      </c>
    </row>
    <row r="2690" spans="1:39" ht="15" customHeight="1" x14ac:dyDescent="0.3">
      <c r="A2690" s="166" t="s">
        <v>5124</v>
      </c>
      <c r="B2690" s="99">
        <v>24466</v>
      </c>
      <c r="C2690" s="99">
        <v>100928</v>
      </c>
      <c r="D2690" s="165">
        <v>45417</v>
      </c>
      <c r="E2690" s="165">
        <v>45683</v>
      </c>
      <c r="F2690" s="166">
        <v>2</v>
      </c>
      <c r="G2690" s="178">
        <v>0.95</v>
      </c>
      <c r="H2690" s="181">
        <v>0.5</v>
      </c>
      <c r="I2690" s="180">
        <v>3.7499999999999999E-2</v>
      </c>
      <c r="J2690" s="21">
        <f t="shared" si="1265"/>
        <v>1.05</v>
      </c>
      <c r="K2690" s="21" t="str">
        <f t="shared" si="1266"/>
        <v>Y</v>
      </c>
      <c r="L2690" s="37" t="str">
        <f t="shared" si="1267"/>
        <v>NA</v>
      </c>
      <c r="M2690" s="8" t="str">
        <f t="shared" si="1268"/>
        <v>Y</v>
      </c>
      <c r="N2690" s="42">
        <f t="shared" si="1269"/>
        <v>3</v>
      </c>
      <c r="O2690" s="43">
        <f t="shared" si="1270"/>
        <v>200000</v>
      </c>
      <c r="P2690" s="43" t="str">
        <f t="shared" si="1271"/>
        <v>NA</v>
      </c>
      <c r="Q2690" s="24">
        <f t="shared" si="1272"/>
        <v>25383.475000000002</v>
      </c>
      <c r="R2690" s="43">
        <f t="shared" si="1273"/>
        <v>0</v>
      </c>
      <c r="S2690" s="24">
        <f t="shared" si="1274"/>
        <v>1000000</v>
      </c>
      <c r="T2690" s="25" t="str">
        <f t="shared" si="1275"/>
        <v>Y</v>
      </c>
      <c r="U2690" s="44">
        <f t="shared" si="1276"/>
        <v>2</v>
      </c>
      <c r="V2690" s="45">
        <f t="shared" si="1277"/>
        <v>200000</v>
      </c>
      <c r="W2690" s="45">
        <f t="shared" si="1278"/>
        <v>1000000</v>
      </c>
      <c r="X2690" s="28">
        <f t="shared" si="1279"/>
        <v>26335.355312500003</v>
      </c>
      <c r="Y2690" s="28">
        <f t="shared" si="1280"/>
        <v>0</v>
      </c>
      <c r="Z2690" s="45" t="str">
        <f t="shared" si="1281"/>
        <v>NA</v>
      </c>
      <c r="AA2690" s="29" t="str">
        <f t="shared" si="1282"/>
        <v>N</v>
      </c>
      <c r="AB2690" s="46">
        <f t="shared" si="1283"/>
        <v>1</v>
      </c>
      <c r="AC2690" s="31">
        <f t="shared" si="1284"/>
        <v>20000</v>
      </c>
      <c r="AD2690" s="31">
        <f t="shared" si="1285"/>
        <v>65000</v>
      </c>
      <c r="AE2690" s="31">
        <f t="shared" si="1286"/>
        <v>20000</v>
      </c>
      <c r="AF2690" s="47">
        <f t="shared" si="1287"/>
        <v>7322.9311367187547</v>
      </c>
      <c r="AG2690" s="31">
        <f t="shared" si="1288"/>
        <v>0</v>
      </c>
      <c r="AH2690" s="48">
        <f t="shared" si="1289"/>
        <v>0</v>
      </c>
      <c r="AI2690" s="33">
        <f t="shared" si="1290"/>
        <v>0</v>
      </c>
      <c r="AJ2690" s="33">
        <f t="shared" si="1291"/>
        <v>0</v>
      </c>
      <c r="AK2690" s="33">
        <f t="shared" si="1292"/>
        <v>0</v>
      </c>
      <c r="AL2690" s="33">
        <f t="shared" si="1293"/>
        <v>0</v>
      </c>
      <c r="AM2690" s="34">
        <f t="shared" si="1264"/>
        <v>7322.9311367187547</v>
      </c>
    </row>
    <row r="2691" spans="1:39" ht="15" customHeight="1" x14ac:dyDescent="0.3">
      <c r="A2691" s="166" t="s">
        <v>5125</v>
      </c>
      <c r="B2691" s="99">
        <v>9943</v>
      </c>
      <c r="C2691" s="99">
        <v>28052</v>
      </c>
      <c r="D2691" s="165">
        <v>45282</v>
      </c>
      <c r="E2691" s="165">
        <v>45364</v>
      </c>
      <c r="F2691" s="166">
        <v>4</v>
      </c>
      <c r="G2691" s="178">
        <v>3.93</v>
      </c>
      <c r="H2691" s="181">
        <v>0.25</v>
      </c>
      <c r="I2691" s="180">
        <v>5.0299999999999997E-2</v>
      </c>
      <c r="J2691" s="21">
        <f t="shared" si="1265"/>
        <v>6.999999999999984E-2</v>
      </c>
      <c r="K2691" s="21" t="str">
        <f t="shared" si="1266"/>
        <v>Y</v>
      </c>
      <c r="L2691" s="37" t="str">
        <f t="shared" si="1267"/>
        <v>NA</v>
      </c>
      <c r="M2691" s="8" t="str">
        <f t="shared" si="1268"/>
        <v>Y</v>
      </c>
      <c r="N2691" s="42">
        <f t="shared" si="1269"/>
        <v>1</v>
      </c>
      <c r="O2691" s="43">
        <f t="shared" si="1270"/>
        <v>200000</v>
      </c>
      <c r="P2691" s="43" t="str">
        <f t="shared" si="1271"/>
        <v>NA</v>
      </c>
      <c r="Q2691" s="24">
        <f t="shared" si="1272"/>
        <v>10443.132900000001</v>
      </c>
      <c r="R2691" s="43">
        <f t="shared" si="1273"/>
        <v>0</v>
      </c>
      <c r="S2691" s="24">
        <f t="shared" si="1274"/>
        <v>1000000</v>
      </c>
      <c r="T2691" s="25" t="str">
        <f t="shared" si="1275"/>
        <v>N</v>
      </c>
      <c r="U2691" s="44">
        <f t="shared" si="1276"/>
        <v>0</v>
      </c>
      <c r="V2691" s="45">
        <f t="shared" si="1277"/>
        <v>0</v>
      </c>
      <c r="W2691" s="45">
        <f t="shared" si="1278"/>
        <v>0</v>
      </c>
      <c r="X2691" s="28">
        <f t="shared" si="1279"/>
        <v>0</v>
      </c>
      <c r="Y2691" s="28">
        <f t="shared" si="1280"/>
        <v>0</v>
      </c>
      <c r="Z2691" s="45">
        <f t="shared" si="1281"/>
        <v>0</v>
      </c>
      <c r="AA2691" s="29" t="str">
        <f t="shared" si="1282"/>
        <v>N</v>
      </c>
      <c r="AB2691" s="46">
        <f t="shared" si="1283"/>
        <v>0</v>
      </c>
      <c r="AC2691" s="31">
        <f t="shared" si="1284"/>
        <v>0</v>
      </c>
      <c r="AD2691" s="31">
        <f t="shared" si="1285"/>
        <v>0</v>
      </c>
      <c r="AE2691" s="31">
        <f t="shared" si="1286"/>
        <v>0</v>
      </c>
      <c r="AF2691" s="47">
        <f t="shared" si="1287"/>
        <v>0</v>
      </c>
      <c r="AG2691" s="31">
        <f t="shared" si="1288"/>
        <v>0</v>
      </c>
      <c r="AH2691" s="48">
        <f t="shared" si="1289"/>
        <v>0</v>
      </c>
      <c r="AI2691" s="33">
        <f t="shared" si="1290"/>
        <v>0</v>
      </c>
      <c r="AJ2691" s="33">
        <f t="shared" si="1291"/>
        <v>0</v>
      </c>
      <c r="AK2691" s="33">
        <f t="shared" si="1292"/>
        <v>0</v>
      </c>
      <c r="AL2691" s="33">
        <f t="shared" si="1293"/>
        <v>0</v>
      </c>
      <c r="AM2691" s="34">
        <f t="shared" ref="AM2691:AM2754" si="1294">R2691+Y2691+AF2691+AL2691</f>
        <v>0</v>
      </c>
    </row>
    <row r="2692" spans="1:39" ht="15" customHeight="1" x14ac:dyDescent="0.3">
      <c r="A2692" s="166" t="s">
        <v>5126</v>
      </c>
      <c r="B2692" s="99">
        <v>13118</v>
      </c>
      <c r="C2692" s="99">
        <v>80495</v>
      </c>
      <c r="D2692" s="165">
        <v>45305</v>
      </c>
      <c r="E2692" s="165">
        <v>45603</v>
      </c>
      <c r="F2692" s="166">
        <v>2</v>
      </c>
      <c r="G2692" s="178">
        <v>0.79</v>
      </c>
      <c r="H2692" s="181">
        <v>0.75</v>
      </c>
      <c r="I2692" s="180">
        <v>4.2099999999999999E-2</v>
      </c>
      <c r="J2692" s="21">
        <f t="shared" si="1265"/>
        <v>1.21</v>
      </c>
      <c r="K2692" s="21" t="str">
        <f t="shared" si="1266"/>
        <v>Y</v>
      </c>
      <c r="L2692" s="37" t="str">
        <f t="shared" si="1267"/>
        <v>NA</v>
      </c>
      <c r="M2692" s="8" t="str">
        <f t="shared" si="1268"/>
        <v>Y</v>
      </c>
      <c r="N2692" s="42">
        <f t="shared" si="1269"/>
        <v>2</v>
      </c>
      <c r="O2692" s="43">
        <f t="shared" si="1270"/>
        <v>200000</v>
      </c>
      <c r="P2692" s="43" t="str">
        <f t="shared" si="1271"/>
        <v>NA</v>
      </c>
      <c r="Q2692" s="24">
        <f t="shared" si="1272"/>
        <v>13670.2678</v>
      </c>
      <c r="R2692" s="43">
        <f t="shared" si="1273"/>
        <v>0</v>
      </c>
      <c r="S2692" s="24">
        <f t="shared" si="1274"/>
        <v>1000000</v>
      </c>
      <c r="T2692" s="25" t="str">
        <f t="shared" si="1275"/>
        <v>Y</v>
      </c>
      <c r="U2692" s="44">
        <f t="shared" si="1276"/>
        <v>1</v>
      </c>
      <c r="V2692" s="45">
        <f t="shared" si="1277"/>
        <v>200000</v>
      </c>
      <c r="W2692" s="45">
        <f t="shared" si="1278"/>
        <v>1000000</v>
      </c>
      <c r="X2692" s="28">
        <f t="shared" si="1279"/>
        <v>14245.786074379999</v>
      </c>
      <c r="Y2692" s="28">
        <f t="shared" si="1280"/>
        <v>0</v>
      </c>
      <c r="Z2692" s="45" t="str">
        <f t="shared" si="1281"/>
        <v>NA</v>
      </c>
      <c r="AA2692" s="29" t="str">
        <f t="shared" si="1282"/>
        <v>N</v>
      </c>
      <c r="AB2692" s="46">
        <f t="shared" si="1283"/>
        <v>0</v>
      </c>
      <c r="AC2692" s="31">
        <f t="shared" si="1284"/>
        <v>0</v>
      </c>
      <c r="AD2692" s="31">
        <f t="shared" si="1285"/>
        <v>0</v>
      </c>
      <c r="AE2692" s="31">
        <f t="shared" si="1286"/>
        <v>0</v>
      </c>
      <c r="AF2692" s="47">
        <f t="shared" si="1287"/>
        <v>0</v>
      </c>
      <c r="AG2692" s="31">
        <f t="shared" si="1288"/>
        <v>0</v>
      </c>
      <c r="AH2692" s="48">
        <f t="shared" si="1289"/>
        <v>0</v>
      </c>
      <c r="AI2692" s="33">
        <f t="shared" si="1290"/>
        <v>0</v>
      </c>
      <c r="AJ2692" s="33">
        <f t="shared" si="1291"/>
        <v>0</v>
      </c>
      <c r="AK2692" s="33">
        <f t="shared" si="1292"/>
        <v>0</v>
      </c>
      <c r="AL2692" s="33">
        <f t="shared" si="1293"/>
        <v>0</v>
      </c>
      <c r="AM2692" s="34">
        <f t="shared" si="1294"/>
        <v>0</v>
      </c>
    </row>
    <row r="2693" spans="1:39" ht="15" customHeight="1" x14ac:dyDescent="0.3">
      <c r="A2693" s="166" t="s">
        <v>5127</v>
      </c>
      <c r="B2693" s="99">
        <v>7614</v>
      </c>
      <c r="C2693" s="99">
        <v>48126</v>
      </c>
      <c r="D2693" s="165">
        <v>44430</v>
      </c>
      <c r="E2693" s="165">
        <v>44511</v>
      </c>
      <c r="F2693" s="166">
        <v>4</v>
      </c>
      <c r="G2693" s="178">
        <v>1.18</v>
      </c>
      <c r="H2693" s="181">
        <v>0.75</v>
      </c>
      <c r="I2693" s="180">
        <v>2.64E-2</v>
      </c>
      <c r="J2693" s="21">
        <f t="shared" si="1265"/>
        <v>2.8200000000000003</v>
      </c>
      <c r="K2693" s="21" t="str">
        <f t="shared" si="1266"/>
        <v>Y</v>
      </c>
      <c r="L2693" s="37" t="str">
        <f t="shared" si="1267"/>
        <v>NA</v>
      </c>
      <c r="M2693" s="8" t="str">
        <f t="shared" si="1268"/>
        <v>Y</v>
      </c>
      <c r="N2693" s="42">
        <f t="shared" si="1269"/>
        <v>4</v>
      </c>
      <c r="O2693" s="43">
        <f t="shared" si="1270"/>
        <v>200000</v>
      </c>
      <c r="P2693" s="43" t="str">
        <f t="shared" si="1271"/>
        <v>NA</v>
      </c>
      <c r="Q2693" s="24">
        <f t="shared" si="1272"/>
        <v>7815.0095999999994</v>
      </c>
      <c r="R2693" s="43">
        <f t="shared" si="1273"/>
        <v>0</v>
      </c>
      <c r="S2693" s="24">
        <f t="shared" si="1274"/>
        <v>1000000</v>
      </c>
      <c r="T2693" s="25" t="str">
        <f t="shared" si="1275"/>
        <v>Y</v>
      </c>
      <c r="U2693" s="44">
        <f t="shared" si="1276"/>
        <v>3</v>
      </c>
      <c r="V2693" s="45">
        <f t="shared" si="1277"/>
        <v>200000</v>
      </c>
      <c r="W2693" s="45">
        <f t="shared" si="1278"/>
        <v>1000000</v>
      </c>
      <c r="X2693" s="28">
        <f t="shared" si="1279"/>
        <v>8021.3258534399993</v>
      </c>
      <c r="Y2693" s="28">
        <f t="shared" si="1280"/>
        <v>0</v>
      </c>
      <c r="Z2693" s="45" t="str">
        <f t="shared" si="1281"/>
        <v>NA</v>
      </c>
      <c r="AA2693" s="29" t="str">
        <f t="shared" si="1282"/>
        <v>Y</v>
      </c>
      <c r="AB2693" s="46">
        <f t="shared" si="1283"/>
        <v>2</v>
      </c>
      <c r="AC2693" s="31">
        <f t="shared" si="1284"/>
        <v>200000</v>
      </c>
      <c r="AD2693" s="31">
        <f t="shared" si="1285"/>
        <v>1000000</v>
      </c>
      <c r="AE2693" s="31">
        <f t="shared" si="1286"/>
        <v>8233.0888559708146</v>
      </c>
      <c r="AF2693" s="47">
        <f t="shared" si="1287"/>
        <v>0</v>
      </c>
      <c r="AG2693" s="31" t="str">
        <f t="shared" si="1288"/>
        <v>NA</v>
      </c>
      <c r="AH2693" s="48">
        <f t="shared" si="1289"/>
        <v>1</v>
      </c>
      <c r="AI2693" s="33">
        <f t="shared" si="1290"/>
        <v>20000</v>
      </c>
      <c r="AJ2693" s="33">
        <f t="shared" si="1291"/>
        <v>65000</v>
      </c>
      <c r="AK2693" s="33">
        <f t="shared" si="1292"/>
        <v>8450.4424017684432</v>
      </c>
      <c r="AL2693" s="33">
        <f t="shared" si="1293"/>
        <v>0</v>
      </c>
      <c r="AM2693" s="34">
        <f t="shared" si="1294"/>
        <v>0</v>
      </c>
    </row>
    <row r="2694" spans="1:39" ht="15" customHeight="1" x14ac:dyDescent="0.3">
      <c r="A2694" s="166" t="s">
        <v>5128</v>
      </c>
      <c r="B2694" s="99">
        <v>13748</v>
      </c>
      <c r="C2694" s="99">
        <v>33106</v>
      </c>
      <c r="D2694" s="165">
        <v>44957</v>
      </c>
      <c r="E2694" s="165">
        <v>45312</v>
      </c>
      <c r="F2694" s="166">
        <v>2</v>
      </c>
      <c r="G2694" s="178">
        <v>1.1100000000000001</v>
      </c>
      <c r="H2694" s="181">
        <v>0.5</v>
      </c>
      <c r="I2694" s="180">
        <v>2.64E-2</v>
      </c>
      <c r="J2694" s="21">
        <f t="shared" si="1265"/>
        <v>0.8899999999999999</v>
      </c>
      <c r="K2694" s="21" t="str">
        <f t="shared" si="1266"/>
        <v>Y</v>
      </c>
      <c r="L2694" s="37" t="str">
        <f t="shared" si="1267"/>
        <v>NA</v>
      </c>
      <c r="M2694" s="8" t="str">
        <f t="shared" si="1268"/>
        <v>Y</v>
      </c>
      <c r="N2694" s="42">
        <f t="shared" si="1269"/>
        <v>2</v>
      </c>
      <c r="O2694" s="43">
        <f t="shared" si="1270"/>
        <v>200000</v>
      </c>
      <c r="P2694" s="43" t="str">
        <f t="shared" si="1271"/>
        <v>NA</v>
      </c>
      <c r="Q2694" s="24">
        <f t="shared" si="1272"/>
        <v>14110.947200000001</v>
      </c>
      <c r="R2694" s="43">
        <f t="shared" si="1273"/>
        <v>0</v>
      </c>
      <c r="S2694" s="24">
        <f t="shared" si="1274"/>
        <v>1000000</v>
      </c>
      <c r="T2694" s="25" t="str">
        <f t="shared" si="1275"/>
        <v>N</v>
      </c>
      <c r="U2694" s="44">
        <f t="shared" si="1276"/>
        <v>1</v>
      </c>
      <c r="V2694" s="45">
        <f t="shared" si="1277"/>
        <v>20000</v>
      </c>
      <c r="W2694" s="45">
        <f t="shared" si="1278"/>
        <v>65000</v>
      </c>
      <c r="X2694" s="28">
        <f t="shared" si="1279"/>
        <v>14483.47620608</v>
      </c>
      <c r="Y2694" s="28">
        <f t="shared" si="1280"/>
        <v>0</v>
      </c>
      <c r="Z2694" s="45">
        <f t="shared" si="1281"/>
        <v>3299.5765939199973</v>
      </c>
      <c r="AA2694" s="29" t="str">
        <f t="shared" si="1282"/>
        <v>N</v>
      </c>
      <c r="AB2694" s="46">
        <f t="shared" si="1283"/>
        <v>0</v>
      </c>
      <c r="AC2694" s="31">
        <f t="shared" si="1284"/>
        <v>0</v>
      </c>
      <c r="AD2694" s="31">
        <f t="shared" si="1285"/>
        <v>0</v>
      </c>
      <c r="AE2694" s="31">
        <f t="shared" si="1286"/>
        <v>0</v>
      </c>
      <c r="AF2694" s="47">
        <f t="shared" si="1287"/>
        <v>0</v>
      </c>
      <c r="AG2694" s="31">
        <f t="shared" si="1288"/>
        <v>0</v>
      </c>
      <c r="AH2694" s="48">
        <f t="shared" si="1289"/>
        <v>0</v>
      </c>
      <c r="AI2694" s="33">
        <f t="shared" si="1290"/>
        <v>0</v>
      </c>
      <c r="AJ2694" s="33">
        <f t="shared" si="1291"/>
        <v>0</v>
      </c>
      <c r="AK2694" s="33">
        <f t="shared" si="1292"/>
        <v>0</v>
      </c>
      <c r="AL2694" s="33">
        <f t="shared" si="1293"/>
        <v>0</v>
      </c>
      <c r="AM2694" s="34">
        <f t="shared" si="1294"/>
        <v>0</v>
      </c>
    </row>
    <row r="2695" spans="1:39" ht="15" customHeight="1" x14ac:dyDescent="0.3">
      <c r="A2695" s="166" t="s">
        <v>5129</v>
      </c>
      <c r="B2695" s="99">
        <v>23250</v>
      </c>
      <c r="C2695" s="99">
        <v>62035</v>
      </c>
      <c r="D2695" s="165">
        <v>44802</v>
      </c>
      <c r="E2695" s="165">
        <v>44998</v>
      </c>
      <c r="F2695" s="166">
        <v>2</v>
      </c>
      <c r="G2695" s="178">
        <v>0.54</v>
      </c>
      <c r="H2695" s="181">
        <v>0.25</v>
      </c>
      <c r="I2695" s="180">
        <v>7.1400000000000005E-2</v>
      </c>
      <c r="J2695" s="21">
        <f t="shared" si="1265"/>
        <v>1.46</v>
      </c>
      <c r="K2695" s="21" t="str">
        <f t="shared" si="1266"/>
        <v>Y</v>
      </c>
      <c r="L2695" s="37" t="str">
        <f t="shared" si="1267"/>
        <v>NA</v>
      </c>
      <c r="M2695" s="8" t="str">
        <f t="shared" si="1268"/>
        <v>Y</v>
      </c>
      <c r="N2695" s="42">
        <f t="shared" si="1269"/>
        <v>6</v>
      </c>
      <c r="O2695" s="43">
        <f t="shared" si="1270"/>
        <v>200000</v>
      </c>
      <c r="P2695" s="43" t="str">
        <f t="shared" si="1271"/>
        <v>NA</v>
      </c>
      <c r="Q2695" s="24">
        <f t="shared" si="1272"/>
        <v>24910.05</v>
      </c>
      <c r="R2695" s="43">
        <f t="shared" si="1273"/>
        <v>0</v>
      </c>
      <c r="S2695" s="24">
        <f t="shared" si="1274"/>
        <v>1000000</v>
      </c>
      <c r="T2695" s="25" t="str">
        <f t="shared" si="1275"/>
        <v>Y</v>
      </c>
      <c r="U2695" s="44">
        <f t="shared" si="1276"/>
        <v>5</v>
      </c>
      <c r="V2695" s="45">
        <f t="shared" si="1277"/>
        <v>200000</v>
      </c>
      <c r="W2695" s="45">
        <f t="shared" si="1278"/>
        <v>1000000</v>
      </c>
      <c r="X2695" s="28">
        <f t="shared" si="1279"/>
        <v>26688.627569999997</v>
      </c>
      <c r="Y2695" s="28">
        <f t="shared" si="1280"/>
        <v>0</v>
      </c>
      <c r="Z2695" s="45" t="str">
        <f t="shared" si="1281"/>
        <v>NA</v>
      </c>
      <c r="AA2695" s="29" t="str">
        <f t="shared" si="1282"/>
        <v>N</v>
      </c>
      <c r="AB2695" s="46">
        <f t="shared" si="1283"/>
        <v>4</v>
      </c>
      <c r="AC2695" s="31">
        <f t="shared" si="1284"/>
        <v>20000</v>
      </c>
      <c r="AD2695" s="31">
        <f t="shared" si="1285"/>
        <v>65000</v>
      </c>
      <c r="AE2695" s="31">
        <f t="shared" si="1286"/>
        <v>20000</v>
      </c>
      <c r="AF2695" s="47">
        <f t="shared" si="1287"/>
        <v>8594.1955784979946</v>
      </c>
      <c r="AG2695" s="31">
        <f t="shared" si="1288"/>
        <v>0</v>
      </c>
      <c r="AH2695" s="48">
        <f t="shared" si="1289"/>
        <v>3</v>
      </c>
      <c r="AI2695" s="33">
        <f t="shared" si="1290"/>
        <v>20000</v>
      </c>
      <c r="AJ2695" s="33">
        <f t="shared" si="1291"/>
        <v>65000</v>
      </c>
      <c r="AK2695" s="33">
        <f t="shared" si="1292"/>
        <v>0</v>
      </c>
      <c r="AL2695" s="33">
        <f t="shared" si="1293"/>
        <v>30635.82114280275</v>
      </c>
      <c r="AM2695" s="34">
        <f t="shared" si="1294"/>
        <v>39230.016721300744</v>
      </c>
    </row>
    <row r="2696" spans="1:39" ht="15" customHeight="1" x14ac:dyDescent="0.3">
      <c r="A2696" s="166" t="s">
        <v>5130</v>
      </c>
      <c r="B2696" s="99">
        <v>7168</v>
      </c>
      <c r="C2696" s="99">
        <v>44821</v>
      </c>
      <c r="D2696" s="165">
        <v>45043</v>
      </c>
      <c r="E2696" s="165">
        <v>45234</v>
      </c>
      <c r="F2696" s="166">
        <v>2</v>
      </c>
      <c r="G2696" s="178">
        <v>1.35</v>
      </c>
      <c r="H2696" s="181">
        <v>1</v>
      </c>
      <c r="I2696" s="180">
        <v>7.6899999999999996E-2</v>
      </c>
      <c r="J2696" s="21">
        <f t="shared" si="1265"/>
        <v>0.64999999999999991</v>
      </c>
      <c r="K2696" s="21" t="str">
        <f t="shared" si="1266"/>
        <v>Y</v>
      </c>
      <c r="L2696" s="37" t="str">
        <f t="shared" si="1267"/>
        <v>NA</v>
      </c>
      <c r="M2696" s="8" t="str">
        <f t="shared" si="1268"/>
        <v>Y</v>
      </c>
      <c r="N2696" s="42">
        <f t="shared" si="1269"/>
        <v>1</v>
      </c>
      <c r="O2696" s="43">
        <f t="shared" si="1270"/>
        <v>200000</v>
      </c>
      <c r="P2696" s="43" t="str">
        <f t="shared" si="1271"/>
        <v>NA</v>
      </c>
      <c r="Q2696" s="24">
        <f t="shared" si="1272"/>
        <v>7719.2191999999995</v>
      </c>
      <c r="R2696" s="43">
        <f t="shared" si="1273"/>
        <v>0</v>
      </c>
      <c r="S2696" s="24">
        <f t="shared" si="1274"/>
        <v>1000000</v>
      </c>
      <c r="T2696" s="25" t="str">
        <f t="shared" si="1275"/>
        <v>N</v>
      </c>
      <c r="U2696" s="44">
        <f t="shared" si="1276"/>
        <v>0</v>
      </c>
      <c r="V2696" s="45">
        <f t="shared" si="1277"/>
        <v>0</v>
      </c>
      <c r="W2696" s="45">
        <f t="shared" si="1278"/>
        <v>0</v>
      </c>
      <c r="X2696" s="28">
        <f t="shared" si="1279"/>
        <v>0</v>
      </c>
      <c r="Y2696" s="28">
        <f t="shared" si="1280"/>
        <v>0</v>
      </c>
      <c r="Z2696" s="45">
        <f t="shared" si="1281"/>
        <v>0</v>
      </c>
      <c r="AA2696" s="29" t="str">
        <f t="shared" si="1282"/>
        <v>N</v>
      </c>
      <c r="AB2696" s="46">
        <f t="shared" si="1283"/>
        <v>0</v>
      </c>
      <c r="AC2696" s="31">
        <f t="shared" si="1284"/>
        <v>0</v>
      </c>
      <c r="AD2696" s="31">
        <f t="shared" si="1285"/>
        <v>0</v>
      </c>
      <c r="AE2696" s="31">
        <f t="shared" si="1286"/>
        <v>0</v>
      </c>
      <c r="AF2696" s="47">
        <f t="shared" si="1287"/>
        <v>0</v>
      </c>
      <c r="AG2696" s="31">
        <f t="shared" si="1288"/>
        <v>0</v>
      </c>
      <c r="AH2696" s="48">
        <f t="shared" si="1289"/>
        <v>0</v>
      </c>
      <c r="AI2696" s="33">
        <f t="shared" si="1290"/>
        <v>0</v>
      </c>
      <c r="AJ2696" s="33">
        <f t="shared" si="1291"/>
        <v>0</v>
      </c>
      <c r="AK2696" s="33">
        <f t="shared" si="1292"/>
        <v>0</v>
      </c>
      <c r="AL2696" s="33">
        <f t="shared" si="1293"/>
        <v>0</v>
      </c>
      <c r="AM2696" s="34">
        <f t="shared" si="1294"/>
        <v>0</v>
      </c>
    </row>
    <row r="2697" spans="1:39" ht="15" customHeight="1" x14ac:dyDescent="0.3">
      <c r="A2697" s="166" t="s">
        <v>5131</v>
      </c>
      <c r="B2697" s="99">
        <v>13679</v>
      </c>
      <c r="C2697" s="99">
        <v>41980</v>
      </c>
      <c r="D2697" s="165">
        <v>45699</v>
      </c>
      <c r="E2697" s="165">
        <v>46016</v>
      </c>
      <c r="F2697" s="166">
        <v>4</v>
      </c>
      <c r="G2697" s="178">
        <v>3.01</v>
      </c>
      <c r="H2697" s="181">
        <v>1</v>
      </c>
      <c r="I2697" s="180">
        <v>7.7799999999999994E-2</v>
      </c>
      <c r="J2697" s="21">
        <f t="shared" si="1265"/>
        <v>0.99000000000000021</v>
      </c>
      <c r="K2697" s="21" t="str">
        <f t="shared" si="1266"/>
        <v>Y</v>
      </c>
      <c r="L2697" s="37" t="str">
        <f t="shared" si="1267"/>
        <v>NA</v>
      </c>
      <c r="M2697" s="8" t="str">
        <f t="shared" si="1268"/>
        <v>Y</v>
      </c>
      <c r="N2697" s="42">
        <f t="shared" si="1269"/>
        <v>1</v>
      </c>
      <c r="O2697" s="43">
        <f t="shared" si="1270"/>
        <v>200000</v>
      </c>
      <c r="P2697" s="43" t="str">
        <f t="shared" si="1271"/>
        <v>NA</v>
      </c>
      <c r="Q2697" s="24">
        <f t="shared" si="1272"/>
        <v>14743.226200000001</v>
      </c>
      <c r="R2697" s="43">
        <f t="shared" si="1273"/>
        <v>0</v>
      </c>
      <c r="S2697" s="24">
        <f t="shared" si="1274"/>
        <v>1000000</v>
      </c>
      <c r="T2697" s="25" t="str">
        <f t="shared" si="1275"/>
        <v>N</v>
      </c>
      <c r="U2697" s="44">
        <f t="shared" si="1276"/>
        <v>0</v>
      </c>
      <c r="V2697" s="45">
        <f t="shared" si="1277"/>
        <v>0</v>
      </c>
      <c r="W2697" s="45">
        <f t="shared" si="1278"/>
        <v>0</v>
      </c>
      <c r="X2697" s="28">
        <f t="shared" si="1279"/>
        <v>0</v>
      </c>
      <c r="Y2697" s="28">
        <f t="shared" si="1280"/>
        <v>0</v>
      </c>
      <c r="Z2697" s="45">
        <f t="shared" si="1281"/>
        <v>0</v>
      </c>
      <c r="AA2697" s="29" t="str">
        <f t="shared" si="1282"/>
        <v>N</v>
      </c>
      <c r="AB2697" s="46">
        <f t="shared" si="1283"/>
        <v>0</v>
      </c>
      <c r="AC2697" s="31">
        <f t="shared" si="1284"/>
        <v>0</v>
      </c>
      <c r="AD2697" s="31">
        <f t="shared" si="1285"/>
        <v>0</v>
      </c>
      <c r="AE2697" s="31">
        <f t="shared" si="1286"/>
        <v>0</v>
      </c>
      <c r="AF2697" s="47">
        <f t="shared" si="1287"/>
        <v>0</v>
      </c>
      <c r="AG2697" s="31">
        <f t="shared" si="1288"/>
        <v>0</v>
      </c>
      <c r="AH2697" s="48">
        <f t="shared" si="1289"/>
        <v>0</v>
      </c>
      <c r="AI2697" s="33">
        <f t="shared" si="1290"/>
        <v>0</v>
      </c>
      <c r="AJ2697" s="33">
        <f t="shared" si="1291"/>
        <v>0</v>
      </c>
      <c r="AK2697" s="33">
        <f t="shared" si="1292"/>
        <v>0</v>
      </c>
      <c r="AL2697" s="33">
        <f t="shared" si="1293"/>
        <v>0</v>
      </c>
      <c r="AM2697" s="34">
        <f t="shared" si="1294"/>
        <v>0</v>
      </c>
    </row>
    <row r="2698" spans="1:39" ht="15" customHeight="1" x14ac:dyDescent="0.3">
      <c r="A2698" s="166" t="s">
        <v>5132</v>
      </c>
      <c r="B2698" s="99">
        <v>12186</v>
      </c>
      <c r="C2698" s="99">
        <v>40317</v>
      </c>
      <c r="D2698" s="165">
        <v>45161</v>
      </c>
      <c r="E2698" s="165">
        <v>45443</v>
      </c>
      <c r="F2698" s="166">
        <v>2</v>
      </c>
      <c r="G2698" s="178">
        <v>1.54</v>
      </c>
      <c r="H2698" s="181">
        <v>0.25</v>
      </c>
      <c r="I2698" s="180">
        <v>2.5700000000000001E-2</v>
      </c>
      <c r="J2698" s="21">
        <f t="shared" si="1265"/>
        <v>0.45999999999999996</v>
      </c>
      <c r="K2698" s="21" t="str">
        <f t="shared" si="1266"/>
        <v>Y</v>
      </c>
      <c r="L2698" s="37" t="str">
        <f t="shared" si="1267"/>
        <v>NA</v>
      </c>
      <c r="M2698" s="8" t="str">
        <f t="shared" si="1268"/>
        <v>Y</v>
      </c>
      <c r="N2698" s="42">
        <f t="shared" si="1269"/>
        <v>2</v>
      </c>
      <c r="O2698" s="43">
        <f t="shared" si="1270"/>
        <v>200000</v>
      </c>
      <c r="P2698" s="43" t="str">
        <f t="shared" si="1271"/>
        <v>NA</v>
      </c>
      <c r="Q2698" s="24">
        <f t="shared" si="1272"/>
        <v>12499.180200000001</v>
      </c>
      <c r="R2698" s="43">
        <f t="shared" si="1273"/>
        <v>0</v>
      </c>
      <c r="S2698" s="24">
        <f t="shared" si="1274"/>
        <v>1000000</v>
      </c>
      <c r="T2698" s="25" t="str">
        <f t="shared" si="1275"/>
        <v>N</v>
      </c>
      <c r="U2698" s="44">
        <f t="shared" si="1276"/>
        <v>1</v>
      </c>
      <c r="V2698" s="45">
        <f t="shared" si="1277"/>
        <v>20000</v>
      </c>
      <c r="W2698" s="45">
        <f t="shared" si="1278"/>
        <v>65000</v>
      </c>
      <c r="X2698" s="28">
        <f t="shared" si="1279"/>
        <v>12820.409131140001</v>
      </c>
      <c r="Y2698" s="28">
        <f t="shared" si="1280"/>
        <v>0</v>
      </c>
      <c r="Z2698" s="45">
        <f t="shared" si="1281"/>
        <v>0</v>
      </c>
      <c r="AA2698" s="29" t="str">
        <f t="shared" si="1282"/>
        <v>N</v>
      </c>
      <c r="AB2698" s="46">
        <f t="shared" si="1283"/>
        <v>0</v>
      </c>
      <c r="AC2698" s="31">
        <f t="shared" si="1284"/>
        <v>0</v>
      </c>
      <c r="AD2698" s="31">
        <f t="shared" si="1285"/>
        <v>0</v>
      </c>
      <c r="AE2698" s="31">
        <f t="shared" si="1286"/>
        <v>0</v>
      </c>
      <c r="AF2698" s="47">
        <f t="shared" si="1287"/>
        <v>0</v>
      </c>
      <c r="AG2698" s="31">
        <f t="shared" si="1288"/>
        <v>0</v>
      </c>
      <c r="AH2698" s="48">
        <f t="shared" si="1289"/>
        <v>0</v>
      </c>
      <c r="AI2698" s="33">
        <f t="shared" si="1290"/>
        <v>0</v>
      </c>
      <c r="AJ2698" s="33">
        <f t="shared" si="1291"/>
        <v>0</v>
      </c>
      <c r="AK2698" s="33">
        <f t="shared" si="1292"/>
        <v>0</v>
      </c>
      <c r="AL2698" s="33">
        <f t="shared" si="1293"/>
        <v>0</v>
      </c>
      <c r="AM2698" s="34">
        <f t="shared" si="1294"/>
        <v>0</v>
      </c>
    </row>
    <row r="2699" spans="1:39" ht="15" customHeight="1" x14ac:dyDescent="0.3">
      <c r="A2699" s="166" t="s">
        <v>5133</v>
      </c>
      <c r="B2699" s="99">
        <v>24543</v>
      </c>
      <c r="C2699" s="99">
        <v>42869</v>
      </c>
      <c r="D2699" s="165">
        <v>45416</v>
      </c>
      <c r="E2699" s="165">
        <v>45641</v>
      </c>
      <c r="F2699" s="166">
        <v>4</v>
      </c>
      <c r="G2699" s="178">
        <v>2.16</v>
      </c>
      <c r="H2699" s="181">
        <v>0.25</v>
      </c>
      <c r="I2699" s="180">
        <v>6.2600000000000003E-2</v>
      </c>
      <c r="J2699" s="21">
        <f t="shared" si="1265"/>
        <v>1.8399999999999999</v>
      </c>
      <c r="K2699" s="21" t="str">
        <f t="shared" si="1266"/>
        <v>Y</v>
      </c>
      <c r="L2699" s="37" t="str">
        <f t="shared" si="1267"/>
        <v>NA</v>
      </c>
      <c r="M2699" s="8" t="str">
        <f t="shared" si="1268"/>
        <v>Y</v>
      </c>
      <c r="N2699" s="42">
        <f t="shared" si="1269"/>
        <v>8</v>
      </c>
      <c r="O2699" s="43">
        <f t="shared" si="1270"/>
        <v>200000</v>
      </c>
      <c r="P2699" s="43" t="str">
        <f t="shared" si="1271"/>
        <v>NA</v>
      </c>
      <c r="Q2699" s="24">
        <f t="shared" si="1272"/>
        <v>26079.391800000001</v>
      </c>
      <c r="R2699" s="43">
        <f t="shared" si="1273"/>
        <v>0</v>
      </c>
      <c r="S2699" s="24">
        <f t="shared" si="1274"/>
        <v>1000000</v>
      </c>
      <c r="T2699" s="25" t="str">
        <f t="shared" si="1275"/>
        <v>Y</v>
      </c>
      <c r="U2699" s="44">
        <f t="shared" si="1276"/>
        <v>7</v>
      </c>
      <c r="V2699" s="45">
        <f t="shared" si="1277"/>
        <v>200000</v>
      </c>
      <c r="W2699" s="45">
        <f t="shared" si="1278"/>
        <v>1000000</v>
      </c>
      <c r="X2699" s="28">
        <f t="shared" si="1279"/>
        <v>27711.961726680001</v>
      </c>
      <c r="Y2699" s="28">
        <f t="shared" si="1280"/>
        <v>0</v>
      </c>
      <c r="Z2699" s="45" t="str">
        <f t="shared" si="1281"/>
        <v>NA</v>
      </c>
      <c r="AA2699" s="29" t="str">
        <f t="shared" si="1282"/>
        <v>N</v>
      </c>
      <c r="AB2699" s="46">
        <f t="shared" si="1283"/>
        <v>6</v>
      </c>
      <c r="AC2699" s="31">
        <f t="shared" si="1284"/>
        <v>20000</v>
      </c>
      <c r="AD2699" s="31">
        <f t="shared" si="1285"/>
        <v>65000</v>
      </c>
      <c r="AE2699" s="31">
        <f t="shared" si="1286"/>
        <v>20000</v>
      </c>
      <c r="AF2699" s="47">
        <f t="shared" si="1287"/>
        <v>9446.7305307701681</v>
      </c>
      <c r="AG2699" s="31">
        <f t="shared" si="1288"/>
        <v>0</v>
      </c>
      <c r="AH2699" s="48">
        <f t="shared" si="1289"/>
        <v>5</v>
      </c>
      <c r="AI2699" s="33">
        <f t="shared" si="1290"/>
        <v>20000</v>
      </c>
      <c r="AJ2699" s="33">
        <f t="shared" si="1291"/>
        <v>65000</v>
      </c>
      <c r="AK2699" s="33">
        <f t="shared" si="1292"/>
        <v>0</v>
      </c>
      <c r="AL2699" s="33">
        <f t="shared" si="1293"/>
        <v>31290.095861996379</v>
      </c>
      <c r="AM2699" s="34">
        <f t="shared" si="1294"/>
        <v>40736.826392766547</v>
      </c>
    </row>
    <row r="2700" spans="1:39" ht="15" customHeight="1" x14ac:dyDescent="0.3">
      <c r="A2700" s="166" t="s">
        <v>5134</v>
      </c>
      <c r="B2700" s="99">
        <v>13743</v>
      </c>
      <c r="C2700" s="99">
        <v>68330</v>
      </c>
      <c r="D2700" s="165">
        <v>45976</v>
      </c>
      <c r="E2700" s="165">
        <v>46156</v>
      </c>
      <c r="F2700" s="166">
        <v>4</v>
      </c>
      <c r="G2700" s="178">
        <v>0.72</v>
      </c>
      <c r="H2700" s="181">
        <v>0.25</v>
      </c>
      <c r="I2700" s="180">
        <v>8.1799999999999998E-2</v>
      </c>
      <c r="J2700" s="21">
        <f t="shared" si="1265"/>
        <v>3.2800000000000002</v>
      </c>
      <c r="K2700" s="21" t="str">
        <f t="shared" si="1266"/>
        <v>Y</v>
      </c>
      <c r="L2700" s="37" t="str">
        <f t="shared" si="1267"/>
        <v>NA</v>
      </c>
      <c r="M2700" s="8" t="str">
        <f t="shared" si="1268"/>
        <v>Y</v>
      </c>
      <c r="N2700" s="42">
        <f t="shared" si="1269"/>
        <v>14</v>
      </c>
      <c r="O2700" s="43">
        <f t="shared" si="1270"/>
        <v>200000</v>
      </c>
      <c r="P2700" s="43" t="str">
        <f t="shared" si="1271"/>
        <v>NA</v>
      </c>
      <c r="Q2700" s="24">
        <f t="shared" si="1272"/>
        <v>14867.1774</v>
      </c>
      <c r="R2700" s="43">
        <f t="shared" si="1273"/>
        <v>0</v>
      </c>
      <c r="S2700" s="24">
        <f t="shared" si="1274"/>
        <v>1000000</v>
      </c>
      <c r="T2700" s="25" t="str">
        <f t="shared" si="1275"/>
        <v>Y</v>
      </c>
      <c r="U2700" s="44">
        <f t="shared" si="1276"/>
        <v>13</v>
      </c>
      <c r="V2700" s="45">
        <f t="shared" si="1277"/>
        <v>200000</v>
      </c>
      <c r="W2700" s="45">
        <f t="shared" si="1278"/>
        <v>1000000</v>
      </c>
      <c r="X2700" s="28">
        <f t="shared" si="1279"/>
        <v>16083.312511320002</v>
      </c>
      <c r="Y2700" s="28">
        <f t="shared" si="1280"/>
        <v>0</v>
      </c>
      <c r="Z2700" s="45" t="str">
        <f t="shared" si="1281"/>
        <v>NA</v>
      </c>
      <c r="AA2700" s="29" t="str">
        <f t="shared" si="1282"/>
        <v>Y</v>
      </c>
      <c r="AB2700" s="46">
        <f t="shared" si="1283"/>
        <v>12</v>
      </c>
      <c r="AC2700" s="31">
        <f t="shared" si="1284"/>
        <v>200000</v>
      </c>
      <c r="AD2700" s="31">
        <f t="shared" si="1285"/>
        <v>1000000</v>
      </c>
      <c r="AE2700" s="31">
        <f t="shared" si="1286"/>
        <v>17398.927474745979</v>
      </c>
      <c r="AF2700" s="47">
        <f t="shared" si="1287"/>
        <v>0</v>
      </c>
      <c r="AG2700" s="31" t="str">
        <f t="shared" si="1288"/>
        <v>NA</v>
      </c>
      <c r="AH2700" s="48">
        <f t="shared" si="1289"/>
        <v>11</v>
      </c>
      <c r="AI2700" s="33">
        <f t="shared" si="1290"/>
        <v>20000</v>
      </c>
      <c r="AJ2700" s="33">
        <f t="shared" si="1291"/>
        <v>65000</v>
      </c>
      <c r="AK2700" s="33">
        <f t="shared" si="1292"/>
        <v>18822.1597421802</v>
      </c>
      <c r="AL2700" s="33">
        <f t="shared" si="1293"/>
        <v>0</v>
      </c>
      <c r="AM2700" s="34">
        <f t="shared" si="1294"/>
        <v>0</v>
      </c>
    </row>
    <row r="2701" spans="1:39" ht="15" customHeight="1" x14ac:dyDescent="0.3">
      <c r="A2701" s="166" t="s">
        <v>5135</v>
      </c>
      <c r="B2701" s="99">
        <v>10854</v>
      </c>
      <c r="C2701" s="99">
        <v>87396</v>
      </c>
      <c r="D2701" s="165">
        <v>45987</v>
      </c>
      <c r="E2701" s="165">
        <v>46337</v>
      </c>
      <c r="F2701" s="166">
        <v>4</v>
      </c>
      <c r="G2701" s="178">
        <v>3.38</v>
      </c>
      <c r="H2701" s="181">
        <v>0.5</v>
      </c>
      <c r="I2701" s="180">
        <v>2.5700000000000001E-2</v>
      </c>
      <c r="J2701" s="21">
        <f t="shared" si="1265"/>
        <v>0.62000000000000011</v>
      </c>
      <c r="K2701" s="21" t="str">
        <f t="shared" si="1266"/>
        <v>Y</v>
      </c>
      <c r="L2701" s="37" t="str">
        <f t="shared" si="1267"/>
        <v>NA</v>
      </c>
      <c r="M2701" s="8" t="str">
        <f t="shared" si="1268"/>
        <v>Y</v>
      </c>
      <c r="N2701" s="42">
        <f t="shared" si="1269"/>
        <v>2</v>
      </c>
      <c r="O2701" s="43">
        <f t="shared" si="1270"/>
        <v>200000</v>
      </c>
      <c r="P2701" s="43" t="str">
        <f t="shared" si="1271"/>
        <v>NA</v>
      </c>
      <c r="Q2701" s="24">
        <f t="shared" si="1272"/>
        <v>11132.9478</v>
      </c>
      <c r="R2701" s="43">
        <f t="shared" si="1273"/>
        <v>0</v>
      </c>
      <c r="S2701" s="24">
        <f t="shared" si="1274"/>
        <v>1000000</v>
      </c>
      <c r="T2701" s="25" t="str">
        <f t="shared" si="1275"/>
        <v>N</v>
      </c>
      <c r="U2701" s="44">
        <f t="shared" si="1276"/>
        <v>1</v>
      </c>
      <c r="V2701" s="45">
        <f t="shared" si="1277"/>
        <v>20000</v>
      </c>
      <c r="W2701" s="45">
        <f t="shared" si="1278"/>
        <v>65000</v>
      </c>
      <c r="X2701" s="28">
        <f t="shared" si="1279"/>
        <v>0</v>
      </c>
      <c r="Y2701" s="28">
        <f t="shared" si="1280"/>
        <v>11419.064558460001</v>
      </c>
      <c r="Z2701" s="45">
        <f t="shared" si="1281"/>
        <v>0</v>
      </c>
      <c r="AA2701" s="29" t="str">
        <f t="shared" si="1282"/>
        <v>N</v>
      </c>
      <c r="AB2701" s="46">
        <f t="shared" si="1283"/>
        <v>0</v>
      </c>
      <c r="AC2701" s="31">
        <f t="shared" si="1284"/>
        <v>0</v>
      </c>
      <c r="AD2701" s="31">
        <f t="shared" si="1285"/>
        <v>0</v>
      </c>
      <c r="AE2701" s="31">
        <f t="shared" si="1286"/>
        <v>0</v>
      </c>
      <c r="AF2701" s="47">
        <f t="shared" si="1287"/>
        <v>0</v>
      </c>
      <c r="AG2701" s="31">
        <f t="shared" si="1288"/>
        <v>0</v>
      </c>
      <c r="AH2701" s="48">
        <f t="shared" si="1289"/>
        <v>0</v>
      </c>
      <c r="AI2701" s="33">
        <f t="shared" si="1290"/>
        <v>0</v>
      </c>
      <c r="AJ2701" s="33">
        <f t="shared" si="1291"/>
        <v>0</v>
      </c>
      <c r="AK2701" s="33">
        <f t="shared" si="1292"/>
        <v>0</v>
      </c>
      <c r="AL2701" s="33">
        <f t="shared" si="1293"/>
        <v>0</v>
      </c>
      <c r="AM2701" s="34">
        <f t="shared" si="1294"/>
        <v>11419.064558460001</v>
      </c>
    </row>
    <row r="2702" spans="1:39" ht="15" customHeight="1" x14ac:dyDescent="0.3">
      <c r="A2702" s="166" t="s">
        <v>5136</v>
      </c>
      <c r="B2702" s="99">
        <v>22378</v>
      </c>
      <c r="C2702" s="99">
        <v>32452</v>
      </c>
      <c r="D2702" s="165">
        <v>44978</v>
      </c>
      <c r="E2702" s="165">
        <v>45173</v>
      </c>
      <c r="F2702" s="166">
        <v>4</v>
      </c>
      <c r="G2702" s="178">
        <v>0.18</v>
      </c>
      <c r="H2702" s="181">
        <v>0.75</v>
      </c>
      <c r="I2702" s="180">
        <v>7.6499999999999999E-2</v>
      </c>
      <c r="J2702" s="21">
        <f t="shared" si="1265"/>
        <v>3.82</v>
      </c>
      <c r="K2702" s="21" t="str">
        <f t="shared" si="1266"/>
        <v>Y</v>
      </c>
      <c r="L2702" s="37" t="str">
        <f t="shared" si="1267"/>
        <v>NA</v>
      </c>
      <c r="M2702" s="8" t="str">
        <f t="shared" si="1268"/>
        <v>Y</v>
      </c>
      <c r="N2702" s="42">
        <f t="shared" si="1269"/>
        <v>6</v>
      </c>
      <c r="O2702" s="43">
        <f t="shared" si="1270"/>
        <v>200000</v>
      </c>
      <c r="P2702" s="43" t="str">
        <f t="shared" si="1271"/>
        <v>NA</v>
      </c>
      <c r="Q2702" s="24">
        <f t="shared" si="1272"/>
        <v>24089.917000000001</v>
      </c>
      <c r="R2702" s="43">
        <f t="shared" si="1273"/>
        <v>0</v>
      </c>
      <c r="S2702" s="24">
        <f t="shared" si="1274"/>
        <v>1000000</v>
      </c>
      <c r="T2702" s="25" t="str">
        <f t="shared" si="1275"/>
        <v>Y</v>
      </c>
      <c r="U2702" s="44">
        <f t="shared" si="1276"/>
        <v>5</v>
      </c>
      <c r="V2702" s="45">
        <f t="shared" si="1277"/>
        <v>200000</v>
      </c>
      <c r="W2702" s="45">
        <f t="shared" si="1278"/>
        <v>1000000</v>
      </c>
      <c r="X2702" s="28">
        <f t="shared" si="1279"/>
        <v>25932.7956505</v>
      </c>
      <c r="Y2702" s="28">
        <f t="shared" si="1280"/>
        <v>0</v>
      </c>
      <c r="Z2702" s="45" t="str">
        <f t="shared" si="1281"/>
        <v>NA</v>
      </c>
      <c r="AA2702" s="29" t="str">
        <f t="shared" si="1282"/>
        <v>Y</v>
      </c>
      <c r="AB2702" s="46">
        <f t="shared" si="1283"/>
        <v>4</v>
      </c>
      <c r="AC2702" s="31">
        <f t="shared" si="1284"/>
        <v>200000</v>
      </c>
      <c r="AD2702" s="31">
        <f t="shared" si="1285"/>
        <v>1000000</v>
      </c>
      <c r="AE2702" s="31">
        <f t="shared" si="1286"/>
        <v>27916.654517763251</v>
      </c>
      <c r="AF2702" s="47">
        <f t="shared" si="1287"/>
        <v>0</v>
      </c>
      <c r="AG2702" s="31" t="str">
        <f t="shared" si="1288"/>
        <v>NA</v>
      </c>
      <c r="AH2702" s="48">
        <f t="shared" si="1289"/>
        <v>3</v>
      </c>
      <c r="AI2702" s="33">
        <f t="shared" si="1290"/>
        <v>20000</v>
      </c>
      <c r="AJ2702" s="33">
        <f t="shared" si="1291"/>
        <v>65000</v>
      </c>
      <c r="AK2702" s="33">
        <f t="shared" si="1292"/>
        <v>20000</v>
      </c>
      <c r="AL2702" s="33">
        <f t="shared" si="1293"/>
        <v>10052.278588372141</v>
      </c>
      <c r="AM2702" s="34">
        <f t="shared" si="1294"/>
        <v>10052.278588372141</v>
      </c>
    </row>
    <row r="2703" spans="1:39" ht="15" customHeight="1" x14ac:dyDescent="0.3">
      <c r="A2703" s="166" t="s">
        <v>5137</v>
      </c>
      <c r="B2703" s="99">
        <v>6898</v>
      </c>
      <c r="C2703" s="99">
        <v>48469</v>
      </c>
      <c r="D2703" s="165">
        <v>44406</v>
      </c>
      <c r="E2703" s="165">
        <v>44726</v>
      </c>
      <c r="F2703" s="166">
        <v>2</v>
      </c>
      <c r="G2703" s="178">
        <v>0.26</v>
      </c>
      <c r="H2703" s="181">
        <v>1</v>
      </c>
      <c r="I2703" s="180">
        <v>7.2099999999999997E-2</v>
      </c>
      <c r="J2703" s="21">
        <f t="shared" si="1265"/>
        <v>1.74</v>
      </c>
      <c r="K2703" s="21" t="str">
        <f t="shared" si="1266"/>
        <v>Y</v>
      </c>
      <c r="L2703" s="37" t="str">
        <f t="shared" si="1267"/>
        <v>NA</v>
      </c>
      <c r="M2703" s="8" t="str">
        <f t="shared" si="1268"/>
        <v>Y</v>
      </c>
      <c r="N2703" s="42">
        <f t="shared" si="1269"/>
        <v>2</v>
      </c>
      <c r="O2703" s="43">
        <f t="shared" si="1270"/>
        <v>200000</v>
      </c>
      <c r="P2703" s="43" t="str">
        <f t="shared" si="1271"/>
        <v>NA</v>
      </c>
      <c r="Q2703" s="24">
        <f t="shared" si="1272"/>
        <v>7395.3458000000001</v>
      </c>
      <c r="R2703" s="43">
        <f t="shared" si="1273"/>
        <v>0</v>
      </c>
      <c r="S2703" s="24">
        <f t="shared" si="1274"/>
        <v>1000000</v>
      </c>
      <c r="T2703" s="25" t="str">
        <f t="shared" si="1275"/>
        <v>Y</v>
      </c>
      <c r="U2703" s="44">
        <f t="shared" si="1276"/>
        <v>1</v>
      </c>
      <c r="V2703" s="45">
        <f t="shared" si="1277"/>
        <v>200000</v>
      </c>
      <c r="W2703" s="45">
        <f t="shared" si="1278"/>
        <v>1000000</v>
      </c>
      <c r="X2703" s="28">
        <f t="shared" si="1279"/>
        <v>7928.5502321800004</v>
      </c>
      <c r="Y2703" s="28">
        <f t="shared" si="1280"/>
        <v>0</v>
      </c>
      <c r="Z2703" s="45" t="str">
        <f t="shared" si="1281"/>
        <v>NA</v>
      </c>
      <c r="AA2703" s="29" t="str">
        <f t="shared" si="1282"/>
        <v>N</v>
      </c>
      <c r="AB2703" s="46">
        <f t="shared" si="1283"/>
        <v>0</v>
      </c>
      <c r="AC2703" s="31">
        <f t="shared" si="1284"/>
        <v>0</v>
      </c>
      <c r="AD2703" s="31">
        <f t="shared" si="1285"/>
        <v>0</v>
      </c>
      <c r="AE2703" s="31">
        <f t="shared" si="1286"/>
        <v>0</v>
      </c>
      <c r="AF2703" s="47">
        <f t="shared" si="1287"/>
        <v>0</v>
      </c>
      <c r="AG2703" s="31">
        <f t="shared" si="1288"/>
        <v>0</v>
      </c>
      <c r="AH2703" s="48">
        <f t="shared" si="1289"/>
        <v>0</v>
      </c>
      <c r="AI2703" s="33">
        <f t="shared" si="1290"/>
        <v>0</v>
      </c>
      <c r="AJ2703" s="33">
        <f t="shared" si="1291"/>
        <v>0</v>
      </c>
      <c r="AK2703" s="33">
        <f t="shared" si="1292"/>
        <v>0</v>
      </c>
      <c r="AL2703" s="33">
        <f t="shared" si="1293"/>
        <v>0</v>
      </c>
      <c r="AM2703" s="34">
        <f t="shared" si="1294"/>
        <v>0</v>
      </c>
    </row>
    <row r="2704" spans="1:39" ht="15" customHeight="1" x14ac:dyDescent="0.3">
      <c r="A2704" s="166" t="s">
        <v>5138</v>
      </c>
      <c r="B2704" s="99">
        <v>9207</v>
      </c>
      <c r="C2704" s="99">
        <v>81503</v>
      </c>
      <c r="D2704" s="165">
        <v>45079</v>
      </c>
      <c r="E2704" s="165">
        <v>45193</v>
      </c>
      <c r="F2704" s="166">
        <v>4</v>
      </c>
      <c r="G2704" s="178">
        <v>2.16</v>
      </c>
      <c r="H2704" s="181">
        <v>1</v>
      </c>
      <c r="I2704" s="180">
        <v>8.2500000000000004E-2</v>
      </c>
      <c r="J2704" s="21">
        <f t="shared" si="1265"/>
        <v>1.8399999999999999</v>
      </c>
      <c r="K2704" s="21" t="str">
        <f t="shared" si="1266"/>
        <v>Y</v>
      </c>
      <c r="L2704" s="37" t="str">
        <f t="shared" si="1267"/>
        <v>NA</v>
      </c>
      <c r="M2704" s="8" t="str">
        <f t="shared" si="1268"/>
        <v>Y</v>
      </c>
      <c r="N2704" s="42">
        <f t="shared" si="1269"/>
        <v>2</v>
      </c>
      <c r="O2704" s="43">
        <f t="shared" si="1270"/>
        <v>200000</v>
      </c>
      <c r="P2704" s="43" t="str">
        <f t="shared" si="1271"/>
        <v>NA</v>
      </c>
      <c r="Q2704" s="24">
        <f t="shared" si="1272"/>
        <v>9966.5774999999994</v>
      </c>
      <c r="R2704" s="43">
        <f t="shared" si="1273"/>
        <v>0</v>
      </c>
      <c r="S2704" s="24">
        <f t="shared" si="1274"/>
        <v>1000000</v>
      </c>
      <c r="T2704" s="25" t="str">
        <f t="shared" si="1275"/>
        <v>Y</v>
      </c>
      <c r="U2704" s="44">
        <f t="shared" si="1276"/>
        <v>1</v>
      </c>
      <c r="V2704" s="45">
        <f t="shared" si="1277"/>
        <v>200000</v>
      </c>
      <c r="W2704" s="45">
        <f t="shared" si="1278"/>
        <v>1000000</v>
      </c>
      <c r="X2704" s="28">
        <f t="shared" si="1279"/>
        <v>10788.820143749999</v>
      </c>
      <c r="Y2704" s="28">
        <f t="shared" si="1280"/>
        <v>0</v>
      </c>
      <c r="Z2704" s="45" t="str">
        <f t="shared" si="1281"/>
        <v>NA</v>
      </c>
      <c r="AA2704" s="29" t="str">
        <f t="shared" si="1282"/>
        <v>N</v>
      </c>
      <c r="AB2704" s="46">
        <f t="shared" si="1283"/>
        <v>0</v>
      </c>
      <c r="AC2704" s="31">
        <f t="shared" si="1284"/>
        <v>0</v>
      </c>
      <c r="AD2704" s="31">
        <f t="shared" si="1285"/>
        <v>0</v>
      </c>
      <c r="AE2704" s="31">
        <f t="shared" si="1286"/>
        <v>0</v>
      </c>
      <c r="AF2704" s="47">
        <f t="shared" si="1287"/>
        <v>0</v>
      </c>
      <c r="AG2704" s="31">
        <f t="shared" si="1288"/>
        <v>0</v>
      </c>
      <c r="AH2704" s="48">
        <f t="shared" si="1289"/>
        <v>0</v>
      </c>
      <c r="AI2704" s="33">
        <f t="shared" si="1290"/>
        <v>0</v>
      </c>
      <c r="AJ2704" s="33">
        <f t="shared" si="1291"/>
        <v>0</v>
      </c>
      <c r="AK2704" s="33">
        <f t="shared" si="1292"/>
        <v>0</v>
      </c>
      <c r="AL2704" s="33">
        <f t="shared" si="1293"/>
        <v>0</v>
      </c>
      <c r="AM2704" s="34">
        <f t="shared" si="1294"/>
        <v>0</v>
      </c>
    </row>
    <row r="2705" spans="1:39" ht="15" customHeight="1" x14ac:dyDescent="0.3">
      <c r="A2705" s="166" t="s">
        <v>5139</v>
      </c>
      <c r="B2705" s="99">
        <v>15214</v>
      </c>
      <c r="C2705" s="99">
        <v>77510</v>
      </c>
      <c r="D2705" s="165">
        <v>44829</v>
      </c>
      <c r="E2705" s="165">
        <v>45191</v>
      </c>
      <c r="F2705" s="166">
        <v>4</v>
      </c>
      <c r="G2705" s="178">
        <v>1.81</v>
      </c>
      <c r="H2705" s="181">
        <v>1</v>
      </c>
      <c r="I2705" s="180">
        <v>2.35E-2</v>
      </c>
      <c r="J2705" s="21">
        <f t="shared" si="1265"/>
        <v>2.19</v>
      </c>
      <c r="K2705" s="21" t="str">
        <f t="shared" si="1266"/>
        <v>Y</v>
      </c>
      <c r="L2705" s="37" t="str">
        <f t="shared" si="1267"/>
        <v>NA</v>
      </c>
      <c r="M2705" s="8" t="str">
        <f t="shared" si="1268"/>
        <v>Y</v>
      </c>
      <c r="N2705" s="42">
        <f t="shared" si="1269"/>
        <v>3</v>
      </c>
      <c r="O2705" s="43">
        <f t="shared" si="1270"/>
        <v>200000</v>
      </c>
      <c r="P2705" s="43" t="str">
        <f t="shared" si="1271"/>
        <v>NA</v>
      </c>
      <c r="Q2705" s="24">
        <f t="shared" si="1272"/>
        <v>15571.529</v>
      </c>
      <c r="R2705" s="43">
        <f t="shared" si="1273"/>
        <v>0</v>
      </c>
      <c r="S2705" s="24">
        <f t="shared" si="1274"/>
        <v>1000000</v>
      </c>
      <c r="T2705" s="25" t="str">
        <f t="shared" si="1275"/>
        <v>Y</v>
      </c>
      <c r="U2705" s="44">
        <f t="shared" si="1276"/>
        <v>2</v>
      </c>
      <c r="V2705" s="45">
        <f t="shared" si="1277"/>
        <v>200000</v>
      </c>
      <c r="W2705" s="45">
        <f t="shared" si="1278"/>
        <v>1000000</v>
      </c>
      <c r="X2705" s="28">
        <f t="shared" si="1279"/>
        <v>15937.459931500001</v>
      </c>
      <c r="Y2705" s="28">
        <f t="shared" si="1280"/>
        <v>0</v>
      </c>
      <c r="Z2705" s="45" t="str">
        <f t="shared" si="1281"/>
        <v>NA</v>
      </c>
      <c r="AA2705" s="29" t="str">
        <f t="shared" si="1282"/>
        <v>Y</v>
      </c>
      <c r="AB2705" s="46">
        <f t="shared" si="1283"/>
        <v>1</v>
      </c>
      <c r="AC2705" s="31">
        <f t="shared" si="1284"/>
        <v>200000</v>
      </c>
      <c r="AD2705" s="31">
        <f t="shared" si="1285"/>
        <v>1000000</v>
      </c>
      <c r="AE2705" s="31">
        <f t="shared" si="1286"/>
        <v>16311.990239890252</v>
      </c>
      <c r="AF2705" s="47">
        <f t="shared" si="1287"/>
        <v>0</v>
      </c>
      <c r="AG2705" s="31" t="str">
        <f t="shared" si="1288"/>
        <v>NA</v>
      </c>
      <c r="AH2705" s="48">
        <f t="shared" si="1289"/>
        <v>0</v>
      </c>
      <c r="AI2705" s="33">
        <f t="shared" si="1290"/>
        <v>0</v>
      </c>
      <c r="AJ2705" s="33">
        <f t="shared" si="1291"/>
        <v>0</v>
      </c>
      <c r="AK2705" s="33">
        <f t="shared" si="1292"/>
        <v>0</v>
      </c>
      <c r="AL2705" s="33">
        <f t="shared" si="1293"/>
        <v>0</v>
      </c>
      <c r="AM2705" s="34">
        <f t="shared" si="1294"/>
        <v>0</v>
      </c>
    </row>
    <row r="2706" spans="1:39" ht="15" customHeight="1" x14ac:dyDescent="0.3">
      <c r="A2706" s="166" t="s">
        <v>5140</v>
      </c>
      <c r="B2706" s="99">
        <v>16078</v>
      </c>
      <c r="C2706" s="99">
        <v>28835</v>
      </c>
      <c r="D2706" s="165">
        <v>45000</v>
      </c>
      <c r="E2706" s="165">
        <v>45313</v>
      </c>
      <c r="F2706" s="166">
        <v>2</v>
      </c>
      <c r="G2706" s="178">
        <v>1.22</v>
      </c>
      <c r="H2706" s="181">
        <v>0.25</v>
      </c>
      <c r="I2706" s="180">
        <v>0.02</v>
      </c>
      <c r="J2706" s="21">
        <f t="shared" si="1265"/>
        <v>0.78</v>
      </c>
      <c r="K2706" s="21" t="str">
        <f t="shared" si="1266"/>
        <v>Y</v>
      </c>
      <c r="L2706" s="37" t="str">
        <f t="shared" si="1267"/>
        <v>NA</v>
      </c>
      <c r="M2706" s="8" t="str">
        <f t="shared" si="1268"/>
        <v>Y</v>
      </c>
      <c r="N2706" s="42">
        <f t="shared" si="1269"/>
        <v>4</v>
      </c>
      <c r="O2706" s="43">
        <f t="shared" si="1270"/>
        <v>200000</v>
      </c>
      <c r="P2706" s="43" t="str">
        <f t="shared" si="1271"/>
        <v>NA</v>
      </c>
      <c r="Q2706" s="24">
        <f t="shared" si="1272"/>
        <v>16399.560000000001</v>
      </c>
      <c r="R2706" s="43">
        <f t="shared" si="1273"/>
        <v>0</v>
      </c>
      <c r="S2706" s="24">
        <f t="shared" si="1274"/>
        <v>1000000</v>
      </c>
      <c r="T2706" s="25" t="str">
        <f t="shared" si="1275"/>
        <v>N</v>
      </c>
      <c r="U2706" s="44">
        <f t="shared" si="1276"/>
        <v>3</v>
      </c>
      <c r="V2706" s="45">
        <f t="shared" si="1277"/>
        <v>20000</v>
      </c>
      <c r="W2706" s="45">
        <f t="shared" si="1278"/>
        <v>65000</v>
      </c>
      <c r="X2706" s="28">
        <f t="shared" si="1279"/>
        <v>16727.551200000002</v>
      </c>
      <c r="Y2706" s="28">
        <f t="shared" si="1280"/>
        <v>0</v>
      </c>
      <c r="Z2706" s="45">
        <f t="shared" si="1281"/>
        <v>3037.888799999997</v>
      </c>
      <c r="AA2706" s="29" t="str">
        <f t="shared" si="1282"/>
        <v>N</v>
      </c>
      <c r="AB2706" s="46">
        <f t="shared" si="1283"/>
        <v>2</v>
      </c>
      <c r="AC2706" s="31">
        <f t="shared" si="1284"/>
        <v>20000</v>
      </c>
      <c r="AD2706" s="31">
        <f t="shared" si="1285"/>
        <v>65000</v>
      </c>
      <c r="AE2706" s="31">
        <f t="shared" si="1286"/>
        <v>3037.888799999997</v>
      </c>
      <c r="AF2706" s="47">
        <f t="shared" si="1287"/>
        <v>14024.213424000005</v>
      </c>
      <c r="AG2706" s="31">
        <f t="shared" si="1288"/>
        <v>0</v>
      </c>
      <c r="AH2706" s="48">
        <f t="shared" si="1289"/>
        <v>1</v>
      </c>
      <c r="AI2706" s="33">
        <f t="shared" si="1290"/>
        <v>20000</v>
      </c>
      <c r="AJ2706" s="33">
        <f t="shared" si="1291"/>
        <v>65000</v>
      </c>
      <c r="AK2706" s="33">
        <f t="shared" si="1292"/>
        <v>0</v>
      </c>
      <c r="AL2706" s="33">
        <f t="shared" si="1293"/>
        <v>17403.344268480003</v>
      </c>
      <c r="AM2706" s="34">
        <f t="shared" si="1294"/>
        <v>31427.557692480008</v>
      </c>
    </row>
    <row r="2707" spans="1:39" ht="15" customHeight="1" x14ac:dyDescent="0.3">
      <c r="A2707" s="166" t="s">
        <v>5141</v>
      </c>
      <c r="B2707" s="99">
        <v>7208</v>
      </c>
      <c r="C2707" s="99">
        <v>21325</v>
      </c>
      <c r="D2707" s="165">
        <v>44444</v>
      </c>
      <c r="E2707" s="165">
        <v>44643</v>
      </c>
      <c r="F2707" s="166">
        <v>2</v>
      </c>
      <c r="G2707" s="178">
        <v>1.08</v>
      </c>
      <c r="H2707" s="181">
        <v>0.75</v>
      </c>
      <c r="I2707" s="180">
        <v>6.1800000000000001E-2</v>
      </c>
      <c r="J2707" s="21">
        <f t="shared" si="1265"/>
        <v>0.91999999999999993</v>
      </c>
      <c r="K2707" s="21" t="str">
        <f t="shared" si="1266"/>
        <v>Y</v>
      </c>
      <c r="L2707" s="37" t="str">
        <f t="shared" si="1267"/>
        <v>NA</v>
      </c>
      <c r="M2707" s="8" t="str">
        <f t="shared" si="1268"/>
        <v>Y</v>
      </c>
      <c r="N2707" s="42">
        <f t="shared" si="1269"/>
        <v>2</v>
      </c>
      <c r="O2707" s="43">
        <f t="shared" si="1270"/>
        <v>200000</v>
      </c>
      <c r="P2707" s="43" t="str">
        <f t="shared" si="1271"/>
        <v>NA</v>
      </c>
      <c r="Q2707" s="24">
        <f t="shared" si="1272"/>
        <v>7653.4544000000005</v>
      </c>
      <c r="R2707" s="43">
        <f t="shared" si="1273"/>
        <v>0</v>
      </c>
      <c r="S2707" s="24">
        <f t="shared" si="1274"/>
        <v>1000000</v>
      </c>
      <c r="T2707" s="25" t="str">
        <f t="shared" si="1275"/>
        <v>N</v>
      </c>
      <c r="U2707" s="44">
        <f t="shared" si="1276"/>
        <v>1</v>
      </c>
      <c r="V2707" s="45">
        <f t="shared" si="1277"/>
        <v>20000</v>
      </c>
      <c r="W2707" s="45">
        <f t="shared" si="1278"/>
        <v>65000</v>
      </c>
      <c r="X2707" s="28">
        <f t="shared" si="1279"/>
        <v>8126.437881920001</v>
      </c>
      <c r="Y2707" s="28">
        <f t="shared" si="1280"/>
        <v>0</v>
      </c>
      <c r="Z2707" s="45">
        <f t="shared" si="1281"/>
        <v>27895.107718079998</v>
      </c>
      <c r="AA2707" s="29" t="str">
        <f t="shared" si="1282"/>
        <v>N</v>
      </c>
      <c r="AB2707" s="46">
        <f t="shared" si="1283"/>
        <v>0</v>
      </c>
      <c r="AC2707" s="31">
        <f t="shared" si="1284"/>
        <v>0</v>
      </c>
      <c r="AD2707" s="31">
        <f t="shared" si="1285"/>
        <v>0</v>
      </c>
      <c r="AE2707" s="31">
        <f t="shared" si="1286"/>
        <v>0</v>
      </c>
      <c r="AF2707" s="47">
        <f t="shared" si="1287"/>
        <v>0</v>
      </c>
      <c r="AG2707" s="31">
        <f t="shared" si="1288"/>
        <v>0</v>
      </c>
      <c r="AH2707" s="48">
        <f t="shared" si="1289"/>
        <v>0</v>
      </c>
      <c r="AI2707" s="33">
        <f t="shared" si="1290"/>
        <v>0</v>
      </c>
      <c r="AJ2707" s="33">
        <f t="shared" si="1291"/>
        <v>0</v>
      </c>
      <c r="AK2707" s="33">
        <f t="shared" si="1292"/>
        <v>0</v>
      </c>
      <c r="AL2707" s="33">
        <f t="shared" si="1293"/>
        <v>0</v>
      </c>
      <c r="AM2707" s="34">
        <f t="shared" si="1294"/>
        <v>0</v>
      </c>
    </row>
    <row r="2708" spans="1:39" ht="15" customHeight="1" x14ac:dyDescent="0.3">
      <c r="A2708" s="166" t="s">
        <v>5142</v>
      </c>
      <c r="B2708" s="99">
        <v>9335</v>
      </c>
      <c r="C2708" s="99">
        <v>94182</v>
      </c>
      <c r="D2708" s="165">
        <v>45024</v>
      </c>
      <c r="E2708" s="165">
        <v>45296</v>
      </c>
      <c r="F2708" s="166">
        <v>2</v>
      </c>
      <c r="G2708" s="178">
        <v>1.59</v>
      </c>
      <c r="H2708" s="181">
        <v>1</v>
      </c>
      <c r="I2708" s="180">
        <v>2.8299999999999999E-2</v>
      </c>
      <c r="J2708" s="21">
        <f t="shared" si="1265"/>
        <v>0.40999999999999992</v>
      </c>
      <c r="K2708" s="21" t="str">
        <f t="shared" si="1266"/>
        <v>Y</v>
      </c>
      <c r="L2708" s="37" t="str">
        <f t="shared" si="1267"/>
        <v>NA</v>
      </c>
      <c r="M2708" s="8" t="str">
        <f t="shared" si="1268"/>
        <v>Y</v>
      </c>
      <c r="N2708" s="42">
        <f t="shared" si="1269"/>
        <v>1</v>
      </c>
      <c r="O2708" s="43">
        <f t="shared" si="1270"/>
        <v>200000</v>
      </c>
      <c r="P2708" s="43" t="str">
        <f t="shared" si="1271"/>
        <v>NA</v>
      </c>
      <c r="Q2708" s="24">
        <f t="shared" si="1272"/>
        <v>9599.1805000000004</v>
      </c>
      <c r="R2708" s="43">
        <f t="shared" si="1273"/>
        <v>0</v>
      </c>
      <c r="S2708" s="24">
        <f t="shared" si="1274"/>
        <v>1000000</v>
      </c>
      <c r="T2708" s="25" t="str">
        <f t="shared" si="1275"/>
        <v>N</v>
      </c>
      <c r="U2708" s="44">
        <f t="shared" si="1276"/>
        <v>0</v>
      </c>
      <c r="V2708" s="45">
        <f t="shared" si="1277"/>
        <v>0</v>
      </c>
      <c r="W2708" s="45">
        <f t="shared" si="1278"/>
        <v>0</v>
      </c>
      <c r="X2708" s="28">
        <f t="shared" si="1279"/>
        <v>0</v>
      </c>
      <c r="Y2708" s="28">
        <f t="shared" si="1280"/>
        <v>0</v>
      </c>
      <c r="Z2708" s="45">
        <f t="shared" si="1281"/>
        <v>0</v>
      </c>
      <c r="AA2708" s="29" t="str">
        <f t="shared" si="1282"/>
        <v>N</v>
      </c>
      <c r="AB2708" s="46">
        <f t="shared" si="1283"/>
        <v>0</v>
      </c>
      <c r="AC2708" s="31">
        <f t="shared" si="1284"/>
        <v>0</v>
      </c>
      <c r="AD2708" s="31">
        <f t="shared" si="1285"/>
        <v>0</v>
      </c>
      <c r="AE2708" s="31">
        <f t="shared" si="1286"/>
        <v>0</v>
      </c>
      <c r="AF2708" s="47">
        <f t="shared" si="1287"/>
        <v>0</v>
      </c>
      <c r="AG2708" s="31">
        <f t="shared" si="1288"/>
        <v>0</v>
      </c>
      <c r="AH2708" s="48">
        <f t="shared" si="1289"/>
        <v>0</v>
      </c>
      <c r="AI2708" s="33">
        <f t="shared" si="1290"/>
        <v>0</v>
      </c>
      <c r="AJ2708" s="33">
        <f t="shared" si="1291"/>
        <v>0</v>
      </c>
      <c r="AK2708" s="33">
        <f t="shared" si="1292"/>
        <v>0</v>
      </c>
      <c r="AL2708" s="33">
        <f t="shared" si="1293"/>
        <v>0</v>
      </c>
      <c r="AM2708" s="34">
        <f t="shared" si="1294"/>
        <v>0</v>
      </c>
    </row>
    <row r="2709" spans="1:39" ht="15" customHeight="1" x14ac:dyDescent="0.3">
      <c r="A2709" s="166" t="s">
        <v>5143</v>
      </c>
      <c r="B2709" s="99">
        <v>16609</v>
      </c>
      <c r="C2709" s="99">
        <v>82128</v>
      </c>
      <c r="D2709" s="165">
        <v>45363</v>
      </c>
      <c r="E2709" s="165">
        <v>45632</v>
      </c>
      <c r="F2709" s="166">
        <v>2</v>
      </c>
      <c r="G2709" s="178">
        <v>1.38</v>
      </c>
      <c r="H2709" s="181">
        <v>0.25</v>
      </c>
      <c r="I2709" s="180">
        <v>1.9199999999999998E-2</v>
      </c>
      <c r="J2709" s="21">
        <f t="shared" si="1265"/>
        <v>0.62000000000000011</v>
      </c>
      <c r="K2709" s="21" t="str">
        <f t="shared" si="1266"/>
        <v>Y</v>
      </c>
      <c r="L2709" s="37" t="str">
        <f t="shared" si="1267"/>
        <v>NA</v>
      </c>
      <c r="M2709" s="8" t="str">
        <f t="shared" si="1268"/>
        <v>Y</v>
      </c>
      <c r="N2709" s="42">
        <f t="shared" si="1269"/>
        <v>3</v>
      </c>
      <c r="O2709" s="43">
        <f t="shared" si="1270"/>
        <v>200000</v>
      </c>
      <c r="P2709" s="43" t="str">
        <f t="shared" si="1271"/>
        <v>NA</v>
      </c>
      <c r="Q2709" s="24">
        <f t="shared" si="1272"/>
        <v>16927.892800000001</v>
      </c>
      <c r="R2709" s="43">
        <f t="shared" si="1273"/>
        <v>0</v>
      </c>
      <c r="S2709" s="24">
        <f t="shared" si="1274"/>
        <v>1000000</v>
      </c>
      <c r="T2709" s="25" t="str">
        <f t="shared" si="1275"/>
        <v>N</v>
      </c>
      <c r="U2709" s="44">
        <f t="shared" si="1276"/>
        <v>2</v>
      </c>
      <c r="V2709" s="45">
        <f t="shared" si="1277"/>
        <v>20000</v>
      </c>
      <c r="W2709" s="45">
        <f t="shared" si="1278"/>
        <v>65000</v>
      </c>
      <c r="X2709" s="28">
        <f t="shared" si="1279"/>
        <v>0</v>
      </c>
      <c r="Y2709" s="28">
        <f t="shared" si="1280"/>
        <v>17252.908341760005</v>
      </c>
      <c r="Z2709" s="45">
        <f t="shared" si="1281"/>
        <v>0</v>
      </c>
      <c r="AA2709" s="29" t="str">
        <f t="shared" si="1282"/>
        <v>N</v>
      </c>
      <c r="AB2709" s="46">
        <f t="shared" si="1283"/>
        <v>1</v>
      </c>
      <c r="AC2709" s="31">
        <f t="shared" si="1284"/>
        <v>20000</v>
      </c>
      <c r="AD2709" s="31">
        <f t="shared" si="1285"/>
        <v>65000</v>
      </c>
      <c r="AE2709" s="31">
        <f t="shared" si="1286"/>
        <v>0</v>
      </c>
      <c r="AF2709" s="47">
        <f t="shared" si="1287"/>
        <v>17584.164181921798</v>
      </c>
      <c r="AG2709" s="31">
        <f t="shared" si="1288"/>
        <v>0</v>
      </c>
      <c r="AH2709" s="48">
        <f t="shared" si="1289"/>
        <v>0</v>
      </c>
      <c r="AI2709" s="33">
        <f t="shared" si="1290"/>
        <v>0</v>
      </c>
      <c r="AJ2709" s="33">
        <f t="shared" si="1291"/>
        <v>0</v>
      </c>
      <c r="AK2709" s="33">
        <f t="shared" si="1292"/>
        <v>0</v>
      </c>
      <c r="AL2709" s="33">
        <f t="shared" si="1293"/>
        <v>0</v>
      </c>
      <c r="AM2709" s="34">
        <f t="shared" si="1294"/>
        <v>34837.072523681803</v>
      </c>
    </row>
    <row r="2710" spans="1:39" ht="15" customHeight="1" x14ac:dyDescent="0.3">
      <c r="A2710" s="166" t="s">
        <v>5144</v>
      </c>
      <c r="B2710" s="99">
        <v>13147</v>
      </c>
      <c r="C2710" s="99">
        <v>48259</v>
      </c>
      <c r="D2710" s="165">
        <v>45815</v>
      </c>
      <c r="E2710" s="165">
        <v>46119</v>
      </c>
      <c r="F2710" s="166">
        <v>4</v>
      </c>
      <c r="G2710" s="178">
        <v>0.65</v>
      </c>
      <c r="H2710" s="181">
        <v>0.5</v>
      </c>
      <c r="I2710" s="180">
        <v>3.4500000000000003E-2</v>
      </c>
      <c r="J2710" s="21">
        <f t="shared" si="1265"/>
        <v>3.35</v>
      </c>
      <c r="K2710" s="21" t="str">
        <f t="shared" si="1266"/>
        <v>Y</v>
      </c>
      <c r="L2710" s="37" t="str">
        <f t="shared" si="1267"/>
        <v>NA</v>
      </c>
      <c r="M2710" s="8" t="str">
        <f t="shared" si="1268"/>
        <v>Y</v>
      </c>
      <c r="N2710" s="42">
        <f t="shared" si="1269"/>
        <v>7</v>
      </c>
      <c r="O2710" s="43">
        <f t="shared" si="1270"/>
        <v>200000</v>
      </c>
      <c r="P2710" s="43" t="str">
        <f t="shared" si="1271"/>
        <v>NA</v>
      </c>
      <c r="Q2710" s="24">
        <f t="shared" si="1272"/>
        <v>13600.5715</v>
      </c>
      <c r="R2710" s="43">
        <f t="shared" si="1273"/>
        <v>0</v>
      </c>
      <c r="S2710" s="24">
        <f t="shared" si="1274"/>
        <v>1000000</v>
      </c>
      <c r="T2710" s="25" t="str">
        <f t="shared" si="1275"/>
        <v>Y</v>
      </c>
      <c r="U2710" s="44">
        <f t="shared" si="1276"/>
        <v>6</v>
      </c>
      <c r="V2710" s="45">
        <f t="shared" si="1277"/>
        <v>200000</v>
      </c>
      <c r="W2710" s="45">
        <f t="shared" si="1278"/>
        <v>1000000</v>
      </c>
      <c r="X2710" s="28">
        <f t="shared" si="1279"/>
        <v>14069.79121675</v>
      </c>
      <c r="Y2710" s="28">
        <f t="shared" si="1280"/>
        <v>0</v>
      </c>
      <c r="Z2710" s="45" t="str">
        <f t="shared" si="1281"/>
        <v>NA</v>
      </c>
      <c r="AA2710" s="29" t="str">
        <f t="shared" si="1282"/>
        <v>Y</v>
      </c>
      <c r="AB2710" s="46">
        <f t="shared" si="1283"/>
        <v>5</v>
      </c>
      <c r="AC2710" s="31">
        <f t="shared" si="1284"/>
        <v>200000</v>
      </c>
      <c r="AD2710" s="31">
        <f t="shared" si="1285"/>
        <v>1000000</v>
      </c>
      <c r="AE2710" s="31">
        <f t="shared" si="1286"/>
        <v>14555.199013727875</v>
      </c>
      <c r="AF2710" s="47">
        <f t="shared" si="1287"/>
        <v>0</v>
      </c>
      <c r="AG2710" s="31" t="str">
        <f t="shared" si="1288"/>
        <v>NA</v>
      </c>
      <c r="AH2710" s="48">
        <f t="shared" si="1289"/>
        <v>4</v>
      </c>
      <c r="AI2710" s="33">
        <f t="shared" si="1290"/>
        <v>20000</v>
      </c>
      <c r="AJ2710" s="33">
        <f t="shared" si="1291"/>
        <v>65000</v>
      </c>
      <c r="AK2710" s="33">
        <f t="shared" si="1292"/>
        <v>15057.353379701486</v>
      </c>
      <c r="AL2710" s="33">
        <f t="shared" si="1293"/>
        <v>0</v>
      </c>
      <c r="AM2710" s="34">
        <f t="shared" si="1294"/>
        <v>0</v>
      </c>
    </row>
    <row r="2711" spans="1:39" ht="15" customHeight="1" x14ac:dyDescent="0.3">
      <c r="A2711" s="166" t="s">
        <v>5145</v>
      </c>
      <c r="B2711" s="99">
        <v>19520</v>
      </c>
      <c r="C2711" s="99">
        <v>101652</v>
      </c>
      <c r="D2711" s="165">
        <v>46004</v>
      </c>
      <c r="E2711" s="165">
        <v>46059</v>
      </c>
      <c r="F2711" s="166">
        <v>2</v>
      </c>
      <c r="G2711" s="178">
        <v>1.94</v>
      </c>
      <c r="H2711" s="181">
        <v>0.5</v>
      </c>
      <c r="I2711" s="180">
        <v>2.6599999999999999E-2</v>
      </c>
      <c r="J2711" s="21">
        <f t="shared" si="1265"/>
        <v>6.0000000000000053E-2</v>
      </c>
      <c r="K2711" s="21" t="str">
        <f t="shared" si="1266"/>
        <v>Y</v>
      </c>
      <c r="L2711" s="37" t="str">
        <f t="shared" si="1267"/>
        <v>NA</v>
      </c>
      <c r="M2711" s="8" t="str">
        <f t="shared" si="1268"/>
        <v>Y</v>
      </c>
      <c r="N2711" s="42">
        <f t="shared" si="1269"/>
        <v>1</v>
      </c>
      <c r="O2711" s="43">
        <f t="shared" si="1270"/>
        <v>200000</v>
      </c>
      <c r="P2711" s="43" t="str">
        <f t="shared" si="1271"/>
        <v>NA</v>
      </c>
      <c r="Q2711" s="24">
        <f t="shared" si="1272"/>
        <v>20039.232</v>
      </c>
      <c r="R2711" s="43">
        <f t="shared" si="1273"/>
        <v>0</v>
      </c>
      <c r="S2711" s="24">
        <f t="shared" si="1274"/>
        <v>1000000</v>
      </c>
      <c r="T2711" s="25" t="str">
        <f t="shared" si="1275"/>
        <v>N</v>
      </c>
      <c r="U2711" s="44">
        <f t="shared" si="1276"/>
        <v>0</v>
      </c>
      <c r="V2711" s="45">
        <f t="shared" si="1277"/>
        <v>0</v>
      </c>
      <c r="W2711" s="45">
        <f t="shared" si="1278"/>
        <v>0</v>
      </c>
      <c r="X2711" s="28">
        <f t="shared" si="1279"/>
        <v>0</v>
      </c>
      <c r="Y2711" s="28">
        <f t="shared" si="1280"/>
        <v>0</v>
      </c>
      <c r="Z2711" s="45">
        <f t="shared" si="1281"/>
        <v>0</v>
      </c>
      <c r="AA2711" s="29" t="str">
        <f t="shared" si="1282"/>
        <v>N</v>
      </c>
      <c r="AB2711" s="46">
        <f t="shared" si="1283"/>
        <v>0</v>
      </c>
      <c r="AC2711" s="31">
        <f t="shared" si="1284"/>
        <v>0</v>
      </c>
      <c r="AD2711" s="31">
        <f t="shared" si="1285"/>
        <v>0</v>
      </c>
      <c r="AE2711" s="31">
        <f t="shared" si="1286"/>
        <v>0</v>
      </c>
      <c r="AF2711" s="47">
        <f t="shared" si="1287"/>
        <v>0</v>
      </c>
      <c r="AG2711" s="31">
        <f t="shared" si="1288"/>
        <v>0</v>
      </c>
      <c r="AH2711" s="48">
        <f t="shared" si="1289"/>
        <v>0</v>
      </c>
      <c r="AI2711" s="33">
        <f t="shared" si="1290"/>
        <v>0</v>
      </c>
      <c r="AJ2711" s="33">
        <f t="shared" si="1291"/>
        <v>0</v>
      </c>
      <c r="AK2711" s="33">
        <f t="shared" si="1292"/>
        <v>0</v>
      </c>
      <c r="AL2711" s="33">
        <f t="shared" si="1293"/>
        <v>0</v>
      </c>
      <c r="AM2711" s="34">
        <f t="shared" si="1294"/>
        <v>0</v>
      </c>
    </row>
    <row r="2712" spans="1:39" ht="15" customHeight="1" x14ac:dyDescent="0.3">
      <c r="A2712" s="166" t="s">
        <v>5146</v>
      </c>
      <c r="B2712" s="99">
        <v>12004</v>
      </c>
      <c r="C2712" s="99">
        <v>74569</v>
      </c>
      <c r="D2712" s="165">
        <v>46084</v>
      </c>
      <c r="E2712" s="165">
        <v>46198</v>
      </c>
      <c r="F2712" s="166">
        <v>4</v>
      </c>
      <c r="G2712" s="178">
        <v>0.11</v>
      </c>
      <c r="H2712" s="181">
        <v>1</v>
      </c>
      <c r="I2712" s="180">
        <v>3.3599999999999998E-2</v>
      </c>
      <c r="J2712" s="21">
        <f t="shared" si="1265"/>
        <v>3.89</v>
      </c>
      <c r="K2712" s="21" t="str">
        <f t="shared" si="1266"/>
        <v>Y</v>
      </c>
      <c r="L2712" s="37" t="str">
        <f t="shared" si="1267"/>
        <v>NA</v>
      </c>
      <c r="M2712" s="8" t="str">
        <f t="shared" si="1268"/>
        <v>Y</v>
      </c>
      <c r="N2712" s="42">
        <f t="shared" si="1269"/>
        <v>4</v>
      </c>
      <c r="O2712" s="43">
        <f t="shared" si="1270"/>
        <v>200000</v>
      </c>
      <c r="P2712" s="43" t="str">
        <f t="shared" si="1271"/>
        <v>NA</v>
      </c>
      <c r="Q2712" s="24">
        <f t="shared" si="1272"/>
        <v>12407.334400000002</v>
      </c>
      <c r="R2712" s="43">
        <f t="shared" si="1273"/>
        <v>0</v>
      </c>
      <c r="S2712" s="24">
        <f t="shared" si="1274"/>
        <v>1000000</v>
      </c>
      <c r="T2712" s="25" t="str">
        <f t="shared" si="1275"/>
        <v>Y</v>
      </c>
      <c r="U2712" s="44">
        <f t="shared" si="1276"/>
        <v>3</v>
      </c>
      <c r="V2712" s="45">
        <f t="shared" si="1277"/>
        <v>200000</v>
      </c>
      <c r="W2712" s="45">
        <f t="shared" si="1278"/>
        <v>1000000</v>
      </c>
      <c r="X2712" s="28">
        <f t="shared" si="1279"/>
        <v>12824.220835840002</v>
      </c>
      <c r="Y2712" s="28">
        <f t="shared" si="1280"/>
        <v>0</v>
      </c>
      <c r="Z2712" s="45" t="str">
        <f t="shared" si="1281"/>
        <v>NA</v>
      </c>
      <c r="AA2712" s="29" t="str">
        <f t="shared" si="1282"/>
        <v>Y</v>
      </c>
      <c r="AB2712" s="46">
        <f t="shared" si="1283"/>
        <v>2</v>
      </c>
      <c r="AC2712" s="31">
        <f t="shared" si="1284"/>
        <v>200000</v>
      </c>
      <c r="AD2712" s="31">
        <f t="shared" si="1285"/>
        <v>1000000</v>
      </c>
      <c r="AE2712" s="31">
        <f t="shared" si="1286"/>
        <v>13255.114655924228</v>
      </c>
      <c r="AF2712" s="47">
        <f t="shared" si="1287"/>
        <v>0</v>
      </c>
      <c r="AG2712" s="31" t="str">
        <f t="shared" si="1288"/>
        <v>NA</v>
      </c>
      <c r="AH2712" s="48">
        <f t="shared" si="1289"/>
        <v>1</v>
      </c>
      <c r="AI2712" s="33">
        <f t="shared" si="1290"/>
        <v>20000</v>
      </c>
      <c r="AJ2712" s="33">
        <f t="shared" si="1291"/>
        <v>65000</v>
      </c>
      <c r="AK2712" s="33">
        <f t="shared" si="1292"/>
        <v>13700.486508363283</v>
      </c>
      <c r="AL2712" s="33">
        <f t="shared" si="1293"/>
        <v>0</v>
      </c>
      <c r="AM2712" s="34">
        <f t="shared" si="1294"/>
        <v>0</v>
      </c>
    </row>
    <row r="2713" spans="1:39" ht="15" customHeight="1" x14ac:dyDescent="0.3">
      <c r="A2713" s="166" t="s">
        <v>5147</v>
      </c>
      <c r="B2713" s="99">
        <v>18861</v>
      </c>
      <c r="C2713" s="99">
        <v>101706</v>
      </c>
      <c r="D2713" s="165">
        <v>44849</v>
      </c>
      <c r="E2713" s="165">
        <v>45128</v>
      </c>
      <c r="F2713" s="166">
        <v>2</v>
      </c>
      <c r="G2713" s="178">
        <v>0.46</v>
      </c>
      <c r="H2713" s="181">
        <v>0.5</v>
      </c>
      <c r="I2713" s="180">
        <v>8.2799999999999999E-2</v>
      </c>
      <c r="J2713" s="21">
        <f t="shared" si="1265"/>
        <v>1.54</v>
      </c>
      <c r="K2713" s="21" t="str">
        <f t="shared" si="1266"/>
        <v>Y</v>
      </c>
      <c r="L2713" s="37" t="str">
        <f t="shared" si="1267"/>
        <v>NA</v>
      </c>
      <c r="M2713" s="8" t="str">
        <f t="shared" si="1268"/>
        <v>Y</v>
      </c>
      <c r="N2713" s="42">
        <f t="shared" si="1269"/>
        <v>4</v>
      </c>
      <c r="O2713" s="43">
        <f t="shared" si="1270"/>
        <v>200000</v>
      </c>
      <c r="P2713" s="43" t="str">
        <f t="shared" si="1271"/>
        <v>NA</v>
      </c>
      <c r="Q2713" s="24">
        <f t="shared" si="1272"/>
        <v>20422.6908</v>
      </c>
      <c r="R2713" s="43">
        <f t="shared" si="1273"/>
        <v>0</v>
      </c>
      <c r="S2713" s="24">
        <f t="shared" si="1274"/>
        <v>1000000</v>
      </c>
      <c r="T2713" s="25" t="str">
        <f t="shared" si="1275"/>
        <v>Y</v>
      </c>
      <c r="U2713" s="44">
        <f t="shared" si="1276"/>
        <v>3</v>
      </c>
      <c r="V2713" s="45">
        <f t="shared" si="1277"/>
        <v>200000</v>
      </c>
      <c r="W2713" s="45">
        <f t="shared" si="1278"/>
        <v>1000000</v>
      </c>
      <c r="X2713" s="28">
        <f t="shared" si="1279"/>
        <v>22113.689598239998</v>
      </c>
      <c r="Y2713" s="28">
        <f t="shared" si="1280"/>
        <v>0</v>
      </c>
      <c r="Z2713" s="45" t="str">
        <f t="shared" si="1281"/>
        <v>NA</v>
      </c>
      <c r="AA2713" s="29" t="str">
        <f t="shared" si="1282"/>
        <v>N</v>
      </c>
      <c r="AB2713" s="46">
        <f t="shared" si="1283"/>
        <v>2</v>
      </c>
      <c r="AC2713" s="31">
        <f t="shared" si="1284"/>
        <v>20000</v>
      </c>
      <c r="AD2713" s="31">
        <f t="shared" si="1285"/>
        <v>65000</v>
      </c>
      <c r="AE2713" s="31">
        <f t="shared" si="1286"/>
        <v>20000</v>
      </c>
      <c r="AF2713" s="47">
        <f t="shared" si="1287"/>
        <v>3944.70309697427</v>
      </c>
      <c r="AG2713" s="31">
        <f t="shared" si="1288"/>
        <v>0</v>
      </c>
      <c r="AH2713" s="48">
        <f t="shared" si="1289"/>
        <v>1</v>
      </c>
      <c r="AI2713" s="33">
        <f t="shared" si="1290"/>
        <v>20000</v>
      </c>
      <c r="AJ2713" s="33">
        <f t="shared" si="1291"/>
        <v>65000</v>
      </c>
      <c r="AK2713" s="33">
        <f t="shared" si="1292"/>
        <v>0</v>
      </c>
      <c r="AL2713" s="33">
        <f t="shared" si="1293"/>
        <v>25927.324513403739</v>
      </c>
      <c r="AM2713" s="34">
        <f t="shared" si="1294"/>
        <v>29872.027610378009</v>
      </c>
    </row>
    <row r="2714" spans="1:39" ht="15" customHeight="1" x14ac:dyDescent="0.3">
      <c r="A2714" s="166" t="s">
        <v>5148</v>
      </c>
      <c r="B2714" s="99">
        <v>6997</v>
      </c>
      <c r="C2714" s="99">
        <v>58101</v>
      </c>
      <c r="D2714" s="165">
        <v>46087</v>
      </c>
      <c r="E2714" s="165">
        <v>46142</v>
      </c>
      <c r="F2714" s="166">
        <v>4</v>
      </c>
      <c r="G2714" s="178">
        <v>2.06</v>
      </c>
      <c r="H2714" s="181">
        <v>0.5</v>
      </c>
      <c r="I2714" s="180">
        <v>1.9E-2</v>
      </c>
      <c r="J2714" s="21">
        <f t="shared" si="1265"/>
        <v>1.94</v>
      </c>
      <c r="K2714" s="21" t="str">
        <f t="shared" si="1266"/>
        <v>Y</v>
      </c>
      <c r="L2714" s="37" t="str">
        <f t="shared" si="1267"/>
        <v>NA</v>
      </c>
      <c r="M2714" s="8" t="str">
        <f t="shared" si="1268"/>
        <v>Y</v>
      </c>
      <c r="N2714" s="42">
        <f t="shared" si="1269"/>
        <v>4</v>
      </c>
      <c r="O2714" s="43">
        <f t="shared" si="1270"/>
        <v>200000</v>
      </c>
      <c r="P2714" s="43" t="str">
        <f t="shared" si="1271"/>
        <v>NA</v>
      </c>
      <c r="Q2714" s="24">
        <f t="shared" si="1272"/>
        <v>7129.9429999999993</v>
      </c>
      <c r="R2714" s="43">
        <f t="shared" si="1273"/>
        <v>0</v>
      </c>
      <c r="S2714" s="24">
        <f t="shared" si="1274"/>
        <v>1000000</v>
      </c>
      <c r="T2714" s="25" t="str">
        <f t="shared" si="1275"/>
        <v>Y</v>
      </c>
      <c r="U2714" s="44">
        <f t="shared" si="1276"/>
        <v>3</v>
      </c>
      <c r="V2714" s="45">
        <f t="shared" si="1277"/>
        <v>200000</v>
      </c>
      <c r="W2714" s="45">
        <f t="shared" si="1278"/>
        <v>1000000</v>
      </c>
      <c r="X2714" s="28">
        <f t="shared" si="1279"/>
        <v>7265.4119169999985</v>
      </c>
      <c r="Y2714" s="28">
        <f t="shared" si="1280"/>
        <v>0</v>
      </c>
      <c r="Z2714" s="45" t="str">
        <f t="shared" si="1281"/>
        <v>NA</v>
      </c>
      <c r="AA2714" s="29" t="str">
        <f t="shared" si="1282"/>
        <v>N</v>
      </c>
      <c r="AB2714" s="46">
        <f t="shared" si="1283"/>
        <v>2</v>
      </c>
      <c r="AC2714" s="31">
        <f t="shared" si="1284"/>
        <v>20000</v>
      </c>
      <c r="AD2714" s="31">
        <f t="shared" si="1285"/>
        <v>65000</v>
      </c>
      <c r="AE2714" s="31">
        <f t="shared" si="1286"/>
        <v>7403.454743422998</v>
      </c>
      <c r="AF2714" s="47">
        <f t="shared" si="1287"/>
        <v>0</v>
      </c>
      <c r="AG2714" s="31">
        <f t="shared" si="1288"/>
        <v>0</v>
      </c>
      <c r="AH2714" s="48">
        <f t="shared" si="1289"/>
        <v>1</v>
      </c>
      <c r="AI2714" s="33">
        <f t="shared" si="1290"/>
        <v>20000</v>
      </c>
      <c r="AJ2714" s="33">
        <f t="shared" si="1291"/>
        <v>65000</v>
      </c>
      <c r="AK2714" s="33">
        <f t="shared" si="1292"/>
        <v>0</v>
      </c>
      <c r="AL2714" s="33">
        <f t="shared" si="1293"/>
        <v>7544.1203835480346</v>
      </c>
      <c r="AM2714" s="34">
        <f t="shared" si="1294"/>
        <v>7544.1203835480346</v>
      </c>
    </row>
    <row r="2715" spans="1:39" ht="15" customHeight="1" x14ac:dyDescent="0.3">
      <c r="A2715" s="166" t="s">
        <v>5149</v>
      </c>
      <c r="B2715" s="99">
        <v>11089</v>
      </c>
      <c r="C2715" s="99">
        <v>30070</v>
      </c>
      <c r="D2715" s="165">
        <v>44986</v>
      </c>
      <c r="E2715" s="165">
        <v>45050</v>
      </c>
      <c r="F2715" s="166">
        <v>2</v>
      </c>
      <c r="G2715" s="178">
        <v>0.87</v>
      </c>
      <c r="H2715" s="181">
        <v>0.5</v>
      </c>
      <c r="I2715" s="180">
        <v>5.5500000000000001E-2</v>
      </c>
      <c r="J2715" s="21">
        <f t="shared" si="1265"/>
        <v>1.1299999999999999</v>
      </c>
      <c r="K2715" s="21" t="str">
        <f t="shared" si="1266"/>
        <v>Y</v>
      </c>
      <c r="L2715" s="37" t="str">
        <f t="shared" si="1267"/>
        <v>NA</v>
      </c>
      <c r="M2715" s="8" t="str">
        <f t="shared" si="1268"/>
        <v>Y</v>
      </c>
      <c r="N2715" s="42">
        <f t="shared" si="1269"/>
        <v>3</v>
      </c>
      <c r="O2715" s="43">
        <f t="shared" si="1270"/>
        <v>200000</v>
      </c>
      <c r="P2715" s="43" t="str">
        <f t="shared" si="1271"/>
        <v>NA</v>
      </c>
      <c r="Q2715" s="24">
        <f t="shared" si="1272"/>
        <v>11704.4395</v>
      </c>
      <c r="R2715" s="43">
        <f t="shared" si="1273"/>
        <v>0</v>
      </c>
      <c r="S2715" s="24">
        <f t="shared" si="1274"/>
        <v>1000000</v>
      </c>
      <c r="T2715" s="25" t="str">
        <f t="shared" si="1275"/>
        <v>Y</v>
      </c>
      <c r="U2715" s="44">
        <f t="shared" si="1276"/>
        <v>2</v>
      </c>
      <c r="V2715" s="45">
        <f t="shared" si="1277"/>
        <v>200000</v>
      </c>
      <c r="W2715" s="45">
        <f t="shared" si="1278"/>
        <v>1000000</v>
      </c>
      <c r="X2715" s="28">
        <f t="shared" si="1279"/>
        <v>12354.035892250002</v>
      </c>
      <c r="Y2715" s="28">
        <f t="shared" si="1280"/>
        <v>0</v>
      </c>
      <c r="Z2715" s="45" t="str">
        <f t="shared" si="1281"/>
        <v>NA</v>
      </c>
      <c r="AA2715" s="29" t="str">
        <f t="shared" si="1282"/>
        <v>N</v>
      </c>
      <c r="AB2715" s="46">
        <f t="shared" si="1283"/>
        <v>1</v>
      </c>
      <c r="AC2715" s="31">
        <f t="shared" si="1284"/>
        <v>20000</v>
      </c>
      <c r="AD2715" s="31">
        <f t="shared" si="1285"/>
        <v>65000</v>
      </c>
      <c r="AE2715" s="31">
        <f t="shared" si="1286"/>
        <v>13039.684884269878</v>
      </c>
      <c r="AF2715" s="47">
        <f t="shared" si="1287"/>
        <v>0</v>
      </c>
      <c r="AG2715" s="31">
        <f t="shared" si="1288"/>
        <v>0</v>
      </c>
      <c r="AH2715" s="48">
        <f t="shared" si="1289"/>
        <v>0</v>
      </c>
      <c r="AI2715" s="33">
        <f t="shared" si="1290"/>
        <v>0</v>
      </c>
      <c r="AJ2715" s="33">
        <f t="shared" si="1291"/>
        <v>0</v>
      </c>
      <c r="AK2715" s="33">
        <f t="shared" si="1292"/>
        <v>0</v>
      </c>
      <c r="AL2715" s="33">
        <f t="shared" si="1293"/>
        <v>0</v>
      </c>
      <c r="AM2715" s="34">
        <f t="shared" si="1294"/>
        <v>0</v>
      </c>
    </row>
    <row r="2716" spans="1:39" ht="15" customHeight="1" x14ac:dyDescent="0.3">
      <c r="A2716" s="166" t="s">
        <v>5150</v>
      </c>
      <c r="B2716" s="99">
        <v>7686</v>
      </c>
      <c r="C2716" s="99">
        <v>72634</v>
      </c>
      <c r="D2716" s="165">
        <v>44858</v>
      </c>
      <c r="E2716" s="165">
        <v>45186</v>
      </c>
      <c r="F2716" s="166">
        <v>4</v>
      </c>
      <c r="G2716" s="178">
        <v>3.75</v>
      </c>
      <c r="H2716" s="181">
        <v>0.5</v>
      </c>
      <c r="I2716" s="180">
        <v>6.1899999999999997E-2</v>
      </c>
      <c r="J2716" s="21">
        <f t="shared" si="1265"/>
        <v>0.25</v>
      </c>
      <c r="K2716" s="21" t="str">
        <f t="shared" si="1266"/>
        <v>Y</v>
      </c>
      <c r="L2716" s="37" t="str">
        <f t="shared" si="1267"/>
        <v>NA</v>
      </c>
      <c r="M2716" s="8" t="str">
        <f t="shared" si="1268"/>
        <v>Y</v>
      </c>
      <c r="N2716" s="42">
        <f t="shared" si="1269"/>
        <v>1</v>
      </c>
      <c r="O2716" s="43">
        <f t="shared" si="1270"/>
        <v>200000</v>
      </c>
      <c r="P2716" s="43" t="str">
        <f t="shared" si="1271"/>
        <v>NA</v>
      </c>
      <c r="Q2716" s="24">
        <f t="shared" si="1272"/>
        <v>8161.7634000000007</v>
      </c>
      <c r="R2716" s="43">
        <f t="shared" si="1273"/>
        <v>0</v>
      </c>
      <c r="S2716" s="24">
        <f t="shared" si="1274"/>
        <v>1000000</v>
      </c>
      <c r="T2716" s="25" t="str">
        <f t="shared" si="1275"/>
        <v>N</v>
      </c>
      <c r="U2716" s="44">
        <f t="shared" si="1276"/>
        <v>0</v>
      </c>
      <c r="V2716" s="45">
        <f t="shared" si="1277"/>
        <v>0</v>
      </c>
      <c r="W2716" s="45">
        <f t="shared" si="1278"/>
        <v>0</v>
      </c>
      <c r="X2716" s="28">
        <f t="shared" si="1279"/>
        <v>0</v>
      </c>
      <c r="Y2716" s="28">
        <f t="shared" si="1280"/>
        <v>0</v>
      </c>
      <c r="Z2716" s="45">
        <f t="shared" si="1281"/>
        <v>0</v>
      </c>
      <c r="AA2716" s="29" t="str">
        <f t="shared" si="1282"/>
        <v>N</v>
      </c>
      <c r="AB2716" s="46">
        <f t="shared" si="1283"/>
        <v>0</v>
      </c>
      <c r="AC2716" s="31">
        <f t="shared" si="1284"/>
        <v>0</v>
      </c>
      <c r="AD2716" s="31">
        <f t="shared" si="1285"/>
        <v>0</v>
      </c>
      <c r="AE2716" s="31">
        <f t="shared" si="1286"/>
        <v>0</v>
      </c>
      <c r="AF2716" s="47">
        <f t="shared" si="1287"/>
        <v>0</v>
      </c>
      <c r="AG2716" s="31">
        <f t="shared" si="1288"/>
        <v>0</v>
      </c>
      <c r="AH2716" s="48">
        <f t="shared" si="1289"/>
        <v>0</v>
      </c>
      <c r="AI2716" s="33">
        <f t="shared" si="1290"/>
        <v>0</v>
      </c>
      <c r="AJ2716" s="33">
        <f t="shared" si="1291"/>
        <v>0</v>
      </c>
      <c r="AK2716" s="33">
        <f t="shared" si="1292"/>
        <v>0</v>
      </c>
      <c r="AL2716" s="33">
        <f t="shared" si="1293"/>
        <v>0</v>
      </c>
      <c r="AM2716" s="34">
        <f t="shared" si="1294"/>
        <v>0</v>
      </c>
    </row>
    <row r="2717" spans="1:39" ht="15" customHeight="1" x14ac:dyDescent="0.3">
      <c r="A2717" s="166" t="s">
        <v>5151</v>
      </c>
      <c r="B2717" s="99">
        <v>13703</v>
      </c>
      <c r="C2717" s="99">
        <v>75579</v>
      </c>
      <c r="D2717" s="165">
        <v>45936</v>
      </c>
      <c r="E2717" s="165">
        <v>46296</v>
      </c>
      <c r="F2717" s="166">
        <v>4</v>
      </c>
      <c r="G2717" s="178">
        <v>1.88</v>
      </c>
      <c r="H2717" s="181">
        <v>0.25</v>
      </c>
      <c r="I2717" s="180">
        <v>1.5699999999999999E-2</v>
      </c>
      <c r="J2717" s="21">
        <f t="shared" si="1265"/>
        <v>2.12</v>
      </c>
      <c r="K2717" s="21" t="str">
        <f t="shared" si="1266"/>
        <v>Y</v>
      </c>
      <c r="L2717" s="37" t="str">
        <f t="shared" si="1267"/>
        <v>NA</v>
      </c>
      <c r="M2717" s="8" t="str">
        <f t="shared" si="1268"/>
        <v>Y</v>
      </c>
      <c r="N2717" s="42">
        <f t="shared" si="1269"/>
        <v>9</v>
      </c>
      <c r="O2717" s="43">
        <f t="shared" si="1270"/>
        <v>200000</v>
      </c>
      <c r="P2717" s="43" t="str">
        <f t="shared" si="1271"/>
        <v>NA</v>
      </c>
      <c r="Q2717" s="24">
        <f t="shared" si="1272"/>
        <v>13918.1371</v>
      </c>
      <c r="R2717" s="43">
        <f t="shared" si="1273"/>
        <v>0</v>
      </c>
      <c r="S2717" s="24">
        <f t="shared" si="1274"/>
        <v>1000000</v>
      </c>
      <c r="T2717" s="25" t="str">
        <f t="shared" si="1275"/>
        <v>Y</v>
      </c>
      <c r="U2717" s="44">
        <f t="shared" si="1276"/>
        <v>8</v>
      </c>
      <c r="V2717" s="45">
        <f t="shared" si="1277"/>
        <v>200000</v>
      </c>
      <c r="W2717" s="45">
        <f t="shared" si="1278"/>
        <v>1000000</v>
      </c>
      <c r="X2717" s="28">
        <f t="shared" si="1279"/>
        <v>14136.65185247</v>
      </c>
      <c r="Y2717" s="28">
        <f t="shared" si="1280"/>
        <v>0</v>
      </c>
      <c r="Z2717" s="45" t="str">
        <f t="shared" si="1281"/>
        <v>NA</v>
      </c>
      <c r="AA2717" s="29" t="str">
        <f t="shared" si="1282"/>
        <v>Y</v>
      </c>
      <c r="AB2717" s="46">
        <f t="shared" si="1283"/>
        <v>7</v>
      </c>
      <c r="AC2717" s="31">
        <f t="shared" si="1284"/>
        <v>200000</v>
      </c>
      <c r="AD2717" s="31">
        <f t="shared" si="1285"/>
        <v>1000000</v>
      </c>
      <c r="AE2717" s="31">
        <f t="shared" si="1286"/>
        <v>14358.597286553781</v>
      </c>
      <c r="AF2717" s="47">
        <f t="shared" si="1287"/>
        <v>0</v>
      </c>
      <c r="AG2717" s="31" t="str">
        <f t="shared" si="1288"/>
        <v>NA</v>
      </c>
      <c r="AH2717" s="48">
        <f t="shared" si="1289"/>
        <v>6</v>
      </c>
      <c r="AI2717" s="33">
        <f t="shared" si="1290"/>
        <v>20000</v>
      </c>
      <c r="AJ2717" s="33">
        <f t="shared" si="1291"/>
        <v>65000</v>
      </c>
      <c r="AK2717" s="33">
        <f t="shared" si="1292"/>
        <v>14584.027263952676</v>
      </c>
      <c r="AL2717" s="33">
        <f t="shared" si="1293"/>
        <v>0</v>
      </c>
      <c r="AM2717" s="34">
        <f t="shared" si="1294"/>
        <v>0</v>
      </c>
    </row>
    <row r="2718" spans="1:39" ht="15" customHeight="1" x14ac:dyDescent="0.3">
      <c r="A2718" s="166" t="s">
        <v>5152</v>
      </c>
      <c r="B2718" s="99">
        <v>8276</v>
      </c>
      <c r="C2718" s="99">
        <v>27878</v>
      </c>
      <c r="D2718" s="165">
        <v>45103</v>
      </c>
      <c r="E2718" s="165">
        <v>45242</v>
      </c>
      <c r="F2718" s="166">
        <v>4</v>
      </c>
      <c r="G2718" s="178">
        <v>0.62</v>
      </c>
      <c r="H2718" s="181">
        <v>0.75</v>
      </c>
      <c r="I2718" s="180">
        <v>7.6700000000000004E-2</v>
      </c>
      <c r="J2718" s="21">
        <f t="shared" si="1265"/>
        <v>3.38</v>
      </c>
      <c r="K2718" s="21" t="str">
        <f t="shared" si="1266"/>
        <v>Y</v>
      </c>
      <c r="L2718" s="37" t="str">
        <f t="shared" si="1267"/>
        <v>NA</v>
      </c>
      <c r="M2718" s="8" t="str">
        <f t="shared" si="1268"/>
        <v>Y</v>
      </c>
      <c r="N2718" s="42">
        <f t="shared" si="1269"/>
        <v>5</v>
      </c>
      <c r="O2718" s="43">
        <f t="shared" si="1270"/>
        <v>200000</v>
      </c>
      <c r="P2718" s="43" t="str">
        <f t="shared" si="1271"/>
        <v>NA</v>
      </c>
      <c r="Q2718" s="24">
        <f t="shared" si="1272"/>
        <v>8910.7692000000006</v>
      </c>
      <c r="R2718" s="43">
        <f t="shared" si="1273"/>
        <v>0</v>
      </c>
      <c r="S2718" s="24">
        <f t="shared" si="1274"/>
        <v>1000000</v>
      </c>
      <c r="T2718" s="25" t="str">
        <f t="shared" si="1275"/>
        <v>Y</v>
      </c>
      <c r="U2718" s="44">
        <f t="shared" si="1276"/>
        <v>4</v>
      </c>
      <c r="V2718" s="45">
        <f t="shared" si="1277"/>
        <v>200000</v>
      </c>
      <c r="W2718" s="45">
        <f t="shared" si="1278"/>
        <v>1000000</v>
      </c>
      <c r="X2718" s="28">
        <f t="shared" si="1279"/>
        <v>9594.2251976400003</v>
      </c>
      <c r="Y2718" s="28">
        <f t="shared" si="1280"/>
        <v>0</v>
      </c>
      <c r="Z2718" s="45" t="str">
        <f t="shared" si="1281"/>
        <v>NA</v>
      </c>
      <c r="AA2718" s="29" t="str">
        <f t="shared" si="1282"/>
        <v>Y</v>
      </c>
      <c r="AB2718" s="46">
        <f t="shared" si="1283"/>
        <v>3</v>
      </c>
      <c r="AC2718" s="31">
        <f t="shared" si="1284"/>
        <v>200000</v>
      </c>
      <c r="AD2718" s="31">
        <f t="shared" si="1285"/>
        <v>1000000</v>
      </c>
      <c r="AE2718" s="31">
        <f t="shared" si="1286"/>
        <v>10330.102270298989</v>
      </c>
      <c r="AF2718" s="47">
        <f t="shared" si="1287"/>
        <v>0</v>
      </c>
      <c r="AG2718" s="31" t="str">
        <f t="shared" si="1288"/>
        <v>NA</v>
      </c>
      <c r="AH2718" s="48">
        <f t="shared" si="1289"/>
        <v>2</v>
      </c>
      <c r="AI2718" s="33">
        <f t="shared" si="1290"/>
        <v>20000</v>
      </c>
      <c r="AJ2718" s="33">
        <f t="shared" si="1291"/>
        <v>65000</v>
      </c>
      <c r="AK2718" s="33">
        <f t="shared" si="1292"/>
        <v>11122.421114430921</v>
      </c>
      <c r="AL2718" s="33">
        <f t="shared" si="1293"/>
        <v>0</v>
      </c>
      <c r="AM2718" s="34">
        <f t="shared" si="1294"/>
        <v>0</v>
      </c>
    </row>
    <row r="2719" spans="1:39" ht="15" customHeight="1" x14ac:dyDescent="0.3">
      <c r="A2719" s="166" t="s">
        <v>5153</v>
      </c>
      <c r="B2719" s="99">
        <v>14338</v>
      </c>
      <c r="C2719" s="99">
        <v>45014</v>
      </c>
      <c r="D2719" s="165">
        <v>45307</v>
      </c>
      <c r="E2719" s="165">
        <v>45615</v>
      </c>
      <c r="F2719" s="166">
        <v>4</v>
      </c>
      <c r="G2719" s="178">
        <v>2.4900000000000002</v>
      </c>
      <c r="H2719" s="181">
        <v>0.25</v>
      </c>
      <c r="I2719" s="180">
        <v>6.1800000000000001E-2</v>
      </c>
      <c r="J2719" s="21">
        <f t="shared" si="1265"/>
        <v>1.5099999999999998</v>
      </c>
      <c r="K2719" s="21" t="str">
        <f t="shared" si="1266"/>
        <v>Y</v>
      </c>
      <c r="L2719" s="37" t="str">
        <f t="shared" si="1267"/>
        <v>NA</v>
      </c>
      <c r="M2719" s="8" t="str">
        <f t="shared" si="1268"/>
        <v>Y</v>
      </c>
      <c r="N2719" s="42">
        <f t="shared" si="1269"/>
        <v>7</v>
      </c>
      <c r="O2719" s="43">
        <f t="shared" si="1270"/>
        <v>200000</v>
      </c>
      <c r="P2719" s="43" t="str">
        <f t="shared" si="1271"/>
        <v>NA</v>
      </c>
      <c r="Q2719" s="24">
        <f t="shared" si="1272"/>
        <v>15224.088400000001</v>
      </c>
      <c r="R2719" s="43">
        <f t="shared" si="1273"/>
        <v>0</v>
      </c>
      <c r="S2719" s="24">
        <f t="shared" si="1274"/>
        <v>1000000</v>
      </c>
      <c r="T2719" s="25" t="str">
        <f t="shared" si="1275"/>
        <v>Y</v>
      </c>
      <c r="U2719" s="44">
        <f t="shared" si="1276"/>
        <v>6</v>
      </c>
      <c r="V2719" s="45">
        <f t="shared" si="1277"/>
        <v>200000</v>
      </c>
      <c r="W2719" s="45">
        <f t="shared" si="1278"/>
        <v>1000000</v>
      </c>
      <c r="X2719" s="28">
        <f t="shared" si="1279"/>
        <v>16164.937063120002</v>
      </c>
      <c r="Y2719" s="28">
        <f t="shared" si="1280"/>
        <v>0</v>
      </c>
      <c r="Z2719" s="45" t="str">
        <f t="shared" si="1281"/>
        <v>NA</v>
      </c>
      <c r="AA2719" s="29" t="str">
        <f t="shared" si="1282"/>
        <v>N</v>
      </c>
      <c r="AB2719" s="46">
        <f t="shared" si="1283"/>
        <v>5</v>
      </c>
      <c r="AC2719" s="31">
        <f t="shared" si="1284"/>
        <v>20000</v>
      </c>
      <c r="AD2719" s="31">
        <f t="shared" si="1285"/>
        <v>65000</v>
      </c>
      <c r="AE2719" s="31">
        <f t="shared" si="1286"/>
        <v>17163.930173620818</v>
      </c>
      <c r="AF2719" s="47">
        <f t="shared" si="1287"/>
        <v>0</v>
      </c>
      <c r="AG2719" s="31">
        <f t="shared" si="1288"/>
        <v>0</v>
      </c>
      <c r="AH2719" s="48">
        <f t="shared" si="1289"/>
        <v>4</v>
      </c>
      <c r="AI2719" s="33">
        <f t="shared" si="1290"/>
        <v>20000</v>
      </c>
      <c r="AJ2719" s="33">
        <f t="shared" si="1291"/>
        <v>65000</v>
      </c>
      <c r="AK2719" s="33">
        <f t="shared" si="1292"/>
        <v>0</v>
      </c>
      <c r="AL2719" s="33">
        <f t="shared" si="1293"/>
        <v>18224.661058350586</v>
      </c>
      <c r="AM2719" s="34">
        <f t="shared" si="1294"/>
        <v>18224.661058350586</v>
      </c>
    </row>
    <row r="2720" spans="1:39" ht="15" customHeight="1" x14ac:dyDescent="0.3">
      <c r="A2720" s="166" t="s">
        <v>5154</v>
      </c>
      <c r="B2720" s="99">
        <v>8394</v>
      </c>
      <c r="C2720" s="99">
        <v>35995</v>
      </c>
      <c r="D2720" s="165">
        <v>45663</v>
      </c>
      <c r="E2720" s="165">
        <v>45752</v>
      </c>
      <c r="F2720" s="166">
        <v>2</v>
      </c>
      <c r="G2720" s="178">
        <v>1.51</v>
      </c>
      <c r="H2720" s="181">
        <v>0.5</v>
      </c>
      <c r="I2720" s="180">
        <v>3.4099999999999998E-2</v>
      </c>
      <c r="J2720" s="21">
        <f t="shared" si="1265"/>
        <v>0.49</v>
      </c>
      <c r="K2720" s="21" t="str">
        <f t="shared" si="1266"/>
        <v>Y</v>
      </c>
      <c r="L2720" s="37" t="str">
        <f t="shared" si="1267"/>
        <v>NA</v>
      </c>
      <c r="M2720" s="8" t="str">
        <f t="shared" si="1268"/>
        <v>Y</v>
      </c>
      <c r="N2720" s="42">
        <f t="shared" si="1269"/>
        <v>1</v>
      </c>
      <c r="O2720" s="43">
        <f t="shared" si="1270"/>
        <v>200000</v>
      </c>
      <c r="P2720" s="43" t="str">
        <f t="shared" si="1271"/>
        <v>NA</v>
      </c>
      <c r="Q2720" s="24">
        <f t="shared" si="1272"/>
        <v>8680.2353999999996</v>
      </c>
      <c r="R2720" s="43">
        <f t="shared" si="1273"/>
        <v>0</v>
      </c>
      <c r="S2720" s="24">
        <f t="shared" si="1274"/>
        <v>1000000</v>
      </c>
      <c r="T2720" s="25" t="str">
        <f t="shared" si="1275"/>
        <v>N</v>
      </c>
      <c r="U2720" s="44">
        <f t="shared" si="1276"/>
        <v>0</v>
      </c>
      <c r="V2720" s="45">
        <f t="shared" si="1277"/>
        <v>0</v>
      </c>
      <c r="W2720" s="45">
        <f t="shared" si="1278"/>
        <v>0</v>
      </c>
      <c r="X2720" s="28">
        <f t="shared" si="1279"/>
        <v>0</v>
      </c>
      <c r="Y2720" s="28">
        <f t="shared" si="1280"/>
        <v>0</v>
      </c>
      <c r="Z2720" s="45">
        <f t="shared" si="1281"/>
        <v>0</v>
      </c>
      <c r="AA2720" s="29" t="str">
        <f t="shared" si="1282"/>
        <v>N</v>
      </c>
      <c r="AB2720" s="46">
        <f t="shared" si="1283"/>
        <v>0</v>
      </c>
      <c r="AC2720" s="31">
        <f t="shared" si="1284"/>
        <v>0</v>
      </c>
      <c r="AD2720" s="31">
        <f t="shared" si="1285"/>
        <v>0</v>
      </c>
      <c r="AE2720" s="31">
        <f t="shared" si="1286"/>
        <v>0</v>
      </c>
      <c r="AF2720" s="47">
        <f t="shared" si="1287"/>
        <v>0</v>
      </c>
      <c r="AG2720" s="31">
        <f t="shared" si="1288"/>
        <v>0</v>
      </c>
      <c r="AH2720" s="48">
        <f t="shared" si="1289"/>
        <v>0</v>
      </c>
      <c r="AI2720" s="33">
        <f t="shared" si="1290"/>
        <v>0</v>
      </c>
      <c r="AJ2720" s="33">
        <f t="shared" si="1291"/>
        <v>0</v>
      </c>
      <c r="AK2720" s="33">
        <f t="shared" si="1292"/>
        <v>0</v>
      </c>
      <c r="AL2720" s="33">
        <f t="shared" si="1293"/>
        <v>0</v>
      </c>
      <c r="AM2720" s="34">
        <f t="shared" si="1294"/>
        <v>0</v>
      </c>
    </row>
    <row r="2721" spans="1:39" ht="15" customHeight="1" x14ac:dyDescent="0.3">
      <c r="A2721" s="166" t="s">
        <v>5155</v>
      </c>
      <c r="B2721" s="99">
        <v>16235</v>
      </c>
      <c r="C2721" s="99">
        <v>52920</v>
      </c>
      <c r="D2721" s="165">
        <v>44797</v>
      </c>
      <c r="E2721" s="165">
        <v>45151</v>
      </c>
      <c r="F2721" s="166">
        <v>4</v>
      </c>
      <c r="G2721" s="178">
        <v>2.0699999999999998</v>
      </c>
      <c r="H2721" s="181">
        <v>0.75</v>
      </c>
      <c r="I2721" s="180">
        <v>7.8399999999999997E-2</v>
      </c>
      <c r="J2721" s="21">
        <f t="shared" si="1265"/>
        <v>1.9300000000000002</v>
      </c>
      <c r="K2721" s="21" t="str">
        <f t="shared" si="1266"/>
        <v>Y</v>
      </c>
      <c r="L2721" s="37" t="str">
        <f t="shared" si="1267"/>
        <v>NA</v>
      </c>
      <c r="M2721" s="8" t="str">
        <f t="shared" si="1268"/>
        <v>Y</v>
      </c>
      <c r="N2721" s="42">
        <f t="shared" si="1269"/>
        <v>3</v>
      </c>
      <c r="O2721" s="43">
        <f t="shared" si="1270"/>
        <v>200000</v>
      </c>
      <c r="P2721" s="43" t="str">
        <f t="shared" si="1271"/>
        <v>NA</v>
      </c>
      <c r="Q2721" s="24">
        <f t="shared" si="1272"/>
        <v>17507.824000000001</v>
      </c>
      <c r="R2721" s="43">
        <f t="shared" si="1273"/>
        <v>0</v>
      </c>
      <c r="S2721" s="24">
        <f t="shared" si="1274"/>
        <v>1000000</v>
      </c>
      <c r="T2721" s="25" t="str">
        <f t="shared" si="1275"/>
        <v>Y</v>
      </c>
      <c r="U2721" s="44">
        <f t="shared" si="1276"/>
        <v>2</v>
      </c>
      <c r="V2721" s="45">
        <f t="shared" si="1277"/>
        <v>200000</v>
      </c>
      <c r="W2721" s="45">
        <f t="shared" si="1278"/>
        <v>1000000</v>
      </c>
      <c r="X2721" s="28">
        <f t="shared" si="1279"/>
        <v>18880.4374016</v>
      </c>
      <c r="Y2721" s="28">
        <f t="shared" si="1280"/>
        <v>0</v>
      </c>
      <c r="Z2721" s="45" t="str">
        <f t="shared" si="1281"/>
        <v>NA</v>
      </c>
      <c r="AA2721" s="29" t="str">
        <f t="shared" si="1282"/>
        <v>N</v>
      </c>
      <c r="AB2721" s="46">
        <f t="shared" si="1283"/>
        <v>1</v>
      </c>
      <c r="AC2721" s="31">
        <f t="shared" si="1284"/>
        <v>20000</v>
      </c>
      <c r="AD2721" s="31">
        <f t="shared" si="1285"/>
        <v>65000</v>
      </c>
      <c r="AE2721" s="31">
        <f t="shared" si="1286"/>
        <v>20000</v>
      </c>
      <c r="AF2721" s="47">
        <f t="shared" si="1287"/>
        <v>360.66369388543899</v>
      </c>
      <c r="AG2721" s="31">
        <f t="shared" si="1288"/>
        <v>0</v>
      </c>
      <c r="AH2721" s="48">
        <f t="shared" si="1289"/>
        <v>0</v>
      </c>
      <c r="AI2721" s="33">
        <f t="shared" si="1290"/>
        <v>0</v>
      </c>
      <c r="AJ2721" s="33">
        <f t="shared" si="1291"/>
        <v>0</v>
      </c>
      <c r="AK2721" s="33">
        <f t="shared" si="1292"/>
        <v>0</v>
      </c>
      <c r="AL2721" s="33">
        <f t="shared" si="1293"/>
        <v>0</v>
      </c>
      <c r="AM2721" s="34">
        <f t="shared" si="1294"/>
        <v>360.66369388543899</v>
      </c>
    </row>
    <row r="2722" spans="1:39" ht="15" customHeight="1" x14ac:dyDescent="0.3">
      <c r="A2722" s="166" t="s">
        <v>5156</v>
      </c>
      <c r="B2722" s="99">
        <v>18879</v>
      </c>
      <c r="C2722" s="99">
        <v>65144</v>
      </c>
      <c r="D2722" s="165">
        <v>46114</v>
      </c>
      <c r="E2722" s="165">
        <v>46145</v>
      </c>
      <c r="F2722" s="166">
        <v>4</v>
      </c>
      <c r="G2722" s="178">
        <v>3.11</v>
      </c>
      <c r="H2722" s="181">
        <v>0.75</v>
      </c>
      <c r="I2722" s="180">
        <v>2.63E-2</v>
      </c>
      <c r="J2722" s="21">
        <f t="shared" si="1265"/>
        <v>0.89000000000000012</v>
      </c>
      <c r="K2722" s="21" t="str">
        <f t="shared" si="1266"/>
        <v>Y</v>
      </c>
      <c r="L2722" s="37" t="str">
        <f t="shared" si="1267"/>
        <v>NA</v>
      </c>
      <c r="M2722" s="8" t="str">
        <f t="shared" si="1268"/>
        <v>Y</v>
      </c>
      <c r="N2722" s="42">
        <f t="shared" si="1269"/>
        <v>2</v>
      </c>
      <c r="O2722" s="43">
        <f t="shared" si="1270"/>
        <v>200000</v>
      </c>
      <c r="P2722" s="43" t="str">
        <f t="shared" si="1271"/>
        <v>NA</v>
      </c>
      <c r="Q2722" s="24">
        <f t="shared" si="1272"/>
        <v>19375.5177</v>
      </c>
      <c r="R2722" s="43">
        <f t="shared" si="1273"/>
        <v>0</v>
      </c>
      <c r="S2722" s="24">
        <f t="shared" si="1274"/>
        <v>1000000</v>
      </c>
      <c r="T2722" s="25" t="str">
        <f t="shared" si="1275"/>
        <v>N</v>
      </c>
      <c r="U2722" s="44">
        <f t="shared" si="1276"/>
        <v>1</v>
      </c>
      <c r="V2722" s="45">
        <f t="shared" si="1277"/>
        <v>20000</v>
      </c>
      <c r="W2722" s="45">
        <f t="shared" si="1278"/>
        <v>65000</v>
      </c>
      <c r="X2722" s="28">
        <f t="shared" si="1279"/>
        <v>0</v>
      </c>
      <c r="Y2722" s="28">
        <f t="shared" si="1280"/>
        <v>19885.093815510001</v>
      </c>
      <c r="Z2722" s="45">
        <f t="shared" si="1281"/>
        <v>0</v>
      </c>
      <c r="AA2722" s="29" t="str">
        <f t="shared" si="1282"/>
        <v>N</v>
      </c>
      <c r="AB2722" s="46">
        <f t="shared" si="1283"/>
        <v>0</v>
      </c>
      <c r="AC2722" s="31">
        <f t="shared" si="1284"/>
        <v>0</v>
      </c>
      <c r="AD2722" s="31">
        <f t="shared" si="1285"/>
        <v>0</v>
      </c>
      <c r="AE2722" s="31">
        <f t="shared" si="1286"/>
        <v>0</v>
      </c>
      <c r="AF2722" s="47">
        <f t="shared" si="1287"/>
        <v>0</v>
      </c>
      <c r="AG2722" s="31">
        <f t="shared" si="1288"/>
        <v>0</v>
      </c>
      <c r="AH2722" s="48">
        <f t="shared" si="1289"/>
        <v>0</v>
      </c>
      <c r="AI2722" s="33">
        <f t="shared" si="1290"/>
        <v>0</v>
      </c>
      <c r="AJ2722" s="33">
        <f t="shared" si="1291"/>
        <v>0</v>
      </c>
      <c r="AK2722" s="33">
        <f t="shared" si="1292"/>
        <v>0</v>
      </c>
      <c r="AL2722" s="33">
        <f t="shared" si="1293"/>
        <v>0</v>
      </c>
      <c r="AM2722" s="34">
        <f t="shared" si="1294"/>
        <v>19885.093815510001</v>
      </c>
    </row>
    <row r="2723" spans="1:39" ht="15" customHeight="1" x14ac:dyDescent="0.3">
      <c r="A2723" s="166" t="s">
        <v>5157</v>
      </c>
      <c r="B2723" s="99">
        <v>19014</v>
      </c>
      <c r="C2723" s="99">
        <v>102533</v>
      </c>
      <c r="D2723" s="165">
        <v>46185</v>
      </c>
      <c r="E2723" s="165">
        <v>46272</v>
      </c>
      <c r="F2723" s="166">
        <v>2</v>
      </c>
      <c r="G2723" s="178">
        <v>1.9</v>
      </c>
      <c r="H2723" s="181">
        <v>0.5</v>
      </c>
      <c r="I2723" s="180">
        <v>5.3199999999999997E-2</v>
      </c>
      <c r="J2723" s="21">
        <f t="shared" si="1265"/>
        <v>0.10000000000000009</v>
      </c>
      <c r="K2723" s="21" t="str">
        <f t="shared" si="1266"/>
        <v>Y</v>
      </c>
      <c r="L2723" s="37" t="str">
        <f t="shared" si="1267"/>
        <v>NA</v>
      </c>
      <c r="M2723" s="8" t="str">
        <f t="shared" si="1268"/>
        <v>Y</v>
      </c>
      <c r="N2723" s="42">
        <f t="shared" si="1269"/>
        <v>1</v>
      </c>
      <c r="O2723" s="43">
        <f t="shared" si="1270"/>
        <v>200000</v>
      </c>
      <c r="P2723" s="43" t="str">
        <f t="shared" si="1271"/>
        <v>NA</v>
      </c>
      <c r="Q2723" s="24">
        <f t="shared" si="1272"/>
        <v>20025.5448</v>
      </c>
      <c r="R2723" s="43">
        <f t="shared" si="1273"/>
        <v>0</v>
      </c>
      <c r="S2723" s="24">
        <f t="shared" si="1274"/>
        <v>1000000</v>
      </c>
      <c r="T2723" s="25" t="str">
        <f t="shared" si="1275"/>
        <v>N</v>
      </c>
      <c r="U2723" s="44">
        <f t="shared" si="1276"/>
        <v>0</v>
      </c>
      <c r="V2723" s="45">
        <f t="shared" si="1277"/>
        <v>0</v>
      </c>
      <c r="W2723" s="45">
        <f t="shared" si="1278"/>
        <v>0</v>
      </c>
      <c r="X2723" s="28">
        <f t="shared" si="1279"/>
        <v>0</v>
      </c>
      <c r="Y2723" s="28">
        <f t="shared" si="1280"/>
        <v>0</v>
      </c>
      <c r="Z2723" s="45">
        <f t="shared" si="1281"/>
        <v>0</v>
      </c>
      <c r="AA2723" s="29" t="str">
        <f t="shared" si="1282"/>
        <v>N</v>
      </c>
      <c r="AB2723" s="46">
        <f t="shared" si="1283"/>
        <v>0</v>
      </c>
      <c r="AC2723" s="31">
        <f t="shared" si="1284"/>
        <v>0</v>
      </c>
      <c r="AD2723" s="31">
        <f t="shared" si="1285"/>
        <v>0</v>
      </c>
      <c r="AE2723" s="31">
        <f t="shared" si="1286"/>
        <v>0</v>
      </c>
      <c r="AF2723" s="47">
        <f t="shared" si="1287"/>
        <v>0</v>
      </c>
      <c r="AG2723" s="31">
        <f t="shared" si="1288"/>
        <v>0</v>
      </c>
      <c r="AH2723" s="48">
        <f t="shared" si="1289"/>
        <v>0</v>
      </c>
      <c r="AI2723" s="33">
        <f t="shared" si="1290"/>
        <v>0</v>
      </c>
      <c r="AJ2723" s="33">
        <f t="shared" si="1291"/>
        <v>0</v>
      </c>
      <c r="AK2723" s="33">
        <f t="shared" si="1292"/>
        <v>0</v>
      </c>
      <c r="AL2723" s="33">
        <f t="shared" si="1293"/>
        <v>0</v>
      </c>
      <c r="AM2723" s="34">
        <f t="shared" si="1294"/>
        <v>0</v>
      </c>
    </row>
    <row r="2724" spans="1:39" ht="15" customHeight="1" x14ac:dyDescent="0.3">
      <c r="A2724" s="166" t="s">
        <v>5158</v>
      </c>
      <c r="B2724" s="99">
        <v>23105</v>
      </c>
      <c r="C2724" s="99">
        <v>52515</v>
      </c>
      <c r="D2724" s="165">
        <v>45324</v>
      </c>
      <c r="E2724" s="165">
        <v>45419</v>
      </c>
      <c r="F2724" s="166">
        <v>2</v>
      </c>
      <c r="G2724" s="178">
        <v>0.69</v>
      </c>
      <c r="H2724" s="181">
        <v>0.25</v>
      </c>
      <c r="I2724" s="180">
        <v>7.7899999999999997E-2</v>
      </c>
      <c r="J2724" s="21">
        <f t="shared" si="1265"/>
        <v>1.31</v>
      </c>
      <c r="K2724" s="21" t="str">
        <f t="shared" si="1266"/>
        <v>Y</v>
      </c>
      <c r="L2724" s="37" t="str">
        <f t="shared" si="1267"/>
        <v>NA</v>
      </c>
      <c r="M2724" s="8" t="str">
        <f t="shared" si="1268"/>
        <v>Y</v>
      </c>
      <c r="N2724" s="42">
        <f t="shared" si="1269"/>
        <v>6</v>
      </c>
      <c r="O2724" s="43">
        <f t="shared" si="1270"/>
        <v>200000</v>
      </c>
      <c r="P2724" s="43" t="str">
        <f t="shared" si="1271"/>
        <v>NA</v>
      </c>
      <c r="Q2724" s="24">
        <f t="shared" si="1272"/>
        <v>24904.879500000003</v>
      </c>
      <c r="R2724" s="43">
        <f t="shared" si="1273"/>
        <v>0</v>
      </c>
      <c r="S2724" s="24">
        <f t="shared" si="1274"/>
        <v>1000000</v>
      </c>
      <c r="T2724" s="25" t="str">
        <f t="shared" si="1275"/>
        <v>Y</v>
      </c>
      <c r="U2724" s="44">
        <f t="shared" si="1276"/>
        <v>5</v>
      </c>
      <c r="V2724" s="45">
        <f t="shared" si="1277"/>
        <v>200000</v>
      </c>
      <c r="W2724" s="45">
        <f t="shared" si="1278"/>
        <v>1000000</v>
      </c>
      <c r="X2724" s="28">
        <f t="shared" si="1279"/>
        <v>26844.969613050005</v>
      </c>
      <c r="Y2724" s="28">
        <f t="shared" si="1280"/>
        <v>0</v>
      </c>
      <c r="Z2724" s="45" t="str">
        <f t="shared" si="1281"/>
        <v>NA</v>
      </c>
      <c r="AA2724" s="29" t="str">
        <f t="shared" si="1282"/>
        <v>N</v>
      </c>
      <c r="AB2724" s="46">
        <f t="shared" si="1283"/>
        <v>4</v>
      </c>
      <c r="AC2724" s="31">
        <f t="shared" si="1284"/>
        <v>20000</v>
      </c>
      <c r="AD2724" s="31">
        <f t="shared" si="1285"/>
        <v>65000</v>
      </c>
      <c r="AE2724" s="31">
        <f t="shared" si="1286"/>
        <v>20000</v>
      </c>
      <c r="AF2724" s="47">
        <f t="shared" si="1287"/>
        <v>8936.1927459066028</v>
      </c>
      <c r="AG2724" s="31">
        <f t="shared" si="1288"/>
        <v>0</v>
      </c>
      <c r="AH2724" s="48">
        <f t="shared" si="1289"/>
        <v>3</v>
      </c>
      <c r="AI2724" s="33">
        <f t="shared" si="1290"/>
        <v>20000</v>
      </c>
      <c r="AJ2724" s="33">
        <f t="shared" si="1291"/>
        <v>65000</v>
      </c>
      <c r="AK2724" s="33">
        <f t="shared" si="1292"/>
        <v>0</v>
      </c>
      <c r="AL2724" s="33">
        <f t="shared" si="1293"/>
        <v>31190.322160812728</v>
      </c>
      <c r="AM2724" s="34">
        <f t="shared" si="1294"/>
        <v>40126.514906719327</v>
      </c>
    </row>
    <row r="2725" spans="1:39" ht="15" customHeight="1" x14ac:dyDescent="0.3">
      <c r="A2725" s="166" t="s">
        <v>5159</v>
      </c>
      <c r="B2725" s="99">
        <v>8368</v>
      </c>
      <c r="C2725" s="99">
        <v>64725</v>
      </c>
      <c r="D2725" s="165">
        <v>44607</v>
      </c>
      <c r="E2725" s="165">
        <v>44923</v>
      </c>
      <c r="F2725" s="166">
        <v>4</v>
      </c>
      <c r="G2725" s="178">
        <v>3.9</v>
      </c>
      <c r="H2725" s="181">
        <v>0.5</v>
      </c>
      <c r="I2725" s="180">
        <v>7.9799999999999996E-2</v>
      </c>
      <c r="J2725" s="21">
        <f t="shared" si="1265"/>
        <v>0.10000000000000009</v>
      </c>
      <c r="K2725" s="21" t="str">
        <f t="shared" si="1266"/>
        <v>Y</v>
      </c>
      <c r="L2725" s="37" t="str">
        <f t="shared" si="1267"/>
        <v>NA</v>
      </c>
      <c r="M2725" s="8" t="str">
        <f t="shared" si="1268"/>
        <v>Y</v>
      </c>
      <c r="N2725" s="42">
        <f t="shared" si="1269"/>
        <v>1</v>
      </c>
      <c r="O2725" s="43">
        <f t="shared" si="1270"/>
        <v>200000</v>
      </c>
      <c r="P2725" s="43" t="str">
        <f t="shared" si="1271"/>
        <v>NA</v>
      </c>
      <c r="Q2725" s="24">
        <f t="shared" si="1272"/>
        <v>9035.7664000000004</v>
      </c>
      <c r="R2725" s="43">
        <f t="shared" si="1273"/>
        <v>0</v>
      </c>
      <c r="S2725" s="24">
        <f t="shared" si="1274"/>
        <v>1000000</v>
      </c>
      <c r="T2725" s="25" t="str">
        <f t="shared" si="1275"/>
        <v>N</v>
      </c>
      <c r="U2725" s="44">
        <f t="shared" si="1276"/>
        <v>0</v>
      </c>
      <c r="V2725" s="45">
        <f t="shared" si="1277"/>
        <v>0</v>
      </c>
      <c r="W2725" s="45">
        <f t="shared" si="1278"/>
        <v>0</v>
      </c>
      <c r="X2725" s="28">
        <f t="shared" si="1279"/>
        <v>0</v>
      </c>
      <c r="Y2725" s="28">
        <f t="shared" si="1280"/>
        <v>0</v>
      </c>
      <c r="Z2725" s="45">
        <f t="shared" si="1281"/>
        <v>0</v>
      </c>
      <c r="AA2725" s="29" t="str">
        <f t="shared" si="1282"/>
        <v>N</v>
      </c>
      <c r="AB2725" s="46">
        <f t="shared" si="1283"/>
        <v>0</v>
      </c>
      <c r="AC2725" s="31">
        <f t="shared" si="1284"/>
        <v>0</v>
      </c>
      <c r="AD2725" s="31">
        <f t="shared" si="1285"/>
        <v>0</v>
      </c>
      <c r="AE2725" s="31">
        <f t="shared" si="1286"/>
        <v>0</v>
      </c>
      <c r="AF2725" s="47">
        <f t="shared" si="1287"/>
        <v>0</v>
      </c>
      <c r="AG2725" s="31">
        <f t="shared" si="1288"/>
        <v>0</v>
      </c>
      <c r="AH2725" s="48">
        <f t="shared" si="1289"/>
        <v>0</v>
      </c>
      <c r="AI2725" s="33">
        <f t="shared" si="1290"/>
        <v>0</v>
      </c>
      <c r="AJ2725" s="33">
        <f t="shared" si="1291"/>
        <v>0</v>
      </c>
      <c r="AK2725" s="33">
        <f t="shared" si="1292"/>
        <v>0</v>
      </c>
      <c r="AL2725" s="33">
        <f t="shared" si="1293"/>
        <v>0</v>
      </c>
      <c r="AM2725" s="34">
        <f t="shared" si="1294"/>
        <v>0</v>
      </c>
    </row>
    <row r="2726" spans="1:39" ht="15" customHeight="1" x14ac:dyDescent="0.3">
      <c r="A2726" s="166" t="s">
        <v>5160</v>
      </c>
      <c r="B2726" s="99">
        <v>10801</v>
      </c>
      <c r="C2726" s="99">
        <v>74841</v>
      </c>
      <c r="D2726" s="165">
        <v>46154</v>
      </c>
      <c r="E2726" s="165">
        <v>46275</v>
      </c>
      <c r="F2726" s="166">
        <v>4</v>
      </c>
      <c r="G2726" s="178">
        <v>3.15</v>
      </c>
      <c r="H2726" s="181">
        <v>1</v>
      </c>
      <c r="I2726" s="180">
        <v>7.1199999999999999E-2</v>
      </c>
      <c r="J2726" s="21">
        <f t="shared" si="1265"/>
        <v>0.85000000000000009</v>
      </c>
      <c r="K2726" s="21" t="str">
        <f t="shared" si="1266"/>
        <v>Y</v>
      </c>
      <c r="L2726" s="37" t="str">
        <f t="shared" si="1267"/>
        <v>NA</v>
      </c>
      <c r="M2726" s="8" t="str">
        <f t="shared" si="1268"/>
        <v>Y</v>
      </c>
      <c r="N2726" s="42">
        <f t="shared" si="1269"/>
        <v>1</v>
      </c>
      <c r="O2726" s="43">
        <f t="shared" si="1270"/>
        <v>200000</v>
      </c>
      <c r="P2726" s="43" t="str">
        <f t="shared" si="1271"/>
        <v>NA</v>
      </c>
      <c r="Q2726" s="24">
        <f t="shared" si="1272"/>
        <v>11570.031199999999</v>
      </c>
      <c r="R2726" s="43">
        <f t="shared" si="1273"/>
        <v>0</v>
      </c>
      <c r="S2726" s="24">
        <f t="shared" si="1274"/>
        <v>1000000</v>
      </c>
      <c r="T2726" s="25" t="str">
        <f t="shared" si="1275"/>
        <v>N</v>
      </c>
      <c r="U2726" s="44">
        <f t="shared" si="1276"/>
        <v>0</v>
      </c>
      <c r="V2726" s="45">
        <f t="shared" si="1277"/>
        <v>0</v>
      </c>
      <c r="W2726" s="45">
        <f t="shared" si="1278"/>
        <v>0</v>
      </c>
      <c r="X2726" s="28">
        <f t="shared" si="1279"/>
        <v>0</v>
      </c>
      <c r="Y2726" s="28">
        <f t="shared" si="1280"/>
        <v>0</v>
      </c>
      <c r="Z2726" s="45">
        <f t="shared" si="1281"/>
        <v>0</v>
      </c>
      <c r="AA2726" s="29" t="str">
        <f t="shared" si="1282"/>
        <v>N</v>
      </c>
      <c r="AB2726" s="46">
        <f t="shared" si="1283"/>
        <v>0</v>
      </c>
      <c r="AC2726" s="31">
        <f t="shared" si="1284"/>
        <v>0</v>
      </c>
      <c r="AD2726" s="31">
        <f t="shared" si="1285"/>
        <v>0</v>
      </c>
      <c r="AE2726" s="31">
        <f t="shared" si="1286"/>
        <v>0</v>
      </c>
      <c r="AF2726" s="47">
        <f t="shared" si="1287"/>
        <v>0</v>
      </c>
      <c r="AG2726" s="31">
        <f t="shared" si="1288"/>
        <v>0</v>
      </c>
      <c r="AH2726" s="48">
        <f t="shared" si="1289"/>
        <v>0</v>
      </c>
      <c r="AI2726" s="33">
        <f t="shared" si="1290"/>
        <v>0</v>
      </c>
      <c r="AJ2726" s="33">
        <f t="shared" si="1291"/>
        <v>0</v>
      </c>
      <c r="AK2726" s="33">
        <f t="shared" si="1292"/>
        <v>0</v>
      </c>
      <c r="AL2726" s="33">
        <f t="shared" si="1293"/>
        <v>0</v>
      </c>
      <c r="AM2726" s="34">
        <f t="shared" si="1294"/>
        <v>0</v>
      </c>
    </row>
    <row r="2727" spans="1:39" ht="15" customHeight="1" x14ac:dyDescent="0.3">
      <c r="A2727" s="166" t="s">
        <v>5161</v>
      </c>
      <c r="B2727" s="99">
        <v>10216</v>
      </c>
      <c r="C2727" s="99">
        <v>34384</v>
      </c>
      <c r="D2727" s="165">
        <v>45421</v>
      </c>
      <c r="E2727" s="165">
        <v>45470</v>
      </c>
      <c r="F2727" s="166">
        <v>4</v>
      </c>
      <c r="G2727" s="178">
        <v>0.97</v>
      </c>
      <c r="H2727" s="181">
        <v>1</v>
      </c>
      <c r="I2727" s="180">
        <v>3.95E-2</v>
      </c>
      <c r="J2727" s="21">
        <f t="shared" si="1265"/>
        <v>3.0300000000000002</v>
      </c>
      <c r="K2727" s="21" t="str">
        <f t="shared" si="1266"/>
        <v>Y</v>
      </c>
      <c r="L2727" s="37" t="str">
        <f t="shared" si="1267"/>
        <v>NA</v>
      </c>
      <c r="M2727" s="8" t="str">
        <f t="shared" si="1268"/>
        <v>Y</v>
      </c>
      <c r="N2727" s="42">
        <f t="shared" si="1269"/>
        <v>4</v>
      </c>
      <c r="O2727" s="43">
        <f t="shared" si="1270"/>
        <v>200000</v>
      </c>
      <c r="P2727" s="43" t="str">
        <f t="shared" si="1271"/>
        <v>NA</v>
      </c>
      <c r="Q2727" s="24">
        <f t="shared" si="1272"/>
        <v>10619.532000000001</v>
      </c>
      <c r="R2727" s="43">
        <f t="shared" si="1273"/>
        <v>0</v>
      </c>
      <c r="S2727" s="24">
        <f t="shared" si="1274"/>
        <v>1000000</v>
      </c>
      <c r="T2727" s="25" t="str">
        <f t="shared" si="1275"/>
        <v>Y</v>
      </c>
      <c r="U2727" s="44">
        <f t="shared" si="1276"/>
        <v>3</v>
      </c>
      <c r="V2727" s="45">
        <f t="shared" si="1277"/>
        <v>200000</v>
      </c>
      <c r="W2727" s="45">
        <f t="shared" si="1278"/>
        <v>1000000</v>
      </c>
      <c r="X2727" s="28">
        <f t="shared" si="1279"/>
        <v>11039.003514000002</v>
      </c>
      <c r="Y2727" s="28">
        <f t="shared" si="1280"/>
        <v>0</v>
      </c>
      <c r="Z2727" s="45" t="str">
        <f t="shared" si="1281"/>
        <v>NA</v>
      </c>
      <c r="AA2727" s="29" t="str">
        <f t="shared" si="1282"/>
        <v>Y</v>
      </c>
      <c r="AB2727" s="46">
        <f t="shared" si="1283"/>
        <v>2</v>
      </c>
      <c r="AC2727" s="31">
        <f t="shared" si="1284"/>
        <v>200000</v>
      </c>
      <c r="AD2727" s="31">
        <f t="shared" si="1285"/>
        <v>1000000</v>
      </c>
      <c r="AE2727" s="31">
        <f t="shared" si="1286"/>
        <v>11475.044152803002</v>
      </c>
      <c r="AF2727" s="47">
        <f t="shared" si="1287"/>
        <v>0</v>
      </c>
      <c r="AG2727" s="31" t="str">
        <f t="shared" si="1288"/>
        <v>NA</v>
      </c>
      <c r="AH2727" s="48">
        <f t="shared" si="1289"/>
        <v>1</v>
      </c>
      <c r="AI2727" s="33">
        <f t="shared" si="1290"/>
        <v>20000</v>
      </c>
      <c r="AJ2727" s="33">
        <f t="shared" si="1291"/>
        <v>65000</v>
      </c>
      <c r="AK2727" s="33">
        <f t="shared" si="1292"/>
        <v>11928.308396838722</v>
      </c>
      <c r="AL2727" s="33">
        <f t="shared" si="1293"/>
        <v>0</v>
      </c>
      <c r="AM2727" s="34">
        <f t="shared" si="1294"/>
        <v>0</v>
      </c>
    </row>
    <row r="2728" spans="1:39" ht="15" customHeight="1" x14ac:dyDescent="0.3">
      <c r="A2728" s="166" t="s">
        <v>5162</v>
      </c>
      <c r="B2728" s="99">
        <v>5775</v>
      </c>
      <c r="C2728" s="99">
        <v>41088</v>
      </c>
      <c r="D2728" s="165">
        <v>45388</v>
      </c>
      <c r="E2728" s="165">
        <v>45586</v>
      </c>
      <c r="F2728" s="166">
        <v>4</v>
      </c>
      <c r="G2728" s="178">
        <v>3.47</v>
      </c>
      <c r="H2728" s="181">
        <v>0.75</v>
      </c>
      <c r="I2728" s="180">
        <v>3.9600000000000003E-2</v>
      </c>
      <c r="J2728" s="21">
        <f t="shared" si="1265"/>
        <v>0.5299999999999998</v>
      </c>
      <c r="K2728" s="21" t="str">
        <f t="shared" si="1266"/>
        <v>Y</v>
      </c>
      <c r="L2728" s="37" t="str">
        <f t="shared" si="1267"/>
        <v>NA</v>
      </c>
      <c r="M2728" s="8" t="str">
        <f t="shared" si="1268"/>
        <v>Y</v>
      </c>
      <c r="N2728" s="42">
        <f t="shared" si="1269"/>
        <v>1</v>
      </c>
      <c r="O2728" s="43">
        <f t="shared" si="1270"/>
        <v>200000</v>
      </c>
      <c r="P2728" s="43" t="str">
        <f t="shared" si="1271"/>
        <v>NA</v>
      </c>
      <c r="Q2728" s="24">
        <f t="shared" si="1272"/>
        <v>6003.6900000000005</v>
      </c>
      <c r="R2728" s="43">
        <f t="shared" si="1273"/>
        <v>0</v>
      </c>
      <c r="S2728" s="24">
        <f t="shared" si="1274"/>
        <v>1000000</v>
      </c>
      <c r="T2728" s="25" t="str">
        <f t="shared" si="1275"/>
        <v>N</v>
      </c>
      <c r="U2728" s="44">
        <f t="shared" si="1276"/>
        <v>0</v>
      </c>
      <c r="V2728" s="45">
        <f t="shared" si="1277"/>
        <v>0</v>
      </c>
      <c r="W2728" s="45">
        <f t="shared" si="1278"/>
        <v>0</v>
      </c>
      <c r="X2728" s="28">
        <f t="shared" si="1279"/>
        <v>0</v>
      </c>
      <c r="Y2728" s="28">
        <f t="shared" si="1280"/>
        <v>0</v>
      </c>
      <c r="Z2728" s="45">
        <f t="shared" si="1281"/>
        <v>0</v>
      </c>
      <c r="AA2728" s="29" t="str">
        <f t="shared" si="1282"/>
        <v>N</v>
      </c>
      <c r="AB2728" s="46">
        <f t="shared" si="1283"/>
        <v>0</v>
      </c>
      <c r="AC2728" s="31">
        <f t="shared" si="1284"/>
        <v>0</v>
      </c>
      <c r="AD2728" s="31">
        <f t="shared" si="1285"/>
        <v>0</v>
      </c>
      <c r="AE2728" s="31">
        <f t="shared" si="1286"/>
        <v>0</v>
      </c>
      <c r="AF2728" s="47">
        <f t="shared" si="1287"/>
        <v>0</v>
      </c>
      <c r="AG2728" s="31">
        <f t="shared" si="1288"/>
        <v>0</v>
      </c>
      <c r="AH2728" s="48">
        <f t="shared" si="1289"/>
        <v>0</v>
      </c>
      <c r="AI2728" s="33">
        <f t="shared" si="1290"/>
        <v>0</v>
      </c>
      <c r="AJ2728" s="33">
        <f t="shared" si="1291"/>
        <v>0</v>
      </c>
      <c r="AK2728" s="33">
        <f t="shared" si="1292"/>
        <v>0</v>
      </c>
      <c r="AL2728" s="33">
        <f t="shared" si="1293"/>
        <v>0</v>
      </c>
      <c r="AM2728" s="34">
        <f t="shared" si="1294"/>
        <v>0</v>
      </c>
    </row>
    <row r="2729" spans="1:39" ht="15" customHeight="1" x14ac:dyDescent="0.3">
      <c r="A2729" s="166" t="s">
        <v>5163</v>
      </c>
      <c r="B2729" s="99">
        <v>22570</v>
      </c>
      <c r="C2729" s="99">
        <v>75974</v>
      </c>
      <c r="D2729" s="165">
        <v>46148</v>
      </c>
      <c r="E2729" s="165">
        <v>46237</v>
      </c>
      <c r="F2729" s="166">
        <v>4</v>
      </c>
      <c r="G2729" s="178">
        <v>0.8</v>
      </c>
      <c r="H2729" s="181">
        <v>0.75</v>
      </c>
      <c r="I2729" s="180">
        <v>1.77E-2</v>
      </c>
      <c r="J2729" s="21">
        <f t="shared" si="1265"/>
        <v>3.2</v>
      </c>
      <c r="K2729" s="21" t="str">
        <f t="shared" si="1266"/>
        <v>Y</v>
      </c>
      <c r="L2729" s="37" t="str">
        <f t="shared" si="1267"/>
        <v>NA</v>
      </c>
      <c r="M2729" s="8" t="str">
        <f t="shared" si="1268"/>
        <v>Y</v>
      </c>
      <c r="N2729" s="42">
        <f t="shared" si="1269"/>
        <v>5</v>
      </c>
      <c r="O2729" s="43">
        <f t="shared" si="1270"/>
        <v>200000</v>
      </c>
      <c r="P2729" s="43" t="str">
        <f t="shared" si="1271"/>
        <v>NA</v>
      </c>
      <c r="Q2729" s="24">
        <f t="shared" si="1272"/>
        <v>22969.489000000001</v>
      </c>
      <c r="R2729" s="43">
        <f t="shared" si="1273"/>
        <v>0</v>
      </c>
      <c r="S2729" s="24">
        <f t="shared" si="1274"/>
        <v>1000000</v>
      </c>
      <c r="T2729" s="25" t="str">
        <f t="shared" si="1275"/>
        <v>Y</v>
      </c>
      <c r="U2729" s="44">
        <f t="shared" si="1276"/>
        <v>4</v>
      </c>
      <c r="V2729" s="45">
        <f t="shared" si="1277"/>
        <v>200000</v>
      </c>
      <c r="W2729" s="45">
        <f t="shared" si="1278"/>
        <v>1000000</v>
      </c>
      <c r="X2729" s="28">
        <f t="shared" si="1279"/>
        <v>23376.048955300004</v>
      </c>
      <c r="Y2729" s="28">
        <f t="shared" si="1280"/>
        <v>0</v>
      </c>
      <c r="Z2729" s="45" t="str">
        <f t="shared" si="1281"/>
        <v>NA</v>
      </c>
      <c r="AA2729" s="29" t="str">
        <f t="shared" si="1282"/>
        <v>Y</v>
      </c>
      <c r="AB2729" s="46">
        <f t="shared" si="1283"/>
        <v>3</v>
      </c>
      <c r="AC2729" s="31">
        <f t="shared" si="1284"/>
        <v>200000</v>
      </c>
      <c r="AD2729" s="31">
        <f t="shared" si="1285"/>
        <v>1000000</v>
      </c>
      <c r="AE2729" s="31">
        <f t="shared" si="1286"/>
        <v>23789.805021808814</v>
      </c>
      <c r="AF2729" s="47">
        <f t="shared" si="1287"/>
        <v>0</v>
      </c>
      <c r="AG2729" s="31" t="str">
        <f t="shared" si="1288"/>
        <v>NA</v>
      </c>
      <c r="AH2729" s="48">
        <f t="shared" si="1289"/>
        <v>2</v>
      </c>
      <c r="AI2729" s="33">
        <f t="shared" si="1290"/>
        <v>20000</v>
      </c>
      <c r="AJ2729" s="33">
        <f t="shared" si="1291"/>
        <v>65000</v>
      </c>
      <c r="AK2729" s="33">
        <f t="shared" si="1292"/>
        <v>20000</v>
      </c>
      <c r="AL2729" s="33">
        <f t="shared" si="1293"/>
        <v>4210.8845706948305</v>
      </c>
      <c r="AM2729" s="34">
        <f t="shared" si="1294"/>
        <v>4210.8845706948305</v>
      </c>
    </row>
    <row r="2730" spans="1:39" ht="15" customHeight="1" x14ac:dyDescent="0.3">
      <c r="A2730" s="166" t="s">
        <v>5164</v>
      </c>
      <c r="B2730" s="99">
        <v>16327</v>
      </c>
      <c r="C2730" s="99">
        <v>67441</v>
      </c>
      <c r="D2730" s="165">
        <v>45311</v>
      </c>
      <c r="E2730" s="165">
        <v>45651</v>
      </c>
      <c r="F2730" s="166">
        <v>2</v>
      </c>
      <c r="G2730" s="178">
        <v>0.83</v>
      </c>
      <c r="H2730" s="181">
        <v>0.5</v>
      </c>
      <c r="I2730" s="180">
        <v>3.2800000000000003E-2</v>
      </c>
      <c r="J2730" s="21">
        <f t="shared" si="1265"/>
        <v>1.17</v>
      </c>
      <c r="K2730" s="21" t="str">
        <f t="shared" si="1266"/>
        <v>Y</v>
      </c>
      <c r="L2730" s="37" t="str">
        <f t="shared" si="1267"/>
        <v>NA</v>
      </c>
      <c r="M2730" s="8" t="str">
        <f t="shared" si="1268"/>
        <v>Y</v>
      </c>
      <c r="N2730" s="42">
        <f t="shared" si="1269"/>
        <v>3</v>
      </c>
      <c r="O2730" s="43">
        <f t="shared" si="1270"/>
        <v>200000</v>
      </c>
      <c r="P2730" s="43" t="str">
        <f t="shared" si="1271"/>
        <v>NA</v>
      </c>
      <c r="Q2730" s="24">
        <f t="shared" si="1272"/>
        <v>16862.525599999997</v>
      </c>
      <c r="R2730" s="43">
        <f t="shared" si="1273"/>
        <v>0</v>
      </c>
      <c r="S2730" s="24">
        <f t="shared" si="1274"/>
        <v>1000000</v>
      </c>
      <c r="T2730" s="25" t="str">
        <f t="shared" si="1275"/>
        <v>Y</v>
      </c>
      <c r="U2730" s="44">
        <f t="shared" si="1276"/>
        <v>2</v>
      </c>
      <c r="V2730" s="45">
        <f t="shared" si="1277"/>
        <v>200000</v>
      </c>
      <c r="W2730" s="45">
        <f t="shared" si="1278"/>
        <v>1000000</v>
      </c>
      <c r="X2730" s="28">
        <f t="shared" si="1279"/>
        <v>17415.616439679998</v>
      </c>
      <c r="Y2730" s="28">
        <f t="shared" si="1280"/>
        <v>0</v>
      </c>
      <c r="Z2730" s="45" t="str">
        <f t="shared" si="1281"/>
        <v>NA</v>
      </c>
      <c r="AA2730" s="29" t="str">
        <f t="shared" si="1282"/>
        <v>N</v>
      </c>
      <c r="AB2730" s="46">
        <f t="shared" si="1283"/>
        <v>1</v>
      </c>
      <c r="AC2730" s="31">
        <f t="shared" si="1284"/>
        <v>20000</v>
      </c>
      <c r="AD2730" s="31">
        <f t="shared" si="1285"/>
        <v>65000</v>
      </c>
      <c r="AE2730" s="31">
        <f t="shared" si="1286"/>
        <v>17986.848658901501</v>
      </c>
      <c r="AF2730" s="47">
        <f t="shared" si="1287"/>
        <v>0</v>
      </c>
      <c r="AG2730" s="31">
        <f t="shared" si="1288"/>
        <v>0</v>
      </c>
      <c r="AH2730" s="48">
        <f t="shared" si="1289"/>
        <v>0</v>
      </c>
      <c r="AI2730" s="33">
        <f t="shared" si="1290"/>
        <v>0</v>
      </c>
      <c r="AJ2730" s="33">
        <f t="shared" si="1291"/>
        <v>0</v>
      </c>
      <c r="AK2730" s="33">
        <f t="shared" si="1292"/>
        <v>0</v>
      </c>
      <c r="AL2730" s="33">
        <f t="shared" si="1293"/>
        <v>0</v>
      </c>
      <c r="AM2730" s="34">
        <f t="shared" si="1294"/>
        <v>0</v>
      </c>
    </row>
    <row r="2731" spans="1:39" ht="15" customHeight="1" x14ac:dyDescent="0.3">
      <c r="A2731" s="166" t="s">
        <v>5165</v>
      </c>
      <c r="B2731" s="99">
        <v>22036</v>
      </c>
      <c r="C2731" s="99">
        <v>102611</v>
      </c>
      <c r="D2731" s="165">
        <v>44798</v>
      </c>
      <c r="E2731" s="165">
        <v>44928</v>
      </c>
      <c r="F2731" s="166">
        <v>4</v>
      </c>
      <c r="G2731" s="178">
        <v>1.78</v>
      </c>
      <c r="H2731" s="181">
        <v>0.75</v>
      </c>
      <c r="I2731" s="180">
        <v>5.8599999999999999E-2</v>
      </c>
      <c r="J2731" s="21">
        <f t="shared" si="1265"/>
        <v>2.2199999999999998</v>
      </c>
      <c r="K2731" s="21" t="str">
        <f t="shared" si="1266"/>
        <v>Y</v>
      </c>
      <c r="L2731" s="37" t="str">
        <f t="shared" si="1267"/>
        <v>NA</v>
      </c>
      <c r="M2731" s="8" t="str">
        <f t="shared" si="1268"/>
        <v>Y</v>
      </c>
      <c r="N2731" s="42">
        <f t="shared" si="1269"/>
        <v>3</v>
      </c>
      <c r="O2731" s="43">
        <f t="shared" si="1270"/>
        <v>200000</v>
      </c>
      <c r="P2731" s="43" t="str">
        <f t="shared" si="1271"/>
        <v>NA</v>
      </c>
      <c r="Q2731" s="24">
        <f t="shared" si="1272"/>
        <v>23327.309600000001</v>
      </c>
      <c r="R2731" s="43">
        <f t="shared" si="1273"/>
        <v>0</v>
      </c>
      <c r="S2731" s="24">
        <f t="shared" si="1274"/>
        <v>1000000</v>
      </c>
      <c r="T2731" s="25" t="str">
        <f t="shared" si="1275"/>
        <v>Y</v>
      </c>
      <c r="U2731" s="44">
        <f t="shared" si="1276"/>
        <v>2</v>
      </c>
      <c r="V2731" s="45">
        <f t="shared" si="1277"/>
        <v>200000</v>
      </c>
      <c r="W2731" s="45">
        <f t="shared" si="1278"/>
        <v>1000000</v>
      </c>
      <c r="X2731" s="28">
        <f t="shared" si="1279"/>
        <v>24694.289942560001</v>
      </c>
      <c r="Y2731" s="28">
        <f t="shared" si="1280"/>
        <v>0</v>
      </c>
      <c r="Z2731" s="45" t="str">
        <f t="shared" si="1281"/>
        <v>NA</v>
      </c>
      <c r="AA2731" s="29" t="str">
        <f t="shared" si="1282"/>
        <v>Y</v>
      </c>
      <c r="AB2731" s="46">
        <f t="shared" si="1283"/>
        <v>1</v>
      </c>
      <c r="AC2731" s="31">
        <f t="shared" si="1284"/>
        <v>200000</v>
      </c>
      <c r="AD2731" s="31">
        <f t="shared" si="1285"/>
        <v>1000000</v>
      </c>
      <c r="AE2731" s="31">
        <f t="shared" si="1286"/>
        <v>26141.375333194017</v>
      </c>
      <c r="AF2731" s="47">
        <f t="shared" si="1287"/>
        <v>0</v>
      </c>
      <c r="AG2731" s="31" t="str">
        <f t="shared" si="1288"/>
        <v>NA</v>
      </c>
      <c r="AH2731" s="48">
        <f t="shared" si="1289"/>
        <v>0</v>
      </c>
      <c r="AI2731" s="33">
        <f t="shared" si="1290"/>
        <v>0</v>
      </c>
      <c r="AJ2731" s="33">
        <f t="shared" si="1291"/>
        <v>0</v>
      </c>
      <c r="AK2731" s="33">
        <f t="shared" si="1292"/>
        <v>0</v>
      </c>
      <c r="AL2731" s="33">
        <f t="shared" si="1293"/>
        <v>0</v>
      </c>
      <c r="AM2731" s="34">
        <f t="shared" si="1294"/>
        <v>0</v>
      </c>
    </row>
    <row r="2732" spans="1:39" ht="15" customHeight="1" x14ac:dyDescent="0.3">
      <c r="A2732" s="166" t="s">
        <v>5166</v>
      </c>
      <c r="B2732" s="99">
        <v>21617</v>
      </c>
      <c r="C2732" s="99">
        <v>72155</v>
      </c>
      <c r="D2732" s="165">
        <v>44839</v>
      </c>
      <c r="E2732" s="165">
        <v>45078</v>
      </c>
      <c r="F2732" s="166">
        <v>4</v>
      </c>
      <c r="G2732" s="178">
        <v>1.67</v>
      </c>
      <c r="H2732" s="181">
        <v>0.75</v>
      </c>
      <c r="I2732" s="180">
        <v>5.3800000000000001E-2</v>
      </c>
      <c r="J2732" s="21">
        <f t="shared" si="1265"/>
        <v>2.33</v>
      </c>
      <c r="K2732" s="21" t="str">
        <f t="shared" si="1266"/>
        <v>Y</v>
      </c>
      <c r="L2732" s="37" t="str">
        <f t="shared" si="1267"/>
        <v>NA</v>
      </c>
      <c r="M2732" s="8" t="str">
        <f t="shared" si="1268"/>
        <v>Y</v>
      </c>
      <c r="N2732" s="42">
        <f t="shared" si="1269"/>
        <v>4</v>
      </c>
      <c r="O2732" s="43">
        <f t="shared" si="1270"/>
        <v>200000</v>
      </c>
      <c r="P2732" s="43" t="str">
        <f t="shared" si="1271"/>
        <v>NA</v>
      </c>
      <c r="Q2732" s="24">
        <f t="shared" si="1272"/>
        <v>22779.994600000002</v>
      </c>
      <c r="R2732" s="43">
        <f t="shared" si="1273"/>
        <v>0</v>
      </c>
      <c r="S2732" s="24">
        <f t="shared" si="1274"/>
        <v>1000000</v>
      </c>
      <c r="T2732" s="25" t="str">
        <f t="shared" si="1275"/>
        <v>Y</v>
      </c>
      <c r="U2732" s="44">
        <f t="shared" si="1276"/>
        <v>3</v>
      </c>
      <c r="V2732" s="45">
        <f t="shared" si="1277"/>
        <v>200000</v>
      </c>
      <c r="W2732" s="45">
        <f t="shared" si="1278"/>
        <v>1000000</v>
      </c>
      <c r="X2732" s="28">
        <f t="shared" si="1279"/>
        <v>24005.558309480002</v>
      </c>
      <c r="Y2732" s="28">
        <f t="shared" si="1280"/>
        <v>0</v>
      </c>
      <c r="Z2732" s="45" t="str">
        <f t="shared" si="1281"/>
        <v>NA</v>
      </c>
      <c r="AA2732" s="29" t="str">
        <f t="shared" si="1282"/>
        <v>Y</v>
      </c>
      <c r="AB2732" s="46">
        <f t="shared" si="1283"/>
        <v>2</v>
      </c>
      <c r="AC2732" s="31">
        <f t="shared" si="1284"/>
        <v>200000</v>
      </c>
      <c r="AD2732" s="31">
        <f t="shared" si="1285"/>
        <v>1000000</v>
      </c>
      <c r="AE2732" s="31">
        <f t="shared" si="1286"/>
        <v>25297.057346530029</v>
      </c>
      <c r="AF2732" s="47">
        <f t="shared" si="1287"/>
        <v>0</v>
      </c>
      <c r="AG2732" s="31" t="str">
        <f t="shared" si="1288"/>
        <v>NA</v>
      </c>
      <c r="AH2732" s="48">
        <f t="shared" si="1289"/>
        <v>1</v>
      </c>
      <c r="AI2732" s="33">
        <f t="shared" si="1290"/>
        <v>20000</v>
      </c>
      <c r="AJ2732" s="33">
        <f t="shared" si="1291"/>
        <v>65000</v>
      </c>
      <c r="AK2732" s="33">
        <f t="shared" si="1292"/>
        <v>20000</v>
      </c>
      <c r="AL2732" s="33">
        <f t="shared" si="1293"/>
        <v>6658.0390317733472</v>
      </c>
      <c r="AM2732" s="34">
        <f t="shared" si="1294"/>
        <v>6658.0390317733472</v>
      </c>
    </row>
    <row r="2733" spans="1:39" ht="15" customHeight="1" x14ac:dyDescent="0.3">
      <c r="A2733" s="166" t="s">
        <v>5167</v>
      </c>
      <c r="B2733" s="99">
        <v>17423</v>
      </c>
      <c r="C2733" s="99">
        <v>50233</v>
      </c>
      <c r="D2733" s="165">
        <v>44944</v>
      </c>
      <c r="E2733" s="165">
        <v>45265</v>
      </c>
      <c r="F2733" s="166">
        <v>4</v>
      </c>
      <c r="G2733" s="178">
        <v>1.68</v>
      </c>
      <c r="H2733" s="181">
        <v>0.25</v>
      </c>
      <c r="I2733" s="180">
        <v>3.6299999999999999E-2</v>
      </c>
      <c r="J2733" s="21">
        <f t="shared" si="1265"/>
        <v>2.3200000000000003</v>
      </c>
      <c r="K2733" s="21" t="str">
        <f t="shared" si="1266"/>
        <v>Y</v>
      </c>
      <c r="L2733" s="37" t="str">
        <f t="shared" si="1267"/>
        <v>NA</v>
      </c>
      <c r="M2733" s="8" t="str">
        <f t="shared" si="1268"/>
        <v>Y</v>
      </c>
      <c r="N2733" s="42">
        <f t="shared" si="1269"/>
        <v>10</v>
      </c>
      <c r="O2733" s="43">
        <f t="shared" si="1270"/>
        <v>200000</v>
      </c>
      <c r="P2733" s="43" t="str">
        <f t="shared" si="1271"/>
        <v>NA</v>
      </c>
      <c r="Q2733" s="24">
        <f t="shared" si="1272"/>
        <v>18055.454900000001</v>
      </c>
      <c r="R2733" s="43">
        <f t="shared" si="1273"/>
        <v>0</v>
      </c>
      <c r="S2733" s="24">
        <f t="shared" si="1274"/>
        <v>1000000</v>
      </c>
      <c r="T2733" s="25" t="str">
        <f t="shared" si="1275"/>
        <v>Y</v>
      </c>
      <c r="U2733" s="44">
        <f t="shared" si="1276"/>
        <v>9</v>
      </c>
      <c r="V2733" s="45">
        <f t="shared" si="1277"/>
        <v>200000</v>
      </c>
      <c r="W2733" s="45">
        <f t="shared" si="1278"/>
        <v>1000000</v>
      </c>
      <c r="X2733" s="28">
        <f t="shared" si="1279"/>
        <v>18710.867912870002</v>
      </c>
      <c r="Y2733" s="28">
        <f t="shared" si="1280"/>
        <v>0</v>
      </c>
      <c r="Z2733" s="45" t="str">
        <f t="shared" si="1281"/>
        <v>NA</v>
      </c>
      <c r="AA2733" s="29" t="str">
        <f t="shared" si="1282"/>
        <v>Y</v>
      </c>
      <c r="AB2733" s="46">
        <f t="shared" si="1283"/>
        <v>8</v>
      </c>
      <c r="AC2733" s="31">
        <f t="shared" si="1284"/>
        <v>200000</v>
      </c>
      <c r="AD2733" s="31">
        <f t="shared" si="1285"/>
        <v>1000000</v>
      </c>
      <c r="AE2733" s="31">
        <f t="shared" si="1286"/>
        <v>19390.072418107182</v>
      </c>
      <c r="AF2733" s="47">
        <f t="shared" si="1287"/>
        <v>0</v>
      </c>
      <c r="AG2733" s="31" t="str">
        <f t="shared" si="1288"/>
        <v>NA</v>
      </c>
      <c r="AH2733" s="48">
        <f t="shared" si="1289"/>
        <v>7</v>
      </c>
      <c r="AI2733" s="33">
        <f t="shared" si="1290"/>
        <v>20000</v>
      </c>
      <c r="AJ2733" s="33">
        <f t="shared" si="1291"/>
        <v>65000</v>
      </c>
      <c r="AK2733" s="33">
        <f t="shared" si="1292"/>
        <v>20000</v>
      </c>
      <c r="AL2733" s="33">
        <f t="shared" si="1293"/>
        <v>93.932046884470765</v>
      </c>
      <c r="AM2733" s="34">
        <f t="shared" si="1294"/>
        <v>93.932046884470765</v>
      </c>
    </row>
    <row r="2734" spans="1:39" ht="15" customHeight="1" x14ac:dyDescent="0.3">
      <c r="A2734" s="166" t="s">
        <v>5168</v>
      </c>
      <c r="B2734" s="99">
        <v>24004</v>
      </c>
      <c r="C2734" s="99">
        <v>113520</v>
      </c>
      <c r="D2734" s="165">
        <v>44864</v>
      </c>
      <c r="E2734" s="165">
        <v>45058</v>
      </c>
      <c r="F2734" s="166">
        <v>4</v>
      </c>
      <c r="G2734" s="178">
        <v>1.82</v>
      </c>
      <c r="H2734" s="181">
        <v>0.5</v>
      </c>
      <c r="I2734" s="180">
        <v>5.0799999999999998E-2</v>
      </c>
      <c r="J2734" s="21">
        <f t="shared" si="1265"/>
        <v>2.1799999999999997</v>
      </c>
      <c r="K2734" s="21" t="str">
        <f t="shared" si="1266"/>
        <v>Y</v>
      </c>
      <c r="L2734" s="37" t="str">
        <f t="shared" si="1267"/>
        <v>NA</v>
      </c>
      <c r="M2734" s="8" t="str">
        <f t="shared" si="1268"/>
        <v>Y</v>
      </c>
      <c r="N2734" s="42">
        <f t="shared" si="1269"/>
        <v>5</v>
      </c>
      <c r="O2734" s="43">
        <f t="shared" si="1270"/>
        <v>200000</v>
      </c>
      <c r="P2734" s="43" t="str">
        <f t="shared" si="1271"/>
        <v>NA</v>
      </c>
      <c r="Q2734" s="24">
        <f t="shared" si="1272"/>
        <v>25223.403200000001</v>
      </c>
      <c r="R2734" s="43">
        <f t="shared" si="1273"/>
        <v>0</v>
      </c>
      <c r="S2734" s="24">
        <f t="shared" si="1274"/>
        <v>1000000</v>
      </c>
      <c r="T2734" s="25" t="str">
        <f t="shared" si="1275"/>
        <v>Y</v>
      </c>
      <c r="U2734" s="44">
        <f t="shared" si="1276"/>
        <v>4</v>
      </c>
      <c r="V2734" s="45">
        <f t="shared" si="1277"/>
        <v>200000</v>
      </c>
      <c r="W2734" s="45">
        <f t="shared" si="1278"/>
        <v>1000000</v>
      </c>
      <c r="X2734" s="28">
        <f t="shared" si="1279"/>
        <v>26504.75208256</v>
      </c>
      <c r="Y2734" s="28">
        <f t="shared" si="1280"/>
        <v>0</v>
      </c>
      <c r="Z2734" s="45" t="str">
        <f t="shared" si="1281"/>
        <v>NA</v>
      </c>
      <c r="AA2734" s="29" t="str">
        <f t="shared" si="1282"/>
        <v>Y</v>
      </c>
      <c r="AB2734" s="46">
        <f t="shared" si="1283"/>
        <v>3</v>
      </c>
      <c r="AC2734" s="31">
        <f t="shared" si="1284"/>
        <v>200000</v>
      </c>
      <c r="AD2734" s="31">
        <f t="shared" si="1285"/>
        <v>1000000</v>
      </c>
      <c r="AE2734" s="31">
        <f t="shared" si="1286"/>
        <v>27851.193488354049</v>
      </c>
      <c r="AF2734" s="47">
        <f t="shared" si="1287"/>
        <v>0</v>
      </c>
      <c r="AG2734" s="31" t="str">
        <f t="shared" si="1288"/>
        <v>NA</v>
      </c>
      <c r="AH2734" s="48">
        <f t="shared" si="1289"/>
        <v>2</v>
      </c>
      <c r="AI2734" s="33">
        <f t="shared" si="1290"/>
        <v>20000</v>
      </c>
      <c r="AJ2734" s="33">
        <f t="shared" si="1291"/>
        <v>65000</v>
      </c>
      <c r="AK2734" s="33">
        <f t="shared" si="1292"/>
        <v>20000</v>
      </c>
      <c r="AL2734" s="33">
        <f t="shared" si="1293"/>
        <v>9266.0341175624344</v>
      </c>
      <c r="AM2734" s="34">
        <f t="shared" si="1294"/>
        <v>9266.0341175624344</v>
      </c>
    </row>
    <row r="2735" spans="1:39" ht="15" customHeight="1" x14ac:dyDescent="0.3">
      <c r="A2735" s="166" t="s">
        <v>5169</v>
      </c>
      <c r="B2735" s="99">
        <v>14299</v>
      </c>
      <c r="C2735" s="99">
        <v>91860</v>
      </c>
      <c r="D2735" s="165">
        <v>44845</v>
      </c>
      <c r="E2735" s="165">
        <v>45199</v>
      </c>
      <c r="F2735" s="166">
        <v>4</v>
      </c>
      <c r="G2735" s="178">
        <v>0.46</v>
      </c>
      <c r="H2735" s="181">
        <v>0.5</v>
      </c>
      <c r="I2735" s="180">
        <v>6.2100000000000002E-2</v>
      </c>
      <c r="J2735" s="21">
        <f t="shared" si="1265"/>
        <v>3.54</v>
      </c>
      <c r="K2735" s="21" t="str">
        <f t="shared" si="1266"/>
        <v>Y</v>
      </c>
      <c r="L2735" s="37" t="str">
        <f t="shared" si="1267"/>
        <v>NA</v>
      </c>
      <c r="M2735" s="8" t="str">
        <f t="shared" si="1268"/>
        <v>Y</v>
      </c>
      <c r="N2735" s="42">
        <f t="shared" si="1269"/>
        <v>8</v>
      </c>
      <c r="O2735" s="43">
        <f t="shared" si="1270"/>
        <v>200000</v>
      </c>
      <c r="P2735" s="43" t="str">
        <f t="shared" si="1271"/>
        <v>NA</v>
      </c>
      <c r="Q2735" s="24">
        <f t="shared" si="1272"/>
        <v>15186.967900000001</v>
      </c>
      <c r="R2735" s="43">
        <f t="shared" si="1273"/>
        <v>0</v>
      </c>
      <c r="S2735" s="24">
        <f t="shared" si="1274"/>
        <v>1000000</v>
      </c>
      <c r="T2735" s="25" t="str">
        <f t="shared" si="1275"/>
        <v>Y</v>
      </c>
      <c r="U2735" s="44">
        <f t="shared" si="1276"/>
        <v>7</v>
      </c>
      <c r="V2735" s="45">
        <f t="shared" si="1277"/>
        <v>200000</v>
      </c>
      <c r="W2735" s="45">
        <f t="shared" si="1278"/>
        <v>1000000</v>
      </c>
      <c r="X2735" s="28">
        <f t="shared" si="1279"/>
        <v>16130.078606590003</v>
      </c>
      <c r="Y2735" s="28">
        <f t="shared" si="1280"/>
        <v>0</v>
      </c>
      <c r="Z2735" s="45" t="str">
        <f t="shared" si="1281"/>
        <v>NA</v>
      </c>
      <c r="AA2735" s="29" t="str">
        <f t="shared" si="1282"/>
        <v>Y</v>
      </c>
      <c r="AB2735" s="46">
        <f t="shared" si="1283"/>
        <v>6</v>
      </c>
      <c r="AC2735" s="31">
        <f t="shared" si="1284"/>
        <v>200000</v>
      </c>
      <c r="AD2735" s="31">
        <f t="shared" si="1285"/>
        <v>1000000</v>
      </c>
      <c r="AE2735" s="31">
        <f t="shared" si="1286"/>
        <v>17131.756488059244</v>
      </c>
      <c r="AF2735" s="47">
        <f t="shared" si="1287"/>
        <v>0</v>
      </c>
      <c r="AG2735" s="31" t="str">
        <f t="shared" si="1288"/>
        <v>NA</v>
      </c>
      <c r="AH2735" s="48">
        <f t="shared" si="1289"/>
        <v>5</v>
      </c>
      <c r="AI2735" s="33">
        <f t="shared" si="1290"/>
        <v>20000</v>
      </c>
      <c r="AJ2735" s="33">
        <f t="shared" si="1291"/>
        <v>65000</v>
      </c>
      <c r="AK2735" s="33">
        <f t="shared" si="1292"/>
        <v>18195.638565967722</v>
      </c>
      <c r="AL2735" s="33">
        <f t="shared" si="1293"/>
        <v>0</v>
      </c>
      <c r="AM2735" s="34">
        <f t="shared" si="1294"/>
        <v>0</v>
      </c>
    </row>
    <row r="2736" spans="1:39" ht="15" customHeight="1" x14ac:dyDescent="0.3">
      <c r="A2736" s="166" t="s">
        <v>5170</v>
      </c>
      <c r="B2736" s="99">
        <v>9828</v>
      </c>
      <c r="C2736" s="99">
        <v>23029</v>
      </c>
      <c r="D2736" s="165">
        <v>46110</v>
      </c>
      <c r="E2736" s="165">
        <v>46265</v>
      </c>
      <c r="F2736" s="166">
        <v>4</v>
      </c>
      <c r="G2736" s="178">
        <v>2.48</v>
      </c>
      <c r="H2736" s="181">
        <v>0.25</v>
      </c>
      <c r="I2736" s="180">
        <v>4.6899999999999997E-2</v>
      </c>
      <c r="J2736" s="21">
        <f t="shared" si="1265"/>
        <v>1.52</v>
      </c>
      <c r="K2736" s="21" t="str">
        <f t="shared" si="1266"/>
        <v>Y</v>
      </c>
      <c r="L2736" s="37" t="str">
        <f t="shared" si="1267"/>
        <v>NA</v>
      </c>
      <c r="M2736" s="8" t="str">
        <f t="shared" si="1268"/>
        <v>Y</v>
      </c>
      <c r="N2736" s="42">
        <f t="shared" si="1269"/>
        <v>7</v>
      </c>
      <c r="O2736" s="43">
        <f t="shared" si="1270"/>
        <v>200000</v>
      </c>
      <c r="P2736" s="43" t="str">
        <f t="shared" si="1271"/>
        <v>NA</v>
      </c>
      <c r="Q2736" s="24">
        <f t="shared" si="1272"/>
        <v>10288.933199999999</v>
      </c>
      <c r="R2736" s="43">
        <f t="shared" si="1273"/>
        <v>0</v>
      </c>
      <c r="S2736" s="24">
        <f t="shared" si="1274"/>
        <v>1000000</v>
      </c>
      <c r="T2736" s="25" t="str">
        <f t="shared" si="1275"/>
        <v>Y</v>
      </c>
      <c r="U2736" s="44">
        <f t="shared" si="1276"/>
        <v>6</v>
      </c>
      <c r="V2736" s="45">
        <f t="shared" si="1277"/>
        <v>200000</v>
      </c>
      <c r="W2736" s="45">
        <f t="shared" si="1278"/>
        <v>1000000</v>
      </c>
      <c r="X2736" s="28">
        <f t="shared" si="1279"/>
        <v>10771.48416708</v>
      </c>
      <c r="Y2736" s="28">
        <f t="shared" si="1280"/>
        <v>0</v>
      </c>
      <c r="Z2736" s="45" t="str">
        <f t="shared" si="1281"/>
        <v>NA</v>
      </c>
      <c r="AA2736" s="29" t="str">
        <f t="shared" si="1282"/>
        <v>N</v>
      </c>
      <c r="AB2736" s="46">
        <f t="shared" si="1283"/>
        <v>5</v>
      </c>
      <c r="AC2736" s="31">
        <f t="shared" si="1284"/>
        <v>20000</v>
      </c>
      <c r="AD2736" s="31">
        <f t="shared" si="1285"/>
        <v>65000</v>
      </c>
      <c r="AE2736" s="31">
        <f t="shared" si="1286"/>
        <v>11276.66677451605</v>
      </c>
      <c r="AF2736" s="47">
        <f t="shared" si="1287"/>
        <v>0</v>
      </c>
      <c r="AG2736" s="31">
        <f t="shared" si="1288"/>
        <v>9633.9158584039487</v>
      </c>
      <c r="AH2736" s="48">
        <f t="shared" si="1289"/>
        <v>4</v>
      </c>
      <c r="AI2736" s="33">
        <f t="shared" si="1290"/>
        <v>20000</v>
      </c>
      <c r="AJ2736" s="33">
        <f t="shared" si="1291"/>
        <v>65000</v>
      </c>
      <c r="AK2736" s="33">
        <f t="shared" si="1292"/>
        <v>9633.9158584039487</v>
      </c>
      <c r="AL2736" s="33">
        <f t="shared" si="1293"/>
        <v>2171.6265878369031</v>
      </c>
      <c r="AM2736" s="34">
        <f t="shared" si="1294"/>
        <v>2171.6265878369031</v>
      </c>
    </row>
    <row r="2737" spans="1:39" ht="15" customHeight="1" x14ac:dyDescent="0.3">
      <c r="A2737" s="166" t="s">
        <v>5171</v>
      </c>
      <c r="B2737" s="99">
        <v>17582</v>
      </c>
      <c r="C2737" s="99">
        <v>92381</v>
      </c>
      <c r="D2737" s="165">
        <v>45386</v>
      </c>
      <c r="E2737" s="165">
        <v>45540</v>
      </c>
      <c r="F2737" s="166">
        <v>2</v>
      </c>
      <c r="G2737" s="178">
        <v>1.35</v>
      </c>
      <c r="H2737" s="181">
        <v>0.25</v>
      </c>
      <c r="I2737" s="180">
        <v>7.7499999999999999E-2</v>
      </c>
      <c r="J2737" s="21">
        <f t="shared" si="1265"/>
        <v>0.64999999999999991</v>
      </c>
      <c r="K2737" s="21" t="str">
        <f t="shared" si="1266"/>
        <v>Y</v>
      </c>
      <c r="L2737" s="37" t="str">
        <f t="shared" si="1267"/>
        <v>NA</v>
      </c>
      <c r="M2737" s="8" t="str">
        <f t="shared" si="1268"/>
        <v>Y</v>
      </c>
      <c r="N2737" s="42">
        <f t="shared" si="1269"/>
        <v>3</v>
      </c>
      <c r="O2737" s="43">
        <f t="shared" si="1270"/>
        <v>200000</v>
      </c>
      <c r="P2737" s="43" t="str">
        <f t="shared" si="1271"/>
        <v>NA</v>
      </c>
      <c r="Q2737" s="24">
        <f t="shared" si="1272"/>
        <v>18944.605</v>
      </c>
      <c r="R2737" s="43">
        <f t="shared" si="1273"/>
        <v>0</v>
      </c>
      <c r="S2737" s="24">
        <f t="shared" si="1274"/>
        <v>1000000</v>
      </c>
      <c r="T2737" s="25" t="str">
        <f t="shared" si="1275"/>
        <v>N</v>
      </c>
      <c r="U2737" s="44">
        <f t="shared" si="1276"/>
        <v>2</v>
      </c>
      <c r="V2737" s="45">
        <f t="shared" si="1277"/>
        <v>20000</v>
      </c>
      <c r="W2737" s="45">
        <f t="shared" si="1278"/>
        <v>65000</v>
      </c>
      <c r="X2737" s="28">
        <f t="shared" si="1279"/>
        <v>0</v>
      </c>
      <c r="Y2737" s="28">
        <f t="shared" si="1280"/>
        <v>20412.811887499996</v>
      </c>
      <c r="Z2737" s="45">
        <f t="shared" si="1281"/>
        <v>0</v>
      </c>
      <c r="AA2737" s="29" t="str">
        <f t="shared" si="1282"/>
        <v>N</v>
      </c>
      <c r="AB2737" s="46">
        <f t="shared" si="1283"/>
        <v>1</v>
      </c>
      <c r="AC2737" s="31">
        <f t="shared" si="1284"/>
        <v>20000</v>
      </c>
      <c r="AD2737" s="31">
        <f t="shared" si="1285"/>
        <v>65000</v>
      </c>
      <c r="AE2737" s="31">
        <f t="shared" si="1286"/>
        <v>0</v>
      </c>
      <c r="AF2737" s="47">
        <f t="shared" si="1287"/>
        <v>21994.804808781246</v>
      </c>
      <c r="AG2737" s="31">
        <f t="shared" si="1288"/>
        <v>0</v>
      </c>
      <c r="AH2737" s="48">
        <f t="shared" si="1289"/>
        <v>0</v>
      </c>
      <c r="AI2737" s="33">
        <f t="shared" si="1290"/>
        <v>0</v>
      </c>
      <c r="AJ2737" s="33">
        <f t="shared" si="1291"/>
        <v>0</v>
      </c>
      <c r="AK2737" s="33">
        <f t="shared" si="1292"/>
        <v>0</v>
      </c>
      <c r="AL2737" s="33">
        <f t="shared" si="1293"/>
        <v>0</v>
      </c>
      <c r="AM2737" s="34">
        <f t="shared" si="1294"/>
        <v>42407.616696281242</v>
      </c>
    </row>
    <row r="2738" spans="1:39" ht="15" customHeight="1" x14ac:dyDescent="0.3">
      <c r="A2738" s="166" t="s">
        <v>5172</v>
      </c>
      <c r="B2738" s="99">
        <v>12170</v>
      </c>
      <c r="C2738" s="99">
        <v>45223</v>
      </c>
      <c r="D2738" s="165">
        <v>44558</v>
      </c>
      <c r="E2738" s="165">
        <v>44853</v>
      </c>
      <c r="F2738" s="166">
        <v>4</v>
      </c>
      <c r="G2738" s="178">
        <v>0.3</v>
      </c>
      <c r="H2738" s="181">
        <v>0.5</v>
      </c>
      <c r="I2738" s="180">
        <v>7.9200000000000007E-2</v>
      </c>
      <c r="J2738" s="21">
        <f t="shared" si="1265"/>
        <v>3.7</v>
      </c>
      <c r="K2738" s="21" t="str">
        <f t="shared" si="1266"/>
        <v>Y</v>
      </c>
      <c r="L2738" s="37" t="str">
        <f t="shared" si="1267"/>
        <v>NA</v>
      </c>
      <c r="M2738" s="8" t="str">
        <f t="shared" si="1268"/>
        <v>Y</v>
      </c>
      <c r="N2738" s="42">
        <f t="shared" si="1269"/>
        <v>8</v>
      </c>
      <c r="O2738" s="43">
        <f t="shared" si="1270"/>
        <v>200000</v>
      </c>
      <c r="P2738" s="43" t="str">
        <f t="shared" si="1271"/>
        <v>NA</v>
      </c>
      <c r="Q2738" s="24">
        <f t="shared" si="1272"/>
        <v>13133.864</v>
      </c>
      <c r="R2738" s="43">
        <f t="shared" si="1273"/>
        <v>0</v>
      </c>
      <c r="S2738" s="24">
        <f t="shared" si="1274"/>
        <v>1000000</v>
      </c>
      <c r="T2738" s="25" t="str">
        <f t="shared" si="1275"/>
        <v>Y</v>
      </c>
      <c r="U2738" s="44">
        <f t="shared" si="1276"/>
        <v>7</v>
      </c>
      <c r="V2738" s="45">
        <f t="shared" si="1277"/>
        <v>200000</v>
      </c>
      <c r="W2738" s="45">
        <f t="shared" si="1278"/>
        <v>1000000</v>
      </c>
      <c r="X2738" s="28">
        <f t="shared" si="1279"/>
        <v>14174.066028799998</v>
      </c>
      <c r="Y2738" s="28">
        <f t="shared" si="1280"/>
        <v>0</v>
      </c>
      <c r="Z2738" s="45" t="str">
        <f t="shared" si="1281"/>
        <v>NA</v>
      </c>
      <c r="AA2738" s="29" t="str">
        <f t="shared" si="1282"/>
        <v>Y</v>
      </c>
      <c r="AB2738" s="46">
        <f t="shared" si="1283"/>
        <v>6</v>
      </c>
      <c r="AC2738" s="31">
        <f t="shared" si="1284"/>
        <v>200000</v>
      </c>
      <c r="AD2738" s="31">
        <f t="shared" si="1285"/>
        <v>1000000</v>
      </c>
      <c r="AE2738" s="31">
        <f t="shared" si="1286"/>
        <v>15296.652058280957</v>
      </c>
      <c r="AF2738" s="47">
        <f t="shared" si="1287"/>
        <v>0</v>
      </c>
      <c r="AG2738" s="31" t="str">
        <f t="shared" si="1288"/>
        <v>NA</v>
      </c>
      <c r="AH2738" s="48">
        <f t="shared" si="1289"/>
        <v>5</v>
      </c>
      <c r="AI2738" s="33">
        <f t="shared" si="1290"/>
        <v>20000</v>
      </c>
      <c r="AJ2738" s="33">
        <f t="shared" si="1291"/>
        <v>65000</v>
      </c>
      <c r="AK2738" s="33">
        <f t="shared" si="1292"/>
        <v>16508.146901296808</v>
      </c>
      <c r="AL2738" s="33">
        <f t="shared" si="1293"/>
        <v>0</v>
      </c>
      <c r="AM2738" s="34">
        <f t="shared" si="1294"/>
        <v>0</v>
      </c>
    </row>
    <row r="2739" spans="1:39" ht="15" customHeight="1" x14ac:dyDescent="0.3">
      <c r="A2739" s="166" t="s">
        <v>5173</v>
      </c>
      <c r="B2739" s="99">
        <v>9369</v>
      </c>
      <c r="C2739" s="99">
        <v>80270</v>
      </c>
      <c r="D2739" s="165">
        <v>44837</v>
      </c>
      <c r="E2739" s="165">
        <v>45138</v>
      </c>
      <c r="F2739" s="166">
        <v>4</v>
      </c>
      <c r="G2739" s="178">
        <v>3.81</v>
      </c>
      <c r="H2739" s="181">
        <v>1</v>
      </c>
      <c r="I2739" s="180">
        <v>5.79E-2</v>
      </c>
      <c r="J2739" s="21">
        <f t="shared" si="1265"/>
        <v>0.18999999999999995</v>
      </c>
      <c r="K2739" s="21" t="str">
        <f t="shared" si="1266"/>
        <v>Y</v>
      </c>
      <c r="L2739" s="37" t="str">
        <f t="shared" si="1267"/>
        <v>NA</v>
      </c>
      <c r="M2739" s="8" t="str">
        <f t="shared" si="1268"/>
        <v>Y</v>
      </c>
      <c r="N2739" s="42">
        <f t="shared" si="1269"/>
        <v>1</v>
      </c>
      <c r="O2739" s="43">
        <f t="shared" si="1270"/>
        <v>200000</v>
      </c>
      <c r="P2739" s="43" t="str">
        <f t="shared" si="1271"/>
        <v>NA</v>
      </c>
      <c r="Q2739" s="24">
        <f t="shared" si="1272"/>
        <v>9911.4651000000013</v>
      </c>
      <c r="R2739" s="43">
        <f t="shared" si="1273"/>
        <v>0</v>
      </c>
      <c r="S2739" s="24">
        <f t="shared" si="1274"/>
        <v>1000000</v>
      </c>
      <c r="T2739" s="25" t="str">
        <f t="shared" si="1275"/>
        <v>N</v>
      </c>
      <c r="U2739" s="44">
        <f t="shared" si="1276"/>
        <v>0</v>
      </c>
      <c r="V2739" s="45">
        <f t="shared" si="1277"/>
        <v>0</v>
      </c>
      <c r="W2739" s="45">
        <f t="shared" si="1278"/>
        <v>0</v>
      </c>
      <c r="X2739" s="28">
        <f t="shared" si="1279"/>
        <v>0</v>
      </c>
      <c r="Y2739" s="28">
        <f t="shared" si="1280"/>
        <v>0</v>
      </c>
      <c r="Z2739" s="45">
        <f t="shared" si="1281"/>
        <v>0</v>
      </c>
      <c r="AA2739" s="29" t="str">
        <f t="shared" si="1282"/>
        <v>N</v>
      </c>
      <c r="AB2739" s="46">
        <f t="shared" si="1283"/>
        <v>0</v>
      </c>
      <c r="AC2739" s="31">
        <f t="shared" si="1284"/>
        <v>0</v>
      </c>
      <c r="AD2739" s="31">
        <f t="shared" si="1285"/>
        <v>0</v>
      </c>
      <c r="AE2739" s="31">
        <f t="shared" si="1286"/>
        <v>0</v>
      </c>
      <c r="AF2739" s="47">
        <f t="shared" si="1287"/>
        <v>0</v>
      </c>
      <c r="AG2739" s="31">
        <f t="shared" si="1288"/>
        <v>0</v>
      </c>
      <c r="AH2739" s="48">
        <f t="shared" si="1289"/>
        <v>0</v>
      </c>
      <c r="AI2739" s="33">
        <f t="shared" si="1290"/>
        <v>0</v>
      </c>
      <c r="AJ2739" s="33">
        <f t="shared" si="1291"/>
        <v>0</v>
      </c>
      <c r="AK2739" s="33">
        <f t="shared" si="1292"/>
        <v>0</v>
      </c>
      <c r="AL2739" s="33">
        <f t="shared" si="1293"/>
        <v>0</v>
      </c>
      <c r="AM2739" s="34">
        <f t="shared" si="1294"/>
        <v>0</v>
      </c>
    </row>
    <row r="2740" spans="1:39" ht="15" customHeight="1" x14ac:dyDescent="0.3">
      <c r="A2740" s="166" t="s">
        <v>5174</v>
      </c>
      <c r="B2740" s="99">
        <v>22952</v>
      </c>
      <c r="C2740" s="99">
        <v>91398</v>
      </c>
      <c r="D2740" s="165">
        <v>45879</v>
      </c>
      <c r="E2740" s="165">
        <v>46152</v>
      </c>
      <c r="F2740" s="166">
        <v>4</v>
      </c>
      <c r="G2740" s="178">
        <v>1.1100000000000001</v>
      </c>
      <c r="H2740" s="181">
        <v>0.5</v>
      </c>
      <c r="I2740" s="180">
        <v>7.3800000000000004E-2</v>
      </c>
      <c r="J2740" s="21">
        <f t="shared" si="1265"/>
        <v>2.8899999999999997</v>
      </c>
      <c r="K2740" s="21" t="str">
        <f t="shared" si="1266"/>
        <v>Y</v>
      </c>
      <c r="L2740" s="37" t="str">
        <f t="shared" si="1267"/>
        <v>NA</v>
      </c>
      <c r="M2740" s="8" t="str">
        <f t="shared" si="1268"/>
        <v>Y</v>
      </c>
      <c r="N2740" s="42">
        <f t="shared" si="1269"/>
        <v>6</v>
      </c>
      <c r="O2740" s="43">
        <f t="shared" si="1270"/>
        <v>200000</v>
      </c>
      <c r="P2740" s="43" t="str">
        <f t="shared" si="1271"/>
        <v>NA</v>
      </c>
      <c r="Q2740" s="24">
        <f t="shared" si="1272"/>
        <v>24645.857600000003</v>
      </c>
      <c r="R2740" s="43">
        <f t="shared" si="1273"/>
        <v>0</v>
      </c>
      <c r="S2740" s="24">
        <f t="shared" si="1274"/>
        <v>1000000</v>
      </c>
      <c r="T2740" s="25" t="str">
        <f t="shared" si="1275"/>
        <v>Y</v>
      </c>
      <c r="U2740" s="44">
        <f t="shared" si="1276"/>
        <v>5</v>
      </c>
      <c r="V2740" s="45">
        <f t="shared" si="1277"/>
        <v>200000</v>
      </c>
      <c r="W2740" s="45">
        <f t="shared" si="1278"/>
        <v>1000000</v>
      </c>
      <c r="X2740" s="28">
        <f t="shared" si="1279"/>
        <v>26464.721890880006</v>
      </c>
      <c r="Y2740" s="28">
        <f t="shared" si="1280"/>
        <v>0</v>
      </c>
      <c r="Z2740" s="45" t="str">
        <f t="shared" si="1281"/>
        <v>NA</v>
      </c>
      <c r="AA2740" s="29" t="str">
        <f t="shared" si="1282"/>
        <v>Y</v>
      </c>
      <c r="AB2740" s="46">
        <f t="shared" si="1283"/>
        <v>4</v>
      </c>
      <c r="AC2740" s="31">
        <f t="shared" si="1284"/>
        <v>200000</v>
      </c>
      <c r="AD2740" s="31">
        <f t="shared" si="1285"/>
        <v>1000000</v>
      </c>
      <c r="AE2740" s="31">
        <f t="shared" si="1286"/>
        <v>28417.818366426953</v>
      </c>
      <c r="AF2740" s="47">
        <f t="shared" si="1287"/>
        <v>0</v>
      </c>
      <c r="AG2740" s="31" t="str">
        <f t="shared" si="1288"/>
        <v>NA</v>
      </c>
      <c r="AH2740" s="48">
        <f t="shared" si="1289"/>
        <v>3</v>
      </c>
      <c r="AI2740" s="33">
        <f t="shared" si="1290"/>
        <v>20000</v>
      </c>
      <c r="AJ2740" s="33">
        <f t="shared" si="1291"/>
        <v>65000</v>
      </c>
      <c r="AK2740" s="33">
        <f t="shared" si="1292"/>
        <v>20000</v>
      </c>
      <c r="AL2740" s="33">
        <f t="shared" si="1293"/>
        <v>10515.053361869264</v>
      </c>
      <c r="AM2740" s="34">
        <f t="shared" si="1294"/>
        <v>10515.053361869264</v>
      </c>
    </row>
    <row r="2741" spans="1:39" ht="15" customHeight="1" x14ac:dyDescent="0.3">
      <c r="A2741" s="166" t="s">
        <v>5175</v>
      </c>
      <c r="B2741" s="99">
        <v>20879</v>
      </c>
      <c r="C2741" s="99">
        <v>62237</v>
      </c>
      <c r="D2741" s="165">
        <v>45642</v>
      </c>
      <c r="E2741" s="165">
        <v>45897</v>
      </c>
      <c r="F2741" s="166">
        <v>2</v>
      </c>
      <c r="G2741" s="178">
        <v>1.46</v>
      </c>
      <c r="H2741" s="181">
        <v>0.5</v>
      </c>
      <c r="I2741" s="180">
        <v>3.4000000000000002E-2</v>
      </c>
      <c r="J2741" s="21">
        <f t="shared" si="1265"/>
        <v>0.54</v>
      </c>
      <c r="K2741" s="21" t="str">
        <f t="shared" si="1266"/>
        <v>Y</v>
      </c>
      <c r="L2741" s="37" t="str">
        <f t="shared" si="1267"/>
        <v>NA</v>
      </c>
      <c r="M2741" s="8" t="str">
        <f t="shared" si="1268"/>
        <v>Y</v>
      </c>
      <c r="N2741" s="42">
        <f t="shared" si="1269"/>
        <v>2</v>
      </c>
      <c r="O2741" s="43">
        <f t="shared" si="1270"/>
        <v>200000</v>
      </c>
      <c r="P2741" s="43" t="str">
        <f t="shared" si="1271"/>
        <v>NA</v>
      </c>
      <c r="Q2741" s="24">
        <f t="shared" si="1272"/>
        <v>21588.886000000002</v>
      </c>
      <c r="R2741" s="43">
        <f t="shared" si="1273"/>
        <v>0</v>
      </c>
      <c r="S2741" s="24">
        <f t="shared" si="1274"/>
        <v>1000000</v>
      </c>
      <c r="T2741" s="25" t="str">
        <f t="shared" si="1275"/>
        <v>N</v>
      </c>
      <c r="U2741" s="44">
        <f t="shared" si="1276"/>
        <v>1</v>
      </c>
      <c r="V2741" s="45">
        <f t="shared" si="1277"/>
        <v>20000</v>
      </c>
      <c r="W2741" s="45">
        <f t="shared" si="1278"/>
        <v>65000</v>
      </c>
      <c r="X2741" s="28">
        <f t="shared" si="1279"/>
        <v>2763</v>
      </c>
      <c r="Y2741" s="28">
        <f t="shared" si="1280"/>
        <v>19559.908124000001</v>
      </c>
      <c r="Z2741" s="45">
        <f t="shared" si="1281"/>
        <v>0</v>
      </c>
      <c r="AA2741" s="29" t="str">
        <f t="shared" si="1282"/>
        <v>N</v>
      </c>
      <c r="AB2741" s="46">
        <f t="shared" si="1283"/>
        <v>0</v>
      </c>
      <c r="AC2741" s="31">
        <f t="shared" si="1284"/>
        <v>0</v>
      </c>
      <c r="AD2741" s="31">
        <f t="shared" si="1285"/>
        <v>0</v>
      </c>
      <c r="AE2741" s="31">
        <f t="shared" si="1286"/>
        <v>0</v>
      </c>
      <c r="AF2741" s="47">
        <f t="shared" si="1287"/>
        <v>0</v>
      </c>
      <c r="AG2741" s="31">
        <f t="shared" si="1288"/>
        <v>0</v>
      </c>
      <c r="AH2741" s="48">
        <f t="shared" si="1289"/>
        <v>0</v>
      </c>
      <c r="AI2741" s="33">
        <f t="shared" si="1290"/>
        <v>0</v>
      </c>
      <c r="AJ2741" s="33">
        <f t="shared" si="1291"/>
        <v>0</v>
      </c>
      <c r="AK2741" s="33">
        <f t="shared" si="1292"/>
        <v>0</v>
      </c>
      <c r="AL2741" s="33">
        <f t="shared" si="1293"/>
        <v>0</v>
      </c>
      <c r="AM2741" s="34">
        <f t="shared" si="1294"/>
        <v>19559.908124000001</v>
      </c>
    </row>
    <row r="2742" spans="1:39" ht="15" customHeight="1" x14ac:dyDescent="0.3">
      <c r="A2742" s="166" t="s">
        <v>5176</v>
      </c>
      <c r="B2742" s="99">
        <v>7640</v>
      </c>
      <c r="C2742" s="99">
        <v>35776</v>
      </c>
      <c r="D2742" s="165">
        <v>45896</v>
      </c>
      <c r="E2742" s="165">
        <v>46044</v>
      </c>
      <c r="F2742" s="166">
        <v>4</v>
      </c>
      <c r="G2742" s="178">
        <v>2.81</v>
      </c>
      <c r="H2742" s="181">
        <v>0.5</v>
      </c>
      <c r="I2742" s="180">
        <v>1.95E-2</v>
      </c>
      <c r="J2742" s="21">
        <f t="shared" si="1265"/>
        <v>1.19</v>
      </c>
      <c r="K2742" s="21" t="str">
        <f t="shared" si="1266"/>
        <v>Y</v>
      </c>
      <c r="L2742" s="37" t="str">
        <f t="shared" si="1267"/>
        <v>NA</v>
      </c>
      <c r="M2742" s="8" t="str">
        <f t="shared" si="1268"/>
        <v>Y</v>
      </c>
      <c r="N2742" s="42">
        <f t="shared" si="1269"/>
        <v>3</v>
      </c>
      <c r="O2742" s="43">
        <f t="shared" si="1270"/>
        <v>200000</v>
      </c>
      <c r="P2742" s="43" t="str">
        <f t="shared" si="1271"/>
        <v>NA</v>
      </c>
      <c r="Q2742" s="24">
        <f t="shared" si="1272"/>
        <v>7788.9800000000005</v>
      </c>
      <c r="R2742" s="43">
        <f t="shared" si="1273"/>
        <v>0</v>
      </c>
      <c r="S2742" s="24">
        <f t="shared" si="1274"/>
        <v>1000000</v>
      </c>
      <c r="T2742" s="25" t="str">
        <f t="shared" si="1275"/>
        <v>Y</v>
      </c>
      <c r="U2742" s="44">
        <f t="shared" si="1276"/>
        <v>2</v>
      </c>
      <c r="V2742" s="45">
        <f t="shared" si="1277"/>
        <v>200000</v>
      </c>
      <c r="W2742" s="45">
        <f t="shared" si="1278"/>
        <v>1000000</v>
      </c>
      <c r="X2742" s="28">
        <f t="shared" si="1279"/>
        <v>7940.8651100000006</v>
      </c>
      <c r="Y2742" s="28">
        <f t="shared" si="1280"/>
        <v>0</v>
      </c>
      <c r="Z2742" s="45" t="str">
        <f t="shared" si="1281"/>
        <v>NA</v>
      </c>
      <c r="AA2742" s="29" t="str">
        <f t="shared" si="1282"/>
        <v>N</v>
      </c>
      <c r="AB2742" s="46">
        <f t="shared" si="1283"/>
        <v>1</v>
      </c>
      <c r="AC2742" s="31">
        <f t="shared" si="1284"/>
        <v>20000</v>
      </c>
      <c r="AD2742" s="31">
        <f t="shared" si="1285"/>
        <v>65000</v>
      </c>
      <c r="AE2742" s="31">
        <f t="shared" si="1286"/>
        <v>8095.7119796450015</v>
      </c>
      <c r="AF2742" s="47">
        <f t="shared" si="1287"/>
        <v>0</v>
      </c>
      <c r="AG2742" s="31">
        <f t="shared" si="1288"/>
        <v>5398.4429103549983</v>
      </c>
      <c r="AH2742" s="48">
        <f t="shared" si="1289"/>
        <v>0</v>
      </c>
      <c r="AI2742" s="33">
        <f t="shared" si="1290"/>
        <v>0</v>
      </c>
      <c r="AJ2742" s="33">
        <f t="shared" si="1291"/>
        <v>0</v>
      </c>
      <c r="AK2742" s="33">
        <f t="shared" si="1292"/>
        <v>0</v>
      </c>
      <c r="AL2742" s="33">
        <f t="shared" si="1293"/>
        <v>0</v>
      </c>
      <c r="AM2742" s="34">
        <f t="shared" si="1294"/>
        <v>0</v>
      </c>
    </row>
    <row r="2743" spans="1:39" ht="15" customHeight="1" x14ac:dyDescent="0.3">
      <c r="A2743" s="166" t="s">
        <v>5177</v>
      </c>
      <c r="B2743" s="99">
        <v>22780</v>
      </c>
      <c r="C2743" s="99">
        <v>93849</v>
      </c>
      <c r="D2743" s="165">
        <v>45353</v>
      </c>
      <c r="E2743" s="165">
        <v>45414</v>
      </c>
      <c r="F2743" s="166">
        <v>2</v>
      </c>
      <c r="G2743" s="178">
        <v>1.68</v>
      </c>
      <c r="H2743" s="181">
        <v>1</v>
      </c>
      <c r="I2743" s="180">
        <v>7.8299999999999995E-2</v>
      </c>
      <c r="J2743" s="21">
        <f t="shared" si="1265"/>
        <v>0.32000000000000006</v>
      </c>
      <c r="K2743" s="21" t="str">
        <f t="shared" si="1266"/>
        <v>Y</v>
      </c>
      <c r="L2743" s="37" t="str">
        <f t="shared" si="1267"/>
        <v>NA</v>
      </c>
      <c r="M2743" s="8" t="str">
        <f t="shared" si="1268"/>
        <v>Y</v>
      </c>
      <c r="N2743" s="42">
        <f t="shared" si="1269"/>
        <v>1</v>
      </c>
      <c r="O2743" s="43">
        <f t="shared" si="1270"/>
        <v>200000</v>
      </c>
      <c r="P2743" s="43" t="str">
        <f t="shared" si="1271"/>
        <v>NA</v>
      </c>
      <c r="Q2743" s="24">
        <f t="shared" si="1272"/>
        <v>24563.673999999999</v>
      </c>
      <c r="R2743" s="43">
        <f t="shared" si="1273"/>
        <v>0</v>
      </c>
      <c r="S2743" s="24">
        <f t="shared" si="1274"/>
        <v>1000000</v>
      </c>
      <c r="T2743" s="25" t="str">
        <f t="shared" si="1275"/>
        <v>N</v>
      </c>
      <c r="U2743" s="44">
        <f t="shared" si="1276"/>
        <v>0</v>
      </c>
      <c r="V2743" s="45">
        <f t="shared" si="1277"/>
        <v>0</v>
      </c>
      <c r="W2743" s="45">
        <f t="shared" si="1278"/>
        <v>0</v>
      </c>
      <c r="X2743" s="28">
        <f t="shared" si="1279"/>
        <v>0</v>
      </c>
      <c r="Y2743" s="28">
        <f t="shared" si="1280"/>
        <v>0</v>
      </c>
      <c r="Z2743" s="45">
        <f t="shared" si="1281"/>
        <v>0</v>
      </c>
      <c r="AA2743" s="29" t="str">
        <f t="shared" si="1282"/>
        <v>N</v>
      </c>
      <c r="AB2743" s="46">
        <f t="shared" si="1283"/>
        <v>0</v>
      </c>
      <c r="AC2743" s="31">
        <f t="shared" si="1284"/>
        <v>0</v>
      </c>
      <c r="AD2743" s="31">
        <f t="shared" si="1285"/>
        <v>0</v>
      </c>
      <c r="AE2743" s="31">
        <f t="shared" si="1286"/>
        <v>0</v>
      </c>
      <c r="AF2743" s="47">
        <f t="shared" si="1287"/>
        <v>0</v>
      </c>
      <c r="AG2743" s="31">
        <f t="shared" si="1288"/>
        <v>0</v>
      </c>
      <c r="AH2743" s="48">
        <f t="shared" si="1289"/>
        <v>0</v>
      </c>
      <c r="AI2743" s="33">
        <f t="shared" si="1290"/>
        <v>0</v>
      </c>
      <c r="AJ2743" s="33">
        <f t="shared" si="1291"/>
        <v>0</v>
      </c>
      <c r="AK2743" s="33">
        <f t="shared" si="1292"/>
        <v>0</v>
      </c>
      <c r="AL2743" s="33">
        <f t="shared" si="1293"/>
        <v>0</v>
      </c>
      <c r="AM2743" s="34">
        <f t="shared" si="1294"/>
        <v>0</v>
      </c>
    </row>
    <row r="2744" spans="1:39" ht="15" customHeight="1" x14ac:dyDescent="0.3">
      <c r="A2744" s="166" t="s">
        <v>5178</v>
      </c>
      <c r="B2744" s="99">
        <v>23864</v>
      </c>
      <c r="C2744" s="99">
        <v>83721</v>
      </c>
      <c r="D2744" s="165">
        <v>45228</v>
      </c>
      <c r="E2744" s="165">
        <v>45261</v>
      </c>
      <c r="F2744" s="166">
        <v>4</v>
      </c>
      <c r="G2744" s="178">
        <v>1.26</v>
      </c>
      <c r="H2744" s="181">
        <v>1</v>
      </c>
      <c r="I2744" s="180">
        <v>7.4700000000000003E-2</v>
      </c>
      <c r="J2744" s="21">
        <f t="shared" si="1265"/>
        <v>2.74</v>
      </c>
      <c r="K2744" s="21" t="str">
        <f t="shared" si="1266"/>
        <v>Y</v>
      </c>
      <c r="L2744" s="37" t="str">
        <f t="shared" si="1267"/>
        <v>NA</v>
      </c>
      <c r="M2744" s="8" t="str">
        <f t="shared" si="1268"/>
        <v>Y</v>
      </c>
      <c r="N2744" s="42">
        <f t="shared" si="1269"/>
        <v>3</v>
      </c>
      <c r="O2744" s="43">
        <f t="shared" si="1270"/>
        <v>200000</v>
      </c>
      <c r="P2744" s="43" t="str">
        <f t="shared" si="1271"/>
        <v>NA</v>
      </c>
      <c r="Q2744" s="24">
        <f t="shared" si="1272"/>
        <v>25646.640800000001</v>
      </c>
      <c r="R2744" s="43">
        <f t="shared" si="1273"/>
        <v>0</v>
      </c>
      <c r="S2744" s="24">
        <f t="shared" si="1274"/>
        <v>1000000</v>
      </c>
      <c r="T2744" s="25" t="str">
        <f t="shared" si="1275"/>
        <v>Y</v>
      </c>
      <c r="U2744" s="44">
        <f t="shared" si="1276"/>
        <v>2</v>
      </c>
      <c r="V2744" s="45">
        <f t="shared" si="1277"/>
        <v>200000</v>
      </c>
      <c r="W2744" s="45">
        <f t="shared" si="1278"/>
        <v>1000000</v>
      </c>
      <c r="X2744" s="28">
        <f t="shared" si="1279"/>
        <v>27562.444867760001</v>
      </c>
      <c r="Y2744" s="28">
        <f t="shared" si="1280"/>
        <v>0</v>
      </c>
      <c r="Z2744" s="45" t="str">
        <f t="shared" si="1281"/>
        <v>NA</v>
      </c>
      <c r="AA2744" s="29" t="str">
        <f t="shared" si="1282"/>
        <v>Y</v>
      </c>
      <c r="AB2744" s="46">
        <f t="shared" si="1283"/>
        <v>1</v>
      </c>
      <c r="AC2744" s="31">
        <f t="shared" si="1284"/>
        <v>200000</v>
      </c>
      <c r="AD2744" s="31">
        <f t="shared" si="1285"/>
        <v>1000000</v>
      </c>
      <c r="AE2744" s="31">
        <f t="shared" si="1286"/>
        <v>29621.359499381673</v>
      </c>
      <c r="AF2744" s="47">
        <f t="shared" si="1287"/>
        <v>0</v>
      </c>
      <c r="AG2744" s="31" t="str">
        <f t="shared" si="1288"/>
        <v>NA</v>
      </c>
      <c r="AH2744" s="48">
        <f t="shared" si="1289"/>
        <v>0</v>
      </c>
      <c r="AI2744" s="33">
        <f t="shared" si="1290"/>
        <v>0</v>
      </c>
      <c r="AJ2744" s="33">
        <f t="shared" si="1291"/>
        <v>0</v>
      </c>
      <c r="AK2744" s="33">
        <f t="shared" si="1292"/>
        <v>0</v>
      </c>
      <c r="AL2744" s="33">
        <f t="shared" si="1293"/>
        <v>0</v>
      </c>
      <c r="AM2744" s="34">
        <f t="shared" si="1294"/>
        <v>0</v>
      </c>
    </row>
    <row r="2745" spans="1:39" ht="15" customHeight="1" x14ac:dyDescent="0.3">
      <c r="A2745" s="166" t="s">
        <v>5179</v>
      </c>
      <c r="B2745" s="99">
        <v>22895</v>
      </c>
      <c r="C2745" s="99">
        <v>111964</v>
      </c>
      <c r="D2745" s="165">
        <v>45753</v>
      </c>
      <c r="E2745" s="165">
        <v>46032</v>
      </c>
      <c r="F2745" s="166">
        <v>2</v>
      </c>
      <c r="G2745" s="178">
        <v>0.62</v>
      </c>
      <c r="H2745" s="181">
        <v>1</v>
      </c>
      <c r="I2745" s="180">
        <v>1.7000000000000001E-2</v>
      </c>
      <c r="J2745" s="21">
        <f t="shared" si="1265"/>
        <v>1.38</v>
      </c>
      <c r="K2745" s="21" t="str">
        <f t="shared" si="1266"/>
        <v>Y</v>
      </c>
      <c r="L2745" s="37" t="str">
        <f t="shared" si="1267"/>
        <v>NA</v>
      </c>
      <c r="M2745" s="8" t="str">
        <f t="shared" si="1268"/>
        <v>Y</v>
      </c>
      <c r="N2745" s="42">
        <f t="shared" si="1269"/>
        <v>2</v>
      </c>
      <c r="O2745" s="43">
        <f t="shared" si="1270"/>
        <v>200000</v>
      </c>
      <c r="P2745" s="43" t="str">
        <f t="shared" si="1271"/>
        <v>NA</v>
      </c>
      <c r="Q2745" s="24">
        <f t="shared" si="1272"/>
        <v>23284.214999999997</v>
      </c>
      <c r="R2745" s="43">
        <f t="shared" si="1273"/>
        <v>0</v>
      </c>
      <c r="S2745" s="24">
        <f t="shared" si="1274"/>
        <v>1000000</v>
      </c>
      <c r="T2745" s="25" t="str">
        <f t="shared" si="1275"/>
        <v>Y</v>
      </c>
      <c r="U2745" s="44">
        <f t="shared" si="1276"/>
        <v>1</v>
      </c>
      <c r="V2745" s="45">
        <f t="shared" si="1277"/>
        <v>200000</v>
      </c>
      <c r="W2745" s="45">
        <f t="shared" si="1278"/>
        <v>1000000</v>
      </c>
      <c r="X2745" s="28">
        <f t="shared" si="1279"/>
        <v>23680.046654999995</v>
      </c>
      <c r="Y2745" s="28">
        <f t="shared" si="1280"/>
        <v>0</v>
      </c>
      <c r="Z2745" s="45" t="str">
        <f t="shared" si="1281"/>
        <v>NA</v>
      </c>
      <c r="AA2745" s="29" t="str">
        <f t="shared" si="1282"/>
        <v>N</v>
      </c>
      <c r="AB2745" s="46">
        <f t="shared" si="1283"/>
        <v>0</v>
      </c>
      <c r="AC2745" s="31">
        <f t="shared" si="1284"/>
        <v>0</v>
      </c>
      <c r="AD2745" s="31">
        <f t="shared" si="1285"/>
        <v>0</v>
      </c>
      <c r="AE2745" s="31">
        <f t="shared" si="1286"/>
        <v>0</v>
      </c>
      <c r="AF2745" s="47">
        <f t="shared" si="1287"/>
        <v>0</v>
      </c>
      <c r="AG2745" s="31">
        <f t="shared" si="1288"/>
        <v>0</v>
      </c>
      <c r="AH2745" s="48">
        <f t="shared" si="1289"/>
        <v>0</v>
      </c>
      <c r="AI2745" s="33">
        <f t="shared" si="1290"/>
        <v>0</v>
      </c>
      <c r="AJ2745" s="33">
        <f t="shared" si="1291"/>
        <v>0</v>
      </c>
      <c r="AK2745" s="33">
        <f t="shared" si="1292"/>
        <v>0</v>
      </c>
      <c r="AL2745" s="33">
        <f t="shared" si="1293"/>
        <v>0</v>
      </c>
      <c r="AM2745" s="34">
        <f t="shared" si="1294"/>
        <v>0</v>
      </c>
    </row>
    <row r="2746" spans="1:39" ht="15" customHeight="1" x14ac:dyDescent="0.3">
      <c r="A2746" s="166" t="s">
        <v>5180</v>
      </c>
      <c r="B2746" s="99">
        <v>10408</v>
      </c>
      <c r="C2746" s="99">
        <v>81669</v>
      </c>
      <c r="D2746" s="165">
        <v>45943</v>
      </c>
      <c r="E2746" s="165">
        <v>46291</v>
      </c>
      <c r="F2746" s="166">
        <v>2</v>
      </c>
      <c r="G2746" s="178">
        <v>1.82</v>
      </c>
      <c r="H2746" s="181">
        <v>0.25</v>
      </c>
      <c r="I2746" s="180">
        <v>2.0899999999999998E-2</v>
      </c>
      <c r="J2746" s="21">
        <f t="shared" si="1265"/>
        <v>0.17999999999999994</v>
      </c>
      <c r="K2746" s="21" t="str">
        <f t="shared" si="1266"/>
        <v>Y</v>
      </c>
      <c r="L2746" s="37" t="str">
        <f t="shared" si="1267"/>
        <v>NA</v>
      </c>
      <c r="M2746" s="8" t="str">
        <f t="shared" si="1268"/>
        <v>Y</v>
      </c>
      <c r="N2746" s="42">
        <f t="shared" si="1269"/>
        <v>1</v>
      </c>
      <c r="O2746" s="43">
        <f t="shared" si="1270"/>
        <v>200000</v>
      </c>
      <c r="P2746" s="43" t="str">
        <f t="shared" si="1271"/>
        <v>NA</v>
      </c>
      <c r="Q2746" s="24">
        <f t="shared" si="1272"/>
        <v>10625.527199999999</v>
      </c>
      <c r="R2746" s="43">
        <f t="shared" si="1273"/>
        <v>0</v>
      </c>
      <c r="S2746" s="24">
        <f t="shared" si="1274"/>
        <v>1000000</v>
      </c>
      <c r="T2746" s="25" t="str">
        <f t="shared" si="1275"/>
        <v>N</v>
      </c>
      <c r="U2746" s="44">
        <f t="shared" si="1276"/>
        <v>0</v>
      </c>
      <c r="V2746" s="45">
        <f t="shared" si="1277"/>
        <v>0</v>
      </c>
      <c r="W2746" s="45">
        <f t="shared" si="1278"/>
        <v>0</v>
      </c>
      <c r="X2746" s="28">
        <f t="shared" si="1279"/>
        <v>0</v>
      </c>
      <c r="Y2746" s="28">
        <f t="shared" si="1280"/>
        <v>0</v>
      </c>
      <c r="Z2746" s="45">
        <f t="shared" si="1281"/>
        <v>0</v>
      </c>
      <c r="AA2746" s="29" t="str">
        <f t="shared" si="1282"/>
        <v>N</v>
      </c>
      <c r="AB2746" s="46">
        <f t="shared" si="1283"/>
        <v>0</v>
      </c>
      <c r="AC2746" s="31">
        <f t="shared" si="1284"/>
        <v>0</v>
      </c>
      <c r="AD2746" s="31">
        <f t="shared" si="1285"/>
        <v>0</v>
      </c>
      <c r="AE2746" s="31">
        <f t="shared" si="1286"/>
        <v>0</v>
      </c>
      <c r="AF2746" s="47">
        <f t="shared" si="1287"/>
        <v>0</v>
      </c>
      <c r="AG2746" s="31">
        <f t="shared" si="1288"/>
        <v>0</v>
      </c>
      <c r="AH2746" s="48">
        <f t="shared" si="1289"/>
        <v>0</v>
      </c>
      <c r="AI2746" s="33">
        <f t="shared" si="1290"/>
        <v>0</v>
      </c>
      <c r="AJ2746" s="33">
        <f t="shared" si="1291"/>
        <v>0</v>
      </c>
      <c r="AK2746" s="33">
        <f t="shared" si="1292"/>
        <v>0</v>
      </c>
      <c r="AL2746" s="33">
        <f t="shared" si="1293"/>
        <v>0</v>
      </c>
      <c r="AM2746" s="34">
        <f t="shared" si="1294"/>
        <v>0</v>
      </c>
    </row>
    <row r="2747" spans="1:39" ht="15" customHeight="1" x14ac:dyDescent="0.3">
      <c r="A2747" s="166" t="s">
        <v>5181</v>
      </c>
      <c r="B2747" s="99">
        <v>20128</v>
      </c>
      <c r="C2747" s="99">
        <v>53947</v>
      </c>
      <c r="D2747" s="165">
        <v>46102</v>
      </c>
      <c r="E2747" s="165">
        <v>46265</v>
      </c>
      <c r="F2747" s="166">
        <v>4</v>
      </c>
      <c r="G2747" s="178">
        <v>1.38</v>
      </c>
      <c r="H2747" s="181">
        <v>1</v>
      </c>
      <c r="I2747" s="180">
        <v>3.7900000000000003E-2</v>
      </c>
      <c r="J2747" s="21">
        <f t="shared" ref="J2747:J2810" si="1295">MAX(0, F2747-G2747)</f>
        <v>2.62</v>
      </c>
      <c r="K2747" s="21" t="str">
        <f t="shared" ref="K2747:K2810" si="1296">IF(
  AND(
    E2747 &gt;= D2747-10,
    E2747 &lt;= DATE(2028,6,30),
    J2747 &gt; 0
  ),
  "Y",
  "N"
)</f>
        <v>Y</v>
      </c>
      <c r="L2747" s="37" t="str">
        <f t="shared" ref="L2747:L2810" si="1297">IF(
  J2747=0,
  0,
  IF(
    K2747="Y",
    "NA",
    MAX(0, 65000-C2747)
  )
)</f>
        <v>NA</v>
      </c>
      <c r="M2747" s="8" t="str">
        <f t="shared" ref="M2747:M2810" si="1298">IF(AND(K2747="Y",J2747&gt;0),"Y","N")</f>
        <v>Y</v>
      </c>
      <c r="N2747" s="42">
        <f t="shared" ref="N2747:N2810" si="1299">ROUNDUP(J2747/H2747, 0)</f>
        <v>3</v>
      </c>
      <c r="O2747" s="43">
        <f t="shared" ref="O2747:O2810" si="1300">IF(
  N2747=0,
  0,
  IF(
    M2747="Y",
    200000,
    20000
  )
)</f>
        <v>200000</v>
      </c>
      <c r="P2747" s="43" t="str">
        <f t="shared" ref="P2747:P2810" si="1301">IF(
  N2747=0,
  0,
  IF(
    M2747="Y",
    "NA",
    MAX(0, 65000)
  )
)</f>
        <v>NA</v>
      </c>
      <c r="Q2747" s="24">
        <f t="shared" ref="Q2747:Q2810" si="1302">IF(
  N2747=0,
  0,
  MAX(0, MIN(B2747*(1+I2747), O2747, L2747))
)</f>
        <v>20890.851200000001</v>
      </c>
      <c r="R2747" s="43">
        <f t="shared" ref="R2747:R2810" si="1303">IF(
  N2747=0,
  0,
  MAX(0, (B2747*(1+I2747))-Q2747)
)</f>
        <v>0</v>
      </c>
      <c r="S2747" s="24">
        <f t="shared" ref="S2747:S2810" si="1304">IF(
    M2747="Y",
    1000000,
    MAX(0, 65000-C2747-Q2747)
  )</f>
        <v>1000000</v>
      </c>
      <c r="T2747" s="25" t="str">
        <f t="shared" ref="T2747:T2810" si="1305">IF(AND(K2747="Y",J2747&gt;1),"Y","N")</f>
        <v>Y</v>
      </c>
      <c r="U2747" s="44">
        <f t="shared" ref="U2747:U2810" si="1306">MAX(0,(N2747-1))</f>
        <v>2</v>
      </c>
      <c r="V2747" s="45">
        <f t="shared" ref="V2747:V2810" si="1307">IF(
  U2747=0,
  0,
  IF(
    T2747="Y",
    200000,
    20000
  )
)</f>
        <v>200000</v>
      </c>
      <c r="W2747" s="45">
        <f t="shared" ref="W2747:W2810" si="1308">IF(
  U2747=0,
  0,
  IF(
    T2747="Y",
    1000000,
    MAX(0, 65000)
  )
)</f>
        <v>1000000</v>
      </c>
      <c r="X2747" s="28">
        <f t="shared" ref="X2747:X2810" si="1309">IF(
  U2747=0,
  0,
  MAX(0, MIN(B2747*(1+I2747)*(1+I2747), V2747, S2747, (W2747-C2747))
)
)</f>
        <v>21682.614460480003</v>
      </c>
      <c r="Y2747" s="28">
        <f t="shared" ref="Y2747:Y2810" si="1310">IF(
  U2747=0,
  0,
  MAX(0, (B2747*(1+I2747)*(1+I2747)-X2747)
)
)</f>
        <v>0</v>
      </c>
      <c r="Z2747" s="45" t="str">
        <f t="shared" ref="Z2747:Z2810" si="1311">IF(
    T2747="Y",
    "NA",
    MAX(0, W2747-C2747-Q2747-X2747)
  )</f>
        <v>NA</v>
      </c>
      <c r="AA2747" s="29" t="str">
        <f t="shared" ref="AA2747:AA2810" si="1312">IF(AND(K2747="Y",J2747&gt;2),"Y","N")</f>
        <v>Y</v>
      </c>
      <c r="AB2747" s="46">
        <f t="shared" ref="AB2747:AB2810" si="1313">MAX(0,(U2747-1))</f>
        <v>1</v>
      </c>
      <c r="AC2747" s="31">
        <f t="shared" ref="AC2747:AC2810" si="1314">IF(
  AB2747=0,
  0,
  IF(
    AA2747="Y",
    200000,
    20000
  )
)</f>
        <v>200000</v>
      </c>
      <c r="AD2747" s="31">
        <f t="shared" ref="AD2747:AD2810" si="1315">IF(
  AB2747=0,
  0,
  IF(
    AA2747="Y",
    1000000,
    MAX(0, 65000)
  )
)</f>
        <v>1000000</v>
      </c>
      <c r="AE2747" s="31">
        <f t="shared" ref="AE2747:AE2810" si="1316">IF(
  AB2747=0,
  0,
  MAX(0, MIN(B2747*(1+I2747)*(1+I2747)*(1+I2747), AC2747, Z2747))
)</f>
        <v>22504.385548532195</v>
      </c>
      <c r="AF2747" s="47">
        <f t="shared" ref="AF2747:AF2810" si="1317">IF(
  AB2747=0,
  0,
  MAX(0, (B2747*(1+I2747)*(1+I2747)*(1+I2747)-AE2747)
)
)</f>
        <v>0</v>
      </c>
      <c r="AG2747" s="31" t="str">
        <f t="shared" ref="AG2747:AG2810" si="1318">IF(
    AA2747="Y",
    "NA",
    MAX(0, AD2747-C2747-Q2747-X2747-AE2747)
  )</f>
        <v>NA</v>
      </c>
      <c r="AH2747" s="48">
        <f t="shared" si="1289"/>
        <v>0</v>
      </c>
      <c r="AI2747" s="33">
        <f t="shared" si="1290"/>
        <v>0</v>
      </c>
      <c r="AJ2747" s="33">
        <f t="shared" si="1291"/>
        <v>0</v>
      </c>
      <c r="AK2747" s="33">
        <f t="shared" si="1292"/>
        <v>0</v>
      </c>
      <c r="AL2747" s="33">
        <f t="shared" si="1293"/>
        <v>0</v>
      </c>
      <c r="AM2747" s="34">
        <f t="shared" si="1294"/>
        <v>0</v>
      </c>
    </row>
    <row r="2748" spans="1:39" ht="15" customHeight="1" x14ac:dyDescent="0.3">
      <c r="A2748" s="166" t="s">
        <v>5182</v>
      </c>
      <c r="B2748" s="99">
        <v>18813</v>
      </c>
      <c r="C2748" s="99">
        <v>61878</v>
      </c>
      <c r="D2748" s="165">
        <v>44495</v>
      </c>
      <c r="E2748" s="165">
        <v>44566</v>
      </c>
      <c r="F2748" s="166">
        <v>4</v>
      </c>
      <c r="G2748" s="178">
        <v>0.18</v>
      </c>
      <c r="H2748" s="181">
        <v>0.25</v>
      </c>
      <c r="I2748" s="180">
        <v>8.5000000000000006E-2</v>
      </c>
      <c r="J2748" s="21">
        <f t="shared" si="1295"/>
        <v>3.82</v>
      </c>
      <c r="K2748" s="21" t="str">
        <f t="shared" si="1296"/>
        <v>Y</v>
      </c>
      <c r="L2748" s="37" t="str">
        <f t="shared" si="1297"/>
        <v>NA</v>
      </c>
      <c r="M2748" s="8" t="str">
        <f t="shared" si="1298"/>
        <v>Y</v>
      </c>
      <c r="N2748" s="42">
        <f t="shared" si="1299"/>
        <v>16</v>
      </c>
      <c r="O2748" s="43">
        <f t="shared" si="1300"/>
        <v>200000</v>
      </c>
      <c r="P2748" s="43" t="str">
        <f t="shared" si="1301"/>
        <v>NA</v>
      </c>
      <c r="Q2748" s="24">
        <f t="shared" si="1302"/>
        <v>20412.105</v>
      </c>
      <c r="R2748" s="43">
        <f t="shared" si="1303"/>
        <v>0</v>
      </c>
      <c r="S2748" s="24">
        <f t="shared" si="1304"/>
        <v>1000000</v>
      </c>
      <c r="T2748" s="25" t="str">
        <f t="shared" si="1305"/>
        <v>Y</v>
      </c>
      <c r="U2748" s="44">
        <f t="shared" si="1306"/>
        <v>15</v>
      </c>
      <c r="V2748" s="45">
        <f t="shared" si="1307"/>
        <v>200000</v>
      </c>
      <c r="W2748" s="45">
        <f t="shared" si="1308"/>
        <v>1000000</v>
      </c>
      <c r="X2748" s="28">
        <f t="shared" si="1309"/>
        <v>22147.133924999998</v>
      </c>
      <c r="Y2748" s="28">
        <f t="shared" si="1310"/>
        <v>0</v>
      </c>
      <c r="Z2748" s="45" t="str">
        <f t="shared" si="1311"/>
        <v>NA</v>
      </c>
      <c r="AA2748" s="29" t="str">
        <f t="shared" si="1312"/>
        <v>Y</v>
      </c>
      <c r="AB2748" s="46">
        <f t="shared" si="1313"/>
        <v>14</v>
      </c>
      <c r="AC2748" s="31">
        <f t="shared" si="1314"/>
        <v>200000</v>
      </c>
      <c r="AD2748" s="31">
        <f t="shared" si="1315"/>
        <v>1000000</v>
      </c>
      <c r="AE2748" s="31">
        <f t="shared" si="1316"/>
        <v>24029.640308624996</v>
      </c>
      <c r="AF2748" s="47">
        <f t="shared" si="1317"/>
        <v>0</v>
      </c>
      <c r="AG2748" s="31" t="str">
        <f t="shared" si="1318"/>
        <v>NA</v>
      </c>
      <c r="AH2748" s="48">
        <f t="shared" si="1289"/>
        <v>13</v>
      </c>
      <c r="AI2748" s="33">
        <f t="shared" si="1290"/>
        <v>20000</v>
      </c>
      <c r="AJ2748" s="33">
        <f t="shared" si="1291"/>
        <v>65000</v>
      </c>
      <c r="AK2748" s="33">
        <f t="shared" si="1292"/>
        <v>20000</v>
      </c>
      <c r="AL2748" s="33">
        <f t="shared" si="1293"/>
        <v>6072.1597348581199</v>
      </c>
      <c r="AM2748" s="34">
        <f t="shared" si="1294"/>
        <v>6072.1597348581199</v>
      </c>
    </row>
    <row r="2749" spans="1:39" ht="15" customHeight="1" x14ac:dyDescent="0.3">
      <c r="A2749" s="166" t="s">
        <v>5183</v>
      </c>
      <c r="B2749" s="99">
        <v>7248</v>
      </c>
      <c r="C2749" s="99">
        <v>22524</v>
      </c>
      <c r="D2749" s="165">
        <v>44660</v>
      </c>
      <c r="E2749" s="165">
        <v>44705</v>
      </c>
      <c r="F2749" s="166">
        <v>2</v>
      </c>
      <c r="G2749" s="178">
        <v>0.48</v>
      </c>
      <c r="H2749" s="181">
        <v>0.25</v>
      </c>
      <c r="I2749" s="180">
        <v>5.8500000000000003E-2</v>
      </c>
      <c r="J2749" s="21">
        <f t="shared" si="1295"/>
        <v>1.52</v>
      </c>
      <c r="K2749" s="21" t="str">
        <f t="shared" si="1296"/>
        <v>Y</v>
      </c>
      <c r="L2749" s="37" t="str">
        <f t="shared" si="1297"/>
        <v>NA</v>
      </c>
      <c r="M2749" s="8" t="str">
        <f t="shared" si="1298"/>
        <v>Y</v>
      </c>
      <c r="N2749" s="42">
        <f t="shared" si="1299"/>
        <v>7</v>
      </c>
      <c r="O2749" s="43">
        <f t="shared" si="1300"/>
        <v>200000</v>
      </c>
      <c r="P2749" s="43" t="str">
        <f t="shared" si="1301"/>
        <v>NA</v>
      </c>
      <c r="Q2749" s="24">
        <f t="shared" si="1302"/>
        <v>7672.0079999999998</v>
      </c>
      <c r="R2749" s="43">
        <f t="shared" si="1303"/>
        <v>0</v>
      </c>
      <c r="S2749" s="24">
        <f t="shared" si="1304"/>
        <v>1000000</v>
      </c>
      <c r="T2749" s="25" t="str">
        <f t="shared" si="1305"/>
        <v>Y</v>
      </c>
      <c r="U2749" s="44">
        <f t="shared" si="1306"/>
        <v>6</v>
      </c>
      <c r="V2749" s="45">
        <f t="shared" si="1307"/>
        <v>200000</v>
      </c>
      <c r="W2749" s="45">
        <f t="shared" si="1308"/>
        <v>1000000</v>
      </c>
      <c r="X2749" s="28">
        <f t="shared" si="1309"/>
        <v>8120.8204679999999</v>
      </c>
      <c r="Y2749" s="28">
        <f t="shared" si="1310"/>
        <v>0</v>
      </c>
      <c r="Z2749" s="45" t="str">
        <f t="shared" si="1311"/>
        <v>NA</v>
      </c>
      <c r="AA2749" s="29" t="str">
        <f t="shared" si="1312"/>
        <v>N</v>
      </c>
      <c r="AB2749" s="46">
        <f t="shared" si="1313"/>
        <v>5</v>
      </c>
      <c r="AC2749" s="31">
        <f t="shared" si="1314"/>
        <v>20000</v>
      </c>
      <c r="AD2749" s="31">
        <f t="shared" si="1315"/>
        <v>65000</v>
      </c>
      <c r="AE2749" s="31">
        <f t="shared" si="1316"/>
        <v>8595.8884653780005</v>
      </c>
      <c r="AF2749" s="47">
        <f t="shared" si="1317"/>
        <v>0</v>
      </c>
      <c r="AG2749" s="31">
        <f t="shared" si="1318"/>
        <v>18087.283066622</v>
      </c>
      <c r="AH2749" s="48">
        <f t="shared" si="1289"/>
        <v>4</v>
      </c>
      <c r="AI2749" s="33">
        <f t="shared" si="1290"/>
        <v>20000</v>
      </c>
      <c r="AJ2749" s="33">
        <f t="shared" si="1291"/>
        <v>65000</v>
      </c>
      <c r="AK2749" s="33">
        <f t="shared" si="1292"/>
        <v>9098.7479406026141</v>
      </c>
      <c r="AL2749" s="33">
        <f t="shared" si="1293"/>
        <v>0</v>
      </c>
      <c r="AM2749" s="34">
        <f t="shared" si="1294"/>
        <v>0</v>
      </c>
    </row>
    <row r="2750" spans="1:39" ht="15" customHeight="1" x14ac:dyDescent="0.3">
      <c r="A2750" s="166" t="s">
        <v>5184</v>
      </c>
      <c r="B2750" s="99">
        <v>20517</v>
      </c>
      <c r="C2750" s="99">
        <v>45510</v>
      </c>
      <c r="D2750" s="165">
        <v>45049</v>
      </c>
      <c r="E2750" s="165">
        <v>45190</v>
      </c>
      <c r="F2750" s="166">
        <v>4</v>
      </c>
      <c r="G2750" s="178">
        <v>2.83</v>
      </c>
      <c r="H2750" s="181">
        <v>0.75</v>
      </c>
      <c r="I2750" s="180">
        <v>2.6700000000000002E-2</v>
      </c>
      <c r="J2750" s="21">
        <f t="shared" si="1295"/>
        <v>1.17</v>
      </c>
      <c r="K2750" s="21" t="str">
        <f t="shared" si="1296"/>
        <v>Y</v>
      </c>
      <c r="L2750" s="37" t="str">
        <f t="shared" si="1297"/>
        <v>NA</v>
      </c>
      <c r="M2750" s="8" t="str">
        <f t="shared" si="1298"/>
        <v>Y</v>
      </c>
      <c r="N2750" s="42">
        <f t="shared" si="1299"/>
        <v>2</v>
      </c>
      <c r="O2750" s="43">
        <f t="shared" si="1300"/>
        <v>200000</v>
      </c>
      <c r="P2750" s="43" t="str">
        <f t="shared" si="1301"/>
        <v>NA</v>
      </c>
      <c r="Q2750" s="24">
        <f t="shared" si="1302"/>
        <v>21064.803899999999</v>
      </c>
      <c r="R2750" s="43">
        <f t="shared" si="1303"/>
        <v>0</v>
      </c>
      <c r="S2750" s="24">
        <f t="shared" si="1304"/>
        <v>1000000</v>
      </c>
      <c r="T2750" s="25" t="str">
        <f t="shared" si="1305"/>
        <v>Y</v>
      </c>
      <c r="U2750" s="44">
        <f t="shared" si="1306"/>
        <v>1</v>
      </c>
      <c r="V2750" s="45">
        <f t="shared" si="1307"/>
        <v>200000</v>
      </c>
      <c r="W2750" s="45">
        <f t="shared" si="1308"/>
        <v>1000000</v>
      </c>
      <c r="X2750" s="28">
        <f t="shared" si="1309"/>
        <v>21627.234164129997</v>
      </c>
      <c r="Y2750" s="28">
        <f t="shared" si="1310"/>
        <v>0</v>
      </c>
      <c r="Z2750" s="45" t="str">
        <f t="shared" si="1311"/>
        <v>NA</v>
      </c>
      <c r="AA2750" s="29" t="str">
        <f t="shared" si="1312"/>
        <v>N</v>
      </c>
      <c r="AB2750" s="46">
        <f t="shared" si="1313"/>
        <v>0</v>
      </c>
      <c r="AC2750" s="31">
        <f t="shared" si="1314"/>
        <v>0</v>
      </c>
      <c r="AD2750" s="31">
        <f t="shared" si="1315"/>
        <v>0</v>
      </c>
      <c r="AE2750" s="31">
        <f t="shared" si="1316"/>
        <v>0</v>
      </c>
      <c r="AF2750" s="47">
        <f t="shared" si="1317"/>
        <v>0</v>
      </c>
      <c r="AG2750" s="31">
        <f t="shared" si="1318"/>
        <v>0</v>
      </c>
      <c r="AH2750" s="48">
        <f t="shared" si="1289"/>
        <v>0</v>
      </c>
      <c r="AI2750" s="33">
        <f t="shared" si="1290"/>
        <v>0</v>
      </c>
      <c r="AJ2750" s="33">
        <f t="shared" si="1291"/>
        <v>0</v>
      </c>
      <c r="AK2750" s="33">
        <f t="shared" si="1292"/>
        <v>0</v>
      </c>
      <c r="AL2750" s="33">
        <f t="shared" si="1293"/>
        <v>0</v>
      </c>
      <c r="AM2750" s="34">
        <f t="shared" si="1294"/>
        <v>0</v>
      </c>
    </row>
    <row r="2751" spans="1:39" ht="15" customHeight="1" x14ac:dyDescent="0.3">
      <c r="A2751" s="166" t="s">
        <v>5185</v>
      </c>
      <c r="B2751" s="99">
        <v>10366</v>
      </c>
      <c r="C2751" s="99">
        <v>61134</v>
      </c>
      <c r="D2751" s="165">
        <v>45983</v>
      </c>
      <c r="E2751" s="165">
        <v>46309</v>
      </c>
      <c r="F2751" s="166">
        <v>2</v>
      </c>
      <c r="G2751" s="178">
        <v>1.86</v>
      </c>
      <c r="H2751" s="181">
        <v>1</v>
      </c>
      <c r="I2751" s="180">
        <v>4.2799999999999998E-2</v>
      </c>
      <c r="J2751" s="21">
        <f t="shared" si="1295"/>
        <v>0.1399999999999999</v>
      </c>
      <c r="K2751" s="21" t="str">
        <f t="shared" si="1296"/>
        <v>Y</v>
      </c>
      <c r="L2751" s="37" t="str">
        <f t="shared" si="1297"/>
        <v>NA</v>
      </c>
      <c r="M2751" s="8" t="str">
        <f t="shared" si="1298"/>
        <v>Y</v>
      </c>
      <c r="N2751" s="42">
        <f t="shared" si="1299"/>
        <v>1</v>
      </c>
      <c r="O2751" s="43">
        <f t="shared" si="1300"/>
        <v>200000</v>
      </c>
      <c r="P2751" s="43" t="str">
        <f t="shared" si="1301"/>
        <v>NA</v>
      </c>
      <c r="Q2751" s="24">
        <f t="shared" si="1302"/>
        <v>10809.664799999999</v>
      </c>
      <c r="R2751" s="43">
        <f t="shared" si="1303"/>
        <v>0</v>
      </c>
      <c r="S2751" s="24">
        <f t="shared" si="1304"/>
        <v>1000000</v>
      </c>
      <c r="T2751" s="25" t="str">
        <f t="shared" si="1305"/>
        <v>N</v>
      </c>
      <c r="U2751" s="44">
        <f t="shared" si="1306"/>
        <v>0</v>
      </c>
      <c r="V2751" s="45">
        <f t="shared" si="1307"/>
        <v>0</v>
      </c>
      <c r="W2751" s="45">
        <f t="shared" si="1308"/>
        <v>0</v>
      </c>
      <c r="X2751" s="28">
        <f t="shared" si="1309"/>
        <v>0</v>
      </c>
      <c r="Y2751" s="28">
        <f t="shared" si="1310"/>
        <v>0</v>
      </c>
      <c r="Z2751" s="45">
        <f t="shared" si="1311"/>
        <v>0</v>
      </c>
      <c r="AA2751" s="29" t="str">
        <f t="shared" si="1312"/>
        <v>N</v>
      </c>
      <c r="AB2751" s="46">
        <f t="shared" si="1313"/>
        <v>0</v>
      </c>
      <c r="AC2751" s="31">
        <f t="shared" si="1314"/>
        <v>0</v>
      </c>
      <c r="AD2751" s="31">
        <f t="shared" si="1315"/>
        <v>0</v>
      </c>
      <c r="AE2751" s="31">
        <f t="shared" si="1316"/>
        <v>0</v>
      </c>
      <c r="AF2751" s="47">
        <f t="shared" si="1317"/>
        <v>0</v>
      </c>
      <c r="AG2751" s="31">
        <f t="shared" si="1318"/>
        <v>0</v>
      </c>
      <c r="AH2751" s="48">
        <f t="shared" si="1289"/>
        <v>0</v>
      </c>
      <c r="AI2751" s="33">
        <f t="shared" si="1290"/>
        <v>0</v>
      </c>
      <c r="AJ2751" s="33">
        <f t="shared" si="1291"/>
        <v>0</v>
      </c>
      <c r="AK2751" s="33">
        <f t="shared" si="1292"/>
        <v>0</v>
      </c>
      <c r="AL2751" s="33">
        <f t="shared" si="1293"/>
        <v>0</v>
      </c>
      <c r="AM2751" s="34">
        <f t="shared" si="1294"/>
        <v>0</v>
      </c>
    </row>
    <row r="2752" spans="1:39" ht="15" customHeight="1" x14ac:dyDescent="0.3">
      <c r="A2752" s="166" t="s">
        <v>5186</v>
      </c>
      <c r="B2752" s="99">
        <v>24401</v>
      </c>
      <c r="C2752" s="99">
        <v>66231</v>
      </c>
      <c r="D2752" s="165">
        <v>45996</v>
      </c>
      <c r="E2752" s="165">
        <v>46180</v>
      </c>
      <c r="F2752" s="166">
        <v>2</v>
      </c>
      <c r="G2752" s="178">
        <v>1.61</v>
      </c>
      <c r="H2752" s="181">
        <v>0.25</v>
      </c>
      <c r="I2752" s="180">
        <v>3.9300000000000002E-2</v>
      </c>
      <c r="J2752" s="21">
        <f t="shared" si="1295"/>
        <v>0.3899999999999999</v>
      </c>
      <c r="K2752" s="21" t="str">
        <f t="shared" si="1296"/>
        <v>Y</v>
      </c>
      <c r="L2752" s="37" t="str">
        <f t="shared" si="1297"/>
        <v>NA</v>
      </c>
      <c r="M2752" s="8" t="str">
        <f t="shared" si="1298"/>
        <v>Y</v>
      </c>
      <c r="N2752" s="42">
        <f t="shared" si="1299"/>
        <v>2</v>
      </c>
      <c r="O2752" s="43">
        <f t="shared" si="1300"/>
        <v>200000</v>
      </c>
      <c r="P2752" s="43" t="str">
        <f t="shared" si="1301"/>
        <v>NA</v>
      </c>
      <c r="Q2752" s="24">
        <f t="shared" si="1302"/>
        <v>25359.959299999999</v>
      </c>
      <c r="R2752" s="43">
        <f t="shared" si="1303"/>
        <v>0</v>
      </c>
      <c r="S2752" s="24">
        <f t="shared" si="1304"/>
        <v>1000000</v>
      </c>
      <c r="T2752" s="25" t="str">
        <f t="shared" si="1305"/>
        <v>N</v>
      </c>
      <c r="U2752" s="44">
        <f t="shared" si="1306"/>
        <v>1</v>
      </c>
      <c r="V2752" s="45">
        <f t="shared" si="1307"/>
        <v>20000</v>
      </c>
      <c r="W2752" s="45">
        <f t="shared" si="1308"/>
        <v>65000</v>
      </c>
      <c r="X2752" s="28">
        <f t="shared" si="1309"/>
        <v>0</v>
      </c>
      <c r="Y2752" s="28">
        <f t="shared" si="1310"/>
        <v>26356.605700489996</v>
      </c>
      <c r="Z2752" s="45">
        <f t="shared" si="1311"/>
        <v>0</v>
      </c>
      <c r="AA2752" s="29" t="str">
        <f t="shared" si="1312"/>
        <v>N</v>
      </c>
      <c r="AB2752" s="46">
        <f t="shared" si="1313"/>
        <v>0</v>
      </c>
      <c r="AC2752" s="31">
        <f t="shared" si="1314"/>
        <v>0</v>
      </c>
      <c r="AD2752" s="31">
        <f t="shared" si="1315"/>
        <v>0</v>
      </c>
      <c r="AE2752" s="31">
        <f t="shared" si="1316"/>
        <v>0</v>
      </c>
      <c r="AF2752" s="47">
        <f t="shared" si="1317"/>
        <v>0</v>
      </c>
      <c r="AG2752" s="31">
        <f t="shared" si="1318"/>
        <v>0</v>
      </c>
      <c r="AH2752" s="48">
        <f t="shared" si="1289"/>
        <v>0</v>
      </c>
      <c r="AI2752" s="33">
        <f t="shared" si="1290"/>
        <v>0</v>
      </c>
      <c r="AJ2752" s="33">
        <f t="shared" si="1291"/>
        <v>0</v>
      </c>
      <c r="AK2752" s="33">
        <f t="shared" si="1292"/>
        <v>0</v>
      </c>
      <c r="AL2752" s="33">
        <f t="shared" si="1293"/>
        <v>0</v>
      </c>
      <c r="AM2752" s="34">
        <f t="shared" si="1294"/>
        <v>26356.605700489996</v>
      </c>
    </row>
    <row r="2753" spans="1:39" ht="15" customHeight="1" x14ac:dyDescent="0.3">
      <c r="A2753" s="166" t="s">
        <v>5187</v>
      </c>
      <c r="B2753" s="99">
        <v>7259</v>
      </c>
      <c r="C2753" s="99">
        <v>83576</v>
      </c>
      <c r="D2753" s="165">
        <v>44878</v>
      </c>
      <c r="E2753" s="165">
        <v>45082</v>
      </c>
      <c r="F2753" s="166">
        <v>2</v>
      </c>
      <c r="G2753" s="178">
        <v>1.71</v>
      </c>
      <c r="H2753" s="181">
        <v>1</v>
      </c>
      <c r="I2753" s="180">
        <v>2.24E-2</v>
      </c>
      <c r="J2753" s="21">
        <f t="shared" si="1295"/>
        <v>0.29000000000000004</v>
      </c>
      <c r="K2753" s="21" t="str">
        <f t="shared" si="1296"/>
        <v>Y</v>
      </c>
      <c r="L2753" s="37" t="str">
        <f t="shared" si="1297"/>
        <v>NA</v>
      </c>
      <c r="M2753" s="8" t="str">
        <f t="shared" si="1298"/>
        <v>Y</v>
      </c>
      <c r="N2753" s="42">
        <f t="shared" si="1299"/>
        <v>1</v>
      </c>
      <c r="O2753" s="43">
        <f t="shared" si="1300"/>
        <v>200000</v>
      </c>
      <c r="P2753" s="43" t="str">
        <f t="shared" si="1301"/>
        <v>NA</v>
      </c>
      <c r="Q2753" s="24">
        <f t="shared" si="1302"/>
        <v>7421.6016</v>
      </c>
      <c r="R2753" s="43">
        <f t="shared" si="1303"/>
        <v>0</v>
      </c>
      <c r="S2753" s="24">
        <f t="shared" si="1304"/>
        <v>1000000</v>
      </c>
      <c r="T2753" s="25" t="str">
        <f t="shared" si="1305"/>
        <v>N</v>
      </c>
      <c r="U2753" s="44">
        <f t="shared" si="1306"/>
        <v>0</v>
      </c>
      <c r="V2753" s="45">
        <f t="shared" si="1307"/>
        <v>0</v>
      </c>
      <c r="W2753" s="45">
        <f t="shared" si="1308"/>
        <v>0</v>
      </c>
      <c r="X2753" s="28">
        <f t="shared" si="1309"/>
        <v>0</v>
      </c>
      <c r="Y2753" s="28">
        <f t="shared" si="1310"/>
        <v>0</v>
      </c>
      <c r="Z2753" s="45">
        <f t="shared" si="1311"/>
        <v>0</v>
      </c>
      <c r="AA2753" s="29" t="str">
        <f t="shared" si="1312"/>
        <v>N</v>
      </c>
      <c r="AB2753" s="46">
        <f t="shared" si="1313"/>
        <v>0</v>
      </c>
      <c r="AC2753" s="31">
        <f t="shared" si="1314"/>
        <v>0</v>
      </c>
      <c r="AD2753" s="31">
        <f t="shared" si="1315"/>
        <v>0</v>
      </c>
      <c r="AE2753" s="31">
        <f t="shared" si="1316"/>
        <v>0</v>
      </c>
      <c r="AF2753" s="47">
        <f t="shared" si="1317"/>
        <v>0</v>
      </c>
      <c r="AG2753" s="31">
        <f t="shared" si="1318"/>
        <v>0</v>
      </c>
      <c r="AH2753" s="48">
        <f t="shared" ref="AH2753:AH2816" si="1319">MAX(0,(AB2753-1))</f>
        <v>0</v>
      </c>
      <c r="AI2753" s="33">
        <f t="shared" ref="AI2753:AI2816" si="1320">IF(
  AH2753=0,
  0,
     20000
  )</f>
        <v>0</v>
      </c>
      <c r="AJ2753" s="33">
        <f t="shared" ref="AJ2753:AJ2816" si="1321">IF(
  AH2753=0,
  0,
    MAX(0, 65000)
  )</f>
        <v>0</v>
      </c>
      <c r="AK2753" s="33">
        <f t="shared" ref="AK2753:AK2816" si="1322">IF(
  AH2753=0,
  0,
  MAX(0, MIN(B2753*(1+I2753)*(1+I2753)*(1+I2753)*(1+I2753), AI2753, AG2753))
)</f>
        <v>0</v>
      </c>
      <c r="AL2753" s="33">
        <f t="shared" ref="AL2753:AL2816" si="1323">IF(
  AH2753=0,
  0,
  MAX(0, (B2753*(1+I2753)*(1+I2753)*(1+I2753)*(1+I2753)-AK2753)
)
)</f>
        <v>0</v>
      </c>
      <c r="AM2753" s="34">
        <f t="shared" si="1294"/>
        <v>0</v>
      </c>
    </row>
    <row r="2754" spans="1:39" ht="15" customHeight="1" x14ac:dyDescent="0.3">
      <c r="A2754" s="166" t="s">
        <v>5188</v>
      </c>
      <c r="B2754" s="99">
        <v>10013</v>
      </c>
      <c r="C2754" s="99">
        <v>77093</v>
      </c>
      <c r="D2754" s="165">
        <v>45844</v>
      </c>
      <c r="E2754" s="165">
        <v>46141</v>
      </c>
      <c r="F2754" s="166">
        <v>4</v>
      </c>
      <c r="G2754" s="178">
        <v>2.5</v>
      </c>
      <c r="H2754" s="181">
        <v>1</v>
      </c>
      <c r="I2754" s="180">
        <v>4.7500000000000001E-2</v>
      </c>
      <c r="J2754" s="21">
        <f t="shared" si="1295"/>
        <v>1.5</v>
      </c>
      <c r="K2754" s="21" t="str">
        <f t="shared" si="1296"/>
        <v>Y</v>
      </c>
      <c r="L2754" s="37" t="str">
        <f t="shared" si="1297"/>
        <v>NA</v>
      </c>
      <c r="M2754" s="8" t="str">
        <f t="shared" si="1298"/>
        <v>Y</v>
      </c>
      <c r="N2754" s="42">
        <f t="shared" si="1299"/>
        <v>2</v>
      </c>
      <c r="O2754" s="43">
        <f t="shared" si="1300"/>
        <v>200000</v>
      </c>
      <c r="P2754" s="43" t="str">
        <f t="shared" si="1301"/>
        <v>NA</v>
      </c>
      <c r="Q2754" s="24">
        <f t="shared" si="1302"/>
        <v>10488.6175</v>
      </c>
      <c r="R2754" s="43">
        <f t="shared" si="1303"/>
        <v>0</v>
      </c>
      <c r="S2754" s="24">
        <f t="shared" si="1304"/>
        <v>1000000</v>
      </c>
      <c r="T2754" s="25" t="str">
        <f t="shared" si="1305"/>
        <v>Y</v>
      </c>
      <c r="U2754" s="44">
        <f t="shared" si="1306"/>
        <v>1</v>
      </c>
      <c r="V2754" s="45">
        <f t="shared" si="1307"/>
        <v>200000</v>
      </c>
      <c r="W2754" s="45">
        <f t="shared" si="1308"/>
        <v>1000000</v>
      </c>
      <c r="X2754" s="28">
        <f t="shared" si="1309"/>
        <v>10986.826831250002</v>
      </c>
      <c r="Y2754" s="28">
        <f t="shared" si="1310"/>
        <v>0</v>
      </c>
      <c r="Z2754" s="45" t="str">
        <f t="shared" si="1311"/>
        <v>NA</v>
      </c>
      <c r="AA2754" s="29" t="str">
        <f t="shared" si="1312"/>
        <v>N</v>
      </c>
      <c r="AB2754" s="46">
        <f t="shared" si="1313"/>
        <v>0</v>
      </c>
      <c r="AC2754" s="31">
        <f t="shared" si="1314"/>
        <v>0</v>
      </c>
      <c r="AD2754" s="31">
        <f t="shared" si="1315"/>
        <v>0</v>
      </c>
      <c r="AE2754" s="31">
        <f t="shared" si="1316"/>
        <v>0</v>
      </c>
      <c r="AF2754" s="47">
        <f t="shared" si="1317"/>
        <v>0</v>
      </c>
      <c r="AG2754" s="31">
        <f t="shared" si="1318"/>
        <v>0</v>
      </c>
      <c r="AH2754" s="48">
        <f t="shared" si="1319"/>
        <v>0</v>
      </c>
      <c r="AI2754" s="33">
        <f t="shared" si="1320"/>
        <v>0</v>
      </c>
      <c r="AJ2754" s="33">
        <f t="shared" si="1321"/>
        <v>0</v>
      </c>
      <c r="AK2754" s="33">
        <f t="shared" si="1322"/>
        <v>0</v>
      </c>
      <c r="AL2754" s="33">
        <f t="shared" si="1323"/>
        <v>0</v>
      </c>
      <c r="AM2754" s="34">
        <f t="shared" si="1294"/>
        <v>0</v>
      </c>
    </row>
    <row r="2755" spans="1:39" ht="15" customHeight="1" x14ac:dyDescent="0.3">
      <c r="A2755" s="166" t="s">
        <v>5189</v>
      </c>
      <c r="B2755" s="99">
        <v>15561</v>
      </c>
      <c r="C2755" s="99">
        <v>57738</v>
      </c>
      <c r="D2755" s="165">
        <v>44503</v>
      </c>
      <c r="E2755" s="165">
        <v>44577</v>
      </c>
      <c r="F2755" s="166">
        <v>4</v>
      </c>
      <c r="G2755" s="178">
        <v>3.54</v>
      </c>
      <c r="H2755" s="181">
        <v>0.5</v>
      </c>
      <c r="I2755" s="180">
        <v>6.7500000000000004E-2</v>
      </c>
      <c r="J2755" s="21">
        <f t="shared" si="1295"/>
        <v>0.45999999999999996</v>
      </c>
      <c r="K2755" s="21" t="str">
        <f t="shared" si="1296"/>
        <v>Y</v>
      </c>
      <c r="L2755" s="37" t="str">
        <f t="shared" si="1297"/>
        <v>NA</v>
      </c>
      <c r="M2755" s="8" t="str">
        <f t="shared" si="1298"/>
        <v>Y</v>
      </c>
      <c r="N2755" s="42">
        <f t="shared" si="1299"/>
        <v>1</v>
      </c>
      <c r="O2755" s="43">
        <f t="shared" si="1300"/>
        <v>200000</v>
      </c>
      <c r="P2755" s="43" t="str">
        <f t="shared" si="1301"/>
        <v>NA</v>
      </c>
      <c r="Q2755" s="24">
        <f t="shared" si="1302"/>
        <v>16611.367499999997</v>
      </c>
      <c r="R2755" s="43">
        <f t="shared" si="1303"/>
        <v>0</v>
      </c>
      <c r="S2755" s="24">
        <f t="shared" si="1304"/>
        <v>1000000</v>
      </c>
      <c r="T2755" s="25" t="str">
        <f t="shared" si="1305"/>
        <v>N</v>
      </c>
      <c r="U2755" s="44">
        <f t="shared" si="1306"/>
        <v>0</v>
      </c>
      <c r="V2755" s="45">
        <f t="shared" si="1307"/>
        <v>0</v>
      </c>
      <c r="W2755" s="45">
        <f t="shared" si="1308"/>
        <v>0</v>
      </c>
      <c r="X2755" s="28">
        <f t="shared" si="1309"/>
        <v>0</v>
      </c>
      <c r="Y2755" s="28">
        <f t="shared" si="1310"/>
        <v>0</v>
      </c>
      <c r="Z2755" s="45">
        <f t="shared" si="1311"/>
        <v>0</v>
      </c>
      <c r="AA2755" s="29" t="str">
        <f t="shared" si="1312"/>
        <v>N</v>
      </c>
      <c r="AB2755" s="46">
        <f t="shared" si="1313"/>
        <v>0</v>
      </c>
      <c r="AC2755" s="31">
        <f t="shared" si="1314"/>
        <v>0</v>
      </c>
      <c r="AD2755" s="31">
        <f t="shared" si="1315"/>
        <v>0</v>
      </c>
      <c r="AE2755" s="31">
        <f t="shared" si="1316"/>
        <v>0</v>
      </c>
      <c r="AF2755" s="47">
        <f t="shared" si="1317"/>
        <v>0</v>
      </c>
      <c r="AG2755" s="31">
        <f t="shared" si="1318"/>
        <v>0</v>
      </c>
      <c r="AH2755" s="48">
        <f t="shared" si="1319"/>
        <v>0</v>
      </c>
      <c r="AI2755" s="33">
        <f t="shared" si="1320"/>
        <v>0</v>
      </c>
      <c r="AJ2755" s="33">
        <f t="shared" si="1321"/>
        <v>0</v>
      </c>
      <c r="AK2755" s="33">
        <f t="shared" si="1322"/>
        <v>0</v>
      </c>
      <c r="AL2755" s="33">
        <f t="shared" si="1323"/>
        <v>0</v>
      </c>
      <c r="AM2755" s="34">
        <f t="shared" ref="AM2755:AM2818" si="1324">R2755+Y2755+AF2755+AL2755</f>
        <v>0</v>
      </c>
    </row>
    <row r="2756" spans="1:39" ht="15" customHeight="1" x14ac:dyDescent="0.3">
      <c r="A2756" s="166" t="s">
        <v>5190</v>
      </c>
      <c r="B2756" s="99">
        <v>17418</v>
      </c>
      <c r="C2756" s="99">
        <v>71510</v>
      </c>
      <c r="D2756" s="165">
        <v>46146</v>
      </c>
      <c r="E2756" s="165">
        <v>46429</v>
      </c>
      <c r="F2756" s="166">
        <v>4</v>
      </c>
      <c r="G2756" s="178">
        <v>0.81</v>
      </c>
      <c r="H2756" s="181">
        <v>0.5</v>
      </c>
      <c r="I2756" s="180">
        <v>3.9800000000000002E-2</v>
      </c>
      <c r="J2756" s="21">
        <f t="shared" si="1295"/>
        <v>3.19</v>
      </c>
      <c r="K2756" s="21" t="str">
        <f t="shared" si="1296"/>
        <v>Y</v>
      </c>
      <c r="L2756" s="37" t="str">
        <f t="shared" si="1297"/>
        <v>NA</v>
      </c>
      <c r="M2756" s="8" t="str">
        <f t="shared" si="1298"/>
        <v>Y</v>
      </c>
      <c r="N2756" s="42">
        <f t="shared" si="1299"/>
        <v>7</v>
      </c>
      <c r="O2756" s="43">
        <f t="shared" si="1300"/>
        <v>200000</v>
      </c>
      <c r="P2756" s="43" t="str">
        <f t="shared" si="1301"/>
        <v>NA</v>
      </c>
      <c r="Q2756" s="24">
        <f t="shared" si="1302"/>
        <v>18111.236400000002</v>
      </c>
      <c r="R2756" s="43">
        <f t="shared" si="1303"/>
        <v>0</v>
      </c>
      <c r="S2756" s="24">
        <f t="shared" si="1304"/>
        <v>1000000</v>
      </c>
      <c r="T2756" s="25" t="str">
        <f t="shared" si="1305"/>
        <v>Y</v>
      </c>
      <c r="U2756" s="44">
        <f t="shared" si="1306"/>
        <v>6</v>
      </c>
      <c r="V2756" s="45">
        <f t="shared" si="1307"/>
        <v>200000</v>
      </c>
      <c r="W2756" s="45">
        <f t="shared" si="1308"/>
        <v>1000000</v>
      </c>
      <c r="X2756" s="28">
        <f t="shared" si="1309"/>
        <v>18832.063608720004</v>
      </c>
      <c r="Y2756" s="28">
        <f t="shared" si="1310"/>
        <v>0</v>
      </c>
      <c r="Z2756" s="45" t="str">
        <f t="shared" si="1311"/>
        <v>NA</v>
      </c>
      <c r="AA2756" s="29" t="str">
        <f t="shared" si="1312"/>
        <v>Y</v>
      </c>
      <c r="AB2756" s="46">
        <f t="shared" si="1313"/>
        <v>5</v>
      </c>
      <c r="AC2756" s="31">
        <f t="shared" si="1314"/>
        <v>200000</v>
      </c>
      <c r="AD2756" s="31">
        <f t="shared" si="1315"/>
        <v>1000000</v>
      </c>
      <c r="AE2756" s="31">
        <f t="shared" si="1316"/>
        <v>19581.579740347061</v>
      </c>
      <c r="AF2756" s="47">
        <f t="shared" si="1317"/>
        <v>0</v>
      </c>
      <c r="AG2756" s="31" t="str">
        <f t="shared" si="1318"/>
        <v>NA</v>
      </c>
      <c r="AH2756" s="48">
        <f t="shared" si="1319"/>
        <v>4</v>
      </c>
      <c r="AI2756" s="33">
        <f t="shared" si="1320"/>
        <v>20000</v>
      </c>
      <c r="AJ2756" s="33">
        <f t="shared" si="1321"/>
        <v>65000</v>
      </c>
      <c r="AK2756" s="33">
        <f t="shared" si="1322"/>
        <v>20000</v>
      </c>
      <c r="AL2756" s="33">
        <f t="shared" si="1323"/>
        <v>360.92661401287478</v>
      </c>
      <c r="AM2756" s="34">
        <f t="shared" si="1324"/>
        <v>360.92661401287478</v>
      </c>
    </row>
    <row r="2757" spans="1:39" ht="15" customHeight="1" x14ac:dyDescent="0.3">
      <c r="A2757" s="166" t="s">
        <v>5191</v>
      </c>
      <c r="B2757" s="99">
        <v>14163</v>
      </c>
      <c r="C2757" s="99">
        <v>102302</v>
      </c>
      <c r="D2757" s="165">
        <v>44768</v>
      </c>
      <c r="E2757" s="165">
        <v>44939</v>
      </c>
      <c r="F2757" s="166">
        <v>2</v>
      </c>
      <c r="G2757" s="178">
        <v>1.08</v>
      </c>
      <c r="H2757" s="181">
        <v>0.5</v>
      </c>
      <c r="I2757" s="180">
        <v>2.1000000000000001E-2</v>
      </c>
      <c r="J2757" s="21">
        <f t="shared" si="1295"/>
        <v>0.91999999999999993</v>
      </c>
      <c r="K2757" s="21" t="str">
        <f t="shared" si="1296"/>
        <v>Y</v>
      </c>
      <c r="L2757" s="37" t="str">
        <f t="shared" si="1297"/>
        <v>NA</v>
      </c>
      <c r="M2757" s="8" t="str">
        <f t="shared" si="1298"/>
        <v>Y</v>
      </c>
      <c r="N2757" s="42">
        <f t="shared" si="1299"/>
        <v>2</v>
      </c>
      <c r="O2757" s="43">
        <f t="shared" si="1300"/>
        <v>200000</v>
      </c>
      <c r="P2757" s="43" t="str">
        <f t="shared" si="1301"/>
        <v>NA</v>
      </c>
      <c r="Q2757" s="24">
        <f t="shared" si="1302"/>
        <v>14460.422999999999</v>
      </c>
      <c r="R2757" s="43">
        <f t="shared" si="1303"/>
        <v>0</v>
      </c>
      <c r="S2757" s="24">
        <f t="shared" si="1304"/>
        <v>1000000</v>
      </c>
      <c r="T2757" s="25" t="str">
        <f t="shared" si="1305"/>
        <v>N</v>
      </c>
      <c r="U2757" s="44">
        <f t="shared" si="1306"/>
        <v>1</v>
      </c>
      <c r="V2757" s="45">
        <f t="shared" si="1307"/>
        <v>20000</v>
      </c>
      <c r="W2757" s="45">
        <f t="shared" si="1308"/>
        <v>65000</v>
      </c>
      <c r="X2757" s="28">
        <f t="shared" si="1309"/>
        <v>0</v>
      </c>
      <c r="Y2757" s="28">
        <f t="shared" si="1310"/>
        <v>14764.091882999997</v>
      </c>
      <c r="Z2757" s="45">
        <f t="shared" si="1311"/>
        <v>0</v>
      </c>
      <c r="AA2757" s="29" t="str">
        <f t="shared" si="1312"/>
        <v>N</v>
      </c>
      <c r="AB2757" s="46">
        <f t="shared" si="1313"/>
        <v>0</v>
      </c>
      <c r="AC2757" s="31">
        <f t="shared" si="1314"/>
        <v>0</v>
      </c>
      <c r="AD2757" s="31">
        <f t="shared" si="1315"/>
        <v>0</v>
      </c>
      <c r="AE2757" s="31">
        <f t="shared" si="1316"/>
        <v>0</v>
      </c>
      <c r="AF2757" s="47">
        <f t="shared" si="1317"/>
        <v>0</v>
      </c>
      <c r="AG2757" s="31">
        <f t="shared" si="1318"/>
        <v>0</v>
      </c>
      <c r="AH2757" s="48">
        <f t="shared" si="1319"/>
        <v>0</v>
      </c>
      <c r="AI2757" s="33">
        <f t="shared" si="1320"/>
        <v>0</v>
      </c>
      <c r="AJ2757" s="33">
        <f t="shared" si="1321"/>
        <v>0</v>
      </c>
      <c r="AK2757" s="33">
        <f t="shared" si="1322"/>
        <v>0</v>
      </c>
      <c r="AL2757" s="33">
        <f t="shared" si="1323"/>
        <v>0</v>
      </c>
      <c r="AM2757" s="34">
        <f t="shared" si="1324"/>
        <v>14764.091882999997</v>
      </c>
    </row>
    <row r="2758" spans="1:39" ht="15" customHeight="1" x14ac:dyDescent="0.3">
      <c r="A2758" s="166" t="s">
        <v>5192</v>
      </c>
      <c r="B2758" s="99">
        <v>7614</v>
      </c>
      <c r="C2758" s="99">
        <v>48126</v>
      </c>
      <c r="D2758" s="165">
        <v>44430</v>
      </c>
      <c r="E2758" s="165">
        <v>44511</v>
      </c>
      <c r="F2758" s="166">
        <v>4</v>
      </c>
      <c r="G2758" s="178">
        <v>1.18</v>
      </c>
      <c r="H2758" s="181">
        <v>0.75</v>
      </c>
      <c r="I2758" s="180">
        <v>2.64E-2</v>
      </c>
      <c r="J2758" s="21">
        <f t="shared" si="1295"/>
        <v>2.8200000000000003</v>
      </c>
      <c r="K2758" s="21" t="str">
        <f t="shared" si="1296"/>
        <v>Y</v>
      </c>
      <c r="L2758" s="37" t="str">
        <f t="shared" si="1297"/>
        <v>NA</v>
      </c>
      <c r="M2758" s="8" t="str">
        <f t="shared" si="1298"/>
        <v>Y</v>
      </c>
      <c r="N2758" s="42">
        <f t="shared" si="1299"/>
        <v>4</v>
      </c>
      <c r="O2758" s="43">
        <f t="shared" si="1300"/>
        <v>200000</v>
      </c>
      <c r="P2758" s="43" t="str">
        <f t="shared" si="1301"/>
        <v>NA</v>
      </c>
      <c r="Q2758" s="24">
        <f t="shared" si="1302"/>
        <v>7815.0095999999994</v>
      </c>
      <c r="R2758" s="43">
        <f t="shared" si="1303"/>
        <v>0</v>
      </c>
      <c r="S2758" s="24">
        <f t="shared" si="1304"/>
        <v>1000000</v>
      </c>
      <c r="T2758" s="25" t="str">
        <f t="shared" si="1305"/>
        <v>Y</v>
      </c>
      <c r="U2758" s="44">
        <f t="shared" si="1306"/>
        <v>3</v>
      </c>
      <c r="V2758" s="45">
        <f t="shared" si="1307"/>
        <v>200000</v>
      </c>
      <c r="W2758" s="45">
        <f t="shared" si="1308"/>
        <v>1000000</v>
      </c>
      <c r="X2758" s="28">
        <f t="shared" si="1309"/>
        <v>8021.3258534399993</v>
      </c>
      <c r="Y2758" s="28">
        <f t="shared" si="1310"/>
        <v>0</v>
      </c>
      <c r="Z2758" s="45" t="str">
        <f t="shared" si="1311"/>
        <v>NA</v>
      </c>
      <c r="AA2758" s="29" t="str">
        <f t="shared" si="1312"/>
        <v>Y</v>
      </c>
      <c r="AB2758" s="46">
        <f t="shared" si="1313"/>
        <v>2</v>
      </c>
      <c r="AC2758" s="31">
        <f t="shared" si="1314"/>
        <v>200000</v>
      </c>
      <c r="AD2758" s="31">
        <f t="shared" si="1315"/>
        <v>1000000</v>
      </c>
      <c r="AE2758" s="31">
        <f t="shared" si="1316"/>
        <v>8233.0888559708146</v>
      </c>
      <c r="AF2758" s="47">
        <f t="shared" si="1317"/>
        <v>0</v>
      </c>
      <c r="AG2758" s="31" t="str">
        <f t="shared" si="1318"/>
        <v>NA</v>
      </c>
      <c r="AH2758" s="48">
        <f t="shared" si="1319"/>
        <v>1</v>
      </c>
      <c r="AI2758" s="33">
        <f t="shared" si="1320"/>
        <v>20000</v>
      </c>
      <c r="AJ2758" s="33">
        <f t="shared" si="1321"/>
        <v>65000</v>
      </c>
      <c r="AK2758" s="33">
        <f t="shared" si="1322"/>
        <v>8450.4424017684432</v>
      </c>
      <c r="AL2758" s="33">
        <f t="shared" si="1323"/>
        <v>0</v>
      </c>
      <c r="AM2758" s="34">
        <f t="shared" si="1324"/>
        <v>0</v>
      </c>
    </row>
    <row r="2759" spans="1:39" ht="15" customHeight="1" x14ac:dyDescent="0.3">
      <c r="A2759" s="166" t="s">
        <v>5193</v>
      </c>
      <c r="B2759" s="99">
        <v>13748</v>
      </c>
      <c r="C2759" s="99">
        <v>33106</v>
      </c>
      <c r="D2759" s="165">
        <v>44957</v>
      </c>
      <c r="E2759" s="165">
        <v>45312</v>
      </c>
      <c r="F2759" s="166">
        <v>2</v>
      </c>
      <c r="G2759" s="178">
        <v>1.1100000000000001</v>
      </c>
      <c r="H2759" s="181">
        <v>0.5</v>
      </c>
      <c r="I2759" s="180">
        <v>2.64E-2</v>
      </c>
      <c r="J2759" s="21">
        <f t="shared" si="1295"/>
        <v>0.8899999999999999</v>
      </c>
      <c r="K2759" s="21" t="str">
        <f t="shared" si="1296"/>
        <v>Y</v>
      </c>
      <c r="L2759" s="37" t="str">
        <f t="shared" si="1297"/>
        <v>NA</v>
      </c>
      <c r="M2759" s="8" t="str">
        <f t="shared" si="1298"/>
        <v>Y</v>
      </c>
      <c r="N2759" s="42">
        <f t="shared" si="1299"/>
        <v>2</v>
      </c>
      <c r="O2759" s="43">
        <f t="shared" si="1300"/>
        <v>200000</v>
      </c>
      <c r="P2759" s="43" t="str">
        <f t="shared" si="1301"/>
        <v>NA</v>
      </c>
      <c r="Q2759" s="24">
        <f t="shared" si="1302"/>
        <v>14110.947200000001</v>
      </c>
      <c r="R2759" s="43">
        <f t="shared" si="1303"/>
        <v>0</v>
      </c>
      <c r="S2759" s="24">
        <f t="shared" si="1304"/>
        <v>1000000</v>
      </c>
      <c r="T2759" s="25" t="str">
        <f t="shared" si="1305"/>
        <v>N</v>
      </c>
      <c r="U2759" s="44">
        <f t="shared" si="1306"/>
        <v>1</v>
      </c>
      <c r="V2759" s="45">
        <f t="shared" si="1307"/>
        <v>20000</v>
      </c>
      <c r="W2759" s="45">
        <f t="shared" si="1308"/>
        <v>65000</v>
      </c>
      <c r="X2759" s="28">
        <f t="shared" si="1309"/>
        <v>14483.47620608</v>
      </c>
      <c r="Y2759" s="28">
        <f t="shared" si="1310"/>
        <v>0</v>
      </c>
      <c r="Z2759" s="45">
        <f t="shared" si="1311"/>
        <v>3299.5765939199973</v>
      </c>
      <c r="AA2759" s="29" t="str">
        <f t="shared" si="1312"/>
        <v>N</v>
      </c>
      <c r="AB2759" s="46">
        <f t="shared" si="1313"/>
        <v>0</v>
      </c>
      <c r="AC2759" s="31">
        <f t="shared" si="1314"/>
        <v>0</v>
      </c>
      <c r="AD2759" s="31">
        <f t="shared" si="1315"/>
        <v>0</v>
      </c>
      <c r="AE2759" s="31">
        <f t="shared" si="1316"/>
        <v>0</v>
      </c>
      <c r="AF2759" s="47">
        <f t="shared" si="1317"/>
        <v>0</v>
      </c>
      <c r="AG2759" s="31">
        <f t="shared" si="1318"/>
        <v>0</v>
      </c>
      <c r="AH2759" s="48">
        <f t="shared" si="1319"/>
        <v>0</v>
      </c>
      <c r="AI2759" s="33">
        <f t="shared" si="1320"/>
        <v>0</v>
      </c>
      <c r="AJ2759" s="33">
        <f t="shared" si="1321"/>
        <v>0</v>
      </c>
      <c r="AK2759" s="33">
        <f t="shared" si="1322"/>
        <v>0</v>
      </c>
      <c r="AL2759" s="33">
        <f t="shared" si="1323"/>
        <v>0</v>
      </c>
      <c r="AM2759" s="34">
        <f t="shared" si="1324"/>
        <v>0</v>
      </c>
    </row>
    <row r="2760" spans="1:39" ht="15" customHeight="1" x14ac:dyDescent="0.3">
      <c r="A2760" s="166" t="s">
        <v>5194</v>
      </c>
      <c r="B2760" s="99">
        <v>23250</v>
      </c>
      <c r="C2760" s="99">
        <v>62035</v>
      </c>
      <c r="D2760" s="165">
        <v>44802</v>
      </c>
      <c r="E2760" s="165">
        <v>44998</v>
      </c>
      <c r="F2760" s="166">
        <v>2</v>
      </c>
      <c r="G2760" s="178">
        <v>0.54</v>
      </c>
      <c r="H2760" s="181">
        <v>0.25</v>
      </c>
      <c r="I2760" s="180">
        <v>7.1400000000000005E-2</v>
      </c>
      <c r="J2760" s="21">
        <f t="shared" si="1295"/>
        <v>1.46</v>
      </c>
      <c r="K2760" s="21" t="str">
        <f t="shared" si="1296"/>
        <v>Y</v>
      </c>
      <c r="L2760" s="37" t="str">
        <f t="shared" si="1297"/>
        <v>NA</v>
      </c>
      <c r="M2760" s="8" t="str">
        <f t="shared" si="1298"/>
        <v>Y</v>
      </c>
      <c r="N2760" s="42">
        <f t="shared" si="1299"/>
        <v>6</v>
      </c>
      <c r="O2760" s="43">
        <f t="shared" si="1300"/>
        <v>200000</v>
      </c>
      <c r="P2760" s="43" t="str">
        <f t="shared" si="1301"/>
        <v>NA</v>
      </c>
      <c r="Q2760" s="24">
        <f t="shared" si="1302"/>
        <v>24910.05</v>
      </c>
      <c r="R2760" s="43">
        <f t="shared" si="1303"/>
        <v>0</v>
      </c>
      <c r="S2760" s="24">
        <f t="shared" si="1304"/>
        <v>1000000</v>
      </c>
      <c r="T2760" s="25" t="str">
        <f t="shared" si="1305"/>
        <v>Y</v>
      </c>
      <c r="U2760" s="44">
        <f t="shared" si="1306"/>
        <v>5</v>
      </c>
      <c r="V2760" s="45">
        <f t="shared" si="1307"/>
        <v>200000</v>
      </c>
      <c r="W2760" s="45">
        <f t="shared" si="1308"/>
        <v>1000000</v>
      </c>
      <c r="X2760" s="28">
        <f t="shared" si="1309"/>
        <v>26688.627569999997</v>
      </c>
      <c r="Y2760" s="28">
        <f t="shared" si="1310"/>
        <v>0</v>
      </c>
      <c r="Z2760" s="45" t="str">
        <f t="shared" si="1311"/>
        <v>NA</v>
      </c>
      <c r="AA2760" s="29" t="str">
        <f t="shared" si="1312"/>
        <v>N</v>
      </c>
      <c r="AB2760" s="46">
        <f t="shared" si="1313"/>
        <v>4</v>
      </c>
      <c r="AC2760" s="31">
        <f t="shared" si="1314"/>
        <v>20000</v>
      </c>
      <c r="AD2760" s="31">
        <f t="shared" si="1315"/>
        <v>65000</v>
      </c>
      <c r="AE2760" s="31">
        <f t="shared" si="1316"/>
        <v>20000</v>
      </c>
      <c r="AF2760" s="47">
        <f t="shared" si="1317"/>
        <v>8594.1955784979946</v>
      </c>
      <c r="AG2760" s="31">
        <f t="shared" si="1318"/>
        <v>0</v>
      </c>
      <c r="AH2760" s="48">
        <f t="shared" si="1319"/>
        <v>3</v>
      </c>
      <c r="AI2760" s="33">
        <f t="shared" si="1320"/>
        <v>20000</v>
      </c>
      <c r="AJ2760" s="33">
        <f t="shared" si="1321"/>
        <v>65000</v>
      </c>
      <c r="AK2760" s="33">
        <f t="shared" si="1322"/>
        <v>0</v>
      </c>
      <c r="AL2760" s="33">
        <f t="shared" si="1323"/>
        <v>30635.82114280275</v>
      </c>
      <c r="AM2760" s="34">
        <f t="shared" si="1324"/>
        <v>39230.016721300744</v>
      </c>
    </row>
    <row r="2761" spans="1:39" ht="15" customHeight="1" x14ac:dyDescent="0.3">
      <c r="A2761" s="166" t="s">
        <v>5195</v>
      </c>
      <c r="B2761" s="99">
        <v>7168</v>
      </c>
      <c r="C2761" s="99">
        <v>44821</v>
      </c>
      <c r="D2761" s="165">
        <v>45043</v>
      </c>
      <c r="E2761" s="165">
        <v>45234</v>
      </c>
      <c r="F2761" s="166">
        <v>2</v>
      </c>
      <c r="G2761" s="178">
        <v>1.35</v>
      </c>
      <c r="H2761" s="181">
        <v>1</v>
      </c>
      <c r="I2761" s="180">
        <v>7.6899999999999996E-2</v>
      </c>
      <c r="J2761" s="21">
        <f t="shared" si="1295"/>
        <v>0.64999999999999991</v>
      </c>
      <c r="K2761" s="21" t="str">
        <f t="shared" si="1296"/>
        <v>Y</v>
      </c>
      <c r="L2761" s="37" t="str">
        <f t="shared" si="1297"/>
        <v>NA</v>
      </c>
      <c r="M2761" s="8" t="str">
        <f t="shared" si="1298"/>
        <v>Y</v>
      </c>
      <c r="N2761" s="42">
        <f t="shared" si="1299"/>
        <v>1</v>
      </c>
      <c r="O2761" s="43">
        <f t="shared" si="1300"/>
        <v>200000</v>
      </c>
      <c r="P2761" s="43" t="str">
        <f t="shared" si="1301"/>
        <v>NA</v>
      </c>
      <c r="Q2761" s="24">
        <f t="shared" si="1302"/>
        <v>7719.2191999999995</v>
      </c>
      <c r="R2761" s="43">
        <f t="shared" si="1303"/>
        <v>0</v>
      </c>
      <c r="S2761" s="24">
        <f t="shared" si="1304"/>
        <v>1000000</v>
      </c>
      <c r="T2761" s="25" t="str">
        <f t="shared" si="1305"/>
        <v>N</v>
      </c>
      <c r="U2761" s="44">
        <f t="shared" si="1306"/>
        <v>0</v>
      </c>
      <c r="V2761" s="45">
        <f t="shared" si="1307"/>
        <v>0</v>
      </c>
      <c r="W2761" s="45">
        <f t="shared" si="1308"/>
        <v>0</v>
      </c>
      <c r="X2761" s="28">
        <f t="shared" si="1309"/>
        <v>0</v>
      </c>
      <c r="Y2761" s="28">
        <f t="shared" si="1310"/>
        <v>0</v>
      </c>
      <c r="Z2761" s="45">
        <f t="shared" si="1311"/>
        <v>0</v>
      </c>
      <c r="AA2761" s="29" t="str">
        <f t="shared" si="1312"/>
        <v>N</v>
      </c>
      <c r="AB2761" s="46">
        <f t="shared" si="1313"/>
        <v>0</v>
      </c>
      <c r="AC2761" s="31">
        <f t="shared" si="1314"/>
        <v>0</v>
      </c>
      <c r="AD2761" s="31">
        <f t="shared" si="1315"/>
        <v>0</v>
      </c>
      <c r="AE2761" s="31">
        <f t="shared" si="1316"/>
        <v>0</v>
      </c>
      <c r="AF2761" s="47">
        <f t="shared" si="1317"/>
        <v>0</v>
      </c>
      <c r="AG2761" s="31">
        <f t="shared" si="1318"/>
        <v>0</v>
      </c>
      <c r="AH2761" s="48">
        <f t="shared" si="1319"/>
        <v>0</v>
      </c>
      <c r="AI2761" s="33">
        <f t="shared" si="1320"/>
        <v>0</v>
      </c>
      <c r="AJ2761" s="33">
        <f t="shared" si="1321"/>
        <v>0</v>
      </c>
      <c r="AK2761" s="33">
        <f t="shared" si="1322"/>
        <v>0</v>
      </c>
      <c r="AL2761" s="33">
        <f t="shared" si="1323"/>
        <v>0</v>
      </c>
      <c r="AM2761" s="34">
        <f t="shared" si="1324"/>
        <v>0</v>
      </c>
    </row>
    <row r="2762" spans="1:39" ht="15" customHeight="1" x14ac:dyDescent="0.3">
      <c r="A2762" s="166" t="s">
        <v>5196</v>
      </c>
      <c r="B2762" s="99">
        <v>13679</v>
      </c>
      <c r="C2762" s="99">
        <v>41980</v>
      </c>
      <c r="D2762" s="165">
        <v>45699</v>
      </c>
      <c r="E2762" s="165">
        <v>46016</v>
      </c>
      <c r="F2762" s="166">
        <v>4</v>
      </c>
      <c r="G2762" s="178">
        <v>3.01</v>
      </c>
      <c r="H2762" s="181">
        <v>1</v>
      </c>
      <c r="I2762" s="180">
        <v>7.7799999999999994E-2</v>
      </c>
      <c r="J2762" s="21">
        <f t="shared" si="1295"/>
        <v>0.99000000000000021</v>
      </c>
      <c r="K2762" s="21" t="str">
        <f t="shared" si="1296"/>
        <v>Y</v>
      </c>
      <c r="L2762" s="37" t="str">
        <f t="shared" si="1297"/>
        <v>NA</v>
      </c>
      <c r="M2762" s="8" t="str">
        <f t="shared" si="1298"/>
        <v>Y</v>
      </c>
      <c r="N2762" s="42">
        <f t="shared" si="1299"/>
        <v>1</v>
      </c>
      <c r="O2762" s="43">
        <f t="shared" si="1300"/>
        <v>200000</v>
      </c>
      <c r="P2762" s="43" t="str">
        <f t="shared" si="1301"/>
        <v>NA</v>
      </c>
      <c r="Q2762" s="24">
        <f t="shared" si="1302"/>
        <v>14743.226200000001</v>
      </c>
      <c r="R2762" s="43">
        <f t="shared" si="1303"/>
        <v>0</v>
      </c>
      <c r="S2762" s="24">
        <f t="shared" si="1304"/>
        <v>1000000</v>
      </c>
      <c r="T2762" s="25" t="str">
        <f t="shared" si="1305"/>
        <v>N</v>
      </c>
      <c r="U2762" s="44">
        <f t="shared" si="1306"/>
        <v>0</v>
      </c>
      <c r="V2762" s="45">
        <f t="shared" si="1307"/>
        <v>0</v>
      </c>
      <c r="W2762" s="45">
        <f t="shared" si="1308"/>
        <v>0</v>
      </c>
      <c r="X2762" s="28">
        <f t="shared" si="1309"/>
        <v>0</v>
      </c>
      <c r="Y2762" s="28">
        <f t="shared" si="1310"/>
        <v>0</v>
      </c>
      <c r="Z2762" s="45">
        <f t="shared" si="1311"/>
        <v>0</v>
      </c>
      <c r="AA2762" s="29" t="str">
        <f t="shared" si="1312"/>
        <v>N</v>
      </c>
      <c r="AB2762" s="46">
        <f t="shared" si="1313"/>
        <v>0</v>
      </c>
      <c r="AC2762" s="31">
        <f t="shared" si="1314"/>
        <v>0</v>
      </c>
      <c r="AD2762" s="31">
        <f t="shared" si="1315"/>
        <v>0</v>
      </c>
      <c r="AE2762" s="31">
        <f t="shared" si="1316"/>
        <v>0</v>
      </c>
      <c r="AF2762" s="47">
        <f t="shared" si="1317"/>
        <v>0</v>
      </c>
      <c r="AG2762" s="31">
        <f t="shared" si="1318"/>
        <v>0</v>
      </c>
      <c r="AH2762" s="48">
        <f t="shared" si="1319"/>
        <v>0</v>
      </c>
      <c r="AI2762" s="33">
        <f t="shared" si="1320"/>
        <v>0</v>
      </c>
      <c r="AJ2762" s="33">
        <f t="shared" si="1321"/>
        <v>0</v>
      </c>
      <c r="AK2762" s="33">
        <f t="shared" si="1322"/>
        <v>0</v>
      </c>
      <c r="AL2762" s="33">
        <f t="shared" si="1323"/>
        <v>0</v>
      </c>
      <c r="AM2762" s="34">
        <f t="shared" si="1324"/>
        <v>0</v>
      </c>
    </row>
    <row r="2763" spans="1:39" ht="15" customHeight="1" x14ac:dyDescent="0.3">
      <c r="A2763" s="166" t="s">
        <v>5197</v>
      </c>
      <c r="B2763" s="99">
        <v>12186</v>
      </c>
      <c r="C2763" s="99">
        <v>40317</v>
      </c>
      <c r="D2763" s="165">
        <v>45161</v>
      </c>
      <c r="E2763" s="165">
        <v>45443</v>
      </c>
      <c r="F2763" s="166">
        <v>2</v>
      </c>
      <c r="G2763" s="178">
        <v>1.54</v>
      </c>
      <c r="H2763" s="181">
        <v>0.25</v>
      </c>
      <c r="I2763" s="180">
        <v>2.5700000000000001E-2</v>
      </c>
      <c r="J2763" s="21">
        <f t="shared" si="1295"/>
        <v>0.45999999999999996</v>
      </c>
      <c r="K2763" s="21" t="str">
        <f t="shared" si="1296"/>
        <v>Y</v>
      </c>
      <c r="L2763" s="37" t="str">
        <f t="shared" si="1297"/>
        <v>NA</v>
      </c>
      <c r="M2763" s="8" t="str">
        <f t="shared" si="1298"/>
        <v>Y</v>
      </c>
      <c r="N2763" s="42">
        <f t="shared" si="1299"/>
        <v>2</v>
      </c>
      <c r="O2763" s="43">
        <f t="shared" si="1300"/>
        <v>200000</v>
      </c>
      <c r="P2763" s="43" t="str">
        <f t="shared" si="1301"/>
        <v>NA</v>
      </c>
      <c r="Q2763" s="24">
        <f t="shared" si="1302"/>
        <v>12499.180200000001</v>
      </c>
      <c r="R2763" s="43">
        <f t="shared" si="1303"/>
        <v>0</v>
      </c>
      <c r="S2763" s="24">
        <f t="shared" si="1304"/>
        <v>1000000</v>
      </c>
      <c r="T2763" s="25" t="str">
        <f t="shared" si="1305"/>
        <v>N</v>
      </c>
      <c r="U2763" s="44">
        <f t="shared" si="1306"/>
        <v>1</v>
      </c>
      <c r="V2763" s="45">
        <f t="shared" si="1307"/>
        <v>20000</v>
      </c>
      <c r="W2763" s="45">
        <f t="shared" si="1308"/>
        <v>65000</v>
      </c>
      <c r="X2763" s="28">
        <f t="shared" si="1309"/>
        <v>12820.409131140001</v>
      </c>
      <c r="Y2763" s="28">
        <f t="shared" si="1310"/>
        <v>0</v>
      </c>
      <c r="Z2763" s="45">
        <f t="shared" si="1311"/>
        <v>0</v>
      </c>
      <c r="AA2763" s="29" t="str">
        <f t="shared" si="1312"/>
        <v>N</v>
      </c>
      <c r="AB2763" s="46">
        <f t="shared" si="1313"/>
        <v>0</v>
      </c>
      <c r="AC2763" s="31">
        <f t="shared" si="1314"/>
        <v>0</v>
      </c>
      <c r="AD2763" s="31">
        <f t="shared" si="1315"/>
        <v>0</v>
      </c>
      <c r="AE2763" s="31">
        <f t="shared" si="1316"/>
        <v>0</v>
      </c>
      <c r="AF2763" s="47">
        <f t="shared" si="1317"/>
        <v>0</v>
      </c>
      <c r="AG2763" s="31">
        <f t="shared" si="1318"/>
        <v>0</v>
      </c>
      <c r="AH2763" s="48">
        <f t="shared" si="1319"/>
        <v>0</v>
      </c>
      <c r="AI2763" s="33">
        <f t="shared" si="1320"/>
        <v>0</v>
      </c>
      <c r="AJ2763" s="33">
        <f t="shared" si="1321"/>
        <v>0</v>
      </c>
      <c r="AK2763" s="33">
        <f t="shared" si="1322"/>
        <v>0</v>
      </c>
      <c r="AL2763" s="33">
        <f t="shared" si="1323"/>
        <v>0</v>
      </c>
      <c r="AM2763" s="34">
        <f t="shared" si="1324"/>
        <v>0</v>
      </c>
    </row>
    <row r="2764" spans="1:39" ht="15" customHeight="1" x14ac:dyDescent="0.3">
      <c r="A2764" s="166" t="s">
        <v>5198</v>
      </c>
      <c r="B2764" s="99">
        <v>24543</v>
      </c>
      <c r="C2764" s="99">
        <v>42869</v>
      </c>
      <c r="D2764" s="165">
        <v>45416</v>
      </c>
      <c r="E2764" s="165">
        <v>45641</v>
      </c>
      <c r="F2764" s="166">
        <v>4</v>
      </c>
      <c r="G2764" s="178">
        <v>2.16</v>
      </c>
      <c r="H2764" s="181">
        <v>0.25</v>
      </c>
      <c r="I2764" s="180">
        <v>6.2600000000000003E-2</v>
      </c>
      <c r="J2764" s="21">
        <f t="shared" si="1295"/>
        <v>1.8399999999999999</v>
      </c>
      <c r="K2764" s="21" t="str">
        <f t="shared" si="1296"/>
        <v>Y</v>
      </c>
      <c r="L2764" s="37" t="str">
        <f t="shared" si="1297"/>
        <v>NA</v>
      </c>
      <c r="M2764" s="8" t="str">
        <f t="shared" si="1298"/>
        <v>Y</v>
      </c>
      <c r="N2764" s="42">
        <f t="shared" si="1299"/>
        <v>8</v>
      </c>
      <c r="O2764" s="43">
        <f t="shared" si="1300"/>
        <v>200000</v>
      </c>
      <c r="P2764" s="43" t="str">
        <f t="shared" si="1301"/>
        <v>NA</v>
      </c>
      <c r="Q2764" s="24">
        <f t="shared" si="1302"/>
        <v>26079.391800000001</v>
      </c>
      <c r="R2764" s="43">
        <f t="shared" si="1303"/>
        <v>0</v>
      </c>
      <c r="S2764" s="24">
        <f t="shared" si="1304"/>
        <v>1000000</v>
      </c>
      <c r="T2764" s="25" t="str">
        <f t="shared" si="1305"/>
        <v>Y</v>
      </c>
      <c r="U2764" s="44">
        <f t="shared" si="1306"/>
        <v>7</v>
      </c>
      <c r="V2764" s="45">
        <f t="shared" si="1307"/>
        <v>200000</v>
      </c>
      <c r="W2764" s="45">
        <f t="shared" si="1308"/>
        <v>1000000</v>
      </c>
      <c r="X2764" s="28">
        <f t="shared" si="1309"/>
        <v>27711.961726680001</v>
      </c>
      <c r="Y2764" s="28">
        <f t="shared" si="1310"/>
        <v>0</v>
      </c>
      <c r="Z2764" s="45" t="str">
        <f t="shared" si="1311"/>
        <v>NA</v>
      </c>
      <c r="AA2764" s="29" t="str">
        <f t="shared" si="1312"/>
        <v>N</v>
      </c>
      <c r="AB2764" s="46">
        <f t="shared" si="1313"/>
        <v>6</v>
      </c>
      <c r="AC2764" s="31">
        <f t="shared" si="1314"/>
        <v>20000</v>
      </c>
      <c r="AD2764" s="31">
        <f t="shared" si="1315"/>
        <v>65000</v>
      </c>
      <c r="AE2764" s="31">
        <f t="shared" si="1316"/>
        <v>20000</v>
      </c>
      <c r="AF2764" s="47">
        <f t="shared" si="1317"/>
        <v>9446.7305307701681</v>
      </c>
      <c r="AG2764" s="31">
        <f t="shared" si="1318"/>
        <v>0</v>
      </c>
      <c r="AH2764" s="48">
        <f t="shared" si="1319"/>
        <v>5</v>
      </c>
      <c r="AI2764" s="33">
        <f t="shared" si="1320"/>
        <v>20000</v>
      </c>
      <c r="AJ2764" s="33">
        <f t="shared" si="1321"/>
        <v>65000</v>
      </c>
      <c r="AK2764" s="33">
        <f t="shared" si="1322"/>
        <v>0</v>
      </c>
      <c r="AL2764" s="33">
        <f t="shared" si="1323"/>
        <v>31290.095861996379</v>
      </c>
      <c r="AM2764" s="34">
        <f t="shared" si="1324"/>
        <v>40736.826392766547</v>
      </c>
    </row>
    <row r="2765" spans="1:39" ht="15" customHeight="1" x14ac:dyDescent="0.3">
      <c r="A2765" s="166" t="s">
        <v>5199</v>
      </c>
      <c r="B2765" s="99">
        <v>13743</v>
      </c>
      <c r="C2765" s="99">
        <v>68330</v>
      </c>
      <c r="D2765" s="165">
        <v>45976</v>
      </c>
      <c r="E2765" s="165">
        <v>46156</v>
      </c>
      <c r="F2765" s="166">
        <v>4</v>
      </c>
      <c r="G2765" s="178">
        <v>0.72</v>
      </c>
      <c r="H2765" s="181">
        <v>0.25</v>
      </c>
      <c r="I2765" s="180">
        <v>8.1799999999999998E-2</v>
      </c>
      <c r="J2765" s="21">
        <f t="shared" si="1295"/>
        <v>3.2800000000000002</v>
      </c>
      <c r="K2765" s="21" t="str">
        <f t="shared" si="1296"/>
        <v>Y</v>
      </c>
      <c r="L2765" s="37" t="str">
        <f t="shared" si="1297"/>
        <v>NA</v>
      </c>
      <c r="M2765" s="8" t="str">
        <f t="shared" si="1298"/>
        <v>Y</v>
      </c>
      <c r="N2765" s="42">
        <f t="shared" si="1299"/>
        <v>14</v>
      </c>
      <c r="O2765" s="43">
        <f t="shared" si="1300"/>
        <v>200000</v>
      </c>
      <c r="P2765" s="43" t="str">
        <f t="shared" si="1301"/>
        <v>NA</v>
      </c>
      <c r="Q2765" s="24">
        <f t="shared" si="1302"/>
        <v>14867.1774</v>
      </c>
      <c r="R2765" s="43">
        <f t="shared" si="1303"/>
        <v>0</v>
      </c>
      <c r="S2765" s="24">
        <f t="shared" si="1304"/>
        <v>1000000</v>
      </c>
      <c r="T2765" s="25" t="str">
        <f t="shared" si="1305"/>
        <v>Y</v>
      </c>
      <c r="U2765" s="44">
        <f t="shared" si="1306"/>
        <v>13</v>
      </c>
      <c r="V2765" s="45">
        <f t="shared" si="1307"/>
        <v>200000</v>
      </c>
      <c r="W2765" s="45">
        <f t="shared" si="1308"/>
        <v>1000000</v>
      </c>
      <c r="X2765" s="28">
        <f t="shared" si="1309"/>
        <v>16083.312511320002</v>
      </c>
      <c r="Y2765" s="28">
        <f t="shared" si="1310"/>
        <v>0</v>
      </c>
      <c r="Z2765" s="45" t="str">
        <f t="shared" si="1311"/>
        <v>NA</v>
      </c>
      <c r="AA2765" s="29" t="str">
        <f t="shared" si="1312"/>
        <v>Y</v>
      </c>
      <c r="AB2765" s="46">
        <f t="shared" si="1313"/>
        <v>12</v>
      </c>
      <c r="AC2765" s="31">
        <f t="shared" si="1314"/>
        <v>200000</v>
      </c>
      <c r="AD2765" s="31">
        <f t="shared" si="1315"/>
        <v>1000000</v>
      </c>
      <c r="AE2765" s="31">
        <f t="shared" si="1316"/>
        <v>17398.927474745979</v>
      </c>
      <c r="AF2765" s="47">
        <f t="shared" si="1317"/>
        <v>0</v>
      </c>
      <c r="AG2765" s="31" t="str">
        <f t="shared" si="1318"/>
        <v>NA</v>
      </c>
      <c r="AH2765" s="48">
        <f t="shared" si="1319"/>
        <v>11</v>
      </c>
      <c r="AI2765" s="33">
        <f t="shared" si="1320"/>
        <v>20000</v>
      </c>
      <c r="AJ2765" s="33">
        <f t="shared" si="1321"/>
        <v>65000</v>
      </c>
      <c r="AK2765" s="33">
        <f t="shared" si="1322"/>
        <v>18822.1597421802</v>
      </c>
      <c r="AL2765" s="33">
        <f t="shared" si="1323"/>
        <v>0</v>
      </c>
      <c r="AM2765" s="34">
        <f t="shared" si="1324"/>
        <v>0</v>
      </c>
    </row>
    <row r="2766" spans="1:39" ht="15" customHeight="1" x14ac:dyDescent="0.3">
      <c r="A2766" s="166" t="s">
        <v>5200</v>
      </c>
      <c r="B2766" s="99">
        <v>10854</v>
      </c>
      <c r="C2766" s="99">
        <v>87396</v>
      </c>
      <c r="D2766" s="165">
        <v>45987</v>
      </c>
      <c r="E2766" s="165">
        <v>46337</v>
      </c>
      <c r="F2766" s="166">
        <v>4</v>
      </c>
      <c r="G2766" s="178">
        <v>3.38</v>
      </c>
      <c r="H2766" s="181">
        <v>0.5</v>
      </c>
      <c r="I2766" s="180">
        <v>2.5700000000000001E-2</v>
      </c>
      <c r="J2766" s="21">
        <f t="shared" si="1295"/>
        <v>0.62000000000000011</v>
      </c>
      <c r="K2766" s="21" t="str">
        <f t="shared" si="1296"/>
        <v>Y</v>
      </c>
      <c r="L2766" s="37" t="str">
        <f t="shared" si="1297"/>
        <v>NA</v>
      </c>
      <c r="M2766" s="8" t="str">
        <f t="shared" si="1298"/>
        <v>Y</v>
      </c>
      <c r="N2766" s="42">
        <f t="shared" si="1299"/>
        <v>2</v>
      </c>
      <c r="O2766" s="43">
        <f t="shared" si="1300"/>
        <v>200000</v>
      </c>
      <c r="P2766" s="43" t="str">
        <f t="shared" si="1301"/>
        <v>NA</v>
      </c>
      <c r="Q2766" s="24">
        <f t="shared" si="1302"/>
        <v>11132.9478</v>
      </c>
      <c r="R2766" s="43">
        <f t="shared" si="1303"/>
        <v>0</v>
      </c>
      <c r="S2766" s="24">
        <f t="shared" si="1304"/>
        <v>1000000</v>
      </c>
      <c r="T2766" s="25" t="str">
        <f t="shared" si="1305"/>
        <v>N</v>
      </c>
      <c r="U2766" s="44">
        <f t="shared" si="1306"/>
        <v>1</v>
      </c>
      <c r="V2766" s="45">
        <f t="shared" si="1307"/>
        <v>20000</v>
      </c>
      <c r="W2766" s="45">
        <f t="shared" si="1308"/>
        <v>65000</v>
      </c>
      <c r="X2766" s="28">
        <f t="shared" si="1309"/>
        <v>0</v>
      </c>
      <c r="Y2766" s="28">
        <f t="shared" si="1310"/>
        <v>11419.064558460001</v>
      </c>
      <c r="Z2766" s="45">
        <f t="shared" si="1311"/>
        <v>0</v>
      </c>
      <c r="AA2766" s="29" t="str">
        <f t="shared" si="1312"/>
        <v>N</v>
      </c>
      <c r="AB2766" s="46">
        <f t="shared" si="1313"/>
        <v>0</v>
      </c>
      <c r="AC2766" s="31">
        <f t="shared" si="1314"/>
        <v>0</v>
      </c>
      <c r="AD2766" s="31">
        <f t="shared" si="1315"/>
        <v>0</v>
      </c>
      <c r="AE2766" s="31">
        <f t="shared" si="1316"/>
        <v>0</v>
      </c>
      <c r="AF2766" s="47">
        <f t="shared" si="1317"/>
        <v>0</v>
      </c>
      <c r="AG2766" s="31">
        <f t="shared" si="1318"/>
        <v>0</v>
      </c>
      <c r="AH2766" s="48">
        <f t="shared" si="1319"/>
        <v>0</v>
      </c>
      <c r="AI2766" s="33">
        <f t="shared" si="1320"/>
        <v>0</v>
      </c>
      <c r="AJ2766" s="33">
        <f t="shared" si="1321"/>
        <v>0</v>
      </c>
      <c r="AK2766" s="33">
        <f t="shared" si="1322"/>
        <v>0</v>
      </c>
      <c r="AL2766" s="33">
        <f t="shared" si="1323"/>
        <v>0</v>
      </c>
      <c r="AM2766" s="34">
        <f t="shared" si="1324"/>
        <v>11419.064558460001</v>
      </c>
    </row>
    <row r="2767" spans="1:39" ht="15" customHeight="1" x14ac:dyDescent="0.3">
      <c r="A2767" s="166" t="s">
        <v>5201</v>
      </c>
      <c r="B2767" s="99">
        <v>22378</v>
      </c>
      <c r="C2767" s="99">
        <v>32452</v>
      </c>
      <c r="D2767" s="165">
        <v>44978</v>
      </c>
      <c r="E2767" s="165">
        <v>45173</v>
      </c>
      <c r="F2767" s="166">
        <v>4</v>
      </c>
      <c r="G2767" s="178">
        <v>0.18</v>
      </c>
      <c r="H2767" s="181">
        <v>0.75</v>
      </c>
      <c r="I2767" s="180">
        <v>7.6499999999999999E-2</v>
      </c>
      <c r="J2767" s="21">
        <f t="shared" si="1295"/>
        <v>3.82</v>
      </c>
      <c r="K2767" s="21" t="str">
        <f t="shared" si="1296"/>
        <v>Y</v>
      </c>
      <c r="L2767" s="37" t="str">
        <f t="shared" si="1297"/>
        <v>NA</v>
      </c>
      <c r="M2767" s="8" t="str">
        <f t="shared" si="1298"/>
        <v>Y</v>
      </c>
      <c r="N2767" s="42">
        <f t="shared" si="1299"/>
        <v>6</v>
      </c>
      <c r="O2767" s="43">
        <f t="shared" si="1300"/>
        <v>200000</v>
      </c>
      <c r="P2767" s="43" t="str">
        <f t="shared" si="1301"/>
        <v>NA</v>
      </c>
      <c r="Q2767" s="24">
        <f t="shared" si="1302"/>
        <v>24089.917000000001</v>
      </c>
      <c r="R2767" s="43">
        <f t="shared" si="1303"/>
        <v>0</v>
      </c>
      <c r="S2767" s="24">
        <f t="shared" si="1304"/>
        <v>1000000</v>
      </c>
      <c r="T2767" s="25" t="str">
        <f t="shared" si="1305"/>
        <v>Y</v>
      </c>
      <c r="U2767" s="44">
        <f t="shared" si="1306"/>
        <v>5</v>
      </c>
      <c r="V2767" s="45">
        <f t="shared" si="1307"/>
        <v>200000</v>
      </c>
      <c r="W2767" s="45">
        <f t="shared" si="1308"/>
        <v>1000000</v>
      </c>
      <c r="X2767" s="28">
        <f t="shared" si="1309"/>
        <v>25932.7956505</v>
      </c>
      <c r="Y2767" s="28">
        <f t="shared" si="1310"/>
        <v>0</v>
      </c>
      <c r="Z2767" s="45" t="str">
        <f t="shared" si="1311"/>
        <v>NA</v>
      </c>
      <c r="AA2767" s="29" t="str">
        <f t="shared" si="1312"/>
        <v>Y</v>
      </c>
      <c r="AB2767" s="46">
        <f t="shared" si="1313"/>
        <v>4</v>
      </c>
      <c r="AC2767" s="31">
        <f t="shared" si="1314"/>
        <v>200000</v>
      </c>
      <c r="AD2767" s="31">
        <f t="shared" si="1315"/>
        <v>1000000</v>
      </c>
      <c r="AE2767" s="31">
        <f t="shared" si="1316"/>
        <v>27916.654517763251</v>
      </c>
      <c r="AF2767" s="47">
        <f t="shared" si="1317"/>
        <v>0</v>
      </c>
      <c r="AG2767" s="31" t="str">
        <f t="shared" si="1318"/>
        <v>NA</v>
      </c>
      <c r="AH2767" s="48">
        <f t="shared" si="1319"/>
        <v>3</v>
      </c>
      <c r="AI2767" s="33">
        <f t="shared" si="1320"/>
        <v>20000</v>
      </c>
      <c r="AJ2767" s="33">
        <f t="shared" si="1321"/>
        <v>65000</v>
      </c>
      <c r="AK2767" s="33">
        <f t="shared" si="1322"/>
        <v>20000</v>
      </c>
      <c r="AL2767" s="33">
        <f t="shared" si="1323"/>
        <v>10052.278588372141</v>
      </c>
      <c r="AM2767" s="34">
        <f t="shared" si="1324"/>
        <v>10052.278588372141</v>
      </c>
    </row>
    <row r="2768" spans="1:39" ht="15" customHeight="1" x14ac:dyDescent="0.3">
      <c r="A2768" s="166" t="s">
        <v>5202</v>
      </c>
      <c r="B2768" s="99">
        <v>6898</v>
      </c>
      <c r="C2768" s="99">
        <v>48469</v>
      </c>
      <c r="D2768" s="165">
        <v>44406</v>
      </c>
      <c r="E2768" s="165">
        <v>44726</v>
      </c>
      <c r="F2768" s="166">
        <v>2</v>
      </c>
      <c r="G2768" s="178">
        <v>0.26</v>
      </c>
      <c r="H2768" s="181">
        <v>1</v>
      </c>
      <c r="I2768" s="180">
        <v>7.2099999999999997E-2</v>
      </c>
      <c r="J2768" s="21">
        <f t="shared" si="1295"/>
        <v>1.74</v>
      </c>
      <c r="K2768" s="21" t="str">
        <f t="shared" si="1296"/>
        <v>Y</v>
      </c>
      <c r="L2768" s="37" t="str">
        <f t="shared" si="1297"/>
        <v>NA</v>
      </c>
      <c r="M2768" s="8" t="str">
        <f t="shared" si="1298"/>
        <v>Y</v>
      </c>
      <c r="N2768" s="42">
        <f t="shared" si="1299"/>
        <v>2</v>
      </c>
      <c r="O2768" s="43">
        <f t="shared" si="1300"/>
        <v>200000</v>
      </c>
      <c r="P2768" s="43" t="str">
        <f t="shared" si="1301"/>
        <v>NA</v>
      </c>
      <c r="Q2768" s="24">
        <f t="shared" si="1302"/>
        <v>7395.3458000000001</v>
      </c>
      <c r="R2768" s="43">
        <f t="shared" si="1303"/>
        <v>0</v>
      </c>
      <c r="S2768" s="24">
        <f t="shared" si="1304"/>
        <v>1000000</v>
      </c>
      <c r="T2768" s="25" t="str">
        <f t="shared" si="1305"/>
        <v>Y</v>
      </c>
      <c r="U2768" s="44">
        <f t="shared" si="1306"/>
        <v>1</v>
      </c>
      <c r="V2768" s="45">
        <f t="shared" si="1307"/>
        <v>200000</v>
      </c>
      <c r="W2768" s="45">
        <f t="shared" si="1308"/>
        <v>1000000</v>
      </c>
      <c r="X2768" s="28">
        <f t="shared" si="1309"/>
        <v>7928.5502321800004</v>
      </c>
      <c r="Y2768" s="28">
        <f t="shared" si="1310"/>
        <v>0</v>
      </c>
      <c r="Z2768" s="45" t="str">
        <f t="shared" si="1311"/>
        <v>NA</v>
      </c>
      <c r="AA2768" s="29" t="str">
        <f t="shared" si="1312"/>
        <v>N</v>
      </c>
      <c r="AB2768" s="46">
        <f t="shared" si="1313"/>
        <v>0</v>
      </c>
      <c r="AC2768" s="31">
        <f t="shared" si="1314"/>
        <v>0</v>
      </c>
      <c r="AD2768" s="31">
        <f t="shared" si="1315"/>
        <v>0</v>
      </c>
      <c r="AE2768" s="31">
        <f t="shared" si="1316"/>
        <v>0</v>
      </c>
      <c r="AF2768" s="47">
        <f t="shared" si="1317"/>
        <v>0</v>
      </c>
      <c r="AG2768" s="31">
        <f t="shared" si="1318"/>
        <v>0</v>
      </c>
      <c r="AH2768" s="48">
        <f t="shared" si="1319"/>
        <v>0</v>
      </c>
      <c r="AI2768" s="33">
        <f t="shared" si="1320"/>
        <v>0</v>
      </c>
      <c r="AJ2768" s="33">
        <f t="shared" si="1321"/>
        <v>0</v>
      </c>
      <c r="AK2768" s="33">
        <f t="shared" si="1322"/>
        <v>0</v>
      </c>
      <c r="AL2768" s="33">
        <f t="shared" si="1323"/>
        <v>0</v>
      </c>
      <c r="AM2768" s="34">
        <f t="shared" si="1324"/>
        <v>0</v>
      </c>
    </row>
    <row r="2769" spans="1:39" ht="15" customHeight="1" x14ac:dyDescent="0.3">
      <c r="A2769" s="166" t="s">
        <v>5203</v>
      </c>
      <c r="B2769" s="99">
        <v>9207</v>
      </c>
      <c r="C2769" s="99">
        <v>81503</v>
      </c>
      <c r="D2769" s="165">
        <v>45079</v>
      </c>
      <c r="E2769" s="165">
        <v>45193</v>
      </c>
      <c r="F2769" s="166">
        <v>4</v>
      </c>
      <c r="G2769" s="178">
        <v>2.16</v>
      </c>
      <c r="H2769" s="181">
        <v>1</v>
      </c>
      <c r="I2769" s="180">
        <v>8.2500000000000004E-2</v>
      </c>
      <c r="J2769" s="21">
        <f t="shared" si="1295"/>
        <v>1.8399999999999999</v>
      </c>
      <c r="K2769" s="21" t="str">
        <f t="shared" si="1296"/>
        <v>Y</v>
      </c>
      <c r="L2769" s="37" t="str">
        <f t="shared" si="1297"/>
        <v>NA</v>
      </c>
      <c r="M2769" s="8" t="str">
        <f t="shared" si="1298"/>
        <v>Y</v>
      </c>
      <c r="N2769" s="42">
        <f t="shared" si="1299"/>
        <v>2</v>
      </c>
      <c r="O2769" s="43">
        <f t="shared" si="1300"/>
        <v>200000</v>
      </c>
      <c r="P2769" s="43" t="str">
        <f t="shared" si="1301"/>
        <v>NA</v>
      </c>
      <c r="Q2769" s="24">
        <f t="shared" si="1302"/>
        <v>9966.5774999999994</v>
      </c>
      <c r="R2769" s="43">
        <f t="shared" si="1303"/>
        <v>0</v>
      </c>
      <c r="S2769" s="24">
        <f t="shared" si="1304"/>
        <v>1000000</v>
      </c>
      <c r="T2769" s="25" t="str">
        <f t="shared" si="1305"/>
        <v>Y</v>
      </c>
      <c r="U2769" s="44">
        <f t="shared" si="1306"/>
        <v>1</v>
      </c>
      <c r="V2769" s="45">
        <f t="shared" si="1307"/>
        <v>200000</v>
      </c>
      <c r="W2769" s="45">
        <f t="shared" si="1308"/>
        <v>1000000</v>
      </c>
      <c r="X2769" s="28">
        <f t="shared" si="1309"/>
        <v>10788.820143749999</v>
      </c>
      <c r="Y2769" s="28">
        <f t="shared" si="1310"/>
        <v>0</v>
      </c>
      <c r="Z2769" s="45" t="str">
        <f t="shared" si="1311"/>
        <v>NA</v>
      </c>
      <c r="AA2769" s="29" t="str">
        <f t="shared" si="1312"/>
        <v>N</v>
      </c>
      <c r="AB2769" s="46">
        <f t="shared" si="1313"/>
        <v>0</v>
      </c>
      <c r="AC2769" s="31">
        <f t="shared" si="1314"/>
        <v>0</v>
      </c>
      <c r="AD2769" s="31">
        <f t="shared" si="1315"/>
        <v>0</v>
      </c>
      <c r="AE2769" s="31">
        <f t="shared" si="1316"/>
        <v>0</v>
      </c>
      <c r="AF2769" s="47">
        <f t="shared" si="1317"/>
        <v>0</v>
      </c>
      <c r="AG2769" s="31">
        <f t="shared" si="1318"/>
        <v>0</v>
      </c>
      <c r="AH2769" s="48">
        <f t="shared" si="1319"/>
        <v>0</v>
      </c>
      <c r="AI2769" s="33">
        <f t="shared" si="1320"/>
        <v>0</v>
      </c>
      <c r="AJ2769" s="33">
        <f t="shared" si="1321"/>
        <v>0</v>
      </c>
      <c r="AK2769" s="33">
        <f t="shared" si="1322"/>
        <v>0</v>
      </c>
      <c r="AL2769" s="33">
        <f t="shared" si="1323"/>
        <v>0</v>
      </c>
      <c r="AM2769" s="34">
        <f t="shared" si="1324"/>
        <v>0</v>
      </c>
    </row>
    <row r="2770" spans="1:39" ht="15" customHeight="1" x14ac:dyDescent="0.3">
      <c r="A2770" s="166" t="s">
        <v>5204</v>
      </c>
      <c r="B2770" s="99">
        <v>15214</v>
      </c>
      <c r="C2770" s="99">
        <v>77510</v>
      </c>
      <c r="D2770" s="165">
        <v>44829</v>
      </c>
      <c r="E2770" s="165">
        <v>45191</v>
      </c>
      <c r="F2770" s="166">
        <v>4</v>
      </c>
      <c r="G2770" s="178">
        <v>1.81</v>
      </c>
      <c r="H2770" s="181">
        <v>1</v>
      </c>
      <c r="I2770" s="180">
        <v>2.35E-2</v>
      </c>
      <c r="J2770" s="21">
        <f t="shared" si="1295"/>
        <v>2.19</v>
      </c>
      <c r="K2770" s="21" t="str">
        <f t="shared" si="1296"/>
        <v>Y</v>
      </c>
      <c r="L2770" s="37" t="str">
        <f t="shared" si="1297"/>
        <v>NA</v>
      </c>
      <c r="M2770" s="8" t="str">
        <f t="shared" si="1298"/>
        <v>Y</v>
      </c>
      <c r="N2770" s="42">
        <f t="shared" si="1299"/>
        <v>3</v>
      </c>
      <c r="O2770" s="43">
        <f t="shared" si="1300"/>
        <v>200000</v>
      </c>
      <c r="P2770" s="43" t="str">
        <f t="shared" si="1301"/>
        <v>NA</v>
      </c>
      <c r="Q2770" s="24">
        <f t="shared" si="1302"/>
        <v>15571.529</v>
      </c>
      <c r="R2770" s="43">
        <f t="shared" si="1303"/>
        <v>0</v>
      </c>
      <c r="S2770" s="24">
        <f t="shared" si="1304"/>
        <v>1000000</v>
      </c>
      <c r="T2770" s="25" t="str">
        <f t="shared" si="1305"/>
        <v>Y</v>
      </c>
      <c r="U2770" s="44">
        <f t="shared" si="1306"/>
        <v>2</v>
      </c>
      <c r="V2770" s="45">
        <f t="shared" si="1307"/>
        <v>200000</v>
      </c>
      <c r="W2770" s="45">
        <f t="shared" si="1308"/>
        <v>1000000</v>
      </c>
      <c r="X2770" s="28">
        <f t="shared" si="1309"/>
        <v>15937.459931500001</v>
      </c>
      <c r="Y2770" s="28">
        <f t="shared" si="1310"/>
        <v>0</v>
      </c>
      <c r="Z2770" s="45" t="str">
        <f t="shared" si="1311"/>
        <v>NA</v>
      </c>
      <c r="AA2770" s="29" t="str">
        <f t="shared" si="1312"/>
        <v>Y</v>
      </c>
      <c r="AB2770" s="46">
        <f t="shared" si="1313"/>
        <v>1</v>
      </c>
      <c r="AC2770" s="31">
        <f t="shared" si="1314"/>
        <v>200000</v>
      </c>
      <c r="AD2770" s="31">
        <f t="shared" si="1315"/>
        <v>1000000</v>
      </c>
      <c r="AE2770" s="31">
        <f t="shared" si="1316"/>
        <v>16311.990239890252</v>
      </c>
      <c r="AF2770" s="47">
        <f t="shared" si="1317"/>
        <v>0</v>
      </c>
      <c r="AG2770" s="31" t="str">
        <f t="shared" si="1318"/>
        <v>NA</v>
      </c>
      <c r="AH2770" s="48">
        <f t="shared" si="1319"/>
        <v>0</v>
      </c>
      <c r="AI2770" s="33">
        <f t="shared" si="1320"/>
        <v>0</v>
      </c>
      <c r="AJ2770" s="33">
        <f t="shared" si="1321"/>
        <v>0</v>
      </c>
      <c r="AK2770" s="33">
        <f t="shared" si="1322"/>
        <v>0</v>
      </c>
      <c r="AL2770" s="33">
        <f t="shared" si="1323"/>
        <v>0</v>
      </c>
      <c r="AM2770" s="34">
        <f t="shared" si="1324"/>
        <v>0</v>
      </c>
    </row>
    <row r="2771" spans="1:39" ht="15" customHeight="1" x14ac:dyDescent="0.3">
      <c r="A2771" s="166" t="s">
        <v>5205</v>
      </c>
      <c r="B2771" s="99">
        <v>16078</v>
      </c>
      <c r="C2771" s="99">
        <v>28835</v>
      </c>
      <c r="D2771" s="165">
        <v>45000</v>
      </c>
      <c r="E2771" s="165">
        <v>45313</v>
      </c>
      <c r="F2771" s="166">
        <v>2</v>
      </c>
      <c r="G2771" s="178">
        <v>1.22</v>
      </c>
      <c r="H2771" s="181">
        <v>0.25</v>
      </c>
      <c r="I2771" s="180">
        <v>0.02</v>
      </c>
      <c r="J2771" s="21">
        <f t="shared" si="1295"/>
        <v>0.78</v>
      </c>
      <c r="K2771" s="21" t="str">
        <f t="shared" si="1296"/>
        <v>Y</v>
      </c>
      <c r="L2771" s="37" t="str">
        <f t="shared" si="1297"/>
        <v>NA</v>
      </c>
      <c r="M2771" s="8" t="str">
        <f t="shared" si="1298"/>
        <v>Y</v>
      </c>
      <c r="N2771" s="42">
        <f t="shared" si="1299"/>
        <v>4</v>
      </c>
      <c r="O2771" s="43">
        <f t="shared" si="1300"/>
        <v>200000</v>
      </c>
      <c r="P2771" s="43" t="str">
        <f t="shared" si="1301"/>
        <v>NA</v>
      </c>
      <c r="Q2771" s="24">
        <f t="shared" si="1302"/>
        <v>16399.560000000001</v>
      </c>
      <c r="R2771" s="43">
        <f t="shared" si="1303"/>
        <v>0</v>
      </c>
      <c r="S2771" s="24">
        <f t="shared" si="1304"/>
        <v>1000000</v>
      </c>
      <c r="T2771" s="25" t="str">
        <f t="shared" si="1305"/>
        <v>N</v>
      </c>
      <c r="U2771" s="44">
        <f t="shared" si="1306"/>
        <v>3</v>
      </c>
      <c r="V2771" s="45">
        <f t="shared" si="1307"/>
        <v>20000</v>
      </c>
      <c r="W2771" s="45">
        <f t="shared" si="1308"/>
        <v>65000</v>
      </c>
      <c r="X2771" s="28">
        <f t="shared" si="1309"/>
        <v>16727.551200000002</v>
      </c>
      <c r="Y2771" s="28">
        <f t="shared" si="1310"/>
        <v>0</v>
      </c>
      <c r="Z2771" s="45">
        <f t="shared" si="1311"/>
        <v>3037.888799999997</v>
      </c>
      <c r="AA2771" s="29" t="str">
        <f t="shared" si="1312"/>
        <v>N</v>
      </c>
      <c r="AB2771" s="46">
        <f t="shared" si="1313"/>
        <v>2</v>
      </c>
      <c r="AC2771" s="31">
        <f t="shared" si="1314"/>
        <v>20000</v>
      </c>
      <c r="AD2771" s="31">
        <f t="shared" si="1315"/>
        <v>65000</v>
      </c>
      <c r="AE2771" s="31">
        <f t="shared" si="1316"/>
        <v>3037.888799999997</v>
      </c>
      <c r="AF2771" s="47">
        <f t="shared" si="1317"/>
        <v>14024.213424000005</v>
      </c>
      <c r="AG2771" s="31">
        <f t="shared" si="1318"/>
        <v>0</v>
      </c>
      <c r="AH2771" s="48">
        <f t="shared" si="1319"/>
        <v>1</v>
      </c>
      <c r="AI2771" s="33">
        <f t="shared" si="1320"/>
        <v>20000</v>
      </c>
      <c r="AJ2771" s="33">
        <f t="shared" si="1321"/>
        <v>65000</v>
      </c>
      <c r="AK2771" s="33">
        <f t="shared" si="1322"/>
        <v>0</v>
      </c>
      <c r="AL2771" s="33">
        <f t="shared" si="1323"/>
        <v>17403.344268480003</v>
      </c>
      <c r="AM2771" s="34">
        <f t="shared" si="1324"/>
        <v>31427.557692480008</v>
      </c>
    </row>
    <row r="2772" spans="1:39" ht="15" customHeight="1" x14ac:dyDescent="0.3">
      <c r="A2772" s="166" t="s">
        <v>5206</v>
      </c>
      <c r="B2772" s="99">
        <v>7208</v>
      </c>
      <c r="C2772" s="99">
        <v>21325</v>
      </c>
      <c r="D2772" s="165">
        <v>44444</v>
      </c>
      <c r="E2772" s="165">
        <v>44643</v>
      </c>
      <c r="F2772" s="166">
        <v>2</v>
      </c>
      <c r="G2772" s="178">
        <v>1.08</v>
      </c>
      <c r="H2772" s="181">
        <v>0.75</v>
      </c>
      <c r="I2772" s="180">
        <v>6.1800000000000001E-2</v>
      </c>
      <c r="J2772" s="21">
        <f t="shared" si="1295"/>
        <v>0.91999999999999993</v>
      </c>
      <c r="K2772" s="21" t="str">
        <f t="shared" si="1296"/>
        <v>Y</v>
      </c>
      <c r="L2772" s="37" t="str">
        <f t="shared" si="1297"/>
        <v>NA</v>
      </c>
      <c r="M2772" s="8" t="str">
        <f t="shared" si="1298"/>
        <v>Y</v>
      </c>
      <c r="N2772" s="42">
        <f t="shared" si="1299"/>
        <v>2</v>
      </c>
      <c r="O2772" s="43">
        <f t="shared" si="1300"/>
        <v>200000</v>
      </c>
      <c r="P2772" s="43" t="str">
        <f t="shared" si="1301"/>
        <v>NA</v>
      </c>
      <c r="Q2772" s="24">
        <f t="shared" si="1302"/>
        <v>7653.4544000000005</v>
      </c>
      <c r="R2772" s="43">
        <f t="shared" si="1303"/>
        <v>0</v>
      </c>
      <c r="S2772" s="24">
        <f t="shared" si="1304"/>
        <v>1000000</v>
      </c>
      <c r="T2772" s="25" t="str">
        <f t="shared" si="1305"/>
        <v>N</v>
      </c>
      <c r="U2772" s="44">
        <f t="shared" si="1306"/>
        <v>1</v>
      </c>
      <c r="V2772" s="45">
        <f t="shared" si="1307"/>
        <v>20000</v>
      </c>
      <c r="W2772" s="45">
        <f t="shared" si="1308"/>
        <v>65000</v>
      </c>
      <c r="X2772" s="28">
        <f t="shared" si="1309"/>
        <v>8126.437881920001</v>
      </c>
      <c r="Y2772" s="28">
        <f t="shared" si="1310"/>
        <v>0</v>
      </c>
      <c r="Z2772" s="45">
        <f t="shared" si="1311"/>
        <v>27895.107718079998</v>
      </c>
      <c r="AA2772" s="29" t="str">
        <f t="shared" si="1312"/>
        <v>N</v>
      </c>
      <c r="AB2772" s="46">
        <f t="shared" si="1313"/>
        <v>0</v>
      </c>
      <c r="AC2772" s="31">
        <f t="shared" si="1314"/>
        <v>0</v>
      </c>
      <c r="AD2772" s="31">
        <f t="shared" si="1315"/>
        <v>0</v>
      </c>
      <c r="AE2772" s="31">
        <f t="shared" si="1316"/>
        <v>0</v>
      </c>
      <c r="AF2772" s="47">
        <f t="shared" si="1317"/>
        <v>0</v>
      </c>
      <c r="AG2772" s="31">
        <f t="shared" si="1318"/>
        <v>0</v>
      </c>
      <c r="AH2772" s="48">
        <f t="shared" si="1319"/>
        <v>0</v>
      </c>
      <c r="AI2772" s="33">
        <f t="shared" si="1320"/>
        <v>0</v>
      </c>
      <c r="AJ2772" s="33">
        <f t="shared" si="1321"/>
        <v>0</v>
      </c>
      <c r="AK2772" s="33">
        <f t="shared" si="1322"/>
        <v>0</v>
      </c>
      <c r="AL2772" s="33">
        <f t="shared" si="1323"/>
        <v>0</v>
      </c>
      <c r="AM2772" s="34">
        <f t="shared" si="1324"/>
        <v>0</v>
      </c>
    </row>
    <row r="2773" spans="1:39" ht="15" customHeight="1" x14ac:dyDescent="0.3">
      <c r="A2773" s="166" t="s">
        <v>5207</v>
      </c>
      <c r="B2773" s="99">
        <v>9335</v>
      </c>
      <c r="C2773" s="99">
        <v>94182</v>
      </c>
      <c r="D2773" s="165">
        <v>45024</v>
      </c>
      <c r="E2773" s="165">
        <v>45296</v>
      </c>
      <c r="F2773" s="166">
        <v>2</v>
      </c>
      <c r="G2773" s="178">
        <v>1.59</v>
      </c>
      <c r="H2773" s="181">
        <v>1</v>
      </c>
      <c r="I2773" s="180">
        <v>2.8299999999999999E-2</v>
      </c>
      <c r="J2773" s="21">
        <f t="shared" si="1295"/>
        <v>0.40999999999999992</v>
      </c>
      <c r="K2773" s="21" t="str">
        <f t="shared" si="1296"/>
        <v>Y</v>
      </c>
      <c r="L2773" s="37" t="str">
        <f t="shared" si="1297"/>
        <v>NA</v>
      </c>
      <c r="M2773" s="8" t="str">
        <f t="shared" si="1298"/>
        <v>Y</v>
      </c>
      <c r="N2773" s="42">
        <f t="shared" si="1299"/>
        <v>1</v>
      </c>
      <c r="O2773" s="43">
        <f t="shared" si="1300"/>
        <v>200000</v>
      </c>
      <c r="P2773" s="43" t="str">
        <f t="shared" si="1301"/>
        <v>NA</v>
      </c>
      <c r="Q2773" s="24">
        <f t="shared" si="1302"/>
        <v>9599.1805000000004</v>
      </c>
      <c r="R2773" s="43">
        <f t="shared" si="1303"/>
        <v>0</v>
      </c>
      <c r="S2773" s="24">
        <f t="shared" si="1304"/>
        <v>1000000</v>
      </c>
      <c r="T2773" s="25" t="str">
        <f t="shared" si="1305"/>
        <v>N</v>
      </c>
      <c r="U2773" s="44">
        <f t="shared" si="1306"/>
        <v>0</v>
      </c>
      <c r="V2773" s="45">
        <f t="shared" si="1307"/>
        <v>0</v>
      </c>
      <c r="W2773" s="45">
        <f t="shared" si="1308"/>
        <v>0</v>
      </c>
      <c r="X2773" s="28">
        <f t="shared" si="1309"/>
        <v>0</v>
      </c>
      <c r="Y2773" s="28">
        <f t="shared" si="1310"/>
        <v>0</v>
      </c>
      <c r="Z2773" s="45">
        <f t="shared" si="1311"/>
        <v>0</v>
      </c>
      <c r="AA2773" s="29" t="str">
        <f t="shared" si="1312"/>
        <v>N</v>
      </c>
      <c r="AB2773" s="46">
        <f t="shared" si="1313"/>
        <v>0</v>
      </c>
      <c r="AC2773" s="31">
        <f t="shared" si="1314"/>
        <v>0</v>
      </c>
      <c r="AD2773" s="31">
        <f t="shared" si="1315"/>
        <v>0</v>
      </c>
      <c r="AE2773" s="31">
        <f t="shared" si="1316"/>
        <v>0</v>
      </c>
      <c r="AF2773" s="47">
        <f t="shared" si="1317"/>
        <v>0</v>
      </c>
      <c r="AG2773" s="31">
        <f t="shared" si="1318"/>
        <v>0</v>
      </c>
      <c r="AH2773" s="48">
        <f t="shared" si="1319"/>
        <v>0</v>
      </c>
      <c r="AI2773" s="33">
        <f t="shared" si="1320"/>
        <v>0</v>
      </c>
      <c r="AJ2773" s="33">
        <f t="shared" si="1321"/>
        <v>0</v>
      </c>
      <c r="AK2773" s="33">
        <f t="shared" si="1322"/>
        <v>0</v>
      </c>
      <c r="AL2773" s="33">
        <f t="shared" si="1323"/>
        <v>0</v>
      </c>
      <c r="AM2773" s="34">
        <f t="shared" si="1324"/>
        <v>0</v>
      </c>
    </row>
    <row r="2774" spans="1:39" ht="15" customHeight="1" x14ac:dyDescent="0.3">
      <c r="A2774" s="166" t="s">
        <v>5208</v>
      </c>
      <c r="B2774" s="99">
        <v>16609</v>
      </c>
      <c r="C2774" s="99">
        <v>82128</v>
      </c>
      <c r="D2774" s="165">
        <v>45363</v>
      </c>
      <c r="E2774" s="165">
        <v>45632</v>
      </c>
      <c r="F2774" s="166">
        <v>2</v>
      </c>
      <c r="G2774" s="178">
        <v>1.38</v>
      </c>
      <c r="H2774" s="181">
        <v>0.25</v>
      </c>
      <c r="I2774" s="180">
        <v>1.9199999999999998E-2</v>
      </c>
      <c r="J2774" s="21">
        <f t="shared" si="1295"/>
        <v>0.62000000000000011</v>
      </c>
      <c r="K2774" s="21" t="str">
        <f t="shared" si="1296"/>
        <v>Y</v>
      </c>
      <c r="L2774" s="37" t="str">
        <f t="shared" si="1297"/>
        <v>NA</v>
      </c>
      <c r="M2774" s="8" t="str">
        <f t="shared" si="1298"/>
        <v>Y</v>
      </c>
      <c r="N2774" s="42">
        <f t="shared" si="1299"/>
        <v>3</v>
      </c>
      <c r="O2774" s="43">
        <f t="shared" si="1300"/>
        <v>200000</v>
      </c>
      <c r="P2774" s="43" t="str">
        <f t="shared" si="1301"/>
        <v>NA</v>
      </c>
      <c r="Q2774" s="24">
        <f t="shared" si="1302"/>
        <v>16927.892800000001</v>
      </c>
      <c r="R2774" s="43">
        <f t="shared" si="1303"/>
        <v>0</v>
      </c>
      <c r="S2774" s="24">
        <f t="shared" si="1304"/>
        <v>1000000</v>
      </c>
      <c r="T2774" s="25" t="str">
        <f t="shared" si="1305"/>
        <v>N</v>
      </c>
      <c r="U2774" s="44">
        <f t="shared" si="1306"/>
        <v>2</v>
      </c>
      <c r="V2774" s="45">
        <f t="shared" si="1307"/>
        <v>20000</v>
      </c>
      <c r="W2774" s="45">
        <f t="shared" si="1308"/>
        <v>65000</v>
      </c>
      <c r="X2774" s="28">
        <f t="shared" si="1309"/>
        <v>0</v>
      </c>
      <c r="Y2774" s="28">
        <f t="shared" si="1310"/>
        <v>17252.908341760005</v>
      </c>
      <c r="Z2774" s="45">
        <f t="shared" si="1311"/>
        <v>0</v>
      </c>
      <c r="AA2774" s="29" t="str">
        <f t="shared" si="1312"/>
        <v>N</v>
      </c>
      <c r="AB2774" s="46">
        <f t="shared" si="1313"/>
        <v>1</v>
      </c>
      <c r="AC2774" s="31">
        <f t="shared" si="1314"/>
        <v>20000</v>
      </c>
      <c r="AD2774" s="31">
        <f t="shared" si="1315"/>
        <v>65000</v>
      </c>
      <c r="AE2774" s="31">
        <f t="shared" si="1316"/>
        <v>0</v>
      </c>
      <c r="AF2774" s="47">
        <f t="shared" si="1317"/>
        <v>17584.164181921798</v>
      </c>
      <c r="AG2774" s="31">
        <f t="shared" si="1318"/>
        <v>0</v>
      </c>
      <c r="AH2774" s="48">
        <f t="shared" si="1319"/>
        <v>0</v>
      </c>
      <c r="AI2774" s="33">
        <f t="shared" si="1320"/>
        <v>0</v>
      </c>
      <c r="AJ2774" s="33">
        <f t="shared" si="1321"/>
        <v>0</v>
      </c>
      <c r="AK2774" s="33">
        <f t="shared" si="1322"/>
        <v>0</v>
      </c>
      <c r="AL2774" s="33">
        <f t="shared" si="1323"/>
        <v>0</v>
      </c>
      <c r="AM2774" s="34">
        <f t="shared" si="1324"/>
        <v>34837.072523681803</v>
      </c>
    </row>
    <row r="2775" spans="1:39" ht="15" customHeight="1" x14ac:dyDescent="0.3">
      <c r="A2775" s="166" t="s">
        <v>5209</v>
      </c>
      <c r="B2775" s="99">
        <v>13147</v>
      </c>
      <c r="C2775" s="99">
        <v>48259</v>
      </c>
      <c r="D2775" s="165">
        <v>45815</v>
      </c>
      <c r="E2775" s="165">
        <v>46119</v>
      </c>
      <c r="F2775" s="166">
        <v>4</v>
      </c>
      <c r="G2775" s="178">
        <v>0.65</v>
      </c>
      <c r="H2775" s="181">
        <v>0.5</v>
      </c>
      <c r="I2775" s="180">
        <v>3.4500000000000003E-2</v>
      </c>
      <c r="J2775" s="21">
        <f t="shared" si="1295"/>
        <v>3.35</v>
      </c>
      <c r="K2775" s="21" t="str">
        <f t="shared" si="1296"/>
        <v>Y</v>
      </c>
      <c r="L2775" s="37" t="str">
        <f t="shared" si="1297"/>
        <v>NA</v>
      </c>
      <c r="M2775" s="8" t="str">
        <f t="shared" si="1298"/>
        <v>Y</v>
      </c>
      <c r="N2775" s="42">
        <f t="shared" si="1299"/>
        <v>7</v>
      </c>
      <c r="O2775" s="43">
        <f t="shared" si="1300"/>
        <v>200000</v>
      </c>
      <c r="P2775" s="43" t="str">
        <f t="shared" si="1301"/>
        <v>NA</v>
      </c>
      <c r="Q2775" s="24">
        <f t="shared" si="1302"/>
        <v>13600.5715</v>
      </c>
      <c r="R2775" s="43">
        <f t="shared" si="1303"/>
        <v>0</v>
      </c>
      <c r="S2775" s="24">
        <f t="shared" si="1304"/>
        <v>1000000</v>
      </c>
      <c r="T2775" s="25" t="str">
        <f t="shared" si="1305"/>
        <v>Y</v>
      </c>
      <c r="U2775" s="44">
        <f t="shared" si="1306"/>
        <v>6</v>
      </c>
      <c r="V2775" s="45">
        <f t="shared" si="1307"/>
        <v>200000</v>
      </c>
      <c r="W2775" s="45">
        <f t="shared" si="1308"/>
        <v>1000000</v>
      </c>
      <c r="X2775" s="28">
        <f t="shared" si="1309"/>
        <v>14069.79121675</v>
      </c>
      <c r="Y2775" s="28">
        <f t="shared" si="1310"/>
        <v>0</v>
      </c>
      <c r="Z2775" s="45" t="str">
        <f t="shared" si="1311"/>
        <v>NA</v>
      </c>
      <c r="AA2775" s="29" t="str">
        <f t="shared" si="1312"/>
        <v>Y</v>
      </c>
      <c r="AB2775" s="46">
        <f t="shared" si="1313"/>
        <v>5</v>
      </c>
      <c r="AC2775" s="31">
        <f t="shared" si="1314"/>
        <v>200000</v>
      </c>
      <c r="AD2775" s="31">
        <f t="shared" si="1315"/>
        <v>1000000</v>
      </c>
      <c r="AE2775" s="31">
        <f t="shared" si="1316"/>
        <v>14555.199013727875</v>
      </c>
      <c r="AF2775" s="47">
        <f t="shared" si="1317"/>
        <v>0</v>
      </c>
      <c r="AG2775" s="31" t="str">
        <f t="shared" si="1318"/>
        <v>NA</v>
      </c>
      <c r="AH2775" s="48">
        <f t="shared" si="1319"/>
        <v>4</v>
      </c>
      <c r="AI2775" s="33">
        <f t="shared" si="1320"/>
        <v>20000</v>
      </c>
      <c r="AJ2775" s="33">
        <f t="shared" si="1321"/>
        <v>65000</v>
      </c>
      <c r="AK2775" s="33">
        <f t="shared" si="1322"/>
        <v>15057.353379701486</v>
      </c>
      <c r="AL2775" s="33">
        <f t="shared" si="1323"/>
        <v>0</v>
      </c>
      <c r="AM2775" s="34">
        <f t="shared" si="1324"/>
        <v>0</v>
      </c>
    </row>
    <row r="2776" spans="1:39" ht="15" customHeight="1" x14ac:dyDescent="0.3">
      <c r="A2776" s="166" t="s">
        <v>5210</v>
      </c>
      <c r="B2776" s="99">
        <v>19520</v>
      </c>
      <c r="C2776" s="99">
        <v>101652</v>
      </c>
      <c r="D2776" s="165">
        <v>46004</v>
      </c>
      <c r="E2776" s="165">
        <v>46059</v>
      </c>
      <c r="F2776" s="166">
        <v>2</v>
      </c>
      <c r="G2776" s="178">
        <v>1.94</v>
      </c>
      <c r="H2776" s="181">
        <v>0.5</v>
      </c>
      <c r="I2776" s="180">
        <v>2.6599999999999999E-2</v>
      </c>
      <c r="J2776" s="21">
        <f t="shared" si="1295"/>
        <v>6.0000000000000053E-2</v>
      </c>
      <c r="K2776" s="21" t="str">
        <f t="shared" si="1296"/>
        <v>Y</v>
      </c>
      <c r="L2776" s="37" t="str">
        <f t="shared" si="1297"/>
        <v>NA</v>
      </c>
      <c r="M2776" s="8" t="str">
        <f t="shared" si="1298"/>
        <v>Y</v>
      </c>
      <c r="N2776" s="42">
        <f t="shared" si="1299"/>
        <v>1</v>
      </c>
      <c r="O2776" s="43">
        <f t="shared" si="1300"/>
        <v>200000</v>
      </c>
      <c r="P2776" s="43" t="str">
        <f t="shared" si="1301"/>
        <v>NA</v>
      </c>
      <c r="Q2776" s="24">
        <f t="shared" si="1302"/>
        <v>20039.232</v>
      </c>
      <c r="R2776" s="43">
        <f t="shared" si="1303"/>
        <v>0</v>
      </c>
      <c r="S2776" s="24">
        <f t="shared" si="1304"/>
        <v>1000000</v>
      </c>
      <c r="T2776" s="25" t="str">
        <f t="shared" si="1305"/>
        <v>N</v>
      </c>
      <c r="U2776" s="44">
        <f t="shared" si="1306"/>
        <v>0</v>
      </c>
      <c r="V2776" s="45">
        <f t="shared" si="1307"/>
        <v>0</v>
      </c>
      <c r="W2776" s="45">
        <f t="shared" si="1308"/>
        <v>0</v>
      </c>
      <c r="X2776" s="28">
        <f t="shared" si="1309"/>
        <v>0</v>
      </c>
      <c r="Y2776" s="28">
        <f t="shared" si="1310"/>
        <v>0</v>
      </c>
      <c r="Z2776" s="45">
        <f t="shared" si="1311"/>
        <v>0</v>
      </c>
      <c r="AA2776" s="29" t="str">
        <f t="shared" si="1312"/>
        <v>N</v>
      </c>
      <c r="AB2776" s="46">
        <f t="shared" si="1313"/>
        <v>0</v>
      </c>
      <c r="AC2776" s="31">
        <f t="shared" si="1314"/>
        <v>0</v>
      </c>
      <c r="AD2776" s="31">
        <f t="shared" si="1315"/>
        <v>0</v>
      </c>
      <c r="AE2776" s="31">
        <f t="shared" si="1316"/>
        <v>0</v>
      </c>
      <c r="AF2776" s="47">
        <f t="shared" si="1317"/>
        <v>0</v>
      </c>
      <c r="AG2776" s="31">
        <f t="shared" si="1318"/>
        <v>0</v>
      </c>
      <c r="AH2776" s="48">
        <f t="shared" si="1319"/>
        <v>0</v>
      </c>
      <c r="AI2776" s="33">
        <f t="shared" si="1320"/>
        <v>0</v>
      </c>
      <c r="AJ2776" s="33">
        <f t="shared" si="1321"/>
        <v>0</v>
      </c>
      <c r="AK2776" s="33">
        <f t="shared" si="1322"/>
        <v>0</v>
      </c>
      <c r="AL2776" s="33">
        <f t="shared" si="1323"/>
        <v>0</v>
      </c>
      <c r="AM2776" s="34">
        <f t="shared" si="1324"/>
        <v>0</v>
      </c>
    </row>
    <row r="2777" spans="1:39" ht="15" customHeight="1" x14ac:dyDescent="0.3">
      <c r="A2777" s="166" t="s">
        <v>5211</v>
      </c>
      <c r="B2777" s="99">
        <v>12004</v>
      </c>
      <c r="C2777" s="99">
        <v>74569</v>
      </c>
      <c r="D2777" s="165">
        <v>46084</v>
      </c>
      <c r="E2777" s="165">
        <v>46198</v>
      </c>
      <c r="F2777" s="166">
        <v>4</v>
      </c>
      <c r="G2777" s="178">
        <v>0.11</v>
      </c>
      <c r="H2777" s="181">
        <v>1</v>
      </c>
      <c r="I2777" s="180">
        <v>3.3599999999999998E-2</v>
      </c>
      <c r="J2777" s="21">
        <f t="shared" si="1295"/>
        <v>3.89</v>
      </c>
      <c r="K2777" s="21" t="str">
        <f t="shared" si="1296"/>
        <v>Y</v>
      </c>
      <c r="L2777" s="37" t="str">
        <f t="shared" si="1297"/>
        <v>NA</v>
      </c>
      <c r="M2777" s="8" t="str">
        <f t="shared" si="1298"/>
        <v>Y</v>
      </c>
      <c r="N2777" s="42">
        <f t="shared" si="1299"/>
        <v>4</v>
      </c>
      <c r="O2777" s="43">
        <f t="shared" si="1300"/>
        <v>200000</v>
      </c>
      <c r="P2777" s="43" t="str">
        <f t="shared" si="1301"/>
        <v>NA</v>
      </c>
      <c r="Q2777" s="24">
        <f t="shared" si="1302"/>
        <v>12407.334400000002</v>
      </c>
      <c r="R2777" s="43">
        <f t="shared" si="1303"/>
        <v>0</v>
      </c>
      <c r="S2777" s="24">
        <f t="shared" si="1304"/>
        <v>1000000</v>
      </c>
      <c r="T2777" s="25" t="str">
        <f t="shared" si="1305"/>
        <v>Y</v>
      </c>
      <c r="U2777" s="44">
        <f t="shared" si="1306"/>
        <v>3</v>
      </c>
      <c r="V2777" s="45">
        <f t="shared" si="1307"/>
        <v>200000</v>
      </c>
      <c r="W2777" s="45">
        <f t="shared" si="1308"/>
        <v>1000000</v>
      </c>
      <c r="X2777" s="28">
        <f t="shared" si="1309"/>
        <v>12824.220835840002</v>
      </c>
      <c r="Y2777" s="28">
        <f t="shared" si="1310"/>
        <v>0</v>
      </c>
      <c r="Z2777" s="45" t="str">
        <f t="shared" si="1311"/>
        <v>NA</v>
      </c>
      <c r="AA2777" s="29" t="str">
        <f t="shared" si="1312"/>
        <v>Y</v>
      </c>
      <c r="AB2777" s="46">
        <f t="shared" si="1313"/>
        <v>2</v>
      </c>
      <c r="AC2777" s="31">
        <f t="shared" si="1314"/>
        <v>200000</v>
      </c>
      <c r="AD2777" s="31">
        <f t="shared" si="1315"/>
        <v>1000000</v>
      </c>
      <c r="AE2777" s="31">
        <f t="shared" si="1316"/>
        <v>13255.114655924228</v>
      </c>
      <c r="AF2777" s="47">
        <f t="shared" si="1317"/>
        <v>0</v>
      </c>
      <c r="AG2777" s="31" t="str">
        <f t="shared" si="1318"/>
        <v>NA</v>
      </c>
      <c r="AH2777" s="48">
        <f t="shared" si="1319"/>
        <v>1</v>
      </c>
      <c r="AI2777" s="33">
        <f t="shared" si="1320"/>
        <v>20000</v>
      </c>
      <c r="AJ2777" s="33">
        <f t="shared" si="1321"/>
        <v>65000</v>
      </c>
      <c r="AK2777" s="33">
        <f t="shared" si="1322"/>
        <v>13700.486508363283</v>
      </c>
      <c r="AL2777" s="33">
        <f t="shared" si="1323"/>
        <v>0</v>
      </c>
      <c r="AM2777" s="34">
        <f t="shared" si="1324"/>
        <v>0</v>
      </c>
    </row>
    <row r="2778" spans="1:39" ht="15" customHeight="1" x14ac:dyDescent="0.3">
      <c r="A2778" s="166" t="s">
        <v>5212</v>
      </c>
      <c r="B2778" s="99">
        <v>18861</v>
      </c>
      <c r="C2778" s="99">
        <v>101706</v>
      </c>
      <c r="D2778" s="165">
        <v>44849</v>
      </c>
      <c r="E2778" s="165">
        <v>45128</v>
      </c>
      <c r="F2778" s="166">
        <v>2</v>
      </c>
      <c r="G2778" s="178">
        <v>0.46</v>
      </c>
      <c r="H2778" s="181">
        <v>0.5</v>
      </c>
      <c r="I2778" s="180">
        <v>8.2799999999999999E-2</v>
      </c>
      <c r="J2778" s="21">
        <f t="shared" si="1295"/>
        <v>1.54</v>
      </c>
      <c r="K2778" s="21" t="str">
        <f t="shared" si="1296"/>
        <v>Y</v>
      </c>
      <c r="L2778" s="37" t="str">
        <f t="shared" si="1297"/>
        <v>NA</v>
      </c>
      <c r="M2778" s="8" t="str">
        <f t="shared" si="1298"/>
        <v>Y</v>
      </c>
      <c r="N2778" s="42">
        <f t="shared" si="1299"/>
        <v>4</v>
      </c>
      <c r="O2778" s="43">
        <f t="shared" si="1300"/>
        <v>200000</v>
      </c>
      <c r="P2778" s="43" t="str">
        <f t="shared" si="1301"/>
        <v>NA</v>
      </c>
      <c r="Q2778" s="24">
        <f t="shared" si="1302"/>
        <v>20422.6908</v>
      </c>
      <c r="R2778" s="43">
        <f t="shared" si="1303"/>
        <v>0</v>
      </c>
      <c r="S2778" s="24">
        <f t="shared" si="1304"/>
        <v>1000000</v>
      </c>
      <c r="T2778" s="25" t="str">
        <f t="shared" si="1305"/>
        <v>Y</v>
      </c>
      <c r="U2778" s="44">
        <f t="shared" si="1306"/>
        <v>3</v>
      </c>
      <c r="V2778" s="45">
        <f t="shared" si="1307"/>
        <v>200000</v>
      </c>
      <c r="W2778" s="45">
        <f t="shared" si="1308"/>
        <v>1000000</v>
      </c>
      <c r="X2778" s="28">
        <f t="shared" si="1309"/>
        <v>22113.689598239998</v>
      </c>
      <c r="Y2778" s="28">
        <f t="shared" si="1310"/>
        <v>0</v>
      </c>
      <c r="Z2778" s="45" t="str">
        <f t="shared" si="1311"/>
        <v>NA</v>
      </c>
      <c r="AA2778" s="29" t="str">
        <f t="shared" si="1312"/>
        <v>N</v>
      </c>
      <c r="AB2778" s="46">
        <f t="shared" si="1313"/>
        <v>2</v>
      </c>
      <c r="AC2778" s="31">
        <f t="shared" si="1314"/>
        <v>20000</v>
      </c>
      <c r="AD2778" s="31">
        <f t="shared" si="1315"/>
        <v>65000</v>
      </c>
      <c r="AE2778" s="31">
        <f t="shared" si="1316"/>
        <v>20000</v>
      </c>
      <c r="AF2778" s="47">
        <f t="shared" si="1317"/>
        <v>3944.70309697427</v>
      </c>
      <c r="AG2778" s="31">
        <f t="shared" si="1318"/>
        <v>0</v>
      </c>
      <c r="AH2778" s="48">
        <f t="shared" si="1319"/>
        <v>1</v>
      </c>
      <c r="AI2778" s="33">
        <f t="shared" si="1320"/>
        <v>20000</v>
      </c>
      <c r="AJ2778" s="33">
        <f t="shared" si="1321"/>
        <v>65000</v>
      </c>
      <c r="AK2778" s="33">
        <f t="shared" si="1322"/>
        <v>0</v>
      </c>
      <c r="AL2778" s="33">
        <f t="shared" si="1323"/>
        <v>25927.324513403739</v>
      </c>
      <c r="AM2778" s="34">
        <f t="shared" si="1324"/>
        <v>29872.027610378009</v>
      </c>
    </row>
    <row r="2779" spans="1:39" ht="15" customHeight="1" x14ac:dyDescent="0.3">
      <c r="A2779" s="166" t="s">
        <v>5213</v>
      </c>
      <c r="B2779" s="99">
        <v>6997</v>
      </c>
      <c r="C2779" s="99">
        <v>58101</v>
      </c>
      <c r="D2779" s="165">
        <v>46087</v>
      </c>
      <c r="E2779" s="165">
        <v>46142</v>
      </c>
      <c r="F2779" s="166">
        <v>4</v>
      </c>
      <c r="G2779" s="178">
        <v>2.06</v>
      </c>
      <c r="H2779" s="181">
        <v>0.5</v>
      </c>
      <c r="I2779" s="180">
        <v>1.9E-2</v>
      </c>
      <c r="J2779" s="21">
        <f t="shared" si="1295"/>
        <v>1.94</v>
      </c>
      <c r="K2779" s="21" t="str">
        <f t="shared" si="1296"/>
        <v>Y</v>
      </c>
      <c r="L2779" s="37" t="str">
        <f t="shared" si="1297"/>
        <v>NA</v>
      </c>
      <c r="M2779" s="8" t="str">
        <f t="shared" si="1298"/>
        <v>Y</v>
      </c>
      <c r="N2779" s="42">
        <f t="shared" si="1299"/>
        <v>4</v>
      </c>
      <c r="O2779" s="43">
        <f t="shared" si="1300"/>
        <v>200000</v>
      </c>
      <c r="P2779" s="43" t="str">
        <f t="shared" si="1301"/>
        <v>NA</v>
      </c>
      <c r="Q2779" s="24">
        <f t="shared" si="1302"/>
        <v>7129.9429999999993</v>
      </c>
      <c r="R2779" s="43">
        <f t="shared" si="1303"/>
        <v>0</v>
      </c>
      <c r="S2779" s="24">
        <f t="shared" si="1304"/>
        <v>1000000</v>
      </c>
      <c r="T2779" s="25" t="str">
        <f t="shared" si="1305"/>
        <v>Y</v>
      </c>
      <c r="U2779" s="44">
        <f t="shared" si="1306"/>
        <v>3</v>
      </c>
      <c r="V2779" s="45">
        <f t="shared" si="1307"/>
        <v>200000</v>
      </c>
      <c r="W2779" s="45">
        <f t="shared" si="1308"/>
        <v>1000000</v>
      </c>
      <c r="X2779" s="28">
        <f t="shared" si="1309"/>
        <v>7265.4119169999985</v>
      </c>
      <c r="Y2779" s="28">
        <f t="shared" si="1310"/>
        <v>0</v>
      </c>
      <c r="Z2779" s="45" t="str">
        <f t="shared" si="1311"/>
        <v>NA</v>
      </c>
      <c r="AA2779" s="29" t="str">
        <f t="shared" si="1312"/>
        <v>N</v>
      </c>
      <c r="AB2779" s="46">
        <f t="shared" si="1313"/>
        <v>2</v>
      </c>
      <c r="AC2779" s="31">
        <f t="shared" si="1314"/>
        <v>20000</v>
      </c>
      <c r="AD2779" s="31">
        <f t="shared" si="1315"/>
        <v>65000</v>
      </c>
      <c r="AE2779" s="31">
        <f t="shared" si="1316"/>
        <v>7403.454743422998</v>
      </c>
      <c r="AF2779" s="47">
        <f t="shared" si="1317"/>
        <v>0</v>
      </c>
      <c r="AG2779" s="31">
        <f t="shared" si="1318"/>
        <v>0</v>
      </c>
      <c r="AH2779" s="48">
        <f t="shared" si="1319"/>
        <v>1</v>
      </c>
      <c r="AI2779" s="33">
        <f t="shared" si="1320"/>
        <v>20000</v>
      </c>
      <c r="AJ2779" s="33">
        <f t="shared" si="1321"/>
        <v>65000</v>
      </c>
      <c r="AK2779" s="33">
        <f t="shared" si="1322"/>
        <v>0</v>
      </c>
      <c r="AL2779" s="33">
        <f t="shared" si="1323"/>
        <v>7544.1203835480346</v>
      </c>
      <c r="AM2779" s="34">
        <f t="shared" si="1324"/>
        <v>7544.1203835480346</v>
      </c>
    </row>
    <row r="2780" spans="1:39" ht="15" customHeight="1" x14ac:dyDescent="0.3">
      <c r="A2780" s="166" t="s">
        <v>5214</v>
      </c>
      <c r="B2780" s="99">
        <v>11089</v>
      </c>
      <c r="C2780" s="99">
        <v>30070</v>
      </c>
      <c r="D2780" s="165">
        <v>44986</v>
      </c>
      <c r="E2780" s="165">
        <v>45050</v>
      </c>
      <c r="F2780" s="166">
        <v>2</v>
      </c>
      <c r="G2780" s="178">
        <v>0.87</v>
      </c>
      <c r="H2780" s="181">
        <v>0.5</v>
      </c>
      <c r="I2780" s="180">
        <v>5.5500000000000001E-2</v>
      </c>
      <c r="J2780" s="21">
        <f t="shared" si="1295"/>
        <v>1.1299999999999999</v>
      </c>
      <c r="K2780" s="21" t="str">
        <f t="shared" si="1296"/>
        <v>Y</v>
      </c>
      <c r="L2780" s="37" t="str">
        <f t="shared" si="1297"/>
        <v>NA</v>
      </c>
      <c r="M2780" s="8" t="str">
        <f t="shared" si="1298"/>
        <v>Y</v>
      </c>
      <c r="N2780" s="42">
        <f t="shared" si="1299"/>
        <v>3</v>
      </c>
      <c r="O2780" s="43">
        <f t="shared" si="1300"/>
        <v>200000</v>
      </c>
      <c r="P2780" s="43" t="str">
        <f t="shared" si="1301"/>
        <v>NA</v>
      </c>
      <c r="Q2780" s="24">
        <f t="shared" si="1302"/>
        <v>11704.4395</v>
      </c>
      <c r="R2780" s="43">
        <f t="shared" si="1303"/>
        <v>0</v>
      </c>
      <c r="S2780" s="24">
        <f t="shared" si="1304"/>
        <v>1000000</v>
      </c>
      <c r="T2780" s="25" t="str">
        <f t="shared" si="1305"/>
        <v>Y</v>
      </c>
      <c r="U2780" s="44">
        <f t="shared" si="1306"/>
        <v>2</v>
      </c>
      <c r="V2780" s="45">
        <f t="shared" si="1307"/>
        <v>200000</v>
      </c>
      <c r="W2780" s="45">
        <f t="shared" si="1308"/>
        <v>1000000</v>
      </c>
      <c r="X2780" s="28">
        <f t="shared" si="1309"/>
        <v>12354.035892250002</v>
      </c>
      <c r="Y2780" s="28">
        <f t="shared" si="1310"/>
        <v>0</v>
      </c>
      <c r="Z2780" s="45" t="str">
        <f t="shared" si="1311"/>
        <v>NA</v>
      </c>
      <c r="AA2780" s="29" t="str">
        <f t="shared" si="1312"/>
        <v>N</v>
      </c>
      <c r="AB2780" s="46">
        <f t="shared" si="1313"/>
        <v>1</v>
      </c>
      <c r="AC2780" s="31">
        <f t="shared" si="1314"/>
        <v>20000</v>
      </c>
      <c r="AD2780" s="31">
        <f t="shared" si="1315"/>
        <v>65000</v>
      </c>
      <c r="AE2780" s="31">
        <f t="shared" si="1316"/>
        <v>13039.684884269878</v>
      </c>
      <c r="AF2780" s="47">
        <f t="shared" si="1317"/>
        <v>0</v>
      </c>
      <c r="AG2780" s="31">
        <f t="shared" si="1318"/>
        <v>0</v>
      </c>
      <c r="AH2780" s="48">
        <f t="shared" si="1319"/>
        <v>0</v>
      </c>
      <c r="AI2780" s="33">
        <f t="shared" si="1320"/>
        <v>0</v>
      </c>
      <c r="AJ2780" s="33">
        <f t="shared" si="1321"/>
        <v>0</v>
      </c>
      <c r="AK2780" s="33">
        <f t="shared" si="1322"/>
        <v>0</v>
      </c>
      <c r="AL2780" s="33">
        <f t="shared" si="1323"/>
        <v>0</v>
      </c>
      <c r="AM2780" s="34">
        <f t="shared" si="1324"/>
        <v>0</v>
      </c>
    </row>
    <row r="2781" spans="1:39" ht="15" customHeight="1" x14ac:dyDescent="0.3">
      <c r="A2781" s="166" t="s">
        <v>5215</v>
      </c>
      <c r="B2781" s="99">
        <v>7686</v>
      </c>
      <c r="C2781" s="99">
        <v>72634</v>
      </c>
      <c r="D2781" s="165">
        <v>44858</v>
      </c>
      <c r="E2781" s="165">
        <v>45186</v>
      </c>
      <c r="F2781" s="166">
        <v>4</v>
      </c>
      <c r="G2781" s="178">
        <v>3.75</v>
      </c>
      <c r="H2781" s="181">
        <v>0.5</v>
      </c>
      <c r="I2781" s="180">
        <v>6.1899999999999997E-2</v>
      </c>
      <c r="J2781" s="21">
        <f t="shared" si="1295"/>
        <v>0.25</v>
      </c>
      <c r="K2781" s="21" t="str">
        <f t="shared" si="1296"/>
        <v>Y</v>
      </c>
      <c r="L2781" s="37" t="str">
        <f t="shared" si="1297"/>
        <v>NA</v>
      </c>
      <c r="M2781" s="8" t="str">
        <f t="shared" si="1298"/>
        <v>Y</v>
      </c>
      <c r="N2781" s="42">
        <f t="shared" si="1299"/>
        <v>1</v>
      </c>
      <c r="O2781" s="43">
        <f t="shared" si="1300"/>
        <v>200000</v>
      </c>
      <c r="P2781" s="43" t="str">
        <f t="shared" si="1301"/>
        <v>NA</v>
      </c>
      <c r="Q2781" s="24">
        <f t="shared" si="1302"/>
        <v>8161.7634000000007</v>
      </c>
      <c r="R2781" s="43">
        <f t="shared" si="1303"/>
        <v>0</v>
      </c>
      <c r="S2781" s="24">
        <f t="shared" si="1304"/>
        <v>1000000</v>
      </c>
      <c r="T2781" s="25" t="str">
        <f t="shared" si="1305"/>
        <v>N</v>
      </c>
      <c r="U2781" s="44">
        <f t="shared" si="1306"/>
        <v>0</v>
      </c>
      <c r="V2781" s="45">
        <f t="shared" si="1307"/>
        <v>0</v>
      </c>
      <c r="W2781" s="45">
        <f t="shared" si="1308"/>
        <v>0</v>
      </c>
      <c r="X2781" s="28">
        <f t="shared" si="1309"/>
        <v>0</v>
      </c>
      <c r="Y2781" s="28">
        <f t="shared" si="1310"/>
        <v>0</v>
      </c>
      <c r="Z2781" s="45">
        <f t="shared" si="1311"/>
        <v>0</v>
      </c>
      <c r="AA2781" s="29" t="str">
        <f t="shared" si="1312"/>
        <v>N</v>
      </c>
      <c r="AB2781" s="46">
        <f t="shared" si="1313"/>
        <v>0</v>
      </c>
      <c r="AC2781" s="31">
        <f t="shared" si="1314"/>
        <v>0</v>
      </c>
      <c r="AD2781" s="31">
        <f t="shared" si="1315"/>
        <v>0</v>
      </c>
      <c r="AE2781" s="31">
        <f t="shared" si="1316"/>
        <v>0</v>
      </c>
      <c r="AF2781" s="47">
        <f t="shared" si="1317"/>
        <v>0</v>
      </c>
      <c r="AG2781" s="31">
        <f t="shared" si="1318"/>
        <v>0</v>
      </c>
      <c r="AH2781" s="48">
        <f t="shared" si="1319"/>
        <v>0</v>
      </c>
      <c r="AI2781" s="33">
        <f t="shared" si="1320"/>
        <v>0</v>
      </c>
      <c r="AJ2781" s="33">
        <f t="shared" si="1321"/>
        <v>0</v>
      </c>
      <c r="AK2781" s="33">
        <f t="shared" si="1322"/>
        <v>0</v>
      </c>
      <c r="AL2781" s="33">
        <f t="shared" si="1323"/>
        <v>0</v>
      </c>
      <c r="AM2781" s="34">
        <f t="shared" si="1324"/>
        <v>0</v>
      </c>
    </row>
    <row r="2782" spans="1:39" ht="15" customHeight="1" x14ac:dyDescent="0.3">
      <c r="A2782" s="166" t="s">
        <v>5216</v>
      </c>
      <c r="B2782" s="99">
        <v>13703</v>
      </c>
      <c r="C2782" s="99">
        <v>75579</v>
      </c>
      <c r="D2782" s="165">
        <v>45936</v>
      </c>
      <c r="E2782" s="165">
        <v>46296</v>
      </c>
      <c r="F2782" s="166">
        <v>4</v>
      </c>
      <c r="G2782" s="178">
        <v>1.88</v>
      </c>
      <c r="H2782" s="181">
        <v>0.25</v>
      </c>
      <c r="I2782" s="180">
        <v>1.5699999999999999E-2</v>
      </c>
      <c r="J2782" s="21">
        <f t="shared" si="1295"/>
        <v>2.12</v>
      </c>
      <c r="K2782" s="21" t="str">
        <f t="shared" si="1296"/>
        <v>Y</v>
      </c>
      <c r="L2782" s="37" t="str">
        <f t="shared" si="1297"/>
        <v>NA</v>
      </c>
      <c r="M2782" s="8" t="str">
        <f t="shared" si="1298"/>
        <v>Y</v>
      </c>
      <c r="N2782" s="42">
        <f t="shared" si="1299"/>
        <v>9</v>
      </c>
      <c r="O2782" s="43">
        <f t="shared" si="1300"/>
        <v>200000</v>
      </c>
      <c r="P2782" s="43" t="str">
        <f t="shared" si="1301"/>
        <v>NA</v>
      </c>
      <c r="Q2782" s="24">
        <f t="shared" si="1302"/>
        <v>13918.1371</v>
      </c>
      <c r="R2782" s="43">
        <f t="shared" si="1303"/>
        <v>0</v>
      </c>
      <c r="S2782" s="24">
        <f t="shared" si="1304"/>
        <v>1000000</v>
      </c>
      <c r="T2782" s="25" t="str">
        <f t="shared" si="1305"/>
        <v>Y</v>
      </c>
      <c r="U2782" s="44">
        <f t="shared" si="1306"/>
        <v>8</v>
      </c>
      <c r="V2782" s="45">
        <f t="shared" si="1307"/>
        <v>200000</v>
      </c>
      <c r="W2782" s="45">
        <f t="shared" si="1308"/>
        <v>1000000</v>
      </c>
      <c r="X2782" s="28">
        <f t="shared" si="1309"/>
        <v>14136.65185247</v>
      </c>
      <c r="Y2782" s="28">
        <f t="shared" si="1310"/>
        <v>0</v>
      </c>
      <c r="Z2782" s="45" t="str">
        <f t="shared" si="1311"/>
        <v>NA</v>
      </c>
      <c r="AA2782" s="29" t="str">
        <f t="shared" si="1312"/>
        <v>Y</v>
      </c>
      <c r="AB2782" s="46">
        <f t="shared" si="1313"/>
        <v>7</v>
      </c>
      <c r="AC2782" s="31">
        <f t="shared" si="1314"/>
        <v>200000</v>
      </c>
      <c r="AD2782" s="31">
        <f t="shared" si="1315"/>
        <v>1000000</v>
      </c>
      <c r="AE2782" s="31">
        <f t="shared" si="1316"/>
        <v>14358.597286553781</v>
      </c>
      <c r="AF2782" s="47">
        <f t="shared" si="1317"/>
        <v>0</v>
      </c>
      <c r="AG2782" s="31" t="str">
        <f t="shared" si="1318"/>
        <v>NA</v>
      </c>
      <c r="AH2782" s="48">
        <f t="shared" si="1319"/>
        <v>6</v>
      </c>
      <c r="AI2782" s="33">
        <f t="shared" si="1320"/>
        <v>20000</v>
      </c>
      <c r="AJ2782" s="33">
        <f t="shared" si="1321"/>
        <v>65000</v>
      </c>
      <c r="AK2782" s="33">
        <f t="shared" si="1322"/>
        <v>14584.027263952676</v>
      </c>
      <c r="AL2782" s="33">
        <f t="shared" si="1323"/>
        <v>0</v>
      </c>
      <c r="AM2782" s="34">
        <f t="shared" si="1324"/>
        <v>0</v>
      </c>
    </row>
    <row r="2783" spans="1:39" ht="15" customHeight="1" x14ac:dyDescent="0.3">
      <c r="A2783" s="166" t="s">
        <v>5217</v>
      </c>
      <c r="B2783" s="99">
        <v>8276</v>
      </c>
      <c r="C2783" s="99">
        <v>27878</v>
      </c>
      <c r="D2783" s="165">
        <v>45103</v>
      </c>
      <c r="E2783" s="165">
        <v>45242</v>
      </c>
      <c r="F2783" s="166">
        <v>4</v>
      </c>
      <c r="G2783" s="178">
        <v>0.62</v>
      </c>
      <c r="H2783" s="181">
        <v>0.75</v>
      </c>
      <c r="I2783" s="180">
        <v>7.6700000000000004E-2</v>
      </c>
      <c r="J2783" s="21">
        <f t="shared" si="1295"/>
        <v>3.38</v>
      </c>
      <c r="K2783" s="21" t="str">
        <f t="shared" si="1296"/>
        <v>Y</v>
      </c>
      <c r="L2783" s="37" t="str">
        <f t="shared" si="1297"/>
        <v>NA</v>
      </c>
      <c r="M2783" s="8" t="str">
        <f t="shared" si="1298"/>
        <v>Y</v>
      </c>
      <c r="N2783" s="42">
        <f t="shared" si="1299"/>
        <v>5</v>
      </c>
      <c r="O2783" s="43">
        <f t="shared" si="1300"/>
        <v>200000</v>
      </c>
      <c r="P2783" s="43" t="str">
        <f t="shared" si="1301"/>
        <v>NA</v>
      </c>
      <c r="Q2783" s="24">
        <f t="shared" si="1302"/>
        <v>8910.7692000000006</v>
      </c>
      <c r="R2783" s="43">
        <f t="shared" si="1303"/>
        <v>0</v>
      </c>
      <c r="S2783" s="24">
        <f t="shared" si="1304"/>
        <v>1000000</v>
      </c>
      <c r="T2783" s="25" t="str">
        <f t="shared" si="1305"/>
        <v>Y</v>
      </c>
      <c r="U2783" s="44">
        <f t="shared" si="1306"/>
        <v>4</v>
      </c>
      <c r="V2783" s="45">
        <f t="shared" si="1307"/>
        <v>200000</v>
      </c>
      <c r="W2783" s="45">
        <f t="shared" si="1308"/>
        <v>1000000</v>
      </c>
      <c r="X2783" s="28">
        <f t="shared" si="1309"/>
        <v>9594.2251976400003</v>
      </c>
      <c r="Y2783" s="28">
        <f t="shared" si="1310"/>
        <v>0</v>
      </c>
      <c r="Z2783" s="45" t="str">
        <f t="shared" si="1311"/>
        <v>NA</v>
      </c>
      <c r="AA2783" s="29" t="str">
        <f t="shared" si="1312"/>
        <v>Y</v>
      </c>
      <c r="AB2783" s="46">
        <f t="shared" si="1313"/>
        <v>3</v>
      </c>
      <c r="AC2783" s="31">
        <f t="shared" si="1314"/>
        <v>200000</v>
      </c>
      <c r="AD2783" s="31">
        <f t="shared" si="1315"/>
        <v>1000000</v>
      </c>
      <c r="AE2783" s="31">
        <f t="shared" si="1316"/>
        <v>10330.102270298989</v>
      </c>
      <c r="AF2783" s="47">
        <f t="shared" si="1317"/>
        <v>0</v>
      </c>
      <c r="AG2783" s="31" t="str">
        <f t="shared" si="1318"/>
        <v>NA</v>
      </c>
      <c r="AH2783" s="48">
        <f t="shared" si="1319"/>
        <v>2</v>
      </c>
      <c r="AI2783" s="33">
        <f t="shared" si="1320"/>
        <v>20000</v>
      </c>
      <c r="AJ2783" s="33">
        <f t="shared" si="1321"/>
        <v>65000</v>
      </c>
      <c r="AK2783" s="33">
        <f t="shared" si="1322"/>
        <v>11122.421114430921</v>
      </c>
      <c r="AL2783" s="33">
        <f t="shared" si="1323"/>
        <v>0</v>
      </c>
      <c r="AM2783" s="34">
        <f t="shared" si="1324"/>
        <v>0</v>
      </c>
    </row>
    <row r="2784" spans="1:39" ht="15" customHeight="1" x14ac:dyDescent="0.3">
      <c r="A2784" s="166" t="s">
        <v>5218</v>
      </c>
      <c r="B2784" s="99">
        <v>14338</v>
      </c>
      <c r="C2784" s="99">
        <v>45014</v>
      </c>
      <c r="D2784" s="165">
        <v>45307</v>
      </c>
      <c r="E2784" s="165">
        <v>45615</v>
      </c>
      <c r="F2784" s="166">
        <v>4</v>
      </c>
      <c r="G2784" s="178">
        <v>2.4900000000000002</v>
      </c>
      <c r="H2784" s="181">
        <v>0.25</v>
      </c>
      <c r="I2784" s="180">
        <v>6.1800000000000001E-2</v>
      </c>
      <c r="J2784" s="21">
        <f t="shared" si="1295"/>
        <v>1.5099999999999998</v>
      </c>
      <c r="K2784" s="21" t="str">
        <f t="shared" si="1296"/>
        <v>Y</v>
      </c>
      <c r="L2784" s="37" t="str">
        <f t="shared" si="1297"/>
        <v>NA</v>
      </c>
      <c r="M2784" s="8" t="str">
        <f t="shared" si="1298"/>
        <v>Y</v>
      </c>
      <c r="N2784" s="42">
        <f t="shared" si="1299"/>
        <v>7</v>
      </c>
      <c r="O2784" s="43">
        <f t="shared" si="1300"/>
        <v>200000</v>
      </c>
      <c r="P2784" s="43" t="str">
        <f t="shared" si="1301"/>
        <v>NA</v>
      </c>
      <c r="Q2784" s="24">
        <f t="shared" si="1302"/>
        <v>15224.088400000001</v>
      </c>
      <c r="R2784" s="43">
        <f t="shared" si="1303"/>
        <v>0</v>
      </c>
      <c r="S2784" s="24">
        <f t="shared" si="1304"/>
        <v>1000000</v>
      </c>
      <c r="T2784" s="25" t="str">
        <f t="shared" si="1305"/>
        <v>Y</v>
      </c>
      <c r="U2784" s="44">
        <f t="shared" si="1306"/>
        <v>6</v>
      </c>
      <c r="V2784" s="45">
        <f t="shared" si="1307"/>
        <v>200000</v>
      </c>
      <c r="W2784" s="45">
        <f t="shared" si="1308"/>
        <v>1000000</v>
      </c>
      <c r="X2784" s="28">
        <f t="shared" si="1309"/>
        <v>16164.937063120002</v>
      </c>
      <c r="Y2784" s="28">
        <f t="shared" si="1310"/>
        <v>0</v>
      </c>
      <c r="Z2784" s="45" t="str">
        <f t="shared" si="1311"/>
        <v>NA</v>
      </c>
      <c r="AA2784" s="29" t="str">
        <f t="shared" si="1312"/>
        <v>N</v>
      </c>
      <c r="AB2784" s="46">
        <f t="shared" si="1313"/>
        <v>5</v>
      </c>
      <c r="AC2784" s="31">
        <f t="shared" si="1314"/>
        <v>20000</v>
      </c>
      <c r="AD2784" s="31">
        <f t="shared" si="1315"/>
        <v>65000</v>
      </c>
      <c r="AE2784" s="31">
        <f t="shared" si="1316"/>
        <v>17163.930173620818</v>
      </c>
      <c r="AF2784" s="47">
        <f t="shared" si="1317"/>
        <v>0</v>
      </c>
      <c r="AG2784" s="31">
        <f t="shared" si="1318"/>
        <v>0</v>
      </c>
      <c r="AH2784" s="48">
        <f t="shared" si="1319"/>
        <v>4</v>
      </c>
      <c r="AI2784" s="33">
        <f t="shared" si="1320"/>
        <v>20000</v>
      </c>
      <c r="AJ2784" s="33">
        <f t="shared" si="1321"/>
        <v>65000</v>
      </c>
      <c r="AK2784" s="33">
        <f t="shared" si="1322"/>
        <v>0</v>
      </c>
      <c r="AL2784" s="33">
        <f t="shared" si="1323"/>
        <v>18224.661058350586</v>
      </c>
      <c r="AM2784" s="34">
        <f t="shared" si="1324"/>
        <v>18224.661058350586</v>
      </c>
    </row>
    <row r="2785" spans="1:39" ht="15" customHeight="1" x14ac:dyDescent="0.3">
      <c r="A2785" s="166" t="s">
        <v>5219</v>
      </c>
      <c r="B2785" s="99">
        <v>8394</v>
      </c>
      <c r="C2785" s="99">
        <v>35995</v>
      </c>
      <c r="D2785" s="165">
        <v>45663</v>
      </c>
      <c r="E2785" s="165">
        <v>45752</v>
      </c>
      <c r="F2785" s="166">
        <v>2</v>
      </c>
      <c r="G2785" s="178">
        <v>1.51</v>
      </c>
      <c r="H2785" s="181">
        <v>0.5</v>
      </c>
      <c r="I2785" s="180">
        <v>3.4099999999999998E-2</v>
      </c>
      <c r="J2785" s="21">
        <f t="shared" si="1295"/>
        <v>0.49</v>
      </c>
      <c r="K2785" s="21" t="str">
        <f t="shared" si="1296"/>
        <v>Y</v>
      </c>
      <c r="L2785" s="37" t="str">
        <f t="shared" si="1297"/>
        <v>NA</v>
      </c>
      <c r="M2785" s="8" t="str">
        <f t="shared" si="1298"/>
        <v>Y</v>
      </c>
      <c r="N2785" s="42">
        <f t="shared" si="1299"/>
        <v>1</v>
      </c>
      <c r="O2785" s="43">
        <f t="shared" si="1300"/>
        <v>200000</v>
      </c>
      <c r="P2785" s="43" t="str">
        <f t="shared" si="1301"/>
        <v>NA</v>
      </c>
      <c r="Q2785" s="24">
        <f t="shared" si="1302"/>
        <v>8680.2353999999996</v>
      </c>
      <c r="R2785" s="43">
        <f t="shared" si="1303"/>
        <v>0</v>
      </c>
      <c r="S2785" s="24">
        <f t="shared" si="1304"/>
        <v>1000000</v>
      </c>
      <c r="T2785" s="25" t="str">
        <f t="shared" si="1305"/>
        <v>N</v>
      </c>
      <c r="U2785" s="44">
        <f t="shared" si="1306"/>
        <v>0</v>
      </c>
      <c r="V2785" s="45">
        <f t="shared" si="1307"/>
        <v>0</v>
      </c>
      <c r="W2785" s="45">
        <f t="shared" si="1308"/>
        <v>0</v>
      </c>
      <c r="X2785" s="28">
        <f t="shared" si="1309"/>
        <v>0</v>
      </c>
      <c r="Y2785" s="28">
        <f t="shared" si="1310"/>
        <v>0</v>
      </c>
      <c r="Z2785" s="45">
        <f t="shared" si="1311"/>
        <v>0</v>
      </c>
      <c r="AA2785" s="29" t="str">
        <f t="shared" si="1312"/>
        <v>N</v>
      </c>
      <c r="AB2785" s="46">
        <f t="shared" si="1313"/>
        <v>0</v>
      </c>
      <c r="AC2785" s="31">
        <f t="shared" si="1314"/>
        <v>0</v>
      </c>
      <c r="AD2785" s="31">
        <f t="shared" si="1315"/>
        <v>0</v>
      </c>
      <c r="AE2785" s="31">
        <f t="shared" si="1316"/>
        <v>0</v>
      </c>
      <c r="AF2785" s="47">
        <f t="shared" si="1317"/>
        <v>0</v>
      </c>
      <c r="AG2785" s="31">
        <f t="shared" si="1318"/>
        <v>0</v>
      </c>
      <c r="AH2785" s="48">
        <f t="shared" si="1319"/>
        <v>0</v>
      </c>
      <c r="AI2785" s="33">
        <f t="shared" si="1320"/>
        <v>0</v>
      </c>
      <c r="AJ2785" s="33">
        <f t="shared" si="1321"/>
        <v>0</v>
      </c>
      <c r="AK2785" s="33">
        <f t="shared" si="1322"/>
        <v>0</v>
      </c>
      <c r="AL2785" s="33">
        <f t="shared" si="1323"/>
        <v>0</v>
      </c>
      <c r="AM2785" s="34">
        <f t="shared" si="1324"/>
        <v>0</v>
      </c>
    </row>
    <row r="2786" spans="1:39" ht="15" customHeight="1" x14ac:dyDescent="0.3">
      <c r="A2786" s="166" t="s">
        <v>5220</v>
      </c>
      <c r="B2786" s="99">
        <v>16235</v>
      </c>
      <c r="C2786" s="99">
        <v>52920</v>
      </c>
      <c r="D2786" s="165">
        <v>44797</v>
      </c>
      <c r="E2786" s="165">
        <v>45151</v>
      </c>
      <c r="F2786" s="166">
        <v>4</v>
      </c>
      <c r="G2786" s="178">
        <v>2.0699999999999998</v>
      </c>
      <c r="H2786" s="181">
        <v>0.75</v>
      </c>
      <c r="I2786" s="180">
        <v>7.8399999999999997E-2</v>
      </c>
      <c r="J2786" s="21">
        <f t="shared" si="1295"/>
        <v>1.9300000000000002</v>
      </c>
      <c r="K2786" s="21" t="str">
        <f t="shared" si="1296"/>
        <v>Y</v>
      </c>
      <c r="L2786" s="37" t="str">
        <f t="shared" si="1297"/>
        <v>NA</v>
      </c>
      <c r="M2786" s="8" t="str">
        <f t="shared" si="1298"/>
        <v>Y</v>
      </c>
      <c r="N2786" s="42">
        <f t="shared" si="1299"/>
        <v>3</v>
      </c>
      <c r="O2786" s="43">
        <f t="shared" si="1300"/>
        <v>200000</v>
      </c>
      <c r="P2786" s="43" t="str">
        <f t="shared" si="1301"/>
        <v>NA</v>
      </c>
      <c r="Q2786" s="24">
        <f t="shared" si="1302"/>
        <v>17507.824000000001</v>
      </c>
      <c r="R2786" s="43">
        <f t="shared" si="1303"/>
        <v>0</v>
      </c>
      <c r="S2786" s="24">
        <f t="shared" si="1304"/>
        <v>1000000</v>
      </c>
      <c r="T2786" s="25" t="str">
        <f t="shared" si="1305"/>
        <v>Y</v>
      </c>
      <c r="U2786" s="44">
        <f t="shared" si="1306"/>
        <v>2</v>
      </c>
      <c r="V2786" s="45">
        <f t="shared" si="1307"/>
        <v>200000</v>
      </c>
      <c r="W2786" s="45">
        <f t="shared" si="1308"/>
        <v>1000000</v>
      </c>
      <c r="X2786" s="28">
        <f t="shared" si="1309"/>
        <v>18880.4374016</v>
      </c>
      <c r="Y2786" s="28">
        <f t="shared" si="1310"/>
        <v>0</v>
      </c>
      <c r="Z2786" s="45" t="str">
        <f t="shared" si="1311"/>
        <v>NA</v>
      </c>
      <c r="AA2786" s="29" t="str">
        <f t="shared" si="1312"/>
        <v>N</v>
      </c>
      <c r="AB2786" s="46">
        <f t="shared" si="1313"/>
        <v>1</v>
      </c>
      <c r="AC2786" s="31">
        <f t="shared" si="1314"/>
        <v>20000</v>
      </c>
      <c r="AD2786" s="31">
        <f t="shared" si="1315"/>
        <v>65000</v>
      </c>
      <c r="AE2786" s="31">
        <f t="shared" si="1316"/>
        <v>20000</v>
      </c>
      <c r="AF2786" s="47">
        <f t="shared" si="1317"/>
        <v>360.66369388543899</v>
      </c>
      <c r="AG2786" s="31">
        <f t="shared" si="1318"/>
        <v>0</v>
      </c>
      <c r="AH2786" s="48">
        <f t="shared" si="1319"/>
        <v>0</v>
      </c>
      <c r="AI2786" s="33">
        <f t="shared" si="1320"/>
        <v>0</v>
      </c>
      <c r="AJ2786" s="33">
        <f t="shared" si="1321"/>
        <v>0</v>
      </c>
      <c r="AK2786" s="33">
        <f t="shared" si="1322"/>
        <v>0</v>
      </c>
      <c r="AL2786" s="33">
        <f t="shared" si="1323"/>
        <v>0</v>
      </c>
      <c r="AM2786" s="34">
        <f t="shared" si="1324"/>
        <v>360.66369388543899</v>
      </c>
    </row>
    <row r="2787" spans="1:39" ht="15" customHeight="1" x14ac:dyDescent="0.3">
      <c r="A2787" s="166" t="s">
        <v>5221</v>
      </c>
      <c r="B2787" s="99">
        <v>18879</v>
      </c>
      <c r="C2787" s="99">
        <v>65144</v>
      </c>
      <c r="D2787" s="165">
        <v>46114</v>
      </c>
      <c r="E2787" s="165">
        <v>46145</v>
      </c>
      <c r="F2787" s="166">
        <v>4</v>
      </c>
      <c r="G2787" s="178">
        <v>3.11</v>
      </c>
      <c r="H2787" s="181">
        <v>0.75</v>
      </c>
      <c r="I2787" s="180">
        <v>2.63E-2</v>
      </c>
      <c r="J2787" s="21">
        <f t="shared" si="1295"/>
        <v>0.89000000000000012</v>
      </c>
      <c r="K2787" s="21" t="str">
        <f t="shared" si="1296"/>
        <v>Y</v>
      </c>
      <c r="L2787" s="37" t="str">
        <f t="shared" si="1297"/>
        <v>NA</v>
      </c>
      <c r="M2787" s="8" t="str">
        <f t="shared" si="1298"/>
        <v>Y</v>
      </c>
      <c r="N2787" s="42">
        <f t="shared" si="1299"/>
        <v>2</v>
      </c>
      <c r="O2787" s="43">
        <f t="shared" si="1300"/>
        <v>200000</v>
      </c>
      <c r="P2787" s="43" t="str">
        <f t="shared" si="1301"/>
        <v>NA</v>
      </c>
      <c r="Q2787" s="24">
        <f t="shared" si="1302"/>
        <v>19375.5177</v>
      </c>
      <c r="R2787" s="43">
        <f t="shared" si="1303"/>
        <v>0</v>
      </c>
      <c r="S2787" s="24">
        <f t="shared" si="1304"/>
        <v>1000000</v>
      </c>
      <c r="T2787" s="25" t="str">
        <f t="shared" si="1305"/>
        <v>N</v>
      </c>
      <c r="U2787" s="44">
        <f t="shared" si="1306"/>
        <v>1</v>
      </c>
      <c r="V2787" s="45">
        <f t="shared" si="1307"/>
        <v>20000</v>
      </c>
      <c r="W2787" s="45">
        <f t="shared" si="1308"/>
        <v>65000</v>
      </c>
      <c r="X2787" s="28">
        <f t="shared" si="1309"/>
        <v>0</v>
      </c>
      <c r="Y2787" s="28">
        <f t="shared" si="1310"/>
        <v>19885.093815510001</v>
      </c>
      <c r="Z2787" s="45">
        <f t="shared" si="1311"/>
        <v>0</v>
      </c>
      <c r="AA2787" s="29" t="str">
        <f t="shared" si="1312"/>
        <v>N</v>
      </c>
      <c r="AB2787" s="46">
        <f t="shared" si="1313"/>
        <v>0</v>
      </c>
      <c r="AC2787" s="31">
        <f t="shared" si="1314"/>
        <v>0</v>
      </c>
      <c r="AD2787" s="31">
        <f t="shared" si="1315"/>
        <v>0</v>
      </c>
      <c r="AE2787" s="31">
        <f t="shared" si="1316"/>
        <v>0</v>
      </c>
      <c r="AF2787" s="47">
        <f t="shared" si="1317"/>
        <v>0</v>
      </c>
      <c r="AG2787" s="31">
        <f t="shared" si="1318"/>
        <v>0</v>
      </c>
      <c r="AH2787" s="48">
        <f t="shared" si="1319"/>
        <v>0</v>
      </c>
      <c r="AI2787" s="33">
        <f t="shared" si="1320"/>
        <v>0</v>
      </c>
      <c r="AJ2787" s="33">
        <f t="shared" si="1321"/>
        <v>0</v>
      </c>
      <c r="AK2787" s="33">
        <f t="shared" si="1322"/>
        <v>0</v>
      </c>
      <c r="AL2787" s="33">
        <f t="shared" si="1323"/>
        <v>0</v>
      </c>
      <c r="AM2787" s="34">
        <f t="shared" si="1324"/>
        <v>19885.093815510001</v>
      </c>
    </row>
    <row r="2788" spans="1:39" ht="15" customHeight="1" x14ac:dyDescent="0.3">
      <c r="A2788" s="166" t="s">
        <v>5222</v>
      </c>
      <c r="B2788" s="99">
        <v>19014</v>
      </c>
      <c r="C2788" s="99">
        <v>102533</v>
      </c>
      <c r="D2788" s="165">
        <v>46185</v>
      </c>
      <c r="E2788" s="165">
        <v>46272</v>
      </c>
      <c r="F2788" s="166">
        <v>2</v>
      </c>
      <c r="G2788" s="178">
        <v>1.9</v>
      </c>
      <c r="H2788" s="181">
        <v>0.5</v>
      </c>
      <c r="I2788" s="180">
        <v>5.3199999999999997E-2</v>
      </c>
      <c r="J2788" s="21">
        <f t="shared" si="1295"/>
        <v>0.10000000000000009</v>
      </c>
      <c r="K2788" s="21" t="str">
        <f t="shared" si="1296"/>
        <v>Y</v>
      </c>
      <c r="L2788" s="37" t="str">
        <f t="shared" si="1297"/>
        <v>NA</v>
      </c>
      <c r="M2788" s="8" t="str">
        <f t="shared" si="1298"/>
        <v>Y</v>
      </c>
      <c r="N2788" s="42">
        <f t="shared" si="1299"/>
        <v>1</v>
      </c>
      <c r="O2788" s="43">
        <f t="shared" si="1300"/>
        <v>200000</v>
      </c>
      <c r="P2788" s="43" t="str">
        <f t="shared" si="1301"/>
        <v>NA</v>
      </c>
      <c r="Q2788" s="24">
        <f t="shared" si="1302"/>
        <v>20025.5448</v>
      </c>
      <c r="R2788" s="43">
        <f t="shared" si="1303"/>
        <v>0</v>
      </c>
      <c r="S2788" s="24">
        <f t="shared" si="1304"/>
        <v>1000000</v>
      </c>
      <c r="T2788" s="25" t="str">
        <f t="shared" si="1305"/>
        <v>N</v>
      </c>
      <c r="U2788" s="44">
        <f t="shared" si="1306"/>
        <v>0</v>
      </c>
      <c r="V2788" s="45">
        <f t="shared" si="1307"/>
        <v>0</v>
      </c>
      <c r="W2788" s="45">
        <f t="shared" si="1308"/>
        <v>0</v>
      </c>
      <c r="X2788" s="28">
        <f t="shared" si="1309"/>
        <v>0</v>
      </c>
      <c r="Y2788" s="28">
        <f t="shared" si="1310"/>
        <v>0</v>
      </c>
      <c r="Z2788" s="45">
        <f t="shared" si="1311"/>
        <v>0</v>
      </c>
      <c r="AA2788" s="29" t="str">
        <f t="shared" si="1312"/>
        <v>N</v>
      </c>
      <c r="AB2788" s="46">
        <f t="shared" si="1313"/>
        <v>0</v>
      </c>
      <c r="AC2788" s="31">
        <f t="shared" si="1314"/>
        <v>0</v>
      </c>
      <c r="AD2788" s="31">
        <f t="shared" si="1315"/>
        <v>0</v>
      </c>
      <c r="AE2788" s="31">
        <f t="shared" si="1316"/>
        <v>0</v>
      </c>
      <c r="AF2788" s="47">
        <f t="shared" si="1317"/>
        <v>0</v>
      </c>
      <c r="AG2788" s="31">
        <f t="shared" si="1318"/>
        <v>0</v>
      </c>
      <c r="AH2788" s="48">
        <f t="shared" si="1319"/>
        <v>0</v>
      </c>
      <c r="AI2788" s="33">
        <f t="shared" si="1320"/>
        <v>0</v>
      </c>
      <c r="AJ2788" s="33">
        <f t="shared" si="1321"/>
        <v>0</v>
      </c>
      <c r="AK2788" s="33">
        <f t="shared" si="1322"/>
        <v>0</v>
      </c>
      <c r="AL2788" s="33">
        <f t="shared" si="1323"/>
        <v>0</v>
      </c>
      <c r="AM2788" s="34">
        <f t="shared" si="1324"/>
        <v>0</v>
      </c>
    </row>
    <row r="2789" spans="1:39" ht="15" customHeight="1" x14ac:dyDescent="0.3">
      <c r="A2789" s="166" t="s">
        <v>5223</v>
      </c>
      <c r="B2789" s="99">
        <v>23105</v>
      </c>
      <c r="C2789" s="99">
        <v>52515</v>
      </c>
      <c r="D2789" s="165">
        <v>45324</v>
      </c>
      <c r="E2789" s="165">
        <v>45419</v>
      </c>
      <c r="F2789" s="166">
        <v>2</v>
      </c>
      <c r="G2789" s="178">
        <v>0.69</v>
      </c>
      <c r="H2789" s="181">
        <v>0.25</v>
      </c>
      <c r="I2789" s="180">
        <v>7.7899999999999997E-2</v>
      </c>
      <c r="J2789" s="21">
        <f t="shared" si="1295"/>
        <v>1.31</v>
      </c>
      <c r="K2789" s="21" t="str">
        <f t="shared" si="1296"/>
        <v>Y</v>
      </c>
      <c r="L2789" s="37" t="str">
        <f t="shared" si="1297"/>
        <v>NA</v>
      </c>
      <c r="M2789" s="8" t="str">
        <f t="shared" si="1298"/>
        <v>Y</v>
      </c>
      <c r="N2789" s="42">
        <f t="shared" si="1299"/>
        <v>6</v>
      </c>
      <c r="O2789" s="43">
        <f t="shared" si="1300"/>
        <v>200000</v>
      </c>
      <c r="P2789" s="43" t="str">
        <f t="shared" si="1301"/>
        <v>NA</v>
      </c>
      <c r="Q2789" s="24">
        <f t="shared" si="1302"/>
        <v>24904.879500000003</v>
      </c>
      <c r="R2789" s="43">
        <f t="shared" si="1303"/>
        <v>0</v>
      </c>
      <c r="S2789" s="24">
        <f t="shared" si="1304"/>
        <v>1000000</v>
      </c>
      <c r="T2789" s="25" t="str">
        <f t="shared" si="1305"/>
        <v>Y</v>
      </c>
      <c r="U2789" s="44">
        <f t="shared" si="1306"/>
        <v>5</v>
      </c>
      <c r="V2789" s="45">
        <f t="shared" si="1307"/>
        <v>200000</v>
      </c>
      <c r="W2789" s="45">
        <f t="shared" si="1308"/>
        <v>1000000</v>
      </c>
      <c r="X2789" s="28">
        <f t="shared" si="1309"/>
        <v>26844.969613050005</v>
      </c>
      <c r="Y2789" s="28">
        <f t="shared" si="1310"/>
        <v>0</v>
      </c>
      <c r="Z2789" s="45" t="str">
        <f t="shared" si="1311"/>
        <v>NA</v>
      </c>
      <c r="AA2789" s="29" t="str">
        <f t="shared" si="1312"/>
        <v>N</v>
      </c>
      <c r="AB2789" s="46">
        <f t="shared" si="1313"/>
        <v>4</v>
      </c>
      <c r="AC2789" s="31">
        <f t="shared" si="1314"/>
        <v>20000</v>
      </c>
      <c r="AD2789" s="31">
        <f t="shared" si="1315"/>
        <v>65000</v>
      </c>
      <c r="AE2789" s="31">
        <f t="shared" si="1316"/>
        <v>20000</v>
      </c>
      <c r="AF2789" s="47">
        <f t="shared" si="1317"/>
        <v>8936.1927459066028</v>
      </c>
      <c r="AG2789" s="31">
        <f t="shared" si="1318"/>
        <v>0</v>
      </c>
      <c r="AH2789" s="48">
        <f t="shared" si="1319"/>
        <v>3</v>
      </c>
      <c r="AI2789" s="33">
        <f t="shared" si="1320"/>
        <v>20000</v>
      </c>
      <c r="AJ2789" s="33">
        <f t="shared" si="1321"/>
        <v>65000</v>
      </c>
      <c r="AK2789" s="33">
        <f t="shared" si="1322"/>
        <v>0</v>
      </c>
      <c r="AL2789" s="33">
        <f t="shared" si="1323"/>
        <v>31190.322160812728</v>
      </c>
      <c r="AM2789" s="34">
        <f t="shared" si="1324"/>
        <v>40126.514906719327</v>
      </c>
    </row>
    <row r="2790" spans="1:39" ht="15" customHeight="1" x14ac:dyDescent="0.3">
      <c r="A2790" s="166" t="s">
        <v>5224</v>
      </c>
      <c r="B2790" s="99">
        <v>8368</v>
      </c>
      <c r="C2790" s="99">
        <v>64725</v>
      </c>
      <c r="D2790" s="165">
        <v>44607</v>
      </c>
      <c r="E2790" s="165">
        <v>44923</v>
      </c>
      <c r="F2790" s="166">
        <v>4</v>
      </c>
      <c r="G2790" s="178">
        <v>3.9</v>
      </c>
      <c r="H2790" s="181">
        <v>0.5</v>
      </c>
      <c r="I2790" s="180">
        <v>7.9799999999999996E-2</v>
      </c>
      <c r="J2790" s="21">
        <f t="shared" si="1295"/>
        <v>0.10000000000000009</v>
      </c>
      <c r="K2790" s="21" t="str">
        <f t="shared" si="1296"/>
        <v>Y</v>
      </c>
      <c r="L2790" s="37" t="str">
        <f t="shared" si="1297"/>
        <v>NA</v>
      </c>
      <c r="M2790" s="8" t="str">
        <f t="shared" si="1298"/>
        <v>Y</v>
      </c>
      <c r="N2790" s="42">
        <f t="shared" si="1299"/>
        <v>1</v>
      </c>
      <c r="O2790" s="43">
        <f t="shared" si="1300"/>
        <v>200000</v>
      </c>
      <c r="P2790" s="43" t="str">
        <f t="shared" si="1301"/>
        <v>NA</v>
      </c>
      <c r="Q2790" s="24">
        <f t="shared" si="1302"/>
        <v>9035.7664000000004</v>
      </c>
      <c r="R2790" s="43">
        <f t="shared" si="1303"/>
        <v>0</v>
      </c>
      <c r="S2790" s="24">
        <f t="shared" si="1304"/>
        <v>1000000</v>
      </c>
      <c r="T2790" s="25" t="str">
        <f t="shared" si="1305"/>
        <v>N</v>
      </c>
      <c r="U2790" s="44">
        <f t="shared" si="1306"/>
        <v>0</v>
      </c>
      <c r="V2790" s="45">
        <f t="shared" si="1307"/>
        <v>0</v>
      </c>
      <c r="W2790" s="45">
        <f t="shared" si="1308"/>
        <v>0</v>
      </c>
      <c r="X2790" s="28">
        <f t="shared" si="1309"/>
        <v>0</v>
      </c>
      <c r="Y2790" s="28">
        <f t="shared" si="1310"/>
        <v>0</v>
      </c>
      <c r="Z2790" s="45">
        <f t="shared" si="1311"/>
        <v>0</v>
      </c>
      <c r="AA2790" s="29" t="str">
        <f t="shared" si="1312"/>
        <v>N</v>
      </c>
      <c r="AB2790" s="46">
        <f t="shared" si="1313"/>
        <v>0</v>
      </c>
      <c r="AC2790" s="31">
        <f t="shared" si="1314"/>
        <v>0</v>
      </c>
      <c r="AD2790" s="31">
        <f t="shared" si="1315"/>
        <v>0</v>
      </c>
      <c r="AE2790" s="31">
        <f t="shared" si="1316"/>
        <v>0</v>
      </c>
      <c r="AF2790" s="47">
        <f t="shared" si="1317"/>
        <v>0</v>
      </c>
      <c r="AG2790" s="31">
        <f t="shared" si="1318"/>
        <v>0</v>
      </c>
      <c r="AH2790" s="48">
        <f t="shared" si="1319"/>
        <v>0</v>
      </c>
      <c r="AI2790" s="33">
        <f t="shared" si="1320"/>
        <v>0</v>
      </c>
      <c r="AJ2790" s="33">
        <f t="shared" si="1321"/>
        <v>0</v>
      </c>
      <c r="AK2790" s="33">
        <f t="shared" si="1322"/>
        <v>0</v>
      </c>
      <c r="AL2790" s="33">
        <f t="shared" si="1323"/>
        <v>0</v>
      </c>
      <c r="AM2790" s="34">
        <f t="shared" si="1324"/>
        <v>0</v>
      </c>
    </row>
    <row r="2791" spans="1:39" ht="15" customHeight="1" x14ac:dyDescent="0.3">
      <c r="A2791" s="166" t="s">
        <v>5225</v>
      </c>
      <c r="B2791" s="99">
        <v>10801</v>
      </c>
      <c r="C2791" s="99">
        <v>74841</v>
      </c>
      <c r="D2791" s="165">
        <v>46154</v>
      </c>
      <c r="E2791" s="165">
        <v>46275</v>
      </c>
      <c r="F2791" s="166">
        <v>4</v>
      </c>
      <c r="G2791" s="178">
        <v>3.15</v>
      </c>
      <c r="H2791" s="181">
        <v>1</v>
      </c>
      <c r="I2791" s="180">
        <v>7.1199999999999999E-2</v>
      </c>
      <c r="J2791" s="21">
        <f t="shared" si="1295"/>
        <v>0.85000000000000009</v>
      </c>
      <c r="K2791" s="21" t="str">
        <f t="shared" si="1296"/>
        <v>Y</v>
      </c>
      <c r="L2791" s="37" t="str">
        <f t="shared" si="1297"/>
        <v>NA</v>
      </c>
      <c r="M2791" s="8" t="str">
        <f t="shared" si="1298"/>
        <v>Y</v>
      </c>
      <c r="N2791" s="42">
        <f t="shared" si="1299"/>
        <v>1</v>
      </c>
      <c r="O2791" s="43">
        <f t="shared" si="1300"/>
        <v>200000</v>
      </c>
      <c r="P2791" s="43" t="str">
        <f t="shared" si="1301"/>
        <v>NA</v>
      </c>
      <c r="Q2791" s="24">
        <f t="shared" si="1302"/>
        <v>11570.031199999999</v>
      </c>
      <c r="R2791" s="43">
        <f t="shared" si="1303"/>
        <v>0</v>
      </c>
      <c r="S2791" s="24">
        <f t="shared" si="1304"/>
        <v>1000000</v>
      </c>
      <c r="T2791" s="25" t="str">
        <f t="shared" si="1305"/>
        <v>N</v>
      </c>
      <c r="U2791" s="44">
        <f t="shared" si="1306"/>
        <v>0</v>
      </c>
      <c r="V2791" s="45">
        <f t="shared" si="1307"/>
        <v>0</v>
      </c>
      <c r="W2791" s="45">
        <f t="shared" si="1308"/>
        <v>0</v>
      </c>
      <c r="X2791" s="28">
        <f t="shared" si="1309"/>
        <v>0</v>
      </c>
      <c r="Y2791" s="28">
        <f t="shared" si="1310"/>
        <v>0</v>
      </c>
      <c r="Z2791" s="45">
        <f t="shared" si="1311"/>
        <v>0</v>
      </c>
      <c r="AA2791" s="29" t="str">
        <f t="shared" si="1312"/>
        <v>N</v>
      </c>
      <c r="AB2791" s="46">
        <f t="shared" si="1313"/>
        <v>0</v>
      </c>
      <c r="AC2791" s="31">
        <f t="shared" si="1314"/>
        <v>0</v>
      </c>
      <c r="AD2791" s="31">
        <f t="shared" si="1315"/>
        <v>0</v>
      </c>
      <c r="AE2791" s="31">
        <f t="shared" si="1316"/>
        <v>0</v>
      </c>
      <c r="AF2791" s="47">
        <f t="shared" si="1317"/>
        <v>0</v>
      </c>
      <c r="AG2791" s="31">
        <f t="shared" si="1318"/>
        <v>0</v>
      </c>
      <c r="AH2791" s="48">
        <f t="shared" si="1319"/>
        <v>0</v>
      </c>
      <c r="AI2791" s="33">
        <f t="shared" si="1320"/>
        <v>0</v>
      </c>
      <c r="AJ2791" s="33">
        <f t="shared" si="1321"/>
        <v>0</v>
      </c>
      <c r="AK2791" s="33">
        <f t="shared" si="1322"/>
        <v>0</v>
      </c>
      <c r="AL2791" s="33">
        <f t="shared" si="1323"/>
        <v>0</v>
      </c>
      <c r="AM2791" s="34">
        <f t="shared" si="1324"/>
        <v>0</v>
      </c>
    </row>
    <row r="2792" spans="1:39" ht="15" customHeight="1" x14ac:dyDescent="0.3">
      <c r="A2792" s="166" t="s">
        <v>5226</v>
      </c>
      <c r="B2792" s="99">
        <v>10216</v>
      </c>
      <c r="C2792" s="99">
        <v>34384</v>
      </c>
      <c r="D2792" s="165">
        <v>45421</v>
      </c>
      <c r="E2792" s="165">
        <v>45470</v>
      </c>
      <c r="F2792" s="166">
        <v>4</v>
      </c>
      <c r="G2792" s="178">
        <v>0.97</v>
      </c>
      <c r="H2792" s="181">
        <v>1</v>
      </c>
      <c r="I2792" s="180">
        <v>3.95E-2</v>
      </c>
      <c r="J2792" s="21">
        <f t="shared" si="1295"/>
        <v>3.0300000000000002</v>
      </c>
      <c r="K2792" s="21" t="str">
        <f t="shared" si="1296"/>
        <v>Y</v>
      </c>
      <c r="L2792" s="37" t="str">
        <f t="shared" si="1297"/>
        <v>NA</v>
      </c>
      <c r="M2792" s="8" t="str">
        <f t="shared" si="1298"/>
        <v>Y</v>
      </c>
      <c r="N2792" s="42">
        <f t="shared" si="1299"/>
        <v>4</v>
      </c>
      <c r="O2792" s="43">
        <f t="shared" si="1300"/>
        <v>200000</v>
      </c>
      <c r="P2792" s="43" t="str">
        <f t="shared" si="1301"/>
        <v>NA</v>
      </c>
      <c r="Q2792" s="24">
        <f t="shared" si="1302"/>
        <v>10619.532000000001</v>
      </c>
      <c r="R2792" s="43">
        <f t="shared" si="1303"/>
        <v>0</v>
      </c>
      <c r="S2792" s="24">
        <f t="shared" si="1304"/>
        <v>1000000</v>
      </c>
      <c r="T2792" s="25" t="str">
        <f t="shared" si="1305"/>
        <v>Y</v>
      </c>
      <c r="U2792" s="44">
        <f t="shared" si="1306"/>
        <v>3</v>
      </c>
      <c r="V2792" s="45">
        <f t="shared" si="1307"/>
        <v>200000</v>
      </c>
      <c r="W2792" s="45">
        <f t="shared" si="1308"/>
        <v>1000000</v>
      </c>
      <c r="X2792" s="28">
        <f t="shared" si="1309"/>
        <v>11039.003514000002</v>
      </c>
      <c r="Y2792" s="28">
        <f t="shared" si="1310"/>
        <v>0</v>
      </c>
      <c r="Z2792" s="45" t="str">
        <f t="shared" si="1311"/>
        <v>NA</v>
      </c>
      <c r="AA2792" s="29" t="str">
        <f t="shared" si="1312"/>
        <v>Y</v>
      </c>
      <c r="AB2792" s="46">
        <f t="shared" si="1313"/>
        <v>2</v>
      </c>
      <c r="AC2792" s="31">
        <f t="shared" si="1314"/>
        <v>200000</v>
      </c>
      <c r="AD2792" s="31">
        <f t="shared" si="1315"/>
        <v>1000000</v>
      </c>
      <c r="AE2792" s="31">
        <f t="shared" si="1316"/>
        <v>11475.044152803002</v>
      </c>
      <c r="AF2792" s="47">
        <f t="shared" si="1317"/>
        <v>0</v>
      </c>
      <c r="AG2792" s="31" t="str">
        <f t="shared" si="1318"/>
        <v>NA</v>
      </c>
      <c r="AH2792" s="48">
        <f t="shared" si="1319"/>
        <v>1</v>
      </c>
      <c r="AI2792" s="33">
        <f t="shared" si="1320"/>
        <v>20000</v>
      </c>
      <c r="AJ2792" s="33">
        <f t="shared" si="1321"/>
        <v>65000</v>
      </c>
      <c r="AK2792" s="33">
        <f t="shared" si="1322"/>
        <v>11928.308396838722</v>
      </c>
      <c r="AL2792" s="33">
        <f t="shared" si="1323"/>
        <v>0</v>
      </c>
      <c r="AM2792" s="34">
        <f t="shared" si="1324"/>
        <v>0</v>
      </c>
    </row>
    <row r="2793" spans="1:39" ht="15" customHeight="1" x14ac:dyDescent="0.3">
      <c r="A2793" s="166" t="s">
        <v>5227</v>
      </c>
      <c r="B2793" s="99">
        <v>5775</v>
      </c>
      <c r="C2793" s="99">
        <v>41088</v>
      </c>
      <c r="D2793" s="165">
        <v>45388</v>
      </c>
      <c r="E2793" s="165">
        <v>45586</v>
      </c>
      <c r="F2793" s="166">
        <v>4</v>
      </c>
      <c r="G2793" s="178">
        <v>3.47</v>
      </c>
      <c r="H2793" s="181">
        <v>0.75</v>
      </c>
      <c r="I2793" s="180">
        <v>3.9600000000000003E-2</v>
      </c>
      <c r="J2793" s="21">
        <f t="shared" si="1295"/>
        <v>0.5299999999999998</v>
      </c>
      <c r="K2793" s="21" t="str">
        <f t="shared" si="1296"/>
        <v>Y</v>
      </c>
      <c r="L2793" s="37" t="str">
        <f t="shared" si="1297"/>
        <v>NA</v>
      </c>
      <c r="M2793" s="8" t="str">
        <f t="shared" si="1298"/>
        <v>Y</v>
      </c>
      <c r="N2793" s="42">
        <f t="shared" si="1299"/>
        <v>1</v>
      </c>
      <c r="O2793" s="43">
        <f t="shared" si="1300"/>
        <v>200000</v>
      </c>
      <c r="P2793" s="43" t="str">
        <f t="shared" si="1301"/>
        <v>NA</v>
      </c>
      <c r="Q2793" s="24">
        <f t="shared" si="1302"/>
        <v>6003.6900000000005</v>
      </c>
      <c r="R2793" s="43">
        <f t="shared" si="1303"/>
        <v>0</v>
      </c>
      <c r="S2793" s="24">
        <f t="shared" si="1304"/>
        <v>1000000</v>
      </c>
      <c r="T2793" s="25" t="str">
        <f t="shared" si="1305"/>
        <v>N</v>
      </c>
      <c r="U2793" s="44">
        <f t="shared" si="1306"/>
        <v>0</v>
      </c>
      <c r="V2793" s="45">
        <f t="shared" si="1307"/>
        <v>0</v>
      </c>
      <c r="W2793" s="45">
        <f t="shared" si="1308"/>
        <v>0</v>
      </c>
      <c r="X2793" s="28">
        <f t="shared" si="1309"/>
        <v>0</v>
      </c>
      <c r="Y2793" s="28">
        <f t="shared" si="1310"/>
        <v>0</v>
      </c>
      <c r="Z2793" s="45">
        <f t="shared" si="1311"/>
        <v>0</v>
      </c>
      <c r="AA2793" s="29" t="str">
        <f t="shared" si="1312"/>
        <v>N</v>
      </c>
      <c r="AB2793" s="46">
        <f t="shared" si="1313"/>
        <v>0</v>
      </c>
      <c r="AC2793" s="31">
        <f t="shared" si="1314"/>
        <v>0</v>
      </c>
      <c r="AD2793" s="31">
        <f t="shared" si="1315"/>
        <v>0</v>
      </c>
      <c r="AE2793" s="31">
        <f t="shared" si="1316"/>
        <v>0</v>
      </c>
      <c r="AF2793" s="47">
        <f t="shared" si="1317"/>
        <v>0</v>
      </c>
      <c r="AG2793" s="31">
        <f t="shared" si="1318"/>
        <v>0</v>
      </c>
      <c r="AH2793" s="48">
        <f t="shared" si="1319"/>
        <v>0</v>
      </c>
      <c r="AI2793" s="33">
        <f t="shared" si="1320"/>
        <v>0</v>
      </c>
      <c r="AJ2793" s="33">
        <f t="shared" si="1321"/>
        <v>0</v>
      </c>
      <c r="AK2793" s="33">
        <f t="shared" si="1322"/>
        <v>0</v>
      </c>
      <c r="AL2793" s="33">
        <f t="shared" si="1323"/>
        <v>0</v>
      </c>
      <c r="AM2793" s="34">
        <f t="shared" si="1324"/>
        <v>0</v>
      </c>
    </row>
    <row r="2794" spans="1:39" ht="15" customHeight="1" x14ac:dyDescent="0.3">
      <c r="A2794" s="166" t="s">
        <v>5228</v>
      </c>
      <c r="B2794" s="99">
        <v>22570</v>
      </c>
      <c r="C2794" s="99">
        <v>75974</v>
      </c>
      <c r="D2794" s="165">
        <v>46148</v>
      </c>
      <c r="E2794" s="165">
        <v>46237</v>
      </c>
      <c r="F2794" s="166">
        <v>4</v>
      </c>
      <c r="G2794" s="178">
        <v>0.8</v>
      </c>
      <c r="H2794" s="181">
        <v>0.75</v>
      </c>
      <c r="I2794" s="180">
        <v>1.77E-2</v>
      </c>
      <c r="J2794" s="21">
        <f t="shared" si="1295"/>
        <v>3.2</v>
      </c>
      <c r="K2794" s="21" t="str">
        <f t="shared" si="1296"/>
        <v>Y</v>
      </c>
      <c r="L2794" s="37" t="str">
        <f t="shared" si="1297"/>
        <v>NA</v>
      </c>
      <c r="M2794" s="8" t="str">
        <f t="shared" si="1298"/>
        <v>Y</v>
      </c>
      <c r="N2794" s="42">
        <f t="shared" si="1299"/>
        <v>5</v>
      </c>
      <c r="O2794" s="43">
        <f t="shared" si="1300"/>
        <v>200000</v>
      </c>
      <c r="P2794" s="43" t="str">
        <f t="shared" si="1301"/>
        <v>NA</v>
      </c>
      <c r="Q2794" s="24">
        <f t="shared" si="1302"/>
        <v>22969.489000000001</v>
      </c>
      <c r="R2794" s="43">
        <f t="shared" si="1303"/>
        <v>0</v>
      </c>
      <c r="S2794" s="24">
        <f t="shared" si="1304"/>
        <v>1000000</v>
      </c>
      <c r="T2794" s="25" t="str">
        <f t="shared" si="1305"/>
        <v>Y</v>
      </c>
      <c r="U2794" s="44">
        <f t="shared" si="1306"/>
        <v>4</v>
      </c>
      <c r="V2794" s="45">
        <f t="shared" si="1307"/>
        <v>200000</v>
      </c>
      <c r="W2794" s="45">
        <f t="shared" si="1308"/>
        <v>1000000</v>
      </c>
      <c r="X2794" s="28">
        <f t="shared" si="1309"/>
        <v>23376.048955300004</v>
      </c>
      <c r="Y2794" s="28">
        <f t="shared" si="1310"/>
        <v>0</v>
      </c>
      <c r="Z2794" s="45" t="str">
        <f t="shared" si="1311"/>
        <v>NA</v>
      </c>
      <c r="AA2794" s="29" t="str">
        <f t="shared" si="1312"/>
        <v>Y</v>
      </c>
      <c r="AB2794" s="46">
        <f t="shared" si="1313"/>
        <v>3</v>
      </c>
      <c r="AC2794" s="31">
        <f t="shared" si="1314"/>
        <v>200000</v>
      </c>
      <c r="AD2794" s="31">
        <f t="shared" si="1315"/>
        <v>1000000</v>
      </c>
      <c r="AE2794" s="31">
        <f t="shared" si="1316"/>
        <v>23789.805021808814</v>
      </c>
      <c r="AF2794" s="47">
        <f t="shared" si="1317"/>
        <v>0</v>
      </c>
      <c r="AG2794" s="31" t="str">
        <f t="shared" si="1318"/>
        <v>NA</v>
      </c>
      <c r="AH2794" s="48">
        <f t="shared" si="1319"/>
        <v>2</v>
      </c>
      <c r="AI2794" s="33">
        <f t="shared" si="1320"/>
        <v>20000</v>
      </c>
      <c r="AJ2794" s="33">
        <f t="shared" si="1321"/>
        <v>65000</v>
      </c>
      <c r="AK2794" s="33">
        <f t="shared" si="1322"/>
        <v>20000</v>
      </c>
      <c r="AL2794" s="33">
        <f t="shared" si="1323"/>
        <v>4210.8845706948305</v>
      </c>
      <c r="AM2794" s="34">
        <f t="shared" si="1324"/>
        <v>4210.8845706948305</v>
      </c>
    </row>
    <row r="2795" spans="1:39" ht="15" customHeight="1" x14ac:dyDescent="0.3">
      <c r="A2795" s="166" t="s">
        <v>5229</v>
      </c>
      <c r="B2795" s="99">
        <v>16327</v>
      </c>
      <c r="C2795" s="99">
        <v>67441</v>
      </c>
      <c r="D2795" s="165">
        <v>45311</v>
      </c>
      <c r="E2795" s="165">
        <v>45651</v>
      </c>
      <c r="F2795" s="166">
        <v>2</v>
      </c>
      <c r="G2795" s="178">
        <v>0.83</v>
      </c>
      <c r="H2795" s="181">
        <v>0.5</v>
      </c>
      <c r="I2795" s="180">
        <v>3.2800000000000003E-2</v>
      </c>
      <c r="J2795" s="21">
        <f t="shared" si="1295"/>
        <v>1.17</v>
      </c>
      <c r="K2795" s="21" t="str">
        <f t="shared" si="1296"/>
        <v>Y</v>
      </c>
      <c r="L2795" s="37" t="str">
        <f t="shared" si="1297"/>
        <v>NA</v>
      </c>
      <c r="M2795" s="8" t="str">
        <f t="shared" si="1298"/>
        <v>Y</v>
      </c>
      <c r="N2795" s="42">
        <f t="shared" si="1299"/>
        <v>3</v>
      </c>
      <c r="O2795" s="43">
        <f t="shared" si="1300"/>
        <v>200000</v>
      </c>
      <c r="P2795" s="43" t="str">
        <f t="shared" si="1301"/>
        <v>NA</v>
      </c>
      <c r="Q2795" s="24">
        <f t="shared" si="1302"/>
        <v>16862.525599999997</v>
      </c>
      <c r="R2795" s="43">
        <f t="shared" si="1303"/>
        <v>0</v>
      </c>
      <c r="S2795" s="24">
        <f t="shared" si="1304"/>
        <v>1000000</v>
      </c>
      <c r="T2795" s="25" t="str">
        <f t="shared" si="1305"/>
        <v>Y</v>
      </c>
      <c r="U2795" s="44">
        <f t="shared" si="1306"/>
        <v>2</v>
      </c>
      <c r="V2795" s="45">
        <f t="shared" si="1307"/>
        <v>200000</v>
      </c>
      <c r="W2795" s="45">
        <f t="shared" si="1308"/>
        <v>1000000</v>
      </c>
      <c r="X2795" s="28">
        <f t="shared" si="1309"/>
        <v>17415.616439679998</v>
      </c>
      <c r="Y2795" s="28">
        <f t="shared" si="1310"/>
        <v>0</v>
      </c>
      <c r="Z2795" s="45" t="str">
        <f t="shared" si="1311"/>
        <v>NA</v>
      </c>
      <c r="AA2795" s="29" t="str">
        <f t="shared" si="1312"/>
        <v>N</v>
      </c>
      <c r="AB2795" s="46">
        <f t="shared" si="1313"/>
        <v>1</v>
      </c>
      <c r="AC2795" s="31">
        <f t="shared" si="1314"/>
        <v>20000</v>
      </c>
      <c r="AD2795" s="31">
        <f t="shared" si="1315"/>
        <v>65000</v>
      </c>
      <c r="AE2795" s="31">
        <f t="shared" si="1316"/>
        <v>17986.848658901501</v>
      </c>
      <c r="AF2795" s="47">
        <f t="shared" si="1317"/>
        <v>0</v>
      </c>
      <c r="AG2795" s="31">
        <f t="shared" si="1318"/>
        <v>0</v>
      </c>
      <c r="AH2795" s="48">
        <f t="shared" si="1319"/>
        <v>0</v>
      </c>
      <c r="AI2795" s="33">
        <f t="shared" si="1320"/>
        <v>0</v>
      </c>
      <c r="AJ2795" s="33">
        <f t="shared" si="1321"/>
        <v>0</v>
      </c>
      <c r="AK2795" s="33">
        <f t="shared" si="1322"/>
        <v>0</v>
      </c>
      <c r="AL2795" s="33">
        <f t="shared" si="1323"/>
        <v>0</v>
      </c>
      <c r="AM2795" s="34">
        <f t="shared" si="1324"/>
        <v>0</v>
      </c>
    </row>
    <row r="2796" spans="1:39" ht="15" customHeight="1" x14ac:dyDescent="0.3">
      <c r="A2796" s="166" t="s">
        <v>5230</v>
      </c>
      <c r="B2796" s="99">
        <v>22036</v>
      </c>
      <c r="C2796" s="99">
        <v>102611</v>
      </c>
      <c r="D2796" s="165">
        <v>44798</v>
      </c>
      <c r="E2796" s="165">
        <v>44928</v>
      </c>
      <c r="F2796" s="166">
        <v>4</v>
      </c>
      <c r="G2796" s="178">
        <v>1.78</v>
      </c>
      <c r="H2796" s="181">
        <v>0.75</v>
      </c>
      <c r="I2796" s="180">
        <v>5.8599999999999999E-2</v>
      </c>
      <c r="J2796" s="21">
        <f t="shared" si="1295"/>
        <v>2.2199999999999998</v>
      </c>
      <c r="K2796" s="21" t="str">
        <f t="shared" si="1296"/>
        <v>Y</v>
      </c>
      <c r="L2796" s="37" t="str">
        <f t="shared" si="1297"/>
        <v>NA</v>
      </c>
      <c r="M2796" s="8" t="str">
        <f t="shared" si="1298"/>
        <v>Y</v>
      </c>
      <c r="N2796" s="42">
        <f t="shared" si="1299"/>
        <v>3</v>
      </c>
      <c r="O2796" s="43">
        <f t="shared" si="1300"/>
        <v>200000</v>
      </c>
      <c r="P2796" s="43" t="str">
        <f t="shared" si="1301"/>
        <v>NA</v>
      </c>
      <c r="Q2796" s="24">
        <f t="shared" si="1302"/>
        <v>23327.309600000001</v>
      </c>
      <c r="R2796" s="43">
        <f t="shared" si="1303"/>
        <v>0</v>
      </c>
      <c r="S2796" s="24">
        <f t="shared" si="1304"/>
        <v>1000000</v>
      </c>
      <c r="T2796" s="25" t="str">
        <f t="shared" si="1305"/>
        <v>Y</v>
      </c>
      <c r="U2796" s="44">
        <f t="shared" si="1306"/>
        <v>2</v>
      </c>
      <c r="V2796" s="45">
        <f t="shared" si="1307"/>
        <v>200000</v>
      </c>
      <c r="W2796" s="45">
        <f t="shared" si="1308"/>
        <v>1000000</v>
      </c>
      <c r="X2796" s="28">
        <f t="shared" si="1309"/>
        <v>24694.289942560001</v>
      </c>
      <c r="Y2796" s="28">
        <f t="shared" si="1310"/>
        <v>0</v>
      </c>
      <c r="Z2796" s="45" t="str">
        <f t="shared" si="1311"/>
        <v>NA</v>
      </c>
      <c r="AA2796" s="29" t="str">
        <f t="shared" si="1312"/>
        <v>Y</v>
      </c>
      <c r="AB2796" s="46">
        <f t="shared" si="1313"/>
        <v>1</v>
      </c>
      <c r="AC2796" s="31">
        <f t="shared" si="1314"/>
        <v>200000</v>
      </c>
      <c r="AD2796" s="31">
        <f t="shared" si="1315"/>
        <v>1000000</v>
      </c>
      <c r="AE2796" s="31">
        <f t="shared" si="1316"/>
        <v>26141.375333194017</v>
      </c>
      <c r="AF2796" s="47">
        <f t="shared" si="1317"/>
        <v>0</v>
      </c>
      <c r="AG2796" s="31" t="str">
        <f t="shared" si="1318"/>
        <v>NA</v>
      </c>
      <c r="AH2796" s="48">
        <f t="shared" si="1319"/>
        <v>0</v>
      </c>
      <c r="AI2796" s="33">
        <f t="shared" si="1320"/>
        <v>0</v>
      </c>
      <c r="AJ2796" s="33">
        <f t="shared" si="1321"/>
        <v>0</v>
      </c>
      <c r="AK2796" s="33">
        <f t="shared" si="1322"/>
        <v>0</v>
      </c>
      <c r="AL2796" s="33">
        <f t="shared" si="1323"/>
        <v>0</v>
      </c>
      <c r="AM2796" s="34">
        <f t="shared" si="1324"/>
        <v>0</v>
      </c>
    </row>
    <row r="2797" spans="1:39" ht="15" customHeight="1" x14ac:dyDescent="0.3">
      <c r="A2797" s="166" t="s">
        <v>5231</v>
      </c>
      <c r="B2797" s="99">
        <v>21617</v>
      </c>
      <c r="C2797" s="99">
        <v>72155</v>
      </c>
      <c r="D2797" s="165">
        <v>44839</v>
      </c>
      <c r="E2797" s="165">
        <v>45078</v>
      </c>
      <c r="F2797" s="166">
        <v>4</v>
      </c>
      <c r="G2797" s="178">
        <v>1.67</v>
      </c>
      <c r="H2797" s="181">
        <v>0.75</v>
      </c>
      <c r="I2797" s="180">
        <v>5.3800000000000001E-2</v>
      </c>
      <c r="J2797" s="21">
        <f t="shared" si="1295"/>
        <v>2.33</v>
      </c>
      <c r="K2797" s="21" t="str">
        <f t="shared" si="1296"/>
        <v>Y</v>
      </c>
      <c r="L2797" s="37" t="str">
        <f t="shared" si="1297"/>
        <v>NA</v>
      </c>
      <c r="M2797" s="8" t="str">
        <f t="shared" si="1298"/>
        <v>Y</v>
      </c>
      <c r="N2797" s="42">
        <f t="shared" si="1299"/>
        <v>4</v>
      </c>
      <c r="O2797" s="43">
        <f t="shared" si="1300"/>
        <v>200000</v>
      </c>
      <c r="P2797" s="43" t="str">
        <f t="shared" si="1301"/>
        <v>NA</v>
      </c>
      <c r="Q2797" s="24">
        <f t="shared" si="1302"/>
        <v>22779.994600000002</v>
      </c>
      <c r="R2797" s="43">
        <f t="shared" si="1303"/>
        <v>0</v>
      </c>
      <c r="S2797" s="24">
        <f t="shared" si="1304"/>
        <v>1000000</v>
      </c>
      <c r="T2797" s="25" t="str">
        <f t="shared" si="1305"/>
        <v>Y</v>
      </c>
      <c r="U2797" s="44">
        <f t="shared" si="1306"/>
        <v>3</v>
      </c>
      <c r="V2797" s="45">
        <f t="shared" si="1307"/>
        <v>200000</v>
      </c>
      <c r="W2797" s="45">
        <f t="shared" si="1308"/>
        <v>1000000</v>
      </c>
      <c r="X2797" s="28">
        <f t="shared" si="1309"/>
        <v>24005.558309480002</v>
      </c>
      <c r="Y2797" s="28">
        <f t="shared" si="1310"/>
        <v>0</v>
      </c>
      <c r="Z2797" s="45" t="str">
        <f t="shared" si="1311"/>
        <v>NA</v>
      </c>
      <c r="AA2797" s="29" t="str">
        <f t="shared" si="1312"/>
        <v>Y</v>
      </c>
      <c r="AB2797" s="46">
        <f t="shared" si="1313"/>
        <v>2</v>
      </c>
      <c r="AC2797" s="31">
        <f t="shared" si="1314"/>
        <v>200000</v>
      </c>
      <c r="AD2797" s="31">
        <f t="shared" si="1315"/>
        <v>1000000</v>
      </c>
      <c r="AE2797" s="31">
        <f t="shared" si="1316"/>
        <v>25297.057346530029</v>
      </c>
      <c r="AF2797" s="47">
        <f t="shared" si="1317"/>
        <v>0</v>
      </c>
      <c r="AG2797" s="31" t="str">
        <f t="shared" si="1318"/>
        <v>NA</v>
      </c>
      <c r="AH2797" s="48">
        <f t="shared" si="1319"/>
        <v>1</v>
      </c>
      <c r="AI2797" s="33">
        <f t="shared" si="1320"/>
        <v>20000</v>
      </c>
      <c r="AJ2797" s="33">
        <f t="shared" si="1321"/>
        <v>65000</v>
      </c>
      <c r="AK2797" s="33">
        <f t="shared" si="1322"/>
        <v>20000</v>
      </c>
      <c r="AL2797" s="33">
        <f t="shared" si="1323"/>
        <v>6658.0390317733472</v>
      </c>
      <c r="AM2797" s="34">
        <f t="shared" si="1324"/>
        <v>6658.0390317733472</v>
      </c>
    </row>
    <row r="2798" spans="1:39" ht="15" customHeight="1" x14ac:dyDescent="0.3">
      <c r="A2798" s="166" t="s">
        <v>5232</v>
      </c>
      <c r="B2798" s="99">
        <v>17423</v>
      </c>
      <c r="C2798" s="99">
        <v>50233</v>
      </c>
      <c r="D2798" s="165">
        <v>44944</v>
      </c>
      <c r="E2798" s="165">
        <v>45265</v>
      </c>
      <c r="F2798" s="166">
        <v>4</v>
      </c>
      <c r="G2798" s="178">
        <v>1.68</v>
      </c>
      <c r="H2798" s="181">
        <v>0.25</v>
      </c>
      <c r="I2798" s="180">
        <v>3.6299999999999999E-2</v>
      </c>
      <c r="J2798" s="21">
        <f t="shared" si="1295"/>
        <v>2.3200000000000003</v>
      </c>
      <c r="K2798" s="21" t="str">
        <f t="shared" si="1296"/>
        <v>Y</v>
      </c>
      <c r="L2798" s="37" t="str">
        <f t="shared" si="1297"/>
        <v>NA</v>
      </c>
      <c r="M2798" s="8" t="str">
        <f t="shared" si="1298"/>
        <v>Y</v>
      </c>
      <c r="N2798" s="42">
        <f t="shared" si="1299"/>
        <v>10</v>
      </c>
      <c r="O2798" s="43">
        <f t="shared" si="1300"/>
        <v>200000</v>
      </c>
      <c r="P2798" s="43" t="str">
        <f t="shared" si="1301"/>
        <v>NA</v>
      </c>
      <c r="Q2798" s="24">
        <f t="shared" si="1302"/>
        <v>18055.454900000001</v>
      </c>
      <c r="R2798" s="43">
        <f t="shared" si="1303"/>
        <v>0</v>
      </c>
      <c r="S2798" s="24">
        <f t="shared" si="1304"/>
        <v>1000000</v>
      </c>
      <c r="T2798" s="25" t="str">
        <f t="shared" si="1305"/>
        <v>Y</v>
      </c>
      <c r="U2798" s="44">
        <f t="shared" si="1306"/>
        <v>9</v>
      </c>
      <c r="V2798" s="45">
        <f t="shared" si="1307"/>
        <v>200000</v>
      </c>
      <c r="W2798" s="45">
        <f t="shared" si="1308"/>
        <v>1000000</v>
      </c>
      <c r="X2798" s="28">
        <f t="shared" si="1309"/>
        <v>18710.867912870002</v>
      </c>
      <c r="Y2798" s="28">
        <f t="shared" si="1310"/>
        <v>0</v>
      </c>
      <c r="Z2798" s="45" t="str">
        <f t="shared" si="1311"/>
        <v>NA</v>
      </c>
      <c r="AA2798" s="29" t="str">
        <f t="shared" si="1312"/>
        <v>Y</v>
      </c>
      <c r="AB2798" s="46">
        <f t="shared" si="1313"/>
        <v>8</v>
      </c>
      <c r="AC2798" s="31">
        <f t="shared" si="1314"/>
        <v>200000</v>
      </c>
      <c r="AD2798" s="31">
        <f t="shared" si="1315"/>
        <v>1000000</v>
      </c>
      <c r="AE2798" s="31">
        <f t="shared" si="1316"/>
        <v>19390.072418107182</v>
      </c>
      <c r="AF2798" s="47">
        <f t="shared" si="1317"/>
        <v>0</v>
      </c>
      <c r="AG2798" s="31" t="str">
        <f t="shared" si="1318"/>
        <v>NA</v>
      </c>
      <c r="AH2798" s="48">
        <f t="shared" si="1319"/>
        <v>7</v>
      </c>
      <c r="AI2798" s="33">
        <f t="shared" si="1320"/>
        <v>20000</v>
      </c>
      <c r="AJ2798" s="33">
        <f t="shared" si="1321"/>
        <v>65000</v>
      </c>
      <c r="AK2798" s="33">
        <f t="shared" si="1322"/>
        <v>20000</v>
      </c>
      <c r="AL2798" s="33">
        <f t="shared" si="1323"/>
        <v>93.932046884470765</v>
      </c>
      <c r="AM2798" s="34">
        <f t="shared" si="1324"/>
        <v>93.932046884470765</v>
      </c>
    </row>
    <row r="2799" spans="1:39" ht="15" customHeight="1" x14ac:dyDescent="0.3">
      <c r="A2799" s="166" t="s">
        <v>5233</v>
      </c>
      <c r="B2799" s="99">
        <v>24004</v>
      </c>
      <c r="C2799" s="99">
        <v>113520</v>
      </c>
      <c r="D2799" s="165">
        <v>44864</v>
      </c>
      <c r="E2799" s="165">
        <v>45058</v>
      </c>
      <c r="F2799" s="166">
        <v>4</v>
      </c>
      <c r="G2799" s="178">
        <v>1.82</v>
      </c>
      <c r="H2799" s="181">
        <v>0.5</v>
      </c>
      <c r="I2799" s="180">
        <v>5.0799999999999998E-2</v>
      </c>
      <c r="J2799" s="21">
        <f t="shared" si="1295"/>
        <v>2.1799999999999997</v>
      </c>
      <c r="K2799" s="21" t="str">
        <f t="shared" si="1296"/>
        <v>Y</v>
      </c>
      <c r="L2799" s="37" t="str">
        <f t="shared" si="1297"/>
        <v>NA</v>
      </c>
      <c r="M2799" s="8" t="str">
        <f t="shared" si="1298"/>
        <v>Y</v>
      </c>
      <c r="N2799" s="42">
        <f t="shared" si="1299"/>
        <v>5</v>
      </c>
      <c r="O2799" s="43">
        <f t="shared" si="1300"/>
        <v>200000</v>
      </c>
      <c r="P2799" s="43" t="str">
        <f t="shared" si="1301"/>
        <v>NA</v>
      </c>
      <c r="Q2799" s="24">
        <f t="shared" si="1302"/>
        <v>25223.403200000001</v>
      </c>
      <c r="R2799" s="43">
        <f t="shared" si="1303"/>
        <v>0</v>
      </c>
      <c r="S2799" s="24">
        <f t="shared" si="1304"/>
        <v>1000000</v>
      </c>
      <c r="T2799" s="25" t="str">
        <f t="shared" si="1305"/>
        <v>Y</v>
      </c>
      <c r="U2799" s="44">
        <f t="shared" si="1306"/>
        <v>4</v>
      </c>
      <c r="V2799" s="45">
        <f t="shared" si="1307"/>
        <v>200000</v>
      </c>
      <c r="W2799" s="45">
        <f t="shared" si="1308"/>
        <v>1000000</v>
      </c>
      <c r="X2799" s="28">
        <f t="shared" si="1309"/>
        <v>26504.75208256</v>
      </c>
      <c r="Y2799" s="28">
        <f t="shared" si="1310"/>
        <v>0</v>
      </c>
      <c r="Z2799" s="45" t="str">
        <f t="shared" si="1311"/>
        <v>NA</v>
      </c>
      <c r="AA2799" s="29" t="str">
        <f t="shared" si="1312"/>
        <v>Y</v>
      </c>
      <c r="AB2799" s="46">
        <f t="shared" si="1313"/>
        <v>3</v>
      </c>
      <c r="AC2799" s="31">
        <f t="shared" si="1314"/>
        <v>200000</v>
      </c>
      <c r="AD2799" s="31">
        <f t="shared" si="1315"/>
        <v>1000000</v>
      </c>
      <c r="AE2799" s="31">
        <f t="shared" si="1316"/>
        <v>27851.193488354049</v>
      </c>
      <c r="AF2799" s="47">
        <f t="shared" si="1317"/>
        <v>0</v>
      </c>
      <c r="AG2799" s="31" t="str">
        <f t="shared" si="1318"/>
        <v>NA</v>
      </c>
      <c r="AH2799" s="48">
        <f t="shared" si="1319"/>
        <v>2</v>
      </c>
      <c r="AI2799" s="33">
        <f t="shared" si="1320"/>
        <v>20000</v>
      </c>
      <c r="AJ2799" s="33">
        <f t="shared" si="1321"/>
        <v>65000</v>
      </c>
      <c r="AK2799" s="33">
        <f t="shared" si="1322"/>
        <v>20000</v>
      </c>
      <c r="AL2799" s="33">
        <f t="shared" si="1323"/>
        <v>9266.0341175624344</v>
      </c>
      <c r="AM2799" s="34">
        <f t="shared" si="1324"/>
        <v>9266.0341175624344</v>
      </c>
    </row>
    <row r="2800" spans="1:39" ht="15" customHeight="1" x14ac:dyDescent="0.3">
      <c r="A2800" s="166" t="s">
        <v>5234</v>
      </c>
      <c r="B2800" s="99">
        <v>14299</v>
      </c>
      <c r="C2800" s="99">
        <v>91860</v>
      </c>
      <c r="D2800" s="165">
        <v>44845</v>
      </c>
      <c r="E2800" s="165">
        <v>45199</v>
      </c>
      <c r="F2800" s="166">
        <v>4</v>
      </c>
      <c r="G2800" s="178">
        <v>0.46</v>
      </c>
      <c r="H2800" s="181">
        <v>0.5</v>
      </c>
      <c r="I2800" s="180">
        <v>6.2100000000000002E-2</v>
      </c>
      <c r="J2800" s="21">
        <f t="shared" si="1295"/>
        <v>3.54</v>
      </c>
      <c r="K2800" s="21" t="str">
        <f t="shared" si="1296"/>
        <v>Y</v>
      </c>
      <c r="L2800" s="37" t="str">
        <f t="shared" si="1297"/>
        <v>NA</v>
      </c>
      <c r="M2800" s="8" t="str">
        <f t="shared" si="1298"/>
        <v>Y</v>
      </c>
      <c r="N2800" s="42">
        <f t="shared" si="1299"/>
        <v>8</v>
      </c>
      <c r="O2800" s="43">
        <f t="shared" si="1300"/>
        <v>200000</v>
      </c>
      <c r="P2800" s="43" t="str">
        <f t="shared" si="1301"/>
        <v>NA</v>
      </c>
      <c r="Q2800" s="24">
        <f t="shared" si="1302"/>
        <v>15186.967900000001</v>
      </c>
      <c r="R2800" s="43">
        <f t="shared" si="1303"/>
        <v>0</v>
      </c>
      <c r="S2800" s="24">
        <f t="shared" si="1304"/>
        <v>1000000</v>
      </c>
      <c r="T2800" s="25" t="str">
        <f t="shared" si="1305"/>
        <v>Y</v>
      </c>
      <c r="U2800" s="44">
        <f t="shared" si="1306"/>
        <v>7</v>
      </c>
      <c r="V2800" s="45">
        <f t="shared" si="1307"/>
        <v>200000</v>
      </c>
      <c r="W2800" s="45">
        <f t="shared" si="1308"/>
        <v>1000000</v>
      </c>
      <c r="X2800" s="28">
        <f t="shared" si="1309"/>
        <v>16130.078606590003</v>
      </c>
      <c r="Y2800" s="28">
        <f t="shared" si="1310"/>
        <v>0</v>
      </c>
      <c r="Z2800" s="45" t="str">
        <f t="shared" si="1311"/>
        <v>NA</v>
      </c>
      <c r="AA2800" s="29" t="str">
        <f t="shared" si="1312"/>
        <v>Y</v>
      </c>
      <c r="AB2800" s="46">
        <f t="shared" si="1313"/>
        <v>6</v>
      </c>
      <c r="AC2800" s="31">
        <f t="shared" si="1314"/>
        <v>200000</v>
      </c>
      <c r="AD2800" s="31">
        <f t="shared" si="1315"/>
        <v>1000000</v>
      </c>
      <c r="AE2800" s="31">
        <f t="shared" si="1316"/>
        <v>17131.756488059244</v>
      </c>
      <c r="AF2800" s="47">
        <f t="shared" si="1317"/>
        <v>0</v>
      </c>
      <c r="AG2800" s="31" t="str">
        <f t="shared" si="1318"/>
        <v>NA</v>
      </c>
      <c r="AH2800" s="48">
        <f t="shared" si="1319"/>
        <v>5</v>
      </c>
      <c r="AI2800" s="33">
        <f t="shared" si="1320"/>
        <v>20000</v>
      </c>
      <c r="AJ2800" s="33">
        <f t="shared" si="1321"/>
        <v>65000</v>
      </c>
      <c r="AK2800" s="33">
        <f t="shared" si="1322"/>
        <v>18195.638565967722</v>
      </c>
      <c r="AL2800" s="33">
        <f t="shared" si="1323"/>
        <v>0</v>
      </c>
      <c r="AM2800" s="34">
        <f t="shared" si="1324"/>
        <v>0</v>
      </c>
    </row>
    <row r="2801" spans="1:39" ht="15" customHeight="1" x14ac:dyDescent="0.3">
      <c r="A2801" s="166" t="s">
        <v>5235</v>
      </c>
      <c r="B2801" s="99">
        <v>9828</v>
      </c>
      <c r="C2801" s="99">
        <v>23029</v>
      </c>
      <c r="D2801" s="165">
        <v>46110</v>
      </c>
      <c r="E2801" s="165">
        <v>46265</v>
      </c>
      <c r="F2801" s="166">
        <v>4</v>
      </c>
      <c r="G2801" s="178">
        <v>2.48</v>
      </c>
      <c r="H2801" s="181">
        <v>0.25</v>
      </c>
      <c r="I2801" s="180">
        <v>4.6899999999999997E-2</v>
      </c>
      <c r="J2801" s="21">
        <f t="shared" si="1295"/>
        <v>1.52</v>
      </c>
      <c r="K2801" s="21" t="str">
        <f t="shared" si="1296"/>
        <v>Y</v>
      </c>
      <c r="L2801" s="37" t="str">
        <f t="shared" si="1297"/>
        <v>NA</v>
      </c>
      <c r="M2801" s="8" t="str">
        <f t="shared" si="1298"/>
        <v>Y</v>
      </c>
      <c r="N2801" s="42">
        <f t="shared" si="1299"/>
        <v>7</v>
      </c>
      <c r="O2801" s="43">
        <f t="shared" si="1300"/>
        <v>200000</v>
      </c>
      <c r="P2801" s="43" t="str">
        <f t="shared" si="1301"/>
        <v>NA</v>
      </c>
      <c r="Q2801" s="24">
        <f t="shared" si="1302"/>
        <v>10288.933199999999</v>
      </c>
      <c r="R2801" s="43">
        <f t="shared" si="1303"/>
        <v>0</v>
      </c>
      <c r="S2801" s="24">
        <f t="shared" si="1304"/>
        <v>1000000</v>
      </c>
      <c r="T2801" s="25" t="str">
        <f t="shared" si="1305"/>
        <v>Y</v>
      </c>
      <c r="U2801" s="44">
        <f t="shared" si="1306"/>
        <v>6</v>
      </c>
      <c r="V2801" s="45">
        <f t="shared" si="1307"/>
        <v>200000</v>
      </c>
      <c r="W2801" s="45">
        <f t="shared" si="1308"/>
        <v>1000000</v>
      </c>
      <c r="X2801" s="28">
        <f t="shared" si="1309"/>
        <v>10771.48416708</v>
      </c>
      <c r="Y2801" s="28">
        <f t="shared" si="1310"/>
        <v>0</v>
      </c>
      <c r="Z2801" s="45" t="str">
        <f t="shared" si="1311"/>
        <v>NA</v>
      </c>
      <c r="AA2801" s="29" t="str">
        <f t="shared" si="1312"/>
        <v>N</v>
      </c>
      <c r="AB2801" s="46">
        <f t="shared" si="1313"/>
        <v>5</v>
      </c>
      <c r="AC2801" s="31">
        <f t="shared" si="1314"/>
        <v>20000</v>
      </c>
      <c r="AD2801" s="31">
        <f t="shared" si="1315"/>
        <v>65000</v>
      </c>
      <c r="AE2801" s="31">
        <f t="shared" si="1316"/>
        <v>11276.66677451605</v>
      </c>
      <c r="AF2801" s="47">
        <f t="shared" si="1317"/>
        <v>0</v>
      </c>
      <c r="AG2801" s="31">
        <f t="shared" si="1318"/>
        <v>9633.9158584039487</v>
      </c>
      <c r="AH2801" s="48">
        <f t="shared" si="1319"/>
        <v>4</v>
      </c>
      <c r="AI2801" s="33">
        <f t="shared" si="1320"/>
        <v>20000</v>
      </c>
      <c r="AJ2801" s="33">
        <f t="shared" si="1321"/>
        <v>65000</v>
      </c>
      <c r="AK2801" s="33">
        <f t="shared" si="1322"/>
        <v>9633.9158584039487</v>
      </c>
      <c r="AL2801" s="33">
        <f t="shared" si="1323"/>
        <v>2171.6265878369031</v>
      </c>
      <c r="AM2801" s="34">
        <f t="shared" si="1324"/>
        <v>2171.6265878369031</v>
      </c>
    </row>
    <row r="2802" spans="1:39" ht="15" customHeight="1" x14ac:dyDescent="0.3">
      <c r="A2802" s="166" t="s">
        <v>5236</v>
      </c>
      <c r="B2802" s="99">
        <v>17582</v>
      </c>
      <c r="C2802" s="99">
        <v>92381</v>
      </c>
      <c r="D2802" s="165">
        <v>45386</v>
      </c>
      <c r="E2802" s="165">
        <v>45540</v>
      </c>
      <c r="F2802" s="166">
        <v>2</v>
      </c>
      <c r="G2802" s="178">
        <v>1.35</v>
      </c>
      <c r="H2802" s="181">
        <v>0.25</v>
      </c>
      <c r="I2802" s="180">
        <v>7.7499999999999999E-2</v>
      </c>
      <c r="J2802" s="21">
        <f t="shared" si="1295"/>
        <v>0.64999999999999991</v>
      </c>
      <c r="K2802" s="21" t="str">
        <f t="shared" si="1296"/>
        <v>Y</v>
      </c>
      <c r="L2802" s="37" t="str">
        <f t="shared" si="1297"/>
        <v>NA</v>
      </c>
      <c r="M2802" s="8" t="str">
        <f t="shared" si="1298"/>
        <v>Y</v>
      </c>
      <c r="N2802" s="42">
        <f t="shared" si="1299"/>
        <v>3</v>
      </c>
      <c r="O2802" s="43">
        <f t="shared" si="1300"/>
        <v>200000</v>
      </c>
      <c r="P2802" s="43" t="str">
        <f t="shared" si="1301"/>
        <v>NA</v>
      </c>
      <c r="Q2802" s="24">
        <f t="shared" si="1302"/>
        <v>18944.605</v>
      </c>
      <c r="R2802" s="43">
        <f t="shared" si="1303"/>
        <v>0</v>
      </c>
      <c r="S2802" s="24">
        <f t="shared" si="1304"/>
        <v>1000000</v>
      </c>
      <c r="T2802" s="25" t="str">
        <f t="shared" si="1305"/>
        <v>N</v>
      </c>
      <c r="U2802" s="44">
        <f t="shared" si="1306"/>
        <v>2</v>
      </c>
      <c r="V2802" s="45">
        <f t="shared" si="1307"/>
        <v>20000</v>
      </c>
      <c r="W2802" s="45">
        <f t="shared" si="1308"/>
        <v>65000</v>
      </c>
      <c r="X2802" s="28">
        <f t="shared" si="1309"/>
        <v>0</v>
      </c>
      <c r="Y2802" s="28">
        <f t="shared" si="1310"/>
        <v>20412.811887499996</v>
      </c>
      <c r="Z2802" s="45">
        <f t="shared" si="1311"/>
        <v>0</v>
      </c>
      <c r="AA2802" s="29" t="str">
        <f t="shared" si="1312"/>
        <v>N</v>
      </c>
      <c r="AB2802" s="46">
        <f t="shared" si="1313"/>
        <v>1</v>
      </c>
      <c r="AC2802" s="31">
        <f t="shared" si="1314"/>
        <v>20000</v>
      </c>
      <c r="AD2802" s="31">
        <f t="shared" si="1315"/>
        <v>65000</v>
      </c>
      <c r="AE2802" s="31">
        <f t="shared" si="1316"/>
        <v>0</v>
      </c>
      <c r="AF2802" s="47">
        <f t="shared" si="1317"/>
        <v>21994.804808781246</v>
      </c>
      <c r="AG2802" s="31">
        <f t="shared" si="1318"/>
        <v>0</v>
      </c>
      <c r="AH2802" s="48">
        <f t="shared" si="1319"/>
        <v>0</v>
      </c>
      <c r="AI2802" s="33">
        <f t="shared" si="1320"/>
        <v>0</v>
      </c>
      <c r="AJ2802" s="33">
        <f t="shared" si="1321"/>
        <v>0</v>
      </c>
      <c r="AK2802" s="33">
        <f t="shared" si="1322"/>
        <v>0</v>
      </c>
      <c r="AL2802" s="33">
        <f t="shared" si="1323"/>
        <v>0</v>
      </c>
      <c r="AM2802" s="34">
        <f t="shared" si="1324"/>
        <v>42407.616696281242</v>
      </c>
    </row>
    <row r="2803" spans="1:39" ht="15" customHeight="1" x14ac:dyDescent="0.3">
      <c r="A2803" s="166" t="s">
        <v>5237</v>
      </c>
      <c r="B2803" s="99">
        <v>12170</v>
      </c>
      <c r="C2803" s="99">
        <v>45223</v>
      </c>
      <c r="D2803" s="165">
        <v>44558</v>
      </c>
      <c r="E2803" s="165">
        <v>44853</v>
      </c>
      <c r="F2803" s="166">
        <v>4</v>
      </c>
      <c r="G2803" s="178">
        <v>0.3</v>
      </c>
      <c r="H2803" s="181">
        <v>0.5</v>
      </c>
      <c r="I2803" s="180">
        <v>7.9200000000000007E-2</v>
      </c>
      <c r="J2803" s="21">
        <f t="shared" si="1295"/>
        <v>3.7</v>
      </c>
      <c r="K2803" s="21" t="str">
        <f t="shared" si="1296"/>
        <v>Y</v>
      </c>
      <c r="L2803" s="37" t="str">
        <f t="shared" si="1297"/>
        <v>NA</v>
      </c>
      <c r="M2803" s="8" t="str">
        <f t="shared" si="1298"/>
        <v>Y</v>
      </c>
      <c r="N2803" s="42">
        <f t="shared" si="1299"/>
        <v>8</v>
      </c>
      <c r="O2803" s="43">
        <f t="shared" si="1300"/>
        <v>200000</v>
      </c>
      <c r="P2803" s="43" t="str">
        <f t="shared" si="1301"/>
        <v>NA</v>
      </c>
      <c r="Q2803" s="24">
        <f t="shared" si="1302"/>
        <v>13133.864</v>
      </c>
      <c r="R2803" s="43">
        <f t="shared" si="1303"/>
        <v>0</v>
      </c>
      <c r="S2803" s="24">
        <f t="shared" si="1304"/>
        <v>1000000</v>
      </c>
      <c r="T2803" s="25" t="str">
        <f t="shared" si="1305"/>
        <v>Y</v>
      </c>
      <c r="U2803" s="44">
        <f t="shared" si="1306"/>
        <v>7</v>
      </c>
      <c r="V2803" s="45">
        <f t="shared" si="1307"/>
        <v>200000</v>
      </c>
      <c r="W2803" s="45">
        <f t="shared" si="1308"/>
        <v>1000000</v>
      </c>
      <c r="X2803" s="28">
        <f t="shared" si="1309"/>
        <v>14174.066028799998</v>
      </c>
      <c r="Y2803" s="28">
        <f t="shared" si="1310"/>
        <v>0</v>
      </c>
      <c r="Z2803" s="45" t="str">
        <f t="shared" si="1311"/>
        <v>NA</v>
      </c>
      <c r="AA2803" s="29" t="str">
        <f t="shared" si="1312"/>
        <v>Y</v>
      </c>
      <c r="AB2803" s="46">
        <f t="shared" si="1313"/>
        <v>6</v>
      </c>
      <c r="AC2803" s="31">
        <f t="shared" si="1314"/>
        <v>200000</v>
      </c>
      <c r="AD2803" s="31">
        <f t="shared" si="1315"/>
        <v>1000000</v>
      </c>
      <c r="AE2803" s="31">
        <f t="shared" si="1316"/>
        <v>15296.652058280957</v>
      </c>
      <c r="AF2803" s="47">
        <f t="shared" si="1317"/>
        <v>0</v>
      </c>
      <c r="AG2803" s="31" t="str">
        <f t="shared" si="1318"/>
        <v>NA</v>
      </c>
      <c r="AH2803" s="48">
        <f t="shared" si="1319"/>
        <v>5</v>
      </c>
      <c r="AI2803" s="33">
        <f t="shared" si="1320"/>
        <v>20000</v>
      </c>
      <c r="AJ2803" s="33">
        <f t="shared" si="1321"/>
        <v>65000</v>
      </c>
      <c r="AK2803" s="33">
        <f t="shared" si="1322"/>
        <v>16508.146901296808</v>
      </c>
      <c r="AL2803" s="33">
        <f t="shared" si="1323"/>
        <v>0</v>
      </c>
      <c r="AM2803" s="34">
        <f t="shared" si="1324"/>
        <v>0</v>
      </c>
    </row>
    <row r="2804" spans="1:39" ht="15" customHeight="1" x14ac:dyDescent="0.3">
      <c r="A2804" s="166" t="s">
        <v>5238</v>
      </c>
      <c r="B2804" s="99">
        <v>9369</v>
      </c>
      <c r="C2804" s="99">
        <v>80270</v>
      </c>
      <c r="D2804" s="165">
        <v>44837</v>
      </c>
      <c r="E2804" s="165">
        <v>45138</v>
      </c>
      <c r="F2804" s="166">
        <v>4</v>
      </c>
      <c r="G2804" s="178">
        <v>3.81</v>
      </c>
      <c r="H2804" s="181">
        <v>1</v>
      </c>
      <c r="I2804" s="180">
        <v>5.79E-2</v>
      </c>
      <c r="J2804" s="21">
        <f t="shared" si="1295"/>
        <v>0.18999999999999995</v>
      </c>
      <c r="K2804" s="21" t="str">
        <f t="shared" si="1296"/>
        <v>Y</v>
      </c>
      <c r="L2804" s="37" t="str">
        <f t="shared" si="1297"/>
        <v>NA</v>
      </c>
      <c r="M2804" s="8" t="str">
        <f t="shared" si="1298"/>
        <v>Y</v>
      </c>
      <c r="N2804" s="42">
        <f t="shared" si="1299"/>
        <v>1</v>
      </c>
      <c r="O2804" s="43">
        <f t="shared" si="1300"/>
        <v>200000</v>
      </c>
      <c r="P2804" s="43" t="str">
        <f t="shared" si="1301"/>
        <v>NA</v>
      </c>
      <c r="Q2804" s="24">
        <f t="shared" si="1302"/>
        <v>9911.4651000000013</v>
      </c>
      <c r="R2804" s="43">
        <f t="shared" si="1303"/>
        <v>0</v>
      </c>
      <c r="S2804" s="24">
        <f t="shared" si="1304"/>
        <v>1000000</v>
      </c>
      <c r="T2804" s="25" t="str">
        <f t="shared" si="1305"/>
        <v>N</v>
      </c>
      <c r="U2804" s="44">
        <f t="shared" si="1306"/>
        <v>0</v>
      </c>
      <c r="V2804" s="45">
        <f t="shared" si="1307"/>
        <v>0</v>
      </c>
      <c r="W2804" s="45">
        <f t="shared" si="1308"/>
        <v>0</v>
      </c>
      <c r="X2804" s="28">
        <f t="shared" si="1309"/>
        <v>0</v>
      </c>
      <c r="Y2804" s="28">
        <f t="shared" si="1310"/>
        <v>0</v>
      </c>
      <c r="Z2804" s="45">
        <f t="shared" si="1311"/>
        <v>0</v>
      </c>
      <c r="AA2804" s="29" t="str">
        <f t="shared" si="1312"/>
        <v>N</v>
      </c>
      <c r="AB2804" s="46">
        <f t="shared" si="1313"/>
        <v>0</v>
      </c>
      <c r="AC2804" s="31">
        <f t="shared" si="1314"/>
        <v>0</v>
      </c>
      <c r="AD2804" s="31">
        <f t="shared" si="1315"/>
        <v>0</v>
      </c>
      <c r="AE2804" s="31">
        <f t="shared" si="1316"/>
        <v>0</v>
      </c>
      <c r="AF2804" s="47">
        <f t="shared" si="1317"/>
        <v>0</v>
      </c>
      <c r="AG2804" s="31">
        <f t="shared" si="1318"/>
        <v>0</v>
      </c>
      <c r="AH2804" s="48">
        <f t="shared" si="1319"/>
        <v>0</v>
      </c>
      <c r="AI2804" s="33">
        <f t="shared" si="1320"/>
        <v>0</v>
      </c>
      <c r="AJ2804" s="33">
        <f t="shared" si="1321"/>
        <v>0</v>
      </c>
      <c r="AK2804" s="33">
        <f t="shared" si="1322"/>
        <v>0</v>
      </c>
      <c r="AL2804" s="33">
        <f t="shared" si="1323"/>
        <v>0</v>
      </c>
      <c r="AM2804" s="34">
        <f t="shared" si="1324"/>
        <v>0</v>
      </c>
    </row>
    <row r="2805" spans="1:39" ht="15" customHeight="1" x14ac:dyDescent="0.3">
      <c r="A2805" s="166" t="s">
        <v>5239</v>
      </c>
      <c r="B2805" s="99">
        <v>22952</v>
      </c>
      <c r="C2805" s="99">
        <v>91398</v>
      </c>
      <c r="D2805" s="165">
        <v>45879</v>
      </c>
      <c r="E2805" s="165">
        <v>46152</v>
      </c>
      <c r="F2805" s="166">
        <v>4</v>
      </c>
      <c r="G2805" s="178">
        <v>1.1100000000000001</v>
      </c>
      <c r="H2805" s="181">
        <v>0.5</v>
      </c>
      <c r="I2805" s="180">
        <v>7.3800000000000004E-2</v>
      </c>
      <c r="J2805" s="21">
        <f t="shared" si="1295"/>
        <v>2.8899999999999997</v>
      </c>
      <c r="K2805" s="21" t="str">
        <f t="shared" si="1296"/>
        <v>Y</v>
      </c>
      <c r="L2805" s="37" t="str">
        <f t="shared" si="1297"/>
        <v>NA</v>
      </c>
      <c r="M2805" s="8" t="str">
        <f t="shared" si="1298"/>
        <v>Y</v>
      </c>
      <c r="N2805" s="42">
        <f t="shared" si="1299"/>
        <v>6</v>
      </c>
      <c r="O2805" s="43">
        <f t="shared" si="1300"/>
        <v>200000</v>
      </c>
      <c r="P2805" s="43" t="str">
        <f t="shared" si="1301"/>
        <v>NA</v>
      </c>
      <c r="Q2805" s="24">
        <f t="shared" si="1302"/>
        <v>24645.857600000003</v>
      </c>
      <c r="R2805" s="43">
        <f t="shared" si="1303"/>
        <v>0</v>
      </c>
      <c r="S2805" s="24">
        <f t="shared" si="1304"/>
        <v>1000000</v>
      </c>
      <c r="T2805" s="25" t="str">
        <f t="shared" si="1305"/>
        <v>Y</v>
      </c>
      <c r="U2805" s="44">
        <f t="shared" si="1306"/>
        <v>5</v>
      </c>
      <c r="V2805" s="45">
        <f t="shared" si="1307"/>
        <v>200000</v>
      </c>
      <c r="W2805" s="45">
        <f t="shared" si="1308"/>
        <v>1000000</v>
      </c>
      <c r="X2805" s="28">
        <f t="shared" si="1309"/>
        <v>26464.721890880006</v>
      </c>
      <c r="Y2805" s="28">
        <f t="shared" si="1310"/>
        <v>0</v>
      </c>
      <c r="Z2805" s="45" t="str">
        <f t="shared" si="1311"/>
        <v>NA</v>
      </c>
      <c r="AA2805" s="29" t="str">
        <f t="shared" si="1312"/>
        <v>Y</v>
      </c>
      <c r="AB2805" s="46">
        <f t="shared" si="1313"/>
        <v>4</v>
      </c>
      <c r="AC2805" s="31">
        <f t="shared" si="1314"/>
        <v>200000</v>
      </c>
      <c r="AD2805" s="31">
        <f t="shared" si="1315"/>
        <v>1000000</v>
      </c>
      <c r="AE2805" s="31">
        <f t="shared" si="1316"/>
        <v>28417.818366426953</v>
      </c>
      <c r="AF2805" s="47">
        <f t="shared" si="1317"/>
        <v>0</v>
      </c>
      <c r="AG2805" s="31" t="str">
        <f t="shared" si="1318"/>
        <v>NA</v>
      </c>
      <c r="AH2805" s="48">
        <f t="shared" si="1319"/>
        <v>3</v>
      </c>
      <c r="AI2805" s="33">
        <f t="shared" si="1320"/>
        <v>20000</v>
      </c>
      <c r="AJ2805" s="33">
        <f t="shared" si="1321"/>
        <v>65000</v>
      </c>
      <c r="AK2805" s="33">
        <f t="shared" si="1322"/>
        <v>20000</v>
      </c>
      <c r="AL2805" s="33">
        <f t="shared" si="1323"/>
        <v>10515.053361869264</v>
      </c>
      <c r="AM2805" s="34">
        <f t="shared" si="1324"/>
        <v>10515.053361869264</v>
      </c>
    </row>
    <row r="2806" spans="1:39" ht="15" customHeight="1" x14ac:dyDescent="0.3">
      <c r="A2806" s="166" t="s">
        <v>5240</v>
      </c>
      <c r="B2806" s="99">
        <v>20879</v>
      </c>
      <c r="C2806" s="99">
        <v>62237</v>
      </c>
      <c r="D2806" s="165">
        <v>45642</v>
      </c>
      <c r="E2806" s="165">
        <v>45897</v>
      </c>
      <c r="F2806" s="166">
        <v>2</v>
      </c>
      <c r="G2806" s="178">
        <v>1.46</v>
      </c>
      <c r="H2806" s="181">
        <v>0.5</v>
      </c>
      <c r="I2806" s="180">
        <v>3.4000000000000002E-2</v>
      </c>
      <c r="J2806" s="21">
        <f t="shared" si="1295"/>
        <v>0.54</v>
      </c>
      <c r="K2806" s="21" t="str">
        <f t="shared" si="1296"/>
        <v>Y</v>
      </c>
      <c r="L2806" s="37" t="str">
        <f t="shared" si="1297"/>
        <v>NA</v>
      </c>
      <c r="M2806" s="8" t="str">
        <f t="shared" si="1298"/>
        <v>Y</v>
      </c>
      <c r="N2806" s="42">
        <f t="shared" si="1299"/>
        <v>2</v>
      </c>
      <c r="O2806" s="43">
        <f t="shared" si="1300"/>
        <v>200000</v>
      </c>
      <c r="P2806" s="43" t="str">
        <f t="shared" si="1301"/>
        <v>NA</v>
      </c>
      <c r="Q2806" s="24">
        <f t="shared" si="1302"/>
        <v>21588.886000000002</v>
      </c>
      <c r="R2806" s="43">
        <f t="shared" si="1303"/>
        <v>0</v>
      </c>
      <c r="S2806" s="24">
        <f t="shared" si="1304"/>
        <v>1000000</v>
      </c>
      <c r="T2806" s="25" t="str">
        <f t="shared" si="1305"/>
        <v>N</v>
      </c>
      <c r="U2806" s="44">
        <f t="shared" si="1306"/>
        <v>1</v>
      </c>
      <c r="V2806" s="45">
        <f t="shared" si="1307"/>
        <v>20000</v>
      </c>
      <c r="W2806" s="45">
        <f t="shared" si="1308"/>
        <v>65000</v>
      </c>
      <c r="X2806" s="28">
        <f t="shared" si="1309"/>
        <v>2763</v>
      </c>
      <c r="Y2806" s="28">
        <f t="shared" si="1310"/>
        <v>19559.908124000001</v>
      </c>
      <c r="Z2806" s="45">
        <f t="shared" si="1311"/>
        <v>0</v>
      </c>
      <c r="AA2806" s="29" t="str">
        <f t="shared" si="1312"/>
        <v>N</v>
      </c>
      <c r="AB2806" s="46">
        <f t="shared" si="1313"/>
        <v>0</v>
      </c>
      <c r="AC2806" s="31">
        <f t="shared" si="1314"/>
        <v>0</v>
      </c>
      <c r="AD2806" s="31">
        <f t="shared" si="1315"/>
        <v>0</v>
      </c>
      <c r="AE2806" s="31">
        <f t="shared" si="1316"/>
        <v>0</v>
      </c>
      <c r="AF2806" s="47">
        <f t="shared" si="1317"/>
        <v>0</v>
      </c>
      <c r="AG2806" s="31">
        <f t="shared" si="1318"/>
        <v>0</v>
      </c>
      <c r="AH2806" s="48">
        <f t="shared" si="1319"/>
        <v>0</v>
      </c>
      <c r="AI2806" s="33">
        <f t="shared" si="1320"/>
        <v>0</v>
      </c>
      <c r="AJ2806" s="33">
        <f t="shared" si="1321"/>
        <v>0</v>
      </c>
      <c r="AK2806" s="33">
        <f t="shared" si="1322"/>
        <v>0</v>
      </c>
      <c r="AL2806" s="33">
        <f t="shared" si="1323"/>
        <v>0</v>
      </c>
      <c r="AM2806" s="34">
        <f t="shared" si="1324"/>
        <v>19559.908124000001</v>
      </c>
    </row>
    <row r="2807" spans="1:39" ht="15" customHeight="1" x14ac:dyDescent="0.3">
      <c r="A2807" s="166" t="s">
        <v>5241</v>
      </c>
      <c r="B2807" s="99">
        <v>7640</v>
      </c>
      <c r="C2807" s="99">
        <v>35776</v>
      </c>
      <c r="D2807" s="165">
        <v>45896</v>
      </c>
      <c r="E2807" s="165">
        <v>46044</v>
      </c>
      <c r="F2807" s="166">
        <v>4</v>
      </c>
      <c r="G2807" s="178">
        <v>2.81</v>
      </c>
      <c r="H2807" s="181">
        <v>0.5</v>
      </c>
      <c r="I2807" s="180">
        <v>1.95E-2</v>
      </c>
      <c r="J2807" s="21">
        <f t="shared" si="1295"/>
        <v>1.19</v>
      </c>
      <c r="K2807" s="21" t="str">
        <f t="shared" si="1296"/>
        <v>Y</v>
      </c>
      <c r="L2807" s="37" t="str">
        <f t="shared" si="1297"/>
        <v>NA</v>
      </c>
      <c r="M2807" s="8" t="str">
        <f t="shared" si="1298"/>
        <v>Y</v>
      </c>
      <c r="N2807" s="42">
        <f t="shared" si="1299"/>
        <v>3</v>
      </c>
      <c r="O2807" s="43">
        <f t="shared" si="1300"/>
        <v>200000</v>
      </c>
      <c r="P2807" s="43" t="str">
        <f t="shared" si="1301"/>
        <v>NA</v>
      </c>
      <c r="Q2807" s="24">
        <f t="shared" si="1302"/>
        <v>7788.9800000000005</v>
      </c>
      <c r="R2807" s="43">
        <f t="shared" si="1303"/>
        <v>0</v>
      </c>
      <c r="S2807" s="24">
        <f t="shared" si="1304"/>
        <v>1000000</v>
      </c>
      <c r="T2807" s="25" t="str">
        <f t="shared" si="1305"/>
        <v>Y</v>
      </c>
      <c r="U2807" s="44">
        <f t="shared" si="1306"/>
        <v>2</v>
      </c>
      <c r="V2807" s="45">
        <f t="shared" si="1307"/>
        <v>200000</v>
      </c>
      <c r="W2807" s="45">
        <f t="shared" si="1308"/>
        <v>1000000</v>
      </c>
      <c r="X2807" s="28">
        <f t="shared" si="1309"/>
        <v>7940.8651100000006</v>
      </c>
      <c r="Y2807" s="28">
        <f t="shared" si="1310"/>
        <v>0</v>
      </c>
      <c r="Z2807" s="45" t="str">
        <f t="shared" si="1311"/>
        <v>NA</v>
      </c>
      <c r="AA2807" s="29" t="str">
        <f t="shared" si="1312"/>
        <v>N</v>
      </c>
      <c r="AB2807" s="46">
        <f t="shared" si="1313"/>
        <v>1</v>
      </c>
      <c r="AC2807" s="31">
        <f t="shared" si="1314"/>
        <v>20000</v>
      </c>
      <c r="AD2807" s="31">
        <f t="shared" si="1315"/>
        <v>65000</v>
      </c>
      <c r="AE2807" s="31">
        <f t="shared" si="1316"/>
        <v>8095.7119796450015</v>
      </c>
      <c r="AF2807" s="47">
        <f t="shared" si="1317"/>
        <v>0</v>
      </c>
      <c r="AG2807" s="31">
        <f t="shared" si="1318"/>
        <v>5398.4429103549983</v>
      </c>
      <c r="AH2807" s="48">
        <f t="shared" si="1319"/>
        <v>0</v>
      </c>
      <c r="AI2807" s="33">
        <f t="shared" si="1320"/>
        <v>0</v>
      </c>
      <c r="AJ2807" s="33">
        <f t="shared" si="1321"/>
        <v>0</v>
      </c>
      <c r="AK2807" s="33">
        <f t="shared" si="1322"/>
        <v>0</v>
      </c>
      <c r="AL2807" s="33">
        <f t="shared" si="1323"/>
        <v>0</v>
      </c>
      <c r="AM2807" s="34">
        <f t="shared" si="1324"/>
        <v>0</v>
      </c>
    </row>
    <row r="2808" spans="1:39" ht="15" customHeight="1" x14ac:dyDescent="0.3">
      <c r="A2808" s="166" t="s">
        <v>5242</v>
      </c>
      <c r="B2808" s="99">
        <v>22780</v>
      </c>
      <c r="C2808" s="99">
        <v>93849</v>
      </c>
      <c r="D2808" s="165">
        <v>45353</v>
      </c>
      <c r="E2808" s="165">
        <v>45414</v>
      </c>
      <c r="F2808" s="166">
        <v>2</v>
      </c>
      <c r="G2808" s="178">
        <v>1.68</v>
      </c>
      <c r="H2808" s="181">
        <v>1</v>
      </c>
      <c r="I2808" s="180">
        <v>7.8299999999999995E-2</v>
      </c>
      <c r="J2808" s="21">
        <f t="shared" si="1295"/>
        <v>0.32000000000000006</v>
      </c>
      <c r="K2808" s="21" t="str">
        <f t="shared" si="1296"/>
        <v>Y</v>
      </c>
      <c r="L2808" s="37" t="str">
        <f t="shared" si="1297"/>
        <v>NA</v>
      </c>
      <c r="M2808" s="8" t="str">
        <f t="shared" si="1298"/>
        <v>Y</v>
      </c>
      <c r="N2808" s="42">
        <f t="shared" si="1299"/>
        <v>1</v>
      </c>
      <c r="O2808" s="43">
        <f t="shared" si="1300"/>
        <v>200000</v>
      </c>
      <c r="P2808" s="43" t="str">
        <f t="shared" si="1301"/>
        <v>NA</v>
      </c>
      <c r="Q2808" s="24">
        <f t="shared" si="1302"/>
        <v>24563.673999999999</v>
      </c>
      <c r="R2808" s="43">
        <f t="shared" si="1303"/>
        <v>0</v>
      </c>
      <c r="S2808" s="24">
        <f t="shared" si="1304"/>
        <v>1000000</v>
      </c>
      <c r="T2808" s="25" t="str">
        <f t="shared" si="1305"/>
        <v>N</v>
      </c>
      <c r="U2808" s="44">
        <f t="shared" si="1306"/>
        <v>0</v>
      </c>
      <c r="V2808" s="45">
        <f t="shared" si="1307"/>
        <v>0</v>
      </c>
      <c r="W2808" s="45">
        <f t="shared" si="1308"/>
        <v>0</v>
      </c>
      <c r="X2808" s="28">
        <f t="shared" si="1309"/>
        <v>0</v>
      </c>
      <c r="Y2808" s="28">
        <f t="shared" si="1310"/>
        <v>0</v>
      </c>
      <c r="Z2808" s="45">
        <f t="shared" si="1311"/>
        <v>0</v>
      </c>
      <c r="AA2808" s="29" t="str">
        <f t="shared" si="1312"/>
        <v>N</v>
      </c>
      <c r="AB2808" s="46">
        <f t="shared" si="1313"/>
        <v>0</v>
      </c>
      <c r="AC2808" s="31">
        <f t="shared" si="1314"/>
        <v>0</v>
      </c>
      <c r="AD2808" s="31">
        <f t="shared" si="1315"/>
        <v>0</v>
      </c>
      <c r="AE2808" s="31">
        <f t="shared" si="1316"/>
        <v>0</v>
      </c>
      <c r="AF2808" s="47">
        <f t="shared" si="1317"/>
        <v>0</v>
      </c>
      <c r="AG2808" s="31">
        <f t="shared" si="1318"/>
        <v>0</v>
      </c>
      <c r="AH2808" s="48">
        <f t="shared" si="1319"/>
        <v>0</v>
      </c>
      <c r="AI2808" s="33">
        <f t="shared" si="1320"/>
        <v>0</v>
      </c>
      <c r="AJ2808" s="33">
        <f t="shared" si="1321"/>
        <v>0</v>
      </c>
      <c r="AK2808" s="33">
        <f t="shared" si="1322"/>
        <v>0</v>
      </c>
      <c r="AL2808" s="33">
        <f t="shared" si="1323"/>
        <v>0</v>
      </c>
      <c r="AM2808" s="34">
        <f t="shared" si="1324"/>
        <v>0</v>
      </c>
    </row>
    <row r="2809" spans="1:39" ht="15" customHeight="1" x14ac:dyDescent="0.3">
      <c r="A2809" s="166" t="s">
        <v>5243</v>
      </c>
      <c r="B2809" s="99">
        <v>23864</v>
      </c>
      <c r="C2809" s="99">
        <v>83721</v>
      </c>
      <c r="D2809" s="165">
        <v>45228</v>
      </c>
      <c r="E2809" s="165">
        <v>45261</v>
      </c>
      <c r="F2809" s="166">
        <v>4</v>
      </c>
      <c r="G2809" s="178">
        <v>1.26</v>
      </c>
      <c r="H2809" s="181">
        <v>1</v>
      </c>
      <c r="I2809" s="180">
        <v>7.4700000000000003E-2</v>
      </c>
      <c r="J2809" s="21">
        <f t="shared" si="1295"/>
        <v>2.74</v>
      </c>
      <c r="K2809" s="21" t="str">
        <f t="shared" si="1296"/>
        <v>Y</v>
      </c>
      <c r="L2809" s="37" t="str">
        <f t="shared" si="1297"/>
        <v>NA</v>
      </c>
      <c r="M2809" s="8" t="str">
        <f t="shared" si="1298"/>
        <v>Y</v>
      </c>
      <c r="N2809" s="42">
        <f t="shared" si="1299"/>
        <v>3</v>
      </c>
      <c r="O2809" s="43">
        <f t="shared" si="1300"/>
        <v>200000</v>
      </c>
      <c r="P2809" s="43" t="str">
        <f t="shared" si="1301"/>
        <v>NA</v>
      </c>
      <c r="Q2809" s="24">
        <f t="shared" si="1302"/>
        <v>25646.640800000001</v>
      </c>
      <c r="R2809" s="43">
        <f t="shared" si="1303"/>
        <v>0</v>
      </c>
      <c r="S2809" s="24">
        <f t="shared" si="1304"/>
        <v>1000000</v>
      </c>
      <c r="T2809" s="25" t="str">
        <f t="shared" si="1305"/>
        <v>Y</v>
      </c>
      <c r="U2809" s="44">
        <f t="shared" si="1306"/>
        <v>2</v>
      </c>
      <c r="V2809" s="45">
        <f t="shared" si="1307"/>
        <v>200000</v>
      </c>
      <c r="W2809" s="45">
        <f t="shared" si="1308"/>
        <v>1000000</v>
      </c>
      <c r="X2809" s="28">
        <f t="shared" si="1309"/>
        <v>27562.444867760001</v>
      </c>
      <c r="Y2809" s="28">
        <f t="shared" si="1310"/>
        <v>0</v>
      </c>
      <c r="Z2809" s="45" t="str">
        <f t="shared" si="1311"/>
        <v>NA</v>
      </c>
      <c r="AA2809" s="29" t="str">
        <f t="shared" si="1312"/>
        <v>Y</v>
      </c>
      <c r="AB2809" s="46">
        <f t="shared" si="1313"/>
        <v>1</v>
      </c>
      <c r="AC2809" s="31">
        <f t="shared" si="1314"/>
        <v>200000</v>
      </c>
      <c r="AD2809" s="31">
        <f t="shared" si="1315"/>
        <v>1000000</v>
      </c>
      <c r="AE2809" s="31">
        <f t="shared" si="1316"/>
        <v>29621.359499381673</v>
      </c>
      <c r="AF2809" s="47">
        <f t="shared" si="1317"/>
        <v>0</v>
      </c>
      <c r="AG2809" s="31" t="str">
        <f t="shared" si="1318"/>
        <v>NA</v>
      </c>
      <c r="AH2809" s="48">
        <f t="shared" si="1319"/>
        <v>0</v>
      </c>
      <c r="AI2809" s="33">
        <f t="shared" si="1320"/>
        <v>0</v>
      </c>
      <c r="AJ2809" s="33">
        <f t="shared" si="1321"/>
        <v>0</v>
      </c>
      <c r="AK2809" s="33">
        <f t="shared" si="1322"/>
        <v>0</v>
      </c>
      <c r="AL2809" s="33">
        <f t="shared" si="1323"/>
        <v>0</v>
      </c>
      <c r="AM2809" s="34">
        <f t="shared" si="1324"/>
        <v>0</v>
      </c>
    </row>
    <row r="2810" spans="1:39" ht="15" customHeight="1" x14ac:dyDescent="0.3">
      <c r="A2810" s="166" t="s">
        <v>5244</v>
      </c>
      <c r="B2810" s="99">
        <v>22895</v>
      </c>
      <c r="C2810" s="99">
        <v>111964</v>
      </c>
      <c r="D2810" s="165">
        <v>45753</v>
      </c>
      <c r="E2810" s="165">
        <v>46032</v>
      </c>
      <c r="F2810" s="166">
        <v>2</v>
      </c>
      <c r="G2810" s="178">
        <v>0.62</v>
      </c>
      <c r="H2810" s="181">
        <v>1</v>
      </c>
      <c r="I2810" s="180">
        <v>1.7000000000000001E-2</v>
      </c>
      <c r="J2810" s="21">
        <f t="shared" si="1295"/>
        <v>1.38</v>
      </c>
      <c r="K2810" s="21" t="str">
        <f t="shared" si="1296"/>
        <v>Y</v>
      </c>
      <c r="L2810" s="37" t="str">
        <f t="shared" si="1297"/>
        <v>NA</v>
      </c>
      <c r="M2810" s="8" t="str">
        <f t="shared" si="1298"/>
        <v>Y</v>
      </c>
      <c r="N2810" s="42">
        <f t="shared" si="1299"/>
        <v>2</v>
      </c>
      <c r="O2810" s="43">
        <f t="shared" si="1300"/>
        <v>200000</v>
      </c>
      <c r="P2810" s="43" t="str">
        <f t="shared" si="1301"/>
        <v>NA</v>
      </c>
      <c r="Q2810" s="24">
        <f t="shared" si="1302"/>
        <v>23284.214999999997</v>
      </c>
      <c r="R2810" s="43">
        <f t="shared" si="1303"/>
        <v>0</v>
      </c>
      <c r="S2810" s="24">
        <f t="shared" si="1304"/>
        <v>1000000</v>
      </c>
      <c r="T2810" s="25" t="str">
        <f t="shared" si="1305"/>
        <v>Y</v>
      </c>
      <c r="U2810" s="44">
        <f t="shared" si="1306"/>
        <v>1</v>
      </c>
      <c r="V2810" s="45">
        <f t="shared" si="1307"/>
        <v>200000</v>
      </c>
      <c r="W2810" s="45">
        <f t="shared" si="1308"/>
        <v>1000000</v>
      </c>
      <c r="X2810" s="28">
        <f t="shared" si="1309"/>
        <v>23680.046654999995</v>
      </c>
      <c r="Y2810" s="28">
        <f t="shared" si="1310"/>
        <v>0</v>
      </c>
      <c r="Z2810" s="45" t="str">
        <f t="shared" si="1311"/>
        <v>NA</v>
      </c>
      <c r="AA2810" s="29" t="str">
        <f t="shared" si="1312"/>
        <v>N</v>
      </c>
      <c r="AB2810" s="46">
        <f t="shared" si="1313"/>
        <v>0</v>
      </c>
      <c r="AC2810" s="31">
        <f t="shared" si="1314"/>
        <v>0</v>
      </c>
      <c r="AD2810" s="31">
        <f t="shared" si="1315"/>
        <v>0</v>
      </c>
      <c r="AE2810" s="31">
        <f t="shared" si="1316"/>
        <v>0</v>
      </c>
      <c r="AF2810" s="47">
        <f t="shared" si="1317"/>
        <v>0</v>
      </c>
      <c r="AG2810" s="31">
        <f t="shared" si="1318"/>
        <v>0</v>
      </c>
      <c r="AH2810" s="48">
        <f t="shared" si="1319"/>
        <v>0</v>
      </c>
      <c r="AI2810" s="33">
        <f t="shared" si="1320"/>
        <v>0</v>
      </c>
      <c r="AJ2810" s="33">
        <f t="shared" si="1321"/>
        <v>0</v>
      </c>
      <c r="AK2810" s="33">
        <f t="shared" si="1322"/>
        <v>0</v>
      </c>
      <c r="AL2810" s="33">
        <f t="shared" si="1323"/>
        <v>0</v>
      </c>
      <c r="AM2810" s="34">
        <f t="shared" si="1324"/>
        <v>0</v>
      </c>
    </row>
    <row r="2811" spans="1:39" ht="15" customHeight="1" x14ac:dyDescent="0.3">
      <c r="A2811" s="166" t="s">
        <v>5245</v>
      </c>
      <c r="B2811" s="99">
        <v>10408</v>
      </c>
      <c r="C2811" s="99">
        <v>81669</v>
      </c>
      <c r="D2811" s="165">
        <v>45943</v>
      </c>
      <c r="E2811" s="165">
        <v>46291</v>
      </c>
      <c r="F2811" s="166">
        <v>2</v>
      </c>
      <c r="G2811" s="178">
        <v>1.82</v>
      </c>
      <c r="H2811" s="181">
        <v>0.25</v>
      </c>
      <c r="I2811" s="180">
        <v>2.0899999999999998E-2</v>
      </c>
      <c r="J2811" s="21">
        <f t="shared" ref="J2811:J2874" si="1325">MAX(0, F2811-G2811)</f>
        <v>0.17999999999999994</v>
      </c>
      <c r="K2811" s="21" t="str">
        <f t="shared" ref="K2811:K2874" si="1326">IF(
  AND(
    E2811 &gt;= D2811-10,
    E2811 &lt;= DATE(2028,6,30),
    J2811 &gt; 0
  ),
  "Y",
  "N"
)</f>
        <v>Y</v>
      </c>
      <c r="L2811" s="37" t="str">
        <f t="shared" ref="L2811:L2874" si="1327">IF(
  J2811=0,
  0,
  IF(
    K2811="Y",
    "NA",
    MAX(0, 65000-C2811)
  )
)</f>
        <v>NA</v>
      </c>
      <c r="M2811" s="8" t="str">
        <f t="shared" ref="M2811:M2874" si="1328">IF(AND(K2811="Y",J2811&gt;0),"Y","N")</f>
        <v>Y</v>
      </c>
      <c r="N2811" s="42">
        <f t="shared" ref="N2811:N2874" si="1329">ROUNDUP(J2811/H2811, 0)</f>
        <v>1</v>
      </c>
      <c r="O2811" s="43">
        <f t="shared" ref="O2811:O2874" si="1330">IF(
  N2811=0,
  0,
  IF(
    M2811="Y",
    200000,
    20000
  )
)</f>
        <v>200000</v>
      </c>
      <c r="P2811" s="43" t="str">
        <f t="shared" ref="P2811:P2874" si="1331">IF(
  N2811=0,
  0,
  IF(
    M2811="Y",
    "NA",
    MAX(0, 65000)
  )
)</f>
        <v>NA</v>
      </c>
      <c r="Q2811" s="24">
        <f t="shared" ref="Q2811:Q2874" si="1332">IF(
  N2811=0,
  0,
  MAX(0, MIN(B2811*(1+I2811), O2811, L2811))
)</f>
        <v>10625.527199999999</v>
      </c>
      <c r="R2811" s="43">
        <f t="shared" ref="R2811:R2874" si="1333">IF(
  N2811=0,
  0,
  MAX(0, (B2811*(1+I2811))-Q2811)
)</f>
        <v>0</v>
      </c>
      <c r="S2811" s="24">
        <f t="shared" ref="S2811:S2874" si="1334">IF(
    M2811="Y",
    1000000,
    MAX(0, 65000-C2811-Q2811)
  )</f>
        <v>1000000</v>
      </c>
      <c r="T2811" s="25" t="str">
        <f t="shared" ref="T2811:T2874" si="1335">IF(AND(K2811="Y",J2811&gt;1),"Y","N")</f>
        <v>N</v>
      </c>
      <c r="U2811" s="44">
        <f t="shared" ref="U2811:U2874" si="1336">MAX(0,(N2811-1))</f>
        <v>0</v>
      </c>
      <c r="V2811" s="45">
        <f t="shared" ref="V2811:V2874" si="1337">IF(
  U2811=0,
  0,
  IF(
    T2811="Y",
    200000,
    20000
  )
)</f>
        <v>0</v>
      </c>
      <c r="W2811" s="45">
        <f t="shared" ref="W2811:W2874" si="1338">IF(
  U2811=0,
  0,
  IF(
    T2811="Y",
    1000000,
    MAX(0, 65000)
  )
)</f>
        <v>0</v>
      </c>
      <c r="X2811" s="28">
        <f t="shared" ref="X2811:X2874" si="1339">IF(
  U2811=0,
  0,
  MAX(0, MIN(B2811*(1+I2811)*(1+I2811), V2811, S2811, (W2811-C2811))
)
)</f>
        <v>0</v>
      </c>
      <c r="Y2811" s="28">
        <f t="shared" ref="Y2811:Y2874" si="1340">IF(
  U2811=0,
  0,
  MAX(0, (B2811*(1+I2811)*(1+I2811)-X2811)
)
)</f>
        <v>0</v>
      </c>
      <c r="Z2811" s="45">
        <f t="shared" ref="Z2811:Z2874" si="1341">IF(
    T2811="Y",
    "NA",
    MAX(0, W2811-C2811-Q2811-X2811)
  )</f>
        <v>0</v>
      </c>
      <c r="AA2811" s="29" t="str">
        <f t="shared" ref="AA2811:AA2874" si="1342">IF(AND(K2811="Y",J2811&gt;2),"Y","N")</f>
        <v>N</v>
      </c>
      <c r="AB2811" s="46">
        <f t="shared" ref="AB2811:AB2874" si="1343">MAX(0,(U2811-1))</f>
        <v>0</v>
      </c>
      <c r="AC2811" s="31">
        <f t="shared" ref="AC2811:AC2874" si="1344">IF(
  AB2811=0,
  0,
  IF(
    AA2811="Y",
    200000,
    20000
  )
)</f>
        <v>0</v>
      </c>
      <c r="AD2811" s="31">
        <f t="shared" ref="AD2811:AD2874" si="1345">IF(
  AB2811=0,
  0,
  IF(
    AA2811="Y",
    1000000,
    MAX(0, 65000)
  )
)</f>
        <v>0</v>
      </c>
      <c r="AE2811" s="31">
        <f t="shared" ref="AE2811:AE2874" si="1346">IF(
  AB2811=0,
  0,
  MAX(0, MIN(B2811*(1+I2811)*(1+I2811)*(1+I2811), AC2811, Z2811))
)</f>
        <v>0</v>
      </c>
      <c r="AF2811" s="47">
        <f t="shared" ref="AF2811:AF2874" si="1347">IF(
  AB2811=0,
  0,
  MAX(0, (B2811*(1+I2811)*(1+I2811)*(1+I2811)-AE2811)
)
)</f>
        <v>0</v>
      </c>
      <c r="AG2811" s="31">
        <f t="shared" ref="AG2811:AG2874" si="1348">IF(
    AA2811="Y",
    "NA",
    MAX(0, AD2811-C2811-Q2811-X2811-AE2811)
  )</f>
        <v>0</v>
      </c>
      <c r="AH2811" s="48">
        <f t="shared" si="1319"/>
        <v>0</v>
      </c>
      <c r="AI2811" s="33">
        <f t="shared" si="1320"/>
        <v>0</v>
      </c>
      <c r="AJ2811" s="33">
        <f t="shared" si="1321"/>
        <v>0</v>
      </c>
      <c r="AK2811" s="33">
        <f t="shared" si="1322"/>
        <v>0</v>
      </c>
      <c r="AL2811" s="33">
        <f t="shared" si="1323"/>
        <v>0</v>
      </c>
      <c r="AM2811" s="34">
        <f t="shared" si="1324"/>
        <v>0</v>
      </c>
    </row>
    <row r="2812" spans="1:39" ht="15" customHeight="1" x14ac:dyDescent="0.3">
      <c r="A2812" s="166" t="s">
        <v>5246</v>
      </c>
      <c r="B2812" s="99">
        <v>20128</v>
      </c>
      <c r="C2812" s="99">
        <v>53947</v>
      </c>
      <c r="D2812" s="165">
        <v>46102</v>
      </c>
      <c r="E2812" s="165">
        <v>46265</v>
      </c>
      <c r="F2812" s="166">
        <v>4</v>
      </c>
      <c r="G2812" s="178">
        <v>1.38</v>
      </c>
      <c r="H2812" s="181">
        <v>1</v>
      </c>
      <c r="I2812" s="180">
        <v>3.7900000000000003E-2</v>
      </c>
      <c r="J2812" s="21">
        <f t="shared" si="1325"/>
        <v>2.62</v>
      </c>
      <c r="K2812" s="21" t="str">
        <f t="shared" si="1326"/>
        <v>Y</v>
      </c>
      <c r="L2812" s="37" t="str">
        <f t="shared" si="1327"/>
        <v>NA</v>
      </c>
      <c r="M2812" s="8" t="str">
        <f t="shared" si="1328"/>
        <v>Y</v>
      </c>
      <c r="N2812" s="42">
        <f t="shared" si="1329"/>
        <v>3</v>
      </c>
      <c r="O2812" s="43">
        <f t="shared" si="1330"/>
        <v>200000</v>
      </c>
      <c r="P2812" s="43" t="str">
        <f t="shared" si="1331"/>
        <v>NA</v>
      </c>
      <c r="Q2812" s="24">
        <f t="shared" si="1332"/>
        <v>20890.851200000001</v>
      </c>
      <c r="R2812" s="43">
        <f t="shared" si="1333"/>
        <v>0</v>
      </c>
      <c r="S2812" s="24">
        <f t="shared" si="1334"/>
        <v>1000000</v>
      </c>
      <c r="T2812" s="25" t="str">
        <f t="shared" si="1335"/>
        <v>Y</v>
      </c>
      <c r="U2812" s="44">
        <f t="shared" si="1336"/>
        <v>2</v>
      </c>
      <c r="V2812" s="45">
        <f t="shared" si="1337"/>
        <v>200000</v>
      </c>
      <c r="W2812" s="45">
        <f t="shared" si="1338"/>
        <v>1000000</v>
      </c>
      <c r="X2812" s="28">
        <f t="shared" si="1339"/>
        <v>21682.614460480003</v>
      </c>
      <c r="Y2812" s="28">
        <f t="shared" si="1340"/>
        <v>0</v>
      </c>
      <c r="Z2812" s="45" t="str">
        <f t="shared" si="1341"/>
        <v>NA</v>
      </c>
      <c r="AA2812" s="29" t="str">
        <f t="shared" si="1342"/>
        <v>Y</v>
      </c>
      <c r="AB2812" s="46">
        <f t="shared" si="1343"/>
        <v>1</v>
      </c>
      <c r="AC2812" s="31">
        <f t="shared" si="1344"/>
        <v>200000</v>
      </c>
      <c r="AD2812" s="31">
        <f t="shared" si="1345"/>
        <v>1000000</v>
      </c>
      <c r="AE2812" s="31">
        <f t="shared" si="1346"/>
        <v>22504.385548532195</v>
      </c>
      <c r="AF2812" s="47">
        <f t="shared" si="1347"/>
        <v>0</v>
      </c>
      <c r="AG2812" s="31" t="str">
        <f t="shared" si="1348"/>
        <v>NA</v>
      </c>
      <c r="AH2812" s="48">
        <f t="shared" si="1319"/>
        <v>0</v>
      </c>
      <c r="AI2812" s="33">
        <f t="shared" si="1320"/>
        <v>0</v>
      </c>
      <c r="AJ2812" s="33">
        <f t="shared" si="1321"/>
        <v>0</v>
      </c>
      <c r="AK2812" s="33">
        <f t="shared" si="1322"/>
        <v>0</v>
      </c>
      <c r="AL2812" s="33">
        <f t="shared" si="1323"/>
        <v>0</v>
      </c>
      <c r="AM2812" s="34">
        <f t="shared" si="1324"/>
        <v>0</v>
      </c>
    </row>
    <row r="2813" spans="1:39" ht="15" customHeight="1" x14ac:dyDescent="0.3">
      <c r="A2813" s="166" t="s">
        <v>5247</v>
      </c>
      <c r="B2813" s="99">
        <v>18813</v>
      </c>
      <c r="C2813" s="99">
        <v>61878</v>
      </c>
      <c r="D2813" s="165">
        <v>44495</v>
      </c>
      <c r="E2813" s="165">
        <v>44566</v>
      </c>
      <c r="F2813" s="166">
        <v>4</v>
      </c>
      <c r="G2813" s="178">
        <v>0.18</v>
      </c>
      <c r="H2813" s="181">
        <v>0.25</v>
      </c>
      <c r="I2813" s="180">
        <v>8.5000000000000006E-2</v>
      </c>
      <c r="J2813" s="21">
        <f t="shared" si="1325"/>
        <v>3.82</v>
      </c>
      <c r="K2813" s="21" t="str">
        <f t="shared" si="1326"/>
        <v>Y</v>
      </c>
      <c r="L2813" s="37" t="str">
        <f t="shared" si="1327"/>
        <v>NA</v>
      </c>
      <c r="M2813" s="8" t="str">
        <f t="shared" si="1328"/>
        <v>Y</v>
      </c>
      <c r="N2813" s="42">
        <f t="shared" si="1329"/>
        <v>16</v>
      </c>
      <c r="O2813" s="43">
        <f t="shared" si="1330"/>
        <v>200000</v>
      </c>
      <c r="P2813" s="43" t="str">
        <f t="shared" si="1331"/>
        <v>NA</v>
      </c>
      <c r="Q2813" s="24">
        <f t="shared" si="1332"/>
        <v>20412.105</v>
      </c>
      <c r="R2813" s="43">
        <f t="shared" si="1333"/>
        <v>0</v>
      </c>
      <c r="S2813" s="24">
        <f t="shared" si="1334"/>
        <v>1000000</v>
      </c>
      <c r="T2813" s="25" t="str">
        <f t="shared" si="1335"/>
        <v>Y</v>
      </c>
      <c r="U2813" s="44">
        <f t="shared" si="1336"/>
        <v>15</v>
      </c>
      <c r="V2813" s="45">
        <f t="shared" si="1337"/>
        <v>200000</v>
      </c>
      <c r="W2813" s="45">
        <f t="shared" si="1338"/>
        <v>1000000</v>
      </c>
      <c r="X2813" s="28">
        <f t="shared" si="1339"/>
        <v>22147.133924999998</v>
      </c>
      <c r="Y2813" s="28">
        <f t="shared" si="1340"/>
        <v>0</v>
      </c>
      <c r="Z2813" s="45" t="str">
        <f t="shared" si="1341"/>
        <v>NA</v>
      </c>
      <c r="AA2813" s="29" t="str">
        <f t="shared" si="1342"/>
        <v>Y</v>
      </c>
      <c r="AB2813" s="46">
        <f t="shared" si="1343"/>
        <v>14</v>
      </c>
      <c r="AC2813" s="31">
        <f t="shared" si="1344"/>
        <v>200000</v>
      </c>
      <c r="AD2813" s="31">
        <f t="shared" si="1345"/>
        <v>1000000</v>
      </c>
      <c r="AE2813" s="31">
        <f t="shared" si="1346"/>
        <v>24029.640308624996</v>
      </c>
      <c r="AF2813" s="47">
        <f t="shared" si="1347"/>
        <v>0</v>
      </c>
      <c r="AG2813" s="31" t="str">
        <f t="shared" si="1348"/>
        <v>NA</v>
      </c>
      <c r="AH2813" s="48">
        <f t="shared" si="1319"/>
        <v>13</v>
      </c>
      <c r="AI2813" s="33">
        <f t="shared" si="1320"/>
        <v>20000</v>
      </c>
      <c r="AJ2813" s="33">
        <f t="shared" si="1321"/>
        <v>65000</v>
      </c>
      <c r="AK2813" s="33">
        <f t="shared" si="1322"/>
        <v>20000</v>
      </c>
      <c r="AL2813" s="33">
        <f t="shared" si="1323"/>
        <v>6072.1597348581199</v>
      </c>
      <c r="AM2813" s="34">
        <f t="shared" si="1324"/>
        <v>6072.1597348581199</v>
      </c>
    </row>
    <row r="2814" spans="1:39" ht="15" customHeight="1" x14ac:dyDescent="0.3">
      <c r="A2814" s="166" t="s">
        <v>5248</v>
      </c>
      <c r="B2814" s="99">
        <v>7248</v>
      </c>
      <c r="C2814" s="99">
        <v>22524</v>
      </c>
      <c r="D2814" s="165">
        <v>44660</v>
      </c>
      <c r="E2814" s="165">
        <v>44705</v>
      </c>
      <c r="F2814" s="166">
        <v>2</v>
      </c>
      <c r="G2814" s="178">
        <v>0.48</v>
      </c>
      <c r="H2814" s="181">
        <v>0.25</v>
      </c>
      <c r="I2814" s="180">
        <v>5.8500000000000003E-2</v>
      </c>
      <c r="J2814" s="21">
        <f t="shared" si="1325"/>
        <v>1.52</v>
      </c>
      <c r="K2814" s="21" t="str">
        <f t="shared" si="1326"/>
        <v>Y</v>
      </c>
      <c r="L2814" s="37" t="str">
        <f t="shared" si="1327"/>
        <v>NA</v>
      </c>
      <c r="M2814" s="8" t="str">
        <f t="shared" si="1328"/>
        <v>Y</v>
      </c>
      <c r="N2814" s="42">
        <f t="shared" si="1329"/>
        <v>7</v>
      </c>
      <c r="O2814" s="43">
        <f t="shared" si="1330"/>
        <v>200000</v>
      </c>
      <c r="P2814" s="43" t="str">
        <f t="shared" si="1331"/>
        <v>NA</v>
      </c>
      <c r="Q2814" s="24">
        <f t="shared" si="1332"/>
        <v>7672.0079999999998</v>
      </c>
      <c r="R2814" s="43">
        <f t="shared" si="1333"/>
        <v>0</v>
      </c>
      <c r="S2814" s="24">
        <f t="shared" si="1334"/>
        <v>1000000</v>
      </c>
      <c r="T2814" s="25" t="str">
        <f t="shared" si="1335"/>
        <v>Y</v>
      </c>
      <c r="U2814" s="44">
        <f t="shared" si="1336"/>
        <v>6</v>
      </c>
      <c r="V2814" s="45">
        <f t="shared" si="1337"/>
        <v>200000</v>
      </c>
      <c r="W2814" s="45">
        <f t="shared" si="1338"/>
        <v>1000000</v>
      </c>
      <c r="X2814" s="28">
        <f t="shared" si="1339"/>
        <v>8120.8204679999999</v>
      </c>
      <c r="Y2814" s="28">
        <f t="shared" si="1340"/>
        <v>0</v>
      </c>
      <c r="Z2814" s="45" t="str">
        <f t="shared" si="1341"/>
        <v>NA</v>
      </c>
      <c r="AA2814" s="29" t="str">
        <f t="shared" si="1342"/>
        <v>N</v>
      </c>
      <c r="AB2814" s="46">
        <f t="shared" si="1343"/>
        <v>5</v>
      </c>
      <c r="AC2814" s="31">
        <f t="shared" si="1344"/>
        <v>20000</v>
      </c>
      <c r="AD2814" s="31">
        <f t="shared" si="1345"/>
        <v>65000</v>
      </c>
      <c r="AE2814" s="31">
        <f t="shared" si="1346"/>
        <v>8595.8884653780005</v>
      </c>
      <c r="AF2814" s="47">
        <f t="shared" si="1347"/>
        <v>0</v>
      </c>
      <c r="AG2814" s="31">
        <f t="shared" si="1348"/>
        <v>18087.283066622</v>
      </c>
      <c r="AH2814" s="48">
        <f t="shared" si="1319"/>
        <v>4</v>
      </c>
      <c r="AI2814" s="33">
        <f t="shared" si="1320"/>
        <v>20000</v>
      </c>
      <c r="AJ2814" s="33">
        <f t="shared" si="1321"/>
        <v>65000</v>
      </c>
      <c r="AK2814" s="33">
        <f t="shared" si="1322"/>
        <v>9098.7479406026141</v>
      </c>
      <c r="AL2814" s="33">
        <f t="shared" si="1323"/>
        <v>0</v>
      </c>
      <c r="AM2814" s="34">
        <f t="shared" si="1324"/>
        <v>0</v>
      </c>
    </row>
    <row r="2815" spans="1:39" ht="15" customHeight="1" x14ac:dyDescent="0.3">
      <c r="A2815" s="166" t="s">
        <v>5249</v>
      </c>
      <c r="B2815" s="99">
        <v>20517</v>
      </c>
      <c r="C2815" s="99">
        <v>45510</v>
      </c>
      <c r="D2815" s="165">
        <v>45049</v>
      </c>
      <c r="E2815" s="165">
        <v>45190</v>
      </c>
      <c r="F2815" s="166">
        <v>4</v>
      </c>
      <c r="G2815" s="178">
        <v>2.83</v>
      </c>
      <c r="H2815" s="181">
        <v>0.75</v>
      </c>
      <c r="I2815" s="180">
        <v>2.6700000000000002E-2</v>
      </c>
      <c r="J2815" s="21">
        <f t="shared" si="1325"/>
        <v>1.17</v>
      </c>
      <c r="K2815" s="21" t="str">
        <f t="shared" si="1326"/>
        <v>Y</v>
      </c>
      <c r="L2815" s="37" t="str">
        <f t="shared" si="1327"/>
        <v>NA</v>
      </c>
      <c r="M2815" s="8" t="str">
        <f t="shared" si="1328"/>
        <v>Y</v>
      </c>
      <c r="N2815" s="42">
        <f t="shared" si="1329"/>
        <v>2</v>
      </c>
      <c r="O2815" s="43">
        <f t="shared" si="1330"/>
        <v>200000</v>
      </c>
      <c r="P2815" s="43" t="str">
        <f t="shared" si="1331"/>
        <v>NA</v>
      </c>
      <c r="Q2815" s="24">
        <f t="shared" si="1332"/>
        <v>21064.803899999999</v>
      </c>
      <c r="R2815" s="43">
        <f t="shared" si="1333"/>
        <v>0</v>
      </c>
      <c r="S2815" s="24">
        <f t="shared" si="1334"/>
        <v>1000000</v>
      </c>
      <c r="T2815" s="25" t="str">
        <f t="shared" si="1335"/>
        <v>Y</v>
      </c>
      <c r="U2815" s="44">
        <f t="shared" si="1336"/>
        <v>1</v>
      </c>
      <c r="V2815" s="45">
        <f t="shared" si="1337"/>
        <v>200000</v>
      </c>
      <c r="W2815" s="45">
        <f t="shared" si="1338"/>
        <v>1000000</v>
      </c>
      <c r="X2815" s="28">
        <f t="shared" si="1339"/>
        <v>21627.234164129997</v>
      </c>
      <c r="Y2815" s="28">
        <f t="shared" si="1340"/>
        <v>0</v>
      </c>
      <c r="Z2815" s="45" t="str">
        <f t="shared" si="1341"/>
        <v>NA</v>
      </c>
      <c r="AA2815" s="29" t="str">
        <f t="shared" si="1342"/>
        <v>N</v>
      </c>
      <c r="AB2815" s="46">
        <f t="shared" si="1343"/>
        <v>0</v>
      </c>
      <c r="AC2815" s="31">
        <f t="shared" si="1344"/>
        <v>0</v>
      </c>
      <c r="AD2815" s="31">
        <f t="shared" si="1345"/>
        <v>0</v>
      </c>
      <c r="AE2815" s="31">
        <f t="shared" si="1346"/>
        <v>0</v>
      </c>
      <c r="AF2815" s="47">
        <f t="shared" si="1347"/>
        <v>0</v>
      </c>
      <c r="AG2815" s="31">
        <f t="shared" si="1348"/>
        <v>0</v>
      </c>
      <c r="AH2815" s="48">
        <f t="shared" si="1319"/>
        <v>0</v>
      </c>
      <c r="AI2815" s="33">
        <f t="shared" si="1320"/>
        <v>0</v>
      </c>
      <c r="AJ2815" s="33">
        <f t="shared" si="1321"/>
        <v>0</v>
      </c>
      <c r="AK2815" s="33">
        <f t="shared" si="1322"/>
        <v>0</v>
      </c>
      <c r="AL2815" s="33">
        <f t="shared" si="1323"/>
        <v>0</v>
      </c>
      <c r="AM2815" s="34">
        <f t="shared" si="1324"/>
        <v>0</v>
      </c>
    </row>
    <row r="2816" spans="1:39" ht="15" customHeight="1" x14ac:dyDescent="0.3">
      <c r="A2816" s="166" t="s">
        <v>5250</v>
      </c>
      <c r="B2816" s="99">
        <v>10366</v>
      </c>
      <c r="C2816" s="99">
        <v>61134</v>
      </c>
      <c r="D2816" s="165">
        <v>45983</v>
      </c>
      <c r="E2816" s="165">
        <v>46309</v>
      </c>
      <c r="F2816" s="166">
        <v>2</v>
      </c>
      <c r="G2816" s="178">
        <v>1.86</v>
      </c>
      <c r="H2816" s="181">
        <v>1</v>
      </c>
      <c r="I2816" s="180">
        <v>4.2799999999999998E-2</v>
      </c>
      <c r="J2816" s="21">
        <f t="shared" si="1325"/>
        <v>0.1399999999999999</v>
      </c>
      <c r="K2816" s="21" t="str">
        <f t="shared" si="1326"/>
        <v>Y</v>
      </c>
      <c r="L2816" s="37" t="str">
        <f t="shared" si="1327"/>
        <v>NA</v>
      </c>
      <c r="M2816" s="8" t="str">
        <f t="shared" si="1328"/>
        <v>Y</v>
      </c>
      <c r="N2816" s="42">
        <f t="shared" si="1329"/>
        <v>1</v>
      </c>
      <c r="O2816" s="43">
        <f t="shared" si="1330"/>
        <v>200000</v>
      </c>
      <c r="P2816" s="43" t="str">
        <f t="shared" si="1331"/>
        <v>NA</v>
      </c>
      <c r="Q2816" s="24">
        <f t="shared" si="1332"/>
        <v>10809.664799999999</v>
      </c>
      <c r="R2816" s="43">
        <f t="shared" si="1333"/>
        <v>0</v>
      </c>
      <c r="S2816" s="24">
        <f t="shared" si="1334"/>
        <v>1000000</v>
      </c>
      <c r="T2816" s="25" t="str">
        <f t="shared" si="1335"/>
        <v>N</v>
      </c>
      <c r="U2816" s="44">
        <f t="shared" si="1336"/>
        <v>0</v>
      </c>
      <c r="V2816" s="45">
        <f t="shared" si="1337"/>
        <v>0</v>
      </c>
      <c r="W2816" s="45">
        <f t="shared" si="1338"/>
        <v>0</v>
      </c>
      <c r="X2816" s="28">
        <f t="shared" si="1339"/>
        <v>0</v>
      </c>
      <c r="Y2816" s="28">
        <f t="shared" si="1340"/>
        <v>0</v>
      </c>
      <c r="Z2816" s="45">
        <f t="shared" si="1341"/>
        <v>0</v>
      </c>
      <c r="AA2816" s="29" t="str">
        <f t="shared" si="1342"/>
        <v>N</v>
      </c>
      <c r="AB2816" s="46">
        <f t="shared" si="1343"/>
        <v>0</v>
      </c>
      <c r="AC2816" s="31">
        <f t="shared" si="1344"/>
        <v>0</v>
      </c>
      <c r="AD2816" s="31">
        <f t="shared" si="1345"/>
        <v>0</v>
      </c>
      <c r="AE2816" s="31">
        <f t="shared" si="1346"/>
        <v>0</v>
      </c>
      <c r="AF2816" s="47">
        <f t="shared" si="1347"/>
        <v>0</v>
      </c>
      <c r="AG2816" s="31">
        <f t="shared" si="1348"/>
        <v>0</v>
      </c>
      <c r="AH2816" s="48">
        <f t="shared" si="1319"/>
        <v>0</v>
      </c>
      <c r="AI2816" s="33">
        <f t="shared" si="1320"/>
        <v>0</v>
      </c>
      <c r="AJ2816" s="33">
        <f t="shared" si="1321"/>
        <v>0</v>
      </c>
      <c r="AK2816" s="33">
        <f t="shared" si="1322"/>
        <v>0</v>
      </c>
      <c r="AL2816" s="33">
        <f t="shared" si="1323"/>
        <v>0</v>
      </c>
      <c r="AM2816" s="34">
        <f t="shared" si="1324"/>
        <v>0</v>
      </c>
    </row>
    <row r="2817" spans="1:39" ht="15" customHeight="1" x14ac:dyDescent="0.3">
      <c r="A2817" s="166" t="s">
        <v>5251</v>
      </c>
      <c r="B2817" s="99">
        <v>24401</v>
      </c>
      <c r="C2817" s="99">
        <v>66231</v>
      </c>
      <c r="D2817" s="165">
        <v>45996</v>
      </c>
      <c r="E2817" s="165">
        <v>46180</v>
      </c>
      <c r="F2817" s="166">
        <v>2</v>
      </c>
      <c r="G2817" s="178">
        <v>1.61</v>
      </c>
      <c r="H2817" s="181">
        <v>0.25</v>
      </c>
      <c r="I2817" s="180">
        <v>3.9300000000000002E-2</v>
      </c>
      <c r="J2817" s="21">
        <f t="shared" si="1325"/>
        <v>0.3899999999999999</v>
      </c>
      <c r="K2817" s="21" t="str">
        <f t="shared" si="1326"/>
        <v>Y</v>
      </c>
      <c r="L2817" s="37" t="str">
        <f t="shared" si="1327"/>
        <v>NA</v>
      </c>
      <c r="M2817" s="8" t="str">
        <f t="shared" si="1328"/>
        <v>Y</v>
      </c>
      <c r="N2817" s="42">
        <f t="shared" si="1329"/>
        <v>2</v>
      </c>
      <c r="O2817" s="43">
        <f t="shared" si="1330"/>
        <v>200000</v>
      </c>
      <c r="P2817" s="43" t="str">
        <f t="shared" si="1331"/>
        <v>NA</v>
      </c>
      <c r="Q2817" s="24">
        <f t="shared" si="1332"/>
        <v>25359.959299999999</v>
      </c>
      <c r="R2817" s="43">
        <f t="shared" si="1333"/>
        <v>0</v>
      </c>
      <c r="S2817" s="24">
        <f t="shared" si="1334"/>
        <v>1000000</v>
      </c>
      <c r="T2817" s="25" t="str">
        <f t="shared" si="1335"/>
        <v>N</v>
      </c>
      <c r="U2817" s="44">
        <f t="shared" si="1336"/>
        <v>1</v>
      </c>
      <c r="V2817" s="45">
        <f t="shared" si="1337"/>
        <v>20000</v>
      </c>
      <c r="W2817" s="45">
        <f t="shared" si="1338"/>
        <v>65000</v>
      </c>
      <c r="X2817" s="28">
        <f t="shared" si="1339"/>
        <v>0</v>
      </c>
      <c r="Y2817" s="28">
        <f t="shared" si="1340"/>
        <v>26356.605700489996</v>
      </c>
      <c r="Z2817" s="45">
        <f t="shared" si="1341"/>
        <v>0</v>
      </c>
      <c r="AA2817" s="29" t="str">
        <f t="shared" si="1342"/>
        <v>N</v>
      </c>
      <c r="AB2817" s="46">
        <f t="shared" si="1343"/>
        <v>0</v>
      </c>
      <c r="AC2817" s="31">
        <f t="shared" si="1344"/>
        <v>0</v>
      </c>
      <c r="AD2817" s="31">
        <f t="shared" si="1345"/>
        <v>0</v>
      </c>
      <c r="AE2817" s="31">
        <f t="shared" si="1346"/>
        <v>0</v>
      </c>
      <c r="AF2817" s="47">
        <f t="shared" si="1347"/>
        <v>0</v>
      </c>
      <c r="AG2817" s="31">
        <f t="shared" si="1348"/>
        <v>0</v>
      </c>
      <c r="AH2817" s="48">
        <f t="shared" ref="AH2817:AH2880" si="1349">MAX(0,(AB2817-1))</f>
        <v>0</v>
      </c>
      <c r="AI2817" s="33">
        <f t="shared" ref="AI2817:AI2880" si="1350">IF(
  AH2817=0,
  0,
     20000
  )</f>
        <v>0</v>
      </c>
      <c r="AJ2817" s="33">
        <f t="shared" ref="AJ2817:AJ2880" si="1351">IF(
  AH2817=0,
  0,
    MAX(0, 65000)
  )</f>
        <v>0</v>
      </c>
      <c r="AK2817" s="33">
        <f t="shared" ref="AK2817:AK2880" si="1352">IF(
  AH2817=0,
  0,
  MAX(0, MIN(B2817*(1+I2817)*(1+I2817)*(1+I2817)*(1+I2817), AI2817, AG2817))
)</f>
        <v>0</v>
      </c>
      <c r="AL2817" s="33">
        <f t="shared" ref="AL2817:AL2880" si="1353">IF(
  AH2817=0,
  0,
  MAX(0, (B2817*(1+I2817)*(1+I2817)*(1+I2817)*(1+I2817)-AK2817)
)
)</f>
        <v>0</v>
      </c>
      <c r="AM2817" s="34">
        <f t="shared" si="1324"/>
        <v>26356.605700489996</v>
      </c>
    </row>
    <row r="2818" spans="1:39" ht="15" customHeight="1" x14ac:dyDescent="0.3">
      <c r="A2818" s="166" t="s">
        <v>5252</v>
      </c>
      <c r="B2818" s="99">
        <v>7259</v>
      </c>
      <c r="C2818" s="99">
        <v>83576</v>
      </c>
      <c r="D2818" s="165">
        <v>44878</v>
      </c>
      <c r="E2818" s="165">
        <v>45082</v>
      </c>
      <c r="F2818" s="166">
        <v>2</v>
      </c>
      <c r="G2818" s="178">
        <v>1.71</v>
      </c>
      <c r="H2818" s="181">
        <v>1</v>
      </c>
      <c r="I2818" s="180">
        <v>2.24E-2</v>
      </c>
      <c r="J2818" s="21">
        <f t="shared" si="1325"/>
        <v>0.29000000000000004</v>
      </c>
      <c r="K2818" s="21" t="str">
        <f t="shared" si="1326"/>
        <v>Y</v>
      </c>
      <c r="L2818" s="37" t="str">
        <f t="shared" si="1327"/>
        <v>NA</v>
      </c>
      <c r="M2818" s="8" t="str">
        <f t="shared" si="1328"/>
        <v>Y</v>
      </c>
      <c r="N2818" s="42">
        <f t="shared" si="1329"/>
        <v>1</v>
      </c>
      <c r="O2818" s="43">
        <f t="shared" si="1330"/>
        <v>200000</v>
      </c>
      <c r="P2818" s="43" t="str">
        <f t="shared" si="1331"/>
        <v>NA</v>
      </c>
      <c r="Q2818" s="24">
        <f t="shared" si="1332"/>
        <v>7421.6016</v>
      </c>
      <c r="R2818" s="43">
        <f t="shared" si="1333"/>
        <v>0</v>
      </c>
      <c r="S2818" s="24">
        <f t="shared" si="1334"/>
        <v>1000000</v>
      </c>
      <c r="T2818" s="25" t="str">
        <f t="shared" si="1335"/>
        <v>N</v>
      </c>
      <c r="U2818" s="44">
        <f t="shared" si="1336"/>
        <v>0</v>
      </c>
      <c r="V2818" s="45">
        <f t="shared" si="1337"/>
        <v>0</v>
      </c>
      <c r="W2818" s="45">
        <f t="shared" si="1338"/>
        <v>0</v>
      </c>
      <c r="X2818" s="28">
        <f t="shared" si="1339"/>
        <v>0</v>
      </c>
      <c r="Y2818" s="28">
        <f t="shared" si="1340"/>
        <v>0</v>
      </c>
      <c r="Z2818" s="45">
        <f t="shared" si="1341"/>
        <v>0</v>
      </c>
      <c r="AA2818" s="29" t="str">
        <f t="shared" si="1342"/>
        <v>N</v>
      </c>
      <c r="AB2818" s="46">
        <f t="shared" si="1343"/>
        <v>0</v>
      </c>
      <c r="AC2818" s="31">
        <f t="shared" si="1344"/>
        <v>0</v>
      </c>
      <c r="AD2818" s="31">
        <f t="shared" si="1345"/>
        <v>0</v>
      </c>
      <c r="AE2818" s="31">
        <f t="shared" si="1346"/>
        <v>0</v>
      </c>
      <c r="AF2818" s="47">
        <f t="shared" si="1347"/>
        <v>0</v>
      </c>
      <c r="AG2818" s="31">
        <f t="shared" si="1348"/>
        <v>0</v>
      </c>
      <c r="AH2818" s="48">
        <f t="shared" si="1349"/>
        <v>0</v>
      </c>
      <c r="AI2818" s="33">
        <f t="shared" si="1350"/>
        <v>0</v>
      </c>
      <c r="AJ2818" s="33">
        <f t="shared" si="1351"/>
        <v>0</v>
      </c>
      <c r="AK2818" s="33">
        <f t="shared" si="1352"/>
        <v>0</v>
      </c>
      <c r="AL2818" s="33">
        <f t="shared" si="1353"/>
        <v>0</v>
      </c>
      <c r="AM2818" s="34">
        <f t="shared" si="1324"/>
        <v>0</v>
      </c>
    </row>
    <row r="2819" spans="1:39" ht="15" customHeight="1" x14ac:dyDescent="0.3">
      <c r="A2819" s="166" t="s">
        <v>5253</v>
      </c>
      <c r="B2819" s="99">
        <v>10013</v>
      </c>
      <c r="C2819" s="99">
        <v>77093</v>
      </c>
      <c r="D2819" s="165">
        <v>45844</v>
      </c>
      <c r="E2819" s="165">
        <v>46141</v>
      </c>
      <c r="F2819" s="166">
        <v>4</v>
      </c>
      <c r="G2819" s="178">
        <v>2.5</v>
      </c>
      <c r="H2819" s="181">
        <v>1</v>
      </c>
      <c r="I2819" s="180">
        <v>4.7500000000000001E-2</v>
      </c>
      <c r="J2819" s="21">
        <f t="shared" si="1325"/>
        <v>1.5</v>
      </c>
      <c r="K2819" s="21" t="str">
        <f t="shared" si="1326"/>
        <v>Y</v>
      </c>
      <c r="L2819" s="37" t="str">
        <f t="shared" si="1327"/>
        <v>NA</v>
      </c>
      <c r="M2819" s="8" t="str">
        <f t="shared" si="1328"/>
        <v>Y</v>
      </c>
      <c r="N2819" s="42">
        <f t="shared" si="1329"/>
        <v>2</v>
      </c>
      <c r="O2819" s="43">
        <f t="shared" si="1330"/>
        <v>200000</v>
      </c>
      <c r="P2819" s="43" t="str">
        <f t="shared" si="1331"/>
        <v>NA</v>
      </c>
      <c r="Q2819" s="24">
        <f t="shared" si="1332"/>
        <v>10488.6175</v>
      </c>
      <c r="R2819" s="43">
        <f t="shared" si="1333"/>
        <v>0</v>
      </c>
      <c r="S2819" s="24">
        <f t="shared" si="1334"/>
        <v>1000000</v>
      </c>
      <c r="T2819" s="25" t="str">
        <f t="shared" si="1335"/>
        <v>Y</v>
      </c>
      <c r="U2819" s="44">
        <f t="shared" si="1336"/>
        <v>1</v>
      </c>
      <c r="V2819" s="45">
        <f t="shared" si="1337"/>
        <v>200000</v>
      </c>
      <c r="W2819" s="45">
        <f t="shared" si="1338"/>
        <v>1000000</v>
      </c>
      <c r="X2819" s="28">
        <f t="shared" si="1339"/>
        <v>10986.826831250002</v>
      </c>
      <c r="Y2819" s="28">
        <f t="shared" si="1340"/>
        <v>0</v>
      </c>
      <c r="Z2819" s="45" t="str">
        <f t="shared" si="1341"/>
        <v>NA</v>
      </c>
      <c r="AA2819" s="29" t="str">
        <f t="shared" si="1342"/>
        <v>N</v>
      </c>
      <c r="AB2819" s="46">
        <f t="shared" si="1343"/>
        <v>0</v>
      </c>
      <c r="AC2819" s="31">
        <f t="shared" si="1344"/>
        <v>0</v>
      </c>
      <c r="AD2819" s="31">
        <f t="shared" si="1345"/>
        <v>0</v>
      </c>
      <c r="AE2819" s="31">
        <f t="shared" si="1346"/>
        <v>0</v>
      </c>
      <c r="AF2819" s="47">
        <f t="shared" si="1347"/>
        <v>0</v>
      </c>
      <c r="AG2819" s="31">
        <f t="shared" si="1348"/>
        <v>0</v>
      </c>
      <c r="AH2819" s="48">
        <f t="shared" si="1349"/>
        <v>0</v>
      </c>
      <c r="AI2819" s="33">
        <f t="shared" si="1350"/>
        <v>0</v>
      </c>
      <c r="AJ2819" s="33">
        <f t="shared" si="1351"/>
        <v>0</v>
      </c>
      <c r="AK2819" s="33">
        <f t="shared" si="1352"/>
        <v>0</v>
      </c>
      <c r="AL2819" s="33">
        <f t="shared" si="1353"/>
        <v>0</v>
      </c>
      <c r="AM2819" s="34">
        <f t="shared" ref="AM2819:AM2882" si="1354">R2819+Y2819+AF2819+AL2819</f>
        <v>0</v>
      </c>
    </row>
    <row r="2820" spans="1:39" ht="15" customHeight="1" x14ac:dyDescent="0.3">
      <c r="A2820" s="166" t="s">
        <v>5254</v>
      </c>
      <c r="B2820" s="99">
        <v>15561</v>
      </c>
      <c r="C2820" s="99">
        <v>57738</v>
      </c>
      <c r="D2820" s="165">
        <v>44503</v>
      </c>
      <c r="E2820" s="165">
        <v>44577</v>
      </c>
      <c r="F2820" s="166">
        <v>4</v>
      </c>
      <c r="G2820" s="178">
        <v>3.54</v>
      </c>
      <c r="H2820" s="181">
        <v>0.5</v>
      </c>
      <c r="I2820" s="180">
        <v>6.7500000000000004E-2</v>
      </c>
      <c r="J2820" s="21">
        <f t="shared" si="1325"/>
        <v>0.45999999999999996</v>
      </c>
      <c r="K2820" s="21" t="str">
        <f t="shared" si="1326"/>
        <v>Y</v>
      </c>
      <c r="L2820" s="37" t="str">
        <f t="shared" si="1327"/>
        <v>NA</v>
      </c>
      <c r="M2820" s="8" t="str">
        <f t="shared" si="1328"/>
        <v>Y</v>
      </c>
      <c r="N2820" s="42">
        <f t="shared" si="1329"/>
        <v>1</v>
      </c>
      <c r="O2820" s="43">
        <f t="shared" si="1330"/>
        <v>200000</v>
      </c>
      <c r="P2820" s="43" t="str">
        <f t="shared" si="1331"/>
        <v>NA</v>
      </c>
      <c r="Q2820" s="24">
        <f t="shared" si="1332"/>
        <v>16611.367499999997</v>
      </c>
      <c r="R2820" s="43">
        <f t="shared" si="1333"/>
        <v>0</v>
      </c>
      <c r="S2820" s="24">
        <f t="shared" si="1334"/>
        <v>1000000</v>
      </c>
      <c r="T2820" s="25" t="str">
        <f t="shared" si="1335"/>
        <v>N</v>
      </c>
      <c r="U2820" s="44">
        <f t="shared" si="1336"/>
        <v>0</v>
      </c>
      <c r="V2820" s="45">
        <f t="shared" si="1337"/>
        <v>0</v>
      </c>
      <c r="W2820" s="45">
        <f t="shared" si="1338"/>
        <v>0</v>
      </c>
      <c r="X2820" s="28">
        <f t="shared" si="1339"/>
        <v>0</v>
      </c>
      <c r="Y2820" s="28">
        <f t="shared" si="1340"/>
        <v>0</v>
      </c>
      <c r="Z2820" s="45">
        <f t="shared" si="1341"/>
        <v>0</v>
      </c>
      <c r="AA2820" s="29" t="str">
        <f t="shared" si="1342"/>
        <v>N</v>
      </c>
      <c r="AB2820" s="46">
        <f t="shared" si="1343"/>
        <v>0</v>
      </c>
      <c r="AC2820" s="31">
        <f t="shared" si="1344"/>
        <v>0</v>
      </c>
      <c r="AD2820" s="31">
        <f t="shared" si="1345"/>
        <v>0</v>
      </c>
      <c r="AE2820" s="31">
        <f t="shared" si="1346"/>
        <v>0</v>
      </c>
      <c r="AF2820" s="47">
        <f t="shared" si="1347"/>
        <v>0</v>
      </c>
      <c r="AG2820" s="31">
        <f t="shared" si="1348"/>
        <v>0</v>
      </c>
      <c r="AH2820" s="48">
        <f t="shared" si="1349"/>
        <v>0</v>
      </c>
      <c r="AI2820" s="33">
        <f t="shared" si="1350"/>
        <v>0</v>
      </c>
      <c r="AJ2820" s="33">
        <f t="shared" si="1351"/>
        <v>0</v>
      </c>
      <c r="AK2820" s="33">
        <f t="shared" si="1352"/>
        <v>0</v>
      </c>
      <c r="AL2820" s="33">
        <f t="shared" si="1353"/>
        <v>0</v>
      </c>
      <c r="AM2820" s="34">
        <f t="shared" si="1354"/>
        <v>0</v>
      </c>
    </row>
    <row r="2821" spans="1:39" ht="15" customHeight="1" x14ac:dyDescent="0.3">
      <c r="A2821" s="166" t="s">
        <v>5255</v>
      </c>
      <c r="B2821" s="99">
        <v>17418</v>
      </c>
      <c r="C2821" s="99">
        <v>71510</v>
      </c>
      <c r="D2821" s="165">
        <v>46146</v>
      </c>
      <c r="E2821" s="165">
        <v>46429</v>
      </c>
      <c r="F2821" s="166">
        <v>4</v>
      </c>
      <c r="G2821" s="178">
        <v>0.81</v>
      </c>
      <c r="H2821" s="181">
        <v>0.5</v>
      </c>
      <c r="I2821" s="180">
        <v>3.9800000000000002E-2</v>
      </c>
      <c r="J2821" s="21">
        <f t="shared" si="1325"/>
        <v>3.19</v>
      </c>
      <c r="K2821" s="21" t="str">
        <f t="shared" si="1326"/>
        <v>Y</v>
      </c>
      <c r="L2821" s="37" t="str">
        <f t="shared" si="1327"/>
        <v>NA</v>
      </c>
      <c r="M2821" s="8" t="str">
        <f t="shared" si="1328"/>
        <v>Y</v>
      </c>
      <c r="N2821" s="42">
        <f t="shared" si="1329"/>
        <v>7</v>
      </c>
      <c r="O2821" s="43">
        <f t="shared" si="1330"/>
        <v>200000</v>
      </c>
      <c r="P2821" s="43" t="str">
        <f t="shared" si="1331"/>
        <v>NA</v>
      </c>
      <c r="Q2821" s="24">
        <f t="shared" si="1332"/>
        <v>18111.236400000002</v>
      </c>
      <c r="R2821" s="43">
        <f t="shared" si="1333"/>
        <v>0</v>
      </c>
      <c r="S2821" s="24">
        <f t="shared" si="1334"/>
        <v>1000000</v>
      </c>
      <c r="T2821" s="25" t="str">
        <f t="shared" si="1335"/>
        <v>Y</v>
      </c>
      <c r="U2821" s="44">
        <f t="shared" si="1336"/>
        <v>6</v>
      </c>
      <c r="V2821" s="45">
        <f t="shared" si="1337"/>
        <v>200000</v>
      </c>
      <c r="W2821" s="45">
        <f t="shared" si="1338"/>
        <v>1000000</v>
      </c>
      <c r="X2821" s="28">
        <f t="shared" si="1339"/>
        <v>18832.063608720004</v>
      </c>
      <c r="Y2821" s="28">
        <f t="shared" si="1340"/>
        <v>0</v>
      </c>
      <c r="Z2821" s="45" t="str">
        <f t="shared" si="1341"/>
        <v>NA</v>
      </c>
      <c r="AA2821" s="29" t="str">
        <f t="shared" si="1342"/>
        <v>Y</v>
      </c>
      <c r="AB2821" s="46">
        <f t="shared" si="1343"/>
        <v>5</v>
      </c>
      <c r="AC2821" s="31">
        <f t="shared" si="1344"/>
        <v>200000</v>
      </c>
      <c r="AD2821" s="31">
        <f t="shared" si="1345"/>
        <v>1000000</v>
      </c>
      <c r="AE2821" s="31">
        <f t="shared" si="1346"/>
        <v>19581.579740347061</v>
      </c>
      <c r="AF2821" s="47">
        <f t="shared" si="1347"/>
        <v>0</v>
      </c>
      <c r="AG2821" s="31" t="str">
        <f t="shared" si="1348"/>
        <v>NA</v>
      </c>
      <c r="AH2821" s="48">
        <f t="shared" si="1349"/>
        <v>4</v>
      </c>
      <c r="AI2821" s="33">
        <f t="shared" si="1350"/>
        <v>20000</v>
      </c>
      <c r="AJ2821" s="33">
        <f t="shared" si="1351"/>
        <v>65000</v>
      </c>
      <c r="AK2821" s="33">
        <f t="shared" si="1352"/>
        <v>20000</v>
      </c>
      <c r="AL2821" s="33">
        <f t="shared" si="1353"/>
        <v>360.92661401287478</v>
      </c>
      <c r="AM2821" s="34">
        <f t="shared" si="1354"/>
        <v>360.92661401287478</v>
      </c>
    </row>
    <row r="2822" spans="1:39" ht="15" customHeight="1" x14ac:dyDescent="0.3">
      <c r="A2822" s="166" t="s">
        <v>5256</v>
      </c>
      <c r="B2822" s="99">
        <v>14163</v>
      </c>
      <c r="C2822" s="99">
        <v>102302</v>
      </c>
      <c r="D2822" s="165">
        <v>44768</v>
      </c>
      <c r="E2822" s="165">
        <v>44939</v>
      </c>
      <c r="F2822" s="166">
        <v>2</v>
      </c>
      <c r="G2822" s="178">
        <v>1.08</v>
      </c>
      <c r="H2822" s="181">
        <v>0.5</v>
      </c>
      <c r="I2822" s="180">
        <v>2.1000000000000001E-2</v>
      </c>
      <c r="J2822" s="21">
        <f t="shared" si="1325"/>
        <v>0.91999999999999993</v>
      </c>
      <c r="K2822" s="21" t="str">
        <f t="shared" si="1326"/>
        <v>Y</v>
      </c>
      <c r="L2822" s="37" t="str">
        <f t="shared" si="1327"/>
        <v>NA</v>
      </c>
      <c r="M2822" s="8" t="str">
        <f t="shared" si="1328"/>
        <v>Y</v>
      </c>
      <c r="N2822" s="42">
        <f t="shared" si="1329"/>
        <v>2</v>
      </c>
      <c r="O2822" s="43">
        <f t="shared" si="1330"/>
        <v>200000</v>
      </c>
      <c r="P2822" s="43" t="str">
        <f t="shared" si="1331"/>
        <v>NA</v>
      </c>
      <c r="Q2822" s="24">
        <f t="shared" si="1332"/>
        <v>14460.422999999999</v>
      </c>
      <c r="R2822" s="43">
        <f t="shared" si="1333"/>
        <v>0</v>
      </c>
      <c r="S2822" s="24">
        <f t="shared" si="1334"/>
        <v>1000000</v>
      </c>
      <c r="T2822" s="25" t="str">
        <f t="shared" si="1335"/>
        <v>N</v>
      </c>
      <c r="U2822" s="44">
        <f t="shared" si="1336"/>
        <v>1</v>
      </c>
      <c r="V2822" s="45">
        <f t="shared" si="1337"/>
        <v>20000</v>
      </c>
      <c r="W2822" s="45">
        <f t="shared" si="1338"/>
        <v>65000</v>
      </c>
      <c r="X2822" s="28">
        <f t="shared" si="1339"/>
        <v>0</v>
      </c>
      <c r="Y2822" s="28">
        <f t="shared" si="1340"/>
        <v>14764.091882999997</v>
      </c>
      <c r="Z2822" s="45">
        <f t="shared" si="1341"/>
        <v>0</v>
      </c>
      <c r="AA2822" s="29" t="str">
        <f t="shared" si="1342"/>
        <v>N</v>
      </c>
      <c r="AB2822" s="46">
        <f t="shared" si="1343"/>
        <v>0</v>
      </c>
      <c r="AC2822" s="31">
        <f t="shared" si="1344"/>
        <v>0</v>
      </c>
      <c r="AD2822" s="31">
        <f t="shared" si="1345"/>
        <v>0</v>
      </c>
      <c r="AE2822" s="31">
        <f t="shared" si="1346"/>
        <v>0</v>
      </c>
      <c r="AF2822" s="47">
        <f t="shared" si="1347"/>
        <v>0</v>
      </c>
      <c r="AG2822" s="31">
        <f t="shared" si="1348"/>
        <v>0</v>
      </c>
      <c r="AH2822" s="48">
        <f t="shared" si="1349"/>
        <v>0</v>
      </c>
      <c r="AI2822" s="33">
        <f t="shared" si="1350"/>
        <v>0</v>
      </c>
      <c r="AJ2822" s="33">
        <f t="shared" si="1351"/>
        <v>0</v>
      </c>
      <c r="AK2822" s="33">
        <f t="shared" si="1352"/>
        <v>0</v>
      </c>
      <c r="AL2822" s="33">
        <f t="shared" si="1353"/>
        <v>0</v>
      </c>
      <c r="AM2822" s="34">
        <f t="shared" si="1354"/>
        <v>14764.091882999997</v>
      </c>
    </row>
    <row r="2823" spans="1:39" ht="15" customHeight="1" x14ac:dyDescent="0.3">
      <c r="A2823" s="166" t="s">
        <v>5257</v>
      </c>
      <c r="B2823" s="99">
        <v>23192</v>
      </c>
      <c r="C2823" s="99">
        <v>64691</v>
      </c>
      <c r="D2823" s="165">
        <v>44790</v>
      </c>
      <c r="E2823" s="165">
        <v>45063</v>
      </c>
      <c r="F2823" s="166">
        <v>4</v>
      </c>
      <c r="G2823" s="178">
        <v>1.85</v>
      </c>
      <c r="H2823" s="181">
        <v>0.25</v>
      </c>
      <c r="I2823" s="180">
        <v>2.1499999999999998E-2</v>
      </c>
      <c r="J2823" s="21">
        <f t="shared" si="1325"/>
        <v>2.15</v>
      </c>
      <c r="K2823" s="21" t="str">
        <f t="shared" si="1326"/>
        <v>Y</v>
      </c>
      <c r="L2823" s="37" t="str">
        <f t="shared" si="1327"/>
        <v>NA</v>
      </c>
      <c r="M2823" s="8" t="str">
        <f t="shared" si="1328"/>
        <v>Y</v>
      </c>
      <c r="N2823" s="42">
        <f t="shared" si="1329"/>
        <v>9</v>
      </c>
      <c r="O2823" s="43">
        <f t="shared" si="1330"/>
        <v>200000</v>
      </c>
      <c r="P2823" s="43" t="str">
        <f t="shared" si="1331"/>
        <v>NA</v>
      </c>
      <c r="Q2823" s="24">
        <f t="shared" si="1332"/>
        <v>23690.628000000001</v>
      </c>
      <c r="R2823" s="43">
        <f t="shared" si="1333"/>
        <v>0</v>
      </c>
      <c r="S2823" s="24">
        <f t="shared" si="1334"/>
        <v>1000000</v>
      </c>
      <c r="T2823" s="25" t="str">
        <f t="shared" si="1335"/>
        <v>Y</v>
      </c>
      <c r="U2823" s="44">
        <f t="shared" si="1336"/>
        <v>8</v>
      </c>
      <c r="V2823" s="45">
        <f t="shared" si="1337"/>
        <v>200000</v>
      </c>
      <c r="W2823" s="45">
        <f t="shared" si="1338"/>
        <v>1000000</v>
      </c>
      <c r="X2823" s="28">
        <f t="shared" si="1339"/>
        <v>24199.976502000001</v>
      </c>
      <c r="Y2823" s="28">
        <f t="shared" si="1340"/>
        <v>0</v>
      </c>
      <c r="Z2823" s="45" t="str">
        <f t="shared" si="1341"/>
        <v>NA</v>
      </c>
      <c r="AA2823" s="29" t="str">
        <f t="shared" si="1342"/>
        <v>Y</v>
      </c>
      <c r="AB2823" s="46">
        <f t="shared" si="1343"/>
        <v>7</v>
      </c>
      <c r="AC2823" s="31">
        <f t="shared" si="1344"/>
        <v>200000</v>
      </c>
      <c r="AD2823" s="31">
        <f t="shared" si="1345"/>
        <v>1000000</v>
      </c>
      <c r="AE2823" s="31">
        <f t="shared" si="1346"/>
        <v>24720.275996793003</v>
      </c>
      <c r="AF2823" s="47">
        <f t="shared" si="1347"/>
        <v>0</v>
      </c>
      <c r="AG2823" s="31" t="str">
        <f t="shared" si="1348"/>
        <v>NA</v>
      </c>
      <c r="AH2823" s="48">
        <f t="shared" si="1349"/>
        <v>6</v>
      </c>
      <c r="AI2823" s="33">
        <f t="shared" si="1350"/>
        <v>20000</v>
      </c>
      <c r="AJ2823" s="33">
        <f t="shared" si="1351"/>
        <v>65000</v>
      </c>
      <c r="AK2823" s="33">
        <f t="shared" si="1352"/>
        <v>20000</v>
      </c>
      <c r="AL2823" s="33">
        <f t="shared" si="1353"/>
        <v>5251.7619307240529</v>
      </c>
      <c r="AM2823" s="34">
        <f t="shared" si="1354"/>
        <v>5251.7619307240529</v>
      </c>
    </row>
    <row r="2824" spans="1:39" ht="15" customHeight="1" x14ac:dyDescent="0.3">
      <c r="A2824" s="166" t="s">
        <v>5258</v>
      </c>
      <c r="B2824" s="99">
        <v>12972</v>
      </c>
      <c r="C2824" s="99">
        <v>63107</v>
      </c>
      <c r="D2824" s="165">
        <v>44845</v>
      </c>
      <c r="E2824" s="165">
        <v>45172</v>
      </c>
      <c r="F2824" s="166">
        <v>4</v>
      </c>
      <c r="G2824" s="178">
        <v>1.95</v>
      </c>
      <c r="H2824" s="181">
        <v>0.75</v>
      </c>
      <c r="I2824" s="180">
        <v>4.48E-2</v>
      </c>
      <c r="J2824" s="21">
        <f t="shared" si="1325"/>
        <v>2.0499999999999998</v>
      </c>
      <c r="K2824" s="21" t="str">
        <f t="shared" si="1326"/>
        <v>Y</v>
      </c>
      <c r="L2824" s="37" t="str">
        <f t="shared" si="1327"/>
        <v>NA</v>
      </c>
      <c r="M2824" s="8" t="str">
        <f t="shared" si="1328"/>
        <v>Y</v>
      </c>
      <c r="N2824" s="42">
        <f t="shared" si="1329"/>
        <v>3</v>
      </c>
      <c r="O2824" s="43">
        <f t="shared" si="1330"/>
        <v>200000</v>
      </c>
      <c r="P2824" s="43" t="str">
        <f t="shared" si="1331"/>
        <v>NA</v>
      </c>
      <c r="Q2824" s="24">
        <f t="shared" si="1332"/>
        <v>13553.1456</v>
      </c>
      <c r="R2824" s="43">
        <f t="shared" si="1333"/>
        <v>0</v>
      </c>
      <c r="S2824" s="24">
        <f t="shared" si="1334"/>
        <v>1000000</v>
      </c>
      <c r="T2824" s="25" t="str">
        <f t="shared" si="1335"/>
        <v>Y</v>
      </c>
      <c r="U2824" s="44">
        <f t="shared" si="1336"/>
        <v>2</v>
      </c>
      <c r="V2824" s="45">
        <f t="shared" si="1337"/>
        <v>200000</v>
      </c>
      <c r="W2824" s="45">
        <f t="shared" si="1338"/>
        <v>1000000</v>
      </c>
      <c r="X2824" s="28">
        <f t="shared" si="1339"/>
        <v>14160.326522879999</v>
      </c>
      <c r="Y2824" s="28">
        <f t="shared" si="1340"/>
        <v>0</v>
      </c>
      <c r="Z2824" s="45" t="str">
        <f t="shared" si="1341"/>
        <v>NA</v>
      </c>
      <c r="AA2824" s="29" t="str">
        <f t="shared" si="1342"/>
        <v>Y</v>
      </c>
      <c r="AB2824" s="46">
        <f t="shared" si="1343"/>
        <v>1</v>
      </c>
      <c r="AC2824" s="31">
        <f t="shared" si="1344"/>
        <v>200000</v>
      </c>
      <c r="AD2824" s="31">
        <f t="shared" si="1345"/>
        <v>1000000</v>
      </c>
      <c r="AE2824" s="31">
        <f t="shared" si="1346"/>
        <v>14794.709151105022</v>
      </c>
      <c r="AF2824" s="47">
        <f t="shared" si="1347"/>
        <v>0</v>
      </c>
      <c r="AG2824" s="31" t="str">
        <f t="shared" si="1348"/>
        <v>NA</v>
      </c>
      <c r="AH2824" s="48">
        <f t="shared" si="1349"/>
        <v>0</v>
      </c>
      <c r="AI2824" s="33">
        <f t="shared" si="1350"/>
        <v>0</v>
      </c>
      <c r="AJ2824" s="33">
        <f t="shared" si="1351"/>
        <v>0</v>
      </c>
      <c r="AK2824" s="33">
        <f t="shared" si="1352"/>
        <v>0</v>
      </c>
      <c r="AL2824" s="33">
        <f t="shared" si="1353"/>
        <v>0</v>
      </c>
      <c r="AM2824" s="34">
        <f t="shared" si="1354"/>
        <v>0</v>
      </c>
    </row>
    <row r="2825" spans="1:39" ht="15" customHeight="1" x14ac:dyDescent="0.3">
      <c r="A2825" s="166" t="s">
        <v>5259</v>
      </c>
      <c r="B2825" s="99">
        <v>16528</v>
      </c>
      <c r="C2825" s="99">
        <v>86001</v>
      </c>
      <c r="D2825" s="165">
        <v>45650</v>
      </c>
      <c r="E2825" s="165">
        <v>45836</v>
      </c>
      <c r="F2825" s="166">
        <v>4</v>
      </c>
      <c r="G2825" s="178">
        <v>1</v>
      </c>
      <c r="H2825" s="181">
        <v>0.5</v>
      </c>
      <c r="I2825" s="180">
        <v>3.7100000000000001E-2</v>
      </c>
      <c r="J2825" s="21">
        <f t="shared" si="1325"/>
        <v>3</v>
      </c>
      <c r="K2825" s="21" t="str">
        <f t="shared" si="1326"/>
        <v>Y</v>
      </c>
      <c r="L2825" s="37" t="str">
        <f t="shared" si="1327"/>
        <v>NA</v>
      </c>
      <c r="M2825" s="8" t="str">
        <f t="shared" si="1328"/>
        <v>Y</v>
      </c>
      <c r="N2825" s="42">
        <f t="shared" si="1329"/>
        <v>6</v>
      </c>
      <c r="O2825" s="43">
        <f t="shared" si="1330"/>
        <v>200000</v>
      </c>
      <c r="P2825" s="43" t="str">
        <f t="shared" si="1331"/>
        <v>NA</v>
      </c>
      <c r="Q2825" s="24">
        <f t="shared" si="1332"/>
        <v>17141.1888</v>
      </c>
      <c r="R2825" s="43">
        <f t="shared" si="1333"/>
        <v>0</v>
      </c>
      <c r="S2825" s="24">
        <f t="shared" si="1334"/>
        <v>1000000</v>
      </c>
      <c r="T2825" s="25" t="str">
        <f t="shared" si="1335"/>
        <v>Y</v>
      </c>
      <c r="U2825" s="44">
        <f t="shared" si="1336"/>
        <v>5</v>
      </c>
      <c r="V2825" s="45">
        <f t="shared" si="1337"/>
        <v>200000</v>
      </c>
      <c r="W2825" s="45">
        <f t="shared" si="1338"/>
        <v>1000000</v>
      </c>
      <c r="X2825" s="28">
        <f t="shared" si="1339"/>
        <v>17777.126904479999</v>
      </c>
      <c r="Y2825" s="28">
        <f t="shared" si="1340"/>
        <v>0</v>
      </c>
      <c r="Z2825" s="45" t="str">
        <f t="shared" si="1341"/>
        <v>NA</v>
      </c>
      <c r="AA2825" s="29" t="str">
        <f t="shared" si="1342"/>
        <v>Y</v>
      </c>
      <c r="AB2825" s="46">
        <f t="shared" si="1343"/>
        <v>4</v>
      </c>
      <c r="AC2825" s="31">
        <f t="shared" si="1344"/>
        <v>200000</v>
      </c>
      <c r="AD2825" s="31">
        <f t="shared" si="1345"/>
        <v>1000000</v>
      </c>
      <c r="AE2825" s="31">
        <f t="shared" si="1346"/>
        <v>18436.658312636206</v>
      </c>
      <c r="AF2825" s="47">
        <f t="shared" si="1347"/>
        <v>0</v>
      </c>
      <c r="AG2825" s="31" t="str">
        <f t="shared" si="1348"/>
        <v>NA</v>
      </c>
      <c r="AH2825" s="48">
        <f t="shared" si="1349"/>
        <v>3</v>
      </c>
      <c r="AI2825" s="33">
        <f t="shared" si="1350"/>
        <v>20000</v>
      </c>
      <c r="AJ2825" s="33">
        <f t="shared" si="1351"/>
        <v>65000</v>
      </c>
      <c r="AK2825" s="33">
        <f t="shared" si="1352"/>
        <v>19120.658336035009</v>
      </c>
      <c r="AL2825" s="33">
        <f t="shared" si="1353"/>
        <v>0</v>
      </c>
      <c r="AM2825" s="34">
        <f t="shared" si="1354"/>
        <v>0</v>
      </c>
    </row>
    <row r="2826" spans="1:39" ht="15" customHeight="1" x14ac:dyDescent="0.3">
      <c r="A2826" s="166" t="s">
        <v>5260</v>
      </c>
      <c r="B2826" s="99">
        <v>11276</v>
      </c>
      <c r="C2826" s="99">
        <v>49637</v>
      </c>
      <c r="D2826" s="165">
        <v>44692</v>
      </c>
      <c r="E2826" s="165">
        <v>44969</v>
      </c>
      <c r="F2826" s="166">
        <v>4</v>
      </c>
      <c r="G2826" s="178">
        <v>2.93</v>
      </c>
      <c r="H2826" s="181">
        <v>0.75</v>
      </c>
      <c r="I2826" s="180">
        <v>8.3599999999999994E-2</v>
      </c>
      <c r="J2826" s="21">
        <f t="shared" si="1325"/>
        <v>1.0699999999999998</v>
      </c>
      <c r="K2826" s="21" t="str">
        <f t="shared" si="1326"/>
        <v>Y</v>
      </c>
      <c r="L2826" s="37" t="str">
        <f t="shared" si="1327"/>
        <v>NA</v>
      </c>
      <c r="M2826" s="8" t="str">
        <f t="shared" si="1328"/>
        <v>Y</v>
      </c>
      <c r="N2826" s="42">
        <f t="shared" si="1329"/>
        <v>2</v>
      </c>
      <c r="O2826" s="43">
        <f t="shared" si="1330"/>
        <v>200000</v>
      </c>
      <c r="P2826" s="43" t="str">
        <f t="shared" si="1331"/>
        <v>NA</v>
      </c>
      <c r="Q2826" s="24">
        <f t="shared" si="1332"/>
        <v>12218.673599999998</v>
      </c>
      <c r="R2826" s="43">
        <f t="shared" si="1333"/>
        <v>0</v>
      </c>
      <c r="S2826" s="24">
        <f t="shared" si="1334"/>
        <v>1000000</v>
      </c>
      <c r="T2826" s="25" t="str">
        <f t="shared" si="1335"/>
        <v>Y</v>
      </c>
      <c r="U2826" s="44">
        <f t="shared" si="1336"/>
        <v>1</v>
      </c>
      <c r="V2826" s="45">
        <f t="shared" si="1337"/>
        <v>200000</v>
      </c>
      <c r="W2826" s="45">
        <f t="shared" si="1338"/>
        <v>1000000</v>
      </c>
      <c r="X2826" s="28">
        <f t="shared" si="1339"/>
        <v>13240.154712959997</v>
      </c>
      <c r="Y2826" s="28">
        <f t="shared" si="1340"/>
        <v>0</v>
      </c>
      <c r="Z2826" s="45" t="str">
        <f t="shared" si="1341"/>
        <v>NA</v>
      </c>
      <c r="AA2826" s="29" t="str">
        <f t="shared" si="1342"/>
        <v>N</v>
      </c>
      <c r="AB2826" s="46">
        <f t="shared" si="1343"/>
        <v>0</v>
      </c>
      <c r="AC2826" s="31">
        <f t="shared" si="1344"/>
        <v>0</v>
      </c>
      <c r="AD2826" s="31">
        <f t="shared" si="1345"/>
        <v>0</v>
      </c>
      <c r="AE2826" s="31">
        <f t="shared" si="1346"/>
        <v>0</v>
      </c>
      <c r="AF2826" s="47">
        <f t="shared" si="1347"/>
        <v>0</v>
      </c>
      <c r="AG2826" s="31">
        <f t="shared" si="1348"/>
        <v>0</v>
      </c>
      <c r="AH2826" s="48">
        <f t="shared" si="1349"/>
        <v>0</v>
      </c>
      <c r="AI2826" s="33">
        <f t="shared" si="1350"/>
        <v>0</v>
      </c>
      <c r="AJ2826" s="33">
        <f t="shared" si="1351"/>
        <v>0</v>
      </c>
      <c r="AK2826" s="33">
        <f t="shared" si="1352"/>
        <v>0</v>
      </c>
      <c r="AL2826" s="33">
        <f t="shared" si="1353"/>
        <v>0</v>
      </c>
      <c r="AM2826" s="34">
        <f t="shared" si="1354"/>
        <v>0</v>
      </c>
    </row>
    <row r="2827" spans="1:39" ht="15" customHeight="1" x14ac:dyDescent="0.3">
      <c r="A2827" s="166" t="s">
        <v>5261</v>
      </c>
      <c r="B2827" s="99">
        <v>12454</v>
      </c>
      <c r="C2827" s="99">
        <v>69755</v>
      </c>
      <c r="D2827" s="165">
        <v>45837</v>
      </c>
      <c r="E2827" s="165">
        <v>46021</v>
      </c>
      <c r="F2827" s="166">
        <v>2</v>
      </c>
      <c r="G2827" s="178">
        <v>1.45</v>
      </c>
      <c r="H2827" s="181">
        <v>0.5</v>
      </c>
      <c r="I2827" s="180">
        <v>3.4200000000000001E-2</v>
      </c>
      <c r="J2827" s="21">
        <f t="shared" si="1325"/>
        <v>0.55000000000000004</v>
      </c>
      <c r="K2827" s="21" t="str">
        <f t="shared" si="1326"/>
        <v>Y</v>
      </c>
      <c r="L2827" s="37" t="str">
        <f t="shared" si="1327"/>
        <v>NA</v>
      </c>
      <c r="M2827" s="8" t="str">
        <f t="shared" si="1328"/>
        <v>Y</v>
      </c>
      <c r="N2827" s="42">
        <f t="shared" si="1329"/>
        <v>2</v>
      </c>
      <c r="O2827" s="43">
        <f t="shared" si="1330"/>
        <v>200000</v>
      </c>
      <c r="P2827" s="43" t="str">
        <f t="shared" si="1331"/>
        <v>NA</v>
      </c>
      <c r="Q2827" s="24">
        <f t="shared" si="1332"/>
        <v>12879.926799999999</v>
      </c>
      <c r="R2827" s="43">
        <f t="shared" si="1333"/>
        <v>0</v>
      </c>
      <c r="S2827" s="24">
        <f t="shared" si="1334"/>
        <v>1000000</v>
      </c>
      <c r="T2827" s="25" t="str">
        <f t="shared" si="1335"/>
        <v>N</v>
      </c>
      <c r="U2827" s="44">
        <f t="shared" si="1336"/>
        <v>1</v>
      </c>
      <c r="V2827" s="45">
        <f t="shared" si="1337"/>
        <v>20000</v>
      </c>
      <c r="W2827" s="45">
        <f t="shared" si="1338"/>
        <v>65000</v>
      </c>
      <c r="X2827" s="28">
        <f t="shared" si="1339"/>
        <v>0</v>
      </c>
      <c r="Y2827" s="28">
        <f t="shared" si="1340"/>
        <v>13320.42029656</v>
      </c>
      <c r="Z2827" s="45">
        <f t="shared" si="1341"/>
        <v>0</v>
      </c>
      <c r="AA2827" s="29" t="str">
        <f t="shared" si="1342"/>
        <v>N</v>
      </c>
      <c r="AB2827" s="46">
        <f t="shared" si="1343"/>
        <v>0</v>
      </c>
      <c r="AC2827" s="31">
        <f t="shared" si="1344"/>
        <v>0</v>
      </c>
      <c r="AD2827" s="31">
        <f t="shared" si="1345"/>
        <v>0</v>
      </c>
      <c r="AE2827" s="31">
        <f t="shared" si="1346"/>
        <v>0</v>
      </c>
      <c r="AF2827" s="47">
        <f t="shared" si="1347"/>
        <v>0</v>
      </c>
      <c r="AG2827" s="31">
        <f t="shared" si="1348"/>
        <v>0</v>
      </c>
      <c r="AH2827" s="48">
        <f t="shared" si="1349"/>
        <v>0</v>
      </c>
      <c r="AI2827" s="33">
        <f t="shared" si="1350"/>
        <v>0</v>
      </c>
      <c r="AJ2827" s="33">
        <f t="shared" si="1351"/>
        <v>0</v>
      </c>
      <c r="AK2827" s="33">
        <f t="shared" si="1352"/>
        <v>0</v>
      </c>
      <c r="AL2827" s="33">
        <f t="shared" si="1353"/>
        <v>0</v>
      </c>
      <c r="AM2827" s="34">
        <f t="shared" si="1354"/>
        <v>13320.42029656</v>
      </c>
    </row>
    <row r="2828" spans="1:39" ht="15" customHeight="1" x14ac:dyDescent="0.3">
      <c r="A2828" s="166" t="s">
        <v>5262</v>
      </c>
      <c r="B2828" s="99">
        <v>14572</v>
      </c>
      <c r="C2828" s="99">
        <v>41123</v>
      </c>
      <c r="D2828" s="165">
        <v>44898</v>
      </c>
      <c r="E2828" s="165">
        <v>45179</v>
      </c>
      <c r="F2828" s="166">
        <v>2</v>
      </c>
      <c r="G2828" s="178">
        <v>1.76</v>
      </c>
      <c r="H2828" s="181">
        <v>0.75</v>
      </c>
      <c r="I2828" s="180">
        <v>4.7899999999999998E-2</v>
      </c>
      <c r="J2828" s="21">
        <f t="shared" si="1325"/>
        <v>0.24</v>
      </c>
      <c r="K2828" s="21" t="str">
        <f t="shared" si="1326"/>
        <v>Y</v>
      </c>
      <c r="L2828" s="37" t="str">
        <f t="shared" si="1327"/>
        <v>NA</v>
      </c>
      <c r="M2828" s="8" t="str">
        <f t="shared" si="1328"/>
        <v>Y</v>
      </c>
      <c r="N2828" s="42">
        <f t="shared" si="1329"/>
        <v>1</v>
      </c>
      <c r="O2828" s="43">
        <f t="shared" si="1330"/>
        <v>200000</v>
      </c>
      <c r="P2828" s="43" t="str">
        <f t="shared" si="1331"/>
        <v>NA</v>
      </c>
      <c r="Q2828" s="24">
        <f t="shared" si="1332"/>
        <v>15269.998800000001</v>
      </c>
      <c r="R2828" s="43">
        <f t="shared" si="1333"/>
        <v>0</v>
      </c>
      <c r="S2828" s="24">
        <f t="shared" si="1334"/>
        <v>1000000</v>
      </c>
      <c r="T2828" s="25" t="str">
        <f t="shared" si="1335"/>
        <v>N</v>
      </c>
      <c r="U2828" s="44">
        <f t="shared" si="1336"/>
        <v>0</v>
      </c>
      <c r="V2828" s="45">
        <f t="shared" si="1337"/>
        <v>0</v>
      </c>
      <c r="W2828" s="45">
        <f t="shared" si="1338"/>
        <v>0</v>
      </c>
      <c r="X2828" s="28">
        <f t="shared" si="1339"/>
        <v>0</v>
      </c>
      <c r="Y2828" s="28">
        <f t="shared" si="1340"/>
        <v>0</v>
      </c>
      <c r="Z2828" s="45">
        <f t="shared" si="1341"/>
        <v>0</v>
      </c>
      <c r="AA2828" s="29" t="str">
        <f t="shared" si="1342"/>
        <v>N</v>
      </c>
      <c r="AB2828" s="46">
        <f t="shared" si="1343"/>
        <v>0</v>
      </c>
      <c r="AC2828" s="31">
        <f t="shared" si="1344"/>
        <v>0</v>
      </c>
      <c r="AD2828" s="31">
        <f t="shared" si="1345"/>
        <v>0</v>
      </c>
      <c r="AE2828" s="31">
        <f t="shared" si="1346"/>
        <v>0</v>
      </c>
      <c r="AF2828" s="47">
        <f t="shared" si="1347"/>
        <v>0</v>
      </c>
      <c r="AG2828" s="31">
        <f t="shared" si="1348"/>
        <v>0</v>
      </c>
      <c r="AH2828" s="48">
        <f t="shared" si="1349"/>
        <v>0</v>
      </c>
      <c r="AI2828" s="33">
        <f t="shared" si="1350"/>
        <v>0</v>
      </c>
      <c r="AJ2828" s="33">
        <f t="shared" si="1351"/>
        <v>0</v>
      </c>
      <c r="AK2828" s="33">
        <f t="shared" si="1352"/>
        <v>0</v>
      </c>
      <c r="AL2828" s="33">
        <f t="shared" si="1353"/>
        <v>0</v>
      </c>
      <c r="AM2828" s="34">
        <f t="shared" si="1354"/>
        <v>0</v>
      </c>
    </row>
    <row r="2829" spans="1:39" ht="15" customHeight="1" x14ac:dyDescent="0.3">
      <c r="A2829" s="166" t="s">
        <v>5263</v>
      </c>
      <c r="B2829" s="99">
        <v>11041</v>
      </c>
      <c r="C2829" s="99">
        <v>27775</v>
      </c>
      <c r="D2829" s="165">
        <v>45687</v>
      </c>
      <c r="E2829" s="165">
        <v>45961</v>
      </c>
      <c r="F2829" s="166">
        <v>2</v>
      </c>
      <c r="G2829" s="178">
        <v>1.66</v>
      </c>
      <c r="H2829" s="181">
        <v>1</v>
      </c>
      <c r="I2829" s="180">
        <v>4.9399999999999999E-2</v>
      </c>
      <c r="J2829" s="21">
        <f t="shared" si="1325"/>
        <v>0.34000000000000008</v>
      </c>
      <c r="K2829" s="21" t="str">
        <f t="shared" si="1326"/>
        <v>Y</v>
      </c>
      <c r="L2829" s="37" t="str">
        <f t="shared" si="1327"/>
        <v>NA</v>
      </c>
      <c r="M2829" s="8" t="str">
        <f t="shared" si="1328"/>
        <v>Y</v>
      </c>
      <c r="N2829" s="42">
        <f t="shared" si="1329"/>
        <v>1</v>
      </c>
      <c r="O2829" s="43">
        <f t="shared" si="1330"/>
        <v>200000</v>
      </c>
      <c r="P2829" s="43" t="str">
        <f t="shared" si="1331"/>
        <v>NA</v>
      </c>
      <c r="Q2829" s="24">
        <f t="shared" si="1332"/>
        <v>11586.425399999998</v>
      </c>
      <c r="R2829" s="43">
        <f t="shared" si="1333"/>
        <v>0</v>
      </c>
      <c r="S2829" s="24">
        <f t="shared" si="1334"/>
        <v>1000000</v>
      </c>
      <c r="T2829" s="25" t="str">
        <f t="shared" si="1335"/>
        <v>N</v>
      </c>
      <c r="U2829" s="44">
        <f t="shared" si="1336"/>
        <v>0</v>
      </c>
      <c r="V2829" s="45">
        <f t="shared" si="1337"/>
        <v>0</v>
      </c>
      <c r="W2829" s="45">
        <f t="shared" si="1338"/>
        <v>0</v>
      </c>
      <c r="X2829" s="28">
        <f t="shared" si="1339"/>
        <v>0</v>
      </c>
      <c r="Y2829" s="28">
        <f t="shared" si="1340"/>
        <v>0</v>
      </c>
      <c r="Z2829" s="45">
        <f t="shared" si="1341"/>
        <v>0</v>
      </c>
      <c r="AA2829" s="29" t="str">
        <f t="shared" si="1342"/>
        <v>N</v>
      </c>
      <c r="AB2829" s="46">
        <f t="shared" si="1343"/>
        <v>0</v>
      </c>
      <c r="AC2829" s="31">
        <f t="shared" si="1344"/>
        <v>0</v>
      </c>
      <c r="AD2829" s="31">
        <f t="shared" si="1345"/>
        <v>0</v>
      </c>
      <c r="AE2829" s="31">
        <f t="shared" si="1346"/>
        <v>0</v>
      </c>
      <c r="AF2829" s="47">
        <f t="shared" si="1347"/>
        <v>0</v>
      </c>
      <c r="AG2829" s="31">
        <f t="shared" si="1348"/>
        <v>0</v>
      </c>
      <c r="AH2829" s="48">
        <f t="shared" si="1349"/>
        <v>0</v>
      </c>
      <c r="AI2829" s="33">
        <f t="shared" si="1350"/>
        <v>0</v>
      </c>
      <c r="AJ2829" s="33">
        <f t="shared" si="1351"/>
        <v>0</v>
      </c>
      <c r="AK2829" s="33">
        <f t="shared" si="1352"/>
        <v>0</v>
      </c>
      <c r="AL2829" s="33">
        <f t="shared" si="1353"/>
        <v>0</v>
      </c>
      <c r="AM2829" s="34">
        <f t="shared" si="1354"/>
        <v>0</v>
      </c>
    </row>
    <row r="2830" spans="1:39" ht="15" customHeight="1" x14ac:dyDescent="0.3">
      <c r="A2830" s="166" t="s">
        <v>5264</v>
      </c>
      <c r="B2830" s="99">
        <v>9971</v>
      </c>
      <c r="C2830" s="99">
        <v>39526</v>
      </c>
      <c r="D2830" s="165">
        <v>44543</v>
      </c>
      <c r="E2830" s="165">
        <v>44861</v>
      </c>
      <c r="F2830" s="166">
        <v>4</v>
      </c>
      <c r="G2830" s="178">
        <v>0.43</v>
      </c>
      <c r="H2830" s="181">
        <v>0.5</v>
      </c>
      <c r="I2830" s="180">
        <v>2.3300000000000001E-2</v>
      </c>
      <c r="J2830" s="21">
        <f t="shared" si="1325"/>
        <v>3.57</v>
      </c>
      <c r="K2830" s="21" t="str">
        <f t="shared" si="1326"/>
        <v>Y</v>
      </c>
      <c r="L2830" s="37" t="str">
        <f t="shared" si="1327"/>
        <v>NA</v>
      </c>
      <c r="M2830" s="8" t="str">
        <f t="shared" si="1328"/>
        <v>Y</v>
      </c>
      <c r="N2830" s="42">
        <f t="shared" si="1329"/>
        <v>8</v>
      </c>
      <c r="O2830" s="43">
        <f t="shared" si="1330"/>
        <v>200000</v>
      </c>
      <c r="P2830" s="43" t="str">
        <f t="shared" si="1331"/>
        <v>NA</v>
      </c>
      <c r="Q2830" s="24">
        <f t="shared" si="1332"/>
        <v>10203.3243</v>
      </c>
      <c r="R2830" s="43">
        <f t="shared" si="1333"/>
        <v>0</v>
      </c>
      <c r="S2830" s="24">
        <f t="shared" si="1334"/>
        <v>1000000</v>
      </c>
      <c r="T2830" s="25" t="str">
        <f t="shared" si="1335"/>
        <v>Y</v>
      </c>
      <c r="U2830" s="44">
        <f t="shared" si="1336"/>
        <v>7</v>
      </c>
      <c r="V2830" s="45">
        <f t="shared" si="1337"/>
        <v>200000</v>
      </c>
      <c r="W2830" s="45">
        <f t="shared" si="1338"/>
        <v>1000000</v>
      </c>
      <c r="X2830" s="28">
        <f t="shared" si="1339"/>
        <v>10441.061756190002</v>
      </c>
      <c r="Y2830" s="28">
        <f t="shared" si="1340"/>
        <v>0</v>
      </c>
      <c r="Z2830" s="45" t="str">
        <f t="shared" si="1341"/>
        <v>NA</v>
      </c>
      <c r="AA2830" s="29" t="str">
        <f t="shared" si="1342"/>
        <v>Y</v>
      </c>
      <c r="AB2830" s="46">
        <f t="shared" si="1343"/>
        <v>6</v>
      </c>
      <c r="AC2830" s="31">
        <f t="shared" si="1344"/>
        <v>200000</v>
      </c>
      <c r="AD2830" s="31">
        <f t="shared" si="1345"/>
        <v>1000000</v>
      </c>
      <c r="AE2830" s="31">
        <f t="shared" si="1346"/>
        <v>10684.33849510923</v>
      </c>
      <c r="AF2830" s="47">
        <f t="shared" si="1347"/>
        <v>0</v>
      </c>
      <c r="AG2830" s="31" t="str">
        <f t="shared" si="1348"/>
        <v>NA</v>
      </c>
      <c r="AH2830" s="48">
        <f t="shared" si="1349"/>
        <v>5</v>
      </c>
      <c r="AI2830" s="33">
        <f t="shared" si="1350"/>
        <v>20000</v>
      </c>
      <c r="AJ2830" s="33">
        <f t="shared" si="1351"/>
        <v>65000</v>
      </c>
      <c r="AK2830" s="33">
        <f t="shared" si="1352"/>
        <v>10933.283582045276</v>
      </c>
      <c r="AL2830" s="33">
        <f t="shared" si="1353"/>
        <v>0</v>
      </c>
      <c r="AM2830" s="34">
        <f t="shared" si="1354"/>
        <v>0</v>
      </c>
    </row>
    <row r="2831" spans="1:39" ht="15" customHeight="1" x14ac:dyDescent="0.3">
      <c r="A2831" s="166" t="s">
        <v>5265</v>
      </c>
      <c r="B2831" s="99">
        <v>24533</v>
      </c>
      <c r="C2831" s="99">
        <v>64114</v>
      </c>
      <c r="D2831" s="165">
        <v>44616</v>
      </c>
      <c r="E2831" s="165">
        <v>44913</v>
      </c>
      <c r="F2831" s="166">
        <v>4</v>
      </c>
      <c r="G2831" s="178">
        <v>1.86</v>
      </c>
      <c r="H2831" s="181">
        <v>1</v>
      </c>
      <c r="I2831" s="180">
        <v>3.5799999999999998E-2</v>
      </c>
      <c r="J2831" s="21">
        <f t="shared" si="1325"/>
        <v>2.1399999999999997</v>
      </c>
      <c r="K2831" s="21" t="str">
        <f t="shared" si="1326"/>
        <v>Y</v>
      </c>
      <c r="L2831" s="37" t="str">
        <f t="shared" si="1327"/>
        <v>NA</v>
      </c>
      <c r="M2831" s="8" t="str">
        <f t="shared" si="1328"/>
        <v>Y</v>
      </c>
      <c r="N2831" s="42">
        <f t="shared" si="1329"/>
        <v>3</v>
      </c>
      <c r="O2831" s="43">
        <f t="shared" si="1330"/>
        <v>200000</v>
      </c>
      <c r="P2831" s="43" t="str">
        <f t="shared" si="1331"/>
        <v>NA</v>
      </c>
      <c r="Q2831" s="24">
        <f t="shared" si="1332"/>
        <v>25411.2814</v>
      </c>
      <c r="R2831" s="43">
        <f t="shared" si="1333"/>
        <v>0</v>
      </c>
      <c r="S2831" s="24">
        <f t="shared" si="1334"/>
        <v>1000000</v>
      </c>
      <c r="T2831" s="25" t="str">
        <f t="shared" si="1335"/>
        <v>Y</v>
      </c>
      <c r="U2831" s="44">
        <f t="shared" si="1336"/>
        <v>2</v>
      </c>
      <c r="V2831" s="45">
        <f t="shared" si="1337"/>
        <v>200000</v>
      </c>
      <c r="W2831" s="45">
        <f t="shared" si="1338"/>
        <v>1000000</v>
      </c>
      <c r="X2831" s="28">
        <f t="shared" si="1339"/>
        <v>26321.005274120002</v>
      </c>
      <c r="Y2831" s="28">
        <f t="shared" si="1340"/>
        <v>0</v>
      </c>
      <c r="Z2831" s="45" t="str">
        <f t="shared" si="1341"/>
        <v>NA</v>
      </c>
      <c r="AA2831" s="29" t="str">
        <f t="shared" si="1342"/>
        <v>Y</v>
      </c>
      <c r="AB2831" s="46">
        <f t="shared" si="1343"/>
        <v>1</v>
      </c>
      <c r="AC2831" s="31">
        <f t="shared" si="1344"/>
        <v>200000</v>
      </c>
      <c r="AD2831" s="31">
        <f t="shared" si="1345"/>
        <v>1000000</v>
      </c>
      <c r="AE2831" s="31">
        <f t="shared" si="1346"/>
        <v>27263.297262933498</v>
      </c>
      <c r="AF2831" s="47">
        <f t="shared" si="1347"/>
        <v>0</v>
      </c>
      <c r="AG2831" s="31" t="str">
        <f t="shared" si="1348"/>
        <v>NA</v>
      </c>
      <c r="AH2831" s="48">
        <f t="shared" si="1349"/>
        <v>0</v>
      </c>
      <c r="AI2831" s="33">
        <f t="shared" si="1350"/>
        <v>0</v>
      </c>
      <c r="AJ2831" s="33">
        <f t="shared" si="1351"/>
        <v>0</v>
      </c>
      <c r="AK2831" s="33">
        <f t="shared" si="1352"/>
        <v>0</v>
      </c>
      <c r="AL2831" s="33">
        <f t="shared" si="1353"/>
        <v>0</v>
      </c>
      <c r="AM2831" s="34">
        <f t="shared" si="1354"/>
        <v>0</v>
      </c>
    </row>
    <row r="2832" spans="1:39" ht="15" customHeight="1" x14ac:dyDescent="0.3">
      <c r="A2832" s="166" t="s">
        <v>5266</v>
      </c>
      <c r="B2832" s="99">
        <v>15006</v>
      </c>
      <c r="C2832" s="99">
        <v>99537</v>
      </c>
      <c r="D2832" s="165">
        <v>44933</v>
      </c>
      <c r="E2832" s="165">
        <v>44993</v>
      </c>
      <c r="F2832" s="166">
        <v>2</v>
      </c>
      <c r="G2832" s="178">
        <v>1.9</v>
      </c>
      <c r="H2832" s="181">
        <v>0.5</v>
      </c>
      <c r="I2832" s="180">
        <v>5.8799999999999998E-2</v>
      </c>
      <c r="J2832" s="21">
        <f t="shared" si="1325"/>
        <v>0.10000000000000009</v>
      </c>
      <c r="K2832" s="21" t="str">
        <f t="shared" si="1326"/>
        <v>Y</v>
      </c>
      <c r="L2832" s="37" t="str">
        <f t="shared" si="1327"/>
        <v>NA</v>
      </c>
      <c r="M2832" s="8" t="str">
        <f t="shared" si="1328"/>
        <v>Y</v>
      </c>
      <c r="N2832" s="42">
        <f t="shared" si="1329"/>
        <v>1</v>
      </c>
      <c r="O2832" s="43">
        <f t="shared" si="1330"/>
        <v>200000</v>
      </c>
      <c r="P2832" s="43" t="str">
        <f t="shared" si="1331"/>
        <v>NA</v>
      </c>
      <c r="Q2832" s="24">
        <f t="shared" si="1332"/>
        <v>15888.352799999999</v>
      </c>
      <c r="R2832" s="43">
        <f t="shared" si="1333"/>
        <v>0</v>
      </c>
      <c r="S2832" s="24">
        <f t="shared" si="1334"/>
        <v>1000000</v>
      </c>
      <c r="T2832" s="25" t="str">
        <f t="shared" si="1335"/>
        <v>N</v>
      </c>
      <c r="U2832" s="44">
        <f t="shared" si="1336"/>
        <v>0</v>
      </c>
      <c r="V2832" s="45">
        <f t="shared" si="1337"/>
        <v>0</v>
      </c>
      <c r="W2832" s="45">
        <f t="shared" si="1338"/>
        <v>0</v>
      </c>
      <c r="X2832" s="28">
        <f t="shared" si="1339"/>
        <v>0</v>
      </c>
      <c r="Y2832" s="28">
        <f t="shared" si="1340"/>
        <v>0</v>
      </c>
      <c r="Z2832" s="45">
        <f t="shared" si="1341"/>
        <v>0</v>
      </c>
      <c r="AA2832" s="29" t="str">
        <f t="shared" si="1342"/>
        <v>N</v>
      </c>
      <c r="AB2832" s="46">
        <f t="shared" si="1343"/>
        <v>0</v>
      </c>
      <c r="AC2832" s="31">
        <f t="shared" si="1344"/>
        <v>0</v>
      </c>
      <c r="AD2832" s="31">
        <f t="shared" si="1345"/>
        <v>0</v>
      </c>
      <c r="AE2832" s="31">
        <f t="shared" si="1346"/>
        <v>0</v>
      </c>
      <c r="AF2832" s="47">
        <f t="shared" si="1347"/>
        <v>0</v>
      </c>
      <c r="AG2832" s="31">
        <f t="shared" si="1348"/>
        <v>0</v>
      </c>
      <c r="AH2832" s="48">
        <f t="shared" si="1349"/>
        <v>0</v>
      </c>
      <c r="AI2832" s="33">
        <f t="shared" si="1350"/>
        <v>0</v>
      </c>
      <c r="AJ2832" s="33">
        <f t="shared" si="1351"/>
        <v>0</v>
      </c>
      <c r="AK2832" s="33">
        <f t="shared" si="1352"/>
        <v>0</v>
      </c>
      <c r="AL2832" s="33">
        <f t="shared" si="1353"/>
        <v>0</v>
      </c>
      <c r="AM2832" s="34">
        <f t="shared" si="1354"/>
        <v>0</v>
      </c>
    </row>
    <row r="2833" spans="1:39" ht="15" customHeight="1" x14ac:dyDescent="0.3">
      <c r="A2833" s="166" t="s">
        <v>5267</v>
      </c>
      <c r="B2833" s="99">
        <v>10146</v>
      </c>
      <c r="C2833" s="99">
        <v>51585</v>
      </c>
      <c r="D2833" s="165">
        <v>45849</v>
      </c>
      <c r="E2833" s="165">
        <v>46161</v>
      </c>
      <c r="F2833" s="166">
        <v>2</v>
      </c>
      <c r="G2833" s="178">
        <v>0.4</v>
      </c>
      <c r="H2833" s="181">
        <v>1</v>
      </c>
      <c r="I2833" s="180">
        <v>4.65E-2</v>
      </c>
      <c r="J2833" s="21">
        <f t="shared" si="1325"/>
        <v>1.6</v>
      </c>
      <c r="K2833" s="21" t="str">
        <f t="shared" si="1326"/>
        <v>Y</v>
      </c>
      <c r="L2833" s="37" t="str">
        <f t="shared" si="1327"/>
        <v>NA</v>
      </c>
      <c r="M2833" s="8" t="str">
        <f t="shared" si="1328"/>
        <v>Y</v>
      </c>
      <c r="N2833" s="42">
        <f t="shared" si="1329"/>
        <v>2</v>
      </c>
      <c r="O2833" s="43">
        <f t="shared" si="1330"/>
        <v>200000</v>
      </c>
      <c r="P2833" s="43" t="str">
        <f t="shared" si="1331"/>
        <v>NA</v>
      </c>
      <c r="Q2833" s="24">
        <f t="shared" si="1332"/>
        <v>10617.789000000001</v>
      </c>
      <c r="R2833" s="43">
        <f t="shared" si="1333"/>
        <v>0</v>
      </c>
      <c r="S2833" s="24">
        <f t="shared" si="1334"/>
        <v>1000000</v>
      </c>
      <c r="T2833" s="25" t="str">
        <f t="shared" si="1335"/>
        <v>Y</v>
      </c>
      <c r="U2833" s="44">
        <f t="shared" si="1336"/>
        <v>1</v>
      </c>
      <c r="V2833" s="45">
        <f t="shared" si="1337"/>
        <v>200000</v>
      </c>
      <c r="W2833" s="45">
        <f t="shared" si="1338"/>
        <v>1000000</v>
      </c>
      <c r="X2833" s="28">
        <f t="shared" si="1339"/>
        <v>11111.5161885</v>
      </c>
      <c r="Y2833" s="28">
        <f t="shared" si="1340"/>
        <v>0</v>
      </c>
      <c r="Z2833" s="45" t="str">
        <f t="shared" si="1341"/>
        <v>NA</v>
      </c>
      <c r="AA2833" s="29" t="str">
        <f t="shared" si="1342"/>
        <v>N</v>
      </c>
      <c r="AB2833" s="46">
        <f t="shared" si="1343"/>
        <v>0</v>
      </c>
      <c r="AC2833" s="31">
        <f t="shared" si="1344"/>
        <v>0</v>
      </c>
      <c r="AD2833" s="31">
        <f t="shared" si="1345"/>
        <v>0</v>
      </c>
      <c r="AE2833" s="31">
        <f t="shared" si="1346"/>
        <v>0</v>
      </c>
      <c r="AF2833" s="47">
        <f t="shared" si="1347"/>
        <v>0</v>
      </c>
      <c r="AG2833" s="31">
        <f t="shared" si="1348"/>
        <v>0</v>
      </c>
      <c r="AH2833" s="48">
        <f t="shared" si="1349"/>
        <v>0</v>
      </c>
      <c r="AI2833" s="33">
        <f t="shared" si="1350"/>
        <v>0</v>
      </c>
      <c r="AJ2833" s="33">
        <f t="shared" si="1351"/>
        <v>0</v>
      </c>
      <c r="AK2833" s="33">
        <f t="shared" si="1352"/>
        <v>0</v>
      </c>
      <c r="AL2833" s="33">
        <f t="shared" si="1353"/>
        <v>0</v>
      </c>
      <c r="AM2833" s="34">
        <f t="shared" si="1354"/>
        <v>0</v>
      </c>
    </row>
    <row r="2834" spans="1:39" ht="15" customHeight="1" x14ac:dyDescent="0.3">
      <c r="A2834" s="166" t="s">
        <v>5268</v>
      </c>
      <c r="B2834" s="99">
        <v>14543</v>
      </c>
      <c r="C2834" s="99">
        <v>28821</v>
      </c>
      <c r="D2834" s="165">
        <v>45730</v>
      </c>
      <c r="E2834" s="165">
        <v>45907</v>
      </c>
      <c r="F2834" s="166">
        <v>4</v>
      </c>
      <c r="G2834" s="178">
        <v>2.84</v>
      </c>
      <c r="H2834" s="181">
        <v>1</v>
      </c>
      <c r="I2834" s="180">
        <v>0.02</v>
      </c>
      <c r="J2834" s="21">
        <f t="shared" si="1325"/>
        <v>1.1600000000000001</v>
      </c>
      <c r="K2834" s="21" t="str">
        <f t="shared" si="1326"/>
        <v>Y</v>
      </c>
      <c r="L2834" s="37" t="str">
        <f t="shared" si="1327"/>
        <v>NA</v>
      </c>
      <c r="M2834" s="8" t="str">
        <f t="shared" si="1328"/>
        <v>Y</v>
      </c>
      <c r="N2834" s="42">
        <f t="shared" si="1329"/>
        <v>2</v>
      </c>
      <c r="O2834" s="43">
        <f t="shared" si="1330"/>
        <v>200000</v>
      </c>
      <c r="P2834" s="43" t="str">
        <f t="shared" si="1331"/>
        <v>NA</v>
      </c>
      <c r="Q2834" s="24">
        <f t="shared" si="1332"/>
        <v>14833.86</v>
      </c>
      <c r="R2834" s="43">
        <f t="shared" si="1333"/>
        <v>0</v>
      </c>
      <c r="S2834" s="24">
        <f t="shared" si="1334"/>
        <v>1000000</v>
      </c>
      <c r="T2834" s="25" t="str">
        <f t="shared" si="1335"/>
        <v>Y</v>
      </c>
      <c r="U2834" s="44">
        <f t="shared" si="1336"/>
        <v>1</v>
      </c>
      <c r="V2834" s="45">
        <f t="shared" si="1337"/>
        <v>200000</v>
      </c>
      <c r="W2834" s="45">
        <f t="shared" si="1338"/>
        <v>1000000</v>
      </c>
      <c r="X2834" s="28">
        <f t="shared" si="1339"/>
        <v>15130.537200000001</v>
      </c>
      <c r="Y2834" s="28">
        <f t="shared" si="1340"/>
        <v>0</v>
      </c>
      <c r="Z2834" s="45" t="str">
        <f t="shared" si="1341"/>
        <v>NA</v>
      </c>
      <c r="AA2834" s="29" t="str">
        <f t="shared" si="1342"/>
        <v>N</v>
      </c>
      <c r="AB2834" s="46">
        <f t="shared" si="1343"/>
        <v>0</v>
      </c>
      <c r="AC2834" s="31">
        <f t="shared" si="1344"/>
        <v>0</v>
      </c>
      <c r="AD2834" s="31">
        <f t="shared" si="1345"/>
        <v>0</v>
      </c>
      <c r="AE2834" s="31">
        <f t="shared" si="1346"/>
        <v>0</v>
      </c>
      <c r="AF2834" s="47">
        <f t="shared" si="1347"/>
        <v>0</v>
      </c>
      <c r="AG2834" s="31">
        <f t="shared" si="1348"/>
        <v>0</v>
      </c>
      <c r="AH2834" s="48">
        <f t="shared" si="1349"/>
        <v>0</v>
      </c>
      <c r="AI2834" s="33">
        <f t="shared" si="1350"/>
        <v>0</v>
      </c>
      <c r="AJ2834" s="33">
        <f t="shared" si="1351"/>
        <v>0</v>
      </c>
      <c r="AK2834" s="33">
        <f t="shared" si="1352"/>
        <v>0</v>
      </c>
      <c r="AL2834" s="33">
        <f t="shared" si="1353"/>
        <v>0</v>
      </c>
      <c r="AM2834" s="34">
        <f t="shared" si="1354"/>
        <v>0</v>
      </c>
    </row>
    <row r="2835" spans="1:39" ht="15" customHeight="1" x14ac:dyDescent="0.3">
      <c r="A2835" s="166" t="s">
        <v>5269</v>
      </c>
      <c r="B2835" s="99">
        <v>24326</v>
      </c>
      <c r="C2835" s="99">
        <v>60254</v>
      </c>
      <c r="D2835" s="165">
        <v>45334</v>
      </c>
      <c r="E2835" s="165">
        <v>45422</v>
      </c>
      <c r="F2835" s="166">
        <v>2</v>
      </c>
      <c r="G2835" s="178">
        <v>1.33</v>
      </c>
      <c r="H2835" s="181">
        <v>0.75</v>
      </c>
      <c r="I2835" s="180">
        <v>7.2900000000000006E-2</v>
      </c>
      <c r="J2835" s="21">
        <f t="shared" si="1325"/>
        <v>0.66999999999999993</v>
      </c>
      <c r="K2835" s="21" t="str">
        <f t="shared" si="1326"/>
        <v>Y</v>
      </c>
      <c r="L2835" s="37" t="str">
        <f t="shared" si="1327"/>
        <v>NA</v>
      </c>
      <c r="M2835" s="8" t="str">
        <f t="shared" si="1328"/>
        <v>Y</v>
      </c>
      <c r="N2835" s="42">
        <f t="shared" si="1329"/>
        <v>1</v>
      </c>
      <c r="O2835" s="43">
        <f t="shared" si="1330"/>
        <v>200000</v>
      </c>
      <c r="P2835" s="43" t="str">
        <f t="shared" si="1331"/>
        <v>NA</v>
      </c>
      <c r="Q2835" s="24">
        <f t="shared" si="1332"/>
        <v>26099.365399999999</v>
      </c>
      <c r="R2835" s="43">
        <f t="shared" si="1333"/>
        <v>0</v>
      </c>
      <c r="S2835" s="24">
        <f t="shared" si="1334"/>
        <v>1000000</v>
      </c>
      <c r="T2835" s="25" t="str">
        <f t="shared" si="1335"/>
        <v>N</v>
      </c>
      <c r="U2835" s="44">
        <f t="shared" si="1336"/>
        <v>0</v>
      </c>
      <c r="V2835" s="45">
        <f t="shared" si="1337"/>
        <v>0</v>
      </c>
      <c r="W2835" s="45">
        <f t="shared" si="1338"/>
        <v>0</v>
      </c>
      <c r="X2835" s="28">
        <f t="shared" si="1339"/>
        <v>0</v>
      </c>
      <c r="Y2835" s="28">
        <f t="shared" si="1340"/>
        <v>0</v>
      </c>
      <c r="Z2835" s="45">
        <f t="shared" si="1341"/>
        <v>0</v>
      </c>
      <c r="AA2835" s="29" t="str">
        <f t="shared" si="1342"/>
        <v>N</v>
      </c>
      <c r="AB2835" s="46">
        <f t="shared" si="1343"/>
        <v>0</v>
      </c>
      <c r="AC2835" s="31">
        <f t="shared" si="1344"/>
        <v>0</v>
      </c>
      <c r="AD2835" s="31">
        <f t="shared" si="1345"/>
        <v>0</v>
      </c>
      <c r="AE2835" s="31">
        <f t="shared" si="1346"/>
        <v>0</v>
      </c>
      <c r="AF2835" s="47">
        <f t="shared" si="1347"/>
        <v>0</v>
      </c>
      <c r="AG2835" s="31">
        <f t="shared" si="1348"/>
        <v>0</v>
      </c>
      <c r="AH2835" s="48">
        <f t="shared" si="1349"/>
        <v>0</v>
      </c>
      <c r="AI2835" s="33">
        <f t="shared" si="1350"/>
        <v>0</v>
      </c>
      <c r="AJ2835" s="33">
        <f t="shared" si="1351"/>
        <v>0</v>
      </c>
      <c r="AK2835" s="33">
        <f t="shared" si="1352"/>
        <v>0</v>
      </c>
      <c r="AL2835" s="33">
        <f t="shared" si="1353"/>
        <v>0</v>
      </c>
      <c r="AM2835" s="34">
        <f t="shared" si="1354"/>
        <v>0</v>
      </c>
    </row>
    <row r="2836" spans="1:39" ht="15" customHeight="1" x14ac:dyDescent="0.3">
      <c r="A2836" s="166" t="s">
        <v>5270</v>
      </c>
      <c r="B2836" s="99">
        <v>10436</v>
      </c>
      <c r="C2836" s="99">
        <v>60755</v>
      </c>
      <c r="D2836" s="165">
        <v>44986</v>
      </c>
      <c r="E2836" s="165">
        <v>45307</v>
      </c>
      <c r="F2836" s="166">
        <v>4</v>
      </c>
      <c r="G2836" s="178">
        <v>1.81</v>
      </c>
      <c r="H2836" s="181">
        <v>1</v>
      </c>
      <c r="I2836" s="180">
        <v>6.3200000000000006E-2</v>
      </c>
      <c r="J2836" s="21">
        <f t="shared" si="1325"/>
        <v>2.19</v>
      </c>
      <c r="K2836" s="21" t="str">
        <f t="shared" si="1326"/>
        <v>Y</v>
      </c>
      <c r="L2836" s="37" t="str">
        <f t="shared" si="1327"/>
        <v>NA</v>
      </c>
      <c r="M2836" s="8" t="str">
        <f t="shared" si="1328"/>
        <v>Y</v>
      </c>
      <c r="N2836" s="42">
        <f t="shared" si="1329"/>
        <v>3</v>
      </c>
      <c r="O2836" s="43">
        <f t="shared" si="1330"/>
        <v>200000</v>
      </c>
      <c r="P2836" s="43" t="str">
        <f t="shared" si="1331"/>
        <v>NA</v>
      </c>
      <c r="Q2836" s="24">
        <f t="shared" si="1332"/>
        <v>11095.555199999999</v>
      </c>
      <c r="R2836" s="43">
        <f t="shared" si="1333"/>
        <v>0</v>
      </c>
      <c r="S2836" s="24">
        <f t="shared" si="1334"/>
        <v>1000000</v>
      </c>
      <c r="T2836" s="25" t="str">
        <f t="shared" si="1335"/>
        <v>Y</v>
      </c>
      <c r="U2836" s="44">
        <f t="shared" si="1336"/>
        <v>2</v>
      </c>
      <c r="V2836" s="45">
        <f t="shared" si="1337"/>
        <v>200000</v>
      </c>
      <c r="W2836" s="45">
        <f t="shared" si="1338"/>
        <v>1000000</v>
      </c>
      <c r="X2836" s="28">
        <f t="shared" si="1339"/>
        <v>11796.794288639998</v>
      </c>
      <c r="Y2836" s="28">
        <f t="shared" si="1340"/>
        <v>0</v>
      </c>
      <c r="Z2836" s="45" t="str">
        <f t="shared" si="1341"/>
        <v>NA</v>
      </c>
      <c r="AA2836" s="29" t="str">
        <f t="shared" si="1342"/>
        <v>Y</v>
      </c>
      <c r="AB2836" s="46">
        <f t="shared" si="1343"/>
        <v>1</v>
      </c>
      <c r="AC2836" s="31">
        <f t="shared" si="1344"/>
        <v>200000</v>
      </c>
      <c r="AD2836" s="31">
        <f t="shared" si="1345"/>
        <v>1000000</v>
      </c>
      <c r="AE2836" s="31">
        <f t="shared" si="1346"/>
        <v>12542.351687682045</v>
      </c>
      <c r="AF2836" s="47">
        <f t="shared" si="1347"/>
        <v>0</v>
      </c>
      <c r="AG2836" s="31" t="str">
        <f t="shared" si="1348"/>
        <v>NA</v>
      </c>
      <c r="AH2836" s="48">
        <f t="shared" si="1349"/>
        <v>0</v>
      </c>
      <c r="AI2836" s="33">
        <f t="shared" si="1350"/>
        <v>0</v>
      </c>
      <c r="AJ2836" s="33">
        <f t="shared" si="1351"/>
        <v>0</v>
      </c>
      <c r="AK2836" s="33">
        <f t="shared" si="1352"/>
        <v>0</v>
      </c>
      <c r="AL2836" s="33">
        <f t="shared" si="1353"/>
        <v>0</v>
      </c>
      <c r="AM2836" s="34">
        <f t="shared" si="1354"/>
        <v>0</v>
      </c>
    </row>
    <row r="2837" spans="1:39" ht="15" customHeight="1" x14ac:dyDescent="0.3">
      <c r="A2837" s="166" t="s">
        <v>5271</v>
      </c>
      <c r="B2837" s="99">
        <v>21399</v>
      </c>
      <c r="C2837" s="99">
        <v>102175</v>
      </c>
      <c r="D2837" s="165">
        <v>45193</v>
      </c>
      <c r="E2837" s="165">
        <v>45447</v>
      </c>
      <c r="F2837" s="166">
        <v>2</v>
      </c>
      <c r="G2837" s="178">
        <v>1.24</v>
      </c>
      <c r="H2837" s="181">
        <v>1</v>
      </c>
      <c r="I2837" s="180">
        <v>6.6400000000000001E-2</v>
      </c>
      <c r="J2837" s="21">
        <f t="shared" si="1325"/>
        <v>0.76</v>
      </c>
      <c r="K2837" s="21" t="str">
        <f t="shared" si="1326"/>
        <v>Y</v>
      </c>
      <c r="L2837" s="37" t="str">
        <f t="shared" si="1327"/>
        <v>NA</v>
      </c>
      <c r="M2837" s="8" t="str">
        <f t="shared" si="1328"/>
        <v>Y</v>
      </c>
      <c r="N2837" s="42">
        <f t="shared" si="1329"/>
        <v>1</v>
      </c>
      <c r="O2837" s="43">
        <f t="shared" si="1330"/>
        <v>200000</v>
      </c>
      <c r="P2837" s="43" t="str">
        <f t="shared" si="1331"/>
        <v>NA</v>
      </c>
      <c r="Q2837" s="24">
        <f t="shared" si="1332"/>
        <v>22819.893599999999</v>
      </c>
      <c r="R2837" s="43">
        <f t="shared" si="1333"/>
        <v>0</v>
      </c>
      <c r="S2837" s="24">
        <f t="shared" si="1334"/>
        <v>1000000</v>
      </c>
      <c r="T2837" s="25" t="str">
        <f t="shared" si="1335"/>
        <v>N</v>
      </c>
      <c r="U2837" s="44">
        <f t="shared" si="1336"/>
        <v>0</v>
      </c>
      <c r="V2837" s="45">
        <f t="shared" si="1337"/>
        <v>0</v>
      </c>
      <c r="W2837" s="45">
        <f t="shared" si="1338"/>
        <v>0</v>
      </c>
      <c r="X2837" s="28">
        <f t="shared" si="1339"/>
        <v>0</v>
      </c>
      <c r="Y2837" s="28">
        <f t="shared" si="1340"/>
        <v>0</v>
      </c>
      <c r="Z2837" s="45">
        <f t="shared" si="1341"/>
        <v>0</v>
      </c>
      <c r="AA2837" s="29" t="str">
        <f t="shared" si="1342"/>
        <v>N</v>
      </c>
      <c r="AB2837" s="46">
        <f t="shared" si="1343"/>
        <v>0</v>
      </c>
      <c r="AC2837" s="31">
        <f t="shared" si="1344"/>
        <v>0</v>
      </c>
      <c r="AD2837" s="31">
        <f t="shared" si="1345"/>
        <v>0</v>
      </c>
      <c r="AE2837" s="31">
        <f t="shared" si="1346"/>
        <v>0</v>
      </c>
      <c r="AF2837" s="47">
        <f t="shared" si="1347"/>
        <v>0</v>
      </c>
      <c r="AG2837" s="31">
        <f t="shared" si="1348"/>
        <v>0</v>
      </c>
      <c r="AH2837" s="48">
        <f t="shared" si="1349"/>
        <v>0</v>
      </c>
      <c r="AI2837" s="33">
        <f t="shared" si="1350"/>
        <v>0</v>
      </c>
      <c r="AJ2837" s="33">
        <f t="shared" si="1351"/>
        <v>0</v>
      </c>
      <c r="AK2837" s="33">
        <f t="shared" si="1352"/>
        <v>0</v>
      </c>
      <c r="AL2837" s="33">
        <f t="shared" si="1353"/>
        <v>0</v>
      </c>
      <c r="AM2837" s="34">
        <f t="shared" si="1354"/>
        <v>0</v>
      </c>
    </row>
    <row r="2838" spans="1:39" ht="15" customHeight="1" x14ac:dyDescent="0.3">
      <c r="A2838" s="166" t="s">
        <v>5272</v>
      </c>
      <c r="B2838" s="99">
        <v>5847</v>
      </c>
      <c r="C2838" s="99">
        <v>27817</v>
      </c>
      <c r="D2838" s="165">
        <v>45736</v>
      </c>
      <c r="E2838" s="165">
        <v>46060</v>
      </c>
      <c r="F2838" s="166">
        <v>2</v>
      </c>
      <c r="G2838" s="178">
        <v>2</v>
      </c>
      <c r="H2838" s="181">
        <v>0.75</v>
      </c>
      <c r="I2838" s="180">
        <v>5.5300000000000002E-2</v>
      </c>
      <c r="J2838" s="21">
        <f t="shared" si="1325"/>
        <v>0</v>
      </c>
      <c r="K2838" s="21" t="str">
        <f t="shared" si="1326"/>
        <v>N</v>
      </c>
      <c r="L2838" s="37">
        <f t="shared" si="1327"/>
        <v>0</v>
      </c>
      <c r="M2838" s="8" t="str">
        <f t="shared" si="1328"/>
        <v>N</v>
      </c>
      <c r="N2838" s="42">
        <f t="shared" si="1329"/>
        <v>0</v>
      </c>
      <c r="O2838" s="43">
        <f t="shared" si="1330"/>
        <v>0</v>
      </c>
      <c r="P2838" s="43">
        <f t="shared" si="1331"/>
        <v>0</v>
      </c>
      <c r="Q2838" s="24">
        <f t="shared" si="1332"/>
        <v>0</v>
      </c>
      <c r="R2838" s="43">
        <f t="shared" si="1333"/>
        <v>0</v>
      </c>
      <c r="S2838" s="24">
        <f t="shared" si="1334"/>
        <v>37183</v>
      </c>
      <c r="T2838" s="25" t="str">
        <f t="shared" si="1335"/>
        <v>N</v>
      </c>
      <c r="U2838" s="44">
        <f t="shared" si="1336"/>
        <v>0</v>
      </c>
      <c r="V2838" s="45">
        <f t="shared" si="1337"/>
        <v>0</v>
      </c>
      <c r="W2838" s="45">
        <f t="shared" si="1338"/>
        <v>0</v>
      </c>
      <c r="X2838" s="28">
        <f t="shared" si="1339"/>
        <v>0</v>
      </c>
      <c r="Y2838" s="28">
        <f t="shared" si="1340"/>
        <v>0</v>
      </c>
      <c r="Z2838" s="45">
        <f t="shared" si="1341"/>
        <v>0</v>
      </c>
      <c r="AA2838" s="29" t="str">
        <f t="shared" si="1342"/>
        <v>N</v>
      </c>
      <c r="AB2838" s="46">
        <f t="shared" si="1343"/>
        <v>0</v>
      </c>
      <c r="AC2838" s="31">
        <f t="shared" si="1344"/>
        <v>0</v>
      </c>
      <c r="AD2838" s="31">
        <f t="shared" si="1345"/>
        <v>0</v>
      </c>
      <c r="AE2838" s="31">
        <f t="shared" si="1346"/>
        <v>0</v>
      </c>
      <c r="AF2838" s="47">
        <f t="shared" si="1347"/>
        <v>0</v>
      </c>
      <c r="AG2838" s="31">
        <f t="shared" si="1348"/>
        <v>0</v>
      </c>
      <c r="AH2838" s="48">
        <f t="shared" si="1349"/>
        <v>0</v>
      </c>
      <c r="AI2838" s="33">
        <f t="shared" si="1350"/>
        <v>0</v>
      </c>
      <c r="AJ2838" s="33">
        <f t="shared" si="1351"/>
        <v>0</v>
      </c>
      <c r="AK2838" s="33">
        <f t="shared" si="1352"/>
        <v>0</v>
      </c>
      <c r="AL2838" s="33">
        <f t="shared" si="1353"/>
        <v>0</v>
      </c>
      <c r="AM2838" s="34">
        <f t="shared" si="1354"/>
        <v>0</v>
      </c>
    </row>
    <row r="2839" spans="1:39" ht="15" customHeight="1" x14ac:dyDescent="0.3">
      <c r="A2839" s="166" t="s">
        <v>5273</v>
      </c>
      <c r="B2839" s="99">
        <v>22005</v>
      </c>
      <c r="C2839" s="99">
        <v>89968</v>
      </c>
      <c r="D2839" s="165">
        <v>45635</v>
      </c>
      <c r="E2839" s="165">
        <v>45757</v>
      </c>
      <c r="F2839" s="166">
        <v>4</v>
      </c>
      <c r="G2839" s="178">
        <v>2.58</v>
      </c>
      <c r="H2839" s="181">
        <v>1</v>
      </c>
      <c r="I2839" s="180">
        <v>8.2799999999999999E-2</v>
      </c>
      <c r="J2839" s="21">
        <f t="shared" si="1325"/>
        <v>1.42</v>
      </c>
      <c r="K2839" s="21" t="str">
        <f t="shared" si="1326"/>
        <v>Y</v>
      </c>
      <c r="L2839" s="37" t="str">
        <f t="shared" si="1327"/>
        <v>NA</v>
      </c>
      <c r="M2839" s="8" t="str">
        <f t="shared" si="1328"/>
        <v>Y</v>
      </c>
      <c r="N2839" s="42">
        <f t="shared" si="1329"/>
        <v>2</v>
      </c>
      <c r="O2839" s="43">
        <f t="shared" si="1330"/>
        <v>200000</v>
      </c>
      <c r="P2839" s="43" t="str">
        <f t="shared" si="1331"/>
        <v>NA</v>
      </c>
      <c r="Q2839" s="24">
        <f t="shared" si="1332"/>
        <v>23827.013999999999</v>
      </c>
      <c r="R2839" s="43">
        <f t="shared" si="1333"/>
        <v>0</v>
      </c>
      <c r="S2839" s="24">
        <f t="shared" si="1334"/>
        <v>1000000</v>
      </c>
      <c r="T2839" s="25" t="str">
        <f t="shared" si="1335"/>
        <v>Y</v>
      </c>
      <c r="U2839" s="44">
        <f t="shared" si="1336"/>
        <v>1</v>
      </c>
      <c r="V2839" s="45">
        <f t="shared" si="1337"/>
        <v>200000</v>
      </c>
      <c r="W2839" s="45">
        <f t="shared" si="1338"/>
        <v>1000000</v>
      </c>
      <c r="X2839" s="28">
        <f t="shared" si="1339"/>
        <v>25799.8907592</v>
      </c>
      <c r="Y2839" s="28">
        <f t="shared" si="1340"/>
        <v>0</v>
      </c>
      <c r="Z2839" s="45" t="str">
        <f t="shared" si="1341"/>
        <v>NA</v>
      </c>
      <c r="AA2839" s="29" t="str">
        <f t="shared" si="1342"/>
        <v>N</v>
      </c>
      <c r="AB2839" s="46">
        <f t="shared" si="1343"/>
        <v>0</v>
      </c>
      <c r="AC2839" s="31">
        <f t="shared" si="1344"/>
        <v>0</v>
      </c>
      <c r="AD2839" s="31">
        <f t="shared" si="1345"/>
        <v>0</v>
      </c>
      <c r="AE2839" s="31">
        <f t="shared" si="1346"/>
        <v>0</v>
      </c>
      <c r="AF2839" s="47">
        <f t="shared" si="1347"/>
        <v>0</v>
      </c>
      <c r="AG2839" s="31">
        <f t="shared" si="1348"/>
        <v>0</v>
      </c>
      <c r="AH2839" s="48">
        <f t="shared" si="1349"/>
        <v>0</v>
      </c>
      <c r="AI2839" s="33">
        <f t="shared" si="1350"/>
        <v>0</v>
      </c>
      <c r="AJ2839" s="33">
        <f t="shared" si="1351"/>
        <v>0</v>
      </c>
      <c r="AK2839" s="33">
        <f t="shared" si="1352"/>
        <v>0</v>
      </c>
      <c r="AL2839" s="33">
        <f t="shared" si="1353"/>
        <v>0</v>
      </c>
      <c r="AM2839" s="34">
        <f t="shared" si="1354"/>
        <v>0</v>
      </c>
    </row>
    <row r="2840" spans="1:39" ht="15" customHeight="1" x14ac:dyDescent="0.3">
      <c r="A2840" s="166" t="s">
        <v>5274</v>
      </c>
      <c r="B2840" s="99">
        <v>18380</v>
      </c>
      <c r="C2840" s="99">
        <v>72067</v>
      </c>
      <c r="D2840" s="165">
        <v>45547</v>
      </c>
      <c r="E2840" s="165">
        <v>45630</v>
      </c>
      <c r="F2840" s="166">
        <v>2</v>
      </c>
      <c r="G2840" s="178">
        <v>0.73</v>
      </c>
      <c r="H2840" s="181">
        <v>1</v>
      </c>
      <c r="I2840" s="180">
        <v>3.5200000000000002E-2</v>
      </c>
      <c r="J2840" s="21">
        <f t="shared" si="1325"/>
        <v>1.27</v>
      </c>
      <c r="K2840" s="21" t="str">
        <f t="shared" si="1326"/>
        <v>Y</v>
      </c>
      <c r="L2840" s="37" t="str">
        <f t="shared" si="1327"/>
        <v>NA</v>
      </c>
      <c r="M2840" s="8" t="str">
        <f t="shared" si="1328"/>
        <v>Y</v>
      </c>
      <c r="N2840" s="42">
        <f t="shared" si="1329"/>
        <v>2</v>
      </c>
      <c r="O2840" s="43">
        <f t="shared" si="1330"/>
        <v>200000</v>
      </c>
      <c r="P2840" s="43" t="str">
        <f t="shared" si="1331"/>
        <v>NA</v>
      </c>
      <c r="Q2840" s="24">
        <f t="shared" si="1332"/>
        <v>19026.975999999999</v>
      </c>
      <c r="R2840" s="43">
        <f t="shared" si="1333"/>
        <v>0</v>
      </c>
      <c r="S2840" s="24">
        <f t="shared" si="1334"/>
        <v>1000000</v>
      </c>
      <c r="T2840" s="25" t="str">
        <f t="shared" si="1335"/>
        <v>Y</v>
      </c>
      <c r="U2840" s="44">
        <f t="shared" si="1336"/>
        <v>1</v>
      </c>
      <c r="V2840" s="45">
        <f t="shared" si="1337"/>
        <v>200000</v>
      </c>
      <c r="W2840" s="45">
        <f t="shared" si="1338"/>
        <v>1000000</v>
      </c>
      <c r="X2840" s="28">
        <f t="shared" si="1339"/>
        <v>19696.725555199995</v>
      </c>
      <c r="Y2840" s="28">
        <f t="shared" si="1340"/>
        <v>0</v>
      </c>
      <c r="Z2840" s="45" t="str">
        <f t="shared" si="1341"/>
        <v>NA</v>
      </c>
      <c r="AA2840" s="29" t="str">
        <f t="shared" si="1342"/>
        <v>N</v>
      </c>
      <c r="AB2840" s="46">
        <f t="shared" si="1343"/>
        <v>0</v>
      </c>
      <c r="AC2840" s="31">
        <f t="shared" si="1344"/>
        <v>0</v>
      </c>
      <c r="AD2840" s="31">
        <f t="shared" si="1345"/>
        <v>0</v>
      </c>
      <c r="AE2840" s="31">
        <f t="shared" si="1346"/>
        <v>0</v>
      </c>
      <c r="AF2840" s="47">
        <f t="shared" si="1347"/>
        <v>0</v>
      </c>
      <c r="AG2840" s="31">
        <f t="shared" si="1348"/>
        <v>0</v>
      </c>
      <c r="AH2840" s="48">
        <f t="shared" si="1349"/>
        <v>0</v>
      </c>
      <c r="AI2840" s="33">
        <f t="shared" si="1350"/>
        <v>0</v>
      </c>
      <c r="AJ2840" s="33">
        <f t="shared" si="1351"/>
        <v>0</v>
      </c>
      <c r="AK2840" s="33">
        <f t="shared" si="1352"/>
        <v>0</v>
      </c>
      <c r="AL2840" s="33">
        <f t="shared" si="1353"/>
        <v>0</v>
      </c>
      <c r="AM2840" s="34">
        <f t="shared" si="1354"/>
        <v>0</v>
      </c>
    </row>
    <row r="2841" spans="1:39" ht="15" customHeight="1" x14ac:dyDescent="0.3">
      <c r="A2841" s="166" t="s">
        <v>5275</v>
      </c>
      <c r="B2841" s="99">
        <v>6202</v>
      </c>
      <c r="C2841" s="99">
        <v>75816</v>
      </c>
      <c r="D2841" s="165">
        <v>46024</v>
      </c>
      <c r="E2841" s="165">
        <v>46215</v>
      </c>
      <c r="F2841" s="166">
        <v>4</v>
      </c>
      <c r="G2841" s="178">
        <v>1.36</v>
      </c>
      <c r="H2841" s="181">
        <v>1</v>
      </c>
      <c r="I2841" s="180">
        <v>7.5499999999999998E-2</v>
      </c>
      <c r="J2841" s="21">
        <f t="shared" si="1325"/>
        <v>2.6399999999999997</v>
      </c>
      <c r="K2841" s="21" t="str">
        <f t="shared" si="1326"/>
        <v>Y</v>
      </c>
      <c r="L2841" s="37" t="str">
        <f t="shared" si="1327"/>
        <v>NA</v>
      </c>
      <c r="M2841" s="8" t="str">
        <f t="shared" si="1328"/>
        <v>Y</v>
      </c>
      <c r="N2841" s="42">
        <f t="shared" si="1329"/>
        <v>3</v>
      </c>
      <c r="O2841" s="43">
        <f t="shared" si="1330"/>
        <v>200000</v>
      </c>
      <c r="P2841" s="43" t="str">
        <f t="shared" si="1331"/>
        <v>NA</v>
      </c>
      <c r="Q2841" s="24">
        <f t="shared" si="1332"/>
        <v>6670.2509999999993</v>
      </c>
      <c r="R2841" s="43">
        <f t="shared" si="1333"/>
        <v>0</v>
      </c>
      <c r="S2841" s="24">
        <f t="shared" si="1334"/>
        <v>1000000</v>
      </c>
      <c r="T2841" s="25" t="str">
        <f t="shared" si="1335"/>
        <v>Y</v>
      </c>
      <c r="U2841" s="44">
        <f t="shared" si="1336"/>
        <v>2</v>
      </c>
      <c r="V2841" s="45">
        <f t="shared" si="1337"/>
        <v>200000</v>
      </c>
      <c r="W2841" s="45">
        <f t="shared" si="1338"/>
        <v>1000000</v>
      </c>
      <c r="X2841" s="28">
        <f t="shared" si="1339"/>
        <v>7173.8549504999983</v>
      </c>
      <c r="Y2841" s="28">
        <f t="shared" si="1340"/>
        <v>0</v>
      </c>
      <c r="Z2841" s="45" t="str">
        <f t="shared" si="1341"/>
        <v>NA</v>
      </c>
      <c r="AA2841" s="29" t="str">
        <f t="shared" si="1342"/>
        <v>Y</v>
      </c>
      <c r="AB2841" s="46">
        <f t="shared" si="1343"/>
        <v>1</v>
      </c>
      <c r="AC2841" s="31">
        <f t="shared" si="1344"/>
        <v>200000</v>
      </c>
      <c r="AD2841" s="31">
        <f t="shared" si="1345"/>
        <v>1000000</v>
      </c>
      <c r="AE2841" s="31">
        <f t="shared" si="1346"/>
        <v>7715.480999262747</v>
      </c>
      <c r="AF2841" s="47">
        <f t="shared" si="1347"/>
        <v>0</v>
      </c>
      <c r="AG2841" s="31" t="str">
        <f t="shared" si="1348"/>
        <v>NA</v>
      </c>
      <c r="AH2841" s="48">
        <f t="shared" si="1349"/>
        <v>0</v>
      </c>
      <c r="AI2841" s="33">
        <f t="shared" si="1350"/>
        <v>0</v>
      </c>
      <c r="AJ2841" s="33">
        <f t="shared" si="1351"/>
        <v>0</v>
      </c>
      <c r="AK2841" s="33">
        <f t="shared" si="1352"/>
        <v>0</v>
      </c>
      <c r="AL2841" s="33">
        <f t="shared" si="1353"/>
        <v>0</v>
      </c>
      <c r="AM2841" s="34">
        <f t="shared" si="1354"/>
        <v>0</v>
      </c>
    </row>
    <row r="2842" spans="1:39" ht="15" customHeight="1" x14ac:dyDescent="0.3">
      <c r="A2842" s="166" t="s">
        <v>5276</v>
      </c>
      <c r="B2842" s="99">
        <v>20138</v>
      </c>
      <c r="C2842" s="99">
        <v>84303</v>
      </c>
      <c r="D2842" s="165">
        <v>46093</v>
      </c>
      <c r="E2842" s="165">
        <v>46219</v>
      </c>
      <c r="F2842" s="166">
        <v>4</v>
      </c>
      <c r="G2842" s="178">
        <v>2.5299999999999998</v>
      </c>
      <c r="H2842" s="181">
        <v>1</v>
      </c>
      <c r="I2842" s="180">
        <v>5.8799999999999998E-2</v>
      </c>
      <c r="J2842" s="21">
        <f t="shared" si="1325"/>
        <v>1.4700000000000002</v>
      </c>
      <c r="K2842" s="21" t="str">
        <f t="shared" si="1326"/>
        <v>Y</v>
      </c>
      <c r="L2842" s="37" t="str">
        <f t="shared" si="1327"/>
        <v>NA</v>
      </c>
      <c r="M2842" s="8" t="str">
        <f t="shared" si="1328"/>
        <v>Y</v>
      </c>
      <c r="N2842" s="42">
        <f t="shared" si="1329"/>
        <v>2</v>
      </c>
      <c r="O2842" s="43">
        <f t="shared" si="1330"/>
        <v>200000</v>
      </c>
      <c r="P2842" s="43" t="str">
        <f t="shared" si="1331"/>
        <v>NA</v>
      </c>
      <c r="Q2842" s="24">
        <f t="shared" si="1332"/>
        <v>21322.114399999999</v>
      </c>
      <c r="R2842" s="43">
        <f t="shared" si="1333"/>
        <v>0</v>
      </c>
      <c r="S2842" s="24">
        <f t="shared" si="1334"/>
        <v>1000000</v>
      </c>
      <c r="T2842" s="25" t="str">
        <f t="shared" si="1335"/>
        <v>Y</v>
      </c>
      <c r="U2842" s="44">
        <f t="shared" si="1336"/>
        <v>1</v>
      </c>
      <c r="V2842" s="45">
        <f t="shared" si="1337"/>
        <v>200000</v>
      </c>
      <c r="W2842" s="45">
        <f t="shared" si="1338"/>
        <v>1000000</v>
      </c>
      <c r="X2842" s="28">
        <f t="shared" si="1339"/>
        <v>22575.854726719997</v>
      </c>
      <c r="Y2842" s="28">
        <f t="shared" si="1340"/>
        <v>0</v>
      </c>
      <c r="Z2842" s="45" t="str">
        <f t="shared" si="1341"/>
        <v>NA</v>
      </c>
      <c r="AA2842" s="29" t="str">
        <f t="shared" si="1342"/>
        <v>N</v>
      </c>
      <c r="AB2842" s="46">
        <f t="shared" si="1343"/>
        <v>0</v>
      </c>
      <c r="AC2842" s="31">
        <f t="shared" si="1344"/>
        <v>0</v>
      </c>
      <c r="AD2842" s="31">
        <f t="shared" si="1345"/>
        <v>0</v>
      </c>
      <c r="AE2842" s="31">
        <f t="shared" si="1346"/>
        <v>0</v>
      </c>
      <c r="AF2842" s="47">
        <f t="shared" si="1347"/>
        <v>0</v>
      </c>
      <c r="AG2842" s="31">
        <f t="shared" si="1348"/>
        <v>0</v>
      </c>
      <c r="AH2842" s="48">
        <f t="shared" si="1349"/>
        <v>0</v>
      </c>
      <c r="AI2842" s="33">
        <f t="shared" si="1350"/>
        <v>0</v>
      </c>
      <c r="AJ2842" s="33">
        <f t="shared" si="1351"/>
        <v>0</v>
      </c>
      <c r="AK2842" s="33">
        <f t="shared" si="1352"/>
        <v>0</v>
      </c>
      <c r="AL2842" s="33">
        <f t="shared" si="1353"/>
        <v>0</v>
      </c>
      <c r="AM2842" s="34">
        <f t="shared" si="1354"/>
        <v>0</v>
      </c>
    </row>
    <row r="2843" spans="1:39" ht="15" customHeight="1" x14ac:dyDescent="0.3">
      <c r="A2843" s="166" t="s">
        <v>5277</v>
      </c>
      <c r="B2843" s="99">
        <v>13750</v>
      </c>
      <c r="C2843" s="99">
        <v>95737</v>
      </c>
      <c r="D2843" s="165">
        <v>45936</v>
      </c>
      <c r="E2843" s="165">
        <v>46113</v>
      </c>
      <c r="F2843" s="166">
        <v>4</v>
      </c>
      <c r="G2843" s="178">
        <v>3.54</v>
      </c>
      <c r="H2843" s="181">
        <v>1</v>
      </c>
      <c r="I2843" s="180">
        <v>2.35E-2</v>
      </c>
      <c r="J2843" s="21">
        <f t="shared" si="1325"/>
        <v>0.45999999999999996</v>
      </c>
      <c r="K2843" s="21" t="str">
        <f t="shared" si="1326"/>
        <v>Y</v>
      </c>
      <c r="L2843" s="37" t="str">
        <f t="shared" si="1327"/>
        <v>NA</v>
      </c>
      <c r="M2843" s="8" t="str">
        <f t="shared" si="1328"/>
        <v>Y</v>
      </c>
      <c r="N2843" s="42">
        <f t="shared" si="1329"/>
        <v>1</v>
      </c>
      <c r="O2843" s="43">
        <f t="shared" si="1330"/>
        <v>200000</v>
      </c>
      <c r="P2843" s="43" t="str">
        <f t="shared" si="1331"/>
        <v>NA</v>
      </c>
      <c r="Q2843" s="24">
        <f t="shared" si="1332"/>
        <v>14073.125000000002</v>
      </c>
      <c r="R2843" s="43">
        <f t="shared" si="1333"/>
        <v>0</v>
      </c>
      <c r="S2843" s="24">
        <f t="shared" si="1334"/>
        <v>1000000</v>
      </c>
      <c r="T2843" s="25" t="str">
        <f t="shared" si="1335"/>
        <v>N</v>
      </c>
      <c r="U2843" s="44">
        <f t="shared" si="1336"/>
        <v>0</v>
      </c>
      <c r="V2843" s="45">
        <f t="shared" si="1337"/>
        <v>0</v>
      </c>
      <c r="W2843" s="45">
        <f t="shared" si="1338"/>
        <v>0</v>
      </c>
      <c r="X2843" s="28">
        <f t="shared" si="1339"/>
        <v>0</v>
      </c>
      <c r="Y2843" s="28">
        <f t="shared" si="1340"/>
        <v>0</v>
      </c>
      <c r="Z2843" s="45">
        <f t="shared" si="1341"/>
        <v>0</v>
      </c>
      <c r="AA2843" s="29" t="str">
        <f t="shared" si="1342"/>
        <v>N</v>
      </c>
      <c r="AB2843" s="46">
        <f t="shared" si="1343"/>
        <v>0</v>
      </c>
      <c r="AC2843" s="31">
        <f t="shared" si="1344"/>
        <v>0</v>
      </c>
      <c r="AD2843" s="31">
        <f t="shared" si="1345"/>
        <v>0</v>
      </c>
      <c r="AE2843" s="31">
        <f t="shared" si="1346"/>
        <v>0</v>
      </c>
      <c r="AF2843" s="47">
        <f t="shared" si="1347"/>
        <v>0</v>
      </c>
      <c r="AG2843" s="31">
        <f t="shared" si="1348"/>
        <v>0</v>
      </c>
      <c r="AH2843" s="48">
        <f t="shared" si="1349"/>
        <v>0</v>
      </c>
      <c r="AI2843" s="33">
        <f t="shared" si="1350"/>
        <v>0</v>
      </c>
      <c r="AJ2843" s="33">
        <f t="shared" si="1351"/>
        <v>0</v>
      </c>
      <c r="AK2843" s="33">
        <f t="shared" si="1352"/>
        <v>0</v>
      </c>
      <c r="AL2843" s="33">
        <f t="shared" si="1353"/>
        <v>0</v>
      </c>
      <c r="AM2843" s="34">
        <f t="shared" si="1354"/>
        <v>0</v>
      </c>
    </row>
    <row r="2844" spans="1:39" ht="15" customHeight="1" x14ac:dyDescent="0.3">
      <c r="A2844" s="166" t="s">
        <v>5278</v>
      </c>
      <c r="B2844" s="99">
        <v>10189</v>
      </c>
      <c r="C2844" s="99">
        <v>60919</v>
      </c>
      <c r="D2844" s="165">
        <v>45076</v>
      </c>
      <c r="E2844" s="165">
        <v>45113</v>
      </c>
      <c r="F2844" s="166">
        <v>4</v>
      </c>
      <c r="G2844" s="178">
        <v>0.46</v>
      </c>
      <c r="H2844" s="181">
        <v>0.25</v>
      </c>
      <c r="I2844" s="180">
        <v>4.7300000000000002E-2</v>
      </c>
      <c r="J2844" s="21">
        <f t="shared" si="1325"/>
        <v>3.54</v>
      </c>
      <c r="K2844" s="21" t="str">
        <f t="shared" si="1326"/>
        <v>Y</v>
      </c>
      <c r="L2844" s="37" t="str">
        <f t="shared" si="1327"/>
        <v>NA</v>
      </c>
      <c r="M2844" s="8" t="str">
        <f t="shared" si="1328"/>
        <v>Y</v>
      </c>
      <c r="N2844" s="42">
        <f t="shared" si="1329"/>
        <v>15</v>
      </c>
      <c r="O2844" s="43">
        <f t="shared" si="1330"/>
        <v>200000</v>
      </c>
      <c r="P2844" s="43" t="str">
        <f t="shared" si="1331"/>
        <v>NA</v>
      </c>
      <c r="Q2844" s="24">
        <f t="shared" si="1332"/>
        <v>10670.939699999999</v>
      </c>
      <c r="R2844" s="43">
        <f t="shared" si="1333"/>
        <v>0</v>
      </c>
      <c r="S2844" s="24">
        <f t="shared" si="1334"/>
        <v>1000000</v>
      </c>
      <c r="T2844" s="25" t="str">
        <f t="shared" si="1335"/>
        <v>Y</v>
      </c>
      <c r="U2844" s="44">
        <f t="shared" si="1336"/>
        <v>14</v>
      </c>
      <c r="V2844" s="45">
        <f t="shared" si="1337"/>
        <v>200000</v>
      </c>
      <c r="W2844" s="45">
        <f t="shared" si="1338"/>
        <v>1000000</v>
      </c>
      <c r="X2844" s="28">
        <f t="shared" si="1339"/>
        <v>11175.675147809998</v>
      </c>
      <c r="Y2844" s="28">
        <f t="shared" si="1340"/>
        <v>0</v>
      </c>
      <c r="Z2844" s="45" t="str">
        <f t="shared" si="1341"/>
        <v>NA</v>
      </c>
      <c r="AA2844" s="29" t="str">
        <f t="shared" si="1342"/>
        <v>Y</v>
      </c>
      <c r="AB2844" s="46">
        <f t="shared" si="1343"/>
        <v>13</v>
      </c>
      <c r="AC2844" s="31">
        <f t="shared" si="1344"/>
        <v>200000</v>
      </c>
      <c r="AD2844" s="31">
        <f t="shared" si="1345"/>
        <v>1000000</v>
      </c>
      <c r="AE2844" s="31">
        <f t="shared" si="1346"/>
        <v>11704.284582301409</v>
      </c>
      <c r="AF2844" s="47">
        <f t="shared" si="1347"/>
        <v>0</v>
      </c>
      <c r="AG2844" s="31" t="str">
        <f t="shared" si="1348"/>
        <v>NA</v>
      </c>
      <c r="AH2844" s="48">
        <f t="shared" si="1349"/>
        <v>12</v>
      </c>
      <c r="AI2844" s="33">
        <f t="shared" si="1350"/>
        <v>20000</v>
      </c>
      <c r="AJ2844" s="33">
        <f t="shared" si="1351"/>
        <v>65000</v>
      </c>
      <c r="AK2844" s="33">
        <f t="shared" si="1352"/>
        <v>12257.897243044265</v>
      </c>
      <c r="AL2844" s="33">
        <f t="shared" si="1353"/>
        <v>0</v>
      </c>
      <c r="AM2844" s="34">
        <f t="shared" si="1354"/>
        <v>0</v>
      </c>
    </row>
    <row r="2845" spans="1:39" ht="15" customHeight="1" x14ac:dyDescent="0.3">
      <c r="A2845" s="166" t="s">
        <v>5279</v>
      </c>
      <c r="B2845" s="99">
        <v>21330</v>
      </c>
      <c r="C2845" s="99">
        <v>69584</v>
      </c>
      <c r="D2845" s="165">
        <v>45162</v>
      </c>
      <c r="E2845" s="165">
        <v>45331</v>
      </c>
      <c r="F2845" s="166">
        <v>4</v>
      </c>
      <c r="G2845" s="178">
        <v>3.36</v>
      </c>
      <c r="H2845" s="181">
        <v>1</v>
      </c>
      <c r="I2845" s="180">
        <v>3.2099999999999997E-2</v>
      </c>
      <c r="J2845" s="21">
        <f t="shared" si="1325"/>
        <v>0.64000000000000012</v>
      </c>
      <c r="K2845" s="21" t="str">
        <f t="shared" si="1326"/>
        <v>Y</v>
      </c>
      <c r="L2845" s="37" t="str">
        <f t="shared" si="1327"/>
        <v>NA</v>
      </c>
      <c r="M2845" s="8" t="str">
        <f t="shared" si="1328"/>
        <v>Y</v>
      </c>
      <c r="N2845" s="42">
        <f t="shared" si="1329"/>
        <v>1</v>
      </c>
      <c r="O2845" s="43">
        <f t="shared" si="1330"/>
        <v>200000</v>
      </c>
      <c r="P2845" s="43" t="str">
        <f t="shared" si="1331"/>
        <v>NA</v>
      </c>
      <c r="Q2845" s="24">
        <f t="shared" si="1332"/>
        <v>22014.692999999999</v>
      </c>
      <c r="R2845" s="43">
        <f t="shared" si="1333"/>
        <v>0</v>
      </c>
      <c r="S2845" s="24">
        <f t="shared" si="1334"/>
        <v>1000000</v>
      </c>
      <c r="T2845" s="25" t="str">
        <f t="shared" si="1335"/>
        <v>N</v>
      </c>
      <c r="U2845" s="44">
        <f t="shared" si="1336"/>
        <v>0</v>
      </c>
      <c r="V2845" s="45">
        <f t="shared" si="1337"/>
        <v>0</v>
      </c>
      <c r="W2845" s="45">
        <f t="shared" si="1338"/>
        <v>0</v>
      </c>
      <c r="X2845" s="28">
        <f t="shared" si="1339"/>
        <v>0</v>
      </c>
      <c r="Y2845" s="28">
        <f t="shared" si="1340"/>
        <v>0</v>
      </c>
      <c r="Z2845" s="45">
        <f t="shared" si="1341"/>
        <v>0</v>
      </c>
      <c r="AA2845" s="29" t="str">
        <f t="shared" si="1342"/>
        <v>N</v>
      </c>
      <c r="AB2845" s="46">
        <f t="shared" si="1343"/>
        <v>0</v>
      </c>
      <c r="AC2845" s="31">
        <f t="shared" si="1344"/>
        <v>0</v>
      </c>
      <c r="AD2845" s="31">
        <f t="shared" si="1345"/>
        <v>0</v>
      </c>
      <c r="AE2845" s="31">
        <f t="shared" si="1346"/>
        <v>0</v>
      </c>
      <c r="AF2845" s="47">
        <f t="shared" si="1347"/>
        <v>0</v>
      </c>
      <c r="AG2845" s="31">
        <f t="shared" si="1348"/>
        <v>0</v>
      </c>
      <c r="AH2845" s="48">
        <f t="shared" si="1349"/>
        <v>0</v>
      </c>
      <c r="AI2845" s="33">
        <f t="shared" si="1350"/>
        <v>0</v>
      </c>
      <c r="AJ2845" s="33">
        <f t="shared" si="1351"/>
        <v>0</v>
      </c>
      <c r="AK2845" s="33">
        <f t="shared" si="1352"/>
        <v>0</v>
      </c>
      <c r="AL2845" s="33">
        <f t="shared" si="1353"/>
        <v>0</v>
      </c>
      <c r="AM2845" s="34">
        <f t="shared" si="1354"/>
        <v>0</v>
      </c>
    </row>
    <row r="2846" spans="1:39" ht="15" customHeight="1" x14ac:dyDescent="0.3">
      <c r="A2846" s="166" t="s">
        <v>5280</v>
      </c>
      <c r="B2846" s="99">
        <v>17569</v>
      </c>
      <c r="C2846" s="99">
        <v>52552</v>
      </c>
      <c r="D2846" s="165">
        <v>44977</v>
      </c>
      <c r="E2846" s="165">
        <v>45267</v>
      </c>
      <c r="F2846" s="166">
        <v>2</v>
      </c>
      <c r="G2846" s="178">
        <v>1.74</v>
      </c>
      <c r="H2846" s="181">
        <v>0.75</v>
      </c>
      <c r="I2846" s="180">
        <v>6.9099999999999995E-2</v>
      </c>
      <c r="J2846" s="21">
        <f t="shared" si="1325"/>
        <v>0.26</v>
      </c>
      <c r="K2846" s="21" t="str">
        <f t="shared" si="1326"/>
        <v>Y</v>
      </c>
      <c r="L2846" s="37" t="str">
        <f t="shared" si="1327"/>
        <v>NA</v>
      </c>
      <c r="M2846" s="8" t="str">
        <f t="shared" si="1328"/>
        <v>Y</v>
      </c>
      <c r="N2846" s="42">
        <f t="shared" si="1329"/>
        <v>1</v>
      </c>
      <c r="O2846" s="43">
        <f t="shared" si="1330"/>
        <v>200000</v>
      </c>
      <c r="P2846" s="43" t="str">
        <f t="shared" si="1331"/>
        <v>NA</v>
      </c>
      <c r="Q2846" s="24">
        <f t="shared" si="1332"/>
        <v>18783.017899999999</v>
      </c>
      <c r="R2846" s="43">
        <f t="shared" si="1333"/>
        <v>0</v>
      </c>
      <c r="S2846" s="24">
        <f t="shared" si="1334"/>
        <v>1000000</v>
      </c>
      <c r="T2846" s="25" t="str">
        <f t="shared" si="1335"/>
        <v>N</v>
      </c>
      <c r="U2846" s="44">
        <f t="shared" si="1336"/>
        <v>0</v>
      </c>
      <c r="V2846" s="45">
        <f t="shared" si="1337"/>
        <v>0</v>
      </c>
      <c r="W2846" s="45">
        <f t="shared" si="1338"/>
        <v>0</v>
      </c>
      <c r="X2846" s="28">
        <f t="shared" si="1339"/>
        <v>0</v>
      </c>
      <c r="Y2846" s="28">
        <f t="shared" si="1340"/>
        <v>0</v>
      </c>
      <c r="Z2846" s="45">
        <f t="shared" si="1341"/>
        <v>0</v>
      </c>
      <c r="AA2846" s="29" t="str">
        <f t="shared" si="1342"/>
        <v>N</v>
      </c>
      <c r="AB2846" s="46">
        <f t="shared" si="1343"/>
        <v>0</v>
      </c>
      <c r="AC2846" s="31">
        <f t="shared" si="1344"/>
        <v>0</v>
      </c>
      <c r="AD2846" s="31">
        <f t="shared" si="1345"/>
        <v>0</v>
      </c>
      <c r="AE2846" s="31">
        <f t="shared" si="1346"/>
        <v>0</v>
      </c>
      <c r="AF2846" s="47">
        <f t="shared" si="1347"/>
        <v>0</v>
      </c>
      <c r="AG2846" s="31">
        <f t="shared" si="1348"/>
        <v>0</v>
      </c>
      <c r="AH2846" s="48">
        <f t="shared" si="1349"/>
        <v>0</v>
      </c>
      <c r="AI2846" s="33">
        <f t="shared" si="1350"/>
        <v>0</v>
      </c>
      <c r="AJ2846" s="33">
        <f t="shared" si="1351"/>
        <v>0</v>
      </c>
      <c r="AK2846" s="33">
        <f t="shared" si="1352"/>
        <v>0</v>
      </c>
      <c r="AL2846" s="33">
        <f t="shared" si="1353"/>
        <v>0</v>
      </c>
      <c r="AM2846" s="34">
        <f t="shared" si="1354"/>
        <v>0</v>
      </c>
    </row>
    <row r="2847" spans="1:39" ht="15" customHeight="1" x14ac:dyDescent="0.3">
      <c r="A2847" s="166" t="s">
        <v>5281</v>
      </c>
      <c r="B2847" s="99">
        <v>21637</v>
      </c>
      <c r="C2847" s="99">
        <v>66655</v>
      </c>
      <c r="D2847" s="165">
        <v>44524</v>
      </c>
      <c r="E2847" s="165">
        <v>44555</v>
      </c>
      <c r="F2847" s="166">
        <v>4</v>
      </c>
      <c r="G2847" s="178">
        <v>2.93</v>
      </c>
      <c r="H2847" s="181">
        <v>1</v>
      </c>
      <c r="I2847" s="180">
        <v>7.5600000000000001E-2</v>
      </c>
      <c r="J2847" s="21">
        <f t="shared" si="1325"/>
        <v>1.0699999999999998</v>
      </c>
      <c r="K2847" s="21" t="str">
        <f t="shared" si="1326"/>
        <v>Y</v>
      </c>
      <c r="L2847" s="37" t="str">
        <f t="shared" si="1327"/>
        <v>NA</v>
      </c>
      <c r="M2847" s="8" t="str">
        <f t="shared" si="1328"/>
        <v>Y</v>
      </c>
      <c r="N2847" s="42">
        <f t="shared" si="1329"/>
        <v>2</v>
      </c>
      <c r="O2847" s="43">
        <f t="shared" si="1330"/>
        <v>200000</v>
      </c>
      <c r="P2847" s="43" t="str">
        <f t="shared" si="1331"/>
        <v>NA</v>
      </c>
      <c r="Q2847" s="24">
        <f t="shared" si="1332"/>
        <v>23272.757200000004</v>
      </c>
      <c r="R2847" s="43">
        <f t="shared" si="1333"/>
        <v>0</v>
      </c>
      <c r="S2847" s="24">
        <f t="shared" si="1334"/>
        <v>1000000</v>
      </c>
      <c r="T2847" s="25" t="str">
        <f t="shared" si="1335"/>
        <v>Y</v>
      </c>
      <c r="U2847" s="44">
        <f t="shared" si="1336"/>
        <v>1</v>
      </c>
      <c r="V2847" s="45">
        <f t="shared" si="1337"/>
        <v>200000</v>
      </c>
      <c r="W2847" s="45">
        <f t="shared" si="1338"/>
        <v>1000000</v>
      </c>
      <c r="X2847" s="28">
        <f t="shared" si="1339"/>
        <v>25032.177644320007</v>
      </c>
      <c r="Y2847" s="28">
        <f t="shared" si="1340"/>
        <v>0</v>
      </c>
      <c r="Z2847" s="45" t="str">
        <f t="shared" si="1341"/>
        <v>NA</v>
      </c>
      <c r="AA2847" s="29" t="str">
        <f t="shared" si="1342"/>
        <v>N</v>
      </c>
      <c r="AB2847" s="46">
        <f t="shared" si="1343"/>
        <v>0</v>
      </c>
      <c r="AC2847" s="31">
        <f t="shared" si="1344"/>
        <v>0</v>
      </c>
      <c r="AD2847" s="31">
        <f t="shared" si="1345"/>
        <v>0</v>
      </c>
      <c r="AE2847" s="31">
        <f t="shared" si="1346"/>
        <v>0</v>
      </c>
      <c r="AF2847" s="47">
        <f t="shared" si="1347"/>
        <v>0</v>
      </c>
      <c r="AG2847" s="31">
        <f t="shared" si="1348"/>
        <v>0</v>
      </c>
      <c r="AH2847" s="48">
        <f t="shared" si="1349"/>
        <v>0</v>
      </c>
      <c r="AI2847" s="33">
        <f t="shared" si="1350"/>
        <v>0</v>
      </c>
      <c r="AJ2847" s="33">
        <f t="shared" si="1351"/>
        <v>0</v>
      </c>
      <c r="AK2847" s="33">
        <f t="shared" si="1352"/>
        <v>0</v>
      </c>
      <c r="AL2847" s="33">
        <f t="shared" si="1353"/>
        <v>0</v>
      </c>
      <c r="AM2847" s="34">
        <f t="shared" si="1354"/>
        <v>0</v>
      </c>
    </row>
    <row r="2848" spans="1:39" ht="15" customHeight="1" x14ac:dyDescent="0.3">
      <c r="A2848" s="166" t="s">
        <v>5282</v>
      </c>
      <c r="B2848" s="99">
        <v>20870</v>
      </c>
      <c r="C2848" s="99">
        <v>76106</v>
      </c>
      <c r="D2848" s="165">
        <v>45524</v>
      </c>
      <c r="E2848" s="165">
        <v>45836</v>
      </c>
      <c r="F2848" s="166">
        <v>4</v>
      </c>
      <c r="G2848" s="178">
        <v>1.88</v>
      </c>
      <c r="H2848" s="181">
        <v>0.75</v>
      </c>
      <c r="I2848" s="180">
        <v>7.5899999999999995E-2</v>
      </c>
      <c r="J2848" s="21">
        <f t="shared" si="1325"/>
        <v>2.12</v>
      </c>
      <c r="K2848" s="21" t="str">
        <f t="shared" si="1326"/>
        <v>Y</v>
      </c>
      <c r="L2848" s="37" t="str">
        <f t="shared" si="1327"/>
        <v>NA</v>
      </c>
      <c r="M2848" s="8" t="str">
        <f t="shared" si="1328"/>
        <v>Y</v>
      </c>
      <c r="N2848" s="42">
        <f t="shared" si="1329"/>
        <v>3</v>
      </c>
      <c r="O2848" s="43">
        <f t="shared" si="1330"/>
        <v>200000</v>
      </c>
      <c r="P2848" s="43" t="str">
        <f t="shared" si="1331"/>
        <v>NA</v>
      </c>
      <c r="Q2848" s="24">
        <f t="shared" si="1332"/>
        <v>22454.033000000003</v>
      </c>
      <c r="R2848" s="43">
        <f t="shared" si="1333"/>
        <v>0</v>
      </c>
      <c r="S2848" s="24">
        <f t="shared" si="1334"/>
        <v>1000000</v>
      </c>
      <c r="T2848" s="25" t="str">
        <f t="shared" si="1335"/>
        <v>Y</v>
      </c>
      <c r="U2848" s="44">
        <f t="shared" si="1336"/>
        <v>2</v>
      </c>
      <c r="V2848" s="45">
        <f t="shared" si="1337"/>
        <v>200000</v>
      </c>
      <c r="W2848" s="45">
        <f t="shared" si="1338"/>
        <v>1000000</v>
      </c>
      <c r="X2848" s="28">
        <f t="shared" si="1339"/>
        <v>24158.294104700006</v>
      </c>
      <c r="Y2848" s="28">
        <f t="shared" si="1340"/>
        <v>0</v>
      </c>
      <c r="Z2848" s="45" t="str">
        <f t="shared" si="1341"/>
        <v>NA</v>
      </c>
      <c r="AA2848" s="29" t="str">
        <f t="shared" si="1342"/>
        <v>Y</v>
      </c>
      <c r="AB2848" s="46">
        <f t="shared" si="1343"/>
        <v>1</v>
      </c>
      <c r="AC2848" s="31">
        <f t="shared" si="1344"/>
        <v>200000</v>
      </c>
      <c r="AD2848" s="31">
        <f t="shared" si="1345"/>
        <v>1000000</v>
      </c>
      <c r="AE2848" s="31">
        <f t="shared" si="1346"/>
        <v>25991.908627246739</v>
      </c>
      <c r="AF2848" s="47">
        <f t="shared" si="1347"/>
        <v>0</v>
      </c>
      <c r="AG2848" s="31" t="str">
        <f t="shared" si="1348"/>
        <v>NA</v>
      </c>
      <c r="AH2848" s="48">
        <f t="shared" si="1349"/>
        <v>0</v>
      </c>
      <c r="AI2848" s="33">
        <f t="shared" si="1350"/>
        <v>0</v>
      </c>
      <c r="AJ2848" s="33">
        <f t="shared" si="1351"/>
        <v>0</v>
      </c>
      <c r="AK2848" s="33">
        <f t="shared" si="1352"/>
        <v>0</v>
      </c>
      <c r="AL2848" s="33">
        <f t="shared" si="1353"/>
        <v>0</v>
      </c>
      <c r="AM2848" s="34">
        <f t="shared" si="1354"/>
        <v>0</v>
      </c>
    </row>
    <row r="2849" spans="1:39" ht="15" customHeight="1" x14ac:dyDescent="0.3">
      <c r="A2849" s="166" t="s">
        <v>5283</v>
      </c>
      <c r="B2849" s="99">
        <v>17549</v>
      </c>
      <c r="C2849" s="99">
        <v>58162</v>
      </c>
      <c r="D2849" s="165">
        <v>44451</v>
      </c>
      <c r="E2849" s="165">
        <v>44691</v>
      </c>
      <c r="F2849" s="166">
        <v>2</v>
      </c>
      <c r="G2849" s="178">
        <v>0.7</v>
      </c>
      <c r="H2849" s="181">
        <v>1</v>
      </c>
      <c r="I2849" s="180">
        <v>6.4399999999999999E-2</v>
      </c>
      <c r="J2849" s="21">
        <f t="shared" si="1325"/>
        <v>1.3</v>
      </c>
      <c r="K2849" s="21" t="str">
        <f t="shared" si="1326"/>
        <v>Y</v>
      </c>
      <c r="L2849" s="37" t="str">
        <f t="shared" si="1327"/>
        <v>NA</v>
      </c>
      <c r="M2849" s="8" t="str">
        <f t="shared" si="1328"/>
        <v>Y</v>
      </c>
      <c r="N2849" s="42">
        <f t="shared" si="1329"/>
        <v>2</v>
      </c>
      <c r="O2849" s="43">
        <f t="shared" si="1330"/>
        <v>200000</v>
      </c>
      <c r="P2849" s="43" t="str">
        <f t="shared" si="1331"/>
        <v>NA</v>
      </c>
      <c r="Q2849" s="24">
        <f t="shared" si="1332"/>
        <v>18679.155600000002</v>
      </c>
      <c r="R2849" s="43">
        <f t="shared" si="1333"/>
        <v>0</v>
      </c>
      <c r="S2849" s="24">
        <f t="shared" si="1334"/>
        <v>1000000</v>
      </c>
      <c r="T2849" s="25" t="str">
        <f t="shared" si="1335"/>
        <v>Y</v>
      </c>
      <c r="U2849" s="44">
        <f t="shared" si="1336"/>
        <v>1</v>
      </c>
      <c r="V2849" s="45">
        <f t="shared" si="1337"/>
        <v>200000</v>
      </c>
      <c r="W2849" s="45">
        <f t="shared" si="1338"/>
        <v>1000000</v>
      </c>
      <c r="X2849" s="28">
        <f t="shared" si="1339"/>
        <v>19882.093220640003</v>
      </c>
      <c r="Y2849" s="28">
        <f t="shared" si="1340"/>
        <v>0</v>
      </c>
      <c r="Z2849" s="45" t="str">
        <f t="shared" si="1341"/>
        <v>NA</v>
      </c>
      <c r="AA2849" s="29" t="str">
        <f t="shared" si="1342"/>
        <v>N</v>
      </c>
      <c r="AB2849" s="46">
        <f t="shared" si="1343"/>
        <v>0</v>
      </c>
      <c r="AC2849" s="31">
        <f t="shared" si="1344"/>
        <v>0</v>
      </c>
      <c r="AD2849" s="31">
        <f t="shared" si="1345"/>
        <v>0</v>
      </c>
      <c r="AE2849" s="31">
        <f t="shared" si="1346"/>
        <v>0</v>
      </c>
      <c r="AF2849" s="47">
        <f t="shared" si="1347"/>
        <v>0</v>
      </c>
      <c r="AG2849" s="31">
        <f t="shared" si="1348"/>
        <v>0</v>
      </c>
      <c r="AH2849" s="48">
        <f t="shared" si="1349"/>
        <v>0</v>
      </c>
      <c r="AI2849" s="33">
        <f t="shared" si="1350"/>
        <v>0</v>
      </c>
      <c r="AJ2849" s="33">
        <f t="shared" si="1351"/>
        <v>0</v>
      </c>
      <c r="AK2849" s="33">
        <f t="shared" si="1352"/>
        <v>0</v>
      </c>
      <c r="AL2849" s="33">
        <f t="shared" si="1353"/>
        <v>0</v>
      </c>
      <c r="AM2849" s="34">
        <f t="shared" si="1354"/>
        <v>0</v>
      </c>
    </row>
    <row r="2850" spans="1:39" ht="15" customHeight="1" x14ac:dyDescent="0.3">
      <c r="A2850" s="166" t="s">
        <v>5284</v>
      </c>
      <c r="B2850" s="99">
        <v>9984</v>
      </c>
      <c r="C2850" s="99">
        <v>84907</v>
      </c>
      <c r="D2850" s="165">
        <v>46129</v>
      </c>
      <c r="E2850" s="165">
        <v>46223</v>
      </c>
      <c r="F2850" s="166">
        <v>4</v>
      </c>
      <c r="G2850" s="178">
        <v>3.49</v>
      </c>
      <c r="H2850" s="181">
        <v>1</v>
      </c>
      <c r="I2850" s="180">
        <v>2.1999999999999999E-2</v>
      </c>
      <c r="J2850" s="21">
        <f t="shared" si="1325"/>
        <v>0.50999999999999979</v>
      </c>
      <c r="K2850" s="21" t="str">
        <f t="shared" si="1326"/>
        <v>Y</v>
      </c>
      <c r="L2850" s="37" t="str">
        <f t="shared" si="1327"/>
        <v>NA</v>
      </c>
      <c r="M2850" s="8" t="str">
        <f t="shared" si="1328"/>
        <v>Y</v>
      </c>
      <c r="N2850" s="42">
        <f t="shared" si="1329"/>
        <v>1</v>
      </c>
      <c r="O2850" s="43">
        <f t="shared" si="1330"/>
        <v>200000</v>
      </c>
      <c r="P2850" s="43" t="str">
        <f t="shared" si="1331"/>
        <v>NA</v>
      </c>
      <c r="Q2850" s="24">
        <f t="shared" si="1332"/>
        <v>10203.648000000001</v>
      </c>
      <c r="R2850" s="43">
        <f t="shared" si="1333"/>
        <v>0</v>
      </c>
      <c r="S2850" s="24">
        <f t="shared" si="1334"/>
        <v>1000000</v>
      </c>
      <c r="T2850" s="25" t="str">
        <f t="shared" si="1335"/>
        <v>N</v>
      </c>
      <c r="U2850" s="44">
        <f t="shared" si="1336"/>
        <v>0</v>
      </c>
      <c r="V2850" s="45">
        <f t="shared" si="1337"/>
        <v>0</v>
      </c>
      <c r="W2850" s="45">
        <f t="shared" si="1338"/>
        <v>0</v>
      </c>
      <c r="X2850" s="28">
        <f t="shared" si="1339"/>
        <v>0</v>
      </c>
      <c r="Y2850" s="28">
        <f t="shared" si="1340"/>
        <v>0</v>
      </c>
      <c r="Z2850" s="45">
        <f t="shared" si="1341"/>
        <v>0</v>
      </c>
      <c r="AA2850" s="29" t="str">
        <f t="shared" si="1342"/>
        <v>N</v>
      </c>
      <c r="AB2850" s="46">
        <f t="shared" si="1343"/>
        <v>0</v>
      </c>
      <c r="AC2850" s="31">
        <f t="shared" si="1344"/>
        <v>0</v>
      </c>
      <c r="AD2850" s="31">
        <f t="shared" si="1345"/>
        <v>0</v>
      </c>
      <c r="AE2850" s="31">
        <f t="shared" si="1346"/>
        <v>0</v>
      </c>
      <c r="AF2850" s="47">
        <f t="shared" si="1347"/>
        <v>0</v>
      </c>
      <c r="AG2850" s="31">
        <f t="shared" si="1348"/>
        <v>0</v>
      </c>
      <c r="AH2850" s="48">
        <f t="shared" si="1349"/>
        <v>0</v>
      </c>
      <c r="AI2850" s="33">
        <f t="shared" si="1350"/>
        <v>0</v>
      </c>
      <c r="AJ2850" s="33">
        <f t="shared" si="1351"/>
        <v>0</v>
      </c>
      <c r="AK2850" s="33">
        <f t="shared" si="1352"/>
        <v>0</v>
      </c>
      <c r="AL2850" s="33">
        <f t="shared" si="1353"/>
        <v>0</v>
      </c>
      <c r="AM2850" s="34">
        <f t="shared" si="1354"/>
        <v>0</v>
      </c>
    </row>
    <row r="2851" spans="1:39" ht="15" customHeight="1" x14ac:dyDescent="0.3">
      <c r="A2851" s="166" t="s">
        <v>5285</v>
      </c>
      <c r="B2851" s="99">
        <v>9723</v>
      </c>
      <c r="C2851" s="99">
        <v>73459</v>
      </c>
      <c r="D2851" s="165">
        <v>44421</v>
      </c>
      <c r="E2851" s="165">
        <v>44786</v>
      </c>
      <c r="F2851" s="166">
        <v>2</v>
      </c>
      <c r="G2851" s="178">
        <v>0.24</v>
      </c>
      <c r="H2851" s="181">
        <v>0.75</v>
      </c>
      <c r="I2851" s="180">
        <v>3.8699999999999998E-2</v>
      </c>
      <c r="J2851" s="21">
        <f t="shared" si="1325"/>
        <v>1.76</v>
      </c>
      <c r="K2851" s="21" t="str">
        <f t="shared" si="1326"/>
        <v>Y</v>
      </c>
      <c r="L2851" s="37" t="str">
        <f t="shared" si="1327"/>
        <v>NA</v>
      </c>
      <c r="M2851" s="8" t="str">
        <f t="shared" si="1328"/>
        <v>Y</v>
      </c>
      <c r="N2851" s="42">
        <f t="shared" si="1329"/>
        <v>3</v>
      </c>
      <c r="O2851" s="43">
        <f t="shared" si="1330"/>
        <v>200000</v>
      </c>
      <c r="P2851" s="43" t="str">
        <f t="shared" si="1331"/>
        <v>NA</v>
      </c>
      <c r="Q2851" s="24">
        <f t="shared" si="1332"/>
        <v>10099.2801</v>
      </c>
      <c r="R2851" s="43">
        <f t="shared" si="1333"/>
        <v>0</v>
      </c>
      <c r="S2851" s="24">
        <f t="shared" si="1334"/>
        <v>1000000</v>
      </c>
      <c r="T2851" s="25" t="str">
        <f t="shared" si="1335"/>
        <v>Y</v>
      </c>
      <c r="U2851" s="44">
        <f t="shared" si="1336"/>
        <v>2</v>
      </c>
      <c r="V2851" s="45">
        <f t="shared" si="1337"/>
        <v>200000</v>
      </c>
      <c r="W2851" s="45">
        <f t="shared" si="1338"/>
        <v>1000000</v>
      </c>
      <c r="X2851" s="28">
        <f t="shared" si="1339"/>
        <v>10490.122239869999</v>
      </c>
      <c r="Y2851" s="28">
        <f t="shared" si="1340"/>
        <v>0</v>
      </c>
      <c r="Z2851" s="45" t="str">
        <f t="shared" si="1341"/>
        <v>NA</v>
      </c>
      <c r="AA2851" s="29" t="str">
        <f t="shared" si="1342"/>
        <v>N</v>
      </c>
      <c r="AB2851" s="46">
        <f t="shared" si="1343"/>
        <v>1</v>
      </c>
      <c r="AC2851" s="31">
        <f t="shared" si="1344"/>
        <v>20000</v>
      </c>
      <c r="AD2851" s="31">
        <f t="shared" si="1345"/>
        <v>65000</v>
      </c>
      <c r="AE2851" s="31">
        <f t="shared" si="1346"/>
        <v>10896.089970552968</v>
      </c>
      <c r="AF2851" s="47">
        <f t="shared" si="1347"/>
        <v>0</v>
      </c>
      <c r="AG2851" s="31">
        <f t="shared" si="1348"/>
        <v>0</v>
      </c>
      <c r="AH2851" s="48">
        <f t="shared" si="1349"/>
        <v>0</v>
      </c>
      <c r="AI2851" s="33">
        <f t="shared" si="1350"/>
        <v>0</v>
      </c>
      <c r="AJ2851" s="33">
        <f t="shared" si="1351"/>
        <v>0</v>
      </c>
      <c r="AK2851" s="33">
        <f t="shared" si="1352"/>
        <v>0</v>
      </c>
      <c r="AL2851" s="33">
        <f t="shared" si="1353"/>
        <v>0</v>
      </c>
      <c r="AM2851" s="34">
        <f t="shared" si="1354"/>
        <v>0</v>
      </c>
    </row>
    <row r="2852" spans="1:39" ht="15" customHeight="1" x14ac:dyDescent="0.3">
      <c r="A2852" s="166" t="s">
        <v>5286</v>
      </c>
      <c r="B2852" s="99">
        <v>15766</v>
      </c>
      <c r="C2852" s="99">
        <v>95708</v>
      </c>
      <c r="D2852" s="165">
        <v>45426</v>
      </c>
      <c r="E2852" s="165">
        <v>45618</v>
      </c>
      <c r="F2852" s="166">
        <v>4</v>
      </c>
      <c r="G2852" s="178">
        <v>3.5</v>
      </c>
      <c r="H2852" s="181">
        <v>0.25</v>
      </c>
      <c r="I2852" s="180">
        <v>5.8200000000000002E-2</v>
      </c>
      <c r="J2852" s="21">
        <f t="shared" si="1325"/>
        <v>0.5</v>
      </c>
      <c r="K2852" s="21" t="str">
        <f t="shared" si="1326"/>
        <v>Y</v>
      </c>
      <c r="L2852" s="37" t="str">
        <f t="shared" si="1327"/>
        <v>NA</v>
      </c>
      <c r="M2852" s="8" t="str">
        <f t="shared" si="1328"/>
        <v>Y</v>
      </c>
      <c r="N2852" s="42">
        <f t="shared" si="1329"/>
        <v>2</v>
      </c>
      <c r="O2852" s="43">
        <f t="shared" si="1330"/>
        <v>200000</v>
      </c>
      <c r="P2852" s="43" t="str">
        <f t="shared" si="1331"/>
        <v>NA</v>
      </c>
      <c r="Q2852" s="24">
        <f t="shared" si="1332"/>
        <v>16683.581200000001</v>
      </c>
      <c r="R2852" s="43">
        <f t="shared" si="1333"/>
        <v>0</v>
      </c>
      <c r="S2852" s="24">
        <f t="shared" si="1334"/>
        <v>1000000</v>
      </c>
      <c r="T2852" s="25" t="str">
        <f t="shared" si="1335"/>
        <v>N</v>
      </c>
      <c r="U2852" s="44">
        <f t="shared" si="1336"/>
        <v>1</v>
      </c>
      <c r="V2852" s="45">
        <f t="shared" si="1337"/>
        <v>20000</v>
      </c>
      <c r="W2852" s="45">
        <f t="shared" si="1338"/>
        <v>65000</v>
      </c>
      <c r="X2852" s="28">
        <f t="shared" si="1339"/>
        <v>0</v>
      </c>
      <c r="Y2852" s="28">
        <f t="shared" si="1340"/>
        <v>17654.565625840001</v>
      </c>
      <c r="Z2852" s="45">
        <f t="shared" si="1341"/>
        <v>0</v>
      </c>
      <c r="AA2852" s="29" t="str">
        <f t="shared" si="1342"/>
        <v>N</v>
      </c>
      <c r="AB2852" s="46">
        <f t="shared" si="1343"/>
        <v>0</v>
      </c>
      <c r="AC2852" s="31">
        <f t="shared" si="1344"/>
        <v>0</v>
      </c>
      <c r="AD2852" s="31">
        <f t="shared" si="1345"/>
        <v>0</v>
      </c>
      <c r="AE2852" s="31">
        <f t="shared" si="1346"/>
        <v>0</v>
      </c>
      <c r="AF2852" s="47">
        <f t="shared" si="1347"/>
        <v>0</v>
      </c>
      <c r="AG2852" s="31">
        <f t="shared" si="1348"/>
        <v>0</v>
      </c>
      <c r="AH2852" s="48">
        <f t="shared" si="1349"/>
        <v>0</v>
      </c>
      <c r="AI2852" s="33">
        <f t="shared" si="1350"/>
        <v>0</v>
      </c>
      <c r="AJ2852" s="33">
        <f t="shared" si="1351"/>
        <v>0</v>
      </c>
      <c r="AK2852" s="33">
        <f t="shared" si="1352"/>
        <v>0</v>
      </c>
      <c r="AL2852" s="33">
        <f t="shared" si="1353"/>
        <v>0</v>
      </c>
      <c r="AM2852" s="34">
        <f t="shared" si="1354"/>
        <v>17654.565625840001</v>
      </c>
    </row>
    <row r="2853" spans="1:39" ht="15" customHeight="1" x14ac:dyDescent="0.3">
      <c r="A2853" s="166" t="s">
        <v>5287</v>
      </c>
      <c r="B2853" s="99">
        <v>12454</v>
      </c>
      <c r="C2853" s="99">
        <v>34300</v>
      </c>
      <c r="D2853" s="165">
        <v>45316</v>
      </c>
      <c r="E2853" s="165">
        <v>45396</v>
      </c>
      <c r="F2853" s="166">
        <v>2</v>
      </c>
      <c r="G2853" s="178">
        <v>0.94</v>
      </c>
      <c r="H2853" s="181">
        <v>0.75</v>
      </c>
      <c r="I2853" s="180">
        <v>7.8200000000000006E-2</v>
      </c>
      <c r="J2853" s="21">
        <f t="shared" si="1325"/>
        <v>1.06</v>
      </c>
      <c r="K2853" s="21" t="str">
        <f t="shared" si="1326"/>
        <v>Y</v>
      </c>
      <c r="L2853" s="37" t="str">
        <f t="shared" si="1327"/>
        <v>NA</v>
      </c>
      <c r="M2853" s="8" t="str">
        <f t="shared" si="1328"/>
        <v>Y</v>
      </c>
      <c r="N2853" s="42">
        <f t="shared" si="1329"/>
        <v>2</v>
      </c>
      <c r="O2853" s="43">
        <f t="shared" si="1330"/>
        <v>200000</v>
      </c>
      <c r="P2853" s="43" t="str">
        <f t="shared" si="1331"/>
        <v>NA</v>
      </c>
      <c r="Q2853" s="24">
        <f t="shared" si="1332"/>
        <v>13427.9028</v>
      </c>
      <c r="R2853" s="43">
        <f t="shared" si="1333"/>
        <v>0</v>
      </c>
      <c r="S2853" s="24">
        <f t="shared" si="1334"/>
        <v>1000000</v>
      </c>
      <c r="T2853" s="25" t="str">
        <f t="shared" si="1335"/>
        <v>Y</v>
      </c>
      <c r="U2853" s="44">
        <f t="shared" si="1336"/>
        <v>1</v>
      </c>
      <c r="V2853" s="45">
        <f t="shared" si="1337"/>
        <v>200000</v>
      </c>
      <c r="W2853" s="45">
        <f t="shared" si="1338"/>
        <v>1000000</v>
      </c>
      <c r="X2853" s="28">
        <f t="shared" si="1339"/>
        <v>14477.96479896</v>
      </c>
      <c r="Y2853" s="28">
        <f t="shared" si="1340"/>
        <v>0</v>
      </c>
      <c r="Z2853" s="45" t="str">
        <f t="shared" si="1341"/>
        <v>NA</v>
      </c>
      <c r="AA2853" s="29" t="str">
        <f t="shared" si="1342"/>
        <v>N</v>
      </c>
      <c r="AB2853" s="46">
        <f t="shared" si="1343"/>
        <v>0</v>
      </c>
      <c r="AC2853" s="31">
        <f t="shared" si="1344"/>
        <v>0</v>
      </c>
      <c r="AD2853" s="31">
        <f t="shared" si="1345"/>
        <v>0</v>
      </c>
      <c r="AE2853" s="31">
        <f t="shared" si="1346"/>
        <v>0</v>
      </c>
      <c r="AF2853" s="47">
        <f t="shared" si="1347"/>
        <v>0</v>
      </c>
      <c r="AG2853" s="31">
        <f t="shared" si="1348"/>
        <v>0</v>
      </c>
      <c r="AH2853" s="48">
        <f t="shared" si="1349"/>
        <v>0</v>
      </c>
      <c r="AI2853" s="33">
        <f t="shared" si="1350"/>
        <v>0</v>
      </c>
      <c r="AJ2853" s="33">
        <f t="shared" si="1351"/>
        <v>0</v>
      </c>
      <c r="AK2853" s="33">
        <f t="shared" si="1352"/>
        <v>0</v>
      </c>
      <c r="AL2853" s="33">
        <f t="shared" si="1353"/>
        <v>0</v>
      </c>
      <c r="AM2853" s="34">
        <f t="shared" si="1354"/>
        <v>0</v>
      </c>
    </row>
    <row r="2854" spans="1:39" ht="15" customHeight="1" x14ac:dyDescent="0.3">
      <c r="A2854" s="166" t="s">
        <v>5288</v>
      </c>
      <c r="B2854" s="99">
        <v>6838</v>
      </c>
      <c r="C2854" s="99">
        <v>55290</v>
      </c>
      <c r="D2854" s="165">
        <v>45470</v>
      </c>
      <c r="E2854" s="165">
        <v>45691</v>
      </c>
      <c r="F2854" s="166">
        <v>4</v>
      </c>
      <c r="G2854" s="178">
        <v>0.67</v>
      </c>
      <c r="H2854" s="181">
        <v>1</v>
      </c>
      <c r="I2854" s="180">
        <v>5.4600000000000003E-2</v>
      </c>
      <c r="J2854" s="21">
        <f t="shared" si="1325"/>
        <v>3.33</v>
      </c>
      <c r="K2854" s="21" t="str">
        <f t="shared" si="1326"/>
        <v>Y</v>
      </c>
      <c r="L2854" s="37" t="str">
        <f t="shared" si="1327"/>
        <v>NA</v>
      </c>
      <c r="M2854" s="8" t="str">
        <f t="shared" si="1328"/>
        <v>Y</v>
      </c>
      <c r="N2854" s="42">
        <f t="shared" si="1329"/>
        <v>4</v>
      </c>
      <c r="O2854" s="43">
        <f t="shared" si="1330"/>
        <v>200000</v>
      </c>
      <c r="P2854" s="43" t="str">
        <f t="shared" si="1331"/>
        <v>NA</v>
      </c>
      <c r="Q2854" s="24">
        <f t="shared" si="1332"/>
        <v>7211.3548000000001</v>
      </c>
      <c r="R2854" s="43">
        <f t="shared" si="1333"/>
        <v>0</v>
      </c>
      <c r="S2854" s="24">
        <f t="shared" si="1334"/>
        <v>1000000</v>
      </c>
      <c r="T2854" s="25" t="str">
        <f t="shared" si="1335"/>
        <v>Y</v>
      </c>
      <c r="U2854" s="44">
        <f t="shared" si="1336"/>
        <v>3</v>
      </c>
      <c r="V2854" s="45">
        <f t="shared" si="1337"/>
        <v>200000</v>
      </c>
      <c r="W2854" s="45">
        <f t="shared" si="1338"/>
        <v>1000000</v>
      </c>
      <c r="X2854" s="28">
        <f t="shared" si="1339"/>
        <v>7605.0947720799995</v>
      </c>
      <c r="Y2854" s="28">
        <f t="shared" si="1340"/>
        <v>0</v>
      </c>
      <c r="Z2854" s="45" t="str">
        <f t="shared" si="1341"/>
        <v>NA</v>
      </c>
      <c r="AA2854" s="29" t="str">
        <f t="shared" si="1342"/>
        <v>Y</v>
      </c>
      <c r="AB2854" s="46">
        <f t="shared" si="1343"/>
        <v>2</v>
      </c>
      <c r="AC2854" s="31">
        <f t="shared" si="1344"/>
        <v>200000</v>
      </c>
      <c r="AD2854" s="31">
        <f t="shared" si="1345"/>
        <v>1000000</v>
      </c>
      <c r="AE2854" s="31">
        <f t="shared" si="1346"/>
        <v>8020.3329466355672</v>
      </c>
      <c r="AF2854" s="47">
        <f t="shared" si="1347"/>
        <v>0</v>
      </c>
      <c r="AG2854" s="31" t="str">
        <f t="shared" si="1348"/>
        <v>NA</v>
      </c>
      <c r="AH2854" s="48">
        <f t="shared" si="1349"/>
        <v>1</v>
      </c>
      <c r="AI2854" s="33">
        <f t="shared" si="1350"/>
        <v>20000</v>
      </c>
      <c r="AJ2854" s="33">
        <f t="shared" si="1351"/>
        <v>65000</v>
      </c>
      <c r="AK2854" s="33">
        <f t="shared" si="1352"/>
        <v>8458.2431255218689</v>
      </c>
      <c r="AL2854" s="33">
        <f t="shared" si="1353"/>
        <v>0</v>
      </c>
      <c r="AM2854" s="34">
        <f t="shared" si="1354"/>
        <v>0</v>
      </c>
    </row>
    <row r="2855" spans="1:39" ht="15" customHeight="1" x14ac:dyDescent="0.3">
      <c r="A2855" s="166" t="s">
        <v>5289</v>
      </c>
      <c r="B2855" s="99">
        <v>10736</v>
      </c>
      <c r="C2855" s="99">
        <v>31086</v>
      </c>
      <c r="D2855" s="165">
        <v>44956</v>
      </c>
      <c r="E2855" s="165">
        <v>45181</v>
      </c>
      <c r="F2855" s="166">
        <v>2</v>
      </c>
      <c r="G2855" s="178">
        <v>1.05</v>
      </c>
      <c r="H2855" s="181">
        <v>0.5</v>
      </c>
      <c r="I2855" s="180">
        <v>3.1300000000000001E-2</v>
      </c>
      <c r="J2855" s="21">
        <f t="shared" si="1325"/>
        <v>0.95</v>
      </c>
      <c r="K2855" s="21" t="str">
        <f t="shared" si="1326"/>
        <v>Y</v>
      </c>
      <c r="L2855" s="37" t="str">
        <f t="shared" si="1327"/>
        <v>NA</v>
      </c>
      <c r="M2855" s="8" t="str">
        <f t="shared" si="1328"/>
        <v>Y</v>
      </c>
      <c r="N2855" s="42">
        <f t="shared" si="1329"/>
        <v>2</v>
      </c>
      <c r="O2855" s="43">
        <f t="shared" si="1330"/>
        <v>200000</v>
      </c>
      <c r="P2855" s="43" t="str">
        <f t="shared" si="1331"/>
        <v>NA</v>
      </c>
      <c r="Q2855" s="24">
        <f t="shared" si="1332"/>
        <v>11072.036800000002</v>
      </c>
      <c r="R2855" s="43">
        <f t="shared" si="1333"/>
        <v>0</v>
      </c>
      <c r="S2855" s="24">
        <f t="shared" si="1334"/>
        <v>1000000</v>
      </c>
      <c r="T2855" s="25" t="str">
        <f t="shared" si="1335"/>
        <v>N</v>
      </c>
      <c r="U2855" s="44">
        <f t="shared" si="1336"/>
        <v>1</v>
      </c>
      <c r="V2855" s="45">
        <f t="shared" si="1337"/>
        <v>20000</v>
      </c>
      <c r="W2855" s="45">
        <f t="shared" si="1338"/>
        <v>65000</v>
      </c>
      <c r="X2855" s="28">
        <f t="shared" si="1339"/>
        <v>11418.591551840003</v>
      </c>
      <c r="Y2855" s="28">
        <f t="shared" si="1340"/>
        <v>0</v>
      </c>
      <c r="Z2855" s="45">
        <f t="shared" si="1341"/>
        <v>11423.371648159995</v>
      </c>
      <c r="AA2855" s="29" t="str">
        <f t="shared" si="1342"/>
        <v>N</v>
      </c>
      <c r="AB2855" s="46">
        <f t="shared" si="1343"/>
        <v>0</v>
      </c>
      <c r="AC2855" s="31">
        <f t="shared" si="1344"/>
        <v>0</v>
      </c>
      <c r="AD2855" s="31">
        <f t="shared" si="1345"/>
        <v>0</v>
      </c>
      <c r="AE2855" s="31">
        <f t="shared" si="1346"/>
        <v>0</v>
      </c>
      <c r="AF2855" s="47">
        <f t="shared" si="1347"/>
        <v>0</v>
      </c>
      <c r="AG2855" s="31">
        <f t="shared" si="1348"/>
        <v>0</v>
      </c>
      <c r="AH2855" s="48">
        <f t="shared" si="1349"/>
        <v>0</v>
      </c>
      <c r="AI2855" s="33">
        <f t="shared" si="1350"/>
        <v>0</v>
      </c>
      <c r="AJ2855" s="33">
        <f t="shared" si="1351"/>
        <v>0</v>
      </c>
      <c r="AK2855" s="33">
        <f t="shared" si="1352"/>
        <v>0</v>
      </c>
      <c r="AL2855" s="33">
        <f t="shared" si="1353"/>
        <v>0</v>
      </c>
      <c r="AM2855" s="34">
        <f t="shared" si="1354"/>
        <v>0</v>
      </c>
    </row>
    <row r="2856" spans="1:39" ht="15" customHeight="1" x14ac:dyDescent="0.3">
      <c r="A2856" s="166" t="s">
        <v>5290</v>
      </c>
      <c r="B2856" s="99">
        <v>13366</v>
      </c>
      <c r="C2856" s="99">
        <v>24597</v>
      </c>
      <c r="D2856" s="165">
        <v>44557</v>
      </c>
      <c r="E2856" s="165">
        <v>44825</v>
      </c>
      <c r="F2856" s="166">
        <v>4</v>
      </c>
      <c r="G2856" s="178">
        <v>2.74</v>
      </c>
      <c r="H2856" s="181">
        <v>0.5</v>
      </c>
      <c r="I2856" s="180">
        <v>2.0199999999999999E-2</v>
      </c>
      <c r="J2856" s="21">
        <f t="shared" si="1325"/>
        <v>1.2599999999999998</v>
      </c>
      <c r="K2856" s="21" t="str">
        <f t="shared" si="1326"/>
        <v>Y</v>
      </c>
      <c r="L2856" s="37" t="str">
        <f t="shared" si="1327"/>
        <v>NA</v>
      </c>
      <c r="M2856" s="8" t="str">
        <f t="shared" si="1328"/>
        <v>Y</v>
      </c>
      <c r="N2856" s="42">
        <f t="shared" si="1329"/>
        <v>3</v>
      </c>
      <c r="O2856" s="43">
        <f t="shared" si="1330"/>
        <v>200000</v>
      </c>
      <c r="P2856" s="43" t="str">
        <f t="shared" si="1331"/>
        <v>NA</v>
      </c>
      <c r="Q2856" s="24">
        <f t="shared" si="1332"/>
        <v>13635.993200000001</v>
      </c>
      <c r="R2856" s="43">
        <f t="shared" si="1333"/>
        <v>0</v>
      </c>
      <c r="S2856" s="24">
        <f t="shared" si="1334"/>
        <v>1000000</v>
      </c>
      <c r="T2856" s="25" t="str">
        <f t="shared" si="1335"/>
        <v>Y</v>
      </c>
      <c r="U2856" s="44">
        <f t="shared" si="1336"/>
        <v>2</v>
      </c>
      <c r="V2856" s="45">
        <f t="shared" si="1337"/>
        <v>200000</v>
      </c>
      <c r="W2856" s="45">
        <f t="shared" si="1338"/>
        <v>1000000</v>
      </c>
      <c r="X2856" s="28">
        <f t="shared" si="1339"/>
        <v>13911.440262640001</v>
      </c>
      <c r="Y2856" s="28">
        <f t="shared" si="1340"/>
        <v>0</v>
      </c>
      <c r="Z2856" s="45" t="str">
        <f t="shared" si="1341"/>
        <v>NA</v>
      </c>
      <c r="AA2856" s="29" t="str">
        <f t="shared" si="1342"/>
        <v>N</v>
      </c>
      <c r="AB2856" s="46">
        <f t="shared" si="1343"/>
        <v>1</v>
      </c>
      <c r="AC2856" s="31">
        <f t="shared" si="1344"/>
        <v>20000</v>
      </c>
      <c r="AD2856" s="31">
        <f t="shared" si="1345"/>
        <v>65000</v>
      </c>
      <c r="AE2856" s="31">
        <f t="shared" si="1346"/>
        <v>14192.451355945328</v>
      </c>
      <c r="AF2856" s="47">
        <f t="shared" si="1347"/>
        <v>0</v>
      </c>
      <c r="AG2856" s="31">
        <f t="shared" si="1348"/>
        <v>0</v>
      </c>
      <c r="AH2856" s="48">
        <f t="shared" si="1349"/>
        <v>0</v>
      </c>
      <c r="AI2856" s="33">
        <f t="shared" si="1350"/>
        <v>0</v>
      </c>
      <c r="AJ2856" s="33">
        <f t="shared" si="1351"/>
        <v>0</v>
      </c>
      <c r="AK2856" s="33">
        <f t="shared" si="1352"/>
        <v>0</v>
      </c>
      <c r="AL2856" s="33">
        <f t="shared" si="1353"/>
        <v>0</v>
      </c>
      <c r="AM2856" s="34">
        <f t="shared" si="1354"/>
        <v>0</v>
      </c>
    </row>
    <row r="2857" spans="1:39" ht="15" customHeight="1" x14ac:dyDescent="0.3">
      <c r="A2857" s="166" t="s">
        <v>5291</v>
      </c>
      <c r="B2857" s="99">
        <v>14802</v>
      </c>
      <c r="C2857" s="99">
        <v>80417</v>
      </c>
      <c r="D2857" s="165">
        <v>44791</v>
      </c>
      <c r="E2857" s="165">
        <v>44949</v>
      </c>
      <c r="F2857" s="166">
        <v>4</v>
      </c>
      <c r="G2857" s="178">
        <v>3.4</v>
      </c>
      <c r="H2857" s="181">
        <v>0.5</v>
      </c>
      <c r="I2857" s="180">
        <v>8.5000000000000006E-2</v>
      </c>
      <c r="J2857" s="21">
        <f t="shared" si="1325"/>
        <v>0.60000000000000009</v>
      </c>
      <c r="K2857" s="21" t="str">
        <f t="shared" si="1326"/>
        <v>Y</v>
      </c>
      <c r="L2857" s="37" t="str">
        <f t="shared" si="1327"/>
        <v>NA</v>
      </c>
      <c r="M2857" s="8" t="str">
        <f t="shared" si="1328"/>
        <v>Y</v>
      </c>
      <c r="N2857" s="42">
        <f t="shared" si="1329"/>
        <v>2</v>
      </c>
      <c r="O2857" s="43">
        <f t="shared" si="1330"/>
        <v>200000</v>
      </c>
      <c r="P2857" s="43" t="str">
        <f t="shared" si="1331"/>
        <v>NA</v>
      </c>
      <c r="Q2857" s="24">
        <f t="shared" si="1332"/>
        <v>16060.17</v>
      </c>
      <c r="R2857" s="43">
        <f t="shared" si="1333"/>
        <v>0</v>
      </c>
      <c r="S2857" s="24">
        <f t="shared" si="1334"/>
        <v>1000000</v>
      </c>
      <c r="T2857" s="25" t="str">
        <f t="shared" si="1335"/>
        <v>N</v>
      </c>
      <c r="U2857" s="44">
        <f t="shared" si="1336"/>
        <v>1</v>
      </c>
      <c r="V2857" s="45">
        <f t="shared" si="1337"/>
        <v>20000</v>
      </c>
      <c r="W2857" s="45">
        <f t="shared" si="1338"/>
        <v>65000</v>
      </c>
      <c r="X2857" s="28">
        <f t="shared" si="1339"/>
        <v>0</v>
      </c>
      <c r="Y2857" s="28">
        <f t="shared" si="1340"/>
        <v>17425.284449999999</v>
      </c>
      <c r="Z2857" s="45">
        <f t="shared" si="1341"/>
        <v>0</v>
      </c>
      <c r="AA2857" s="29" t="str">
        <f t="shared" si="1342"/>
        <v>N</v>
      </c>
      <c r="AB2857" s="46">
        <f t="shared" si="1343"/>
        <v>0</v>
      </c>
      <c r="AC2857" s="31">
        <f t="shared" si="1344"/>
        <v>0</v>
      </c>
      <c r="AD2857" s="31">
        <f t="shared" si="1345"/>
        <v>0</v>
      </c>
      <c r="AE2857" s="31">
        <f t="shared" si="1346"/>
        <v>0</v>
      </c>
      <c r="AF2857" s="47">
        <f t="shared" si="1347"/>
        <v>0</v>
      </c>
      <c r="AG2857" s="31">
        <f t="shared" si="1348"/>
        <v>0</v>
      </c>
      <c r="AH2857" s="48">
        <f t="shared" si="1349"/>
        <v>0</v>
      </c>
      <c r="AI2857" s="33">
        <f t="shared" si="1350"/>
        <v>0</v>
      </c>
      <c r="AJ2857" s="33">
        <f t="shared" si="1351"/>
        <v>0</v>
      </c>
      <c r="AK2857" s="33">
        <f t="shared" si="1352"/>
        <v>0</v>
      </c>
      <c r="AL2857" s="33">
        <f t="shared" si="1353"/>
        <v>0</v>
      </c>
      <c r="AM2857" s="34">
        <f t="shared" si="1354"/>
        <v>17425.284449999999</v>
      </c>
    </row>
    <row r="2858" spans="1:39" ht="15" customHeight="1" x14ac:dyDescent="0.3">
      <c r="A2858" s="166" t="s">
        <v>5292</v>
      </c>
      <c r="B2858" s="99">
        <v>12772</v>
      </c>
      <c r="C2858" s="99">
        <v>72758</v>
      </c>
      <c r="D2858" s="165">
        <v>45033</v>
      </c>
      <c r="E2858" s="165">
        <v>45246</v>
      </c>
      <c r="F2858" s="166">
        <v>4</v>
      </c>
      <c r="G2858" s="178">
        <v>3.97</v>
      </c>
      <c r="H2858" s="181">
        <v>0.75</v>
      </c>
      <c r="I2858" s="180">
        <v>1.6500000000000001E-2</v>
      </c>
      <c r="J2858" s="21">
        <f t="shared" si="1325"/>
        <v>2.9999999999999805E-2</v>
      </c>
      <c r="K2858" s="21" t="str">
        <f t="shared" si="1326"/>
        <v>Y</v>
      </c>
      <c r="L2858" s="37" t="str">
        <f t="shared" si="1327"/>
        <v>NA</v>
      </c>
      <c r="M2858" s="8" t="str">
        <f t="shared" si="1328"/>
        <v>Y</v>
      </c>
      <c r="N2858" s="42">
        <f t="shared" si="1329"/>
        <v>1</v>
      </c>
      <c r="O2858" s="43">
        <f t="shared" si="1330"/>
        <v>200000</v>
      </c>
      <c r="P2858" s="43" t="str">
        <f t="shared" si="1331"/>
        <v>NA</v>
      </c>
      <c r="Q2858" s="24">
        <f t="shared" si="1332"/>
        <v>12982.737999999999</v>
      </c>
      <c r="R2858" s="43">
        <f t="shared" si="1333"/>
        <v>0</v>
      </c>
      <c r="S2858" s="24">
        <f t="shared" si="1334"/>
        <v>1000000</v>
      </c>
      <c r="T2858" s="25" t="str">
        <f t="shared" si="1335"/>
        <v>N</v>
      </c>
      <c r="U2858" s="44">
        <f t="shared" si="1336"/>
        <v>0</v>
      </c>
      <c r="V2858" s="45">
        <f t="shared" si="1337"/>
        <v>0</v>
      </c>
      <c r="W2858" s="45">
        <f t="shared" si="1338"/>
        <v>0</v>
      </c>
      <c r="X2858" s="28">
        <f t="shared" si="1339"/>
        <v>0</v>
      </c>
      <c r="Y2858" s="28">
        <f t="shared" si="1340"/>
        <v>0</v>
      </c>
      <c r="Z2858" s="45">
        <f t="shared" si="1341"/>
        <v>0</v>
      </c>
      <c r="AA2858" s="29" t="str">
        <f t="shared" si="1342"/>
        <v>N</v>
      </c>
      <c r="AB2858" s="46">
        <f t="shared" si="1343"/>
        <v>0</v>
      </c>
      <c r="AC2858" s="31">
        <f t="shared" si="1344"/>
        <v>0</v>
      </c>
      <c r="AD2858" s="31">
        <f t="shared" si="1345"/>
        <v>0</v>
      </c>
      <c r="AE2858" s="31">
        <f t="shared" si="1346"/>
        <v>0</v>
      </c>
      <c r="AF2858" s="47">
        <f t="shared" si="1347"/>
        <v>0</v>
      </c>
      <c r="AG2858" s="31">
        <f t="shared" si="1348"/>
        <v>0</v>
      </c>
      <c r="AH2858" s="48">
        <f t="shared" si="1349"/>
        <v>0</v>
      </c>
      <c r="AI2858" s="33">
        <f t="shared" si="1350"/>
        <v>0</v>
      </c>
      <c r="AJ2858" s="33">
        <f t="shared" si="1351"/>
        <v>0</v>
      </c>
      <c r="AK2858" s="33">
        <f t="shared" si="1352"/>
        <v>0</v>
      </c>
      <c r="AL2858" s="33">
        <f t="shared" si="1353"/>
        <v>0</v>
      </c>
      <c r="AM2858" s="34">
        <f t="shared" si="1354"/>
        <v>0</v>
      </c>
    </row>
    <row r="2859" spans="1:39" ht="15" customHeight="1" x14ac:dyDescent="0.3">
      <c r="A2859" s="166" t="s">
        <v>5293</v>
      </c>
      <c r="B2859" s="99">
        <v>5265</v>
      </c>
      <c r="C2859" s="99">
        <v>89442</v>
      </c>
      <c r="D2859" s="165">
        <v>44433</v>
      </c>
      <c r="E2859" s="165">
        <v>44488</v>
      </c>
      <c r="F2859" s="166">
        <v>4</v>
      </c>
      <c r="G2859" s="178">
        <v>3.35</v>
      </c>
      <c r="H2859" s="181">
        <v>0.75</v>
      </c>
      <c r="I2859" s="180">
        <v>6.93E-2</v>
      </c>
      <c r="J2859" s="21">
        <f t="shared" si="1325"/>
        <v>0.64999999999999991</v>
      </c>
      <c r="K2859" s="21" t="str">
        <f t="shared" si="1326"/>
        <v>Y</v>
      </c>
      <c r="L2859" s="37" t="str">
        <f t="shared" si="1327"/>
        <v>NA</v>
      </c>
      <c r="M2859" s="8" t="str">
        <f t="shared" si="1328"/>
        <v>Y</v>
      </c>
      <c r="N2859" s="42">
        <f t="shared" si="1329"/>
        <v>1</v>
      </c>
      <c r="O2859" s="43">
        <f t="shared" si="1330"/>
        <v>200000</v>
      </c>
      <c r="P2859" s="43" t="str">
        <f t="shared" si="1331"/>
        <v>NA</v>
      </c>
      <c r="Q2859" s="24">
        <f t="shared" si="1332"/>
        <v>5629.8644999999997</v>
      </c>
      <c r="R2859" s="43">
        <f t="shared" si="1333"/>
        <v>0</v>
      </c>
      <c r="S2859" s="24">
        <f t="shared" si="1334"/>
        <v>1000000</v>
      </c>
      <c r="T2859" s="25" t="str">
        <f t="shared" si="1335"/>
        <v>N</v>
      </c>
      <c r="U2859" s="44">
        <f t="shared" si="1336"/>
        <v>0</v>
      </c>
      <c r="V2859" s="45">
        <f t="shared" si="1337"/>
        <v>0</v>
      </c>
      <c r="W2859" s="45">
        <f t="shared" si="1338"/>
        <v>0</v>
      </c>
      <c r="X2859" s="28">
        <f t="shared" si="1339"/>
        <v>0</v>
      </c>
      <c r="Y2859" s="28">
        <f t="shared" si="1340"/>
        <v>0</v>
      </c>
      <c r="Z2859" s="45">
        <f t="shared" si="1341"/>
        <v>0</v>
      </c>
      <c r="AA2859" s="29" t="str">
        <f t="shared" si="1342"/>
        <v>N</v>
      </c>
      <c r="AB2859" s="46">
        <f t="shared" si="1343"/>
        <v>0</v>
      </c>
      <c r="AC2859" s="31">
        <f t="shared" si="1344"/>
        <v>0</v>
      </c>
      <c r="AD2859" s="31">
        <f t="shared" si="1345"/>
        <v>0</v>
      </c>
      <c r="AE2859" s="31">
        <f t="shared" si="1346"/>
        <v>0</v>
      </c>
      <c r="AF2859" s="47">
        <f t="shared" si="1347"/>
        <v>0</v>
      </c>
      <c r="AG2859" s="31">
        <f t="shared" si="1348"/>
        <v>0</v>
      </c>
      <c r="AH2859" s="48">
        <f t="shared" si="1349"/>
        <v>0</v>
      </c>
      <c r="AI2859" s="33">
        <f t="shared" si="1350"/>
        <v>0</v>
      </c>
      <c r="AJ2859" s="33">
        <f t="shared" si="1351"/>
        <v>0</v>
      </c>
      <c r="AK2859" s="33">
        <f t="shared" si="1352"/>
        <v>0</v>
      </c>
      <c r="AL2859" s="33">
        <f t="shared" si="1353"/>
        <v>0</v>
      </c>
      <c r="AM2859" s="34">
        <f t="shared" si="1354"/>
        <v>0</v>
      </c>
    </row>
    <row r="2860" spans="1:39" ht="15" customHeight="1" x14ac:dyDescent="0.3">
      <c r="A2860" s="166" t="s">
        <v>5294</v>
      </c>
      <c r="B2860" s="99">
        <v>16544</v>
      </c>
      <c r="C2860" s="99">
        <v>55249</v>
      </c>
      <c r="D2860" s="165">
        <v>44901</v>
      </c>
      <c r="E2860" s="165">
        <v>45028</v>
      </c>
      <c r="F2860" s="166">
        <v>4</v>
      </c>
      <c r="G2860" s="178">
        <v>2.74</v>
      </c>
      <c r="H2860" s="181">
        <v>0.5</v>
      </c>
      <c r="I2860" s="180">
        <v>5.8999999999999997E-2</v>
      </c>
      <c r="J2860" s="21">
        <f t="shared" si="1325"/>
        <v>1.2599999999999998</v>
      </c>
      <c r="K2860" s="21" t="str">
        <f t="shared" si="1326"/>
        <v>Y</v>
      </c>
      <c r="L2860" s="37" t="str">
        <f t="shared" si="1327"/>
        <v>NA</v>
      </c>
      <c r="M2860" s="8" t="str">
        <f t="shared" si="1328"/>
        <v>Y</v>
      </c>
      <c r="N2860" s="42">
        <f t="shared" si="1329"/>
        <v>3</v>
      </c>
      <c r="O2860" s="43">
        <f t="shared" si="1330"/>
        <v>200000</v>
      </c>
      <c r="P2860" s="43" t="str">
        <f t="shared" si="1331"/>
        <v>NA</v>
      </c>
      <c r="Q2860" s="24">
        <f t="shared" si="1332"/>
        <v>17520.095999999998</v>
      </c>
      <c r="R2860" s="43">
        <f t="shared" si="1333"/>
        <v>0</v>
      </c>
      <c r="S2860" s="24">
        <f t="shared" si="1334"/>
        <v>1000000</v>
      </c>
      <c r="T2860" s="25" t="str">
        <f t="shared" si="1335"/>
        <v>Y</v>
      </c>
      <c r="U2860" s="44">
        <f t="shared" si="1336"/>
        <v>2</v>
      </c>
      <c r="V2860" s="45">
        <f t="shared" si="1337"/>
        <v>200000</v>
      </c>
      <c r="W2860" s="45">
        <f t="shared" si="1338"/>
        <v>1000000</v>
      </c>
      <c r="X2860" s="28">
        <f t="shared" si="1339"/>
        <v>18553.781663999998</v>
      </c>
      <c r="Y2860" s="28">
        <f t="shared" si="1340"/>
        <v>0</v>
      </c>
      <c r="Z2860" s="45" t="str">
        <f t="shared" si="1341"/>
        <v>NA</v>
      </c>
      <c r="AA2860" s="29" t="str">
        <f t="shared" si="1342"/>
        <v>N</v>
      </c>
      <c r="AB2860" s="46">
        <f t="shared" si="1343"/>
        <v>1</v>
      </c>
      <c r="AC2860" s="31">
        <f t="shared" si="1344"/>
        <v>20000</v>
      </c>
      <c r="AD2860" s="31">
        <f t="shared" si="1345"/>
        <v>65000</v>
      </c>
      <c r="AE2860" s="31">
        <f t="shared" si="1346"/>
        <v>19648.454782175999</v>
      </c>
      <c r="AF2860" s="47">
        <f t="shared" si="1347"/>
        <v>0</v>
      </c>
      <c r="AG2860" s="31">
        <f t="shared" si="1348"/>
        <v>0</v>
      </c>
      <c r="AH2860" s="48">
        <f t="shared" si="1349"/>
        <v>0</v>
      </c>
      <c r="AI2860" s="33">
        <f t="shared" si="1350"/>
        <v>0</v>
      </c>
      <c r="AJ2860" s="33">
        <f t="shared" si="1351"/>
        <v>0</v>
      </c>
      <c r="AK2860" s="33">
        <f t="shared" si="1352"/>
        <v>0</v>
      </c>
      <c r="AL2860" s="33">
        <f t="shared" si="1353"/>
        <v>0</v>
      </c>
      <c r="AM2860" s="34">
        <f t="shared" si="1354"/>
        <v>0</v>
      </c>
    </row>
    <row r="2861" spans="1:39" ht="15" customHeight="1" x14ac:dyDescent="0.3">
      <c r="A2861" s="166" t="s">
        <v>5295</v>
      </c>
      <c r="B2861" s="99">
        <v>19444</v>
      </c>
      <c r="C2861" s="99">
        <v>33817</v>
      </c>
      <c r="D2861" s="165">
        <v>45018</v>
      </c>
      <c r="E2861" s="165">
        <v>45234</v>
      </c>
      <c r="F2861" s="166">
        <v>2</v>
      </c>
      <c r="G2861" s="178">
        <v>0.27</v>
      </c>
      <c r="H2861" s="181">
        <v>0.75</v>
      </c>
      <c r="I2861" s="180">
        <v>3.7900000000000003E-2</v>
      </c>
      <c r="J2861" s="21">
        <f t="shared" si="1325"/>
        <v>1.73</v>
      </c>
      <c r="K2861" s="21" t="str">
        <f t="shared" si="1326"/>
        <v>Y</v>
      </c>
      <c r="L2861" s="37" t="str">
        <f t="shared" si="1327"/>
        <v>NA</v>
      </c>
      <c r="M2861" s="8" t="str">
        <f t="shared" si="1328"/>
        <v>Y</v>
      </c>
      <c r="N2861" s="42">
        <f t="shared" si="1329"/>
        <v>3</v>
      </c>
      <c r="O2861" s="43">
        <f t="shared" si="1330"/>
        <v>200000</v>
      </c>
      <c r="P2861" s="43" t="str">
        <f t="shared" si="1331"/>
        <v>NA</v>
      </c>
      <c r="Q2861" s="24">
        <f t="shared" si="1332"/>
        <v>20180.927599999999</v>
      </c>
      <c r="R2861" s="43">
        <f t="shared" si="1333"/>
        <v>0</v>
      </c>
      <c r="S2861" s="24">
        <f t="shared" si="1334"/>
        <v>1000000</v>
      </c>
      <c r="T2861" s="25" t="str">
        <f t="shared" si="1335"/>
        <v>Y</v>
      </c>
      <c r="U2861" s="44">
        <f t="shared" si="1336"/>
        <v>2</v>
      </c>
      <c r="V2861" s="45">
        <f t="shared" si="1337"/>
        <v>200000</v>
      </c>
      <c r="W2861" s="45">
        <f t="shared" si="1338"/>
        <v>1000000</v>
      </c>
      <c r="X2861" s="28">
        <f t="shared" si="1339"/>
        <v>20945.784756040001</v>
      </c>
      <c r="Y2861" s="28">
        <f t="shared" si="1340"/>
        <v>0</v>
      </c>
      <c r="Z2861" s="45" t="str">
        <f t="shared" si="1341"/>
        <v>NA</v>
      </c>
      <c r="AA2861" s="29" t="str">
        <f t="shared" si="1342"/>
        <v>N</v>
      </c>
      <c r="AB2861" s="46">
        <f t="shared" si="1343"/>
        <v>1</v>
      </c>
      <c r="AC2861" s="31">
        <f t="shared" si="1344"/>
        <v>20000</v>
      </c>
      <c r="AD2861" s="31">
        <f t="shared" si="1345"/>
        <v>65000</v>
      </c>
      <c r="AE2861" s="31">
        <f t="shared" si="1346"/>
        <v>20000</v>
      </c>
      <c r="AF2861" s="47">
        <f t="shared" si="1347"/>
        <v>1739.6299982939163</v>
      </c>
      <c r="AG2861" s="31">
        <f t="shared" si="1348"/>
        <v>0</v>
      </c>
      <c r="AH2861" s="48">
        <f t="shared" si="1349"/>
        <v>0</v>
      </c>
      <c r="AI2861" s="33">
        <f t="shared" si="1350"/>
        <v>0</v>
      </c>
      <c r="AJ2861" s="33">
        <f t="shared" si="1351"/>
        <v>0</v>
      </c>
      <c r="AK2861" s="33">
        <f t="shared" si="1352"/>
        <v>0</v>
      </c>
      <c r="AL2861" s="33">
        <f t="shared" si="1353"/>
        <v>0</v>
      </c>
      <c r="AM2861" s="34">
        <f t="shared" si="1354"/>
        <v>1739.6299982939163</v>
      </c>
    </row>
    <row r="2862" spans="1:39" ht="15" customHeight="1" x14ac:dyDescent="0.3">
      <c r="A2862" s="166" t="s">
        <v>5296</v>
      </c>
      <c r="B2862" s="99">
        <v>11579</v>
      </c>
      <c r="C2862" s="99">
        <v>38901</v>
      </c>
      <c r="D2862" s="165">
        <v>44594</v>
      </c>
      <c r="E2862" s="165">
        <v>44900</v>
      </c>
      <c r="F2862" s="166">
        <v>4</v>
      </c>
      <c r="G2862" s="178">
        <v>2.17</v>
      </c>
      <c r="H2862" s="181">
        <v>0.75</v>
      </c>
      <c r="I2862" s="180">
        <v>7.3099999999999998E-2</v>
      </c>
      <c r="J2862" s="21">
        <f t="shared" si="1325"/>
        <v>1.83</v>
      </c>
      <c r="K2862" s="21" t="str">
        <f t="shared" si="1326"/>
        <v>Y</v>
      </c>
      <c r="L2862" s="37" t="str">
        <f t="shared" si="1327"/>
        <v>NA</v>
      </c>
      <c r="M2862" s="8" t="str">
        <f t="shared" si="1328"/>
        <v>Y</v>
      </c>
      <c r="N2862" s="42">
        <f t="shared" si="1329"/>
        <v>3</v>
      </c>
      <c r="O2862" s="43">
        <f t="shared" si="1330"/>
        <v>200000</v>
      </c>
      <c r="P2862" s="43" t="str">
        <f t="shared" si="1331"/>
        <v>NA</v>
      </c>
      <c r="Q2862" s="24">
        <f t="shared" si="1332"/>
        <v>12425.4249</v>
      </c>
      <c r="R2862" s="43">
        <f t="shared" si="1333"/>
        <v>0</v>
      </c>
      <c r="S2862" s="24">
        <f t="shared" si="1334"/>
        <v>1000000</v>
      </c>
      <c r="T2862" s="25" t="str">
        <f t="shared" si="1335"/>
        <v>Y</v>
      </c>
      <c r="U2862" s="44">
        <f t="shared" si="1336"/>
        <v>2</v>
      </c>
      <c r="V2862" s="45">
        <f t="shared" si="1337"/>
        <v>200000</v>
      </c>
      <c r="W2862" s="45">
        <f t="shared" si="1338"/>
        <v>1000000</v>
      </c>
      <c r="X2862" s="28">
        <f t="shared" si="1339"/>
        <v>13333.72346019</v>
      </c>
      <c r="Y2862" s="28">
        <f t="shared" si="1340"/>
        <v>0</v>
      </c>
      <c r="Z2862" s="45" t="str">
        <f t="shared" si="1341"/>
        <v>NA</v>
      </c>
      <c r="AA2862" s="29" t="str">
        <f t="shared" si="1342"/>
        <v>N</v>
      </c>
      <c r="AB2862" s="46">
        <f t="shared" si="1343"/>
        <v>1</v>
      </c>
      <c r="AC2862" s="31">
        <f t="shared" si="1344"/>
        <v>20000</v>
      </c>
      <c r="AD2862" s="31">
        <f t="shared" si="1345"/>
        <v>65000</v>
      </c>
      <c r="AE2862" s="31">
        <f t="shared" si="1346"/>
        <v>14308.418645129888</v>
      </c>
      <c r="AF2862" s="47">
        <f t="shared" si="1347"/>
        <v>0</v>
      </c>
      <c r="AG2862" s="31">
        <f t="shared" si="1348"/>
        <v>0</v>
      </c>
      <c r="AH2862" s="48">
        <f t="shared" si="1349"/>
        <v>0</v>
      </c>
      <c r="AI2862" s="33">
        <f t="shared" si="1350"/>
        <v>0</v>
      </c>
      <c r="AJ2862" s="33">
        <f t="shared" si="1351"/>
        <v>0</v>
      </c>
      <c r="AK2862" s="33">
        <f t="shared" si="1352"/>
        <v>0</v>
      </c>
      <c r="AL2862" s="33">
        <f t="shared" si="1353"/>
        <v>0</v>
      </c>
      <c r="AM2862" s="34">
        <f t="shared" si="1354"/>
        <v>0</v>
      </c>
    </row>
    <row r="2863" spans="1:39" ht="15" customHeight="1" x14ac:dyDescent="0.3">
      <c r="A2863" s="166" t="s">
        <v>5297</v>
      </c>
      <c r="B2863" s="99">
        <v>14671</v>
      </c>
      <c r="C2863" s="99">
        <v>69067</v>
      </c>
      <c r="D2863" s="165">
        <v>44557</v>
      </c>
      <c r="E2863" s="165">
        <v>44645</v>
      </c>
      <c r="F2863" s="166">
        <v>4</v>
      </c>
      <c r="G2863" s="178">
        <v>3.86</v>
      </c>
      <c r="H2863" s="181">
        <v>0.5</v>
      </c>
      <c r="I2863" s="180">
        <v>6.7799999999999999E-2</v>
      </c>
      <c r="J2863" s="21">
        <f t="shared" si="1325"/>
        <v>0.14000000000000012</v>
      </c>
      <c r="K2863" s="21" t="str">
        <f t="shared" si="1326"/>
        <v>Y</v>
      </c>
      <c r="L2863" s="37" t="str">
        <f t="shared" si="1327"/>
        <v>NA</v>
      </c>
      <c r="M2863" s="8" t="str">
        <f t="shared" si="1328"/>
        <v>Y</v>
      </c>
      <c r="N2863" s="42">
        <f t="shared" si="1329"/>
        <v>1</v>
      </c>
      <c r="O2863" s="43">
        <f t="shared" si="1330"/>
        <v>200000</v>
      </c>
      <c r="P2863" s="43" t="str">
        <f t="shared" si="1331"/>
        <v>NA</v>
      </c>
      <c r="Q2863" s="24">
        <f t="shared" si="1332"/>
        <v>15665.693800000001</v>
      </c>
      <c r="R2863" s="43">
        <f t="shared" si="1333"/>
        <v>0</v>
      </c>
      <c r="S2863" s="24">
        <f t="shared" si="1334"/>
        <v>1000000</v>
      </c>
      <c r="T2863" s="25" t="str">
        <f t="shared" si="1335"/>
        <v>N</v>
      </c>
      <c r="U2863" s="44">
        <f t="shared" si="1336"/>
        <v>0</v>
      </c>
      <c r="V2863" s="45">
        <f t="shared" si="1337"/>
        <v>0</v>
      </c>
      <c r="W2863" s="45">
        <f t="shared" si="1338"/>
        <v>0</v>
      </c>
      <c r="X2863" s="28">
        <f t="shared" si="1339"/>
        <v>0</v>
      </c>
      <c r="Y2863" s="28">
        <f t="shared" si="1340"/>
        <v>0</v>
      </c>
      <c r="Z2863" s="45">
        <f t="shared" si="1341"/>
        <v>0</v>
      </c>
      <c r="AA2863" s="29" t="str">
        <f t="shared" si="1342"/>
        <v>N</v>
      </c>
      <c r="AB2863" s="46">
        <f t="shared" si="1343"/>
        <v>0</v>
      </c>
      <c r="AC2863" s="31">
        <f t="shared" si="1344"/>
        <v>0</v>
      </c>
      <c r="AD2863" s="31">
        <f t="shared" si="1345"/>
        <v>0</v>
      </c>
      <c r="AE2863" s="31">
        <f t="shared" si="1346"/>
        <v>0</v>
      </c>
      <c r="AF2863" s="47">
        <f t="shared" si="1347"/>
        <v>0</v>
      </c>
      <c r="AG2863" s="31">
        <f t="shared" si="1348"/>
        <v>0</v>
      </c>
      <c r="AH2863" s="48">
        <f t="shared" si="1349"/>
        <v>0</v>
      </c>
      <c r="AI2863" s="33">
        <f t="shared" si="1350"/>
        <v>0</v>
      </c>
      <c r="AJ2863" s="33">
        <f t="shared" si="1351"/>
        <v>0</v>
      </c>
      <c r="AK2863" s="33">
        <f t="shared" si="1352"/>
        <v>0</v>
      </c>
      <c r="AL2863" s="33">
        <f t="shared" si="1353"/>
        <v>0</v>
      </c>
      <c r="AM2863" s="34">
        <f t="shared" si="1354"/>
        <v>0</v>
      </c>
    </row>
    <row r="2864" spans="1:39" ht="15" customHeight="1" x14ac:dyDescent="0.3">
      <c r="A2864" s="166" t="s">
        <v>5298</v>
      </c>
      <c r="B2864" s="99">
        <v>23262</v>
      </c>
      <c r="C2864" s="99">
        <v>81204</v>
      </c>
      <c r="D2864" s="165">
        <v>46020</v>
      </c>
      <c r="E2864" s="165">
        <v>46252</v>
      </c>
      <c r="F2864" s="166">
        <v>2</v>
      </c>
      <c r="G2864" s="178">
        <v>0.6</v>
      </c>
      <c r="H2864" s="181">
        <v>0.25</v>
      </c>
      <c r="I2864" s="180">
        <v>4.6800000000000001E-2</v>
      </c>
      <c r="J2864" s="21">
        <f t="shared" si="1325"/>
        <v>1.4</v>
      </c>
      <c r="K2864" s="21" t="str">
        <f t="shared" si="1326"/>
        <v>Y</v>
      </c>
      <c r="L2864" s="37" t="str">
        <f t="shared" si="1327"/>
        <v>NA</v>
      </c>
      <c r="M2864" s="8" t="str">
        <f t="shared" si="1328"/>
        <v>Y</v>
      </c>
      <c r="N2864" s="42">
        <f t="shared" si="1329"/>
        <v>6</v>
      </c>
      <c r="O2864" s="43">
        <f t="shared" si="1330"/>
        <v>200000</v>
      </c>
      <c r="P2864" s="43" t="str">
        <f t="shared" si="1331"/>
        <v>NA</v>
      </c>
      <c r="Q2864" s="24">
        <f t="shared" si="1332"/>
        <v>24350.661599999999</v>
      </c>
      <c r="R2864" s="43">
        <f t="shared" si="1333"/>
        <v>0</v>
      </c>
      <c r="S2864" s="24">
        <f t="shared" si="1334"/>
        <v>1000000</v>
      </c>
      <c r="T2864" s="25" t="str">
        <f t="shared" si="1335"/>
        <v>Y</v>
      </c>
      <c r="U2864" s="44">
        <f t="shared" si="1336"/>
        <v>5</v>
      </c>
      <c r="V2864" s="45">
        <f t="shared" si="1337"/>
        <v>200000</v>
      </c>
      <c r="W2864" s="45">
        <f t="shared" si="1338"/>
        <v>1000000</v>
      </c>
      <c r="X2864" s="28">
        <f t="shared" si="1339"/>
        <v>25490.27256288</v>
      </c>
      <c r="Y2864" s="28">
        <f t="shared" si="1340"/>
        <v>0</v>
      </c>
      <c r="Z2864" s="45" t="str">
        <f t="shared" si="1341"/>
        <v>NA</v>
      </c>
      <c r="AA2864" s="29" t="str">
        <f t="shared" si="1342"/>
        <v>N</v>
      </c>
      <c r="AB2864" s="46">
        <f t="shared" si="1343"/>
        <v>4</v>
      </c>
      <c r="AC2864" s="31">
        <f t="shared" si="1344"/>
        <v>20000</v>
      </c>
      <c r="AD2864" s="31">
        <f t="shared" si="1345"/>
        <v>65000</v>
      </c>
      <c r="AE2864" s="31">
        <f t="shared" si="1346"/>
        <v>20000</v>
      </c>
      <c r="AF2864" s="47">
        <f t="shared" si="1347"/>
        <v>6683.2173188227825</v>
      </c>
      <c r="AG2864" s="31">
        <f t="shared" si="1348"/>
        <v>0</v>
      </c>
      <c r="AH2864" s="48">
        <f t="shared" si="1349"/>
        <v>3</v>
      </c>
      <c r="AI2864" s="33">
        <f t="shared" si="1350"/>
        <v>20000</v>
      </c>
      <c r="AJ2864" s="33">
        <f t="shared" si="1351"/>
        <v>65000</v>
      </c>
      <c r="AK2864" s="33">
        <f t="shared" si="1352"/>
        <v>0</v>
      </c>
      <c r="AL2864" s="33">
        <f t="shared" si="1353"/>
        <v>27931.991889343688</v>
      </c>
      <c r="AM2864" s="34">
        <f t="shared" si="1354"/>
        <v>34615.209208166474</v>
      </c>
    </row>
    <row r="2865" spans="1:39" ht="15" customHeight="1" x14ac:dyDescent="0.3">
      <c r="A2865" s="166" t="s">
        <v>5299</v>
      </c>
      <c r="B2865" s="99">
        <v>17485</v>
      </c>
      <c r="C2865" s="99">
        <v>76174</v>
      </c>
      <c r="D2865" s="165">
        <v>45983</v>
      </c>
      <c r="E2865" s="165">
        <v>46132</v>
      </c>
      <c r="F2865" s="166">
        <v>4</v>
      </c>
      <c r="G2865" s="178">
        <v>0.2</v>
      </c>
      <c r="H2865" s="181">
        <v>0.75</v>
      </c>
      <c r="I2865" s="180">
        <v>7.9100000000000004E-2</v>
      </c>
      <c r="J2865" s="21">
        <f t="shared" si="1325"/>
        <v>3.8</v>
      </c>
      <c r="K2865" s="21" t="str">
        <f t="shared" si="1326"/>
        <v>Y</v>
      </c>
      <c r="L2865" s="37" t="str">
        <f t="shared" si="1327"/>
        <v>NA</v>
      </c>
      <c r="M2865" s="8" t="str">
        <f t="shared" si="1328"/>
        <v>Y</v>
      </c>
      <c r="N2865" s="42">
        <f t="shared" si="1329"/>
        <v>6</v>
      </c>
      <c r="O2865" s="43">
        <f t="shared" si="1330"/>
        <v>200000</v>
      </c>
      <c r="P2865" s="43" t="str">
        <f t="shared" si="1331"/>
        <v>NA</v>
      </c>
      <c r="Q2865" s="24">
        <f t="shared" si="1332"/>
        <v>18868.0635</v>
      </c>
      <c r="R2865" s="43">
        <f t="shared" si="1333"/>
        <v>0</v>
      </c>
      <c r="S2865" s="24">
        <f t="shared" si="1334"/>
        <v>1000000</v>
      </c>
      <c r="T2865" s="25" t="str">
        <f t="shared" si="1335"/>
        <v>Y</v>
      </c>
      <c r="U2865" s="44">
        <f t="shared" si="1336"/>
        <v>5</v>
      </c>
      <c r="V2865" s="45">
        <f t="shared" si="1337"/>
        <v>200000</v>
      </c>
      <c r="W2865" s="45">
        <f t="shared" si="1338"/>
        <v>1000000</v>
      </c>
      <c r="X2865" s="28">
        <f t="shared" si="1339"/>
        <v>20360.527322850001</v>
      </c>
      <c r="Y2865" s="28">
        <f t="shared" si="1340"/>
        <v>0</v>
      </c>
      <c r="Z2865" s="45" t="str">
        <f t="shared" si="1341"/>
        <v>NA</v>
      </c>
      <c r="AA2865" s="29" t="str">
        <f t="shared" si="1342"/>
        <v>Y</v>
      </c>
      <c r="AB2865" s="46">
        <f t="shared" si="1343"/>
        <v>4</v>
      </c>
      <c r="AC2865" s="31">
        <f t="shared" si="1344"/>
        <v>200000</v>
      </c>
      <c r="AD2865" s="31">
        <f t="shared" si="1345"/>
        <v>1000000</v>
      </c>
      <c r="AE2865" s="31">
        <f t="shared" si="1346"/>
        <v>21971.045034087434</v>
      </c>
      <c r="AF2865" s="47">
        <f t="shared" si="1347"/>
        <v>0</v>
      </c>
      <c r="AG2865" s="31" t="str">
        <f t="shared" si="1348"/>
        <v>NA</v>
      </c>
      <c r="AH2865" s="48">
        <f t="shared" si="1349"/>
        <v>3</v>
      </c>
      <c r="AI2865" s="33">
        <f t="shared" si="1350"/>
        <v>20000</v>
      </c>
      <c r="AJ2865" s="33">
        <f t="shared" si="1351"/>
        <v>65000</v>
      </c>
      <c r="AK2865" s="33">
        <f t="shared" si="1352"/>
        <v>20000</v>
      </c>
      <c r="AL2865" s="33">
        <f t="shared" si="1353"/>
        <v>3708.9546962837485</v>
      </c>
      <c r="AM2865" s="34">
        <f t="shared" si="1354"/>
        <v>3708.9546962837485</v>
      </c>
    </row>
    <row r="2866" spans="1:39" ht="15" customHeight="1" x14ac:dyDescent="0.3">
      <c r="A2866" s="166" t="s">
        <v>5300</v>
      </c>
      <c r="B2866" s="99">
        <v>20213</v>
      </c>
      <c r="C2866" s="99">
        <v>69821</v>
      </c>
      <c r="D2866" s="165">
        <v>44875</v>
      </c>
      <c r="E2866" s="165">
        <v>45114</v>
      </c>
      <c r="F2866" s="166">
        <v>2</v>
      </c>
      <c r="G2866" s="178">
        <v>0.37</v>
      </c>
      <c r="H2866" s="181">
        <v>0.25</v>
      </c>
      <c r="I2866" s="180">
        <v>3.6299999999999999E-2</v>
      </c>
      <c r="J2866" s="21">
        <f t="shared" si="1325"/>
        <v>1.63</v>
      </c>
      <c r="K2866" s="21" t="str">
        <f t="shared" si="1326"/>
        <v>Y</v>
      </c>
      <c r="L2866" s="37" t="str">
        <f t="shared" si="1327"/>
        <v>NA</v>
      </c>
      <c r="M2866" s="8" t="str">
        <f t="shared" si="1328"/>
        <v>Y</v>
      </c>
      <c r="N2866" s="42">
        <f t="shared" si="1329"/>
        <v>7</v>
      </c>
      <c r="O2866" s="43">
        <f t="shared" si="1330"/>
        <v>200000</v>
      </c>
      <c r="P2866" s="43" t="str">
        <f t="shared" si="1331"/>
        <v>NA</v>
      </c>
      <c r="Q2866" s="24">
        <f t="shared" si="1332"/>
        <v>20946.731899999999</v>
      </c>
      <c r="R2866" s="43">
        <f t="shared" si="1333"/>
        <v>0</v>
      </c>
      <c r="S2866" s="24">
        <f t="shared" si="1334"/>
        <v>1000000</v>
      </c>
      <c r="T2866" s="25" t="str">
        <f t="shared" si="1335"/>
        <v>Y</v>
      </c>
      <c r="U2866" s="44">
        <f t="shared" si="1336"/>
        <v>6</v>
      </c>
      <c r="V2866" s="45">
        <f t="shared" si="1337"/>
        <v>200000</v>
      </c>
      <c r="W2866" s="45">
        <f t="shared" si="1338"/>
        <v>1000000</v>
      </c>
      <c r="X2866" s="28">
        <f t="shared" si="1339"/>
        <v>21707.098267969999</v>
      </c>
      <c r="Y2866" s="28">
        <f t="shared" si="1340"/>
        <v>0</v>
      </c>
      <c r="Z2866" s="45" t="str">
        <f t="shared" si="1341"/>
        <v>NA</v>
      </c>
      <c r="AA2866" s="29" t="str">
        <f t="shared" si="1342"/>
        <v>N</v>
      </c>
      <c r="AB2866" s="46">
        <f t="shared" si="1343"/>
        <v>5</v>
      </c>
      <c r="AC2866" s="31">
        <f t="shared" si="1344"/>
        <v>20000</v>
      </c>
      <c r="AD2866" s="31">
        <f t="shared" si="1345"/>
        <v>65000</v>
      </c>
      <c r="AE2866" s="31">
        <f t="shared" si="1346"/>
        <v>20000</v>
      </c>
      <c r="AF2866" s="47">
        <f t="shared" si="1347"/>
        <v>2495.065935097311</v>
      </c>
      <c r="AG2866" s="31">
        <f t="shared" si="1348"/>
        <v>0</v>
      </c>
      <c r="AH2866" s="48">
        <f t="shared" si="1349"/>
        <v>4</v>
      </c>
      <c r="AI2866" s="33">
        <f t="shared" si="1350"/>
        <v>20000</v>
      </c>
      <c r="AJ2866" s="33">
        <f t="shared" si="1351"/>
        <v>65000</v>
      </c>
      <c r="AK2866" s="33">
        <f t="shared" si="1352"/>
        <v>0</v>
      </c>
      <c r="AL2866" s="33">
        <f t="shared" si="1353"/>
        <v>23311.636828541345</v>
      </c>
      <c r="AM2866" s="34">
        <f t="shared" si="1354"/>
        <v>25806.702763638656</v>
      </c>
    </row>
    <row r="2867" spans="1:39" ht="15" customHeight="1" x14ac:dyDescent="0.3">
      <c r="A2867" s="166" t="s">
        <v>5301</v>
      </c>
      <c r="B2867" s="99">
        <v>8184</v>
      </c>
      <c r="C2867" s="99">
        <v>48959</v>
      </c>
      <c r="D2867" s="165">
        <v>45104</v>
      </c>
      <c r="E2867" s="165">
        <v>45203</v>
      </c>
      <c r="F2867" s="166">
        <v>4</v>
      </c>
      <c r="G2867" s="178">
        <v>1.87</v>
      </c>
      <c r="H2867" s="181">
        <v>1</v>
      </c>
      <c r="I2867" s="180">
        <v>5.6099999999999997E-2</v>
      </c>
      <c r="J2867" s="21">
        <f t="shared" si="1325"/>
        <v>2.13</v>
      </c>
      <c r="K2867" s="21" t="str">
        <f t="shared" si="1326"/>
        <v>Y</v>
      </c>
      <c r="L2867" s="37" t="str">
        <f t="shared" si="1327"/>
        <v>NA</v>
      </c>
      <c r="M2867" s="8" t="str">
        <f t="shared" si="1328"/>
        <v>Y</v>
      </c>
      <c r="N2867" s="42">
        <f t="shared" si="1329"/>
        <v>3</v>
      </c>
      <c r="O2867" s="43">
        <f t="shared" si="1330"/>
        <v>200000</v>
      </c>
      <c r="P2867" s="43" t="str">
        <f t="shared" si="1331"/>
        <v>NA</v>
      </c>
      <c r="Q2867" s="24">
        <f t="shared" si="1332"/>
        <v>8643.1224000000002</v>
      </c>
      <c r="R2867" s="43">
        <f t="shared" si="1333"/>
        <v>0</v>
      </c>
      <c r="S2867" s="24">
        <f t="shared" si="1334"/>
        <v>1000000</v>
      </c>
      <c r="T2867" s="25" t="str">
        <f t="shared" si="1335"/>
        <v>Y</v>
      </c>
      <c r="U2867" s="44">
        <f t="shared" si="1336"/>
        <v>2</v>
      </c>
      <c r="V2867" s="45">
        <f t="shared" si="1337"/>
        <v>200000</v>
      </c>
      <c r="W2867" s="45">
        <f t="shared" si="1338"/>
        <v>1000000</v>
      </c>
      <c r="X2867" s="28">
        <f t="shared" si="1339"/>
        <v>9128.0015666400013</v>
      </c>
      <c r="Y2867" s="28">
        <f t="shared" si="1340"/>
        <v>0</v>
      </c>
      <c r="Z2867" s="45" t="str">
        <f t="shared" si="1341"/>
        <v>NA</v>
      </c>
      <c r="AA2867" s="29" t="str">
        <f t="shared" si="1342"/>
        <v>Y</v>
      </c>
      <c r="AB2867" s="46">
        <f t="shared" si="1343"/>
        <v>1</v>
      </c>
      <c r="AC2867" s="31">
        <f t="shared" si="1344"/>
        <v>200000</v>
      </c>
      <c r="AD2867" s="31">
        <f t="shared" si="1345"/>
        <v>1000000</v>
      </c>
      <c r="AE2867" s="31">
        <f t="shared" si="1346"/>
        <v>9640.082454528505</v>
      </c>
      <c r="AF2867" s="47">
        <f t="shared" si="1347"/>
        <v>0</v>
      </c>
      <c r="AG2867" s="31" t="str">
        <f t="shared" si="1348"/>
        <v>NA</v>
      </c>
      <c r="AH2867" s="48">
        <f t="shared" si="1349"/>
        <v>0</v>
      </c>
      <c r="AI2867" s="33">
        <f t="shared" si="1350"/>
        <v>0</v>
      </c>
      <c r="AJ2867" s="33">
        <f t="shared" si="1351"/>
        <v>0</v>
      </c>
      <c r="AK2867" s="33">
        <f t="shared" si="1352"/>
        <v>0</v>
      </c>
      <c r="AL2867" s="33">
        <f t="shared" si="1353"/>
        <v>0</v>
      </c>
      <c r="AM2867" s="34">
        <f t="shared" si="1354"/>
        <v>0</v>
      </c>
    </row>
    <row r="2868" spans="1:39" ht="15" customHeight="1" x14ac:dyDescent="0.3">
      <c r="A2868" s="166" t="s">
        <v>5302</v>
      </c>
      <c r="B2868" s="99">
        <v>8244</v>
      </c>
      <c r="C2868" s="99">
        <v>82383</v>
      </c>
      <c r="D2868" s="165">
        <v>44944</v>
      </c>
      <c r="E2868" s="165">
        <v>45182</v>
      </c>
      <c r="F2868" s="166">
        <v>4</v>
      </c>
      <c r="G2868" s="178">
        <v>0.23</v>
      </c>
      <c r="H2868" s="181">
        <v>0.75</v>
      </c>
      <c r="I2868" s="180">
        <v>3.0200000000000001E-2</v>
      </c>
      <c r="J2868" s="21">
        <f t="shared" si="1325"/>
        <v>3.77</v>
      </c>
      <c r="K2868" s="21" t="str">
        <f t="shared" si="1326"/>
        <v>Y</v>
      </c>
      <c r="L2868" s="37" t="str">
        <f t="shared" si="1327"/>
        <v>NA</v>
      </c>
      <c r="M2868" s="8" t="str">
        <f t="shared" si="1328"/>
        <v>Y</v>
      </c>
      <c r="N2868" s="42">
        <f t="shared" si="1329"/>
        <v>6</v>
      </c>
      <c r="O2868" s="43">
        <f t="shared" si="1330"/>
        <v>200000</v>
      </c>
      <c r="P2868" s="43" t="str">
        <f t="shared" si="1331"/>
        <v>NA</v>
      </c>
      <c r="Q2868" s="24">
        <f t="shared" si="1332"/>
        <v>8492.9688000000006</v>
      </c>
      <c r="R2868" s="43">
        <f t="shared" si="1333"/>
        <v>0</v>
      </c>
      <c r="S2868" s="24">
        <f t="shared" si="1334"/>
        <v>1000000</v>
      </c>
      <c r="T2868" s="25" t="str">
        <f t="shared" si="1335"/>
        <v>Y</v>
      </c>
      <c r="U2868" s="44">
        <f t="shared" si="1336"/>
        <v>5</v>
      </c>
      <c r="V2868" s="45">
        <f t="shared" si="1337"/>
        <v>200000</v>
      </c>
      <c r="W2868" s="45">
        <f t="shared" si="1338"/>
        <v>1000000</v>
      </c>
      <c r="X2868" s="28">
        <f t="shared" si="1339"/>
        <v>8749.4564577600013</v>
      </c>
      <c r="Y2868" s="28">
        <f t="shared" si="1340"/>
        <v>0</v>
      </c>
      <c r="Z2868" s="45" t="str">
        <f t="shared" si="1341"/>
        <v>NA</v>
      </c>
      <c r="AA2868" s="29" t="str">
        <f t="shared" si="1342"/>
        <v>Y</v>
      </c>
      <c r="AB2868" s="46">
        <f t="shared" si="1343"/>
        <v>4</v>
      </c>
      <c r="AC2868" s="31">
        <f t="shared" si="1344"/>
        <v>200000</v>
      </c>
      <c r="AD2868" s="31">
        <f t="shared" si="1345"/>
        <v>1000000</v>
      </c>
      <c r="AE2868" s="31">
        <f t="shared" si="1346"/>
        <v>9013.6900427843539</v>
      </c>
      <c r="AF2868" s="47">
        <f t="shared" si="1347"/>
        <v>0</v>
      </c>
      <c r="AG2868" s="31" t="str">
        <f t="shared" si="1348"/>
        <v>NA</v>
      </c>
      <c r="AH2868" s="48">
        <f t="shared" si="1349"/>
        <v>3</v>
      </c>
      <c r="AI2868" s="33">
        <f t="shared" si="1350"/>
        <v>20000</v>
      </c>
      <c r="AJ2868" s="33">
        <f t="shared" si="1351"/>
        <v>65000</v>
      </c>
      <c r="AK2868" s="33">
        <f t="shared" si="1352"/>
        <v>9285.9034820764409</v>
      </c>
      <c r="AL2868" s="33">
        <f t="shared" si="1353"/>
        <v>0</v>
      </c>
      <c r="AM2868" s="34">
        <f t="shared" si="1354"/>
        <v>0</v>
      </c>
    </row>
    <row r="2869" spans="1:39" ht="15" customHeight="1" x14ac:dyDescent="0.3">
      <c r="A2869" s="166" t="s">
        <v>5303</v>
      </c>
      <c r="B2869" s="99">
        <v>16884</v>
      </c>
      <c r="C2869" s="99">
        <v>39906</v>
      </c>
      <c r="D2869" s="165">
        <v>44800</v>
      </c>
      <c r="E2869" s="165">
        <v>45018</v>
      </c>
      <c r="F2869" s="166">
        <v>4</v>
      </c>
      <c r="G2869" s="178">
        <v>0.34</v>
      </c>
      <c r="H2869" s="181">
        <v>0.75</v>
      </c>
      <c r="I2869" s="180">
        <v>2.8299999999999999E-2</v>
      </c>
      <c r="J2869" s="21">
        <f t="shared" si="1325"/>
        <v>3.66</v>
      </c>
      <c r="K2869" s="21" t="str">
        <f t="shared" si="1326"/>
        <v>Y</v>
      </c>
      <c r="L2869" s="37" t="str">
        <f t="shared" si="1327"/>
        <v>NA</v>
      </c>
      <c r="M2869" s="8" t="str">
        <f t="shared" si="1328"/>
        <v>Y</v>
      </c>
      <c r="N2869" s="42">
        <f t="shared" si="1329"/>
        <v>5</v>
      </c>
      <c r="O2869" s="43">
        <f t="shared" si="1330"/>
        <v>200000</v>
      </c>
      <c r="P2869" s="43" t="str">
        <f t="shared" si="1331"/>
        <v>NA</v>
      </c>
      <c r="Q2869" s="24">
        <f t="shared" si="1332"/>
        <v>17361.817200000001</v>
      </c>
      <c r="R2869" s="43">
        <f t="shared" si="1333"/>
        <v>0</v>
      </c>
      <c r="S2869" s="24">
        <f t="shared" si="1334"/>
        <v>1000000</v>
      </c>
      <c r="T2869" s="25" t="str">
        <f t="shared" si="1335"/>
        <v>Y</v>
      </c>
      <c r="U2869" s="44">
        <f t="shared" si="1336"/>
        <v>4</v>
      </c>
      <c r="V2869" s="45">
        <f t="shared" si="1337"/>
        <v>200000</v>
      </c>
      <c r="W2869" s="45">
        <f t="shared" si="1338"/>
        <v>1000000</v>
      </c>
      <c r="X2869" s="28">
        <f t="shared" si="1339"/>
        <v>17853.156626760003</v>
      </c>
      <c r="Y2869" s="28">
        <f t="shared" si="1340"/>
        <v>0</v>
      </c>
      <c r="Z2869" s="45" t="str">
        <f t="shared" si="1341"/>
        <v>NA</v>
      </c>
      <c r="AA2869" s="29" t="str">
        <f t="shared" si="1342"/>
        <v>Y</v>
      </c>
      <c r="AB2869" s="46">
        <f t="shared" si="1343"/>
        <v>3</v>
      </c>
      <c r="AC2869" s="31">
        <f t="shared" si="1344"/>
        <v>200000</v>
      </c>
      <c r="AD2869" s="31">
        <f t="shared" si="1345"/>
        <v>1000000</v>
      </c>
      <c r="AE2869" s="31">
        <f t="shared" si="1346"/>
        <v>18358.400959297313</v>
      </c>
      <c r="AF2869" s="47">
        <f t="shared" si="1347"/>
        <v>0</v>
      </c>
      <c r="AG2869" s="31" t="str">
        <f t="shared" si="1348"/>
        <v>NA</v>
      </c>
      <c r="AH2869" s="48">
        <f t="shared" si="1349"/>
        <v>2</v>
      </c>
      <c r="AI2869" s="33">
        <f t="shared" si="1350"/>
        <v>20000</v>
      </c>
      <c r="AJ2869" s="33">
        <f t="shared" si="1351"/>
        <v>65000</v>
      </c>
      <c r="AK2869" s="33">
        <f t="shared" si="1352"/>
        <v>18877.943706445425</v>
      </c>
      <c r="AL2869" s="33">
        <f t="shared" si="1353"/>
        <v>0</v>
      </c>
      <c r="AM2869" s="34">
        <f t="shared" si="1354"/>
        <v>0</v>
      </c>
    </row>
    <row r="2870" spans="1:39" ht="15" customHeight="1" x14ac:dyDescent="0.3">
      <c r="A2870" s="166" t="s">
        <v>5304</v>
      </c>
      <c r="B2870" s="99">
        <v>8003</v>
      </c>
      <c r="C2870" s="99">
        <v>45804</v>
      </c>
      <c r="D2870" s="165">
        <v>44890</v>
      </c>
      <c r="E2870" s="165">
        <v>45247</v>
      </c>
      <c r="F2870" s="166">
        <v>2</v>
      </c>
      <c r="G2870" s="178">
        <v>0.2</v>
      </c>
      <c r="H2870" s="181">
        <v>0.75</v>
      </c>
      <c r="I2870" s="180">
        <v>3.2000000000000001E-2</v>
      </c>
      <c r="J2870" s="21">
        <f t="shared" si="1325"/>
        <v>1.8</v>
      </c>
      <c r="K2870" s="21" t="str">
        <f t="shared" si="1326"/>
        <v>Y</v>
      </c>
      <c r="L2870" s="37" t="str">
        <f t="shared" si="1327"/>
        <v>NA</v>
      </c>
      <c r="M2870" s="8" t="str">
        <f t="shared" si="1328"/>
        <v>Y</v>
      </c>
      <c r="N2870" s="42">
        <f t="shared" si="1329"/>
        <v>3</v>
      </c>
      <c r="O2870" s="43">
        <f t="shared" si="1330"/>
        <v>200000</v>
      </c>
      <c r="P2870" s="43" t="str">
        <f t="shared" si="1331"/>
        <v>NA</v>
      </c>
      <c r="Q2870" s="24">
        <f t="shared" si="1332"/>
        <v>8259.0959999999995</v>
      </c>
      <c r="R2870" s="43">
        <f t="shared" si="1333"/>
        <v>0</v>
      </c>
      <c r="S2870" s="24">
        <f t="shared" si="1334"/>
        <v>1000000</v>
      </c>
      <c r="T2870" s="25" t="str">
        <f t="shared" si="1335"/>
        <v>Y</v>
      </c>
      <c r="U2870" s="44">
        <f t="shared" si="1336"/>
        <v>2</v>
      </c>
      <c r="V2870" s="45">
        <f t="shared" si="1337"/>
        <v>200000</v>
      </c>
      <c r="W2870" s="45">
        <f t="shared" si="1338"/>
        <v>1000000</v>
      </c>
      <c r="X2870" s="28">
        <f t="shared" si="1339"/>
        <v>8523.3870719999995</v>
      </c>
      <c r="Y2870" s="28">
        <f t="shared" si="1340"/>
        <v>0</v>
      </c>
      <c r="Z2870" s="45" t="str">
        <f t="shared" si="1341"/>
        <v>NA</v>
      </c>
      <c r="AA2870" s="29" t="str">
        <f t="shared" si="1342"/>
        <v>N</v>
      </c>
      <c r="AB2870" s="46">
        <f t="shared" si="1343"/>
        <v>1</v>
      </c>
      <c r="AC2870" s="31">
        <f t="shared" si="1344"/>
        <v>20000</v>
      </c>
      <c r="AD2870" s="31">
        <f t="shared" si="1345"/>
        <v>65000</v>
      </c>
      <c r="AE2870" s="31">
        <f t="shared" si="1346"/>
        <v>8796.1354583039993</v>
      </c>
      <c r="AF2870" s="47">
        <f t="shared" si="1347"/>
        <v>0</v>
      </c>
      <c r="AG2870" s="31">
        <f t="shared" si="1348"/>
        <v>0</v>
      </c>
      <c r="AH2870" s="48">
        <f t="shared" si="1349"/>
        <v>0</v>
      </c>
      <c r="AI2870" s="33">
        <f t="shared" si="1350"/>
        <v>0</v>
      </c>
      <c r="AJ2870" s="33">
        <f t="shared" si="1351"/>
        <v>0</v>
      </c>
      <c r="AK2870" s="33">
        <f t="shared" si="1352"/>
        <v>0</v>
      </c>
      <c r="AL2870" s="33">
        <f t="shared" si="1353"/>
        <v>0</v>
      </c>
      <c r="AM2870" s="34">
        <f t="shared" si="1354"/>
        <v>0</v>
      </c>
    </row>
    <row r="2871" spans="1:39" ht="15" customHeight="1" x14ac:dyDescent="0.3">
      <c r="A2871" s="166" t="s">
        <v>5305</v>
      </c>
      <c r="B2871" s="99">
        <v>11724</v>
      </c>
      <c r="C2871" s="99">
        <v>30716</v>
      </c>
      <c r="D2871" s="165">
        <v>44505</v>
      </c>
      <c r="E2871" s="165">
        <v>44818</v>
      </c>
      <c r="F2871" s="166">
        <v>2</v>
      </c>
      <c r="G2871" s="178">
        <v>1.21</v>
      </c>
      <c r="H2871" s="181">
        <v>0.5</v>
      </c>
      <c r="I2871" s="180">
        <v>3.7999999999999999E-2</v>
      </c>
      <c r="J2871" s="21">
        <f t="shared" si="1325"/>
        <v>0.79</v>
      </c>
      <c r="K2871" s="21" t="str">
        <f t="shared" si="1326"/>
        <v>Y</v>
      </c>
      <c r="L2871" s="37" t="str">
        <f t="shared" si="1327"/>
        <v>NA</v>
      </c>
      <c r="M2871" s="8" t="str">
        <f t="shared" si="1328"/>
        <v>Y</v>
      </c>
      <c r="N2871" s="42">
        <f t="shared" si="1329"/>
        <v>2</v>
      </c>
      <c r="O2871" s="43">
        <f t="shared" si="1330"/>
        <v>200000</v>
      </c>
      <c r="P2871" s="43" t="str">
        <f t="shared" si="1331"/>
        <v>NA</v>
      </c>
      <c r="Q2871" s="24">
        <f t="shared" si="1332"/>
        <v>12169.512000000001</v>
      </c>
      <c r="R2871" s="43">
        <f t="shared" si="1333"/>
        <v>0</v>
      </c>
      <c r="S2871" s="24">
        <f t="shared" si="1334"/>
        <v>1000000</v>
      </c>
      <c r="T2871" s="25" t="str">
        <f t="shared" si="1335"/>
        <v>N</v>
      </c>
      <c r="U2871" s="44">
        <f t="shared" si="1336"/>
        <v>1</v>
      </c>
      <c r="V2871" s="45">
        <f t="shared" si="1337"/>
        <v>20000</v>
      </c>
      <c r="W2871" s="45">
        <f t="shared" si="1338"/>
        <v>65000</v>
      </c>
      <c r="X2871" s="28">
        <f t="shared" si="1339"/>
        <v>12631.953456000001</v>
      </c>
      <c r="Y2871" s="28">
        <f t="shared" si="1340"/>
        <v>0</v>
      </c>
      <c r="Z2871" s="45">
        <f t="shared" si="1341"/>
        <v>9482.5345439999965</v>
      </c>
      <c r="AA2871" s="29" t="str">
        <f t="shared" si="1342"/>
        <v>N</v>
      </c>
      <c r="AB2871" s="46">
        <f t="shared" si="1343"/>
        <v>0</v>
      </c>
      <c r="AC2871" s="31">
        <f t="shared" si="1344"/>
        <v>0</v>
      </c>
      <c r="AD2871" s="31">
        <f t="shared" si="1345"/>
        <v>0</v>
      </c>
      <c r="AE2871" s="31">
        <f t="shared" si="1346"/>
        <v>0</v>
      </c>
      <c r="AF2871" s="47">
        <f t="shared" si="1347"/>
        <v>0</v>
      </c>
      <c r="AG2871" s="31">
        <f t="shared" si="1348"/>
        <v>0</v>
      </c>
      <c r="AH2871" s="48">
        <f t="shared" si="1349"/>
        <v>0</v>
      </c>
      <c r="AI2871" s="33">
        <f t="shared" si="1350"/>
        <v>0</v>
      </c>
      <c r="AJ2871" s="33">
        <f t="shared" si="1351"/>
        <v>0</v>
      </c>
      <c r="AK2871" s="33">
        <f t="shared" si="1352"/>
        <v>0</v>
      </c>
      <c r="AL2871" s="33">
        <f t="shared" si="1353"/>
        <v>0</v>
      </c>
      <c r="AM2871" s="34">
        <f t="shared" si="1354"/>
        <v>0</v>
      </c>
    </row>
    <row r="2872" spans="1:39" ht="15" customHeight="1" x14ac:dyDescent="0.3">
      <c r="A2872" s="166" t="s">
        <v>5306</v>
      </c>
      <c r="B2872" s="99">
        <v>5092</v>
      </c>
      <c r="C2872" s="99">
        <v>51434</v>
      </c>
      <c r="D2872" s="165">
        <v>44446</v>
      </c>
      <c r="E2872" s="165">
        <v>44550</v>
      </c>
      <c r="F2872" s="166">
        <v>2</v>
      </c>
      <c r="G2872" s="178">
        <v>1.1299999999999999</v>
      </c>
      <c r="H2872" s="181">
        <v>0.5</v>
      </c>
      <c r="I2872" s="180">
        <v>2.2700000000000001E-2</v>
      </c>
      <c r="J2872" s="21">
        <f t="shared" si="1325"/>
        <v>0.87000000000000011</v>
      </c>
      <c r="K2872" s="21" t="str">
        <f t="shared" si="1326"/>
        <v>Y</v>
      </c>
      <c r="L2872" s="37" t="str">
        <f t="shared" si="1327"/>
        <v>NA</v>
      </c>
      <c r="M2872" s="8" t="str">
        <f t="shared" si="1328"/>
        <v>Y</v>
      </c>
      <c r="N2872" s="42">
        <f t="shared" si="1329"/>
        <v>2</v>
      </c>
      <c r="O2872" s="43">
        <f t="shared" si="1330"/>
        <v>200000</v>
      </c>
      <c r="P2872" s="43" t="str">
        <f t="shared" si="1331"/>
        <v>NA</v>
      </c>
      <c r="Q2872" s="24">
        <f t="shared" si="1332"/>
        <v>5207.5883999999996</v>
      </c>
      <c r="R2872" s="43">
        <f t="shared" si="1333"/>
        <v>0</v>
      </c>
      <c r="S2872" s="24">
        <f t="shared" si="1334"/>
        <v>1000000</v>
      </c>
      <c r="T2872" s="25" t="str">
        <f t="shared" si="1335"/>
        <v>N</v>
      </c>
      <c r="U2872" s="44">
        <f t="shared" si="1336"/>
        <v>1</v>
      </c>
      <c r="V2872" s="45">
        <f t="shared" si="1337"/>
        <v>20000</v>
      </c>
      <c r="W2872" s="45">
        <f t="shared" si="1338"/>
        <v>65000</v>
      </c>
      <c r="X2872" s="28">
        <f t="shared" si="1339"/>
        <v>5325.8006566799995</v>
      </c>
      <c r="Y2872" s="28">
        <f t="shared" si="1340"/>
        <v>0</v>
      </c>
      <c r="Z2872" s="45">
        <f t="shared" si="1341"/>
        <v>3032.6109433199999</v>
      </c>
      <c r="AA2872" s="29" t="str">
        <f t="shared" si="1342"/>
        <v>N</v>
      </c>
      <c r="AB2872" s="46">
        <f t="shared" si="1343"/>
        <v>0</v>
      </c>
      <c r="AC2872" s="31">
        <f t="shared" si="1344"/>
        <v>0</v>
      </c>
      <c r="AD2872" s="31">
        <f t="shared" si="1345"/>
        <v>0</v>
      </c>
      <c r="AE2872" s="31">
        <f t="shared" si="1346"/>
        <v>0</v>
      </c>
      <c r="AF2872" s="47">
        <f t="shared" si="1347"/>
        <v>0</v>
      </c>
      <c r="AG2872" s="31">
        <f t="shared" si="1348"/>
        <v>0</v>
      </c>
      <c r="AH2872" s="48">
        <f t="shared" si="1349"/>
        <v>0</v>
      </c>
      <c r="AI2872" s="33">
        <f t="shared" si="1350"/>
        <v>0</v>
      </c>
      <c r="AJ2872" s="33">
        <f t="shared" si="1351"/>
        <v>0</v>
      </c>
      <c r="AK2872" s="33">
        <f t="shared" si="1352"/>
        <v>0</v>
      </c>
      <c r="AL2872" s="33">
        <f t="shared" si="1353"/>
        <v>0</v>
      </c>
      <c r="AM2872" s="34">
        <f t="shared" si="1354"/>
        <v>0</v>
      </c>
    </row>
    <row r="2873" spans="1:39" ht="15" customHeight="1" x14ac:dyDescent="0.3">
      <c r="A2873" s="166" t="s">
        <v>5307</v>
      </c>
      <c r="B2873" s="99">
        <v>5486</v>
      </c>
      <c r="C2873" s="99">
        <v>62441</v>
      </c>
      <c r="D2873" s="165">
        <v>44587</v>
      </c>
      <c r="E2873" s="165">
        <v>44738</v>
      </c>
      <c r="F2873" s="166">
        <v>4</v>
      </c>
      <c r="G2873" s="178">
        <v>0.16</v>
      </c>
      <c r="H2873" s="181">
        <v>0.75</v>
      </c>
      <c r="I2873" s="180">
        <v>1.8700000000000001E-2</v>
      </c>
      <c r="J2873" s="21">
        <f t="shared" si="1325"/>
        <v>3.84</v>
      </c>
      <c r="K2873" s="21" t="str">
        <f t="shared" si="1326"/>
        <v>Y</v>
      </c>
      <c r="L2873" s="37" t="str">
        <f t="shared" si="1327"/>
        <v>NA</v>
      </c>
      <c r="M2873" s="8" t="str">
        <f t="shared" si="1328"/>
        <v>Y</v>
      </c>
      <c r="N2873" s="42">
        <f t="shared" si="1329"/>
        <v>6</v>
      </c>
      <c r="O2873" s="43">
        <f t="shared" si="1330"/>
        <v>200000</v>
      </c>
      <c r="P2873" s="43" t="str">
        <f t="shared" si="1331"/>
        <v>NA</v>
      </c>
      <c r="Q2873" s="24">
        <f t="shared" si="1332"/>
        <v>5588.5881999999992</v>
      </c>
      <c r="R2873" s="43">
        <f t="shared" si="1333"/>
        <v>0</v>
      </c>
      <c r="S2873" s="24">
        <f t="shared" si="1334"/>
        <v>1000000</v>
      </c>
      <c r="T2873" s="25" t="str">
        <f t="shared" si="1335"/>
        <v>Y</v>
      </c>
      <c r="U2873" s="44">
        <f t="shared" si="1336"/>
        <v>5</v>
      </c>
      <c r="V2873" s="45">
        <f t="shared" si="1337"/>
        <v>200000</v>
      </c>
      <c r="W2873" s="45">
        <f t="shared" si="1338"/>
        <v>1000000</v>
      </c>
      <c r="X2873" s="28">
        <f t="shared" si="1339"/>
        <v>5693.0947993399986</v>
      </c>
      <c r="Y2873" s="28">
        <f t="shared" si="1340"/>
        <v>0</v>
      </c>
      <c r="Z2873" s="45" t="str">
        <f t="shared" si="1341"/>
        <v>NA</v>
      </c>
      <c r="AA2873" s="29" t="str">
        <f t="shared" si="1342"/>
        <v>Y</v>
      </c>
      <c r="AB2873" s="46">
        <f t="shared" si="1343"/>
        <v>4</v>
      </c>
      <c r="AC2873" s="31">
        <f t="shared" si="1344"/>
        <v>200000</v>
      </c>
      <c r="AD2873" s="31">
        <f t="shared" si="1345"/>
        <v>1000000</v>
      </c>
      <c r="AE2873" s="31">
        <f t="shared" si="1346"/>
        <v>5799.5556720876566</v>
      </c>
      <c r="AF2873" s="47">
        <f t="shared" si="1347"/>
        <v>0</v>
      </c>
      <c r="AG2873" s="31" t="str">
        <f t="shared" si="1348"/>
        <v>NA</v>
      </c>
      <c r="AH2873" s="48">
        <f t="shared" si="1349"/>
        <v>3</v>
      </c>
      <c r="AI2873" s="33">
        <f t="shared" si="1350"/>
        <v>20000</v>
      </c>
      <c r="AJ2873" s="33">
        <f t="shared" si="1351"/>
        <v>65000</v>
      </c>
      <c r="AK2873" s="33">
        <f t="shared" si="1352"/>
        <v>5908.0073631556952</v>
      </c>
      <c r="AL2873" s="33">
        <f t="shared" si="1353"/>
        <v>0</v>
      </c>
      <c r="AM2873" s="34">
        <f t="shared" si="1354"/>
        <v>0</v>
      </c>
    </row>
    <row r="2874" spans="1:39" ht="15" customHeight="1" x14ac:dyDescent="0.3">
      <c r="A2874" s="166" t="s">
        <v>5308</v>
      </c>
      <c r="B2874" s="99">
        <v>8724</v>
      </c>
      <c r="C2874" s="99">
        <v>27054</v>
      </c>
      <c r="D2874" s="165">
        <v>45229</v>
      </c>
      <c r="E2874" s="165">
        <v>45488</v>
      </c>
      <c r="F2874" s="166">
        <v>4</v>
      </c>
      <c r="G2874" s="178">
        <v>2.1</v>
      </c>
      <c r="H2874" s="181">
        <v>0.25</v>
      </c>
      <c r="I2874" s="180">
        <v>4.6600000000000003E-2</v>
      </c>
      <c r="J2874" s="21">
        <f t="shared" si="1325"/>
        <v>1.9</v>
      </c>
      <c r="K2874" s="21" t="str">
        <f t="shared" si="1326"/>
        <v>Y</v>
      </c>
      <c r="L2874" s="37" t="str">
        <f t="shared" si="1327"/>
        <v>NA</v>
      </c>
      <c r="M2874" s="8" t="str">
        <f t="shared" si="1328"/>
        <v>Y</v>
      </c>
      <c r="N2874" s="42">
        <f t="shared" si="1329"/>
        <v>8</v>
      </c>
      <c r="O2874" s="43">
        <f t="shared" si="1330"/>
        <v>200000</v>
      </c>
      <c r="P2874" s="43" t="str">
        <f t="shared" si="1331"/>
        <v>NA</v>
      </c>
      <c r="Q2874" s="24">
        <f t="shared" si="1332"/>
        <v>9130.5383999999995</v>
      </c>
      <c r="R2874" s="43">
        <f t="shared" si="1333"/>
        <v>0</v>
      </c>
      <c r="S2874" s="24">
        <f t="shared" si="1334"/>
        <v>1000000</v>
      </c>
      <c r="T2874" s="25" t="str">
        <f t="shared" si="1335"/>
        <v>Y</v>
      </c>
      <c r="U2874" s="44">
        <f t="shared" si="1336"/>
        <v>7</v>
      </c>
      <c r="V2874" s="45">
        <f t="shared" si="1337"/>
        <v>200000</v>
      </c>
      <c r="W2874" s="45">
        <f t="shared" si="1338"/>
        <v>1000000</v>
      </c>
      <c r="X2874" s="28">
        <f t="shared" si="1339"/>
        <v>9556.0214894399996</v>
      </c>
      <c r="Y2874" s="28">
        <f t="shared" si="1340"/>
        <v>0</v>
      </c>
      <c r="Z2874" s="45" t="str">
        <f t="shared" si="1341"/>
        <v>NA</v>
      </c>
      <c r="AA2874" s="29" t="str">
        <f t="shared" si="1342"/>
        <v>N</v>
      </c>
      <c r="AB2874" s="46">
        <f t="shared" si="1343"/>
        <v>6</v>
      </c>
      <c r="AC2874" s="31">
        <f t="shared" si="1344"/>
        <v>20000</v>
      </c>
      <c r="AD2874" s="31">
        <f t="shared" si="1345"/>
        <v>65000</v>
      </c>
      <c r="AE2874" s="31">
        <f t="shared" si="1346"/>
        <v>10001.332090847904</v>
      </c>
      <c r="AF2874" s="47">
        <f t="shared" si="1347"/>
        <v>0</v>
      </c>
      <c r="AG2874" s="31">
        <f t="shared" si="1348"/>
        <v>9258.1080197121009</v>
      </c>
      <c r="AH2874" s="48">
        <f t="shared" si="1349"/>
        <v>5</v>
      </c>
      <c r="AI2874" s="33">
        <f t="shared" si="1350"/>
        <v>20000</v>
      </c>
      <c r="AJ2874" s="33">
        <f t="shared" si="1351"/>
        <v>65000</v>
      </c>
      <c r="AK2874" s="33">
        <f t="shared" si="1352"/>
        <v>9258.1080197121009</v>
      </c>
      <c r="AL2874" s="33">
        <f t="shared" si="1353"/>
        <v>1209.286146569315</v>
      </c>
      <c r="AM2874" s="34">
        <f t="shared" si="1354"/>
        <v>1209.286146569315</v>
      </c>
    </row>
    <row r="2875" spans="1:39" ht="15" customHeight="1" x14ac:dyDescent="0.3">
      <c r="A2875" s="166" t="s">
        <v>5309</v>
      </c>
      <c r="B2875" s="99">
        <v>6420</v>
      </c>
      <c r="C2875" s="99">
        <v>84767</v>
      </c>
      <c r="D2875" s="165">
        <v>45587</v>
      </c>
      <c r="E2875" s="165">
        <v>45851</v>
      </c>
      <c r="F2875" s="166">
        <v>2</v>
      </c>
      <c r="G2875" s="178">
        <v>0.22</v>
      </c>
      <c r="H2875" s="181">
        <v>1</v>
      </c>
      <c r="I2875" s="180">
        <v>7.4300000000000005E-2</v>
      </c>
      <c r="J2875" s="21">
        <f t="shared" ref="J2875:J2938" si="1355">MAX(0, F2875-G2875)</f>
        <v>1.78</v>
      </c>
      <c r="K2875" s="21" t="str">
        <f t="shared" ref="K2875:K2938" si="1356">IF(
  AND(
    E2875 &gt;= D2875-10,
    E2875 &lt;= DATE(2028,6,30),
    J2875 &gt; 0
  ),
  "Y",
  "N"
)</f>
        <v>Y</v>
      </c>
      <c r="L2875" s="37" t="str">
        <f t="shared" ref="L2875:L2938" si="1357">IF(
  J2875=0,
  0,
  IF(
    K2875="Y",
    "NA",
    MAX(0, 65000-C2875)
  )
)</f>
        <v>NA</v>
      </c>
      <c r="M2875" s="8" t="str">
        <f t="shared" ref="M2875:M2938" si="1358">IF(AND(K2875="Y",J2875&gt;0),"Y","N")</f>
        <v>Y</v>
      </c>
      <c r="N2875" s="42">
        <f t="shared" ref="N2875:N2938" si="1359">ROUNDUP(J2875/H2875, 0)</f>
        <v>2</v>
      </c>
      <c r="O2875" s="43">
        <f t="shared" ref="O2875:O2938" si="1360">IF(
  N2875=0,
  0,
  IF(
    M2875="Y",
    200000,
    20000
  )
)</f>
        <v>200000</v>
      </c>
      <c r="P2875" s="43" t="str">
        <f t="shared" ref="P2875:P2938" si="1361">IF(
  N2875=0,
  0,
  IF(
    M2875="Y",
    "NA",
    MAX(0, 65000)
  )
)</f>
        <v>NA</v>
      </c>
      <c r="Q2875" s="24">
        <f t="shared" ref="Q2875:Q2938" si="1362">IF(
  N2875=0,
  0,
  MAX(0, MIN(B2875*(1+I2875), O2875, L2875))
)</f>
        <v>6897.0060000000003</v>
      </c>
      <c r="R2875" s="43">
        <f t="shared" ref="R2875:R2938" si="1363">IF(
  N2875=0,
  0,
  MAX(0, (B2875*(1+I2875))-Q2875)
)</f>
        <v>0</v>
      </c>
      <c r="S2875" s="24">
        <f t="shared" ref="S2875:S2938" si="1364">IF(
    M2875="Y",
    1000000,
    MAX(0, 65000-C2875-Q2875)
  )</f>
        <v>1000000</v>
      </c>
      <c r="T2875" s="25" t="str">
        <f t="shared" ref="T2875:T2938" si="1365">IF(AND(K2875="Y",J2875&gt;1),"Y","N")</f>
        <v>Y</v>
      </c>
      <c r="U2875" s="44">
        <f t="shared" ref="U2875:U2938" si="1366">MAX(0,(N2875-1))</f>
        <v>1</v>
      </c>
      <c r="V2875" s="45">
        <f t="shared" ref="V2875:V2938" si="1367">IF(
  U2875=0,
  0,
  IF(
    T2875="Y",
    200000,
    20000
  )
)</f>
        <v>200000</v>
      </c>
      <c r="W2875" s="45">
        <f t="shared" ref="W2875:W2938" si="1368">IF(
  U2875=0,
  0,
  IF(
    T2875="Y",
    1000000,
    MAX(0, 65000)
  )
)</f>
        <v>1000000</v>
      </c>
      <c r="X2875" s="28">
        <f t="shared" ref="X2875:X2938" si="1369">IF(
  U2875=0,
  0,
  MAX(0, MIN(B2875*(1+I2875)*(1+I2875), V2875, S2875, (W2875-C2875))
)
)</f>
        <v>7409.4535458000009</v>
      </c>
      <c r="Y2875" s="28">
        <f t="shared" ref="Y2875:Y2938" si="1370">IF(
  U2875=0,
  0,
  MAX(0, (B2875*(1+I2875)*(1+I2875)-X2875)
)
)</f>
        <v>0</v>
      </c>
      <c r="Z2875" s="45" t="str">
        <f t="shared" ref="Z2875:Z2938" si="1371">IF(
    T2875="Y",
    "NA",
    MAX(0, W2875-C2875-Q2875-X2875)
  )</f>
        <v>NA</v>
      </c>
      <c r="AA2875" s="29" t="str">
        <f t="shared" ref="AA2875:AA2938" si="1372">IF(AND(K2875="Y",J2875&gt;2),"Y","N")</f>
        <v>N</v>
      </c>
      <c r="AB2875" s="46">
        <f t="shared" ref="AB2875:AB2938" si="1373">MAX(0,(U2875-1))</f>
        <v>0</v>
      </c>
      <c r="AC2875" s="31">
        <f t="shared" ref="AC2875:AC2938" si="1374">IF(
  AB2875=0,
  0,
  IF(
    AA2875="Y",
    200000,
    20000
  )
)</f>
        <v>0</v>
      </c>
      <c r="AD2875" s="31">
        <f t="shared" ref="AD2875:AD2938" si="1375">IF(
  AB2875=0,
  0,
  IF(
    AA2875="Y",
    1000000,
    MAX(0, 65000)
  )
)</f>
        <v>0</v>
      </c>
      <c r="AE2875" s="31">
        <f t="shared" ref="AE2875:AE2938" si="1376">IF(
  AB2875=0,
  0,
  MAX(0, MIN(B2875*(1+I2875)*(1+I2875)*(1+I2875), AC2875, Z2875))
)</f>
        <v>0</v>
      </c>
      <c r="AF2875" s="47">
        <f t="shared" ref="AF2875:AF2938" si="1377">IF(
  AB2875=0,
  0,
  MAX(0, (B2875*(1+I2875)*(1+I2875)*(1+I2875)-AE2875)
)
)</f>
        <v>0</v>
      </c>
      <c r="AG2875" s="31">
        <f t="shared" ref="AG2875:AG2938" si="1378">IF(
    AA2875="Y",
    "NA",
    MAX(0, AD2875-C2875-Q2875-X2875-AE2875)
  )</f>
        <v>0</v>
      </c>
      <c r="AH2875" s="48">
        <f t="shared" si="1349"/>
        <v>0</v>
      </c>
      <c r="AI2875" s="33">
        <f t="shared" si="1350"/>
        <v>0</v>
      </c>
      <c r="AJ2875" s="33">
        <f t="shared" si="1351"/>
        <v>0</v>
      </c>
      <c r="AK2875" s="33">
        <f t="shared" si="1352"/>
        <v>0</v>
      </c>
      <c r="AL2875" s="33">
        <f t="shared" si="1353"/>
        <v>0</v>
      </c>
      <c r="AM2875" s="34">
        <f t="shared" si="1354"/>
        <v>0</v>
      </c>
    </row>
    <row r="2876" spans="1:39" ht="15" customHeight="1" x14ac:dyDescent="0.3">
      <c r="A2876" s="166" t="s">
        <v>5310</v>
      </c>
      <c r="B2876" s="99">
        <v>21065</v>
      </c>
      <c r="C2876" s="99">
        <v>89203</v>
      </c>
      <c r="D2876" s="165">
        <v>46054</v>
      </c>
      <c r="E2876" s="165">
        <v>46125</v>
      </c>
      <c r="F2876" s="166">
        <v>4</v>
      </c>
      <c r="G2876" s="178">
        <v>2.4700000000000002</v>
      </c>
      <c r="H2876" s="181">
        <v>0.25</v>
      </c>
      <c r="I2876" s="180">
        <v>2.3800000000000002E-2</v>
      </c>
      <c r="J2876" s="21">
        <f t="shared" si="1355"/>
        <v>1.5299999999999998</v>
      </c>
      <c r="K2876" s="21" t="str">
        <f t="shared" si="1356"/>
        <v>Y</v>
      </c>
      <c r="L2876" s="37" t="str">
        <f t="shared" si="1357"/>
        <v>NA</v>
      </c>
      <c r="M2876" s="8" t="str">
        <f t="shared" si="1358"/>
        <v>Y</v>
      </c>
      <c r="N2876" s="42">
        <f t="shared" si="1359"/>
        <v>7</v>
      </c>
      <c r="O2876" s="43">
        <f t="shared" si="1360"/>
        <v>200000</v>
      </c>
      <c r="P2876" s="43" t="str">
        <f t="shared" si="1361"/>
        <v>NA</v>
      </c>
      <c r="Q2876" s="24">
        <f t="shared" si="1362"/>
        <v>21566.347000000002</v>
      </c>
      <c r="R2876" s="43">
        <f t="shared" si="1363"/>
        <v>0</v>
      </c>
      <c r="S2876" s="24">
        <f t="shared" si="1364"/>
        <v>1000000</v>
      </c>
      <c r="T2876" s="25" t="str">
        <f t="shared" si="1365"/>
        <v>Y</v>
      </c>
      <c r="U2876" s="44">
        <f t="shared" si="1366"/>
        <v>6</v>
      </c>
      <c r="V2876" s="45">
        <f t="shared" si="1367"/>
        <v>200000</v>
      </c>
      <c r="W2876" s="45">
        <f t="shared" si="1368"/>
        <v>1000000</v>
      </c>
      <c r="X2876" s="28">
        <f t="shared" si="1369"/>
        <v>22079.626058600003</v>
      </c>
      <c r="Y2876" s="28">
        <f t="shared" si="1370"/>
        <v>0</v>
      </c>
      <c r="Z2876" s="45" t="str">
        <f t="shared" si="1371"/>
        <v>NA</v>
      </c>
      <c r="AA2876" s="29" t="str">
        <f t="shared" si="1372"/>
        <v>N</v>
      </c>
      <c r="AB2876" s="46">
        <f t="shared" si="1373"/>
        <v>5</v>
      </c>
      <c r="AC2876" s="31">
        <f t="shared" si="1374"/>
        <v>20000</v>
      </c>
      <c r="AD2876" s="31">
        <f t="shared" si="1375"/>
        <v>65000</v>
      </c>
      <c r="AE2876" s="31">
        <f t="shared" si="1376"/>
        <v>20000</v>
      </c>
      <c r="AF2876" s="47">
        <f t="shared" si="1377"/>
        <v>2605.1211587946818</v>
      </c>
      <c r="AG2876" s="31">
        <f t="shared" si="1378"/>
        <v>0</v>
      </c>
      <c r="AH2876" s="48">
        <f t="shared" si="1349"/>
        <v>4</v>
      </c>
      <c r="AI2876" s="33">
        <f t="shared" si="1350"/>
        <v>20000</v>
      </c>
      <c r="AJ2876" s="33">
        <f t="shared" si="1351"/>
        <v>65000</v>
      </c>
      <c r="AK2876" s="33">
        <f t="shared" si="1352"/>
        <v>0</v>
      </c>
      <c r="AL2876" s="33">
        <f t="shared" si="1353"/>
        <v>23143.123042373998</v>
      </c>
      <c r="AM2876" s="34">
        <f t="shared" si="1354"/>
        <v>25748.24420116868</v>
      </c>
    </row>
    <row r="2877" spans="1:39" ht="15" customHeight="1" x14ac:dyDescent="0.3">
      <c r="A2877" s="166" t="s">
        <v>5311</v>
      </c>
      <c r="B2877" s="99">
        <v>22968</v>
      </c>
      <c r="C2877" s="99">
        <v>75590</v>
      </c>
      <c r="D2877" s="165">
        <v>45424</v>
      </c>
      <c r="E2877" s="165">
        <v>45759</v>
      </c>
      <c r="F2877" s="166">
        <v>4</v>
      </c>
      <c r="G2877" s="178">
        <v>1.87</v>
      </c>
      <c r="H2877" s="181">
        <v>1</v>
      </c>
      <c r="I2877" s="180">
        <v>2.1899999999999999E-2</v>
      </c>
      <c r="J2877" s="21">
        <f t="shared" si="1355"/>
        <v>2.13</v>
      </c>
      <c r="K2877" s="21" t="str">
        <f t="shared" si="1356"/>
        <v>Y</v>
      </c>
      <c r="L2877" s="37" t="str">
        <f t="shared" si="1357"/>
        <v>NA</v>
      </c>
      <c r="M2877" s="8" t="str">
        <f t="shared" si="1358"/>
        <v>Y</v>
      </c>
      <c r="N2877" s="42">
        <f t="shared" si="1359"/>
        <v>3</v>
      </c>
      <c r="O2877" s="43">
        <f t="shared" si="1360"/>
        <v>200000</v>
      </c>
      <c r="P2877" s="43" t="str">
        <f t="shared" si="1361"/>
        <v>NA</v>
      </c>
      <c r="Q2877" s="24">
        <f t="shared" si="1362"/>
        <v>23470.999200000002</v>
      </c>
      <c r="R2877" s="43">
        <f t="shared" si="1363"/>
        <v>0</v>
      </c>
      <c r="S2877" s="24">
        <f t="shared" si="1364"/>
        <v>1000000</v>
      </c>
      <c r="T2877" s="25" t="str">
        <f t="shared" si="1365"/>
        <v>Y</v>
      </c>
      <c r="U2877" s="44">
        <f t="shared" si="1366"/>
        <v>2</v>
      </c>
      <c r="V2877" s="45">
        <f t="shared" si="1367"/>
        <v>200000</v>
      </c>
      <c r="W2877" s="45">
        <f t="shared" si="1368"/>
        <v>1000000</v>
      </c>
      <c r="X2877" s="28">
        <f t="shared" si="1369"/>
        <v>23985.014082480004</v>
      </c>
      <c r="Y2877" s="28">
        <f t="shared" si="1370"/>
        <v>0</v>
      </c>
      <c r="Z2877" s="45" t="str">
        <f t="shared" si="1371"/>
        <v>NA</v>
      </c>
      <c r="AA2877" s="29" t="str">
        <f t="shared" si="1372"/>
        <v>Y</v>
      </c>
      <c r="AB2877" s="46">
        <f t="shared" si="1373"/>
        <v>1</v>
      </c>
      <c r="AC2877" s="31">
        <f t="shared" si="1374"/>
        <v>200000</v>
      </c>
      <c r="AD2877" s="31">
        <f t="shared" si="1375"/>
        <v>1000000</v>
      </c>
      <c r="AE2877" s="31">
        <f t="shared" si="1376"/>
        <v>24510.285890886316</v>
      </c>
      <c r="AF2877" s="47">
        <f t="shared" si="1377"/>
        <v>0</v>
      </c>
      <c r="AG2877" s="31" t="str">
        <f t="shared" si="1378"/>
        <v>NA</v>
      </c>
      <c r="AH2877" s="48">
        <f t="shared" si="1349"/>
        <v>0</v>
      </c>
      <c r="AI2877" s="33">
        <f t="shared" si="1350"/>
        <v>0</v>
      </c>
      <c r="AJ2877" s="33">
        <f t="shared" si="1351"/>
        <v>0</v>
      </c>
      <c r="AK2877" s="33">
        <f t="shared" si="1352"/>
        <v>0</v>
      </c>
      <c r="AL2877" s="33">
        <f t="shared" si="1353"/>
        <v>0</v>
      </c>
      <c r="AM2877" s="34">
        <f t="shared" si="1354"/>
        <v>0</v>
      </c>
    </row>
    <row r="2878" spans="1:39" ht="15" customHeight="1" x14ac:dyDescent="0.3">
      <c r="A2878" s="166" t="s">
        <v>5312</v>
      </c>
      <c r="B2878" s="99">
        <v>12045</v>
      </c>
      <c r="C2878" s="99">
        <v>78415</v>
      </c>
      <c r="D2878" s="165">
        <v>45280</v>
      </c>
      <c r="E2878" s="165">
        <v>45426</v>
      </c>
      <c r="F2878" s="166">
        <v>4</v>
      </c>
      <c r="G2878" s="178">
        <v>1.42</v>
      </c>
      <c r="H2878" s="181">
        <v>1</v>
      </c>
      <c r="I2878" s="180">
        <v>4.2900000000000001E-2</v>
      </c>
      <c r="J2878" s="21">
        <f t="shared" si="1355"/>
        <v>2.58</v>
      </c>
      <c r="K2878" s="21" t="str">
        <f t="shared" si="1356"/>
        <v>Y</v>
      </c>
      <c r="L2878" s="37" t="str">
        <f t="shared" si="1357"/>
        <v>NA</v>
      </c>
      <c r="M2878" s="8" t="str">
        <f t="shared" si="1358"/>
        <v>Y</v>
      </c>
      <c r="N2878" s="42">
        <f t="shared" si="1359"/>
        <v>3</v>
      </c>
      <c r="O2878" s="43">
        <f t="shared" si="1360"/>
        <v>200000</v>
      </c>
      <c r="P2878" s="43" t="str">
        <f t="shared" si="1361"/>
        <v>NA</v>
      </c>
      <c r="Q2878" s="24">
        <f t="shared" si="1362"/>
        <v>12561.7305</v>
      </c>
      <c r="R2878" s="43">
        <f t="shared" si="1363"/>
        <v>0</v>
      </c>
      <c r="S2878" s="24">
        <f t="shared" si="1364"/>
        <v>1000000</v>
      </c>
      <c r="T2878" s="25" t="str">
        <f t="shared" si="1365"/>
        <v>Y</v>
      </c>
      <c r="U2878" s="44">
        <f t="shared" si="1366"/>
        <v>2</v>
      </c>
      <c r="V2878" s="45">
        <f t="shared" si="1367"/>
        <v>200000</v>
      </c>
      <c r="W2878" s="45">
        <f t="shared" si="1368"/>
        <v>1000000</v>
      </c>
      <c r="X2878" s="28">
        <f t="shared" si="1369"/>
        <v>13100.628738449999</v>
      </c>
      <c r="Y2878" s="28">
        <f t="shared" si="1370"/>
        <v>0</v>
      </c>
      <c r="Z2878" s="45" t="str">
        <f t="shared" si="1371"/>
        <v>NA</v>
      </c>
      <c r="AA2878" s="29" t="str">
        <f t="shared" si="1372"/>
        <v>Y</v>
      </c>
      <c r="AB2878" s="46">
        <f t="shared" si="1373"/>
        <v>1</v>
      </c>
      <c r="AC2878" s="31">
        <f t="shared" si="1374"/>
        <v>200000</v>
      </c>
      <c r="AD2878" s="31">
        <f t="shared" si="1375"/>
        <v>1000000</v>
      </c>
      <c r="AE2878" s="31">
        <f t="shared" si="1376"/>
        <v>13662.645711329504</v>
      </c>
      <c r="AF2878" s="47">
        <f t="shared" si="1377"/>
        <v>0</v>
      </c>
      <c r="AG2878" s="31" t="str">
        <f t="shared" si="1378"/>
        <v>NA</v>
      </c>
      <c r="AH2878" s="48">
        <f t="shared" si="1349"/>
        <v>0</v>
      </c>
      <c r="AI2878" s="33">
        <f t="shared" si="1350"/>
        <v>0</v>
      </c>
      <c r="AJ2878" s="33">
        <f t="shared" si="1351"/>
        <v>0</v>
      </c>
      <c r="AK2878" s="33">
        <f t="shared" si="1352"/>
        <v>0</v>
      </c>
      <c r="AL2878" s="33">
        <f t="shared" si="1353"/>
        <v>0</v>
      </c>
      <c r="AM2878" s="34">
        <f t="shared" si="1354"/>
        <v>0</v>
      </c>
    </row>
    <row r="2879" spans="1:39" ht="15" customHeight="1" x14ac:dyDescent="0.3">
      <c r="A2879" s="166" t="s">
        <v>5313</v>
      </c>
      <c r="B2879" s="99">
        <v>18984</v>
      </c>
      <c r="C2879" s="99">
        <v>69947</v>
      </c>
      <c r="D2879" s="165">
        <v>44842</v>
      </c>
      <c r="E2879" s="165">
        <v>45002</v>
      </c>
      <c r="F2879" s="166">
        <v>4</v>
      </c>
      <c r="G2879" s="178">
        <v>3.82</v>
      </c>
      <c r="H2879" s="181">
        <v>1</v>
      </c>
      <c r="I2879" s="180">
        <v>1.9699999999999999E-2</v>
      </c>
      <c r="J2879" s="21">
        <f t="shared" si="1355"/>
        <v>0.18000000000000016</v>
      </c>
      <c r="K2879" s="21" t="str">
        <f t="shared" si="1356"/>
        <v>Y</v>
      </c>
      <c r="L2879" s="37" t="str">
        <f t="shared" si="1357"/>
        <v>NA</v>
      </c>
      <c r="M2879" s="8" t="str">
        <f t="shared" si="1358"/>
        <v>Y</v>
      </c>
      <c r="N2879" s="42">
        <f t="shared" si="1359"/>
        <v>1</v>
      </c>
      <c r="O2879" s="43">
        <f t="shared" si="1360"/>
        <v>200000</v>
      </c>
      <c r="P2879" s="43" t="str">
        <f t="shared" si="1361"/>
        <v>NA</v>
      </c>
      <c r="Q2879" s="24">
        <f t="shared" si="1362"/>
        <v>19357.984800000002</v>
      </c>
      <c r="R2879" s="43">
        <f t="shared" si="1363"/>
        <v>0</v>
      </c>
      <c r="S2879" s="24">
        <f t="shared" si="1364"/>
        <v>1000000</v>
      </c>
      <c r="T2879" s="25" t="str">
        <f t="shared" si="1365"/>
        <v>N</v>
      </c>
      <c r="U2879" s="44">
        <f t="shared" si="1366"/>
        <v>0</v>
      </c>
      <c r="V2879" s="45">
        <f t="shared" si="1367"/>
        <v>0</v>
      </c>
      <c r="W2879" s="45">
        <f t="shared" si="1368"/>
        <v>0</v>
      </c>
      <c r="X2879" s="28">
        <f t="shared" si="1369"/>
        <v>0</v>
      </c>
      <c r="Y2879" s="28">
        <f t="shared" si="1370"/>
        <v>0</v>
      </c>
      <c r="Z2879" s="45">
        <f t="shared" si="1371"/>
        <v>0</v>
      </c>
      <c r="AA2879" s="29" t="str">
        <f t="shared" si="1372"/>
        <v>N</v>
      </c>
      <c r="AB2879" s="46">
        <f t="shared" si="1373"/>
        <v>0</v>
      </c>
      <c r="AC2879" s="31">
        <f t="shared" si="1374"/>
        <v>0</v>
      </c>
      <c r="AD2879" s="31">
        <f t="shared" si="1375"/>
        <v>0</v>
      </c>
      <c r="AE2879" s="31">
        <f t="shared" si="1376"/>
        <v>0</v>
      </c>
      <c r="AF2879" s="47">
        <f t="shared" si="1377"/>
        <v>0</v>
      </c>
      <c r="AG2879" s="31">
        <f t="shared" si="1378"/>
        <v>0</v>
      </c>
      <c r="AH2879" s="48">
        <f t="shared" si="1349"/>
        <v>0</v>
      </c>
      <c r="AI2879" s="33">
        <f t="shared" si="1350"/>
        <v>0</v>
      </c>
      <c r="AJ2879" s="33">
        <f t="shared" si="1351"/>
        <v>0</v>
      </c>
      <c r="AK2879" s="33">
        <f t="shared" si="1352"/>
        <v>0</v>
      </c>
      <c r="AL2879" s="33">
        <f t="shared" si="1353"/>
        <v>0</v>
      </c>
      <c r="AM2879" s="34">
        <f t="shared" si="1354"/>
        <v>0</v>
      </c>
    </row>
    <row r="2880" spans="1:39" ht="15" customHeight="1" x14ac:dyDescent="0.3">
      <c r="A2880" s="166" t="s">
        <v>5314</v>
      </c>
      <c r="B2880" s="99">
        <v>19151</v>
      </c>
      <c r="C2880" s="99">
        <v>41807</v>
      </c>
      <c r="D2880" s="165">
        <v>44680</v>
      </c>
      <c r="E2880" s="165">
        <v>44900</v>
      </c>
      <c r="F2880" s="166">
        <v>2</v>
      </c>
      <c r="G2880" s="178">
        <v>1.1599999999999999</v>
      </c>
      <c r="H2880" s="181">
        <v>0.75</v>
      </c>
      <c r="I2880" s="180">
        <v>6.1899999999999997E-2</v>
      </c>
      <c r="J2880" s="21">
        <f t="shared" si="1355"/>
        <v>0.84000000000000008</v>
      </c>
      <c r="K2880" s="21" t="str">
        <f t="shared" si="1356"/>
        <v>Y</v>
      </c>
      <c r="L2880" s="37" t="str">
        <f t="shared" si="1357"/>
        <v>NA</v>
      </c>
      <c r="M2880" s="8" t="str">
        <f t="shared" si="1358"/>
        <v>Y</v>
      </c>
      <c r="N2880" s="42">
        <f t="shared" si="1359"/>
        <v>2</v>
      </c>
      <c r="O2880" s="43">
        <f t="shared" si="1360"/>
        <v>200000</v>
      </c>
      <c r="P2880" s="43" t="str">
        <f t="shared" si="1361"/>
        <v>NA</v>
      </c>
      <c r="Q2880" s="24">
        <f t="shared" si="1362"/>
        <v>20336.446900000003</v>
      </c>
      <c r="R2880" s="43">
        <f t="shared" si="1363"/>
        <v>0</v>
      </c>
      <c r="S2880" s="24">
        <f t="shared" si="1364"/>
        <v>1000000</v>
      </c>
      <c r="T2880" s="25" t="str">
        <f t="shared" si="1365"/>
        <v>N</v>
      </c>
      <c r="U2880" s="44">
        <f t="shared" si="1366"/>
        <v>1</v>
      </c>
      <c r="V2880" s="45">
        <f t="shared" si="1367"/>
        <v>20000</v>
      </c>
      <c r="W2880" s="45">
        <f t="shared" si="1368"/>
        <v>65000</v>
      </c>
      <c r="X2880" s="28">
        <f t="shared" si="1369"/>
        <v>20000</v>
      </c>
      <c r="Y2880" s="28">
        <f t="shared" si="1370"/>
        <v>1595.2729631100046</v>
      </c>
      <c r="Z2880" s="45">
        <f t="shared" si="1371"/>
        <v>0</v>
      </c>
      <c r="AA2880" s="29" t="str">
        <f t="shared" si="1372"/>
        <v>N</v>
      </c>
      <c r="AB2880" s="46">
        <f t="shared" si="1373"/>
        <v>0</v>
      </c>
      <c r="AC2880" s="31">
        <f t="shared" si="1374"/>
        <v>0</v>
      </c>
      <c r="AD2880" s="31">
        <f t="shared" si="1375"/>
        <v>0</v>
      </c>
      <c r="AE2880" s="31">
        <f t="shared" si="1376"/>
        <v>0</v>
      </c>
      <c r="AF2880" s="47">
        <f t="shared" si="1377"/>
        <v>0</v>
      </c>
      <c r="AG2880" s="31">
        <f t="shared" si="1378"/>
        <v>0</v>
      </c>
      <c r="AH2880" s="48">
        <f t="shared" si="1349"/>
        <v>0</v>
      </c>
      <c r="AI2880" s="33">
        <f t="shared" si="1350"/>
        <v>0</v>
      </c>
      <c r="AJ2880" s="33">
        <f t="shared" si="1351"/>
        <v>0</v>
      </c>
      <c r="AK2880" s="33">
        <f t="shared" si="1352"/>
        <v>0</v>
      </c>
      <c r="AL2880" s="33">
        <f t="shared" si="1353"/>
        <v>0</v>
      </c>
      <c r="AM2880" s="34">
        <f t="shared" si="1354"/>
        <v>1595.2729631100046</v>
      </c>
    </row>
    <row r="2881" spans="1:39" ht="15" customHeight="1" x14ac:dyDescent="0.3">
      <c r="A2881" s="166" t="s">
        <v>5315</v>
      </c>
      <c r="B2881" s="99">
        <v>18858</v>
      </c>
      <c r="C2881" s="99">
        <v>35601</v>
      </c>
      <c r="D2881" s="165">
        <v>45615</v>
      </c>
      <c r="E2881" s="165">
        <v>45952</v>
      </c>
      <c r="F2881" s="166">
        <v>4</v>
      </c>
      <c r="G2881" s="178">
        <v>1.47</v>
      </c>
      <c r="H2881" s="181">
        <v>0.5</v>
      </c>
      <c r="I2881" s="180">
        <v>2.58E-2</v>
      </c>
      <c r="J2881" s="21">
        <f t="shared" si="1355"/>
        <v>2.5300000000000002</v>
      </c>
      <c r="K2881" s="21" t="str">
        <f t="shared" si="1356"/>
        <v>Y</v>
      </c>
      <c r="L2881" s="37" t="str">
        <f t="shared" si="1357"/>
        <v>NA</v>
      </c>
      <c r="M2881" s="8" t="str">
        <f t="shared" si="1358"/>
        <v>Y</v>
      </c>
      <c r="N2881" s="42">
        <f t="shared" si="1359"/>
        <v>6</v>
      </c>
      <c r="O2881" s="43">
        <f t="shared" si="1360"/>
        <v>200000</v>
      </c>
      <c r="P2881" s="43" t="str">
        <f t="shared" si="1361"/>
        <v>NA</v>
      </c>
      <c r="Q2881" s="24">
        <f t="shared" si="1362"/>
        <v>19344.536400000001</v>
      </c>
      <c r="R2881" s="43">
        <f t="shared" si="1363"/>
        <v>0</v>
      </c>
      <c r="S2881" s="24">
        <f t="shared" si="1364"/>
        <v>1000000</v>
      </c>
      <c r="T2881" s="25" t="str">
        <f t="shared" si="1365"/>
        <v>Y</v>
      </c>
      <c r="U2881" s="44">
        <f t="shared" si="1366"/>
        <v>5</v>
      </c>
      <c r="V2881" s="45">
        <f t="shared" si="1367"/>
        <v>200000</v>
      </c>
      <c r="W2881" s="45">
        <f t="shared" si="1368"/>
        <v>1000000</v>
      </c>
      <c r="X2881" s="28">
        <f t="shared" si="1369"/>
        <v>19843.625439120002</v>
      </c>
      <c r="Y2881" s="28">
        <f t="shared" si="1370"/>
        <v>0</v>
      </c>
      <c r="Z2881" s="45" t="str">
        <f t="shared" si="1371"/>
        <v>NA</v>
      </c>
      <c r="AA2881" s="29" t="str">
        <f t="shared" si="1372"/>
        <v>Y</v>
      </c>
      <c r="AB2881" s="46">
        <f t="shared" si="1373"/>
        <v>4</v>
      </c>
      <c r="AC2881" s="31">
        <f t="shared" si="1374"/>
        <v>200000</v>
      </c>
      <c r="AD2881" s="31">
        <f t="shared" si="1375"/>
        <v>1000000</v>
      </c>
      <c r="AE2881" s="31">
        <f t="shared" si="1376"/>
        <v>20355.5909754493</v>
      </c>
      <c r="AF2881" s="47">
        <f t="shared" si="1377"/>
        <v>0</v>
      </c>
      <c r="AG2881" s="31" t="str">
        <f t="shared" si="1378"/>
        <v>NA</v>
      </c>
      <c r="AH2881" s="48">
        <f t="shared" ref="AH2881:AH2944" si="1379">MAX(0,(AB2881-1))</f>
        <v>3</v>
      </c>
      <c r="AI2881" s="33">
        <f t="shared" ref="AI2881:AI2944" si="1380">IF(
  AH2881=0,
  0,
     20000
  )</f>
        <v>20000</v>
      </c>
      <c r="AJ2881" s="33">
        <f t="shared" ref="AJ2881:AJ2944" si="1381">IF(
  AH2881=0,
  0,
    MAX(0, 65000)
  )</f>
        <v>65000</v>
      </c>
      <c r="AK2881" s="33">
        <f t="shared" ref="AK2881:AK2944" si="1382">IF(
  AH2881=0,
  0,
  MAX(0, MIN(B2881*(1+I2881)*(1+I2881)*(1+I2881)*(1+I2881), AI2881, AG2881))
)</f>
        <v>20000</v>
      </c>
      <c r="AL2881" s="33">
        <f t="shared" ref="AL2881:AL2944" si="1383">IF(
  AH2881=0,
  0,
  MAX(0, (B2881*(1+I2881)*(1+I2881)*(1+I2881)*(1+I2881)-AK2881)
)
)</f>
        <v>880.76522261589344</v>
      </c>
      <c r="AM2881" s="34">
        <f t="shared" si="1354"/>
        <v>880.76522261589344</v>
      </c>
    </row>
    <row r="2882" spans="1:39" ht="15" customHeight="1" x14ac:dyDescent="0.3">
      <c r="A2882" s="166" t="s">
        <v>5316</v>
      </c>
      <c r="B2882" s="99">
        <v>8546</v>
      </c>
      <c r="C2882" s="99">
        <v>64436</v>
      </c>
      <c r="D2882" s="165">
        <v>44473</v>
      </c>
      <c r="E2882" s="165">
        <v>44787</v>
      </c>
      <c r="F2882" s="166">
        <v>4</v>
      </c>
      <c r="G2882" s="178">
        <v>0.55000000000000004</v>
      </c>
      <c r="H2882" s="181">
        <v>0.75</v>
      </c>
      <c r="I2882" s="180">
        <v>5.5199999999999999E-2</v>
      </c>
      <c r="J2882" s="21">
        <f t="shared" si="1355"/>
        <v>3.45</v>
      </c>
      <c r="K2882" s="21" t="str">
        <f t="shared" si="1356"/>
        <v>Y</v>
      </c>
      <c r="L2882" s="37" t="str">
        <f t="shared" si="1357"/>
        <v>NA</v>
      </c>
      <c r="M2882" s="8" t="str">
        <f t="shared" si="1358"/>
        <v>Y</v>
      </c>
      <c r="N2882" s="42">
        <f t="shared" si="1359"/>
        <v>5</v>
      </c>
      <c r="O2882" s="43">
        <f t="shared" si="1360"/>
        <v>200000</v>
      </c>
      <c r="P2882" s="43" t="str">
        <f t="shared" si="1361"/>
        <v>NA</v>
      </c>
      <c r="Q2882" s="24">
        <f t="shared" si="1362"/>
        <v>9017.7392</v>
      </c>
      <c r="R2882" s="43">
        <f t="shared" si="1363"/>
        <v>0</v>
      </c>
      <c r="S2882" s="24">
        <f t="shared" si="1364"/>
        <v>1000000</v>
      </c>
      <c r="T2882" s="25" t="str">
        <f t="shared" si="1365"/>
        <v>Y</v>
      </c>
      <c r="U2882" s="44">
        <f t="shared" si="1366"/>
        <v>4</v>
      </c>
      <c r="V2882" s="45">
        <f t="shared" si="1367"/>
        <v>200000</v>
      </c>
      <c r="W2882" s="45">
        <f t="shared" si="1368"/>
        <v>1000000</v>
      </c>
      <c r="X2882" s="28">
        <f t="shared" si="1369"/>
        <v>9515.5184038399984</v>
      </c>
      <c r="Y2882" s="28">
        <f t="shared" si="1370"/>
        <v>0</v>
      </c>
      <c r="Z2882" s="45" t="str">
        <f t="shared" si="1371"/>
        <v>NA</v>
      </c>
      <c r="AA2882" s="29" t="str">
        <f t="shared" si="1372"/>
        <v>Y</v>
      </c>
      <c r="AB2882" s="46">
        <f t="shared" si="1373"/>
        <v>3</v>
      </c>
      <c r="AC2882" s="31">
        <f t="shared" si="1374"/>
        <v>200000</v>
      </c>
      <c r="AD2882" s="31">
        <f t="shared" si="1375"/>
        <v>1000000</v>
      </c>
      <c r="AE2882" s="31">
        <f t="shared" si="1376"/>
        <v>10040.775019731966</v>
      </c>
      <c r="AF2882" s="47">
        <f t="shared" si="1377"/>
        <v>0</v>
      </c>
      <c r="AG2882" s="31" t="str">
        <f t="shared" si="1378"/>
        <v>NA</v>
      </c>
      <c r="AH2882" s="48">
        <f t="shared" si="1379"/>
        <v>2</v>
      </c>
      <c r="AI2882" s="33">
        <f t="shared" si="1380"/>
        <v>20000</v>
      </c>
      <c r="AJ2882" s="33">
        <f t="shared" si="1381"/>
        <v>65000</v>
      </c>
      <c r="AK2882" s="33">
        <f t="shared" si="1382"/>
        <v>10595.025800821169</v>
      </c>
      <c r="AL2882" s="33">
        <f t="shared" si="1383"/>
        <v>0</v>
      </c>
      <c r="AM2882" s="34">
        <f t="shared" si="1354"/>
        <v>0</v>
      </c>
    </row>
    <row r="2883" spans="1:39" ht="15" customHeight="1" x14ac:dyDescent="0.3">
      <c r="A2883" s="166" t="s">
        <v>5317</v>
      </c>
      <c r="B2883" s="99">
        <v>23243</v>
      </c>
      <c r="C2883" s="99">
        <v>36684</v>
      </c>
      <c r="D2883" s="165">
        <v>44957</v>
      </c>
      <c r="E2883" s="165">
        <v>45123</v>
      </c>
      <c r="F2883" s="166">
        <v>2</v>
      </c>
      <c r="G2883" s="178">
        <v>0.44</v>
      </c>
      <c r="H2883" s="181">
        <v>0.75</v>
      </c>
      <c r="I2883" s="180">
        <v>7.9500000000000001E-2</v>
      </c>
      <c r="J2883" s="21">
        <f t="shared" si="1355"/>
        <v>1.56</v>
      </c>
      <c r="K2883" s="21" t="str">
        <f t="shared" si="1356"/>
        <v>Y</v>
      </c>
      <c r="L2883" s="37" t="str">
        <f t="shared" si="1357"/>
        <v>NA</v>
      </c>
      <c r="M2883" s="8" t="str">
        <f t="shared" si="1358"/>
        <v>Y</v>
      </c>
      <c r="N2883" s="42">
        <f t="shared" si="1359"/>
        <v>3</v>
      </c>
      <c r="O2883" s="43">
        <f t="shared" si="1360"/>
        <v>200000</v>
      </c>
      <c r="P2883" s="43" t="str">
        <f t="shared" si="1361"/>
        <v>NA</v>
      </c>
      <c r="Q2883" s="24">
        <f t="shared" si="1362"/>
        <v>25090.818499999998</v>
      </c>
      <c r="R2883" s="43">
        <f t="shared" si="1363"/>
        <v>0</v>
      </c>
      <c r="S2883" s="24">
        <f t="shared" si="1364"/>
        <v>1000000</v>
      </c>
      <c r="T2883" s="25" t="str">
        <f t="shared" si="1365"/>
        <v>Y</v>
      </c>
      <c r="U2883" s="44">
        <f t="shared" si="1366"/>
        <v>2</v>
      </c>
      <c r="V2883" s="45">
        <f t="shared" si="1367"/>
        <v>200000</v>
      </c>
      <c r="W2883" s="45">
        <f t="shared" si="1368"/>
        <v>1000000</v>
      </c>
      <c r="X2883" s="28">
        <f t="shared" si="1369"/>
        <v>27085.538570749995</v>
      </c>
      <c r="Y2883" s="28">
        <f t="shared" si="1370"/>
        <v>0</v>
      </c>
      <c r="Z2883" s="45" t="str">
        <f t="shared" si="1371"/>
        <v>NA</v>
      </c>
      <c r="AA2883" s="29" t="str">
        <f t="shared" si="1372"/>
        <v>N</v>
      </c>
      <c r="AB2883" s="46">
        <f t="shared" si="1373"/>
        <v>1</v>
      </c>
      <c r="AC2883" s="31">
        <f t="shared" si="1374"/>
        <v>20000</v>
      </c>
      <c r="AD2883" s="31">
        <f t="shared" si="1375"/>
        <v>65000</v>
      </c>
      <c r="AE2883" s="31">
        <f t="shared" si="1376"/>
        <v>20000</v>
      </c>
      <c r="AF2883" s="47">
        <f t="shared" si="1377"/>
        <v>9238.838887124617</v>
      </c>
      <c r="AG2883" s="31">
        <f t="shared" si="1378"/>
        <v>0</v>
      </c>
      <c r="AH2883" s="48">
        <f t="shared" si="1379"/>
        <v>0</v>
      </c>
      <c r="AI2883" s="33">
        <f t="shared" si="1380"/>
        <v>0</v>
      </c>
      <c r="AJ2883" s="33">
        <f t="shared" si="1381"/>
        <v>0</v>
      </c>
      <c r="AK2883" s="33">
        <f t="shared" si="1382"/>
        <v>0</v>
      </c>
      <c r="AL2883" s="33">
        <f t="shared" si="1383"/>
        <v>0</v>
      </c>
      <c r="AM2883" s="34">
        <f t="shared" ref="AM2883:AM2946" si="1384">R2883+Y2883+AF2883+AL2883</f>
        <v>9238.838887124617</v>
      </c>
    </row>
    <row r="2884" spans="1:39" ht="15" customHeight="1" x14ac:dyDescent="0.3">
      <c r="A2884" s="166" t="s">
        <v>5318</v>
      </c>
      <c r="B2884" s="99">
        <v>10944</v>
      </c>
      <c r="C2884" s="99">
        <v>39720</v>
      </c>
      <c r="D2884" s="165">
        <v>45045</v>
      </c>
      <c r="E2884" s="165">
        <v>45280</v>
      </c>
      <c r="F2884" s="166">
        <v>2</v>
      </c>
      <c r="G2884" s="178">
        <v>0.37</v>
      </c>
      <c r="H2884" s="181">
        <v>0.25</v>
      </c>
      <c r="I2884" s="180">
        <v>2.1399999999999999E-2</v>
      </c>
      <c r="J2884" s="21">
        <f t="shared" si="1355"/>
        <v>1.63</v>
      </c>
      <c r="K2884" s="21" t="str">
        <f t="shared" si="1356"/>
        <v>Y</v>
      </c>
      <c r="L2884" s="37" t="str">
        <f t="shared" si="1357"/>
        <v>NA</v>
      </c>
      <c r="M2884" s="8" t="str">
        <f t="shared" si="1358"/>
        <v>Y</v>
      </c>
      <c r="N2884" s="42">
        <f t="shared" si="1359"/>
        <v>7</v>
      </c>
      <c r="O2884" s="43">
        <f t="shared" si="1360"/>
        <v>200000</v>
      </c>
      <c r="P2884" s="43" t="str">
        <f t="shared" si="1361"/>
        <v>NA</v>
      </c>
      <c r="Q2884" s="24">
        <f t="shared" si="1362"/>
        <v>11178.2016</v>
      </c>
      <c r="R2884" s="43">
        <f t="shared" si="1363"/>
        <v>0</v>
      </c>
      <c r="S2884" s="24">
        <f t="shared" si="1364"/>
        <v>1000000</v>
      </c>
      <c r="T2884" s="25" t="str">
        <f t="shared" si="1365"/>
        <v>Y</v>
      </c>
      <c r="U2884" s="44">
        <f t="shared" si="1366"/>
        <v>6</v>
      </c>
      <c r="V2884" s="45">
        <f t="shared" si="1367"/>
        <v>200000</v>
      </c>
      <c r="W2884" s="45">
        <f t="shared" si="1368"/>
        <v>1000000</v>
      </c>
      <c r="X2884" s="28">
        <f t="shared" si="1369"/>
        <v>11417.415114240001</v>
      </c>
      <c r="Y2884" s="28">
        <f t="shared" si="1370"/>
        <v>0</v>
      </c>
      <c r="Z2884" s="45" t="str">
        <f t="shared" si="1371"/>
        <v>NA</v>
      </c>
      <c r="AA2884" s="29" t="str">
        <f t="shared" si="1372"/>
        <v>N</v>
      </c>
      <c r="AB2884" s="46">
        <f t="shared" si="1373"/>
        <v>5</v>
      </c>
      <c r="AC2884" s="31">
        <f t="shared" si="1374"/>
        <v>20000</v>
      </c>
      <c r="AD2884" s="31">
        <f t="shared" si="1375"/>
        <v>65000</v>
      </c>
      <c r="AE2884" s="31">
        <f t="shared" si="1376"/>
        <v>11661.747797684737</v>
      </c>
      <c r="AF2884" s="47">
        <f t="shared" si="1377"/>
        <v>0</v>
      </c>
      <c r="AG2884" s="31">
        <f t="shared" si="1378"/>
        <v>0</v>
      </c>
      <c r="AH2884" s="48">
        <f t="shared" si="1379"/>
        <v>4</v>
      </c>
      <c r="AI2884" s="33">
        <f t="shared" si="1380"/>
        <v>20000</v>
      </c>
      <c r="AJ2884" s="33">
        <f t="shared" si="1381"/>
        <v>65000</v>
      </c>
      <c r="AK2884" s="33">
        <f t="shared" si="1382"/>
        <v>0</v>
      </c>
      <c r="AL2884" s="33">
        <f t="shared" si="1383"/>
        <v>11911.309200555192</v>
      </c>
      <c r="AM2884" s="34">
        <f t="shared" si="1384"/>
        <v>11911.309200555192</v>
      </c>
    </row>
    <row r="2885" spans="1:39" ht="15" customHeight="1" x14ac:dyDescent="0.3">
      <c r="A2885" s="166" t="s">
        <v>5319</v>
      </c>
      <c r="B2885" s="99">
        <v>17327</v>
      </c>
      <c r="C2885" s="99">
        <v>82355</v>
      </c>
      <c r="D2885" s="165">
        <v>45275</v>
      </c>
      <c r="E2885" s="165">
        <v>45479</v>
      </c>
      <c r="F2885" s="166">
        <v>2</v>
      </c>
      <c r="G2885" s="178">
        <v>0.8</v>
      </c>
      <c r="H2885" s="181">
        <v>0.75</v>
      </c>
      <c r="I2885" s="180">
        <v>6.9400000000000003E-2</v>
      </c>
      <c r="J2885" s="21">
        <f t="shared" si="1355"/>
        <v>1.2</v>
      </c>
      <c r="K2885" s="21" t="str">
        <f t="shared" si="1356"/>
        <v>Y</v>
      </c>
      <c r="L2885" s="37" t="str">
        <f t="shared" si="1357"/>
        <v>NA</v>
      </c>
      <c r="M2885" s="8" t="str">
        <f t="shared" si="1358"/>
        <v>Y</v>
      </c>
      <c r="N2885" s="42">
        <f t="shared" si="1359"/>
        <v>2</v>
      </c>
      <c r="O2885" s="43">
        <f t="shared" si="1360"/>
        <v>200000</v>
      </c>
      <c r="P2885" s="43" t="str">
        <f t="shared" si="1361"/>
        <v>NA</v>
      </c>
      <c r="Q2885" s="24">
        <f t="shared" si="1362"/>
        <v>18529.4938</v>
      </c>
      <c r="R2885" s="43">
        <f t="shared" si="1363"/>
        <v>0</v>
      </c>
      <c r="S2885" s="24">
        <f t="shared" si="1364"/>
        <v>1000000</v>
      </c>
      <c r="T2885" s="25" t="str">
        <f t="shared" si="1365"/>
        <v>Y</v>
      </c>
      <c r="U2885" s="44">
        <f t="shared" si="1366"/>
        <v>1</v>
      </c>
      <c r="V2885" s="45">
        <f t="shared" si="1367"/>
        <v>200000</v>
      </c>
      <c r="W2885" s="45">
        <f t="shared" si="1368"/>
        <v>1000000</v>
      </c>
      <c r="X2885" s="28">
        <f t="shared" si="1369"/>
        <v>19815.440669719999</v>
      </c>
      <c r="Y2885" s="28">
        <f t="shared" si="1370"/>
        <v>0</v>
      </c>
      <c r="Z2885" s="45" t="str">
        <f t="shared" si="1371"/>
        <v>NA</v>
      </c>
      <c r="AA2885" s="29" t="str">
        <f t="shared" si="1372"/>
        <v>N</v>
      </c>
      <c r="AB2885" s="46">
        <f t="shared" si="1373"/>
        <v>0</v>
      </c>
      <c r="AC2885" s="31">
        <f t="shared" si="1374"/>
        <v>0</v>
      </c>
      <c r="AD2885" s="31">
        <f t="shared" si="1375"/>
        <v>0</v>
      </c>
      <c r="AE2885" s="31">
        <f t="shared" si="1376"/>
        <v>0</v>
      </c>
      <c r="AF2885" s="47">
        <f t="shared" si="1377"/>
        <v>0</v>
      </c>
      <c r="AG2885" s="31">
        <f t="shared" si="1378"/>
        <v>0</v>
      </c>
      <c r="AH2885" s="48">
        <f t="shared" si="1379"/>
        <v>0</v>
      </c>
      <c r="AI2885" s="33">
        <f t="shared" si="1380"/>
        <v>0</v>
      </c>
      <c r="AJ2885" s="33">
        <f t="shared" si="1381"/>
        <v>0</v>
      </c>
      <c r="AK2885" s="33">
        <f t="shared" si="1382"/>
        <v>0</v>
      </c>
      <c r="AL2885" s="33">
        <f t="shared" si="1383"/>
        <v>0</v>
      </c>
      <c r="AM2885" s="34">
        <f t="shared" si="1384"/>
        <v>0</v>
      </c>
    </row>
    <row r="2886" spans="1:39" ht="15" customHeight="1" x14ac:dyDescent="0.3">
      <c r="A2886" s="166" t="s">
        <v>5320</v>
      </c>
      <c r="B2886" s="99">
        <v>7783</v>
      </c>
      <c r="C2886" s="99">
        <v>24678</v>
      </c>
      <c r="D2886" s="165">
        <v>45886</v>
      </c>
      <c r="E2886" s="165">
        <v>45996</v>
      </c>
      <c r="F2886" s="166">
        <v>2</v>
      </c>
      <c r="G2886" s="178">
        <v>1.38</v>
      </c>
      <c r="H2886" s="181">
        <v>0.75</v>
      </c>
      <c r="I2886" s="180">
        <v>4.5999999999999999E-2</v>
      </c>
      <c r="J2886" s="21">
        <f t="shared" si="1355"/>
        <v>0.62000000000000011</v>
      </c>
      <c r="K2886" s="21" t="str">
        <f t="shared" si="1356"/>
        <v>Y</v>
      </c>
      <c r="L2886" s="37" t="str">
        <f t="shared" si="1357"/>
        <v>NA</v>
      </c>
      <c r="M2886" s="8" t="str">
        <f t="shared" si="1358"/>
        <v>Y</v>
      </c>
      <c r="N2886" s="42">
        <f t="shared" si="1359"/>
        <v>1</v>
      </c>
      <c r="O2886" s="43">
        <f t="shared" si="1360"/>
        <v>200000</v>
      </c>
      <c r="P2886" s="43" t="str">
        <f t="shared" si="1361"/>
        <v>NA</v>
      </c>
      <c r="Q2886" s="24">
        <f t="shared" si="1362"/>
        <v>8141.018</v>
      </c>
      <c r="R2886" s="43">
        <f t="shared" si="1363"/>
        <v>0</v>
      </c>
      <c r="S2886" s="24">
        <f t="shared" si="1364"/>
        <v>1000000</v>
      </c>
      <c r="T2886" s="25" t="str">
        <f t="shared" si="1365"/>
        <v>N</v>
      </c>
      <c r="U2886" s="44">
        <f t="shared" si="1366"/>
        <v>0</v>
      </c>
      <c r="V2886" s="45">
        <f t="shared" si="1367"/>
        <v>0</v>
      </c>
      <c r="W2886" s="45">
        <f t="shared" si="1368"/>
        <v>0</v>
      </c>
      <c r="X2886" s="28">
        <f t="shared" si="1369"/>
        <v>0</v>
      </c>
      <c r="Y2886" s="28">
        <f t="shared" si="1370"/>
        <v>0</v>
      </c>
      <c r="Z2886" s="45">
        <f t="shared" si="1371"/>
        <v>0</v>
      </c>
      <c r="AA2886" s="29" t="str">
        <f t="shared" si="1372"/>
        <v>N</v>
      </c>
      <c r="AB2886" s="46">
        <f t="shared" si="1373"/>
        <v>0</v>
      </c>
      <c r="AC2886" s="31">
        <f t="shared" si="1374"/>
        <v>0</v>
      </c>
      <c r="AD2886" s="31">
        <f t="shared" si="1375"/>
        <v>0</v>
      </c>
      <c r="AE2886" s="31">
        <f t="shared" si="1376"/>
        <v>0</v>
      </c>
      <c r="AF2886" s="47">
        <f t="shared" si="1377"/>
        <v>0</v>
      </c>
      <c r="AG2886" s="31">
        <f t="shared" si="1378"/>
        <v>0</v>
      </c>
      <c r="AH2886" s="48">
        <f t="shared" si="1379"/>
        <v>0</v>
      </c>
      <c r="AI2886" s="33">
        <f t="shared" si="1380"/>
        <v>0</v>
      </c>
      <c r="AJ2886" s="33">
        <f t="shared" si="1381"/>
        <v>0</v>
      </c>
      <c r="AK2886" s="33">
        <f t="shared" si="1382"/>
        <v>0</v>
      </c>
      <c r="AL2886" s="33">
        <f t="shared" si="1383"/>
        <v>0</v>
      </c>
      <c r="AM2886" s="34">
        <f t="shared" si="1384"/>
        <v>0</v>
      </c>
    </row>
    <row r="2887" spans="1:39" ht="15" customHeight="1" x14ac:dyDescent="0.3">
      <c r="A2887" s="166" t="s">
        <v>5321</v>
      </c>
      <c r="B2887" s="99">
        <v>24892</v>
      </c>
      <c r="C2887" s="99">
        <v>92831</v>
      </c>
      <c r="D2887" s="165">
        <v>45356</v>
      </c>
      <c r="E2887" s="165">
        <v>45525</v>
      </c>
      <c r="F2887" s="166">
        <v>2</v>
      </c>
      <c r="G2887" s="178">
        <v>1.53</v>
      </c>
      <c r="H2887" s="181">
        <v>0.25</v>
      </c>
      <c r="I2887" s="180">
        <v>3.9199999999999999E-2</v>
      </c>
      <c r="J2887" s="21">
        <f t="shared" si="1355"/>
        <v>0.47</v>
      </c>
      <c r="K2887" s="21" t="str">
        <f t="shared" si="1356"/>
        <v>Y</v>
      </c>
      <c r="L2887" s="37" t="str">
        <f t="shared" si="1357"/>
        <v>NA</v>
      </c>
      <c r="M2887" s="8" t="str">
        <f t="shared" si="1358"/>
        <v>Y</v>
      </c>
      <c r="N2887" s="42">
        <f t="shared" si="1359"/>
        <v>2</v>
      </c>
      <c r="O2887" s="43">
        <f t="shared" si="1360"/>
        <v>200000</v>
      </c>
      <c r="P2887" s="43" t="str">
        <f t="shared" si="1361"/>
        <v>NA</v>
      </c>
      <c r="Q2887" s="24">
        <f t="shared" si="1362"/>
        <v>25867.766399999997</v>
      </c>
      <c r="R2887" s="43">
        <f t="shared" si="1363"/>
        <v>0</v>
      </c>
      <c r="S2887" s="24">
        <f t="shared" si="1364"/>
        <v>1000000</v>
      </c>
      <c r="T2887" s="25" t="str">
        <f t="shared" si="1365"/>
        <v>N</v>
      </c>
      <c r="U2887" s="44">
        <f t="shared" si="1366"/>
        <v>1</v>
      </c>
      <c r="V2887" s="45">
        <f t="shared" si="1367"/>
        <v>20000</v>
      </c>
      <c r="W2887" s="45">
        <f t="shared" si="1368"/>
        <v>65000</v>
      </c>
      <c r="X2887" s="28">
        <f t="shared" si="1369"/>
        <v>0</v>
      </c>
      <c r="Y2887" s="28">
        <f t="shared" si="1370"/>
        <v>26881.782842879995</v>
      </c>
      <c r="Z2887" s="45">
        <f t="shared" si="1371"/>
        <v>0</v>
      </c>
      <c r="AA2887" s="29" t="str">
        <f t="shared" si="1372"/>
        <v>N</v>
      </c>
      <c r="AB2887" s="46">
        <f t="shared" si="1373"/>
        <v>0</v>
      </c>
      <c r="AC2887" s="31">
        <f t="shared" si="1374"/>
        <v>0</v>
      </c>
      <c r="AD2887" s="31">
        <f t="shared" si="1375"/>
        <v>0</v>
      </c>
      <c r="AE2887" s="31">
        <f t="shared" si="1376"/>
        <v>0</v>
      </c>
      <c r="AF2887" s="47">
        <f t="shared" si="1377"/>
        <v>0</v>
      </c>
      <c r="AG2887" s="31">
        <f t="shared" si="1378"/>
        <v>0</v>
      </c>
      <c r="AH2887" s="48">
        <f t="shared" si="1379"/>
        <v>0</v>
      </c>
      <c r="AI2887" s="33">
        <f t="shared" si="1380"/>
        <v>0</v>
      </c>
      <c r="AJ2887" s="33">
        <f t="shared" si="1381"/>
        <v>0</v>
      </c>
      <c r="AK2887" s="33">
        <f t="shared" si="1382"/>
        <v>0</v>
      </c>
      <c r="AL2887" s="33">
        <f t="shared" si="1383"/>
        <v>0</v>
      </c>
      <c r="AM2887" s="34">
        <f t="shared" si="1384"/>
        <v>26881.782842879995</v>
      </c>
    </row>
    <row r="2888" spans="1:39" ht="15" customHeight="1" x14ac:dyDescent="0.3">
      <c r="A2888" s="166" t="s">
        <v>5322</v>
      </c>
      <c r="B2888" s="99">
        <v>24435</v>
      </c>
      <c r="C2888" s="99">
        <v>98218</v>
      </c>
      <c r="D2888" s="165">
        <v>45125</v>
      </c>
      <c r="E2888" s="165">
        <v>45312</v>
      </c>
      <c r="F2888" s="166">
        <v>2</v>
      </c>
      <c r="G2888" s="178">
        <v>0.52</v>
      </c>
      <c r="H2888" s="181">
        <v>0.25</v>
      </c>
      <c r="I2888" s="180">
        <v>1.55E-2</v>
      </c>
      <c r="J2888" s="21">
        <f t="shared" si="1355"/>
        <v>1.48</v>
      </c>
      <c r="K2888" s="21" t="str">
        <f t="shared" si="1356"/>
        <v>Y</v>
      </c>
      <c r="L2888" s="37" t="str">
        <f t="shared" si="1357"/>
        <v>NA</v>
      </c>
      <c r="M2888" s="8" t="str">
        <f t="shared" si="1358"/>
        <v>Y</v>
      </c>
      <c r="N2888" s="42">
        <f t="shared" si="1359"/>
        <v>6</v>
      </c>
      <c r="O2888" s="43">
        <f t="shared" si="1360"/>
        <v>200000</v>
      </c>
      <c r="P2888" s="43" t="str">
        <f t="shared" si="1361"/>
        <v>NA</v>
      </c>
      <c r="Q2888" s="24">
        <f t="shared" si="1362"/>
        <v>24813.7425</v>
      </c>
      <c r="R2888" s="43">
        <f t="shared" si="1363"/>
        <v>0</v>
      </c>
      <c r="S2888" s="24">
        <f t="shared" si="1364"/>
        <v>1000000</v>
      </c>
      <c r="T2888" s="25" t="str">
        <f t="shared" si="1365"/>
        <v>Y</v>
      </c>
      <c r="U2888" s="44">
        <f t="shared" si="1366"/>
        <v>5</v>
      </c>
      <c r="V2888" s="45">
        <f t="shared" si="1367"/>
        <v>200000</v>
      </c>
      <c r="W2888" s="45">
        <f t="shared" si="1368"/>
        <v>1000000</v>
      </c>
      <c r="X2888" s="28">
        <f t="shared" si="1369"/>
        <v>25198.355508750003</v>
      </c>
      <c r="Y2888" s="28">
        <f t="shared" si="1370"/>
        <v>0</v>
      </c>
      <c r="Z2888" s="45" t="str">
        <f t="shared" si="1371"/>
        <v>NA</v>
      </c>
      <c r="AA2888" s="29" t="str">
        <f t="shared" si="1372"/>
        <v>N</v>
      </c>
      <c r="AB2888" s="46">
        <f t="shared" si="1373"/>
        <v>4</v>
      </c>
      <c r="AC2888" s="31">
        <f t="shared" si="1374"/>
        <v>20000</v>
      </c>
      <c r="AD2888" s="31">
        <f t="shared" si="1375"/>
        <v>65000</v>
      </c>
      <c r="AE2888" s="31">
        <f t="shared" si="1376"/>
        <v>20000</v>
      </c>
      <c r="AF2888" s="47">
        <f t="shared" si="1377"/>
        <v>5588.9300191356306</v>
      </c>
      <c r="AG2888" s="31">
        <f t="shared" si="1378"/>
        <v>0</v>
      </c>
      <c r="AH2888" s="48">
        <f t="shared" si="1379"/>
        <v>3</v>
      </c>
      <c r="AI2888" s="33">
        <f t="shared" si="1380"/>
        <v>20000</v>
      </c>
      <c r="AJ2888" s="33">
        <f t="shared" si="1381"/>
        <v>65000</v>
      </c>
      <c r="AK2888" s="33">
        <f t="shared" si="1382"/>
        <v>0</v>
      </c>
      <c r="AL2888" s="33">
        <f t="shared" si="1383"/>
        <v>25985.558434432234</v>
      </c>
      <c r="AM2888" s="34">
        <f t="shared" si="1384"/>
        <v>31574.488453567865</v>
      </c>
    </row>
    <row r="2889" spans="1:39" ht="15" customHeight="1" x14ac:dyDescent="0.3">
      <c r="A2889" s="166" t="s">
        <v>5323</v>
      </c>
      <c r="B2889" s="99">
        <v>9496</v>
      </c>
      <c r="C2889" s="99">
        <v>52987</v>
      </c>
      <c r="D2889" s="165">
        <v>45612</v>
      </c>
      <c r="E2889" s="165">
        <v>45809</v>
      </c>
      <c r="F2889" s="166">
        <v>2</v>
      </c>
      <c r="G2889" s="178">
        <v>0.11</v>
      </c>
      <c r="H2889" s="181">
        <v>1</v>
      </c>
      <c r="I2889" s="180">
        <v>2.7300000000000001E-2</v>
      </c>
      <c r="J2889" s="21">
        <f t="shared" si="1355"/>
        <v>1.89</v>
      </c>
      <c r="K2889" s="21" t="str">
        <f t="shared" si="1356"/>
        <v>Y</v>
      </c>
      <c r="L2889" s="37" t="str">
        <f t="shared" si="1357"/>
        <v>NA</v>
      </c>
      <c r="M2889" s="8" t="str">
        <f t="shared" si="1358"/>
        <v>Y</v>
      </c>
      <c r="N2889" s="42">
        <f t="shared" si="1359"/>
        <v>2</v>
      </c>
      <c r="O2889" s="43">
        <f t="shared" si="1360"/>
        <v>200000</v>
      </c>
      <c r="P2889" s="43" t="str">
        <f t="shared" si="1361"/>
        <v>NA</v>
      </c>
      <c r="Q2889" s="24">
        <f t="shared" si="1362"/>
        <v>9755.2408000000014</v>
      </c>
      <c r="R2889" s="43">
        <f t="shared" si="1363"/>
        <v>0</v>
      </c>
      <c r="S2889" s="24">
        <f t="shared" si="1364"/>
        <v>1000000</v>
      </c>
      <c r="T2889" s="25" t="str">
        <f t="shared" si="1365"/>
        <v>Y</v>
      </c>
      <c r="U2889" s="44">
        <f t="shared" si="1366"/>
        <v>1</v>
      </c>
      <c r="V2889" s="45">
        <f t="shared" si="1367"/>
        <v>200000</v>
      </c>
      <c r="W2889" s="45">
        <f t="shared" si="1368"/>
        <v>1000000</v>
      </c>
      <c r="X2889" s="28">
        <f t="shared" si="1369"/>
        <v>10021.558873840002</v>
      </c>
      <c r="Y2889" s="28">
        <f t="shared" si="1370"/>
        <v>0</v>
      </c>
      <c r="Z2889" s="45" t="str">
        <f t="shared" si="1371"/>
        <v>NA</v>
      </c>
      <c r="AA2889" s="29" t="str">
        <f t="shared" si="1372"/>
        <v>N</v>
      </c>
      <c r="AB2889" s="46">
        <f t="shared" si="1373"/>
        <v>0</v>
      </c>
      <c r="AC2889" s="31">
        <f t="shared" si="1374"/>
        <v>0</v>
      </c>
      <c r="AD2889" s="31">
        <f t="shared" si="1375"/>
        <v>0</v>
      </c>
      <c r="AE2889" s="31">
        <f t="shared" si="1376"/>
        <v>0</v>
      </c>
      <c r="AF2889" s="47">
        <f t="shared" si="1377"/>
        <v>0</v>
      </c>
      <c r="AG2889" s="31">
        <f t="shared" si="1378"/>
        <v>0</v>
      </c>
      <c r="AH2889" s="48">
        <f t="shared" si="1379"/>
        <v>0</v>
      </c>
      <c r="AI2889" s="33">
        <f t="shared" si="1380"/>
        <v>0</v>
      </c>
      <c r="AJ2889" s="33">
        <f t="shared" si="1381"/>
        <v>0</v>
      </c>
      <c r="AK2889" s="33">
        <f t="shared" si="1382"/>
        <v>0</v>
      </c>
      <c r="AL2889" s="33">
        <f t="shared" si="1383"/>
        <v>0</v>
      </c>
      <c r="AM2889" s="34">
        <f t="shared" si="1384"/>
        <v>0</v>
      </c>
    </row>
    <row r="2890" spans="1:39" ht="15" customHeight="1" x14ac:dyDescent="0.3">
      <c r="A2890" s="166" t="s">
        <v>5324</v>
      </c>
      <c r="B2890" s="99">
        <v>12540</v>
      </c>
      <c r="C2890" s="99">
        <v>88110</v>
      </c>
      <c r="D2890" s="165">
        <v>45060</v>
      </c>
      <c r="E2890" s="165">
        <v>45271</v>
      </c>
      <c r="F2890" s="166">
        <v>2</v>
      </c>
      <c r="G2890" s="178">
        <v>0.85</v>
      </c>
      <c r="H2890" s="181">
        <v>0.25</v>
      </c>
      <c r="I2890" s="180">
        <v>4.5499999999999999E-2</v>
      </c>
      <c r="J2890" s="21">
        <f t="shared" si="1355"/>
        <v>1.1499999999999999</v>
      </c>
      <c r="K2890" s="21" t="str">
        <f t="shared" si="1356"/>
        <v>Y</v>
      </c>
      <c r="L2890" s="37" t="str">
        <f t="shared" si="1357"/>
        <v>NA</v>
      </c>
      <c r="M2890" s="8" t="str">
        <f t="shared" si="1358"/>
        <v>Y</v>
      </c>
      <c r="N2890" s="42">
        <f t="shared" si="1359"/>
        <v>5</v>
      </c>
      <c r="O2890" s="43">
        <f t="shared" si="1360"/>
        <v>200000</v>
      </c>
      <c r="P2890" s="43" t="str">
        <f t="shared" si="1361"/>
        <v>NA</v>
      </c>
      <c r="Q2890" s="24">
        <f t="shared" si="1362"/>
        <v>13110.570000000002</v>
      </c>
      <c r="R2890" s="43">
        <f t="shared" si="1363"/>
        <v>0</v>
      </c>
      <c r="S2890" s="24">
        <f t="shared" si="1364"/>
        <v>1000000</v>
      </c>
      <c r="T2890" s="25" t="str">
        <f t="shared" si="1365"/>
        <v>Y</v>
      </c>
      <c r="U2890" s="44">
        <f t="shared" si="1366"/>
        <v>4</v>
      </c>
      <c r="V2890" s="45">
        <f t="shared" si="1367"/>
        <v>200000</v>
      </c>
      <c r="W2890" s="45">
        <f t="shared" si="1368"/>
        <v>1000000</v>
      </c>
      <c r="X2890" s="28">
        <f t="shared" si="1369"/>
        <v>13707.100935000002</v>
      </c>
      <c r="Y2890" s="28">
        <f t="shared" si="1370"/>
        <v>0</v>
      </c>
      <c r="Z2890" s="45" t="str">
        <f t="shared" si="1371"/>
        <v>NA</v>
      </c>
      <c r="AA2890" s="29" t="str">
        <f t="shared" si="1372"/>
        <v>N</v>
      </c>
      <c r="AB2890" s="46">
        <f t="shared" si="1373"/>
        <v>3</v>
      </c>
      <c r="AC2890" s="31">
        <f t="shared" si="1374"/>
        <v>20000</v>
      </c>
      <c r="AD2890" s="31">
        <f t="shared" si="1375"/>
        <v>65000</v>
      </c>
      <c r="AE2890" s="31">
        <f t="shared" si="1376"/>
        <v>14330.774027542504</v>
      </c>
      <c r="AF2890" s="47">
        <f t="shared" si="1377"/>
        <v>0</v>
      </c>
      <c r="AG2890" s="31">
        <f t="shared" si="1378"/>
        <v>0</v>
      </c>
      <c r="AH2890" s="48">
        <f t="shared" si="1379"/>
        <v>2</v>
      </c>
      <c r="AI2890" s="33">
        <f t="shared" si="1380"/>
        <v>20000</v>
      </c>
      <c r="AJ2890" s="33">
        <f t="shared" si="1381"/>
        <v>65000</v>
      </c>
      <c r="AK2890" s="33">
        <f t="shared" si="1382"/>
        <v>0</v>
      </c>
      <c r="AL2890" s="33">
        <f t="shared" si="1383"/>
        <v>14982.824245795689</v>
      </c>
      <c r="AM2890" s="34">
        <f t="shared" si="1384"/>
        <v>14982.824245795689</v>
      </c>
    </row>
    <row r="2891" spans="1:39" ht="15" customHeight="1" x14ac:dyDescent="0.3">
      <c r="A2891" s="166" t="s">
        <v>5325</v>
      </c>
      <c r="B2891" s="99">
        <v>15258</v>
      </c>
      <c r="C2891" s="99">
        <v>100723</v>
      </c>
      <c r="D2891" s="165">
        <v>45325</v>
      </c>
      <c r="E2891" s="165">
        <v>45648</v>
      </c>
      <c r="F2891" s="166">
        <v>4</v>
      </c>
      <c r="G2891" s="178">
        <v>2.87</v>
      </c>
      <c r="H2891" s="181">
        <v>1</v>
      </c>
      <c r="I2891" s="180">
        <v>3.5299999999999998E-2</v>
      </c>
      <c r="J2891" s="21">
        <f t="shared" si="1355"/>
        <v>1.1299999999999999</v>
      </c>
      <c r="K2891" s="21" t="str">
        <f t="shared" si="1356"/>
        <v>Y</v>
      </c>
      <c r="L2891" s="37" t="str">
        <f t="shared" si="1357"/>
        <v>NA</v>
      </c>
      <c r="M2891" s="8" t="str">
        <f t="shared" si="1358"/>
        <v>Y</v>
      </c>
      <c r="N2891" s="42">
        <f t="shared" si="1359"/>
        <v>2</v>
      </c>
      <c r="O2891" s="43">
        <f t="shared" si="1360"/>
        <v>200000</v>
      </c>
      <c r="P2891" s="43" t="str">
        <f t="shared" si="1361"/>
        <v>NA</v>
      </c>
      <c r="Q2891" s="24">
        <f t="shared" si="1362"/>
        <v>15796.607399999999</v>
      </c>
      <c r="R2891" s="43">
        <f t="shared" si="1363"/>
        <v>0</v>
      </c>
      <c r="S2891" s="24">
        <f t="shared" si="1364"/>
        <v>1000000</v>
      </c>
      <c r="T2891" s="25" t="str">
        <f t="shared" si="1365"/>
        <v>Y</v>
      </c>
      <c r="U2891" s="44">
        <f t="shared" si="1366"/>
        <v>1</v>
      </c>
      <c r="V2891" s="45">
        <f t="shared" si="1367"/>
        <v>200000</v>
      </c>
      <c r="W2891" s="45">
        <f t="shared" si="1368"/>
        <v>1000000</v>
      </c>
      <c r="X2891" s="28">
        <f t="shared" si="1369"/>
        <v>16354.227641219997</v>
      </c>
      <c r="Y2891" s="28">
        <f t="shared" si="1370"/>
        <v>0</v>
      </c>
      <c r="Z2891" s="45" t="str">
        <f t="shared" si="1371"/>
        <v>NA</v>
      </c>
      <c r="AA2891" s="29" t="str">
        <f t="shared" si="1372"/>
        <v>N</v>
      </c>
      <c r="AB2891" s="46">
        <f t="shared" si="1373"/>
        <v>0</v>
      </c>
      <c r="AC2891" s="31">
        <f t="shared" si="1374"/>
        <v>0</v>
      </c>
      <c r="AD2891" s="31">
        <f t="shared" si="1375"/>
        <v>0</v>
      </c>
      <c r="AE2891" s="31">
        <f t="shared" si="1376"/>
        <v>0</v>
      </c>
      <c r="AF2891" s="47">
        <f t="shared" si="1377"/>
        <v>0</v>
      </c>
      <c r="AG2891" s="31">
        <f t="shared" si="1378"/>
        <v>0</v>
      </c>
      <c r="AH2891" s="48">
        <f t="shared" si="1379"/>
        <v>0</v>
      </c>
      <c r="AI2891" s="33">
        <f t="shared" si="1380"/>
        <v>0</v>
      </c>
      <c r="AJ2891" s="33">
        <f t="shared" si="1381"/>
        <v>0</v>
      </c>
      <c r="AK2891" s="33">
        <f t="shared" si="1382"/>
        <v>0</v>
      </c>
      <c r="AL2891" s="33">
        <f t="shared" si="1383"/>
        <v>0</v>
      </c>
      <c r="AM2891" s="34">
        <f t="shared" si="1384"/>
        <v>0</v>
      </c>
    </row>
    <row r="2892" spans="1:39" ht="15" customHeight="1" x14ac:dyDescent="0.3">
      <c r="A2892" s="166" t="s">
        <v>5326</v>
      </c>
      <c r="B2892" s="99">
        <v>15642</v>
      </c>
      <c r="C2892" s="99">
        <v>48169</v>
      </c>
      <c r="D2892" s="165">
        <v>44563</v>
      </c>
      <c r="E2892" s="165">
        <v>44909</v>
      </c>
      <c r="F2892" s="166">
        <v>4</v>
      </c>
      <c r="G2892" s="178">
        <v>3.34</v>
      </c>
      <c r="H2892" s="181">
        <v>0.75</v>
      </c>
      <c r="I2892" s="180">
        <v>2.12E-2</v>
      </c>
      <c r="J2892" s="21">
        <f t="shared" si="1355"/>
        <v>0.66000000000000014</v>
      </c>
      <c r="K2892" s="21" t="str">
        <f t="shared" si="1356"/>
        <v>Y</v>
      </c>
      <c r="L2892" s="37" t="str">
        <f t="shared" si="1357"/>
        <v>NA</v>
      </c>
      <c r="M2892" s="8" t="str">
        <f t="shared" si="1358"/>
        <v>Y</v>
      </c>
      <c r="N2892" s="42">
        <f t="shared" si="1359"/>
        <v>1</v>
      </c>
      <c r="O2892" s="43">
        <f t="shared" si="1360"/>
        <v>200000</v>
      </c>
      <c r="P2892" s="43" t="str">
        <f t="shared" si="1361"/>
        <v>NA</v>
      </c>
      <c r="Q2892" s="24">
        <f t="shared" si="1362"/>
        <v>15973.610400000001</v>
      </c>
      <c r="R2892" s="43">
        <f t="shared" si="1363"/>
        <v>0</v>
      </c>
      <c r="S2892" s="24">
        <f t="shared" si="1364"/>
        <v>1000000</v>
      </c>
      <c r="T2892" s="25" t="str">
        <f t="shared" si="1365"/>
        <v>N</v>
      </c>
      <c r="U2892" s="44">
        <f t="shared" si="1366"/>
        <v>0</v>
      </c>
      <c r="V2892" s="45">
        <f t="shared" si="1367"/>
        <v>0</v>
      </c>
      <c r="W2892" s="45">
        <f t="shared" si="1368"/>
        <v>0</v>
      </c>
      <c r="X2892" s="28">
        <f t="shared" si="1369"/>
        <v>0</v>
      </c>
      <c r="Y2892" s="28">
        <f t="shared" si="1370"/>
        <v>0</v>
      </c>
      <c r="Z2892" s="45">
        <f t="shared" si="1371"/>
        <v>0</v>
      </c>
      <c r="AA2892" s="29" t="str">
        <f t="shared" si="1372"/>
        <v>N</v>
      </c>
      <c r="AB2892" s="46">
        <f t="shared" si="1373"/>
        <v>0</v>
      </c>
      <c r="AC2892" s="31">
        <f t="shared" si="1374"/>
        <v>0</v>
      </c>
      <c r="AD2892" s="31">
        <f t="shared" si="1375"/>
        <v>0</v>
      </c>
      <c r="AE2892" s="31">
        <f t="shared" si="1376"/>
        <v>0</v>
      </c>
      <c r="AF2892" s="47">
        <f t="shared" si="1377"/>
        <v>0</v>
      </c>
      <c r="AG2892" s="31">
        <f t="shared" si="1378"/>
        <v>0</v>
      </c>
      <c r="AH2892" s="48">
        <f t="shared" si="1379"/>
        <v>0</v>
      </c>
      <c r="AI2892" s="33">
        <f t="shared" si="1380"/>
        <v>0</v>
      </c>
      <c r="AJ2892" s="33">
        <f t="shared" si="1381"/>
        <v>0</v>
      </c>
      <c r="AK2892" s="33">
        <f t="shared" si="1382"/>
        <v>0</v>
      </c>
      <c r="AL2892" s="33">
        <f t="shared" si="1383"/>
        <v>0</v>
      </c>
      <c r="AM2892" s="34">
        <f t="shared" si="1384"/>
        <v>0</v>
      </c>
    </row>
    <row r="2893" spans="1:39" ht="15" customHeight="1" x14ac:dyDescent="0.3">
      <c r="A2893" s="166" t="s">
        <v>5327</v>
      </c>
      <c r="B2893" s="99">
        <v>19276</v>
      </c>
      <c r="C2893" s="99">
        <v>106460</v>
      </c>
      <c r="D2893" s="165">
        <v>45384</v>
      </c>
      <c r="E2893" s="165">
        <v>45682</v>
      </c>
      <c r="F2893" s="166">
        <v>2</v>
      </c>
      <c r="G2893" s="178">
        <v>0.85</v>
      </c>
      <c r="H2893" s="181">
        <v>0.75</v>
      </c>
      <c r="I2893" s="180">
        <v>6.7199999999999996E-2</v>
      </c>
      <c r="J2893" s="21">
        <f t="shared" si="1355"/>
        <v>1.1499999999999999</v>
      </c>
      <c r="K2893" s="21" t="str">
        <f t="shared" si="1356"/>
        <v>Y</v>
      </c>
      <c r="L2893" s="37" t="str">
        <f t="shared" si="1357"/>
        <v>NA</v>
      </c>
      <c r="M2893" s="8" t="str">
        <f t="shared" si="1358"/>
        <v>Y</v>
      </c>
      <c r="N2893" s="42">
        <f t="shared" si="1359"/>
        <v>2</v>
      </c>
      <c r="O2893" s="43">
        <f t="shared" si="1360"/>
        <v>200000</v>
      </c>
      <c r="P2893" s="43" t="str">
        <f t="shared" si="1361"/>
        <v>NA</v>
      </c>
      <c r="Q2893" s="24">
        <f t="shared" si="1362"/>
        <v>20571.3472</v>
      </c>
      <c r="R2893" s="43">
        <f t="shared" si="1363"/>
        <v>0</v>
      </c>
      <c r="S2893" s="24">
        <f t="shared" si="1364"/>
        <v>1000000</v>
      </c>
      <c r="T2893" s="25" t="str">
        <f t="shared" si="1365"/>
        <v>Y</v>
      </c>
      <c r="U2893" s="44">
        <f t="shared" si="1366"/>
        <v>1</v>
      </c>
      <c r="V2893" s="45">
        <f t="shared" si="1367"/>
        <v>200000</v>
      </c>
      <c r="W2893" s="45">
        <f t="shared" si="1368"/>
        <v>1000000</v>
      </c>
      <c r="X2893" s="28">
        <f t="shared" si="1369"/>
        <v>21953.74173184</v>
      </c>
      <c r="Y2893" s="28">
        <f t="shared" si="1370"/>
        <v>0</v>
      </c>
      <c r="Z2893" s="45" t="str">
        <f t="shared" si="1371"/>
        <v>NA</v>
      </c>
      <c r="AA2893" s="29" t="str">
        <f t="shared" si="1372"/>
        <v>N</v>
      </c>
      <c r="AB2893" s="46">
        <f t="shared" si="1373"/>
        <v>0</v>
      </c>
      <c r="AC2893" s="31">
        <f t="shared" si="1374"/>
        <v>0</v>
      </c>
      <c r="AD2893" s="31">
        <f t="shared" si="1375"/>
        <v>0</v>
      </c>
      <c r="AE2893" s="31">
        <f t="shared" si="1376"/>
        <v>0</v>
      </c>
      <c r="AF2893" s="47">
        <f t="shared" si="1377"/>
        <v>0</v>
      </c>
      <c r="AG2893" s="31">
        <f t="shared" si="1378"/>
        <v>0</v>
      </c>
      <c r="AH2893" s="48">
        <f t="shared" si="1379"/>
        <v>0</v>
      </c>
      <c r="AI2893" s="33">
        <f t="shared" si="1380"/>
        <v>0</v>
      </c>
      <c r="AJ2893" s="33">
        <f t="shared" si="1381"/>
        <v>0</v>
      </c>
      <c r="AK2893" s="33">
        <f t="shared" si="1382"/>
        <v>0</v>
      </c>
      <c r="AL2893" s="33">
        <f t="shared" si="1383"/>
        <v>0</v>
      </c>
      <c r="AM2893" s="34">
        <f t="shared" si="1384"/>
        <v>0</v>
      </c>
    </row>
    <row r="2894" spans="1:39" ht="15" customHeight="1" x14ac:dyDescent="0.3">
      <c r="A2894" s="166" t="s">
        <v>5328</v>
      </c>
      <c r="B2894" s="99">
        <v>10509</v>
      </c>
      <c r="C2894" s="99">
        <v>30520</v>
      </c>
      <c r="D2894" s="165">
        <v>45159</v>
      </c>
      <c r="E2894" s="165">
        <v>45513</v>
      </c>
      <c r="F2894" s="166">
        <v>2</v>
      </c>
      <c r="G2894" s="178">
        <v>1.1100000000000001</v>
      </c>
      <c r="H2894" s="181">
        <v>0.5</v>
      </c>
      <c r="I2894" s="180">
        <v>7.8399999999999997E-2</v>
      </c>
      <c r="J2894" s="21">
        <f t="shared" si="1355"/>
        <v>0.8899999999999999</v>
      </c>
      <c r="K2894" s="21" t="str">
        <f t="shared" si="1356"/>
        <v>Y</v>
      </c>
      <c r="L2894" s="37" t="str">
        <f t="shared" si="1357"/>
        <v>NA</v>
      </c>
      <c r="M2894" s="8" t="str">
        <f t="shared" si="1358"/>
        <v>Y</v>
      </c>
      <c r="N2894" s="42">
        <f t="shared" si="1359"/>
        <v>2</v>
      </c>
      <c r="O2894" s="43">
        <f t="shared" si="1360"/>
        <v>200000</v>
      </c>
      <c r="P2894" s="43" t="str">
        <f t="shared" si="1361"/>
        <v>NA</v>
      </c>
      <c r="Q2894" s="24">
        <f t="shared" si="1362"/>
        <v>11332.9056</v>
      </c>
      <c r="R2894" s="43">
        <f t="shared" si="1363"/>
        <v>0</v>
      </c>
      <c r="S2894" s="24">
        <f t="shared" si="1364"/>
        <v>1000000</v>
      </c>
      <c r="T2894" s="25" t="str">
        <f t="shared" si="1365"/>
        <v>N</v>
      </c>
      <c r="U2894" s="44">
        <f t="shared" si="1366"/>
        <v>1</v>
      </c>
      <c r="V2894" s="45">
        <f t="shared" si="1367"/>
        <v>20000</v>
      </c>
      <c r="W2894" s="45">
        <f t="shared" si="1368"/>
        <v>65000</v>
      </c>
      <c r="X2894" s="28">
        <f t="shared" si="1369"/>
        <v>12221.405399040001</v>
      </c>
      <c r="Y2894" s="28">
        <f t="shared" si="1370"/>
        <v>0</v>
      </c>
      <c r="Z2894" s="45">
        <f t="shared" si="1371"/>
        <v>10925.689000960001</v>
      </c>
      <c r="AA2894" s="29" t="str">
        <f t="shared" si="1372"/>
        <v>N</v>
      </c>
      <c r="AB2894" s="46">
        <f t="shared" si="1373"/>
        <v>0</v>
      </c>
      <c r="AC2894" s="31">
        <f t="shared" si="1374"/>
        <v>0</v>
      </c>
      <c r="AD2894" s="31">
        <f t="shared" si="1375"/>
        <v>0</v>
      </c>
      <c r="AE2894" s="31">
        <f t="shared" si="1376"/>
        <v>0</v>
      </c>
      <c r="AF2894" s="47">
        <f t="shared" si="1377"/>
        <v>0</v>
      </c>
      <c r="AG2894" s="31">
        <f t="shared" si="1378"/>
        <v>0</v>
      </c>
      <c r="AH2894" s="48">
        <f t="shared" si="1379"/>
        <v>0</v>
      </c>
      <c r="AI2894" s="33">
        <f t="shared" si="1380"/>
        <v>0</v>
      </c>
      <c r="AJ2894" s="33">
        <f t="shared" si="1381"/>
        <v>0</v>
      </c>
      <c r="AK2894" s="33">
        <f t="shared" si="1382"/>
        <v>0</v>
      </c>
      <c r="AL2894" s="33">
        <f t="shared" si="1383"/>
        <v>0</v>
      </c>
      <c r="AM2894" s="34">
        <f t="shared" si="1384"/>
        <v>0</v>
      </c>
    </row>
    <row r="2895" spans="1:39" ht="15" customHeight="1" x14ac:dyDescent="0.3">
      <c r="A2895" s="166" t="s">
        <v>5329</v>
      </c>
      <c r="B2895" s="99">
        <v>9839</v>
      </c>
      <c r="C2895" s="99">
        <v>50807</v>
      </c>
      <c r="D2895" s="165">
        <v>45994</v>
      </c>
      <c r="E2895" s="165">
        <v>46098</v>
      </c>
      <c r="F2895" s="166">
        <v>4</v>
      </c>
      <c r="G2895" s="178">
        <v>0.87</v>
      </c>
      <c r="H2895" s="181">
        <v>0.5</v>
      </c>
      <c r="I2895" s="180">
        <v>6.8199999999999997E-2</v>
      </c>
      <c r="J2895" s="21">
        <f t="shared" si="1355"/>
        <v>3.13</v>
      </c>
      <c r="K2895" s="21" t="str">
        <f t="shared" si="1356"/>
        <v>Y</v>
      </c>
      <c r="L2895" s="37" t="str">
        <f t="shared" si="1357"/>
        <v>NA</v>
      </c>
      <c r="M2895" s="8" t="str">
        <f t="shared" si="1358"/>
        <v>Y</v>
      </c>
      <c r="N2895" s="42">
        <f t="shared" si="1359"/>
        <v>7</v>
      </c>
      <c r="O2895" s="43">
        <f t="shared" si="1360"/>
        <v>200000</v>
      </c>
      <c r="P2895" s="43" t="str">
        <f t="shared" si="1361"/>
        <v>NA</v>
      </c>
      <c r="Q2895" s="24">
        <f t="shared" si="1362"/>
        <v>10510.0198</v>
      </c>
      <c r="R2895" s="43">
        <f t="shared" si="1363"/>
        <v>0</v>
      </c>
      <c r="S2895" s="24">
        <f t="shared" si="1364"/>
        <v>1000000</v>
      </c>
      <c r="T2895" s="25" t="str">
        <f t="shared" si="1365"/>
        <v>Y</v>
      </c>
      <c r="U2895" s="44">
        <f t="shared" si="1366"/>
        <v>6</v>
      </c>
      <c r="V2895" s="45">
        <f t="shared" si="1367"/>
        <v>200000</v>
      </c>
      <c r="W2895" s="45">
        <f t="shared" si="1368"/>
        <v>1000000</v>
      </c>
      <c r="X2895" s="28">
        <f t="shared" si="1369"/>
        <v>11226.80315036</v>
      </c>
      <c r="Y2895" s="28">
        <f t="shared" si="1370"/>
        <v>0</v>
      </c>
      <c r="Z2895" s="45" t="str">
        <f t="shared" si="1371"/>
        <v>NA</v>
      </c>
      <c r="AA2895" s="29" t="str">
        <f t="shared" si="1372"/>
        <v>Y</v>
      </c>
      <c r="AB2895" s="46">
        <f t="shared" si="1373"/>
        <v>5</v>
      </c>
      <c r="AC2895" s="31">
        <f t="shared" si="1374"/>
        <v>200000</v>
      </c>
      <c r="AD2895" s="31">
        <f t="shared" si="1375"/>
        <v>1000000</v>
      </c>
      <c r="AE2895" s="31">
        <f t="shared" si="1376"/>
        <v>11992.471125214552</v>
      </c>
      <c r="AF2895" s="47">
        <f t="shared" si="1377"/>
        <v>0</v>
      </c>
      <c r="AG2895" s="31" t="str">
        <f t="shared" si="1378"/>
        <v>NA</v>
      </c>
      <c r="AH2895" s="48">
        <f t="shared" si="1379"/>
        <v>4</v>
      </c>
      <c r="AI2895" s="33">
        <f t="shared" si="1380"/>
        <v>20000</v>
      </c>
      <c r="AJ2895" s="33">
        <f t="shared" si="1381"/>
        <v>65000</v>
      </c>
      <c r="AK2895" s="33">
        <f t="shared" si="1382"/>
        <v>12810.357655954185</v>
      </c>
      <c r="AL2895" s="33">
        <f t="shared" si="1383"/>
        <v>0</v>
      </c>
      <c r="AM2895" s="34">
        <f t="shared" si="1384"/>
        <v>0</v>
      </c>
    </row>
    <row r="2896" spans="1:39" ht="15" customHeight="1" x14ac:dyDescent="0.3">
      <c r="A2896" s="166" t="s">
        <v>5330</v>
      </c>
      <c r="B2896" s="99">
        <v>21191</v>
      </c>
      <c r="C2896" s="99">
        <v>92002</v>
      </c>
      <c r="D2896" s="165">
        <v>44659</v>
      </c>
      <c r="E2896" s="165">
        <v>44977</v>
      </c>
      <c r="F2896" s="166">
        <v>4</v>
      </c>
      <c r="G2896" s="178">
        <v>2.76</v>
      </c>
      <c r="H2896" s="181">
        <v>0.75</v>
      </c>
      <c r="I2896" s="180">
        <v>7.5499999999999998E-2</v>
      </c>
      <c r="J2896" s="21">
        <f t="shared" si="1355"/>
        <v>1.2400000000000002</v>
      </c>
      <c r="K2896" s="21" t="str">
        <f t="shared" si="1356"/>
        <v>Y</v>
      </c>
      <c r="L2896" s="37" t="str">
        <f t="shared" si="1357"/>
        <v>NA</v>
      </c>
      <c r="M2896" s="8" t="str">
        <f t="shared" si="1358"/>
        <v>Y</v>
      </c>
      <c r="N2896" s="42">
        <f t="shared" si="1359"/>
        <v>2</v>
      </c>
      <c r="O2896" s="43">
        <f t="shared" si="1360"/>
        <v>200000</v>
      </c>
      <c r="P2896" s="43" t="str">
        <f t="shared" si="1361"/>
        <v>NA</v>
      </c>
      <c r="Q2896" s="24">
        <f t="shared" si="1362"/>
        <v>22790.920499999997</v>
      </c>
      <c r="R2896" s="43">
        <f t="shared" si="1363"/>
        <v>0</v>
      </c>
      <c r="S2896" s="24">
        <f t="shared" si="1364"/>
        <v>1000000</v>
      </c>
      <c r="T2896" s="25" t="str">
        <f t="shared" si="1365"/>
        <v>Y</v>
      </c>
      <c r="U2896" s="44">
        <f t="shared" si="1366"/>
        <v>1</v>
      </c>
      <c r="V2896" s="45">
        <f t="shared" si="1367"/>
        <v>200000</v>
      </c>
      <c r="W2896" s="45">
        <f t="shared" si="1368"/>
        <v>1000000</v>
      </c>
      <c r="X2896" s="28">
        <f t="shared" si="1369"/>
        <v>24511.634997749996</v>
      </c>
      <c r="Y2896" s="28">
        <f t="shared" si="1370"/>
        <v>0</v>
      </c>
      <c r="Z2896" s="45" t="str">
        <f t="shared" si="1371"/>
        <v>NA</v>
      </c>
      <c r="AA2896" s="29" t="str">
        <f t="shared" si="1372"/>
        <v>N</v>
      </c>
      <c r="AB2896" s="46">
        <f t="shared" si="1373"/>
        <v>0</v>
      </c>
      <c r="AC2896" s="31">
        <f t="shared" si="1374"/>
        <v>0</v>
      </c>
      <c r="AD2896" s="31">
        <f t="shared" si="1375"/>
        <v>0</v>
      </c>
      <c r="AE2896" s="31">
        <f t="shared" si="1376"/>
        <v>0</v>
      </c>
      <c r="AF2896" s="47">
        <f t="shared" si="1377"/>
        <v>0</v>
      </c>
      <c r="AG2896" s="31">
        <f t="shared" si="1378"/>
        <v>0</v>
      </c>
      <c r="AH2896" s="48">
        <f t="shared" si="1379"/>
        <v>0</v>
      </c>
      <c r="AI2896" s="33">
        <f t="shared" si="1380"/>
        <v>0</v>
      </c>
      <c r="AJ2896" s="33">
        <f t="shared" si="1381"/>
        <v>0</v>
      </c>
      <c r="AK2896" s="33">
        <f t="shared" si="1382"/>
        <v>0</v>
      </c>
      <c r="AL2896" s="33">
        <f t="shared" si="1383"/>
        <v>0</v>
      </c>
      <c r="AM2896" s="34">
        <f t="shared" si="1384"/>
        <v>0</v>
      </c>
    </row>
    <row r="2897" spans="1:39" ht="15" customHeight="1" x14ac:dyDescent="0.3">
      <c r="A2897" s="166" t="s">
        <v>5331</v>
      </c>
      <c r="B2897" s="99">
        <v>19410</v>
      </c>
      <c r="C2897" s="99">
        <v>38360</v>
      </c>
      <c r="D2897" s="165">
        <v>45244</v>
      </c>
      <c r="E2897" s="165">
        <v>45500</v>
      </c>
      <c r="F2897" s="166">
        <v>4</v>
      </c>
      <c r="G2897" s="178">
        <v>3.21</v>
      </c>
      <c r="H2897" s="181">
        <v>0.25</v>
      </c>
      <c r="I2897" s="180">
        <v>3.9600000000000003E-2</v>
      </c>
      <c r="J2897" s="21">
        <f t="shared" si="1355"/>
        <v>0.79</v>
      </c>
      <c r="K2897" s="21" t="str">
        <f t="shared" si="1356"/>
        <v>Y</v>
      </c>
      <c r="L2897" s="37" t="str">
        <f t="shared" si="1357"/>
        <v>NA</v>
      </c>
      <c r="M2897" s="8" t="str">
        <f t="shared" si="1358"/>
        <v>Y</v>
      </c>
      <c r="N2897" s="42">
        <f t="shared" si="1359"/>
        <v>4</v>
      </c>
      <c r="O2897" s="43">
        <f t="shared" si="1360"/>
        <v>200000</v>
      </c>
      <c r="P2897" s="43" t="str">
        <f t="shared" si="1361"/>
        <v>NA</v>
      </c>
      <c r="Q2897" s="24">
        <f t="shared" si="1362"/>
        <v>20178.636000000002</v>
      </c>
      <c r="R2897" s="43">
        <f t="shared" si="1363"/>
        <v>0</v>
      </c>
      <c r="S2897" s="24">
        <f t="shared" si="1364"/>
        <v>1000000</v>
      </c>
      <c r="T2897" s="25" t="str">
        <f t="shared" si="1365"/>
        <v>N</v>
      </c>
      <c r="U2897" s="44">
        <f t="shared" si="1366"/>
        <v>3</v>
      </c>
      <c r="V2897" s="45">
        <f t="shared" si="1367"/>
        <v>20000</v>
      </c>
      <c r="W2897" s="45">
        <f t="shared" si="1368"/>
        <v>65000</v>
      </c>
      <c r="X2897" s="28">
        <f t="shared" si="1369"/>
        <v>20000</v>
      </c>
      <c r="Y2897" s="28">
        <f t="shared" si="1370"/>
        <v>977.70998560000226</v>
      </c>
      <c r="Z2897" s="45">
        <f t="shared" si="1371"/>
        <v>0</v>
      </c>
      <c r="AA2897" s="29" t="str">
        <f t="shared" si="1372"/>
        <v>N</v>
      </c>
      <c r="AB2897" s="46">
        <f t="shared" si="1373"/>
        <v>2</v>
      </c>
      <c r="AC2897" s="31">
        <f t="shared" si="1374"/>
        <v>20000</v>
      </c>
      <c r="AD2897" s="31">
        <f t="shared" si="1375"/>
        <v>65000</v>
      </c>
      <c r="AE2897" s="31">
        <f t="shared" si="1376"/>
        <v>0</v>
      </c>
      <c r="AF2897" s="47">
        <f t="shared" si="1377"/>
        <v>21808.427301029766</v>
      </c>
      <c r="AG2897" s="31">
        <f t="shared" si="1378"/>
        <v>0</v>
      </c>
      <c r="AH2897" s="48">
        <f t="shared" si="1379"/>
        <v>1</v>
      </c>
      <c r="AI2897" s="33">
        <f t="shared" si="1380"/>
        <v>20000</v>
      </c>
      <c r="AJ2897" s="33">
        <f t="shared" si="1381"/>
        <v>65000</v>
      </c>
      <c r="AK2897" s="33">
        <f t="shared" si="1382"/>
        <v>0</v>
      </c>
      <c r="AL2897" s="33">
        <f t="shared" si="1383"/>
        <v>22672.041022150544</v>
      </c>
      <c r="AM2897" s="34">
        <f t="shared" si="1384"/>
        <v>45458.178308780312</v>
      </c>
    </row>
    <row r="2898" spans="1:39" ht="15" customHeight="1" x14ac:dyDescent="0.3">
      <c r="A2898" s="166" t="s">
        <v>5332</v>
      </c>
      <c r="B2898" s="99">
        <v>20130</v>
      </c>
      <c r="C2898" s="99">
        <v>89363</v>
      </c>
      <c r="D2898" s="165">
        <v>46127</v>
      </c>
      <c r="E2898" s="165">
        <v>46186</v>
      </c>
      <c r="F2898" s="166">
        <v>4</v>
      </c>
      <c r="G2898" s="178">
        <v>3.34</v>
      </c>
      <c r="H2898" s="181">
        <v>0.25</v>
      </c>
      <c r="I2898" s="180">
        <v>6.0100000000000001E-2</v>
      </c>
      <c r="J2898" s="21">
        <f t="shared" si="1355"/>
        <v>0.66000000000000014</v>
      </c>
      <c r="K2898" s="21" t="str">
        <f t="shared" si="1356"/>
        <v>Y</v>
      </c>
      <c r="L2898" s="37" t="str">
        <f t="shared" si="1357"/>
        <v>NA</v>
      </c>
      <c r="M2898" s="8" t="str">
        <f t="shared" si="1358"/>
        <v>Y</v>
      </c>
      <c r="N2898" s="42">
        <f t="shared" si="1359"/>
        <v>3</v>
      </c>
      <c r="O2898" s="43">
        <f t="shared" si="1360"/>
        <v>200000</v>
      </c>
      <c r="P2898" s="43" t="str">
        <f t="shared" si="1361"/>
        <v>NA</v>
      </c>
      <c r="Q2898" s="24">
        <f t="shared" si="1362"/>
        <v>21339.813000000002</v>
      </c>
      <c r="R2898" s="43">
        <f t="shared" si="1363"/>
        <v>0</v>
      </c>
      <c r="S2898" s="24">
        <f t="shared" si="1364"/>
        <v>1000000</v>
      </c>
      <c r="T2898" s="25" t="str">
        <f t="shared" si="1365"/>
        <v>N</v>
      </c>
      <c r="U2898" s="44">
        <f t="shared" si="1366"/>
        <v>2</v>
      </c>
      <c r="V2898" s="45">
        <f t="shared" si="1367"/>
        <v>20000</v>
      </c>
      <c r="W2898" s="45">
        <f t="shared" si="1368"/>
        <v>65000</v>
      </c>
      <c r="X2898" s="28">
        <f t="shared" si="1369"/>
        <v>0</v>
      </c>
      <c r="Y2898" s="28">
        <f t="shared" si="1370"/>
        <v>22622.335761300004</v>
      </c>
      <c r="Z2898" s="45">
        <f t="shared" si="1371"/>
        <v>0</v>
      </c>
      <c r="AA2898" s="29" t="str">
        <f t="shared" si="1372"/>
        <v>N</v>
      </c>
      <c r="AB2898" s="46">
        <f t="shared" si="1373"/>
        <v>1</v>
      </c>
      <c r="AC2898" s="31">
        <f t="shared" si="1374"/>
        <v>20000</v>
      </c>
      <c r="AD2898" s="31">
        <f t="shared" si="1375"/>
        <v>65000</v>
      </c>
      <c r="AE2898" s="31">
        <f t="shared" si="1376"/>
        <v>0</v>
      </c>
      <c r="AF2898" s="47">
        <f t="shared" si="1377"/>
        <v>23981.938140554135</v>
      </c>
      <c r="AG2898" s="31">
        <f t="shared" si="1378"/>
        <v>0</v>
      </c>
      <c r="AH2898" s="48">
        <f t="shared" si="1379"/>
        <v>0</v>
      </c>
      <c r="AI2898" s="33">
        <f t="shared" si="1380"/>
        <v>0</v>
      </c>
      <c r="AJ2898" s="33">
        <f t="shared" si="1381"/>
        <v>0</v>
      </c>
      <c r="AK2898" s="33">
        <f t="shared" si="1382"/>
        <v>0</v>
      </c>
      <c r="AL2898" s="33">
        <f t="shared" si="1383"/>
        <v>0</v>
      </c>
      <c r="AM2898" s="34">
        <f t="shared" si="1384"/>
        <v>46604.27390185414</v>
      </c>
    </row>
    <row r="2899" spans="1:39" ht="15" customHeight="1" x14ac:dyDescent="0.3">
      <c r="A2899" s="166" t="s">
        <v>5333</v>
      </c>
      <c r="B2899" s="99">
        <v>24466</v>
      </c>
      <c r="C2899" s="99">
        <v>100928</v>
      </c>
      <c r="D2899" s="165">
        <v>45417</v>
      </c>
      <c r="E2899" s="165">
        <v>45683</v>
      </c>
      <c r="F2899" s="166">
        <v>2</v>
      </c>
      <c r="G2899" s="178">
        <v>0.95</v>
      </c>
      <c r="H2899" s="181">
        <v>0.5</v>
      </c>
      <c r="I2899" s="180">
        <v>3.7499999999999999E-2</v>
      </c>
      <c r="J2899" s="21">
        <f t="shared" si="1355"/>
        <v>1.05</v>
      </c>
      <c r="K2899" s="21" t="str">
        <f t="shared" si="1356"/>
        <v>Y</v>
      </c>
      <c r="L2899" s="37" t="str">
        <f t="shared" si="1357"/>
        <v>NA</v>
      </c>
      <c r="M2899" s="8" t="str">
        <f t="shared" si="1358"/>
        <v>Y</v>
      </c>
      <c r="N2899" s="42">
        <f t="shared" si="1359"/>
        <v>3</v>
      </c>
      <c r="O2899" s="43">
        <f t="shared" si="1360"/>
        <v>200000</v>
      </c>
      <c r="P2899" s="43" t="str">
        <f t="shared" si="1361"/>
        <v>NA</v>
      </c>
      <c r="Q2899" s="24">
        <f t="shared" si="1362"/>
        <v>25383.475000000002</v>
      </c>
      <c r="R2899" s="43">
        <f t="shared" si="1363"/>
        <v>0</v>
      </c>
      <c r="S2899" s="24">
        <f t="shared" si="1364"/>
        <v>1000000</v>
      </c>
      <c r="T2899" s="25" t="str">
        <f t="shared" si="1365"/>
        <v>Y</v>
      </c>
      <c r="U2899" s="44">
        <f t="shared" si="1366"/>
        <v>2</v>
      </c>
      <c r="V2899" s="45">
        <f t="shared" si="1367"/>
        <v>200000</v>
      </c>
      <c r="W2899" s="45">
        <f t="shared" si="1368"/>
        <v>1000000</v>
      </c>
      <c r="X2899" s="28">
        <f t="shared" si="1369"/>
        <v>26335.355312500003</v>
      </c>
      <c r="Y2899" s="28">
        <f t="shared" si="1370"/>
        <v>0</v>
      </c>
      <c r="Z2899" s="45" t="str">
        <f t="shared" si="1371"/>
        <v>NA</v>
      </c>
      <c r="AA2899" s="29" t="str">
        <f t="shared" si="1372"/>
        <v>N</v>
      </c>
      <c r="AB2899" s="46">
        <f t="shared" si="1373"/>
        <v>1</v>
      </c>
      <c r="AC2899" s="31">
        <f t="shared" si="1374"/>
        <v>20000</v>
      </c>
      <c r="AD2899" s="31">
        <f t="shared" si="1375"/>
        <v>65000</v>
      </c>
      <c r="AE2899" s="31">
        <f t="shared" si="1376"/>
        <v>20000</v>
      </c>
      <c r="AF2899" s="47">
        <f t="shared" si="1377"/>
        <v>7322.9311367187547</v>
      </c>
      <c r="AG2899" s="31">
        <f t="shared" si="1378"/>
        <v>0</v>
      </c>
      <c r="AH2899" s="48">
        <f t="shared" si="1379"/>
        <v>0</v>
      </c>
      <c r="AI2899" s="33">
        <f t="shared" si="1380"/>
        <v>0</v>
      </c>
      <c r="AJ2899" s="33">
        <f t="shared" si="1381"/>
        <v>0</v>
      </c>
      <c r="AK2899" s="33">
        <f t="shared" si="1382"/>
        <v>0</v>
      </c>
      <c r="AL2899" s="33">
        <f t="shared" si="1383"/>
        <v>0</v>
      </c>
      <c r="AM2899" s="34">
        <f t="shared" si="1384"/>
        <v>7322.9311367187547</v>
      </c>
    </row>
    <row r="2900" spans="1:39" ht="15" customHeight="1" x14ac:dyDescent="0.3">
      <c r="A2900" s="166" t="s">
        <v>5334</v>
      </c>
      <c r="B2900" s="99">
        <v>9943</v>
      </c>
      <c r="C2900" s="99">
        <v>28052</v>
      </c>
      <c r="D2900" s="165">
        <v>45282</v>
      </c>
      <c r="E2900" s="165">
        <v>45364</v>
      </c>
      <c r="F2900" s="166">
        <v>4</v>
      </c>
      <c r="G2900" s="178">
        <v>3.93</v>
      </c>
      <c r="H2900" s="181">
        <v>0.25</v>
      </c>
      <c r="I2900" s="180">
        <v>5.0299999999999997E-2</v>
      </c>
      <c r="J2900" s="21">
        <f t="shared" si="1355"/>
        <v>6.999999999999984E-2</v>
      </c>
      <c r="K2900" s="21" t="str">
        <f t="shared" si="1356"/>
        <v>Y</v>
      </c>
      <c r="L2900" s="37" t="str">
        <f t="shared" si="1357"/>
        <v>NA</v>
      </c>
      <c r="M2900" s="8" t="str">
        <f t="shared" si="1358"/>
        <v>Y</v>
      </c>
      <c r="N2900" s="42">
        <f t="shared" si="1359"/>
        <v>1</v>
      </c>
      <c r="O2900" s="43">
        <f t="shared" si="1360"/>
        <v>200000</v>
      </c>
      <c r="P2900" s="43" t="str">
        <f t="shared" si="1361"/>
        <v>NA</v>
      </c>
      <c r="Q2900" s="24">
        <f t="shared" si="1362"/>
        <v>10443.132900000001</v>
      </c>
      <c r="R2900" s="43">
        <f t="shared" si="1363"/>
        <v>0</v>
      </c>
      <c r="S2900" s="24">
        <f t="shared" si="1364"/>
        <v>1000000</v>
      </c>
      <c r="T2900" s="25" t="str">
        <f t="shared" si="1365"/>
        <v>N</v>
      </c>
      <c r="U2900" s="44">
        <f t="shared" si="1366"/>
        <v>0</v>
      </c>
      <c r="V2900" s="45">
        <f t="shared" si="1367"/>
        <v>0</v>
      </c>
      <c r="W2900" s="45">
        <f t="shared" si="1368"/>
        <v>0</v>
      </c>
      <c r="X2900" s="28">
        <f t="shared" si="1369"/>
        <v>0</v>
      </c>
      <c r="Y2900" s="28">
        <f t="shared" si="1370"/>
        <v>0</v>
      </c>
      <c r="Z2900" s="45">
        <f t="shared" si="1371"/>
        <v>0</v>
      </c>
      <c r="AA2900" s="29" t="str">
        <f t="shared" si="1372"/>
        <v>N</v>
      </c>
      <c r="AB2900" s="46">
        <f t="shared" si="1373"/>
        <v>0</v>
      </c>
      <c r="AC2900" s="31">
        <f t="shared" si="1374"/>
        <v>0</v>
      </c>
      <c r="AD2900" s="31">
        <f t="shared" si="1375"/>
        <v>0</v>
      </c>
      <c r="AE2900" s="31">
        <f t="shared" si="1376"/>
        <v>0</v>
      </c>
      <c r="AF2900" s="47">
        <f t="shared" si="1377"/>
        <v>0</v>
      </c>
      <c r="AG2900" s="31">
        <f t="shared" si="1378"/>
        <v>0</v>
      </c>
      <c r="AH2900" s="48">
        <f t="shared" si="1379"/>
        <v>0</v>
      </c>
      <c r="AI2900" s="33">
        <f t="shared" si="1380"/>
        <v>0</v>
      </c>
      <c r="AJ2900" s="33">
        <f t="shared" si="1381"/>
        <v>0</v>
      </c>
      <c r="AK2900" s="33">
        <f t="shared" si="1382"/>
        <v>0</v>
      </c>
      <c r="AL2900" s="33">
        <f t="shared" si="1383"/>
        <v>0</v>
      </c>
      <c r="AM2900" s="34">
        <f t="shared" si="1384"/>
        <v>0</v>
      </c>
    </row>
    <row r="2901" spans="1:39" ht="15" customHeight="1" x14ac:dyDescent="0.3">
      <c r="A2901" s="166" t="s">
        <v>5335</v>
      </c>
      <c r="B2901" s="99">
        <v>13118</v>
      </c>
      <c r="C2901" s="99">
        <v>80495</v>
      </c>
      <c r="D2901" s="165">
        <v>45305</v>
      </c>
      <c r="E2901" s="165">
        <v>45603</v>
      </c>
      <c r="F2901" s="166">
        <v>2</v>
      </c>
      <c r="G2901" s="178">
        <v>0.79</v>
      </c>
      <c r="H2901" s="181">
        <v>0.75</v>
      </c>
      <c r="I2901" s="180">
        <v>4.2099999999999999E-2</v>
      </c>
      <c r="J2901" s="21">
        <f t="shared" si="1355"/>
        <v>1.21</v>
      </c>
      <c r="K2901" s="21" t="str">
        <f t="shared" si="1356"/>
        <v>Y</v>
      </c>
      <c r="L2901" s="37" t="str">
        <f t="shared" si="1357"/>
        <v>NA</v>
      </c>
      <c r="M2901" s="8" t="str">
        <f t="shared" si="1358"/>
        <v>Y</v>
      </c>
      <c r="N2901" s="42">
        <f t="shared" si="1359"/>
        <v>2</v>
      </c>
      <c r="O2901" s="43">
        <f t="shared" si="1360"/>
        <v>200000</v>
      </c>
      <c r="P2901" s="43" t="str">
        <f t="shared" si="1361"/>
        <v>NA</v>
      </c>
      <c r="Q2901" s="24">
        <f t="shared" si="1362"/>
        <v>13670.2678</v>
      </c>
      <c r="R2901" s="43">
        <f t="shared" si="1363"/>
        <v>0</v>
      </c>
      <c r="S2901" s="24">
        <f t="shared" si="1364"/>
        <v>1000000</v>
      </c>
      <c r="T2901" s="25" t="str">
        <f t="shared" si="1365"/>
        <v>Y</v>
      </c>
      <c r="U2901" s="44">
        <f t="shared" si="1366"/>
        <v>1</v>
      </c>
      <c r="V2901" s="45">
        <f t="shared" si="1367"/>
        <v>200000</v>
      </c>
      <c r="W2901" s="45">
        <f t="shared" si="1368"/>
        <v>1000000</v>
      </c>
      <c r="X2901" s="28">
        <f t="shared" si="1369"/>
        <v>14245.786074379999</v>
      </c>
      <c r="Y2901" s="28">
        <f t="shared" si="1370"/>
        <v>0</v>
      </c>
      <c r="Z2901" s="45" t="str">
        <f t="shared" si="1371"/>
        <v>NA</v>
      </c>
      <c r="AA2901" s="29" t="str">
        <f t="shared" si="1372"/>
        <v>N</v>
      </c>
      <c r="AB2901" s="46">
        <f t="shared" si="1373"/>
        <v>0</v>
      </c>
      <c r="AC2901" s="31">
        <f t="shared" si="1374"/>
        <v>0</v>
      </c>
      <c r="AD2901" s="31">
        <f t="shared" si="1375"/>
        <v>0</v>
      </c>
      <c r="AE2901" s="31">
        <f t="shared" si="1376"/>
        <v>0</v>
      </c>
      <c r="AF2901" s="47">
        <f t="shared" si="1377"/>
        <v>0</v>
      </c>
      <c r="AG2901" s="31">
        <f t="shared" si="1378"/>
        <v>0</v>
      </c>
      <c r="AH2901" s="48">
        <f t="shared" si="1379"/>
        <v>0</v>
      </c>
      <c r="AI2901" s="33">
        <f t="shared" si="1380"/>
        <v>0</v>
      </c>
      <c r="AJ2901" s="33">
        <f t="shared" si="1381"/>
        <v>0</v>
      </c>
      <c r="AK2901" s="33">
        <f t="shared" si="1382"/>
        <v>0</v>
      </c>
      <c r="AL2901" s="33">
        <f t="shared" si="1383"/>
        <v>0</v>
      </c>
      <c r="AM2901" s="34">
        <f t="shared" si="1384"/>
        <v>0</v>
      </c>
    </row>
    <row r="2902" spans="1:39" ht="15" customHeight="1" x14ac:dyDescent="0.3">
      <c r="A2902" s="166" t="s">
        <v>5336</v>
      </c>
      <c r="B2902" s="99">
        <v>6715</v>
      </c>
      <c r="C2902" s="99">
        <v>60578</v>
      </c>
      <c r="D2902" s="165">
        <v>46070</v>
      </c>
      <c r="E2902" s="165">
        <v>46268</v>
      </c>
      <c r="F2902" s="166">
        <v>2</v>
      </c>
      <c r="G2902" s="178">
        <v>1.1599999999999999</v>
      </c>
      <c r="H2902" s="181">
        <v>1</v>
      </c>
      <c r="I2902" s="180">
        <v>3.49E-2</v>
      </c>
      <c r="J2902" s="21">
        <f t="shared" si="1355"/>
        <v>0.84000000000000008</v>
      </c>
      <c r="K2902" s="21" t="str">
        <f t="shared" si="1356"/>
        <v>Y</v>
      </c>
      <c r="L2902" s="37" t="str">
        <f t="shared" si="1357"/>
        <v>NA</v>
      </c>
      <c r="M2902" s="8" t="str">
        <f t="shared" si="1358"/>
        <v>Y</v>
      </c>
      <c r="N2902" s="42">
        <f t="shared" si="1359"/>
        <v>1</v>
      </c>
      <c r="O2902" s="43">
        <f t="shared" si="1360"/>
        <v>200000</v>
      </c>
      <c r="P2902" s="43" t="str">
        <f t="shared" si="1361"/>
        <v>NA</v>
      </c>
      <c r="Q2902" s="24">
        <f t="shared" si="1362"/>
        <v>6949.3534999999993</v>
      </c>
      <c r="R2902" s="43">
        <f t="shared" si="1363"/>
        <v>0</v>
      </c>
      <c r="S2902" s="24">
        <f t="shared" si="1364"/>
        <v>1000000</v>
      </c>
      <c r="T2902" s="25" t="str">
        <f t="shared" si="1365"/>
        <v>N</v>
      </c>
      <c r="U2902" s="44">
        <f t="shared" si="1366"/>
        <v>0</v>
      </c>
      <c r="V2902" s="45">
        <f t="shared" si="1367"/>
        <v>0</v>
      </c>
      <c r="W2902" s="45">
        <f t="shared" si="1368"/>
        <v>0</v>
      </c>
      <c r="X2902" s="28">
        <f t="shared" si="1369"/>
        <v>0</v>
      </c>
      <c r="Y2902" s="28">
        <f t="shared" si="1370"/>
        <v>0</v>
      </c>
      <c r="Z2902" s="45">
        <f t="shared" si="1371"/>
        <v>0</v>
      </c>
      <c r="AA2902" s="29" t="str">
        <f t="shared" si="1372"/>
        <v>N</v>
      </c>
      <c r="AB2902" s="46">
        <f t="shared" si="1373"/>
        <v>0</v>
      </c>
      <c r="AC2902" s="31">
        <f t="shared" si="1374"/>
        <v>0</v>
      </c>
      <c r="AD2902" s="31">
        <f t="shared" si="1375"/>
        <v>0</v>
      </c>
      <c r="AE2902" s="31">
        <f t="shared" si="1376"/>
        <v>0</v>
      </c>
      <c r="AF2902" s="47">
        <f t="shared" si="1377"/>
        <v>0</v>
      </c>
      <c r="AG2902" s="31">
        <f t="shared" si="1378"/>
        <v>0</v>
      </c>
      <c r="AH2902" s="48">
        <f t="shared" si="1379"/>
        <v>0</v>
      </c>
      <c r="AI2902" s="33">
        <f t="shared" si="1380"/>
        <v>0</v>
      </c>
      <c r="AJ2902" s="33">
        <f t="shared" si="1381"/>
        <v>0</v>
      </c>
      <c r="AK2902" s="33">
        <f t="shared" si="1382"/>
        <v>0</v>
      </c>
      <c r="AL2902" s="33">
        <f t="shared" si="1383"/>
        <v>0</v>
      </c>
      <c r="AM2902" s="34">
        <f t="shared" si="1384"/>
        <v>0</v>
      </c>
    </row>
    <row r="2903" spans="1:39" ht="15" customHeight="1" x14ac:dyDescent="0.3">
      <c r="A2903" s="166" t="s">
        <v>5337</v>
      </c>
      <c r="B2903" s="99">
        <v>15923</v>
      </c>
      <c r="C2903" s="99">
        <v>36605</v>
      </c>
      <c r="D2903" s="165">
        <v>45011</v>
      </c>
      <c r="E2903" s="165">
        <v>45113</v>
      </c>
      <c r="F2903" s="166">
        <v>4</v>
      </c>
      <c r="G2903" s="178">
        <v>1.31</v>
      </c>
      <c r="H2903" s="181">
        <v>1</v>
      </c>
      <c r="I2903" s="180">
        <v>2.4E-2</v>
      </c>
      <c r="J2903" s="21">
        <f t="shared" si="1355"/>
        <v>2.69</v>
      </c>
      <c r="K2903" s="21" t="str">
        <f t="shared" si="1356"/>
        <v>Y</v>
      </c>
      <c r="L2903" s="37" t="str">
        <f t="shared" si="1357"/>
        <v>NA</v>
      </c>
      <c r="M2903" s="8" t="str">
        <f t="shared" si="1358"/>
        <v>Y</v>
      </c>
      <c r="N2903" s="42">
        <f t="shared" si="1359"/>
        <v>3</v>
      </c>
      <c r="O2903" s="43">
        <f t="shared" si="1360"/>
        <v>200000</v>
      </c>
      <c r="P2903" s="43" t="str">
        <f t="shared" si="1361"/>
        <v>NA</v>
      </c>
      <c r="Q2903" s="24">
        <f t="shared" si="1362"/>
        <v>16305.152</v>
      </c>
      <c r="R2903" s="43">
        <f t="shared" si="1363"/>
        <v>0</v>
      </c>
      <c r="S2903" s="24">
        <f t="shared" si="1364"/>
        <v>1000000</v>
      </c>
      <c r="T2903" s="25" t="str">
        <f t="shared" si="1365"/>
        <v>Y</v>
      </c>
      <c r="U2903" s="44">
        <f t="shared" si="1366"/>
        <v>2</v>
      </c>
      <c r="V2903" s="45">
        <f t="shared" si="1367"/>
        <v>200000</v>
      </c>
      <c r="W2903" s="45">
        <f t="shared" si="1368"/>
        <v>1000000</v>
      </c>
      <c r="X2903" s="28">
        <f t="shared" si="1369"/>
        <v>16696.475648</v>
      </c>
      <c r="Y2903" s="28">
        <f t="shared" si="1370"/>
        <v>0</v>
      </c>
      <c r="Z2903" s="45" t="str">
        <f t="shared" si="1371"/>
        <v>NA</v>
      </c>
      <c r="AA2903" s="29" t="str">
        <f t="shared" si="1372"/>
        <v>Y</v>
      </c>
      <c r="AB2903" s="46">
        <f t="shared" si="1373"/>
        <v>1</v>
      </c>
      <c r="AC2903" s="31">
        <f t="shared" si="1374"/>
        <v>200000</v>
      </c>
      <c r="AD2903" s="31">
        <f t="shared" si="1375"/>
        <v>1000000</v>
      </c>
      <c r="AE2903" s="31">
        <f t="shared" si="1376"/>
        <v>17097.191063552</v>
      </c>
      <c r="AF2903" s="47">
        <f t="shared" si="1377"/>
        <v>0</v>
      </c>
      <c r="AG2903" s="31" t="str">
        <f t="shared" si="1378"/>
        <v>NA</v>
      </c>
      <c r="AH2903" s="48">
        <f t="shared" si="1379"/>
        <v>0</v>
      </c>
      <c r="AI2903" s="33">
        <f t="shared" si="1380"/>
        <v>0</v>
      </c>
      <c r="AJ2903" s="33">
        <f t="shared" si="1381"/>
        <v>0</v>
      </c>
      <c r="AK2903" s="33">
        <f t="shared" si="1382"/>
        <v>0</v>
      </c>
      <c r="AL2903" s="33">
        <f t="shared" si="1383"/>
        <v>0</v>
      </c>
      <c r="AM2903" s="34">
        <f t="shared" si="1384"/>
        <v>0</v>
      </c>
    </row>
    <row r="2904" spans="1:39" ht="15" customHeight="1" x14ac:dyDescent="0.3">
      <c r="A2904" s="166" t="s">
        <v>5338</v>
      </c>
      <c r="B2904" s="99">
        <v>23314</v>
      </c>
      <c r="C2904" s="99">
        <v>82686</v>
      </c>
      <c r="D2904" s="165">
        <v>44887</v>
      </c>
      <c r="E2904" s="165">
        <v>45085</v>
      </c>
      <c r="F2904" s="166">
        <v>2</v>
      </c>
      <c r="G2904" s="178">
        <v>1.37</v>
      </c>
      <c r="H2904" s="181">
        <v>0.25</v>
      </c>
      <c r="I2904" s="180">
        <v>6.0199999999999997E-2</v>
      </c>
      <c r="J2904" s="21">
        <f t="shared" si="1355"/>
        <v>0.62999999999999989</v>
      </c>
      <c r="K2904" s="21" t="str">
        <f t="shared" si="1356"/>
        <v>Y</v>
      </c>
      <c r="L2904" s="37" t="str">
        <f t="shared" si="1357"/>
        <v>NA</v>
      </c>
      <c r="M2904" s="8" t="str">
        <f t="shared" si="1358"/>
        <v>Y</v>
      </c>
      <c r="N2904" s="42">
        <f t="shared" si="1359"/>
        <v>3</v>
      </c>
      <c r="O2904" s="43">
        <f t="shared" si="1360"/>
        <v>200000</v>
      </c>
      <c r="P2904" s="43" t="str">
        <f t="shared" si="1361"/>
        <v>NA</v>
      </c>
      <c r="Q2904" s="24">
        <f t="shared" si="1362"/>
        <v>24717.502800000002</v>
      </c>
      <c r="R2904" s="43">
        <f t="shared" si="1363"/>
        <v>0</v>
      </c>
      <c r="S2904" s="24">
        <f t="shared" si="1364"/>
        <v>1000000</v>
      </c>
      <c r="T2904" s="25" t="str">
        <f t="shared" si="1365"/>
        <v>N</v>
      </c>
      <c r="U2904" s="44">
        <f t="shared" si="1366"/>
        <v>2</v>
      </c>
      <c r="V2904" s="45">
        <f t="shared" si="1367"/>
        <v>20000</v>
      </c>
      <c r="W2904" s="45">
        <f t="shared" si="1368"/>
        <v>65000</v>
      </c>
      <c r="X2904" s="28">
        <f t="shared" si="1369"/>
        <v>0</v>
      </c>
      <c r="Y2904" s="28">
        <f t="shared" si="1370"/>
        <v>26205.496468560003</v>
      </c>
      <c r="Z2904" s="45">
        <f t="shared" si="1371"/>
        <v>0</v>
      </c>
      <c r="AA2904" s="29" t="str">
        <f t="shared" si="1372"/>
        <v>N</v>
      </c>
      <c r="AB2904" s="46">
        <f t="shared" si="1373"/>
        <v>1</v>
      </c>
      <c r="AC2904" s="31">
        <f t="shared" si="1374"/>
        <v>20000</v>
      </c>
      <c r="AD2904" s="31">
        <f t="shared" si="1375"/>
        <v>65000</v>
      </c>
      <c r="AE2904" s="31">
        <f t="shared" si="1376"/>
        <v>0</v>
      </c>
      <c r="AF2904" s="47">
        <f t="shared" si="1377"/>
        <v>27783.067355967316</v>
      </c>
      <c r="AG2904" s="31">
        <f t="shared" si="1378"/>
        <v>0</v>
      </c>
      <c r="AH2904" s="48">
        <f t="shared" si="1379"/>
        <v>0</v>
      </c>
      <c r="AI2904" s="33">
        <f t="shared" si="1380"/>
        <v>0</v>
      </c>
      <c r="AJ2904" s="33">
        <f t="shared" si="1381"/>
        <v>0</v>
      </c>
      <c r="AK2904" s="33">
        <f t="shared" si="1382"/>
        <v>0</v>
      </c>
      <c r="AL2904" s="33">
        <f t="shared" si="1383"/>
        <v>0</v>
      </c>
      <c r="AM2904" s="34">
        <f t="shared" si="1384"/>
        <v>53988.563824527315</v>
      </c>
    </row>
    <row r="2905" spans="1:39" ht="15" customHeight="1" x14ac:dyDescent="0.3">
      <c r="A2905" s="166" t="s">
        <v>5339</v>
      </c>
      <c r="B2905" s="99">
        <v>16856</v>
      </c>
      <c r="C2905" s="99">
        <v>29245</v>
      </c>
      <c r="D2905" s="165">
        <v>45462</v>
      </c>
      <c r="E2905" s="165">
        <v>45650</v>
      </c>
      <c r="F2905" s="166">
        <v>2</v>
      </c>
      <c r="G2905" s="178">
        <v>1.91</v>
      </c>
      <c r="H2905" s="181">
        <v>0.75</v>
      </c>
      <c r="I2905" s="180">
        <v>8.1299999999999997E-2</v>
      </c>
      <c r="J2905" s="21">
        <f t="shared" si="1355"/>
        <v>9.000000000000008E-2</v>
      </c>
      <c r="K2905" s="21" t="str">
        <f t="shared" si="1356"/>
        <v>Y</v>
      </c>
      <c r="L2905" s="37" t="str">
        <f t="shared" si="1357"/>
        <v>NA</v>
      </c>
      <c r="M2905" s="8" t="str">
        <f t="shared" si="1358"/>
        <v>Y</v>
      </c>
      <c r="N2905" s="42">
        <f t="shared" si="1359"/>
        <v>1</v>
      </c>
      <c r="O2905" s="43">
        <f t="shared" si="1360"/>
        <v>200000</v>
      </c>
      <c r="P2905" s="43" t="str">
        <f t="shared" si="1361"/>
        <v>NA</v>
      </c>
      <c r="Q2905" s="24">
        <f t="shared" si="1362"/>
        <v>18226.392799999998</v>
      </c>
      <c r="R2905" s="43">
        <f t="shared" si="1363"/>
        <v>0</v>
      </c>
      <c r="S2905" s="24">
        <f t="shared" si="1364"/>
        <v>1000000</v>
      </c>
      <c r="T2905" s="25" t="str">
        <f t="shared" si="1365"/>
        <v>N</v>
      </c>
      <c r="U2905" s="44">
        <f t="shared" si="1366"/>
        <v>0</v>
      </c>
      <c r="V2905" s="45">
        <f t="shared" si="1367"/>
        <v>0</v>
      </c>
      <c r="W2905" s="45">
        <f t="shared" si="1368"/>
        <v>0</v>
      </c>
      <c r="X2905" s="28">
        <f t="shared" si="1369"/>
        <v>0</v>
      </c>
      <c r="Y2905" s="28">
        <f t="shared" si="1370"/>
        <v>0</v>
      </c>
      <c r="Z2905" s="45">
        <f t="shared" si="1371"/>
        <v>0</v>
      </c>
      <c r="AA2905" s="29" t="str">
        <f t="shared" si="1372"/>
        <v>N</v>
      </c>
      <c r="AB2905" s="46">
        <f t="shared" si="1373"/>
        <v>0</v>
      </c>
      <c r="AC2905" s="31">
        <f t="shared" si="1374"/>
        <v>0</v>
      </c>
      <c r="AD2905" s="31">
        <f t="shared" si="1375"/>
        <v>0</v>
      </c>
      <c r="AE2905" s="31">
        <f t="shared" si="1376"/>
        <v>0</v>
      </c>
      <c r="AF2905" s="47">
        <f t="shared" si="1377"/>
        <v>0</v>
      </c>
      <c r="AG2905" s="31">
        <f t="shared" si="1378"/>
        <v>0</v>
      </c>
      <c r="AH2905" s="48">
        <f t="shared" si="1379"/>
        <v>0</v>
      </c>
      <c r="AI2905" s="33">
        <f t="shared" si="1380"/>
        <v>0</v>
      </c>
      <c r="AJ2905" s="33">
        <f t="shared" si="1381"/>
        <v>0</v>
      </c>
      <c r="AK2905" s="33">
        <f t="shared" si="1382"/>
        <v>0</v>
      </c>
      <c r="AL2905" s="33">
        <f t="shared" si="1383"/>
        <v>0</v>
      </c>
      <c r="AM2905" s="34">
        <f t="shared" si="1384"/>
        <v>0</v>
      </c>
    </row>
    <row r="2906" spans="1:39" ht="15" customHeight="1" x14ac:dyDescent="0.3">
      <c r="A2906" s="166" t="s">
        <v>5340</v>
      </c>
      <c r="B2906" s="99">
        <v>12423</v>
      </c>
      <c r="C2906" s="99">
        <v>40453</v>
      </c>
      <c r="D2906" s="165">
        <v>45887</v>
      </c>
      <c r="E2906" s="165">
        <v>45956</v>
      </c>
      <c r="F2906" s="166">
        <v>4</v>
      </c>
      <c r="G2906" s="178">
        <v>3.39</v>
      </c>
      <c r="H2906" s="181">
        <v>0.25</v>
      </c>
      <c r="I2906" s="180">
        <v>5.0500000000000003E-2</v>
      </c>
      <c r="J2906" s="21">
        <f t="shared" si="1355"/>
        <v>0.60999999999999988</v>
      </c>
      <c r="K2906" s="21" t="str">
        <f t="shared" si="1356"/>
        <v>Y</v>
      </c>
      <c r="L2906" s="37" t="str">
        <f t="shared" si="1357"/>
        <v>NA</v>
      </c>
      <c r="M2906" s="8" t="str">
        <f t="shared" si="1358"/>
        <v>Y</v>
      </c>
      <c r="N2906" s="42">
        <f t="shared" si="1359"/>
        <v>3</v>
      </c>
      <c r="O2906" s="43">
        <f t="shared" si="1360"/>
        <v>200000</v>
      </c>
      <c r="P2906" s="43" t="str">
        <f t="shared" si="1361"/>
        <v>NA</v>
      </c>
      <c r="Q2906" s="24">
        <f t="shared" si="1362"/>
        <v>13050.361499999999</v>
      </c>
      <c r="R2906" s="43">
        <f t="shared" si="1363"/>
        <v>0</v>
      </c>
      <c r="S2906" s="24">
        <f t="shared" si="1364"/>
        <v>1000000</v>
      </c>
      <c r="T2906" s="25" t="str">
        <f t="shared" si="1365"/>
        <v>N</v>
      </c>
      <c r="U2906" s="44">
        <f t="shared" si="1366"/>
        <v>2</v>
      </c>
      <c r="V2906" s="45">
        <f t="shared" si="1367"/>
        <v>20000</v>
      </c>
      <c r="W2906" s="45">
        <f t="shared" si="1368"/>
        <v>65000</v>
      </c>
      <c r="X2906" s="28">
        <f t="shared" si="1369"/>
        <v>13709.404755749998</v>
      </c>
      <c r="Y2906" s="28">
        <f t="shared" si="1370"/>
        <v>0</v>
      </c>
      <c r="Z2906" s="45">
        <f t="shared" si="1371"/>
        <v>0</v>
      </c>
      <c r="AA2906" s="29" t="str">
        <f t="shared" si="1372"/>
        <v>N</v>
      </c>
      <c r="AB2906" s="46">
        <f t="shared" si="1373"/>
        <v>1</v>
      </c>
      <c r="AC2906" s="31">
        <f t="shared" si="1374"/>
        <v>20000</v>
      </c>
      <c r="AD2906" s="31">
        <f t="shared" si="1375"/>
        <v>65000</v>
      </c>
      <c r="AE2906" s="31">
        <f t="shared" si="1376"/>
        <v>0</v>
      </c>
      <c r="AF2906" s="47">
        <f t="shared" si="1377"/>
        <v>14401.729695915372</v>
      </c>
      <c r="AG2906" s="31">
        <f t="shared" si="1378"/>
        <v>0</v>
      </c>
      <c r="AH2906" s="48">
        <f t="shared" si="1379"/>
        <v>0</v>
      </c>
      <c r="AI2906" s="33">
        <f t="shared" si="1380"/>
        <v>0</v>
      </c>
      <c r="AJ2906" s="33">
        <f t="shared" si="1381"/>
        <v>0</v>
      </c>
      <c r="AK2906" s="33">
        <f t="shared" si="1382"/>
        <v>0</v>
      </c>
      <c r="AL2906" s="33">
        <f t="shared" si="1383"/>
        <v>0</v>
      </c>
      <c r="AM2906" s="34">
        <f t="shared" si="1384"/>
        <v>14401.729695915372</v>
      </c>
    </row>
    <row r="2907" spans="1:39" ht="15" customHeight="1" x14ac:dyDescent="0.3">
      <c r="A2907" s="166" t="s">
        <v>5341</v>
      </c>
      <c r="B2907" s="99">
        <v>6236</v>
      </c>
      <c r="C2907" s="99">
        <v>60376</v>
      </c>
      <c r="D2907" s="165">
        <v>44410</v>
      </c>
      <c r="E2907" s="165">
        <v>44756</v>
      </c>
      <c r="F2907" s="166">
        <v>2</v>
      </c>
      <c r="G2907" s="178">
        <v>1.23</v>
      </c>
      <c r="H2907" s="181">
        <v>0.5</v>
      </c>
      <c r="I2907" s="180">
        <v>2.64E-2</v>
      </c>
      <c r="J2907" s="21">
        <f t="shared" si="1355"/>
        <v>0.77</v>
      </c>
      <c r="K2907" s="21" t="str">
        <f t="shared" si="1356"/>
        <v>Y</v>
      </c>
      <c r="L2907" s="37" t="str">
        <f t="shared" si="1357"/>
        <v>NA</v>
      </c>
      <c r="M2907" s="8" t="str">
        <f t="shared" si="1358"/>
        <v>Y</v>
      </c>
      <c r="N2907" s="42">
        <f t="shared" si="1359"/>
        <v>2</v>
      </c>
      <c r="O2907" s="43">
        <f t="shared" si="1360"/>
        <v>200000</v>
      </c>
      <c r="P2907" s="43" t="str">
        <f t="shared" si="1361"/>
        <v>NA</v>
      </c>
      <c r="Q2907" s="24">
        <f t="shared" si="1362"/>
        <v>6400.6304</v>
      </c>
      <c r="R2907" s="43">
        <f t="shared" si="1363"/>
        <v>0</v>
      </c>
      <c r="S2907" s="24">
        <f t="shared" si="1364"/>
        <v>1000000</v>
      </c>
      <c r="T2907" s="25" t="str">
        <f t="shared" si="1365"/>
        <v>N</v>
      </c>
      <c r="U2907" s="44">
        <f t="shared" si="1366"/>
        <v>1</v>
      </c>
      <c r="V2907" s="45">
        <f t="shared" si="1367"/>
        <v>20000</v>
      </c>
      <c r="W2907" s="45">
        <f t="shared" si="1368"/>
        <v>65000</v>
      </c>
      <c r="X2907" s="28">
        <f t="shared" si="1369"/>
        <v>4624</v>
      </c>
      <c r="Y2907" s="28">
        <f t="shared" si="1370"/>
        <v>1945.6070425600001</v>
      </c>
      <c r="Z2907" s="45">
        <f t="shared" si="1371"/>
        <v>0</v>
      </c>
      <c r="AA2907" s="29" t="str">
        <f t="shared" si="1372"/>
        <v>N</v>
      </c>
      <c r="AB2907" s="46">
        <f t="shared" si="1373"/>
        <v>0</v>
      </c>
      <c r="AC2907" s="31">
        <f t="shared" si="1374"/>
        <v>0</v>
      </c>
      <c r="AD2907" s="31">
        <f t="shared" si="1375"/>
        <v>0</v>
      </c>
      <c r="AE2907" s="31">
        <f t="shared" si="1376"/>
        <v>0</v>
      </c>
      <c r="AF2907" s="47">
        <f t="shared" si="1377"/>
        <v>0</v>
      </c>
      <c r="AG2907" s="31">
        <f t="shared" si="1378"/>
        <v>0</v>
      </c>
      <c r="AH2907" s="48">
        <f t="shared" si="1379"/>
        <v>0</v>
      </c>
      <c r="AI2907" s="33">
        <f t="shared" si="1380"/>
        <v>0</v>
      </c>
      <c r="AJ2907" s="33">
        <f t="shared" si="1381"/>
        <v>0</v>
      </c>
      <c r="AK2907" s="33">
        <f t="shared" si="1382"/>
        <v>0</v>
      </c>
      <c r="AL2907" s="33">
        <f t="shared" si="1383"/>
        <v>0</v>
      </c>
      <c r="AM2907" s="34">
        <f t="shared" si="1384"/>
        <v>1945.6070425600001</v>
      </c>
    </row>
    <row r="2908" spans="1:39" ht="15" customHeight="1" x14ac:dyDescent="0.3">
      <c r="A2908" s="166" t="s">
        <v>5342</v>
      </c>
      <c r="B2908" s="99">
        <v>19341</v>
      </c>
      <c r="C2908" s="99">
        <v>35067</v>
      </c>
      <c r="D2908" s="165">
        <v>45363</v>
      </c>
      <c r="E2908" s="165">
        <v>45579</v>
      </c>
      <c r="F2908" s="166">
        <v>2</v>
      </c>
      <c r="G2908" s="178">
        <v>1.94</v>
      </c>
      <c r="H2908" s="181">
        <v>0.75</v>
      </c>
      <c r="I2908" s="180">
        <v>6.7699999999999996E-2</v>
      </c>
      <c r="J2908" s="21">
        <f t="shared" si="1355"/>
        <v>6.0000000000000053E-2</v>
      </c>
      <c r="K2908" s="21" t="str">
        <f t="shared" si="1356"/>
        <v>Y</v>
      </c>
      <c r="L2908" s="37" t="str">
        <f t="shared" si="1357"/>
        <v>NA</v>
      </c>
      <c r="M2908" s="8" t="str">
        <f t="shared" si="1358"/>
        <v>Y</v>
      </c>
      <c r="N2908" s="42">
        <f t="shared" si="1359"/>
        <v>1</v>
      </c>
      <c r="O2908" s="43">
        <f t="shared" si="1360"/>
        <v>200000</v>
      </c>
      <c r="P2908" s="43" t="str">
        <f t="shared" si="1361"/>
        <v>NA</v>
      </c>
      <c r="Q2908" s="24">
        <f t="shared" si="1362"/>
        <v>20650.385700000003</v>
      </c>
      <c r="R2908" s="43">
        <f t="shared" si="1363"/>
        <v>0</v>
      </c>
      <c r="S2908" s="24">
        <f t="shared" si="1364"/>
        <v>1000000</v>
      </c>
      <c r="T2908" s="25" t="str">
        <f t="shared" si="1365"/>
        <v>N</v>
      </c>
      <c r="U2908" s="44">
        <f t="shared" si="1366"/>
        <v>0</v>
      </c>
      <c r="V2908" s="45">
        <f t="shared" si="1367"/>
        <v>0</v>
      </c>
      <c r="W2908" s="45">
        <f t="shared" si="1368"/>
        <v>0</v>
      </c>
      <c r="X2908" s="28">
        <f t="shared" si="1369"/>
        <v>0</v>
      </c>
      <c r="Y2908" s="28">
        <f t="shared" si="1370"/>
        <v>0</v>
      </c>
      <c r="Z2908" s="45">
        <f t="shared" si="1371"/>
        <v>0</v>
      </c>
      <c r="AA2908" s="29" t="str">
        <f t="shared" si="1372"/>
        <v>N</v>
      </c>
      <c r="AB2908" s="46">
        <f t="shared" si="1373"/>
        <v>0</v>
      </c>
      <c r="AC2908" s="31">
        <f t="shared" si="1374"/>
        <v>0</v>
      </c>
      <c r="AD2908" s="31">
        <f t="shared" si="1375"/>
        <v>0</v>
      </c>
      <c r="AE2908" s="31">
        <f t="shared" si="1376"/>
        <v>0</v>
      </c>
      <c r="AF2908" s="47">
        <f t="shared" si="1377"/>
        <v>0</v>
      </c>
      <c r="AG2908" s="31">
        <f t="shared" si="1378"/>
        <v>0</v>
      </c>
      <c r="AH2908" s="48">
        <f t="shared" si="1379"/>
        <v>0</v>
      </c>
      <c r="AI2908" s="33">
        <f t="shared" si="1380"/>
        <v>0</v>
      </c>
      <c r="AJ2908" s="33">
        <f t="shared" si="1381"/>
        <v>0</v>
      </c>
      <c r="AK2908" s="33">
        <f t="shared" si="1382"/>
        <v>0</v>
      </c>
      <c r="AL2908" s="33">
        <f t="shared" si="1383"/>
        <v>0</v>
      </c>
      <c r="AM2908" s="34">
        <f t="shared" si="1384"/>
        <v>0</v>
      </c>
    </row>
    <row r="2909" spans="1:39" ht="15" customHeight="1" x14ac:dyDescent="0.3">
      <c r="A2909" s="166" t="s">
        <v>5343</v>
      </c>
      <c r="B2909" s="99">
        <v>22498</v>
      </c>
      <c r="C2909" s="99">
        <v>63846</v>
      </c>
      <c r="D2909" s="165">
        <v>45571</v>
      </c>
      <c r="E2909" s="165">
        <v>45841</v>
      </c>
      <c r="F2909" s="166">
        <v>2</v>
      </c>
      <c r="G2909" s="178">
        <v>0.8</v>
      </c>
      <c r="H2909" s="181">
        <v>1</v>
      </c>
      <c r="I2909" s="180">
        <v>4.7300000000000002E-2</v>
      </c>
      <c r="J2909" s="21">
        <f t="shared" si="1355"/>
        <v>1.2</v>
      </c>
      <c r="K2909" s="21" t="str">
        <f t="shared" si="1356"/>
        <v>Y</v>
      </c>
      <c r="L2909" s="37" t="str">
        <f t="shared" si="1357"/>
        <v>NA</v>
      </c>
      <c r="M2909" s="8" t="str">
        <f t="shared" si="1358"/>
        <v>Y</v>
      </c>
      <c r="N2909" s="42">
        <f t="shared" si="1359"/>
        <v>2</v>
      </c>
      <c r="O2909" s="43">
        <f t="shared" si="1360"/>
        <v>200000</v>
      </c>
      <c r="P2909" s="43" t="str">
        <f t="shared" si="1361"/>
        <v>NA</v>
      </c>
      <c r="Q2909" s="24">
        <f t="shared" si="1362"/>
        <v>23562.155399999996</v>
      </c>
      <c r="R2909" s="43">
        <f t="shared" si="1363"/>
        <v>0</v>
      </c>
      <c r="S2909" s="24">
        <f t="shared" si="1364"/>
        <v>1000000</v>
      </c>
      <c r="T2909" s="25" t="str">
        <f t="shared" si="1365"/>
        <v>Y</v>
      </c>
      <c r="U2909" s="44">
        <f t="shared" si="1366"/>
        <v>1</v>
      </c>
      <c r="V2909" s="45">
        <f t="shared" si="1367"/>
        <v>200000</v>
      </c>
      <c r="W2909" s="45">
        <f t="shared" si="1368"/>
        <v>1000000</v>
      </c>
      <c r="X2909" s="28">
        <f t="shared" si="1369"/>
        <v>24676.645350419993</v>
      </c>
      <c r="Y2909" s="28">
        <f t="shared" si="1370"/>
        <v>0</v>
      </c>
      <c r="Z2909" s="45" t="str">
        <f t="shared" si="1371"/>
        <v>NA</v>
      </c>
      <c r="AA2909" s="29" t="str">
        <f t="shared" si="1372"/>
        <v>N</v>
      </c>
      <c r="AB2909" s="46">
        <f t="shared" si="1373"/>
        <v>0</v>
      </c>
      <c r="AC2909" s="31">
        <f t="shared" si="1374"/>
        <v>0</v>
      </c>
      <c r="AD2909" s="31">
        <f t="shared" si="1375"/>
        <v>0</v>
      </c>
      <c r="AE2909" s="31">
        <f t="shared" si="1376"/>
        <v>0</v>
      </c>
      <c r="AF2909" s="47">
        <f t="shared" si="1377"/>
        <v>0</v>
      </c>
      <c r="AG2909" s="31">
        <f t="shared" si="1378"/>
        <v>0</v>
      </c>
      <c r="AH2909" s="48">
        <f t="shared" si="1379"/>
        <v>0</v>
      </c>
      <c r="AI2909" s="33">
        <f t="shared" si="1380"/>
        <v>0</v>
      </c>
      <c r="AJ2909" s="33">
        <f t="shared" si="1381"/>
        <v>0</v>
      </c>
      <c r="AK2909" s="33">
        <f t="shared" si="1382"/>
        <v>0</v>
      </c>
      <c r="AL2909" s="33">
        <f t="shared" si="1383"/>
        <v>0</v>
      </c>
      <c r="AM2909" s="34">
        <f t="shared" si="1384"/>
        <v>0</v>
      </c>
    </row>
    <row r="2910" spans="1:39" ht="15" customHeight="1" x14ac:dyDescent="0.3">
      <c r="A2910" s="166" t="s">
        <v>5344</v>
      </c>
      <c r="B2910" s="99">
        <v>21479</v>
      </c>
      <c r="C2910" s="99">
        <v>100614</v>
      </c>
      <c r="D2910" s="165">
        <v>45347</v>
      </c>
      <c r="E2910" s="165">
        <v>45459</v>
      </c>
      <c r="F2910" s="166">
        <v>2</v>
      </c>
      <c r="G2910" s="178">
        <v>1.62</v>
      </c>
      <c r="H2910" s="181">
        <v>0.5</v>
      </c>
      <c r="I2910" s="180">
        <v>7.6100000000000001E-2</v>
      </c>
      <c r="J2910" s="21">
        <f t="shared" si="1355"/>
        <v>0.37999999999999989</v>
      </c>
      <c r="K2910" s="21" t="str">
        <f t="shared" si="1356"/>
        <v>Y</v>
      </c>
      <c r="L2910" s="37" t="str">
        <f t="shared" si="1357"/>
        <v>NA</v>
      </c>
      <c r="M2910" s="8" t="str">
        <f t="shared" si="1358"/>
        <v>Y</v>
      </c>
      <c r="N2910" s="42">
        <f t="shared" si="1359"/>
        <v>1</v>
      </c>
      <c r="O2910" s="43">
        <f t="shared" si="1360"/>
        <v>200000</v>
      </c>
      <c r="P2910" s="43" t="str">
        <f t="shared" si="1361"/>
        <v>NA</v>
      </c>
      <c r="Q2910" s="24">
        <f t="shared" si="1362"/>
        <v>23113.551900000002</v>
      </c>
      <c r="R2910" s="43">
        <f t="shared" si="1363"/>
        <v>0</v>
      </c>
      <c r="S2910" s="24">
        <f t="shared" si="1364"/>
        <v>1000000</v>
      </c>
      <c r="T2910" s="25" t="str">
        <f t="shared" si="1365"/>
        <v>N</v>
      </c>
      <c r="U2910" s="44">
        <f t="shared" si="1366"/>
        <v>0</v>
      </c>
      <c r="V2910" s="45">
        <f t="shared" si="1367"/>
        <v>0</v>
      </c>
      <c r="W2910" s="45">
        <f t="shared" si="1368"/>
        <v>0</v>
      </c>
      <c r="X2910" s="28">
        <f t="shared" si="1369"/>
        <v>0</v>
      </c>
      <c r="Y2910" s="28">
        <f t="shared" si="1370"/>
        <v>0</v>
      </c>
      <c r="Z2910" s="45">
        <f t="shared" si="1371"/>
        <v>0</v>
      </c>
      <c r="AA2910" s="29" t="str">
        <f t="shared" si="1372"/>
        <v>N</v>
      </c>
      <c r="AB2910" s="46">
        <f t="shared" si="1373"/>
        <v>0</v>
      </c>
      <c r="AC2910" s="31">
        <f t="shared" si="1374"/>
        <v>0</v>
      </c>
      <c r="AD2910" s="31">
        <f t="shared" si="1375"/>
        <v>0</v>
      </c>
      <c r="AE2910" s="31">
        <f t="shared" si="1376"/>
        <v>0</v>
      </c>
      <c r="AF2910" s="47">
        <f t="shared" si="1377"/>
        <v>0</v>
      </c>
      <c r="AG2910" s="31">
        <f t="shared" si="1378"/>
        <v>0</v>
      </c>
      <c r="AH2910" s="48">
        <f t="shared" si="1379"/>
        <v>0</v>
      </c>
      <c r="AI2910" s="33">
        <f t="shared" si="1380"/>
        <v>0</v>
      </c>
      <c r="AJ2910" s="33">
        <f t="shared" si="1381"/>
        <v>0</v>
      </c>
      <c r="AK2910" s="33">
        <f t="shared" si="1382"/>
        <v>0</v>
      </c>
      <c r="AL2910" s="33">
        <f t="shared" si="1383"/>
        <v>0</v>
      </c>
      <c r="AM2910" s="34">
        <f t="shared" si="1384"/>
        <v>0</v>
      </c>
    </row>
    <row r="2911" spans="1:39" ht="15" customHeight="1" x14ac:dyDescent="0.3">
      <c r="A2911" s="166" t="s">
        <v>5345</v>
      </c>
      <c r="B2911" s="99">
        <v>17163</v>
      </c>
      <c r="C2911" s="99">
        <v>99847</v>
      </c>
      <c r="D2911" s="165">
        <v>45994</v>
      </c>
      <c r="E2911" s="165">
        <v>46288</v>
      </c>
      <c r="F2911" s="166">
        <v>2</v>
      </c>
      <c r="G2911" s="178">
        <v>0.64</v>
      </c>
      <c r="H2911" s="181">
        <v>0.5</v>
      </c>
      <c r="I2911" s="180">
        <v>3.4099999999999998E-2</v>
      </c>
      <c r="J2911" s="21">
        <f t="shared" si="1355"/>
        <v>1.3599999999999999</v>
      </c>
      <c r="K2911" s="21" t="str">
        <f t="shared" si="1356"/>
        <v>Y</v>
      </c>
      <c r="L2911" s="37" t="str">
        <f t="shared" si="1357"/>
        <v>NA</v>
      </c>
      <c r="M2911" s="8" t="str">
        <f t="shared" si="1358"/>
        <v>Y</v>
      </c>
      <c r="N2911" s="42">
        <f t="shared" si="1359"/>
        <v>3</v>
      </c>
      <c r="O2911" s="43">
        <f t="shared" si="1360"/>
        <v>200000</v>
      </c>
      <c r="P2911" s="43" t="str">
        <f t="shared" si="1361"/>
        <v>NA</v>
      </c>
      <c r="Q2911" s="24">
        <f t="shared" si="1362"/>
        <v>17748.258300000001</v>
      </c>
      <c r="R2911" s="43">
        <f t="shared" si="1363"/>
        <v>0</v>
      </c>
      <c r="S2911" s="24">
        <f t="shared" si="1364"/>
        <v>1000000</v>
      </c>
      <c r="T2911" s="25" t="str">
        <f t="shared" si="1365"/>
        <v>Y</v>
      </c>
      <c r="U2911" s="44">
        <f t="shared" si="1366"/>
        <v>2</v>
      </c>
      <c r="V2911" s="45">
        <f t="shared" si="1367"/>
        <v>200000</v>
      </c>
      <c r="W2911" s="45">
        <f t="shared" si="1368"/>
        <v>1000000</v>
      </c>
      <c r="X2911" s="28">
        <f t="shared" si="1369"/>
        <v>18353.473908030002</v>
      </c>
      <c r="Y2911" s="28">
        <f t="shared" si="1370"/>
        <v>0</v>
      </c>
      <c r="Z2911" s="45" t="str">
        <f t="shared" si="1371"/>
        <v>NA</v>
      </c>
      <c r="AA2911" s="29" t="str">
        <f t="shared" si="1372"/>
        <v>N</v>
      </c>
      <c r="AB2911" s="46">
        <f t="shared" si="1373"/>
        <v>1</v>
      </c>
      <c r="AC2911" s="31">
        <f t="shared" si="1374"/>
        <v>20000</v>
      </c>
      <c r="AD2911" s="31">
        <f t="shared" si="1375"/>
        <v>65000</v>
      </c>
      <c r="AE2911" s="31">
        <f t="shared" si="1376"/>
        <v>18979.327368293827</v>
      </c>
      <c r="AF2911" s="47">
        <f t="shared" si="1377"/>
        <v>0</v>
      </c>
      <c r="AG2911" s="31">
        <f t="shared" si="1378"/>
        <v>0</v>
      </c>
      <c r="AH2911" s="48">
        <f t="shared" si="1379"/>
        <v>0</v>
      </c>
      <c r="AI2911" s="33">
        <f t="shared" si="1380"/>
        <v>0</v>
      </c>
      <c r="AJ2911" s="33">
        <f t="shared" si="1381"/>
        <v>0</v>
      </c>
      <c r="AK2911" s="33">
        <f t="shared" si="1382"/>
        <v>0</v>
      </c>
      <c r="AL2911" s="33">
        <f t="shared" si="1383"/>
        <v>0</v>
      </c>
      <c r="AM2911" s="34">
        <f t="shared" si="1384"/>
        <v>0</v>
      </c>
    </row>
    <row r="2912" spans="1:39" ht="15" customHeight="1" x14ac:dyDescent="0.3">
      <c r="A2912" s="166" t="s">
        <v>5346</v>
      </c>
      <c r="B2912" s="99">
        <v>19335</v>
      </c>
      <c r="C2912" s="99">
        <v>41356</v>
      </c>
      <c r="D2912" s="165">
        <v>45750</v>
      </c>
      <c r="E2912" s="165">
        <v>46010</v>
      </c>
      <c r="F2912" s="166">
        <v>4</v>
      </c>
      <c r="G2912" s="178">
        <v>3.73</v>
      </c>
      <c r="H2912" s="181">
        <v>1</v>
      </c>
      <c r="I2912" s="180">
        <v>1.8700000000000001E-2</v>
      </c>
      <c r="J2912" s="21">
        <f t="shared" si="1355"/>
        <v>0.27</v>
      </c>
      <c r="K2912" s="21" t="str">
        <f t="shared" si="1356"/>
        <v>Y</v>
      </c>
      <c r="L2912" s="37" t="str">
        <f t="shared" si="1357"/>
        <v>NA</v>
      </c>
      <c r="M2912" s="8" t="str">
        <f t="shared" si="1358"/>
        <v>Y</v>
      </c>
      <c r="N2912" s="42">
        <f t="shared" si="1359"/>
        <v>1</v>
      </c>
      <c r="O2912" s="43">
        <f t="shared" si="1360"/>
        <v>200000</v>
      </c>
      <c r="P2912" s="43" t="str">
        <f t="shared" si="1361"/>
        <v>NA</v>
      </c>
      <c r="Q2912" s="24">
        <f t="shared" si="1362"/>
        <v>19696.5645</v>
      </c>
      <c r="R2912" s="43">
        <f t="shared" si="1363"/>
        <v>0</v>
      </c>
      <c r="S2912" s="24">
        <f t="shared" si="1364"/>
        <v>1000000</v>
      </c>
      <c r="T2912" s="25" t="str">
        <f t="shared" si="1365"/>
        <v>N</v>
      </c>
      <c r="U2912" s="44">
        <f t="shared" si="1366"/>
        <v>0</v>
      </c>
      <c r="V2912" s="45">
        <f t="shared" si="1367"/>
        <v>0</v>
      </c>
      <c r="W2912" s="45">
        <f t="shared" si="1368"/>
        <v>0</v>
      </c>
      <c r="X2912" s="28">
        <f t="shared" si="1369"/>
        <v>0</v>
      </c>
      <c r="Y2912" s="28">
        <f t="shared" si="1370"/>
        <v>0</v>
      </c>
      <c r="Z2912" s="45">
        <f t="shared" si="1371"/>
        <v>0</v>
      </c>
      <c r="AA2912" s="29" t="str">
        <f t="shared" si="1372"/>
        <v>N</v>
      </c>
      <c r="AB2912" s="46">
        <f t="shared" si="1373"/>
        <v>0</v>
      </c>
      <c r="AC2912" s="31">
        <f t="shared" si="1374"/>
        <v>0</v>
      </c>
      <c r="AD2912" s="31">
        <f t="shared" si="1375"/>
        <v>0</v>
      </c>
      <c r="AE2912" s="31">
        <f t="shared" si="1376"/>
        <v>0</v>
      </c>
      <c r="AF2912" s="47">
        <f t="shared" si="1377"/>
        <v>0</v>
      </c>
      <c r="AG2912" s="31">
        <f t="shared" si="1378"/>
        <v>0</v>
      </c>
      <c r="AH2912" s="48">
        <f t="shared" si="1379"/>
        <v>0</v>
      </c>
      <c r="AI2912" s="33">
        <f t="shared" si="1380"/>
        <v>0</v>
      </c>
      <c r="AJ2912" s="33">
        <f t="shared" si="1381"/>
        <v>0</v>
      </c>
      <c r="AK2912" s="33">
        <f t="shared" si="1382"/>
        <v>0</v>
      </c>
      <c r="AL2912" s="33">
        <f t="shared" si="1383"/>
        <v>0</v>
      </c>
      <c r="AM2912" s="34">
        <f t="shared" si="1384"/>
        <v>0</v>
      </c>
    </row>
    <row r="2913" spans="1:39" ht="15" customHeight="1" x14ac:dyDescent="0.3">
      <c r="A2913" s="166" t="s">
        <v>5347</v>
      </c>
      <c r="B2913" s="99">
        <v>12725</v>
      </c>
      <c r="C2913" s="99">
        <v>73340</v>
      </c>
      <c r="D2913" s="165">
        <v>46037</v>
      </c>
      <c r="E2913" s="165">
        <v>46258</v>
      </c>
      <c r="F2913" s="166">
        <v>2</v>
      </c>
      <c r="G2913" s="178">
        <v>0.15</v>
      </c>
      <c r="H2913" s="181">
        <v>0.25</v>
      </c>
      <c r="I2913" s="180">
        <v>7.3700000000000002E-2</v>
      </c>
      <c r="J2913" s="21">
        <f t="shared" si="1355"/>
        <v>1.85</v>
      </c>
      <c r="K2913" s="21" t="str">
        <f t="shared" si="1356"/>
        <v>Y</v>
      </c>
      <c r="L2913" s="37" t="str">
        <f t="shared" si="1357"/>
        <v>NA</v>
      </c>
      <c r="M2913" s="8" t="str">
        <f t="shared" si="1358"/>
        <v>Y</v>
      </c>
      <c r="N2913" s="42">
        <f t="shared" si="1359"/>
        <v>8</v>
      </c>
      <c r="O2913" s="43">
        <f t="shared" si="1360"/>
        <v>200000</v>
      </c>
      <c r="P2913" s="43" t="str">
        <f t="shared" si="1361"/>
        <v>NA</v>
      </c>
      <c r="Q2913" s="24">
        <f t="shared" si="1362"/>
        <v>13662.8325</v>
      </c>
      <c r="R2913" s="43">
        <f t="shared" si="1363"/>
        <v>0</v>
      </c>
      <c r="S2913" s="24">
        <f t="shared" si="1364"/>
        <v>1000000</v>
      </c>
      <c r="T2913" s="25" t="str">
        <f t="shared" si="1365"/>
        <v>Y</v>
      </c>
      <c r="U2913" s="44">
        <f t="shared" si="1366"/>
        <v>7</v>
      </c>
      <c r="V2913" s="45">
        <f t="shared" si="1367"/>
        <v>200000</v>
      </c>
      <c r="W2913" s="45">
        <f t="shared" si="1368"/>
        <v>1000000</v>
      </c>
      <c r="X2913" s="28">
        <f t="shared" si="1369"/>
        <v>14669.783255250002</v>
      </c>
      <c r="Y2913" s="28">
        <f t="shared" si="1370"/>
        <v>0</v>
      </c>
      <c r="Z2913" s="45" t="str">
        <f t="shared" si="1371"/>
        <v>NA</v>
      </c>
      <c r="AA2913" s="29" t="str">
        <f t="shared" si="1372"/>
        <v>N</v>
      </c>
      <c r="AB2913" s="46">
        <f t="shared" si="1373"/>
        <v>6</v>
      </c>
      <c r="AC2913" s="31">
        <f t="shared" si="1374"/>
        <v>20000</v>
      </c>
      <c r="AD2913" s="31">
        <f t="shared" si="1375"/>
        <v>65000</v>
      </c>
      <c r="AE2913" s="31">
        <f t="shared" si="1376"/>
        <v>15750.946281161929</v>
      </c>
      <c r="AF2913" s="47">
        <f t="shared" si="1377"/>
        <v>0</v>
      </c>
      <c r="AG2913" s="31">
        <f t="shared" si="1378"/>
        <v>0</v>
      </c>
      <c r="AH2913" s="48">
        <f t="shared" si="1379"/>
        <v>5</v>
      </c>
      <c r="AI2913" s="33">
        <f t="shared" si="1380"/>
        <v>20000</v>
      </c>
      <c r="AJ2913" s="33">
        <f t="shared" si="1381"/>
        <v>65000</v>
      </c>
      <c r="AK2913" s="33">
        <f t="shared" si="1382"/>
        <v>0</v>
      </c>
      <c r="AL2913" s="33">
        <f t="shared" si="1383"/>
        <v>16911.791022083566</v>
      </c>
      <c r="AM2913" s="34">
        <f t="shared" si="1384"/>
        <v>16911.791022083566</v>
      </c>
    </row>
    <row r="2914" spans="1:39" ht="15" customHeight="1" x14ac:dyDescent="0.3">
      <c r="A2914" s="166" t="s">
        <v>5348</v>
      </c>
      <c r="B2914" s="99">
        <v>9508</v>
      </c>
      <c r="C2914" s="99">
        <v>24528</v>
      </c>
      <c r="D2914" s="165">
        <v>45617</v>
      </c>
      <c r="E2914" s="165">
        <v>45888</v>
      </c>
      <c r="F2914" s="166">
        <v>2</v>
      </c>
      <c r="G2914" s="178">
        <v>1.54</v>
      </c>
      <c r="H2914" s="181">
        <v>1</v>
      </c>
      <c r="I2914" s="180">
        <v>4.6399999999999997E-2</v>
      </c>
      <c r="J2914" s="21">
        <f t="shared" si="1355"/>
        <v>0.45999999999999996</v>
      </c>
      <c r="K2914" s="21" t="str">
        <f t="shared" si="1356"/>
        <v>Y</v>
      </c>
      <c r="L2914" s="37" t="str">
        <f t="shared" si="1357"/>
        <v>NA</v>
      </c>
      <c r="M2914" s="8" t="str">
        <f t="shared" si="1358"/>
        <v>Y</v>
      </c>
      <c r="N2914" s="42">
        <f t="shared" si="1359"/>
        <v>1</v>
      </c>
      <c r="O2914" s="43">
        <f t="shared" si="1360"/>
        <v>200000</v>
      </c>
      <c r="P2914" s="43" t="str">
        <f t="shared" si="1361"/>
        <v>NA</v>
      </c>
      <c r="Q2914" s="24">
        <f t="shared" si="1362"/>
        <v>9949.1712000000007</v>
      </c>
      <c r="R2914" s="43">
        <f t="shared" si="1363"/>
        <v>0</v>
      </c>
      <c r="S2914" s="24">
        <f t="shared" si="1364"/>
        <v>1000000</v>
      </c>
      <c r="T2914" s="25" t="str">
        <f t="shared" si="1365"/>
        <v>N</v>
      </c>
      <c r="U2914" s="44">
        <f t="shared" si="1366"/>
        <v>0</v>
      </c>
      <c r="V2914" s="45">
        <f t="shared" si="1367"/>
        <v>0</v>
      </c>
      <c r="W2914" s="45">
        <f t="shared" si="1368"/>
        <v>0</v>
      </c>
      <c r="X2914" s="28">
        <f t="shared" si="1369"/>
        <v>0</v>
      </c>
      <c r="Y2914" s="28">
        <f t="shared" si="1370"/>
        <v>0</v>
      </c>
      <c r="Z2914" s="45">
        <f t="shared" si="1371"/>
        <v>0</v>
      </c>
      <c r="AA2914" s="29" t="str">
        <f t="shared" si="1372"/>
        <v>N</v>
      </c>
      <c r="AB2914" s="46">
        <f t="shared" si="1373"/>
        <v>0</v>
      </c>
      <c r="AC2914" s="31">
        <f t="shared" si="1374"/>
        <v>0</v>
      </c>
      <c r="AD2914" s="31">
        <f t="shared" si="1375"/>
        <v>0</v>
      </c>
      <c r="AE2914" s="31">
        <f t="shared" si="1376"/>
        <v>0</v>
      </c>
      <c r="AF2914" s="47">
        <f t="shared" si="1377"/>
        <v>0</v>
      </c>
      <c r="AG2914" s="31">
        <f t="shared" si="1378"/>
        <v>0</v>
      </c>
      <c r="AH2914" s="48">
        <f t="shared" si="1379"/>
        <v>0</v>
      </c>
      <c r="AI2914" s="33">
        <f t="shared" si="1380"/>
        <v>0</v>
      </c>
      <c r="AJ2914" s="33">
        <f t="shared" si="1381"/>
        <v>0</v>
      </c>
      <c r="AK2914" s="33">
        <f t="shared" si="1382"/>
        <v>0</v>
      </c>
      <c r="AL2914" s="33">
        <f t="shared" si="1383"/>
        <v>0</v>
      </c>
      <c r="AM2914" s="34">
        <f t="shared" si="1384"/>
        <v>0</v>
      </c>
    </row>
    <row r="2915" spans="1:39" ht="15" customHeight="1" x14ac:dyDescent="0.3">
      <c r="A2915" s="166" t="s">
        <v>5349</v>
      </c>
      <c r="B2915" s="99">
        <v>5622</v>
      </c>
      <c r="C2915" s="99">
        <v>49166</v>
      </c>
      <c r="D2915" s="165">
        <v>45763</v>
      </c>
      <c r="E2915" s="165">
        <v>45869</v>
      </c>
      <c r="F2915" s="166">
        <v>4</v>
      </c>
      <c r="G2915" s="178">
        <v>0.53</v>
      </c>
      <c r="H2915" s="181">
        <v>0.75</v>
      </c>
      <c r="I2915" s="180">
        <v>3.1600000000000003E-2</v>
      </c>
      <c r="J2915" s="21">
        <f t="shared" si="1355"/>
        <v>3.4699999999999998</v>
      </c>
      <c r="K2915" s="21" t="str">
        <f t="shared" si="1356"/>
        <v>Y</v>
      </c>
      <c r="L2915" s="37" t="str">
        <f t="shared" si="1357"/>
        <v>NA</v>
      </c>
      <c r="M2915" s="8" t="str">
        <f t="shared" si="1358"/>
        <v>Y</v>
      </c>
      <c r="N2915" s="42">
        <f t="shared" si="1359"/>
        <v>5</v>
      </c>
      <c r="O2915" s="43">
        <f t="shared" si="1360"/>
        <v>200000</v>
      </c>
      <c r="P2915" s="43" t="str">
        <f t="shared" si="1361"/>
        <v>NA</v>
      </c>
      <c r="Q2915" s="24">
        <f t="shared" si="1362"/>
        <v>5799.6552000000001</v>
      </c>
      <c r="R2915" s="43">
        <f t="shared" si="1363"/>
        <v>0</v>
      </c>
      <c r="S2915" s="24">
        <f t="shared" si="1364"/>
        <v>1000000</v>
      </c>
      <c r="T2915" s="25" t="str">
        <f t="shared" si="1365"/>
        <v>Y</v>
      </c>
      <c r="U2915" s="44">
        <f t="shared" si="1366"/>
        <v>4</v>
      </c>
      <c r="V2915" s="45">
        <f t="shared" si="1367"/>
        <v>200000</v>
      </c>
      <c r="W2915" s="45">
        <f t="shared" si="1368"/>
        <v>1000000</v>
      </c>
      <c r="X2915" s="28">
        <f t="shared" si="1369"/>
        <v>5982.9243043200004</v>
      </c>
      <c r="Y2915" s="28">
        <f t="shared" si="1370"/>
        <v>0</v>
      </c>
      <c r="Z2915" s="45" t="str">
        <f t="shared" si="1371"/>
        <v>NA</v>
      </c>
      <c r="AA2915" s="29" t="str">
        <f t="shared" si="1372"/>
        <v>Y</v>
      </c>
      <c r="AB2915" s="46">
        <f t="shared" si="1373"/>
        <v>3</v>
      </c>
      <c r="AC2915" s="31">
        <f t="shared" si="1374"/>
        <v>200000</v>
      </c>
      <c r="AD2915" s="31">
        <f t="shared" si="1375"/>
        <v>1000000</v>
      </c>
      <c r="AE2915" s="31">
        <f t="shared" si="1376"/>
        <v>6171.9847123365125</v>
      </c>
      <c r="AF2915" s="47">
        <f t="shared" si="1377"/>
        <v>0</v>
      </c>
      <c r="AG2915" s="31" t="str">
        <f t="shared" si="1378"/>
        <v>NA</v>
      </c>
      <c r="AH2915" s="48">
        <f t="shared" si="1379"/>
        <v>2</v>
      </c>
      <c r="AI2915" s="33">
        <f t="shared" si="1380"/>
        <v>20000</v>
      </c>
      <c r="AJ2915" s="33">
        <f t="shared" si="1381"/>
        <v>65000</v>
      </c>
      <c r="AK2915" s="33">
        <f t="shared" si="1382"/>
        <v>6367.0194292463466</v>
      </c>
      <c r="AL2915" s="33">
        <f t="shared" si="1383"/>
        <v>0</v>
      </c>
      <c r="AM2915" s="34">
        <f t="shared" si="1384"/>
        <v>0</v>
      </c>
    </row>
    <row r="2916" spans="1:39" ht="15" customHeight="1" x14ac:dyDescent="0.3">
      <c r="A2916" s="166" t="s">
        <v>5350</v>
      </c>
      <c r="B2916" s="99">
        <v>12813</v>
      </c>
      <c r="C2916" s="99">
        <v>77840</v>
      </c>
      <c r="D2916" s="165">
        <v>44896</v>
      </c>
      <c r="E2916" s="165">
        <v>45244</v>
      </c>
      <c r="F2916" s="166">
        <v>4</v>
      </c>
      <c r="G2916" s="178">
        <v>0.34</v>
      </c>
      <c r="H2916" s="181">
        <v>1</v>
      </c>
      <c r="I2916" s="180">
        <v>5.6800000000000003E-2</v>
      </c>
      <c r="J2916" s="21">
        <f t="shared" si="1355"/>
        <v>3.66</v>
      </c>
      <c r="K2916" s="21" t="str">
        <f t="shared" si="1356"/>
        <v>Y</v>
      </c>
      <c r="L2916" s="37" t="str">
        <f t="shared" si="1357"/>
        <v>NA</v>
      </c>
      <c r="M2916" s="8" t="str">
        <f t="shared" si="1358"/>
        <v>Y</v>
      </c>
      <c r="N2916" s="42">
        <f t="shared" si="1359"/>
        <v>4</v>
      </c>
      <c r="O2916" s="43">
        <f t="shared" si="1360"/>
        <v>200000</v>
      </c>
      <c r="P2916" s="43" t="str">
        <f t="shared" si="1361"/>
        <v>NA</v>
      </c>
      <c r="Q2916" s="24">
        <f t="shared" si="1362"/>
        <v>13540.778399999999</v>
      </c>
      <c r="R2916" s="43">
        <f t="shared" si="1363"/>
        <v>0</v>
      </c>
      <c r="S2916" s="24">
        <f t="shared" si="1364"/>
        <v>1000000</v>
      </c>
      <c r="T2916" s="25" t="str">
        <f t="shared" si="1365"/>
        <v>Y</v>
      </c>
      <c r="U2916" s="44">
        <f t="shared" si="1366"/>
        <v>3</v>
      </c>
      <c r="V2916" s="45">
        <f t="shared" si="1367"/>
        <v>200000</v>
      </c>
      <c r="W2916" s="45">
        <f t="shared" si="1368"/>
        <v>1000000</v>
      </c>
      <c r="X2916" s="28">
        <f t="shared" si="1369"/>
        <v>14309.894613119999</v>
      </c>
      <c r="Y2916" s="28">
        <f t="shared" si="1370"/>
        <v>0</v>
      </c>
      <c r="Z2916" s="45" t="str">
        <f t="shared" si="1371"/>
        <v>NA</v>
      </c>
      <c r="AA2916" s="29" t="str">
        <f t="shared" si="1372"/>
        <v>Y</v>
      </c>
      <c r="AB2916" s="46">
        <f t="shared" si="1373"/>
        <v>2</v>
      </c>
      <c r="AC2916" s="31">
        <f t="shared" si="1374"/>
        <v>200000</v>
      </c>
      <c r="AD2916" s="31">
        <f t="shared" si="1375"/>
        <v>1000000</v>
      </c>
      <c r="AE2916" s="31">
        <f t="shared" si="1376"/>
        <v>15122.696627145215</v>
      </c>
      <c r="AF2916" s="47">
        <f t="shared" si="1377"/>
        <v>0</v>
      </c>
      <c r="AG2916" s="31" t="str">
        <f t="shared" si="1378"/>
        <v>NA</v>
      </c>
      <c r="AH2916" s="48">
        <f t="shared" si="1379"/>
        <v>1</v>
      </c>
      <c r="AI2916" s="33">
        <f t="shared" si="1380"/>
        <v>20000</v>
      </c>
      <c r="AJ2916" s="33">
        <f t="shared" si="1381"/>
        <v>65000</v>
      </c>
      <c r="AK2916" s="33">
        <f t="shared" si="1382"/>
        <v>15981.665795567062</v>
      </c>
      <c r="AL2916" s="33">
        <f t="shared" si="1383"/>
        <v>0</v>
      </c>
      <c r="AM2916" s="34">
        <f t="shared" si="1384"/>
        <v>0</v>
      </c>
    </row>
    <row r="2917" spans="1:39" ht="15" customHeight="1" x14ac:dyDescent="0.3">
      <c r="A2917" s="166" t="s">
        <v>5351</v>
      </c>
      <c r="B2917" s="99">
        <v>23843</v>
      </c>
      <c r="C2917" s="99">
        <v>65554</v>
      </c>
      <c r="D2917" s="165">
        <v>44733</v>
      </c>
      <c r="E2917" s="165">
        <v>44836</v>
      </c>
      <c r="F2917" s="166">
        <v>4</v>
      </c>
      <c r="G2917" s="178">
        <v>1.77</v>
      </c>
      <c r="H2917" s="181">
        <v>0.75</v>
      </c>
      <c r="I2917" s="180">
        <v>3.1800000000000002E-2</v>
      </c>
      <c r="J2917" s="21">
        <f t="shared" si="1355"/>
        <v>2.23</v>
      </c>
      <c r="K2917" s="21" t="str">
        <f t="shared" si="1356"/>
        <v>Y</v>
      </c>
      <c r="L2917" s="37" t="str">
        <f t="shared" si="1357"/>
        <v>NA</v>
      </c>
      <c r="M2917" s="8" t="str">
        <f t="shared" si="1358"/>
        <v>Y</v>
      </c>
      <c r="N2917" s="42">
        <f t="shared" si="1359"/>
        <v>3</v>
      </c>
      <c r="O2917" s="43">
        <f t="shared" si="1360"/>
        <v>200000</v>
      </c>
      <c r="P2917" s="43" t="str">
        <f t="shared" si="1361"/>
        <v>NA</v>
      </c>
      <c r="Q2917" s="24">
        <f t="shared" si="1362"/>
        <v>24601.207400000003</v>
      </c>
      <c r="R2917" s="43">
        <f t="shared" si="1363"/>
        <v>0</v>
      </c>
      <c r="S2917" s="24">
        <f t="shared" si="1364"/>
        <v>1000000</v>
      </c>
      <c r="T2917" s="25" t="str">
        <f t="shared" si="1365"/>
        <v>Y</v>
      </c>
      <c r="U2917" s="44">
        <f t="shared" si="1366"/>
        <v>2</v>
      </c>
      <c r="V2917" s="45">
        <f t="shared" si="1367"/>
        <v>200000</v>
      </c>
      <c r="W2917" s="45">
        <f t="shared" si="1368"/>
        <v>1000000</v>
      </c>
      <c r="X2917" s="28">
        <f t="shared" si="1369"/>
        <v>25383.525795320005</v>
      </c>
      <c r="Y2917" s="28">
        <f t="shared" si="1370"/>
        <v>0</v>
      </c>
      <c r="Z2917" s="45" t="str">
        <f t="shared" si="1371"/>
        <v>NA</v>
      </c>
      <c r="AA2917" s="29" t="str">
        <f t="shared" si="1372"/>
        <v>Y</v>
      </c>
      <c r="AB2917" s="46">
        <f t="shared" si="1373"/>
        <v>1</v>
      </c>
      <c r="AC2917" s="31">
        <f t="shared" si="1374"/>
        <v>200000</v>
      </c>
      <c r="AD2917" s="31">
        <f t="shared" si="1375"/>
        <v>1000000</v>
      </c>
      <c r="AE2917" s="31">
        <f t="shared" si="1376"/>
        <v>26190.721915611182</v>
      </c>
      <c r="AF2917" s="47">
        <f t="shared" si="1377"/>
        <v>0</v>
      </c>
      <c r="AG2917" s="31" t="str">
        <f t="shared" si="1378"/>
        <v>NA</v>
      </c>
      <c r="AH2917" s="48">
        <f t="shared" si="1379"/>
        <v>0</v>
      </c>
      <c r="AI2917" s="33">
        <f t="shared" si="1380"/>
        <v>0</v>
      </c>
      <c r="AJ2917" s="33">
        <f t="shared" si="1381"/>
        <v>0</v>
      </c>
      <c r="AK2917" s="33">
        <f t="shared" si="1382"/>
        <v>0</v>
      </c>
      <c r="AL2917" s="33">
        <f t="shared" si="1383"/>
        <v>0</v>
      </c>
      <c r="AM2917" s="34">
        <f t="shared" si="1384"/>
        <v>0</v>
      </c>
    </row>
    <row r="2918" spans="1:39" ht="15" customHeight="1" x14ac:dyDescent="0.3">
      <c r="A2918" s="166" t="s">
        <v>5352</v>
      </c>
      <c r="B2918" s="99">
        <v>7805</v>
      </c>
      <c r="C2918" s="99">
        <v>86419</v>
      </c>
      <c r="D2918" s="165">
        <v>45466</v>
      </c>
      <c r="E2918" s="165">
        <v>45530</v>
      </c>
      <c r="F2918" s="166">
        <v>2</v>
      </c>
      <c r="G2918" s="178">
        <v>0.84</v>
      </c>
      <c r="H2918" s="181">
        <v>1</v>
      </c>
      <c r="I2918" s="180">
        <v>1.7999999999999999E-2</v>
      </c>
      <c r="J2918" s="21">
        <f t="shared" si="1355"/>
        <v>1.1600000000000001</v>
      </c>
      <c r="K2918" s="21" t="str">
        <f t="shared" si="1356"/>
        <v>Y</v>
      </c>
      <c r="L2918" s="37" t="str">
        <f t="shared" si="1357"/>
        <v>NA</v>
      </c>
      <c r="M2918" s="8" t="str">
        <f t="shared" si="1358"/>
        <v>Y</v>
      </c>
      <c r="N2918" s="42">
        <f t="shared" si="1359"/>
        <v>2</v>
      </c>
      <c r="O2918" s="43">
        <f t="shared" si="1360"/>
        <v>200000</v>
      </c>
      <c r="P2918" s="43" t="str">
        <f t="shared" si="1361"/>
        <v>NA</v>
      </c>
      <c r="Q2918" s="24">
        <f t="shared" si="1362"/>
        <v>7945.49</v>
      </c>
      <c r="R2918" s="43">
        <f t="shared" si="1363"/>
        <v>0</v>
      </c>
      <c r="S2918" s="24">
        <f t="shared" si="1364"/>
        <v>1000000</v>
      </c>
      <c r="T2918" s="25" t="str">
        <f t="shared" si="1365"/>
        <v>Y</v>
      </c>
      <c r="U2918" s="44">
        <f t="shared" si="1366"/>
        <v>1</v>
      </c>
      <c r="V2918" s="45">
        <f t="shared" si="1367"/>
        <v>200000</v>
      </c>
      <c r="W2918" s="45">
        <f t="shared" si="1368"/>
        <v>1000000</v>
      </c>
      <c r="X2918" s="28">
        <f t="shared" si="1369"/>
        <v>8088.50882</v>
      </c>
      <c r="Y2918" s="28">
        <f t="shared" si="1370"/>
        <v>0</v>
      </c>
      <c r="Z2918" s="45" t="str">
        <f t="shared" si="1371"/>
        <v>NA</v>
      </c>
      <c r="AA2918" s="29" t="str">
        <f t="shared" si="1372"/>
        <v>N</v>
      </c>
      <c r="AB2918" s="46">
        <f t="shared" si="1373"/>
        <v>0</v>
      </c>
      <c r="AC2918" s="31">
        <f t="shared" si="1374"/>
        <v>0</v>
      </c>
      <c r="AD2918" s="31">
        <f t="shared" si="1375"/>
        <v>0</v>
      </c>
      <c r="AE2918" s="31">
        <f t="shared" si="1376"/>
        <v>0</v>
      </c>
      <c r="AF2918" s="47">
        <f t="shared" si="1377"/>
        <v>0</v>
      </c>
      <c r="AG2918" s="31">
        <f t="shared" si="1378"/>
        <v>0</v>
      </c>
      <c r="AH2918" s="48">
        <f t="shared" si="1379"/>
        <v>0</v>
      </c>
      <c r="AI2918" s="33">
        <f t="shared" si="1380"/>
        <v>0</v>
      </c>
      <c r="AJ2918" s="33">
        <f t="shared" si="1381"/>
        <v>0</v>
      </c>
      <c r="AK2918" s="33">
        <f t="shared" si="1382"/>
        <v>0</v>
      </c>
      <c r="AL2918" s="33">
        <f t="shared" si="1383"/>
        <v>0</v>
      </c>
      <c r="AM2918" s="34">
        <f t="shared" si="1384"/>
        <v>0</v>
      </c>
    </row>
    <row r="2919" spans="1:39" ht="15" customHeight="1" x14ac:dyDescent="0.3">
      <c r="A2919" s="166" t="s">
        <v>5353</v>
      </c>
      <c r="B2919" s="99">
        <v>13311</v>
      </c>
      <c r="C2919" s="99">
        <v>25439</v>
      </c>
      <c r="D2919" s="165">
        <v>45473</v>
      </c>
      <c r="E2919" s="165">
        <v>45537</v>
      </c>
      <c r="F2919" s="166">
        <v>4</v>
      </c>
      <c r="G2919" s="178">
        <v>1.04</v>
      </c>
      <c r="H2919" s="181">
        <v>0.25</v>
      </c>
      <c r="I2919" s="180">
        <v>6.9000000000000006E-2</v>
      </c>
      <c r="J2919" s="21">
        <f t="shared" si="1355"/>
        <v>2.96</v>
      </c>
      <c r="K2919" s="21" t="str">
        <f t="shared" si="1356"/>
        <v>Y</v>
      </c>
      <c r="L2919" s="37" t="str">
        <f t="shared" si="1357"/>
        <v>NA</v>
      </c>
      <c r="M2919" s="8" t="str">
        <f t="shared" si="1358"/>
        <v>Y</v>
      </c>
      <c r="N2919" s="42">
        <f t="shared" si="1359"/>
        <v>12</v>
      </c>
      <c r="O2919" s="43">
        <f t="shared" si="1360"/>
        <v>200000</v>
      </c>
      <c r="P2919" s="43" t="str">
        <f t="shared" si="1361"/>
        <v>NA</v>
      </c>
      <c r="Q2919" s="24">
        <f t="shared" si="1362"/>
        <v>14229.458999999999</v>
      </c>
      <c r="R2919" s="43">
        <f t="shared" si="1363"/>
        <v>0</v>
      </c>
      <c r="S2919" s="24">
        <f t="shared" si="1364"/>
        <v>1000000</v>
      </c>
      <c r="T2919" s="25" t="str">
        <f t="shared" si="1365"/>
        <v>Y</v>
      </c>
      <c r="U2919" s="44">
        <f t="shared" si="1366"/>
        <v>11</v>
      </c>
      <c r="V2919" s="45">
        <f t="shared" si="1367"/>
        <v>200000</v>
      </c>
      <c r="W2919" s="45">
        <f t="shared" si="1368"/>
        <v>1000000</v>
      </c>
      <c r="X2919" s="28">
        <f t="shared" si="1369"/>
        <v>15211.291670999999</v>
      </c>
      <c r="Y2919" s="28">
        <f t="shared" si="1370"/>
        <v>0</v>
      </c>
      <c r="Z2919" s="45" t="str">
        <f t="shared" si="1371"/>
        <v>NA</v>
      </c>
      <c r="AA2919" s="29" t="str">
        <f t="shared" si="1372"/>
        <v>Y</v>
      </c>
      <c r="AB2919" s="46">
        <f t="shared" si="1373"/>
        <v>10</v>
      </c>
      <c r="AC2919" s="31">
        <f t="shared" si="1374"/>
        <v>200000</v>
      </c>
      <c r="AD2919" s="31">
        <f t="shared" si="1375"/>
        <v>1000000</v>
      </c>
      <c r="AE2919" s="31">
        <f t="shared" si="1376"/>
        <v>16260.870796298997</v>
      </c>
      <c r="AF2919" s="47">
        <f t="shared" si="1377"/>
        <v>0</v>
      </c>
      <c r="AG2919" s="31" t="str">
        <f t="shared" si="1378"/>
        <v>NA</v>
      </c>
      <c r="AH2919" s="48">
        <f t="shared" si="1379"/>
        <v>9</v>
      </c>
      <c r="AI2919" s="33">
        <f t="shared" si="1380"/>
        <v>20000</v>
      </c>
      <c r="AJ2919" s="33">
        <f t="shared" si="1381"/>
        <v>65000</v>
      </c>
      <c r="AK2919" s="33">
        <f t="shared" si="1382"/>
        <v>17382.870881243627</v>
      </c>
      <c r="AL2919" s="33">
        <f t="shared" si="1383"/>
        <v>0</v>
      </c>
      <c r="AM2919" s="34">
        <f t="shared" si="1384"/>
        <v>0</v>
      </c>
    </row>
    <row r="2920" spans="1:39" ht="15" customHeight="1" x14ac:dyDescent="0.3">
      <c r="A2920" s="166" t="s">
        <v>5354</v>
      </c>
      <c r="B2920" s="99">
        <v>6452</v>
      </c>
      <c r="C2920" s="99">
        <v>62628</v>
      </c>
      <c r="D2920" s="165">
        <v>45086</v>
      </c>
      <c r="E2920" s="165">
        <v>45289</v>
      </c>
      <c r="F2920" s="166">
        <v>2</v>
      </c>
      <c r="G2920" s="178">
        <v>1.68</v>
      </c>
      <c r="H2920" s="181">
        <v>1</v>
      </c>
      <c r="I2920" s="180">
        <v>8.3699999999999997E-2</v>
      </c>
      <c r="J2920" s="21">
        <f t="shared" si="1355"/>
        <v>0.32000000000000006</v>
      </c>
      <c r="K2920" s="21" t="str">
        <f t="shared" si="1356"/>
        <v>Y</v>
      </c>
      <c r="L2920" s="37" t="str">
        <f t="shared" si="1357"/>
        <v>NA</v>
      </c>
      <c r="M2920" s="8" t="str">
        <f t="shared" si="1358"/>
        <v>Y</v>
      </c>
      <c r="N2920" s="42">
        <f t="shared" si="1359"/>
        <v>1</v>
      </c>
      <c r="O2920" s="43">
        <f t="shared" si="1360"/>
        <v>200000</v>
      </c>
      <c r="P2920" s="43" t="str">
        <f t="shared" si="1361"/>
        <v>NA</v>
      </c>
      <c r="Q2920" s="24">
        <f t="shared" si="1362"/>
        <v>6992.0323999999991</v>
      </c>
      <c r="R2920" s="43">
        <f t="shared" si="1363"/>
        <v>0</v>
      </c>
      <c r="S2920" s="24">
        <f t="shared" si="1364"/>
        <v>1000000</v>
      </c>
      <c r="T2920" s="25" t="str">
        <f t="shared" si="1365"/>
        <v>N</v>
      </c>
      <c r="U2920" s="44">
        <f t="shared" si="1366"/>
        <v>0</v>
      </c>
      <c r="V2920" s="45">
        <f t="shared" si="1367"/>
        <v>0</v>
      </c>
      <c r="W2920" s="45">
        <f t="shared" si="1368"/>
        <v>0</v>
      </c>
      <c r="X2920" s="28">
        <f t="shared" si="1369"/>
        <v>0</v>
      </c>
      <c r="Y2920" s="28">
        <f t="shared" si="1370"/>
        <v>0</v>
      </c>
      <c r="Z2920" s="45">
        <f t="shared" si="1371"/>
        <v>0</v>
      </c>
      <c r="AA2920" s="29" t="str">
        <f t="shared" si="1372"/>
        <v>N</v>
      </c>
      <c r="AB2920" s="46">
        <f t="shared" si="1373"/>
        <v>0</v>
      </c>
      <c r="AC2920" s="31">
        <f t="shared" si="1374"/>
        <v>0</v>
      </c>
      <c r="AD2920" s="31">
        <f t="shared" si="1375"/>
        <v>0</v>
      </c>
      <c r="AE2920" s="31">
        <f t="shared" si="1376"/>
        <v>0</v>
      </c>
      <c r="AF2920" s="47">
        <f t="shared" si="1377"/>
        <v>0</v>
      </c>
      <c r="AG2920" s="31">
        <f t="shared" si="1378"/>
        <v>0</v>
      </c>
      <c r="AH2920" s="48">
        <f t="shared" si="1379"/>
        <v>0</v>
      </c>
      <c r="AI2920" s="33">
        <f t="shared" si="1380"/>
        <v>0</v>
      </c>
      <c r="AJ2920" s="33">
        <f t="shared" si="1381"/>
        <v>0</v>
      </c>
      <c r="AK2920" s="33">
        <f t="shared" si="1382"/>
        <v>0</v>
      </c>
      <c r="AL2920" s="33">
        <f t="shared" si="1383"/>
        <v>0</v>
      </c>
      <c r="AM2920" s="34">
        <f t="shared" si="1384"/>
        <v>0</v>
      </c>
    </row>
    <row r="2921" spans="1:39" ht="15" customHeight="1" x14ac:dyDescent="0.3">
      <c r="A2921" s="166" t="s">
        <v>5355</v>
      </c>
      <c r="B2921" s="99">
        <v>9418</v>
      </c>
      <c r="C2921" s="99">
        <v>27688</v>
      </c>
      <c r="D2921" s="165">
        <v>44738</v>
      </c>
      <c r="E2921" s="165">
        <v>45002</v>
      </c>
      <c r="F2921" s="166">
        <v>2</v>
      </c>
      <c r="G2921" s="178">
        <v>0.66</v>
      </c>
      <c r="H2921" s="181">
        <v>0.25</v>
      </c>
      <c r="I2921" s="180">
        <v>7.0400000000000004E-2</v>
      </c>
      <c r="J2921" s="21">
        <f t="shared" si="1355"/>
        <v>1.3399999999999999</v>
      </c>
      <c r="K2921" s="21" t="str">
        <f t="shared" si="1356"/>
        <v>Y</v>
      </c>
      <c r="L2921" s="37" t="str">
        <f t="shared" si="1357"/>
        <v>NA</v>
      </c>
      <c r="M2921" s="8" t="str">
        <f t="shared" si="1358"/>
        <v>Y</v>
      </c>
      <c r="N2921" s="42">
        <f t="shared" si="1359"/>
        <v>6</v>
      </c>
      <c r="O2921" s="43">
        <f t="shared" si="1360"/>
        <v>200000</v>
      </c>
      <c r="P2921" s="43" t="str">
        <f t="shared" si="1361"/>
        <v>NA</v>
      </c>
      <c r="Q2921" s="24">
        <f t="shared" si="1362"/>
        <v>10081.0272</v>
      </c>
      <c r="R2921" s="43">
        <f t="shared" si="1363"/>
        <v>0</v>
      </c>
      <c r="S2921" s="24">
        <f t="shared" si="1364"/>
        <v>1000000</v>
      </c>
      <c r="T2921" s="25" t="str">
        <f t="shared" si="1365"/>
        <v>Y</v>
      </c>
      <c r="U2921" s="44">
        <f t="shared" si="1366"/>
        <v>5</v>
      </c>
      <c r="V2921" s="45">
        <f t="shared" si="1367"/>
        <v>200000</v>
      </c>
      <c r="W2921" s="45">
        <f t="shared" si="1368"/>
        <v>1000000</v>
      </c>
      <c r="X2921" s="28">
        <f t="shared" si="1369"/>
        <v>10790.731514880001</v>
      </c>
      <c r="Y2921" s="28">
        <f t="shared" si="1370"/>
        <v>0</v>
      </c>
      <c r="Z2921" s="45" t="str">
        <f t="shared" si="1371"/>
        <v>NA</v>
      </c>
      <c r="AA2921" s="29" t="str">
        <f t="shared" si="1372"/>
        <v>N</v>
      </c>
      <c r="AB2921" s="46">
        <f t="shared" si="1373"/>
        <v>4</v>
      </c>
      <c r="AC2921" s="31">
        <f t="shared" si="1374"/>
        <v>20000</v>
      </c>
      <c r="AD2921" s="31">
        <f t="shared" si="1375"/>
        <v>65000</v>
      </c>
      <c r="AE2921" s="31">
        <f t="shared" si="1376"/>
        <v>11550.399013527553</v>
      </c>
      <c r="AF2921" s="47">
        <f t="shared" si="1377"/>
        <v>0</v>
      </c>
      <c r="AG2921" s="31">
        <f t="shared" si="1378"/>
        <v>4889.8422715924462</v>
      </c>
      <c r="AH2921" s="48">
        <f t="shared" si="1379"/>
        <v>3</v>
      </c>
      <c r="AI2921" s="33">
        <f t="shared" si="1380"/>
        <v>20000</v>
      </c>
      <c r="AJ2921" s="33">
        <f t="shared" si="1381"/>
        <v>65000</v>
      </c>
      <c r="AK2921" s="33">
        <f t="shared" si="1382"/>
        <v>4889.8422715924462</v>
      </c>
      <c r="AL2921" s="33">
        <f t="shared" si="1383"/>
        <v>7473.7048324874468</v>
      </c>
      <c r="AM2921" s="34">
        <f t="shared" si="1384"/>
        <v>7473.7048324874468</v>
      </c>
    </row>
    <row r="2922" spans="1:39" ht="15" customHeight="1" x14ac:dyDescent="0.3">
      <c r="A2922" s="166" t="s">
        <v>5356</v>
      </c>
      <c r="B2922" s="99">
        <v>15160</v>
      </c>
      <c r="C2922" s="99">
        <v>92712</v>
      </c>
      <c r="D2922" s="165">
        <v>45389</v>
      </c>
      <c r="E2922" s="165">
        <v>45697</v>
      </c>
      <c r="F2922" s="166">
        <v>4</v>
      </c>
      <c r="G2922" s="178">
        <v>1.0900000000000001</v>
      </c>
      <c r="H2922" s="181">
        <v>0.5</v>
      </c>
      <c r="I2922" s="180">
        <v>3.5000000000000003E-2</v>
      </c>
      <c r="J2922" s="21">
        <f t="shared" si="1355"/>
        <v>2.91</v>
      </c>
      <c r="K2922" s="21" t="str">
        <f t="shared" si="1356"/>
        <v>Y</v>
      </c>
      <c r="L2922" s="37" t="str">
        <f t="shared" si="1357"/>
        <v>NA</v>
      </c>
      <c r="M2922" s="8" t="str">
        <f t="shared" si="1358"/>
        <v>Y</v>
      </c>
      <c r="N2922" s="42">
        <f t="shared" si="1359"/>
        <v>6</v>
      </c>
      <c r="O2922" s="43">
        <f t="shared" si="1360"/>
        <v>200000</v>
      </c>
      <c r="P2922" s="43" t="str">
        <f t="shared" si="1361"/>
        <v>NA</v>
      </c>
      <c r="Q2922" s="24">
        <f t="shared" si="1362"/>
        <v>15690.599999999999</v>
      </c>
      <c r="R2922" s="43">
        <f t="shared" si="1363"/>
        <v>0</v>
      </c>
      <c r="S2922" s="24">
        <f t="shared" si="1364"/>
        <v>1000000</v>
      </c>
      <c r="T2922" s="25" t="str">
        <f t="shared" si="1365"/>
        <v>Y</v>
      </c>
      <c r="U2922" s="44">
        <f t="shared" si="1366"/>
        <v>5</v>
      </c>
      <c r="V2922" s="45">
        <f t="shared" si="1367"/>
        <v>200000</v>
      </c>
      <c r="W2922" s="45">
        <f t="shared" si="1368"/>
        <v>1000000</v>
      </c>
      <c r="X2922" s="28">
        <f t="shared" si="1369"/>
        <v>16239.770999999997</v>
      </c>
      <c r="Y2922" s="28">
        <f t="shared" si="1370"/>
        <v>0</v>
      </c>
      <c r="Z2922" s="45" t="str">
        <f t="shared" si="1371"/>
        <v>NA</v>
      </c>
      <c r="AA2922" s="29" t="str">
        <f t="shared" si="1372"/>
        <v>Y</v>
      </c>
      <c r="AB2922" s="46">
        <f t="shared" si="1373"/>
        <v>4</v>
      </c>
      <c r="AC2922" s="31">
        <f t="shared" si="1374"/>
        <v>200000</v>
      </c>
      <c r="AD2922" s="31">
        <f t="shared" si="1375"/>
        <v>1000000</v>
      </c>
      <c r="AE2922" s="31">
        <f t="shared" si="1376"/>
        <v>16808.162984999995</v>
      </c>
      <c r="AF2922" s="47">
        <f t="shared" si="1377"/>
        <v>0</v>
      </c>
      <c r="AG2922" s="31" t="str">
        <f t="shared" si="1378"/>
        <v>NA</v>
      </c>
      <c r="AH2922" s="48">
        <f t="shared" si="1379"/>
        <v>3</v>
      </c>
      <c r="AI2922" s="33">
        <f t="shared" si="1380"/>
        <v>20000</v>
      </c>
      <c r="AJ2922" s="33">
        <f t="shared" si="1381"/>
        <v>65000</v>
      </c>
      <c r="AK2922" s="33">
        <f t="shared" si="1382"/>
        <v>17396.448689474993</v>
      </c>
      <c r="AL2922" s="33">
        <f t="shared" si="1383"/>
        <v>0</v>
      </c>
      <c r="AM2922" s="34">
        <f t="shared" si="1384"/>
        <v>0</v>
      </c>
    </row>
    <row r="2923" spans="1:39" ht="15" customHeight="1" x14ac:dyDescent="0.3">
      <c r="A2923" s="166" t="s">
        <v>5357</v>
      </c>
      <c r="B2923" s="99">
        <v>13952</v>
      </c>
      <c r="C2923" s="99">
        <v>40267</v>
      </c>
      <c r="D2923" s="165">
        <v>44567</v>
      </c>
      <c r="E2923" s="165">
        <v>44785</v>
      </c>
      <c r="F2923" s="166">
        <v>4</v>
      </c>
      <c r="G2923" s="178">
        <v>3.57</v>
      </c>
      <c r="H2923" s="181">
        <v>1</v>
      </c>
      <c r="I2923" s="180">
        <v>7.7600000000000002E-2</v>
      </c>
      <c r="J2923" s="21">
        <f t="shared" si="1355"/>
        <v>0.43000000000000016</v>
      </c>
      <c r="K2923" s="21" t="str">
        <f t="shared" si="1356"/>
        <v>Y</v>
      </c>
      <c r="L2923" s="37" t="str">
        <f t="shared" si="1357"/>
        <v>NA</v>
      </c>
      <c r="M2923" s="8" t="str">
        <f t="shared" si="1358"/>
        <v>Y</v>
      </c>
      <c r="N2923" s="42">
        <f t="shared" si="1359"/>
        <v>1</v>
      </c>
      <c r="O2923" s="43">
        <f t="shared" si="1360"/>
        <v>200000</v>
      </c>
      <c r="P2923" s="43" t="str">
        <f t="shared" si="1361"/>
        <v>NA</v>
      </c>
      <c r="Q2923" s="24">
        <f t="shared" si="1362"/>
        <v>15034.675199999998</v>
      </c>
      <c r="R2923" s="43">
        <f t="shared" si="1363"/>
        <v>0</v>
      </c>
      <c r="S2923" s="24">
        <f t="shared" si="1364"/>
        <v>1000000</v>
      </c>
      <c r="T2923" s="25" t="str">
        <f t="shared" si="1365"/>
        <v>N</v>
      </c>
      <c r="U2923" s="44">
        <f t="shared" si="1366"/>
        <v>0</v>
      </c>
      <c r="V2923" s="45">
        <f t="shared" si="1367"/>
        <v>0</v>
      </c>
      <c r="W2923" s="45">
        <f t="shared" si="1368"/>
        <v>0</v>
      </c>
      <c r="X2923" s="28">
        <f t="shared" si="1369"/>
        <v>0</v>
      </c>
      <c r="Y2923" s="28">
        <f t="shared" si="1370"/>
        <v>0</v>
      </c>
      <c r="Z2923" s="45">
        <f t="shared" si="1371"/>
        <v>0</v>
      </c>
      <c r="AA2923" s="29" t="str">
        <f t="shared" si="1372"/>
        <v>N</v>
      </c>
      <c r="AB2923" s="46">
        <f t="shared" si="1373"/>
        <v>0</v>
      </c>
      <c r="AC2923" s="31">
        <f t="shared" si="1374"/>
        <v>0</v>
      </c>
      <c r="AD2923" s="31">
        <f t="shared" si="1375"/>
        <v>0</v>
      </c>
      <c r="AE2923" s="31">
        <f t="shared" si="1376"/>
        <v>0</v>
      </c>
      <c r="AF2923" s="47">
        <f t="shared" si="1377"/>
        <v>0</v>
      </c>
      <c r="AG2923" s="31">
        <f t="shared" si="1378"/>
        <v>0</v>
      </c>
      <c r="AH2923" s="48">
        <f t="shared" si="1379"/>
        <v>0</v>
      </c>
      <c r="AI2923" s="33">
        <f t="shared" si="1380"/>
        <v>0</v>
      </c>
      <c r="AJ2923" s="33">
        <f t="shared" si="1381"/>
        <v>0</v>
      </c>
      <c r="AK2923" s="33">
        <f t="shared" si="1382"/>
        <v>0</v>
      </c>
      <c r="AL2923" s="33">
        <f t="shared" si="1383"/>
        <v>0</v>
      </c>
      <c r="AM2923" s="34">
        <f t="shared" si="1384"/>
        <v>0</v>
      </c>
    </row>
    <row r="2924" spans="1:39" ht="15" customHeight="1" x14ac:dyDescent="0.3">
      <c r="A2924" s="166" t="s">
        <v>5358</v>
      </c>
      <c r="B2924" s="99">
        <v>11121</v>
      </c>
      <c r="C2924" s="99">
        <v>86159</v>
      </c>
      <c r="D2924" s="165">
        <v>44787</v>
      </c>
      <c r="E2924" s="165">
        <v>45071</v>
      </c>
      <c r="F2924" s="166">
        <v>4</v>
      </c>
      <c r="G2924" s="178">
        <v>3.7</v>
      </c>
      <c r="H2924" s="181">
        <v>0.75</v>
      </c>
      <c r="I2924" s="180">
        <v>7.1099999999999997E-2</v>
      </c>
      <c r="J2924" s="21">
        <f t="shared" si="1355"/>
        <v>0.29999999999999982</v>
      </c>
      <c r="K2924" s="21" t="str">
        <f t="shared" si="1356"/>
        <v>Y</v>
      </c>
      <c r="L2924" s="37" t="str">
        <f t="shared" si="1357"/>
        <v>NA</v>
      </c>
      <c r="M2924" s="8" t="str">
        <f t="shared" si="1358"/>
        <v>Y</v>
      </c>
      <c r="N2924" s="42">
        <f t="shared" si="1359"/>
        <v>1</v>
      </c>
      <c r="O2924" s="43">
        <f t="shared" si="1360"/>
        <v>200000</v>
      </c>
      <c r="P2924" s="43" t="str">
        <f t="shared" si="1361"/>
        <v>NA</v>
      </c>
      <c r="Q2924" s="24">
        <f t="shared" si="1362"/>
        <v>11911.703099999999</v>
      </c>
      <c r="R2924" s="43">
        <f t="shared" si="1363"/>
        <v>0</v>
      </c>
      <c r="S2924" s="24">
        <f t="shared" si="1364"/>
        <v>1000000</v>
      </c>
      <c r="T2924" s="25" t="str">
        <f t="shared" si="1365"/>
        <v>N</v>
      </c>
      <c r="U2924" s="44">
        <f t="shared" si="1366"/>
        <v>0</v>
      </c>
      <c r="V2924" s="45">
        <f t="shared" si="1367"/>
        <v>0</v>
      </c>
      <c r="W2924" s="45">
        <f t="shared" si="1368"/>
        <v>0</v>
      </c>
      <c r="X2924" s="28">
        <f t="shared" si="1369"/>
        <v>0</v>
      </c>
      <c r="Y2924" s="28">
        <f t="shared" si="1370"/>
        <v>0</v>
      </c>
      <c r="Z2924" s="45">
        <f t="shared" si="1371"/>
        <v>0</v>
      </c>
      <c r="AA2924" s="29" t="str">
        <f t="shared" si="1372"/>
        <v>N</v>
      </c>
      <c r="AB2924" s="46">
        <f t="shared" si="1373"/>
        <v>0</v>
      </c>
      <c r="AC2924" s="31">
        <f t="shared" si="1374"/>
        <v>0</v>
      </c>
      <c r="AD2924" s="31">
        <f t="shared" si="1375"/>
        <v>0</v>
      </c>
      <c r="AE2924" s="31">
        <f t="shared" si="1376"/>
        <v>0</v>
      </c>
      <c r="AF2924" s="47">
        <f t="shared" si="1377"/>
        <v>0</v>
      </c>
      <c r="AG2924" s="31">
        <f t="shared" si="1378"/>
        <v>0</v>
      </c>
      <c r="AH2924" s="48">
        <f t="shared" si="1379"/>
        <v>0</v>
      </c>
      <c r="AI2924" s="33">
        <f t="shared" si="1380"/>
        <v>0</v>
      </c>
      <c r="AJ2924" s="33">
        <f t="shared" si="1381"/>
        <v>0</v>
      </c>
      <c r="AK2924" s="33">
        <f t="shared" si="1382"/>
        <v>0</v>
      </c>
      <c r="AL2924" s="33">
        <f t="shared" si="1383"/>
        <v>0</v>
      </c>
      <c r="AM2924" s="34">
        <f t="shared" si="1384"/>
        <v>0</v>
      </c>
    </row>
    <row r="2925" spans="1:39" ht="15" customHeight="1" x14ac:dyDescent="0.3">
      <c r="A2925" s="166" t="s">
        <v>5359</v>
      </c>
      <c r="B2925" s="99">
        <v>19110</v>
      </c>
      <c r="C2925" s="99">
        <v>108074</v>
      </c>
      <c r="D2925" s="165">
        <v>44520</v>
      </c>
      <c r="E2925" s="165">
        <v>44642</v>
      </c>
      <c r="F2925" s="166">
        <v>4</v>
      </c>
      <c r="G2925" s="178">
        <v>1.35</v>
      </c>
      <c r="H2925" s="181">
        <v>0.25</v>
      </c>
      <c r="I2925" s="180">
        <v>3.7999999999999999E-2</v>
      </c>
      <c r="J2925" s="21">
        <f t="shared" si="1355"/>
        <v>2.65</v>
      </c>
      <c r="K2925" s="21" t="str">
        <f t="shared" si="1356"/>
        <v>Y</v>
      </c>
      <c r="L2925" s="37" t="str">
        <f t="shared" si="1357"/>
        <v>NA</v>
      </c>
      <c r="M2925" s="8" t="str">
        <f t="shared" si="1358"/>
        <v>Y</v>
      </c>
      <c r="N2925" s="42">
        <f t="shared" si="1359"/>
        <v>11</v>
      </c>
      <c r="O2925" s="43">
        <f t="shared" si="1360"/>
        <v>200000</v>
      </c>
      <c r="P2925" s="43" t="str">
        <f t="shared" si="1361"/>
        <v>NA</v>
      </c>
      <c r="Q2925" s="24">
        <f t="shared" si="1362"/>
        <v>19836.18</v>
      </c>
      <c r="R2925" s="43">
        <f t="shared" si="1363"/>
        <v>0</v>
      </c>
      <c r="S2925" s="24">
        <f t="shared" si="1364"/>
        <v>1000000</v>
      </c>
      <c r="T2925" s="25" t="str">
        <f t="shared" si="1365"/>
        <v>Y</v>
      </c>
      <c r="U2925" s="44">
        <f t="shared" si="1366"/>
        <v>10</v>
      </c>
      <c r="V2925" s="45">
        <f t="shared" si="1367"/>
        <v>200000</v>
      </c>
      <c r="W2925" s="45">
        <f t="shared" si="1368"/>
        <v>1000000</v>
      </c>
      <c r="X2925" s="28">
        <f t="shared" si="1369"/>
        <v>20589.954840000002</v>
      </c>
      <c r="Y2925" s="28">
        <f t="shared" si="1370"/>
        <v>0</v>
      </c>
      <c r="Z2925" s="45" t="str">
        <f t="shared" si="1371"/>
        <v>NA</v>
      </c>
      <c r="AA2925" s="29" t="str">
        <f t="shared" si="1372"/>
        <v>Y</v>
      </c>
      <c r="AB2925" s="46">
        <f t="shared" si="1373"/>
        <v>9</v>
      </c>
      <c r="AC2925" s="31">
        <f t="shared" si="1374"/>
        <v>200000</v>
      </c>
      <c r="AD2925" s="31">
        <f t="shared" si="1375"/>
        <v>1000000</v>
      </c>
      <c r="AE2925" s="31">
        <f t="shared" si="1376"/>
        <v>21372.373123920002</v>
      </c>
      <c r="AF2925" s="47">
        <f t="shared" si="1377"/>
        <v>0</v>
      </c>
      <c r="AG2925" s="31" t="str">
        <f t="shared" si="1378"/>
        <v>NA</v>
      </c>
      <c r="AH2925" s="48">
        <f t="shared" si="1379"/>
        <v>8</v>
      </c>
      <c r="AI2925" s="33">
        <f t="shared" si="1380"/>
        <v>20000</v>
      </c>
      <c r="AJ2925" s="33">
        <f t="shared" si="1381"/>
        <v>65000</v>
      </c>
      <c r="AK2925" s="33">
        <f t="shared" si="1382"/>
        <v>20000</v>
      </c>
      <c r="AL2925" s="33">
        <f t="shared" si="1383"/>
        <v>2184.5233026289643</v>
      </c>
      <c r="AM2925" s="34">
        <f t="shared" si="1384"/>
        <v>2184.5233026289643</v>
      </c>
    </row>
    <row r="2926" spans="1:39" ht="15" customHeight="1" x14ac:dyDescent="0.3">
      <c r="A2926" s="166" t="s">
        <v>5360</v>
      </c>
      <c r="B2926" s="99">
        <v>19611</v>
      </c>
      <c r="C2926" s="99">
        <v>108597</v>
      </c>
      <c r="D2926" s="165">
        <v>44735</v>
      </c>
      <c r="E2926" s="165">
        <v>44983</v>
      </c>
      <c r="F2926" s="166">
        <v>2</v>
      </c>
      <c r="G2926" s="178">
        <v>1.41</v>
      </c>
      <c r="H2926" s="181">
        <v>0.75</v>
      </c>
      <c r="I2926" s="180">
        <v>4.6300000000000001E-2</v>
      </c>
      <c r="J2926" s="21">
        <f t="shared" si="1355"/>
        <v>0.59000000000000008</v>
      </c>
      <c r="K2926" s="21" t="str">
        <f t="shared" si="1356"/>
        <v>Y</v>
      </c>
      <c r="L2926" s="37" t="str">
        <f t="shared" si="1357"/>
        <v>NA</v>
      </c>
      <c r="M2926" s="8" t="str">
        <f t="shared" si="1358"/>
        <v>Y</v>
      </c>
      <c r="N2926" s="42">
        <f t="shared" si="1359"/>
        <v>1</v>
      </c>
      <c r="O2926" s="43">
        <f t="shared" si="1360"/>
        <v>200000</v>
      </c>
      <c r="P2926" s="43" t="str">
        <f t="shared" si="1361"/>
        <v>NA</v>
      </c>
      <c r="Q2926" s="24">
        <f t="shared" si="1362"/>
        <v>20518.989300000001</v>
      </c>
      <c r="R2926" s="43">
        <f t="shared" si="1363"/>
        <v>0</v>
      </c>
      <c r="S2926" s="24">
        <f t="shared" si="1364"/>
        <v>1000000</v>
      </c>
      <c r="T2926" s="25" t="str">
        <f t="shared" si="1365"/>
        <v>N</v>
      </c>
      <c r="U2926" s="44">
        <f t="shared" si="1366"/>
        <v>0</v>
      </c>
      <c r="V2926" s="45">
        <f t="shared" si="1367"/>
        <v>0</v>
      </c>
      <c r="W2926" s="45">
        <f t="shared" si="1368"/>
        <v>0</v>
      </c>
      <c r="X2926" s="28">
        <f t="shared" si="1369"/>
        <v>0</v>
      </c>
      <c r="Y2926" s="28">
        <f t="shared" si="1370"/>
        <v>0</v>
      </c>
      <c r="Z2926" s="45">
        <f t="shared" si="1371"/>
        <v>0</v>
      </c>
      <c r="AA2926" s="29" t="str">
        <f t="shared" si="1372"/>
        <v>N</v>
      </c>
      <c r="AB2926" s="46">
        <f t="shared" si="1373"/>
        <v>0</v>
      </c>
      <c r="AC2926" s="31">
        <f t="shared" si="1374"/>
        <v>0</v>
      </c>
      <c r="AD2926" s="31">
        <f t="shared" si="1375"/>
        <v>0</v>
      </c>
      <c r="AE2926" s="31">
        <f t="shared" si="1376"/>
        <v>0</v>
      </c>
      <c r="AF2926" s="47">
        <f t="shared" si="1377"/>
        <v>0</v>
      </c>
      <c r="AG2926" s="31">
        <f t="shared" si="1378"/>
        <v>0</v>
      </c>
      <c r="AH2926" s="48">
        <f t="shared" si="1379"/>
        <v>0</v>
      </c>
      <c r="AI2926" s="33">
        <f t="shared" si="1380"/>
        <v>0</v>
      </c>
      <c r="AJ2926" s="33">
        <f t="shared" si="1381"/>
        <v>0</v>
      </c>
      <c r="AK2926" s="33">
        <f t="shared" si="1382"/>
        <v>0</v>
      </c>
      <c r="AL2926" s="33">
        <f t="shared" si="1383"/>
        <v>0</v>
      </c>
      <c r="AM2926" s="34">
        <f t="shared" si="1384"/>
        <v>0</v>
      </c>
    </row>
    <row r="2927" spans="1:39" ht="15" customHeight="1" x14ac:dyDescent="0.3">
      <c r="A2927" s="166" t="s">
        <v>5361</v>
      </c>
      <c r="B2927" s="99">
        <v>19252</v>
      </c>
      <c r="C2927" s="99">
        <v>65238</v>
      </c>
      <c r="D2927" s="165">
        <v>44895</v>
      </c>
      <c r="E2927" s="165">
        <v>44954</v>
      </c>
      <c r="F2927" s="166">
        <v>2</v>
      </c>
      <c r="G2927" s="178">
        <v>1.38</v>
      </c>
      <c r="H2927" s="181">
        <v>1</v>
      </c>
      <c r="I2927" s="180">
        <v>4.0399999999999998E-2</v>
      </c>
      <c r="J2927" s="21">
        <f t="shared" si="1355"/>
        <v>0.62000000000000011</v>
      </c>
      <c r="K2927" s="21" t="str">
        <f t="shared" si="1356"/>
        <v>Y</v>
      </c>
      <c r="L2927" s="37" t="str">
        <f t="shared" si="1357"/>
        <v>NA</v>
      </c>
      <c r="M2927" s="8" t="str">
        <f t="shared" si="1358"/>
        <v>Y</v>
      </c>
      <c r="N2927" s="42">
        <f t="shared" si="1359"/>
        <v>1</v>
      </c>
      <c r="O2927" s="43">
        <f t="shared" si="1360"/>
        <v>200000</v>
      </c>
      <c r="P2927" s="43" t="str">
        <f t="shared" si="1361"/>
        <v>NA</v>
      </c>
      <c r="Q2927" s="24">
        <f t="shared" si="1362"/>
        <v>20029.7808</v>
      </c>
      <c r="R2927" s="43">
        <f t="shared" si="1363"/>
        <v>0</v>
      </c>
      <c r="S2927" s="24">
        <f t="shared" si="1364"/>
        <v>1000000</v>
      </c>
      <c r="T2927" s="25" t="str">
        <f t="shared" si="1365"/>
        <v>N</v>
      </c>
      <c r="U2927" s="44">
        <f t="shared" si="1366"/>
        <v>0</v>
      </c>
      <c r="V2927" s="45">
        <f t="shared" si="1367"/>
        <v>0</v>
      </c>
      <c r="W2927" s="45">
        <f t="shared" si="1368"/>
        <v>0</v>
      </c>
      <c r="X2927" s="28">
        <f t="shared" si="1369"/>
        <v>0</v>
      </c>
      <c r="Y2927" s="28">
        <f t="shared" si="1370"/>
        <v>0</v>
      </c>
      <c r="Z2927" s="45">
        <f t="shared" si="1371"/>
        <v>0</v>
      </c>
      <c r="AA2927" s="29" t="str">
        <f t="shared" si="1372"/>
        <v>N</v>
      </c>
      <c r="AB2927" s="46">
        <f t="shared" si="1373"/>
        <v>0</v>
      </c>
      <c r="AC2927" s="31">
        <f t="shared" si="1374"/>
        <v>0</v>
      </c>
      <c r="AD2927" s="31">
        <f t="shared" si="1375"/>
        <v>0</v>
      </c>
      <c r="AE2927" s="31">
        <f t="shared" si="1376"/>
        <v>0</v>
      </c>
      <c r="AF2927" s="47">
        <f t="shared" si="1377"/>
        <v>0</v>
      </c>
      <c r="AG2927" s="31">
        <f t="shared" si="1378"/>
        <v>0</v>
      </c>
      <c r="AH2927" s="48">
        <f t="shared" si="1379"/>
        <v>0</v>
      </c>
      <c r="AI2927" s="33">
        <f t="shared" si="1380"/>
        <v>0</v>
      </c>
      <c r="AJ2927" s="33">
        <f t="shared" si="1381"/>
        <v>0</v>
      </c>
      <c r="AK2927" s="33">
        <f t="shared" si="1382"/>
        <v>0</v>
      </c>
      <c r="AL2927" s="33">
        <f t="shared" si="1383"/>
        <v>0</v>
      </c>
      <c r="AM2927" s="34">
        <f t="shared" si="1384"/>
        <v>0</v>
      </c>
    </row>
    <row r="2928" spans="1:39" ht="15" customHeight="1" x14ac:dyDescent="0.3">
      <c r="A2928" s="166" t="s">
        <v>5362</v>
      </c>
      <c r="B2928" s="99">
        <v>9678</v>
      </c>
      <c r="C2928" s="99">
        <v>99313</v>
      </c>
      <c r="D2928" s="165">
        <v>44816</v>
      </c>
      <c r="E2928" s="165">
        <v>45070</v>
      </c>
      <c r="F2928" s="166">
        <v>2</v>
      </c>
      <c r="G2928" s="178">
        <v>0.34</v>
      </c>
      <c r="H2928" s="181">
        <v>0.5</v>
      </c>
      <c r="I2928" s="180">
        <v>6.9500000000000006E-2</v>
      </c>
      <c r="J2928" s="21">
        <f t="shared" si="1355"/>
        <v>1.66</v>
      </c>
      <c r="K2928" s="21" t="str">
        <f t="shared" si="1356"/>
        <v>Y</v>
      </c>
      <c r="L2928" s="37" t="str">
        <f t="shared" si="1357"/>
        <v>NA</v>
      </c>
      <c r="M2928" s="8" t="str">
        <f t="shared" si="1358"/>
        <v>Y</v>
      </c>
      <c r="N2928" s="42">
        <f t="shared" si="1359"/>
        <v>4</v>
      </c>
      <c r="O2928" s="43">
        <f t="shared" si="1360"/>
        <v>200000</v>
      </c>
      <c r="P2928" s="43" t="str">
        <f t="shared" si="1361"/>
        <v>NA</v>
      </c>
      <c r="Q2928" s="24">
        <f t="shared" si="1362"/>
        <v>10350.621000000001</v>
      </c>
      <c r="R2928" s="43">
        <f t="shared" si="1363"/>
        <v>0</v>
      </c>
      <c r="S2928" s="24">
        <f t="shared" si="1364"/>
        <v>1000000</v>
      </c>
      <c r="T2928" s="25" t="str">
        <f t="shared" si="1365"/>
        <v>Y</v>
      </c>
      <c r="U2928" s="44">
        <f t="shared" si="1366"/>
        <v>3</v>
      </c>
      <c r="V2928" s="45">
        <f t="shared" si="1367"/>
        <v>200000</v>
      </c>
      <c r="W2928" s="45">
        <f t="shared" si="1368"/>
        <v>1000000</v>
      </c>
      <c r="X2928" s="28">
        <f t="shared" si="1369"/>
        <v>11069.989159500003</v>
      </c>
      <c r="Y2928" s="28">
        <f t="shared" si="1370"/>
        <v>0</v>
      </c>
      <c r="Z2928" s="45" t="str">
        <f t="shared" si="1371"/>
        <v>NA</v>
      </c>
      <c r="AA2928" s="29" t="str">
        <f t="shared" si="1372"/>
        <v>N</v>
      </c>
      <c r="AB2928" s="46">
        <f t="shared" si="1373"/>
        <v>2</v>
      </c>
      <c r="AC2928" s="31">
        <f t="shared" si="1374"/>
        <v>20000</v>
      </c>
      <c r="AD2928" s="31">
        <f t="shared" si="1375"/>
        <v>65000</v>
      </c>
      <c r="AE2928" s="31">
        <f t="shared" si="1376"/>
        <v>11839.353406085254</v>
      </c>
      <c r="AF2928" s="47">
        <f t="shared" si="1377"/>
        <v>0</v>
      </c>
      <c r="AG2928" s="31">
        <f t="shared" si="1378"/>
        <v>0</v>
      </c>
      <c r="AH2928" s="48">
        <f t="shared" si="1379"/>
        <v>1</v>
      </c>
      <c r="AI2928" s="33">
        <f t="shared" si="1380"/>
        <v>20000</v>
      </c>
      <c r="AJ2928" s="33">
        <f t="shared" si="1381"/>
        <v>65000</v>
      </c>
      <c r="AK2928" s="33">
        <f t="shared" si="1382"/>
        <v>0</v>
      </c>
      <c r="AL2928" s="33">
        <f t="shared" si="1383"/>
        <v>12662.188467808181</v>
      </c>
      <c r="AM2928" s="34">
        <f t="shared" si="1384"/>
        <v>12662.188467808181</v>
      </c>
    </row>
    <row r="2929" spans="1:39" ht="15" customHeight="1" x14ac:dyDescent="0.3">
      <c r="A2929" s="166" t="s">
        <v>5363</v>
      </c>
      <c r="B2929" s="99">
        <v>17545</v>
      </c>
      <c r="C2929" s="99">
        <v>101894</v>
      </c>
      <c r="D2929" s="165">
        <v>46138</v>
      </c>
      <c r="E2929" s="165">
        <v>46477</v>
      </c>
      <c r="F2929" s="166">
        <v>2</v>
      </c>
      <c r="G2929" s="178">
        <v>1.39</v>
      </c>
      <c r="H2929" s="181">
        <v>0.75</v>
      </c>
      <c r="I2929" s="180">
        <v>4.1000000000000002E-2</v>
      </c>
      <c r="J2929" s="21">
        <f t="shared" si="1355"/>
        <v>0.6100000000000001</v>
      </c>
      <c r="K2929" s="21" t="str">
        <f t="shared" si="1356"/>
        <v>Y</v>
      </c>
      <c r="L2929" s="37" t="str">
        <f t="shared" si="1357"/>
        <v>NA</v>
      </c>
      <c r="M2929" s="8" t="str">
        <f t="shared" si="1358"/>
        <v>Y</v>
      </c>
      <c r="N2929" s="42">
        <f t="shared" si="1359"/>
        <v>1</v>
      </c>
      <c r="O2929" s="43">
        <f t="shared" si="1360"/>
        <v>200000</v>
      </c>
      <c r="P2929" s="43" t="str">
        <f t="shared" si="1361"/>
        <v>NA</v>
      </c>
      <c r="Q2929" s="24">
        <f t="shared" si="1362"/>
        <v>18264.344999999998</v>
      </c>
      <c r="R2929" s="43">
        <f t="shared" si="1363"/>
        <v>0</v>
      </c>
      <c r="S2929" s="24">
        <f t="shared" si="1364"/>
        <v>1000000</v>
      </c>
      <c r="T2929" s="25" t="str">
        <f t="shared" si="1365"/>
        <v>N</v>
      </c>
      <c r="U2929" s="44">
        <f t="shared" si="1366"/>
        <v>0</v>
      </c>
      <c r="V2929" s="45">
        <f t="shared" si="1367"/>
        <v>0</v>
      </c>
      <c r="W2929" s="45">
        <f t="shared" si="1368"/>
        <v>0</v>
      </c>
      <c r="X2929" s="28">
        <f t="shared" si="1369"/>
        <v>0</v>
      </c>
      <c r="Y2929" s="28">
        <f t="shared" si="1370"/>
        <v>0</v>
      </c>
      <c r="Z2929" s="45">
        <f t="shared" si="1371"/>
        <v>0</v>
      </c>
      <c r="AA2929" s="29" t="str">
        <f t="shared" si="1372"/>
        <v>N</v>
      </c>
      <c r="AB2929" s="46">
        <f t="shared" si="1373"/>
        <v>0</v>
      </c>
      <c r="AC2929" s="31">
        <f t="shared" si="1374"/>
        <v>0</v>
      </c>
      <c r="AD2929" s="31">
        <f t="shared" si="1375"/>
        <v>0</v>
      </c>
      <c r="AE2929" s="31">
        <f t="shared" si="1376"/>
        <v>0</v>
      </c>
      <c r="AF2929" s="47">
        <f t="shared" si="1377"/>
        <v>0</v>
      </c>
      <c r="AG2929" s="31">
        <f t="shared" si="1378"/>
        <v>0</v>
      </c>
      <c r="AH2929" s="48">
        <f t="shared" si="1379"/>
        <v>0</v>
      </c>
      <c r="AI2929" s="33">
        <f t="shared" si="1380"/>
        <v>0</v>
      </c>
      <c r="AJ2929" s="33">
        <f t="shared" si="1381"/>
        <v>0</v>
      </c>
      <c r="AK2929" s="33">
        <f t="shared" si="1382"/>
        <v>0</v>
      </c>
      <c r="AL2929" s="33">
        <f t="shared" si="1383"/>
        <v>0</v>
      </c>
      <c r="AM2929" s="34">
        <f t="shared" si="1384"/>
        <v>0</v>
      </c>
    </row>
    <row r="2930" spans="1:39" ht="15" customHeight="1" x14ac:dyDescent="0.3">
      <c r="A2930" s="166" t="s">
        <v>5364</v>
      </c>
      <c r="B2930" s="99">
        <v>9511</v>
      </c>
      <c r="C2930" s="99">
        <v>88908</v>
      </c>
      <c r="D2930" s="165">
        <v>45453</v>
      </c>
      <c r="E2930" s="165">
        <v>45686</v>
      </c>
      <c r="F2930" s="166">
        <v>4</v>
      </c>
      <c r="G2930" s="178">
        <v>2.63</v>
      </c>
      <c r="H2930" s="181">
        <v>0.5</v>
      </c>
      <c r="I2930" s="180">
        <v>8.2199999999999995E-2</v>
      </c>
      <c r="J2930" s="21">
        <f t="shared" si="1355"/>
        <v>1.37</v>
      </c>
      <c r="K2930" s="21" t="str">
        <f t="shared" si="1356"/>
        <v>Y</v>
      </c>
      <c r="L2930" s="37" t="str">
        <f t="shared" si="1357"/>
        <v>NA</v>
      </c>
      <c r="M2930" s="8" t="str">
        <f t="shared" si="1358"/>
        <v>Y</v>
      </c>
      <c r="N2930" s="42">
        <f t="shared" si="1359"/>
        <v>3</v>
      </c>
      <c r="O2930" s="43">
        <f t="shared" si="1360"/>
        <v>200000</v>
      </c>
      <c r="P2930" s="43" t="str">
        <f t="shared" si="1361"/>
        <v>NA</v>
      </c>
      <c r="Q2930" s="24">
        <f t="shared" si="1362"/>
        <v>10292.8042</v>
      </c>
      <c r="R2930" s="43">
        <f t="shared" si="1363"/>
        <v>0</v>
      </c>
      <c r="S2930" s="24">
        <f t="shared" si="1364"/>
        <v>1000000</v>
      </c>
      <c r="T2930" s="25" t="str">
        <f t="shared" si="1365"/>
        <v>Y</v>
      </c>
      <c r="U2930" s="44">
        <f t="shared" si="1366"/>
        <v>2</v>
      </c>
      <c r="V2930" s="45">
        <f t="shared" si="1367"/>
        <v>200000</v>
      </c>
      <c r="W2930" s="45">
        <f t="shared" si="1368"/>
        <v>1000000</v>
      </c>
      <c r="X2930" s="28">
        <f t="shared" si="1369"/>
        <v>11138.872705240001</v>
      </c>
      <c r="Y2930" s="28">
        <f t="shared" si="1370"/>
        <v>0</v>
      </c>
      <c r="Z2930" s="45" t="str">
        <f t="shared" si="1371"/>
        <v>NA</v>
      </c>
      <c r="AA2930" s="29" t="str">
        <f t="shared" si="1372"/>
        <v>N</v>
      </c>
      <c r="AB2930" s="46">
        <f t="shared" si="1373"/>
        <v>1</v>
      </c>
      <c r="AC2930" s="31">
        <f t="shared" si="1374"/>
        <v>20000</v>
      </c>
      <c r="AD2930" s="31">
        <f t="shared" si="1375"/>
        <v>65000</v>
      </c>
      <c r="AE2930" s="31">
        <f t="shared" si="1376"/>
        <v>12054.48804161073</v>
      </c>
      <c r="AF2930" s="47">
        <f t="shared" si="1377"/>
        <v>0</v>
      </c>
      <c r="AG2930" s="31">
        <f t="shared" si="1378"/>
        <v>0</v>
      </c>
      <c r="AH2930" s="48">
        <f t="shared" si="1379"/>
        <v>0</v>
      </c>
      <c r="AI2930" s="33">
        <f t="shared" si="1380"/>
        <v>0</v>
      </c>
      <c r="AJ2930" s="33">
        <f t="shared" si="1381"/>
        <v>0</v>
      </c>
      <c r="AK2930" s="33">
        <f t="shared" si="1382"/>
        <v>0</v>
      </c>
      <c r="AL2930" s="33">
        <f t="shared" si="1383"/>
        <v>0</v>
      </c>
      <c r="AM2930" s="34">
        <f t="shared" si="1384"/>
        <v>0</v>
      </c>
    </row>
    <row r="2931" spans="1:39" ht="15" customHeight="1" x14ac:dyDescent="0.3">
      <c r="A2931" s="166" t="s">
        <v>5365</v>
      </c>
      <c r="B2931" s="99">
        <v>21352</v>
      </c>
      <c r="C2931" s="99">
        <v>99213</v>
      </c>
      <c r="D2931" s="165">
        <v>45412</v>
      </c>
      <c r="E2931" s="165">
        <v>45729</v>
      </c>
      <c r="F2931" s="166">
        <v>2</v>
      </c>
      <c r="G2931" s="178">
        <v>0.6</v>
      </c>
      <c r="H2931" s="181">
        <v>0.75</v>
      </c>
      <c r="I2931" s="180">
        <v>6.4299999999999996E-2</v>
      </c>
      <c r="J2931" s="21">
        <f t="shared" si="1355"/>
        <v>1.4</v>
      </c>
      <c r="K2931" s="21" t="str">
        <f t="shared" si="1356"/>
        <v>Y</v>
      </c>
      <c r="L2931" s="37" t="str">
        <f t="shared" si="1357"/>
        <v>NA</v>
      </c>
      <c r="M2931" s="8" t="str">
        <f t="shared" si="1358"/>
        <v>Y</v>
      </c>
      <c r="N2931" s="42">
        <f t="shared" si="1359"/>
        <v>2</v>
      </c>
      <c r="O2931" s="43">
        <f t="shared" si="1360"/>
        <v>200000</v>
      </c>
      <c r="P2931" s="43" t="str">
        <f t="shared" si="1361"/>
        <v>NA</v>
      </c>
      <c r="Q2931" s="24">
        <f t="shared" si="1362"/>
        <v>22724.9336</v>
      </c>
      <c r="R2931" s="43">
        <f t="shared" si="1363"/>
        <v>0</v>
      </c>
      <c r="S2931" s="24">
        <f t="shared" si="1364"/>
        <v>1000000</v>
      </c>
      <c r="T2931" s="25" t="str">
        <f t="shared" si="1365"/>
        <v>Y</v>
      </c>
      <c r="U2931" s="44">
        <f t="shared" si="1366"/>
        <v>1</v>
      </c>
      <c r="V2931" s="45">
        <f t="shared" si="1367"/>
        <v>200000</v>
      </c>
      <c r="W2931" s="45">
        <f t="shared" si="1368"/>
        <v>1000000</v>
      </c>
      <c r="X2931" s="28">
        <f t="shared" si="1369"/>
        <v>24186.14683048</v>
      </c>
      <c r="Y2931" s="28">
        <f t="shared" si="1370"/>
        <v>0</v>
      </c>
      <c r="Z2931" s="45" t="str">
        <f t="shared" si="1371"/>
        <v>NA</v>
      </c>
      <c r="AA2931" s="29" t="str">
        <f t="shared" si="1372"/>
        <v>N</v>
      </c>
      <c r="AB2931" s="46">
        <f t="shared" si="1373"/>
        <v>0</v>
      </c>
      <c r="AC2931" s="31">
        <f t="shared" si="1374"/>
        <v>0</v>
      </c>
      <c r="AD2931" s="31">
        <f t="shared" si="1375"/>
        <v>0</v>
      </c>
      <c r="AE2931" s="31">
        <f t="shared" si="1376"/>
        <v>0</v>
      </c>
      <c r="AF2931" s="47">
        <f t="shared" si="1377"/>
        <v>0</v>
      </c>
      <c r="AG2931" s="31">
        <f t="shared" si="1378"/>
        <v>0</v>
      </c>
      <c r="AH2931" s="48">
        <f t="shared" si="1379"/>
        <v>0</v>
      </c>
      <c r="AI2931" s="33">
        <f t="shared" si="1380"/>
        <v>0</v>
      </c>
      <c r="AJ2931" s="33">
        <f t="shared" si="1381"/>
        <v>0</v>
      </c>
      <c r="AK2931" s="33">
        <f t="shared" si="1382"/>
        <v>0</v>
      </c>
      <c r="AL2931" s="33">
        <f t="shared" si="1383"/>
        <v>0</v>
      </c>
      <c r="AM2931" s="34">
        <f t="shared" si="1384"/>
        <v>0</v>
      </c>
    </row>
    <row r="2932" spans="1:39" ht="15" customHeight="1" x14ac:dyDescent="0.3">
      <c r="A2932" s="166" t="s">
        <v>5366</v>
      </c>
      <c r="B2932" s="99">
        <v>14357</v>
      </c>
      <c r="C2932" s="99">
        <v>88739</v>
      </c>
      <c r="D2932" s="165">
        <v>45795</v>
      </c>
      <c r="E2932" s="165">
        <v>45887</v>
      </c>
      <c r="F2932" s="166">
        <v>2</v>
      </c>
      <c r="G2932" s="178">
        <v>1.72</v>
      </c>
      <c r="H2932" s="181">
        <v>1</v>
      </c>
      <c r="I2932" s="180">
        <v>2.7099999999999999E-2</v>
      </c>
      <c r="J2932" s="21">
        <f t="shared" si="1355"/>
        <v>0.28000000000000003</v>
      </c>
      <c r="K2932" s="21" t="str">
        <f t="shared" si="1356"/>
        <v>Y</v>
      </c>
      <c r="L2932" s="37" t="str">
        <f t="shared" si="1357"/>
        <v>NA</v>
      </c>
      <c r="M2932" s="8" t="str">
        <f t="shared" si="1358"/>
        <v>Y</v>
      </c>
      <c r="N2932" s="42">
        <f t="shared" si="1359"/>
        <v>1</v>
      </c>
      <c r="O2932" s="43">
        <f t="shared" si="1360"/>
        <v>200000</v>
      </c>
      <c r="P2932" s="43" t="str">
        <f t="shared" si="1361"/>
        <v>NA</v>
      </c>
      <c r="Q2932" s="24">
        <f t="shared" si="1362"/>
        <v>14746.074699999999</v>
      </c>
      <c r="R2932" s="43">
        <f t="shared" si="1363"/>
        <v>0</v>
      </c>
      <c r="S2932" s="24">
        <f t="shared" si="1364"/>
        <v>1000000</v>
      </c>
      <c r="T2932" s="25" t="str">
        <f t="shared" si="1365"/>
        <v>N</v>
      </c>
      <c r="U2932" s="44">
        <f t="shared" si="1366"/>
        <v>0</v>
      </c>
      <c r="V2932" s="45">
        <f t="shared" si="1367"/>
        <v>0</v>
      </c>
      <c r="W2932" s="45">
        <f t="shared" si="1368"/>
        <v>0</v>
      </c>
      <c r="X2932" s="28">
        <f t="shared" si="1369"/>
        <v>0</v>
      </c>
      <c r="Y2932" s="28">
        <f t="shared" si="1370"/>
        <v>0</v>
      </c>
      <c r="Z2932" s="45">
        <f t="shared" si="1371"/>
        <v>0</v>
      </c>
      <c r="AA2932" s="29" t="str">
        <f t="shared" si="1372"/>
        <v>N</v>
      </c>
      <c r="AB2932" s="46">
        <f t="shared" si="1373"/>
        <v>0</v>
      </c>
      <c r="AC2932" s="31">
        <f t="shared" si="1374"/>
        <v>0</v>
      </c>
      <c r="AD2932" s="31">
        <f t="shared" si="1375"/>
        <v>0</v>
      </c>
      <c r="AE2932" s="31">
        <f t="shared" si="1376"/>
        <v>0</v>
      </c>
      <c r="AF2932" s="47">
        <f t="shared" si="1377"/>
        <v>0</v>
      </c>
      <c r="AG2932" s="31">
        <f t="shared" si="1378"/>
        <v>0</v>
      </c>
      <c r="AH2932" s="48">
        <f t="shared" si="1379"/>
        <v>0</v>
      </c>
      <c r="AI2932" s="33">
        <f t="shared" si="1380"/>
        <v>0</v>
      </c>
      <c r="AJ2932" s="33">
        <f t="shared" si="1381"/>
        <v>0</v>
      </c>
      <c r="AK2932" s="33">
        <f t="shared" si="1382"/>
        <v>0</v>
      </c>
      <c r="AL2932" s="33">
        <f t="shared" si="1383"/>
        <v>0</v>
      </c>
      <c r="AM2932" s="34">
        <f t="shared" si="1384"/>
        <v>0</v>
      </c>
    </row>
    <row r="2933" spans="1:39" ht="15" customHeight="1" x14ac:dyDescent="0.3">
      <c r="A2933" s="166" t="s">
        <v>5367</v>
      </c>
      <c r="B2933" s="99">
        <v>15472</v>
      </c>
      <c r="C2933" s="99">
        <v>71009</v>
      </c>
      <c r="D2933" s="165">
        <v>44751</v>
      </c>
      <c r="E2933" s="165">
        <v>44814</v>
      </c>
      <c r="F2933" s="166">
        <v>4</v>
      </c>
      <c r="G2933" s="178">
        <v>3.58</v>
      </c>
      <c r="H2933" s="181">
        <v>0.5</v>
      </c>
      <c r="I2933" s="180">
        <v>6.4799999999999996E-2</v>
      </c>
      <c r="J2933" s="21">
        <f t="shared" si="1355"/>
        <v>0.41999999999999993</v>
      </c>
      <c r="K2933" s="21" t="str">
        <f t="shared" si="1356"/>
        <v>Y</v>
      </c>
      <c r="L2933" s="37" t="str">
        <f t="shared" si="1357"/>
        <v>NA</v>
      </c>
      <c r="M2933" s="8" t="str">
        <f t="shared" si="1358"/>
        <v>Y</v>
      </c>
      <c r="N2933" s="42">
        <f t="shared" si="1359"/>
        <v>1</v>
      </c>
      <c r="O2933" s="43">
        <f t="shared" si="1360"/>
        <v>200000</v>
      </c>
      <c r="P2933" s="43" t="str">
        <f t="shared" si="1361"/>
        <v>NA</v>
      </c>
      <c r="Q2933" s="24">
        <f t="shared" si="1362"/>
        <v>16474.585599999999</v>
      </c>
      <c r="R2933" s="43">
        <f t="shared" si="1363"/>
        <v>0</v>
      </c>
      <c r="S2933" s="24">
        <f t="shared" si="1364"/>
        <v>1000000</v>
      </c>
      <c r="T2933" s="25" t="str">
        <f t="shared" si="1365"/>
        <v>N</v>
      </c>
      <c r="U2933" s="44">
        <f t="shared" si="1366"/>
        <v>0</v>
      </c>
      <c r="V2933" s="45">
        <f t="shared" si="1367"/>
        <v>0</v>
      </c>
      <c r="W2933" s="45">
        <f t="shared" si="1368"/>
        <v>0</v>
      </c>
      <c r="X2933" s="28">
        <f t="shared" si="1369"/>
        <v>0</v>
      </c>
      <c r="Y2933" s="28">
        <f t="shared" si="1370"/>
        <v>0</v>
      </c>
      <c r="Z2933" s="45">
        <f t="shared" si="1371"/>
        <v>0</v>
      </c>
      <c r="AA2933" s="29" t="str">
        <f t="shared" si="1372"/>
        <v>N</v>
      </c>
      <c r="AB2933" s="46">
        <f t="shared" si="1373"/>
        <v>0</v>
      </c>
      <c r="AC2933" s="31">
        <f t="shared" si="1374"/>
        <v>0</v>
      </c>
      <c r="AD2933" s="31">
        <f t="shared" si="1375"/>
        <v>0</v>
      </c>
      <c r="AE2933" s="31">
        <f t="shared" si="1376"/>
        <v>0</v>
      </c>
      <c r="AF2933" s="47">
        <f t="shared" si="1377"/>
        <v>0</v>
      </c>
      <c r="AG2933" s="31">
        <f t="shared" si="1378"/>
        <v>0</v>
      </c>
      <c r="AH2933" s="48">
        <f t="shared" si="1379"/>
        <v>0</v>
      </c>
      <c r="AI2933" s="33">
        <f t="shared" si="1380"/>
        <v>0</v>
      </c>
      <c r="AJ2933" s="33">
        <f t="shared" si="1381"/>
        <v>0</v>
      </c>
      <c r="AK2933" s="33">
        <f t="shared" si="1382"/>
        <v>0</v>
      </c>
      <c r="AL2933" s="33">
        <f t="shared" si="1383"/>
        <v>0</v>
      </c>
      <c r="AM2933" s="34">
        <f t="shared" si="1384"/>
        <v>0</v>
      </c>
    </row>
    <row r="2934" spans="1:39" ht="15" customHeight="1" x14ac:dyDescent="0.3">
      <c r="A2934" s="166" t="s">
        <v>5368</v>
      </c>
      <c r="B2934" s="99">
        <v>21670</v>
      </c>
      <c r="C2934" s="99">
        <v>61061</v>
      </c>
      <c r="D2934" s="165">
        <v>45956</v>
      </c>
      <c r="E2934" s="165">
        <v>46088</v>
      </c>
      <c r="F2934" s="166">
        <v>2</v>
      </c>
      <c r="G2934" s="178">
        <v>0.55000000000000004</v>
      </c>
      <c r="H2934" s="181">
        <v>1</v>
      </c>
      <c r="I2934" s="180">
        <v>1.6799999999999999E-2</v>
      </c>
      <c r="J2934" s="21">
        <f t="shared" si="1355"/>
        <v>1.45</v>
      </c>
      <c r="K2934" s="21" t="str">
        <f t="shared" si="1356"/>
        <v>Y</v>
      </c>
      <c r="L2934" s="37" t="str">
        <f t="shared" si="1357"/>
        <v>NA</v>
      </c>
      <c r="M2934" s="8" t="str">
        <f t="shared" si="1358"/>
        <v>Y</v>
      </c>
      <c r="N2934" s="42">
        <f t="shared" si="1359"/>
        <v>2</v>
      </c>
      <c r="O2934" s="43">
        <f t="shared" si="1360"/>
        <v>200000</v>
      </c>
      <c r="P2934" s="43" t="str">
        <f t="shared" si="1361"/>
        <v>NA</v>
      </c>
      <c r="Q2934" s="24">
        <f t="shared" si="1362"/>
        <v>22034.055999999997</v>
      </c>
      <c r="R2934" s="43">
        <f t="shared" si="1363"/>
        <v>0</v>
      </c>
      <c r="S2934" s="24">
        <f t="shared" si="1364"/>
        <v>1000000</v>
      </c>
      <c r="T2934" s="25" t="str">
        <f t="shared" si="1365"/>
        <v>Y</v>
      </c>
      <c r="U2934" s="44">
        <f t="shared" si="1366"/>
        <v>1</v>
      </c>
      <c r="V2934" s="45">
        <f t="shared" si="1367"/>
        <v>200000</v>
      </c>
      <c r="W2934" s="45">
        <f t="shared" si="1368"/>
        <v>1000000</v>
      </c>
      <c r="X2934" s="28">
        <f t="shared" si="1369"/>
        <v>22404.228140799994</v>
      </c>
      <c r="Y2934" s="28">
        <f t="shared" si="1370"/>
        <v>0</v>
      </c>
      <c r="Z2934" s="45" t="str">
        <f t="shared" si="1371"/>
        <v>NA</v>
      </c>
      <c r="AA2934" s="29" t="str">
        <f t="shared" si="1372"/>
        <v>N</v>
      </c>
      <c r="AB2934" s="46">
        <f t="shared" si="1373"/>
        <v>0</v>
      </c>
      <c r="AC2934" s="31">
        <f t="shared" si="1374"/>
        <v>0</v>
      </c>
      <c r="AD2934" s="31">
        <f t="shared" si="1375"/>
        <v>0</v>
      </c>
      <c r="AE2934" s="31">
        <f t="shared" si="1376"/>
        <v>0</v>
      </c>
      <c r="AF2934" s="47">
        <f t="shared" si="1377"/>
        <v>0</v>
      </c>
      <c r="AG2934" s="31">
        <f t="shared" si="1378"/>
        <v>0</v>
      </c>
      <c r="AH2934" s="48">
        <f t="shared" si="1379"/>
        <v>0</v>
      </c>
      <c r="AI2934" s="33">
        <f t="shared" si="1380"/>
        <v>0</v>
      </c>
      <c r="AJ2934" s="33">
        <f t="shared" si="1381"/>
        <v>0</v>
      </c>
      <c r="AK2934" s="33">
        <f t="shared" si="1382"/>
        <v>0</v>
      </c>
      <c r="AL2934" s="33">
        <f t="shared" si="1383"/>
        <v>0</v>
      </c>
      <c r="AM2934" s="34">
        <f t="shared" si="1384"/>
        <v>0</v>
      </c>
    </row>
    <row r="2935" spans="1:39" ht="15" customHeight="1" x14ac:dyDescent="0.3">
      <c r="A2935" s="166" t="s">
        <v>5369</v>
      </c>
      <c r="B2935" s="99">
        <v>17088</v>
      </c>
      <c r="C2935" s="99">
        <v>88351</v>
      </c>
      <c r="D2935" s="165">
        <v>44559</v>
      </c>
      <c r="E2935" s="165">
        <v>44871</v>
      </c>
      <c r="F2935" s="166">
        <v>2</v>
      </c>
      <c r="G2935" s="178">
        <v>1.26</v>
      </c>
      <c r="H2935" s="181">
        <v>0.25</v>
      </c>
      <c r="I2935" s="180">
        <v>1.9599999999999999E-2</v>
      </c>
      <c r="J2935" s="21">
        <f t="shared" si="1355"/>
        <v>0.74</v>
      </c>
      <c r="K2935" s="21" t="str">
        <f t="shared" si="1356"/>
        <v>Y</v>
      </c>
      <c r="L2935" s="37" t="str">
        <f t="shared" si="1357"/>
        <v>NA</v>
      </c>
      <c r="M2935" s="8" t="str">
        <f t="shared" si="1358"/>
        <v>Y</v>
      </c>
      <c r="N2935" s="42">
        <f t="shared" si="1359"/>
        <v>3</v>
      </c>
      <c r="O2935" s="43">
        <f t="shared" si="1360"/>
        <v>200000</v>
      </c>
      <c r="P2935" s="43" t="str">
        <f t="shared" si="1361"/>
        <v>NA</v>
      </c>
      <c r="Q2935" s="24">
        <f t="shared" si="1362"/>
        <v>17422.924800000001</v>
      </c>
      <c r="R2935" s="43">
        <f t="shared" si="1363"/>
        <v>0</v>
      </c>
      <c r="S2935" s="24">
        <f t="shared" si="1364"/>
        <v>1000000</v>
      </c>
      <c r="T2935" s="25" t="str">
        <f t="shared" si="1365"/>
        <v>N</v>
      </c>
      <c r="U2935" s="44">
        <f t="shared" si="1366"/>
        <v>2</v>
      </c>
      <c r="V2935" s="45">
        <f t="shared" si="1367"/>
        <v>20000</v>
      </c>
      <c r="W2935" s="45">
        <f t="shared" si="1368"/>
        <v>65000</v>
      </c>
      <c r="X2935" s="28">
        <f t="shared" si="1369"/>
        <v>0</v>
      </c>
      <c r="Y2935" s="28">
        <f t="shared" si="1370"/>
        <v>17764.414126080002</v>
      </c>
      <c r="Z2935" s="45">
        <f t="shared" si="1371"/>
        <v>0</v>
      </c>
      <c r="AA2935" s="29" t="str">
        <f t="shared" si="1372"/>
        <v>N</v>
      </c>
      <c r="AB2935" s="46">
        <f t="shared" si="1373"/>
        <v>1</v>
      </c>
      <c r="AC2935" s="31">
        <f t="shared" si="1374"/>
        <v>20000</v>
      </c>
      <c r="AD2935" s="31">
        <f t="shared" si="1375"/>
        <v>65000</v>
      </c>
      <c r="AE2935" s="31">
        <f t="shared" si="1376"/>
        <v>0</v>
      </c>
      <c r="AF2935" s="47">
        <f t="shared" si="1377"/>
        <v>18112.596642951172</v>
      </c>
      <c r="AG2935" s="31">
        <f t="shared" si="1378"/>
        <v>0</v>
      </c>
      <c r="AH2935" s="48">
        <f t="shared" si="1379"/>
        <v>0</v>
      </c>
      <c r="AI2935" s="33">
        <f t="shared" si="1380"/>
        <v>0</v>
      </c>
      <c r="AJ2935" s="33">
        <f t="shared" si="1381"/>
        <v>0</v>
      </c>
      <c r="AK2935" s="33">
        <f t="shared" si="1382"/>
        <v>0</v>
      </c>
      <c r="AL2935" s="33">
        <f t="shared" si="1383"/>
        <v>0</v>
      </c>
      <c r="AM2935" s="34">
        <f t="shared" si="1384"/>
        <v>35877.010769031171</v>
      </c>
    </row>
    <row r="2936" spans="1:39" ht="15" customHeight="1" x14ac:dyDescent="0.3">
      <c r="A2936" s="166" t="s">
        <v>5370</v>
      </c>
      <c r="B2936" s="99">
        <v>22225</v>
      </c>
      <c r="C2936" s="99">
        <v>86068</v>
      </c>
      <c r="D2936" s="165">
        <v>44629</v>
      </c>
      <c r="E2936" s="165">
        <v>44868</v>
      </c>
      <c r="F2936" s="166">
        <v>2</v>
      </c>
      <c r="G2936" s="178">
        <v>0.34</v>
      </c>
      <c r="H2936" s="181">
        <v>0.75</v>
      </c>
      <c r="I2936" s="180">
        <v>0.06</v>
      </c>
      <c r="J2936" s="21">
        <f t="shared" si="1355"/>
        <v>1.66</v>
      </c>
      <c r="K2936" s="21" t="str">
        <f t="shared" si="1356"/>
        <v>Y</v>
      </c>
      <c r="L2936" s="37" t="str">
        <f t="shared" si="1357"/>
        <v>NA</v>
      </c>
      <c r="M2936" s="8" t="str">
        <f t="shared" si="1358"/>
        <v>Y</v>
      </c>
      <c r="N2936" s="42">
        <f t="shared" si="1359"/>
        <v>3</v>
      </c>
      <c r="O2936" s="43">
        <f t="shared" si="1360"/>
        <v>200000</v>
      </c>
      <c r="P2936" s="43" t="str">
        <f t="shared" si="1361"/>
        <v>NA</v>
      </c>
      <c r="Q2936" s="24">
        <f t="shared" si="1362"/>
        <v>23558.5</v>
      </c>
      <c r="R2936" s="43">
        <f t="shared" si="1363"/>
        <v>0</v>
      </c>
      <c r="S2936" s="24">
        <f t="shared" si="1364"/>
        <v>1000000</v>
      </c>
      <c r="T2936" s="25" t="str">
        <f t="shared" si="1365"/>
        <v>Y</v>
      </c>
      <c r="U2936" s="44">
        <f t="shared" si="1366"/>
        <v>2</v>
      </c>
      <c r="V2936" s="45">
        <f t="shared" si="1367"/>
        <v>200000</v>
      </c>
      <c r="W2936" s="45">
        <f t="shared" si="1368"/>
        <v>1000000</v>
      </c>
      <c r="X2936" s="28">
        <f t="shared" si="1369"/>
        <v>24972.010000000002</v>
      </c>
      <c r="Y2936" s="28">
        <f t="shared" si="1370"/>
        <v>0</v>
      </c>
      <c r="Z2936" s="45" t="str">
        <f t="shared" si="1371"/>
        <v>NA</v>
      </c>
      <c r="AA2936" s="29" t="str">
        <f t="shared" si="1372"/>
        <v>N</v>
      </c>
      <c r="AB2936" s="46">
        <f t="shared" si="1373"/>
        <v>1</v>
      </c>
      <c r="AC2936" s="31">
        <f t="shared" si="1374"/>
        <v>20000</v>
      </c>
      <c r="AD2936" s="31">
        <f t="shared" si="1375"/>
        <v>65000</v>
      </c>
      <c r="AE2936" s="31">
        <f t="shared" si="1376"/>
        <v>20000</v>
      </c>
      <c r="AF2936" s="47">
        <f t="shared" si="1377"/>
        <v>6470.3306000000048</v>
      </c>
      <c r="AG2936" s="31">
        <f t="shared" si="1378"/>
        <v>0</v>
      </c>
      <c r="AH2936" s="48">
        <f t="shared" si="1379"/>
        <v>0</v>
      </c>
      <c r="AI2936" s="33">
        <f t="shared" si="1380"/>
        <v>0</v>
      </c>
      <c r="AJ2936" s="33">
        <f t="shared" si="1381"/>
        <v>0</v>
      </c>
      <c r="AK2936" s="33">
        <f t="shared" si="1382"/>
        <v>0</v>
      </c>
      <c r="AL2936" s="33">
        <f t="shared" si="1383"/>
        <v>0</v>
      </c>
      <c r="AM2936" s="34">
        <f t="shared" si="1384"/>
        <v>6470.3306000000048</v>
      </c>
    </row>
    <row r="2937" spans="1:39" ht="15" customHeight="1" x14ac:dyDescent="0.3">
      <c r="A2937" s="166" t="s">
        <v>5371</v>
      </c>
      <c r="B2937" s="99">
        <v>21952</v>
      </c>
      <c r="C2937" s="99">
        <v>77108</v>
      </c>
      <c r="D2937" s="165">
        <v>45942</v>
      </c>
      <c r="E2937" s="165">
        <v>46254</v>
      </c>
      <c r="F2937" s="166">
        <v>2</v>
      </c>
      <c r="G2937" s="178">
        <v>1.56</v>
      </c>
      <c r="H2937" s="181">
        <v>0.5</v>
      </c>
      <c r="I2937" s="180">
        <v>4.53E-2</v>
      </c>
      <c r="J2937" s="21">
        <f t="shared" si="1355"/>
        <v>0.43999999999999995</v>
      </c>
      <c r="K2937" s="21" t="str">
        <f t="shared" si="1356"/>
        <v>Y</v>
      </c>
      <c r="L2937" s="37" t="str">
        <f t="shared" si="1357"/>
        <v>NA</v>
      </c>
      <c r="M2937" s="8" t="str">
        <f t="shared" si="1358"/>
        <v>Y</v>
      </c>
      <c r="N2937" s="42">
        <f t="shared" si="1359"/>
        <v>1</v>
      </c>
      <c r="O2937" s="43">
        <f t="shared" si="1360"/>
        <v>200000</v>
      </c>
      <c r="P2937" s="43" t="str">
        <f t="shared" si="1361"/>
        <v>NA</v>
      </c>
      <c r="Q2937" s="24">
        <f t="shared" si="1362"/>
        <v>22946.425599999999</v>
      </c>
      <c r="R2937" s="43">
        <f t="shared" si="1363"/>
        <v>0</v>
      </c>
      <c r="S2937" s="24">
        <f t="shared" si="1364"/>
        <v>1000000</v>
      </c>
      <c r="T2937" s="25" t="str">
        <f t="shared" si="1365"/>
        <v>N</v>
      </c>
      <c r="U2937" s="44">
        <f t="shared" si="1366"/>
        <v>0</v>
      </c>
      <c r="V2937" s="45">
        <f t="shared" si="1367"/>
        <v>0</v>
      </c>
      <c r="W2937" s="45">
        <f t="shared" si="1368"/>
        <v>0</v>
      </c>
      <c r="X2937" s="28">
        <f t="shared" si="1369"/>
        <v>0</v>
      </c>
      <c r="Y2937" s="28">
        <f t="shared" si="1370"/>
        <v>0</v>
      </c>
      <c r="Z2937" s="45">
        <f t="shared" si="1371"/>
        <v>0</v>
      </c>
      <c r="AA2937" s="29" t="str">
        <f t="shared" si="1372"/>
        <v>N</v>
      </c>
      <c r="AB2937" s="46">
        <f t="shared" si="1373"/>
        <v>0</v>
      </c>
      <c r="AC2937" s="31">
        <f t="shared" si="1374"/>
        <v>0</v>
      </c>
      <c r="AD2937" s="31">
        <f t="shared" si="1375"/>
        <v>0</v>
      </c>
      <c r="AE2937" s="31">
        <f t="shared" si="1376"/>
        <v>0</v>
      </c>
      <c r="AF2937" s="47">
        <f t="shared" si="1377"/>
        <v>0</v>
      </c>
      <c r="AG2937" s="31">
        <f t="shared" si="1378"/>
        <v>0</v>
      </c>
      <c r="AH2937" s="48">
        <f t="shared" si="1379"/>
        <v>0</v>
      </c>
      <c r="AI2937" s="33">
        <f t="shared" si="1380"/>
        <v>0</v>
      </c>
      <c r="AJ2937" s="33">
        <f t="shared" si="1381"/>
        <v>0</v>
      </c>
      <c r="AK2937" s="33">
        <f t="shared" si="1382"/>
        <v>0</v>
      </c>
      <c r="AL2937" s="33">
        <f t="shared" si="1383"/>
        <v>0</v>
      </c>
      <c r="AM2937" s="34">
        <f t="shared" si="1384"/>
        <v>0</v>
      </c>
    </row>
    <row r="2938" spans="1:39" ht="15" customHeight="1" x14ac:dyDescent="0.3">
      <c r="A2938" s="166" t="s">
        <v>5372</v>
      </c>
      <c r="B2938" s="99">
        <v>21977</v>
      </c>
      <c r="C2938" s="99">
        <v>52033</v>
      </c>
      <c r="D2938" s="165">
        <v>45582</v>
      </c>
      <c r="E2938" s="165">
        <v>45696</v>
      </c>
      <c r="F2938" s="166">
        <v>2</v>
      </c>
      <c r="G2938" s="178">
        <v>0.71</v>
      </c>
      <c r="H2938" s="181">
        <v>0.5</v>
      </c>
      <c r="I2938" s="180">
        <v>3.9199999999999999E-2</v>
      </c>
      <c r="J2938" s="21">
        <f t="shared" si="1355"/>
        <v>1.29</v>
      </c>
      <c r="K2938" s="21" t="str">
        <f t="shared" si="1356"/>
        <v>Y</v>
      </c>
      <c r="L2938" s="37" t="str">
        <f t="shared" si="1357"/>
        <v>NA</v>
      </c>
      <c r="M2938" s="8" t="str">
        <f t="shared" si="1358"/>
        <v>Y</v>
      </c>
      <c r="N2938" s="42">
        <f t="shared" si="1359"/>
        <v>3</v>
      </c>
      <c r="O2938" s="43">
        <f t="shared" si="1360"/>
        <v>200000</v>
      </c>
      <c r="P2938" s="43" t="str">
        <f t="shared" si="1361"/>
        <v>NA</v>
      </c>
      <c r="Q2938" s="24">
        <f t="shared" si="1362"/>
        <v>22838.498399999997</v>
      </c>
      <c r="R2938" s="43">
        <f t="shared" si="1363"/>
        <v>0</v>
      </c>
      <c r="S2938" s="24">
        <f t="shared" si="1364"/>
        <v>1000000</v>
      </c>
      <c r="T2938" s="25" t="str">
        <f t="shared" si="1365"/>
        <v>Y</v>
      </c>
      <c r="U2938" s="44">
        <f t="shared" si="1366"/>
        <v>2</v>
      </c>
      <c r="V2938" s="45">
        <f t="shared" si="1367"/>
        <v>200000</v>
      </c>
      <c r="W2938" s="45">
        <f t="shared" si="1368"/>
        <v>1000000</v>
      </c>
      <c r="X2938" s="28">
        <f t="shared" si="1369"/>
        <v>23733.767537279993</v>
      </c>
      <c r="Y2938" s="28">
        <f t="shared" si="1370"/>
        <v>0</v>
      </c>
      <c r="Z2938" s="45" t="str">
        <f t="shared" si="1371"/>
        <v>NA</v>
      </c>
      <c r="AA2938" s="29" t="str">
        <f t="shared" si="1372"/>
        <v>N</v>
      </c>
      <c r="AB2938" s="46">
        <f t="shared" si="1373"/>
        <v>1</v>
      </c>
      <c r="AC2938" s="31">
        <f t="shared" si="1374"/>
        <v>20000</v>
      </c>
      <c r="AD2938" s="31">
        <f t="shared" si="1375"/>
        <v>65000</v>
      </c>
      <c r="AE2938" s="31">
        <f t="shared" si="1376"/>
        <v>20000</v>
      </c>
      <c r="AF2938" s="47">
        <f t="shared" si="1377"/>
        <v>4664.1312247413662</v>
      </c>
      <c r="AG2938" s="31">
        <f t="shared" si="1378"/>
        <v>0</v>
      </c>
      <c r="AH2938" s="48">
        <f t="shared" si="1379"/>
        <v>0</v>
      </c>
      <c r="AI2938" s="33">
        <f t="shared" si="1380"/>
        <v>0</v>
      </c>
      <c r="AJ2938" s="33">
        <f t="shared" si="1381"/>
        <v>0</v>
      </c>
      <c r="AK2938" s="33">
        <f t="shared" si="1382"/>
        <v>0</v>
      </c>
      <c r="AL2938" s="33">
        <f t="shared" si="1383"/>
        <v>0</v>
      </c>
      <c r="AM2938" s="34">
        <f t="shared" si="1384"/>
        <v>4664.1312247413662</v>
      </c>
    </row>
    <row r="2939" spans="1:39" ht="15" customHeight="1" x14ac:dyDescent="0.3">
      <c r="A2939" s="166" t="s">
        <v>5373</v>
      </c>
      <c r="B2939" s="99">
        <v>7584</v>
      </c>
      <c r="C2939" s="99">
        <v>50431</v>
      </c>
      <c r="D2939" s="165">
        <v>45802</v>
      </c>
      <c r="E2939" s="165">
        <v>46157</v>
      </c>
      <c r="F2939" s="166">
        <v>4</v>
      </c>
      <c r="G2939" s="178">
        <v>0.59</v>
      </c>
      <c r="H2939" s="181">
        <v>0.75</v>
      </c>
      <c r="I2939" s="180">
        <v>5.8000000000000003E-2</v>
      </c>
      <c r="J2939" s="21">
        <f t="shared" ref="J2939:J3002" si="1385">MAX(0, F2939-G2939)</f>
        <v>3.41</v>
      </c>
      <c r="K2939" s="21" t="str">
        <f t="shared" ref="K2939:K3002" si="1386">IF(
  AND(
    E2939 &gt;= D2939-10,
    E2939 &lt;= DATE(2028,6,30),
    J2939 &gt; 0
  ),
  "Y",
  "N"
)</f>
        <v>Y</v>
      </c>
      <c r="L2939" s="37" t="str">
        <f t="shared" ref="L2939:L3002" si="1387">IF(
  J2939=0,
  0,
  IF(
    K2939="Y",
    "NA",
    MAX(0, 65000-C2939)
  )
)</f>
        <v>NA</v>
      </c>
      <c r="M2939" s="8" t="str">
        <f t="shared" ref="M2939:M3002" si="1388">IF(AND(K2939="Y",J2939&gt;0),"Y","N")</f>
        <v>Y</v>
      </c>
      <c r="N2939" s="42">
        <f t="shared" ref="N2939:N3002" si="1389">ROUNDUP(J2939/H2939, 0)</f>
        <v>5</v>
      </c>
      <c r="O2939" s="43">
        <f t="shared" ref="O2939:O3002" si="1390">IF(
  N2939=0,
  0,
  IF(
    M2939="Y",
    200000,
    20000
  )
)</f>
        <v>200000</v>
      </c>
      <c r="P2939" s="43" t="str">
        <f t="shared" ref="P2939:P3002" si="1391">IF(
  N2939=0,
  0,
  IF(
    M2939="Y",
    "NA",
    MAX(0, 65000)
  )
)</f>
        <v>NA</v>
      </c>
      <c r="Q2939" s="24">
        <f t="shared" ref="Q2939:Q3002" si="1392">IF(
  N2939=0,
  0,
  MAX(0, MIN(B2939*(1+I2939), O2939, L2939))
)</f>
        <v>8023.8720000000003</v>
      </c>
      <c r="R2939" s="43">
        <f t="shared" ref="R2939:R3002" si="1393">IF(
  N2939=0,
  0,
  MAX(0, (B2939*(1+I2939))-Q2939)
)</f>
        <v>0</v>
      </c>
      <c r="S2939" s="24">
        <f t="shared" ref="S2939:S3002" si="1394">IF(
    M2939="Y",
    1000000,
    MAX(0, 65000-C2939-Q2939)
  )</f>
        <v>1000000</v>
      </c>
      <c r="T2939" s="25" t="str">
        <f t="shared" ref="T2939:T3002" si="1395">IF(AND(K2939="Y",J2939&gt;1),"Y","N")</f>
        <v>Y</v>
      </c>
      <c r="U2939" s="44">
        <f t="shared" ref="U2939:U3002" si="1396">MAX(0,(N2939-1))</f>
        <v>4</v>
      </c>
      <c r="V2939" s="45">
        <f t="shared" ref="V2939:V3002" si="1397">IF(
  U2939=0,
  0,
  IF(
    T2939="Y",
    200000,
    20000
  )
)</f>
        <v>200000</v>
      </c>
      <c r="W2939" s="45">
        <f t="shared" ref="W2939:W3002" si="1398">IF(
  U2939=0,
  0,
  IF(
    T2939="Y",
    1000000,
    MAX(0, 65000)
  )
)</f>
        <v>1000000</v>
      </c>
      <c r="X2939" s="28">
        <f t="shared" ref="X2939:X3002" si="1399">IF(
  U2939=0,
  0,
  MAX(0, MIN(B2939*(1+I2939)*(1+I2939), V2939, S2939, (W2939-C2939))
)
)</f>
        <v>8489.2565760000016</v>
      </c>
      <c r="Y2939" s="28">
        <f t="shared" ref="Y2939:Y3002" si="1400">IF(
  U2939=0,
  0,
  MAX(0, (B2939*(1+I2939)*(1+I2939)-X2939)
)
)</f>
        <v>0</v>
      </c>
      <c r="Z2939" s="45" t="str">
        <f t="shared" ref="Z2939:Z3002" si="1401">IF(
    T2939="Y",
    "NA",
    MAX(0, W2939-C2939-Q2939-X2939)
  )</f>
        <v>NA</v>
      </c>
      <c r="AA2939" s="29" t="str">
        <f t="shared" ref="AA2939:AA3002" si="1402">IF(AND(K2939="Y",J2939&gt;2),"Y","N")</f>
        <v>Y</v>
      </c>
      <c r="AB2939" s="46">
        <f t="shared" ref="AB2939:AB3002" si="1403">MAX(0,(U2939-1))</f>
        <v>3</v>
      </c>
      <c r="AC2939" s="31">
        <f t="shared" ref="AC2939:AC3002" si="1404">IF(
  AB2939=0,
  0,
  IF(
    AA2939="Y",
    200000,
    20000
  )
)</f>
        <v>200000</v>
      </c>
      <c r="AD2939" s="31">
        <f t="shared" ref="AD2939:AD3002" si="1405">IF(
  AB2939=0,
  0,
  IF(
    AA2939="Y",
    1000000,
    MAX(0, 65000)
  )
)</f>
        <v>1000000</v>
      </c>
      <c r="AE2939" s="31">
        <f t="shared" ref="AE2939:AE3002" si="1406">IF(
  AB2939=0,
  0,
  MAX(0, MIN(B2939*(1+I2939)*(1+I2939)*(1+I2939), AC2939, Z2939))
)</f>
        <v>8981.6334574080029</v>
      </c>
      <c r="AF2939" s="47">
        <f t="shared" ref="AF2939:AF3002" si="1407">IF(
  AB2939=0,
  0,
  MAX(0, (B2939*(1+I2939)*(1+I2939)*(1+I2939)-AE2939)
)
)</f>
        <v>0</v>
      </c>
      <c r="AG2939" s="31" t="str">
        <f t="shared" ref="AG2939:AG3002" si="1408">IF(
    AA2939="Y",
    "NA",
    MAX(0, AD2939-C2939-Q2939-X2939-AE2939)
  )</f>
        <v>NA</v>
      </c>
      <c r="AH2939" s="48">
        <f t="shared" si="1379"/>
        <v>2</v>
      </c>
      <c r="AI2939" s="33">
        <f t="shared" si="1380"/>
        <v>20000</v>
      </c>
      <c r="AJ2939" s="33">
        <f t="shared" si="1381"/>
        <v>65000</v>
      </c>
      <c r="AK2939" s="33">
        <f t="shared" si="1382"/>
        <v>9502.5681979376677</v>
      </c>
      <c r="AL2939" s="33">
        <f t="shared" si="1383"/>
        <v>0</v>
      </c>
      <c r="AM2939" s="34">
        <f t="shared" si="1384"/>
        <v>0</v>
      </c>
    </row>
    <row r="2940" spans="1:39" ht="15" customHeight="1" x14ac:dyDescent="0.3">
      <c r="A2940" s="166" t="s">
        <v>5374</v>
      </c>
      <c r="B2940" s="99">
        <v>10525</v>
      </c>
      <c r="C2940" s="99">
        <v>98094</v>
      </c>
      <c r="D2940" s="165">
        <v>45015</v>
      </c>
      <c r="E2940" s="165">
        <v>45123</v>
      </c>
      <c r="F2940" s="166">
        <v>2</v>
      </c>
      <c r="G2940" s="178">
        <v>1.35</v>
      </c>
      <c r="H2940" s="181">
        <v>0.75</v>
      </c>
      <c r="I2940" s="180">
        <v>7.3999999999999996E-2</v>
      </c>
      <c r="J2940" s="21">
        <f t="shared" si="1385"/>
        <v>0.64999999999999991</v>
      </c>
      <c r="K2940" s="21" t="str">
        <f t="shared" si="1386"/>
        <v>Y</v>
      </c>
      <c r="L2940" s="37" t="str">
        <f t="shared" si="1387"/>
        <v>NA</v>
      </c>
      <c r="M2940" s="8" t="str">
        <f t="shared" si="1388"/>
        <v>Y</v>
      </c>
      <c r="N2940" s="42">
        <f t="shared" si="1389"/>
        <v>1</v>
      </c>
      <c r="O2940" s="43">
        <f t="shared" si="1390"/>
        <v>200000</v>
      </c>
      <c r="P2940" s="43" t="str">
        <f t="shared" si="1391"/>
        <v>NA</v>
      </c>
      <c r="Q2940" s="24">
        <f t="shared" si="1392"/>
        <v>11303.85</v>
      </c>
      <c r="R2940" s="43">
        <f t="shared" si="1393"/>
        <v>0</v>
      </c>
      <c r="S2940" s="24">
        <f t="shared" si="1394"/>
        <v>1000000</v>
      </c>
      <c r="T2940" s="25" t="str">
        <f t="shared" si="1395"/>
        <v>N</v>
      </c>
      <c r="U2940" s="44">
        <f t="shared" si="1396"/>
        <v>0</v>
      </c>
      <c r="V2940" s="45">
        <f t="shared" si="1397"/>
        <v>0</v>
      </c>
      <c r="W2940" s="45">
        <f t="shared" si="1398"/>
        <v>0</v>
      </c>
      <c r="X2940" s="28">
        <f t="shared" si="1399"/>
        <v>0</v>
      </c>
      <c r="Y2940" s="28">
        <f t="shared" si="1400"/>
        <v>0</v>
      </c>
      <c r="Z2940" s="45">
        <f t="shared" si="1401"/>
        <v>0</v>
      </c>
      <c r="AA2940" s="29" t="str">
        <f t="shared" si="1402"/>
        <v>N</v>
      </c>
      <c r="AB2940" s="46">
        <f t="shared" si="1403"/>
        <v>0</v>
      </c>
      <c r="AC2940" s="31">
        <f t="shared" si="1404"/>
        <v>0</v>
      </c>
      <c r="AD2940" s="31">
        <f t="shared" si="1405"/>
        <v>0</v>
      </c>
      <c r="AE2940" s="31">
        <f t="shared" si="1406"/>
        <v>0</v>
      </c>
      <c r="AF2940" s="47">
        <f t="shared" si="1407"/>
        <v>0</v>
      </c>
      <c r="AG2940" s="31">
        <f t="shared" si="1408"/>
        <v>0</v>
      </c>
      <c r="AH2940" s="48">
        <f t="shared" si="1379"/>
        <v>0</v>
      </c>
      <c r="AI2940" s="33">
        <f t="shared" si="1380"/>
        <v>0</v>
      </c>
      <c r="AJ2940" s="33">
        <f t="shared" si="1381"/>
        <v>0</v>
      </c>
      <c r="AK2940" s="33">
        <f t="shared" si="1382"/>
        <v>0</v>
      </c>
      <c r="AL2940" s="33">
        <f t="shared" si="1383"/>
        <v>0</v>
      </c>
      <c r="AM2940" s="34">
        <f t="shared" si="1384"/>
        <v>0</v>
      </c>
    </row>
    <row r="2941" spans="1:39" ht="15" customHeight="1" x14ac:dyDescent="0.3">
      <c r="A2941" s="166" t="s">
        <v>5375</v>
      </c>
      <c r="B2941" s="99">
        <v>5929</v>
      </c>
      <c r="C2941" s="99">
        <v>26575</v>
      </c>
      <c r="D2941" s="165">
        <v>46111</v>
      </c>
      <c r="E2941" s="165">
        <v>46469</v>
      </c>
      <c r="F2941" s="166">
        <v>4</v>
      </c>
      <c r="G2941" s="178">
        <v>2.64</v>
      </c>
      <c r="H2941" s="181">
        <v>1</v>
      </c>
      <c r="I2941" s="180">
        <v>5.8299999999999998E-2</v>
      </c>
      <c r="J2941" s="21">
        <f t="shared" si="1385"/>
        <v>1.3599999999999999</v>
      </c>
      <c r="K2941" s="21" t="str">
        <f t="shared" si="1386"/>
        <v>Y</v>
      </c>
      <c r="L2941" s="37" t="str">
        <f t="shared" si="1387"/>
        <v>NA</v>
      </c>
      <c r="M2941" s="8" t="str">
        <f t="shared" si="1388"/>
        <v>Y</v>
      </c>
      <c r="N2941" s="42">
        <f t="shared" si="1389"/>
        <v>2</v>
      </c>
      <c r="O2941" s="43">
        <f t="shared" si="1390"/>
        <v>200000</v>
      </c>
      <c r="P2941" s="43" t="str">
        <f t="shared" si="1391"/>
        <v>NA</v>
      </c>
      <c r="Q2941" s="24">
        <f t="shared" si="1392"/>
        <v>6274.6607000000004</v>
      </c>
      <c r="R2941" s="43">
        <f t="shared" si="1393"/>
        <v>0</v>
      </c>
      <c r="S2941" s="24">
        <f t="shared" si="1394"/>
        <v>1000000</v>
      </c>
      <c r="T2941" s="25" t="str">
        <f t="shared" si="1395"/>
        <v>Y</v>
      </c>
      <c r="U2941" s="44">
        <f t="shared" si="1396"/>
        <v>1</v>
      </c>
      <c r="V2941" s="45">
        <f t="shared" si="1397"/>
        <v>200000</v>
      </c>
      <c r="W2941" s="45">
        <f t="shared" si="1398"/>
        <v>1000000</v>
      </c>
      <c r="X2941" s="28">
        <f t="shared" si="1399"/>
        <v>6640.4734188100001</v>
      </c>
      <c r="Y2941" s="28">
        <f t="shared" si="1400"/>
        <v>0</v>
      </c>
      <c r="Z2941" s="45" t="str">
        <f t="shared" si="1401"/>
        <v>NA</v>
      </c>
      <c r="AA2941" s="29" t="str">
        <f t="shared" si="1402"/>
        <v>N</v>
      </c>
      <c r="AB2941" s="46">
        <f t="shared" si="1403"/>
        <v>0</v>
      </c>
      <c r="AC2941" s="31">
        <f t="shared" si="1404"/>
        <v>0</v>
      </c>
      <c r="AD2941" s="31">
        <f t="shared" si="1405"/>
        <v>0</v>
      </c>
      <c r="AE2941" s="31">
        <f t="shared" si="1406"/>
        <v>0</v>
      </c>
      <c r="AF2941" s="47">
        <f t="shared" si="1407"/>
        <v>0</v>
      </c>
      <c r="AG2941" s="31">
        <f t="shared" si="1408"/>
        <v>0</v>
      </c>
      <c r="AH2941" s="48">
        <f t="shared" si="1379"/>
        <v>0</v>
      </c>
      <c r="AI2941" s="33">
        <f t="shared" si="1380"/>
        <v>0</v>
      </c>
      <c r="AJ2941" s="33">
        <f t="shared" si="1381"/>
        <v>0</v>
      </c>
      <c r="AK2941" s="33">
        <f t="shared" si="1382"/>
        <v>0</v>
      </c>
      <c r="AL2941" s="33">
        <f t="shared" si="1383"/>
        <v>0</v>
      </c>
      <c r="AM2941" s="34">
        <f t="shared" si="1384"/>
        <v>0</v>
      </c>
    </row>
    <row r="2942" spans="1:39" ht="15" customHeight="1" x14ac:dyDescent="0.3">
      <c r="A2942" s="166" t="s">
        <v>5376</v>
      </c>
      <c r="B2942" s="99">
        <v>22877</v>
      </c>
      <c r="C2942" s="99">
        <v>70844</v>
      </c>
      <c r="D2942" s="165">
        <v>44890</v>
      </c>
      <c r="E2942" s="165">
        <v>45074</v>
      </c>
      <c r="F2942" s="166">
        <v>4</v>
      </c>
      <c r="G2942" s="178">
        <v>1.06</v>
      </c>
      <c r="H2942" s="181">
        <v>1</v>
      </c>
      <c r="I2942" s="180">
        <v>3.5799999999999998E-2</v>
      </c>
      <c r="J2942" s="21">
        <f t="shared" si="1385"/>
        <v>2.94</v>
      </c>
      <c r="K2942" s="21" t="str">
        <f t="shared" si="1386"/>
        <v>Y</v>
      </c>
      <c r="L2942" s="37" t="str">
        <f t="shared" si="1387"/>
        <v>NA</v>
      </c>
      <c r="M2942" s="8" t="str">
        <f t="shared" si="1388"/>
        <v>Y</v>
      </c>
      <c r="N2942" s="42">
        <f t="shared" si="1389"/>
        <v>3</v>
      </c>
      <c r="O2942" s="43">
        <f t="shared" si="1390"/>
        <v>200000</v>
      </c>
      <c r="P2942" s="43" t="str">
        <f t="shared" si="1391"/>
        <v>NA</v>
      </c>
      <c r="Q2942" s="24">
        <f t="shared" si="1392"/>
        <v>23695.996600000002</v>
      </c>
      <c r="R2942" s="43">
        <f t="shared" si="1393"/>
        <v>0</v>
      </c>
      <c r="S2942" s="24">
        <f t="shared" si="1394"/>
        <v>1000000</v>
      </c>
      <c r="T2942" s="25" t="str">
        <f t="shared" si="1395"/>
        <v>Y</v>
      </c>
      <c r="U2942" s="44">
        <f t="shared" si="1396"/>
        <v>2</v>
      </c>
      <c r="V2942" s="45">
        <f t="shared" si="1397"/>
        <v>200000</v>
      </c>
      <c r="W2942" s="45">
        <f t="shared" si="1398"/>
        <v>1000000</v>
      </c>
      <c r="X2942" s="28">
        <f t="shared" si="1399"/>
        <v>24544.313278280002</v>
      </c>
      <c r="Y2942" s="28">
        <f t="shared" si="1400"/>
        <v>0</v>
      </c>
      <c r="Z2942" s="45" t="str">
        <f t="shared" si="1401"/>
        <v>NA</v>
      </c>
      <c r="AA2942" s="29" t="str">
        <f t="shared" si="1402"/>
        <v>Y</v>
      </c>
      <c r="AB2942" s="46">
        <f t="shared" si="1403"/>
        <v>1</v>
      </c>
      <c r="AC2942" s="31">
        <f t="shared" si="1404"/>
        <v>200000</v>
      </c>
      <c r="AD2942" s="31">
        <f t="shared" si="1405"/>
        <v>1000000</v>
      </c>
      <c r="AE2942" s="31">
        <f t="shared" si="1406"/>
        <v>25422.999693642429</v>
      </c>
      <c r="AF2942" s="47">
        <f t="shared" si="1407"/>
        <v>0</v>
      </c>
      <c r="AG2942" s="31" t="str">
        <f t="shared" si="1408"/>
        <v>NA</v>
      </c>
      <c r="AH2942" s="48">
        <f t="shared" si="1379"/>
        <v>0</v>
      </c>
      <c r="AI2942" s="33">
        <f t="shared" si="1380"/>
        <v>0</v>
      </c>
      <c r="AJ2942" s="33">
        <f t="shared" si="1381"/>
        <v>0</v>
      </c>
      <c r="AK2942" s="33">
        <f t="shared" si="1382"/>
        <v>0</v>
      </c>
      <c r="AL2942" s="33">
        <f t="shared" si="1383"/>
        <v>0</v>
      </c>
      <c r="AM2942" s="34">
        <f t="shared" si="1384"/>
        <v>0</v>
      </c>
    </row>
    <row r="2943" spans="1:39" ht="15" customHeight="1" x14ac:dyDescent="0.3">
      <c r="A2943" s="166" t="s">
        <v>5377</v>
      </c>
      <c r="B2943" s="99">
        <v>10179</v>
      </c>
      <c r="C2943" s="99">
        <v>77798</v>
      </c>
      <c r="D2943" s="165">
        <v>45353</v>
      </c>
      <c r="E2943" s="165">
        <v>45630</v>
      </c>
      <c r="F2943" s="166">
        <v>4</v>
      </c>
      <c r="G2943" s="178">
        <v>0.9</v>
      </c>
      <c r="H2943" s="181">
        <v>0.5</v>
      </c>
      <c r="I2943" s="180">
        <v>3.6900000000000002E-2</v>
      </c>
      <c r="J2943" s="21">
        <f t="shared" si="1385"/>
        <v>3.1</v>
      </c>
      <c r="K2943" s="21" t="str">
        <f t="shared" si="1386"/>
        <v>Y</v>
      </c>
      <c r="L2943" s="37" t="str">
        <f t="shared" si="1387"/>
        <v>NA</v>
      </c>
      <c r="M2943" s="8" t="str">
        <f t="shared" si="1388"/>
        <v>Y</v>
      </c>
      <c r="N2943" s="42">
        <f t="shared" si="1389"/>
        <v>7</v>
      </c>
      <c r="O2943" s="43">
        <f t="shared" si="1390"/>
        <v>200000</v>
      </c>
      <c r="P2943" s="43" t="str">
        <f t="shared" si="1391"/>
        <v>NA</v>
      </c>
      <c r="Q2943" s="24">
        <f t="shared" si="1392"/>
        <v>10554.605099999999</v>
      </c>
      <c r="R2943" s="43">
        <f t="shared" si="1393"/>
        <v>0</v>
      </c>
      <c r="S2943" s="24">
        <f t="shared" si="1394"/>
        <v>1000000</v>
      </c>
      <c r="T2943" s="25" t="str">
        <f t="shared" si="1395"/>
        <v>Y</v>
      </c>
      <c r="U2943" s="44">
        <f t="shared" si="1396"/>
        <v>6</v>
      </c>
      <c r="V2943" s="45">
        <f t="shared" si="1397"/>
        <v>200000</v>
      </c>
      <c r="W2943" s="45">
        <f t="shared" si="1398"/>
        <v>1000000</v>
      </c>
      <c r="X2943" s="28">
        <f t="shared" si="1399"/>
        <v>10944.070028189999</v>
      </c>
      <c r="Y2943" s="28">
        <f t="shared" si="1400"/>
        <v>0</v>
      </c>
      <c r="Z2943" s="45" t="str">
        <f t="shared" si="1401"/>
        <v>NA</v>
      </c>
      <c r="AA2943" s="29" t="str">
        <f t="shared" si="1402"/>
        <v>Y</v>
      </c>
      <c r="AB2943" s="46">
        <f t="shared" si="1403"/>
        <v>5</v>
      </c>
      <c r="AC2943" s="31">
        <f t="shared" si="1404"/>
        <v>200000</v>
      </c>
      <c r="AD2943" s="31">
        <f t="shared" si="1405"/>
        <v>1000000</v>
      </c>
      <c r="AE2943" s="31">
        <f t="shared" si="1406"/>
        <v>11347.906212230209</v>
      </c>
      <c r="AF2943" s="47">
        <f t="shared" si="1407"/>
        <v>0</v>
      </c>
      <c r="AG2943" s="31" t="str">
        <f t="shared" si="1408"/>
        <v>NA</v>
      </c>
      <c r="AH2943" s="48">
        <f t="shared" si="1379"/>
        <v>4</v>
      </c>
      <c r="AI2943" s="33">
        <f t="shared" si="1380"/>
        <v>20000</v>
      </c>
      <c r="AJ2943" s="33">
        <f t="shared" si="1381"/>
        <v>65000</v>
      </c>
      <c r="AK2943" s="33">
        <f t="shared" si="1382"/>
        <v>11766.643951461503</v>
      </c>
      <c r="AL2943" s="33">
        <f t="shared" si="1383"/>
        <v>0</v>
      </c>
      <c r="AM2943" s="34">
        <f t="shared" si="1384"/>
        <v>0</v>
      </c>
    </row>
    <row r="2944" spans="1:39" ht="15" customHeight="1" x14ac:dyDescent="0.3">
      <c r="A2944" s="166" t="s">
        <v>5378</v>
      </c>
      <c r="B2944" s="99">
        <v>18065</v>
      </c>
      <c r="C2944" s="99">
        <v>45204</v>
      </c>
      <c r="D2944" s="165">
        <v>44647</v>
      </c>
      <c r="E2944" s="165">
        <v>44866</v>
      </c>
      <c r="F2944" s="166">
        <v>2</v>
      </c>
      <c r="G2944" s="178">
        <v>0.71</v>
      </c>
      <c r="H2944" s="181">
        <v>1</v>
      </c>
      <c r="I2944" s="180">
        <v>2.3599999999999999E-2</v>
      </c>
      <c r="J2944" s="21">
        <f t="shared" si="1385"/>
        <v>1.29</v>
      </c>
      <c r="K2944" s="21" t="str">
        <f t="shared" si="1386"/>
        <v>Y</v>
      </c>
      <c r="L2944" s="37" t="str">
        <f t="shared" si="1387"/>
        <v>NA</v>
      </c>
      <c r="M2944" s="8" t="str">
        <f t="shared" si="1388"/>
        <v>Y</v>
      </c>
      <c r="N2944" s="42">
        <f t="shared" si="1389"/>
        <v>2</v>
      </c>
      <c r="O2944" s="43">
        <f t="shared" si="1390"/>
        <v>200000</v>
      </c>
      <c r="P2944" s="43" t="str">
        <f t="shared" si="1391"/>
        <v>NA</v>
      </c>
      <c r="Q2944" s="24">
        <f t="shared" si="1392"/>
        <v>18491.334000000003</v>
      </c>
      <c r="R2944" s="43">
        <f t="shared" si="1393"/>
        <v>0</v>
      </c>
      <c r="S2944" s="24">
        <f t="shared" si="1394"/>
        <v>1000000</v>
      </c>
      <c r="T2944" s="25" t="str">
        <f t="shared" si="1395"/>
        <v>Y</v>
      </c>
      <c r="U2944" s="44">
        <f t="shared" si="1396"/>
        <v>1</v>
      </c>
      <c r="V2944" s="45">
        <f t="shared" si="1397"/>
        <v>200000</v>
      </c>
      <c r="W2944" s="45">
        <f t="shared" si="1398"/>
        <v>1000000</v>
      </c>
      <c r="X2944" s="28">
        <f t="shared" si="1399"/>
        <v>18927.729482400006</v>
      </c>
      <c r="Y2944" s="28">
        <f t="shared" si="1400"/>
        <v>0</v>
      </c>
      <c r="Z2944" s="45" t="str">
        <f t="shared" si="1401"/>
        <v>NA</v>
      </c>
      <c r="AA2944" s="29" t="str">
        <f t="shared" si="1402"/>
        <v>N</v>
      </c>
      <c r="AB2944" s="46">
        <f t="shared" si="1403"/>
        <v>0</v>
      </c>
      <c r="AC2944" s="31">
        <f t="shared" si="1404"/>
        <v>0</v>
      </c>
      <c r="AD2944" s="31">
        <f t="shared" si="1405"/>
        <v>0</v>
      </c>
      <c r="AE2944" s="31">
        <f t="shared" si="1406"/>
        <v>0</v>
      </c>
      <c r="AF2944" s="47">
        <f t="shared" si="1407"/>
        <v>0</v>
      </c>
      <c r="AG2944" s="31">
        <f t="shared" si="1408"/>
        <v>0</v>
      </c>
      <c r="AH2944" s="48">
        <f t="shared" si="1379"/>
        <v>0</v>
      </c>
      <c r="AI2944" s="33">
        <f t="shared" si="1380"/>
        <v>0</v>
      </c>
      <c r="AJ2944" s="33">
        <f t="shared" si="1381"/>
        <v>0</v>
      </c>
      <c r="AK2944" s="33">
        <f t="shared" si="1382"/>
        <v>0</v>
      </c>
      <c r="AL2944" s="33">
        <f t="shared" si="1383"/>
        <v>0</v>
      </c>
      <c r="AM2944" s="34">
        <f t="shared" si="1384"/>
        <v>0</v>
      </c>
    </row>
    <row r="2945" spans="1:39" ht="15" customHeight="1" x14ac:dyDescent="0.3">
      <c r="A2945" s="166" t="s">
        <v>5379</v>
      </c>
      <c r="B2945" s="99">
        <v>9616</v>
      </c>
      <c r="C2945" s="99">
        <v>32305</v>
      </c>
      <c r="D2945" s="165">
        <v>46101</v>
      </c>
      <c r="E2945" s="165">
        <v>46279</v>
      </c>
      <c r="F2945" s="166">
        <v>4</v>
      </c>
      <c r="G2945" s="178">
        <v>3.47</v>
      </c>
      <c r="H2945" s="181">
        <v>1</v>
      </c>
      <c r="I2945" s="180">
        <v>3.2399999999999998E-2</v>
      </c>
      <c r="J2945" s="21">
        <f t="shared" si="1385"/>
        <v>0.5299999999999998</v>
      </c>
      <c r="K2945" s="21" t="str">
        <f t="shared" si="1386"/>
        <v>Y</v>
      </c>
      <c r="L2945" s="37" t="str">
        <f t="shared" si="1387"/>
        <v>NA</v>
      </c>
      <c r="M2945" s="8" t="str">
        <f t="shared" si="1388"/>
        <v>Y</v>
      </c>
      <c r="N2945" s="42">
        <f t="shared" si="1389"/>
        <v>1</v>
      </c>
      <c r="O2945" s="43">
        <f t="shared" si="1390"/>
        <v>200000</v>
      </c>
      <c r="P2945" s="43" t="str">
        <f t="shared" si="1391"/>
        <v>NA</v>
      </c>
      <c r="Q2945" s="24">
        <f t="shared" si="1392"/>
        <v>9927.5583999999999</v>
      </c>
      <c r="R2945" s="43">
        <f t="shared" si="1393"/>
        <v>0</v>
      </c>
      <c r="S2945" s="24">
        <f t="shared" si="1394"/>
        <v>1000000</v>
      </c>
      <c r="T2945" s="25" t="str">
        <f t="shared" si="1395"/>
        <v>N</v>
      </c>
      <c r="U2945" s="44">
        <f t="shared" si="1396"/>
        <v>0</v>
      </c>
      <c r="V2945" s="45">
        <f t="shared" si="1397"/>
        <v>0</v>
      </c>
      <c r="W2945" s="45">
        <f t="shared" si="1398"/>
        <v>0</v>
      </c>
      <c r="X2945" s="28">
        <f t="shared" si="1399"/>
        <v>0</v>
      </c>
      <c r="Y2945" s="28">
        <f t="shared" si="1400"/>
        <v>0</v>
      </c>
      <c r="Z2945" s="45">
        <f t="shared" si="1401"/>
        <v>0</v>
      </c>
      <c r="AA2945" s="29" t="str">
        <f t="shared" si="1402"/>
        <v>N</v>
      </c>
      <c r="AB2945" s="46">
        <f t="shared" si="1403"/>
        <v>0</v>
      </c>
      <c r="AC2945" s="31">
        <f t="shared" si="1404"/>
        <v>0</v>
      </c>
      <c r="AD2945" s="31">
        <f t="shared" si="1405"/>
        <v>0</v>
      </c>
      <c r="AE2945" s="31">
        <f t="shared" si="1406"/>
        <v>0</v>
      </c>
      <c r="AF2945" s="47">
        <f t="shared" si="1407"/>
        <v>0</v>
      </c>
      <c r="AG2945" s="31">
        <f t="shared" si="1408"/>
        <v>0</v>
      </c>
      <c r="AH2945" s="48">
        <f t="shared" ref="AH2945:AH3008" si="1409">MAX(0,(AB2945-1))</f>
        <v>0</v>
      </c>
      <c r="AI2945" s="33">
        <f t="shared" ref="AI2945:AI3008" si="1410">IF(
  AH2945=0,
  0,
     20000
  )</f>
        <v>0</v>
      </c>
      <c r="AJ2945" s="33">
        <f t="shared" ref="AJ2945:AJ3008" si="1411">IF(
  AH2945=0,
  0,
    MAX(0, 65000)
  )</f>
        <v>0</v>
      </c>
      <c r="AK2945" s="33">
        <f t="shared" ref="AK2945:AK3008" si="1412">IF(
  AH2945=0,
  0,
  MAX(0, MIN(B2945*(1+I2945)*(1+I2945)*(1+I2945)*(1+I2945), AI2945, AG2945))
)</f>
        <v>0</v>
      </c>
      <c r="AL2945" s="33">
        <f t="shared" ref="AL2945:AL3008" si="1413">IF(
  AH2945=0,
  0,
  MAX(0, (B2945*(1+I2945)*(1+I2945)*(1+I2945)*(1+I2945)-AK2945)
)
)</f>
        <v>0</v>
      </c>
      <c r="AM2945" s="34">
        <f t="shared" si="1384"/>
        <v>0</v>
      </c>
    </row>
    <row r="2946" spans="1:39" ht="15" customHeight="1" x14ac:dyDescent="0.3">
      <c r="A2946" s="166" t="s">
        <v>5380</v>
      </c>
      <c r="B2946" s="99">
        <v>23929</v>
      </c>
      <c r="C2946" s="99">
        <v>74917</v>
      </c>
      <c r="D2946" s="165">
        <v>45816</v>
      </c>
      <c r="E2946" s="165">
        <v>45927</v>
      </c>
      <c r="F2946" s="166">
        <v>4</v>
      </c>
      <c r="G2946" s="178">
        <v>3.98</v>
      </c>
      <c r="H2946" s="181">
        <v>1</v>
      </c>
      <c r="I2946" s="180">
        <v>4.99E-2</v>
      </c>
      <c r="J2946" s="21">
        <f t="shared" si="1385"/>
        <v>2.0000000000000018E-2</v>
      </c>
      <c r="K2946" s="21" t="str">
        <f t="shared" si="1386"/>
        <v>Y</v>
      </c>
      <c r="L2946" s="37" t="str">
        <f t="shared" si="1387"/>
        <v>NA</v>
      </c>
      <c r="M2946" s="8" t="str">
        <f t="shared" si="1388"/>
        <v>Y</v>
      </c>
      <c r="N2946" s="42">
        <f t="shared" si="1389"/>
        <v>1</v>
      </c>
      <c r="O2946" s="43">
        <f t="shared" si="1390"/>
        <v>200000</v>
      </c>
      <c r="P2946" s="43" t="str">
        <f t="shared" si="1391"/>
        <v>NA</v>
      </c>
      <c r="Q2946" s="24">
        <f t="shared" si="1392"/>
        <v>25123.057100000002</v>
      </c>
      <c r="R2946" s="43">
        <f t="shared" si="1393"/>
        <v>0</v>
      </c>
      <c r="S2946" s="24">
        <f t="shared" si="1394"/>
        <v>1000000</v>
      </c>
      <c r="T2946" s="25" t="str">
        <f t="shared" si="1395"/>
        <v>N</v>
      </c>
      <c r="U2946" s="44">
        <f t="shared" si="1396"/>
        <v>0</v>
      </c>
      <c r="V2946" s="45">
        <f t="shared" si="1397"/>
        <v>0</v>
      </c>
      <c r="W2946" s="45">
        <f t="shared" si="1398"/>
        <v>0</v>
      </c>
      <c r="X2946" s="28">
        <f t="shared" si="1399"/>
        <v>0</v>
      </c>
      <c r="Y2946" s="28">
        <f t="shared" si="1400"/>
        <v>0</v>
      </c>
      <c r="Z2946" s="45">
        <f t="shared" si="1401"/>
        <v>0</v>
      </c>
      <c r="AA2946" s="29" t="str">
        <f t="shared" si="1402"/>
        <v>N</v>
      </c>
      <c r="AB2946" s="46">
        <f t="shared" si="1403"/>
        <v>0</v>
      </c>
      <c r="AC2946" s="31">
        <f t="shared" si="1404"/>
        <v>0</v>
      </c>
      <c r="AD2946" s="31">
        <f t="shared" si="1405"/>
        <v>0</v>
      </c>
      <c r="AE2946" s="31">
        <f t="shared" si="1406"/>
        <v>0</v>
      </c>
      <c r="AF2946" s="47">
        <f t="shared" si="1407"/>
        <v>0</v>
      </c>
      <c r="AG2946" s="31">
        <f t="shared" si="1408"/>
        <v>0</v>
      </c>
      <c r="AH2946" s="48">
        <f t="shared" si="1409"/>
        <v>0</v>
      </c>
      <c r="AI2946" s="33">
        <f t="shared" si="1410"/>
        <v>0</v>
      </c>
      <c r="AJ2946" s="33">
        <f t="shared" si="1411"/>
        <v>0</v>
      </c>
      <c r="AK2946" s="33">
        <f t="shared" si="1412"/>
        <v>0</v>
      </c>
      <c r="AL2946" s="33">
        <f t="shared" si="1413"/>
        <v>0</v>
      </c>
      <c r="AM2946" s="34">
        <f t="shared" si="1384"/>
        <v>0</v>
      </c>
    </row>
    <row r="2947" spans="1:39" ht="15" customHeight="1" x14ac:dyDescent="0.3">
      <c r="A2947" s="166" t="s">
        <v>5381</v>
      </c>
      <c r="B2947" s="99">
        <v>5759</v>
      </c>
      <c r="C2947" s="99">
        <v>27561</v>
      </c>
      <c r="D2947" s="165">
        <v>45399</v>
      </c>
      <c r="E2947" s="165">
        <v>45687</v>
      </c>
      <c r="F2947" s="166">
        <v>4</v>
      </c>
      <c r="G2947" s="178">
        <v>3.87</v>
      </c>
      <c r="H2947" s="181">
        <v>0.5</v>
      </c>
      <c r="I2947" s="180">
        <v>5.5800000000000002E-2</v>
      </c>
      <c r="J2947" s="21">
        <f t="shared" si="1385"/>
        <v>0.12999999999999989</v>
      </c>
      <c r="K2947" s="21" t="str">
        <f t="shared" si="1386"/>
        <v>Y</v>
      </c>
      <c r="L2947" s="37" t="str">
        <f t="shared" si="1387"/>
        <v>NA</v>
      </c>
      <c r="M2947" s="8" t="str">
        <f t="shared" si="1388"/>
        <v>Y</v>
      </c>
      <c r="N2947" s="42">
        <f t="shared" si="1389"/>
        <v>1</v>
      </c>
      <c r="O2947" s="43">
        <f t="shared" si="1390"/>
        <v>200000</v>
      </c>
      <c r="P2947" s="43" t="str">
        <f t="shared" si="1391"/>
        <v>NA</v>
      </c>
      <c r="Q2947" s="24">
        <f t="shared" si="1392"/>
        <v>6080.3522000000003</v>
      </c>
      <c r="R2947" s="43">
        <f t="shared" si="1393"/>
        <v>0</v>
      </c>
      <c r="S2947" s="24">
        <f t="shared" si="1394"/>
        <v>1000000</v>
      </c>
      <c r="T2947" s="25" t="str">
        <f t="shared" si="1395"/>
        <v>N</v>
      </c>
      <c r="U2947" s="44">
        <f t="shared" si="1396"/>
        <v>0</v>
      </c>
      <c r="V2947" s="45">
        <f t="shared" si="1397"/>
        <v>0</v>
      </c>
      <c r="W2947" s="45">
        <f t="shared" si="1398"/>
        <v>0</v>
      </c>
      <c r="X2947" s="28">
        <f t="shared" si="1399"/>
        <v>0</v>
      </c>
      <c r="Y2947" s="28">
        <f t="shared" si="1400"/>
        <v>0</v>
      </c>
      <c r="Z2947" s="45">
        <f t="shared" si="1401"/>
        <v>0</v>
      </c>
      <c r="AA2947" s="29" t="str">
        <f t="shared" si="1402"/>
        <v>N</v>
      </c>
      <c r="AB2947" s="46">
        <f t="shared" si="1403"/>
        <v>0</v>
      </c>
      <c r="AC2947" s="31">
        <f t="shared" si="1404"/>
        <v>0</v>
      </c>
      <c r="AD2947" s="31">
        <f t="shared" si="1405"/>
        <v>0</v>
      </c>
      <c r="AE2947" s="31">
        <f t="shared" si="1406"/>
        <v>0</v>
      </c>
      <c r="AF2947" s="47">
        <f t="shared" si="1407"/>
        <v>0</v>
      </c>
      <c r="AG2947" s="31">
        <f t="shared" si="1408"/>
        <v>0</v>
      </c>
      <c r="AH2947" s="48">
        <f t="shared" si="1409"/>
        <v>0</v>
      </c>
      <c r="AI2947" s="33">
        <f t="shared" si="1410"/>
        <v>0</v>
      </c>
      <c r="AJ2947" s="33">
        <f t="shared" si="1411"/>
        <v>0</v>
      </c>
      <c r="AK2947" s="33">
        <f t="shared" si="1412"/>
        <v>0</v>
      </c>
      <c r="AL2947" s="33">
        <f t="shared" si="1413"/>
        <v>0</v>
      </c>
      <c r="AM2947" s="34">
        <f t="shared" ref="AM2947:AM3010" si="1414">R2947+Y2947+AF2947+AL2947</f>
        <v>0</v>
      </c>
    </row>
    <row r="2948" spans="1:39" ht="15" customHeight="1" x14ac:dyDescent="0.3">
      <c r="A2948" s="166" t="s">
        <v>5382</v>
      </c>
      <c r="B2948" s="99">
        <v>14219</v>
      </c>
      <c r="C2948" s="99">
        <v>89085</v>
      </c>
      <c r="D2948" s="165">
        <v>44981</v>
      </c>
      <c r="E2948" s="165">
        <v>45345</v>
      </c>
      <c r="F2948" s="166">
        <v>4</v>
      </c>
      <c r="G2948" s="178">
        <v>1.21</v>
      </c>
      <c r="H2948" s="181">
        <v>0.25</v>
      </c>
      <c r="I2948" s="180">
        <v>7.4300000000000005E-2</v>
      </c>
      <c r="J2948" s="21">
        <f t="shared" si="1385"/>
        <v>2.79</v>
      </c>
      <c r="K2948" s="21" t="str">
        <f t="shared" si="1386"/>
        <v>Y</v>
      </c>
      <c r="L2948" s="37" t="str">
        <f t="shared" si="1387"/>
        <v>NA</v>
      </c>
      <c r="M2948" s="8" t="str">
        <f t="shared" si="1388"/>
        <v>Y</v>
      </c>
      <c r="N2948" s="42">
        <f t="shared" si="1389"/>
        <v>12</v>
      </c>
      <c r="O2948" s="43">
        <f t="shared" si="1390"/>
        <v>200000</v>
      </c>
      <c r="P2948" s="43" t="str">
        <f t="shared" si="1391"/>
        <v>NA</v>
      </c>
      <c r="Q2948" s="24">
        <f t="shared" si="1392"/>
        <v>15275.4717</v>
      </c>
      <c r="R2948" s="43">
        <f t="shared" si="1393"/>
        <v>0</v>
      </c>
      <c r="S2948" s="24">
        <f t="shared" si="1394"/>
        <v>1000000</v>
      </c>
      <c r="T2948" s="25" t="str">
        <f t="shared" si="1395"/>
        <v>Y</v>
      </c>
      <c r="U2948" s="44">
        <f t="shared" si="1396"/>
        <v>11</v>
      </c>
      <c r="V2948" s="45">
        <f t="shared" si="1397"/>
        <v>200000</v>
      </c>
      <c r="W2948" s="45">
        <f t="shared" si="1398"/>
        <v>1000000</v>
      </c>
      <c r="X2948" s="28">
        <f t="shared" si="1399"/>
        <v>16410.439247310002</v>
      </c>
      <c r="Y2948" s="28">
        <f t="shared" si="1400"/>
        <v>0</v>
      </c>
      <c r="Z2948" s="45" t="str">
        <f t="shared" si="1401"/>
        <v>NA</v>
      </c>
      <c r="AA2948" s="29" t="str">
        <f t="shared" si="1402"/>
        <v>Y</v>
      </c>
      <c r="AB2948" s="46">
        <f t="shared" si="1403"/>
        <v>10</v>
      </c>
      <c r="AC2948" s="31">
        <f t="shared" si="1404"/>
        <v>200000</v>
      </c>
      <c r="AD2948" s="31">
        <f t="shared" si="1405"/>
        <v>1000000</v>
      </c>
      <c r="AE2948" s="31">
        <f t="shared" si="1406"/>
        <v>17629.734883385136</v>
      </c>
      <c r="AF2948" s="47">
        <f t="shared" si="1407"/>
        <v>0</v>
      </c>
      <c r="AG2948" s="31" t="str">
        <f t="shared" si="1408"/>
        <v>NA</v>
      </c>
      <c r="AH2948" s="48">
        <f t="shared" si="1409"/>
        <v>9</v>
      </c>
      <c r="AI2948" s="33">
        <f t="shared" si="1410"/>
        <v>20000</v>
      </c>
      <c r="AJ2948" s="33">
        <f t="shared" si="1411"/>
        <v>65000</v>
      </c>
      <c r="AK2948" s="33">
        <f t="shared" si="1412"/>
        <v>18939.624185220651</v>
      </c>
      <c r="AL2948" s="33">
        <f t="shared" si="1413"/>
        <v>0</v>
      </c>
      <c r="AM2948" s="34">
        <f t="shared" si="1414"/>
        <v>0</v>
      </c>
    </row>
    <row r="2949" spans="1:39" ht="15" customHeight="1" x14ac:dyDescent="0.3">
      <c r="A2949" s="166" t="s">
        <v>5383</v>
      </c>
      <c r="B2949" s="99">
        <v>13666</v>
      </c>
      <c r="C2949" s="99">
        <v>71609</v>
      </c>
      <c r="D2949" s="165">
        <v>44640</v>
      </c>
      <c r="E2949" s="165">
        <v>44876</v>
      </c>
      <c r="F2949" s="166">
        <v>4</v>
      </c>
      <c r="G2949" s="178">
        <v>0.28000000000000003</v>
      </c>
      <c r="H2949" s="181">
        <v>0.25</v>
      </c>
      <c r="I2949" s="180">
        <v>5.4899999999999997E-2</v>
      </c>
      <c r="J2949" s="21">
        <f t="shared" si="1385"/>
        <v>3.7199999999999998</v>
      </c>
      <c r="K2949" s="21" t="str">
        <f t="shared" si="1386"/>
        <v>Y</v>
      </c>
      <c r="L2949" s="37" t="str">
        <f t="shared" si="1387"/>
        <v>NA</v>
      </c>
      <c r="M2949" s="8" t="str">
        <f t="shared" si="1388"/>
        <v>Y</v>
      </c>
      <c r="N2949" s="42">
        <f t="shared" si="1389"/>
        <v>15</v>
      </c>
      <c r="O2949" s="43">
        <f t="shared" si="1390"/>
        <v>200000</v>
      </c>
      <c r="P2949" s="43" t="str">
        <f t="shared" si="1391"/>
        <v>NA</v>
      </c>
      <c r="Q2949" s="24">
        <f t="shared" si="1392"/>
        <v>14416.2634</v>
      </c>
      <c r="R2949" s="43">
        <f t="shared" si="1393"/>
        <v>0</v>
      </c>
      <c r="S2949" s="24">
        <f t="shared" si="1394"/>
        <v>1000000</v>
      </c>
      <c r="T2949" s="25" t="str">
        <f t="shared" si="1395"/>
        <v>Y</v>
      </c>
      <c r="U2949" s="44">
        <f t="shared" si="1396"/>
        <v>14</v>
      </c>
      <c r="V2949" s="45">
        <f t="shared" si="1397"/>
        <v>200000</v>
      </c>
      <c r="W2949" s="45">
        <f t="shared" si="1398"/>
        <v>1000000</v>
      </c>
      <c r="X2949" s="28">
        <f t="shared" si="1399"/>
        <v>15207.71626066</v>
      </c>
      <c r="Y2949" s="28">
        <f t="shared" si="1400"/>
        <v>0</v>
      </c>
      <c r="Z2949" s="45" t="str">
        <f t="shared" si="1401"/>
        <v>NA</v>
      </c>
      <c r="AA2949" s="29" t="str">
        <f t="shared" si="1402"/>
        <v>Y</v>
      </c>
      <c r="AB2949" s="46">
        <f t="shared" si="1403"/>
        <v>13</v>
      </c>
      <c r="AC2949" s="31">
        <f t="shared" si="1404"/>
        <v>200000</v>
      </c>
      <c r="AD2949" s="31">
        <f t="shared" si="1405"/>
        <v>1000000</v>
      </c>
      <c r="AE2949" s="31">
        <f t="shared" si="1406"/>
        <v>16042.619883370233</v>
      </c>
      <c r="AF2949" s="47">
        <f t="shared" si="1407"/>
        <v>0</v>
      </c>
      <c r="AG2949" s="31" t="str">
        <f t="shared" si="1408"/>
        <v>NA</v>
      </c>
      <c r="AH2949" s="48">
        <f t="shared" si="1409"/>
        <v>12</v>
      </c>
      <c r="AI2949" s="33">
        <f t="shared" si="1410"/>
        <v>20000</v>
      </c>
      <c r="AJ2949" s="33">
        <f t="shared" si="1411"/>
        <v>65000</v>
      </c>
      <c r="AK2949" s="33">
        <f t="shared" si="1412"/>
        <v>16923.359714967257</v>
      </c>
      <c r="AL2949" s="33">
        <f t="shared" si="1413"/>
        <v>0</v>
      </c>
      <c r="AM2949" s="34">
        <f t="shared" si="1414"/>
        <v>0</v>
      </c>
    </row>
    <row r="2950" spans="1:39" ht="15" customHeight="1" x14ac:dyDescent="0.3">
      <c r="A2950" s="166" t="s">
        <v>5384</v>
      </c>
      <c r="B2950" s="99">
        <v>23128</v>
      </c>
      <c r="C2950" s="99">
        <v>70955</v>
      </c>
      <c r="D2950" s="165">
        <v>46054</v>
      </c>
      <c r="E2950" s="165">
        <v>46281</v>
      </c>
      <c r="F2950" s="166">
        <v>4</v>
      </c>
      <c r="G2950" s="178">
        <v>3.08</v>
      </c>
      <c r="H2950" s="181">
        <v>0.75</v>
      </c>
      <c r="I2950" s="180">
        <v>7.2800000000000004E-2</v>
      </c>
      <c r="J2950" s="21">
        <f t="shared" si="1385"/>
        <v>0.91999999999999993</v>
      </c>
      <c r="K2950" s="21" t="str">
        <f t="shared" si="1386"/>
        <v>Y</v>
      </c>
      <c r="L2950" s="37" t="str">
        <f t="shared" si="1387"/>
        <v>NA</v>
      </c>
      <c r="M2950" s="8" t="str">
        <f t="shared" si="1388"/>
        <v>Y</v>
      </c>
      <c r="N2950" s="42">
        <f t="shared" si="1389"/>
        <v>2</v>
      </c>
      <c r="O2950" s="43">
        <f t="shared" si="1390"/>
        <v>200000</v>
      </c>
      <c r="P2950" s="43" t="str">
        <f t="shared" si="1391"/>
        <v>NA</v>
      </c>
      <c r="Q2950" s="24">
        <f t="shared" si="1392"/>
        <v>24811.718399999998</v>
      </c>
      <c r="R2950" s="43">
        <f t="shared" si="1393"/>
        <v>0</v>
      </c>
      <c r="S2950" s="24">
        <f t="shared" si="1394"/>
        <v>1000000</v>
      </c>
      <c r="T2950" s="25" t="str">
        <f t="shared" si="1395"/>
        <v>N</v>
      </c>
      <c r="U2950" s="44">
        <f t="shared" si="1396"/>
        <v>1</v>
      </c>
      <c r="V2950" s="45">
        <f t="shared" si="1397"/>
        <v>20000</v>
      </c>
      <c r="W2950" s="45">
        <f t="shared" si="1398"/>
        <v>65000</v>
      </c>
      <c r="X2950" s="28">
        <f t="shared" si="1399"/>
        <v>0</v>
      </c>
      <c r="Y2950" s="28">
        <f t="shared" si="1400"/>
        <v>26618.011499519998</v>
      </c>
      <c r="Z2950" s="45">
        <f t="shared" si="1401"/>
        <v>0</v>
      </c>
      <c r="AA2950" s="29" t="str">
        <f t="shared" si="1402"/>
        <v>N</v>
      </c>
      <c r="AB2950" s="46">
        <f t="shared" si="1403"/>
        <v>0</v>
      </c>
      <c r="AC2950" s="31">
        <f t="shared" si="1404"/>
        <v>0</v>
      </c>
      <c r="AD2950" s="31">
        <f t="shared" si="1405"/>
        <v>0</v>
      </c>
      <c r="AE2950" s="31">
        <f t="shared" si="1406"/>
        <v>0</v>
      </c>
      <c r="AF2950" s="47">
        <f t="shared" si="1407"/>
        <v>0</v>
      </c>
      <c r="AG2950" s="31">
        <f t="shared" si="1408"/>
        <v>0</v>
      </c>
      <c r="AH2950" s="48">
        <f t="shared" si="1409"/>
        <v>0</v>
      </c>
      <c r="AI2950" s="33">
        <f t="shared" si="1410"/>
        <v>0</v>
      </c>
      <c r="AJ2950" s="33">
        <f t="shared" si="1411"/>
        <v>0</v>
      </c>
      <c r="AK2950" s="33">
        <f t="shared" si="1412"/>
        <v>0</v>
      </c>
      <c r="AL2950" s="33">
        <f t="shared" si="1413"/>
        <v>0</v>
      </c>
      <c r="AM2950" s="34">
        <f t="shared" si="1414"/>
        <v>26618.011499519998</v>
      </c>
    </row>
    <row r="2951" spans="1:39" ht="15" customHeight="1" x14ac:dyDescent="0.3">
      <c r="A2951" s="166" t="s">
        <v>5385</v>
      </c>
      <c r="B2951" s="99">
        <v>8893</v>
      </c>
      <c r="C2951" s="99">
        <v>35757</v>
      </c>
      <c r="D2951" s="165">
        <v>46006</v>
      </c>
      <c r="E2951" s="165">
        <v>46237</v>
      </c>
      <c r="F2951" s="166">
        <v>4</v>
      </c>
      <c r="G2951" s="178">
        <v>3.2</v>
      </c>
      <c r="H2951" s="181">
        <v>0.75</v>
      </c>
      <c r="I2951" s="180">
        <v>5.3999999999999999E-2</v>
      </c>
      <c r="J2951" s="21">
        <f t="shared" si="1385"/>
        <v>0.79999999999999982</v>
      </c>
      <c r="K2951" s="21" t="str">
        <f t="shared" si="1386"/>
        <v>Y</v>
      </c>
      <c r="L2951" s="37" t="str">
        <f t="shared" si="1387"/>
        <v>NA</v>
      </c>
      <c r="M2951" s="8" t="str">
        <f t="shared" si="1388"/>
        <v>Y</v>
      </c>
      <c r="N2951" s="42">
        <f t="shared" si="1389"/>
        <v>2</v>
      </c>
      <c r="O2951" s="43">
        <f t="shared" si="1390"/>
        <v>200000</v>
      </c>
      <c r="P2951" s="43" t="str">
        <f t="shared" si="1391"/>
        <v>NA</v>
      </c>
      <c r="Q2951" s="24">
        <f t="shared" si="1392"/>
        <v>9373.2219999999998</v>
      </c>
      <c r="R2951" s="43">
        <f t="shared" si="1393"/>
        <v>0</v>
      </c>
      <c r="S2951" s="24">
        <f t="shared" si="1394"/>
        <v>1000000</v>
      </c>
      <c r="T2951" s="25" t="str">
        <f t="shared" si="1395"/>
        <v>N</v>
      </c>
      <c r="U2951" s="44">
        <f t="shared" si="1396"/>
        <v>1</v>
      </c>
      <c r="V2951" s="45">
        <f t="shared" si="1397"/>
        <v>20000</v>
      </c>
      <c r="W2951" s="45">
        <f t="shared" si="1398"/>
        <v>65000</v>
      </c>
      <c r="X2951" s="28">
        <f t="shared" si="1399"/>
        <v>9879.3759879999998</v>
      </c>
      <c r="Y2951" s="28">
        <f t="shared" si="1400"/>
        <v>0</v>
      </c>
      <c r="Z2951" s="45">
        <f t="shared" si="1401"/>
        <v>9990.4020119999986</v>
      </c>
      <c r="AA2951" s="29" t="str">
        <f t="shared" si="1402"/>
        <v>N</v>
      </c>
      <c r="AB2951" s="46">
        <f t="shared" si="1403"/>
        <v>0</v>
      </c>
      <c r="AC2951" s="31">
        <f t="shared" si="1404"/>
        <v>0</v>
      </c>
      <c r="AD2951" s="31">
        <f t="shared" si="1405"/>
        <v>0</v>
      </c>
      <c r="AE2951" s="31">
        <f t="shared" si="1406"/>
        <v>0</v>
      </c>
      <c r="AF2951" s="47">
        <f t="shared" si="1407"/>
        <v>0</v>
      </c>
      <c r="AG2951" s="31">
        <f t="shared" si="1408"/>
        <v>0</v>
      </c>
      <c r="AH2951" s="48">
        <f t="shared" si="1409"/>
        <v>0</v>
      </c>
      <c r="AI2951" s="33">
        <f t="shared" si="1410"/>
        <v>0</v>
      </c>
      <c r="AJ2951" s="33">
        <f t="shared" si="1411"/>
        <v>0</v>
      </c>
      <c r="AK2951" s="33">
        <f t="shared" si="1412"/>
        <v>0</v>
      </c>
      <c r="AL2951" s="33">
        <f t="shared" si="1413"/>
        <v>0</v>
      </c>
      <c r="AM2951" s="34">
        <f t="shared" si="1414"/>
        <v>0</v>
      </c>
    </row>
    <row r="2952" spans="1:39" ht="15" customHeight="1" x14ac:dyDescent="0.3">
      <c r="A2952" s="166" t="s">
        <v>5386</v>
      </c>
      <c r="B2952" s="99">
        <v>11522</v>
      </c>
      <c r="C2952" s="99">
        <v>100488</v>
      </c>
      <c r="D2952" s="165">
        <v>45162</v>
      </c>
      <c r="E2952" s="165">
        <v>45397</v>
      </c>
      <c r="F2952" s="166">
        <v>2</v>
      </c>
      <c r="G2952" s="178">
        <v>0.19</v>
      </c>
      <c r="H2952" s="181">
        <v>0.5</v>
      </c>
      <c r="I2952" s="180">
        <v>6.5000000000000002E-2</v>
      </c>
      <c r="J2952" s="21">
        <f t="shared" si="1385"/>
        <v>1.81</v>
      </c>
      <c r="K2952" s="21" t="str">
        <f t="shared" si="1386"/>
        <v>Y</v>
      </c>
      <c r="L2952" s="37" t="str">
        <f t="shared" si="1387"/>
        <v>NA</v>
      </c>
      <c r="M2952" s="8" t="str">
        <f t="shared" si="1388"/>
        <v>Y</v>
      </c>
      <c r="N2952" s="42">
        <f t="shared" si="1389"/>
        <v>4</v>
      </c>
      <c r="O2952" s="43">
        <f t="shared" si="1390"/>
        <v>200000</v>
      </c>
      <c r="P2952" s="43" t="str">
        <f t="shared" si="1391"/>
        <v>NA</v>
      </c>
      <c r="Q2952" s="24">
        <f t="shared" si="1392"/>
        <v>12270.93</v>
      </c>
      <c r="R2952" s="43">
        <f t="shared" si="1393"/>
        <v>0</v>
      </c>
      <c r="S2952" s="24">
        <f t="shared" si="1394"/>
        <v>1000000</v>
      </c>
      <c r="T2952" s="25" t="str">
        <f t="shared" si="1395"/>
        <v>Y</v>
      </c>
      <c r="U2952" s="44">
        <f t="shared" si="1396"/>
        <v>3</v>
      </c>
      <c r="V2952" s="45">
        <f t="shared" si="1397"/>
        <v>200000</v>
      </c>
      <c r="W2952" s="45">
        <f t="shared" si="1398"/>
        <v>1000000</v>
      </c>
      <c r="X2952" s="28">
        <f t="shared" si="1399"/>
        <v>13068.54045</v>
      </c>
      <c r="Y2952" s="28">
        <f t="shared" si="1400"/>
        <v>0</v>
      </c>
      <c r="Z2952" s="45" t="str">
        <f t="shared" si="1401"/>
        <v>NA</v>
      </c>
      <c r="AA2952" s="29" t="str">
        <f t="shared" si="1402"/>
        <v>N</v>
      </c>
      <c r="AB2952" s="46">
        <f t="shared" si="1403"/>
        <v>2</v>
      </c>
      <c r="AC2952" s="31">
        <f t="shared" si="1404"/>
        <v>20000</v>
      </c>
      <c r="AD2952" s="31">
        <f t="shared" si="1405"/>
        <v>65000</v>
      </c>
      <c r="AE2952" s="31">
        <f t="shared" si="1406"/>
        <v>13917.99557925</v>
      </c>
      <c r="AF2952" s="47">
        <f t="shared" si="1407"/>
        <v>0</v>
      </c>
      <c r="AG2952" s="31">
        <f t="shared" si="1408"/>
        <v>0</v>
      </c>
      <c r="AH2952" s="48">
        <f t="shared" si="1409"/>
        <v>1</v>
      </c>
      <c r="AI2952" s="33">
        <f t="shared" si="1410"/>
        <v>20000</v>
      </c>
      <c r="AJ2952" s="33">
        <f t="shared" si="1411"/>
        <v>65000</v>
      </c>
      <c r="AK2952" s="33">
        <f t="shared" si="1412"/>
        <v>0</v>
      </c>
      <c r="AL2952" s="33">
        <f t="shared" si="1413"/>
        <v>14822.66529190125</v>
      </c>
      <c r="AM2952" s="34">
        <f t="shared" si="1414"/>
        <v>14822.66529190125</v>
      </c>
    </row>
    <row r="2953" spans="1:39" ht="15" customHeight="1" x14ac:dyDescent="0.3">
      <c r="A2953" s="166" t="s">
        <v>5387</v>
      </c>
      <c r="B2953" s="99">
        <v>19974</v>
      </c>
      <c r="C2953" s="99">
        <v>49495</v>
      </c>
      <c r="D2953" s="165">
        <v>44963</v>
      </c>
      <c r="E2953" s="165">
        <v>45256</v>
      </c>
      <c r="F2953" s="166">
        <v>2</v>
      </c>
      <c r="G2953" s="178">
        <v>0.72</v>
      </c>
      <c r="H2953" s="181">
        <v>0.75</v>
      </c>
      <c r="I2953" s="180">
        <v>2.64E-2</v>
      </c>
      <c r="J2953" s="21">
        <f t="shared" si="1385"/>
        <v>1.28</v>
      </c>
      <c r="K2953" s="21" t="str">
        <f t="shared" si="1386"/>
        <v>Y</v>
      </c>
      <c r="L2953" s="37" t="str">
        <f t="shared" si="1387"/>
        <v>NA</v>
      </c>
      <c r="M2953" s="8" t="str">
        <f t="shared" si="1388"/>
        <v>Y</v>
      </c>
      <c r="N2953" s="42">
        <f t="shared" si="1389"/>
        <v>2</v>
      </c>
      <c r="O2953" s="43">
        <f t="shared" si="1390"/>
        <v>200000</v>
      </c>
      <c r="P2953" s="43" t="str">
        <f t="shared" si="1391"/>
        <v>NA</v>
      </c>
      <c r="Q2953" s="24">
        <f t="shared" si="1392"/>
        <v>20501.313600000001</v>
      </c>
      <c r="R2953" s="43">
        <f t="shared" si="1393"/>
        <v>0</v>
      </c>
      <c r="S2953" s="24">
        <f t="shared" si="1394"/>
        <v>1000000</v>
      </c>
      <c r="T2953" s="25" t="str">
        <f t="shared" si="1395"/>
        <v>Y</v>
      </c>
      <c r="U2953" s="44">
        <f t="shared" si="1396"/>
        <v>1</v>
      </c>
      <c r="V2953" s="45">
        <f t="shared" si="1397"/>
        <v>200000</v>
      </c>
      <c r="W2953" s="45">
        <f t="shared" si="1398"/>
        <v>1000000</v>
      </c>
      <c r="X2953" s="28">
        <f t="shared" si="1399"/>
        <v>21042.548279040002</v>
      </c>
      <c r="Y2953" s="28">
        <f t="shared" si="1400"/>
        <v>0</v>
      </c>
      <c r="Z2953" s="45" t="str">
        <f t="shared" si="1401"/>
        <v>NA</v>
      </c>
      <c r="AA2953" s="29" t="str">
        <f t="shared" si="1402"/>
        <v>N</v>
      </c>
      <c r="AB2953" s="46">
        <f t="shared" si="1403"/>
        <v>0</v>
      </c>
      <c r="AC2953" s="31">
        <f t="shared" si="1404"/>
        <v>0</v>
      </c>
      <c r="AD2953" s="31">
        <f t="shared" si="1405"/>
        <v>0</v>
      </c>
      <c r="AE2953" s="31">
        <f t="shared" si="1406"/>
        <v>0</v>
      </c>
      <c r="AF2953" s="47">
        <f t="shared" si="1407"/>
        <v>0</v>
      </c>
      <c r="AG2953" s="31">
        <f t="shared" si="1408"/>
        <v>0</v>
      </c>
      <c r="AH2953" s="48">
        <f t="shared" si="1409"/>
        <v>0</v>
      </c>
      <c r="AI2953" s="33">
        <f t="shared" si="1410"/>
        <v>0</v>
      </c>
      <c r="AJ2953" s="33">
        <f t="shared" si="1411"/>
        <v>0</v>
      </c>
      <c r="AK2953" s="33">
        <f t="shared" si="1412"/>
        <v>0</v>
      </c>
      <c r="AL2953" s="33">
        <f t="shared" si="1413"/>
        <v>0</v>
      </c>
      <c r="AM2953" s="34">
        <f t="shared" si="1414"/>
        <v>0</v>
      </c>
    </row>
    <row r="2954" spans="1:39" ht="15" customHeight="1" x14ac:dyDescent="0.3">
      <c r="A2954" s="166" t="s">
        <v>5388</v>
      </c>
      <c r="B2954" s="99">
        <v>24455</v>
      </c>
      <c r="C2954" s="99">
        <v>78544</v>
      </c>
      <c r="D2954" s="165">
        <v>45166</v>
      </c>
      <c r="E2954" s="165">
        <v>45456</v>
      </c>
      <c r="F2954" s="166">
        <v>4</v>
      </c>
      <c r="G2954" s="178">
        <v>2.86</v>
      </c>
      <c r="H2954" s="181">
        <v>0.75</v>
      </c>
      <c r="I2954" s="180">
        <v>4.82E-2</v>
      </c>
      <c r="J2954" s="21">
        <f t="shared" si="1385"/>
        <v>1.1400000000000001</v>
      </c>
      <c r="K2954" s="21" t="str">
        <f t="shared" si="1386"/>
        <v>Y</v>
      </c>
      <c r="L2954" s="37" t="str">
        <f t="shared" si="1387"/>
        <v>NA</v>
      </c>
      <c r="M2954" s="8" t="str">
        <f t="shared" si="1388"/>
        <v>Y</v>
      </c>
      <c r="N2954" s="42">
        <f t="shared" si="1389"/>
        <v>2</v>
      </c>
      <c r="O2954" s="43">
        <f t="shared" si="1390"/>
        <v>200000</v>
      </c>
      <c r="P2954" s="43" t="str">
        <f t="shared" si="1391"/>
        <v>NA</v>
      </c>
      <c r="Q2954" s="24">
        <f t="shared" si="1392"/>
        <v>25633.731</v>
      </c>
      <c r="R2954" s="43">
        <f t="shared" si="1393"/>
        <v>0</v>
      </c>
      <c r="S2954" s="24">
        <f t="shared" si="1394"/>
        <v>1000000</v>
      </c>
      <c r="T2954" s="25" t="str">
        <f t="shared" si="1395"/>
        <v>Y</v>
      </c>
      <c r="U2954" s="44">
        <f t="shared" si="1396"/>
        <v>1</v>
      </c>
      <c r="V2954" s="45">
        <f t="shared" si="1397"/>
        <v>200000</v>
      </c>
      <c r="W2954" s="45">
        <f t="shared" si="1398"/>
        <v>1000000</v>
      </c>
      <c r="X2954" s="28">
        <f t="shared" si="1399"/>
        <v>26869.276834200002</v>
      </c>
      <c r="Y2954" s="28">
        <f t="shared" si="1400"/>
        <v>0</v>
      </c>
      <c r="Z2954" s="45" t="str">
        <f t="shared" si="1401"/>
        <v>NA</v>
      </c>
      <c r="AA2954" s="29" t="str">
        <f t="shared" si="1402"/>
        <v>N</v>
      </c>
      <c r="AB2954" s="46">
        <f t="shared" si="1403"/>
        <v>0</v>
      </c>
      <c r="AC2954" s="31">
        <f t="shared" si="1404"/>
        <v>0</v>
      </c>
      <c r="AD2954" s="31">
        <f t="shared" si="1405"/>
        <v>0</v>
      </c>
      <c r="AE2954" s="31">
        <f t="shared" si="1406"/>
        <v>0</v>
      </c>
      <c r="AF2954" s="47">
        <f t="shared" si="1407"/>
        <v>0</v>
      </c>
      <c r="AG2954" s="31">
        <f t="shared" si="1408"/>
        <v>0</v>
      </c>
      <c r="AH2954" s="48">
        <f t="shared" si="1409"/>
        <v>0</v>
      </c>
      <c r="AI2954" s="33">
        <f t="shared" si="1410"/>
        <v>0</v>
      </c>
      <c r="AJ2954" s="33">
        <f t="shared" si="1411"/>
        <v>0</v>
      </c>
      <c r="AK2954" s="33">
        <f t="shared" si="1412"/>
        <v>0</v>
      </c>
      <c r="AL2954" s="33">
        <f t="shared" si="1413"/>
        <v>0</v>
      </c>
      <c r="AM2954" s="34">
        <f t="shared" si="1414"/>
        <v>0</v>
      </c>
    </row>
    <row r="2955" spans="1:39" ht="15" customHeight="1" x14ac:dyDescent="0.3">
      <c r="A2955" s="166" t="s">
        <v>5389</v>
      </c>
      <c r="B2955" s="99">
        <v>15854</v>
      </c>
      <c r="C2955" s="99">
        <v>40220</v>
      </c>
      <c r="D2955" s="165">
        <v>45351</v>
      </c>
      <c r="E2955" s="165">
        <v>45679</v>
      </c>
      <c r="F2955" s="166">
        <v>4</v>
      </c>
      <c r="G2955" s="178">
        <v>3.21</v>
      </c>
      <c r="H2955" s="181">
        <v>0.25</v>
      </c>
      <c r="I2955" s="180">
        <v>5.6800000000000003E-2</v>
      </c>
      <c r="J2955" s="21">
        <f t="shared" si="1385"/>
        <v>0.79</v>
      </c>
      <c r="K2955" s="21" t="str">
        <f t="shared" si="1386"/>
        <v>Y</v>
      </c>
      <c r="L2955" s="37" t="str">
        <f t="shared" si="1387"/>
        <v>NA</v>
      </c>
      <c r="M2955" s="8" t="str">
        <f t="shared" si="1388"/>
        <v>Y</v>
      </c>
      <c r="N2955" s="42">
        <f t="shared" si="1389"/>
        <v>4</v>
      </c>
      <c r="O2955" s="43">
        <f t="shared" si="1390"/>
        <v>200000</v>
      </c>
      <c r="P2955" s="43" t="str">
        <f t="shared" si="1391"/>
        <v>NA</v>
      </c>
      <c r="Q2955" s="24">
        <f t="shared" si="1392"/>
        <v>16754.5072</v>
      </c>
      <c r="R2955" s="43">
        <f t="shared" si="1393"/>
        <v>0</v>
      </c>
      <c r="S2955" s="24">
        <f t="shared" si="1394"/>
        <v>1000000</v>
      </c>
      <c r="T2955" s="25" t="str">
        <f t="shared" si="1395"/>
        <v>N</v>
      </c>
      <c r="U2955" s="44">
        <f t="shared" si="1396"/>
        <v>3</v>
      </c>
      <c r="V2955" s="45">
        <f t="shared" si="1397"/>
        <v>20000</v>
      </c>
      <c r="W2955" s="45">
        <f t="shared" si="1398"/>
        <v>65000</v>
      </c>
      <c r="X2955" s="28">
        <f t="shared" si="1399"/>
        <v>17706.163208959999</v>
      </c>
      <c r="Y2955" s="28">
        <f t="shared" si="1400"/>
        <v>0</v>
      </c>
      <c r="Z2955" s="45">
        <f t="shared" si="1401"/>
        <v>0</v>
      </c>
      <c r="AA2955" s="29" t="str">
        <f t="shared" si="1402"/>
        <v>N</v>
      </c>
      <c r="AB2955" s="46">
        <f t="shared" si="1403"/>
        <v>2</v>
      </c>
      <c r="AC2955" s="31">
        <f t="shared" si="1404"/>
        <v>20000</v>
      </c>
      <c r="AD2955" s="31">
        <f t="shared" si="1405"/>
        <v>65000</v>
      </c>
      <c r="AE2955" s="31">
        <f t="shared" si="1406"/>
        <v>0</v>
      </c>
      <c r="AF2955" s="47">
        <f t="shared" si="1407"/>
        <v>18711.873279228927</v>
      </c>
      <c r="AG2955" s="31">
        <f t="shared" si="1408"/>
        <v>0</v>
      </c>
      <c r="AH2955" s="48">
        <f t="shared" si="1409"/>
        <v>1</v>
      </c>
      <c r="AI2955" s="33">
        <f t="shared" si="1410"/>
        <v>20000</v>
      </c>
      <c r="AJ2955" s="33">
        <f t="shared" si="1411"/>
        <v>65000</v>
      </c>
      <c r="AK2955" s="33">
        <f t="shared" si="1412"/>
        <v>0</v>
      </c>
      <c r="AL2955" s="33">
        <f t="shared" si="1413"/>
        <v>19774.70768148913</v>
      </c>
      <c r="AM2955" s="34">
        <f t="shared" si="1414"/>
        <v>38486.580960718056</v>
      </c>
    </row>
    <row r="2956" spans="1:39" ht="15" customHeight="1" x14ac:dyDescent="0.3">
      <c r="A2956" s="166" t="s">
        <v>5390</v>
      </c>
      <c r="B2956" s="99">
        <v>23927</v>
      </c>
      <c r="C2956" s="99">
        <v>63751</v>
      </c>
      <c r="D2956" s="165">
        <v>44727</v>
      </c>
      <c r="E2956" s="165">
        <v>44783</v>
      </c>
      <c r="F2956" s="166">
        <v>4</v>
      </c>
      <c r="G2956" s="178">
        <v>0.76</v>
      </c>
      <c r="H2956" s="181">
        <v>1</v>
      </c>
      <c r="I2956" s="180">
        <v>2.53E-2</v>
      </c>
      <c r="J2956" s="21">
        <f t="shared" si="1385"/>
        <v>3.24</v>
      </c>
      <c r="K2956" s="21" t="str">
        <f t="shared" si="1386"/>
        <v>Y</v>
      </c>
      <c r="L2956" s="37" t="str">
        <f t="shared" si="1387"/>
        <v>NA</v>
      </c>
      <c r="M2956" s="8" t="str">
        <f t="shared" si="1388"/>
        <v>Y</v>
      </c>
      <c r="N2956" s="42">
        <f t="shared" si="1389"/>
        <v>4</v>
      </c>
      <c r="O2956" s="43">
        <f t="shared" si="1390"/>
        <v>200000</v>
      </c>
      <c r="P2956" s="43" t="str">
        <f t="shared" si="1391"/>
        <v>NA</v>
      </c>
      <c r="Q2956" s="24">
        <f t="shared" si="1392"/>
        <v>24532.353100000004</v>
      </c>
      <c r="R2956" s="43">
        <f t="shared" si="1393"/>
        <v>0</v>
      </c>
      <c r="S2956" s="24">
        <f t="shared" si="1394"/>
        <v>1000000</v>
      </c>
      <c r="T2956" s="25" t="str">
        <f t="shared" si="1395"/>
        <v>Y</v>
      </c>
      <c r="U2956" s="44">
        <f t="shared" si="1396"/>
        <v>3</v>
      </c>
      <c r="V2956" s="45">
        <f t="shared" si="1397"/>
        <v>200000</v>
      </c>
      <c r="W2956" s="45">
        <f t="shared" si="1398"/>
        <v>1000000</v>
      </c>
      <c r="X2956" s="28">
        <f t="shared" si="1399"/>
        <v>25153.021633430006</v>
      </c>
      <c r="Y2956" s="28">
        <f t="shared" si="1400"/>
        <v>0</v>
      </c>
      <c r="Z2956" s="45" t="str">
        <f t="shared" si="1401"/>
        <v>NA</v>
      </c>
      <c r="AA2956" s="29" t="str">
        <f t="shared" si="1402"/>
        <v>Y</v>
      </c>
      <c r="AB2956" s="46">
        <f t="shared" si="1403"/>
        <v>2</v>
      </c>
      <c r="AC2956" s="31">
        <f t="shared" si="1404"/>
        <v>200000</v>
      </c>
      <c r="AD2956" s="31">
        <f t="shared" si="1405"/>
        <v>1000000</v>
      </c>
      <c r="AE2956" s="31">
        <f t="shared" si="1406"/>
        <v>25789.393080755788</v>
      </c>
      <c r="AF2956" s="47">
        <f t="shared" si="1407"/>
        <v>0</v>
      </c>
      <c r="AG2956" s="31" t="str">
        <f t="shared" si="1408"/>
        <v>NA</v>
      </c>
      <c r="AH2956" s="48">
        <f t="shared" si="1409"/>
        <v>1</v>
      </c>
      <c r="AI2956" s="33">
        <f t="shared" si="1410"/>
        <v>20000</v>
      </c>
      <c r="AJ2956" s="33">
        <f t="shared" si="1411"/>
        <v>65000</v>
      </c>
      <c r="AK2956" s="33">
        <f t="shared" si="1412"/>
        <v>20000</v>
      </c>
      <c r="AL2956" s="33">
        <f t="shared" si="1413"/>
        <v>6441.8647256989134</v>
      </c>
      <c r="AM2956" s="34">
        <f t="shared" si="1414"/>
        <v>6441.8647256989134</v>
      </c>
    </row>
    <row r="2957" spans="1:39" ht="15" customHeight="1" x14ac:dyDescent="0.3">
      <c r="A2957" s="166" t="s">
        <v>5391</v>
      </c>
      <c r="B2957" s="99">
        <v>23761</v>
      </c>
      <c r="C2957" s="99">
        <v>48165</v>
      </c>
      <c r="D2957" s="165">
        <v>45814</v>
      </c>
      <c r="E2957" s="165">
        <v>45853</v>
      </c>
      <c r="F2957" s="166">
        <v>4</v>
      </c>
      <c r="G2957" s="178">
        <v>1.32</v>
      </c>
      <c r="H2957" s="181">
        <v>0.5</v>
      </c>
      <c r="I2957" s="180">
        <v>4.3900000000000002E-2</v>
      </c>
      <c r="J2957" s="21">
        <f t="shared" si="1385"/>
        <v>2.6799999999999997</v>
      </c>
      <c r="K2957" s="21" t="str">
        <f t="shared" si="1386"/>
        <v>Y</v>
      </c>
      <c r="L2957" s="37" t="str">
        <f t="shared" si="1387"/>
        <v>NA</v>
      </c>
      <c r="M2957" s="8" t="str">
        <f t="shared" si="1388"/>
        <v>Y</v>
      </c>
      <c r="N2957" s="42">
        <f t="shared" si="1389"/>
        <v>6</v>
      </c>
      <c r="O2957" s="43">
        <f t="shared" si="1390"/>
        <v>200000</v>
      </c>
      <c r="P2957" s="43" t="str">
        <f t="shared" si="1391"/>
        <v>NA</v>
      </c>
      <c r="Q2957" s="24">
        <f t="shared" si="1392"/>
        <v>24804.107900000003</v>
      </c>
      <c r="R2957" s="43">
        <f t="shared" si="1393"/>
        <v>0</v>
      </c>
      <c r="S2957" s="24">
        <f t="shared" si="1394"/>
        <v>1000000</v>
      </c>
      <c r="T2957" s="25" t="str">
        <f t="shared" si="1395"/>
        <v>Y</v>
      </c>
      <c r="U2957" s="44">
        <f t="shared" si="1396"/>
        <v>5</v>
      </c>
      <c r="V2957" s="45">
        <f t="shared" si="1397"/>
        <v>200000</v>
      </c>
      <c r="W2957" s="45">
        <f t="shared" si="1398"/>
        <v>1000000</v>
      </c>
      <c r="X2957" s="28">
        <f t="shared" si="1399"/>
        <v>25893.008236810005</v>
      </c>
      <c r="Y2957" s="28">
        <f t="shared" si="1400"/>
        <v>0</v>
      </c>
      <c r="Z2957" s="45" t="str">
        <f t="shared" si="1401"/>
        <v>NA</v>
      </c>
      <c r="AA2957" s="29" t="str">
        <f t="shared" si="1402"/>
        <v>Y</v>
      </c>
      <c r="AB2957" s="46">
        <f t="shared" si="1403"/>
        <v>4</v>
      </c>
      <c r="AC2957" s="31">
        <f t="shared" si="1404"/>
        <v>200000</v>
      </c>
      <c r="AD2957" s="31">
        <f t="shared" si="1405"/>
        <v>1000000</v>
      </c>
      <c r="AE2957" s="31">
        <f t="shared" si="1406"/>
        <v>27029.711298405964</v>
      </c>
      <c r="AF2957" s="47">
        <f t="shared" si="1407"/>
        <v>0</v>
      </c>
      <c r="AG2957" s="31" t="str">
        <f t="shared" si="1408"/>
        <v>NA</v>
      </c>
      <c r="AH2957" s="48">
        <f t="shared" si="1409"/>
        <v>3</v>
      </c>
      <c r="AI2957" s="33">
        <f t="shared" si="1410"/>
        <v>20000</v>
      </c>
      <c r="AJ2957" s="33">
        <f t="shared" si="1411"/>
        <v>65000</v>
      </c>
      <c r="AK2957" s="33">
        <f t="shared" si="1412"/>
        <v>20000</v>
      </c>
      <c r="AL2957" s="33">
        <f t="shared" si="1413"/>
        <v>8216.3156244059865</v>
      </c>
      <c r="AM2957" s="34">
        <f t="shared" si="1414"/>
        <v>8216.3156244059865</v>
      </c>
    </row>
    <row r="2958" spans="1:39" ht="15" customHeight="1" x14ac:dyDescent="0.3">
      <c r="A2958" s="166" t="s">
        <v>5392</v>
      </c>
      <c r="B2958" s="99">
        <v>21443</v>
      </c>
      <c r="C2958" s="99">
        <v>93257</v>
      </c>
      <c r="D2958" s="165">
        <v>44417</v>
      </c>
      <c r="E2958" s="165">
        <v>44478</v>
      </c>
      <c r="F2958" s="166">
        <v>2</v>
      </c>
      <c r="G2958" s="178">
        <v>1.0900000000000001</v>
      </c>
      <c r="H2958" s="181">
        <v>0.75</v>
      </c>
      <c r="I2958" s="180">
        <v>8.4900000000000003E-2</v>
      </c>
      <c r="J2958" s="21">
        <f t="shared" si="1385"/>
        <v>0.90999999999999992</v>
      </c>
      <c r="K2958" s="21" t="str">
        <f t="shared" si="1386"/>
        <v>Y</v>
      </c>
      <c r="L2958" s="37" t="str">
        <f t="shared" si="1387"/>
        <v>NA</v>
      </c>
      <c r="M2958" s="8" t="str">
        <f t="shared" si="1388"/>
        <v>Y</v>
      </c>
      <c r="N2958" s="42">
        <f t="shared" si="1389"/>
        <v>2</v>
      </c>
      <c r="O2958" s="43">
        <f t="shared" si="1390"/>
        <v>200000</v>
      </c>
      <c r="P2958" s="43" t="str">
        <f t="shared" si="1391"/>
        <v>NA</v>
      </c>
      <c r="Q2958" s="24">
        <f t="shared" si="1392"/>
        <v>23263.510699999999</v>
      </c>
      <c r="R2958" s="43">
        <f t="shared" si="1393"/>
        <v>0</v>
      </c>
      <c r="S2958" s="24">
        <f t="shared" si="1394"/>
        <v>1000000</v>
      </c>
      <c r="T2958" s="25" t="str">
        <f t="shared" si="1395"/>
        <v>N</v>
      </c>
      <c r="U2958" s="44">
        <f t="shared" si="1396"/>
        <v>1</v>
      </c>
      <c r="V2958" s="45">
        <f t="shared" si="1397"/>
        <v>20000</v>
      </c>
      <c r="W2958" s="45">
        <f t="shared" si="1398"/>
        <v>65000</v>
      </c>
      <c r="X2958" s="28">
        <f t="shared" si="1399"/>
        <v>0</v>
      </c>
      <c r="Y2958" s="28">
        <f t="shared" si="1400"/>
        <v>25238.582758429999</v>
      </c>
      <c r="Z2958" s="45">
        <f t="shared" si="1401"/>
        <v>0</v>
      </c>
      <c r="AA2958" s="29" t="str">
        <f t="shared" si="1402"/>
        <v>N</v>
      </c>
      <c r="AB2958" s="46">
        <f t="shared" si="1403"/>
        <v>0</v>
      </c>
      <c r="AC2958" s="31">
        <f t="shared" si="1404"/>
        <v>0</v>
      </c>
      <c r="AD2958" s="31">
        <f t="shared" si="1405"/>
        <v>0</v>
      </c>
      <c r="AE2958" s="31">
        <f t="shared" si="1406"/>
        <v>0</v>
      </c>
      <c r="AF2958" s="47">
        <f t="shared" si="1407"/>
        <v>0</v>
      </c>
      <c r="AG2958" s="31">
        <f t="shared" si="1408"/>
        <v>0</v>
      </c>
      <c r="AH2958" s="48">
        <f t="shared" si="1409"/>
        <v>0</v>
      </c>
      <c r="AI2958" s="33">
        <f t="shared" si="1410"/>
        <v>0</v>
      </c>
      <c r="AJ2958" s="33">
        <f t="shared" si="1411"/>
        <v>0</v>
      </c>
      <c r="AK2958" s="33">
        <f t="shared" si="1412"/>
        <v>0</v>
      </c>
      <c r="AL2958" s="33">
        <f t="shared" si="1413"/>
        <v>0</v>
      </c>
      <c r="AM2958" s="34">
        <f t="shared" si="1414"/>
        <v>25238.582758429999</v>
      </c>
    </row>
    <row r="2959" spans="1:39" ht="15" customHeight="1" x14ac:dyDescent="0.3">
      <c r="A2959" s="166" t="s">
        <v>5393</v>
      </c>
      <c r="B2959" s="99">
        <v>7614</v>
      </c>
      <c r="C2959" s="99">
        <v>48126</v>
      </c>
      <c r="D2959" s="165">
        <v>44430</v>
      </c>
      <c r="E2959" s="165">
        <v>44511</v>
      </c>
      <c r="F2959" s="166">
        <v>4</v>
      </c>
      <c r="G2959" s="178">
        <v>1.18</v>
      </c>
      <c r="H2959" s="181">
        <v>0.75</v>
      </c>
      <c r="I2959" s="180">
        <v>2.64E-2</v>
      </c>
      <c r="J2959" s="21">
        <f t="shared" si="1385"/>
        <v>2.8200000000000003</v>
      </c>
      <c r="K2959" s="21" t="str">
        <f t="shared" si="1386"/>
        <v>Y</v>
      </c>
      <c r="L2959" s="37" t="str">
        <f t="shared" si="1387"/>
        <v>NA</v>
      </c>
      <c r="M2959" s="8" t="str">
        <f t="shared" si="1388"/>
        <v>Y</v>
      </c>
      <c r="N2959" s="42">
        <f t="shared" si="1389"/>
        <v>4</v>
      </c>
      <c r="O2959" s="43">
        <f t="shared" si="1390"/>
        <v>200000</v>
      </c>
      <c r="P2959" s="43" t="str">
        <f t="shared" si="1391"/>
        <v>NA</v>
      </c>
      <c r="Q2959" s="24">
        <f t="shared" si="1392"/>
        <v>7815.0095999999994</v>
      </c>
      <c r="R2959" s="43">
        <f t="shared" si="1393"/>
        <v>0</v>
      </c>
      <c r="S2959" s="24">
        <f t="shared" si="1394"/>
        <v>1000000</v>
      </c>
      <c r="T2959" s="25" t="str">
        <f t="shared" si="1395"/>
        <v>Y</v>
      </c>
      <c r="U2959" s="44">
        <f t="shared" si="1396"/>
        <v>3</v>
      </c>
      <c r="V2959" s="45">
        <f t="shared" si="1397"/>
        <v>200000</v>
      </c>
      <c r="W2959" s="45">
        <f t="shared" si="1398"/>
        <v>1000000</v>
      </c>
      <c r="X2959" s="28">
        <f t="shared" si="1399"/>
        <v>8021.3258534399993</v>
      </c>
      <c r="Y2959" s="28">
        <f t="shared" si="1400"/>
        <v>0</v>
      </c>
      <c r="Z2959" s="45" t="str">
        <f t="shared" si="1401"/>
        <v>NA</v>
      </c>
      <c r="AA2959" s="29" t="str">
        <f t="shared" si="1402"/>
        <v>Y</v>
      </c>
      <c r="AB2959" s="46">
        <f t="shared" si="1403"/>
        <v>2</v>
      </c>
      <c r="AC2959" s="31">
        <f t="shared" si="1404"/>
        <v>200000</v>
      </c>
      <c r="AD2959" s="31">
        <f t="shared" si="1405"/>
        <v>1000000</v>
      </c>
      <c r="AE2959" s="31">
        <f t="shared" si="1406"/>
        <v>8233.0888559708146</v>
      </c>
      <c r="AF2959" s="47">
        <f t="shared" si="1407"/>
        <v>0</v>
      </c>
      <c r="AG2959" s="31" t="str">
        <f t="shared" si="1408"/>
        <v>NA</v>
      </c>
      <c r="AH2959" s="48">
        <f t="shared" si="1409"/>
        <v>1</v>
      </c>
      <c r="AI2959" s="33">
        <f t="shared" si="1410"/>
        <v>20000</v>
      </c>
      <c r="AJ2959" s="33">
        <f t="shared" si="1411"/>
        <v>65000</v>
      </c>
      <c r="AK2959" s="33">
        <f t="shared" si="1412"/>
        <v>8450.4424017684432</v>
      </c>
      <c r="AL2959" s="33">
        <f t="shared" si="1413"/>
        <v>0</v>
      </c>
      <c r="AM2959" s="34">
        <f t="shared" si="1414"/>
        <v>0</v>
      </c>
    </row>
    <row r="2960" spans="1:39" ht="15" customHeight="1" x14ac:dyDescent="0.3">
      <c r="A2960" s="166" t="s">
        <v>5394</v>
      </c>
      <c r="B2960" s="99">
        <v>13748</v>
      </c>
      <c r="C2960" s="99">
        <v>33106</v>
      </c>
      <c r="D2960" s="165">
        <v>44957</v>
      </c>
      <c r="E2960" s="165">
        <v>45312</v>
      </c>
      <c r="F2960" s="166">
        <v>2</v>
      </c>
      <c r="G2960" s="178">
        <v>1.1100000000000001</v>
      </c>
      <c r="H2960" s="181">
        <v>0.5</v>
      </c>
      <c r="I2960" s="180">
        <v>2.64E-2</v>
      </c>
      <c r="J2960" s="21">
        <f t="shared" si="1385"/>
        <v>0.8899999999999999</v>
      </c>
      <c r="K2960" s="21" t="str">
        <f t="shared" si="1386"/>
        <v>Y</v>
      </c>
      <c r="L2960" s="37" t="str">
        <f t="shared" si="1387"/>
        <v>NA</v>
      </c>
      <c r="M2960" s="8" t="str">
        <f t="shared" si="1388"/>
        <v>Y</v>
      </c>
      <c r="N2960" s="42">
        <f t="shared" si="1389"/>
        <v>2</v>
      </c>
      <c r="O2960" s="43">
        <f t="shared" si="1390"/>
        <v>200000</v>
      </c>
      <c r="P2960" s="43" t="str">
        <f t="shared" si="1391"/>
        <v>NA</v>
      </c>
      <c r="Q2960" s="24">
        <f t="shared" si="1392"/>
        <v>14110.947200000001</v>
      </c>
      <c r="R2960" s="43">
        <f t="shared" si="1393"/>
        <v>0</v>
      </c>
      <c r="S2960" s="24">
        <f t="shared" si="1394"/>
        <v>1000000</v>
      </c>
      <c r="T2960" s="25" t="str">
        <f t="shared" si="1395"/>
        <v>N</v>
      </c>
      <c r="U2960" s="44">
        <f t="shared" si="1396"/>
        <v>1</v>
      </c>
      <c r="V2960" s="45">
        <f t="shared" si="1397"/>
        <v>20000</v>
      </c>
      <c r="W2960" s="45">
        <f t="shared" si="1398"/>
        <v>65000</v>
      </c>
      <c r="X2960" s="28">
        <f t="shared" si="1399"/>
        <v>14483.47620608</v>
      </c>
      <c r="Y2960" s="28">
        <f t="shared" si="1400"/>
        <v>0</v>
      </c>
      <c r="Z2960" s="45">
        <f t="shared" si="1401"/>
        <v>3299.5765939199973</v>
      </c>
      <c r="AA2960" s="29" t="str">
        <f t="shared" si="1402"/>
        <v>N</v>
      </c>
      <c r="AB2960" s="46">
        <f t="shared" si="1403"/>
        <v>0</v>
      </c>
      <c r="AC2960" s="31">
        <f t="shared" si="1404"/>
        <v>0</v>
      </c>
      <c r="AD2960" s="31">
        <f t="shared" si="1405"/>
        <v>0</v>
      </c>
      <c r="AE2960" s="31">
        <f t="shared" si="1406"/>
        <v>0</v>
      </c>
      <c r="AF2960" s="47">
        <f t="shared" si="1407"/>
        <v>0</v>
      </c>
      <c r="AG2960" s="31">
        <f t="shared" si="1408"/>
        <v>0</v>
      </c>
      <c r="AH2960" s="48">
        <f t="shared" si="1409"/>
        <v>0</v>
      </c>
      <c r="AI2960" s="33">
        <f t="shared" si="1410"/>
        <v>0</v>
      </c>
      <c r="AJ2960" s="33">
        <f t="shared" si="1411"/>
        <v>0</v>
      </c>
      <c r="AK2960" s="33">
        <f t="shared" si="1412"/>
        <v>0</v>
      </c>
      <c r="AL2960" s="33">
        <f t="shared" si="1413"/>
        <v>0</v>
      </c>
      <c r="AM2960" s="34">
        <f t="shared" si="1414"/>
        <v>0</v>
      </c>
    </row>
    <row r="2961" spans="1:39" ht="15" customHeight="1" x14ac:dyDescent="0.3">
      <c r="A2961" s="166" t="s">
        <v>5395</v>
      </c>
      <c r="B2961" s="99">
        <v>23250</v>
      </c>
      <c r="C2961" s="99">
        <v>62035</v>
      </c>
      <c r="D2961" s="165">
        <v>44802</v>
      </c>
      <c r="E2961" s="165">
        <v>44998</v>
      </c>
      <c r="F2961" s="166">
        <v>2</v>
      </c>
      <c r="G2961" s="178">
        <v>0.54</v>
      </c>
      <c r="H2961" s="181">
        <v>0.25</v>
      </c>
      <c r="I2961" s="180">
        <v>7.1400000000000005E-2</v>
      </c>
      <c r="J2961" s="21">
        <f t="shared" si="1385"/>
        <v>1.46</v>
      </c>
      <c r="K2961" s="21" t="str">
        <f t="shared" si="1386"/>
        <v>Y</v>
      </c>
      <c r="L2961" s="37" t="str">
        <f t="shared" si="1387"/>
        <v>NA</v>
      </c>
      <c r="M2961" s="8" t="str">
        <f t="shared" si="1388"/>
        <v>Y</v>
      </c>
      <c r="N2961" s="42">
        <f t="shared" si="1389"/>
        <v>6</v>
      </c>
      <c r="O2961" s="43">
        <f t="shared" si="1390"/>
        <v>200000</v>
      </c>
      <c r="P2961" s="43" t="str">
        <f t="shared" si="1391"/>
        <v>NA</v>
      </c>
      <c r="Q2961" s="24">
        <f t="shared" si="1392"/>
        <v>24910.05</v>
      </c>
      <c r="R2961" s="43">
        <f t="shared" si="1393"/>
        <v>0</v>
      </c>
      <c r="S2961" s="24">
        <f t="shared" si="1394"/>
        <v>1000000</v>
      </c>
      <c r="T2961" s="25" t="str">
        <f t="shared" si="1395"/>
        <v>Y</v>
      </c>
      <c r="U2961" s="44">
        <f t="shared" si="1396"/>
        <v>5</v>
      </c>
      <c r="V2961" s="45">
        <f t="shared" si="1397"/>
        <v>200000</v>
      </c>
      <c r="W2961" s="45">
        <f t="shared" si="1398"/>
        <v>1000000</v>
      </c>
      <c r="X2961" s="28">
        <f t="shared" si="1399"/>
        <v>26688.627569999997</v>
      </c>
      <c r="Y2961" s="28">
        <f t="shared" si="1400"/>
        <v>0</v>
      </c>
      <c r="Z2961" s="45" t="str">
        <f t="shared" si="1401"/>
        <v>NA</v>
      </c>
      <c r="AA2961" s="29" t="str">
        <f t="shared" si="1402"/>
        <v>N</v>
      </c>
      <c r="AB2961" s="46">
        <f t="shared" si="1403"/>
        <v>4</v>
      </c>
      <c r="AC2961" s="31">
        <f t="shared" si="1404"/>
        <v>20000</v>
      </c>
      <c r="AD2961" s="31">
        <f t="shared" si="1405"/>
        <v>65000</v>
      </c>
      <c r="AE2961" s="31">
        <f t="shared" si="1406"/>
        <v>20000</v>
      </c>
      <c r="AF2961" s="47">
        <f t="shared" si="1407"/>
        <v>8594.1955784979946</v>
      </c>
      <c r="AG2961" s="31">
        <f t="shared" si="1408"/>
        <v>0</v>
      </c>
      <c r="AH2961" s="48">
        <f t="shared" si="1409"/>
        <v>3</v>
      </c>
      <c r="AI2961" s="33">
        <f t="shared" si="1410"/>
        <v>20000</v>
      </c>
      <c r="AJ2961" s="33">
        <f t="shared" si="1411"/>
        <v>65000</v>
      </c>
      <c r="AK2961" s="33">
        <f t="shared" si="1412"/>
        <v>0</v>
      </c>
      <c r="AL2961" s="33">
        <f t="shared" si="1413"/>
        <v>30635.82114280275</v>
      </c>
      <c r="AM2961" s="34">
        <f t="shared" si="1414"/>
        <v>39230.016721300744</v>
      </c>
    </row>
    <row r="2962" spans="1:39" ht="15" customHeight="1" x14ac:dyDescent="0.3">
      <c r="A2962" s="166" t="s">
        <v>5396</v>
      </c>
      <c r="B2962" s="99">
        <v>7168</v>
      </c>
      <c r="C2962" s="99">
        <v>44821</v>
      </c>
      <c r="D2962" s="165">
        <v>45043</v>
      </c>
      <c r="E2962" s="165">
        <v>45234</v>
      </c>
      <c r="F2962" s="166">
        <v>2</v>
      </c>
      <c r="G2962" s="178">
        <v>1.35</v>
      </c>
      <c r="H2962" s="181">
        <v>1</v>
      </c>
      <c r="I2962" s="180">
        <v>7.6899999999999996E-2</v>
      </c>
      <c r="J2962" s="21">
        <f t="shared" si="1385"/>
        <v>0.64999999999999991</v>
      </c>
      <c r="K2962" s="21" t="str">
        <f t="shared" si="1386"/>
        <v>Y</v>
      </c>
      <c r="L2962" s="37" t="str">
        <f t="shared" si="1387"/>
        <v>NA</v>
      </c>
      <c r="M2962" s="8" t="str">
        <f t="shared" si="1388"/>
        <v>Y</v>
      </c>
      <c r="N2962" s="42">
        <f t="shared" si="1389"/>
        <v>1</v>
      </c>
      <c r="O2962" s="43">
        <f t="shared" si="1390"/>
        <v>200000</v>
      </c>
      <c r="P2962" s="43" t="str">
        <f t="shared" si="1391"/>
        <v>NA</v>
      </c>
      <c r="Q2962" s="24">
        <f t="shared" si="1392"/>
        <v>7719.2191999999995</v>
      </c>
      <c r="R2962" s="43">
        <f t="shared" si="1393"/>
        <v>0</v>
      </c>
      <c r="S2962" s="24">
        <f t="shared" si="1394"/>
        <v>1000000</v>
      </c>
      <c r="T2962" s="25" t="str">
        <f t="shared" si="1395"/>
        <v>N</v>
      </c>
      <c r="U2962" s="44">
        <f t="shared" si="1396"/>
        <v>0</v>
      </c>
      <c r="V2962" s="45">
        <f t="shared" si="1397"/>
        <v>0</v>
      </c>
      <c r="W2962" s="45">
        <f t="shared" si="1398"/>
        <v>0</v>
      </c>
      <c r="X2962" s="28">
        <f t="shared" si="1399"/>
        <v>0</v>
      </c>
      <c r="Y2962" s="28">
        <f t="shared" si="1400"/>
        <v>0</v>
      </c>
      <c r="Z2962" s="45">
        <f t="shared" si="1401"/>
        <v>0</v>
      </c>
      <c r="AA2962" s="29" t="str">
        <f t="shared" si="1402"/>
        <v>N</v>
      </c>
      <c r="AB2962" s="46">
        <f t="shared" si="1403"/>
        <v>0</v>
      </c>
      <c r="AC2962" s="31">
        <f t="shared" si="1404"/>
        <v>0</v>
      </c>
      <c r="AD2962" s="31">
        <f t="shared" si="1405"/>
        <v>0</v>
      </c>
      <c r="AE2962" s="31">
        <f t="shared" si="1406"/>
        <v>0</v>
      </c>
      <c r="AF2962" s="47">
        <f t="shared" si="1407"/>
        <v>0</v>
      </c>
      <c r="AG2962" s="31">
        <f t="shared" si="1408"/>
        <v>0</v>
      </c>
      <c r="AH2962" s="48">
        <f t="shared" si="1409"/>
        <v>0</v>
      </c>
      <c r="AI2962" s="33">
        <f t="shared" si="1410"/>
        <v>0</v>
      </c>
      <c r="AJ2962" s="33">
        <f t="shared" si="1411"/>
        <v>0</v>
      </c>
      <c r="AK2962" s="33">
        <f t="shared" si="1412"/>
        <v>0</v>
      </c>
      <c r="AL2962" s="33">
        <f t="shared" si="1413"/>
        <v>0</v>
      </c>
      <c r="AM2962" s="34">
        <f t="shared" si="1414"/>
        <v>0</v>
      </c>
    </row>
    <row r="2963" spans="1:39" ht="15" customHeight="1" x14ac:dyDescent="0.3">
      <c r="A2963" s="166" t="s">
        <v>5397</v>
      </c>
      <c r="B2963" s="99">
        <v>13679</v>
      </c>
      <c r="C2963" s="99">
        <v>41980</v>
      </c>
      <c r="D2963" s="165">
        <v>45699</v>
      </c>
      <c r="E2963" s="165">
        <v>46016</v>
      </c>
      <c r="F2963" s="166">
        <v>4</v>
      </c>
      <c r="G2963" s="178">
        <v>3.01</v>
      </c>
      <c r="H2963" s="181">
        <v>1</v>
      </c>
      <c r="I2963" s="180">
        <v>7.7799999999999994E-2</v>
      </c>
      <c r="J2963" s="21">
        <f t="shared" si="1385"/>
        <v>0.99000000000000021</v>
      </c>
      <c r="K2963" s="21" t="str">
        <f t="shared" si="1386"/>
        <v>Y</v>
      </c>
      <c r="L2963" s="37" t="str">
        <f t="shared" si="1387"/>
        <v>NA</v>
      </c>
      <c r="M2963" s="8" t="str">
        <f t="shared" si="1388"/>
        <v>Y</v>
      </c>
      <c r="N2963" s="42">
        <f t="shared" si="1389"/>
        <v>1</v>
      </c>
      <c r="O2963" s="43">
        <f t="shared" si="1390"/>
        <v>200000</v>
      </c>
      <c r="P2963" s="43" t="str">
        <f t="shared" si="1391"/>
        <v>NA</v>
      </c>
      <c r="Q2963" s="24">
        <f t="shared" si="1392"/>
        <v>14743.226200000001</v>
      </c>
      <c r="R2963" s="43">
        <f t="shared" si="1393"/>
        <v>0</v>
      </c>
      <c r="S2963" s="24">
        <f t="shared" si="1394"/>
        <v>1000000</v>
      </c>
      <c r="T2963" s="25" t="str">
        <f t="shared" si="1395"/>
        <v>N</v>
      </c>
      <c r="U2963" s="44">
        <f t="shared" si="1396"/>
        <v>0</v>
      </c>
      <c r="V2963" s="45">
        <f t="shared" si="1397"/>
        <v>0</v>
      </c>
      <c r="W2963" s="45">
        <f t="shared" si="1398"/>
        <v>0</v>
      </c>
      <c r="X2963" s="28">
        <f t="shared" si="1399"/>
        <v>0</v>
      </c>
      <c r="Y2963" s="28">
        <f t="shared" si="1400"/>
        <v>0</v>
      </c>
      <c r="Z2963" s="45">
        <f t="shared" si="1401"/>
        <v>0</v>
      </c>
      <c r="AA2963" s="29" t="str">
        <f t="shared" si="1402"/>
        <v>N</v>
      </c>
      <c r="AB2963" s="46">
        <f t="shared" si="1403"/>
        <v>0</v>
      </c>
      <c r="AC2963" s="31">
        <f t="shared" si="1404"/>
        <v>0</v>
      </c>
      <c r="AD2963" s="31">
        <f t="shared" si="1405"/>
        <v>0</v>
      </c>
      <c r="AE2963" s="31">
        <f t="shared" si="1406"/>
        <v>0</v>
      </c>
      <c r="AF2963" s="47">
        <f t="shared" si="1407"/>
        <v>0</v>
      </c>
      <c r="AG2963" s="31">
        <f t="shared" si="1408"/>
        <v>0</v>
      </c>
      <c r="AH2963" s="48">
        <f t="shared" si="1409"/>
        <v>0</v>
      </c>
      <c r="AI2963" s="33">
        <f t="shared" si="1410"/>
        <v>0</v>
      </c>
      <c r="AJ2963" s="33">
        <f t="shared" si="1411"/>
        <v>0</v>
      </c>
      <c r="AK2963" s="33">
        <f t="shared" si="1412"/>
        <v>0</v>
      </c>
      <c r="AL2963" s="33">
        <f t="shared" si="1413"/>
        <v>0</v>
      </c>
      <c r="AM2963" s="34">
        <f t="shared" si="1414"/>
        <v>0</v>
      </c>
    </row>
    <row r="2964" spans="1:39" ht="15" customHeight="1" x14ac:dyDescent="0.3">
      <c r="A2964" s="166" t="s">
        <v>5398</v>
      </c>
      <c r="B2964" s="99">
        <v>12186</v>
      </c>
      <c r="C2964" s="99">
        <v>40317</v>
      </c>
      <c r="D2964" s="165">
        <v>45161</v>
      </c>
      <c r="E2964" s="165">
        <v>45443</v>
      </c>
      <c r="F2964" s="166">
        <v>2</v>
      </c>
      <c r="G2964" s="178">
        <v>1.54</v>
      </c>
      <c r="H2964" s="181">
        <v>0.25</v>
      </c>
      <c r="I2964" s="180">
        <v>2.5700000000000001E-2</v>
      </c>
      <c r="J2964" s="21">
        <f t="shared" si="1385"/>
        <v>0.45999999999999996</v>
      </c>
      <c r="K2964" s="21" t="str">
        <f t="shared" si="1386"/>
        <v>Y</v>
      </c>
      <c r="L2964" s="37" t="str">
        <f t="shared" si="1387"/>
        <v>NA</v>
      </c>
      <c r="M2964" s="8" t="str">
        <f t="shared" si="1388"/>
        <v>Y</v>
      </c>
      <c r="N2964" s="42">
        <f t="shared" si="1389"/>
        <v>2</v>
      </c>
      <c r="O2964" s="43">
        <f t="shared" si="1390"/>
        <v>200000</v>
      </c>
      <c r="P2964" s="43" t="str">
        <f t="shared" si="1391"/>
        <v>NA</v>
      </c>
      <c r="Q2964" s="24">
        <f t="shared" si="1392"/>
        <v>12499.180200000001</v>
      </c>
      <c r="R2964" s="43">
        <f t="shared" si="1393"/>
        <v>0</v>
      </c>
      <c r="S2964" s="24">
        <f t="shared" si="1394"/>
        <v>1000000</v>
      </c>
      <c r="T2964" s="25" t="str">
        <f t="shared" si="1395"/>
        <v>N</v>
      </c>
      <c r="U2964" s="44">
        <f t="shared" si="1396"/>
        <v>1</v>
      </c>
      <c r="V2964" s="45">
        <f t="shared" si="1397"/>
        <v>20000</v>
      </c>
      <c r="W2964" s="45">
        <f t="shared" si="1398"/>
        <v>65000</v>
      </c>
      <c r="X2964" s="28">
        <f t="shared" si="1399"/>
        <v>12820.409131140001</v>
      </c>
      <c r="Y2964" s="28">
        <f t="shared" si="1400"/>
        <v>0</v>
      </c>
      <c r="Z2964" s="45">
        <f t="shared" si="1401"/>
        <v>0</v>
      </c>
      <c r="AA2964" s="29" t="str">
        <f t="shared" si="1402"/>
        <v>N</v>
      </c>
      <c r="AB2964" s="46">
        <f t="shared" si="1403"/>
        <v>0</v>
      </c>
      <c r="AC2964" s="31">
        <f t="shared" si="1404"/>
        <v>0</v>
      </c>
      <c r="AD2964" s="31">
        <f t="shared" si="1405"/>
        <v>0</v>
      </c>
      <c r="AE2964" s="31">
        <f t="shared" si="1406"/>
        <v>0</v>
      </c>
      <c r="AF2964" s="47">
        <f t="shared" si="1407"/>
        <v>0</v>
      </c>
      <c r="AG2964" s="31">
        <f t="shared" si="1408"/>
        <v>0</v>
      </c>
      <c r="AH2964" s="48">
        <f t="shared" si="1409"/>
        <v>0</v>
      </c>
      <c r="AI2964" s="33">
        <f t="shared" si="1410"/>
        <v>0</v>
      </c>
      <c r="AJ2964" s="33">
        <f t="shared" si="1411"/>
        <v>0</v>
      </c>
      <c r="AK2964" s="33">
        <f t="shared" si="1412"/>
        <v>0</v>
      </c>
      <c r="AL2964" s="33">
        <f t="shared" si="1413"/>
        <v>0</v>
      </c>
      <c r="AM2964" s="34">
        <f t="shared" si="1414"/>
        <v>0</v>
      </c>
    </row>
    <row r="2965" spans="1:39" ht="15" customHeight="1" x14ac:dyDescent="0.3">
      <c r="A2965" s="166" t="s">
        <v>5399</v>
      </c>
      <c r="B2965" s="99">
        <v>24543</v>
      </c>
      <c r="C2965" s="99">
        <v>42869</v>
      </c>
      <c r="D2965" s="165">
        <v>45416</v>
      </c>
      <c r="E2965" s="165">
        <v>45641</v>
      </c>
      <c r="F2965" s="166">
        <v>4</v>
      </c>
      <c r="G2965" s="178">
        <v>2.16</v>
      </c>
      <c r="H2965" s="181">
        <v>0.25</v>
      </c>
      <c r="I2965" s="180">
        <v>6.2600000000000003E-2</v>
      </c>
      <c r="J2965" s="21">
        <f t="shared" si="1385"/>
        <v>1.8399999999999999</v>
      </c>
      <c r="K2965" s="21" t="str">
        <f t="shared" si="1386"/>
        <v>Y</v>
      </c>
      <c r="L2965" s="37" t="str">
        <f t="shared" si="1387"/>
        <v>NA</v>
      </c>
      <c r="M2965" s="8" t="str">
        <f t="shared" si="1388"/>
        <v>Y</v>
      </c>
      <c r="N2965" s="42">
        <f t="shared" si="1389"/>
        <v>8</v>
      </c>
      <c r="O2965" s="43">
        <f t="shared" si="1390"/>
        <v>200000</v>
      </c>
      <c r="P2965" s="43" t="str">
        <f t="shared" si="1391"/>
        <v>NA</v>
      </c>
      <c r="Q2965" s="24">
        <f t="shared" si="1392"/>
        <v>26079.391800000001</v>
      </c>
      <c r="R2965" s="43">
        <f t="shared" si="1393"/>
        <v>0</v>
      </c>
      <c r="S2965" s="24">
        <f t="shared" si="1394"/>
        <v>1000000</v>
      </c>
      <c r="T2965" s="25" t="str">
        <f t="shared" si="1395"/>
        <v>Y</v>
      </c>
      <c r="U2965" s="44">
        <f t="shared" si="1396"/>
        <v>7</v>
      </c>
      <c r="V2965" s="45">
        <f t="shared" si="1397"/>
        <v>200000</v>
      </c>
      <c r="W2965" s="45">
        <f t="shared" si="1398"/>
        <v>1000000</v>
      </c>
      <c r="X2965" s="28">
        <f t="shared" si="1399"/>
        <v>27711.961726680001</v>
      </c>
      <c r="Y2965" s="28">
        <f t="shared" si="1400"/>
        <v>0</v>
      </c>
      <c r="Z2965" s="45" t="str">
        <f t="shared" si="1401"/>
        <v>NA</v>
      </c>
      <c r="AA2965" s="29" t="str">
        <f t="shared" si="1402"/>
        <v>N</v>
      </c>
      <c r="AB2965" s="46">
        <f t="shared" si="1403"/>
        <v>6</v>
      </c>
      <c r="AC2965" s="31">
        <f t="shared" si="1404"/>
        <v>20000</v>
      </c>
      <c r="AD2965" s="31">
        <f t="shared" si="1405"/>
        <v>65000</v>
      </c>
      <c r="AE2965" s="31">
        <f t="shared" si="1406"/>
        <v>20000</v>
      </c>
      <c r="AF2965" s="47">
        <f t="shared" si="1407"/>
        <v>9446.7305307701681</v>
      </c>
      <c r="AG2965" s="31">
        <f t="shared" si="1408"/>
        <v>0</v>
      </c>
      <c r="AH2965" s="48">
        <f t="shared" si="1409"/>
        <v>5</v>
      </c>
      <c r="AI2965" s="33">
        <f t="shared" si="1410"/>
        <v>20000</v>
      </c>
      <c r="AJ2965" s="33">
        <f t="shared" si="1411"/>
        <v>65000</v>
      </c>
      <c r="AK2965" s="33">
        <f t="shared" si="1412"/>
        <v>0</v>
      </c>
      <c r="AL2965" s="33">
        <f t="shared" si="1413"/>
        <v>31290.095861996379</v>
      </c>
      <c r="AM2965" s="34">
        <f t="shared" si="1414"/>
        <v>40736.826392766547</v>
      </c>
    </row>
    <row r="2966" spans="1:39" ht="15" customHeight="1" x14ac:dyDescent="0.3">
      <c r="A2966" s="166" t="s">
        <v>5400</v>
      </c>
      <c r="B2966" s="99">
        <v>13743</v>
      </c>
      <c r="C2966" s="99">
        <v>68330</v>
      </c>
      <c r="D2966" s="165">
        <v>45976</v>
      </c>
      <c r="E2966" s="165">
        <v>46156</v>
      </c>
      <c r="F2966" s="166">
        <v>4</v>
      </c>
      <c r="G2966" s="178">
        <v>0.72</v>
      </c>
      <c r="H2966" s="181">
        <v>0.25</v>
      </c>
      <c r="I2966" s="180">
        <v>8.1799999999999998E-2</v>
      </c>
      <c r="J2966" s="21">
        <f t="shared" si="1385"/>
        <v>3.2800000000000002</v>
      </c>
      <c r="K2966" s="21" t="str">
        <f t="shared" si="1386"/>
        <v>Y</v>
      </c>
      <c r="L2966" s="37" t="str">
        <f t="shared" si="1387"/>
        <v>NA</v>
      </c>
      <c r="M2966" s="8" t="str">
        <f t="shared" si="1388"/>
        <v>Y</v>
      </c>
      <c r="N2966" s="42">
        <f t="shared" si="1389"/>
        <v>14</v>
      </c>
      <c r="O2966" s="43">
        <f t="shared" si="1390"/>
        <v>200000</v>
      </c>
      <c r="P2966" s="43" t="str">
        <f t="shared" si="1391"/>
        <v>NA</v>
      </c>
      <c r="Q2966" s="24">
        <f t="shared" si="1392"/>
        <v>14867.1774</v>
      </c>
      <c r="R2966" s="43">
        <f t="shared" si="1393"/>
        <v>0</v>
      </c>
      <c r="S2966" s="24">
        <f t="shared" si="1394"/>
        <v>1000000</v>
      </c>
      <c r="T2966" s="25" t="str">
        <f t="shared" si="1395"/>
        <v>Y</v>
      </c>
      <c r="U2966" s="44">
        <f t="shared" si="1396"/>
        <v>13</v>
      </c>
      <c r="V2966" s="45">
        <f t="shared" si="1397"/>
        <v>200000</v>
      </c>
      <c r="W2966" s="45">
        <f t="shared" si="1398"/>
        <v>1000000</v>
      </c>
      <c r="X2966" s="28">
        <f t="shared" si="1399"/>
        <v>16083.312511320002</v>
      </c>
      <c r="Y2966" s="28">
        <f t="shared" si="1400"/>
        <v>0</v>
      </c>
      <c r="Z2966" s="45" t="str">
        <f t="shared" si="1401"/>
        <v>NA</v>
      </c>
      <c r="AA2966" s="29" t="str">
        <f t="shared" si="1402"/>
        <v>Y</v>
      </c>
      <c r="AB2966" s="46">
        <f t="shared" si="1403"/>
        <v>12</v>
      </c>
      <c r="AC2966" s="31">
        <f t="shared" si="1404"/>
        <v>200000</v>
      </c>
      <c r="AD2966" s="31">
        <f t="shared" si="1405"/>
        <v>1000000</v>
      </c>
      <c r="AE2966" s="31">
        <f t="shared" si="1406"/>
        <v>17398.927474745979</v>
      </c>
      <c r="AF2966" s="47">
        <f t="shared" si="1407"/>
        <v>0</v>
      </c>
      <c r="AG2966" s="31" t="str">
        <f t="shared" si="1408"/>
        <v>NA</v>
      </c>
      <c r="AH2966" s="48">
        <f t="shared" si="1409"/>
        <v>11</v>
      </c>
      <c r="AI2966" s="33">
        <f t="shared" si="1410"/>
        <v>20000</v>
      </c>
      <c r="AJ2966" s="33">
        <f t="shared" si="1411"/>
        <v>65000</v>
      </c>
      <c r="AK2966" s="33">
        <f t="shared" si="1412"/>
        <v>18822.1597421802</v>
      </c>
      <c r="AL2966" s="33">
        <f t="shared" si="1413"/>
        <v>0</v>
      </c>
      <c r="AM2966" s="34">
        <f t="shared" si="1414"/>
        <v>0</v>
      </c>
    </row>
    <row r="2967" spans="1:39" ht="15" customHeight="1" x14ac:dyDescent="0.3">
      <c r="A2967" s="166" t="s">
        <v>5401</v>
      </c>
      <c r="B2967" s="99">
        <v>10854</v>
      </c>
      <c r="C2967" s="99">
        <v>87396</v>
      </c>
      <c r="D2967" s="165">
        <v>45987</v>
      </c>
      <c r="E2967" s="165">
        <v>46337</v>
      </c>
      <c r="F2967" s="166">
        <v>4</v>
      </c>
      <c r="G2967" s="178">
        <v>3.38</v>
      </c>
      <c r="H2967" s="181">
        <v>0.5</v>
      </c>
      <c r="I2967" s="180">
        <v>2.5700000000000001E-2</v>
      </c>
      <c r="J2967" s="21">
        <f t="shared" si="1385"/>
        <v>0.62000000000000011</v>
      </c>
      <c r="K2967" s="21" t="str">
        <f t="shared" si="1386"/>
        <v>Y</v>
      </c>
      <c r="L2967" s="37" t="str">
        <f t="shared" si="1387"/>
        <v>NA</v>
      </c>
      <c r="M2967" s="8" t="str">
        <f t="shared" si="1388"/>
        <v>Y</v>
      </c>
      <c r="N2967" s="42">
        <f t="shared" si="1389"/>
        <v>2</v>
      </c>
      <c r="O2967" s="43">
        <f t="shared" si="1390"/>
        <v>200000</v>
      </c>
      <c r="P2967" s="43" t="str">
        <f t="shared" si="1391"/>
        <v>NA</v>
      </c>
      <c r="Q2967" s="24">
        <f t="shared" si="1392"/>
        <v>11132.9478</v>
      </c>
      <c r="R2967" s="43">
        <f t="shared" si="1393"/>
        <v>0</v>
      </c>
      <c r="S2967" s="24">
        <f t="shared" si="1394"/>
        <v>1000000</v>
      </c>
      <c r="T2967" s="25" t="str">
        <f t="shared" si="1395"/>
        <v>N</v>
      </c>
      <c r="U2967" s="44">
        <f t="shared" si="1396"/>
        <v>1</v>
      </c>
      <c r="V2967" s="45">
        <f t="shared" si="1397"/>
        <v>20000</v>
      </c>
      <c r="W2967" s="45">
        <f t="shared" si="1398"/>
        <v>65000</v>
      </c>
      <c r="X2967" s="28">
        <f t="shared" si="1399"/>
        <v>0</v>
      </c>
      <c r="Y2967" s="28">
        <f t="shared" si="1400"/>
        <v>11419.064558460001</v>
      </c>
      <c r="Z2967" s="45">
        <f t="shared" si="1401"/>
        <v>0</v>
      </c>
      <c r="AA2967" s="29" t="str">
        <f t="shared" si="1402"/>
        <v>N</v>
      </c>
      <c r="AB2967" s="46">
        <f t="shared" si="1403"/>
        <v>0</v>
      </c>
      <c r="AC2967" s="31">
        <f t="shared" si="1404"/>
        <v>0</v>
      </c>
      <c r="AD2967" s="31">
        <f t="shared" si="1405"/>
        <v>0</v>
      </c>
      <c r="AE2967" s="31">
        <f t="shared" si="1406"/>
        <v>0</v>
      </c>
      <c r="AF2967" s="47">
        <f t="shared" si="1407"/>
        <v>0</v>
      </c>
      <c r="AG2967" s="31">
        <f t="shared" si="1408"/>
        <v>0</v>
      </c>
      <c r="AH2967" s="48">
        <f t="shared" si="1409"/>
        <v>0</v>
      </c>
      <c r="AI2967" s="33">
        <f t="shared" si="1410"/>
        <v>0</v>
      </c>
      <c r="AJ2967" s="33">
        <f t="shared" si="1411"/>
        <v>0</v>
      </c>
      <c r="AK2967" s="33">
        <f t="shared" si="1412"/>
        <v>0</v>
      </c>
      <c r="AL2967" s="33">
        <f t="shared" si="1413"/>
        <v>0</v>
      </c>
      <c r="AM2967" s="34">
        <f t="shared" si="1414"/>
        <v>11419.064558460001</v>
      </c>
    </row>
    <row r="2968" spans="1:39" ht="15" customHeight="1" x14ac:dyDescent="0.3">
      <c r="A2968" s="166" t="s">
        <v>5402</v>
      </c>
      <c r="B2968" s="99">
        <v>22378</v>
      </c>
      <c r="C2968" s="99">
        <v>32452</v>
      </c>
      <c r="D2968" s="165">
        <v>44978</v>
      </c>
      <c r="E2968" s="165">
        <v>45173</v>
      </c>
      <c r="F2968" s="166">
        <v>4</v>
      </c>
      <c r="G2968" s="178">
        <v>0.18</v>
      </c>
      <c r="H2968" s="181">
        <v>0.75</v>
      </c>
      <c r="I2968" s="180">
        <v>7.6499999999999999E-2</v>
      </c>
      <c r="J2968" s="21">
        <f t="shared" si="1385"/>
        <v>3.82</v>
      </c>
      <c r="K2968" s="21" t="str">
        <f t="shared" si="1386"/>
        <v>Y</v>
      </c>
      <c r="L2968" s="37" t="str">
        <f t="shared" si="1387"/>
        <v>NA</v>
      </c>
      <c r="M2968" s="8" t="str">
        <f t="shared" si="1388"/>
        <v>Y</v>
      </c>
      <c r="N2968" s="42">
        <f t="shared" si="1389"/>
        <v>6</v>
      </c>
      <c r="O2968" s="43">
        <f t="shared" si="1390"/>
        <v>200000</v>
      </c>
      <c r="P2968" s="43" t="str">
        <f t="shared" si="1391"/>
        <v>NA</v>
      </c>
      <c r="Q2968" s="24">
        <f t="shared" si="1392"/>
        <v>24089.917000000001</v>
      </c>
      <c r="R2968" s="43">
        <f t="shared" si="1393"/>
        <v>0</v>
      </c>
      <c r="S2968" s="24">
        <f t="shared" si="1394"/>
        <v>1000000</v>
      </c>
      <c r="T2968" s="25" t="str">
        <f t="shared" si="1395"/>
        <v>Y</v>
      </c>
      <c r="U2968" s="44">
        <f t="shared" si="1396"/>
        <v>5</v>
      </c>
      <c r="V2968" s="45">
        <f t="shared" si="1397"/>
        <v>200000</v>
      </c>
      <c r="W2968" s="45">
        <f t="shared" si="1398"/>
        <v>1000000</v>
      </c>
      <c r="X2968" s="28">
        <f t="shared" si="1399"/>
        <v>25932.7956505</v>
      </c>
      <c r="Y2968" s="28">
        <f t="shared" si="1400"/>
        <v>0</v>
      </c>
      <c r="Z2968" s="45" t="str">
        <f t="shared" si="1401"/>
        <v>NA</v>
      </c>
      <c r="AA2968" s="29" t="str">
        <f t="shared" si="1402"/>
        <v>Y</v>
      </c>
      <c r="AB2968" s="46">
        <f t="shared" si="1403"/>
        <v>4</v>
      </c>
      <c r="AC2968" s="31">
        <f t="shared" si="1404"/>
        <v>200000</v>
      </c>
      <c r="AD2968" s="31">
        <f t="shared" si="1405"/>
        <v>1000000</v>
      </c>
      <c r="AE2968" s="31">
        <f t="shared" si="1406"/>
        <v>27916.654517763251</v>
      </c>
      <c r="AF2968" s="47">
        <f t="shared" si="1407"/>
        <v>0</v>
      </c>
      <c r="AG2968" s="31" t="str">
        <f t="shared" si="1408"/>
        <v>NA</v>
      </c>
      <c r="AH2968" s="48">
        <f t="shared" si="1409"/>
        <v>3</v>
      </c>
      <c r="AI2968" s="33">
        <f t="shared" si="1410"/>
        <v>20000</v>
      </c>
      <c r="AJ2968" s="33">
        <f t="shared" si="1411"/>
        <v>65000</v>
      </c>
      <c r="AK2968" s="33">
        <f t="shared" si="1412"/>
        <v>20000</v>
      </c>
      <c r="AL2968" s="33">
        <f t="shared" si="1413"/>
        <v>10052.278588372141</v>
      </c>
      <c r="AM2968" s="34">
        <f t="shared" si="1414"/>
        <v>10052.278588372141</v>
      </c>
    </row>
    <row r="2969" spans="1:39" ht="15" customHeight="1" x14ac:dyDescent="0.3">
      <c r="A2969" s="166" t="s">
        <v>5403</v>
      </c>
      <c r="B2969" s="99">
        <v>6898</v>
      </c>
      <c r="C2969" s="99">
        <v>48469</v>
      </c>
      <c r="D2969" s="165">
        <v>44406</v>
      </c>
      <c r="E2969" s="165">
        <v>44726</v>
      </c>
      <c r="F2969" s="166">
        <v>2</v>
      </c>
      <c r="G2969" s="178">
        <v>0.26</v>
      </c>
      <c r="H2969" s="181">
        <v>1</v>
      </c>
      <c r="I2969" s="180">
        <v>7.2099999999999997E-2</v>
      </c>
      <c r="J2969" s="21">
        <f t="shared" si="1385"/>
        <v>1.74</v>
      </c>
      <c r="K2969" s="21" t="str">
        <f t="shared" si="1386"/>
        <v>Y</v>
      </c>
      <c r="L2969" s="37" t="str">
        <f t="shared" si="1387"/>
        <v>NA</v>
      </c>
      <c r="M2969" s="8" t="str">
        <f t="shared" si="1388"/>
        <v>Y</v>
      </c>
      <c r="N2969" s="42">
        <f t="shared" si="1389"/>
        <v>2</v>
      </c>
      <c r="O2969" s="43">
        <f t="shared" si="1390"/>
        <v>200000</v>
      </c>
      <c r="P2969" s="43" t="str">
        <f t="shared" si="1391"/>
        <v>NA</v>
      </c>
      <c r="Q2969" s="24">
        <f t="shared" si="1392"/>
        <v>7395.3458000000001</v>
      </c>
      <c r="R2969" s="43">
        <f t="shared" si="1393"/>
        <v>0</v>
      </c>
      <c r="S2969" s="24">
        <f t="shared" si="1394"/>
        <v>1000000</v>
      </c>
      <c r="T2969" s="25" t="str">
        <f t="shared" si="1395"/>
        <v>Y</v>
      </c>
      <c r="U2969" s="44">
        <f t="shared" si="1396"/>
        <v>1</v>
      </c>
      <c r="V2969" s="45">
        <f t="shared" si="1397"/>
        <v>200000</v>
      </c>
      <c r="W2969" s="45">
        <f t="shared" si="1398"/>
        <v>1000000</v>
      </c>
      <c r="X2969" s="28">
        <f t="shared" si="1399"/>
        <v>7928.5502321800004</v>
      </c>
      <c r="Y2969" s="28">
        <f t="shared" si="1400"/>
        <v>0</v>
      </c>
      <c r="Z2969" s="45" t="str">
        <f t="shared" si="1401"/>
        <v>NA</v>
      </c>
      <c r="AA2969" s="29" t="str">
        <f t="shared" si="1402"/>
        <v>N</v>
      </c>
      <c r="AB2969" s="46">
        <f t="shared" si="1403"/>
        <v>0</v>
      </c>
      <c r="AC2969" s="31">
        <f t="shared" si="1404"/>
        <v>0</v>
      </c>
      <c r="AD2969" s="31">
        <f t="shared" si="1405"/>
        <v>0</v>
      </c>
      <c r="AE2969" s="31">
        <f t="shared" si="1406"/>
        <v>0</v>
      </c>
      <c r="AF2969" s="47">
        <f t="shared" si="1407"/>
        <v>0</v>
      </c>
      <c r="AG2969" s="31">
        <f t="shared" si="1408"/>
        <v>0</v>
      </c>
      <c r="AH2969" s="48">
        <f t="shared" si="1409"/>
        <v>0</v>
      </c>
      <c r="AI2969" s="33">
        <f t="shared" si="1410"/>
        <v>0</v>
      </c>
      <c r="AJ2969" s="33">
        <f t="shared" si="1411"/>
        <v>0</v>
      </c>
      <c r="AK2969" s="33">
        <f t="shared" si="1412"/>
        <v>0</v>
      </c>
      <c r="AL2969" s="33">
        <f t="shared" si="1413"/>
        <v>0</v>
      </c>
      <c r="AM2969" s="34">
        <f t="shared" si="1414"/>
        <v>0</v>
      </c>
    </row>
    <row r="2970" spans="1:39" ht="15" customHeight="1" x14ac:dyDescent="0.3">
      <c r="A2970" s="166" t="s">
        <v>5404</v>
      </c>
      <c r="B2970" s="99">
        <v>9207</v>
      </c>
      <c r="C2970" s="99">
        <v>81503</v>
      </c>
      <c r="D2970" s="165">
        <v>45079</v>
      </c>
      <c r="E2970" s="165">
        <v>45193</v>
      </c>
      <c r="F2970" s="166">
        <v>4</v>
      </c>
      <c r="G2970" s="178">
        <v>2.16</v>
      </c>
      <c r="H2970" s="181">
        <v>1</v>
      </c>
      <c r="I2970" s="180">
        <v>8.2500000000000004E-2</v>
      </c>
      <c r="J2970" s="21">
        <f t="shared" si="1385"/>
        <v>1.8399999999999999</v>
      </c>
      <c r="K2970" s="21" t="str">
        <f t="shared" si="1386"/>
        <v>Y</v>
      </c>
      <c r="L2970" s="37" t="str">
        <f t="shared" si="1387"/>
        <v>NA</v>
      </c>
      <c r="M2970" s="8" t="str">
        <f t="shared" si="1388"/>
        <v>Y</v>
      </c>
      <c r="N2970" s="42">
        <f t="shared" si="1389"/>
        <v>2</v>
      </c>
      <c r="O2970" s="43">
        <f t="shared" si="1390"/>
        <v>200000</v>
      </c>
      <c r="P2970" s="43" t="str">
        <f t="shared" si="1391"/>
        <v>NA</v>
      </c>
      <c r="Q2970" s="24">
        <f t="shared" si="1392"/>
        <v>9966.5774999999994</v>
      </c>
      <c r="R2970" s="43">
        <f t="shared" si="1393"/>
        <v>0</v>
      </c>
      <c r="S2970" s="24">
        <f t="shared" si="1394"/>
        <v>1000000</v>
      </c>
      <c r="T2970" s="25" t="str">
        <f t="shared" si="1395"/>
        <v>Y</v>
      </c>
      <c r="U2970" s="44">
        <f t="shared" si="1396"/>
        <v>1</v>
      </c>
      <c r="V2970" s="45">
        <f t="shared" si="1397"/>
        <v>200000</v>
      </c>
      <c r="W2970" s="45">
        <f t="shared" si="1398"/>
        <v>1000000</v>
      </c>
      <c r="X2970" s="28">
        <f t="shared" si="1399"/>
        <v>10788.820143749999</v>
      </c>
      <c r="Y2970" s="28">
        <f t="shared" si="1400"/>
        <v>0</v>
      </c>
      <c r="Z2970" s="45" t="str">
        <f t="shared" si="1401"/>
        <v>NA</v>
      </c>
      <c r="AA2970" s="29" t="str">
        <f t="shared" si="1402"/>
        <v>N</v>
      </c>
      <c r="AB2970" s="46">
        <f t="shared" si="1403"/>
        <v>0</v>
      </c>
      <c r="AC2970" s="31">
        <f t="shared" si="1404"/>
        <v>0</v>
      </c>
      <c r="AD2970" s="31">
        <f t="shared" si="1405"/>
        <v>0</v>
      </c>
      <c r="AE2970" s="31">
        <f t="shared" si="1406"/>
        <v>0</v>
      </c>
      <c r="AF2970" s="47">
        <f t="shared" si="1407"/>
        <v>0</v>
      </c>
      <c r="AG2970" s="31">
        <f t="shared" si="1408"/>
        <v>0</v>
      </c>
      <c r="AH2970" s="48">
        <f t="shared" si="1409"/>
        <v>0</v>
      </c>
      <c r="AI2970" s="33">
        <f t="shared" si="1410"/>
        <v>0</v>
      </c>
      <c r="AJ2970" s="33">
        <f t="shared" si="1411"/>
        <v>0</v>
      </c>
      <c r="AK2970" s="33">
        <f t="shared" si="1412"/>
        <v>0</v>
      </c>
      <c r="AL2970" s="33">
        <f t="shared" si="1413"/>
        <v>0</v>
      </c>
      <c r="AM2970" s="34">
        <f t="shared" si="1414"/>
        <v>0</v>
      </c>
    </row>
    <row r="2971" spans="1:39" ht="15" customHeight="1" x14ac:dyDescent="0.3">
      <c r="A2971" s="166" t="s">
        <v>5405</v>
      </c>
      <c r="B2971" s="99">
        <v>15214</v>
      </c>
      <c r="C2971" s="99">
        <v>77510</v>
      </c>
      <c r="D2971" s="165">
        <v>44829</v>
      </c>
      <c r="E2971" s="165">
        <v>45191</v>
      </c>
      <c r="F2971" s="166">
        <v>4</v>
      </c>
      <c r="G2971" s="178">
        <v>1.81</v>
      </c>
      <c r="H2971" s="181">
        <v>1</v>
      </c>
      <c r="I2971" s="180">
        <v>2.35E-2</v>
      </c>
      <c r="J2971" s="21">
        <f t="shared" si="1385"/>
        <v>2.19</v>
      </c>
      <c r="K2971" s="21" t="str">
        <f t="shared" si="1386"/>
        <v>Y</v>
      </c>
      <c r="L2971" s="37" t="str">
        <f t="shared" si="1387"/>
        <v>NA</v>
      </c>
      <c r="M2971" s="8" t="str">
        <f t="shared" si="1388"/>
        <v>Y</v>
      </c>
      <c r="N2971" s="42">
        <f t="shared" si="1389"/>
        <v>3</v>
      </c>
      <c r="O2971" s="43">
        <f t="shared" si="1390"/>
        <v>200000</v>
      </c>
      <c r="P2971" s="43" t="str">
        <f t="shared" si="1391"/>
        <v>NA</v>
      </c>
      <c r="Q2971" s="24">
        <f t="shared" si="1392"/>
        <v>15571.529</v>
      </c>
      <c r="R2971" s="43">
        <f t="shared" si="1393"/>
        <v>0</v>
      </c>
      <c r="S2971" s="24">
        <f t="shared" si="1394"/>
        <v>1000000</v>
      </c>
      <c r="T2971" s="25" t="str">
        <f t="shared" si="1395"/>
        <v>Y</v>
      </c>
      <c r="U2971" s="44">
        <f t="shared" si="1396"/>
        <v>2</v>
      </c>
      <c r="V2971" s="45">
        <f t="shared" si="1397"/>
        <v>200000</v>
      </c>
      <c r="W2971" s="45">
        <f t="shared" si="1398"/>
        <v>1000000</v>
      </c>
      <c r="X2971" s="28">
        <f t="shared" si="1399"/>
        <v>15937.459931500001</v>
      </c>
      <c r="Y2971" s="28">
        <f t="shared" si="1400"/>
        <v>0</v>
      </c>
      <c r="Z2971" s="45" t="str">
        <f t="shared" si="1401"/>
        <v>NA</v>
      </c>
      <c r="AA2971" s="29" t="str">
        <f t="shared" si="1402"/>
        <v>Y</v>
      </c>
      <c r="AB2971" s="46">
        <f t="shared" si="1403"/>
        <v>1</v>
      </c>
      <c r="AC2971" s="31">
        <f t="shared" si="1404"/>
        <v>200000</v>
      </c>
      <c r="AD2971" s="31">
        <f t="shared" si="1405"/>
        <v>1000000</v>
      </c>
      <c r="AE2971" s="31">
        <f t="shared" si="1406"/>
        <v>16311.990239890252</v>
      </c>
      <c r="AF2971" s="47">
        <f t="shared" si="1407"/>
        <v>0</v>
      </c>
      <c r="AG2971" s="31" t="str">
        <f t="shared" si="1408"/>
        <v>NA</v>
      </c>
      <c r="AH2971" s="48">
        <f t="shared" si="1409"/>
        <v>0</v>
      </c>
      <c r="AI2971" s="33">
        <f t="shared" si="1410"/>
        <v>0</v>
      </c>
      <c r="AJ2971" s="33">
        <f t="shared" si="1411"/>
        <v>0</v>
      </c>
      <c r="AK2971" s="33">
        <f t="shared" si="1412"/>
        <v>0</v>
      </c>
      <c r="AL2971" s="33">
        <f t="shared" si="1413"/>
        <v>0</v>
      </c>
      <c r="AM2971" s="34">
        <f t="shared" si="1414"/>
        <v>0</v>
      </c>
    </row>
    <row r="2972" spans="1:39" ht="15" customHeight="1" x14ac:dyDescent="0.3">
      <c r="A2972" s="166" t="s">
        <v>5406</v>
      </c>
      <c r="B2972" s="99">
        <v>16078</v>
      </c>
      <c r="C2972" s="99">
        <v>28835</v>
      </c>
      <c r="D2972" s="165">
        <v>45000</v>
      </c>
      <c r="E2972" s="165">
        <v>45313</v>
      </c>
      <c r="F2972" s="166">
        <v>2</v>
      </c>
      <c r="G2972" s="178">
        <v>1.22</v>
      </c>
      <c r="H2972" s="181">
        <v>0.25</v>
      </c>
      <c r="I2972" s="180">
        <v>0.02</v>
      </c>
      <c r="J2972" s="21">
        <f t="shared" si="1385"/>
        <v>0.78</v>
      </c>
      <c r="K2972" s="21" t="str">
        <f t="shared" si="1386"/>
        <v>Y</v>
      </c>
      <c r="L2972" s="37" t="str">
        <f t="shared" si="1387"/>
        <v>NA</v>
      </c>
      <c r="M2972" s="8" t="str">
        <f t="shared" si="1388"/>
        <v>Y</v>
      </c>
      <c r="N2972" s="42">
        <f t="shared" si="1389"/>
        <v>4</v>
      </c>
      <c r="O2972" s="43">
        <f t="shared" si="1390"/>
        <v>200000</v>
      </c>
      <c r="P2972" s="43" t="str">
        <f t="shared" si="1391"/>
        <v>NA</v>
      </c>
      <c r="Q2972" s="24">
        <f t="shared" si="1392"/>
        <v>16399.560000000001</v>
      </c>
      <c r="R2972" s="43">
        <f t="shared" si="1393"/>
        <v>0</v>
      </c>
      <c r="S2972" s="24">
        <f t="shared" si="1394"/>
        <v>1000000</v>
      </c>
      <c r="T2972" s="25" t="str">
        <f t="shared" si="1395"/>
        <v>N</v>
      </c>
      <c r="U2972" s="44">
        <f t="shared" si="1396"/>
        <v>3</v>
      </c>
      <c r="V2972" s="45">
        <f t="shared" si="1397"/>
        <v>20000</v>
      </c>
      <c r="W2972" s="45">
        <f t="shared" si="1398"/>
        <v>65000</v>
      </c>
      <c r="X2972" s="28">
        <f t="shared" si="1399"/>
        <v>16727.551200000002</v>
      </c>
      <c r="Y2972" s="28">
        <f t="shared" si="1400"/>
        <v>0</v>
      </c>
      <c r="Z2972" s="45">
        <f t="shared" si="1401"/>
        <v>3037.888799999997</v>
      </c>
      <c r="AA2972" s="29" t="str">
        <f t="shared" si="1402"/>
        <v>N</v>
      </c>
      <c r="AB2972" s="46">
        <f t="shared" si="1403"/>
        <v>2</v>
      </c>
      <c r="AC2972" s="31">
        <f t="shared" si="1404"/>
        <v>20000</v>
      </c>
      <c r="AD2972" s="31">
        <f t="shared" si="1405"/>
        <v>65000</v>
      </c>
      <c r="AE2972" s="31">
        <f t="shared" si="1406"/>
        <v>3037.888799999997</v>
      </c>
      <c r="AF2972" s="47">
        <f t="shared" si="1407"/>
        <v>14024.213424000005</v>
      </c>
      <c r="AG2972" s="31">
        <f t="shared" si="1408"/>
        <v>0</v>
      </c>
      <c r="AH2972" s="48">
        <f t="shared" si="1409"/>
        <v>1</v>
      </c>
      <c r="AI2972" s="33">
        <f t="shared" si="1410"/>
        <v>20000</v>
      </c>
      <c r="AJ2972" s="33">
        <f t="shared" si="1411"/>
        <v>65000</v>
      </c>
      <c r="AK2972" s="33">
        <f t="shared" si="1412"/>
        <v>0</v>
      </c>
      <c r="AL2972" s="33">
        <f t="shared" si="1413"/>
        <v>17403.344268480003</v>
      </c>
      <c r="AM2972" s="34">
        <f t="shared" si="1414"/>
        <v>31427.557692480008</v>
      </c>
    </row>
    <row r="2973" spans="1:39" ht="15" customHeight="1" x14ac:dyDescent="0.3">
      <c r="A2973" s="166" t="s">
        <v>5407</v>
      </c>
      <c r="B2973" s="99">
        <v>7208</v>
      </c>
      <c r="C2973" s="99">
        <v>21325</v>
      </c>
      <c r="D2973" s="165">
        <v>44444</v>
      </c>
      <c r="E2973" s="165">
        <v>44643</v>
      </c>
      <c r="F2973" s="166">
        <v>2</v>
      </c>
      <c r="G2973" s="178">
        <v>1.08</v>
      </c>
      <c r="H2973" s="181">
        <v>0.75</v>
      </c>
      <c r="I2973" s="180">
        <v>6.1800000000000001E-2</v>
      </c>
      <c r="J2973" s="21">
        <f t="shared" si="1385"/>
        <v>0.91999999999999993</v>
      </c>
      <c r="K2973" s="21" t="str">
        <f t="shared" si="1386"/>
        <v>Y</v>
      </c>
      <c r="L2973" s="37" t="str">
        <f t="shared" si="1387"/>
        <v>NA</v>
      </c>
      <c r="M2973" s="8" t="str">
        <f t="shared" si="1388"/>
        <v>Y</v>
      </c>
      <c r="N2973" s="42">
        <f t="shared" si="1389"/>
        <v>2</v>
      </c>
      <c r="O2973" s="43">
        <f t="shared" si="1390"/>
        <v>200000</v>
      </c>
      <c r="P2973" s="43" t="str">
        <f t="shared" si="1391"/>
        <v>NA</v>
      </c>
      <c r="Q2973" s="24">
        <f t="shared" si="1392"/>
        <v>7653.4544000000005</v>
      </c>
      <c r="R2973" s="43">
        <f t="shared" si="1393"/>
        <v>0</v>
      </c>
      <c r="S2973" s="24">
        <f t="shared" si="1394"/>
        <v>1000000</v>
      </c>
      <c r="T2973" s="25" t="str">
        <f t="shared" si="1395"/>
        <v>N</v>
      </c>
      <c r="U2973" s="44">
        <f t="shared" si="1396"/>
        <v>1</v>
      </c>
      <c r="V2973" s="45">
        <f t="shared" si="1397"/>
        <v>20000</v>
      </c>
      <c r="W2973" s="45">
        <f t="shared" si="1398"/>
        <v>65000</v>
      </c>
      <c r="X2973" s="28">
        <f t="shared" si="1399"/>
        <v>8126.437881920001</v>
      </c>
      <c r="Y2973" s="28">
        <f t="shared" si="1400"/>
        <v>0</v>
      </c>
      <c r="Z2973" s="45">
        <f t="shared" si="1401"/>
        <v>27895.107718079998</v>
      </c>
      <c r="AA2973" s="29" t="str">
        <f t="shared" si="1402"/>
        <v>N</v>
      </c>
      <c r="AB2973" s="46">
        <f t="shared" si="1403"/>
        <v>0</v>
      </c>
      <c r="AC2973" s="31">
        <f t="shared" si="1404"/>
        <v>0</v>
      </c>
      <c r="AD2973" s="31">
        <f t="shared" si="1405"/>
        <v>0</v>
      </c>
      <c r="AE2973" s="31">
        <f t="shared" si="1406"/>
        <v>0</v>
      </c>
      <c r="AF2973" s="47">
        <f t="shared" si="1407"/>
        <v>0</v>
      </c>
      <c r="AG2973" s="31">
        <f t="shared" si="1408"/>
        <v>0</v>
      </c>
      <c r="AH2973" s="48">
        <f t="shared" si="1409"/>
        <v>0</v>
      </c>
      <c r="AI2973" s="33">
        <f t="shared" si="1410"/>
        <v>0</v>
      </c>
      <c r="AJ2973" s="33">
        <f t="shared" si="1411"/>
        <v>0</v>
      </c>
      <c r="AK2973" s="33">
        <f t="shared" si="1412"/>
        <v>0</v>
      </c>
      <c r="AL2973" s="33">
        <f t="shared" si="1413"/>
        <v>0</v>
      </c>
      <c r="AM2973" s="34">
        <f t="shared" si="1414"/>
        <v>0</v>
      </c>
    </row>
    <row r="2974" spans="1:39" ht="15" customHeight="1" x14ac:dyDescent="0.3">
      <c r="A2974" s="166" t="s">
        <v>5408</v>
      </c>
      <c r="B2974" s="99">
        <v>9335</v>
      </c>
      <c r="C2974" s="99">
        <v>94182</v>
      </c>
      <c r="D2974" s="165">
        <v>45024</v>
      </c>
      <c r="E2974" s="165">
        <v>45296</v>
      </c>
      <c r="F2974" s="166">
        <v>2</v>
      </c>
      <c r="G2974" s="178">
        <v>1.59</v>
      </c>
      <c r="H2974" s="181">
        <v>1</v>
      </c>
      <c r="I2974" s="180">
        <v>2.8299999999999999E-2</v>
      </c>
      <c r="J2974" s="21">
        <f t="shared" si="1385"/>
        <v>0.40999999999999992</v>
      </c>
      <c r="K2974" s="21" t="str">
        <f t="shared" si="1386"/>
        <v>Y</v>
      </c>
      <c r="L2974" s="37" t="str">
        <f t="shared" si="1387"/>
        <v>NA</v>
      </c>
      <c r="M2974" s="8" t="str">
        <f t="shared" si="1388"/>
        <v>Y</v>
      </c>
      <c r="N2974" s="42">
        <f t="shared" si="1389"/>
        <v>1</v>
      </c>
      <c r="O2974" s="43">
        <f t="shared" si="1390"/>
        <v>200000</v>
      </c>
      <c r="P2974" s="43" t="str">
        <f t="shared" si="1391"/>
        <v>NA</v>
      </c>
      <c r="Q2974" s="24">
        <f t="shared" si="1392"/>
        <v>9599.1805000000004</v>
      </c>
      <c r="R2974" s="43">
        <f t="shared" si="1393"/>
        <v>0</v>
      </c>
      <c r="S2974" s="24">
        <f t="shared" si="1394"/>
        <v>1000000</v>
      </c>
      <c r="T2974" s="25" t="str">
        <f t="shared" si="1395"/>
        <v>N</v>
      </c>
      <c r="U2974" s="44">
        <f t="shared" si="1396"/>
        <v>0</v>
      </c>
      <c r="V2974" s="45">
        <f t="shared" si="1397"/>
        <v>0</v>
      </c>
      <c r="W2974" s="45">
        <f t="shared" si="1398"/>
        <v>0</v>
      </c>
      <c r="X2974" s="28">
        <f t="shared" si="1399"/>
        <v>0</v>
      </c>
      <c r="Y2974" s="28">
        <f t="shared" si="1400"/>
        <v>0</v>
      </c>
      <c r="Z2974" s="45">
        <f t="shared" si="1401"/>
        <v>0</v>
      </c>
      <c r="AA2974" s="29" t="str">
        <f t="shared" si="1402"/>
        <v>N</v>
      </c>
      <c r="AB2974" s="46">
        <f t="shared" si="1403"/>
        <v>0</v>
      </c>
      <c r="AC2974" s="31">
        <f t="shared" si="1404"/>
        <v>0</v>
      </c>
      <c r="AD2974" s="31">
        <f t="shared" si="1405"/>
        <v>0</v>
      </c>
      <c r="AE2974" s="31">
        <f t="shared" si="1406"/>
        <v>0</v>
      </c>
      <c r="AF2974" s="47">
        <f t="shared" si="1407"/>
        <v>0</v>
      </c>
      <c r="AG2974" s="31">
        <f t="shared" si="1408"/>
        <v>0</v>
      </c>
      <c r="AH2974" s="48">
        <f t="shared" si="1409"/>
        <v>0</v>
      </c>
      <c r="AI2974" s="33">
        <f t="shared" si="1410"/>
        <v>0</v>
      </c>
      <c r="AJ2974" s="33">
        <f t="shared" si="1411"/>
        <v>0</v>
      </c>
      <c r="AK2974" s="33">
        <f t="shared" si="1412"/>
        <v>0</v>
      </c>
      <c r="AL2974" s="33">
        <f t="shared" si="1413"/>
        <v>0</v>
      </c>
      <c r="AM2974" s="34">
        <f t="shared" si="1414"/>
        <v>0</v>
      </c>
    </row>
    <row r="2975" spans="1:39" ht="15" customHeight="1" x14ac:dyDescent="0.3">
      <c r="A2975" s="166" t="s">
        <v>5409</v>
      </c>
      <c r="B2975" s="99">
        <v>16609</v>
      </c>
      <c r="C2975" s="99">
        <v>82128</v>
      </c>
      <c r="D2975" s="165">
        <v>45363</v>
      </c>
      <c r="E2975" s="165">
        <v>45632</v>
      </c>
      <c r="F2975" s="166">
        <v>2</v>
      </c>
      <c r="G2975" s="178">
        <v>1.38</v>
      </c>
      <c r="H2975" s="181">
        <v>0.25</v>
      </c>
      <c r="I2975" s="180">
        <v>1.9199999999999998E-2</v>
      </c>
      <c r="J2975" s="21">
        <f t="shared" si="1385"/>
        <v>0.62000000000000011</v>
      </c>
      <c r="K2975" s="21" t="str">
        <f t="shared" si="1386"/>
        <v>Y</v>
      </c>
      <c r="L2975" s="37" t="str">
        <f t="shared" si="1387"/>
        <v>NA</v>
      </c>
      <c r="M2975" s="8" t="str">
        <f t="shared" si="1388"/>
        <v>Y</v>
      </c>
      <c r="N2975" s="42">
        <f t="shared" si="1389"/>
        <v>3</v>
      </c>
      <c r="O2975" s="43">
        <f t="shared" si="1390"/>
        <v>200000</v>
      </c>
      <c r="P2975" s="43" t="str">
        <f t="shared" si="1391"/>
        <v>NA</v>
      </c>
      <c r="Q2975" s="24">
        <f t="shared" si="1392"/>
        <v>16927.892800000001</v>
      </c>
      <c r="R2975" s="43">
        <f t="shared" si="1393"/>
        <v>0</v>
      </c>
      <c r="S2975" s="24">
        <f t="shared" si="1394"/>
        <v>1000000</v>
      </c>
      <c r="T2975" s="25" t="str">
        <f t="shared" si="1395"/>
        <v>N</v>
      </c>
      <c r="U2975" s="44">
        <f t="shared" si="1396"/>
        <v>2</v>
      </c>
      <c r="V2975" s="45">
        <f t="shared" si="1397"/>
        <v>20000</v>
      </c>
      <c r="W2975" s="45">
        <f t="shared" si="1398"/>
        <v>65000</v>
      </c>
      <c r="X2975" s="28">
        <f t="shared" si="1399"/>
        <v>0</v>
      </c>
      <c r="Y2975" s="28">
        <f t="shared" si="1400"/>
        <v>17252.908341760005</v>
      </c>
      <c r="Z2975" s="45">
        <f t="shared" si="1401"/>
        <v>0</v>
      </c>
      <c r="AA2975" s="29" t="str">
        <f t="shared" si="1402"/>
        <v>N</v>
      </c>
      <c r="AB2975" s="46">
        <f t="shared" si="1403"/>
        <v>1</v>
      </c>
      <c r="AC2975" s="31">
        <f t="shared" si="1404"/>
        <v>20000</v>
      </c>
      <c r="AD2975" s="31">
        <f t="shared" si="1405"/>
        <v>65000</v>
      </c>
      <c r="AE2975" s="31">
        <f t="shared" si="1406"/>
        <v>0</v>
      </c>
      <c r="AF2975" s="47">
        <f t="shared" si="1407"/>
        <v>17584.164181921798</v>
      </c>
      <c r="AG2975" s="31">
        <f t="shared" si="1408"/>
        <v>0</v>
      </c>
      <c r="AH2975" s="48">
        <f t="shared" si="1409"/>
        <v>0</v>
      </c>
      <c r="AI2975" s="33">
        <f t="shared" si="1410"/>
        <v>0</v>
      </c>
      <c r="AJ2975" s="33">
        <f t="shared" si="1411"/>
        <v>0</v>
      </c>
      <c r="AK2975" s="33">
        <f t="shared" si="1412"/>
        <v>0</v>
      </c>
      <c r="AL2975" s="33">
        <f t="shared" si="1413"/>
        <v>0</v>
      </c>
      <c r="AM2975" s="34">
        <f t="shared" si="1414"/>
        <v>34837.072523681803</v>
      </c>
    </row>
    <row r="2976" spans="1:39" ht="15" customHeight="1" x14ac:dyDescent="0.3">
      <c r="A2976" s="166" t="s">
        <v>5410</v>
      </c>
      <c r="B2976" s="99">
        <v>13147</v>
      </c>
      <c r="C2976" s="99">
        <v>48259</v>
      </c>
      <c r="D2976" s="165">
        <v>45815</v>
      </c>
      <c r="E2976" s="165">
        <v>46119</v>
      </c>
      <c r="F2976" s="166">
        <v>4</v>
      </c>
      <c r="G2976" s="178">
        <v>0.65</v>
      </c>
      <c r="H2976" s="181">
        <v>0.5</v>
      </c>
      <c r="I2976" s="180">
        <v>3.4500000000000003E-2</v>
      </c>
      <c r="J2976" s="21">
        <f t="shared" si="1385"/>
        <v>3.35</v>
      </c>
      <c r="K2976" s="21" t="str">
        <f t="shared" si="1386"/>
        <v>Y</v>
      </c>
      <c r="L2976" s="37" t="str">
        <f t="shared" si="1387"/>
        <v>NA</v>
      </c>
      <c r="M2976" s="8" t="str">
        <f t="shared" si="1388"/>
        <v>Y</v>
      </c>
      <c r="N2976" s="42">
        <f t="shared" si="1389"/>
        <v>7</v>
      </c>
      <c r="O2976" s="43">
        <f t="shared" si="1390"/>
        <v>200000</v>
      </c>
      <c r="P2976" s="43" t="str">
        <f t="shared" si="1391"/>
        <v>NA</v>
      </c>
      <c r="Q2976" s="24">
        <f t="shared" si="1392"/>
        <v>13600.5715</v>
      </c>
      <c r="R2976" s="43">
        <f t="shared" si="1393"/>
        <v>0</v>
      </c>
      <c r="S2976" s="24">
        <f t="shared" si="1394"/>
        <v>1000000</v>
      </c>
      <c r="T2976" s="25" t="str">
        <f t="shared" si="1395"/>
        <v>Y</v>
      </c>
      <c r="U2976" s="44">
        <f t="shared" si="1396"/>
        <v>6</v>
      </c>
      <c r="V2976" s="45">
        <f t="shared" si="1397"/>
        <v>200000</v>
      </c>
      <c r="W2976" s="45">
        <f t="shared" si="1398"/>
        <v>1000000</v>
      </c>
      <c r="X2976" s="28">
        <f t="shared" si="1399"/>
        <v>14069.79121675</v>
      </c>
      <c r="Y2976" s="28">
        <f t="shared" si="1400"/>
        <v>0</v>
      </c>
      <c r="Z2976" s="45" t="str">
        <f t="shared" si="1401"/>
        <v>NA</v>
      </c>
      <c r="AA2976" s="29" t="str">
        <f t="shared" si="1402"/>
        <v>Y</v>
      </c>
      <c r="AB2976" s="46">
        <f t="shared" si="1403"/>
        <v>5</v>
      </c>
      <c r="AC2976" s="31">
        <f t="shared" si="1404"/>
        <v>200000</v>
      </c>
      <c r="AD2976" s="31">
        <f t="shared" si="1405"/>
        <v>1000000</v>
      </c>
      <c r="AE2976" s="31">
        <f t="shared" si="1406"/>
        <v>14555.199013727875</v>
      </c>
      <c r="AF2976" s="47">
        <f t="shared" si="1407"/>
        <v>0</v>
      </c>
      <c r="AG2976" s="31" t="str">
        <f t="shared" si="1408"/>
        <v>NA</v>
      </c>
      <c r="AH2976" s="48">
        <f t="shared" si="1409"/>
        <v>4</v>
      </c>
      <c r="AI2976" s="33">
        <f t="shared" si="1410"/>
        <v>20000</v>
      </c>
      <c r="AJ2976" s="33">
        <f t="shared" si="1411"/>
        <v>65000</v>
      </c>
      <c r="AK2976" s="33">
        <f t="shared" si="1412"/>
        <v>15057.353379701486</v>
      </c>
      <c r="AL2976" s="33">
        <f t="shared" si="1413"/>
        <v>0</v>
      </c>
      <c r="AM2976" s="34">
        <f t="shared" si="1414"/>
        <v>0</v>
      </c>
    </row>
    <row r="2977" spans="1:39" ht="15" customHeight="1" x14ac:dyDescent="0.3">
      <c r="A2977" s="166" t="s">
        <v>5411</v>
      </c>
      <c r="B2977" s="99">
        <v>19520</v>
      </c>
      <c r="C2977" s="99">
        <v>101652</v>
      </c>
      <c r="D2977" s="165">
        <v>46004</v>
      </c>
      <c r="E2977" s="165">
        <v>46059</v>
      </c>
      <c r="F2977" s="166">
        <v>2</v>
      </c>
      <c r="G2977" s="178">
        <v>1.94</v>
      </c>
      <c r="H2977" s="181">
        <v>0.5</v>
      </c>
      <c r="I2977" s="180">
        <v>2.6599999999999999E-2</v>
      </c>
      <c r="J2977" s="21">
        <f t="shared" si="1385"/>
        <v>6.0000000000000053E-2</v>
      </c>
      <c r="K2977" s="21" t="str">
        <f t="shared" si="1386"/>
        <v>Y</v>
      </c>
      <c r="L2977" s="37" t="str">
        <f t="shared" si="1387"/>
        <v>NA</v>
      </c>
      <c r="M2977" s="8" t="str">
        <f t="shared" si="1388"/>
        <v>Y</v>
      </c>
      <c r="N2977" s="42">
        <f t="shared" si="1389"/>
        <v>1</v>
      </c>
      <c r="O2977" s="43">
        <f t="shared" si="1390"/>
        <v>200000</v>
      </c>
      <c r="P2977" s="43" t="str">
        <f t="shared" si="1391"/>
        <v>NA</v>
      </c>
      <c r="Q2977" s="24">
        <f t="shared" si="1392"/>
        <v>20039.232</v>
      </c>
      <c r="R2977" s="43">
        <f t="shared" si="1393"/>
        <v>0</v>
      </c>
      <c r="S2977" s="24">
        <f t="shared" si="1394"/>
        <v>1000000</v>
      </c>
      <c r="T2977" s="25" t="str">
        <f t="shared" si="1395"/>
        <v>N</v>
      </c>
      <c r="U2977" s="44">
        <f t="shared" si="1396"/>
        <v>0</v>
      </c>
      <c r="V2977" s="45">
        <f t="shared" si="1397"/>
        <v>0</v>
      </c>
      <c r="W2977" s="45">
        <f t="shared" si="1398"/>
        <v>0</v>
      </c>
      <c r="X2977" s="28">
        <f t="shared" si="1399"/>
        <v>0</v>
      </c>
      <c r="Y2977" s="28">
        <f t="shared" si="1400"/>
        <v>0</v>
      </c>
      <c r="Z2977" s="45">
        <f t="shared" si="1401"/>
        <v>0</v>
      </c>
      <c r="AA2977" s="29" t="str">
        <f t="shared" si="1402"/>
        <v>N</v>
      </c>
      <c r="AB2977" s="46">
        <f t="shared" si="1403"/>
        <v>0</v>
      </c>
      <c r="AC2977" s="31">
        <f t="shared" si="1404"/>
        <v>0</v>
      </c>
      <c r="AD2977" s="31">
        <f t="shared" si="1405"/>
        <v>0</v>
      </c>
      <c r="AE2977" s="31">
        <f t="shared" si="1406"/>
        <v>0</v>
      </c>
      <c r="AF2977" s="47">
        <f t="shared" si="1407"/>
        <v>0</v>
      </c>
      <c r="AG2977" s="31">
        <f t="shared" si="1408"/>
        <v>0</v>
      </c>
      <c r="AH2977" s="48">
        <f t="shared" si="1409"/>
        <v>0</v>
      </c>
      <c r="AI2977" s="33">
        <f t="shared" si="1410"/>
        <v>0</v>
      </c>
      <c r="AJ2977" s="33">
        <f t="shared" si="1411"/>
        <v>0</v>
      </c>
      <c r="AK2977" s="33">
        <f t="shared" si="1412"/>
        <v>0</v>
      </c>
      <c r="AL2977" s="33">
        <f t="shared" si="1413"/>
        <v>0</v>
      </c>
      <c r="AM2977" s="34">
        <f t="shared" si="1414"/>
        <v>0</v>
      </c>
    </row>
    <row r="2978" spans="1:39" ht="15" customHeight="1" x14ac:dyDescent="0.3">
      <c r="A2978" s="166" t="s">
        <v>5412</v>
      </c>
      <c r="B2978" s="99">
        <v>12004</v>
      </c>
      <c r="C2978" s="99">
        <v>74569</v>
      </c>
      <c r="D2978" s="165">
        <v>46084</v>
      </c>
      <c r="E2978" s="165">
        <v>46198</v>
      </c>
      <c r="F2978" s="166">
        <v>4</v>
      </c>
      <c r="G2978" s="178">
        <v>0.11</v>
      </c>
      <c r="H2978" s="181">
        <v>1</v>
      </c>
      <c r="I2978" s="180">
        <v>3.3599999999999998E-2</v>
      </c>
      <c r="J2978" s="21">
        <f t="shared" si="1385"/>
        <v>3.89</v>
      </c>
      <c r="K2978" s="21" t="str">
        <f t="shared" si="1386"/>
        <v>Y</v>
      </c>
      <c r="L2978" s="37" t="str">
        <f t="shared" si="1387"/>
        <v>NA</v>
      </c>
      <c r="M2978" s="8" t="str">
        <f t="shared" si="1388"/>
        <v>Y</v>
      </c>
      <c r="N2978" s="42">
        <f t="shared" si="1389"/>
        <v>4</v>
      </c>
      <c r="O2978" s="43">
        <f t="shared" si="1390"/>
        <v>200000</v>
      </c>
      <c r="P2978" s="43" t="str">
        <f t="shared" si="1391"/>
        <v>NA</v>
      </c>
      <c r="Q2978" s="24">
        <f t="shared" si="1392"/>
        <v>12407.334400000002</v>
      </c>
      <c r="R2978" s="43">
        <f t="shared" si="1393"/>
        <v>0</v>
      </c>
      <c r="S2978" s="24">
        <f t="shared" si="1394"/>
        <v>1000000</v>
      </c>
      <c r="T2978" s="25" t="str">
        <f t="shared" si="1395"/>
        <v>Y</v>
      </c>
      <c r="U2978" s="44">
        <f t="shared" si="1396"/>
        <v>3</v>
      </c>
      <c r="V2978" s="45">
        <f t="shared" si="1397"/>
        <v>200000</v>
      </c>
      <c r="W2978" s="45">
        <f t="shared" si="1398"/>
        <v>1000000</v>
      </c>
      <c r="X2978" s="28">
        <f t="shared" si="1399"/>
        <v>12824.220835840002</v>
      </c>
      <c r="Y2978" s="28">
        <f t="shared" si="1400"/>
        <v>0</v>
      </c>
      <c r="Z2978" s="45" t="str">
        <f t="shared" si="1401"/>
        <v>NA</v>
      </c>
      <c r="AA2978" s="29" t="str">
        <f t="shared" si="1402"/>
        <v>Y</v>
      </c>
      <c r="AB2978" s="46">
        <f t="shared" si="1403"/>
        <v>2</v>
      </c>
      <c r="AC2978" s="31">
        <f t="shared" si="1404"/>
        <v>200000</v>
      </c>
      <c r="AD2978" s="31">
        <f t="shared" si="1405"/>
        <v>1000000</v>
      </c>
      <c r="AE2978" s="31">
        <f t="shared" si="1406"/>
        <v>13255.114655924228</v>
      </c>
      <c r="AF2978" s="47">
        <f t="shared" si="1407"/>
        <v>0</v>
      </c>
      <c r="AG2978" s="31" t="str">
        <f t="shared" si="1408"/>
        <v>NA</v>
      </c>
      <c r="AH2978" s="48">
        <f t="shared" si="1409"/>
        <v>1</v>
      </c>
      <c r="AI2978" s="33">
        <f t="shared" si="1410"/>
        <v>20000</v>
      </c>
      <c r="AJ2978" s="33">
        <f t="shared" si="1411"/>
        <v>65000</v>
      </c>
      <c r="AK2978" s="33">
        <f t="shared" si="1412"/>
        <v>13700.486508363283</v>
      </c>
      <c r="AL2978" s="33">
        <f t="shared" si="1413"/>
        <v>0</v>
      </c>
      <c r="AM2978" s="34">
        <f t="shared" si="1414"/>
        <v>0</v>
      </c>
    </row>
    <row r="2979" spans="1:39" ht="15" customHeight="1" x14ac:dyDescent="0.3">
      <c r="A2979" s="166" t="s">
        <v>5413</v>
      </c>
      <c r="B2979" s="99">
        <v>18861</v>
      </c>
      <c r="C2979" s="99">
        <v>101706</v>
      </c>
      <c r="D2979" s="165">
        <v>44849</v>
      </c>
      <c r="E2979" s="165">
        <v>45128</v>
      </c>
      <c r="F2979" s="166">
        <v>2</v>
      </c>
      <c r="G2979" s="178">
        <v>0.46</v>
      </c>
      <c r="H2979" s="181">
        <v>0.5</v>
      </c>
      <c r="I2979" s="180">
        <v>8.2799999999999999E-2</v>
      </c>
      <c r="J2979" s="21">
        <f t="shared" si="1385"/>
        <v>1.54</v>
      </c>
      <c r="K2979" s="21" t="str">
        <f t="shared" si="1386"/>
        <v>Y</v>
      </c>
      <c r="L2979" s="37" t="str">
        <f t="shared" si="1387"/>
        <v>NA</v>
      </c>
      <c r="M2979" s="8" t="str">
        <f t="shared" si="1388"/>
        <v>Y</v>
      </c>
      <c r="N2979" s="42">
        <f t="shared" si="1389"/>
        <v>4</v>
      </c>
      <c r="O2979" s="43">
        <f t="shared" si="1390"/>
        <v>200000</v>
      </c>
      <c r="P2979" s="43" t="str">
        <f t="shared" si="1391"/>
        <v>NA</v>
      </c>
      <c r="Q2979" s="24">
        <f t="shared" si="1392"/>
        <v>20422.6908</v>
      </c>
      <c r="R2979" s="43">
        <f t="shared" si="1393"/>
        <v>0</v>
      </c>
      <c r="S2979" s="24">
        <f t="shared" si="1394"/>
        <v>1000000</v>
      </c>
      <c r="T2979" s="25" t="str">
        <f t="shared" si="1395"/>
        <v>Y</v>
      </c>
      <c r="U2979" s="44">
        <f t="shared" si="1396"/>
        <v>3</v>
      </c>
      <c r="V2979" s="45">
        <f t="shared" si="1397"/>
        <v>200000</v>
      </c>
      <c r="W2979" s="45">
        <f t="shared" si="1398"/>
        <v>1000000</v>
      </c>
      <c r="X2979" s="28">
        <f t="shared" si="1399"/>
        <v>22113.689598239998</v>
      </c>
      <c r="Y2979" s="28">
        <f t="shared" si="1400"/>
        <v>0</v>
      </c>
      <c r="Z2979" s="45" t="str">
        <f t="shared" si="1401"/>
        <v>NA</v>
      </c>
      <c r="AA2979" s="29" t="str">
        <f t="shared" si="1402"/>
        <v>N</v>
      </c>
      <c r="AB2979" s="46">
        <f t="shared" si="1403"/>
        <v>2</v>
      </c>
      <c r="AC2979" s="31">
        <f t="shared" si="1404"/>
        <v>20000</v>
      </c>
      <c r="AD2979" s="31">
        <f t="shared" si="1405"/>
        <v>65000</v>
      </c>
      <c r="AE2979" s="31">
        <f t="shared" si="1406"/>
        <v>20000</v>
      </c>
      <c r="AF2979" s="47">
        <f t="shared" si="1407"/>
        <v>3944.70309697427</v>
      </c>
      <c r="AG2979" s="31">
        <f t="shared" si="1408"/>
        <v>0</v>
      </c>
      <c r="AH2979" s="48">
        <f t="shared" si="1409"/>
        <v>1</v>
      </c>
      <c r="AI2979" s="33">
        <f t="shared" si="1410"/>
        <v>20000</v>
      </c>
      <c r="AJ2979" s="33">
        <f t="shared" si="1411"/>
        <v>65000</v>
      </c>
      <c r="AK2979" s="33">
        <f t="shared" si="1412"/>
        <v>0</v>
      </c>
      <c r="AL2979" s="33">
        <f t="shared" si="1413"/>
        <v>25927.324513403739</v>
      </c>
      <c r="AM2979" s="34">
        <f t="shared" si="1414"/>
        <v>29872.027610378009</v>
      </c>
    </row>
    <row r="2980" spans="1:39" ht="15" customHeight="1" x14ac:dyDescent="0.3">
      <c r="A2980" s="166" t="s">
        <v>5414</v>
      </c>
      <c r="B2980" s="99">
        <v>6997</v>
      </c>
      <c r="C2980" s="99">
        <v>58101</v>
      </c>
      <c r="D2980" s="165">
        <v>46087</v>
      </c>
      <c r="E2980" s="165">
        <v>46142</v>
      </c>
      <c r="F2980" s="166">
        <v>4</v>
      </c>
      <c r="G2980" s="178">
        <v>2.06</v>
      </c>
      <c r="H2980" s="181">
        <v>0.5</v>
      </c>
      <c r="I2980" s="180">
        <v>1.9E-2</v>
      </c>
      <c r="J2980" s="21">
        <f t="shared" si="1385"/>
        <v>1.94</v>
      </c>
      <c r="K2980" s="21" t="str">
        <f t="shared" si="1386"/>
        <v>Y</v>
      </c>
      <c r="L2980" s="37" t="str">
        <f t="shared" si="1387"/>
        <v>NA</v>
      </c>
      <c r="M2980" s="8" t="str">
        <f t="shared" si="1388"/>
        <v>Y</v>
      </c>
      <c r="N2980" s="42">
        <f t="shared" si="1389"/>
        <v>4</v>
      </c>
      <c r="O2980" s="43">
        <f t="shared" si="1390"/>
        <v>200000</v>
      </c>
      <c r="P2980" s="43" t="str">
        <f t="shared" si="1391"/>
        <v>NA</v>
      </c>
      <c r="Q2980" s="24">
        <f t="shared" si="1392"/>
        <v>7129.9429999999993</v>
      </c>
      <c r="R2980" s="43">
        <f t="shared" si="1393"/>
        <v>0</v>
      </c>
      <c r="S2980" s="24">
        <f t="shared" si="1394"/>
        <v>1000000</v>
      </c>
      <c r="T2980" s="25" t="str">
        <f t="shared" si="1395"/>
        <v>Y</v>
      </c>
      <c r="U2980" s="44">
        <f t="shared" si="1396"/>
        <v>3</v>
      </c>
      <c r="V2980" s="45">
        <f t="shared" si="1397"/>
        <v>200000</v>
      </c>
      <c r="W2980" s="45">
        <f t="shared" si="1398"/>
        <v>1000000</v>
      </c>
      <c r="X2980" s="28">
        <f t="shared" si="1399"/>
        <v>7265.4119169999985</v>
      </c>
      <c r="Y2980" s="28">
        <f t="shared" si="1400"/>
        <v>0</v>
      </c>
      <c r="Z2980" s="45" t="str">
        <f t="shared" si="1401"/>
        <v>NA</v>
      </c>
      <c r="AA2980" s="29" t="str">
        <f t="shared" si="1402"/>
        <v>N</v>
      </c>
      <c r="AB2980" s="46">
        <f t="shared" si="1403"/>
        <v>2</v>
      </c>
      <c r="AC2980" s="31">
        <f t="shared" si="1404"/>
        <v>20000</v>
      </c>
      <c r="AD2980" s="31">
        <f t="shared" si="1405"/>
        <v>65000</v>
      </c>
      <c r="AE2980" s="31">
        <f t="shared" si="1406"/>
        <v>7403.454743422998</v>
      </c>
      <c r="AF2980" s="47">
        <f t="shared" si="1407"/>
        <v>0</v>
      </c>
      <c r="AG2980" s="31">
        <f t="shared" si="1408"/>
        <v>0</v>
      </c>
      <c r="AH2980" s="48">
        <f t="shared" si="1409"/>
        <v>1</v>
      </c>
      <c r="AI2980" s="33">
        <f t="shared" si="1410"/>
        <v>20000</v>
      </c>
      <c r="AJ2980" s="33">
        <f t="shared" si="1411"/>
        <v>65000</v>
      </c>
      <c r="AK2980" s="33">
        <f t="shared" si="1412"/>
        <v>0</v>
      </c>
      <c r="AL2980" s="33">
        <f t="shared" si="1413"/>
        <v>7544.1203835480346</v>
      </c>
      <c r="AM2980" s="34">
        <f t="shared" si="1414"/>
        <v>7544.1203835480346</v>
      </c>
    </row>
    <row r="2981" spans="1:39" ht="15" customHeight="1" x14ac:dyDescent="0.3">
      <c r="A2981" s="166" t="s">
        <v>5415</v>
      </c>
      <c r="B2981" s="99">
        <v>11089</v>
      </c>
      <c r="C2981" s="99">
        <v>30070</v>
      </c>
      <c r="D2981" s="165">
        <v>44986</v>
      </c>
      <c r="E2981" s="165">
        <v>45050</v>
      </c>
      <c r="F2981" s="166">
        <v>2</v>
      </c>
      <c r="G2981" s="178">
        <v>0.87</v>
      </c>
      <c r="H2981" s="181">
        <v>0.5</v>
      </c>
      <c r="I2981" s="180">
        <v>5.5500000000000001E-2</v>
      </c>
      <c r="J2981" s="21">
        <f t="shared" si="1385"/>
        <v>1.1299999999999999</v>
      </c>
      <c r="K2981" s="21" t="str">
        <f t="shared" si="1386"/>
        <v>Y</v>
      </c>
      <c r="L2981" s="37" t="str">
        <f t="shared" si="1387"/>
        <v>NA</v>
      </c>
      <c r="M2981" s="8" t="str">
        <f t="shared" si="1388"/>
        <v>Y</v>
      </c>
      <c r="N2981" s="42">
        <f t="shared" si="1389"/>
        <v>3</v>
      </c>
      <c r="O2981" s="43">
        <f t="shared" si="1390"/>
        <v>200000</v>
      </c>
      <c r="P2981" s="43" t="str">
        <f t="shared" si="1391"/>
        <v>NA</v>
      </c>
      <c r="Q2981" s="24">
        <f t="shared" si="1392"/>
        <v>11704.4395</v>
      </c>
      <c r="R2981" s="43">
        <f t="shared" si="1393"/>
        <v>0</v>
      </c>
      <c r="S2981" s="24">
        <f t="shared" si="1394"/>
        <v>1000000</v>
      </c>
      <c r="T2981" s="25" t="str">
        <f t="shared" si="1395"/>
        <v>Y</v>
      </c>
      <c r="U2981" s="44">
        <f t="shared" si="1396"/>
        <v>2</v>
      </c>
      <c r="V2981" s="45">
        <f t="shared" si="1397"/>
        <v>200000</v>
      </c>
      <c r="W2981" s="45">
        <f t="shared" si="1398"/>
        <v>1000000</v>
      </c>
      <c r="X2981" s="28">
        <f t="shared" si="1399"/>
        <v>12354.035892250002</v>
      </c>
      <c r="Y2981" s="28">
        <f t="shared" si="1400"/>
        <v>0</v>
      </c>
      <c r="Z2981" s="45" t="str">
        <f t="shared" si="1401"/>
        <v>NA</v>
      </c>
      <c r="AA2981" s="29" t="str">
        <f t="shared" si="1402"/>
        <v>N</v>
      </c>
      <c r="AB2981" s="46">
        <f t="shared" si="1403"/>
        <v>1</v>
      </c>
      <c r="AC2981" s="31">
        <f t="shared" si="1404"/>
        <v>20000</v>
      </c>
      <c r="AD2981" s="31">
        <f t="shared" si="1405"/>
        <v>65000</v>
      </c>
      <c r="AE2981" s="31">
        <f t="shared" si="1406"/>
        <v>13039.684884269878</v>
      </c>
      <c r="AF2981" s="47">
        <f t="shared" si="1407"/>
        <v>0</v>
      </c>
      <c r="AG2981" s="31">
        <f t="shared" si="1408"/>
        <v>0</v>
      </c>
      <c r="AH2981" s="48">
        <f t="shared" si="1409"/>
        <v>0</v>
      </c>
      <c r="AI2981" s="33">
        <f t="shared" si="1410"/>
        <v>0</v>
      </c>
      <c r="AJ2981" s="33">
        <f t="shared" si="1411"/>
        <v>0</v>
      </c>
      <c r="AK2981" s="33">
        <f t="shared" si="1412"/>
        <v>0</v>
      </c>
      <c r="AL2981" s="33">
        <f t="shared" si="1413"/>
        <v>0</v>
      </c>
      <c r="AM2981" s="34">
        <f t="shared" si="1414"/>
        <v>0</v>
      </c>
    </row>
    <row r="2982" spans="1:39" ht="15" customHeight="1" x14ac:dyDescent="0.3">
      <c r="A2982" s="166" t="s">
        <v>5416</v>
      </c>
      <c r="B2982" s="99">
        <v>7686</v>
      </c>
      <c r="C2982" s="99">
        <v>72634</v>
      </c>
      <c r="D2982" s="165">
        <v>44858</v>
      </c>
      <c r="E2982" s="165">
        <v>45186</v>
      </c>
      <c r="F2982" s="166">
        <v>4</v>
      </c>
      <c r="G2982" s="178">
        <v>3.75</v>
      </c>
      <c r="H2982" s="181">
        <v>0.5</v>
      </c>
      <c r="I2982" s="180">
        <v>6.1899999999999997E-2</v>
      </c>
      <c r="J2982" s="21">
        <f t="shared" si="1385"/>
        <v>0.25</v>
      </c>
      <c r="K2982" s="21" t="str">
        <f t="shared" si="1386"/>
        <v>Y</v>
      </c>
      <c r="L2982" s="37" t="str">
        <f t="shared" si="1387"/>
        <v>NA</v>
      </c>
      <c r="M2982" s="8" t="str">
        <f t="shared" si="1388"/>
        <v>Y</v>
      </c>
      <c r="N2982" s="42">
        <f t="shared" si="1389"/>
        <v>1</v>
      </c>
      <c r="O2982" s="43">
        <f t="shared" si="1390"/>
        <v>200000</v>
      </c>
      <c r="P2982" s="43" t="str">
        <f t="shared" si="1391"/>
        <v>NA</v>
      </c>
      <c r="Q2982" s="24">
        <f t="shared" si="1392"/>
        <v>8161.7634000000007</v>
      </c>
      <c r="R2982" s="43">
        <f t="shared" si="1393"/>
        <v>0</v>
      </c>
      <c r="S2982" s="24">
        <f t="shared" si="1394"/>
        <v>1000000</v>
      </c>
      <c r="T2982" s="25" t="str">
        <f t="shared" si="1395"/>
        <v>N</v>
      </c>
      <c r="U2982" s="44">
        <f t="shared" si="1396"/>
        <v>0</v>
      </c>
      <c r="V2982" s="45">
        <f t="shared" si="1397"/>
        <v>0</v>
      </c>
      <c r="W2982" s="45">
        <f t="shared" si="1398"/>
        <v>0</v>
      </c>
      <c r="X2982" s="28">
        <f t="shared" si="1399"/>
        <v>0</v>
      </c>
      <c r="Y2982" s="28">
        <f t="shared" si="1400"/>
        <v>0</v>
      </c>
      <c r="Z2982" s="45">
        <f t="shared" si="1401"/>
        <v>0</v>
      </c>
      <c r="AA2982" s="29" t="str">
        <f t="shared" si="1402"/>
        <v>N</v>
      </c>
      <c r="AB2982" s="46">
        <f t="shared" si="1403"/>
        <v>0</v>
      </c>
      <c r="AC2982" s="31">
        <f t="shared" si="1404"/>
        <v>0</v>
      </c>
      <c r="AD2982" s="31">
        <f t="shared" si="1405"/>
        <v>0</v>
      </c>
      <c r="AE2982" s="31">
        <f t="shared" si="1406"/>
        <v>0</v>
      </c>
      <c r="AF2982" s="47">
        <f t="shared" si="1407"/>
        <v>0</v>
      </c>
      <c r="AG2982" s="31">
        <f t="shared" si="1408"/>
        <v>0</v>
      </c>
      <c r="AH2982" s="48">
        <f t="shared" si="1409"/>
        <v>0</v>
      </c>
      <c r="AI2982" s="33">
        <f t="shared" si="1410"/>
        <v>0</v>
      </c>
      <c r="AJ2982" s="33">
        <f t="shared" si="1411"/>
        <v>0</v>
      </c>
      <c r="AK2982" s="33">
        <f t="shared" si="1412"/>
        <v>0</v>
      </c>
      <c r="AL2982" s="33">
        <f t="shared" si="1413"/>
        <v>0</v>
      </c>
      <c r="AM2982" s="34">
        <f t="shared" si="1414"/>
        <v>0</v>
      </c>
    </row>
    <row r="2983" spans="1:39" ht="15" customHeight="1" x14ac:dyDescent="0.3">
      <c r="A2983" s="166" t="s">
        <v>5417</v>
      </c>
      <c r="B2983" s="99">
        <v>13703</v>
      </c>
      <c r="C2983" s="99">
        <v>75579</v>
      </c>
      <c r="D2983" s="165">
        <v>45936</v>
      </c>
      <c r="E2983" s="165">
        <v>46296</v>
      </c>
      <c r="F2983" s="166">
        <v>4</v>
      </c>
      <c r="G2983" s="178">
        <v>1.88</v>
      </c>
      <c r="H2983" s="181">
        <v>0.25</v>
      </c>
      <c r="I2983" s="180">
        <v>1.5699999999999999E-2</v>
      </c>
      <c r="J2983" s="21">
        <f t="shared" si="1385"/>
        <v>2.12</v>
      </c>
      <c r="K2983" s="21" t="str">
        <f t="shared" si="1386"/>
        <v>Y</v>
      </c>
      <c r="L2983" s="37" t="str">
        <f t="shared" si="1387"/>
        <v>NA</v>
      </c>
      <c r="M2983" s="8" t="str">
        <f t="shared" si="1388"/>
        <v>Y</v>
      </c>
      <c r="N2983" s="42">
        <f t="shared" si="1389"/>
        <v>9</v>
      </c>
      <c r="O2983" s="43">
        <f t="shared" si="1390"/>
        <v>200000</v>
      </c>
      <c r="P2983" s="43" t="str">
        <f t="shared" si="1391"/>
        <v>NA</v>
      </c>
      <c r="Q2983" s="24">
        <f t="shared" si="1392"/>
        <v>13918.1371</v>
      </c>
      <c r="R2983" s="43">
        <f t="shared" si="1393"/>
        <v>0</v>
      </c>
      <c r="S2983" s="24">
        <f t="shared" si="1394"/>
        <v>1000000</v>
      </c>
      <c r="T2983" s="25" t="str">
        <f t="shared" si="1395"/>
        <v>Y</v>
      </c>
      <c r="U2983" s="44">
        <f t="shared" si="1396"/>
        <v>8</v>
      </c>
      <c r="V2983" s="45">
        <f t="shared" si="1397"/>
        <v>200000</v>
      </c>
      <c r="W2983" s="45">
        <f t="shared" si="1398"/>
        <v>1000000</v>
      </c>
      <c r="X2983" s="28">
        <f t="shared" si="1399"/>
        <v>14136.65185247</v>
      </c>
      <c r="Y2983" s="28">
        <f t="shared" si="1400"/>
        <v>0</v>
      </c>
      <c r="Z2983" s="45" t="str">
        <f t="shared" si="1401"/>
        <v>NA</v>
      </c>
      <c r="AA2983" s="29" t="str">
        <f t="shared" si="1402"/>
        <v>Y</v>
      </c>
      <c r="AB2983" s="46">
        <f t="shared" si="1403"/>
        <v>7</v>
      </c>
      <c r="AC2983" s="31">
        <f t="shared" si="1404"/>
        <v>200000</v>
      </c>
      <c r="AD2983" s="31">
        <f t="shared" si="1405"/>
        <v>1000000</v>
      </c>
      <c r="AE2983" s="31">
        <f t="shared" si="1406"/>
        <v>14358.597286553781</v>
      </c>
      <c r="AF2983" s="47">
        <f t="shared" si="1407"/>
        <v>0</v>
      </c>
      <c r="AG2983" s="31" t="str">
        <f t="shared" si="1408"/>
        <v>NA</v>
      </c>
      <c r="AH2983" s="48">
        <f t="shared" si="1409"/>
        <v>6</v>
      </c>
      <c r="AI2983" s="33">
        <f t="shared" si="1410"/>
        <v>20000</v>
      </c>
      <c r="AJ2983" s="33">
        <f t="shared" si="1411"/>
        <v>65000</v>
      </c>
      <c r="AK2983" s="33">
        <f t="shared" si="1412"/>
        <v>14584.027263952676</v>
      </c>
      <c r="AL2983" s="33">
        <f t="shared" si="1413"/>
        <v>0</v>
      </c>
      <c r="AM2983" s="34">
        <f t="shared" si="1414"/>
        <v>0</v>
      </c>
    </row>
    <row r="2984" spans="1:39" ht="15" customHeight="1" x14ac:dyDescent="0.3">
      <c r="A2984" s="166" t="s">
        <v>5418</v>
      </c>
      <c r="B2984" s="99">
        <v>8276</v>
      </c>
      <c r="C2984" s="99">
        <v>27878</v>
      </c>
      <c r="D2984" s="165">
        <v>45103</v>
      </c>
      <c r="E2984" s="165">
        <v>45242</v>
      </c>
      <c r="F2984" s="166">
        <v>4</v>
      </c>
      <c r="G2984" s="178">
        <v>0.62</v>
      </c>
      <c r="H2984" s="181">
        <v>0.75</v>
      </c>
      <c r="I2984" s="180">
        <v>7.6700000000000004E-2</v>
      </c>
      <c r="J2984" s="21">
        <f t="shared" si="1385"/>
        <v>3.38</v>
      </c>
      <c r="K2984" s="21" t="str">
        <f t="shared" si="1386"/>
        <v>Y</v>
      </c>
      <c r="L2984" s="37" t="str">
        <f t="shared" si="1387"/>
        <v>NA</v>
      </c>
      <c r="M2984" s="8" t="str">
        <f t="shared" si="1388"/>
        <v>Y</v>
      </c>
      <c r="N2984" s="42">
        <f t="shared" si="1389"/>
        <v>5</v>
      </c>
      <c r="O2984" s="43">
        <f t="shared" si="1390"/>
        <v>200000</v>
      </c>
      <c r="P2984" s="43" t="str">
        <f t="shared" si="1391"/>
        <v>NA</v>
      </c>
      <c r="Q2984" s="24">
        <f t="shared" si="1392"/>
        <v>8910.7692000000006</v>
      </c>
      <c r="R2984" s="43">
        <f t="shared" si="1393"/>
        <v>0</v>
      </c>
      <c r="S2984" s="24">
        <f t="shared" si="1394"/>
        <v>1000000</v>
      </c>
      <c r="T2984" s="25" t="str">
        <f t="shared" si="1395"/>
        <v>Y</v>
      </c>
      <c r="U2984" s="44">
        <f t="shared" si="1396"/>
        <v>4</v>
      </c>
      <c r="V2984" s="45">
        <f t="shared" si="1397"/>
        <v>200000</v>
      </c>
      <c r="W2984" s="45">
        <f t="shared" si="1398"/>
        <v>1000000</v>
      </c>
      <c r="X2984" s="28">
        <f t="shared" si="1399"/>
        <v>9594.2251976400003</v>
      </c>
      <c r="Y2984" s="28">
        <f t="shared" si="1400"/>
        <v>0</v>
      </c>
      <c r="Z2984" s="45" t="str">
        <f t="shared" si="1401"/>
        <v>NA</v>
      </c>
      <c r="AA2984" s="29" t="str">
        <f t="shared" si="1402"/>
        <v>Y</v>
      </c>
      <c r="AB2984" s="46">
        <f t="shared" si="1403"/>
        <v>3</v>
      </c>
      <c r="AC2984" s="31">
        <f t="shared" si="1404"/>
        <v>200000</v>
      </c>
      <c r="AD2984" s="31">
        <f t="shared" si="1405"/>
        <v>1000000</v>
      </c>
      <c r="AE2984" s="31">
        <f t="shared" si="1406"/>
        <v>10330.102270298989</v>
      </c>
      <c r="AF2984" s="47">
        <f t="shared" si="1407"/>
        <v>0</v>
      </c>
      <c r="AG2984" s="31" t="str">
        <f t="shared" si="1408"/>
        <v>NA</v>
      </c>
      <c r="AH2984" s="48">
        <f t="shared" si="1409"/>
        <v>2</v>
      </c>
      <c r="AI2984" s="33">
        <f t="shared" si="1410"/>
        <v>20000</v>
      </c>
      <c r="AJ2984" s="33">
        <f t="shared" si="1411"/>
        <v>65000</v>
      </c>
      <c r="AK2984" s="33">
        <f t="shared" si="1412"/>
        <v>11122.421114430921</v>
      </c>
      <c r="AL2984" s="33">
        <f t="shared" si="1413"/>
        <v>0</v>
      </c>
      <c r="AM2984" s="34">
        <f t="shared" si="1414"/>
        <v>0</v>
      </c>
    </row>
    <row r="2985" spans="1:39" ht="15" customHeight="1" x14ac:dyDescent="0.3">
      <c r="A2985" s="166" t="s">
        <v>5419</v>
      </c>
      <c r="B2985" s="99">
        <v>14338</v>
      </c>
      <c r="C2985" s="99">
        <v>45014</v>
      </c>
      <c r="D2985" s="165">
        <v>45307</v>
      </c>
      <c r="E2985" s="165">
        <v>45615</v>
      </c>
      <c r="F2985" s="166">
        <v>4</v>
      </c>
      <c r="G2985" s="178">
        <v>2.4900000000000002</v>
      </c>
      <c r="H2985" s="181">
        <v>0.25</v>
      </c>
      <c r="I2985" s="180">
        <v>6.1800000000000001E-2</v>
      </c>
      <c r="J2985" s="21">
        <f t="shared" si="1385"/>
        <v>1.5099999999999998</v>
      </c>
      <c r="K2985" s="21" t="str">
        <f t="shared" si="1386"/>
        <v>Y</v>
      </c>
      <c r="L2985" s="37" t="str">
        <f t="shared" si="1387"/>
        <v>NA</v>
      </c>
      <c r="M2985" s="8" t="str">
        <f t="shared" si="1388"/>
        <v>Y</v>
      </c>
      <c r="N2985" s="42">
        <f t="shared" si="1389"/>
        <v>7</v>
      </c>
      <c r="O2985" s="43">
        <f t="shared" si="1390"/>
        <v>200000</v>
      </c>
      <c r="P2985" s="43" t="str">
        <f t="shared" si="1391"/>
        <v>NA</v>
      </c>
      <c r="Q2985" s="24">
        <f t="shared" si="1392"/>
        <v>15224.088400000001</v>
      </c>
      <c r="R2985" s="43">
        <f t="shared" si="1393"/>
        <v>0</v>
      </c>
      <c r="S2985" s="24">
        <f t="shared" si="1394"/>
        <v>1000000</v>
      </c>
      <c r="T2985" s="25" t="str">
        <f t="shared" si="1395"/>
        <v>Y</v>
      </c>
      <c r="U2985" s="44">
        <f t="shared" si="1396"/>
        <v>6</v>
      </c>
      <c r="V2985" s="45">
        <f t="shared" si="1397"/>
        <v>200000</v>
      </c>
      <c r="W2985" s="45">
        <f t="shared" si="1398"/>
        <v>1000000</v>
      </c>
      <c r="X2985" s="28">
        <f t="shared" si="1399"/>
        <v>16164.937063120002</v>
      </c>
      <c r="Y2985" s="28">
        <f t="shared" si="1400"/>
        <v>0</v>
      </c>
      <c r="Z2985" s="45" t="str">
        <f t="shared" si="1401"/>
        <v>NA</v>
      </c>
      <c r="AA2985" s="29" t="str">
        <f t="shared" si="1402"/>
        <v>N</v>
      </c>
      <c r="AB2985" s="46">
        <f t="shared" si="1403"/>
        <v>5</v>
      </c>
      <c r="AC2985" s="31">
        <f t="shared" si="1404"/>
        <v>20000</v>
      </c>
      <c r="AD2985" s="31">
        <f t="shared" si="1405"/>
        <v>65000</v>
      </c>
      <c r="AE2985" s="31">
        <f t="shared" si="1406"/>
        <v>17163.930173620818</v>
      </c>
      <c r="AF2985" s="47">
        <f t="shared" si="1407"/>
        <v>0</v>
      </c>
      <c r="AG2985" s="31">
        <f t="shared" si="1408"/>
        <v>0</v>
      </c>
      <c r="AH2985" s="48">
        <f t="shared" si="1409"/>
        <v>4</v>
      </c>
      <c r="AI2985" s="33">
        <f t="shared" si="1410"/>
        <v>20000</v>
      </c>
      <c r="AJ2985" s="33">
        <f t="shared" si="1411"/>
        <v>65000</v>
      </c>
      <c r="AK2985" s="33">
        <f t="shared" si="1412"/>
        <v>0</v>
      </c>
      <c r="AL2985" s="33">
        <f t="shared" si="1413"/>
        <v>18224.661058350586</v>
      </c>
      <c r="AM2985" s="34">
        <f t="shared" si="1414"/>
        <v>18224.661058350586</v>
      </c>
    </row>
    <row r="2986" spans="1:39" ht="15" customHeight="1" x14ac:dyDescent="0.3">
      <c r="A2986" s="166" t="s">
        <v>5420</v>
      </c>
      <c r="B2986" s="99">
        <v>8394</v>
      </c>
      <c r="C2986" s="99">
        <v>35995</v>
      </c>
      <c r="D2986" s="165">
        <v>45663</v>
      </c>
      <c r="E2986" s="165">
        <v>45752</v>
      </c>
      <c r="F2986" s="166">
        <v>2</v>
      </c>
      <c r="G2986" s="178">
        <v>1.51</v>
      </c>
      <c r="H2986" s="181">
        <v>0.5</v>
      </c>
      <c r="I2986" s="180">
        <v>3.4099999999999998E-2</v>
      </c>
      <c r="J2986" s="21">
        <f t="shared" si="1385"/>
        <v>0.49</v>
      </c>
      <c r="K2986" s="21" t="str">
        <f t="shared" si="1386"/>
        <v>Y</v>
      </c>
      <c r="L2986" s="37" t="str">
        <f t="shared" si="1387"/>
        <v>NA</v>
      </c>
      <c r="M2986" s="8" t="str">
        <f t="shared" si="1388"/>
        <v>Y</v>
      </c>
      <c r="N2986" s="42">
        <f t="shared" si="1389"/>
        <v>1</v>
      </c>
      <c r="O2986" s="43">
        <f t="shared" si="1390"/>
        <v>200000</v>
      </c>
      <c r="P2986" s="43" t="str">
        <f t="shared" si="1391"/>
        <v>NA</v>
      </c>
      <c r="Q2986" s="24">
        <f t="shared" si="1392"/>
        <v>8680.2353999999996</v>
      </c>
      <c r="R2986" s="43">
        <f t="shared" si="1393"/>
        <v>0</v>
      </c>
      <c r="S2986" s="24">
        <f t="shared" si="1394"/>
        <v>1000000</v>
      </c>
      <c r="T2986" s="25" t="str">
        <f t="shared" si="1395"/>
        <v>N</v>
      </c>
      <c r="U2986" s="44">
        <f t="shared" si="1396"/>
        <v>0</v>
      </c>
      <c r="V2986" s="45">
        <f t="shared" si="1397"/>
        <v>0</v>
      </c>
      <c r="W2986" s="45">
        <f t="shared" si="1398"/>
        <v>0</v>
      </c>
      <c r="X2986" s="28">
        <f t="shared" si="1399"/>
        <v>0</v>
      </c>
      <c r="Y2986" s="28">
        <f t="shared" si="1400"/>
        <v>0</v>
      </c>
      <c r="Z2986" s="45">
        <f t="shared" si="1401"/>
        <v>0</v>
      </c>
      <c r="AA2986" s="29" t="str">
        <f t="shared" si="1402"/>
        <v>N</v>
      </c>
      <c r="AB2986" s="46">
        <f t="shared" si="1403"/>
        <v>0</v>
      </c>
      <c r="AC2986" s="31">
        <f t="shared" si="1404"/>
        <v>0</v>
      </c>
      <c r="AD2986" s="31">
        <f t="shared" si="1405"/>
        <v>0</v>
      </c>
      <c r="AE2986" s="31">
        <f t="shared" si="1406"/>
        <v>0</v>
      </c>
      <c r="AF2986" s="47">
        <f t="shared" si="1407"/>
        <v>0</v>
      </c>
      <c r="AG2986" s="31">
        <f t="shared" si="1408"/>
        <v>0</v>
      </c>
      <c r="AH2986" s="48">
        <f t="shared" si="1409"/>
        <v>0</v>
      </c>
      <c r="AI2986" s="33">
        <f t="shared" si="1410"/>
        <v>0</v>
      </c>
      <c r="AJ2986" s="33">
        <f t="shared" si="1411"/>
        <v>0</v>
      </c>
      <c r="AK2986" s="33">
        <f t="shared" si="1412"/>
        <v>0</v>
      </c>
      <c r="AL2986" s="33">
        <f t="shared" si="1413"/>
        <v>0</v>
      </c>
      <c r="AM2986" s="34">
        <f t="shared" si="1414"/>
        <v>0</v>
      </c>
    </row>
    <row r="2987" spans="1:39" ht="15" customHeight="1" x14ac:dyDescent="0.3">
      <c r="A2987" s="166" t="s">
        <v>5421</v>
      </c>
      <c r="B2987" s="99">
        <v>16235</v>
      </c>
      <c r="C2987" s="99">
        <v>52920</v>
      </c>
      <c r="D2987" s="165">
        <v>44797</v>
      </c>
      <c r="E2987" s="165">
        <v>45151</v>
      </c>
      <c r="F2987" s="166">
        <v>4</v>
      </c>
      <c r="G2987" s="178">
        <v>2.0699999999999998</v>
      </c>
      <c r="H2987" s="181">
        <v>0.75</v>
      </c>
      <c r="I2987" s="180">
        <v>7.8399999999999997E-2</v>
      </c>
      <c r="J2987" s="21">
        <f t="shared" si="1385"/>
        <v>1.9300000000000002</v>
      </c>
      <c r="K2987" s="21" t="str">
        <f t="shared" si="1386"/>
        <v>Y</v>
      </c>
      <c r="L2987" s="37" t="str">
        <f t="shared" si="1387"/>
        <v>NA</v>
      </c>
      <c r="M2987" s="8" t="str">
        <f t="shared" si="1388"/>
        <v>Y</v>
      </c>
      <c r="N2987" s="42">
        <f t="shared" si="1389"/>
        <v>3</v>
      </c>
      <c r="O2987" s="43">
        <f t="shared" si="1390"/>
        <v>200000</v>
      </c>
      <c r="P2987" s="43" t="str">
        <f t="shared" si="1391"/>
        <v>NA</v>
      </c>
      <c r="Q2987" s="24">
        <f t="shared" si="1392"/>
        <v>17507.824000000001</v>
      </c>
      <c r="R2987" s="43">
        <f t="shared" si="1393"/>
        <v>0</v>
      </c>
      <c r="S2987" s="24">
        <f t="shared" si="1394"/>
        <v>1000000</v>
      </c>
      <c r="T2987" s="25" t="str">
        <f t="shared" si="1395"/>
        <v>Y</v>
      </c>
      <c r="U2987" s="44">
        <f t="shared" si="1396"/>
        <v>2</v>
      </c>
      <c r="V2987" s="45">
        <f t="shared" si="1397"/>
        <v>200000</v>
      </c>
      <c r="W2987" s="45">
        <f t="shared" si="1398"/>
        <v>1000000</v>
      </c>
      <c r="X2987" s="28">
        <f t="shared" si="1399"/>
        <v>18880.4374016</v>
      </c>
      <c r="Y2987" s="28">
        <f t="shared" si="1400"/>
        <v>0</v>
      </c>
      <c r="Z2987" s="45" t="str">
        <f t="shared" si="1401"/>
        <v>NA</v>
      </c>
      <c r="AA2987" s="29" t="str">
        <f t="shared" si="1402"/>
        <v>N</v>
      </c>
      <c r="AB2987" s="46">
        <f t="shared" si="1403"/>
        <v>1</v>
      </c>
      <c r="AC2987" s="31">
        <f t="shared" si="1404"/>
        <v>20000</v>
      </c>
      <c r="AD2987" s="31">
        <f t="shared" si="1405"/>
        <v>65000</v>
      </c>
      <c r="AE2987" s="31">
        <f t="shared" si="1406"/>
        <v>20000</v>
      </c>
      <c r="AF2987" s="47">
        <f t="shared" si="1407"/>
        <v>360.66369388543899</v>
      </c>
      <c r="AG2987" s="31">
        <f t="shared" si="1408"/>
        <v>0</v>
      </c>
      <c r="AH2987" s="48">
        <f t="shared" si="1409"/>
        <v>0</v>
      </c>
      <c r="AI2987" s="33">
        <f t="shared" si="1410"/>
        <v>0</v>
      </c>
      <c r="AJ2987" s="33">
        <f t="shared" si="1411"/>
        <v>0</v>
      </c>
      <c r="AK2987" s="33">
        <f t="shared" si="1412"/>
        <v>0</v>
      </c>
      <c r="AL2987" s="33">
        <f t="shared" si="1413"/>
        <v>0</v>
      </c>
      <c r="AM2987" s="34">
        <f t="shared" si="1414"/>
        <v>360.66369388543899</v>
      </c>
    </row>
    <row r="2988" spans="1:39" ht="15" customHeight="1" x14ac:dyDescent="0.3">
      <c r="A2988" s="166" t="s">
        <v>5422</v>
      </c>
      <c r="B2988" s="99">
        <v>18879</v>
      </c>
      <c r="C2988" s="99">
        <v>65144</v>
      </c>
      <c r="D2988" s="165">
        <v>46114</v>
      </c>
      <c r="E2988" s="165">
        <v>46145</v>
      </c>
      <c r="F2988" s="166">
        <v>4</v>
      </c>
      <c r="G2988" s="178">
        <v>3.11</v>
      </c>
      <c r="H2988" s="181">
        <v>0.75</v>
      </c>
      <c r="I2988" s="180">
        <v>2.63E-2</v>
      </c>
      <c r="J2988" s="21">
        <f t="shared" si="1385"/>
        <v>0.89000000000000012</v>
      </c>
      <c r="K2988" s="21" t="str">
        <f t="shared" si="1386"/>
        <v>Y</v>
      </c>
      <c r="L2988" s="37" t="str">
        <f t="shared" si="1387"/>
        <v>NA</v>
      </c>
      <c r="M2988" s="8" t="str">
        <f t="shared" si="1388"/>
        <v>Y</v>
      </c>
      <c r="N2988" s="42">
        <f t="shared" si="1389"/>
        <v>2</v>
      </c>
      <c r="O2988" s="43">
        <f t="shared" si="1390"/>
        <v>200000</v>
      </c>
      <c r="P2988" s="43" t="str">
        <f t="shared" si="1391"/>
        <v>NA</v>
      </c>
      <c r="Q2988" s="24">
        <f t="shared" si="1392"/>
        <v>19375.5177</v>
      </c>
      <c r="R2988" s="43">
        <f t="shared" si="1393"/>
        <v>0</v>
      </c>
      <c r="S2988" s="24">
        <f t="shared" si="1394"/>
        <v>1000000</v>
      </c>
      <c r="T2988" s="25" t="str">
        <f t="shared" si="1395"/>
        <v>N</v>
      </c>
      <c r="U2988" s="44">
        <f t="shared" si="1396"/>
        <v>1</v>
      </c>
      <c r="V2988" s="45">
        <f t="shared" si="1397"/>
        <v>20000</v>
      </c>
      <c r="W2988" s="45">
        <f t="shared" si="1398"/>
        <v>65000</v>
      </c>
      <c r="X2988" s="28">
        <f t="shared" si="1399"/>
        <v>0</v>
      </c>
      <c r="Y2988" s="28">
        <f t="shared" si="1400"/>
        <v>19885.093815510001</v>
      </c>
      <c r="Z2988" s="45">
        <f t="shared" si="1401"/>
        <v>0</v>
      </c>
      <c r="AA2988" s="29" t="str">
        <f t="shared" si="1402"/>
        <v>N</v>
      </c>
      <c r="AB2988" s="46">
        <f t="shared" si="1403"/>
        <v>0</v>
      </c>
      <c r="AC2988" s="31">
        <f t="shared" si="1404"/>
        <v>0</v>
      </c>
      <c r="AD2988" s="31">
        <f t="shared" si="1405"/>
        <v>0</v>
      </c>
      <c r="AE2988" s="31">
        <f t="shared" si="1406"/>
        <v>0</v>
      </c>
      <c r="AF2988" s="47">
        <f t="shared" si="1407"/>
        <v>0</v>
      </c>
      <c r="AG2988" s="31">
        <f t="shared" si="1408"/>
        <v>0</v>
      </c>
      <c r="AH2988" s="48">
        <f t="shared" si="1409"/>
        <v>0</v>
      </c>
      <c r="AI2988" s="33">
        <f t="shared" si="1410"/>
        <v>0</v>
      </c>
      <c r="AJ2988" s="33">
        <f t="shared" si="1411"/>
        <v>0</v>
      </c>
      <c r="AK2988" s="33">
        <f t="shared" si="1412"/>
        <v>0</v>
      </c>
      <c r="AL2988" s="33">
        <f t="shared" si="1413"/>
        <v>0</v>
      </c>
      <c r="AM2988" s="34">
        <f t="shared" si="1414"/>
        <v>19885.093815510001</v>
      </c>
    </row>
    <row r="2989" spans="1:39" ht="15" customHeight="1" x14ac:dyDescent="0.3">
      <c r="A2989" s="166" t="s">
        <v>5423</v>
      </c>
      <c r="B2989" s="99">
        <v>19014</v>
      </c>
      <c r="C2989" s="99">
        <v>102533</v>
      </c>
      <c r="D2989" s="165">
        <v>46185</v>
      </c>
      <c r="E2989" s="165">
        <v>46272</v>
      </c>
      <c r="F2989" s="166">
        <v>2</v>
      </c>
      <c r="G2989" s="178">
        <v>1.9</v>
      </c>
      <c r="H2989" s="181">
        <v>0.5</v>
      </c>
      <c r="I2989" s="180">
        <v>5.3199999999999997E-2</v>
      </c>
      <c r="J2989" s="21">
        <f t="shared" si="1385"/>
        <v>0.10000000000000009</v>
      </c>
      <c r="K2989" s="21" t="str">
        <f t="shared" si="1386"/>
        <v>Y</v>
      </c>
      <c r="L2989" s="37" t="str">
        <f t="shared" si="1387"/>
        <v>NA</v>
      </c>
      <c r="M2989" s="8" t="str">
        <f t="shared" si="1388"/>
        <v>Y</v>
      </c>
      <c r="N2989" s="42">
        <f t="shared" si="1389"/>
        <v>1</v>
      </c>
      <c r="O2989" s="43">
        <f t="shared" si="1390"/>
        <v>200000</v>
      </c>
      <c r="P2989" s="43" t="str">
        <f t="shared" si="1391"/>
        <v>NA</v>
      </c>
      <c r="Q2989" s="24">
        <f t="shared" si="1392"/>
        <v>20025.5448</v>
      </c>
      <c r="R2989" s="43">
        <f t="shared" si="1393"/>
        <v>0</v>
      </c>
      <c r="S2989" s="24">
        <f t="shared" si="1394"/>
        <v>1000000</v>
      </c>
      <c r="T2989" s="25" t="str">
        <f t="shared" si="1395"/>
        <v>N</v>
      </c>
      <c r="U2989" s="44">
        <f t="shared" si="1396"/>
        <v>0</v>
      </c>
      <c r="V2989" s="45">
        <f t="shared" si="1397"/>
        <v>0</v>
      </c>
      <c r="W2989" s="45">
        <f t="shared" si="1398"/>
        <v>0</v>
      </c>
      <c r="X2989" s="28">
        <f t="shared" si="1399"/>
        <v>0</v>
      </c>
      <c r="Y2989" s="28">
        <f t="shared" si="1400"/>
        <v>0</v>
      </c>
      <c r="Z2989" s="45">
        <f t="shared" si="1401"/>
        <v>0</v>
      </c>
      <c r="AA2989" s="29" t="str">
        <f t="shared" si="1402"/>
        <v>N</v>
      </c>
      <c r="AB2989" s="46">
        <f t="shared" si="1403"/>
        <v>0</v>
      </c>
      <c r="AC2989" s="31">
        <f t="shared" si="1404"/>
        <v>0</v>
      </c>
      <c r="AD2989" s="31">
        <f t="shared" si="1405"/>
        <v>0</v>
      </c>
      <c r="AE2989" s="31">
        <f t="shared" si="1406"/>
        <v>0</v>
      </c>
      <c r="AF2989" s="47">
        <f t="shared" si="1407"/>
        <v>0</v>
      </c>
      <c r="AG2989" s="31">
        <f t="shared" si="1408"/>
        <v>0</v>
      </c>
      <c r="AH2989" s="48">
        <f t="shared" si="1409"/>
        <v>0</v>
      </c>
      <c r="AI2989" s="33">
        <f t="shared" si="1410"/>
        <v>0</v>
      </c>
      <c r="AJ2989" s="33">
        <f t="shared" si="1411"/>
        <v>0</v>
      </c>
      <c r="AK2989" s="33">
        <f t="shared" si="1412"/>
        <v>0</v>
      </c>
      <c r="AL2989" s="33">
        <f t="shared" si="1413"/>
        <v>0</v>
      </c>
      <c r="AM2989" s="34">
        <f t="shared" si="1414"/>
        <v>0</v>
      </c>
    </row>
    <row r="2990" spans="1:39" ht="15" customHeight="1" x14ac:dyDescent="0.3">
      <c r="A2990" s="166" t="s">
        <v>5424</v>
      </c>
      <c r="B2990" s="99">
        <v>23105</v>
      </c>
      <c r="C2990" s="99">
        <v>52515</v>
      </c>
      <c r="D2990" s="165">
        <v>45324</v>
      </c>
      <c r="E2990" s="165">
        <v>45419</v>
      </c>
      <c r="F2990" s="166">
        <v>2</v>
      </c>
      <c r="G2990" s="178">
        <v>0.69</v>
      </c>
      <c r="H2990" s="181">
        <v>0.25</v>
      </c>
      <c r="I2990" s="180">
        <v>7.7899999999999997E-2</v>
      </c>
      <c r="J2990" s="21">
        <f t="shared" si="1385"/>
        <v>1.31</v>
      </c>
      <c r="K2990" s="21" t="str">
        <f t="shared" si="1386"/>
        <v>Y</v>
      </c>
      <c r="L2990" s="37" t="str">
        <f t="shared" si="1387"/>
        <v>NA</v>
      </c>
      <c r="M2990" s="8" t="str">
        <f t="shared" si="1388"/>
        <v>Y</v>
      </c>
      <c r="N2990" s="42">
        <f t="shared" si="1389"/>
        <v>6</v>
      </c>
      <c r="O2990" s="43">
        <f t="shared" si="1390"/>
        <v>200000</v>
      </c>
      <c r="P2990" s="43" t="str">
        <f t="shared" si="1391"/>
        <v>NA</v>
      </c>
      <c r="Q2990" s="24">
        <f t="shared" si="1392"/>
        <v>24904.879500000003</v>
      </c>
      <c r="R2990" s="43">
        <f t="shared" si="1393"/>
        <v>0</v>
      </c>
      <c r="S2990" s="24">
        <f t="shared" si="1394"/>
        <v>1000000</v>
      </c>
      <c r="T2990" s="25" t="str">
        <f t="shared" si="1395"/>
        <v>Y</v>
      </c>
      <c r="U2990" s="44">
        <f t="shared" si="1396"/>
        <v>5</v>
      </c>
      <c r="V2990" s="45">
        <f t="shared" si="1397"/>
        <v>200000</v>
      </c>
      <c r="W2990" s="45">
        <f t="shared" si="1398"/>
        <v>1000000</v>
      </c>
      <c r="X2990" s="28">
        <f t="shared" si="1399"/>
        <v>26844.969613050005</v>
      </c>
      <c r="Y2990" s="28">
        <f t="shared" si="1400"/>
        <v>0</v>
      </c>
      <c r="Z2990" s="45" t="str">
        <f t="shared" si="1401"/>
        <v>NA</v>
      </c>
      <c r="AA2990" s="29" t="str">
        <f t="shared" si="1402"/>
        <v>N</v>
      </c>
      <c r="AB2990" s="46">
        <f t="shared" si="1403"/>
        <v>4</v>
      </c>
      <c r="AC2990" s="31">
        <f t="shared" si="1404"/>
        <v>20000</v>
      </c>
      <c r="AD2990" s="31">
        <f t="shared" si="1405"/>
        <v>65000</v>
      </c>
      <c r="AE2990" s="31">
        <f t="shared" si="1406"/>
        <v>20000</v>
      </c>
      <c r="AF2990" s="47">
        <f t="shared" si="1407"/>
        <v>8936.1927459066028</v>
      </c>
      <c r="AG2990" s="31">
        <f t="shared" si="1408"/>
        <v>0</v>
      </c>
      <c r="AH2990" s="48">
        <f t="shared" si="1409"/>
        <v>3</v>
      </c>
      <c r="AI2990" s="33">
        <f t="shared" si="1410"/>
        <v>20000</v>
      </c>
      <c r="AJ2990" s="33">
        <f t="shared" si="1411"/>
        <v>65000</v>
      </c>
      <c r="AK2990" s="33">
        <f t="shared" si="1412"/>
        <v>0</v>
      </c>
      <c r="AL2990" s="33">
        <f t="shared" si="1413"/>
        <v>31190.322160812728</v>
      </c>
      <c r="AM2990" s="34">
        <f t="shared" si="1414"/>
        <v>40126.514906719327</v>
      </c>
    </row>
    <row r="2991" spans="1:39" ht="15" customHeight="1" x14ac:dyDescent="0.3">
      <c r="A2991" s="166" t="s">
        <v>5425</v>
      </c>
      <c r="B2991" s="99">
        <v>8368</v>
      </c>
      <c r="C2991" s="99">
        <v>64725</v>
      </c>
      <c r="D2991" s="165">
        <v>44607</v>
      </c>
      <c r="E2991" s="165">
        <v>44923</v>
      </c>
      <c r="F2991" s="166">
        <v>4</v>
      </c>
      <c r="G2991" s="178">
        <v>3.9</v>
      </c>
      <c r="H2991" s="181">
        <v>0.5</v>
      </c>
      <c r="I2991" s="180">
        <v>7.9799999999999996E-2</v>
      </c>
      <c r="J2991" s="21">
        <f t="shared" si="1385"/>
        <v>0.10000000000000009</v>
      </c>
      <c r="K2991" s="21" t="str">
        <f t="shared" si="1386"/>
        <v>Y</v>
      </c>
      <c r="L2991" s="37" t="str">
        <f t="shared" si="1387"/>
        <v>NA</v>
      </c>
      <c r="M2991" s="8" t="str">
        <f t="shared" si="1388"/>
        <v>Y</v>
      </c>
      <c r="N2991" s="42">
        <f t="shared" si="1389"/>
        <v>1</v>
      </c>
      <c r="O2991" s="43">
        <f t="shared" si="1390"/>
        <v>200000</v>
      </c>
      <c r="P2991" s="43" t="str">
        <f t="shared" si="1391"/>
        <v>NA</v>
      </c>
      <c r="Q2991" s="24">
        <f t="shared" si="1392"/>
        <v>9035.7664000000004</v>
      </c>
      <c r="R2991" s="43">
        <f t="shared" si="1393"/>
        <v>0</v>
      </c>
      <c r="S2991" s="24">
        <f t="shared" si="1394"/>
        <v>1000000</v>
      </c>
      <c r="T2991" s="25" t="str">
        <f t="shared" si="1395"/>
        <v>N</v>
      </c>
      <c r="U2991" s="44">
        <f t="shared" si="1396"/>
        <v>0</v>
      </c>
      <c r="V2991" s="45">
        <f t="shared" si="1397"/>
        <v>0</v>
      </c>
      <c r="W2991" s="45">
        <f t="shared" si="1398"/>
        <v>0</v>
      </c>
      <c r="X2991" s="28">
        <f t="shared" si="1399"/>
        <v>0</v>
      </c>
      <c r="Y2991" s="28">
        <f t="shared" si="1400"/>
        <v>0</v>
      </c>
      <c r="Z2991" s="45">
        <f t="shared" si="1401"/>
        <v>0</v>
      </c>
      <c r="AA2991" s="29" t="str">
        <f t="shared" si="1402"/>
        <v>N</v>
      </c>
      <c r="AB2991" s="46">
        <f t="shared" si="1403"/>
        <v>0</v>
      </c>
      <c r="AC2991" s="31">
        <f t="shared" si="1404"/>
        <v>0</v>
      </c>
      <c r="AD2991" s="31">
        <f t="shared" si="1405"/>
        <v>0</v>
      </c>
      <c r="AE2991" s="31">
        <f t="shared" si="1406"/>
        <v>0</v>
      </c>
      <c r="AF2991" s="47">
        <f t="shared" si="1407"/>
        <v>0</v>
      </c>
      <c r="AG2991" s="31">
        <f t="shared" si="1408"/>
        <v>0</v>
      </c>
      <c r="AH2991" s="48">
        <f t="shared" si="1409"/>
        <v>0</v>
      </c>
      <c r="AI2991" s="33">
        <f t="shared" si="1410"/>
        <v>0</v>
      </c>
      <c r="AJ2991" s="33">
        <f t="shared" si="1411"/>
        <v>0</v>
      </c>
      <c r="AK2991" s="33">
        <f t="shared" si="1412"/>
        <v>0</v>
      </c>
      <c r="AL2991" s="33">
        <f t="shared" si="1413"/>
        <v>0</v>
      </c>
      <c r="AM2991" s="34">
        <f t="shared" si="1414"/>
        <v>0</v>
      </c>
    </row>
    <row r="2992" spans="1:39" ht="15" customHeight="1" x14ac:dyDescent="0.3">
      <c r="A2992" s="166" t="s">
        <v>5426</v>
      </c>
      <c r="B2992" s="99">
        <v>10801</v>
      </c>
      <c r="C2992" s="99">
        <v>74841</v>
      </c>
      <c r="D2992" s="165">
        <v>46154</v>
      </c>
      <c r="E2992" s="165">
        <v>46275</v>
      </c>
      <c r="F2992" s="166">
        <v>4</v>
      </c>
      <c r="G2992" s="178">
        <v>3.15</v>
      </c>
      <c r="H2992" s="181">
        <v>1</v>
      </c>
      <c r="I2992" s="180">
        <v>7.1199999999999999E-2</v>
      </c>
      <c r="J2992" s="21">
        <f t="shared" si="1385"/>
        <v>0.85000000000000009</v>
      </c>
      <c r="K2992" s="21" t="str">
        <f t="shared" si="1386"/>
        <v>Y</v>
      </c>
      <c r="L2992" s="37" t="str">
        <f t="shared" si="1387"/>
        <v>NA</v>
      </c>
      <c r="M2992" s="8" t="str">
        <f t="shared" si="1388"/>
        <v>Y</v>
      </c>
      <c r="N2992" s="42">
        <f t="shared" si="1389"/>
        <v>1</v>
      </c>
      <c r="O2992" s="43">
        <f t="shared" si="1390"/>
        <v>200000</v>
      </c>
      <c r="P2992" s="43" t="str">
        <f t="shared" si="1391"/>
        <v>NA</v>
      </c>
      <c r="Q2992" s="24">
        <f t="shared" si="1392"/>
        <v>11570.031199999999</v>
      </c>
      <c r="R2992" s="43">
        <f t="shared" si="1393"/>
        <v>0</v>
      </c>
      <c r="S2992" s="24">
        <f t="shared" si="1394"/>
        <v>1000000</v>
      </c>
      <c r="T2992" s="25" t="str">
        <f t="shared" si="1395"/>
        <v>N</v>
      </c>
      <c r="U2992" s="44">
        <f t="shared" si="1396"/>
        <v>0</v>
      </c>
      <c r="V2992" s="45">
        <f t="shared" si="1397"/>
        <v>0</v>
      </c>
      <c r="W2992" s="45">
        <f t="shared" si="1398"/>
        <v>0</v>
      </c>
      <c r="X2992" s="28">
        <f t="shared" si="1399"/>
        <v>0</v>
      </c>
      <c r="Y2992" s="28">
        <f t="shared" si="1400"/>
        <v>0</v>
      </c>
      <c r="Z2992" s="45">
        <f t="shared" si="1401"/>
        <v>0</v>
      </c>
      <c r="AA2992" s="29" t="str">
        <f t="shared" si="1402"/>
        <v>N</v>
      </c>
      <c r="AB2992" s="46">
        <f t="shared" si="1403"/>
        <v>0</v>
      </c>
      <c r="AC2992" s="31">
        <f t="shared" si="1404"/>
        <v>0</v>
      </c>
      <c r="AD2992" s="31">
        <f t="shared" si="1405"/>
        <v>0</v>
      </c>
      <c r="AE2992" s="31">
        <f t="shared" si="1406"/>
        <v>0</v>
      </c>
      <c r="AF2992" s="47">
        <f t="shared" si="1407"/>
        <v>0</v>
      </c>
      <c r="AG2992" s="31">
        <f t="shared" si="1408"/>
        <v>0</v>
      </c>
      <c r="AH2992" s="48">
        <f t="shared" si="1409"/>
        <v>0</v>
      </c>
      <c r="AI2992" s="33">
        <f t="shared" si="1410"/>
        <v>0</v>
      </c>
      <c r="AJ2992" s="33">
        <f t="shared" si="1411"/>
        <v>0</v>
      </c>
      <c r="AK2992" s="33">
        <f t="shared" si="1412"/>
        <v>0</v>
      </c>
      <c r="AL2992" s="33">
        <f t="shared" si="1413"/>
        <v>0</v>
      </c>
      <c r="AM2992" s="34">
        <f t="shared" si="1414"/>
        <v>0</v>
      </c>
    </row>
    <row r="2993" spans="1:39" ht="15" customHeight="1" x14ac:dyDescent="0.3">
      <c r="A2993" s="166" t="s">
        <v>5427</v>
      </c>
      <c r="B2993" s="99">
        <v>10216</v>
      </c>
      <c r="C2993" s="99">
        <v>34384</v>
      </c>
      <c r="D2993" s="165">
        <v>45421</v>
      </c>
      <c r="E2993" s="165">
        <v>45470</v>
      </c>
      <c r="F2993" s="166">
        <v>4</v>
      </c>
      <c r="G2993" s="178">
        <v>0.97</v>
      </c>
      <c r="H2993" s="181">
        <v>1</v>
      </c>
      <c r="I2993" s="180">
        <v>3.95E-2</v>
      </c>
      <c r="J2993" s="21">
        <f t="shared" si="1385"/>
        <v>3.0300000000000002</v>
      </c>
      <c r="K2993" s="21" t="str">
        <f t="shared" si="1386"/>
        <v>Y</v>
      </c>
      <c r="L2993" s="37" t="str">
        <f t="shared" si="1387"/>
        <v>NA</v>
      </c>
      <c r="M2993" s="8" t="str">
        <f t="shared" si="1388"/>
        <v>Y</v>
      </c>
      <c r="N2993" s="42">
        <f t="shared" si="1389"/>
        <v>4</v>
      </c>
      <c r="O2993" s="43">
        <f t="shared" si="1390"/>
        <v>200000</v>
      </c>
      <c r="P2993" s="43" t="str">
        <f t="shared" si="1391"/>
        <v>NA</v>
      </c>
      <c r="Q2993" s="24">
        <f t="shared" si="1392"/>
        <v>10619.532000000001</v>
      </c>
      <c r="R2993" s="43">
        <f t="shared" si="1393"/>
        <v>0</v>
      </c>
      <c r="S2993" s="24">
        <f t="shared" si="1394"/>
        <v>1000000</v>
      </c>
      <c r="T2993" s="25" t="str">
        <f t="shared" si="1395"/>
        <v>Y</v>
      </c>
      <c r="U2993" s="44">
        <f t="shared" si="1396"/>
        <v>3</v>
      </c>
      <c r="V2993" s="45">
        <f t="shared" si="1397"/>
        <v>200000</v>
      </c>
      <c r="W2993" s="45">
        <f t="shared" si="1398"/>
        <v>1000000</v>
      </c>
      <c r="X2993" s="28">
        <f t="shared" si="1399"/>
        <v>11039.003514000002</v>
      </c>
      <c r="Y2993" s="28">
        <f t="shared" si="1400"/>
        <v>0</v>
      </c>
      <c r="Z2993" s="45" t="str">
        <f t="shared" si="1401"/>
        <v>NA</v>
      </c>
      <c r="AA2993" s="29" t="str">
        <f t="shared" si="1402"/>
        <v>Y</v>
      </c>
      <c r="AB2993" s="46">
        <f t="shared" si="1403"/>
        <v>2</v>
      </c>
      <c r="AC2993" s="31">
        <f t="shared" si="1404"/>
        <v>200000</v>
      </c>
      <c r="AD2993" s="31">
        <f t="shared" si="1405"/>
        <v>1000000</v>
      </c>
      <c r="AE2993" s="31">
        <f t="shared" si="1406"/>
        <v>11475.044152803002</v>
      </c>
      <c r="AF2993" s="47">
        <f t="shared" si="1407"/>
        <v>0</v>
      </c>
      <c r="AG2993" s="31" t="str">
        <f t="shared" si="1408"/>
        <v>NA</v>
      </c>
      <c r="AH2993" s="48">
        <f t="shared" si="1409"/>
        <v>1</v>
      </c>
      <c r="AI2993" s="33">
        <f t="shared" si="1410"/>
        <v>20000</v>
      </c>
      <c r="AJ2993" s="33">
        <f t="shared" si="1411"/>
        <v>65000</v>
      </c>
      <c r="AK2993" s="33">
        <f t="shared" si="1412"/>
        <v>11928.308396838722</v>
      </c>
      <c r="AL2993" s="33">
        <f t="shared" si="1413"/>
        <v>0</v>
      </c>
      <c r="AM2993" s="34">
        <f t="shared" si="1414"/>
        <v>0</v>
      </c>
    </row>
    <row r="2994" spans="1:39" ht="15" customHeight="1" x14ac:dyDescent="0.3">
      <c r="A2994" s="166" t="s">
        <v>5428</v>
      </c>
      <c r="B2994" s="99">
        <v>5775</v>
      </c>
      <c r="C2994" s="99">
        <v>41088</v>
      </c>
      <c r="D2994" s="165">
        <v>45388</v>
      </c>
      <c r="E2994" s="165">
        <v>45586</v>
      </c>
      <c r="F2994" s="166">
        <v>4</v>
      </c>
      <c r="G2994" s="178">
        <v>3.47</v>
      </c>
      <c r="H2994" s="181">
        <v>0.75</v>
      </c>
      <c r="I2994" s="180">
        <v>3.9600000000000003E-2</v>
      </c>
      <c r="J2994" s="21">
        <f t="shared" si="1385"/>
        <v>0.5299999999999998</v>
      </c>
      <c r="K2994" s="21" t="str">
        <f t="shared" si="1386"/>
        <v>Y</v>
      </c>
      <c r="L2994" s="37" t="str">
        <f t="shared" si="1387"/>
        <v>NA</v>
      </c>
      <c r="M2994" s="8" t="str">
        <f t="shared" si="1388"/>
        <v>Y</v>
      </c>
      <c r="N2994" s="42">
        <f t="shared" si="1389"/>
        <v>1</v>
      </c>
      <c r="O2994" s="43">
        <f t="shared" si="1390"/>
        <v>200000</v>
      </c>
      <c r="P2994" s="43" t="str">
        <f t="shared" si="1391"/>
        <v>NA</v>
      </c>
      <c r="Q2994" s="24">
        <f t="shared" si="1392"/>
        <v>6003.6900000000005</v>
      </c>
      <c r="R2994" s="43">
        <f t="shared" si="1393"/>
        <v>0</v>
      </c>
      <c r="S2994" s="24">
        <f t="shared" si="1394"/>
        <v>1000000</v>
      </c>
      <c r="T2994" s="25" t="str">
        <f t="shared" si="1395"/>
        <v>N</v>
      </c>
      <c r="U2994" s="44">
        <f t="shared" si="1396"/>
        <v>0</v>
      </c>
      <c r="V2994" s="45">
        <f t="shared" si="1397"/>
        <v>0</v>
      </c>
      <c r="W2994" s="45">
        <f t="shared" si="1398"/>
        <v>0</v>
      </c>
      <c r="X2994" s="28">
        <f t="shared" si="1399"/>
        <v>0</v>
      </c>
      <c r="Y2994" s="28">
        <f t="shared" si="1400"/>
        <v>0</v>
      </c>
      <c r="Z2994" s="45">
        <f t="shared" si="1401"/>
        <v>0</v>
      </c>
      <c r="AA2994" s="29" t="str">
        <f t="shared" si="1402"/>
        <v>N</v>
      </c>
      <c r="AB2994" s="46">
        <f t="shared" si="1403"/>
        <v>0</v>
      </c>
      <c r="AC2994" s="31">
        <f t="shared" si="1404"/>
        <v>0</v>
      </c>
      <c r="AD2994" s="31">
        <f t="shared" si="1405"/>
        <v>0</v>
      </c>
      <c r="AE2994" s="31">
        <f t="shared" si="1406"/>
        <v>0</v>
      </c>
      <c r="AF2994" s="47">
        <f t="shared" si="1407"/>
        <v>0</v>
      </c>
      <c r="AG2994" s="31">
        <f t="shared" si="1408"/>
        <v>0</v>
      </c>
      <c r="AH2994" s="48">
        <f t="shared" si="1409"/>
        <v>0</v>
      </c>
      <c r="AI2994" s="33">
        <f t="shared" si="1410"/>
        <v>0</v>
      </c>
      <c r="AJ2994" s="33">
        <f t="shared" si="1411"/>
        <v>0</v>
      </c>
      <c r="AK2994" s="33">
        <f t="shared" si="1412"/>
        <v>0</v>
      </c>
      <c r="AL2994" s="33">
        <f t="shared" si="1413"/>
        <v>0</v>
      </c>
      <c r="AM2994" s="34">
        <f t="shared" si="1414"/>
        <v>0</v>
      </c>
    </row>
    <row r="2995" spans="1:39" ht="15" customHeight="1" x14ac:dyDescent="0.3">
      <c r="A2995" s="166" t="s">
        <v>5429</v>
      </c>
      <c r="B2995" s="99">
        <v>22570</v>
      </c>
      <c r="C2995" s="99">
        <v>75974</v>
      </c>
      <c r="D2995" s="165">
        <v>46148</v>
      </c>
      <c r="E2995" s="165">
        <v>46237</v>
      </c>
      <c r="F2995" s="166">
        <v>4</v>
      </c>
      <c r="G2995" s="178">
        <v>0.8</v>
      </c>
      <c r="H2995" s="181">
        <v>0.75</v>
      </c>
      <c r="I2995" s="180">
        <v>1.77E-2</v>
      </c>
      <c r="J2995" s="21">
        <f t="shared" si="1385"/>
        <v>3.2</v>
      </c>
      <c r="K2995" s="21" t="str">
        <f t="shared" si="1386"/>
        <v>Y</v>
      </c>
      <c r="L2995" s="37" t="str">
        <f t="shared" si="1387"/>
        <v>NA</v>
      </c>
      <c r="M2995" s="8" t="str">
        <f t="shared" si="1388"/>
        <v>Y</v>
      </c>
      <c r="N2995" s="42">
        <f t="shared" si="1389"/>
        <v>5</v>
      </c>
      <c r="O2995" s="43">
        <f t="shared" si="1390"/>
        <v>200000</v>
      </c>
      <c r="P2995" s="43" t="str">
        <f t="shared" si="1391"/>
        <v>NA</v>
      </c>
      <c r="Q2995" s="24">
        <f t="shared" si="1392"/>
        <v>22969.489000000001</v>
      </c>
      <c r="R2995" s="43">
        <f t="shared" si="1393"/>
        <v>0</v>
      </c>
      <c r="S2995" s="24">
        <f t="shared" si="1394"/>
        <v>1000000</v>
      </c>
      <c r="T2995" s="25" t="str">
        <f t="shared" si="1395"/>
        <v>Y</v>
      </c>
      <c r="U2995" s="44">
        <f t="shared" si="1396"/>
        <v>4</v>
      </c>
      <c r="V2995" s="45">
        <f t="shared" si="1397"/>
        <v>200000</v>
      </c>
      <c r="W2995" s="45">
        <f t="shared" si="1398"/>
        <v>1000000</v>
      </c>
      <c r="X2995" s="28">
        <f t="shared" si="1399"/>
        <v>23376.048955300004</v>
      </c>
      <c r="Y2995" s="28">
        <f t="shared" si="1400"/>
        <v>0</v>
      </c>
      <c r="Z2995" s="45" t="str">
        <f t="shared" si="1401"/>
        <v>NA</v>
      </c>
      <c r="AA2995" s="29" t="str">
        <f t="shared" si="1402"/>
        <v>Y</v>
      </c>
      <c r="AB2995" s="46">
        <f t="shared" si="1403"/>
        <v>3</v>
      </c>
      <c r="AC2995" s="31">
        <f t="shared" si="1404"/>
        <v>200000</v>
      </c>
      <c r="AD2995" s="31">
        <f t="shared" si="1405"/>
        <v>1000000</v>
      </c>
      <c r="AE2995" s="31">
        <f t="shared" si="1406"/>
        <v>23789.805021808814</v>
      </c>
      <c r="AF2995" s="47">
        <f t="shared" si="1407"/>
        <v>0</v>
      </c>
      <c r="AG2995" s="31" t="str">
        <f t="shared" si="1408"/>
        <v>NA</v>
      </c>
      <c r="AH2995" s="48">
        <f t="shared" si="1409"/>
        <v>2</v>
      </c>
      <c r="AI2995" s="33">
        <f t="shared" si="1410"/>
        <v>20000</v>
      </c>
      <c r="AJ2995" s="33">
        <f t="shared" si="1411"/>
        <v>65000</v>
      </c>
      <c r="AK2995" s="33">
        <f t="shared" si="1412"/>
        <v>20000</v>
      </c>
      <c r="AL2995" s="33">
        <f t="shared" si="1413"/>
        <v>4210.8845706948305</v>
      </c>
      <c r="AM2995" s="34">
        <f t="shared" si="1414"/>
        <v>4210.8845706948305</v>
      </c>
    </row>
    <row r="2996" spans="1:39" ht="15" customHeight="1" x14ac:dyDescent="0.3">
      <c r="A2996" s="166" t="s">
        <v>5430</v>
      </c>
      <c r="B2996" s="99">
        <v>16327</v>
      </c>
      <c r="C2996" s="99">
        <v>67441</v>
      </c>
      <c r="D2996" s="165">
        <v>45311</v>
      </c>
      <c r="E2996" s="165">
        <v>45651</v>
      </c>
      <c r="F2996" s="166">
        <v>2</v>
      </c>
      <c r="G2996" s="178">
        <v>0.83</v>
      </c>
      <c r="H2996" s="181">
        <v>0.5</v>
      </c>
      <c r="I2996" s="180">
        <v>3.2800000000000003E-2</v>
      </c>
      <c r="J2996" s="21">
        <f t="shared" si="1385"/>
        <v>1.17</v>
      </c>
      <c r="K2996" s="21" t="str">
        <f t="shared" si="1386"/>
        <v>Y</v>
      </c>
      <c r="L2996" s="37" t="str">
        <f t="shared" si="1387"/>
        <v>NA</v>
      </c>
      <c r="M2996" s="8" t="str">
        <f t="shared" si="1388"/>
        <v>Y</v>
      </c>
      <c r="N2996" s="42">
        <f t="shared" si="1389"/>
        <v>3</v>
      </c>
      <c r="O2996" s="43">
        <f t="shared" si="1390"/>
        <v>200000</v>
      </c>
      <c r="P2996" s="43" t="str">
        <f t="shared" si="1391"/>
        <v>NA</v>
      </c>
      <c r="Q2996" s="24">
        <f t="shared" si="1392"/>
        <v>16862.525599999997</v>
      </c>
      <c r="R2996" s="43">
        <f t="shared" si="1393"/>
        <v>0</v>
      </c>
      <c r="S2996" s="24">
        <f t="shared" si="1394"/>
        <v>1000000</v>
      </c>
      <c r="T2996" s="25" t="str">
        <f t="shared" si="1395"/>
        <v>Y</v>
      </c>
      <c r="U2996" s="44">
        <f t="shared" si="1396"/>
        <v>2</v>
      </c>
      <c r="V2996" s="45">
        <f t="shared" si="1397"/>
        <v>200000</v>
      </c>
      <c r="W2996" s="45">
        <f t="shared" si="1398"/>
        <v>1000000</v>
      </c>
      <c r="X2996" s="28">
        <f t="shared" si="1399"/>
        <v>17415.616439679998</v>
      </c>
      <c r="Y2996" s="28">
        <f t="shared" si="1400"/>
        <v>0</v>
      </c>
      <c r="Z2996" s="45" t="str">
        <f t="shared" si="1401"/>
        <v>NA</v>
      </c>
      <c r="AA2996" s="29" t="str">
        <f t="shared" si="1402"/>
        <v>N</v>
      </c>
      <c r="AB2996" s="46">
        <f t="shared" si="1403"/>
        <v>1</v>
      </c>
      <c r="AC2996" s="31">
        <f t="shared" si="1404"/>
        <v>20000</v>
      </c>
      <c r="AD2996" s="31">
        <f t="shared" si="1405"/>
        <v>65000</v>
      </c>
      <c r="AE2996" s="31">
        <f t="shared" si="1406"/>
        <v>17986.848658901501</v>
      </c>
      <c r="AF2996" s="47">
        <f t="shared" si="1407"/>
        <v>0</v>
      </c>
      <c r="AG2996" s="31">
        <f t="shared" si="1408"/>
        <v>0</v>
      </c>
      <c r="AH2996" s="48">
        <f t="shared" si="1409"/>
        <v>0</v>
      </c>
      <c r="AI2996" s="33">
        <f t="shared" si="1410"/>
        <v>0</v>
      </c>
      <c r="AJ2996" s="33">
        <f t="shared" si="1411"/>
        <v>0</v>
      </c>
      <c r="AK2996" s="33">
        <f t="shared" si="1412"/>
        <v>0</v>
      </c>
      <c r="AL2996" s="33">
        <f t="shared" si="1413"/>
        <v>0</v>
      </c>
      <c r="AM2996" s="34">
        <f t="shared" si="1414"/>
        <v>0</v>
      </c>
    </row>
    <row r="2997" spans="1:39" ht="15" customHeight="1" x14ac:dyDescent="0.3">
      <c r="A2997" s="166" t="s">
        <v>5431</v>
      </c>
      <c r="B2997" s="99">
        <v>22036</v>
      </c>
      <c r="C2997" s="99">
        <v>102611</v>
      </c>
      <c r="D2997" s="165">
        <v>44798</v>
      </c>
      <c r="E2997" s="165">
        <v>44928</v>
      </c>
      <c r="F2997" s="166">
        <v>4</v>
      </c>
      <c r="G2997" s="178">
        <v>1.78</v>
      </c>
      <c r="H2997" s="181">
        <v>0.75</v>
      </c>
      <c r="I2997" s="180">
        <v>5.8599999999999999E-2</v>
      </c>
      <c r="J2997" s="21">
        <f t="shared" si="1385"/>
        <v>2.2199999999999998</v>
      </c>
      <c r="K2997" s="21" t="str">
        <f t="shared" si="1386"/>
        <v>Y</v>
      </c>
      <c r="L2997" s="37" t="str">
        <f t="shared" si="1387"/>
        <v>NA</v>
      </c>
      <c r="M2997" s="8" t="str">
        <f t="shared" si="1388"/>
        <v>Y</v>
      </c>
      <c r="N2997" s="42">
        <f t="shared" si="1389"/>
        <v>3</v>
      </c>
      <c r="O2997" s="43">
        <f t="shared" si="1390"/>
        <v>200000</v>
      </c>
      <c r="P2997" s="43" t="str">
        <f t="shared" si="1391"/>
        <v>NA</v>
      </c>
      <c r="Q2997" s="24">
        <f t="shared" si="1392"/>
        <v>23327.309600000001</v>
      </c>
      <c r="R2997" s="43">
        <f t="shared" si="1393"/>
        <v>0</v>
      </c>
      <c r="S2997" s="24">
        <f t="shared" si="1394"/>
        <v>1000000</v>
      </c>
      <c r="T2997" s="25" t="str">
        <f t="shared" si="1395"/>
        <v>Y</v>
      </c>
      <c r="U2997" s="44">
        <f t="shared" si="1396"/>
        <v>2</v>
      </c>
      <c r="V2997" s="45">
        <f t="shared" si="1397"/>
        <v>200000</v>
      </c>
      <c r="W2997" s="45">
        <f t="shared" si="1398"/>
        <v>1000000</v>
      </c>
      <c r="X2997" s="28">
        <f t="shared" si="1399"/>
        <v>24694.289942560001</v>
      </c>
      <c r="Y2997" s="28">
        <f t="shared" si="1400"/>
        <v>0</v>
      </c>
      <c r="Z2997" s="45" t="str">
        <f t="shared" si="1401"/>
        <v>NA</v>
      </c>
      <c r="AA2997" s="29" t="str">
        <f t="shared" si="1402"/>
        <v>Y</v>
      </c>
      <c r="AB2997" s="46">
        <f t="shared" si="1403"/>
        <v>1</v>
      </c>
      <c r="AC2997" s="31">
        <f t="shared" si="1404"/>
        <v>200000</v>
      </c>
      <c r="AD2997" s="31">
        <f t="shared" si="1405"/>
        <v>1000000</v>
      </c>
      <c r="AE2997" s="31">
        <f t="shared" si="1406"/>
        <v>26141.375333194017</v>
      </c>
      <c r="AF2997" s="47">
        <f t="shared" si="1407"/>
        <v>0</v>
      </c>
      <c r="AG2997" s="31" t="str">
        <f t="shared" si="1408"/>
        <v>NA</v>
      </c>
      <c r="AH2997" s="48">
        <f t="shared" si="1409"/>
        <v>0</v>
      </c>
      <c r="AI2997" s="33">
        <f t="shared" si="1410"/>
        <v>0</v>
      </c>
      <c r="AJ2997" s="33">
        <f t="shared" si="1411"/>
        <v>0</v>
      </c>
      <c r="AK2997" s="33">
        <f t="shared" si="1412"/>
        <v>0</v>
      </c>
      <c r="AL2997" s="33">
        <f t="shared" si="1413"/>
        <v>0</v>
      </c>
      <c r="AM2997" s="34">
        <f t="shared" si="1414"/>
        <v>0</v>
      </c>
    </row>
    <row r="2998" spans="1:39" ht="15" customHeight="1" x14ac:dyDescent="0.3">
      <c r="A2998" s="166" t="s">
        <v>5432</v>
      </c>
      <c r="B2998" s="99">
        <v>21617</v>
      </c>
      <c r="C2998" s="99">
        <v>72155</v>
      </c>
      <c r="D2998" s="165">
        <v>44839</v>
      </c>
      <c r="E2998" s="165">
        <v>45078</v>
      </c>
      <c r="F2998" s="166">
        <v>4</v>
      </c>
      <c r="G2998" s="178">
        <v>1.67</v>
      </c>
      <c r="H2998" s="181">
        <v>0.75</v>
      </c>
      <c r="I2998" s="180">
        <v>5.3800000000000001E-2</v>
      </c>
      <c r="J2998" s="21">
        <f t="shared" si="1385"/>
        <v>2.33</v>
      </c>
      <c r="K2998" s="21" t="str">
        <f t="shared" si="1386"/>
        <v>Y</v>
      </c>
      <c r="L2998" s="37" t="str">
        <f t="shared" si="1387"/>
        <v>NA</v>
      </c>
      <c r="M2998" s="8" t="str">
        <f t="shared" si="1388"/>
        <v>Y</v>
      </c>
      <c r="N2998" s="42">
        <f t="shared" si="1389"/>
        <v>4</v>
      </c>
      <c r="O2998" s="43">
        <f t="shared" si="1390"/>
        <v>200000</v>
      </c>
      <c r="P2998" s="43" t="str">
        <f t="shared" si="1391"/>
        <v>NA</v>
      </c>
      <c r="Q2998" s="24">
        <f t="shared" si="1392"/>
        <v>22779.994600000002</v>
      </c>
      <c r="R2998" s="43">
        <f t="shared" si="1393"/>
        <v>0</v>
      </c>
      <c r="S2998" s="24">
        <f t="shared" si="1394"/>
        <v>1000000</v>
      </c>
      <c r="T2998" s="25" t="str">
        <f t="shared" si="1395"/>
        <v>Y</v>
      </c>
      <c r="U2998" s="44">
        <f t="shared" si="1396"/>
        <v>3</v>
      </c>
      <c r="V2998" s="45">
        <f t="shared" si="1397"/>
        <v>200000</v>
      </c>
      <c r="W2998" s="45">
        <f t="shared" si="1398"/>
        <v>1000000</v>
      </c>
      <c r="X2998" s="28">
        <f t="shared" si="1399"/>
        <v>24005.558309480002</v>
      </c>
      <c r="Y2998" s="28">
        <f t="shared" si="1400"/>
        <v>0</v>
      </c>
      <c r="Z2998" s="45" t="str">
        <f t="shared" si="1401"/>
        <v>NA</v>
      </c>
      <c r="AA2998" s="29" t="str">
        <f t="shared" si="1402"/>
        <v>Y</v>
      </c>
      <c r="AB2998" s="46">
        <f t="shared" si="1403"/>
        <v>2</v>
      </c>
      <c r="AC2998" s="31">
        <f t="shared" si="1404"/>
        <v>200000</v>
      </c>
      <c r="AD2998" s="31">
        <f t="shared" si="1405"/>
        <v>1000000</v>
      </c>
      <c r="AE2998" s="31">
        <f t="shared" si="1406"/>
        <v>25297.057346530029</v>
      </c>
      <c r="AF2998" s="47">
        <f t="shared" si="1407"/>
        <v>0</v>
      </c>
      <c r="AG2998" s="31" t="str">
        <f t="shared" si="1408"/>
        <v>NA</v>
      </c>
      <c r="AH2998" s="48">
        <f t="shared" si="1409"/>
        <v>1</v>
      </c>
      <c r="AI2998" s="33">
        <f t="shared" si="1410"/>
        <v>20000</v>
      </c>
      <c r="AJ2998" s="33">
        <f t="shared" si="1411"/>
        <v>65000</v>
      </c>
      <c r="AK2998" s="33">
        <f t="shared" si="1412"/>
        <v>20000</v>
      </c>
      <c r="AL2998" s="33">
        <f t="shared" si="1413"/>
        <v>6658.0390317733472</v>
      </c>
      <c r="AM2998" s="34">
        <f t="shared" si="1414"/>
        <v>6658.0390317733472</v>
      </c>
    </row>
    <row r="2999" spans="1:39" ht="15" customHeight="1" x14ac:dyDescent="0.3">
      <c r="A2999" s="166" t="s">
        <v>5433</v>
      </c>
      <c r="B2999" s="99">
        <v>17423</v>
      </c>
      <c r="C2999" s="99">
        <v>50233</v>
      </c>
      <c r="D2999" s="165">
        <v>44944</v>
      </c>
      <c r="E2999" s="165">
        <v>45265</v>
      </c>
      <c r="F2999" s="166">
        <v>4</v>
      </c>
      <c r="G2999" s="178">
        <v>1.68</v>
      </c>
      <c r="H2999" s="181">
        <v>0.25</v>
      </c>
      <c r="I2999" s="180">
        <v>3.6299999999999999E-2</v>
      </c>
      <c r="J2999" s="21">
        <f t="shared" si="1385"/>
        <v>2.3200000000000003</v>
      </c>
      <c r="K2999" s="21" t="str">
        <f t="shared" si="1386"/>
        <v>Y</v>
      </c>
      <c r="L2999" s="37" t="str">
        <f t="shared" si="1387"/>
        <v>NA</v>
      </c>
      <c r="M2999" s="8" t="str">
        <f t="shared" si="1388"/>
        <v>Y</v>
      </c>
      <c r="N2999" s="42">
        <f t="shared" si="1389"/>
        <v>10</v>
      </c>
      <c r="O2999" s="43">
        <f t="shared" si="1390"/>
        <v>200000</v>
      </c>
      <c r="P2999" s="43" t="str">
        <f t="shared" si="1391"/>
        <v>NA</v>
      </c>
      <c r="Q2999" s="24">
        <f t="shared" si="1392"/>
        <v>18055.454900000001</v>
      </c>
      <c r="R2999" s="43">
        <f t="shared" si="1393"/>
        <v>0</v>
      </c>
      <c r="S2999" s="24">
        <f t="shared" si="1394"/>
        <v>1000000</v>
      </c>
      <c r="T2999" s="25" t="str">
        <f t="shared" si="1395"/>
        <v>Y</v>
      </c>
      <c r="U2999" s="44">
        <f t="shared" si="1396"/>
        <v>9</v>
      </c>
      <c r="V2999" s="45">
        <f t="shared" si="1397"/>
        <v>200000</v>
      </c>
      <c r="W2999" s="45">
        <f t="shared" si="1398"/>
        <v>1000000</v>
      </c>
      <c r="X2999" s="28">
        <f t="shared" si="1399"/>
        <v>18710.867912870002</v>
      </c>
      <c r="Y2999" s="28">
        <f t="shared" si="1400"/>
        <v>0</v>
      </c>
      <c r="Z2999" s="45" t="str">
        <f t="shared" si="1401"/>
        <v>NA</v>
      </c>
      <c r="AA2999" s="29" t="str">
        <f t="shared" si="1402"/>
        <v>Y</v>
      </c>
      <c r="AB2999" s="46">
        <f t="shared" si="1403"/>
        <v>8</v>
      </c>
      <c r="AC2999" s="31">
        <f t="shared" si="1404"/>
        <v>200000</v>
      </c>
      <c r="AD2999" s="31">
        <f t="shared" si="1405"/>
        <v>1000000</v>
      </c>
      <c r="AE2999" s="31">
        <f t="shared" si="1406"/>
        <v>19390.072418107182</v>
      </c>
      <c r="AF2999" s="47">
        <f t="shared" si="1407"/>
        <v>0</v>
      </c>
      <c r="AG2999" s="31" t="str">
        <f t="shared" si="1408"/>
        <v>NA</v>
      </c>
      <c r="AH2999" s="48">
        <f t="shared" si="1409"/>
        <v>7</v>
      </c>
      <c r="AI2999" s="33">
        <f t="shared" si="1410"/>
        <v>20000</v>
      </c>
      <c r="AJ2999" s="33">
        <f t="shared" si="1411"/>
        <v>65000</v>
      </c>
      <c r="AK2999" s="33">
        <f t="shared" si="1412"/>
        <v>20000</v>
      </c>
      <c r="AL2999" s="33">
        <f t="shared" si="1413"/>
        <v>93.932046884470765</v>
      </c>
      <c r="AM2999" s="34">
        <f t="shared" si="1414"/>
        <v>93.932046884470765</v>
      </c>
    </row>
    <row r="3000" spans="1:39" ht="15" customHeight="1" x14ac:dyDescent="0.3">
      <c r="A3000" s="166" t="s">
        <v>5434</v>
      </c>
      <c r="B3000" s="99">
        <v>24004</v>
      </c>
      <c r="C3000" s="99">
        <v>113520</v>
      </c>
      <c r="D3000" s="165">
        <v>44864</v>
      </c>
      <c r="E3000" s="165">
        <v>45058</v>
      </c>
      <c r="F3000" s="166">
        <v>4</v>
      </c>
      <c r="G3000" s="178">
        <v>1.82</v>
      </c>
      <c r="H3000" s="181">
        <v>0.5</v>
      </c>
      <c r="I3000" s="180">
        <v>5.0799999999999998E-2</v>
      </c>
      <c r="J3000" s="21">
        <f t="shared" si="1385"/>
        <v>2.1799999999999997</v>
      </c>
      <c r="K3000" s="21" t="str">
        <f t="shared" si="1386"/>
        <v>Y</v>
      </c>
      <c r="L3000" s="37" t="str">
        <f t="shared" si="1387"/>
        <v>NA</v>
      </c>
      <c r="M3000" s="8" t="str">
        <f t="shared" si="1388"/>
        <v>Y</v>
      </c>
      <c r="N3000" s="42">
        <f t="shared" si="1389"/>
        <v>5</v>
      </c>
      <c r="O3000" s="43">
        <f t="shared" si="1390"/>
        <v>200000</v>
      </c>
      <c r="P3000" s="43" t="str">
        <f t="shared" si="1391"/>
        <v>NA</v>
      </c>
      <c r="Q3000" s="24">
        <f t="shared" si="1392"/>
        <v>25223.403200000001</v>
      </c>
      <c r="R3000" s="43">
        <f t="shared" si="1393"/>
        <v>0</v>
      </c>
      <c r="S3000" s="24">
        <f t="shared" si="1394"/>
        <v>1000000</v>
      </c>
      <c r="T3000" s="25" t="str">
        <f t="shared" si="1395"/>
        <v>Y</v>
      </c>
      <c r="U3000" s="44">
        <f t="shared" si="1396"/>
        <v>4</v>
      </c>
      <c r="V3000" s="45">
        <f t="shared" si="1397"/>
        <v>200000</v>
      </c>
      <c r="W3000" s="45">
        <f t="shared" si="1398"/>
        <v>1000000</v>
      </c>
      <c r="X3000" s="28">
        <f t="shared" si="1399"/>
        <v>26504.75208256</v>
      </c>
      <c r="Y3000" s="28">
        <f t="shared" si="1400"/>
        <v>0</v>
      </c>
      <c r="Z3000" s="45" t="str">
        <f t="shared" si="1401"/>
        <v>NA</v>
      </c>
      <c r="AA3000" s="29" t="str">
        <f t="shared" si="1402"/>
        <v>Y</v>
      </c>
      <c r="AB3000" s="46">
        <f t="shared" si="1403"/>
        <v>3</v>
      </c>
      <c r="AC3000" s="31">
        <f t="shared" si="1404"/>
        <v>200000</v>
      </c>
      <c r="AD3000" s="31">
        <f t="shared" si="1405"/>
        <v>1000000</v>
      </c>
      <c r="AE3000" s="31">
        <f t="shared" si="1406"/>
        <v>27851.193488354049</v>
      </c>
      <c r="AF3000" s="47">
        <f t="shared" si="1407"/>
        <v>0</v>
      </c>
      <c r="AG3000" s="31" t="str">
        <f t="shared" si="1408"/>
        <v>NA</v>
      </c>
      <c r="AH3000" s="48">
        <f t="shared" si="1409"/>
        <v>2</v>
      </c>
      <c r="AI3000" s="33">
        <f t="shared" si="1410"/>
        <v>20000</v>
      </c>
      <c r="AJ3000" s="33">
        <f t="shared" si="1411"/>
        <v>65000</v>
      </c>
      <c r="AK3000" s="33">
        <f t="shared" si="1412"/>
        <v>20000</v>
      </c>
      <c r="AL3000" s="33">
        <f t="shared" si="1413"/>
        <v>9266.0341175624344</v>
      </c>
      <c r="AM3000" s="34">
        <f t="shared" si="1414"/>
        <v>9266.0341175624344</v>
      </c>
    </row>
    <row r="3001" spans="1:39" ht="15" customHeight="1" x14ac:dyDescent="0.3">
      <c r="A3001" s="166" t="s">
        <v>5435</v>
      </c>
      <c r="B3001" s="99">
        <v>14299</v>
      </c>
      <c r="C3001" s="99">
        <v>91860</v>
      </c>
      <c r="D3001" s="165">
        <v>44845</v>
      </c>
      <c r="E3001" s="165">
        <v>45199</v>
      </c>
      <c r="F3001" s="166">
        <v>4</v>
      </c>
      <c r="G3001" s="178">
        <v>0.46</v>
      </c>
      <c r="H3001" s="181">
        <v>0.5</v>
      </c>
      <c r="I3001" s="180">
        <v>6.2100000000000002E-2</v>
      </c>
      <c r="J3001" s="21">
        <f t="shared" si="1385"/>
        <v>3.54</v>
      </c>
      <c r="K3001" s="21" t="str">
        <f t="shared" si="1386"/>
        <v>Y</v>
      </c>
      <c r="L3001" s="37" t="str">
        <f t="shared" si="1387"/>
        <v>NA</v>
      </c>
      <c r="M3001" s="8" t="str">
        <f t="shared" si="1388"/>
        <v>Y</v>
      </c>
      <c r="N3001" s="42">
        <f t="shared" si="1389"/>
        <v>8</v>
      </c>
      <c r="O3001" s="43">
        <f t="shared" si="1390"/>
        <v>200000</v>
      </c>
      <c r="P3001" s="43" t="str">
        <f t="shared" si="1391"/>
        <v>NA</v>
      </c>
      <c r="Q3001" s="24">
        <f t="shared" si="1392"/>
        <v>15186.967900000001</v>
      </c>
      <c r="R3001" s="43">
        <f t="shared" si="1393"/>
        <v>0</v>
      </c>
      <c r="S3001" s="24">
        <f t="shared" si="1394"/>
        <v>1000000</v>
      </c>
      <c r="T3001" s="25" t="str">
        <f t="shared" si="1395"/>
        <v>Y</v>
      </c>
      <c r="U3001" s="44">
        <f t="shared" si="1396"/>
        <v>7</v>
      </c>
      <c r="V3001" s="45">
        <f t="shared" si="1397"/>
        <v>200000</v>
      </c>
      <c r="W3001" s="45">
        <f t="shared" si="1398"/>
        <v>1000000</v>
      </c>
      <c r="X3001" s="28">
        <f t="shared" si="1399"/>
        <v>16130.078606590003</v>
      </c>
      <c r="Y3001" s="28">
        <f t="shared" si="1400"/>
        <v>0</v>
      </c>
      <c r="Z3001" s="45" t="str">
        <f t="shared" si="1401"/>
        <v>NA</v>
      </c>
      <c r="AA3001" s="29" t="str">
        <f t="shared" si="1402"/>
        <v>Y</v>
      </c>
      <c r="AB3001" s="46">
        <f t="shared" si="1403"/>
        <v>6</v>
      </c>
      <c r="AC3001" s="31">
        <f t="shared" si="1404"/>
        <v>200000</v>
      </c>
      <c r="AD3001" s="31">
        <f t="shared" si="1405"/>
        <v>1000000</v>
      </c>
      <c r="AE3001" s="31">
        <f t="shared" si="1406"/>
        <v>17131.756488059244</v>
      </c>
      <c r="AF3001" s="47">
        <f t="shared" si="1407"/>
        <v>0</v>
      </c>
      <c r="AG3001" s="31" t="str">
        <f t="shared" si="1408"/>
        <v>NA</v>
      </c>
      <c r="AH3001" s="48">
        <f t="shared" si="1409"/>
        <v>5</v>
      </c>
      <c r="AI3001" s="33">
        <f t="shared" si="1410"/>
        <v>20000</v>
      </c>
      <c r="AJ3001" s="33">
        <f t="shared" si="1411"/>
        <v>65000</v>
      </c>
      <c r="AK3001" s="33">
        <f t="shared" si="1412"/>
        <v>18195.638565967722</v>
      </c>
      <c r="AL3001" s="33">
        <f t="shared" si="1413"/>
        <v>0</v>
      </c>
      <c r="AM3001" s="34">
        <f t="shared" si="1414"/>
        <v>0</v>
      </c>
    </row>
    <row r="3002" spans="1:39" ht="15" customHeight="1" x14ac:dyDescent="0.3">
      <c r="A3002" s="166" t="s">
        <v>5436</v>
      </c>
      <c r="B3002" s="99">
        <v>9828</v>
      </c>
      <c r="C3002" s="99">
        <v>23029</v>
      </c>
      <c r="D3002" s="165">
        <v>46110</v>
      </c>
      <c r="E3002" s="165">
        <v>46265</v>
      </c>
      <c r="F3002" s="166">
        <v>4</v>
      </c>
      <c r="G3002" s="178">
        <v>2.48</v>
      </c>
      <c r="H3002" s="181">
        <v>0.25</v>
      </c>
      <c r="I3002" s="180">
        <v>4.6899999999999997E-2</v>
      </c>
      <c r="J3002" s="21">
        <f t="shared" si="1385"/>
        <v>1.52</v>
      </c>
      <c r="K3002" s="21" t="str">
        <f t="shared" si="1386"/>
        <v>Y</v>
      </c>
      <c r="L3002" s="37" t="str">
        <f t="shared" si="1387"/>
        <v>NA</v>
      </c>
      <c r="M3002" s="8" t="str">
        <f t="shared" si="1388"/>
        <v>Y</v>
      </c>
      <c r="N3002" s="42">
        <f t="shared" si="1389"/>
        <v>7</v>
      </c>
      <c r="O3002" s="43">
        <f t="shared" si="1390"/>
        <v>200000</v>
      </c>
      <c r="P3002" s="43" t="str">
        <f t="shared" si="1391"/>
        <v>NA</v>
      </c>
      <c r="Q3002" s="24">
        <f t="shared" si="1392"/>
        <v>10288.933199999999</v>
      </c>
      <c r="R3002" s="43">
        <f t="shared" si="1393"/>
        <v>0</v>
      </c>
      <c r="S3002" s="24">
        <f t="shared" si="1394"/>
        <v>1000000</v>
      </c>
      <c r="T3002" s="25" t="str">
        <f t="shared" si="1395"/>
        <v>Y</v>
      </c>
      <c r="U3002" s="44">
        <f t="shared" si="1396"/>
        <v>6</v>
      </c>
      <c r="V3002" s="45">
        <f t="shared" si="1397"/>
        <v>200000</v>
      </c>
      <c r="W3002" s="45">
        <f t="shared" si="1398"/>
        <v>1000000</v>
      </c>
      <c r="X3002" s="28">
        <f t="shared" si="1399"/>
        <v>10771.48416708</v>
      </c>
      <c r="Y3002" s="28">
        <f t="shared" si="1400"/>
        <v>0</v>
      </c>
      <c r="Z3002" s="45" t="str">
        <f t="shared" si="1401"/>
        <v>NA</v>
      </c>
      <c r="AA3002" s="29" t="str">
        <f t="shared" si="1402"/>
        <v>N</v>
      </c>
      <c r="AB3002" s="46">
        <f t="shared" si="1403"/>
        <v>5</v>
      </c>
      <c r="AC3002" s="31">
        <f t="shared" si="1404"/>
        <v>20000</v>
      </c>
      <c r="AD3002" s="31">
        <f t="shared" si="1405"/>
        <v>65000</v>
      </c>
      <c r="AE3002" s="31">
        <f t="shared" si="1406"/>
        <v>11276.66677451605</v>
      </c>
      <c r="AF3002" s="47">
        <f t="shared" si="1407"/>
        <v>0</v>
      </c>
      <c r="AG3002" s="31">
        <f t="shared" si="1408"/>
        <v>9633.9158584039487</v>
      </c>
      <c r="AH3002" s="48">
        <f t="shared" si="1409"/>
        <v>4</v>
      </c>
      <c r="AI3002" s="33">
        <f t="shared" si="1410"/>
        <v>20000</v>
      </c>
      <c r="AJ3002" s="33">
        <f t="shared" si="1411"/>
        <v>65000</v>
      </c>
      <c r="AK3002" s="33">
        <f t="shared" si="1412"/>
        <v>9633.9158584039487</v>
      </c>
      <c r="AL3002" s="33">
        <f t="shared" si="1413"/>
        <v>2171.6265878369031</v>
      </c>
      <c r="AM3002" s="34">
        <f t="shared" si="1414"/>
        <v>2171.6265878369031</v>
      </c>
    </row>
    <row r="3003" spans="1:39" ht="15" customHeight="1" x14ac:dyDescent="0.3">
      <c r="A3003" s="166" t="s">
        <v>5437</v>
      </c>
      <c r="B3003" s="99">
        <v>17582</v>
      </c>
      <c r="C3003" s="99">
        <v>92381</v>
      </c>
      <c r="D3003" s="165">
        <v>45386</v>
      </c>
      <c r="E3003" s="165">
        <v>45540</v>
      </c>
      <c r="F3003" s="166">
        <v>2</v>
      </c>
      <c r="G3003" s="178">
        <v>1.35</v>
      </c>
      <c r="H3003" s="181">
        <v>0.25</v>
      </c>
      <c r="I3003" s="180">
        <v>7.7499999999999999E-2</v>
      </c>
      <c r="J3003" s="21">
        <f t="shared" ref="J3003:J3066" si="1415">MAX(0, F3003-G3003)</f>
        <v>0.64999999999999991</v>
      </c>
      <c r="K3003" s="21" t="str">
        <f t="shared" ref="K3003:K3066" si="1416">IF(
  AND(
    E3003 &gt;= D3003-10,
    E3003 &lt;= DATE(2028,6,30),
    J3003 &gt; 0
  ),
  "Y",
  "N"
)</f>
        <v>Y</v>
      </c>
      <c r="L3003" s="37" t="str">
        <f t="shared" ref="L3003:L3066" si="1417">IF(
  J3003=0,
  0,
  IF(
    K3003="Y",
    "NA",
    MAX(0, 65000-C3003)
  )
)</f>
        <v>NA</v>
      </c>
      <c r="M3003" s="8" t="str">
        <f t="shared" ref="M3003:M3066" si="1418">IF(AND(K3003="Y",J3003&gt;0),"Y","N")</f>
        <v>Y</v>
      </c>
      <c r="N3003" s="42">
        <f t="shared" ref="N3003:N3066" si="1419">ROUNDUP(J3003/H3003, 0)</f>
        <v>3</v>
      </c>
      <c r="O3003" s="43">
        <f t="shared" ref="O3003:O3066" si="1420">IF(
  N3003=0,
  0,
  IF(
    M3003="Y",
    200000,
    20000
  )
)</f>
        <v>200000</v>
      </c>
      <c r="P3003" s="43" t="str">
        <f t="shared" ref="P3003:P3066" si="1421">IF(
  N3003=0,
  0,
  IF(
    M3003="Y",
    "NA",
    MAX(0, 65000)
  )
)</f>
        <v>NA</v>
      </c>
      <c r="Q3003" s="24">
        <f t="shared" ref="Q3003:Q3066" si="1422">IF(
  N3003=0,
  0,
  MAX(0, MIN(B3003*(1+I3003), O3003, L3003))
)</f>
        <v>18944.605</v>
      </c>
      <c r="R3003" s="43">
        <f t="shared" ref="R3003:R3066" si="1423">IF(
  N3003=0,
  0,
  MAX(0, (B3003*(1+I3003))-Q3003)
)</f>
        <v>0</v>
      </c>
      <c r="S3003" s="24">
        <f t="shared" ref="S3003:S3066" si="1424">IF(
    M3003="Y",
    1000000,
    MAX(0, 65000-C3003-Q3003)
  )</f>
        <v>1000000</v>
      </c>
      <c r="T3003" s="25" t="str">
        <f t="shared" ref="T3003:T3066" si="1425">IF(AND(K3003="Y",J3003&gt;1),"Y","N")</f>
        <v>N</v>
      </c>
      <c r="U3003" s="44">
        <f t="shared" ref="U3003:U3066" si="1426">MAX(0,(N3003-1))</f>
        <v>2</v>
      </c>
      <c r="V3003" s="45">
        <f t="shared" ref="V3003:V3066" si="1427">IF(
  U3003=0,
  0,
  IF(
    T3003="Y",
    200000,
    20000
  )
)</f>
        <v>20000</v>
      </c>
      <c r="W3003" s="45">
        <f t="shared" ref="W3003:W3066" si="1428">IF(
  U3003=0,
  0,
  IF(
    T3003="Y",
    1000000,
    MAX(0, 65000)
  )
)</f>
        <v>65000</v>
      </c>
      <c r="X3003" s="28">
        <f t="shared" ref="X3003:X3066" si="1429">IF(
  U3003=0,
  0,
  MAX(0, MIN(B3003*(1+I3003)*(1+I3003), V3003, S3003, (W3003-C3003))
)
)</f>
        <v>0</v>
      </c>
      <c r="Y3003" s="28">
        <f t="shared" ref="Y3003:Y3066" si="1430">IF(
  U3003=0,
  0,
  MAX(0, (B3003*(1+I3003)*(1+I3003)-X3003)
)
)</f>
        <v>20412.811887499996</v>
      </c>
      <c r="Z3003" s="45">
        <f t="shared" ref="Z3003:Z3066" si="1431">IF(
    T3003="Y",
    "NA",
    MAX(0, W3003-C3003-Q3003-X3003)
  )</f>
        <v>0</v>
      </c>
      <c r="AA3003" s="29" t="str">
        <f t="shared" ref="AA3003:AA3066" si="1432">IF(AND(K3003="Y",J3003&gt;2),"Y","N")</f>
        <v>N</v>
      </c>
      <c r="AB3003" s="46">
        <f t="shared" ref="AB3003:AB3066" si="1433">MAX(0,(U3003-1))</f>
        <v>1</v>
      </c>
      <c r="AC3003" s="31">
        <f t="shared" ref="AC3003:AC3066" si="1434">IF(
  AB3003=0,
  0,
  IF(
    AA3003="Y",
    200000,
    20000
  )
)</f>
        <v>20000</v>
      </c>
      <c r="AD3003" s="31">
        <f t="shared" ref="AD3003:AD3066" si="1435">IF(
  AB3003=0,
  0,
  IF(
    AA3003="Y",
    1000000,
    MAX(0, 65000)
  )
)</f>
        <v>65000</v>
      </c>
      <c r="AE3003" s="31">
        <f t="shared" ref="AE3003:AE3066" si="1436">IF(
  AB3003=0,
  0,
  MAX(0, MIN(B3003*(1+I3003)*(1+I3003)*(1+I3003), AC3003, Z3003))
)</f>
        <v>0</v>
      </c>
      <c r="AF3003" s="47">
        <f t="shared" ref="AF3003:AF3066" si="1437">IF(
  AB3003=0,
  0,
  MAX(0, (B3003*(1+I3003)*(1+I3003)*(1+I3003)-AE3003)
)
)</f>
        <v>21994.804808781246</v>
      </c>
      <c r="AG3003" s="31">
        <f t="shared" ref="AG3003:AG3066" si="1438">IF(
    AA3003="Y",
    "NA",
    MAX(0, AD3003-C3003-Q3003-X3003-AE3003)
  )</f>
        <v>0</v>
      </c>
      <c r="AH3003" s="48">
        <f t="shared" si="1409"/>
        <v>0</v>
      </c>
      <c r="AI3003" s="33">
        <f t="shared" si="1410"/>
        <v>0</v>
      </c>
      <c r="AJ3003" s="33">
        <f t="shared" si="1411"/>
        <v>0</v>
      </c>
      <c r="AK3003" s="33">
        <f t="shared" si="1412"/>
        <v>0</v>
      </c>
      <c r="AL3003" s="33">
        <f t="shared" si="1413"/>
        <v>0</v>
      </c>
      <c r="AM3003" s="34">
        <f t="shared" si="1414"/>
        <v>42407.616696281242</v>
      </c>
    </row>
    <row r="3004" spans="1:39" ht="15" customHeight="1" x14ac:dyDescent="0.3">
      <c r="A3004" s="166" t="s">
        <v>5438</v>
      </c>
      <c r="B3004" s="99">
        <v>12170</v>
      </c>
      <c r="C3004" s="99">
        <v>45223</v>
      </c>
      <c r="D3004" s="165">
        <v>44558</v>
      </c>
      <c r="E3004" s="165">
        <v>44853</v>
      </c>
      <c r="F3004" s="166">
        <v>4</v>
      </c>
      <c r="G3004" s="178">
        <v>0.3</v>
      </c>
      <c r="H3004" s="181">
        <v>0.5</v>
      </c>
      <c r="I3004" s="180">
        <v>7.9200000000000007E-2</v>
      </c>
      <c r="J3004" s="21">
        <f t="shared" si="1415"/>
        <v>3.7</v>
      </c>
      <c r="K3004" s="21" t="str">
        <f t="shared" si="1416"/>
        <v>Y</v>
      </c>
      <c r="L3004" s="37" t="str">
        <f t="shared" si="1417"/>
        <v>NA</v>
      </c>
      <c r="M3004" s="8" t="str">
        <f t="shared" si="1418"/>
        <v>Y</v>
      </c>
      <c r="N3004" s="42">
        <f t="shared" si="1419"/>
        <v>8</v>
      </c>
      <c r="O3004" s="43">
        <f t="shared" si="1420"/>
        <v>200000</v>
      </c>
      <c r="P3004" s="43" t="str">
        <f t="shared" si="1421"/>
        <v>NA</v>
      </c>
      <c r="Q3004" s="24">
        <f t="shared" si="1422"/>
        <v>13133.864</v>
      </c>
      <c r="R3004" s="43">
        <f t="shared" si="1423"/>
        <v>0</v>
      </c>
      <c r="S3004" s="24">
        <f t="shared" si="1424"/>
        <v>1000000</v>
      </c>
      <c r="T3004" s="25" t="str">
        <f t="shared" si="1425"/>
        <v>Y</v>
      </c>
      <c r="U3004" s="44">
        <f t="shared" si="1426"/>
        <v>7</v>
      </c>
      <c r="V3004" s="45">
        <f t="shared" si="1427"/>
        <v>200000</v>
      </c>
      <c r="W3004" s="45">
        <f t="shared" si="1428"/>
        <v>1000000</v>
      </c>
      <c r="X3004" s="28">
        <f t="shared" si="1429"/>
        <v>14174.066028799998</v>
      </c>
      <c r="Y3004" s="28">
        <f t="shared" si="1430"/>
        <v>0</v>
      </c>
      <c r="Z3004" s="45" t="str">
        <f t="shared" si="1431"/>
        <v>NA</v>
      </c>
      <c r="AA3004" s="29" t="str">
        <f t="shared" si="1432"/>
        <v>Y</v>
      </c>
      <c r="AB3004" s="46">
        <f t="shared" si="1433"/>
        <v>6</v>
      </c>
      <c r="AC3004" s="31">
        <f t="shared" si="1434"/>
        <v>200000</v>
      </c>
      <c r="AD3004" s="31">
        <f t="shared" si="1435"/>
        <v>1000000</v>
      </c>
      <c r="AE3004" s="31">
        <f t="shared" si="1436"/>
        <v>15296.652058280957</v>
      </c>
      <c r="AF3004" s="47">
        <f t="shared" si="1437"/>
        <v>0</v>
      </c>
      <c r="AG3004" s="31" t="str">
        <f t="shared" si="1438"/>
        <v>NA</v>
      </c>
      <c r="AH3004" s="48">
        <f t="shared" si="1409"/>
        <v>5</v>
      </c>
      <c r="AI3004" s="33">
        <f t="shared" si="1410"/>
        <v>20000</v>
      </c>
      <c r="AJ3004" s="33">
        <f t="shared" si="1411"/>
        <v>65000</v>
      </c>
      <c r="AK3004" s="33">
        <f t="shared" si="1412"/>
        <v>16508.146901296808</v>
      </c>
      <c r="AL3004" s="33">
        <f t="shared" si="1413"/>
        <v>0</v>
      </c>
      <c r="AM3004" s="34">
        <f t="shared" si="1414"/>
        <v>0</v>
      </c>
    </row>
    <row r="3005" spans="1:39" ht="15" customHeight="1" x14ac:dyDescent="0.3">
      <c r="A3005" s="166" t="s">
        <v>5439</v>
      </c>
      <c r="B3005" s="99">
        <v>9369</v>
      </c>
      <c r="C3005" s="99">
        <v>80270</v>
      </c>
      <c r="D3005" s="165">
        <v>44837</v>
      </c>
      <c r="E3005" s="165">
        <v>45138</v>
      </c>
      <c r="F3005" s="166">
        <v>4</v>
      </c>
      <c r="G3005" s="178">
        <v>3.81</v>
      </c>
      <c r="H3005" s="181">
        <v>1</v>
      </c>
      <c r="I3005" s="180">
        <v>5.79E-2</v>
      </c>
      <c r="J3005" s="21">
        <f t="shared" si="1415"/>
        <v>0.18999999999999995</v>
      </c>
      <c r="K3005" s="21" t="str">
        <f t="shared" si="1416"/>
        <v>Y</v>
      </c>
      <c r="L3005" s="37" t="str">
        <f t="shared" si="1417"/>
        <v>NA</v>
      </c>
      <c r="M3005" s="8" t="str">
        <f t="shared" si="1418"/>
        <v>Y</v>
      </c>
      <c r="N3005" s="42">
        <f t="shared" si="1419"/>
        <v>1</v>
      </c>
      <c r="O3005" s="43">
        <f t="shared" si="1420"/>
        <v>200000</v>
      </c>
      <c r="P3005" s="43" t="str">
        <f t="shared" si="1421"/>
        <v>NA</v>
      </c>
      <c r="Q3005" s="24">
        <f t="shared" si="1422"/>
        <v>9911.4651000000013</v>
      </c>
      <c r="R3005" s="43">
        <f t="shared" si="1423"/>
        <v>0</v>
      </c>
      <c r="S3005" s="24">
        <f t="shared" si="1424"/>
        <v>1000000</v>
      </c>
      <c r="T3005" s="25" t="str">
        <f t="shared" si="1425"/>
        <v>N</v>
      </c>
      <c r="U3005" s="44">
        <f t="shared" si="1426"/>
        <v>0</v>
      </c>
      <c r="V3005" s="45">
        <f t="shared" si="1427"/>
        <v>0</v>
      </c>
      <c r="W3005" s="45">
        <f t="shared" si="1428"/>
        <v>0</v>
      </c>
      <c r="X3005" s="28">
        <f t="shared" si="1429"/>
        <v>0</v>
      </c>
      <c r="Y3005" s="28">
        <f t="shared" si="1430"/>
        <v>0</v>
      </c>
      <c r="Z3005" s="45">
        <f t="shared" si="1431"/>
        <v>0</v>
      </c>
      <c r="AA3005" s="29" t="str">
        <f t="shared" si="1432"/>
        <v>N</v>
      </c>
      <c r="AB3005" s="46">
        <f t="shared" si="1433"/>
        <v>0</v>
      </c>
      <c r="AC3005" s="31">
        <f t="shared" si="1434"/>
        <v>0</v>
      </c>
      <c r="AD3005" s="31">
        <f t="shared" si="1435"/>
        <v>0</v>
      </c>
      <c r="AE3005" s="31">
        <f t="shared" si="1436"/>
        <v>0</v>
      </c>
      <c r="AF3005" s="47">
        <f t="shared" si="1437"/>
        <v>0</v>
      </c>
      <c r="AG3005" s="31">
        <f t="shared" si="1438"/>
        <v>0</v>
      </c>
      <c r="AH3005" s="48">
        <f t="shared" si="1409"/>
        <v>0</v>
      </c>
      <c r="AI3005" s="33">
        <f t="shared" si="1410"/>
        <v>0</v>
      </c>
      <c r="AJ3005" s="33">
        <f t="shared" si="1411"/>
        <v>0</v>
      </c>
      <c r="AK3005" s="33">
        <f t="shared" si="1412"/>
        <v>0</v>
      </c>
      <c r="AL3005" s="33">
        <f t="shared" si="1413"/>
        <v>0</v>
      </c>
      <c r="AM3005" s="34">
        <f t="shared" si="1414"/>
        <v>0</v>
      </c>
    </row>
    <row r="3006" spans="1:39" ht="15" customHeight="1" x14ac:dyDescent="0.3">
      <c r="A3006" s="166" t="s">
        <v>5440</v>
      </c>
      <c r="B3006" s="99">
        <v>22952</v>
      </c>
      <c r="C3006" s="99">
        <v>91398</v>
      </c>
      <c r="D3006" s="165">
        <v>45879</v>
      </c>
      <c r="E3006" s="165">
        <v>46152</v>
      </c>
      <c r="F3006" s="166">
        <v>4</v>
      </c>
      <c r="G3006" s="178">
        <v>1.1100000000000001</v>
      </c>
      <c r="H3006" s="181">
        <v>0.5</v>
      </c>
      <c r="I3006" s="180">
        <v>7.3800000000000004E-2</v>
      </c>
      <c r="J3006" s="21">
        <f t="shared" si="1415"/>
        <v>2.8899999999999997</v>
      </c>
      <c r="K3006" s="21" t="str">
        <f t="shared" si="1416"/>
        <v>Y</v>
      </c>
      <c r="L3006" s="37" t="str">
        <f t="shared" si="1417"/>
        <v>NA</v>
      </c>
      <c r="M3006" s="8" t="str">
        <f t="shared" si="1418"/>
        <v>Y</v>
      </c>
      <c r="N3006" s="42">
        <f t="shared" si="1419"/>
        <v>6</v>
      </c>
      <c r="O3006" s="43">
        <f t="shared" si="1420"/>
        <v>200000</v>
      </c>
      <c r="P3006" s="43" t="str">
        <f t="shared" si="1421"/>
        <v>NA</v>
      </c>
      <c r="Q3006" s="24">
        <f t="shared" si="1422"/>
        <v>24645.857600000003</v>
      </c>
      <c r="R3006" s="43">
        <f t="shared" si="1423"/>
        <v>0</v>
      </c>
      <c r="S3006" s="24">
        <f t="shared" si="1424"/>
        <v>1000000</v>
      </c>
      <c r="T3006" s="25" t="str">
        <f t="shared" si="1425"/>
        <v>Y</v>
      </c>
      <c r="U3006" s="44">
        <f t="shared" si="1426"/>
        <v>5</v>
      </c>
      <c r="V3006" s="45">
        <f t="shared" si="1427"/>
        <v>200000</v>
      </c>
      <c r="W3006" s="45">
        <f t="shared" si="1428"/>
        <v>1000000</v>
      </c>
      <c r="X3006" s="28">
        <f t="shared" si="1429"/>
        <v>26464.721890880006</v>
      </c>
      <c r="Y3006" s="28">
        <f t="shared" si="1430"/>
        <v>0</v>
      </c>
      <c r="Z3006" s="45" t="str">
        <f t="shared" si="1431"/>
        <v>NA</v>
      </c>
      <c r="AA3006" s="29" t="str">
        <f t="shared" si="1432"/>
        <v>Y</v>
      </c>
      <c r="AB3006" s="46">
        <f t="shared" si="1433"/>
        <v>4</v>
      </c>
      <c r="AC3006" s="31">
        <f t="shared" si="1434"/>
        <v>200000</v>
      </c>
      <c r="AD3006" s="31">
        <f t="shared" si="1435"/>
        <v>1000000</v>
      </c>
      <c r="AE3006" s="31">
        <f t="shared" si="1436"/>
        <v>28417.818366426953</v>
      </c>
      <c r="AF3006" s="47">
        <f t="shared" si="1437"/>
        <v>0</v>
      </c>
      <c r="AG3006" s="31" t="str">
        <f t="shared" si="1438"/>
        <v>NA</v>
      </c>
      <c r="AH3006" s="48">
        <f t="shared" si="1409"/>
        <v>3</v>
      </c>
      <c r="AI3006" s="33">
        <f t="shared" si="1410"/>
        <v>20000</v>
      </c>
      <c r="AJ3006" s="33">
        <f t="shared" si="1411"/>
        <v>65000</v>
      </c>
      <c r="AK3006" s="33">
        <f t="shared" si="1412"/>
        <v>20000</v>
      </c>
      <c r="AL3006" s="33">
        <f t="shared" si="1413"/>
        <v>10515.053361869264</v>
      </c>
      <c r="AM3006" s="34">
        <f t="shared" si="1414"/>
        <v>10515.053361869264</v>
      </c>
    </row>
    <row r="3007" spans="1:39" ht="15" customHeight="1" x14ac:dyDescent="0.3">
      <c r="A3007" s="166" t="s">
        <v>5441</v>
      </c>
      <c r="B3007" s="99">
        <v>20879</v>
      </c>
      <c r="C3007" s="99">
        <v>62237</v>
      </c>
      <c r="D3007" s="165">
        <v>45642</v>
      </c>
      <c r="E3007" s="165">
        <v>45897</v>
      </c>
      <c r="F3007" s="166">
        <v>2</v>
      </c>
      <c r="G3007" s="178">
        <v>1.46</v>
      </c>
      <c r="H3007" s="181">
        <v>0.5</v>
      </c>
      <c r="I3007" s="180">
        <v>3.4000000000000002E-2</v>
      </c>
      <c r="J3007" s="21">
        <f t="shared" si="1415"/>
        <v>0.54</v>
      </c>
      <c r="K3007" s="21" t="str">
        <f t="shared" si="1416"/>
        <v>Y</v>
      </c>
      <c r="L3007" s="37" t="str">
        <f t="shared" si="1417"/>
        <v>NA</v>
      </c>
      <c r="M3007" s="8" t="str">
        <f t="shared" si="1418"/>
        <v>Y</v>
      </c>
      <c r="N3007" s="42">
        <f t="shared" si="1419"/>
        <v>2</v>
      </c>
      <c r="O3007" s="43">
        <f t="shared" si="1420"/>
        <v>200000</v>
      </c>
      <c r="P3007" s="43" t="str">
        <f t="shared" si="1421"/>
        <v>NA</v>
      </c>
      <c r="Q3007" s="24">
        <f t="shared" si="1422"/>
        <v>21588.886000000002</v>
      </c>
      <c r="R3007" s="43">
        <f t="shared" si="1423"/>
        <v>0</v>
      </c>
      <c r="S3007" s="24">
        <f t="shared" si="1424"/>
        <v>1000000</v>
      </c>
      <c r="T3007" s="25" t="str">
        <f t="shared" si="1425"/>
        <v>N</v>
      </c>
      <c r="U3007" s="44">
        <f t="shared" si="1426"/>
        <v>1</v>
      </c>
      <c r="V3007" s="45">
        <f t="shared" si="1427"/>
        <v>20000</v>
      </c>
      <c r="W3007" s="45">
        <f t="shared" si="1428"/>
        <v>65000</v>
      </c>
      <c r="X3007" s="28">
        <f t="shared" si="1429"/>
        <v>2763</v>
      </c>
      <c r="Y3007" s="28">
        <f t="shared" si="1430"/>
        <v>19559.908124000001</v>
      </c>
      <c r="Z3007" s="45">
        <f t="shared" si="1431"/>
        <v>0</v>
      </c>
      <c r="AA3007" s="29" t="str">
        <f t="shared" si="1432"/>
        <v>N</v>
      </c>
      <c r="AB3007" s="46">
        <f t="shared" si="1433"/>
        <v>0</v>
      </c>
      <c r="AC3007" s="31">
        <f t="shared" si="1434"/>
        <v>0</v>
      </c>
      <c r="AD3007" s="31">
        <f t="shared" si="1435"/>
        <v>0</v>
      </c>
      <c r="AE3007" s="31">
        <f t="shared" si="1436"/>
        <v>0</v>
      </c>
      <c r="AF3007" s="47">
        <f t="shared" si="1437"/>
        <v>0</v>
      </c>
      <c r="AG3007" s="31">
        <f t="shared" si="1438"/>
        <v>0</v>
      </c>
      <c r="AH3007" s="48">
        <f t="shared" si="1409"/>
        <v>0</v>
      </c>
      <c r="AI3007" s="33">
        <f t="shared" si="1410"/>
        <v>0</v>
      </c>
      <c r="AJ3007" s="33">
        <f t="shared" si="1411"/>
        <v>0</v>
      </c>
      <c r="AK3007" s="33">
        <f t="shared" si="1412"/>
        <v>0</v>
      </c>
      <c r="AL3007" s="33">
        <f t="shared" si="1413"/>
        <v>0</v>
      </c>
      <c r="AM3007" s="34">
        <f t="shared" si="1414"/>
        <v>19559.908124000001</v>
      </c>
    </row>
    <row r="3008" spans="1:39" ht="15" customHeight="1" x14ac:dyDescent="0.3">
      <c r="A3008" s="166" t="s">
        <v>5442</v>
      </c>
      <c r="B3008" s="99">
        <v>7640</v>
      </c>
      <c r="C3008" s="99">
        <v>35776</v>
      </c>
      <c r="D3008" s="165">
        <v>45896</v>
      </c>
      <c r="E3008" s="165">
        <v>46044</v>
      </c>
      <c r="F3008" s="166">
        <v>4</v>
      </c>
      <c r="G3008" s="178">
        <v>2.81</v>
      </c>
      <c r="H3008" s="181">
        <v>0.5</v>
      </c>
      <c r="I3008" s="180">
        <v>1.95E-2</v>
      </c>
      <c r="J3008" s="21">
        <f t="shared" si="1415"/>
        <v>1.19</v>
      </c>
      <c r="K3008" s="21" t="str">
        <f t="shared" si="1416"/>
        <v>Y</v>
      </c>
      <c r="L3008" s="37" t="str">
        <f t="shared" si="1417"/>
        <v>NA</v>
      </c>
      <c r="M3008" s="8" t="str">
        <f t="shared" si="1418"/>
        <v>Y</v>
      </c>
      <c r="N3008" s="42">
        <f t="shared" si="1419"/>
        <v>3</v>
      </c>
      <c r="O3008" s="43">
        <f t="shared" si="1420"/>
        <v>200000</v>
      </c>
      <c r="P3008" s="43" t="str">
        <f t="shared" si="1421"/>
        <v>NA</v>
      </c>
      <c r="Q3008" s="24">
        <f t="shared" si="1422"/>
        <v>7788.9800000000005</v>
      </c>
      <c r="R3008" s="43">
        <f t="shared" si="1423"/>
        <v>0</v>
      </c>
      <c r="S3008" s="24">
        <f t="shared" si="1424"/>
        <v>1000000</v>
      </c>
      <c r="T3008" s="25" t="str">
        <f t="shared" si="1425"/>
        <v>Y</v>
      </c>
      <c r="U3008" s="44">
        <f t="shared" si="1426"/>
        <v>2</v>
      </c>
      <c r="V3008" s="45">
        <f t="shared" si="1427"/>
        <v>200000</v>
      </c>
      <c r="W3008" s="45">
        <f t="shared" si="1428"/>
        <v>1000000</v>
      </c>
      <c r="X3008" s="28">
        <f t="shared" si="1429"/>
        <v>7940.8651100000006</v>
      </c>
      <c r="Y3008" s="28">
        <f t="shared" si="1430"/>
        <v>0</v>
      </c>
      <c r="Z3008" s="45" t="str">
        <f t="shared" si="1431"/>
        <v>NA</v>
      </c>
      <c r="AA3008" s="29" t="str">
        <f t="shared" si="1432"/>
        <v>N</v>
      </c>
      <c r="AB3008" s="46">
        <f t="shared" si="1433"/>
        <v>1</v>
      </c>
      <c r="AC3008" s="31">
        <f t="shared" si="1434"/>
        <v>20000</v>
      </c>
      <c r="AD3008" s="31">
        <f t="shared" si="1435"/>
        <v>65000</v>
      </c>
      <c r="AE3008" s="31">
        <f t="shared" si="1436"/>
        <v>8095.7119796450015</v>
      </c>
      <c r="AF3008" s="47">
        <f t="shared" si="1437"/>
        <v>0</v>
      </c>
      <c r="AG3008" s="31">
        <f t="shared" si="1438"/>
        <v>5398.4429103549983</v>
      </c>
      <c r="AH3008" s="48">
        <f t="shared" si="1409"/>
        <v>0</v>
      </c>
      <c r="AI3008" s="33">
        <f t="shared" si="1410"/>
        <v>0</v>
      </c>
      <c r="AJ3008" s="33">
        <f t="shared" si="1411"/>
        <v>0</v>
      </c>
      <c r="AK3008" s="33">
        <f t="shared" si="1412"/>
        <v>0</v>
      </c>
      <c r="AL3008" s="33">
        <f t="shared" si="1413"/>
        <v>0</v>
      </c>
      <c r="AM3008" s="34">
        <f t="shared" si="1414"/>
        <v>0</v>
      </c>
    </row>
    <row r="3009" spans="1:39" ht="15" customHeight="1" x14ac:dyDescent="0.3">
      <c r="A3009" s="166" t="s">
        <v>5443</v>
      </c>
      <c r="B3009" s="99">
        <v>22780</v>
      </c>
      <c r="C3009" s="99">
        <v>93849</v>
      </c>
      <c r="D3009" s="165">
        <v>45353</v>
      </c>
      <c r="E3009" s="165">
        <v>45414</v>
      </c>
      <c r="F3009" s="166">
        <v>2</v>
      </c>
      <c r="G3009" s="178">
        <v>1.68</v>
      </c>
      <c r="H3009" s="181">
        <v>1</v>
      </c>
      <c r="I3009" s="180">
        <v>7.8299999999999995E-2</v>
      </c>
      <c r="J3009" s="21">
        <f t="shared" si="1415"/>
        <v>0.32000000000000006</v>
      </c>
      <c r="K3009" s="21" t="str">
        <f t="shared" si="1416"/>
        <v>Y</v>
      </c>
      <c r="L3009" s="37" t="str">
        <f t="shared" si="1417"/>
        <v>NA</v>
      </c>
      <c r="M3009" s="8" t="str">
        <f t="shared" si="1418"/>
        <v>Y</v>
      </c>
      <c r="N3009" s="42">
        <f t="shared" si="1419"/>
        <v>1</v>
      </c>
      <c r="O3009" s="43">
        <f t="shared" si="1420"/>
        <v>200000</v>
      </c>
      <c r="P3009" s="43" t="str">
        <f t="shared" si="1421"/>
        <v>NA</v>
      </c>
      <c r="Q3009" s="24">
        <f t="shared" si="1422"/>
        <v>24563.673999999999</v>
      </c>
      <c r="R3009" s="43">
        <f t="shared" si="1423"/>
        <v>0</v>
      </c>
      <c r="S3009" s="24">
        <f t="shared" si="1424"/>
        <v>1000000</v>
      </c>
      <c r="T3009" s="25" t="str">
        <f t="shared" si="1425"/>
        <v>N</v>
      </c>
      <c r="U3009" s="44">
        <f t="shared" si="1426"/>
        <v>0</v>
      </c>
      <c r="V3009" s="45">
        <f t="shared" si="1427"/>
        <v>0</v>
      </c>
      <c r="W3009" s="45">
        <f t="shared" si="1428"/>
        <v>0</v>
      </c>
      <c r="X3009" s="28">
        <f t="shared" si="1429"/>
        <v>0</v>
      </c>
      <c r="Y3009" s="28">
        <f t="shared" si="1430"/>
        <v>0</v>
      </c>
      <c r="Z3009" s="45">
        <f t="shared" si="1431"/>
        <v>0</v>
      </c>
      <c r="AA3009" s="29" t="str">
        <f t="shared" si="1432"/>
        <v>N</v>
      </c>
      <c r="AB3009" s="46">
        <f t="shared" si="1433"/>
        <v>0</v>
      </c>
      <c r="AC3009" s="31">
        <f t="shared" si="1434"/>
        <v>0</v>
      </c>
      <c r="AD3009" s="31">
        <f t="shared" si="1435"/>
        <v>0</v>
      </c>
      <c r="AE3009" s="31">
        <f t="shared" si="1436"/>
        <v>0</v>
      </c>
      <c r="AF3009" s="47">
        <f t="shared" si="1437"/>
        <v>0</v>
      </c>
      <c r="AG3009" s="31">
        <f t="shared" si="1438"/>
        <v>0</v>
      </c>
      <c r="AH3009" s="48">
        <f t="shared" ref="AH3009:AH3072" si="1439">MAX(0,(AB3009-1))</f>
        <v>0</v>
      </c>
      <c r="AI3009" s="33">
        <f t="shared" ref="AI3009:AI3072" si="1440">IF(
  AH3009=0,
  0,
     20000
  )</f>
        <v>0</v>
      </c>
      <c r="AJ3009" s="33">
        <f t="shared" ref="AJ3009:AJ3072" si="1441">IF(
  AH3009=0,
  0,
    MAX(0, 65000)
  )</f>
        <v>0</v>
      </c>
      <c r="AK3009" s="33">
        <f t="shared" ref="AK3009:AK3072" si="1442">IF(
  AH3009=0,
  0,
  MAX(0, MIN(B3009*(1+I3009)*(1+I3009)*(1+I3009)*(1+I3009), AI3009, AG3009))
)</f>
        <v>0</v>
      </c>
      <c r="AL3009" s="33">
        <f t="shared" ref="AL3009:AL3072" si="1443">IF(
  AH3009=0,
  0,
  MAX(0, (B3009*(1+I3009)*(1+I3009)*(1+I3009)*(1+I3009)-AK3009)
)
)</f>
        <v>0</v>
      </c>
      <c r="AM3009" s="34">
        <f t="shared" si="1414"/>
        <v>0</v>
      </c>
    </row>
    <row r="3010" spans="1:39" ht="15" customHeight="1" x14ac:dyDescent="0.3">
      <c r="A3010" s="166" t="s">
        <v>5444</v>
      </c>
      <c r="B3010" s="99">
        <v>23864</v>
      </c>
      <c r="C3010" s="99">
        <v>83721</v>
      </c>
      <c r="D3010" s="165">
        <v>45228</v>
      </c>
      <c r="E3010" s="165">
        <v>45261</v>
      </c>
      <c r="F3010" s="166">
        <v>4</v>
      </c>
      <c r="G3010" s="178">
        <v>1.26</v>
      </c>
      <c r="H3010" s="181">
        <v>1</v>
      </c>
      <c r="I3010" s="180">
        <v>7.4700000000000003E-2</v>
      </c>
      <c r="J3010" s="21">
        <f t="shared" si="1415"/>
        <v>2.74</v>
      </c>
      <c r="K3010" s="21" t="str">
        <f t="shared" si="1416"/>
        <v>Y</v>
      </c>
      <c r="L3010" s="37" t="str">
        <f t="shared" si="1417"/>
        <v>NA</v>
      </c>
      <c r="M3010" s="8" t="str">
        <f t="shared" si="1418"/>
        <v>Y</v>
      </c>
      <c r="N3010" s="42">
        <f t="shared" si="1419"/>
        <v>3</v>
      </c>
      <c r="O3010" s="43">
        <f t="shared" si="1420"/>
        <v>200000</v>
      </c>
      <c r="P3010" s="43" t="str">
        <f t="shared" si="1421"/>
        <v>NA</v>
      </c>
      <c r="Q3010" s="24">
        <f t="shared" si="1422"/>
        <v>25646.640800000001</v>
      </c>
      <c r="R3010" s="43">
        <f t="shared" si="1423"/>
        <v>0</v>
      </c>
      <c r="S3010" s="24">
        <f t="shared" si="1424"/>
        <v>1000000</v>
      </c>
      <c r="T3010" s="25" t="str">
        <f t="shared" si="1425"/>
        <v>Y</v>
      </c>
      <c r="U3010" s="44">
        <f t="shared" si="1426"/>
        <v>2</v>
      </c>
      <c r="V3010" s="45">
        <f t="shared" si="1427"/>
        <v>200000</v>
      </c>
      <c r="W3010" s="45">
        <f t="shared" si="1428"/>
        <v>1000000</v>
      </c>
      <c r="X3010" s="28">
        <f t="shared" si="1429"/>
        <v>27562.444867760001</v>
      </c>
      <c r="Y3010" s="28">
        <f t="shared" si="1430"/>
        <v>0</v>
      </c>
      <c r="Z3010" s="45" t="str">
        <f t="shared" si="1431"/>
        <v>NA</v>
      </c>
      <c r="AA3010" s="29" t="str">
        <f t="shared" si="1432"/>
        <v>Y</v>
      </c>
      <c r="AB3010" s="46">
        <f t="shared" si="1433"/>
        <v>1</v>
      </c>
      <c r="AC3010" s="31">
        <f t="shared" si="1434"/>
        <v>200000</v>
      </c>
      <c r="AD3010" s="31">
        <f t="shared" si="1435"/>
        <v>1000000</v>
      </c>
      <c r="AE3010" s="31">
        <f t="shared" si="1436"/>
        <v>29621.359499381673</v>
      </c>
      <c r="AF3010" s="47">
        <f t="shared" si="1437"/>
        <v>0</v>
      </c>
      <c r="AG3010" s="31" t="str">
        <f t="shared" si="1438"/>
        <v>NA</v>
      </c>
      <c r="AH3010" s="48">
        <f t="shared" si="1439"/>
        <v>0</v>
      </c>
      <c r="AI3010" s="33">
        <f t="shared" si="1440"/>
        <v>0</v>
      </c>
      <c r="AJ3010" s="33">
        <f t="shared" si="1441"/>
        <v>0</v>
      </c>
      <c r="AK3010" s="33">
        <f t="shared" si="1442"/>
        <v>0</v>
      </c>
      <c r="AL3010" s="33">
        <f t="shared" si="1443"/>
        <v>0</v>
      </c>
      <c r="AM3010" s="34">
        <f t="shared" si="1414"/>
        <v>0</v>
      </c>
    </row>
    <row r="3011" spans="1:39" ht="15" customHeight="1" x14ac:dyDescent="0.3">
      <c r="A3011" s="166" t="s">
        <v>5445</v>
      </c>
      <c r="B3011" s="99">
        <v>22895</v>
      </c>
      <c r="C3011" s="99">
        <v>111964</v>
      </c>
      <c r="D3011" s="165">
        <v>45753</v>
      </c>
      <c r="E3011" s="165">
        <v>46032</v>
      </c>
      <c r="F3011" s="166">
        <v>2</v>
      </c>
      <c r="G3011" s="178">
        <v>0.62</v>
      </c>
      <c r="H3011" s="181">
        <v>1</v>
      </c>
      <c r="I3011" s="180">
        <v>1.7000000000000001E-2</v>
      </c>
      <c r="J3011" s="21">
        <f t="shared" si="1415"/>
        <v>1.38</v>
      </c>
      <c r="K3011" s="21" t="str">
        <f t="shared" si="1416"/>
        <v>Y</v>
      </c>
      <c r="L3011" s="37" t="str">
        <f t="shared" si="1417"/>
        <v>NA</v>
      </c>
      <c r="M3011" s="8" t="str">
        <f t="shared" si="1418"/>
        <v>Y</v>
      </c>
      <c r="N3011" s="42">
        <f t="shared" si="1419"/>
        <v>2</v>
      </c>
      <c r="O3011" s="43">
        <f t="shared" si="1420"/>
        <v>200000</v>
      </c>
      <c r="P3011" s="43" t="str">
        <f t="shared" si="1421"/>
        <v>NA</v>
      </c>
      <c r="Q3011" s="24">
        <f t="shared" si="1422"/>
        <v>23284.214999999997</v>
      </c>
      <c r="R3011" s="43">
        <f t="shared" si="1423"/>
        <v>0</v>
      </c>
      <c r="S3011" s="24">
        <f t="shared" si="1424"/>
        <v>1000000</v>
      </c>
      <c r="T3011" s="25" t="str">
        <f t="shared" si="1425"/>
        <v>Y</v>
      </c>
      <c r="U3011" s="44">
        <f t="shared" si="1426"/>
        <v>1</v>
      </c>
      <c r="V3011" s="45">
        <f t="shared" si="1427"/>
        <v>200000</v>
      </c>
      <c r="W3011" s="45">
        <f t="shared" si="1428"/>
        <v>1000000</v>
      </c>
      <c r="X3011" s="28">
        <f t="shared" si="1429"/>
        <v>23680.046654999995</v>
      </c>
      <c r="Y3011" s="28">
        <f t="shared" si="1430"/>
        <v>0</v>
      </c>
      <c r="Z3011" s="45" t="str">
        <f t="shared" si="1431"/>
        <v>NA</v>
      </c>
      <c r="AA3011" s="29" t="str">
        <f t="shared" si="1432"/>
        <v>N</v>
      </c>
      <c r="AB3011" s="46">
        <f t="shared" si="1433"/>
        <v>0</v>
      </c>
      <c r="AC3011" s="31">
        <f t="shared" si="1434"/>
        <v>0</v>
      </c>
      <c r="AD3011" s="31">
        <f t="shared" si="1435"/>
        <v>0</v>
      </c>
      <c r="AE3011" s="31">
        <f t="shared" si="1436"/>
        <v>0</v>
      </c>
      <c r="AF3011" s="47">
        <f t="shared" si="1437"/>
        <v>0</v>
      </c>
      <c r="AG3011" s="31">
        <f t="shared" si="1438"/>
        <v>0</v>
      </c>
      <c r="AH3011" s="48">
        <f t="shared" si="1439"/>
        <v>0</v>
      </c>
      <c r="AI3011" s="33">
        <f t="shared" si="1440"/>
        <v>0</v>
      </c>
      <c r="AJ3011" s="33">
        <f t="shared" si="1441"/>
        <v>0</v>
      </c>
      <c r="AK3011" s="33">
        <f t="shared" si="1442"/>
        <v>0</v>
      </c>
      <c r="AL3011" s="33">
        <f t="shared" si="1443"/>
        <v>0</v>
      </c>
      <c r="AM3011" s="34">
        <f t="shared" ref="AM3011:AM3074" si="1444">R3011+Y3011+AF3011+AL3011</f>
        <v>0</v>
      </c>
    </row>
    <row r="3012" spans="1:39" ht="15" customHeight="1" x14ac:dyDescent="0.3">
      <c r="A3012" s="166" t="s">
        <v>5446</v>
      </c>
      <c r="B3012" s="99">
        <v>10408</v>
      </c>
      <c r="C3012" s="99">
        <v>81669</v>
      </c>
      <c r="D3012" s="165">
        <v>45943</v>
      </c>
      <c r="E3012" s="165">
        <v>46291</v>
      </c>
      <c r="F3012" s="166">
        <v>2</v>
      </c>
      <c r="G3012" s="178">
        <v>1.82</v>
      </c>
      <c r="H3012" s="181">
        <v>0.25</v>
      </c>
      <c r="I3012" s="180">
        <v>2.0899999999999998E-2</v>
      </c>
      <c r="J3012" s="21">
        <f t="shared" si="1415"/>
        <v>0.17999999999999994</v>
      </c>
      <c r="K3012" s="21" t="str">
        <f t="shared" si="1416"/>
        <v>Y</v>
      </c>
      <c r="L3012" s="37" t="str">
        <f t="shared" si="1417"/>
        <v>NA</v>
      </c>
      <c r="M3012" s="8" t="str">
        <f t="shared" si="1418"/>
        <v>Y</v>
      </c>
      <c r="N3012" s="42">
        <f t="shared" si="1419"/>
        <v>1</v>
      </c>
      <c r="O3012" s="43">
        <f t="shared" si="1420"/>
        <v>200000</v>
      </c>
      <c r="P3012" s="43" t="str">
        <f t="shared" si="1421"/>
        <v>NA</v>
      </c>
      <c r="Q3012" s="24">
        <f t="shared" si="1422"/>
        <v>10625.527199999999</v>
      </c>
      <c r="R3012" s="43">
        <f t="shared" si="1423"/>
        <v>0</v>
      </c>
      <c r="S3012" s="24">
        <f t="shared" si="1424"/>
        <v>1000000</v>
      </c>
      <c r="T3012" s="25" t="str">
        <f t="shared" si="1425"/>
        <v>N</v>
      </c>
      <c r="U3012" s="44">
        <f t="shared" si="1426"/>
        <v>0</v>
      </c>
      <c r="V3012" s="45">
        <f t="shared" si="1427"/>
        <v>0</v>
      </c>
      <c r="W3012" s="45">
        <f t="shared" si="1428"/>
        <v>0</v>
      </c>
      <c r="X3012" s="28">
        <f t="shared" si="1429"/>
        <v>0</v>
      </c>
      <c r="Y3012" s="28">
        <f t="shared" si="1430"/>
        <v>0</v>
      </c>
      <c r="Z3012" s="45">
        <f t="shared" si="1431"/>
        <v>0</v>
      </c>
      <c r="AA3012" s="29" t="str">
        <f t="shared" si="1432"/>
        <v>N</v>
      </c>
      <c r="AB3012" s="46">
        <f t="shared" si="1433"/>
        <v>0</v>
      </c>
      <c r="AC3012" s="31">
        <f t="shared" si="1434"/>
        <v>0</v>
      </c>
      <c r="AD3012" s="31">
        <f t="shared" si="1435"/>
        <v>0</v>
      </c>
      <c r="AE3012" s="31">
        <f t="shared" si="1436"/>
        <v>0</v>
      </c>
      <c r="AF3012" s="47">
        <f t="shared" si="1437"/>
        <v>0</v>
      </c>
      <c r="AG3012" s="31">
        <f t="shared" si="1438"/>
        <v>0</v>
      </c>
      <c r="AH3012" s="48">
        <f t="shared" si="1439"/>
        <v>0</v>
      </c>
      <c r="AI3012" s="33">
        <f t="shared" si="1440"/>
        <v>0</v>
      </c>
      <c r="AJ3012" s="33">
        <f t="shared" si="1441"/>
        <v>0</v>
      </c>
      <c r="AK3012" s="33">
        <f t="shared" si="1442"/>
        <v>0</v>
      </c>
      <c r="AL3012" s="33">
        <f t="shared" si="1443"/>
        <v>0</v>
      </c>
      <c r="AM3012" s="34">
        <f t="shared" si="1444"/>
        <v>0</v>
      </c>
    </row>
    <row r="3013" spans="1:39" ht="15" customHeight="1" x14ac:dyDescent="0.3">
      <c r="A3013" s="166" t="s">
        <v>5447</v>
      </c>
      <c r="B3013" s="99">
        <v>20128</v>
      </c>
      <c r="C3013" s="99">
        <v>53947</v>
      </c>
      <c r="D3013" s="165">
        <v>46102</v>
      </c>
      <c r="E3013" s="165">
        <v>46265</v>
      </c>
      <c r="F3013" s="166">
        <v>4</v>
      </c>
      <c r="G3013" s="178">
        <v>1.38</v>
      </c>
      <c r="H3013" s="181">
        <v>1</v>
      </c>
      <c r="I3013" s="180">
        <v>3.7900000000000003E-2</v>
      </c>
      <c r="J3013" s="21">
        <f t="shared" si="1415"/>
        <v>2.62</v>
      </c>
      <c r="K3013" s="21" t="str">
        <f t="shared" si="1416"/>
        <v>Y</v>
      </c>
      <c r="L3013" s="37" t="str">
        <f t="shared" si="1417"/>
        <v>NA</v>
      </c>
      <c r="M3013" s="8" t="str">
        <f t="shared" si="1418"/>
        <v>Y</v>
      </c>
      <c r="N3013" s="42">
        <f t="shared" si="1419"/>
        <v>3</v>
      </c>
      <c r="O3013" s="43">
        <f t="shared" si="1420"/>
        <v>200000</v>
      </c>
      <c r="P3013" s="43" t="str">
        <f t="shared" si="1421"/>
        <v>NA</v>
      </c>
      <c r="Q3013" s="24">
        <f t="shared" si="1422"/>
        <v>20890.851200000001</v>
      </c>
      <c r="R3013" s="43">
        <f t="shared" si="1423"/>
        <v>0</v>
      </c>
      <c r="S3013" s="24">
        <f t="shared" si="1424"/>
        <v>1000000</v>
      </c>
      <c r="T3013" s="25" t="str">
        <f t="shared" si="1425"/>
        <v>Y</v>
      </c>
      <c r="U3013" s="44">
        <f t="shared" si="1426"/>
        <v>2</v>
      </c>
      <c r="V3013" s="45">
        <f t="shared" si="1427"/>
        <v>200000</v>
      </c>
      <c r="W3013" s="45">
        <f t="shared" si="1428"/>
        <v>1000000</v>
      </c>
      <c r="X3013" s="28">
        <f t="shared" si="1429"/>
        <v>21682.614460480003</v>
      </c>
      <c r="Y3013" s="28">
        <f t="shared" si="1430"/>
        <v>0</v>
      </c>
      <c r="Z3013" s="45" t="str">
        <f t="shared" si="1431"/>
        <v>NA</v>
      </c>
      <c r="AA3013" s="29" t="str">
        <f t="shared" si="1432"/>
        <v>Y</v>
      </c>
      <c r="AB3013" s="46">
        <f t="shared" si="1433"/>
        <v>1</v>
      </c>
      <c r="AC3013" s="31">
        <f t="shared" si="1434"/>
        <v>200000</v>
      </c>
      <c r="AD3013" s="31">
        <f t="shared" si="1435"/>
        <v>1000000</v>
      </c>
      <c r="AE3013" s="31">
        <f t="shared" si="1436"/>
        <v>22504.385548532195</v>
      </c>
      <c r="AF3013" s="47">
        <f t="shared" si="1437"/>
        <v>0</v>
      </c>
      <c r="AG3013" s="31" t="str">
        <f t="shared" si="1438"/>
        <v>NA</v>
      </c>
      <c r="AH3013" s="48">
        <f t="shared" si="1439"/>
        <v>0</v>
      </c>
      <c r="AI3013" s="33">
        <f t="shared" si="1440"/>
        <v>0</v>
      </c>
      <c r="AJ3013" s="33">
        <f t="shared" si="1441"/>
        <v>0</v>
      </c>
      <c r="AK3013" s="33">
        <f t="shared" si="1442"/>
        <v>0</v>
      </c>
      <c r="AL3013" s="33">
        <f t="shared" si="1443"/>
        <v>0</v>
      </c>
      <c r="AM3013" s="34">
        <f t="shared" si="1444"/>
        <v>0</v>
      </c>
    </row>
    <row r="3014" spans="1:39" ht="15" customHeight="1" x14ac:dyDescent="0.3">
      <c r="A3014" s="166" t="s">
        <v>5448</v>
      </c>
      <c r="B3014" s="99">
        <v>18813</v>
      </c>
      <c r="C3014" s="99">
        <v>61878</v>
      </c>
      <c r="D3014" s="165">
        <v>44495</v>
      </c>
      <c r="E3014" s="165">
        <v>44566</v>
      </c>
      <c r="F3014" s="166">
        <v>4</v>
      </c>
      <c r="G3014" s="178">
        <v>0.18</v>
      </c>
      <c r="H3014" s="181">
        <v>0.25</v>
      </c>
      <c r="I3014" s="180">
        <v>8.5000000000000006E-2</v>
      </c>
      <c r="J3014" s="21">
        <f t="shared" si="1415"/>
        <v>3.82</v>
      </c>
      <c r="K3014" s="21" t="str">
        <f t="shared" si="1416"/>
        <v>Y</v>
      </c>
      <c r="L3014" s="37" t="str">
        <f t="shared" si="1417"/>
        <v>NA</v>
      </c>
      <c r="M3014" s="8" t="str">
        <f t="shared" si="1418"/>
        <v>Y</v>
      </c>
      <c r="N3014" s="42">
        <f t="shared" si="1419"/>
        <v>16</v>
      </c>
      <c r="O3014" s="43">
        <f t="shared" si="1420"/>
        <v>200000</v>
      </c>
      <c r="P3014" s="43" t="str">
        <f t="shared" si="1421"/>
        <v>NA</v>
      </c>
      <c r="Q3014" s="24">
        <f t="shared" si="1422"/>
        <v>20412.105</v>
      </c>
      <c r="R3014" s="43">
        <f t="shared" si="1423"/>
        <v>0</v>
      </c>
      <c r="S3014" s="24">
        <f t="shared" si="1424"/>
        <v>1000000</v>
      </c>
      <c r="T3014" s="25" t="str">
        <f t="shared" si="1425"/>
        <v>Y</v>
      </c>
      <c r="U3014" s="44">
        <f t="shared" si="1426"/>
        <v>15</v>
      </c>
      <c r="V3014" s="45">
        <f t="shared" si="1427"/>
        <v>200000</v>
      </c>
      <c r="W3014" s="45">
        <f t="shared" si="1428"/>
        <v>1000000</v>
      </c>
      <c r="X3014" s="28">
        <f t="shared" si="1429"/>
        <v>22147.133924999998</v>
      </c>
      <c r="Y3014" s="28">
        <f t="shared" si="1430"/>
        <v>0</v>
      </c>
      <c r="Z3014" s="45" t="str">
        <f t="shared" si="1431"/>
        <v>NA</v>
      </c>
      <c r="AA3014" s="29" t="str">
        <f t="shared" si="1432"/>
        <v>Y</v>
      </c>
      <c r="AB3014" s="46">
        <f t="shared" si="1433"/>
        <v>14</v>
      </c>
      <c r="AC3014" s="31">
        <f t="shared" si="1434"/>
        <v>200000</v>
      </c>
      <c r="AD3014" s="31">
        <f t="shared" si="1435"/>
        <v>1000000</v>
      </c>
      <c r="AE3014" s="31">
        <f t="shared" si="1436"/>
        <v>24029.640308624996</v>
      </c>
      <c r="AF3014" s="47">
        <f t="shared" si="1437"/>
        <v>0</v>
      </c>
      <c r="AG3014" s="31" t="str">
        <f t="shared" si="1438"/>
        <v>NA</v>
      </c>
      <c r="AH3014" s="48">
        <f t="shared" si="1439"/>
        <v>13</v>
      </c>
      <c r="AI3014" s="33">
        <f t="shared" si="1440"/>
        <v>20000</v>
      </c>
      <c r="AJ3014" s="33">
        <f t="shared" si="1441"/>
        <v>65000</v>
      </c>
      <c r="AK3014" s="33">
        <f t="shared" si="1442"/>
        <v>20000</v>
      </c>
      <c r="AL3014" s="33">
        <f t="shared" si="1443"/>
        <v>6072.1597348581199</v>
      </c>
      <c r="AM3014" s="34">
        <f t="shared" si="1444"/>
        <v>6072.1597348581199</v>
      </c>
    </row>
    <row r="3015" spans="1:39" ht="15" customHeight="1" x14ac:dyDescent="0.3">
      <c r="A3015" s="166" t="s">
        <v>5449</v>
      </c>
      <c r="B3015" s="99">
        <v>7248</v>
      </c>
      <c r="C3015" s="99">
        <v>22524</v>
      </c>
      <c r="D3015" s="165">
        <v>44660</v>
      </c>
      <c r="E3015" s="165">
        <v>44705</v>
      </c>
      <c r="F3015" s="166">
        <v>2</v>
      </c>
      <c r="G3015" s="178">
        <v>0.48</v>
      </c>
      <c r="H3015" s="181">
        <v>0.25</v>
      </c>
      <c r="I3015" s="180">
        <v>5.8500000000000003E-2</v>
      </c>
      <c r="J3015" s="21">
        <f t="shared" si="1415"/>
        <v>1.52</v>
      </c>
      <c r="K3015" s="21" t="str">
        <f t="shared" si="1416"/>
        <v>Y</v>
      </c>
      <c r="L3015" s="37" t="str">
        <f t="shared" si="1417"/>
        <v>NA</v>
      </c>
      <c r="M3015" s="8" t="str">
        <f t="shared" si="1418"/>
        <v>Y</v>
      </c>
      <c r="N3015" s="42">
        <f t="shared" si="1419"/>
        <v>7</v>
      </c>
      <c r="O3015" s="43">
        <f t="shared" si="1420"/>
        <v>200000</v>
      </c>
      <c r="P3015" s="43" t="str">
        <f t="shared" si="1421"/>
        <v>NA</v>
      </c>
      <c r="Q3015" s="24">
        <f t="shared" si="1422"/>
        <v>7672.0079999999998</v>
      </c>
      <c r="R3015" s="43">
        <f t="shared" si="1423"/>
        <v>0</v>
      </c>
      <c r="S3015" s="24">
        <f t="shared" si="1424"/>
        <v>1000000</v>
      </c>
      <c r="T3015" s="25" t="str">
        <f t="shared" si="1425"/>
        <v>Y</v>
      </c>
      <c r="U3015" s="44">
        <f t="shared" si="1426"/>
        <v>6</v>
      </c>
      <c r="V3015" s="45">
        <f t="shared" si="1427"/>
        <v>200000</v>
      </c>
      <c r="W3015" s="45">
        <f t="shared" si="1428"/>
        <v>1000000</v>
      </c>
      <c r="X3015" s="28">
        <f t="shared" si="1429"/>
        <v>8120.8204679999999</v>
      </c>
      <c r="Y3015" s="28">
        <f t="shared" si="1430"/>
        <v>0</v>
      </c>
      <c r="Z3015" s="45" t="str">
        <f t="shared" si="1431"/>
        <v>NA</v>
      </c>
      <c r="AA3015" s="29" t="str">
        <f t="shared" si="1432"/>
        <v>N</v>
      </c>
      <c r="AB3015" s="46">
        <f t="shared" si="1433"/>
        <v>5</v>
      </c>
      <c r="AC3015" s="31">
        <f t="shared" si="1434"/>
        <v>20000</v>
      </c>
      <c r="AD3015" s="31">
        <f t="shared" si="1435"/>
        <v>65000</v>
      </c>
      <c r="AE3015" s="31">
        <f t="shared" si="1436"/>
        <v>8595.8884653780005</v>
      </c>
      <c r="AF3015" s="47">
        <f t="shared" si="1437"/>
        <v>0</v>
      </c>
      <c r="AG3015" s="31">
        <f t="shared" si="1438"/>
        <v>18087.283066622</v>
      </c>
      <c r="AH3015" s="48">
        <f t="shared" si="1439"/>
        <v>4</v>
      </c>
      <c r="AI3015" s="33">
        <f t="shared" si="1440"/>
        <v>20000</v>
      </c>
      <c r="AJ3015" s="33">
        <f t="shared" si="1441"/>
        <v>65000</v>
      </c>
      <c r="AK3015" s="33">
        <f t="shared" si="1442"/>
        <v>9098.7479406026141</v>
      </c>
      <c r="AL3015" s="33">
        <f t="shared" si="1443"/>
        <v>0</v>
      </c>
      <c r="AM3015" s="34">
        <f t="shared" si="1444"/>
        <v>0</v>
      </c>
    </row>
    <row r="3016" spans="1:39" ht="15" customHeight="1" x14ac:dyDescent="0.3">
      <c r="A3016" s="166" t="s">
        <v>5450</v>
      </c>
      <c r="B3016" s="99">
        <v>20517</v>
      </c>
      <c r="C3016" s="99">
        <v>45510</v>
      </c>
      <c r="D3016" s="165">
        <v>45049</v>
      </c>
      <c r="E3016" s="165">
        <v>45190</v>
      </c>
      <c r="F3016" s="166">
        <v>4</v>
      </c>
      <c r="G3016" s="178">
        <v>2.83</v>
      </c>
      <c r="H3016" s="181">
        <v>0.75</v>
      </c>
      <c r="I3016" s="180">
        <v>2.6700000000000002E-2</v>
      </c>
      <c r="J3016" s="21">
        <f t="shared" si="1415"/>
        <v>1.17</v>
      </c>
      <c r="K3016" s="21" t="str">
        <f t="shared" si="1416"/>
        <v>Y</v>
      </c>
      <c r="L3016" s="37" t="str">
        <f t="shared" si="1417"/>
        <v>NA</v>
      </c>
      <c r="M3016" s="8" t="str">
        <f t="shared" si="1418"/>
        <v>Y</v>
      </c>
      <c r="N3016" s="42">
        <f t="shared" si="1419"/>
        <v>2</v>
      </c>
      <c r="O3016" s="43">
        <f t="shared" si="1420"/>
        <v>200000</v>
      </c>
      <c r="P3016" s="43" t="str">
        <f t="shared" si="1421"/>
        <v>NA</v>
      </c>
      <c r="Q3016" s="24">
        <f t="shared" si="1422"/>
        <v>21064.803899999999</v>
      </c>
      <c r="R3016" s="43">
        <f t="shared" si="1423"/>
        <v>0</v>
      </c>
      <c r="S3016" s="24">
        <f t="shared" si="1424"/>
        <v>1000000</v>
      </c>
      <c r="T3016" s="25" t="str">
        <f t="shared" si="1425"/>
        <v>Y</v>
      </c>
      <c r="U3016" s="44">
        <f t="shared" si="1426"/>
        <v>1</v>
      </c>
      <c r="V3016" s="45">
        <f t="shared" si="1427"/>
        <v>200000</v>
      </c>
      <c r="W3016" s="45">
        <f t="shared" si="1428"/>
        <v>1000000</v>
      </c>
      <c r="X3016" s="28">
        <f t="shared" si="1429"/>
        <v>21627.234164129997</v>
      </c>
      <c r="Y3016" s="28">
        <f t="shared" si="1430"/>
        <v>0</v>
      </c>
      <c r="Z3016" s="45" t="str">
        <f t="shared" si="1431"/>
        <v>NA</v>
      </c>
      <c r="AA3016" s="29" t="str">
        <f t="shared" si="1432"/>
        <v>N</v>
      </c>
      <c r="AB3016" s="46">
        <f t="shared" si="1433"/>
        <v>0</v>
      </c>
      <c r="AC3016" s="31">
        <f t="shared" si="1434"/>
        <v>0</v>
      </c>
      <c r="AD3016" s="31">
        <f t="shared" si="1435"/>
        <v>0</v>
      </c>
      <c r="AE3016" s="31">
        <f t="shared" si="1436"/>
        <v>0</v>
      </c>
      <c r="AF3016" s="47">
        <f t="shared" si="1437"/>
        <v>0</v>
      </c>
      <c r="AG3016" s="31">
        <f t="shared" si="1438"/>
        <v>0</v>
      </c>
      <c r="AH3016" s="48">
        <f t="shared" si="1439"/>
        <v>0</v>
      </c>
      <c r="AI3016" s="33">
        <f t="shared" si="1440"/>
        <v>0</v>
      </c>
      <c r="AJ3016" s="33">
        <f t="shared" si="1441"/>
        <v>0</v>
      </c>
      <c r="AK3016" s="33">
        <f t="shared" si="1442"/>
        <v>0</v>
      </c>
      <c r="AL3016" s="33">
        <f t="shared" si="1443"/>
        <v>0</v>
      </c>
      <c r="AM3016" s="34">
        <f t="shared" si="1444"/>
        <v>0</v>
      </c>
    </row>
    <row r="3017" spans="1:39" ht="15" customHeight="1" x14ac:dyDescent="0.3">
      <c r="A3017" s="166" t="s">
        <v>5451</v>
      </c>
      <c r="B3017" s="99">
        <v>10366</v>
      </c>
      <c r="C3017" s="99">
        <v>61134</v>
      </c>
      <c r="D3017" s="165">
        <v>45983</v>
      </c>
      <c r="E3017" s="165">
        <v>46309</v>
      </c>
      <c r="F3017" s="166">
        <v>2</v>
      </c>
      <c r="G3017" s="178">
        <v>1.86</v>
      </c>
      <c r="H3017" s="181">
        <v>1</v>
      </c>
      <c r="I3017" s="180">
        <v>4.2799999999999998E-2</v>
      </c>
      <c r="J3017" s="21">
        <f t="shared" si="1415"/>
        <v>0.1399999999999999</v>
      </c>
      <c r="K3017" s="21" t="str">
        <f t="shared" si="1416"/>
        <v>Y</v>
      </c>
      <c r="L3017" s="37" t="str">
        <f t="shared" si="1417"/>
        <v>NA</v>
      </c>
      <c r="M3017" s="8" t="str">
        <f t="shared" si="1418"/>
        <v>Y</v>
      </c>
      <c r="N3017" s="42">
        <f t="shared" si="1419"/>
        <v>1</v>
      </c>
      <c r="O3017" s="43">
        <f t="shared" si="1420"/>
        <v>200000</v>
      </c>
      <c r="P3017" s="43" t="str">
        <f t="shared" si="1421"/>
        <v>NA</v>
      </c>
      <c r="Q3017" s="24">
        <f t="shared" si="1422"/>
        <v>10809.664799999999</v>
      </c>
      <c r="R3017" s="43">
        <f t="shared" si="1423"/>
        <v>0</v>
      </c>
      <c r="S3017" s="24">
        <f t="shared" si="1424"/>
        <v>1000000</v>
      </c>
      <c r="T3017" s="25" t="str">
        <f t="shared" si="1425"/>
        <v>N</v>
      </c>
      <c r="U3017" s="44">
        <f t="shared" si="1426"/>
        <v>0</v>
      </c>
      <c r="V3017" s="45">
        <f t="shared" si="1427"/>
        <v>0</v>
      </c>
      <c r="W3017" s="45">
        <f t="shared" si="1428"/>
        <v>0</v>
      </c>
      <c r="X3017" s="28">
        <f t="shared" si="1429"/>
        <v>0</v>
      </c>
      <c r="Y3017" s="28">
        <f t="shared" si="1430"/>
        <v>0</v>
      </c>
      <c r="Z3017" s="45">
        <f t="shared" si="1431"/>
        <v>0</v>
      </c>
      <c r="AA3017" s="29" t="str">
        <f t="shared" si="1432"/>
        <v>N</v>
      </c>
      <c r="AB3017" s="46">
        <f t="shared" si="1433"/>
        <v>0</v>
      </c>
      <c r="AC3017" s="31">
        <f t="shared" si="1434"/>
        <v>0</v>
      </c>
      <c r="AD3017" s="31">
        <f t="shared" si="1435"/>
        <v>0</v>
      </c>
      <c r="AE3017" s="31">
        <f t="shared" si="1436"/>
        <v>0</v>
      </c>
      <c r="AF3017" s="47">
        <f t="shared" si="1437"/>
        <v>0</v>
      </c>
      <c r="AG3017" s="31">
        <f t="shared" si="1438"/>
        <v>0</v>
      </c>
      <c r="AH3017" s="48">
        <f t="shared" si="1439"/>
        <v>0</v>
      </c>
      <c r="AI3017" s="33">
        <f t="shared" si="1440"/>
        <v>0</v>
      </c>
      <c r="AJ3017" s="33">
        <f t="shared" si="1441"/>
        <v>0</v>
      </c>
      <c r="AK3017" s="33">
        <f t="shared" si="1442"/>
        <v>0</v>
      </c>
      <c r="AL3017" s="33">
        <f t="shared" si="1443"/>
        <v>0</v>
      </c>
      <c r="AM3017" s="34">
        <f t="shared" si="1444"/>
        <v>0</v>
      </c>
    </row>
    <row r="3018" spans="1:39" ht="15" customHeight="1" x14ac:dyDescent="0.3">
      <c r="A3018" s="166" t="s">
        <v>5452</v>
      </c>
      <c r="B3018" s="99">
        <v>24401</v>
      </c>
      <c r="C3018" s="99">
        <v>66231</v>
      </c>
      <c r="D3018" s="165">
        <v>45996</v>
      </c>
      <c r="E3018" s="165">
        <v>46180</v>
      </c>
      <c r="F3018" s="166">
        <v>2</v>
      </c>
      <c r="G3018" s="178">
        <v>1.61</v>
      </c>
      <c r="H3018" s="181">
        <v>0.25</v>
      </c>
      <c r="I3018" s="180">
        <v>3.9300000000000002E-2</v>
      </c>
      <c r="J3018" s="21">
        <f t="shared" si="1415"/>
        <v>0.3899999999999999</v>
      </c>
      <c r="K3018" s="21" t="str">
        <f t="shared" si="1416"/>
        <v>Y</v>
      </c>
      <c r="L3018" s="37" t="str">
        <f t="shared" si="1417"/>
        <v>NA</v>
      </c>
      <c r="M3018" s="8" t="str">
        <f t="shared" si="1418"/>
        <v>Y</v>
      </c>
      <c r="N3018" s="42">
        <f t="shared" si="1419"/>
        <v>2</v>
      </c>
      <c r="O3018" s="43">
        <f t="shared" si="1420"/>
        <v>200000</v>
      </c>
      <c r="P3018" s="43" t="str">
        <f t="shared" si="1421"/>
        <v>NA</v>
      </c>
      <c r="Q3018" s="24">
        <f t="shared" si="1422"/>
        <v>25359.959299999999</v>
      </c>
      <c r="R3018" s="43">
        <f t="shared" si="1423"/>
        <v>0</v>
      </c>
      <c r="S3018" s="24">
        <f t="shared" si="1424"/>
        <v>1000000</v>
      </c>
      <c r="T3018" s="25" t="str">
        <f t="shared" si="1425"/>
        <v>N</v>
      </c>
      <c r="U3018" s="44">
        <f t="shared" si="1426"/>
        <v>1</v>
      </c>
      <c r="V3018" s="45">
        <f t="shared" si="1427"/>
        <v>20000</v>
      </c>
      <c r="W3018" s="45">
        <f t="shared" si="1428"/>
        <v>65000</v>
      </c>
      <c r="X3018" s="28">
        <f t="shared" si="1429"/>
        <v>0</v>
      </c>
      <c r="Y3018" s="28">
        <f t="shared" si="1430"/>
        <v>26356.605700489996</v>
      </c>
      <c r="Z3018" s="45">
        <f t="shared" si="1431"/>
        <v>0</v>
      </c>
      <c r="AA3018" s="29" t="str">
        <f t="shared" si="1432"/>
        <v>N</v>
      </c>
      <c r="AB3018" s="46">
        <f t="shared" si="1433"/>
        <v>0</v>
      </c>
      <c r="AC3018" s="31">
        <f t="shared" si="1434"/>
        <v>0</v>
      </c>
      <c r="AD3018" s="31">
        <f t="shared" si="1435"/>
        <v>0</v>
      </c>
      <c r="AE3018" s="31">
        <f t="shared" si="1436"/>
        <v>0</v>
      </c>
      <c r="AF3018" s="47">
        <f t="shared" si="1437"/>
        <v>0</v>
      </c>
      <c r="AG3018" s="31">
        <f t="shared" si="1438"/>
        <v>0</v>
      </c>
      <c r="AH3018" s="48">
        <f t="shared" si="1439"/>
        <v>0</v>
      </c>
      <c r="AI3018" s="33">
        <f t="shared" si="1440"/>
        <v>0</v>
      </c>
      <c r="AJ3018" s="33">
        <f t="shared" si="1441"/>
        <v>0</v>
      </c>
      <c r="AK3018" s="33">
        <f t="shared" si="1442"/>
        <v>0</v>
      </c>
      <c r="AL3018" s="33">
        <f t="shared" si="1443"/>
        <v>0</v>
      </c>
      <c r="AM3018" s="34">
        <f t="shared" si="1444"/>
        <v>26356.605700489996</v>
      </c>
    </row>
    <row r="3019" spans="1:39" ht="15" customHeight="1" x14ac:dyDescent="0.3">
      <c r="A3019" s="166" t="s">
        <v>5453</v>
      </c>
      <c r="B3019" s="99">
        <v>7259</v>
      </c>
      <c r="C3019" s="99">
        <v>83576</v>
      </c>
      <c r="D3019" s="165">
        <v>44878</v>
      </c>
      <c r="E3019" s="165">
        <v>45082</v>
      </c>
      <c r="F3019" s="166">
        <v>2</v>
      </c>
      <c r="G3019" s="178">
        <v>1.71</v>
      </c>
      <c r="H3019" s="181">
        <v>1</v>
      </c>
      <c r="I3019" s="180">
        <v>2.24E-2</v>
      </c>
      <c r="J3019" s="21">
        <f t="shared" si="1415"/>
        <v>0.29000000000000004</v>
      </c>
      <c r="K3019" s="21" t="str">
        <f t="shared" si="1416"/>
        <v>Y</v>
      </c>
      <c r="L3019" s="37" t="str">
        <f t="shared" si="1417"/>
        <v>NA</v>
      </c>
      <c r="M3019" s="8" t="str">
        <f t="shared" si="1418"/>
        <v>Y</v>
      </c>
      <c r="N3019" s="42">
        <f t="shared" si="1419"/>
        <v>1</v>
      </c>
      <c r="O3019" s="43">
        <f t="shared" si="1420"/>
        <v>200000</v>
      </c>
      <c r="P3019" s="43" t="str">
        <f t="shared" si="1421"/>
        <v>NA</v>
      </c>
      <c r="Q3019" s="24">
        <f t="shared" si="1422"/>
        <v>7421.6016</v>
      </c>
      <c r="R3019" s="43">
        <f t="shared" si="1423"/>
        <v>0</v>
      </c>
      <c r="S3019" s="24">
        <f t="shared" si="1424"/>
        <v>1000000</v>
      </c>
      <c r="T3019" s="25" t="str">
        <f t="shared" si="1425"/>
        <v>N</v>
      </c>
      <c r="U3019" s="44">
        <f t="shared" si="1426"/>
        <v>0</v>
      </c>
      <c r="V3019" s="45">
        <f t="shared" si="1427"/>
        <v>0</v>
      </c>
      <c r="W3019" s="45">
        <f t="shared" si="1428"/>
        <v>0</v>
      </c>
      <c r="X3019" s="28">
        <f t="shared" si="1429"/>
        <v>0</v>
      </c>
      <c r="Y3019" s="28">
        <f t="shared" si="1430"/>
        <v>0</v>
      </c>
      <c r="Z3019" s="45">
        <f t="shared" si="1431"/>
        <v>0</v>
      </c>
      <c r="AA3019" s="29" t="str">
        <f t="shared" si="1432"/>
        <v>N</v>
      </c>
      <c r="AB3019" s="46">
        <f t="shared" si="1433"/>
        <v>0</v>
      </c>
      <c r="AC3019" s="31">
        <f t="shared" si="1434"/>
        <v>0</v>
      </c>
      <c r="AD3019" s="31">
        <f t="shared" si="1435"/>
        <v>0</v>
      </c>
      <c r="AE3019" s="31">
        <f t="shared" si="1436"/>
        <v>0</v>
      </c>
      <c r="AF3019" s="47">
        <f t="shared" si="1437"/>
        <v>0</v>
      </c>
      <c r="AG3019" s="31">
        <f t="shared" si="1438"/>
        <v>0</v>
      </c>
      <c r="AH3019" s="48">
        <f t="shared" si="1439"/>
        <v>0</v>
      </c>
      <c r="AI3019" s="33">
        <f t="shared" si="1440"/>
        <v>0</v>
      </c>
      <c r="AJ3019" s="33">
        <f t="shared" si="1441"/>
        <v>0</v>
      </c>
      <c r="AK3019" s="33">
        <f t="shared" si="1442"/>
        <v>0</v>
      </c>
      <c r="AL3019" s="33">
        <f t="shared" si="1443"/>
        <v>0</v>
      </c>
      <c r="AM3019" s="34">
        <f t="shared" si="1444"/>
        <v>0</v>
      </c>
    </row>
    <row r="3020" spans="1:39" ht="15" customHeight="1" x14ac:dyDescent="0.3">
      <c r="A3020" s="166" t="s">
        <v>5454</v>
      </c>
      <c r="B3020" s="99">
        <v>10013</v>
      </c>
      <c r="C3020" s="99">
        <v>77093</v>
      </c>
      <c r="D3020" s="165">
        <v>45844</v>
      </c>
      <c r="E3020" s="165">
        <v>46141</v>
      </c>
      <c r="F3020" s="166">
        <v>4</v>
      </c>
      <c r="G3020" s="178">
        <v>2.5</v>
      </c>
      <c r="H3020" s="181">
        <v>1</v>
      </c>
      <c r="I3020" s="180">
        <v>4.7500000000000001E-2</v>
      </c>
      <c r="J3020" s="21">
        <f t="shared" si="1415"/>
        <v>1.5</v>
      </c>
      <c r="K3020" s="21" t="str">
        <f t="shared" si="1416"/>
        <v>Y</v>
      </c>
      <c r="L3020" s="37" t="str">
        <f t="shared" si="1417"/>
        <v>NA</v>
      </c>
      <c r="M3020" s="8" t="str">
        <f t="shared" si="1418"/>
        <v>Y</v>
      </c>
      <c r="N3020" s="42">
        <f t="shared" si="1419"/>
        <v>2</v>
      </c>
      <c r="O3020" s="43">
        <f t="shared" si="1420"/>
        <v>200000</v>
      </c>
      <c r="P3020" s="43" t="str">
        <f t="shared" si="1421"/>
        <v>NA</v>
      </c>
      <c r="Q3020" s="24">
        <f t="shared" si="1422"/>
        <v>10488.6175</v>
      </c>
      <c r="R3020" s="43">
        <f t="shared" si="1423"/>
        <v>0</v>
      </c>
      <c r="S3020" s="24">
        <f t="shared" si="1424"/>
        <v>1000000</v>
      </c>
      <c r="T3020" s="25" t="str">
        <f t="shared" si="1425"/>
        <v>Y</v>
      </c>
      <c r="U3020" s="44">
        <f t="shared" si="1426"/>
        <v>1</v>
      </c>
      <c r="V3020" s="45">
        <f t="shared" si="1427"/>
        <v>200000</v>
      </c>
      <c r="W3020" s="45">
        <f t="shared" si="1428"/>
        <v>1000000</v>
      </c>
      <c r="X3020" s="28">
        <f t="shared" si="1429"/>
        <v>10986.826831250002</v>
      </c>
      <c r="Y3020" s="28">
        <f t="shared" si="1430"/>
        <v>0</v>
      </c>
      <c r="Z3020" s="45" t="str">
        <f t="shared" si="1431"/>
        <v>NA</v>
      </c>
      <c r="AA3020" s="29" t="str">
        <f t="shared" si="1432"/>
        <v>N</v>
      </c>
      <c r="AB3020" s="46">
        <f t="shared" si="1433"/>
        <v>0</v>
      </c>
      <c r="AC3020" s="31">
        <f t="shared" si="1434"/>
        <v>0</v>
      </c>
      <c r="AD3020" s="31">
        <f t="shared" si="1435"/>
        <v>0</v>
      </c>
      <c r="AE3020" s="31">
        <f t="shared" si="1436"/>
        <v>0</v>
      </c>
      <c r="AF3020" s="47">
        <f t="shared" si="1437"/>
        <v>0</v>
      </c>
      <c r="AG3020" s="31">
        <f t="shared" si="1438"/>
        <v>0</v>
      </c>
      <c r="AH3020" s="48">
        <f t="shared" si="1439"/>
        <v>0</v>
      </c>
      <c r="AI3020" s="33">
        <f t="shared" si="1440"/>
        <v>0</v>
      </c>
      <c r="AJ3020" s="33">
        <f t="shared" si="1441"/>
        <v>0</v>
      </c>
      <c r="AK3020" s="33">
        <f t="shared" si="1442"/>
        <v>0</v>
      </c>
      <c r="AL3020" s="33">
        <f t="shared" si="1443"/>
        <v>0</v>
      </c>
      <c r="AM3020" s="34">
        <f t="shared" si="1444"/>
        <v>0</v>
      </c>
    </row>
    <row r="3021" spans="1:39" ht="15" customHeight="1" x14ac:dyDescent="0.3">
      <c r="A3021" s="166" t="s">
        <v>5455</v>
      </c>
      <c r="B3021" s="99">
        <v>15561</v>
      </c>
      <c r="C3021" s="99">
        <v>57738</v>
      </c>
      <c r="D3021" s="165">
        <v>44503</v>
      </c>
      <c r="E3021" s="165">
        <v>44577</v>
      </c>
      <c r="F3021" s="166">
        <v>4</v>
      </c>
      <c r="G3021" s="178">
        <v>3.54</v>
      </c>
      <c r="H3021" s="181">
        <v>0.5</v>
      </c>
      <c r="I3021" s="180">
        <v>6.7500000000000004E-2</v>
      </c>
      <c r="J3021" s="21">
        <f t="shared" si="1415"/>
        <v>0.45999999999999996</v>
      </c>
      <c r="K3021" s="21" t="str">
        <f t="shared" si="1416"/>
        <v>Y</v>
      </c>
      <c r="L3021" s="37" t="str">
        <f t="shared" si="1417"/>
        <v>NA</v>
      </c>
      <c r="M3021" s="8" t="str">
        <f t="shared" si="1418"/>
        <v>Y</v>
      </c>
      <c r="N3021" s="42">
        <f t="shared" si="1419"/>
        <v>1</v>
      </c>
      <c r="O3021" s="43">
        <f t="shared" si="1420"/>
        <v>200000</v>
      </c>
      <c r="P3021" s="43" t="str">
        <f t="shared" si="1421"/>
        <v>NA</v>
      </c>
      <c r="Q3021" s="24">
        <f t="shared" si="1422"/>
        <v>16611.367499999997</v>
      </c>
      <c r="R3021" s="43">
        <f t="shared" si="1423"/>
        <v>0</v>
      </c>
      <c r="S3021" s="24">
        <f t="shared" si="1424"/>
        <v>1000000</v>
      </c>
      <c r="T3021" s="25" t="str">
        <f t="shared" si="1425"/>
        <v>N</v>
      </c>
      <c r="U3021" s="44">
        <f t="shared" si="1426"/>
        <v>0</v>
      </c>
      <c r="V3021" s="45">
        <f t="shared" si="1427"/>
        <v>0</v>
      </c>
      <c r="W3021" s="45">
        <f t="shared" si="1428"/>
        <v>0</v>
      </c>
      <c r="X3021" s="28">
        <f t="shared" si="1429"/>
        <v>0</v>
      </c>
      <c r="Y3021" s="28">
        <f t="shared" si="1430"/>
        <v>0</v>
      </c>
      <c r="Z3021" s="45">
        <f t="shared" si="1431"/>
        <v>0</v>
      </c>
      <c r="AA3021" s="29" t="str">
        <f t="shared" si="1432"/>
        <v>N</v>
      </c>
      <c r="AB3021" s="46">
        <f t="shared" si="1433"/>
        <v>0</v>
      </c>
      <c r="AC3021" s="31">
        <f t="shared" si="1434"/>
        <v>0</v>
      </c>
      <c r="AD3021" s="31">
        <f t="shared" si="1435"/>
        <v>0</v>
      </c>
      <c r="AE3021" s="31">
        <f t="shared" si="1436"/>
        <v>0</v>
      </c>
      <c r="AF3021" s="47">
        <f t="shared" si="1437"/>
        <v>0</v>
      </c>
      <c r="AG3021" s="31">
        <f t="shared" si="1438"/>
        <v>0</v>
      </c>
      <c r="AH3021" s="48">
        <f t="shared" si="1439"/>
        <v>0</v>
      </c>
      <c r="AI3021" s="33">
        <f t="shared" si="1440"/>
        <v>0</v>
      </c>
      <c r="AJ3021" s="33">
        <f t="shared" si="1441"/>
        <v>0</v>
      </c>
      <c r="AK3021" s="33">
        <f t="shared" si="1442"/>
        <v>0</v>
      </c>
      <c r="AL3021" s="33">
        <f t="shared" si="1443"/>
        <v>0</v>
      </c>
      <c r="AM3021" s="34">
        <f t="shared" si="1444"/>
        <v>0</v>
      </c>
    </row>
    <row r="3022" spans="1:39" ht="15" customHeight="1" x14ac:dyDescent="0.3">
      <c r="A3022" s="166" t="s">
        <v>5456</v>
      </c>
      <c r="B3022" s="99">
        <v>17418</v>
      </c>
      <c r="C3022" s="99">
        <v>71510</v>
      </c>
      <c r="D3022" s="165">
        <v>46146</v>
      </c>
      <c r="E3022" s="165">
        <v>46429</v>
      </c>
      <c r="F3022" s="166">
        <v>4</v>
      </c>
      <c r="G3022" s="178">
        <v>0.81</v>
      </c>
      <c r="H3022" s="181">
        <v>0.5</v>
      </c>
      <c r="I3022" s="180">
        <v>3.9800000000000002E-2</v>
      </c>
      <c r="J3022" s="21">
        <f t="shared" si="1415"/>
        <v>3.19</v>
      </c>
      <c r="K3022" s="21" t="str">
        <f t="shared" si="1416"/>
        <v>Y</v>
      </c>
      <c r="L3022" s="37" t="str">
        <f t="shared" si="1417"/>
        <v>NA</v>
      </c>
      <c r="M3022" s="8" t="str">
        <f t="shared" si="1418"/>
        <v>Y</v>
      </c>
      <c r="N3022" s="42">
        <f t="shared" si="1419"/>
        <v>7</v>
      </c>
      <c r="O3022" s="43">
        <f t="shared" si="1420"/>
        <v>200000</v>
      </c>
      <c r="P3022" s="43" t="str">
        <f t="shared" si="1421"/>
        <v>NA</v>
      </c>
      <c r="Q3022" s="24">
        <f t="shared" si="1422"/>
        <v>18111.236400000002</v>
      </c>
      <c r="R3022" s="43">
        <f t="shared" si="1423"/>
        <v>0</v>
      </c>
      <c r="S3022" s="24">
        <f t="shared" si="1424"/>
        <v>1000000</v>
      </c>
      <c r="T3022" s="25" t="str">
        <f t="shared" si="1425"/>
        <v>Y</v>
      </c>
      <c r="U3022" s="44">
        <f t="shared" si="1426"/>
        <v>6</v>
      </c>
      <c r="V3022" s="45">
        <f t="shared" si="1427"/>
        <v>200000</v>
      </c>
      <c r="W3022" s="45">
        <f t="shared" si="1428"/>
        <v>1000000</v>
      </c>
      <c r="X3022" s="28">
        <f t="shared" si="1429"/>
        <v>18832.063608720004</v>
      </c>
      <c r="Y3022" s="28">
        <f t="shared" si="1430"/>
        <v>0</v>
      </c>
      <c r="Z3022" s="45" t="str">
        <f t="shared" si="1431"/>
        <v>NA</v>
      </c>
      <c r="AA3022" s="29" t="str">
        <f t="shared" si="1432"/>
        <v>Y</v>
      </c>
      <c r="AB3022" s="46">
        <f t="shared" si="1433"/>
        <v>5</v>
      </c>
      <c r="AC3022" s="31">
        <f t="shared" si="1434"/>
        <v>200000</v>
      </c>
      <c r="AD3022" s="31">
        <f t="shared" si="1435"/>
        <v>1000000</v>
      </c>
      <c r="AE3022" s="31">
        <f t="shared" si="1436"/>
        <v>19581.579740347061</v>
      </c>
      <c r="AF3022" s="47">
        <f t="shared" si="1437"/>
        <v>0</v>
      </c>
      <c r="AG3022" s="31" t="str">
        <f t="shared" si="1438"/>
        <v>NA</v>
      </c>
      <c r="AH3022" s="48">
        <f t="shared" si="1439"/>
        <v>4</v>
      </c>
      <c r="AI3022" s="33">
        <f t="shared" si="1440"/>
        <v>20000</v>
      </c>
      <c r="AJ3022" s="33">
        <f t="shared" si="1441"/>
        <v>65000</v>
      </c>
      <c r="AK3022" s="33">
        <f t="shared" si="1442"/>
        <v>20000</v>
      </c>
      <c r="AL3022" s="33">
        <f t="shared" si="1443"/>
        <v>360.92661401287478</v>
      </c>
      <c r="AM3022" s="34">
        <f t="shared" si="1444"/>
        <v>360.92661401287478</v>
      </c>
    </row>
    <row r="3023" spans="1:39" ht="15" customHeight="1" x14ac:dyDescent="0.3">
      <c r="A3023" s="166" t="s">
        <v>5457</v>
      </c>
      <c r="B3023" s="99">
        <v>14163</v>
      </c>
      <c r="C3023" s="99">
        <v>102302</v>
      </c>
      <c r="D3023" s="165">
        <v>44768</v>
      </c>
      <c r="E3023" s="165">
        <v>44939</v>
      </c>
      <c r="F3023" s="166">
        <v>2</v>
      </c>
      <c r="G3023" s="178">
        <v>1.08</v>
      </c>
      <c r="H3023" s="181">
        <v>0.5</v>
      </c>
      <c r="I3023" s="180">
        <v>2.1000000000000001E-2</v>
      </c>
      <c r="J3023" s="21">
        <f t="shared" si="1415"/>
        <v>0.91999999999999993</v>
      </c>
      <c r="K3023" s="21" t="str">
        <f t="shared" si="1416"/>
        <v>Y</v>
      </c>
      <c r="L3023" s="37" t="str">
        <f t="shared" si="1417"/>
        <v>NA</v>
      </c>
      <c r="M3023" s="8" t="str">
        <f t="shared" si="1418"/>
        <v>Y</v>
      </c>
      <c r="N3023" s="42">
        <f t="shared" si="1419"/>
        <v>2</v>
      </c>
      <c r="O3023" s="43">
        <f t="shared" si="1420"/>
        <v>200000</v>
      </c>
      <c r="P3023" s="43" t="str">
        <f t="shared" si="1421"/>
        <v>NA</v>
      </c>
      <c r="Q3023" s="24">
        <f t="shared" si="1422"/>
        <v>14460.422999999999</v>
      </c>
      <c r="R3023" s="43">
        <f t="shared" si="1423"/>
        <v>0</v>
      </c>
      <c r="S3023" s="24">
        <f t="shared" si="1424"/>
        <v>1000000</v>
      </c>
      <c r="T3023" s="25" t="str">
        <f t="shared" si="1425"/>
        <v>N</v>
      </c>
      <c r="U3023" s="44">
        <f t="shared" si="1426"/>
        <v>1</v>
      </c>
      <c r="V3023" s="45">
        <f t="shared" si="1427"/>
        <v>20000</v>
      </c>
      <c r="W3023" s="45">
        <f t="shared" si="1428"/>
        <v>65000</v>
      </c>
      <c r="X3023" s="28">
        <f t="shared" si="1429"/>
        <v>0</v>
      </c>
      <c r="Y3023" s="28">
        <f t="shared" si="1430"/>
        <v>14764.091882999997</v>
      </c>
      <c r="Z3023" s="45">
        <f t="shared" si="1431"/>
        <v>0</v>
      </c>
      <c r="AA3023" s="29" t="str">
        <f t="shared" si="1432"/>
        <v>N</v>
      </c>
      <c r="AB3023" s="46">
        <f t="shared" si="1433"/>
        <v>0</v>
      </c>
      <c r="AC3023" s="31">
        <f t="shared" si="1434"/>
        <v>0</v>
      </c>
      <c r="AD3023" s="31">
        <f t="shared" si="1435"/>
        <v>0</v>
      </c>
      <c r="AE3023" s="31">
        <f t="shared" si="1436"/>
        <v>0</v>
      </c>
      <c r="AF3023" s="47">
        <f t="shared" si="1437"/>
        <v>0</v>
      </c>
      <c r="AG3023" s="31">
        <f t="shared" si="1438"/>
        <v>0</v>
      </c>
      <c r="AH3023" s="48">
        <f t="shared" si="1439"/>
        <v>0</v>
      </c>
      <c r="AI3023" s="33">
        <f t="shared" si="1440"/>
        <v>0</v>
      </c>
      <c r="AJ3023" s="33">
        <f t="shared" si="1441"/>
        <v>0</v>
      </c>
      <c r="AK3023" s="33">
        <f t="shared" si="1442"/>
        <v>0</v>
      </c>
      <c r="AL3023" s="33">
        <f t="shared" si="1443"/>
        <v>0</v>
      </c>
      <c r="AM3023" s="34">
        <f t="shared" si="1444"/>
        <v>14764.091882999997</v>
      </c>
    </row>
    <row r="3024" spans="1:39" ht="15" customHeight="1" x14ac:dyDescent="0.3">
      <c r="A3024" s="166" t="s">
        <v>5458</v>
      </c>
      <c r="B3024" s="99">
        <v>23192</v>
      </c>
      <c r="C3024" s="99">
        <v>64691</v>
      </c>
      <c r="D3024" s="165">
        <v>44790</v>
      </c>
      <c r="E3024" s="165">
        <v>45063</v>
      </c>
      <c r="F3024" s="166">
        <v>4</v>
      </c>
      <c r="G3024" s="178">
        <v>1.85</v>
      </c>
      <c r="H3024" s="181">
        <v>0.25</v>
      </c>
      <c r="I3024" s="180">
        <v>2.1499999999999998E-2</v>
      </c>
      <c r="J3024" s="21">
        <f t="shared" si="1415"/>
        <v>2.15</v>
      </c>
      <c r="K3024" s="21" t="str">
        <f t="shared" si="1416"/>
        <v>Y</v>
      </c>
      <c r="L3024" s="37" t="str">
        <f t="shared" si="1417"/>
        <v>NA</v>
      </c>
      <c r="M3024" s="8" t="str">
        <f t="shared" si="1418"/>
        <v>Y</v>
      </c>
      <c r="N3024" s="42">
        <f t="shared" si="1419"/>
        <v>9</v>
      </c>
      <c r="O3024" s="43">
        <f t="shared" si="1420"/>
        <v>200000</v>
      </c>
      <c r="P3024" s="43" t="str">
        <f t="shared" si="1421"/>
        <v>NA</v>
      </c>
      <c r="Q3024" s="24">
        <f t="shared" si="1422"/>
        <v>23690.628000000001</v>
      </c>
      <c r="R3024" s="43">
        <f t="shared" si="1423"/>
        <v>0</v>
      </c>
      <c r="S3024" s="24">
        <f t="shared" si="1424"/>
        <v>1000000</v>
      </c>
      <c r="T3024" s="25" t="str">
        <f t="shared" si="1425"/>
        <v>Y</v>
      </c>
      <c r="U3024" s="44">
        <f t="shared" si="1426"/>
        <v>8</v>
      </c>
      <c r="V3024" s="45">
        <f t="shared" si="1427"/>
        <v>200000</v>
      </c>
      <c r="W3024" s="45">
        <f t="shared" si="1428"/>
        <v>1000000</v>
      </c>
      <c r="X3024" s="28">
        <f t="shared" si="1429"/>
        <v>24199.976502000001</v>
      </c>
      <c r="Y3024" s="28">
        <f t="shared" si="1430"/>
        <v>0</v>
      </c>
      <c r="Z3024" s="45" t="str">
        <f t="shared" si="1431"/>
        <v>NA</v>
      </c>
      <c r="AA3024" s="29" t="str">
        <f t="shared" si="1432"/>
        <v>Y</v>
      </c>
      <c r="AB3024" s="46">
        <f t="shared" si="1433"/>
        <v>7</v>
      </c>
      <c r="AC3024" s="31">
        <f t="shared" si="1434"/>
        <v>200000</v>
      </c>
      <c r="AD3024" s="31">
        <f t="shared" si="1435"/>
        <v>1000000</v>
      </c>
      <c r="AE3024" s="31">
        <f t="shared" si="1436"/>
        <v>24720.275996793003</v>
      </c>
      <c r="AF3024" s="47">
        <f t="shared" si="1437"/>
        <v>0</v>
      </c>
      <c r="AG3024" s="31" t="str">
        <f t="shared" si="1438"/>
        <v>NA</v>
      </c>
      <c r="AH3024" s="48">
        <f t="shared" si="1439"/>
        <v>6</v>
      </c>
      <c r="AI3024" s="33">
        <f t="shared" si="1440"/>
        <v>20000</v>
      </c>
      <c r="AJ3024" s="33">
        <f t="shared" si="1441"/>
        <v>65000</v>
      </c>
      <c r="AK3024" s="33">
        <f t="shared" si="1442"/>
        <v>20000</v>
      </c>
      <c r="AL3024" s="33">
        <f t="shared" si="1443"/>
        <v>5251.7619307240529</v>
      </c>
      <c r="AM3024" s="34">
        <f t="shared" si="1444"/>
        <v>5251.7619307240529</v>
      </c>
    </row>
    <row r="3025" spans="1:39" ht="15" customHeight="1" x14ac:dyDescent="0.3">
      <c r="A3025" s="166" t="s">
        <v>5459</v>
      </c>
      <c r="B3025" s="99">
        <v>12972</v>
      </c>
      <c r="C3025" s="99">
        <v>63107</v>
      </c>
      <c r="D3025" s="165">
        <v>44845</v>
      </c>
      <c r="E3025" s="165">
        <v>45172</v>
      </c>
      <c r="F3025" s="166">
        <v>4</v>
      </c>
      <c r="G3025" s="178">
        <v>1.95</v>
      </c>
      <c r="H3025" s="181">
        <v>0.75</v>
      </c>
      <c r="I3025" s="180">
        <v>4.48E-2</v>
      </c>
      <c r="J3025" s="21">
        <f t="shared" si="1415"/>
        <v>2.0499999999999998</v>
      </c>
      <c r="K3025" s="21" t="str">
        <f t="shared" si="1416"/>
        <v>Y</v>
      </c>
      <c r="L3025" s="37" t="str">
        <f t="shared" si="1417"/>
        <v>NA</v>
      </c>
      <c r="M3025" s="8" t="str">
        <f t="shared" si="1418"/>
        <v>Y</v>
      </c>
      <c r="N3025" s="42">
        <f t="shared" si="1419"/>
        <v>3</v>
      </c>
      <c r="O3025" s="43">
        <f t="shared" si="1420"/>
        <v>200000</v>
      </c>
      <c r="P3025" s="43" t="str">
        <f t="shared" si="1421"/>
        <v>NA</v>
      </c>
      <c r="Q3025" s="24">
        <f t="shared" si="1422"/>
        <v>13553.1456</v>
      </c>
      <c r="R3025" s="43">
        <f t="shared" si="1423"/>
        <v>0</v>
      </c>
      <c r="S3025" s="24">
        <f t="shared" si="1424"/>
        <v>1000000</v>
      </c>
      <c r="T3025" s="25" t="str">
        <f t="shared" si="1425"/>
        <v>Y</v>
      </c>
      <c r="U3025" s="44">
        <f t="shared" si="1426"/>
        <v>2</v>
      </c>
      <c r="V3025" s="45">
        <f t="shared" si="1427"/>
        <v>200000</v>
      </c>
      <c r="W3025" s="45">
        <f t="shared" si="1428"/>
        <v>1000000</v>
      </c>
      <c r="X3025" s="28">
        <f t="shared" si="1429"/>
        <v>14160.326522879999</v>
      </c>
      <c r="Y3025" s="28">
        <f t="shared" si="1430"/>
        <v>0</v>
      </c>
      <c r="Z3025" s="45" t="str">
        <f t="shared" si="1431"/>
        <v>NA</v>
      </c>
      <c r="AA3025" s="29" t="str">
        <f t="shared" si="1432"/>
        <v>Y</v>
      </c>
      <c r="AB3025" s="46">
        <f t="shared" si="1433"/>
        <v>1</v>
      </c>
      <c r="AC3025" s="31">
        <f t="shared" si="1434"/>
        <v>200000</v>
      </c>
      <c r="AD3025" s="31">
        <f t="shared" si="1435"/>
        <v>1000000</v>
      </c>
      <c r="AE3025" s="31">
        <f t="shared" si="1436"/>
        <v>14794.709151105022</v>
      </c>
      <c r="AF3025" s="47">
        <f t="shared" si="1437"/>
        <v>0</v>
      </c>
      <c r="AG3025" s="31" t="str">
        <f t="shared" si="1438"/>
        <v>NA</v>
      </c>
      <c r="AH3025" s="48">
        <f t="shared" si="1439"/>
        <v>0</v>
      </c>
      <c r="AI3025" s="33">
        <f t="shared" si="1440"/>
        <v>0</v>
      </c>
      <c r="AJ3025" s="33">
        <f t="shared" si="1441"/>
        <v>0</v>
      </c>
      <c r="AK3025" s="33">
        <f t="shared" si="1442"/>
        <v>0</v>
      </c>
      <c r="AL3025" s="33">
        <f t="shared" si="1443"/>
        <v>0</v>
      </c>
      <c r="AM3025" s="34">
        <f t="shared" si="1444"/>
        <v>0</v>
      </c>
    </row>
    <row r="3026" spans="1:39" ht="15" customHeight="1" x14ac:dyDescent="0.3">
      <c r="A3026" s="166" t="s">
        <v>5460</v>
      </c>
      <c r="B3026" s="99">
        <v>16528</v>
      </c>
      <c r="C3026" s="99">
        <v>86001</v>
      </c>
      <c r="D3026" s="165">
        <v>45650</v>
      </c>
      <c r="E3026" s="165">
        <v>45836</v>
      </c>
      <c r="F3026" s="166">
        <v>4</v>
      </c>
      <c r="G3026" s="178">
        <v>1</v>
      </c>
      <c r="H3026" s="181">
        <v>0.5</v>
      </c>
      <c r="I3026" s="180">
        <v>3.7100000000000001E-2</v>
      </c>
      <c r="J3026" s="21">
        <f t="shared" si="1415"/>
        <v>3</v>
      </c>
      <c r="K3026" s="21" t="str">
        <f t="shared" si="1416"/>
        <v>Y</v>
      </c>
      <c r="L3026" s="37" t="str">
        <f t="shared" si="1417"/>
        <v>NA</v>
      </c>
      <c r="M3026" s="8" t="str">
        <f t="shared" si="1418"/>
        <v>Y</v>
      </c>
      <c r="N3026" s="42">
        <f t="shared" si="1419"/>
        <v>6</v>
      </c>
      <c r="O3026" s="43">
        <f t="shared" si="1420"/>
        <v>200000</v>
      </c>
      <c r="P3026" s="43" t="str">
        <f t="shared" si="1421"/>
        <v>NA</v>
      </c>
      <c r="Q3026" s="24">
        <f t="shared" si="1422"/>
        <v>17141.1888</v>
      </c>
      <c r="R3026" s="43">
        <f t="shared" si="1423"/>
        <v>0</v>
      </c>
      <c r="S3026" s="24">
        <f t="shared" si="1424"/>
        <v>1000000</v>
      </c>
      <c r="T3026" s="25" t="str">
        <f t="shared" si="1425"/>
        <v>Y</v>
      </c>
      <c r="U3026" s="44">
        <f t="shared" si="1426"/>
        <v>5</v>
      </c>
      <c r="V3026" s="45">
        <f t="shared" si="1427"/>
        <v>200000</v>
      </c>
      <c r="W3026" s="45">
        <f t="shared" si="1428"/>
        <v>1000000</v>
      </c>
      <c r="X3026" s="28">
        <f t="shared" si="1429"/>
        <v>17777.126904479999</v>
      </c>
      <c r="Y3026" s="28">
        <f t="shared" si="1430"/>
        <v>0</v>
      </c>
      <c r="Z3026" s="45" t="str">
        <f t="shared" si="1431"/>
        <v>NA</v>
      </c>
      <c r="AA3026" s="29" t="str">
        <f t="shared" si="1432"/>
        <v>Y</v>
      </c>
      <c r="AB3026" s="46">
        <f t="shared" si="1433"/>
        <v>4</v>
      </c>
      <c r="AC3026" s="31">
        <f t="shared" si="1434"/>
        <v>200000</v>
      </c>
      <c r="AD3026" s="31">
        <f t="shared" si="1435"/>
        <v>1000000</v>
      </c>
      <c r="AE3026" s="31">
        <f t="shared" si="1436"/>
        <v>18436.658312636206</v>
      </c>
      <c r="AF3026" s="47">
        <f t="shared" si="1437"/>
        <v>0</v>
      </c>
      <c r="AG3026" s="31" t="str">
        <f t="shared" si="1438"/>
        <v>NA</v>
      </c>
      <c r="AH3026" s="48">
        <f t="shared" si="1439"/>
        <v>3</v>
      </c>
      <c r="AI3026" s="33">
        <f t="shared" si="1440"/>
        <v>20000</v>
      </c>
      <c r="AJ3026" s="33">
        <f t="shared" si="1441"/>
        <v>65000</v>
      </c>
      <c r="AK3026" s="33">
        <f t="shared" si="1442"/>
        <v>19120.658336035009</v>
      </c>
      <c r="AL3026" s="33">
        <f t="shared" si="1443"/>
        <v>0</v>
      </c>
      <c r="AM3026" s="34">
        <f t="shared" si="1444"/>
        <v>0</v>
      </c>
    </row>
    <row r="3027" spans="1:39" ht="15" customHeight="1" x14ac:dyDescent="0.3">
      <c r="A3027" s="166" t="s">
        <v>5461</v>
      </c>
      <c r="B3027" s="99">
        <v>11276</v>
      </c>
      <c r="C3027" s="99">
        <v>49637</v>
      </c>
      <c r="D3027" s="165">
        <v>44692</v>
      </c>
      <c r="E3027" s="165">
        <v>44969</v>
      </c>
      <c r="F3027" s="166">
        <v>4</v>
      </c>
      <c r="G3027" s="178">
        <v>2.93</v>
      </c>
      <c r="H3027" s="181">
        <v>0.75</v>
      </c>
      <c r="I3027" s="180">
        <v>8.3599999999999994E-2</v>
      </c>
      <c r="J3027" s="21">
        <f t="shared" si="1415"/>
        <v>1.0699999999999998</v>
      </c>
      <c r="K3027" s="21" t="str">
        <f t="shared" si="1416"/>
        <v>Y</v>
      </c>
      <c r="L3027" s="37" t="str">
        <f t="shared" si="1417"/>
        <v>NA</v>
      </c>
      <c r="M3027" s="8" t="str">
        <f t="shared" si="1418"/>
        <v>Y</v>
      </c>
      <c r="N3027" s="42">
        <f t="shared" si="1419"/>
        <v>2</v>
      </c>
      <c r="O3027" s="43">
        <f t="shared" si="1420"/>
        <v>200000</v>
      </c>
      <c r="P3027" s="43" t="str">
        <f t="shared" si="1421"/>
        <v>NA</v>
      </c>
      <c r="Q3027" s="24">
        <f t="shared" si="1422"/>
        <v>12218.673599999998</v>
      </c>
      <c r="R3027" s="43">
        <f t="shared" si="1423"/>
        <v>0</v>
      </c>
      <c r="S3027" s="24">
        <f t="shared" si="1424"/>
        <v>1000000</v>
      </c>
      <c r="T3027" s="25" t="str">
        <f t="shared" si="1425"/>
        <v>Y</v>
      </c>
      <c r="U3027" s="44">
        <f t="shared" si="1426"/>
        <v>1</v>
      </c>
      <c r="V3027" s="45">
        <f t="shared" si="1427"/>
        <v>200000</v>
      </c>
      <c r="W3027" s="45">
        <f t="shared" si="1428"/>
        <v>1000000</v>
      </c>
      <c r="X3027" s="28">
        <f t="shared" si="1429"/>
        <v>13240.154712959997</v>
      </c>
      <c r="Y3027" s="28">
        <f t="shared" si="1430"/>
        <v>0</v>
      </c>
      <c r="Z3027" s="45" t="str">
        <f t="shared" si="1431"/>
        <v>NA</v>
      </c>
      <c r="AA3027" s="29" t="str">
        <f t="shared" si="1432"/>
        <v>N</v>
      </c>
      <c r="AB3027" s="46">
        <f t="shared" si="1433"/>
        <v>0</v>
      </c>
      <c r="AC3027" s="31">
        <f t="shared" si="1434"/>
        <v>0</v>
      </c>
      <c r="AD3027" s="31">
        <f t="shared" si="1435"/>
        <v>0</v>
      </c>
      <c r="AE3027" s="31">
        <f t="shared" si="1436"/>
        <v>0</v>
      </c>
      <c r="AF3027" s="47">
        <f t="shared" si="1437"/>
        <v>0</v>
      </c>
      <c r="AG3027" s="31">
        <f t="shared" si="1438"/>
        <v>0</v>
      </c>
      <c r="AH3027" s="48">
        <f t="shared" si="1439"/>
        <v>0</v>
      </c>
      <c r="AI3027" s="33">
        <f t="shared" si="1440"/>
        <v>0</v>
      </c>
      <c r="AJ3027" s="33">
        <f t="shared" si="1441"/>
        <v>0</v>
      </c>
      <c r="AK3027" s="33">
        <f t="shared" si="1442"/>
        <v>0</v>
      </c>
      <c r="AL3027" s="33">
        <f t="shared" si="1443"/>
        <v>0</v>
      </c>
      <c r="AM3027" s="34">
        <f t="shared" si="1444"/>
        <v>0</v>
      </c>
    </row>
    <row r="3028" spans="1:39" ht="15" customHeight="1" x14ac:dyDescent="0.3">
      <c r="A3028" s="166" t="s">
        <v>5462</v>
      </c>
      <c r="B3028" s="99">
        <v>12454</v>
      </c>
      <c r="C3028" s="99">
        <v>69755</v>
      </c>
      <c r="D3028" s="165">
        <v>45837</v>
      </c>
      <c r="E3028" s="165">
        <v>46021</v>
      </c>
      <c r="F3028" s="166">
        <v>2</v>
      </c>
      <c r="G3028" s="178">
        <v>1.45</v>
      </c>
      <c r="H3028" s="181">
        <v>0.5</v>
      </c>
      <c r="I3028" s="180">
        <v>3.4200000000000001E-2</v>
      </c>
      <c r="J3028" s="21">
        <f t="shared" si="1415"/>
        <v>0.55000000000000004</v>
      </c>
      <c r="K3028" s="21" t="str">
        <f t="shared" si="1416"/>
        <v>Y</v>
      </c>
      <c r="L3028" s="37" t="str">
        <f t="shared" si="1417"/>
        <v>NA</v>
      </c>
      <c r="M3028" s="8" t="str">
        <f t="shared" si="1418"/>
        <v>Y</v>
      </c>
      <c r="N3028" s="42">
        <f t="shared" si="1419"/>
        <v>2</v>
      </c>
      <c r="O3028" s="43">
        <f t="shared" si="1420"/>
        <v>200000</v>
      </c>
      <c r="P3028" s="43" t="str">
        <f t="shared" si="1421"/>
        <v>NA</v>
      </c>
      <c r="Q3028" s="24">
        <f t="shared" si="1422"/>
        <v>12879.926799999999</v>
      </c>
      <c r="R3028" s="43">
        <f t="shared" si="1423"/>
        <v>0</v>
      </c>
      <c r="S3028" s="24">
        <f t="shared" si="1424"/>
        <v>1000000</v>
      </c>
      <c r="T3028" s="25" t="str">
        <f t="shared" si="1425"/>
        <v>N</v>
      </c>
      <c r="U3028" s="44">
        <f t="shared" si="1426"/>
        <v>1</v>
      </c>
      <c r="V3028" s="45">
        <f t="shared" si="1427"/>
        <v>20000</v>
      </c>
      <c r="W3028" s="45">
        <f t="shared" si="1428"/>
        <v>65000</v>
      </c>
      <c r="X3028" s="28">
        <f t="shared" si="1429"/>
        <v>0</v>
      </c>
      <c r="Y3028" s="28">
        <f t="shared" si="1430"/>
        <v>13320.42029656</v>
      </c>
      <c r="Z3028" s="45">
        <f t="shared" si="1431"/>
        <v>0</v>
      </c>
      <c r="AA3028" s="29" t="str">
        <f t="shared" si="1432"/>
        <v>N</v>
      </c>
      <c r="AB3028" s="46">
        <f t="shared" si="1433"/>
        <v>0</v>
      </c>
      <c r="AC3028" s="31">
        <f t="shared" si="1434"/>
        <v>0</v>
      </c>
      <c r="AD3028" s="31">
        <f t="shared" si="1435"/>
        <v>0</v>
      </c>
      <c r="AE3028" s="31">
        <f t="shared" si="1436"/>
        <v>0</v>
      </c>
      <c r="AF3028" s="47">
        <f t="shared" si="1437"/>
        <v>0</v>
      </c>
      <c r="AG3028" s="31">
        <f t="shared" si="1438"/>
        <v>0</v>
      </c>
      <c r="AH3028" s="48">
        <f t="shared" si="1439"/>
        <v>0</v>
      </c>
      <c r="AI3028" s="33">
        <f t="shared" si="1440"/>
        <v>0</v>
      </c>
      <c r="AJ3028" s="33">
        <f t="shared" si="1441"/>
        <v>0</v>
      </c>
      <c r="AK3028" s="33">
        <f t="shared" si="1442"/>
        <v>0</v>
      </c>
      <c r="AL3028" s="33">
        <f t="shared" si="1443"/>
        <v>0</v>
      </c>
      <c r="AM3028" s="34">
        <f t="shared" si="1444"/>
        <v>13320.42029656</v>
      </c>
    </row>
    <row r="3029" spans="1:39" ht="15" customHeight="1" x14ac:dyDescent="0.3">
      <c r="A3029" s="166" t="s">
        <v>5463</v>
      </c>
      <c r="B3029" s="99">
        <v>14572</v>
      </c>
      <c r="C3029" s="99">
        <v>41123</v>
      </c>
      <c r="D3029" s="165">
        <v>44898</v>
      </c>
      <c r="E3029" s="165">
        <v>45179</v>
      </c>
      <c r="F3029" s="166">
        <v>2</v>
      </c>
      <c r="G3029" s="178">
        <v>1.76</v>
      </c>
      <c r="H3029" s="181">
        <v>0.75</v>
      </c>
      <c r="I3029" s="180">
        <v>4.7899999999999998E-2</v>
      </c>
      <c r="J3029" s="21">
        <f t="shared" si="1415"/>
        <v>0.24</v>
      </c>
      <c r="K3029" s="21" t="str">
        <f t="shared" si="1416"/>
        <v>Y</v>
      </c>
      <c r="L3029" s="37" t="str">
        <f t="shared" si="1417"/>
        <v>NA</v>
      </c>
      <c r="M3029" s="8" t="str">
        <f t="shared" si="1418"/>
        <v>Y</v>
      </c>
      <c r="N3029" s="42">
        <f t="shared" si="1419"/>
        <v>1</v>
      </c>
      <c r="O3029" s="43">
        <f t="shared" si="1420"/>
        <v>200000</v>
      </c>
      <c r="P3029" s="43" t="str">
        <f t="shared" si="1421"/>
        <v>NA</v>
      </c>
      <c r="Q3029" s="24">
        <f t="shared" si="1422"/>
        <v>15269.998800000001</v>
      </c>
      <c r="R3029" s="43">
        <f t="shared" si="1423"/>
        <v>0</v>
      </c>
      <c r="S3029" s="24">
        <f t="shared" si="1424"/>
        <v>1000000</v>
      </c>
      <c r="T3029" s="25" t="str">
        <f t="shared" si="1425"/>
        <v>N</v>
      </c>
      <c r="U3029" s="44">
        <f t="shared" si="1426"/>
        <v>0</v>
      </c>
      <c r="V3029" s="45">
        <f t="shared" si="1427"/>
        <v>0</v>
      </c>
      <c r="W3029" s="45">
        <f t="shared" si="1428"/>
        <v>0</v>
      </c>
      <c r="X3029" s="28">
        <f t="shared" si="1429"/>
        <v>0</v>
      </c>
      <c r="Y3029" s="28">
        <f t="shared" si="1430"/>
        <v>0</v>
      </c>
      <c r="Z3029" s="45">
        <f t="shared" si="1431"/>
        <v>0</v>
      </c>
      <c r="AA3029" s="29" t="str">
        <f t="shared" si="1432"/>
        <v>N</v>
      </c>
      <c r="AB3029" s="46">
        <f t="shared" si="1433"/>
        <v>0</v>
      </c>
      <c r="AC3029" s="31">
        <f t="shared" si="1434"/>
        <v>0</v>
      </c>
      <c r="AD3029" s="31">
        <f t="shared" si="1435"/>
        <v>0</v>
      </c>
      <c r="AE3029" s="31">
        <f t="shared" si="1436"/>
        <v>0</v>
      </c>
      <c r="AF3029" s="47">
        <f t="shared" si="1437"/>
        <v>0</v>
      </c>
      <c r="AG3029" s="31">
        <f t="shared" si="1438"/>
        <v>0</v>
      </c>
      <c r="AH3029" s="48">
        <f t="shared" si="1439"/>
        <v>0</v>
      </c>
      <c r="AI3029" s="33">
        <f t="shared" si="1440"/>
        <v>0</v>
      </c>
      <c r="AJ3029" s="33">
        <f t="shared" si="1441"/>
        <v>0</v>
      </c>
      <c r="AK3029" s="33">
        <f t="shared" si="1442"/>
        <v>0</v>
      </c>
      <c r="AL3029" s="33">
        <f t="shared" si="1443"/>
        <v>0</v>
      </c>
      <c r="AM3029" s="34">
        <f t="shared" si="1444"/>
        <v>0</v>
      </c>
    </row>
    <row r="3030" spans="1:39" ht="15" customHeight="1" x14ac:dyDescent="0.3">
      <c r="A3030" s="166" t="s">
        <v>5464</v>
      </c>
      <c r="B3030" s="99">
        <v>11041</v>
      </c>
      <c r="C3030" s="99">
        <v>27775</v>
      </c>
      <c r="D3030" s="165">
        <v>45687</v>
      </c>
      <c r="E3030" s="165">
        <v>45961</v>
      </c>
      <c r="F3030" s="166">
        <v>2</v>
      </c>
      <c r="G3030" s="178">
        <v>1.66</v>
      </c>
      <c r="H3030" s="181">
        <v>1</v>
      </c>
      <c r="I3030" s="180">
        <v>4.9399999999999999E-2</v>
      </c>
      <c r="J3030" s="21">
        <f t="shared" si="1415"/>
        <v>0.34000000000000008</v>
      </c>
      <c r="K3030" s="21" t="str">
        <f t="shared" si="1416"/>
        <v>Y</v>
      </c>
      <c r="L3030" s="37" t="str">
        <f t="shared" si="1417"/>
        <v>NA</v>
      </c>
      <c r="M3030" s="8" t="str">
        <f t="shared" si="1418"/>
        <v>Y</v>
      </c>
      <c r="N3030" s="42">
        <f t="shared" si="1419"/>
        <v>1</v>
      </c>
      <c r="O3030" s="43">
        <f t="shared" si="1420"/>
        <v>200000</v>
      </c>
      <c r="P3030" s="43" t="str">
        <f t="shared" si="1421"/>
        <v>NA</v>
      </c>
      <c r="Q3030" s="24">
        <f t="shared" si="1422"/>
        <v>11586.425399999998</v>
      </c>
      <c r="R3030" s="43">
        <f t="shared" si="1423"/>
        <v>0</v>
      </c>
      <c r="S3030" s="24">
        <f t="shared" si="1424"/>
        <v>1000000</v>
      </c>
      <c r="T3030" s="25" t="str">
        <f t="shared" si="1425"/>
        <v>N</v>
      </c>
      <c r="U3030" s="44">
        <f t="shared" si="1426"/>
        <v>0</v>
      </c>
      <c r="V3030" s="45">
        <f t="shared" si="1427"/>
        <v>0</v>
      </c>
      <c r="W3030" s="45">
        <f t="shared" si="1428"/>
        <v>0</v>
      </c>
      <c r="X3030" s="28">
        <f t="shared" si="1429"/>
        <v>0</v>
      </c>
      <c r="Y3030" s="28">
        <f t="shared" si="1430"/>
        <v>0</v>
      </c>
      <c r="Z3030" s="45">
        <f t="shared" si="1431"/>
        <v>0</v>
      </c>
      <c r="AA3030" s="29" t="str">
        <f t="shared" si="1432"/>
        <v>N</v>
      </c>
      <c r="AB3030" s="46">
        <f t="shared" si="1433"/>
        <v>0</v>
      </c>
      <c r="AC3030" s="31">
        <f t="shared" si="1434"/>
        <v>0</v>
      </c>
      <c r="AD3030" s="31">
        <f t="shared" si="1435"/>
        <v>0</v>
      </c>
      <c r="AE3030" s="31">
        <f t="shared" si="1436"/>
        <v>0</v>
      </c>
      <c r="AF3030" s="47">
        <f t="shared" si="1437"/>
        <v>0</v>
      </c>
      <c r="AG3030" s="31">
        <f t="shared" si="1438"/>
        <v>0</v>
      </c>
      <c r="AH3030" s="48">
        <f t="shared" si="1439"/>
        <v>0</v>
      </c>
      <c r="AI3030" s="33">
        <f t="shared" si="1440"/>
        <v>0</v>
      </c>
      <c r="AJ3030" s="33">
        <f t="shared" si="1441"/>
        <v>0</v>
      </c>
      <c r="AK3030" s="33">
        <f t="shared" si="1442"/>
        <v>0</v>
      </c>
      <c r="AL3030" s="33">
        <f t="shared" si="1443"/>
        <v>0</v>
      </c>
      <c r="AM3030" s="34">
        <f t="shared" si="1444"/>
        <v>0</v>
      </c>
    </row>
    <row r="3031" spans="1:39" ht="15" customHeight="1" x14ac:dyDescent="0.3">
      <c r="A3031" s="166" t="s">
        <v>5465</v>
      </c>
      <c r="B3031" s="99">
        <v>9971</v>
      </c>
      <c r="C3031" s="99">
        <v>39526</v>
      </c>
      <c r="D3031" s="165">
        <v>44543</v>
      </c>
      <c r="E3031" s="165">
        <v>44861</v>
      </c>
      <c r="F3031" s="166">
        <v>4</v>
      </c>
      <c r="G3031" s="178">
        <v>0.43</v>
      </c>
      <c r="H3031" s="181">
        <v>0.5</v>
      </c>
      <c r="I3031" s="180">
        <v>2.3300000000000001E-2</v>
      </c>
      <c r="J3031" s="21">
        <f t="shared" si="1415"/>
        <v>3.57</v>
      </c>
      <c r="K3031" s="21" t="str">
        <f t="shared" si="1416"/>
        <v>Y</v>
      </c>
      <c r="L3031" s="37" t="str">
        <f t="shared" si="1417"/>
        <v>NA</v>
      </c>
      <c r="M3031" s="8" t="str">
        <f t="shared" si="1418"/>
        <v>Y</v>
      </c>
      <c r="N3031" s="42">
        <f t="shared" si="1419"/>
        <v>8</v>
      </c>
      <c r="O3031" s="43">
        <f t="shared" si="1420"/>
        <v>200000</v>
      </c>
      <c r="P3031" s="43" t="str">
        <f t="shared" si="1421"/>
        <v>NA</v>
      </c>
      <c r="Q3031" s="24">
        <f t="shared" si="1422"/>
        <v>10203.3243</v>
      </c>
      <c r="R3031" s="43">
        <f t="shared" si="1423"/>
        <v>0</v>
      </c>
      <c r="S3031" s="24">
        <f t="shared" si="1424"/>
        <v>1000000</v>
      </c>
      <c r="T3031" s="25" t="str">
        <f t="shared" si="1425"/>
        <v>Y</v>
      </c>
      <c r="U3031" s="44">
        <f t="shared" si="1426"/>
        <v>7</v>
      </c>
      <c r="V3031" s="45">
        <f t="shared" si="1427"/>
        <v>200000</v>
      </c>
      <c r="W3031" s="45">
        <f t="shared" si="1428"/>
        <v>1000000</v>
      </c>
      <c r="X3031" s="28">
        <f t="shared" si="1429"/>
        <v>10441.061756190002</v>
      </c>
      <c r="Y3031" s="28">
        <f t="shared" si="1430"/>
        <v>0</v>
      </c>
      <c r="Z3031" s="45" t="str">
        <f t="shared" si="1431"/>
        <v>NA</v>
      </c>
      <c r="AA3031" s="29" t="str">
        <f t="shared" si="1432"/>
        <v>Y</v>
      </c>
      <c r="AB3031" s="46">
        <f t="shared" si="1433"/>
        <v>6</v>
      </c>
      <c r="AC3031" s="31">
        <f t="shared" si="1434"/>
        <v>200000</v>
      </c>
      <c r="AD3031" s="31">
        <f t="shared" si="1435"/>
        <v>1000000</v>
      </c>
      <c r="AE3031" s="31">
        <f t="shared" si="1436"/>
        <v>10684.33849510923</v>
      </c>
      <c r="AF3031" s="47">
        <f t="shared" si="1437"/>
        <v>0</v>
      </c>
      <c r="AG3031" s="31" t="str">
        <f t="shared" si="1438"/>
        <v>NA</v>
      </c>
      <c r="AH3031" s="48">
        <f t="shared" si="1439"/>
        <v>5</v>
      </c>
      <c r="AI3031" s="33">
        <f t="shared" si="1440"/>
        <v>20000</v>
      </c>
      <c r="AJ3031" s="33">
        <f t="shared" si="1441"/>
        <v>65000</v>
      </c>
      <c r="AK3031" s="33">
        <f t="shared" si="1442"/>
        <v>10933.283582045276</v>
      </c>
      <c r="AL3031" s="33">
        <f t="shared" si="1443"/>
        <v>0</v>
      </c>
      <c r="AM3031" s="34">
        <f t="shared" si="1444"/>
        <v>0</v>
      </c>
    </row>
    <row r="3032" spans="1:39" ht="15" customHeight="1" x14ac:dyDescent="0.3">
      <c r="A3032" s="166" t="s">
        <v>5466</v>
      </c>
      <c r="B3032" s="99">
        <v>24533</v>
      </c>
      <c r="C3032" s="99">
        <v>64114</v>
      </c>
      <c r="D3032" s="165">
        <v>44616</v>
      </c>
      <c r="E3032" s="165">
        <v>44913</v>
      </c>
      <c r="F3032" s="166">
        <v>4</v>
      </c>
      <c r="G3032" s="178">
        <v>1.86</v>
      </c>
      <c r="H3032" s="181">
        <v>1</v>
      </c>
      <c r="I3032" s="180">
        <v>3.5799999999999998E-2</v>
      </c>
      <c r="J3032" s="21">
        <f t="shared" si="1415"/>
        <v>2.1399999999999997</v>
      </c>
      <c r="K3032" s="21" t="str">
        <f t="shared" si="1416"/>
        <v>Y</v>
      </c>
      <c r="L3032" s="37" t="str">
        <f t="shared" si="1417"/>
        <v>NA</v>
      </c>
      <c r="M3032" s="8" t="str">
        <f t="shared" si="1418"/>
        <v>Y</v>
      </c>
      <c r="N3032" s="42">
        <f t="shared" si="1419"/>
        <v>3</v>
      </c>
      <c r="O3032" s="43">
        <f t="shared" si="1420"/>
        <v>200000</v>
      </c>
      <c r="P3032" s="43" t="str">
        <f t="shared" si="1421"/>
        <v>NA</v>
      </c>
      <c r="Q3032" s="24">
        <f t="shared" si="1422"/>
        <v>25411.2814</v>
      </c>
      <c r="R3032" s="43">
        <f t="shared" si="1423"/>
        <v>0</v>
      </c>
      <c r="S3032" s="24">
        <f t="shared" si="1424"/>
        <v>1000000</v>
      </c>
      <c r="T3032" s="25" t="str">
        <f t="shared" si="1425"/>
        <v>Y</v>
      </c>
      <c r="U3032" s="44">
        <f t="shared" si="1426"/>
        <v>2</v>
      </c>
      <c r="V3032" s="45">
        <f t="shared" si="1427"/>
        <v>200000</v>
      </c>
      <c r="W3032" s="45">
        <f t="shared" si="1428"/>
        <v>1000000</v>
      </c>
      <c r="X3032" s="28">
        <f t="shared" si="1429"/>
        <v>26321.005274120002</v>
      </c>
      <c r="Y3032" s="28">
        <f t="shared" si="1430"/>
        <v>0</v>
      </c>
      <c r="Z3032" s="45" t="str">
        <f t="shared" si="1431"/>
        <v>NA</v>
      </c>
      <c r="AA3032" s="29" t="str">
        <f t="shared" si="1432"/>
        <v>Y</v>
      </c>
      <c r="AB3032" s="46">
        <f t="shared" si="1433"/>
        <v>1</v>
      </c>
      <c r="AC3032" s="31">
        <f t="shared" si="1434"/>
        <v>200000</v>
      </c>
      <c r="AD3032" s="31">
        <f t="shared" si="1435"/>
        <v>1000000</v>
      </c>
      <c r="AE3032" s="31">
        <f t="shared" si="1436"/>
        <v>27263.297262933498</v>
      </c>
      <c r="AF3032" s="47">
        <f t="shared" si="1437"/>
        <v>0</v>
      </c>
      <c r="AG3032" s="31" t="str">
        <f t="shared" si="1438"/>
        <v>NA</v>
      </c>
      <c r="AH3032" s="48">
        <f t="shared" si="1439"/>
        <v>0</v>
      </c>
      <c r="AI3032" s="33">
        <f t="shared" si="1440"/>
        <v>0</v>
      </c>
      <c r="AJ3032" s="33">
        <f t="shared" si="1441"/>
        <v>0</v>
      </c>
      <c r="AK3032" s="33">
        <f t="shared" si="1442"/>
        <v>0</v>
      </c>
      <c r="AL3032" s="33">
        <f t="shared" si="1443"/>
        <v>0</v>
      </c>
      <c r="AM3032" s="34">
        <f t="shared" si="1444"/>
        <v>0</v>
      </c>
    </row>
    <row r="3033" spans="1:39" ht="15" customHeight="1" x14ac:dyDescent="0.3">
      <c r="A3033" s="166" t="s">
        <v>5467</v>
      </c>
      <c r="B3033" s="99">
        <v>15006</v>
      </c>
      <c r="C3033" s="99">
        <v>99537</v>
      </c>
      <c r="D3033" s="165">
        <v>44933</v>
      </c>
      <c r="E3033" s="165">
        <v>44993</v>
      </c>
      <c r="F3033" s="166">
        <v>2</v>
      </c>
      <c r="G3033" s="178">
        <v>1.9</v>
      </c>
      <c r="H3033" s="181">
        <v>0.5</v>
      </c>
      <c r="I3033" s="180">
        <v>5.8799999999999998E-2</v>
      </c>
      <c r="J3033" s="21">
        <f t="shared" si="1415"/>
        <v>0.10000000000000009</v>
      </c>
      <c r="K3033" s="21" t="str">
        <f t="shared" si="1416"/>
        <v>Y</v>
      </c>
      <c r="L3033" s="37" t="str">
        <f t="shared" si="1417"/>
        <v>NA</v>
      </c>
      <c r="M3033" s="8" t="str">
        <f t="shared" si="1418"/>
        <v>Y</v>
      </c>
      <c r="N3033" s="42">
        <f t="shared" si="1419"/>
        <v>1</v>
      </c>
      <c r="O3033" s="43">
        <f t="shared" si="1420"/>
        <v>200000</v>
      </c>
      <c r="P3033" s="43" t="str">
        <f t="shared" si="1421"/>
        <v>NA</v>
      </c>
      <c r="Q3033" s="24">
        <f t="shared" si="1422"/>
        <v>15888.352799999999</v>
      </c>
      <c r="R3033" s="43">
        <f t="shared" si="1423"/>
        <v>0</v>
      </c>
      <c r="S3033" s="24">
        <f t="shared" si="1424"/>
        <v>1000000</v>
      </c>
      <c r="T3033" s="25" t="str">
        <f t="shared" si="1425"/>
        <v>N</v>
      </c>
      <c r="U3033" s="44">
        <f t="shared" si="1426"/>
        <v>0</v>
      </c>
      <c r="V3033" s="45">
        <f t="shared" si="1427"/>
        <v>0</v>
      </c>
      <c r="W3033" s="45">
        <f t="shared" si="1428"/>
        <v>0</v>
      </c>
      <c r="X3033" s="28">
        <f t="shared" si="1429"/>
        <v>0</v>
      </c>
      <c r="Y3033" s="28">
        <f t="shared" si="1430"/>
        <v>0</v>
      </c>
      <c r="Z3033" s="45">
        <f t="shared" si="1431"/>
        <v>0</v>
      </c>
      <c r="AA3033" s="29" t="str">
        <f t="shared" si="1432"/>
        <v>N</v>
      </c>
      <c r="AB3033" s="46">
        <f t="shared" si="1433"/>
        <v>0</v>
      </c>
      <c r="AC3033" s="31">
        <f t="shared" si="1434"/>
        <v>0</v>
      </c>
      <c r="AD3033" s="31">
        <f t="shared" si="1435"/>
        <v>0</v>
      </c>
      <c r="AE3033" s="31">
        <f t="shared" si="1436"/>
        <v>0</v>
      </c>
      <c r="AF3033" s="47">
        <f t="shared" si="1437"/>
        <v>0</v>
      </c>
      <c r="AG3033" s="31">
        <f t="shared" si="1438"/>
        <v>0</v>
      </c>
      <c r="AH3033" s="48">
        <f t="shared" si="1439"/>
        <v>0</v>
      </c>
      <c r="AI3033" s="33">
        <f t="shared" si="1440"/>
        <v>0</v>
      </c>
      <c r="AJ3033" s="33">
        <f t="shared" si="1441"/>
        <v>0</v>
      </c>
      <c r="AK3033" s="33">
        <f t="shared" si="1442"/>
        <v>0</v>
      </c>
      <c r="AL3033" s="33">
        <f t="shared" si="1443"/>
        <v>0</v>
      </c>
      <c r="AM3033" s="34">
        <f t="shared" si="1444"/>
        <v>0</v>
      </c>
    </row>
    <row r="3034" spans="1:39" ht="15" customHeight="1" x14ac:dyDescent="0.3">
      <c r="A3034" s="166" t="s">
        <v>5468</v>
      </c>
      <c r="B3034" s="99">
        <v>10146</v>
      </c>
      <c r="C3034" s="99">
        <v>51585</v>
      </c>
      <c r="D3034" s="165">
        <v>45849</v>
      </c>
      <c r="E3034" s="165">
        <v>46161</v>
      </c>
      <c r="F3034" s="166">
        <v>2</v>
      </c>
      <c r="G3034" s="178">
        <v>0.4</v>
      </c>
      <c r="H3034" s="181">
        <v>1</v>
      </c>
      <c r="I3034" s="180">
        <v>4.65E-2</v>
      </c>
      <c r="J3034" s="21">
        <f t="shared" si="1415"/>
        <v>1.6</v>
      </c>
      <c r="K3034" s="21" t="str">
        <f t="shared" si="1416"/>
        <v>Y</v>
      </c>
      <c r="L3034" s="37" t="str">
        <f t="shared" si="1417"/>
        <v>NA</v>
      </c>
      <c r="M3034" s="8" t="str">
        <f t="shared" si="1418"/>
        <v>Y</v>
      </c>
      <c r="N3034" s="42">
        <f t="shared" si="1419"/>
        <v>2</v>
      </c>
      <c r="O3034" s="43">
        <f t="shared" si="1420"/>
        <v>200000</v>
      </c>
      <c r="P3034" s="43" t="str">
        <f t="shared" si="1421"/>
        <v>NA</v>
      </c>
      <c r="Q3034" s="24">
        <f t="shared" si="1422"/>
        <v>10617.789000000001</v>
      </c>
      <c r="R3034" s="43">
        <f t="shared" si="1423"/>
        <v>0</v>
      </c>
      <c r="S3034" s="24">
        <f t="shared" si="1424"/>
        <v>1000000</v>
      </c>
      <c r="T3034" s="25" t="str">
        <f t="shared" si="1425"/>
        <v>Y</v>
      </c>
      <c r="U3034" s="44">
        <f t="shared" si="1426"/>
        <v>1</v>
      </c>
      <c r="V3034" s="45">
        <f t="shared" si="1427"/>
        <v>200000</v>
      </c>
      <c r="W3034" s="45">
        <f t="shared" si="1428"/>
        <v>1000000</v>
      </c>
      <c r="X3034" s="28">
        <f t="shared" si="1429"/>
        <v>11111.5161885</v>
      </c>
      <c r="Y3034" s="28">
        <f t="shared" si="1430"/>
        <v>0</v>
      </c>
      <c r="Z3034" s="45" t="str">
        <f t="shared" si="1431"/>
        <v>NA</v>
      </c>
      <c r="AA3034" s="29" t="str">
        <f t="shared" si="1432"/>
        <v>N</v>
      </c>
      <c r="AB3034" s="46">
        <f t="shared" si="1433"/>
        <v>0</v>
      </c>
      <c r="AC3034" s="31">
        <f t="shared" si="1434"/>
        <v>0</v>
      </c>
      <c r="AD3034" s="31">
        <f t="shared" si="1435"/>
        <v>0</v>
      </c>
      <c r="AE3034" s="31">
        <f t="shared" si="1436"/>
        <v>0</v>
      </c>
      <c r="AF3034" s="47">
        <f t="shared" si="1437"/>
        <v>0</v>
      </c>
      <c r="AG3034" s="31">
        <f t="shared" si="1438"/>
        <v>0</v>
      </c>
      <c r="AH3034" s="48">
        <f t="shared" si="1439"/>
        <v>0</v>
      </c>
      <c r="AI3034" s="33">
        <f t="shared" si="1440"/>
        <v>0</v>
      </c>
      <c r="AJ3034" s="33">
        <f t="shared" si="1441"/>
        <v>0</v>
      </c>
      <c r="AK3034" s="33">
        <f t="shared" si="1442"/>
        <v>0</v>
      </c>
      <c r="AL3034" s="33">
        <f t="shared" si="1443"/>
        <v>0</v>
      </c>
      <c r="AM3034" s="34">
        <f t="shared" si="1444"/>
        <v>0</v>
      </c>
    </row>
    <row r="3035" spans="1:39" ht="15" customHeight="1" x14ac:dyDescent="0.3">
      <c r="A3035" s="166" t="s">
        <v>5469</v>
      </c>
      <c r="B3035" s="99">
        <v>14543</v>
      </c>
      <c r="C3035" s="99">
        <v>28821</v>
      </c>
      <c r="D3035" s="165">
        <v>45730</v>
      </c>
      <c r="E3035" s="165">
        <v>45907</v>
      </c>
      <c r="F3035" s="166">
        <v>4</v>
      </c>
      <c r="G3035" s="178">
        <v>2.84</v>
      </c>
      <c r="H3035" s="181">
        <v>1</v>
      </c>
      <c r="I3035" s="180">
        <v>0.02</v>
      </c>
      <c r="J3035" s="21">
        <f t="shared" si="1415"/>
        <v>1.1600000000000001</v>
      </c>
      <c r="K3035" s="21" t="str">
        <f t="shared" si="1416"/>
        <v>Y</v>
      </c>
      <c r="L3035" s="37" t="str">
        <f t="shared" si="1417"/>
        <v>NA</v>
      </c>
      <c r="M3035" s="8" t="str">
        <f t="shared" si="1418"/>
        <v>Y</v>
      </c>
      <c r="N3035" s="42">
        <f t="shared" si="1419"/>
        <v>2</v>
      </c>
      <c r="O3035" s="43">
        <f t="shared" si="1420"/>
        <v>200000</v>
      </c>
      <c r="P3035" s="43" t="str">
        <f t="shared" si="1421"/>
        <v>NA</v>
      </c>
      <c r="Q3035" s="24">
        <f t="shared" si="1422"/>
        <v>14833.86</v>
      </c>
      <c r="R3035" s="43">
        <f t="shared" si="1423"/>
        <v>0</v>
      </c>
      <c r="S3035" s="24">
        <f t="shared" si="1424"/>
        <v>1000000</v>
      </c>
      <c r="T3035" s="25" t="str">
        <f t="shared" si="1425"/>
        <v>Y</v>
      </c>
      <c r="U3035" s="44">
        <f t="shared" si="1426"/>
        <v>1</v>
      </c>
      <c r="V3035" s="45">
        <f t="shared" si="1427"/>
        <v>200000</v>
      </c>
      <c r="W3035" s="45">
        <f t="shared" si="1428"/>
        <v>1000000</v>
      </c>
      <c r="X3035" s="28">
        <f t="shared" si="1429"/>
        <v>15130.537200000001</v>
      </c>
      <c r="Y3035" s="28">
        <f t="shared" si="1430"/>
        <v>0</v>
      </c>
      <c r="Z3035" s="45" t="str">
        <f t="shared" si="1431"/>
        <v>NA</v>
      </c>
      <c r="AA3035" s="29" t="str">
        <f t="shared" si="1432"/>
        <v>N</v>
      </c>
      <c r="AB3035" s="46">
        <f t="shared" si="1433"/>
        <v>0</v>
      </c>
      <c r="AC3035" s="31">
        <f t="shared" si="1434"/>
        <v>0</v>
      </c>
      <c r="AD3035" s="31">
        <f t="shared" si="1435"/>
        <v>0</v>
      </c>
      <c r="AE3035" s="31">
        <f t="shared" si="1436"/>
        <v>0</v>
      </c>
      <c r="AF3035" s="47">
        <f t="shared" si="1437"/>
        <v>0</v>
      </c>
      <c r="AG3035" s="31">
        <f t="shared" si="1438"/>
        <v>0</v>
      </c>
      <c r="AH3035" s="48">
        <f t="shared" si="1439"/>
        <v>0</v>
      </c>
      <c r="AI3035" s="33">
        <f t="shared" si="1440"/>
        <v>0</v>
      </c>
      <c r="AJ3035" s="33">
        <f t="shared" si="1441"/>
        <v>0</v>
      </c>
      <c r="AK3035" s="33">
        <f t="shared" si="1442"/>
        <v>0</v>
      </c>
      <c r="AL3035" s="33">
        <f t="shared" si="1443"/>
        <v>0</v>
      </c>
      <c r="AM3035" s="34">
        <f t="shared" si="1444"/>
        <v>0</v>
      </c>
    </row>
    <row r="3036" spans="1:39" ht="15" customHeight="1" x14ac:dyDescent="0.3">
      <c r="A3036" s="166" t="s">
        <v>5470</v>
      </c>
      <c r="B3036" s="99">
        <v>24326</v>
      </c>
      <c r="C3036" s="99">
        <v>60254</v>
      </c>
      <c r="D3036" s="165">
        <v>45334</v>
      </c>
      <c r="E3036" s="165">
        <v>45422</v>
      </c>
      <c r="F3036" s="166">
        <v>2</v>
      </c>
      <c r="G3036" s="178">
        <v>1.33</v>
      </c>
      <c r="H3036" s="181">
        <v>0.75</v>
      </c>
      <c r="I3036" s="180">
        <v>7.2900000000000006E-2</v>
      </c>
      <c r="J3036" s="21">
        <f t="shared" si="1415"/>
        <v>0.66999999999999993</v>
      </c>
      <c r="K3036" s="21" t="str">
        <f t="shared" si="1416"/>
        <v>Y</v>
      </c>
      <c r="L3036" s="37" t="str">
        <f t="shared" si="1417"/>
        <v>NA</v>
      </c>
      <c r="M3036" s="8" t="str">
        <f t="shared" si="1418"/>
        <v>Y</v>
      </c>
      <c r="N3036" s="42">
        <f t="shared" si="1419"/>
        <v>1</v>
      </c>
      <c r="O3036" s="43">
        <f t="shared" si="1420"/>
        <v>200000</v>
      </c>
      <c r="P3036" s="43" t="str">
        <f t="shared" si="1421"/>
        <v>NA</v>
      </c>
      <c r="Q3036" s="24">
        <f t="shared" si="1422"/>
        <v>26099.365399999999</v>
      </c>
      <c r="R3036" s="43">
        <f t="shared" si="1423"/>
        <v>0</v>
      </c>
      <c r="S3036" s="24">
        <f t="shared" si="1424"/>
        <v>1000000</v>
      </c>
      <c r="T3036" s="25" t="str">
        <f t="shared" si="1425"/>
        <v>N</v>
      </c>
      <c r="U3036" s="44">
        <f t="shared" si="1426"/>
        <v>0</v>
      </c>
      <c r="V3036" s="45">
        <f t="shared" si="1427"/>
        <v>0</v>
      </c>
      <c r="W3036" s="45">
        <f t="shared" si="1428"/>
        <v>0</v>
      </c>
      <c r="X3036" s="28">
        <f t="shared" si="1429"/>
        <v>0</v>
      </c>
      <c r="Y3036" s="28">
        <f t="shared" si="1430"/>
        <v>0</v>
      </c>
      <c r="Z3036" s="45">
        <f t="shared" si="1431"/>
        <v>0</v>
      </c>
      <c r="AA3036" s="29" t="str">
        <f t="shared" si="1432"/>
        <v>N</v>
      </c>
      <c r="AB3036" s="46">
        <f t="shared" si="1433"/>
        <v>0</v>
      </c>
      <c r="AC3036" s="31">
        <f t="shared" si="1434"/>
        <v>0</v>
      </c>
      <c r="AD3036" s="31">
        <f t="shared" si="1435"/>
        <v>0</v>
      </c>
      <c r="AE3036" s="31">
        <f t="shared" si="1436"/>
        <v>0</v>
      </c>
      <c r="AF3036" s="47">
        <f t="shared" si="1437"/>
        <v>0</v>
      </c>
      <c r="AG3036" s="31">
        <f t="shared" si="1438"/>
        <v>0</v>
      </c>
      <c r="AH3036" s="48">
        <f t="shared" si="1439"/>
        <v>0</v>
      </c>
      <c r="AI3036" s="33">
        <f t="shared" si="1440"/>
        <v>0</v>
      </c>
      <c r="AJ3036" s="33">
        <f t="shared" si="1441"/>
        <v>0</v>
      </c>
      <c r="AK3036" s="33">
        <f t="shared" si="1442"/>
        <v>0</v>
      </c>
      <c r="AL3036" s="33">
        <f t="shared" si="1443"/>
        <v>0</v>
      </c>
      <c r="AM3036" s="34">
        <f t="shared" si="1444"/>
        <v>0</v>
      </c>
    </row>
    <row r="3037" spans="1:39" ht="15" customHeight="1" x14ac:dyDescent="0.3">
      <c r="A3037" s="166" t="s">
        <v>5471</v>
      </c>
      <c r="B3037" s="99">
        <v>10436</v>
      </c>
      <c r="C3037" s="99">
        <v>60755</v>
      </c>
      <c r="D3037" s="165">
        <v>44986</v>
      </c>
      <c r="E3037" s="165">
        <v>45307</v>
      </c>
      <c r="F3037" s="166">
        <v>4</v>
      </c>
      <c r="G3037" s="178">
        <v>1.81</v>
      </c>
      <c r="H3037" s="181">
        <v>1</v>
      </c>
      <c r="I3037" s="180">
        <v>6.3200000000000006E-2</v>
      </c>
      <c r="J3037" s="21">
        <f t="shared" si="1415"/>
        <v>2.19</v>
      </c>
      <c r="K3037" s="21" t="str">
        <f t="shared" si="1416"/>
        <v>Y</v>
      </c>
      <c r="L3037" s="37" t="str">
        <f t="shared" si="1417"/>
        <v>NA</v>
      </c>
      <c r="M3037" s="8" t="str">
        <f t="shared" si="1418"/>
        <v>Y</v>
      </c>
      <c r="N3037" s="42">
        <f t="shared" si="1419"/>
        <v>3</v>
      </c>
      <c r="O3037" s="43">
        <f t="shared" si="1420"/>
        <v>200000</v>
      </c>
      <c r="P3037" s="43" t="str">
        <f t="shared" si="1421"/>
        <v>NA</v>
      </c>
      <c r="Q3037" s="24">
        <f t="shared" si="1422"/>
        <v>11095.555199999999</v>
      </c>
      <c r="R3037" s="43">
        <f t="shared" si="1423"/>
        <v>0</v>
      </c>
      <c r="S3037" s="24">
        <f t="shared" si="1424"/>
        <v>1000000</v>
      </c>
      <c r="T3037" s="25" t="str">
        <f t="shared" si="1425"/>
        <v>Y</v>
      </c>
      <c r="U3037" s="44">
        <f t="shared" si="1426"/>
        <v>2</v>
      </c>
      <c r="V3037" s="45">
        <f t="shared" si="1427"/>
        <v>200000</v>
      </c>
      <c r="W3037" s="45">
        <f t="shared" si="1428"/>
        <v>1000000</v>
      </c>
      <c r="X3037" s="28">
        <f t="shared" si="1429"/>
        <v>11796.794288639998</v>
      </c>
      <c r="Y3037" s="28">
        <f t="shared" si="1430"/>
        <v>0</v>
      </c>
      <c r="Z3037" s="45" t="str">
        <f t="shared" si="1431"/>
        <v>NA</v>
      </c>
      <c r="AA3037" s="29" t="str">
        <f t="shared" si="1432"/>
        <v>Y</v>
      </c>
      <c r="AB3037" s="46">
        <f t="shared" si="1433"/>
        <v>1</v>
      </c>
      <c r="AC3037" s="31">
        <f t="shared" si="1434"/>
        <v>200000</v>
      </c>
      <c r="AD3037" s="31">
        <f t="shared" si="1435"/>
        <v>1000000</v>
      </c>
      <c r="AE3037" s="31">
        <f t="shared" si="1436"/>
        <v>12542.351687682045</v>
      </c>
      <c r="AF3037" s="47">
        <f t="shared" si="1437"/>
        <v>0</v>
      </c>
      <c r="AG3037" s="31" t="str">
        <f t="shared" si="1438"/>
        <v>NA</v>
      </c>
      <c r="AH3037" s="48">
        <f t="shared" si="1439"/>
        <v>0</v>
      </c>
      <c r="AI3037" s="33">
        <f t="shared" si="1440"/>
        <v>0</v>
      </c>
      <c r="AJ3037" s="33">
        <f t="shared" si="1441"/>
        <v>0</v>
      </c>
      <c r="AK3037" s="33">
        <f t="shared" si="1442"/>
        <v>0</v>
      </c>
      <c r="AL3037" s="33">
        <f t="shared" si="1443"/>
        <v>0</v>
      </c>
      <c r="AM3037" s="34">
        <f t="shared" si="1444"/>
        <v>0</v>
      </c>
    </row>
    <row r="3038" spans="1:39" ht="15" customHeight="1" x14ac:dyDescent="0.3">
      <c r="A3038" s="166" t="s">
        <v>5472</v>
      </c>
      <c r="B3038" s="99">
        <v>21399</v>
      </c>
      <c r="C3038" s="99">
        <v>102175</v>
      </c>
      <c r="D3038" s="165">
        <v>45193</v>
      </c>
      <c r="E3038" s="165">
        <v>45447</v>
      </c>
      <c r="F3038" s="166">
        <v>2</v>
      </c>
      <c r="G3038" s="178">
        <v>1.24</v>
      </c>
      <c r="H3038" s="181">
        <v>1</v>
      </c>
      <c r="I3038" s="180">
        <v>6.6400000000000001E-2</v>
      </c>
      <c r="J3038" s="21">
        <f t="shared" si="1415"/>
        <v>0.76</v>
      </c>
      <c r="K3038" s="21" t="str">
        <f t="shared" si="1416"/>
        <v>Y</v>
      </c>
      <c r="L3038" s="37" t="str">
        <f t="shared" si="1417"/>
        <v>NA</v>
      </c>
      <c r="M3038" s="8" t="str">
        <f t="shared" si="1418"/>
        <v>Y</v>
      </c>
      <c r="N3038" s="42">
        <f t="shared" si="1419"/>
        <v>1</v>
      </c>
      <c r="O3038" s="43">
        <f t="shared" si="1420"/>
        <v>200000</v>
      </c>
      <c r="P3038" s="43" t="str">
        <f t="shared" si="1421"/>
        <v>NA</v>
      </c>
      <c r="Q3038" s="24">
        <f t="shared" si="1422"/>
        <v>22819.893599999999</v>
      </c>
      <c r="R3038" s="43">
        <f t="shared" si="1423"/>
        <v>0</v>
      </c>
      <c r="S3038" s="24">
        <f t="shared" si="1424"/>
        <v>1000000</v>
      </c>
      <c r="T3038" s="25" t="str">
        <f t="shared" si="1425"/>
        <v>N</v>
      </c>
      <c r="U3038" s="44">
        <f t="shared" si="1426"/>
        <v>0</v>
      </c>
      <c r="V3038" s="45">
        <f t="shared" si="1427"/>
        <v>0</v>
      </c>
      <c r="W3038" s="45">
        <f t="shared" si="1428"/>
        <v>0</v>
      </c>
      <c r="X3038" s="28">
        <f t="shared" si="1429"/>
        <v>0</v>
      </c>
      <c r="Y3038" s="28">
        <f t="shared" si="1430"/>
        <v>0</v>
      </c>
      <c r="Z3038" s="45">
        <f t="shared" si="1431"/>
        <v>0</v>
      </c>
      <c r="AA3038" s="29" t="str">
        <f t="shared" si="1432"/>
        <v>N</v>
      </c>
      <c r="AB3038" s="46">
        <f t="shared" si="1433"/>
        <v>0</v>
      </c>
      <c r="AC3038" s="31">
        <f t="shared" si="1434"/>
        <v>0</v>
      </c>
      <c r="AD3038" s="31">
        <f t="shared" si="1435"/>
        <v>0</v>
      </c>
      <c r="AE3038" s="31">
        <f t="shared" si="1436"/>
        <v>0</v>
      </c>
      <c r="AF3038" s="47">
        <f t="shared" si="1437"/>
        <v>0</v>
      </c>
      <c r="AG3038" s="31">
        <f t="shared" si="1438"/>
        <v>0</v>
      </c>
      <c r="AH3038" s="48">
        <f t="shared" si="1439"/>
        <v>0</v>
      </c>
      <c r="AI3038" s="33">
        <f t="shared" si="1440"/>
        <v>0</v>
      </c>
      <c r="AJ3038" s="33">
        <f t="shared" si="1441"/>
        <v>0</v>
      </c>
      <c r="AK3038" s="33">
        <f t="shared" si="1442"/>
        <v>0</v>
      </c>
      <c r="AL3038" s="33">
        <f t="shared" si="1443"/>
        <v>0</v>
      </c>
      <c r="AM3038" s="34">
        <f t="shared" si="1444"/>
        <v>0</v>
      </c>
    </row>
    <row r="3039" spans="1:39" ht="15" customHeight="1" x14ac:dyDescent="0.3">
      <c r="A3039" s="166" t="s">
        <v>5473</v>
      </c>
      <c r="B3039" s="99">
        <v>5847</v>
      </c>
      <c r="C3039" s="99">
        <v>27817</v>
      </c>
      <c r="D3039" s="165">
        <v>45736</v>
      </c>
      <c r="E3039" s="165">
        <v>46060</v>
      </c>
      <c r="F3039" s="166">
        <v>2</v>
      </c>
      <c r="G3039" s="178">
        <v>2</v>
      </c>
      <c r="H3039" s="181">
        <v>0.75</v>
      </c>
      <c r="I3039" s="180">
        <v>5.5300000000000002E-2</v>
      </c>
      <c r="J3039" s="21">
        <f t="shared" si="1415"/>
        <v>0</v>
      </c>
      <c r="K3039" s="21" t="str">
        <f t="shared" si="1416"/>
        <v>N</v>
      </c>
      <c r="L3039" s="37">
        <f t="shared" si="1417"/>
        <v>0</v>
      </c>
      <c r="M3039" s="8" t="str">
        <f t="shared" si="1418"/>
        <v>N</v>
      </c>
      <c r="N3039" s="42">
        <f t="shared" si="1419"/>
        <v>0</v>
      </c>
      <c r="O3039" s="43">
        <f t="shared" si="1420"/>
        <v>0</v>
      </c>
      <c r="P3039" s="43">
        <f t="shared" si="1421"/>
        <v>0</v>
      </c>
      <c r="Q3039" s="24">
        <f t="shared" si="1422"/>
        <v>0</v>
      </c>
      <c r="R3039" s="43">
        <f t="shared" si="1423"/>
        <v>0</v>
      </c>
      <c r="S3039" s="24">
        <f t="shared" si="1424"/>
        <v>37183</v>
      </c>
      <c r="T3039" s="25" t="str">
        <f t="shared" si="1425"/>
        <v>N</v>
      </c>
      <c r="U3039" s="44">
        <f t="shared" si="1426"/>
        <v>0</v>
      </c>
      <c r="V3039" s="45">
        <f t="shared" si="1427"/>
        <v>0</v>
      </c>
      <c r="W3039" s="45">
        <f t="shared" si="1428"/>
        <v>0</v>
      </c>
      <c r="X3039" s="28">
        <f t="shared" si="1429"/>
        <v>0</v>
      </c>
      <c r="Y3039" s="28">
        <f t="shared" si="1430"/>
        <v>0</v>
      </c>
      <c r="Z3039" s="45">
        <f t="shared" si="1431"/>
        <v>0</v>
      </c>
      <c r="AA3039" s="29" t="str">
        <f t="shared" si="1432"/>
        <v>N</v>
      </c>
      <c r="AB3039" s="46">
        <f t="shared" si="1433"/>
        <v>0</v>
      </c>
      <c r="AC3039" s="31">
        <f t="shared" si="1434"/>
        <v>0</v>
      </c>
      <c r="AD3039" s="31">
        <f t="shared" si="1435"/>
        <v>0</v>
      </c>
      <c r="AE3039" s="31">
        <f t="shared" si="1436"/>
        <v>0</v>
      </c>
      <c r="AF3039" s="47">
        <f t="shared" si="1437"/>
        <v>0</v>
      </c>
      <c r="AG3039" s="31">
        <f t="shared" si="1438"/>
        <v>0</v>
      </c>
      <c r="AH3039" s="48">
        <f t="shared" si="1439"/>
        <v>0</v>
      </c>
      <c r="AI3039" s="33">
        <f t="shared" si="1440"/>
        <v>0</v>
      </c>
      <c r="AJ3039" s="33">
        <f t="shared" si="1441"/>
        <v>0</v>
      </c>
      <c r="AK3039" s="33">
        <f t="shared" si="1442"/>
        <v>0</v>
      </c>
      <c r="AL3039" s="33">
        <f t="shared" si="1443"/>
        <v>0</v>
      </c>
      <c r="AM3039" s="34">
        <f t="shared" si="1444"/>
        <v>0</v>
      </c>
    </row>
    <row r="3040" spans="1:39" ht="15" customHeight="1" x14ac:dyDescent="0.3">
      <c r="A3040" s="166" t="s">
        <v>5474</v>
      </c>
      <c r="B3040" s="99">
        <v>22005</v>
      </c>
      <c r="C3040" s="99">
        <v>89968</v>
      </c>
      <c r="D3040" s="165">
        <v>45635</v>
      </c>
      <c r="E3040" s="165">
        <v>45757</v>
      </c>
      <c r="F3040" s="166">
        <v>4</v>
      </c>
      <c r="G3040" s="178">
        <v>2.58</v>
      </c>
      <c r="H3040" s="181">
        <v>1</v>
      </c>
      <c r="I3040" s="180">
        <v>8.2799999999999999E-2</v>
      </c>
      <c r="J3040" s="21">
        <f t="shared" si="1415"/>
        <v>1.42</v>
      </c>
      <c r="K3040" s="21" t="str">
        <f t="shared" si="1416"/>
        <v>Y</v>
      </c>
      <c r="L3040" s="37" t="str">
        <f t="shared" si="1417"/>
        <v>NA</v>
      </c>
      <c r="M3040" s="8" t="str">
        <f t="shared" si="1418"/>
        <v>Y</v>
      </c>
      <c r="N3040" s="42">
        <f t="shared" si="1419"/>
        <v>2</v>
      </c>
      <c r="O3040" s="43">
        <f t="shared" si="1420"/>
        <v>200000</v>
      </c>
      <c r="P3040" s="43" t="str">
        <f t="shared" si="1421"/>
        <v>NA</v>
      </c>
      <c r="Q3040" s="24">
        <f t="shared" si="1422"/>
        <v>23827.013999999999</v>
      </c>
      <c r="R3040" s="43">
        <f t="shared" si="1423"/>
        <v>0</v>
      </c>
      <c r="S3040" s="24">
        <f t="shared" si="1424"/>
        <v>1000000</v>
      </c>
      <c r="T3040" s="25" t="str">
        <f t="shared" si="1425"/>
        <v>Y</v>
      </c>
      <c r="U3040" s="44">
        <f t="shared" si="1426"/>
        <v>1</v>
      </c>
      <c r="V3040" s="45">
        <f t="shared" si="1427"/>
        <v>200000</v>
      </c>
      <c r="W3040" s="45">
        <f t="shared" si="1428"/>
        <v>1000000</v>
      </c>
      <c r="X3040" s="28">
        <f t="shared" si="1429"/>
        <v>25799.8907592</v>
      </c>
      <c r="Y3040" s="28">
        <f t="shared" si="1430"/>
        <v>0</v>
      </c>
      <c r="Z3040" s="45" t="str">
        <f t="shared" si="1431"/>
        <v>NA</v>
      </c>
      <c r="AA3040" s="29" t="str">
        <f t="shared" si="1432"/>
        <v>N</v>
      </c>
      <c r="AB3040" s="46">
        <f t="shared" si="1433"/>
        <v>0</v>
      </c>
      <c r="AC3040" s="31">
        <f t="shared" si="1434"/>
        <v>0</v>
      </c>
      <c r="AD3040" s="31">
        <f t="shared" si="1435"/>
        <v>0</v>
      </c>
      <c r="AE3040" s="31">
        <f t="shared" si="1436"/>
        <v>0</v>
      </c>
      <c r="AF3040" s="47">
        <f t="shared" si="1437"/>
        <v>0</v>
      </c>
      <c r="AG3040" s="31">
        <f t="shared" si="1438"/>
        <v>0</v>
      </c>
      <c r="AH3040" s="48">
        <f t="shared" si="1439"/>
        <v>0</v>
      </c>
      <c r="AI3040" s="33">
        <f t="shared" si="1440"/>
        <v>0</v>
      </c>
      <c r="AJ3040" s="33">
        <f t="shared" si="1441"/>
        <v>0</v>
      </c>
      <c r="AK3040" s="33">
        <f t="shared" si="1442"/>
        <v>0</v>
      </c>
      <c r="AL3040" s="33">
        <f t="shared" si="1443"/>
        <v>0</v>
      </c>
      <c r="AM3040" s="34">
        <f t="shared" si="1444"/>
        <v>0</v>
      </c>
    </row>
    <row r="3041" spans="1:39" ht="15" customHeight="1" x14ac:dyDescent="0.3">
      <c r="A3041" s="166" t="s">
        <v>5475</v>
      </c>
      <c r="B3041" s="99">
        <v>18380</v>
      </c>
      <c r="C3041" s="99">
        <v>72067</v>
      </c>
      <c r="D3041" s="165">
        <v>45547</v>
      </c>
      <c r="E3041" s="165">
        <v>45630</v>
      </c>
      <c r="F3041" s="166">
        <v>2</v>
      </c>
      <c r="G3041" s="178">
        <v>0.73</v>
      </c>
      <c r="H3041" s="181">
        <v>1</v>
      </c>
      <c r="I3041" s="180">
        <v>3.5200000000000002E-2</v>
      </c>
      <c r="J3041" s="21">
        <f t="shared" si="1415"/>
        <v>1.27</v>
      </c>
      <c r="K3041" s="21" t="str">
        <f t="shared" si="1416"/>
        <v>Y</v>
      </c>
      <c r="L3041" s="37" t="str">
        <f t="shared" si="1417"/>
        <v>NA</v>
      </c>
      <c r="M3041" s="8" t="str">
        <f t="shared" si="1418"/>
        <v>Y</v>
      </c>
      <c r="N3041" s="42">
        <f t="shared" si="1419"/>
        <v>2</v>
      </c>
      <c r="O3041" s="43">
        <f t="shared" si="1420"/>
        <v>200000</v>
      </c>
      <c r="P3041" s="43" t="str">
        <f t="shared" si="1421"/>
        <v>NA</v>
      </c>
      <c r="Q3041" s="24">
        <f t="shared" si="1422"/>
        <v>19026.975999999999</v>
      </c>
      <c r="R3041" s="43">
        <f t="shared" si="1423"/>
        <v>0</v>
      </c>
      <c r="S3041" s="24">
        <f t="shared" si="1424"/>
        <v>1000000</v>
      </c>
      <c r="T3041" s="25" t="str">
        <f t="shared" si="1425"/>
        <v>Y</v>
      </c>
      <c r="U3041" s="44">
        <f t="shared" si="1426"/>
        <v>1</v>
      </c>
      <c r="V3041" s="45">
        <f t="shared" si="1427"/>
        <v>200000</v>
      </c>
      <c r="W3041" s="45">
        <f t="shared" si="1428"/>
        <v>1000000</v>
      </c>
      <c r="X3041" s="28">
        <f t="shared" si="1429"/>
        <v>19696.725555199995</v>
      </c>
      <c r="Y3041" s="28">
        <f t="shared" si="1430"/>
        <v>0</v>
      </c>
      <c r="Z3041" s="45" t="str">
        <f t="shared" si="1431"/>
        <v>NA</v>
      </c>
      <c r="AA3041" s="29" t="str">
        <f t="shared" si="1432"/>
        <v>N</v>
      </c>
      <c r="AB3041" s="46">
        <f t="shared" si="1433"/>
        <v>0</v>
      </c>
      <c r="AC3041" s="31">
        <f t="shared" si="1434"/>
        <v>0</v>
      </c>
      <c r="AD3041" s="31">
        <f t="shared" si="1435"/>
        <v>0</v>
      </c>
      <c r="AE3041" s="31">
        <f t="shared" si="1436"/>
        <v>0</v>
      </c>
      <c r="AF3041" s="47">
        <f t="shared" si="1437"/>
        <v>0</v>
      </c>
      <c r="AG3041" s="31">
        <f t="shared" si="1438"/>
        <v>0</v>
      </c>
      <c r="AH3041" s="48">
        <f t="shared" si="1439"/>
        <v>0</v>
      </c>
      <c r="AI3041" s="33">
        <f t="shared" si="1440"/>
        <v>0</v>
      </c>
      <c r="AJ3041" s="33">
        <f t="shared" si="1441"/>
        <v>0</v>
      </c>
      <c r="AK3041" s="33">
        <f t="shared" si="1442"/>
        <v>0</v>
      </c>
      <c r="AL3041" s="33">
        <f t="shared" si="1443"/>
        <v>0</v>
      </c>
      <c r="AM3041" s="34">
        <f t="shared" si="1444"/>
        <v>0</v>
      </c>
    </row>
    <row r="3042" spans="1:39" ht="15" customHeight="1" x14ac:dyDescent="0.3">
      <c r="A3042" s="166" t="s">
        <v>5476</v>
      </c>
      <c r="B3042" s="99">
        <v>6202</v>
      </c>
      <c r="C3042" s="99">
        <v>75816</v>
      </c>
      <c r="D3042" s="165">
        <v>46024</v>
      </c>
      <c r="E3042" s="165">
        <v>46215</v>
      </c>
      <c r="F3042" s="166">
        <v>4</v>
      </c>
      <c r="G3042" s="178">
        <v>1.36</v>
      </c>
      <c r="H3042" s="181">
        <v>1</v>
      </c>
      <c r="I3042" s="180">
        <v>7.5499999999999998E-2</v>
      </c>
      <c r="J3042" s="21">
        <f t="shared" si="1415"/>
        <v>2.6399999999999997</v>
      </c>
      <c r="K3042" s="21" t="str">
        <f t="shared" si="1416"/>
        <v>Y</v>
      </c>
      <c r="L3042" s="37" t="str">
        <f t="shared" si="1417"/>
        <v>NA</v>
      </c>
      <c r="M3042" s="8" t="str">
        <f t="shared" si="1418"/>
        <v>Y</v>
      </c>
      <c r="N3042" s="42">
        <f t="shared" si="1419"/>
        <v>3</v>
      </c>
      <c r="O3042" s="43">
        <f t="shared" si="1420"/>
        <v>200000</v>
      </c>
      <c r="P3042" s="43" t="str">
        <f t="shared" si="1421"/>
        <v>NA</v>
      </c>
      <c r="Q3042" s="24">
        <f t="shared" si="1422"/>
        <v>6670.2509999999993</v>
      </c>
      <c r="R3042" s="43">
        <f t="shared" si="1423"/>
        <v>0</v>
      </c>
      <c r="S3042" s="24">
        <f t="shared" si="1424"/>
        <v>1000000</v>
      </c>
      <c r="T3042" s="25" t="str">
        <f t="shared" si="1425"/>
        <v>Y</v>
      </c>
      <c r="U3042" s="44">
        <f t="shared" si="1426"/>
        <v>2</v>
      </c>
      <c r="V3042" s="45">
        <f t="shared" si="1427"/>
        <v>200000</v>
      </c>
      <c r="W3042" s="45">
        <f t="shared" si="1428"/>
        <v>1000000</v>
      </c>
      <c r="X3042" s="28">
        <f t="shared" si="1429"/>
        <v>7173.8549504999983</v>
      </c>
      <c r="Y3042" s="28">
        <f t="shared" si="1430"/>
        <v>0</v>
      </c>
      <c r="Z3042" s="45" t="str">
        <f t="shared" si="1431"/>
        <v>NA</v>
      </c>
      <c r="AA3042" s="29" t="str">
        <f t="shared" si="1432"/>
        <v>Y</v>
      </c>
      <c r="AB3042" s="46">
        <f t="shared" si="1433"/>
        <v>1</v>
      </c>
      <c r="AC3042" s="31">
        <f t="shared" si="1434"/>
        <v>200000</v>
      </c>
      <c r="AD3042" s="31">
        <f t="shared" si="1435"/>
        <v>1000000</v>
      </c>
      <c r="AE3042" s="31">
        <f t="shared" si="1436"/>
        <v>7715.480999262747</v>
      </c>
      <c r="AF3042" s="47">
        <f t="shared" si="1437"/>
        <v>0</v>
      </c>
      <c r="AG3042" s="31" t="str">
        <f t="shared" si="1438"/>
        <v>NA</v>
      </c>
      <c r="AH3042" s="48">
        <f t="shared" si="1439"/>
        <v>0</v>
      </c>
      <c r="AI3042" s="33">
        <f t="shared" si="1440"/>
        <v>0</v>
      </c>
      <c r="AJ3042" s="33">
        <f t="shared" si="1441"/>
        <v>0</v>
      </c>
      <c r="AK3042" s="33">
        <f t="shared" si="1442"/>
        <v>0</v>
      </c>
      <c r="AL3042" s="33">
        <f t="shared" si="1443"/>
        <v>0</v>
      </c>
      <c r="AM3042" s="34">
        <f t="shared" si="1444"/>
        <v>0</v>
      </c>
    </row>
    <row r="3043" spans="1:39" ht="15" customHeight="1" x14ac:dyDescent="0.3">
      <c r="A3043" s="166" t="s">
        <v>5477</v>
      </c>
      <c r="B3043" s="99">
        <v>20138</v>
      </c>
      <c r="C3043" s="99">
        <v>84303</v>
      </c>
      <c r="D3043" s="165">
        <v>46093</v>
      </c>
      <c r="E3043" s="165">
        <v>46219</v>
      </c>
      <c r="F3043" s="166">
        <v>4</v>
      </c>
      <c r="G3043" s="178">
        <v>2.5299999999999998</v>
      </c>
      <c r="H3043" s="181">
        <v>1</v>
      </c>
      <c r="I3043" s="180">
        <v>5.8799999999999998E-2</v>
      </c>
      <c r="J3043" s="21">
        <f t="shared" si="1415"/>
        <v>1.4700000000000002</v>
      </c>
      <c r="K3043" s="21" t="str">
        <f t="shared" si="1416"/>
        <v>Y</v>
      </c>
      <c r="L3043" s="37" t="str">
        <f t="shared" si="1417"/>
        <v>NA</v>
      </c>
      <c r="M3043" s="8" t="str">
        <f t="shared" si="1418"/>
        <v>Y</v>
      </c>
      <c r="N3043" s="42">
        <f t="shared" si="1419"/>
        <v>2</v>
      </c>
      <c r="O3043" s="43">
        <f t="shared" si="1420"/>
        <v>200000</v>
      </c>
      <c r="P3043" s="43" t="str">
        <f t="shared" si="1421"/>
        <v>NA</v>
      </c>
      <c r="Q3043" s="24">
        <f t="shared" si="1422"/>
        <v>21322.114399999999</v>
      </c>
      <c r="R3043" s="43">
        <f t="shared" si="1423"/>
        <v>0</v>
      </c>
      <c r="S3043" s="24">
        <f t="shared" si="1424"/>
        <v>1000000</v>
      </c>
      <c r="T3043" s="25" t="str">
        <f t="shared" si="1425"/>
        <v>Y</v>
      </c>
      <c r="U3043" s="44">
        <f t="shared" si="1426"/>
        <v>1</v>
      </c>
      <c r="V3043" s="45">
        <f t="shared" si="1427"/>
        <v>200000</v>
      </c>
      <c r="W3043" s="45">
        <f t="shared" si="1428"/>
        <v>1000000</v>
      </c>
      <c r="X3043" s="28">
        <f t="shared" si="1429"/>
        <v>22575.854726719997</v>
      </c>
      <c r="Y3043" s="28">
        <f t="shared" si="1430"/>
        <v>0</v>
      </c>
      <c r="Z3043" s="45" t="str">
        <f t="shared" si="1431"/>
        <v>NA</v>
      </c>
      <c r="AA3043" s="29" t="str">
        <f t="shared" si="1432"/>
        <v>N</v>
      </c>
      <c r="AB3043" s="46">
        <f t="shared" si="1433"/>
        <v>0</v>
      </c>
      <c r="AC3043" s="31">
        <f t="shared" si="1434"/>
        <v>0</v>
      </c>
      <c r="AD3043" s="31">
        <f t="shared" si="1435"/>
        <v>0</v>
      </c>
      <c r="AE3043" s="31">
        <f t="shared" si="1436"/>
        <v>0</v>
      </c>
      <c r="AF3043" s="47">
        <f t="shared" si="1437"/>
        <v>0</v>
      </c>
      <c r="AG3043" s="31">
        <f t="shared" si="1438"/>
        <v>0</v>
      </c>
      <c r="AH3043" s="48">
        <f t="shared" si="1439"/>
        <v>0</v>
      </c>
      <c r="AI3043" s="33">
        <f t="shared" si="1440"/>
        <v>0</v>
      </c>
      <c r="AJ3043" s="33">
        <f t="shared" si="1441"/>
        <v>0</v>
      </c>
      <c r="AK3043" s="33">
        <f t="shared" si="1442"/>
        <v>0</v>
      </c>
      <c r="AL3043" s="33">
        <f t="shared" si="1443"/>
        <v>0</v>
      </c>
      <c r="AM3043" s="34">
        <f t="shared" si="1444"/>
        <v>0</v>
      </c>
    </row>
    <row r="3044" spans="1:39" ht="15" customHeight="1" x14ac:dyDescent="0.3">
      <c r="A3044" s="166" t="s">
        <v>5478</v>
      </c>
      <c r="B3044" s="99">
        <v>13750</v>
      </c>
      <c r="C3044" s="99">
        <v>95737</v>
      </c>
      <c r="D3044" s="165">
        <v>45936</v>
      </c>
      <c r="E3044" s="165">
        <v>46113</v>
      </c>
      <c r="F3044" s="166">
        <v>4</v>
      </c>
      <c r="G3044" s="178">
        <v>3.54</v>
      </c>
      <c r="H3044" s="181">
        <v>1</v>
      </c>
      <c r="I3044" s="180">
        <v>2.35E-2</v>
      </c>
      <c r="J3044" s="21">
        <f t="shared" si="1415"/>
        <v>0.45999999999999996</v>
      </c>
      <c r="K3044" s="21" t="str">
        <f t="shared" si="1416"/>
        <v>Y</v>
      </c>
      <c r="L3044" s="37" t="str">
        <f t="shared" si="1417"/>
        <v>NA</v>
      </c>
      <c r="M3044" s="8" t="str">
        <f t="shared" si="1418"/>
        <v>Y</v>
      </c>
      <c r="N3044" s="42">
        <f t="shared" si="1419"/>
        <v>1</v>
      </c>
      <c r="O3044" s="43">
        <f t="shared" si="1420"/>
        <v>200000</v>
      </c>
      <c r="P3044" s="43" t="str">
        <f t="shared" si="1421"/>
        <v>NA</v>
      </c>
      <c r="Q3044" s="24">
        <f t="shared" si="1422"/>
        <v>14073.125000000002</v>
      </c>
      <c r="R3044" s="43">
        <f t="shared" si="1423"/>
        <v>0</v>
      </c>
      <c r="S3044" s="24">
        <f t="shared" si="1424"/>
        <v>1000000</v>
      </c>
      <c r="T3044" s="25" t="str">
        <f t="shared" si="1425"/>
        <v>N</v>
      </c>
      <c r="U3044" s="44">
        <f t="shared" si="1426"/>
        <v>0</v>
      </c>
      <c r="V3044" s="45">
        <f t="shared" si="1427"/>
        <v>0</v>
      </c>
      <c r="W3044" s="45">
        <f t="shared" si="1428"/>
        <v>0</v>
      </c>
      <c r="X3044" s="28">
        <f t="shared" si="1429"/>
        <v>0</v>
      </c>
      <c r="Y3044" s="28">
        <f t="shared" si="1430"/>
        <v>0</v>
      </c>
      <c r="Z3044" s="45">
        <f t="shared" si="1431"/>
        <v>0</v>
      </c>
      <c r="AA3044" s="29" t="str">
        <f t="shared" si="1432"/>
        <v>N</v>
      </c>
      <c r="AB3044" s="46">
        <f t="shared" si="1433"/>
        <v>0</v>
      </c>
      <c r="AC3044" s="31">
        <f t="shared" si="1434"/>
        <v>0</v>
      </c>
      <c r="AD3044" s="31">
        <f t="shared" si="1435"/>
        <v>0</v>
      </c>
      <c r="AE3044" s="31">
        <f t="shared" si="1436"/>
        <v>0</v>
      </c>
      <c r="AF3044" s="47">
        <f t="shared" si="1437"/>
        <v>0</v>
      </c>
      <c r="AG3044" s="31">
        <f t="shared" si="1438"/>
        <v>0</v>
      </c>
      <c r="AH3044" s="48">
        <f t="shared" si="1439"/>
        <v>0</v>
      </c>
      <c r="AI3044" s="33">
        <f t="shared" si="1440"/>
        <v>0</v>
      </c>
      <c r="AJ3044" s="33">
        <f t="shared" si="1441"/>
        <v>0</v>
      </c>
      <c r="AK3044" s="33">
        <f t="shared" si="1442"/>
        <v>0</v>
      </c>
      <c r="AL3044" s="33">
        <f t="shared" si="1443"/>
        <v>0</v>
      </c>
      <c r="AM3044" s="34">
        <f t="shared" si="1444"/>
        <v>0</v>
      </c>
    </row>
    <row r="3045" spans="1:39" ht="15" customHeight="1" x14ac:dyDescent="0.3">
      <c r="A3045" s="166" t="s">
        <v>5479</v>
      </c>
      <c r="B3045" s="99">
        <v>10189</v>
      </c>
      <c r="C3045" s="99">
        <v>60919</v>
      </c>
      <c r="D3045" s="165">
        <v>45076</v>
      </c>
      <c r="E3045" s="165">
        <v>45113</v>
      </c>
      <c r="F3045" s="166">
        <v>4</v>
      </c>
      <c r="G3045" s="178">
        <v>0.46</v>
      </c>
      <c r="H3045" s="181">
        <v>0.25</v>
      </c>
      <c r="I3045" s="180">
        <v>4.7300000000000002E-2</v>
      </c>
      <c r="J3045" s="21">
        <f t="shared" si="1415"/>
        <v>3.54</v>
      </c>
      <c r="K3045" s="21" t="str">
        <f t="shared" si="1416"/>
        <v>Y</v>
      </c>
      <c r="L3045" s="37" t="str">
        <f t="shared" si="1417"/>
        <v>NA</v>
      </c>
      <c r="M3045" s="8" t="str">
        <f t="shared" si="1418"/>
        <v>Y</v>
      </c>
      <c r="N3045" s="42">
        <f t="shared" si="1419"/>
        <v>15</v>
      </c>
      <c r="O3045" s="43">
        <f t="shared" si="1420"/>
        <v>200000</v>
      </c>
      <c r="P3045" s="43" t="str">
        <f t="shared" si="1421"/>
        <v>NA</v>
      </c>
      <c r="Q3045" s="24">
        <f t="shared" si="1422"/>
        <v>10670.939699999999</v>
      </c>
      <c r="R3045" s="43">
        <f t="shared" si="1423"/>
        <v>0</v>
      </c>
      <c r="S3045" s="24">
        <f t="shared" si="1424"/>
        <v>1000000</v>
      </c>
      <c r="T3045" s="25" t="str">
        <f t="shared" si="1425"/>
        <v>Y</v>
      </c>
      <c r="U3045" s="44">
        <f t="shared" si="1426"/>
        <v>14</v>
      </c>
      <c r="V3045" s="45">
        <f t="shared" si="1427"/>
        <v>200000</v>
      </c>
      <c r="W3045" s="45">
        <f t="shared" si="1428"/>
        <v>1000000</v>
      </c>
      <c r="X3045" s="28">
        <f t="shared" si="1429"/>
        <v>11175.675147809998</v>
      </c>
      <c r="Y3045" s="28">
        <f t="shared" si="1430"/>
        <v>0</v>
      </c>
      <c r="Z3045" s="45" t="str">
        <f t="shared" si="1431"/>
        <v>NA</v>
      </c>
      <c r="AA3045" s="29" t="str">
        <f t="shared" si="1432"/>
        <v>Y</v>
      </c>
      <c r="AB3045" s="46">
        <f t="shared" si="1433"/>
        <v>13</v>
      </c>
      <c r="AC3045" s="31">
        <f t="shared" si="1434"/>
        <v>200000</v>
      </c>
      <c r="AD3045" s="31">
        <f t="shared" si="1435"/>
        <v>1000000</v>
      </c>
      <c r="AE3045" s="31">
        <f t="shared" si="1436"/>
        <v>11704.284582301409</v>
      </c>
      <c r="AF3045" s="47">
        <f t="shared" si="1437"/>
        <v>0</v>
      </c>
      <c r="AG3045" s="31" t="str">
        <f t="shared" si="1438"/>
        <v>NA</v>
      </c>
      <c r="AH3045" s="48">
        <f t="shared" si="1439"/>
        <v>12</v>
      </c>
      <c r="AI3045" s="33">
        <f t="shared" si="1440"/>
        <v>20000</v>
      </c>
      <c r="AJ3045" s="33">
        <f t="shared" si="1441"/>
        <v>65000</v>
      </c>
      <c r="AK3045" s="33">
        <f t="shared" si="1442"/>
        <v>12257.897243044265</v>
      </c>
      <c r="AL3045" s="33">
        <f t="shared" si="1443"/>
        <v>0</v>
      </c>
      <c r="AM3045" s="34">
        <f t="shared" si="1444"/>
        <v>0</v>
      </c>
    </row>
    <row r="3046" spans="1:39" ht="15" customHeight="1" x14ac:dyDescent="0.3">
      <c r="A3046" s="166" t="s">
        <v>5480</v>
      </c>
      <c r="B3046" s="99">
        <v>21330</v>
      </c>
      <c r="C3046" s="99">
        <v>69584</v>
      </c>
      <c r="D3046" s="165">
        <v>45162</v>
      </c>
      <c r="E3046" s="165">
        <v>45331</v>
      </c>
      <c r="F3046" s="166">
        <v>4</v>
      </c>
      <c r="G3046" s="178">
        <v>3.36</v>
      </c>
      <c r="H3046" s="181">
        <v>1</v>
      </c>
      <c r="I3046" s="180">
        <v>3.2099999999999997E-2</v>
      </c>
      <c r="J3046" s="21">
        <f t="shared" si="1415"/>
        <v>0.64000000000000012</v>
      </c>
      <c r="K3046" s="21" t="str">
        <f t="shared" si="1416"/>
        <v>Y</v>
      </c>
      <c r="L3046" s="37" t="str">
        <f t="shared" si="1417"/>
        <v>NA</v>
      </c>
      <c r="M3046" s="8" t="str">
        <f t="shared" si="1418"/>
        <v>Y</v>
      </c>
      <c r="N3046" s="42">
        <f t="shared" si="1419"/>
        <v>1</v>
      </c>
      <c r="O3046" s="43">
        <f t="shared" si="1420"/>
        <v>200000</v>
      </c>
      <c r="P3046" s="43" t="str">
        <f t="shared" si="1421"/>
        <v>NA</v>
      </c>
      <c r="Q3046" s="24">
        <f t="shared" si="1422"/>
        <v>22014.692999999999</v>
      </c>
      <c r="R3046" s="43">
        <f t="shared" si="1423"/>
        <v>0</v>
      </c>
      <c r="S3046" s="24">
        <f t="shared" si="1424"/>
        <v>1000000</v>
      </c>
      <c r="T3046" s="25" t="str">
        <f t="shared" si="1425"/>
        <v>N</v>
      </c>
      <c r="U3046" s="44">
        <f t="shared" si="1426"/>
        <v>0</v>
      </c>
      <c r="V3046" s="45">
        <f t="shared" si="1427"/>
        <v>0</v>
      </c>
      <c r="W3046" s="45">
        <f t="shared" si="1428"/>
        <v>0</v>
      </c>
      <c r="X3046" s="28">
        <f t="shared" si="1429"/>
        <v>0</v>
      </c>
      <c r="Y3046" s="28">
        <f t="shared" si="1430"/>
        <v>0</v>
      </c>
      <c r="Z3046" s="45">
        <f t="shared" si="1431"/>
        <v>0</v>
      </c>
      <c r="AA3046" s="29" t="str">
        <f t="shared" si="1432"/>
        <v>N</v>
      </c>
      <c r="AB3046" s="46">
        <f t="shared" si="1433"/>
        <v>0</v>
      </c>
      <c r="AC3046" s="31">
        <f t="shared" si="1434"/>
        <v>0</v>
      </c>
      <c r="AD3046" s="31">
        <f t="shared" si="1435"/>
        <v>0</v>
      </c>
      <c r="AE3046" s="31">
        <f t="shared" si="1436"/>
        <v>0</v>
      </c>
      <c r="AF3046" s="47">
        <f t="shared" si="1437"/>
        <v>0</v>
      </c>
      <c r="AG3046" s="31">
        <f t="shared" si="1438"/>
        <v>0</v>
      </c>
      <c r="AH3046" s="48">
        <f t="shared" si="1439"/>
        <v>0</v>
      </c>
      <c r="AI3046" s="33">
        <f t="shared" si="1440"/>
        <v>0</v>
      </c>
      <c r="AJ3046" s="33">
        <f t="shared" si="1441"/>
        <v>0</v>
      </c>
      <c r="AK3046" s="33">
        <f t="shared" si="1442"/>
        <v>0</v>
      </c>
      <c r="AL3046" s="33">
        <f t="shared" si="1443"/>
        <v>0</v>
      </c>
      <c r="AM3046" s="34">
        <f t="shared" si="1444"/>
        <v>0</v>
      </c>
    </row>
    <row r="3047" spans="1:39" ht="15" customHeight="1" x14ac:dyDescent="0.3">
      <c r="A3047" s="166" t="s">
        <v>5481</v>
      </c>
      <c r="B3047" s="99">
        <v>17569</v>
      </c>
      <c r="C3047" s="99">
        <v>52552</v>
      </c>
      <c r="D3047" s="165">
        <v>44977</v>
      </c>
      <c r="E3047" s="165">
        <v>45267</v>
      </c>
      <c r="F3047" s="166">
        <v>2</v>
      </c>
      <c r="G3047" s="178">
        <v>1.74</v>
      </c>
      <c r="H3047" s="181">
        <v>0.75</v>
      </c>
      <c r="I3047" s="180">
        <v>6.9099999999999995E-2</v>
      </c>
      <c r="J3047" s="21">
        <f t="shared" si="1415"/>
        <v>0.26</v>
      </c>
      <c r="K3047" s="21" t="str">
        <f t="shared" si="1416"/>
        <v>Y</v>
      </c>
      <c r="L3047" s="37" t="str">
        <f t="shared" si="1417"/>
        <v>NA</v>
      </c>
      <c r="M3047" s="8" t="str">
        <f t="shared" si="1418"/>
        <v>Y</v>
      </c>
      <c r="N3047" s="42">
        <f t="shared" si="1419"/>
        <v>1</v>
      </c>
      <c r="O3047" s="43">
        <f t="shared" si="1420"/>
        <v>200000</v>
      </c>
      <c r="P3047" s="43" t="str">
        <f t="shared" si="1421"/>
        <v>NA</v>
      </c>
      <c r="Q3047" s="24">
        <f t="shared" si="1422"/>
        <v>18783.017899999999</v>
      </c>
      <c r="R3047" s="43">
        <f t="shared" si="1423"/>
        <v>0</v>
      </c>
      <c r="S3047" s="24">
        <f t="shared" si="1424"/>
        <v>1000000</v>
      </c>
      <c r="T3047" s="25" t="str">
        <f t="shared" si="1425"/>
        <v>N</v>
      </c>
      <c r="U3047" s="44">
        <f t="shared" si="1426"/>
        <v>0</v>
      </c>
      <c r="V3047" s="45">
        <f t="shared" si="1427"/>
        <v>0</v>
      </c>
      <c r="W3047" s="45">
        <f t="shared" si="1428"/>
        <v>0</v>
      </c>
      <c r="X3047" s="28">
        <f t="shared" si="1429"/>
        <v>0</v>
      </c>
      <c r="Y3047" s="28">
        <f t="shared" si="1430"/>
        <v>0</v>
      </c>
      <c r="Z3047" s="45">
        <f t="shared" si="1431"/>
        <v>0</v>
      </c>
      <c r="AA3047" s="29" t="str">
        <f t="shared" si="1432"/>
        <v>N</v>
      </c>
      <c r="AB3047" s="46">
        <f t="shared" si="1433"/>
        <v>0</v>
      </c>
      <c r="AC3047" s="31">
        <f t="shared" si="1434"/>
        <v>0</v>
      </c>
      <c r="AD3047" s="31">
        <f t="shared" si="1435"/>
        <v>0</v>
      </c>
      <c r="AE3047" s="31">
        <f t="shared" si="1436"/>
        <v>0</v>
      </c>
      <c r="AF3047" s="47">
        <f t="shared" si="1437"/>
        <v>0</v>
      </c>
      <c r="AG3047" s="31">
        <f t="shared" si="1438"/>
        <v>0</v>
      </c>
      <c r="AH3047" s="48">
        <f t="shared" si="1439"/>
        <v>0</v>
      </c>
      <c r="AI3047" s="33">
        <f t="shared" si="1440"/>
        <v>0</v>
      </c>
      <c r="AJ3047" s="33">
        <f t="shared" si="1441"/>
        <v>0</v>
      </c>
      <c r="AK3047" s="33">
        <f t="shared" si="1442"/>
        <v>0</v>
      </c>
      <c r="AL3047" s="33">
        <f t="shared" si="1443"/>
        <v>0</v>
      </c>
      <c r="AM3047" s="34">
        <f t="shared" si="1444"/>
        <v>0</v>
      </c>
    </row>
    <row r="3048" spans="1:39" ht="15" customHeight="1" x14ac:dyDescent="0.3">
      <c r="A3048" s="166" t="s">
        <v>5482</v>
      </c>
      <c r="B3048" s="99">
        <v>21637</v>
      </c>
      <c r="C3048" s="99">
        <v>66655</v>
      </c>
      <c r="D3048" s="165">
        <v>44524</v>
      </c>
      <c r="E3048" s="165">
        <v>44555</v>
      </c>
      <c r="F3048" s="166">
        <v>4</v>
      </c>
      <c r="G3048" s="178">
        <v>2.93</v>
      </c>
      <c r="H3048" s="181">
        <v>1</v>
      </c>
      <c r="I3048" s="180">
        <v>7.5600000000000001E-2</v>
      </c>
      <c r="J3048" s="21">
        <f t="shared" si="1415"/>
        <v>1.0699999999999998</v>
      </c>
      <c r="K3048" s="21" t="str">
        <f t="shared" si="1416"/>
        <v>Y</v>
      </c>
      <c r="L3048" s="37" t="str">
        <f t="shared" si="1417"/>
        <v>NA</v>
      </c>
      <c r="M3048" s="8" t="str">
        <f t="shared" si="1418"/>
        <v>Y</v>
      </c>
      <c r="N3048" s="42">
        <f t="shared" si="1419"/>
        <v>2</v>
      </c>
      <c r="O3048" s="43">
        <f t="shared" si="1420"/>
        <v>200000</v>
      </c>
      <c r="P3048" s="43" t="str">
        <f t="shared" si="1421"/>
        <v>NA</v>
      </c>
      <c r="Q3048" s="24">
        <f t="shared" si="1422"/>
        <v>23272.757200000004</v>
      </c>
      <c r="R3048" s="43">
        <f t="shared" si="1423"/>
        <v>0</v>
      </c>
      <c r="S3048" s="24">
        <f t="shared" si="1424"/>
        <v>1000000</v>
      </c>
      <c r="T3048" s="25" t="str">
        <f t="shared" si="1425"/>
        <v>Y</v>
      </c>
      <c r="U3048" s="44">
        <f t="shared" si="1426"/>
        <v>1</v>
      </c>
      <c r="V3048" s="45">
        <f t="shared" si="1427"/>
        <v>200000</v>
      </c>
      <c r="W3048" s="45">
        <f t="shared" si="1428"/>
        <v>1000000</v>
      </c>
      <c r="X3048" s="28">
        <f t="shared" si="1429"/>
        <v>25032.177644320007</v>
      </c>
      <c r="Y3048" s="28">
        <f t="shared" si="1430"/>
        <v>0</v>
      </c>
      <c r="Z3048" s="45" t="str">
        <f t="shared" si="1431"/>
        <v>NA</v>
      </c>
      <c r="AA3048" s="29" t="str">
        <f t="shared" si="1432"/>
        <v>N</v>
      </c>
      <c r="AB3048" s="46">
        <f t="shared" si="1433"/>
        <v>0</v>
      </c>
      <c r="AC3048" s="31">
        <f t="shared" si="1434"/>
        <v>0</v>
      </c>
      <c r="AD3048" s="31">
        <f t="shared" si="1435"/>
        <v>0</v>
      </c>
      <c r="AE3048" s="31">
        <f t="shared" si="1436"/>
        <v>0</v>
      </c>
      <c r="AF3048" s="47">
        <f t="shared" si="1437"/>
        <v>0</v>
      </c>
      <c r="AG3048" s="31">
        <f t="shared" si="1438"/>
        <v>0</v>
      </c>
      <c r="AH3048" s="48">
        <f t="shared" si="1439"/>
        <v>0</v>
      </c>
      <c r="AI3048" s="33">
        <f t="shared" si="1440"/>
        <v>0</v>
      </c>
      <c r="AJ3048" s="33">
        <f t="shared" si="1441"/>
        <v>0</v>
      </c>
      <c r="AK3048" s="33">
        <f t="shared" si="1442"/>
        <v>0</v>
      </c>
      <c r="AL3048" s="33">
        <f t="shared" si="1443"/>
        <v>0</v>
      </c>
      <c r="AM3048" s="34">
        <f t="shared" si="1444"/>
        <v>0</v>
      </c>
    </row>
    <row r="3049" spans="1:39" ht="15" customHeight="1" x14ac:dyDescent="0.3">
      <c r="A3049" s="166" t="s">
        <v>5483</v>
      </c>
      <c r="B3049" s="99">
        <v>20870</v>
      </c>
      <c r="C3049" s="99">
        <v>76106</v>
      </c>
      <c r="D3049" s="165">
        <v>45524</v>
      </c>
      <c r="E3049" s="165">
        <v>45836</v>
      </c>
      <c r="F3049" s="166">
        <v>4</v>
      </c>
      <c r="G3049" s="178">
        <v>1.88</v>
      </c>
      <c r="H3049" s="181">
        <v>0.75</v>
      </c>
      <c r="I3049" s="180">
        <v>7.5899999999999995E-2</v>
      </c>
      <c r="J3049" s="21">
        <f t="shared" si="1415"/>
        <v>2.12</v>
      </c>
      <c r="K3049" s="21" t="str">
        <f t="shared" si="1416"/>
        <v>Y</v>
      </c>
      <c r="L3049" s="37" t="str">
        <f t="shared" si="1417"/>
        <v>NA</v>
      </c>
      <c r="M3049" s="8" t="str">
        <f t="shared" si="1418"/>
        <v>Y</v>
      </c>
      <c r="N3049" s="42">
        <f t="shared" si="1419"/>
        <v>3</v>
      </c>
      <c r="O3049" s="43">
        <f t="shared" si="1420"/>
        <v>200000</v>
      </c>
      <c r="P3049" s="43" t="str">
        <f t="shared" si="1421"/>
        <v>NA</v>
      </c>
      <c r="Q3049" s="24">
        <f t="shared" si="1422"/>
        <v>22454.033000000003</v>
      </c>
      <c r="R3049" s="43">
        <f t="shared" si="1423"/>
        <v>0</v>
      </c>
      <c r="S3049" s="24">
        <f t="shared" si="1424"/>
        <v>1000000</v>
      </c>
      <c r="T3049" s="25" t="str">
        <f t="shared" si="1425"/>
        <v>Y</v>
      </c>
      <c r="U3049" s="44">
        <f t="shared" si="1426"/>
        <v>2</v>
      </c>
      <c r="V3049" s="45">
        <f t="shared" si="1427"/>
        <v>200000</v>
      </c>
      <c r="W3049" s="45">
        <f t="shared" si="1428"/>
        <v>1000000</v>
      </c>
      <c r="X3049" s="28">
        <f t="shared" si="1429"/>
        <v>24158.294104700006</v>
      </c>
      <c r="Y3049" s="28">
        <f t="shared" si="1430"/>
        <v>0</v>
      </c>
      <c r="Z3049" s="45" t="str">
        <f t="shared" si="1431"/>
        <v>NA</v>
      </c>
      <c r="AA3049" s="29" t="str">
        <f t="shared" si="1432"/>
        <v>Y</v>
      </c>
      <c r="AB3049" s="46">
        <f t="shared" si="1433"/>
        <v>1</v>
      </c>
      <c r="AC3049" s="31">
        <f t="shared" si="1434"/>
        <v>200000</v>
      </c>
      <c r="AD3049" s="31">
        <f t="shared" si="1435"/>
        <v>1000000</v>
      </c>
      <c r="AE3049" s="31">
        <f t="shared" si="1436"/>
        <v>25991.908627246739</v>
      </c>
      <c r="AF3049" s="47">
        <f t="shared" si="1437"/>
        <v>0</v>
      </c>
      <c r="AG3049" s="31" t="str">
        <f t="shared" si="1438"/>
        <v>NA</v>
      </c>
      <c r="AH3049" s="48">
        <f t="shared" si="1439"/>
        <v>0</v>
      </c>
      <c r="AI3049" s="33">
        <f t="shared" si="1440"/>
        <v>0</v>
      </c>
      <c r="AJ3049" s="33">
        <f t="shared" si="1441"/>
        <v>0</v>
      </c>
      <c r="AK3049" s="33">
        <f t="shared" si="1442"/>
        <v>0</v>
      </c>
      <c r="AL3049" s="33">
        <f t="shared" si="1443"/>
        <v>0</v>
      </c>
      <c r="AM3049" s="34">
        <f t="shared" si="1444"/>
        <v>0</v>
      </c>
    </row>
    <row r="3050" spans="1:39" ht="15" customHeight="1" x14ac:dyDescent="0.3">
      <c r="A3050" s="166" t="s">
        <v>5484</v>
      </c>
      <c r="B3050" s="99">
        <v>17549</v>
      </c>
      <c r="C3050" s="99">
        <v>58162</v>
      </c>
      <c r="D3050" s="165">
        <v>44451</v>
      </c>
      <c r="E3050" s="165">
        <v>44691</v>
      </c>
      <c r="F3050" s="166">
        <v>2</v>
      </c>
      <c r="G3050" s="178">
        <v>0.7</v>
      </c>
      <c r="H3050" s="181">
        <v>1</v>
      </c>
      <c r="I3050" s="180">
        <v>6.4399999999999999E-2</v>
      </c>
      <c r="J3050" s="21">
        <f t="shared" si="1415"/>
        <v>1.3</v>
      </c>
      <c r="K3050" s="21" t="str">
        <f t="shared" si="1416"/>
        <v>Y</v>
      </c>
      <c r="L3050" s="37" t="str">
        <f t="shared" si="1417"/>
        <v>NA</v>
      </c>
      <c r="M3050" s="8" t="str">
        <f t="shared" si="1418"/>
        <v>Y</v>
      </c>
      <c r="N3050" s="42">
        <f t="shared" si="1419"/>
        <v>2</v>
      </c>
      <c r="O3050" s="43">
        <f t="shared" si="1420"/>
        <v>200000</v>
      </c>
      <c r="P3050" s="43" t="str">
        <f t="shared" si="1421"/>
        <v>NA</v>
      </c>
      <c r="Q3050" s="24">
        <f t="shared" si="1422"/>
        <v>18679.155600000002</v>
      </c>
      <c r="R3050" s="43">
        <f t="shared" si="1423"/>
        <v>0</v>
      </c>
      <c r="S3050" s="24">
        <f t="shared" si="1424"/>
        <v>1000000</v>
      </c>
      <c r="T3050" s="25" t="str">
        <f t="shared" si="1425"/>
        <v>Y</v>
      </c>
      <c r="U3050" s="44">
        <f t="shared" si="1426"/>
        <v>1</v>
      </c>
      <c r="V3050" s="45">
        <f t="shared" si="1427"/>
        <v>200000</v>
      </c>
      <c r="W3050" s="45">
        <f t="shared" si="1428"/>
        <v>1000000</v>
      </c>
      <c r="X3050" s="28">
        <f t="shared" si="1429"/>
        <v>19882.093220640003</v>
      </c>
      <c r="Y3050" s="28">
        <f t="shared" si="1430"/>
        <v>0</v>
      </c>
      <c r="Z3050" s="45" t="str">
        <f t="shared" si="1431"/>
        <v>NA</v>
      </c>
      <c r="AA3050" s="29" t="str">
        <f t="shared" si="1432"/>
        <v>N</v>
      </c>
      <c r="AB3050" s="46">
        <f t="shared" si="1433"/>
        <v>0</v>
      </c>
      <c r="AC3050" s="31">
        <f t="shared" si="1434"/>
        <v>0</v>
      </c>
      <c r="AD3050" s="31">
        <f t="shared" si="1435"/>
        <v>0</v>
      </c>
      <c r="AE3050" s="31">
        <f t="shared" si="1436"/>
        <v>0</v>
      </c>
      <c r="AF3050" s="47">
        <f t="shared" si="1437"/>
        <v>0</v>
      </c>
      <c r="AG3050" s="31">
        <f t="shared" si="1438"/>
        <v>0</v>
      </c>
      <c r="AH3050" s="48">
        <f t="shared" si="1439"/>
        <v>0</v>
      </c>
      <c r="AI3050" s="33">
        <f t="shared" si="1440"/>
        <v>0</v>
      </c>
      <c r="AJ3050" s="33">
        <f t="shared" si="1441"/>
        <v>0</v>
      </c>
      <c r="AK3050" s="33">
        <f t="shared" si="1442"/>
        <v>0</v>
      </c>
      <c r="AL3050" s="33">
        <f t="shared" si="1443"/>
        <v>0</v>
      </c>
      <c r="AM3050" s="34">
        <f t="shared" si="1444"/>
        <v>0</v>
      </c>
    </row>
    <row r="3051" spans="1:39" ht="15" customHeight="1" x14ac:dyDescent="0.3">
      <c r="A3051" s="166" t="s">
        <v>5485</v>
      </c>
      <c r="B3051" s="99">
        <v>9984</v>
      </c>
      <c r="C3051" s="99">
        <v>84907</v>
      </c>
      <c r="D3051" s="165">
        <v>46129</v>
      </c>
      <c r="E3051" s="165">
        <v>46223</v>
      </c>
      <c r="F3051" s="166">
        <v>4</v>
      </c>
      <c r="G3051" s="178">
        <v>3.49</v>
      </c>
      <c r="H3051" s="181">
        <v>1</v>
      </c>
      <c r="I3051" s="180">
        <v>2.1999999999999999E-2</v>
      </c>
      <c r="J3051" s="21">
        <f t="shared" si="1415"/>
        <v>0.50999999999999979</v>
      </c>
      <c r="K3051" s="21" t="str">
        <f t="shared" si="1416"/>
        <v>Y</v>
      </c>
      <c r="L3051" s="37" t="str">
        <f t="shared" si="1417"/>
        <v>NA</v>
      </c>
      <c r="M3051" s="8" t="str">
        <f t="shared" si="1418"/>
        <v>Y</v>
      </c>
      <c r="N3051" s="42">
        <f t="shared" si="1419"/>
        <v>1</v>
      </c>
      <c r="O3051" s="43">
        <f t="shared" si="1420"/>
        <v>200000</v>
      </c>
      <c r="P3051" s="43" t="str">
        <f t="shared" si="1421"/>
        <v>NA</v>
      </c>
      <c r="Q3051" s="24">
        <f t="shared" si="1422"/>
        <v>10203.648000000001</v>
      </c>
      <c r="R3051" s="43">
        <f t="shared" si="1423"/>
        <v>0</v>
      </c>
      <c r="S3051" s="24">
        <f t="shared" si="1424"/>
        <v>1000000</v>
      </c>
      <c r="T3051" s="25" t="str">
        <f t="shared" si="1425"/>
        <v>N</v>
      </c>
      <c r="U3051" s="44">
        <f t="shared" si="1426"/>
        <v>0</v>
      </c>
      <c r="V3051" s="45">
        <f t="shared" si="1427"/>
        <v>0</v>
      </c>
      <c r="W3051" s="45">
        <f t="shared" si="1428"/>
        <v>0</v>
      </c>
      <c r="X3051" s="28">
        <f t="shared" si="1429"/>
        <v>0</v>
      </c>
      <c r="Y3051" s="28">
        <f t="shared" si="1430"/>
        <v>0</v>
      </c>
      <c r="Z3051" s="45">
        <f t="shared" si="1431"/>
        <v>0</v>
      </c>
      <c r="AA3051" s="29" t="str">
        <f t="shared" si="1432"/>
        <v>N</v>
      </c>
      <c r="AB3051" s="46">
        <f t="shared" si="1433"/>
        <v>0</v>
      </c>
      <c r="AC3051" s="31">
        <f t="shared" si="1434"/>
        <v>0</v>
      </c>
      <c r="AD3051" s="31">
        <f t="shared" si="1435"/>
        <v>0</v>
      </c>
      <c r="AE3051" s="31">
        <f t="shared" si="1436"/>
        <v>0</v>
      </c>
      <c r="AF3051" s="47">
        <f t="shared" si="1437"/>
        <v>0</v>
      </c>
      <c r="AG3051" s="31">
        <f t="shared" si="1438"/>
        <v>0</v>
      </c>
      <c r="AH3051" s="48">
        <f t="shared" si="1439"/>
        <v>0</v>
      </c>
      <c r="AI3051" s="33">
        <f t="shared" si="1440"/>
        <v>0</v>
      </c>
      <c r="AJ3051" s="33">
        <f t="shared" si="1441"/>
        <v>0</v>
      </c>
      <c r="AK3051" s="33">
        <f t="shared" si="1442"/>
        <v>0</v>
      </c>
      <c r="AL3051" s="33">
        <f t="shared" si="1443"/>
        <v>0</v>
      </c>
      <c r="AM3051" s="34">
        <f t="shared" si="1444"/>
        <v>0</v>
      </c>
    </row>
    <row r="3052" spans="1:39" ht="15" customHeight="1" x14ac:dyDescent="0.3">
      <c r="A3052" s="166" t="s">
        <v>5486</v>
      </c>
      <c r="B3052" s="99">
        <v>9723</v>
      </c>
      <c r="C3052" s="99">
        <v>73459</v>
      </c>
      <c r="D3052" s="165">
        <v>44421</v>
      </c>
      <c r="E3052" s="165">
        <v>44786</v>
      </c>
      <c r="F3052" s="166">
        <v>2</v>
      </c>
      <c r="G3052" s="178">
        <v>0.24</v>
      </c>
      <c r="H3052" s="181">
        <v>0.75</v>
      </c>
      <c r="I3052" s="180">
        <v>3.8699999999999998E-2</v>
      </c>
      <c r="J3052" s="21">
        <f t="shared" si="1415"/>
        <v>1.76</v>
      </c>
      <c r="K3052" s="21" t="str">
        <f t="shared" si="1416"/>
        <v>Y</v>
      </c>
      <c r="L3052" s="37" t="str">
        <f t="shared" si="1417"/>
        <v>NA</v>
      </c>
      <c r="M3052" s="8" t="str">
        <f t="shared" si="1418"/>
        <v>Y</v>
      </c>
      <c r="N3052" s="42">
        <f t="shared" si="1419"/>
        <v>3</v>
      </c>
      <c r="O3052" s="43">
        <f t="shared" si="1420"/>
        <v>200000</v>
      </c>
      <c r="P3052" s="43" t="str">
        <f t="shared" si="1421"/>
        <v>NA</v>
      </c>
      <c r="Q3052" s="24">
        <f t="shared" si="1422"/>
        <v>10099.2801</v>
      </c>
      <c r="R3052" s="43">
        <f t="shared" si="1423"/>
        <v>0</v>
      </c>
      <c r="S3052" s="24">
        <f t="shared" si="1424"/>
        <v>1000000</v>
      </c>
      <c r="T3052" s="25" t="str">
        <f t="shared" si="1425"/>
        <v>Y</v>
      </c>
      <c r="U3052" s="44">
        <f t="shared" si="1426"/>
        <v>2</v>
      </c>
      <c r="V3052" s="45">
        <f t="shared" si="1427"/>
        <v>200000</v>
      </c>
      <c r="W3052" s="45">
        <f t="shared" si="1428"/>
        <v>1000000</v>
      </c>
      <c r="X3052" s="28">
        <f t="shared" si="1429"/>
        <v>10490.122239869999</v>
      </c>
      <c r="Y3052" s="28">
        <f t="shared" si="1430"/>
        <v>0</v>
      </c>
      <c r="Z3052" s="45" t="str">
        <f t="shared" si="1431"/>
        <v>NA</v>
      </c>
      <c r="AA3052" s="29" t="str">
        <f t="shared" si="1432"/>
        <v>N</v>
      </c>
      <c r="AB3052" s="46">
        <f t="shared" si="1433"/>
        <v>1</v>
      </c>
      <c r="AC3052" s="31">
        <f t="shared" si="1434"/>
        <v>20000</v>
      </c>
      <c r="AD3052" s="31">
        <f t="shared" si="1435"/>
        <v>65000</v>
      </c>
      <c r="AE3052" s="31">
        <f t="shared" si="1436"/>
        <v>10896.089970552968</v>
      </c>
      <c r="AF3052" s="47">
        <f t="shared" si="1437"/>
        <v>0</v>
      </c>
      <c r="AG3052" s="31">
        <f t="shared" si="1438"/>
        <v>0</v>
      </c>
      <c r="AH3052" s="48">
        <f t="shared" si="1439"/>
        <v>0</v>
      </c>
      <c r="AI3052" s="33">
        <f t="shared" si="1440"/>
        <v>0</v>
      </c>
      <c r="AJ3052" s="33">
        <f t="shared" si="1441"/>
        <v>0</v>
      </c>
      <c r="AK3052" s="33">
        <f t="shared" si="1442"/>
        <v>0</v>
      </c>
      <c r="AL3052" s="33">
        <f t="shared" si="1443"/>
        <v>0</v>
      </c>
      <c r="AM3052" s="34">
        <f t="shared" si="1444"/>
        <v>0</v>
      </c>
    </row>
    <row r="3053" spans="1:39" ht="15" customHeight="1" x14ac:dyDescent="0.3">
      <c r="A3053" s="166" t="s">
        <v>5487</v>
      </c>
      <c r="B3053" s="99">
        <v>15766</v>
      </c>
      <c r="C3053" s="99">
        <v>95708</v>
      </c>
      <c r="D3053" s="165">
        <v>45426</v>
      </c>
      <c r="E3053" s="165">
        <v>45618</v>
      </c>
      <c r="F3053" s="166">
        <v>4</v>
      </c>
      <c r="G3053" s="178">
        <v>3.5</v>
      </c>
      <c r="H3053" s="181">
        <v>0.25</v>
      </c>
      <c r="I3053" s="180">
        <v>5.8200000000000002E-2</v>
      </c>
      <c r="J3053" s="21">
        <f t="shared" si="1415"/>
        <v>0.5</v>
      </c>
      <c r="K3053" s="21" t="str">
        <f t="shared" si="1416"/>
        <v>Y</v>
      </c>
      <c r="L3053" s="37" t="str">
        <f t="shared" si="1417"/>
        <v>NA</v>
      </c>
      <c r="M3053" s="8" t="str">
        <f t="shared" si="1418"/>
        <v>Y</v>
      </c>
      <c r="N3053" s="42">
        <f t="shared" si="1419"/>
        <v>2</v>
      </c>
      <c r="O3053" s="43">
        <f t="shared" si="1420"/>
        <v>200000</v>
      </c>
      <c r="P3053" s="43" t="str">
        <f t="shared" si="1421"/>
        <v>NA</v>
      </c>
      <c r="Q3053" s="24">
        <f t="shared" si="1422"/>
        <v>16683.581200000001</v>
      </c>
      <c r="R3053" s="43">
        <f t="shared" si="1423"/>
        <v>0</v>
      </c>
      <c r="S3053" s="24">
        <f t="shared" si="1424"/>
        <v>1000000</v>
      </c>
      <c r="T3053" s="25" t="str">
        <f t="shared" si="1425"/>
        <v>N</v>
      </c>
      <c r="U3053" s="44">
        <f t="shared" si="1426"/>
        <v>1</v>
      </c>
      <c r="V3053" s="45">
        <f t="shared" si="1427"/>
        <v>20000</v>
      </c>
      <c r="W3053" s="45">
        <f t="shared" si="1428"/>
        <v>65000</v>
      </c>
      <c r="X3053" s="28">
        <f t="shared" si="1429"/>
        <v>0</v>
      </c>
      <c r="Y3053" s="28">
        <f t="shared" si="1430"/>
        <v>17654.565625840001</v>
      </c>
      <c r="Z3053" s="45">
        <f t="shared" si="1431"/>
        <v>0</v>
      </c>
      <c r="AA3053" s="29" t="str">
        <f t="shared" si="1432"/>
        <v>N</v>
      </c>
      <c r="AB3053" s="46">
        <f t="shared" si="1433"/>
        <v>0</v>
      </c>
      <c r="AC3053" s="31">
        <f t="shared" si="1434"/>
        <v>0</v>
      </c>
      <c r="AD3053" s="31">
        <f t="shared" si="1435"/>
        <v>0</v>
      </c>
      <c r="AE3053" s="31">
        <f t="shared" si="1436"/>
        <v>0</v>
      </c>
      <c r="AF3053" s="47">
        <f t="shared" si="1437"/>
        <v>0</v>
      </c>
      <c r="AG3053" s="31">
        <f t="shared" si="1438"/>
        <v>0</v>
      </c>
      <c r="AH3053" s="48">
        <f t="shared" si="1439"/>
        <v>0</v>
      </c>
      <c r="AI3053" s="33">
        <f t="shared" si="1440"/>
        <v>0</v>
      </c>
      <c r="AJ3053" s="33">
        <f t="shared" si="1441"/>
        <v>0</v>
      </c>
      <c r="AK3053" s="33">
        <f t="shared" si="1442"/>
        <v>0</v>
      </c>
      <c r="AL3053" s="33">
        <f t="shared" si="1443"/>
        <v>0</v>
      </c>
      <c r="AM3053" s="34">
        <f t="shared" si="1444"/>
        <v>17654.565625840001</v>
      </c>
    </row>
    <row r="3054" spans="1:39" ht="15" customHeight="1" x14ac:dyDescent="0.3">
      <c r="A3054" s="166" t="s">
        <v>5488</v>
      </c>
      <c r="B3054" s="99">
        <v>12454</v>
      </c>
      <c r="C3054" s="99">
        <v>34300</v>
      </c>
      <c r="D3054" s="165">
        <v>45316</v>
      </c>
      <c r="E3054" s="165">
        <v>45396</v>
      </c>
      <c r="F3054" s="166">
        <v>2</v>
      </c>
      <c r="G3054" s="178">
        <v>0.94</v>
      </c>
      <c r="H3054" s="181">
        <v>0.75</v>
      </c>
      <c r="I3054" s="180">
        <v>7.8200000000000006E-2</v>
      </c>
      <c r="J3054" s="21">
        <f t="shared" si="1415"/>
        <v>1.06</v>
      </c>
      <c r="K3054" s="21" t="str">
        <f t="shared" si="1416"/>
        <v>Y</v>
      </c>
      <c r="L3054" s="37" t="str">
        <f t="shared" si="1417"/>
        <v>NA</v>
      </c>
      <c r="M3054" s="8" t="str">
        <f t="shared" si="1418"/>
        <v>Y</v>
      </c>
      <c r="N3054" s="42">
        <f t="shared" si="1419"/>
        <v>2</v>
      </c>
      <c r="O3054" s="43">
        <f t="shared" si="1420"/>
        <v>200000</v>
      </c>
      <c r="P3054" s="43" t="str">
        <f t="shared" si="1421"/>
        <v>NA</v>
      </c>
      <c r="Q3054" s="24">
        <f t="shared" si="1422"/>
        <v>13427.9028</v>
      </c>
      <c r="R3054" s="43">
        <f t="shared" si="1423"/>
        <v>0</v>
      </c>
      <c r="S3054" s="24">
        <f t="shared" si="1424"/>
        <v>1000000</v>
      </c>
      <c r="T3054" s="25" t="str">
        <f t="shared" si="1425"/>
        <v>Y</v>
      </c>
      <c r="U3054" s="44">
        <f t="shared" si="1426"/>
        <v>1</v>
      </c>
      <c r="V3054" s="45">
        <f t="shared" si="1427"/>
        <v>200000</v>
      </c>
      <c r="W3054" s="45">
        <f t="shared" si="1428"/>
        <v>1000000</v>
      </c>
      <c r="X3054" s="28">
        <f t="shared" si="1429"/>
        <v>14477.96479896</v>
      </c>
      <c r="Y3054" s="28">
        <f t="shared" si="1430"/>
        <v>0</v>
      </c>
      <c r="Z3054" s="45" t="str">
        <f t="shared" si="1431"/>
        <v>NA</v>
      </c>
      <c r="AA3054" s="29" t="str">
        <f t="shared" si="1432"/>
        <v>N</v>
      </c>
      <c r="AB3054" s="46">
        <f t="shared" si="1433"/>
        <v>0</v>
      </c>
      <c r="AC3054" s="31">
        <f t="shared" si="1434"/>
        <v>0</v>
      </c>
      <c r="AD3054" s="31">
        <f t="shared" si="1435"/>
        <v>0</v>
      </c>
      <c r="AE3054" s="31">
        <f t="shared" si="1436"/>
        <v>0</v>
      </c>
      <c r="AF3054" s="47">
        <f t="shared" si="1437"/>
        <v>0</v>
      </c>
      <c r="AG3054" s="31">
        <f t="shared" si="1438"/>
        <v>0</v>
      </c>
      <c r="AH3054" s="48">
        <f t="shared" si="1439"/>
        <v>0</v>
      </c>
      <c r="AI3054" s="33">
        <f t="shared" si="1440"/>
        <v>0</v>
      </c>
      <c r="AJ3054" s="33">
        <f t="shared" si="1441"/>
        <v>0</v>
      </c>
      <c r="AK3054" s="33">
        <f t="shared" si="1442"/>
        <v>0</v>
      </c>
      <c r="AL3054" s="33">
        <f t="shared" si="1443"/>
        <v>0</v>
      </c>
      <c r="AM3054" s="34">
        <f t="shared" si="1444"/>
        <v>0</v>
      </c>
    </row>
    <row r="3055" spans="1:39" ht="15" customHeight="1" x14ac:dyDescent="0.3">
      <c r="A3055" s="166" t="s">
        <v>5489</v>
      </c>
      <c r="B3055" s="99">
        <v>6838</v>
      </c>
      <c r="C3055" s="99">
        <v>55290</v>
      </c>
      <c r="D3055" s="165">
        <v>45470</v>
      </c>
      <c r="E3055" s="165">
        <v>45691</v>
      </c>
      <c r="F3055" s="166">
        <v>4</v>
      </c>
      <c r="G3055" s="178">
        <v>0.67</v>
      </c>
      <c r="H3055" s="181">
        <v>1</v>
      </c>
      <c r="I3055" s="180">
        <v>5.4600000000000003E-2</v>
      </c>
      <c r="J3055" s="21">
        <f t="shared" si="1415"/>
        <v>3.33</v>
      </c>
      <c r="K3055" s="21" t="str">
        <f t="shared" si="1416"/>
        <v>Y</v>
      </c>
      <c r="L3055" s="37" t="str">
        <f t="shared" si="1417"/>
        <v>NA</v>
      </c>
      <c r="M3055" s="8" t="str">
        <f t="shared" si="1418"/>
        <v>Y</v>
      </c>
      <c r="N3055" s="42">
        <f t="shared" si="1419"/>
        <v>4</v>
      </c>
      <c r="O3055" s="43">
        <f t="shared" si="1420"/>
        <v>200000</v>
      </c>
      <c r="P3055" s="43" t="str">
        <f t="shared" si="1421"/>
        <v>NA</v>
      </c>
      <c r="Q3055" s="24">
        <f t="shared" si="1422"/>
        <v>7211.3548000000001</v>
      </c>
      <c r="R3055" s="43">
        <f t="shared" si="1423"/>
        <v>0</v>
      </c>
      <c r="S3055" s="24">
        <f t="shared" si="1424"/>
        <v>1000000</v>
      </c>
      <c r="T3055" s="25" t="str">
        <f t="shared" si="1425"/>
        <v>Y</v>
      </c>
      <c r="U3055" s="44">
        <f t="shared" si="1426"/>
        <v>3</v>
      </c>
      <c r="V3055" s="45">
        <f t="shared" si="1427"/>
        <v>200000</v>
      </c>
      <c r="W3055" s="45">
        <f t="shared" si="1428"/>
        <v>1000000</v>
      </c>
      <c r="X3055" s="28">
        <f t="shared" si="1429"/>
        <v>7605.0947720799995</v>
      </c>
      <c r="Y3055" s="28">
        <f t="shared" si="1430"/>
        <v>0</v>
      </c>
      <c r="Z3055" s="45" t="str">
        <f t="shared" si="1431"/>
        <v>NA</v>
      </c>
      <c r="AA3055" s="29" t="str">
        <f t="shared" si="1432"/>
        <v>Y</v>
      </c>
      <c r="AB3055" s="46">
        <f t="shared" si="1433"/>
        <v>2</v>
      </c>
      <c r="AC3055" s="31">
        <f t="shared" si="1434"/>
        <v>200000</v>
      </c>
      <c r="AD3055" s="31">
        <f t="shared" si="1435"/>
        <v>1000000</v>
      </c>
      <c r="AE3055" s="31">
        <f t="shared" si="1436"/>
        <v>8020.3329466355672</v>
      </c>
      <c r="AF3055" s="47">
        <f t="shared" si="1437"/>
        <v>0</v>
      </c>
      <c r="AG3055" s="31" t="str">
        <f t="shared" si="1438"/>
        <v>NA</v>
      </c>
      <c r="AH3055" s="48">
        <f t="shared" si="1439"/>
        <v>1</v>
      </c>
      <c r="AI3055" s="33">
        <f t="shared" si="1440"/>
        <v>20000</v>
      </c>
      <c r="AJ3055" s="33">
        <f t="shared" si="1441"/>
        <v>65000</v>
      </c>
      <c r="AK3055" s="33">
        <f t="shared" si="1442"/>
        <v>8458.2431255218689</v>
      </c>
      <c r="AL3055" s="33">
        <f t="shared" si="1443"/>
        <v>0</v>
      </c>
      <c r="AM3055" s="34">
        <f t="shared" si="1444"/>
        <v>0</v>
      </c>
    </row>
    <row r="3056" spans="1:39" ht="15" customHeight="1" x14ac:dyDescent="0.3">
      <c r="A3056" s="166" t="s">
        <v>5490</v>
      </c>
      <c r="B3056" s="99">
        <v>10736</v>
      </c>
      <c r="C3056" s="99">
        <v>31086</v>
      </c>
      <c r="D3056" s="165">
        <v>44956</v>
      </c>
      <c r="E3056" s="165">
        <v>45181</v>
      </c>
      <c r="F3056" s="166">
        <v>2</v>
      </c>
      <c r="G3056" s="178">
        <v>1.05</v>
      </c>
      <c r="H3056" s="181">
        <v>0.5</v>
      </c>
      <c r="I3056" s="180">
        <v>3.1300000000000001E-2</v>
      </c>
      <c r="J3056" s="21">
        <f t="shared" si="1415"/>
        <v>0.95</v>
      </c>
      <c r="K3056" s="21" t="str">
        <f t="shared" si="1416"/>
        <v>Y</v>
      </c>
      <c r="L3056" s="37" t="str">
        <f t="shared" si="1417"/>
        <v>NA</v>
      </c>
      <c r="M3056" s="8" t="str">
        <f t="shared" si="1418"/>
        <v>Y</v>
      </c>
      <c r="N3056" s="42">
        <f t="shared" si="1419"/>
        <v>2</v>
      </c>
      <c r="O3056" s="43">
        <f t="shared" si="1420"/>
        <v>200000</v>
      </c>
      <c r="P3056" s="43" t="str">
        <f t="shared" si="1421"/>
        <v>NA</v>
      </c>
      <c r="Q3056" s="24">
        <f t="shared" si="1422"/>
        <v>11072.036800000002</v>
      </c>
      <c r="R3056" s="43">
        <f t="shared" si="1423"/>
        <v>0</v>
      </c>
      <c r="S3056" s="24">
        <f t="shared" si="1424"/>
        <v>1000000</v>
      </c>
      <c r="T3056" s="25" t="str">
        <f t="shared" si="1425"/>
        <v>N</v>
      </c>
      <c r="U3056" s="44">
        <f t="shared" si="1426"/>
        <v>1</v>
      </c>
      <c r="V3056" s="45">
        <f t="shared" si="1427"/>
        <v>20000</v>
      </c>
      <c r="W3056" s="45">
        <f t="shared" si="1428"/>
        <v>65000</v>
      </c>
      <c r="X3056" s="28">
        <f t="shared" si="1429"/>
        <v>11418.591551840003</v>
      </c>
      <c r="Y3056" s="28">
        <f t="shared" si="1430"/>
        <v>0</v>
      </c>
      <c r="Z3056" s="45">
        <f t="shared" si="1431"/>
        <v>11423.371648159995</v>
      </c>
      <c r="AA3056" s="29" t="str">
        <f t="shared" si="1432"/>
        <v>N</v>
      </c>
      <c r="AB3056" s="46">
        <f t="shared" si="1433"/>
        <v>0</v>
      </c>
      <c r="AC3056" s="31">
        <f t="shared" si="1434"/>
        <v>0</v>
      </c>
      <c r="AD3056" s="31">
        <f t="shared" si="1435"/>
        <v>0</v>
      </c>
      <c r="AE3056" s="31">
        <f t="shared" si="1436"/>
        <v>0</v>
      </c>
      <c r="AF3056" s="47">
        <f t="shared" si="1437"/>
        <v>0</v>
      </c>
      <c r="AG3056" s="31">
        <f t="shared" si="1438"/>
        <v>0</v>
      </c>
      <c r="AH3056" s="48">
        <f t="shared" si="1439"/>
        <v>0</v>
      </c>
      <c r="AI3056" s="33">
        <f t="shared" si="1440"/>
        <v>0</v>
      </c>
      <c r="AJ3056" s="33">
        <f t="shared" si="1441"/>
        <v>0</v>
      </c>
      <c r="AK3056" s="33">
        <f t="shared" si="1442"/>
        <v>0</v>
      </c>
      <c r="AL3056" s="33">
        <f t="shared" si="1443"/>
        <v>0</v>
      </c>
      <c r="AM3056" s="34">
        <f t="shared" si="1444"/>
        <v>0</v>
      </c>
    </row>
    <row r="3057" spans="1:39" ht="15" customHeight="1" x14ac:dyDescent="0.3">
      <c r="A3057" s="166" t="s">
        <v>5491</v>
      </c>
      <c r="B3057" s="99">
        <v>13366</v>
      </c>
      <c r="C3057" s="99">
        <v>24597</v>
      </c>
      <c r="D3057" s="165">
        <v>44557</v>
      </c>
      <c r="E3057" s="165">
        <v>44825</v>
      </c>
      <c r="F3057" s="166">
        <v>4</v>
      </c>
      <c r="G3057" s="178">
        <v>2.74</v>
      </c>
      <c r="H3057" s="181">
        <v>0.5</v>
      </c>
      <c r="I3057" s="180">
        <v>2.0199999999999999E-2</v>
      </c>
      <c r="J3057" s="21">
        <f t="shared" si="1415"/>
        <v>1.2599999999999998</v>
      </c>
      <c r="K3057" s="21" t="str">
        <f t="shared" si="1416"/>
        <v>Y</v>
      </c>
      <c r="L3057" s="37" t="str">
        <f t="shared" si="1417"/>
        <v>NA</v>
      </c>
      <c r="M3057" s="8" t="str">
        <f t="shared" si="1418"/>
        <v>Y</v>
      </c>
      <c r="N3057" s="42">
        <f t="shared" si="1419"/>
        <v>3</v>
      </c>
      <c r="O3057" s="43">
        <f t="shared" si="1420"/>
        <v>200000</v>
      </c>
      <c r="P3057" s="43" t="str">
        <f t="shared" si="1421"/>
        <v>NA</v>
      </c>
      <c r="Q3057" s="24">
        <f t="shared" si="1422"/>
        <v>13635.993200000001</v>
      </c>
      <c r="R3057" s="43">
        <f t="shared" si="1423"/>
        <v>0</v>
      </c>
      <c r="S3057" s="24">
        <f t="shared" si="1424"/>
        <v>1000000</v>
      </c>
      <c r="T3057" s="25" t="str">
        <f t="shared" si="1425"/>
        <v>Y</v>
      </c>
      <c r="U3057" s="44">
        <f t="shared" si="1426"/>
        <v>2</v>
      </c>
      <c r="V3057" s="45">
        <f t="shared" si="1427"/>
        <v>200000</v>
      </c>
      <c r="W3057" s="45">
        <f t="shared" si="1428"/>
        <v>1000000</v>
      </c>
      <c r="X3057" s="28">
        <f t="shared" si="1429"/>
        <v>13911.440262640001</v>
      </c>
      <c r="Y3057" s="28">
        <f t="shared" si="1430"/>
        <v>0</v>
      </c>
      <c r="Z3057" s="45" t="str">
        <f t="shared" si="1431"/>
        <v>NA</v>
      </c>
      <c r="AA3057" s="29" t="str">
        <f t="shared" si="1432"/>
        <v>N</v>
      </c>
      <c r="AB3057" s="46">
        <f t="shared" si="1433"/>
        <v>1</v>
      </c>
      <c r="AC3057" s="31">
        <f t="shared" si="1434"/>
        <v>20000</v>
      </c>
      <c r="AD3057" s="31">
        <f t="shared" si="1435"/>
        <v>65000</v>
      </c>
      <c r="AE3057" s="31">
        <f t="shared" si="1436"/>
        <v>14192.451355945328</v>
      </c>
      <c r="AF3057" s="47">
        <f t="shared" si="1437"/>
        <v>0</v>
      </c>
      <c r="AG3057" s="31">
        <f t="shared" si="1438"/>
        <v>0</v>
      </c>
      <c r="AH3057" s="48">
        <f t="shared" si="1439"/>
        <v>0</v>
      </c>
      <c r="AI3057" s="33">
        <f t="shared" si="1440"/>
        <v>0</v>
      </c>
      <c r="AJ3057" s="33">
        <f t="shared" si="1441"/>
        <v>0</v>
      </c>
      <c r="AK3057" s="33">
        <f t="shared" si="1442"/>
        <v>0</v>
      </c>
      <c r="AL3057" s="33">
        <f t="shared" si="1443"/>
        <v>0</v>
      </c>
      <c r="AM3057" s="34">
        <f t="shared" si="1444"/>
        <v>0</v>
      </c>
    </row>
    <row r="3058" spans="1:39" ht="15" customHeight="1" x14ac:dyDescent="0.3">
      <c r="A3058" s="166" t="s">
        <v>5492</v>
      </c>
      <c r="B3058" s="99">
        <v>14802</v>
      </c>
      <c r="C3058" s="99">
        <v>80417</v>
      </c>
      <c r="D3058" s="165">
        <v>44791</v>
      </c>
      <c r="E3058" s="165">
        <v>44949</v>
      </c>
      <c r="F3058" s="166">
        <v>4</v>
      </c>
      <c r="G3058" s="178">
        <v>3.4</v>
      </c>
      <c r="H3058" s="181">
        <v>0.5</v>
      </c>
      <c r="I3058" s="180">
        <v>8.5000000000000006E-2</v>
      </c>
      <c r="J3058" s="21">
        <f t="shared" si="1415"/>
        <v>0.60000000000000009</v>
      </c>
      <c r="K3058" s="21" t="str">
        <f t="shared" si="1416"/>
        <v>Y</v>
      </c>
      <c r="L3058" s="37" t="str">
        <f t="shared" si="1417"/>
        <v>NA</v>
      </c>
      <c r="M3058" s="8" t="str">
        <f t="shared" si="1418"/>
        <v>Y</v>
      </c>
      <c r="N3058" s="42">
        <f t="shared" si="1419"/>
        <v>2</v>
      </c>
      <c r="O3058" s="43">
        <f t="shared" si="1420"/>
        <v>200000</v>
      </c>
      <c r="P3058" s="43" t="str">
        <f t="shared" si="1421"/>
        <v>NA</v>
      </c>
      <c r="Q3058" s="24">
        <f t="shared" si="1422"/>
        <v>16060.17</v>
      </c>
      <c r="R3058" s="43">
        <f t="shared" si="1423"/>
        <v>0</v>
      </c>
      <c r="S3058" s="24">
        <f t="shared" si="1424"/>
        <v>1000000</v>
      </c>
      <c r="T3058" s="25" t="str">
        <f t="shared" si="1425"/>
        <v>N</v>
      </c>
      <c r="U3058" s="44">
        <f t="shared" si="1426"/>
        <v>1</v>
      </c>
      <c r="V3058" s="45">
        <f t="shared" si="1427"/>
        <v>20000</v>
      </c>
      <c r="W3058" s="45">
        <f t="shared" si="1428"/>
        <v>65000</v>
      </c>
      <c r="X3058" s="28">
        <f t="shared" si="1429"/>
        <v>0</v>
      </c>
      <c r="Y3058" s="28">
        <f t="shared" si="1430"/>
        <v>17425.284449999999</v>
      </c>
      <c r="Z3058" s="45">
        <f t="shared" si="1431"/>
        <v>0</v>
      </c>
      <c r="AA3058" s="29" t="str">
        <f t="shared" si="1432"/>
        <v>N</v>
      </c>
      <c r="AB3058" s="46">
        <f t="shared" si="1433"/>
        <v>0</v>
      </c>
      <c r="AC3058" s="31">
        <f t="shared" si="1434"/>
        <v>0</v>
      </c>
      <c r="AD3058" s="31">
        <f t="shared" si="1435"/>
        <v>0</v>
      </c>
      <c r="AE3058" s="31">
        <f t="shared" si="1436"/>
        <v>0</v>
      </c>
      <c r="AF3058" s="47">
        <f t="shared" si="1437"/>
        <v>0</v>
      </c>
      <c r="AG3058" s="31">
        <f t="shared" si="1438"/>
        <v>0</v>
      </c>
      <c r="AH3058" s="48">
        <f t="shared" si="1439"/>
        <v>0</v>
      </c>
      <c r="AI3058" s="33">
        <f t="shared" si="1440"/>
        <v>0</v>
      </c>
      <c r="AJ3058" s="33">
        <f t="shared" si="1441"/>
        <v>0</v>
      </c>
      <c r="AK3058" s="33">
        <f t="shared" si="1442"/>
        <v>0</v>
      </c>
      <c r="AL3058" s="33">
        <f t="shared" si="1443"/>
        <v>0</v>
      </c>
      <c r="AM3058" s="34">
        <f t="shared" si="1444"/>
        <v>17425.284449999999</v>
      </c>
    </row>
    <row r="3059" spans="1:39" ht="15" customHeight="1" x14ac:dyDescent="0.3">
      <c r="A3059" s="166" t="s">
        <v>5493</v>
      </c>
      <c r="B3059" s="99">
        <v>12772</v>
      </c>
      <c r="C3059" s="99">
        <v>72758</v>
      </c>
      <c r="D3059" s="165">
        <v>45033</v>
      </c>
      <c r="E3059" s="165">
        <v>45246</v>
      </c>
      <c r="F3059" s="166">
        <v>4</v>
      </c>
      <c r="G3059" s="178">
        <v>3.97</v>
      </c>
      <c r="H3059" s="181">
        <v>0.75</v>
      </c>
      <c r="I3059" s="180">
        <v>1.6500000000000001E-2</v>
      </c>
      <c r="J3059" s="21">
        <f t="shared" si="1415"/>
        <v>2.9999999999999805E-2</v>
      </c>
      <c r="K3059" s="21" t="str">
        <f t="shared" si="1416"/>
        <v>Y</v>
      </c>
      <c r="L3059" s="37" t="str">
        <f t="shared" si="1417"/>
        <v>NA</v>
      </c>
      <c r="M3059" s="8" t="str">
        <f t="shared" si="1418"/>
        <v>Y</v>
      </c>
      <c r="N3059" s="42">
        <f t="shared" si="1419"/>
        <v>1</v>
      </c>
      <c r="O3059" s="43">
        <f t="shared" si="1420"/>
        <v>200000</v>
      </c>
      <c r="P3059" s="43" t="str">
        <f t="shared" si="1421"/>
        <v>NA</v>
      </c>
      <c r="Q3059" s="24">
        <f t="shared" si="1422"/>
        <v>12982.737999999999</v>
      </c>
      <c r="R3059" s="43">
        <f t="shared" si="1423"/>
        <v>0</v>
      </c>
      <c r="S3059" s="24">
        <f t="shared" si="1424"/>
        <v>1000000</v>
      </c>
      <c r="T3059" s="25" t="str">
        <f t="shared" si="1425"/>
        <v>N</v>
      </c>
      <c r="U3059" s="44">
        <f t="shared" si="1426"/>
        <v>0</v>
      </c>
      <c r="V3059" s="45">
        <f t="shared" si="1427"/>
        <v>0</v>
      </c>
      <c r="W3059" s="45">
        <f t="shared" si="1428"/>
        <v>0</v>
      </c>
      <c r="X3059" s="28">
        <f t="shared" si="1429"/>
        <v>0</v>
      </c>
      <c r="Y3059" s="28">
        <f t="shared" si="1430"/>
        <v>0</v>
      </c>
      <c r="Z3059" s="45">
        <f t="shared" si="1431"/>
        <v>0</v>
      </c>
      <c r="AA3059" s="29" t="str">
        <f t="shared" si="1432"/>
        <v>N</v>
      </c>
      <c r="AB3059" s="46">
        <f t="shared" si="1433"/>
        <v>0</v>
      </c>
      <c r="AC3059" s="31">
        <f t="shared" si="1434"/>
        <v>0</v>
      </c>
      <c r="AD3059" s="31">
        <f t="shared" si="1435"/>
        <v>0</v>
      </c>
      <c r="AE3059" s="31">
        <f t="shared" si="1436"/>
        <v>0</v>
      </c>
      <c r="AF3059" s="47">
        <f t="shared" si="1437"/>
        <v>0</v>
      </c>
      <c r="AG3059" s="31">
        <f t="shared" si="1438"/>
        <v>0</v>
      </c>
      <c r="AH3059" s="48">
        <f t="shared" si="1439"/>
        <v>0</v>
      </c>
      <c r="AI3059" s="33">
        <f t="shared" si="1440"/>
        <v>0</v>
      </c>
      <c r="AJ3059" s="33">
        <f t="shared" si="1441"/>
        <v>0</v>
      </c>
      <c r="AK3059" s="33">
        <f t="shared" si="1442"/>
        <v>0</v>
      </c>
      <c r="AL3059" s="33">
        <f t="shared" si="1443"/>
        <v>0</v>
      </c>
      <c r="AM3059" s="34">
        <f t="shared" si="1444"/>
        <v>0</v>
      </c>
    </row>
    <row r="3060" spans="1:39" ht="15" customHeight="1" x14ac:dyDescent="0.3">
      <c r="A3060" s="166" t="s">
        <v>5494</v>
      </c>
      <c r="B3060" s="99">
        <v>5265</v>
      </c>
      <c r="C3060" s="99">
        <v>89442</v>
      </c>
      <c r="D3060" s="165">
        <v>44433</v>
      </c>
      <c r="E3060" s="165">
        <v>44488</v>
      </c>
      <c r="F3060" s="166">
        <v>4</v>
      </c>
      <c r="G3060" s="178">
        <v>3.35</v>
      </c>
      <c r="H3060" s="181">
        <v>0.75</v>
      </c>
      <c r="I3060" s="180">
        <v>6.93E-2</v>
      </c>
      <c r="J3060" s="21">
        <f t="shared" si="1415"/>
        <v>0.64999999999999991</v>
      </c>
      <c r="K3060" s="21" t="str">
        <f t="shared" si="1416"/>
        <v>Y</v>
      </c>
      <c r="L3060" s="37" t="str">
        <f t="shared" si="1417"/>
        <v>NA</v>
      </c>
      <c r="M3060" s="8" t="str">
        <f t="shared" si="1418"/>
        <v>Y</v>
      </c>
      <c r="N3060" s="42">
        <f t="shared" si="1419"/>
        <v>1</v>
      </c>
      <c r="O3060" s="43">
        <f t="shared" si="1420"/>
        <v>200000</v>
      </c>
      <c r="P3060" s="43" t="str">
        <f t="shared" si="1421"/>
        <v>NA</v>
      </c>
      <c r="Q3060" s="24">
        <f t="shared" si="1422"/>
        <v>5629.8644999999997</v>
      </c>
      <c r="R3060" s="43">
        <f t="shared" si="1423"/>
        <v>0</v>
      </c>
      <c r="S3060" s="24">
        <f t="shared" si="1424"/>
        <v>1000000</v>
      </c>
      <c r="T3060" s="25" t="str">
        <f t="shared" si="1425"/>
        <v>N</v>
      </c>
      <c r="U3060" s="44">
        <f t="shared" si="1426"/>
        <v>0</v>
      </c>
      <c r="V3060" s="45">
        <f t="shared" si="1427"/>
        <v>0</v>
      </c>
      <c r="W3060" s="45">
        <f t="shared" si="1428"/>
        <v>0</v>
      </c>
      <c r="X3060" s="28">
        <f t="shared" si="1429"/>
        <v>0</v>
      </c>
      <c r="Y3060" s="28">
        <f t="shared" si="1430"/>
        <v>0</v>
      </c>
      <c r="Z3060" s="45">
        <f t="shared" si="1431"/>
        <v>0</v>
      </c>
      <c r="AA3060" s="29" t="str">
        <f t="shared" si="1432"/>
        <v>N</v>
      </c>
      <c r="AB3060" s="46">
        <f t="shared" si="1433"/>
        <v>0</v>
      </c>
      <c r="AC3060" s="31">
        <f t="shared" si="1434"/>
        <v>0</v>
      </c>
      <c r="AD3060" s="31">
        <f t="shared" si="1435"/>
        <v>0</v>
      </c>
      <c r="AE3060" s="31">
        <f t="shared" si="1436"/>
        <v>0</v>
      </c>
      <c r="AF3060" s="47">
        <f t="shared" si="1437"/>
        <v>0</v>
      </c>
      <c r="AG3060" s="31">
        <f t="shared" si="1438"/>
        <v>0</v>
      </c>
      <c r="AH3060" s="48">
        <f t="shared" si="1439"/>
        <v>0</v>
      </c>
      <c r="AI3060" s="33">
        <f t="shared" si="1440"/>
        <v>0</v>
      </c>
      <c r="AJ3060" s="33">
        <f t="shared" si="1441"/>
        <v>0</v>
      </c>
      <c r="AK3060" s="33">
        <f t="shared" si="1442"/>
        <v>0</v>
      </c>
      <c r="AL3060" s="33">
        <f t="shared" si="1443"/>
        <v>0</v>
      </c>
      <c r="AM3060" s="34">
        <f t="shared" si="1444"/>
        <v>0</v>
      </c>
    </row>
    <row r="3061" spans="1:39" ht="15" customHeight="1" x14ac:dyDescent="0.3">
      <c r="A3061" s="166" t="s">
        <v>5495</v>
      </c>
      <c r="B3061" s="99">
        <v>16544</v>
      </c>
      <c r="C3061" s="99">
        <v>55249</v>
      </c>
      <c r="D3061" s="165">
        <v>44901</v>
      </c>
      <c r="E3061" s="165">
        <v>45028</v>
      </c>
      <c r="F3061" s="166">
        <v>4</v>
      </c>
      <c r="G3061" s="178">
        <v>2.74</v>
      </c>
      <c r="H3061" s="181">
        <v>0.5</v>
      </c>
      <c r="I3061" s="180">
        <v>5.8999999999999997E-2</v>
      </c>
      <c r="J3061" s="21">
        <f t="shared" si="1415"/>
        <v>1.2599999999999998</v>
      </c>
      <c r="K3061" s="21" t="str">
        <f t="shared" si="1416"/>
        <v>Y</v>
      </c>
      <c r="L3061" s="37" t="str">
        <f t="shared" si="1417"/>
        <v>NA</v>
      </c>
      <c r="M3061" s="8" t="str">
        <f t="shared" si="1418"/>
        <v>Y</v>
      </c>
      <c r="N3061" s="42">
        <f t="shared" si="1419"/>
        <v>3</v>
      </c>
      <c r="O3061" s="43">
        <f t="shared" si="1420"/>
        <v>200000</v>
      </c>
      <c r="P3061" s="43" t="str">
        <f t="shared" si="1421"/>
        <v>NA</v>
      </c>
      <c r="Q3061" s="24">
        <f t="shared" si="1422"/>
        <v>17520.095999999998</v>
      </c>
      <c r="R3061" s="43">
        <f t="shared" si="1423"/>
        <v>0</v>
      </c>
      <c r="S3061" s="24">
        <f t="shared" si="1424"/>
        <v>1000000</v>
      </c>
      <c r="T3061" s="25" t="str">
        <f t="shared" si="1425"/>
        <v>Y</v>
      </c>
      <c r="U3061" s="44">
        <f t="shared" si="1426"/>
        <v>2</v>
      </c>
      <c r="V3061" s="45">
        <f t="shared" si="1427"/>
        <v>200000</v>
      </c>
      <c r="W3061" s="45">
        <f t="shared" si="1428"/>
        <v>1000000</v>
      </c>
      <c r="X3061" s="28">
        <f t="shared" si="1429"/>
        <v>18553.781663999998</v>
      </c>
      <c r="Y3061" s="28">
        <f t="shared" si="1430"/>
        <v>0</v>
      </c>
      <c r="Z3061" s="45" t="str">
        <f t="shared" si="1431"/>
        <v>NA</v>
      </c>
      <c r="AA3061" s="29" t="str">
        <f t="shared" si="1432"/>
        <v>N</v>
      </c>
      <c r="AB3061" s="46">
        <f t="shared" si="1433"/>
        <v>1</v>
      </c>
      <c r="AC3061" s="31">
        <f t="shared" si="1434"/>
        <v>20000</v>
      </c>
      <c r="AD3061" s="31">
        <f t="shared" si="1435"/>
        <v>65000</v>
      </c>
      <c r="AE3061" s="31">
        <f t="shared" si="1436"/>
        <v>19648.454782175999</v>
      </c>
      <c r="AF3061" s="47">
        <f t="shared" si="1437"/>
        <v>0</v>
      </c>
      <c r="AG3061" s="31">
        <f t="shared" si="1438"/>
        <v>0</v>
      </c>
      <c r="AH3061" s="48">
        <f t="shared" si="1439"/>
        <v>0</v>
      </c>
      <c r="AI3061" s="33">
        <f t="shared" si="1440"/>
        <v>0</v>
      </c>
      <c r="AJ3061" s="33">
        <f t="shared" si="1441"/>
        <v>0</v>
      </c>
      <c r="AK3061" s="33">
        <f t="shared" si="1442"/>
        <v>0</v>
      </c>
      <c r="AL3061" s="33">
        <f t="shared" si="1443"/>
        <v>0</v>
      </c>
      <c r="AM3061" s="34">
        <f t="shared" si="1444"/>
        <v>0</v>
      </c>
    </row>
    <row r="3062" spans="1:39" ht="15" customHeight="1" x14ac:dyDescent="0.3">
      <c r="A3062" s="166" t="s">
        <v>5496</v>
      </c>
      <c r="B3062" s="99">
        <v>19444</v>
      </c>
      <c r="C3062" s="99">
        <v>33817</v>
      </c>
      <c r="D3062" s="165">
        <v>45018</v>
      </c>
      <c r="E3062" s="165">
        <v>45234</v>
      </c>
      <c r="F3062" s="166">
        <v>2</v>
      </c>
      <c r="G3062" s="178">
        <v>0.27</v>
      </c>
      <c r="H3062" s="181">
        <v>0.75</v>
      </c>
      <c r="I3062" s="180">
        <v>3.7900000000000003E-2</v>
      </c>
      <c r="J3062" s="21">
        <f t="shared" si="1415"/>
        <v>1.73</v>
      </c>
      <c r="K3062" s="21" t="str">
        <f t="shared" si="1416"/>
        <v>Y</v>
      </c>
      <c r="L3062" s="37" t="str">
        <f t="shared" si="1417"/>
        <v>NA</v>
      </c>
      <c r="M3062" s="8" t="str">
        <f t="shared" si="1418"/>
        <v>Y</v>
      </c>
      <c r="N3062" s="42">
        <f t="shared" si="1419"/>
        <v>3</v>
      </c>
      <c r="O3062" s="43">
        <f t="shared" si="1420"/>
        <v>200000</v>
      </c>
      <c r="P3062" s="43" t="str">
        <f t="shared" si="1421"/>
        <v>NA</v>
      </c>
      <c r="Q3062" s="24">
        <f t="shared" si="1422"/>
        <v>20180.927599999999</v>
      </c>
      <c r="R3062" s="43">
        <f t="shared" si="1423"/>
        <v>0</v>
      </c>
      <c r="S3062" s="24">
        <f t="shared" si="1424"/>
        <v>1000000</v>
      </c>
      <c r="T3062" s="25" t="str">
        <f t="shared" si="1425"/>
        <v>Y</v>
      </c>
      <c r="U3062" s="44">
        <f t="shared" si="1426"/>
        <v>2</v>
      </c>
      <c r="V3062" s="45">
        <f t="shared" si="1427"/>
        <v>200000</v>
      </c>
      <c r="W3062" s="45">
        <f t="shared" si="1428"/>
        <v>1000000</v>
      </c>
      <c r="X3062" s="28">
        <f t="shared" si="1429"/>
        <v>20945.784756040001</v>
      </c>
      <c r="Y3062" s="28">
        <f t="shared" si="1430"/>
        <v>0</v>
      </c>
      <c r="Z3062" s="45" t="str">
        <f t="shared" si="1431"/>
        <v>NA</v>
      </c>
      <c r="AA3062" s="29" t="str">
        <f t="shared" si="1432"/>
        <v>N</v>
      </c>
      <c r="AB3062" s="46">
        <f t="shared" si="1433"/>
        <v>1</v>
      </c>
      <c r="AC3062" s="31">
        <f t="shared" si="1434"/>
        <v>20000</v>
      </c>
      <c r="AD3062" s="31">
        <f t="shared" si="1435"/>
        <v>65000</v>
      </c>
      <c r="AE3062" s="31">
        <f t="shared" si="1436"/>
        <v>20000</v>
      </c>
      <c r="AF3062" s="47">
        <f t="shared" si="1437"/>
        <v>1739.6299982939163</v>
      </c>
      <c r="AG3062" s="31">
        <f t="shared" si="1438"/>
        <v>0</v>
      </c>
      <c r="AH3062" s="48">
        <f t="shared" si="1439"/>
        <v>0</v>
      </c>
      <c r="AI3062" s="33">
        <f t="shared" si="1440"/>
        <v>0</v>
      </c>
      <c r="AJ3062" s="33">
        <f t="shared" si="1441"/>
        <v>0</v>
      </c>
      <c r="AK3062" s="33">
        <f t="shared" si="1442"/>
        <v>0</v>
      </c>
      <c r="AL3062" s="33">
        <f t="shared" si="1443"/>
        <v>0</v>
      </c>
      <c r="AM3062" s="34">
        <f t="shared" si="1444"/>
        <v>1739.6299982939163</v>
      </c>
    </row>
    <row r="3063" spans="1:39" ht="15" customHeight="1" x14ac:dyDescent="0.3">
      <c r="A3063" s="166" t="s">
        <v>5497</v>
      </c>
      <c r="B3063" s="99">
        <v>11579</v>
      </c>
      <c r="C3063" s="99">
        <v>38901</v>
      </c>
      <c r="D3063" s="165">
        <v>44594</v>
      </c>
      <c r="E3063" s="165">
        <v>44900</v>
      </c>
      <c r="F3063" s="166">
        <v>4</v>
      </c>
      <c r="G3063" s="178">
        <v>2.17</v>
      </c>
      <c r="H3063" s="181">
        <v>0.75</v>
      </c>
      <c r="I3063" s="180">
        <v>7.3099999999999998E-2</v>
      </c>
      <c r="J3063" s="21">
        <f t="shared" si="1415"/>
        <v>1.83</v>
      </c>
      <c r="K3063" s="21" t="str">
        <f t="shared" si="1416"/>
        <v>Y</v>
      </c>
      <c r="L3063" s="37" t="str">
        <f t="shared" si="1417"/>
        <v>NA</v>
      </c>
      <c r="M3063" s="8" t="str">
        <f t="shared" si="1418"/>
        <v>Y</v>
      </c>
      <c r="N3063" s="42">
        <f t="shared" si="1419"/>
        <v>3</v>
      </c>
      <c r="O3063" s="43">
        <f t="shared" si="1420"/>
        <v>200000</v>
      </c>
      <c r="P3063" s="43" t="str">
        <f t="shared" si="1421"/>
        <v>NA</v>
      </c>
      <c r="Q3063" s="24">
        <f t="shared" si="1422"/>
        <v>12425.4249</v>
      </c>
      <c r="R3063" s="43">
        <f t="shared" si="1423"/>
        <v>0</v>
      </c>
      <c r="S3063" s="24">
        <f t="shared" si="1424"/>
        <v>1000000</v>
      </c>
      <c r="T3063" s="25" t="str">
        <f t="shared" si="1425"/>
        <v>Y</v>
      </c>
      <c r="U3063" s="44">
        <f t="shared" si="1426"/>
        <v>2</v>
      </c>
      <c r="V3063" s="45">
        <f t="shared" si="1427"/>
        <v>200000</v>
      </c>
      <c r="W3063" s="45">
        <f t="shared" si="1428"/>
        <v>1000000</v>
      </c>
      <c r="X3063" s="28">
        <f t="shared" si="1429"/>
        <v>13333.72346019</v>
      </c>
      <c r="Y3063" s="28">
        <f t="shared" si="1430"/>
        <v>0</v>
      </c>
      <c r="Z3063" s="45" t="str">
        <f t="shared" si="1431"/>
        <v>NA</v>
      </c>
      <c r="AA3063" s="29" t="str">
        <f t="shared" si="1432"/>
        <v>N</v>
      </c>
      <c r="AB3063" s="46">
        <f t="shared" si="1433"/>
        <v>1</v>
      </c>
      <c r="AC3063" s="31">
        <f t="shared" si="1434"/>
        <v>20000</v>
      </c>
      <c r="AD3063" s="31">
        <f t="shared" si="1435"/>
        <v>65000</v>
      </c>
      <c r="AE3063" s="31">
        <f t="shared" si="1436"/>
        <v>14308.418645129888</v>
      </c>
      <c r="AF3063" s="47">
        <f t="shared" si="1437"/>
        <v>0</v>
      </c>
      <c r="AG3063" s="31">
        <f t="shared" si="1438"/>
        <v>0</v>
      </c>
      <c r="AH3063" s="48">
        <f t="shared" si="1439"/>
        <v>0</v>
      </c>
      <c r="AI3063" s="33">
        <f t="shared" si="1440"/>
        <v>0</v>
      </c>
      <c r="AJ3063" s="33">
        <f t="shared" si="1441"/>
        <v>0</v>
      </c>
      <c r="AK3063" s="33">
        <f t="shared" si="1442"/>
        <v>0</v>
      </c>
      <c r="AL3063" s="33">
        <f t="shared" si="1443"/>
        <v>0</v>
      </c>
      <c r="AM3063" s="34">
        <f t="shared" si="1444"/>
        <v>0</v>
      </c>
    </row>
    <row r="3064" spans="1:39" ht="15" customHeight="1" x14ac:dyDescent="0.3">
      <c r="A3064" s="166" t="s">
        <v>5498</v>
      </c>
      <c r="B3064" s="99">
        <v>14671</v>
      </c>
      <c r="C3064" s="99">
        <v>69067</v>
      </c>
      <c r="D3064" s="165">
        <v>44557</v>
      </c>
      <c r="E3064" s="165">
        <v>44645</v>
      </c>
      <c r="F3064" s="166">
        <v>4</v>
      </c>
      <c r="G3064" s="178">
        <v>3.86</v>
      </c>
      <c r="H3064" s="181">
        <v>0.5</v>
      </c>
      <c r="I3064" s="180">
        <v>6.7799999999999999E-2</v>
      </c>
      <c r="J3064" s="21">
        <f t="shared" si="1415"/>
        <v>0.14000000000000012</v>
      </c>
      <c r="K3064" s="21" t="str">
        <f t="shared" si="1416"/>
        <v>Y</v>
      </c>
      <c r="L3064" s="37" t="str">
        <f t="shared" si="1417"/>
        <v>NA</v>
      </c>
      <c r="M3064" s="8" t="str">
        <f t="shared" si="1418"/>
        <v>Y</v>
      </c>
      <c r="N3064" s="42">
        <f t="shared" si="1419"/>
        <v>1</v>
      </c>
      <c r="O3064" s="43">
        <f t="shared" si="1420"/>
        <v>200000</v>
      </c>
      <c r="P3064" s="43" t="str">
        <f t="shared" si="1421"/>
        <v>NA</v>
      </c>
      <c r="Q3064" s="24">
        <f t="shared" si="1422"/>
        <v>15665.693800000001</v>
      </c>
      <c r="R3064" s="43">
        <f t="shared" si="1423"/>
        <v>0</v>
      </c>
      <c r="S3064" s="24">
        <f t="shared" si="1424"/>
        <v>1000000</v>
      </c>
      <c r="T3064" s="25" t="str">
        <f t="shared" si="1425"/>
        <v>N</v>
      </c>
      <c r="U3064" s="44">
        <f t="shared" si="1426"/>
        <v>0</v>
      </c>
      <c r="V3064" s="45">
        <f t="shared" si="1427"/>
        <v>0</v>
      </c>
      <c r="W3064" s="45">
        <f t="shared" si="1428"/>
        <v>0</v>
      </c>
      <c r="X3064" s="28">
        <f t="shared" si="1429"/>
        <v>0</v>
      </c>
      <c r="Y3064" s="28">
        <f t="shared" si="1430"/>
        <v>0</v>
      </c>
      <c r="Z3064" s="45">
        <f t="shared" si="1431"/>
        <v>0</v>
      </c>
      <c r="AA3064" s="29" t="str">
        <f t="shared" si="1432"/>
        <v>N</v>
      </c>
      <c r="AB3064" s="46">
        <f t="shared" si="1433"/>
        <v>0</v>
      </c>
      <c r="AC3064" s="31">
        <f t="shared" si="1434"/>
        <v>0</v>
      </c>
      <c r="AD3064" s="31">
        <f t="shared" si="1435"/>
        <v>0</v>
      </c>
      <c r="AE3064" s="31">
        <f t="shared" si="1436"/>
        <v>0</v>
      </c>
      <c r="AF3064" s="47">
        <f t="shared" si="1437"/>
        <v>0</v>
      </c>
      <c r="AG3064" s="31">
        <f t="shared" si="1438"/>
        <v>0</v>
      </c>
      <c r="AH3064" s="48">
        <f t="shared" si="1439"/>
        <v>0</v>
      </c>
      <c r="AI3064" s="33">
        <f t="shared" si="1440"/>
        <v>0</v>
      </c>
      <c r="AJ3064" s="33">
        <f t="shared" si="1441"/>
        <v>0</v>
      </c>
      <c r="AK3064" s="33">
        <f t="shared" si="1442"/>
        <v>0</v>
      </c>
      <c r="AL3064" s="33">
        <f t="shared" si="1443"/>
        <v>0</v>
      </c>
      <c r="AM3064" s="34">
        <f t="shared" si="1444"/>
        <v>0</v>
      </c>
    </row>
    <row r="3065" spans="1:39" ht="15" customHeight="1" x14ac:dyDescent="0.3">
      <c r="A3065" s="166" t="s">
        <v>5499</v>
      </c>
      <c r="B3065" s="99">
        <v>23262</v>
      </c>
      <c r="C3065" s="99">
        <v>81204</v>
      </c>
      <c r="D3065" s="165">
        <v>46020</v>
      </c>
      <c r="E3065" s="165">
        <v>46252</v>
      </c>
      <c r="F3065" s="166">
        <v>2</v>
      </c>
      <c r="G3065" s="178">
        <v>0.6</v>
      </c>
      <c r="H3065" s="181">
        <v>0.25</v>
      </c>
      <c r="I3065" s="180">
        <v>4.6800000000000001E-2</v>
      </c>
      <c r="J3065" s="21">
        <f t="shared" si="1415"/>
        <v>1.4</v>
      </c>
      <c r="K3065" s="21" t="str">
        <f t="shared" si="1416"/>
        <v>Y</v>
      </c>
      <c r="L3065" s="37" t="str">
        <f t="shared" si="1417"/>
        <v>NA</v>
      </c>
      <c r="M3065" s="8" t="str">
        <f t="shared" si="1418"/>
        <v>Y</v>
      </c>
      <c r="N3065" s="42">
        <f t="shared" si="1419"/>
        <v>6</v>
      </c>
      <c r="O3065" s="43">
        <f t="shared" si="1420"/>
        <v>200000</v>
      </c>
      <c r="P3065" s="43" t="str">
        <f t="shared" si="1421"/>
        <v>NA</v>
      </c>
      <c r="Q3065" s="24">
        <f t="shared" si="1422"/>
        <v>24350.661599999999</v>
      </c>
      <c r="R3065" s="43">
        <f t="shared" si="1423"/>
        <v>0</v>
      </c>
      <c r="S3065" s="24">
        <f t="shared" si="1424"/>
        <v>1000000</v>
      </c>
      <c r="T3065" s="25" t="str">
        <f t="shared" si="1425"/>
        <v>Y</v>
      </c>
      <c r="U3065" s="44">
        <f t="shared" si="1426"/>
        <v>5</v>
      </c>
      <c r="V3065" s="45">
        <f t="shared" si="1427"/>
        <v>200000</v>
      </c>
      <c r="W3065" s="45">
        <f t="shared" si="1428"/>
        <v>1000000</v>
      </c>
      <c r="X3065" s="28">
        <f t="shared" si="1429"/>
        <v>25490.27256288</v>
      </c>
      <c r="Y3065" s="28">
        <f t="shared" si="1430"/>
        <v>0</v>
      </c>
      <c r="Z3065" s="45" t="str">
        <f t="shared" si="1431"/>
        <v>NA</v>
      </c>
      <c r="AA3065" s="29" t="str">
        <f t="shared" si="1432"/>
        <v>N</v>
      </c>
      <c r="AB3065" s="46">
        <f t="shared" si="1433"/>
        <v>4</v>
      </c>
      <c r="AC3065" s="31">
        <f t="shared" si="1434"/>
        <v>20000</v>
      </c>
      <c r="AD3065" s="31">
        <f t="shared" si="1435"/>
        <v>65000</v>
      </c>
      <c r="AE3065" s="31">
        <f t="shared" si="1436"/>
        <v>20000</v>
      </c>
      <c r="AF3065" s="47">
        <f t="shared" si="1437"/>
        <v>6683.2173188227825</v>
      </c>
      <c r="AG3065" s="31">
        <f t="shared" si="1438"/>
        <v>0</v>
      </c>
      <c r="AH3065" s="48">
        <f t="shared" si="1439"/>
        <v>3</v>
      </c>
      <c r="AI3065" s="33">
        <f t="shared" si="1440"/>
        <v>20000</v>
      </c>
      <c r="AJ3065" s="33">
        <f t="shared" si="1441"/>
        <v>65000</v>
      </c>
      <c r="AK3065" s="33">
        <f t="shared" si="1442"/>
        <v>0</v>
      </c>
      <c r="AL3065" s="33">
        <f t="shared" si="1443"/>
        <v>27931.991889343688</v>
      </c>
      <c r="AM3065" s="34">
        <f t="shared" si="1444"/>
        <v>34615.209208166474</v>
      </c>
    </row>
    <row r="3066" spans="1:39" ht="15" customHeight="1" x14ac:dyDescent="0.3">
      <c r="A3066" s="166" t="s">
        <v>5500</v>
      </c>
      <c r="B3066" s="99">
        <v>17485</v>
      </c>
      <c r="C3066" s="99">
        <v>76174</v>
      </c>
      <c r="D3066" s="165">
        <v>45983</v>
      </c>
      <c r="E3066" s="165">
        <v>46132</v>
      </c>
      <c r="F3066" s="166">
        <v>4</v>
      </c>
      <c r="G3066" s="178">
        <v>0.2</v>
      </c>
      <c r="H3066" s="181">
        <v>0.75</v>
      </c>
      <c r="I3066" s="180">
        <v>7.9100000000000004E-2</v>
      </c>
      <c r="J3066" s="21">
        <f t="shared" si="1415"/>
        <v>3.8</v>
      </c>
      <c r="K3066" s="21" t="str">
        <f t="shared" si="1416"/>
        <v>Y</v>
      </c>
      <c r="L3066" s="37" t="str">
        <f t="shared" si="1417"/>
        <v>NA</v>
      </c>
      <c r="M3066" s="8" t="str">
        <f t="shared" si="1418"/>
        <v>Y</v>
      </c>
      <c r="N3066" s="42">
        <f t="shared" si="1419"/>
        <v>6</v>
      </c>
      <c r="O3066" s="43">
        <f t="shared" si="1420"/>
        <v>200000</v>
      </c>
      <c r="P3066" s="43" t="str">
        <f t="shared" si="1421"/>
        <v>NA</v>
      </c>
      <c r="Q3066" s="24">
        <f t="shared" si="1422"/>
        <v>18868.0635</v>
      </c>
      <c r="R3066" s="43">
        <f t="shared" si="1423"/>
        <v>0</v>
      </c>
      <c r="S3066" s="24">
        <f t="shared" si="1424"/>
        <v>1000000</v>
      </c>
      <c r="T3066" s="25" t="str">
        <f t="shared" si="1425"/>
        <v>Y</v>
      </c>
      <c r="U3066" s="44">
        <f t="shared" si="1426"/>
        <v>5</v>
      </c>
      <c r="V3066" s="45">
        <f t="shared" si="1427"/>
        <v>200000</v>
      </c>
      <c r="W3066" s="45">
        <f t="shared" si="1428"/>
        <v>1000000</v>
      </c>
      <c r="X3066" s="28">
        <f t="shared" si="1429"/>
        <v>20360.527322850001</v>
      </c>
      <c r="Y3066" s="28">
        <f t="shared" si="1430"/>
        <v>0</v>
      </c>
      <c r="Z3066" s="45" t="str">
        <f t="shared" si="1431"/>
        <v>NA</v>
      </c>
      <c r="AA3066" s="29" t="str">
        <f t="shared" si="1432"/>
        <v>Y</v>
      </c>
      <c r="AB3066" s="46">
        <f t="shared" si="1433"/>
        <v>4</v>
      </c>
      <c r="AC3066" s="31">
        <f t="shared" si="1434"/>
        <v>200000</v>
      </c>
      <c r="AD3066" s="31">
        <f t="shared" si="1435"/>
        <v>1000000</v>
      </c>
      <c r="AE3066" s="31">
        <f t="shared" si="1436"/>
        <v>21971.045034087434</v>
      </c>
      <c r="AF3066" s="47">
        <f t="shared" si="1437"/>
        <v>0</v>
      </c>
      <c r="AG3066" s="31" t="str">
        <f t="shared" si="1438"/>
        <v>NA</v>
      </c>
      <c r="AH3066" s="48">
        <f t="shared" si="1439"/>
        <v>3</v>
      </c>
      <c r="AI3066" s="33">
        <f t="shared" si="1440"/>
        <v>20000</v>
      </c>
      <c r="AJ3066" s="33">
        <f t="shared" si="1441"/>
        <v>65000</v>
      </c>
      <c r="AK3066" s="33">
        <f t="shared" si="1442"/>
        <v>20000</v>
      </c>
      <c r="AL3066" s="33">
        <f t="shared" si="1443"/>
        <v>3708.9546962837485</v>
      </c>
      <c r="AM3066" s="34">
        <f t="shared" si="1444"/>
        <v>3708.9546962837485</v>
      </c>
    </row>
    <row r="3067" spans="1:39" ht="15" customHeight="1" x14ac:dyDescent="0.3">
      <c r="A3067" s="166" t="s">
        <v>5501</v>
      </c>
      <c r="B3067" s="99">
        <v>20213</v>
      </c>
      <c r="C3067" s="99">
        <v>69821</v>
      </c>
      <c r="D3067" s="165">
        <v>44875</v>
      </c>
      <c r="E3067" s="165">
        <v>45114</v>
      </c>
      <c r="F3067" s="166">
        <v>2</v>
      </c>
      <c r="G3067" s="178">
        <v>0.37</v>
      </c>
      <c r="H3067" s="181">
        <v>0.25</v>
      </c>
      <c r="I3067" s="180">
        <v>3.6299999999999999E-2</v>
      </c>
      <c r="J3067" s="21">
        <f t="shared" ref="J3067:J3130" si="1445">MAX(0, F3067-G3067)</f>
        <v>1.63</v>
      </c>
      <c r="K3067" s="21" t="str">
        <f t="shared" ref="K3067:K3130" si="1446">IF(
  AND(
    E3067 &gt;= D3067-10,
    E3067 &lt;= DATE(2028,6,30),
    J3067 &gt; 0
  ),
  "Y",
  "N"
)</f>
        <v>Y</v>
      </c>
      <c r="L3067" s="37" t="str">
        <f t="shared" ref="L3067:L3130" si="1447">IF(
  J3067=0,
  0,
  IF(
    K3067="Y",
    "NA",
    MAX(0, 65000-C3067)
  )
)</f>
        <v>NA</v>
      </c>
      <c r="M3067" s="8" t="str">
        <f t="shared" ref="M3067:M3130" si="1448">IF(AND(K3067="Y",J3067&gt;0),"Y","N")</f>
        <v>Y</v>
      </c>
      <c r="N3067" s="42">
        <f t="shared" ref="N3067:N3130" si="1449">ROUNDUP(J3067/H3067, 0)</f>
        <v>7</v>
      </c>
      <c r="O3067" s="43">
        <f t="shared" ref="O3067:O3130" si="1450">IF(
  N3067=0,
  0,
  IF(
    M3067="Y",
    200000,
    20000
  )
)</f>
        <v>200000</v>
      </c>
      <c r="P3067" s="43" t="str">
        <f t="shared" ref="P3067:P3130" si="1451">IF(
  N3067=0,
  0,
  IF(
    M3067="Y",
    "NA",
    MAX(0, 65000)
  )
)</f>
        <v>NA</v>
      </c>
      <c r="Q3067" s="24">
        <f t="shared" ref="Q3067:Q3130" si="1452">IF(
  N3067=0,
  0,
  MAX(0, MIN(B3067*(1+I3067), O3067, L3067))
)</f>
        <v>20946.731899999999</v>
      </c>
      <c r="R3067" s="43">
        <f t="shared" ref="R3067:R3130" si="1453">IF(
  N3067=0,
  0,
  MAX(0, (B3067*(1+I3067))-Q3067)
)</f>
        <v>0</v>
      </c>
      <c r="S3067" s="24">
        <f t="shared" ref="S3067:S3130" si="1454">IF(
    M3067="Y",
    1000000,
    MAX(0, 65000-C3067-Q3067)
  )</f>
        <v>1000000</v>
      </c>
      <c r="T3067" s="25" t="str">
        <f t="shared" ref="T3067:T3130" si="1455">IF(AND(K3067="Y",J3067&gt;1),"Y","N")</f>
        <v>Y</v>
      </c>
      <c r="U3067" s="44">
        <f t="shared" ref="U3067:U3130" si="1456">MAX(0,(N3067-1))</f>
        <v>6</v>
      </c>
      <c r="V3067" s="45">
        <f t="shared" ref="V3067:V3130" si="1457">IF(
  U3067=0,
  0,
  IF(
    T3067="Y",
    200000,
    20000
  )
)</f>
        <v>200000</v>
      </c>
      <c r="W3067" s="45">
        <f t="shared" ref="W3067:W3130" si="1458">IF(
  U3067=0,
  0,
  IF(
    T3067="Y",
    1000000,
    MAX(0, 65000)
  )
)</f>
        <v>1000000</v>
      </c>
      <c r="X3067" s="28">
        <f t="shared" ref="X3067:X3130" si="1459">IF(
  U3067=0,
  0,
  MAX(0, MIN(B3067*(1+I3067)*(1+I3067), V3067, S3067, (W3067-C3067))
)
)</f>
        <v>21707.098267969999</v>
      </c>
      <c r="Y3067" s="28">
        <f t="shared" ref="Y3067:Y3130" si="1460">IF(
  U3067=0,
  0,
  MAX(0, (B3067*(1+I3067)*(1+I3067)-X3067)
)
)</f>
        <v>0</v>
      </c>
      <c r="Z3067" s="45" t="str">
        <f t="shared" ref="Z3067:Z3130" si="1461">IF(
    T3067="Y",
    "NA",
    MAX(0, W3067-C3067-Q3067-X3067)
  )</f>
        <v>NA</v>
      </c>
      <c r="AA3067" s="29" t="str">
        <f t="shared" ref="AA3067:AA3130" si="1462">IF(AND(K3067="Y",J3067&gt;2),"Y","N")</f>
        <v>N</v>
      </c>
      <c r="AB3067" s="46">
        <f t="shared" ref="AB3067:AB3130" si="1463">MAX(0,(U3067-1))</f>
        <v>5</v>
      </c>
      <c r="AC3067" s="31">
        <f t="shared" ref="AC3067:AC3130" si="1464">IF(
  AB3067=0,
  0,
  IF(
    AA3067="Y",
    200000,
    20000
  )
)</f>
        <v>20000</v>
      </c>
      <c r="AD3067" s="31">
        <f t="shared" ref="AD3067:AD3130" si="1465">IF(
  AB3067=0,
  0,
  IF(
    AA3067="Y",
    1000000,
    MAX(0, 65000)
  )
)</f>
        <v>65000</v>
      </c>
      <c r="AE3067" s="31">
        <f t="shared" ref="AE3067:AE3130" si="1466">IF(
  AB3067=0,
  0,
  MAX(0, MIN(B3067*(1+I3067)*(1+I3067)*(1+I3067), AC3067, Z3067))
)</f>
        <v>20000</v>
      </c>
      <c r="AF3067" s="47">
        <f t="shared" ref="AF3067:AF3130" si="1467">IF(
  AB3067=0,
  0,
  MAX(0, (B3067*(1+I3067)*(1+I3067)*(1+I3067)-AE3067)
)
)</f>
        <v>2495.065935097311</v>
      </c>
      <c r="AG3067" s="31">
        <f t="shared" ref="AG3067:AG3130" si="1468">IF(
    AA3067="Y",
    "NA",
    MAX(0, AD3067-C3067-Q3067-X3067-AE3067)
  )</f>
        <v>0</v>
      </c>
      <c r="AH3067" s="48">
        <f t="shared" si="1439"/>
        <v>4</v>
      </c>
      <c r="AI3067" s="33">
        <f t="shared" si="1440"/>
        <v>20000</v>
      </c>
      <c r="AJ3067" s="33">
        <f t="shared" si="1441"/>
        <v>65000</v>
      </c>
      <c r="AK3067" s="33">
        <f t="shared" si="1442"/>
        <v>0</v>
      </c>
      <c r="AL3067" s="33">
        <f t="shared" si="1443"/>
        <v>23311.636828541345</v>
      </c>
      <c r="AM3067" s="34">
        <f t="shared" si="1444"/>
        <v>25806.702763638656</v>
      </c>
    </row>
    <row r="3068" spans="1:39" ht="15" customHeight="1" x14ac:dyDescent="0.3">
      <c r="A3068" s="166" t="s">
        <v>5502</v>
      </c>
      <c r="B3068" s="99">
        <v>8184</v>
      </c>
      <c r="C3068" s="99">
        <v>48959</v>
      </c>
      <c r="D3068" s="165">
        <v>45104</v>
      </c>
      <c r="E3068" s="165">
        <v>45203</v>
      </c>
      <c r="F3068" s="166">
        <v>4</v>
      </c>
      <c r="G3068" s="178">
        <v>1.87</v>
      </c>
      <c r="H3068" s="181">
        <v>1</v>
      </c>
      <c r="I3068" s="180">
        <v>5.6099999999999997E-2</v>
      </c>
      <c r="J3068" s="21">
        <f t="shared" si="1445"/>
        <v>2.13</v>
      </c>
      <c r="K3068" s="21" t="str">
        <f t="shared" si="1446"/>
        <v>Y</v>
      </c>
      <c r="L3068" s="37" t="str">
        <f t="shared" si="1447"/>
        <v>NA</v>
      </c>
      <c r="M3068" s="8" t="str">
        <f t="shared" si="1448"/>
        <v>Y</v>
      </c>
      <c r="N3068" s="42">
        <f t="shared" si="1449"/>
        <v>3</v>
      </c>
      <c r="O3068" s="43">
        <f t="shared" si="1450"/>
        <v>200000</v>
      </c>
      <c r="P3068" s="43" t="str">
        <f t="shared" si="1451"/>
        <v>NA</v>
      </c>
      <c r="Q3068" s="24">
        <f t="shared" si="1452"/>
        <v>8643.1224000000002</v>
      </c>
      <c r="R3068" s="43">
        <f t="shared" si="1453"/>
        <v>0</v>
      </c>
      <c r="S3068" s="24">
        <f t="shared" si="1454"/>
        <v>1000000</v>
      </c>
      <c r="T3068" s="25" t="str">
        <f t="shared" si="1455"/>
        <v>Y</v>
      </c>
      <c r="U3068" s="44">
        <f t="shared" si="1456"/>
        <v>2</v>
      </c>
      <c r="V3068" s="45">
        <f t="shared" si="1457"/>
        <v>200000</v>
      </c>
      <c r="W3068" s="45">
        <f t="shared" si="1458"/>
        <v>1000000</v>
      </c>
      <c r="X3068" s="28">
        <f t="shared" si="1459"/>
        <v>9128.0015666400013</v>
      </c>
      <c r="Y3068" s="28">
        <f t="shared" si="1460"/>
        <v>0</v>
      </c>
      <c r="Z3068" s="45" t="str">
        <f t="shared" si="1461"/>
        <v>NA</v>
      </c>
      <c r="AA3068" s="29" t="str">
        <f t="shared" si="1462"/>
        <v>Y</v>
      </c>
      <c r="AB3068" s="46">
        <f t="shared" si="1463"/>
        <v>1</v>
      </c>
      <c r="AC3068" s="31">
        <f t="shared" si="1464"/>
        <v>200000</v>
      </c>
      <c r="AD3068" s="31">
        <f t="shared" si="1465"/>
        <v>1000000</v>
      </c>
      <c r="AE3068" s="31">
        <f t="shared" si="1466"/>
        <v>9640.082454528505</v>
      </c>
      <c r="AF3068" s="47">
        <f t="shared" si="1467"/>
        <v>0</v>
      </c>
      <c r="AG3068" s="31" t="str">
        <f t="shared" si="1468"/>
        <v>NA</v>
      </c>
      <c r="AH3068" s="48">
        <f t="shared" si="1439"/>
        <v>0</v>
      </c>
      <c r="AI3068" s="33">
        <f t="shared" si="1440"/>
        <v>0</v>
      </c>
      <c r="AJ3068" s="33">
        <f t="shared" si="1441"/>
        <v>0</v>
      </c>
      <c r="AK3068" s="33">
        <f t="shared" si="1442"/>
        <v>0</v>
      </c>
      <c r="AL3068" s="33">
        <f t="shared" si="1443"/>
        <v>0</v>
      </c>
      <c r="AM3068" s="34">
        <f t="shared" si="1444"/>
        <v>0</v>
      </c>
    </row>
    <row r="3069" spans="1:39" ht="15" customHeight="1" x14ac:dyDescent="0.3">
      <c r="A3069" s="166" t="s">
        <v>5503</v>
      </c>
      <c r="B3069" s="99">
        <v>8244</v>
      </c>
      <c r="C3069" s="99">
        <v>82383</v>
      </c>
      <c r="D3069" s="165">
        <v>44944</v>
      </c>
      <c r="E3069" s="165">
        <v>45182</v>
      </c>
      <c r="F3069" s="166">
        <v>4</v>
      </c>
      <c r="G3069" s="178">
        <v>0.23</v>
      </c>
      <c r="H3069" s="181">
        <v>0.75</v>
      </c>
      <c r="I3069" s="180">
        <v>3.0200000000000001E-2</v>
      </c>
      <c r="J3069" s="21">
        <f t="shared" si="1445"/>
        <v>3.77</v>
      </c>
      <c r="K3069" s="21" t="str">
        <f t="shared" si="1446"/>
        <v>Y</v>
      </c>
      <c r="L3069" s="37" t="str">
        <f t="shared" si="1447"/>
        <v>NA</v>
      </c>
      <c r="M3069" s="8" t="str">
        <f t="shared" si="1448"/>
        <v>Y</v>
      </c>
      <c r="N3069" s="42">
        <f t="shared" si="1449"/>
        <v>6</v>
      </c>
      <c r="O3069" s="43">
        <f t="shared" si="1450"/>
        <v>200000</v>
      </c>
      <c r="P3069" s="43" t="str">
        <f t="shared" si="1451"/>
        <v>NA</v>
      </c>
      <c r="Q3069" s="24">
        <f t="shared" si="1452"/>
        <v>8492.9688000000006</v>
      </c>
      <c r="R3069" s="43">
        <f t="shared" si="1453"/>
        <v>0</v>
      </c>
      <c r="S3069" s="24">
        <f t="shared" si="1454"/>
        <v>1000000</v>
      </c>
      <c r="T3069" s="25" t="str">
        <f t="shared" si="1455"/>
        <v>Y</v>
      </c>
      <c r="U3069" s="44">
        <f t="shared" si="1456"/>
        <v>5</v>
      </c>
      <c r="V3069" s="45">
        <f t="shared" si="1457"/>
        <v>200000</v>
      </c>
      <c r="W3069" s="45">
        <f t="shared" si="1458"/>
        <v>1000000</v>
      </c>
      <c r="X3069" s="28">
        <f t="shared" si="1459"/>
        <v>8749.4564577600013</v>
      </c>
      <c r="Y3069" s="28">
        <f t="shared" si="1460"/>
        <v>0</v>
      </c>
      <c r="Z3069" s="45" t="str">
        <f t="shared" si="1461"/>
        <v>NA</v>
      </c>
      <c r="AA3069" s="29" t="str">
        <f t="shared" si="1462"/>
        <v>Y</v>
      </c>
      <c r="AB3069" s="46">
        <f t="shared" si="1463"/>
        <v>4</v>
      </c>
      <c r="AC3069" s="31">
        <f t="shared" si="1464"/>
        <v>200000</v>
      </c>
      <c r="AD3069" s="31">
        <f t="shared" si="1465"/>
        <v>1000000</v>
      </c>
      <c r="AE3069" s="31">
        <f t="shared" si="1466"/>
        <v>9013.6900427843539</v>
      </c>
      <c r="AF3069" s="47">
        <f t="shared" si="1467"/>
        <v>0</v>
      </c>
      <c r="AG3069" s="31" t="str">
        <f t="shared" si="1468"/>
        <v>NA</v>
      </c>
      <c r="AH3069" s="48">
        <f t="shared" si="1439"/>
        <v>3</v>
      </c>
      <c r="AI3069" s="33">
        <f t="shared" si="1440"/>
        <v>20000</v>
      </c>
      <c r="AJ3069" s="33">
        <f t="shared" si="1441"/>
        <v>65000</v>
      </c>
      <c r="AK3069" s="33">
        <f t="shared" si="1442"/>
        <v>9285.9034820764409</v>
      </c>
      <c r="AL3069" s="33">
        <f t="shared" si="1443"/>
        <v>0</v>
      </c>
      <c r="AM3069" s="34">
        <f t="shared" si="1444"/>
        <v>0</v>
      </c>
    </row>
    <row r="3070" spans="1:39" ht="15" customHeight="1" x14ac:dyDescent="0.3">
      <c r="A3070" s="166" t="s">
        <v>5504</v>
      </c>
      <c r="B3070" s="99">
        <v>16884</v>
      </c>
      <c r="C3070" s="99">
        <v>39906</v>
      </c>
      <c r="D3070" s="165">
        <v>44800</v>
      </c>
      <c r="E3070" s="165">
        <v>45018</v>
      </c>
      <c r="F3070" s="166">
        <v>4</v>
      </c>
      <c r="G3070" s="178">
        <v>0.34</v>
      </c>
      <c r="H3070" s="181">
        <v>0.75</v>
      </c>
      <c r="I3070" s="180">
        <v>2.8299999999999999E-2</v>
      </c>
      <c r="J3070" s="21">
        <f t="shared" si="1445"/>
        <v>3.66</v>
      </c>
      <c r="K3070" s="21" t="str">
        <f t="shared" si="1446"/>
        <v>Y</v>
      </c>
      <c r="L3070" s="37" t="str">
        <f t="shared" si="1447"/>
        <v>NA</v>
      </c>
      <c r="M3070" s="8" t="str">
        <f t="shared" si="1448"/>
        <v>Y</v>
      </c>
      <c r="N3070" s="42">
        <f t="shared" si="1449"/>
        <v>5</v>
      </c>
      <c r="O3070" s="43">
        <f t="shared" si="1450"/>
        <v>200000</v>
      </c>
      <c r="P3070" s="43" t="str">
        <f t="shared" si="1451"/>
        <v>NA</v>
      </c>
      <c r="Q3070" s="24">
        <f t="shared" si="1452"/>
        <v>17361.817200000001</v>
      </c>
      <c r="R3070" s="43">
        <f t="shared" si="1453"/>
        <v>0</v>
      </c>
      <c r="S3070" s="24">
        <f t="shared" si="1454"/>
        <v>1000000</v>
      </c>
      <c r="T3070" s="25" t="str">
        <f t="shared" si="1455"/>
        <v>Y</v>
      </c>
      <c r="U3070" s="44">
        <f t="shared" si="1456"/>
        <v>4</v>
      </c>
      <c r="V3070" s="45">
        <f t="shared" si="1457"/>
        <v>200000</v>
      </c>
      <c r="W3070" s="45">
        <f t="shared" si="1458"/>
        <v>1000000</v>
      </c>
      <c r="X3070" s="28">
        <f t="shared" si="1459"/>
        <v>17853.156626760003</v>
      </c>
      <c r="Y3070" s="28">
        <f t="shared" si="1460"/>
        <v>0</v>
      </c>
      <c r="Z3070" s="45" t="str">
        <f t="shared" si="1461"/>
        <v>NA</v>
      </c>
      <c r="AA3070" s="29" t="str">
        <f t="shared" si="1462"/>
        <v>Y</v>
      </c>
      <c r="AB3070" s="46">
        <f t="shared" si="1463"/>
        <v>3</v>
      </c>
      <c r="AC3070" s="31">
        <f t="shared" si="1464"/>
        <v>200000</v>
      </c>
      <c r="AD3070" s="31">
        <f t="shared" si="1465"/>
        <v>1000000</v>
      </c>
      <c r="AE3070" s="31">
        <f t="shared" si="1466"/>
        <v>18358.400959297313</v>
      </c>
      <c r="AF3070" s="47">
        <f t="shared" si="1467"/>
        <v>0</v>
      </c>
      <c r="AG3070" s="31" t="str">
        <f t="shared" si="1468"/>
        <v>NA</v>
      </c>
      <c r="AH3070" s="48">
        <f t="shared" si="1439"/>
        <v>2</v>
      </c>
      <c r="AI3070" s="33">
        <f t="shared" si="1440"/>
        <v>20000</v>
      </c>
      <c r="AJ3070" s="33">
        <f t="shared" si="1441"/>
        <v>65000</v>
      </c>
      <c r="AK3070" s="33">
        <f t="shared" si="1442"/>
        <v>18877.943706445425</v>
      </c>
      <c r="AL3070" s="33">
        <f t="shared" si="1443"/>
        <v>0</v>
      </c>
      <c r="AM3070" s="34">
        <f t="shared" si="1444"/>
        <v>0</v>
      </c>
    </row>
    <row r="3071" spans="1:39" ht="15" customHeight="1" x14ac:dyDescent="0.3">
      <c r="A3071" s="166" t="s">
        <v>5505</v>
      </c>
      <c r="B3071" s="99">
        <v>8003</v>
      </c>
      <c r="C3071" s="99">
        <v>45804</v>
      </c>
      <c r="D3071" s="165">
        <v>44890</v>
      </c>
      <c r="E3071" s="165">
        <v>45247</v>
      </c>
      <c r="F3071" s="166">
        <v>2</v>
      </c>
      <c r="G3071" s="178">
        <v>0.2</v>
      </c>
      <c r="H3071" s="181">
        <v>0.75</v>
      </c>
      <c r="I3071" s="180">
        <v>3.2000000000000001E-2</v>
      </c>
      <c r="J3071" s="21">
        <f t="shared" si="1445"/>
        <v>1.8</v>
      </c>
      <c r="K3071" s="21" t="str">
        <f t="shared" si="1446"/>
        <v>Y</v>
      </c>
      <c r="L3071" s="37" t="str">
        <f t="shared" si="1447"/>
        <v>NA</v>
      </c>
      <c r="M3071" s="8" t="str">
        <f t="shared" si="1448"/>
        <v>Y</v>
      </c>
      <c r="N3071" s="42">
        <f t="shared" si="1449"/>
        <v>3</v>
      </c>
      <c r="O3071" s="43">
        <f t="shared" si="1450"/>
        <v>200000</v>
      </c>
      <c r="P3071" s="43" t="str">
        <f t="shared" si="1451"/>
        <v>NA</v>
      </c>
      <c r="Q3071" s="24">
        <f t="shared" si="1452"/>
        <v>8259.0959999999995</v>
      </c>
      <c r="R3071" s="43">
        <f t="shared" si="1453"/>
        <v>0</v>
      </c>
      <c r="S3071" s="24">
        <f t="shared" si="1454"/>
        <v>1000000</v>
      </c>
      <c r="T3071" s="25" t="str">
        <f t="shared" si="1455"/>
        <v>Y</v>
      </c>
      <c r="U3071" s="44">
        <f t="shared" si="1456"/>
        <v>2</v>
      </c>
      <c r="V3071" s="45">
        <f t="shared" si="1457"/>
        <v>200000</v>
      </c>
      <c r="W3071" s="45">
        <f t="shared" si="1458"/>
        <v>1000000</v>
      </c>
      <c r="X3071" s="28">
        <f t="shared" si="1459"/>
        <v>8523.3870719999995</v>
      </c>
      <c r="Y3071" s="28">
        <f t="shared" si="1460"/>
        <v>0</v>
      </c>
      <c r="Z3071" s="45" t="str">
        <f t="shared" si="1461"/>
        <v>NA</v>
      </c>
      <c r="AA3071" s="29" t="str">
        <f t="shared" si="1462"/>
        <v>N</v>
      </c>
      <c r="AB3071" s="46">
        <f t="shared" si="1463"/>
        <v>1</v>
      </c>
      <c r="AC3071" s="31">
        <f t="shared" si="1464"/>
        <v>20000</v>
      </c>
      <c r="AD3071" s="31">
        <f t="shared" si="1465"/>
        <v>65000</v>
      </c>
      <c r="AE3071" s="31">
        <f t="shared" si="1466"/>
        <v>8796.1354583039993</v>
      </c>
      <c r="AF3071" s="47">
        <f t="shared" si="1467"/>
        <v>0</v>
      </c>
      <c r="AG3071" s="31">
        <f t="shared" si="1468"/>
        <v>0</v>
      </c>
      <c r="AH3071" s="48">
        <f t="shared" si="1439"/>
        <v>0</v>
      </c>
      <c r="AI3071" s="33">
        <f t="shared" si="1440"/>
        <v>0</v>
      </c>
      <c r="AJ3071" s="33">
        <f t="shared" si="1441"/>
        <v>0</v>
      </c>
      <c r="AK3071" s="33">
        <f t="shared" si="1442"/>
        <v>0</v>
      </c>
      <c r="AL3071" s="33">
        <f t="shared" si="1443"/>
        <v>0</v>
      </c>
      <c r="AM3071" s="34">
        <f t="shared" si="1444"/>
        <v>0</v>
      </c>
    </row>
    <row r="3072" spans="1:39" ht="15" customHeight="1" x14ac:dyDescent="0.3">
      <c r="A3072" s="166" t="s">
        <v>5506</v>
      </c>
      <c r="B3072" s="99">
        <v>11724</v>
      </c>
      <c r="C3072" s="99">
        <v>30716</v>
      </c>
      <c r="D3072" s="165">
        <v>44505</v>
      </c>
      <c r="E3072" s="165">
        <v>44818</v>
      </c>
      <c r="F3072" s="166">
        <v>2</v>
      </c>
      <c r="G3072" s="178">
        <v>1.21</v>
      </c>
      <c r="H3072" s="181">
        <v>0.5</v>
      </c>
      <c r="I3072" s="180">
        <v>3.7999999999999999E-2</v>
      </c>
      <c r="J3072" s="21">
        <f t="shared" si="1445"/>
        <v>0.79</v>
      </c>
      <c r="K3072" s="21" t="str">
        <f t="shared" si="1446"/>
        <v>Y</v>
      </c>
      <c r="L3072" s="37" t="str">
        <f t="shared" si="1447"/>
        <v>NA</v>
      </c>
      <c r="M3072" s="8" t="str">
        <f t="shared" si="1448"/>
        <v>Y</v>
      </c>
      <c r="N3072" s="42">
        <f t="shared" si="1449"/>
        <v>2</v>
      </c>
      <c r="O3072" s="43">
        <f t="shared" si="1450"/>
        <v>200000</v>
      </c>
      <c r="P3072" s="43" t="str">
        <f t="shared" si="1451"/>
        <v>NA</v>
      </c>
      <c r="Q3072" s="24">
        <f t="shared" si="1452"/>
        <v>12169.512000000001</v>
      </c>
      <c r="R3072" s="43">
        <f t="shared" si="1453"/>
        <v>0</v>
      </c>
      <c r="S3072" s="24">
        <f t="shared" si="1454"/>
        <v>1000000</v>
      </c>
      <c r="T3072" s="25" t="str">
        <f t="shared" si="1455"/>
        <v>N</v>
      </c>
      <c r="U3072" s="44">
        <f t="shared" si="1456"/>
        <v>1</v>
      </c>
      <c r="V3072" s="45">
        <f t="shared" si="1457"/>
        <v>20000</v>
      </c>
      <c r="W3072" s="45">
        <f t="shared" si="1458"/>
        <v>65000</v>
      </c>
      <c r="X3072" s="28">
        <f t="shared" si="1459"/>
        <v>12631.953456000001</v>
      </c>
      <c r="Y3072" s="28">
        <f t="shared" si="1460"/>
        <v>0</v>
      </c>
      <c r="Z3072" s="45">
        <f t="shared" si="1461"/>
        <v>9482.5345439999965</v>
      </c>
      <c r="AA3072" s="29" t="str">
        <f t="shared" si="1462"/>
        <v>N</v>
      </c>
      <c r="AB3072" s="46">
        <f t="shared" si="1463"/>
        <v>0</v>
      </c>
      <c r="AC3072" s="31">
        <f t="shared" si="1464"/>
        <v>0</v>
      </c>
      <c r="AD3072" s="31">
        <f t="shared" si="1465"/>
        <v>0</v>
      </c>
      <c r="AE3072" s="31">
        <f t="shared" si="1466"/>
        <v>0</v>
      </c>
      <c r="AF3072" s="47">
        <f t="shared" si="1467"/>
        <v>0</v>
      </c>
      <c r="AG3072" s="31">
        <f t="shared" si="1468"/>
        <v>0</v>
      </c>
      <c r="AH3072" s="48">
        <f t="shared" si="1439"/>
        <v>0</v>
      </c>
      <c r="AI3072" s="33">
        <f t="shared" si="1440"/>
        <v>0</v>
      </c>
      <c r="AJ3072" s="33">
        <f t="shared" si="1441"/>
        <v>0</v>
      </c>
      <c r="AK3072" s="33">
        <f t="shared" si="1442"/>
        <v>0</v>
      </c>
      <c r="AL3072" s="33">
        <f t="shared" si="1443"/>
        <v>0</v>
      </c>
      <c r="AM3072" s="34">
        <f t="shared" si="1444"/>
        <v>0</v>
      </c>
    </row>
    <row r="3073" spans="1:39" ht="15" customHeight="1" x14ac:dyDescent="0.3">
      <c r="A3073" s="166" t="s">
        <v>5507</v>
      </c>
      <c r="B3073" s="99">
        <v>5092</v>
      </c>
      <c r="C3073" s="99">
        <v>51434</v>
      </c>
      <c r="D3073" s="165">
        <v>44446</v>
      </c>
      <c r="E3073" s="165">
        <v>44550</v>
      </c>
      <c r="F3073" s="166">
        <v>2</v>
      </c>
      <c r="G3073" s="178">
        <v>1.1299999999999999</v>
      </c>
      <c r="H3073" s="181">
        <v>0.5</v>
      </c>
      <c r="I3073" s="180">
        <v>2.2700000000000001E-2</v>
      </c>
      <c r="J3073" s="21">
        <f t="shared" si="1445"/>
        <v>0.87000000000000011</v>
      </c>
      <c r="K3073" s="21" t="str">
        <f t="shared" si="1446"/>
        <v>Y</v>
      </c>
      <c r="L3073" s="37" t="str">
        <f t="shared" si="1447"/>
        <v>NA</v>
      </c>
      <c r="M3073" s="8" t="str">
        <f t="shared" si="1448"/>
        <v>Y</v>
      </c>
      <c r="N3073" s="42">
        <f t="shared" si="1449"/>
        <v>2</v>
      </c>
      <c r="O3073" s="43">
        <f t="shared" si="1450"/>
        <v>200000</v>
      </c>
      <c r="P3073" s="43" t="str">
        <f t="shared" si="1451"/>
        <v>NA</v>
      </c>
      <c r="Q3073" s="24">
        <f t="shared" si="1452"/>
        <v>5207.5883999999996</v>
      </c>
      <c r="R3073" s="43">
        <f t="shared" si="1453"/>
        <v>0</v>
      </c>
      <c r="S3073" s="24">
        <f t="shared" si="1454"/>
        <v>1000000</v>
      </c>
      <c r="T3073" s="25" t="str">
        <f t="shared" si="1455"/>
        <v>N</v>
      </c>
      <c r="U3073" s="44">
        <f t="shared" si="1456"/>
        <v>1</v>
      </c>
      <c r="V3073" s="45">
        <f t="shared" si="1457"/>
        <v>20000</v>
      </c>
      <c r="W3073" s="45">
        <f t="shared" si="1458"/>
        <v>65000</v>
      </c>
      <c r="X3073" s="28">
        <f t="shared" si="1459"/>
        <v>5325.8006566799995</v>
      </c>
      <c r="Y3073" s="28">
        <f t="shared" si="1460"/>
        <v>0</v>
      </c>
      <c r="Z3073" s="45">
        <f t="shared" si="1461"/>
        <v>3032.6109433199999</v>
      </c>
      <c r="AA3073" s="29" t="str">
        <f t="shared" si="1462"/>
        <v>N</v>
      </c>
      <c r="AB3073" s="46">
        <f t="shared" si="1463"/>
        <v>0</v>
      </c>
      <c r="AC3073" s="31">
        <f t="shared" si="1464"/>
        <v>0</v>
      </c>
      <c r="AD3073" s="31">
        <f t="shared" si="1465"/>
        <v>0</v>
      </c>
      <c r="AE3073" s="31">
        <f t="shared" si="1466"/>
        <v>0</v>
      </c>
      <c r="AF3073" s="47">
        <f t="shared" si="1467"/>
        <v>0</v>
      </c>
      <c r="AG3073" s="31">
        <f t="shared" si="1468"/>
        <v>0</v>
      </c>
      <c r="AH3073" s="48">
        <f t="shared" ref="AH3073:AH3136" si="1469">MAX(0,(AB3073-1))</f>
        <v>0</v>
      </c>
      <c r="AI3073" s="33">
        <f t="shared" ref="AI3073:AI3136" si="1470">IF(
  AH3073=0,
  0,
     20000
  )</f>
        <v>0</v>
      </c>
      <c r="AJ3073" s="33">
        <f t="shared" ref="AJ3073:AJ3136" si="1471">IF(
  AH3073=0,
  0,
    MAX(0, 65000)
  )</f>
        <v>0</v>
      </c>
      <c r="AK3073" s="33">
        <f t="shared" ref="AK3073:AK3136" si="1472">IF(
  AH3073=0,
  0,
  MAX(0, MIN(B3073*(1+I3073)*(1+I3073)*(1+I3073)*(1+I3073), AI3073, AG3073))
)</f>
        <v>0</v>
      </c>
      <c r="AL3073" s="33">
        <f t="shared" ref="AL3073:AL3136" si="1473">IF(
  AH3073=0,
  0,
  MAX(0, (B3073*(1+I3073)*(1+I3073)*(1+I3073)*(1+I3073)-AK3073)
)
)</f>
        <v>0</v>
      </c>
      <c r="AM3073" s="34">
        <f t="shared" si="1444"/>
        <v>0</v>
      </c>
    </row>
    <row r="3074" spans="1:39" ht="15" customHeight="1" x14ac:dyDescent="0.3">
      <c r="A3074" s="166" t="s">
        <v>5508</v>
      </c>
      <c r="B3074" s="99">
        <v>5486</v>
      </c>
      <c r="C3074" s="99">
        <v>62441</v>
      </c>
      <c r="D3074" s="165">
        <v>44587</v>
      </c>
      <c r="E3074" s="165">
        <v>44738</v>
      </c>
      <c r="F3074" s="166">
        <v>4</v>
      </c>
      <c r="G3074" s="178">
        <v>0.16</v>
      </c>
      <c r="H3074" s="181">
        <v>0.75</v>
      </c>
      <c r="I3074" s="180">
        <v>1.8700000000000001E-2</v>
      </c>
      <c r="J3074" s="21">
        <f t="shared" si="1445"/>
        <v>3.84</v>
      </c>
      <c r="K3074" s="21" t="str">
        <f t="shared" si="1446"/>
        <v>Y</v>
      </c>
      <c r="L3074" s="37" t="str">
        <f t="shared" si="1447"/>
        <v>NA</v>
      </c>
      <c r="M3074" s="8" t="str">
        <f t="shared" si="1448"/>
        <v>Y</v>
      </c>
      <c r="N3074" s="42">
        <f t="shared" si="1449"/>
        <v>6</v>
      </c>
      <c r="O3074" s="43">
        <f t="shared" si="1450"/>
        <v>200000</v>
      </c>
      <c r="P3074" s="43" t="str">
        <f t="shared" si="1451"/>
        <v>NA</v>
      </c>
      <c r="Q3074" s="24">
        <f t="shared" si="1452"/>
        <v>5588.5881999999992</v>
      </c>
      <c r="R3074" s="43">
        <f t="shared" si="1453"/>
        <v>0</v>
      </c>
      <c r="S3074" s="24">
        <f t="shared" si="1454"/>
        <v>1000000</v>
      </c>
      <c r="T3074" s="25" t="str">
        <f t="shared" si="1455"/>
        <v>Y</v>
      </c>
      <c r="U3074" s="44">
        <f t="shared" si="1456"/>
        <v>5</v>
      </c>
      <c r="V3074" s="45">
        <f t="shared" si="1457"/>
        <v>200000</v>
      </c>
      <c r="W3074" s="45">
        <f t="shared" si="1458"/>
        <v>1000000</v>
      </c>
      <c r="X3074" s="28">
        <f t="shared" si="1459"/>
        <v>5693.0947993399986</v>
      </c>
      <c r="Y3074" s="28">
        <f t="shared" si="1460"/>
        <v>0</v>
      </c>
      <c r="Z3074" s="45" t="str">
        <f t="shared" si="1461"/>
        <v>NA</v>
      </c>
      <c r="AA3074" s="29" t="str">
        <f t="shared" si="1462"/>
        <v>Y</v>
      </c>
      <c r="AB3074" s="46">
        <f t="shared" si="1463"/>
        <v>4</v>
      </c>
      <c r="AC3074" s="31">
        <f t="shared" si="1464"/>
        <v>200000</v>
      </c>
      <c r="AD3074" s="31">
        <f t="shared" si="1465"/>
        <v>1000000</v>
      </c>
      <c r="AE3074" s="31">
        <f t="shared" si="1466"/>
        <v>5799.5556720876566</v>
      </c>
      <c r="AF3074" s="47">
        <f t="shared" si="1467"/>
        <v>0</v>
      </c>
      <c r="AG3074" s="31" t="str">
        <f t="shared" si="1468"/>
        <v>NA</v>
      </c>
      <c r="AH3074" s="48">
        <f t="shared" si="1469"/>
        <v>3</v>
      </c>
      <c r="AI3074" s="33">
        <f t="shared" si="1470"/>
        <v>20000</v>
      </c>
      <c r="AJ3074" s="33">
        <f t="shared" si="1471"/>
        <v>65000</v>
      </c>
      <c r="AK3074" s="33">
        <f t="shared" si="1472"/>
        <v>5908.0073631556952</v>
      </c>
      <c r="AL3074" s="33">
        <f t="shared" si="1473"/>
        <v>0</v>
      </c>
      <c r="AM3074" s="34">
        <f t="shared" si="1444"/>
        <v>0</v>
      </c>
    </row>
    <row r="3075" spans="1:39" ht="15" customHeight="1" x14ac:dyDescent="0.3">
      <c r="A3075" s="166" t="s">
        <v>5509</v>
      </c>
      <c r="B3075" s="99">
        <v>8724</v>
      </c>
      <c r="C3075" s="99">
        <v>27054</v>
      </c>
      <c r="D3075" s="165">
        <v>45229</v>
      </c>
      <c r="E3075" s="165">
        <v>45488</v>
      </c>
      <c r="F3075" s="166">
        <v>4</v>
      </c>
      <c r="G3075" s="178">
        <v>2.1</v>
      </c>
      <c r="H3075" s="181">
        <v>0.25</v>
      </c>
      <c r="I3075" s="180">
        <v>4.6600000000000003E-2</v>
      </c>
      <c r="J3075" s="21">
        <f t="shared" si="1445"/>
        <v>1.9</v>
      </c>
      <c r="K3075" s="21" t="str">
        <f t="shared" si="1446"/>
        <v>Y</v>
      </c>
      <c r="L3075" s="37" t="str">
        <f t="shared" si="1447"/>
        <v>NA</v>
      </c>
      <c r="M3075" s="8" t="str">
        <f t="shared" si="1448"/>
        <v>Y</v>
      </c>
      <c r="N3075" s="42">
        <f t="shared" si="1449"/>
        <v>8</v>
      </c>
      <c r="O3075" s="43">
        <f t="shared" si="1450"/>
        <v>200000</v>
      </c>
      <c r="P3075" s="43" t="str">
        <f t="shared" si="1451"/>
        <v>NA</v>
      </c>
      <c r="Q3075" s="24">
        <f t="shared" si="1452"/>
        <v>9130.5383999999995</v>
      </c>
      <c r="R3075" s="43">
        <f t="shared" si="1453"/>
        <v>0</v>
      </c>
      <c r="S3075" s="24">
        <f t="shared" si="1454"/>
        <v>1000000</v>
      </c>
      <c r="T3075" s="25" t="str">
        <f t="shared" si="1455"/>
        <v>Y</v>
      </c>
      <c r="U3075" s="44">
        <f t="shared" si="1456"/>
        <v>7</v>
      </c>
      <c r="V3075" s="45">
        <f t="shared" si="1457"/>
        <v>200000</v>
      </c>
      <c r="W3075" s="45">
        <f t="shared" si="1458"/>
        <v>1000000</v>
      </c>
      <c r="X3075" s="28">
        <f t="shared" si="1459"/>
        <v>9556.0214894399996</v>
      </c>
      <c r="Y3075" s="28">
        <f t="shared" si="1460"/>
        <v>0</v>
      </c>
      <c r="Z3075" s="45" t="str">
        <f t="shared" si="1461"/>
        <v>NA</v>
      </c>
      <c r="AA3075" s="29" t="str">
        <f t="shared" si="1462"/>
        <v>N</v>
      </c>
      <c r="AB3075" s="46">
        <f t="shared" si="1463"/>
        <v>6</v>
      </c>
      <c r="AC3075" s="31">
        <f t="shared" si="1464"/>
        <v>20000</v>
      </c>
      <c r="AD3075" s="31">
        <f t="shared" si="1465"/>
        <v>65000</v>
      </c>
      <c r="AE3075" s="31">
        <f t="shared" si="1466"/>
        <v>10001.332090847904</v>
      </c>
      <c r="AF3075" s="47">
        <f t="shared" si="1467"/>
        <v>0</v>
      </c>
      <c r="AG3075" s="31">
        <f t="shared" si="1468"/>
        <v>9258.1080197121009</v>
      </c>
      <c r="AH3075" s="48">
        <f t="shared" si="1469"/>
        <v>5</v>
      </c>
      <c r="AI3075" s="33">
        <f t="shared" si="1470"/>
        <v>20000</v>
      </c>
      <c r="AJ3075" s="33">
        <f t="shared" si="1471"/>
        <v>65000</v>
      </c>
      <c r="AK3075" s="33">
        <f t="shared" si="1472"/>
        <v>9258.1080197121009</v>
      </c>
      <c r="AL3075" s="33">
        <f t="shared" si="1473"/>
        <v>1209.286146569315</v>
      </c>
      <c r="AM3075" s="34">
        <f t="shared" ref="AM3075:AM3138" si="1474">R3075+Y3075+AF3075+AL3075</f>
        <v>1209.286146569315</v>
      </c>
    </row>
    <row r="3076" spans="1:39" ht="15" customHeight="1" x14ac:dyDescent="0.3">
      <c r="A3076" s="166" t="s">
        <v>5510</v>
      </c>
      <c r="B3076" s="99">
        <v>6420</v>
      </c>
      <c r="C3076" s="99">
        <v>84767</v>
      </c>
      <c r="D3076" s="165">
        <v>45587</v>
      </c>
      <c r="E3076" s="165">
        <v>45851</v>
      </c>
      <c r="F3076" s="166">
        <v>2</v>
      </c>
      <c r="G3076" s="178">
        <v>0.22</v>
      </c>
      <c r="H3076" s="181">
        <v>1</v>
      </c>
      <c r="I3076" s="180">
        <v>7.4300000000000005E-2</v>
      </c>
      <c r="J3076" s="21">
        <f t="shared" si="1445"/>
        <v>1.78</v>
      </c>
      <c r="K3076" s="21" t="str">
        <f t="shared" si="1446"/>
        <v>Y</v>
      </c>
      <c r="L3076" s="37" t="str">
        <f t="shared" si="1447"/>
        <v>NA</v>
      </c>
      <c r="M3076" s="8" t="str">
        <f t="shared" si="1448"/>
        <v>Y</v>
      </c>
      <c r="N3076" s="42">
        <f t="shared" si="1449"/>
        <v>2</v>
      </c>
      <c r="O3076" s="43">
        <f t="shared" si="1450"/>
        <v>200000</v>
      </c>
      <c r="P3076" s="43" t="str">
        <f t="shared" si="1451"/>
        <v>NA</v>
      </c>
      <c r="Q3076" s="24">
        <f t="shared" si="1452"/>
        <v>6897.0060000000003</v>
      </c>
      <c r="R3076" s="43">
        <f t="shared" si="1453"/>
        <v>0</v>
      </c>
      <c r="S3076" s="24">
        <f t="shared" si="1454"/>
        <v>1000000</v>
      </c>
      <c r="T3076" s="25" t="str">
        <f t="shared" si="1455"/>
        <v>Y</v>
      </c>
      <c r="U3076" s="44">
        <f t="shared" si="1456"/>
        <v>1</v>
      </c>
      <c r="V3076" s="45">
        <f t="shared" si="1457"/>
        <v>200000</v>
      </c>
      <c r="W3076" s="45">
        <f t="shared" si="1458"/>
        <v>1000000</v>
      </c>
      <c r="X3076" s="28">
        <f t="shared" si="1459"/>
        <v>7409.4535458000009</v>
      </c>
      <c r="Y3076" s="28">
        <f t="shared" si="1460"/>
        <v>0</v>
      </c>
      <c r="Z3076" s="45" t="str">
        <f t="shared" si="1461"/>
        <v>NA</v>
      </c>
      <c r="AA3076" s="29" t="str">
        <f t="shared" si="1462"/>
        <v>N</v>
      </c>
      <c r="AB3076" s="46">
        <f t="shared" si="1463"/>
        <v>0</v>
      </c>
      <c r="AC3076" s="31">
        <f t="shared" si="1464"/>
        <v>0</v>
      </c>
      <c r="AD3076" s="31">
        <f t="shared" si="1465"/>
        <v>0</v>
      </c>
      <c r="AE3076" s="31">
        <f t="shared" si="1466"/>
        <v>0</v>
      </c>
      <c r="AF3076" s="47">
        <f t="shared" si="1467"/>
        <v>0</v>
      </c>
      <c r="AG3076" s="31">
        <f t="shared" si="1468"/>
        <v>0</v>
      </c>
      <c r="AH3076" s="48">
        <f t="shared" si="1469"/>
        <v>0</v>
      </c>
      <c r="AI3076" s="33">
        <f t="shared" si="1470"/>
        <v>0</v>
      </c>
      <c r="AJ3076" s="33">
        <f t="shared" si="1471"/>
        <v>0</v>
      </c>
      <c r="AK3076" s="33">
        <f t="shared" si="1472"/>
        <v>0</v>
      </c>
      <c r="AL3076" s="33">
        <f t="shared" si="1473"/>
        <v>0</v>
      </c>
      <c r="AM3076" s="34">
        <f t="shared" si="1474"/>
        <v>0</v>
      </c>
    </row>
    <row r="3077" spans="1:39" ht="15" customHeight="1" x14ac:dyDescent="0.3">
      <c r="A3077" s="166" t="s">
        <v>5511</v>
      </c>
      <c r="B3077" s="99">
        <v>21065</v>
      </c>
      <c r="C3077" s="99">
        <v>89203</v>
      </c>
      <c r="D3077" s="165">
        <v>46054</v>
      </c>
      <c r="E3077" s="165">
        <v>46125</v>
      </c>
      <c r="F3077" s="166">
        <v>4</v>
      </c>
      <c r="G3077" s="178">
        <v>2.4700000000000002</v>
      </c>
      <c r="H3077" s="181">
        <v>0.25</v>
      </c>
      <c r="I3077" s="180">
        <v>2.3800000000000002E-2</v>
      </c>
      <c r="J3077" s="21">
        <f t="shared" si="1445"/>
        <v>1.5299999999999998</v>
      </c>
      <c r="K3077" s="21" t="str">
        <f t="shared" si="1446"/>
        <v>Y</v>
      </c>
      <c r="L3077" s="37" t="str">
        <f t="shared" si="1447"/>
        <v>NA</v>
      </c>
      <c r="M3077" s="8" t="str">
        <f t="shared" si="1448"/>
        <v>Y</v>
      </c>
      <c r="N3077" s="42">
        <f t="shared" si="1449"/>
        <v>7</v>
      </c>
      <c r="O3077" s="43">
        <f t="shared" si="1450"/>
        <v>200000</v>
      </c>
      <c r="P3077" s="43" t="str">
        <f t="shared" si="1451"/>
        <v>NA</v>
      </c>
      <c r="Q3077" s="24">
        <f t="shared" si="1452"/>
        <v>21566.347000000002</v>
      </c>
      <c r="R3077" s="43">
        <f t="shared" si="1453"/>
        <v>0</v>
      </c>
      <c r="S3077" s="24">
        <f t="shared" si="1454"/>
        <v>1000000</v>
      </c>
      <c r="T3077" s="25" t="str">
        <f t="shared" si="1455"/>
        <v>Y</v>
      </c>
      <c r="U3077" s="44">
        <f t="shared" si="1456"/>
        <v>6</v>
      </c>
      <c r="V3077" s="45">
        <f t="shared" si="1457"/>
        <v>200000</v>
      </c>
      <c r="W3077" s="45">
        <f t="shared" si="1458"/>
        <v>1000000</v>
      </c>
      <c r="X3077" s="28">
        <f t="shared" si="1459"/>
        <v>22079.626058600003</v>
      </c>
      <c r="Y3077" s="28">
        <f t="shared" si="1460"/>
        <v>0</v>
      </c>
      <c r="Z3077" s="45" t="str">
        <f t="shared" si="1461"/>
        <v>NA</v>
      </c>
      <c r="AA3077" s="29" t="str">
        <f t="shared" si="1462"/>
        <v>N</v>
      </c>
      <c r="AB3077" s="46">
        <f t="shared" si="1463"/>
        <v>5</v>
      </c>
      <c r="AC3077" s="31">
        <f t="shared" si="1464"/>
        <v>20000</v>
      </c>
      <c r="AD3077" s="31">
        <f t="shared" si="1465"/>
        <v>65000</v>
      </c>
      <c r="AE3077" s="31">
        <f t="shared" si="1466"/>
        <v>20000</v>
      </c>
      <c r="AF3077" s="47">
        <f t="shared" si="1467"/>
        <v>2605.1211587946818</v>
      </c>
      <c r="AG3077" s="31">
        <f t="shared" si="1468"/>
        <v>0</v>
      </c>
      <c r="AH3077" s="48">
        <f t="shared" si="1469"/>
        <v>4</v>
      </c>
      <c r="AI3077" s="33">
        <f t="shared" si="1470"/>
        <v>20000</v>
      </c>
      <c r="AJ3077" s="33">
        <f t="shared" si="1471"/>
        <v>65000</v>
      </c>
      <c r="AK3077" s="33">
        <f t="shared" si="1472"/>
        <v>0</v>
      </c>
      <c r="AL3077" s="33">
        <f t="shared" si="1473"/>
        <v>23143.123042373998</v>
      </c>
      <c r="AM3077" s="34">
        <f t="shared" si="1474"/>
        <v>25748.24420116868</v>
      </c>
    </row>
    <row r="3078" spans="1:39" ht="15" customHeight="1" x14ac:dyDescent="0.3">
      <c r="A3078" s="166" t="s">
        <v>5512</v>
      </c>
      <c r="B3078" s="99">
        <v>22968</v>
      </c>
      <c r="C3078" s="99">
        <v>75590</v>
      </c>
      <c r="D3078" s="165">
        <v>45424</v>
      </c>
      <c r="E3078" s="165">
        <v>45759</v>
      </c>
      <c r="F3078" s="166">
        <v>4</v>
      </c>
      <c r="G3078" s="178">
        <v>1.87</v>
      </c>
      <c r="H3078" s="181">
        <v>1</v>
      </c>
      <c r="I3078" s="180">
        <v>2.1899999999999999E-2</v>
      </c>
      <c r="J3078" s="21">
        <f t="shared" si="1445"/>
        <v>2.13</v>
      </c>
      <c r="K3078" s="21" t="str">
        <f t="shared" si="1446"/>
        <v>Y</v>
      </c>
      <c r="L3078" s="37" t="str">
        <f t="shared" si="1447"/>
        <v>NA</v>
      </c>
      <c r="M3078" s="8" t="str">
        <f t="shared" si="1448"/>
        <v>Y</v>
      </c>
      <c r="N3078" s="42">
        <f t="shared" si="1449"/>
        <v>3</v>
      </c>
      <c r="O3078" s="43">
        <f t="shared" si="1450"/>
        <v>200000</v>
      </c>
      <c r="P3078" s="43" t="str">
        <f t="shared" si="1451"/>
        <v>NA</v>
      </c>
      <c r="Q3078" s="24">
        <f t="shared" si="1452"/>
        <v>23470.999200000002</v>
      </c>
      <c r="R3078" s="43">
        <f t="shared" si="1453"/>
        <v>0</v>
      </c>
      <c r="S3078" s="24">
        <f t="shared" si="1454"/>
        <v>1000000</v>
      </c>
      <c r="T3078" s="25" t="str">
        <f t="shared" si="1455"/>
        <v>Y</v>
      </c>
      <c r="U3078" s="44">
        <f t="shared" si="1456"/>
        <v>2</v>
      </c>
      <c r="V3078" s="45">
        <f t="shared" si="1457"/>
        <v>200000</v>
      </c>
      <c r="W3078" s="45">
        <f t="shared" si="1458"/>
        <v>1000000</v>
      </c>
      <c r="X3078" s="28">
        <f t="shared" si="1459"/>
        <v>23985.014082480004</v>
      </c>
      <c r="Y3078" s="28">
        <f t="shared" si="1460"/>
        <v>0</v>
      </c>
      <c r="Z3078" s="45" t="str">
        <f t="shared" si="1461"/>
        <v>NA</v>
      </c>
      <c r="AA3078" s="29" t="str">
        <f t="shared" si="1462"/>
        <v>Y</v>
      </c>
      <c r="AB3078" s="46">
        <f t="shared" si="1463"/>
        <v>1</v>
      </c>
      <c r="AC3078" s="31">
        <f t="shared" si="1464"/>
        <v>200000</v>
      </c>
      <c r="AD3078" s="31">
        <f t="shared" si="1465"/>
        <v>1000000</v>
      </c>
      <c r="AE3078" s="31">
        <f t="shared" si="1466"/>
        <v>24510.285890886316</v>
      </c>
      <c r="AF3078" s="47">
        <f t="shared" si="1467"/>
        <v>0</v>
      </c>
      <c r="AG3078" s="31" t="str">
        <f t="shared" si="1468"/>
        <v>NA</v>
      </c>
      <c r="AH3078" s="48">
        <f t="shared" si="1469"/>
        <v>0</v>
      </c>
      <c r="AI3078" s="33">
        <f t="shared" si="1470"/>
        <v>0</v>
      </c>
      <c r="AJ3078" s="33">
        <f t="shared" si="1471"/>
        <v>0</v>
      </c>
      <c r="AK3078" s="33">
        <f t="shared" si="1472"/>
        <v>0</v>
      </c>
      <c r="AL3078" s="33">
        <f t="shared" si="1473"/>
        <v>0</v>
      </c>
      <c r="AM3078" s="34">
        <f t="shared" si="1474"/>
        <v>0</v>
      </c>
    </row>
    <row r="3079" spans="1:39" ht="15" customHeight="1" x14ac:dyDescent="0.3">
      <c r="A3079" s="166" t="s">
        <v>5513</v>
      </c>
      <c r="B3079" s="99">
        <v>12045</v>
      </c>
      <c r="C3079" s="99">
        <v>78415</v>
      </c>
      <c r="D3079" s="165">
        <v>45280</v>
      </c>
      <c r="E3079" s="165">
        <v>45426</v>
      </c>
      <c r="F3079" s="166">
        <v>4</v>
      </c>
      <c r="G3079" s="178">
        <v>1.42</v>
      </c>
      <c r="H3079" s="181">
        <v>1</v>
      </c>
      <c r="I3079" s="180">
        <v>4.2900000000000001E-2</v>
      </c>
      <c r="J3079" s="21">
        <f t="shared" si="1445"/>
        <v>2.58</v>
      </c>
      <c r="K3079" s="21" t="str">
        <f t="shared" si="1446"/>
        <v>Y</v>
      </c>
      <c r="L3079" s="37" t="str">
        <f t="shared" si="1447"/>
        <v>NA</v>
      </c>
      <c r="M3079" s="8" t="str">
        <f t="shared" si="1448"/>
        <v>Y</v>
      </c>
      <c r="N3079" s="42">
        <f t="shared" si="1449"/>
        <v>3</v>
      </c>
      <c r="O3079" s="43">
        <f t="shared" si="1450"/>
        <v>200000</v>
      </c>
      <c r="P3079" s="43" t="str">
        <f t="shared" si="1451"/>
        <v>NA</v>
      </c>
      <c r="Q3079" s="24">
        <f t="shared" si="1452"/>
        <v>12561.7305</v>
      </c>
      <c r="R3079" s="43">
        <f t="shared" si="1453"/>
        <v>0</v>
      </c>
      <c r="S3079" s="24">
        <f t="shared" si="1454"/>
        <v>1000000</v>
      </c>
      <c r="T3079" s="25" t="str">
        <f t="shared" si="1455"/>
        <v>Y</v>
      </c>
      <c r="U3079" s="44">
        <f t="shared" si="1456"/>
        <v>2</v>
      </c>
      <c r="V3079" s="45">
        <f t="shared" si="1457"/>
        <v>200000</v>
      </c>
      <c r="W3079" s="45">
        <f t="shared" si="1458"/>
        <v>1000000</v>
      </c>
      <c r="X3079" s="28">
        <f t="shared" si="1459"/>
        <v>13100.628738449999</v>
      </c>
      <c r="Y3079" s="28">
        <f t="shared" si="1460"/>
        <v>0</v>
      </c>
      <c r="Z3079" s="45" t="str">
        <f t="shared" si="1461"/>
        <v>NA</v>
      </c>
      <c r="AA3079" s="29" t="str">
        <f t="shared" si="1462"/>
        <v>Y</v>
      </c>
      <c r="AB3079" s="46">
        <f t="shared" si="1463"/>
        <v>1</v>
      </c>
      <c r="AC3079" s="31">
        <f t="shared" si="1464"/>
        <v>200000</v>
      </c>
      <c r="AD3079" s="31">
        <f t="shared" si="1465"/>
        <v>1000000</v>
      </c>
      <c r="AE3079" s="31">
        <f t="shared" si="1466"/>
        <v>13662.645711329504</v>
      </c>
      <c r="AF3079" s="47">
        <f t="shared" si="1467"/>
        <v>0</v>
      </c>
      <c r="AG3079" s="31" t="str">
        <f t="shared" si="1468"/>
        <v>NA</v>
      </c>
      <c r="AH3079" s="48">
        <f t="shared" si="1469"/>
        <v>0</v>
      </c>
      <c r="AI3079" s="33">
        <f t="shared" si="1470"/>
        <v>0</v>
      </c>
      <c r="AJ3079" s="33">
        <f t="shared" si="1471"/>
        <v>0</v>
      </c>
      <c r="AK3079" s="33">
        <f t="shared" si="1472"/>
        <v>0</v>
      </c>
      <c r="AL3079" s="33">
        <f t="shared" si="1473"/>
        <v>0</v>
      </c>
      <c r="AM3079" s="34">
        <f t="shared" si="1474"/>
        <v>0</v>
      </c>
    </row>
    <row r="3080" spans="1:39" ht="15" customHeight="1" x14ac:dyDescent="0.3">
      <c r="A3080" s="166" t="s">
        <v>5514</v>
      </c>
      <c r="B3080" s="99">
        <v>18984</v>
      </c>
      <c r="C3080" s="99">
        <v>69947</v>
      </c>
      <c r="D3080" s="165">
        <v>44842</v>
      </c>
      <c r="E3080" s="165">
        <v>45002</v>
      </c>
      <c r="F3080" s="166">
        <v>4</v>
      </c>
      <c r="G3080" s="178">
        <v>3.82</v>
      </c>
      <c r="H3080" s="181">
        <v>1</v>
      </c>
      <c r="I3080" s="180">
        <v>1.9699999999999999E-2</v>
      </c>
      <c r="J3080" s="21">
        <f t="shared" si="1445"/>
        <v>0.18000000000000016</v>
      </c>
      <c r="K3080" s="21" t="str">
        <f t="shared" si="1446"/>
        <v>Y</v>
      </c>
      <c r="L3080" s="37" t="str">
        <f t="shared" si="1447"/>
        <v>NA</v>
      </c>
      <c r="M3080" s="8" t="str">
        <f t="shared" si="1448"/>
        <v>Y</v>
      </c>
      <c r="N3080" s="42">
        <f t="shared" si="1449"/>
        <v>1</v>
      </c>
      <c r="O3080" s="43">
        <f t="shared" si="1450"/>
        <v>200000</v>
      </c>
      <c r="P3080" s="43" t="str">
        <f t="shared" si="1451"/>
        <v>NA</v>
      </c>
      <c r="Q3080" s="24">
        <f t="shared" si="1452"/>
        <v>19357.984800000002</v>
      </c>
      <c r="R3080" s="43">
        <f t="shared" si="1453"/>
        <v>0</v>
      </c>
      <c r="S3080" s="24">
        <f t="shared" si="1454"/>
        <v>1000000</v>
      </c>
      <c r="T3080" s="25" t="str">
        <f t="shared" si="1455"/>
        <v>N</v>
      </c>
      <c r="U3080" s="44">
        <f t="shared" si="1456"/>
        <v>0</v>
      </c>
      <c r="V3080" s="45">
        <f t="shared" si="1457"/>
        <v>0</v>
      </c>
      <c r="W3080" s="45">
        <f t="shared" si="1458"/>
        <v>0</v>
      </c>
      <c r="X3080" s="28">
        <f t="shared" si="1459"/>
        <v>0</v>
      </c>
      <c r="Y3080" s="28">
        <f t="shared" si="1460"/>
        <v>0</v>
      </c>
      <c r="Z3080" s="45">
        <f t="shared" si="1461"/>
        <v>0</v>
      </c>
      <c r="AA3080" s="29" t="str">
        <f t="shared" si="1462"/>
        <v>N</v>
      </c>
      <c r="AB3080" s="46">
        <f t="shared" si="1463"/>
        <v>0</v>
      </c>
      <c r="AC3080" s="31">
        <f t="shared" si="1464"/>
        <v>0</v>
      </c>
      <c r="AD3080" s="31">
        <f t="shared" si="1465"/>
        <v>0</v>
      </c>
      <c r="AE3080" s="31">
        <f t="shared" si="1466"/>
        <v>0</v>
      </c>
      <c r="AF3080" s="47">
        <f t="shared" si="1467"/>
        <v>0</v>
      </c>
      <c r="AG3080" s="31">
        <f t="shared" si="1468"/>
        <v>0</v>
      </c>
      <c r="AH3080" s="48">
        <f t="shared" si="1469"/>
        <v>0</v>
      </c>
      <c r="AI3080" s="33">
        <f t="shared" si="1470"/>
        <v>0</v>
      </c>
      <c r="AJ3080" s="33">
        <f t="shared" si="1471"/>
        <v>0</v>
      </c>
      <c r="AK3080" s="33">
        <f t="shared" si="1472"/>
        <v>0</v>
      </c>
      <c r="AL3080" s="33">
        <f t="shared" si="1473"/>
        <v>0</v>
      </c>
      <c r="AM3080" s="34">
        <f t="shared" si="1474"/>
        <v>0</v>
      </c>
    </row>
    <row r="3081" spans="1:39" ht="15" customHeight="1" x14ac:dyDescent="0.3">
      <c r="A3081" s="166" t="s">
        <v>5515</v>
      </c>
      <c r="B3081" s="99">
        <v>19151</v>
      </c>
      <c r="C3081" s="99">
        <v>41807</v>
      </c>
      <c r="D3081" s="165">
        <v>44680</v>
      </c>
      <c r="E3081" s="165">
        <v>44900</v>
      </c>
      <c r="F3081" s="166">
        <v>2</v>
      </c>
      <c r="G3081" s="178">
        <v>1.1599999999999999</v>
      </c>
      <c r="H3081" s="181">
        <v>0.75</v>
      </c>
      <c r="I3081" s="180">
        <v>6.1899999999999997E-2</v>
      </c>
      <c r="J3081" s="21">
        <f t="shared" si="1445"/>
        <v>0.84000000000000008</v>
      </c>
      <c r="K3081" s="21" t="str">
        <f t="shared" si="1446"/>
        <v>Y</v>
      </c>
      <c r="L3081" s="37" t="str">
        <f t="shared" si="1447"/>
        <v>NA</v>
      </c>
      <c r="M3081" s="8" t="str">
        <f t="shared" si="1448"/>
        <v>Y</v>
      </c>
      <c r="N3081" s="42">
        <f t="shared" si="1449"/>
        <v>2</v>
      </c>
      <c r="O3081" s="43">
        <f t="shared" si="1450"/>
        <v>200000</v>
      </c>
      <c r="P3081" s="43" t="str">
        <f t="shared" si="1451"/>
        <v>NA</v>
      </c>
      <c r="Q3081" s="24">
        <f t="shared" si="1452"/>
        <v>20336.446900000003</v>
      </c>
      <c r="R3081" s="43">
        <f t="shared" si="1453"/>
        <v>0</v>
      </c>
      <c r="S3081" s="24">
        <f t="shared" si="1454"/>
        <v>1000000</v>
      </c>
      <c r="T3081" s="25" t="str">
        <f t="shared" si="1455"/>
        <v>N</v>
      </c>
      <c r="U3081" s="44">
        <f t="shared" si="1456"/>
        <v>1</v>
      </c>
      <c r="V3081" s="45">
        <f t="shared" si="1457"/>
        <v>20000</v>
      </c>
      <c r="W3081" s="45">
        <f t="shared" si="1458"/>
        <v>65000</v>
      </c>
      <c r="X3081" s="28">
        <f t="shared" si="1459"/>
        <v>20000</v>
      </c>
      <c r="Y3081" s="28">
        <f t="shared" si="1460"/>
        <v>1595.2729631100046</v>
      </c>
      <c r="Z3081" s="45">
        <f t="shared" si="1461"/>
        <v>0</v>
      </c>
      <c r="AA3081" s="29" t="str">
        <f t="shared" si="1462"/>
        <v>N</v>
      </c>
      <c r="AB3081" s="46">
        <f t="shared" si="1463"/>
        <v>0</v>
      </c>
      <c r="AC3081" s="31">
        <f t="shared" si="1464"/>
        <v>0</v>
      </c>
      <c r="AD3081" s="31">
        <f t="shared" si="1465"/>
        <v>0</v>
      </c>
      <c r="AE3081" s="31">
        <f t="shared" si="1466"/>
        <v>0</v>
      </c>
      <c r="AF3081" s="47">
        <f t="shared" si="1467"/>
        <v>0</v>
      </c>
      <c r="AG3081" s="31">
        <f t="shared" si="1468"/>
        <v>0</v>
      </c>
      <c r="AH3081" s="48">
        <f t="shared" si="1469"/>
        <v>0</v>
      </c>
      <c r="AI3081" s="33">
        <f t="shared" si="1470"/>
        <v>0</v>
      </c>
      <c r="AJ3081" s="33">
        <f t="shared" si="1471"/>
        <v>0</v>
      </c>
      <c r="AK3081" s="33">
        <f t="shared" si="1472"/>
        <v>0</v>
      </c>
      <c r="AL3081" s="33">
        <f t="shared" si="1473"/>
        <v>0</v>
      </c>
      <c r="AM3081" s="34">
        <f t="shared" si="1474"/>
        <v>1595.2729631100046</v>
      </c>
    </row>
    <row r="3082" spans="1:39" ht="15" customHeight="1" x14ac:dyDescent="0.3">
      <c r="A3082" s="166" t="s">
        <v>5516</v>
      </c>
      <c r="B3082" s="99">
        <v>18858</v>
      </c>
      <c r="C3082" s="99">
        <v>35601</v>
      </c>
      <c r="D3082" s="165">
        <v>45615</v>
      </c>
      <c r="E3082" s="165">
        <v>45952</v>
      </c>
      <c r="F3082" s="166">
        <v>4</v>
      </c>
      <c r="G3082" s="178">
        <v>1.47</v>
      </c>
      <c r="H3082" s="181">
        <v>0.5</v>
      </c>
      <c r="I3082" s="180">
        <v>2.58E-2</v>
      </c>
      <c r="J3082" s="21">
        <f t="shared" si="1445"/>
        <v>2.5300000000000002</v>
      </c>
      <c r="K3082" s="21" t="str">
        <f t="shared" si="1446"/>
        <v>Y</v>
      </c>
      <c r="L3082" s="37" t="str">
        <f t="shared" si="1447"/>
        <v>NA</v>
      </c>
      <c r="M3082" s="8" t="str">
        <f t="shared" si="1448"/>
        <v>Y</v>
      </c>
      <c r="N3082" s="42">
        <f t="shared" si="1449"/>
        <v>6</v>
      </c>
      <c r="O3082" s="43">
        <f t="shared" si="1450"/>
        <v>200000</v>
      </c>
      <c r="P3082" s="43" t="str">
        <f t="shared" si="1451"/>
        <v>NA</v>
      </c>
      <c r="Q3082" s="24">
        <f t="shared" si="1452"/>
        <v>19344.536400000001</v>
      </c>
      <c r="R3082" s="43">
        <f t="shared" si="1453"/>
        <v>0</v>
      </c>
      <c r="S3082" s="24">
        <f t="shared" si="1454"/>
        <v>1000000</v>
      </c>
      <c r="T3082" s="25" t="str">
        <f t="shared" si="1455"/>
        <v>Y</v>
      </c>
      <c r="U3082" s="44">
        <f t="shared" si="1456"/>
        <v>5</v>
      </c>
      <c r="V3082" s="45">
        <f t="shared" si="1457"/>
        <v>200000</v>
      </c>
      <c r="W3082" s="45">
        <f t="shared" si="1458"/>
        <v>1000000</v>
      </c>
      <c r="X3082" s="28">
        <f t="shared" si="1459"/>
        <v>19843.625439120002</v>
      </c>
      <c r="Y3082" s="28">
        <f t="shared" si="1460"/>
        <v>0</v>
      </c>
      <c r="Z3082" s="45" t="str">
        <f t="shared" si="1461"/>
        <v>NA</v>
      </c>
      <c r="AA3082" s="29" t="str">
        <f t="shared" si="1462"/>
        <v>Y</v>
      </c>
      <c r="AB3082" s="46">
        <f t="shared" si="1463"/>
        <v>4</v>
      </c>
      <c r="AC3082" s="31">
        <f t="shared" si="1464"/>
        <v>200000</v>
      </c>
      <c r="AD3082" s="31">
        <f t="shared" si="1465"/>
        <v>1000000</v>
      </c>
      <c r="AE3082" s="31">
        <f t="shared" si="1466"/>
        <v>20355.5909754493</v>
      </c>
      <c r="AF3082" s="47">
        <f t="shared" si="1467"/>
        <v>0</v>
      </c>
      <c r="AG3082" s="31" t="str">
        <f t="shared" si="1468"/>
        <v>NA</v>
      </c>
      <c r="AH3082" s="48">
        <f t="shared" si="1469"/>
        <v>3</v>
      </c>
      <c r="AI3082" s="33">
        <f t="shared" si="1470"/>
        <v>20000</v>
      </c>
      <c r="AJ3082" s="33">
        <f t="shared" si="1471"/>
        <v>65000</v>
      </c>
      <c r="AK3082" s="33">
        <f t="shared" si="1472"/>
        <v>20000</v>
      </c>
      <c r="AL3082" s="33">
        <f t="shared" si="1473"/>
        <v>880.76522261589344</v>
      </c>
      <c r="AM3082" s="34">
        <f t="shared" si="1474"/>
        <v>880.76522261589344</v>
      </c>
    </row>
    <row r="3083" spans="1:39" ht="15" customHeight="1" x14ac:dyDescent="0.3">
      <c r="A3083" s="166" t="s">
        <v>5517</v>
      </c>
      <c r="B3083" s="99">
        <v>8546</v>
      </c>
      <c r="C3083" s="99">
        <v>64436</v>
      </c>
      <c r="D3083" s="165">
        <v>44473</v>
      </c>
      <c r="E3083" s="165">
        <v>44787</v>
      </c>
      <c r="F3083" s="166">
        <v>4</v>
      </c>
      <c r="G3083" s="178">
        <v>0.55000000000000004</v>
      </c>
      <c r="H3083" s="181">
        <v>0.75</v>
      </c>
      <c r="I3083" s="180">
        <v>5.5199999999999999E-2</v>
      </c>
      <c r="J3083" s="21">
        <f t="shared" si="1445"/>
        <v>3.45</v>
      </c>
      <c r="K3083" s="21" t="str">
        <f t="shared" si="1446"/>
        <v>Y</v>
      </c>
      <c r="L3083" s="37" t="str">
        <f t="shared" si="1447"/>
        <v>NA</v>
      </c>
      <c r="M3083" s="8" t="str">
        <f t="shared" si="1448"/>
        <v>Y</v>
      </c>
      <c r="N3083" s="42">
        <f t="shared" si="1449"/>
        <v>5</v>
      </c>
      <c r="O3083" s="43">
        <f t="shared" si="1450"/>
        <v>200000</v>
      </c>
      <c r="P3083" s="43" t="str">
        <f t="shared" si="1451"/>
        <v>NA</v>
      </c>
      <c r="Q3083" s="24">
        <f t="shared" si="1452"/>
        <v>9017.7392</v>
      </c>
      <c r="R3083" s="43">
        <f t="shared" si="1453"/>
        <v>0</v>
      </c>
      <c r="S3083" s="24">
        <f t="shared" si="1454"/>
        <v>1000000</v>
      </c>
      <c r="T3083" s="25" t="str">
        <f t="shared" si="1455"/>
        <v>Y</v>
      </c>
      <c r="U3083" s="44">
        <f t="shared" si="1456"/>
        <v>4</v>
      </c>
      <c r="V3083" s="45">
        <f t="shared" si="1457"/>
        <v>200000</v>
      </c>
      <c r="W3083" s="45">
        <f t="shared" si="1458"/>
        <v>1000000</v>
      </c>
      <c r="X3083" s="28">
        <f t="shared" si="1459"/>
        <v>9515.5184038399984</v>
      </c>
      <c r="Y3083" s="28">
        <f t="shared" si="1460"/>
        <v>0</v>
      </c>
      <c r="Z3083" s="45" t="str">
        <f t="shared" si="1461"/>
        <v>NA</v>
      </c>
      <c r="AA3083" s="29" t="str">
        <f t="shared" si="1462"/>
        <v>Y</v>
      </c>
      <c r="AB3083" s="46">
        <f t="shared" si="1463"/>
        <v>3</v>
      </c>
      <c r="AC3083" s="31">
        <f t="shared" si="1464"/>
        <v>200000</v>
      </c>
      <c r="AD3083" s="31">
        <f t="shared" si="1465"/>
        <v>1000000</v>
      </c>
      <c r="AE3083" s="31">
        <f t="shared" si="1466"/>
        <v>10040.775019731966</v>
      </c>
      <c r="AF3083" s="47">
        <f t="shared" si="1467"/>
        <v>0</v>
      </c>
      <c r="AG3083" s="31" t="str">
        <f t="shared" si="1468"/>
        <v>NA</v>
      </c>
      <c r="AH3083" s="48">
        <f t="shared" si="1469"/>
        <v>2</v>
      </c>
      <c r="AI3083" s="33">
        <f t="shared" si="1470"/>
        <v>20000</v>
      </c>
      <c r="AJ3083" s="33">
        <f t="shared" si="1471"/>
        <v>65000</v>
      </c>
      <c r="AK3083" s="33">
        <f t="shared" si="1472"/>
        <v>10595.025800821169</v>
      </c>
      <c r="AL3083" s="33">
        <f t="shared" si="1473"/>
        <v>0</v>
      </c>
      <c r="AM3083" s="34">
        <f t="shared" si="1474"/>
        <v>0</v>
      </c>
    </row>
    <row r="3084" spans="1:39" ht="15" customHeight="1" x14ac:dyDescent="0.3">
      <c r="A3084" s="166" t="s">
        <v>5518</v>
      </c>
      <c r="B3084" s="99">
        <v>23243</v>
      </c>
      <c r="C3084" s="99">
        <v>36684</v>
      </c>
      <c r="D3084" s="165">
        <v>44957</v>
      </c>
      <c r="E3084" s="165">
        <v>45123</v>
      </c>
      <c r="F3084" s="166">
        <v>2</v>
      </c>
      <c r="G3084" s="178">
        <v>0.44</v>
      </c>
      <c r="H3084" s="181">
        <v>0.75</v>
      </c>
      <c r="I3084" s="180">
        <v>7.9500000000000001E-2</v>
      </c>
      <c r="J3084" s="21">
        <f t="shared" si="1445"/>
        <v>1.56</v>
      </c>
      <c r="K3084" s="21" t="str">
        <f t="shared" si="1446"/>
        <v>Y</v>
      </c>
      <c r="L3084" s="37" t="str">
        <f t="shared" si="1447"/>
        <v>NA</v>
      </c>
      <c r="M3084" s="8" t="str">
        <f t="shared" si="1448"/>
        <v>Y</v>
      </c>
      <c r="N3084" s="42">
        <f t="shared" si="1449"/>
        <v>3</v>
      </c>
      <c r="O3084" s="43">
        <f t="shared" si="1450"/>
        <v>200000</v>
      </c>
      <c r="P3084" s="43" t="str">
        <f t="shared" si="1451"/>
        <v>NA</v>
      </c>
      <c r="Q3084" s="24">
        <f t="shared" si="1452"/>
        <v>25090.818499999998</v>
      </c>
      <c r="R3084" s="43">
        <f t="shared" si="1453"/>
        <v>0</v>
      </c>
      <c r="S3084" s="24">
        <f t="shared" si="1454"/>
        <v>1000000</v>
      </c>
      <c r="T3084" s="25" t="str">
        <f t="shared" si="1455"/>
        <v>Y</v>
      </c>
      <c r="U3084" s="44">
        <f t="shared" si="1456"/>
        <v>2</v>
      </c>
      <c r="V3084" s="45">
        <f t="shared" si="1457"/>
        <v>200000</v>
      </c>
      <c r="W3084" s="45">
        <f t="shared" si="1458"/>
        <v>1000000</v>
      </c>
      <c r="X3084" s="28">
        <f t="shared" si="1459"/>
        <v>27085.538570749995</v>
      </c>
      <c r="Y3084" s="28">
        <f t="shared" si="1460"/>
        <v>0</v>
      </c>
      <c r="Z3084" s="45" t="str">
        <f t="shared" si="1461"/>
        <v>NA</v>
      </c>
      <c r="AA3084" s="29" t="str">
        <f t="shared" si="1462"/>
        <v>N</v>
      </c>
      <c r="AB3084" s="46">
        <f t="shared" si="1463"/>
        <v>1</v>
      </c>
      <c r="AC3084" s="31">
        <f t="shared" si="1464"/>
        <v>20000</v>
      </c>
      <c r="AD3084" s="31">
        <f t="shared" si="1465"/>
        <v>65000</v>
      </c>
      <c r="AE3084" s="31">
        <f t="shared" si="1466"/>
        <v>20000</v>
      </c>
      <c r="AF3084" s="47">
        <f t="shared" si="1467"/>
        <v>9238.838887124617</v>
      </c>
      <c r="AG3084" s="31">
        <f t="shared" si="1468"/>
        <v>0</v>
      </c>
      <c r="AH3084" s="48">
        <f t="shared" si="1469"/>
        <v>0</v>
      </c>
      <c r="AI3084" s="33">
        <f t="shared" si="1470"/>
        <v>0</v>
      </c>
      <c r="AJ3084" s="33">
        <f t="shared" si="1471"/>
        <v>0</v>
      </c>
      <c r="AK3084" s="33">
        <f t="shared" si="1472"/>
        <v>0</v>
      </c>
      <c r="AL3084" s="33">
        <f t="shared" si="1473"/>
        <v>0</v>
      </c>
      <c r="AM3084" s="34">
        <f t="shared" si="1474"/>
        <v>9238.838887124617</v>
      </c>
    </row>
    <row r="3085" spans="1:39" ht="15" customHeight="1" x14ac:dyDescent="0.3">
      <c r="A3085" s="166" t="s">
        <v>5519</v>
      </c>
      <c r="B3085" s="99">
        <v>10944</v>
      </c>
      <c r="C3085" s="99">
        <v>39720</v>
      </c>
      <c r="D3085" s="165">
        <v>45045</v>
      </c>
      <c r="E3085" s="165">
        <v>45280</v>
      </c>
      <c r="F3085" s="166">
        <v>2</v>
      </c>
      <c r="G3085" s="178">
        <v>0.37</v>
      </c>
      <c r="H3085" s="181">
        <v>0.25</v>
      </c>
      <c r="I3085" s="180">
        <v>2.1399999999999999E-2</v>
      </c>
      <c r="J3085" s="21">
        <f t="shared" si="1445"/>
        <v>1.63</v>
      </c>
      <c r="K3085" s="21" t="str">
        <f t="shared" si="1446"/>
        <v>Y</v>
      </c>
      <c r="L3085" s="37" t="str">
        <f t="shared" si="1447"/>
        <v>NA</v>
      </c>
      <c r="M3085" s="8" t="str">
        <f t="shared" si="1448"/>
        <v>Y</v>
      </c>
      <c r="N3085" s="42">
        <f t="shared" si="1449"/>
        <v>7</v>
      </c>
      <c r="O3085" s="43">
        <f t="shared" si="1450"/>
        <v>200000</v>
      </c>
      <c r="P3085" s="43" t="str">
        <f t="shared" si="1451"/>
        <v>NA</v>
      </c>
      <c r="Q3085" s="24">
        <f t="shared" si="1452"/>
        <v>11178.2016</v>
      </c>
      <c r="R3085" s="43">
        <f t="shared" si="1453"/>
        <v>0</v>
      </c>
      <c r="S3085" s="24">
        <f t="shared" si="1454"/>
        <v>1000000</v>
      </c>
      <c r="T3085" s="25" t="str">
        <f t="shared" si="1455"/>
        <v>Y</v>
      </c>
      <c r="U3085" s="44">
        <f t="shared" si="1456"/>
        <v>6</v>
      </c>
      <c r="V3085" s="45">
        <f t="shared" si="1457"/>
        <v>200000</v>
      </c>
      <c r="W3085" s="45">
        <f t="shared" si="1458"/>
        <v>1000000</v>
      </c>
      <c r="X3085" s="28">
        <f t="shared" si="1459"/>
        <v>11417.415114240001</v>
      </c>
      <c r="Y3085" s="28">
        <f t="shared" si="1460"/>
        <v>0</v>
      </c>
      <c r="Z3085" s="45" t="str">
        <f t="shared" si="1461"/>
        <v>NA</v>
      </c>
      <c r="AA3085" s="29" t="str">
        <f t="shared" si="1462"/>
        <v>N</v>
      </c>
      <c r="AB3085" s="46">
        <f t="shared" si="1463"/>
        <v>5</v>
      </c>
      <c r="AC3085" s="31">
        <f t="shared" si="1464"/>
        <v>20000</v>
      </c>
      <c r="AD3085" s="31">
        <f t="shared" si="1465"/>
        <v>65000</v>
      </c>
      <c r="AE3085" s="31">
        <f t="shared" si="1466"/>
        <v>11661.747797684737</v>
      </c>
      <c r="AF3085" s="47">
        <f t="shared" si="1467"/>
        <v>0</v>
      </c>
      <c r="AG3085" s="31">
        <f t="shared" si="1468"/>
        <v>0</v>
      </c>
      <c r="AH3085" s="48">
        <f t="shared" si="1469"/>
        <v>4</v>
      </c>
      <c r="AI3085" s="33">
        <f t="shared" si="1470"/>
        <v>20000</v>
      </c>
      <c r="AJ3085" s="33">
        <f t="shared" si="1471"/>
        <v>65000</v>
      </c>
      <c r="AK3085" s="33">
        <f t="shared" si="1472"/>
        <v>0</v>
      </c>
      <c r="AL3085" s="33">
        <f t="shared" si="1473"/>
        <v>11911.309200555192</v>
      </c>
      <c r="AM3085" s="34">
        <f t="shared" si="1474"/>
        <v>11911.309200555192</v>
      </c>
    </row>
    <row r="3086" spans="1:39" ht="15" customHeight="1" x14ac:dyDescent="0.3">
      <c r="A3086" s="166" t="s">
        <v>5520</v>
      </c>
      <c r="B3086" s="99">
        <v>17327</v>
      </c>
      <c r="C3086" s="99">
        <v>82355</v>
      </c>
      <c r="D3086" s="165">
        <v>45275</v>
      </c>
      <c r="E3086" s="165">
        <v>45479</v>
      </c>
      <c r="F3086" s="166">
        <v>2</v>
      </c>
      <c r="G3086" s="178">
        <v>0.8</v>
      </c>
      <c r="H3086" s="181">
        <v>0.75</v>
      </c>
      <c r="I3086" s="180">
        <v>6.9400000000000003E-2</v>
      </c>
      <c r="J3086" s="21">
        <f t="shared" si="1445"/>
        <v>1.2</v>
      </c>
      <c r="K3086" s="21" t="str">
        <f t="shared" si="1446"/>
        <v>Y</v>
      </c>
      <c r="L3086" s="37" t="str">
        <f t="shared" si="1447"/>
        <v>NA</v>
      </c>
      <c r="M3086" s="8" t="str">
        <f t="shared" si="1448"/>
        <v>Y</v>
      </c>
      <c r="N3086" s="42">
        <f t="shared" si="1449"/>
        <v>2</v>
      </c>
      <c r="O3086" s="43">
        <f t="shared" si="1450"/>
        <v>200000</v>
      </c>
      <c r="P3086" s="43" t="str">
        <f t="shared" si="1451"/>
        <v>NA</v>
      </c>
      <c r="Q3086" s="24">
        <f t="shared" si="1452"/>
        <v>18529.4938</v>
      </c>
      <c r="R3086" s="43">
        <f t="shared" si="1453"/>
        <v>0</v>
      </c>
      <c r="S3086" s="24">
        <f t="shared" si="1454"/>
        <v>1000000</v>
      </c>
      <c r="T3086" s="25" t="str">
        <f t="shared" si="1455"/>
        <v>Y</v>
      </c>
      <c r="U3086" s="44">
        <f t="shared" si="1456"/>
        <v>1</v>
      </c>
      <c r="V3086" s="45">
        <f t="shared" si="1457"/>
        <v>200000</v>
      </c>
      <c r="W3086" s="45">
        <f t="shared" si="1458"/>
        <v>1000000</v>
      </c>
      <c r="X3086" s="28">
        <f t="shared" si="1459"/>
        <v>19815.440669719999</v>
      </c>
      <c r="Y3086" s="28">
        <f t="shared" si="1460"/>
        <v>0</v>
      </c>
      <c r="Z3086" s="45" t="str">
        <f t="shared" si="1461"/>
        <v>NA</v>
      </c>
      <c r="AA3086" s="29" t="str">
        <f t="shared" si="1462"/>
        <v>N</v>
      </c>
      <c r="AB3086" s="46">
        <f t="shared" si="1463"/>
        <v>0</v>
      </c>
      <c r="AC3086" s="31">
        <f t="shared" si="1464"/>
        <v>0</v>
      </c>
      <c r="AD3086" s="31">
        <f t="shared" si="1465"/>
        <v>0</v>
      </c>
      <c r="AE3086" s="31">
        <f t="shared" si="1466"/>
        <v>0</v>
      </c>
      <c r="AF3086" s="47">
        <f t="shared" si="1467"/>
        <v>0</v>
      </c>
      <c r="AG3086" s="31">
        <f t="shared" si="1468"/>
        <v>0</v>
      </c>
      <c r="AH3086" s="48">
        <f t="shared" si="1469"/>
        <v>0</v>
      </c>
      <c r="AI3086" s="33">
        <f t="shared" si="1470"/>
        <v>0</v>
      </c>
      <c r="AJ3086" s="33">
        <f t="shared" si="1471"/>
        <v>0</v>
      </c>
      <c r="AK3086" s="33">
        <f t="shared" si="1472"/>
        <v>0</v>
      </c>
      <c r="AL3086" s="33">
        <f t="shared" si="1473"/>
        <v>0</v>
      </c>
      <c r="AM3086" s="34">
        <f t="shared" si="1474"/>
        <v>0</v>
      </c>
    </row>
    <row r="3087" spans="1:39" ht="15" customHeight="1" x14ac:dyDescent="0.3">
      <c r="A3087" s="166" t="s">
        <v>5521</v>
      </c>
      <c r="B3087" s="99">
        <v>7783</v>
      </c>
      <c r="C3087" s="99">
        <v>24678</v>
      </c>
      <c r="D3087" s="165">
        <v>45886</v>
      </c>
      <c r="E3087" s="165">
        <v>45996</v>
      </c>
      <c r="F3087" s="166">
        <v>2</v>
      </c>
      <c r="G3087" s="178">
        <v>1.38</v>
      </c>
      <c r="H3087" s="181">
        <v>0.75</v>
      </c>
      <c r="I3087" s="180">
        <v>4.5999999999999999E-2</v>
      </c>
      <c r="J3087" s="21">
        <f t="shared" si="1445"/>
        <v>0.62000000000000011</v>
      </c>
      <c r="K3087" s="21" t="str">
        <f t="shared" si="1446"/>
        <v>Y</v>
      </c>
      <c r="L3087" s="37" t="str">
        <f t="shared" si="1447"/>
        <v>NA</v>
      </c>
      <c r="M3087" s="8" t="str">
        <f t="shared" si="1448"/>
        <v>Y</v>
      </c>
      <c r="N3087" s="42">
        <f t="shared" si="1449"/>
        <v>1</v>
      </c>
      <c r="O3087" s="43">
        <f t="shared" si="1450"/>
        <v>200000</v>
      </c>
      <c r="P3087" s="43" t="str">
        <f t="shared" si="1451"/>
        <v>NA</v>
      </c>
      <c r="Q3087" s="24">
        <f t="shared" si="1452"/>
        <v>8141.018</v>
      </c>
      <c r="R3087" s="43">
        <f t="shared" si="1453"/>
        <v>0</v>
      </c>
      <c r="S3087" s="24">
        <f t="shared" si="1454"/>
        <v>1000000</v>
      </c>
      <c r="T3087" s="25" t="str">
        <f t="shared" si="1455"/>
        <v>N</v>
      </c>
      <c r="U3087" s="44">
        <f t="shared" si="1456"/>
        <v>0</v>
      </c>
      <c r="V3087" s="45">
        <f t="shared" si="1457"/>
        <v>0</v>
      </c>
      <c r="W3087" s="45">
        <f t="shared" si="1458"/>
        <v>0</v>
      </c>
      <c r="X3087" s="28">
        <f t="shared" si="1459"/>
        <v>0</v>
      </c>
      <c r="Y3087" s="28">
        <f t="shared" si="1460"/>
        <v>0</v>
      </c>
      <c r="Z3087" s="45">
        <f t="shared" si="1461"/>
        <v>0</v>
      </c>
      <c r="AA3087" s="29" t="str">
        <f t="shared" si="1462"/>
        <v>N</v>
      </c>
      <c r="AB3087" s="46">
        <f t="shared" si="1463"/>
        <v>0</v>
      </c>
      <c r="AC3087" s="31">
        <f t="shared" si="1464"/>
        <v>0</v>
      </c>
      <c r="AD3087" s="31">
        <f t="shared" si="1465"/>
        <v>0</v>
      </c>
      <c r="AE3087" s="31">
        <f t="shared" si="1466"/>
        <v>0</v>
      </c>
      <c r="AF3087" s="47">
        <f t="shared" si="1467"/>
        <v>0</v>
      </c>
      <c r="AG3087" s="31">
        <f t="shared" si="1468"/>
        <v>0</v>
      </c>
      <c r="AH3087" s="48">
        <f t="shared" si="1469"/>
        <v>0</v>
      </c>
      <c r="AI3087" s="33">
        <f t="shared" si="1470"/>
        <v>0</v>
      </c>
      <c r="AJ3087" s="33">
        <f t="shared" si="1471"/>
        <v>0</v>
      </c>
      <c r="AK3087" s="33">
        <f t="shared" si="1472"/>
        <v>0</v>
      </c>
      <c r="AL3087" s="33">
        <f t="shared" si="1473"/>
        <v>0</v>
      </c>
      <c r="AM3087" s="34">
        <f t="shared" si="1474"/>
        <v>0</v>
      </c>
    </row>
    <row r="3088" spans="1:39" ht="15" customHeight="1" x14ac:dyDescent="0.3">
      <c r="A3088" s="166" t="s">
        <v>5522</v>
      </c>
      <c r="B3088" s="99">
        <v>24892</v>
      </c>
      <c r="C3088" s="99">
        <v>92831</v>
      </c>
      <c r="D3088" s="165">
        <v>45356</v>
      </c>
      <c r="E3088" s="165">
        <v>45525</v>
      </c>
      <c r="F3088" s="166">
        <v>2</v>
      </c>
      <c r="G3088" s="178">
        <v>1.53</v>
      </c>
      <c r="H3088" s="181">
        <v>0.25</v>
      </c>
      <c r="I3088" s="180">
        <v>3.9199999999999999E-2</v>
      </c>
      <c r="J3088" s="21">
        <f t="shared" si="1445"/>
        <v>0.47</v>
      </c>
      <c r="K3088" s="21" t="str">
        <f t="shared" si="1446"/>
        <v>Y</v>
      </c>
      <c r="L3088" s="37" t="str">
        <f t="shared" si="1447"/>
        <v>NA</v>
      </c>
      <c r="M3088" s="8" t="str">
        <f t="shared" si="1448"/>
        <v>Y</v>
      </c>
      <c r="N3088" s="42">
        <f t="shared" si="1449"/>
        <v>2</v>
      </c>
      <c r="O3088" s="43">
        <f t="shared" si="1450"/>
        <v>200000</v>
      </c>
      <c r="P3088" s="43" t="str">
        <f t="shared" si="1451"/>
        <v>NA</v>
      </c>
      <c r="Q3088" s="24">
        <f t="shared" si="1452"/>
        <v>25867.766399999997</v>
      </c>
      <c r="R3088" s="43">
        <f t="shared" si="1453"/>
        <v>0</v>
      </c>
      <c r="S3088" s="24">
        <f t="shared" si="1454"/>
        <v>1000000</v>
      </c>
      <c r="T3088" s="25" t="str">
        <f t="shared" si="1455"/>
        <v>N</v>
      </c>
      <c r="U3088" s="44">
        <f t="shared" si="1456"/>
        <v>1</v>
      </c>
      <c r="V3088" s="45">
        <f t="shared" si="1457"/>
        <v>20000</v>
      </c>
      <c r="W3088" s="45">
        <f t="shared" si="1458"/>
        <v>65000</v>
      </c>
      <c r="X3088" s="28">
        <f t="shared" si="1459"/>
        <v>0</v>
      </c>
      <c r="Y3088" s="28">
        <f t="shared" si="1460"/>
        <v>26881.782842879995</v>
      </c>
      <c r="Z3088" s="45">
        <f t="shared" si="1461"/>
        <v>0</v>
      </c>
      <c r="AA3088" s="29" t="str">
        <f t="shared" si="1462"/>
        <v>N</v>
      </c>
      <c r="AB3088" s="46">
        <f t="shared" si="1463"/>
        <v>0</v>
      </c>
      <c r="AC3088" s="31">
        <f t="shared" si="1464"/>
        <v>0</v>
      </c>
      <c r="AD3088" s="31">
        <f t="shared" si="1465"/>
        <v>0</v>
      </c>
      <c r="AE3088" s="31">
        <f t="shared" si="1466"/>
        <v>0</v>
      </c>
      <c r="AF3088" s="47">
        <f t="shared" si="1467"/>
        <v>0</v>
      </c>
      <c r="AG3088" s="31">
        <f t="shared" si="1468"/>
        <v>0</v>
      </c>
      <c r="AH3088" s="48">
        <f t="shared" si="1469"/>
        <v>0</v>
      </c>
      <c r="AI3088" s="33">
        <f t="shared" si="1470"/>
        <v>0</v>
      </c>
      <c r="AJ3088" s="33">
        <f t="shared" si="1471"/>
        <v>0</v>
      </c>
      <c r="AK3088" s="33">
        <f t="shared" si="1472"/>
        <v>0</v>
      </c>
      <c r="AL3088" s="33">
        <f t="shared" si="1473"/>
        <v>0</v>
      </c>
      <c r="AM3088" s="34">
        <f t="shared" si="1474"/>
        <v>26881.782842879995</v>
      </c>
    </row>
    <row r="3089" spans="1:39" ht="15" customHeight="1" x14ac:dyDescent="0.3">
      <c r="A3089" s="166" t="s">
        <v>5523</v>
      </c>
      <c r="B3089" s="99">
        <v>24435</v>
      </c>
      <c r="C3089" s="99">
        <v>98218</v>
      </c>
      <c r="D3089" s="165">
        <v>45125</v>
      </c>
      <c r="E3089" s="165">
        <v>45312</v>
      </c>
      <c r="F3089" s="166">
        <v>2</v>
      </c>
      <c r="G3089" s="178">
        <v>0.52</v>
      </c>
      <c r="H3089" s="181">
        <v>0.25</v>
      </c>
      <c r="I3089" s="180">
        <v>1.55E-2</v>
      </c>
      <c r="J3089" s="21">
        <f t="shared" si="1445"/>
        <v>1.48</v>
      </c>
      <c r="K3089" s="21" t="str">
        <f t="shared" si="1446"/>
        <v>Y</v>
      </c>
      <c r="L3089" s="37" t="str">
        <f t="shared" si="1447"/>
        <v>NA</v>
      </c>
      <c r="M3089" s="8" t="str">
        <f t="shared" si="1448"/>
        <v>Y</v>
      </c>
      <c r="N3089" s="42">
        <f t="shared" si="1449"/>
        <v>6</v>
      </c>
      <c r="O3089" s="43">
        <f t="shared" si="1450"/>
        <v>200000</v>
      </c>
      <c r="P3089" s="43" t="str">
        <f t="shared" si="1451"/>
        <v>NA</v>
      </c>
      <c r="Q3089" s="24">
        <f t="shared" si="1452"/>
        <v>24813.7425</v>
      </c>
      <c r="R3089" s="43">
        <f t="shared" si="1453"/>
        <v>0</v>
      </c>
      <c r="S3089" s="24">
        <f t="shared" si="1454"/>
        <v>1000000</v>
      </c>
      <c r="T3089" s="25" t="str">
        <f t="shared" si="1455"/>
        <v>Y</v>
      </c>
      <c r="U3089" s="44">
        <f t="shared" si="1456"/>
        <v>5</v>
      </c>
      <c r="V3089" s="45">
        <f t="shared" si="1457"/>
        <v>200000</v>
      </c>
      <c r="W3089" s="45">
        <f t="shared" si="1458"/>
        <v>1000000</v>
      </c>
      <c r="X3089" s="28">
        <f t="shared" si="1459"/>
        <v>25198.355508750003</v>
      </c>
      <c r="Y3089" s="28">
        <f t="shared" si="1460"/>
        <v>0</v>
      </c>
      <c r="Z3089" s="45" t="str">
        <f t="shared" si="1461"/>
        <v>NA</v>
      </c>
      <c r="AA3089" s="29" t="str">
        <f t="shared" si="1462"/>
        <v>N</v>
      </c>
      <c r="AB3089" s="46">
        <f t="shared" si="1463"/>
        <v>4</v>
      </c>
      <c r="AC3089" s="31">
        <f t="shared" si="1464"/>
        <v>20000</v>
      </c>
      <c r="AD3089" s="31">
        <f t="shared" si="1465"/>
        <v>65000</v>
      </c>
      <c r="AE3089" s="31">
        <f t="shared" si="1466"/>
        <v>20000</v>
      </c>
      <c r="AF3089" s="47">
        <f t="shared" si="1467"/>
        <v>5588.9300191356306</v>
      </c>
      <c r="AG3089" s="31">
        <f t="shared" si="1468"/>
        <v>0</v>
      </c>
      <c r="AH3089" s="48">
        <f t="shared" si="1469"/>
        <v>3</v>
      </c>
      <c r="AI3089" s="33">
        <f t="shared" si="1470"/>
        <v>20000</v>
      </c>
      <c r="AJ3089" s="33">
        <f t="shared" si="1471"/>
        <v>65000</v>
      </c>
      <c r="AK3089" s="33">
        <f t="shared" si="1472"/>
        <v>0</v>
      </c>
      <c r="AL3089" s="33">
        <f t="shared" si="1473"/>
        <v>25985.558434432234</v>
      </c>
      <c r="AM3089" s="34">
        <f t="shared" si="1474"/>
        <v>31574.488453567865</v>
      </c>
    </row>
    <row r="3090" spans="1:39" ht="15" customHeight="1" x14ac:dyDescent="0.3">
      <c r="A3090" s="166" t="s">
        <v>5524</v>
      </c>
      <c r="B3090" s="99">
        <v>9496</v>
      </c>
      <c r="C3090" s="99">
        <v>52987</v>
      </c>
      <c r="D3090" s="165">
        <v>45612</v>
      </c>
      <c r="E3090" s="165">
        <v>45809</v>
      </c>
      <c r="F3090" s="166">
        <v>2</v>
      </c>
      <c r="G3090" s="178">
        <v>0.11</v>
      </c>
      <c r="H3090" s="181">
        <v>1</v>
      </c>
      <c r="I3090" s="180">
        <v>2.7300000000000001E-2</v>
      </c>
      <c r="J3090" s="21">
        <f t="shared" si="1445"/>
        <v>1.89</v>
      </c>
      <c r="K3090" s="21" t="str">
        <f t="shared" si="1446"/>
        <v>Y</v>
      </c>
      <c r="L3090" s="37" t="str">
        <f t="shared" si="1447"/>
        <v>NA</v>
      </c>
      <c r="M3090" s="8" t="str">
        <f t="shared" si="1448"/>
        <v>Y</v>
      </c>
      <c r="N3090" s="42">
        <f t="shared" si="1449"/>
        <v>2</v>
      </c>
      <c r="O3090" s="43">
        <f t="shared" si="1450"/>
        <v>200000</v>
      </c>
      <c r="P3090" s="43" t="str">
        <f t="shared" si="1451"/>
        <v>NA</v>
      </c>
      <c r="Q3090" s="24">
        <f t="shared" si="1452"/>
        <v>9755.2408000000014</v>
      </c>
      <c r="R3090" s="43">
        <f t="shared" si="1453"/>
        <v>0</v>
      </c>
      <c r="S3090" s="24">
        <f t="shared" si="1454"/>
        <v>1000000</v>
      </c>
      <c r="T3090" s="25" t="str">
        <f t="shared" si="1455"/>
        <v>Y</v>
      </c>
      <c r="U3090" s="44">
        <f t="shared" si="1456"/>
        <v>1</v>
      </c>
      <c r="V3090" s="45">
        <f t="shared" si="1457"/>
        <v>200000</v>
      </c>
      <c r="W3090" s="45">
        <f t="shared" si="1458"/>
        <v>1000000</v>
      </c>
      <c r="X3090" s="28">
        <f t="shared" si="1459"/>
        <v>10021.558873840002</v>
      </c>
      <c r="Y3090" s="28">
        <f t="shared" si="1460"/>
        <v>0</v>
      </c>
      <c r="Z3090" s="45" t="str">
        <f t="shared" si="1461"/>
        <v>NA</v>
      </c>
      <c r="AA3090" s="29" t="str">
        <f t="shared" si="1462"/>
        <v>N</v>
      </c>
      <c r="AB3090" s="46">
        <f t="shared" si="1463"/>
        <v>0</v>
      </c>
      <c r="AC3090" s="31">
        <f t="shared" si="1464"/>
        <v>0</v>
      </c>
      <c r="AD3090" s="31">
        <f t="shared" si="1465"/>
        <v>0</v>
      </c>
      <c r="AE3090" s="31">
        <f t="shared" si="1466"/>
        <v>0</v>
      </c>
      <c r="AF3090" s="47">
        <f t="shared" si="1467"/>
        <v>0</v>
      </c>
      <c r="AG3090" s="31">
        <f t="shared" si="1468"/>
        <v>0</v>
      </c>
      <c r="AH3090" s="48">
        <f t="shared" si="1469"/>
        <v>0</v>
      </c>
      <c r="AI3090" s="33">
        <f t="shared" si="1470"/>
        <v>0</v>
      </c>
      <c r="AJ3090" s="33">
        <f t="shared" si="1471"/>
        <v>0</v>
      </c>
      <c r="AK3090" s="33">
        <f t="shared" si="1472"/>
        <v>0</v>
      </c>
      <c r="AL3090" s="33">
        <f t="shared" si="1473"/>
        <v>0</v>
      </c>
      <c r="AM3090" s="34">
        <f t="shared" si="1474"/>
        <v>0</v>
      </c>
    </row>
    <row r="3091" spans="1:39" ht="15" customHeight="1" x14ac:dyDescent="0.3">
      <c r="A3091" s="166" t="s">
        <v>5525</v>
      </c>
      <c r="B3091" s="99">
        <v>12540</v>
      </c>
      <c r="C3091" s="99">
        <v>88110</v>
      </c>
      <c r="D3091" s="165">
        <v>45060</v>
      </c>
      <c r="E3091" s="165">
        <v>45271</v>
      </c>
      <c r="F3091" s="166">
        <v>2</v>
      </c>
      <c r="G3091" s="178">
        <v>0.85</v>
      </c>
      <c r="H3091" s="181">
        <v>0.25</v>
      </c>
      <c r="I3091" s="180">
        <v>4.5499999999999999E-2</v>
      </c>
      <c r="J3091" s="21">
        <f t="shared" si="1445"/>
        <v>1.1499999999999999</v>
      </c>
      <c r="K3091" s="21" t="str">
        <f t="shared" si="1446"/>
        <v>Y</v>
      </c>
      <c r="L3091" s="37" t="str">
        <f t="shared" si="1447"/>
        <v>NA</v>
      </c>
      <c r="M3091" s="8" t="str">
        <f t="shared" si="1448"/>
        <v>Y</v>
      </c>
      <c r="N3091" s="42">
        <f t="shared" si="1449"/>
        <v>5</v>
      </c>
      <c r="O3091" s="43">
        <f t="shared" si="1450"/>
        <v>200000</v>
      </c>
      <c r="P3091" s="43" t="str">
        <f t="shared" si="1451"/>
        <v>NA</v>
      </c>
      <c r="Q3091" s="24">
        <f t="shared" si="1452"/>
        <v>13110.570000000002</v>
      </c>
      <c r="R3091" s="43">
        <f t="shared" si="1453"/>
        <v>0</v>
      </c>
      <c r="S3091" s="24">
        <f t="shared" si="1454"/>
        <v>1000000</v>
      </c>
      <c r="T3091" s="25" t="str">
        <f t="shared" si="1455"/>
        <v>Y</v>
      </c>
      <c r="U3091" s="44">
        <f t="shared" si="1456"/>
        <v>4</v>
      </c>
      <c r="V3091" s="45">
        <f t="shared" si="1457"/>
        <v>200000</v>
      </c>
      <c r="W3091" s="45">
        <f t="shared" si="1458"/>
        <v>1000000</v>
      </c>
      <c r="X3091" s="28">
        <f t="shared" si="1459"/>
        <v>13707.100935000002</v>
      </c>
      <c r="Y3091" s="28">
        <f t="shared" si="1460"/>
        <v>0</v>
      </c>
      <c r="Z3091" s="45" t="str">
        <f t="shared" si="1461"/>
        <v>NA</v>
      </c>
      <c r="AA3091" s="29" t="str">
        <f t="shared" si="1462"/>
        <v>N</v>
      </c>
      <c r="AB3091" s="46">
        <f t="shared" si="1463"/>
        <v>3</v>
      </c>
      <c r="AC3091" s="31">
        <f t="shared" si="1464"/>
        <v>20000</v>
      </c>
      <c r="AD3091" s="31">
        <f t="shared" si="1465"/>
        <v>65000</v>
      </c>
      <c r="AE3091" s="31">
        <f t="shared" si="1466"/>
        <v>14330.774027542504</v>
      </c>
      <c r="AF3091" s="47">
        <f t="shared" si="1467"/>
        <v>0</v>
      </c>
      <c r="AG3091" s="31">
        <f t="shared" si="1468"/>
        <v>0</v>
      </c>
      <c r="AH3091" s="48">
        <f t="shared" si="1469"/>
        <v>2</v>
      </c>
      <c r="AI3091" s="33">
        <f t="shared" si="1470"/>
        <v>20000</v>
      </c>
      <c r="AJ3091" s="33">
        <f t="shared" si="1471"/>
        <v>65000</v>
      </c>
      <c r="AK3091" s="33">
        <f t="shared" si="1472"/>
        <v>0</v>
      </c>
      <c r="AL3091" s="33">
        <f t="shared" si="1473"/>
        <v>14982.824245795689</v>
      </c>
      <c r="AM3091" s="34">
        <f t="shared" si="1474"/>
        <v>14982.824245795689</v>
      </c>
    </row>
    <row r="3092" spans="1:39" ht="15" customHeight="1" x14ac:dyDescent="0.3">
      <c r="A3092" s="166" t="s">
        <v>5526</v>
      </c>
      <c r="B3092" s="99">
        <v>15258</v>
      </c>
      <c r="C3092" s="99">
        <v>100723</v>
      </c>
      <c r="D3092" s="165">
        <v>45325</v>
      </c>
      <c r="E3092" s="165">
        <v>45648</v>
      </c>
      <c r="F3092" s="166">
        <v>4</v>
      </c>
      <c r="G3092" s="178">
        <v>2.87</v>
      </c>
      <c r="H3092" s="181">
        <v>1</v>
      </c>
      <c r="I3092" s="180">
        <v>3.5299999999999998E-2</v>
      </c>
      <c r="J3092" s="21">
        <f t="shared" si="1445"/>
        <v>1.1299999999999999</v>
      </c>
      <c r="K3092" s="21" t="str">
        <f t="shared" si="1446"/>
        <v>Y</v>
      </c>
      <c r="L3092" s="37" t="str">
        <f t="shared" si="1447"/>
        <v>NA</v>
      </c>
      <c r="M3092" s="8" t="str">
        <f t="shared" si="1448"/>
        <v>Y</v>
      </c>
      <c r="N3092" s="42">
        <f t="shared" si="1449"/>
        <v>2</v>
      </c>
      <c r="O3092" s="43">
        <f t="shared" si="1450"/>
        <v>200000</v>
      </c>
      <c r="P3092" s="43" t="str">
        <f t="shared" si="1451"/>
        <v>NA</v>
      </c>
      <c r="Q3092" s="24">
        <f t="shared" si="1452"/>
        <v>15796.607399999999</v>
      </c>
      <c r="R3092" s="43">
        <f t="shared" si="1453"/>
        <v>0</v>
      </c>
      <c r="S3092" s="24">
        <f t="shared" si="1454"/>
        <v>1000000</v>
      </c>
      <c r="T3092" s="25" t="str">
        <f t="shared" si="1455"/>
        <v>Y</v>
      </c>
      <c r="U3092" s="44">
        <f t="shared" si="1456"/>
        <v>1</v>
      </c>
      <c r="V3092" s="45">
        <f t="shared" si="1457"/>
        <v>200000</v>
      </c>
      <c r="W3092" s="45">
        <f t="shared" si="1458"/>
        <v>1000000</v>
      </c>
      <c r="X3092" s="28">
        <f t="shared" si="1459"/>
        <v>16354.227641219997</v>
      </c>
      <c r="Y3092" s="28">
        <f t="shared" si="1460"/>
        <v>0</v>
      </c>
      <c r="Z3092" s="45" t="str">
        <f t="shared" si="1461"/>
        <v>NA</v>
      </c>
      <c r="AA3092" s="29" t="str">
        <f t="shared" si="1462"/>
        <v>N</v>
      </c>
      <c r="AB3092" s="46">
        <f t="shared" si="1463"/>
        <v>0</v>
      </c>
      <c r="AC3092" s="31">
        <f t="shared" si="1464"/>
        <v>0</v>
      </c>
      <c r="AD3092" s="31">
        <f t="shared" si="1465"/>
        <v>0</v>
      </c>
      <c r="AE3092" s="31">
        <f t="shared" si="1466"/>
        <v>0</v>
      </c>
      <c r="AF3092" s="47">
        <f t="shared" si="1467"/>
        <v>0</v>
      </c>
      <c r="AG3092" s="31">
        <f t="shared" si="1468"/>
        <v>0</v>
      </c>
      <c r="AH3092" s="48">
        <f t="shared" si="1469"/>
        <v>0</v>
      </c>
      <c r="AI3092" s="33">
        <f t="shared" si="1470"/>
        <v>0</v>
      </c>
      <c r="AJ3092" s="33">
        <f t="shared" si="1471"/>
        <v>0</v>
      </c>
      <c r="AK3092" s="33">
        <f t="shared" si="1472"/>
        <v>0</v>
      </c>
      <c r="AL3092" s="33">
        <f t="shared" si="1473"/>
        <v>0</v>
      </c>
      <c r="AM3092" s="34">
        <f t="shared" si="1474"/>
        <v>0</v>
      </c>
    </row>
    <row r="3093" spans="1:39" ht="15" customHeight="1" x14ac:dyDescent="0.3">
      <c r="A3093" s="166" t="s">
        <v>5527</v>
      </c>
      <c r="B3093" s="99">
        <v>15642</v>
      </c>
      <c r="C3093" s="99">
        <v>48169</v>
      </c>
      <c r="D3093" s="165">
        <v>44563</v>
      </c>
      <c r="E3093" s="165">
        <v>44909</v>
      </c>
      <c r="F3093" s="166">
        <v>4</v>
      </c>
      <c r="G3093" s="178">
        <v>3.34</v>
      </c>
      <c r="H3093" s="181">
        <v>0.75</v>
      </c>
      <c r="I3093" s="180">
        <v>2.12E-2</v>
      </c>
      <c r="J3093" s="21">
        <f t="shared" si="1445"/>
        <v>0.66000000000000014</v>
      </c>
      <c r="K3093" s="21" t="str">
        <f t="shared" si="1446"/>
        <v>Y</v>
      </c>
      <c r="L3093" s="37" t="str">
        <f t="shared" si="1447"/>
        <v>NA</v>
      </c>
      <c r="M3093" s="8" t="str">
        <f t="shared" si="1448"/>
        <v>Y</v>
      </c>
      <c r="N3093" s="42">
        <f t="shared" si="1449"/>
        <v>1</v>
      </c>
      <c r="O3093" s="43">
        <f t="shared" si="1450"/>
        <v>200000</v>
      </c>
      <c r="P3093" s="43" t="str">
        <f t="shared" si="1451"/>
        <v>NA</v>
      </c>
      <c r="Q3093" s="24">
        <f t="shared" si="1452"/>
        <v>15973.610400000001</v>
      </c>
      <c r="R3093" s="43">
        <f t="shared" si="1453"/>
        <v>0</v>
      </c>
      <c r="S3093" s="24">
        <f t="shared" si="1454"/>
        <v>1000000</v>
      </c>
      <c r="T3093" s="25" t="str">
        <f t="shared" si="1455"/>
        <v>N</v>
      </c>
      <c r="U3093" s="44">
        <f t="shared" si="1456"/>
        <v>0</v>
      </c>
      <c r="V3093" s="45">
        <f t="shared" si="1457"/>
        <v>0</v>
      </c>
      <c r="W3093" s="45">
        <f t="shared" si="1458"/>
        <v>0</v>
      </c>
      <c r="X3093" s="28">
        <f t="shared" si="1459"/>
        <v>0</v>
      </c>
      <c r="Y3093" s="28">
        <f t="shared" si="1460"/>
        <v>0</v>
      </c>
      <c r="Z3093" s="45">
        <f t="shared" si="1461"/>
        <v>0</v>
      </c>
      <c r="AA3093" s="29" t="str">
        <f t="shared" si="1462"/>
        <v>N</v>
      </c>
      <c r="AB3093" s="46">
        <f t="shared" si="1463"/>
        <v>0</v>
      </c>
      <c r="AC3093" s="31">
        <f t="shared" si="1464"/>
        <v>0</v>
      </c>
      <c r="AD3093" s="31">
        <f t="shared" si="1465"/>
        <v>0</v>
      </c>
      <c r="AE3093" s="31">
        <f t="shared" si="1466"/>
        <v>0</v>
      </c>
      <c r="AF3093" s="47">
        <f t="shared" si="1467"/>
        <v>0</v>
      </c>
      <c r="AG3093" s="31">
        <f t="shared" si="1468"/>
        <v>0</v>
      </c>
      <c r="AH3093" s="48">
        <f t="shared" si="1469"/>
        <v>0</v>
      </c>
      <c r="AI3093" s="33">
        <f t="shared" si="1470"/>
        <v>0</v>
      </c>
      <c r="AJ3093" s="33">
        <f t="shared" si="1471"/>
        <v>0</v>
      </c>
      <c r="AK3093" s="33">
        <f t="shared" si="1472"/>
        <v>0</v>
      </c>
      <c r="AL3093" s="33">
        <f t="shared" si="1473"/>
        <v>0</v>
      </c>
      <c r="AM3093" s="34">
        <f t="shared" si="1474"/>
        <v>0</v>
      </c>
    </row>
    <row r="3094" spans="1:39" ht="15" customHeight="1" x14ac:dyDescent="0.3">
      <c r="A3094" s="166" t="s">
        <v>5528</v>
      </c>
      <c r="B3094" s="99">
        <v>19276</v>
      </c>
      <c r="C3094" s="99">
        <v>106460</v>
      </c>
      <c r="D3094" s="165">
        <v>45384</v>
      </c>
      <c r="E3094" s="165">
        <v>45682</v>
      </c>
      <c r="F3094" s="166">
        <v>2</v>
      </c>
      <c r="G3094" s="178">
        <v>0.85</v>
      </c>
      <c r="H3094" s="181">
        <v>0.75</v>
      </c>
      <c r="I3094" s="180">
        <v>6.7199999999999996E-2</v>
      </c>
      <c r="J3094" s="21">
        <f t="shared" si="1445"/>
        <v>1.1499999999999999</v>
      </c>
      <c r="K3094" s="21" t="str">
        <f t="shared" si="1446"/>
        <v>Y</v>
      </c>
      <c r="L3094" s="37" t="str">
        <f t="shared" si="1447"/>
        <v>NA</v>
      </c>
      <c r="M3094" s="8" t="str">
        <f t="shared" si="1448"/>
        <v>Y</v>
      </c>
      <c r="N3094" s="42">
        <f t="shared" si="1449"/>
        <v>2</v>
      </c>
      <c r="O3094" s="43">
        <f t="shared" si="1450"/>
        <v>200000</v>
      </c>
      <c r="P3094" s="43" t="str">
        <f t="shared" si="1451"/>
        <v>NA</v>
      </c>
      <c r="Q3094" s="24">
        <f t="shared" si="1452"/>
        <v>20571.3472</v>
      </c>
      <c r="R3094" s="43">
        <f t="shared" si="1453"/>
        <v>0</v>
      </c>
      <c r="S3094" s="24">
        <f t="shared" si="1454"/>
        <v>1000000</v>
      </c>
      <c r="T3094" s="25" t="str">
        <f t="shared" si="1455"/>
        <v>Y</v>
      </c>
      <c r="U3094" s="44">
        <f t="shared" si="1456"/>
        <v>1</v>
      </c>
      <c r="V3094" s="45">
        <f t="shared" si="1457"/>
        <v>200000</v>
      </c>
      <c r="W3094" s="45">
        <f t="shared" si="1458"/>
        <v>1000000</v>
      </c>
      <c r="X3094" s="28">
        <f t="shared" si="1459"/>
        <v>21953.74173184</v>
      </c>
      <c r="Y3094" s="28">
        <f t="shared" si="1460"/>
        <v>0</v>
      </c>
      <c r="Z3094" s="45" t="str">
        <f t="shared" si="1461"/>
        <v>NA</v>
      </c>
      <c r="AA3094" s="29" t="str">
        <f t="shared" si="1462"/>
        <v>N</v>
      </c>
      <c r="AB3094" s="46">
        <f t="shared" si="1463"/>
        <v>0</v>
      </c>
      <c r="AC3094" s="31">
        <f t="shared" si="1464"/>
        <v>0</v>
      </c>
      <c r="AD3094" s="31">
        <f t="shared" si="1465"/>
        <v>0</v>
      </c>
      <c r="AE3094" s="31">
        <f t="shared" si="1466"/>
        <v>0</v>
      </c>
      <c r="AF3094" s="47">
        <f t="shared" si="1467"/>
        <v>0</v>
      </c>
      <c r="AG3094" s="31">
        <f t="shared" si="1468"/>
        <v>0</v>
      </c>
      <c r="AH3094" s="48">
        <f t="shared" si="1469"/>
        <v>0</v>
      </c>
      <c r="AI3094" s="33">
        <f t="shared" si="1470"/>
        <v>0</v>
      </c>
      <c r="AJ3094" s="33">
        <f t="shared" si="1471"/>
        <v>0</v>
      </c>
      <c r="AK3094" s="33">
        <f t="shared" si="1472"/>
        <v>0</v>
      </c>
      <c r="AL3094" s="33">
        <f t="shared" si="1473"/>
        <v>0</v>
      </c>
      <c r="AM3094" s="34">
        <f t="shared" si="1474"/>
        <v>0</v>
      </c>
    </row>
    <row r="3095" spans="1:39" ht="15" customHeight="1" x14ac:dyDescent="0.3">
      <c r="A3095" s="166" t="s">
        <v>5529</v>
      </c>
      <c r="B3095" s="99">
        <v>10509</v>
      </c>
      <c r="C3095" s="99">
        <v>30520</v>
      </c>
      <c r="D3095" s="165">
        <v>45159</v>
      </c>
      <c r="E3095" s="165">
        <v>45513</v>
      </c>
      <c r="F3095" s="166">
        <v>2</v>
      </c>
      <c r="G3095" s="178">
        <v>1.1100000000000001</v>
      </c>
      <c r="H3095" s="181">
        <v>0.5</v>
      </c>
      <c r="I3095" s="180">
        <v>7.8399999999999997E-2</v>
      </c>
      <c r="J3095" s="21">
        <f t="shared" si="1445"/>
        <v>0.8899999999999999</v>
      </c>
      <c r="K3095" s="21" t="str">
        <f t="shared" si="1446"/>
        <v>Y</v>
      </c>
      <c r="L3095" s="37" t="str">
        <f t="shared" si="1447"/>
        <v>NA</v>
      </c>
      <c r="M3095" s="8" t="str">
        <f t="shared" si="1448"/>
        <v>Y</v>
      </c>
      <c r="N3095" s="42">
        <f t="shared" si="1449"/>
        <v>2</v>
      </c>
      <c r="O3095" s="43">
        <f t="shared" si="1450"/>
        <v>200000</v>
      </c>
      <c r="P3095" s="43" t="str">
        <f t="shared" si="1451"/>
        <v>NA</v>
      </c>
      <c r="Q3095" s="24">
        <f t="shared" si="1452"/>
        <v>11332.9056</v>
      </c>
      <c r="R3095" s="43">
        <f t="shared" si="1453"/>
        <v>0</v>
      </c>
      <c r="S3095" s="24">
        <f t="shared" si="1454"/>
        <v>1000000</v>
      </c>
      <c r="T3095" s="25" t="str">
        <f t="shared" si="1455"/>
        <v>N</v>
      </c>
      <c r="U3095" s="44">
        <f t="shared" si="1456"/>
        <v>1</v>
      </c>
      <c r="V3095" s="45">
        <f t="shared" si="1457"/>
        <v>20000</v>
      </c>
      <c r="W3095" s="45">
        <f t="shared" si="1458"/>
        <v>65000</v>
      </c>
      <c r="X3095" s="28">
        <f t="shared" si="1459"/>
        <v>12221.405399040001</v>
      </c>
      <c r="Y3095" s="28">
        <f t="shared" si="1460"/>
        <v>0</v>
      </c>
      <c r="Z3095" s="45">
        <f t="shared" si="1461"/>
        <v>10925.689000960001</v>
      </c>
      <c r="AA3095" s="29" t="str">
        <f t="shared" si="1462"/>
        <v>N</v>
      </c>
      <c r="AB3095" s="46">
        <f t="shared" si="1463"/>
        <v>0</v>
      </c>
      <c r="AC3095" s="31">
        <f t="shared" si="1464"/>
        <v>0</v>
      </c>
      <c r="AD3095" s="31">
        <f t="shared" si="1465"/>
        <v>0</v>
      </c>
      <c r="AE3095" s="31">
        <f t="shared" si="1466"/>
        <v>0</v>
      </c>
      <c r="AF3095" s="47">
        <f t="shared" si="1467"/>
        <v>0</v>
      </c>
      <c r="AG3095" s="31">
        <f t="shared" si="1468"/>
        <v>0</v>
      </c>
      <c r="AH3095" s="48">
        <f t="shared" si="1469"/>
        <v>0</v>
      </c>
      <c r="AI3095" s="33">
        <f t="shared" si="1470"/>
        <v>0</v>
      </c>
      <c r="AJ3095" s="33">
        <f t="shared" si="1471"/>
        <v>0</v>
      </c>
      <c r="AK3095" s="33">
        <f t="shared" si="1472"/>
        <v>0</v>
      </c>
      <c r="AL3095" s="33">
        <f t="shared" si="1473"/>
        <v>0</v>
      </c>
      <c r="AM3095" s="34">
        <f t="shared" si="1474"/>
        <v>0</v>
      </c>
    </row>
    <row r="3096" spans="1:39" ht="15" customHeight="1" x14ac:dyDescent="0.3">
      <c r="A3096" s="166" t="s">
        <v>5530</v>
      </c>
      <c r="B3096" s="99">
        <v>9839</v>
      </c>
      <c r="C3096" s="99">
        <v>50807</v>
      </c>
      <c r="D3096" s="165">
        <v>45994</v>
      </c>
      <c r="E3096" s="165">
        <v>46098</v>
      </c>
      <c r="F3096" s="166">
        <v>4</v>
      </c>
      <c r="G3096" s="178">
        <v>0.87</v>
      </c>
      <c r="H3096" s="181">
        <v>0.5</v>
      </c>
      <c r="I3096" s="180">
        <v>6.8199999999999997E-2</v>
      </c>
      <c r="J3096" s="21">
        <f t="shared" si="1445"/>
        <v>3.13</v>
      </c>
      <c r="K3096" s="21" t="str">
        <f t="shared" si="1446"/>
        <v>Y</v>
      </c>
      <c r="L3096" s="37" t="str">
        <f t="shared" si="1447"/>
        <v>NA</v>
      </c>
      <c r="M3096" s="8" t="str">
        <f t="shared" si="1448"/>
        <v>Y</v>
      </c>
      <c r="N3096" s="42">
        <f t="shared" si="1449"/>
        <v>7</v>
      </c>
      <c r="O3096" s="43">
        <f t="shared" si="1450"/>
        <v>200000</v>
      </c>
      <c r="P3096" s="43" t="str">
        <f t="shared" si="1451"/>
        <v>NA</v>
      </c>
      <c r="Q3096" s="24">
        <f t="shared" si="1452"/>
        <v>10510.0198</v>
      </c>
      <c r="R3096" s="43">
        <f t="shared" si="1453"/>
        <v>0</v>
      </c>
      <c r="S3096" s="24">
        <f t="shared" si="1454"/>
        <v>1000000</v>
      </c>
      <c r="T3096" s="25" t="str">
        <f t="shared" si="1455"/>
        <v>Y</v>
      </c>
      <c r="U3096" s="44">
        <f t="shared" si="1456"/>
        <v>6</v>
      </c>
      <c r="V3096" s="45">
        <f t="shared" si="1457"/>
        <v>200000</v>
      </c>
      <c r="W3096" s="45">
        <f t="shared" si="1458"/>
        <v>1000000</v>
      </c>
      <c r="X3096" s="28">
        <f t="shared" si="1459"/>
        <v>11226.80315036</v>
      </c>
      <c r="Y3096" s="28">
        <f t="shared" si="1460"/>
        <v>0</v>
      </c>
      <c r="Z3096" s="45" t="str">
        <f t="shared" si="1461"/>
        <v>NA</v>
      </c>
      <c r="AA3096" s="29" t="str">
        <f t="shared" si="1462"/>
        <v>Y</v>
      </c>
      <c r="AB3096" s="46">
        <f t="shared" si="1463"/>
        <v>5</v>
      </c>
      <c r="AC3096" s="31">
        <f t="shared" si="1464"/>
        <v>200000</v>
      </c>
      <c r="AD3096" s="31">
        <f t="shared" si="1465"/>
        <v>1000000</v>
      </c>
      <c r="AE3096" s="31">
        <f t="shared" si="1466"/>
        <v>11992.471125214552</v>
      </c>
      <c r="AF3096" s="47">
        <f t="shared" si="1467"/>
        <v>0</v>
      </c>
      <c r="AG3096" s="31" t="str">
        <f t="shared" si="1468"/>
        <v>NA</v>
      </c>
      <c r="AH3096" s="48">
        <f t="shared" si="1469"/>
        <v>4</v>
      </c>
      <c r="AI3096" s="33">
        <f t="shared" si="1470"/>
        <v>20000</v>
      </c>
      <c r="AJ3096" s="33">
        <f t="shared" si="1471"/>
        <v>65000</v>
      </c>
      <c r="AK3096" s="33">
        <f t="shared" si="1472"/>
        <v>12810.357655954185</v>
      </c>
      <c r="AL3096" s="33">
        <f t="shared" si="1473"/>
        <v>0</v>
      </c>
      <c r="AM3096" s="34">
        <f t="shared" si="1474"/>
        <v>0</v>
      </c>
    </row>
    <row r="3097" spans="1:39" ht="15" customHeight="1" x14ac:dyDescent="0.3">
      <c r="A3097" s="166" t="s">
        <v>5531</v>
      </c>
      <c r="B3097" s="99">
        <v>21191</v>
      </c>
      <c r="C3097" s="99">
        <v>92002</v>
      </c>
      <c r="D3097" s="165">
        <v>44659</v>
      </c>
      <c r="E3097" s="165">
        <v>44977</v>
      </c>
      <c r="F3097" s="166">
        <v>4</v>
      </c>
      <c r="G3097" s="178">
        <v>2.76</v>
      </c>
      <c r="H3097" s="181">
        <v>0.75</v>
      </c>
      <c r="I3097" s="180">
        <v>7.5499999999999998E-2</v>
      </c>
      <c r="J3097" s="21">
        <f t="shared" si="1445"/>
        <v>1.2400000000000002</v>
      </c>
      <c r="K3097" s="21" t="str">
        <f t="shared" si="1446"/>
        <v>Y</v>
      </c>
      <c r="L3097" s="37" t="str">
        <f t="shared" si="1447"/>
        <v>NA</v>
      </c>
      <c r="M3097" s="8" t="str">
        <f t="shared" si="1448"/>
        <v>Y</v>
      </c>
      <c r="N3097" s="42">
        <f t="shared" si="1449"/>
        <v>2</v>
      </c>
      <c r="O3097" s="43">
        <f t="shared" si="1450"/>
        <v>200000</v>
      </c>
      <c r="P3097" s="43" t="str">
        <f t="shared" si="1451"/>
        <v>NA</v>
      </c>
      <c r="Q3097" s="24">
        <f t="shared" si="1452"/>
        <v>22790.920499999997</v>
      </c>
      <c r="R3097" s="43">
        <f t="shared" si="1453"/>
        <v>0</v>
      </c>
      <c r="S3097" s="24">
        <f t="shared" si="1454"/>
        <v>1000000</v>
      </c>
      <c r="T3097" s="25" t="str">
        <f t="shared" si="1455"/>
        <v>Y</v>
      </c>
      <c r="U3097" s="44">
        <f t="shared" si="1456"/>
        <v>1</v>
      </c>
      <c r="V3097" s="45">
        <f t="shared" si="1457"/>
        <v>200000</v>
      </c>
      <c r="W3097" s="45">
        <f t="shared" si="1458"/>
        <v>1000000</v>
      </c>
      <c r="X3097" s="28">
        <f t="shared" si="1459"/>
        <v>24511.634997749996</v>
      </c>
      <c r="Y3097" s="28">
        <f t="shared" si="1460"/>
        <v>0</v>
      </c>
      <c r="Z3097" s="45" t="str">
        <f t="shared" si="1461"/>
        <v>NA</v>
      </c>
      <c r="AA3097" s="29" t="str">
        <f t="shared" si="1462"/>
        <v>N</v>
      </c>
      <c r="AB3097" s="46">
        <f t="shared" si="1463"/>
        <v>0</v>
      </c>
      <c r="AC3097" s="31">
        <f t="shared" si="1464"/>
        <v>0</v>
      </c>
      <c r="AD3097" s="31">
        <f t="shared" si="1465"/>
        <v>0</v>
      </c>
      <c r="AE3097" s="31">
        <f t="shared" si="1466"/>
        <v>0</v>
      </c>
      <c r="AF3097" s="47">
        <f t="shared" si="1467"/>
        <v>0</v>
      </c>
      <c r="AG3097" s="31">
        <f t="shared" si="1468"/>
        <v>0</v>
      </c>
      <c r="AH3097" s="48">
        <f t="shared" si="1469"/>
        <v>0</v>
      </c>
      <c r="AI3097" s="33">
        <f t="shared" si="1470"/>
        <v>0</v>
      </c>
      <c r="AJ3097" s="33">
        <f t="shared" si="1471"/>
        <v>0</v>
      </c>
      <c r="AK3097" s="33">
        <f t="shared" si="1472"/>
        <v>0</v>
      </c>
      <c r="AL3097" s="33">
        <f t="shared" si="1473"/>
        <v>0</v>
      </c>
      <c r="AM3097" s="34">
        <f t="shared" si="1474"/>
        <v>0</v>
      </c>
    </row>
    <row r="3098" spans="1:39" ht="15" customHeight="1" x14ac:dyDescent="0.3">
      <c r="A3098" s="166" t="s">
        <v>5532</v>
      </c>
      <c r="B3098" s="99">
        <v>19410</v>
      </c>
      <c r="C3098" s="99">
        <v>38360</v>
      </c>
      <c r="D3098" s="165">
        <v>45244</v>
      </c>
      <c r="E3098" s="165">
        <v>45500</v>
      </c>
      <c r="F3098" s="166">
        <v>4</v>
      </c>
      <c r="G3098" s="178">
        <v>3.21</v>
      </c>
      <c r="H3098" s="181">
        <v>0.25</v>
      </c>
      <c r="I3098" s="180">
        <v>3.9600000000000003E-2</v>
      </c>
      <c r="J3098" s="21">
        <f t="shared" si="1445"/>
        <v>0.79</v>
      </c>
      <c r="K3098" s="21" t="str">
        <f t="shared" si="1446"/>
        <v>Y</v>
      </c>
      <c r="L3098" s="37" t="str">
        <f t="shared" si="1447"/>
        <v>NA</v>
      </c>
      <c r="M3098" s="8" t="str">
        <f t="shared" si="1448"/>
        <v>Y</v>
      </c>
      <c r="N3098" s="42">
        <f t="shared" si="1449"/>
        <v>4</v>
      </c>
      <c r="O3098" s="43">
        <f t="shared" si="1450"/>
        <v>200000</v>
      </c>
      <c r="P3098" s="43" t="str">
        <f t="shared" si="1451"/>
        <v>NA</v>
      </c>
      <c r="Q3098" s="24">
        <f t="shared" si="1452"/>
        <v>20178.636000000002</v>
      </c>
      <c r="R3098" s="43">
        <f t="shared" si="1453"/>
        <v>0</v>
      </c>
      <c r="S3098" s="24">
        <f t="shared" si="1454"/>
        <v>1000000</v>
      </c>
      <c r="T3098" s="25" t="str">
        <f t="shared" si="1455"/>
        <v>N</v>
      </c>
      <c r="U3098" s="44">
        <f t="shared" si="1456"/>
        <v>3</v>
      </c>
      <c r="V3098" s="45">
        <f t="shared" si="1457"/>
        <v>20000</v>
      </c>
      <c r="W3098" s="45">
        <f t="shared" si="1458"/>
        <v>65000</v>
      </c>
      <c r="X3098" s="28">
        <f t="shared" si="1459"/>
        <v>20000</v>
      </c>
      <c r="Y3098" s="28">
        <f t="shared" si="1460"/>
        <v>977.70998560000226</v>
      </c>
      <c r="Z3098" s="45">
        <f t="shared" si="1461"/>
        <v>0</v>
      </c>
      <c r="AA3098" s="29" t="str">
        <f t="shared" si="1462"/>
        <v>N</v>
      </c>
      <c r="AB3098" s="46">
        <f t="shared" si="1463"/>
        <v>2</v>
      </c>
      <c r="AC3098" s="31">
        <f t="shared" si="1464"/>
        <v>20000</v>
      </c>
      <c r="AD3098" s="31">
        <f t="shared" si="1465"/>
        <v>65000</v>
      </c>
      <c r="AE3098" s="31">
        <f t="shared" si="1466"/>
        <v>0</v>
      </c>
      <c r="AF3098" s="47">
        <f t="shared" si="1467"/>
        <v>21808.427301029766</v>
      </c>
      <c r="AG3098" s="31">
        <f t="shared" si="1468"/>
        <v>0</v>
      </c>
      <c r="AH3098" s="48">
        <f t="shared" si="1469"/>
        <v>1</v>
      </c>
      <c r="AI3098" s="33">
        <f t="shared" si="1470"/>
        <v>20000</v>
      </c>
      <c r="AJ3098" s="33">
        <f t="shared" si="1471"/>
        <v>65000</v>
      </c>
      <c r="AK3098" s="33">
        <f t="shared" si="1472"/>
        <v>0</v>
      </c>
      <c r="AL3098" s="33">
        <f t="shared" si="1473"/>
        <v>22672.041022150544</v>
      </c>
      <c r="AM3098" s="34">
        <f t="shared" si="1474"/>
        <v>45458.178308780312</v>
      </c>
    </row>
    <row r="3099" spans="1:39" ht="15" customHeight="1" x14ac:dyDescent="0.3">
      <c r="A3099" s="166" t="s">
        <v>5533</v>
      </c>
      <c r="B3099" s="99">
        <v>20130</v>
      </c>
      <c r="C3099" s="99">
        <v>89363</v>
      </c>
      <c r="D3099" s="165">
        <v>46127</v>
      </c>
      <c r="E3099" s="165">
        <v>46186</v>
      </c>
      <c r="F3099" s="166">
        <v>4</v>
      </c>
      <c r="G3099" s="178">
        <v>3.34</v>
      </c>
      <c r="H3099" s="181">
        <v>0.25</v>
      </c>
      <c r="I3099" s="180">
        <v>6.0100000000000001E-2</v>
      </c>
      <c r="J3099" s="21">
        <f t="shared" si="1445"/>
        <v>0.66000000000000014</v>
      </c>
      <c r="K3099" s="21" t="str">
        <f t="shared" si="1446"/>
        <v>Y</v>
      </c>
      <c r="L3099" s="37" t="str">
        <f t="shared" si="1447"/>
        <v>NA</v>
      </c>
      <c r="M3099" s="8" t="str">
        <f t="shared" si="1448"/>
        <v>Y</v>
      </c>
      <c r="N3099" s="42">
        <f t="shared" si="1449"/>
        <v>3</v>
      </c>
      <c r="O3099" s="43">
        <f t="shared" si="1450"/>
        <v>200000</v>
      </c>
      <c r="P3099" s="43" t="str">
        <f t="shared" si="1451"/>
        <v>NA</v>
      </c>
      <c r="Q3099" s="24">
        <f t="shared" si="1452"/>
        <v>21339.813000000002</v>
      </c>
      <c r="R3099" s="43">
        <f t="shared" si="1453"/>
        <v>0</v>
      </c>
      <c r="S3099" s="24">
        <f t="shared" si="1454"/>
        <v>1000000</v>
      </c>
      <c r="T3099" s="25" t="str">
        <f t="shared" si="1455"/>
        <v>N</v>
      </c>
      <c r="U3099" s="44">
        <f t="shared" si="1456"/>
        <v>2</v>
      </c>
      <c r="V3099" s="45">
        <f t="shared" si="1457"/>
        <v>20000</v>
      </c>
      <c r="W3099" s="45">
        <f t="shared" si="1458"/>
        <v>65000</v>
      </c>
      <c r="X3099" s="28">
        <f t="shared" si="1459"/>
        <v>0</v>
      </c>
      <c r="Y3099" s="28">
        <f t="shared" si="1460"/>
        <v>22622.335761300004</v>
      </c>
      <c r="Z3099" s="45">
        <f t="shared" si="1461"/>
        <v>0</v>
      </c>
      <c r="AA3099" s="29" t="str">
        <f t="shared" si="1462"/>
        <v>N</v>
      </c>
      <c r="AB3099" s="46">
        <f t="shared" si="1463"/>
        <v>1</v>
      </c>
      <c r="AC3099" s="31">
        <f t="shared" si="1464"/>
        <v>20000</v>
      </c>
      <c r="AD3099" s="31">
        <f t="shared" si="1465"/>
        <v>65000</v>
      </c>
      <c r="AE3099" s="31">
        <f t="shared" si="1466"/>
        <v>0</v>
      </c>
      <c r="AF3099" s="47">
        <f t="shared" si="1467"/>
        <v>23981.938140554135</v>
      </c>
      <c r="AG3099" s="31">
        <f t="shared" si="1468"/>
        <v>0</v>
      </c>
      <c r="AH3099" s="48">
        <f t="shared" si="1469"/>
        <v>0</v>
      </c>
      <c r="AI3099" s="33">
        <f t="shared" si="1470"/>
        <v>0</v>
      </c>
      <c r="AJ3099" s="33">
        <f t="shared" si="1471"/>
        <v>0</v>
      </c>
      <c r="AK3099" s="33">
        <f t="shared" si="1472"/>
        <v>0</v>
      </c>
      <c r="AL3099" s="33">
        <f t="shared" si="1473"/>
        <v>0</v>
      </c>
      <c r="AM3099" s="34">
        <f t="shared" si="1474"/>
        <v>46604.27390185414</v>
      </c>
    </row>
    <row r="3100" spans="1:39" ht="15" customHeight="1" x14ac:dyDescent="0.3">
      <c r="A3100" s="166" t="s">
        <v>5534</v>
      </c>
      <c r="B3100" s="99">
        <v>24466</v>
      </c>
      <c r="C3100" s="99">
        <v>100928</v>
      </c>
      <c r="D3100" s="165">
        <v>45417</v>
      </c>
      <c r="E3100" s="165">
        <v>45683</v>
      </c>
      <c r="F3100" s="166">
        <v>2</v>
      </c>
      <c r="G3100" s="178">
        <v>0.95</v>
      </c>
      <c r="H3100" s="181">
        <v>0.5</v>
      </c>
      <c r="I3100" s="180">
        <v>3.7499999999999999E-2</v>
      </c>
      <c r="J3100" s="21">
        <f t="shared" si="1445"/>
        <v>1.05</v>
      </c>
      <c r="K3100" s="21" t="str">
        <f t="shared" si="1446"/>
        <v>Y</v>
      </c>
      <c r="L3100" s="37" t="str">
        <f t="shared" si="1447"/>
        <v>NA</v>
      </c>
      <c r="M3100" s="8" t="str">
        <f t="shared" si="1448"/>
        <v>Y</v>
      </c>
      <c r="N3100" s="42">
        <f t="shared" si="1449"/>
        <v>3</v>
      </c>
      <c r="O3100" s="43">
        <f t="shared" si="1450"/>
        <v>200000</v>
      </c>
      <c r="P3100" s="43" t="str">
        <f t="shared" si="1451"/>
        <v>NA</v>
      </c>
      <c r="Q3100" s="24">
        <f t="shared" si="1452"/>
        <v>25383.475000000002</v>
      </c>
      <c r="R3100" s="43">
        <f t="shared" si="1453"/>
        <v>0</v>
      </c>
      <c r="S3100" s="24">
        <f t="shared" si="1454"/>
        <v>1000000</v>
      </c>
      <c r="T3100" s="25" t="str">
        <f t="shared" si="1455"/>
        <v>Y</v>
      </c>
      <c r="U3100" s="44">
        <f t="shared" si="1456"/>
        <v>2</v>
      </c>
      <c r="V3100" s="45">
        <f t="shared" si="1457"/>
        <v>200000</v>
      </c>
      <c r="W3100" s="45">
        <f t="shared" si="1458"/>
        <v>1000000</v>
      </c>
      <c r="X3100" s="28">
        <f t="shared" si="1459"/>
        <v>26335.355312500003</v>
      </c>
      <c r="Y3100" s="28">
        <f t="shared" si="1460"/>
        <v>0</v>
      </c>
      <c r="Z3100" s="45" t="str">
        <f t="shared" si="1461"/>
        <v>NA</v>
      </c>
      <c r="AA3100" s="29" t="str">
        <f t="shared" si="1462"/>
        <v>N</v>
      </c>
      <c r="AB3100" s="46">
        <f t="shared" si="1463"/>
        <v>1</v>
      </c>
      <c r="AC3100" s="31">
        <f t="shared" si="1464"/>
        <v>20000</v>
      </c>
      <c r="AD3100" s="31">
        <f t="shared" si="1465"/>
        <v>65000</v>
      </c>
      <c r="AE3100" s="31">
        <f t="shared" si="1466"/>
        <v>20000</v>
      </c>
      <c r="AF3100" s="47">
        <f t="shared" si="1467"/>
        <v>7322.9311367187547</v>
      </c>
      <c r="AG3100" s="31">
        <f t="shared" si="1468"/>
        <v>0</v>
      </c>
      <c r="AH3100" s="48">
        <f t="shared" si="1469"/>
        <v>0</v>
      </c>
      <c r="AI3100" s="33">
        <f t="shared" si="1470"/>
        <v>0</v>
      </c>
      <c r="AJ3100" s="33">
        <f t="shared" si="1471"/>
        <v>0</v>
      </c>
      <c r="AK3100" s="33">
        <f t="shared" si="1472"/>
        <v>0</v>
      </c>
      <c r="AL3100" s="33">
        <f t="shared" si="1473"/>
        <v>0</v>
      </c>
      <c r="AM3100" s="34">
        <f t="shared" si="1474"/>
        <v>7322.9311367187547</v>
      </c>
    </row>
    <row r="3101" spans="1:39" ht="15" customHeight="1" x14ac:dyDescent="0.3">
      <c r="A3101" s="166" t="s">
        <v>5535</v>
      </c>
      <c r="B3101" s="99">
        <v>9943</v>
      </c>
      <c r="C3101" s="99">
        <v>28052</v>
      </c>
      <c r="D3101" s="165">
        <v>45282</v>
      </c>
      <c r="E3101" s="165">
        <v>45364</v>
      </c>
      <c r="F3101" s="166">
        <v>4</v>
      </c>
      <c r="G3101" s="178">
        <v>3.93</v>
      </c>
      <c r="H3101" s="181">
        <v>0.25</v>
      </c>
      <c r="I3101" s="180">
        <v>5.0299999999999997E-2</v>
      </c>
      <c r="J3101" s="21">
        <f t="shared" si="1445"/>
        <v>6.999999999999984E-2</v>
      </c>
      <c r="K3101" s="21" t="str">
        <f t="shared" si="1446"/>
        <v>Y</v>
      </c>
      <c r="L3101" s="37" t="str">
        <f t="shared" si="1447"/>
        <v>NA</v>
      </c>
      <c r="M3101" s="8" t="str">
        <f t="shared" si="1448"/>
        <v>Y</v>
      </c>
      <c r="N3101" s="42">
        <f t="shared" si="1449"/>
        <v>1</v>
      </c>
      <c r="O3101" s="43">
        <f t="shared" si="1450"/>
        <v>200000</v>
      </c>
      <c r="P3101" s="43" t="str">
        <f t="shared" si="1451"/>
        <v>NA</v>
      </c>
      <c r="Q3101" s="24">
        <f t="shared" si="1452"/>
        <v>10443.132900000001</v>
      </c>
      <c r="R3101" s="43">
        <f t="shared" si="1453"/>
        <v>0</v>
      </c>
      <c r="S3101" s="24">
        <f t="shared" si="1454"/>
        <v>1000000</v>
      </c>
      <c r="T3101" s="25" t="str">
        <f t="shared" si="1455"/>
        <v>N</v>
      </c>
      <c r="U3101" s="44">
        <f t="shared" si="1456"/>
        <v>0</v>
      </c>
      <c r="V3101" s="45">
        <f t="shared" si="1457"/>
        <v>0</v>
      </c>
      <c r="W3101" s="45">
        <f t="shared" si="1458"/>
        <v>0</v>
      </c>
      <c r="X3101" s="28">
        <f t="shared" si="1459"/>
        <v>0</v>
      </c>
      <c r="Y3101" s="28">
        <f t="shared" si="1460"/>
        <v>0</v>
      </c>
      <c r="Z3101" s="45">
        <f t="shared" si="1461"/>
        <v>0</v>
      </c>
      <c r="AA3101" s="29" t="str">
        <f t="shared" si="1462"/>
        <v>N</v>
      </c>
      <c r="AB3101" s="46">
        <f t="shared" si="1463"/>
        <v>0</v>
      </c>
      <c r="AC3101" s="31">
        <f t="shared" si="1464"/>
        <v>0</v>
      </c>
      <c r="AD3101" s="31">
        <f t="shared" si="1465"/>
        <v>0</v>
      </c>
      <c r="AE3101" s="31">
        <f t="shared" si="1466"/>
        <v>0</v>
      </c>
      <c r="AF3101" s="47">
        <f t="shared" si="1467"/>
        <v>0</v>
      </c>
      <c r="AG3101" s="31">
        <f t="shared" si="1468"/>
        <v>0</v>
      </c>
      <c r="AH3101" s="48">
        <f t="shared" si="1469"/>
        <v>0</v>
      </c>
      <c r="AI3101" s="33">
        <f t="shared" si="1470"/>
        <v>0</v>
      </c>
      <c r="AJ3101" s="33">
        <f t="shared" si="1471"/>
        <v>0</v>
      </c>
      <c r="AK3101" s="33">
        <f t="shared" si="1472"/>
        <v>0</v>
      </c>
      <c r="AL3101" s="33">
        <f t="shared" si="1473"/>
        <v>0</v>
      </c>
      <c r="AM3101" s="34">
        <f t="shared" si="1474"/>
        <v>0</v>
      </c>
    </row>
    <row r="3102" spans="1:39" ht="15" customHeight="1" x14ac:dyDescent="0.3">
      <c r="A3102" s="166" t="s">
        <v>5536</v>
      </c>
      <c r="B3102" s="99">
        <v>13118</v>
      </c>
      <c r="C3102" s="99">
        <v>80495</v>
      </c>
      <c r="D3102" s="165">
        <v>45305</v>
      </c>
      <c r="E3102" s="165">
        <v>45603</v>
      </c>
      <c r="F3102" s="166">
        <v>2</v>
      </c>
      <c r="G3102" s="178">
        <v>0.79</v>
      </c>
      <c r="H3102" s="181">
        <v>0.75</v>
      </c>
      <c r="I3102" s="180">
        <v>4.2099999999999999E-2</v>
      </c>
      <c r="J3102" s="21">
        <f t="shared" si="1445"/>
        <v>1.21</v>
      </c>
      <c r="K3102" s="21" t="str">
        <f t="shared" si="1446"/>
        <v>Y</v>
      </c>
      <c r="L3102" s="37" t="str">
        <f t="shared" si="1447"/>
        <v>NA</v>
      </c>
      <c r="M3102" s="8" t="str">
        <f t="shared" si="1448"/>
        <v>Y</v>
      </c>
      <c r="N3102" s="42">
        <f t="shared" si="1449"/>
        <v>2</v>
      </c>
      <c r="O3102" s="43">
        <f t="shared" si="1450"/>
        <v>200000</v>
      </c>
      <c r="P3102" s="43" t="str">
        <f t="shared" si="1451"/>
        <v>NA</v>
      </c>
      <c r="Q3102" s="24">
        <f t="shared" si="1452"/>
        <v>13670.2678</v>
      </c>
      <c r="R3102" s="43">
        <f t="shared" si="1453"/>
        <v>0</v>
      </c>
      <c r="S3102" s="24">
        <f t="shared" si="1454"/>
        <v>1000000</v>
      </c>
      <c r="T3102" s="25" t="str">
        <f t="shared" si="1455"/>
        <v>Y</v>
      </c>
      <c r="U3102" s="44">
        <f t="shared" si="1456"/>
        <v>1</v>
      </c>
      <c r="V3102" s="45">
        <f t="shared" si="1457"/>
        <v>200000</v>
      </c>
      <c r="W3102" s="45">
        <f t="shared" si="1458"/>
        <v>1000000</v>
      </c>
      <c r="X3102" s="28">
        <f t="shared" si="1459"/>
        <v>14245.786074379999</v>
      </c>
      <c r="Y3102" s="28">
        <f t="shared" si="1460"/>
        <v>0</v>
      </c>
      <c r="Z3102" s="45" t="str">
        <f t="shared" si="1461"/>
        <v>NA</v>
      </c>
      <c r="AA3102" s="29" t="str">
        <f t="shared" si="1462"/>
        <v>N</v>
      </c>
      <c r="AB3102" s="46">
        <f t="shared" si="1463"/>
        <v>0</v>
      </c>
      <c r="AC3102" s="31">
        <f t="shared" si="1464"/>
        <v>0</v>
      </c>
      <c r="AD3102" s="31">
        <f t="shared" si="1465"/>
        <v>0</v>
      </c>
      <c r="AE3102" s="31">
        <f t="shared" si="1466"/>
        <v>0</v>
      </c>
      <c r="AF3102" s="47">
        <f t="shared" si="1467"/>
        <v>0</v>
      </c>
      <c r="AG3102" s="31">
        <f t="shared" si="1468"/>
        <v>0</v>
      </c>
      <c r="AH3102" s="48">
        <f t="shared" si="1469"/>
        <v>0</v>
      </c>
      <c r="AI3102" s="33">
        <f t="shared" si="1470"/>
        <v>0</v>
      </c>
      <c r="AJ3102" s="33">
        <f t="shared" si="1471"/>
        <v>0</v>
      </c>
      <c r="AK3102" s="33">
        <f t="shared" si="1472"/>
        <v>0</v>
      </c>
      <c r="AL3102" s="33">
        <f t="shared" si="1473"/>
        <v>0</v>
      </c>
      <c r="AM3102" s="34">
        <f t="shared" si="1474"/>
        <v>0</v>
      </c>
    </row>
    <row r="3103" spans="1:39" ht="15" customHeight="1" x14ac:dyDescent="0.3">
      <c r="A3103" s="166" t="s">
        <v>5537</v>
      </c>
      <c r="B3103" s="99">
        <v>6715</v>
      </c>
      <c r="C3103" s="99">
        <v>60578</v>
      </c>
      <c r="D3103" s="165">
        <v>46070</v>
      </c>
      <c r="E3103" s="165">
        <v>46268</v>
      </c>
      <c r="F3103" s="166">
        <v>2</v>
      </c>
      <c r="G3103" s="178">
        <v>1.1599999999999999</v>
      </c>
      <c r="H3103" s="181">
        <v>1</v>
      </c>
      <c r="I3103" s="180">
        <v>3.49E-2</v>
      </c>
      <c r="J3103" s="21">
        <f t="shared" si="1445"/>
        <v>0.84000000000000008</v>
      </c>
      <c r="K3103" s="21" t="str">
        <f t="shared" si="1446"/>
        <v>Y</v>
      </c>
      <c r="L3103" s="37" t="str">
        <f t="shared" si="1447"/>
        <v>NA</v>
      </c>
      <c r="M3103" s="8" t="str">
        <f t="shared" si="1448"/>
        <v>Y</v>
      </c>
      <c r="N3103" s="42">
        <f t="shared" si="1449"/>
        <v>1</v>
      </c>
      <c r="O3103" s="43">
        <f t="shared" si="1450"/>
        <v>200000</v>
      </c>
      <c r="P3103" s="43" t="str">
        <f t="shared" si="1451"/>
        <v>NA</v>
      </c>
      <c r="Q3103" s="24">
        <f t="shared" si="1452"/>
        <v>6949.3534999999993</v>
      </c>
      <c r="R3103" s="43">
        <f t="shared" si="1453"/>
        <v>0</v>
      </c>
      <c r="S3103" s="24">
        <f t="shared" si="1454"/>
        <v>1000000</v>
      </c>
      <c r="T3103" s="25" t="str">
        <f t="shared" si="1455"/>
        <v>N</v>
      </c>
      <c r="U3103" s="44">
        <f t="shared" si="1456"/>
        <v>0</v>
      </c>
      <c r="V3103" s="45">
        <f t="shared" si="1457"/>
        <v>0</v>
      </c>
      <c r="W3103" s="45">
        <f t="shared" si="1458"/>
        <v>0</v>
      </c>
      <c r="X3103" s="28">
        <f t="shared" si="1459"/>
        <v>0</v>
      </c>
      <c r="Y3103" s="28">
        <f t="shared" si="1460"/>
        <v>0</v>
      </c>
      <c r="Z3103" s="45">
        <f t="shared" si="1461"/>
        <v>0</v>
      </c>
      <c r="AA3103" s="29" t="str">
        <f t="shared" si="1462"/>
        <v>N</v>
      </c>
      <c r="AB3103" s="46">
        <f t="shared" si="1463"/>
        <v>0</v>
      </c>
      <c r="AC3103" s="31">
        <f t="shared" si="1464"/>
        <v>0</v>
      </c>
      <c r="AD3103" s="31">
        <f t="shared" si="1465"/>
        <v>0</v>
      </c>
      <c r="AE3103" s="31">
        <f t="shared" si="1466"/>
        <v>0</v>
      </c>
      <c r="AF3103" s="47">
        <f t="shared" si="1467"/>
        <v>0</v>
      </c>
      <c r="AG3103" s="31">
        <f t="shared" si="1468"/>
        <v>0</v>
      </c>
      <c r="AH3103" s="48">
        <f t="shared" si="1469"/>
        <v>0</v>
      </c>
      <c r="AI3103" s="33">
        <f t="shared" si="1470"/>
        <v>0</v>
      </c>
      <c r="AJ3103" s="33">
        <f t="shared" si="1471"/>
        <v>0</v>
      </c>
      <c r="AK3103" s="33">
        <f t="shared" si="1472"/>
        <v>0</v>
      </c>
      <c r="AL3103" s="33">
        <f t="shared" si="1473"/>
        <v>0</v>
      </c>
      <c r="AM3103" s="34">
        <f t="shared" si="1474"/>
        <v>0</v>
      </c>
    </row>
    <row r="3104" spans="1:39" ht="15" customHeight="1" x14ac:dyDescent="0.3">
      <c r="A3104" s="166" t="s">
        <v>5538</v>
      </c>
      <c r="B3104" s="99">
        <v>15923</v>
      </c>
      <c r="C3104" s="99">
        <v>36605</v>
      </c>
      <c r="D3104" s="165">
        <v>45011</v>
      </c>
      <c r="E3104" s="165">
        <v>45113</v>
      </c>
      <c r="F3104" s="166">
        <v>4</v>
      </c>
      <c r="G3104" s="178">
        <v>1.31</v>
      </c>
      <c r="H3104" s="181">
        <v>1</v>
      </c>
      <c r="I3104" s="180">
        <v>2.4E-2</v>
      </c>
      <c r="J3104" s="21">
        <f t="shared" si="1445"/>
        <v>2.69</v>
      </c>
      <c r="K3104" s="21" t="str">
        <f t="shared" si="1446"/>
        <v>Y</v>
      </c>
      <c r="L3104" s="37" t="str">
        <f t="shared" si="1447"/>
        <v>NA</v>
      </c>
      <c r="M3104" s="8" t="str">
        <f t="shared" si="1448"/>
        <v>Y</v>
      </c>
      <c r="N3104" s="42">
        <f t="shared" si="1449"/>
        <v>3</v>
      </c>
      <c r="O3104" s="43">
        <f t="shared" si="1450"/>
        <v>200000</v>
      </c>
      <c r="P3104" s="43" t="str">
        <f t="shared" si="1451"/>
        <v>NA</v>
      </c>
      <c r="Q3104" s="24">
        <f t="shared" si="1452"/>
        <v>16305.152</v>
      </c>
      <c r="R3104" s="43">
        <f t="shared" si="1453"/>
        <v>0</v>
      </c>
      <c r="S3104" s="24">
        <f t="shared" si="1454"/>
        <v>1000000</v>
      </c>
      <c r="T3104" s="25" t="str">
        <f t="shared" si="1455"/>
        <v>Y</v>
      </c>
      <c r="U3104" s="44">
        <f t="shared" si="1456"/>
        <v>2</v>
      </c>
      <c r="V3104" s="45">
        <f t="shared" si="1457"/>
        <v>200000</v>
      </c>
      <c r="W3104" s="45">
        <f t="shared" si="1458"/>
        <v>1000000</v>
      </c>
      <c r="X3104" s="28">
        <f t="shared" si="1459"/>
        <v>16696.475648</v>
      </c>
      <c r="Y3104" s="28">
        <f t="shared" si="1460"/>
        <v>0</v>
      </c>
      <c r="Z3104" s="45" t="str">
        <f t="shared" si="1461"/>
        <v>NA</v>
      </c>
      <c r="AA3104" s="29" t="str">
        <f t="shared" si="1462"/>
        <v>Y</v>
      </c>
      <c r="AB3104" s="46">
        <f t="shared" si="1463"/>
        <v>1</v>
      </c>
      <c r="AC3104" s="31">
        <f t="shared" si="1464"/>
        <v>200000</v>
      </c>
      <c r="AD3104" s="31">
        <f t="shared" si="1465"/>
        <v>1000000</v>
      </c>
      <c r="AE3104" s="31">
        <f t="shared" si="1466"/>
        <v>17097.191063552</v>
      </c>
      <c r="AF3104" s="47">
        <f t="shared" si="1467"/>
        <v>0</v>
      </c>
      <c r="AG3104" s="31" t="str">
        <f t="shared" si="1468"/>
        <v>NA</v>
      </c>
      <c r="AH3104" s="48">
        <f t="shared" si="1469"/>
        <v>0</v>
      </c>
      <c r="AI3104" s="33">
        <f t="shared" si="1470"/>
        <v>0</v>
      </c>
      <c r="AJ3104" s="33">
        <f t="shared" si="1471"/>
        <v>0</v>
      </c>
      <c r="AK3104" s="33">
        <f t="shared" si="1472"/>
        <v>0</v>
      </c>
      <c r="AL3104" s="33">
        <f t="shared" si="1473"/>
        <v>0</v>
      </c>
      <c r="AM3104" s="34">
        <f t="shared" si="1474"/>
        <v>0</v>
      </c>
    </row>
    <row r="3105" spans="1:39" ht="15" customHeight="1" x14ac:dyDescent="0.3">
      <c r="A3105" s="166" t="s">
        <v>5539</v>
      </c>
      <c r="B3105" s="99">
        <v>23314</v>
      </c>
      <c r="C3105" s="99">
        <v>82686</v>
      </c>
      <c r="D3105" s="165">
        <v>44887</v>
      </c>
      <c r="E3105" s="165">
        <v>45085</v>
      </c>
      <c r="F3105" s="166">
        <v>2</v>
      </c>
      <c r="G3105" s="178">
        <v>1.37</v>
      </c>
      <c r="H3105" s="181">
        <v>0.25</v>
      </c>
      <c r="I3105" s="180">
        <v>6.0199999999999997E-2</v>
      </c>
      <c r="J3105" s="21">
        <f t="shared" si="1445"/>
        <v>0.62999999999999989</v>
      </c>
      <c r="K3105" s="21" t="str">
        <f t="shared" si="1446"/>
        <v>Y</v>
      </c>
      <c r="L3105" s="37" t="str">
        <f t="shared" si="1447"/>
        <v>NA</v>
      </c>
      <c r="M3105" s="8" t="str">
        <f t="shared" si="1448"/>
        <v>Y</v>
      </c>
      <c r="N3105" s="42">
        <f t="shared" si="1449"/>
        <v>3</v>
      </c>
      <c r="O3105" s="43">
        <f t="shared" si="1450"/>
        <v>200000</v>
      </c>
      <c r="P3105" s="43" t="str">
        <f t="shared" si="1451"/>
        <v>NA</v>
      </c>
      <c r="Q3105" s="24">
        <f t="shared" si="1452"/>
        <v>24717.502800000002</v>
      </c>
      <c r="R3105" s="43">
        <f t="shared" si="1453"/>
        <v>0</v>
      </c>
      <c r="S3105" s="24">
        <f t="shared" si="1454"/>
        <v>1000000</v>
      </c>
      <c r="T3105" s="25" t="str">
        <f t="shared" si="1455"/>
        <v>N</v>
      </c>
      <c r="U3105" s="44">
        <f t="shared" si="1456"/>
        <v>2</v>
      </c>
      <c r="V3105" s="45">
        <f t="shared" si="1457"/>
        <v>20000</v>
      </c>
      <c r="W3105" s="45">
        <f t="shared" si="1458"/>
        <v>65000</v>
      </c>
      <c r="X3105" s="28">
        <f t="shared" si="1459"/>
        <v>0</v>
      </c>
      <c r="Y3105" s="28">
        <f t="shared" si="1460"/>
        <v>26205.496468560003</v>
      </c>
      <c r="Z3105" s="45">
        <f t="shared" si="1461"/>
        <v>0</v>
      </c>
      <c r="AA3105" s="29" t="str">
        <f t="shared" si="1462"/>
        <v>N</v>
      </c>
      <c r="AB3105" s="46">
        <f t="shared" si="1463"/>
        <v>1</v>
      </c>
      <c r="AC3105" s="31">
        <f t="shared" si="1464"/>
        <v>20000</v>
      </c>
      <c r="AD3105" s="31">
        <f t="shared" si="1465"/>
        <v>65000</v>
      </c>
      <c r="AE3105" s="31">
        <f t="shared" si="1466"/>
        <v>0</v>
      </c>
      <c r="AF3105" s="47">
        <f t="shared" si="1467"/>
        <v>27783.067355967316</v>
      </c>
      <c r="AG3105" s="31">
        <f t="shared" si="1468"/>
        <v>0</v>
      </c>
      <c r="AH3105" s="48">
        <f t="shared" si="1469"/>
        <v>0</v>
      </c>
      <c r="AI3105" s="33">
        <f t="shared" si="1470"/>
        <v>0</v>
      </c>
      <c r="AJ3105" s="33">
        <f t="shared" si="1471"/>
        <v>0</v>
      </c>
      <c r="AK3105" s="33">
        <f t="shared" si="1472"/>
        <v>0</v>
      </c>
      <c r="AL3105" s="33">
        <f t="shared" si="1473"/>
        <v>0</v>
      </c>
      <c r="AM3105" s="34">
        <f t="shared" si="1474"/>
        <v>53988.563824527315</v>
      </c>
    </row>
    <row r="3106" spans="1:39" ht="15" customHeight="1" x14ac:dyDescent="0.3">
      <c r="A3106" s="166" t="s">
        <v>5540</v>
      </c>
      <c r="B3106" s="99">
        <v>16856</v>
      </c>
      <c r="C3106" s="99">
        <v>29245</v>
      </c>
      <c r="D3106" s="165">
        <v>45462</v>
      </c>
      <c r="E3106" s="165">
        <v>45650</v>
      </c>
      <c r="F3106" s="166">
        <v>2</v>
      </c>
      <c r="G3106" s="178">
        <v>1.91</v>
      </c>
      <c r="H3106" s="181">
        <v>0.75</v>
      </c>
      <c r="I3106" s="180">
        <v>8.1299999999999997E-2</v>
      </c>
      <c r="J3106" s="21">
        <f t="shared" si="1445"/>
        <v>9.000000000000008E-2</v>
      </c>
      <c r="K3106" s="21" t="str">
        <f t="shared" si="1446"/>
        <v>Y</v>
      </c>
      <c r="L3106" s="37" t="str">
        <f t="shared" si="1447"/>
        <v>NA</v>
      </c>
      <c r="M3106" s="8" t="str">
        <f t="shared" si="1448"/>
        <v>Y</v>
      </c>
      <c r="N3106" s="42">
        <f t="shared" si="1449"/>
        <v>1</v>
      </c>
      <c r="O3106" s="43">
        <f t="shared" si="1450"/>
        <v>200000</v>
      </c>
      <c r="P3106" s="43" t="str">
        <f t="shared" si="1451"/>
        <v>NA</v>
      </c>
      <c r="Q3106" s="24">
        <f t="shared" si="1452"/>
        <v>18226.392799999998</v>
      </c>
      <c r="R3106" s="43">
        <f t="shared" si="1453"/>
        <v>0</v>
      </c>
      <c r="S3106" s="24">
        <f t="shared" si="1454"/>
        <v>1000000</v>
      </c>
      <c r="T3106" s="25" t="str">
        <f t="shared" si="1455"/>
        <v>N</v>
      </c>
      <c r="U3106" s="44">
        <f t="shared" si="1456"/>
        <v>0</v>
      </c>
      <c r="V3106" s="45">
        <f t="shared" si="1457"/>
        <v>0</v>
      </c>
      <c r="W3106" s="45">
        <f t="shared" si="1458"/>
        <v>0</v>
      </c>
      <c r="X3106" s="28">
        <f t="shared" si="1459"/>
        <v>0</v>
      </c>
      <c r="Y3106" s="28">
        <f t="shared" si="1460"/>
        <v>0</v>
      </c>
      <c r="Z3106" s="45">
        <f t="shared" si="1461"/>
        <v>0</v>
      </c>
      <c r="AA3106" s="29" t="str">
        <f t="shared" si="1462"/>
        <v>N</v>
      </c>
      <c r="AB3106" s="46">
        <f t="shared" si="1463"/>
        <v>0</v>
      </c>
      <c r="AC3106" s="31">
        <f t="shared" si="1464"/>
        <v>0</v>
      </c>
      <c r="AD3106" s="31">
        <f t="shared" si="1465"/>
        <v>0</v>
      </c>
      <c r="AE3106" s="31">
        <f t="shared" si="1466"/>
        <v>0</v>
      </c>
      <c r="AF3106" s="47">
        <f t="shared" si="1467"/>
        <v>0</v>
      </c>
      <c r="AG3106" s="31">
        <f t="shared" si="1468"/>
        <v>0</v>
      </c>
      <c r="AH3106" s="48">
        <f t="shared" si="1469"/>
        <v>0</v>
      </c>
      <c r="AI3106" s="33">
        <f t="shared" si="1470"/>
        <v>0</v>
      </c>
      <c r="AJ3106" s="33">
        <f t="shared" si="1471"/>
        <v>0</v>
      </c>
      <c r="AK3106" s="33">
        <f t="shared" si="1472"/>
        <v>0</v>
      </c>
      <c r="AL3106" s="33">
        <f t="shared" si="1473"/>
        <v>0</v>
      </c>
      <c r="AM3106" s="34">
        <f t="shared" si="1474"/>
        <v>0</v>
      </c>
    </row>
    <row r="3107" spans="1:39" ht="15" customHeight="1" x14ac:dyDescent="0.3">
      <c r="A3107" s="166" t="s">
        <v>5541</v>
      </c>
      <c r="B3107" s="99">
        <v>12423</v>
      </c>
      <c r="C3107" s="99">
        <v>40453</v>
      </c>
      <c r="D3107" s="165">
        <v>45887</v>
      </c>
      <c r="E3107" s="165">
        <v>45956</v>
      </c>
      <c r="F3107" s="166">
        <v>4</v>
      </c>
      <c r="G3107" s="178">
        <v>3.39</v>
      </c>
      <c r="H3107" s="181">
        <v>0.25</v>
      </c>
      <c r="I3107" s="180">
        <v>5.0500000000000003E-2</v>
      </c>
      <c r="J3107" s="21">
        <f t="shared" si="1445"/>
        <v>0.60999999999999988</v>
      </c>
      <c r="K3107" s="21" t="str">
        <f t="shared" si="1446"/>
        <v>Y</v>
      </c>
      <c r="L3107" s="37" t="str">
        <f t="shared" si="1447"/>
        <v>NA</v>
      </c>
      <c r="M3107" s="8" t="str">
        <f t="shared" si="1448"/>
        <v>Y</v>
      </c>
      <c r="N3107" s="42">
        <f t="shared" si="1449"/>
        <v>3</v>
      </c>
      <c r="O3107" s="43">
        <f t="shared" si="1450"/>
        <v>200000</v>
      </c>
      <c r="P3107" s="43" t="str">
        <f t="shared" si="1451"/>
        <v>NA</v>
      </c>
      <c r="Q3107" s="24">
        <f t="shared" si="1452"/>
        <v>13050.361499999999</v>
      </c>
      <c r="R3107" s="43">
        <f t="shared" si="1453"/>
        <v>0</v>
      </c>
      <c r="S3107" s="24">
        <f t="shared" si="1454"/>
        <v>1000000</v>
      </c>
      <c r="T3107" s="25" t="str">
        <f t="shared" si="1455"/>
        <v>N</v>
      </c>
      <c r="U3107" s="44">
        <f t="shared" si="1456"/>
        <v>2</v>
      </c>
      <c r="V3107" s="45">
        <f t="shared" si="1457"/>
        <v>20000</v>
      </c>
      <c r="W3107" s="45">
        <f t="shared" si="1458"/>
        <v>65000</v>
      </c>
      <c r="X3107" s="28">
        <f t="shared" si="1459"/>
        <v>13709.404755749998</v>
      </c>
      <c r="Y3107" s="28">
        <f t="shared" si="1460"/>
        <v>0</v>
      </c>
      <c r="Z3107" s="45">
        <f t="shared" si="1461"/>
        <v>0</v>
      </c>
      <c r="AA3107" s="29" t="str">
        <f t="shared" si="1462"/>
        <v>N</v>
      </c>
      <c r="AB3107" s="46">
        <f t="shared" si="1463"/>
        <v>1</v>
      </c>
      <c r="AC3107" s="31">
        <f t="shared" si="1464"/>
        <v>20000</v>
      </c>
      <c r="AD3107" s="31">
        <f t="shared" si="1465"/>
        <v>65000</v>
      </c>
      <c r="AE3107" s="31">
        <f t="shared" si="1466"/>
        <v>0</v>
      </c>
      <c r="AF3107" s="47">
        <f t="shared" si="1467"/>
        <v>14401.729695915372</v>
      </c>
      <c r="AG3107" s="31">
        <f t="shared" si="1468"/>
        <v>0</v>
      </c>
      <c r="AH3107" s="48">
        <f t="shared" si="1469"/>
        <v>0</v>
      </c>
      <c r="AI3107" s="33">
        <f t="shared" si="1470"/>
        <v>0</v>
      </c>
      <c r="AJ3107" s="33">
        <f t="shared" si="1471"/>
        <v>0</v>
      </c>
      <c r="AK3107" s="33">
        <f t="shared" si="1472"/>
        <v>0</v>
      </c>
      <c r="AL3107" s="33">
        <f t="shared" si="1473"/>
        <v>0</v>
      </c>
      <c r="AM3107" s="34">
        <f t="shared" si="1474"/>
        <v>14401.729695915372</v>
      </c>
    </row>
    <row r="3108" spans="1:39" ht="15" customHeight="1" x14ac:dyDescent="0.3">
      <c r="A3108" s="166" t="s">
        <v>5542</v>
      </c>
      <c r="B3108" s="99">
        <v>6236</v>
      </c>
      <c r="C3108" s="99">
        <v>60376</v>
      </c>
      <c r="D3108" s="165">
        <v>44410</v>
      </c>
      <c r="E3108" s="165">
        <v>44756</v>
      </c>
      <c r="F3108" s="166">
        <v>2</v>
      </c>
      <c r="G3108" s="178">
        <v>1.23</v>
      </c>
      <c r="H3108" s="181">
        <v>0.5</v>
      </c>
      <c r="I3108" s="180">
        <v>2.64E-2</v>
      </c>
      <c r="J3108" s="21">
        <f t="shared" si="1445"/>
        <v>0.77</v>
      </c>
      <c r="K3108" s="21" t="str">
        <f t="shared" si="1446"/>
        <v>Y</v>
      </c>
      <c r="L3108" s="37" t="str">
        <f t="shared" si="1447"/>
        <v>NA</v>
      </c>
      <c r="M3108" s="8" t="str">
        <f t="shared" si="1448"/>
        <v>Y</v>
      </c>
      <c r="N3108" s="42">
        <f t="shared" si="1449"/>
        <v>2</v>
      </c>
      <c r="O3108" s="43">
        <f t="shared" si="1450"/>
        <v>200000</v>
      </c>
      <c r="P3108" s="43" t="str">
        <f t="shared" si="1451"/>
        <v>NA</v>
      </c>
      <c r="Q3108" s="24">
        <f t="shared" si="1452"/>
        <v>6400.6304</v>
      </c>
      <c r="R3108" s="43">
        <f t="shared" si="1453"/>
        <v>0</v>
      </c>
      <c r="S3108" s="24">
        <f t="shared" si="1454"/>
        <v>1000000</v>
      </c>
      <c r="T3108" s="25" t="str">
        <f t="shared" si="1455"/>
        <v>N</v>
      </c>
      <c r="U3108" s="44">
        <f t="shared" si="1456"/>
        <v>1</v>
      </c>
      <c r="V3108" s="45">
        <f t="shared" si="1457"/>
        <v>20000</v>
      </c>
      <c r="W3108" s="45">
        <f t="shared" si="1458"/>
        <v>65000</v>
      </c>
      <c r="X3108" s="28">
        <f t="shared" si="1459"/>
        <v>4624</v>
      </c>
      <c r="Y3108" s="28">
        <f t="shared" si="1460"/>
        <v>1945.6070425600001</v>
      </c>
      <c r="Z3108" s="45">
        <f t="shared" si="1461"/>
        <v>0</v>
      </c>
      <c r="AA3108" s="29" t="str">
        <f t="shared" si="1462"/>
        <v>N</v>
      </c>
      <c r="AB3108" s="46">
        <f t="shared" si="1463"/>
        <v>0</v>
      </c>
      <c r="AC3108" s="31">
        <f t="shared" si="1464"/>
        <v>0</v>
      </c>
      <c r="AD3108" s="31">
        <f t="shared" si="1465"/>
        <v>0</v>
      </c>
      <c r="AE3108" s="31">
        <f t="shared" si="1466"/>
        <v>0</v>
      </c>
      <c r="AF3108" s="47">
        <f t="shared" si="1467"/>
        <v>0</v>
      </c>
      <c r="AG3108" s="31">
        <f t="shared" si="1468"/>
        <v>0</v>
      </c>
      <c r="AH3108" s="48">
        <f t="shared" si="1469"/>
        <v>0</v>
      </c>
      <c r="AI3108" s="33">
        <f t="shared" si="1470"/>
        <v>0</v>
      </c>
      <c r="AJ3108" s="33">
        <f t="shared" si="1471"/>
        <v>0</v>
      </c>
      <c r="AK3108" s="33">
        <f t="shared" si="1472"/>
        <v>0</v>
      </c>
      <c r="AL3108" s="33">
        <f t="shared" si="1473"/>
        <v>0</v>
      </c>
      <c r="AM3108" s="34">
        <f t="shared" si="1474"/>
        <v>1945.6070425600001</v>
      </c>
    </row>
    <row r="3109" spans="1:39" ht="15" customHeight="1" x14ac:dyDescent="0.3">
      <c r="A3109" s="166" t="s">
        <v>5543</v>
      </c>
      <c r="B3109" s="99">
        <v>19341</v>
      </c>
      <c r="C3109" s="99">
        <v>35067</v>
      </c>
      <c r="D3109" s="165">
        <v>45363</v>
      </c>
      <c r="E3109" s="165">
        <v>45579</v>
      </c>
      <c r="F3109" s="166">
        <v>2</v>
      </c>
      <c r="G3109" s="178">
        <v>1.94</v>
      </c>
      <c r="H3109" s="181">
        <v>0.75</v>
      </c>
      <c r="I3109" s="180">
        <v>6.7699999999999996E-2</v>
      </c>
      <c r="J3109" s="21">
        <f t="shared" si="1445"/>
        <v>6.0000000000000053E-2</v>
      </c>
      <c r="K3109" s="21" t="str">
        <f t="shared" si="1446"/>
        <v>Y</v>
      </c>
      <c r="L3109" s="37" t="str">
        <f t="shared" si="1447"/>
        <v>NA</v>
      </c>
      <c r="M3109" s="8" t="str">
        <f t="shared" si="1448"/>
        <v>Y</v>
      </c>
      <c r="N3109" s="42">
        <f t="shared" si="1449"/>
        <v>1</v>
      </c>
      <c r="O3109" s="43">
        <f t="shared" si="1450"/>
        <v>200000</v>
      </c>
      <c r="P3109" s="43" t="str">
        <f t="shared" si="1451"/>
        <v>NA</v>
      </c>
      <c r="Q3109" s="24">
        <f t="shared" si="1452"/>
        <v>20650.385700000003</v>
      </c>
      <c r="R3109" s="43">
        <f t="shared" si="1453"/>
        <v>0</v>
      </c>
      <c r="S3109" s="24">
        <f t="shared" si="1454"/>
        <v>1000000</v>
      </c>
      <c r="T3109" s="25" t="str">
        <f t="shared" si="1455"/>
        <v>N</v>
      </c>
      <c r="U3109" s="44">
        <f t="shared" si="1456"/>
        <v>0</v>
      </c>
      <c r="V3109" s="45">
        <f t="shared" si="1457"/>
        <v>0</v>
      </c>
      <c r="W3109" s="45">
        <f t="shared" si="1458"/>
        <v>0</v>
      </c>
      <c r="X3109" s="28">
        <f t="shared" si="1459"/>
        <v>0</v>
      </c>
      <c r="Y3109" s="28">
        <f t="shared" si="1460"/>
        <v>0</v>
      </c>
      <c r="Z3109" s="45">
        <f t="shared" si="1461"/>
        <v>0</v>
      </c>
      <c r="AA3109" s="29" t="str">
        <f t="shared" si="1462"/>
        <v>N</v>
      </c>
      <c r="AB3109" s="46">
        <f t="shared" si="1463"/>
        <v>0</v>
      </c>
      <c r="AC3109" s="31">
        <f t="shared" si="1464"/>
        <v>0</v>
      </c>
      <c r="AD3109" s="31">
        <f t="shared" si="1465"/>
        <v>0</v>
      </c>
      <c r="AE3109" s="31">
        <f t="shared" si="1466"/>
        <v>0</v>
      </c>
      <c r="AF3109" s="47">
        <f t="shared" si="1467"/>
        <v>0</v>
      </c>
      <c r="AG3109" s="31">
        <f t="shared" si="1468"/>
        <v>0</v>
      </c>
      <c r="AH3109" s="48">
        <f t="shared" si="1469"/>
        <v>0</v>
      </c>
      <c r="AI3109" s="33">
        <f t="shared" si="1470"/>
        <v>0</v>
      </c>
      <c r="AJ3109" s="33">
        <f t="shared" si="1471"/>
        <v>0</v>
      </c>
      <c r="AK3109" s="33">
        <f t="shared" si="1472"/>
        <v>0</v>
      </c>
      <c r="AL3109" s="33">
        <f t="shared" si="1473"/>
        <v>0</v>
      </c>
      <c r="AM3109" s="34">
        <f t="shared" si="1474"/>
        <v>0</v>
      </c>
    </row>
    <row r="3110" spans="1:39" ht="15" customHeight="1" x14ac:dyDescent="0.3">
      <c r="A3110" s="166" t="s">
        <v>5544</v>
      </c>
      <c r="B3110" s="99">
        <v>22498</v>
      </c>
      <c r="C3110" s="99">
        <v>63846</v>
      </c>
      <c r="D3110" s="165">
        <v>45571</v>
      </c>
      <c r="E3110" s="165">
        <v>45841</v>
      </c>
      <c r="F3110" s="166">
        <v>2</v>
      </c>
      <c r="G3110" s="178">
        <v>0.8</v>
      </c>
      <c r="H3110" s="181">
        <v>1</v>
      </c>
      <c r="I3110" s="180">
        <v>4.7300000000000002E-2</v>
      </c>
      <c r="J3110" s="21">
        <f t="shared" si="1445"/>
        <v>1.2</v>
      </c>
      <c r="K3110" s="21" t="str">
        <f t="shared" si="1446"/>
        <v>Y</v>
      </c>
      <c r="L3110" s="37" t="str">
        <f t="shared" si="1447"/>
        <v>NA</v>
      </c>
      <c r="M3110" s="8" t="str">
        <f t="shared" si="1448"/>
        <v>Y</v>
      </c>
      <c r="N3110" s="42">
        <f t="shared" si="1449"/>
        <v>2</v>
      </c>
      <c r="O3110" s="43">
        <f t="shared" si="1450"/>
        <v>200000</v>
      </c>
      <c r="P3110" s="43" t="str">
        <f t="shared" si="1451"/>
        <v>NA</v>
      </c>
      <c r="Q3110" s="24">
        <f t="shared" si="1452"/>
        <v>23562.155399999996</v>
      </c>
      <c r="R3110" s="43">
        <f t="shared" si="1453"/>
        <v>0</v>
      </c>
      <c r="S3110" s="24">
        <f t="shared" si="1454"/>
        <v>1000000</v>
      </c>
      <c r="T3110" s="25" t="str">
        <f t="shared" si="1455"/>
        <v>Y</v>
      </c>
      <c r="U3110" s="44">
        <f t="shared" si="1456"/>
        <v>1</v>
      </c>
      <c r="V3110" s="45">
        <f t="shared" si="1457"/>
        <v>200000</v>
      </c>
      <c r="W3110" s="45">
        <f t="shared" si="1458"/>
        <v>1000000</v>
      </c>
      <c r="X3110" s="28">
        <f t="shared" si="1459"/>
        <v>24676.645350419993</v>
      </c>
      <c r="Y3110" s="28">
        <f t="shared" si="1460"/>
        <v>0</v>
      </c>
      <c r="Z3110" s="45" t="str">
        <f t="shared" si="1461"/>
        <v>NA</v>
      </c>
      <c r="AA3110" s="29" t="str">
        <f t="shared" si="1462"/>
        <v>N</v>
      </c>
      <c r="AB3110" s="46">
        <f t="shared" si="1463"/>
        <v>0</v>
      </c>
      <c r="AC3110" s="31">
        <f t="shared" si="1464"/>
        <v>0</v>
      </c>
      <c r="AD3110" s="31">
        <f t="shared" si="1465"/>
        <v>0</v>
      </c>
      <c r="AE3110" s="31">
        <f t="shared" si="1466"/>
        <v>0</v>
      </c>
      <c r="AF3110" s="47">
        <f t="shared" si="1467"/>
        <v>0</v>
      </c>
      <c r="AG3110" s="31">
        <f t="shared" si="1468"/>
        <v>0</v>
      </c>
      <c r="AH3110" s="48">
        <f t="shared" si="1469"/>
        <v>0</v>
      </c>
      <c r="AI3110" s="33">
        <f t="shared" si="1470"/>
        <v>0</v>
      </c>
      <c r="AJ3110" s="33">
        <f t="shared" si="1471"/>
        <v>0</v>
      </c>
      <c r="AK3110" s="33">
        <f t="shared" si="1472"/>
        <v>0</v>
      </c>
      <c r="AL3110" s="33">
        <f t="shared" si="1473"/>
        <v>0</v>
      </c>
      <c r="AM3110" s="34">
        <f t="shared" si="1474"/>
        <v>0</v>
      </c>
    </row>
    <row r="3111" spans="1:39" ht="15" customHeight="1" x14ac:dyDescent="0.3">
      <c r="A3111" s="166" t="s">
        <v>5545</v>
      </c>
      <c r="B3111" s="99">
        <v>21479</v>
      </c>
      <c r="C3111" s="99">
        <v>100614</v>
      </c>
      <c r="D3111" s="165">
        <v>45347</v>
      </c>
      <c r="E3111" s="165">
        <v>45459</v>
      </c>
      <c r="F3111" s="166">
        <v>2</v>
      </c>
      <c r="G3111" s="178">
        <v>1.62</v>
      </c>
      <c r="H3111" s="181">
        <v>0.5</v>
      </c>
      <c r="I3111" s="180">
        <v>7.6100000000000001E-2</v>
      </c>
      <c r="J3111" s="21">
        <f t="shared" si="1445"/>
        <v>0.37999999999999989</v>
      </c>
      <c r="K3111" s="21" t="str">
        <f t="shared" si="1446"/>
        <v>Y</v>
      </c>
      <c r="L3111" s="37" t="str">
        <f t="shared" si="1447"/>
        <v>NA</v>
      </c>
      <c r="M3111" s="8" t="str">
        <f t="shared" si="1448"/>
        <v>Y</v>
      </c>
      <c r="N3111" s="42">
        <f t="shared" si="1449"/>
        <v>1</v>
      </c>
      <c r="O3111" s="43">
        <f t="shared" si="1450"/>
        <v>200000</v>
      </c>
      <c r="P3111" s="43" t="str">
        <f t="shared" si="1451"/>
        <v>NA</v>
      </c>
      <c r="Q3111" s="24">
        <f t="shared" si="1452"/>
        <v>23113.551900000002</v>
      </c>
      <c r="R3111" s="43">
        <f t="shared" si="1453"/>
        <v>0</v>
      </c>
      <c r="S3111" s="24">
        <f t="shared" si="1454"/>
        <v>1000000</v>
      </c>
      <c r="T3111" s="25" t="str">
        <f t="shared" si="1455"/>
        <v>N</v>
      </c>
      <c r="U3111" s="44">
        <f t="shared" si="1456"/>
        <v>0</v>
      </c>
      <c r="V3111" s="45">
        <f t="shared" si="1457"/>
        <v>0</v>
      </c>
      <c r="W3111" s="45">
        <f t="shared" si="1458"/>
        <v>0</v>
      </c>
      <c r="X3111" s="28">
        <f t="shared" si="1459"/>
        <v>0</v>
      </c>
      <c r="Y3111" s="28">
        <f t="shared" si="1460"/>
        <v>0</v>
      </c>
      <c r="Z3111" s="45">
        <f t="shared" si="1461"/>
        <v>0</v>
      </c>
      <c r="AA3111" s="29" t="str">
        <f t="shared" si="1462"/>
        <v>N</v>
      </c>
      <c r="AB3111" s="46">
        <f t="shared" si="1463"/>
        <v>0</v>
      </c>
      <c r="AC3111" s="31">
        <f t="shared" si="1464"/>
        <v>0</v>
      </c>
      <c r="AD3111" s="31">
        <f t="shared" si="1465"/>
        <v>0</v>
      </c>
      <c r="AE3111" s="31">
        <f t="shared" si="1466"/>
        <v>0</v>
      </c>
      <c r="AF3111" s="47">
        <f t="shared" si="1467"/>
        <v>0</v>
      </c>
      <c r="AG3111" s="31">
        <f t="shared" si="1468"/>
        <v>0</v>
      </c>
      <c r="AH3111" s="48">
        <f t="shared" si="1469"/>
        <v>0</v>
      </c>
      <c r="AI3111" s="33">
        <f t="shared" si="1470"/>
        <v>0</v>
      </c>
      <c r="AJ3111" s="33">
        <f t="shared" si="1471"/>
        <v>0</v>
      </c>
      <c r="AK3111" s="33">
        <f t="shared" si="1472"/>
        <v>0</v>
      </c>
      <c r="AL3111" s="33">
        <f t="shared" si="1473"/>
        <v>0</v>
      </c>
      <c r="AM3111" s="34">
        <f t="shared" si="1474"/>
        <v>0</v>
      </c>
    </row>
    <row r="3112" spans="1:39" ht="15" customHeight="1" x14ac:dyDescent="0.3">
      <c r="A3112" s="166" t="s">
        <v>5546</v>
      </c>
      <c r="B3112" s="99">
        <v>17163</v>
      </c>
      <c r="C3112" s="99">
        <v>99847</v>
      </c>
      <c r="D3112" s="165">
        <v>45994</v>
      </c>
      <c r="E3112" s="165">
        <v>46288</v>
      </c>
      <c r="F3112" s="166">
        <v>2</v>
      </c>
      <c r="G3112" s="178">
        <v>0.64</v>
      </c>
      <c r="H3112" s="181">
        <v>0.5</v>
      </c>
      <c r="I3112" s="180">
        <v>3.4099999999999998E-2</v>
      </c>
      <c r="J3112" s="21">
        <f t="shared" si="1445"/>
        <v>1.3599999999999999</v>
      </c>
      <c r="K3112" s="21" t="str">
        <f t="shared" si="1446"/>
        <v>Y</v>
      </c>
      <c r="L3112" s="37" t="str">
        <f t="shared" si="1447"/>
        <v>NA</v>
      </c>
      <c r="M3112" s="8" t="str">
        <f t="shared" si="1448"/>
        <v>Y</v>
      </c>
      <c r="N3112" s="42">
        <f t="shared" si="1449"/>
        <v>3</v>
      </c>
      <c r="O3112" s="43">
        <f t="shared" si="1450"/>
        <v>200000</v>
      </c>
      <c r="P3112" s="43" t="str">
        <f t="shared" si="1451"/>
        <v>NA</v>
      </c>
      <c r="Q3112" s="24">
        <f t="shared" si="1452"/>
        <v>17748.258300000001</v>
      </c>
      <c r="R3112" s="43">
        <f t="shared" si="1453"/>
        <v>0</v>
      </c>
      <c r="S3112" s="24">
        <f t="shared" si="1454"/>
        <v>1000000</v>
      </c>
      <c r="T3112" s="25" t="str">
        <f t="shared" si="1455"/>
        <v>Y</v>
      </c>
      <c r="U3112" s="44">
        <f t="shared" si="1456"/>
        <v>2</v>
      </c>
      <c r="V3112" s="45">
        <f t="shared" si="1457"/>
        <v>200000</v>
      </c>
      <c r="W3112" s="45">
        <f t="shared" si="1458"/>
        <v>1000000</v>
      </c>
      <c r="X3112" s="28">
        <f t="shared" si="1459"/>
        <v>18353.473908030002</v>
      </c>
      <c r="Y3112" s="28">
        <f t="shared" si="1460"/>
        <v>0</v>
      </c>
      <c r="Z3112" s="45" t="str">
        <f t="shared" si="1461"/>
        <v>NA</v>
      </c>
      <c r="AA3112" s="29" t="str">
        <f t="shared" si="1462"/>
        <v>N</v>
      </c>
      <c r="AB3112" s="46">
        <f t="shared" si="1463"/>
        <v>1</v>
      </c>
      <c r="AC3112" s="31">
        <f t="shared" si="1464"/>
        <v>20000</v>
      </c>
      <c r="AD3112" s="31">
        <f t="shared" si="1465"/>
        <v>65000</v>
      </c>
      <c r="AE3112" s="31">
        <f t="shared" si="1466"/>
        <v>18979.327368293827</v>
      </c>
      <c r="AF3112" s="47">
        <f t="shared" si="1467"/>
        <v>0</v>
      </c>
      <c r="AG3112" s="31">
        <f t="shared" si="1468"/>
        <v>0</v>
      </c>
      <c r="AH3112" s="48">
        <f t="shared" si="1469"/>
        <v>0</v>
      </c>
      <c r="AI3112" s="33">
        <f t="shared" si="1470"/>
        <v>0</v>
      </c>
      <c r="AJ3112" s="33">
        <f t="shared" si="1471"/>
        <v>0</v>
      </c>
      <c r="AK3112" s="33">
        <f t="shared" si="1472"/>
        <v>0</v>
      </c>
      <c r="AL3112" s="33">
        <f t="shared" si="1473"/>
        <v>0</v>
      </c>
      <c r="AM3112" s="34">
        <f t="shared" si="1474"/>
        <v>0</v>
      </c>
    </row>
    <row r="3113" spans="1:39" ht="15" customHeight="1" x14ac:dyDescent="0.3">
      <c r="A3113" s="166" t="s">
        <v>5547</v>
      </c>
      <c r="B3113" s="99">
        <v>19335</v>
      </c>
      <c r="C3113" s="99">
        <v>41356</v>
      </c>
      <c r="D3113" s="165">
        <v>45750</v>
      </c>
      <c r="E3113" s="165">
        <v>46010</v>
      </c>
      <c r="F3113" s="166">
        <v>4</v>
      </c>
      <c r="G3113" s="178">
        <v>3.73</v>
      </c>
      <c r="H3113" s="181">
        <v>1</v>
      </c>
      <c r="I3113" s="180">
        <v>1.8700000000000001E-2</v>
      </c>
      <c r="J3113" s="21">
        <f t="shared" si="1445"/>
        <v>0.27</v>
      </c>
      <c r="K3113" s="21" t="str">
        <f t="shared" si="1446"/>
        <v>Y</v>
      </c>
      <c r="L3113" s="37" t="str">
        <f t="shared" si="1447"/>
        <v>NA</v>
      </c>
      <c r="M3113" s="8" t="str">
        <f t="shared" si="1448"/>
        <v>Y</v>
      </c>
      <c r="N3113" s="42">
        <f t="shared" si="1449"/>
        <v>1</v>
      </c>
      <c r="O3113" s="43">
        <f t="shared" si="1450"/>
        <v>200000</v>
      </c>
      <c r="P3113" s="43" t="str">
        <f t="shared" si="1451"/>
        <v>NA</v>
      </c>
      <c r="Q3113" s="24">
        <f t="shared" si="1452"/>
        <v>19696.5645</v>
      </c>
      <c r="R3113" s="43">
        <f t="shared" si="1453"/>
        <v>0</v>
      </c>
      <c r="S3113" s="24">
        <f t="shared" si="1454"/>
        <v>1000000</v>
      </c>
      <c r="T3113" s="25" t="str">
        <f t="shared" si="1455"/>
        <v>N</v>
      </c>
      <c r="U3113" s="44">
        <f t="shared" si="1456"/>
        <v>0</v>
      </c>
      <c r="V3113" s="45">
        <f t="shared" si="1457"/>
        <v>0</v>
      </c>
      <c r="W3113" s="45">
        <f t="shared" si="1458"/>
        <v>0</v>
      </c>
      <c r="X3113" s="28">
        <f t="shared" si="1459"/>
        <v>0</v>
      </c>
      <c r="Y3113" s="28">
        <f t="shared" si="1460"/>
        <v>0</v>
      </c>
      <c r="Z3113" s="45">
        <f t="shared" si="1461"/>
        <v>0</v>
      </c>
      <c r="AA3113" s="29" t="str">
        <f t="shared" si="1462"/>
        <v>N</v>
      </c>
      <c r="AB3113" s="46">
        <f t="shared" si="1463"/>
        <v>0</v>
      </c>
      <c r="AC3113" s="31">
        <f t="shared" si="1464"/>
        <v>0</v>
      </c>
      <c r="AD3113" s="31">
        <f t="shared" si="1465"/>
        <v>0</v>
      </c>
      <c r="AE3113" s="31">
        <f t="shared" si="1466"/>
        <v>0</v>
      </c>
      <c r="AF3113" s="47">
        <f t="shared" si="1467"/>
        <v>0</v>
      </c>
      <c r="AG3113" s="31">
        <f t="shared" si="1468"/>
        <v>0</v>
      </c>
      <c r="AH3113" s="48">
        <f t="shared" si="1469"/>
        <v>0</v>
      </c>
      <c r="AI3113" s="33">
        <f t="shared" si="1470"/>
        <v>0</v>
      </c>
      <c r="AJ3113" s="33">
        <f t="shared" si="1471"/>
        <v>0</v>
      </c>
      <c r="AK3113" s="33">
        <f t="shared" si="1472"/>
        <v>0</v>
      </c>
      <c r="AL3113" s="33">
        <f t="shared" si="1473"/>
        <v>0</v>
      </c>
      <c r="AM3113" s="34">
        <f t="shared" si="1474"/>
        <v>0</v>
      </c>
    </row>
    <row r="3114" spans="1:39" ht="15" customHeight="1" x14ac:dyDescent="0.3">
      <c r="A3114" s="166" t="s">
        <v>5548</v>
      </c>
      <c r="B3114" s="99">
        <v>12725</v>
      </c>
      <c r="C3114" s="99">
        <v>73340</v>
      </c>
      <c r="D3114" s="165">
        <v>46037</v>
      </c>
      <c r="E3114" s="165">
        <v>46258</v>
      </c>
      <c r="F3114" s="166">
        <v>2</v>
      </c>
      <c r="G3114" s="178">
        <v>0.15</v>
      </c>
      <c r="H3114" s="181">
        <v>0.25</v>
      </c>
      <c r="I3114" s="180">
        <v>7.3700000000000002E-2</v>
      </c>
      <c r="J3114" s="21">
        <f t="shared" si="1445"/>
        <v>1.85</v>
      </c>
      <c r="K3114" s="21" t="str">
        <f t="shared" si="1446"/>
        <v>Y</v>
      </c>
      <c r="L3114" s="37" t="str">
        <f t="shared" si="1447"/>
        <v>NA</v>
      </c>
      <c r="M3114" s="8" t="str">
        <f t="shared" si="1448"/>
        <v>Y</v>
      </c>
      <c r="N3114" s="42">
        <f t="shared" si="1449"/>
        <v>8</v>
      </c>
      <c r="O3114" s="43">
        <f t="shared" si="1450"/>
        <v>200000</v>
      </c>
      <c r="P3114" s="43" t="str">
        <f t="shared" si="1451"/>
        <v>NA</v>
      </c>
      <c r="Q3114" s="24">
        <f t="shared" si="1452"/>
        <v>13662.8325</v>
      </c>
      <c r="R3114" s="43">
        <f t="shared" si="1453"/>
        <v>0</v>
      </c>
      <c r="S3114" s="24">
        <f t="shared" si="1454"/>
        <v>1000000</v>
      </c>
      <c r="T3114" s="25" t="str">
        <f t="shared" si="1455"/>
        <v>Y</v>
      </c>
      <c r="U3114" s="44">
        <f t="shared" si="1456"/>
        <v>7</v>
      </c>
      <c r="V3114" s="45">
        <f t="shared" si="1457"/>
        <v>200000</v>
      </c>
      <c r="W3114" s="45">
        <f t="shared" si="1458"/>
        <v>1000000</v>
      </c>
      <c r="X3114" s="28">
        <f t="shared" si="1459"/>
        <v>14669.783255250002</v>
      </c>
      <c r="Y3114" s="28">
        <f t="shared" si="1460"/>
        <v>0</v>
      </c>
      <c r="Z3114" s="45" t="str">
        <f t="shared" si="1461"/>
        <v>NA</v>
      </c>
      <c r="AA3114" s="29" t="str">
        <f t="shared" si="1462"/>
        <v>N</v>
      </c>
      <c r="AB3114" s="46">
        <f t="shared" si="1463"/>
        <v>6</v>
      </c>
      <c r="AC3114" s="31">
        <f t="shared" si="1464"/>
        <v>20000</v>
      </c>
      <c r="AD3114" s="31">
        <f t="shared" si="1465"/>
        <v>65000</v>
      </c>
      <c r="AE3114" s="31">
        <f t="shared" si="1466"/>
        <v>15750.946281161929</v>
      </c>
      <c r="AF3114" s="47">
        <f t="shared" si="1467"/>
        <v>0</v>
      </c>
      <c r="AG3114" s="31">
        <f t="shared" si="1468"/>
        <v>0</v>
      </c>
      <c r="AH3114" s="48">
        <f t="shared" si="1469"/>
        <v>5</v>
      </c>
      <c r="AI3114" s="33">
        <f t="shared" si="1470"/>
        <v>20000</v>
      </c>
      <c r="AJ3114" s="33">
        <f t="shared" si="1471"/>
        <v>65000</v>
      </c>
      <c r="AK3114" s="33">
        <f t="shared" si="1472"/>
        <v>0</v>
      </c>
      <c r="AL3114" s="33">
        <f t="shared" si="1473"/>
        <v>16911.791022083566</v>
      </c>
      <c r="AM3114" s="34">
        <f t="shared" si="1474"/>
        <v>16911.791022083566</v>
      </c>
    </row>
    <row r="3115" spans="1:39" ht="15" customHeight="1" x14ac:dyDescent="0.3">
      <c r="A3115" s="166" t="s">
        <v>5549</v>
      </c>
      <c r="B3115" s="99">
        <v>9508</v>
      </c>
      <c r="C3115" s="99">
        <v>24528</v>
      </c>
      <c r="D3115" s="165">
        <v>45617</v>
      </c>
      <c r="E3115" s="165">
        <v>45888</v>
      </c>
      <c r="F3115" s="166">
        <v>2</v>
      </c>
      <c r="G3115" s="178">
        <v>1.54</v>
      </c>
      <c r="H3115" s="181">
        <v>1</v>
      </c>
      <c r="I3115" s="180">
        <v>4.6399999999999997E-2</v>
      </c>
      <c r="J3115" s="21">
        <f t="shared" si="1445"/>
        <v>0.45999999999999996</v>
      </c>
      <c r="K3115" s="21" t="str">
        <f t="shared" si="1446"/>
        <v>Y</v>
      </c>
      <c r="L3115" s="37" t="str">
        <f t="shared" si="1447"/>
        <v>NA</v>
      </c>
      <c r="M3115" s="8" t="str">
        <f t="shared" si="1448"/>
        <v>Y</v>
      </c>
      <c r="N3115" s="42">
        <f t="shared" si="1449"/>
        <v>1</v>
      </c>
      <c r="O3115" s="43">
        <f t="shared" si="1450"/>
        <v>200000</v>
      </c>
      <c r="P3115" s="43" t="str">
        <f t="shared" si="1451"/>
        <v>NA</v>
      </c>
      <c r="Q3115" s="24">
        <f t="shared" si="1452"/>
        <v>9949.1712000000007</v>
      </c>
      <c r="R3115" s="43">
        <f t="shared" si="1453"/>
        <v>0</v>
      </c>
      <c r="S3115" s="24">
        <f t="shared" si="1454"/>
        <v>1000000</v>
      </c>
      <c r="T3115" s="25" t="str">
        <f t="shared" si="1455"/>
        <v>N</v>
      </c>
      <c r="U3115" s="44">
        <f t="shared" si="1456"/>
        <v>0</v>
      </c>
      <c r="V3115" s="45">
        <f t="shared" si="1457"/>
        <v>0</v>
      </c>
      <c r="W3115" s="45">
        <f t="shared" si="1458"/>
        <v>0</v>
      </c>
      <c r="X3115" s="28">
        <f t="shared" si="1459"/>
        <v>0</v>
      </c>
      <c r="Y3115" s="28">
        <f t="shared" si="1460"/>
        <v>0</v>
      </c>
      <c r="Z3115" s="45">
        <f t="shared" si="1461"/>
        <v>0</v>
      </c>
      <c r="AA3115" s="29" t="str">
        <f t="shared" si="1462"/>
        <v>N</v>
      </c>
      <c r="AB3115" s="46">
        <f t="shared" si="1463"/>
        <v>0</v>
      </c>
      <c r="AC3115" s="31">
        <f t="shared" si="1464"/>
        <v>0</v>
      </c>
      <c r="AD3115" s="31">
        <f t="shared" si="1465"/>
        <v>0</v>
      </c>
      <c r="AE3115" s="31">
        <f t="shared" si="1466"/>
        <v>0</v>
      </c>
      <c r="AF3115" s="47">
        <f t="shared" si="1467"/>
        <v>0</v>
      </c>
      <c r="AG3115" s="31">
        <f t="shared" si="1468"/>
        <v>0</v>
      </c>
      <c r="AH3115" s="48">
        <f t="shared" si="1469"/>
        <v>0</v>
      </c>
      <c r="AI3115" s="33">
        <f t="shared" si="1470"/>
        <v>0</v>
      </c>
      <c r="AJ3115" s="33">
        <f t="shared" si="1471"/>
        <v>0</v>
      </c>
      <c r="AK3115" s="33">
        <f t="shared" si="1472"/>
        <v>0</v>
      </c>
      <c r="AL3115" s="33">
        <f t="shared" si="1473"/>
        <v>0</v>
      </c>
      <c r="AM3115" s="34">
        <f t="shared" si="1474"/>
        <v>0</v>
      </c>
    </row>
    <row r="3116" spans="1:39" ht="15" customHeight="1" x14ac:dyDescent="0.3">
      <c r="A3116" s="166" t="s">
        <v>5550</v>
      </c>
      <c r="B3116" s="99">
        <v>5622</v>
      </c>
      <c r="C3116" s="99">
        <v>49166</v>
      </c>
      <c r="D3116" s="165">
        <v>45763</v>
      </c>
      <c r="E3116" s="165">
        <v>45869</v>
      </c>
      <c r="F3116" s="166">
        <v>4</v>
      </c>
      <c r="G3116" s="178">
        <v>0.53</v>
      </c>
      <c r="H3116" s="181">
        <v>0.75</v>
      </c>
      <c r="I3116" s="180">
        <v>3.1600000000000003E-2</v>
      </c>
      <c r="J3116" s="21">
        <f t="shared" si="1445"/>
        <v>3.4699999999999998</v>
      </c>
      <c r="K3116" s="21" t="str">
        <f t="shared" si="1446"/>
        <v>Y</v>
      </c>
      <c r="L3116" s="37" t="str">
        <f t="shared" si="1447"/>
        <v>NA</v>
      </c>
      <c r="M3116" s="8" t="str">
        <f t="shared" si="1448"/>
        <v>Y</v>
      </c>
      <c r="N3116" s="42">
        <f t="shared" si="1449"/>
        <v>5</v>
      </c>
      <c r="O3116" s="43">
        <f t="shared" si="1450"/>
        <v>200000</v>
      </c>
      <c r="P3116" s="43" t="str">
        <f t="shared" si="1451"/>
        <v>NA</v>
      </c>
      <c r="Q3116" s="24">
        <f t="shared" si="1452"/>
        <v>5799.6552000000001</v>
      </c>
      <c r="R3116" s="43">
        <f t="shared" si="1453"/>
        <v>0</v>
      </c>
      <c r="S3116" s="24">
        <f t="shared" si="1454"/>
        <v>1000000</v>
      </c>
      <c r="T3116" s="25" t="str">
        <f t="shared" si="1455"/>
        <v>Y</v>
      </c>
      <c r="U3116" s="44">
        <f t="shared" si="1456"/>
        <v>4</v>
      </c>
      <c r="V3116" s="45">
        <f t="shared" si="1457"/>
        <v>200000</v>
      </c>
      <c r="W3116" s="45">
        <f t="shared" si="1458"/>
        <v>1000000</v>
      </c>
      <c r="X3116" s="28">
        <f t="shared" si="1459"/>
        <v>5982.9243043200004</v>
      </c>
      <c r="Y3116" s="28">
        <f t="shared" si="1460"/>
        <v>0</v>
      </c>
      <c r="Z3116" s="45" t="str">
        <f t="shared" si="1461"/>
        <v>NA</v>
      </c>
      <c r="AA3116" s="29" t="str">
        <f t="shared" si="1462"/>
        <v>Y</v>
      </c>
      <c r="AB3116" s="46">
        <f t="shared" si="1463"/>
        <v>3</v>
      </c>
      <c r="AC3116" s="31">
        <f t="shared" si="1464"/>
        <v>200000</v>
      </c>
      <c r="AD3116" s="31">
        <f t="shared" si="1465"/>
        <v>1000000</v>
      </c>
      <c r="AE3116" s="31">
        <f t="shared" si="1466"/>
        <v>6171.9847123365125</v>
      </c>
      <c r="AF3116" s="47">
        <f t="shared" si="1467"/>
        <v>0</v>
      </c>
      <c r="AG3116" s="31" t="str">
        <f t="shared" si="1468"/>
        <v>NA</v>
      </c>
      <c r="AH3116" s="48">
        <f t="shared" si="1469"/>
        <v>2</v>
      </c>
      <c r="AI3116" s="33">
        <f t="shared" si="1470"/>
        <v>20000</v>
      </c>
      <c r="AJ3116" s="33">
        <f t="shared" si="1471"/>
        <v>65000</v>
      </c>
      <c r="AK3116" s="33">
        <f t="shared" si="1472"/>
        <v>6367.0194292463466</v>
      </c>
      <c r="AL3116" s="33">
        <f t="shared" si="1473"/>
        <v>0</v>
      </c>
      <c r="AM3116" s="34">
        <f t="shared" si="1474"/>
        <v>0</v>
      </c>
    </row>
    <row r="3117" spans="1:39" ht="15" customHeight="1" x14ac:dyDescent="0.3">
      <c r="A3117" s="166" t="s">
        <v>5551</v>
      </c>
      <c r="B3117" s="99">
        <v>12813</v>
      </c>
      <c r="C3117" s="99">
        <v>77840</v>
      </c>
      <c r="D3117" s="165">
        <v>44896</v>
      </c>
      <c r="E3117" s="165">
        <v>45244</v>
      </c>
      <c r="F3117" s="166">
        <v>4</v>
      </c>
      <c r="G3117" s="178">
        <v>0.34</v>
      </c>
      <c r="H3117" s="181">
        <v>1</v>
      </c>
      <c r="I3117" s="180">
        <v>5.6800000000000003E-2</v>
      </c>
      <c r="J3117" s="21">
        <f t="shared" si="1445"/>
        <v>3.66</v>
      </c>
      <c r="K3117" s="21" t="str">
        <f t="shared" si="1446"/>
        <v>Y</v>
      </c>
      <c r="L3117" s="37" t="str">
        <f t="shared" si="1447"/>
        <v>NA</v>
      </c>
      <c r="M3117" s="8" t="str">
        <f t="shared" si="1448"/>
        <v>Y</v>
      </c>
      <c r="N3117" s="42">
        <f t="shared" si="1449"/>
        <v>4</v>
      </c>
      <c r="O3117" s="43">
        <f t="shared" si="1450"/>
        <v>200000</v>
      </c>
      <c r="P3117" s="43" t="str">
        <f t="shared" si="1451"/>
        <v>NA</v>
      </c>
      <c r="Q3117" s="24">
        <f t="shared" si="1452"/>
        <v>13540.778399999999</v>
      </c>
      <c r="R3117" s="43">
        <f t="shared" si="1453"/>
        <v>0</v>
      </c>
      <c r="S3117" s="24">
        <f t="shared" si="1454"/>
        <v>1000000</v>
      </c>
      <c r="T3117" s="25" t="str">
        <f t="shared" si="1455"/>
        <v>Y</v>
      </c>
      <c r="U3117" s="44">
        <f t="shared" si="1456"/>
        <v>3</v>
      </c>
      <c r="V3117" s="45">
        <f t="shared" si="1457"/>
        <v>200000</v>
      </c>
      <c r="W3117" s="45">
        <f t="shared" si="1458"/>
        <v>1000000</v>
      </c>
      <c r="X3117" s="28">
        <f t="shared" si="1459"/>
        <v>14309.894613119999</v>
      </c>
      <c r="Y3117" s="28">
        <f t="shared" si="1460"/>
        <v>0</v>
      </c>
      <c r="Z3117" s="45" t="str">
        <f t="shared" si="1461"/>
        <v>NA</v>
      </c>
      <c r="AA3117" s="29" t="str">
        <f t="shared" si="1462"/>
        <v>Y</v>
      </c>
      <c r="AB3117" s="46">
        <f t="shared" si="1463"/>
        <v>2</v>
      </c>
      <c r="AC3117" s="31">
        <f t="shared" si="1464"/>
        <v>200000</v>
      </c>
      <c r="AD3117" s="31">
        <f t="shared" si="1465"/>
        <v>1000000</v>
      </c>
      <c r="AE3117" s="31">
        <f t="shared" si="1466"/>
        <v>15122.696627145215</v>
      </c>
      <c r="AF3117" s="47">
        <f t="shared" si="1467"/>
        <v>0</v>
      </c>
      <c r="AG3117" s="31" t="str">
        <f t="shared" si="1468"/>
        <v>NA</v>
      </c>
      <c r="AH3117" s="48">
        <f t="shared" si="1469"/>
        <v>1</v>
      </c>
      <c r="AI3117" s="33">
        <f t="shared" si="1470"/>
        <v>20000</v>
      </c>
      <c r="AJ3117" s="33">
        <f t="shared" si="1471"/>
        <v>65000</v>
      </c>
      <c r="AK3117" s="33">
        <f t="shared" si="1472"/>
        <v>15981.665795567062</v>
      </c>
      <c r="AL3117" s="33">
        <f t="shared" si="1473"/>
        <v>0</v>
      </c>
      <c r="AM3117" s="34">
        <f t="shared" si="1474"/>
        <v>0</v>
      </c>
    </row>
    <row r="3118" spans="1:39" ht="15" customHeight="1" x14ac:dyDescent="0.3">
      <c r="A3118" s="166" t="s">
        <v>5552</v>
      </c>
      <c r="B3118" s="99">
        <v>23843</v>
      </c>
      <c r="C3118" s="99">
        <v>65554</v>
      </c>
      <c r="D3118" s="165">
        <v>44733</v>
      </c>
      <c r="E3118" s="165">
        <v>44836</v>
      </c>
      <c r="F3118" s="166">
        <v>4</v>
      </c>
      <c r="G3118" s="178">
        <v>1.77</v>
      </c>
      <c r="H3118" s="181">
        <v>0.75</v>
      </c>
      <c r="I3118" s="180">
        <v>3.1800000000000002E-2</v>
      </c>
      <c r="J3118" s="21">
        <f t="shared" si="1445"/>
        <v>2.23</v>
      </c>
      <c r="K3118" s="21" t="str">
        <f t="shared" si="1446"/>
        <v>Y</v>
      </c>
      <c r="L3118" s="37" t="str">
        <f t="shared" si="1447"/>
        <v>NA</v>
      </c>
      <c r="M3118" s="8" t="str">
        <f t="shared" si="1448"/>
        <v>Y</v>
      </c>
      <c r="N3118" s="42">
        <f t="shared" si="1449"/>
        <v>3</v>
      </c>
      <c r="O3118" s="43">
        <f t="shared" si="1450"/>
        <v>200000</v>
      </c>
      <c r="P3118" s="43" t="str">
        <f t="shared" si="1451"/>
        <v>NA</v>
      </c>
      <c r="Q3118" s="24">
        <f t="shared" si="1452"/>
        <v>24601.207400000003</v>
      </c>
      <c r="R3118" s="43">
        <f t="shared" si="1453"/>
        <v>0</v>
      </c>
      <c r="S3118" s="24">
        <f t="shared" si="1454"/>
        <v>1000000</v>
      </c>
      <c r="T3118" s="25" t="str">
        <f t="shared" si="1455"/>
        <v>Y</v>
      </c>
      <c r="U3118" s="44">
        <f t="shared" si="1456"/>
        <v>2</v>
      </c>
      <c r="V3118" s="45">
        <f t="shared" si="1457"/>
        <v>200000</v>
      </c>
      <c r="W3118" s="45">
        <f t="shared" si="1458"/>
        <v>1000000</v>
      </c>
      <c r="X3118" s="28">
        <f t="shared" si="1459"/>
        <v>25383.525795320005</v>
      </c>
      <c r="Y3118" s="28">
        <f t="shared" si="1460"/>
        <v>0</v>
      </c>
      <c r="Z3118" s="45" t="str">
        <f t="shared" si="1461"/>
        <v>NA</v>
      </c>
      <c r="AA3118" s="29" t="str">
        <f t="shared" si="1462"/>
        <v>Y</v>
      </c>
      <c r="AB3118" s="46">
        <f t="shared" si="1463"/>
        <v>1</v>
      </c>
      <c r="AC3118" s="31">
        <f t="shared" si="1464"/>
        <v>200000</v>
      </c>
      <c r="AD3118" s="31">
        <f t="shared" si="1465"/>
        <v>1000000</v>
      </c>
      <c r="AE3118" s="31">
        <f t="shared" si="1466"/>
        <v>26190.721915611182</v>
      </c>
      <c r="AF3118" s="47">
        <f t="shared" si="1467"/>
        <v>0</v>
      </c>
      <c r="AG3118" s="31" t="str">
        <f t="shared" si="1468"/>
        <v>NA</v>
      </c>
      <c r="AH3118" s="48">
        <f t="shared" si="1469"/>
        <v>0</v>
      </c>
      <c r="AI3118" s="33">
        <f t="shared" si="1470"/>
        <v>0</v>
      </c>
      <c r="AJ3118" s="33">
        <f t="shared" si="1471"/>
        <v>0</v>
      </c>
      <c r="AK3118" s="33">
        <f t="shared" si="1472"/>
        <v>0</v>
      </c>
      <c r="AL3118" s="33">
        <f t="shared" si="1473"/>
        <v>0</v>
      </c>
      <c r="AM3118" s="34">
        <f t="shared" si="1474"/>
        <v>0</v>
      </c>
    </row>
    <row r="3119" spans="1:39" ht="15" customHeight="1" x14ac:dyDescent="0.3">
      <c r="A3119" s="166" t="s">
        <v>5553</v>
      </c>
      <c r="B3119" s="99">
        <v>7805</v>
      </c>
      <c r="C3119" s="99">
        <v>86419</v>
      </c>
      <c r="D3119" s="165">
        <v>45466</v>
      </c>
      <c r="E3119" s="165">
        <v>45530</v>
      </c>
      <c r="F3119" s="166">
        <v>2</v>
      </c>
      <c r="G3119" s="178">
        <v>0.84</v>
      </c>
      <c r="H3119" s="181">
        <v>1</v>
      </c>
      <c r="I3119" s="180">
        <v>1.7999999999999999E-2</v>
      </c>
      <c r="J3119" s="21">
        <f t="shared" si="1445"/>
        <v>1.1600000000000001</v>
      </c>
      <c r="K3119" s="21" t="str">
        <f t="shared" si="1446"/>
        <v>Y</v>
      </c>
      <c r="L3119" s="37" t="str">
        <f t="shared" si="1447"/>
        <v>NA</v>
      </c>
      <c r="M3119" s="8" t="str">
        <f t="shared" si="1448"/>
        <v>Y</v>
      </c>
      <c r="N3119" s="42">
        <f t="shared" si="1449"/>
        <v>2</v>
      </c>
      <c r="O3119" s="43">
        <f t="shared" si="1450"/>
        <v>200000</v>
      </c>
      <c r="P3119" s="43" t="str">
        <f t="shared" si="1451"/>
        <v>NA</v>
      </c>
      <c r="Q3119" s="24">
        <f t="shared" si="1452"/>
        <v>7945.49</v>
      </c>
      <c r="R3119" s="43">
        <f t="shared" si="1453"/>
        <v>0</v>
      </c>
      <c r="S3119" s="24">
        <f t="shared" si="1454"/>
        <v>1000000</v>
      </c>
      <c r="T3119" s="25" t="str">
        <f t="shared" si="1455"/>
        <v>Y</v>
      </c>
      <c r="U3119" s="44">
        <f t="shared" si="1456"/>
        <v>1</v>
      </c>
      <c r="V3119" s="45">
        <f t="shared" si="1457"/>
        <v>200000</v>
      </c>
      <c r="W3119" s="45">
        <f t="shared" si="1458"/>
        <v>1000000</v>
      </c>
      <c r="X3119" s="28">
        <f t="shared" si="1459"/>
        <v>8088.50882</v>
      </c>
      <c r="Y3119" s="28">
        <f t="shared" si="1460"/>
        <v>0</v>
      </c>
      <c r="Z3119" s="45" t="str">
        <f t="shared" si="1461"/>
        <v>NA</v>
      </c>
      <c r="AA3119" s="29" t="str">
        <f t="shared" si="1462"/>
        <v>N</v>
      </c>
      <c r="AB3119" s="46">
        <f t="shared" si="1463"/>
        <v>0</v>
      </c>
      <c r="AC3119" s="31">
        <f t="shared" si="1464"/>
        <v>0</v>
      </c>
      <c r="AD3119" s="31">
        <f t="shared" si="1465"/>
        <v>0</v>
      </c>
      <c r="AE3119" s="31">
        <f t="shared" si="1466"/>
        <v>0</v>
      </c>
      <c r="AF3119" s="47">
        <f t="shared" si="1467"/>
        <v>0</v>
      </c>
      <c r="AG3119" s="31">
        <f t="shared" si="1468"/>
        <v>0</v>
      </c>
      <c r="AH3119" s="48">
        <f t="shared" si="1469"/>
        <v>0</v>
      </c>
      <c r="AI3119" s="33">
        <f t="shared" si="1470"/>
        <v>0</v>
      </c>
      <c r="AJ3119" s="33">
        <f t="shared" si="1471"/>
        <v>0</v>
      </c>
      <c r="AK3119" s="33">
        <f t="shared" si="1472"/>
        <v>0</v>
      </c>
      <c r="AL3119" s="33">
        <f t="shared" si="1473"/>
        <v>0</v>
      </c>
      <c r="AM3119" s="34">
        <f t="shared" si="1474"/>
        <v>0</v>
      </c>
    </row>
    <row r="3120" spans="1:39" ht="15" customHeight="1" x14ac:dyDescent="0.3">
      <c r="A3120" s="166" t="s">
        <v>5554</v>
      </c>
      <c r="B3120" s="99">
        <v>13311</v>
      </c>
      <c r="C3120" s="99">
        <v>25439</v>
      </c>
      <c r="D3120" s="165">
        <v>45473</v>
      </c>
      <c r="E3120" s="165">
        <v>45537</v>
      </c>
      <c r="F3120" s="166">
        <v>4</v>
      </c>
      <c r="G3120" s="178">
        <v>1.04</v>
      </c>
      <c r="H3120" s="181">
        <v>0.25</v>
      </c>
      <c r="I3120" s="180">
        <v>6.9000000000000006E-2</v>
      </c>
      <c r="J3120" s="21">
        <f t="shared" si="1445"/>
        <v>2.96</v>
      </c>
      <c r="K3120" s="21" t="str">
        <f t="shared" si="1446"/>
        <v>Y</v>
      </c>
      <c r="L3120" s="37" t="str">
        <f t="shared" si="1447"/>
        <v>NA</v>
      </c>
      <c r="M3120" s="8" t="str">
        <f t="shared" si="1448"/>
        <v>Y</v>
      </c>
      <c r="N3120" s="42">
        <f t="shared" si="1449"/>
        <v>12</v>
      </c>
      <c r="O3120" s="43">
        <f t="shared" si="1450"/>
        <v>200000</v>
      </c>
      <c r="P3120" s="43" t="str">
        <f t="shared" si="1451"/>
        <v>NA</v>
      </c>
      <c r="Q3120" s="24">
        <f t="shared" si="1452"/>
        <v>14229.458999999999</v>
      </c>
      <c r="R3120" s="43">
        <f t="shared" si="1453"/>
        <v>0</v>
      </c>
      <c r="S3120" s="24">
        <f t="shared" si="1454"/>
        <v>1000000</v>
      </c>
      <c r="T3120" s="25" t="str">
        <f t="shared" si="1455"/>
        <v>Y</v>
      </c>
      <c r="U3120" s="44">
        <f t="shared" si="1456"/>
        <v>11</v>
      </c>
      <c r="V3120" s="45">
        <f t="shared" si="1457"/>
        <v>200000</v>
      </c>
      <c r="W3120" s="45">
        <f t="shared" si="1458"/>
        <v>1000000</v>
      </c>
      <c r="X3120" s="28">
        <f t="shared" si="1459"/>
        <v>15211.291670999999</v>
      </c>
      <c r="Y3120" s="28">
        <f t="shared" si="1460"/>
        <v>0</v>
      </c>
      <c r="Z3120" s="45" t="str">
        <f t="shared" si="1461"/>
        <v>NA</v>
      </c>
      <c r="AA3120" s="29" t="str">
        <f t="shared" si="1462"/>
        <v>Y</v>
      </c>
      <c r="AB3120" s="46">
        <f t="shared" si="1463"/>
        <v>10</v>
      </c>
      <c r="AC3120" s="31">
        <f t="shared" si="1464"/>
        <v>200000</v>
      </c>
      <c r="AD3120" s="31">
        <f t="shared" si="1465"/>
        <v>1000000</v>
      </c>
      <c r="AE3120" s="31">
        <f t="shared" si="1466"/>
        <v>16260.870796298997</v>
      </c>
      <c r="AF3120" s="47">
        <f t="shared" si="1467"/>
        <v>0</v>
      </c>
      <c r="AG3120" s="31" t="str">
        <f t="shared" si="1468"/>
        <v>NA</v>
      </c>
      <c r="AH3120" s="48">
        <f t="shared" si="1469"/>
        <v>9</v>
      </c>
      <c r="AI3120" s="33">
        <f t="shared" si="1470"/>
        <v>20000</v>
      </c>
      <c r="AJ3120" s="33">
        <f t="shared" si="1471"/>
        <v>65000</v>
      </c>
      <c r="AK3120" s="33">
        <f t="shared" si="1472"/>
        <v>17382.870881243627</v>
      </c>
      <c r="AL3120" s="33">
        <f t="shared" si="1473"/>
        <v>0</v>
      </c>
      <c r="AM3120" s="34">
        <f t="shared" si="1474"/>
        <v>0</v>
      </c>
    </row>
    <row r="3121" spans="1:39" ht="15" customHeight="1" x14ac:dyDescent="0.3">
      <c r="A3121" s="166" t="s">
        <v>5555</v>
      </c>
      <c r="B3121" s="99">
        <v>6452</v>
      </c>
      <c r="C3121" s="99">
        <v>62628</v>
      </c>
      <c r="D3121" s="165">
        <v>45086</v>
      </c>
      <c r="E3121" s="165">
        <v>45289</v>
      </c>
      <c r="F3121" s="166">
        <v>2</v>
      </c>
      <c r="G3121" s="178">
        <v>1.68</v>
      </c>
      <c r="H3121" s="181">
        <v>1</v>
      </c>
      <c r="I3121" s="180">
        <v>8.3699999999999997E-2</v>
      </c>
      <c r="J3121" s="21">
        <f t="shared" si="1445"/>
        <v>0.32000000000000006</v>
      </c>
      <c r="K3121" s="21" t="str">
        <f t="shared" si="1446"/>
        <v>Y</v>
      </c>
      <c r="L3121" s="37" t="str">
        <f t="shared" si="1447"/>
        <v>NA</v>
      </c>
      <c r="M3121" s="8" t="str">
        <f t="shared" si="1448"/>
        <v>Y</v>
      </c>
      <c r="N3121" s="42">
        <f t="shared" si="1449"/>
        <v>1</v>
      </c>
      <c r="O3121" s="43">
        <f t="shared" si="1450"/>
        <v>200000</v>
      </c>
      <c r="P3121" s="43" t="str">
        <f t="shared" si="1451"/>
        <v>NA</v>
      </c>
      <c r="Q3121" s="24">
        <f t="shared" si="1452"/>
        <v>6992.0323999999991</v>
      </c>
      <c r="R3121" s="43">
        <f t="shared" si="1453"/>
        <v>0</v>
      </c>
      <c r="S3121" s="24">
        <f t="shared" si="1454"/>
        <v>1000000</v>
      </c>
      <c r="T3121" s="25" t="str">
        <f t="shared" si="1455"/>
        <v>N</v>
      </c>
      <c r="U3121" s="44">
        <f t="shared" si="1456"/>
        <v>0</v>
      </c>
      <c r="V3121" s="45">
        <f t="shared" si="1457"/>
        <v>0</v>
      </c>
      <c r="W3121" s="45">
        <f t="shared" si="1458"/>
        <v>0</v>
      </c>
      <c r="X3121" s="28">
        <f t="shared" si="1459"/>
        <v>0</v>
      </c>
      <c r="Y3121" s="28">
        <f t="shared" si="1460"/>
        <v>0</v>
      </c>
      <c r="Z3121" s="45">
        <f t="shared" si="1461"/>
        <v>0</v>
      </c>
      <c r="AA3121" s="29" t="str">
        <f t="shared" si="1462"/>
        <v>N</v>
      </c>
      <c r="AB3121" s="46">
        <f t="shared" si="1463"/>
        <v>0</v>
      </c>
      <c r="AC3121" s="31">
        <f t="shared" si="1464"/>
        <v>0</v>
      </c>
      <c r="AD3121" s="31">
        <f t="shared" si="1465"/>
        <v>0</v>
      </c>
      <c r="AE3121" s="31">
        <f t="shared" si="1466"/>
        <v>0</v>
      </c>
      <c r="AF3121" s="47">
        <f t="shared" si="1467"/>
        <v>0</v>
      </c>
      <c r="AG3121" s="31">
        <f t="shared" si="1468"/>
        <v>0</v>
      </c>
      <c r="AH3121" s="48">
        <f t="shared" si="1469"/>
        <v>0</v>
      </c>
      <c r="AI3121" s="33">
        <f t="shared" si="1470"/>
        <v>0</v>
      </c>
      <c r="AJ3121" s="33">
        <f t="shared" si="1471"/>
        <v>0</v>
      </c>
      <c r="AK3121" s="33">
        <f t="shared" si="1472"/>
        <v>0</v>
      </c>
      <c r="AL3121" s="33">
        <f t="shared" si="1473"/>
        <v>0</v>
      </c>
      <c r="AM3121" s="34">
        <f t="shared" si="1474"/>
        <v>0</v>
      </c>
    </row>
    <row r="3122" spans="1:39" ht="15" customHeight="1" x14ac:dyDescent="0.3">
      <c r="A3122" s="166" t="s">
        <v>5556</v>
      </c>
      <c r="B3122" s="99">
        <v>9418</v>
      </c>
      <c r="C3122" s="99">
        <v>27688</v>
      </c>
      <c r="D3122" s="165">
        <v>44738</v>
      </c>
      <c r="E3122" s="165">
        <v>45002</v>
      </c>
      <c r="F3122" s="166">
        <v>2</v>
      </c>
      <c r="G3122" s="178">
        <v>0.66</v>
      </c>
      <c r="H3122" s="181">
        <v>0.25</v>
      </c>
      <c r="I3122" s="180">
        <v>7.0400000000000004E-2</v>
      </c>
      <c r="J3122" s="21">
        <f t="shared" si="1445"/>
        <v>1.3399999999999999</v>
      </c>
      <c r="K3122" s="21" t="str">
        <f t="shared" si="1446"/>
        <v>Y</v>
      </c>
      <c r="L3122" s="37" t="str">
        <f t="shared" si="1447"/>
        <v>NA</v>
      </c>
      <c r="M3122" s="8" t="str">
        <f t="shared" si="1448"/>
        <v>Y</v>
      </c>
      <c r="N3122" s="42">
        <f t="shared" si="1449"/>
        <v>6</v>
      </c>
      <c r="O3122" s="43">
        <f t="shared" si="1450"/>
        <v>200000</v>
      </c>
      <c r="P3122" s="43" t="str">
        <f t="shared" si="1451"/>
        <v>NA</v>
      </c>
      <c r="Q3122" s="24">
        <f t="shared" si="1452"/>
        <v>10081.0272</v>
      </c>
      <c r="R3122" s="43">
        <f t="shared" si="1453"/>
        <v>0</v>
      </c>
      <c r="S3122" s="24">
        <f t="shared" si="1454"/>
        <v>1000000</v>
      </c>
      <c r="T3122" s="25" t="str">
        <f t="shared" si="1455"/>
        <v>Y</v>
      </c>
      <c r="U3122" s="44">
        <f t="shared" si="1456"/>
        <v>5</v>
      </c>
      <c r="V3122" s="45">
        <f t="shared" si="1457"/>
        <v>200000</v>
      </c>
      <c r="W3122" s="45">
        <f t="shared" si="1458"/>
        <v>1000000</v>
      </c>
      <c r="X3122" s="28">
        <f t="shared" si="1459"/>
        <v>10790.731514880001</v>
      </c>
      <c r="Y3122" s="28">
        <f t="shared" si="1460"/>
        <v>0</v>
      </c>
      <c r="Z3122" s="45" t="str">
        <f t="shared" si="1461"/>
        <v>NA</v>
      </c>
      <c r="AA3122" s="29" t="str">
        <f t="shared" si="1462"/>
        <v>N</v>
      </c>
      <c r="AB3122" s="46">
        <f t="shared" si="1463"/>
        <v>4</v>
      </c>
      <c r="AC3122" s="31">
        <f t="shared" si="1464"/>
        <v>20000</v>
      </c>
      <c r="AD3122" s="31">
        <f t="shared" si="1465"/>
        <v>65000</v>
      </c>
      <c r="AE3122" s="31">
        <f t="shared" si="1466"/>
        <v>11550.399013527553</v>
      </c>
      <c r="AF3122" s="47">
        <f t="shared" si="1467"/>
        <v>0</v>
      </c>
      <c r="AG3122" s="31">
        <f t="shared" si="1468"/>
        <v>4889.8422715924462</v>
      </c>
      <c r="AH3122" s="48">
        <f t="shared" si="1469"/>
        <v>3</v>
      </c>
      <c r="AI3122" s="33">
        <f t="shared" si="1470"/>
        <v>20000</v>
      </c>
      <c r="AJ3122" s="33">
        <f t="shared" si="1471"/>
        <v>65000</v>
      </c>
      <c r="AK3122" s="33">
        <f t="shared" si="1472"/>
        <v>4889.8422715924462</v>
      </c>
      <c r="AL3122" s="33">
        <f t="shared" si="1473"/>
        <v>7473.7048324874468</v>
      </c>
      <c r="AM3122" s="34">
        <f t="shared" si="1474"/>
        <v>7473.7048324874468</v>
      </c>
    </row>
    <row r="3123" spans="1:39" ht="15" customHeight="1" x14ac:dyDescent="0.3">
      <c r="A3123" s="166" t="s">
        <v>5557</v>
      </c>
      <c r="B3123" s="99">
        <v>15160</v>
      </c>
      <c r="C3123" s="99">
        <v>92712</v>
      </c>
      <c r="D3123" s="165">
        <v>45389</v>
      </c>
      <c r="E3123" s="165">
        <v>45697</v>
      </c>
      <c r="F3123" s="166">
        <v>4</v>
      </c>
      <c r="G3123" s="178">
        <v>1.0900000000000001</v>
      </c>
      <c r="H3123" s="181">
        <v>0.5</v>
      </c>
      <c r="I3123" s="180">
        <v>3.5000000000000003E-2</v>
      </c>
      <c r="J3123" s="21">
        <f t="shared" si="1445"/>
        <v>2.91</v>
      </c>
      <c r="K3123" s="21" t="str">
        <f t="shared" si="1446"/>
        <v>Y</v>
      </c>
      <c r="L3123" s="37" t="str">
        <f t="shared" si="1447"/>
        <v>NA</v>
      </c>
      <c r="M3123" s="8" t="str">
        <f t="shared" si="1448"/>
        <v>Y</v>
      </c>
      <c r="N3123" s="42">
        <f t="shared" si="1449"/>
        <v>6</v>
      </c>
      <c r="O3123" s="43">
        <f t="shared" si="1450"/>
        <v>200000</v>
      </c>
      <c r="P3123" s="43" t="str">
        <f t="shared" si="1451"/>
        <v>NA</v>
      </c>
      <c r="Q3123" s="24">
        <f t="shared" si="1452"/>
        <v>15690.599999999999</v>
      </c>
      <c r="R3123" s="43">
        <f t="shared" si="1453"/>
        <v>0</v>
      </c>
      <c r="S3123" s="24">
        <f t="shared" si="1454"/>
        <v>1000000</v>
      </c>
      <c r="T3123" s="25" t="str">
        <f t="shared" si="1455"/>
        <v>Y</v>
      </c>
      <c r="U3123" s="44">
        <f t="shared" si="1456"/>
        <v>5</v>
      </c>
      <c r="V3123" s="45">
        <f t="shared" si="1457"/>
        <v>200000</v>
      </c>
      <c r="W3123" s="45">
        <f t="shared" si="1458"/>
        <v>1000000</v>
      </c>
      <c r="X3123" s="28">
        <f t="shared" si="1459"/>
        <v>16239.770999999997</v>
      </c>
      <c r="Y3123" s="28">
        <f t="shared" si="1460"/>
        <v>0</v>
      </c>
      <c r="Z3123" s="45" t="str">
        <f t="shared" si="1461"/>
        <v>NA</v>
      </c>
      <c r="AA3123" s="29" t="str">
        <f t="shared" si="1462"/>
        <v>Y</v>
      </c>
      <c r="AB3123" s="46">
        <f t="shared" si="1463"/>
        <v>4</v>
      </c>
      <c r="AC3123" s="31">
        <f t="shared" si="1464"/>
        <v>200000</v>
      </c>
      <c r="AD3123" s="31">
        <f t="shared" si="1465"/>
        <v>1000000</v>
      </c>
      <c r="AE3123" s="31">
        <f t="shared" si="1466"/>
        <v>16808.162984999995</v>
      </c>
      <c r="AF3123" s="47">
        <f t="shared" si="1467"/>
        <v>0</v>
      </c>
      <c r="AG3123" s="31" t="str">
        <f t="shared" si="1468"/>
        <v>NA</v>
      </c>
      <c r="AH3123" s="48">
        <f t="shared" si="1469"/>
        <v>3</v>
      </c>
      <c r="AI3123" s="33">
        <f t="shared" si="1470"/>
        <v>20000</v>
      </c>
      <c r="AJ3123" s="33">
        <f t="shared" si="1471"/>
        <v>65000</v>
      </c>
      <c r="AK3123" s="33">
        <f t="shared" si="1472"/>
        <v>17396.448689474993</v>
      </c>
      <c r="AL3123" s="33">
        <f t="shared" si="1473"/>
        <v>0</v>
      </c>
      <c r="AM3123" s="34">
        <f t="shared" si="1474"/>
        <v>0</v>
      </c>
    </row>
    <row r="3124" spans="1:39" ht="15" customHeight="1" x14ac:dyDescent="0.3">
      <c r="A3124" s="166" t="s">
        <v>5558</v>
      </c>
      <c r="B3124" s="99">
        <v>13952</v>
      </c>
      <c r="C3124" s="99">
        <v>40267</v>
      </c>
      <c r="D3124" s="165">
        <v>44567</v>
      </c>
      <c r="E3124" s="165">
        <v>44785</v>
      </c>
      <c r="F3124" s="166">
        <v>4</v>
      </c>
      <c r="G3124" s="178">
        <v>3.57</v>
      </c>
      <c r="H3124" s="181">
        <v>1</v>
      </c>
      <c r="I3124" s="180">
        <v>7.7600000000000002E-2</v>
      </c>
      <c r="J3124" s="21">
        <f t="shared" si="1445"/>
        <v>0.43000000000000016</v>
      </c>
      <c r="K3124" s="21" t="str">
        <f t="shared" si="1446"/>
        <v>Y</v>
      </c>
      <c r="L3124" s="37" t="str">
        <f t="shared" si="1447"/>
        <v>NA</v>
      </c>
      <c r="M3124" s="8" t="str">
        <f t="shared" si="1448"/>
        <v>Y</v>
      </c>
      <c r="N3124" s="42">
        <f t="shared" si="1449"/>
        <v>1</v>
      </c>
      <c r="O3124" s="43">
        <f t="shared" si="1450"/>
        <v>200000</v>
      </c>
      <c r="P3124" s="43" t="str">
        <f t="shared" si="1451"/>
        <v>NA</v>
      </c>
      <c r="Q3124" s="24">
        <f t="shared" si="1452"/>
        <v>15034.675199999998</v>
      </c>
      <c r="R3124" s="43">
        <f t="shared" si="1453"/>
        <v>0</v>
      </c>
      <c r="S3124" s="24">
        <f t="shared" si="1454"/>
        <v>1000000</v>
      </c>
      <c r="T3124" s="25" t="str">
        <f t="shared" si="1455"/>
        <v>N</v>
      </c>
      <c r="U3124" s="44">
        <f t="shared" si="1456"/>
        <v>0</v>
      </c>
      <c r="V3124" s="45">
        <f t="shared" si="1457"/>
        <v>0</v>
      </c>
      <c r="W3124" s="45">
        <f t="shared" si="1458"/>
        <v>0</v>
      </c>
      <c r="X3124" s="28">
        <f t="shared" si="1459"/>
        <v>0</v>
      </c>
      <c r="Y3124" s="28">
        <f t="shared" si="1460"/>
        <v>0</v>
      </c>
      <c r="Z3124" s="45">
        <f t="shared" si="1461"/>
        <v>0</v>
      </c>
      <c r="AA3124" s="29" t="str">
        <f t="shared" si="1462"/>
        <v>N</v>
      </c>
      <c r="AB3124" s="46">
        <f t="shared" si="1463"/>
        <v>0</v>
      </c>
      <c r="AC3124" s="31">
        <f t="shared" si="1464"/>
        <v>0</v>
      </c>
      <c r="AD3124" s="31">
        <f t="shared" si="1465"/>
        <v>0</v>
      </c>
      <c r="AE3124" s="31">
        <f t="shared" si="1466"/>
        <v>0</v>
      </c>
      <c r="AF3124" s="47">
        <f t="shared" si="1467"/>
        <v>0</v>
      </c>
      <c r="AG3124" s="31">
        <f t="shared" si="1468"/>
        <v>0</v>
      </c>
      <c r="AH3124" s="48">
        <f t="shared" si="1469"/>
        <v>0</v>
      </c>
      <c r="AI3124" s="33">
        <f t="shared" si="1470"/>
        <v>0</v>
      </c>
      <c r="AJ3124" s="33">
        <f t="shared" si="1471"/>
        <v>0</v>
      </c>
      <c r="AK3124" s="33">
        <f t="shared" si="1472"/>
        <v>0</v>
      </c>
      <c r="AL3124" s="33">
        <f t="shared" si="1473"/>
        <v>0</v>
      </c>
      <c r="AM3124" s="34">
        <f t="shared" si="1474"/>
        <v>0</v>
      </c>
    </row>
    <row r="3125" spans="1:39" ht="15" customHeight="1" x14ac:dyDescent="0.3">
      <c r="A3125" s="166" t="s">
        <v>5559</v>
      </c>
      <c r="B3125" s="99">
        <v>11121</v>
      </c>
      <c r="C3125" s="99">
        <v>86159</v>
      </c>
      <c r="D3125" s="165">
        <v>44787</v>
      </c>
      <c r="E3125" s="165">
        <v>45071</v>
      </c>
      <c r="F3125" s="166">
        <v>4</v>
      </c>
      <c r="G3125" s="178">
        <v>3.7</v>
      </c>
      <c r="H3125" s="181">
        <v>0.75</v>
      </c>
      <c r="I3125" s="180">
        <v>7.1099999999999997E-2</v>
      </c>
      <c r="J3125" s="21">
        <f t="shared" si="1445"/>
        <v>0.29999999999999982</v>
      </c>
      <c r="K3125" s="21" t="str">
        <f t="shared" si="1446"/>
        <v>Y</v>
      </c>
      <c r="L3125" s="37" t="str">
        <f t="shared" si="1447"/>
        <v>NA</v>
      </c>
      <c r="M3125" s="8" t="str">
        <f t="shared" si="1448"/>
        <v>Y</v>
      </c>
      <c r="N3125" s="42">
        <f t="shared" si="1449"/>
        <v>1</v>
      </c>
      <c r="O3125" s="43">
        <f t="shared" si="1450"/>
        <v>200000</v>
      </c>
      <c r="P3125" s="43" t="str">
        <f t="shared" si="1451"/>
        <v>NA</v>
      </c>
      <c r="Q3125" s="24">
        <f t="shared" si="1452"/>
        <v>11911.703099999999</v>
      </c>
      <c r="R3125" s="43">
        <f t="shared" si="1453"/>
        <v>0</v>
      </c>
      <c r="S3125" s="24">
        <f t="shared" si="1454"/>
        <v>1000000</v>
      </c>
      <c r="T3125" s="25" t="str">
        <f t="shared" si="1455"/>
        <v>N</v>
      </c>
      <c r="U3125" s="44">
        <f t="shared" si="1456"/>
        <v>0</v>
      </c>
      <c r="V3125" s="45">
        <f t="shared" si="1457"/>
        <v>0</v>
      </c>
      <c r="W3125" s="45">
        <f t="shared" si="1458"/>
        <v>0</v>
      </c>
      <c r="X3125" s="28">
        <f t="shared" si="1459"/>
        <v>0</v>
      </c>
      <c r="Y3125" s="28">
        <f t="shared" si="1460"/>
        <v>0</v>
      </c>
      <c r="Z3125" s="45">
        <f t="shared" si="1461"/>
        <v>0</v>
      </c>
      <c r="AA3125" s="29" t="str">
        <f t="shared" si="1462"/>
        <v>N</v>
      </c>
      <c r="AB3125" s="46">
        <f t="shared" si="1463"/>
        <v>0</v>
      </c>
      <c r="AC3125" s="31">
        <f t="shared" si="1464"/>
        <v>0</v>
      </c>
      <c r="AD3125" s="31">
        <f t="shared" si="1465"/>
        <v>0</v>
      </c>
      <c r="AE3125" s="31">
        <f t="shared" si="1466"/>
        <v>0</v>
      </c>
      <c r="AF3125" s="47">
        <f t="shared" si="1467"/>
        <v>0</v>
      </c>
      <c r="AG3125" s="31">
        <f t="shared" si="1468"/>
        <v>0</v>
      </c>
      <c r="AH3125" s="48">
        <f t="shared" si="1469"/>
        <v>0</v>
      </c>
      <c r="AI3125" s="33">
        <f t="shared" si="1470"/>
        <v>0</v>
      </c>
      <c r="AJ3125" s="33">
        <f t="shared" si="1471"/>
        <v>0</v>
      </c>
      <c r="AK3125" s="33">
        <f t="shared" si="1472"/>
        <v>0</v>
      </c>
      <c r="AL3125" s="33">
        <f t="shared" si="1473"/>
        <v>0</v>
      </c>
      <c r="AM3125" s="34">
        <f t="shared" si="1474"/>
        <v>0</v>
      </c>
    </row>
    <row r="3126" spans="1:39" ht="15" customHeight="1" x14ac:dyDescent="0.3">
      <c r="A3126" s="166" t="s">
        <v>5560</v>
      </c>
      <c r="B3126" s="99">
        <v>19110</v>
      </c>
      <c r="C3126" s="99">
        <v>108074</v>
      </c>
      <c r="D3126" s="165">
        <v>44520</v>
      </c>
      <c r="E3126" s="165">
        <v>44642</v>
      </c>
      <c r="F3126" s="166">
        <v>4</v>
      </c>
      <c r="G3126" s="178">
        <v>1.35</v>
      </c>
      <c r="H3126" s="181">
        <v>0.25</v>
      </c>
      <c r="I3126" s="180">
        <v>3.7999999999999999E-2</v>
      </c>
      <c r="J3126" s="21">
        <f t="shared" si="1445"/>
        <v>2.65</v>
      </c>
      <c r="K3126" s="21" t="str">
        <f t="shared" si="1446"/>
        <v>Y</v>
      </c>
      <c r="L3126" s="37" t="str">
        <f t="shared" si="1447"/>
        <v>NA</v>
      </c>
      <c r="M3126" s="8" t="str">
        <f t="shared" si="1448"/>
        <v>Y</v>
      </c>
      <c r="N3126" s="42">
        <f t="shared" si="1449"/>
        <v>11</v>
      </c>
      <c r="O3126" s="43">
        <f t="shared" si="1450"/>
        <v>200000</v>
      </c>
      <c r="P3126" s="43" t="str">
        <f t="shared" si="1451"/>
        <v>NA</v>
      </c>
      <c r="Q3126" s="24">
        <f t="shared" si="1452"/>
        <v>19836.18</v>
      </c>
      <c r="R3126" s="43">
        <f t="shared" si="1453"/>
        <v>0</v>
      </c>
      <c r="S3126" s="24">
        <f t="shared" si="1454"/>
        <v>1000000</v>
      </c>
      <c r="T3126" s="25" t="str">
        <f t="shared" si="1455"/>
        <v>Y</v>
      </c>
      <c r="U3126" s="44">
        <f t="shared" si="1456"/>
        <v>10</v>
      </c>
      <c r="V3126" s="45">
        <f t="shared" si="1457"/>
        <v>200000</v>
      </c>
      <c r="W3126" s="45">
        <f t="shared" si="1458"/>
        <v>1000000</v>
      </c>
      <c r="X3126" s="28">
        <f t="shared" si="1459"/>
        <v>20589.954840000002</v>
      </c>
      <c r="Y3126" s="28">
        <f t="shared" si="1460"/>
        <v>0</v>
      </c>
      <c r="Z3126" s="45" t="str">
        <f t="shared" si="1461"/>
        <v>NA</v>
      </c>
      <c r="AA3126" s="29" t="str">
        <f t="shared" si="1462"/>
        <v>Y</v>
      </c>
      <c r="AB3126" s="46">
        <f t="shared" si="1463"/>
        <v>9</v>
      </c>
      <c r="AC3126" s="31">
        <f t="shared" si="1464"/>
        <v>200000</v>
      </c>
      <c r="AD3126" s="31">
        <f t="shared" si="1465"/>
        <v>1000000</v>
      </c>
      <c r="AE3126" s="31">
        <f t="shared" si="1466"/>
        <v>21372.373123920002</v>
      </c>
      <c r="AF3126" s="47">
        <f t="shared" si="1467"/>
        <v>0</v>
      </c>
      <c r="AG3126" s="31" t="str">
        <f t="shared" si="1468"/>
        <v>NA</v>
      </c>
      <c r="AH3126" s="48">
        <f t="shared" si="1469"/>
        <v>8</v>
      </c>
      <c r="AI3126" s="33">
        <f t="shared" si="1470"/>
        <v>20000</v>
      </c>
      <c r="AJ3126" s="33">
        <f t="shared" si="1471"/>
        <v>65000</v>
      </c>
      <c r="AK3126" s="33">
        <f t="shared" si="1472"/>
        <v>20000</v>
      </c>
      <c r="AL3126" s="33">
        <f t="shared" si="1473"/>
        <v>2184.5233026289643</v>
      </c>
      <c r="AM3126" s="34">
        <f t="shared" si="1474"/>
        <v>2184.5233026289643</v>
      </c>
    </row>
    <row r="3127" spans="1:39" ht="15" customHeight="1" x14ac:dyDescent="0.3">
      <c r="A3127" s="166" t="s">
        <v>5561</v>
      </c>
      <c r="B3127" s="99">
        <v>19611</v>
      </c>
      <c r="C3127" s="99">
        <v>108597</v>
      </c>
      <c r="D3127" s="165">
        <v>44735</v>
      </c>
      <c r="E3127" s="165">
        <v>44983</v>
      </c>
      <c r="F3127" s="166">
        <v>2</v>
      </c>
      <c r="G3127" s="178">
        <v>1.41</v>
      </c>
      <c r="H3127" s="181">
        <v>0.75</v>
      </c>
      <c r="I3127" s="180">
        <v>4.6300000000000001E-2</v>
      </c>
      <c r="J3127" s="21">
        <f t="shared" si="1445"/>
        <v>0.59000000000000008</v>
      </c>
      <c r="K3127" s="21" t="str">
        <f t="shared" si="1446"/>
        <v>Y</v>
      </c>
      <c r="L3127" s="37" t="str">
        <f t="shared" si="1447"/>
        <v>NA</v>
      </c>
      <c r="M3127" s="8" t="str">
        <f t="shared" si="1448"/>
        <v>Y</v>
      </c>
      <c r="N3127" s="42">
        <f t="shared" si="1449"/>
        <v>1</v>
      </c>
      <c r="O3127" s="43">
        <f t="shared" si="1450"/>
        <v>200000</v>
      </c>
      <c r="P3127" s="43" t="str">
        <f t="shared" si="1451"/>
        <v>NA</v>
      </c>
      <c r="Q3127" s="24">
        <f t="shared" si="1452"/>
        <v>20518.989300000001</v>
      </c>
      <c r="R3127" s="43">
        <f t="shared" si="1453"/>
        <v>0</v>
      </c>
      <c r="S3127" s="24">
        <f t="shared" si="1454"/>
        <v>1000000</v>
      </c>
      <c r="T3127" s="25" t="str">
        <f t="shared" si="1455"/>
        <v>N</v>
      </c>
      <c r="U3127" s="44">
        <f t="shared" si="1456"/>
        <v>0</v>
      </c>
      <c r="V3127" s="45">
        <f t="shared" si="1457"/>
        <v>0</v>
      </c>
      <c r="W3127" s="45">
        <f t="shared" si="1458"/>
        <v>0</v>
      </c>
      <c r="X3127" s="28">
        <f t="shared" si="1459"/>
        <v>0</v>
      </c>
      <c r="Y3127" s="28">
        <f t="shared" si="1460"/>
        <v>0</v>
      </c>
      <c r="Z3127" s="45">
        <f t="shared" si="1461"/>
        <v>0</v>
      </c>
      <c r="AA3127" s="29" t="str">
        <f t="shared" si="1462"/>
        <v>N</v>
      </c>
      <c r="AB3127" s="46">
        <f t="shared" si="1463"/>
        <v>0</v>
      </c>
      <c r="AC3127" s="31">
        <f t="shared" si="1464"/>
        <v>0</v>
      </c>
      <c r="AD3127" s="31">
        <f t="shared" si="1465"/>
        <v>0</v>
      </c>
      <c r="AE3127" s="31">
        <f t="shared" si="1466"/>
        <v>0</v>
      </c>
      <c r="AF3127" s="47">
        <f t="shared" si="1467"/>
        <v>0</v>
      </c>
      <c r="AG3127" s="31">
        <f t="shared" si="1468"/>
        <v>0</v>
      </c>
      <c r="AH3127" s="48">
        <f t="shared" si="1469"/>
        <v>0</v>
      </c>
      <c r="AI3127" s="33">
        <f t="shared" si="1470"/>
        <v>0</v>
      </c>
      <c r="AJ3127" s="33">
        <f t="shared" si="1471"/>
        <v>0</v>
      </c>
      <c r="AK3127" s="33">
        <f t="shared" si="1472"/>
        <v>0</v>
      </c>
      <c r="AL3127" s="33">
        <f t="shared" si="1473"/>
        <v>0</v>
      </c>
      <c r="AM3127" s="34">
        <f t="shared" si="1474"/>
        <v>0</v>
      </c>
    </row>
    <row r="3128" spans="1:39" ht="15" customHeight="1" x14ac:dyDescent="0.3">
      <c r="A3128" s="166" t="s">
        <v>5562</v>
      </c>
      <c r="B3128" s="99">
        <v>19252</v>
      </c>
      <c r="C3128" s="99">
        <v>65238</v>
      </c>
      <c r="D3128" s="165">
        <v>44895</v>
      </c>
      <c r="E3128" s="165">
        <v>44954</v>
      </c>
      <c r="F3128" s="166">
        <v>2</v>
      </c>
      <c r="G3128" s="178">
        <v>1.38</v>
      </c>
      <c r="H3128" s="181">
        <v>1</v>
      </c>
      <c r="I3128" s="180">
        <v>4.0399999999999998E-2</v>
      </c>
      <c r="J3128" s="21">
        <f t="shared" si="1445"/>
        <v>0.62000000000000011</v>
      </c>
      <c r="K3128" s="21" t="str">
        <f t="shared" si="1446"/>
        <v>Y</v>
      </c>
      <c r="L3128" s="37" t="str">
        <f t="shared" si="1447"/>
        <v>NA</v>
      </c>
      <c r="M3128" s="8" t="str">
        <f t="shared" si="1448"/>
        <v>Y</v>
      </c>
      <c r="N3128" s="42">
        <f t="shared" si="1449"/>
        <v>1</v>
      </c>
      <c r="O3128" s="43">
        <f t="shared" si="1450"/>
        <v>200000</v>
      </c>
      <c r="P3128" s="43" t="str">
        <f t="shared" si="1451"/>
        <v>NA</v>
      </c>
      <c r="Q3128" s="24">
        <f t="shared" si="1452"/>
        <v>20029.7808</v>
      </c>
      <c r="R3128" s="43">
        <f t="shared" si="1453"/>
        <v>0</v>
      </c>
      <c r="S3128" s="24">
        <f t="shared" si="1454"/>
        <v>1000000</v>
      </c>
      <c r="T3128" s="25" t="str">
        <f t="shared" si="1455"/>
        <v>N</v>
      </c>
      <c r="U3128" s="44">
        <f t="shared" si="1456"/>
        <v>0</v>
      </c>
      <c r="V3128" s="45">
        <f t="shared" si="1457"/>
        <v>0</v>
      </c>
      <c r="W3128" s="45">
        <f t="shared" si="1458"/>
        <v>0</v>
      </c>
      <c r="X3128" s="28">
        <f t="shared" si="1459"/>
        <v>0</v>
      </c>
      <c r="Y3128" s="28">
        <f t="shared" si="1460"/>
        <v>0</v>
      </c>
      <c r="Z3128" s="45">
        <f t="shared" si="1461"/>
        <v>0</v>
      </c>
      <c r="AA3128" s="29" t="str">
        <f t="shared" si="1462"/>
        <v>N</v>
      </c>
      <c r="AB3128" s="46">
        <f t="shared" si="1463"/>
        <v>0</v>
      </c>
      <c r="AC3128" s="31">
        <f t="shared" si="1464"/>
        <v>0</v>
      </c>
      <c r="AD3128" s="31">
        <f t="shared" si="1465"/>
        <v>0</v>
      </c>
      <c r="AE3128" s="31">
        <f t="shared" si="1466"/>
        <v>0</v>
      </c>
      <c r="AF3128" s="47">
        <f t="shared" si="1467"/>
        <v>0</v>
      </c>
      <c r="AG3128" s="31">
        <f t="shared" si="1468"/>
        <v>0</v>
      </c>
      <c r="AH3128" s="48">
        <f t="shared" si="1469"/>
        <v>0</v>
      </c>
      <c r="AI3128" s="33">
        <f t="shared" si="1470"/>
        <v>0</v>
      </c>
      <c r="AJ3128" s="33">
        <f t="shared" si="1471"/>
        <v>0</v>
      </c>
      <c r="AK3128" s="33">
        <f t="shared" si="1472"/>
        <v>0</v>
      </c>
      <c r="AL3128" s="33">
        <f t="shared" si="1473"/>
        <v>0</v>
      </c>
      <c r="AM3128" s="34">
        <f t="shared" si="1474"/>
        <v>0</v>
      </c>
    </row>
    <row r="3129" spans="1:39" ht="15" customHeight="1" x14ac:dyDescent="0.3">
      <c r="A3129" s="166" t="s">
        <v>5563</v>
      </c>
      <c r="B3129" s="99">
        <v>9678</v>
      </c>
      <c r="C3129" s="99">
        <v>99313</v>
      </c>
      <c r="D3129" s="165">
        <v>44816</v>
      </c>
      <c r="E3129" s="165">
        <v>45070</v>
      </c>
      <c r="F3129" s="166">
        <v>2</v>
      </c>
      <c r="G3129" s="178">
        <v>0.34</v>
      </c>
      <c r="H3129" s="181">
        <v>0.5</v>
      </c>
      <c r="I3129" s="180">
        <v>6.9500000000000006E-2</v>
      </c>
      <c r="J3129" s="21">
        <f t="shared" si="1445"/>
        <v>1.66</v>
      </c>
      <c r="K3129" s="21" t="str">
        <f t="shared" si="1446"/>
        <v>Y</v>
      </c>
      <c r="L3129" s="37" t="str">
        <f t="shared" si="1447"/>
        <v>NA</v>
      </c>
      <c r="M3129" s="8" t="str">
        <f t="shared" si="1448"/>
        <v>Y</v>
      </c>
      <c r="N3129" s="42">
        <f t="shared" si="1449"/>
        <v>4</v>
      </c>
      <c r="O3129" s="43">
        <f t="shared" si="1450"/>
        <v>200000</v>
      </c>
      <c r="P3129" s="43" t="str">
        <f t="shared" si="1451"/>
        <v>NA</v>
      </c>
      <c r="Q3129" s="24">
        <f t="shared" si="1452"/>
        <v>10350.621000000001</v>
      </c>
      <c r="R3129" s="43">
        <f t="shared" si="1453"/>
        <v>0</v>
      </c>
      <c r="S3129" s="24">
        <f t="shared" si="1454"/>
        <v>1000000</v>
      </c>
      <c r="T3129" s="25" t="str">
        <f t="shared" si="1455"/>
        <v>Y</v>
      </c>
      <c r="U3129" s="44">
        <f t="shared" si="1456"/>
        <v>3</v>
      </c>
      <c r="V3129" s="45">
        <f t="shared" si="1457"/>
        <v>200000</v>
      </c>
      <c r="W3129" s="45">
        <f t="shared" si="1458"/>
        <v>1000000</v>
      </c>
      <c r="X3129" s="28">
        <f t="shared" si="1459"/>
        <v>11069.989159500003</v>
      </c>
      <c r="Y3129" s="28">
        <f t="shared" si="1460"/>
        <v>0</v>
      </c>
      <c r="Z3129" s="45" t="str">
        <f t="shared" si="1461"/>
        <v>NA</v>
      </c>
      <c r="AA3129" s="29" t="str">
        <f t="shared" si="1462"/>
        <v>N</v>
      </c>
      <c r="AB3129" s="46">
        <f t="shared" si="1463"/>
        <v>2</v>
      </c>
      <c r="AC3129" s="31">
        <f t="shared" si="1464"/>
        <v>20000</v>
      </c>
      <c r="AD3129" s="31">
        <f t="shared" si="1465"/>
        <v>65000</v>
      </c>
      <c r="AE3129" s="31">
        <f t="shared" si="1466"/>
        <v>11839.353406085254</v>
      </c>
      <c r="AF3129" s="47">
        <f t="shared" si="1467"/>
        <v>0</v>
      </c>
      <c r="AG3129" s="31">
        <f t="shared" si="1468"/>
        <v>0</v>
      </c>
      <c r="AH3129" s="48">
        <f t="shared" si="1469"/>
        <v>1</v>
      </c>
      <c r="AI3129" s="33">
        <f t="shared" si="1470"/>
        <v>20000</v>
      </c>
      <c r="AJ3129" s="33">
        <f t="shared" si="1471"/>
        <v>65000</v>
      </c>
      <c r="AK3129" s="33">
        <f t="shared" si="1472"/>
        <v>0</v>
      </c>
      <c r="AL3129" s="33">
        <f t="shared" si="1473"/>
        <v>12662.188467808181</v>
      </c>
      <c r="AM3129" s="34">
        <f t="shared" si="1474"/>
        <v>12662.188467808181</v>
      </c>
    </row>
    <row r="3130" spans="1:39" ht="15" customHeight="1" x14ac:dyDescent="0.3">
      <c r="A3130" s="166" t="s">
        <v>5564</v>
      </c>
      <c r="B3130" s="99">
        <v>17545</v>
      </c>
      <c r="C3130" s="99">
        <v>101894</v>
      </c>
      <c r="D3130" s="165">
        <v>46138</v>
      </c>
      <c r="E3130" s="165">
        <v>46477</v>
      </c>
      <c r="F3130" s="166">
        <v>2</v>
      </c>
      <c r="G3130" s="178">
        <v>1.39</v>
      </c>
      <c r="H3130" s="181">
        <v>0.75</v>
      </c>
      <c r="I3130" s="180">
        <v>4.1000000000000002E-2</v>
      </c>
      <c r="J3130" s="21">
        <f t="shared" si="1445"/>
        <v>0.6100000000000001</v>
      </c>
      <c r="K3130" s="21" t="str">
        <f t="shared" si="1446"/>
        <v>Y</v>
      </c>
      <c r="L3130" s="37" t="str">
        <f t="shared" si="1447"/>
        <v>NA</v>
      </c>
      <c r="M3130" s="8" t="str">
        <f t="shared" si="1448"/>
        <v>Y</v>
      </c>
      <c r="N3130" s="42">
        <f t="shared" si="1449"/>
        <v>1</v>
      </c>
      <c r="O3130" s="43">
        <f t="shared" si="1450"/>
        <v>200000</v>
      </c>
      <c r="P3130" s="43" t="str">
        <f t="shared" si="1451"/>
        <v>NA</v>
      </c>
      <c r="Q3130" s="24">
        <f t="shared" si="1452"/>
        <v>18264.344999999998</v>
      </c>
      <c r="R3130" s="43">
        <f t="shared" si="1453"/>
        <v>0</v>
      </c>
      <c r="S3130" s="24">
        <f t="shared" si="1454"/>
        <v>1000000</v>
      </c>
      <c r="T3130" s="25" t="str">
        <f t="shared" si="1455"/>
        <v>N</v>
      </c>
      <c r="U3130" s="44">
        <f t="shared" si="1456"/>
        <v>0</v>
      </c>
      <c r="V3130" s="45">
        <f t="shared" si="1457"/>
        <v>0</v>
      </c>
      <c r="W3130" s="45">
        <f t="shared" si="1458"/>
        <v>0</v>
      </c>
      <c r="X3130" s="28">
        <f t="shared" si="1459"/>
        <v>0</v>
      </c>
      <c r="Y3130" s="28">
        <f t="shared" si="1460"/>
        <v>0</v>
      </c>
      <c r="Z3130" s="45">
        <f t="shared" si="1461"/>
        <v>0</v>
      </c>
      <c r="AA3130" s="29" t="str">
        <f t="shared" si="1462"/>
        <v>N</v>
      </c>
      <c r="AB3130" s="46">
        <f t="shared" si="1463"/>
        <v>0</v>
      </c>
      <c r="AC3130" s="31">
        <f t="shared" si="1464"/>
        <v>0</v>
      </c>
      <c r="AD3130" s="31">
        <f t="shared" si="1465"/>
        <v>0</v>
      </c>
      <c r="AE3130" s="31">
        <f t="shared" si="1466"/>
        <v>0</v>
      </c>
      <c r="AF3130" s="47">
        <f t="shared" si="1467"/>
        <v>0</v>
      </c>
      <c r="AG3130" s="31">
        <f t="shared" si="1468"/>
        <v>0</v>
      </c>
      <c r="AH3130" s="48">
        <f t="shared" si="1469"/>
        <v>0</v>
      </c>
      <c r="AI3130" s="33">
        <f t="shared" si="1470"/>
        <v>0</v>
      </c>
      <c r="AJ3130" s="33">
        <f t="shared" si="1471"/>
        <v>0</v>
      </c>
      <c r="AK3130" s="33">
        <f t="shared" si="1472"/>
        <v>0</v>
      </c>
      <c r="AL3130" s="33">
        <f t="shared" si="1473"/>
        <v>0</v>
      </c>
      <c r="AM3130" s="34">
        <f t="shared" si="1474"/>
        <v>0</v>
      </c>
    </row>
    <row r="3131" spans="1:39" ht="15" customHeight="1" x14ac:dyDescent="0.3">
      <c r="A3131" s="166" t="s">
        <v>5565</v>
      </c>
      <c r="B3131" s="99">
        <v>9511</v>
      </c>
      <c r="C3131" s="99">
        <v>88908</v>
      </c>
      <c r="D3131" s="165">
        <v>45453</v>
      </c>
      <c r="E3131" s="165">
        <v>45686</v>
      </c>
      <c r="F3131" s="166">
        <v>4</v>
      </c>
      <c r="G3131" s="178">
        <v>2.63</v>
      </c>
      <c r="H3131" s="181">
        <v>0.5</v>
      </c>
      <c r="I3131" s="180">
        <v>8.2199999999999995E-2</v>
      </c>
      <c r="J3131" s="21">
        <f t="shared" ref="J3131:J3194" si="1475">MAX(0, F3131-G3131)</f>
        <v>1.37</v>
      </c>
      <c r="K3131" s="21" t="str">
        <f t="shared" ref="K3131:K3194" si="1476">IF(
  AND(
    E3131 &gt;= D3131-10,
    E3131 &lt;= DATE(2028,6,30),
    J3131 &gt; 0
  ),
  "Y",
  "N"
)</f>
        <v>Y</v>
      </c>
      <c r="L3131" s="37" t="str">
        <f t="shared" ref="L3131:L3194" si="1477">IF(
  J3131=0,
  0,
  IF(
    K3131="Y",
    "NA",
    MAX(0, 65000-C3131)
  )
)</f>
        <v>NA</v>
      </c>
      <c r="M3131" s="8" t="str">
        <f t="shared" ref="M3131:M3194" si="1478">IF(AND(K3131="Y",J3131&gt;0),"Y","N")</f>
        <v>Y</v>
      </c>
      <c r="N3131" s="42">
        <f t="shared" ref="N3131:N3194" si="1479">ROUNDUP(J3131/H3131, 0)</f>
        <v>3</v>
      </c>
      <c r="O3131" s="43">
        <f t="shared" ref="O3131:O3194" si="1480">IF(
  N3131=0,
  0,
  IF(
    M3131="Y",
    200000,
    20000
  )
)</f>
        <v>200000</v>
      </c>
      <c r="P3131" s="43" t="str">
        <f t="shared" ref="P3131:P3194" si="1481">IF(
  N3131=0,
  0,
  IF(
    M3131="Y",
    "NA",
    MAX(0, 65000)
  )
)</f>
        <v>NA</v>
      </c>
      <c r="Q3131" s="24">
        <f t="shared" ref="Q3131:Q3194" si="1482">IF(
  N3131=0,
  0,
  MAX(0, MIN(B3131*(1+I3131), O3131, L3131))
)</f>
        <v>10292.8042</v>
      </c>
      <c r="R3131" s="43">
        <f t="shared" ref="R3131:R3194" si="1483">IF(
  N3131=0,
  0,
  MAX(0, (B3131*(1+I3131))-Q3131)
)</f>
        <v>0</v>
      </c>
      <c r="S3131" s="24">
        <f t="shared" ref="S3131:S3194" si="1484">IF(
    M3131="Y",
    1000000,
    MAX(0, 65000-C3131-Q3131)
  )</f>
        <v>1000000</v>
      </c>
      <c r="T3131" s="25" t="str">
        <f t="shared" ref="T3131:T3194" si="1485">IF(AND(K3131="Y",J3131&gt;1),"Y","N")</f>
        <v>Y</v>
      </c>
      <c r="U3131" s="44">
        <f t="shared" ref="U3131:U3194" si="1486">MAX(0,(N3131-1))</f>
        <v>2</v>
      </c>
      <c r="V3131" s="45">
        <f t="shared" ref="V3131:V3194" si="1487">IF(
  U3131=0,
  0,
  IF(
    T3131="Y",
    200000,
    20000
  )
)</f>
        <v>200000</v>
      </c>
      <c r="W3131" s="45">
        <f t="shared" ref="W3131:W3194" si="1488">IF(
  U3131=0,
  0,
  IF(
    T3131="Y",
    1000000,
    MAX(0, 65000)
  )
)</f>
        <v>1000000</v>
      </c>
      <c r="X3131" s="28">
        <f t="shared" ref="X3131:X3194" si="1489">IF(
  U3131=0,
  0,
  MAX(0, MIN(B3131*(1+I3131)*(1+I3131), V3131, S3131, (W3131-C3131))
)
)</f>
        <v>11138.872705240001</v>
      </c>
      <c r="Y3131" s="28">
        <f t="shared" ref="Y3131:Y3194" si="1490">IF(
  U3131=0,
  0,
  MAX(0, (B3131*(1+I3131)*(1+I3131)-X3131)
)
)</f>
        <v>0</v>
      </c>
      <c r="Z3131" s="45" t="str">
        <f t="shared" ref="Z3131:Z3194" si="1491">IF(
    T3131="Y",
    "NA",
    MAX(0, W3131-C3131-Q3131-X3131)
  )</f>
        <v>NA</v>
      </c>
      <c r="AA3131" s="29" t="str">
        <f t="shared" ref="AA3131:AA3194" si="1492">IF(AND(K3131="Y",J3131&gt;2),"Y","N")</f>
        <v>N</v>
      </c>
      <c r="AB3131" s="46">
        <f t="shared" ref="AB3131:AB3194" si="1493">MAX(0,(U3131-1))</f>
        <v>1</v>
      </c>
      <c r="AC3131" s="31">
        <f t="shared" ref="AC3131:AC3194" si="1494">IF(
  AB3131=0,
  0,
  IF(
    AA3131="Y",
    200000,
    20000
  )
)</f>
        <v>20000</v>
      </c>
      <c r="AD3131" s="31">
        <f t="shared" ref="AD3131:AD3194" si="1495">IF(
  AB3131=0,
  0,
  IF(
    AA3131="Y",
    1000000,
    MAX(0, 65000)
  )
)</f>
        <v>65000</v>
      </c>
      <c r="AE3131" s="31">
        <f t="shared" ref="AE3131:AE3194" si="1496">IF(
  AB3131=0,
  0,
  MAX(0, MIN(B3131*(1+I3131)*(1+I3131)*(1+I3131), AC3131, Z3131))
)</f>
        <v>12054.48804161073</v>
      </c>
      <c r="AF3131" s="47">
        <f t="shared" ref="AF3131:AF3194" si="1497">IF(
  AB3131=0,
  0,
  MAX(0, (B3131*(1+I3131)*(1+I3131)*(1+I3131)-AE3131)
)
)</f>
        <v>0</v>
      </c>
      <c r="AG3131" s="31">
        <f t="shared" ref="AG3131:AG3194" si="1498">IF(
    AA3131="Y",
    "NA",
    MAX(0, AD3131-C3131-Q3131-X3131-AE3131)
  )</f>
        <v>0</v>
      </c>
      <c r="AH3131" s="48">
        <f t="shared" si="1469"/>
        <v>0</v>
      </c>
      <c r="AI3131" s="33">
        <f t="shared" si="1470"/>
        <v>0</v>
      </c>
      <c r="AJ3131" s="33">
        <f t="shared" si="1471"/>
        <v>0</v>
      </c>
      <c r="AK3131" s="33">
        <f t="shared" si="1472"/>
        <v>0</v>
      </c>
      <c r="AL3131" s="33">
        <f t="shared" si="1473"/>
        <v>0</v>
      </c>
      <c r="AM3131" s="34">
        <f t="shared" si="1474"/>
        <v>0</v>
      </c>
    </row>
    <row r="3132" spans="1:39" ht="15" customHeight="1" x14ac:dyDescent="0.3">
      <c r="A3132" s="166" t="s">
        <v>5566</v>
      </c>
      <c r="B3132" s="99">
        <v>21352</v>
      </c>
      <c r="C3132" s="99">
        <v>99213</v>
      </c>
      <c r="D3132" s="165">
        <v>45412</v>
      </c>
      <c r="E3132" s="165">
        <v>45729</v>
      </c>
      <c r="F3132" s="166">
        <v>2</v>
      </c>
      <c r="G3132" s="178">
        <v>0.6</v>
      </c>
      <c r="H3132" s="181">
        <v>0.75</v>
      </c>
      <c r="I3132" s="180">
        <v>6.4299999999999996E-2</v>
      </c>
      <c r="J3132" s="21">
        <f t="shared" si="1475"/>
        <v>1.4</v>
      </c>
      <c r="K3132" s="21" t="str">
        <f t="shared" si="1476"/>
        <v>Y</v>
      </c>
      <c r="L3132" s="37" t="str">
        <f t="shared" si="1477"/>
        <v>NA</v>
      </c>
      <c r="M3132" s="8" t="str">
        <f t="shared" si="1478"/>
        <v>Y</v>
      </c>
      <c r="N3132" s="42">
        <f t="shared" si="1479"/>
        <v>2</v>
      </c>
      <c r="O3132" s="43">
        <f t="shared" si="1480"/>
        <v>200000</v>
      </c>
      <c r="P3132" s="43" t="str">
        <f t="shared" si="1481"/>
        <v>NA</v>
      </c>
      <c r="Q3132" s="24">
        <f t="shared" si="1482"/>
        <v>22724.9336</v>
      </c>
      <c r="R3132" s="43">
        <f t="shared" si="1483"/>
        <v>0</v>
      </c>
      <c r="S3132" s="24">
        <f t="shared" si="1484"/>
        <v>1000000</v>
      </c>
      <c r="T3132" s="25" t="str">
        <f t="shared" si="1485"/>
        <v>Y</v>
      </c>
      <c r="U3132" s="44">
        <f t="shared" si="1486"/>
        <v>1</v>
      </c>
      <c r="V3132" s="45">
        <f t="shared" si="1487"/>
        <v>200000</v>
      </c>
      <c r="W3132" s="45">
        <f t="shared" si="1488"/>
        <v>1000000</v>
      </c>
      <c r="X3132" s="28">
        <f t="shared" si="1489"/>
        <v>24186.14683048</v>
      </c>
      <c r="Y3132" s="28">
        <f t="shared" si="1490"/>
        <v>0</v>
      </c>
      <c r="Z3132" s="45" t="str">
        <f t="shared" si="1491"/>
        <v>NA</v>
      </c>
      <c r="AA3132" s="29" t="str">
        <f t="shared" si="1492"/>
        <v>N</v>
      </c>
      <c r="AB3132" s="46">
        <f t="shared" si="1493"/>
        <v>0</v>
      </c>
      <c r="AC3132" s="31">
        <f t="shared" si="1494"/>
        <v>0</v>
      </c>
      <c r="AD3132" s="31">
        <f t="shared" si="1495"/>
        <v>0</v>
      </c>
      <c r="AE3132" s="31">
        <f t="shared" si="1496"/>
        <v>0</v>
      </c>
      <c r="AF3132" s="47">
        <f t="shared" si="1497"/>
        <v>0</v>
      </c>
      <c r="AG3132" s="31">
        <f t="shared" si="1498"/>
        <v>0</v>
      </c>
      <c r="AH3132" s="48">
        <f t="shared" si="1469"/>
        <v>0</v>
      </c>
      <c r="AI3132" s="33">
        <f t="shared" si="1470"/>
        <v>0</v>
      </c>
      <c r="AJ3132" s="33">
        <f t="shared" si="1471"/>
        <v>0</v>
      </c>
      <c r="AK3132" s="33">
        <f t="shared" si="1472"/>
        <v>0</v>
      </c>
      <c r="AL3132" s="33">
        <f t="shared" si="1473"/>
        <v>0</v>
      </c>
      <c r="AM3132" s="34">
        <f t="shared" si="1474"/>
        <v>0</v>
      </c>
    </row>
    <row r="3133" spans="1:39" ht="15" customHeight="1" x14ac:dyDescent="0.3">
      <c r="A3133" s="166" t="s">
        <v>5567</v>
      </c>
      <c r="B3133" s="99">
        <v>14357</v>
      </c>
      <c r="C3133" s="99">
        <v>88739</v>
      </c>
      <c r="D3133" s="165">
        <v>45795</v>
      </c>
      <c r="E3133" s="165">
        <v>45887</v>
      </c>
      <c r="F3133" s="166">
        <v>2</v>
      </c>
      <c r="G3133" s="178">
        <v>1.72</v>
      </c>
      <c r="H3133" s="181">
        <v>1</v>
      </c>
      <c r="I3133" s="180">
        <v>2.7099999999999999E-2</v>
      </c>
      <c r="J3133" s="21">
        <f t="shared" si="1475"/>
        <v>0.28000000000000003</v>
      </c>
      <c r="K3133" s="21" t="str">
        <f t="shared" si="1476"/>
        <v>Y</v>
      </c>
      <c r="L3133" s="37" t="str">
        <f t="shared" si="1477"/>
        <v>NA</v>
      </c>
      <c r="M3133" s="8" t="str">
        <f t="shared" si="1478"/>
        <v>Y</v>
      </c>
      <c r="N3133" s="42">
        <f t="shared" si="1479"/>
        <v>1</v>
      </c>
      <c r="O3133" s="43">
        <f t="shared" si="1480"/>
        <v>200000</v>
      </c>
      <c r="P3133" s="43" t="str">
        <f t="shared" si="1481"/>
        <v>NA</v>
      </c>
      <c r="Q3133" s="24">
        <f t="shared" si="1482"/>
        <v>14746.074699999999</v>
      </c>
      <c r="R3133" s="43">
        <f t="shared" si="1483"/>
        <v>0</v>
      </c>
      <c r="S3133" s="24">
        <f t="shared" si="1484"/>
        <v>1000000</v>
      </c>
      <c r="T3133" s="25" t="str">
        <f t="shared" si="1485"/>
        <v>N</v>
      </c>
      <c r="U3133" s="44">
        <f t="shared" si="1486"/>
        <v>0</v>
      </c>
      <c r="V3133" s="45">
        <f t="shared" si="1487"/>
        <v>0</v>
      </c>
      <c r="W3133" s="45">
        <f t="shared" si="1488"/>
        <v>0</v>
      </c>
      <c r="X3133" s="28">
        <f t="shared" si="1489"/>
        <v>0</v>
      </c>
      <c r="Y3133" s="28">
        <f t="shared" si="1490"/>
        <v>0</v>
      </c>
      <c r="Z3133" s="45">
        <f t="shared" si="1491"/>
        <v>0</v>
      </c>
      <c r="AA3133" s="29" t="str">
        <f t="shared" si="1492"/>
        <v>N</v>
      </c>
      <c r="AB3133" s="46">
        <f t="shared" si="1493"/>
        <v>0</v>
      </c>
      <c r="AC3133" s="31">
        <f t="shared" si="1494"/>
        <v>0</v>
      </c>
      <c r="AD3133" s="31">
        <f t="shared" si="1495"/>
        <v>0</v>
      </c>
      <c r="AE3133" s="31">
        <f t="shared" si="1496"/>
        <v>0</v>
      </c>
      <c r="AF3133" s="47">
        <f t="shared" si="1497"/>
        <v>0</v>
      </c>
      <c r="AG3133" s="31">
        <f t="shared" si="1498"/>
        <v>0</v>
      </c>
      <c r="AH3133" s="48">
        <f t="shared" si="1469"/>
        <v>0</v>
      </c>
      <c r="AI3133" s="33">
        <f t="shared" si="1470"/>
        <v>0</v>
      </c>
      <c r="AJ3133" s="33">
        <f t="shared" si="1471"/>
        <v>0</v>
      </c>
      <c r="AK3133" s="33">
        <f t="shared" si="1472"/>
        <v>0</v>
      </c>
      <c r="AL3133" s="33">
        <f t="shared" si="1473"/>
        <v>0</v>
      </c>
      <c r="AM3133" s="34">
        <f t="shared" si="1474"/>
        <v>0</v>
      </c>
    </row>
    <row r="3134" spans="1:39" ht="15" customHeight="1" x14ac:dyDescent="0.3">
      <c r="A3134" s="166" t="s">
        <v>5568</v>
      </c>
      <c r="B3134" s="99">
        <v>15472</v>
      </c>
      <c r="C3134" s="99">
        <v>71009</v>
      </c>
      <c r="D3134" s="165">
        <v>44751</v>
      </c>
      <c r="E3134" s="165">
        <v>44814</v>
      </c>
      <c r="F3134" s="166">
        <v>4</v>
      </c>
      <c r="G3134" s="178">
        <v>3.58</v>
      </c>
      <c r="H3134" s="181">
        <v>0.5</v>
      </c>
      <c r="I3134" s="180">
        <v>6.4799999999999996E-2</v>
      </c>
      <c r="J3134" s="21">
        <f t="shared" si="1475"/>
        <v>0.41999999999999993</v>
      </c>
      <c r="K3134" s="21" t="str">
        <f t="shared" si="1476"/>
        <v>Y</v>
      </c>
      <c r="L3134" s="37" t="str">
        <f t="shared" si="1477"/>
        <v>NA</v>
      </c>
      <c r="M3134" s="8" t="str">
        <f t="shared" si="1478"/>
        <v>Y</v>
      </c>
      <c r="N3134" s="42">
        <f t="shared" si="1479"/>
        <v>1</v>
      </c>
      <c r="O3134" s="43">
        <f t="shared" si="1480"/>
        <v>200000</v>
      </c>
      <c r="P3134" s="43" t="str">
        <f t="shared" si="1481"/>
        <v>NA</v>
      </c>
      <c r="Q3134" s="24">
        <f t="shared" si="1482"/>
        <v>16474.585599999999</v>
      </c>
      <c r="R3134" s="43">
        <f t="shared" si="1483"/>
        <v>0</v>
      </c>
      <c r="S3134" s="24">
        <f t="shared" si="1484"/>
        <v>1000000</v>
      </c>
      <c r="T3134" s="25" t="str">
        <f t="shared" si="1485"/>
        <v>N</v>
      </c>
      <c r="U3134" s="44">
        <f t="shared" si="1486"/>
        <v>0</v>
      </c>
      <c r="V3134" s="45">
        <f t="shared" si="1487"/>
        <v>0</v>
      </c>
      <c r="W3134" s="45">
        <f t="shared" si="1488"/>
        <v>0</v>
      </c>
      <c r="X3134" s="28">
        <f t="shared" si="1489"/>
        <v>0</v>
      </c>
      <c r="Y3134" s="28">
        <f t="shared" si="1490"/>
        <v>0</v>
      </c>
      <c r="Z3134" s="45">
        <f t="shared" si="1491"/>
        <v>0</v>
      </c>
      <c r="AA3134" s="29" t="str">
        <f t="shared" si="1492"/>
        <v>N</v>
      </c>
      <c r="AB3134" s="46">
        <f t="shared" si="1493"/>
        <v>0</v>
      </c>
      <c r="AC3134" s="31">
        <f t="shared" si="1494"/>
        <v>0</v>
      </c>
      <c r="AD3134" s="31">
        <f t="shared" si="1495"/>
        <v>0</v>
      </c>
      <c r="AE3134" s="31">
        <f t="shared" si="1496"/>
        <v>0</v>
      </c>
      <c r="AF3134" s="47">
        <f t="shared" si="1497"/>
        <v>0</v>
      </c>
      <c r="AG3134" s="31">
        <f t="shared" si="1498"/>
        <v>0</v>
      </c>
      <c r="AH3134" s="48">
        <f t="shared" si="1469"/>
        <v>0</v>
      </c>
      <c r="AI3134" s="33">
        <f t="shared" si="1470"/>
        <v>0</v>
      </c>
      <c r="AJ3134" s="33">
        <f t="shared" si="1471"/>
        <v>0</v>
      </c>
      <c r="AK3134" s="33">
        <f t="shared" si="1472"/>
        <v>0</v>
      </c>
      <c r="AL3134" s="33">
        <f t="shared" si="1473"/>
        <v>0</v>
      </c>
      <c r="AM3134" s="34">
        <f t="shared" si="1474"/>
        <v>0</v>
      </c>
    </row>
    <row r="3135" spans="1:39" ht="15" customHeight="1" x14ac:dyDescent="0.3">
      <c r="A3135" s="166" t="s">
        <v>5569</v>
      </c>
      <c r="B3135" s="99">
        <v>21670</v>
      </c>
      <c r="C3135" s="99">
        <v>61061</v>
      </c>
      <c r="D3135" s="165">
        <v>45956</v>
      </c>
      <c r="E3135" s="165">
        <v>46088</v>
      </c>
      <c r="F3135" s="166">
        <v>2</v>
      </c>
      <c r="G3135" s="178">
        <v>0.55000000000000004</v>
      </c>
      <c r="H3135" s="181">
        <v>1</v>
      </c>
      <c r="I3135" s="180">
        <v>1.6799999999999999E-2</v>
      </c>
      <c r="J3135" s="21">
        <f t="shared" si="1475"/>
        <v>1.45</v>
      </c>
      <c r="K3135" s="21" t="str">
        <f t="shared" si="1476"/>
        <v>Y</v>
      </c>
      <c r="L3135" s="37" t="str">
        <f t="shared" si="1477"/>
        <v>NA</v>
      </c>
      <c r="M3135" s="8" t="str">
        <f t="shared" si="1478"/>
        <v>Y</v>
      </c>
      <c r="N3135" s="42">
        <f t="shared" si="1479"/>
        <v>2</v>
      </c>
      <c r="O3135" s="43">
        <f t="shared" si="1480"/>
        <v>200000</v>
      </c>
      <c r="P3135" s="43" t="str">
        <f t="shared" si="1481"/>
        <v>NA</v>
      </c>
      <c r="Q3135" s="24">
        <f t="shared" si="1482"/>
        <v>22034.055999999997</v>
      </c>
      <c r="R3135" s="43">
        <f t="shared" si="1483"/>
        <v>0</v>
      </c>
      <c r="S3135" s="24">
        <f t="shared" si="1484"/>
        <v>1000000</v>
      </c>
      <c r="T3135" s="25" t="str">
        <f t="shared" si="1485"/>
        <v>Y</v>
      </c>
      <c r="U3135" s="44">
        <f t="shared" si="1486"/>
        <v>1</v>
      </c>
      <c r="V3135" s="45">
        <f t="shared" si="1487"/>
        <v>200000</v>
      </c>
      <c r="W3135" s="45">
        <f t="shared" si="1488"/>
        <v>1000000</v>
      </c>
      <c r="X3135" s="28">
        <f t="shared" si="1489"/>
        <v>22404.228140799994</v>
      </c>
      <c r="Y3135" s="28">
        <f t="shared" si="1490"/>
        <v>0</v>
      </c>
      <c r="Z3135" s="45" t="str">
        <f t="shared" si="1491"/>
        <v>NA</v>
      </c>
      <c r="AA3135" s="29" t="str">
        <f t="shared" si="1492"/>
        <v>N</v>
      </c>
      <c r="AB3135" s="46">
        <f t="shared" si="1493"/>
        <v>0</v>
      </c>
      <c r="AC3135" s="31">
        <f t="shared" si="1494"/>
        <v>0</v>
      </c>
      <c r="AD3135" s="31">
        <f t="shared" si="1495"/>
        <v>0</v>
      </c>
      <c r="AE3135" s="31">
        <f t="shared" si="1496"/>
        <v>0</v>
      </c>
      <c r="AF3135" s="47">
        <f t="shared" si="1497"/>
        <v>0</v>
      </c>
      <c r="AG3135" s="31">
        <f t="shared" si="1498"/>
        <v>0</v>
      </c>
      <c r="AH3135" s="48">
        <f t="shared" si="1469"/>
        <v>0</v>
      </c>
      <c r="AI3135" s="33">
        <f t="shared" si="1470"/>
        <v>0</v>
      </c>
      <c r="AJ3135" s="33">
        <f t="shared" si="1471"/>
        <v>0</v>
      </c>
      <c r="AK3135" s="33">
        <f t="shared" si="1472"/>
        <v>0</v>
      </c>
      <c r="AL3135" s="33">
        <f t="shared" si="1473"/>
        <v>0</v>
      </c>
      <c r="AM3135" s="34">
        <f t="shared" si="1474"/>
        <v>0</v>
      </c>
    </row>
    <row r="3136" spans="1:39" ht="15" customHeight="1" x14ac:dyDescent="0.3">
      <c r="A3136" s="166" t="s">
        <v>5570</v>
      </c>
      <c r="B3136" s="99">
        <v>17088</v>
      </c>
      <c r="C3136" s="99">
        <v>88351</v>
      </c>
      <c r="D3136" s="165">
        <v>44559</v>
      </c>
      <c r="E3136" s="165">
        <v>44871</v>
      </c>
      <c r="F3136" s="166">
        <v>2</v>
      </c>
      <c r="G3136" s="178">
        <v>1.26</v>
      </c>
      <c r="H3136" s="181">
        <v>0.25</v>
      </c>
      <c r="I3136" s="180">
        <v>1.9599999999999999E-2</v>
      </c>
      <c r="J3136" s="21">
        <f t="shared" si="1475"/>
        <v>0.74</v>
      </c>
      <c r="K3136" s="21" t="str">
        <f t="shared" si="1476"/>
        <v>Y</v>
      </c>
      <c r="L3136" s="37" t="str">
        <f t="shared" si="1477"/>
        <v>NA</v>
      </c>
      <c r="M3136" s="8" t="str">
        <f t="shared" si="1478"/>
        <v>Y</v>
      </c>
      <c r="N3136" s="42">
        <f t="shared" si="1479"/>
        <v>3</v>
      </c>
      <c r="O3136" s="43">
        <f t="shared" si="1480"/>
        <v>200000</v>
      </c>
      <c r="P3136" s="43" t="str">
        <f t="shared" si="1481"/>
        <v>NA</v>
      </c>
      <c r="Q3136" s="24">
        <f t="shared" si="1482"/>
        <v>17422.924800000001</v>
      </c>
      <c r="R3136" s="43">
        <f t="shared" si="1483"/>
        <v>0</v>
      </c>
      <c r="S3136" s="24">
        <f t="shared" si="1484"/>
        <v>1000000</v>
      </c>
      <c r="T3136" s="25" t="str">
        <f t="shared" si="1485"/>
        <v>N</v>
      </c>
      <c r="U3136" s="44">
        <f t="shared" si="1486"/>
        <v>2</v>
      </c>
      <c r="V3136" s="45">
        <f t="shared" si="1487"/>
        <v>20000</v>
      </c>
      <c r="W3136" s="45">
        <f t="shared" si="1488"/>
        <v>65000</v>
      </c>
      <c r="X3136" s="28">
        <f t="shared" si="1489"/>
        <v>0</v>
      </c>
      <c r="Y3136" s="28">
        <f t="shared" si="1490"/>
        <v>17764.414126080002</v>
      </c>
      <c r="Z3136" s="45">
        <f t="shared" si="1491"/>
        <v>0</v>
      </c>
      <c r="AA3136" s="29" t="str">
        <f t="shared" si="1492"/>
        <v>N</v>
      </c>
      <c r="AB3136" s="46">
        <f t="shared" si="1493"/>
        <v>1</v>
      </c>
      <c r="AC3136" s="31">
        <f t="shared" si="1494"/>
        <v>20000</v>
      </c>
      <c r="AD3136" s="31">
        <f t="shared" si="1495"/>
        <v>65000</v>
      </c>
      <c r="AE3136" s="31">
        <f t="shared" si="1496"/>
        <v>0</v>
      </c>
      <c r="AF3136" s="47">
        <f t="shared" si="1497"/>
        <v>18112.596642951172</v>
      </c>
      <c r="AG3136" s="31">
        <f t="shared" si="1498"/>
        <v>0</v>
      </c>
      <c r="AH3136" s="48">
        <f t="shared" si="1469"/>
        <v>0</v>
      </c>
      <c r="AI3136" s="33">
        <f t="shared" si="1470"/>
        <v>0</v>
      </c>
      <c r="AJ3136" s="33">
        <f t="shared" si="1471"/>
        <v>0</v>
      </c>
      <c r="AK3136" s="33">
        <f t="shared" si="1472"/>
        <v>0</v>
      </c>
      <c r="AL3136" s="33">
        <f t="shared" si="1473"/>
        <v>0</v>
      </c>
      <c r="AM3136" s="34">
        <f t="shared" si="1474"/>
        <v>35877.010769031171</v>
      </c>
    </row>
    <row r="3137" spans="1:39" ht="15" customHeight="1" x14ac:dyDescent="0.3">
      <c r="A3137" s="166" t="s">
        <v>5571</v>
      </c>
      <c r="B3137" s="99">
        <v>22225</v>
      </c>
      <c r="C3137" s="99">
        <v>86068</v>
      </c>
      <c r="D3137" s="165">
        <v>44629</v>
      </c>
      <c r="E3137" s="165">
        <v>44868</v>
      </c>
      <c r="F3137" s="166">
        <v>2</v>
      </c>
      <c r="G3137" s="178">
        <v>0.34</v>
      </c>
      <c r="H3137" s="181">
        <v>0.75</v>
      </c>
      <c r="I3137" s="180">
        <v>0.06</v>
      </c>
      <c r="J3137" s="21">
        <f t="shared" si="1475"/>
        <v>1.66</v>
      </c>
      <c r="K3137" s="21" t="str">
        <f t="shared" si="1476"/>
        <v>Y</v>
      </c>
      <c r="L3137" s="37" t="str">
        <f t="shared" si="1477"/>
        <v>NA</v>
      </c>
      <c r="M3137" s="8" t="str">
        <f t="shared" si="1478"/>
        <v>Y</v>
      </c>
      <c r="N3137" s="42">
        <f t="shared" si="1479"/>
        <v>3</v>
      </c>
      <c r="O3137" s="43">
        <f t="shared" si="1480"/>
        <v>200000</v>
      </c>
      <c r="P3137" s="43" t="str">
        <f t="shared" si="1481"/>
        <v>NA</v>
      </c>
      <c r="Q3137" s="24">
        <f t="shared" si="1482"/>
        <v>23558.5</v>
      </c>
      <c r="R3137" s="43">
        <f t="shared" si="1483"/>
        <v>0</v>
      </c>
      <c r="S3137" s="24">
        <f t="shared" si="1484"/>
        <v>1000000</v>
      </c>
      <c r="T3137" s="25" t="str">
        <f t="shared" si="1485"/>
        <v>Y</v>
      </c>
      <c r="U3137" s="44">
        <f t="shared" si="1486"/>
        <v>2</v>
      </c>
      <c r="V3137" s="45">
        <f t="shared" si="1487"/>
        <v>200000</v>
      </c>
      <c r="W3137" s="45">
        <f t="shared" si="1488"/>
        <v>1000000</v>
      </c>
      <c r="X3137" s="28">
        <f t="shared" si="1489"/>
        <v>24972.010000000002</v>
      </c>
      <c r="Y3137" s="28">
        <f t="shared" si="1490"/>
        <v>0</v>
      </c>
      <c r="Z3137" s="45" t="str">
        <f t="shared" si="1491"/>
        <v>NA</v>
      </c>
      <c r="AA3137" s="29" t="str">
        <f t="shared" si="1492"/>
        <v>N</v>
      </c>
      <c r="AB3137" s="46">
        <f t="shared" si="1493"/>
        <v>1</v>
      </c>
      <c r="AC3137" s="31">
        <f t="shared" si="1494"/>
        <v>20000</v>
      </c>
      <c r="AD3137" s="31">
        <f t="shared" si="1495"/>
        <v>65000</v>
      </c>
      <c r="AE3137" s="31">
        <f t="shared" si="1496"/>
        <v>20000</v>
      </c>
      <c r="AF3137" s="47">
        <f t="shared" si="1497"/>
        <v>6470.3306000000048</v>
      </c>
      <c r="AG3137" s="31">
        <f t="shared" si="1498"/>
        <v>0</v>
      </c>
      <c r="AH3137" s="48">
        <f t="shared" ref="AH3137:AH3200" si="1499">MAX(0,(AB3137-1))</f>
        <v>0</v>
      </c>
      <c r="AI3137" s="33">
        <f t="shared" ref="AI3137:AI3200" si="1500">IF(
  AH3137=0,
  0,
     20000
  )</f>
        <v>0</v>
      </c>
      <c r="AJ3137" s="33">
        <f t="shared" ref="AJ3137:AJ3200" si="1501">IF(
  AH3137=0,
  0,
    MAX(0, 65000)
  )</f>
        <v>0</v>
      </c>
      <c r="AK3137" s="33">
        <f t="shared" ref="AK3137:AK3200" si="1502">IF(
  AH3137=0,
  0,
  MAX(0, MIN(B3137*(1+I3137)*(1+I3137)*(1+I3137)*(1+I3137), AI3137, AG3137))
)</f>
        <v>0</v>
      </c>
      <c r="AL3137" s="33">
        <f t="shared" ref="AL3137:AL3200" si="1503">IF(
  AH3137=0,
  0,
  MAX(0, (B3137*(1+I3137)*(1+I3137)*(1+I3137)*(1+I3137)-AK3137)
)
)</f>
        <v>0</v>
      </c>
      <c r="AM3137" s="34">
        <f t="shared" si="1474"/>
        <v>6470.3306000000048</v>
      </c>
    </row>
    <row r="3138" spans="1:39" ht="15" customHeight="1" x14ac:dyDescent="0.3">
      <c r="A3138" s="166" t="s">
        <v>5572</v>
      </c>
      <c r="B3138" s="99">
        <v>21952</v>
      </c>
      <c r="C3138" s="99">
        <v>77108</v>
      </c>
      <c r="D3138" s="165">
        <v>45942</v>
      </c>
      <c r="E3138" s="165">
        <v>46254</v>
      </c>
      <c r="F3138" s="166">
        <v>2</v>
      </c>
      <c r="G3138" s="178">
        <v>1.56</v>
      </c>
      <c r="H3138" s="181">
        <v>0.5</v>
      </c>
      <c r="I3138" s="180">
        <v>4.53E-2</v>
      </c>
      <c r="J3138" s="21">
        <f t="shared" si="1475"/>
        <v>0.43999999999999995</v>
      </c>
      <c r="K3138" s="21" t="str">
        <f t="shared" si="1476"/>
        <v>Y</v>
      </c>
      <c r="L3138" s="37" t="str">
        <f t="shared" si="1477"/>
        <v>NA</v>
      </c>
      <c r="M3138" s="8" t="str">
        <f t="shared" si="1478"/>
        <v>Y</v>
      </c>
      <c r="N3138" s="42">
        <f t="shared" si="1479"/>
        <v>1</v>
      </c>
      <c r="O3138" s="43">
        <f t="shared" si="1480"/>
        <v>200000</v>
      </c>
      <c r="P3138" s="43" t="str">
        <f t="shared" si="1481"/>
        <v>NA</v>
      </c>
      <c r="Q3138" s="24">
        <f t="shared" si="1482"/>
        <v>22946.425599999999</v>
      </c>
      <c r="R3138" s="43">
        <f t="shared" si="1483"/>
        <v>0</v>
      </c>
      <c r="S3138" s="24">
        <f t="shared" si="1484"/>
        <v>1000000</v>
      </c>
      <c r="T3138" s="25" t="str">
        <f t="shared" si="1485"/>
        <v>N</v>
      </c>
      <c r="U3138" s="44">
        <f t="shared" si="1486"/>
        <v>0</v>
      </c>
      <c r="V3138" s="45">
        <f t="shared" si="1487"/>
        <v>0</v>
      </c>
      <c r="W3138" s="45">
        <f t="shared" si="1488"/>
        <v>0</v>
      </c>
      <c r="X3138" s="28">
        <f t="shared" si="1489"/>
        <v>0</v>
      </c>
      <c r="Y3138" s="28">
        <f t="shared" si="1490"/>
        <v>0</v>
      </c>
      <c r="Z3138" s="45">
        <f t="shared" si="1491"/>
        <v>0</v>
      </c>
      <c r="AA3138" s="29" t="str">
        <f t="shared" si="1492"/>
        <v>N</v>
      </c>
      <c r="AB3138" s="46">
        <f t="shared" si="1493"/>
        <v>0</v>
      </c>
      <c r="AC3138" s="31">
        <f t="shared" si="1494"/>
        <v>0</v>
      </c>
      <c r="AD3138" s="31">
        <f t="shared" si="1495"/>
        <v>0</v>
      </c>
      <c r="AE3138" s="31">
        <f t="shared" si="1496"/>
        <v>0</v>
      </c>
      <c r="AF3138" s="47">
        <f t="shared" si="1497"/>
        <v>0</v>
      </c>
      <c r="AG3138" s="31">
        <f t="shared" si="1498"/>
        <v>0</v>
      </c>
      <c r="AH3138" s="48">
        <f t="shared" si="1499"/>
        <v>0</v>
      </c>
      <c r="AI3138" s="33">
        <f t="shared" si="1500"/>
        <v>0</v>
      </c>
      <c r="AJ3138" s="33">
        <f t="shared" si="1501"/>
        <v>0</v>
      </c>
      <c r="AK3138" s="33">
        <f t="shared" si="1502"/>
        <v>0</v>
      </c>
      <c r="AL3138" s="33">
        <f t="shared" si="1503"/>
        <v>0</v>
      </c>
      <c r="AM3138" s="34">
        <f t="shared" si="1474"/>
        <v>0</v>
      </c>
    </row>
    <row r="3139" spans="1:39" ht="15" customHeight="1" x14ac:dyDescent="0.3">
      <c r="A3139" s="166" t="s">
        <v>5573</v>
      </c>
      <c r="B3139" s="99">
        <v>21977</v>
      </c>
      <c r="C3139" s="99">
        <v>52033</v>
      </c>
      <c r="D3139" s="165">
        <v>45582</v>
      </c>
      <c r="E3139" s="165">
        <v>45696</v>
      </c>
      <c r="F3139" s="166">
        <v>2</v>
      </c>
      <c r="G3139" s="178">
        <v>0.71</v>
      </c>
      <c r="H3139" s="181">
        <v>0.5</v>
      </c>
      <c r="I3139" s="180">
        <v>3.9199999999999999E-2</v>
      </c>
      <c r="J3139" s="21">
        <f t="shared" si="1475"/>
        <v>1.29</v>
      </c>
      <c r="K3139" s="21" t="str">
        <f t="shared" si="1476"/>
        <v>Y</v>
      </c>
      <c r="L3139" s="37" t="str">
        <f t="shared" si="1477"/>
        <v>NA</v>
      </c>
      <c r="M3139" s="8" t="str">
        <f t="shared" si="1478"/>
        <v>Y</v>
      </c>
      <c r="N3139" s="42">
        <f t="shared" si="1479"/>
        <v>3</v>
      </c>
      <c r="O3139" s="43">
        <f t="shared" si="1480"/>
        <v>200000</v>
      </c>
      <c r="P3139" s="43" t="str">
        <f t="shared" si="1481"/>
        <v>NA</v>
      </c>
      <c r="Q3139" s="24">
        <f t="shared" si="1482"/>
        <v>22838.498399999997</v>
      </c>
      <c r="R3139" s="43">
        <f t="shared" si="1483"/>
        <v>0</v>
      </c>
      <c r="S3139" s="24">
        <f t="shared" si="1484"/>
        <v>1000000</v>
      </c>
      <c r="T3139" s="25" t="str">
        <f t="shared" si="1485"/>
        <v>Y</v>
      </c>
      <c r="U3139" s="44">
        <f t="shared" si="1486"/>
        <v>2</v>
      </c>
      <c r="V3139" s="45">
        <f t="shared" si="1487"/>
        <v>200000</v>
      </c>
      <c r="W3139" s="45">
        <f t="shared" si="1488"/>
        <v>1000000</v>
      </c>
      <c r="X3139" s="28">
        <f t="shared" si="1489"/>
        <v>23733.767537279993</v>
      </c>
      <c r="Y3139" s="28">
        <f t="shared" si="1490"/>
        <v>0</v>
      </c>
      <c r="Z3139" s="45" t="str">
        <f t="shared" si="1491"/>
        <v>NA</v>
      </c>
      <c r="AA3139" s="29" t="str">
        <f t="shared" si="1492"/>
        <v>N</v>
      </c>
      <c r="AB3139" s="46">
        <f t="shared" si="1493"/>
        <v>1</v>
      </c>
      <c r="AC3139" s="31">
        <f t="shared" si="1494"/>
        <v>20000</v>
      </c>
      <c r="AD3139" s="31">
        <f t="shared" si="1495"/>
        <v>65000</v>
      </c>
      <c r="AE3139" s="31">
        <f t="shared" si="1496"/>
        <v>20000</v>
      </c>
      <c r="AF3139" s="47">
        <f t="shared" si="1497"/>
        <v>4664.1312247413662</v>
      </c>
      <c r="AG3139" s="31">
        <f t="shared" si="1498"/>
        <v>0</v>
      </c>
      <c r="AH3139" s="48">
        <f t="shared" si="1499"/>
        <v>0</v>
      </c>
      <c r="AI3139" s="33">
        <f t="shared" si="1500"/>
        <v>0</v>
      </c>
      <c r="AJ3139" s="33">
        <f t="shared" si="1501"/>
        <v>0</v>
      </c>
      <c r="AK3139" s="33">
        <f t="shared" si="1502"/>
        <v>0</v>
      </c>
      <c r="AL3139" s="33">
        <f t="shared" si="1503"/>
        <v>0</v>
      </c>
      <c r="AM3139" s="34">
        <f t="shared" ref="AM3139:AM3202" si="1504">R3139+Y3139+AF3139+AL3139</f>
        <v>4664.1312247413662</v>
      </c>
    </row>
    <row r="3140" spans="1:39" ht="15" customHeight="1" x14ac:dyDescent="0.3">
      <c r="A3140" s="166" t="s">
        <v>5574</v>
      </c>
      <c r="B3140" s="99">
        <v>7584</v>
      </c>
      <c r="C3140" s="99">
        <v>50431</v>
      </c>
      <c r="D3140" s="165">
        <v>45802</v>
      </c>
      <c r="E3140" s="165">
        <v>46157</v>
      </c>
      <c r="F3140" s="166">
        <v>4</v>
      </c>
      <c r="G3140" s="178">
        <v>0.59</v>
      </c>
      <c r="H3140" s="181">
        <v>0.75</v>
      </c>
      <c r="I3140" s="180">
        <v>5.8000000000000003E-2</v>
      </c>
      <c r="J3140" s="21">
        <f t="shared" si="1475"/>
        <v>3.41</v>
      </c>
      <c r="K3140" s="21" t="str">
        <f t="shared" si="1476"/>
        <v>Y</v>
      </c>
      <c r="L3140" s="37" t="str">
        <f t="shared" si="1477"/>
        <v>NA</v>
      </c>
      <c r="M3140" s="8" t="str">
        <f t="shared" si="1478"/>
        <v>Y</v>
      </c>
      <c r="N3140" s="42">
        <f t="shared" si="1479"/>
        <v>5</v>
      </c>
      <c r="O3140" s="43">
        <f t="shared" si="1480"/>
        <v>200000</v>
      </c>
      <c r="P3140" s="43" t="str">
        <f t="shared" si="1481"/>
        <v>NA</v>
      </c>
      <c r="Q3140" s="24">
        <f t="shared" si="1482"/>
        <v>8023.8720000000003</v>
      </c>
      <c r="R3140" s="43">
        <f t="shared" si="1483"/>
        <v>0</v>
      </c>
      <c r="S3140" s="24">
        <f t="shared" si="1484"/>
        <v>1000000</v>
      </c>
      <c r="T3140" s="25" t="str">
        <f t="shared" si="1485"/>
        <v>Y</v>
      </c>
      <c r="U3140" s="44">
        <f t="shared" si="1486"/>
        <v>4</v>
      </c>
      <c r="V3140" s="45">
        <f t="shared" si="1487"/>
        <v>200000</v>
      </c>
      <c r="W3140" s="45">
        <f t="shared" si="1488"/>
        <v>1000000</v>
      </c>
      <c r="X3140" s="28">
        <f t="shared" si="1489"/>
        <v>8489.2565760000016</v>
      </c>
      <c r="Y3140" s="28">
        <f t="shared" si="1490"/>
        <v>0</v>
      </c>
      <c r="Z3140" s="45" t="str">
        <f t="shared" si="1491"/>
        <v>NA</v>
      </c>
      <c r="AA3140" s="29" t="str">
        <f t="shared" si="1492"/>
        <v>Y</v>
      </c>
      <c r="AB3140" s="46">
        <f t="shared" si="1493"/>
        <v>3</v>
      </c>
      <c r="AC3140" s="31">
        <f t="shared" si="1494"/>
        <v>200000</v>
      </c>
      <c r="AD3140" s="31">
        <f t="shared" si="1495"/>
        <v>1000000</v>
      </c>
      <c r="AE3140" s="31">
        <f t="shared" si="1496"/>
        <v>8981.6334574080029</v>
      </c>
      <c r="AF3140" s="47">
        <f t="shared" si="1497"/>
        <v>0</v>
      </c>
      <c r="AG3140" s="31" t="str">
        <f t="shared" si="1498"/>
        <v>NA</v>
      </c>
      <c r="AH3140" s="48">
        <f t="shared" si="1499"/>
        <v>2</v>
      </c>
      <c r="AI3140" s="33">
        <f t="shared" si="1500"/>
        <v>20000</v>
      </c>
      <c r="AJ3140" s="33">
        <f t="shared" si="1501"/>
        <v>65000</v>
      </c>
      <c r="AK3140" s="33">
        <f t="shared" si="1502"/>
        <v>9502.5681979376677</v>
      </c>
      <c r="AL3140" s="33">
        <f t="shared" si="1503"/>
        <v>0</v>
      </c>
      <c r="AM3140" s="34">
        <f t="shared" si="1504"/>
        <v>0</v>
      </c>
    </row>
    <row r="3141" spans="1:39" ht="15" customHeight="1" x14ac:dyDescent="0.3">
      <c r="A3141" s="166" t="s">
        <v>5575</v>
      </c>
      <c r="B3141" s="99">
        <v>10525</v>
      </c>
      <c r="C3141" s="99">
        <v>98094</v>
      </c>
      <c r="D3141" s="165">
        <v>45015</v>
      </c>
      <c r="E3141" s="165">
        <v>45123</v>
      </c>
      <c r="F3141" s="166">
        <v>2</v>
      </c>
      <c r="G3141" s="178">
        <v>1.35</v>
      </c>
      <c r="H3141" s="181">
        <v>0.75</v>
      </c>
      <c r="I3141" s="180">
        <v>7.3999999999999996E-2</v>
      </c>
      <c r="J3141" s="21">
        <f t="shared" si="1475"/>
        <v>0.64999999999999991</v>
      </c>
      <c r="K3141" s="21" t="str">
        <f t="shared" si="1476"/>
        <v>Y</v>
      </c>
      <c r="L3141" s="37" t="str">
        <f t="shared" si="1477"/>
        <v>NA</v>
      </c>
      <c r="M3141" s="8" t="str">
        <f t="shared" si="1478"/>
        <v>Y</v>
      </c>
      <c r="N3141" s="42">
        <f t="shared" si="1479"/>
        <v>1</v>
      </c>
      <c r="O3141" s="43">
        <f t="shared" si="1480"/>
        <v>200000</v>
      </c>
      <c r="P3141" s="43" t="str">
        <f t="shared" si="1481"/>
        <v>NA</v>
      </c>
      <c r="Q3141" s="24">
        <f t="shared" si="1482"/>
        <v>11303.85</v>
      </c>
      <c r="R3141" s="43">
        <f t="shared" si="1483"/>
        <v>0</v>
      </c>
      <c r="S3141" s="24">
        <f t="shared" si="1484"/>
        <v>1000000</v>
      </c>
      <c r="T3141" s="25" t="str">
        <f t="shared" si="1485"/>
        <v>N</v>
      </c>
      <c r="U3141" s="44">
        <f t="shared" si="1486"/>
        <v>0</v>
      </c>
      <c r="V3141" s="45">
        <f t="shared" si="1487"/>
        <v>0</v>
      </c>
      <c r="W3141" s="45">
        <f t="shared" si="1488"/>
        <v>0</v>
      </c>
      <c r="X3141" s="28">
        <f t="shared" si="1489"/>
        <v>0</v>
      </c>
      <c r="Y3141" s="28">
        <f t="shared" si="1490"/>
        <v>0</v>
      </c>
      <c r="Z3141" s="45">
        <f t="shared" si="1491"/>
        <v>0</v>
      </c>
      <c r="AA3141" s="29" t="str">
        <f t="shared" si="1492"/>
        <v>N</v>
      </c>
      <c r="AB3141" s="46">
        <f t="shared" si="1493"/>
        <v>0</v>
      </c>
      <c r="AC3141" s="31">
        <f t="shared" si="1494"/>
        <v>0</v>
      </c>
      <c r="AD3141" s="31">
        <f t="shared" si="1495"/>
        <v>0</v>
      </c>
      <c r="AE3141" s="31">
        <f t="shared" si="1496"/>
        <v>0</v>
      </c>
      <c r="AF3141" s="47">
        <f t="shared" si="1497"/>
        <v>0</v>
      </c>
      <c r="AG3141" s="31">
        <f t="shared" si="1498"/>
        <v>0</v>
      </c>
      <c r="AH3141" s="48">
        <f t="shared" si="1499"/>
        <v>0</v>
      </c>
      <c r="AI3141" s="33">
        <f t="shared" si="1500"/>
        <v>0</v>
      </c>
      <c r="AJ3141" s="33">
        <f t="shared" si="1501"/>
        <v>0</v>
      </c>
      <c r="AK3141" s="33">
        <f t="shared" si="1502"/>
        <v>0</v>
      </c>
      <c r="AL3141" s="33">
        <f t="shared" si="1503"/>
        <v>0</v>
      </c>
      <c r="AM3141" s="34">
        <f t="shared" si="1504"/>
        <v>0</v>
      </c>
    </row>
    <row r="3142" spans="1:39" ht="15" customHeight="1" x14ac:dyDescent="0.3">
      <c r="A3142" s="166" t="s">
        <v>5576</v>
      </c>
      <c r="B3142" s="99">
        <v>5929</v>
      </c>
      <c r="C3142" s="99">
        <v>26575</v>
      </c>
      <c r="D3142" s="165">
        <v>46111</v>
      </c>
      <c r="E3142" s="165">
        <v>46469</v>
      </c>
      <c r="F3142" s="166">
        <v>4</v>
      </c>
      <c r="G3142" s="178">
        <v>2.64</v>
      </c>
      <c r="H3142" s="181">
        <v>1</v>
      </c>
      <c r="I3142" s="180">
        <v>5.8299999999999998E-2</v>
      </c>
      <c r="J3142" s="21">
        <f t="shared" si="1475"/>
        <v>1.3599999999999999</v>
      </c>
      <c r="K3142" s="21" t="str">
        <f t="shared" si="1476"/>
        <v>Y</v>
      </c>
      <c r="L3142" s="37" t="str">
        <f t="shared" si="1477"/>
        <v>NA</v>
      </c>
      <c r="M3142" s="8" t="str">
        <f t="shared" si="1478"/>
        <v>Y</v>
      </c>
      <c r="N3142" s="42">
        <f t="shared" si="1479"/>
        <v>2</v>
      </c>
      <c r="O3142" s="43">
        <f t="shared" si="1480"/>
        <v>200000</v>
      </c>
      <c r="P3142" s="43" t="str">
        <f t="shared" si="1481"/>
        <v>NA</v>
      </c>
      <c r="Q3142" s="24">
        <f t="shared" si="1482"/>
        <v>6274.6607000000004</v>
      </c>
      <c r="R3142" s="43">
        <f t="shared" si="1483"/>
        <v>0</v>
      </c>
      <c r="S3142" s="24">
        <f t="shared" si="1484"/>
        <v>1000000</v>
      </c>
      <c r="T3142" s="25" t="str">
        <f t="shared" si="1485"/>
        <v>Y</v>
      </c>
      <c r="U3142" s="44">
        <f t="shared" si="1486"/>
        <v>1</v>
      </c>
      <c r="V3142" s="45">
        <f t="shared" si="1487"/>
        <v>200000</v>
      </c>
      <c r="W3142" s="45">
        <f t="shared" si="1488"/>
        <v>1000000</v>
      </c>
      <c r="X3142" s="28">
        <f t="shared" si="1489"/>
        <v>6640.4734188100001</v>
      </c>
      <c r="Y3142" s="28">
        <f t="shared" si="1490"/>
        <v>0</v>
      </c>
      <c r="Z3142" s="45" t="str">
        <f t="shared" si="1491"/>
        <v>NA</v>
      </c>
      <c r="AA3142" s="29" t="str">
        <f t="shared" si="1492"/>
        <v>N</v>
      </c>
      <c r="AB3142" s="46">
        <f t="shared" si="1493"/>
        <v>0</v>
      </c>
      <c r="AC3142" s="31">
        <f t="shared" si="1494"/>
        <v>0</v>
      </c>
      <c r="AD3142" s="31">
        <f t="shared" si="1495"/>
        <v>0</v>
      </c>
      <c r="AE3142" s="31">
        <f t="shared" si="1496"/>
        <v>0</v>
      </c>
      <c r="AF3142" s="47">
        <f t="shared" si="1497"/>
        <v>0</v>
      </c>
      <c r="AG3142" s="31">
        <f t="shared" si="1498"/>
        <v>0</v>
      </c>
      <c r="AH3142" s="48">
        <f t="shared" si="1499"/>
        <v>0</v>
      </c>
      <c r="AI3142" s="33">
        <f t="shared" si="1500"/>
        <v>0</v>
      </c>
      <c r="AJ3142" s="33">
        <f t="shared" si="1501"/>
        <v>0</v>
      </c>
      <c r="AK3142" s="33">
        <f t="shared" si="1502"/>
        <v>0</v>
      </c>
      <c r="AL3142" s="33">
        <f t="shared" si="1503"/>
        <v>0</v>
      </c>
      <c r="AM3142" s="34">
        <f t="shared" si="1504"/>
        <v>0</v>
      </c>
    </row>
    <row r="3143" spans="1:39" ht="15" customHeight="1" x14ac:dyDescent="0.3">
      <c r="A3143" s="166" t="s">
        <v>5577</v>
      </c>
      <c r="B3143" s="99">
        <v>22877</v>
      </c>
      <c r="C3143" s="99">
        <v>70844</v>
      </c>
      <c r="D3143" s="165">
        <v>44890</v>
      </c>
      <c r="E3143" s="165">
        <v>45074</v>
      </c>
      <c r="F3143" s="166">
        <v>4</v>
      </c>
      <c r="G3143" s="178">
        <v>1.06</v>
      </c>
      <c r="H3143" s="181">
        <v>1</v>
      </c>
      <c r="I3143" s="180">
        <v>3.5799999999999998E-2</v>
      </c>
      <c r="J3143" s="21">
        <f t="shared" si="1475"/>
        <v>2.94</v>
      </c>
      <c r="K3143" s="21" t="str">
        <f t="shared" si="1476"/>
        <v>Y</v>
      </c>
      <c r="L3143" s="37" t="str">
        <f t="shared" si="1477"/>
        <v>NA</v>
      </c>
      <c r="M3143" s="8" t="str">
        <f t="shared" si="1478"/>
        <v>Y</v>
      </c>
      <c r="N3143" s="42">
        <f t="shared" si="1479"/>
        <v>3</v>
      </c>
      <c r="O3143" s="43">
        <f t="shared" si="1480"/>
        <v>200000</v>
      </c>
      <c r="P3143" s="43" t="str">
        <f t="shared" si="1481"/>
        <v>NA</v>
      </c>
      <c r="Q3143" s="24">
        <f t="shared" si="1482"/>
        <v>23695.996600000002</v>
      </c>
      <c r="R3143" s="43">
        <f t="shared" si="1483"/>
        <v>0</v>
      </c>
      <c r="S3143" s="24">
        <f t="shared" si="1484"/>
        <v>1000000</v>
      </c>
      <c r="T3143" s="25" t="str">
        <f t="shared" si="1485"/>
        <v>Y</v>
      </c>
      <c r="U3143" s="44">
        <f t="shared" si="1486"/>
        <v>2</v>
      </c>
      <c r="V3143" s="45">
        <f t="shared" si="1487"/>
        <v>200000</v>
      </c>
      <c r="W3143" s="45">
        <f t="shared" si="1488"/>
        <v>1000000</v>
      </c>
      <c r="X3143" s="28">
        <f t="shared" si="1489"/>
        <v>24544.313278280002</v>
      </c>
      <c r="Y3143" s="28">
        <f t="shared" si="1490"/>
        <v>0</v>
      </c>
      <c r="Z3143" s="45" t="str">
        <f t="shared" si="1491"/>
        <v>NA</v>
      </c>
      <c r="AA3143" s="29" t="str">
        <f t="shared" si="1492"/>
        <v>Y</v>
      </c>
      <c r="AB3143" s="46">
        <f t="shared" si="1493"/>
        <v>1</v>
      </c>
      <c r="AC3143" s="31">
        <f t="shared" si="1494"/>
        <v>200000</v>
      </c>
      <c r="AD3143" s="31">
        <f t="shared" si="1495"/>
        <v>1000000</v>
      </c>
      <c r="AE3143" s="31">
        <f t="shared" si="1496"/>
        <v>25422.999693642429</v>
      </c>
      <c r="AF3143" s="47">
        <f t="shared" si="1497"/>
        <v>0</v>
      </c>
      <c r="AG3143" s="31" t="str">
        <f t="shared" si="1498"/>
        <v>NA</v>
      </c>
      <c r="AH3143" s="48">
        <f t="shared" si="1499"/>
        <v>0</v>
      </c>
      <c r="AI3143" s="33">
        <f t="shared" si="1500"/>
        <v>0</v>
      </c>
      <c r="AJ3143" s="33">
        <f t="shared" si="1501"/>
        <v>0</v>
      </c>
      <c r="AK3143" s="33">
        <f t="shared" si="1502"/>
        <v>0</v>
      </c>
      <c r="AL3143" s="33">
        <f t="shared" si="1503"/>
        <v>0</v>
      </c>
      <c r="AM3143" s="34">
        <f t="shared" si="1504"/>
        <v>0</v>
      </c>
    </row>
    <row r="3144" spans="1:39" ht="15" customHeight="1" x14ac:dyDescent="0.3">
      <c r="A3144" s="166" t="s">
        <v>5578</v>
      </c>
      <c r="B3144" s="99">
        <v>10179</v>
      </c>
      <c r="C3144" s="99">
        <v>77798</v>
      </c>
      <c r="D3144" s="165">
        <v>45353</v>
      </c>
      <c r="E3144" s="165">
        <v>45630</v>
      </c>
      <c r="F3144" s="166">
        <v>4</v>
      </c>
      <c r="G3144" s="178">
        <v>0.9</v>
      </c>
      <c r="H3144" s="181">
        <v>0.5</v>
      </c>
      <c r="I3144" s="180">
        <v>3.6900000000000002E-2</v>
      </c>
      <c r="J3144" s="21">
        <f t="shared" si="1475"/>
        <v>3.1</v>
      </c>
      <c r="K3144" s="21" t="str">
        <f t="shared" si="1476"/>
        <v>Y</v>
      </c>
      <c r="L3144" s="37" t="str">
        <f t="shared" si="1477"/>
        <v>NA</v>
      </c>
      <c r="M3144" s="8" t="str">
        <f t="shared" si="1478"/>
        <v>Y</v>
      </c>
      <c r="N3144" s="42">
        <f t="shared" si="1479"/>
        <v>7</v>
      </c>
      <c r="O3144" s="43">
        <f t="shared" si="1480"/>
        <v>200000</v>
      </c>
      <c r="P3144" s="43" t="str">
        <f t="shared" si="1481"/>
        <v>NA</v>
      </c>
      <c r="Q3144" s="24">
        <f t="shared" si="1482"/>
        <v>10554.605099999999</v>
      </c>
      <c r="R3144" s="43">
        <f t="shared" si="1483"/>
        <v>0</v>
      </c>
      <c r="S3144" s="24">
        <f t="shared" si="1484"/>
        <v>1000000</v>
      </c>
      <c r="T3144" s="25" t="str">
        <f t="shared" si="1485"/>
        <v>Y</v>
      </c>
      <c r="U3144" s="44">
        <f t="shared" si="1486"/>
        <v>6</v>
      </c>
      <c r="V3144" s="45">
        <f t="shared" si="1487"/>
        <v>200000</v>
      </c>
      <c r="W3144" s="45">
        <f t="shared" si="1488"/>
        <v>1000000</v>
      </c>
      <c r="X3144" s="28">
        <f t="shared" si="1489"/>
        <v>10944.070028189999</v>
      </c>
      <c r="Y3144" s="28">
        <f t="shared" si="1490"/>
        <v>0</v>
      </c>
      <c r="Z3144" s="45" t="str">
        <f t="shared" si="1491"/>
        <v>NA</v>
      </c>
      <c r="AA3144" s="29" t="str">
        <f t="shared" si="1492"/>
        <v>Y</v>
      </c>
      <c r="AB3144" s="46">
        <f t="shared" si="1493"/>
        <v>5</v>
      </c>
      <c r="AC3144" s="31">
        <f t="shared" si="1494"/>
        <v>200000</v>
      </c>
      <c r="AD3144" s="31">
        <f t="shared" si="1495"/>
        <v>1000000</v>
      </c>
      <c r="AE3144" s="31">
        <f t="shared" si="1496"/>
        <v>11347.906212230209</v>
      </c>
      <c r="AF3144" s="47">
        <f t="shared" si="1497"/>
        <v>0</v>
      </c>
      <c r="AG3144" s="31" t="str">
        <f t="shared" si="1498"/>
        <v>NA</v>
      </c>
      <c r="AH3144" s="48">
        <f t="shared" si="1499"/>
        <v>4</v>
      </c>
      <c r="AI3144" s="33">
        <f t="shared" si="1500"/>
        <v>20000</v>
      </c>
      <c r="AJ3144" s="33">
        <f t="shared" si="1501"/>
        <v>65000</v>
      </c>
      <c r="AK3144" s="33">
        <f t="shared" si="1502"/>
        <v>11766.643951461503</v>
      </c>
      <c r="AL3144" s="33">
        <f t="shared" si="1503"/>
        <v>0</v>
      </c>
      <c r="AM3144" s="34">
        <f t="shared" si="1504"/>
        <v>0</v>
      </c>
    </row>
    <row r="3145" spans="1:39" ht="15" customHeight="1" x14ac:dyDescent="0.3">
      <c r="A3145" s="166" t="s">
        <v>5579</v>
      </c>
      <c r="B3145" s="99">
        <v>18065</v>
      </c>
      <c r="C3145" s="99">
        <v>45204</v>
      </c>
      <c r="D3145" s="165">
        <v>44647</v>
      </c>
      <c r="E3145" s="165">
        <v>44866</v>
      </c>
      <c r="F3145" s="166">
        <v>2</v>
      </c>
      <c r="G3145" s="178">
        <v>0.71</v>
      </c>
      <c r="H3145" s="181">
        <v>1</v>
      </c>
      <c r="I3145" s="180">
        <v>2.3599999999999999E-2</v>
      </c>
      <c r="J3145" s="21">
        <f t="shared" si="1475"/>
        <v>1.29</v>
      </c>
      <c r="K3145" s="21" t="str">
        <f t="shared" si="1476"/>
        <v>Y</v>
      </c>
      <c r="L3145" s="37" t="str">
        <f t="shared" si="1477"/>
        <v>NA</v>
      </c>
      <c r="M3145" s="8" t="str">
        <f t="shared" si="1478"/>
        <v>Y</v>
      </c>
      <c r="N3145" s="42">
        <f t="shared" si="1479"/>
        <v>2</v>
      </c>
      <c r="O3145" s="43">
        <f t="shared" si="1480"/>
        <v>200000</v>
      </c>
      <c r="P3145" s="43" t="str">
        <f t="shared" si="1481"/>
        <v>NA</v>
      </c>
      <c r="Q3145" s="24">
        <f t="shared" si="1482"/>
        <v>18491.334000000003</v>
      </c>
      <c r="R3145" s="43">
        <f t="shared" si="1483"/>
        <v>0</v>
      </c>
      <c r="S3145" s="24">
        <f t="shared" si="1484"/>
        <v>1000000</v>
      </c>
      <c r="T3145" s="25" t="str">
        <f t="shared" si="1485"/>
        <v>Y</v>
      </c>
      <c r="U3145" s="44">
        <f t="shared" si="1486"/>
        <v>1</v>
      </c>
      <c r="V3145" s="45">
        <f t="shared" si="1487"/>
        <v>200000</v>
      </c>
      <c r="W3145" s="45">
        <f t="shared" si="1488"/>
        <v>1000000</v>
      </c>
      <c r="X3145" s="28">
        <f t="shared" si="1489"/>
        <v>18927.729482400006</v>
      </c>
      <c r="Y3145" s="28">
        <f t="shared" si="1490"/>
        <v>0</v>
      </c>
      <c r="Z3145" s="45" t="str">
        <f t="shared" si="1491"/>
        <v>NA</v>
      </c>
      <c r="AA3145" s="29" t="str">
        <f t="shared" si="1492"/>
        <v>N</v>
      </c>
      <c r="AB3145" s="46">
        <f t="shared" si="1493"/>
        <v>0</v>
      </c>
      <c r="AC3145" s="31">
        <f t="shared" si="1494"/>
        <v>0</v>
      </c>
      <c r="AD3145" s="31">
        <f t="shared" si="1495"/>
        <v>0</v>
      </c>
      <c r="AE3145" s="31">
        <f t="shared" si="1496"/>
        <v>0</v>
      </c>
      <c r="AF3145" s="47">
        <f t="shared" si="1497"/>
        <v>0</v>
      </c>
      <c r="AG3145" s="31">
        <f t="shared" si="1498"/>
        <v>0</v>
      </c>
      <c r="AH3145" s="48">
        <f t="shared" si="1499"/>
        <v>0</v>
      </c>
      <c r="AI3145" s="33">
        <f t="shared" si="1500"/>
        <v>0</v>
      </c>
      <c r="AJ3145" s="33">
        <f t="shared" si="1501"/>
        <v>0</v>
      </c>
      <c r="AK3145" s="33">
        <f t="shared" si="1502"/>
        <v>0</v>
      </c>
      <c r="AL3145" s="33">
        <f t="shared" si="1503"/>
        <v>0</v>
      </c>
      <c r="AM3145" s="34">
        <f t="shared" si="1504"/>
        <v>0</v>
      </c>
    </row>
    <row r="3146" spans="1:39" ht="15" customHeight="1" x14ac:dyDescent="0.3">
      <c r="A3146" s="166" t="s">
        <v>5580</v>
      </c>
      <c r="B3146" s="99">
        <v>9616</v>
      </c>
      <c r="C3146" s="99">
        <v>32305</v>
      </c>
      <c r="D3146" s="165">
        <v>46101</v>
      </c>
      <c r="E3146" s="165">
        <v>46279</v>
      </c>
      <c r="F3146" s="166">
        <v>4</v>
      </c>
      <c r="G3146" s="178">
        <v>3.47</v>
      </c>
      <c r="H3146" s="181">
        <v>1</v>
      </c>
      <c r="I3146" s="180">
        <v>3.2399999999999998E-2</v>
      </c>
      <c r="J3146" s="21">
        <f t="shared" si="1475"/>
        <v>0.5299999999999998</v>
      </c>
      <c r="K3146" s="21" t="str">
        <f t="shared" si="1476"/>
        <v>Y</v>
      </c>
      <c r="L3146" s="37" t="str">
        <f t="shared" si="1477"/>
        <v>NA</v>
      </c>
      <c r="M3146" s="8" t="str">
        <f t="shared" si="1478"/>
        <v>Y</v>
      </c>
      <c r="N3146" s="42">
        <f t="shared" si="1479"/>
        <v>1</v>
      </c>
      <c r="O3146" s="43">
        <f t="shared" si="1480"/>
        <v>200000</v>
      </c>
      <c r="P3146" s="43" t="str">
        <f t="shared" si="1481"/>
        <v>NA</v>
      </c>
      <c r="Q3146" s="24">
        <f t="shared" si="1482"/>
        <v>9927.5583999999999</v>
      </c>
      <c r="R3146" s="43">
        <f t="shared" si="1483"/>
        <v>0</v>
      </c>
      <c r="S3146" s="24">
        <f t="shared" si="1484"/>
        <v>1000000</v>
      </c>
      <c r="T3146" s="25" t="str">
        <f t="shared" si="1485"/>
        <v>N</v>
      </c>
      <c r="U3146" s="44">
        <f t="shared" si="1486"/>
        <v>0</v>
      </c>
      <c r="V3146" s="45">
        <f t="shared" si="1487"/>
        <v>0</v>
      </c>
      <c r="W3146" s="45">
        <f t="shared" si="1488"/>
        <v>0</v>
      </c>
      <c r="X3146" s="28">
        <f t="shared" si="1489"/>
        <v>0</v>
      </c>
      <c r="Y3146" s="28">
        <f t="shared" si="1490"/>
        <v>0</v>
      </c>
      <c r="Z3146" s="45">
        <f t="shared" si="1491"/>
        <v>0</v>
      </c>
      <c r="AA3146" s="29" t="str">
        <f t="shared" si="1492"/>
        <v>N</v>
      </c>
      <c r="AB3146" s="46">
        <f t="shared" si="1493"/>
        <v>0</v>
      </c>
      <c r="AC3146" s="31">
        <f t="shared" si="1494"/>
        <v>0</v>
      </c>
      <c r="AD3146" s="31">
        <f t="shared" si="1495"/>
        <v>0</v>
      </c>
      <c r="AE3146" s="31">
        <f t="shared" si="1496"/>
        <v>0</v>
      </c>
      <c r="AF3146" s="47">
        <f t="shared" si="1497"/>
        <v>0</v>
      </c>
      <c r="AG3146" s="31">
        <f t="shared" si="1498"/>
        <v>0</v>
      </c>
      <c r="AH3146" s="48">
        <f t="shared" si="1499"/>
        <v>0</v>
      </c>
      <c r="AI3146" s="33">
        <f t="shared" si="1500"/>
        <v>0</v>
      </c>
      <c r="AJ3146" s="33">
        <f t="shared" si="1501"/>
        <v>0</v>
      </c>
      <c r="AK3146" s="33">
        <f t="shared" si="1502"/>
        <v>0</v>
      </c>
      <c r="AL3146" s="33">
        <f t="shared" si="1503"/>
        <v>0</v>
      </c>
      <c r="AM3146" s="34">
        <f t="shared" si="1504"/>
        <v>0</v>
      </c>
    </row>
    <row r="3147" spans="1:39" ht="15" customHeight="1" x14ac:dyDescent="0.3">
      <c r="A3147" s="166" t="s">
        <v>5581</v>
      </c>
      <c r="B3147" s="99">
        <v>23929</v>
      </c>
      <c r="C3147" s="99">
        <v>74917</v>
      </c>
      <c r="D3147" s="165">
        <v>45816</v>
      </c>
      <c r="E3147" s="165">
        <v>45927</v>
      </c>
      <c r="F3147" s="166">
        <v>4</v>
      </c>
      <c r="G3147" s="178">
        <v>3.98</v>
      </c>
      <c r="H3147" s="181">
        <v>1</v>
      </c>
      <c r="I3147" s="180">
        <v>4.99E-2</v>
      </c>
      <c r="J3147" s="21">
        <f t="shared" si="1475"/>
        <v>2.0000000000000018E-2</v>
      </c>
      <c r="K3147" s="21" t="str">
        <f t="shared" si="1476"/>
        <v>Y</v>
      </c>
      <c r="L3147" s="37" t="str">
        <f t="shared" si="1477"/>
        <v>NA</v>
      </c>
      <c r="M3147" s="8" t="str">
        <f t="shared" si="1478"/>
        <v>Y</v>
      </c>
      <c r="N3147" s="42">
        <f t="shared" si="1479"/>
        <v>1</v>
      </c>
      <c r="O3147" s="43">
        <f t="shared" si="1480"/>
        <v>200000</v>
      </c>
      <c r="P3147" s="43" t="str">
        <f t="shared" si="1481"/>
        <v>NA</v>
      </c>
      <c r="Q3147" s="24">
        <f t="shared" si="1482"/>
        <v>25123.057100000002</v>
      </c>
      <c r="R3147" s="43">
        <f t="shared" si="1483"/>
        <v>0</v>
      </c>
      <c r="S3147" s="24">
        <f t="shared" si="1484"/>
        <v>1000000</v>
      </c>
      <c r="T3147" s="25" t="str">
        <f t="shared" si="1485"/>
        <v>N</v>
      </c>
      <c r="U3147" s="44">
        <f t="shared" si="1486"/>
        <v>0</v>
      </c>
      <c r="V3147" s="45">
        <f t="shared" si="1487"/>
        <v>0</v>
      </c>
      <c r="W3147" s="45">
        <f t="shared" si="1488"/>
        <v>0</v>
      </c>
      <c r="X3147" s="28">
        <f t="shared" si="1489"/>
        <v>0</v>
      </c>
      <c r="Y3147" s="28">
        <f t="shared" si="1490"/>
        <v>0</v>
      </c>
      <c r="Z3147" s="45">
        <f t="shared" si="1491"/>
        <v>0</v>
      </c>
      <c r="AA3147" s="29" t="str">
        <f t="shared" si="1492"/>
        <v>N</v>
      </c>
      <c r="AB3147" s="46">
        <f t="shared" si="1493"/>
        <v>0</v>
      </c>
      <c r="AC3147" s="31">
        <f t="shared" si="1494"/>
        <v>0</v>
      </c>
      <c r="AD3147" s="31">
        <f t="shared" si="1495"/>
        <v>0</v>
      </c>
      <c r="AE3147" s="31">
        <f t="shared" si="1496"/>
        <v>0</v>
      </c>
      <c r="AF3147" s="47">
        <f t="shared" si="1497"/>
        <v>0</v>
      </c>
      <c r="AG3147" s="31">
        <f t="shared" si="1498"/>
        <v>0</v>
      </c>
      <c r="AH3147" s="48">
        <f t="shared" si="1499"/>
        <v>0</v>
      </c>
      <c r="AI3147" s="33">
        <f t="shared" si="1500"/>
        <v>0</v>
      </c>
      <c r="AJ3147" s="33">
        <f t="shared" si="1501"/>
        <v>0</v>
      </c>
      <c r="AK3147" s="33">
        <f t="shared" si="1502"/>
        <v>0</v>
      </c>
      <c r="AL3147" s="33">
        <f t="shared" si="1503"/>
        <v>0</v>
      </c>
      <c r="AM3147" s="34">
        <f t="shared" si="1504"/>
        <v>0</v>
      </c>
    </row>
    <row r="3148" spans="1:39" ht="15" customHeight="1" x14ac:dyDescent="0.3">
      <c r="A3148" s="166" t="s">
        <v>5582</v>
      </c>
      <c r="B3148" s="99">
        <v>5759</v>
      </c>
      <c r="C3148" s="99">
        <v>27561</v>
      </c>
      <c r="D3148" s="165">
        <v>45399</v>
      </c>
      <c r="E3148" s="165">
        <v>45687</v>
      </c>
      <c r="F3148" s="166">
        <v>4</v>
      </c>
      <c r="G3148" s="178">
        <v>3.87</v>
      </c>
      <c r="H3148" s="181">
        <v>0.5</v>
      </c>
      <c r="I3148" s="180">
        <v>5.5800000000000002E-2</v>
      </c>
      <c r="J3148" s="21">
        <f t="shared" si="1475"/>
        <v>0.12999999999999989</v>
      </c>
      <c r="K3148" s="21" t="str">
        <f t="shared" si="1476"/>
        <v>Y</v>
      </c>
      <c r="L3148" s="37" t="str">
        <f t="shared" si="1477"/>
        <v>NA</v>
      </c>
      <c r="M3148" s="8" t="str">
        <f t="shared" si="1478"/>
        <v>Y</v>
      </c>
      <c r="N3148" s="42">
        <f t="shared" si="1479"/>
        <v>1</v>
      </c>
      <c r="O3148" s="43">
        <f t="shared" si="1480"/>
        <v>200000</v>
      </c>
      <c r="P3148" s="43" t="str">
        <f t="shared" si="1481"/>
        <v>NA</v>
      </c>
      <c r="Q3148" s="24">
        <f t="shared" si="1482"/>
        <v>6080.3522000000003</v>
      </c>
      <c r="R3148" s="43">
        <f t="shared" si="1483"/>
        <v>0</v>
      </c>
      <c r="S3148" s="24">
        <f t="shared" si="1484"/>
        <v>1000000</v>
      </c>
      <c r="T3148" s="25" t="str">
        <f t="shared" si="1485"/>
        <v>N</v>
      </c>
      <c r="U3148" s="44">
        <f t="shared" si="1486"/>
        <v>0</v>
      </c>
      <c r="V3148" s="45">
        <f t="shared" si="1487"/>
        <v>0</v>
      </c>
      <c r="W3148" s="45">
        <f t="shared" si="1488"/>
        <v>0</v>
      </c>
      <c r="X3148" s="28">
        <f t="shared" si="1489"/>
        <v>0</v>
      </c>
      <c r="Y3148" s="28">
        <f t="shared" si="1490"/>
        <v>0</v>
      </c>
      <c r="Z3148" s="45">
        <f t="shared" si="1491"/>
        <v>0</v>
      </c>
      <c r="AA3148" s="29" t="str">
        <f t="shared" si="1492"/>
        <v>N</v>
      </c>
      <c r="AB3148" s="46">
        <f t="shared" si="1493"/>
        <v>0</v>
      </c>
      <c r="AC3148" s="31">
        <f t="shared" si="1494"/>
        <v>0</v>
      </c>
      <c r="AD3148" s="31">
        <f t="shared" si="1495"/>
        <v>0</v>
      </c>
      <c r="AE3148" s="31">
        <f t="shared" si="1496"/>
        <v>0</v>
      </c>
      <c r="AF3148" s="47">
        <f t="shared" si="1497"/>
        <v>0</v>
      </c>
      <c r="AG3148" s="31">
        <f t="shared" si="1498"/>
        <v>0</v>
      </c>
      <c r="AH3148" s="48">
        <f t="shared" si="1499"/>
        <v>0</v>
      </c>
      <c r="AI3148" s="33">
        <f t="shared" si="1500"/>
        <v>0</v>
      </c>
      <c r="AJ3148" s="33">
        <f t="shared" si="1501"/>
        <v>0</v>
      </c>
      <c r="AK3148" s="33">
        <f t="shared" si="1502"/>
        <v>0</v>
      </c>
      <c r="AL3148" s="33">
        <f t="shared" si="1503"/>
        <v>0</v>
      </c>
      <c r="AM3148" s="34">
        <f t="shared" si="1504"/>
        <v>0</v>
      </c>
    </row>
    <row r="3149" spans="1:39" ht="15" customHeight="1" x14ac:dyDescent="0.3">
      <c r="A3149" s="166" t="s">
        <v>5583</v>
      </c>
      <c r="B3149" s="99">
        <v>14219</v>
      </c>
      <c r="C3149" s="99">
        <v>89085</v>
      </c>
      <c r="D3149" s="165">
        <v>44981</v>
      </c>
      <c r="E3149" s="165">
        <v>45345</v>
      </c>
      <c r="F3149" s="166">
        <v>4</v>
      </c>
      <c r="G3149" s="178">
        <v>1.21</v>
      </c>
      <c r="H3149" s="181">
        <v>0.25</v>
      </c>
      <c r="I3149" s="180">
        <v>7.4300000000000005E-2</v>
      </c>
      <c r="J3149" s="21">
        <f t="shared" si="1475"/>
        <v>2.79</v>
      </c>
      <c r="K3149" s="21" t="str">
        <f t="shared" si="1476"/>
        <v>Y</v>
      </c>
      <c r="L3149" s="37" t="str">
        <f t="shared" si="1477"/>
        <v>NA</v>
      </c>
      <c r="M3149" s="8" t="str">
        <f t="shared" si="1478"/>
        <v>Y</v>
      </c>
      <c r="N3149" s="42">
        <f t="shared" si="1479"/>
        <v>12</v>
      </c>
      <c r="O3149" s="43">
        <f t="shared" si="1480"/>
        <v>200000</v>
      </c>
      <c r="P3149" s="43" t="str">
        <f t="shared" si="1481"/>
        <v>NA</v>
      </c>
      <c r="Q3149" s="24">
        <f t="shared" si="1482"/>
        <v>15275.4717</v>
      </c>
      <c r="R3149" s="43">
        <f t="shared" si="1483"/>
        <v>0</v>
      </c>
      <c r="S3149" s="24">
        <f t="shared" si="1484"/>
        <v>1000000</v>
      </c>
      <c r="T3149" s="25" t="str">
        <f t="shared" si="1485"/>
        <v>Y</v>
      </c>
      <c r="U3149" s="44">
        <f t="shared" si="1486"/>
        <v>11</v>
      </c>
      <c r="V3149" s="45">
        <f t="shared" si="1487"/>
        <v>200000</v>
      </c>
      <c r="W3149" s="45">
        <f t="shared" si="1488"/>
        <v>1000000</v>
      </c>
      <c r="X3149" s="28">
        <f t="shared" si="1489"/>
        <v>16410.439247310002</v>
      </c>
      <c r="Y3149" s="28">
        <f t="shared" si="1490"/>
        <v>0</v>
      </c>
      <c r="Z3149" s="45" t="str">
        <f t="shared" si="1491"/>
        <v>NA</v>
      </c>
      <c r="AA3149" s="29" t="str">
        <f t="shared" si="1492"/>
        <v>Y</v>
      </c>
      <c r="AB3149" s="46">
        <f t="shared" si="1493"/>
        <v>10</v>
      </c>
      <c r="AC3149" s="31">
        <f t="shared" si="1494"/>
        <v>200000</v>
      </c>
      <c r="AD3149" s="31">
        <f t="shared" si="1495"/>
        <v>1000000</v>
      </c>
      <c r="AE3149" s="31">
        <f t="shared" si="1496"/>
        <v>17629.734883385136</v>
      </c>
      <c r="AF3149" s="47">
        <f t="shared" si="1497"/>
        <v>0</v>
      </c>
      <c r="AG3149" s="31" t="str">
        <f t="shared" si="1498"/>
        <v>NA</v>
      </c>
      <c r="AH3149" s="48">
        <f t="shared" si="1499"/>
        <v>9</v>
      </c>
      <c r="AI3149" s="33">
        <f t="shared" si="1500"/>
        <v>20000</v>
      </c>
      <c r="AJ3149" s="33">
        <f t="shared" si="1501"/>
        <v>65000</v>
      </c>
      <c r="AK3149" s="33">
        <f t="shared" si="1502"/>
        <v>18939.624185220651</v>
      </c>
      <c r="AL3149" s="33">
        <f t="shared" si="1503"/>
        <v>0</v>
      </c>
      <c r="AM3149" s="34">
        <f t="shared" si="1504"/>
        <v>0</v>
      </c>
    </row>
    <row r="3150" spans="1:39" ht="15" customHeight="1" x14ac:dyDescent="0.3">
      <c r="A3150" s="166" t="s">
        <v>5584</v>
      </c>
      <c r="B3150" s="99">
        <v>13666</v>
      </c>
      <c r="C3150" s="99">
        <v>71609</v>
      </c>
      <c r="D3150" s="165">
        <v>44640</v>
      </c>
      <c r="E3150" s="165">
        <v>44876</v>
      </c>
      <c r="F3150" s="166">
        <v>4</v>
      </c>
      <c r="G3150" s="178">
        <v>0.28000000000000003</v>
      </c>
      <c r="H3150" s="181">
        <v>0.25</v>
      </c>
      <c r="I3150" s="180">
        <v>5.4899999999999997E-2</v>
      </c>
      <c r="J3150" s="21">
        <f t="shared" si="1475"/>
        <v>3.7199999999999998</v>
      </c>
      <c r="K3150" s="21" t="str">
        <f t="shared" si="1476"/>
        <v>Y</v>
      </c>
      <c r="L3150" s="37" t="str">
        <f t="shared" si="1477"/>
        <v>NA</v>
      </c>
      <c r="M3150" s="8" t="str">
        <f t="shared" si="1478"/>
        <v>Y</v>
      </c>
      <c r="N3150" s="42">
        <f t="shared" si="1479"/>
        <v>15</v>
      </c>
      <c r="O3150" s="43">
        <f t="shared" si="1480"/>
        <v>200000</v>
      </c>
      <c r="P3150" s="43" t="str">
        <f t="shared" si="1481"/>
        <v>NA</v>
      </c>
      <c r="Q3150" s="24">
        <f t="shared" si="1482"/>
        <v>14416.2634</v>
      </c>
      <c r="R3150" s="43">
        <f t="shared" si="1483"/>
        <v>0</v>
      </c>
      <c r="S3150" s="24">
        <f t="shared" si="1484"/>
        <v>1000000</v>
      </c>
      <c r="T3150" s="25" t="str">
        <f t="shared" si="1485"/>
        <v>Y</v>
      </c>
      <c r="U3150" s="44">
        <f t="shared" si="1486"/>
        <v>14</v>
      </c>
      <c r="V3150" s="45">
        <f t="shared" si="1487"/>
        <v>200000</v>
      </c>
      <c r="W3150" s="45">
        <f t="shared" si="1488"/>
        <v>1000000</v>
      </c>
      <c r="X3150" s="28">
        <f t="shared" si="1489"/>
        <v>15207.71626066</v>
      </c>
      <c r="Y3150" s="28">
        <f t="shared" si="1490"/>
        <v>0</v>
      </c>
      <c r="Z3150" s="45" t="str">
        <f t="shared" si="1491"/>
        <v>NA</v>
      </c>
      <c r="AA3150" s="29" t="str">
        <f t="shared" si="1492"/>
        <v>Y</v>
      </c>
      <c r="AB3150" s="46">
        <f t="shared" si="1493"/>
        <v>13</v>
      </c>
      <c r="AC3150" s="31">
        <f t="shared" si="1494"/>
        <v>200000</v>
      </c>
      <c r="AD3150" s="31">
        <f t="shared" si="1495"/>
        <v>1000000</v>
      </c>
      <c r="AE3150" s="31">
        <f t="shared" si="1496"/>
        <v>16042.619883370233</v>
      </c>
      <c r="AF3150" s="47">
        <f t="shared" si="1497"/>
        <v>0</v>
      </c>
      <c r="AG3150" s="31" t="str">
        <f t="shared" si="1498"/>
        <v>NA</v>
      </c>
      <c r="AH3150" s="48">
        <f t="shared" si="1499"/>
        <v>12</v>
      </c>
      <c r="AI3150" s="33">
        <f t="shared" si="1500"/>
        <v>20000</v>
      </c>
      <c r="AJ3150" s="33">
        <f t="shared" si="1501"/>
        <v>65000</v>
      </c>
      <c r="AK3150" s="33">
        <f t="shared" si="1502"/>
        <v>16923.359714967257</v>
      </c>
      <c r="AL3150" s="33">
        <f t="shared" si="1503"/>
        <v>0</v>
      </c>
      <c r="AM3150" s="34">
        <f t="shared" si="1504"/>
        <v>0</v>
      </c>
    </row>
    <row r="3151" spans="1:39" ht="15" customHeight="1" x14ac:dyDescent="0.3">
      <c r="A3151" s="166" t="s">
        <v>5585</v>
      </c>
      <c r="B3151" s="99">
        <v>23128</v>
      </c>
      <c r="C3151" s="99">
        <v>70955</v>
      </c>
      <c r="D3151" s="165">
        <v>46054</v>
      </c>
      <c r="E3151" s="165">
        <v>46281</v>
      </c>
      <c r="F3151" s="166">
        <v>4</v>
      </c>
      <c r="G3151" s="178">
        <v>3.08</v>
      </c>
      <c r="H3151" s="181">
        <v>0.75</v>
      </c>
      <c r="I3151" s="180">
        <v>7.2800000000000004E-2</v>
      </c>
      <c r="J3151" s="21">
        <f t="shared" si="1475"/>
        <v>0.91999999999999993</v>
      </c>
      <c r="K3151" s="21" t="str">
        <f t="shared" si="1476"/>
        <v>Y</v>
      </c>
      <c r="L3151" s="37" t="str">
        <f t="shared" si="1477"/>
        <v>NA</v>
      </c>
      <c r="M3151" s="8" t="str">
        <f t="shared" si="1478"/>
        <v>Y</v>
      </c>
      <c r="N3151" s="42">
        <f t="shared" si="1479"/>
        <v>2</v>
      </c>
      <c r="O3151" s="43">
        <f t="shared" si="1480"/>
        <v>200000</v>
      </c>
      <c r="P3151" s="43" t="str">
        <f t="shared" si="1481"/>
        <v>NA</v>
      </c>
      <c r="Q3151" s="24">
        <f t="shared" si="1482"/>
        <v>24811.718399999998</v>
      </c>
      <c r="R3151" s="43">
        <f t="shared" si="1483"/>
        <v>0</v>
      </c>
      <c r="S3151" s="24">
        <f t="shared" si="1484"/>
        <v>1000000</v>
      </c>
      <c r="T3151" s="25" t="str">
        <f t="shared" si="1485"/>
        <v>N</v>
      </c>
      <c r="U3151" s="44">
        <f t="shared" si="1486"/>
        <v>1</v>
      </c>
      <c r="V3151" s="45">
        <f t="shared" si="1487"/>
        <v>20000</v>
      </c>
      <c r="W3151" s="45">
        <f t="shared" si="1488"/>
        <v>65000</v>
      </c>
      <c r="X3151" s="28">
        <f t="shared" si="1489"/>
        <v>0</v>
      </c>
      <c r="Y3151" s="28">
        <f t="shared" si="1490"/>
        <v>26618.011499519998</v>
      </c>
      <c r="Z3151" s="45">
        <f t="shared" si="1491"/>
        <v>0</v>
      </c>
      <c r="AA3151" s="29" t="str">
        <f t="shared" si="1492"/>
        <v>N</v>
      </c>
      <c r="AB3151" s="46">
        <f t="shared" si="1493"/>
        <v>0</v>
      </c>
      <c r="AC3151" s="31">
        <f t="shared" si="1494"/>
        <v>0</v>
      </c>
      <c r="AD3151" s="31">
        <f t="shared" si="1495"/>
        <v>0</v>
      </c>
      <c r="AE3151" s="31">
        <f t="shared" si="1496"/>
        <v>0</v>
      </c>
      <c r="AF3151" s="47">
        <f t="shared" si="1497"/>
        <v>0</v>
      </c>
      <c r="AG3151" s="31">
        <f t="shared" si="1498"/>
        <v>0</v>
      </c>
      <c r="AH3151" s="48">
        <f t="shared" si="1499"/>
        <v>0</v>
      </c>
      <c r="AI3151" s="33">
        <f t="shared" si="1500"/>
        <v>0</v>
      </c>
      <c r="AJ3151" s="33">
        <f t="shared" si="1501"/>
        <v>0</v>
      </c>
      <c r="AK3151" s="33">
        <f t="shared" si="1502"/>
        <v>0</v>
      </c>
      <c r="AL3151" s="33">
        <f t="shared" si="1503"/>
        <v>0</v>
      </c>
      <c r="AM3151" s="34">
        <f t="shared" si="1504"/>
        <v>26618.011499519998</v>
      </c>
    </row>
    <row r="3152" spans="1:39" ht="15" customHeight="1" x14ac:dyDescent="0.3">
      <c r="A3152" s="166" t="s">
        <v>5586</v>
      </c>
      <c r="B3152" s="99">
        <v>8893</v>
      </c>
      <c r="C3152" s="99">
        <v>35757</v>
      </c>
      <c r="D3152" s="165">
        <v>46006</v>
      </c>
      <c r="E3152" s="165">
        <v>46237</v>
      </c>
      <c r="F3152" s="166">
        <v>4</v>
      </c>
      <c r="G3152" s="178">
        <v>3.2</v>
      </c>
      <c r="H3152" s="181">
        <v>0.75</v>
      </c>
      <c r="I3152" s="180">
        <v>5.3999999999999999E-2</v>
      </c>
      <c r="J3152" s="21">
        <f t="shared" si="1475"/>
        <v>0.79999999999999982</v>
      </c>
      <c r="K3152" s="21" t="str">
        <f t="shared" si="1476"/>
        <v>Y</v>
      </c>
      <c r="L3152" s="37" t="str">
        <f t="shared" si="1477"/>
        <v>NA</v>
      </c>
      <c r="M3152" s="8" t="str">
        <f t="shared" si="1478"/>
        <v>Y</v>
      </c>
      <c r="N3152" s="42">
        <f t="shared" si="1479"/>
        <v>2</v>
      </c>
      <c r="O3152" s="43">
        <f t="shared" si="1480"/>
        <v>200000</v>
      </c>
      <c r="P3152" s="43" t="str">
        <f t="shared" si="1481"/>
        <v>NA</v>
      </c>
      <c r="Q3152" s="24">
        <f t="shared" si="1482"/>
        <v>9373.2219999999998</v>
      </c>
      <c r="R3152" s="43">
        <f t="shared" si="1483"/>
        <v>0</v>
      </c>
      <c r="S3152" s="24">
        <f t="shared" si="1484"/>
        <v>1000000</v>
      </c>
      <c r="T3152" s="25" t="str">
        <f t="shared" si="1485"/>
        <v>N</v>
      </c>
      <c r="U3152" s="44">
        <f t="shared" si="1486"/>
        <v>1</v>
      </c>
      <c r="V3152" s="45">
        <f t="shared" si="1487"/>
        <v>20000</v>
      </c>
      <c r="W3152" s="45">
        <f t="shared" si="1488"/>
        <v>65000</v>
      </c>
      <c r="X3152" s="28">
        <f t="shared" si="1489"/>
        <v>9879.3759879999998</v>
      </c>
      <c r="Y3152" s="28">
        <f t="shared" si="1490"/>
        <v>0</v>
      </c>
      <c r="Z3152" s="45">
        <f t="shared" si="1491"/>
        <v>9990.4020119999986</v>
      </c>
      <c r="AA3152" s="29" t="str">
        <f t="shared" si="1492"/>
        <v>N</v>
      </c>
      <c r="AB3152" s="46">
        <f t="shared" si="1493"/>
        <v>0</v>
      </c>
      <c r="AC3152" s="31">
        <f t="shared" si="1494"/>
        <v>0</v>
      </c>
      <c r="AD3152" s="31">
        <f t="shared" si="1495"/>
        <v>0</v>
      </c>
      <c r="AE3152" s="31">
        <f t="shared" si="1496"/>
        <v>0</v>
      </c>
      <c r="AF3152" s="47">
        <f t="shared" si="1497"/>
        <v>0</v>
      </c>
      <c r="AG3152" s="31">
        <f t="shared" si="1498"/>
        <v>0</v>
      </c>
      <c r="AH3152" s="48">
        <f t="shared" si="1499"/>
        <v>0</v>
      </c>
      <c r="AI3152" s="33">
        <f t="shared" si="1500"/>
        <v>0</v>
      </c>
      <c r="AJ3152" s="33">
        <f t="shared" si="1501"/>
        <v>0</v>
      </c>
      <c r="AK3152" s="33">
        <f t="shared" si="1502"/>
        <v>0</v>
      </c>
      <c r="AL3152" s="33">
        <f t="shared" si="1503"/>
        <v>0</v>
      </c>
      <c r="AM3152" s="34">
        <f t="shared" si="1504"/>
        <v>0</v>
      </c>
    </row>
    <row r="3153" spans="1:39" ht="15" customHeight="1" x14ac:dyDescent="0.3">
      <c r="A3153" s="166" t="s">
        <v>5587</v>
      </c>
      <c r="B3153" s="99">
        <v>11522</v>
      </c>
      <c r="C3153" s="99">
        <v>100488</v>
      </c>
      <c r="D3153" s="165">
        <v>45162</v>
      </c>
      <c r="E3153" s="165">
        <v>45397</v>
      </c>
      <c r="F3153" s="166">
        <v>2</v>
      </c>
      <c r="G3153" s="178">
        <v>0.19</v>
      </c>
      <c r="H3153" s="181">
        <v>0.5</v>
      </c>
      <c r="I3153" s="180">
        <v>6.5000000000000002E-2</v>
      </c>
      <c r="J3153" s="21">
        <f t="shared" si="1475"/>
        <v>1.81</v>
      </c>
      <c r="K3153" s="21" t="str">
        <f t="shared" si="1476"/>
        <v>Y</v>
      </c>
      <c r="L3153" s="37" t="str">
        <f t="shared" si="1477"/>
        <v>NA</v>
      </c>
      <c r="M3153" s="8" t="str">
        <f t="shared" si="1478"/>
        <v>Y</v>
      </c>
      <c r="N3153" s="42">
        <f t="shared" si="1479"/>
        <v>4</v>
      </c>
      <c r="O3153" s="43">
        <f t="shared" si="1480"/>
        <v>200000</v>
      </c>
      <c r="P3153" s="43" t="str">
        <f t="shared" si="1481"/>
        <v>NA</v>
      </c>
      <c r="Q3153" s="24">
        <f t="shared" si="1482"/>
        <v>12270.93</v>
      </c>
      <c r="R3153" s="43">
        <f t="shared" si="1483"/>
        <v>0</v>
      </c>
      <c r="S3153" s="24">
        <f t="shared" si="1484"/>
        <v>1000000</v>
      </c>
      <c r="T3153" s="25" t="str">
        <f t="shared" si="1485"/>
        <v>Y</v>
      </c>
      <c r="U3153" s="44">
        <f t="shared" si="1486"/>
        <v>3</v>
      </c>
      <c r="V3153" s="45">
        <f t="shared" si="1487"/>
        <v>200000</v>
      </c>
      <c r="W3153" s="45">
        <f t="shared" si="1488"/>
        <v>1000000</v>
      </c>
      <c r="X3153" s="28">
        <f t="shared" si="1489"/>
        <v>13068.54045</v>
      </c>
      <c r="Y3153" s="28">
        <f t="shared" si="1490"/>
        <v>0</v>
      </c>
      <c r="Z3153" s="45" t="str">
        <f t="shared" si="1491"/>
        <v>NA</v>
      </c>
      <c r="AA3153" s="29" t="str">
        <f t="shared" si="1492"/>
        <v>N</v>
      </c>
      <c r="AB3153" s="46">
        <f t="shared" si="1493"/>
        <v>2</v>
      </c>
      <c r="AC3153" s="31">
        <f t="shared" si="1494"/>
        <v>20000</v>
      </c>
      <c r="AD3153" s="31">
        <f t="shared" si="1495"/>
        <v>65000</v>
      </c>
      <c r="AE3153" s="31">
        <f t="shared" si="1496"/>
        <v>13917.99557925</v>
      </c>
      <c r="AF3153" s="47">
        <f t="shared" si="1497"/>
        <v>0</v>
      </c>
      <c r="AG3153" s="31">
        <f t="shared" si="1498"/>
        <v>0</v>
      </c>
      <c r="AH3153" s="48">
        <f t="shared" si="1499"/>
        <v>1</v>
      </c>
      <c r="AI3153" s="33">
        <f t="shared" si="1500"/>
        <v>20000</v>
      </c>
      <c r="AJ3153" s="33">
        <f t="shared" si="1501"/>
        <v>65000</v>
      </c>
      <c r="AK3153" s="33">
        <f t="shared" si="1502"/>
        <v>0</v>
      </c>
      <c r="AL3153" s="33">
        <f t="shared" si="1503"/>
        <v>14822.66529190125</v>
      </c>
      <c r="AM3153" s="34">
        <f t="shared" si="1504"/>
        <v>14822.66529190125</v>
      </c>
    </row>
    <row r="3154" spans="1:39" ht="15" customHeight="1" x14ac:dyDescent="0.3">
      <c r="A3154" s="166" t="s">
        <v>5588</v>
      </c>
      <c r="B3154" s="99">
        <v>19974</v>
      </c>
      <c r="C3154" s="99">
        <v>49495</v>
      </c>
      <c r="D3154" s="165">
        <v>44963</v>
      </c>
      <c r="E3154" s="165">
        <v>45256</v>
      </c>
      <c r="F3154" s="166">
        <v>2</v>
      </c>
      <c r="G3154" s="178">
        <v>0.72</v>
      </c>
      <c r="H3154" s="181">
        <v>0.75</v>
      </c>
      <c r="I3154" s="180">
        <v>2.64E-2</v>
      </c>
      <c r="J3154" s="21">
        <f t="shared" si="1475"/>
        <v>1.28</v>
      </c>
      <c r="K3154" s="21" t="str">
        <f t="shared" si="1476"/>
        <v>Y</v>
      </c>
      <c r="L3154" s="37" t="str">
        <f t="shared" si="1477"/>
        <v>NA</v>
      </c>
      <c r="M3154" s="8" t="str">
        <f t="shared" si="1478"/>
        <v>Y</v>
      </c>
      <c r="N3154" s="42">
        <f t="shared" si="1479"/>
        <v>2</v>
      </c>
      <c r="O3154" s="43">
        <f t="shared" si="1480"/>
        <v>200000</v>
      </c>
      <c r="P3154" s="43" t="str">
        <f t="shared" si="1481"/>
        <v>NA</v>
      </c>
      <c r="Q3154" s="24">
        <f t="shared" si="1482"/>
        <v>20501.313600000001</v>
      </c>
      <c r="R3154" s="43">
        <f t="shared" si="1483"/>
        <v>0</v>
      </c>
      <c r="S3154" s="24">
        <f t="shared" si="1484"/>
        <v>1000000</v>
      </c>
      <c r="T3154" s="25" t="str">
        <f t="shared" si="1485"/>
        <v>Y</v>
      </c>
      <c r="U3154" s="44">
        <f t="shared" si="1486"/>
        <v>1</v>
      </c>
      <c r="V3154" s="45">
        <f t="shared" si="1487"/>
        <v>200000</v>
      </c>
      <c r="W3154" s="45">
        <f t="shared" si="1488"/>
        <v>1000000</v>
      </c>
      <c r="X3154" s="28">
        <f t="shared" si="1489"/>
        <v>21042.548279040002</v>
      </c>
      <c r="Y3154" s="28">
        <f t="shared" si="1490"/>
        <v>0</v>
      </c>
      <c r="Z3154" s="45" t="str">
        <f t="shared" si="1491"/>
        <v>NA</v>
      </c>
      <c r="AA3154" s="29" t="str">
        <f t="shared" si="1492"/>
        <v>N</v>
      </c>
      <c r="AB3154" s="46">
        <f t="shared" si="1493"/>
        <v>0</v>
      </c>
      <c r="AC3154" s="31">
        <f t="shared" si="1494"/>
        <v>0</v>
      </c>
      <c r="AD3154" s="31">
        <f t="shared" si="1495"/>
        <v>0</v>
      </c>
      <c r="AE3154" s="31">
        <f t="shared" si="1496"/>
        <v>0</v>
      </c>
      <c r="AF3154" s="47">
        <f t="shared" si="1497"/>
        <v>0</v>
      </c>
      <c r="AG3154" s="31">
        <f t="shared" si="1498"/>
        <v>0</v>
      </c>
      <c r="AH3154" s="48">
        <f t="shared" si="1499"/>
        <v>0</v>
      </c>
      <c r="AI3154" s="33">
        <f t="shared" si="1500"/>
        <v>0</v>
      </c>
      <c r="AJ3154" s="33">
        <f t="shared" si="1501"/>
        <v>0</v>
      </c>
      <c r="AK3154" s="33">
        <f t="shared" si="1502"/>
        <v>0</v>
      </c>
      <c r="AL3154" s="33">
        <f t="shared" si="1503"/>
        <v>0</v>
      </c>
      <c r="AM3154" s="34">
        <f t="shared" si="1504"/>
        <v>0</v>
      </c>
    </row>
    <row r="3155" spans="1:39" ht="15" customHeight="1" x14ac:dyDescent="0.3">
      <c r="A3155" s="166" t="s">
        <v>5589</v>
      </c>
      <c r="B3155" s="99">
        <v>24455</v>
      </c>
      <c r="C3155" s="99">
        <v>78544</v>
      </c>
      <c r="D3155" s="165">
        <v>45166</v>
      </c>
      <c r="E3155" s="165">
        <v>45456</v>
      </c>
      <c r="F3155" s="166">
        <v>4</v>
      </c>
      <c r="G3155" s="178">
        <v>2.86</v>
      </c>
      <c r="H3155" s="181">
        <v>0.75</v>
      </c>
      <c r="I3155" s="180">
        <v>4.82E-2</v>
      </c>
      <c r="J3155" s="21">
        <f t="shared" si="1475"/>
        <v>1.1400000000000001</v>
      </c>
      <c r="K3155" s="21" t="str">
        <f t="shared" si="1476"/>
        <v>Y</v>
      </c>
      <c r="L3155" s="37" t="str">
        <f t="shared" si="1477"/>
        <v>NA</v>
      </c>
      <c r="M3155" s="8" t="str">
        <f t="shared" si="1478"/>
        <v>Y</v>
      </c>
      <c r="N3155" s="42">
        <f t="shared" si="1479"/>
        <v>2</v>
      </c>
      <c r="O3155" s="43">
        <f t="shared" si="1480"/>
        <v>200000</v>
      </c>
      <c r="P3155" s="43" t="str">
        <f t="shared" si="1481"/>
        <v>NA</v>
      </c>
      <c r="Q3155" s="24">
        <f t="shared" si="1482"/>
        <v>25633.731</v>
      </c>
      <c r="R3155" s="43">
        <f t="shared" si="1483"/>
        <v>0</v>
      </c>
      <c r="S3155" s="24">
        <f t="shared" si="1484"/>
        <v>1000000</v>
      </c>
      <c r="T3155" s="25" t="str">
        <f t="shared" si="1485"/>
        <v>Y</v>
      </c>
      <c r="U3155" s="44">
        <f t="shared" si="1486"/>
        <v>1</v>
      </c>
      <c r="V3155" s="45">
        <f t="shared" si="1487"/>
        <v>200000</v>
      </c>
      <c r="W3155" s="45">
        <f t="shared" si="1488"/>
        <v>1000000</v>
      </c>
      <c r="X3155" s="28">
        <f t="shared" si="1489"/>
        <v>26869.276834200002</v>
      </c>
      <c r="Y3155" s="28">
        <f t="shared" si="1490"/>
        <v>0</v>
      </c>
      <c r="Z3155" s="45" t="str">
        <f t="shared" si="1491"/>
        <v>NA</v>
      </c>
      <c r="AA3155" s="29" t="str">
        <f t="shared" si="1492"/>
        <v>N</v>
      </c>
      <c r="AB3155" s="46">
        <f t="shared" si="1493"/>
        <v>0</v>
      </c>
      <c r="AC3155" s="31">
        <f t="shared" si="1494"/>
        <v>0</v>
      </c>
      <c r="AD3155" s="31">
        <f t="shared" si="1495"/>
        <v>0</v>
      </c>
      <c r="AE3155" s="31">
        <f t="shared" si="1496"/>
        <v>0</v>
      </c>
      <c r="AF3155" s="47">
        <f t="shared" si="1497"/>
        <v>0</v>
      </c>
      <c r="AG3155" s="31">
        <f t="shared" si="1498"/>
        <v>0</v>
      </c>
      <c r="AH3155" s="48">
        <f t="shared" si="1499"/>
        <v>0</v>
      </c>
      <c r="AI3155" s="33">
        <f t="shared" si="1500"/>
        <v>0</v>
      </c>
      <c r="AJ3155" s="33">
        <f t="shared" si="1501"/>
        <v>0</v>
      </c>
      <c r="AK3155" s="33">
        <f t="shared" si="1502"/>
        <v>0</v>
      </c>
      <c r="AL3155" s="33">
        <f t="shared" si="1503"/>
        <v>0</v>
      </c>
      <c r="AM3155" s="34">
        <f t="shared" si="1504"/>
        <v>0</v>
      </c>
    </row>
    <row r="3156" spans="1:39" ht="15" customHeight="1" x14ac:dyDescent="0.3">
      <c r="A3156" s="166" t="s">
        <v>5590</v>
      </c>
      <c r="B3156" s="99">
        <v>15854</v>
      </c>
      <c r="C3156" s="99">
        <v>40220</v>
      </c>
      <c r="D3156" s="165">
        <v>45351</v>
      </c>
      <c r="E3156" s="165">
        <v>45679</v>
      </c>
      <c r="F3156" s="166">
        <v>4</v>
      </c>
      <c r="G3156" s="178">
        <v>3.21</v>
      </c>
      <c r="H3156" s="181">
        <v>0.25</v>
      </c>
      <c r="I3156" s="180">
        <v>5.6800000000000003E-2</v>
      </c>
      <c r="J3156" s="21">
        <f t="shared" si="1475"/>
        <v>0.79</v>
      </c>
      <c r="K3156" s="21" t="str">
        <f t="shared" si="1476"/>
        <v>Y</v>
      </c>
      <c r="L3156" s="37" t="str">
        <f t="shared" si="1477"/>
        <v>NA</v>
      </c>
      <c r="M3156" s="8" t="str">
        <f t="shared" si="1478"/>
        <v>Y</v>
      </c>
      <c r="N3156" s="42">
        <f t="shared" si="1479"/>
        <v>4</v>
      </c>
      <c r="O3156" s="43">
        <f t="shared" si="1480"/>
        <v>200000</v>
      </c>
      <c r="P3156" s="43" t="str">
        <f t="shared" si="1481"/>
        <v>NA</v>
      </c>
      <c r="Q3156" s="24">
        <f t="shared" si="1482"/>
        <v>16754.5072</v>
      </c>
      <c r="R3156" s="43">
        <f t="shared" si="1483"/>
        <v>0</v>
      </c>
      <c r="S3156" s="24">
        <f t="shared" si="1484"/>
        <v>1000000</v>
      </c>
      <c r="T3156" s="25" t="str">
        <f t="shared" si="1485"/>
        <v>N</v>
      </c>
      <c r="U3156" s="44">
        <f t="shared" si="1486"/>
        <v>3</v>
      </c>
      <c r="V3156" s="45">
        <f t="shared" si="1487"/>
        <v>20000</v>
      </c>
      <c r="W3156" s="45">
        <f t="shared" si="1488"/>
        <v>65000</v>
      </c>
      <c r="X3156" s="28">
        <f t="shared" si="1489"/>
        <v>17706.163208959999</v>
      </c>
      <c r="Y3156" s="28">
        <f t="shared" si="1490"/>
        <v>0</v>
      </c>
      <c r="Z3156" s="45">
        <f t="shared" si="1491"/>
        <v>0</v>
      </c>
      <c r="AA3156" s="29" t="str">
        <f t="shared" si="1492"/>
        <v>N</v>
      </c>
      <c r="AB3156" s="46">
        <f t="shared" si="1493"/>
        <v>2</v>
      </c>
      <c r="AC3156" s="31">
        <f t="shared" si="1494"/>
        <v>20000</v>
      </c>
      <c r="AD3156" s="31">
        <f t="shared" si="1495"/>
        <v>65000</v>
      </c>
      <c r="AE3156" s="31">
        <f t="shared" si="1496"/>
        <v>0</v>
      </c>
      <c r="AF3156" s="47">
        <f t="shared" si="1497"/>
        <v>18711.873279228927</v>
      </c>
      <c r="AG3156" s="31">
        <f t="shared" si="1498"/>
        <v>0</v>
      </c>
      <c r="AH3156" s="48">
        <f t="shared" si="1499"/>
        <v>1</v>
      </c>
      <c r="AI3156" s="33">
        <f t="shared" si="1500"/>
        <v>20000</v>
      </c>
      <c r="AJ3156" s="33">
        <f t="shared" si="1501"/>
        <v>65000</v>
      </c>
      <c r="AK3156" s="33">
        <f t="shared" si="1502"/>
        <v>0</v>
      </c>
      <c r="AL3156" s="33">
        <f t="shared" si="1503"/>
        <v>19774.70768148913</v>
      </c>
      <c r="AM3156" s="34">
        <f t="shared" si="1504"/>
        <v>38486.580960718056</v>
      </c>
    </row>
    <row r="3157" spans="1:39" ht="15" customHeight="1" x14ac:dyDescent="0.3">
      <c r="A3157" s="166" t="s">
        <v>5591</v>
      </c>
      <c r="B3157" s="99">
        <v>23927</v>
      </c>
      <c r="C3157" s="99">
        <v>63751</v>
      </c>
      <c r="D3157" s="165">
        <v>44727</v>
      </c>
      <c r="E3157" s="165">
        <v>44783</v>
      </c>
      <c r="F3157" s="166">
        <v>4</v>
      </c>
      <c r="G3157" s="178">
        <v>0.76</v>
      </c>
      <c r="H3157" s="181">
        <v>1</v>
      </c>
      <c r="I3157" s="180">
        <v>2.53E-2</v>
      </c>
      <c r="J3157" s="21">
        <f t="shared" si="1475"/>
        <v>3.24</v>
      </c>
      <c r="K3157" s="21" t="str">
        <f t="shared" si="1476"/>
        <v>Y</v>
      </c>
      <c r="L3157" s="37" t="str">
        <f t="shared" si="1477"/>
        <v>NA</v>
      </c>
      <c r="M3157" s="8" t="str">
        <f t="shared" si="1478"/>
        <v>Y</v>
      </c>
      <c r="N3157" s="42">
        <f t="shared" si="1479"/>
        <v>4</v>
      </c>
      <c r="O3157" s="43">
        <f t="shared" si="1480"/>
        <v>200000</v>
      </c>
      <c r="P3157" s="43" t="str">
        <f t="shared" si="1481"/>
        <v>NA</v>
      </c>
      <c r="Q3157" s="24">
        <f t="shared" si="1482"/>
        <v>24532.353100000004</v>
      </c>
      <c r="R3157" s="43">
        <f t="shared" si="1483"/>
        <v>0</v>
      </c>
      <c r="S3157" s="24">
        <f t="shared" si="1484"/>
        <v>1000000</v>
      </c>
      <c r="T3157" s="25" t="str">
        <f t="shared" si="1485"/>
        <v>Y</v>
      </c>
      <c r="U3157" s="44">
        <f t="shared" si="1486"/>
        <v>3</v>
      </c>
      <c r="V3157" s="45">
        <f t="shared" si="1487"/>
        <v>200000</v>
      </c>
      <c r="W3157" s="45">
        <f t="shared" si="1488"/>
        <v>1000000</v>
      </c>
      <c r="X3157" s="28">
        <f t="shared" si="1489"/>
        <v>25153.021633430006</v>
      </c>
      <c r="Y3157" s="28">
        <f t="shared" si="1490"/>
        <v>0</v>
      </c>
      <c r="Z3157" s="45" t="str">
        <f t="shared" si="1491"/>
        <v>NA</v>
      </c>
      <c r="AA3157" s="29" t="str">
        <f t="shared" si="1492"/>
        <v>Y</v>
      </c>
      <c r="AB3157" s="46">
        <f t="shared" si="1493"/>
        <v>2</v>
      </c>
      <c r="AC3157" s="31">
        <f t="shared" si="1494"/>
        <v>200000</v>
      </c>
      <c r="AD3157" s="31">
        <f t="shared" si="1495"/>
        <v>1000000</v>
      </c>
      <c r="AE3157" s="31">
        <f t="shared" si="1496"/>
        <v>25789.393080755788</v>
      </c>
      <c r="AF3157" s="47">
        <f t="shared" si="1497"/>
        <v>0</v>
      </c>
      <c r="AG3157" s="31" t="str">
        <f t="shared" si="1498"/>
        <v>NA</v>
      </c>
      <c r="AH3157" s="48">
        <f t="shared" si="1499"/>
        <v>1</v>
      </c>
      <c r="AI3157" s="33">
        <f t="shared" si="1500"/>
        <v>20000</v>
      </c>
      <c r="AJ3157" s="33">
        <f t="shared" si="1501"/>
        <v>65000</v>
      </c>
      <c r="AK3157" s="33">
        <f t="shared" si="1502"/>
        <v>20000</v>
      </c>
      <c r="AL3157" s="33">
        <f t="shared" si="1503"/>
        <v>6441.8647256989134</v>
      </c>
      <c r="AM3157" s="34">
        <f t="shared" si="1504"/>
        <v>6441.8647256989134</v>
      </c>
    </row>
    <row r="3158" spans="1:39" ht="15" customHeight="1" x14ac:dyDescent="0.3">
      <c r="A3158" s="166" t="s">
        <v>5592</v>
      </c>
      <c r="B3158" s="99">
        <v>23761</v>
      </c>
      <c r="C3158" s="99">
        <v>48165</v>
      </c>
      <c r="D3158" s="165">
        <v>45814</v>
      </c>
      <c r="E3158" s="165">
        <v>45853</v>
      </c>
      <c r="F3158" s="166">
        <v>4</v>
      </c>
      <c r="G3158" s="178">
        <v>1.32</v>
      </c>
      <c r="H3158" s="181">
        <v>0.5</v>
      </c>
      <c r="I3158" s="180">
        <v>4.3900000000000002E-2</v>
      </c>
      <c r="J3158" s="21">
        <f t="shared" si="1475"/>
        <v>2.6799999999999997</v>
      </c>
      <c r="K3158" s="21" t="str">
        <f t="shared" si="1476"/>
        <v>Y</v>
      </c>
      <c r="L3158" s="37" t="str">
        <f t="shared" si="1477"/>
        <v>NA</v>
      </c>
      <c r="M3158" s="8" t="str">
        <f t="shared" si="1478"/>
        <v>Y</v>
      </c>
      <c r="N3158" s="42">
        <f t="shared" si="1479"/>
        <v>6</v>
      </c>
      <c r="O3158" s="43">
        <f t="shared" si="1480"/>
        <v>200000</v>
      </c>
      <c r="P3158" s="43" t="str">
        <f t="shared" si="1481"/>
        <v>NA</v>
      </c>
      <c r="Q3158" s="24">
        <f t="shared" si="1482"/>
        <v>24804.107900000003</v>
      </c>
      <c r="R3158" s="43">
        <f t="shared" si="1483"/>
        <v>0</v>
      </c>
      <c r="S3158" s="24">
        <f t="shared" si="1484"/>
        <v>1000000</v>
      </c>
      <c r="T3158" s="25" t="str">
        <f t="shared" si="1485"/>
        <v>Y</v>
      </c>
      <c r="U3158" s="44">
        <f t="shared" si="1486"/>
        <v>5</v>
      </c>
      <c r="V3158" s="45">
        <f t="shared" si="1487"/>
        <v>200000</v>
      </c>
      <c r="W3158" s="45">
        <f t="shared" si="1488"/>
        <v>1000000</v>
      </c>
      <c r="X3158" s="28">
        <f t="shared" si="1489"/>
        <v>25893.008236810005</v>
      </c>
      <c r="Y3158" s="28">
        <f t="shared" si="1490"/>
        <v>0</v>
      </c>
      <c r="Z3158" s="45" t="str">
        <f t="shared" si="1491"/>
        <v>NA</v>
      </c>
      <c r="AA3158" s="29" t="str">
        <f t="shared" si="1492"/>
        <v>Y</v>
      </c>
      <c r="AB3158" s="46">
        <f t="shared" si="1493"/>
        <v>4</v>
      </c>
      <c r="AC3158" s="31">
        <f t="shared" si="1494"/>
        <v>200000</v>
      </c>
      <c r="AD3158" s="31">
        <f t="shared" si="1495"/>
        <v>1000000</v>
      </c>
      <c r="AE3158" s="31">
        <f t="shared" si="1496"/>
        <v>27029.711298405964</v>
      </c>
      <c r="AF3158" s="47">
        <f t="shared" si="1497"/>
        <v>0</v>
      </c>
      <c r="AG3158" s="31" t="str">
        <f t="shared" si="1498"/>
        <v>NA</v>
      </c>
      <c r="AH3158" s="48">
        <f t="shared" si="1499"/>
        <v>3</v>
      </c>
      <c r="AI3158" s="33">
        <f t="shared" si="1500"/>
        <v>20000</v>
      </c>
      <c r="AJ3158" s="33">
        <f t="shared" si="1501"/>
        <v>65000</v>
      </c>
      <c r="AK3158" s="33">
        <f t="shared" si="1502"/>
        <v>20000</v>
      </c>
      <c r="AL3158" s="33">
        <f t="shared" si="1503"/>
        <v>8216.3156244059865</v>
      </c>
      <c r="AM3158" s="34">
        <f t="shared" si="1504"/>
        <v>8216.3156244059865</v>
      </c>
    </row>
    <row r="3159" spans="1:39" ht="15" customHeight="1" x14ac:dyDescent="0.3">
      <c r="A3159" s="166" t="s">
        <v>5593</v>
      </c>
      <c r="B3159" s="99">
        <v>21443</v>
      </c>
      <c r="C3159" s="99">
        <v>93257</v>
      </c>
      <c r="D3159" s="165">
        <v>44417</v>
      </c>
      <c r="E3159" s="165">
        <v>44478</v>
      </c>
      <c r="F3159" s="166">
        <v>2</v>
      </c>
      <c r="G3159" s="178">
        <v>1.0900000000000001</v>
      </c>
      <c r="H3159" s="181">
        <v>0.75</v>
      </c>
      <c r="I3159" s="180">
        <v>8.4900000000000003E-2</v>
      </c>
      <c r="J3159" s="21">
        <f t="shared" si="1475"/>
        <v>0.90999999999999992</v>
      </c>
      <c r="K3159" s="21" t="str">
        <f t="shared" si="1476"/>
        <v>Y</v>
      </c>
      <c r="L3159" s="37" t="str">
        <f t="shared" si="1477"/>
        <v>NA</v>
      </c>
      <c r="M3159" s="8" t="str">
        <f t="shared" si="1478"/>
        <v>Y</v>
      </c>
      <c r="N3159" s="42">
        <f t="shared" si="1479"/>
        <v>2</v>
      </c>
      <c r="O3159" s="43">
        <f t="shared" si="1480"/>
        <v>200000</v>
      </c>
      <c r="P3159" s="43" t="str">
        <f t="shared" si="1481"/>
        <v>NA</v>
      </c>
      <c r="Q3159" s="24">
        <f t="shared" si="1482"/>
        <v>23263.510699999999</v>
      </c>
      <c r="R3159" s="43">
        <f t="shared" si="1483"/>
        <v>0</v>
      </c>
      <c r="S3159" s="24">
        <f t="shared" si="1484"/>
        <v>1000000</v>
      </c>
      <c r="T3159" s="25" t="str">
        <f t="shared" si="1485"/>
        <v>N</v>
      </c>
      <c r="U3159" s="44">
        <f t="shared" si="1486"/>
        <v>1</v>
      </c>
      <c r="V3159" s="45">
        <f t="shared" si="1487"/>
        <v>20000</v>
      </c>
      <c r="W3159" s="45">
        <f t="shared" si="1488"/>
        <v>65000</v>
      </c>
      <c r="X3159" s="28">
        <f t="shared" si="1489"/>
        <v>0</v>
      </c>
      <c r="Y3159" s="28">
        <f t="shared" si="1490"/>
        <v>25238.582758429999</v>
      </c>
      <c r="Z3159" s="45">
        <f t="shared" si="1491"/>
        <v>0</v>
      </c>
      <c r="AA3159" s="29" t="str">
        <f t="shared" si="1492"/>
        <v>N</v>
      </c>
      <c r="AB3159" s="46">
        <f t="shared" si="1493"/>
        <v>0</v>
      </c>
      <c r="AC3159" s="31">
        <f t="shared" si="1494"/>
        <v>0</v>
      </c>
      <c r="AD3159" s="31">
        <f t="shared" si="1495"/>
        <v>0</v>
      </c>
      <c r="AE3159" s="31">
        <f t="shared" si="1496"/>
        <v>0</v>
      </c>
      <c r="AF3159" s="47">
        <f t="shared" si="1497"/>
        <v>0</v>
      </c>
      <c r="AG3159" s="31">
        <f t="shared" si="1498"/>
        <v>0</v>
      </c>
      <c r="AH3159" s="48">
        <f t="shared" si="1499"/>
        <v>0</v>
      </c>
      <c r="AI3159" s="33">
        <f t="shared" si="1500"/>
        <v>0</v>
      </c>
      <c r="AJ3159" s="33">
        <f t="shared" si="1501"/>
        <v>0</v>
      </c>
      <c r="AK3159" s="33">
        <f t="shared" si="1502"/>
        <v>0</v>
      </c>
      <c r="AL3159" s="33">
        <f t="shared" si="1503"/>
        <v>0</v>
      </c>
      <c r="AM3159" s="34">
        <f t="shared" si="1504"/>
        <v>25238.582758429999</v>
      </c>
    </row>
    <row r="3160" spans="1:39" ht="15" customHeight="1" x14ac:dyDescent="0.3">
      <c r="A3160" s="166" t="s">
        <v>5594</v>
      </c>
      <c r="B3160" s="99">
        <v>17347</v>
      </c>
      <c r="C3160" s="99">
        <v>68471</v>
      </c>
      <c r="D3160" s="165">
        <v>45850</v>
      </c>
      <c r="E3160" s="165">
        <v>46115</v>
      </c>
      <c r="F3160" s="166">
        <v>4</v>
      </c>
      <c r="G3160" s="178">
        <v>2.23</v>
      </c>
      <c r="H3160" s="181">
        <v>0.75</v>
      </c>
      <c r="I3160" s="180">
        <v>5.7700000000000001E-2</v>
      </c>
      <c r="J3160" s="21">
        <f t="shared" si="1475"/>
        <v>1.77</v>
      </c>
      <c r="K3160" s="21" t="str">
        <f t="shared" si="1476"/>
        <v>Y</v>
      </c>
      <c r="L3160" s="37" t="str">
        <f t="shared" si="1477"/>
        <v>NA</v>
      </c>
      <c r="M3160" s="8" t="str">
        <f t="shared" si="1478"/>
        <v>Y</v>
      </c>
      <c r="N3160" s="42">
        <f t="shared" si="1479"/>
        <v>3</v>
      </c>
      <c r="O3160" s="43">
        <f t="shared" si="1480"/>
        <v>200000</v>
      </c>
      <c r="P3160" s="43" t="str">
        <f t="shared" si="1481"/>
        <v>NA</v>
      </c>
      <c r="Q3160" s="24">
        <f t="shared" si="1482"/>
        <v>18347.921900000001</v>
      </c>
      <c r="R3160" s="43">
        <f t="shared" si="1483"/>
        <v>0</v>
      </c>
      <c r="S3160" s="24">
        <f t="shared" si="1484"/>
        <v>1000000</v>
      </c>
      <c r="T3160" s="25" t="str">
        <f t="shared" si="1485"/>
        <v>Y</v>
      </c>
      <c r="U3160" s="44">
        <f t="shared" si="1486"/>
        <v>2</v>
      </c>
      <c r="V3160" s="45">
        <f t="shared" si="1487"/>
        <v>200000</v>
      </c>
      <c r="W3160" s="45">
        <f t="shared" si="1488"/>
        <v>1000000</v>
      </c>
      <c r="X3160" s="28">
        <f t="shared" si="1489"/>
        <v>19406.596993630003</v>
      </c>
      <c r="Y3160" s="28">
        <f t="shared" si="1490"/>
        <v>0</v>
      </c>
      <c r="Z3160" s="45" t="str">
        <f t="shared" si="1491"/>
        <v>NA</v>
      </c>
      <c r="AA3160" s="29" t="str">
        <f t="shared" si="1492"/>
        <v>N</v>
      </c>
      <c r="AB3160" s="46">
        <f t="shared" si="1493"/>
        <v>1</v>
      </c>
      <c r="AC3160" s="31">
        <f t="shared" si="1494"/>
        <v>20000</v>
      </c>
      <c r="AD3160" s="31">
        <f t="shared" si="1495"/>
        <v>65000</v>
      </c>
      <c r="AE3160" s="31">
        <f t="shared" si="1496"/>
        <v>20000</v>
      </c>
      <c r="AF3160" s="47">
        <f t="shared" si="1497"/>
        <v>526.35764016245594</v>
      </c>
      <c r="AG3160" s="31">
        <f t="shared" si="1498"/>
        <v>0</v>
      </c>
      <c r="AH3160" s="48">
        <f t="shared" si="1499"/>
        <v>0</v>
      </c>
      <c r="AI3160" s="33">
        <f t="shared" si="1500"/>
        <v>0</v>
      </c>
      <c r="AJ3160" s="33">
        <f t="shared" si="1501"/>
        <v>0</v>
      </c>
      <c r="AK3160" s="33">
        <f t="shared" si="1502"/>
        <v>0</v>
      </c>
      <c r="AL3160" s="33">
        <f t="shared" si="1503"/>
        <v>0</v>
      </c>
      <c r="AM3160" s="34">
        <f t="shared" si="1504"/>
        <v>526.35764016245594</v>
      </c>
    </row>
    <row r="3161" spans="1:39" ht="15" customHeight="1" x14ac:dyDescent="0.3">
      <c r="A3161" s="166" t="s">
        <v>5595</v>
      </c>
      <c r="B3161" s="99">
        <v>14142</v>
      </c>
      <c r="C3161" s="99">
        <v>97291</v>
      </c>
      <c r="D3161" s="165">
        <v>45593</v>
      </c>
      <c r="E3161" s="165">
        <v>45738</v>
      </c>
      <c r="F3161" s="166">
        <v>4</v>
      </c>
      <c r="G3161" s="178">
        <v>3.11</v>
      </c>
      <c r="H3161" s="181">
        <v>0.5</v>
      </c>
      <c r="I3161" s="180">
        <v>6.3299999999999995E-2</v>
      </c>
      <c r="J3161" s="21">
        <f t="shared" si="1475"/>
        <v>0.89000000000000012</v>
      </c>
      <c r="K3161" s="21" t="str">
        <f t="shared" si="1476"/>
        <v>Y</v>
      </c>
      <c r="L3161" s="37" t="str">
        <f t="shared" si="1477"/>
        <v>NA</v>
      </c>
      <c r="M3161" s="8" t="str">
        <f t="shared" si="1478"/>
        <v>Y</v>
      </c>
      <c r="N3161" s="42">
        <f t="shared" si="1479"/>
        <v>2</v>
      </c>
      <c r="O3161" s="43">
        <f t="shared" si="1480"/>
        <v>200000</v>
      </c>
      <c r="P3161" s="43" t="str">
        <f t="shared" si="1481"/>
        <v>NA</v>
      </c>
      <c r="Q3161" s="24">
        <f t="shared" si="1482"/>
        <v>15037.188599999999</v>
      </c>
      <c r="R3161" s="43">
        <f t="shared" si="1483"/>
        <v>0</v>
      </c>
      <c r="S3161" s="24">
        <f t="shared" si="1484"/>
        <v>1000000</v>
      </c>
      <c r="T3161" s="25" t="str">
        <f t="shared" si="1485"/>
        <v>N</v>
      </c>
      <c r="U3161" s="44">
        <f t="shared" si="1486"/>
        <v>1</v>
      </c>
      <c r="V3161" s="45">
        <f t="shared" si="1487"/>
        <v>20000</v>
      </c>
      <c r="W3161" s="45">
        <f t="shared" si="1488"/>
        <v>65000</v>
      </c>
      <c r="X3161" s="28">
        <f t="shared" si="1489"/>
        <v>0</v>
      </c>
      <c r="Y3161" s="28">
        <f t="shared" si="1490"/>
        <v>15989.042638379999</v>
      </c>
      <c r="Z3161" s="45">
        <f t="shared" si="1491"/>
        <v>0</v>
      </c>
      <c r="AA3161" s="29" t="str">
        <f t="shared" si="1492"/>
        <v>N</v>
      </c>
      <c r="AB3161" s="46">
        <f t="shared" si="1493"/>
        <v>0</v>
      </c>
      <c r="AC3161" s="31">
        <f t="shared" si="1494"/>
        <v>0</v>
      </c>
      <c r="AD3161" s="31">
        <f t="shared" si="1495"/>
        <v>0</v>
      </c>
      <c r="AE3161" s="31">
        <f t="shared" si="1496"/>
        <v>0</v>
      </c>
      <c r="AF3161" s="47">
        <f t="shared" si="1497"/>
        <v>0</v>
      </c>
      <c r="AG3161" s="31">
        <f t="shared" si="1498"/>
        <v>0</v>
      </c>
      <c r="AH3161" s="48">
        <f t="shared" si="1499"/>
        <v>0</v>
      </c>
      <c r="AI3161" s="33">
        <f t="shared" si="1500"/>
        <v>0</v>
      </c>
      <c r="AJ3161" s="33">
        <f t="shared" si="1501"/>
        <v>0</v>
      </c>
      <c r="AK3161" s="33">
        <f t="shared" si="1502"/>
        <v>0</v>
      </c>
      <c r="AL3161" s="33">
        <f t="shared" si="1503"/>
        <v>0</v>
      </c>
      <c r="AM3161" s="34">
        <f t="shared" si="1504"/>
        <v>15989.042638379999</v>
      </c>
    </row>
    <row r="3162" spans="1:39" ht="15" customHeight="1" x14ac:dyDescent="0.3">
      <c r="A3162" s="166" t="s">
        <v>5596</v>
      </c>
      <c r="B3162" s="99">
        <v>20722</v>
      </c>
      <c r="C3162" s="99">
        <v>76440</v>
      </c>
      <c r="D3162" s="165">
        <v>45057</v>
      </c>
      <c r="E3162" s="165">
        <v>45227</v>
      </c>
      <c r="F3162" s="166">
        <v>4</v>
      </c>
      <c r="G3162" s="178">
        <v>0.57999999999999996</v>
      </c>
      <c r="H3162" s="181">
        <v>1</v>
      </c>
      <c r="I3162" s="180">
        <v>7.7700000000000005E-2</v>
      </c>
      <c r="J3162" s="21">
        <f t="shared" si="1475"/>
        <v>3.42</v>
      </c>
      <c r="K3162" s="21" t="str">
        <f t="shared" si="1476"/>
        <v>Y</v>
      </c>
      <c r="L3162" s="37" t="str">
        <f t="shared" si="1477"/>
        <v>NA</v>
      </c>
      <c r="M3162" s="8" t="str">
        <f t="shared" si="1478"/>
        <v>Y</v>
      </c>
      <c r="N3162" s="42">
        <f t="shared" si="1479"/>
        <v>4</v>
      </c>
      <c r="O3162" s="43">
        <f t="shared" si="1480"/>
        <v>200000</v>
      </c>
      <c r="P3162" s="43" t="str">
        <f t="shared" si="1481"/>
        <v>NA</v>
      </c>
      <c r="Q3162" s="24">
        <f t="shared" si="1482"/>
        <v>22332.099400000003</v>
      </c>
      <c r="R3162" s="43">
        <f t="shared" si="1483"/>
        <v>0</v>
      </c>
      <c r="S3162" s="24">
        <f t="shared" si="1484"/>
        <v>1000000</v>
      </c>
      <c r="T3162" s="25" t="str">
        <f t="shared" si="1485"/>
        <v>Y</v>
      </c>
      <c r="U3162" s="44">
        <f t="shared" si="1486"/>
        <v>3</v>
      </c>
      <c r="V3162" s="45">
        <f t="shared" si="1487"/>
        <v>200000</v>
      </c>
      <c r="W3162" s="45">
        <f t="shared" si="1488"/>
        <v>1000000</v>
      </c>
      <c r="X3162" s="28">
        <f t="shared" si="1489"/>
        <v>24067.303523380004</v>
      </c>
      <c r="Y3162" s="28">
        <f t="shared" si="1490"/>
        <v>0</v>
      </c>
      <c r="Z3162" s="45" t="str">
        <f t="shared" si="1491"/>
        <v>NA</v>
      </c>
      <c r="AA3162" s="29" t="str">
        <f t="shared" si="1492"/>
        <v>Y</v>
      </c>
      <c r="AB3162" s="46">
        <f t="shared" si="1493"/>
        <v>2</v>
      </c>
      <c r="AC3162" s="31">
        <f t="shared" si="1494"/>
        <v>200000</v>
      </c>
      <c r="AD3162" s="31">
        <f t="shared" si="1495"/>
        <v>1000000</v>
      </c>
      <c r="AE3162" s="31">
        <f t="shared" si="1496"/>
        <v>25937.333007146633</v>
      </c>
      <c r="AF3162" s="47">
        <f t="shared" si="1497"/>
        <v>0</v>
      </c>
      <c r="AG3162" s="31" t="str">
        <f t="shared" si="1498"/>
        <v>NA</v>
      </c>
      <c r="AH3162" s="48">
        <f t="shared" si="1499"/>
        <v>1</v>
      </c>
      <c r="AI3162" s="33">
        <f t="shared" si="1500"/>
        <v>20000</v>
      </c>
      <c r="AJ3162" s="33">
        <f t="shared" si="1501"/>
        <v>65000</v>
      </c>
      <c r="AK3162" s="33">
        <f t="shared" si="1502"/>
        <v>20000</v>
      </c>
      <c r="AL3162" s="33">
        <f t="shared" si="1503"/>
        <v>7952.6637818019299</v>
      </c>
      <c r="AM3162" s="34">
        <f t="shared" si="1504"/>
        <v>7952.6637818019299</v>
      </c>
    </row>
    <row r="3163" spans="1:39" ht="15" customHeight="1" x14ac:dyDescent="0.3">
      <c r="A3163" s="166" t="s">
        <v>5597</v>
      </c>
      <c r="B3163" s="99">
        <v>9799</v>
      </c>
      <c r="C3163" s="99">
        <v>57869</v>
      </c>
      <c r="D3163" s="165">
        <v>46118</v>
      </c>
      <c r="E3163" s="165">
        <v>46295</v>
      </c>
      <c r="F3163" s="166">
        <v>2</v>
      </c>
      <c r="G3163" s="178">
        <v>0.76</v>
      </c>
      <c r="H3163" s="181">
        <v>1</v>
      </c>
      <c r="I3163" s="180">
        <v>6.0900000000000003E-2</v>
      </c>
      <c r="J3163" s="21">
        <f t="shared" si="1475"/>
        <v>1.24</v>
      </c>
      <c r="K3163" s="21" t="str">
        <f t="shared" si="1476"/>
        <v>Y</v>
      </c>
      <c r="L3163" s="37" t="str">
        <f t="shared" si="1477"/>
        <v>NA</v>
      </c>
      <c r="M3163" s="8" t="str">
        <f t="shared" si="1478"/>
        <v>Y</v>
      </c>
      <c r="N3163" s="42">
        <f t="shared" si="1479"/>
        <v>2</v>
      </c>
      <c r="O3163" s="43">
        <f t="shared" si="1480"/>
        <v>200000</v>
      </c>
      <c r="P3163" s="43" t="str">
        <f t="shared" si="1481"/>
        <v>NA</v>
      </c>
      <c r="Q3163" s="24">
        <f t="shared" si="1482"/>
        <v>10395.759099999999</v>
      </c>
      <c r="R3163" s="43">
        <f t="shared" si="1483"/>
        <v>0</v>
      </c>
      <c r="S3163" s="24">
        <f t="shared" si="1484"/>
        <v>1000000</v>
      </c>
      <c r="T3163" s="25" t="str">
        <f t="shared" si="1485"/>
        <v>Y</v>
      </c>
      <c r="U3163" s="44">
        <f t="shared" si="1486"/>
        <v>1</v>
      </c>
      <c r="V3163" s="45">
        <f t="shared" si="1487"/>
        <v>200000</v>
      </c>
      <c r="W3163" s="45">
        <f t="shared" si="1488"/>
        <v>1000000</v>
      </c>
      <c r="X3163" s="28">
        <f t="shared" si="1489"/>
        <v>11028.860829189998</v>
      </c>
      <c r="Y3163" s="28">
        <f t="shared" si="1490"/>
        <v>0</v>
      </c>
      <c r="Z3163" s="45" t="str">
        <f t="shared" si="1491"/>
        <v>NA</v>
      </c>
      <c r="AA3163" s="29" t="str">
        <f t="shared" si="1492"/>
        <v>N</v>
      </c>
      <c r="AB3163" s="46">
        <f t="shared" si="1493"/>
        <v>0</v>
      </c>
      <c r="AC3163" s="31">
        <f t="shared" si="1494"/>
        <v>0</v>
      </c>
      <c r="AD3163" s="31">
        <f t="shared" si="1495"/>
        <v>0</v>
      </c>
      <c r="AE3163" s="31">
        <f t="shared" si="1496"/>
        <v>0</v>
      </c>
      <c r="AF3163" s="47">
        <f t="shared" si="1497"/>
        <v>0</v>
      </c>
      <c r="AG3163" s="31">
        <f t="shared" si="1498"/>
        <v>0</v>
      </c>
      <c r="AH3163" s="48">
        <f t="shared" si="1499"/>
        <v>0</v>
      </c>
      <c r="AI3163" s="33">
        <f t="shared" si="1500"/>
        <v>0</v>
      </c>
      <c r="AJ3163" s="33">
        <f t="shared" si="1501"/>
        <v>0</v>
      </c>
      <c r="AK3163" s="33">
        <f t="shared" si="1502"/>
        <v>0</v>
      </c>
      <c r="AL3163" s="33">
        <f t="shared" si="1503"/>
        <v>0</v>
      </c>
      <c r="AM3163" s="34">
        <f t="shared" si="1504"/>
        <v>0</v>
      </c>
    </row>
    <row r="3164" spans="1:39" ht="15" customHeight="1" x14ac:dyDescent="0.3">
      <c r="A3164" s="166" t="s">
        <v>5598</v>
      </c>
      <c r="B3164" s="99">
        <v>11621</v>
      </c>
      <c r="C3164" s="99">
        <v>92213</v>
      </c>
      <c r="D3164" s="165">
        <v>45649</v>
      </c>
      <c r="E3164" s="165">
        <v>45966</v>
      </c>
      <c r="F3164" s="166">
        <v>4</v>
      </c>
      <c r="G3164" s="178">
        <v>0.64</v>
      </c>
      <c r="H3164" s="181">
        <v>0.5</v>
      </c>
      <c r="I3164" s="180">
        <v>3.2000000000000001E-2</v>
      </c>
      <c r="J3164" s="21">
        <f t="shared" si="1475"/>
        <v>3.36</v>
      </c>
      <c r="K3164" s="21" t="str">
        <f t="shared" si="1476"/>
        <v>Y</v>
      </c>
      <c r="L3164" s="37" t="str">
        <f t="shared" si="1477"/>
        <v>NA</v>
      </c>
      <c r="M3164" s="8" t="str">
        <f t="shared" si="1478"/>
        <v>Y</v>
      </c>
      <c r="N3164" s="42">
        <f t="shared" si="1479"/>
        <v>7</v>
      </c>
      <c r="O3164" s="43">
        <f t="shared" si="1480"/>
        <v>200000</v>
      </c>
      <c r="P3164" s="43" t="str">
        <f t="shared" si="1481"/>
        <v>NA</v>
      </c>
      <c r="Q3164" s="24">
        <f t="shared" si="1482"/>
        <v>11992.872000000001</v>
      </c>
      <c r="R3164" s="43">
        <f t="shared" si="1483"/>
        <v>0</v>
      </c>
      <c r="S3164" s="24">
        <f t="shared" si="1484"/>
        <v>1000000</v>
      </c>
      <c r="T3164" s="25" t="str">
        <f t="shared" si="1485"/>
        <v>Y</v>
      </c>
      <c r="U3164" s="44">
        <f t="shared" si="1486"/>
        <v>6</v>
      </c>
      <c r="V3164" s="45">
        <f t="shared" si="1487"/>
        <v>200000</v>
      </c>
      <c r="W3164" s="45">
        <f t="shared" si="1488"/>
        <v>1000000</v>
      </c>
      <c r="X3164" s="28">
        <f t="shared" si="1489"/>
        <v>12376.643904000002</v>
      </c>
      <c r="Y3164" s="28">
        <f t="shared" si="1490"/>
        <v>0</v>
      </c>
      <c r="Z3164" s="45" t="str">
        <f t="shared" si="1491"/>
        <v>NA</v>
      </c>
      <c r="AA3164" s="29" t="str">
        <f t="shared" si="1492"/>
        <v>Y</v>
      </c>
      <c r="AB3164" s="46">
        <f t="shared" si="1493"/>
        <v>5</v>
      </c>
      <c r="AC3164" s="31">
        <f t="shared" si="1494"/>
        <v>200000</v>
      </c>
      <c r="AD3164" s="31">
        <f t="shared" si="1495"/>
        <v>1000000</v>
      </c>
      <c r="AE3164" s="31">
        <f t="shared" si="1496"/>
        <v>12772.696508928002</v>
      </c>
      <c r="AF3164" s="47">
        <f t="shared" si="1497"/>
        <v>0</v>
      </c>
      <c r="AG3164" s="31" t="str">
        <f t="shared" si="1498"/>
        <v>NA</v>
      </c>
      <c r="AH3164" s="48">
        <f t="shared" si="1499"/>
        <v>4</v>
      </c>
      <c r="AI3164" s="33">
        <f t="shared" si="1500"/>
        <v>20000</v>
      </c>
      <c r="AJ3164" s="33">
        <f t="shared" si="1501"/>
        <v>65000</v>
      </c>
      <c r="AK3164" s="33">
        <f t="shared" si="1502"/>
        <v>13181.422797213698</v>
      </c>
      <c r="AL3164" s="33">
        <f t="shared" si="1503"/>
        <v>0</v>
      </c>
      <c r="AM3164" s="34">
        <f t="shared" si="1504"/>
        <v>0</v>
      </c>
    </row>
    <row r="3165" spans="1:39" ht="15" customHeight="1" x14ac:dyDescent="0.3">
      <c r="A3165" s="166" t="s">
        <v>5599</v>
      </c>
      <c r="B3165" s="99">
        <v>12629</v>
      </c>
      <c r="C3165" s="99">
        <v>29509</v>
      </c>
      <c r="D3165" s="165">
        <v>45999</v>
      </c>
      <c r="E3165" s="165">
        <v>46240</v>
      </c>
      <c r="F3165" s="166">
        <v>4</v>
      </c>
      <c r="G3165" s="178">
        <v>2.9</v>
      </c>
      <c r="H3165" s="181">
        <v>0.25</v>
      </c>
      <c r="I3165" s="180">
        <v>6.2700000000000006E-2</v>
      </c>
      <c r="J3165" s="21">
        <f t="shared" si="1475"/>
        <v>1.1000000000000001</v>
      </c>
      <c r="K3165" s="21" t="str">
        <f t="shared" si="1476"/>
        <v>Y</v>
      </c>
      <c r="L3165" s="37" t="str">
        <f t="shared" si="1477"/>
        <v>NA</v>
      </c>
      <c r="M3165" s="8" t="str">
        <f t="shared" si="1478"/>
        <v>Y</v>
      </c>
      <c r="N3165" s="42">
        <f t="shared" si="1479"/>
        <v>5</v>
      </c>
      <c r="O3165" s="43">
        <f t="shared" si="1480"/>
        <v>200000</v>
      </c>
      <c r="P3165" s="43" t="str">
        <f t="shared" si="1481"/>
        <v>NA</v>
      </c>
      <c r="Q3165" s="24">
        <f t="shared" si="1482"/>
        <v>13420.838299999999</v>
      </c>
      <c r="R3165" s="43">
        <f t="shared" si="1483"/>
        <v>0</v>
      </c>
      <c r="S3165" s="24">
        <f t="shared" si="1484"/>
        <v>1000000</v>
      </c>
      <c r="T3165" s="25" t="str">
        <f t="shared" si="1485"/>
        <v>Y</v>
      </c>
      <c r="U3165" s="44">
        <f t="shared" si="1486"/>
        <v>4</v>
      </c>
      <c r="V3165" s="45">
        <f t="shared" si="1487"/>
        <v>200000</v>
      </c>
      <c r="W3165" s="45">
        <f t="shared" si="1488"/>
        <v>1000000</v>
      </c>
      <c r="X3165" s="28">
        <f t="shared" si="1489"/>
        <v>14262.324861409999</v>
      </c>
      <c r="Y3165" s="28">
        <f t="shared" si="1490"/>
        <v>0</v>
      </c>
      <c r="Z3165" s="45" t="str">
        <f t="shared" si="1491"/>
        <v>NA</v>
      </c>
      <c r="AA3165" s="29" t="str">
        <f t="shared" si="1492"/>
        <v>N</v>
      </c>
      <c r="AB3165" s="46">
        <f t="shared" si="1493"/>
        <v>3</v>
      </c>
      <c r="AC3165" s="31">
        <f t="shared" si="1494"/>
        <v>20000</v>
      </c>
      <c r="AD3165" s="31">
        <f t="shared" si="1495"/>
        <v>65000</v>
      </c>
      <c r="AE3165" s="31">
        <f t="shared" si="1496"/>
        <v>15156.572630220406</v>
      </c>
      <c r="AF3165" s="47">
        <f t="shared" si="1497"/>
        <v>0</v>
      </c>
      <c r="AG3165" s="31">
        <f t="shared" si="1498"/>
        <v>0</v>
      </c>
      <c r="AH3165" s="48">
        <f t="shared" si="1499"/>
        <v>2</v>
      </c>
      <c r="AI3165" s="33">
        <f t="shared" si="1500"/>
        <v>20000</v>
      </c>
      <c r="AJ3165" s="33">
        <f t="shared" si="1501"/>
        <v>65000</v>
      </c>
      <c r="AK3165" s="33">
        <f t="shared" si="1502"/>
        <v>0</v>
      </c>
      <c r="AL3165" s="33">
        <f t="shared" si="1503"/>
        <v>16106.889734135224</v>
      </c>
      <c r="AM3165" s="34">
        <f t="shared" si="1504"/>
        <v>16106.889734135224</v>
      </c>
    </row>
    <row r="3166" spans="1:39" ht="15" customHeight="1" x14ac:dyDescent="0.3">
      <c r="A3166" s="166" t="s">
        <v>5600</v>
      </c>
      <c r="B3166" s="99">
        <v>23033</v>
      </c>
      <c r="C3166" s="99">
        <v>53734</v>
      </c>
      <c r="D3166" s="165">
        <v>45371</v>
      </c>
      <c r="E3166" s="165">
        <v>45735</v>
      </c>
      <c r="F3166" s="166">
        <v>4</v>
      </c>
      <c r="G3166" s="178">
        <v>1.96</v>
      </c>
      <c r="H3166" s="181">
        <v>0.5</v>
      </c>
      <c r="I3166" s="180">
        <v>6.7900000000000002E-2</v>
      </c>
      <c r="J3166" s="21">
        <f t="shared" si="1475"/>
        <v>2.04</v>
      </c>
      <c r="K3166" s="21" t="str">
        <f t="shared" si="1476"/>
        <v>Y</v>
      </c>
      <c r="L3166" s="37" t="str">
        <f t="shared" si="1477"/>
        <v>NA</v>
      </c>
      <c r="M3166" s="8" t="str">
        <f t="shared" si="1478"/>
        <v>Y</v>
      </c>
      <c r="N3166" s="42">
        <f t="shared" si="1479"/>
        <v>5</v>
      </c>
      <c r="O3166" s="43">
        <f t="shared" si="1480"/>
        <v>200000</v>
      </c>
      <c r="P3166" s="43" t="str">
        <f t="shared" si="1481"/>
        <v>NA</v>
      </c>
      <c r="Q3166" s="24">
        <f t="shared" si="1482"/>
        <v>24596.940700000003</v>
      </c>
      <c r="R3166" s="43">
        <f t="shared" si="1483"/>
        <v>0</v>
      </c>
      <c r="S3166" s="24">
        <f t="shared" si="1484"/>
        <v>1000000</v>
      </c>
      <c r="T3166" s="25" t="str">
        <f t="shared" si="1485"/>
        <v>Y</v>
      </c>
      <c r="U3166" s="44">
        <f t="shared" si="1486"/>
        <v>4</v>
      </c>
      <c r="V3166" s="45">
        <f t="shared" si="1487"/>
        <v>200000</v>
      </c>
      <c r="W3166" s="45">
        <f t="shared" si="1488"/>
        <v>1000000</v>
      </c>
      <c r="X3166" s="28">
        <f t="shared" si="1489"/>
        <v>26267.072973530005</v>
      </c>
      <c r="Y3166" s="28">
        <f t="shared" si="1490"/>
        <v>0</v>
      </c>
      <c r="Z3166" s="45" t="str">
        <f t="shared" si="1491"/>
        <v>NA</v>
      </c>
      <c r="AA3166" s="29" t="str">
        <f t="shared" si="1492"/>
        <v>Y</v>
      </c>
      <c r="AB3166" s="46">
        <f t="shared" si="1493"/>
        <v>3</v>
      </c>
      <c r="AC3166" s="31">
        <f t="shared" si="1494"/>
        <v>200000</v>
      </c>
      <c r="AD3166" s="31">
        <f t="shared" si="1495"/>
        <v>1000000</v>
      </c>
      <c r="AE3166" s="31">
        <f t="shared" si="1496"/>
        <v>28050.607228432695</v>
      </c>
      <c r="AF3166" s="47">
        <f t="shared" si="1497"/>
        <v>0</v>
      </c>
      <c r="AG3166" s="31" t="str">
        <f t="shared" si="1498"/>
        <v>NA</v>
      </c>
      <c r="AH3166" s="48">
        <f t="shared" si="1499"/>
        <v>2</v>
      </c>
      <c r="AI3166" s="33">
        <f t="shared" si="1500"/>
        <v>20000</v>
      </c>
      <c r="AJ3166" s="33">
        <f t="shared" si="1501"/>
        <v>65000</v>
      </c>
      <c r="AK3166" s="33">
        <f t="shared" si="1502"/>
        <v>20000</v>
      </c>
      <c r="AL3166" s="33">
        <f t="shared" si="1503"/>
        <v>9955.2434592432764</v>
      </c>
      <c r="AM3166" s="34">
        <f t="shared" si="1504"/>
        <v>9955.2434592432764</v>
      </c>
    </row>
    <row r="3167" spans="1:39" ht="15" customHeight="1" x14ac:dyDescent="0.3">
      <c r="A3167" s="166" t="s">
        <v>5601</v>
      </c>
      <c r="B3167" s="99">
        <v>14352</v>
      </c>
      <c r="C3167" s="99">
        <v>32106</v>
      </c>
      <c r="D3167" s="165">
        <v>44630</v>
      </c>
      <c r="E3167" s="165">
        <v>44705</v>
      </c>
      <c r="F3167" s="166">
        <v>2</v>
      </c>
      <c r="G3167" s="178">
        <v>1.1200000000000001</v>
      </c>
      <c r="H3167" s="181">
        <v>0.25</v>
      </c>
      <c r="I3167" s="180">
        <v>7.8899999999999998E-2</v>
      </c>
      <c r="J3167" s="21">
        <f t="shared" si="1475"/>
        <v>0.87999999999999989</v>
      </c>
      <c r="K3167" s="21" t="str">
        <f t="shared" si="1476"/>
        <v>Y</v>
      </c>
      <c r="L3167" s="37" t="str">
        <f t="shared" si="1477"/>
        <v>NA</v>
      </c>
      <c r="M3167" s="8" t="str">
        <f t="shared" si="1478"/>
        <v>Y</v>
      </c>
      <c r="N3167" s="42">
        <f t="shared" si="1479"/>
        <v>4</v>
      </c>
      <c r="O3167" s="43">
        <f t="shared" si="1480"/>
        <v>200000</v>
      </c>
      <c r="P3167" s="43" t="str">
        <f t="shared" si="1481"/>
        <v>NA</v>
      </c>
      <c r="Q3167" s="24">
        <f t="shared" si="1482"/>
        <v>15484.372799999999</v>
      </c>
      <c r="R3167" s="43">
        <f t="shared" si="1483"/>
        <v>0</v>
      </c>
      <c r="S3167" s="24">
        <f t="shared" si="1484"/>
        <v>1000000</v>
      </c>
      <c r="T3167" s="25" t="str">
        <f t="shared" si="1485"/>
        <v>N</v>
      </c>
      <c r="U3167" s="44">
        <f t="shared" si="1486"/>
        <v>3</v>
      </c>
      <c r="V3167" s="45">
        <f t="shared" si="1487"/>
        <v>20000</v>
      </c>
      <c r="W3167" s="45">
        <f t="shared" si="1488"/>
        <v>65000</v>
      </c>
      <c r="X3167" s="28">
        <f t="shared" si="1489"/>
        <v>16706.08981392</v>
      </c>
      <c r="Y3167" s="28">
        <f t="shared" si="1490"/>
        <v>0</v>
      </c>
      <c r="Z3167" s="45">
        <f t="shared" si="1491"/>
        <v>703.53738608000276</v>
      </c>
      <c r="AA3167" s="29" t="str">
        <f t="shared" si="1492"/>
        <v>N</v>
      </c>
      <c r="AB3167" s="46">
        <f t="shared" si="1493"/>
        <v>2</v>
      </c>
      <c r="AC3167" s="31">
        <f t="shared" si="1494"/>
        <v>20000</v>
      </c>
      <c r="AD3167" s="31">
        <f t="shared" si="1495"/>
        <v>65000</v>
      </c>
      <c r="AE3167" s="31">
        <f t="shared" si="1496"/>
        <v>703.53738608000276</v>
      </c>
      <c r="AF3167" s="47">
        <f t="shared" si="1497"/>
        <v>17320.662914158285</v>
      </c>
      <c r="AG3167" s="31">
        <f t="shared" si="1498"/>
        <v>0</v>
      </c>
      <c r="AH3167" s="48">
        <f t="shared" si="1499"/>
        <v>1</v>
      </c>
      <c r="AI3167" s="33">
        <f t="shared" si="1500"/>
        <v>20000</v>
      </c>
      <c r="AJ3167" s="33">
        <f t="shared" si="1501"/>
        <v>65000</v>
      </c>
      <c r="AK3167" s="33">
        <f t="shared" si="1502"/>
        <v>0</v>
      </c>
      <c r="AL3167" s="33">
        <f t="shared" si="1503"/>
        <v>19446.309703927087</v>
      </c>
      <c r="AM3167" s="34">
        <f t="shared" si="1504"/>
        <v>36766.972618085376</v>
      </c>
    </row>
    <row r="3168" spans="1:39" ht="15" customHeight="1" x14ac:dyDescent="0.3">
      <c r="A3168" s="166" t="s">
        <v>5602</v>
      </c>
      <c r="B3168" s="99">
        <v>10760</v>
      </c>
      <c r="C3168" s="99">
        <v>25523</v>
      </c>
      <c r="D3168" s="165">
        <v>44492</v>
      </c>
      <c r="E3168" s="165">
        <v>44725</v>
      </c>
      <c r="F3168" s="166">
        <v>4</v>
      </c>
      <c r="G3168" s="178">
        <v>0.83</v>
      </c>
      <c r="H3168" s="181">
        <v>0.75</v>
      </c>
      <c r="I3168" s="180">
        <v>7.6399999999999996E-2</v>
      </c>
      <c r="J3168" s="21">
        <f t="shared" si="1475"/>
        <v>3.17</v>
      </c>
      <c r="K3168" s="21" t="str">
        <f t="shared" si="1476"/>
        <v>Y</v>
      </c>
      <c r="L3168" s="37" t="str">
        <f t="shared" si="1477"/>
        <v>NA</v>
      </c>
      <c r="M3168" s="8" t="str">
        <f t="shared" si="1478"/>
        <v>Y</v>
      </c>
      <c r="N3168" s="42">
        <f t="shared" si="1479"/>
        <v>5</v>
      </c>
      <c r="O3168" s="43">
        <f t="shared" si="1480"/>
        <v>200000</v>
      </c>
      <c r="P3168" s="43" t="str">
        <f t="shared" si="1481"/>
        <v>NA</v>
      </c>
      <c r="Q3168" s="24">
        <f t="shared" si="1482"/>
        <v>11582.064</v>
      </c>
      <c r="R3168" s="43">
        <f t="shared" si="1483"/>
        <v>0</v>
      </c>
      <c r="S3168" s="24">
        <f t="shared" si="1484"/>
        <v>1000000</v>
      </c>
      <c r="T3168" s="25" t="str">
        <f t="shared" si="1485"/>
        <v>Y</v>
      </c>
      <c r="U3168" s="44">
        <f t="shared" si="1486"/>
        <v>4</v>
      </c>
      <c r="V3168" s="45">
        <f t="shared" si="1487"/>
        <v>200000</v>
      </c>
      <c r="W3168" s="45">
        <f t="shared" si="1488"/>
        <v>1000000</v>
      </c>
      <c r="X3168" s="28">
        <f t="shared" si="1489"/>
        <v>12466.9336896</v>
      </c>
      <c r="Y3168" s="28">
        <f t="shared" si="1490"/>
        <v>0</v>
      </c>
      <c r="Z3168" s="45" t="str">
        <f t="shared" si="1491"/>
        <v>NA</v>
      </c>
      <c r="AA3168" s="29" t="str">
        <f t="shared" si="1492"/>
        <v>Y</v>
      </c>
      <c r="AB3168" s="46">
        <f t="shared" si="1493"/>
        <v>3</v>
      </c>
      <c r="AC3168" s="31">
        <f t="shared" si="1494"/>
        <v>200000</v>
      </c>
      <c r="AD3168" s="31">
        <f t="shared" si="1495"/>
        <v>1000000</v>
      </c>
      <c r="AE3168" s="31">
        <f t="shared" si="1496"/>
        <v>13419.407423485442</v>
      </c>
      <c r="AF3168" s="47">
        <f t="shared" si="1497"/>
        <v>0</v>
      </c>
      <c r="AG3168" s="31" t="str">
        <f t="shared" si="1498"/>
        <v>NA</v>
      </c>
      <c r="AH3168" s="48">
        <f t="shared" si="1499"/>
        <v>2</v>
      </c>
      <c r="AI3168" s="33">
        <f t="shared" si="1500"/>
        <v>20000</v>
      </c>
      <c r="AJ3168" s="33">
        <f t="shared" si="1501"/>
        <v>65000</v>
      </c>
      <c r="AK3168" s="33">
        <f t="shared" si="1502"/>
        <v>14444.650150639729</v>
      </c>
      <c r="AL3168" s="33">
        <f t="shared" si="1503"/>
        <v>0</v>
      </c>
      <c r="AM3168" s="34">
        <f t="shared" si="1504"/>
        <v>0</v>
      </c>
    </row>
    <row r="3169" spans="1:39" ht="15" customHeight="1" x14ac:dyDescent="0.3">
      <c r="A3169" s="166" t="s">
        <v>5603</v>
      </c>
      <c r="B3169" s="99">
        <v>23610</v>
      </c>
      <c r="C3169" s="99">
        <v>112617</v>
      </c>
      <c r="D3169" s="165">
        <v>45985</v>
      </c>
      <c r="E3169" s="165">
        <v>46186</v>
      </c>
      <c r="F3169" s="166">
        <v>4</v>
      </c>
      <c r="G3169" s="178">
        <v>1.87</v>
      </c>
      <c r="H3169" s="181">
        <v>1</v>
      </c>
      <c r="I3169" s="180">
        <v>7.7200000000000005E-2</v>
      </c>
      <c r="J3169" s="21">
        <f t="shared" si="1475"/>
        <v>2.13</v>
      </c>
      <c r="K3169" s="21" t="str">
        <f t="shared" si="1476"/>
        <v>Y</v>
      </c>
      <c r="L3169" s="37" t="str">
        <f t="shared" si="1477"/>
        <v>NA</v>
      </c>
      <c r="M3169" s="8" t="str">
        <f t="shared" si="1478"/>
        <v>Y</v>
      </c>
      <c r="N3169" s="42">
        <f t="shared" si="1479"/>
        <v>3</v>
      </c>
      <c r="O3169" s="43">
        <f t="shared" si="1480"/>
        <v>200000</v>
      </c>
      <c r="P3169" s="43" t="str">
        <f t="shared" si="1481"/>
        <v>NA</v>
      </c>
      <c r="Q3169" s="24">
        <f t="shared" si="1482"/>
        <v>25432.691999999999</v>
      </c>
      <c r="R3169" s="43">
        <f t="shared" si="1483"/>
        <v>0</v>
      </c>
      <c r="S3169" s="24">
        <f t="shared" si="1484"/>
        <v>1000000</v>
      </c>
      <c r="T3169" s="25" t="str">
        <f t="shared" si="1485"/>
        <v>Y</v>
      </c>
      <c r="U3169" s="44">
        <f t="shared" si="1486"/>
        <v>2</v>
      </c>
      <c r="V3169" s="45">
        <f t="shared" si="1487"/>
        <v>200000</v>
      </c>
      <c r="W3169" s="45">
        <f t="shared" si="1488"/>
        <v>1000000</v>
      </c>
      <c r="X3169" s="28">
        <f t="shared" si="1489"/>
        <v>27396.095822399999</v>
      </c>
      <c r="Y3169" s="28">
        <f t="shared" si="1490"/>
        <v>0</v>
      </c>
      <c r="Z3169" s="45" t="str">
        <f t="shared" si="1491"/>
        <v>NA</v>
      </c>
      <c r="AA3169" s="29" t="str">
        <f t="shared" si="1492"/>
        <v>Y</v>
      </c>
      <c r="AB3169" s="46">
        <f t="shared" si="1493"/>
        <v>1</v>
      </c>
      <c r="AC3169" s="31">
        <f t="shared" si="1494"/>
        <v>200000</v>
      </c>
      <c r="AD3169" s="31">
        <f t="shared" si="1495"/>
        <v>1000000</v>
      </c>
      <c r="AE3169" s="31">
        <f t="shared" si="1496"/>
        <v>29511.074419889275</v>
      </c>
      <c r="AF3169" s="47">
        <f t="shared" si="1497"/>
        <v>0</v>
      </c>
      <c r="AG3169" s="31" t="str">
        <f t="shared" si="1498"/>
        <v>NA</v>
      </c>
      <c r="AH3169" s="48">
        <f t="shared" si="1499"/>
        <v>0</v>
      </c>
      <c r="AI3169" s="33">
        <f t="shared" si="1500"/>
        <v>0</v>
      </c>
      <c r="AJ3169" s="33">
        <f t="shared" si="1501"/>
        <v>0</v>
      </c>
      <c r="AK3169" s="33">
        <f t="shared" si="1502"/>
        <v>0</v>
      </c>
      <c r="AL3169" s="33">
        <f t="shared" si="1503"/>
        <v>0</v>
      </c>
      <c r="AM3169" s="34">
        <f t="shared" si="1504"/>
        <v>0</v>
      </c>
    </row>
    <row r="3170" spans="1:39" ht="15" customHeight="1" x14ac:dyDescent="0.3">
      <c r="A3170" s="166" t="s">
        <v>5604</v>
      </c>
      <c r="B3170" s="99">
        <v>20336</v>
      </c>
      <c r="C3170" s="99">
        <v>66097</v>
      </c>
      <c r="D3170" s="165">
        <v>45810</v>
      </c>
      <c r="E3170" s="165">
        <v>45897</v>
      </c>
      <c r="F3170" s="166">
        <v>4</v>
      </c>
      <c r="G3170" s="178">
        <v>0.73</v>
      </c>
      <c r="H3170" s="181">
        <v>1</v>
      </c>
      <c r="I3170" s="180">
        <v>6.0400000000000002E-2</v>
      </c>
      <c r="J3170" s="21">
        <f t="shared" si="1475"/>
        <v>3.27</v>
      </c>
      <c r="K3170" s="21" t="str">
        <f t="shared" si="1476"/>
        <v>Y</v>
      </c>
      <c r="L3170" s="37" t="str">
        <f t="shared" si="1477"/>
        <v>NA</v>
      </c>
      <c r="M3170" s="8" t="str">
        <f t="shared" si="1478"/>
        <v>Y</v>
      </c>
      <c r="N3170" s="42">
        <f t="shared" si="1479"/>
        <v>4</v>
      </c>
      <c r="O3170" s="43">
        <f t="shared" si="1480"/>
        <v>200000</v>
      </c>
      <c r="P3170" s="43" t="str">
        <f t="shared" si="1481"/>
        <v>NA</v>
      </c>
      <c r="Q3170" s="24">
        <f t="shared" si="1482"/>
        <v>21564.294399999999</v>
      </c>
      <c r="R3170" s="43">
        <f t="shared" si="1483"/>
        <v>0</v>
      </c>
      <c r="S3170" s="24">
        <f t="shared" si="1484"/>
        <v>1000000</v>
      </c>
      <c r="T3170" s="25" t="str">
        <f t="shared" si="1485"/>
        <v>Y</v>
      </c>
      <c r="U3170" s="44">
        <f t="shared" si="1486"/>
        <v>3</v>
      </c>
      <c r="V3170" s="45">
        <f t="shared" si="1487"/>
        <v>200000</v>
      </c>
      <c r="W3170" s="45">
        <f t="shared" si="1488"/>
        <v>1000000</v>
      </c>
      <c r="X3170" s="28">
        <f t="shared" si="1489"/>
        <v>22866.77778176</v>
      </c>
      <c r="Y3170" s="28">
        <f t="shared" si="1490"/>
        <v>0</v>
      </c>
      <c r="Z3170" s="45" t="str">
        <f t="shared" si="1491"/>
        <v>NA</v>
      </c>
      <c r="AA3170" s="29" t="str">
        <f t="shared" si="1492"/>
        <v>Y</v>
      </c>
      <c r="AB3170" s="46">
        <f t="shared" si="1493"/>
        <v>2</v>
      </c>
      <c r="AC3170" s="31">
        <f t="shared" si="1494"/>
        <v>200000</v>
      </c>
      <c r="AD3170" s="31">
        <f t="shared" si="1495"/>
        <v>1000000</v>
      </c>
      <c r="AE3170" s="31">
        <f t="shared" si="1496"/>
        <v>24247.931159778305</v>
      </c>
      <c r="AF3170" s="47">
        <f t="shared" si="1497"/>
        <v>0</v>
      </c>
      <c r="AG3170" s="31" t="str">
        <f t="shared" si="1498"/>
        <v>NA</v>
      </c>
      <c r="AH3170" s="48">
        <f t="shared" si="1499"/>
        <v>1</v>
      </c>
      <c r="AI3170" s="33">
        <f t="shared" si="1500"/>
        <v>20000</v>
      </c>
      <c r="AJ3170" s="33">
        <f t="shared" si="1501"/>
        <v>65000</v>
      </c>
      <c r="AK3170" s="33">
        <f t="shared" si="1502"/>
        <v>20000</v>
      </c>
      <c r="AL3170" s="33">
        <f t="shared" si="1503"/>
        <v>5712.5062018289136</v>
      </c>
      <c r="AM3170" s="34">
        <f t="shared" si="1504"/>
        <v>5712.5062018289136</v>
      </c>
    </row>
    <row r="3171" spans="1:39" ht="15" customHeight="1" x14ac:dyDescent="0.3">
      <c r="A3171" s="166" t="s">
        <v>5605</v>
      </c>
      <c r="B3171" s="99">
        <v>16046</v>
      </c>
      <c r="C3171" s="99">
        <v>64715</v>
      </c>
      <c r="D3171" s="165">
        <v>45042</v>
      </c>
      <c r="E3171" s="165">
        <v>45170</v>
      </c>
      <c r="F3171" s="166">
        <v>2</v>
      </c>
      <c r="G3171" s="178">
        <v>1.26</v>
      </c>
      <c r="H3171" s="181">
        <v>1</v>
      </c>
      <c r="I3171" s="180">
        <v>7.2900000000000006E-2</v>
      </c>
      <c r="J3171" s="21">
        <f t="shared" si="1475"/>
        <v>0.74</v>
      </c>
      <c r="K3171" s="21" t="str">
        <f t="shared" si="1476"/>
        <v>Y</v>
      </c>
      <c r="L3171" s="37" t="str">
        <f t="shared" si="1477"/>
        <v>NA</v>
      </c>
      <c r="M3171" s="8" t="str">
        <f t="shared" si="1478"/>
        <v>Y</v>
      </c>
      <c r="N3171" s="42">
        <f t="shared" si="1479"/>
        <v>1</v>
      </c>
      <c r="O3171" s="43">
        <f t="shared" si="1480"/>
        <v>200000</v>
      </c>
      <c r="P3171" s="43" t="str">
        <f t="shared" si="1481"/>
        <v>NA</v>
      </c>
      <c r="Q3171" s="24">
        <f t="shared" si="1482"/>
        <v>17215.753399999998</v>
      </c>
      <c r="R3171" s="43">
        <f t="shared" si="1483"/>
        <v>0</v>
      </c>
      <c r="S3171" s="24">
        <f t="shared" si="1484"/>
        <v>1000000</v>
      </c>
      <c r="T3171" s="25" t="str">
        <f t="shared" si="1485"/>
        <v>N</v>
      </c>
      <c r="U3171" s="44">
        <f t="shared" si="1486"/>
        <v>0</v>
      </c>
      <c r="V3171" s="45">
        <f t="shared" si="1487"/>
        <v>0</v>
      </c>
      <c r="W3171" s="45">
        <f t="shared" si="1488"/>
        <v>0</v>
      </c>
      <c r="X3171" s="28">
        <f t="shared" si="1489"/>
        <v>0</v>
      </c>
      <c r="Y3171" s="28">
        <f t="shared" si="1490"/>
        <v>0</v>
      </c>
      <c r="Z3171" s="45">
        <f t="shared" si="1491"/>
        <v>0</v>
      </c>
      <c r="AA3171" s="29" t="str">
        <f t="shared" si="1492"/>
        <v>N</v>
      </c>
      <c r="AB3171" s="46">
        <f t="shared" si="1493"/>
        <v>0</v>
      </c>
      <c r="AC3171" s="31">
        <f t="shared" si="1494"/>
        <v>0</v>
      </c>
      <c r="AD3171" s="31">
        <f t="shared" si="1495"/>
        <v>0</v>
      </c>
      <c r="AE3171" s="31">
        <f t="shared" si="1496"/>
        <v>0</v>
      </c>
      <c r="AF3171" s="47">
        <f t="shared" si="1497"/>
        <v>0</v>
      </c>
      <c r="AG3171" s="31">
        <f t="shared" si="1498"/>
        <v>0</v>
      </c>
      <c r="AH3171" s="48">
        <f t="shared" si="1499"/>
        <v>0</v>
      </c>
      <c r="AI3171" s="33">
        <f t="shared" si="1500"/>
        <v>0</v>
      </c>
      <c r="AJ3171" s="33">
        <f t="shared" si="1501"/>
        <v>0</v>
      </c>
      <c r="AK3171" s="33">
        <f t="shared" si="1502"/>
        <v>0</v>
      </c>
      <c r="AL3171" s="33">
        <f t="shared" si="1503"/>
        <v>0</v>
      </c>
      <c r="AM3171" s="34">
        <f t="shared" si="1504"/>
        <v>0</v>
      </c>
    </row>
    <row r="3172" spans="1:39" ht="15" customHeight="1" x14ac:dyDescent="0.3">
      <c r="A3172" s="166" t="s">
        <v>5606</v>
      </c>
      <c r="B3172" s="99">
        <v>7614</v>
      </c>
      <c r="C3172" s="99">
        <v>48126</v>
      </c>
      <c r="D3172" s="165">
        <v>44430</v>
      </c>
      <c r="E3172" s="165">
        <v>44511</v>
      </c>
      <c r="F3172" s="166">
        <v>4</v>
      </c>
      <c r="G3172" s="178">
        <v>1.18</v>
      </c>
      <c r="H3172" s="181">
        <v>0.75</v>
      </c>
      <c r="I3172" s="180">
        <v>2.64E-2</v>
      </c>
      <c r="J3172" s="21">
        <f t="shared" si="1475"/>
        <v>2.8200000000000003</v>
      </c>
      <c r="K3172" s="21" t="str">
        <f t="shared" si="1476"/>
        <v>Y</v>
      </c>
      <c r="L3172" s="37" t="str">
        <f t="shared" si="1477"/>
        <v>NA</v>
      </c>
      <c r="M3172" s="8" t="str">
        <f t="shared" si="1478"/>
        <v>Y</v>
      </c>
      <c r="N3172" s="42">
        <f t="shared" si="1479"/>
        <v>4</v>
      </c>
      <c r="O3172" s="43">
        <f t="shared" si="1480"/>
        <v>200000</v>
      </c>
      <c r="P3172" s="43" t="str">
        <f t="shared" si="1481"/>
        <v>NA</v>
      </c>
      <c r="Q3172" s="24">
        <f t="shared" si="1482"/>
        <v>7815.0095999999994</v>
      </c>
      <c r="R3172" s="43">
        <f t="shared" si="1483"/>
        <v>0</v>
      </c>
      <c r="S3172" s="24">
        <f t="shared" si="1484"/>
        <v>1000000</v>
      </c>
      <c r="T3172" s="25" t="str">
        <f t="shared" si="1485"/>
        <v>Y</v>
      </c>
      <c r="U3172" s="44">
        <f t="shared" si="1486"/>
        <v>3</v>
      </c>
      <c r="V3172" s="45">
        <f t="shared" si="1487"/>
        <v>200000</v>
      </c>
      <c r="W3172" s="45">
        <f t="shared" si="1488"/>
        <v>1000000</v>
      </c>
      <c r="X3172" s="28">
        <f t="shared" si="1489"/>
        <v>8021.3258534399993</v>
      </c>
      <c r="Y3172" s="28">
        <f t="shared" si="1490"/>
        <v>0</v>
      </c>
      <c r="Z3172" s="45" t="str">
        <f t="shared" si="1491"/>
        <v>NA</v>
      </c>
      <c r="AA3172" s="29" t="str">
        <f t="shared" si="1492"/>
        <v>Y</v>
      </c>
      <c r="AB3172" s="46">
        <f t="shared" si="1493"/>
        <v>2</v>
      </c>
      <c r="AC3172" s="31">
        <f t="shared" si="1494"/>
        <v>200000</v>
      </c>
      <c r="AD3172" s="31">
        <f t="shared" si="1495"/>
        <v>1000000</v>
      </c>
      <c r="AE3172" s="31">
        <f t="shared" si="1496"/>
        <v>8233.0888559708146</v>
      </c>
      <c r="AF3172" s="47">
        <f t="shared" si="1497"/>
        <v>0</v>
      </c>
      <c r="AG3172" s="31" t="str">
        <f t="shared" si="1498"/>
        <v>NA</v>
      </c>
      <c r="AH3172" s="48">
        <f t="shared" si="1499"/>
        <v>1</v>
      </c>
      <c r="AI3172" s="33">
        <f t="shared" si="1500"/>
        <v>20000</v>
      </c>
      <c r="AJ3172" s="33">
        <f t="shared" si="1501"/>
        <v>65000</v>
      </c>
      <c r="AK3172" s="33">
        <f t="shared" si="1502"/>
        <v>8450.4424017684432</v>
      </c>
      <c r="AL3172" s="33">
        <f t="shared" si="1503"/>
        <v>0</v>
      </c>
      <c r="AM3172" s="34">
        <f t="shared" si="1504"/>
        <v>0</v>
      </c>
    </row>
    <row r="3173" spans="1:39" ht="15" customHeight="1" x14ac:dyDescent="0.3">
      <c r="A3173" s="166" t="s">
        <v>5607</v>
      </c>
      <c r="B3173" s="99">
        <v>13748</v>
      </c>
      <c r="C3173" s="99">
        <v>33106</v>
      </c>
      <c r="D3173" s="165">
        <v>44957</v>
      </c>
      <c r="E3173" s="165">
        <v>45312</v>
      </c>
      <c r="F3173" s="166">
        <v>2</v>
      </c>
      <c r="G3173" s="178">
        <v>1.1100000000000001</v>
      </c>
      <c r="H3173" s="181">
        <v>0.5</v>
      </c>
      <c r="I3173" s="180">
        <v>2.64E-2</v>
      </c>
      <c r="J3173" s="21">
        <f t="shared" si="1475"/>
        <v>0.8899999999999999</v>
      </c>
      <c r="K3173" s="21" t="str">
        <f t="shared" si="1476"/>
        <v>Y</v>
      </c>
      <c r="L3173" s="37" t="str">
        <f t="shared" si="1477"/>
        <v>NA</v>
      </c>
      <c r="M3173" s="8" t="str">
        <f t="shared" si="1478"/>
        <v>Y</v>
      </c>
      <c r="N3173" s="42">
        <f t="shared" si="1479"/>
        <v>2</v>
      </c>
      <c r="O3173" s="43">
        <f t="shared" si="1480"/>
        <v>200000</v>
      </c>
      <c r="P3173" s="43" t="str">
        <f t="shared" si="1481"/>
        <v>NA</v>
      </c>
      <c r="Q3173" s="24">
        <f t="shared" si="1482"/>
        <v>14110.947200000001</v>
      </c>
      <c r="R3173" s="43">
        <f t="shared" si="1483"/>
        <v>0</v>
      </c>
      <c r="S3173" s="24">
        <f t="shared" si="1484"/>
        <v>1000000</v>
      </c>
      <c r="T3173" s="25" t="str">
        <f t="shared" si="1485"/>
        <v>N</v>
      </c>
      <c r="U3173" s="44">
        <f t="shared" si="1486"/>
        <v>1</v>
      </c>
      <c r="V3173" s="45">
        <f t="shared" si="1487"/>
        <v>20000</v>
      </c>
      <c r="W3173" s="45">
        <f t="shared" si="1488"/>
        <v>65000</v>
      </c>
      <c r="X3173" s="28">
        <f t="shared" si="1489"/>
        <v>14483.47620608</v>
      </c>
      <c r="Y3173" s="28">
        <f t="shared" si="1490"/>
        <v>0</v>
      </c>
      <c r="Z3173" s="45">
        <f t="shared" si="1491"/>
        <v>3299.5765939199973</v>
      </c>
      <c r="AA3173" s="29" t="str">
        <f t="shared" si="1492"/>
        <v>N</v>
      </c>
      <c r="AB3173" s="46">
        <f t="shared" si="1493"/>
        <v>0</v>
      </c>
      <c r="AC3173" s="31">
        <f t="shared" si="1494"/>
        <v>0</v>
      </c>
      <c r="AD3173" s="31">
        <f t="shared" si="1495"/>
        <v>0</v>
      </c>
      <c r="AE3173" s="31">
        <f t="shared" si="1496"/>
        <v>0</v>
      </c>
      <c r="AF3173" s="47">
        <f t="shared" si="1497"/>
        <v>0</v>
      </c>
      <c r="AG3173" s="31">
        <f t="shared" si="1498"/>
        <v>0</v>
      </c>
      <c r="AH3173" s="48">
        <f t="shared" si="1499"/>
        <v>0</v>
      </c>
      <c r="AI3173" s="33">
        <f t="shared" si="1500"/>
        <v>0</v>
      </c>
      <c r="AJ3173" s="33">
        <f t="shared" si="1501"/>
        <v>0</v>
      </c>
      <c r="AK3173" s="33">
        <f t="shared" si="1502"/>
        <v>0</v>
      </c>
      <c r="AL3173" s="33">
        <f t="shared" si="1503"/>
        <v>0</v>
      </c>
      <c r="AM3173" s="34">
        <f t="shared" si="1504"/>
        <v>0</v>
      </c>
    </row>
    <row r="3174" spans="1:39" ht="15" customHeight="1" x14ac:dyDescent="0.3">
      <c r="A3174" s="166" t="s">
        <v>5608</v>
      </c>
      <c r="B3174" s="99">
        <v>23250</v>
      </c>
      <c r="C3174" s="99">
        <v>62035</v>
      </c>
      <c r="D3174" s="165">
        <v>44802</v>
      </c>
      <c r="E3174" s="165">
        <v>44998</v>
      </c>
      <c r="F3174" s="166">
        <v>2</v>
      </c>
      <c r="G3174" s="178">
        <v>0.54</v>
      </c>
      <c r="H3174" s="181">
        <v>0.25</v>
      </c>
      <c r="I3174" s="180">
        <v>7.1400000000000005E-2</v>
      </c>
      <c r="J3174" s="21">
        <f t="shared" si="1475"/>
        <v>1.46</v>
      </c>
      <c r="K3174" s="21" t="str">
        <f t="shared" si="1476"/>
        <v>Y</v>
      </c>
      <c r="L3174" s="37" t="str">
        <f t="shared" si="1477"/>
        <v>NA</v>
      </c>
      <c r="M3174" s="8" t="str">
        <f t="shared" si="1478"/>
        <v>Y</v>
      </c>
      <c r="N3174" s="42">
        <f t="shared" si="1479"/>
        <v>6</v>
      </c>
      <c r="O3174" s="43">
        <f t="shared" si="1480"/>
        <v>200000</v>
      </c>
      <c r="P3174" s="43" t="str">
        <f t="shared" si="1481"/>
        <v>NA</v>
      </c>
      <c r="Q3174" s="24">
        <f t="shared" si="1482"/>
        <v>24910.05</v>
      </c>
      <c r="R3174" s="43">
        <f t="shared" si="1483"/>
        <v>0</v>
      </c>
      <c r="S3174" s="24">
        <f t="shared" si="1484"/>
        <v>1000000</v>
      </c>
      <c r="T3174" s="25" t="str">
        <f t="shared" si="1485"/>
        <v>Y</v>
      </c>
      <c r="U3174" s="44">
        <f t="shared" si="1486"/>
        <v>5</v>
      </c>
      <c r="V3174" s="45">
        <f t="shared" si="1487"/>
        <v>200000</v>
      </c>
      <c r="W3174" s="45">
        <f t="shared" si="1488"/>
        <v>1000000</v>
      </c>
      <c r="X3174" s="28">
        <f t="shared" si="1489"/>
        <v>26688.627569999997</v>
      </c>
      <c r="Y3174" s="28">
        <f t="shared" si="1490"/>
        <v>0</v>
      </c>
      <c r="Z3174" s="45" t="str">
        <f t="shared" si="1491"/>
        <v>NA</v>
      </c>
      <c r="AA3174" s="29" t="str">
        <f t="shared" si="1492"/>
        <v>N</v>
      </c>
      <c r="AB3174" s="46">
        <f t="shared" si="1493"/>
        <v>4</v>
      </c>
      <c r="AC3174" s="31">
        <f t="shared" si="1494"/>
        <v>20000</v>
      </c>
      <c r="AD3174" s="31">
        <f t="shared" si="1495"/>
        <v>65000</v>
      </c>
      <c r="AE3174" s="31">
        <f t="shared" si="1496"/>
        <v>20000</v>
      </c>
      <c r="AF3174" s="47">
        <f t="shared" si="1497"/>
        <v>8594.1955784979946</v>
      </c>
      <c r="AG3174" s="31">
        <f t="shared" si="1498"/>
        <v>0</v>
      </c>
      <c r="AH3174" s="48">
        <f t="shared" si="1499"/>
        <v>3</v>
      </c>
      <c r="AI3174" s="33">
        <f t="shared" si="1500"/>
        <v>20000</v>
      </c>
      <c r="AJ3174" s="33">
        <f t="shared" si="1501"/>
        <v>65000</v>
      </c>
      <c r="AK3174" s="33">
        <f t="shared" si="1502"/>
        <v>0</v>
      </c>
      <c r="AL3174" s="33">
        <f t="shared" si="1503"/>
        <v>30635.82114280275</v>
      </c>
      <c r="AM3174" s="34">
        <f t="shared" si="1504"/>
        <v>39230.016721300744</v>
      </c>
    </row>
    <row r="3175" spans="1:39" ht="15" customHeight="1" x14ac:dyDescent="0.3">
      <c r="A3175" s="166" t="s">
        <v>5609</v>
      </c>
      <c r="B3175" s="99">
        <v>7168</v>
      </c>
      <c r="C3175" s="99">
        <v>44821</v>
      </c>
      <c r="D3175" s="165">
        <v>45043</v>
      </c>
      <c r="E3175" s="165">
        <v>45234</v>
      </c>
      <c r="F3175" s="166">
        <v>2</v>
      </c>
      <c r="G3175" s="178">
        <v>1.35</v>
      </c>
      <c r="H3175" s="181">
        <v>1</v>
      </c>
      <c r="I3175" s="180">
        <v>7.6899999999999996E-2</v>
      </c>
      <c r="J3175" s="21">
        <f t="shared" si="1475"/>
        <v>0.64999999999999991</v>
      </c>
      <c r="K3175" s="21" t="str">
        <f t="shared" si="1476"/>
        <v>Y</v>
      </c>
      <c r="L3175" s="37" t="str">
        <f t="shared" si="1477"/>
        <v>NA</v>
      </c>
      <c r="M3175" s="8" t="str">
        <f t="shared" si="1478"/>
        <v>Y</v>
      </c>
      <c r="N3175" s="42">
        <f t="shared" si="1479"/>
        <v>1</v>
      </c>
      <c r="O3175" s="43">
        <f t="shared" si="1480"/>
        <v>200000</v>
      </c>
      <c r="P3175" s="43" t="str">
        <f t="shared" si="1481"/>
        <v>NA</v>
      </c>
      <c r="Q3175" s="24">
        <f t="shared" si="1482"/>
        <v>7719.2191999999995</v>
      </c>
      <c r="R3175" s="43">
        <f t="shared" si="1483"/>
        <v>0</v>
      </c>
      <c r="S3175" s="24">
        <f t="shared" si="1484"/>
        <v>1000000</v>
      </c>
      <c r="T3175" s="25" t="str">
        <f t="shared" si="1485"/>
        <v>N</v>
      </c>
      <c r="U3175" s="44">
        <f t="shared" si="1486"/>
        <v>0</v>
      </c>
      <c r="V3175" s="45">
        <f t="shared" si="1487"/>
        <v>0</v>
      </c>
      <c r="W3175" s="45">
        <f t="shared" si="1488"/>
        <v>0</v>
      </c>
      <c r="X3175" s="28">
        <f t="shared" si="1489"/>
        <v>0</v>
      </c>
      <c r="Y3175" s="28">
        <f t="shared" si="1490"/>
        <v>0</v>
      </c>
      <c r="Z3175" s="45">
        <f t="shared" si="1491"/>
        <v>0</v>
      </c>
      <c r="AA3175" s="29" t="str">
        <f t="shared" si="1492"/>
        <v>N</v>
      </c>
      <c r="AB3175" s="46">
        <f t="shared" si="1493"/>
        <v>0</v>
      </c>
      <c r="AC3175" s="31">
        <f t="shared" si="1494"/>
        <v>0</v>
      </c>
      <c r="AD3175" s="31">
        <f t="shared" si="1495"/>
        <v>0</v>
      </c>
      <c r="AE3175" s="31">
        <f t="shared" si="1496"/>
        <v>0</v>
      </c>
      <c r="AF3175" s="47">
        <f t="shared" si="1497"/>
        <v>0</v>
      </c>
      <c r="AG3175" s="31">
        <f t="shared" si="1498"/>
        <v>0</v>
      </c>
      <c r="AH3175" s="48">
        <f t="shared" si="1499"/>
        <v>0</v>
      </c>
      <c r="AI3175" s="33">
        <f t="shared" si="1500"/>
        <v>0</v>
      </c>
      <c r="AJ3175" s="33">
        <f t="shared" si="1501"/>
        <v>0</v>
      </c>
      <c r="AK3175" s="33">
        <f t="shared" si="1502"/>
        <v>0</v>
      </c>
      <c r="AL3175" s="33">
        <f t="shared" si="1503"/>
        <v>0</v>
      </c>
      <c r="AM3175" s="34">
        <f t="shared" si="1504"/>
        <v>0</v>
      </c>
    </row>
    <row r="3176" spans="1:39" ht="15" customHeight="1" x14ac:dyDescent="0.3">
      <c r="A3176" s="166" t="s">
        <v>5610</v>
      </c>
      <c r="B3176" s="99">
        <v>13679</v>
      </c>
      <c r="C3176" s="99">
        <v>41980</v>
      </c>
      <c r="D3176" s="165">
        <v>45699</v>
      </c>
      <c r="E3176" s="165">
        <v>46016</v>
      </c>
      <c r="F3176" s="166">
        <v>4</v>
      </c>
      <c r="G3176" s="178">
        <v>3.01</v>
      </c>
      <c r="H3176" s="181">
        <v>1</v>
      </c>
      <c r="I3176" s="180">
        <v>7.7799999999999994E-2</v>
      </c>
      <c r="J3176" s="21">
        <f t="shared" si="1475"/>
        <v>0.99000000000000021</v>
      </c>
      <c r="K3176" s="21" t="str">
        <f t="shared" si="1476"/>
        <v>Y</v>
      </c>
      <c r="L3176" s="37" t="str">
        <f t="shared" si="1477"/>
        <v>NA</v>
      </c>
      <c r="M3176" s="8" t="str">
        <f t="shared" si="1478"/>
        <v>Y</v>
      </c>
      <c r="N3176" s="42">
        <f t="shared" si="1479"/>
        <v>1</v>
      </c>
      <c r="O3176" s="43">
        <f t="shared" si="1480"/>
        <v>200000</v>
      </c>
      <c r="P3176" s="43" t="str">
        <f t="shared" si="1481"/>
        <v>NA</v>
      </c>
      <c r="Q3176" s="24">
        <f t="shared" si="1482"/>
        <v>14743.226200000001</v>
      </c>
      <c r="R3176" s="43">
        <f t="shared" si="1483"/>
        <v>0</v>
      </c>
      <c r="S3176" s="24">
        <f t="shared" si="1484"/>
        <v>1000000</v>
      </c>
      <c r="T3176" s="25" t="str">
        <f t="shared" si="1485"/>
        <v>N</v>
      </c>
      <c r="U3176" s="44">
        <f t="shared" si="1486"/>
        <v>0</v>
      </c>
      <c r="V3176" s="45">
        <f t="shared" si="1487"/>
        <v>0</v>
      </c>
      <c r="W3176" s="45">
        <f t="shared" si="1488"/>
        <v>0</v>
      </c>
      <c r="X3176" s="28">
        <f t="shared" si="1489"/>
        <v>0</v>
      </c>
      <c r="Y3176" s="28">
        <f t="shared" si="1490"/>
        <v>0</v>
      </c>
      <c r="Z3176" s="45">
        <f t="shared" si="1491"/>
        <v>0</v>
      </c>
      <c r="AA3176" s="29" t="str">
        <f t="shared" si="1492"/>
        <v>N</v>
      </c>
      <c r="AB3176" s="46">
        <f t="shared" si="1493"/>
        <v>0</v>
      </c>
      <c r="AC3176" s="31">
        <f t="shared" si="1494"/>
        <v>0</v>
      </c>
      <c r="AD3176" s="31">
        <f t="shared" si="1495"/>
        <v>0</v>
      </c>
      <c r="AE3176" s="31">
        <f t="shared" si="1496"/>
        <v>0</v>
      </c>
      <c r="AF3176" s="47">
        <f t="shared" si="1497"/>
        <v>0</v>
      </c>
      <c r="AG3176" s="31">
        <f t="shared" si="1498"/>
        <v>0</v>
      </c>
      <c r="AH3176" s="48">
        <f t="shared" si="1499"/>
        <v>0</v>
      </c>
      <c r="AI3176" s="33">
        <f t="shared" si="1500"/>
        <v>0</v>
      </c>
      <c r="AJ3176" s="33">
        <f t="shared" si="1501"/>
        <v>0</v>
      </c>
      <c r="AK3176" s="33">
        <f t="shared" si="1502"/>
        <v>0</v>
      </c>
      <c r="AL3176" s="33">
        <f t="shared" si="1503"/>
        <v>0</v>
      </c>
      <c r="AM3176" s="34">
        <f t="shared" si="1504"/>
        <v>0</v>
      </c>
    </row>
    <row r="3177" spans="1:39" ht="15" customHeight="1" x14ac:dyDescent="0.3">
      <c r="A3177" s="166" t="s">
        <v>5611</v>
      </c>
      <c r="B3177" s="99">
        <v>12186</v>
      </c>
      <c r="C3177" s="99">
        <v>40317</v>
      </c>
      <c r="D3177" s="165">
        <v>45161</v>
      </c>
      <c r="E3177" s="165">
        <v>45443</v>
      </c>
      <c r="F3177" s="166">
        <v>2</v>
      </c>
      <c r="G3177" s="178">
        <v>1.54</v>
      </c>
      <c r="H3177" s="181">
        <v>0.25</v>
      </c>
      <c r="I3177" s="180">
        <v>2.5700000000000001E-2</v>
      </c>
      <c r="J3177" s="21">
        <f t="shared" si="1475"/>
        <v>0.45999999999999996</v>
      </c>
      <c r="K3177" s="21" t="str">
        <f t="shared" si="1476"/>
        <v>Y</v>
      </c>
      <c r="L3177" s="37" t="str">
        <f t="shared" si="1477"/>
        <v>NA</v>
      </c>
      <c r="M3177" s="8" t="str">
        <f t="shared" si="1478"/>
        <v>Y</v>
      </c>
      <c r="N3177" s="42">
        <f t="shared" si="1479"/>
        <v>2</v>
      </c>
      <c r="O3177" s="43">
        <f t="shared" si="1480"/>
        <v>200000</v>
      </c>
      <c r="P3177" s="43" t="str">
        <f t="shared" si="1481"/>
        <v>NA</v>
      </c>
      <c r="Q3177" s="24">
        <f t="shared" si="1482"/>
        <v>12499.180200000001</v>
      </c>
      <c r="R3177" s="43">
        <f t="shared" si="1483"/>
        <v>0</v>
      </c>
      <c r="S3177" s="24">
        <f t="shared" si="1484"/>
        <v>1000000</v>
      </c>
      <c r="T3177" s="25" t="str">
        <f t="shared" si="1485"/>
        <v>N</v>
      </c>
      <c r="U3177" s="44">
        <f t="shared" si="1486"/>
        <v>1</v>
      </c>
      <c r="V3177" s="45">
        <f t="shared" si="1487"/>
        <v>20000</v>
      </c>
      <c r="W3177" s="45">
        <f t="shared" si="1488"/>
        <v>65000</v>
      </c>
      <c r="X3177" s="28">
        <f t="shared" si="1489"/>
        <v>12820.409131140001</v>
      </c>
      <c r="Y3177" s="28">
        <f t="shared" si="1490"/>
        <v>0</v>
      </c>
      <c r="Z3177" s="45">
        <f t="shared" si="1491"/>
        <v>0</v>
      </c>
      <c r="AA3177" s="29" t="str">
        <f t="shared" si="1492"/>
        <v>N</v>
      </c>
      <c r="AB3177" s="46">
        <f t="shared" si="1493"/>
        <v>0</v>
      </c>
      <c r="AC3177" s="31">
        <f t="shared" si="1494"/>
        <v>0</v>
      </c>
      <c r="AD3177" s="31">
        <f t="shared" si="1495"/>
        <v>0</v>
      </c>
      <c r="AE3177" s="31">
        <f t="shared" si="1496"/>
        <v>0</v>
      </c>
      <c r="AF3177" s="47">
        <f t="shared" si="1497"/>
        <v>0</v>
      </c>
      <c r="AG3177" s="31">
        <f t="shared" si="1498"/>
        <v>0</v>
      </c>
      <c r="AH3177" s="48">
        <f t="shared" si="1499"/>
        <v>0</v>
      </c>
      <c r="AI3177" s="33">
        <f t="shared" si="1500"/>
        <v>0</v>
      </c>
      <c r="AJ3177" s="33">
        <f t="shared" si="1501"/>
        <v>0</v>
      </c>
      <c r="AK3177" s="33">
        <f t="shared" si="1502"/>
        <v>0</v>
      </c>
      <c r="AL3177" s="33">
        <f t="shared" si="1503"/>
        <v>0</v>
      </c>
      <c r="AM3177" s="34">
        <f t="shared" si="1504"/>
        <v>0</v>
      </c>
    </row>
    <row r="3178" spans="1:39" ht="15" customHeight="1" x14ac:dyDescent="0.3">
      <c r="A3178" s="166" t="s">
        <v>5612</v>
      </c>
      <c r="B3178" s="99">
        <v>24543</v>
      </c>
      <c r="C3178" s="99">
        <v>42869</v>
      </c>
      <c r="D3178" s="165">
        <v>45416</v>
      </c>
      <c r="E3178" s="165">
        <v>45641</v>
      </c>
      <c r="F3178" s="166">
        <v>4</v>
      </c>
      <c r="G3178" s="178">
        <v>2.16</v>
      </c>
      <c r="H3178" s="181">
        <v>0.25</v>
      </c>
      <c r="I3178" s="180">
        <v>6.2600000000000003E-2</v>
      </c>
      <c r="J3178" s="21">
        <f t="shared" si="1475"/>
        <v>1.8399999999999999</v>
      </c>
      <c r="K3178" s="21" t="str">
        <f t="shared" si="1476"/>
        <v>Y</v>
      </c>
      <c r="L3178" s="37" t="str">
        <f t="shared" si="1477"/>
        <v>NA</v>
      </c>
      <c r="M3178" s="8" t="str">
        <f t="shared" si="1478"/>
        <v>Y</v>
      </c>
      <c r="N3178" s="42">
        <f t="shared" si="1479"/>
        <v>8</v>
      </c>
      <c r="O3178" s="43">
        <f t="shared" si="1480"/>
        <v>200000</v>
      </c>
      <c r="P3178" s="43" t="str">
        <f t="shared" si="1481"/>
        <v>NA</v>
      </c>
      <c r="Q3178" s="24">
        <f t="shared" si="1482"/>
        <v>26079.391800000001</v>
      </c>
      <c r="R3178" s="43">
        <f t="shared" si="1483"/>
        <v>0</v>
      </c>
      <c r="S3178" s="24">
        <f t="shared" si="1484"/>
        <v>1000000</v>
      </c>
      <c r="T3178" s="25" t="str">
        <f t="shared" si="1485"/>
        <v>Y</v>
      </c>
      <c r="U3178" s="44">
        <f t="shared" si="1486"/>
        <v>7</v>
      </c>
      <c r="V3178" s="45">
        <f t="shared" si="1487"/>
        <v>200000</v>
      </c>
      <c r="W3178" s="45">
        <f t="shared" si="1488"/>
        <v>1000000</v>
      </c>
      <c r="X3178" s="28">
        <f t="shared" si="1489"/>
        <v>27711.961726680001</v>
      </c>
      <c r="Y3178" s="28">
        <f t="shared" si="1490"/>
        <v>0</v>
      </c>
      <c r="Z3178" s="45" t="str">
        <f t="shared" si="1491"/>
        <v>NA</v>
      </c>
      <c r="AA3178" s="29" t="str">
        <f t="shared" si="1492"/>
        <v>N</v>
      </c>
      <c r="AB3178" s="46">
        <f t="shared" si="1493"/>
        <v>6</v>
      </c>
      <c r="AC3178" s="31">
        <f t="shared" si="1494"/>
        <v>20000</v>
      </c>
      <c r="AD3178" s="31">
        <f t="shared" si="1495"/>
        <v>65000</v>
      </c>
      <c r="AE3178" s="31">
        <f t="shared" si="1496"/>
        <v>20000</v>
      </c>
      <c r="AF3178" s="47">
        <f t="shared" si="1497"/>
        <v>9446.7305307701681</v>
      </c>
      <c r="AG3178" s="31">
        <f t="shared" si="1498"/>
        <v>0</v>
      </c>
      <c r="AH3178" s="48">
        <f t="shared" si="1499"/>
        <v>5</v>
      </c>
      <c r="AI3178" s="33">
        <f t="shared" si="1500"/>
        <v>20000</v>
      </c>
      <c r="AJ3178" s="33">
        <f t="shared" si="1501"/>
        <v>65000</v>
      </c>
      <c r="AK3178" s="33">
        <f t="shared" si="1502"/>
        <v>0</v>
      </c>
      <c r="AL3178" s="33">
        <f t="shared" si="1503"/>
        <v>31290.095861996379</v>
      </c>
      <c r="AM3178" s="34">
        <f t="shared" si="1504"/>
        <v>40736.826392766547</v>
      </c>
    </row>
    <row r="3179" spans="1:39" ht="15" customHeight="1" x14ac:dyDescent="0.3">
      <c r="A3179" s="166" t="s">
        <v>5613</v>
      </c>
      <c r="B3179" s="99">
        <v>13743</v>
      </c>
      <c r="C3179" s="99">
        <v>68330</v>
      </c>
      <c r="D3179" s="165">
        <v>45976</v>
      </c>
      <c r="E3179" s="165">
        <v>46156</v>
      </c>
      <c r="F3179" s="166">
        <v>4</v>
      </c>
      <c r="G3179" s="178">
        <v>0.72</v>
      </c>
      <c r="H3179" s="181">
        <v>0.25</v>
      </c>
      <c r="I3179" s="180">
        <v>8.1799999999999998E-2</v>
      </c>
      <c r="J3179" s="21">
        <f t="shared" si="1475"/>
        <v>3.2800000000000002</v>
      </c>
      <c r="K3179" s="21" t="str">
        <f t="shared" si="1476"/>
        <v>Y</v>
      </c>
      <c r="L3179" s="37" t="str">
        <f t="shared" si="1477"/>
        <v>NA</v>
      </c>
      <c r="M3179" s="8" t="str">
        <f t="shared" si="1478"/>
        <v>Y</v>
      </c>
      <c r="N3179" s="42">
        <f t="shared" si="1479"/>
        <v>14</v>
      </c>
      <c r="O3179" s="43">
        <f t="shared" si="1480"/>
        <v>200000</v>
      </c>
      <c r="P3179" s="43" t="str">
        <f t="shared" si="1481"/>
        <v>NA</v>
      </c>
      <c r="Q3179" s="24">
        <f t="shared" si="1482"/>
        <v>14867.1774</v>
      </c>
      <c r="R3179" s="43">
        <f t="shared" si="1483"/>
        <v>0</v>
      </c>
      <c r="S3179" s="24">
        <f t="shared" si="1484"/>
        <v>1000000</v>
      </c>
      <c r="T3179" s="25" t="str">
        <f t="shared" si="1485"/>
        <v>Y</v>
      </c>
      <c r="U3179" s="44">
        <f t="shared" si="1486"/>
        <v>13</v>
      </c>
      <c r="V3179" s="45">
        <f t="shared" si="1487"/>
        <v>200000</v>
      </c>
      <c r="W3179" s="45">
        <f t="shared" si="1488"/>
        <v>1000000</v>
      </c>
      <c r="X3179" s="28">
        <f t="shared" si="1489"/>
        <v>16083.312511320002</v>
      </c>
      <c r="Y3179" s="28">
        <f t="shared" si="1490"/>
        <v>0</v>
      </c>
      <c r="Z3179" s="45" t="str">
        <f t="shared" si="1491"/>
        <v>NA</v>
      </c>
      <c r="AA3179" s="29" t="str">
        <f t="shared" si="1492"/>
        <v>Y</v>
      </c>
      <c r="AB3179" s="46">
        <f t="shared" si="1493"/>
        <v>12</v>
      </c>
      <c r="AC3179" s="31">
        <f t="shared" si="1494"/>
        <v>200000</v>
      </c>
      <c r="AD3179" s="31">
        <f t="shared" si="1495"/>
        <v>1000000</v>
      </c>
      <c r="AE3179" s="31">
        <f t="shared" si="1496"/>
        <v>17398.927474745979</v>
      </c>
      <c r="AF3179" s="47">
        <f t="shared" si="1497"/>
        <v>0</v>
      </c>
      <c r="AG3179" s="31" t="str">
        <f t="shared" si="1498"/>
        <v>NA</v>
      </c>
      <c r="AH3179" s="48">
        <f t="shared" si="1499"/>
        <v>11</v>
      </c>
      <c r="AI3179" s="33">
        <f t="shared" si="1500"/>
        <v>20000</v>
      </c>
      <c r="AJ3179" s="33">
        <f t="shared" si="1501"/>
        <v>65000</v>
      </c>
      <c r="AK3179" s="33">
        <f t="shared" si="1502"/>
        <v>18822.1597421802</v>
      </c>
      <c r="AL3179" s="33">
        <f t="shared" si="1503"/>
        <v>0</v>
      </c>
      <c r="AM3179" s="34">
        <f t="shared" si="1504"/>
        <v>0</v>
      </c>
    </row>
    <row r="3180" spans="1:39" ht="15" customHeight="1" x14ac:dyDescent="0.3">
      <c r="A3180" s="166" t="s">
        <v>5614</v>
      </c>
      <c r="B3180" s="99">
        <v>10854</v>
      </c>
      <c r="C3180" s="99">
        <v>87396</v>
      </c>
      <c r="D3180" s="165">
        <v>45987</v>
      </c>
      <c r="E3180" s="165">
        <v>46337</v>
      </c>
      <c r="F3180" s="166">
        <v>4</v>
      </c>
      <c r="G3180" s="178">
        <v>3.38</v>
      </c>
      <c r="H3180" s="181">
        <v>0.5</v>
      </c>
      <c r="I3180" s="180">
        <v>2.5700000000000001E-2</v>
      </c>
      <c r="J3180" s="21">
        <f t="shared" si="1475"/>
        <v>0.62000000000000011</v>
      </c>
      <c r="K3180" s="21" t="str">
        <f t="shared" si="1476"/>
        <v>Y</v>
      </c>
      <c r="L3180" s="37" t="str">
        <f t="shared" si="1477"/>
        <v>NA</v>
      </c>
      <c r="M3180" s="8" t="str">
        <f t="shared" si="1478"/>
        <v>Y</v>
      </c>
      <c r="N3180" s="42">
        <f t="shared" si="1479"/>
        <v>2</v>
      </c>
      <c r="O3180" s="43">
        <f t="shared" si="1480"/>
        <v>200000</v>
      </c>
      <c r="P3180" s="43" t="str">
        <f t="shared" si="1481"/>
        <v>NA</v>
      </c>
      <c r="Q3180" s="24">
        <f t="shared" si="1482"/>
        <v>11132.9478</v>
      </c>
      <c r="R3180" s="43">
        <f t="shared" si="1483"/>
        <v>0</v>
      </c>
      <c r="S3180" s="24">
        <f t="shared" si="1484"/>
        <v>1000000</v>
      </c>
      <c r="T3180" s="25" t="str">
        <f t="shared" si="1485"/>
        <v>N</v>
      </c>
      <c r="U3180" s="44">
        <f t="shared" si="1486"/>
        <v>1</v>
      </c>
      <c r="V3180" s="45">
        <f t="shared" si="1487"/>
        <v>20000</v>
      </c>
      <c r="W3180" s="45">
        <f t="shared" si="1488"/>
        <v>65000</v>
      </c>
      <c r="X3180" s="28">
        <f t="shared" si="1489"/>
        <v>0</v>
      </c>
      <c r="Y3180" s="28">
        <f t="shared" si="1490"/>
        <v>11419.064558460001</v>
      </c>
      <c r="Z3180" s="45">
        <f t="shared" si="1491"/>
        <v>0</v>
      </c>
      <c r="AA3180" s="29" t="str">
        <f t="shared" si="1492"/>
        <v>N</v>
      </c>
      <c r="AB3180" s="46">
        <f t="shared" si="1493"/>
        <v>0</v>
      </c>
      <c r="AC3180" s="31">
        <f t="shared" si="1494"/>
        <v>0</v>
      </c>
      <c r="AD3180" s="31">
        <f t="shared" si="1495"/>
        <v>0</v>
      </c>
      <c r="AE3180" s="31">
        <f t="shared" si="1496"/>
        <v>0</v>
      </c>
      <c r="AF3180" s="47">
        <f t="shared" si="1497"/>
        <v>0</v>
      </c>
      <c r="AG3180" s="31">
        <f t="shared" si="1498"/>
        <v>0</v>
      </c>
      <c r="AH3180" s="48">
        <f t="shared" si="1499"/>
        <v>0</v>
      </c>
      <c r="AI3180" s="33">
        <f t="shared" si="1500"/>
        <v>0</v>
      </c>
      <c r="AJ3180" s="33">
        <f t="shared" si="1501"/>
        <v>0</v>
      </c>
      <c r="AK3180" s="33">
        <f t="shared" si="1502"/>
        <v>0</v>
      </c>
      <c r="AL3180" s="33">
        <f t="shared" si="1503"/>
        <v>0</v>
      </c>
      <c r="AM3180" s="34">
        <f t="shared" si="1504"/>
        <v>11419.064558460001</v>
      </c>
    </row>
    <row r="3181" spans="1:39" ht="15" customHeight="1" x14ac:dyDescent="0.3">
      <c r="A3181" s="166" t="s">
        <v>5615</v>
      </c>
      <c r="B3181" s="99">
        <v>22378</v>
      </c>
      <c r="C3181" s="99">
        <v>32452</v>
      </c>
      <c r="D3181" s="165">
        <v>44978</v>
      </c>
      <c r="E3181" s="165">
        <v>45173</v>
      </c>
      <c r="F3181" s="166">
        <v>4</v>
      </c>
      <c r="G3181" s="178">
        <v>0.18</v>
      </c>
      <c r="H3181" s="181">
        <v>0.75</v>
      </c>
      <c r="I3181" s="180">
        <v>7.6499999999999999E-2</v>
      </c>
      <c r="J3181" s="21">
        <f t="shared" si="1475"/>
        <v>3.82</v>
      </c>
      <c r="K3181" s="21" t="str">
        <f t="shared" si="1476"/>
        <v>Y</v>
      </c>
      <c r="L3181" s="37" t="str">
        <f t="shared" si="1477"/>
        <v>NA</v>
      </c>
      <c r="M3181" s="8" t="str">
        <f t="shared" si="1478"/>
        <v>Y</v>
      </c>
      <c r="N3181" s="42">
        <f t="shared" si="1479"/>
        <v>6</v>
      </c>
      <c r="O3181" s="43">
        <f t="shared" si="1480"/>
        <v>200000</v>
      </c>
      <c r="P3181" s="43" t="str">
        <f t="shared" si="1481"/>
        <v>NA</v>
      </c>
      <c r="Q3181" s="24">
        <f t="shared" si="1482"/>
        <v>24089.917000000001</v>
      </c>
      <c r="R3181" s="43">
        <f t="shared" si="1483"/>
        <v>0</v>
      </c>
      <c r="S3181" s="24">
        <f t="shared" si="1484"/>
        <v>1000000</v>
      </c>
      <c r="T3181" s="25" t="str">
        <f t="shared" si="1485"/>
        <v>Y</v>
      </c>
      <c r="U3181" s="44">
        <f t="shared" si="1486"/>
        <v>5</v>
      </c>
      <c r="V3181" s="45">
        <f t="shared" si="1487"/>
        <v>200000</v>
      </c>
      <c r="W3181" s="45">
        <f t="shared" si="1488"/>
        <v>1000000</v>
      </c>
      <c r="X3181" s="28">
        <f t="shared" si="1489"/>
        <v>25932.7956505</v>
      </c>
      <c r="Y3181" s="28">
        <f t="shared" si="1490"/>
        <v>0</v>
      </c>
      <c r="Z3181" s="45" t="str">
        <f t="shared" si="1491"/>
        <v>NA</v>
      </c>
      <c r="AA3181" s="29" t="str">
        <f t="shared" si="1492"/>
        <v>Y</v>
      </c>
      <c r="AB3181" s="46">
        <f t="shared" si="1493"/>
        <v>4</v>
      </c>
      <c r="AC3181" s="31">
        <f t="shared" si="1494"/>
        <v>200000</v>
      </c>
      <c r="AD3181" s="31">
        <f t="shared" si="1495"/>
        <v>1000000</v>
      </c>
      <c r="AE3181" s="31">
        <f t="shared" si="1496"/>
        <v>27916.654517763251</v>
      </c>
      <c r="AF3181" s="47">
        <f t="shared" si="1497"/>
        <v>0</v>
      </c>
      <c r="AG3181" s="31" t="str">
        <f t="shared" si="1498"/>
        <v>NA</v>
      </c>
      <c r="AH3181" s="48">
        <f t="shared" si="1499"/>
        <v>3</v>
      </c>
      <c r="AI3181" s="33">
        <f t="shared" si="1500"/>
        <v>20000</v>
      </c>
      <c r="AJ3181" s="33">
        <f t="shared" si="1501"/>
        <v>65000</v>
      </c>
      <c r="AK3181" s="33">
        <f t="shared" si="1502"/>
        <v>20000</v>
      </c>
      <c r="AL3181" s="33">
        <f t="shared" si="1503"/>
        <v>10052.278588372141</v>
      </c>
      <c r="AM3181" s="34">
        <f t="shared" si="1504"/>
        <v>10052.278588372141</v>
      </c>
    </row>
    <row r="3182" spans="1:39" ht="15" customHeight="1" x14ac:dyDescent="0.3">
      <c r="A3182" s="166" t="s">
        <v>5616</v>
      </c>
      <c r="B3182" s="99">
        <v>6898</v>
      </c>
      <c r="C3182" s="99">
        <v>48469</v>
      </c>
      <c r="D3182" s="165">
        <v>44406</v>
      </c>
      <c r="E3182" s="165">
        <v>44726</v>
      </c>
      <c r="F3182" s="166">
        <v>2</v>
      </c>
      <c r="G3182" s="178">
        <v>0.26</v>
      </c>
      <c r="H3182" s="181">
        <v>1</v>
      </c>
      <c r="I3182" s="180">
        <v>7.2099999999999997E-2</v>
      </c>
      <c r="J3182" s="21">
        <f t="shared" si="1475"/>
        <v>1.74</v>
      </c>
      <c r="K3182" s="21" t="str">
        <f t="shared" si="1476"/>
        <v>Y</v>
      </c>
      <c r="L3182" s="37" t="str">
        <f t="shared" si="1477"/>
        <v>NA</v>
      </c>
      <c r="M3182" s="8" t="str">
        <f t="shared" si="1478"/>
        <v>Y</v>
      </c>
      <c r="N3182" s="42">
        <f t="shared" si="1479"/>
        <v>2</v>
      </c>
      <c r="O3182" s="43">
        <f t="shared" si="1480"/>
        <v>200000</v>
      </c>
      <c r="P3182" s="43" t="str">
        <f t="shared" si="1481"/>
        <v>NA</v>
      </c>
      <c r="Q3182" s="24">
        <f t="shared" si="1482"/>
        <v>7395.3458000000001</v>
      </c>
      <c r="R3182" s="43">
        <f t="shared" si="1483"/>
        <v>0</v>
      </c>
      <c r="S3182" s="24">
        <f t="shared" si="1484"/>
        <v>1000000</v>
      </c>
      <c r="T3182" s="25" t="str">
        <f t="shared" si="1485"/>
        <v>Y</v>
      </c>
      <c r="U3182" s="44">
        <f t="shared" si="1486"/>
        <v>1</v>
      </c>
      <c r="V3182" s="45">
        <f t="shared" si="1487"/>
        <v>200000</v>
      </c>
      <c r="W3182" s="45">
        <f t="shared" si="1488"/>
        <v>1000000</v>
      </c>
      <c r="X3182" s="28">
        <f t="shared" si="1489"/>
        <v>7928.5502321800004</v>
      </c>
      <c r="Y3182" s="28">
        <f t="shared" si="1490"/>
        <v>0</v>
      </c>
      <c r="Z3182" s="45" t="str">
        <f t="shared" si="1491"/>
        <v>NA</v>
      </c>
      <c r="AA3182" s="29" t="str">
        <f t="shared" si="1492"/>
        <v>N</v>
      </c>
      <c r="AB3182" s="46">
        <f t="shared" si="1493"/>
        <v>0</v>
      </c>
      <c r="AC3182" s="31">
        <f t="shared" si="1494"/>
        <v>0</v>
      </c>
      <c r="AD3182" s="31">
        <f t="shared" si="1495"/>
        <v>0</v>
      </c>
      <c r="AE3182" s="31">
        <f t="shared" si="1496"/>
        <v>0</v>
      </c>
      <c r="AF3182" s="47">
        <f t="shared" si="1497"/>
        <v>0</v>
      </c>
      <c r="AG3182" s="31">
        <f t="shared" si="1498"/>
        <v>0</v>
      </c>
      <c r="AH3182" s="48">
        <f t="shared" si="1499"/>
        <v>0</v>
      </c>
      <c r="AI3182" s="33">
        <f t="shared" si="1500"/>
        <v>0</v>
      </c>
      <c r="AJ3182" s="33">
        <f t="shared" si="1501"/>
        <v>0</v>
      </c>
      <c r="AK3182" s="33">
        <f t="shared" si="1502"/>
        <v>0</v>
      </c>
      <c r="AL3182" s="33">
        <f t="shared" si="1503"/>
        <v>0</v>
      </c>
      <c r="AM3182" s="34">
        <f t="shared" si="1504"/>
        <v>0</v>
      </c>
    </row>
    <row r="3183" spans="1:39" ht="15" customHeight="1" x14ac:dyDescent="0.3">
      <c r="A3183" s="166" t="s">
        <v>5617</v>
      </c>
      <c r="B3183" s="99">
        <v>9207</v>
      </c>
      <c r="C3183" s="99">
        <v>81503</v>
      </c>
      <c r="D3183" s="165">
        <v>45079</v>
      </c>
      <c r="E3183" s="165">
        <v>45193</v>
      </c>
      <c r="F3183" s="166">
        <v>4</v>
      </c>
      <c r="G3183" s="178">
        <v>2.16</v>
      </c>
      <c r="H3183" s="181">
        <v>1</v>
      </c>
      <c r="I3183" s="180">
        <v>8.2500000000000004E-2</v>
      </c>
      <c r="J3183" s="21">
        <f t="shared" si="1475"/>
        <v>1.8399999999999999</v>
      </c>
      <c r="K3183" s="21" t="str">
        <f t="shared" si="1476"/>
        <v>Y</v>
      </c>
      <c r="L3183" s="37" t="str">
        <f t="shared" si="1477"/>
        <v>NA</v>
      </c>
      <c r="M3183" s="8" t="str">
        <f t="shared" si="1478"/>
        <v>Y</v>
      </c>
      <c r="N3183" s="42">
        <f t="shared" si="1479"/>
        <v>2</v>
      </c>
      <c r="O3183" s="43">
        <f t="shared" si="1480"/>
        <v>200000</v>
      </c>
      <c r="P3183" s="43" t="str">
        <f t="shared" si="1481"/>
        <v>NA</v>
      </c>
      <c r="Q3183" s="24">
        <f t="shared" si="1482"/>
        <v>9966.5774999999994</v>
      </c>
      <c r="R3183" s="43">
        <f t="shared" si="1483"/>
        <v>0</v>
      </c>
      <c r="S3183" s="24">
        <f t="shared" si="1484"/>
        <v>1000000</v>
      </c>
      <c r="T3183" s="25" t="str">
        <f t="shared" si="1485"/>
        <v>Y</v>
      </c>
      <c r="U3183" s="44">
        <f t="shared" si="1486"/>
        <v>1</v>
      </c>
      <c r="V3183" s="45">
        <f t="shared" si="1487"/>
        <v>200000</v>
      </c>
      <c r="W3183" s="45">
        <f t="shared" si="1488"/>
        <v>1000000</v>
      </c>
      <c r="X3183" s="28">
        <f t="shared" si="1489"/>
        <v>10788.820143749999</v>
      </c>
      <c r="Y3183" s="28">
        <f t="shared" si="1490"/>
        <v>0</v>
      </c>
      <c r="Z3183" s="45" t="str">
        <f t="shared" si="1491"/>
        <v>NA</v>
      </c>
      <c r="AA3183" s="29" t="str">
        <f t="shared" si="1492"/>
        <v>N</v>
      </c>
      <c r="AB3183" s="46">
        <f t="shared" si="1493"/>
        <v>0</v>
      </c>
      <c r="AC3183" s="31">
        <f t="shared" si="1494"/>
        <v>0</v>
      </c>
      <c r="AD3183" s="31">
        <f t="shared" si="1495"/>
        <v>0</v>
      </c>
      <c r="AE3183" s="31">
        <f t="shared" si="1496"/>
        <v>0</v>
      </c>
      <c r="AF3183" s="47">
        <f t="shared" si="1497"/>
        <v>0</v>
      </c>
      <c r="AG3183" s="31">
        <f t="shared" si="1498"/>
        <v>0</v>
      </c>
      <c r="AH3183" s="48">
        <f t="shared" si="1499"/>
        <v>0</v>
      </c>
      <c r="AI3183" s="33">
        <f t="shared" si="1500"/>
        <v>0</v>
      </c>
      <c r="AJ3183" s="33">
        <f t="shared" si="1501"/>
        <v>0</v>
      </c>
      <c r="AK3183" s="33">
        <f t="shared" si="1502"/>
        <v>0</v>
      </c>
      <c r="AL3183" s="33">
        <f t="shared" si="1503"/>
        <v>0</v>
      </c>
      <c r="AM3183" s="34">
        <f t="shared" si="1504"/>
        <v>0</v>
      </c>
    </row>
    <row r="3184" spans="1:39" ht="15" customHeight="1" x14ac:dyDescent="0.3">
      <c r="A3184" s="166" t="s">
        <v>5618</v>
      </c>
      <c r="B3184" s="99">
        <v>15214</v>
      </c>
      <c r="C3184" s="99">
        <v>77510</v>
      </c>
      <c r="D3184" s="165">
        <v>44829</v>
      </c>
      <c r="E3184" s="165">
        <v>45191</v>
      </c>
      <c r="F3184" s="166">
        <v>4</v>
      </c>
      <c r="G3184" s="178">
        <v>1.81</v>
      </c>
      <c r="H3184" s="181">
        <v>1</v>
      </c>
      <c r="I3184" s="180">
        <v>2.35E-2</v>
      </c>
      <c r="J3184" s="21">
        <f t="shared" si="1475"/>
        <v>2.19</v>
      </c>
      <c r="K3184" s="21" t="str">
        <f t="shared" si="1476"/>
        <v>Y</v>
      </c>
      <c r="L3184" s="37" t="str">
        <f t="shared" si="1477"/>
        <v>NA</v>
      </c>
      <c r="M3184" s="8" t="str">
        <f t="shared" si="1478"/>
        <v>Y</v>
      </c>
      <c r="N3184" s="42">
        <f t="shared" si="1479"/>
        <v>3</v>
      </c>
      <c r="O3184" s="43">
        <f t="shared" si="1480"/>
        <v>200000</v>
      </c>
      <c r="P3184" s="43" t="str">
        <f t="shared" si="1481"/>
        <v>NA</v>
      </c>
      <c r="Q3184" s="24">
        <f t="shared" si="1482"/>
        <v>15571.529</v>
      </c>
      <c r="R3184" s="43">
        <f t="shared" si="1483"/>
        <v>0</v>
      </c>
      <c r="S3184" s="24">
        <f t="shared" si="1484"/>
        <v>1000000</v>
      </c>
      <c r="T3184" s="25" t="str">
        <f t="shared" si="1485"/>
        <v>Y</v>
      </c>
      <c r="U3184" s="44">
        <f t="shared" si="1486"/>
        <v>2</v>
      </c>
      <c r="V3184" s="45">
        <f t="shared" si="1487"/>
        <v>200000</v>
      </c>
      <c r="W3184" s="45">
        <f t="shared" si="1488"/>
        <v>1000000</v>
      </c>
      <c r="X3184" s="28">
        <f t="shared" si="1489"/>
        <v>15937.459931500001</v>
      </c>
      <c r="Y3184" s="28">
        <f t="shared" si="1490"/>
        <v>0</v>
      </c>
      <c r="Z3184" s="45" t="str">
        <f t="shared" si="1491"/>
        <v>NA</v>
      </c>
      <c r="AA3184" s="29" t="str">
        <f t="shared" si="1492"/>
        <v>Y</v>
      </c>
      <c r="AB3184" s="46">
        <f t="shared" si="1493"/>
        <v>1</v>
      </c>
      <c r="AC3184" s="31">
        <f t="shared" si="1494"/>
        <v>200000</v>
      </c>
      <c r="AD3184" s="31">
        <f t="shared" si="1495"/>
        <v>1000000</v>
      </c>
      <c r="AE3184" s="31">
        <f t="shared" si="1496"/>
        <v>16311.990239890252</v>
      </c>
      <c r="AF3184" s="47">
        <f t="shared" si="1497"/>
        <v>0</v>
      </c>
      <c r="AG3184" s="31" t="str">
        <f t="shared" si="1498"/>
        <v>NA</v>
      </c>
      <c r="AH3184" s="48">
        <f t="shared" si="1499"/>
        <v>0</v>
      </c>
      <c r="AI3184" s="33">
        <f t="shared" si="1500"/>
        <v>0</v>
      </c>
      <c r="AJ3184" s="33">
        <f t="shared" si="1501"/>
        <v>0</v>
      </c>
      <c r="AK3184" s="33">
        <f t="shared" si="1502"/>
        <v>0</v>
      </c>
      <c r="AL3184" s="33">
        <f t="shared" si="1503"/>
        <v>0</v>
      </c>
      <c r="AM3184" s="34">
        <f t="shared" si="1504"/>
        <v>0</v>
      </c>
    </row>
    <row r="3185" spans="1:39" ht="15" customHeight="1" x14ac:dyDescent="0.3">
      <c r="A3185" s="166" t="s">
        <v>5619</v>
      </c>
      <c r="B3185" s="99">
        <v>16078</v>
      </c>
      <c r="C3185" s="99">
        <v>28835</v>
      </c>
      <c r="D3185" s="165">
        <v>45000</v>
      </c>
      <c r="E3185" s="165">
        <v>45313</v>
      </c>
      <c r="F3185" s="166">
        <v>2</v>
      </c>
      <c r="G3185" s="178">
        <v>1.22</v>
      </c>
      <c r="H3185" s="181">
        <v>0.25</v>
      </c>
      <c r="I3185" s="180">
        <v>0.02</v>
      </c>
      <c r="J3185" s="21">
        <f t="shared" si="1475"/>
        <v>0.78</v>
      </c>
      <c r="K3185" s="21" t="str">
        <f t="shared" si="1476"/>
        <v>Y</v>
      </c>
      <c r="L3185" s="37" t="str">
        <f t="shared" si="1477"/>
        <v>NA</v>
      </c>
      <c r="M3185" s="8" t="str">
        <f t="shared" si="1478"/>
        <v>Y</v>
      </c>
      <c r="N3185" s="42">
        <f t="shared" si="1479"/>
        <v>4</v>
      </c>
      <c r="O3185" s="43">
        <f t="shared" si="1480"/>
        <v>200000</v>
      </c>
      <c r="P3185" s="43" t="str">
        <f t="shared" si="1481"/>
        <v>NA</v>
      </c>
      <c r="Q3185" s="24">
        <f t="shared" si="1482"/>
        <v>16399.560000000001</v>
      </c>
      <c r="R3185" s="43">
        <f t="shared" si="1483"/>
        <v>0</v>
      </c>
      <c r="S3185" s="24">
        <f t="shared" si="1484"/>
        <v>1000000</v>
      </c>
      <c r="T3185" s="25" t="str">
        <f t="shared" si="1485"/>
        <v>N</v>
      </c>
      <c r="U3185" s="44">
        <f t="shared" si="1486"/>
        <v>3</v>
      </c>
      <c r="V3185" s="45">
        <f t="shared" si="1487"/>
        <v>20000</v>
      </c>
      <c r="W3185" s="45">
        <f t="shared" si="1488"/>
        <v>65000</v>
      </c>
      <c r="X3185" s="28">
        <f t="shared" si="1489"/>
        <v>16727.551200000002</v>
      </c>
      <c r="Y3185" s="28">
        <f t="shared" si="1490"/>
        <v>0</v>
      </c>
      <c r="Z3185" s="45">
        <f t="shared" si="1491"/>
        <v>3037.888799999997</v>
      </c>
      <c r="AA3185" s="29" t="str">
        <f t="shared" si="1492"/>
        <v>N</v>
      </c>
      <c r="AB3185" s="46">
        <f t="shared" si="1493"/>
        <v>2</v>
      </c>
      <c r="AC3185" s="31">
        <f t="shared" si="1494"/>
        <v>20000</v>
      </c>
      <c r="AD3185" s="31">
        <f t="shared" si="1495"/>
        <v>65000</v>
      </c>
      <c r="AE3185" s="31">
        <f t="shared" si="1496"/>
        <v>3037.888799999997</v>
      </c>
      <c r="AF3185" s="47">
        <f t="shared" si="1497"/>
        <v>14024.213424000005</v>
      </c>
      <c r="AG3185" s="31">
        <f t="shared" si="1498"/>
        <v>0</v>
      </c>
      <c r="AH3185" s="48">
        <f t="shared" si="1499"/>
        <v>1</v>
      </c>
      <c r="AI3185" s="33">
        <f t="shared" si="1500"/>
        <v>20000</v>
      </c>
      <c r="AJ3185" s="33">
        <f t="shared" si="1501"/>
        <v>65000</v>
      </c>
      <c r="AK3185" s="33">
        <f t="shared" si="1502"/>
        <v>0</v>
      </c>
      <c r="AL3185" s="33">
        <f t="shared" si="1503"/>
        <v>17403.344268480003</v>
      </c>
      <c r="AM3185" s="34">
        <f t="shared" si="1504"/>
        <v>31427.557692480008</v>
      </c>
    </row>
    <row r="3186" spans="1:39" ht="15" customHeight="1" x14ac:dyDescent="0.3">
      <c r="A3186" s="166" t="s">
        <v>5620</v>
      </c>
      <c r="B3186" s="99">
        <v>7208</v>
      </c>
      <c r="C3186" s="99">
        <v>21325</v>
      </c>
      <c r="D3186" s="165">
        <v>44444</v>
      </c>
      <c r="E3186" s="165">
        <v>44643</v>
      </c>
      <c r="F3186" s="166">
        <v>2</v>
      </c>
      <c r="G3186" s="178">
        <v>1.08</v>
      </c>
      <c r="H3186" s="181">
        <v>0.75</v>
      </c>
      <c r="I3186" s="180">
        <v>6.1800000000000001E-2</v>
      </c>
      <c r="J3186" s="21">
        <f t="shared" si="1475"/>
        <v>0.91999999999999993</v>
      </c>
      <c r="K3186" s="21" t="str">
        <f t="shared" si="1476"/>
        <v>Y</v>
      </c>
      <c r="L3186" s="37" t="str">
        <f t="shared" si="1477"/>
        <v>NA</v>
      </c>
      <c r="M3186" s="8" t="str">
        <f t="shared" si="1478"/>
        <v>Y</v>
      </c>
      <c r="N3186" s="42">
        <f t="shared" si="1479"/>
        <v>2</v>
      </c>
      <c r="O3186" s="43">
        <f t="shared" si="1480"/>
        <v>200000</v>
      </c>
      <c r="P3186" s="43" t="str">
        <f t="shared" si="1481"/>
        <v>NA</v>
      </c>
      <c r="Q3186" s="24">
        <f t="shared" si="1482"/>
        <v>7653.4544000000005</v>
      </c>
      <c r="R3186" s="43">
        <f t="shared" si="1483"/>
        <v>0</v>
      </c>
      <c r="S3186" s="24">
        <f t="shared" si="1484"/>
        <v>1000000</v>
      </c>
      <c r="T3186" s="25" t="str">
        <f t="shared" si="1485"/>
        <v>N</v>
      </c>
      <c r="U3186" s="44">
        <f t="shared" si="1486"/>
        <v>1</v>
      </c>
      <c r="V3186" s="45">
        <f t="shared" si="1487"/>
        <v>20000</v>
      </c>
      <c r="W3186" s="45">
        <f t="shared" si="1488"/>
        <v>65000</v>
      </c>
      <c r="X3186" s="28">
        <f t="shared" si="1489"/>
        <v>8126.437881920001</v>
      </c>
      <c r="Y3186" s="28">
        <f t="shared" si="1490"/>
        <v>0</v>
      </c>
      <c r="Z3186" s="45">
        <f t="shared" si="1491"/>
        <v>27895.107718079998</v>
      </c>
      <c r="AA3186" s="29" t="str">
        <f t="shared" si="1492"/>
        <v>N</v>
      </c>
      <c r="AB3186" s="46">
        <f t="shared" si="1493"/>
        <v>0</v>
      </c>
      <c r="AC3186" s="31">
        <f t="shared" si="1494"/>
        <v>0</v>
      </c>
      <c r="AD3186" s="31">
        <f t="shared" si="1495"/>
        <v>0</v>
      </c>
      <c r="AE3186" s="31">
        <f t="shared" si="1496"/>
        <v>0</v>
      </c>
      <c r="AF3186" s="47">
        <f t="shared" si="1497"/>
        <v>0</v>
      </c>
      <c r="AG3186" s="31">
        <f t="shared" si="1498"/>
        <v>0</v>
      </c>
      <c r="AH3186" s="48">
        <f t="shared" si="1499"/>
        <v>0</v>
      </c>
      <c r="AI3186" s="33">
        <f t="shared" si="1500"/>
        <v>0</v>
      </c>
      <c r="AJ3186" s="33">
        <f t="shared" si="1501"/>
        <v>0</v>
      </c>
      <c r="AK3186" s="33">
        <f t="shared" si="1502"/>
        <v>0</v>
      </c>
      <c r="AL3186" s="33">
        <f t="shared" si="1503"/>
        <v>0</v>
      </c>
      <c r="AM3186" s="34">
        <f t="shared" si="1504"/>
        <v>0</v>
      </c>
    </row>
    <row r="3187" spans="1:39" ht="15" customHeight="1" x14ac:dyDescent="0.3">
      <c r="A3187" s="166" t="s">
        <v>5621</v>
      </c>
      <c r="B3187" s="99">
        <v>9335</v>
      </c>
      <c r="C3187" s="99">
        <v>94182</v>
      </c>
      <c r="D3187" s="165">
        <v>45024</v>
      </c>
      <c r="E3187" s="165">
        <v>45296</v>
      </c>
      <c r="F3187" s="166">
        <v>2</v>
      </c>
      <c r="G3187" s="178">
        <v>1.59</v>
      </c>
      <c r="H3187" s="181">
        <v>1</v>
      </c>
      <c r="I3187" s="180">
        <v>2.8299999999999999E-2</v>
      </c>
      <c r="J3187" s="21">
        <f t="shared" si="1475"/>
        <v>0.40999999999999992</v>
      </c>
      <c r="K3187" s="21" t="str">
        <f t="shared" si="1476"/>
        <v>Y</v>
      </c>
      <c r="L3187" s="37" t="str">
        <f t="shared" si="1477"/>
        <v>NA</v>
      </c>
      <c r="M3187" s="8" t="str">
        <f t="shared" si="1478"/>
        <v>Y</v>
      </c>
      <c r="N3187" s="42">
        <f t="shared" si="1479"/>
        <v>1</v>
      </c>
      <c r="O3187" s="43">
        <f t="shared" si="1480"/>
        <v>200000</v>
      </c>
      <c r="P3187" s="43" t="str">
        <f t="shared" si="1481"/>
        <v>NA</v>
      </c>
      <c r="Q3187" s="24">
        <f t="shared" si="1482"/>
        <v>9599.1805000000004</v>
      </c>
      <c r="R3187" s="43">
        <f t="shared" si="1483"/>
        <v>0</v>
      </c>
      <c r="S3187" s="24">
        <f t="shared" si="1484"/>
        <v>1000000</v>
      </c>
      <c r="T3187" s="25" t="str">
        <f t="shared" si="1485"/>
        <v>N</v>
      </c>
      <c r="U3187" s="44">
        <f t="shared" si="1486"/>
        <v>0</v>
      </c>
      <c r="V3187" s="45">
        <f t="shared" si="1487"/>
        <v>0</v>
      </c>
      <c r="W3187" s="45">
        <f t="shared" si="1488"/>
        <v>0</v>
      </c>
      <c r="X3187" s="28">
        <f t="shared" si="1489"/>
        <v>0</v>
      </c>
      <c r="Y3187" s="28">
        <f t="shared" si="1490"/>
        <v>0</v>
      </c>
      <c r="Z3187" s="45">
        <f t="shared" si="1491"/>
        <v>0</v>
      </c>
      <c r="AA3187" s="29" t="str">
        <f t="shared" si="1492"/>
        <v>N</v>
      </c>
      <c r="AB3187" s="46">
        <f t="shared" si="1493"/>
        <v>0</v>
      </c>
      <c r="AC3187" s="31">
        <f t="shared" si="1494"/>
        <v>0</v>
      </c>
      <c r="AD3187" s="31">
        <f t="shared" si="1495"/>
        <v>0</v>
      </c>
      <c r="AE3187" s="31">
        <f t="shared" si="1496"/>
        <v>0</v>
      </c>
      <c r="AF3187" s="47">
        <f t="shared" si="1497"/>
        <v>0</v>
      </c>
      <c r="AG3187" s="31">
        <f t="shared" si="1498"/>
        <v>0</v>
      </c>
      <c r="AH3187" s="48">
        <f t="shared" si="1499"/>
        <v>0</v>
      </c>
      <c r="AI3187" s="33">
        <f t="shared" si="1500"/>
        <v>0</v>
      </c>
      <c r="AJ3187" s="33">
        <f t="shared" si="1501"/>
        <v>0</v>
      </c>
      <c r="AK3187" s="33">
        <f t="shared" si="1502"/>
        <v>0</v>
      </c>
      <c r="AL3187" s="33">
        <f t="shared" si="1503"/>
        <v>0</v>
      </c>
      <c r="AM3187" s="34">
        <f t="shared" si="1504"/>
        <v>0</v>
      </c>
    </row>
    <row r="3188" spans="1:39" ht="15" customHeight="1" x14ac:dyDescent="0.3">
      <c r="A3188" s="166" t="s">
        <v>5622</v>
      </c>
      <c r="B3188" s="99">
        <v>16609</v>
      </c>
      <c r="C3188" s="99">
        <v>82128</v>
      </c>
      <c r="D3188" s="165">
        <v>45363</v>
      </c>
      <c r="E3188" s="165">
        <v>45632</v>
      </c>
      <c r="F3188" s="166">
        <v>2</v>
      </c>
      <c r="G3188" s="178">
        <v>1.38</v>
      </c>
      <c r="H3188" s="181">
        <v>0.25</v>
      </c>
      <c r="I3188" s="180">
        <v>1.9199999999999998E-2</v>
      </c>
      <c r="J3188" s="21">
        <f t="shared" si="1475"/>
        <v>0.62000000000000011</v>
      </c>
      <c r="K3188" s="21" t="str">
        <f t="shared" si="1476"/>
        <v>Y</v>
      </c>
      <c r="L3188" s="37" t="str">
        <f t="shared" si="1477"/>
        <v>NA</v>
      </c>
      <c r="M3188" s="8" t="str">
        <f t="shared" si="1478"/>
        <v>Y</v>
      </c>
      <c r="N3188" s="42">
        <f t="shared" si="1479"/>
        <v>3</v>
      </c>
      <c r="O3188" s="43">
        <f t="shared" si="1480"/>
        <v>200000</v>
      </c>
      <c r="P3188" s="43" t="str">
        <f t="shared" si="1481"/>
        <v>NA</v>
      </c>
      <c r="Q3188" s="24">
        <f t="shared" si="1482"/>
        <v>16927.892800000001</v>
      </c>
      <c r="R3188" s="43">
        <f t="shared" si="1483"/>
        <v>0</v>
      </c>
      <c r="S3188" s="24">
        <f t="shared" si="1484"/>
        <v>1000000</v>
      </c>
      <c r="T3188" s="25" t="str">
        <f t="shared" si="1485"/>
        <v>N</v>
      </c>
      <c r="U3188" s="44">
        <f t="shared" si="1486"/>
        <v>2</v>
      </c>
      <c r="V3188" s="45">
        <f t="shared" si="1487"/>
        <v>20000</v>
      </c>
      <c r="W3188" s="45">
        <f t="shared" si="1488"/>
        <v>65000</v>
      </c>
      <c r="X3188" s="28">
        <f t="shared" si="1489"/>
        <v>0</v>
      </c>
      <c r="Y3188" s="28">
        <f t="shared" si="1490"/>
        <v>17252.908341760005</v>
      </c>
      <c r="Z3188" s="45">
        <f t="shared" si="1491"/>
        <v>0</v>
      </c>
      <c r="AA3188" s="29" t="str">
        <f t="shared" si="1492"/>
        <v>N</v>
      </c>
      <c r="AB3188" s="46">
        <f t="shared" si="1493"/>
        <v>1</v>
      </c>
      <c r="AC3188" s="31">
        <f t="shared" si="1494"/>
        <v>20000</v>
      </c>
      <c r="AD3188" s="31">
        <f t="shared" si="1495"/>
        <v>65000</v>
      </c>
      <c r="AE3188" s="31">
        <f t="shared" si="1496"/>
        <v>0</v>
      </c>
      <c r="AF3188" s="47">
        <f t="shared" si="1497"/>
        <v>17584.164181921798</v>
      </c>
      <c r="AG3188" s="31">
        <f t="shared" si="1498"/>
        <v>0</v>
      </c>
      <c r="AH3188" s="48">
        <f t="shared" si="1499"/>
        <v>0</v>
      </c>
      <c r="AI3188" s="33">
        <f t="shared" si="1500"/>
        <v>0</v>
      </c>
      <c r="AJ3188" s="33">
        <f t="shared" si="1501"/>
        <v>0</v>
      </c>
      <c r="AK3188" s="33">
        <f t="shared" si="1502"/>
        <v>0</v>
      </c>
      <c r="AL3188" s="33">
        <f t="shared" si="1503"/>
        <v>0</v>
      </c>
      <c r="AM3188" s="34">
        <f t="shared" si="1504"/>
        <v>34837.072523681803</v>
      </c>
    </row>
    <row r="3189" spans="1:39" ht="15" customHeight="1" x14ac:dyDescent="0.3">
      <c r="A3189" s="166" t="s">
        <v>5623</v>
      </c>
      <c r="B3189" s="99">
        <v>13147</v>
      </c>
      <c r="C3189" s="99">
        <v>48259</v>
      </c>
      <c r="D3189" s="165">
        <v>45815</v>
      </c>
      <c r="E3189" s="165">
        <v>46119</v>
      </c>
      <c r="F3189" s="166">
        <v>4</v>
      </c>
      <c r="G3189" s="178">
        <v>0.65</v>
      </c>
      <c r="H3189" s="181">
        <v>0.5</v>
      </c>
      <c r="I3189" s="180">
        <v>3.4500000000000003E-2</v>
      </c>
      <c r="J3189" s="21">
        <f t="shared" si="1475"/>
        <v>3.35</v>
      </c>
      <c r="K3189" s="21" t="str">
        <f t="shared" si="1476"/>
        <v>Y</v>
      </c>
      <c r="L3189" s="37" t="str">
        <f t="shared" si="1477"/>
        <v>NA</v>
      </c>
      <c r="M3189" s="8" t="str">
        <f t="shared" si="1478"/>
        <v>Y</v>
      </c>
      <c r="N3189" s="42">
        <f t="shared" si="1479"/>
        <v>7</v>
      </c>
      <c r="O3189" s="43">
        <f t="shared" si="1480"/>
        <v>200000</v>
      </c>
      <c r="P3189" s="43" t="str">
        <f t="shared" si="1481"/>
        <v>NA</v>
      </c>
      <c r="Q3189" s="24">
        <f t="shared" si="1482"/>
        <v>13600.5715</v>
      </c>
      <c r="R3189" s="43">
        <f t="shared" si="1483"/>
        <v>0</v>
      </c>
      <c r="S3189" s="24">
        <f t="shared" si="1484"/>
        <v>1000000</v>
      </c>
      <c r="T3189" s="25" t="str">
        <f t="shared" si="1485"/>
        <v>Y</v>
      </c>
      <c r="U3189" s="44">
        <f t="shared" si="1486"/>
        <v>6</v>
      </c>
      <c r="V3189" s="45">
        <f t="shared" si="1487"/>
        <v>200000</v>
      </c>
      <c r="W3189" s="45">
        <f t="shared" si="1488"/>
        <v>1000000</v>
      </c>
      <c r="X3189" s="28">
        <f t="shared" si="1489"/>
        <v>14069.79121675</v>
      </c>
      <c r="Y3189" s="28">
        <f t="shared" si="1490"/>
        <v>0</v>
      </c>
      <c r="Z3189" s="45" t="str">
        <f t="shared" si="1491"/>
        <v>NA</v>
      </c>
      <c r="AA3189" s="29" t="str">
        <f t="shared" si="1492"/>
        <v>Y</v>
      </c>
      <c r="AB3189" s="46">
        <f t="shared" si="1493"/>
        <v>5</v>
      </c>
      <c r="AC3189" s="31">
        <f t="shared" si="1494"/>
        <v>200000</v>
      </c>
      <c r="AD3189" s="31">
        <f t="shared" si="1495"/>
        <v>1000000</v>
      </c>
      <c r="AE3189" s="31">
        <f t="shared" si="1496"/>
        <v>14555.199013727875</v>
      </c>
      <c r="AF3189" s="47">
        <f t="shared" si="1497"/>
        <v>0</v>
      </c>
      <c r="AG3189" s="31" t="str">
        <f t="shared" si="1498"/>
        <v>NA</v>
      </c>
      <c r="AH3189" s="48">
        <f t="shared" si="1499"/>
        <v>4</v>
      </c>
      <c r="AI3189" s="33">
        <f t="shared" si="1500"/>
        <v>20000</v>
      </c>
      <c r="AJ3189" s="33">
        <f t="shared" si="1501"/>
        <v>65000</v>
      </c>
      <c r="AK3189" s="33">
        <f t="shared" si="1502"/>
        <v>15057.353379701486</v>
      </c>
      <c r="AL3189" s="33">
        <f t="shared" si="1503"/>
        <v>0</v>
      </c>
      <c r="AM3189" s="34">
        <f t="shared" si="1504"/>
        <v>0</v>
      </c>
    </row>
    <row r="3190" spans="1:39" ht="15" customHeight="1" x14ac:dyDescent="0.3">
      <c r="A3190" s="166" t="s">
        <v>5624</v>
      </c>
      <c r="B3190" s="99">
        <v>19520</v>
      </c>
      <c r="C3190" s="99">
        <v>101652</v>
      </c>
      <c r="D3190" s="165">
        <v>46004</v>
      </c>
      <c r="E3190" s="165">
        <v>46059</v>
      </c>
      <c r="F3190" s="166">
        <v>2</v>
      </c>
      <c r="G3190" s="178">
        <v>1.94</v>
      </c>
      <c r="H3190" s="181">
        <v>0.5</v>
      </c>
      <c r="I3190" s="180">
        <v>2.6599999999999999E-2</v>
      </c>
      <c r="J3190" s="21">
        <f t="shared" si="1475"/>
        <v>6.0000000000000053E-2</v>
      </c>
      <c r="K3190" s="21" t="str">
        <f t="shared" si="1476"/>
        <v>Y</v>
      </c>
      <c r="L3190" s="37" t="str">
        <f t="shared" si="1477"/>
        <v>NA</v>
      </c>
      <c r="M3190" s="8" t="str">
        <f t="shared" si="1478"/>
        <v>Y</v>
      </c>
      <c r="N3190" s="42">
        <f t="shared" si="1479"/>
        <v>1</v>
      </c>
      <c r="O3190" s="43">
        <f t="shared" si="1480"/>
        <v>200000</v>
      </c>
      <c r="P3190" s="43" t="str">
        <f t="shared" si="1481"/>
        <v>NA</v>
      </c>
      <c r="Q3190" s="24">
        <f t="shared" si="1482"/>
        <v>20039.232</v>
      </c>
      <c r="R3190" s="43">
        <f t="shared" si="1483"/>
        <v>0</v>
      </c>
      <c r="S3190" s="24">
        <f t="shared" si="1484"/>
        <v>1000000</v>
      </c>
      <c r="T3190" s="25" t="str">
        <f t="shared" si="1485"/>
        <v>N</v>
      </c>
      <c r="U3190" s="44">
        <f t="shared" si="1486"/>
        <v>0</v>
      </c>
      <c r="V3190" s="45">
        <f t="shared" si="1487"/>
        <v>0</v>
      </c>
      <c r="W3190" s="45">
        <f t="shared" si="1488"/>
        <v>0</v>
      </c>
      <c r="X3190" s="28">
        <f t="shared" si="1489"/>
        <v>0</v>
      </c>
      <c r="Y3190" s="28">
        <f t="shared" si="1490"/>
        <v>0</v>
      </c>
      <c r="Z3190" s="45">
        <f t="shared" si="1491"/>
        <v>0</v>
      </c>
      <c r="AA3190" s="29" t="str">
        <f t="shared" si="1492"/>
        <v>N</v>
      </c>
      <c r="AB3190" s="46">
        <f t="shared" si="1493"/>
        <v>0</v>
      </c>
      <c r="AC3190" s="31">
        <f t="shared" si="1494"/>
        <v>0</v>
      </c>
      <c r="AD3190" s="31">
        <f t="shared" si="1495"/>
        <v>0</v>
      </c>
      <c r="AE3190" s="31">
        <f t="shared" si="1496"/>
        <v>0</v>
      </c>
      <c r="AF3190" s="47">
        <f t="shared" si="1497"/>
        <v>0</v>
      </c>
      <c r="AG3190" s="31">
        <f t="shared" si="1498"/>
        <v>0</v>
      </c>
      <c r="AH3190" s="48">
        <f t="shared" si="1499"/>
        <v>0</v>
      </c>
      <c r="AI3190" s="33">
        <f t="shared" si="1500"/>
        <v>0</v>
      </c>
      <c r="AJ3190" s="33">
        <f t="shared" si="1501"/>
        <v>0</v>
      </c>
      <c r="AK3190" s="33">
        <f t="shared" si="1502"/>
        <v>0</v>
      </c>
      <c r="AL3190" s="33">
        <f t="shared" si="1503"/>
        <v>0</v>
      </c>
      <c r="AM3190" s="34">
        <f t="shared" si="1504"/>
        <v>0</v>
      </c>
    </row>
    <row r="3191" spans="1:39" ht="15" customHeight="1" x14ac:dyDescent="0.3">
      <c r="A3191" s="166" t="s">
        <v>5625</v>
      </c>
      <c r="B3191" s="99">
        <v>12004</v>
      </c>
      <c r="C3191" s="99">
        <v>74569</v>
      </c>
      <c r="D3191" s="165">
        <v>46084</v>
      </c>
      <c r="E3191" s="165">
        <v>46198</v>
      </c>
      <c r="F3191" s="166">
        <v>4</v>
      </c>
      <c r="G3191" s="178">
        <v>0.11</v>
      </c>
      <c r="H3191" s="181">
        <v>1</v>
      </c>
      <c r="I3191" s="180">
        <v>3.3599999999999998E-2</v>
      </c>
      <c r="J3191" s="21">
        <f t="shared" si="1475"/>
        <v>3.89</v>
      </c>
      <c r="K3191" s="21" t="str">
        <f t="shared" si="1476"/>
        <v>Y</v>
      </c>
      <c r="L3191" s="37" t="str">
        <f t="shared" si="1477"/>
        <v>NA</v>
      </c>
      <c r="M3191" s="8" t="str">
        <f t="shared" si="1478"/>
        <v>Y</v>
      </c>
      <c r="N3191" s="42">
        <f t="shared" si="1479"/>
        <v>4</v>
      </c>
      <c r="O3191" s="43">
        <f t="shared" si="1480"/>
        <v>200000</v>
      </c>
      <c r="P3191" s="43" t="str">
        <f t="shared" si="1481"/>
        <v>NA</v>
      </c>
      <c r="Q3191" s="24">
        <f t="shared" si="1482"/>
        <v>12407.334400000002</v>
      </c>
      <c r="R3191" s="43">
        <f t="shared" si="1483"/>
        <v>0</v>
      </c>
      <c r="S3191" s="24">
        <f t="shared" si="1484"/>
        <v>1000000</v>
      </c>
      <c r="T3191" s="25" t="str">
        <f t="shared" si="1485"/>
        <v>Y</v>
      </c>
      <c r="U3191" s="44">
        <f t="shared" si="1486"/>
        <v>3</v>
      </c>
      <c r="V3191" s="45">
        <f t="shared" si="1487"/>
        <v>200000</v>
      </c>
      <c r="W3191" s="45">
        <f t="shared" si="1488"/>
        <v>1000000</v>
      </c>
      <c r="X3191" s="28">
        <f t="shared" si="1489"/>
        <v>12824.220835840002</v>
      </c>
      <c r="Y3191" s="28">
        <f t="shared" si="1490"/>
        <v>0</v>
      </c>
      <c r="Z3191" s="45" t="str">
        <f t="shared" si="1491"/>
        <v>NA</v>
      </c>
      <c r="AA3191" s="29" t="str">
        <f t="shared" si="1492"/>
        <v>Y</v>
      </c>
      <c r="AB3191" s="46">
        <f t="shared" si="1493"/>
        <v>2</v>
      </c>
      <c r="AC3191" s="31">
        <f t="shared" si="1494"/>
        <v>200000</v>
      </c>
      <c r="AD3191" s="31">
        <f t="shared" si="1495"/>
        <v>1000000</v>
      </c>
      <c r="AE3191" s="31">
        <f t="shared" si="1496"/>
        <v>13255.114655924228</v>
      </c>
      <c r="AF3191" s="47">
        <f t="shared" si="1497"/>
        <v>0</v>
      </c>
      <c r="AG3191" s="31" t="str">
        <f t="shared" si="1498"/>
        <v>NA</v>
      </c>
      <c r="AH3191" s="48">
        <f t="shared" si="1499"/>
        <v>1</v>
      </c>
      <c r="AI3191" s="33">
        <f t="shared" si="1500"/>
        <v>20000</v>
      </c>
      <c r="AJ3191" s="33">
        <f t="shared" si="1501"/>
        <v>65000</v>
      </c>
      <c r="AK3191" s="33">
        <f t="shared" si="1502"/>
        <v>13700.486508363283</v>
      </c>
      <c r="AL3191" s="33">
        <f t="shared" si="1503"/>
        <v>0</v>
      </c>
      <c r="AM3191" s="34">
        <f t="shared" si="1504"/>
        <v>0</v>
      </c>
    </row>
    <row r="3192" spans="1:39" ht="15" customHeight="1" x14ac:dyDescent="0.3">
      <c r="A3192" s="166" t="s">
        <v>5626</v>
      </c>
      <c r="B3192" s="99">
        <v>18861</v>
      </c>
      <c r="C3192" s="99">
        <v>101706</v>
      </c>
      <c r="D3192" s="165">
        <v>44849</v>
      </c>
      <c r="E3192" s="165">
        <v>45128</v>
      </c>
      <c r="F3192" s="166">
        <v>2</v>
      </c>
      <c r="G3192" s="178">
        <v>0.46</v>
      </c>
      <c r="H3192" s="181">
        <v>0.5</v>
      </c>
      <c r="I3192" s="180">
        <v>8.2799999999999999E-2</v>
      </c>
      <c r="J3192" s="21">
        <f t="shared" si="1475"/>
        <v>1.54</v>
      </c>
      <c r="K3192" s="21" t="str">
        <f t="shared" si="1476"/>
        <v>Y</v>
      </c>
      <c r="L3192" s="37" t="str">
        <f t="shared" si="1477"/>
        <v>NA</v>
      </c>
      <c r="M3192" s="8" t="str">
        <f t="shared" si="1478"/>
        <v>Y</v>
      </c>
      <c r="N3192" s="42">
        <f t="shared" si="1479"/>
        <v>4</v>
      </c>
      <c r="O3192" s="43">
        <f t="shared" si="1480"/>
        <v>200000</v>
      </c>
      <c r="P3192" s="43" t="str">
        <f t="shared" si="1481"/>
        <v>NA</v>
      </c>
      <c r="Q3192" s="24">
        <f t="shared" si="1482"/>
        <v>20422.6908</v>
      </c>
      <c r="R3192" s="43">
        <f t="shared" si="1483"/>
        <v>0</v>
      </c>
      <c r="S3192" s="24">
        <f t="shared" si="1484"/>
        <v>1000000</v>
      </c>
      <c r="T3192" s="25" t="str">
        <f t="shared" si="1485"/>
        <v>Y</v>
      </c>
      <c r="U3192" s="44">
        <f t="shared" si="1486"/>
        <v>3</v>
      </c>
      <c r="V3192" s="45">
        <f t="shared" si="1487"/>
        <v>200000</v>
      </c>
      <c r="W3192" s="45">
        <f t="shared" si="1488"/>
        <v>1000000</v>
      </c>
      <c r="X3192" s="28">
        <f t="shared" si="1489"/>
        <v>22113.689598239998</v>
      </c>
      <c r="Y3192" s="28">
        <f t="shared" si="1490"/>
        <v>0</v>
      </c>
      <c r="Z3192" s="45" t="str">
        <f t="shared" si="1491"/>
        <v>NA</v>
      </c>
      <c r="AA3192" s="29" t="str">
        <f t="shared" si="1492"/>
        <v>N</v>
      </c>
      <c r="AB3192" s="46">
        <f t="shared" si="1493"/>
        <v>2</v>
      </c>
      <c r="AC3192" s="31">
        <f t="shared" si="1494"/>
        <v>20000</v>
      </c>
      <c r="AD3192" s="31">
        <f t="shared" si="1495"/>
        <v>65000</v>
      </c>
      <c r="AE3192" s="31">
        <f t="shared" si="1496"/>
        <v>20000</v>
      </c>
      <c r="AF3192" s="47">
        <f t="shared" si="1497"/>
        <v>3944.70309697427</v>
      </c>
      <c r="AG3192" s="31">
        <f t="shared" si="1498"/>
        <v>0</v>
      </c>
      <c r="AH3192" s="48">
        <f t="shared" si="1499"/>
        <v>1</v>
      </c>
      <c r="AI3192" s="33">
        <f t="shared" si="1500"/>
        <v>20000</v>
      </c>
      <c r="AJ3192" s="33">
        <f t="shared" si="1501"/>
        <v>65000</v>
      </c>
      <c r="AK3192" s="33">
        <f t="shared" si="1502"/>
        <v>0</v>
      </c>
      <c r="AL3192" s="33">
        <f t="shared" si="1503"/>
        <v>25927.324513403739</v>
      </c>
      <c r="AM3192" s="34">
        <f t="shared" si="1504"/>
        <v>29872.027610378009</v>
      </c>
    </row>
    <row r="3193" spans="1:39" ht="15" customHeight="1" x14ac:dyDescent="0.3">
      <c r="A3193" s="166" t="s">
        <v>5627</v>
      </c>
      <c r="B3193" s="99">
        <v>6997</v>
      </c>
      <c r="C3193" s="99">
        <v>58101</v>
      </c>
      <c r="D3193" s="165">
        <v>46087</v>
      </c>
      <c r="E3193" s="165">
        <v>46142</v>
      </c>
      <c r="F3193" s="166">
        <v>4</v>
      </c>
      <c r="G3193" s="178">
        <v>2.06</v>
      </c>
      <c r="H3193" s="181">
        <v>0.5</v>
      </c>
      <c r="I3193" s="180">
        <v>1.9E-2</v>
      </c>
      <c r="J3193" s="21">
        <f t="shared" si="1475"/>
        <v>1.94</v>
      </c>
      <c r="K3193" s="21" t="str">
        <f t="shared" si="1476"/>
        <v>Y</v>
      </c>
      <c r="L3193" s="37" t="str">
        <f t="shared" si="1477"/>
        <v>NA</v>
      </c>
      <c r="M3193" s="8" t="str">
        <f t="shared" si="1478"/>
        <v>Y</v>
      </c>
      <c r="N3193" s="42">
        <f t="shared" si="1479"/>
        <v>4</v>
      </c>
      <c r="O3193" s="43">
        <f t="shared" si="1480"/>
        <v>200000</v>
      </c>
      <c r="P3193" s="43" t="str">
        <f t="shared" si="1481"/>
        <v>NA</v>
      </c>
      <c r="Q3193" s="24">
        <f t="shared" si="1482"/>
        <v>7129.9429999999993</v>
      </c>
      <c r="R3193" s="43">
        <f t="shared" si="1483"/>
        <v>0</v>
      </c>
      <c r="S3193" s="24">
        <f t="shared" si="1484"/>
        <v>1000000</v>
      </c>
      <c r="T3193" s="25" t="str">
        <f t="shared" si="1485"/>
        <v>Y</v>
      </c>
      <c r="U3193" s="44">
        <f t="shared" si="1486"/>
        <v>3</v>
      </c>
      <c r="V3193" s="45">
        <f t="shared" si="1487"/>
        <v>200000</v>
      </c>
      <c r="W3193" s="45">
        <f t="shared" si="1488"/>
        <v>1000000</v>
      </c>
      <c r="X3193" s="28">
        <f t="shared" si="1489"/>
        <v>7265.4119169999985</v>
      </c>
      <c r="Y3193" s="28">
        <f t="shared" si="1490"/>
        <v>0</v>
      </c>
      <c r="Z3193" s="45" t="str">
        <f t="shared" si="1491"/>
        <v>NA</v>
      </c>
      <c r="AA3193" s="29" t="str">
        <f t="shared" si="1492"/>
        <v>N</v>
      </c>
      <c r="AB3193" s="46">
        <f t="shared" si="1493"/>
        <v>2</v>
      </c>
      <c r="AC3193" s="31">
        <f t="shared" si="1494"/>
        <v>20000</v>
      </c>
      <c r="AD3193" s="31">
        <f t="shared" si="1495"/>
        <v>65000</v>
      </c>
      <c r="AE3193" s="31">
        <f t="shared" si="1496"/>
        <v>7403.454743422998</v>
      </c>
      <c r="AF3193" s="47">
        <f t="shared" si="1497"/>
        <v>0</v>
      </c>
      <c r="AG3193" s="31">
        <f t="shared" si="1498"/>
        <v>0</v>
      </c>
      <c r="AH3193" s="48">
        <f t="shared" si="1499"/>
        <v>1</v>
      </c>
      <c r="AI3193" s="33">
        <f t="shared" si="1500"/>
        <v>20000</v>
      </c>
      <c r="AJ3193" s="33">
        <f t="shared" si="1501"/>
        <v>65000</v>
      </c>
      <c r="AK3193" s="33">
        <f t="shared" si="1502"/>
        <v>0</v>
      </c>
      <c r="AL3193" s="33">
        <f t="shared" si="1503"/>
        <v>7544.1203835480346</v>
      </c>
      <c r="AM3193" s="34">
        <f t="shared" si="1504"/>
        <v>7544.1203835480346</v>
      </c>
    </row>
    <row r="3194" spans="1:39" ht="15" customHeight="1" x14ac:dyDescent="0.3">
      <c r="A3194" s="166" t="s">
        <v>5628</v>
      </c>
      <c r="B3194" s="99">
        <v>11089</v>
      </c>
      <c r="C3194" s="99">
        <v>30070</v>
      </c>
      <c r="D3194" s="165">
        <v>44986</v>
      </c>
      <c r="E3194" s="165">
        <v>45050</v>
      </c>
      <c r="F3194" s="166">
        <v>2</v>
      </c>
      <c r="G3194" s="178">
        <v>0.87</v>
      </c>
      <c r="H3194" s="181">
        <v>0.5</v>
      </c>
      <c r="I3194" s="180">
        <v>5.5500000000000001E-2</v>
      </c>
      <c r="J3194" s="21">
        <f t="shared" si="1475"/>
        <v>1.1299999999999999</v>
      </c>
      <c r="K3194" s="21" t="str">
        <f t="shared" si="1476"/>
        <v>Y</v>
      </c>
      <c r="L3194" s="37" t="str">
        <f t="shared" si="1477"/>
        <v>NA</v>
      </c>
      <c r="M3194" s="8" t="str">
        <f t="shared" si="1478"/>
        <v>Y</v>
      </c>
      <c r="N3194" s="42">
        <f t="shared" si="1479"/>
        <v>3</v>
      </c>
      <c r="O3194" s="43">
        <f t="shared" si="1480"/>
        <v>200000</v>
      </c>
      <c r="P3194" s="43" t="str">
        <f t="shared" si="1481"/>
        <v>NA</v>
      </c>
      <c r="Q3194" s="24">
        <f t="shared" si="1482"/>
        <v>11704.4395</v>
      </c>
      <c r="R3194" s="43">
        <f t="shared" si="1483"/>
        <v>0</v>
      </c>
      <c r="S3194" s="24">
        <f t="shared" si="1484"/>
        <v>1000000</v>
      </c>
      <c r="T3194" s="25" t="str">
        <f t="shared" si="1485"/>
        <v>Y</v>
      </c>
      <c r="U3194" s="44">
        <f t="shared" si="1486"/>
        <v>2</v>
      </c>
      <c r="V3194" s="45">
        <f t="shared" si="1487"/>
        <v>200000</v>
      </c>
      <c r="W3194" s="45">
        <f t="shared" si="1488"/>
        <v>1000000</v>
      </c>
      <c r="X3194" s="28">
        <f t="shared" si="1489"/>
        <v>12354.035892250002</v>
      </c>
      <c r="Y3194" s="28">
        <f t="shared" si="1490"/>
        <v>0</v>
      </c>
      <c r="Z3194" s="45" t="str">
        <f t="shared" si="1491"/>
        <v>NA</v>
      </c>
      <c r="AA3194" s="29" t="str">
        <f t="shared" si="1492"/>
        <v>N</v>
      </c>
      <c r="AB3194" s="46">
        <f t="shared" si="1493"/>
        <v>1</v>
      </c>
      <c r="AC3194" s="31">
        <f t="shared" si="1494"/>
        <v>20000</v>
      </c>
      <c r="AD3194" s="31">
        <f t="shared" si="1495"/>
        <v>65000</v>
      </c>
      <c r="AE3194" s="31">
        <f t="shared" si="1496"/>
        <v>13039.684884269878</v>
      </c>
      <c r="AF3194" s="47">
        <f t="shared" si="1497"/>
        <v>0</v>
      </c>
      <c r="AG3194" s="31">
        <f t="shared" si="1498"/>
        <v>0</v>
      </c>
      <c r="AH3194" s="48">
        <f t="shared" si="1499"/>
        <v>0</v>
      </c>
      <c r="AI3194" s="33">
        <f t="shared" si="1500"/>
        <v>0</v>
      </c>
      <c r="AJ3194" s="33">
        <f t="shared" si="1501"/>
        <v>0</v>
      </c>
      <c r="AK3194" s="33">
        <f t="shared" si="1502"/>
        <v>0</v>
      </c>
      <c r="AL3194" s="33">
        <f t="shared" si="1503"/>
        <v>0</v>
      </c>
      <c r="AM3194" s="34">
        <f t="shared" si="1504"/>
        <v>0</v>
      </c>
    </row>
    <row r="3195" spans="1:39" ht="15" customHeight="1" x14ac:dyDescent="0.3">
      <c r="A3195" s="166" t="s">
        <v>5629</v>
      </c>
      <c r="B3195" s="99">
        <v>7686</v>
      </c>
      <c r="C3195" s="99">
        <v>72634</v>
      </c>
      <c r="D3195" s="165">
        <v>44858</v>
      </c>
      <c r="E3195" s="165">
        <v>45186</v>
      </c>
      <c r="F3195" s="166">
        <v>4</v>
      </c>
      <c r="G3195" s="178">
        <v>3.75</v>
      </c>
      <c r="H3195" s="181">
        <v>0.5</v>
      </c>
      <c r="I3195" s="180">
        <v>6.1899999999999997E-2</v>
      </c>
      <c r="J3195" s="21">
        <f t="shared" ref="J3195:J3258" si="1505">MAX(0, F3195-G3195)</f>
        <v>0.25</v>
      </c>
      <c r="K3195" s="21" t="str">
        <f t="shared" ref="K3195:K3258" si="1506">IF(
  AND(
    E3195 &gt;= D3195-10,
    E3195 &lt;= DATE(2028,6,30),
    J3195 &gt; 0
  ),
  "Y",
  "N"
)</f>
        <v>Y</v>
      </c>
      <c r="L3195" s="37" t="str">
        <f t="shared" ref="L3195:L3258" si="1507">IF(
  J3195=0,
  0,
  IF(
    K3195="Y",
    "NA",
    MAX(0, 65000-C3195)
  )
)</f>
        <v>NA</v>
      </c>
      <c r="M3195" s="8" t="str">
        <f t="shared" ref="M3195:M3258" si="1508">IF(AND(K3195="Y",J3195&gt;0),"Y","N")</f>
        <v>Y</v>
      </c>
      <c r="N3195" s="42">
        <f t="shared" ref="N3195:N3258" si="1509">ROUNDUP(J3195/H3195, 0)</f>
        <v>1</v>
      </c>
      <c r="O3195" s="43">
        <f t="shared" ref="O3195:O3258" si="1510">IF(
  N3195=0,
  0,
  IF(
    M3195="Y",
    200000,
    20000
  )
)</f>
        <v>200000</v>
      </c>
      <c r="P3195" s="43" t="str">
        <f t="shared" ref="P3195:P3258" si="1511">IF(
  N3195=0,
  0,
  IF(
    M3195="Y",
    "NA",
    MAX(0, 65000)
  )
)</f>
        <v>NA</v>
      </c>
      <c r="Q3195" s="24">
        <f t="shared" ref="Q3195:Q3258" si="1512">IF(
  N3195=0,
  0,
  MAX(0, MIN(B3195*(1+I3195), O3195, L3195))
)</f>
        <v>8161.7634000000007</v>
      </c>
      <c r="R3195" s="43">
        <f t="shared" ref="R3195:R3258" si="1513">IF(
  N3195=0,
  0,
  MAX(0, (B3195*(1+I3195))-Q3195)
)</f>
        <v>0</v>
      </c>
      <c r="S3195" s="24">
        <f t="shared" ref="S3195:S3258" si="1514">IF(
    M3195="Y",
    1000000,
    MAX(0, 65000-C3195-Q3195)
  )</f>
        <v>1000000</v>
      </c>
      <c r="T3195" s="25" t="str">
        <f t="shared" ref="T3195:T3258" si="1515">IF(AND(K3195="Y",J3195&gt;1),"Y","N")</f>
        <v>N</v>
      </c>
      <c r="U3195" s="44">
        <f t="shared" ref="U3195:U3258" si="1516">MAX(0,(N3195-1))</f>
        <v>0</v>
      </c>
      <c r="V3195" s="45">
        <f t="shared" ref="V3195:V3258" si="1517">IF(
  U3195=0,
  0,
  IF(
    T3195="Y",
    200000,
    20000
  )
)</f>
        <v>0</v>
      </c>
      <c r="W3195" s="45">
        <f t="shared" ref="W3195:W3258" si="1518">IF(
  U3195=0,
  0,
  IF(
    T3195="Y",
    1000000,
    MAX(0, 65000)
  )
)</f>
        <v>0</v>
      </c>
      <c r="X3195" s="28">
        <f t="shared" ref="X3195:X3258" si="1519">IF(
  U3195=0,
  0,
  MAX(0, MIN(B3195*(1+I3195)*(1+I3195), V3195, S3195, (W3195-C3195))
)
)</f>
        <v>0</v>
      </c>
      <c r="Y3195" s="28">
        <f t="shared" ref="Y3195:Y3258" si="1520">IF(
  U3195=0,
  0,
  MAX(0, (B3195*(1+I3195)*(1+I3195)-X3195)
)
)</f>
        <v>0</v>
      </c>
      <c r="Z3195" s="45">
        <f t="shared" ref="Z3195:Z3258" si="1521">IF(
    T3195="Y",
    "NA",
    MAX(0, W3195-C3195-Q3195-X3195)
  )</f>
        <v>0</v>
      </c>
      <c r="AA3195" s="29" t="str">
        <f t="shared" ref="AA3195:AA3258" si="1522">IF(AND(K3195="Y",J3195&gt;2),"Y","N")</f>
        <v>N</v>
      </c>
      <c r="AB3195" s="46">
        <f t="shared" ref="AB3195:AB3258" si="1523">MAX(0,(U3195-1))</f>
        <v>0</v>
      </c>
      <c r="AC3195" s="31">
        <f t="shared" ref="AC3195:AC3258" si="1524">IF(
  AB3195=0,
  0,
  IF(
    AA3195="Y",
    200000,
    20000
  )
)</f>
        <v>0</v>
      </c>
      <c r="AD3195" s="31">
        <f t="shared" ref="AD3195:AD3258" si="1525">IF(
  AB3195=0,
  0,
  IF(
    AA3195="Y",
    1000000,
    MAX(0, 65000)
  )
)</f>
        <v>0</v>
      </c>
      <c r="AE3195" s="31">
        <f t="shared" ref="AE3195:AE3258" si="1526">IF(
  AB3195=0,
  0,
  MAX(0, MIN(B3195*(1+I3195)*(1+I3195)*(1+I3195), AC3195, Z3195))
)</f>
        <v>0</v>
      </c>
      <c r="AF3195" s="47">
        <f t="shared" ref="AF3195:AF3258" si="1527">IF(
  AB3195=0,
  0,
  MAX(0, (B3195*(1+I3195)*(1+I3195)*(1+I3195)-AE3195)
)
)</f>
        <v>0</v>
      </c>
      <c r="AG3195" s="31">
        <f t="shared" ref="AG3195:AG3258" si="1528">IF(
    AA3195="Y",
    "NA",
    MAX(0, AD3195-C3195-Q3195-X3195-AE3195)
  )</f>
        <v>0</v>
      </c>
      <c r="AH3195" s="48">
        <f t="shared" si="1499"/>
        <v>0</v>
      </c>
      <c r="AI3195" s="33">
        <f t="shared" si="1500"/>
        <v>0</v>
      </c>
      <c r="AJ3195" s="33">
        <f t="shared" si="1501"/>
        <v>0</v>
      </c>
      <c r="AK3195" s="33">
        <f t="shared" si="1502"/>
        <v>0</v>
      </c>
      <c r="AL3195" s="33">
        <f t="shared" si="1503"/>
        <v>0</v>
      </c>
      <c r="AM3195" s="34">
        <f t="shared" si="1504"/>
        <v>0</v>
      </c>
    </row>
    <row r="3196" spans="1:39" ht="15" customHeight="1" x14ac:dyDescent="0.3">
      <c r="A3196" s="166" t="s">
        <v>5630</v>
      </c>
      <c r="B3196" s="99">
        <v>13703</v>
      </c>
      <c r="C3196" s="99">
        <v>75579</v>
      </c>
      <c r="D3196" s="165">
        <v>45936</v>
      </c>
      <c r="E3196" s="165">
        <v>46296</v>
      </c>
      <c r="F3196" s="166">
        <v>4</v>
      </c>
      <c r="G3196" s="178">
        <v>1.88</v>
      </c>
      <c r="H3196" s="181">
        <v>0.25</v>
      </c>
      <c r="I3196" s="180">
        <v>1.5699999999999999E-2</v>
      </c>
      <c r="J3196" s="21">
        <f t="shared" si="1505"/>
        <v>2.12</v>
      </c>
      <c r="K3196" s="21" t="str">
        <f t="shared" si="1506"/>
        <v>Y</v>
      </c>
      <c r="L3196" s="37" t="str">
        <f t="shared" si="1507"/>
        <v>NA</v>
      </c>
      <c r="M3196" s="8" t="str">
        <f t="shared" si="1508"/>
        <v>Y</v>
      </c>
      <c r="N3196" s="42">
        <f t="shared" si="1509"/>
        <v>9</v>
      </c>
      <c r="O3196" s="43">
        <f t="shared" si="1510"/>
        <v>200000</v>
      </c>
      <c r="P3196" s="43" t="str">
        <f t="shared" si="1511"/>
        <v>NA</v>
      </c>
      <c r="Q3196" s="24">
        <f t="shared" si="1512"/>
        <v>13918.1371</v>
      </c>
      <c r="R3196" s="43">
        <f t="shared" si="1513"/>
        <v>0</v>
      </c>
      <c r="S3196" s="24">
        <f t="shared" si="1514"/>
        <v>1000000</v>
      </c>
      <c r="T3196" s="25" t="str">
        <f t="shared" si="1515"/>
        <v>Y</v>
      </c>
      <c r="U3196" s="44">
        <f t="shared" si="1516"/>
        <v>8</v>
      </c>
      <c r="V3196" s="45">
        <f t="shared" si="1517"/>
        <v>200000</v>
      </c>
      <c r="W3196" s="45">
        <f t="shared" si="1518"/>
        <v>1000000</v>
      </c>
      <c r="X3196" s="28">
        <f t="shared" si="1519"/>
        <v>14136.65185247</v>
      </c>
      <c r="Y3196" s="28">
        <f t="shared" si="1520"/>
        <v>0</v>
      </c>
      <c r="Z3196" s="45" t="str">
        <f t="shared" si="1521"/>
        <v>NA</v>
      </c>
      <c r="AA3196" s="29" t="str">
        <f t="shared" si="1522"/>
        <v>Y</v>
      </c>
      <c r="AB3196" s="46">
        <f t="shared" si="1523"/>
        <v>7</v>
      </c>
      <c r="AC3196" s="31">
        <f t="shared" si="1524"/>
        <v>200000</v>
      </c>
      <c r="AD3196" s="31">
        <f t="shared" si="1525"/>
        <v>1000000</v>
      </c>
      <c r="AE3196" s="31">
        <f t="shared" si="1526"/>
        <v>14358.597286553781</v>
      </c>
      <c r="AF3196" s="47">
        <f t="shared" si="1527"/>
        <v>0</v>
      </c>
      <c r="AG3196" s="31" t="str">
        <f t="shared" si="1528"/>
        <v>NA</v>
      </c>
      <c r="AH3196" s="48">
        <f t="shared" si="1499"/>
        <v>6</v>
      </c>
      <c r="AI3196" s="33">
        <f t="shared" si="1500"/>
        <v>20000</v>
      </c>
      <c r="AJ3196" s="33">
        <f t="shared" si="1501"/>
        <v>65000</v>
      </c>
      <c r="AK3196" s="33">
        <f t="shared" si="1502"/>
        <v>14584.027263952676</v>
      </c>
      <c r="AL3196" s="33">
        <f t="shared" si="1503"/>
        <v>0</v>
      </c>
      <c r="AM3196" s="34">
        <f t="shared" si="1504"/>
        <v>0</v>
      </c>
    </row>
    <row r="3197" spans="1:39" ht="15" customHeight="1" x14ac:dyDescent="0.3">
      <c r="A3197" s="166" t="s">
        <v>5631</v>
      </c>
      <c r="B3197" s="99">
        <v>8276</v>
      </c>
      <c r="C3197" s="99">
        <v>27878</v>
      </c>
      <c r="D3197" s="165">
        <v>45103</v>
      </c>
      <c r="E3197" s="165">
        <v>45242</v>
      </c>
      <c r="F3197" s="166">
        <v>4</v>
      </c>
      <c r="G3197" s="178">
        <v>0.62</v>
      </c>
      <c r="H3197" s="181">
        <v>0.75</v>
      </c>
      <c r="I3197" s="180">
        <v>7.6700000000000004E-2</v>
      </c>
      <c r="J3197" s="21">
        <f t="shared" si="1505"/>
        <v>3.38</v>
      </c>
      <c r="K3197" s="21" t="str">
        <f t="shared" si="1506"/>
        <v>Y</v>
      </c>
      <c r="L3197" s="37" t="str">
        <f t="shared" si="1507"/>
        <v>NA</v>
      </c>
      <c r="M3197" s="8" t="str">
        <f t="shared" si="1508"/>
        <v>Y</v>
      </c>
      <c r="N3197" s="42">
        <f t="shared" si="1509"/>
        <v>5</v>
      </c>
      <c r="O3197" s="43">
        <f t="shared" si="1510"/>
        <v>200000</v>
      </c>
      <c r="P3197" s="43" t="str">
        <f t="shared" si="1511"/>
        <v>NA</v>
      </c>
      <c r="Q3197" s="24">
        <f t="shared" si="1512"/>
        <v>8910.7692000000006</v>
      </c>
      <c r="R3197" s="43">
        <f t="shared" si="1513"/>
        <v>0</v>
      </c>
      <c r="S3197" s="24">
        <f t="shared" si="1514"/>
        <v>1000000</v>
      </c>
      <c r="T3197" s="25" t="str">
        <f t="shared" si="1515"/>
        <v>Y</v>
      </c>
      <c r="U3197" s="44">
        <f t="shared" si="1516"/>
        <v>4</v>
      </c>
      <c r="V3197" s="45">
        <f t="shared" si="1517"/>
        <v>200000</v>
      </c>
      <c r="W3197" s="45">
        <f t="shared" si="1518"/>
        <v>1000000</v>
      </c>
      <c r="X3197" s="28">
        <f t="shared" si="1519"/>
        <v>9594.2251976400003</v>
      </c>
      <c r="Y3197" s="28">
        <f t="shared" si="1520"/>
        <v>0</v>
      </c>
      <c r="Z3197" s="45" t="str">
        <f t="shared" si="1521"/>
        <v>NA</v>
      </c>
      <c r="AA3197" s="29" t="str">
        <f t="shared" si="1522"/>
        <v>Y</v>
      </c>
      <c r="AB3197" s="46">
        <f t="shared" si="1523"/>
        <v>3</v>
      </c>
      <c r="AC3197" s="31">
        <f t="shared" si="1524"/>
        <v>200000</v>
      </c>
      <c r="AD3197" s="31">
        <f t="shared" si="1525"/>
        <v>1000000</v>
      </c>
      <c r="AE3197" s="31">
        <f t="shared" si="1526"/>
        <v>10330.102270298989</v>
      </c>
      <c r="AF3197" s="47">
        <f t="shared" si="1527"/>
        <v>0</v>
      </c>
      <c r="AG3197" s="31" t="str">
        <f t="shared" si="1528"/>
        <v>NA</v>
      </c>
      <c r="AH3197" s="48">
        <f t="shared" si="1499"/>
        <v>2</v>
      </c>
      <c r="AI3197" s="33">
        <f t="shared" si="1500"/>
        <v>20000</v>
      </c>
      <c r="AJ3197" s="33">
        <f t="shared" si="1501"/>
        <v>65000</v>
      </c>
      <c r="AK3197" s="33">
        <f t="shared" si="1502"/>
        <v>11122.421114430921</v>
      </c>
      <c r="AL3197" s="33">
        <f t="shared" si="1503"/>
        <v>0</v>
      </c>
      <c r="AM3197" s="34">
        <f t="shared" si="1504"/>
        <v>0</v>
      </c>
    </row>
    <row r="3198" spans="1:39" ht="15" customHeight="1" x14ac:dyDescent="0.3">
      <c r="A3198" s="166" t="s">
        <v>5632</v>
      </c>
      <c r="B3198" s="99">
        <v>14338</v>
      </c>
      <c r="C3198" s="99">
        <v>45014</v>
      </c>
      <c r="D3198" s="165">
        <v>45307</v>
      </c>
      <c r="E3198" s="165">
        <v>45615</v>
      </c>
      <c r="F3198" s="166">
        <v>4</v>
      </c>
      <c r="G3198" s="178">
        <v>2.4900000000000002</v>
      </c>
      <c r="H3198" s="181">
        <v>0.25</v>
      </c>
      <c r="I3198" s="180">
        <v>6.1800000000000001E-2</v>
      </c>
      <c r="J3198" s="21">
        <f t="shared" si="1505"/>
        <v>1.5099999999999998</v>
      </c>
      <c r="K3198" s="21" t="str">
        <f t="shared" si="1506"/>
        <v>Y</v>
      </c>
      <c r="L3198" s="37" t="str">
        <f t="shared" si="1507"/>
        <v>NA</v>
      </c>
      <c r="M3198" s="8" t="str">
        <f t="shared" si="1508"/>
        <v>Y</v>
      </c>
      <c r="N3198" s="42">
        <f t="shared" si="1509"/>
        <v>7</v>
      </c>
      <c r="O3198" s="43">
        <f t="shared" si="1510"/>
        <v>200000</v>
      </c>
      <c r="P3198" s="43" t="str">
        <f t="shared" si="1511"/>
        <v>NA</v>
      </c>
      <c r="Q3198" s="24">
        <f t="shared" si="1512"/>
        <v>15224.088400000001</v>
      </c>
      <c r="R3198" s="43">
        <f t="shared" si="1513"/>
        <v>0</v>
      </c>
      <c r="S3198" s="24">
        <f t="shared" si="1514"/>
        <v>1000000</v>
      </c>
      <c r="T3198" s="25" t="str">
        <f t="shared" si="1515"/>
        <v>Y</v>
      </c>
      <c r="U3198" s="44">
        <f t="shared" si="1516"/>
        <v>6</v>
      </c>
      <c r="V3198" s="45">
        <f t="shared" si="1517"/>
        <v>200000</v>
      </c>
      <c r="W3198" s="45">
        <f t="shared" si="1518"/>
        <v>1000000</v>
      </c>
      <c r="X3198" s="28">
        <f t="shared" si="1519"/>
        <v>16164.937063120002</v>
      </c>
      <c r="Y3198" s="28">
        <f t="shared" si="1520"/>
        <v>0</v>
      </c>
      <c r="Z3198" s="45" t="str">
        <f t="shared" si="1521"/>
        <v>NA</v>
      </c>
      <c r="AA3198" s="29" t="str">
        <f t="shared" si="1522"/>
        <v>N</v>
      </c>
      <c r="AB3198" s="46">
        <f t="shared" si="1523"/>
        <v>5</v>
      </c>
      <c r="AC3198" s="31">
        <f t="shared" si="1524"/>
        <v>20000</v>
      </c>
      <c r="AD3198" s="31">
        <f t="shared" si="1525"/>
        <v>65000</v>
      </c>
      <c r="AE3198" s="31">
        <f t="shared" si="1526"/>
        <v>17163.930173620818</v>
      </c>
      <c r="AF3198" s="47">
        <f t="shared" si="1527"/>
        <v>0</v>
      </c>
      <c r="AG3198" s="31">
        <f t="shared" si="1528"/>
        <v>0</v>
      </c>
      <c r="AH3198" s="48">
        <f t="shared" si="1499"/>
        <v>4</v>
      </c>
      <c r="AI3198" s="33">
        <f t="shared" si="1500"/>
        <v>20000</v>
      </c>
      <c r="AJ3198" s="33">
        <f t="shared" si="1501"/>
        <v>65000</v>
      </c>
      <c r="AK3198" s="33">
        <f t="shared" si="1502"/>
        <v>0</v>
      </c>
      <c r="AL3198" s="33">
        <f t="shared" si="1503"/>
        <v>18224.661058350586</v>
      </c>
      <c r="AM3198" s="34">
        <f t="shared" si="1504"/>
        <v>18224.661058350586</v>
      </c>
    </row>
    <row r="3199" spans="1:39" ht="15" customHeight="1" x14ac:dyDescent="0.3">
      <c r="A3199" s="166" t="s">
        <v>5633</v>
      </c>
      <c r="B3199" s="99">
        <v>8394</v>
      </c>
      <c r="C3199" s="99">
        <v>35995</v>
      </c>
      <c r="D3199" s="165">
        <v>45663</v>
      </c>
      <c r="E3199" s="165">
        <v>45752</v>
      </c>
      <c r="F3199" s="166">
        <v>2</v>
      </c>
      <c r="G3199" s="178">
        <v>1.51</v>
      </c>
      <c r="H3199" s="181">
        <v>0.5</v>
      </c>
      <c r="I3199" s="180">
        <v>3.4099999999999998E-2</v>
      </c>
      <c r="J3199" s="21">
        <f t="shared" si="1505"/>
        <v>0.49</v>
      </c>
      <c r="K3199" s="21" t="str">
        <f t="shared" si="1506"/>
        <v>Y</v>
      </c>
      <c r="L3199" s="37" t="str">
        <f t="shared" si="1507"/>
        <v>NA</v>
      </c>
      <c r="M3199" s="8" t="str">
        <f t="shared" si="1508"/>
        <v>Y</v>
      </c>
      <c r="N3199" s="42">
        <f t="shared" si="1509"/>
        <v>1</v>
      </c>
      <c r="O3199" s="43">
        <f t="shared" si="1510"/>
        <v>200000</v>
      </c>
      <c r="P3199" s="43" t="str">
        <f t="shared" si="1511"/>
        <v>NA</v>
      </c>
      <c r="Q3199" s="24">
        <f t="shared" si="1512"/>
        <v>8680.2353999999996</v>
      </c>
      <c r="R3199" s="43">
        <f t="shared" si="1513"/>
        <v>0</v>
      </c>
      <c r="S3199" s="24">
        <f t="shared" si="1514"/>
        <v>1000000</v>
      </c>
      <c r="T3199" s="25" t="str">
        <f t="shared" si="1515"/>
        <v>N</v>
      </c>
      <c r="U3199" s="44">
        <f t="shared" si="1516"/>
        <v>0</v>
      </c>
      <c r="V3199" s="45">
        <f t="shared" si="1517"/>
        <v>0</v>
      </c>
      <c r="W3199" s="45">
        <f t="shared" si="1518"/>
        <v>0</v>
      </c>
      <c r="X3199" s="28">
        <f t="shared" si="1519"/>
        <v>0</v>
      </c>
      <c r="Y3199" s="28">
        <f t="shared" si="1520"/>
        <v>0</v>
      </c>
      <c r="Z3199" s="45">
        <f t="shared" si="1521"/>
        <v>0</v>
      </c>
      <c r="AA3199" s="29" t="str">
        <f t="shared" si="1522"/>
        <v>N</v>
      </c>
      <c r="AB3199" s="46">
        <f t="shared" si="1523"/>
        <v>0</v>
      </c>
      <c r="AC3199" s="31">
        <f t="shared" si="1524"/>
        <v>0</v>
      </c>
      <c r="AD3199" s="31">
        <f t="shared" si="1525"/>
        <v>0</v>
      </c>
      <c r="AE3199" s="31">
        <f t="shared" si="1526"/>
        <v>0</v>
      </c>
      <c r="AF3199" s="47">
        <f t="shared" si="1527"/>
        <v>0</v>
      </c>
      <c r="AG3199" s="31">
        <f t="shared" si="1528"/>
        <v>0</v>
      </c>
      <c r="AH3199" s="48">
        <f t="shared" si="1499"/>
        <v>0</v>
      </c>
      <c r="AI3199" s="33">
        <f t="shared" si="1500"/>
        <v>0</v>
      </c>
      <c r="AJ3199" s="33">
        <f t="shared" si="1501"/>
        <v>0</v>
      </c>
      <c r="AK3199" s="33">
        <f t="shared" si="1502"/>
        <v>0</v>
      </c>
      <c r="AL3199" s="33">
        <f t="shared" si="1503"/>
        <v>0</v>
      </c>
      <c r="AM3199" s="34">
        <f t="shared" si="1504"/>
        <v>0</v>
      </c>
    </row>
    <row r="3200" spans="1:39" ht="15" customHeight="1" x14ac:dyDescent="0.3">
      <c r="A3200" s="166" t="s">
        <v>5634</v>
      </c>
      <c r="B3200" s="99">
        <v>16235</v>
      </c>
      <c r="C3200" s="99">
        <v>52920</v>
      </c>
      <c r="D3200" s="165">
        <v>44797</v>
      </c>
      <c r="E3200" s="165">
        <v>45151</v>
      </c>
      <c r="F3200" s="166">
        <v>4</v>
      </c>
      <c r="G3200" s="178">
        <v>2.0699999999999998</v>
      </c>
      <c r="H3200" s="181">
        <v>0.75</v>
      </c>
      <c r="I3200" s="180">
        <v>7.8399999999999997E-2</v>
      </c>
      <c r="J3200" s="21">
        <f t="shared" si="1505"/>
        <v>1.9300000000000002</v>
      </c>
      <c r="K3200" s="21" t="str">
        <f t="shared" si="1506"/>
        <v>Y</v>
      </c>
      <c r="L3200" s="37" t="str">
        <f t="shared" si="1507"/>
        <v>NA</v>
      </c>
      <c r="M3200" s="8" t="str">
        <f t="shared" si="1508"/>
        <v>Y</v>
      </c>
      <c r="N3200" s="42">
        <f t="shared" si="1509"/>
        <v>3</v>
      </c>
      <c r="O3200" s="43">
        <f t="shared" si="1510"/>
        <v>200000</v>
      </c>
      <c r="P3200" s="43" t="str">
        <f t="shared" si="1511"/>
        <v>NA</v>
      </c>
      <c r="Q3200" s="24">
        <f t="shared" si="1512"/>
        <v>17507.824000000001</v>
      </c>
      <c r="R3200" s="43">
        <f t="shared" si="1513"/>
        <v>0</v>
      </c>
      <c r="S3200" s="24">
        <f t="shared" si="1514"/>
        <v>1000000</v>
      </c>
      <c r="T3200" s="25" t="str">
        <f t="shared" si="1515"/>
        <v>Y</v>
      </c>
      <c r="U3200" s="44">
        <f t="shared" si="1516"/>
        <v>2</v>
      </c>
      <c r="V3200" s="45">
        <f t="shared" si="1517"/>
        <v>200000</v>
      </c>
      <c r="W3200" s="45">
        <f t="shared" si="1518"/>
        <v>1000000</v>
      </c>
      <c r="X3200" s="28">
        <f t="shared" si="1519"/>
        <v>18880.4374016</v>
      </c>
      <c r="Y3200" s="28">
        <f t="shared" si="1520"/>
        <v>0</v>
      </c>
      <c r="Z3200" s="45" t="str">
        <f t="shared" si="1521"/>
        <v>NA</v>
      </c>
      <c r="AA3200" s="29" t="str">
        <f t="shared" si="1522"/>
        <v>N</v>
      </c>
      <c r="AB3200" s="46">
        <f t="shared" si="1523"/>
        <v>1</v>
      </c>
      <c r="AC3200" s="31">
        <f t="shared" si="1524"/>
        <v>20000</v>
      </c>
      <c r="AD3200" s="31">
        <f t="shared" si="1525"/>
        <v>65000</v>
      </c>
      <c r="AE3200" s="31">
        <f t="shared" si="1526"/>
        <v>20000</v>
      </c>
      <c r="AF3200" s="47">
        <f t="shared" si="1527"/>
        <v>360.66369388543899</v>
      </c>
      <c r="AG3200" s="31">
        <f t="shared" si="1528"/>
        <v>0</v>
      </c>
      <c r="AH3200" s="48">
        <f t="shared" si="1499"/>
        <v>0</v>
      </c>
      <c r="AI3200" s="33">
        <f t="shared" si="1500"/>
        <v>0</v>
      </c>
      <c r="AJ3200" s="33">
        <f t="shared" si="1501"/>
        <v>0</v>
      </c>
      <c r="AK3200" s="33">
        <f t="shared" si="1502"/>
        <v>0</v>
      </c>
      <c r="AL3200" s="33">
        <f t="shared" si="1503"/>
        <v>0</v>
      </c>
      <c r="AM3200" s="34">
        <f t="shared" si="1504"/>
        <v>360.66369388543899</v>
      </c>
    </row>
    <row r="3201" spans="1:39" ht="15" customHeight="1" x14ac:dyDescent="0.3">
      <c r="A3201" s="166" t="s">
        <v>5635</v>
      </c>
      <c r="B3201" s="99">
        <v>18879</v>
      </c>
      <c r="C3201" s="99">
        <v>65144</v>
      </c>
      <c r="D3201" s="165">
        <v>46114</v>
      </c>
      <c r="E3201" s="165">
        <v>46145</v>
      </c>
      <c r="F3201" s="166">
        <v>4</v>
      </c>
      <c r="G3201" s="178">
        <v>3.11</v>
      </c>
      <c r="H3201" s="181">
        <v>0.75</v>
      </c>
      <c r="I3201" s="180">
        <v>2.63E-2</v>
      </c>
      <c r="J3201" s="21">
        <f t="shared" si="1505"/>
        <v>0.89000000000000012</v>
      </c>
      <c r="K3201" s="21" t="str">
        <f t="shared" si="1506"/>
        <v>Y</v>
      </c>
      <c r="L3201" s="37" t="str">
        <f t="shared" si="1507"/>
        <v>NA</v>
      </c>
      <c r="M3201" s="8" t="str">
        <f t="shared" si="1508"/>
        <v>Y</v>
      </c>
      <c r="N3201" s="42">
        <f t="shared" si="1509"/>
        <v>2</v>
      </c>
      <c r="O3201" s="43">
        <f t="shared" si="1510"/>
        <v>200000</v>
      </c>
      <c r="P3201" s="43" t="str">
        <f t="shared" si="1511"/>
        <v>NA</v>
      </c>
      <c r="Q3201" s="24">
        <f t="shared" si="1512"/>
        <v>19375.5177</v>
      </c>
      <c r="R3201" s="43">
        <f t="shared" si="1513"/>
        <v>0</v>
      </c>
      <c r="S3201" s="24">
        <f t="shared" si="1514"/>
        <v>1000000</v>
      </c>
      <c r="T3201" s="25" t="str">
        <f t="shared" si="1515"/>
        <v>N</v>
      </c>
      <c r="U3201" s="44">
        <f t="shared" si="1516"/>
        <v>1</v>
      </c>
      <c r="V3201" s="45">
        <f t="shared" si="1517"/>
        <v>20000</v>
      </c>
      <c r="W3201" s="45">
        <f t="shared" si="1518"/>
        <v>65000</v>
      </c>
      <c r="X3201" s="28">
        <f t="shared" si="1519"/>
        <v>0</v>
      </c>
      <c r="Y3201" s="28">
        <f t="shared" si="1520"/>
        <v>19885.093815510001</v>
      </c>
      <c r="Z3201" s="45">
        <f t="shared" si="1521"/>
        <v>0</v>
      </c>
      <c r="AA3201" s="29" t="str">
        <f t="shared" si="1522"/>
        <v>N</v>
      </c>
      <c r="AB3201" s="46">
        <f t="shared" si="1523"/>
        <v>0</v>
      </c>
      <c r="AC3201" s="31">
        <f t="shared" si="1524"/>
        <v>0</v>
      </c>
      <c r="AD3201" s="31">
        <f t="shared" si="1525"/>
        <v>0</v>
      </c>
      <c r="AE3201" s="31">
        <f t="shared" si="1526"/>
        <v>0</v>
      </c>
      <c r="AF3201" s="47">
        <f t="shared" si="1527"/>
        <v>0</v>
      </c>
      <c r="AG3201" s="31">
        <f t="shared" si="1528"/>
        <v>0</v>
      </c>
      <c r="AH3201" s="48">
        <f t="shared" ref="AH3201:AH3264" si="1529">MAX(0,(AB3201-1))</f>
        <v>0</v>
      </c>
      <c r="AI3201" s="33">
        <f t="shared" ref="AI3201:AI3264" si="1530">IF(
  AH3201=0,
  0,
     20000
  )</f>
        <v>0</v>
      </c>
      <c r="AJ3201" s="33">
        <f t="shared" ref="AJ3201:AJ3264" si="1531">IF(
  AH3201=0,
  0,
    MAX(0, 65000)
  )</f>
        <v>0</v>
      </c>
      <c r="AK3201" s="33">
        <f t="shared" ref="AK3201:AK3264" si="1532">IF(
  AH3201=0,
  0,
  MAX(0, MIN(B3201*(1+I3201)*(1+I3201)*(1+I3201)*(1+I3201), AI3201, AG3201))
)</f>
        <v>0</v>
      </c>
      <c r="AL3201" s="33">
        <f t="shared" ref="AL3201:AL3264" si="1533">IF(
  AH3201=0,
  0,
  MAX(0, (B3201*(1+I3201)*(1+I3201)*(1+I3201)*(1+I3201)-AK3201)
)
)</f>
        <v>0</v>
      </c>
      <c r="AM3201" s="34">
        <f t="shared" si="1504"/>
        <v>19885.093815510001</v>
      </c>
    </row>
    <row r="3202" spans="1:39" ht="15" customHeight="1" x14ac:dyDescent="0.3">
      <c r="A3202" s="166" t="s">
        <v>5636</v>
      </c>
      <c r="B3202" s="99">
        <v>19014</v>
      </c>
      <c r="C3202" s="99">
        <v>102533</v>
      </c>
      <c r="D3202" s="165">
        <v>46185</v>
      </c>
      <c r="E3202" s="165">
        <v>46272</v>
      </c>
      <c r="F3202" s="166">
        <v>2</v>
      </c>
      <c r="G3202" s="178">
        <v>1.9</v>
      </c>
      <c r="H3202" s="181">
        <v>0.5</v>
      </c>
      <c r="I3202" s="180">
        <v>5.3199999999999997E-2</v>
      </c>
      <c r="J3202" s="21">
        <f t="shared" si="1505"/>
        <v>0.10000000000000009</v>
      </c>
      <c r="K3202" s="21" t="str">
        <f t="shared" si="1506"/>
        <v>Y</v>
      </c>
      <c r="L3202" s="37" t="str">
        <f t="shared" si="1507"/>
        <v>NA</v>
      </c>
      <c r="M3202" s="8" t="str">
        <f t="shared" si="1508"/>
        <v>Y</v>
      </c>
      <c r="N3202" s="42">
        <f t="shared" si="1509"/>
        <v>1</v>
      </c>
      <c r="O3202" s="43">
        <f t="shared" si="1510"/>
        <v>200000</v>
      </c>
      <c r="P3202" s="43" t="str">
        <f t="shared" si="1511"/>
        <v>NA</v>
      </c>
      <c r="Q3202" s="24">
        <f t="shared" si="1512"/>
        <v>20025.5448</v>
      </c>
      <c r="R3202" s="43">
        <f t="shared" si="1513"/>
        <v>0</v>
      </c>
      <c r="S3202" s="24">
        <f t="shared" si="1514"/>
        <v>1000000</v>
      </c>
      <c r="T3202" s="25" t="str">
        <f t="shared" si="1515"/>
        <v>N</v>
      </c>
      <c r="U3202" s="44">
        <f t="shared" si="1516"/>
        <v>0</v>
      </c>
      <c r="V3202" s="45">
        <f t="shared" si="1517"/>
        <v>0</v>
      </c>
      <c r="W3202" s="45">
        <f t="shared" si="1518"/>
        <v>0</v>
      </c>
      <c r="X3202" s="28">
        <f t="shared" si="1519"/>
        <v>0</v>
      </c>
      <c r="Y3202" s="28">
        <f t="shared" si="1520"/>
        <v>0</v>
      </c>
      <c r="Z3202" s="45">
        <f t="shared" si="1521"/>
        <v>0</v>
      </c>
      <c r="AA3202" s="29" t="str">
        <f t="shared" si="1522"/>
        <v>N</v>
      </c>
      <c r="AB3202" s="46">
        <f t="shared" si="1523"/>
        <v>0</v>
      </c>
      <c r="AC3202" s="31">
        <f t="shared" si="1524"/>
        <v>0</v>
      </c>
      <c r="AD3202" s="31">
        <f t="shared" si="1525"/>
        <v>0</v>
      </c>
      <c r="AE3202" s="31">
        <f t="shared" si="1526"/>
        <v>0</v>
      </c>
      <c r="AF3202" s="47">
        <f t="shared" si="1527"/>
        <v>0</v>
      </c>
      <c r="AG3202" s="31">
        <f t="shared" si="1528"/>
        <v>0</v>
      </c>
      <c r="AH3202" s="48">
        <f t="shared" si="1529"/>
        <v>0</v>
      </c>
      <c r="AI3202" s="33">
        <f t="shared" si="1530"/>
        <v>0</v>
      </c>
      <c r="AJ3202" s="33">
        <f t="shared" si="1531"/>
        <v>0</v>
      </c>
      <c r="AK3202" s="33">
        <f t="shared" si="1532"/>
        <v>0</v>
      </c>
      <c r="AL3202" s="33">
        <f t="shared" si="1533"/>
        <v>0</v>
      </c>
      <c r="AM3202" s="34">
        <f t="shared" si="1504"/>
        <v>0</v>
      </c>
    </row>
    <row r="3203" spans="1:39" ht="15" customHeight="1" x14ac:dyDescent="0.3">
      <c r="A3203" s="166" t="s">
        <v>5637</v>
      </c>
      <c r="B3203" s="99">
        <v>23105</v>
      </c>
      <c r="C3203" s="99">
        <v>52515</v>
      </c>
      <c r="D3203" s="165">
        <v>45324</v>
      </c>
      <c r="E3203" s="165">
        <v>45419</v>
      </c>
      <c r="F3203" s="166">
        <v>2</v>
      </c>
      <c r="G3203" s="178">
        <v>0.69</v>
      </c>
      <c r="H3203" s="181">
        <v>0.25</v>
      </c>
      <c r="I3203" s="180">
        <v>7.7899999999999997E-2</v>
      </c>
      <c r="J3203" s="21">
        <f t="shared" si="1505"/>
        <v>1.31</v>
      </c>
      <c r="K3203" s="21" t="str">
        <f t="shared" si="1506"/>
        <v>Y</v>
      </c>
      <c r="L3203" s="37" t="str">
        <f t="shared" si="1507"/>
        <v>NA</v>
      </c>
      <c r="M3203" s="8" t="str">
        <f t="shared" si="1508"/>
        <v>Y</v>
      </c>
      <c r="N3203" s="42">
        <f t="shared" si="1509"/>
        <v>6</v>
      </c>
      <c r="O3203" s="43">
        <f t="shared" si="1510"/>
        <v>200000</v>
      </c>
      <c r="P3203" s="43" t="str">
        <f t="shared" si="1511"/>
        <v>NA</v>
      </c>
      <c r="Q3203" s="24">
        <f t="shared" si="1512"/>
        <v>24904.879500000003</v>
      </c>
      <c r="R3203" s="43">
        <f t="shared" si="1513"/>
        <v>0</v>
      </c>
      <c r="S3203" s="24">
        <f t="shared" si="1514"/>
        <v>1000000</v>
      </c>
      <c r="T3203" s="25" t="str">
        <f t="shared" si="1515"/>
        <v>Y</v>
      </c>
      <c r="U3203" s="44">
        <f t="shared" si="1516"/>
        <v>5</v>
      </c>
      <c r="V3203" s="45">
        <f t="shared" si="1517"/>
        <v>200000</v>
      </c>
      <c r="W3203" s="45">
        <f t="shared" si="1518"/>
        <v>1000000</v>
      </c>
      <c r="X3203" s="28">
        <f t="shared" si="1519"/>
        <v>26844.969613050005</v>
      </c>
      <c r="Y3203" s="28">
        <f t="shared" si="1520"/>
        <v>0</v>
      </c>
      <c r="Z3203" s="45" t="str">
        <f t="shared" si="1521"/>
        <v>NA</v>
      </c>
      <c r="AA3203" s="29" t="str">
        <f t="shared" si="1522"/>
        <v>N</v>
      </c>
      <c r="AB3203" s="46">
        <f t="shared" si="1523"/>
        <v>4</v>
      </c>
      <c r="AC3203" s="31">
        <f t="shared" si="1524"/>
        <v>20000</v>
      </c>
      <c r="AD3203" s="31">
        <f t="shared" si="1525"/>
        <v>65000</v>
      </c>
      <c r="AE3203" s="31">
        <f t="shared" si="1526"/>
        <v>20000</v>
      </c>
      <c r="AF3203" s="47">
        <f t="shared" si="1527"/>
        <v>8936.1927459066028</v>
      </c>
      <c r="AG3203" s="31">
        <f t="shared" si="1528"/>
        <v>0</v>
      </c>
      <c r="AH3203" s="48">
        <f t="shared" si="1529"/>
        <v>3</v>
      </c>
      <c r="AI3203" s="33">
        <f t="shared" si="1530"/>
        <v>20000</v>
      </c>
      <c r="AJ3203" s="33">
        <f t="shared" si="1531"/>
        <v>65000</v>
      </c>
      <c r="AK3203" s="33">
        <f t="shared" si="1532"/>
        <v>0</v>
      </c>
      <c r="AL3203" s="33">
        <f t="shared" si="1533"/>
        <v>31190.322160812728</v>
      </c>
      <c r="AM3203" s="34">
        <f t="shared" ref="AM3203:AM3266" si="1534">R3203+Y3203+AF3203+AL3203</f>
        <v>40126.514906719327</v>
      </c>
    </row>
    <row r="3204" spans="1:39" ht="15" customHeight="1" x14ac:dyDescent="0.3">
      <c r="A3204" s="166" t="s">
        <v>5638</v>
      </c>
      <c r="B3204" s="99">
        <v>8368</v>
      </c>
      <c r="C3204" s="99">
        <v>64725</v>
      </c>
      <c r="D3204" s="165">
        <v>44607</v>
      </c>
      <c r="E3204" s="165">
        <v>44923</v>
      </c>
      <c r="F3204" s="166">
        <v>4</v>
      </c>
      <c r="G3204" s="178">
        <v>3.9</v>
      </c>
      <c r="H3204" s="181">
        <v>0.5</v>
      </c>
      <c r="I3204" s="180">
        <v>7.9799999999999996E-2</v>
      </c>
      <c r="J3204" s="21">
        <f t="shared" si="1505"/>
        <v>0.10000000000000009</v>
      </c>
      <c r="K3204" s="21" t="str">
        <f t="shared" si="1506"/>
        <v>Y</v>
      </c>
      <c r="L3204" s="37" t="str">
        <f t="shared" si="1507"/>
        <v>NA</v>
      </c>
      <c r="M3204" s="8" t="str">
        <f t="shared" si="1508"/>
        <v>Y</v>
      </c>
      <c r="N3204" s="42">
        <f t="shared" si="1509"/>
        <v>1</v>
      </c>
      <c r="O3204" s="43">
        <f t="shared" si="1510"/>
        <v>200000</v>
      </c>
      <c r="P3204" s="43" t="str">
        <f t="shared" si="1511"/>
        <v>NA</v>
      </c>
      <c r="Q3204" s="24">
        <f t="shared" si="1512"/>
        <v>9035.7664000000004</v>
      </c>
      <c r="R3204" s="43">
        <f t="shared" si="1513"/>
        <v>0</v>
      </c>
      <c r="S3204" s="24">
        <f t="shared" si="1514"/>
        <v>1000000</v>
      </c>
      <c r="T3204" s="25" t="str">
        <f t="shared" si="1515"/>
        <v>N</v>
      </c>
      <c r="U3204" s="44">
        <f t="shared" si="1516"/>
        <v>0</v>
      </c>
      <c r="V3204" s="45">
        <f t="shared" si="1517"/>
        <v>0</v>
      </c>
      <c r="W3204" s="45">
        <f t="shared" si="1518"/>
        <v>0</v>
      </c>
      <c r="X3204" s="28">
        <f t="shared" si="1519"/>
        <v>0</v>
      </c>
      <c r="Y3204" s="28">
        <f t="shared" si="1520"/>
        <v>0</v>
      </c>
      <c r="Z3204" s="45">
        <f t="shared" si="1521"/>
        <v>0</v>
      </c>
      <c r="AA3204" s="29" t="str">
        <f t="shared" si="1522"/>
        <v>N</v>
      </c>
      <c r="AB3204" s="46">
        <f t="shared" si="1523"/>
        <v>0</v>
      </c>
      <c r="AC3204" s="31">
        <f t="shared" si="1524"/>
        <v>0</v>
      </c>
      <c r="AD3204" s="31">
        <f t="shared" si="1525"/>
        <v>0</v>
      </c>
      <c r="AE3204" s="31">
        <f t="shared" si="1526"/>
        <v>0</v>
      </c>
      <c r="AF3204" s="47">
        <f t="shared" si="1527"/>
        <v>0</v>
      </c>
      <c r="AG3204" s="31">
        <f t="shared" si="1528"/>
        <v>0</v>
      </c>
      <c r="AH3204" s="48">
        <f t="shared" si="1529"/>
        <v>0</v>
      </c>
      <c r="AI3204" s="33">
        <f t="shared" si="1530"/>
        <v>0</v>
      </c>
      <c r="AJ3204" s="33">
        <f t="shared" si="1531"/>
        <v>0</v>
      </c>
      <c r="AK3204" s="33">
        <f t="shared" si="1532"/>
        <v>0</v>
      </c>
      <c r="AL3204" s="33">
        <f t="shared" si="1533"/>
        <v>0</v>
      </c>
      <c r="AM3204" s="34">
        <f t="shared" si="1534"/>
        <v>0</v>
      </c>
    </row>
    <row r="3205" spans="1:39" ht="15" customHeight="1" x14ac:dyDescent="0.3">
      <c r="A3205" s="166" t="s">
        <v>5639</v>
      </c>
      <c r="B3205" s="99">
        <v>10801</v>
      </c>
      <c r="C3205" s="99">
        <v>74841</v>
      </c>
      <c r="D3205" s="165">
        <v>46154</v>
      </c>
      <c r="E3205" s="165">
        <v>46275</v>
      </c>
      <c r="F3205" s="166">
        <v>4</v>
      </c>
      <c r="G3205" s="178">
        <v>3.15</v>
      </c>
      <c r="H3205" s="181">
        <v>1</v>
      </c>
      <c r="I3205" s="180">
        <v>7.1199999999999999E-2</v>
      </c>
      <c r="J3205" s="21">
        <f t="shared" si="1505"/>
        <v>0.85000000000000009</v>
      </c>
      <c r="K3205" s="21" t="str">
        <f t="shared" si="1506"/>
        <v>Y</v>
      </c>
      <c r="L3205" s="37" t="str">
        <f t="shared" si="1507"/>
        <v>NA</v>
      </c>
      <c r="M3205" s="8" t="str">
        <f t="shared" si="1508"/>
        <v>Y</v>
      </c>
      <c r="N3205" s="42">
        <f t="shared" si="1509"/>
        <v>1</v>
      </c>
      <c r="O3205" s="43">
        <f t="shared" si="1510"/>
        <v>200000</v>
      </c>
      <c r="P3205" s="43" t="str">
        <f t="shared" si="1511"/>
        <v>NA</v>
      </c>
      <c r="Q3205" s="24">
        <f t="shared" si="1512"/>
        <v>11570.031199999999</v>
      </c>
      <c r="R3205" s="43">
        <f t="shared" si="1513"/>
        <v>0</v>
      </c>
      <c r="S3205" s="24">
        <f t="shared" si="1514"/>
        <v>1000000</v>
      </c>
      <c r="T3205" s="25" t="str">
        <f t="shared" si="1515"/>
        <v>N</v>
      </c>
      <c r="U3205" s="44">
        <f t="shared" si="1516"/>
        <v>0</v>
      </c>
      <c r="V3205" s="45">
        <f t="shared" si="1517"/>
        <v>0</v>
      </c>
      <c r="W3205" s="45">
        <f t="shared" si="1518"/>
        <v>0</v>
      </c>
      <c r="X3205" s="28">
        <f t="shared" si="1519"/>
        <v>0</v>
      </c>
      <c r="Y3205" s="28">
        <f t="shared" si="1520"/>
        <v>0</v>
      </c>
      <c r="Z3205" s="45">
        <f t="shared" si="1521"/>
        <v>0</v>
      </c>
      <c r="AA3205" s="29" t="str">
        <f t="shared" si="1522"/>
        <v>N</v>
      </c>
      <c r="AB3205" s="46">
        <f t="shared" si="1523"/>
        <v>0</v>
      </c>
      <c r="AC3205" s="31">
        <f t="shared" si="1524"/>
        <v>0</v>
      </c>
      <c r="AD3205" s="31">
        <f t="shared" si="1525"/>
        <v>0</v>
      </c>
      <c r="AE3205" s="31">
        <f t="shared" si="1526"/>
        <v>0</v>
      </c>
      <c r="AF3205" s="47">
        <f t="shared" si="1527"/>
        <v>0</v>
      </c>
      <c r="AG3205" s="31">
        <f t="shared" si="1528"/>
        <v>0</v>
      </c>
      <c r="AH3205" s="48">
        <f t="shared" si="1529"/>
        <v>0</v>
      </c>
      <c r="AI3205" s="33">
        <f t="shared" si="1530"/>
        <v>0</v>
      </c>
      <c r="AJ3205" s="33">
        <f t="shared" si="1531"/>
        <v>0</v>
      </c>
      <c r="AK3205" s="33">
        <f t="shared" si="1532"/>
        <v>0</v>
      </c>
      <c r="AL3205" s="33">
        <f t="shared" si="1533"/>
        <v>0</v>
      </c>
      <c r="AM3205" s="34">
        <f t="shared" si="1534"/>
        <v>0</v>
      </c>
    </row>
    <row r="3206" spans="1:39" ht="15" customHeight="1" x14ac:dyDescent="0.3">
      <c r="A3206" s="166" t="s">
        <v>5640</v>
      </c>
      <c r="B3206" s="99">
        <v>10216</v>
      </c>
      <c r="C3206" s="99">
        <v>34384</v>
      </c>
      <c r="D3206" s="165">
        <v>45421</v>
      </c>
      <c r="E3206" s="165">
        <v>45470</v>
      </c>
      <c r="F3206" s="166">
        <v>4</v>
      </c>
      <c r="G3206" s="178">
        <v>0.97</v>
      </c>
      <c r="H3206" s="181">
        <v>1</v>
      </c>
      <c r="I3206" s="180">
        <v>3.95E-2</v>
      </c>
      <c r="J3206" s="21">
        <f t="shared" si="1505"/>
        <v>3.0300000000000002</v>
      </c>
      <c r="K3206" s="21" t="str">
        <f t="shared" si="1506"/>
        <v>Y</v>
      </c>
      <c r="L3206" s="37" t="str">
        <f t="shared" si="1507"/>
        <v>NA</v>
      </c>
      <c r="M3206" s="8" t="str">
        <f t="shared" si="1508"/>
        <v>Y</v>
      </c>
      <c r="N3206" s="42">
        <f t="shared" si="1509"/>
        <v>4</v>
      </c>
      <c r="O3206" s="43">
        <f t="shared" si="1510"/>
        <v>200000</v>
      </c>
      <c r="P3206" s="43" t="str">
        <f t="shared" si="1511"/>
        <v>NA</v>
      </c>
      <c r="Q3206" s="24">
        <f t="shared" si="1512"/>
        <v>10619.532000000001</v>
      </c>
      <c r="R3206" s="43">
        <f t="shared" si="1513"/>
        <v>0</v>
      </c>
      <c r="S3206" s="24">
        <f t="shared" si="1514"/>
        <v>1000000</v>
      </c>
      <c r="T3206" s="25" t="str">
        <f t="shared" si="1515"/>
        <v>Y</v>
      </c>
      <c r="U3206" s="44">
        <f t="shared" si="1516"/>
        <v>3</v>
      </c>
      <c r="V3206" s="45">
        <f t="shared" si="1517"/>
        <v>200000</v>
      </c>
      <c r="W3206" s="45">
        <f t="shared" si="1518"/>
        <v>1000000</v>
      </c>
      <c r="X3206" s="28">
        <f t="shared" si="1519"/>
        <v>11039.003514000002</v>
      </c>
      <c r="Y3206" s="28">
        <f t="shared" si="1520"/>
        <v>0</v>
      </c>
      <c r="Z3206" s="45" t="str">
        <f t="shared" si="1521"/>
        <v>NA</v>
      </c>
      <c r="AA3206" s="29" t="str">
        <f t="shared" si="1522"/>
        <v>Y</v>
      </c>
      <c r="AB3206" s="46">
        <f t="shared" si="1523"/>
        <v>2</v>
      </c>
      <c r="AC3206" s="31">
        <f t="shared" si="1524"/>
        <v>200000</v>
      </c>
      <c r="AD3206" s="31">
        <f t="shared" si="1525"/>
        <v>1000000</v>
      </c>
      <c r="AE3206" s="31">
        <f t="shared" si="1526"/>
        <v>11475.044152803002</v>
      </c>
      <c r="AF3206" s="47">
        <f t="shared" si="1527"/>
        <v>0</v>
      </c>
      <c r="AG3206" s="31" t="str">
        <f t="shared" si="1528"/>
        <v>NA</v>
      </c>
      <c r="AH3206" s="48">
        <f t="shared" si="1529"/>
        <v>1</v>
      </c>
      <c r="AI3206" s="33">
        <f t="shared" si="1530"/>
        <v>20000</v>
      </c>
      <c r="AJ3206" s="33">
        <f t="shared" si="1531"/>
        <v>65000</v>
      </c>
      <c r="AK3206" s="33">
        <f t="shared" si="1532"/>
        <v>11928.308396838722</v>
      </c>
      <c r="AL3206" s="33">
        <f t="shared" si="1533"/>
        <v>0</v>
      </c>
      <c r="AM3206" s="34">
        <f t="shared" si="1534"/>
        <v>0</v>
      </c>
    </row>
    <row r="3207" spans="1:39" ht="15" customHeight="1" x14ac:dyDescent="0.3">
      <c r="A3207" s="166" t="s">
        <v>5641</v>
      </c>
      <c r="B3207" s="99">
        <v>5775</v>
      </c>
      <c r="C3207" s="99">
        <v>41088</v>
      </c>
      <c r="D3207" s="165">
        <v>45388</v>
      </c>
      <c r="E3207" s="165">
        <v>45586</v>
      </c>
      <c r="F3207" s="166">
        <v>4</v>
      </c>
      <c r="G3207" s="178">
        <v>3.47</v>
      </c>
      <c r="H3207" s="181">
        <v>0.75</v>
      </c>
      <c r="I3207" s="180">
        <v>3.9600000000000003E-2</v>
      </c>
      <c r="J3207" s="21">
        <f t="shared" si="1505"/>
        <v>0.5299999999999998</v>
      </c>
      <c r="K3207" s="21" t="str">
        <f t="shared" si="1506"/>
        <v>Y</v>
      </c>
      <c r="L3207" s="37" t="str">
        <f t="shared" si="1507"/>
        <v>NA</v>
      </c>
      <c r="M3207" s="8" t="str">
        <f t="shared" si="1508"/>
        <v>Y</v>
      </c>
      <c r="N3207" s="42">
        <f t="shared" si="1509"/>
        <v>1</v>
      </c>
      <c r="O3207" s="43">
        <f t="shared" si="1510"/>
        <v>200000</v>
      </c>
      <c r="P3207" s="43" t="str">
        <f t="shared" si="1511"/>
        <v>NA</v>
      </c>
      <c r="Q3207" s="24">
        <f t="shared" si="1512"/>
        <v>6003.6900000000005</v>
      </c>
      <c r="R3207" s="43">
        <f t="shared" si="1513"/>
        <v>0</v>
      </c>
      <c r="S3207" s="24">
        <f t="shared" si="1514"/>
        <v>1000000</v>
      </c>
      <c r="T3207" s="25" t="str">
        <f t="shared" si="1515"/>
        <v>N</v>
      </c>
      <c r="U3207" s="44">
        <f t="shared" si="1516"/>
        <v>0</v>
      </c>
      <c r="V3207" s="45">
        <f t="shared" si="1517"/>
        <v>0</v>
      </c>
      <c r="W3207" s="45">
        <f t="shared" si="1518"/>
        <v>0</v>
      </c>
      <c r="X3207" s="28">
        <f t="shared" si="1519"/>
        <v>0</v>
      </c>
      <c r="Y3207" s="28">
        <f t="shared" si="1520"/>
        <v>0</v>
      </c>
      <c r="Z3207" s="45">
        <f t="shared" si="1521"/>
        <v>0</v>
      </c>
      <c r="AA3207" s="29" t="str">
        <f t="shared" si="1522"/>
        <v>N</v>
      </c>
      <c r="AB3207" s="46">
        <f t="shared" si="1523"/>
        <v>0</v>
      </c>
      <c r="AC3207" s="31">
        <f t="shared" si="1524"/>
        <v>0</v>
      </c>
      <c r="AD3207" s="31">
        <f t="shared" si="1525"/>
        <v>0</v>
      </c>
      <c r="AE3207" s="31">
        <f t="shared" si="1526"/>
        <v>0</v>
      </c>
      <c r="AF3207" s="47">
        <f t="shared" si="1527"/>
        <v>0</v>
      </c>
      <c r="AG3207" s="31">
        <f t="shared" si="1528"/>
        <v>0</v>
      </c>
      <c r="AH3207" s="48">
        <f t="shared" si="1529"/>
        <v>0</v>
      </c>
      <c r="AI3207" s="33">
        <f t="shared" si="1530"/>
        <v>0</v>
      </c>
      <c r="AJ3207" s="33">
        <f t="shared" si="1531"/>
        <v>0</v>
      </c>
      <c r="AK3207" s="33">
        <f t="shared" si="1532"/>
        <v>0</v>
      </c>
      <c r="AL3207" s="33">
        <f t="shared" si="1533"/>
        <v>0</v>
      </c>
      <c r="AM3207" s="34">
        <f t="shared" si="1534"/>
        <v>0</v>
      </c>
    </row>
    <row r="3208" spans="1:39" ht="15" customHeight="1" x14ac:dyDescent="0.3">
      <c r="A3208" s="166" t="s">
        <v>5642</v>
      </c>
      <c r="B3208" s="99">
        <v>22570</v>
      </c>
      <c r="C3208" s="99">
        <v>75974</v>
      </c>
      <c r="D3208" s="165">
        <v>46148</v>
      </c>
      <c r="E3208" s="165">
        <v>46237</v>
      </c>
      <c r="F3208" s="166">
        <v>4</v>
      </c>
      <c r="G3208" s="178">
        <v>0.8</v>
      </c>
      <c r="H3208" s="181">
        <v>0.75</v>
      </c>
      <c r="I3208" s="180">
        <v>1.77E-2</v>
      </c>
      <c r="J3208" s="21">
        <f t="shared" si="1505"/>
        <v>3.2</v>
      </c>
      <c r="K3208" s="21" t="str">
        <f t="shared" si="1506"/>
        <v>Y</v>
      </c>
      <c r="L3208" s="37" t="str">
        <f t="shared" si="1507"/>
        <v>NA</v>
      </c>
      <c r="M3208" s="8" t="str">
        <f t="shared" si="1508"/>
        <v>Y</v>
      </c>
      <c r="N3208" s="42">
        <f t="shared" si="1509"/>
        <v>5</v>
      </c>
      <c r="O3208" s="43">
        <f t="shared" si="1510"/>
        <v>200000</v>
      </c>
      <c r="P3208" s="43" t="str">
        <f t="shared" si="1511"/>
        <v>NA</v>
      </c>
      <c r="Q3208" s="24">
        <f t="shared" si="1512"/>
        <v>22969.489000000001</v>
      </c>
      <c r="R3208" s="43">
        <f t="shared" si="1513"/>
        <v>0</v>
      </c>
      <c r="S3208" s="24">
        <f t="shared" si="1514"/>
        <v>1000000</v>
      </c>
      <c r="T3208" s="25" t="str">
        <f t="shared" si="1515"/>
        <v>Y</v>
      </c>
      <c r="U3208" s="44">
        <f t="shared" si="1516"/>
        <v>4</v>
      </c>
      <c r="V3208" s="45">
        <f t="shared" si="1517"/>
        <v>200000</v>
      </c>
      <c r="W3208" s="45">
        <f t="shared" si="1518"/>
        <v>1000000</v>
      </c>
      <c r="X3208" s="28">
        <f t="shared" si="1519"/>
        <v>23376.048955300004</v>
      </c>
      <c r="Y3208" s="28">
        <f t="shared" si="1520"/>
        <v>0</v>
      </c>
      <c r="Z3208" s="45" t="str">
        <f t="shared" si="1521"/>
        <v>NA</v>
      </c>
      <c r="AA3208" s="29" t="str">
        <f t="shared" si="1522"/>
        <v>Y</v>
      </c>
      <c r="AB3208" s="46">
        <f t="shared" si="1523"/>
        <v>3</v>
      </c>
      <c r="AC3208" s="31">
        <f t="shared" si="1524"/>
        <v>200000</v>
      </c>
      <c r="AD3208" s="31">
        <f t="shared" si="1525"/>
        <v>1000000</v>
      </c>
      <c r="AE3208" s="31">
        <f t="shared" si="1526"/>
        <v>23789.805021808814</v>
      </c>
      <c r="AF3208" s="47">
        <f t="shared" si="1527"/>
        <v>0</v>
      </c>
      <c r="AG3208" s="31" t="str">
        <f t="shared" si="1528"/>
        <v>NA</v>
      </c>
      <c r="AH3208" s="48">
        <f t="shared" si="1529"/>
        <v>2</v>
      </c>
      <c r="AI3208" s="33">
        <f t="shared" si="1530"/>
        <v>20000</v>
      </c>
      <c r="AJ3208" s="33">
        <f t="shared" si="1531"/>
        <v>65000</v>
      </c>
      <c r="AK3208" s="33">
        <f t="shared" si="1532"/>
        <v>20000</v>
      </c>
      <c r="AL3208" s="33">
        <f t="shared" si="1533"/>
        <v>4210.8845706948305</v>
      </c>
      <c r="AM3208" s="34">
        <f t="shared" si="1534"/>
        <v>4210.8845706948305</v>
      </c>
    </row>
    <row r="3209" spans="1:39" ht="15" customHeight="1" x14ac:dyDescent="0.3">
      <c r="A3209" s="166" t="s">
        <v>5643</v>
      </c>
      <c r="B3209" s="99">
        <v>16327</v>
      </c>
      <c r="C3209" s="99">
        <v>67441</v>
      </c>
      <c r="D3209" s="165">
        <v>45311</v>
      </c>
      <c r="E3209" s="165">
        <v>45651</v>
      </c>
      <c r="F3209" s="166">
        <v>2</v>
      </c>
      <c r="G3209" s="178">
        <v>0.83</v>
      </c>
      <c r="H3209" s="181">
        <v>0.5</v>
      </c>
      <c r="I3209" s="180">
        <v>3.2800000000000003E-2</v>
      </c>
      <c r="J3209" s="21">
        <f t="shared" si="1505"/>
        <v>1.17</v>
      </c>
      <c r="K3209" s="21" t="str">
        <f t="shared" si="1506"/>
        <v>Y</v>
      </c>
      <c r="L3209" s="37" t="str">
        <f t="shared" si="1507"/>
        <v>NA</v>
      </c>
      <c r="M3209" s="8" t="str">
        <f t="shared" si="1508"/>
        <v>Y</v>
      </c>
      <c r="N3209" s="42">
        <f t="shared" si="1509"/>
        <v>3</v>
      </c>
      <c r="O3209" s="43">
        <f t="shared" si="1510"/>
        <v>200000</v>
      </c>
      <c r="P3209" s="43" t="str">
        <f t="shared" si="1511"/>
        <v>NA</v>
      </c>
      <c r="Q3209" s="24">
        <f t="shared" si="1512"/>
        <v>16862.525599999997</v>
      </c>
      <c r="R3209" s="43">
        <f t="shared" si="1513"/>
        <v>0</v>
      </c>
      <c r="S3209" s="24">
        <f t="shared" si="1514"/>
        <v>1000000</v>
      </c>
      <c r="T3209" s="25" t="str">
        <f t="shared" si="1515"/>
        <v>Y</v>
      </c>
      <c r="U3209" s="44">
        <f t="shared" si="1516"/>
        <v>2</v>
      </c>
      <c r="V3209" s="45">
        <f t="shared" si="1517"/>
        <v>200000</v>
      </c>
      <c r="W3209" s="45">
        <f t="shared" si="1518"/>
        <v>1000000</v>
      </c>
      <c r="X3209" s="28">
        <f t="shared" si="1519"/>
        <v>17415.616439679998</v>
      </c>
      <c r="Y3209" s="28">
        <f t="shared" si="1520"/>
        <v>0</v>
      </c>
      <c r="Z3209" s="45" t="str">
        <f t="shared" si="1521"/>
        <v>NA</v>
      </c>
      <c r="AA3209" s="29" t="str">
        <f t="shared" si="1522"/>
        <v>N</v>
      </c>
      <c r="AB3209" s="46">
        <f t="shared" si="1523"/>
        <v>1</v>
      </c>
      <c r="AC3209" s="31">
        <f t="shared" si="1524"/>
        <v>20000</v>
      </c>
      <c r="AD3209" s="31">
        <f t="shared" si="1525"/>
        <v>65000</v>
      </c>
      <c r="AE3209" s="31">
        <f t="shared" si="1526"/>
        <v>17986.848658901501</v>
      </c>
      <c r="AF3209" s="47">
        <f t="shared" si="1527"/>
        <v>0</v>
      </c>
      <c r="AG3209" s="31">
        <f t="shared" si="1528"/>
        <v>0</v>
      </c>
      <c r="AH3209" s="48">
        <f t="shared" si="1529"/>
        <v>0</v>
      </c>
      <c r="AI3209" s="33">
        <f t="shared" si="1530"/>
        <v>0</v>
      </c>
      <c r="AJ3209" s="33">
        <f t="shared" si="1531"/>
        <v>0</v>
      </c>
      <c r="AK3209" s="33">
        <f t="shared" si="1532"/>
        <v>0</v>
      </c>
      <c r="AL3209" s="33">
        <f t="shared" si="1533"/>
        <v>0</v>
      </c>
      <c r="AM3209" s="34">
        <f t="shared" si="1534"/>
        <v>0</v>
      </c>
    </row>
    <row r="3210" spans="1:39" ht="15" customHeight="1" x14ac:dyDescent="0.3">
      <c r="A3210" s="166" t="s">
        <v>5644</v>
      </c>
      <c r="B3210" s="99">
        <v>22036</v>
      </c>
      <c r="C3210" s="99">
        <v>102611</v>
      </c>
      <c r="D3210" s="165">
        <v>44798</v>
      </c>
      <c r="E3210" s="165">
        <v>44928</v>
      </c>
      <c r="F3210" s="166">
        <v>4</v>
      </c>
      <c r="G3210" s="178">
        <v>1.78</v>
      </c>
      <c r="H3210" s="181">
        <v>0.75</v>
      </c>
      <c r="I3210" s="180">
        <v>5.8599999999999999E-2</v>
      </c>
      <c r="J3210" s="21">
        <f t="shared" si="1505"/>
        <v>2.2199999999999998</v>
      </c>
      <c r="K3210" s="21" t="str">
        <f t="shared" si="1506"/>
        <v>Y</v>
      </c>
      <c r="L3210" s="37" t="str">
        <f t="shared" si="1507"/>
        <v>NA</v>
      </c>
      <c r="M3210" s="8" t="str">
        <f t="shared" si="1508"/>
        <v>Y</v>
      </c>
      <c r="N3210" s="42">
        <f t="shared" si="1509"/>
        <v>3</v>
      </c>
      <c r="O3210" s="43">
        <f t="shared" si="1510"/>
        <v>200000</v>
      </c>
      <c r="P3210" s="43" t="str">
        <f t="shared" si="1511"/>
        <v>NA</v>
      </c>
      <c r="Q3210" s="24">
        <f t="shared" si="1512"/>
        <v>23327.309600000001</v>
      </c>
      <c r="R3210" s="43">
        <f t="shared" si="1513"/>
        <v>0</v>
      </c>
      <c r="S3210" s="24">
        <f t="shared" si="1514"/>
        <v>1000000</v>
      </c>
      <c r="T3210" s="25" t="str">
        <f t="shared" si="1515"/>
        <v>Y</v>
      </c>
      <c r="U3210" s="44">
        <f t="shared" si="1516"/>
        <v>2</v>
      </c>
      <c r="V3210" s="45">
        <f t="shared" si="1517"/>
        <v>200000</v>
      </c>
      <c r="W3210" s="45">
        <f t="shared" si="1518"/>
        <v>1000000</v>
      </c>
      <c r="X3210" s="28">
        <f t="shared" si="1519"/>
        <v>24694.289942560001</v>
      </c>
      <c r="Y3210" s="28">
        <f t="shared" si="1520"/>
        <v>0</v>
      </c>
      <c r="Z3210" s="45" t="str">
        <f t="shared" si="1521"/>
        <v>NA</v>
      </c>
      <c r="AA3210" s="29" t="str">
        <f t="shared" si="1522"/>
        <v>Y</v>
      </c>
      <c r="AB3210" s="46">
        <f t="shared" si="1523"/>
        <v>1</v>
      </c>
      <c r="AC3210" s="31">
        <f t="shared" si="1524"/>
        <v>200000</v>
      </c>
      <c r="AD3210" s="31">
        <f t="shared" si="1525"/>
        <v>1000000</v>
      </c>
      <c r="AE3210" s="31">
        <f t="shared" si="1526"/>
        <v>26141.375333194017</v>
      </c>
      <c r="AF3210" s="47">
        <f t="shared" si="1527"/>
        <v>0</v>
      </c>
      <c r="AG3210" s="31" t="str">
        <f t="shared" si="1528"/>
        <v>NA</v>
      </c>
      <c r="AH3210" s="48">
        <f t="shared" si="1529"/>
        <v>0</v>
      </c>
      <c r="AI3210" s="33">
        <f t="shared" si="1530"/>
        <v>0</v>
      </c>
      <c r="AJ3210" s="33">
        <f t="shared" si="1531"/>
        <v>0</v>
      </c>
      <c r="AK3210" s="33">
        <f t="shared" si="1532"/>
        <v>0</v>
      </c>
      <c r="AL3210" s="33">
        <f t="shared" si="1533"/>
        <v>0</v>
      </c>
      <c r="AM3210" s="34">
        <f t="shared" si="1534"/>
        <v>0</v>
      </c>
    </row>
    <row r="3211" spans="1:39" ht="15" customHeight="1" x14ac:dyDescent="0.3">
      <c r="A3211" s="166" t="s">
        <v>5645</v>
      </c>
      <c r="B3211" s="99">
        <v>21617</v>
      </c>
      <c r="C3211" s="99">
        <v>72155</v>
      </c>
      <c r="D3211" s="165">
        <v>44839</v>
      </c>
      <c r="E3211" s="165">
        <v>45078</v>
      </c>
      <c r="F3211" s="166">
        <v>4</v>
      </c>
      <c r="G3211" s="178">
        <v>1.67</v>
      </c>
      <c r="H3211" s="181">
        <v>0.75</v>
      </c>
      <c r="I3211" s="180">
        <v>5.3800000000000001E-2</v>
      </c>
      <c r="J3211" s="21">
        <f t="shared" si="1505"/>
        <v>2.33</v>
      </c>
      <c r="K3211" s="21" t="str">
        <f t="shared" si="1506"/>
        <v>Y</v>
      </c>
      <c r="L3211" s="37" t="str">
        <f t="shared" si="1507"/>
        <v>NA</v>
      </c>
      <c r="M3211" s="8" t="str">
        <f t="shared" si="1508"/>
        <v>Y</v>
      </c>
      <c r="N3211" s="42">
        <f t="shared" si="1509"/>
        <v>4</v>
      </c>
      <c r="O3211" s="43">
        <f t="shared" si="1510"/>
        <v>200000</v>
      </c>
      <c r="P3211" s="43" t="str">
        <f t="shared" si="1511"/>
        <v>NA</v>
      </c>
      <c r="Q3211" s="24">
        <f t="shared" si="1512"/>
        <v>22779.994600000002</v>
      </c>
      <c r="R3211" s="43">
        <f t="shared" si="1513"/>
        <v>0</v>
      </c>
      <c r="S3211" s="24">
        <f t="shared" si="1514"/>
        <v>1000000</v>
      </c>
      <c r="T3211" s="25" t="str">
        <f t="shared" si="1515"/>
        <v>Y</v>
      </c>
      <c r="U3211" s="44">
        <f t="shared" si="1516"/>
        <v>3</v>
      </c>
      <c r="V3211" s="45">
        <f t="shared" si="1517"/>
        <v>200000</v>
      </c>
      <c r="W3211" s="45">
        <f t="shared" si="1518"/>
        <v>1000000</v>
      </c>
      <c r="X3211" s="28">
        <f t="shared" si="1519"/>
        <v>24005.558309480002</v>
      </c>
      <c r="Y3211" s="28">
        <f t="shared" si="1520"/>
        <v>0</v>
      </c>
      <c r="Z3211" s="45" t="str">
        <f t="shared" si="1521"/>
        <v>NA</v>
      </c>
      <c r="AA3211" s="29" t="str">
        <f t="shared" si="1522"/>
        <v>Y</v>
      </c>
      <c r="AB3211" s="46">
        <f t="shared" si="1523"/>
        <v>2</v>
      </c>
      <c r="AC3211" s="31">
        <f t="shared" si="1524"/>
        <v>200000</v>
      </c>
      <c r="AD3211" s="31">
        <f t="shared" si="1525"/>
        <v>1000000</v>
      </c>
      <c r="AE3211" s="31">
        <f t="shared" si="1526"/>
        <v>25297.057346530029</v>
      </c>
      <c r="AF3211" s="47">
        <f t="shared" si="1527"/>
        <v>0</v>
      </c>
      <c r="AG3211" s="31" t="str">
        <f t="shared" si="1528"/>
        <v>NA</v>
      </c>
      <c r="AH3211" s="48">
        <f t="shared" si="1529"/>
        <v>1</v>
      </c>
      <c r="AI3211" s="33">
        <f t="shared" si="1530"/>
        <v>20000</v>
      </c>
      <c r="AJ3211" s="33">
        <f t="shared" si="1531"/>
        <v>65000</v>
      </c>
      <c r="AK3211" s="33">
        <f t="shared" si="1532"/>
        <v>20000</v>
      </c>
      <c r="AL3211" s="33">
        <f t="shared" si="1533"/>
        <v>6658.0390317733472</v>
      </c>
      <c r="AM3211" s="34">
        <f t="shared" si="1534"/>
        <v>6658.0390317733472</v>
      </c>
    </row>
    <row r="3212" spans="1:39" ht="15" customHeight="1" x14ac:dyDescent="0.3">
      <c r="A3212" s="166" t="s">
        <v>5646</v>
      </c>
      <c r="B3212" s="99">
        <v>17423</v>
      </c>
      <c r="C3212" s="99">
        <v>50233</v>
      </c>
      <c r="D3212" s="165">
        <v>44944</v>
      </c>
      <c r="E3212" s="165">
        <v>45265</v>
      </c>
      <c r="F3212" s="166">
        <v>4</v>
      </c>
      <c r="G3212" s="178">
        <v>1.68</v>
      </c>
      <c r="H3212" s="181">
        <v>0.25</v>
      </c>
      <c r="I3212" s="180">
        <v>3.6299999999999999E-2</v>
      </c>
      <c r="J3212" s="21">
        <f t="shared" si="1505"/>
        <v>2.3200000000000003</v>
      </c>
      <c r="K3212" s="21" t="str">
        <f t="shared" si="1506"/>
        <v>Y</v>
      </c>
      <c r="L3212" s="37" t="str">
        <f t="shared" si="1507"/>
        <v>NA</v>
      </c>
      <c r="M3212" s="8" t="str">
        <f t="shared" si="1508"/>
        <v>Y</v>
      </c>
      <c r="N3212" s="42">
        <f t="shared" si="1509"/>
        <v>10</v>
      </c>
      <c r="O3212" s="43">
        <f t="shared" si="1510"/>
        <v>200000</v>
      </c>
      <c r="P3212" s="43" t="str">
        <f t="shared" si="1511"/>
        <v>NA</v>
      </c>
      <c r="Q3212" s="24">
        <f t="shared" si="1512"/>
        <v>18055.454900000001</v>
      </c>
      <c r="R3212" s="43">
        <f t="shared" si="1513"/>
        <v>0</v>
      </c>
      <c r="S3212" s="24">
        <f t="shared" si="1514"/>
        <v>1000000</v>
      </c>
      <c r="T3212" s="25" t="str">
        <f t="shared" si="1515"/>
        <v>Y</v>
      </c>
      <c r="U3212" s="44">
        <f t="shared" si="1516"/>
        <v>9</v>
      </c>
      <c r="V3212" s="45">
        <f t="shared" si="1517"/>
        <v>200000</v>
      </c>
      <c r="W3212" s="45">
        <f t="shared" si="1518"/>
        <v>1000000</v>
      </c>
      <c r="X3212" s="28">
        <f t="shared" si="1519"/>
        <v>18710.867912870002</v>
      </c>
      <c r="Y3212" s="28">
        <f t="shared" si="1520"/>
        <v>0</v>
      </c>
      <c r="Z3212" s="45" t="str">
        <f t="shared" si="1521"/>
        <v>NA</v>
      </c>
      <c r="AA3212" s="29" t="str">
        <f t="shared" si="1522"/>
        <v>Y</v>
      </c>
      <c r="AB3212" s="46">
        <f t="shared" si="1523"/>
        <v>8</v>
      </c>
      <c r="AC3212" s="31">
        <f t="shared" si="1524"/>
        <v>200000</v>
      </c>
      <c r="AD3212" s="31">
        <f t="shared" si="1525"/>
        <v>1000000</v>
      </c>
      <c r="AE3212" s="31">
        <f t="shared" si="1526"/>
        <v>19390.072418107182</v>
      </c>
      <c r="AF3212" s="47">
        <f t="shared" si="1527"/>
        <v>0</v>
      </c>
      <c r="AG3212" s="31" t="str">
        <f t="shared" si="1528"/>
        <v>NA</v>
      </c>
      <c r="AH3212" s="48">
        <f t="shared" si="1529"/>
        <v>7</v>
      </c>
      <c r="AI3212" s="33">
        <f t="shared" si="1530"/>
        <v>20000</v>
      </c>
      <c r="AJ3212" s="33">
        <f t="shared" si="1531"/>
        <v>65000</v>
      </c>
      <c r="AK3212" s="33">
        <f t="shared" si="1532"/>
        <v>20000</v>
      </c>
      <c r="AL3212" s="33">
        <f t="shared" si="1533"/>
        <v>93.932046884470765</v>
      </c>
      <c r="AM3212" s="34">
        <f t="shared" si="1534"/>
        <v>93.932046884470765</v>
      </c>
    </row>
    <row r="3213" spans="1:39" ht="15" customHeight="1" x14ac:dyDescent="0.3">
      <c r="A3213" s="166" t="s">
        <v>5647</v>
      </c>
      <c r="B3213" s="99">
        <v>24004</v>
      </c>
      <c r="C3213" s="99">
        <v>113520</v>
      </c>
      <c r="D3213" s="165">
        <v>44864</v>
      </c>
      <c r="E3213" s="165">
        <v>45058</v>
      </c>
      <c r="F3213" s="166">
        <v>4</v>
      </c>
      <c r="G3213" s="178">
        <v>1.82</v>
      </c>
      <c r="H3213" s="181">
        <v>0.5</v>
      </c>
      <c r="I3213" s="180">
        <v>5.0799999999999998E-2</v>
      </c>
      <c r="J3213" s="21">
        <f t="shared" si="1505"/>
        <v>2.1799999999999997</v>
      </c>
      <c r="K3213" s="21" t="str">
        <f t="shared" si="1506"/>
        <v>Y</v>
      </c>
      <c r="L3213" s="37" t="str">
        <f t="shared" si="1507"/>
        <v>NA</v>
      </c>
      <c r="M3213" s="8" t="str">
        <f t="shared" si="1508"/>
        <v>Y</v>
      </c>
      <c r="N3213" s="42">
        <f t="shared" si="1509"/>
        <v>5</v>
      </c>
      <c r="O3213" s="43">
        <f t="shared" si="1510"/>
        <v>200000</v>
      </c>
      <c r="P3213" s="43" t="str">
        <f t="shared" si="1511"/>
        <v>NA</v>
      </c>
      <c r="Q3213" s="24">
        <f t="shared" si="1512"/>
        <v>25223.403200000001</v>
      </c>
      <c r="R3213" s="43">
        <f t="shared" si="1513"/>
        <v>0</v>
      </c>
      <c r="S3213" s="24">
        <f t="shared" si="1514"/>
        <v>1000000</v>
      </c>
      <c r="T3213" s="25" t="str">
        <f t="shared" si="1515"/>
        <v>Y</v>
      </c>
      <c r="U3213" s="44">
        <f t="shared" si="1516"/>
        <v>4</v>
      </c>
      <c r="V3213" s="45">
        <f t="shared" si="1517"/>
        <v>200000</v>
      </c>
      <c r="W3213" s="45">
        <f t="shared" si="1518"/>
        <v>1000000</v>
      </c>
      <c r="X3213" s="28">
        <f t="shared" si="1519"/>
        <v>26504.75208256</v>
      </c>
      <c r="Y3213" s="28">
        <f t="shared" si="1520"/>
        <v>0</v>
      </c>
      <c r="Z3213" s="45" t="str">
        <f t="shared" si="1521"/>
        <v>NA</v>
      </c>
      <c r="AA3213" s="29" t="str">
        <f t="shared" si="1522"/>
        <v>Y</v>
      </c>
      <c r="AB3213" s="46">
        <f t="shared" si="1523"/>
        <v>3</v>
      </c>
      <c r="AC3213" s="31">
        <f t="shared" si="1524"/>
        <v>200000</v>
      </c>
      <c r="AD3213" s="31">
        <f t="shared" si="1525"/>
        <v>1000000</v>
      </c>
      <c r="AE3213" s="31">
        <f t="shared" si="1526"/>
        <v>27851.193488354049</v>
      </c>
      <c r="AF3213" s="47">
        <f t="shared" si="1527"/>
        <v>0</v>
      </c>
      <c r="AG3213" s="31" t="str">
        <f t="shared" si="1528"/>
        <v>NA</v>
      </c>
      <c r="AH3213" s="48">
        <f t="shared" si="1529"/>
        <v>2</v>
      </c>
      <c r="AI3213" s="33">
        <f t="shared" si="1530"/>
        <v>20000</v>
      </c>
      <c r="AJ3213" s="33">
        <f t="shared" si="1531"/>
        <v>65000</v>
      </c>
      <c r="AK3213" s="33">
        <f t="shared" si="1532"/>
        <v>20000</v>
      </c>
      <c r="AL3213" s="33">
        <f t="shared" si="1533"/>
        <v>9266.0341175624344</v>
      </c>
      <c r="AM3213" s="34">
        <f t="shared" si="1534"/>
        <v>9266.0341175624344</v>
      </c>
    </row>
    <row r="3214" spans="1:39" ht="15" customHeight="1" x14ac:dyDescent="0.3">
      <c r="A3214" s="166" t="s">
        <v>5648</v>
      </c>
      <c r="B3214" s="99">
        <v>14299</v>
      </c>
      <c r="C3214" s="99">
        <v>91860</v>
      </c>
      <c r="D3214" s="165">
        <v>44845</v>
      </c>
      <c r="E3214" s="165">
        <v>45199</v>
      </c>
      <c r="F3214" s="166">
        <v>4</v>
      </c>
      <c r="G3214" s="178">
        <v>0.46</v>
      </c>
      <c r="H3214" s="181">
        <v>0.5</v>
      </c>
      <c r="I3214" s="180">
        <v>6.2100000000000002E-2</v>
      </c>
      <c r="J3214" s="21">
        <f t="shared" si="1505"/>
        <v>3.54</v>
      </c>
      <c r="K3214" s="21" t="str">
        <f t="shared" si="1506"/>
        <v>Y</v>
      </c>
      <c r="L3214" s="37" t="str">
        <f t="shared" si="1507"/>
        <v>NA</v>
      </c>
      <c r="M3214" s="8" t="str">
        <f t="shared" si="1508"/>
        <v>Y</v>
      </c>
      <c r="N3214" s="42">
        <f t="shared" si="1509"/>
        <v>8</v>
      </c>
      <c r="O3214" s="43">
        <f t="shared" si="1510"/>
        <v>200000</v>
      </c>
      <c r="P3214" s="43" t="str">
        <f t="shared" si="1511"/>
        <v>NA</v>
      </c>
      <c r="Q3214" s="24">
        <f t="shared" si="1512"/>
        <v>15186.967900000001</v>
      </c>
      <c r="R3214" s="43">
        <f t="shared" si="1513"/>
        <v>0</v>
      </c>
      <c r="S3214" s="24">
        <f t="shared" si="1514"/>
        <v>1000000</v>
      </c>
      <c r="T3214" s="25" t="str">
        <f t="shared" si="1515"/>
        <v>Y</v>
      </c>
      <c r="U3214" s="44">
        <f t="shared" si="1516"/>
        <v>7</v>
      </c>
      <c r="V3214" s="45">
        <f t="shared" si="1517"/>
        <v>200000</v>
      </c>
      <c r="W3214" s="45">
        <f t="shared" si="1518"/>
        <v>1000000</v>
      </c>
      <c r="X3214" s="28">
        <f t="shared" si="1519"/>
        <v>16130.078606590003</v>
      </c>
      <c r="Y3214" s="28">
        <f t="shared" si="1520"/>
        <v>0</v>
      </c>
      <c r="Z3214" s="45" t="str">
        <f t="shared" si="1521"/>
        <v>NA</v>
      </c>
      <c r="AA3214" s="29" t="str">
        <f t="shared" si="1522"/>
        <v>Y</v>
      </c>
      <c r="AB3214" s="46">
        <f t="shared" si="1523"/>
        <v>6</v>
      </c>
      <c r="AC3214" s="31">
        <f t="shared" si="1524"/>
        <v>200000</v>
      </c>
      <c r="AD3214" s="31">
        <f t="shared" si="1525"/>
        <v>1000000</v>
      </c>
      <c r="AE3214" s="31">
        <f t="shared" si="1526"/>
        <v>17131.756488059244</v>
      </c>
      <c r="AF3214" s="47">
        <f t="shared" si="1527"/>
        <v>0</v>
      </c>
      <c r="AG3214" s="31" t="str">
        <f t="shared" si="1528"/>
        <v>NA</v>
      </c>
      <c r="AH3214" s="48">
        <f t="shared" si="1529"/>
        <v>5</v>
      </c>
      <c r="AI3214" s="33">
        <f t="shared" si="1530"/>
        <v>20000</v>
      </c>
      <c r="AJ3214" s="33">
        <f t="shared" si="1531"/>
        <v>65000</v>
      </c>
      <c r="AK3214" s="33">
        <f t="shared" si="1532"/>
        <v>18195.638565967722</v>
      </c>
      <c r="AL3214" s="33">
        <f t="shared" si="1533"/>
        <v>0</v>
      </c>
      <c r="AM3214" s="34">
        <f t="shared" si="1534"/>
        <v>0</v>
      </c>
    </row>
    <row r="3215" spans="1:39" ht="15" customHeight="1" x14ac:dyDescent="0.3">
      <c r="A3215" s="166" t="s">
        <v>5649</v>
      </c>
      <c r="B3215" s="99">
        <v>9828</v>
      </c>
      <c r="C3215" s="99">
        <v>23029</v>
      </c>
      <c r="D3215" s="165">
        <v>46110</v>
      </c>
      <c r="E3215" s="165">
        <v>46265</v>
      </c>
      <c r="F3215" s="166">
        <v>4</v>
      </c>
      <c r="G3215" s="178">
        <v>2.48</v>
      </c>
      <c r="H3215" s="181">
        <v>0.25</v>
      </c>
      <c r="I3215" s="180">
        <v>4.6899999999999997E-2</v>
      </c>
      <c r="J3215" s="21">
        <f t="shared" si="1505"/>
        <v>1.52</v>
      </c>
      <c r="K3215" s="21" t="str">
        <f t="shared" si="1506"/>
        <v>Y</v>
      </c>
      <c r="L3215" s="37" t="str">
        <f t="shared" si="1507"/>
        <v>NA</v>
      </c>
      <c r="M3215" s="8" t="str">
        <f t="shared" si="1508"/>
        <v>Y</v>
      </c>
      <c r="N3215" s="42">
        <f t="shared" si="1509"/>
        <v>7</v>
      </c>
      <c r="O3215" s="43">
        <f t="shared" si="1510"/>
        <v>200000</v>
      </c>
      <c r="P3215" s="43" t="str">
        <f t="shared" si="1511"/>
        <v>NA</v>
      </c>
      <c r="Q3215" s="24">
        <f t="shared" si="1512"/>
        <v>10288.933199999999</v>
      </c>
      <c r="R3215" s="43">
        <f t="shared" si="1513"/>
        <v>0</v>
      </c>
      <c r="S3215" s="24">
        <f t="shared" si="1514"/>
        <v>1000000</v>
      </c>
      <c r="T3215" s="25" t="str">
        <f t="shared" si="1515"/>
        <v>Y</v>
      </c>
      <c r="U3215" s="44">
        <f t="shared" si="1516"/>
        <v>6</v>
      </c>
      <c r="V3215" s="45">
        <f t="shared" si="1517"/>
        <v>200000</v>
      </c>
      <c r="W3215" s="45">
        <f t="shared" si="1518"/>
        <v>1000000</v>
      </c>
      <c r="X3215" s="28">
        <f t="shared" si="1519"/>
        <v>10771.48416708</v>
      </c>
      <c r="Y3215" s="28">
        <f t="shared" si="1520"/>
        <v>0</v>
      </c>
      <c r="Z3215" s="45" t="str">
        <f t="shared" si="1521"/>
        <v>NA</v>
      </c>
      <c r="AA3215" s="29" t="str">
        <f t="shared" si="1522"/>
        <v>N</v>
      </c>
      <c r="AB3215" s="46">
        <f t="shared" si="1523"/>
        <v>5</v>
      </c>
      <c r="AC3215" s="31">
        <f t="shared" si="1524"/>
        <v>20000</v>
      </c>
      <c r="AD3215" s="31">
        <f t="shared" si="1525"/>
        <v>65000</v>
      </c>
      <c r="AE3215" s="31">
        <f t="shared" si="1526"/>
        <v>11276.66677451605</v>
      </c>
      <c r="AF3215" s="47">
        <f t="shared" si="1527"/>
        <v>0</v>
      </c>
      <c r="AG3215" s="31">
        <f t="shared" si="1528"/>
        <v>9633.9158584039487</v>
      </c>
      <c r="AH3215" s="48">
        <f t="shared" si="1529"/>
        <v>4</v>
      </c>
      <c r="AI3215" s="33">
        <f t="shared" si="1530"/>
        <v>20000</v>
      </c>
      <c r="AJ3215" s="33">
        <f t="shared" si="1531"/>
        <v>65000</v>
      </c>
      <c r="AK3215" s="33">
        <f t="shared" si="1532"/>
        <v>9633.9158584039487</v>
      </c>
      <c r="AL3215" s="33">
        <f t="shared" si="1533"/>
        <v>2171.6265878369031</v>
      </c>
      <c r="AM3215" s="34">
        <f t="shared" si="1534"/>
        <v>2171.6265878369031</v>
      </c>
    </row>
    <row r="3216" spans="1:39" ht="15" customHeight="1" x14ac:dyDescent="0.3">
      <c r="A3216" s="166" t="s">
        <v>5650</v>
      </c>
      <c r="B3216" s="99">
        <v>17582</v>
      </c>
      <c r="C3216" s="99">
        <v>92381</v>
      </c>
      <c r="D3216" s="165">
        <v>45386</v>
      </c>
      <c r="E3216" s="165">
        <v>45540</v>
      </c>
      <c r="F3216" s="166">
        <v>2</v>
      </c>
      <c r="G3216" s="178">
        <v>1.35</v>
      </c>
      <c r="H3216" s="181">
        <v>0.25</v>
      </c>
      <c r="I3216" s="180">
        <v>7.7499999999999999E-2</v>
      </c>
      <c r="J3216" s="21">
        <f t="shared" si="1505"/>
        <v>0.64999999999999991</v>
      </c>
      <c r="K3216" s="21" t="str">
        <f t="shared" si="1506"/>
        <v>Y</v>
      </c>
      <c r="L3216" s="37" t="str">
        <f t="shared" si="1507"/>
        <v>NA</v>
      </c>
      <c r="M3216" s="8" t="str">
        <f t="shared" si="1508"/>
        <v>Y</v>
      </c>
      <c r="N3216" s="42">
        <f t="shared" si="1509"/>
        <v>3</v>
      </c>
      <c r="O3216" s="43">
        <f t="shared" si="1510"/>
        <v>200000</v>
      </c>
      <c r="P3216" s="43" t="str">
        <f t="shared" si="1511"/>
        <v>NA</v>
      </c>
      <c r="Q3216" s="24">
        <f t="shared" si="1512"/>
        <v>18944.605</v>
      </c>
      <c r="R3216" s="43">
        <f t="shared" si="1513"/>
        <v>0</v>
      </c>
      <c r="S3216" s="24">
        <f t="shared" si="1514"/>
        <v>1000000</v>
      </c>
      <c r="T3216" s="25" t="str">
        <f t="shared" si="1515"/>
        <v>N</v>
      </c>
      <c r="U3216" s="44">
        <f t="shared" si="1516"/>
        <v>2</v>
      </c>
      <c r="V3216" s="45">
        <f t="shared" si="1517"/>
        <v>20000</v>
      </c>
      <c r="W3216" s="45">
        <f t="shared" si="1518"/>
        <v>65000</v>
      </c>
      <c r="X3216" s="28">
        <f t="shared" si="1519"/>
        <v>0</v>
      </c>
      <c r="Y3216" s="28">
        <f t="shared" si="1520"/>
        <v>20412.811887499996</v>
      </c>
      <c r="Z3216" s="45">
        <f t="shared" si="1521"/>
        <v>0</v>
      </c>
      <c r="AA3216" s="29" t="str">
        <f t="shared" si="1522"/>
        <v>N</v>
      </c>
      <c r="AB3216" s="46">
        <f t="shared" si="1523"/>
        <v>1</v>
      </c>
      <c r="AC3216" s="31">
        <f t="shared" si="1524"/>
        <v>20000</v>
      </c>
      <c r="AD3216" s="31">
        <f t="shared" si="1525"/>
        <v>65000</v>
      </c>
      <c r="AE3216" s="31">
        <f t="shared" si="1526"/>
        <v>0</v>
      </c>
      <c r="AF3216" s="47">
        <f t="shared" si="1527"/>
        <v>21994.804808781246</v>
      </c>
      <c r="AG3216" s="31">
        <f t="shared" si="1528"/>
        <v>0</v>
      </c>
      <c r="AH3216" s="48">
        <f t="shared" si="1529"/>
        <v>0</v>
      </c>
      <c r="AI3216" s="33">
        <f t="shared" si="1530"/>
        <v>0</v>
      </c>
      <c r="AJ3216" s="33">
        <f t="shared" si="1531"/>
        <v>0</v>
      </c>
      <c r="AK3216" s="33">
        <f t="shared" si="1532"/>
        <v>0</v>
      </c>
      <c r="AL3216" s="33">
        <f t="shared" si="1533"/>
        <v>0</v>
      </c>
      <c r="AM3216" s="34">
        <f t="shared" si="1534"/>
        <v>42407.616696281242</v>
      </c>
    </row>
    <row r="3217" spans="1:39" ht="15" customHeight="1" x14ac:dyDescent="0.3">
      <c r="A3217" s="166" t="s">
        <v>5651</v>
      </c>
      <c r="B3217" s="99">
        <v>12170</v>
      </c>
      <c r="C3217" s="99">
        <v>45223</v>
      </c>
      <c r="D3217" s="165">
        <v>44558</v>
      </c>
      <c r="E3217" s="165">
        <v>44853</v>
      </c>
      <c r="F3217" s="166">
        <v>4</v>
      </c>
      <c r="G3217" s="178">
        <v>0.3</v>
      </c>
      <c r="H3217" s="181">
        <v>0.5</v>
      </c>
      <c r="I3217" s="180">
        <v>7.9200000000000007E-2</v>
      </c>
      <c r="J3217" s="21">
        <f t="shared" si="1505"/>
        <v>3.7</v>
      </c>
      <c r="K3217" s="21" t="str">
        <f t="shared" si="1506"/>
        <v>Y</v>
      </c>
      <c r="L3217" s="37" t="str">
        <f t="shared" si="1507"/>
        <v>NA</v>
      </c>
      <c r="M3217" s="8" t="str">
        <f t="shared" si="1508"/>
        <v>Y</v>
      </c>
      <c r="N3217" s="42">
        <f t="shared" si="1509"/>
        <v>8</v>
      </c>
      <c r="O3217" s="43">
        <f t="shared" si="1510"/>
        <v>200000</v>
      </c>
      <c r="P3217" s="43" t="str">
        <f t="shared" si="1511"/>
        <v>NA</v>
      </c>
      <c r="Q3217" s="24">
        <f t="shared" si="1512"/>
        <v>13133.864</v>
      </c>
      <c r="R3217" s="43">
        <f t="shared" si="1513"/>
        <v>0</v>
      </c>
      <c r="S3217" s="24">
        <f t="shared" si="1514"/>
        <v>1000000</v>
      </c>
      <c r="T3217" s="25" t="str">
        <f t="shared" si="1515"/>
        <v>Y</v>
      </c>
      <c r="U3217" s="44">
        <f t="shared" si="1516"/>
        <v>7</v>
      </c>
      <c r="V3217" s="45">
        <f t="shared" si="1517"/>
        <v>200000</v>
      </c>
      <c r="W3217" s="45">
        <f t="shared" si="1518"/>
        <v>1000000</v>
      </c>
      <c r="X3217" s="28">
        <f t="shared" si="1519"/>
        <v>14174.066028799998</v>
      </c>
      <c r="Y3217" s="28">
        <f t="shared" si="1520"/>
        <v>0</v>
      </c>
      <c r="Z3217" s="45" t="str">
        <f t="shared" si="1521"/>
        <v>NA</v>
      </c>
      <c r="AA3217" s="29" t="str">
        <f t="shared" si="1522"/>
        <v>Y</v>
      </c>
      <c r="AB3217" s="46">
        <f t="shared" si="1523"/>
        <v>6</v>
      </c>
      <c r="AC3217" s="31">
        <f t="shared" si="1524"/>
        <v>200000</v>
      </c>
      <c r="AD3217" s="31">
        <f t="shared" si="1525"/>
        <v>1000000</v>
      </c>
      <c r="AE3217" s="31">
        <f t="shared" si="1526"/>
        <v>15296.652058280957</v>
      </c>
      <c r="AF3217" s="47">
        <f t="shared" si="1527"/>
        <v>0</v>
      </c>
      <c r="AG3217" s="31" t="str">
        <f t="shared" si="1528"/>
        <v>NA</v>
      </c>
      <c r="AH3217" s="48">
        <f t="shared" si="1529"/>
        <v>5</v>
      </c>
      <c r="AI3217" s="33">
        <f t="shared" si="1530"/>
        <v>20000</v>
      </c>
      <c r="AJ3217" s="33">
        <f t="shared" si="1531"/>
        <v>65000</v>
      </c>
      <c r="AK3217" s="33">
        <f t="shared" si="1532"/>
        <v>16508.146901296808</v>
      </c>
      <c r="AL3217" s="33">
        <f t="shared" si="1533"/>
        <v>0</v>
      </c>
      <c r="AM3217" s="34">
        <f t="shared" si="1534"/>
        <v>0</v>
      </c>
    </row>
    <row r="3218" spans="1:39" ht="15" customHeight="1" x14ac:dyDescent="0.3">
      <c r="A3218" s="166" t="s">
        <v>5652</v>
      </c>
      <c r="B3218" s="99">
        <v>9369</v>
      </c>
      <c r="C3218" s="99">
        <v>80270</v>
      </c>
      <c r="D3218" s="165">
        <v>44837</v>
      </c>
      <c r="E3218" s="165">
        <v>45138</v>
      </c>
      <c r="F3218" s="166">
        <v>4</v>
      </c>
      <c r="G3218" s="178">
        <v>3.81</v>
      </c>
      <c r="H3218" s="181">
        <v>1</v>
      </c>
      <c r="I3218" s="180">
        <v>5.79E-2</v>
      </c>
      <c r="J3218" s="21">
        <f t="shared" si="1505"/>
        <v>0.18999999999999995</v>
      </c>
      <c r="K3218" s="21" t="str">
        <f t="shared" si="1506"/>
        <v>Y</v>
      </c>
      <c r="L3218" s="37" t="str">
        <f t="shared" si="1507"/>
        <v>NA</v>
      </c>
      <c r="M3218" s="8" t="str">
        <f t="shared" si="1508"/>
        <v>Y</v>
      </c>
      <c r="N3218" s="42">
        <f t="shared" si="1509"/>
        <v>1</v>
      </c>
      <c r="O3218" s="43">
        <f t="shared" si="1510"/>
        <v>200000</v>
      </c>
      <c r="P3218" s="43" t="str">
        <f t="shared" si="1511"/>
        <v>NA</v>
      </c>
      <c r="Q3218" s="24">
        <f t="shared" si="1512"/>
        <v>9911.4651000000013</v>
      </c>
      <c r="R3218" s="43">
        <f t="shared" si="1513"/>
        <v>0</v>
      </c>
      <c r="S3218" s="24">
        <f t="shared" si="1514"/>
        <v>1000000</v>
      </c>
      <c r="T3218" s="25" t="str">
        <f t="shared" si="1515"/>
        <v>N</v>
      </c>
      <c r="U3218" s="44">
        <f t="shared" si="1516"/>
        <v>0</v>
      </c>
      <c r="V3218" s="45">
        <f t="shared" si="1517"/>
        <v>0</v>
      </c>
      <c r="W3218" s="45">
        <f t="shared" si="1518"/>
        <v>0</v>
      </c>
      <c r="X3218" s="28">
        <f t="shared" si="1519"/>
        <v>0</v>
      </c>
      <c r="Y3218" s="28">
        <f t="shared" si="1520"/>
        <v>0</v>
      </c>
      <c r="Z3218" s="45">
        <f t="shared" si="1521"/>
        <v>0</v>
      </c>
      <c r="AA3218" s="29" t="str">
        <f t="shared" si="1522"/>
        <v>N</v>
      </c>
      <c r="AB3218" s="46">
        <f t="shared" si="1523"/>
        <v>0</v>
      </c>
      <c r="AC3218" s="31">
        <f t="shared" si="1524"/>
        <v>0</v>
      </c>
      <c r="AD3218" s="31">
        <f t="shared" si="1525"/>
        <v>0</v>
      </c>
      <c r="AE3218" s="31">
        <f t="shared" si="1526"/>
        <v>0</v>
      </c>
      <c r="AF3218" s="47">
        <f t="shared" si="1527"/>
        <v>0</v>
      </c>
      <c r="AG3218" s="31">
        <f t="shared" si="1528"/>
        <v>0</v>
      </c>
      <c r="AH3218" s="48">
        <f t="shared" si="1529"/>
        <v>0</v>
      </c>
      <c r="AI3218" s="33">
        <f t="shared" si="1530"/>
        <v>0</v>
      </c>
      <c r="AJ3218" s="33">
        <f t="shared" si="1531"/>
        <v>0</v>
      </c>
      <c r="AK3218" s="33">
        <f t="shared" si="1532"/>
        <v>0</v>
      </c>
      <c r="AL3218" s="33">
        <f t="shared" si="1533"/>
        <v>0</v>
      </c>
      <c r="AM3218" s="34">
        <f t="shared" si="1534"/>
        <v>0</v>
      </c>
    </row>
    <row r="3219" spans="1:39" ht="15" customHeight="1" x14ac:dyDescent="0.3">
      <c r="A3219" s="166" t="s">
        <v>5653</v>
      </c>
      <c r="B3219" s="99">
        <v>22952</v>
      </c>
      <c r="C3219" s="99">
        <v>91398</v>
      </c>
      <c r="D3219" s="165">
        <v>45879</v>
      </c>
      <c r="E3219" s="165">
        <v>46152</v>
      </c>
      <c r="F3219" s="166">
        <v>4</v>
      </c>
      <c r="G3219" s="178">
        <v>1.1100000000000001</v>
      </c>
      <c r="H3219" s="181">
        <v>0.5</v>
      </c>
      <c r="I3219" s="180">
        <v>7.3800000000000004E-2</v>
      </c>
      <c r="J3219" s="21">
        <f t="shared" si="1505"/>
        <v>2.8899999999999997</v>
      </c>
      <c r="K3219" s="21" t="str">
        <f t="shared" si="1506"/>
        <v>Y</v>
      </c>
      <c r="L3219" s="37" t="str">
        <f t="shared" si="1507"/>
        <v>NA</v>
      </c>
      <c r="M3219" s="8" t="str">
        <f t="shared" si="1508"/>
        <v>Y</v>
      </c>
      <c r="N3219" s="42">
        <f t="shared" si="1509"/>
        <v>6</v>
      </c>
      <c r="O3219" s="43">
        <f t="shared" si="1510"/>
        <v>200000</v>
      </c>
      <c r="P3219" s="43" t="str">
        <f t="shared" si="1511"/>
        <v>NA</v>
      </c>
      <c r="Q3219" s="24">
        <f t="shared" si="1512"/>
        <v>24645.857600000003</v>
      </c>
      <c r="R3219" s="43">
        <f t="shared" si="1513"/>
        <v>0</v>
      </c>
      <c r="S3219" s="24">
        <f t="shared" si="1514"/>
        <v>1000000</v>
      </c>
      <c r="T3219" s="25" t="str">
        <f t="shared" si="1515"/>
        <v>Y</v>
      </c>
      <c r="U3219" s="44">
        <f t="shared" si="1516"/>
        <v>5</v>
      </c>
      <c r="V3219" s="45">
        <f t="shared" si="1517"/>
        <v>200000</v>
      </c>
      <c r="W3219" s="45">
        <f t="shared" si="1518"/>
        <v>1000000</v>
      </c>
      <c r="X3219" s="28">
        <f t="shared" si="1519"/>
        <v>26464.721890880006</v>
      </c>
      <c r="Y3219" s="28">
        <f t="shared" si="1520"/>
        <v>0</v>
      </c>
      <c r="Z3219" s="45" t="str">
        <f t="shared" si="1521"/>
        <v>NA</v>
      </c>
      <c r="AA3219" s="29" t="str">
        <f t="shared" si="1522"/>
        <v>Y</v>
      </c>
      <c r="AB3219" s="46">
        <f t="shared" si="1523"/>
        <v>4</v>
      </c>
      <c r="AC3219" s="31">
        <f t="shared" si="1524"/>
        <v>200000</v>
      </c>
      <c r="AD3219" s="31">
        <f t="shared" si="1525"/>
        <v>1000000</v>
      </c>
      <c r="AE3219" s="31">
        <f t="shared" si="1526"/>
        <v>28417.818366426953</v>
      </c>
      <c r="AF3219" s="47">
        <f t="shared" si="1527"/>
        <v>0</v>
      </c>
      <c r="AG3219" s="31" t="str">
        <f t="shared" si="1528"/>
        <v>NA</v>
      </c>
      <c r="AH3219" s="48">
        <f t="shared" si="1529"/>
        <v>3</v>
      </c>
      <c r="AI3219" s="33">
        <f t="shared" si="1530"/>
        <v>20000</v>
      </c>
      <c r="AJ3219" s="33">
        <f t="shared" si="1531"/>
        <v>65000</v>
      </c>
      <c r="AK3219" s="33">
        <f t="shared" si="1532"/>
        <v>20000</v>
      </c>
      <c r="AL3219" s="33">
        <f t="shared" si="1533"/>
        <v>10515.053361869264</v>
      </c>
      <c r="AM3219" s="34">
        <f t="shared" si="1534"/>
        <v>10515.053361869264</v>
      </c>
    </row>
    <row r="3220" spans="1:39" ht="15" customHeight="1" x14ac:dyDescent="0.3">
      <c r="A3220" s="166" t="s">
        <v>5654</v>
      </c>
      <c r="B3220" s="99">
        <v>20879</v>
      </c>
      <c r="C3220" s="99">
        <v>62237</v>
      </c>
      <c r="D3220" s="165">
        <v>45642</v>
      </c>
      <c r="E3220" s="165">
        <v>45897</v>
      </c>
      <c r="F3220" s="166">
        <v>2</v>
      </c>
      <c r="G3220" s="178">
        <v>1.46</v>
      </c>
      <c r="H3220" s="181">
        <v>0.5</v>
      </c>
      <c r="I3220" s="180">
        <v>3.4000000000000002E-2</v>
      </c>
      <c r="J3220" s="21">
        <f t="shared" si="1505"/>
        <v>0.54</v>
      </c>
      <c r="K3220" s="21" t="str">
        <f t="shared" si="1506"/>
        <v>Y</v>
      </c>
      <c r="L3220" s="37" t="str">
        <f t="shared" si="1507"/>
        <v>NA</v>
      </c>
      <c r="M3220" s="8" t="str">
        <f t="shared" si="1508"/>
        <v>Y</v>
      </c>
      <c r="N3220" s="42">
        <f t="shared" si="1509"/>
        <v>2</v>
      </c>
      <c r="O3220" s="43">
        <f t="shared" si="1510"/>
        <v>200000</v>
      </c>
      <c r="P3220" s="43" t="str">
        <f t="shared" si="1511"/>
        <v>NA</v>
      </c>
      <c r="Q3220" s="24">
        <f t="shared" si="1512"/>
        <v>21588.886000000002</v>
      </c>
      <c r="R3220" s="43">
        <f t="shared" si="1513"/>
        <v>0</v>
      </c>
      <c r="S3220" s="24">
        <f t="shared" si="1514"/>
        <v>1000000</v>
      </c>
      <c r="T3220" s="25" t="str">
        <f t="shared" si="1515"/>
        <v>N</v>
      </c>
      <c r="U3220" s="44">
        <f t="shared" si="1516"/>
        <v>1</v>
      </c>
      <c r="V3220" s="45">
        <f t="shared" si="1517"/>
        <v>20000</v>
      </c>
      <c r="W3220" s="45">
        <f t="shared" si="1518"/>
        <v>65000</v>
      </c>
      <c r="X3220" s="28">
        <f t="shared" si="1519"/>
        <v>2763</v>
      </c>
      <c r="Y3220" s="28">
        <f t="shared" si="1520"/>
        <v>19559.908124000001</v>
      </c>
      <c r="Z3220" s="45">
        <f t="shared" si="1521"/>
        <v>0</v>
      </c>
      <c r="AA3220" s="29" t="str">
        <f t="shared" si="1522"/>
        <v>N</v>
      </c>
      <c r="AB3220" s="46">
        <f t="shared" si="1523"/>
        <v>0</v>
      </c>
      <c r="AC3220" s="31">
        <f t="shared" si="1524"/>
        <v>0</v>
      </c>
      <c r="AD3220" s="31">
        <f t="shared" si="1525"/>
        <v>0</v>
      </c>
      <c r="AE3220" s="31">
        <f t="shared" si="1526"/>
        <v>0</v>
      </c>
      <c r="AF3220" s="47">
        <f t="shared" si="1527"/>
        <v>0</v>
      </c>
      <c r="AG3220" s="31">
        <f t="shared" si="1528"/>
        <v>0</v>
      </c>
      <c r="AH3220" s="48">
        <f t="shared" si="1529"/>
        <v>0</v>
      </c>
      <c r="AI3220" s="33">
        <f t="shared" si="1530"/>
        <v>0</v>
      </c>
      <c r="AJ3220" s="33">
        <f t="shared" si="1531"/>
        <v>0</v>
      </c>
      <c r="AK3220" s="33">
        <f t="shared" si="1532"/>
        <v>0</v>
      </c>
      <c r="AL3220" s="33">
        <f t="shared" si="1533"/>
        <v>0</v>
      </c>
      <c r="AM3220" s="34">
        <f t="shared" si="1534"/>
        <v>19559.908124000001</v>
      </c>
    </row>
    <row r="3221" spans="1:39" ht="15" customHeight="1" x14ac:dyDescent="0.3">
      <c r="A3221" s="166" t="s">
        <v>5655</v>
      </c>
      <c r="B3221" s="99">
        <v>7640</v>
      </c>
      <c r="C3221" s="99">
        <v>35776</v>
      </c>
      <c r="D3221" s="165">
        <v>45896</v>
      </c>
      <c r="E3221" s="165">
        <v>46044</v>
      </c>
      <c r="F3221" s="166">
        <v>4</v>
      </c>
      <c r="G3221" s="178">
        <v>2.81</v>
      </c>
      <c r="H3221" s="181">
        <v>0.5</v>
      </c>
      <c r="I3221" s="180">
        <v>1.95E-2</v>
      </c>
      <c r="J3221" s="21">
        <f t="shared" si="1505"/>
        <v>1.19</v>
      </c>
      <c r="K3221" s="21" t="str">
        <f t="shared" si="1506"/>
        <v>Y</v>
      </c>
      <c r="L3221" s="37" t="str">
        <f t="shared" si="1507"/>
        <v>NA</v>
      </c>
      <c r="M3221" s="8" t="str">
        <f t="shared" si="1508"/>
        <v>Y</v>
      </c>
      <c r="N3221" s="42">
        <f t="shared" si="1509"/>
        <v>3</v>
      </c>
      <c r="O3221" s="43">
        <f t="shared" si="1510"/>
        <v>200000</v>
      </c>
      <c r="P3221" s="43" t="str">
        <f t="shared" si="1511"/>
        <v>NA</v>
      </c>
      <c r="Q3221" s="24">
        <f t="shared" si="1512"/>
        <v>7788.9800000000005</v>
      </c>
      <c r="R3221" s="43">
        <f t="shared" si="1513"/>
        <v>0</v>
      </c>
      <c r="S3221" s="24">
        <f t="shared" si="1514"/>
        <v>1000000</v>
      </c>
      <c r="T3221" s="25" t="str">
        <f t="shared" si="1515"/>
        <v>Y</v>
      </c>
      <c r="U3221" s="44">
        <f t="shared" si="1516"/>
        <v>2</v>
      </c>
      <c r="V3221" s="45">
        <f t="shared" si="1517"/>
        <v>200000</v>
      </c>
      <c r="W3221" s="45">
        <f t="shared" si="1518"/>
        <v>1000000</v>
      </c>
      <c r="X3221" s="28">
        <f t="shared" si="1519"/>
        <v>7940.8651100000006</v>
      </c>
      <c r="Y3221" s="28">
        <f t="shared" si="1520"/>
        <v>0</v>
      </c>
      <c r="Z3221" s="45" t="str">
        <f t="shared" si="1521"/>
        <v>NA</v>
      </c>
      <c r="AA3221" s="29" t="str">
        <f t="shared" si="1522"/>
        <v>N</v>
      </c>
      <c r="AB3221" s="46">
        <f t="shared" si="1523"/>
        <v>1</v>
      </c>
      <c r="AC3221" s="31">
        <f t="shared" si="1524"/>
        <v>20000</v>
      </c>
      <c r="AD3221" s="31">
        <f t="shared" si="1525"/>
        <v>65000</v>
      </c>
      <c r="AE3221" s="31">
        <f t="shared" si="1526"/>
        <v>8095.7119796450015</v>
      </c>
      <c r="AF3221" s="47">
        <f t="shared" si="1527"/>
        <v>0</v>
      </c>
      <c r="AG3221" s="31">
        <f t="shared" si="1528"/>
        <v>5398.4429103549983</v>
      </c>
      <c r="AH3221" s="48">
        <f t="shared" si="1529"/>
        <v>0</v>
      </c>
      <c r="AI3221" s="33">
        <f t="shared" si="1530"/>
        <v>0</v>
      </c>
      <c r="AJ3221" s="33">
        <f t="shared" si="1531"/>
        <v>0</v>
      </c>
      <c r="AK3221" s="33">
        <f t="shared" si="1532"/>
        <v>0</v>
      </c>
      <c r="AL3221" s="33">
        <f t="shared" si="1533"/>
        <v>0</v>
      </c>
      <c r="AM3221" s="34">
        <f t="shared" si="1534"/>
        <v>0</v>
      </c>
    </row>
    <row r="3222" spans="1:39" ht="15" customHeight="1" x14ac:dyDescent="0.3">
      <c r="A3222" s="166" t="s">
        <v>5656</v>
      </c>
      <c r="B3222" s="99">
        <v>22780</v>
      </c>
      <c r="C3222" s="99">
        <v>93849</v>
      </c>
      <c r="D3222" s="165">
        <v>45353</v>
      </c>
      <c r="E3222" s="165">
        <v>45414</v>
      </c>
      <c r="F3222" s="166">
        <v>2</v>
      </c>
      <c r="G3222" s="178">
        <v>1.68</v>
      </c>
      <c r="H3222" s="181">
        <v>1</v>
      </c>
      <c r="I3222" s="180">
        <v>7.8299999999999995E-2</v>
      </c>
      <c r="J3222" s="21">
        <f t="shared" si="1505"/>
        <v>0.32000000000000006</v>
      </c>
      <c r="K3222" s="21" t="str">
        <f t="shared" si="1506"/>
        <v>Y</v>
      </c>
      <c r="L3222" s="37" t="str">
        <f t="shared" si="1507"/>
        <v>NA</v>
      </c>
      <c r="M3222" s="8" t="str">
        <f t="shared" si="1508"/>
        <v>Y</v>
      </c>
      <c r="N3222" s="42">
        <f t="shared" si="1509"/>
        <v>1</v>
      </c>
      <c r="O3222" s="43">
        <f t="shared" si="1510"/>
        <v>200000</v>
      </c>
      <c r="P3222" s="43" t="str">
        <f t="shared" si="1511"/>
        <v>NA</v>
      </c>
      <c r="Q3222" s="24">
        <f t="shared" si="1512"/>
        <v>24563.673999999999</v>
      </c>
      <c r="R3222" s="43">
        <f t="shared" si="1513"/>
        <v>0</v>
      </c>
      <c r="S3222" s="24">
        <f t="shared" si="1514"/>
        <v>1000000</v>
      </c>
      <c r="T3222" s="25" t="str">
        <f t="shared" si="1515"/>
        <v>N</v>
      </c>
      <c r="U3222" s="44">
        <f t="shared" si="1516"/>
        <v>0</v>
      </c>
      <c r="V3222" s="45">
        <f t="shared" si="1517"/>
        <v>0</v>
      </c>
      <c r="W3222" s="45">
        <f t="shared" si="1518"/>
        <v>0</v>
      </c>
      <c r="X3222" s="28">
        <f t="shared" si="1519"/>
        <v>0</v>
      </c>
      <c r="Y3222" s="28">
        <f t="shared" si="1520"/>
        <v>0</v>
      </c>
      <c r="Z3222" s="45">
        <f t="shared" si="1521"/>
        <v>0</v>
      </c>
      <c r="AA3222" s="29" t="str">
        <f t="shared" si="1522"/>
        <v>N</v>
      </c>
      <c r="AB3222" s="46">
        <f t="shared" si="1523"/>
        <v>0</v>
      </c>
      <c r="AC3222" s="31">
        <f t="shared" si="1524"/>
        <v>0</v>
      </c>
      <c r="AD3222" s="31">
        <f t="shared" si="1525"/>
        <v>0</v>
      </c>
      <c r="AE3222" s="31">
        <f t="shared" si="1526"/>
        <v>0</v>
      </c>
      <c r="AF3222" s="47">
        <f t="shared" si="1527"/>
        <v>0</v>
      </c>
      <c r="AG3222" s="31">
        <f t="shared" si="1528"/>
        <v>0</v>
      </c>
      <c r="AH3222" s="48">
        <f t="shared" si="1529"/>
        <v>0</v>
      </c>
      <c r="AI3222" s="33">
        <f t="shared" si="1530"/>
        <v>0</v>
      </c>
      <c r="AJ3222" s="33">
        <f t="shared" si="1531"/>
        <v>0</v>
      </c>
      <c r="AK3222" s="33">
        <f t="shared" si="1532"/>
        <v>0</v>
      </c>
      <c r="AL3222" s="33">
        <f t="shared" si="1533"/>
        <v>0</v>
      </c>
      <c r="AM3222" s="34">
        <f t="shared" si="1534"/>
        <v>0</v>
      </c>
    </row>
    <row r="3223" spans="1:39" ht="15" customHeight="1" x14ac:dyDescent="0.3">
      <c r="A3223" s="166" t="s">
        <v>5657</v>
      </c>
      <c r="B3223" s="99">
        <v>23864</v>
      </c>
      <c r="C3223" s="99">
        <v>83721</v>
      </c>
      <c r="D3223" s="165">
        <v>45228</v>
      </c>
      <c r="E3223" s="165">
        <v>45261</v>
      </c>
      <c r="F3223" s="166">
        <v>4</v>
      </c>
      <c r="G3223" s="178">
        <v>1.26</v>
      </c>
      <c r="H3223" s="181">
        <v>1</v>
      </c>
      <c r="I3223" s="180">
        <v>7.4700000000000003E-2</v>
      </c>
      <c r="J3223" s="21">
        <f t="shared" si="1505"/>
        <v>2.74</v>
      </c>
      <c r="K3223" s="21" t="str">
        <f t="shared" si="1506"/>
        <v>Y</v>
      </c>
      <c r="L3223" s="37" t="str">
        <f t="shared" si="1507"/>
        <v>NA</v>
      </c>
      <c r="M3223" s="8" t="str">
        <f t="shared" si="1508"/>
        <v>Y</v>
      </c>
      <c r="N3223" s="42">
        <f t="shared" si="1509"/>
        <v>3</v>
      </c>
      <c r="O3223" s="43">
        <f t="shared" si="1510"/>
        <v>200000</v>
      </c>
      <c r="P3223" s="43" t="str">
        <f t="shared" si="1511"/>
        <v>NA</v>
      </c>
      <c r="Q3223" s="24">
        <f t="shared" si="1512"/>
        <v>25646.640800000001</v>
      </c>
      <c r="R3223" s="43">
        <f t="shared" si="1513"/>
        <v>0</v>
      </c>
      <c r="S3223" s="24">
        <f t="shared" si="1514"/>
        <v>1000000</v>
      </c>
      <c r="T3223" s="25" t="str">
        <f t="shared" si="1515"/>
        <v>Y</v>
      </c>
      <c r="U3223" s="44">
        <f t="shared" si="1516"/>
        <v>2</v>
      </c>
      <c r="V3223" s="45">
        <f t="shared" si="1517"/>
        <v>200000</v>
      </c>
      <c r="W3223" s="45">
        <f t="shared" si="1518"/>
        <v>1000000</v>
      </c>
      <c r="X3223" s="28">
        <f t="shared" si="1519"/>
        <v>27562.444867760001</v>
      </c>
      <c r="Y3223" s="28">
        <f t="shared" si="1520"/>
        <v>0</v>
      </c>
      <c r="Z3223" s="45" t="str">
        <f t="shared" si="1521"/>
        <v>NA</v>
      </c>
      <c r="AA3223" s="29" t="str">
        <f t="shared" si="1522"/>
        <v>Y</v>
      </c>
      <c r="AB3223" s="46">
        <f t="shared" si="1523"/>
        <v>1</v>
      </c>
      <c r="AC3223" s="31">
        <f t="shared" si="1524"/>
        <v>200000</v>
      </c>
      <c r="AD3223" s="31">
        <f t="shared" si="1525"/>
        <v>1000000</v>
      </c>
      <c r="AE3223" s="31">
        <f t="shared" si="1526"/>
        <v>29621.359499381673</v>
      </c>
      <c r="AF3223" s="47">
        <f t="shared" si="1527"/>
        <v>0</v>
      </c>
      <c r="AG3223" s="31" t="str">
        <f t="shared" si="1528"/>
        <v>NA</v>
      </c>
      <c r="AH3223" s="48">
        <f t="shared" si="1529"/>
        <v>0</v>
      </c>
      <c r="AI3223" s="33">
        <f t="shared" si="1530"/>
        <v>0</v>
      </c>
      <c r="AJ3223" s="33">
        <f t="shared" si="1531"/>
        <v>0</v>
      </c>
      <c r="AK3223" s="33">
        <f t="shared" si="1532"/>
        <v>0</v>
      </c>
      <c r="AL3223" s="33">
        <f t="shared" si="1533"/>
        <v>0</v>
      </c>
      <c r="AM3223" s="34">
        <f t="shared" si="1534"/>
        <v>0</v>
      </c>
    </row>
    <row r="3224" spans="1:39" ht="15" customHeight="1" x14ac:dyDescent="0.3">
      <c r="A3224" s="166" t="s">
        <v>5658</v>
      </c>
      <c r="B3224" s="99">
        <v>22895</v>
      </c>
      <c r="C3224" s="99">
        <v>111964</v>
      </c>
      <c r="D3224" s="165">
        <v>45753</v>
      </c>
      <c r="E3224" s="165">
        <v>46032</v>
      </c>
      <c r="F3224" s="166">
        <v>2</v>
      </c>
      <c r="G3224" s="178">
        <v>0.62</v>
      </c>
      <c r="H3224" s="181">
        <v>1</v>
      </c>
      <c r="I3224" s="180">
        <v>1.7000000000000001E-2</v>
      </c>
      <c r="J3224" s="21">
        <f t="shared" si="1505"/>
        <v>1.38</v>
      </c>
      <c r="K3224" s="21" t="str">
        <f t="shared" si="1506"/>
        <v>Y</v>
      </c>
      <c r="L3224" s="37" t="str">
        <f t="shared" si="1507"/>
        <v>NA</v>
      </c>
      <c r="M3224" s="8" t="str">
        <f t="shared" si="1508"/>
        <v>Y</v>
      </c>
      <c r="N3224" s="42">
        <f t="shared" si="1509"/>
        <v>2</v>
      </c>
      <c r="O3224" s="43">
        <f t="shared" si="1510"/>
        <v>200000</v>
      </c>
      <c r="P3224" s="43" t="str">
        <f t="shared" si="1511"/>
        <v>NA</v>
      </c>
      <c r="Q3224" s="24">
        <f t="shared" si="1512"/>
        <v>23284.214999999997</v>
      </c>
      <c r="R3224" s="43">
        <f t="shared" si="1513"/>
        <v>0</v>
      </c>
      <c r="S3224" s="24">
        <f t="shared" si="1514"/>
        <v>1000000</v>
      </c>
      <c r="T3224" s="25" t="str">
        <f t="shared" si="1515"/>
        <v>Y</v>
      </c>
      <c r="U3224" s="44">
        <f t="shared" si="1516"/>
        <v>1</v>
      </c>
      <c r="V3224" s="45">
        <f t="shared" si="1517"/>
        <v>200000</v>
      </c>
      <c r="W3224" s="45">
        <f t="shared" si="1518"/>
        <v>1000000</v>
      </c>
      <c r="X3224" s="28">
        <f t="shared" si="1519"/>
        <v>23680.046654999995</v>
      </c>
      <c r="Y3224" s="28">
        <f t="shared" si="1520"/>
        <v>0</v>
      </c>
      <c r="Z3224" s="45" t="str">
        <f t="shared" si="1521"/>
        <v>NA</v>
      </c>
      <c r="AA3224" s="29" t="str">
        <f t="shared" si="1522"/>
        <v>N</v>
      </c>
      <c r="AB3224" s="46">
        <f t="shared" si="1523"/>
        <v>0</v>
      </c>
      <c r="AC3224" s="31">
        <f t="shared" si="1524"/>
        <v>0</v>
      </c>
      <c r="AD3224" s="31">
        <f t="shared" si="1525"/>
        <v>0</v>
      </c>
      <c r="AE3224" s="31">
        <f t="shared" si="1526"/>
        <v>0</v>
      </c>
      <c r="AF3224" s="47">
        <f t="shared" si="1527"/>
        <v>0</v>
      </c>
      <c r="AG3224" s="31">
        <f t="shared" si="1528"/>
        <v>0</v>
      </c>
      <c r="AH3224" s="48">
        <f t="shared" si="1529"/>
        <v>0</v>
      </c>
      <c r="AI3224" s="33">
        <f t="shared" si="1530"/>
        <v>0</v>
      </c>
      <c r="AJ3224" s="33">
        <f t="shared" si="1531"/>
        <v>0</v>
      </c>
      <c r="AK3224" s="33">
        <f t="shared" si="1532"/>
        <v>0</v>
      </c>
      <c r="AL3224" s="33">
        <f t="shared" si="1533"/>
        <v>0</v>
      </c>
      <c r="AM3224" s="34">
        <f t="shared" si="1534"/>
        <v>0</v>
      </c>
    </row>
    <row r="3225" spans="1:39" ht="15" customHeight="1" x14ac:dyDescent="0.3">
      <c r="A3225" s="166" t="s">
        <v>5659</v>
      </c>
      <c r="B3225" s="99">
        <v>10408</v>
      </c>
      <c r="C3225" s="99">
        <v>81669</v>
      </c>
      <c r="D3225" s="165">
        <v>45943</v>
      </c>
      <c r="E3225" s="165">
        <v>46291</v>
      </c>
      <c r="F3225" s="166">
        <v>2</v>
      </c>
      <c r="G3225" s="178">
        <v>1.82</v>
      </c>
      <c r="H3225" s="181">
        <v>0.25</v>
      </c>
      <c r="I3225" s="180">
        <v>2.0899999999999998E-2</v>
      </c>
      <c r="J3225" s="21">
        <f t="shared" si="1505"/>
        <v>0.17999999999999994</v>
      </c>
      <c r="K3225" s="21" t="str">
        <f t="shared" si="1506"/>
        <v>Y</v>
      </c>
      <c r="L3225" s="37" t="str">
        <f t="shared" si="1507"/>
        <v>NA</v>
      </c>
      <c r="M3225" s="8" t="str">
        <f t="shared" si="1508"/>
        <v>Y</v>
      </c>
      <c r="N3225" s="42">
        <f t="shared" si="1509"/>
        <v>1</v>
      </c>
      <c r="O3225" s="43">
        <f t="shared" si="1510"/>
        <v>200000</v>
      </c>
      <c r="P3225" s="43" t="str">
        <f t="shared" si="1511"/>
        <v>NA</v>
      </c>
      <c r="Q3225" s="24">
        <f t="shared" si="1512"/>
        <v>10625.527199999999</v>
      </c>
      <c r="R3225" s="43">
        <f t="shared" si="1513"/>
        <v>0</v>
      </c>
      <c r="S3225" s="24">
        <f t="shared" si="1514"/>
        <v>1000000</v>
      </c>
      <c r="T3225" s="25" t="str">
        <f t="shared" si="1515"/>
        <v>N</v>
      </c>
      <c r="U3225" s="44">
        <f t="shared" si="1516"/>
        <v>0</v>
      </c>
      <c r="V3225" s="45">
        <f t="shared" si="1517"/>
        <v>0</v>
      </c>
      <c r="W3225" s="45">
        <f t="shared" si="1518"/>
        <v>0</v>
      </c>
      <c r="X3225" s="28">
        <f t="shared" si="1519"/>
        <v>0</v>
      </c>
      <c r="Y3225" s="28">
        <f t="shared" si="1520"/>
        <v>0</v>
      </c>
      <c r="Z3225" s="45">
        <f t="shared" si="1521"/>
        <v>0</v>
      </c>
      <c r="AA3225" s="29" t="str">
        <f t="shared" si="1522"/>
        <v>N</v>
      </c>
      <c r="AB3225" s="46">
        <f t="shared" si="1523"/>
        <v>0</v>
      </c>
      <c r="AC3225" s="31">
        <f t="shared" si="1524"/>
        <v>0</v>
      </c>
      <c r="AD3225" s="31">
        <f t="shared" si="1525"/>
        <v>0</v>
      </c>
      <c r="AE3225" s="31">
        <f t="shared" si="1526"/>
        <v>0</v>
      </c>
      <c r="AF3225" s="47">
        <f t="shared" si="1527"/>
        <v>0</v>
      </c>
      <c r="AG3225" s="31">
        <f t="shared" si="1528"/>
        <v>0</v>
      </c>
      <c r="AH3225" s="48">
        <f t="shared" si="1529"/>
        <v>0</v>
      </c>
      <c r="AI3225" s="33">
        <f t="shared" si="1530"/>
        <v>0</v>
      </c>
      <c r="AJ3225" s="33">
        <f t="shared" si="1531"/>
        <v>0</v>
      </c>
      <c r="AK3225" s="33">
        <f t="shared" si="1532"/>
        <v>0</v>
      </c>
      <c r="AL3225" s="33">
        <f t="shared" si="1533"/>
        <v>0</v>
      </c>
      <c r="AM3225" s="34">
        <f t="shared" si="1534"/>
        <v>0</v>
      </c>
    </row>
    <row r="3226" spans="1:39" ht="15" customHeight="1" x14ac:dyDescent="0.3">
      <c r="A3226" s="166" t="s">
        <v>5660</v>
      </c>
      <c r="B3226" s="99">
        <v>20128</v>
      </c>
      <c r="C3226" s="99">
        <v>53947</v>
      </c>
      <c r="D3226" s="165">
        <v>46102</v>
      </c>
      <c r="E3226" s="165">
        <v>46265</v>
      </c>
      <c r="F3226" s="166">
        <v>4</v>
      </c>
      <c r="G3226" s="178">
        <v>1.38</v>
      </c>
      <c r="H3226" s="181">
        <v>1</v>
      </c>
      <c r="I3226" s="180">
        <v>3.7900000000000003E-2</v>
      </c>
      <c r="J3226" s="21">
        <f t="shared" si="1505"/>
        <v>2.62</v>
      </c>
      <c r="K3226" s="21" t="str">
        <f t="shared" si="1506"/>
        <v>Y</v>
      </c>
      <c r="L3226" s="37" t="str">
        <f t="shared" si="1507"/>
        <v>NA</v>
      </c>
      <c r="M3226" s="8" t="str">
        <f t="shared" si="1508"/>
        <v>Y</v>
      </c>
      <c r="N3226" s="42">
        <f t="shared" si="1509"/>
        <v>3</v>
      </c>
      <c r="O3226" s="43">
        <f t="shared" si="1510"/>
        <v>200000</v>
      </c>
      <c r="P3226" s="43" t="str">
        <f t="shared" si="1511"/>
        <v>NA</v>
      </c>
      <c r="Q3226" s="24">
        <f t="shared" si="1512"/>
        <v>20890.851200000001</v>
      </c>
      <c r="R3226" s="43">
        <f t="shared" si="1513"/>
        <v>0</v>
      </c>
      <c r="S3226" s="24">
        <f t="shared" si="1514"/>
        <v>1000000</v>
      </c>
      <c r="T3226" s="25" t="str">
        <f t="shared" si="1515"/>
        <v>Y</v>
      </c>
      <c r="U3226" s="44">
        <f t="shared" si="1516"/>
        <v>2</v>
      </c>
      <c r="V3226" s="45">
        <f t="shared" si="1517"/>
        <v>200000</v>
      </c>
      <c r="W3226" s="45">
        <f t="shared" si="1518"/>
        <v>1000000</v>
      </c>
      <c r="X3226" s="28">
        <f t="shared" si="1519"/>
        <v>21682.614460480003</v>
      </c>
      <c r="Y3226" s="28">
        <f t="shared" si="1520"/>
        <v>0</v>
      </c>
      <c r="Z3226" s="45" t="str">
        <f t="shared" si="1521"/>
        <v>NA</v>
      </c>
      <c r="AA3226" s="29" t="str">
        <f t="shared" si="1522"/>
        <v>Y</v>
      </c>
      <c r="AB3226" s="46">
        <f t="shared" si="1523"/>
        <v>1</v>
      </c>
      <c r="AC3226" s="31">
        <f t="shared" si="1524"/>
        <v>200000</v>
      </c>
      <c r="AD3226" s="31">
        <f t="shared" si="1525"/>
        <v>1000000</v>
      </c>
      <c r="AE3226" s="31">
        <f t="shared" si="1526"/>
        <v>22504.385548532195</v>
      </c>
      <c r="AF3226" s="47">
        <f t="shared" si="1527"/>
        <v>0</v>
      </c>
      <c r="AG3226" s="31" t="str">
        <f t="shared" si="1528"/>
        <v>NA</v>
      </c>
      <c r="AH3226" s="48">
        <f t="shared" si="1529"/>
        <v>0</v>
      </c>
      <c r="AI3226" s="33">
        <f t="shared" si="1530"/>
        <v>0</v>
      </c>
      <c r="AJ3226" s="33">
        <f t="shared" si="1531"/>
        <v>0</v>
      </c>
      <c r="AK3226" s="33">
        <f t="shared" si="1532"/>
        <v>0</v>
      </c>
      <c r="AL3226" s="33">
        <f t="shared" si="1533"/>
        <v>0</v>
      </c>
      <c r="AM3226" s="34">
        <f t="shared" si="1534"/>
        <v>0</v>
      </c>
    </row>
    <row r="3227" spans="1:39" ht="15" customHeight="1" x14ac:dyDescent="0.3">
      <c r="A3227" s="166" t="s">
        <v>5661</v>
      </c>
      <c r="B3227" s="99">
        <v>18813</v>
      </c>
      <c r="C3227" s="99">
        <v>61878</v>
      </c>
      <c r="D3227" s="165">
        <v>44495</v>
      </c>
      <c r="E3227" s="165">
        <v>44566</v>
      </c>
      <c r="F3227" s="166">
        <v>4</v>
      </c>
      <c r="G3227" s="178">
        <v>0.18</v>
      </c>
      <c r="H3227" s="181">
        <v>0.25</v>
      </c>
      <c r="I3227" s="180">
        <v>8.5000000000000006E-2</v>
      </c>
      <c r="J3227" s="21">
        <f t="shared" si="1505"/>
        <v>3.82</v>
      </c>
      <c r="K3227" s="21" t="str">
        <f t="shared" si="1506"/>
        <v>Y</v>
      </c>
      <c r="L3227" s="37" t="str">
        <f t="shared" si="1507"/>
        <v>NA</v>
      </c>
      <c r="M3227" s="8" t="str">
        <f t="shared" si="1508"/>
        <v>Y</v>
      </c>
      <c r="N3227" s="42">
        <f t="shared" si="1509"/>
        <v>16</v>
      </c>
      <c r="O3227" s="43">
        <f t="shared" si="1510"/>
        <v>200000</v>
      </c>
      <c r="P3227" s="43" t="str">
        <f t="shared" si="1511"/>
        <v>NA</v>
      </c>
      <c r="Q3227" s="24">
        <f t="shared" si="1512"/>
        <v>20412.105</v>
      </c>
      <c r="R3227" s="43">
        <f t="shared" si="1513"/>
        <v>0</v>
      </c>
      <c r="S3227" s="24">
        <f t="shared" si="1514"/>
        <v>1000000</v>
      </c>
      <c r="T3227" s="25" t="str">
        <f t="shared" si="1515"/>
        <v>Y</v>
      </c>
      <c r="U3227" s="44">
        <f t="shared" si="1516"/>
        <v>15</v>
      </c>
      <c r="V3227" s="45">
        <f t="shared" si="1517"/>
        <v>200000</v>
      </c>
      <c r="W3227" s="45">
        <f t="shared" si="1518"/>
        <v>1000000</v>
      </c>
      <c r="X3227" s="28">
        <f t="shared" si="1519"/>
        <v>22147.133924999998</v>
      </c>
      <c r="Y3227" s="28">
        <f t="shared" si="1520"/>
        <v>0</v>
      </c>
      <c r="Z3227" s="45" t="str">
        <f t="shared" si="1521"/>
        <v>NA</v>
      </c>
      <c r="AA3227" s="29" t="str">
        <f t="shared" si="1522"/>
        <v>Y</v>
      </c>
      <c r="AB3227" s="46">
        <f t="shared" si="1523"/>
        <v>14</v>
      </c>
      <c r="AC3227" s="31">
        <f t="shared" si="1524"/>
        <v>200000</v>
      </c>
      <c r="AD3227" s="31">
        <f t="shared" si="1525"/>
        <v>1000000</v>
      </c>
      <c r="AE3227" s="31">
        <f t="shared" si="1526"/>
        <v>24029.640308624996</v>
      </c>
      <c r="AF3227" s="47">
        <f t="shared" si="1527"/>
        <v>0</v>
      </c>
      <c r="AG3227" s="31" t="str">
        <f t="shared" si="1528"/>
        <v>NA</v>
      </c>
      <c r="AH3227" s="48">
        <f t="shared" si="1529"/>
        <v>13</v>
      </c>
      <c r="AI3227" s="33">
        <f t="shared" si="1530"/>
        <v>20000</v>
      </c>
      <c r="AJ3227" s="33">
        <f t="shared" si="1531"/>
        <v>65000</v>
      </c>
      <c r="AK3227" s="33">
        <f t="shared" si="1532"/>
        <v>20000</v>
      </c>
      <c r="AL3227" s="33">
        <f t="shared" si="1533"/>
        <v>6072.1597348581199</v>
      </c>
      <c r="AM3227" s="34">
        <f t="shared" si="1534"/>
        <v>6072.1597348581199</v>
      </c>
    </row>
    <row r="3228" spans="1:39" ht="15" customHeight="1" x14ac:dyDescent="0.3">
      <c r="A3228" s="166" t="s">
        <v>5662</v>
      </c>
      <c r="B3228" s="99">
        <v>7248</v>
      </c>
      <c r="C3228" s="99">
        <v>22524</v>
      </c>
      <c r="D3228" s="165">
        <v>44660</v>
      </c>
      <c r="E3228" s="165">
        <v>44705</v>
      </c>
      <c r="F3228" s="166">
        <v>2</v>
      </c>
      <c r="G3228" s="178">
        <v>0.48</v>
      </c>
      <c r="H3228" s="181">
        <v>0.25</v>
      </c>
      <c r="I3228" s="180">
        <v>5.8500000000000003E-2</v>
      </c>
      <c r="J3228" s="21">
        <f t="shared" si="1505"/>
        <v>1.52</v>
      </c>
      <c r="K3228" s="21" t="str">
        <f t="shared" si="1506"/>
        <v>Y</v>
      </c>
      <c r="L3228" s="37" t="str">
        <f t="shared" si="1507"/>
        <v>NA</v>
      </c>
      <c r="M3228" s="8" t="str">
        <f t="shared" si="1508"/>
        <v>Y</v>
      </c>
      <c r="N3228" s="42">
        <f t="shared" si="1509"/>
        <v>7</v>
      </c>
      <c r="O3228" s="43">
        <f t="shared" si="1510"/>
        <v>200000</v>
      </c>
      <c r="P3228" s="43" t="str">
        <f t="shared" si="1511"/>
        <v>NA</v>
      </c>
      <c r="Q3228" s="24">
        <f t="shared" si="1512"/>
        <v>7672.0079999999998</v>
      </c>
      <c r="R3228" s="43">
        <f t="shared" si="1513"/>
        <v>0</v>
      </c>
      <c r="S3228" s="24">
        <f t="shared" si="1514"/>
        <v>1000000</v>
      </c>
      <c r="T3228" s="25" t="str">
        <f t="shared" si="1515"/>
        <v>Y</v>
      </c>
      <c r="U3228" s="44">
        <f t="shared" si="1516"/>
        <v>6</v>
      </c>
      <c r="V3228" s="45">
        <f t="shared" si="1517"/>
        <v>200000</v>
      </c>
      <c r="W3228" s="45">
        <f t="shared" si="1518"/>
        <v>1000000</v>
      </c>
      <c r="X3228" s="28">
        <f t="shared" si="1519"/>
        <v>8120.8204679999999</v>
      </c>
      <c r="Y3228" s="28">
        <f t="shared" si="1520"/>
        <v>0</v>
      </c>
      <c r="Z3228" s="45" t="str">
        <f t="shared" si="1521"/>
        <v>NA</v>
      </c>
      <c r="AA3228" s="29" t="str">
        <f t="shared" si="1522"/>
        <v>N</v>
      </c>
      <c r="AB3228" s="46">
        <f t="shared" si="1523"/>
        <v>5</v>
      </c>
      <c r="AC3228" s="31">
        <f t="shared" si="1524"/>
        <v>20000</v>
      </c>
      <c r="AD3228" s="31">
        <f t="shared" si="1525"/>
        <v>65000</v>
      </c>
      <c r="AE3228" s="31">
        <f t="shared" si="1526"/>
        <v>8595.8884653780005</v>
      </c>
      <c r="AF3228" s="47">
        <f t="shared" si="1527"/>
        <v>0</v>
      </c>
      <c r="AG3228" s="31">
        <f t="shared" si="1528"/>
        <v>18087.283066622</v>
      </c>
      <c r="AH3228" s="48">
        <f t="shared" si="1529"/>
        <v>4</v>
      </c>
      <c r="AI3228" s="33">
        <f t="shared" si="1530"/>
        <v>20000</v>
      </c>
      <c r="AJ3228" s="33">
        <f t="shared" si="1531"/>
        <v>65000</v>
      </c>
      <c r="AK3228" s="33">
        <f t="shared" si="1532"/>
        <v>9098.7479406026141</v>
      </c>
      <c r="AL3228" s="33">
        <f t="shared" si="1533"/>
        <v>0</v>
      </c>
      <c r="AM3228" s="34">
        <f t="shared" si="1534"/>
        <v>0</v>
      </c>
    </row>
    <row r="3229" spans="1:39" ht="15" customHeight="1" x14ac:dyDescent="0.3">
      <c r="A3229" s="166" t="s">
        <v>5663</v>
      </c>
      <c r="B3229" s="99">
        <v>20517</v>
      </c>
      <c r="C3229" s="99">
        <v>45510</v>
      </c>
      <c r="D3229" s="165">
        <v>45049</v>
      </c>
      <c r="E3229" s="165">
        <v>45190</v>
      </c>
      <c r="F3229" s="166">
        <v>4</v>
      </c>
      <c r="G3229" s="178">
        <v>2.83</v>
      </c>
      <c r="H3229" s="181">
        <v>0.75</v>
      </c>
      <c r="I3229" s="180">
        <v>2.6700000000000002E-2</v>
      </c>
      <c r="J3229" s="21">
        <f t="shared" si="1505"/>
        <v>1.17</v>
      </c>
      <c r="K3229" s="21" t="str">
        <f t="shared" si="1506"/>
        <v>Y</v>
      </c>
      <c r="L3229" s="37" t="str">
        <f t="shared" si="1507"/>
        <v>NA</v>
      </c>
      <c r="M3229" s="8" t="str">
        <f t="shared" si="1508"/>
        <v>Y</v>
      </c>
      <c r="N3229" s="42">
        <f t="shared" si="1509"/>
        <v>2</v>
      </c>
      <c r="O3229" s="43">
        <f t="shared" si="1510"/>
        <v>200000</v>
      </c>
      <c r="P3229" s="43" t="str">
        <f t="shared" si="1511"/>
        <v>NA</v>
      </c>
      <c r="Q3229" s="24">
        <f t="shared" si="1512"/>
        <v>21064.803899999999</v>
      </c>
      <c r="R3229" s="43">
        <f t="shared" si="1513"/>
        <v>0</v>
      </c>
      <c r="S3229" s="24">
        <f t="shared" si="1514"/>
        <v>1000000</v>
      </c>
      <c r="T3229" s="25" t="str">
        <f t="shared" si="1515"/>
        <v>Y</v>
      </c>
      <c r="U3229" s="44">
        <f t="shared" si="1516"/>
        <v>1</v>
      </c>
      <c r="V3229" s="45">
        <f t="shared" si="1517"/>
        <v>200000</v>
      </c>
      <c r="W3229" s="45">
        <f t="shared" si="1518"/>
        <v>1000000</v>
      </c>
      <c r="X3229" s="28">
        <f t="shared" si="1519"/>
        <v>21627.234164129997</v>
      </c>
      <c r="Y3229" s="28">
        <f t="shared" si="1520"/>
        <v>0</v>
      </c>
      <c r="Z3229" s="45" t="str">
        <f t="shared" si="1521"/>
        <v>NA</v>
      </c>
      <c r="AA3229" s="29" t="str">
        <f t="shared" si="1522"/>
        <v>N</v>
      </c>
      <c r="AB3229" s="46">
        <f t="shared" si="1523"/>
        <v>0</v>
      </c>
      <c r="AC3229" s="31">
        <f t="shared" si="1524"/>
        <v>0</v>
      </c>
      <c r="AD3229" s="31">
        <f t="shared" si="1525"/>
        <v>0</v>
      </c>
      <c r="AE3229" s="31">
        <f t="shared" si="1526"/>
        <v>0</v>
      </c>
      <c r="AF3229" s="47">
        <f t="shared" si="1527"/>
        <v>0</v>
      </c>
      <c r="AG3229" s="31">
        <f t="shared" si="1528"/>
        <v>0</v>
      </c>
      <c r="AH3229" s="48">
        <f t="shared" si="1529"/>
        <v>0</v>
      </c>
      <c r="AI3229" s="33">
        <f t="shared" si="1530"/>
        <v>0</v>
      </c>
      <c r="AJ3229" s="33">
        <f t="shared" si="1531"/>
        <v>0</v>
      </c>
      <c r="AK3229" s="33">
        <f t="shared" si="1532"/>
        <v>0</v>
      </c>
      <c r="AL3229" s="33">
        <f t="shared" si="1533"/>
        <v>0</v>
      </c>
      <c r="AM3229" s="34">
        <f t="shared" si="1534"/>
        <v>0</v>
      </c>
    </row>
    <row r="3230" spans="1:39" ht="15" customHeight="1" x14ac:dyDescent="0.3">
      <c r="A3230" s="166" t="s">
        <v>5664</v>
      </c>
      <c r="B3230" s="99">
        <v>10366</v>
      </c>
      <c r="C3230" s="99">
        <v>61134</v>
      </c>
      <c r="D3230" s="165">
        <v>45983</v>
      </c>
      <c r="E3230" s="165">
        <v>46309</v>
      </c>
      <c r="F3230" s="166">
        <v>2</v>
      </c>
      <c r="G3230" s="178">
        <v>1.86</v>
      </c>
      <c r="H3230" s="181">
        <v>1</v>
      </c>
      <c r="I3230" s="180">
        <v>4.2799999999999998E-2</v>
      </c>
      <c r="J3230" s="21">
        <f t="shared" si="1505"/>
        <v>0.1399999999999999</v>
      </c>
      <c r="K3230" s="21" t="str">
        <f t="shared" si="1506"/>
        <v>Y</v>
      </c>
      <c r="L3230" s="37" t="str">
        <f t="shared" si="1507"/>
        <v>NA</v>
      </c>
      <c r="M3230" s="8" t="str">
        <f t="shared" si="1508"/>
        <v>Y</v>
      </c>
      <c r="N3230" s="42">
        <f t="shared" si="1509"/>
        <v>1</v>
      </c>
      <c r="O3230" s="43">
        <f t="shared" si="1510"/>
        <v>200000</v>
      </c>
      <c r="P3230" s="43" t="str">
        <f t="shared" si="1511"/>
        <v>NA</v>
      </c>
      <c r="Q3230" s="24">
        <f t="shared" si="1512"/>
        <v>10809.664799999999</v>
      </c>
      <c r="R3230" s="43">
        <f t="shared" si="1513"/>
        <v>0</v>
      </c>
      <c r="S3230" s="24">
        <f t="shared" si="1514"/>
        <v>1000000</v>
      </c>
      <c r="T3230" s="25" t="str">
        <f t="shared" si="1515"/>
        <v>N</v>
      </c>
      <c r="U3230" s="44">
        <f t="shared" si="1516"/>
        <v>0</v>
      </c>
      <c r="V3230" s="45">
        <f t="shared" si="1517"/>
        <v>0</v>
      </c>
      <c r="W3230" s="45">
        <f t="shared" si="1518"/>
        <v>0</v>
      </c>
      <c r="X3230" s="28">
        <f t="shared" si="1519"/>
        <v>0</v>
      </c>
      <c r="Y3230" s="28">
        <f t="shared" si="1520"/>
        <v>0</v>
      </c>
      <c r="Z3230" s="45">
        <f t="shared" si="1521"/>
        <v>0</v>
      </c>
      <c r="AA3230" s="29" t="str">
        <f t="shared" si="1522"/>
        <v>N</v>
      </c>
      <c r="AB3230" s="46">
        <f t="shared" si="1523"/>
        <v>0</v>
      </c>
      <c r="AC3230" s="31">
        <f t="shared" si="1524"/>
        <v>0</v>
      </c>
      <c r="AD3230" s="31">
        <f t="shared" si="1525"/>
        <v>0</v>
      </c>
      <c r="AE3230" s="31">
        <f t="shared" si="1526"/>
        <v>0</v>
      </c>
      <c r="AF3230" s="47">
        <f t="shared" si="1527"/>
        <v>0</v>
      </c>
      <c r="AG3230" s="31">
        <f t="shared" si="1528"/>
        <v>0</v>
      </c>
      <c r="AH3230" s="48">
        <f t="shared" si="1529"/>
        <v>0</v>
      </c>
      <c r="AI3230" s="33">
        <f t="shared" si="1530"/>
        <v>0</v>
      </c>
      <c r="AJ3230" s="33">
        <f t="shared" si="1531"/>
        <v>0</v>
      </c>
      <c r="AK3230" s="33">
        <f t="shared" si="1532"/>
        <v>0</v>
      </c>
      <c r="AL3230" s="33">
        <f t="shared" si="1533"/>
        <v>0</v>
      </c>
      <c r="AM3230" s="34">
        <f t="shared" si="1534"/>
        <v>0</v>
      </c>
    </row>
    <row r="3231" spans="1:39" ht="15" customHeight="1" x14ac:dyDescent="0.3">
      <c r="A3231" s="166" t="s">
        <v>5665</v>
      </c>
      <c r="B3231" s="99">
        <v>24401</v>
      </c>
      <c r="C3231" s="99">
        <v>66231</v>
      </c>
      <c r="D3231" s="165">
        <v>45996</v>
      </c>
      <c r="E3231" s="165">
        <v>46180</v>
      </c>
      <c r="F3231" s="166">
        <v>2</v>
      </c>
      <c r="G3231" s="178">
        <v>1.61</v>
      </c>
      <c r="H3231" s="181">
        <v>0.25</v>
      </c>
      <c r="I3231" s="180">
        <v>3.9300000000000002E-2</v>
      </c>
      <c r="J3231" s="21">
        <f t="shared" si="1505"/>
        <v>0.3899999999999999</v>
      </c>
      <c r="K3231" s="21" t="str">
        <f t="shared" si="1506"/>
        <v>Y</v>
      </c>
      <c r="L3231" s="37" t="str">
        <f t="shared" si="1507"/>
        <v>NA</v>
      </c>
      <c r="M3231" s="8" t="str">
        <f t="shared" si="1508"/>
        <v>Y</v>
      </c>
      <c r="N3231" s="42">
        <f t="shared" si="1509"/>
        <v>2</v>
      </c>
      <c r="O3231" s="43">
        <f t="shared" si="1510"/>
        <v>200000</v>
      </c>
      <c r="P3231" s="43" t="str">
        <f t="shared" si="1511"/>
        <v>NA</v>
      </c>
      <c r="Q3231" s="24">
        <f t="shared" si="1512"/>
        <v>25359.959299999999</v>
      </c>
      <c r="R3231" s="43">
        <f t="shared" si="1513"/>
        <v>0</v>
      </c>
      <c r="S3231" s="24">
        <f t="shared" si="1514"/>
        <v>1000000</v>
      </c>
      <c r="T3231" s="25" t="str">
        <f t="shared" si="1515"/>
        <v>N</v>
      </c>
      <c r="U3231" s="44">
        <f t="shared" si="1516"/>
        <v>1</v>
      </c>
      <c r="V3231" s="45">
        <f t="shared" si="1517"/>
        <v>20000</v>
      </c>
      <c r="W3231" s="45">
        <f t="shared" si="1518"/>
        <v>65000</v>
      </c>
      <c r="X3231" s="28">
        <f t="shared" si="1519"/>
        <v>0</v>
      </c>
      <c r="Y3231" s="28">
        <f t="shared" si="1520"/>
        <v>26356.605700489996</v>
      </c>
      <c r="Z3231" s="45">
        <f t="shared" si="1521"/>
        <v>0</v>
      </c>
      <c r="AA3231" s="29" t="str">
        <f t="shared" si="1522"/>
        <v>N</v>
      </c>
      <c r="AB3231" s="46">
        <f t="shared" si="1523"/>
        <v>0</v>
      </c>
      <c r="AC3231" s="31">
        <f t="shared" si="1524"/>
        <v>0</v>
      </c>
      <c r="AD3231" s="31">
        <f t="shared" si="1525"/>
        <v>0</v>
      </c>
      <c r="AE3231" s="31">
        <f t="shared" si="1526"/>
        <v>0</v>
      </c>
      <c r="AF3231" s="47">
        <f t="shared" si="1527"/>
        <v>0</v>
      </c>
      <c r="AG3231" s="31">
        <f t="shared" si="1528"/>
        <v>0</v>
      </c>
      <c r="AH3231" s="48">
        <f t="shared" si="1529"/>
        <v>0</v>
      </c>
      <c r="AI3231" s="33">
        <f t="shared" si="1530"/>
        <v>0</v>
      </c>
      <c r="AJ3231" s="33">
        <f t="shared" si="1531"/>
        <v>0</v>
      </c>
      <c r="AK3231" s="33">
        <f t="shared" si="1532"/>
        <v>0</v>
      </c>
      <c r="AL3231" s="33">
        <f t="shared" si="1533"/>
        <v>0</v>
      </c>
      <c r="AM3231" s="34">
        <f t="shared" si="1534"/>
        <v>26356.605700489996</v>
      </c>
    </row>
    <row r="3232" spans="1:39" ht="15" customHeight="1" x14ac:dyDescent="0.3">
      <c r="A3232" s="166" t="s">
        <v>5666</v>
      </c>
      <c r="B3232" s="99">
        <v>7259</v>
      </c>
      <c r="C3232" s="99">
        <v>83576</v>
      </c>
      <c r="D3232" s="165">
        <v>44878</v>
      </c>
      <c r="E3232" s="165">
        <v>45082</v>
      </c>
      <c r="F3232" s="166">
        <v>2</v>
      </c>
      <c r="G3232" s="178">
        <v>1.71</v>
      </c>
      <c r="H3232" s="181">
        <v>1</v>
      </c>
      <c r="I3232" s="180">
        <v>2.24E-2</v>
      </c>
      <c r="J3232" s="21">
        <f t="shared" si="1505"/>
        <v>0.29000000000000004</v>
      </c>
      <c r="K3232" s="21" t="str">
        <f t="shared" si="1506"/>
        <v>Y</v>
      </c>
      <c r="L3232" s="37" t="str">
        <f t="shared" si="1507"/>
        <v>NA</v>
      </c>
      <c r="M3232" s="8" t="str">
        <f t="shared" si="1508"/>
        <v>Y</v>
      </c>
      <c r="N3232" s="42">
        <f t="shared" si="1509"/>
        <v>1</v>
      </c>
      <c r="O3232" s="43">
        <f t="shared" si="1510"/>
        <v>200000</v>
      </c>
      <c r="P3232" s="43" t="str">
        <f t="shared" si="1511"/>
        <v>NA</v>
      </c>
      <c r="Q3232" s="24">
        <f t="shared" si="1512"/>
        <v>7421.6016</v>
      </c>
      <c r="R3232" s="43">
        <f t="shared" si="1513"/>
        <v>0</v>
      </c>
      <c r="S3232" s="24">
        <f t="shared" si="1514"/>
        <v>1000000</v>
      </c>
      <c r="T3232" s="25" t="str">
        <f t="shared" si="1515"/>
        <v>N</v>
      </c>
      <c r="U3232" s="44">
        <f t="shared" si="1516"/>
        <v>0</v>
      </c>
      <c r="V3232" s="45">
        <f t="shared" si="1517"/>
        <v>0</v>
      </c>
      <c r="W3232" s="45">
        <f t="shared" si="1518"/>
        <v>0</v>
      </c>
      <c r="X3232" s="28">
        <f t="shared" si="1519"/>
        <v>0</v>
      </c>
      <c r="Y3232" s="28">
        <f t="shared" si="1520"/>
        <v>0</v>
      </c>
      <c r="Z3232" s="45">
        <f t="shared" si="1521"/>
        <v>0</v>
      </c>
      <c r="AA3232" s="29" t="str">
        <f t="shared" si="1522"/>
        <v>N</v>
      </c>
      <c r="AB3232" s="46">
        <f t="shared" si="1523"/>
        <v>0</v>
      </c>
      <c r="AC3232" s="31">
        <f t="shared" si="1524"/>
        <v>0</v>
      </c>
      <c r="AD3232" s="31">
        <f t="shared" si="1525"/>
        <v>0</v>
      </c>
      <c r="AE3232" s="31">
        <f t="shared" si="1526"/>
        <v>0</v>
      </c>
      <c r="AF3232" s="47">
        <f t="shared" si="1527"/>
        <v>0</v>
      </c>
      <c r="AG3232" s="31">
        <f t="shared" si="1528"/>
        <v>0</v>
      </c>
      <c r="AH3232" s="48">
        <f t="shared" si="1529"/>
        <v>0</v>
      </c>
      <c r="AI3232" s="33">
        <f t="shared" si="1530"/>
        <v>0</v>
      </c>
      <c r="AJ3232" s="33">
        <f t="shared" si="1531"/>
        <v>0</v>
      </c>
      <c r="AK3232" s="33">
        <f t="shared" si="1532"/>
        <v>0</v>
      </c>
      <c r="AL3232" s="33">
        <f t="shared" si="1533"/>
        <v>0</v>
      </c>
      <c r="AM3232" s="34">
        <f t="shared" si="1534"/>
        <v>0</v>
      </c>
    </row>
    <row r="3233" spans="1:39" ht="15" customHeight="1" x14ac:dyDescent="0.3">
      <c r="A3233" s="166" t="s">
        <v>5667</v>
      </c>
      <c r="B3233" s="99">
        <v>10013</v>
      </c>
      <c r="C3233" s="99">
        <v>77093</v>
      </c>
      <c r="D3233" s="165">
        <v>45844</v>
      </c>
      <c r="E3233" s="165">
        <v>46141</v>
      </c>
      <c r="F3233" s="166">
        <v>4</v>
      </c>
      <c r="G3233" s="178">
        <v>2.5</v>
      </c>
      <c r="H3233" s="181">
        <v>1</v>
      </c>
      <c r="I3233" s="180">
        <v>4.7500000000000001E-2</v>
      </c>
      <c r="J3233" s="21">
        <f t="shared" si="1505"/>
        <v>1.5</v>
      </c>
      <c r="K3233" s="21" t="str">
        <f t="shared" si="1506"/>
        <v>Y</v>
      </c>
      <c r="L3233" s="37" t="str">
        <f t="shared" si="1507"/>
        <v>NA</v>
      </c>
      <c r="M3233" s="8" t="str">
        <f t="shared" si="1508"/>
        <v>Y</v>
      </c>
      <c r="N3233" s="42">
        <f t="shared" si="1509"/>
        <v>2</v>
      </c>
      <c r="O3233" s="43">
        <f t="shared" si="1510"/>
        <v>200000</v>
      </c>
      <c r="P3233" s="43" t="str">
        <f t="shared" si="1511"/>
        <v>NA</v>
      </c>
      <c r="Q3233" s="24">
        <f t="shared" si="1512"/>
        <v>10488.6175</v>
      </c>
      <c r="R3233" s="43">
        <f t="shared" si="1513"/>
        <v>0</v>
      </c>
      <c r="S3233" s="24">
        <f t="shared" si="1514"/>
        <v>1000000</v>
      </c>
      <c r="T3233" s="25" t="str">
        <f t="shared" si="1515"/>
        <v>Y</v>
      </c>
      <c r="U3233" s="44">
        <f t="shared" si="1516"/>
        <v>1</v>
      </c>
      <c r="V3233" s="45">
        <f t="shared" si="1517"/>
        <v>200000</v>
      </c>
      <c r="W3233" s="45">
        <f t="shared" si="1518"/>
        <v>1000000</v>
      </c>
      <c r="X3233" s="28">
        <f t="shared" si="1519"/>
        <v>10986.826831250002</v>
      </c>
      <c r="Y3233" s="28">
        <f t="shared" si="1520"/>
        <v>0</v>
      </c>
      <c r="Z3233" s="45" t="str">
        <f t="shared" si="1521"/>
        <v>NA</v>
      </c>
      <c r="AA3233" s="29" t="str">
        <f t="shared" si="1522"/>
        <v>N</v>
      </c>
      <c r="AB3233" s="46">
        <f t="shared" si="1523"/>
        <v>0</v>
      </c>
      <c r="AC3233" s="31">
        <f t="shared" si="1524"/>
        <v>0</v>
      </c>
      <c r="AD3233" s="31">
        <f t="shared" si="1525"/>
        <v>0</v>
      </c>
      <c r="AE3233" s="31">
        <f t="shared" si="1526"/>
        <v>0</v>
      </c>
      <c r="AF3233" s="47">
        <f t="shared" si="1527"/>
        <v>0</v>
      </c>
      <c r="AG3233" s="31">
        <f t="shared" si="1528"/>
        <v>0</v>
      </c>
      <c r="AH3233" s="48">
        <f t="shared" si="1529"/>
        <v>0</v>
      </c>
      <c r="AI3233" s="33">
        <f t="shared" si="1530"/>
        <v>0</v>
      </c>
      <c r="AJ3233" s="33">
        <f t="shared" si="1531"/>
        <v>0</v>
      </c>
      <c r="AK3233" s="33">
        <f t="shared" si="1532"/>
        <v>0</v>
      </c>
      <c r="AL3233" s="33">
        <f t="shared" si="1533"/>
        <v>0</v>
      </c>
      <c r="AM3233" s="34">
        <f t="shared" si="1534"/>
        <v>0</v>
      </c>
    </row>
    <row r="3234" spans="1:39" ht="15" customHeight="1" x14ac:dyDescent="0.3">
      <c r="A3234" s="166" t="s">
        <v>5668</v>
      </c>
      <c r="B3234" s="99">
        <v>15561</v>
      </c>
      <c r="C3234" s="99">
        <v>57738</v>
      </c>
      <c r="D3234" s="165">
        <v>44503</v>
      </c>
      <c r="E3234" s="165">
        <v>44577</v>
      </c>
      <c r="F3234" s="166">
        <v>4</v>
      </c>
      <c r="G3234" s="178">
        <v>3.54</v>
      </c>
      <c r="H3234" s="181">
        <v>0.5</v>
      </c>
      <c r="I3234" s="180">
        <v>6.7500000000000004E-2</v>
      </c>
      <c r="J3234" s="21">
        <f t="shared" si="1505"/>
        <v>0.45999999999999996</v>
      </c>
      <c r="K3234" s="21" t="str">
        <f t="shared" si="1506"/>
        <v>Y</v>
      </c>
      <c r="L3234" s="37" t="str">
        <f t="shared" si="1507"/>
        <v>NA</v>
      </c>
      <c r="M3234" s="8" t="str">
        <f t="shared" si="1508"/>
        <v>Y</v>
      </c>
      <c r="N3234" s="42">
        <f t="shared" si="1509"/>
        <v>1</v>
      </c>
      <c r="O3234" s="43">
        <f t="shared" si="1510"/>
        <v>200000</v>
      </c>
      <c r="P3234" s="43" t="str">
        <f t="shared" si="1511"/>
        <v>NA</v>
      </c>
      <c r="Q3234" s="24">
        <f t="shared" si="1512"/>
        <v>16611.367499999997</v>
      </c>
      <c r="R3234" s="43">
        <f t="shared" si="1513"/>
        <v>0</v>
      </c>
      <c r="S3234" s="24">
        <f t="shared" si="1514"/>
        <v>1000000</v>
      </c>
      <c r="T3234" s="25" t="str">
        <f t="shared" si="1515"/>
        <v>N</v>
      </c>
      <c r="U3234" s="44">
        <f t="shared" si="1516"/>
        <v>0</v>
      </c>
      <c r="V3234" s="45">
        <f t="shared" si="1517"/>
        <v>0</v>
      </c>
      <c r="W3234" s="45">
        <f t="shared" si="1518"/>
        <v>0</v>
      </c>
      <c r="X3234" s="28">
        <f t="shared" si="1519"/>
        <v>0</v>
      </c>
      <c r="Y3234" s="28">
        <f t="shared" si="1520"/>
        <v>0</v>
      </c>
      <c r="Z3234" s="45">
        <f t="shared" si="1521"/>
        <v>0</v>
      </c>
      <c r="AA3234" s="29" t="str">
        <f t="shared" si="1522"/>
        <v>N</v>
      </c>
      <c r="AB3234" s="46">
        <f t="shared" si="1523"/>
        <v>0</v>
      </c>
      <c r="AC3234" s="31">
        <f t="shared" si="1524"/>
        <v>0</v>
      </c>
      <c r="AD3234" s="31">
        <f t="shared" si="1525"/>
        <v>0</v>
      </c>
      <c r="AE3234" s="31">
        <f t="shared" si="1526"/>
        <v>0</v>
      </c>
      <c r="AF3234" s="47">
        <f t="shared" si="1527"/>
        <v>0</v>
      </c>
      <c r="AG3234" s="31">
        <f t="shared" si="1528"/>
        <v>0</v>
      </c>
      <c r="AH3234" s="48">
        <f t="shared" si="1529"/>
        <v>0</v>
      </c>
      <c r="AI3234" s="33">
        <f t="shared" si="1530"/>
        <v>0</v>
      </c>
      <c r="AJ3234" s="33">
        <f t="shared" si="1531"/>
        <v>0</v>
      </c>
      <c r="AK3234" s="33">
        <f t="shared" si="1532"/>
        <v>0</v>
      </c>
      <c r="AL3234" s="33">
        <f t="shared" si="1533"/>
        <v>0</v>
      </c>
      <c r="AM3234" s="34">
        <f t="shared" si="1534"/>
        <v>0</v>
      </c>
    </row>
    <row r="3235" spans="1:39" ht="15" customHeight="1" x14ac:dyDescent="0.3">
      <c r="A3235" s="166" t="s">
        <v>5669</v>
      </c>
      <c r="B3235" s="99">
        <v>17418</v>
      </c>
      <c r="C3235" s="99">
        <v>71510</v>
      </c>
      <c r="D3235" s="165">
        <v>46146</v>
      </c>
      <c r="E3235" s="165">
        <v>46429</v>
      </c>
      <c r="F3235" s="166">
        <v>4</v>
      </c>
      <c r="G3235" s="178">
        <v>0.81</v>
      </c>
      <c r="H3235" s="181">
        <v>0.5</v>
      </c>
      <c r="I3235" s="180">
        <v>3.9800000000000002E-2</v>
      </c>
      <c r="J3235" s="21">
        <f t="shared" si="1505"/>
        <v>3.19</v>
      </c>
      <c r="K3235" s="21" t="str">
        <f t="shared" si="1506"/>
        <v>Y</v>
      </c>
      <c r="L3235" s="37" t="str">
        <f t="shared" si="1507"/>
        <v>NA</v>
      </c>
      <c r="M3235" s="8" t="str">
        <f t="shared" si="1508"/>
        <v>Y</v>
      </c>
      <c r="N3235" s="42">
        <f t="shared" si="1509"/>
        <v>7</v>
      </c>
      <c r="O3235" s="43">
        <f t="shared" si="1510"/>
        <v>200000</v>
      </c>
      <c r="P3235" s="43" t="str">
        <f t="shared" si="1511"/>
        <v>NA</v>
      </c>
      <c r="Q3235" s="24">
        <f t="shared" si="1512"/>
        <v>18111.236400000002</v>
      </c>
      <c r="R3235" s="43">
        <f t="shared" si="1513"/>
        <v>0</v>
      </c>
      <c r="S3235" s="24">
        <f t="shared" si="1514"/>
        <v>1000000</v>
      </c>
      <c r="T3235" s="25" t="str">
        <f t="shared" si="1515"/>
        <v>Y</v>
      </c>
      <c r="U3235" s="44">
        <f t="shared" si="1516"/>
        <v>6</v>
      </c>
      <c r="V3235" s="45">
        <f t="shared" si="1517"/>
        <v>200000</v>
      </c>
      <c r="W3235" s="45">
        <f t="shared" si="1518"/>
        <v>1000000</v>
      </c>
      <c r="X3235" s="28">
        <f t="shared" si="1519"/>
        <v>18832.063608720004</v>
      </c>
      <c r="Y3235" s="28">
        <f t="shared" si="1520"/>
        <v>0</v>
      </c>
      <c r="Z3235" s="45" t="str">
        <f t="shared" si="1521"/>
        <v>NA</v>
      </c>
      <c r="AA3235" s="29" t="str">
        <f t="shared" si="1522"/>
        <v>Y</v>
      </c>
      <c r="AB3235" s="46">
        <f t="shared" si="1523"/>
        <v>5</v>
      </c>
      <c r="AC3235" s="31">
        <f t="shared" si="1524"/>
        <v>200000</v>
      </c>
      <c r="AD3235" s="31">
        <f t="shared" si="1525"/>
        <v>1000000</v>
      </c>
      <c r="AE3235" s="31">
        <f t="shared" si="1526"/>
        <v>19581.579740347061</v>
      </c>
      <c r="AF3235" s="47">
        <f t="shared" si="1527"/>
        <v>0</v>
      </c>
      <c r="AG3235" s="31" t="str">
        <f t="shared" si="1528"/>
        <v>NA</v>
      </c>
      <c r="AH3235" s="48">
        <f t="shared" si="1529"/>
        <v>4</v>
      </c>
      <c r="AI3235" s="33">
        <f t="shared" si="1530"/>
        <v>20000</v>
      </c>
      <c r="AJ3235" s="33">
        <f t="shared" si="1531"/>
        <v>65000</v>
      </c>
      <c r="AK3235" s="33">
        <f t="shared" si="1532"/>
        <v>20000</v>
      </c>
      <c r="AL3235" s="33">
        <f t="shared" si="1533"/>
        <v>360.92661401287478</v>
      </c>
      <c r="AM3235" s="34">
        <f t="shared" si="1534"/>
        <v>360.92661401287478</v>
      </c>
    </row>
    <row r="3236" spans="1:39" ht="15" customHeight="1" x14ac:dyDescent="0.3">
      <c r="A3236" s="166" t="s">
        <v>5670</v>
      </c>
      <c r="B3236" s="99">
        <v>14163</v>
      </c>
      <c r="C3236" s="99">
        <v>102302</v>
      </c>
      <c r="D3236" s="165">
        <v>44768</v>
      </c>
      <c r="E3236" s="165">
        <v>44939</v>
      </c>
      <c r="F3236" s="166">
        <v>2</v>
      </c>
      <c r="G3236" s="178">
        <v>1.08</v>
      </c>
      <c r="H3236" s="181">
        <v>0.5</v>
      </c>
      <c r="I3236" s="180">
        <v>2.1000000000000001E-2</v>
      </c>
      <c r="J3236" s="21">
        <f t="shared" si="1505"/>
        <v>0.91999999999999993</v>
      </c>
      <c r="K3236" s="21" t="str">
        <f t="shared" si="1506"/>
        <v>Y</v>
      </c>
      <c r="L3236" s="37" t="str">
        <f t="shared" si="1507"/>
        <v>NA</v>
      </c>
      <c r="M3236" s="8" t="str">
        <f t="shared" si="1508"/>
        <v>Y</v>
      </c>
      <c r="N3236" s="42">
        <f t="shared" si="1509"/>
        <v>2</v>
      </c>
      <c r="O3236" s="43">
        <f t="shared" si="1510"/>
        <v>200000</v>
      </c>
      <c r="P3236" s="43" t="str">
        <f t="shared" si="1511"/>
        <v>NA</v>
      </c>
      <c r="Q3236" s="24">
        <f t="shared" si="1512"/>
        <v>14460.422999999999</v>
      </c>
      <c r="R3236" s="43">
        <f t="shared" si="1513"/>
        <v>0</v>
      </c>
      <c r="S3236" s="24">
        <f t="shared" si="1514"/>
        <v>1000000</v>
      </c>
      <c r="T3236" s="25" t="str">
        <f t="shared" si="1515"/>
        <v>N</v>
      </c>
      <c r="U3236" s="44">
        <f t="shared" si="1516"/>
        <v>1</v>
      </c>
      <c r="V3236" s="45">
        <f t="shared" si="1517"/>
        <v>20000</v>
      </c>
      <c r="W3236" s="45">
        <f t="shared" si="1518"/>
        <v>65000</v>
      </c>
      <c r="X3236" s="28">
        <f t="shared" si="1519"/>
        <v>0</v>
      </c>
      <c r="Y3236" s="28">
        <f t="shared" si="1520"/>
        <v>14764.091882999997</v>
      </c>
      <c r="Z3236" s="45">
        <f t="shared" si="1521"/>
        <v>0</v>
      </c>
      <c r="AA3236" s="29" t="str">
        <f t="shared" si="1522"/>
        <v>N</v>
      </c>
      <c r="AB3236" s="46">
        <f t="shared" si="1523"/>
        <v>0</v>
      </c>
      <c r="AC3236" s="31">
        <f t="shared" si="1524"/>
        <v>0</v>
      </c>
      <c r="AD3236" s="31">
        <f t="shared" si="1525"/>
        <v>0</v>
      </c>
      <c r="AE3236" s="31">
        <f t="shared" si="1526"/>
        <v>0</v>
      </c>
      <c r="AF3236" s="47">
        <f t="shared" si="1527"/>
        <v>0</v>
      </c>
      <c r="AG3236" s="31">
        <f t="shared" si="1528"/>
        <v>0</v>
      </c>
      <c r="AH3236" s="48">
        <f t="shared" si="1529"/>
        <v>0</v>
      </c>
      <c r="AI3236" s="33">
        <f t="shared" si="1530"/>
        <v>0</v>
      </c>
      <c r="AJ3236" s="33">
        <f t="shared" si="1531"/>
        <v>0</v>
      </c>
      <c r="AK3236" s="33">
        <f t="shared" si="1532"/>
        <v>0</v>
      </c>
      <c r="AL3236" s="33">
        <f t="shared" si="1533"/>
        <v>0</v>
      </c>
      <c r="AM3236" s="34">
        <f t="shared" si="1534"/>
        <v>14764.091882999997</v>
      </c>
    </row>
    <row r="3237" spans="1:39" ht="15" customHeight="1" x14ac:dyDescent="0.3">
      <c r="A3237" s="166" t="s">
        <v>5671</v>
      </c>
      <c r="B3237" s="99">
        <v>23192</v>
      </c>
      <c r="C3237" s="99">
        <v>64691</v>
      </c>
      <c r="D3237" s="165">
        <v>44790</v>
      </c>
      <c r="E3237" s="165">
        <v>45063</v>
      </c>
      <c r="F3237" s="166">
        <v>4</v>
      </c>
      <c r="G3237" s="178">
        <v>1.85</v>
      </c>
      <c r="H3237" s="181">
        <v>0.25</v>
      </c>
      <c r="I3237" s="180">
        <v>2.1499999999999998E-2</v>
      </c>
      <c r="J3237" s="21">
        <f t="shared" si="1505"/>
        <v>2.15</v>
      </c>
      <c r="K3237" s="21" t="str">
        <f t="shared" si="1506"/>
        <v>Y</v>
      </c>
      <c r="L3237" s="37" t="str">
        <f t="shared" si="1507"/>
        <v>NA</v>
      </c>
      <c r="M3237" s="8" t="str">
        <f t="shared" si="1508"/>
        <v>Y</v>
      </c>
      <c r="N3237" s="42">
        <f t="shared" si="1509"/>
        <v>9</v>
      </c>
      <c r="O3237" s="43">
        <f t="shared" si="1510"/>
        <v>200000</v>
      </c>
      <c r="P3237" s="43" t="str">
        <f t="shared" si="1511"/>
        <v>NA</v>
      </c>
      <c r="Q3237" s="24">
        <f t="shared" si="1512"/>
        <v>23690.628000000001</v>
      </c>
      <c r="R3237" s="43">
        <f t="shared" si="1513"/>
        <v>0</v>
      </c>
      <c r="S3237" s="24">
        <f t="shared" si="1514"/>
        <v>1000000</v>
      </c>
      <c r="T3237" s="25" t="str">
        <f t="shared" si="1515"/>
        <v>Y</v>
      </c>
      <c r="U3237" s="44">
        <f t="shared" si="1516"/>
        <v>8</v>
      </c>
      <c r="V3237" s="45">
        <f t="shared" si="1517"/>
        <v>200000</v>
      </c>
      <c r="W3237" s="45">
        <f t="shared" si="1518"/>
        <v>1000000</v>
      </c>
      <c r="X3237" s="28">
        <f t="shared" si="1519"/>
        <v>24199.976502000001</v>
      </c>
      <c r="Y3237" s="28">
        <f t="shared" si="1520"/>
        <v>0</v>
      </c>
      <c r="Z3237" s="45" t="str">
        <f t="shared" si="1521"/>
        <v>NA</v>
      </c>
      <c r="AA3237" s="29" t="str">
        <f t="shared" si="1522"/>
        <v>Y</v>
      </c>
      <c r="AB3237" s="46">
        <f t="shared" si="1523"/>
        <v>7</v>
      </c>
      <c r="AC3237" s="31">
        <f t="shared" si="1524"/>
        <v>200000</v>
      </c>
      <c r="AD3237" s="31">
        <f t="shared" si="1525"/>
        <v>1000000</v>
      </c>
      <c r="AE3237" s="31">
        <f t="shared" si="1526"/>
        <v>24720.275996793003</v>
      </c>
      <c r="AF3237" s="47">
        <f t="shared" si="1527"/>
        <v>0</v>
      </c>
      <c r="AG3237" s="31" t="str">
        <f t="shared" si="1528"/>
        <v>NA</v>
      </c>
      <c r="AH3237" s="48">
        <f t="shared" si="1529"/>
        <v>6</v>
      </c>
      <c r="AI3237" s="33">
        <f t="shared" si="1530"/>
        <v>20000</v>
      </c>
      <c r="AJ3237" s="33">
        <f t="shared" si="1531"/>
        <v>65000</v>
      </c>
      <c r="AK3237" s="33">
        <f t="shared" si="1532"/>
        <v>20000</v>
      </c>
      <c r="AL3237" s="33">
        <f t="shared" si="1533"/>
        <v>5251.7619307240529</v>
      </c>
      <c r="AM3237" s="34">
        <f t="shared" si="1534"/>
        <v>5251.7619307240529</v>
      </c>
    </row>
    <row r="3238" spans="1:39" ht="15" customHeight="1" x14ac:dyDescent="0.3">
      <c r="A3238" s="166" t="s">
        <v>5672</v>
      </c>
      <c r="B3238" s="99">
        <v>12972</v>
      </c>
      <c r="C3238" s="99">
        <v>63107</v>
      </c>
      <c r="D3238" s="165">
        <v>44845</v>
      </c>
      <c r="E3238" s="165">
        <v>45172</v>
      </c>
      <c r="F3238" s="166">
        <v>4</v>
      </c>
      <c r="G3238" s="178">
        <v>1.95</v>
      </c>
      <c r="H3238" s="181">
        <v>0.75</v>
      </c>
      <c r="I3238" s="180">
        <v>4.48E-2</v>
      </c>
      <c r="J3238" s="21">
        <f t="shared" si="1505"/>
        <v>2.0499999999999998</v>
      </c>
      <c r="K3238" s="21" t="str">
        <f t="shared" si="1506"/>
        <v>Y</v>
      </c>
      <c r="L3238" s="37" t="str">
        <f t="shared" si="1507"/>
        <v>NA</v>
      </c>
      <c r="M3238" s="8" t="str">
        <f t="shared" si="1508"/>
        <v>Y</v>
      </c>
      <c r="N3238" s="42">
        <f t="shared" si="1509"/>
        <v>3</v>
      </c>
      <c r="O3238" s="43">
        <f t="shared" si="1510"/>
        <v>200000</v>
      </c>
      <c r="P3238" s="43" t="str">
        <f t="shared" si="1511"/>
        <v>NA</v>
      </c>
      <c r="Q3238" s="24">
        <f t="shared" si="1512"/>
        <v>13553.1456</v>
      </c>
      <c r="R3238" s="43">
        <f t="shared" si="1513"/>
        <v>0</v>
      </c>
      <c r="S3238" s="24">
        <f t="shared" si="1514"/>
        <v>1000000</v>
      </c>
      <c r="T3238" s="25" t="str">
        <f t="shared" si="1515"/>
        <v>Y</v>
      </c>
      <c r="U3238" s="44">
        <f t="shared" si="1516"/>
        <v>2</v>
      </c>
      <c r="V3238" s="45">
        <f t="shared" si="1517"/>
        <v>200000</v>
      </c>
      <c r="W3238" s="45">
        <f t="shared" si="1518"/>
        <v>1000000</v>
      </c>
      <c r="X3238" s="28">
        <f t="shared" si="1519"/>
        <v>14160.326522879999</v>
      </c>
      <c r="Y3238" s="28">
        <f t="shared" si="1520"/>
        <v>0</v>
      </c>
      <c r="Z3238" s="45" t="str">
        <f t="shared" si="1521"/>
        <v>NA</v>
      </c>
      <c r="AA3238" s="29" t="str">
        <f t="shared" si="1522"/>
        <v>Y</v>
      </c>
      <c r="AB3238" s="46">
        <f t="shared" si="1523"/>
        <v>1</v>
      </c>
      <c r="AC3238" s="31">
        <f t="shared" si="1524"/>
        <v>200000</v>
      </c>
      <c r="AD3238" s="31">
        <f t="shared" si="1525"/>
        <v>1000000</v>
      </c>
      <c r="AE3238" s="31">
        <f t="shared" si="1526"/>
        <v>14794.709151105022</v>
      </c>
      <c r="AF3238" s="47">
        <f t="shared" si="1527"/>
        <v>0</v>
      </c>
      <c r="AG3238" s="31" t="str">
        <f t="shared" si="1528"/>
        <v>NA</v>
      </c>
      <c r="AH3238" s="48">
        <f t="shared" si="1529"/>
        <v>0</v>
      </c>
      <c r="AI3238" s="33">
        <f t="shared" si="1530"/>
        <v>0</v>
      </c>
      <c r="AJ3238" s="33">
        <f t="shared" si="1531"/>
        <v>0</v>
      </c>
      <c r="AK3238" s="33">
        <f t="shared" si="1532"/>
        <v>0</v>
      </c>
      <c r="AL3238" s="33">
        <f t="shared" si="1533"/>
        <v>0</v>
      </c>
      <c r="AM3238" s="34">
        <f t="shared" si="1534"/>
        <v>0</v>
      </c>
    </row>
    <row r="3239" spans="1:39" ht="15" customHeight="1" x14ac:dyDescent="0.3">
      <c r="A3239" s="166" t="s">
        <v>5673</v>
      </c>
      <c r="B3239" s="99">
        <v>16528</v>
      </c>
      <c r="C3239" s="99">
        <v>86001</v>
      </c>
      <c r="D3239" s="165">
        <v>45650</v>
      </c>
      <c r="E3239" s="165">
        <v>45836</v>
      </c>
      <c r="F3239" s="166">
        <v>4</v>
      </c>
      <c r="G3239" s="178">
        <v>1</v>
      </c>
      <c r="H3239" s="181">
        <v>0.5</v>
      </c>
      <c r="I3239" s="180">
        <v>3.7100000000000001E-2</v>
      </c>
      <c r="J3239" s="21">
        <f t="shared" si="1505"/>
        <v>3</v>
      </c>
      <c r="K3239" s="21" t="str">
        <f t="shared" si="1506"/>
        <v>Y</v>
      </c>
      <c r="L3239" s="37" t="str">
        <f t="shared" si="1507"/>
        <v>NA</v>
      </c>
      <c r="M3239" s="8" t="str">
        <f t="shared" si="1508"/>
        <v>Y</v>
      </c>
      <c r="N3239" s="42">
        <f t="shared" si="1509"/>
        <v>6</v>
      </c>
      <c r="O3239" s="43">
        <f t="shared" si="1510"/>
        <v>200000</v>
      </c>
      <c r="P3239" s="43" t="str">
        <f t="shared" si="1511"/>
        <v>NA</v>
      </c>
      <c r="Q3239" s="24">
        <f t="shared" si="1512"/>
        <v>17141.1888</v>
      </c>
      <c r="R3239" s="43">
        <f t="shared" si="1513"/>
        <v>0</v>
      </c>
      <c r="S3239" s="24">
        <f t="shared" si="1514"/>
        <v>1000000</v>
      </c>
      <c r="T3239" s="25" t="str">
        <f t="shared" si="1515"/>
        <v>Y</v>
      </c>
      <c r="U3239" s="44">
        <f t="shared" si="1516"/>
        <v>5</v>
      </c>
      <c r="V3239" s="45">
        <f t="shared" si="1517"/>
        <v>200000</v>
      </c>
      <c r="W3239" s="45">
        <f t="shared" si="1518"/>
        <v>1000000</v>
      </c>
      <c r="X3239" s="28">
        <f t="shared" si="1519"/>
        <v>17777.126904479999</v>
      </c>
      <c r="Y3239" s="28">
        <f t="shared" si="1520"/>
        <v>0</v>
      </c>
      <c r="Z3239" s="45" t="str">
        <f t="shared" si="1521"/>
        <v>NA</v>
      </c>
      <c r="AA3239" s="29" t="str">
        <f t="shared" si="1522"/>
        <v>Y</v>
      </c>
      <c r="AB3239" s="46">
        <f t="shared" si="1523"/>
        <v>4</v>
      </c>
      <c r="AC3239" s="31">
        <f t="shared" si="1524"/>
        <v>200000</v>
      </c>
      <c r="AD3239" s="31">
        <f t="shared" si="1525"/>
        <v>1000000</v>
      </c>
      <c r="AE3239" s="31">
        <f t="shared" si="1526"/>
        <v>18436.658312636206</v>
      </c>
      <c r="AF3239" s="47">
        <f t="shared" si="1527"/>
        <v>0</v>
      </c>
      <c r="AG3239" s="31" t="str">
        <f t="shared" si="1528"/>
        <v>NA</v>
      </c>
      <c r="AH3239" s="48">
        <f t="shared" si="1529"/>
        <v>3</v>
      </c>
      <c r="AI3239" s="33">
        <f t="shared" si="1530"/>
        <v>20000</v>
      </c>
      <c r="AJ3239" s="33">
        <f t="shared" si="1531"/>
        <v>65000</v>
      </c>
      <c r="AK3239" s="33">
        <f t="shared" si="1532"/>
        <v>19120.658336035009</v>
      </c>
      <c r="AL3239" s="33">
        <f t="shared" si="1533"/>
        <v>0</v>
      </c>
      <c r="AM3239" s="34">
        <f t="shared" si="1534"/>
        <v>0</v>
      </c>
    </row>
    <row r="3240" spans="1:39" ht="15" customHeight="1" x14ac:dyDescent="0.3">
      <c r="A3240" s="166" t="s">
        <v>5674</v>
      </c>
      <c r="B3240" s="99">
        <v>11276</v>
      </c>
      <c r="C3240" s="99">
        <v>49637</v>
      </c>
      <c r="D3240" s="165">
        <v>44692</v>
      </c>
      <c r="E3240" s="165">
        <v>44969</v>
      </c>
      <c r="F3240" s="166">
        <v>4</v>
      </c>
      <c r="G3240" s="178">
        <v>2.93</v>
      </c>
      <c r="H3240" s="181">
        <v>0.75</v>
      </c>
      <c r="I3240" s="180">
        <v>8.3599999999999994E-2</v>
      </c>
      <c r="J3240" s="21">
        <f t="shared" si="1505"/>
        <v>1.0699999999999998</v>
      </c>
      <c r="K3240" s="21" t="str">
        <f t="shared" si="1506"/>
        <v>Y</v>
      </c>
      <c r="L3240" s="37" t="str">
        <f t="shared" si="1507"/>
        <v>NA</v>
      </c>
      <c r="M3240" s="8" t="str">
        <f t="shared" si="1508"/>
        <v>Y</v>
      </c>
      <c r="N3240" s="42">
        <f t="shared" si="1509"/>
        <v>2</v>
      </c>
      <c r="O3240" s="43">
        <f t="shared" si="1510"/>
        <v>200000</v>
      </c>
      <c r="P3240" s="43" t="str">
        <f t="shared" si="1511"/>
        <v>NA</v>
      </c>
      <c r="Q3240" s="24">
        <f t="shared" si="1512"/>
        <v>12218.673599999998</v>
      </c>
      <c r="R3240" s="43">
        <f t="shared" si="1513"/>
        <v>0</v>
      </c>
      <c r="S3240" s="24">
        <f t="shared" si="1514"/>
        <v>1000000</v>
      </c>
      <c r="T3240" s="25" t="str">
        <f t="shared" si="1515"/>
        <v>Y</v>
      </c>
      <c r="U3240" s="44">
        <f t="shared" si="1516"/>
        <v>1</v>
      </c>
      <c r="V3240" s="45">
        <f t="shared" si="1517"/>
        <v>200000</v>
      </c>
      <c r="W3240" s="45">
        <f t="shared" si="1518"/>
        <v>1000000</v>
      </c>
      <c r="X3240" s="28">
        <f t="shared" si="1519"/>
        <v>13240.154712959997</v>
      </c>
      <c r="Y3240" s="28">
        <f t="shared" si="1520"/>
        <v>0</v>
      </c>
      <c r="Z3240" s="45" t="str">
        <f t="shared" si="1521"/>
        <v>NA</v>
      </c>
      <c r="AA3240" s="29" t="str">
        <f t="shared" si="1522"/>
        <v>N</v>
      </c>
      <c r="AB3240" s="46">
        <f t="shared" si="1523"/>
        <v>0</v>
      </c>
      <c r="AC3240" s="31">
        <f t="shared" si="1524"/>
        <v>0</v>
      </c>
      <c r="AD3240" s="31">
        <f t="shared" si="1525"/>
        <v>0</v>
      </c>
      <c r="AE3240" s="31">
        <f t="shared" si="1526"/>
        <v>0</v>
      </c>
      <c r="AF3240" s="47">
        <f t="shared" si="1527"/>
        <v>0</v>
      </c>
      <c r="AG3240" s="31">
        <f t="shared" si="1528"/>
        <v>0</v>
      </c>
      <c r="AH3240" s="48">
        <f t="shared" si="1529"/>
        <v>0</v>
      </c>
      <c r="AI3240" s="33">
        <f t="shared" si="1530"/>
        <v>0</v>
      </c>
      <c r="AJ3240" s="33">
        <f t="shared" si="1531"/>
        <v>0</v>
      </c>
      <c r="AK3240" s="33">
        <f t="shared" si="1532"/>
        <v>0</v>
      </c>
      <c r="AL3240" s="33">
        <f t="shared" si="1533"/>
        <v>0</v>
      </c>
      <c r="AM3240" s="34">
        <f t="shared" si="1534"/>
        <v>0</v>
      </c>
    </row>
    <row r="3241" spans="1:39" ht="15" customHeight="1" x14ac:dyDescent="0.3">
      <c r="A3241" s="166" t="s">
        <v>5675</v>
      </c>
      <c r="B3241" s="99">
        <v>12454</v>
      </c>
      <c r="C3241" s="99">
        <v>69755</v>
      </c>
      <c r="D3241" s="165">
        <v>45837</v>
      </c>
      <c r="E3241" s="165">
        <v>46021</v>
      </c>
      <c r="F3241" s="166">
        <v>2</v>
      </c>
      <c r="G3241" s="178">
        <v>1.45</v>
      </c>
      <c r="H3241" s="181">
        <v>0.5</v>
      </c>
      <c r="I3241" s="180">
        <v>3.4200000000000001E-2</v>
      </c>
      <c r="J3241" s="21">
        <f t="shared" si="1505"/>
        <v>0.55000000000000004</v>
      </c>
      <c r="K3241" s="21" t="str">
        <f t="shared" si="1506"/>
        <v>Y</v>
      </c>
      <c r="L3241" s="37" t="str">
        <f t="shared" si="1507"/>
        <v>NA</v>
      </c>
      <c r="M3241" s="8" t="str">
        <f t="shared" si="1508"/>
        <v>Y</v>
      </c>
      <c r="N3241" s="42">
        <f t="shared" si="1509"/>
        <v>2</v>
      </c>
      <c r="O3241" s="43">
        <f t="shared" si="1510"/>
        <v>200000</v>
      </c>
      <c r="P3241" s="43" t="str">
        <f t="shared" si="1511"/>
        <v>NA</v>
      </c>
      <c r="Q3241" s="24">
        <f t="shared" si="1512"/>
        <v>12879.926799999999</v>
      </c>
      <c r="R3241" s="43">
        <f t="shared" si="1513"/>
        <v>0</v>
      </c>
      <c r="S3241" s="24">
        <f t="shared" si="1514"/>
        <v>1000000</v>
      </c>
      <c r="T3241" s="25" t="str">
        <f t="shared" si="1515"/>
        <v>N</v>
      </c>
      <c r="U3241" s="44">
        <f t="shared" si="1516"/>
        <v>1</v>
      </c>
      <c r="V3241" s="45">
        <f t="shared" si="1517"/>
        <v>20000</v>
      </c>
      <c r="W3241" s="45">
        <f t="shared" si="1518"/>
        <v>65000</v>
      </c>
      <c r="X3241" s="28">
        <f t="shared" si="1519"/>
        <v>0</v>
      </c>
      <c r="Y3241" s="28">
        <f t="shared" si="1520"/>
        <v>13320.42029656</v>
      </c>
      <c r="Z3241" s="45">
        <f t="shared" si="1521"/>
        <v>0</v>
      </c>
      <c r="AA3241" s="29" t="str">
        <f t="shared" si="1522"/>
        <v>N</v>
      </c>
      <c r="AB3241" s="46">
        <f t="shared" si="1523"/>
        <v>0</v>
      </c>
      <c r="AC3241" s="31">
        <f t="shared" si="1524"/>
        <v>0</v>
      </c>
      <c r="AD3241" s="31">
        <f t="shared" si="1525"/>
        <v>0</v>
      </c>
      <c r="AE3241" s="31">
        <f t="shared" si="1526"/>
        <v>0</v>
      </c>
      <c r="AF3241" s="47">
        <f t="shared" si="1527"/>
        <v>0</v>
      </c>
      <c r="AG3241" s="31">
        <f t="shared" si="1528"/>
        <v>0</v>
      </c>
      <c r="AH3241" s="48">
        <f t="shared" si="1529"/>
        <v>0</v>
      </c>
      <c r="AI3241" s="33">
        <f t="shared" si="1530"/>
        <v>0</v>
      </c>
      <c r="AJ3241" s="33">
        <f t="shared" si="1531"/>
        <v>0</v>
      </c>
      <c r="AK3241" s="33">
        <f t="shared" si="1532"/>
        <v>0</v>
      </c>
      <c r="AL3241" s="33">
        <f t="shared" si="1533"/>
        <v>0</v>
      </c>
      <c r="AM3241" s="34">
        <f t="shared" si="1534"/>
        <v>13320.42029656</v>
      </c>
    </row>
    <row r="3242" spans="1:39" ht="15" customHeight="1" x14ac:dyDescent="0.3">
      <c r="A3242" s="166" t="s">
        <v>5676</v>
      </c>
      <c r="B3242" s="99">
        <v>14572</v>
      </c>
      <c r="C3242" s="99">
        <v>41123</v>
      </c>
      <c r="D3242" s="165">
        <v>44898</v>
      </c>
      <c r="E3242" s="165">
        <v>45179</v>
      </c>
      <c r="F3242" s="166">
        <v>2</v>
      </c>
      <c r="G3242" s="178">
        <v>1.76</v>
      </c>
      <c r="H3242" s="181">
        <v>0.75</v>
      </c>
      <c r="I3242" s="180">
        <v>4.7899999999999998E-2</v>
      </c>
      <c r="J3242" s="21">
        <f t="shared" si="1505"/>
        <v>0.24</v>
      </c>
      <c r="K3242" s="21" t="str">
        <f t="shared" si="1506"/>
        <v>Y</v>
      </c>
      <c r="L3242" s="37" t="str">
        <f t="shared" si="1507"/>
        <v>NA</v>
      </c>
      <c r="M3242" s="8" t="str">
        <f t="shared" si="1508"/>
        <v>Y</v>
      </c>
      <c r="N3242" s="42">
        <f t="shared" si="1509"/>
        <v>1</v>
      </c>
      <c r="O3242" s="43">
        <f t="shared" si="1510"/>
        <v>200000</v>
      </c>
      <c r="P3242" s="43" t="str">
        <f t="shared" si="1511"/>
        <v>NA</v>
      </c>
      <c r="Q3242" s="24">
        <f t="shared" si="1512"/>
        <v>15269.998800000001</v>
      </c>
      <c r="R3242" s="43">
        <f t="shared" si="1513"/>
        <v>0</v>
      </c>
      <c r="S3242" s="24">
        <f t="shared" si="1514"/>
        <v>1000000</v>
      </c>
      <c r="T3242" s="25" t="str">
        <f t="shared" si="1515"/>
        <v>N</v>
      </c>
      <c r="U3242" s="44">
        <f t="shared" si="1516"/>
        <v>0</v>
      </c>
      <c r="V3242" s="45">
        <f t="shared" si="1517"/>
        <v>0</v>
      </c>
      <c r="W3242" s="45">
        <f t="shared" si="1518"/>
        <v>0</v>
      </c>
      <c r="X3242" s="28">
        <f t="shared" si="1519"/>
        <v>0</v>
      </c>
      <c r="Y3242" s="28">
        <f t="shared" si="1520"/>
        <v>0</v>
      </c>
      <c r="Z3242" s="45">
        <f t="shared" si="1521"/>
        <v>0</v>
      </c>
      <c r="AA3242" s="29" t="str">
        <f t="shared" si="1522"/>
        <v>N</v>
      </c>
      <c r="AB3242" s="46">
        <f t="shared" si="1523"/>
        <v>0</v>
      </c>
      <c r="AC3242" s="31">
        <f t="shared" si="1524"/>
        <v>0</v>
      </c>
      <c r="AD3242" s="31">
        <f t="shared" si="1525"/>
        <v>0</v>
      </c>
      <c r="AE3242" s="31">
        <f t="shared" si="1526"/>
        <v>0</v>
      </c>
      <c r="AF3242" s="47">
        <f t="shared" si="1527"/>
        <v>0</v>
      </c>
      <c r="AG3242" s="31">
        <f t="shared" si="1528"/>
        <v>0</v>
      </c>
      <c r="AH3242" s="48">
        <f t="shared" si="1529"/>
        <v>0</v>
      </c>
      <c r="AI3242" s="33">
        <f t="shared" si="1530"/>
        <v>0</v>
      </c>
      <c r="AJ3242" s="33">
        <f t="shared" si="1531"/>
        <v>0</v>
      </c>
      <c r="AK3242" s="33">
        <f t="shared" si="1532"/>
        <v>0</v>
      </c>
      <c r="AL3242" s="33">
        <f t="shared" si="1533"/>
        <v>0</v>
      </c>
      <c r="AM3242" s="34">
        <f t="shared" si="1534"/>
        <v>0</v>
      </c>
    </row>
    <row r="3243" spans="1:39" ht="15" customHeight="1" x14ac:dyDescent="0.3">
      <c r="A3243" s="166" t="s">
        <v>5677</v>
      </c>
      <c r="B3243" s="99">
        <v>11041</v>
      </c>
      <c r="C3243" s="99">
        <v>27775</v>
      </c>
      <c r="D3243" s="165">
        <v>45687</v>
      </c>
      <c r="E3243" s="165">
        <v>45961</v>
      </c>
      <c r="F3243" s="166">
        <v>2</v>
      </c>
      <c r="G3243" s="178">
        <v>1.66</v>
      </c>
      <c r="H3243" s="181">
        <v>1</v>
      </c>
      <c r="I3243" s="180">
        <v>4.9399999999999999E-2</v>
      </c>
      <c r="J3243" s="21">
        <f t="shared" si="1505"/>
        <v>0.34000000000000008</v>
      </c>
      <c r="K3243" s="21" t="str">
        <f t="shared" si="1506"/>
        <v>Y</v>
      </c>
      <c r="L3243" s="37" t="str">
        <f t="shared" si="1507"/>
        <v>NA</v>
      </c>
      <c r="M3243" s="8" t="str">
        <f t="shared" si="1508"/>
        <v>Y</v>
      </c>
      <c r="N3243" s="42">
        <f t="shared" si="1509"/>
        <v>1</v>
      </c>
      <c r="O3243" s="43">
        <f t="shared" si="1510"/>
        <v>200000</v>
      </c>
      <c r="P3243" s="43" t="str">
        <f t="shared" si="1511"/>
        <v>NA</v>
      </c>
      <c r="Q3243" s="24">
        <f t="shared" si="1512"/>
        <v>11586.425399999998</v>
      </c>
      <c r="R3243" s="43">
        <f t="shared" si="1513"/>
        <v>0</v>
      </c>
      <c r="S3243" s="24">
        <f t="shared" si="1514"/>
        <v>1000000</v>
      </c>
      <c r="T3243" s="25" t="str">
        <f t="shared" si="1515"/>
        <v>N</v>
      </c>
      <c r="U3243" s="44">
        <f t="shared" si="1516"/>
        <v>0</v>
      </c>
      <c r="V3243" s="45">
        <f t="shared" si="1517"/>
        <v>0</v>
      </c>
      <c r="W3243" s="45">
        <f t="shared" si="1518"/>
        <v>0</v>
      </c>
      <c r="X3243" s="28">
        <f t="shared" si="1519"/>
        <v>0</v>
      </c>
      <c r="Y3243" s="28">
        <f t="shared" si="1520"/>
        <v>0</v>
      </c>
      <c r="Z3243" s="45">
        <f t="shared" si="1521"/>
        <v>0</v>
      </c>
      <c r="AA3243" s="29" t="str">
        <f t="shared" si="1522"/>
        <v>N</v>
      </c>
      <c r="AB3243" s="46">
        <f t="shared" si="1523"/>
        <v>0</v>
      </c>
      <c r="AC3243" s="31">
        <f t="shared" si="1524"/>
        <v>0</v>
      </c>
      <c r="AD3243" s="31">
        <f t="shared" si="1525"/>
        <v>0</v>
      </c>
      <c r="AE3243" s="31">
        <f t="shared" si="1526"/>
        <v>0</v>
      </c>
      <c r="AF3243" s="47">
        <f t="shared" si="1527"/>
        <v>0</v>
      </c>
      <c r="AG3243" s="31">
        <f t="shared" si="1528"/>
        <v>0</v>
      </c>
      <c r="AH3243" s="48">
        <f t="shared" si="1529"/>
        <v>0</v>
      </c>
      <c r="AI3243" s="33">
        <f t="shared" si="1530"/>
        <v>0</v>
      </c>
      <c r="AJ3243" s="33">
        <f t="shared" si="1531"/>
        <v>0</v>
      </c>
      <c r="AK3243" s="33">
        <f t="shared" si="1532"/>
        <v>0</v>
      </c>
      <c r="AL3243" s="33">
        <f t="shared" si="1533"/>
        <v>0</v>
      </c>
      <c r="AM3243" s="34">
        <f t="shared" si="1534"/>
        <v>0</v>
      </c>
    </row>
    <row r="3244" spans="1:39" ht="15" customHeight="1" x14ac:dyDescent="0.3">
      <c r="A3244" s="166" t="s">
        <v>5678</v>
      </c>
      <c r="B3244" s="99">
        <v>9971</v>
      </c>
      <c r="C3244" s="99">
        <v>39526</v>
      </c>
      <c r="D3244" s="165">
        <v>44543</v>
      </c>
      <c r="E3244" s="165">
        <v>44861</v>
      </c>
      <c r="F3244" s="166">
        <v>4</v>
      </c>
      <c r="G3244" s="178">
        <v>0.43</v>
      </c>
      <c r="H3244" s="181">
        <v>0.5</v>
      </c>
      <c r="I3244" s="180">
        <v>2.3300000000000001E-2</v>
      </c>
      <c r="J3244" s="21">
        <f t="shared" si="1505"/>
        <v>3.57</v>
      </c>
      <c r="K3244" s="21" t="str">
        <f t="shared" si="1506"/>
        <v>Y</v>
      </c>
      <c r="L3244" s="37" t="str">
        <f t="shared" si="1507"/>
        <v>NA</v>
      </c>
      <c r="M3244" s="8" t="str">
        <f t="shared" si="1508"/>
        <v>Y</v>
      </c>
      <c r="N3244" s="42">
        <f t="shared" si="1509"/>
        <v>8</v>
      </c>
      <c r="O3244" s="43">
        <f t="shared" si="1510"/>
        <v>200000</v>
      </c>
      <c r="P3244" s="43" t="str">
        <f t="shared" si="1511"/>
        <v>NA</v>
      </c>
      <c r="Q3244" s="24">
        <f t="shared" si="1512"/>
        <v>10203.3243</v>
      </c>
      <c r="R3244" s="43">
        <f t="shared" si="1513"/>
        <v>0</v>
      </c>
      <c r="S3244" s="24">
        <f t="shared" si="1514"/>
        <v>1000000</v>
      </c>
      <c r="T3244" s="25" t="str">
        <f t="shared" si="1515"/>
        <v>Y</v>
      </c>
      <c r="U3244" s="44">
        <f t="shared" si="1516"/>
        <v>7</v>
      </c>
      <c r="V3244" s="45">
        <f t="shared" si="1517"/>
        <v>200000</v>
      </c>
      <c r="W3244" s="45">
        <f t="shared" si="1518"/>
        <v>1000000</v>
      </c>
      <c r="X3244" s="28">
        <f t="shared" si="1519"/>
        <v>10441.061756190002</v>
      </c>
      <c r="Y3244" s="28">
        <f t="shared" si="1520"/>
        <v>0</v>
      </c>
      <c r="Z3244" s="45" t="str">
        <f t="shared" si="1521"/>
        <v>NA</v>
      </c>
      <c r="AA3244" s="29" t="str">
        <f t="shared" si="1522"/>
        <v>Y</v>
      </c>
      <c r="AB3244" s="46">
        <f t="shared" si="1523"/>
        <v>6</v>
      </c>
      <c r="AC3244" s="31">
        <f t="shared" si="1524"/>
        <v>200000</v>
      </c>
      <c r="AD3244" s="31">
        <f t="shared" si="1525"/>
        <v>1000000</v>
      </c>
      <c r="AE3244" s="31">
        <f t="shared" si="1526"/>
        <v>10684.33849510923</v>
      </c>
      <c r="AF3244" s="47">
        <f t="shared" si="1527"/>
        <v>0</v>
      </c>
      <c r="AG3244" s="31" t="str">
        <f t="shared" si="1528"/>
        <v>NA</v>
      </c>
      <c r="AH3244" s="48">
        <f t="shared" si="1529"/>
        <v>5</v>
      </c>
      <c r="AI3244" s="33">
        <f t="shared" si="1530"/>
        <v>20000</v>
      </c>
      <c r="AJ3244" s="33">
        <f t="shared" si="1531"/>
        <v>65000</v>
      </c>
      <c r="AK3244" s="33">
        <f t="shared" si="1532"/>
        <v>10933.283582045276</v>
      </c>
      <c r="AL3244" s="33">
        <f t="shared" si="1533"/>
        <v>0</v>
      </c>
      <c r="AM3244" s="34">
        <f t="shared" si="1534"/>
        <v>0</v>
      </c>
    </row>
    <row r="3245" spans="1:39" ht="15" customHeight="1" x14ac:dyDescent="0.3">
      <c r="A3245" s="166" t="s">
        <v>5679</v>
      </c>
      <c r="B3245" s="99">
        <v>24533</v>
      </c>
      <c r="C3245" s="99">
        <v>64114</v>
      </c>
      <c r="D3245" s="165">
        <v>44616</v>
      </c>
      <c r="E3245" s="165">
        <v>44913</v>
      </c>
      <c r="F3245" s="166">
        <v>4</v>
      </c>
      <c r="G3245" s="178">
        <v>1.86</v>
      </c>
      <c r="H3245" s="181">
        <v>1</v>
      </c>
      <c r="I3245" s="180">
        <v>3.5799999999999998E-2</v>
      </c>
      <c r="J3245" s="21">
        <f t="shared" si="1505"/>
        <v>2.1399999999999997</v>
      </c>
      <c r="K3245" s="21" t="str">
        <f t="shared" si="1506"/>
        <v>Y</v>
      </c>
      <c r="L3245" s="37" t="str">
        <f t="shared" si="1507"/>
        <v>NA</v>
      </c>
      <c r="M3245" s="8" t="str">
        <f t="shared" si="1508"/>
        <v>Y</v>
      </c>
      <c r="N3245" s="42">
        <f t="shared" si="1509"/>
        <v>3</v>
      </c>
      <c r="O3245" s="43">
        <f t="shared" si="1510"/>
        <v>200000</v>
      </c>
      <c r="P3245" s="43" t="str">
        <f t="shared" si="1511"/>
        <v>NA</v>
      </c>
      <c r="Q3245" s="24">
        <f t="shared" si="1512"/>
        <v>25411.2814</v>
      </c>
      <c r="R3245" s="43">
        <f t="shared" si="1513"/>
        <v>0</v>
      </c>
      <c r="S3245" s="24">
        <f t="shared" si="1514"/>
        <v>1000000</v>
      </c>
      <c r="T3245" s="25" t="str">
        <f t="shared" si="1515"/>
        <v>Y</v>
      </c>
      <c r="U3245" s="44">
        <f t="shared" si="1516"/>
        <v>2</v>
      </c>
      <c r="V3245" s="45">
        <f t="shared" si="1517"/>
        <v>200000</v>
      </c>
      <c r="W3245" s="45">
        <f t="shared" si="1518"/>
        <v>1000000</v>
      </c>
      <c r="X3245" s="28">
        <f t="shared" si="1519"/>
        <v>26321.005274120002</v>
      </c>
      <c r="Y3245" s="28">
        <f t="shared" si="1520"/>
        <v>0</v>
      </c>
      <c r="Z3245" s="45" t="str">
        <f t="shared" si="1521"/>
        <v>NA</v>
      </c>
      <c r="AA3245" s="29" t="str">
        <f t="shared" si="1522"/>
        <v>Y</v>
      </c>
      <c r="AB3245" s="46">
        <f t="shared" si="1523"/>
        <v>1</v>
      </c>
      <c r="AC3245" s="31">
        <f t="shared" si="1524"/>
        <v>200000</v>
      </c>
      <c r="AD3245" s="31">
        <f t="shared" si="1525"/>
        <v>1000000</v>
      </c>
      <c r="AE3245" s="31">
        <f t="shared" si="1526"/>
        <v>27263.297262933498</v>
      </c>
      <c r="AF3245" s="47">
        <f t="shared" si="1527"/>
        <v>0</v>
      </c>
      <c r="AG3245" s="31" t="str">
        <f t="shared" si="1528"/>
        <v>NA</v>
      </c>
      <c r="AH3245" s="48">
        <f t="shared" si="1529"/>
        <v>0</v>
      </c>
      <c r="AI3245" s="33">
        <f t="shared" si="1530"/>
        <v>0</v>
      </c>
      <c r="AJ3245" s="33">
        <f t="shared" si="1531"/>
        <v>0</v>
      </c>
      <c r="AK3245" s="33">
        <f t="shared" si="1532"/>
        <v>0</v>
      </c>
      <c r="AL3245" s="33">
        <f t="shared" si="1533"/>
        <v>0</v>
      </c>
      <c r="AM3245" s="34">
        <f t="shared" si="1534"/>
        <v>0</v>
      </c>
    </row>
    <row r="3246" spans="1:39" ht="15" customHeight="1" x14ac:dyDescent="0.3">
      <c r="A3246" s="166" t="s">
        <v>5680</v>
      </c>
      <c r="B3246" s="99">
        <v>15006</v>
      </c>
      <c r="C3246" s="99">
        <v>99537</v>
      </c>
      <c r="D3246" s="165">
        <v>44933</v>
      </c>
      <c r="E3246" s="165">
        <v>44993</v>
      </c>
      <c r="F3246" s="166">
        <v>2</v>
      </c>
      <c r="G3246" s="178">
        <v>1.9</v>
      </c>
      <c r="H3246" s="181">
        <v>0.5</v>
      </c>
      <c r="I3246" s="180">
        <v>5.8799999999999998E-2</v>
      </c>
      <c r="J3246" s="21">
        <f t="shared" si="1505"/>
        <v>0.10000000000000009</v>
      </c>
      <c r="K3246" s="21" t="str">
        <f t="shared" si="1506"/>
        <v>Y</v>
      </c>
      <c r="L3246" s="37" t="str">
        <f t="shared" si="1507"/>
        <v>NA</v>
      </c>
      <c r="M3246" s="8" t="str">
        <f t="shared" si="1508"/>
        <v>Y</v>
      </c>
      <c r="N3246" s="42">
        <f t="shared" si="1509"/>
        <v>1</v>
      </c>
      <c r="O3246" s="43">
        <f t="shared" si="1510"/>
        <v>200000</v>
      </c>
      <c r="P3246" s="43" t="str">
        <f t="shared" si="1511"/>
        <v>NA</v>
      </c>
      <c r="Q3246" s="24">
        <f t="shared" si="1512"/>
        <v>15888.352799999999</v>
      </c>
      <c r="R3246" s="43">
        <f t="shared" si="1513"/>
        <v>0</v>
      </c>
      <c r="S3246" s="24">
        <f t="shared" si="1514"/>
        <v>1000000</v>
      </c>
      <c r="T3246" s="25" t="str">
        <f t="shared" si="1515"/>
        <v>N</v>
      </c>
      <c r="U3246" s="44">
        <f t="shared" si="1516"/>
        <v>0</v>
      </c>
      <c r="V3246" s="45">
        <f t="shared" si="1517"/>
        <v>0</v>
      </c>
      <c r="W3246" s="45">
        <f t="shared" si="1518"/>
        <v>0</v>
      </c>
      <c r="X3246" s="28">
        <f t="shared" si="1519"/>
        <v>0</v>
      </c>
      <c r="Y3246" s="28">
        <f t="shared" si="1520"/>
        <v>0</v>
      </c>
      <c r="Z3246" s="45">
        <f t="shared" si="1521"/>
        <v>0</v>
      </c>
      <c r="AA3246" s="29" t="str">
        <f t="shared" si="1522"/>
        <v>N</v>
      </c>
      <c r="AB3246" s="46">
        <f t="shared" si="1523"/>
        <v>0</v>
      </c>
      <c r="AC3246" s="31">
        <f t="shared" si="1524"/>
        <v>0</v>
      </c>
      <c r="AD3246" s="31">
        <f t="shared" si="1525"/>
        <v>0</v>
      </c>
      <c r="AE3246" s="31">
        <f t="shared" si="1526"/>
        <v>0</v>
      </c>
      <c r="AF3246" s="47">
        <f t="shared" si="1527"/>
        <v>0</v>
      </c>
      <c r="AG3246" s="31">
        <f t="shared" si="1528"/>
        <v>0</v>
      </c>
      <c r="AH3246" s="48">
        <f t="shared" si="1529"/>
        <v>0</v>
      </c>
      <c r="AI3246" s="33">
        <f t="shared" si="1530"/>
        <v>0</v>
      </c>
      <c r="AJ3246" s="33">
        <f t="shared" si="1531"/>
        <v>0</v>
      </c>
      <c r="AK3246" s="33">
        <f t="shared" si="1532"/>
        <v>0</v>
      </c>
      <c r="AL3246" s="33">
        <f t="shared" si="1533"/>
        <v>0</v>
      </c>
      <c r="AM3246" s="34">
        <f t="shared" si="1534"/>
        <v>0</v>
      </c>
    </row>
    <row r="3247" spans="1:39" ht="15" customHeight="1" x14ac:dyDescent="0.3">
      <c r="A3247" s="166" t="s">
        <v>5681</v>
      </c>
      <c r="B3247" s="99">
        <v>10146</v>
      </c>
      <c r="C3247" s="99">
        <v>51585</v>
      </c>
      <c r="D3247" s="165">
        <v>45849</v>
      </c>
      <c r="E3247" s="165">
        <v>46161</v>
      </c>
      <c r="F3247" s="166">
        <v>2</v>
      </c>
      <c r="G3247" s="178">
        <v>0.4</v>
      </c>
      <c r="H3247" s="181">
        <v>1</v>
      </c>
      <c r="I3247" s="180">
        <v>4.65E-2</v>
      </c>
      <c r="J3247" s="21">
        <f t="shared" si="1505"/>
        <v>1.6</v>
      </c>
      <c r="K3247" s="21" t="str">
        <f t="shared" si="1506"/>
        <v>Y</v>
      </c>
      <c r="L3247" s="37" t="str">
        <f t="shared" si="1507"/>
        <v>NA</v>
      </c>
      <c r="M3247" s="8" t="str">
        <f t="shared" si="1508"/>
        <v>Y</v>
      </c>
      <c r="N3247" s="42">
        <f t="shared" si="1509"/>
        <v>2</v>
      </c>
      <c r="O3247" s="43">
        <f t="shared" si="1510"/>
        <v>200000</v>
      </c>
      <c r="P3247" s="43" t="str">
        <f t="shared" si="1511"/>
        <v>NA</v>
      </c>
      <c r="Q3247" s="24">
        <f t="shared" si="1512"/>
        <v>10617.789000000001</v>
      </c>
      <c r="R3247" s="43">
        <f t="shared" si="1513"/>
        <v>0</v>
      </c>
      <c r="S3247" s="24">
        <f t="shared" si="1514"/>
        <v>1000000</v>
      </c>
      <c r="T3247" s="25" t="str">
        <f t="shared" si="1515"/>
        <v>Y</v>
      </c>
      <c r="U3247" s="44">
        <f t="shared" si="1516"/>
        <v>1</v>
      </c>
      <c r="V3247" s="45">
        <f t="shared" si="1517"/>
        <v>200000</v>
      </c>
      <c r="W3247" s="45">
        <f t="shared" si="1518"/>
        <v>1000000</v>
      </c>
      <c r="X3247" s="28">
        <f t="shared" si="1519"/>
        <v>11111.5161885</v>
      </c>
      <c r="Y3247" s="28">
        <f t="shared" si="1520"/>
        <v>0</v>
      </c>
      <c r="Z3247" s="45" t="str">
        <f t="shared" si="1521"/>
        <v>NA</v>
      </c>
      <c r="AA3247" s="29" t="str">
        <f t="shared" si="1522"/>
        <v>N</v>
      </c>
      <c r="AB3247" s="46">
        <f t="shared" si="1523"/>
        <v>0</v>
      </c>
      <c r="AC3247" s="31">
        <f t="shared" si="1524"/>
        <v>0</v>
      </c>
      <c r="AD3247" s="31">
        <f t="shared" si="1525"/>
        <v>0</v>
      </c>
      <c r="AE3247" s="31">
        <f t="shared" si="1526"/>
        <v>0</v>
      </c>
      <c r="AF3247" s="47">
        <f t="shared" si="1527"/>
        <v>0</v>
      </c>
      <c r="AG3247" s="31">
        <f t="shared" si="1528"/>
        <v>0</v>
      </c>
      <c r="AH3247" s="48">
        <f t="shared" si="1529"/>
        <v>0</v>
      </c>
      <c r="AI3247" s="33">
        <f t="shared" si="1530"/>
        <v>0</v>
      </c>
      <c r="AJ3247" s="33">
        <f t="shared" si="1531"/>
        <v>0</v>
      </c>
      <c r="AK3247" s="33">
        <f t="shared" si="1532"/>
        <v>0</v>
      </c>
      <c r="AL3247" s="33">
        <f t="shared" si="1533"/>
        <v>0</v>
      </c>
      <c r="AM3247" s="34">
        <f t="shared" si="1534"/>
        <v>0</v>
      </c>
    </row>
    <row r="3248" spans="1:39" ht="15" customHeight="1" x14ac:dyDescent="0.3">
      <c r="A3248" s="166" t="s">
        <v>5682</v>
      </c>
      <c r="B3248" s="99">
        <v>14543</v>
      </c>
      <c r="C3248" s="99">
        <v>28821</v>
      </c>
      <c r="D3248" s="165">
        <v>45730</v>
      </c>
      <c r="E3248" s="165">
        <v>45907</v>
      </c>
      <c r="F3248" s="166">
        <v>4</v>
      </c>
      <c r="G3248" s="178">
        <v>2.84</v>
      </c>
      <c r="H3248" s="181">
        <v>1</v>
      </c>
      <c r="I3248" s="180">
        <v>0.02</v>
      </c>
      <c r="J3248" s="21">
        <f t="shared" si="1505"/>
        <v>1.1600000000000001</v>
      </c>
      <c r="K3248" s="21" t="str">
        <f t="shared" si="1506"/>
        <v>Y</v>
      </c>
      <c r="L3248" s="37" t="str">
        <f t="shared" si="1507"/>
        <v>NA</v>
      </c>
      <c r="M3248" s="8" t="str">
        <f t="shared" si="1508"/>
        <v>Y</v>
      </c>
      <c r="N3248" s="42">
        <f t="shared" si="1509"/>
        <v>2</v>
      </c>
      <c r="O3248" s="43">
        <f t="shared" si="1510"/>
        <v>200000</v>
      </c>
      <c r="P3248" s="43" t="str">
        <f t="shared" si="1511"/>
        <v>NA</v>
      </c>
      <c r="Q3248" s="24">
        <f t="shared" si="1512"/>
        <v>14833.86</v>
      </c>
      <c r="R3248" s="43">
        <f t="shared" si="1513"/>
        <v>0</v>
      </c>
      <c r="S3248" s="24">
        <f t="shared" si="1514"/>
        <v>1000000</v>
      </c>
      <c r="T3248" s="25" t="str">
        <f t="shared" si="1515"/>
        <v>Y</v>
      </c>
      <c r="U3248" s="44">
        <f t="shared" si="1516"/>
        <v>1</v>
      </c>
      <c r="V3248" s="45">
        <f t="shared" si="1517"/>
        <v>200000</v>
      </c>
      <c r="W3248" s="45">
        <f t="shared" si="1518"/>
        <v>1000000</v>
      </c>
      <c r="X3248" s="28">
        <f t="shared" si="1519"/>
        <v>15130.537200000001</v>
      </c>
      <c r="Y3248" s="28">
        <f t="shared" si="1520"/>
        <v>0</v>
      </c>
      <c r="Z3248" s="45" t="str">
        <f t="shared" si="1521"/>
        <v>NA</v>
      </c>
      <c r="AA3248" s="29" t="str">
        <f t="shared" si="1522"/>
        <v>N</v>
      </c>
      <c r="AB3248" s="46">
        <f t="shared" si="1523"/>
        <v>0</v>
      </c>
      <c r="AC3248" s="31">
        <f t="shared" si="1524"/>
        <v>0</v>
      </c>
      <c r="AD3248" s="31">
        <f t="shared" si="1525"/>
        <v>0</v>
      </c>
      <c r="AE3248" s="31">
        <f t="shared" si="1526"/>
        <v>0</v>
      </c>
      <c r="AF3248" s="47">
        <f t="shared" si="1527"/>
        <v>0</v>
      </c>
      <c r="AG3248" s="31">
        <f t="shared" si="1528"/>
        <v>0</v>
      </c>
      <c r="AH3248" s="48">
        <f t="shared" si="1529"/>
        <v>0</v>
      </c>
      <c r="AI3248" s="33">
        <f t="shared" si="1530"/>
        <v>0</v>
      </c>
      <c r="AJ3248" s="33">
        <f t="shared" si="1531"/>
        <v>0</v>
      </c>
      <c r="AK3248" s="33">
        <f t="shared" si="1532"/>
        <v>0</v>
      </c>
      <c r="AL3248" s="33">
        <f t="shared" si="1533"/>
        <v>0</v>
      </c>
      <c r="AM3248" s="34">
        <f t="shared" si="1534"/>
        <v>0</v>
      </c>
    </row>
    <row r="3249" spans="1:39" ht="15" customHeight="1" x14ac:dyDescent="0.3">
      <c r="A3249" s="166" t="s">
        <v>5683</v>
      </c>
      <c r="B3249" s="99">
        <v>24326</v>
      </c>
      <c r="C3249" s="99">
        <v>60254</v>
      </c>
      <c r="D3249" s="165">
        <v>45334</v>
      </c>
      <c r="E3249" s="165">
        <v>45422</v>
      </c>
      <c r="F3249" s="166">
        <v>2</v>
      </c>
      <c r="G3249" s="178">
        <v>1.33</v>
      </c>
      <c r="H3249" s="181">
        <v>0.75</v>
      </c>
      <c r="I3249" s="180">
        <v>7.2900000000000006E-2</v>
      </c>
      <c r="J3249" s="21">
        <f t="shared" si="1505"/>
        <v>0.66999999999999993</v>
      </c>
      <c r="K3249" s="21" t="str">
        <f t="shared" si="1506"/>
        <v>Y</v>
      </c>
      <c r="L3249" s="37" t="str">
        <f t="shared" si="1507"/>
        <v>NA</v>
      </c>
      <c r="M3249" s="8" t="str">
        <f t="shared" si="1508"/>
        <v>Y</v>
      </c>
      <c r="N3249" s="42">
        <f t="shared" si="1509"/>
        <v>1</v>
      </c>
      <c r="O3249" s="43">
        <f t="shared" si="1510"/>
        <v>200000</v>
      </c>
      <c r="P3249" s="43" t="str">
        <f t="shared" si="1511"/>
        <v>NA</v>
      </c>
      <c r="Q3249" s="24">
        <f t="shared" si="1512"/>
        <v>26099.365399999999</v>
      </c>
      <c r="R3249" s="43">
        <f t="shared" si="1513"/>
        <v>0</v>
      </c>
      <c r="S3249" s="24">
        <f t="shared" si="1514"/>
        <v>1000000</v>
      </c>
      <c r="T3249" s="25" t="str">
        <f t="shared" si="1515"/>
        <v>N</v>
      </c>
      <c r="U3249" s="44">
        <f t="shared" si="1516"/>
        <v>0</v>
      </c>
      <c r="V3249" s="45">
        <f t="shared" si="1517"/>
        <v>0</v>
      </c>
      <c r="W3249" s="45">
        <f t="shared" si="1518"/>
        <v>0</v>
      </c>
      <c r="X3249" s="28">
        <f t="shared" si="1519"/>
        <v>0</v>
      </c>
      <c r="Y3249" s="28">
        <f t="shared" si="1520"/>
        <v>0</v>
      </c>
      <c r="Z3249" s="45">
        <f t="shared" si="1521"/>
        <v>0</v>
      </c>
      <c r="AA3249" s="29" t="str">
        <f t="shared" si="1522"/>
        <v>N</v>
      </c>
      <c r="AB3249" s="46">
        <f t="shared" si="1523"/>
        <v>0</v>
      </c>
      <c r="AC3249" s="31">
        <f t="shared" si="1524"/>
        <v>0</v>
      </c>
      <c r="AD3249" s="31">
        <f t="shared" si="1525"/>
        <v>0</v>
      </c>
      <c r="AE3249" s="31">
        <f t="shared" si="1526"/>
        <v>0</v>
      </c>
      <c r="AF3249" s="47">
        <f t="shared" si="1527"/>
        <v>0</v>
      </c>
      <c r="AG3249" s="31">
        <f t="shared" si="1528"/>
        <v>0</v>
      </c>
      <c r="AH3249" s="48">
        <f t="shared" si="1529"/>
        <v>0</v>
      </c>
      <c r="AI3249" s="33">
        <f t="shared" si="1530"/>
        <v>0</v>
      </c>
      <c r="AJ3249" s="33">
        <f t="shared" si="1531"/>
        <v>0</v>
      </c>
      <c r="AK3249" s="33">
        <f t="shared" si="1532"/>
        <v>0</v>
      </c>
      <c r="AL3249" s="33">
        <f t="shared" si="1533"/>
        <v>0</v>
      </c>
      <c r="AM3249" s="34">
        <f t="shared" si="1534"/>
        <v>0</v>
      </c>
    </row>
    <row r="3250" spans="1:39" ht="15" customHeight="1" x14ac:dyDescent="0.3">
      <c r="A3250" s="166" t="s">
        <v>5684</v>
      </c>
      <c r="B3250" s="99">
        <v>10436</v>
      </c>
      <c r="C3250" s="99">
        <v>60755</v>
      </c>
      <c r="D3250" s="165">
        <v>44986</v>
      </c>
      <c r="E3250" s="165">
        <v>45307</v>
      </c>
      <c r="F3250" s="166">
        <v>4</v>
      </c>
      <c r="G3250" s="178">
        <v>1.81</v>
      </c>
      <c r="H3250" s="181">
        <v>1</v>
      </c>
      <c r="I3250" s="180">
        <v>6.3200000000000006E-2</v>
      </c>
      <c r="J3250" s="21">
        <f t="shared" si="1505"/>
        <v>2.19</v>
      </c>
      <c r="K3250" s="21" t="str">
        <f t="shared" si="1506"/>
        <v>Y</v>
      </c>
      <c r="L3250" s="37" t="str">
        <f t="shared" si="1507"/>
        <v>NA</v>
      </c>
      <c r="M3250" s="8" t="str">
        <f t="shared" si="1508"/>
        <v>Y</v>
      </c>
      <c r="N3250" s="42">
        <f t="shared" si="1509"/>
        <v>3</v>
      </c>
      <c r="O3250" s="43">
        <f t="shared" si="1510"/>
        <v>200000</v>
      </c>
      <c r="P3250" s="43" t="str">
        <f t="shared" si="1511"/>
        <v>NA</v>
      </c>
      <c r="Q3250" s="24">
        <f t="shared" si="1512"/>
        <v>11095.555199999999</v>
      </c>
      <c r="R3250" s="43">
        <f t="shared" si="1513"/>
        <v>0</v>
      </c>
      <c r="S3250" s="24">
        <f t="shared" si="1514"/>
        <v>1000000</v>
      </c>
      <c r="T3250" s="25" t="str">
        <f t="shared" si="1515"/>
        <v>Y</v>
      </c>
      <c r="U3250" s="44">
        <f t="shared" si="1516"/>
        <v>2</v>
      </c>
      <c r="V3250" s="45">
        <f t="shared" si="1517"/>
        <v>200000</v>
      </c>
      <c r="W3250" s="45">
        <f t="shared" si="1518"/>
        <v>1000000</v>
      </c>
      <c r="X3250" s="28">
        <f t="shared" si="1519"/>
        <v>11796.794288639998</v>
      </c>
      <c r="Y3250" s="28">
        <f t="shared" si="1520"/>
        <v>0</v>
      </c>
      <c r="Z3250" s="45" t="str">
        <f t="shared" si="1521"/>
        <v>NA</v>
      </c>
      <c r="AA3250" s="29" t="str">
        <f t="shared" si="1522"/>
        <v>Y</v>
      </c>
      <c r="AB3250" s="46">
        <f t="shared" si="1523"/>
        <v>1</v>
      </c>
      <c r="AC3250" s="31">
        <f t="shared" si="1524"/>
        <v>200000</v>
      </c>
      <c r="AD3250" s="31">
        <f t="shared" si="1525"/>
        <v>1000000</v>
      </c>
      <c r="AE3250" s="31">
        <f t="shared" si="1526"/>
        <v>12542.351687682045</v>
      </c>
      <c r="AF3250" s="47">
        <f t="shared" si="1527"/>
        <v>0</v>
      </c>
      <c r="AG3250" s="31" t="str">
        <f t="shared" si="1528"/>
        <v>NA</v>
      </c>
      <c r="AH3250" s="48">
        <f t="shared" si="1529"/>
        <v>0</v>
      </c>
      <c r="AI3250" s="33">
        <f t="shared" si="1530"/>
        <v>0</v>
      </c>
      <c r="AJ3250" s="33">
        <f t="shared" si="1531"/>
        <v>0</v>
      </c>
      <c r="AK3250" s="33">
        <f t="shared" si="1532"/>
        <v>0</v>
      </c>
      <c r="AL3250" s="33">
        <f t="shared" si="1533"/>
        <v>0</v>
      </c>
      <c r="AM3250" s="34">
        <f t="shared" si="1534"/>
        <v>0</v>
      </c>
    </row>
    <row r="3251" spans="1:39" ht="15" customHeight="1" x14ac:dyDescent="0.3">
      <c r="A3251" s="166" t="s">
        <v>5685</v>
      </c>
      <c r="B3251" s="99">
        <v>21399</v>
      </c>
      <c r="C3251" s="99">
        <v>102175</v>
      </c>
      <c r="D3251" s="165">
        <v>45193</v>
      </c>
      <c r="E3251" s="165">
        <v>45447</v>
      </c>
      <c r="F3251" s="166">
        <v>2</v>
      </c>
      <c r="G3251" s="178">
        <v>1.24</v>
      </c>
      <c r="H3251" s="181">
        <v>1</v>
      </c>
      <c r="I3251" s="180">
        <v>6.6400000000000001E-2</v>
      </c>
      <c r="J3251" s="21">
        <f t="shared" si="1505"/>
        <v>0.76</v>
      </c>
      <c r="K3251" s="21" t="str">
        <f t="shared" si="1506"/>
        <v>Y</v>
      </c>
      <c r="L3251" s="37" t="str">
        <f t="shared" si="1507"/>
        <v>NA</v>
      </c>
      <c r="M3251" s="8" t="str">
        <f t="shared" si="1508"/>
        <v>Y</v>
      </c>
      <c r="N3251" s="42">
        <f t="shared" si="1509"/>
        <v>1</v>
      </c>
      <c r="O3251" s="43">
        <f t="shared" si="1510"/>
        <v>200000</v>
      </c>
      <c r="P3251" s="43" t="str">
        <f t="shared" si="1511"/>
        <v>NA</v>
      </c>
      <c r="Q3251" s="24">
        <f t="shared" si="1512"/>
        <v>22819.893599999999</v>
      </c>
      <c r="R3251" s="43">
        <f t="shared" si="1513"/>
        <v>0</v>
      </c>
      <c r="S3251" s="24">
        <f t="shared" si="1514"/>
        <v>1000000</v>
      </c>
      <c r="T3251" s="25" t="str">
        <f t="shared" si="1515"/>
        <v>N</v>
      </c>
      <c r="U3251" s="44">
        <f t="shared" si="1516"/>
        <v>0</v>
      </c>
      <c r="V3251" s="45">
        <f t="shared" si="1517"/>
        <v>0</v>
      </c>
      <c r="W3251" s="45">
        <f t="shared" si="1518"/>
        <v>0</v>
      </c>
      <c r="X3251" s="28">
        <f t="shared" si="1519"/>
        <v>0</v>
      </c>
      <c r="Y3251" s="28">
        <f t="shared" si="1520"/>
        <v>0</v>
      </c>
      <c r="Z3251" s="45">
        <f t="shared" si="1521"/>
        <v>0</v>
      </c>
      <c r="AA3251" s="29" t="str">
        <f t="shared" si="1522"/>
        <v>N</v>
      </c>
      <c r="AB3251" s="46">
        <f t="shared" si="1523"/>
        <v>0</v>
      </c>
      <c r="AC3251" s="31">
        <f t="shared" si="1524"/>
        <v>0</v>
      </c>
      <c r="AD3251" s="31">
        <f t="shared" si="1525"/>
        <v>0</v>
      </c>
      <c r="AE3251" s="31">
        <f t="shared" si="1526"/>
        <v>0</v>
      </c>
      <c r="AF3251" s="47">
        <f t="shared" si="1527"/>
        <v>0</v>
      </c>
      <c r="AG3251" s="31">
        <f t="shared" si="1528"/>
        <v>0</v>
      </c>
      <c r="AH3251" s="48">
        <f t="shared" si="1529"/>
        <v>0</v>
      </c>
      <c r="AI3251" s="33">
        <f t="shared" si="1530"/>
        <v>0</v>
      </c>
      <c r="AJ3251" s="33">
        <f t="shared" si="1531"/>
        <v>0</v>
      </c>
      <c r="AK3251" s="33">
        <f t="shared" si="1532"/>
        <v>0</v>
      </c>
      <c r="AL3251" s="33">
        <f t="shared" si="1533"/>
        <v>0</v>
      </c>
      <c r="AM3251" s="34">
        <f t="shared" si="1534"/>
        <v>0</v>
      </c>
    </row>
    <row r="3252" spans="1:39" ht="15" customHeight="1" x14ac:dyDescent="0.3">
      <c r="A3252" s="166" t="s">
        <v>5686</v>
      </c>
      <c r="B3252" s="99">
        <v>5847</v>
      </c>
      <c r="C3252" s="99">
        <v>27817</v>
      </c>
      <c r="D3252" s="165">
        <v>45736</v>
      </c>
      <c r="E3252" s="165">
        <v>46060</v>
      </c>
      <c r="F3252" s="166">
        <v>2</v>
      </c>
      <c r="G3252" s="178">
        <v>2</v>
      </c>
      <c r="H3252" s="181">
        <v>0.75</v>
      </c>
      <c r="I3252" s="180">
        <v>5.5300000000000002E-2</v>
      </c>
      <c r="J3252" s="21">
        <f t="shared" si="1505"/>
        <v>0</v>
      </c>
      <c r="K3252" s="21" t="str">
        <f t="shared" si="1506"/>
        <v>N</v>
      </c>
      <c r="L3252" s="37">
        <f t="shared" si="1507"/>
        <v>0</v>
      </c>
      <c r="M3252" s="8" t="str">
        <f t="shared" si="1508"/>
        <v>N</v>
      </c>
      <c r="N3252" s="42">
        <f t="shared" si="1509"/>
        <v>0</v>
      </c>
      <c r="O3252" s="43">
        <f t="shared" si="1510"/>
        <v>0</v>
      </c>
      <c r="P3252" s="43">
        <f t="shared" si="1511"/>
        <v>0</v>
      </c>
      <c r="Q3252" s="24">
        <f t="shared" si="1512"/>
        <v>0</v>
      </c>
      <c r="R3252" s="43">
        <f t="shared" si="1513"/>
        <v>0</v>
      </c>
      <c r="S3252" s="24">
        <f t="shared" si="1514"/>
        <v>37183</v>
      </c>
      <c r="T3252" s="25" t="str">
        <f t="shared" si="1515"/>
        <v>N</v>
      </c>
      <c r="U3252" s="44">
        <f t="shared" si="1516"/>
        <v>0</v>
      </c>
      <c r="V3252" s="45">
        <f t="shared" si="1517"/>
        <v>0</v>
      </c>
      <c r="W3252" s="45">
        <f t="shared" si="1518"/>
        <v>0</v>
      </c>
      <c r="X3252" s="28">
        <f t="shared" si="1519"/>
        <v>0</v>
      </c>
      <c r="Y3252" s="28">
        <f t="shared" si="1520"/>
        <v>0</v>
      </c>
      <c r="Z3252" s="45">
        <f t="shared" si="1521"/>
        <v>0</v>
      </c>
      <c r="AA3252" s="29" t="str">
        <f t="shared" si="1522"/>
        <v>N</v>
      </c>
      <c r="AB3252" s="46">
        <f t="shared" si="1523"/>
        <v>0</v>
      </c>
      <c r="AC3252" s="31">
        <f t="shared" si="1524"/>
        <v>0</v>
      </c>
      <c r="AD3252" s="31">
        <f t="shared" si="1525"/>
        <v>0</v>
      </c>
      <c r="AE3252" s="31">
        <f t="shared" si="1526"/>
        <v>0</v>
      </c>
      <c r="AF3252" s="47">
        <f t="shared" si="1527"/>
        <v>0</v>
      </c>
      <c r="AG3252" s="31">
        <f t="shared" si="1528"/>
        <v>0</v>
      </c>
      <c r="AH3252" s="48">
        <f t="shared" si="1529"/>
        <v>0</v>
      </c>
      <c r="AI3252" s="33">
        <f t="shared" si="1530"/>
        <v>0</v>
      </c>
      <c r="AJ3252" s="33">
        <f t="shared" si="1531"/>
        <v>0</v>
      </c>
      <c r="AK3252" s="33">
        <f t="shared" si="1532"/>
        <v>0</v>
      </c>
      <c r="AL3252" s="33">
        <f t="shared" si="1533"/>
        <v>0</v>
      </c>
      <c r="AM3252" s="34">
        <f t="shared" si="1534"/>
        <v>0</v>
      </c>
    </row>
    <row r="3253" spans="1:39" ht="15" customHeight="1" x14ac:dyDescent="0.3">
      <c r="A3253" s="166" t="s">
        <v>5687</v>
      </c>
      <c r="B3253" s="99">
        <v>22005</v>
      </c>
      <c r="C3253" s="99">
        <v>89968</v>
      </c>
      <c r="D3253" s="165">
        <v>45635</v>
      </c>
      <c r="E3253" s="165">
        <v>45757</v>
      </c>
      <c r="F3253" s="166">
        <v>4</v>
      </c>
      <c r="G3253" s="178">
        <v>2.58</v>
      </c>
      <c r="H3253" s="181">
        <v>1</v>
      </c>
      <c r="I3253" s="180">
        <v>8.2799999999999999E-2</v>
      </c>
      <c r="J3253" s="21">
        <f t="shared" si="1505"/>
        <v>1.42</v>
      </c>
      <c r="K3253" s="21" t="str">
        <f t="shared" si="1506"/>
        <v>Y</v>
      </c>
      <c r="L3253" s="37" t="str">
        <f t="shared" si="1507"/>
        <v>NA</v>
      </c>
      <c r="M3253" s="8" t="str">
        <f t="shared" si="1508"/>
        <v>Y</v>
      </c>
      <c r="N3253" s="42">
        <f t="shared" si="1509"/>
        <v>2</v>
      </c>
      <c r="O3253" s="43">
        <f t="shared" si="1510"/>
        <v>200000</v>
      </c>
      <c r="P3253" s="43" t="str">
        <f t="shared" si="1511"/>
        <v>NA</v>
      </c>
      <c r="Q3253" s="24">
        <f t="shared" si="1512"/>
        <v>23827.013999999999</v>
      </c>
      <c r="R3253" s="43">
        <f t="shared" si="1513"/>
        <v>0</v>
      </c>
      <c r="S3253" s="24">
        <f t="shared" si="1514"/>
        <v>1000000</v>
      </c>
      <c r="T3253" s="25" t="str">
        <f t="shared" si="1515"/>
        <v>Y</v>
      </c>
      <c r="U3253" s="44">
        <f t="shared" si="1516"/>
        <v>1</v>
      </c>
      <c r="V3253" s="45">
        <f t="shared" si="1517"/>
        <v>200000</v>
      </c>
      <c r="W3253" s="45">
        <f t="shared" si="1518"/>
        <v>1000000</v>
      </c>
      <c r="X3253" s="28">
        <f t="shared" si="1519"/>
        <v>25799.8907592</v>
      </c>
      <c r="Y3253" s="28">
        <f t="shared" si="1520"/>
        <v>0</v>
      </c>
      <c r="Z3253" s="45" t="str">
        <f t="shared" si="1521"/>
        <v>NA</v>
      </c>
      <c r="AA3253" s="29" t="str">
        <f t="shared" si="1522"/>
        <v>N</v>
      </c>
      <c r="AB3253" s="46">
        <f t="shared" si="1523"/>
        <v>0</v>
      </c>
      <c r="AC3253" s="31">
        <f t="shared" si="1524"/>
        <v>0</v>
      </c>
      <c r="AD3253" s="31">
        <f t="shared" si="1525"/>
        <v>0</v>
      </c>
      <c r="AE3253" s="31">
        <f t="shared" si="1526"/>
        <v>0</v>
      </c>
      <c r="AF3253" s="47">
        <f t="shared" si="1527"/>
        <v>0</v>
      </c>
      <c r="AG3253" s="31">
        <f t="shared" si="1528"/>
        <v>0</v>
      </c>
      <c r="AH3253" s="48">
        <f t="shared" si="1529"/>
        <v>0</v>
      </c>
      <c r="AI3253" s="33">
        <f t="shared" si="1530"/>
        <v>0</v>
      </c>
      <c r="AJ3253" s="33">
        <f t="shared" si="1531"/>
        <v>0</v>
      </c>
      <c r="AK3253" s="33">
        <f t="shared" si="1532"/>
        <v>0</v>
      </c>
      <c r="AL3253" s="33">
        <f t="shared" si="1533"/>
        <v>0</v>
      </c>
      <c r="AM3253" s="34">
        <f t="shared" si="1534"/>
        <v>0</v>
      </c>
    </row>
    <row r="3254" spans="1:39" ht="15" customHeight="1" x14ac:dyDescent="0.3">
      <c r="A3254" s="166" t="s">
        <v>5688</v>
      </c>
      <c r="B3254" s="99">
        <v>18380</v>
      </c>
      <c r="C3254" s="99">
        <v>72067</v>
      </c>
      <c r="D3254" s="165">
        <v>45547</v>
      </c>
      <c r="E3254" s="165">
        <v>45630</v>
      </c>
      <c r="F3254" s="166">
        <v>2</v>
      </c>
      <c r="G3254" s="178">
        <v>0.73</v>
      </c>
      <c r="H3254" s="181">
        <v>1</v>
      </c>
      <c r="I3254" s="180">
        <v>3.5200000000000002E-2</v>
      </c>
      <c r="J3254" s="21">
        <f t="shared" si="1505"/>
        <v>1.27</v>
      </c>
      <c r="K3254" s="21" t="str">
        <f t="shared" si="1506"/>
        <v>Y</v>
      </c>
      <c r="L3254" s="37" t="str">
        <f t="shared" si="1507"/>
        <v>NA</v>
      </c>
      <c r="M3254" s="8" t="str">
        <f t="shared" si="1508"/>
        <v>Y</v>
      </c>
      <c r="N3254" s="42">
        <f t="shared" si="1509"/>
        <v>2</v>
      </c>
      <c r="O3254" s="43">
        <f t="shared" si="1510"/>
        <v>200000</v>
      </c>
      <c r="P3254" s="43" t="str">
        <f t="shared" si="1511"/>
        <v>NA</v>
      </c>
      <c r="Q3254" s="24">
        <f t="shared" si="1512"/>
        <v>19026.975999999999</v>
      </c>
      <c r="R3254" s="43">
        <f t="shared" si="1513"/>
        <v>0</v>
      </c>
      <c r="S3254" s="24">
        <f t="shared" si="1514"/>
        <v>1000000</v>
      </c>
      <c r="T3254" s="25" t="str">
        <f t="shared" si="1515"/>
        <v>Y</v>
      </c>
      <c r="U3254" s="44">
        <f t="shared" si="1516"/>
        <v>1</v>
      </c>
      <c r="V3254" s="45">
        <f t="shared" si="1517"/>
        <v>200000</v>
      </c>
      <c r="W3254" s="45">
        <f t="shared" si="1518"/>
        <v>1000000</v>
      </c>
      <c r="X3254" s="28">
        <f t="shared" si="1519"/>
        <v>19696.725555199995</v>
      </c>
      <c r="Y3254" s="28">
        <f t="shared" si="1520"/>
        <v>0</v>
      </c>
      <c r="Z3254" s="45" t="str">
        <f t="shared" si="1521"/>
        <v>NA</v>
      </c>
      <c r="AA3254" s="29" t="str">
        <f t="shared" si="1522"/>
        <v>N</v>
      </c>
      <c r="AB3254" s="46">
        <f t="shared" si="1523"/>
        <v>0</v>
      </c>
      <c r="AC3254" s="31">
        <f t="shared" si="1524"/>
        <v>0</v>
      </c>
      <c r="AD3254" s="31">
        <f t="shared" si="1525"/>
        <v>0</v>
      </c>
      <c r="AE3254" s="31">
        <f t="shared" si="1526"/>
        <v>0</v>
      </c>
      <c r="AF3254" s="47">
        <f t="shared" si="1527"/>
        <v>0</v>
      </c>
      <c r="AG3254" s="31">
        <f t="shared" si="1528"/>
        <v>0</v>
      </c>
      <c r="AH3254" s="48">
        <f t="shared" si="1529"/>
        <v>0</v>
      </c>
      <c r="AI3254" s="33">
        <f t="shared" si="1530"/>
        <v>0</v>
      </c>
      <c r="AJ3254" s="33">
        <f t="shared" si="1531"/>
        <v>0</v>
      </c>
      <c r="AK3254" s="33">
        <f t="shared" si="1532"/>
        <v>0</v>
      </c>
      <c r="AL3254" s="33">
        <f t="shared" si="1533"/>
        <v>0</v>
      </c>
      <c r="AM3254" s="34">
        <f t="shared" si="1534"/>
        <v>0</v>
      </c>
    </row>
    <row r="3255" spans="1:39" ht="15" customHeight="1" x14ac:dyDescent="0.3">
      <c r="A3255" s="166" t="s">
        <v>5689</v>
      </c>
      <c r="B3255" s="99">
        <v>6202</v>
      </c>
      <c r="C3255" s="99">
        <v>75816</v>
      </c>
      <c r="D3255" s="165">
        <v>46024</v>
      </c>
      <c r="E3255" s="165">
        <v>46215</v>
      </c>
      <c r="F3255" s="166">
        <v>4</v>
      </c>
      <c r="G3255" s="178">
        <v>1.36</v>
      </c>
      <c r="H3255" s="181">
        <v>1</v>
      </c>
      <c r="I3255" s="180">
        <v>7.5499999999999998E-2</v>
      </c>
      <c r="J3255" s="21">
        <f t="shared" si="1505"/>
        <v>2.6399999999999997</v>
      </c>
      <c r="K3255" s="21" t="str">
        <f t="shared" si="1506"/>
        <v>Y</v>
      </c>
      <c r="L3255" s="37" t="str">
        <f t="shared" si="1507"/>
        <v>NA</v>
      </c>
      <c r="M3255" s="8" t="str">
        <f t="shared" si="1508"/>
        <v>Y</v>
      </c>
      <c r="N3255" s="42">
        <f t="shared" si="1509"/>
        <v>3</v>
      </c>
      <c r="O3255" s="43">
        <f t="shared" si="1510"/>
        <v>200000</v>
      </c>
      <c r="P3255" s="43" t="str">
        <f t="shared" si="1511"/>
        <v>NA</v>
      </c>
      <c r="Q3255" s="24">
        <f t="shared" si="1512"/>
        <v>6670.2509999999993</v>
      </c>
      <c r="R3255" s="43">
        <f t="shared" si="1513"/>
        <v>0</v>
      </c>
      <c r="S3255" s="24">
        <f t="shared" si="1514"/>
        <v>1000000</v>
      </c>
      <c r="T3255" s="25" t="str">
        <f t="shared" si="1515"/>
        <v>Y</v>
      </c>
      <c r="U3255" s="44">
        <f t="shared" si="1516"/>
        <v>2</v>
      </c>
      <c r="V3255" s="45">
        <f t="shared" si="1517"/>
        <v>200000</v>
      </c>
      <c r="W3255" s="45">
        <f t="shared" si="1518"/>
        <v>1000000</v>
      </c>
      <c r="X3255" s="28">
        <f t="shared" si="1519"/>
        <v>7173.8549504999983</v>
      </c>
      <c r="Y3255" s="28">
        <f t="shared" si="1520"/>
        <v>0</v>
      </c>
      <c r="Z3255" s="45" t="str">
        <f t="shared" si="1521"/>
        <v>NA</v>
      </c>
      <c r="AA3255" s="29" t="str">
        <f t="shared" si="1522"/>
        <v>Y</v>
      </c>
      <c r="AB3255" s="46">
        <f t="shared" si="1523"/>
        <v>1</v>
      </c>
      <c r="AC3255" s="31">
        <f t="shared" si="1524"/>
        <v>200000</v>
      </c>
      <c r="AD3255" s="31">
        <f t="shared" si="1525"/>
        <v>1000000</v>
      </c>
      <c r="AE3255" s="31">
        <f t="shared" si="1526"/>
        <v>7715.480999262747</v>
      </c>
      <c r="AF3255" s="47">
        <f t="shared" si="1527"/>
        <v>0</v>
      </c>
      <c r="AG3255" s="31" t="str">
        <f t="shared" si="1528"/>
        <v>NA</v>
      </c>
      <c r="AH3255" s="48">
        <f t="shared" si="1529"/>
        <v>0</v>
      </c>
      <c r="AI3255" s="33">
        <f t="shared" si="1530"/>
        <v>0</v>
      </c>
      <c r="AJ3255" s="33">
        <f t="shared" si="1531"/>
        <v>0</v>
      </c>
      <c r="AK3255" s="33">
        <f t="shared" si="1532"/>
        <v>0</v>
      </c>
      <c r="AL3255" s="33">
        <f t="shared" si="1533"/>
        <v>0</v>
      </c>
      <c r="AM3255" s="34">
        <f t="shared" si="1534"/>
        <v>0</v>
      </c>
    </row>
    <row r="3256" spans="1:39" ht="15" customHeight="1" x14ac:dyDescent="0.3">
      <c r="A3256" s="166" t="s">
        <v>5690</v>
      </c>
      <c r="B3256" s="99">
        <v>20138</v>
      </c>
      <c r="C3256" s="99">
        <v>84303</v>
      </c>
      <c r="D3256" s="165">
        <v>46093</v>
      </c>
      <c r="E3256" s="165">
        <v>46219</v>
      </c>
      <c r="F3256" s="166">
        <v>4</v>
      </c>
      <c r="G3256" s="178">
        <v>2.5299999999999998</v>
      </c>
      <c r="H3256" s="181">
        <v>1</v>
      </c>
      <c r="I3256" s="180">
        <v>5.8799999999999998E-2</v>
      </c>
      <c r="J3256" s="21">
        <f t="shared" si="1505"/>
        <v>1.4700000000000002</v>
      </c>
      <c r="K3256" s="21" t="str">
        <f t="shared" si="1506"/>
        <v>Y</v>
      </c>
      <c r="L3256" s="37" t="str">
        <f t="shared" si="1507"/>
        <v>NA</v>
      </c>
      <c r="M3256" s="8" t="str">
        <f t="shared" si="1508"/>
        <v>Y</v>
      </c>
      <c r="N3256" s="42">
        <f t="shared" si="1509"/>
        <v>2</v>
      </c>
      <c r="O3256" s="43">
        <f t="shared" si="1510"/>
        <v>200000</v>
      </c>
      <c r="P3256" s="43" t="str">
        <f t="shared" si="1511"/>
        <v>NA</v>
      </c>
      <c r="Q3256" s="24">
        <f t="shared" si="1512"/>
        <v>21322.114399999999</v>
      </c>
      <c r="R3256" s="43">
        <f t="shared" si="1513"/>
        <v>0</v>
      </c>
      <c r="S3256" s="24">
        <f t="shared" si="1514"/>
        <v>1000000</v>
      </c>
      <c r="T3256" s="25" t="str">
        <f t="shared" si="1515"/>
        <v>Y</v>
      </c>
      <c r="U3256" s="44">
        <f t="shared" si="1516"/>
        <v>1</v>
      </c>
      <c r="V3256" s="45">
        <f t="shared" si="1517"/>
        <v>200000</v>
      </c>
      <c r="W3256" s="45">
        <f t="shared" si="1518"/>
        <v>1000000</v>
      </c>
      <c r="X3256" s="28">
        <f t="shared" si="1519"/>
        <v>22575.854726719997</v>
      </c>
      <c r="Y3256" s="28">
        <f t="shared" si="1520"/>
        <v>0</v>
      </c>
      <c r="Z3256" s="45" t="str">
        <f t="shared" si="1521"/>
        <v>NA</v>
      </c>
      <c r="AA3256" s="29" t="str">
        <f t="shared" si="1522"/>
        <v>N</v>
      </c>
      <c r="AB3256" s="46">
        <f t="shared" si="1523"/>
        <v>0</v>
      </c>
      <c r="AC3256" s="31">
        <f t="shared" si="1524"/>
        <v>0</v>
      </c>
      <c r="AD3256" s="31">
        <f t="shared" si="1525"/>
        <v>0</v>
      </c>
      <c r="AE3256" s="31">
        <f t="shared" si="1526"/>
        <v>0</v>
      </c>
      <c r="AF3256" s="47">
        <f t="shared" si="1527"/>
        <v>0</v>
      </c>
      <c r="AG3256" s="31">
        <f t="shared" si="1528"/>
        <v>0</v>
      </c>
      <c r="AH3256" s="48">
        <f t="shared" si="1529"/>
        <v>0</v>
      </c>
      <c r="AI3256" s="33">
        <f t="shared" si="1530"/>
        <v>0</v>
      </c>
      <c r="AJ3256" s="33">
        <f t="shared" si="1531"/>
        <v>0</v>
      </c>
      <c r="AK3256" s="33">
        <f t="shared" si="1532"/>
        <v>0</v>
      </c>
      <c r="AL3256" s="33">
        <f t="shared" si="1533"/>
        <v>0</v>
      </c>
      <c r="AM3256" s="34">
        <f t="shared" si="1534"/>
        <v>0</v>
      </c>
    </row>
    <row r="3257" spans="1:39" ht="15" customHeight="1" x14ac:dyDescent="0.3">
      <c r="A3257" s="166" t="s">
        <v>5691</v>
      </c>
      <c r="B3257" s="99">
        <v>13750</v>
      </c>
      <c r="C3257" s="99">
        <v>95737</v>
      </c>
      <c r="D3257" s="165">
        <v>45936</v>
      </c>
      <c r="E3257" s="165">
        <v>46113</v>
      </c>
      <c r="F3257" s="166">
        <v>4</v>
      </c>
      <c r="G3257" s="178">
        <v>3.54</v>
      </c>
      <c r="H3257" s="181">
        <v>1</v>
      </c>
      <c r="I3257" s="180">
        <v>2.35E-2</v>
      </c>
      <c r="J3257" s="21">
        <f t="shared" si="1505"/>
        <v>0.45999999999999996</v>
      </c>
      <c r="K3257" s="21" t="str">
        <f t="shared" si="1506"/>
        <v>Y</v>
      </c>
      <c r="L3257" s="37" t="str">
        <f t="shared" si="1507"/>
        <v>NA</v>
      </c>
      <c r="M3257" s="8" t="str">
        <f t="shared" si="1508"/>
        <v>Y</v>
      </c>
      <c r="N3257" s="42">
        <f t="shared" si="1509"/>
        <v>1</v>
      </c>
      <c r="O3257" s="43">
        <f t="shared" si="1510"/>
        <v>200000</v>
      </c>
      <c r="P3257" s="43" t="str">
        <f t="shared" si="1511"/>
        <v>NA</v>
      </c>
      <c r="Q3257" s="24">
        <f t="shared" si="1512"/>
        <v>14073.125000000002</v>
      </c>
      <c r="R3257" s="43">
        <f t="shared" si="1513"/>
        <v>0</v>
      </c>
      <c r="S3257" s="24">
        <f t="shared" si="1514"/>
        <v>1000000</v>
      </c>
      <c r="T3257" s="25" t="str">
        <f t="shared" si="1515"/>
        <v>N</v>
      </c>
      <c r="U3257" s="44">
        <f t="shared" si="1516"/>
        <v>0</v>
      </c>
      <c r="V3257" s="45">
        <f t="shared" si="1517"/>
        <v>0</v>
      </c>
      <c r="W3257" s="45">
        <f t="shared" si="1518"/>
        <v>0</v>
      </c>
      <c r="X3257" s="28">
        <f t="shared" si="1519"/>
        <v>0</v>
      </c>
      <c r="Y3257" s="28">
        <f t="shared" si="1520"/>
        <v>0</v>
      </c>
      <c r="Z3257" s="45">
        <f t="shared" si="1521"/>
        <v>0</v>
      </c>
      <c r="AA3257" s="29" t="str">
        <f t="shared" si="1522"/>
        <v>N</v>
      </c>
      <c r="AB3257" s="46">
        <f t="shared" si="1523"/>
        <v>0</v>
      </c>
      <c r="AC3257" s="31">
        <f t="shared" si="1524"/>
        <v>0</v>
      </c>
      <c r="AD3257" s="31">
        <f t="shared" si="1525"/>
        <v>0</v>
      </c>
      <c r="AE3257" s="31">
        <f t="shared" si="1526"/>
        <v>0</v>
      </c>
      <c r="AF3257" s="47">
        <f t="shared" si="1527"/>
        <v>0</v>
      </c>
      <c r="AG3257" s="31">
        <f t="shared" si="1528"/>
        <v>0</v>
      </c>
      <c r="AH3257" s="48">
        <f t="shared" si="1529"/>
        <v>0</v>
      </c>
      <c r="AI3257" s="33">
        <f t="shared" si="1530"/>
        <v>0</v>
      </c>
      <c r="AJ3257" s="33">
        <f t="shared" si="1531"/>
        <v>0</v>
      </c>
      <c r="AK3257" s="33">
        <f t="shared" si="1532"/>
        <v>0</v>
      </c>
      <c r="AL3257" s="33">
        <f t="shared" si="1533"/>
        <v>0</v>
      </c>
      <c r="AM3257" s="34">
        <f t="shared" si="1534"/>
        <v>0</v>
      </c>
    </row>
    <row r="3258" spans="1:39" ht="15" customHeight="1" x14ac:dyDescent="0.3">
      <c r="A3258" s="166" t="s">
        <v>5692</v>
      </c>
      <c r="B3258" s="99">
        <v>10189</v>
      </c>
      <c r="C3258" s="99">
        <v>60919</v>
      </c>
      <c r="D3258" s="165">
        <v>45076</v>
      </c>
      <c r="E3258" s="165">
        <v>45113</v>
      </c>
      <c r="F3258" s="166">
        <v>4</v>
      </c>
      <c r="G3258" s="178">
        <v>0.46</v>
      </c>
      <c r="H3258" s="181">
        <v>0.25</v>
      </c>
      <c r="I3258" s="180">
        <v>4.7300000000000002E-2</v>
      </c>
      <c r="J3258" s="21">
        <f t="shared" si="1505"/>
        <v>3.54</v>
      </c>
      <c r="K3258" s="21" t="str">
        <f t="shared" si="1506"/>
        <v>Y</v>
      </c>
      <c r="L3258" s="37" t="str">
        <f t="shared" si="1507"/>
        <v>NA</v>
      </c>
      <c r="M3258" s="8" t="str">
        <f t="shared" si="1508"/>
        <v>Y</v>
      </c>
      <c r="N3258" s="42">
        <f t="shared" si="1509"/>
        <v>15</v>
      </c>
      <c r="O3258" s="43">
        <f t="shared" si="1510"/>
        <v>200000</v>
      </c>
      <c r="P3258" s="43" t="str">
        <f t="shared" si="1511"/>
        <v>NA</v>
      </c>
      <c r="Q3258" s="24">
        <f t="shared" si="1512"/>
        <v>10670.939699999999</v>
      </c>
      <c r="R3258" s="43">
        <f t="shared" si="1513"/>
        <v>0</v>
      </c>
      <c r="S3258" s="24">
        <f t="shared" si="1514"/>
        <v>1000000</v>
      </c>
      <c r="T3258" s="25" t="str">
        <f t="shared" si="1515"/>
        <v>Y</v>
      </c>
      <c r="U3258" s="44">
        <f t="shared" si="1516"/>
        <v>14</v>
      </c>
      <c r="V3258" s="45">
        <f t="shared" si="1517"/>
        <v>200000</v>
      </c>
      <c r="W3258" s="45">
        <f t="shared" si="1518"/>
        <v>1000000</v>
      </c>
      <c r="X3258" s="28">
        <f t="shared" si="1519"/>
        <v>11175.675147809998</v>
      </c>
      <c r="Y3258" s="28">
        <f t="shared" si="1520"/>
        <v>0</v>
      </c>
      <c r="Z3258" s="45" t="str">
        <f t="shared" si="1521"/>
        <v>NA</v>
      </c>
      <c r="AA3258" s="29" t="str">
        <f t="shared" si="1522"/>
        <v>Y</v>
      </c>
      <c r="AB3258" s="46">
        <f t="shared" si="1523"/>
        <v>13</v>
      </c>
      <c r="AC3258" s="31">
        <f t="shared" si="1524"/>
        <v>200000</v>
      </c>
      <c r="AD3258" s="31">
        <f t="shared" si="1525"/>
        <v>1000000</v>
      </c>
      <c r="AE3258" s="31">
        <f t="shared" si="1526"/>
        <v>11704.284582301409</v>
      </c>
      <c r="AF3258" s="47">
        <f t="shared" si="1527"/>
        <v>0</v>
      </c>
      <c r="AG3258" s="31" t="str">
        <f t="shared" si="1528"/>
        <v>NA</v>
      </c>
      <c r="AH3258" s="48">
        <f t="shared" si="1529"/>
        <v>12</v>
      </c>
      <c r="AI3258" s="33">
        <f t="shared" si="1530"/>
        <v>20000</v>
      </c>
      <c r="AJ3258" s="33">
        <f t="shared" si="1531"/>
        <v>65000</v>
      </c>
      <c r="AK3258" s="33">
        <f t="shared" si="1532"/>
        <v>12257.897243044265</v>
      </c>
      <c r="AL3258" s="33">
        <f t="shared" si="1533"/>
        <v>0</v>
      </c>
      <c r="AM3258" s="34">
        <f t="shared" si="1534"/>
        <v>0</v>
      </c>
    </row>
    <row r="3259" spans="1:39" ht="15" customHeight="1" x14ac:dyDescent="0.3">
      <c r="A3259" s="166" t="s">
        <v>5693</v>
      </c>
      <c r="B3259" s="99">
        <v>21330</v>
      </c>
      <c r="C3259" s="99">
        <v>69584</v>
      </c>
      <c r="D3259" s="165">
        <v>45162</v>
      </c>
      <c r="E3259" s="165">
        <v>45331</v>
      </c>
      <c r="F3259" s="166">
        <v>4</v>
      </c>
      <c r="G3259" s="178">
        <v>3.36</v>
      </c>
      <c r="H3259" s="181">
        <v>1</v>
      </c>
      <c r="I3259" s="180">
        <v>3.2099999999999997E-2</v>
      </c>
      <c r="J3259" s="21">
        <f t="shared" ref="J3259:J3322" si="1535">MAX(0, F3259-G3259)</f>
        <v>0.64000000000000012</v>
      </c>
      <c r="K3259" s="21" t="str">
        <f t="shared" ref="K3259:K3322" si="1536">IF(
  AND(
    E3259 &gt;= D3259-10,
    E3259 &lt;= DATE(2028,6,30),
    J3259 &gt; 0
  ),
  "Y",
  "N"
)</f>
        <v>Y</v>
      </c>
      <c r="L3259" s="37" t="str">
        <f t="shared" ref="L3259:L3322" si="1537">IF(
  J3259=0,
  0,
  IF(
    K3259="Y",
    "NA",
    MAX(0, 65000-C3259)
  )
)</f>
        <v>NA</v>
      </c>
      <c r="M3259" s="8" t="str">
        <f t="shared" ref="M3259:M3322" si="1538">IF(AND(K3259="Y",J3259&gt;0),"Y","N")</f>
        <v>Y</v>
      </c>
      <c r="N3259" s="42">
        <f t="shared" ref="N3259:N3322" si="1539">ROUNDUP(J3259/H3259, 0)</f>
        <v>1</v>
      </c>
      <c r="O3259" s="43">
        <f t="shared" ref="O3259:O3322" si="1540">IF(
  N3259=0,
  0,
  IF(
    M3259="Y",
    200000,
    20000
  )
)</f>
        <v>200000</v>
      </c>
      <c r="P3259" s="43" t="str">
        <f t="shared" ref="P3259:P3322" si="1541">IF(
  N3259=0,
  0,
  IF(
    M3259="Y",
    "NA",
    MAX(0, 65000)
  )
)</f>
        <v>NA</v>
      </c>
      <c r="Q3259" s="24">
        <f t="shared" ref="Q3259:Q3322" si="1542">IF(
  N3259=0,
  0,
  MAX(0, MIN(B3259*(1+I3259), O3259, L3259))
)</f>
        <v>22014.692999999999</v>
      </c>
      <c r="R3259" s="43">
        <f t="shared" ref="R3259:R3322" si="1543">IF(
  N3259=0,
  0,
  MAX(0, (B3259*(1+I3259))-Q3259)
)</f>
        <v>0</v>
      </c>
      <c r="S3259" s="24">
        <f t="shared" ref="S3259:S3322" si="1544">IF(
    M3259="Y",
    1000000,
    MAX(0, 65000-C3259-Q3259)
  )</f>
        <v>1000000</v>
      </c>
      <c r="T3259" s="25" t="str">
        <f t="shared" ref="T3259:T3322" si="1545">IF(AND(K3259="Y",J3259&gt;1),"Y","N")</f>
        <v>N</v>
      </c>
      <c r="U3259" s="44">
        <f t="shared" ref="U3259:U3322" si="1546">MAX(0,(N3259-1))</f>
        <v>0</v>
      </c>
      <c r="V3259" s="45">
        <f t="shared" ref="V3259:V3322" si="1547">IF(
  U3259=0,
  0,
  IF(
    T3259="Y",
    200000,
    20000
  )
)</f>
        <v>0</v>
      </c>
      <c r="W3259" s="45">
        <f t="shared" ref="W3259:W3322" si="1548">IF(
  U3259=0,
  0,
  IF(
    T3259="Y",
    1000000,
    MAX(0, 65000)
  )
)</f>
        <v>0</v>
      </c>
      <c r="X3259" s="28">
        <f t="shared" ref="X3259:X3322" si="1549">IF(
  U3259=0,
  0,
  MAX(0, MIN(B3259*(1+I3259)*(1+I3259), V3259, S3259, (W3259-C3259))
)
)</f>
        <v>0</v>
      </c>
      <c r="Y3259" s="28">
        <f t="shared" ref="Y3259:Y3322" si="1550">IF(
  U3259=0,
  0,
  MAX(0, (B3259*(1+I3259)*(1+I3259)-X3259)
)
)</f>
        <v>0</v>
      </c>
      <c r="Z3259" s="45">
        <f t="shared" ref="Z3259:Z3322" si="1551">IF(
    T3259="Y",
    "NA",
    MAX(0, W3259-C3259-Q3259-X3259)
  )</f>
        <v>0</v>
      </c>
      <c r="AA3259" s="29" t="str">
        <f t="shared" ref="AA3259:AA3322" si="1552">IF(AND(K3259="Y",J3259&gt;2),"Y","N")</f>
        <v>N</v>
      </c>
      <c r="AB3259" s="46">
        <f t="shared" ref="AB3259:AB3322" si="1553">MAX(0,(U3259-1))</f>
        <v>0</v>
      </c>
      <c r="AC3259" s="31">
        <f t="shared" ref="AC3259:AC3322" si="1554">IF(
  AB3259=0,
  0,
  IF(
    AA3259="Y",
    200000,
    20000
  )
)</f>
        <v>0</v>
      </c>
      <c r="AD3259" s="31">
        <f t="shared" ref="AD3259:AD3322" si="1555">IF(
  AB3259=0,
  0,
  IF(
    AA3259="Y",
    1000000,
    MAX(0, 65000)
  )
)</f>
        <v>0</v>
      </c>
      <c r="AE3259" s="31">
        <f t="shared" ref="AE3259:AE3322" si="1556">IF(
  AB3259=0,
  0,
  MAX(0, MIN(B3259*(1+I3259)*(1+I3259)*(1+I3259), AC3259, Z3259))
)</f>
        <v>0</v>
      </c>
      <c r="AF3259" s="47">
        <f t="shared" ref="AF3259:AF3322" si="1557">IF(
  AB3259=0,
  0,
  MAX(0, (B3259*(1+I3259)*(1+I3259)*(1+I3259)-AE3259)
)
)</f>
        <v>0</v>
      </c>
      <c r="AG3259" s="31">
        <f t="shared" ref="AG3259:AG3322" si="1558">IF(
    AA3259="Y",
    "NA",
    MAX(0, AD3259-C3259-Q3259-X3259-AE3259)
  )</f>
        <v>0</v>
      </c>
      <c r="AH3259" s="48">
        <f t="shared" si="1529"/>
        <v>0</v>
      </c>
      <c r="AI3259" s="33">
        <f t="shared" si="1530"/>
        <v>0</v>
      </c>
      <c r="AJ3259" s="33">
        <f t="shared" si="1531"/>
        <v>0</v>
      </c>
      <c r="AK3259" s="33">
        <f t="shared" si="1532"/>
        <v>0</v>
      </c>
      <c r="AL3259" s="33">
        <f t="shared" si="1533"/>
        <v>0</v>
      </c>
      <c r="AM3259" s="34">
        <f t="shared" si="1534"/>
        <v>0</v>
      </c>
    </row>
    <row r="3260" spans="1:39" ht="15" customHeight="1" x14ac:dyDescent="0.3">
      <c r="A3260" s="166" t="s">
        <v>5694</v>
      </c>
      <c r="B3260" s="99">
        <v>17569</v>
      </c>
      <c r="C3260" s="99">
        <v>52552</v>
      </c>
      <c r="D3260" s="165">
        <v>44977</v>
      </c>
      <c r="E3260" s="165">
        <v>45267</v>
      </c>
      <c r="F3260" s="166">
        <v>2</v>
      </c>
      <c r="G3260" s="178">
        <v>1.74</v>
      </c>
      <c r="H3260" s="181">
        <v>0.75</v>
      </c>
      <c r="I3260" s="180">
        <v>6.9099999999999995E-2</v>
      </c>
      <c r="J3260" s="21">
        <f t="shared" si="1535"/>
        <v>0.26</v>
      </c>
      <c r="K3260" s="21" t="str">
        <f t="shared" si="1536"/>
        <v>Y</v>
      </c>
      <c r="L3260" s="37" t="str">
        <f t="shared" si="1537"/>
        <v>NA</v>
      </c>
      <c r="M3260" s="8" t="str">
        <f t="shared" si="1538"/>
        <v>Y</v>
      </c>
      <c r="N3260" s="42">
        <f t="shared" si="1539"/>
        <v>1</v>
      </c>
      <c r="O3260" s="43">
        <f t="shared" si="1540"/>
        <v>200000</v>
      </c>
      <c r="P3260" s="43" t="str">
        <f t="shared" si="1541"/>
        <v>NA</v>
      </c>
      <c r="Q3260" s="24">
        <f t="shared" si="1542"/>
        <v>18783.017899999999</v>
      </c>
      <c r="R3260" s="43">
        <f t="shared" si="1543"/>
        <v>0</v>
      </c>
      <c r="S3260" s="24">
        <f t="shared" si="1544"/>
        <v>1000000</v>
      </c>
      <c r="T3260" s="25" t="str">
        <f t="shared" si="1545"/>
        <v>N</v>
      </c>
      <c r="U3260" s="44">
        <f t="shared" si="1546"/>
        <v>0</v>
      </c>
      <c r="V3260" s="45">
        <f t="shared" si="1547"/>
        <v>0</v>
      </c>
      <c r="W3260" s="45">
        <f t="shared" si="1548"/>
        <v>0</v>
      </c>
      <c r="X3260" s="28">
        <f t="shared" si="1549"/>
        <v>0</v>
      </c>
      <c r="Y3260" s="28">
        <f t="shared" si="1550"/>
        <v>0</v>
      </c>
      <c r="Z3260" s="45">
        <f t="shared" si="1551"/>
        <v>0</v>
      </c>
      <c r="AA3260" s="29" t="str">
        <f t="shared" si="1552"/>
        <v>N</v>
      </c>
      <c r="AB3260" s="46">
        <f t="shared" si="1553"/>
        <v>0</v>
      </c>
      <c r="AC3260" s="31">
        <f t="shared" si="1554"/>
        <v>0</v>
      </c>
      <c r="AD3260" s="31">
        <f t="shared" si="1555"/>
        <v>0</v>
      </c>
      <c r="AE3260" s="31">
        <f t="shared" si="1556"/>
        <v>0</v>
      </c>
      <c r="AF3260" s="47">
        <f t="shared" si="1557"/>
        <v>0</v>
      </c>
      <c r="AG3260" s="31">
        <f t="shared" si="1558"/>
        <v>0</v>
      </c>
      <c r="AH3260" s="48">
        <f t="shared" si="1529"/>
        <v>0</v>
      </c>
      <c r="AI3260" s="33">
        <f t="shared" si="1530"/>
        <v>0</v>
      </c>
      <c r="AJ3260" s="33">
        <f t="shared" si="1531"/>
        <v>0</v>
      </c>
      <c r="AK3260" s="33">
        <f t="shared" si="1532"/>
        <v>0</v>
      </c>
      <c r="AL3260" s="33">
        <f t="shared" si="1533"/>
        <v>0</v>
      </c>
      <c r="AM3260" s="34">
        <f t="shared" si="1534"/>
        <v>0</v>
      </c>
    </row>
    <row r="3261" spans="1:39" ht="15" customHeight="1" x14ac:dyDescent="0.3">
      <c r="A3261" s="166" t="s">
        <v>5695</v>
      </c>
      <c r="B3261" s="99">
        <v>21637</v>
      </c>
      <c r="C3261" s="99">
        <v>66655</v>
      </c>
      <c r="D3261" s="165">
        <v>44524</v>
      </c>
      <c r="E3261" s="165">
        <v>44555</v>
      </c>
      <c r="F3261" s="166">
        <v>4</v>
      </c>
      <c r="G3261" s="178">
        <v>2.93</v>
      </c>
      <c r="H3261" s="181">
        <v>1</v>
      </c>
      <c r="I3261" s="180">
        <v>7.5600000000000001E-2</v>
      </c>
      <c r="J3261" s="21">
        <f t="shared" si="1535"/>
        <v>1.0699999999999998</v>
      </c>
      <c r="K3261" s="21" t="str">
        <f t="shared" si="1536"/>
        <v>Y</v>
      </c>
      <c r="L3261" s="37" t="str">
        <f t="shared" si="1537"/>
        <v>NA</v>
      </c>
      <c r="M3261" s="8" t="str">
        <f t="shared" si="1538"/>
        <v>Y</v>
      </c>
      <c r="N3261" s="42">
        <f t="shared" si="1539"/>
        <v>2</v>
      </c>
      <c r="O3261" s="43">
        <f t="shared" si="1540"/>
        <v>200000</v>
      </c>
      <c r="P3261" s="43" t="str">
        <f t="shared" si="1541"/>
        <v>NA</v>
      </c>
      <c r="Q3261" s="24">
        <f t="shared" si="1542"/>
        <v>23272.757200000004</v>
      </c>
      <c r="R3261" s="43">
        <f t="shared" si="1543"/>
        <v>0</v>
      </c>
      <c r="S3261" s="24">
        <f t="shared" si="1544"/>
        <v>1000000</v>
      </c>
      <c r="T3261" s="25" t="str">
        <f t="shared" si="1545"/>
        <v>Y</v>
      </c>
      <c r="U3261" s="44">
        <f t="shared" si="1546"/>
        <v>1</v>
      </c>
      <c r="V3261" s="45">
        <f t="shared" si="1547"/>
        <v>200000</v>
      </c>
      <c r="W3261" s="45">
        <f t="shared" si="1548"/>
        <v>1000000</v>
      </c>
      <c r="X3261" s="28">
        <f t="shared" si="1549"/>
        <v>25032.177644320007</v>
      </c>
      <c r="Y3261" s="28">
        <f t="shared" si="1550"/>
        <v>0</v>
      </c>
      <c r="Z3261" s="45" t="str">
        <f t="shared" si="1551"/>
        <v>NA</v>
      </c>
      <c r="AA3261" s="29" t="str">
        <f t="shared" si="1552"/>
        <v>N</v>
      </c>
      <c r="AB3261" s="46">
        <f t="shared" si="1553"/>
        <v>0</v>
      </c>
      <c r="AC3261" s="31">
        <f t="shared" si="1554"/>
        <v>0</v>
      </c>
      <c r="AD3261" s="31">
        <f t="shared" si="1555"/>
        <v>0</v>
      </c>
      <c r="AE3261" s="31">
        <f t="shared" si="1556"/>
        <v>0</v>
      </c>
      <c r="AF3261" s="47">
        <f t="shared" si="1557"/>
        <v>0</v>
      </c>
      <c r="AG3261" s="31">
        <f t="shared" si="1558"/>
        <v>0</v>
      </c>
      <c r="AH3261" s="48">
        <f t="shared" si="1529"/>
        <v>0</v>
      </c>
      <c r="AI3261" s="33">
        <f t="shared" si="1530"/>
        <v>0</v>
      </c>
      <c r="AJ3261" s="33">
        <f t="shared" si="1531"/>
        <v>0</v>
      </c>
      <c r="AK3261" s="33">
        <f t="shared" si="1532"/>
        <v>0</v>
      </c>
      <c r="AL3261" s="33">
        <f t="shared" si="1533"/>
        <v>0</v>
      </c>
      <c r="AM3261" s="34">
        <f t="shared" si="1534"/>
        <v>0</v>
      </c>
    </row>
    <row r="3262" spans="1:39" ht="15" customHeight="1" x14ac:dyDescent="0.3">
      <c r="A3262" s="166" t="s">
        <v>5696</v>
      </c>
      <c r="B3262" s="99">
        <v>20870</v>
      </c>
      <c r="C3262" s="99">
        <v>76106</v>
      </c>
      <c r="D3262" s="165">
        <v>45524</v>
      </c>
      <c r="E3262" s="165">
        <v>45836</v>
      </c>
      <c r="F3262" s="166">
        <v>4</v>
      </c>
      <c r="G3262" s="178">
        <v>1.88</v>
      </c>
      <c r="H3262" s="181">
        <v>0.75</v>
      </c>
      <c r="I3262" s="180">
        <v>7.5899999999999995E-2</v>
      </c>
      <c r="J3262" s="21">
        <f t="shared" si="1535"/>
        <v>2.12</v>
      </c>
      <c r="K3262" s="21" t="str">
        <f t="shared" si="1536"/>
        <v>Y</v>
      </c>
      <c r="L3262" s="37" t="str">
        <f t="shared" si="1537"/>
        <v>NA</v>
      </c>
      <c r="M3262" s="8" t="str">
        <f t="shared" si="1538"/>
        <v>Y</v>
      </c>
      <c r="N3262" s="42">
        <f t="shared" si="1539"/>
        <v>3</v>
      </c>
      <c r="O3262" s="43">
        <f t="shared" si="1540"/>
        <v>200000</v>
      </c>
      <c r="P3262" s="43" t="str">
        <f t="shared" si="1541"/>
        <v>NA</v>
      </c>
      <c r="Q3262" s="24">
        <f t="shared" si="1542"/>
        <v>22454.033000000003</v>
      </c>
      <c r="R3262" s="43">
        <f t="shared" si="1543"/>
        <v>0</v>
      </c>
      <c r="S3262" s="24">
        <f t="shared" si="1544"/>
        <v>1000000</v>
      </c>
      <c r="T3262" s="25" t="str">
        <f t="shared" si="1545"/>
        <v>Y</v>
      </c>
      <c r="U3262" s="44">
        <f t="shared" si="1546"/>
        <v>2</v>
      </c>
      <c r="V3262" s="45">
        <f t="shared" si="1547"/>
        <v>200000</v>
      </c>
      <c r="W3262" s="45">
        <f t="shared" si="1548"/>
        <v>1000000</v>
      </c>
      <c r="X3262" s="28">
        <f t="shared" si="1549"/>
        <v>24158.294104700006</v>
      </c>
      <c r="Y3262" s="28">
        <f t="shared" si="1550"/>
        <v>0</v>
      </c>
      <c r="Z3262" s="45" t="str">
        <f t="shared" si="1551"/>
        <v>NA</v>
      </c>
      <c r="AA3262" s="29" t="str">
        <f t="shared" si="1552"/>
        <v>Y</v>
      </c>
      <c r="AB3262" s="46">
        <f t="shared" si="1553"/>
        <v>1</v>
      </c>
      <c r="AC3262" s="31">
        <f t="shared" si="1554"/>
        <v>200000</v>
      </c>
      <c r="AD3262" s="31">
        <f t="shared" si="1555"/>
        <v>1000000</v>
      </c>
      <c r="AE3262" s="31">
        <f t="shared" si="1556"/>
        <v>25991.908627246739</v>
      </c>
      <c r="AF3262" s="47">
        <f t="shared" si="1557"/>
        <v>0</v>
      </c>
      <c r="AG3262" s="31" t="str">
        <f t="shared" si="1558"/>
        <v>NA</v>
      </c>
      <c r="AH3262" s="48">
        <f t="shared" si="1529"/>
        <v>0</v>
      </c>
      <c r="AI3262" s="33">
        <f t="shared" si="1530"/>
        <v>0</v>
      </c>
      <c r="AJ3262" s="33">
        <f t="shared" si="1531"/>
        <v>0</v>
      </c>
      <c r="AK3262" s="33">
        <f t="shared" si="1532"/>
        <v>0</v>
      </c>
      <c r="AL3262" s="33">
        <f t="shared" si="1533"/>
        <v>0</v>
      </c>
      <c r="AM3262" s="34">
        <f t="shared" si="1534"/>
        <v>0</v>
      </c>
    </row>
    <row r="3263" spans="1:39" ht="15" customHeight="1" x14ac:dyDescent="0.3">
      <c r="A3263" s="166" t="s">
        <v>5697</v>
      </c>
      <c r="B3263" s="99">
        <v>17549</v>
      </c>
      <c r="C3263" s="99">
        <v>58162</v>
      </c>
      <c r="D3263" s="165">
        <v>44451</v>
      </c>
      <c r="E3263" s="165">
        <v>44691</v>
      </c>
      <c r="F3263" s="166">
        <v>2</v>
      </c>
      <c r="G3263" s="178">
        <v>0.7</v>
      </c>
      <c r="H3263" s="181">
        <v>1</v>
      </c>
      <c r="I3263" s="180">
        <v>6.4399999999999999E-2</v>
      </c>
      <c r="J3263" s="21">
        <f t="shared" si="1535"/>
        <v>1.3</v>
      </c>
      <c r="K3263" s="21" t="str">
        <f t="shared" si="1536"/>
        <v>Y</v>
      </c>
      <c r="L3263" s="37" t="str">
        <f t="shared" si="1537"/>
        <v>NA</v>
      </c>
      <c r="M3263" s="8" t="str">
        <f t="shared" si="1538"/>
        <v>Y</v>
      </c>
      <c r="N3263" s="42">
        <f t="shared" si="1539"/>
        <v>2</v>
      </c>
      <c r="O3263" s="43">
        <f t="shared" si="1540"/>
        <v>200000</v>
      </c>
      <c r="P3263" s="43" t="str">
        <f t="shared" si="1541"/>
        <v>NA</v>
      </c>
      <c r="Q3263" s="24">
        <f t="shared" si="1542"/>
        <v>18679.155600000002</v>
      </c>
      <c r="R3263" s="43">
        <f t="shared" si="1543"/>
        <v>0</v>
      </c>
      <c r="S3263" s="24">
        <f t="shared" si="1544"/>
        <v>1000000</v>
      </c>
      <c r="T3263" s="25" t="str">
        <f t="shared" si="1545"/>
        <v>Y</v>
      </c>
      <c r="U3263" s="44">
        <f t="shared" si="1546"/>
        <v>1</v>
      </c>
      <c r="V3263" s="45">
        <f t="shared" si="1547"/>
        <v>200000</v>
      </c>
      <c r="W3263" s="45">
        <f t="shared" si="1548"/>
        <v>1000000</v>
      </c>
      <c r="X3263" s="28">
        <f t="shared" si="1549"/>
        <v>19882.093220640003</v>
      </c>
      <c r="Y3263" s="28">
        <f t="shared" si="1550"/>
        <v>0</v>
      </c>
      <c r="Z3263" s="45" t="str">
        <f t="shared" si="1551"/>
        <v>NA</v>
      </c>
      <c r="AA3263" s="29" t="str">
        <f t="shared" si="1552"/>
        <v>N</v>
      </c>
      <c r="AB3263" s="46">
        <f t="shared" si="1553"/>
        <v>0</v>
      </c>
      <c r="AC3263" s="31">
        <f t="shared" si="1554"/>
        <v>0</v>
      </c>
      <c r="AD3263" s="31">
        <f t="shared" si="1555"/>
        <v>0</v>
      </c>
      <c r="AE3263" s="31">
        <f t="shared" si="1556"/>
        <v>0</v>
      </c>
      <c r="AF3263" s="47">
        <f t="shared" si="1557"/>
        <v>0</v>
      </c>
      <c r="AG3263" s="31">
        <f t="shared" si="1558"/>
        <v>0</v>
      </c>
      <c r="AH3263" s="48">
        <f t="shared" si="1529"/>
        <v>0</v>
      </c>
      <c r="AI3263" s="33">
        <f t="shared" si="1530"/>
        <v>0</v>
      </c>
      <c r="AJ3263" s="33">
        <f t="shared" si="1531"/>
        <v>0</v>
      </c>
      <c r="AK3263" s="33">
        <f t="shared" si="1532"/>
        <v>0</v>
      </c>
      <c r="AL3263" s="33">
        <f t="shared" si="1533"/>
        <v>0</v>
      </c>
      <c r="AM3263" s="34">
        <f t="shared" si="1534"/>
        <v>0</v>
      </c>
    </row>
    <row r="3264" spans="1:39" ht="15" customHeight="1" x14ac:dyDescent="0.3">
      <c r="A3264" s="166" t="s">
        <v>5698</v>
      </c>
      <c r="B3264" s="99">
        <v>9984</v>
      </c>
      <c r="C3264" s="99">
        <v>84907</v>
      </c>
      <c r="D3264" s="165">
        <v>46129</v>
      </c>
      <c r="E3264" s="165">
        <v>46223</v>
      </c>
      <c r="F3264" s="166">
        <v>4</v>
      </c>
      <c r="G3264" s="178">
        <v>3.49</v>
      </c>
      <c r="H3264" s="181">
        <v>1</v>
      </c>
      <c r="I3264" s="180">
        <v>2.1999999999999999E-2</v>
      </c>
      <c r="J3264" s="21">
        <f t="shared" si="1535"/>
        <v>0.50999999999999979</v>
      </c>
      <c r="K3264" s="21" t="str">
        <f t="shared" si="1536"/>
        <v>Y</v>
      </c>
      <c r="L3264" s="37" t="str">
        <f t="shared" si="1537"/>
        <v>NA</v>
      </c>
      <c r="M3264" s="8" t="str">
        <f t="shared" si="1538"/>
        <v>Y</v>
      </c>
      <c r="N3264" s="42">
        <f t="shared" si="1539"/>
        <v>1</v>
      </c>
      <c r="O3264" s="43">
        <f t="shared" si="1540"/>
        <v>200000</v>
      </c>
      <c r="P3264" s="43" t="str">
        <f t="shared" si="1541"/>
        <v>NA</v>
      </c>
      <c r="Q3264" s="24">
        <f t="shared" si="1542"/>
        <v>10203.648000000001</v>
      </c>
      <c r="R3264" s="43">
        <f t="shared" si="1543"/>
        <v>0</v>
      </c>
      <c r="S3264" s="24">
        <f t="shared" si="1544"/>
        <v>1000000</v>
      </c>
      <c r="T3264" s="25" t="str">
        <f t="shared" si="1545"/>
        <v>N</v>
      </c>
      <c r="U3264" s="44">
        <f t="shared" si="1546"/>
        <v>0</v>
      </c>
      <c r="V3264" s="45">
        <f t="shared" si="1547"/>
        <v>0</v>
      </c>
      <c r="W3264" s="45">
        <f t="shared" si="1548"/>
        <v>0</v>
      </c>
      <c r="X3264" s="28">
        <f t="shared" si="1549"/>
        <v>0</v>
      </c>
      <c r="Y3264" s="28">
        <f t="shared" si="1550"/>
        <v>0</v>
      </c>
      <c r="Z3264" s="45">
        <f t="shared" si="1551"/>
        <v>0</v>
      </c>
      <c r="AA3264" s="29" t="str">
        <f t="shared" si="1552"/>
        <v>N</v>
      </c>
      <c r="AB3264" s="46">
        <f t="shared" si="1553"/>
        <v>0</v>
      </c>
      <c r="AC3264" s="31">
        <f t="shared" si="1554"/>
        <v>0</v>
      </c>
      <c r="AD3264" s="31">
        <f t="shared" si="1555"/>
        <v>0</v>
      </c>
      <c r="AE3264" s="31">
        <f t="shared" si="1556"/>
        <v>0</v>
      </c>
      <c r="AF3264" s="47">
        <f t="shared" si="1557"/>
        <v>0</v>
      </c>
      <c r="AG3264" s="31">
        <f t="shared" si="1558"/>
        <v>0</v>
      </c>
      <c r="AH3264" s="48">
        <f t="shared" si="1529"/>
        <v>0</v>
      </c>
      <c r="AI3264" s="33">
        <f t="shared" si="1530"/>
        <v>0</v>
      </c>
      <c r="AJ3264" s="33">
        <f t="shared" si="1531"/>
        <v>0</v>
      </c>
      <c r="AK3264" s="33">
        <f t="shared" si="1532"/>
        <v>0</v>
      </c>
      <c r="AL3264" s="33">
        <f t="shared" si="1533"/>
        <v>0</v>
      </c>
      <c r="AM3264" s="34">
        <f t="shared" si="1534"/>
        <v>0</v>
      </c>
    </row>
    <row r="3265" spans="1:39" ht="15" customHeight="1" x14ac:dyDescent="0.3">
      <c r="A3265" s="166" t="s">
        <v>5699</v>
      </c>
      <c r="B3265" s="99">
        <v>9723</v>
      </c>
      <c r="C3265" s="99">
        <v>73459</v>
      </c>
      <c r="D3265" s="165">
        <v>44421</v>
      </c>
      <c r="E3265" s="165">
        <v>44786</v>
      </c>
      <c r="F3265" s="166">
        <v>2</v>
      </c>
      <c r="G3265" s="178">
        <v>0.24</v>
      </c>
      <c r="H3265" s="181">
        <v>0.75</v>
      </c>
      <c r="I3265" s="180">
        <v>3.8699999999999998E-2</v>
      </c>
      <c r="J3265" s="21">
        <f t="shared" si="1535"/>
        <v>1.76</v>
      </c>
      <c r="K3265" s="21" t="str">
        <f t="shared" si="1536"/>
        <v>Y</v>
      </c>
      <c r="L3265" s="37" t="str">
        <f t="shared" si="1537"/>
        <v>NA</v>
      </c>
      <c r="M3265" s="8" t="str">
        <f t="shared" si="1538"/>
        <v>Y</v>
      </c>
      <c r="N3265" s="42">
        <f t="shared" si="1539"/>
        <v>3</v>
      </c>
      <c r="O3265" s="43">
        <f t="shared" si="1540"/>
        <v>200000</v>
      </c>
      <c r="P3265" s="43" t="str">
        <f t="shared" si="1541"/>
        <v>NA</v>
      </c>
      <c r="Q3265" s="24">
        <f t="shared" si="1542"/>
        <v>10099.2801</v>
      </c>
      <c r="R3265" s="43">
        <f t="shared" si="1543"/>
        <v>0</v>
      </c>
      <c r="S3265" s="24">
        <f t="shared" si="1544"/>
        <v>1000000</v>
      </c>
      <c r="T3265" s="25" t="str">
        <f t="shared" si="1545"/>
        <v>Y</v>
      </c>
      <c r="U3265" s="44">
        <f t="shared" si="1546"/>
        <v>2</v>
      </c>
      <c r="V3265" s="45">
        <f t="shared" si="1547"/>
        <v>200000</v>
      </c>
      <c r="W3265" s="45">
        <f t="shared" si="1548"/>
        <v>1000000</v>
      </c>
      <c r="X3265" s="28">
        <f t="shared" si="1549"/>
        <v>10490.122239869999</v>
      </c>
      <c r="Y3265" s="28">
        <f t="shared" si="1550"/>
        <v>0</v>
      </c>
      <c r="Z3265" s="45" t="str">
        <f t="shared" si="1551"/>
        <v>NA</v>
      </c>
      <c r="AA3265" s="29" t="str">
        <f t="shared" si="1552"/>
        <v>N</v>
      </c>
      <c r="AB3265" s="46">
        <f t="shared" si="1553"/>
        <v>1</v>
      </c>
      <c r="AC3265" s="31">
        <f t="shared" si="1554"/>
        <v>20000</v>
      </c>
      <c r="AD3265" s="31">
        <f t="shared" si="1555"/>
        <v>65000</v>
      </c>
      <c r="AE3265" s="31">
        <f t="shared" si="1556"/>
        <v>10896.089970552968</v>
      </c>
      <c r="AF3265" s="47">
        <f t="shared" si="1557"/>
        <v>0</v>
      </c>
      <c r="AG3265" s="31">
        <f t="shared" si="1558"/>
        <v>0</v>
      </c>
      <c r="AH3265" s="48">
        <f t="shared" ref="AH3265:AH3328" si="1559">MAX(0,(AB3265-1))</f>
        <v>0</v>
      </c>
      <c r="AI3265" s="33">
        <f t="shared" ref="AI3265:AI3328" si="1560">IF(
  AH3265=0,
  0,
     20000
  )</f>
        <v>0</v>
      </c>
      <c r="AJ3265" s="33">
        <f t="shared" ref="AJ3265:AJ3328" si="1561">IF(
  AH3265=0,
  0,
    MAX(0, 65000)
  )</f>
        <v>0</v>
      </c>
      <c r="AK3265" s="33">
        <f t="shared" ref="AK3265:AK3328" si="1562">IF(
  AH3265=0,
  0,
  MAX(0, MIN(B3265*(1+I3265)*(1+I3265)*(1+I3265)*(1+I3265), AI3265, AG3265))
)</f>
        <v>0</v>
      </c>
      <c r="AL3265" s="33">
        <f t="shared" ref="AL3265:AL3328" si="1563">IF(
  AH3265=0,
  0,
  MAX(0, (B3265*(1+I3265)*(1+I3265)*(1+I3265)*(1+I3265)-AK3265)
)
)</f>
        <v>0</v>
      </c>
      <c r="AM3265" s="34">
        <f t="shared" si="1534"/>
        <v>0</v>
      </c>
    </row>
    <row r="3266" spans="1:39" ht="15" customHeight="1" x14ac:dyDescent="0.3">
      <c r="A3266" s="166" t="s">
        <v>5700</v>
      </c>
      <c r="B3266" s="99">
        <v>15766</v>
      </c>
      <c r="C3266" s="99">
        <v>95708</v>
      </c>
      <c r="D3266" s="165">
        <v>45426</v>
      </c>
      <c r="E3266" s="165">
        <v>45618</v>
      </c>
      <c r="F3266" s="166">
        <v>4</v>
      </c>
      <c r="G3266" s="178">
        <v>3.5</v>
      </c>
      <c r="H3266" s="181">
        <v>0.25</v>
      </c>
      <c r="I3266" s="180">
        <v>5.8200000000000002E-2</v>
      </c>
      <c r="J3266" s="21">
        <f t="shared" si="1535"/>
        <v>0.5</v>
      </c>
      <c r="K3266" s="21" t="str">
        <f t="shared" si="1536"/>
        <v>Y</v>
      </c>
      <c r="L3266" s="37" t="str">
        <f t="shared" si="1537"/>
        <v>NA</v>
      </c>
      <c r="M3266" s="8" t="str">
        <f t="shared" si="1538"/>
        <v>Y</v>
      </c>
      <c r="N3266" s="42">
        <f t="shared" si="1539"/>
        <v>2</v>
      </c>
      <c r="O3266" s="43">
        <f t="shared" si="1540"/>
        <v>200000</v>
      </c>
      <c r="P3266" s="43" t="str">
        <f t="shared" si="1541"/>
        <v>NA</v>
      </c>
      <c r="Q3266" s="24">
        <f t="shared" si="1542"/>
        <v>16683.581200000001</v>
      </c>
      <c r="R3266" s="43">
        <f t="shared" si="1543"/>
        <v>0</v>
      </c>
      <c r="S3266" s="24">
        <f t="shared" si="1544"/>
        <v>1000000</v>
      </c>
      <c r="T3266" s="25" t="str">
        <f t="shared" si="1545"/>
        <v>N</v>
      </c>
      <c r="U3266" s="44">
        <f t="shared" si="1546"/>
        <v>1</v>
      </c>
      <c r="V3266" s="45">
        <f t="shared" si="1547"/>
        <v>20000</v>
      </c>
      <c r="W3266" s="45">
        <f t="shared" si="1548"/>
        <v>65000</v>
      </c>
      <c r="X3266" s="28">
        <f t="shared" si="1549"/>
        <v>0</v>
      </c>
      <c r="Y3266" s="28">
        <f t="shared" si="1550"/>
        <v>17654.565625840001</v>
      </c>
      <c r="Z3266" s="45">
        <f t="shared" si="1551"/>
        <v>0</v>
      </c>
      <c r="AA3266" s="29" t="str">
        <f t="shared" si="1552"/>
        <v>N</v>
      </c>
      <c r="AB3266" s="46">
        <f t="shared" si="1553"/>
        <v>0</v>
      </c>
      <c r="AC3266" s="31">
        <f t="shared" si="1554"/>
        <v>0</v>
      </c>
      <c r="AD3266" s="31">
        <f t="shared" si="1555"/>
        <v>0</v>
      </c>
      <c r="AE3266" s="31">
        <f t="shared" si="1556"/>
        <v>0</v>
      </c>
      <c r="AF3266" s="47">
        <f t="shared" si="1557"/>
        <v>0</v>
      </c>
      <c r="AG3266" s="31">
        <f t="shared" si="1558"/>
        <v>0</v>
      </c>
      <c r="AH3266" s="48">
        <f t="shared" si="1559"/>
        <v>0</v>
      </c>
      <c r="AI3266" s="33">
        <f t="shared" si="1560"/>
        <v>0</v>
      </c>
      <c r="AJ3266" s="33">
        <f t="shared" si="1561"/>
        <v>0</v>
      </c>
      <c r="AK3266" s="33">
        <f t="shared" si="1562"/>
        <v>0</v>
      </c>
      <c r="AL3266" s="33">
        <f t="shared" si="1563"/>
        <v>0</v>
      </c>
      <c r="AM3266" s="34">
        <f t="shared" si="1534"/>
        <v>17654.565625840001</v>
      </c>
    </row>
    <row r="3267" spans="1:39" ht="15" customHeight="1" x14ac:dyDescent="0.3">
      <c r="A3267" s="166" t="s">
        <v>5701</v>
      </c>
      <c r="B3267" s="99">
        <v>12454</v>
      </c>
      <c r="C3267" s="99">
        <v>34300</v>
      </c>
      <c r="D3267" s="165">
        <v>45316</v>
      </c>
      <c r="E3267" s="165">
        <v>45396</v>
      </c>
      <c r="F3267" s="166">
        <v>2</v>
      </c>
      <c r="G3267" s="178">
        <v>0.94</v>
      </c>
      <c r="H3267" s="181">
        <v>0.75</v>
      </c>
      <c r="I3267" s="180">
        <v>7.8200000000000006E-2</v>
      </c>
      <c r="J3267" s="21">
        <f t="shared" si="1535"/>
        <v>1.06</v>
      </c>
      <c r="K3267" s="21" t="str">
        <f t="shared" si="1536"/>
        <v>Y</v>
      </c>
      <c r="L3267" s="37" t="str">
        <f t="shared" si="1537"/>
        <v>NA</v>
      </c>
      <c r="M3267" s="8" t="str">
        <f t="shared" si="1538"/>
        <v>Y</v>
      </c>
      <c r="N3267" s="42">
        <f t="shared" si="1539"/>
        <v>2</v>
      </c>
      <c r="O3267" s="43">
        <f t="shared" si="1540"/>
        <v>200000</v>
      </c>
      <c r="P3267" s="43" t="str">
        <f t="shared" si="1541"/>
        <v>NA</v>
      </c>
      <c r="Q3267" s="24">
        <f t="shared" si="1542"/>
        <v>13427.9028</v>
      </c>
      <c r="R3267" s="43">
        <f t="shared" si="1543"/>
        <v>0</v>
      </c>
      <c r="S3267" s="24">
        <f t="shared" si="1544"/>
        <v>1000000</v>
      </c>
      <c r="T3267" s="25" t="str">
        <f t="shared" si="1545"/>
        <v>Y</v>
      </c>
      <c r="U3267" s="44">
        <f t="shared" si="1546"/>
        <v>1</v>
      </c>
      <c r="V3267" s="45">
        <f t="shared" si="1547"/>
        <v>200000</v>
      </c>
      <c r="W3267" s="45">
        <f t="shared" si="1548"/>
        <v>1000000</v>
      </c>
      <c r="X3267" s="28">
        <f t="shared" si="1549"/>
        <v>14477.96479896</v>
      </c>
      <c r="Y3267" s="28">
        <f t="shared" si="1550"/>
        <v>0</v>
      </c>
      <c r="Z3267" s="45" t="str">
        <f t="shared" si="1551"/>
        <v>NA</v>
      </c>
      <c r="AA3267" s="29" t="str">
        <f t="shared" si="1552"/>
        <v>N</v>
      </c>
      <c r="AB3267" s="46">
        <f t="shared" si="1553"/>
        <v>0</v>
      </c>
      <c r="AC3267" s="31">
        <f t="shared" si="1554"/>
        <v>0</v>
      </c>
      <c r="AD3267" s="31">
        <f t="shared" si="1555"/>
        <v>0</v>
      </c>
      <c r="AE3267" s="31">
        <f t="shared" si="1556"/>
        <v>0</v>
      </c>
      <c r="AF3267" s="47">
        <f t="shared" si="1557"/>
        <v>0</v>
      </c>
      <c r="AG3267" s="31">
        <f t="shared" si="1558"/>
        <v>0</v>
      </c>
      <c r="AH3267" s="48">
        <f t="shared" si="1559"/>
        <v>0</v>
      </c>
      <c r="AI3267" s="33">
        <f t="shared" si="1560"/>
        <v>0</v>
      </c>
      <c r="AJ3267" s="33">
        <f t="shared" si="1561"/>
        <v>0</v>
      </c>
      <c r="AK3267" s="33">
        <f t="shared" si="1562"/>
        <v>0</v>
      </c>
      <c r="AL3267" s="33">
        <f t="shared" si="1563"/>
        <v>0</v>
      </c>
      <c r="AM3267" s="34">
        <f t="shared" ref="AM3267:AM3330" si="1564">R3267+Y3267+AF3267+AL3267</f>
        <v>0</v>
      </c>
    </row>
    <row r="3268" spans="1:39" ht="15" customHeight="1" x14ac:dyDescent="0.3">
      <c r="A3268" s="166" t="s">
        <v>5702</v>
      </c>
      <c r="B3268" s="99">
        <v>6838</v>
      </c>
      <c r="C3268" s="99">
        <v>55290</v>
      </c>
      <c r="D3268" s="165">
        <v>45470</v>
      </c>
      <c r="E3268" s="165">
        <v>45691</v>
      </c>
      <c r="F3268" s="166">
        <v>4</v>
      </c>
      <c r="G3268" s="178">
        <v>0.67</v>
      </c>
      <c r="H3268" s="181">
        <v>1</v>
      </c>
      <c r="I3268" s="180">
        <v>5.4600000000000003E-2</v>
      </c>
      <c r="J3268" s="21">
        <f t="shared" si="1535"/>
        <v>3.33</v>
      </c>
      <c r="K3268" s="21" t="str">
        <f t="shared" si="1536"/>
        <v>Y</v>
      </c>
      <c r="L3268" s="37" t="str">
        <f t="shared" si="1537"/>
        <v>NA</v>
      </c>
      <c r="M3268" s="8" t="str">
        <f t="shared" si="1538"/>
        <v>Y</v>
      </c>
      <c r="N3268" s="42">
        <f t="shared" si="1539"/>
        <v>4</v>
      </c>
      <c r="O3268" s="43">
        <f t="shared" si="1540"/>
        <v>200000</v>
      </c>
      <c r="P3268" s="43" t="str">
        <f t="shared" si="1541"/>
        <v>NA</v>
      </c>
      <c r="Q3268" s="24">
        <f t="shared" si="1542"/>
        <v>7211.3548000000001</v>
      </c>
      <c r="R3268" s="43">
        <f t="shared" si="1543"/>
        <v>0</v>
      </c>
      <c r="S3268" s="24">
        <f t="shared" si="1544"/>
        <v>1000000</v>
      </c>
      <c r="T3268" s="25" t="str">
        <f t="shared" si="1545"/>
        <v>Y</v>
      </c>
      <c r="U3268" s="44">
        <f t="shared" si="1546"/>
        <v>3</v>
      </c>
      <c r="V3268" s="45">
        <f t="shared" si="1547"/>
        <v>200000</v>
      </c>
      <c r="W3268" s="45">
        <f t="shared" si="1548"/>
        <v>1000000</v>
      </c>
      <c r="X3268" s="28">
        <f t="shared" si="1549"/>
        <v>7605.0947720799995</v>
      </c>
      <c r="Y3268" s="28">
        <f t="shared" si="1550"/>
        <v>0</v>
      </c>
      <c r="Z3268" s="45" t="str">
        <f t="shared" si="1551"/>
        <v>NA</v>
      </c>
      <c r="AA3268" s="29" t="str">
        <f t="shared" si="1552"/>
        <v>Y</v>
      </c>
      <c r="AB3268" s="46">
        <f t="shared" si="1553"/>
        <v>2</v>
      </c>
      <c r="AC3268" s="31">
        <f t="shared" si="1554"/>
        <v>200000</v>
      </c>
      <c r="AD3268" s="31">
        <f t="shared" si="1555"/>
        <v>1000000</v>
      </c>
      <c r="AE3268" s="31">
        <f t="shared" si="1556"/>
        <v>8020.3329466355672</v>
      </c>
      <c r="AF3268" s="47">
        <f t="shared" si="1557"/>
        <v>0</v>
      </c>
      <c r="AG3268" s="31" t="str">
        <f t="shared" si="1558"/>
        <v>NA</v>
      </c>
      <c r="AH3268" s="48">
        <f t="shared" si="1559"/>
        <v>1</v>
      </c>
      <c r="AI3268" s="33">
        <f t="shared" si="1560"/>
        <v>20000</v>
      </c>
      <c r="AJ3268" s="33">
        <f t="shared" si="1561"/>
        <v>65000</v>
      </c>
      <c r="AK3268" s="33">
        <f t="shared" si="1562"/>
        <v>8458.2431255218689</v>
      </c>
      <c r="AL3268" s="33">
        <f t="shared" si="1563"/>
        <v>0</v>
      </c>
      <c r="AM3268" s="34">
        <f t="shared" si="1564"/>
        <v>0</v>
      </c>
    </row>
    <row r="3269" spans="1:39" ht="15" customHeight="1" x14ac:dyDescent="0.3">
      <c r="A3269" s="166" t="s">
        <v>5703</v>
      </c>
      <c r="B3269" s="99">
        <v>10736</v>
      </c>
      <c r="C3269" s="99">
        <v>31086</v>
      </c>
      <c r="D3269" s="165">
        <v>44956</v>
      </c>
      <c r="E3269" s="165">
        <v>45181</v>
      </c>
      <c r="F3269" s="166">
        <v>2</v>
      </c>
      <c r="G3269" s="178">
        <v>1.05</v>
      </c>
      <c r="H3269" s="181">
        <v>0.5</v>
      </c>
      <c r="I3269" s="180">
        <v>3.1300000000000001E-2</v>
      </c>
      <c r="J3269" s="21">
        <f t="shared" si="1535"/>
        <v>0.95</v>
      </c>
      <c r="K3269" s="21" t="str">
        <f t="shared" si="1536"/>
        <v>Y</v>
      </c>
      <c r="L3269" s="37" t="str">
        <f t="shared" si="1537"/>
        <v>NA</v>
      </c>
      <c r="M3269" s="8" t="str">
        <f t="shared" si="1538"/>
        <v>Y</v>
      </c>
      <c r="N3269" s="42">
        <f t="shared" si="1539"/>
        <v>2</v>
      </c>
      <c r="O3269" s="43">
        <f t="shared" si="1540"/>
        <v>200000</v>
      </c>
      <c r="P3269" s="43" t="str">
        <f t="shared" si="1541"/>
        <v>NA</v>
      </c>
      <c r="Q3269" s="24">
        <f t="shared" si="1542"/>
        <v>11072.036800000002</v>
      </c>
      <c r="R3269" s="43">
        <f t="shared" si="1543"/>
        <v>0</v>
      </c>
      <c r="S3269" s="24">
        <f t="shared" si="1544"/>
        <v>1000000</v>
      </c>
      <c r="T3269" s="25" t="str">
        <f t="shared" si="1545"/>
        <v>N</v>
      </c>
      <c r="U3269" s="44">
        <f t="shared" si="1546"/>
        <v>1</v>
      </c>
      <c r="V3269" s="45">
        <f t="shared" si="1547"/>
        <v>20000</v>
      </c>
      <c r="W3269" s="45">
        <f t="shared" si="1548"/>
        <v>65000</v>
      </c>
      <c r="X3269" s="28">
        <f t="shared" si="1549"/>
        <v>11418.591551840003</v>
      </c>
      <c r="Y3269" s="28">
        <f t="shared" si="1550"/>
        <v>0</v>
      </c>
      <c r="Z3269" s="45">
        <f t="shared" si="1551"/>
        <v>11423.371648159995</v>
      </c>
      <c r="AA3269" s="29" t="str">
        <f t="shared" si="1552"/>
        <v>N</v>
      </c>
      <c r="AB3269" s="46">
        <f t="shared" si="1553"/>
        <v>0</v>
      </c>
      <c r="AC3269" s="31">
        <f t="shared" si="1554"/>
        <v>0</v>
      </c>
      <c r="AD3269" s="31">
        <f t="shared" si="1555"/>
        <v>0</v>
      </c>
      <c r="AE3269" s="31">
        <f t="shared" si="1556"/>
        <v>0</v>
      </c>
      <c r="AF3269" s="47">
        <f t="shared" si="1557"/>
        <v>0</v>
      </c>
      <c r="AG3269" s="31">
        <f t="shared" si="1558"/>
        <v>0</v>
      </c>
      <c r="AH3269" s="48">
        <f t="shared" si="1559"/>
        <v>0</v>
      </c>
      <c r="AI3269" s="33">
        <f t="shared" si="1560"/>
        <v>0</v>
      </c>
      <c r="AJ3269" s="33">
        <f t="shared" si="1561"/>
        <v>0</v>
      </c>
      <c r="AK3269" s="33">
        <f t="shared" si="1562"/>
        <v>0</v>
      </c>
      <c r="AL3269" s="33">
        <f t="shared" si="1563"/>
        <v>0</v>
      </c>
      <c r="AM3269" s="34">
        <f t="shared" si="1564"/>
        <v>0</v>
      </c>
    </row>
    <row r="3270" spans="1:39" ht="15" customHeight="1" x14ac:dyDescent="0.3">
      <c r="A3270" s="166" t="s">
        <v>5704</v>
      </c>
      <c r="B3270" s="99">
        <v>13366</v>
      </c>
      <c r="C3270" s="99">
        <v>24597</v>
      </c>
      <c r="D3270" s="165">
        <v>44557</v>
      </c>
      <c r="E3270" s="165">
        <v>44825</v>
      </c>
      <c r="F3270" s="166">
        <v>4</v>
      </c>
      <c r="G3270" s="178">
        <v>2.74</v>
      </c>
      <c r="H3270" s="181">
        <v>0.5</v>
      </c>
      <c r="I3270" s="180">
        <v>2.0199999999999999E-2</v>
      </c>
      <c r="J3270" s="21">
        <f t="shared" si="1535"/>
        <v>1.2599999999999998</v>
      </c>
      <c r="K3270" s="21" t="str">
        <f t="shared" si="1536"/>
        <v>Y</v>
      </c>
      <c r="L3270" s="37" t="str">
        <f t="shared" si="1537"/>
        <v>NA</v>
      </c>
      <c r="M3270" s="8" t="str">
        <f t="shared" si="1538"/>
        <v>Y</v>
      </c>
      <c r="N3270" s="42">
        <f t="shared" si="1539"/>
        <v>3</v>
      </c>
      <c r="O3270" s="43">
        <f t="shared" si="1540"/>
        <v>200000</v>
      </c>
      <c r="P3270" s="43" t="str">
        <f t="shared" si="1541"/>
        <v>NA</v>
      </c>
      <c r="Q3270" s="24">
        <f t="shared" si="1542"/>
        <v>13635.993200000001</v>
      </c>
      <c r="R3270" s="43">
        <f t="shared" si="1543"/>
        <v>0</v>
      </c>
      <c r="S3270" s="24">
        <f t="shared" si="1544"/>
        <v>1000000</v>
      </c>
      <c r="T3270" s="25" t="str">
        <f t="shared" si="1545"/>
        <v>Y</v>
      </c>
      <c r="U3270" s="44">
        <f t="shared" si="1546"/>
        <v>2</v>
      </c>
      <c r="V3270" s="45">
        <f t="shared" si="1547"/>
        <v>200000</v>
      </c>
      <c r="W3270" s="45">
        <f t="shared" si="1548"/>
        <v>1000000</v>
      </c>
      <c r="X3270" s="28">
        <f t="shared" si="1549"/>
        <v>13911.440262640001</v>
      </c>
      <c r="Y3270" s="28">
        <f t="shared" si="1550"/>
        <v>0</v>
      </c>
      <c r="Z3270" s="45" t="str">
        <f t="shared" si="1551"/>
        <v>NA</v>
      </c>
      <c r="AA3270" s="29" t="str">
        <f t="shared" si="1552"/>
        <v>N</v>
      </c>
      <c r="AB3270" s="46">
        <f t="shared" si="1553"/>
        <v>1</v>
      </c>
      <c r="AC3270" s="31">
        <f t="shared" si="1554"/>
        <v>20000</v>
      </c>
      <c r="AD3270" s="31">
        <f t="shared" si="1555"/>
        <v>65000</v>
      </c>
      <c r="AE3270" s="31">
        <f t="shared" si="1556"/>
        <v>14192.451355945328</v>
      </c>
      <c r="AF3270" s="47">
        <f t="shared" si="1557"/>
        <v>0</v>
      </c>
      <c r="AG3270" s="31">
        <f t="shared" si="1558"/>
        <v>0</v>
      </c>
      <c r="AH3270" s="48">
        <f t="shared" si="1559"/>
        <v>0</v>
      </c>
      <c r="AI3270" s="33">
        <f t="shared" si="1560"/>
        <v>0</v>
      </c>
      <c r="AJ3270" s="33">
        <f t="shared" si="1561"/>
        <v>0</v>
      </c>
      <c r="AK3270" s="33">
        <f t="shared" si="1562"/>
        <v>0</v>
      </c>
      <c r="AL3270" s="33">
        <f t="shared" si="1563"/>
        <v>0</v>
      </c>
      <c r="AM3270" s="34">
        <f t="shared" si="1564"/>
        <v>0</v>
      </c>
    </row>
    <row r="3271" spans="1:39" ht="15" customHeight="1" x14ac:dyDescent="0.3">
      <c r="A3271" s="166" t="s">
        <v>5705</v>
      </c>
      <c r="B3271" s="99">
        <v>14802</v>
      </c>
      <c r="C3271" s="99">
        <v>80417</v>
      </c>
      <c r="D3271" s="165">
        <v>44791</v>
      </c>
      <c r="E3271" s="165">
        <v>44949</v>
      </c>
      <c r="F3271" s="166">
        <v>4</v>
      </c>
      <c r="G3271" s="178">
        <v>3.4</v>
      </c>
      <c r="H3271" s="181">
        <v>0.5</v>
      </c>
      <c r="I3271" s="180">
        <v>8.5000000000000006E-2</v>
      </c>
      <c r="J3271" s="21">
        <f t="shared" si="1535"/>
        <v>0.60000000000000009</v>
      </c>
      <c r="K3271" s="21" t="str">
        <f t="shared" si="1536"/>
        <v>Y</v>
      </c>
      <c r="L3271" s="37" t="str">
        <f t="shared" si="1537"/>
        <v>NA</v>
      </c>
      <c r="M3271" s="8" t="str">
        <f t="shared" si="1538"/>
        <v>Y</v>
      </c>
      <c r="N3271" s="42">
        <f t="shared" si="1539"/>
        <v>2</v>
      </c>
      <c r="O3271" s="43">
        <f t="shared" si="1540"/>
        <v>200000</v>
      </c>
      <c r="P3271" s="43" t="str">
        <f t="shared" si="1541"/>
        <v>NA</v>
      </c>
      <c r="Q3271" s="24">
        <f t="shared" si="1542"/>
        <v>16060.17</v>
      </c>
      <c r="R3271" s="43">
        <f t="shared" si="1543"/>
        <v>0</v>
      </c>
      <c r="S3271" s="24">
        <f t="shared" si="1544"/>
        <v>1000000</v>
      </c>
      <c r="T3271" s="25" t="str">
        <f t="shared" si="1545"/>
        <v>N</v>
      </c>
      <c r="U3271" s="44">
        <f t="shared" si="1546"/>
        <v>1</v>
      </c>
      <c r="V3271" s="45">
        <f t="shared" si="1547"/>
        <v>20000</v>
      </c>
      <c r="W3271" s="45">
        <f t="shared" si="1548"/>
        <v>65000</v>
      </c>
      <c r="X3271" s="28">
        <f t="shared" si="1549"/>
        <v>0</v>
      </c>
      <c r="Y3271" s="28">
        <f t="shared" si="1550"/>
        <v>17425.284449999999</v>
      </c>
      <c r="Z3271" s="45">
        <f t="shared" si="1551"/>
        <v>0</v>
      </c>
      <c r="AA3271" s="29" t="str">
        <f t="shared" si="1552"/>
        <v>N</v>
      </c>
      <c r="AB3271" s="46">
        <f t="shared" si="1553"/>
        <v>0</v>
      </c>
      <c r="AC3271" s="31">
        <f t="shared" si="1554"/>
        <v>0</v>
      </c>
      <c r="AD3271" s="31">
        <f t="shared" si="1555"/>
        <v>0</v>
      </c>
      <c r="AE3271" s="31">
        <f t="shared" si="1556"/>
        <v>0</v>
      </c>
      <c r="AF3271" s="47">
        <f t="shared" si="1557"/>
        <v>0</v>
      </c>
      <c r="AG3271" s="31">
        <f t="shared" si="1558"/>
        <v>0</v>
      </c>
      <c r="AH3271" s="48">
        <f t="shared" si="1559"/>
        <v>0</v>
      </c>
      <c r="AI3271" s="33">
        <f t="shared" si="1560"/>
        <v>0</v>
      </c>
      <c r="AJ3271" s="33">
        <f t="shared" si="1561"/>
        <v>0</v>
      </c>
      <c r="AK3271" s="33">
        <f t="shared" si="1562"/>
        <v>0</v>
      </c>
      <c r="AL3271" s="33">
        <f t="shared" si="1563"/>
        <v>0</v>
      </c>
      <c r="AM3271" s="34">
        <f t="shared" si="1564"/>
        <v>17425.284449999999</v>
      </c>
    </row>
    <row r="3272" spans="1:39" ht="15" customHeight="1" x14ac:dyDescent="0.3">
      <c r="A3272" s="166" t="s">
        <v>5706</v>
      </c>
      <c r="B3272" s="99">
        <v>12772</v>
      </c>
      <c r="C3272" s="99">
        <v>72758</v>
      </c>
      <c r="D3272" s="165">
        <v>45033</v>
      </c>
      <c r="E3272" s="165">
        <v>45246</v>
      </c>
      <c r="F3272" s="166">
        <v>4</v>
      </c>
      <c r="G3272" s="178">
        <v>3.97</v>
      </c>
      <c r="H3272" s="181">
        <v>0.75</v>
      </c>
      <c r="I3272" s="180">
        <v>1.6500000000000001E-2</v>
      </c>
      <c r="J3272" s="21">
        <f t="shared" si="1535"/>
        <v>2.9999999999999805E-2</v>
      </c>
      <c r="K3272" s="21" t="str">
        <f t="shared" si="1536"/>
        <v>Y</v>
      </c>
      <c r="L3272" s="37" t="str">
        <f t="shared" si="1537"/>
        <v>NA</v>
      </c>
      <c r="M3272" s="8" t="str">
        <f t="shared" si="1538"/>
        <v>Y</v>
      </c>
      <c r="N3272" s="42">
        <f t="shared" si="1539"/>
        <v>1</v>
      </c>
      <c r="O3272" s="43">
        <f t="shared" si="1540"/>
        <v>200000</v>
      </c>
      <c r="P3272" s="43" t="str">
        <f t="shared" si="1541"/>
        <v>NA</v>
      </c>
      <c r="Q3272" s="24">
        <f t="shared" si="1542"/>
        <v>12982.737999999999</v>
      </c>
      <c r="R3272" s="43">
        <f t="shared" si="1543"/>
        <v>0</v>
      </c>
      <c r="S3272" s="24">
        <f t="shared" si="1544"/>
        <v>1000000</v>
      </c>
      <c r="T3272" s="25" t="str">
        <f t="shared" si="1545"/>
        <v>N</v>
      </c>
      <c r="U3272" s="44">
        <f t="shared" si="1546"/>
        <v>0</v>
      </c>
      <c r="V3272" s="45">
        <f t="shared" si="1547"/>
        <v>0</v>
      </c>
      <c r="W3272" s="45">
        <f t="shared" si="1548"/>
        <v>0</v>
      </c>
      <c r="X3272" s="28">
        <f t="shared" si="1549"/>
        <v>0</v>
      </c>
      <c r="Y3272" s="28">
        <f t="shared" si="1550"/>
        <v>0</v>
      </c>
      <c r="Z3272" s="45">
        <f t="shared" si="1551"/>
        <v>0</v>
      </c>
      <c r="AA3272" s="29" t="str">
        <f t="shared" si="1552"/>
        <v>N</v>
      </c>
      <c r="AB3272" s="46">
        <f t="shared" si="1553"/>
        <v>0</v>
      </c>
      <c r="AC3272" s="31">
        <f t="shared" si="1554"/>
        <v>0</v>
      </c>
      <c r="AD3272" s="31">
        <f t="shared" si="1555"/>
        <v>0</v>
      </c>
      <c r="AE3272" s="31">
        <f t="shared" si="1556"/>
        <v>0</v>
      </c>
      <c r="AF3272" s="47">
        <f t="shared" si="1557"/>
        <v>0</v>
      </c>
      <c r="AG3272" s="31">
        <f t="shared" si="1558"/>
        <v>0</v>
      </c>
      <c r="AH3272" s="48">
        <f t="shared" si="1559"/>
        <v>0</v>
      </c>
      <c r="AI3272" s="33">
        <f t="shared" si="1560"/>
        <v>0</v>
      </c>
      <c r="AJ3272" s="33">
        <f t="shared" si="1561"/>
        <v>0</v>
      </c>
      <c r="AK3272" s="33">
        <f t="shared" si="1562"/>
        <v>0</v>
      </c>
      <c r="AL3272" s="33">
        <f t="shared" si="1563"/>
        <v>0</v>
      </c>
      <c r="AM3272" s="34">
        <f t="shared" si="1564"/>
        <v>0</v>
      </c>
    </row>
    <row r="3273" spans="1:39" ht="15" customHeight="1" x14ac:dyDescent="0.3">
      <c r="A3273" s="166" t="s">
        <v>5707</v>
      </c>
      <c r="B3273" s="99">
        <v>5265</v>
      </c>
      <c r="C3273" s="99">
        <v>89442</v>
      </c>
      <c r="D3273" s="165">
        <v>44433</v>
      </c>
      <c r="E3273" s="165">
        <v>44488</v>
      </c>
      <c r="F3273" s="166">
        <v>4</v>
      </c>
      <c r="G3273" s="178">
        <v>3.35</v>
      </c>
      <c r="H3273" s="181">
        <v>0.75</v>
      </c>
      <c r="I3273" s="180">
        <v>6.93E-2</v>
      </c>
      <c r="J3273" s="21">
        <f t="shared" si="1535"/>
        <v>0.64999999999999991</v>
      </c>
      <c r="K3273" s="21" t="str">
        <f t="shared" si="1536"/>
        <v>Y</v>
      </c>
      <c r="L3273" s="37" t="str">
        <f t="shared" si="1537"/>
        <v>NA</v>
      </c>
      <c r="M3273" s="8" t="str">
        <f t="shared" si="1538"/>
        <v>Y</v>
      </c>
      <c r="N3273" s="42">
        <f t="shared" si="1539"/>
        <v>1</v>
      </c>
      <c r="O3273" s="43">
        <f t="shared" si="1540"/>
        <v>200000</v>
      </c>
      <c r="P3273" s="43" t="str">
        <f t="shared" si="1541"/>
        <v>NA</v>
      </c>
      <c r="Q3273" s="24">
        <f t="shared" si="1542"/>
        <v>5629.8644999999997</v>
      </c>
      <c r="R3273" s="43">
        <f t="shared" si="1543"/>
        <v>0</v>
      </c>
      <c r="S3273" s="24">
        <f t="shared" si="1544"/>
        <v>1000000</v>
      </c>
      <c r="T3273" s="25" t="str">
        <f t="shared" si="1545"/>
        <v>N</v>
      </c>
      <c r="U3273" s="44">
        <f t="shared" si="1546"/>
        <v>0</v>
      </c>
      <c r="V3273" s="45">
        <f t="shared" si="1547"/>
        <v>0</v>
      </c>
      <c r="W3273" s="45">
        <f t="shared" si="1548"/>
        <v>0</v>
      </c>
      <c r="X3273" s="28">
        <f t="shared" si="1549"/>
        <v>0</v>
      </c>
      <c r="Y3273" s="28">
        <f t="shared" si="1550"/>
        <v>0</v>
      </c>
      <c r="Z3273" s="45">
        <f t="shared" si="1551"/>
        <v>0</v>
      </c>
      <c r="AA3273" s="29" t="str">
        <f t="shared" si="1552"/>
        <v>N</v>
      </c>
      <c r="AB3273" s="46">
        <f t="shared" si="1553"/>
        <v>0</v>
      </c>
      <c r="AC3273" s="31">
        <f t="shared" si="1554"/>
        <v>0</v>
      </c>
      <c r="AD3273" s="31">
        <f t="shared" si="1555"/>
        <v>0</v>
      </c>
      <c r="AE3273" s="31">
        <f t="shared" si="1556"/>
        <v>0</v>
      </c>
      <c r="AF3273" s="47">
        <f t="shared" si="1557"/>
        <v>0</v>
      </c>
      <c r="AG3273" s="31">
        <f t="shared" si="1558"/>
        <v>0</v>
      </c>
      <c r="AH3273" s="48">
        <f t="shared" si="1559"/>
        <v>0</v>
      </c>
      <c r="AI3273" s="33">
        <f t="shared" si="1560"/>
        <v>0</v>
      </c>
      <c r="AJ3273" s="33">
        <f t="shared" si="1561"/>
        <v>0</v>
      </c>
      <c r="AK3273" s="33">
        <f t="shared" si="1562"/>
        <v>0</v>
      </c>
      <c r="AL3273" s="33">
        <f t="shared" si="1563"/>
        <v>0</v>
      </c>
      <c r="AM3273" s="34">
        <f t="shared" si="1564"/>
        <v>0</v>
      </c>
    </row>
    <row r="3274" spans="1:39" ht="15" customHeight="1" x14ac:dyDescent="0.3">
      <c r="A3274" s="166" t="s">
        <v>5708</v>
      </c>
      <c r="B3274" s="99">
        <v>16544</v>
      </c>
      <c r="C3274" s="99">
        <v>55249</v>
      </c>
      <c r="D3274" s="165">
        <v>44901</v>
      </c>
      <c r="E3274" s="165">
        <v>45028</v>
      </c>
      <c r="F3274" s="166">
        <v>4</v>
      </c>
      <c r="G3274" s="178">
        <v>2.74</v>
      </c>
      <c r="H3274" s="181">
        <v>0.5</v>
      </c>
      <c r="I3274" s="180">
        <v>5.8999999999999997E-2</v>
      </c>
      <c r="J3274" s="21">
        <f t="shared" si="1535"/>
        <v>1.2599999999999998</v>
      </c>
      <c r="K3274" s="21" t="str">
        <f t="shared" si="1536"/>
        <v>Y</v>
      </c>
      <c r="L3274" s="37" t="str">
        <f t="shared" si="1537"/>
        <v>NA</v>
      </c>
      <c r="M3274" s="8" t="str">
        <f t="shared" si="1538"/>
        <v>Y</v>
      </c>
      <c r="N3274" s="42">
        <f t="shared" si="1539"/>
        <v>3</v>
      </c>
      <c r="O3274" s="43">
        <f t="shared" si="1540"/>
        <v>200000</v>
      </c>
      <c r="P3274" s="43" t="str">
        <f t="shared" si="1541"/>
        <v>NA</v>
      </c>
      <c r="Q3274" s="24">
        <f t="shared" si="1542"/>
        <v>17520.095999999998</v>
      </c>
      <c r="R3274" s="43">
        <f t="shared" si="1543"/>
        <v>0</v>
      </c>
      <c r="S3274" s="24">
        <f t="shared" si="1544"/>
        <v>1000000</v>
      </c>
      <c r="T3274" s="25" t="str">
        <f t="shared" si="1545"/>
        <v>Y</v>
      </c>
      <c r="U3274" s="44">
        <f t="shared" si="1546"/>
        <v>2</v>
      </c>
      <c r="V3274" s="45">
        <f t="shared" si="1547"/>
        <v>200000</v>
      </c>
      <c r="W3274" s="45">
        <f t="shared" si="1548"/>
        <v>1000000</v>
      </c>
      <c r="X3274" s="28">
        <f t="shared" si="1549"/>
        <v>18553.781663999998</v>
      </c>
      <c r="Y3274" s="28">
        <f t="shared" si="1550"/>
        <v>0</v>
      </c>
      <c r="Z3274" s="45" t="str">
        <f t="shared" si="1551"/>
        <v>NA</v>
      </c>
      <c r="AA3274" s="29" t="str">
        <f t="shared" si="1552"/>
        <v>N</v>
      </c>
      <c r="AB3274" s="46">
        <f t="shared" si="1553"/>
        <v>1</v>
      </c>
      <c r="AC3274" s="31">
        <f t="shared" si="1554"/>
        <v>20000</v>
      </c>
      <c r="AD3274" s="31">
        <f t="shared" si="1555"/>
        <v>65000</v>
      </c>
      <c r="AE3274" s="31">
        <f t="shared" si="1556"/>
        <v>19648.454782175999</v>
      </c>
      <c r="AF3274" s="47">
        <f t="shared" si="1557"/>
        <v>0</v>
      </c>
      <c r="AG3274" s="31">
        <f t="shared" si="1558"/>
        <v>0</v>
      </c>
      <c r="AH3274" s="48">
        <f t="shared" si="1559"/>
        <v>0</v>
      </c>
      <c r="AI3274" s="33">
        <f t="shared" si="1560"/>
        <v>0</v>
      </c>
      <c r="AJ3274" s="33">
        <f t="shared" si="1561"/>
        <v>0</v>
      </c>
      <c r="AK3274" s="33">
        <f t="shared" si="1562"/>
        <v>0</v>
      </c>
      <c r="AL3274" s="33">
        <f t="shared" si="1563"/>
        <v>0</v>
      </c>
      <c r="AM3274" s="34">
        <f t="shared" si="1564"/>
        <v>0</v>
      </c>
    </row>
    <row r="3275" spans="1:39" ht="15" customHeight="1" x14ac:dyDescent="0.3">
      <c r="A3275" s="166" t="s">
        <v>5709</v>
      </c>
      <c r="B3275" s="99">
        <v>19444</v>
      </c>
      <c r="C3275" s="99">
        <v>33817</v>
      </c>
      <c r="D3275" s="165">
        <v>45018</v>
      </c>
      <c r="E3275" s="165">
        <v>45234</v>
      </c>
      <c r="F3275" s="166">
        <v>2</v>
      </c>
      <c r="G3275" s="178">
        <v>0.27</v>
      </c>
      <c r="H3275" s="181">
        <v>0.75</v>
      </c>
      <c r="I3275" s="180">
        <v>3.7900000000000003E-2</v>
      </c>
      <c r="J3275" s="21">
        <f t="shared" si="1535"/>
        <v>1.73</v>
      </c>
      <c r="K3275" s="21" t="str">
        <f t="shared" si="1536"/>
        <v>Y</v>
      </c>
      <c r="L3275" s="37" t="str">
        <f t="shared" si="1537"/>
        <v>NA</v>
      </c>
      <c r="M3275" s="8" t="str">
        <f t="shared" si="1538"/>
        <v>Y</v>
      </c>
      <c r="N3275" s="42">
        <f t="shared" si="1539"/>
        <v>3</v>
      </c>
      <c r="O3275" s="43">
        <f t="shared" si="1540"/>
        <v>200000</v>
      </c>
      <c r="P3275" s="43" t="str">
        <f t="shared" si="1541"/>
        <v>NA</v>
      </c>
      <c r="Q3275" s="24">
        <f t="shared" si="1542"/>
        <v>20180.927599999999</v>
      </c>
      <c r="R3275" s="43">
        <f t="shared" si="1543"/>
        <v>0</v>
      </c>
      <c r="S3275" s="24">
        <f t="shared" si="1544"/>
        <v>1000000</v>
      </c>
      <c r="T3275" s="25" t="str">
        <f t="shared" si="1545"/>
        <v>Y</v>
      </c>
      <c r="U3275" s="44">
        <f t="shared" si="1546"/>
        <v>2</v>
      </c>
      <c r="V3275" s="45">
        <f t="shared" si="1547"/>
        <v>200000</v>
      </c>
      <c r="W3275" s="45">
        <f t="shared" si="1548"/>
        <v>1000000</v>
      </c>
      <c r="X3275" s="28">
        <f t="shared" si="1549"/>
        <v>20945.784756040001</v>
      </c>
      <c r="Y3275" s="28">
        <f t="shared" si="1550"/>
        <v>0</v>
      </c>
      <c r="Z3275" s="45" t="str">
        <f t="shared" si="1551"/>
        <v>NA</v>
      </c>
      <c r="AA3275" s="29" t="str">
        <f t="shared" si="1552"/>
        <v>N</v>
      </c>
      <c r="AB3275" s="46">
        <f t="shared" si="1553"/>
        <v>1</v>
      </c>
      <c r="AC3275" s="31">
        <f t="shared" si="1554"/>
        <v>20000</v>
      </c>
      <c r="AD3275" s="31">
        <f t="shared" si="1555"/>
        <v>65000</v>
      </c>
      <c r="AE3275" s="31">
        <f t="shared" si="1556"/>
        <v>20000</v>
      </c>
      <c r="AF3275" s="47">
        <f t="shared" si="1557"/>
        <v>1739.6299982939163</v>
      </c>
      <c r="AG3275" s="31">
        <f t="shared" si="1558"/>
        <v>0</v>
      </c>
      <c r="AH3275" s="48">
        <f t="shared" si="1559"/>
        <v>0</v>
      </c>
      <c r="AI3275" s="33">
        <f t="shared" si="1560"/>
        <v>0</v>
      </c>
      <c r="AJ3275" s="33">
        <f t="shared" si="1561"/>
        <v>0</v>
      </c>
      <c r="AK3275" s="33">
        <f t="shared" si="1562"/>
        <v>0</v>
      </c>
      <c r="AL3275" s="33">
        <f t="shared" si="1563"/>
        <v>0</v>
      </c>
      <c r="AM3275" s="34">
        <f t="shared" si="1564"/>
        <v>1739.6299982939163</v>
      </c>
    </row>
    <row r="3276" spans="1:39" ht="15" customHeight="1" x14ac:dyDescent="0.3">
      <c r="A3276" s="166" t="s">
        <v>5710</v>
      </c>
      <c r="B3276" s="99">
        <v>11579</v>
      </c>
      <c r="C3276" s="99">
        <v>38901</v>
      </c>
      <c r="D3276" s="165">
        <v>44594</v>
      </c>
      <c r="E3276" s="165">
        <v>44900</v>
      </c>
      <c r="F3276" s="166">
        <v>4</v>
      </c>
      <c r="G3276" s="178">
        <v>2.17</v>
      </c>
      <c r="H3276" s="181">
        <v>0.75</v>
      </c>
      <c r="I3276" s="180">
        <v>7.3099999999999998E-2</v>
      </c>
      <c r="J3276" s="21">
        <f t="shared" si="1535"/>
        <v>1.83</v>
      </c>
      <c r="K3276" s="21" t="str">
        <f t="shared" si="1536"/>
        <v>Y</v>
      </c>
      <c r="L3276" s="37" t="str">
        <f t="shared" si="1537"/>
        <v>NA</v>
      </c>
      <c r="M3276" s="8" t="str">
        <f t="shared" si="1538"/>
        <v>Y</v>
      </c>
      <c r="N3276" s="42">
        <f t="shared" si="1539"/>
        <v>3</v>
      </c>
      <c r="O3276" s="43">
        <f t="shared" si="1540"/>
        <v>200000</v>
      </c>
      <c r="P3276" s="43" t="str">
        <f t="shared" si="1541"/>
        <v>NA</v>
      </c>
      <c r="Q3276" s="24">
        <f t="shared" si="1542"/>
        <v>12425.4249</v>
      </c>
      <c r="R3276" s="43">
        <f t="shared" si="1543"/>
        <v>0</v>
      </c>
      <c r="S3276" s="24">
        <f t="shared" si="1544"/>
        <v>1000000</v>
      </c>
      <c r="T3276" s="25" t="str">
        <f t="shared" si="1545"/>
        <v>Y</v>
      </c>
      <c r="U3276" s="44">
        <f t="shared" si="1546"/>
        <v>2</v>
      </c>
      <c r="V3276" s="45">
        <f t="shared" si="1547"/>
        <v>200000</v>
      </c>
      <c r="W3276" s="45">
        <f t="shared" si="1548"/>
        <v>1000000</v>
      </c>
      <c r="X3276" s="28">
        <f t="shared" si="1549"/>
        <v>13333.72346019</v>
      </c>
      <c r="Y3276" s="28">
        <f t="shared" si="1550"/>
        <v>0</v>
      </c>
      <c r="Z3276" s="45" t="str">
        <f t="shared" si="1551"/>
        <v>NA</v>
      </c>
      <c r="AA3276" s="29" t="str">
        <f t="shared" si="1552"/>
        <v>N</v>
      </c>
      <c r="AB3276" s="46">
        <f t="shared" si="1553"/>
        <v>1</v>
      </c>
      <c r="AC3276" s="31">
        <f t="shared" si="1554"/>
        <v>20000</v>
      </c>
      <c r="AD3276" s="31">
        <f t="shared" si="1555"/>
        <v>65000</v>
      </c>
      <c r="AE3276" s="31">
        <f t="shared" si="1556"/>
        <v>14308.418645129888</v>
      </c>
      <c r="AF3276" s="47">
        <f t="shared" si="1557"/>
        <v>0</v>
      </c>
      <c r="AG3276" s="31">
        <f t="shared" si="1558"/>
        <v>0</v>
      </c>
      <c r="AH3276" s="48">
        <f t="shared" si="1559"/>
        <v>0</v>
      </c>
      <c r="AI3276" s="33">
        <f t="shared" si="1560"/>
        <v>0</v>
      </c>
      <c r="AJ3276" s="33">
        <f t="shared" si="1561"/>
        <v>0</v>
      </c>
      <c r="AK3276" s="33">
        <f t="shared" si="1562"/>
        <v>0</v>
      </c>
      <c r="AL3276" s="33">
        <f t="shared" si="1563"/>
        <v>0</v>
      </c>
      <c r="AM3276" s="34">
        <f t="shared" si="1564"/>
        <v>0</v>
      </c>
    </row>
    <row r="3277" spans="1:39" ht="15" customHeight="1" x14ac:dyDescent="0.3">
      <c r="A3277" s="166" t="s">
        <v>5711</v>
      </c>
      <c r="B3277" s="99">
        <v>14671</v>
      </c>
      <c r="C3277" s="99">
        <v>69067</v>
      </c>
      <c r="D3277" s="165">
        <v>44557</v>
      </c>
      <c r="E3277" s="165">
        <v>44645</v>
      </c>
      <c r="F3277" s="166">
        <v>4</v>
      </c>
      <c r="G3277" s="178">
        <v>3.86</v>
      </c>
      <c r="H3277" s="181">
        <v>0.5</v>
      </c>
      <c r="I3277" s="180">
        <v>6.7799999999999999E-2</v>
      </c>
      <c r="J3277" s="21">
        <f t="shared" si="1535"/>
        <v>0.14000000000000012</v>
      </c>
      <c r="K3277" s="21" t="str">
        <f t="shared" si="1536"/>
        <v>Y</v>
      </c>
      <c r="L3277" s="37" t="str">
        <f t="shared" si="1537"/>
        <v>NA</v>
      </c>
      <c r="M3277" s="8" t="str">
        <f t="shared" si="1538"/>
        <v>Y</v>
      </c>
      <c r="N3277" s="42">
        <f t="shared" si="1539"/>
        <v>1</v>
      </c>
      <c r="O3277" s="43">
        <f t="shared" si="1540"/>
        <v>200000</v>
      </c>
      <c r="P3277" s="43" t="str">
        <f t="shared" si="1541"/>
        <v>NA</v>
      </c>
      <c r="Q3277" s="24">
        <f t="shared" si="1542"/>
        <v>15665.693800000001</v>
      </c>
      <c r="R3277" s="43">
        <f t="shared" si="1543"/>
        <v>0</v>
      </c>
      <c r="S3277" s="24">
        <f t="shared" si="1544"/>
        <v>1000000</v>
      </c>
      <c r="T3277" s="25" t="str">
        <f t="shared" si="1545"/>
        <v>N</v>
      </c>
      <c r="U3277" s="44">
        <f t="shared" si="1546"/>
        <v>0</v>
      </c>
      <c r="V3277" s="45">
        <f t="shared" si="1547"/>
        <v>0</v>
      </c>
      <c r="W3277" s="45">
        <f t="shared" si="1548"/>
        <v>0</v>
      </c>
      <c r="X3277" s="28">
        <f t="shared" si="1549"/>
        <v>0</v>
      </c>
      <c r="Y3277" s="28">
        <f t="shared" si="1550"/>
        <v>0</v>
      </c>
      <c r="Z3277" s="45">
        <f t="shared" si="1551"/>
        <v>0</v>
      </c>
      <c r="AA3277" s="29" t="str">
        <f t="shared" si="1552"/>
        <v>N</v>
      </c>
      <c r="AB3277" s="46">
        <f t="shared" si="1553"/>
        <v>0</v>
      </c>
      <c r="AC3277" s="31">
        <f t="shared" si="1554"/>
        <v>0</v>
      </c>
      <c r="AD3277" s="31">
        <f t="shared" si="1555"/>
        <v>0</v>
      </c>
      <c r="AE3277" s="31">
        <f t="shared" si="1556"/>
        <v>0</v>
      </c>
      <c r="AF3277" s="47">
        <f t="shared" si="1557"/>
        <v>0</v>
      </c>
      <c r="AG3277" s="31">
        <f t="shared" si="1558"/>
        <v>0</v>
      </c>
      <c r="AH3277" s="48">
        <f t="shared" si="1559"/>
        <v>0</v>
      </c>
      <c r="AI3277" s="33">
        <f t="shared" si="1560"/>
        <v>0</v>
      </c>
      <c r="AJ3277" s="33">
        <f t="shared" si="1561"/>
        <v>0</v>
      </c>
      <c r="AK3277" s="33">
        <f t="shared" si="1562"/>
        <v>0</v>
      </c>
      <c r="AL3277" s="33">
        <f t="shared" si="1563"/>
        <v>0</v>
      </c>
      <c r="AM3277" s="34">
        <f t="shared" si="1564"/>
        <v>0</v>
      </c>
    </row>
    <row r="3278" spans="1:39" ht="15" customHeight="1" x14ac:dyDescent="0.3">
      <c r="A3278" s="166" t="s">
        <v>5712</v>
      </c>
      <c r="B3278" s="99">
        <v>23262</v>
      </c>
      <c r="C3278" s="99">
        <v>81204</v>
      </c>
      <c r="D3278" s="165">
        <v>46020</v>
      </c>
      <c r="E3278" s="165">
        <v>46252</v>
      </c>
      <c r="F3278" s="166">
        <v>2</v>
      </c>
      <c r="G3278" s="178">
        <v>0.6</v>
      </c>
      <c r="H3278" s="181">
        <v>0.25</v>
      </c>
      <c r="I3278" s="180">
        <v>4.6800000000000001E-2</v>
      </c>
      <c r="J3278" s="21">
        <f t="shared" si="1535"/>
        <v>1.4</v>
      </c>
      <c r="K3278" s="21" t="str">
        <f t="shared" si="1536"/>
        <v>Y</v>
      </c>
      <c r="L3278" s="37" t="str">
        <f t="shared" si="1537"/>
        <v>NA</v>
      </c>
      <c r="M3278" s="8" t="str">
        <f t="shared" si="1538"/>
        <v>Y</v>
      </c>
      <c r="N3278" s="42">
        <f t="shared" si="1539"/>
        <v>6</v>
      </c>
      <c r="O3278" s="43">
        <f t="shared" si="1540"/>
        <v>200000</v>
      </c>
      <c r="P3278" s="43" t="str">
        <f t="shared" si="1541"/>
        <v>NA</v>
      </c>
      <c r="Q3278" s="24">
        <f t="shared" si="1542"/>
        <v>24350.661599999999</v>
      </c>
      <c r="R3278" s="43">
        <f t="shared" si="1543"/>
        <v>0</v>
      </c>
      <c r="S3278" s="24">
        <f t="shared" si="1544"/>
        <v>1000000</v>
      </c>
      <c r="T3278" s="25" t="str">
        <f t="shared" si="1545"/>
        <v>Y</v>
      </c>
      <c r="U3278" s="44">
        <f t="shared" si="1546"/>
        <v>5</v>
      </c>
      <c r="V3278" s="45">
        <f t="shared" si="1547"/>
        <v>200000</v>
      </c>
      <c r="W3278" s="45">
        <f t="shared" si="1548"/>
        <v>1000000</v>
      </c>
      <c r="X3278" s="28">
        <f t="shared" si="1549"/>
        <v>25490.27256288</v>
      </c>
      <c r="Y3278" s="28">
        <f t="shared" si="1550"/>
        <v>0</v>
      </c>
      <c r="Z3278" s="45" t="str">
        <f t="shared" si="1551"/>
        <v>NA</v>
      </c>
      <c r="AA3278" s="29" t="str">
        <f t="shared" si="1552"/>
        <v>N</v>
      </c>
      <c r="AB3278" s="46">
        <f t="shared" si="1553"/>
        <v>4</v>
      </c>
      <c r="AC3278" s="31">
        <f t="shared" si="1554"/>
        <v>20000</v>
      </c>
      <c r="AD3278" s="31">
        <f t="shared" si="1555"/>
        <v>65000</v>
      </c>
      <c r="AE3278" s="31">
        <f t="shared" si="1556"/>
        <v>20000</v>
      </c>
      <c r="AF3278" s="47">
        <f t="shared" si="1557"/>
        <v>6683.2173188227825</v>
      </c>
      <c r="AG3278" s="31">
        <f t="shared" si="1558"/>
        <v>0</v>
      </c>
      <c r="AH3278" s="48">
        <f t="shared" si="1559"/>
        <v>3</v>
      </c>
      <c r="AI3278" s="33">
        <f t="shared" si="1560"/>
        <v>20000</v>
      </c>
      <c r="AJ3278" s="33">
        <f t="shared" si="1561"/>
        <v>65000</v>
      </c>
      <c r="AK3278" s="33">
        <f t="shared" si="1562"/>
        <v>0</v>
      </c>
      <c r="AL3278" s="33">
        <f t="shared" si="1563"/>
        <v>27931.991889343688</v>
      </c>
      <c r="AM3278" s="34">
        <f t="shared" si="1564"/>
        <v>34615.209208166474</v>
      </c>
    </row>
    <row r="3279" spans="1:39" ht="15" customHeight="1" x14ac:dyDescent="0.3">
      <c r="A3279" s="166" t="s">
        <v>5713</v>
      </c>
      <c r="B3279" s="99">
        <v>17485</v>
      </c>
      <c r="C3279" s="99">
        <v>76174</v>
      </c>
      <c r="D3279" s="165">
        <v>45983</v>
      </c>
      <c r="E3279" s="165">
        <v>46132</v>
      </c>
      <c r="F3279" s="166">
        <v>4</v>
      </c>
      <c r="G3279" s="178">
        <v>0.2</v>
      </c>
      <c r="H3279" s="181">
        <v>0.75</v>
      </c>
      <c r="I3279" s="180">
        <v>7.9100000000000004E-2</v>
      </c>
      <c r="J3279" s="21">
        <f t="shared" si="1535"/>
        <v>3.8</v>
      </c>
      <c r="K3279" s="21" t="str">
        <f t="shared" si="1536"/>
        <v>Y</v>
      </c>
      <c r="L3279" s="37" t="str">
        <f t="shared" si="1537"/>
        <v>NA</v>
      </c>
      <c r="M3279" s="8" t="str">
        <f t="shared" si="1538"/>
        <v>Y</v>
      </c>
      <c r="N3279" s="42">
        <f t="shared" si="1539"/>
        <v>6</v>
      </c>
      <c r="O3279" s="43">
        <f t="shared" si="1540"/>
        <v>200000</v>
      </c>
      <c r="P3279" s="43" t="str">
        <f t="shared" si="1541"/>
        <v>NA</v>
      </c>
      <c r="Q3279" s="24">
        <f t="shared" si="1542"/>
        <v>18868.0635</v>
      </c>
      <c r="R3279" s="43">
        <f t="shared" si="1543"/>
        <v>0</v>
      </c>
      <c r="S3279" s="24">
        <f t="shared" si="1544"/>
        <v>1000000</v>
      </c>
      <c r="T3279" s="25" t="str">
        <f t="shared" si="1545"/>
        <v>Y</v>
      </c>
      <c r="U3279" s="44">
        <f t="shared" si="1546"/>
        <v>5</v>
      </c>
      <c r="V3279" s="45">
        <f t="shared" si="1547"/>
        <v>200000</v>
      </c>
      <c r="W3279" s="45">
        <f t="shared" si="1548"/>
        <v>1000000</v>
      </c>
      <c r="X3279" s="28">
        <f t="shared" si="1549"/>
        <v>20360.527322850001</v>
      </c>
      <c r="Y3279" s="28">
        <f t="shared" si="1550"/>
        <v>0</v>
      </c>
      <c r="Z3279" s="45" t="str">
        <f t="shared" si="1551"/>
        <v>NA</v>
      </c>
      <c r="AA3279" s="29" t="str">
        <f t="shared" si="1552"/>
        <v>Y</v>
      </c>
      <c r="AB3279" s="46">
        <f t="shared" si="1553"/>
        <v>4</v>
      </c>
      <c r="AC3279" s="31">
        <f t="shared" si="1554"/>
        <v>200000</v>
      </c>
      <c r="AD3279" s="31">
        <f t="shared" si="1555"/>
        <v>1000000</v>
      </c>
      <c r="AE3279" s="31">
        <f t="shared" si="1556"/>
        <v>21971.045034087434</v>
      </c>
      <c r="AF3279" s="47">
        <f t="shared" si="1557"/>
        <v>0</v>
      </c>
      <c r="AG3279" s="31" t="str">
        <f t="shared" si="1558"/>
        <v>NA</v>
      </c>
      <c r="AH3279" s="48">
        <f t="shared" si="1559"/>
        <v>3</v>
      </c>
      <c r="AI3279" s="33">
        <f t="shared" si="1560"/>
        <v>20000</v>
      </c>
      <c r="AJ3279" s="33">
        <f t="shared" si="1561"/>
        <v>65000</v>
      </c>
      <c r="AK3279" s="33">
        <f t="shared" si="1562"/>
        <v>20000</v>
      </c>
      <c r="AL3279" s="33">
        <f t="shared" si="1563"/>
        <v>3708.9546962837485</v>
      </c>
      <c r="AM3279" s="34">
        <f t="shared" si="1564"/>
        <v>3708.9546962837485</v>
      </c>
    </row>
    <row r="3280" spans="1:39" ht="15" customHeight="1" x14ac:dyDescent="0.3">
      <c r="A3280" s="166" t="s">
        <v>5714</v>
      </c>
      <c r="B3280" s="99">
        <v>20213</v>
      </c>
      <c r="C3280" s="99">
        <v>69821</v>
      </c>
      <c r="D3280" s="165">
        <v>44875</v>
      </c>
      <c r="E3280" s="165">
        <v>45114</v>
      </c>
      <c r="F3280" s="166">
        <v>2</v>
      </c>
      <c r="G3280" s="178">
        <v>0.37</v>
      </c>
      <c r="H3280" s="181">
        <v>0.25</v>
      </c>
      <c r="I3280" s="180">
        <v>3.6299999999999999E-2</v>
      </c>
      <c r="J3280" s="21">
        <f t="shared" si="1535"/>
        <v>1.63</v>
      </c>
      <c r="K3280" s="21" t="str">
        <f t="shared" si="1536"/>
        <v>Y</v>
      </c>
      <c r="L3280" s="37" t="str">
        <f t="shared" si="1537"/>
        <v>NA</v>
      </c>
      <c r="M3280" s="8" t="str">
        <f t="shared" si="1538"/>
        <v>Y</v>
      </c>
      <c r="N3280" s="42">
        <f t="shared" si="1539"/>
        <v>7</v>
      </c>
      <c r="O3280" s="43">
        <f t="shared" si="1540"/>
        <v>200000</v>
      </c>
      <c r="P3280" s="43" t="str">
        <f t="shared" si="1541"/>
        <v>NA</v>
      </c>
      <c r="Q3280" s="24">
        <f t="shared" si="1542"/>
        <v>20946.731899999999</v>
      </c>
      <c r="R3280" s="43">
        <f t="shared" si="1543"/>
        <v>0</v>
      </c>
      <c r="S3280" s="24">
        <f t="shared" si="1544"/>
        <v>1000000</v>
      </c>
      <c r="T3280" s="25" t="str">
        <f t="shared" si="1545"/>
        <v>Y</v>
      </c>
      <c r="U3280" s="44">
        <f t="shared" si="1546"/>
        <v>6</v>
      </c>
      <c r="V3280" s="45">
        <f t="shared" si="1547"/>
        <v>200000</v>
      </c>
      <c r="W3280" s="45">
        <f t="shared" si="1548"/>
        <v>1000000</v>
      </c>
      <c r="X3280" s="28">
        <f t="shared" si="1549"/>
        <v>21707.098267969999</v>
      </c>
      <c r="Y3280" s="28">
        <f t="shared" si="1550"/>
        <v>0</v>
      </c>
      <c r="Z3280" s="45" t="str">
        <f t="shared" si="1551"/>
        <v>NA</v>
      </c>
      <c r="AA3280" s="29" t="str">
        <f t="shared" si="1552"/>
        <v>N</v>
      </c>
      <c r="AB3280" s="46">
        <f t="shared" si="1553"/>
        <v>5</v>
      </c>
      <c r="AC3280" s="31">
        <f t="shared" si="1554"/>
        <v>20000</v>
      </c>
      <c r="AD3280" s="31">
        <f t="shared" si="1555"/>
        <v>65000</v>
      </c>
      <c r="AE3280" s="31">
        <f t="shared" si="1556"/>
        <v>20000</v>
      </c>
      <c r="AF3280" s="47">
        <f t="shared" si="1557"/>
        <v>2495.065935097311</v>
      </c>
      <c r="AG3280" s="31">
        <f t="shared" si="1558"/>
        <v>0</v>
      </c>
      <c r="AH3280" s="48">
        <f t="shared" si="1559"/>
        <v>4</v>
      </c>
      <c r="AI3280" s="33">
        <f t="shared" si="1560"/>
        <v>20000</v>
      </c>
      <c r="AJ3280" s="33">
        <f t="shared" si="1561"/>
        <v>65000</v>
      </c>
      <c r="AK3280" s="33">
        <f t="shared" si="1562"/>
        <v>0</v>
      </c>
      <c r="AL3280" s="33">
        <f t="shared" si="1563"/>
        <v>23311.636828541345</v>
      </c>
      <c r="AM3280" s="34">
        <f t="shared" si="1564"/>
        <v>25806.702763638656</v>
      </c>
    </row>
    <row r="3281" spans="1:39" ht="15" customHeight="1" x14ac:dyDescent="0.3">
      <c r="A3281" s="166" t="s">
        <v>5715</v>
      </c>
      <c r="B3281" s="99">
        <v>8184</v>
      </c>
      <c r="C3281" s="99">
        <v>48959</v>
      </c>
      <c r="D3281" s="165">
        <v>45104</v>
      </c>
      <c r="E3281" s="165">
        <v>45203</v>
      </c>
      <c r="F3281" s="166">
        <v>4</v>
      </c>
      <c r="G3281" s="178">
        <v>1.87</v>
      </c>
      <c r="H3281" s="181">
        <v>1</v>
      </c>
      <c r="I3281" s="180">
        <v>5.6099999999999997E-2</v>
      </c>
      <c r="J3281" s="21">
        <f t="shared" si="1535"/>
        <v>2.13</v>
      </c>
      <c r="K3281" s="21" t="str">
        <f t="shared" si="1536"/>
        <v>Y</v>
      </c>
      <c r="L3281" s="37" t="str">
        <f t="shared" si="1537"/>
        <v>NA</v>
      </c>
      <c r="M3281" s="8" t="str">
        <f t="shared" si="1538"/>
        <v>Y</v>
      </c>
      <c r="N3281" s="42">
        <f t="shared" si="1539"/>
        <v>3</v>
      </c>
      <c r="O3281" s="43">
        <f t="shared" si="1540"/>
        <v>200000</v>
      </c>
      <c r="P3281" s="43" t="str">
        <f t="shared" si="1541"/>
        <v>NA</v>
      </c>
      <c r="Q3281" s="24">
        <f t="shared" si="1542"/>
        <v>8643.1224000000002</v>
      </c>
      <c r="R3281" s="43">
        <f t="shared" si="1543"/>
        <v>0</v>
      </c>
      <c r="S3281" s="24">
        <f t="shared" si="1544"/>
        <v>1000000</v>
      </c>
      <c r="T3281" s="25" t="str">
        <f t="shared" si="1545"/>
        <v>Y</v>
      </c>
      <c r="U3281" s="44">
        <f t="shared" si="1546"/>
        <v>2</v>
      </c>
      <c r="V3281" s="45">
        <f t="shared" si="1547"/>
        <v>200000</v>
      </c>
      <c r="W3281" s="45">
        <f t="shared" si="1548"/>
        <v>1000000</v>
      </c>
      <c r="X3281" s="28">
        <f t="shared" si="1549"/>
        <v>9128.0015666400013</v>
      </c>
      <c r="Y3281" s="28">
        <f t="shared" si="1550"/>
        <v>0</v>
      </c>
      <c r="Z3281" s="45" t="str">
        <f t="shared" si="1551"/>
        <v>NA</v>
      </c>
      <c r="AA3281" s="29" t="str">
        <f t="shared" si="1552"/>
        <v>Y</v>
      </c>
      <c r="AB3281" s="46">
        <f t="shared" si="1553"/>
        <v>1</v>
      </c>
      <c r="AC3281" s="31">
        <f t="shared" si="1554"/>
        <v>200000</v>
      </c>
      <c r="AD3281" s="31">
        <f t="shared" si="1555"/>
        <v>1000000</v>
      </c>
      <c r="AE3281" s="31">
        <f t="shared" si="1556"/>
        <v>9640.082454528505</v>
      </c>
      <c r="AF3281" s="47">
        <f t="shared" si="1557"/>
        <v>0</v>
      </c>
      <c r="AG3281" s="31" t="str">
        <f t="shared" si="1558"/>
        <v>NA</v>
      </c>
      <c r="AH3281" s="48">
        <f t="shared" si="1559"/>
        <v>0</v>
      </c>
      <c r="AI3281" s="33">
        <f t="shared" si="1560"/>
        <v>0</v>
      </c>
      <c r="AJ3281" s="33">
        <f t="shared" si="1561"/>
        <v>0</v>
      </c>
      <c r="AK3281" s="33">
        <f t="shared" si="1562"/>
        <v>0</v>
      </c>
      <c r="AL3281" s="33">
        <f t="shared" si="1563"/>
        <v>0</v>
      </c>
      <c r="AM3281" s="34">
        <f t="shared" si="1564"/>
        <v>0</v>
      </c>
    </row>
    <row r="3282" spans="1:39" ht="15" customHeight="1" x14ac:dyDescent="0.3">
      <c r="A3282" s="166" t="s">
        <v>5716</v>
      </c>
      <c r="B3282" s="99">
        <v>8244</v>
      </c>
      <c r="C3282" s="99">
        <v>82383</v>
      </c>
      <c r="D3282" s="165">
        <v>44944</v>
      </c>
      <c r="E3282" s="165">
        <v>45182</v>
      </c>
      <c r="F3282" s="166">
        <v>4</v>
      </c>
      <c r="G3282" s="178">
        <v>0.23</v>
      </c>
      <c r="H3282" s="181">
        <v>0.75</v>
      </c>
      <c r="I3282" s="180">
        <v>3.0200000000000001E-2</v>
      </c>
      <c r="J3282" s="21">
        <f t="shared" si="1535"/>
        <v>3.77</v>
      </c>
      <c r="K3282" s="21" t="str">
        <f t="shared" si="1536"/>
        <v>Y</v>
      </c>
      <c r="L3282" s="37" t="str">
        <f t="shared" si="1537"/>
        <v>NA</v>
      </c>
      <c r="M3282" s="8" t="str">
        <f t="shared" si="1538"/>
        <v>Y</v>
      </c>
      <c r="N3282" s="42">
        <f t="shared" si="1539"/>
        <v>6</v>
      </c>
      <c r="O3282" s="43">
        <f t="shared" si="1540"/>
        <v>200000</v>
      </c>
      <c r="P3282" s="43" t="str">
        <f t="shared" si="1541"/>
        <v>NA</v>
      </c>
      <c r="Q3282" s="24">
        <f t="shared" si="1542"/>
        <v>8492.9688000000006</v>
      </c>
      <c r="R3282" s="43">
        <f t="shared" si="1543"/>
        <v>0</v>
      </c>
      <c r="S3282" s="24">
        <f t="shared" si="1544"/>
        <v>1000000</v>
      </c>
      <c r="T3282" s="25" t="str">
        <f t="shared" si="1545"/>
        <v>Y</v>
      </c>
      <c r="U3282" s="44">
        <f t="shared" si="1546"/>
        <v>5</v>
      </c>
      <c r="V3282" s="45">
        <f t="shared" si="1547"/>
        <v>200000</v>
      </c>
      <c r="W3282" s="45">
        <f t="shared" si="1548"/>
        <v>1000000</v>
      </c>
      <c r="X3282" s="28">
        <f t="shared" si="1549"/>
        <v>8749.4564577600013</v>
      </c>
      <c r="Y3282" s="28">
        <f t="shared" si="1550"/>
        <v>0</v>
      </c>
      <c r="Z3282" s="45" t="str">
        <f t="shared" si="1551"/>
        <v>NA</v>
      </c>
      <c r="AA3282" s="29" t="str">
        <f t="shared" si="1552"/>
        <v>Y</v>
      </c>
      <c r="AB3282" s="46">
        <f t="shared" si="1553"/>
        <v>4</v>
      </c>
      <c r="AC3282" s="31">
        <f t="shared" si="1554"/>
        <v>200000</v>
      </c>
      <c r="AD3282" s="31">
        <f t="shared" si="1555"/>
        <v>1000000</v>
      </c>
      <c r="AE3282" s="31">
        <f t="shared" si="1556"/>
        <v>9013.6900427843539</v>
      </c>
      <c r="AF3282" s="47">
        <f t="shared" si="1557"/>
        <v>0</v>
      </c>
      <c r="AG3282" s="31" t="str">
        <f t="shared" si="1558"/>
        <v>NA</v>
      </c>
      <c r="AH3282" s="48">
        <f t="shared" si="1559"/>
        <v>3</v>
      </c>
      <c r="AI3282" s="33">
        <f t="shared" si="1560"/>
        <v>20000</v>
      </c>
      <c r="AJ3282" s="33">
        <f t="shared" si="1561"/>
        <v>65000</v>
      </c>
      <c r="AK3282" s="33">
        <f t="shared" si="1562"/>
        <v>9285.9034820764409</v>
      </c>
      <c r="AL3282" s="33">
        <f t="shared" si="1563"/>
        <v>0</v>
      </c>
      <c r="AM3282" s="34">
        <f t="shared" si="1564"/>
        <v>0</v>
      </c>
    </row>
    <row r="3283" spans="1:39" ht="15" customHeight="1" x14ac:dyDescent="0.3">
      <c r="A3283" s="166" t="s">
        <v>5717</v>
      </c>
      <c r="B3283" s="99">
        <v>16884</v>
      </c>
      <c r="C3283" s="99">
        <v>39906</v>
      </c>
      <c r="D3283" s="165">
        <v>44800</v>
      </c>
      <c r="E3283" s="165">
        <v>45018</v>
      </c>
      <c r="F3283" s="166">
        <v>4</v>
      </c>
      <c r="G3283" s="178">
        <v>0.34</v>
      </c>
      <c r="H3283" s="181">
        <v>0.75</v>
      </c>
      <c r="I3283" s="180">
        <v>2.8299999999999999E-2</v>
      </c>
      <c r="J3283" s="21">
        <f t="shared" si="1535"/>
        <v>3.66</v>
      </c>
      <c r="K3283" s="21" t="str">
        <f t="shared" si="1536"/>
        <v>Y</v>
      </c>
      <c r="L3283" s="37" t="str">
        <f t="shared" si="1537"/>
        <v>NA</v>
      </c>
      <c r="M3283" s="8" t="str">
        <f t="shared" si="1538"/>
        <v>Y</v>
      </c>
      <c r="N3283" s="42">
        <f t="shared" si="1539"/>
        <v>5</v>
      </c>
      <c r="O3283" s="43">
        <f t="shared" si="1540"/>
        <v>200000</v>
      </c>
      <c r="P3283" s="43" t="str">
        <f t="shared" si="1541"/>
        <v>NA</v>
      </c>
      <c r="Q3283" s="24">
        <f t="shared" si="1542"/>
        <v>17361.817200000001</v>
      </c>
      <c r="R3283" s="43">
        <f t="shared" si="1543"/>
        <v>0</v>
      </c>
      <c r="S3283" s="24">
        <f t="shared" si="1544"/>
        <v>1000000</v>
      </c>
      <c r="T3283" s="25" t="str">
        <f t="shared" si="1545"/>
        <v>Y</v>
      </c>
      <c r="U3283" s="44">
        <f t="shared" si="1546"/>
        <v>4</v>
      </c>
      <c r="V3283" s="45">
        <f t="shared" si="1547"/>
        <v>200000</v>
      </c>
      <c r="W3283" s="45">
        <f t="shared" si="1548"/>
        <v>1000000</v>
      </c>
      <c r="X3283" s="28">
        <f t="shared" si="1549"/>
        <v>17853.156626760003</v>
      </c>
      <c r="Y3283" s="28">
        <f t="shared" si="1550"/>
        <v>0</v>
      </c>
      <c r="Z3283" s="45" t="str">
        <f t="shared" si="1551"/>
        <v>NA</v>
      </c>
      <c r="AA3283" s="29" t="str">
        <f t="shared" si="1552"/>
        <v>Y</v>
      </c>
      <c r="AB3283" s="46">
        <f t="shared" si="1553"/>
        <v>3</v>
      </c>
      <c r="AC3283" s="31">
        <f t="shared" si="1554"/>
        <v>200000</v>
      </c>
      <c r="AD3283" s="31">
        <f t="shared" si="1555"/>
        <v>1000000</v>
      </c>
      <c r="AE3283" s="31">
        <f t="shared" si="1556"/>
        <v>18358.400959297313</v>
      </c>
      <c r="AF3283" s="47">
        <f t="shared" si="1557"/>
        <v>0</v>
      </c>
      <c r="AG3283" s="31" t="str">
        <f t="shared" si="1558"/>
        <v>NA</v>
      </c>
      <c r="AH3283" s="48">
        <f t="shared" si="1559"/>
        <v>2</v>
      </c>
      <c r="AI3283" s="33">
        <f t="shared" si="1560"/>
        <v>20000</v>
      </c>
      <c r="AJ3283" s="33">
        <f t="shared" si="1561"/>
        <v>65000</v>
      </c>
      <c r="AK3283" s="33">
        <f t="shared" si="1562"/>
        <v>18877.943706445425</v>
      </c>
      <c r="AL3283" s="33">
        <f t="shared" si="1563"/>
        <v>0</v>
      </c>
      <c r="AM3283" s="34">
        <f t="shared" si="1564"/>
        <v>0</v>
      </c>
    </row>
    <row r="3284" spans="1:39" ht="15" customHeight="1" x14ac:dyDescent="0.3">
      <c r="A3284" s="166" t="s">
        <v>5718</v>
      </c>
      <c r="B3284" s="99">
        <v>8003</v>
      </c>
      <c r="C3284" s="99">
        <v>45804</v>
      </c>
      <c r="D3284" s="165">
        <v>44890</v>
      </c>
      <c r="E3284" s="165">
        <v>45247</v>
      </c>
      <c r="F3284" s="166">
        <v>2</v>
      </c>
      <c r="G3284" s="178">
        <v>0.2</v>
      </c>
      <c r="H3284" s="181">
        <v>0.75</v>
      </c>
      <c r="I3284" s="180">
        <v>3.2000000000000001E-2</v>
      </c>
      <c r="J3284" s="21">
        <f t="shared" si="1535"/>
        <v>1.8</v>
      </c>
      <c r="K3284" s="21" t="str">
        <f t="shared" si="1536"/>
        <v>Y</v>
      </c>
      <c r="L3284" s="37" t="str">
        <f t="shared" si="1537"/>
        <v>NA</v>
      </c>
      <c r="M3284" s="8" t="str">
        <f t="shared" si="1538"/>
        <v>Y</v>
      </c>
      <c r="N3284" s="42">
        <f t="shared" si="1539"/>
        <v>3</v>
      </c>
      <c r="O3284" s="43">
        <f t="shared" si="1540"/>
        <v>200000</v>
      </c>
      <c r="P3284" s="43" t="str">
        <f t="shared" si="1541"/>
        <v>NA</v>
      </c>
      <c r="Q3284" s="24">
        <f t="shared" si="1542"/>
        <v>8259.0959999999995</v>
      </c>
      <c r="R3284" s="43">
        <f t="shared" si="1543"/>
        <v>0</v>
      </c>
      <c r="S3284" s="24">
        <f t="shared" si="1544"/>
        <v>1000000</v>
      </c>
      <c r="T3284" s="25" t="str">
        <f t="shared" si="1545"/>
        <v>Y</v>
      </c>
      <c r="U3284" s="44">
        <f t="shared" si="1546"/>
        <v>2</v>
      </c>
      <c r="V3284" s="45">
        <f t="shared" si="1547"/>
        <v>200000</v>
      </c>
      <c r="W3284" s="45">
        <f t="shared" si="1548"/>
        <v>1000000</v>
      </c>
      <c r="X3284" s="28">
        <f t="shared" si="1549"/>
        <v>8523.3870719999995</v>
      </c>
      <c r="Y3284" s="28">
        <f t="shared" si="1550"/>
        <v>0</v>
      </c>
      <c r="Z3284" s="45" t="str">
        <f t="shared" si="1551"/>
        <v>NA</v>
      </c>
      <c r="AA3284" s="29" t="str">
        <f t="shared" si="1552"/>
        <v>N</v>
      </c>
      <c r="AB3284" s="46">
        <f t="shared" si="1553"/>
        <v>1</v>
      </c>
      <c r="AC3284" s="31">
        <f t="shared" si="1554"/>
        <v>20000</v>
      </c>
      <c r="AD3284" s="31">
        <f t="shared" si="1555"/>
        <v>65000</v>
      </c>
      <c r="AE3284" s="31">
        <f t="shared" si="1556"/>
        <v>8796.1354583039993</v>
      </c>
      <c r="AF3284" s="47">
        <f t="shared" si="1557"/>
        <v>0</v>
      </c>
      <c r="AG3284" s="31">
        <f t="shared" si="1558"/>
        <v>0</v>
      </c>
      <c r="AH3284" s="48">
        <f t="shared" si="1559"/>
        <v>0</v>
      </c>
      <c r="AI3284" s="33">
        <f t="shared" si="1560"/>
        <v>0</v>
      </c>
      <c r="AJ3284" s="33">
        <f t="shared" si="1561"/>
        <v>0</v>
      </c>
      <c r="AK3284" s="33">
        <f t="shared" si="1562"/>
        <v>0</v>
      </c>
      <c r="AL3284" s="33">
        <f t="shared" si="1563"/>
        <v>0</v>
      </c>
      <c r="AM3284" s="34">
        <f t="shared" si="1564"/>
        <v>0</v>
      </c>
    </row>
    <row r="3285" spans="1:39" ht="15" customHeight="1" x14ac:dyDescent="0.3">
      <c r="A3285" s="166" t="s">
        <v>5719</v>
      </c>
      <c r="B3285" s="99">
        <v>11724</v>
      </c>
      <c r="C3285" s="99">
        <v>30716</v>
      </c>
      <c r="D3285" s="165">
        <v>44505</v>
      </c>
      <c r="E3285" s="165">
        <v>44818</v>
      </c>
      <c r="F3285" s="166">
        <v>2</v>
      </c>
      <c r="G3285" s="178">
        <v>1.21</v>
      </c>
      <c r="H3285" s="181">
        <v>0.5</v>
      </c>
      <c r="I3285" s="180">
        <v>3.7999999999999999E-2</v>
      </c>
      <c r="J3285" s="21">
        <f t="shared" si="1535"/>
        <v>0.79</v>
      </c>
      <c r="K3285" s="21" t="str">
        <f t="shared" si="1536"/>
        <v>Y</v>
      </c>
      <c r="L3285" s="37" t="str">
        <f t="shared" si="1537"/>
        <v>NA</v>
      </c>
      <c r="M3285" s="8" t="str">
        <f t="shared" si="1538"/>
        <v>Y</v>
      </c>
      <c r="N3285" s="42">
        <f t="shared" si="1539"/>
        <v>2</v>
      </c>
      <c r="O3285" s="43">
        <f t="shared" si="1540"/>
        <v>200000</v>
      </c>
      <c r="P3285" s="43" t="str">
        <f t="shared" si="1541"/>
        <v>NA</v>
      </c>
      <c r="Q3285" s="24">
        <f t="shared" si="1542"/>
        <v>12169.512000000001</v>
      </c>
      <c r="R3285" s="43">
        <f t="shared" si="1543"/>
        <v>0</v>
      </c>
      <c r="S3285" s="24">
        <f t="shared" si="1544"/>
        <v>1000000</v>
      </c>
      <c r="T3285" s="25" t="str">
        <f t="shared" si="1545"/>
        <v>N</v>
      </c>
      <c r="U3285" s="44">
        <f t="shared" si="1546"/>
        <v>1</v>
      </c>
      <c r="V3285" s="45">
        <f t="shared" si="1547"/>
        <v>20000</v>
      </c>
      <c r="W3285" s="45">
        <f t="shared" si="1548"/>
        <v>65000</v>
      </c>
      <c r="X3285" s="28">
        <f t="shared" si="1549"/>
        <v>12631.953456000001</v>
      </c>
      <c r="Y3285" s="28">
        <f t="shared" si="1550"/>
        <v>0</v>
      </c>
      <c r="Z3285" s="45">
        <f t="shared" si="1551"/>
        <v>9482.5345439999965</v>
      </c>
      <c r="AA3285" s="29" t="str">
        <f t="shared" si="1552"/>
        <v>N</v>
      </c>
      <c r="AB3285" s="46">
        <f t="shared" si="1553"/>
        <v>0</v>
      </c>
      <c r="AC3285" s="31">
        <f t="shared" si="1554"/>
        <v>0</v>
      </c>
      <c r="AD3285" s="31">
        <f t="shared" si="1555"/>
        <v>0</v>
      </c>
      <c r="AE3285" s="31">
        <f t="shared" si="1556"/>
        <v>0</v>
      </c>
      <c r="AF3285" s="47">
        <f t="shared" si="1557"/>
        <v>0</v>
      </c>
      <c r="AG3285" s="31">
        <f t="shared" si="1558"/>
        <v>0</v>
      </c>
      <c r="AH3285" s="48">
        <f t="shared" si="1559"/>
        <v>0</v>
      </c>
      <c r="AI3285" s="33">
        <f t="shared" si="1560"/>
        <v>0</v>
      </c>
      <c r="AJ3285" s="33">
        <f t="shared" si="1561"/>
        <v>0</v>
      </c>
      <c r="AK3285" s="33">
        <f t="shared" si="1562"/>
        <v>0</v>
      </c>
      <c r="AL3285" s="33">
        <f t="shared" si="1563"/>
        <v>0</v>
      </c>
      <c r="AM3285" s="34">
        <f t="shared" si="1564"/>
        <v>0</v>
      </c>
    </row>
    <row r="3286" spans="1:39" ht="15" customHeight="1" x14ac:dyDescent="0.3">
      <c r="A3286" s="166" t="s">
        <v>5720</v>
      </c>
      <c r="B3286" s="99">
        <v>5092</v>
      </c>
      <c r="C3286" s="99">
        <v>51434</v>
      </c>
      <c r="D3286" s="165">
        <v>44446</v>
      </c>
      <c r="E3286" s="165">
        <v>44550</v>
      </c>
      <c r="F3286" s="166">
        <v>2</v>
      </c>
      <c r="G3286" s="178">
        <v>1.1299999999999999</v>
      </c>
      <c r="H3286" s="181">
        <v>0.5</v>
      </c>
      <c r="I3286" s="180">
        <v>2.2700000000000001E-2</v>
      </c>
      <c r="J3286" s="21">
        <f t="shared" si="1535"/>
        <v>0.87000000000000011</v>
      </c>
      <c r="K3286" s="21" t="str">
        <f t="shared" si="1536"/>
        <v>Y</v>
      </c>
      <c r="L3286" s="37" t="str">
        <f t="shared" si="1537"/>
        <v>NA</v>
      </c>
      <c r="M3286" s="8" t="str">
        <f t="shared" si="1538"/>
        <v>Y</v>
      </c>
      <c r="N3286" s="42">
        <f t="shared" si="1539"/>
        <v>2</v>
      </c>
      <c r="O3286" s="43">
        <f t="shared" si="1540"/>
        <v>200000</v>
      </c>
      <c r="P3286" s="43" t="str">
        <f t="shared" si="1541"/>
        <v>NA</v>
      </c>
      <c r="Q3286" s="24">
        <f t="shared" si="1542"/>
        <v>5207.5883999999996</v>
      </c>
      <c r="R3286" s="43">
        <f t="shared" si="1543"/>
        <v>0</v>
      </c>
      <c r="S3286" s="24">
        <f t="shared" si="1544"/>
        <v>1000000</v>
      </c>
      <c r="T3286" s="25" t="str">
        <f t="shared" si="1545"/>
        <v>N</v>
      </c>
      <c r="U3286" s="44">
        <f t="shared" si="1546"/>
        <v>1</v>
      </c>
      <c r="V3286" s="45">
        <f t="shared" si="1547"/>
        <v>20000</v>
      </c>
      <c r="W3286" s="45">
        <f t="shared" si="1548"/>
        <v>65000</v>
      </c>
      <c r="X3286" s="28">
        <f t="shared" si="1549"/>
        <v>5325.8006566799995</v>
      </c>
      <c r="Y3286" s="28">
        <f t="shared" si="1550"/>
        <v>0</v>
      </c>
      <c r="Z3286" s="45">
        <f t="shared" si="1551"/>
        <v>3032.6109433199999</v>
      </c>
      <c r="AA3286" s="29" t="str">
        <f t="shared" si="1552"/>
        <v>N</v>
      </c>
      <c r="AB3286" s="46">
        <f t="shared" si="1553"/>
        <v>0</v>
      </c>
      <c r="AC3286" s="31">
        <f t="shared" si="1554"/>
        <v>0</v>
      </c>
      <c r="AD3286" s="31">
        <f t="shared" si="1555"/>
        <v>0</v>
      </c>
      <c r="AE3286" s="31">
        <f t="shared" si="1556"/>
        <v>0</v>
      </c>
      <c r="AF3286" s="47">
        <f t="shared" si="1557"/>
        <v>0</v>
      </c>
      <c r="AG3286" s="31">
        <f t="shared" si="1558"/>
        <v>0</v>
      </c>
      <c r="AH3286" s="48">
        <f t="shared" si="1559"/>
        <v>0</v>
      </c>
      <c r="AI3286" s="33">
        <f t="shared" si="1560"/>
        <v>0</v>
      </c>
      <c r="AJ3286" s="33">
        <f t="shared" si="1561"/>
        <v>0</v>
      </c>
      <c r="AK3286" s="33">
        <f t="shared" si="1562"/>
        <v>0</v>
      </c>
      <c r="AL3286" s="33">
        <f t="shared" si="1563"/>
        <v>0</v>
      </c>
      <c r="AM3286" s="34">
        <f t="shared" si="1564"/>
        <v>0</v>
      </c>
    </row>
    <row r="3287" spans="1:39" ht="15" customHeight="1" x14ac:dyDescent="0.3">
      <c r="A3287" s="166" t="s">
        <v>5721</v>
      </c>
      <c r="B3287" s="99">
        <v>5486</v>
      </c>
      <c r="C3287" s="99">
        <v>62441</v>
      </c>
      <c r="D3287" s="165">
        <v>44587</v>
      </c>
      <c r="E3287" s="165">
        <v>44738</v>
      </c>
      <c r="F3287" s="166">
        <v>4</v>
      </c>
      <c r="G3287" s="178">
        <v>0.16</v>
      </c>
      <c r="H3287" s="181">
        <v>0.75</v>
      </c>
      <c r="I3287" s="180">
        <v>1.8700000000000001E-2</v>
      </c>
      <c r="J3287" s="21">
        <f t="shared" si="1535"/>
        <v>3.84</v>
      </c>
      <c r="K3287" s="21" t="str">
        <f t="shared" si="1536"/>
        <v>Y</v>
      </c>
      <c r="L3287" s="37" t="str">
        <f t="shared" si="1537"/>
        <v>NA</v>
      </c>
      <c r="M3287" s="8" t="str">
        <f t="shared" si="1538"/>
        <v>Y</v>
      </c>
      <c r="N3287" s="42">
        <f t="shared" si="1539"/>
        <v>6</v>
      </c>
      <c r="O3287" s="43">
        <f t="shared" si="1540"/>
        <v>200000</v>
      </c>
      <c r="P3287" s="43" t="str">
        <f t="shared" si="1541"/>
        <v>NA</v>
      </c>
      <c r="Q3287" s="24">
        <f t="shared" si="1542"/>
        <v>5588.5881999999992</v>
      </c>
      <c r="R3287" s="43">
        <f t="shared" si="1543"/>
        <v>0</v>
      </c>
      <c r="S3287" s="24">
        <f t="shared" si="1544"/>
        <v>1000000</v>
      </c>
      <c r="T3287" s="25" t="str">
        <f t="shared" si="1545"/>
        <v>Y</v>
      </c>
      <c r="U3287" s="44">
        <f t="shared" si="1546"/>
        <v>5</v>
      </c>
      <c r="V3287" s="45">
        <f t="shared" si="1547"/>
        <v>200000</v>
      </c>
      <c r="W3287" s="45">
        <f t="shared" si="1548"/>
        <v>1000000</v>
      </c>
      <c r="X3287" s="28">
        <f t="shared" si="1549"/>
        <v>5693.0947993399986</v>
      </c>
      <c r="Y3287" s="28">
        <f t="shared" si="1550"/>
        <v>0</v>
      </c>
      <c r="Z3287" s="45" t="str">
        <f t="shared" si="1551"/>
        <v>NA</v>
      </c>
      <c r="AA3287" s="29" t="str">
        <f t="shared" si="1552"/>
        <v>Y</v>
      </c>
      <c r="AB3287" s="46">
        <f t="shared" si="1553"/>
        <v>4</v>
      </c>
      <c r="AC3287" s="31">
        <f t="shared" si="1554"/>
        <v>200000</v>
      </c>
      <c r="AD3287" s="31">
        <f t="shared" si="1555"/>
        <v>1000000</v>
      </c>
      <c r="AE3287" s="31">
        <f t="shared" si="1556"/>
        <v>5799.5556720876566</v>
      </c>
      <c r="AF3287" s="47">
        <f t="shared" si="1557"/>
        <v>0</v>
      </c>
      <c r="AG3287" s="31" t="str">
        <f t="shared" si="1558"/>
        <v>NA</v>
      </c>
      <c r="AH3287" s="48">
        <f t="shared" si="1559"/>
        <v>3</v>
      </c>
      <c r="AI3287" s="33">
        <f t="shared" si="1560"/>
        <v>20000</v>
      </c>
      <c r="AJ3287" s="33">
        <f t="shared" si="1561"/>
        <v>65000</v>
      </c>
      <c r="AK3287" s="33">
        <f t="shared" si="1562"/>
        <v>5908.0073631556952</v>
      </c>
      <c r="AL3287" s="33">
        <f t="shared" si="1563"/>
        <v>0</v>
      </c>
      <c r="AM3287" s="34">
        <f t="shared" si="1564"/>
        <v>0</v>
      </c>
    </row>
    <row r="3288" spans="1:39" ht="15" customHeight="1" x14ac:dyDescent="0.3">
      <c r="A3288" s="166" t="s">
        <v>5722</v>
      </c>
      <c r="B3288" s="99">
        <v>8724</v>
      </c>
      <c r="C3288" s="99">
        <v>27054</v>
      </c>
      <c r="D3288" s="165">
        <v>45229</v>
      </c>
      <c r="E3288" s="165">
        <v>45488</v>
      </c>
      <c r="F3288" s="166">
        <v>4</v>
      </c>
      <c r="G3288" s="178">
        <v>2.1</v>
      </c>
      <c r="H3288" s="181">
        <v>0.25</v>
      </c>
      <c r="I3288" s="180">
        <v>4.6600000000000003E-2</v>
      </c>
      <c r="J3288" s="21">
        <f t="shared" si="1535"/>
        <v>1.9</v>
      </c>
      <c r="K3288" s="21" t="str">
        <f t="shared" si="1536"/>
        <v>Y</v>
      </c>
      <c r="L3288" s="37" t="str">
        <f t="shared" si="1537"/>
        <v>NA</v>
      </c>
      <c r="M3288" s="8" t="str">
        <f t="shared" si="1538"/>
        <v>Y</v>
      </c>
      <c r="N3288" s="42">
        <f t="shared" si="1539"/>
        <v>8</v>
      </c>
      <c r="O3288" s="43">
        <f t="shared" si="1540"/>
        <v>200000</v>
      </c>
      <c r="P3288" s="43" t="str">
        <f t="shared" si="1541"/>
        <v>NA</v>
      </c>
      <c r="Q3288" s="24">
        <f t="shared" si="1542"/>
        <v>9130.5383999999995</v>
      </c>
      <c r="R3288" s="43">
        <f t="shared" si="1543"/>
        <v>0</v>
      </c>
      <c r="S3288" s="24">
        <f t="shared" si="1544"/>
        <v>1000000</v>
      </c>
      <c r="T3288" s="25" t="str">
        <f t="shared" si="1545"/>
        <v>Y</v>
      </c>
      <c r="U3288" s="44">
        <f t="shared" si="1546"/>
        <v>7</v>
      </c>
      <c r="V3288" s="45">
        <f t="shared" si="1547"/>
        <v>200000</v>
      </c>
      <c r="W3288" s="45">
        <f t="shared" si="1548"/>
        <v>1000000</v>
      </c>
      <c r="X3288" s="28">
        <f t="shared" si="1549"/>
        <v>9556.0214894399996</v>
      </c>
      <c r="Y3288" s="28">
        <f t="shared" si="1550"/>
        <v>0</v>
      </c>
      <c r="Z3288" s="45" t="str">
        <f t="shared" si="1551"/>
        <v>NA</v>
      </c>
      <c r="AA3288" s="29" t="str">
        <f t="shared" si="1552"/>
        <v>N</v>
      </c>
      <c r="AB3288" s="46">
        <f t="shared" si="1553"/>
        <v>6</v>
      </c>
      <c r="AC3288" s="31">
        <f t="shared" si="1554"/>
        <v>20000</v>
      </c>
      <c r="AD3288" s="31">
        <f t="shared" si="1555"/>
        <v>65000</v>
      </c>
      <c r="AE3288" s="31">
        <f t="shared" si="1556"/>
        <v>10001.332090847904</v>
      </c>
      <c r="AF3288" s="47">
        <f t="shared" si="1557"/>
        <v>0</v>
      </c>
      <c r="AG3288" s="31">
        <f t="shared" si="1558"/>
        <v>9258.1080197121009</v>
      </c>
      <c r="AH3288" s="48">
        <f t="shared" si="1559"/>
        <v>5</v>
      </c>
      <c r="AI3288" s="33">
        <f t="shared" si="1560"/>
        <v>20000</v>
      </c>
      <c r="AJ3288" s="33">
        <f t="shared" si="1561"/>
        <v>65000</v>
      </c>
      <c r="AK3288" s="33">
        <f t="shared" si="1562"/>
        <v>9258.1080197121009</v>
      </c>
      <c r="AL3288" s="33">
        <f t="shared" si="1563"/>
        <v>1209.286146569315</v>
      </c>
      <c r="AM3288" s="34">
        <f t="shared" si="1564"/>
        <v>1209.286146569315</v>
      </c>
    </row>
    <row r="3289" spans="1:39" ht="15" customHeight="1" x14ac:dyDescent="0.3">
      <c r="A3289" s="166" t="s">
        <v>5723</v>
      </c>
      <c r="B3289" s="99">
        <v>6420</v>
      </c>
      <c r="C3289" s="99">
        <v>84767</v>
      </c>
      <c r="D3289" s="165">
        <v>45587</v>
      </c>
      <c r="E3289" s="165">
        <v>45851</v>
      </c>
      <c r="F3289" s="166">
        <v>2</v>
      </c>
      <c r="G3289" s="178">
        <v>0.22</v>
      </c>
      <c r="H3289" s="181">
        <v>1</v>
      </c>
      <c r="I3289" s="180">
        <v>7.4300000000000005E-2</v>
      </c>
      <c r="J3289" s="21">
        <f t="shared" si="1535"/>
        <v>1.78</v>
      </c>
      <c r="K3289" s="21" t="str">
        <f t="shared" si="1536"/>
        <v>Y</v>
      </c>
      <c r="L3289" s="37" t="str">
        <f t="shared" si="1537"/>
        <v>NA</v>
      </c>
      <c r="M3289" s="8" t="str">
        <f t="shared" si="1538"/>
        <v>Y</v>
      </c>
      <c r="N3289" s="42">
        <f t="shared" si="1539"/>
        <v>2</v>
      </c>
      <c r="O3289" s="43">
        <f t="shared" si="1540"/>
        <v>200000</v>
      </c>
      <c r="P3289" s="43" t="str">
        <f t="shared" si="1541"/>
        <v>NA</v>
      </c>
      <c r="Q3289" s="24">
        <f t="shared" si="1542"/>
        <v>6897.0060000000003</v>
      </c>
      <c r="R3289" s="43">
        <f t="shared" si="1543"/>
        <v>0</v>
      </c>
      <c r="S3289" s="24">
        <f t="shared" si="1544"/>
        <v>1000000</v>
      </c>
      <c r="T3289" s="25" t="str">
        <f t="shared" si="1545"/>
        <v>Y</v>
      </c>
      <c r="U3289" s="44">
        <f t="shared" si="1546"/>
        <v>1</v>
      </c>
      <c r="V3289" s="45">
        <f t="shared" si="1547"/>
        <v>200000</v>
      </c>
      <c r="W3289" s="45">
        <f t="shared" si="1548"/>
        <v>1000000</v>
      </c>
      <c r="X3289" s="28">
        <f t="shared" si="1549"/>
        <v>7409.4535458000009</v>
      </c>
      <c r="Y3289" s="28">
        <f t="shared" si="1550"/>
        <v>0</v>
      </c>
      <c r="Z3289" s="45" t="str">
        <f t="shared" si="1551"/>
        <v>NA</v>
      </c>
      <c r="AA3289" s="29" t="str">
        <f t="shared" si="1552"/>
        <v>N</v>
      </c>
      <c r="AB3289" s="46">
        <f t="shared" si="1553"/>
        <v>0</v>
      </c>
      <c r="AC3289" s="31">
        <f t="shared" si="1554"/>
        <v>0</v>
      </c>
      <c r="AD3289" s="31">
        <f t="shared" si="1555"/>
        <v>0</v>
      </c>
      <c r="AE3289" s="31">
        <f t="shared" si="1556"/>
        <v>0</v>
      </c>
      <c r="AF3289" s="47">
        <f t="shared" si="1557"/>
        <v>0</v>
      </c>
      <c r="AG3289" s="31">
        <f t="shared" si="1558"/>
        <v>0</v>
      </c>
      <c r="AH3289" s="48">
        <f t="shared" si="1559"/>
        <v>0</v>
      </c>
      <c r="AI3289" s="33">
        <f t="shared" si="1560"/>
        <v>0</v>
      </c>
      <c r="AJ3289" s="33">
        <f t="shared" si="1561"/>
        <v>0</v>
      </c>
      <c r="AK3289" s="33">
        <f t="shared" si="1562"/>
        <v>0</v>
      </c>
      <c r="AL3289" s="33">
        <f t="shared" si="1563"/>
        <v>0</v>
      </c>
      <c r="AM3289" s="34">
        <f t="shared" si="1564"/>
        <v>0</v>
      </c>
    </row>
    <row r="3290" spans="1:39" ht="15" customHeight="1" x14ac:dyDescent="0.3">
      <c r="A3290" s="166" t="s">
        <v>5724</v>
      </c>
      <c r="B3290" s="99">
        <v>21065</v>
      </c>
      <c r="C3290" s="99">
        <v>89203</v>
      </c>
      <c r="D3290" s="165">
        <v>46054</v>
      </c>
      <c r="E3290" s="165">
        <v>46125</v>
      </c>
      <c r="F3290" s="166">
        <v>4</v>
      </c>
      <c r="G3290" s="178">
        <v>2.4700000000000002</v>
      </c>
      <c r="H3290" s="181">
        <v>0.25</v>
      </c>
      <c r="I3290" s="180">
        <v>2.3800000000000002E-2</v>
      </c>
      <c r="J3290" s="21">
        <f t="shared" si="1535"/>
        <v>1.5299999999999998</v>
      </c>
      <c r="K3290" s="21" t="str">
        <f t="shared" si="1536"/>
        <v>Y</v>
      </c>
      <c r="L3290" s="37" t="str">
        <f t="shared" si="1537"/>
        <v>NA</v>
      </c>
      <c r="M3290" s="8" t="str">
        <f t="shared" si="1538"/>
        <v>Y</v>
      </c>
      <c r="N3290" s="42">
        <f t="shared" si="1539"/>
        <v>7</v>
      </c>
      <c r="O3290" s="43">
        <f t="shared" si="1540"/>
        <v>200000</v>
      </c>
      <c r="P3290" s="43" t="str">
        <f t="shared" si="1541"/>
        <v>NA</v>
      </c>
      <c r="Q3290" s="24">
        <f t="shared" si="1542"/>
        <v>21566.347000000002</v>
      </c>
      <c r="R3290" s="43">
        <f t="shared" si="1543"/>
        <v>0</v>
      </c>
      <c r="S3290" s="24">
        <f t="shared" si="1544"/>
        <v>1000000</v>
      </c>
      <c r="T3290" s="25" t="str">
        <f t="shared" si="1545"/>
        <v>Y</v>
      </c>
      <c r="U3290" s="44">
        <f t="shared" si="1546"/>
        <v>6</v>
      </c>
      <c r="V3290" s="45">
        <f t="shared" si="1547"/>
        <v>200000</v>
      </c>
      <c r="W3290" s="45">
        <f t="shared" si="1548"/>
        <v>1000000</v>
      </c>
      <c r="X3290" s="28">
        <f t="shared" si="1549"/>
        <v>22079.626058600003</v>
      </c>
      <c r="Y3290" s="28">
        <f t="shared" si="1550"/>
        <v>0</v>
      </c>
      <c r="Z3290" s="45" t="str">
        <f t="shared" si="1551"/>
        <v>NA</v>
      </c>
      <c r="AA3290" s="29" t="str">
        <f t="shared" si="1552"/>
        <v>N</v>
      </c>
      <c r="AB3290" s="46">
        <f t="shared" si="1553"/>
        <v>5</v>
      </c>
      <c r="AC3290" s="31">
        <f t="shared" si="1554"/>
        <v>20000</v>
      </c>
      <c r="AD3290" s="31">
        <f t="shared" si="1555"/>
        <v>65000</v>
      </c>
      <c r="AE3290" s="31">
        <f t="shared" si="1556"/>
        <v>20000</v>
      </c>
      <c r="AF3290" s="47">
        <f t="shared" si="1557"/>
        <v>2605.1211587946818</v>
      </c>
      <c r="AG3290" s="31">
        <f t="shared" si="1558"/>
        <v>0</v>
      </c>
      <c r="AH3290" s="48">
        <f t="shared" si="1559"/>
        <v>4</v>
      </c>
      <c r="AI3290" s="33">
        <f t="shared" si="1560"/>
        <v>20000</v>
      </c>
      <c r="AJ3290" s="33">
        <f t="shared" si="1561"/>
        <v>65000</v>
      </c>
      <c r="AK3290" s="33">
        <f t="shared" si="1562"/>
        <v>0</v>
      </c>
      <c r="AL3290" s="33">
        <f t="shared" si="1563"/>
        <v>23143.123042373998</v>
      </c>
      <c r="AM3290" s="34">
        <f t="shared" si="1564"/>
        <v>25748.24420116868</v>
      </c>
    </row>
    <row r="3291" spans="1:39" ht="15" customHeight="1" x14ac:dyDescent="0.3">
      <c r="A3291" s="166" t="s">
        <v>5725</v>
      </c>
      <c r="B3291" s="99">
        <v>22968</v>
      </c>
      <c r="C3291" s="99">
        <v>75590</v>
      </c>
      <c r="D3291" s="165">
        <v>45424</v>
      </c>
      <c r="E3291" s="165">
        <v>45759</v>
      </c>
      <c r="F3291" s="166">
        <v>4</v>
      </c>
      <c r="G3291" s="178">
        <v>1.87</v>
      </c>
      <c r="H3291" s="181">
        <v>1</v>
      </c>
      <c r="I3291" s="180">
        <v>2.1899999999999999E-2</v>
      </c>
      <c r="J3291" s="21">
        <f t="shared" si="1535"/>
        <v>2.13</v>
      </c>
      <c r="K3291" s="21" t="str">
        <f t="shared" si="1536"/>
        <v>Y</v>
      </c>
      <c r="L3291" s="37" t="str">
        <f t="shared" si="1537"/>
        <v>NA</v>
      </c>
      <c r="M3291" s="8" t="str">
        <f t="shared" si="1538"/>
        <v>Y</v>
      </c>
      <c r="N3291" s="42">
        <f t="shared" si="1539"/>
        <v>3</v>
      </c>
      <c r="O3291" s="43">
        <f t="shared" si="1540"/>
        <v>200000</v>
      </c>
      <c r="P3291" s="43" t="str">
        <f t="shared" si="1541"/>
        <v>NA</v>
      </c>
      <c r="Q3291" s="24">
        <f t="shared" si="1542"/>
        <v>23470.999200000002</v>
      </c>
      <c r="R3291" s="43">
        <f t="shared" si="1543"/>
        <v>0</v>
      </c>
      <c r="S3291" s="24">
        <f t="shared" si="1544"/>
        <v>1000000</v>
      </c>
      <c r="T3291" s="25" t="str">
        <f t="shared" si="1545"/>
        <v>Y</v>
      </c>
      <c r="U3291" s="44">
        <f t="shared" si="1546"/>
        <v>2</v>
      </c>
      <c r="V3291" s="45">
        <f t="shared" si="1547"/>
        <v>200000</v>
      </c>
      <c r="W3291" s="45">
        <f t="shared" si="1548"/>
        <v>1000000</v>
      </c>
      <c r="X3291" s="28">
        <f t="shared" si="1549"/>
        <v>23985.014082480004</v>
      </c>
      <c r="Y3291" s="28">
        <f t="shared" si="1550"/>
        <v>0</v>
      </c>
      <c r="Z3291" s="45" t="str">
        <f t="shared" si="1551"/>
        <v>NA</v>
      </c>
      <c r="AA3291" s="29" t="str">
        <f t="shared" si="1552"/>
        <v>Y</v>
      </c>
      <c r="AB3291" s="46">
        <f t="shared" si="1553"/>
        <v>1</v>
      </c>
      <c r="AC3291" s="31">
        <f t="shared" si="1554"/>
        <v>200000</v>
      </c>
      <c r="AD3291" s="31">
        <f t="shared" si="1555"/>
        <v>1000000</v>
      </c>
      <c r="AE3291" s="31">
        <f t="shared" si="1556"/>
        <v>24510.285890886316</v>
      </c>
      <c r="AF3291" s="47">
        <f t="shared" si="1557"/>
        <v>0</v>
      </c>
      <c r="AG3291" s="31" t="str">
        <f t="shared" si="1558"/>
        <v>NA</v>
      </c>
      <c r="AH3291" s="48">
        <f t="shared" si="1559"/>
        <v>0</v>
      </c>
      <c r="AI3291" s="33">
        <f t="shared" si="1560"/>
        <v>0</v>
      </c>
      <c r="AJ3291" s="33">
        <f t="shared" si="1561"/>
        <v>0</v>
      </c>
      <c r="AK3291" s="33">
        <f t="shared" si="1562"/>
        <v>0</v>
      </c>
      <c r="AL3291" s="33">
        <f t="shared" si="1563"/>
        <v>0</v>
      </c>
      <c r="AM3291" s="34">
        <f t="shared" si="1564"/>
        <v>0</v>
      </c>
    </row>
    <row r="3292" spans="1:39" ht="15" customHeight="1" x14ac:dyDescent="0.3">
      <c r="A3292" s="166" t="s">
        <v>5726</v>
      </c>
      <c r="B3292" s="99">
        <v>12045</v>
      </c>
      <c r="C3292" s="99">
        <v>78415</v>
      </c>
      <c r="D3292" s="165">
        <v>45280</v>
      </c>
      <c r="E3292" s="165">
        <v>45426</v>
      </c>
      <c r="F3292" s="166">
        <v>4</v>
      </c>
      <c r="G3292" s="178">
        <v>1.42</v>
      </c>
      <c r="H3292" s="181">
        <v>1</v>
      </c>
      <c r="I3292" s="180">
        <v>4.2900000000000001E-2</v>
      </c>
      <c r="J3292" s="21">
        <f t="shared" si="1535"/>
        <v>2.58</v>
      </c>
      <c r="K3292" s="21" t="str">
        <f t="shared" si="1536"/>
        <v>Y</v>
      </c>
      <c r="L3292" s="37" t="str">
        <f t="shared" si="1537"/>
        <v>NA</v>
      </c>
      <c r="M3292" s="8" t="str">
        <f t="shared" si="1538"/>
        <v>Y</v>
      </c>
      <c r="N3292" s="42">
        <f t="shared" si="1539"/>
        <v>3</v>
      </c>
      <c r="O3292" s="43">
        <f t="shared" si="1540"/>
        <v>200000</v>
      </c>
      <c r="P3292" s="43" t="str">
        <f t="shared" si="1541"/>
        <v>NA</v>
      </c>
      <c r="Q3292" s="24">
        <f t="shared" si="1542"/>
        <v>12561.7305</v>
      </c>
      <c r="R3292" s="43">
        <f t="shared" si="1543"/>
        <v>0</v>
      </c>
      <c r="S3292" s="24">
        <f t="shared" si="1544"/>
        <v>1000000</v>
      </c>
      <c r="T3292" s="25" t="str">
        <f t="shared" si="1545"/>
        <v>Y</v>
      </c>
      <c r="U3292" s="44">
        <f t="shared" si="1546"/>
        <v>2</v>
      </c>
      <c r="V3292" s="45">
        <f t="shared" si="1547"/>
        <v>200000</v>
      </c>
      <c r="W3292" s="45">
        <f t="shared" si="1548"/>
        <v>1000000</v>
      </c>
      <c r="X3292" s="28">
        <f t="shared" si="1549"/>
        <v>13100.628738449999</v>
      </c>
      <c r="Y3292" s="28">
        <f t="shared" si="1550"/>
        <v>0</v>
      </c>
      <c r="Z3292" s="45" t="str">
        <f t="shared" si="1551"/>
        <v>NA</v>
      </c>
      <c r="AA3292" s="29" t="str">
        <f t="shared" si="1552"/>
        <v>Y</v>
      </c>
      <c r="AB3292" s="46">
        <f t="shared" si="1553"/>
        <v>1</v>
      </c>
      <c r="AC3292" s="31">
        <f t="shared" si="1554"/>
        <v>200000</v>
      </c>
      <c r="AD3292" s="31">
        <f t="shared" si="1555"/>
        <v>1000000</v>
      </c>
      <c r="AE3292" s="31">
        <f t="shared" si="1556"/>
        <v>13662.645711329504</v>
      </c>
      <c r="AF3292" s="47">
        <f t="shared" si="1557"/>
        <v>0</v>
      </c>
      <c r="AG3292" s="31" t="str">
        <f t="shared" si="1558"/>
        <v>NA</v>
      </c>
      <c r="AH3292" s="48">
        <f t="shared" si="1559"/>
        <v>0</v>
      </c>
      <c r="AI3292" s="33">
        <f t="shared" si="1560"/>
        <v>0</v>
      </c>
      <c r="AJ3292" s="33">
        <f t="shared" si="1561"/>
        <v>0</v>
      </c>
      <c r="AK3292" s="33">
        <f t="shared" si="1562"/>
        <v>0</v>
      </c>
      <c r="AL3292" s="33">
        <f t="shared" si="1563"/>
        <v>0</v>
      </c>
      <c r="AM3292" s="34">
        <f t="shared" si="1564"/>
        <v>0</v>
      </c>
    </row>
    <row r="3293" spans="1:39" ht="15" customHeight="1" x14ac:dyDescent="0.3">
      <c r="A3293" s="166" t="s">
        <v>5727</v>
      </c>
      <c r="B3293" s="99">
        <v>18984</v>
      </c>
      <c r="C3293" s="99">
        <v>69947</v>
      </c>
      <c r="D3293" s="165">
        <v>44842</v>
      </c>
      <c r="E3293" s="165">
        <v>45002</v>
      </c>
      <c r="F3293" s="166">
        <v>4</v>
      </c>
      <c r="G3293" s="178">
        <v>3.82</v>
      </c>
      <c r="H3293" s="181">
        <v>1</v>
      </c>
      <c r="I3293" s="180">
        <v>1.9699999999999999E-2</v>
      </c>
      <c r="J3293" s="21">
        <f t="shared" si="1535"/>
        <v>0.18000000000000016</v>
      </c>
      <c r="K3293" s="21" t="str">
        <f t="shared" si="1536"/>
        <v>Y</v>
      </c>
      <c r="L3293" s="37" t="str">
        <f t="shared" si="1537"/>
        <v>NA</v>
      </c>
      <c r="M3293" s="8" t="str">
        <f t="shared" si="1538"/>
        <v>Y</v>
      </c>
      <c r="N3293" s="42">
        <f t="shared" si="1539"/>
        <v>1</v>
      </c>
      <c r="O3293" s="43">
        <f t="shared" si="1540"/>
        <v>200000</v>
      </c>
      <c r="P3293" s="43" t="str">
        <f t="shared" si="1541"/>
        <v>NA</v>
      </c>
      <c r="Q3293" s="24">
        <f t="shared" si="1542"/>
        <v>19357.984800000002</v>
      </c>
      <c r="R3293" s="43">
        <f t="shared" si="1543"/>
        <v>0</v>
      </c>
      <c r="S3293" s="24">
        <f t="shared" si="1544"/>
        <v>1000000</v>
      </c>
      <c r="T3293" s="25" t="str">
        <f t="shared" si="1545"/>
        <v>N</v>
      </c>
      <c r="U3293" s="44">
        <f t="shared" si="1546"/>
        <v>0</v>
      </c>
      <c r="V3293" s="45">
        <f t="shared" si="1547"/>
        <v>0</v>
      </c>
      <c r="W3293" s="45">
        <f t="shared" si="1548"/>
        <v>0</v>
      </c>
      <c r="X3293" s="28">
        <f t="shared" si="1549"/>
        <v>0</v>
      </c>
      <c r="Y3293" s="28">
        <f t="shared" si="1550"/>
        <v>0</v>
      </c>
      <c r="Z3293" s="45">
        <f t="shared" si="1551"/>
        <v>0</v>
      </c>
      <c r="AA3293" s="29" t="str">
        <f t="shared" si="1552"/>
        <v>N</v>
      </c>
      <c r="AB3293" s="46">
        <f t="shared" si="1553"/>
        <v>0</v>
      </c>
      <c r="AC3293" s="31">
        <f t="shared" si="1554"/>
        <v>0</v>
      </c>
      <c r="AD3293" s="31">
        <f t="shared" si="1555"/>
        <v>0</v>
      </c>
      <c r="AE3293" s="31">
        <f t="shared" si="1556"/>
        <v>0</v>
      </c>
      <c r="AF3293" s="47">
        <f t="shared" si="1557"/>
        <v>0</v>
      </c>
      <c r="AG3293" s="31">
        <f t="shared" si="1558"/>
        <v>0</v>
      </c>
      <c r="AH3293" s="48">
        <f t="shared" si="1559"/>
        <v>0</v>
      </c>
      <c r="AI3293" s="33">
        <f t="shared" si="1560"/>
        <v>0</v>
      </c>
      <c r="AJ3293" s="33">
        <f t="shared" si="1561"/>
        <v>0</v>
      </c>
      <c r="AK3293" s="33">
        <f t="shared" si="1562"/>
        <v>0</v>
      </c>
      <c r="AL3293" s="33">
        <f t="shared" si="1563"/>
        <v>0</v>
      </c>
      <c r="AM3293" s="34">
        <f t="shared" si="1564"/>
        <v>0</v>
      </c>
    </row>
    <row r="3294" spans="1:39" ht="15" customHeight="1" x14ac:dyDescent="0.3">
      <c r="A3294" s="166" t="s">
        <v>5728</v>
      </c>
      <c r="B3294" s="99">
        <v>19151</v>
      </c>
      <c r="C3294" s="99">
        <v>41807</v>
      </c>
      <c r="D3294" s="165">
        <v>44680</v>
      </c>
      <c r="E3294" s="165">
        <v>44900</v>
      </c>
      <c r="F3294" s="166">
        <v>2</v>
      </c>
      <c r="G3294" s="178">
        <v>1.1599999999999999</v>
      </c>
      <c r="H3294" s="181">
        <v>0.75</v>
      </c>
      <c r="I3294" s="180">
        <v>6.1899999999999997E-2</v>
      </c>
      <c r="J3294" s="21">
        <f t="shared" si="1535"/>
        <v>0.84000000000000008</v>
      </c>
      <c r="K3294" s="21" t="str">
        <f t="shared" si="1536"/>
        <v>Y</v>
      </c>
      <c r="L3294" s="37" t="str">
        <f t="shared" si="1537"/>
        <v>NA</v>
      </c>
      <c r="M3294" s="8" t="str">
        <f t="shared" si="1538"/>
        <v>Y</v>
      </c>
      <c r="N3294" s="42">
        <f t="shared" si="1539"/>
        <v>2</v>
      </c>
      <c r="O3294" s="43">
        <f t="shared" si="1540"/>
        <v>200000</v>
      </c>
      <c r="P3294" s="43" t="str">
        <f t="shared" si="1541"/>
        <v>NA</v>
      </c>
      <c r="Q3294" s="24">
        <f t="shared" si="1542"/>
        <v>20336.446900000003</v>
      </c>
      <c r="R3294" s="43">
        <f t="shared" si="1543"/>
        <v>0</v>
      </c>
      <c r="S3294" s="24">
        <f t="shared" si="1544"/>
        <v>1000000</v>
      </c>
      <c r="T3294" s="25" t="str">
        <f t="shared" si="1545"/>
        <v>N</v>
      </c>
      <c r="U3294" s="44">
        <f t="shared" si="1546"/>
        <v>1</v>
      </c>
      <c r="V3294" s="45">
        <f t="shared" si="1547"/>
        <v>20000</v>
      </c>
      <c r="W3294" s="45">
        <f t="shared" si="1548"/>
        <v>65000</v>
      </c>
      <c r="X3294" s="28">
        <f t="shared" si="1549"/>
        <v>20000</v>
      </c>
      <c r="Y3294" s="28">
        <f t="shared" si="1550"/>
        <v>1595.2729631100046</v>
      </c>
      <c r="Z3294" s="45">
        <f t="shared" si="1551"/>
        <v>0</v>
      </c>
      <c r="AA3294" s="29" t="str">
        <f t="shared" si="1552"/>
        <v>N</v>
      </c>
      <c r="AB3294" s="46">
        <f t="shared" si="1553"/>
        <v>0</v>
      </c>
      <c r="AC3294" s="31">
        <f t="shared" si="1554"/>
        <v>0</v>
      </c>
      <c r="AD3294" s="31">
        <f t="shared" si="1555"/>
        <v>0</v>
      </c>
      <c r="AE3294" s="31">
        <f t="shared" si="1556"/>
        <v>0</v>
      </c>
      <c r="AF3294" s="47">
        <f t="shared" si="1557"/>
        <v>0</v>
      </c>
      <c r="AG3294" s="31">
        <f t="shared" si="1558"/>
        <v>0</v>
      </c>
      <c r="AH3294" s="48">
        <f t="shared" si="1559"/>
        <v>0</v>
      </c>
      <c r="AI3294" s="33">
        <f t="shared" si="1560"/>
        <v>0</v>
      </c>
      <c r="AJ3294" s="33">
        <f t="shared" si="1561"/>
        <v>0</v>
      </c>
      <c r="AK3294" s="33">
        <f t="shared" si="1562"/>
        <v>0</v>
      </c>
      <c r="AL3294" s="33">
        <f t="shared" si="1563"/>
        <v>0</v>
      </c>
      <c r="AM3294" s="34">
        <f t="shared" si="1564"/>
        <v>1595.2729631100046</v>
      </c>
    </row>
    <row r="3295" spans="1:39" ht="15" customHeight="1" x14ac:dyDescent="0.3">
      <c r="A3295" s="166" t="s">
        <v>5729</v>
      </c>
      <c r="B3295" s="99">
        <v>18858</v>
      </c>
      <c r="C3295" s="99">
        <v>35601</v>
      </c>
      <c r="D3295" s="165">
        <v>45615</v>
      </c>
      <c r="E3295" s="165">
        <v>45952</v>
      </c>
      <c r="F3295" s="166">
        <v>4</v>
      </c>
      <c r="G3295" s="178">
        <v>1.47</v>
      </c>
      <c r="H3295" s="181">
        <v>0.5</v>
      </c>
      <c r="I3295" s="180">
        <v>2.58E-2</v>
      </c>
      <c r="J3295" s="21">
        <f t="shared" si="1535"/>
        <v>2.5300000000000002</v>
      </c>
      <c r="K3295" s="21" t="str">
        <f t="shared" si="1536"/>
        <v>Y</v>
      </c>
      <c r="L3295" s="37" t="str">
        <f t="shared" si="1537"/>
        <v>NA</v>
      </c>
      <c r="M3295" s="8" t="str">
        <f t="shared" si="1538"/>
        <v>Y</v>
      </c>
      <c r="N3295" s="42">
        <f t="shared" si="1539"/>
        <v>6</v>
      </c>
      <c r="O3295" s="43">
        <f t="shared" si="1540"/>
        <v>200000</v>
      </c>
      <c r="P3295" s="43" t="str">
        <f t="shared" si="1541"/>
        <v>NA</v>
      </c>
      <c r="Q3295" s="24">
        <f t="shared" si="1542"/>
        <v>19344.536400000001</v>
      </c>
      <c r="R3295" s="43">
        <f t="shared" si="1543"/>
        <v>0</v>
      </c>
      <c r="S3295" s="24">
        <f t="shared" si="1544"/>
        <v>1000000</v>
      </c>
      <c r="T3295" s="25" t="str">
        <f t="shared" si="1545"/>
        <v>Y</v>
      </c>
      <c r="U3295" s="44">
        <f t="shared" si="1546"/>
        <v>5</v>
      </c>
      <c r="V3295" s="45">
        <f t="shared" si="1547"/>
        <v>200000</v>
      </c>
      <c r="W3295" s="45">
        <f t="shared" si="1548"/>
        <v>1000000</v>
      </c>
      <c r="X3295" s="28">
        <f t="shared" si="1549"/>
        <v>19843.625439120002</v>
      </c>
      <c r="Y3295" s="28">
        <f t="shared" si="1550"/>
        <v>0</v>
      </c>
      <c r="Z3295" s="45" t="str">
        <f t="shared" si="1551"/>
        <v>NA</v>
      </c>
      <c r="AA3295" s="29" t="str">
        <f t="shared" si="1552"/>
        <v>Y</v>
      </c>
      <c r="AB3295" s="46">
        <f t="shared" si="1553"/>
        <v>4</v>
      </c>
      <c r="AC3295" s="31">
        <f t="shared" si="1554"/>
        <v>200000</v>
      </c>
      <c r="AD3295" s="31">
        <f t="shared" si="1555"/>
        <v>1000000</v>
      </c>
      <c r="AE3295" s="31">
        <f t="shared" si="1556"/>
        <v>20355.5909754493</v>
      </c>
      <c r="AF3295" s="47">
        <f t="shared" si="1557"/>
        <v>0</v>
      </c>
      <c r="AG3295" s="31" t="str">
        <f t="shared" si="1558"/>
        <v>NA</v>
      </c>
      <c r="AH3295" s="48">
        <f t="shared" si="1559"/>
        <v>3</v>
      </c>
      <c r="AI3295" s="33">
        <f t="shared" si="1560"/>
        <v>20000</v>
      </c>
      <c r="AJ3295" s="33">
        <f t="shared" si="1561"/>
        <v>65000</v>
      </c>
      <c r="AK3295" s="33">
        <f t="shared" si="1562"/>
        <v>20000</v>
      </c>
      <c r="AL3295" s="33">
        <f t="shared" si="1563"/>
        <v>880.76522261589344</v>
      </c>
      <c r="AM3295" s="34">
        <f t="shared" si="1564"/>
        <v>880.76522261589344</v>
      </c>
    </row>
    <row r="3296" spans="1:39" ht="15" customHeight="1" x14ac:dyDescent="0.3">
      <c r="A3296" s="166" t="s">
        <v>5730</v>
      </c>
      <c r="B3296" s="99">
        <v>8546</v>
      </c>
      <c r="C3296" s="99">
        <v>64436</v>
      </c>
      <c r="D3296" s="165">
        <v>44473</v>
      </c>
      <c r="E3296" s="165">
        <v>44787</v>
      </c>
      <c r="F3296" s="166">
        <v>4</v>
      </c>
      <c r="G3296" s="178">
        <v>0.55000000000000004</v>
      </c>
      <c r="H3296" s="181">
        <v>0.75</v>
      </c>
      <c r="I3296" s="180">
        <v>5.5199999999999999E-2</v>
      </c>
      <c r="J3296" s="21">
        <f t="shared" si="1535"/>
        <v>3.45</v>
      </c>
      <c r="K3296" s="21" t="str">
        <f t="shared" si="1536"/>
        <v>Y</v>
      </c>
      <c r="L3296" s="37" t="str">
        <f t="shared" si="1537"/>
        <v>NA</v>
      </c>
      <c r="M3296" s="8" t="str">
        <f t="shared" si="1538"/>
        <v>Y</v>
      </c>
      <c r="N3296" s="42">
        <f t="shared" si="1539"/>
        <v>5</v>
      </c>
      <c r="O3296" s="43">
        <f t="shared" si="1540"/>
        <v>200000</v>
      </c>
      <c r="P3296" s="43" t="str">
        <f t="shared" si="1541"/>
        <v>NA</v>
      </c>
      <c r="Q3296" s="24">
        <f t="shared" si="1542"/>
        <v>9017.7392</v>
      </c>
      <c r="R3296" s="43">
        <f t="shared" si="1543"/>
        <v>0</v>
      </c>
      <c r="S3296" s="24">
        <f t="shared" si="1544"/>
        <v>1000000</v>
      </c>
      <c r="T3296" s="25" t="str">
        <f t="shared" si="1545"/>
        <v>Y</v>
      </c>
      <c r="U3296" s="44">
        <f t="shared" si="1546"/>
        <v>4</v>
      </c>
      <c r="V3296" s="45">
        <f t="shared" si="1547"/>
        <v>200000</v>
      </c>
      <c r="W3296" s="45">
        <f t="shared" si="1548"/>
        <v>1000000</v>
      </c>
      <c r="X3296" s="28">
        <f t="shared" si="1549"/>
        <v>9515.5184038399984</v>
      </c>
      <c r="Y3296" s="28">
        <f t="shared" si="1550"/>
        <v>0</v>
      </c>
      <c r="Z3296" s="45" t="str">
        <f t="shared" si="1551"/>
        <v>NA</v>
      </c>
      <c r="AA3296" s="29" t="str">
        <f t="shared" si="1552"/>
        <v>Y</v>
      </c>
      <c r="AB3296" s="46">
        <f t="shared" si="1553"/>
        <v>3</v>
      </c>
      <c r="AC3296" s="31">
        <f t="shared" si="1554"/>
        <v>200000</v>
      </c>
      <c r="AD3296" s="31">
        <f t="shared" si="1555"/>
        <v>1000000</v>
      </c>
      <c r="AE3296" s="31">
        <f t="shared" si="1556"/>
        <v>10040.775019731966</v>
      </c>
      <c r="AF3296" s="47">
        <f t="shared" si="1557"/>
        <v>0</v>
      </c>
      <c r="AG3296" s="31" t="str">
        <f t="shared" si="1558"/>
        <v>NA</v>
      </c>
      <c r="AH3296" s="48">
        <f t="shared" si="1559"/>
        <v>2</v>
      </c>
      <c r="AI3296" s="33">
        <f t="shared" si="1560"/>
        <v>20000</v>
      </c>
      <c r="AJ3296" s="33">
        <f t="shared" si="1561"/>
        <v>65000</v>
      </c>
      <c r="AK3296" s="33">
        <f t="shared" si="1562"/>
        <v>10595.025800821169</v>
      </c>
      <c r="AL3296" s="33">
        <f t="shared" si="1563"/>
        <v>0</v>
      </c>
      <c r="AM3296" s="34">
        <f t="shared" si="1564"/>
        <v>0</v>
      </c>
    </row>
    <row r="3297" spans="1:39" ht="15" customHeight="1" x14ac:dyDescent="0.3">
      <c r="A3297" s="166" t="s">
        <v>5731</v>
      </c>
      <c r="B3297" s="99">
        <v>23243</v>
      </c>
      <c r="C3297" s="99">
        <v>36684</v>
      </c>
      <c r="D3297" s="165">
        <v>44957</v>
      </c>
      <c r="E3297" s="165">
        <v>45123</v>
      </c>
      <c r="F3297" s="166">
        <v>2</v>
      </c>
      <c r="G3297" s="178">
        <v>0.44</v>
      </c>
      <c r="H3297" s="181">
        <v>0.75</v>
      </c>
      <c r="I3297" s="180">
        <v>7.9500000000000001E-2</v>
      </c>
      <c r="J3297" s="21">
        <f t="shared" si="1535"/>
        <v>1.56</v>
      </c>
      <c r="K3297" s="21" t="str">
        <f t="shared" si="1536"/>
        <v>Y</v>
      </c>
      <c r="L3297" s="37" t="str">
        <f t="shared" si="1537"/>
        <v>NA</v>
      </c>
      <c r="M3297" s="8" t="str">
        <f t="shared" si="1538"/>
        <v>Y</v>
      </c>
      <c r="N3297" s="42">
        <f t="shared" si="1539"/>
        <v>3</v>
      </c>
      <c r="O3297" s="43">
        <f t="shared" si="1540"/>
        <v>200000</v>
      </c>
      <c r="P3297" s="43" t="str">
        <f t="shared" si="1541"/>
        <v>NA</v>
      </c>
      <c r="Q3297" s="24">
        <f t="shared" si="1542"/>
        <v>25090.818499999998</v>
      </c>
      <c r="R3297" s="43">
        <f t="shared" si="1543"/>
        <v>0</v>
      </c>
      <c r="S3297" s="24">
        <f t="shared" si="1544"/>
        <v>1000000</v>
      </c>
      <c r="T3297" s="25" t="str">
        <f t="shared" si="1545"/>
        <v>Y</v>
      </c>
      <c r="U3297" s="44">
        <f t="shared" si="1546"/>
        <v>2</v>
      </c>
      <c r="V3297" s="45">
        <f t="shared" si="1547"/>
        <v>200000</v>
      </c>
      <c r="W3297" s="45">
        <f t="shared" si="1548"/>
        <v>1000000</v>
      </c>
      <c r="X3297" s="28">
        <f t="shared" si="1549"/>
        <v>27085.538570749995</v>
      </c>
      <c r="Y3297" s="28">
        <f t="shared" si="1550"/>
        <v>0</v>
      </c>
      <c r="Z3297" s="45" t="str">
        <f t="shared" si="1551"/>
        <v>NA</v>
      </c>
      <c r="AA3297" s="29" t="str">
        <f t="shared" si="1552"/>
        <v>N</v>
      </c>
      <c r="AB3297" s="46">
        <f t="shared" si="1553"/>
        <v>1</v>
      </c>
      <c r="AC3297" s="31">
        <f t="shared" si="1554"/>
        <v>20000</v>
      </c>
      <c r="AD3297" s="31">
        <f t="shared" si="1555"/>
        <v>65000</v>
      </c>
      <c r="AE3297" s="31">
        <f t="shared" si="1556"/>
        <v>20000</v>
      </c>
      <c r="AF3297" s="47">
        <f t="shared" si="1557"/>
        <v>9238.838887124617</v>
      </c>
      <c r="AG3297" s="31">
        <f t="shared" si="1558"/>
        <v>0</v>
      </c>
      <c r="AH3297" s="48">
        <f t="shared" si="1559"/>
        <v>0</v>
      </c>
      <c r="AI3297" s="33">
        <f t="shared" si="1560"/>
        <v>0</v>
      </c>
      <c r="AJ3297" s="33">
        <f t="shared" si="1561"/>
        <v>0</v>
      </c>
      <c r="AK3297" s="33">
        <f t="shared" si="1562"/>
        <v>0</v>
      </c>
      <c r="AL3297" s="33">
        <f t="shared" si="1563"/>
        <v>0</v>
      </c>
      <c r="AM3297" s="34">
        <f t="shared" si="1564"/>
        <v>9238.838887124617</v>
      </c>
    </row>
    <row r="3298" spans="1:39" ht="15" customHeight="1" x14ac:dyDescent="0.3">
      <c r="A3298" s="166" t="s">
        <v>5732</v>
      </c>
      <c r="B3298" s="99">
        <v>10944</v>
      </c>
      <c r="C3298" s="99">
        <v>39720</v>
      </c>
      <c r="D3298" s="165">
        <v>45045</v>
      </c>
      <c r="E3298" s="165">
        <v>45280</v>
      </c>
      <c r="F3298" s="166">
        <v>2</v>
      </c>
      <c r="G3298" s="178">
        <v>0.37</v>
      </c>
      <c r="H3298" s="181">
        <v>0.25</v>
      </c>
      <c r="I3298" s="180">
        <v>2.1399999999999999E-2</v>
      </c>
      <c r="J3298" s="21">
        <f t="shared" si="1535"/>
        <v>1.63</v>
      </c>
      <c r="K3298" s="21" t="str">
        <f t="shared" si="1536"/>
        <v>Y</v>
      </c>
      <c r="L3298" s="37" t="str">
        <f t="shared" si="1537"/>
        <v>NA</v>
      </c>
      <c r="M3298" s="8" t="str">
        <f t="shared" si="1538"/>
        <v>Y</v>
      </c>
      <c r="N3298" s="42">
        <f t="shared" si="1539"/>
        <v>7</v>
      </c>
      <c r="O3298" s="43">
        <f t="shared" si="1540"/>
        <v>200000</v>
      </c>
      <c r="P3298" s="43" t="str">
        <f t="shared" si="1541"/>
        <v>NA</v>
      </c>
      <c r="Q3298" s="24">
        <f t="shared" si="1542"/>
        <v>11178.2016</v>
      </c>
      <c r="R3298" s="43">
        <f t="shared" si="1543"/>
        <v>0</v>
      </c>
      <c r="S3298" s="24">
        <f t="shared" si="1544"/>
        <v>1000000</v>
      </c>
      <c r="T3298" s="25" t="str">
        <f t="shared" si="1545"/>
        <v>Y</v>
      </c>
      <c r="U3298" s="44">
        <f t="shared" si="1546"/>
        <v>6</v>
      </c>
      <c r="V3298" s="45">
        <f t="shared" si="1547"/>
        <v>200000</v>
      </c>
      <c r="W3298" s="45">
        <f t="shared" si="1548"/>
        <v>1000000</v>
      </c>
      <c r="X3298" s="28">
        <f t="shared" si="1549"/>
        <v>11417.415114240001</v>
      </c>
      <c r="Y3298" s="28">
        <f t="shared" si="1550"/>
        <v>0</v>
      </c>
      <c r="Z3298" s="45" t="str">
        <f t="shared" si="1551"/>
        <v>NA</v>
      </c>
      <c r="AA3298" s="29" t="str">
        <f t="shared" si="1552"/>
        <v>N</v>
      </c>
      <c r="AB3298" s="46">
        <f t="shared" si="1553"/>
        <v>5</v>
      </c>
      <c r="AC3298" s="31">
        <f t="shared" si="1554"/>
        <v>20000</v>
      </c>
      <c r="AD3298" s="31">
        <f t="shared" si="1555"/>
        <v>65000</v>
      </c>
      <c r="AE3298" s="31">
        <f t="shared" si="1556"/>
        <v>11661.747797684737</v>
      </c>
      <c r="AF3298" s="47">
        <f t="shared" si="1557"/>
        <v>0</v>
      </c>
      <c r="AG3298" s="31">
        <f t="shared" si="1558"/>
        <v>0</v>
      </c>
      <c r="AH3298" s="48">
        <f t="shared" si="1559"/>
        <v>4</v>
      </c>
      <c r="AI3298" s="33">
        <f t="shared" si="1560"/>
        <v>20000</v>
      </c>
      <c r="AJ3298" s="33">
        <f t="shared" si="1561"/>
        <v>65000</v>
      </c>
      <c r="AK3298" s="33">
        <f t="shared" si="1562"/>
        <v>0</v>
      </c>
      <c r="AL3298" s="33">
        <f t="shared" si="1563"/>
        <v>11911.309200555192</v>
      </c>
      <c r="AM3298" s="34">
        <f t="shared" si="1564"/>
        <v>11911.309200555192</v>
      </c>
    </row>
    <row r="3299" spans="1:39" ht="15" customHeight="1" x14ac:dyDescent="0.3">
      <c r="A3299" s="166" t="s">
        <v>5733</v>
      </c>
      <c r="B3299" s="99">
        <v>17327</v>
      </c>
      <c r="C3299" s="99">
        <v>82355</v>
      </c>
      <c r="D3299" s="165">
        <v>45275</v>
      </c>
      <c r="E3299" s="165">
        <v>45479</v>
      </c>
      <c r="F3299" s="166">
        <v>2</v>
      </c>
      <c r="G3299" s="178">
        <v>0.8</v>
      </c>
      <c r="H3299" s="181">
        <v>0.75</v>
      </c>
      <c r="I3299" s="180">
        <v>6.9400000000000003E-2</v>
      </c>
      <c r="J3299" s="21">
        <f t="shared" si="1535"/>
        <v>1.2</v>
      </c>
      <c r="K3299" s="21" t="str">
        <f t="shared" si="1536"/>
        <v>Y</v>
      </c>
      <c r="L3299" s="37" t="str">
        <f t="shared" si="1537"/>
        <v>NA</v>
      </c>
      <c r="M3299" s="8" t="str">
        <f t="shared" si="1538"/>
        <v>Y</v>
      </c>
      <c r="N3299" s="42">
        <f t="shared" si="1539"/>
        <v>2</v>
      </c>
      <c r="O3299" s="43">
        <f t="shared" si="1540"/>
        <v>200000</v>
      </c>
      <c r="P3299" s="43" t="str">
        <f t="shared" si="1541"/>
        <v>NA</v>
      </c>
      <c r="Q3299" s="24">
        <f t="shared" si="1542"/>
        <v>18529.4938</v>
      </c>
      <c r="R3299" s="43">
        <f t="shared" si="1543"/>
        <v>0</v>
      </c>
      <c r="S3299" s="24">
        <f t="shared" si="1544"/>
        <v>1000000</v>
      </c>
      <c r="T3299" s="25" t="str">
        <f t="shared" si="1545"/>
        <v>Y</v>
      </c>
      <c r="U3299" s="44">
        <f t="shared" si="1546"/>
        <v>1</v>
      </c>
      <c r="V3299" s="45">
        <f t="shared" si="1547"/>
        <v>200000</v>
      </c>
      <c r="W3299" s="45">
        <f t="shared" si="1548"/>
        <v>1000000</v>
      </c>
      <c r="X3299" s="28">
        <f t="shared" si="1549"/>
        <v>19815.440669719999</v>
      </c>
      <c r="Y3299" s="28">
        <f t="shared" si="1550"/>
        <v>0</v>
      </c>
      <c r="Z3299" s="45" t="str">
        <f t="shared" si="1551"/>
        <v>NA</v>
      </c>
      <c r="AA3299" s="29" t="str">
        <f t="shared" si="1552"/>
        <v>N</v>
      </c>
      <c r="AB3299" s="46">
        <f t="shared" si="1553"/>
        <v>0</v>
      </c>
      <c r="AC3299" s="31">
        <f t="shared" si="1554"/>
        <v>0</v>
      </c>
      <c r="AD3299" s="31">
        <f t="shared" si="1555"/>
        <v>0</v>
      </c>
      <c r="AE3299" s="31">
        <f t="shared" si="1556"/>
        <v>0</v>
      </c>
      <c r="AF3299" s="47">
        <f t="shared" si="1557"/>
        <v>0</v>
      </c>
      <c r="AG3299" s="31">
        <f t="shared" si="1558"/>
        <v>0</v>
      </c>
      <c r="AH3299" s="48">
        <f t="shared" si="1559"/>
        <v>0</v>
      </c>
      <c r="AI3299" s="33">
        <f t="shared" si="1560"/>
        <v>0</v>
      </c>
      <c r="AJ3299" s="33">
        <f t="shared" si="1561"/>
        <v>0</v>
      </c>
      <c r="AK3299" s="33">
        <f t="shared" si="1562"/>
        <v>0</v>
      </c>
      <c r="AL3299" s="33">
        <f t="shared" si="1563"/>
        <v>0</v>
      </c>
      <c r="AM3299" s="34">
        <f t="shared" si="1564"/>
        <v>0</v>
      </c>
    </row>
    <row r="3300" spans="1:39" ht="15" customHeight="1" x14ac:dyDescent="0.3">
      <c r="A3300" s="166" t="s">
        <v>5734</v>
      </c>
      <c r="B3300" s="99">
        <v>7783</v>
      </c>
      <c r="C3300" s="99">
        <v>24678</v>
      </c>
      <c r="D3300" s="165">
        <v>45886</v>
      </c>
      <c r="E3300" s="165">
        <v>45996</v>
      </c>
      <c r="F3300" s="166">
        <v>2</v>
      </c>
      <c r="G3300" s="178">
        <v>1.38</v>
      </c>
      <c r="H3300" s="181">
        <v>0.75</v>
      </c>
      <c r="I3300" s="180">
        <v>4.5999999999999999E-2</v>
      </c>
      <c r="J3300" s="21">
        <f t="shared" si="1535"/>
        <v>0.62000000000000011</v>
      </c>
      <c r="K3300" s="21" t="str">
        <f t="shared" si="1536"/>
        <v>Y</v>
      </c>
      <c r="L3300" s="37" t="str">
        <f t="shared" si="1537"/>
        <v>NA</v>
      </c>
      <c r="M3300" s="8" t="str">
        <f t="shared" si="1538"/>
        <v>Y</v>
      </c>
      <c r="N3300" s="42">
        <f t="shared" si="1539"/>
        <v>1</v>
      </c>
      <c r="O3300" s="43">
        <f t="shared" si="1540"/>
        <v>200000</v>
      </c>
      <c r="P3300" s="43" t="str">
        <f t="shared" si="1541"/>
        <v>NA</v>
      </c>
      <c r="Q3300" s="24">
        <f t="shared" si="1542"/>
        <v>8141.018</v>
      </c>
      <c r="R3300" s="43">
        <f t="shared" si="1543"/>
        <v>0</v>
      </c>
      <c r="S3300" s="24">
        <f t="shared" si="1544"/>
        <v>1000000</v>
      </c>
      <c r="T3300" s="25" t="str">
        <f t="shared" si="1545"/>
        <v>N</v>
      </c>
      <c r="U3300" s="44">
        <f t="shared" si="1546"/>
        <v>0</v>
      </c>
      <c r="V3300" s="45">
        <f t="shared" si="1547"/>
        <v>0</v>
      </c>
      <c r="W3300" s="45">
        <f t="shared" si="1548"/>
        <v>0</v>
      </c>
      <c r="X3300" s="28">
        <f t="shared" si="1549"/>
        <v>0</v>
      </c>
      <c r="Y3300" s="28">
        <f t="shared" si="1550"/>
        <v>0</v>
      </c>
      <c r="Z3300" s="45">
        <f t="shared" si="1551"/>
        <v>0</v>
      </c>
      <c r="AA3300" s="29" t="str">
        <f t="shared" si="1552"/>
        <v>N</v>
      </c>
      <c r="AB3300" s="46">
        <f t="shared" si="1553"/>
        <v>0</v>
      </c>
      <c r="AC3300" s="31">
        <f t="shared" si="1554"/>
        <v>0</v>
      </c>
      <c r="AD3300" s="31">
        <f t="shared" si="1555"/>
        <v>0</v>
      </c>
      <c r="AE3300" s="31">
        <f t="shared" si="1556"/>
        <v>0</v>
      </c>
      <c r="AF3300" s="47">
        <f t="shared" si="1557"/>
        <v>0</v>
      </c>
      <c r="AG3300" s="31">
        <f t="shared" si="1558"/>
        <v>0</v>
      </c>
      <c r="AH3300" s="48">
        <f t="shared" si="1559"/>
        <v>0</v>
      </c>
      <c r="AI3300" s="33">
        <f t="shared" si="1560"/>
        <v>0</v>
      </c>
      <c r="AJ3300" s="33">
        <f t="shared" si="1561"/>
        <v>0</v>
      </c>
      <c r="AK3300" s="33">
        <f t="shared" si="1562"/>
        <v>0</v>
      </c>
      <c r="AL3300" s="33">
        <f t="shared" si="1563"/>
        <v>0</v>
      </c>
      <c r="AM3300" s="34">
        <f t="shared" si="1564"/>
        <v>0</v>
      </c>
    </row>
    <row r="3301" spans="1:39" ht="15" customHeight="1" x14ac:dyDescent="0.3">
      <c r="A3301" s="166" t="s">
        <v>5735</v>
      </c>
      <c r="B3301" s="99">
        <v>24892</v>
      </c>
      <c r="C3301" s="99">
        <v>92831</v>
      </c>
      <c r="D3301" s="165">
        <v>45356</v>
      </c>
      <c r="E3301" s="165">
        <v>45525</v>
      </c>
      <c r="F3301" s="166">
        <v>2</v>
      </c>
      <c r="G3301" s="178">
        <v>1.53</v>
      </c>
      <c r="H3301" s="181">
        <v>0.25</v>
      </c>
      <c r="I3301" s="180">
        <v>3.9199999999999999E-2</v>
      </c>
      <c r="J3301" s="21">
        <f t="shared" si="1535"/>
        <v>0.47</v>
      </c>
      <c r="K3301" s="21" t="str">
        <f t="shared" si="1536"/>
        <v>Y</v>
      </c>
      <c r="L3301" s="37" t="str">
        <f t="shared" si="1537"/>
        <v>NA</v>
      </c>
      <c r="M3301" s="8" t="str">
        <f t="shared" si="1538"/>
        <v>Y</v>
      </c>
      <c r="N3301" s="42">
        <f t="shared" si="1539"/>
        <v>2</v>
      </c>
      <c r="O3301" s="43">
        <f t="shared" si="1540"/>
        <v>200000</v>
      </c>
      <c r="P3301" s="43" t="str">
        <f t="shared" si="1541"/>
        <v>NA</v>
      </c>
      <c r="Q3301" s="24">
        <f t="shared" si="1542"/>
        <v>25867.766399999997</v>
      </c>
      <c r="R3301" s="43">
        <f t="shared" si="1543"/>
        <v>0</v>
      </c>
      <c r="S3301" s="24">
        <f t="shared" si="1544"/>
        <v>1000000</v>
      </c>
      <c r="T3301" s="25" t="str">
        <f t="shared" si="1545"/>
        <v>N</v>
      </c>
      <c r="U3301" s="44">
        <f t="shared" si="1546"/>
        <v>1</v>
      </c>
      <c r="V3301" s="45">
        <f t="shared" si="1547"/>
        <v>20000</v>
      </c>
      <c r="W3301" s="45">
        <f t="shared" si="1548"/>
        <v>65000</v>
      </c>
      <c r="X3301" s="28">
        <f t="shared" si="1549"/>
        <v>0</v>
      </c>
      <c r="Y3301" s="28">
        <f t="shared" si="1550"/>
        <v>26881.782842879995</v>
      </c>
      <c r="Z3301" s="45">
        <f t="shared" si="1551"/>
        <v>0</v>
      </c>
      <c r="AA3301" s="29" t="str">
        <f t="shared" si="1552"/>
        <v>N</v>
      </c>
      <c r="AB3301" s="46">
        <f t="shared" si="1553"/>
        <v>0</v>
      </c>
      <c r="AC3301" s="31">
        <f t="shared" si="1554"/>
        <v>0</v>
      </c>
      <c r="AD3301" s="31">
        <f t="shared" si="1555"/>
        <v>0</v>
      </c>
      <c r="AE3301" s="31">
        <f t="shared" si="1556"/>
        <v>0</v>
      </c>
      <c r="AF3301" s="47">
        <f t="shared" si="1557"/>
        <v>0</v>
      </c>
      <c r="AG3301" s="31">
        <f t="shared" si="1558"/>
        <v>0</v>
      </c>
      <c r="AH3301" s="48">
        <f t="shared" si="1559"/>
        <v>0</v>
      </c>
      <c r="AI3301" s="33">
        <f t="shared" si="1560"/>
        <v>0</v>
      </c>
      <c r="AJ3301" s="33">
        <f t="shared" si="1561"/>
        <v>0</v>
      </c>
      <c r="AK3301" s="33">
        <f t="shared" si="1562"/>
        <v>0</v>
      </c>
      <c r="AL3301" s="33">
        <f t="shared" si="1563"/>
        <v>0</v>
      </c>
      <c r="AM3301" s="34">
        <f t="shared" si="1564"/>
        <v>26881.782842879995</v>
      </c>
    </row>
    <row r="3302" spans="1:39" ht="15" customHeight="1" x14ac:dyDescent="0.3">
      <c r="A3302" s="166" t="s">
        <v>5736</v>
      </c>
      <c r="B3302" s="99">
        <v>24435</v>
      </c>
      <c r="C3302" s="99">
        <v>98218</v>
      </c>
      <c r="D3302" s="165">
        <v>45125</v>
      </c>
      <c r="E3302" s="165">
        <v>45312</v>
      </c>
      <c r="F3302" s="166">
        <v>2</v>
      </c>
      <c r="G3302" s="178">
        <v>0.52</v>
      </c>
      <c r="H3302" s="181">
        <v>0.25</v>
      </c>
      <c r="I3302" s="180">
        <v>1.55E-2</v>
      </c>
      <c r="J3302" s="21">
        <f t="shared" si="1535"/>
        <v>1.48</v>
      </c>
      <c r="K3302" s="21" t="str">
        <f t="shared" si="1536"/>
        <v>Y</v>
      </c>
      <c r="L3302" s="37" t="str">
        <f t="shared" si="1537"/>
        <v>NA</v>
      </c>
      <c r="M3302" s="8" t="str">
        <f t="shared" si="1538"/>
        <v>Y</v>
      </c>
      <c r="N3302" s="42">
        <f t="shared" si="1539"/>
        <v>6</v>
      </c>
      <c r="O3302" s="43">
        <f t="shared" si="1540"/>
        <v>200000</v>
      </c>
      <c r="P3302" s="43" t="str">
        <f t="shared" si="1541"/>
        <v>NA</v>
      </c>
      <c r="Q3302" s="24">
        <f t="shared" si="1542"/>
        <v>24813.7425</v>
      </c>
      <c r="R3302" s="43">
        <f t="shared" si="1543"/>
        <v>0</v>
      </c>
      <c r="S3302" s="24">
        <f t="shared" si="1544"/>
        <v>1000000</v>
      </c>
      <c r="T3302" s="25" t="str">
        <f t="shared" si="1545"/>
        <v>Y</v>
      </c>
      <c r="U3302" s="44">
        <f t="shared" si="1546"/>
        <v>5</v>
      </c>
      <c r="V3302" s="45">
        <f t="shared" si="1547"/>
        <v>200000</v>
      </c>
      <c r="W3302" s="45">
        <f t="shared" si="1548"/>
        <v>1000000</v>
      </c>
      <c r="X3302" s="28">
        <f t="shared" si="1549"/>
        <v>25198.355508750003</v>
      </c>
      <c r="Y3302" s="28">
        <f t="shared" si="1550"/>
        <v>0</v>
      </c>
      <c r="Z3302" s="45" t="str">
        <f t="shared" si="1551"/>
        <v>NA</v>
      </c>
      <c r="AA3302" s="29" t="str">
        <f t="shared" si="1552"/>
        <v>N</v>
      </c>
      <c r="AB3302" s="46">
        <f t="shared" si="1553"/>
        <v>4</v>
      </c>
      <c r="AC3302" s="31">
        <f t="shared" si="1554"/>
        <v>20000</v>
      </c>
      <c r="AD3302" s="31">
        <f t="shared" si="1555"/>
        <v>65000</v>
      </c>
      <c r="AE3302" s="31">
        <f t="shared" si="1556"/>
        <v>20000</v>
      </c>
      <c r="AF3302" s="47">
        <f t="shared" si="1557"/>
        <v>5588.9300191356306</v>
      </c>
      <c r="AG3302" s="31">
        <f t="shared" si="1558"/>
        <v>0</v>
      </c>
      <c r="AH3302" s="48">
        <f t="shared" si="1559"/>
        <v>3</v>
      </c>
      <c r="AI3302" s="33">
        <f t="shared" si="1560"/>
        <v>20000</v>
      </c>
      <c r="AJ3302" s="33">
        <f t="shared" si="1561"/>
        <v>65000</v>
      </c>
      <c r="AK3302" s="33">
        <f t="shared" si="1562"/>
        <v>0</v>
      </c>
      <c r="AL3302" s="33">
        <f t="shared" si="1563"/>
        <v>25985.558434432234</v>
      </c>
      <c r="AM3302" s="34">
        <f t="shared" si="1564"/>
        <v>31574.488453567865</v>
      </c>
    </row>
    <row r="3303" spans="1:39" ht="15" customHeight="1" x14ac:dyDescent="0.3">
      <c r="A3303" s="166" t="s">
        <v>5737</v>
      </c>
      <c r="B3303" s="99">
        <v>9496</v>
      </c>
      <c r="C3303" s="99">
        <v>52987</v>
      </c>
      <c r="D3303" s="165">
        <v>45612</v>
      </c>
      <c r="E3303" s="165">
        <v>45809</v>
      </c>
      <c r="F3303" s="166">
        <v>2</v>
      </c>
      <c r="G3303" s="178">
        <v>0.11</v>
      </c>
      <c r="H3303" s="181">
        <v>1</v>
      </c>
      <c r="I3303" s="180">
        <v>2.7300000000000001E-2</v>
      </c>
      <c r="J3303" s="21">
        <f t="shared" si="1535"/>
        <v>1.89</v>
      </c>
      <c r="K3303" s="21" t="str">
        <f t="shared" si="1536"/>
        <v>Y</v>
      </c>
      <c r="L3303" s="37" t="str">
        <f t="shared" si="1537"/>
        <v>NA</v>
      </c>
      <c r="M3303" s="8" t="str">
        <f t="shared" si="1538"/>
        <v>Y</v>
      </c>
      <c r="N3303" s="42">
        <f t="shared" si="1539"/>
        <v>2</v>
      </c>
      <c r="O3303" s="43">
        <f t="shared" si="1540"/>
        <v>200000</v>
      </c>
      <c r="P3303" s="43" t="str">
        <f t="shared" si="1541"/>
        <v>NA</v>
      </c>
      <c r="Q3303" s="24">
        <f t="shared" si="1542"/>
        <v>9755.2408000000014</v>
      </c>
      <c r="R3303" s="43">
        <f t="shared" si="1543"/>
        <v>0</v>
      </c>
      <c r="S3303" s="24">
        <f t="shared" si="1544"/>
        <v>1000000</v>
      </c>
      <c r="T3303" s="25" t="str">
        <f t="shared" si="1545"/>
        <v>Y</v>
      </c>
      <c r="U3303" s="44">
        <f t="shared" si="1546"/>
        <v>1</v>
      </c>
      <c r="V3303" s="45">
        <f t="shared" si="1547"/>
        <v>200000</v>
      </c>
      <c r="W3303" s="45">
        <f t="shared" si="1548"/>
        <v>1000000</v>
      </c>
      <c r="X3303" s="28">
        <f t="shared" si="1549"/>
        <v>10021.558873840002</v>
      </c>
      <c r="Y3303" s="28">
        <f t="shared" si="1550"/>
        <v>0</v>
      </c>
      <c r="Z3303" s="45" t="str">
        <f t="shared" si="1551"/>
        <v>NA</v>
      </c>
      <c r="AA3303" s="29" t="str">
        <f t="shared" si="1552"/>
        <v>N</v>
      </c>
      <c r="AB3303" s="46">
        <f t="shared" si="1553"/>
        <v>0</v>
      </c>
      <c r="AC3303" s="31">
        <f t="shared" si="1554"/>
        <v>0</v>
      </c>
      <c r="AD3303" s="31">
        <f t="shared" si="1555"/>
        <v>0</v>
      </c>
      <c r="AE3303" s="31">
        <f t="shared" si="1556"/>
        <v>0</v>
      </c>
      <c r="AF3303" s="47">
        <f t="shared" si="1557"/>
        <v>0</v>
      </c>
      <c r="AG3303" s="31">
        <f t="shared" si="1558"/>
        <v>0</v>
      </c>
      <c r="AH3303" s="48">
        <f t="shared" si="1559"/>
        <v>0</v>
      </c>
      <c r="AI3303" s="33">
        <f t="shared" si="1560"/>
        <v>0</v>
      </c>
      <c r="AJ3303" s="33">
        <f t="shared" si="1561"/>
        <v>0</v>
      </c>
      <c r="AK3303" s="33">
        <f t="shared" si="1562"/>
        <v>0</v>
      </c>
      <c r="AL3303" s="33">
        <f t="shared" si="1563"/>
        <v>0</v>
      </c>
      <c r="AM3303" s="34">
        <f t="shared" si="1564"/>
        <v>0</v>
      </c>
    </row>
    <row r="3304" spans="1:39" ht="15" customHeight="1" x14ac:dyDescent="0.3">
      <c r="A3304" s="166" t="s">
        <v>5738</v>
      </c>
      <c r="B3304" s="99">
        <v>12540</v>
      </c>
      <c r="C3304" s="99">
        <v>88110</v>
      </c>
      <c r="D3304" s="165">
        <v>45060</v>
      </c>
      <c r="E3304" s="165">
        <v>45271</v>
      </c>
      <c r="F3304" s="166">
        <v>2</v>
      </c>
      <c r="G3304" s="178">
        <v>0.85</v>
      </c>
      <c r="H3304" s="181">
        <v>0.25</v>
      </c>
      <c r="I3304" s="180">
        <v>4.5499999999999999E-2</v>
      </c>
      <c r="J3304" s="21">
        <f t="shared" si="1535"/>
        <v>1.1499999999999999</v>
      </c>
      <c r="K3304" s="21" t="str">
        <f t="shared" si="1536"/>
        <v>Y</v>
      </c>
      <c r="L3304" s="37" t="str">
        <f t="shared" si="1537"/>
        <v>NA</v>
      </c>
      <c r="M3304" s="8" t="str">
        <f t="shared" si="1538"/>
        <v>Y</v>
      </c>
      <c r="N3304" s="42">
        <f t="shared" si="1539"/>
        <v>5</v>
      </c>
      <c r="O3304" s="43">
        <f t="shared" si="1540"/>
        <v>200000</v>
      </c>
      <c r="P3304" s="43" t="str">
        <f t="shared" si="1541"/>
        <v>NA</v>
      </c>
      <c r="Q3304" s="24">
        <f t="shared" si="1542"/>
        <v>13110.570000000002</v>
      </c>
      <c r="R3304" s="43">
        <f t="shared" si="1543"/>
        <v>0</v>
      </c>
      <c r="S3304" s="24">
        <f t="shared" si="1544"/>
        <v>1000000</v>
      </c>
      <c r="T3304" s="25" t="str">
        <f t="shared" si="1545"/>
        <v>Y</v>
      </c>
      <c r="U3304" s="44">
        <f t="shared" si="1546"/>
        <v>4</v>
      </c>
      <c r="V3304" s="45">
        <f t="shared" si="1547"/>
        <v>200000</v>
      </c>
      <c r="W3304" s="45">
        <f t="shared" si="1548"/>
        <v>1000000</v>
      </c>
      <c r="X3304" s="28">
        <f t="shared" si="1549"/>
        <v>13707.100935000002</v>
      </c>
      <c r="Y3304" s="28">
        <f t="shared" si="1550"/>
        <v>0</v>
      </c>
      <c r="Z3304" s="45" t="str">
        <f t="shared" si="1551"/>
        <v>NA</v>
      </c>
      <c r="AA3304" s="29" t="str">
        <f t="shared" si="1552"/>
        <v>N</v>
      </c>
      <c r="AB3304" s="46">
        <f t="shared" si="1553"/>
        <v>3</v>
      </c>
      <c r="AC3304" s="31">
        <f t="shared" si="1554"/>
        <v>20000</v>
      </c>
      <c r="AD3304" s="31">
        <f t="shared" si="1555"/>
        <v>65000</v>
      </c>
      <c r="AE3304" s="31">
        <f t="shared" si="1556"/>
        <v>14330.774027542504</v>
      </c>
      <c r="AF3304" s="47">
        <f t="shared" si="1557"/>
        <v>0</v>
      </c>
      <c r="AG3304" s="31">
        <f t="shared" si="1558"/>
        <v>0</v>
      </c>
      <c r="AH3304" s="48">
        <f t="shared" si="1559"/>
        <v>2</v>
      </c>
      <c r="AI3304" s="33">
        <f t="shared" si="1560"/>
        <v>20000</v>
      </c>
      <c r="AJ3304" s="33">
        <f t="shared" si="1561"/>
        <v>65000</v>
      </c>
      <c r="AK3304" s="33">
        <f t="shared" si="1562"/>
        <v>0</v>
      </c>
      <c r="AL3304" s="33">
        <f t="shared" si="1563"/>
        <v>14982.824245795689</v>
      </c>
      <c r="AM3304" s="34">
        <f t="shared" si="1564"/>
        <v>14982.824245795689</v>
      </c>
    </row>
    <row r="3305" spans="1:39" ht="15" customHeight="1" x14ac:dyDescent="0.3">
      <c r="A3305" s="166" t="s">
        <v>5739</v>
      </c>
      <c r="B3305" s="99">
        <v>15258</v>
      </c>
      <c r="C3305" s="99">
        <v>100723</v>
      </c>
      <c r="D3305" s="165">
        <v>45325</v>
      </c>
      <c r="E3305" s="165">
        <v>45648</v>
      </c>
      <c r="F3305" s="166">
        <v>4</v>
      </c>
      <c r="G3305" s="178">
        <v>2.87</v>
      </c>
      <c r="H3305" s="181">
        <v>1</v>
      </c>
      <c r="I3305" s="180">
        <v>3.5299999999999998E-2</v>
      </c>
      <c r="J3305" s="21">
        <f t="shared" si="1535"/>
        <v>1.1299999999999999</v>
      </c>
      <c r="K3305" s="21" t="str">
        <f t="shared" si="1536"/>
        <v>Y</v>
      </c>
      <c r="L3305" s="37" t="str">
        <f t="shared" si="1537"/>
        <v>NA</v>
      </c>
      <c r="M3305" s="8" t="str">
        <f t="shared" si="1538"/>
        <v>Y</v>
      </c>
      <c r="N3305" s="42">
        <f t="shared" si="1539"/>
        <v>2</v>
      </c>
      <c r="O3305" s="43">
        <f t="shared" si="1540"/>
        <v>200000</v>
      </c>
      <c r="P3305" s="43" t="str">
        <f t="shared" si="1541"/>
        <v>NA</v>
      </c>
      <c r="Q3305" s="24">
        <f t="shared" si="1542"/>
        <v>15796.607399999999</v>
      </c>
      <c r="R3305" s="43">
        <f t="shared" si="1543"/>
        <v>0</v>
      </c>
      <c r="S3305" s="24">
        <f t="shared" si="1544"/>
        <v>1000000</v>
      </c>
      <c r="T3305" s="25" t="str">
        <f t="shared" si="1545"/>
        <v>Y</v>
      </c>
      <c r="U3305" s="44">
        <f t="shared" si="1546"/>
        <v>1</v>
      </c>
      <c r="V3305" s="45">
        <f t="shared" si="1547"/>
        <v>200000</v>
      </c>
      <c r="W3305" s="45">
        <f t="shared" si="1548"/>
        <v>1000000</v>
      </c>
      <c r="X3305" s="28">
        <f t="shared" si="1549"/>
        <v>16354.227641219997</v>
      </c>
      <c r="Y3305" s="28">
        <f t="shared" si="1550"/>
        <v>0</v>
      </c>
      <c r="Z3305" s="45" t="str">
        <f t="shared" si="1551"/>
        <v>NA</v>
      </c>
      <c r="AA3305" s="29" t="str">
        <f t="shared" si="1552"/>
        <v>N</v>
      </c>
      <c r="AB3305" s="46">
        <f t="shared" si="1553"/>
        <v>0</v>
      </c>
      <c r="AC3305" s="31">
        <f t="shared" si="1554"/>
        <v>0</v>
      </c>
      <c r="AD3305" s="31">
        <f t="shared" si="1555"/>
        <v>0</v>
      </c>
      <c r="AE3305" s="31">
        <f t="shared" si="1556"/>
        <v>0</v>
      </c>
      <c r="AF3305" s="47">
        <f t="shared" si="1557"/>
        <v>0</v>
      </c>
      <c r="AG3305" s="31">
        <f t="shared" si="1558"/>
        <v>0</v>
      </c>
      <c r="AH3305" s="48">
        <f t="shared" si="1559"/>
        <v>0</v>
      </c>
      <c r="AI3305" s="33">
        <f t="shared" si="1560"/>
        <v>0</v>
      </c>
      <c r="AJ3305" s="33">
        <f t="shared" si="1561"/>
        <v>0</v>
      </c>
      <c r="AK3305" s="33">
        <f t="shared" si="1562"/>
        <v>0</v>
      </c>
      <c r="AL3305" s="33">
        <f t="shared" si="1563"/>
        <v>0</v>
      </c>
      <c r="AM3305" s="34">
        <f t="shared" si="1564"/>
        <v>0</v>
      </c>
    </row>
    <row r="3306" spans="1:39" ht="15" customHeight="1" x14ac:dyDescent="0.3">
      <c r="A3306" s="166" t="s">
        <v>5740</v>
      </c>
      <c r="B3306" s="99">
        <v>15642</v>
      </c>
      <c r="C3306" s="99">
        <v>48169</v>
      </c>
      <c r="D3306" s="165">
        <v>44563</v>
      </c>
      <c r="E3306" s="165">
        <v>44909</v>
      </c>
      <c r="F3306" s="166">
        <v>4</v>
      </c>
      <c r="G3306" s="178">
        <v>3.34</v>
      </c>
      <c r="H3306" s="181">
        <v>0.75</v>
      </c>
      <c r="I3306" s="180">
        <v>2.12E-2</v>
      </c>
      <c r="J3306" s="21">
        <f t="shared" si="1535"/>
        <v>0.66000000000000014</v>
      </c>
      <c r="K3306" s="21" t="str">
        <f t="shared" si="1536"/>
        <v>Y</v>
      </c>
      <c r="L3306" s="37" t="str">
        <f t="shared" si="1537"/>
        <v>NA</v>
      </c>
      <c r="M3306" s="8" t="str">
        <f t="shared" si="1538"/>
        <v>Y</v>
      </c>
      <c r="N3306" s="42">
        <f t="shared" si="1539"/>
        <v>1</v>
      </c>
      <c r="O3306" s="43">
        <f t="shared" si="1540"/>
        <v>200000</v>
      </c>
      <c r="P3306" s="43" t="str">
        <f t="shared" si="1541"/>
        <v>NA</v>
      </c>
      <c r="Q3306" s="24">
        <f t="shared" si="1542"/>
        <v>15973.610400000001</v>
      </c>
      <c r="R3306" s="43">
        <f t="shared" si="1543"/>
        <v>0</v>
      </c>
      <c r="S3306" s="24">
        <f t="shared" si="1544"/>
        <v>1000000</v>
      </c>
      <c r="T3306" s="25" t="str">
        <f t="shared" si="1545"/>
        <v>N</v>
      </c>
      <c r="U3306" s="44">
        <f t="shared" si="1546"/>
        <v>0</v>
      </c>
      <c r="V3306" s="45">
        <f t="shared" si="1547"/>
        <v>0</v>
      </c>
      <c r="W3306" s="45">
        <f t="shared" si="1548"/>
        <v>0</v>
      </c>
      <c r="X3306" s="28">
        <f t="shared" si="1549"/>
        <v>0</v>
      </c>
      <c r="Y3306" s="28">
        <f t="shared" si="1550"/>
        <v>0</v>
      </c>
      <c r="Z3306" s="45">
        <f t="shared" si="1551"/>
        <v>0</v>
      </c>
      <c r="AA3306" s="29" t="str">
        <f t="shared" si="1552"/>
        <v>N</v>
      </c>
      <c r="AB3306" s="46">
        <f t="shared" si="1553"/>
        <v>0</v>
      </c>
      <c r="AC3306" s="31">
        <f t="shared" si="1554"/>
        <v>0</v>
      </c>
      <c r="AD3306" s="31">
        <f t="shared" si="1555"/>
        <v>0</v>
      </c>
      <c r="AE3306" s="31">
        <f t="shared" si="1556"/>
        <v>0</v>
      </c>
      <c r="AF3306" s="47">
        <f t="shared" si="1557"/>
        <v>0</v>
      </c>
      <c r="AG3306" s="31">
        <f t="shared" si="1558"/>
        <v>0</v>
      </c>
      <c r="AH3306" s="48">
        <f t="shared" si="1559"/>
        <v>0</v>
      </c>
      <c r="AI3306" s="33">
        <f t="shared" si="1560"/>
        <v>0</v>
      </c>
      <c r="AJ3306" s="33">
        <f t="shared" si="1561"/>
        <v>0</v>
      </c>
      <c r="AK3306" s="33">
        <f t="shared" si="1562"/>
        <v>0</v>
      </c>
      <c r="AL3306" s="33">
        <f t="shared" si="1563"/>
        <v>0</v>
      </c>
      <c r="AM3306" s="34">
        <f t="shared" si="1564"/>
        <v>0</v>
      </c>
    </row>
    <row r="3307" spans="1:39" ht="15" customHeight="1" x14ac:dyDescent="0.3">
      <c r="A3307" s="166" t="s">
        <v>5741</v>
      </c>
      <c r="B3307" s="99">
        <v>19276</v>
      </c>
      <c r="C3307" s="99">
        <v>106460</v>
      </c>
      <c r="D3307" s="165">
        <v>45384</v>
      </c>
      <c r="E3307" s="165">
        <v>45682</v>
      </c>
      <c r="F3307" s="166">
        <v>2</v>
      </c>
      <c r="G3307" s="178">
        <v>0.85</v>
      </c>
      <c r="H3307" s="181">
        <v>0.75</v>
      </c>
      <c r="I3307" s="180">
        <v>6.7199999999999996E-2</v>
      </c>
      <c r="J3307" s="21">
        <f t="shared" si="1535"/>
        <v>1.1499999999999999</v>
      </c>
      <c r="K3307" s="21" t="str">
        <f t="shared" si="1536"/>
        <v>Y</v>
      </c>
      <c r="L3307" s="37" t="str">
        <f t="shared" si="1537"/>
        <v>NA</v>
      </c>
      <c r="M3307" s="8" t="str">
        <f t="shared" si="1538"/>
        <v>Y</v>
      </c>
      <c r="N3307" s="42">
        <f t="shared" si="1539"/>
        <v>2</v>
      </c>
      <c r="O3307" s="43">
        <f t="shared" si="1540"/>
        <v>200000</v>
      </c>
      <c r="P3307" s="43" t="str">
        <f t="shared" si="1541"/>
        <v>NA</v>
      </c>
      <c r="Q3307" s="24">
        <f t="shared" si="1542"/>
        <v>20571.3472</v>
      </c>
      <c r="R3307" s="43">
        <f t="shared" si="1543"/>
        <v>0</v>
      </c>
      <c r="S3307" s="24">
        <f t="shared" si="1544"/>
        <v>1000000</v>
      </c>
      <c r="T3307" s="25" t="str">
        <f t="shared" si="1545"/>
        <v>Y</v>
      </c>
      <c r="U3307" s="44">
        <f t="shared" si="1546"/>
        <v>1</v>
      </c>
      <c r="V3307" s="45">
        <f t="shared" si="1547"/>
        <v>200000</v>
      </c>
      <c r="W3307" s="45">
        <f t="shared" si="1548"/>
        <v>1000000</v>
      </c>
      <c r="X3307" s="28">
        <f t="shared" si="1549"/>
        <v>21953.74173184</v>
      </c>
      <c r="Y3307" s="28">
        <f t="shared" si="1550"/>
        <v>0</v>
      </c>
      <c r="Z3307" s="45" t="str">
        <f t="shared" si="1551"/>
        <v>NA</v>
      </c>
      <c r="AA3307" s="29" t="str">
        <f t="shared" si="1552"/>
        <v>N</v>
      </c>
      <c r="AB3307" s="46">
        <f t="shared" si="1553"/>
        <v>0</v>
      </c>
      <c r="AC3307" s="31">
        <f t="shared" si="1554"/>
        <v>0</v>
      </c>
      <c r="AD3307" s="31">
        <f t="shared" si="1555"/>
        <v>0</v>
      </c>
      <c r="AE3307" s="31">
        <f t="shared" si="1556"/>
        <v>0</v>
      </c>
      <c r="AF3307" s="47">
        <f t="shared" si="1557"/>
        <v>0</v>
      </c>
      <c r="AG3307" s="31">
        <f t="shared" si="1558"/>
        <v>0</v>
      </c>
      <c r="AH3307" s="48">
        <f t="shared" si="1559"/>
        <v>0</v>
      </c>
      <c r="AI3307" s="33">
        <f t="shared" si="1560"/>
        <v>0</v>
      </c>
      <c r="AJ3307" s="33">
        <f t="shared" si="1561"/>
        <v>0</v>
      </c>
      <c r="AK3307" s="33">
        <f t="shared" si="1562"/>
        <v>0</v>
      </c>
      <c r="AL3307" s="33">
        <f t="shared" si="1563"/>
        <v>0</v>
      </c>
      <c r="AM3307" s="34">
        <f t="shared" si="1564"/>
        <v>0</v>
      </c>
    </row>
    <row r="3308" spans="1:39" ht="15" customHeight="1" x14ac:dyDescent="0.3">
      <c r="A3308" s="166" t="s">
        <v>5742</v>
      </c>
      <c r="B3308" s="99">
        <v>10509</v>
      </c>
      <c r="C3308" s="99">
        <v>30520</v>
      </c>
      <c r="D3308" s="165">
        <v>45159</v>
      </c>
      <c r="E3308" s="165">
        <v>45513</v>
      </c>
      <c r="F3308" s="166">
        <v>2</v>
      </c>
      <c r="G3308" s="178">
        <v>1.1100000000000001</v>
      </c>
      <c r="H3308" s="181">
        <v>0.5</v>
      </c>
      <c r="I3308" s="180">
        <v>7.8399999999999997E-2</v>
      </c>
      <c r="J3308" s="21">
        <f t="shared" si="1535"/>
        <v>0.8899999999999999</v>
      </c>
      <c r="K3308" s="21" t="str">
        <f t="shared" si="1536"/>
        <v>Y</v>
      </c>
      <c r="L3308" s="37" t="str">
        <f t="shared" si="1537"/>
        <v>NA</v>
      </c>
      <c r="M3308" s="8" t="str">
        <f t="shared" si="1538"/>
        <v>Y</v>
      </c>
      <c r="N3308" s="42">
        <f t="shared" si="1539"/>
        <v>2</v>
      </c>
      <c r="O3308" s="43">
        <f t="shared" si="1540"/>
        <v>200000</v>
      </c>
      <c r="P3308" s="43" t="str">
        <f t="shared" si="1541"/>
        <v>NA</v>
      </c>
      <c r="Q3308" s="24">
        <f t="shared" si="1542"/>
        <v>11332.9056</v>
      </c>
      <c r="R3308" s="43">
        <f t="shared" si="1543"/>
        <v>0</v>
      </c>
      <c r="S3308" s="24">
        <f t="shared" si="1544"/>
        <v>1000000</v>
      </c>
      <c r="T3308" s="25" t="str">
        <f t="shared" si="1545"/>
        <v>N</v>
      </c>
      <c r="U3308" s="44">
        <f t="shared" si="1546"/>
        <v>1</v>
      </c>
      <c r="V3308" s="45">
        <f t="shared" si="1547"/>
        <v>20000</v>
      </c>
      <c r="W3308" s="45">
        <f t="shared" si="1548"/>
        <v>65000</v>
      </c>
      <c r="X3308" s="28">
        <f t="shared" si="1549"/>
        <v>12221.405399040001</v>
      </c>
      <c r="Y3308" s="28">
        <f t="shared" si="1550"/>
        <v>0</v>
      </c>
      <c r="Z3308" s="45">
        <f t="shared" si="1551"/>
        <v>10925.689000960001</v>
      </c>
      <c r="AA3308" s="29" t="str">
        <f t="shared" si="1552"/>
        <v>N</v>
      </c>
      <c r="AB3308" s="46">
        <f t="shared" si="1553"/>
        <v>0</v>
      </c>
      <c r="AC3308" s="31">
        <f t="shared" si="1554"/>
        <v>0</v>
      </c>
      <c r="AD3308" s="31">
        <f t="shared" si="1555"/>
        <v>0</v>
      </c>
      <c r="AE3308" s="31">
        <f t="shared" si="1556"/>
        <v>0</v>
      </c>
      <c r="AF3308" s="47">
        <f t="shared" si="1557"/>
        <v>0</v>
      </c>
      <c r="AG3308" s="31">
        <f t="shared" si="1558"/>
        <v>0</v>
      </c>
      <c r="AH3308" s="48">
        <f t="shared" si="1559"/>
        <v>0</v>
      </c>
      <c r="AI3308" s="33">
        <f t="shared" si="1560"/>
        <v>0</v>
      </c>
      <c r="AJ3308" s="33">
        <f t="shared" si="1561"/>
        <v>0</v>
      </c>
      <c r="AK3308" s="33">
        <f t="shared" si="1562"/>
        <v>0</v>
      </c>
      <c r="AL3308" s="33">
        <f t="shared" si="1563"/>
        <v>0</v>
      </c>
      <c r="AM3308" s="34">
        <f t="shared" si="1564"/>
        <v>0</v>
      </c>
    </row>
    <row r="3309" spans="1:39" ht="15" customHeight="1" x14ac:dyDescent="0.3">
      <c r="A3309" s="166" t="s">
        <v>5743</v>
      </c>
      <c r="B3309" s="99">
        <v>9839</v>
      </c>
      <c r="C3309" s="99">
        <v>50807</v>
      </c>
      <c r="D3309" s="165">
        <v>45994</v>
      </c>
      <c r="E3309" s="165">
        <v>46098</v>
      </c>
      <c r="F3309" s="166">
        <v>4</v>
      </c>
      <c r="G3309" s="178">
        <v>0.87</v>
      </c>
      <c r="H3309" s="181">
        <v>0.5</v>
      </c>
      <c r="I3309" s="180">
        <v>6.8199999999999997E-2</v>
      </c>
      <c r="J3309" s="21">
        <f t="shared" si="1535"/>
        <v>3.13</v>
      </c>
      <c r="K3309" s="21" t="str">
        <f t="shared" si="1536"/>
        <v>Y</v>
      </c>
      <c r="L3309" s="37" t="str">
        <f t="shared" si="1537"/>
        <v>NA</v>
      </c>
      <c r="M3309" s="8" t="str">
        <f t="shared" si="1538"/>
        <v>Y</v>
      </c>
      <c r="N3309" s="42">
        <f t="shared" si="1539"/>
        <v>7</v>
      </c>
      <c r="O3309" s="43">
        <f t="shared" si="1540"/>
        <v>200000</v>
      </c>
      <c r="P3309" s="43" t="str">
        <f t="shared" si="1541"/>
        <v>NA</v>
      </c>
      <c r="Q3309" s="24">
        <f t="shared" si="1542"/>
        <v>10510.0198</v>
      </c>
      <c r="R3309" s="43">
        <f t="shared" si="1543"/>
        <v>0</v>
      </c>
      <c r="S3309" s="24">
        <f t="shared" si="1544"/>
        <v>1000000</v>
      </c>
      <c r="T3309" s="25" t="str">
        <f t="shared" si="1545"/>
        <v>Y</v>
      </c>
      <c r="U3309" s="44">
        <f t="shared" si="1546"/>
        <v>6</v>
      </c>
      <c r="V3309" s="45">
        <f t="shared" si="1547"/>
        <v>200000</v>
      </c>
      <c r="W3309" s="45">
        <f t="shared" si="1548"/>
        <v>1000000</v>
      </c>
      <c r="X3309" s="28">
        <f t="shared" si="1549"/>
        <v>11226.80315036</v>
      </c>
      <c r="Y3309" s="28">
        <f t="shared" si="1550"/>
        <v>0</v>
      </c>
      <c r="Z3309" s="45" t="str">
        <f t="shared" si="1551"/>
        <v>NA</v>
      </c>
      <c r="AA3309" s="29" t="str">
        <f t="shared" si="1552"/>
        <v>Y</v>
      </c>
      <c r="AB3309" s="46">
        <f t="shared" si="1553"/>
        <v>5</v>
      </c>
      <c r="AC3309" s="31">
        <f t="shared" si="1554"/>
        <v>200000</v>
      </c>
      <c r="AD3309" s="31">
        <f t="shared" si="1555"/>
        <v>1000000</v>
      </c>
      <c r="AE3309" s="31">
        <f t="shared" si="1556"/>
        <v>11992.471125214552</v>
      </c>
      <c r="AF3309" s="47">
        <f t="shared" si="1557"/>
        <v>0</v>
      </c>
      <c r="AG3309" s="31" t="str">
        <f t="shared" si="1558"/>
        <v>NA</v>
      </c>
      <c r="AH3309" s="48">
        <f t="shared" si="1559"/>
        <v>4</v>
      </c>
      <c r="AI3309" s="33">
        <f t="shared" si="1560"/>
        <v>20000</v>
      </c>
      <c r="AJ3309" s="33">
        <f t="shared" si="1561"/>
        <v>65000</v>
      </c>
      <c r="AK3309" s="33">
        <f t="shared" si="1562"/>
        <v>12810.357655954185</v>
      </c>
      <c r="AL3309" s="33">
        <f t="shared" si="1563"/>
        <v>0</v>
      </c>
      <c r="AM3309" s="34">
        <f t="shared" si="1564"/>
        <v>0</v>
      </c>
    </row>
    <row r="3310" spans="1:39" ht="15" customHeight="1" x14ac:dyDescent="0.3">
      <c r="A3310" s="166" t="s">
        <v>5744</v>
      </c>
      <c r="B3310" s="99">
        <v>21191</v>
      </c>
      <c r="C3310" s="99">
        <v>92002</v>
      </c>
      <c r="D3310" s="165">
        <v>44659</v>
      </c>
      <c r="E3310" s="165">
        <v>44977</v>
      </c>
      <c r="F3310" s="166">
        <v>4</v>
      </c>
      <c r="G3310" s="178">
        <v>2.76</v>
      </c>
      <c r="H3310" s="181">
        <v>0.75</v>
      </c>
      <c r="I3310" s="180">
        <v>7.5499999999999998E-2</v>
      </c>
      <c r="J3310" s="21">
        <f t="shared" si="1535"/>
        <v>1.2400000000000002</v>
      </c>
      <c r="K3310" s="21" t="str">
        <f t="shared" si="1536"/>
        <v>Y</v>
      </c>
      <c r="L3310" s="37" t="str">
        <f t="shared" si="1537"/>
        <v>NA</v>
      </c>
      <c r="M3310" s="8" t="str">
        <f t="shared" si="1538"/>
        <v>Y</v>
      </c>
      <c r="N3310" s="42">
        <f t="shared" si="1539"/>
        <v>2</v>
      </c>
      <c r="O3310" s="43">
        <f t="shared" si="1540"/>
        <v>200000</v>
      </c>
      <c r="P3310" s="43" t="str">
        <f t="shared" si="1541"/>
        <v>NA</v>
      </c>
      <c r="Q3310" s="24">
        <f t="shared" si="1542"/>
        <v>22790.920499999997</v>
      </c>
      <c r="R3310" s="43">
        <f t="shared" si="1543"/>
        <v>0</v>
      </c>
      <c r="S3310" s="24">
        <f t="shared" si="1544"/>
        <v>1000000</v>
      </c>
      <c r="T3310" s="25" t="str">
        <f t="shared" si="1545"/>
        <v>Y</v>
      </c>
      <c r="U3310" s="44">
        <f t="shared" si="1546"/>
        <v>1</v>
      </c>
      <c r="V3310" s="45">
        <f t="shared" si="1547"/>
        <v>200000</v>
      </c>
      <c r="W3310" s="45">
        <f t="shared" si="1548"/>
        <v>1000000</v>
      </c>
      <c r="X3310" s="28">
        <f t="shared" si="1549"/>
        <v>24511.634997749996</v>
      </c>
      <c r="Y3310" s="28">
        <f t="shared" si="1550"/>
        <v>0</v>
      </c>
      <c r="Z3310" s="45" t="str">
        <f t="shared" si="1551"/>
        <v>NA</v>
      </c>
      <c r="AA3310" s="29" t="str">
        <f t="shared" si="1552"/>
        <v>N</v>
      </c>
      <c r="AB3310" s="46">
        <f t="shared" si="1553"/>
        <v>0</v>
      </c>
      <c r="AC3310" s="31">
        <f t="shared" si="1554"/>
        <v>0</v>
      </c>
      <c r="AD3310" s="31">
        <f t="shared" si="1555"/>
        <v>0</v>
      </c>
      <c r="AE3310" s="31">
        <f t="shared" si="1556"/>
        <v>0</v>
      </c>
      <c r="AF3310" s="47">
        <f t="shared" si="1557"/>
        <v>0</v>
      </c>
      <c r="AG3310" s="31">
        <f t="shared" si="1558"/>
        <v>0</v>
      </c>
      <c r="AH3310" s="48">
        <f t="shared" si="1559"/>
        <v>0</v>
      </c>
      <c r="AI3310" s="33">
        <f t="shared" si="1560"/>
        <v>0</v>
      </c>
      <c r="AJ3310" s="33">
        <f t="shared" si="1561"/>
        <v>0</v>
      </c>
      <c r="AK3310" s="33">
        <f t="shared" si="1562"/>
        <v>0</v>
      </c>
      <c r="AL3310" s="33">
        <f t="shared" si="1563"/>
        <v>0</v>
      </c>
      <c r="AM3310" s="34">
        <f t="shared" si="1564"/>
        <v>0</v>
      </c>
    </row>
    <row r="3311" spans="1:39" ht="15" customHeight="1" x14ac:dyDescent="0.3">
      <c r="A3311" s="166" t="s">
        <v>5745</v>
      </c>
      <c r="B3311" s="99">
        <v>19410</v>
      </c>
      <c r="C3311" s="99">
        <v>38360</v>
      </c>
      <c r="D3311" s="165">
        <v>45244</v>
      </c>
      <c r="E3311" s="165">
        <v>45500</v>
      </c>
      <c r="F3311" s="166">
        <v>4</v>
      </c>
      <c r="G3311" s="178">
        <v>3.21</v>
      </c>
      <c r="H3311" s="181">
        <v>0.25</v>
      </c>
      <c r="I3311" s="180">
        <v>3.9600000000000003E-2</v>
      </c>
      <c r="J3311" s="21">
        <f t="shared" si="1535"/>
        <v>0.79</v>
      </c>
      <c r="K3311" s="21" t="str">
        <f t="shared" si="1536"/>
        <v>Y</v>
      </c>
      <c r="L3311" s="37" t="str">
        <f t="shared" si="1537"/>
        <v>NA</v>
      </c>
      <c r="M3311" s="8" t="str">
        <f t="shared" si="1538"/>
        <v>Y</v>
      </c>
      <c r="N3311" s="42">
        <f t="shared" si="1539"/>
        <v>4</v>
      </c>
      <c r="O3311" s="43">
        <f t="shared" si="1540"/>
        <v>200000</v>
      </c>
      <c r="P3311" s="43" t="str">
        <f t="shared" si="1541"/>
        <v>NA</v>
      </c>
      <c r="Q3311" s="24">
        <f t="shared" si="1542"/>
        <v>20178.636000000002</v>
      </c>
      <c r="R3311" s="43">
        <f t="shared" si="1543"/>
        <v>0</v>
      </c>
      <c r="S3311" s="24">
        <f t="shared" si="1544"/>
        <v>1000000</v>
      </c>
      <c r="T3311" s="25" t="str">
        <f t="shared" si="1545"/>
        <v>N</v>
      </c>
      <c r="U3311" s="44">
        <f t="shared" si="1546"/>
        <v>3</v>
      </c>
      <c r="V3311" s="45">
        <f t="shared" si="1547"/>
        <v>20000</v>
      </c>
      <c r="W3311" s="45">
        <f t="shared" si="1548"/>
        <v>65000</v>
      </c>
      <c r="X3311" s="28">
        <f t="shared" si="1549"/>
        <v>20000</v>
      </c>
      <c r="Y3311" s="28">
        <f t="shared" si="1550"/>
        <v>977.70998560000226</v>
      </c>
      <c r="Z3311" s="45">
        <f t="shared" si="1551"/>
        <v>0</v>
      </c>
      <c r="AA3311" s="29" t="str">
        <f t="shared" si="1552"/>
        <v>N</v>
      </c>
      <c r="AB3311" s="46">
        <f t="shared" si="1553"/>
        <v>2</v>
      </c>
      <c r="AC3311" s="31">
        <f t="shared" si="1554"/>
        <v>20000</v>
      </c>
      <c r="AD3311" s="31">
        <f t="shared" si="1555"/>
        <v>65000</v>
      </c>
      <c r="AE3311" s="31">
        <f t="shared" si="1556"/>
        <v>0</v>
      </c>
      <c r="AF3311" s="47">
        <f t="shared" si="1557"/>
        <v>21808.427301029766</v>
      </c>
      <c r="AG3311" s="31">
        <f t="shared" si="1558"/>
        <v>0</v>
      </c>
      <c r="AH3311" s="48">
        <f t="shared" si="1559"/>
        <v>1</v>
      </c>
      <c r="AI3311" s="33">
        <f t="shared" si="1560"/>
        <v>20000</v>
      </c>
      <c r="AJ3311" s="33">
        <f t="shared" si="1561"/>
        <v>65000</v>
      </c>
      <c r="AK3311" s="33">
        <f t="shared" si="1562"/>
        <v>0</v>
      </c>
      <c r="AL3311" s="33">
        <f t="shared" si="1563"/>
        <v>22672.041022150544</v>
      </c>
      <c r="AM3311" s="34">
        <f t="shared" si="1564"/>
        <v>45458.178308780312</v>
      </c>
    </row>
    <row r="3312" spans="1:39" ht="15" customHeight="1" x14ac:dyDescent="0.3">
      <c r="A3312" s="166" t="s">
        <v>5746</v>
      </c>
      <c r="B3312" s="99">
        <v>20130</v>
      </c>
      <c r="C3312" s="99">
        <v>89363</v>
      </c>
      <c r="D3312" s="165">
        <v>46127</v>
      </c>
      <c r="E3312" s="165">
        <v>46186</v>
      </c>
      <c r="F3312" s="166">
        <v>4</v>
      </c>
      <c r="G3312" s="178">
        <v>3.34</v>
      </c>
      <c r="H3312" s="181">
        <v>0.25</v>
      </c>
      <c r="I3312" s="180">
        <v>6.0100000000000001E-2</v>
      </c>
      <c r="J3312" s="21">
        <f t="shared" si="1535"/>
        <v>0.66000000000000014</v>
      </c>
      <c r="K3312" s="21" t="str">
        <f t="shared" si="1536"/>
        <v>Y</v>
      </c>
      <c r="L3312" s="37" t="str">
        <f t="shared" si="1537"/>
        <v>NA</v>
      </c>
      <c r="M3312" s="8" t="str">
        <f t="shared" si="1538"/>
        <v>Y</v>
      </c>
      <c r="N3312" s="42">
        <f t="shared" si="1539"/>
        <v>3</v>
      </c>
      <c r="O3312" s="43">
        <f t="shared" si="1540"/>
        <v>200000</v>
      </c>
      <c r="P3312" s="43" t="str">
        <f t="shared" si="1541"/>
        <v>NA</v>
      </c>
      <c r="Q3312" s="24">
        <f t="shared" si="1542"/>
        <v>21339.813000000002</v>
      </c>
      <c r="R3312" s="43">
        <f t="shared" si="1543"/>
        <v>0</v>
      </c>
      <c r="S3312" s="24">
        <f t="shared" si="1544"/>
        <v>1000000</v>
      </c>
      <c r="T3312" s="25" t="str">
        <f t="shared" si="1545"/>
        <v>N</v>
      </c>
      <c r="U3312" s="44">
        <f t="shared" si="1546"/>
        <v>2</v>
      </c>
      <c r="V3312" s="45">
        <f t="shared" si="1547"/>
        <v>20000</v>
      </c>
      <c r="W3312" s="45">
        <f t="shared" si="1548"/>
        <v>65000</v>
      </c>
      <c r="X3312" s="28">
        <f t="shared" si="1549"/>
        <v>0</v>
      </c>
      <c r="Y3312" s="28">
        <f t="shared" si="1550"/>
        <v>22622.335761300004</v>
      </c>
      <c r="Z3312" s="45">
        <f t="shared" si="1551"/>
        <v>0</v>
      </c>
      <c r="AA3312" s="29" t="str">
        <f t="shared" si="1552"/>
        <v>N</v>
      </c>
      <c r="AB3312" s="46">
        <f t="shared" si="1553"/>
        <v>1</v>
      </c>
      <c r="AC3312" s="31">
        <f t="shared" si="1554"/>
        <v>20000</v>
      </c>
      <c r="AD3312" s="31">
        <f t="shared" si="1555"/>
        <v>65000</v>
      </c>
      <c r="AE3312" s="31">
        <f t="shared" si="1556"/>
        <v>0</v>
      </c>
      <c r="AF3312" s="47">
        <f t="shared" si="1557"/>
        <v>23981.938140554135</v>
      </c>
      <c r="AG3312" s="31">
        <f t="shared" si="1558"/>
        <v>0</v>
      </c>
      <c r="AH3312" s="48">
        <f t="shared" si="1559"/>
        <v>0</v>
      </c>
      <c r="AI3312" s="33">
        <f t="shared" si="1560"/>
        <v>0</v>
      </c>
      <c r="AJ3312" s="33">
        <f t="shared" si="1561"/>
        <v>0</v>
      </c>
      <c r="AK3312" s="33">
        <f t="shared" si="1562"/>
        <v>0</v>
      </c>
      <c r="AL3312" s="33">
        <f t="shared" si="1563"/>
        <v>0</v>
      </c>
      <c r="AM3312" s="34">
        <f t="shared" si="1564"/>
        <v>46604.27390185414</v>
      </c>
    </row>
    <row r="3313" spans="1:39" ht="15" customHeight="1" x14ac:dyDescent="0.3">
      <c r="A3313" s="166" t="s">
        <v>5747</v>
      </c>
      <c r="B3313" s="99">
        <v>24466</v>
      </c>
      <c r="C3313" s="99">
        <v>100928</v>
      </c>
      <c r="D3313" s="165">
        <v>45417</v>
      </c>
      <c r="E3313" s="165">
        <v>45683</v>
      </c>
      <c r="F3313" s="166">
        <v>2</v>
      </c>
      <c r="G3313" s="178">
        <v>0.95</v>
      </c>
      <c r="H3313" s="181">
        <v>0.5</v>
      </c>
      <c r="I3313" s="180">
        <v>3.7499999999999999E-2</v>
      </c>
      <c r="J3313" s="21">
        <f t="shared" si="1535"/>
        <v>1.05</v>
      </c>
      <c r="K3313" s="21" t="str">
        <f t="shared" si="1536"/>
        <v>Y</v>
      </c>
      <c r="L3313" s="37" t="str">
        <f t="shared" si="1537"/>
        <v>NA</v>
      </c>
      <c r="M3313" s="8" t="str">
        <f t="shared" si="1538"/>
        <v>Y</v>
      </c>
      <c r="N3313" s="42">
        <f t="shared" si="1539"/>
        <v>3</v>
      </c>
      <c r="O3313" s="43">
        <f t="shared" si="1540"/>
        <v>200000</v>
      </c>
      <c r="P3313" s="43" t="str">
        <f t="shared" si="1541"/>
        <v>NA</v>
      </c>
      <c r="Q3313" s="24">
        <f t="shared" si="1542"/>
        <v>25383.475000000002</v>
      </c>
      <c r="R3313" s="43">
        <f t="shared" si="1543"/>
        <v>0</v>
      </c>
      <c r="S3313" s="24">
        <f t="shared" si="1544"/>
        <v>1000000</v>
      </c>
      <c r="T3313" s="25" t="str">
        <f t="shared" si="1545"/>
        <v>Y</v>
      </c>
      <c r="U3313" s="44">
        <f t="shared" si="1546"/>
        <v>2</v>
      </c>
      <c r="V3313" s="45">
        <f t="shared" si="1547"/>
        <v>200000</v>
      </c>
      <c r="W3313" s="45">
        <f t="shared" si="1548"/>
        <v>1000000</v>
      </c>
      <c r="X3313" s="28">
        <f t="shared" si="1549"/>
        <v>26335.355312500003</v>
      </c>
      <c r="Y3313" s="28">
        <f t="shared" si="1550"/>
        <v>0</v>
      </c>
      <c r="Z3313" s="45" t="str">
        <f t="shared" si="1551"/>
        <v>NA</v>
      </c>
      <c r="AA3313" s="29" t="str">
        <f t="shared" si="1552"/>
        <v>N</v>
      </c>
      <c r="AB3313" s="46">
        <f t="shared" si="1553"/>
        <v>1</v>
      </c>
      <c r="AC3313" s="31">
        <f t="shared" si="1554"/>
        <v>20000</v>
      </c>
      <c r="AD3313" s="31">
        <f t="shared" si="1555"/>
        <v>65000</v>
      </c>
      <c r="AE3313" s="31">
        <f t="shared" si="1556"/>
        <v>20000</v>
      </c>
      <c r="AF3313" s="47">
        <f t="shared" si="1557"/>
        <v>7322.9311367187547</v>
      </c>
      <c r="AG3313" s="31">
        <f t="shared" si="1558"/>
        <v>0</v>
      </c>
      <c r="AH3313" s="48">
        <f t="shared" si="1559"/>
        <v>0</v>
      </c>
      <c r="AI3313" s="33">
        <f t="shared" si="1560"/>
        <v>0</v>
      </c>
      <c r="AJ3313" s="33">
        <f t="shared" si="1561"/>
        <v>0</v>
      </c>
      <c r="AK3313" s="33">
        <f t="shared" si="1562"/>
        <v>0</v>
      </c>
      <c r="AL3313" s="33">
        <f t="shared" si="1563"/>
        <v>0</v>
      </c>
      <c r="AM3313" s="34">
        <f t="shared" si="1564"/>
        <v>7322.9311367187547</v>
      </c>
    </row>
    <row r="3314" spans="1:39" ht="15" customHeight="1" x14ac:dyDescent="0.3">
      <c r="A3314" s="166" t="s">
        <v>5748</v>
      </c>
      <c r="B3314" s="99">
        <v>9943</v>
      </c>
      <c r="C3314" s="99">
        <v>28052</v>
      </c>
      <c r="D3314" s="165">
        <v>45282</v>
      </c>
      <c r="E3314" s="165">
        <v>45364</v>
      </c>
      <c r="F3314" s="166">
        <v>4</v>
      </c>
      <c r="G3314" s="178">
        <v>3.93</v>
      </c>
      <c r="H3314" s="181">
        <v>0.25</v>
      </c>
      <c r="I3314" s="180">
        <v>5.0299999999999997E-2</v>
      </c>
      <c r="J3314" s="21">
        <f t="shared" si="1535"/>
        <v>6.999999999999984E-2</v>
      </c>
      <c r="K3314" s="21" t="str">
        <f t="shared" si="1536"/>
        <v>Y</v>
      </c>
      <c r="L3314" s="37" t="str">
        <f t="shared" si="1537"/>
        <v>NA</v>
      </c>
      <c r="M3314" s="8" t="str">
        <f t="shared" si="1538"/>
        <v>Y</v>
      </c>
      <c r="N3314" s="42">
        <f t="shared" si="1539"/>
        <v>1</v>
      </c>
      <c r="O3314" s="43">
        <f t="shared" si="1540"/>
        <v>200000</v>
      </c>
      <c r="P3314" s="43" t="str">
        <f t="shared" si="1541"/>
        <v>NA</v>
      </c>
      <c r="Q3314" s="24">
        <f t="shared" si="1542"/>
        <v>10443.132900000001</v>
      </c>
      <c r="R3314" s="43">
        <f t="shared" si="1543"/>
        <v>0</v>
      </c>
      <c r="S3314" s="24">
        <f t="shared" si="1544"/>
        <v>1000000</v>
      </c>
      <c r="T3314" s="25" t="str">
        <f t="shared" si="1545"/>
        <v>N</v>
      </c>
      <c r="U3314" s="44">
        <f t="shared" si="1546"/>
        <v>0</v>
      </c>
      <c r="V3314" s="45">
        <f t="shared" si="1547"/>
        <v>0</v>
      </c>
      <c r="W3314" s="45">
        <f t="shared" si="1548"/>
        <v>0</v>
      </c>
      <c r="X3314" s="28">
        <f t="shared" si="1549"/>
        <v>0</v>
      </c>
      <c r="Y3314" s="28">
        <f t="shared" si="1550"/>
        <v>0</v>
      </c>
      <c r="Z3314" s="45">
        <f t="shared" si="1551"/>
        <v>0</v>
      </c>
      <c r="AA3314" s="29" t="str">
        <f t="shared" si="1552"/>
        <v>N</v>
      </c>
      <c r="AB3314" s="46">
        <f t="shared" si="1553"/>
        <v>0</v>
      </c>
      <c r="AC3314" s="31">
        <f t="shared" si="1554"/>
        <v>0</v>
      </c>
      <c r="AD3314" s="31">
        <f t="shared" si="1555"/>
        <v>0</v>
      </c>
      <c r="AE3314" s="31">
        <f t="shared" si="1556"/>
        <v>0</v>
      </c>
      <c r="AF3314" s="47">
        <f t="shared" si="1557"/>
        <v>0</v>
      </c>
      <c r="AG3314" s="31">
        <f t="shared" si="1558"/>
        <v>0</v>
      </c>
      <c r="AH3314" s="48">
        <f t="shared" si="1559"/>
        <v>0</v>
      </c>
      <c r="AI3314" s="33">
        <f t="shared" si="1560"/>
        <v>0</v>
      </c>
      <c r="AJ3314" s="33">
        <f t="shared" si="1561"/>
        <v>0</v>
      </c>
      <c r="AK3314" s="33">
        <f t="shared" si="1562"/>
        <v>0</v>
      </c>
      <c r="AL3314" s="33">
        <f t="shared" si="1563"/>
        <v>0</v>
      </c>
      <c r="AM3314" s="34">
        <f t="shared" si="1564"/>
        <v>0</v>
      </c>
    </row>
    <row r="3315" spans="1:39" ht="15" customHeight="1" x14ac:dyDescent="0.3">
      <c r="A3315" s="166" t="s">
        <v>5749</v>
      </c>
      <c r="B3315" s="99">
        <v>13118</v>
      </c>
      <c r="C3315" s="99">
        <v>80495</v>
      </c>
      <c r="D3315" s="165">
        <v>45305</v>
      </c>
      <c r="E3315" s="165">
        <v>45603</v>
      </c>
      <c r="F3315" s="166">
        <v>2</v>
      </c>
      <c r="G3315" s="178">
        <v>0.79</v>
      </c>
      <c r="H3315" s="181">
        <v>0.75</v>
      </c>
      <c r="I3315" s="180">
        <v>4.2099999999999999E-2</v>
      </c>
      <c r="J3315" s="21">
        <f t="shared" si="1535"/>
        <v>1.21</v>
      </c>
      <c r="K3315" s="21" t="str">
        <f t="shared" si="1536"/>
        <v>Y</v>
      </c>
      <c r="L3315" s="37" t="str">
        <f t="shared" si="1537"/>
        <v>NA</v>
      </c>
      <c r="M3315" s="8" t="str">
        <f t="shared" si="1538"/>
        <v>Y</v>
      </c>
      <c r="N3315" s="42">
        <f t="shared" si="1539"/>
        <v>2</v>
      </c>
      <c r="O3315" s="43">
        <f t="shared" si="1540"/>
        <v>200000</v>
      </c>
      <c r="P3315" s="43" t="str">
        <f t="shared" si="1541"/>
        <v>NA</v>
      </c>
      <c r="Q3315" s="24">
        <f t="shared" si="1542"/>
        <v>13670.2678</v>
      </c>
      <c r="R3315" s="43">
        <f t="shared" si="1543"/>
        <v>0</v>
      </c>
      <c r="S3315" s="24">
        <f t="shared" si="1544"/>
        <v>1000000</v>
      </c>
      <c r="T3315" s="25" t="str">
        <f t="shared" si="1545"/>
        <v>Y</v>
      </c>
      <c r="U3315" s="44">
        <f t="shared" si="1546"/>
        <v>1</v>
      </c>
      <c r="V3315" s="45">
        <f t="shared" si="1547"/>
        <v>200000</v>
      </c>
      <c r="W3315" s="45">
        <f t="shared" si="1548"/>
        <v>1000000</v>
      </c>
      <c r="X3315" s="28">
        <f t="shared" si="1549"/>
        <v>14245.786074379999</v>
      </c>
      <c r="Y3315" s="28">
        <f t="shared" si="1550"/>
        <v>0</v>
      </c>
      <c r="Z3315" s="45" t="str">
        <f t="shared" si="1551"/>
        <v>NA</v>
      </c>
      <c r="AA3315" s="29" t="str">
        <f t="shared" si="1552"/>
        <v>N</v>
      </c>
      <c r="AB3315" s="46">
        <f t="shared" si="1553"/>
        <v>0</v>
      </c>
      <c r="AC3315" s="31">
        <f t="shared" si="1554"/>
        <v>0</v>
      </c>
      <c r="AD3315" s="31">
        <f t="shared" si="1555"/>
        <v>0</v>
      </c>
      <c r="AE3315" s="31">
        <f t="shared" si="1556"/>
        <v>0</v>
      </c>
      <c r="AF3315" s="47">
        <f t="shared" si="1557"/>
        <v>0</v>
      </c>
      <c r="AG3315" s="31">
        <f t="shared" si="1558"/>
        <v>0</v>
      </c>
      <c r="AH3315" s="48">
        <f t="shared" si="1559"/>
        <v>0</v>
      </c>
      <c r="AI3315" s="33">
        <f t="shared" si="1560"/>
        <v>0</v>
      </c>
      <c r="AJ3315" s="33">
        <f t="shared" si="1561"/>
        <v>0</v>
      </c>
      <c r="AK3315" s="33">
        <f t="shared" si="1562"/>
        <v>0</v>
      </c>
      <c r="AL3315" s="33">
        <f t="shared" si="1563"/>
        <v>0</v>
      </c>
      <c r="AM3315" s="34">
        <f t="shared" si="1564"/>
        <v>0</v>
      </c>
    </row>
    <row r="3316" spans="1:39" ht="15" customHeight="1" x14ac:dyDescent="0.3">
      <c r="A3316" s="166" t="s">
        <v>5750</v>
      </c>
      <c r="B3316" s="99">
        <v>6715</v>
      </c>
      <c r="C3316" s="99">
        <v>60578</v>
      </c>
      <c r="D3316" s="165">
        <v>46070</v>
      </c>
      <c r="E3316" s="165">
        <v>46268</v>
      </c>
      <c r="F3316" s="166">
        <v>2</v>
      </c>
      <c r="G3316" s="178">
        <v>1.1599999999999999</v>
      </c>
      <c r="H3316" s="181">
        <v>1</v>
      </c>
      <c r="I3316" s="180">
        <v>3.49E-2</v>
      </c>
      <c r="J3316" s="21">
        <f t="shared" si="1535"/>
        <v>0.84000000000000008</v>
      </c>
      <c r="K3316" s="21" t="str">
        <f t="shared" si="1536"/>
        <v>Y</v>
      </c>
      <c r="L3316" s="37" t="str">
        <f t="shared" si="1537"/>
        <v>NA</v>
      </c>
      <c r="M3316" s="8" t="str">
        <f t="shared" si="1538"/>
        <v>Y</v>
      </c>
      <c r="N3316" s="42">
        <f t="shared" si="1539"/>
        <v>1</v>
      </c>
      <c r="O3316" s="43">
        <f t="shared" si="1540"/>
        <v>200000</v>
      </c>
      <c r="P3316" s="43" t="str">
        <f t="shared" si="1541"/>
        <v>NA</v>
      </c>
      <c r="Q3316" s="24">
        <f t="shared" si="1542"/>
        <v>6949.3534999999993</v>
      </c>
      <c r="R3316" s="43">
        <f t="shared" si="1543"/>
        <v>0</v>
      </c>
      <c r="S3316" s="24">
        <f t="shared" si="1544"/>
        <v>1000000</v>
      </c>
      <c r="T3316" s="25" t="str">
        <f t="shared" si="1545"/>
        <v>N</v>
      </c>
      <c r="U3316" s="44">
        <f t="shared" si="1546"/>
        <v>0</v>
      </c>
      <c r="V3316" s="45">
        <f t="shared" si="1547"/>
        <v>0</v>
      </c>
      <c r="W3316" s="45">
        <f t="shared" si="1548"/>
        <v>0</v>
      </c>
      <c r="X3316" s="28">
        <f t="shared" si="1549"/>
        <v>0</v>
      </c>
      <c r="Y3316" s="28">
        <f t="shared" si="1550"/>
        <v>0</v>
      </c>
      <c r="Z3316" s="45">
        <f t="shared" si="1551"/>
        <v>0</v>
      </c>
      <c r="AA3316" s="29" t="str">
        <f t="shared" si="1552"/>
        <v>N</v>
      </c>
      <c r="AB3316" s="46">
        <f t="shared" si="1553"/>
        <v>0</v>
      </c>
      <c r="AC3316" s="31">
        <f t="shared" si="1554"/>
        <v>0</v>
      </c>
      <c r="AD3316" s="31">
        <f t="shared" si="1555"/>
        <v>0</v>
      </c>
      <c r="AE3316" s="31">
        <f t="shared" si="1556"/>
        <v>0</v>
      </c>
      <c r="AF3316" s="47">
        <f t="shared" si="1557"/>
        <v>0</v>
      </c>
      <c r="AG3316" s="31">
        <f t="shared" si="1558"/>
        <v>0</v>
      </c>
      <c r="AH3316" s="48">
        <f t="shared" si="1559"/>
        <v>0</v>
      </c>
      <c r="AI3316" s="33">
        <f t="shared" si="1560"/>
        <v>0</v>
      </c>
      <c r="AJ3316" s="33">
        <f t="shared" si="1561"/>
        <v>0</v>
      </c>
      <c r="AK3316" s="33">
        <f t="shared" si="1562"/>
        <v>0</v>
      </c>
      <c r="AL3316" s="33">
        <f t="shared" si="1563"/>
        <v>0</v>
      </c>
      <c r="AM3316" s="34">
        <f t="shared" si="1564"/>
        <v>0</v>
      </c>
    </row>
    <row r="3317" spans="1:39" ht="15" customHeight="1" x14ac:dyDescent="0.3">
      <c r="A3317" s="166" t="s">
        <v>5751</v>
      </c>
      <c r="B3317" s="99">
        <v>15923</v>
      </c>
      <c r="C3317" s="99">
        <v>36605</v>
      </c>
      <c r="D3317" s="165">
        <v>45011</v>
      </c>
      <c r="E3317" s="165">
        <v>45113</v>
      </c>
      <c r="F3317" s="166">
        <v>4</v>
      </c>
      <c r="G3317" s="178">
        <v>1.31</v>
      </c>
      <c r="H3317" s="181">
        <v>1</v>
      </c>
      <c r="I3317" s="180">
        <v>2.4E-2</v>
      </c>
      <c r="J3317" s="21">
        <f t="shared" si="1535"/>
        <v>2.69</v>
      </c>
      <c r="K3317" s="21" t="str">
        <f t="shared" si="1536"/>
        <v>Y</v>
      </c>
      <c r="L3317" s="37" t="str">
        <f t="shared" si="1537"/>
        <v>NA</v>
      </c>
      <c r="M3317" s="8" t="str">
        <f t="shared" si="1538"/>
        <v>Y</v>
      </c>
      <c r="N3317" s="42">
        <f t="shared" si="1539"/>
        <v>3</v>
      </c>
      <c r="O3317" s="43">
        <f t="shared" si="1540"/>
        <v>200000</v>
      </c>
      <c r="P3317" s="43" t="str">
        <f t="shared" si="1541"/>
        <v>NA</v>
      </c>
      <c r="Q3317" s="24">
        <f t="shared" si="1542"/>
        <v>16305.152</v>
      </c>
      <c r="R3317" s="43">
        <f t="shared" si="1543"/>
        <v>0</v>
      </c>
      <c r="S3317" s="24">
        <f t="shared" si="1544"/>
        <v>1000000</v>
      </c>
      <c r="T3317" s="25" t="str">
        <f t="shared" si="1545"/>
        <v>Y</v>
      </c>
      <c r="U3317" s="44">
        <f t="shared" si="1546"/>
        <v>2</v>
      </c>
      <c r="V3317" s="45">
        <f t="shared" si="1547"/>
        <v>200000</v>
      </c>
      <c r="W3317" s="45">
        <f t="shared" si="1548"/>
        <v>1000000</v>
      </c>
      <c r="X3317" s="28">
        <f t="shared" si="1549"/>
        <v>16696.475648</v>
      </c>
      <c r="Y3317" s="28">
        <f t="shared" si="1550"/>
        <v>0</v>
      </c>
      <c r="Z3317" s="45" t="str">
        <f t="shared" si="1551"/>
        <v>NA</v>
      </c>
      <c r="AA3317" s="29" t="str">
        <f t="shared" si="1552"/>
        <v>Y</v>
      </c>
      <c r="AB3317" s="46">
        <f t="shared" si="1553"/>
        <v>1</v>
      </c>
      <c r="AC3317" s="31">
        <f t="shared" si="1554"/>
        <v>200000</v>
      </c>
      <c r="AD3317" s="31">
        <f t="shared" si="1555"/>
        <v>1000000</v>
      </c>
      <c r="AE3317" s="31">
        <f t="shared" si="1556"/>
        <v>17097.191063552</v>
      </c>
      <c r="AF3317" s="47">
        <f t="shared" si="1557"/>
        <v>0</v>
      </c>
      <c r="AG3317" s="31" t="str">
        <f t="shared" si="1558"/>
        <v>NA</v>
      </c>
      <c r="AH3317" s="48">
        <f t="shared" si="1559"/>
        <v>0</v>
      </c>
      <c r="AI3317" s="33">
        <f t="shared" si="1560"/>
        <v>0</v>
      </c>
      <c r="AJ3317" s="33">
        <f t="shared" si="1561"/>
        <v>0</v>
      </c>
      <c r="AK3317" s="33">
        <f t="shared" si="1562"/>
        <v>0</v>
      </c>
      <c r="AL3317" s="33">
        <f t="shared" si="1563"/>
        <v>0</v>
      </c>
      <c r="AM3317" s="34">
        <f t="shared" si="1564"/>
        <v>0</v>
      </c>
    </row>
    <row r="3318" spans="1:39" ht="15" customHeight="1" x14ac:dyDescent="0.3">
      <c r="A3318" s="166" t="s">
        <v>5752</v>
      </c>
      <c r="B3318" s="99">
        <v>23314</v>
      </c>
      <c r="C3318" s="99">
        <v>82686</v>
      </c>
      <c r="D3318" s="165">
        <v>44887</v>
      </c>
      <c r="E3318" s="165">
        <v>45085</v>
      </c>
      <c r="F3318" s="166">
        <v>2</v>
      </c>
      <c r="G3318" s="178">
        <v>1.37</v>
      </c>
      <c r="H3318" s="181">
        <v>0.25</v>
      </c>
      <c r="I3318" s="180">
        <v>6.0199999999999997E-2</v>
      </c>
      <c r="J3318" s="21">
        <f t="shared" si="1535"/>
        <v>0.62999999999999989</v>
      </c>
      <c r="K3318" s="21" t="str">
        <f t="shared" si="1536"/>
        <v>Y</v>
      </c>
      <c r="L3318" s="37" t="str">
        <f t="shared" si="1537"/>
        <v>NA</v>
      </c>
      <c r="M3318" s="8" t="str">
        <f t="shared" si="1538"/>
        <v>Y</v>
      </c>
      <c r="N3318" s="42">
        <f t="shared" si="1539"/>
        <v>3</v>
      </c>
      <c r="O3318" s="43">
        <f t="shared" si="1540"/>
        <v>200000</v>
      </c>
      <c r="P3318" s="43" t="str">
        <f t="shared" si="1541"/>
        <v>NA</v>
      </c>
      <c r="Q3318" s="24">
        <f t="shared" si="1542"/>
        <v>24717.502800000002</v>
      </c>
      <c r="R3318" s="43">
        <f t="shared" si="1543"/>
        <v>0</v>
      </c>
      <c r="S3318" s="24">
        <f t="shared" si="1544"/>
        <v>1000000</v>
      </c>
      <c r="T3318" s="25" t="str">
        <f t="shared" si="1545"/>
        <v>N</v>
      </c>
      <c r="U3318" s="44">
        <f t="shared" si="1546"/>
        <v>2</v>
      </c>
      <c r="V3318" s="45">
        <f t="shared" si="1547"/>
        <v>20000</v>
      </c>
      <c r="W3318" s="45">
        <f t="shared" si="1548"/>
        <v>65000</v>
      </c>
      <c r="X3318" s="28">
        <f t="shared" si="1549"/>
        <v>0</v>
      </c>
      <c r="Y3318" s="28">
        <f t="shared" si="1550"/>
        <v>26205.496468560003</v>
      </c>
      <c r="Z3318" s="45">
        <f t="shared" si="1551"/>
        <v>0</v>
      </c>
      <c r="AA3318" s="29" t="str">
        <f t="shared" si="1552"/>
        <v>N</v>
      </c>
      <c r="AB3318" s="46">
        <f t="shared" si="1553"/>
        <v>1</v>
      </c>
      <c r="AC3318" s="31">
        <f t="shared" si="1554"/>
        <v>20000</v>
      </c>
      <c r="AD3318" s="31">
        <f t="shared" si="1555"/>
        <v>65000</v>
      </c>
      <c r="AE3318" s="31">
        <f t="shared" si="1556"/>
        <v>0</v>
      </c>
      <c r="AF3318" s="47">
        <f t="shared" si="1557"/>
        <v>27783.067355967316</v>
      </c>
      <c r="AG3318" s="31">
        <f t="shared" si="1558"/>
        <v>0</v>
      </c>
      <c r="AH3318" s="48">
        <f t="shared" si="1559"/>
        <v>0</v>
      </c>
      <c r="AI3318" s="33">
        <f t="shared" si="1560"/>
        <v>0</v>
      </c>
      <c r="AJ3318" s="33">
        <f t="shared" si="1561"/>
        <v>0</v>
      </c>
      <c r="AK3318" s="33">
        <f t="shared" si="1562"/>
        <v>0</v>
      </c>
      <c r="AL3318" s="33">
        <f t="shared" si="1563"/>
        <v>0</v>
      </c>
      <c r="AM3318" s="34">
        <f t="shared" si="1564"/>
        <v>53988.563824527315</v>
      </c>
    </row>
    <row r="3319" spans="1:39" ht="15" customHeight="1" x14ac:dyDescent="0.3">
      <c r="A3319" s="166" t="s">
        <v>5753</v>
      </c>
      <c r="B3319" s="99">
        <v>16856</v>
      </c>
      <c r="C3319" s="99">
        <v>29245</v>
      </c>
      <c r="D3319" s="165">
        <v>45462</v>
      </c>
      <c r="E3319" s="165">
        <v>45650</v>
      </c>
      <c r="F3319" s="166">
        <v>2</v>
      </c>
      <c r="G3319" s="178">
        <v>1.91</v>
      </c>
      <c r="H3319" s="181">
        <v>0.75</v>
      </c>
      <c r="I3319" s="180">
        <v>8.1299999999999997E-2</v>
      </c>
      <c r="J3319" s="21">
        <f t="shared" si="1535"/>
        <v>9.000000000000008E-2</v>
      </c>
      <c r="K3319" s="21" t="str">
        <f t="shared" si="1536"/>
        <v>Y</v>
      </c>
      <c r="L3319" s="37" t="str">
        <f t="shared" si="1537"/>
        <v>NA</v>
      </c>
      <c r="M3319" s="8" t="str">
        <f t="shared" si="1538"/>
        <v>Y</v>
      </c>
      <c r="N3319" s="42">
        <f t="shared" si="1539"/>
        <v>1</v>
      </c>
      <c r="O3319" s="43">
        <f t="shared" si="1540"/>
        <v>200000</v>
      </c>
      <c r="P3319" s="43" t="str">
        <f t="shared" si="1541"/>
        <v>NA</v>
      </c>
      <c r="Q3319" s="24">
        <f t="shared" si="1542"/>
        <v>18226.392799999998</v>
      </c>
      <c r="R3319" s="43">
        <f t="shared" si="1543"/>
        <v>0</v>
      </c>
      <c r="S3319" s="24">
        <f t="shared" si="1544"/>
        <v>1000000</v>
      </c>
      <c r="T3319" s="25" t="str">
        <f t="shared" si="1545"/>
        <v>N</v>
      </c>
      <c r="U3319" s="44">
        <f t="shared" si="1546"/>
        <v>0</v>
      </c>
      <c r="V3319" s="45">
        <f t="shared" si="1547"/>
        <v>0</v>
      </c>
      <c r="W3319" s="45">
        <f t="shared" si="1548"/>
        <v>0</v>
      </c>
      <c r="X3319" s="28">
        <f t="shared" si="1549"/>
        <v>0</v>
      </c>
      <c r="Y3319" s="28">
        <f t="shared" si="1550"/>
        <v>0</v>
      </c>
      <c r="Z3319" s="45">
        <f t="shared" si="1551"/>
        <v>0</v>
      </c>
      <c r="AA3319" s="29" t="str">
        <f t="shared" si="1552"/>
        <v>N</v>
      </c>
      <c r="AB3319" s="46">
        <f t="shared" si="1553"/>
        <v>0</v>
      </c>
      <c r="AC3319" s="31">
        <f t="shared" si="1554"/>
        <v>0</v>
      </c>
      <c r="AD3319" s="31">
        <f t="shared" si="1555"/>
        <v>0</v>
      </c>
      <c r="AE3319" s="31">
        <f t="shared" si="1556"/>
        <v>0</v>
      </c>
      <c r="AF3319" s="47">
        <f t="shared" si="1557"/>
        <v>0</v>
      </c>
      <c r="AG3319" s="31">
        <f t="shared" si="1558"/>
        <v>0</v>
      </c>
      <c r="AH3319" s="48">
        <f t="shared" si="1559"/>
        <v>0</v>
      </c>
      <c r="AI3319" s="33">
        <f t="shared" si="1560"/>
        <v>0</v>
      </c>
      <c r="AJ3319" s="33">
        <f t="shared" si="1561"/>
        <v>0</v>
      </c>
      <c r="AK3319" s="33">
        <f t="shared" si="1562"/>
        <v>0</v>
      </c>
      <c r="AL3319" s="33">
        <f t="shared" si="1563"/>
        <v>0</v>
      </c>
      <c r="AM3319" s="34">
        <f t="shared" si="1564"/>
        <v>0</v>
      </c>
    </row>
    <row r="3320" spans="1:39" ht="15" customHeight="1" x14ac:dyDescent="0.3">
      <c r="A3320" s="166" t="s">
        <v>5754</v>
      </c>
      <c r="B3320" s="99">
        <v>12423</v>
      </c>
      <c r="C3320" s="99">
        <v>40453</v>
      </c>
      <c r="D3320" s="165">
        <v>45887</v>
      </c>
      <c r="E3320" s="165">
        <v>45956</v>
      </c>
      <c r="F3320" s="166">
        <v>4</v>
      </c>
      <c r="G3320" s="178">
        <v>3.39</v>
      </c>
      <c r="H3320" s="181">
        <v>0.25</v>
      </c>
      <c r="I3320" s="180">
        <v>5.0500000000000003E-2</v>
      </c>
      <c r="J3320" s="21">
        <f t="shared" si="1535"/>
        <v>0.60999999999999988</v>
      </c>
      <c r="K3320" s="21" t="str">
        <f t="shared" si="1536"/>
        <v>Y</v>
      </c>
      <c r="L3320" s="37" t="str">
        <f t="shared" si="1537"/>
        <v>NA</v>
      </c>
      <c r="M3320" s="8" t="str">
        <f t="shared" si="1538"/>
        <v>Y</v>
      </c>
      <c r="N3320" s="42">
        <f t="shared" si="1539"/>
        <v>3</v>
      </c>
      <c r="O3320" s="43">
        <f t="shared" si="1540"/>
        <v>200000</v>
      </c>
      <c r="P3320" s="43" t="str">
        <f t="shared" si="1541"/>
        <v>NA</v>
      </c>
      <c r="Q3320" s="24">
        <f t="shared" si="1542"/>
        <v>13050.361499999999</v>
      </c>
      <c r="R3320" s="43">
        <f t="shared" si="1543"/>
        <v>0</v>
      </c>
      <c r="S3320" s="24">
        <f t="shared" si="1544"/>
        <v>1000000</v>
      </c>
      <c r="T3320" s="25" t="str">
        <f t="shared" si="1545"/>
        <v>N</v>
      </c>
      <c r="U3320" s="44">
        <f t="shared" si="1546"/>
        <v>2</v>
      </c>
      <c r="V3320" s="45">
        <f t="shared" si="1547"/>
        <v>20000</v>
      </c>
      <c r="W3320" s="45">
        <f t="shared" si="1548"/>
        <v>65000</v>
      </c>
      <c r="X3320" s="28">
        <f t="shared" si="1549"/>
        <v>13709.404755749998</v>
      </c>
      <c r="Y3320" s="28">
        <f t="shared" si="1550"/>
        <v>0</v>
      </c>
      <c r="Z3320" s="45">
        <f t="shared" si="1551"/>
        <v>0</v>
      </c>
      <c r="AA3320" s="29" t="str">
        <f t="shared" si="1552"/>
        <v>N</v>
      </c>
      <c r="AB3320" s="46">
        <f t="shared" si="1553"/>
        <v>1</v>
      </c>
      <c r="AC3320" s="31">
        <f t="shared" si="1554"/>
        <v>20000</v>
      </c>
      <c r="AD3320" s="31">
        <f t="shared" si="1555"/>
        <v>65000</v>
      </c>
      <c r="AE3320" s="31">
        <f t="shared" si="1556"/>
        <v>0</v>
      </c>
      <c r="AF3320" s="47">
        <f t="shared" si="1557"/>
        <v>14401.729695915372</v>
      </c>
      <c r="AG3320" s="31">
        <f t="shared" si="1558"/>
        <v>0</v>
      </c>
      <c r="AH3320" s="48">
        <f t="shared" si="1559"/>
        <v>0</v>
      </c>
      <c r="AI3320" s="33">
        <f t="shared" si="1560"/>
        <v>0</v>
      </c>
      <c r="AJ3320" s="33">
        <f t="shared" si="1561"/>
        <v>0</v>
      </c>
      <c r="AK3320" s="33">
        <f t="shared" si="1562"/>
        <v>0</v>
      </c>
      <c r="AL3320" s="33">
        <f t="shared" si="1563"/>
        <v>0</v>
      </c>
      <c r="AM3320" s="34">
        <f t="shared" si="1564"/>
        <v>14401.729695915372</v>
      </c>
    </row>
    <row r="3321" spans="1:39" ht="15" customHeight="1" x14ac:dyDescent="0.3">
      <c r="A3321" s="166" t="s">
        <v>5755</v>
      </c>
      <c r="B3321" s="99">
        <v>6236</v>
      </c>
      <c r="C3321" s="99">
        <v>60376</v>
      </c>
      <c r="D3321" s="165">
        <v>44410</v>
      </c>
      <c r="E3321" s="165">
        <v>44756</v>
      </c>
      <c r="F3321" s="166">
        <v>2</v>
      </c>
      <c r="G3321" s="178">
        <v>1.23</v>
      </c>
      <c r="H3321" s="181">
        <v>0.5</v>
      </c>
      <c r="I3321" s="180">
        <v>2.64E-2</v>
      </c>
      <c r="J3321" s="21">
        <f t="shared" si="1535"/>
        <v>0.77</v>
      </c>
      <c r="K3321" s="21" t="str">
        <f t="shared" si="1536"/>
        <v>Y</v>
      </c>
      <c r="L3321" s="37" t="str">
        <f t="shared" si="1537"/>
        <v>NA</v>
      </c>
      <c r="M3321" s="8" t="str">
        <f t="shared" si="1538"/>
        <v>Y</v>
      </c>
      <c r="N3321" s="42">
        <f t="shared" si="1539"/>
        <v>2</v>
      </c>
      <c r="O3321" s="43">
        <f t="shared" si="1540"/>
        <v>200000</v>
      </c>
      <c r="P3321" s="43" t="str">
        <f t="shared" si="1541"/>
        <v>NA</v>
      </c>
      <c r="Q3321" s="24">
        <f t="shared" si="1542"/>
        <v>6400.6304</v>
      </c>
      <c r="R3321" s="43">
        <f t="shared" si="1543"/>
        <v>0</v>
      </c>
      <c r="S3321" s="24">
        <f t="shared" si="1544"/>
        <v>1000000</v>
      </c>
      <c r="T3321" s="25" t="str">
        <f t="shared" si="1545"/>
        <v>N</v>
      </c>
      <c r="U3321" s="44">
        <f t="shared" si="1546"/>
        <v>1</v>
      </c>
      <c r="V3321" s="45">
        <f t="shared" si="1547"/>
        <v>20000</v>
      </c>
      <c r="W3321" s="45">
        <f t="shared" si="1548"/>
        <v>65000</v>
      </c>
      <c r="X3321" s="28">
        <f t="shared" si="1549"/>
        <v>4624</v>
      </c>
      <c r="Y3321" s="28">
        <f t="shared" si="1550"/>
        <v>1945.6070425600001</v>
      </c>
      <c r="Z3321" s="45">
        <f t="shared" si="1551"/>
        <v>0</v>
      </c>
      <c r="AA3321" s="29" t="str">
        <f t="shared" si="1552"/>
        <v>N</v>
      </c>
      <c r="AB3321" s="46">
        <f t="shared" si="1553"/>
        <v>0</v>
      </c>
      <c r="AC3321" s="31">
        <f t="shared" si="1554"/>
        <v>0</v>
      </c>
      <c r="AD3321" s="31">
        <f t="shared" si="1555"/>
        <v>0</v>
      </c>
      <c r="AE3321" s="31">
        <f t="shared" si="1556"/>
        <v>0</v>
      </c>
      <c r="AF3321" s="47">
        <f t="shared" si="1557"/>
        <v>0</v>
      </c>
      <c r="AG3321" s="31">
        <f t="shared" si="1558"/>
        <v>0</v>
      </c>
      <c r="AH3321" s="48">
        <f t="shared" si="1559"/>
        <v>0</v>
      </c>
      <c r="AI3321" s="33">
        <f t="shared" si="1560"/>
        <v>0</v>
      </c>
      <c r="AJ3321" s="33">
        <f t="shared" si="1561"/>
        <v>0</v>
      </c>
      <c r="AK3321" s="33">
        <f t="shared" si="1562"/>
        <v>0</v>
      </c>
      <c r="AL3321" s="33">
        <f t="shared" si="1563"/>
        <v>0</v>
      </c>
      <c r="AM3321" s="34">
        <f t="shared" si="1564"/>
        <v>1945.6070425600001</v>
      </c>
    </row>
    <row r="3322" spans="1:39" ht="15" customHeight="1" x14ac:dyDescent="0.3">
      <c r="A3322" s="166" t="s">
        <v>5756</v>
      </c>
      <c r="B3322" s="99">
        <v>19341</v>
      </c>
      <c r="C3322" s="99">
        <v>35067</v>
      </c>
      <c r="D3322" s="165">
        <v>45363</v>
      </c>
      <c r="E3322" s="165">
        <v>45579</v>
      </c>
      <c r="F3322" s="166">
        <v>2</v>
      </c>
      <c r="G3322" s="178">
        <v>1.94</v>
      </c>
      <c r="H3322" s="181">
        <v>0.75</v>
      </c>
      <c r="I3322" s="180">
        <v>6.7699999999999996E-2</v>
      </c>
      <c r="J3322" s="21">
        <f t="shared" si="1535"/>
        <v>6.0000000000000053E-2</v>
      </c>
      <c r="K3322" s="21" t="str">
        <f t="shared" si="1536"/>
        <v>Y</v>
      </c>
      <c r="L3322" s="37" t="str">
        <f t="shared" si="1537"/>
        <v>NA</v>
      </c>
      <c r="M3322" s="8" t="str">
        <f t="shared" si="1538"/>
        <v>Y</v>
      </c>
      <c r="N3322" s="42">
        <f t="shared" si="1539"/>
        <v>1</v>
      </c>
      <c r="O3322" s="43">
        <f t="shared" si="1540"/>
        <v>200000</v>
      </c>
      <c r="P3322" s="43" t="str">
        <f t="shared" si="1541"/>
        <v>NA</v>
      </c>
      <c r="Q3322" s="24">
        <f t="shared" si="1542"/>
        <v>20650.385700000003</v>
      </c>
      <c r="R3322" s="43">
        <f t="shared" si="1543"/>
        <v>0</v>
      </c>
      <c r="S3322" s="24">
        <f t="shared" si="1544"/>
        <v>1000000</v>
      </c>
      <c r="T3322" s="25" t="str">
        <f t="shared" si="1545"/>
        <v>N</v>
      </c>
      <c r="U3322" s="44">
        <f t="shared" si="1546"/>
        <v>0</v>
      </c>
      <c r="V3322" s="45">
        <f t="shared" si="1547"/>
        <v>0</v>
      </c>
      <c r="W3322" s="45">
        <f t="shared" si="1548"/>
        <v>0</v>
      </c>
      <c r="X3322" s="28">
        <f t="shared" si="1549"/>
        <v>0</v>
      </c>
      <c r="Y3322" s="28">
        <f t="shared" si="1550"/>
        <v>0</v>
      </c>
      <c r="Z3322" s="45">
        <f t="shared" si="1551"/>
        <v>0</v>
      </c>
      <c r="AA3322" s="29" t="str">
        <f t="shared" si="1552"/>
        <v>N</v>
      </c>
      <c r="AB3322" s="46">
        <f t="shared" si="1553"/>
        <v>0</v>
      </c>
      <c r="AC3322" s="31">
        <f t="shared" si="1554"/>
        <v>0</v>
      </c>
      <c r="AD3322" s="31">
        <f t="shared" si="1555"/>
        <v>0</v>
      </c>
      <c r="AE3322" s="31">
        <f t="shared" si="1556"/>
        <v>0</v>
      </c>
      <c r="AF3322" s="47">
        <f t="shared" si="1557"/>
        <v>0</v>
      </c>
      <c r="AG3322" s="31">
        <f t="shared" si="1558"/>
        <v>0</v>
      </c>
      <c r="AH3322" s="48">
        <f t="shared" si="1559"/>
        <v>0</v>
      </c>
      <c r="AI3322" s="33">
        <f t="shared" si="1560"/>
        <v>0</v>
      </c>
      <c r="AJ3322" s="33">
        <f t="shared" si="1561"/>
        <v>0</v>
      </c>
      <c r="AK3322" s="33">
        <f t="shared" si="1562"/>
        <v>0</v>
      </c>
      <c r="AL3322" s="33">
        <f t="shared" si="1563"/>
        <v>0</v>
      </c>
      <c r="AM3322" s="34">
        <f t="shared" si="1564"/>
        <v>0</v>
      </c>
    </row>
    <row r="3323" spans="1:39" ht="15" customHeight="1" x14ac:dyDescent="0.3">
      <c r="A3323" s="166" t="s">
        <v>5757</v>
      </c>
      <c r="B3323" s="99">
        <v>22498</v>
      </c>
      <c r="C3323" s="99">
        <v>63846</v>
      </c>
      <c r="D3323" s="165">
        <v>45571</v>
      </c>
      <c r="E3323" s="165">
        <v>45841</v>
      </c>
      <c r="F3323" s="166">
        <v>2</v>
      </c>
      <c r="G3323" s="178">
        <v>0.8</v>
      </c>
      <c r="H3323" s="181">
        <v>1</v>
      </c>
      <c r="I3323" s="180">
        <v>4.7300000000000002E-2</v>
      </c>
      <c r="J3323" s="21">
        <f t="shared" ref="J3323:J3386" si="1565">MAX(0, F3323-G3323)</f>
        <v>1.2</v>
      </c>
      <c r="K3323" s="21" t="str">
        <f t="shared" ref="K3323:K3386" si="1566">IF(
  AND(
    E3323 &gt;= D3323-10,
    E3323 &lt;= DATE(2028,6,30),
    J3323 &gt; 0
  ),
  "Y",
  "N"
)</f>
        <v>Y</v>
      </c>
      <c r="L3323" s="37" t="str">
        <f t="shared" ref="L3323:L3386" si="1567">IF(
  J3323=0,
  0,
  IF(
    K3323="Y",
    "NA",
    MAX(0, 65000-C3323)
  )
)</f>
        <v>NA</v>
      </c>
      <c r="M3323" s="8" t="str">
        <f t="shared" ref="M3323:M3386" si="1568">IF(AND(K3323="Y",J3323&gt;0),"Y","N")</f>
        <v>Y</v>
      </c>
      <c r="N3323" s="42">
        <f t="shared" ref="N3323:N3386" si="1569">ROUNDUP(J3323/H3323, 0)</f>
        <v>2</v>
      </c>
      <c r="O3323" s="43">
        <f t="shared" ref="O3323:O3386" si="1570">IF(
  N3323=0,
  0,
  IF(
    M3323="Y",
    200000,
    20000
  )
)</f>
        <v>200000</v>
      </c>
      <c r="P3323" s="43" t="str">
        <f t="shared" ref="P3323:P3386" si="1571">IF(
  N3323=0,
  0,
  IF(
    M3323="Y",
    "NA",
    MAX(0, 65000)
  )
)</f>
        <v>NA</v>
      </c>
      <c r="Q3323" s="24">
        <f t="shared" ref="Q3323:Q3386" si="1572">IF(
  N3323=0,
  0,
  MAX(0, MIN(B3323*(1+I3323), O3323, L3323))
)</f>
        <v>23562.155399999996</v>
      </c>
      <c r="R3323" s="43">
        <f t="shared" ref="R3323:R3386" si="1573">IF(
  N3323=0,
  0,
  MAX(0, (B3323*(1+I3323))-Q3323)
)</f>
        <v>0</v>
      </c>
      <c r="S3323" s="24">
        <f t="shared" ref="S3323:S3386" si="1574">IF(
    M3323="Y",
    1000000,
    MAX(0, 65000-C3323-Q3323)
  )</f>
        <v>1000000</v>
      </c>
      <c r="T3323" s="25" t="str">
        <f t="shared" ref="T3323:T3386" si="1575">IF(AND(K3323="Y",J3323&gt;1),"Y","N")</f>
        <v>Y</v>
      </c>
      <c r="U3323" s="44">
        <f t="shared" ref="U3323:U3386" si="1576">MAX(0,(N3323-1))</f>
        <v>1</v>
      </c>
      <c r="V3323" s="45">
        <f t="shared" ref="V3323:V3386" si="1577">IF(
  U3323=0,
  0,
  IF(
    T3323="Y",
    200000,
    20000
  )
)</f>
        <v>200000</v>
      </c>
      <c r="W3323" s="45">
        <f t="shared" ref="W3323:W3386" si="1578">IF(
  U3323=0,
  0,
  IF(
    T3323="Y",
    1000000,
    MAX(0, 65000)
  )
)</f>
        <v>1000000</v>
      </c>
      <c r="X3323" s="28">
        <f t="shared" ref="X3323:X3386" si="1579">IF(
  U3323=0,
  0,
  MAX(0, MIN(B3323*(1+I3323)*(1+I3323), V3323, S3323, (W3323-C3323))
)
)</f>
        <v>24676.645350419993</v>
      </c>
      <c r="Y3323" s="28">
        <f t="shared" ref="Y3323:Y3386" si="1580">IF(
  U3323=0,
  0,
  MAX(0, (B3323*(1+I3323)*(1+I3323)-X3323)
)
)</f>
        <v>0</v>
      </c>
      <c r="Z3323" s="45" t="str">
        <f t="shared" ref="Z3323:Z3386" si="1581">IF(
    T3323="Y",
    "NA",
    MAX(0, W3323-C3323-Q3323-X3323)
  )</f>
        <v>NA</v>
      </c>
      <c r="AA3323" s="29" t="str">
        <f t="shared" ref="AA3323:AA3386" si="1582">IF(AND(K3323="Y",J3323&gt;2),"Y","N")</f>
        <v>N</v>
      </c>
      <c r="AB3323" s="46">
        <f t="shared" ref="AB3323:AB3386" si="1583">MAX(0,(U3323-1))</f>
        <v>0</v>
      </c>
      <c r="AC3323" s="31">
        <f t="shared" ref="AC3323:AC3386" si="1584">IF(
  AB3323=0,
  0,
  IF(
    AA3323="Y",
    200000,
    20000
  )
)</f>
        <v>0</v>
      </c>
      <c r="AD3323" s="31">
        <f t="shared" ref="AD3323:AD3386" si="1585">IF(
  AB3323=0,
  0,
  IF(
    AA3323="Y",
    1000000,
    MAX(0, 65000)
  )
)</f>
        <v>0</v>
      </c>
      <c r="AE3323" s="31">
        <f t="shared" ref="AE3323:AE3386" si="1586">IF(
  AB3323=0,
  0,
  MAX(0, MIN(B3323*(1+I3323)*(1+I3323)*(1+I3323), AC3323, Z3323))
)</f>
        <v>0</v>
      </c>
      <c r="AF3323" s="47">
        <f t="shared" ref="AF3323:AF3386" si="1587">IF(
  AB3323=0,
  0,
  MAX(0, (B3323*(1+I3323)*(1+I3323)*(1+I3323)-AE3323)
)
)</f>
        <v>0</v>
      </c>
      <c r="AG3323" s="31">
        <f t="shared" ref="AG3323:AG3386" si="1588">IF(
    AA3323="Y",
    "NA",
    MAX(0, AD3323-C3323-Q3323-X3323-AE3323)
  )</f>
        <v>0</v>
      </c>
      <c r="AH3323" s="48">
        <f t="shared" si="1559"/>
        <v>0</v>
      </c>
      <c r="AI3323" s="33">
        <f t="shared" si="1560"/>
        <v>0</v>
      </c>
      <c r="AJ3323" s="33">
        <f t="shared" si="1561"/>
        <v>0</v>
      </c>
      <c r="AK3323" s="33">
        <f t="shared" si="1562"/>
        <v>0</v>
      </c>
      <c r="AL3323" s="33">
        <f t="shared" si="1563"/>
        <v>0</v>
      </c>
      <c r="AM3323" s="34">
        <f t="shared" si="1564"/>
        <v>0</v>
      </c>
    </row>
    <row r="3324" spans="1:39" ht="15" customHeight="1" x14ac:dyDescent="0.3">
      <c r="A3324" s="166" t="s">
        <v>5758</v>
      </c>
      <c r="B3324" s="99">
        <v>21479</v>
      </c>
      <c r="C3324" s="99">
        <v>100614</v>
      </c>
      <c r="D3324" s="165">
        <v>45347</v>
      </c>
      <c r="E3324" s="165">
        <v>45459</v>
      </c>
      <c r="F3324" s="166">
        <v>2</v>
      </c>
      <c r="G3324" s="178">
        <v>1.62</v>
      </c>
      <c r="H3324" s="181">
        <v>0.5</v>
      </c>
      <c r="I3324" s="180">
        <v>7.6100000000000001E-2</v>
      </c>
      <c r="J3324" s="21">
        <f t="shared" si="1565"/>
        <v>0.37999999999999989</v>
      </c>
      <c r="K3324" s="21" t="str">
        <f t="shared" si="1566"/>
        <v>Y</v>
      </c>
      <c r="L3324" s="37" t="str">
        <f t="shared" si="1567"/>
        <v>NA</v>
      </c>
      <c r="M3324" s="8" t="str">
        <f t="shared" si="1568"/>
        <v>Y</v>
      </c>
      <c r="N3324" s="42">
        <f t="shared" si="1569"/>
        <v>1</v>
      </c>
      <c r="O3324" s="43">
        <f t="shared" si="1570"/>
        <v>200000</v>
      </c>
      <c r="P3324" s="43" t="str">
        <f t="shared" si="1571"/>
        <v>NA</v>
      </c>
      <c r="Q3324" s="24">
        <f t="shared" si="1572"/>
        <v>23113.551900000002</v>
      </c>
      <c r="R3324" s="43">
        <f t="shared" si="1573"/>
        <v>0</v>
      </c>
      <c r="S3324" s="24">
        <f t="shared" si="1574"/>
        <v>1000000</v>
      </c>
      <c r="T3324" s="25" t="str">
        <f t="shared" si="1575"/>
        <v>N</v>
      </c>
      <c r="U3324" s="44">
        <f t="shared" si="1576"/>
        <v>0</v>
      </c>
      <c r="V3324" s="45">
        <f t="shared" si="1577"/>
        <v>0</v>
      </c>
      <c r="W3324" s="45">
        <f t="shared" si="1578"/>
        <v>0</v>
      </c>
      <c r="X3324" s="28">
        <f t="shared" si="1579"/>
        <v>0</v>
      </c>
      <c r="Y3324" s="28">
        <f t="shared" si="1580"/>
        <v>0</v>
      </c>
      <c r="Z3324" s="45">
        <f t="shared" si="1581"/>
        <v>0</v>
      </c>
      <c r="AA3324" s="29" t="str">
        <f t="shared" si="1582"/>
        <v>N</v>
      </c>
      <c r="AB3324" s="46">
        <f t="shared" si="1583"/>
        <v>0</v>
      </c>
      <c r="AC3324" s="31">
        <f t="shared" si="1584"/>
        <v>0</v>
      </c>
      <c r="AD3324" s="31">
        <f t="shared" si="1585"/>
        <v>0</v>
      </c>
      <c r="AE3324" s="31">
        <f t="shared" si="1586"/>
        <v>0</v>
      </c>
      <c r="AF3324" s="47">
        <f t="shared" si="1587"/>
        <v>0</v>
      </c>
      <c r="AG3324" s="31">
        <f t="shared" si="1588"/>
        <v>0</v>
      </c>
      <c r="AH3324" s="48">
        <f t="shared" si="1559"/>
        <v>0</v>
      </c>
      <c r="AI3324" s="33">
        <f t="shared" si="1560"/>
        <v>0</v>
      </c>
      <c r="AJ3324" s="33">
        <f t="shared" si="1561"/>
        <v>0</v>
      </c>
      <c r="AK3324" s="33">
        <f t="shared" si="1562"/>
        <v>0</v>
      </c>
      <c r="AL3324" s="33">
        <f t="shared" si="1563"/>
        <v>0</v>
      </c>
      <c r="AM3324" s="34">
        <f t="shared" si="1564"/>
        <v>0</v>
      </c>
    </row>
    <row r="3325" spans="1:39" ht="15" customHeight="1" x14ac:dyDescent="0.3">
      <c r="A3325" s="166" t="s">
        <v>5759</v>
      </c>
      <c r="B3325" s="99">
        <v>17163</v>
      </c>
      <c r="C3325" s="99">
        <v>99847</v>
      </c>
      <c r="D3325" s="165">
        <v>45994</v>
      </c>
      <c r="E3325" s="165">
        <v>46288</v>
      </c>
      <c r="F3325" s="166">
        <v>2</v>
      </c>
      <c r="G3325" s="178">
        <v>0.64</v>
      </c>
      <c r="H3325" s="181">
        <v>0.5</v>
      </c>
      <c r="I3325" s="180">
        <v>3.4099999999999998E-2</v>
      </c>
      <c r="J3325" s="21">
        <f t="shared" si="1565"/>
        <v>1.3599999999999999</v>
      </c>
      <c r="K3325" s="21" t="str">
        <f t="shared" si="1566"/>
        <v>Y</v>
      </c>
      <c r="L3325" s="37" t="str">
        <f t="shared" si="1567"/>
        <v>NA</v>
      </c>
      <c r="M3325" s="8" t="str">
        <f t="shared" si="1568"/>
        <v>Y</v>
      </c>
      <c r="N3325" s="42">
        <f t="shared" si="1569"/>
        <v>3</v>
      </c>
      <c r="O3325" s="43">
        <f t="shared" si="1570"/>
        <v>200000</v>
      </c>
      <c r="P3325" s="43" t="str">
        <f t="shared" si="1571"/>
        <v>NA</v>
      </c>
      <c r="Q3325" s="24">
        <f t="shared" si="1572"/>
        <v>17748.258300000001</v>
      </c>
      <c r="R3325" s="43">
        <f t="shared" si="1573"/>
        <v>0</v>
      </c>
      <c r="S3325" s="24">
        <f t="shared" si="1574"/>
        <v>1000000</v>
      </c>
      <c r="T3325" s="25" t="str">
        <f t="shared" si="1575"/>
        <v>Y</v>
      </c>
      <c r="U3325" s="44">
        <f t="shared" si="1576"/>
        <v>2</v>
      </c>
      <c r="V3325" s="45">
        <f t="shared" si="1577"/>
        <v>200000</v>
      </c>
      <c r="W3325" s="45">
        <f t="shared" si="1578"/>
        <v>1000000</v>
      </c>
      <c r="X3325" s="28">
        <f t="shared" si="1579"/>
        <v>18353.473908030002</v>
      </c>
      <c r="Y3325" s="28">
        <f t="shared" si="1580"/>
        <v>0</v>
      </c>
      <c r="Z3325" s="45" t="str">
        <f t="shared" si="1581"/>
        <v>NA</v>
      </c>
      <c r="AA3325" s="29" t="str">
        <f t="shared" si="1582"/>
        <v>N</v>
      </c>
      <c r="AB3325" s="46">
        <f t="shared" si="1583"/>
        <v>1</v>
      </c>
      <c r="AC3325" s="31">
        <f t="shared" si="1584"/>
        <v>20000</v>
      </c>
      <c r="AD3325" s="31">
        <f t="shared" si="1585"/>
        <v>65000</v>
      </c>
      <c r="AE3325" s="31">
        <f t="shared" si="1586"/>
        <v>18979.327368293827</v>
      </c>
      <c r="AF3325" s="47">
        <f t="shared" si="1587"/>
        <v>0</v>
      </c>
      <c r="AG3325" s="31">
        <f t="shared" si="1588"/>
        <v>0</v>
      </c>
      <c r="AH3325" s="48">
        <f t="shared" si="1559"/>
        <v>0</v>
      </c>
      <c r="AI3325" s="33">
        <f t="shared" si="1560"/>
        <v>0</v>
      </c>
      <c r="AJ3325" s="33">
        <f t="shared" si="1561"/>
        <v>0</v>
      </c>
      <c r="AK3325" s="33">
        <f t="shared" si="1562"/>
        <v>0</v>
      </c>
      <c r="AL3325" s="33">
        <f t="shared" si="1563"/>
        <v>0</v>
      </c>
      <c r="AM3325" s="34">
        <f t="shared" si="1564"/>
        <v>0</v>
      </c>
    </row>
    <row r="3326" spans="1:39" ht="15" customHeight="1" x14ac:dyDescent="0.3">
      <c r="A3326" s="166" t="s">
        <v>5760</v>
      </c>
      <c r="B3326" s="99">
        <v>19335</v>
      </c>
      <c r="C3326" s="99">
        <v>41356</v>
      </c>
      <c r="D3326" s="165">
        <v>45750</v>
      </c>
      <c r="E3326" s="165">
        <v>46010</v>
      </c>
      <c r="F3326" s="166">
        <v>4</v>
      </c>
      <c r="G3326" s="178">
        <v>3.73</v>
      </c>
      <c r="H3326" s="181">
        <v>1</v>
      </c>
      <c r="I3326" s="180">
        <v>1.8700000000000001E-2</v>
      </c>
      <c r="J3326" s="21">
        <f t="shared" si="1565"/>
        <v>0.27</v>
      </c>
      <c r="K3326" s="21" t="str">
        <f t="shared" si="1566"/>
        <v>Y</v>
      </c>
      <c r="L3326" s="37" t="str">
        <f t="shared" si="1567"/>
        <v>NA</v>
      </c>
      <c r="M3326" s="8" t="str">
        <f t="shared" si="1568"/>
        <v>Y</v>
      </c>
      <c r="N3326" s="42">
        <f t="shared" si="1569"/>
        <v>1</v>
      </c>
      <c r="O3326" s="43">
        <f t="shared" si="1570"/>
        <v>200000</v>
      </c>
      <c r="P3326" s="43" t="str">
        <f t="shared" si="1571"/>
        <v>NA</v>
      </c>
      <c r="Q3326" s="24">
        <f t="shared" si="1572"/>
        <v>19696.5645</v>
      </c>
      <c r="R3326" s="43">
        <f t="shared" si="1573"/>
        <v>0</v>
      </c>
      <c r="S3326" s="24">
        <f t="shared" si="1574"/>
        <v>1000000</v>
      </c>
      <c r="T3326" s="25" t="str">
        <f t="shared" si="1575"/>
        <v>N</v>
      </c>
      <c r="U3326" s="44">
        <f t="shared" si="1576"/>
        <v>0</v>
      </c>
      <c r="V3326" s="45">
        <f t="shared" si="1577"/>
        <v>0</v>
      </c>
      <c r="W3326" s="45">
        <f t="shared" si="1578"/>
        <v>0</v>
      </c>
      <c r="X3326" s="28">
        <f t="shared" si="1579"/>
        <v>0</v>
      </c>
      <c r="Y3326" s="28">
        <f t="shared" si="1580"/>
        <v>0</v>
      </c>
      <c r="Z3326" s="45">
        <f t="shared" si="1581"/>
        <v>0</v>
      </c>
      <c r="AA3326" s="29" t="str">
        <f t="shared" si="1582"/>
        <v>N</v>
      </c>
      <c r="AB3326" s="46">
        <f t="shared" si="1583"/>
        <v>0</v>
      </c>
      <c r="AC3326" s="31">
        <f t="shared" si="1584"/>
        <v>0</v>
      </c>
      <c r="AD3326" s="31">
        <f t="shared" si="1585"/>
        <v>0</v>
      </c>
      <c r="AE3326" s="31">
        <f t="shared" si="1586"/>
        <v>0</v>
      </c>
      <c r="AF3326" s="47">
        <f t="shared" si="1587"/>
        <v>0</v>
      </c>
      <c r="AG3326" s="31">
        <f t="shared" si="1588"/>
        <v>0</v>
      </c>
      <c r="AH3326" s="48">
        <f t="shared" si="1559"/>
        <v>0</v>
      </c>
      <c r="AI3326" s="33">
        <f t="shared" si="1560"/>
        <v>0</v>
      </c>
      <c r="AJ3326" s="33">
        <f t="shared" si="1561"/>
        <v>0</v>
      </c>
      <c r="AK3326" s="33">
        <f t="shared" si="1562"/>
        <v>0</v>
      </c>
      <c r="AL3326" s="33">
        <f t="shared" si="1563"/>
        <v>0</v>
      </c>
      <c r="AM3326" s="34">
        <f t="shared" si="1564"/>
        <v>0</v>
      </c>
    </row>
    <row r="3327" spans="1:39" ht="15" customHeight="1" x14ac:dyDescent="0.3">
      <c r="A3327" s="166" t="s">
        <v>5761</v>
      </c>
      <c r="B3327" s="99">
        <v>12725</v>
      </c>
      <c r="C3327" s="99">
        <v>73340</v>
      </c>
      <c r="D3327" s="165">
        <v>46037</v>
      </c>
      <c r="E3327" s="165">
        <v>46258</v>
      </c>
      <c r="F3327" s="166">
        <v>2</v>
      </c>
      <c r="G3327" s="178">
        <v>0.15</v>
      </c>
      <c r="H3327" s="181">
        <v>0.25</v>
      </c>
      <c r="I3327" s="180">
        <v>7.3700000000000002E-2</v>
      </c>
      <c r="J3327" s="21">
        <f t="shared" si="1565"/>
        <v>1.85</v>
      </c>
      <c r="K3327" s="21" t="str">
        <f t="shared" si="1566"/>
        <v>Y</v>
      </c>
      <c r="L3327" s="37" t="str">
        <f t="shared" si="1567"/>
        <v>NA</v>
      </c>
      <c r="M3327" s="8" t="str">
        <f t="shared" si="1568"/>
        <v>Y</v>
      </c>
      <c r="N3327" s="42">
        <f t="shared" si="1569"/>
        <v>8</v>
      </c>
      <c r="O3327" s="43">
        <f t="shared" si="1570"/>
        <v>200000</v>
      </c>
      <c r="P3327" s="43" t="str">
        <f t="shared" si="1571"/>
        <v>NA</v>
      </c>
      <c r="Q3327" s="24">
        <f t="shared" si="1572"/>
        <v>13662.8325</v>
      </c>
      <c r="R3327" s="43">
        <f t="shared" si="1573"/>
        <v>0</v>
      </c>
      <c r="S3327" s="24">
        <f t="shared" si="1574"/>
        <v>1000000</v>
      </c>
      <c r="T3327" s="25" t="str">
        <f t="shared" si="1575"/>
        <v>Y</v>
      </c>
      <c r="U3327" s="44">
        <f t="shared" si="1576"/>
        <v>7</v>
      </c>
      <c r="V3327" s="45">
        <f t="shared" si="1577"/>
        <v>200000</v>
      </c>
      <c r="W3327" s="45">
        <f t="shared" si="1578"/>
        <v>1000000</v>
      </c>
      <c r="X3327" s="28">
        <f t="shared" si="1579"/>
        <v>14669.783255250002</v>
      </c>
      <c r="Y3327" s="28">
        <f t="shared" si="1580"/>
        <v>0</v>
      </c>
      <c r="Z3327" s="45" t="str">
        <f t="shared" si="1581"/>
        <v>NA</v>
      </c>
      <c r="AA3327" s="29" t="str">
        <f t="shared" si="1582"/>
        <v>N</v>
      </c>
      <c r="AB3327" s="46">
        <f t="shared" si="1583"/>
        <v>6</v>
      </c>
      <c r="AC3327" s="31">
        <f t="shared" si="1584"/>
        <v>20000</v>
      </c>
      <c r="AD3327" s="31">
        <f t="shared" si="1585"/>
        <v>65000</v>
      </c>
      <c r="AE3327" s="31">
        <f t="shared" si="1586"/>
        <v>15750.946281161929</v>
      </c>
      <c r="AF3327" s="47">
        <f t="shared" si="1587"/>
        <v>0</v>
      </c>
      <c r="AG3327" s="31">
        <f t="shared" si="1588"/>
        <v>0</v>
      </c>
      <c r="AH3327" s="48">
        <f t="shared" si="1559"/>
        <v>5</v>
      </c>
      <c r="AI3327" s="33">
        <f t="shared" si="1560"/>
        <v>20000</v>
      </c>
      <c r="AJ3327" s="33">
        <f t="shared" si="1561"/>
        <v>65000</v>
      </c>
      <c r="AK3327" s="33">
        <f t="shared" si="1562"/>
        <v>0</v>
      </c>
      <c r="AL3327" s="33">
        <f t="shared" si="1563"/>
        <v>16911.791022083566</v>
      </c>
      <c r="AM3327" s="34">
        <f t="shared" si="1564"/>
        <v>16911.791022083566</v>
      </c>
    </row>
    <row r="3328" spans="1:39" ht="15" customHeight="1" x14ac:dyDescent="0.3">
      <c r="A3328" s="166" t="s">
        <v>5762</v>
      </c>
      <c r="B3328" s="99">
        <v>9508</v>
      </c>
      <c r="C3328" s="99">
        <v>24528</v>
      </c>
      <c r="D3328" s="165">
        <v>45617</v>
      </c>
      <c r="E3328" s="165">
        <v>45888</v>
      </c>
      <c r="F3328" s="166">
        <v>2</v>
      </c>
      <c r="G3328" s="178">
        <v>1.54</v>
      </c>
      <c r="H3328" s="181">
        <v>1</v>
      </c>
      <c r="I3328" s="180">
        <v>4.6399999999999997E-2</v>
      </c>
      <c r="J3328" s="21">
        <f t="shared" si="1565"/>
        <v>0.45999999999999996</v>
      </c>
      <c r="K3328" s="21" t="str">
        <f t="shared" si="1566"/>
        <v>Y</v>
      </c>
      <c r="L3328" s="37" t="str">
        <f t="shared" si="1567"/>
        <v>NA</v>
      </c>
      <c r="M3328" s="8" t="str">
        <f t="shared" si="1568"/>
        <v>Y</v>
      </c>
      <c r="N3328" s="42">
        <f t="shared" si="1569"/>
        <v>1</v>
      </c>
      <c r="O3328" s="43">
        <f t="shared" si="1570"/>
        <v>200000</v>
      </c>
      <c r="P3328" s="43" t="str">
        <f t="shared" si="1571"/>
        <v>NA</v>
      </c>
      <c r="Q3328" s="24">
        <f t="shared" si="1572"/>
        <v>9949.1712000000007</v>
      </c>
      <c r="R3328" s="43">
        <f t="shared" si="1573"/>
        <v>0</v>
      </c>
      <c r="S3328" s="24">
        <f t="shared" si="1574"/>
        <v>1000000</v>
      </c>
      <c r="T3328" s="25" t="str">
        <f t="shared" si="1575"/>
        <v>N</v>
      </c>
      <c r="U3328" s="44">
        <f t="shared" si="1576"/>
        <v>0</v>
      </c>
      <c r="V3328" s="45">
        <f t="shared" si="1577"/>
        <v>0</v>
      </c>
      <c r="W3328" s="45">
        <f t="shared" si="1578"/>
        <v>0</v>
      </c>
      <c r="X3328" s="28">
        <f t="shared" si="1579"/>
        <v>0</v>
      </c>
      <c r="Y3328" s="28">
        <f t="shared" si="1580"/>
        <v>0</v>
      </c>
      <c r="Z3328" s="45">
        <f t="shared" si="1581"/>
        <v>0</v>
      </c>
      <c r="AA3328" s="29" t="str">
        <f t="shared" si="1582"/>
        <v>N</v>
      </c>
      <c r="AB3328" s="46">
        <f t="shared" si="1583"/>
        <v>0</v>
      </c>
      <c r="AC3328" s="31">
        <f t="shared" si="1584"/>
        <v>0</v>
      </c>
      <c r="AD3328" s="31">
        <f t="shared" si="1585"/>
        <v>0</v>
      </c>
      <c r="AE3328" s="31">
        <f t="shared" si="1586"/>
        <v>0</v>
      </c>
      <c r="AF3328" s="47">
        <f t="shared" si="1587"/>
        <v>0</v>
      </c>
      <c r="AG3328" s="31">
        <f t="shared" si="1588"/>
        <v>0</v>
      </c>
      <c r="AH3328" s="48">
        <f t="shared" si="1559"/>
        <v>0</v>
      </c>
      <c r="AI3328" s="33">
        <f t="shared" si="1560"/>
        <v>0</v>
      </c>
      <c r="AJ3328" s="33">
        <f t="shared" si="1561"/>
        <v>0</v>
      </c>
      <c r="AK3328" s="33">
        <f t="shared" si="1562"/>
        <v>0</v>
      </c>
      <c r="AL3328" s="33">
        <f t="shared" si="1563"/>
        <v>0</v>
      </c>
      <c r="AM3328" s="34">
        <f t="shared" si="1564"/>
        <v>0</v>
      </c>
    </row>
    <row r="3329" spans="1:39" ht="15" customHeight="1" x14ac:dyDescent="0.3">
      <c r="A3329" s="166" t="s">
        <v>5763</v>
      </c>
      <c r="B3329" s="99">
        <v>5622</v>
      </c>
      <c r="C3329" s="99">
        <v>49166</v>
      </c>
      <c r="D3329" s="165">
        <v>45763</v>
      </c>
      <c r="E3329" s="165">
        <v>45869</v>
      </c>
      <c r="F3329" s="166">
        <v>4</v>
      </c>
      <c r="G3329" s="178">
        <v>0.53</v>
      </c>
      <c r="H3329" s="181">
        <v>0.75</v>
      </c>
      <c r="I3329" s="180">
        <v>3.1600000000000003E-2</v>
      </c>
      <c r="J3329" s="21">
        <f t="shared" si="1565"/>
        <v>3.4699999999999998</v>
      </c>
      <c r="K3329" s="21" t="str">
        <f t="shared" si="1566"/>
        <v>Y</v>
      </c>
      <c r="L3329" s="37" t="str">
        <f t="shared" si="1567"/>
        <v>NA</v>
      </c>
      <c r="M3329" s="8" t="str">
        <f t="shared" si="1568"/>
        <v>Y</v>
      </c>
      <c r="N3329" s="42">
        <f t="shared" si="1569"/>
        <v>5</v>
      </c>
      <c r="O3329" s="43">
        <f t="shared" si="1570"/>
        <v>200000</v>
      </c>
      <c r="P3329" s="43" t="str">
        <f t="shared" si="1571"/>
        <v>NA</v>
      </c>
      <c r="Q3329" s="24">
        <f t="shared" si="1572"/>
        <v>5799.6552000000001</v>
      </c>
      <c r="R3329" s="43">
        <f t="shared" si="1573"/>
        <v>0</v>
      </c>
      <c r="S3329" s="24">
        <f t="shared" si="1574"/>
        <v>1000000</v>
      </c>
      <c r="T3329" s="25" t="str">
        <f t="shared" si="1575"/>
        <v>Y</v>
      </c>
      <c r="U3329" s="44">
        <f t="shared" si="1576"/>
        <v>4</v>
      </c>
      <c r="V3329" s="45">
        <f t="shared" si="1577"/>
        <v>200000</v>
      </c>
      <c r="W3329" s="45">
        <f t="shared" si="1578"/>
        <v>1000000</v>
      </c>
      <c r="X3329" s="28">
        <f t="shared" si="1579"/>
        <v>5982.9243043200004</v>
      </c>
      <c r="Y3329" s="28">
        <f t="shared" si="1580"/>
        <v>0</v>
      </c>
      <c r="Z3329" s="45" t="str">
        <f t="shared" si="1581"/>
        <v>NA</v>
      </c>
      <c r="AA3329" s="29" t="str">
        <f t="shared" si="1582"/>
        <v>Y</v>
      </c>
      <c r="AB3329" s="46">
        <f t="shared" si="1583"/>
        <v>3</v>
      </c>
      <c r="AC3329" s="31">
        <f t="shared" si="1584"/>
        <v>200000</v>
      </c>
      <c r="AD3329" s="31">
        <f t="shared" si="1585"/>
        <v>1000000</v>
      </c>
      <c r="AE3329" s="31">
        <f t="shared" si="1586"/>
        <v>6171.9847123365125</v>
      </c>
      <c r="AF3329" s="47">
        <f t="shared" si="1587"/>
        <v>0</v>
      </c>
      <c r="AG3329" s="31" t="str">
        <f t="shared" si="1588"/>
        <v>NA</v>
      </c>
      <c r="AH3329" s="48">
        <f t="shared" ref="AH3329:AH3392" si="1589">MAX(0,(AB3329-1))</f>
        <v>2</v>
      </c>
      <c r="AI3329" s="33">
        <f t="shared" ref="AI3329:AI3392" si="1590">IF(
  AH3329=0,
  0,
     20000
  )</f>
        <v>20000</v>
      </c>
      <c r="AJ3329" s="33">
        <f t="shared" ref="AJ3329:AJ3392" si="1591">IF(
  AH3329=0,
  0,
    MAX(0, 65000)
  )</f>
        <v>65000</v>
      </c>
      <c r="AK3329" s="33">
        <f t="shared" ref="AK3329:AK3392" si="1592">IF(
  AH3329=0,
  0,
  MAX(0, MIN(B3329*(1+I3329)*(1+I3329)*(1+I3329)*(1+I3329), AI3329, AG3329))
)</f>
        <v>6367.0194292463466</v>
      </c>
      <c r="AL3329" s="33">
        <f t="shared" ref="AL3329:AL3392" si="1593">IF(
  AH3329=0,
  0,
  MAX(0, (B3329*(1+I3329)*(1+I3329)*(1+I3329)*(1+I3329)-AK3329)
)
)</f>
        <v>0</v>
      </c>
      <c r="AM3329" s="34">
        <f t="shared" si="1564"/>
        <v>0</v>
      </c>
    </row>
    <row r="3330" spans="1:39" ht="15" customHeight="1" x14ac:dyDescent="0.3">
      <c r="A3330" s="166" t="s">
        <v>5764</v>
      </c>
      <c r="B3330" s="99">
        <v>12813</v>
      </c>
      <c r="C3330" s="99">
        <v>77840</v>
      </c>
      <c r="D3330" s="165">
        <v>44896</v>
      </c>
      <c r="E3330" s="165">
        <v>45244</v>
      </c>
      <c r="F3330" s="166">
        <v>4</v>
      </c>
      <c r="G3330" s="178">
        <v>0.34</v>
      </c>
      <c r="H3330" s="181">
        <v>1</v>
      </c>
      <c r="I3330" s="180">
        <v>5.6800000000000003E-2</v>
      </c>
      <c r="J3330" s="21">
        <f t="shared" si="1565"/>
        <v>3.66</v>
      </c>
      <c r="K3330" s="21" t="str">
        <f t="shared" si="1566"/>
        <v>Y</v>
      </c>
      <c r="L3330" s="37" t="str">
        <f t="shared" si="1567"/>
        <v>NA</v>
      </c>
      <c r="M3330" s="8" t="str">
        <f t="shared" si="1568"/>
        <v>Y</v>
      </c>
      <c r="N3330" s="42">
        <f t="shared" si="1569"/>
        <v>4</v>
      </c>
      <c r="O3330" s="43">
        <f t="shared" si="1570"/>
        <v>200000</v>
      </c>
      <c r="P3330" s="43" t="str">
        <f t="shared" si="1571"/>
        <v>NA</v>
      </c>
      <c r="Q3330" s="24">
        <f t="shared" si="1572"/>
        <v>13540.778399999999</v>
      </c>
      <c r="R3330" s="43">
        <f t="shared" si="1573"/>
        <v>0</v>
      </c>
      <c r="S3330" s="24">
        <f t="shared" si="1574"/>
        <v>1000000</v>
      </c>
      <c r="T3330" s="25" t="str">
        <f t="shared" si="1575"/>
        <v>Y</v>
      </c>
      <c r="U3330" s="44">
        <f t="shared" si="1576"/>
        <v>3</v>
      </c>
      <c r="V3330" s="45">
        <f t="shared" si="1577"/>
        <v>200000</v>
      </c>
      <c r="W3330" s="45">
        <f t="shared" si="1578"/>
        <v>1000000</v>
      </c>
      <c r="X3330" s="28">
        <f t="shared" si="1579"/>
        <v>14309.894613119999</v>
      </c>
      <c r="Y3330" s="28">
        <f t="shared" si="1580"/>
        <v>0</v>
      </c>
      <c r="Z3330" s="45" t="str">
        <f t="shared" si="1581"/>
        <v>NA</v>
      </c>
      <c r="AA3330" s="29" t="str">
        <f t="shared" si="1582"/>
        <v>Y</v>
      </c>
      <c r="AB3330" s="46">
        <f t="shared" si="1583"/>
        <v>2</v>
      </c>
      <c r="AC3330" s="31">
        <f t="shared" si="1584"/>
        <v>200000</v>
      </c>
      <c r="AD3330" s="31">
        <f t="shared" si="1585"/>
        <v>1000000</v>
      </c>
      <c r="AE3330" s="31">
        <f t="shared" si="1586"/>
        <v>15122.696627145215</v>
      </c>
      <c r="AF3330" s="47">
        <f t="shared" si="1587"/>
        <v>0</v>
      </c>
      <c r="AG3330" s="31" t="str">
        <f t="shared" si="1588"/>
        <v>NA</v>
      </c>
      <c r="AH3330" s="48">
        <f t="shared" si="1589"/>
        <v>1</v>
      </c>
      <c r="AI3330" s="33">
        <f t="shared" si="1590"/>
        <v>20000</v>
      </c>
      <c r="AJ3330" s="33">
        <f t="shared" si="1591"/>
        <v>65000</v>
      </c>
      <c r="AK3330" s="33">
        <f t="shared" si="1592"/>
        <v>15981.665795567062</v>
      </c>
      <c r="AL3330" s="33">
        <f t="shared" si="1593"/>
        <v>0</v>
      </c>
      <c r="AM3330" s="34">
        <f t="shared" si="1564"/>
        <v>0</v>
      </c>
    </row>
    <row r="3331" spans="1:39" ht="15" customHeight="1" x14ac:dyDescent="0.3">
      <c r="A3331" s="166" t="s">
        <v>5765</v>
      </c>
      <c r="B3331" s="99">
        <v>23843</v>
      </c>
      <c r="C3331" s="99">
        <v>65554</v>
      </c>
      <c r="D3331" s="165">
        <v>44733</v>
      </c>
      <c r="E3331" s="165">
        <v>44836</v>
      </c>
      <c r="F3331" s="166">
        <v>4</v>
      </c>
      <c r="G3331" s="178">
        <v>1.77</v>
      </c>
      <c r="H3331" s="181">
        <v>0.75</v>
      </c>
      <c r="I3331" s="180">
        <v>3.1800000000000002E-2</v>
      </c>
      <c r="J3331" s="21">
        <f t="shared" si="1565"/>
        <v>2.23</v>
      </c>
      <c r="K3331" s="21" t="str">
        <f t="shared" si="1566"/>
        <v>Y</v>
      </c>
      <c r="L3331" s="37" t="str">
        <f t="shared" si="1567"/>
        <v>NA</v>
      </c>
      <c r="M3331" s="8" t="str">
        <f t="shared" si="1568"/>
        <v>Y</v>
      </c>
      <c r="N3331" s="42">
        <f t="shared" si="1569"/>
        <v>3</v>
      </c>
      <c r="O3331" s="43">
        <f t="shared" si="1570"/>
        <v>200000</v>
      </c>
      <c r="P3331" s="43" t="str">
        <f t="shared" si="1571"/>
        <v>NA</v>
      </c>
      <c r="Q3331" s="24">
        <f t="shared" si="1572"/>
        <v>24601.207400000003</v>
      </c>
      <c r="R3331" s="43">
        <f t="shared" si="1573"/>
        <v>0</v>
      </c>
      <c r="S3331" s="24">
        <f t="shared" si="1574"/>
        <v>1000000</v>
      </c>
      <c r="T3331" s="25" t="str">
        <f t="shared" si="1575"/>
        <v>Y</v>
      </c>
      <c r="U3331" s="44">
        <f t="shared" si="1576"/>
        <v>2</v>
      </c>
      <c r="V3331" s="45">
        <f t="shared" si="1577"/>
        <v>200000</v>
      </c>
      <c r="W3331" s="45">
        <f t="shared" si="1578"/>
        <v>1000000</v>
      </c>
      <c r="X3331" s="28">
        <f t="shared" si="1579"/>
        <v>25383.525795320005</v>
      </c>
      <c r="Y3331" s="28">
        <f t="shared" si="1580"/>
        <v>0</v>
      </c>
      <c r="Z3331" s="45" t="str">
        <f t="shared" si="1581"/>
        <v>NA</v>
      </c>
      <c r="AA3331" s="29" t="str">
        <f t="shared" si="1582"/>
        <v>Y</v>
      </c>
      <c r="AB3331" s="46">
        <f t="shared" si="1583"/>
        <v>1</v>
      </c>
      <c r="AC3331" s="31">
        <f t="shared" si="1584"/>
        <v>200000</v>
      </c>
      <c r="AD3331" s="31">
        <f t="shared" si="1585"/>
        <v>1000000</v>
      </c>
      <c r="AE3331" s="31">
        <f t="shared" si="1586"/>
        <v>26190.721915611182</v>
      </c>
      <c r="AF3331" s="47">
        <f t="shared" si="1587"/>
        <v>0</v>
      </c>
      <c r="AG3331" s="31" t="str">
        <f t="shared" si="1588"/>
        <v>NA</v>
      </c>
      <c r="AH3331" s="48">
        <f t="shared" si="1589"/>
        <v>0</v>
      </c>
      <c r="AI3331" s="33">
        <f t="shared" si="1590"/>
        <v>0</v>
      </c>
      <c r="AJ3331" s="33">
        <f t="shared" si="1591"/>
        <v>0</v>
      </c>
      <c r="AK3331" s="33">
        <f t="shared" si="1592"/>
        <v>0</v>
      </c>
      <c r="AL3331" s="33">
        <f t="shared" si="1593"/>
        <v>0</v>
      </c>
      <c r="AM3331" s="34">
        <f t="shared" ref="AM3331:AM3394" si="1594">R3331+Y3331+AF3331+AL3331</f>
        <v>0</v>
      </c>
    </row>
    <row r="3332" spans="1:39" ht="15" customHeight="1" x14ac:dyDescent="0.3">
      <c r="A3332" s="166" t="s">
        <v>5766</v>
      </c>
      <c r="B3332" s="99">
        <v>7805</v>
      </c>
      <c r="C3332" s="99">
        <v>86419</v>
      </c>
      <c r="D3332" s="165">
        <v>45466</v>
      </c>
      <c r="E3332" s="165">
        <v>45530</v>
      </c>
      <c r="F3332" s="166">
        <v>2</v>
      </c>
      <c r="G3332" s="178">
        <v>0.84</v>
      </c>
      <c r="H3332" s="181">
        <v>1</v>
      </c>
      <c r="I3332" s="180">
        <v>1.7999999999999999E-2</v>
      </c>
      <c r="J3332" s="21">
        <f t="shared" si="1565"/>
        <v>1.1600000000000001</v>
      </c>
      <c r="K3332" s="21" t="str">
        <f t="shared" si="1566"/>
        <v>Y</v>
      </c>
      <c r="L3332" s="37" t="str">
        <f t="shared" si="1567"/>
        <v>NA</v>
      </c>
      <c r="M3332" s="8" t="str">
        <f t="shared" si="1568"/>
        <v>Y</v>
      </c>
      <c r="N3332" s="42">
        <f t="shared" si="1569"/>
        <v>2</v>
      </c>
      <c r="O3332" s="43">
        <f t="shared" si="1570"/>
        <v>200000</v>
      </c>
      <c r="P3332" s="43" t="str">
        <f t="shared" si="1571"/>
        <v>NA</v>
      </c>
      <c r="Q3332" s="24">
        <f t="shared" si="1572"/>
        <v>7945.49</v>
      </c>
      <c r="R3332" s="43">
        <f t="shared" si="1573"/>
        <v>0</v>
      </c>
      <c r="S3332" s="24">
        <f t="shared" si="1574"/>
        <v>1000000</v>
      </c>
      <c r="T3332" s="25" t="str">
        <f t="shared" si="1575"/>
        <v>Y</v>
      </c>
      <c r="U3332" s="44">
        <f t="shared" si="1576"/>
        <v>1</v>
      </c>
      <c r="V3332" s="45">
        <f t="shared" si="1577"/>
        <v>200000</v>
      </c>
      <c r="W3332" s="45">
        <f t="shared" si="1578"/>
        <v>1000000</v>
      </c>
      <c r="X3332" s="28">
        <f t="shared" si="1579"/>
        <v>8088.50882</v>
      </c>
      <c r="Y3332" s="28">
        <f t="shared" si="1580"/>
        <v>0</v>
      </c>
      <c r="Z3332" s="45" t="str">
        <f t="shared" si="1581"/>
        <v>NA</v>
      </c>
      <c r="AA3332" s="29" t="str">
        <f t="shared" si="1582"/>
        <v>N</v>
      </c>
      <c r="AB3332" s="46">
        <f t="shared" si="1583"/>
        <v>0</v>
      </c>
      <c r="AC3332" s="31">
        <f t="shared" si="1584"/>
        <v>0</v>
      </c>
      <c r="AD3332" s="31">
        <f t="shared" si="1585"/>
        <v>0</v>
      </c>
      <c r="AE3332" s="31">
        <f t="shared" si="1586"/>
        <v>0</v>
      </c>
      <c r="AF3332" s="47">
        <f t="shared" si="1587"/>
        <v>0</v>
      </c>
      <c r="AG3332" s="31">
        <f t="shared" si="1588"/>
        <v>0</v>
      </c>
      <c r="AH3332" s="48">
        <f t="shared" si="1589"/>
        <v>0</v>
      </c>
      <c r="AI3332" s="33">
        <f t="shared" si="1590"/>
        <v>0</v>
      </c>
      <c r="AJ3332" s="33">
        <f t="shared" si="1591"/>
        <v>0</v>
      </c>
      <c r="AK3332" s="33">
        <f t="shared" si="1592"/>
        <v>0</v>
      </c>
      <c r="AL3332" s="33">
        <f t="shared" si="1593"/>
        <v>0</v>
      </c>
      <c r="AM3332" s="34">
        <f t="shared" si="1594"/>
        <v>0</v>
      </c>
    </row>
    <row r="3333" spans="1:39" ht="15" customHeight="1" x14ac:dyDescent="0.3">
      <c r="A3333" s="166" t="s">
        <v>5767</v>
      </c>
      <c r="B3333" s="99">
        <v>13311</v>
      </c>
      <c r="C3333" s="99">
        <v>25439</v>
      </c>
      <c r="D3333" s="165">
        <v>45473</v>
      </c>
      <c r="E3333" s="165">
        <v>45537</v>
      </c>
      <c r="F3333" s="166">
        <v>4</v>
      </c>
      <c r="G3333" s="178">
        <v>1.04</v>
      </c>
      <c r="H3333" s="181">
        <v>0.25</v>
      </c>
      <c r="I3333" s="180">
        <v>6.9000000000000006E-2</v>
      </c>
      <c r="J3333" s="21">
        <f t="shared" si="1565"/>
        <v>2.96</v>
      </c>
      <c r="K3333" s="21" t="str">
        <f t="shared" si="1566"/>
        <v>Y</v>
      </c>
      <c r="L3333" s="37" t="str">
        <f t="shared" si="1567"/>
        <v>NA</v>
      </c>
      <c r="M3333" s="8" t="str">
        <f t="shared" si="1568"/>
        <v>Y</v>
      </c>
      <c r="N3333" s="42">
        <f t="shared" si="1569"/>
        <v>12</v>
      </c>
      <c r="O3333" s="43">
        <f t="shared" si="1570"/>
        <v>200000</v>
      </c>
      <c r="P3333" s="43" t="str">
        <f t="shared" si="1571"/>
        <v>NA</v>
      </c>
      <c r="Q3333" s="24">
        <f t="shared" si="1572"/>
        <v>14229.458999999999</v>
      </c>
      <c r="R3333" s="43">
        <f t="shared" si="1573"/>
        <v>0</v>
      </c>
      <c r="S3333" s="24">
        <f t="shared" si="1574"/>
        <v>1000000</v>
      </c>
      <c r="T3333" s="25" t="str">
        <f t="shared" si="1575"/>
        <v>Y</v>
      </c>
      <c r="U3333" s="44">
        <f t="shared" si="1576"/>
        <v>11</v>
      </c>
      <c r="V3333" s="45">
        <f t="shared" si="1577"/>
        <v>200000</v>
      </c>
      <c r="W3333" s="45">
        <f t="shared" si="1578"/>
        <v>1000000</v>
      </c>
      <c r="X3333" s="28">
        <f t="shared" si="1579"/>
        <v>15211.291670999999</v>
      </c>
      <c r="Y3333" s="28">
        <f t="shared" si="1580"/>
        <v>0</v>
      </c>
      <c r="Z3333" s="45" t="str">
        <f t="shared" si="1581"/>
        <v>NA</v>
      </c>
      <c r="AA3333" s="29" t="str">
        <f t="shared" si="1582"/>
        <v>Y</v>
      </c>
      <c r="AB3333" s="46">
        <f t="shared" si="1583"/>
        <v>10</v>
      </c>
      <c r="AC3333" s="31">
        <f t="shared" si="1584"/>
        <v>200000</v>
      </c>
      <c r="AD3333" s="31">
        <f t="shared" si="1585"/>
        <v>1000000</v>
      </c>
      <c r="AE3333" s="31">
        <f t="shared" si="1586"/>
        <v>16260.870796298997</v>
      </c>
      <c r="AF3333" s="47">
        <f t="shared" si="1587"/>
        <v>0</v>
      </c>
      <c r="AG3333" s="31" t="str">
        <f t="shared" si="1588"/>
        <v>NA</v>
      </c>
      <c r="AH3333" s="48">
        <f t="shared" si="1589"/>
        <v>9</v>
      </c>
      <c r="AI3333" s="33">
        <f t="shared" si="1590"/>
        <v>20000</v>
      </c>
      <c r="AJ3333" s="33">
        <f t="shared" si="1591"/>
        <v>65000</v>
      </c>
      <c r="AK3333" s="33">
        <f t="shared" si="1592"/>
        <v>17382.870881243627</v>
      </c>
      <c r="AL3333" s="33">
        <f t="shared" si="1593"/>
        <v>0</v>
      </c>
      <c r="AM3333" s="34">
        <f t="shared" si="1594"/>
        <v>0</v>
      </c>
    </row>
    <row r="3334" spans="1:39" ht="15" customHeight="1" x14ac:dyDescent="0.3">
      <c r="A3334" s="166" t="s">
        <v>5768</v>
      </c>
      <c r="B3334" s="99">
        <v>6452</v>
      </c>
      <c r="C3334" s="99">
        <v>62628</v>
      </c>
      <c r="D3334" s="165">
        <v>45086</v>
      </c>
      <c r="E3334" s="165">
        <v>45289</v>
      </c>
      <c r="F3334" s="166">
        <v>2</v>
      </c>
      <c r="G3334" s="178">
        <v>1.68</v>
      </c>
      <c r="H3334" s="181">
        <v>1</v>
      </c>
      <c r="I3334" s="180">
        <v>8.3699999999999997E-2</v>
      </c>
      <c r="J3334" s="21">
        <f t="shared" si="1565"/>
        <v>0.32000000000000006</v>
      </c>
      <c r="K3334" s="21" t="str">
        <f t="shared" si="1566"/>
        <v>Y</v>
      </c>
      <c r="L3334" s="37" t="str">
        <f t="shared" si="1567"/>
        <v>NA</v>
      </c>
      <c r="M3334" s="8" t="str">
        <f t="shared" si="1568"/>
        <v>Y</v>
      </c>
      <c r="N3334" s="42">
        <f t="shared" si="1569"/>
        <v>1</v>
      </c>
      <c r="O3334" s="43">
        <f t="shared" si="1570"/>
        <v>200000</v>
      </c>
      <c r="P3334" s="43" t="str">
        <f t="shared" si="1571"/>
        <v>NA</v>
      </c>
      <c r="Q3334" s="24">
        <f t="shared" si="1572"/>
        <v>6992.0323999999991</v>
      </c>
      <c r="R3334" s="43">
        <f t="shared" si="1573"/>
        <v>0</v>
      </c>
      <c r="S3334" s="24">
        <f t="shared" si="1574"/>
        <v>1000000</v>
      </c>
      <c r="T3334" s="25" t="str">
        <f t="shared" si="1575"/>
        <v>N</v>
      </c>
      <c r="U3334" s="44">
        <f t="shared" si="1576"/>
        <v>0</v>
      </c>
      <c r="V3334" s="45">
        <f t="shared" si="1577"/>
        <v>0</v>
      </c>
      <c r="W3334" s="45">
        <f t="shared" si="1578"/>
        <v>0</v>
      </c>
      <c r="X3334" s="28">
        <f t="shared" si="1579"/>
        <v>0</v>
      </c>
      <c r="Y3334" s="28">
        <f t="shared" si="1580"/>
        <v>0</v>
      </c>
      <c r="Z3334" s="45">
        <f t="shared" si="1581"/>
        <v>0</v>
      </c>
      <c r="AA3334" s="29" t="str">
        <f t="shared" si="1582"/>
        <v>N</v>
      </c>
      <c r="AB3334" s="46">
        <f t="shared" si="1583"/>
        <v>0</v>
      </c>
      <c r="AC3334" s="31">
        <f t="shared" si="1584"/>
        <v>0</v>
      </c>
      <c r="AD3334" s="31">
        <f t="shared" si="1585"/>
        <v>0</v>
      </c>
      <c r="AE3334" s="31">
        <f t="shared" si="1586"/>
        <v>0</v>
      </c>
      <c r="AF3334" s="47">
        <f t="shared" si="1587"/>
        <v>0</v>
      </c>
      <c r="AG3334" s="31">
        <f t="shared" si="1588"/>
        <v>0</v>
      </c>
      <c r="AH3334" s="48">
        <f t="shared" si="1589"/>
        <v>0</v>
      </c>
      <c r="AI3334" s="33">
        <f t="shared" si="1590"/>
        <v>0</v>
      </c>
      <c r="AJ3334" s="33">
        <f t="shared" si="1591"/>
        <v>0</v>
      </c>
      <c r="AK3334" s="33">
        <f t="shared" si="1592"/>
        <v>0</v>
      </c>
      <c r="AL3334" s="33">
        <f t="shared" si="1593"/>
        <v>0</v>
      </c>
      <c r="AM3334" s="34">
        <f t="shared" si="1594"/>
        <v>0</v>
      </c>
    </row>
    <row r="3335" spans="1:39" ht="15" customHeight="1" x14ac:dyDescent="0.3">
      <c r="A3335" s="166" t="s">
        <v>5769</v>
      </c>
      <c r="B3335" s="99">
        <v>9418</v>
      </c>
      <c r="C3335" s="99">
        <v>27688</v>
      </c>
      <c r="D3335" s="165">
        <v>44738</v>
      </c>
      <c r="E3335" s="165">
        <v>45002</v>
      </c>
      <c r="F3335" s="166">
        <v>2</v>
      </c>
      <c r="G3335" s="178">
        <v>0.66</v>
      </c>
      <c r="H3335" s="181">
        <v>0.25</v>
      </c>
      <c r="I3335" s="180">
        <v>7.0400000000000004E-2</v>
      </c>
      <c r="J3335" s="21">
        <f t="shared" si="1565"/>
        <v>1.3399999999999999</v>
      </c>
      <c r="K3335" s="21" t="str">
        <f t="shared" si="1566"/>
        <v>Y</v>
      </c>
      <c r="L3335" s="37" t="str">
        <f t="shared" si="1567"/>
        <v>NA</v>
      </c>
      <c r="M3335" s="8" t="str">
        <f t="shared" si="1568"/>
        <v>Y</v>
      </c>
      <c r="N3335" s="42">
        <f t="shared" si="1569"/>
        <v>6</v>
      </c>
      <c r="O3335" s="43">
        <f t="shared" si="1570"/>
        <v>200000</v>
      </c>
      <c r="P3335" s="43" t="str">
        <f t="shared" si="1571"/>
        <v>NA</v>
      </c>
      <c r="Q3335" s="24">
        <f t="shared" si="1572"/>
        <v>10081.0272</v>
      </c>
      <c r="R3335" s="43">
        <f t="shared" si="1573"/>
        <v>0</v>
      </c>
      <c r="S3335" s="24">
        <f t="shared" si="1574"/>
        <v>1000000</v>
      </c>
      <c r="T3335" s="25" t="str">
        <f t="shared" si="1575"/>
        <v>Y</v>
      </c>
      <c r="U3335" s="44">
        <f t="shared" si="1576"/>
        <v>5</v>
      </c>
      <c r="V3335" s="45">
        <f t="shared" si="1577"/>
        <v>200000</v>
      </c>
      <c r="W3335" s="45">
        <f t="shared" si="1578"/>
        <v>1000000</v>
      </c>
      <c r="X3335" s="28">
        <f t="shared" si="1579"/>
        <v>10790.731514880001</v>
      </c>
      <c r="Y3335" s="28">
        <f t="shared" si="1580"/>
        <v>0</v>
      </c>
      <c r="Z3335" s="45" t="str">
        <f t="shared" si="1581"/>
        <v>NA</v>
      </c>
      <c r="AA3335" s="29" t="str">
        <f t="shared" si="1582"/>
        <v>N</v>
      </c>
      <c r="AB3335" s="46">
        <f t="shared" si="1583"/>
        <v>4</v>
      </c>
      <c r="AC3335" s="31">
        <f t="shared" si="1584"/>
        <v>20000</v>
      </c>
      <c r="AD3335" s="31">
        <f t="shared" si="1585"/>
        <v>65000</v>
      </c>
      <c r="AE3335" s="31">
        <f t="shared" si="1586"/>
        <v>11550.399013527553</v>
      </c>
      <c r="AF3335" s="47">
        <f t="shared" si="1587"/>
        <v>0</v>
      </c>
      <c r="AG3335" s="31">
        <f t="shared" si="1588"/>
        <v>4889.8422715924462</v>
      </c>
      <c r="AH3335" s="48">
        <f t="shared" si="1589"/>
        <v>3</v>
      </c>
      <c r="AI3335" s="33">
        <f t="shared" si="1590"/>
        <v>20000</v>
      </c>
      <c r="AJ3335" s="33">
        <f t="shared" si="1591"/>
        <v>65000</v>
      </c>
      <c r="AK3335" s="33">
        <f t="shared" si="1592"/>
        <v>4889.8422715924462</v>
      </c>
      <c r="AL3335" s="33">
        <f t="shared" si="1593"/>
        <v>7473.7048324874468</v>
      </c>
      <c r="AM3335" s="34">
        <f t="shared" si="1594"/>
        <v>7473.7048324874468</v>
      </c>
    </row>
    <row r="3336" spans="1:39" ht="15" customHeight="1" x14ac:dyDescent="0.3">
      <c r="A3336" s="166" t="s">
        <v>5770</v>
      </c>
      <c r="B3336" s="99">
        <v>15160</v>
      </c>
      <c r="C3336" s="99">
        <v>92712</v>
      </c>
      <c r="D3336" s="165">
        <v>45389</v>
      </c>
      <c r="E3336" s="165">
        <v>45697</v>
      </c>
      <c r="F3336" s="166">
        <v>4</v>
      </c>
      <c r="G3336" s="178">
        <v>1.0900000000000001</v>
      </c>
      <c r="H3336" s="181">
        <v>0.5</v>
      </c>
      <c r="I3336" s="180">
        <v>3.5000000000000003E-2</v>
      </c>
      <c r="J3336" s="21">
        <f t="shared" si="1565"/>
        <v>2.91</v>
      </c>
      <c r="K3336" s="21" t="str">
        <f t="shared" si="1566"/>
        <v>Y</v>
      </c>
      <c r="L3336" s="37" t="str">
        <f t="shared" si="1567"/>
        <v>NA</v>
      </c>
      <c r="M3336" s="8" t="str">
        <f t="shared" si="1568"/>
        <v>Y</v>
      </c>
      <c r="N3336" s="42">
        <f t="shared" si="1569"/>
        <v>6</v>
      </c>
      <c r="O3336" s="43">
        <f t="shared" si="1570"/>
        <v>200000</v>
      </c>
      <c r="P3336" s="43" t="str">
        <f t="shared" si="1571"/>
        <v>NA</v>
      </c>
      <c r="Q3336" s="24">
        <f t="shared" si="1572"/>
        <v>15690.599999999999</v>
      </c>
      <c r="R3336" s="43">
        <f t="shared" si="1573"/>
        <v>0</v>
      </c>
      <c r="S3336" s="24">
        <f t="shared" si="1574"/>
        <v>1000000</v>
      </c>
      <c r="T3336" s="25" t="str">
        <f t="shared" si="1575"/>
        <v>Y</v>
      </c>
      <c r="U3336" s="44">
        <f t="shared" si="1576"/>
        <v>5</v>
      </c>
      <c r="V3336" s="45">
        <f t="shared" si="1577"/>
        <v>200000</v>
      </c>
      <c r="W3336" s="45">
        <f t="shared" si="1578"/>
        <v>1000000</v>
      </c>
      <c r="X3336" s="28">
        <f t="shared" si="1579"/>
        <v>16239.770999999997</v>
      </c>
      <c r="Y3336" s="28">
        <f t="shared" si="1580"/>
        <v>0</v>
      </c>
      <c r="Z3336" s="45" t="str">
        <f t="shared" si="1581"/>
        <v>NA</v>
      </c>
      <c r="AA3336" s="29" t="str">
        <f t="shared" si="1582"/>
        <v>Y</v>
      </c>
      <c r="AB3336" s="46">
        <f t="shared" si="1583"/>
        <v>4</v>
      </c>
      <c r="AC3336" s="31">
        <f t="shared" si="1584"/>
        <v>200000</v>
      </c>
      <c r="AD3336" s="31">
        <f t="shared" si="1585"/>
        <v>1000000</v>
      </c>
      <c r="AE3336" s="31">
        <f t="shared" si="1586"/>
        <v>16808.162984999995</v>
      </c>
      <c r="AF3336" s="47">
        <f t="shared" si="1587"/>
        <v>0</v>
      </c>
      <c r="AG3336" s="31" t="str">
        <f t="shared" si="1588"/>
        <v>NA</v>
      </c>
      <c r="AH3336" s="48">
        <f t="shared" si="1589"/>
        <v>3</v>
      </c>
      <c r="AI3336" s="33">
        <f t="shared" si="1590"/>
        <v>20000</v>
      </c>
      <c r="AJ3336" s="33">
        <f t="shared" si="1591"/>
        <v>65000</v>
      </c>
      <c r="AK3336" s="33">
        <f t="shared" si="1592"/>
        <v>17396.448689474993</v>
      </c>
      <c r="AL3336" s="33">
        <f t="shared" si="1593"/>
        <v>0</v>
      </c>
      <c r="AM3336" s="34">
        <f t="shared" si="1594"/>
        <v>0</v>
      </c>
    </row>
    <row r="3337" spans="1:39" ht="15" customHeight="1" x14ac:dyDescent="0.3">
      <c r="A3337" s="166" t="s">
        <v>5771</v>
      </c>
      <c r="B3337" s="99">
        <v>13952</v>
      </c>
      <c r="C3337" s="99">
        <v>40267</v>
      </c>
      <c r="D3337" s="165">
        <v>44567</v>
      </c>
      <c r="E3337" s="165">
        <v>44785</v>
      </c>
      <c r="F3337" s="166">
        <v>4</v>
      </c>
      <c r="G3337" s="178">
        <v>3.57</v>
      </c>
      <c r="H3337" s="181">
        <v>1</v>
      </c>
      <c r="I3337" s="180">
        <v>7.7600000000000002E-2</v>
      </c>
      <c r="J3337" s="21">
        <f t="shared" si="1565"/>
        <v>0.43000000000000016</v>
      </c>
      <c r="K3337" s="21" t="str">
        <f t="shared" si="1566"/>
        <v>Y</v>
      </c>
      <c r="L3337" s="37" t="str">
        <f t="shared" si="1567"/>
        <v>NA</v>
      </c>
      <c r="M3337" s="8" t="str">
        <f t="shared" si="1568"/>
        <v>Y</v>
      </c>
      <c r="N3337" s="42">
        <f t="shared" si="1569"/>
        <v>1</v>
      </c>
      <c r="O3337" s="43">
        <f t="shared" si="1570"/>
        <v>200000</v>
      </c>
      <c r="P3337" s="43" t="str">
        <f t="shared" si="1571"/>
        <v>NA</v>
      </c>
      <c r="Q3337" s="24">
        <f t="shared" si="1572"/>
        <v>15034.675199999998</v>
      </c>
      <c r="R3337" s="43">
        <f t="shared" si="1573"/>
        <v>0</v>
      </c>
      <c r="S3337" s="24">
        <f t="shared" si="1574"/>
        <v>1000000</v>
      </c>
      <c r="T3337" s="25" t="str">
        <f t="shared" si="1575"/>
        <v>N</v>
      </c>
      <c r="U3337" s="44">
        <f t="shared" si="1576"/>
        <v>0</v>
      </c>
      <c r="V3337" s="45">
        <f t="shared" si="1577"/>
        <v>0</v>
      </c>
      <c r="W3337" s="45">
        <f t="shared" si="1578"/>
        <v>0</v>
      </c>
      <c r="X3337" s="28">
        <f t="shared" si="1579"/>
        <v>0</v>
      </c>
      <c r="Y3337" s="28">
        <f t="shared" si="1580"/>
        <v>0</v>
      </c>
      <c r="Z3337" s="45">
        <f t="shared" si="1581"/>
        <v>0</v>
      </c>
      <c r="AA3337" s="29" t="str">
        <f t="shared" si="1582"/>
        <v>N</v>
      </c>
      <c r="AB3337" s="46">
        <f t="shared" si="1583"/>
        <v>0</v>
      </c>
      <c r="AC3337" s="31">
        <f t="shared" si="1584"/>
        <v>0</v>
      </c>
      <c r="AD3337" s="31">
        <f t="shared" si="1585"/>
        <v>0</v>
      </c>
      <c r="AE3337" s="31">
        <f t="shared" si="1586"/>
        <v>0</v>
      </c>
      <c r="AF3337" s="47">
        <f t="shared" si="1587"/>
        <v>0</v>
      </c>
      <c r="AG3337" s="31">
        <f t="shared" si="1588"/>
        <v>0</v>
      </c>
      <c r="AH3337" s="48">
        <f t="shared" si="1589"/>
        <v>0</v>
      </c>
      <c r="AI3337" s="33">
        <f t="shared" si="1590"/>
        <v>0</v>
      </c>
      <c r="AJ3337" s="33">
        <f t="shared" si="1591"/>
        <v>0</v>
      </c>
      <c r="AK3337" s="33">
        <f t="shared" si="1592"/>
        <v>0</v>
      </c>
      <c r="AL3337" s="33">
        <f t="shared" si="1593"/>
        <v>0</v>
      </c>
      <c r="AM3337" s="34">
        <f t="shared" si="1594"/>
        <v>0</v>
      </c>
    </row>
    <row r="3338" spans="1:39" ht="15" customHeight="1" x14ac:dyDescent="0.3">
      <c r="A3338" s="166" t="s">
        <v>5772</v>
      </c>
      <c r="B3338" s="99">
        <v>11121</v>
      </c>
      <c r="C3338" s="99">
        <v>86159</v>
      </c>
      <c r="D3338" s="165">
        <v>44787</v>
      </c>
      <c r="E3338" s="165">
        <v>45071</v>
      </c>
      <c r="F3338" s="166">
        <v>4</v>
      </c>
      <c r="G3338" s="178">
        <v>3.7</v>
      </c>
      <c r="H3338" s="181">
        <v>0.75</v>
      </c>
      <c r="I3338" s="180">
        <v>7.1099999999999997E-2</v>
      </c>
      <c r="J3338" s="21">
        <f t="shared" si="1565"/>
        <v>0.29999999999999982</v>
      </c>
      <c r="K3338" s="21" t="str">
        <f t="shared" si="1566"/>
        <v>Y</v>
      </c>
      <c r="L3338" s="37" t="str">
        <f t="shared" si="1567"/>
        <v>NA</v>
      </c>
      <c r="M3338" s="8" t="str">
        <f t="shared" si="1568"/>
        <v>Y</v>
      </c>
      <c r="N3338" s="42">
        <f t="shared" si="1569"/>
        <v>1</v>
      </c>
      <c r="O3338" s="43">
        <f t="shared" si="1570"/>
        <v>200000</v>
      </c>
      <c r="P3338" s="43" t="str">
        <f t="shared" si="1571"/>
        <v>NA</v>
      </c>
      <c r="Q3338" s="24">
        <f t="shared" si="1572"/>
        <v>11911.703099999999</v>
      </c>
      <c r="R3338" s="43">
        <f t="shared" si="1573"/>
        <v>0</v>
      </c>
      <c r="S3338" s="24">
        <f t="shared" si="1574"/>
        <v>1000000</v>
      </c>
      <c r="T3338" s="25" t="str">
        <f t="shared" si="1575"/>
        <v>N</v>
      </c>
      <c r="U3338" s="44">
        <f t="shared" si="1576"/>
        <v>0</v>
      </c>
      <c r="V3338" s="45">
        <f t="shared" si="1577"/>
        <v>0</v>
      </c>
      <c r="W3338" s="45">
        <f t="shared" si="1578"/>
        <v>0</v>
      </c>
      <c r="X3338" s="28">
        <f t="shared" si="1579"/>
        <v>0</v>
      </c>
      <c r="Y3338" s="28">
        <f t="shared" si="1580"/>
        <v>0</v>
      </c>
      <c r="Z3338" s="45">
        <f t="shared" si="1581"/>
        <v>0</v>
      </c>
      <c r="AA3338" s="29" t="str">
        <f t="shared" si="1582"/>
        <v>N</v>
      </c>
      <c r="AB3338" s="46">
        <f t="shared" si="1583"/>
        <v>0</v>
      </c>
      <c r="AC3338" s="31">
        <f t="shared" si="1584"/>
        <v>0</v>
      </c>
      <c r="AD3338" s="31">
        <f t="shared" si="1585"/>
        <v>0</v>
      </c>
      <c r="AE3338" s="31">
        <f t="shared" si="1586"/>
        <v>0</v>
      </c>
      <c r="AF3338" s="47">
        <f t="shared" si="1587"/>
        <v>0</v>
      </c>
      <c r="AG3338" s="31">
        <f t="shared" si="1588"/>
        <v>0</v>
      </c>
      <c r="AH3338" s="48">
        <f t="shared" si="1589"/>
        <v>0</v>
      </c>
      <c r="AI3338" s="33">
        <f t="shared" si="1590"/>
        <v>0</v>
      </c>
      <c r="AJ3338" s="33">
        <f t="shared" si="1591"/>
        <v>0</v>
      </c>
      <c r="AK3338" s="33">
        <f t="shared" si="1592"/>
        <v>0</v>
      </c>
      <c r="AL3338" s="33">
        <f t="shared" si="1593"/>
        <v>0</v>
      </c>
      <c r="AM3338" s="34">
        <f t="shared" si="1594"/>
        <v>0</v>
      </c>
    </row>
    <row r="3339" spans="1:39" ht="15" customHeight="1" x14ac:dyDescent="0.3">
      <c r="A3339" s="166" t="s">
        <v>5773</v>
      </c>
      <c r="B3339" s="99">
        <v>19110</v>
      </c>
      <c r="C3339" s="99">
        <v>108074</v>
      </c>
      <c r="D3339" s="165">
        <v>44520</v>
      </c>
      <c r="E3339" s="165">
        <v>44642</v>
      </c>
      <c r="F3339" s="166">
        <v>4</v>
      </c>
      <c r="G3339" s="178">
        <v>1.35</v>
      </c>
      <c r="H3339" s="181">
        <v>0.25</v>
      </c>
      <c r="I3339" s="180">
        <v>3.7999999999999999E-2</v>
      </c>
      <c r="J3339" s="21">
        <f t="shared" si="1565"/>
        <v>2.65</v>
      </c>
      <c r="K3339" s="21" t="str">
        <f t="shared" si="1566"/>
        <v>Y</v>
      </c>
      <c r="L3339" s="37" t="str">
        <f t="shared" si="1567"/>
        <v>NA</v>
      </c>
      <c r="M3339" s="8" t="str">
        <f t="shared" si="1568"/>
        <v>Y</v>
      </c>
      <c r="N3339" s="42">
        <f t="shared" si="1569"/>
        <v>11</v>
      </c>
      <c r="O3339" s="43">
        <f t="shared" si="1570"/>
        <v>200000</v>
      </c>
      <c r="P3339" s="43" t="str">
        <f t="shared" si="1571"/>
        <v>NA</v>
      </c>
      <c r="Q3339" s="24">
        <f t="shared" si="1572"/>
        <v>19836.18</v>
      </c>
      <c r="R3339" s="43">
        <f t="shared" si="1573"/>
        <v>0</v>
      </c>
      <c r="S3339" s="24">
        <f t="shared" si="1574"/>
        <v>1000000</v>
      </c>
      <c r="T3339" s="25" t="str">
        <f t="shared" si="1575"/>
        <v>Y</v>
      </c>
      <c r="U3339" s="44">
        <f t="shared" si="1576"/>
        <v>10</v>
      </c>
      <c r="V3339" s="45">
        <f t="shared" si="1577"/>
        <v>200000</v>
      </c>
      <c r="W3339" s="45">
        <f t="shared" si="1578"/>
        <v>1000000</v>
      </c>
      <c r="X3339" s="28">
        <f t="shared" si="1579"/>
        <v>20589.954840000002</v>
      </c>
      <c r="Y3339" s="28">
        <f t="shared" si="1580"/>
        <v>0</v>
      </c>
      <c r="Z3339" s="45" t="str">
        <f t="shared" si="1581"/>
        <v>NA</v>
      </c>
      <c r="AA3339" s="29" t="str">
        <f t="shared" si="1582"/>
        <v>Y</v>
      </c>
      <c r="AB3339" s="46">
        <f t="shared" si="1583"/>
        <v>9</v>
      </c>
      <c r="AC3339" s="31">
        <f t="shared" si="1584"/>
        <v>200000</v>
      </c>
      <c r="AD3339" s="31">
        <f t="shared" si="1585"/>
        <v>1000000</v>
      </c>
      <c r="AE3339" s="31">
        <f t="shared" si="1586"/>
        <v>21372.373123920002</v>
      </c>
      <c r="AF3339" s="47">
        <f t="shared" si="1587"/>
        <v>0</v>
      </c>
      <c r="AG3339" s="31" t="str">
        <f t="shared" si="1588"/>
        <v>NA</v>
      </c>
      <c r="AH3339" s="48">
        <f t="shared" si="1589"/>
        <v>8</v>
      </c>
      <c r="AI3339" s="33">
        <f t="shared" si="1590"/>
        <v>20000</v>
      </c>
      <c r="AJ3339" s="33">
        <f t="shared" si="1591"/>
        <v>65000</v>
      </c>
      <c r="AK3339" s="33">
        <f t="shared" si="1592"/>
        <v>20000</v>
      </c>
      <c r="AL3339" s="33">
        <f t="shared" si="1593"/>
        <v>2184.5233026289643</v>
      </c>
      <c r="AM3339" s="34">
        <f t="shared" si="1594"/>
        <v>2184.5233026289643</v>
      </c>
    </row>
    <row r="3340" spans="1:39" ht="15" customHeight="1" x14ac:dyDescent="0.3">
      <c r="A3340" s="166" t="s">
        <v>5774</v>
      </c>
      <c r="B3340" s="99">
        <v>19611</v>
      </c>
      <c r="C3340" s="99">
        <v>108597</v>
      </c>
      <c r="D3340" s="165">
        <v>44735</v>
      </c>
      <c r="E3340" s="165">
        <v>44983</v>
      </c>
      <c r="F3340" s="166">
        <v>2</v>
      </c>
      <c r="G3340" s="178">
        <v>1.41</v>
      </c>
      <c r="H3340" s="181">
        <v>0.75</v>
      </c>
      <c r="I3340" s="180">
        <v>4.6300000000000001E-2</v>
      </c>
      <c r="J3340" s="21">
        <f t="shared" si="1565"/>
        <v>0.59000000000000008</v>
      </c>
      <c r="K3340" s="21" t="str">
        <f t="shared" si="1566"/>
        <v>Y</v>
      </c>
      <c r="L3340" s="37" t="str">
        <f t="shared" si="1567"/>
        <v>NA</v>
      </c>
      <c r="M3340" s="8" t="str">
        <f t="shared" si="1568"/>
        <v>Y</v>
      </c>
      <c r="N3340" s="42">
        <f t="shared" si="1569"/>
        <v>1</v>
      </c>
      <c r="O3340" s="43">
        <f t="shared" si="1570"/>
        <v>200000</v>
      </c>
      <c r="P3340" s="43" t="str">
        <f t="shared" si="1571"/>
        <v>NA</v>
      </c>
      <c r="Q3340" s="24">
        <f t="shared" si="1572"/>
        <v>20518.989300000001</v>
      </c>
      <c r="R3340" s="43">
        <f t="shared" si="1573"/>
        <v>0</v>
      </c>
      <c r="S3340" s="24">
        <f t="shared" si="1574"/>
        <v>1000000</v>
      </c>
      <c r="T3340" s="25" t="str">
        <f t="shared" si="1575"/>
        <v>N</v>
      </c>
      <c r="U3340" s="44">
        <f t="shared" si="1576"/>
        <v>0</v>
      </c>
      <c r="V3340" s="45">
        <f t="shared" si="1577"/>
        <v>0</v>
      </c>
      <c r="W3340" s="45">
        <f t="shared" si="1578"/>
        <v>0</v>
      </c>
      <c r="X3340" s="28">
        <f t="shared" si="1579"/>
        <v>0</v>
      </c>
      <c r="Y3340" s="28">
        <f t="shared" si="1580"/>
        <v>0</v>
      </c>
      <c r="Z3340" s="45">
        <f t="shared" si="1581"/>
        <v>0</v>
      </c>
      <c r="AA3340" s="29" t="str">
        <f t="shared" si="1582"/>
        <v>N</v>
      </c>
      <c r="AB3340" s="46">
        <f t="shared" si="1583"/>
        <v>0</v>
      </c>
      <c r="AC3340" s="31">
        <f t="shared" si="1584"/>
        <v>0</v>
      </c>
      <c r="AD3340" s="31">
        <f t="shared" si="1585"/>
        <v>0</v>
      </c>
      <c r="AE3340" s="31">
        <f t="shared" si="1586"/>
        <v>0</v>
      </c>
      <c r="AF3340" s="47">
        <f t="shared" si="1587"/>
        <v>0</v>
      </c>
      <c r="AG3340" s="31">
        <f t="shared" si="1588"/>
        <v>0</v>
      </c>
      <c r="AH3340" s="48">
        <f t="shared" si="1589"/>
        <v>0</v>
      </c>
      <c r="AI3340" s="33">
        <f t="shared" si="1590"/>
        <v>0</v>
      </c>
      <c r="AJ3340" s="33">
        <f t="shared" si="1591"/>
        <v>0</v>
      </c>
      <c r="AK3340" s="33">
        <f t="shared" si="1592"/>
        <v>0</v>
      </c>
      <c r="AL3340" s="33">
        <f t="shared" si="1593"/>
        <v>0</v>
      </c>
      <c r="AM3340" s="34">
        <f t="shared" si="1594"/>
        <v>0</v>
      </c>
    </row>
    <row r="3341" spans="1:39" ht="15" customHeight="1" x14ac:dyDescent="0.3">
      <c r="A3341" s="166" t="s">
        <v>5775</v>
      </c>
      <c r="B3341" s="99">
        <v>19252</v>
      </c>
      <c r="C3341" s="99">
        <v>65238</v>
      </c>
      <c r="D3341" s="165">
        <v>44895</v>
      </c>
      <c r="E3341" s="165">
        <v>44954</v>
      </c>
      <c r="F3341" s="166">
        <v>2</v>
      </c>
      <c r="G3341" s="178">
        <v>1.38</v>
      </c>
      <c r="H3341" s="181">
        <v>1</v>
      </c>
      <c r="I3341" s="180">
        <v>4.0399999999999998E-2</v>
      </c>
      <c r="J3341" s="21">
        <f t="shared" si="1565"/>
        <v>0.62000000000000011</v>
      </c>
      <c r="K3341" s="21" t="str">
        <f t="shared" si="1566"/>
        <v>Y</v>
      </c>
      <c r="L3341" s="37" t="str">
        <f t="shared" si="1567"/>
        <v>NA</v>
      </c>
      <c r="M3341" s="8" t="str">
        <f t="shared" si="1568"/>
        <v>Y</v>
      </c>
      <c r="N3341" s="42">
        <f t="shared" si="1569"/>
        <v>1</v>
      </c>
      <c r="O3341" s="43">
        <f t="shared" si="1570"/>
        <v>200000</v>
      </c>
      <c r="P3341" s="43" t="str">
        <f t="shared" si="1571"/>
        <v>NA</v>
      </c>
      <c r="Q3341" s="24">
        <f t="shared" si="1572"/>
        <v>20029.7808</v>
      </c>
      <c r="R3341" s="43">
        <f t="shared" si="1573"/>
        <v>0</v>
      </c>
      <c r="S3341" s="24">
        <f t="shared" si="1574"/>
        <v>1000000</v>
      </c>
      <c r="T3341" s="25" t="str">
        <f t="shared" si="1575"/>
        <v>N</v>
      </c>
      <c r="U3341" s="44">
        <f t="shared" si="1576"/>
        <v>0</v>
      </c>
      <c r="V3341" s="45">
        <f t="shared" si="1577"/>
        <v>0</v>
      </c>
      <c r="W3341" s="45">
        <f t="shared" si="1578"/>
        <v>0</v>
      </c>
      <c r="X3341" s="28">
        <f t="shared" si="1579"/>
        <v>0</v>
      </c>
      <c r="Y3341" s="28">
        <f t="shared" si="1580"/>
        <v>0</v>
      </c>
      <c r="Z3341" s="45">
        <f t="shared" si="1581"/>
        <v>0</v>
      </c>
      <c r="AA3341" s="29" t="str">
        <f t="shared" si="1582"/>
        <v>N</v>
      </c>
      <c r="AB3341" s="46">
        <f t="shared" si="1583"/>
        <v>0</v>
      </c>
      <c r="AC3341" s="31">
        <f t="shared" si="1584"/>
        <v>0</v>
      </c>
      <c r="AD3341" s="31">
        <f t="shared" si="1585"/>
        <v>0</v>
      </c>
      <c r="AE3341" s="31">
        <f t="shared" si="1586"/>
        <v>0</v>
      </c>
      <c r="AF3341" s="47">
        <f t="shared" si="1587"/>
        <v>0</v>
      </c>
      <c r="AG3341" s="31">
        <f t="shared" si="1588"/>
        <v>0</v>
      </c>
      <c r="AH3341" s="48">
        <f t="shared" si="1589"/>
        <v>0</v>
      </c>
      <c r="AI3341" s="33">
        <f t="shared" si="1590"/>
        <v>0</v>
      </c>
      <c r="AJ3341" s="33">
        <f t="shared" si="1591"/>
        <v>0</v>
      </c>
      <c r="AK3341" s="33">
        <f t="shared" si="1592"/>
        <v>0</v>
      </c>
      <c r="AL3341" s="33">
        <f t="shared" si="1593"/>
        <v>0</v>
      </c>
      <c r="AM3341" s="34">
        <f t="shared" si="1594"/>
        <v>0</v>
      </c>
    </row>
    <row r="3342" spans="1:39" ht="15" customHeight="1" x14ac:dyDescent="0.3">
      <c r="A3342" s="166" t="s">
        <v>5776</v>
      </c>
      <c r="B3342" s="99">
        <v>9678</v>
      </c>
      <c r="C3342" s="99">
        <v>99313</v>
      </c>
      <c r="D3342" s="165">
        <v>44816</v>
      </c>
      <c r="E3342" s="165">
        <v>45070</v>
      </c>
      <c r="F3342" s="166">
        <v>2</v>
      </c>
      <c r="G3342" s="178">
        <v>0.34</v>
      </c>
      <c r="H3342" s="181">
        <v>0.5</v>
      </c>
      <c r="I3342" s="180">
        <v>6.9500000000000006E-2</v>
      </c>
      <c r="J3342" s="21">
        <f t="shared" si="1565"/>
        <v>1.66</v>
      </c>
      <c r="K3342" s="21" t="str">
        <f t="shared" si="1566"/>
        <v>Y</v>
      </c>
      <c r="L3342" s="37" t="str">
        <f t="shared" si="1567"/>
        <v>NA</v>
      </c>
      <c r="M3342" s="8" t="str">
        <f t="shared" si="1568"/>
        <v>Y</v>
      </c>
      <c r="N3342" s="42">
        <f t="shared" si="1569"/>
        <v>4</v>
      </c>
      <c r="O3342" s="43">
        <f t="shared" si="1570"/>
        <v>200000</v>
      </c>
      <c r="P3342" s="43" t="str">
        <f t="shared" si="1571"/>
        <v>NA</v>
      </c>
      <c r="Q3342" s="24">
        <f t="shared" si="1572"/>
        <v>10350.621000000001</v>
      </c>
      <c r="R3342" s="43">
        <f t="shared" si="1573"/>
        <v>0</v>
      </c>
      <c r="S3342" s="24">
        <f t="shared" si="1574"/>
        <v>1000000</v>
      </c>
      <c r="T3342" s="25" t="str">
        <f t="shared" si="1575"/>
        <v>Y</v>
      </c>
      <c r="U3342" s="44">
        <f t="shared" si="1576"/>
        <v>3</v>
      </c>
      <c r="V3342" s="45">
        <f t="shared" si="1577"/>
        <v>200000</v>
      </c>
      <c r="W3342" s="45">
        <f t="shared" si="1578"/>
        <v>1000000</v>
      </c>
      <c r="X3342" s="28">
        <f t="shared" si="1579"/>
        <v>11069.989159500003</v>
      </c>
      <c r="Y3342" s="28">
        <f t="shared" si="1580"/>
        <v>0</v>
      </c>
      <c r="Z3342" s="45" t="str">
        <f t="shared" si="1581"/>
        <v>NA</v>
      </c>
      <c r="AA3342" s="29" t="str">
        <f t="shared" si="1582"/>
        <v>N</v>
      </c>
      <c r="AB3342" s="46">
        <f t="shared" si="1583"/>
        <v>2</v>
      </c>
      <c r="AC3342" s="31">
        <f t="shared" si="1584"/>
        <v>20000</v>
      </c>
      <c r="AD3342" s="31">
        <f t="shared" si="1585"/>
        <v>65000</v>
      </c>
      <c r="AE3342" s="31">
        <f t="shared" si="1586"/>
        <v>11839.353406085254</v>
      </c>
      <c r="AF3342" s="47">
        <f t="shared" si="1587"/>
        <v>0</v>
      </c>
      <c r="AG3342" s="31">
        <f t="shared" si="1588"/>
        <v>0</v>
      </c>
      <c r="AH3342" s="48">
        <f t="shared" si="1589"/>
        <v>1</v>
      </c>
      <c r="AI3342" s="33">
        <f t="shared" si="1590"/>
        <v>20000</v>
      </c>
      <c r="AJ3342" s="33">
        <f t="shared" si="1591"/>
        <v>65000</v>
      </c>
      <c r="AK3342" s="33">
        <f t="shared" si="1592"/>
        <v>0</v>
      </c>
      <c r="AL3342" s="33">
        <f t="shared" si="1593"/>
        <v>12662.188467808181</v>
      </c>
      <c r="AM3342" s="34">
        <f t="shared" si="1594"/>
        <v>12662.188467808181</v>
      </c>
    </row>
    <row r="3343" spans="1:39" ht="15" customHeight="1" x14ac:dyDescent="0.3">
      <c r="A3343" s="166" t="s">
        <v>5777</v>
      </c>
      <c r="B3343" s="99">
        <v>17545</v>
      </c>
      <c r="C3343" s="99">
        <v>101894</v>
      </c>
      <c r="D3343" s="165">
        <v>46138</v>
      </c>
      <c r="E3343" s="165">
        <v>46477</v>
      </c>
      <c r="F3343" s="166">
        <v>2</v>
      </c>
      <c r="G3343" s="178">
        <v>1.39</v>
      </c>
      <c r="H3343" s="181">
        <v>0.75</v>
      </c>
      <c r="I3343" s="180">
        <v>4.1000000000000002E-2</v>
      </c>
      <c r="J3343" s="21">
        <f t="shared" si="1565"/>
        <v>0.6100000000000001</v>
      </c>
      <c r="K3343" s="21" t="str">
        <f t="shared" si="1566"/>
        <v>Y</v>
      </c>
      <c r="L3343" s="37" t="str">
        <f t="shared" si="1567"/>
        <v>NA</v>
      </c>
      <c r="M3343" s="8" t="str">
        <f t="shared" si="1568"/>
        <v>Y</v>
      </c>
      <c r="N3343" s="42">
        <f t="shared" si="1569"/>
        <v>1</v>
      </c>
      <c r="O3343" s="43">
        <f t="shared" si="1570"/>
        <v>200000</v>
      </c>
      <c r="P3343" s="43" t="str">
        <f t="shared" si="1571"/>
        <v>NA</v>
      </c>
      <c r="Q3343" s="24">
        <f t="shared" si="1572"/>
        <v>18264.344999999998</v>
      </c>
      <c r="R3343" s="43">
        <f t="shared" si="1573"/>
        <v>0</v>
      </c>
      <c r="S3343" s="24">
        <f t="shared" si="1574"/>
        <v>1000000</v>
      </c>
      <c r="T3343" s="25" t="str">
        <f t="shared" si="1575"/>
        <v>N</v>
      </c>
      <c r="U3343" s="44">
        <f t="shared" si="1576"/>
        <v>0</v>
      </c>
      <c r="V3343" s="45">
        <f t="shared" si="1577"/>
        <v>0</v>
      </c>
      <c r="W3343" s="45">
        <f t="shared" si="1578"/>
        <v>0</v>
      </c>
      <c r="X3343" s="28">
        <f t="shared" si="1579"/>
        <v>0</v>
      </c>
      <c r="Y3343" s="28">
        <f t="shared" si="1580"/>
        <v>0</v>
      </c>
      <c r="Z3343" s="45">
        <f t="shared" si="1581"/>
        <v>0</v>
      </c>
      <c r="AA3343" s="29" t="str">
        <f t="shared" si="1582"/>
        <v>N</v>
      </c>
      <c r="AB3343" s="46">
        <f t="shared" si="1583"/>
        <v>0</v>
      </c>
      <c r="AC3343" s="31">
        <f t="shared" si="1584"/>
        <v>0</v>
      </c>
      <c r="AD3343" s="31">
        <f t="shared" si="1585"/>
        <v>0</v>
      </c>
      <c r="AE3343" s="31">
        <f t="shared" si="1586"/>
        <v>0</v>
      </c>
      <c r="AF3343" s="47">
        <f t="shared" si="1587"/>
        <v>0</v>
      </c>
      <c r="AG3343" s="31">
        <f t="shared" si="1588"/>
        <v>0</v>
      </c>
      <c r="AH3343" s="48">
        <f t="shared" si="1589"/>
        <v>0</v>
      </c>
      <c r="AI3343" s="33">
        <f t="shared" si="1590"/>
        <v>0</v>
      </c>
      <c r="AJ3343" s="33">
        <f t="shared" si="1591"/>
        <v>0</v>
      </c>
      <c r="AK3343" s="33">
        <f t="shared" si="1592"/>
        <v>0</v>
      </c>
      <c r="AL3343" s="33">
        <f t="shared" si="1593"/>
        <v>0</v>
      </c>
      <c r="AM3343" s="34">
        <f t="shared" si="1594"/>
        <v>0</v>
      </c>
    </row>
    <row r="3344" spans="1:39" ht="15" customHeight="1" x14ac:dyDescent="0.3">
      <c r="A3344" s="166" t="s">
        <v>5778</v>
      </c>
      <c r="B3344" s="99">
        <v>9511</v>
      </c>
      <c r="C3344" s="99">
        <v>88908</v>
      </c>
      <c r="D3344" s="165">
        <v>45453</v>
      </c>
      <c r="E3344" s="165">
        <v>45686</v>
      </c>
      <c r="F3344" s="166">
        <v>4</v>
      </c>
      <c r="G3344" s="178">
        <v>2.63</v>
      </c>
      <c r="H3344" s="181">
        <v>0.5</v>
      </c>
      <c r="I3344" s="180">
        <v>8.2199999999999995E-2</v>
      </c>
      <c r="J3344" s="21">
        <f t="shared" si="1565"/>
        <v>1.37</v>
      </c>
      <c r="K3344" s="21" t="str">
        <f t="shared" si="1566"/>
        <v>Y</v>
      </c>
      <c r="L3344" s="37" t="str">
        <f t="shared" si="1567"/>
        <v>NA</v>
      </c>
      <c r="M3344" s="8" t="str">
        <f t="shared" si="1568"/>
        <v>Y</v>
      </c>
      <c r="N3344" s="42">
        <f t="shared" si="1569"/>
        <v>3</v>
      </c>
      <c r="O3344" s="43">
        <f t="shared" si="1570"/>
        <v>200000</v>
      </c>
      <c r="P3344" s="43" t="str">
        <f t="shared" si="1571"/>
        <v>NA</v>
      </c>
      <c r="Q3344" s="24">
        <f t="shared" si="1572"/>
        <v>10292.8042</v>
      </c>
      <c r="R3344" s="43">
        <f t="shared" si="1573"/>
        <v>0</v>
      </c>
      <c r="S3344" s="24">
        <f t="shared" si="1574"/>
        <v>1000000</v>
      </c>
      <c r="T3344" s="25" t="str">
        <f t="shared" si="1575"/>
        <v>Y</v>
      </c>
      <c r="U3344" s="44">
        <f t="shared" si="1576"/>
        <v>2</v>
      </c>
      <c r="V3344" s="45">
        <f t="shared" si="1577"/>
        <v>200000</v>
      </c>
      <c r="W3344" s="45">
        <f t="shared" si="1578"/>
        <v>1000000</v>
      </c>
      <c r="X3344" s="28">
        <f t="shared" si="1579"/>
        <v>11138.872705240001</v>
      </c>
      <c r="Y3344" s="28">
        <f t="shared" si="1580"/>
        <v>0</v>
      </c>
      <c r="Z3344" s="45" t="str">
        <f t="shared" si="1581"/>
        <v>NA</v>
      </c>
      <c r="AA3344" s="29" t="str">
        <f t="shared" si="1582"/>
        <v>N</v>
      </c>
      <c r="AB3344" s="46">
        <f t="shared" si="1583"/>
        <v>1</v>
      </c>
      <c r="AC3344" s="31">
        <f t="shared" si="1584"/>
        <v>20000</v>
      </c>
      <c r="AD3344" s="31">
        <f t="shared" si="1585"/>
        <v>65000</v>
      </c>
      <c r="AE3344" s="31">
        <f t="shared" si="1586"/>
        <v>12054.48804161073</v>
      </c>
      <c r="AF3344" s="47">
        <f t="shared" si="1587"/>
        <v>0</v>
      </c>
      <c r="AG3344" s="31">
        <f t="shared" si="1588"/>
        <v>0</v>
      </c>
      <c r="AH3344" s="48">
        <f t="shared" si="1589"/>
        <v>0</v>
      </c>
      <c r="AI3344" s="33">
        <f t="shared" si="1590"/>
        <v>0</v>
      </c>
      <c r="AJ3344" s="33">
        <f t="shared" si="1591"/>
        <v>0</v>
      </c>
      <c r="AK3344" s="33">
        <f t="shared" si="1592"/>
        <v>0</v>
      </c>
      <c r="AL3344" s="33">
        <f t="shared" si="1593"/>
        <v>0</v>
      </c>
      <c r="AM3344" s="34">
        <f t="shared" si="1594"/>
        <v>0</v>
      </c>
    </row>
    <row r="3345" spans="1:39" ht="15" customHeight="1" x14ac:dyDescent="0.3">
      <c r="A3345" s="166" t="s">
        <v>5779</v>
      </c>
      <c r="B3345" s="99">
        <v>21352</v>
      </c>
      <c r="C3345" s="99">
        <v>99213</v>
      </c>
      <c r="D3345" s="165">
        <v>45412</v>
      </c>
      <c r="E3345" s="165">
        <v>45729</v>
      </c>
      <c r="F3345" s="166">
        <v>2</v>
      </c>
      <c r="G3345" s="178">
        <v>0.6</v>
      </c>
      <c r="H3345" s="181">
        <v>0.75</v>
      </c>
      <c r="I3345" s="180">
        <v>6.4299999999999996E-2</v>
      </c>
      <c r="J3345" s="21">
        <f t="shared" si="1565"/>
        <v>1.4</v>
      </c>
      <c r="K3345" s="21" t="str">
        <f t="shared" si="1566"/>
        <v>Y</v>
      </c>
      <c r="L3345" s="37" t="str">
        <f t="shared" si="1567"/>
        <v>NA</v>
      </c>
      <c r="M3345" s="8" t="str">
        <f t="shared" si="1568"/>
        <v>Y</v>
      </c>
      <c r="N3345" s="42">
        <f t="shared" si="1569"/>
        <v>2</v>
      </c>
      <c r="O3345" s="43">
        <f t="shared" si="1570"/>
        <v>200000</v>
      </c>
      <c r="P3345" s="43" t="str">
        <f t="shared" si="1571"/>
        <v>NA</v>
      </c>
      <c r="Q3345" s="24">
        <f t="shared" si="1572"/>
        <v>22724.9336</v>
      </c>
      <c r="R3345" s="43">
        <f t="shared" si="1573"/>
        <v>0</v>
      </c>
      <c r="S3345" s="24">
        <f t="shared" si="1574"/>
        <v>1000000</v>
      </c>
      <c r="T3345" s="25" t="str">
        <f t="shared" si="1575"/>
        <v>Y</v>
      </c>
      <c r="U3345" s="44">
        <f t="shared" si="1576"/>
        <v>1</v>
      </c>
      <c r="V3345" s="45">
        <f t="shared" si="1577"/>
        <v>200000</v>
      </c>
      <c r="W3345" s="45">
        <f t="shared" si="1578"/>
        <v>1000000</v>
      </c>
      <c r="X3345" s="28">
        <f t="shared" si="1579"/>
        <v>24186.14683048</v>
      </c>
      <c r="Y3345" s="28">
        <f t="shared" si="1580"/>
        <v>0</v>
      </c>
      <c r="Z3345" s="45" t="str">
        <f t="shared" si="1581"/>
        <v>NA</v>
      </c>
      <c r="AA3345" s="29" t="str">
        <f t="shared" si="1582"/>
        <v>N</v>
      </c>
      <c r="AB3345" s="46">
        <f t="shared" si="1583"/>
        <v>0</v>
      </c>
      <c r="AC3345" s="31">
        <f t="shared" si="1584"/>
        <v>0</v>
      </c>
      <c r="AD3345" s="31">
        <f t="shared" si="1585"/>
        <v>0</v>
      </c>
      <c r="AE3345" s="31">
        <f t="shared" si="1586"/>
        <v>0</v>
      </c>
      <c r="AF3345" s="47">
        <f t="shared" si="1587"/>
        <v>0</v>
      </c>
      <c r="AG3345" s="31">
        <f t="shared" si="1588"/>
        <v>0</v>
      </c>
      <c r="AH3345" s="48">
        <f t="shared" si="1589"/>
        <v>0</v>
      </c>
      <c r="AI3345" s="33">
        <f t="shared" si="1590"/>
        <v>0</v>
      </c>
      <c r="AJ3345" s="33">
        <f t="shared" si="1591"/>
        <v>0</v>
      </c>
      <c r="AK3345" s="33">
        <f t="shared" si="1592"/>
        <v>0</v>
      </c>
      <c r="AL3345" s="33">
        <f t="shared" si="1593"/>
        <v>0</v>
      </c>
      <c r="AM3345" s="34">
        <f t="shared" si="1594"/>
        <v>0</v>
      </c>
    </row>
    <row r="3346" spans="1:39" ht="15" customHeight="1" x14ac:dyDescent="0.3">
      <c r="A3346" s="166" t="s">
        <v>5780</v>
      </c>
      <c r="B3346" s="99">
        <v>14357</v>
      </c>
      <c r="C3346" s="99">
        <v>88739</v>
      </c>
      <c r="D3346" s="165">
        <v>45795</v>
      </c>
      <c r="E3346" s="165">
        <v>45887</v>
      </c>
      <c r="F3346" s="166">
        <v>2</v>
      </c>
      <c r="G3346" s="178">
        <v>1.72</v>
      </c>
      <c r="H3346" s="181">
        <v>1</v>
      </c>
      <c r="I3346" s="180">
        <v>2.7099999999999999E-2</v>
      </c>
      <c r="J3346" s="21">
        <f t="shared" si="1565"/>
        <v>0.28000000000000003</v>
      </c>
      <c r="K3346" s="21" t="str">
        <f t="shared" si="1566"/>
        <v>Y</v>
      </c>
      <c r="L3346" s="37" t="str">
        <f t="shared" si="1567"/>
        <v>NA</v>
      </c>
      <c r="M3346" s="8" t="str">
        <f t="shared" si="1568"/>
        <v>Y</v>
      </c>
      <c r="N3346" s="42">
        <f t="shared" si="1569"/>
        <v>1</v>
      </c>
      <c r="O3346" s="43">
        <f t="shared" si="1570"/>
        <v>200000</v>
      </c>
      <c r="P3346" s="43" t="str">
        <f t="shared" si="1571"/>
        <v>NA</v>
      </c>
      <c r="Q3346" s="24">
        <f t="shared" si="1572"/>
        <v>14746.074699999999</v>
      </c>
      <c r="R3346" s="43">
        <f t="shared" si="1573"/>
        <v>0</v>
      </c>
      <c r="S3346" s="24">
        <f t="shared" si="1574"/>
        <v>1000000</v>
      </c>
      <c r="T3346" s="25" t="str">
        <f t="shared" si="1575"/>
        <v>N</v>
      </c>
      <c r="U3346" s="44">
        <f t="shared" si="1576"/>
        <v>0</v>
      </c>
      <c r="V3346" s="45">
        <f t="shared" si="1577"/>
        <v>0</v>
      </c>
      <c r="W3346" s="45">
        <f t="shared" si="1578"/>
        <v>0</v>
      </c>
      <c r="X3346" s="28">
        <f t="shared" si="1579"/>
        <v>0</v>
      </c>
      <c r="Y3346" s="28">
        <f t="shared" si="1580"/>
        <v>0</v>
      </c>
      <c r="Z3346" s="45">
        <f t="shared" si="1581"/>
        <v>0</v>
      </c>
      <c r="AA3346" s="29" t="str">
        <f t="shared" si="1582"/>
        <v>N</v>
      </c>
      <c r="AB3346" s="46">
        <f t="shared" si="1583"/>
        <v>0</v>
      </c>
      <c r="AC3346" s="31">
        <f t="shared" si="1584"/>
        <v>0</v>
      </c>
      <c r="AD3346" s="31">
        <f t="shared" si="1585"/>
        <v>0</v>
      </c>
      <c r="AE3346" s="31">
        <f t="shared" si="1586"/>
        <v>0</v>
      </c>
      <c r="AF3346" s="47">
        <f t="shared" si="1587"/>
        <v>0</v>
      </c>
      <c r="AG3346" s="31">
        <f t="shared" si="1588"/>
        <v>0</v>
      </c>
      <c r="AH3346" s="48">
        <f t="shared" si="1589"/>
        <v>0</v>
      </c>
      <c r="AI3346" s="33">
        <f t="shared" si="1590"/>
        <v>0</v>
      </c>
      <c r="AJ3346" s="33">
        <f t="shared" si="1591"/>
        <v>0</v>
      </c>
      <c r="AK3346" s="33">
        <f t="shared" si="1592"/>
        <v>0</v>
      </c>
      <c r="AL3346" s="33">
        <f t="shared" si="1593"/>
        <v>0</v>
      </c>
      <c r="AM3346" s="34">
        <f t="shared" si="1594"/>
        <v>0</v>
      </c>
    </row>
    <row r="3347" spans="1:39" ht="15" customHeight="1" x14ac:dyDescent="0.3">
      <c r="A3347" s="166" t="s">
        <v>5781</v>
      </c>
      <c r="B3347" s="99">
        <v>15472</v>
      </c>
      <c r="C3347" s="99">
        <v>71009</v>
      </c>
      <c r="D3347" s="165">
        <v>44751</v>
      </c>
      <c r="E3347" s="165">
        <v>44814</v>
      </c>
      <c r="F3347" s="166">
        <v>4</v>
      </c>
      <c r="G3347" s="178">
        <v>3.58</v>
      </c>
      <c r="H3347" s="181">
        <v>0.5</v>
      </c>
      <c r="I3347" s="180">
        <v>6.4799999999999996E-2</v>
      </c>
      <c r="J3347" s="21">
        <f t="shared" si="1565"/>
        <v>0.41999999999999993</v>
      </c>
      <c r="K3347" s="21" t="str">
        <f t="shared" si="1566"/>
        <v>Y</v>
      </c>
      <c r="L3347" s="37" t="str">
        <f t="shared" si="1567"/>
        <v>NA</v>
      </c>
      <c r="M3347" s="8" t="str">
        <f t="shared" si="1568"/>
        <v>Y</v>
      </c>
      <c r="N3347" s="42">
        <f t="shared" si="1569"/>
        <v>1</v>
      </c>
      <c r="O3347" s="43">
        <f t="shared" si="1570"/>
        <v>200000</v>
      </c>
      <c r="P3347" s="43" t="str">
        <f t="shared" si="1571"/>
        <v>NA</v>
      </c>
      <c r="Q3347" s="24">
        <f t="shared" si="1572"/>
        <v>16474.585599999999</v>
      </c>
      <c r="R3347" s="43">
        <f t="shared" si="1573"/>
        <v>0</v>
      </c>
      <c r="S3347" s="24">
        <f t="shared" si="1574"/>
        <v>1000000</v>
      </c>
      <c r="T3347" s="25" t="str">
        <f t="shared" si="1575"/>
        <v>N</v>
      </c>
      <c r="U3347" s="44">
        <f t="shared" si="1576"/>
        <v>0</v>
      </c>
      <c r="V3347" s="45">
        <f t="shared" si="1577"/>
        <v>0</v>
      </c>
      <c r="W3347" s="45">
        <f t="shared" si="1578"/>
        <v>0</v>
      </c>
      <c r="X3347" s="28">
        <f t="shared" si="1579"/>
        <v>0</v>
      </c>
      <c r="Y3347" s="28">
        <f t="shared" si="1580"/>
        <v>0</v>
      </c>
      <c r="Z3347" s="45">
        <f t="shared" si="1581"/>
        <v>0</v>
      </c>
      <c r="AA3347" s="29" t="str">
        <f t="shared" si="1582"/>
        <v>N</v>
      </c>
      <c r="AB3347" s="46">
        <f t="shared" si="1583"/>
        <v>0</v>
      </c>
      <c r="AC3347" s="31">
        <f t="shared" si="1584"/>
        <v>0</v>
      </c>
      <c r="AD3347" s="31">
        <f t="shared" si="1585"/>
        <v>0</v>
      </c>
      <c r="AE3347" s="31">
        <f t="shared" si="1586"/>
        <v>0</v>
      </c>
      <c r="AF3347" s="47">
        <f t="shared" si="1587"/>
        <v>0</v>
      </c>
      <c r="AG3347" s="31">
        <f t="shared" si="1588"/>
        <v>0</v>
      </c>
      <c r="AH3347" s="48">
        <f t="shared" si="1589"/>
        <v>0</v>
      </c>
      <c r="AI3347" s="33">
        <f t="shared" si="1590"/>
        <v>0</v>
      </c>
      <c r="AJ3347" s="33">
        <f t="shared" si="1591"/>
        <v>0</v>
      </c>
      <c r="AK3347" s="33">
        <f t="shared" si="1592"/>
        <v>0</v>
      </c>
      <c r="AL3347" s="33">
        <f t="shared" si="1593"/>
        <v>0</v>
      </c>
      <c r="AM3347" s="34">
        <f t="shared" si="1594"/>
        <v>0</v>
      </c>
    </row>
    <row r="3348" spans="1:39" ht="15" customHeight="1" x14ac:dyDescent="0.3">
      <c r="A3348" s="166" t="s">
        <v>5782</v>
      </c>
      <c r="B3348" s="99">
        <v>21670</v>
      </c>
      <c r="C3348" s="99">
        <v>61061</v>
      </c>
      <c r="D3348" s="165">
        <v>45956</v>
      </c>
      <c r="E3348" s="165">
        <v>46088</v>
      </c>
      <c r="F3348" s="166">
        <v>2</v>
      </c>
      <c r="G3348" s="178">
        <v>0.55000000000000004</v>
      </c>
      <c r="H3348" s="181">
        <v>1</v>
      </c>
      <c r="I3348" s="180">
        <v>1.6799999999999999E-2</v>
      </c>
      <c r="J3348" s="21">
        <f t="shared" si="1565"/>
        <v>1.45</v>
      </c>
      <c r="K3348" s="21" t="str">
        <f t="shared" si="1566"/>
        <v>Y</v>
      </c>
      <c r="L3348" s="37" t="str">
        <f t="shared" si="1567"/>
        <v>NA</v>
      </c>
      <c r="M3348" s="8" t="str">
        <f t="shared" si="1568"/>
        <v>Y</v>
      </c>
      <c r="N3348" s="42">
        <f t="shared" si="1569"/>
        <v>2</v>
      </c>
      <c r="O3348" s="43">
        <f t="shared" si="1570"/>
        <v>200000</v>
      </c>
      <c r="P3348" s="43" t="str">
        <f t="shared" si="1571"/>
        <v>NA</v>
      </c>
      <c r="Q3348" s="24">
        <f t="shared" si="1572"/>
        <v>22034.055999999997</v>
      </c>
      <c r="R3348" s="43">
        <f t="shared" si="1573"/>
        <v>0</v>
      </c>
      <c r="S3348" s="24">
        <f t="shared" si="1574"/>
        <v>1000000</v>
      </c>
      <c r="T3348" s="25" t="str">
        <f t="shared" si="1575"/>
        <v>Y</v>
      </c>
      <c r="U3348" s="44">
        <f t="shared" si="1576"/>
        <v>1</v>
      </c>
      <c r="V3348" s="45">
        <f t="shared" si="1577"/>
        <v>200000</v>
      </c>
      <c r="W3348" s="45">
        <f t="shared" si="1578"/>
        <v>1000000</v>
      </c>
      <c r="X3348" s="28">
        <f t="shared" si="1579"/>
        <v>22404.228140799994</v>
      </c>
      <c r="Y3348" s="28">
        <f t="shared" si="1580"/>
        <v>0</v>
      </c>
      <c r="Z3348" s="45" t="str">
        <f t="shared" si="1581"/>
        <v>NA</v>
      </c>
      <c r="AA3348" s="29" t="str">
        <f t="shared" si="1582"/>
        <v>N</v>
      </c>
      <c r="AB3348" s="46">
        <f t="shared" si="1583"/>
        <v>0</v>
      </c>
      <c r="AC3348" s="31">
        <f t="shared" si="1584"/>
        <v>0</v>
      </c>
      <c r="AD3348" s="31">
        <f t="shared" si="1585"/>
        <v>0</v>
      </c>
      <c r="AE3348" s="31">
        <f t="shared" si="1586"/>
        <v>0</v>
      </c>
      <c r="AF3348" s="47">
        <f t="shared" si="1587"/>
        <v>0</v>
      </c>
      <c r="AG3348" s="31">
        <f t="shared" si="1588"/>
        <v>0</v>
      </c>
      <c r="AH3348" s="48">
        <f t="shared" si="1589"/>
        <v>0</v>
      </c>
      <c r="AI3348" s="33">
        <f t="shared" si="1590"/>
        <v>0</v>
      </c>
      <c r="AJ3348" s="33">
        <f t="shared" si="1591"/>
        <v>0</v>
      </c>
      <c r="AK3348" s="33">
        <f t="shared" si="1592"/>
        <v>0</v>
      </c>
      <c r="AL3348" s="33">
        <f t="shared" si="1593"/>
        <v>0</v>
      </c>
      <c r="AM3348" s="34">
        <f t="shared" si="1594"/>
        <v>0</v>
      </c>
    </row>
    <row r="3349" spans="1:39" ht="15" customHeight="1" x14ac:dyDescent="0.3">
      <c r="A3349" s="166" t="s">
        <v>5783</v>
      </c>
      <c r="B3349" s="99">
        <v>17088</v>
      </c>
      <c r="C3349" s="99">
        <v>88351</v>
      </c>
      <c r="D3349" s="165">
        <v>44559</v>
      </c>
      <c r="E3349" s="165">
        <v>44871</v>
      </c>
      <c r="F3349" s="166">
        <v>2</v>
      </c>
      <c r="G3349" s="178">
        <v>1.26</v>
      </c>
      <c r="H3349" s="181">
        <v>0.25</v>
      </c>
      <c r="I3349" s="180">
        <v>1.9599999999999999E-2</v>
      </c>
      <c r="J3349" s="21">
        <f t="shared" si="1565"/>
        <v>0.74</v>
      </c>
      <c r="K3349" s="21" t="str">
        <f t="shared" si="1566"/>
        <v>Y</v>
      </c>
      <c r="L3349" s="37" t="str">
        <f t="shared" si="1567"/>
        <v>NA</v>
      </c>
      <c r="M3349" s="8" t="str">
        <f t="shared" si="1568"/>
        <v>Y</v>
      </c>
      <c r="N3349" s="42">
        <f t="shared" si="1569"/>
        <v>3</v>
      </c>
      <c r="O3349" s="43">
        <f t="shared" si="1570"/>
        <v>200000</v>
      </c>
      <c r="P3349" s="43" t="str">
        <f t="shared" si="1571"/>
        <v>NA</v>
      </c>
      <c r="Q3349" s="24">
        <f t="shared" si="1572"/>
        <v>17422.924800000001</v>
      </c>
      <c r="R3349" s="43">
        <f t="shared" si="1573"/>
        <v>0</v>
      </c>
      <c r="S3349" s="24">
        <f t="shared" si="1574"/>
        <v>1000000</v>
      </c>
      <c r="T3349" s="25" t="str">
        <f t="shared" si="1575"/>
        <v>N</v>
      </c>
      <c r="U3349" s="44">
        <f t="shared" si="1576"/>
        <v>2</v>
      </c>
      <c r="V3349" s="45">
        <f t="shared" si="1577"/>
        <v>20000</v>
      </c>
      <c r="W3349" s="45">
        <f t="shared" si="1578"/>
        <v>65000</v>
      </c>
      <c r="X3349" s="28">
        <f t="shared" si="1579"/>
        <v>0</v>
      </c>
      <c r="Y3349" s="28">
        <f t="shared" si="1580"/>
        <v>17764.414126080002</v>
      </c>
      <c r="Z3349" s="45">
        <f t="shared" si="1581"/>
        <v>0</v>
      </c>
      <c r="AA3349" s="29" t="str">
        <f t="shared" si="1582"/>
        <v>N</v>
      </c>
      <c r="AB3349" s="46">
        <f t="shared" si="1583"/>
        <v>1</v>
      </c>
      <c r="AC3349" s="31">
        <f t="shared" si="1584"/>
        <v>20000</v>
      </c>
      <c r="AD3349" s="31">
        <f t="shared" si="1585"/>
        <v>65000</v>
      </c>
      <c r="AE3349" s="31">
        <f t="shared" si="1586"/>
        <v>0</v>
      </c>
      <c r="AF3349" s="47">
        <f t="shared" si="1587"/>
        <v>18112.596642951172</v>
      </c>
      <c r="AG3349" s="31">
        <f t="shared" si="1588"/>
        <v>0</v>
      </c>
      <c r="AH3349" s="48">
        <f t="shared" si="1589"/>
        <v>0</v>
      </c>
      <c r="AI3349" s="33">
        <f t="shared" si="1590"/>
        <v>0</v>
      </c>
      <c r="AJ3349" s="33">
        <f t="shared" si="1591"/>
        <v>0</v>
      </c>
      <c r="AK3349" s="33">
        <f t="shared" si="1592"/>
        <v>0</v>
      </c>
      <c r="AL3349" s="33">
        <f t="shared" si="1593"/>
        <v>0</v>
      </c>
      <c r="AM3349" s="34">
        <f t="shared" si="1594"/>
        <v>35877.010769031171</v>
      </c>
    </row>
    <row r="3350" spans="1:39" ht="15" customHeight="1" x14ac:dyDescent="0.3">
      <c r="A3350" s="166" t="s">
        <v>5784</v>
      </c>
      <c r="B3350" s="99">
        <v>22225</v>
      </c>
      <c r="C3350" s="99">
        <v>86068</v>
      </c>
      <c r="D3350" s="165">
        <v>44629</v>
      </c>
      <c r="E3350" s="165">
        <v>44868</v>
      </c>
      <c r="F3350" s="166">
        <v>2</v>
      </c>
      <c r="G3350" s="178">
        <v>0.34</v>
      </c>
      <c r="H3350" s="181">
        <v>0.75</v>
      </c>
      <c r="I3350" s="180">
        <v>0.06</v>
      </c>
      <c r="J3350" s="21">
        <f t="shared" si="1565"/>
        <v>1.66</v>
      </c>
      <c r="K3350" s="21" t="str">
        <f t="shared" si="1566"/>
        <v>Y</v>
      </c>
      <c r="L3350" s="37" t="str">
        <f t="shared" si="1567"/>
        <v>NA</v>
      </c>
      <c r="M3350" s="8" t="str">
        <f t="shared" si="1568"/>
        <v>Y</v>
      </c>
      <c r="N3350" s="42">
        <f t="shared" si="1569"/>
        <v>3</v>
      </c>
      <c r="O3350" s="43">
        <f t="shared" si="1570"/>
        <v>200000</v>
      </c>
      <c r="P3350" s="43" t="str">
        <f t="shared" si="1571"/>
        <v>NA</v>
      </c>
      <c r="Q3350" s="24">
        <f t="shared" si="1572"/>
        <v>23558.5</v>
      </c>
      <c r="R3350" s="43">
        <f t="shared" si="1573"/>
        <v>0</v>
      </c>
      <c r="S3350" s="24">
        <f t="shared" si="1574"/>
        <v>1000000</v>
      </c>
      <c r="T3350" s="25" t="str">
        <f t="shared" si="1575"/>
        <v>Y</v>
      </c>
      <c r="U3350" s="44">
        <f t="shared" si="1576"/>
        <v>2</v>
      </c>
      <c r="V3350" s="45">
        <f t="shared" si="1577"/>
        <v>200000</v>
      </c>
      <c r="W3350" s="45">
        <f t="shared" si="1578"/>
        <v>1000000</v>
      </c>
      <c r="X3350" s="28">
        <f t="shared" si="1579"/>
        <v>24972.010000000002</v>
      </c>
      <c r="Y3350" s="28">
        <f t="shared" si="1580"/>
        <v>0</v>
      </c>
      <c r="Z3350" s="45" t="str">
        <f t="shared" si="1581"/>
        <v>NA</v>
      </c>
      <c r="AA3350" s="29" t="str">
        <f t="shared" si="1582"/>
        <v>N</v>
      </c>
      <c r="AB3350" s="46">
        <f t="shared" si="1583"/>
        <v>1</v>
      </c>
      <c r="AC3350" s="31">
        <f t="shared" si="1584"/>
        <v>20000</v>
      </c>
      <c r="AD3350" s="31">
        <f t="shared" si="1585"/>
        <v>65000</v>
      </c>
      <c r="AE3350" s="31">
        <f t="shared" si="1586"/>
        <v>20000</v>
      </c>
      <c r="AF3350" s="47">
        <f t="shared" si="1587"/>
        <v>6470.3306000000048</v>
      </c>
      <c r="AG3350" s="31">
        <f t="shared" si="1588"/>
        <v>0</v>
      </c>
      <c r="AH3350" s="48">
        <f t="shared" si="1589"/>
        <v>0</v>
      </c>
      <c r="AI3350" s="33">
        <f t="shared" si="1590"/>
        <v>0</v>
      </c>
      <c r="AJ3350" s="33">
        <f t="shared" si="1591"/>
        <v>0</v>
      </c>
      <c r="AK3350" s="33">
        <f t="shared" si="1592"/>
        <v>0</v>
      </c>
      <c r="AL3350" s="33">
        <f t="shared" si="1593"/>
        <v>0</v>
      </c>
      <c r="AM3350" s="34">
        <f t="shared" si="1594"/>
        <v>6470.3306000000048</v>
      </c>
    </row>
    <row r="3351" spans="1:39" ht="15" customHeight="1" x14ac:dyDescent="0.3">
      <c r="A3351" s="166" t="s">
        <v>5785</v>
      </c>
      <c r="B3351" s="99">
        <v>21952</v>
      </c>
      <c r="C3351" s="99">
        <v>77108</v>
      </c>
      <c r="D3351" s="165">
        <v>45942</v>
      </c>
      <c r="E3351" s="165">
        <v>46254</v>
      </c>
      <c r="F3351" s="166">
        <v>2</v>
      </c>
      <c r="G3351" s="178">
        <v>1.56</v>
      </c>
      <c r="H3351" s="181">
        <v>0.5</v>
      </c>
      <c r="I3351" s="180">
        <v>4.53E-2</v>
      </c>
      <c r="J3351" s="21">
        <f t="shared" si="1565"/>
        <v>0.43999999999999995</v>
      </c>
      <c r="K3351" s="21" t="str">
        <f t="shared" si="1566"/>
        <v>Y</v>
      </c>
      <c r="L3351" s="37" t="str">
        <f t="shared" si="1567"/>
        <v>NA</v>
      </c>
      <c r="M3351" s="8" t="str">
        <f t="shared" si="1568"/>
        <v>Y</v>
      </c>
      <c r="N3351" s="42">
        <f t="shared" si="1569"/>
        <v>1</v>
      </c>
      <c r="O3351" s="43">
        <f t="shared" si="1570"/>
        <v>200000</v>
      </c>
      <c r="P3351" s="43" t="str">
        <f t="shared" si="1571"/>
        <v>NA</v>
      </c>
      <c r="Q3351" s="24">
        <f t="shared" si="1572"/>
        <v>22946.425599999999</v>
      </c>
      <c r="R3351" s="43">
        <f t="shared" si="1573"/>
        <v>0</v>
      </c>
      <c r="S3351" s="24">
        <f t="shared" si="1574"/>
        <v>1000000</v>
      </c>
      <c r="T3351" s="25" t="str">
        <f t="shared" si="1575"/>
        <v>N</v>
      </c>
      <c r="U3351" s="44">
        <f t="shared" si="1576"/>
        <v>0</v>
      </c>
      <c r="V3351" s="45">
        <f t="shared" si="1577"/>
        <v>0</v>
      </c>
      <c r="W3351" s="45">
        <f t="shared" si="1578"/>
        <v>0</v>
      </c>
      <c r="X3351" s="28">
        <f t="shared" si="1579"/>
        <v>0</v>
      </c>
      <c r="Y3351" s="28">
        <f t="shared" si="1580"/>
        <v>0</v>
      </c>
      <c r="Z3351" s="45">
        <f t="shared" si="1581"/>
        <v>0</v>
      </c>
      <c r="AA3351" s="29" t="str">
        <f t="shared" si="1582"/>
        <v>N</v>
      </c>
      <c r="AB3351" s="46">
        <f t="shared" si="1583"/>
        <v>0</v>
      </c>
      <c r="AC3351" s="31">
        <f t="shared" si="1584"/>
        <v>0</v>
      </c>
      <c r="AD3351" s="31">
        <f t="shared" si="1585"/>
        <v>0</v>
      </c>
      <c r="AE3351" s="31">
        <f t="shared" si="1586"/>
        <v>0</v>
      </c>
      <c r="AF3351" s="47">
        <f t="shared" si="1587"/>
        <v>0</v>
      </c>
      <c r="AG3351" s="31">
        <f t="shared" si="1588"/>
        <v>0</v>
      </c>
      <c r="AH3351" s="48">
        <f t="shared" si="1589"/>
        <v>0</v>
      </c>
      <c r="AI3351" s="33">
        <f t="shared" si="1590"/>
        <v>0</v>
      </c>
      <c r="AJ3351" s="33">
        <f t="shared" si="1591"/>
        <v>0</v>
      </c>
      <c r="AK3351" s="33">
        <f t="shared" si="1592"/>
        <v>0</v>
      </c>
      <c r="AL3351" s="33">
        <f t="shared" si="1593"/>
        <v>0</v>
      </c>
      <c r="AM3351" s="34">
        <f t="shared" si="1594"/>
        <v>0</v>
      </c>
    </row>
    <row r="3352" spans="1:39" ht="15" customHeight="1" x14ac:dyDescent="0.3">
      <c r="A3352" s="166" t="s">
        <v>5786</v>
      </c>
      <c r="B3352" s="99">
        <v>21977</v>
      </c>
      <c r="C3352" s="99">
        <v>52033</v>
      </c>
      <c r="D3352" s="165">
        <v>45582</v>
      </c>
      <c r="E3352" s="165">
        <v>45696</v>
      </c>
      <c r="F3352" s="166">
        <v>2</v>
      </c>
      <c r="G3352" s="178">
        <v>0.71</v>
      </c>
      <c r="H3352" s="181">
        <v>0.5</v>
      </c>
      <c r="I3352" s="180">
        <v>3.9199999999999999E-2</v>
      </c>
      <c r="J3352" s="21">
        <f t="shared" si="1565"/>
        <v>1.29</v>
      </c>
      <c r="K3352" s="21" t="str">
        <f t="shared" si="1566"/>
        <v>Y</v>
      </c>
      <c r="L3352" s="37" t="str">
        <f t="shared" si="1567"/>
        <v>NA</v>
      </c>
      <c r="M3352" s="8" t="str">
        <f t="shared" si="1568"/>
        <v>Y</v>
      </c>
      <c r="N3352" s="42">
        <f t="shared" si="1569"/>
        <v>3</v>
      </c>
      <c r="O3352" s="43">
        <f t="shared" si="1570"/>
        <v>200000</v>
      </c>
      <c r="P3352" s="43" t="str">
        <f t="shared" si="1571"/>
        <v>NA</v>
      </c>
      <c r="Q3352" s="24">
        <f t="shared" si="1572"/>
        <v>22838.498399999997</v>
      </c>
      <c r="R3352" s="43">
        <f t="shared" si="1573"/>
        <v>0</v>
      </c>
      <c r="S3352" s="24">
        <f t="shared" si="1574"/>
        <v>1000000</v>
      </c>
      <c r="T3352" s="25" t="str">
        <f t="shared" si="1575"/>
        <v>Y</v>
      </c>
      <c r="U3352" s="44">
        <f t="shared" si="1576"/>
        <v>2</v>
      </c>
      <c r="V3352" s="45">
        <f t="shared" si="1577"/>
        <v>200000</v>
      </c>
      <c r="W3352" s="45">
        <f t="shared" si="1578"/>
        <v>1000000</v>
      </c>
      <c r="X3352" s="28">
        <f t="shared" si="1579"/>
        <v>23733.767537279993</v>
      </c>
      <c r="Y3352" s="28">
        <f t="shared" si="1580"/>
        <v>0</v>
      </c>
      <c r="Z3352" s="45" t="str">
        <f t="shared" si="1581"/>
        <v>NA</v>
      </c>
      <c r="AA3352" s="29" t="str">
        <f t="shared" si="1582"/>
        <v>N</v>
      </c>
      <c r="AB3352" s="46">
        <f t="shared" si="1583"/>
        <v>1</v>
      </c>
      <c r="AC3352" s="31">
        <f t="shared" si="1584"/>
        <v>20000</v>
      </c>
      <c r="AD3352" s="31">
        <f t="shared" si="1585"/>
        <v>65000</v>
      </c>
      <c r="AE3352" s="31">
        <f t="shared" si="1586"/>
        <v>20000</v>
      </c>
      <c r="AF3352" s="47">
        <f t="shared" si="1587"/>
        <v>4664.1312247413662</v>
      </c>
      <c r="AG3352" s="31">
        <f t="shared" si="1588"/>
        <v>0</v>
      </c>
      <c r="AH3352" s="48">
        <f t="shared" si="1589"/>
        <v>0</v>
      </c>
      <c r="AI3352" s="33">
        <f t="shared" si="1590"/>
        <v>0</v>
      </c>
      <c r="AJ3352" s="33">
        <f t="shared" si="1591"/>
        <v>0</v>
      </c>
      <c r="AK3352" s="33">
        <f t="shared" si="1592"/>
        <v>0</v>
      </c>
      <c r="AL3352" s="33">
        <f t="shared" si="1593"/>
        <v>0</v>
      </c>
      <c r="AM3352" s="34">
        <f t="shared" si="1594"/>
        <v>4664.1312247413662</v>
      </c>
    </row>
    <row r="3353" spans="1:39" ht="15" customHeight="1" x14ac:dyDescent="0.3">
      <c r="A3353" s="166" t="s">
        <v>5787</v>
      </c>
      <c r="B3353" s="99">
        <v>7584</v>
      </c>
      <c r="C3353" s="99">
        <v>50431</v>
      </c>
      <c r="D3353" s="165">
        <v>45802</v>
      </c>
      <c r="E3353" s="165">
        <v>46157</v>
      </c>
      <c r="F3353" s="166">
        <v>4</v>
      </c>
      <c r="G3353" s="178">
        <v>0.59</v>
      </c>
      <c r="H3353" s="181">
        <v>0.75</v>
      </c>
      <c r="I3353" s="180">
        <v>5.8000000000000003E-2</v>
      </c>
      <c r="J3353" s="21">
        <f t="shared" si="1565"/>
        <v>3.41</v>
      </c>
      <c r="K3353" s="21" t="str">
        <f t="shared" si="1566"/>
        <v>Y</v>
      </c>
      <c r="L3353" s="37" t="str">
        <f t="shared" si="1567"/>
        <v>NA</v>
      </c>
      <c r="M3353" s="8" t="str">
        <f t="shared" si="1568"/>
        <v>Y</v>
      </c>
      <c r="N3353" s="42">
        <f t="shared" si="1569"/>
        <v>5</v>
      </c>
      <c r="O3353" s="43">
        <f t="shared" si="1570"/>
        <v>200000</v>
      </c>
      <c r="P3353" s="43" t="str">
        <f t="shared" si="1571"/>
        <v>NA</v>
      </c>
      <c r="Q3353" s="24">
        <f t="shared" si="1572"/>
        <v>8023.8720000000003</v>
      </c>
      <c r="R3353" s="43">
        <f t="shared" si="1573"/>
        <v>0</v>
      </c>
      <c r="S3353" s="24">
        <f t="shared" si="1574"/>
        <v>1000000</v>
      </c>
      <c r="T3353" s="25" t="str">
        <f t="shared" si="1575"/>
        <v>Y</v>
      </c>
      <c r="U3353" s="44">
        <f t="shared" si="1576"/>
        <v>4</v>
      </c>
      <c r="V3353" s="45">
        <f t="shared" si="1577"/>
        <v>200000</v>
      </c>
      <c r="W3353" s="45">
        <f t="shared" si="1578"/>
        <v>1000000</v>
      </c>
      <c r="X3353" s="28">
        <f t="shared" si="1579"/>
        <v>8489.2565760000016</v>
      </c>
      <c r="Y3353" s="28">
        <f t="shared" si="1580"/>
        <v>0</v>
      </c>
      <c r="Z3353" s="45" t="str">
        <f t="shared" si="1581"/>
        <v>NA</v>
      </c>
      <c r="AA3353" s="29" t="str">
        <f t="shared" si="1582"/>
        <v>Y</v>
      </c>
      <c r="AB3353" s="46">
        <f t="shared" si="1583"/>
        <v>3</v>
      </c>
      <c r="AC3353" s="31">
        <f t="shared" si="1584"/>
        <v>200000</v>
      </c>
      <c r="AD3353" s="31">
        <f t="shared" si="1585"/>
        <v>1000000</v>
      </c>
      <c r="AE3353" s="31">
        <f t="shared" si="1586"/>
        <v>8981.6334574080029</v>
      </c>
      <c r="AF3353" s="47">
        <f t="shared" si="1587"/>
        <v>0</v>
      </c>
      <c r="AG3353" s="31" t="str">
        <f t="shared" si="1588"/>
        <v>NA</v>
      </c>
      <c r="AH3353" s="48">
        <f t="shared" si="1589"/>
        <v>2</v>
      </c>
      <c r="AI3353" s="33">
        <f t="shared" si="1590"/>
        <v>20000</v>
      </c>
      <c r="AJ3353" s="33">
        <f t="shared" si="1591"/>
        <v>65000</v>
      </c>
      <c r="AK3353" s="33">
        <f t="shared" si="1592"/>
        <v>9502.5681979376677</v>
      </c>
      <c r="AL3353" s="33">
        <f t="shared" si="1593"/>
        <v>0</v>
      </c>
      <c r="AM3353" s="34">
        <f t="shared" si="1594"/>
        <v>0</v>
      </c>
    </row>
    <row r="3354" spans="1:39" ht="15" customHeight="1" x14ac:dyDescent="0.3">
      <c r="A3354" s="166" t="s">
        <v>5788</v>
      </c>
      <c r="B3354" s="99">
        <v>10525</v>
      </c>
      <c r="C3354" s="99">
        <v>98094</v>
      </c>
      <c r="D3354" s="165">
        <v>45015</v>
      </c>
      <c r="E3354" s="165">
        <v>45123</v>
      </c>
      <c r="F3354" s="166">
        <v>2</v>
      </c>
      <c r="G3354" s="178">
        <v>1.35</v>
      </c>
      <c r="H3354" s="181">
        <v>0.75</v>
      </c>
      <c r="I3354" s="180">
        <v>7.3999999999999996E-2</v>
      </c>
      <c r="J3354" s="21">
        <f t="shared" si="1565"/>
        <v>0.64999999999999991</v>
      </c>
      <c r="K3354" s="21" t="str">
        <f t="shared" si="1566"/>
        <v>Y</v>
      </c>
      <c r="L3354" s="37" t="str">
        <f t="shared" si="1567"/>
        <v>NA</v>
      </c>
      <c r="M3354" s="8" t="str">
        <f t="shared" si="1568"/>
        <v>Y</v>
      </c>
      <c r="N3354" s="42">
        <f t="shared" si="1569"/>
        <v>1</v>
      </c>
      <c r="O3354" s="43">
        <f t="shared" si="1570"/>
        <v>200000</v>
      </c>
      <c r="P3354" s="43" t="str">
        <f t="shared" si="1571"/>
        <v>NA</v>
      </c>
      <c r="Q3354" s="24">
        <f t="shared" si="1572"/>
        <v>11303.85</v>
      </c>
      <c r="R3354" s="43">
        <f t="shared" si="1573"/>
        <v>0</v>
      </c>
      <c r="S3354" s="24">
        <f t="shared" si="1574"/>
        <v>1000000</v>
      </c>
      <c r="T3354" s="25" t="str">
        <f t="shared" si="1575"/>
        <v>N</v>
      </c>
      <c r="U3354" s="44">
        <f t="shared" si="1576"/>
        <v>0</v>
      </c>
      <c r="V3354" s="45">
        <f t="shared" si="1577"/>
        <v>0</v>
      </c>
      <c r="W3354" s="45">
        <f t="shared" si="1578"/>
        <v>0</v>
      </c>
      <c r="X3354" s="28">
        <f t="shared" si="1579"/>
        <v>0</v>
      </c>
      <c r="Y3354" s="28">
        <f t="shared" si="1580"/>
        <v>0</v>
      </c>
      <c r="Z3354" s="45">
        <f t="shared" si="1581"/>
        <v>0</v>
      </c>
      <c r="AA3354" s="29" t="str">
        <f t="shared" si="1582"/>
        <v>N</v>
      </c>
      <c r="AB3354" s="46">
        <f t="shared" si="1583"/>
        <v>0</v>
      </c>
      <c r="AC3354" s="31">
        <f t="shared" si="1584"/>
        <v>0</v>
      </c>
      <c r="AD3354" s="31">
        <f t="shared" si="1585"/>
        <v>0</v>
      </c>
      <c r="AE3354" s="31">
        <f t="shared" si="1586"/>
        <v>0</v>
      </c>
      <c r="AF3354" s="47">
        <f t="shared" si="1587"/>
        <v>0</v>
      </c>
      <c r="AG3354" s="31">
        <f t="shared" si="1588"/>
        <v>0</v>
      </c>
      <c r="AH3354" s="48">
        <f t="shared" si="1589"/>
        <v>0</v>
      </c>
      <c r="AI3354" s="33">
        <f t="shared" si="1590"/>
        <v>0</v>
      </c>
      <c r="AJ3354" s="33">
        <f t="shared" si="1591"/>
        <v>0</v>
      </c>
      <c r="AK3354" s="33">
        <f t="shared" si="1592"/>
        <v>0</v>
      </c>
      <c r="AL3354" s="33">
        <f t="shared" si="1593"/>
        <v>0</v>
      </c>
      <c r="AM3354" s="34">
        <f t="shared" si="1594"/>
        <v>0</v>
      </c>
    </row>
    <row r="3355" spans="1:39" ht="15" customHeight="1" x14ac:dyDescent="0.3">
      <c r="A3355" s="166" t="s">
        <v>5789</v>
      </c>
      <c r="B3355" s="99">
        <v>5929</v>
      </c>
      <c r="C3355" s="99">
        <v>26575</v>
      </c>
      <c r="D3355" s="165">
        <v>46111</v>
      </c>
      <c r="E3355" s="165">
        <v>46469</v>
      </c>
      <c r="F3355" s="166">
        <v>4</v>
      </c>
      <c r="G3355" s="178">
        <v>2.64</v>
      </c>
      <c r="H3355" s="181">
        <v>1</v>
      </c>
      <c r="I3355" s="180">
        <v>5.8299999999999998E-2</v>
      </c>
      <c r="J3355" s="21">
        <f t="shared" si="1565"/>
        <v>1.3599999999999999</v>
      </c>
      <c r="K3355" s="21" t="str">
        <f t="shared" si="1566"/>
        <v>Y</v>
      </c>
      <c r="L3355" s="37" t="str">
        <f t="shared" si="1567"/>
        <v>NA</v>
      </c>
      <c r="M3355" s="8" t="str">
        <f t="shared" si="1568"/>
        <v>Y</v>
      </c>
      <c r="N3355" s="42">
        <f t="shared" si="1569"/>
        <v>2</v>
      </c>
      <c r="O3355" s="43">
        <f t="shared" si="1570"/>
        <v>200000</v>
      </c>
      <c r="P3355" s="43" t="str">
        <f t="shared" si="1571"/>
        <v>NA</v>
      </c>
      <c r="Q3355" s="24">
        <f t="shared" si="1572"/>
        <v>6274.6607000000004</v>
      </c>
      <c r="R3355" s="43">
        <f t="shared" si="1573"/>
        <v>0</v>
      </c>
      <c r="S3355" s="24">
        <f t="shared" si="1574"/>
        <v>1000000</v>
      </c>
      <c r="T3355" s="25" t="str">
        <f t="shared" si="1575"/>
        <v>Y</v>
      </c>
      <c r="U3355" s="44">
        <f t="shared" si="1576"/>
        <v>1</v>
      </c>
      <c r="V3355" s="45">
        <f t="shared" si="1577"/>
        <v>200000</v>
      </c>
      <c r="W3355" s="45">
        <f t="shared" si="1578"/>
        <v>1000000</v>
      </c>
      <c r="X3355" s="28">
        <f t="shared" si="1579"/>
        <v>6640.4734188100001</v>
      </c>
      <c r="Y3355" s="28">
        <f t="shared" si="1580"/>
        <v>0</v>
      </c>
      <c r="Z3355" s="45" t="str">
        <f t="shared" si="1581"/>
        <v>NA</v>
      </c>
      <c r="AA3355" s="29" t="str">
        <f t="shared" si="1582"/>
        <v>N</v>
      </c>
      <c r="AB3355" s="46">
        <f t="shared" si="1583"/>
        <v>0</v>
      </c>
      <c r="AC3355" s="31">
        <f t="shared" si="1584"/>
        <v>0</v>
      </c>
      <c r="AD3355" s="31">
        <f t="shared" si="1585"/>
        <v>0</v>
      </c>
      <c r="AE3355" s="31">
        <f t="shared" si="1586"/>
        <v>0</v>
      </c>
      <c r="AF3355" s="47">
        <f t="shared" si="1587"/>
        <v>0</v>
      </c>
      <c r="AG3355" s="31">
        <f t="shared" si="1588"/>
        <v>0</v>
      </c>
      <c r="AH3355" s="48">
        <f t="shared" si="1589"/>
        <v>0</v>
      </c>
      <c r="AI3355" s="33">
        <f t="shared" si="1590"/>
        <v>0</v>
      </c>
      <c r="AJ3355" s="33">
        <f t="shared" si="1591"/>
        <v>0</v>
      </c>
      <c r="AK3355" s="33">
        <f t="shared" si="1592"/>
        <v>0</v>
      </c>
      <c r="AL3355" s="33">
        <f t="shared" si="1593"/>
        <v>0</v>
      </c>
      <c r="AM3355" s="34">
        <f t="shared" si="1594"/>
        <v>0</v>
      </c>
    </row>
    <row r="3356" spans="1:39" ht="15" customHeight="1" x14ac:dyDescent="0.3">
      <c r="A3356" s="166" t="s">
        <v>5790</v>
      </c>
      <c r="B3356" s="99">
        <v>22877</v>
      </c>
      <c r="C3356" s="99">
        <v>70844</v>
      </c>
      <c r="D3356" s="165">
        <v>44890</v>
      </c>
      <c r="E3356" s="165">
        <v>45074</v>
      </c>
      <c r="F3356" s="166">
        <v>4</v>
      </c>
      <c r="G3356" s="178">
        <v>1.06</v>
      </c>
      <c r="H3356" s="181">
        <v>1</v>
      </c>
      <c r="I3356" s="180">
        <v>3.5799999999999998E-2</v>
      </c>
      <c r="J3356" s="21">
        <f t="shared" si="1565"/>
        <v>2.94</v>
      </c>
      <c r="K3356" s="21" t="str">
        <f t="shared" si="1566"/>
        <v>Y</v>
      </c>
      <c r="L3356" s="37" t="str">
        <f t="shared" si="1567"/>
        <v>NA</v>
      </c>
      <c r="M3356" s="8" t="str">
        <f t="shared" si="1568"/>
        <v>Y</v>
      </c>
      <c r="N3356" s="42">
        <f t="shared" si="1569"/>
        <v>3</v>
      </c>
      <c r="O3356" s="43">
        <f t="shared" si="1570"/>
        <v>200000</v>
      </c>
      <c r="P3356" s="43" t="str">
        <f t="shared" si="1571"/>
        <v>NA</v>
      </c>
      <c r="Q3356" s="24">
        <f t="shared" si="1572"/>
        <v>23695.996600000002</v>
      </c>
      <c r="R3356" s="43">
        <f t="shared" si="1573"/>
        <v>0</v>
      </c>
      <c r="S3356" s="24">
        <f t="shared" si="1574"/>
        <v>1000000</v>
      </c>
      <c r="T3356" s="25" t="str">
        <f t="shared" si="1575"/>
        <v>Y</v>
      </c>
      <c r="U3356" s="44">
        <f t="shared" si="1576"/>
        <v>2</v>
      </c>
      <c r="V3356" s="45">
        <f t="shared" si="1577"/>
        <v>200000</v>
      </c>
      <c r="W3356" s="45">
        <f t="shared" si="1578"/>
        <v>1000000</v>
      </c>
      <c r="X3356" s="28">
        <f t="shared" si="1579"/>
        <v>24544.313278280002</v>
      </c>
      <c r="Y3356" s="28">
        <f t="shared" si="1580"/>
        <v>0</v>
      </c>
      <c r="Z3356" s="45" t="str">
        <f t="shared" si="1581"/>
        <v>NA</v>
      </c>
      <c r="AA3356" s="29" t="str">
        <f t="shared" si="1582"/>
        <v>Y</v>
      </c>
      <c r="AB3356" s="46">
        <f t="shared" si="1583"/>
        <v>1</v>
      </c>
      <c r="AC3356" s="31">
        <f t="shared" si="1584"/>
        <v>200000</v>
      </c>
      <c r="AD3356" s="31">
        <f t="shared" si="1585"/>
        <v>1000000</v>
      </c>
      <c r="AE3356" s="31">
        <f t="shared" si="1586"/>
        <v>25422.999693642429</v>
      </c>
      <c r="AF3356" s="47">
        <f t="shared" si="1587"/>
        <v>0</v>
      </c>
      <c r="AG3356" s="31" t="str">
        <f t="shared" si="1588"/>
        <v>NA</v>
      </c>
      <c r="AH3356" s="48">
        <f t="shared" si="1589"/>
        <v>0</v>
      </c>
      <c r="AI3356" s="33">
        <f t="shared" si="1590"/>
        <v>0</v>
      </c>
      <c r="AJ3356" s="33">
        <f t="shared" si="1591"/>
        <v>0</v>
      </c>
      <c r="AK3356" s="33">
        <f t="shared" si="1592"/>
        <v>0</v>
      </c>
      <c r="AL3356" s="33">
        <f t="shared" si="1593"/>
        <v>0</v>
      </c>
      <c r="AM3356" s="34">
        <f t="shared" si="1594"/>
        <v>0</v>
      </c>
    </row>
    <row r="3357" spans="1:39" ht="15" customHeight="1" x14ac:dyDescent="0.3">
      <c r="A3357" s="166" t="s">
        <v>5791</v>
      </c>
      <c r="B3357" s="99">
        <v>10179</v>
      </c>
      <c r="C3357" s="99">
        <v>77798</v>
      </c>
      <c r="D3357" s="165">
        <v>45353</v>
      </c>
      <c r="E3357" s="165">
        <v>45630</v>
      </c>
      <c r="F3357" s="166">
        <v>4</v>
      </c>
      <c r="G3357" s="178">
        <v>0.9</v>
      </c>
      <c r="H3357" s="181">
        <v>0.5</v>
      </c>
      <c r="I3357" s="180">
        <v>3.6900000000000002E-2</v>
      </c>
      <c r="J3357" s="21">
        <f t="shared" si="1565"/>
        <v>3.1</v>
      </c>
      <c r="K3357" s="21" t="str">
        <f t="shared" si="1566"/>
        <v>Y</v>
      </c>
      <c r="L3357" s="37" t="str">
        <f t="shared" si="1567"/>
        <v>NA</v>
      </c>
      <c r="M3357" s="8" t="str">
        <f t="shared" si="1568"/>
        <v>Y</v>
      </c>
      <c r="N3357" s="42">
        <f t="shared" si="1569"/>
        <v>7</v>
      </c>
      <c r="O3357" s="43">
        <f t="shared" si="1570"/>
        <v>200000</v>
      </c>
      <c r="P3357" s="43" t="str">
        <f t="shared" si="1571"/>
        <v>NA</v>
      </c>
      <c r="Q3357" s="24">
        <f t="shared" si="1572"/>
        <v>10554.605099999999</v>
      </c>
      <c r="R3357" s="43">
        <f t="shared" si="1573"/>
        <v>0</v>
      </c>
      <c r="S3357" s="24">
        <f t="shared" si="1574"/>
        <v>1000000</v>
      </c>
      <c r="T3357" s="25" t="str">
        <f t="shared" si="1575"/>
        <v>Y</v>
      </c>
      <c r="U3357" s="44">
        <f t="shared" si="1576"/>
        <v>6</v>
      </c>
      <c r="V3357" s="45">
        <f t="shared" si="1577"/>
        <v>200000</v>
      </c>
      <c r="W3357" s="45">
        <f t="shared" si="1578"/>
        <v>1000000</v>
      </c>
      <c r="X3357" s="28">
        <f t="shared" si="1579"/>
        <v>10944.070028189999</v>
      </c>
      <c r="Y3357" s="28">
        <f t="shared" si="1580"/>
        <v>0</v>
      </c>
      <c r="Z3357" s="45" t="str">
        <f t="shared" si="1581"/>
        <v>NA</v>
      </c>
      <c r="AA3357" s="29" t="str">
        <f t="shared" si="1582"/>
        <v>Y</v>
      </c>
      <c r="AB3357" s="46">
        <f t="shared" si="1583"/>
        <v>5</v>
      </c>
      <c r="AC3357" s="31">
        <f t="shared" si="1584"/>
        <v>200000</v>
      </c>
      <c r="AD3357" s="31">
        <f t="shared" si="1585"/>
        <v>1000000</v>
      </c>
      <c r="AE3357" s="31">
        <f t="shared" si="1586"/>
        <v>11347.906212230209</v>
      </c>
      <c r="AF3357" s="47">
        <f t="shared" si="1587"/>
        <v>0</v>
      </c>
      <c r="AG3357" s="31" t="str">
        <f t="shared" si="1588"/>
        <v>NA</v>
      </c>
      <c r="AH3357" s="48">
        <f t="shared" si="1589"/>
        <v>4</v>
      </c>
      <c r="AI3357" s="33">
        <f t="shared" si="1590"/>
        <v>20000</v>
      </c>
      <c r="AJ3357" s="33">
        <f t="shared" si="1591"/>
        <v>65000</v>
      </c>
      <c r="AK3357" s="33">
        <f t="shared" si="1592"/>
        <v>11766.643951461503</v>
      </c>
      <c r="AL3357" s="33">
        <f t="shared" si="1593"/>
        <v>0</v>
      </c>
      <c r="AM3357" s="34">
        <f t="shared" si="1594"/>
        <v>0</v>
      </c>
    </row>
    <row r="3358" spans="1:39" ht="15" customHeight="1" x14ac:dyDescent="0.3">
      <c r="A3358" s="166" t="s">
        <v>5792</v>
      </c>
      <c r="B3358" s="99">
        <v>18065</v>
      </c>
      <c r="C3358" s="99">
        <v>45204</v>
      </c>
      <c r="D3358" s="165">
        <v>44647</v>
      </c>
      <c r="E3358" s="165">
        <v>44866</v>
      </c>
      <c r="F3358" s="166">
        <v>2</v>
      </c>
      <c r="G3358" s="178">
        <v>0.71</v>
      </c>
      <c r="H3358" s="181">
        <v>1</v>
      </c>
      <c r="I3358" s="180">
        <v>2.3599999999999999E-2</v>
      </c>
      <c r="J3358" s="21">
        <f t="shared" si="1565"/>
        <v>1.29</v>
      </c>
      <c r="K3358" s="21" t="str">
        <f t="shared" si="1566"/>
        <v>Y</v>
      </c>
      <c r="L3358" s="37" t="str">
        <f t="shared" si="1567"/>
        <v>NA</v>
      </c>
      <c r="M3358" s="8" t="str">
        <f t="shared" si="1568"/>
        <v>Y</v>
      </c>
      <c r="N3358" s="42">
        <f t="shared" si="1569"/>
        <v>2</v>
      </c>
      <c r="O3358" s="43">
        <f t="shared" si="1570"/>
        <v>200000</v>
      </c>
      <c r="P3358" s="43" t="str">
        <f t="shared" si="1571"/>
        <v>NA</v>
      </c>
      <c r="Q3358" s="24">
        <f t="shared" si="1572"/>
        <v>18491.334000000003</v>
      </c>
      <c r="R3358" s="43">
        <f t="shared" si="1573"/>
        <v>0</v>
      </c>
      <c r="S3358" s="24">
        <f t="shared" si="1574"/>
        <v>1000000</v>
      </c>
      <c r="T3358" s="25" t="str">
        <f t="shared" si="1575"/>
        <v>Y</v>
      </c>
      <c r="U3358" s="44">
        <f t="shared" si="1576"/>
        <v>1</v>
      </c>
      <c r="V3358" s="45">
        <f t="shared" si="1577"/>
        <v>200000</v>
      </c>
      <c r="W3358" s="45">
        <f t="shared" si="1578"/>
        <v>1000000</v>
      </c>
      <c r="X3358" s="28">
        <f t="shared" si="1579"/>
        <v>18927.729482400006</v>
      </c>
      <c r="Y3358" s="28">
        <f t="shared" si="1580"/>
        <v>0</v>
      </c>
      <c r="Z3358" s="45" t="str">
        <f t="shared" si="1581"/>
        <v>NA</v>
      </c>
      <c r="AA3358" s="29" t="str">
        <f t="shared" si="1582"/>
        <v>N</v>
      </c>
      <c r="AB3358" s="46">
        <f t="shared" si="1583"/>
        <v>0</v>
      </c>
      <c r="AC3358" s="31">
        <f t="shared" si="1584"/>
        <v>0</v>
      </c>
      <c r="AD3358" s="31">
        <f t="shared" si="1585"/>
        <v>0</v>
      </c>
      <c r="AE3358" s="31">
        <f t="shared" si="1586"/>
        <v>0</v>
      </c>
      <c r="AF3358" s="47">
        <f t="shared" si="1587"/>
        <v>0</v>
      </c>
      <c r="AG3358" s="31">
        <f t="shared" si="1588"/>
        <v>0</v>
      </c>
      <c r="AH3358" s="48">
        <f t="shared" si="1589"/>
        <v>0</v>
      </c>
      <c r="AI3358" s="33">
        <f t="shared" si="1590"/>
        <v>0</v>
      </c>
      <c r="AJ3358" s="33">
        <f t="shared" si="1591"/>
        <v>0</v>
      </c>
      <c r="AK3358" s="33">
        <f t="shared" si="1592"/>
        <v>0</v>
      </c>
      <c r="AL3358" s="33">
        <f t="shared" si="1593"/>
        <v>0</v>
      </c>
      <c r="AM3358" s="34">
        <f t="shared" si="1594"/>
        <v>0</v>
      </c>
    </row>
    <row r="3359" spans="1:39" ht="15" customHeight="1" x14ac:dyDescent="0.3">
      <c r="A3359" s="166" t="s">
        <v>5793</v>
      </c>
      <c r="B3359" s="99">
        <v>9616</v>
      </c>
      <c r="C3359" s="99">
        <v>32305</v>
      </c>
      <c r="D3359" s="165">
        <v>46101</v>
      </c>
      <c r="E3359" s="165">
        <v>46279</v>
      </c>
      <c r="F3359" s="166">
        <v>4</v>
      </c>
      <c r="G3359" s="178">
        <v>3.47</v>
      </c>
      <c r="H3359" s="181">
        <v>1</v>
      </c>
      <c r="I3359" s="180">
        <v>3.2399999999999998E-2</v>
      </c>
      <c r="J3359" s="21">
        <f t="shared" si="1565"/>
        <v>0.5299999999999998</v>
      </c>
      <c r="K3359" s="21" t="str">
        <f t="shared" si="1566"/>
        <v>Y</v>
      </c>
      <c r="L3359" s="37" t="str">
        <f t="shared" si="1567"/>
        <v>NA</v>
      </c>
      <c r="M3359" s="8" t="str">
        <f t="shared" si="1568"/>
        <v>Y</v>
      </c>
      <c r="N3359" s="42">
        <f t="shared" si="1569"/>
        <v>1</v>
      </c>
      <c r="O3359" s="43">
        <f t="shared" si="1570"/>
        <v>200000</v>
      </c>
      <c r="P3359" s="43" t="str">
        <f t="shared" si="1571"/>
        <v>NA</v>
      </c>
      <c r="Q3359" s="24">
        <f t="shared" si="1572"/>
        <v>9927.5583999999999</v>
      </c>
      <c r="R3359" s="43">
        <f t="shared" si="1573"/>
        <v>0</v>
      </c>
      <c r="S3359" s="24">
        <f t="shared" si="1574"/>
        <v>1000000</v>
      </c>
      <c r="T3359" s="25" t="str">
        <f t="shared" si="1575"/>
        <v>N</v>
      </c>
      <c r="U3359" s="44">
        <f t="shared" si="1576"/>
        <v>0</v>
      </c>
      <c r="V3359" s="45">
        <f t="shared" si="1577"/>
        <v>0</v>
      </c>
      <c r="W3359" s="45">
        <f t="shared" si="1578"/>
        <v>0</v>
      </c>
      <c r="X3359" s="28">
        <f t="shared" si="1579"/>
        <v>0</v>
      </c>
      <c r="Y3359" s="28">
        <f t="shared" si="1580"/>
        <v>0</v>
      </c>
      <c r="Z3359" s="45">
        <f t="shared" si="1581"/>
        <v>0</v>
      </c>
      <c r="AA3359" s="29" t="str">
        <f t="shared" si="1582"/>
        <v>N</v>
      </c>
      <c r="AB3359" s="46">
        <f t="shared" si="1583"/>
        <v>0</v>
      </c>
      <c r="AC3359" s="31">
        <f t="shared" si="1584"/>
        <v>0</v>
      </c>
      <c r="AD3359" s="31">
        <f t="shared" si="1585"/>
        <v>0</v>
      </c>
      <c r="AE3359" s="31">
        <f t="shared" si="1586"/>
        <v>0</v>
      </c>
      <c r="AF3359" s="47">
        <f t="shared" si="1587"/>
        <v>0</v>
      </c>
      <c r="AG3359" s="31">
        <f t="shared" si="1588"/>
        <v>0</v>
      </c>
      <c r="AH3359" s="48">
        <f t="shared" si="1589"/>
        <v>0</v>
      </c>
      <c r="AI3359" s="33">
        <f t="shared" si="1590"/>
        <v>0</v>
      </c>
      <c r="AJ3359" s="33">
        <f t="shared" si="1591"/>
        <v>0</v>
      </c>
      <c r="AK3359" s="33">
        <f t="shared" si="1592"/>
        <v>0</v>
      </c>
      <c r="AL3359" s="33">
        <f t="shared" si="1593"/>
        <v>0</v>
      </c>
      <c r="AM3359" s="34">
        <f t="shared" si="1594"/>
        <v>0</v>
      </c>
    </row>
    <row r="3360" spans="1:39" ht="15" customHeight="1" x14ac:dyDescent="0.3">
      <c r="A3360" s="166" t="s">
        <v>5794</v>
      </c>
      <c r="B3360" s="99">
        <v>23929</v>
      </c>
      <c r="C3360" s="99">
        <v>74917</v>
      </c>
      <c r="D3360" s="165">
        <v>45816</v>
      </c>
      <c r="E3360" s="165">
        <v>45927</v>
      </c>
      <c r="F3360" s="166">
        <v>4</v>
      </c>
      <c r="G3360" s="178">
        <v>3.98</v>
      </c>
      <c r="H3360" s="181">
        <v>1</v>
      </c>
      <c r="I3360" s="180">
        <v>4.99E-2</v>
      </c>
      <c r="J3360" s="21">
        <f t="shared" si="1565"/>
        <v>2.0000000000000018E-2</v>
      </c>
      <c r="K3360" s="21" t="str">
        <f t="shared" si="1566"/>
        <v>Y</v>
      </c>
      <c r="L3360" s="37" t="str">
        <f t="shared" si="1567"/>
        <v>NA</v>
      </c>
      <c r="M3360" s="8" t="str">
        <f t="shared" si="1568"/>
        <v>Y</v>
      </c>
      <c r="N3360" s="42">
        <f t="shared" si="1569"/>
        <v>1</v>
      </c>
      <c r="O3360" s="43">
        <f t="shared" si="1570"/>
        <v>200000</v>
      </c>
      <c r="P3360" s="43" t="str">
        <f t="shared" si="1571"/>
        <v>NA</v>
      </c>
      <c r="Q3360" s="24">
        <f t="shared" si="1572"/>
        <v>25123.057100000002</v>
      </c>
      <c r="R3360" s="43">
        <f t="shared" si="1573"/>
        <v>0</v>
      </c>
      <c r="S3360" s="24">
        <f t="shared" si="1574"/>
        <v>1000000</v>
      </c>
      <c r="T3360" s="25" t="str">
        <f t="shared" si="1575"/>
        <v>N</v>
      </c>
      <c r="U3360" s="44">
        <f t="shared" si="1576"/>
        <v>0</v>
      </c>
      <c r="V3360" s="45">
        <f t="shared" si="1577"/>
        <v>0</v>
      </c>
      <c r="W3360" s="45">
        <f t="shared" si="1578"/>
        <v>0</v>
      </c>
      <c r="X3360" s="28">
        <f t="shared" si="1579"/>
        <v>0</v>
      </c>
      <c r="Y3360" s="28">
        <f t="shared" si="1580"/>
        <v>0</v>
      </c>
      <c r="Z3360" s="45">
        <f t="shared" si="1581"/>
        <v>0</v>
      </c>
      <c r="AA3360" s="29" t="str">
        <f t="shared" si="1582"/>
        <v>N</v>
      </c>
      <c r="AB3360" s="46">
        <f t="shared" si="1583"/>
        <v>0</v>
      </c>
      <c r="AC3360" s="31">
        <f t="shared" si="1584"/>
        <v>0</v>
      </c>
      <c r="AD3360" s="31">
        <f t="shared" si="1585"/>
        <v>0</v>
      </c>
      <c r="AE3360" s="31">
        <f t="shared" si="1586"/>
        <v>0</v>
      </c>
      <c r="AF3360" s="47">
        <f t="shared" si="1587"/>
        <v>0</v>
      </c>
      <c r="AG3360" s="31">
        <f t="shared" si="1588"/>
        <v>0</v>
      </c>
      <c r="AH3360" s="48">
        <f t="shared" si="1589"/>
        <v>0</v>
      </c>
      <c r="AI3360" s="33">
        <f t="shared" si="1590"/>
        <v>0</v>
      </c>
      <c r="AJ3360" s="33">
        <f t="shared" si="1591"/>
        <v>0</v>
      </c>
      <c r="AK3360" s="33">
        <f t="shared" si="1592"/>
        <v>0</v>
      </c>
      <c r="AL3360" s="33">
        <f t="shared" si="1593"/>
        <v>0</v>
      </c>
      <c r="AM3360" s="34">
        <f t="shared" si="1594"/>
        <v>0</v>
      </c>
    </row>
    <row r="3361" spans="1:39" ht="15" customHeight="1" x14ac:dyDescent="0.3">
      <c r="A3361" s="166" t="s">
        <v>5795</v>
      </c>
      <c r="B3361" s="99">
        <v>5759</v>
      </c>
      <c r="C3361" s="99">
        <v>27561</v>
      </c>
      <c r="D3361" s="165">
        <v>45399</v>
      </c>
      <c r="E3361" s="165">
        <v>45687</v>
      </c>
      <c r="F3361" s="166">
        <v>4</v>
      </c>
      <c r="G3361" s="178">
        <v>3.87</v>
      </c>
      <c r="H3361" s="181">
        <v>0.5</v>
      </c>
      <c r="I3361" s="180">
        <v>5.5800000000000002E-2</v>
      </c>
      <c r="J3361" s="21">
        <f t="shared" si="1565"/>
        <v>0.12999999999999989</v>
      </c>
      <c r="K3361" s="21" t="str">
        <f t="shared" si="1566"/>
        <v>Y</v>
      </c>
      <c r="L3361" s="37" t="str">
        <f t="shared" si="1567"/>
        <v>NA</v>
      </c>
      <c r="M3361" s="8" t="str">
        <f t="shared" si="1568"/>
        <v>Y</v>
      </c>
      <c r="N3361" s="42">
        <f t="shared" si="1569"/>
        <v>1</v>
      </c>
      <c r="O3361" s="43">
        <f t="shared" si="1570"/>
        <v>200000</v>
      </c>
      <c r="P3361" s="43" t="str">
        <f t="shared" si="1571"/>
        <v>NA</v>
      </c>
      <c r="Q3361" s="24">
        <f t="shared" si="1572"/>
        <v>6080.3522000000003</v>
      </c>
      <c r="R3361" s="43">
        <f t="shared" si="1573"/>
        <v>0</v>
      </c>
      <c r="S3361" s="24">
        <f t="shared" si="1574"/>
        <v>1000000</v>
      </c>
      <c r="T3361" s="25" t="str">
        <f t="shared" si="1575"/>
        <v>N</v>
      </c>
      <c r="U3361" s="44">
        <f t="shared" si="1576"/>
        <v>0</v>
      </c>
      <c r="V3361" s="45">
        <f t="shared" si="1577"/>
        <v>0</v>
      </c>
      <c r="W3361" s="45">
        <f t="shared" si="1578"/>
        <v>0</v>
      </c>
      <c r="X3361" s="28">
        <f t="shared" si="1579"/>
        <v>0</v>
      </c>
      <c r="Y3361" s="28">
        <f t="shared" si="1580"/>
        <v>0</v>
      </c>
      <c r="Z3361" s="45">
        <f t="shared" si="1581"/>
        <v>0</v>
      </c>
      <c r="AA3361" s="29" t="str">
        <f t="shared" si="1582"/>
        <v>N</v>
      </c>
      <c r="AB3361" s="46">
        <f t="shared" si="1583"/>
        <v>0</v>
      </c>
      <c r="AC3361" s="31">
        <f t="shared" si="1584"/>
        <v>0</v>
      </c>
      <c r="AD3361" s="31">
        <f t="shared" si="1585"/>
        <v>0</v>
      </c>
      <c r="AE3361" s="31">
        <f t="shared" si="1586"/>
        <v>0</v>
      </c>
      <c r="AF3361" s="47">
        <f t="shared" si="1587"/>
        <v>0</v>
      </c>
      <c r="AG3361" s="31">
        <f t="shared" si="1588"/>
        <v>0</v>
      </c>
      <c r="AH3361" s="48">
        <f t="shared" si="1589"/>
        <v>0</v>
      </c>
      <c r="AI3361" s="33">
        <f t="shared" si="1590"/>
        <v>0</v>
      </c>
      <c r="AJ3361" s="33">
        <f t="shared" si="1591"/>
        <v>0</v>
      </c>
      <c r="AK3361" s="33">
        <f t="shared" si="1592"/>
        <v>0</v>
      </c>
      <c r="AL3361" s="33">
        <f t="shared" si="1593"/>
        <v>0</v>
      </c>
      <c r="AM3361" s="34">
        <f t="shared" si="1594"/>
        <v>0</v>
      </c>
    </row>
    <row r="3362" spans="1:39" ht="15" customHeight="1" x14ac:dyDescent="0.3">
      <c r="A3362" s="166" t="s">
        <v>5796</v>
      </c>
      <c r="B3362" s="99">
        <v>14219</v>
      </c>
      <c r="C3362" s="99">
        <v>89085</v>
      </c>
      <c r="D3362" s="165">
        <v>44981</v>
      </c>
      <c r="E3362" s="165">
        <v>45345</v>
      </c>
      <c r="F3362" s="166">
        <v>4</v>
      </c>
      <c r="G3362" s="178">
        <v>1.21</v>
      </c>
      <c r="H3362" s="181">
        <v>0.25</v>
      </c>
      <c r="I3362" s="180">
        <v>7.4300000000000005E-2</v>
      </c>
      <c r="J3362" s="21">
        <f t="shared" si="1565"/>
        <v>2.79</v>
      </c>
      <c r="K3362" s="21" t="str">
        <f t="shared" si="1566"/>
        <v>Y</v>
      </c>
      <c r="L3362" s="37" t="str">
        <f t="shared" si="1567"/>
        <v>NA</v>
      </c>
      <c r="M3362" s="8" t="str">
        <f t="shared" si="1568"/>
        <v>Y</v>
      </c>
      <c r="N3362" s="42">
        <f t="shared" si="1569"/>
        <v>12</v>
      </c>
      <c r="O3362" s="43">
        <f t="shared" si="1570"/>
        <v>200000</v>
      </c>
      <c r="P3362" s="43" t="str">
        <f t="shared" si="1571"/>
        <v>NA</v>
      </c>
      <c r="Q3362" s="24">
        <f t="shared" si="1572"/>
        <v>15275.4717</v>
      </c>
      <c r="R3362" s="43">
        <f t="shared" si="1573"/>
        <v>0</v>
      </c>
      <c r="S3362" s="24">
        <f t="shared" si="1574"/>
        <v>1000000</v>
      </c>
      <c r="T3362" s="25" t="str">
        <f t="shared" si="1575"/>
        <v>Y</v>
      </c>
      <c r="U3362" s="44">
        <f t="shared" si="1576"/>
        <v>11</v>
      </c>
      <c r="V3362" s="45">
        <f t="shared" si="1577"/>
        <v>200000</v>
      </c>
      <c r="W3362" s="45">
        <f t="shared" si="1578"/>
        <v>1000000</v>
      </c>
      <c r="X3362" s="28">
        <f t="shared" si="1579"/>
        <v>16410.439247310002</v>
      </c>
      <c r="Y3362" s="28">
        <f t="shared" si="1580"/>
        <v>0</v>
      </c>
      <c r="Z3362" s="45" t="str">
        <f t="shared" si="1581"/>
        <v>NA</v>
      </c>
      <c r="AA3362" s="29" t="str">
        <f t="shared" si="1582"/>
        <v>Y</v>
      </c>
      <c r="AB3362" s="46">
        <f t="shared" si="1583"/>
        <v>10</v>
      </c>
      <c r="AC3362" s="31">
        <f t="shared" si="1584"/>
        <v>200000</v>
      </c>
      <c r="AD3362" s="31">
        <f t="shared" si="1585"/>
        <v>1000000</v>
      </c>
      <c r="AE3362" s="31">
        <f t="shared" si="1586"/>
        <v>17629.734883385136</v>
      </c>
      <c r="AF3362" s="47">
        <f t="shared" si="1587"/>
        <v>0</v>
      </c>
      <c r="AG3362" s="31" t="str">
        <f t="shared" si="1588"/>
        <v>NA</v>
      </c>
      <c r="AH3362" s="48">
        <f t="shared" si="1589"/>
        <v>9</v>
      </c>
      <c r="AI3362" s="33">
        <f t="shared" si="1590"/>
        <v>20000</v>
      </c>
      <c r="AJ3362" s="33">
        <f t="shared" si="1591"/>
        <v>65000</v>
      </c>
      <c r="AK3362" s="33">
        <f t="shared" si="1592"/>
        <v>18939.624185220651</v>
      </c>
      <c r="AL3362" s="33">
        <f t="shared" si="1593"/>
        <v>0</v>
      </c>
      <c r="AM3362" s="34">
        <f t="shared" si="1594"/>
        <v>0</v>
      </c>
    </row>
    <row r="3363" spans="1:39" ht="15" customHeight="1" x14ac:dyDescent="0.3">
      <c r="A3363" s="166" t="s">
        <v>5797</v>
      </c>
      <c r="B3363" s="99">
        <v>13666</v>
      </c>
      <c r="C3363" s="99">
        <v>71609</v>
      </c>
      <c r="D3363" s="165">
        <v>44640</v>
      </c>
      <c r="E3363" s="165">
        <v>44876</v>
      </c>
      <c r="F3363" s="166">
        <v>4</v>
      </c>
      <c r="G3363" s="178">
        <v>0.28000000000000003</v>
      </c>
      <c r="H3363" s="181">
        <v>0.25</v>
      </c>
      <c r="I3363" s="180">
        <v>5.4899999999999997E-2</v>
      </c>
      <c r="J3363" s="21">
        <f t="shared" si="1565"/>
        <v>3.7199999999999998</v>
      </c>
      <c r="K3363" s="21" t="str">
        <f t="shared" si="1566"/>
        <v>Y</v>
      </c>
      <c r="L3363" s="37" t="str">
        <f t="shared" si="1567"/>
        <v>NA</v>
      </c>
      <c r="M3363" s="8" t="str">
        <f t="shared" si="1568"/>
        <v>Y</v>
      </c>
      <c r="N3363" s="42">
        <f t="shared" si="1569"/>
        <v>15</v>
      </c>
      <c r="O3363" s="43">
        <f t="shared" si="1570"/>
        <v>200000</v>
      </c>
      <c r="P3363" s="43" t="str">
        <f t="shared" si="1571"/>
        <v>NA</v>
      </c>
      <c r="Q3363" s="24">
        <f t="shared" si="1572"/>
        <v>14416.2634</v>
      </c>
      <c r="R3363" s="43">
        <f t="shared" si="1573"/>
        <v>0</v>
      </c>
      <c r="S3363" s="24">
        <f t="shared" si="1574"/>
        <v>1000000</v>
      </c>
      <c r="T3363" s="25" t="str">
        <f t="shared" si="1575"/>
        <v>Y</v>
      </c>
      <c r="U3363" s="44">
        <f t="shared" si="1576"/>
        <v>14</v>
      </c>
      <c r="V3363" s="45">
        <f t="shared" si="1577"/>
        <v>200000</v>
      </c>
      <c r="W3363" s="45">
        <f t="shared" si="1578"/>
        <v>1000000</v>
      </c>
      <c r="X3363" s="28">
        <f t="shared" si="1579"/>
        <v>15207.71626066</v>
      </c>
      <c r="Y3363" s="28">
        <f t="shared" si="1580"/>
        <v>0</v>
      </c>
      <c r="Z3363" s="45" t="str">
        <f t="shared" si="1581"/>
        <v>NA</v>
      </c>
      <c r="AA3363" s="29" t="str">
        <f t="shared" si="1582"/>
        <v>Y</v>
      </c>
      <c r="AB3363" s="46">
        <f t="shared" si="1583"/>
        <v>13</v>
      </c>
      <c r="AC3363" s="31">
        <f t="shared" si="1584"/>
        <v>200000</v>
      </c>
      <c r="AD3363" s="31">
        <f t="shared" si="1585"/>
        <v>1000000</v>
      </c>
      <c r="AE3363" s="31">
        <f t="shared" si="1586"/>
        <v>16042.619883370233</v>
      </c>
      <c r="AF3363" s="47">
        <f t="shared" si="1587"/>
        <v>0</v>
      </c>
      <c r="AG3363" s="31" t="str">
        <f t="shared" si="1588"/>
        <v>NA</v>
      </c>
      <c r="AH3363" s="48">
        <f t="shared" si="1589"/>
        <v>12</v>
      </c>
      <c r="AI3363" s="33">
        <f t="shared" si="1590"/>
        <v>20000</v>
      </c>
      <c r="AJ3363" s="33">
        <f t="shared" si="1591"/>
        <v>65000</v>
      </c>
      <c r="AK3363" s="33">
        <f t="shared" si="1592"/>
        <v>16923.359714967257</v>
      </c>
      <c r="AL3363" s="33">
        <f t="shared" si="1593"/>
        <v>0</v>
      </c>
      <c r="AM3363" s="34">
        <f t="shared" si="1594"/>
        <v>0</v>
      </c>
    </row>
    <row r="3364" spans="1:39" ht="15" customHeight="1" x14ac:dyDescent="0.3">
      <c r="A3364" s="166" t="s">
        <v>5798</v>
      </c>
      <c r="B3364" s="99">
        <v>23128</v>
      </c>
      <c r="C3364" s="99">
        <v>70955</v>
      </c>
      <c r="D3364" s="165">
        <v>46054</v>
      </c>
      <c r="E3364" s="165">
        <v>46281</v>
      </c>
      <c r="F3364" s="166">
        <v>4</v>
      </c>
      <c r="G3364" s="178">
        <v>3.08</v>
      </c>
      <c r="H3364" s="181">
        <v>0.75</v>
      </c>
      <c r="I3364" s="180">
        <v>7.2800000000000004E-2</v>
      </c>
      <c r="J3364" s="21">
        <f t="shared" si="1565"/>
        <v>0.91999999999999993</v>
      </c>
      <c r="K3364" s="21" t="str">
        <f t="shared" si="1566"/>
        <v>Y</v>
      </c>
      <c r="L3364" s="37" t="str">
        <f t="shared" si="1567"/>
        <v>NA</v>
      </c>
      <c r="M3364" s="8" t="str">
        <f t="shared" si="1568"/>
        <v>Y</v>
      </c>
      <c r="N3364" s="42">
        <f t="shared" si="1569"/>
        <v>2</v>
      </c>
      <c r="O3364" s="43">
        <f t="shared" si="1570"/>
        <v>200000</v>
      </c>
      <c r="P3364" s="43" t="str">
        <f t="shared" si="1571"/>
        <v>NA</v>
      </c>
      <c r="Q3364" s="24">
        <f t="shared" si="1572"/>
        <v>24811.718399999998</v>
      </c>
      <c r="R3364" s="43">
        <f t="shared" si="1573"/>
        <v>0</v>
      </c>
      <c r="S3364" s="24">
        <f t="shared" si="1574"/>
        <v>1000000</v>
      </c>
      <c r="T3364" s="25" t="str">
        <f t="shared" si="1575"/>
        <v>N</v>
      </c>
      <c r="U3364" s="44">
        <f t="shared" si="1576"/>
        <v>1</v>
      </c>
      <c r="V3364" s="45">
        <f t="shared" si="1577"/>
        <v>20000</v>
      </c>
      <c r="W3364" s="45">
        <f t="shared" si="1578"/>
        <v>65000</v>
      </c>
      <c r="X3364" s="28">
        <f t="shared" si="1579"/>
        <v>0</v>
      </c>
      <c r="Y3364" s="28">
        <f t="shared" si="1580"/>
        <v>26618.011499519998</v>
      </c>
      <c r="Z3364" s="45">
        <f t="shared" si="1581"/>
        <v>0</v>
      </c>
      <c r="AA3364" s="29" t="str">
        <f t="shared" si="1582"/>
        <v>N</v>
      </c>
      <c r="AB3364" s="46">
        <f t="shared" si="1583"/>
        <v>0</v>
      </c>
      <c r="AC3364" s="31">
        <f t="shared" si="1584"/>
        <v>0</v>
      </c>
      <c r="AD3364" s="31">
        <f t="shared" si="1585"/>
        <v>0</v>
      </c>
      <c r="AE3364" s="31">
        <f t="shared" si="1586"/>
        <v>0</v>
      </c>
      <c r="AF3364" s="47">
        <f t="shared" si="1587"/>
        <v>0</v>
      </c>
      <c r="AG3364" s="31">
        <f t="shared" si="1588"/>
        <v>0</v>
      </c>
      <c r="AH3364" s="48">
        <f t="shared" si="1589"/>
        <v>0</v>
      </c>
      <c r="AI3364" s="33">
        <f t="shared" si="1590"/>
        <v>0</v>
      </c>
      <c r="AJ3364" s="33">
        <f t="shared" si="1591"/>
        <v>0</v>
      </c>
      <c r="AK3364" s="33">
        <f t="shared" si="1592"/>
        <v>0</v>
      </c>
      <c r="AL3364" s="33">
        <f t="shared" si="1593"/>
        <v>0</v>
      </c>
      <c r="AM3364" s="34">
        <f t="shared" si="1594"/>
        <v>26618.011499519998</v>
      </c>
    </row>
    <row r="3365" spans="1:39" ht="15" customHeight="1" x14ac:dyDescent="0.3">
      <c r="A3365" s="166" t="s">
        <v>5799</v>
      </c>
      <c r="B3365" s="99">
        <v>8893</v>
      </c>
      <c r="C3365" s="99">
        <v>35757</v>
      </c>
      <c r="D3365" s="165">
        <v>46006</v>
      </c>
      <c r="E3365" s="165">
        <v>46237</v>
      </c>
      <c r="F3365" s="166">
        <v>4</v>
      </c>
      <c r="G3365" s="178">
        <v>3.2</v>
      </c>
      <c r="H3365" s="181">
        <v>0.75</v>
      </c>
      <c r="I3365" s="180">
        <v>5.3999999999999999E-2</v>
      </c>
      <c r="J3365" s="21">
        <f t="shared" si="1565"/>
        <v>0.79999999999999982</v>
      </c>
      <c r="K3365" s="21" t="str">
        <f t="shared" si="1566"/>
        <v>Y</v>
      </c>
      <c r="L3365" s="37" t="str">
        <f t="shared" si="1567"/>
        <v>NA</v>
      </c>
      <c r="M3365" s="8" t="str">
        <f t="shared" si="1568"/>
        <v>Y</v>
      </c>
      <c r="N3365" s="42">
        <f t="shared" si="1569"/>
        <v>2</v>
      </c>
      <c r="O3365" s="43">
        <f t="shared" si="1570"/>
        <v>200000</v>
      </c>
      <c r="P3365" s="43" t="str">
        <f t="shared" si="1571"/>
        <v>NA</v>
      </c>
      <c r="Q3365" s="24">
        <f t="shared" si="1572"/>
        <v>9373.2219999999998</v>
      </c>
      <c r="R3365" s="43">
        <f t="shared" si="1573"/>
        <v>0</v>
      </c>
      <c r="S3365" s="24">
        <f t="shared" si="1574"/>
        <v>1000000</v>
      </c>
      <c r="T3365" s="25" t="str">
        <f t="shared" si="1575"/>
        <v>N</v>
      </c>
      <c r="U3365" s="44">
        <f t="shared" si="1576"/>
        <v>1</v>
      </c>
      <c r="V3365" s="45">
        <f t="shared" si="1577"/>
        <v>20000</v>
      </c>
      <c r="W3365" s="45">
        <f t="shared" si="1578"/>
        <v>65000</v>
      </c>
      <c r="X3365" s="28">
        <f t="shared" si="1579"/>
        <v>9879.3759879999998</v>
      </c>
      <c r="Y3365" s="28">
        <f t="shared" si="1580"/>
        <v>0</v>
      </c>
      <c r="Z3365" s="45">
        <f t="shared" si="1581"/>
        <v>9990.4020119999986</v>
      </c>
      <c r="AA3365" s="29" t="str">
        <f t="shared" si="1582"/>
        <v>N</v>
      </c>
      <c r="AB3365" s="46">
        <f t="shared" si="1583"/>
        <v>0</v>
      </c>
      <c r="AC3365" s="31">
        <f t="shared" si="1584"/>
        <v>0</v>
      </c>
      <c r="AD3365" s="31">
        <f t="shared" si="1585"/>
        <v>0</v>
      </c>
      <c r="AE3365" s="31">
        <f t="shared" si="1586"/>
        <v>0</v>
      </c>
      <c r="AF3365" s="47">
        <f t="shared" si="1587"/>
        <v>0</v>
      </c>
      <c r="AG3365" s="31">
        <f t="shared" si="1588"/>
        <v>0</v>
      </c>
      <c r="AH3365" s="48">
        <f t="shared" si="1589"/>
        <v>0</v>
      </c>
      <c r="AI3365" s="33">
        <f t="shared" si="1590"/>
        <v>0</v>
      </c>
      <c r="AJ3365" s="33">
        <f t="shared" si="1591"/>
        <v>0</v>
      </c>
      <c r="AK3365" s="33">
        <f t="shared" si="1592"/>
        <v>0</v>
      </c>
      <c r="AL3365" s="33">
        <f t="shared" si="1593"/>
        <v>0</v>
      </c>
      <c r="AM3365" s="34">
        <f t="shared" si="1594"/>
        <v>0</v>
      </c>
    </row>
    <row r="3366" spans="1:39" ht="15" customHeight="1" x14ac:dyDescent="0.3">
      <c r="A3366" s="166" t="s">
        <v>5800</v>
      </c>
      <c r="B3366" s="99">
        <v>11522</v>
      </c>
      <c r="C3366" s="99">
        <v>100488</v>
      </c>
      <c r="D3366" s="165">
        <v>45162</v>
      </c>
      <c r="E3366" s="165">
        <v>45397</v>
      </c>
      <c r="F3366" s="166">
        <v>2</v>
      </c>
      <c r="G3366" s="178">
        <v>0.19</v>
      </c>
      <c r="H3366" s="181">
        <v>0.5</v>
      </c>
      <c r="I3366" s="180">
        <v>6.5000000000000002E-2</v>
      </c>
      <c r="J3366" s="21">
        <f t="shared" si="1565"/>
        <v>1.81</v>
      </c>
      <c r="K3366" s="21" t="str">
        <f t="shared" si="1566"/>
        <v>Y</v>
      </c>
      <c r="L3366" s="37" t="str">
        <f t="shared" si="1567"/>
        <v>NA</v>
      </c>
      <c r="M3366" s="8" t="str">
        <f t="shared" si="1568"/>
        <v>Y</v>
      </c>
      <c r="N3366" s="42">
        <f t="shared" si="1569"/>
        <v>4</v>
      </c>
      <c r="O3366" s="43">
        <f t="shared" si="1570"/>
        <v>200000</v>
      </c>
      <c r="P3366" s="43" t="str">
        <f t="shared" si="1571"/>
        <v>NA</v>
      </c>
      <c r="Q3366" s="24">
        <f t="shared" si="1572"/>
        <v>12270.93</v>
      </c>
      <c r="R3366" s="43">
        <f t="shared" si="1573"/>
        <v>0</v>
      </c>
      <c r="S3366" s="24">
        <f t="shared" si="1574"/>
        <v>1000000</v>
      </c>
      <c r="T3366" s="25" t="str">
        <f t="shared" si="1575"/>
        <v>Y</v>
      </c>
      <c r="U3366" s="44">
        <f t="shared" si="1576"/>
        <v>3</v>
      </c>
      <c r="V3366" s="45">
        <f t="shared" si="1577"/>
        <v>200000</v>
      </c>
      <c r="W3366" s="45">
        <f t="shared" si="1578"/>
        <v>1000000</v>
      </c>
      <c r="X3366" s="28">
        <f t="shared" si="1579"/>
        <v>13068.54045</v>
      </c>
      <c r="Y3366" s="28">
        <f t="shared" si="1580"/>
        <v>0</v>
      </c>
      <c r="Z3366" s="45" t="str">
        <f t="shared" si="1581"/>
        <v>NA</v>
      </c>
      <c r="AA3366" s="29" t="str">
        <f t="shared" si="1582"/>
        <v>N</v>
      </c>
      <c r="AB3366" s="46">
        <f t="shared" si="1583"/>
        <v>2</v>
      </c>
      <c r="AC3366" s="31">
        <f t="shared" si="1584"/>
        <v>20000</v>
      </c>
      <c r="AD3366" s="31">
        <f t="shared" si="1585"/>
        <v>65000</v>
      </c>
      <c r="AE3366" s="31">
        <f t="shared" si="1586"/>
        <v>13917.99557925</v>
      </c>
      <c r="AF3366" s="47">
        <f t="shared" si="1587"/>
        <v>0</v>
      </c>
      <c r="AG3366" s="31">
        <f t="shared" si="1588"/>
        <v>0</v>
      </c>
      <c r="AH3366" s="48">
        <f t="shared" si="1589"/>
        <v>1</v>
      </c>
      <c r="AI3366" s="33">
        <f t="shared" si="1590"/>
        <v>20000</v>
      </c>
      <c r="AJ3366" s="33">
        <f t="shared" si="1591"/>
        <v>65000</v>
      </c>
      <c r="AK3366" s="33">
        <f t="shared" si="1592"/>
        <v>0</v>
      </c>
      <c r="AL3366" s="33">
        <f t="shared" si="1593"/>
        <v>14822.66529190125</v>
      </c>
      <c r="AM3366" s="34">
        <f t="shared" si="1594"/>
        <v>14822.66529190125</v>
      </c>
    </row>
    <row r="3367" spans="1:39" ht="15" customHeight="1" x14ac:dyDescent="0.3">
      <c r="A3367" s="166" t="s">
        <v>5801</v>
      </c>
      <c r="B3367" s="99">
        <v>19974</v>
      </c>
      <c r="C3367" s="99">
        <v>49495</v>
      </c>
      <c r="D3367" s="165">
        <v>44963</v>
      </c>
      <c r="E3367" s="165">
        <v>45256</v>
      </c>
      <c r="F3367" s="166">
        <v>2</v>
      </c>
      <c r="G3367" s="178">
        <v>0.72</v>
      </c>
      <c r="H3367" s="181">
        <v>0.75</v>
      </c>
      <c r="I3367" s="180">
        <v>2.64E-2</v>
      </c>
      <c r="J3367" s="21">
        <f t="shared" si="1565"/>
        <v>1.28</v>
      </c>
      <c r="K3367" s="21" t="str">
        <f t="shared" si="1566"/>
        <v>Y</v>
      </c>
      <c r="L3367" s="37" t="str">
        <f t="shared" si="1567"/>
        <v>NA</v>
      </c>
      <c r="M3367" s="8" t="str">
        <f t="shared" si="1568"/>
        <v>Y</v>
      </c>
      <c r="N3367" s="42">
        <f t="shared" si="1569"/>
        <v>2</v>
      </c>
      <c r="O3367" s="43">
        <f t="shared" si="1570"/>
        <v>200000</v>
      </c>
      <c r="P3367" s="43" t="str">
        <f t="shared" si="1571"/>
        <v>NA</v>
      </c>
      <c r="Q3367" s="24">
        <f t="shared" si="1572"/>
        <v>20501.313600000001</v>
      </c>
      <c r="R3367" s="43">
        <f t="shared" si="1573"/>
        <v>0</v>
      </c>
      <c r="S3367" s="24">
        <f t="shared" si="1574"/>
        <v>1000000</v>
      </c>
      <c r="T3367" s="25" t="str">
        <f t="shared" si="1575"/>
        <v>Y</v>
      </c>
      <c r="U3367" s="44">
        <f t="shared" si="1576"/>
        <v>1</v>
      </c>
      <c r="V3367" s="45">
        <f t="shared" si="1577"/>
        <v>200000</v>
      </c>
      <c r="W3367" s="45">
        <f t="shared" si="1578"/>
        <v>1000000</v>
      </c>
      <c r="X3367" s="28">
        <f t="shared" si="1579"/>
        <v>21042.548279040002</v>
      </c>
      <c r="Y3367" s="28">
        <f t="shared" si="1580"/>
        <v>0</v>
      </c>
      <c r="Z3367" s="45" t="str">
        <f t="shared" si="1581"/>
        <v>NA</v>
      </c>
      <c r="AA3367" s="29" t="str">
        <f t="shared" si="1582"/>
        <v>N</v>
      </c>
      <c r="AB3367" s="46">
        <f t="shared" si="1583"/>
        <v>0</v>
      </c>
      <c r="AC3367" s="31">
        <f t="shared" si="1584"/>
        <v>0</v>
      </c>
      <c r="AD3367" s="31">
        <f t="shared" si="1585"/>
        <v>0</v>
      </c>
      <c r="AE3367" s="31">
        <f t="shared" si="1586"/>
        <v>0</v>
      </c>
      <c r="AF3367" s="47">
        <f t="shared" si="1587"/>
        <v>0</v>
      </c>
      <c r="AG3367" s="31">
        <f t="shared" si="1588"/>
        <v>0</v>
      </c>
      <c r="AH3367" s="48">
        <f t="shared" si="1589"/>
        <v>0</v>
      </c>
      <c r="AI3367" s="33">
        <f t="shared" si="1590"/>
        <v>0</v>
      </c>
      <c r="AJ3367" s="33">
        <f t="shared" si="1591"/>
        <v>0</v>
      </c>
      <c r="AK3367" s="33">
        <f t="shared" si="1592"/>
        <v>0</v>
      </c>
      <c r="AL3367" s="33">
        <f t="shared" si="1593"/>
        <v>0</v>
      </c>
      <c r="AM3367" s="34">
        <f t="shared" si="1594"/>
        <v>0</v>
      </c>
    </row>
    <row r="3368" spans="1:39" ht="15" customHeight="1" x14ac:dyDescent="0.3">
      <c r="A3368" s="166" t="s">
        <v>5802</v>
      </c>
      <c r="B3368" s="99">
        <v>24455</v>
      </c>
      <c r="C3368" s="99">
        <v>78544</v>
      </c>
      <c r="D3368" s="165">
        <v>45166</v>
      </c>
      <c r="E3368" s="165">
        <v>45456</v>
      </c>
      <c r="F3368" s="166">
        <v>4</v>
      </c>
      <c r="G3368" s="178">
        <v>2.86</v>
      </c>
      <c r="H3368" s="181">
        <v>0.75</v>
      </c>
      <c r="I3368" s="180">
        <v>4.82E-2</v>
      </c>
      <c r="J3368" s="21">
        <f t="shared" si="1565"/>
        <v>1.1400000000000001</v>
      </c>
      <c r="K3368" s="21" t="str">
        <f t="shared" si="1566"/>
        <v>Y</v>
      </c>
      <c r="L3368" s="37" t="str">
        <f t="shared" si="1567"/>
        <v>NA</v>
      </c>
      <c r="M3368" s="8" t="str">
        <f t="shared" si="1568"/>
        <v>Y</v>
      </c>
      <c r="N3368" s="42">
        <f t="shared" si="1569"/>
        <v>2</v>
      </c>
      <c r="O3368" s="43">
        <f t="shared" si="1570"/>
        <v>200000</v>
      </c>
      <c r="P3368" s="43" t="str">
        <f t="shared" si="1571"/>
        <v>NA</v>
      </c>
      <c r="Q3368" s="24">
        <f t="shared" si="1572"/>
        <v>25633.731</v>
      </c>
      <c r="R3368" s="43">
        <f t="shared" si="1573"/>
        <v>0</v>
      </c>
      <c r="S3368" s="24">
        <f t="shared" si="1574"/>
        <v>1000000</v>
      </c>
      <c r="T3368" s="25" t="str">
        <f t="shared" si="1575"/>
        <v>Y</v>
      </c>
      <c r="U3368" s="44">
        <f t="shared" si="1576"/>
        <v>1</v>
      </c>
      <c r="V3368" s="45">
        <f t="shared" si="1577"/>
        <v>200000</v>
      </c>
      <c r="W3368" s="45">
        <f t="shared" si="1578"/>
        <v>1000000</v>
      </c>
      <c r="X3368" s="28">
        <f t="shared" si="1579"/>
        <v>26869.276834200002</v>
      </c>
      <c r="Y3368" s="28">
        <f t="shared" si="1580"/>
        <v>0</v>
      </c>
      <c r="Z3368" s="45" t="str">
        <f t="shared" si="1581"/>
        <v>NA</v>
      </c>
      <c r="AA3368" s="29" t="str">
        <f t="shared" si="1582"/>
        <v>N</v>
      </c>
      <c r="AB3368" s="46">
        <f t="shared" si="1583"/>
        <v>0</v>
      </c>
      <c r="AC3368" s="31">
        <f t="shared" si="1584"/>
        <v>0</v>
      </c>
      <c r="AD3368" s="31">
        <f t="shared" si="1585"/>
        <v>0</v>
      </c>
      <c r="AE3368" s="31">
        <f t="shared" si="1586"/>
        <v>0</v>
      </c>
      <c r="AF3368" s="47">
        <f t="shared" si="1587"/>
        <v>0</v>
      </c>
      <c r="AG3368" s="31">
        <f t="shared" si="1588"/>
        <v>0</v>
      </c>
      <c r="AH3368" s="48">
        <f t="shared" si="1589"/>
        <v>0</v>
      </c>
      <c r="AI3368" s="33">
        <f t="shared" si="1590"/>
        <v>0</v>
      </c>
      <c r="AJ3368" s="33">
        <f t="shared" si="1591"/>
        <v>0</v>
      </c>
      <c r="AK3368" s="33">
        <f t="shared" si="1592"/>
        <v>0</v>
      </c>
      <c r="AL3368" s="33">
        <f t="shared" si="1593"/>
        <v>0</v>
      </c>
      <c r="AM3368" s="34">
        <f t="shared" si="1594"/>
        <v>0</v>
      </c>
    </row>
    <row r="3369" spans="1:39" ht="15" customHeight="1" x14ac:dyDescent="0.3">
      <c r="A3369" s="166" t="s">
        <v>5803</v>
      </c>
      <c r="B3369" s="99">
        <v>15854</v>
      </c>
      <c r="C3369" s="99">
        <v>40220</v>
      </c>
      <c r="D3369" s="165">
        <v>45351</v>
      </c>
      <c r="E3369" s="165">
        <v>45679</v>
      </c>
      <c r="F3369" s="166">
        <v>4</v>
      </c>
      <c r="G3369" s="178">
        <v>3.21</v>
      </c>
      <c r="H3369" s="181">
        <v>0.25</v>
      </c>
      <c r="I3369" s="180">
        <v>5.6800000000000003E-2</v>
      </c>
      <c r="J3369" s="21">
        <f t="shared" si="1565"/>
        <v>0.79</v>
      </c>
      <c r="K3369" s="21" t="str">
        <f t="shared" si="1566"/>
        <v>Y</v>
      </c>
      <c r="L3369" s="37" t="str">
        <f t="shared" si="1567"/>
        <v>NA</v>
      </c>
      <c r="M3369" s="8" t="str">
        <f t="shared" si="1568"/>
        <v>Y</v>
      </c>
      <c r="N3369" s="42">
        <f t="shared" si="1569"/>
        <v>4</v>
      </c>
      <c r="O3369" s="43">
        <f t="shared" si="1570"/>
        <v>200000</v>
      </c>
      <c r="P3369" s="43" t="str">
        <f t="shared" si="1571"/>
        <v>NA</v>
      </c>
      <c r="Q3369" s="24">
        <f t="shared" si="1572"/>
        <v>16754.5072</v>
      </c>
      <c r="R3369" s="43">
        <f t="shared" si="1573"/>
        <v>0</v>
      </c>
      <c r="S3369" s="24">
        <f t="shared" si="1574"/>
        <v>1000000</v>
      </c>
      <c r="T3369" s="25" t="str">
        <f t="shared" si="1575"/>
        <v>N</v>
      </c>
      <c r="U3369" s="44">
        <f t="shared" si="1576"/>
        <v>3</v>
      </c>
      <c r="V3369" s="45">
        <f t="shared" si="1577"/>
        <v>20000</v>
      </c>
      <c r="W3369" s="45">
        <f t="shared" si="1578"/>
        <v>65000</v>
      </c>
      <c r="X3369" s="28">
        <f t="shared" si="1579"/>
        <v>17706.163208959999</v>
      </c>
      <c r="Y3369" s="28">
        <f t="shared" si="1580"/>
        <v>0</v>
      </c>
      <c r="Z3369" s="45">
        <f t="shared" si="1581"/>
        <v>0</v>
      </c>
      <c r="AA3369" s="29" t="str">
        <f t="shared" si="1582"/>
        <v>N</v>
      </c>
      <c r="AB3369" s="46">
        <f t="shared" si="1583"/>
        <v>2</v>
      </c>
      <c r="AC3369" s="31">
        <f t="shared" si="1584"/>
        <v>20000</v>
      </c>
      <c r="AD3369" s="31">
        <f t="shared" si="1585"/>
        <v>65000</v>
      </c>
      <c r="AE3369" s="31">
        <f t="shared" si="1586"/>
        <v>0</v>
      </c>
      <c r="AF3369" s="47">
        <f t="shared" si="1587"/>
        <v>18711.873279228927</v>
      </c>
      <c r="AG3369" s="31">
        <f t="shared" si="1588"/>
        <v>0</v>
      </c>
      <c r="AH3369" s="48">
        <f t="shared" si="1589"/>
        <v>1</v>
      </c>
      <c r="AI3369" s="33">
        <f t="shared" si="1590"/>
        <v>20000</v>
      </c>
      <c r="AJ3369" s="33">
        <f t="shared" si="1591"/>
        <v>65000</v>
      </c>
      <c r="AK3369" s="33">
        <f t="shared" si="1592"/>
        <v>0</v>
      </c>
      <c r="AL3369" s="33">
        <f t="shared" si="1593"/>
        <v>19774.70768148913</v>
      </c>
      <c r="AM3369" s="34">
        <f t="shared" si="1594"/>
        <v>38486.580960718056</v>
      </c>
    </row>
    <row r="3370" spans="1:39" ht="15" customHeight="1" x14ac:dyDescent="0.3">
      <c r="A3370" s="166" t="s">
        <v>5804</v>
      </c>
      <c r="B3370" s="99">
        <v>23927</v>
      </c>
      <c r="C3370" s="99">
        <v>63751</v>
      </c>
      <c r="D3370" s="165">
        <v>44727</v>
      </c>
      <c r="E3370" s="165">
        <v>44783</v>
      </c>
      <c r="F3370" s="166">
        <v>4</v>
      </c>
      <c r="G3370" s="178">
        <v>0.76</v>
      </c>
      <c r="H3370" s="181">
        <v>1</v>
      </c>
      <c r="I3370" s="180">
        <v>2.53E-2</v>
      </c>
      <c r="J3370" s="21">
        <f t="shared" si="1565"/>
        <v>3.24</v>
      </c>
      <c r="K3370" s="21" t="str">
        <f t="shared" si="1566"/>
        <v>Y</v>
      </c>
      <c r="L3370" s="37" t="str">
        <f t="shared" si="1567"/>
        <v>NA</v>
      </c>
      <c r="M3370" s="8" t="str">
        <f t="shared" si="1568"/>
        <v>Y</v>
      </c>
      <c r="N3370" s="42">
        <f t="shared" si="1569"/>
        <v>4</v>
      </c>
      <c r="O3370" s="43">
        <f t="shared" si="1570"/>
        <v>200000</v>
      </c>
      <c r="P3370" s="43" t="str">
        <f t="shared" si="1571"/>
        <v>NA</v>
      </c>
      <c r="Q3370" s="24">
        <f t="shared" si="1572"/>
        <v>24532.353100000004</v>
      </c>
      <c r="R3370" s="43">
        <f t="shared" si="1573"/>
        <v>0</v>
      </c>
      <c r="S3370" s="24">
        <f t="shared" si="1574"/>
        <v>1000000</v>
      </c>
      <c r="T3370" s="25" t="str">
        <f t="shared" si="1575"/>
        <v>Y</v>
      </c>
      <c r="U3370" s="44">
        <f t="shared" si="1576"/>
        <v>3</v>
      </c>
      <c r="V3370" s="45">
        <f t="shared" si="1577"/>
        <v>200000</v>
      </c>
      <c r="W3370" s="45">
        <f t="shared" si="1578"/>
        <v>1000000</v>
      </c>
      <c r="X3370" s="28">
        <f t="shared" si="1579"/>
        <v>25153.021633430006</v>
      </c>
      <c r="Y3370" s="28">
        <f t="shared" si="1580"/>
        <v>0</v>
      </c>
      <c r="Z3370" s="45" t="str">
        <f t="shared" si="1581"/>
        <v>NA</v>
      </c>
      <c r="AA3370" s="29" t="str">
        <f t="shared" si="1582"/>
        <v>Y</v>
      </c>
      <c r="AB3370" s="46">
        <f t="shared" si="1583"/>
        <v>2</v>
      </c>
      <c r="AC3370" s="31">
        <f t="shared" si="1584"/>
        <v>200000</v>
      </c>
      <c r="AD3370" s="31">
        <f t="shared" si="1585"/>
        <v>1000000</v>
      </c>
      <c r="AE3370" s="31">
        <f t="shared" si="1586"/>
        <v>25789.393080755788</v>
      </c>
      <c r="AF3370" s="47">
        <f t="shared" si="1587"/>
        <v>0</v>
      </c>
      <c r="AG3370" s="31" t="str">
        <f t="shared" si="1588"/>
        <v>NA</v>
      </c>
      <c r="AH3370" s="48">
        <f t="shared" si="1589"/>
        <v>1</v>
      </c>
      <c r="AI3370" s="33">
        <f t="shared" si="1590"/>
        <v>20000</v>
      </c>
      <c r="AJ3370" s="33">
        <f t="shared" si="1591"/>
        <v>65000</v>
      </c>
      <c r="AK3370" s="33">
        <f t="shared" si="1592"/>
        <v>20000</v>
      </c>
      <c r="AL3370" s="33">
        <f t="shared" si="1593"/>
        <v>6441.8647256989134</v>
      </c>
      <c r="AM3370" s="34">
        <f t="shared" si="1594"/>
        <v>6441.8647256989134</v>
      </c>
    </row>
    <row r="3371" spans="1:39" ht="15" customHeight="1" x14ac:dyDescent="0.3">
      <c r="A3371" s="166" t="s">
        <v>5805</v>
      </c>
      <c r="B3371" s="99">
        <v>23761</v>
      </c>
      <c r="C3371" s="99">
        <v>48165</v>
      </c>
      <c r="D3371" s="165">
        <v>45814</v>
      </c>
      <c r="E3371" s="165">
        <v>45853</v>
      </c>
      <c r="F3371" s="166">
        <v>4</v>
      </c>
      <c r="G3371" s="178">
        <v>1.32</v>
      </c>
      <c r="H3371" s="181">
        <v>0.5</v>
      </c>
      <c r="I3371" s="180">
        <v>4.3900000000000002E-2</v>
      </c>
      <c r="J3371" s="21">
        <f t="shared" si="1565"/>
        <v>2.6799999999999997</v>
      </c>
      <c r="K3371" s="21" t="str">
        <f t="shared" si="1566"/>
        <v>Y</v>
      </c>
      <c r="L3371" s="37" t="str">
        <f t="shared" si="1567"/>
        <v>NA</v>
      </c>
      <c r="M3371" s="8" t="str">
        <f t="shared" si="1568"/>
        <v>Y</v>
      </c>
      <c r="N3371" s="42">
        <f t="shared" si="1569"/>
        <v>6</v>
      </c>
      <c r="O3371" s="43">
        <f t="shared" si="1570"/>
        <v>200000</v>
      </c>
      <c r="P3371" s="43" t="str">
        <f t="shared" si="1571"/>
        <v>NA</v>
      </c>
      <c r="Q3371" s="24">
        <f t="shared" si="1572"/>
        <v>24804.107900000003</v>
      </c>
      <c r="R3371" s="43">
        <f t="shared" si="1573"/>
        <v>0</v>
      </c>
      <c r="S3371" s="24">
        <f t="shared" si="1574"/>
        <v>1000000</v>
      </c>
      <c r="T3371" s="25" t="str">
        <f t="shared" si="1575"/>
        <v>Y</v>
      </c>
      <c r="U3371" s="44">
        <f t="shared" si="1576"/>
        <v>5</v>
      </c>
      <c r="V3371" s="45">
        <f t="shared" si="1577"/>
        <v>200000</v>
      </c>
      <c r="W3371" s="45">
        <f t="shared" si="1578"/>
        <v>1000000</v>
      </c>
      <c r="X3371" s="28">
        <f t="shared" si="1579"/>
        <v>25893.008236810005</v>
      </c>
      <c r="Y3371" s="28">
        <f t="shared" si="1580"/>
        <v>0</v>
      </c>
      <c r="Z3371" s="45" t="str">
        <f t="shared" si="1581"/>
        <v>NA</v>
      </c>
      <c r="AA3371" s="29" t="str">
        <f t="shared" si="1582"/>
        <v>Y</v>
      </c>
      <c r="AB3371" s="46">
        <f t="shared" si="1583"/>
        <v>4</v>
      </c>
      <c r="AC3371" s="31">
        <f t="shared" si="1584"/>
        <v>200000</v>
      </c>
      <c r="AD3371" s="31">
        <f t="shared" si="1585"/>
        <v>1000000</v>
      </c>
      <c r="AE3371" s="31">
        <f t="shared" si="1586"/>
        <v>27029.711298405964</v>
      </c>
      <c r="AF3371" s="47">
        <f t="shared" si="1587"/>
        <v>0</v>
      </c>
      <c r="AG3371" s="31" t="str">
        <f t="shared" si="1588"/>
        <v>NA</v>
      </c>
      <c r="AH3371" s="48">
        <f t="shared" si="1589"/>
        <v>3</v>
      </c>
      <c r="AI3371" s="33">
        <f t="shared" si="1590"/>
        <v>20000</v>
      </c>
      <c r="AJ3371" s="33">
        <f t="shared" si="1591"/>
        <v>65000</v>
      </c>
      <c r="AK3371" s="33">
        <f t="shared" si="1592"/>
        <v>20000</v>
      </c>
      <c r="AL3371" s="33">
        <f t="shared" si="1593"/>
        <v>8216.3156244059865</v>
      </c>
      <c r="AM3371" s="34">
        <f t="shared" si="1594"/>
        <v>8216.3156244059865</v>
      </c>
    </row>
    <row r="3372" spans="1:39" ht="15" customHeight="1" x14ac:dyDescent="0.3">
      <c r="A3372" s="166" t="s">
        <v>5806</v>
      </c>
      <c r="B3372" s="99">
        <v>21443</v>
      </c>
      <c r="C3372" s="99">
        <v>93257</v>
      </c>
      <c r="D3372" s="165">
        <v>44417</v>
      </c>
      <c r="E3372" s="165">
        <v>44478</v>
      </c>
      <c r="F3372" s="166">
        <v>2</v>
      </c>
      <c r="G3372" s="178">
        <v>1.0900000000000001</v>
      </c>
      <c r="H3372" s="181">
        <v>0.75</v>
      </c>
      <c r="I3372" s="180">
        <v>8.4900000000000003E-2</v>
      </c>
      <c r="J3372" s="21">
        <f t="shared" si="1565"/>
        <v>0.90999999999999992</v>
      </c>
      <c r="K3372" s="21" t="str">
        <f t="shared" si="1566"/>
        <v>Y</v>
      </c>
      <c r="L3372" s="37" t="str">
        <f t="shared" si="1567"/>
        <v>NA</v>
      </c>
      <c r="M3372" s="8" t="str">
        <f t="shared" si="1568"/>
        <v>Y</v>
      </c>
      <c r="N3372" s="42">
        <f t="shared" si="1569"/>
        <v>2</v>
      </c>
      <c r="O3372" s="43">
        <f t="shared" si="1570"/>
        <v>200000</v>
      </c>
      <c r="P3372" s="43" t="str">
        <f t="shared" si="1571"/>
        <v>NA</v>
      </c>
      <c r="Q3372" s="24">
        <f t="shared" si="1572"/>
        <v>23263.510699999999</v>
      </c>
      <c r="R3372" s="43">
        <f t="shared" si="1573"/>
        <v>0</v>
      </c>
      <c r="S3372" s="24">
        <f t="shared" si="1574"/>
        <v>1000000</v>
      </c>
      <c r="T3372" s="25" t="str">
        <f t="shared" si="1575"/>
        <v>N</v>
      </c>
      <c r="U3372" s="44">
        <f t="shared" si="1576"/>
        <v>1</v>
      </c>
      <c r="V3372" s="45">
        <f t="shared" si="1577"/>
        <v>20000</v>
      </c>
      <c r="W3372" s="45">
        <f t="shared" si="1578"/>
        <v>65000</v>
      </c>
      <c r="X3372" s="28">
        <f t="shared" si="1579"/>
        <v>0</v>
      </c>
      <c r="Y3372" s="28">
        <f t="shared" si="1580"/>
        <v>25238.582758429999</v>
      </c>
      <c r="Z3372" s="45">
        <f t="shared" si="1581"/>
        <v>0</v>
      </c>
      <c r="AA3372" s="29" t="str">
        <f t="shared" si="1582"/>
        <v>N</v>
      </c>
      <c r="AB3372" s="46">
        <f t="shared" si="1583"/>
        <v>0</v>
      </c>
      <c r="AC3372" s="31">
        <f t="shared" si="1584"/>
        <v>0</v>
      </c>
      <c r="AD3372" s="31">
        <f t="shared" si="1585"/>
        <v>0</v>
      </c>
      <c r="AE3372" s="31">
        <f t="shared" si="1586"/>
        <v>0</v>
      </c>
      <c r="AF3372" s="47">
        <f t="shared" si="1587"/>
        <v>0</v>
      </c>
      <c r="AG3372" s="31">
        <f t="shared" si="1588"/>
        <v>0</v>
      </c>
      <c r="AH3372" s="48">
        <f t="shared" si="1589"/>
        <v>0</v>
      </c>
      <c r="AI3372" s="33">
        <f t="shared" si="1590"/>
        <v>0</v>
      </c>
      <c r="AJ3372" s="33">
        <f t="shared" si="1591"/>
        <v>0</v>
      </c>
      <c r="AK3372" s="33">
        <f t="shared" si="1592"/>
        <v>0</v>
      </c>
      <c r="AL3372" s="33">
        <f t="shared" si="1593"/>
        <v>0</v>
      </c>
      <c r="AM3372" s="34">
        <f t="shared" si="1594"/>
        <v>25238.582758429999</v>
      </c>
    </row>
    <row r="3373" spans="1:39" ht="15" customHeight="1" x14ac:dyDescent="0.3">
      <c r="A3373" s="166" t="s">
        <v>5807</v>
      </c>
      <c r="B3373" s="99">
        <v>17347</v>
      </c>
      <c r="C3373" s="99">
        <v>68471</v>
      </c>
      <c r="D3373" s="165">
        <v>45850</v>
      </c>
      <c r="E3373" s="165">
        <v>46115</v>
      </c>
      <c r="F3373" s="166">
        <v>4</v>
      </c>
      <c r="G3373" s="178">
        <v>2.23</v>
      </c>
      <c r="H3373" s="181">
        <v>0.75</v>
      </c>
      <c r="I3373" s="180">
        <v>5.7700000000000001E-2</v>
      </c>
      <c r="J3373" s="21">
        <f t="shared" si="1565"/>
        <v>1.77</v>
      </c>
      <c r="K3373" s="21" t="str">
        <f t="shared" si="1566"/>
        <v>Y</v>
      </c>
      <c r="L3373" s="37" t="str">
        <f t="shared" si="1567"/>
        <v>NA</v>
      </c>
      <c r="M3373" s="8" t="str">
        <f t="shared" si="1568"/>
        <v>Y</v>
      </c>
      <c r="N3373" s="42">
        <f t="shared" si="1569"/>
        <v>3</v>
      </c>
      <c r="O3373" s="43">
        <f t="shared" si="1570"/>
        <v>200000</v>
      </c>
      <c r="P3373" s="43" t="str">
        <f t="shared" si="1571"/>
        <v>NA</v>
      </c>
      <c r="Q3373" s="24">
        <f t="shared" si="1572"/>
        <v>18347.921900000001</v>
      </c>
      <c r="R3373" s="43">
        <f t="shared" si="1573"/>
        <v>0</v>
      </c>
      <c r="S3373" s="24">
        <f t="shared" si="1574"/>
        <v>1000000</v>
      </c>
      <c r="T3373" s="25" t="str">
        <f t="shared" si="1575"/>
        <v>Y</v>
      </c>
      <c r="U3373" s="44">
        <f t="shared" si="1576"/>
        <v>2</v>
      </c>
      <c r="V3373" s="45">
        <f t="shared" si="1577"/>
        <v>200000</v>
      </c>
      <c r="W3373" s="45">
        <f t="shared" si="1578"/>
        <v>1000000</v>
      </c>
      <c r="X3373" s="28">
        <f t="shared" si="1579"/>
        <v>19406.596993630003</v>
      </c>
      <c r="Y3373" s="28">
        <f t="shared" si="1580"/>
        <v>0</v>
      </c>
      <c r="Z3373" s="45" t="str">
        <f t="shared" si="1581"/>
        <v>NA</v>
      </c>
      <c r="AA3373" s="29" t="str">
        <f t="shared" si="1582"/>
        <v>N</v>
      </c>
      <c r="AB3373" s="46">
        <f t="shared" si="1583"/>
        <v>1</v>
      </c>
      <c r="AC3373" s="31">
        <f t="shared" si="1584"/>
        <v>20000</v>
      </c>
      <c r="AD3373" s="31">
        <f t="shared" si="1585"/>
        <v>65000</v>
      </c>
      <c r="AE3373" s="31">
        <f t="shared" si="1586"/>
        <v>20000</v>
      </c>
      <c r="AF3373" s="47">
        <f t="shared" si="1587"/>
        <v>526.35764016245594</v>
      </c>
      <c r="AG3373" s="31">
        <f t="shared" si="1588"/>
        <v>0</v>
      </c>
      <c r="AH3373" s="48">
        <f t="shared" si="1589"/>
        <v>0</v>
      </c>
      <c r="AI3373" s="33">
        <f t="shared" si="1590"/>
        <v>0</v>
      </c>
      <c r="AJ3373" s="33">
        <f t="shared" si="1591"/>
        <v>0</v>
      </c>
      <c r="AK3373" s="33">
        <f t="shared" si="1592"/>
        <v>0</v>
      </c>
      <c r="AL3373" s="33">
        <f t="shared" si="1593"/>
        <v>0</v>
      </c>
      <c r="AM3373" s="34">
        <f t="shared" si="1594"/>
        <v>526.35764016245594</v>
      </c>
    </row>
    <row r="3374" spans="1:39" ht="15" customHeight="1" x14ac:dyDescent="0.3">
      <c r="A3374" s="166" t="s">
        <v>5808</v>
      </c>
      <c r="B3374" s="99">
        <v>14142</v>
      </c>
      <c r="C3374" s="99">
        <v>97291</v>
      </c>
      <c r="D3374" s="165">
        <v>45593</v>
      </c>
      <c r="E3374" s="165">
        <v>45738</v>
      </c>
      <c r="F3374" s="166">
        <v>4</v>
      </c>
      <c r="G3374" s="178">
        <v>3.11</v>
      </c>
      <c r="H3374" s="181">
        <v>0.5</v>
      </c>
      <c r="I3374" s="180">
        <v>6.3299999999999995E-2</v>
      </c>
      <c r="J3374" s="21">
        <f t="shared" si="1565"/>
        <v>0.89000000000000012</v>
      </c>
      <c r="K3374" s="21" t="str">
        <f t="shared" si="1566"/>
        <v>Y</v>
      </c>
      <c r="L3374" s="37" t="str">
        <f t="shared" si="1567"/>
        <v>NA</v>
      </c>
      <c r="M3374" s="8" t="str">
        <f t="shared" si="1568"/>
        <v>Y</v>
      </c>
      <c r="N3374" s="42">
        <f t="shared" si="1569"/>
        <v>2</v>
      </c>
      <c r="O3374" s="43">
        <f t="shared" si="1570"/>
        <v>200000</v>
      </c>
      <c r="P3374" s="43" t="str">
        <f t="shared" si="1571"/>
        <v>NA</v>
      </c>
      <c r="Q3374" s="24">
        <f t="shared" si="1572"/>
        <v>15037.188599999999</v>
      </c>
      <c r="R3374" s="43">
        <f t="shared" si="1573"/>
        <v>0</v>
      </c>
      <c r="S3374" s="24">
        <f t="shared" si="1574"/>
        <v>1000000</v>
      </c>
      <c r="T3374" s="25" t="str">
        <f t="shared" si="1575"/>
        <v>N</v>
      </c>
      <c r="U3374" s="44">
        <f t="shared" si="1576"/>
        <v>1</v>
      </c>
      <c r="V3374" s="45">
        <f t="shared" si="1577"/>
        <v>20000</v>
      </c>
      <c r="W3374" s="45">
        <f t="shared" si="1578"/>
        <v>65000</v>
      </c>
      <c r="X3374" s="28">
        <f t="shared" si="1579"/>
        <v>0</v>
      </c>
      <c r="Y3374" s="28">
        <f t="shared" si="1580"/>
        <v>15989.042638379999</v>
      </c>
      <c r="Z3374" s="45">
        <f t="shared" si="1581"/>
        <v>0</v>
      </c>
      <c r="AA3374" s="29" t="str">
        <f t="shared" si="1582"/>
        <v>N</v>
      </c>
      <c r="AB3374" s="46">
        <f t="shared" si="1583"/>
        <v>0</v>
      </c>
      <c r="AC3374" s="31">
        <f t="shared" si="1584"/>
        <v>0</v>
      </c>
      <c r="AD3374" s="31">
        <f t="shared" si="1585"/>
        <v>0</v>
      </c>
      <c r="AE3374" s="31">
        <f t="shared" si="1586"/>
        <v>0</v>
      </c>
      <c r="AF3374" s="47">
        <f t="shared" si="1587"/>
        <v>0</v>
      </c>
      <c r="AG3374" s="31">
        <f t="shared" si="1588"/>
        <v>0</v>
      </c>
      <c r="AH3374" s="48">
        <f t="shared" si="1589"/>
        <v>0</v>
      </c>
      <c r="AI3374" s="33">
        <f t="shared" si="1590"/>
        <v>0</v>
      </c>
      <c r="AJ3374" s="33">
        <f t="shared" si="1591"/>
        <v>0</v>
      </c>
      <c r="AK3374" s="33">
        <f t="shared" si="1592"/>
        <v>0</v>
      </c>
      <c r="AL3374" s="33">
        <f t="shared" si="1593"/>
        <v>0</v>
      </c>
      <c r="AM3374" s="34">
        <f t="shared" si="1594"/>
        <v>15989.042638379999</v>
      </c>
    </row>
    <row r="3375" spans="1:39" ht="15" customHeight="1" x14ac:dyDescent="0.3">
      <c r="A3375" s="166" t="s">
        <v>5809</v>
      </c>
      <c r="B3375" s="99">
        <v>20722</v>
      </c>
      <c r="C3375" s="99">
        <v>76440</v>
      </c>
      <c r="D3375" s="165">
        <v>45057</v>
      </c>
      <c r="E3375" s="165">
        <v>45227</v>
      </c>
      <c r="F3375" s="166">
        <v>4</v>
      </c>
      <c r="G3375" s="178">
        <v>0.57999999999999996</v>
      </c>
      <c r="H3375" s="181">
        <v>1</v>
      </c>
      <c r="I3375" s="180">
        <v>7.7700000000000005E-2</v>
      </c>
      <c r="J3375" s="21">
        <f t="shared" si="1565"/>
        <v>3.42</v>
      </c>
      <c r="K3375" s="21" t="str">
        <f t="shared" si="1566"/>
        <v>Y</v>
      </c>
      <c r="L3375" s="37" t="str">
        <f t="shared" si="1567"/>
        <v>NA</v>
      </c>
      <c r="M3375" s="8" t="str">
        <f t="shared" si="1568"/>
        <v>Y</v>
      </c>
      <c r="N3375" s="42">
        <f t="shared" si="1569"/>
        <v>4</v>
      </c>
      <c r="O3375" s="43">
        <f t="shared" si="1570"/>
        <v>200000</v>
      </c>
      <c r="P3375" s="43" t="str">
        <f t="shared" si="1571"/>
        <v>NA</v>
      </c>
      <c r="Q3375" s="24">
        <f t="shared" si="1572"/>
        <v>22332.099400000003</v>
      </c>
      <c r="R3375" s="43">
        <f t="shared" si="1573"/>
        <v>0</v>
      </c>
      <c r="S3375" s="24">
        <f t="shared" si="1574"/>
        <v>1000000</v>
      </c>
      <c r="T3375" s="25" t="str">
        <f t="shared" si="1575"/>
        <v>Y</v>
      </c>
      <c r="U3375" s="44">
        <f t="shared" si="1576"/>
        <v>3</v>
      </c>
      <c r="V3375" s="45">
        <f t="shared" si="1577"/>
        <v>200000</v>
      </c>
      <c r="W3375" s="45">
        <f t="shared" si="1578"/>
        <v>1000000</v>
      </c>
      <c r="X3375" s="28">
        <f t="shared" si="1579"/>
        <v>24067.303523380004</v>
      </c>
      <c r="Y3375" s="28">
        <f t="shared" si="1580"/>
        <v>0</v>
      </c>
      <c r="Z3375" s="45" t="str">
        <f t="shared" si="1581"/>
        <v>NA</v>
      </c>
      <c r="AA3375" s="29" t="str">
        <f t="shared" si="1582"/>
        <v>Y</v>
      </c>
      <c r="AB3375" s="46">
        <f t="shared" si="1583"/>
        <v>2</v>
      </c>
      <c r="AC3375" s="31">
        <f t="shared" si="1584"/>
        <v>200000</v>
      </c>
      <c r="AD3375" s="31">
        <f t="shared" si="1585"/>
        <v>1000000</v>
      </c>
      <c r="AE3375" s="31">
        <f t="shared" si="1586"/>
        <v>25937.333007146633</v>
      </c>
      <c r="AF3375" s="47">
        <f t="shared" si="1587"/>
        <v>0</v>
      </c>
      <c r="AG3375" s="31" t="str">
        <f t="shared" si="1588"/>
        <v>NA</v>
      </c>
      <c r="AH3375" s="48">
        <f t="shared" si="1589"/>
        <v>1</v>
      </c>
      <c r="AI3375" s="33">
        <f t="shared" si="1590"/>
        <v>20000</v>
      </c>
      <c r="AJ3375" s="33">
        <f t="shared" si="1591"/>
        <v>65000</v>
      </c>
      <c r="AK3375" s="33">
        <f t="shared" si="1592"/>
        <v>20000</v>
      </c>
      <c r="AL3375" s="33">
        <f t="shared" si="1593"/>
        <v>7952.6637818019299</v>
      </c>
      <c r="AM3375" s="34">
        <f t="shared" si="1594"/>
        <v>7952.6637818019299</v>
      </c>
    </row>
    <row r="3376" spans="1:39" ht="15" customHeight="1" x14ac:dyDescent="0.3">
      <c r="A3376" s="166" t="s">
        <v>5810</v>
      </c>
      <c r="B3376" s="99">
        <v>9799</v>
      </c>
      <c r="C3376" s="99">
        <v>57869</v>
      </c>
      <c r="D3376" s="165">
        <v>46118</v>
      </c>
      <c r="E3376" s="165">
        <v>46295</v>
      </c>
      <c r="F3376" s="166">
        <v>2</v>
      </c>
      <c r="G3376" s="178">
        <v>0.76</v>
      </c>
      <c r="H3376" s="181">
        <v>1</v>
      </c>
      <c r="I3376" s="180">
        <v>6.0900000000000003E-2</v>
      </c>
      <c r="J3376" s="21">
        <f t="shared" si="1565"/>
        <v>1.24</v>
      </c>
      <c r="K3376" s="21" t="str">
        <f t="shared" si="1566"/>
        <v>Y</v>
      </c>
      <c r="L3376" s="37" t="str">
        <f t="shared" si="1567"/>
        <v>NA</v>
      </c>
      <c r="M3376" s="8" t="str">
        <f t="shared" si="1568"/>
        <v>Y</v>
      </c>
      <c r="N3376" s="42">
        <f t="shared" si="1569"/>
        <v>2</v>
      </c>
      <c r="O3376" s="43">
        <f t="shared" si="1570"/>
        <v>200000</v>
      </c>
      <c r="P3376" s="43" t="str">
        <f t="shared" si="1571"/>
        <v>NA</v>
      </c>
      <c r="Q3376" s="24">
        <f t="shared" si="1572"/>
        <v>10395.759099999999</v>
      </c>
      <c r="R3376" s="43">
        <f t="shared" si="1573"/>
        <v>0</v>
      </c>
      <c r="S3376" s="24">
        <f t="shared" si="1574"/>
        <v>1000000</v>
      </c>
      <c r="T3376" s="25" t="str">
        <f t="shared" si="1575"/>
        <v>Y</v>
      </c>
      <c r="U3376" s="44">
        <f t="shared" si="1576"/>
        <v>1</v>
      </c>
      <c r="V3376" s="45">
        <f t="shared" si="1577"/>
        <v>200000</v>
      </c>
      <c r="W3376" s="45">
        <f t="shared" si="1578"/>
        <v>1000000</v>
      </c>
      <c r="X3376" s="28">
        <f t="shared" si="1579"/>
        <v>11028.860829189998</v>
      </c>
      <c r="Y3376" s="28">
        <f t="shared" si="1580"/>
        <v>0</v>
      </c>
      <c r="Z3376" s="45" t="str">
        <f t="shared" si="1581"/>
        <v>NA</v>
      </c>
      <c r="AA3376" s="29" t="str">
        <f t="shared" si="1582"/>
        <v>N</v>
      </c>
      <c r="AB3376" s="46">
        <f t="shared" si="1583"/>
        <v>0</v>
      </c>
      <c r="AC3376" s="31">
        <f t="shared" si="1584"/>
        <v>0</v>
      </c>
      <c r="AD3376" s="31">
        <f t="shared" si="1585"/>
        <v>0</v>
      </c>
      <c r="AE3376" s="31">
        <f t="shared" si="1586"/>
        <v>0</v>
      </c>
      <c r="AF3376" s="47">
        <f t="shared" si="1587"/>
        <v>0</v>
      </c>
      <c r="AG3376" s="31">
        <f t="shared" si="1588"/>
        <v>0</v>
      </c>
      <c r="AH3376" s="48">
        <f t="shared" si="1589"/>
        <v>0</v>
      </c>
      <c r="AI3376" s="33">
        <f t="shared" si="1590"/>
        <v>0</v>
      </c>
      <c r="AJ3376" s="33">
        <f t="shared" si="1591"/>
        <v>0</v>
      </c>
      <c r="AK3376" s="33">
        <f t="shared" si="1592"/>
        <v>0</v>
      </c>
      <c r="AL3376" s="33">
        <f t="shared" si="1593"/>
        <v>0</v>
      </c>
      <c r="AM3376" s="34">
        <f t="shared" si="1594"/>
        <v>0</v>
      </c>
    </row>
    <row r="3377" spans="1:39" ht="15" customHeight="1" x14ac:dyDescent="0.3">
      <c r="A3377" s="166" t="s">
        <v>5811</v>
      </c>
      <c r="B3377" s="99">
        <v>11621</v>
      </c>
      <c r="C3377" s="99">
        <v>92213</v>
      </c>
      <c r="D3377" s="165">
        <v>45649</v>
      </c>
      <c r="E3377" s="165">
        <v>45966</v>
      </c>
      <c r="F3377" s="166">
        <v>4</v>
      </c>
      <c r="G3377" s="178">
        <v>0.64</v>
      </c>
      <c r="H3377" s="181">
        <v>0.5</v>
      </c>
      <c r="I3377" s="180">
        <v>3.2000000000000001E-2</v>
      </c>
      <c r="J3377" s="21">
        <f t="shared" si="1565"/>
        <v>3.36</v>
      </c>
      <c r="K3377" s="21" t="str">
        <f t="shared" si="1566"/>
        <v>Y</v>
      </c>
      <c r="L3377" s="37" t="str">
        <f t="shared" si="1567"/>
        <v>NA</v>
      </c>
      <c r="M3377" s="8" t="str">
        <f t="shared" si="1568"/>
        <v>Y</v>
      </c>
      <c r="N3377" s="42">
        <f t="shared" si="1569"/>
        <v>7</v>
      </c>
      <c r="O3377" s="43">
        <f t="shared" si="1570"/>
        <v>200000</v>
      </c>
      <c r="P3377" s="43" t="str">
        <f t="shared" si="1571"/>
        <v>NA</v>
      </c>
      <c r="Q3377" s="24">
        <f t="shared" si="1572"/>
        <v>11992.872000000001</v>
      </c>
      <c r="R3377" s="43">
        <f t="shared" si="1573"/>
        <v>0</v>
      </c>
      <c r="S3377" s="24">
        <f t="shared" si="1574"/>
        <v>1000000</v>
      </c>
      <c r="T3377" s="25" t="str">
        <f t="shared" si="1575"/>
        <v>Y</v>
      </c>
      <c r="U3377" s="44">
        <f t="shared" si="1576"/>
        <v>6</v>
      </c>
      <c r="V3377" s="45">
        <f t="shared" si="1577"/>
        <v>200000</v>
      </c>
      <c r="W3377" s="45">
        <f t="shared" si="1578"/>
        <v>1000000</v>
      </c>
      <c r="X3377" s="28">
        <f t="shared" si="1579"/>
        <v>12376.643904000002</v>
      </c>
      <c r="Y3377" s="28">
        <f t="shared" si="1580"/>
        <v>0</v>
      </c>
      <c r="Z3377" s="45" t="str">
        <f t="shared" si="1581"/>
        <v>NA</v>
      </c>
      <c r="AA3377" s="29" t="str">
        <f t="shared" si="1582"/>
        <v>Y</v>
      </c>
      <c r="AB3377" s="46">
        <f t="shared" si="1583"/>
        <v>5</v>
      </c>
      <c r="AC3377" s="31">
        <f t="shared" si="1584"/>
        <v>200000</v>
      </c>
      <c r="AD3377" s="31">
        <f t="shared" si="1585"/>
        <v>1000000</v>
      </c>
      <c r="AE3377" s="31">
        <f t="shared" si="1586"/>
        <v>12772.696508928002</v>
      </c>
      <c r="AF3377" s="47">
        <f t="shared" si="1587"/>
        <v>0</v>
      </c>
      <c r="AG3377" s="31" t="str">
        <f t="shared" si="1588"/>
        <v>NA</v>
      </c>
      <c r="AH3377" s="48">
        <f t="shared" si="1589"/>
        <v>4</v>
      </c>
      <c r="AI3377" s="33">
        <f t="shared" si="1590"/>
        <v>20000</v>
      </c>
      <c r="AJ3377" s="33">
        <f t="shared" si="1591"/>
        <v>65000</v>
      </c>
      <c r="AK3377" s="33">
        <f t="shared" si="1592"/>
        <v>13181.422797213698</v>
      </c>
      <c r="AL3377" s="33">
        <f t="shared" si="1593"/>
        <v>0</v>
      </c>
      <c r="AM3377" s="34">
        <f t="shared" si="1594"/>
        <v>0</v>
      </c>
    </row>
    <row r="3378" spans="1:39" ht="15" customHeight="1" x14ac:dyDescent="0.3">
      <c r="A3378" s="166" t="s">
        <v>5812</v>
      </c>
      <c r="B3378" s="99">
        <v>12629</v>
      </c>
      <c r="C3378" s="99">
        <v>29509</v>
      </c>
      <c r="D3378" s="165">
        <v>45999</v>
      </c>
      <c r="E3378" s="165">
        <v>46240</v>
      </c>
      <c r="F3378" s="166">
        <v>4</v>
      </c>
      <c r="G3378" s="178">
        <v>2.9</v>
      </c>
      <c r="H3378" s="181">
        <v>0.25</v>
      </c>
      <c r="I3378" s="180">
        <v>6.2700000000000006E-2</v>
      </c>
      <c r="J3378" s="21">
        <f t="shared" si="1565"/>
        <v>1.1000000000000001</v>
      </c>
      <c r="K3378" s="21" t="str">
        <f t="shared" si="1566"/>
        <v>Y</v>
      </c>
      <c r="L3378" s="37" t="str">
        <f t="shared" si="1567"/>
        <v>NA</v>
      </c>
      <c r="M3378" s="8" t="str">
        <f t="shared" si="1568"/>
        <v>Y</v>
      </c>
      <c r="N3378" s="42">
        <f t="shared" si="1569"/>
        <v>5</v>
      </c>
      <c r="O3378" s="43">
        <f t="shared" si="1570"/>
        <v>200000</v>
      </c>
      <c r="P3378" s="43" t="str">
        <f t="shared" si="1571"/>
        <v>NA</v>
      </c>
      <c r="Q3378" s="24">
        <f t="shared" si="1572"/>
        <v>13420.838299999999</v>
      </c>
      <c r="R3378" s="43">
        <f t="shared" si="1573"/>
        <v>0</v>
      </c>
      <c r="S3378" s="24">
        <f t="shared" si="1574"/>
        <v>1000000</v>
      </c>
      <c r="T3378" s="25" t="str">
        <f t="shared" si="1575"/>
        <v>Y</v>
      </c>
      <c r="U3378" s="44">
        <f t="shared" si="1576"/>
        <v>4</v>
      </c>
      <c r="V3378" s="45">
        <f t="shared" si="1577"/>
        <v>200000</v>
      </c>
      <c r="W3378" s="45">
        <f t="shared" si="1578"/>
        <v>1000000</v>
      </c>
      <c r="X3378" s="28">
        <f t="shared" si="1579"/>
        <v>14262.324861409999</v>
      </c>
      <c r="Y3378" s="28">
        <f t="shared" si="1580"/>
        <v>0</v>
      </c>
      <c r="Z3378" s="45" t="str">
        <f t="shared" si="1581"/>
        <v>NA</v>
      </c>
      <c r="AA3378" s="29" t="str">
        <f t="shared" si="1582"/>
        <v>N</v>
      </c>
      <c r="AB3378" s="46">
        <f t="shared" si="1583"/>
        <v>3</v>
      </c>
      <c r="AC3378" s="31">
        <f t="shared" si="1584"/>
        <v>20000</v>
      </c>
      <c r="AD3378" s="31">
        <f t="shared" si="1585"/>
        <v>65000</v>
      </c>
      <c r="AE3378" s="31">
        <f t="shared" si="1586"/>
        <v>15156.572630220406</v>
      </c>
      <c r="AF3378" s="47">
        <f t="shared" si="1587"/>
        <v>0</v>
      </c>
      <c r="AG3378" s="31">
        <f t="shared" si="1588"/>
        <v>0</v>
      </c>
      <c r="AH3378" s="48">
        <f t="shared" si="1589"/>
        <v>2</v>
      </c>
      <c r="AI3378" s="33">
        <f t="shared" si="1590"/>
        <v>20000</v>
      </c>
      <c r="AJ3378" s="33">
        <f t="shared" si="1591"/>
        <v>65000</v>
      </c>
      <c r="AK3378" s="33">
        <f t="shared" si="1592"/>
        <v>0</v>
      </c>
      <c r="AL3378" s="33">
        <f t="shared" si="1593"/>
        <v>16106.889734135224</v>
      </c>
      <c r="AM3378" s="34">
        <f t="shared" si="1594"/>
        <v>16106.889734135224</v>
      </c>
    </row>
    <row r="3379" spans="1:39" ht="15" customHeight="1" x14ac:dyDescent="0.3">
      <c r="A3379" s="166" t="s">
        <v>5813</v>
      </c>
      <c r="B3379" s="99">
        <v>23033</v>
      </c>
      <c r="C3379" s="99">
        <v>53734</v>
      </c>
      <c r="D3379" s="165">
        <v>45371</v>
      </c>
      <c r="E3379" s="165">
        <v>45735</v>
      </c>
      <c r="F3379" s="166">
        <v>4</v>
      </c>
      <c r="G3379" s="178">
        <v>1.96</v>
      </c>
      <c r="H3379" s="181">
        <v>0.5</v>
      </c>
      <c r="I3379" s="180">
        <v>6.7900000000000002E-2</v>
      </c>
      <c r="J3379" s="21">
        <f t="shared" si="1565"/>
        <v>2.04</v>
      </c>
      <c r="K3379" s="21" t="str">
        <f t="shared" si="1566"/>
        <v>Y</v>
      </c>
      <c r="L3379" s="37" t="str">
        <f t="shared" si="1567"/>
        <v>NA</v>
      </c>
      <c r="M3379" s="8" t="str">
        <f t="shared" si="1568"/>
        <v>Y</v>
      </c>
      <c r="N3379" s="42">
        <f t="shared" si="1569"/>
        <v>5</v>
      </c>
      <c r="O3379" s="43">
        <f t="shared" si="1570"/>
        <v>200000</v>
      </c>
      <c r="P3379" s="43" t="str">
        <f t="shared" si="1571"/>
        <v>NA</v>
      </c>
      <c r="Q3379" s="24">
        <f t="shared" si="1572"/>
        <v>24596.940700000003</v>
      </c>
      <c r="R3379" s="43">
        <f t="shared" si="1573"/>
        <v>0</v>
      </c>
      <c r="S3379" s="24">
        <f t="shared" si="1574"/>
        <v>1000000</v>
      </c>
      <c r="T3379" s="25" t="str">
        <f t="shared" si="1575"/>
        <v>Y</v>
      </c>
      <c r="U3379" s="44">
        <f t="shared" si="1576"/>
        <v>4</v>
      </c>
      <c r="V3379" s="45">
        <f t="shared" si="1577"/>
        <v>200000</v>
      </c>
      <c r="W3379" s="45">
        <f t="shared" si="1578"/>
        <v>1000000</v>
      </c>
      <c r="X3379" s="28">
        <f t="shared" si="1579"/>
        <v>26267.072973530005</v>
      </c>
      <c r="Y3379" s="28">
        <f t="shared" si="1580"/>
        <v>0</v>
      </c>
      <c r="Z3379" s="45" t="str">
        <f t="shared" si="1581"/>
        <v>NA</v>
      </c>
      <c r="AA3379" s="29" t="str">
        <f t="shared" si="1582"/>
        <v>Y</v>
      </c>
      <c r="AB3379" s="46">
        <f t="shared" si="1583"/>
        <v>3</v>
      </c>
      <c r="AC3379" s="31">
        <f t="shared" si="1584"/>
        <v>200000</v>
      </c>
      <c r="AD3379" s="31">
        <f t="shared" si="1585"/>
        <v>1000000</v>
      </c>
      <c r="AE3379" s="31">
        <f t="shared" si="1586"/>
        <v>28050.607228432695</v>
      </c>
      <c r="AF3379" s="47">
        <f t="shared" si="1587"/>
        <v>0</v>
      </c>
      <c r="AG3379" s="31" t="str">
        <f t="shared" si="1588"/>
        <v>NA</v>
      </c>
      <c r="AH3379" s="48">
        <f t="shared" si="1589"/>
        <v>2</v>
      </c>
      <c r="AI3379" s="33">
        <f t="shared" si="1590"/>
        <v>20000</v>
      </c>
      <c r="AJ3379" s="33">
        <f t="shared" si="1591"/>
        <v>65000</v>
      </c>
      <c r="AK3379" s="33">
        <f t="shared" si="1592"/>
        <v>20000</v>
      </c>
      <c r="AL3379" s="33">
        <f t="shared" si="1593"/>
        <v>9955.2434592432764</v>
      </c>
      <c r="AM3379" s="34">
        <f t="shared" si="1594"/>
        <v>9955.2434592432764</v>
      </c>
    </row>
    <row r="3380" spans="1:39" ht="15" customHeight="1" x14ac:dyDescent="0.3">
      <c r="A3380" s="166" t="s">
        <v>5814</v>
      </c>
      <c r="B3380" s="99">
        <v>14352</v>
      </c>
      <c r="C3380" s="99">
        <v>32106</v>
      </c>
      <c r="D3380" s="165">
        <v>44630</v>
      </c>
      <c r="E3380" s="165">
        <v>44705</v>
      </c>
      <c r="F3380" s="166">
        <v>2</v>
      </c>
      <c r="G3380" s="178">
        <v>1.1200000000000001</v>
      </c>
      <c r="H3380" s="181">
        <v>0.25</v>
      </c>
      <c r="I3380" s="180">
        <v>7.8899999999999998E-2</v>
      </c>
      <c r="J3380" s="21">
        <f t="shared" si="1565"/>
        <v>0.87999999999999989</v>
      </c>
      <c r="K3380" s="21" t="str">
        <f t="shared" si="1566"/>
        <v>Y</v>
      </c>
      <c r="L3380" s="37" t="str">
        <f t="shared" si="1567"/>
        <v>NA</v>
      </c>
      <c r="M3380" s="8" t="str">
        <f t="shared" si="1568"/>
        <v>Y</v>
      </c>
      <c r="N3380" s="42">
        <f t="shared" si="1569"/>
        <v>4</v>
      </c>
      <c r="O3380" s="43">
        <f t="shared" si="1570"/>
        <v>200000</v>
      </c>
      <c r="P3380" s="43" t="str">
        <f t="shared" si="1571"/>
        <v>NA</v>
      </c>
      <c r="Q3380" s="24">
        <f t="shared" si="1572"/>
        <v>15484.372799999999</v>
      </c>
      <c r="R3380" s="43">
        <f t="shared" si="1573"/>
        <v>0</v>
      </c>
      <c r="S3380" s="24">
        <f t="shared" si="1574"/>
        <v>1000000</v>
      </c>
      <c r="T3380" s="25" t="str">
        <f t="shared" si="1575"/>
        <v>N</v>
      </c>
      <c r="U3380" s="44">
        <f t="shared" si="1576"/>
        <v>3</v>
      </c>
      <c r="V3380" s="45">
        <f t="shared" si="1577"/>
        <v>20000</v>
      </c>
      <c r="W3380" s="45">
        <f t="shared" si="1578"/>
        <v>65000</v>
      </c>
      <c r="X3380" s="28">
        <f t="shared" si="1579"/>
        <v>16706.08981392</v>
      </c>
      <c r="Y3380" s="28">
        <f t="shared" si="1580"/>
        <v>0</v>
      </c>
      <c r="Z3380" s="45">
        <f t="shared" si="1581"/>
        <v>703.53738608000276</v>
      </c>
      <c r="AA3380" s="29" t="str">
        <f t="shared" si="1582"/>
        <v>N</v>
      </c>
      <c r="AB3380" s="46">
        <f t="shared" si="1583"/>
        <v>2</v>
      </c>
      <c r="AC3380" s="31">
        <f t="shared" si="1584"/>
        <v>20000</v>
      </c>
      <c r="AD3380" s="31">
        <f t="shared" si="1585"/>
        <v>65000</v>
      </c>
      <c r="AE3380" s="31">
        <f t="shared" si="1586"/>
        <v>703.53738608000276</v>
      </c>
      <c r="AF3380" s="47">
        <f t="shared" si="1587"/>
        <v>17320.662914158285</v>
      </c>
      <c r="AG3380" s="31">
        <f t="shared" si="1588"/>
        <v>0</v>
      </c>
      <c r="AH3380" s="48">
        <f t="shared" si="1589"/>
        <v>1</v>
      </c>
      <c r="AI3380" s="33">
        <f t="shared" si="1590"/>
        <v>20000</v>
      </c>
      <c r="AJ3380" s="33">
        <f t="shared" si="1591"/>
        <v>65000</v>
      </c>
      <c r="AK3380" s="33">
        <f t="shared" si="1592"/>
        <v>0</v>
      </c>
      <c r="AL3380" s="33">
        <f t="shared" si="1593"/>
        <v>19446.309703927087</v>
      </c>
      <c r="AM3380" s="34">
        <f t="shared" si="1594"/>
        <v>36766.972618085376</v>
      </c>
    </row>
    <row r="3381" spans="1:39" ht="15" customHeight="1" x14ac:dyDescent="0.3">
      <c r="A3381" s="166" t="s">
        <v>5815</v>
      </c>
      <c r="B3381" s="99">
        <v>10760</v>
      </c>
      <c r="C3381" s="99">
        <v>25523</v>
      </c>
      <c r="D3381" s="165">
        <v>44492</v>
      </c>
      <c r="E3381" s="165">
        <v>44725</v>
      </c>
      <c r="F3381" s="166">
        <v>4</v>
      </c>
      <c r="G3381" s="178">
        <v>0.83</v>
      </c>
      <c r="H3381" s="181">
        <v>0.75</v>
      </c>
      <c r="I3381" s="180">
        <v>7.6399999999999996E-2</v>
      </c>
      <c r="J3381" s="21">
        <f t="shared" si="1565"/>
        <v>3.17</v>
      </c>
      <c r="K3381" s="21" t="str">
        <f t="shared" si="1566"/>
        <v>Y</v>
      </c>
      <c r="L3381" s="37" t="str">
        <f t="shared" si="1567"/>
        <v>NA</v>
      </c>
      <c r="M3381" s="8" t="str">
        <f t="shared" si="1568"/>
        <v>Y</v>
      </c>
      <c r="N3381" s="42">
        <f t="shared" si="1569"/>
        <v>5</v>
      </c>
      <c r="O3381" s="43">
        <f t="shared" si="1570"/>
        <v>200000</v>
      </c>
      <c r="P3381" s="43" t="str">
        <f t="shared" si="1571"/>
        <v>NA</v>
      </c>
      <c r="Q3381" s="24">
        <f t="shared" si="1572"/>
        <v>11582.064</v>
      </c>
      <c r="R3381" s="43">
        <f t="shared" si="1573"/>
        <v>0</v>
      </c>
      <c r="S3381" s="24">
        <f t="shared" si="1574"/>
        <v>1000000</v>
      </c>
      <c r="T3381" s="25" t="str">
        <f t="shared" si="1575"/>
        <v>Y</v>
      </c>
      <c r="U3381" s="44">
        <f t="shared" si="1576"/>
        <v>4</v>
      </c>
      <c r="V3381" s="45">
        <f t="shared" si="1577"/>
        <v>200000</v>
      </c>
      <c r="W3381" s="45">
        <f t="shared" si="1578"/>
        <v>1000000</v>
      </c>
      <c r="X3381" s="28">
        <f t="shared" si="1579"/>
        <v>12466.9336896</v>
      </c>
      <c r="Y3381" s="28">
        <f t="shared" si="1580"/>
        <v>0</v>
      </c>
      <c r="Z3381" s="45" t="str">
        <f t="shared" si="1581"/>
        <v>NA</v>
      </c>
      <c r="AA3381" s="29" t="str">
        <f t="shared" si="1582"/>
        <v>Y</v>
      </c>
      <c r="AB3381" s="46">
        <f t="shared" si="1583"/>
        <v>3</v>
      </c>
      <c r="AC3381" s="31">
        <f t="shared" si="1584"/>
        <v>200000</v>
      </c>
      <c r="AD3381" s="31">
        <f t="shared" si="1585"/>
        <v>1000000</v>
      </c>
      <c r="AE3381" s="31">
        <f t="shared" si="1586"/>
        <v>13419.407423485442</v>
      </c>
      <c r="AF3381" s="47">
        <f t="shared" si="1587"/>
        <v>0</v>
      </c>
      <c r="AG3381" s="31" t="str">
        <f t="shared" si="1588"/>
        <v>NA</v>
      </c>
      <c r="AH3381" s="48">
        <f t="shared" si="1589"/>
        <v>2</v>
      </c>
      <c r="AI3381" s="33">
        <f t="shared" si="1590"/>
        <v>20000</v>
      </c>
      <c r="AJ3381" s="33">
        <f t="shared" si="1591"/>
        <v>65000</v>
      </c>
      <c r="AK3381" s="33">
        <f t="shared" si="1592"/>
        <v>14444.650150639729</v>
      </c>
      <c r="AL3381" s="33">
        <f t="shared" si="1593"/>
        <v>0</v>
      </c>
      <c r="AM3381" s="34">
        <f t="shared" si="1594"/>
        <v>0</v>
      </c>
    </row>
    <row r="3382" spans="1:39" ht="15" customHeight="1" x14ac:dyDescent="0.3">
      <c r="A3382" s="166" t="s">
        <v>5816</v>
      </c>
      <c r="B3382" s="99">
        <v>23610</v>
      </c>
      <c r="C3382" s="99">
        <v>112617</v>
      </c>
      <c r="D3382" s="165">
        <v>45985</v>
      </c>
      <c r="E3382" s="165">
        <v>46186</v>
      </c>
      <c r="F3382" s="166">
        <v>4</v>
      </c>
      <c r="G3382" s="178">
        <v>1.87</v>
      </c>
      <c r="H3382" s="181">
        <v>1</v>
      </c>
      <c r="I3382" s="180">
        <v>7.7200000000000005E-2</v>
      </c>
      <c r="J3382" s="21">
        <f t="shared" si="1565"/>
        <v>2.13</v>
      </c>
      <c r="K3382" s="21" t="str">
        <f t="shared" si="1566"/>
        <v>Y</v>
      </c>
      <c r="L3382" s="37" t="str">
        <f t="shared" si="1567"/>
        <v>NA</v>
      </c>
      <c r="M3382" s="8" t="str">
        <f t="shared" si="1568"/>
        <v>Y</v>
      </c>
      <c r="N3382" s="42">
        <f t="shared" si="1569"/>
        <v>3</v>
      </c>
      <c r="O3382" s="43">
        <f t="shared" si="1570"/>
        <v>200000</v>
      </c>
      <c r="P3382" s="43" t="str">
        <f t="shared" si="1571"/>
        <v>NA</v>
      </c>
      <c r="Q3382" s="24">
        <f t="shared" si="1572"/>
        <v>25432.691999999999</v>
      </c>
      <c r="R3382" s="43">
        <f t="shared" si="1573"/>
        <v>0</v>
      </c>
      <c r="S3382" s="24">
        <f t="shared" si="1574"/>
        <v>1000000</v>
      </c>
      <c r="T3382" s="25" t="str">
        <f t="shared" si="1575"/>
        <v>Y</v>
      </c>
      <c r="U3382" s="44">
        <f t="shared" si="1576"/>
        <v>2</v>
      </c>
      <c r="V3382" s="45">
        <f t="shared" si="1577"/>
        <v>200000</v>
      </c>
      <c r="W3382" s="45">
        <f t="shared" si="1578"/>
        <v>1000000</v>
      </c>
      <c r="X3382" s="28">
        <f t="shared" si="1579"/>
        <v>27396.095822399999</v>
      </c>
      <c r="Y3382" s="28">
        <f t="shared" si="1580"/>
        <v>0</v>
      </c>
      <c r="Z3382" s="45" t="str">
        <f t="shared" si="1581"/>
        <v>NA</v>
      </c>
      <c r="AA3382" s="29" t="str">
        <f t="shared" si="1582"/>
        <v>Y</v>
      </c>
      <c r="AB3382" s="46">
        <f t="shared" si="1583"/>
        <v>1</v>
      </c>
      <c r="AC3382" s="31">
        <f t="shared" si="1584"/>
        <v>200000</v>
      </c>
      <c r="AD3382" s="31">
        <f t="shared" si="1585"/>
        <v>1000000</v>
      </c>
      <c r="AE3382" s="31">
        <f t="shared" si="1586"/>
        <v>29511.074419889275</v>
      </c>
      <c r="AF3382" s="47">
        <f t="shared" si="1587"/>
        <v>0</v>
      </c>
      <c r="AG3382" s="31" t="str">
        <f t="shared" si="1588"/>
        <v>NA</v>
      </c>
      <c r="AH3382" s="48">
        <f t="shared" si="1589"/>
        <v>0</v>
      </c>
      <c r="AI3382" s="33">
        <f t="shared" si="1590"/>
        <v>0</v>
      </c>
      <c r="AJ3382" s="33">
        <f t="shared" si="1591"/>
        <v>0</v>
      </c>
      <c r="AK3382" s="33">
        <f t="shared" si="1592"/>
        <v>0</v>
      </c>
      <c r="AL3382" s="33">
        <f t="shared" si="1593"/>
        <v>0</v>
      </c>
      <c r="AM3382" s="34">
        <f t="shared" si="1594"/>
        <v>0</v>
      </c>
    </row>
    <row r="3383" spans="1:39" ht="15" customHeight="1" x14ac:dyDescent="0.3">
      <c r="A3383" s="166" t="s">
        <v>5817</v>
      </c>
      <c r="B3383" s="99">
        <v>20336</v>
      </c>
      <c r="C3383" s="99">
        <v>66097</v>
      </c>
      <c r="D3383" s="165">
        <v>45810</v>
      </c>
      <c r="E3383" s="165">
        <v>45897</v>
      </c>
      <c r="F3383" s="166">
        <v>4</v>
      </c>
      <c r="G3383" s="178">
        <v>0.73</v>
      </c>
      <c r="H3383" s="181">
        <v>1</v>
      </c>
      <c r="I3383" s="180">
        <v>6.0400000000000002E-2</v>
      </c>
      <c r="J3383" s="21">
        <f t="shared" si="1565"/>
        <v>3.27</v>
      </c>
      <c r="K3383" s="21" t="str">
        <f t="shared" si="1566"/>
        <v>Y</v>
      </c>
      <c r="L3383" s="37" t="str">
        <f t="shared" si="1567"/>
        <v>NA</v>
      </c>
      <c r="M3383" s="8" t="str">
        <f t="shared" si="1568"/>
        <v>Y</v>
      </c>
      <c r="N3383" s="42">
        <f t="shared" si="1569"/>
        <v>4</v>
      </c>
      <c r="O3383" s="43">
        <f t="shared" si="1570"/>
        <v>200000</v>
      </c>
      <c r="P3383" s="43" t="str">
        <f t="shared" si="1571"/>
        <v>NA</v>
      </c>
      <c r="Q3383" s="24">
        <f t="shared" si="1572"/>
        <v>21564.294399999999</v>
      </c>
      <c r="R3383" s="43">
        <f t="shared" si="1573"/>
        <v>0</v>
      </c>
      <c r="S3383" s="24">
        <f t="shared" si="1574"/>
        <v>1000000</v>
      </c>
      <c r="T3383" s="25" t="str">
        <f t="shared" si="1575"/>
        <v>Y</v>
      </c>
      <c r="U3383" s="44">
        <f t="shared" si="1576"/>
        <v>3</v>
      </c>
      <c r="V3383" s="45">
        <f t="shared" si="1577"/>
        <v>200000</v>
      </c>
      <c r="W3383" s="45">
        <f t="shared" si="1578"/>
        <v>1000000</v>
      </c>
      <c r="X3383" s="28">
        <f t="shared" si="1579"/>
        <v>22866.77778176</v>
      </c>
      <c r="Y3383" s="28">
        <f t="shared" si="1580"/>
        <v>0</v>
      </c>
      <c r="Z3383" s="45" t="str">
        <f t="shared" si="1581"/>
        <v>NA</v>
      </c>
      <c r="AA3383" s="29" t="str">
        <f t="shared" si="1582"/>
        <v>Y</v>
      </c>
      <c r="AB3383" s="46">
        <f t="shared" si="1583"/>
        <v>2</v>
      </c>
      <c r="AC3383" s="31">
        <f t="shared" si="1584"/>
        <v>200000</v>
      </c>
      <c r="AD3383" s="31">
        <f t="shared" si="1585"/>
        <v>1000000</v>
      </c>
      <c r="AE3383" s="31">
        <f t="shared" si="1586"/>
        <v>24247.931159778305</v>
      </c>
      <c r="AF3383" s="47">
        <f t="shared" si="1587"/>
        <v>0</v>
      </c>
      <c r="AG3383" s="31" t="str">
        <f t="shared" si="1588"/>
        <v>NA</v>
      </c>
      <c r="AH3383" s="48">
        <f t="shared" si="1589"/>
        <v>1</v>
      </c>
      <c r="AI3383" s="33">
        <f t="shared" si="1590"/>
        <v>20000</v>
      </c>
      <c r="AJ3383" s="33">
        <f t="shared" si="1591"/>
        <v>65000</v>
      </c>
      <c r="AK3383" s="33">
        <f t="shared" si="1592"/>
        <v>20000</v>
      </c>
      <c r="AL3383" s="33">
        <f t="shared" si="1593"/>
        <v>5712.5062018289136</v>
      </c>
      <c r="AM3383" s="34">
        <f t="shared" si="1594"/>
        <v>5712.5062018289136</v>
      </c>
    </row>
    <row r="3384" spans="1:39" ht="15" customHeight="1" x14ac:dyDescent="0.3">
      <c r="A3384" s="166" t="s">
        <v>5818</v>
      </c>
      <c r="B3384" s="99">
        <v>16046</v>
      </c>
      <c r="C3384" s="99">
        <v>64715</v>
      </c>
      <c r="D3384" s="165">
        <v>45042</v>
      </c>
      <c r="E3384" s="165">
        <v>45170</v>
      </c>
      <c r="F3384" s="166">
        <v>2</v>
      </c>
      <c r="G3384" s="178">
        <v>1.26</v>
      </c>
      <c r="H3384" s="181">
        <v>1</v>
      </c>
      <c r="I3384" s="180">
        <v>7.2900000000000006E-2</v>
      </c>
      <c r="J3384" s="21">
        <f t="shared" si="1565"/>
        <v>0.74</v>
      </c>
      <c r="K3384" s="21" t="str">
        <f t="shared" si="1566"/>
        <v>Y</v>
      </c>
      <c r="L3384" s="37" t="str">
        <f t="shared" si="1567"/>
        <v>NA</v>
      </c>
      <c r="M3384" s="8" t="str">
        <f t="shared" si="1568"/>
        <v>Y</v>
      </c>
      <c r="N3384" s="42">
        <f t="shared" si="1569"/>
        <v>1</v>
      </c>
      <c r="O3384" s="43">
        <f t="shared" si="1570"/>
        <v>200000</v>
      </c>
      <c r="P3384" s="43" t="str">
        <f t="shared" si="1571"/>
        <v>NA</v>
      </c>
      <c r="Q3384" s="24">
        <f t="shared" si="1572"/>
        <v>17215.753399999998</v>
      </c>
      <c r="R3384" s="43">
        <f t="shared" si="1573"/>
        <v>0</v>
      </c>
      <c r="S3384" s="24">
        <f t="shared" si="1574"/>
        <v>1000000</v>
      </c>
      <c r="T3384" s="25" t="str">
        <f t="shared" si="1575"/>
        <v>N</v>
      </c>
      <c r="U3384" s="44">
        <f t="shared" si="1576"/>
        <v>0</v>
      </c>
      <c r="V3384" s="45">
        <f t="shared" si="1577"/>
        <v>0</v>
      </c>
      <c r="W3384" s="45">
        <f t="shared" si="1578"/>
        <v>0</v>
      </c>
      <c r="X3384" s="28">
        <f t="shared" si="1579"/>
        <v>0</v>
      </c>
      <c r="Y3384" s="28">
        <f t="shared" si="1580"/>
        <v>0</v>
      </c>
      <c r="Z3384" s="45">
        <f t="shared" si="1581"/>
        <v>0</v>
      </c>
      <c r="AA3384" s="29" t="str">
        <f t="shared" si="1582"/>
        <v>N</v>
      </c>
      <c r="AB3384" s="46">
        <f t="shared" si="1583"/>
        <v>0</v>
      </c>
      <c r="AC3384" s="31">
        <f t="shared" si="1584"/>
        <v>0</v>
      </c>
      <c r="AD3384" s="31">
        <f t="shared" si="1585"/>
        <v>0</v>
      </c>
      <c r="AE3384" s="31">
        <f t="shared" si="1586"/>
        <v>0</v>
      </c>
      <c r="AF3384" s="47">
        <f t="shared" si="1587"/>
        <v>0</v>
      </c>
      <c r="AG3384" s="31">
        <f t="shared" si="1588"/>
        <v>0</v>
      </c>
      <c r="AH3384" s="48">
        <f t="shared" si="1589"/>
        <v>0</v>
      </c>
      <c r="AI3384" s="33">
        <f t="shared" si="1590"/>
        <v>0</v>
      </c>
      <c r="AJ3384" s="33">
        <f t="shared" si="1591"/>
        <v>0</v>
      </c>
      <c r="AK3384" s="33">
        <f t="shared" si="1592"/>
        <v>0</v>
      </c>
      <c r="AL3384" s="33">
        <f t="shared" si="1593"/>
        <v>0</v>
      </c>
      <c r="AM3384" s="34">
        <f t="shared" si="1594"/>
        <v>0</v>
      </c>
    </row>
    <row r="3385" spans="1:39" ht="15" customHeight="1" x14ac:dyDescent="0.3">
      <c r="A3385" s="166" t="s">
        <v>5819</v>
      </c>
      <c r="B3385" s="99">
        <v>7842</v>
      </c>
      <c r="C3385" s="99">
        <v>70380</v>
      </c>
      <c r="D3385" s="165">
        <v>44834</v>
      </c>
      <c r="E3385" s="165">
        <v>44912</v>
      </c>
      <c r="F3385" s="166">
        <v>2</v>
      </c>
      <c r="G3385" s="178">
        <v>1.97</v>
      </c>
      <c r="H3385" s="181">
        <v>1</v>
      </c>
      <c r="I3385" s="180">
        <v>3.7699999999999997E-2</v>
      </c>
      <c r="J3385" s="21">
        <f t="shared" si="1565"/>
        <v>3.0000000000000027E-2</v>
      </c>
      <c r="K3385" s="21" t="str">
        <f t="shared" si="1566"/>
        <v>Y</v>
      </c>
      <c r="L3385" s="37" t="str">
        <f t="shared" si="1567"/>
        <v>NA</v>
      </c>
      <c r="M3385" s="8" t="str">
        <f t="shared" si="1568"/>
        <v>Y</v>
      </c>
      <c r="N3385" s="42">
        <f t="shared" si="1569"/>
        <v>1</v>
      </c>
      <c r="O3385" s="43">
        <f t="shared" si="1570"/>
        <v>200000</v>
      </c>
      <c r="P3385" s="43" t="str">
        <f t="shared" si="1571"/>
        <v>NA</v>
      </c>
      <c r="Q3385" s="24">
        <f t="shared" si="1572"/>
        <v>8137.6434000000008</v>
      </c>
      <c r="R3385" s="43">
        <f t="shared" si="1573"/>
        <v>0</v>
      </c>
      <c r="S3385" s="24">
        <f t="shared" si="1574"/>
        <v>1000000</v>
      </c>
      <c r="T3385" s="25" t="str">
        <f t="shared" si="1575"/>
        <v>N</v>
      </c>
      <c r="U3385" s="44">
        <f t="shared" si="1576"/>
        <v>0</v>
      </c>
      <c r="V3385" s="45">
        <f t="shared" si="1577"/>
        <v>0</v>
      </c>
      <c r="W3385" s="45">
        <f t="shared" si="1578"/>
        <v>0</v>
      </c>
      <c r="X3385" s="28">
        <f t="shared" si="1579"/>
        <v>0</v>
      </c>
      <c r="Y3385" s="28">
        <f t="shared" si="1580"/>
        <v>0</v>
      </c>
      <c r="Z3385" s="45">
        <f t="shared" si="1581"/>
        <v>0</v>
      </c>
      <c r="AA3385" s="29" t="str">
        <f t="shared" si="1582"/>
        <v>N</v>
      </c>
      <c r="AB3385" s="46">
        <f t="shared" si="1583"/>
        <v>0</v>
      </c>
      <c r="AC3385" s="31">
        <f t="shared" si="1584"/>
        <v>0</v>
      </c>
      <c r="AD3385" s="31">
        <f t="shared" si="1585"/>
        <v>0</v>
      </c>
      <c r="AE3385" s="31">
        <f t="shared" si="1586"/>
        <v>0</v>
      </c>
      <c r="AF3385" s="47">
        <f t="shared" si="1587"/>
        <v>0</v>
      </c>
      <c r="AG3385" s="31">
        <f t="shared" si="1588"/>
        <v>0</v>
      </c>
      <c r="AH3385" s="48">
        <f t="shared" si="1589"/>
        <v>0</v>
      </c>
      <c r="AI3385" s="33">
        <f t="shared" si="1590"/>
        <v>0</v>
      </c>
      <c r="AJ3385" s="33">
        <f t="shared" si="1591"/>
        <v>0</v>
      </c>
      <c r="AK3385" s="33">
        <f t="shared" si="1592"/>
        <v>0</v>
      </c>
      <c r="AL3385" s="33">
        <f t="shared" si="1593"/>
        <v>0</v>
      </c>
      <c r="AM3385" s="34">
        <f t="shared" si="1594"/>
        <v>0</v>
      </c>
    </row>
    <row r="3386" spans="1:39" ht="15" customHeight="1" x14ac:dyDescent="0.3">
      <c r="A3386" s="166" t="s">
        <v>5820</v>
      </c>
      <c r="B3386" s="99">
        <v>7614</v>
      </c>
      <c r="C3386" s="99">
        <v>48126</v>
      </c>
      <c r="D3386" s="165">
        <v>44430</v>
      </c>
      <c r="E3386" s="165">
        <v>44511</v>
      </c>
      <c r="F3386" s="166">
        <v>4</v>
      </c>
      <c r="G3386" s="178">
        <v>1.18</v>
      </c>
      <c r="H3386" s="181">
        <v>0.75</v>
      </c>
      <c r="I3386" s="180">
        <v>2.64E-2</v>
      </c>
      <c r="J3386" s="21">
        <f t="shared" si="1565"/>
        <v>2.8200000000000003</v>
      </c>
      <c r="K3386" s="21" t="str">
        <f t="shared" si="1566"/>
        <v>Y</v>
      </c>
      <c r="L3386" s="37" t="str">
        <f t="shared" si="1567"/>
        <v>NA</v>
      </c>
      <c r="M3386" s="8" t="str">
        <f t="shared" si="1568"/>
        <v>Y</v>
      </c>
      <c r="N3386" s="42">
        <f t="shared" si="1569"/>
        <v>4</v>
      </c>
      <c r="O3386" s="43">
        <f t="shared" si="1570"/>
        <v>200000</v>
      </c>
      <c r="P3386" s="43" t="str">
        <f t="shared" si="1571"/>
        <v>NA</v>
      </c>
      <c r="Q3386" s="24">
        <f t="shared" si="1572"/>
        <v>7815.0095999999994</v>
      </c>
      <c r="R3386" s="43">
        <f t="shared" si="1573"/>
        <v>0</v>
      </c>
      <c r="S3386" s="24">
        <f t="shared" si="1574"/>
        <v>1000000</v>
      </c>
      <c r="T3386" s="25" t="str">
        <f t="shared" si="1575"/>
        <v>Y</v>
      </c>
      <c r="U3386" s="44">
        <f t="shared" si="1576"/>
        <v>3</v>
      </c>
      <c r="V3386" s="45">
        <f t="shared" si="1577"/>
        <v>200000</v>
      </c>
      <c r="W3386" s="45">
        <f t="shared" si="1578"/>
        <v>1000000</v>
      </c>
      <c r="X3386" s="28">
        <f t="shared" si="1579"/>
        <v>8021.3258534399993</v>
      </c>
      <c r="Y3386" s="28">
        <f t="shared" si="1580"/>
        <v>0</v>
      </c>
      <c r="Z3386" s="45" t="str">
        <f t="shared" si="1581"/>
        <v>NA</v>
      </c>
      <c r="AA3386" s="29" t="str">
        <f t="shared" si="1582"/>
        <v>Y</v>
      </c>
      <c r="AB3386" s="46">
        <f t="shared" si="1583"/>
        <v>2</v>
      </c>
      <c r="AC3386" s="31">
        <f t="shared" si="1584"/>
        <v>200000</v>
      </c>
      <c r="AD3386" s="31">
        <f t="shared" si="1585"/>
        <v>1000000</v>
      </c>
      <c r="AE3386" s="31">
        <f t="shared" si="1586"/>
        <v>8233.0888559708146</v>
      </c>
      <c r="AF3386" s="47">
        <f t="shared" si="1587"/>
        <v>0</v>
      </c>
      <c r="AG3386" s="31" t="str">
        <f t="shared" si="1588"/>
        <v>NA</v>
      </c>
      <c r="AH3386" s="48">
        <f t="shared" si="1589"/>
        <v>1</v>
      </c>
      <c r="AI3386" s="33">
        <f t="shared" si="1590"/>
        <v>20000</v>
      </c>
      <c r="AJ3386" s="33">
        <f t="shared" si="1591"/>
        <v>65000</v>
      </c>
      <c r="AK3386" s="33">
        <f t="shared" si="1592"/>
        <v>8450.4424017684432</v>
      </c>
      <c r="AL3386" s="33">
        <f t="shared" si="1593"/>
        <v>0</v>
      </c>
      <c r="AM3386" s="34">
        <f t="shared" si="1594"/>
        <v>0</v>
      </c>
    </row>
    <row r="3387" spans="1:39" ht="15" customHeight="1" x14ac:dyDescent="0.3">
      <c r="A3387" s="166" t="s">
        <v>5821</v>
      </c>
      <c r="B3387" s="99">
        <v>13748</v>
      </c>
      <c r="C3387" s="99">
        <v>33106</v>
      </c>
      <c r="D3387" s="165">
        <v>44957</v>
      </c>
      <c r="E3387" s="165">
        <v>45312</v>
      </c>
      <c r="F3387" s="166">
        <v>2</v>
      </c>
      <c r="G3387" s="178">
        <v>1.1100000000000001</v>
      </c>
      <c r="H3387" s="181">
        <v>0.5</v>
      </c>
      <c r="I3387" s="180">
        <v>2.64E-2</v>
      </c>
      <c r="J3387" s="21">
        <f t="shared" ref="J3387:J3450" si="1595">MAX(0, F3387-G3387)</f>
        <v>0.8899999999999999</v>
      </c>
      <c r="K3387" s="21" t="str">
        <f t="shared" ref="K3387:K3450" si="1596">IF(
  AND(
    E3387 &gt;= D3387-10,
    E3387 &lt;= DATE(2028,6,30),
    J3387 &gt; 0
  ),
  "Y",
  "N"
)</f>
        <v>Y</v>
      </c>
      <c r="L3387" s="37" t="str">
        <f t="shared" ref="L3387:L3450" si="1597">IF(
  J3387=0,
  0,
  IF(
    K3387="Y",
    "NA",
    MAX(0, 65000-C3387)
  )
)</f>
        <v>NA</v>
      </c>
      <c r="M3387" s="8" t="str">
        <f t="shared" ref="M3387:M3450" si="1598">IF(AND(K3387="Y",J3387&gt;0),"Y","N")</f>
        <v>Y</v>
      </c>
      <c r="N3387" s="42">
        <f t="shared" ref="N3387:N3450" si="1599">ROUNDUP(J3387/H3387, 0)</f>
        <v>2</v>
      </c>
      <c r="O3387" s="43">
        <f t="shared" ref="O3387:O3450" si="1600">IF(
  N3387=0,
  0,
  IF(
    M3387="Y",
    200000,
    20000
  )
)</f>
        <v>200000</v>
      </c>
      <c r="P3387" s="43" t="str">
        <f t="shared" ref="P3387:P3450" si="1601">IF(
  N3387=0,
  0,
  IF(
    M3387="Y",
    "NA",
    MAX(0, 65000)
  )
)</f>
        <v>NA</v>
      </c>
      <c r="Q3387" s="24">
        <f t="shared" ref="Q3387:Q3450" si="1602">IF(
  N3387=0,
  0,
  MAX(0, MIN(B3387*(1+I3387), O3387, L3387))
)</f>
        <v>14110.947200000001</v>
      </c>
      <c r="R3387" s="43">
        <f t="shared" ref="R3387:R3450" si="1603">IF(
  N3387=0,
  0,
  MAX(0, (B3387*(1+I3387))-Q3387)
)</f>
        <v>0</v>
      </c>
      <c r="S3387" s="24">
        <f t="shared" ref="S3387:S3450" si="1604">IF(
    M3387="Y",
    1000000,
    MAX(0, 65000-C3387-Q3387)
  )</f>
        <v>1000000</v>
      </c>
      <c r="T3387" s="25" t="str">
        <f t="shared" ref="T3387:T3450" si="1605">IF(AND(K3387="Y",J3387&gt;1),"Y","N")</f>
        <v>N</v>
      </c>
      <c r="U3387" s="44">
        <f t="shared" ref="U3387:U3450" si="1606">MAX(0,(N3387-1))</f>
        <v>1</v>
      </c>
      <c r="V3387" s="45">
        <f t="shared" ref="V3387:V3450" si="1607">IF(
  U3387=0,
  0,
  IF(
    T3387="Y",
    200000,
    20000
  )
)</f>
        <v>20000</v>
      </c>
      <c r="W3387" s="45">
        <f t="shared" ref="W3387:W3450" si="1608">IF(
  U3387=0,
  0,
  IF(
    T3387="Y",
    1000000,
    MAX(0, 65000)
  )
)</f>
        <v>65000</v>
      </c>
      <c r="X3387" s="28">
        <f t="shared" ref="X3387:X3450" si="1609">IF(
  U3387=0,
  0,
  MAX(0, MIN(B3387*(1+I3387)*(1+I3387), V3387, S3387, (W3387-C3387))
)
)</f>
        <v>14483.47620608</v>
      </c>
      <c r="Y3387" s="28">
        <f t="shared" ref="Y3387:Y3450" si="1610">IF(
  U3387=0,
  0,
  MAX(0, (B3387*(1+I3387)*(1+I3387)-X3387)
)
)</f>
        <v>0</v>
      </c>
      <c r="Z3387" s="45">
        <f t="shared" ref="Z3387:Z3450" si="1611">IF(
    T3387="Y",
    "NA",
    MAX(0, W3387-C3387-Q3387-X3387)
  )</f>
        <v>3299.5765939199973</v>
      </c>
      <c r="AA3387" s="29" t="str">
        <f t="shared" ref="AA3387:AA3450" si="1612">IF(AND(K3387="Y",J3387&gt;2),"Y","N")</f>
        <v>N</v>
      </c>
      <c r="AB3387" s="46">
        <f t="shared" ref="AB3387:AB3450" si="1613">MAX(0,(U3387-1))</f>
        <v>0</v>
      </c>
      <c r="AC3387" s="31">
        <f t="shared" ref="AC3387:AC3450" si="1614">IF(
  AB3387=0,
  0,
  IF(
    AA3387="Y",
    200000,
    20000
  )
)</f>
        <v>0</v>
      </c>
      <c r="AD3387" s="31">
        <f t="shared" ref="AD3387:AD3450" si="1615">IF(
  AB3387=0,
  0,
  IF(
    AA3387="Y",
    1000000,
    MAX(0, 65000)
  )
)</f>
        <v>0</v>
      </c>
      <c r="AE3387" s="31">
        <f t="shared" ref="AE3387:AE3450" si="1616">IF(
  AB3387=0,
  0,
  MAX(0, MIN(B3387*(1+I3387)*(1+I3387)*(1+I3387), AC3387, Z3387))
)</f>
        <v>0</v>
      </c>
      <c r="AF3387" s="47">
        <f t="shared" ref="AF3387:AF3450" si="1617">IF(
  AB3387=0,
  0,
  MAX(0, (B3387*(1+I3387)*(1+I3387)*(1+I3387)-AE3387)
)
)</f>
        <v>0</v>
      </c>
      <c r="AG3387" s="31">
        <f t="shared" ref="AG3387:AG3450" si="1618">IF(
    AA3387="Y",
    "NA",
    MAX(0, AD3387-C3387-Q3387-X3387-AE3387)
  )</f>
        <v>0</v>
      </c>
      <c r="AH3387" s="48">
        <f t="shared" si="1589"/>
        <v>0</v>
      </c>
      <c r="AI3387" s="33">
        <f t="shared" si="1590"/>
        <v>0</v>
      </c>
      <c r="AJ3387" s="33">
        <f t="shared" si="1591"/>
        <v>0</v>
      </c>
      <c r="AK3387" s="33">
        <f t="shared" si="1592"/>
        <v>0</v>
      </c>
      <c r="AL3387" s="33">
        <f t="shared" si="1593"/>
        <v>0</v>
      </c>
      <c r="AM3387" s="34">
        <f t="shared" si="1594"/>
        <v>0</v>
      </c>
    </row>
    <row r="3388" spans="1:39" ht="15" customHeight="1" x14ac:dyDescent="0.3">
      <c r="A3388" s="166" t="s">
        <v>5822</v>
      </c>
      <c r="B3388" s="99">
        <v>23250</v>
      </c>
      <c r="C3388" s="99">
        <v>62035</v>
      </c>
      <c r="D3388" s="165">
        <v>44802</v>
      </c>
      <c r="E3388" s="165">
        <v>44998</v>
      </c>
      <c r="F3388" s="166">
        <v>2</v>
      </c>
      <c r="G3388" s="178">
        <v>0.54</v>
      </c>
      <c r="H3388" s="181">
        <v>0.25</v>
      </c>
      <c r="I3388" s="180">
        <v>7.1400000000000005E-2</v>
      </c>
      <c r="J3388" s="21">
        <f t="shared" si="1595"/>
        <v>1.46</v>
      </c>
      <c r="K3388" s="21" t="str">
        <f t="shared" si="1596"/>
        <v>Y</v>
      </c>
      <c r="L3388" s="37" t="str">
        <f t="shared" si="1597"/>
        <v>NA</v>
      </c>
      <c r="M3388" s="8" t="str">
        <f t="shared" si="1598"/>
        <v>Y</v>
      </c>
      <c r="N3388" s="42">
        <f t="shared" si="1599"/>
        <v>6</v>
      </c>
      <c r="O3388" s="43">
        <f t="shared" si="1600"/>
        <v>200000</v>
      </c>
      <c r="P3388" s="43" t="str">
        <f t="shared" si="1601"/>
        <v>NA</v>
      </c>
      <c r="Q3388" s="24">
        <f t="shared" si="1602"/>
        <v>24910.05</v>
      </c>
      <c r="R3388" s="43">
        <f t="shared" si="1603"/>
        <v>0</v>
      </c>
      <c r="S3388" s="24">
        <f t="shared" si="1604"/>
        <v>1000000</v>
      </c>
      <c r="T3388" s="25" t="str">
        <f t="shared" si="1605"/>
        <v>Y</v>
      </c>
      <c r="U3388" s="44">
        <f t="shared" si="1606"/>
        <v>5</v>
      </c>
      <c r="V3388" s="45">
        <f t="shared" si="1607"/>
        <v>200000</v>
      </c>
      <c r="W3388" s="45">
        <f t="shared" si="1608"/>
        <v>1000000</v>
      </c>
      <c r="X3388" s="28">
        <f t="shared" si="1609"/>
        <v>26688.627569999997</v>
      </c>
      <c r="Y3388" s="28">
        <f t="shared" si="1610"/>
        <v>0</v>
      </c>
      <c r="Z3388" s="45" t="str">
        <f t="shared" si="1611"/>
        <v>NA</v>
      </c>
      <c r="AA3388" s="29" t="str">
        <f t="shared" si="1612"/>
        <v>N</v>
      </c>
      <c r="AB3388" s="46">
        <f t="shared" si="1613"/>
        <v>4</v>
      </c>
      <c r="AC3388" s="31">
        <f t="shared" si="1614"/>
        <v>20000</v>
      </c>
      <c r="AD3388" s="31">
        <f t="shared" si="1615"/>
        <v>65000</v>
      </c>
      <c r="AE3388" s="31">
        <f t="shared" si="1616"/>
        <v>20000</v>
      </c>
      <c r="AF3388" s="47">
        <f t="shared" si="1617"/>
        <v>8594.1955784979946</v>
      </c>
      <c r="AG3388" s="31">
        <f t="shared" si="1618"/>
        <v>0</v>
      </c>
      <c r="AH3388" s="48">
        <f t="shared" si="1589"/>
        <v>3</v>
      </c>
      <c r="AI3388" s="33">
        <f t="shared" si="1590"/>
        <v>20000</v>
      </c>
      <c r="AJ3388" s="33">
        <f t="shared" si="1591"/>
        <v>65000</v>
      </c>
      <c r="AK3388" s="33">
        <f t="shared" si="1592"/>
        <v>0</v>
      </c>
      <c r="AL3388" s="33">
        <f t="shared" si="1593"/>
        <v>30635.82114280275</v>
      </c>
      <c r="AM3388" s="34">
        <f t="shared" si="1594"/>
        <v>39230.016721300744</v>
      </c>
    </row>
    <row r="3389" spans="1:39" ht="15" customHeight="1" x14ac:dyDescent="0.3">
      <c r="A3389" s="166" t="s">
        <v>5823</v>
      </c>
      <c r="B3389" s="99">
        <v>7168</v>
      </c>
      <c r="C3389" s="99">
        <v>44821</v>
      </c>
      <c r="D3389" s="165">
        <v>45043</v>
      </c>
      <c r="E3389" s="165">
        <v>45234</v>
      </c>
      <c r="F3389" s="166">
        <v>2</v>
      </c>
      <c r="G3389" s="178">
        <v>1.35</v>
      </c>
      <c r="H3389" s="181">
        <v>1</v>
      </c>
      <c r="I3389" s="180">
        <v>7.6899999999999996E-2</v>
      </c>
      <c r="J3389" s="21">
        <f t="shared" si="1595"/>
        <v>0.64999999999999991</v>
      </c>
      <c r="K3389" s="21" t="str">
        <f t="shared" si="1596"/>
        <v>Y</v>
      </c>
      <c r="L3389" s="37" t="str">
        <f t="shared" si="1597"/>
        <v>NA</v>
      </c>
      <c r="M3389" s="8" t="str">
        <f t="shared" si="1598"/>
        <v>Y</v>
      </c>
      <c r="N3389" s="42">
        <f t="shared" si="1599"/>
        <v>1</v>
      </c>
      <c r="O3389" s="43">
        <f t="shared" si="1600"/>
        <v>200000</v>
      </c>
      <c r="P3389" s="43" t="str">
        <f t="shared" si="1601"/>
        <v>NA</v>
      </c>
      <c r="Q3389" s="24">
        <f t="shared" si="1602"/>
        <v>7719.2191999999995</v>
      </c>
      <c r="R3389" s="43">
        <f t="shared" si="1603"/>
        <v>0</v>
      </c>
      <c r="S3389" s="24">
        <f t="shared" si="1604"/>
        <v>1000000</v>
      </c>
      <c r="T3389" s="25" t="str">
        <f t="shared" si="1605"/>
        <v>N</v>
      </c>
      <c r="U3389" s="44">
        <f t="shared" si="1606"/>
        <v>0</v>
      </c>
      <c r="V3389" s="45">
        <f t="shared" si="1607"/>
        <v>0</v>
      </c>
      <c r="W3389" s="45">
        <f t="shared" si="1608"/>
        <v>0</v>
      </c>
      <c r="X3389" s="28">
        <f t="shared" si="1609"/>
        <v>0</v>
      </c>
      <c r="Y3389" s="28">
        <f t="shared" si="1610"/>
        <v>0</v>
      </c>
      <c r="Z3389" s="45">
        <f t="shared" si="1611"/>
        <v>0</v>
      </c>
      <c r="AA3389" s="29" t="str">
        <f t="shared" si="1612"/>
        <v>N</v>
      </c>
      <c r="AB3389" s="46">
        <f t="shared" si="1613"/>
        <v>0</v>
      </c>
      <c r="AC3389" s="31">
        <f t="shared" si="1614"/>
        <v>0</v>
      </c>
      <c r="AD3389" s="31">
        <f t="shared" si="1615"/>
        <v>0</v>
      </c>
      <c r="AE3389" s="31">
        <f t="shared" si="1616"/>
        <v>0</v>
      </c>
      <c r="AF3389" s="47">
        <f t="shared" si="1617"/>
        <v>0</v>
      </c>
      <c r="AG3389" s="31">
        <f t="shared" si="1618"/>
        <v>0</v>
      </c>
      <c r="AH3389" s="48">
        <f t="shared" si="1589"/>
        <v>0</v>
      </c>
      <c r="AI3389" s="33">
        <f t="shared" si="1590"/>
        <v>0</v>
      </c>
      <c r="AJ3389" s="33">
        <f t="shared" si="1591"/>
        <v>0</v>
      </c>
      <c r="AK3389" s="33">
        <f t="shared" si="1592"/>
        <v>0</v>
      </c>
      <c r="AL3389" s="33">
        <f t="shared" si="1593"/>
        <v>0</v>
      </c>
      <c r="AM3389" s="34">
        <f t="shared" si="1594"/>
        <v>0</v>
      </c>
    </row>
    <row r="3390" spans="1:39" ht="15" customHeight="1" x14ac:dyDescent="0.3">
      <c r="A3390" s="166" t="s">
        <v>5824</v>
      </c>
      <c r="B3390" s="99">
        <v>13679</v>
      </c>
      <c r="C3390" s="99">
        <v>41980</v>
      </c>
      <c r="D3390" s="165">
        <v>45699</v>
      </c>
      <c r="E3390" s="165">
        <v>46016</v>
      </c>
      <c r="F3390" s="166">
        <v>4</v>
      </c>
      <c r="G3390" s="178">
        <v>3.01</v>
      </c>
      <c r="H3390" s="181">
        <v>1</v>
      </c>
      <c r="I3390" s="180">
        <v>7.7799999999999994E-2</v>
      </c>
      <c r="J3390" s="21">
        <f t="shared" si="1595"/>
        <v>0.99000000000000021</v>
      </c>
      <c r="K3390" s="21" t="str">
        <f t="shared" si="1596"/>
        <v>Y</v>
      </c>
      <c r="L3390" s="37" t="str">
        <f t="shared" si="1597"/>
        <v>NA</v>
      </c>
      <c r="M3390" s="8" t="str">
        <f t="shared" si="1598"/>
        <v>Y</v>
      </c>
      <c r="N3390" s="42">
        <f t="shared" si="1599"/>
        <v>1</v>
      </c>
      <c r="O3390" s="43">
        <f t="shared" si="1600"/>
        <v>200000</v>
      </c>
      <c r="P3390" s="43" t="str">
        <f t="shared" si="1601"/>
        <v>NA</v>
      </c>
      <c r="Q3390" s="24">
        <f t="shared" si="1602"/>
        <v>14743.226200000001</v>
      </c>
      <c r="R3390" s="43">
        <f t="shared" si="1603"/>
        <v>0</v>
      </c>
      <c r="S3390" s="24">
        <f t="shared" si="1604"/>
        <v>1000000</v>
      </c>
      <c r="T3390" s="25" t="str">
        <f t="shared" si="1605"/>
        <v>N</v>
      </c>
      <c r="U3390" s="44">
        <f t="shared" si="1606"/>
        <v>0</v>
      </c>
      <c r="V3390" s="45">
        <f t="shared" si="1607"/>
        <v>0</v>
      </c>
      <c r="W3390" s="45">
        <f t="shared" si="1608"/>
        <v>0</v>
      </c>
      <c r="X3390" s="28">
        <f t="shared" si="1609"/>
        <v>0</v>
      </c>
      <c r="Y3390" s="28">
        <f t="shared" si="1610"/>
        <v>0</v>
      </c>
      <c r="Z3390" s="45">
        <f t="shared" si="1611"/>
        <v>0</v>
      </c>
      <c r="AA3390" s="29" t="str">
        <f t="shared" si="1612"/>
        <v>N</v>
      </c>
      <c r="AB3390" s="46">
        <f t="shared" si="1613"/>
        <v>0</v>
      </c>
      <c r="AC3390" s="31">
        <f t="shared" si="1614"/>
        <v>0</v>
      </c>
      <c r="AD3390" s="31">
        <f t="shared" si="1615"/>
        <v>0</v>
      </c>
      <c r="AE3390" s="31">
        <f t="shared" si="1616"/>
        <v>0</v>
      </c>
      <c r="AF3390" s="47">
        <f t="shared" si="1617"/>
        <v>0</v>
      </c>
      <c r="AG3390" s="31">
        <f t="shared" si="1618"/>
        <v>0</v>
      </c>
      <c r="AH3390" s="48">
        <f t="shared" si="1589"/>
        <v>0</v>
      </c>
      <c r="AI3390" s="33">
        <f t="shared" si="1590"/>
        <v>0</v>
      </c>
      <c r="AJ3390" s="33">
        <f t="shared" si="1591"/>
        <v>0</v>
      </c>
      <c r="AK3390" s="33">
        <f t="shared" si="1592"/>
        <v>0</v>
      </c>
      <c r="AL3390" s="33">
        <f t="shared" si="1593"/>
        <v>0</v>
      </c>
      <c r="AM3390" s="34">
        <f t="shared" si="1594"/>
        <v>0</v>
      </c>
    </row>
    <row r="3391" spans="1:39" ht="15" customHeight="1" x14ac:dyDescent="0.3">
      <c r="A3391" s="166" t="s">
        <v>5825</v>
      </c>
      <c r="B3391" s="99">
        <v>12186</v>
      </c>
      <c r="C3391" s="99">
        <v>40317</v>
      </c>
      <c r="D3391" s="165">
        <v>45161</v>
      </c>
      <c r="E3391" s="165">
        <v>45443</v>
      </c>
      <c r="F3391" s="166">
        <v>2</v>
      </c>
      <c r="G3391" s="178">
        <v>1.54</v>
      </c>
      <c r="H3391" s="181">
        <v>0.25</v>
      </c>
      <c r="I3391" s="180">
        <v>2.5700000000000001E-2</v>
      </c>
      <c r="J3391" s="21">
        <f t="shared" si="1595"/>
        <v>0.45999999999999996</v>
      </c>
      <c r="K3391" s="21" t="str">
        <f t="shared" si="1596"/>
        <v>Y</v>
      </c>
      <c r="L3391" s="37" t="str">
        <f t="shared" si="1597"/>
        <v>NA</v>
      </c>
      <c r="M3391" s="8" t="str">
        <f t="shared" si="1598"/>
        <v>Y</v>
      </c>
      <c r="N3391" s="42">
        <f t="shared" si="1599"/>
        <v>2</v>
      </c>
      <c r="O3391" s="43">
        <f t="shared" si="1600"/>
        <v>200000</v>
      </c>
      <c r="P3391" s="43" t="str">
        <f t="shared" si="1601"/>
        <v>NA</v>
      </c>
      <c r="Q3391" s="24">
        <f t="shared" si="1602"/>
        <v>12499.180200000001</v>
      </c>
      <c r="R3391" s="43">
        <f t="shared" si="1603"/>
        <v>0</v>
      </c>
      <c r="S3391" s="24">
        <f t="shared" si="1604"/>
        <v>1000000</v>
      </c>
      <c r="T3391" s="25" t="str">
        <f t="shared" si="1605"/>
        <v>N</v>
      </c>
      <c r="U3391" s="44">
        <f t="shared" si="1606"/>
        <v>1</v>
      </c>
      <c r="V3391" s="45">
        <f t="shared" si="1607"/>
        <v>20000</v>
      </c>
      <c r="W3391" s="45">
        <f t="shared" si="1608"/>
        <v>65000</v>
      </c>
      <c r="X3391" s="28">
        <f t="shared" si="1609"/>
        <v>12820.409131140001</v>
      </c>
      <c r="Y3391" s="28">
        <f t="shared" si="1610"/>
        <v>0</v>
      </c>
      <c r="Z3391" s="45">
        <f t="shared" si="1611"/>
        <v>0</v>
      </c>
      <c r="AA3391" s="29" t="str">
        <f t="shared" si="1612"/>
        <v>N</v>
      </c>
      <c r="AB3391" s="46">
        <f t="shared" si="1613"/>
        <v>0</v>
      </c>
      <c r="AC3391" s="31">
        <f t="shared" si="1614"/>
        <v>0</v>
      </c>
      <c r="AD3391" s="31">
        <f t="shared" si="1615"/>
        <v>0</v>
      </c>
      <c r="AE3391" s="31">
        <f t="shared" si="1616"/>
        <v>0</v>
      </c>
      <c r="AF3391" s="47">
        <f t="shared" si="1617"/>
        <v>0</v>
      </c>
      <c r="AG3391" s="31">
        <f t="shared" si="1618"/>
        <v>0</v>
      </c>
      <c r="AH3391" s="48">
        <f t="shared" si="1589"/>
        <v>0</v>
      </c>
      <c r="AI3391" s="33">
        <f t="shared" si="1590"/>
        <v>0</v>
      </c>
      <c r="AJ3391" s="33">
        <f t="shared" si="1591"/>
        <v>0</v>
      </c>
      <c r="AK3391" s="33">
        <f t="shared" si="1592"/>
        <v>0</v>
      </c>
      <c r="AL3391" s="33">
        <f t="shared" si="1593"/>
        <v>0</v>
      </c>
      <c r="AM3391" s="34">
        <f t="shared" si="1594"/>
        <v>0</v>
      </c>
    </row>
    <row r="3392" spans="1:39" ht="15" customHeight="1" x14ac:dyDescent="0.3">
      <c r="A3392" s="166" t="s">
        <v>5826</v>
      </c>
      <c r="B3392" s="99">
        <v>24543</v>
      </c>
      <c r="C3392" s="99">
        <v>42869</v>
      </c>
      <c r="D3392" s="165">
        <v>45416</v>
      </c>
      <c r="E3392" s="165">
        <v>45641</v>
      </c>
      <c r="F3392" s="166">
        <v>4</v>
      </c>
      <c r="G3392" s="178">
        <v>2.16</v>
      </c>
      <c r="H3392" s="181">
        <v>0.25</v>
      </c>
      <c r="I3392" s="180">
        <v>6.2600000000000003E-2</v>
      </c>
      <c r="J3392" s="21">
        <f t="shared" si="1595"/>
        <v>1.8399999999999999</v>
      </c>
      <c r="K3392" s="21" t="str">
        <f t="shared" si="1596"/>
        <v>Y</v>
      </c>
      <c r="L3392" s="37" t="str">
        <f t="shared" si="1597"/>
        <v>NA</v>
      </c>
      <c r="M3392" s="8" t="str">
        <f t="shared" si="1598"/>
        <v>Y</v>
      </c>
      <c r="N3392" s="42">
        <f t="shared" si="1599"/>
        <v>8</v>
      </c>
      <c r="O3392" s="43">
        <f t="shared" si="1600"/>
        <v>200000</v>
      </c>
      <c r="P3392" s="43" t="str">
        <f t="shared" si="1601"/>
        <v>NA</v>
      </c>
      <c r="Q3392" s="24">
        <f t="shared" si="1602"/>
        <v>26079.391800000001</v>
      </c>
      <c r="R3392" s="43">
        <f t="shared" si="1603"/>
        <v>0</v>
      </c>
      <c r="S3392" s="24">
        <f t="shared" si="1604"/>
        <v>1000000</v>
      </c>
      <c r="T3392" s="25" t="str">
        <f t="shared" si="1605"/>
        <v>Y</v>
      </c>
      <c r="U3392" s="44">
        <f t="shared" si="1606"/>
        <v>7</v>
      </c>
      <c r="V3392" s="45">
        <f t="shared" si="1607"/>
        <v>200000</v>
      </c>
      <c r="W3392" s="45">
        <f t="shared" si="1608"/>
        <v>1000000</v>
      </c>
      <c r="X3392" s="28">
        <f t="shared" si="1609"/>
        <v>27711.961726680001</v>
      </c>
      <c r="Y3392" s="28">
        <f t="shared" si="1610"/>
        <v>0</v>
      </c>
      <c r="Z3392" s="45" t="str">
        <f t="shared" si="1611"/>
        <v>NA</v>
      </c>
      <c r="AA3392" s="29" t="str">
        <f t="shared" si="1612"/>
        <v>N</v>
      </c>
      <c r="AB3392" s="46">
        <f t="shared" si="1613"/>
        <v>6</v>
      </c>
      <c r="AC3392" s="31">
        <f t="shared" si="1614"/>
        <v>20000</v>
      </c>
      <c r="AD3392" s="31">
        <f t="shared" si="1615"/>
        <v>65000</v>
      </c>
      <c r="AE3392" s="31">
        <f t="shared" si="1616"/>
        <v>20000</v>
      </c>
      <c r="AF3392" s="47">
        <f t="shared" si="1617"/>
        <v>9446.7305307701681</v>
      </c>
      <c r="AG3392" s="31">
        <f t="shared" si="1618"/>
        <v>0</v>
      </c>
      <c r="AH3392" s="48">
        <f t="shared" si="1589"/>
        <v>5</v>
      </c>
      <c r="AI3392" s="33">
        <f t="shared" si="1590"/>
        <v>20000</v>
      </c>
      <c r="AJ3392" s="33">
        <f t="shared" si="1591"/>
        <v>65000</v>
      </c>
      <c r="AK3392" s="33">
        <f t="shared" si="1592"/>
        <v>0</v>
      </c>
      <c r="AL3392" s="33">
        <f t="shared" si="1593"/>
        <v>31290.095861996379</v>
      </c>
      <c r="AM3392" s="34">
        <f t="shared" si="1594"/>
        <v>40736.826392766547</v>
      </c>
    </row>
    <row r="3393" spans="1:39" ht="15" customHeight="1" x14ac:dyDescent="0.3">
      <c r="A3393" s="166" t="s">
        <v>5827</v>
      </c>
      <c r="B3393" s="99">
        <v>13743</v>
      </c>
      <c r="C3393" s="99">
        <v>68330</v>
      </c>
      <c r="D3393" s="165">
        <v>45976</v>
      </c>
      <c r="E3393" s="165">
        <v>46156</v>
      </c>
      <c r="F3393" s="166">
        <v>4</v>
      </c>
      <c r="G3393" s="178">
        <v>0.72</v>
      </c>
      <c r="H3393" s="181">
        <v>0.25</v>
      </c>
      <c r="I3393" s="180">
        <v>8.1799999999999998E-2</v>
      </c>
      <c r="J3393" s="21">
        <f t="shared" si="1595"/>
        <v>3.2800000000000002</v>
      </c>
      <c r="K3393" s="21" t="str">
        <f t="shared" si="1596"/>
        <v>Y</v>
      </c>
      <c r="L3393" s="37" t="str">
        <f t="shared" si="1597"/>
        <v>NA</v>
      </c>
      <c r="M3393" s="8" t="str">
        <f t="shared" si="1598"/>
        <v>Y</v>
      </c>
      <c r="N3393" s="42">
        <f t="shared" si="1599"/>
        <v>14</v>
      </c>
      <c r="O3393" s="43">
        <f t="shared" si="1600"/>
        <v>200000</v>
      </c>
      <c r="P3393" s="43" t="str">
        <f t="shared" si="1601"/>
        <v>NA</v>
      </c>
      <c r="Q3393" s="24">
        <f t="shared" si="1602"/>
        <v>14867.1774</v>
      </c>
      <c r="R3393" s="43">
        <f t="shared" si="1603"/>
        <v>0</v>
      </c>
      <c r="S3393" s="24">
        <f t="shared" si="1604"/>
        <v>1000000</v>
      </c>
      <c r="T3393" s="25" t="str">
        <f t="shared" si="1605"/>
        <v>Y</v>
      </c>
      <c r="U3393" s="44">
        <f t="shared" si="1606"/>
        <v>13</v>
      </c>
      <c r="V3393" s="45">
        <f t="shared" si="1607"/>
        <v>200000</v>
      </c>
      <c r="W3393" s="45">
        <f t="shared" si="1608"/>
        <v>1000000</v>
      </c>
      <c r="X3393" s="28">
        <f t="shared" si="1609"/>
        <v>16083.312511320002</v>
      </c>
      <c r="Y3393" s="28">
        <f t="shared" si="1610"/>
        <v>0</v>
      </c>
      <c r="Z3393" s="45" t="str">
        <f t="shared" si="1611"/>
        <v>NA</v>
      </c>
      <c r="AA3393" s="29" t="str">
        <f t="shared" si="1612"/>
        <v>Y</v>
      </c>
      <c r="AB3393" s="46">
        <f t="shared" si="1613"/>
        <v>12</v>
      </c>
      <c r="AC3393" s="31">
        <f t="shared" si="1614"/>
        <v>200000</v>
      </c>
      <c r="AD3393" s="31">
        <f t="shared" si="1615"/>
        <v>1000000</v>
      </c>
      <c r="AE3393" s="31">
        <f t="shared" si="1616"/>
        <v>17398.927474745979</v>
      </c>
      <c r="AF3393" s="47">
        <f t="shared" si="1617"/>
        <v>0</v>
      </c>
      <c r="AG3393" s="31" t="str">
        <f t="shared" si="1618"/>
        <v>NA</v>
      </c>
      <c r="AH3393" s="48">
        <f t="shared" ref="AH3393:AH3456" si="1619">MAX(0,(AB3393-1))</f>
        <v>11</v>
      </c>
      <c r="AI3393" s="33">
        <f t="shared" ref="AI3393:AI3456" si="1620">IF(
  AH3393=0,
  0,
     20000
  )</f>
        <v>20000</v>
      </c>
      <c r="AJ3393" s="33">
        <f t="shared" ref="AJ3393:AJ3456" si="1621">IF(
  AH3393=0,
  0,
    MAX(0, 65000)
  )</f>
        <v>65000</v>
      </c>
      <c r="AK3393" s="33">
        <f t="shared" ref="AK3393:AK3456" si="1622">IF(
  AH3393=0,
  0,
  MAX(0, MIN(B3393*(1+I3393)*(1+I3393)*(1+I3393)*(1+I3393), AI3393, AG3393))
)</f>
        <v>18822.1597421802</v>
      </c>
      <c r="AL3393" s="33">
        <f t="shared" ref="AL3393:AL3456" si="1623">IF(
  AH3393=0,
  0,
  MAX(0, (B3393*(1+I3393)*(1+I3393)*(1+I3393)*(1+I3393)-AK3393)
)
)</f>
        <v>0</v>
      </c>
      <c r="AM3393" s="34">
        <f t="shared" si="1594"/>
        <v>0</v>
      </c>
    </row>
    <row r="3394" spans="1:39" ht="15" customHeight="1" x14ac:dyDescent="0.3">
      <c r="A3394" s="166" t="s">
        <v>5828</v>
      </c>
      <c r="B3394" s="99">
        <v>10854</v>
      </c>
      <c r="C3394" s="99">
        <v>87396</v>
      </c>
      <c r="D3394" s="165">
        <v>45987</v>
      </c>
      <c r="E3394" s="165">
        <v>46337</v>
      </c>
      <c r="F3394" s="166">
        <v>4</v>
      </c>
      <c r="G3394" s="178">
        <v>3.38</v>
      </c>
      <c r="H3394" s="181">
        <v>0.5</v>
      </c>
      <c r="I3394" s="180">
        <v>2.5700000000000001E-2</v>
      </c>
      <c r="J3394" s="21">
        <f t="shared" si="1595"/>
        <v>0.62000000000000011</v>
      </c>
      <c r="K3394" s="21" t="str">
        <f t="shared" si="1596"/>
        <v>Y</v>
      </c>
      <c r="L3394" s="37" t="str">
        <f t="shared" si="1597"/>
        <v>NA</v>
      </c>
      <c r="M3394" s="8" t="str">
        <f t="shared" si="1598"/>
        <v>Y</v>
      </c>
      <c r="N3394" s="42">
        <f t="shared" si="1599"/>
        <v>2</v>
      </c>
      <c r="O3394" s="43">
        <f t="shared" si="1600"/>
        <v>200000</v>
      </c>
      <c r="P3394" s="43" t="str">
        <f t="shared" si="1601"/>
        <v>NA</v>
      </c>
      <c r="Q3394" s="24">
        <f t="shared" si="1602"/>
        <v>11132.9478</v>
      </c>
      <c r="R3394" s="43">
        <f t="shared" si="1603"/>
        <v>0</v>
      </c>
      <c r="S3394" s="24">
        <f t="shared" si="1604"/>
        <v>1000000</v>
      </c>
      <c r="T3394" s="25" t="str">
        <f t="shared" si="1605"/>
        <v>N</v>
      </c>
      <c r="U3394" s="44">
        <f t="shared" si="1606"/>
        <v>1</v>
      </c>
      <c r="V3394" s="45">
        <f t="shared" si="1607"/>
        <v>20000</v>
      </c>
      <c r="W3394" s="45">
        <f t="shared" si="1608"/>
        <v>65000</v>
      </c>
      <c r="X3394" s="28">
        <f t="shared" si="1609"/>
        <v>0</v>
      </c>
      <c r="Y3394" s="28">
        <f t="shared" si="1610"/>
        <v>11419.064558460001</v>
      </c>
      <c r="Z3394" s="45">
        <f t="shared" si="1611"/>
        <v>0</v>
      </c>
      <c r="AA3394" s="29" t="str">
        <f t="shared" si="1612"/>
        <v>N</v>
      </c>
      <c r="AB3394" s="46">
        <f t="shared" si="1613"/>
        <v>0</v>
      </c>
      <c r="AC3394" s="31">
        <f t="shared" si="1614"/>
        <v>0</v>
      </c>
      <c r="AD3394" s="31">
        <f t="shared" si="1615"/>
        <v>0</v>
      </c>
      <c r="AE3394" s="31">
        <f t="shared" si="1616"/>
        <v>0</v>
      </c>
      <c r="AF3394" s="47">
        <f t="shared" si="1617"/>
        <v>0</v>
      </c>
      <c r="AG3394" s="31">
        <f t="shared" si="1618"/>
        <v>0</v>
      </c>
      <c r="AH3394" s="48">
        <f t="shared" si="1619"/>
        <v>0</v>
      </c>
      <c r="AI3394" s="33">
        <f t="shared" si="1620"/>
        <v>0</v>
      </c>
      <c r="AJ3394" s="33">
        <f t="shared" si="1621"/>
        <v>0</v>
      </c>
      <c r="AK3394" s="33">
        <f t="shared" si="1622"/>
        <v>0</v>
      </c>
      <c r="AL3394" s="33">
        <f t="shared" si="1623"/>
        <v>0</v>
      </c>
      <c r="AM3394" s="34">
        <f t="shared" si="1594"/>
        <v>11419.064558460001</v>
      </c>
    </row>
    <row r="3395" spans="1:39" ht="15" customHeight="1" x14ac:dyDescent="0.3">
      <c r="A3395" s="166" t="s">
        <v>5829</v>
      </c>
      <c r="B3395" s="99">
        <v>22378</v>
      </c>
      <c r="C3395" s="99">
        <v>32452</v>
      </c>
      <c r="D3395" s="165">
        <v>44978</v>
      </c>
      <c r="E3395" s="165">
        <v>45173</v>
      </c>
      <c r="F3395" s="166">
        <v>4</v>
      </c>
      <c r="G3395" s="178">
        <v>0.18</v>
      </c>
      <c r="H3395" s="181">
        <v>0.75</v>
      </c>
      <c r="I3395" s="180">
        <v>7.6499999999999999E-2</v>
      </c>
      <c r="J3395" s="21">
        <f t="shared" si="1595"/>
        <v>3.82</v>
      </c>
      <c r="K3395" s="21" t="str">
        <f t="shared" si="1596"/>
        <v>Y</v>
      </c>
      <c r="L3395" s="37" t="str">
        <f t="shared" si="1597"/>
        <v>NA</v>
      </c>
      <c r="M3395" s="8" t="str">
        <f t="shared" si="1598"/>
        <v>Y</v>
      </c>
      <c r="N3395" s="42">
        <f t="shared" si="1599"/>
        <v>6</v>
      </c>
      <c r="O3395" s="43">
        <f t="shared" si="1600"/>
        <v>200000</v>
      </c>
      <c r="P3395" s="43" t="str">
        <f t="shared" si="1601"/>
        <v>NA</v>
      </c>
      <c r="Q3395" s="24">
        <f t="shared" si="1602"/>
        <v>24089.917000000001</v>
      </c>
      <c r="R3395" s="43">
        <f t="shared" si="1603"/>
        <v>0</v>
      </c>
      <c r="S3395" s="24">
        <f t="shared" si="1604"/>
        <v>1000000</v>
      </c>
      <c r="T3395" s="25" t="str">
        <f t="shared" si="1605"/>
        <v>Y</v>
      </c>
      <c r="U3395" s="44">
        <f t="shared" si="1606"/>
        <v>5</v>
      </c>
      <c r="V3395" s="45">
        <f t="shared" si="1607"/>
        <v>200000</v>
      </c>
      <c r="W3395" s="45">
        <f t="shared" si="1608"/>
        <v>1000000</v>
      </c>
      <c r="X3395" s="28">
        <f t="shared" si="1609"/>
        <v>25932.7956505</v>
      </c>
      <c r="Y3395" s="28">
        <f t="shared" si="1610"/>
        <v>0</v>
      </c>
      <c r="Z3395" s="45" t="str">
        <f t="shared" si="1611"/>
        <v>NA</v>
      </c>
      <c r="AA3395" s="29" t="str">
        <f t="shared" si="1612"/>
        <v>Y</v>
      </c>
      <c r="AB3395" s="46">
        <f t="shared" si="1613"/>
        <v>4</v>
      </c>
      <c r="AC3395" s="31">
        <f t="shared" si="1614"/>
        <v>200000</v>
      </c>
      <c r="AD3395" s="31">
        <f t="shared" si="1615"/>
        <v>1000000</v>
      </c>
      <c r="AE3395" s="31">
        <f t="shared" si="1616"/>
        <v>27916.654517763251</v>
      </c>
      <c r="AF3395" s="47">
        <f t="shared" si="1617"/>
        <v>0</v>
      </c>
      <c r="AG3395" s="31" t="str">
        <f t="shared" si="1618"/>
        <v>NA</v>
      </c>
      <c r="AH3395" s="48">
        <f t="shared" si="1619"/>
        <v>3</v>
      </c>
      <c r="AI3395" s="33">
        <f t="shared" si="1620"/>
        <v>20000</v>
      </c>
      <c r="AJ3395" s="33">
        <f t="shared" si="1621"/>
        <v>65000</v>
      </c>
      <c r="AK3395" s="33">
        <f t="shared" si="1622"/>
        <v>20000</v>
      </c>
      <c r="AL3395" s="33">
        <f t="shared" si="1623"/>
        <v>10052.278588372141</v>
      </c>
      <c r="AM3395" s="34">
        <f t="shared" ref="AM3395:AM3458" si="1624">R3395+Y3395+AF3395+AL3395</f>
        <v>10052.278588372141</v>
      </c>
    </row>
    <row r="3396" spans="1:39" ht="15" customHeight="1" x14ac:dyDescent="0.3">
      <c r="A3396" s="166" t="s">
        <v>5830</v>
      </c>
      <c r="B3396" s="99">
        <v>6898</v>
      </c>
      <c r="C3396" s="99">
        <v>48469</v>
      </c>
      <c r="D3396" s="165">
        <v>44406</v>
      </c>
      <c r="E3396" s="165">
        <v>44726</v>
      </c>
      <c r="F3396" s="166">
        <v>2</v>
      </c>
      <c r="G3396" s="178">
        <v>0.26</v>
      </c>
      <c r="H3396" s="181">
        <v>1</v>
      </c>
      <c r="I3396" s="180">
        <v>7.2099999999999997E-2</v>
      </c>
      <c r="J3396" s="21">
        <f t="shared" si="1595"/>
        <v>1.74</v>
      </c>
      <c r="K3396" s="21" t="str">
        <f t="shared" si="1596"/>
        <v>Y</v>
      </c>
      <c r="L3396" s="37" t="str">
        <f t="shared" si="1597"/>
        <v>NA</v>
      </c>
      <c r="M3396" s="8" t="str">
        <f t="shared" si="1598"/>
        <v>Y</v>
      </c>
      <c r="N3396" s="42">
        <f t="shared" si="1599"/>
        <v>2</v>
      </c>
      <c r="O3396" s="43">
        <f t="shared" si="1600"/>
        <v>200000</v>
      </c>
      <c r="P3396" s="43" t="str">
        <f t="shared" si="1601"/>
        <v>NA</v>
      </c>
      <c r="Q3396" s="24">
        <f t="shared" si="1602"/>
        <v>7395.3458000000001</v>
      </c>
      <c r="R3396" s="43">
        <f t="shared" si="1603"/>
        <v>0</v>
      </c>
      <c r="S3396" s="24">
        <f t="shared" si="1604"/>
        <v>1000000</v>
      </c>
      <c r="T3396" s="25" t="str">
        <f t="shared" si="1605"/>
        <v>Y</v>
      </c>
      <c r="U3396" s="44">
        <f t="shared" si="1606"/>
        <v>1</v>
      </c>
      <c r="V3396" s="45">
        <f t="shared" si="1607"/>
        <v>200000</v>
      </c>
      <c r="W3396" s="45">
        <f t="shared" si="1608"/>
        <v>1000000</v>
      </c>
      <c r="X3396" s="28">
        <f t="shared" si="1609"/>
        <v>7928.5502321800004</v>
      </c>
      <c r="Y3396" s="28">
        <f t="shared" si="1610"/>
        <v>0</v>
      </c>
      <c r="Z3396" s="45" t="str">
        <f t="shared" si="1611"/>
        <v>NA</v>
      </c>
      <c r="AA3396" s="29" t="str">
        <f t="shared" si="1612"/>
        <v>N</v>
      </c>
      <c r="AB3396" s="46">
        <f t="shared" si="1613"/>
        <v>0</v>
      </c>
      <c r="AC3396" s="31">
        <f t="shared" si="1614"/>
        <v>0</v>
      </c>
      <c r="AD3396" s="31">
        <f t="shared" si="1615"/>
        <v>0</v>
      </c>
      <c r="AE3396" s="31">
        <f t="shared" si="1616"/>
        <v>0</v>
      </c>
      <c r="AF3396" s="47">
        <f t="shared" si="1617"/>
        <v>0</v>
      </c>
      <c r="AG3396" s="31">
        <f t="shared" si="1618"/>
        <v>0</v>
      </c>
      <c r="AH3396" s="48">
        <f t="shared" si="1619"/>
        <v>0</v>
      </c>
      <c r="AI3396" s="33">
        <f t="shared" si="1620"/>
        <v>0</v>
      </c>
      <c r="AJ3396" s="33">
        <f t="shared" si="1621"/>
        <v>0</v>
      </c>
      <c r="AK3396" s="33">
        <f t="shared" si="1622"/>
        <v>0</v>
      </c>
      <c r="AL3396" s="33">
        <f t="shared" si="1623"/>
        <v>0</v>
      </c>
      <c r="AM3396" s="34">
        <f t="shared" si="1624"/>
        <v>0</v>
      </c>
    </row>
    <row r="3397" spans="1:39" ht="15" customHeight="1" x14ac:dyDescent="0.3">
      <c r="A3397" s="166" t="s">
        <v>5831</v>
      </c>
      <c r="B3397" s="99">
        <v>9207</v>
      </c>
      <c r="C3397" s="99">
        <v>81503</v>
      </c>
      <c r="D3397" s="165">
        <v>45079</v>
      </c>
      <c r="E3397" s="165">
        <v>45193</v>
      </c>
      <c r="F3397" s="166">
        <v>4</v>
      </c>
      <c r="G3397" s="178">
        <v>2.16</v>
      </c>
      <c r="H3397" s="181">
        <v>1</v>
      </c>
      <c r="I3397" s="180">
        <v>8.2500000000000004E-2</v>
      </c>
      <c r="J3397" s="21">
        <f t="shared" si="1595"/>
        <v>1.8399999999999999</v>
      </c>
      <c r="K3397" s="21" t="str">
        <f t="shared" si="1596"/>
        <v>Y</v>
      </c>
      <c r="L3397" s="37" t="str">
        <f t="shared" si="1597"/>
        <v>NA</v>
      </c>
      <c r="M3397" s="8" t="str">
        <f t="shared" si="1598"/>
        <v>Y</v>
      </c>
      <c r="N3397" s="42">
        <f t="shared" si="1599"/>
        <v>2</v>
      </c>
      <c r="O3397" s="43">
        <f t="shared" si="1600"/>
        <v>200000</v>
      </c>
      <c r="P3397" s="43" t="str">
        <f t="shared" si="1601"/>
        <v>NA</v>
      </c>
      <c r="Q3397" s="24">
        <f t="shared" si="1602"/>
        <v>9966.5774999999994</v>
      </c>
      <c r="R3397" s="43">
        <f t="shared" si="1603"/>
        <v>0</v>
      </c>
      <c r="S3397" s="24">
        <f t="shared" si="1604"/>
        <v>1000000</v>
      </c>
      <c r="T3397" s="25" t="str">
        <f t="shared" si="1605"/>
        <v>Y</v>
      </c>
      <c r="U3397" s="44">
        <f t="shared" si="1606"/>
        <v>1</v>
      </c>
      <c r="V3397" s="45">
        <f t="shared" si="1607"/>
        <v>200000</v>
      </c>
      <c r="W3397" s="45">
        <f t="shared" si="1608"/>
        <v>1000000</v>
      </c>
      <c r="X3397" s="28">
        <f t="shared" si="1609"/>
        <v>10788.820143749999</v>
      </c>
      <c r="Y3397" s="28">
        <f t="shared" si="1610"/>
        <v>0</v>
      </c>
      <c r="Z3397" s="45" t="str">
        <f t="shared" si="1611"/>
        <v>NA</v>
      </c>
      <c r="AA3397" s="29" t="str">
        <f t="shared" si="1612"/>
        <v>N</v>
      </c>
      <c r="AB3397" s="46">
        <f t="shared" si="1613"/>
        <v>0</v>
      </c>
      <c r="AC3397" s="31">
        <f t="shared" si="1614"/>
        <v>0</v>
      </c>
      <c r="AD3397" s="31">
        <f t="shared" si="1615"/>
        <v>0</v>
      </c>
      <c r="AE3397" s="31">
        <f t="shared" si="1616"/>
        <v>0</v>
      </c>
      <c r="AF3397" s="47">
        <f t="shared" si="1617"/>
        <v>0</v>
      </c>
      <c r="AG3397" s="31">
        <f t="shared" si="1618"/>
        <v>0</v>
      </c>
      <c r="AH3397" s="48">
        <f t="shared" si="1619"/>
        <v>0</v>
      </c>
      <c r="AI3397" s="33">
        <f t="shared" si="1620"/>
        <v>0</v>
      </c>
      <c r="AJ3397" s="33">
        <f t="shared" si="1621"/>
        <v>0</v>
      </c>
      <c r="AK3397" s="33">
        <f t="shared" si="1622"/>
        <v>0</v>
      </c>
      <c r="AL3397" s="33">
        <f t="shared" si="1623"/>
        <v>0</v>
      </c>
      <c r="AM3397" s="34">
        <f t="shared" si="1624"/>
        <v>0</v>
      </c>
    </row>
    <row r="3398" spans="1:39" ht="15" customHeight="1" x14ac:dyDescent="0.3">
      <c r="A3398" s="166" t="s">
        <v>5832</v>
      </c>
      <c r="B3398" s="99">
        <v>15214</v>
      </c>
      <c r="C3398" s="99">
        <v>77510</v>
      </c>
      <c r="D3398" s="165">
        <v>44829</v>
      </c>
      <c r="E3398" s="165">
        <v>45191</v>
      </c>
      <c r="F3398" s="166">
        <v>4</v>
      </c>
      <c r="G3398" s="178">
        <v>1.81</v>
      </c>
      <c r="H3398" s="181">
        <v>1</v>
      </c>
      <c r="I3398" s="180">
        <v>2.35E-2</v>
      </c>
      <c r="J3398" s="21">
        <f t="shared" si="1595"/>
        <v>2.19</v>
      </c>
      <c r="K3398" s="21" t="str">
        <f t="shared" si="1596"/>
        <v>Y</v>
      </c>
      <c r="L3398" s="37" t="str">
        <f t="shared" si="1597"/>
        <v>NA</v>
      </c>
      <c r="M3398" s="8" t="str">
        <f t="shared" si="1598"/>
        <v>Y</v>
      </c>
      <c r="N3398" s="42">
        <f t="shared" si="1599"/>
        <v>3</v>
      </c>
      <c r="O3398" s="43">
        <f t="shared" si="1600"/>
        <v>200000</v>
      </c>
      <c r="P3398" s="43" t="str">
        <f t="shared" si="1601"/>
        <v>NA</v>
      </c>
      <c r="Q3398" s="24">
        <f t="shared" si="1602"/>
        <v>15571.529</v>
      </c>
      <c r="R3398" s="43">
        <f t="shared" si="1603"/>
        <v>0</v>
      </c>
      <c r="S3398" s="24">
        <f t="shared" si="1604"/>
        <v>1000000</v>
      </c>
      <c r="T3398" s="25" t="str">
        <f t="shared" si="1605"/>
        <v>Y</v>
      </c>
      <c r="U3398" s="44">
        <f t="shared" si="1606"/>
        <v>2</v>
      </c>
      <c r="V3398" s="45">
        <f t="shared" si="1607"/>
        <v>200000</v>
      </c>
      <c r="W3398" s="45">
        <f t="shared" si="1608"/>
        <v>1000000</v>
      </c>
      <c r="X3398" s="28">
        <f t="shared" si="1609"/>
        <v>15937.459931500001</v>
      </c>
      <c r="Y3398" s="28">
        <f t="shared" si="1610"/>
        <v>0</v>
      </c>
      <c r="Z3398" s="45" t="str">
        <f t="shared" si="1611"/>
        <v>NA</v>
      </c>
      <c r="AA3398" s="29" t="str">
        <f t="shared" si="1612"/>
        <v>Y</v>
      </c>
      <c r="AB3398" s="46">
        <f t="shared" si="1613"/>
        <v>1</v>
      </c>
      <c r="AC3398" s="31">
        <f t="shared" si="1614"/>
        <v>200000</v>
      </c>
      <c r="AD3398" s="31">
        <f t="shared" si="1615"/>
        <v>1000000</v>
      </c>
      <c r="AE3398" s="31">
        <f t="shared" si="1616"/>
        <v>16311.990239890252</v>
      </c>
      <c r="AF3398" s="47">
        <f t="shared" si="1617"/>
        <v>0</v>
      </c>
      <c r="AG3398" s="31" t="str">
        <f t="shared" si="1618"/>
        <v>NA</v>
      </c>
      <c r="AH3398" s="48">
        <f t="shared" si="1619"/>
        <v>0</v>
      </c>
      <c r="AI3398" s="33">
        <f t="shared" si="1620"/>
        <v>0</v>
      </c>
      <c r="AJ3398" s="33">
        <f t="shared" si="1621"/>
        <v>0</v>
      </c>
      <c r="AK3398" s="33">
        <f t="shared" si="1622"/>
        <v>0</v>
      </c>
      <c r="AL3398" s="33">
        <f t="shared" si="1623"/>
        <v>0</v>
      </c>
      <c r="AM3398" s="34">
        <f t="shared" si="1624"/>
        <v>0</v>
      </c>
    </row>
    <row r="3399" spans="1:39" ht="15" customHeight="1" x14ac:dyDescent="0.3">
      <c r="A3399" s="166" t="s">
        <v>5833</v>
      </c>
      <c r="B3399" s="99">
        <v>16078</v>
      </c>
      <c r="C3399" s="99">
        <v>28835</v>
      </c>
      <c r="D3399" s="165">
        <v>45000</v>
      </c>
      <c r="E3399" s="165">
        <v>45313</v>
      </c>
      <c r="F3399" s="166">
        <v>2</v>
      </c>
      <c r="G3399" s="178">
        <v>1.22</v>
      </c>
      <c r="H3399" s="181">
        <v>0.25</v>
      </c>
      <c r="I3399" s="180">
        <v>0.02</v>
      </c>
      <c r="J3399" s="21">
        <f t="shared" si="1595"/>
        <v>0.78</v>
      </c>
      <c r="K3399" s="21" t="str">
        <f t="shared" si="1596"/>
        <v>Y</v>
      </c>
      <c r="L3399" s="37" t="str">
        <f t="shared" si="1597"/>
        <v>NA</v>
      </c>
      <c r="M3399" s="8" t="str">
        <f t="shared" si="1598"/>
        <v>Y</v>
      </c>
      <c r="N3399" s="42">
        <f t="shared" si="1599"/>
        <v>4</v>
      </c>
      <c r="O3399" s="43">
        <f t="shared" si="1600"/>
        <v>200000</v>
      </c>
      <c r="P3399" s="43" t="str">
        <f t="shared" si="1601"/>
        <v>NA</v>
      </c>
      <c r="Q3399" s="24">
        <f t="shared" si="1602"/>
        <v>16399.560000000001</v>
      </c>
      <c r="R3399" s="43">
        <f t="shared" si="1603"/>
        <v>0</v>
      </c>
      <c r="S3399" s="24">
        <f t="shared" si="1604"/>
        <v>1000000</v>
      </c>
      <c r="T3399" s="25" t="str">
        <f t="shared" si="1605"/>
        <v>N</v>
      </c>
      <c r="U3399" s="44">
        <f t="shared" si="1606"/>
        <v>3</v>
      </c>
      <c r="V3399" s="45">
        <f t="shared" si="1607"/>
        <v>20000</v>
      </c>
      <c r="W3399" s="45">
        <f t="shared" si="1608"/>
        <v>65000</v>
      </c>
      <c r="X3399" s="28">
        <f t="shared" si="1609"/>
        <v>16727.551200000002</v>
      </c>
      <c r="Y3399" s="28">
        <f t="shared" si="1610"/>
        <v>0</v>
      </c>
      <c r="Z3399" s="45">
        <f t="shared" si="1611"/>
        <v>3037.888799999997</v>
      </c>
      <c r="AA3399" s="29" t="str">
        <f t="shared" si="1612"/>
        <v>N</v>
      </c>
      <c r="AB3399" s="46">
        <f t="shared" si="1613"/>
        <v>2</v>
      </c>
      <c r="AC3399" s="31">
        <f t="shared" si="1614"/>
        <v>20000</v>
      </c>
      <c r="AD3399" s="31">
        <f t="shared" si="1615"/>
        <v>65000</v>
      </c>
      <c r="AE3399" s="31">
        <f t="shared" si="1616"/>
        <v>3037.888799999997</v>
      </c>
      <c r="AF3399" s="47">
        <f t="shared" si="1617"/>
        <v>14024.213424000005</v>
      </c>
      <c r="AG3399" s="31">
        <f t="shared" si="1618"/>
        <v>0</v>
      </c>
      <c r="AH3399" s="48">
        <f t="shared" si="1619"/>
        <v>1</v>
      </c>
      <c r="AI3399" s="33">
        <f t="shared" si="1620"/>
        <v>20000</v>
      </c>
      <c r="AJ3399" s="33">
        <f t="shared" si="1621"/>
        <v>65000</v>
      </c>
      <c r="AK3399" s="33">
        <f t="shared" si="1622"/>
        <v>0</v>
      </c>
      <c r="AL3399" s="33">
        <f t="shared" si="1623"/>
        <v>17403.344268480003</v>
      </c>
      <c r="AM3399" s="34">
        <f t="shared" si="1624"/>
        <v>31427.557692480008</v>
      </c>
    </row>
    <row r="3400" spans="1:39" ht="15" customHeight="1" x14ac:dyDescent="0.3">
      <c r="A3400" s="166" t="s">
        <v>5834</v>
      </c>
      <c r="B3400" s="99">
        <v>7208</v>
      </c>
      <c r="C3400" s="99">
        <v>21325</v>
      </c>
      <c r="D3400" s="165">
        <v>44444</v>
      </c>
      <c r="E3400" s="165">
        <v>44643</v>
      </c>
      <c r="F3400" s="166">
        <v>2</v>
      </c>
      <c r="G3400" s="178">
        <v>1.08</v>
      </c>
      <c r="H3400" s="181">
        <v>0.75</v>
      </c>
      <c r="I3400" s="180">
        <v>6.1800000000000001E-2</v>
      </c>
      <c r="J3400" s="21">
        <f t="shared" si="1595"/>
        <v>0.91999999999999993</v>
      </c>
      <c r="K3400" s="21" t="str">
        <f t="shared" si="1596"/>
        <v>Y</v>
      </c>
      <c r="L3400" s="37" t="str">
        <f t="shared" si="1597"/>
        <v>NA</v>
      </c>
      <c r="M3400" s="8" t="str">
        <f t="shared" si="1598"/>
        <v>Y</v>
      </c>
      <c r="N3400" s="42">
        <f t="shared" si="1599"/>
        <v>2</v>
      </c>
      <c r="O3400" s="43">
        <f t="shared" si="1600"/>
        <v>200000</v>
      </c>
      <c r="P3400" s="43" t="str">
        <f t="shared" si="1601"/>
        <v>NA</v>
      </c>
      <c r="Q3400" s="24">
        <f t="shared" si="1602"/>
        <v>7653.4544000000005</v>
      </c>
      <c r="R3400" s="43">
        <f t="shared" si="1603"/>
        <v>0</v>
      </c>
      <c r="S3400" s="24">
        <f t="shared" si="1604"/>
        <v>1000000</v>
      </c>
      <c r="T3400" s="25" t="str">
        <f t="shared" si="1605"/>
        <v>N</v>
      </c>
      <c r="U3400" s="44">
        <f t="shared" si="1606"/>
        <v>1</v>
      </c>
      <c r="V3400" s="45">
        <f t="shared" si="1607"/>
        <v>20000</v>
      </c>
      <c r="W3400" s="45">
        <f t="shared" si="1608"/>
        <v>65000</v>
      </c>
      <c r="X3400" s="28">
        <f t="shared" si="1609"/>
        <v>8126.437881920001</v>
      </c>
      <c r="Y3400" s="28">
        <f t="shared" si="1610"/>
        <v>0</v>
      </c>
      <c r="Z3400" s="45">
        <f t="shared" si="1611"/>
        <v>27895.107718079998</v>
      </c>
      <c r="AA3400" s="29" t="str">
        <f t="shared" si="1612"/>
        <v>N</v>
      </c>
      <c r="AB3400" s="46">
        <f t="shared" si="1613"/>
        <v>0</v>
      </c>
      <c r="AC3400" s="31">
        <f t="shared" si="1614"/>
        <v>0</v>
      </c>
      <c r="AD3400" s="31">
        <f t="shared" si="1615"/>
        <v>0</v>
      </c>
      <c r="AE3400" s="31">
        <f t="shared" si="1616"/>
        <v>0</v>
      </c>
      <c r="AF3400" s="47">
        <f t="shared" si="1617"/>
        <v>0</v>
      </c>
      <c r="AG3400" s="31">
        <f t="shared" si="1618"/>
        <v>0</v>
      </c>
      <c r="AH3400" s="48">
        <f t="shared" si="1619"/>
        <v>0</v>
      </c>
      <c r="AI3400" s="33">
        <f t="shared" si="1620"/>
        <v>0</v>
      </c>
      <c r="AJ3400" s="33">
        <f t="shared" si="1621"/>
        <v>0</v>
      </c>
      <c r="AK3400" s="33">
        <f t="shared" si="1622"/>
        <v>0</v>
      </c>
      <c r="AL3400" s="33">
        <f t="shared" si="1623"/>
        <v>0</v>
      </c>
      <c r="AM3400" s="34">
        <f t="shared" si="1624"/>
        <v>0</v>
      </c>
    </row>
    <row r="3401" spans="1:39" ht="15" customHeight="1" x14ac:dyDescent="0.3">
      <c r="A3401" s="166" t="s">
        <v>5835</v>
      </c>
      <c r="B3401" s="99">
        <v>9335</v>
      </c>
      <c r="C3401" s="99">
        <v>94182</v>
      </c>
      <c r="D3401" s="165">
        <v>45024</v>
      </c>
      <c r="E3401" s="165">
        <v>45296</v>
      </c>
      <c r="F3401" s="166">
        <v>2</v>
      </c>
      <c r="G3401" s="178">
        <v>1.59</v>
      </c>
      <c r="H3401" s="181">
        <v>1</v>
      </c>
      <c r="I3401" s="180">
        <v>2.8299999999999999E-2</v>
      </c>
      <c r="J3401" s="21">
        <f t="shared" si="1595"/>
        <v>0.40999999999999992</v>
      </c>
      <c r="K3401" s="21" t="str">
        <f t="shared" si="1596"/>
        <v>Y</v>
      </c>
      <c r="L3401" s="37" t="str">
        <f t="shared" si="1597"/>
        <v>NA</v>
      </c>
      <c r="M3401" s="8" t="str">
        <f t="shared" si="1598"/>
        <v>Y</v>
      </c>
      <c r="N3401" s="42">
        <f t="shared" si="1599"/>
        <v>1</v>
      </c>
      <c r="O3401" s="43">
        <f t="shared" si="1600"/>
        <v>200000</v>
      </c>
      <c r="P3401" s="43" t="str">
        <f t="shared" si="1601"/>
        <v>NA</v>
      </c>
      <c r="Q3401" s="24">
        <f t="shared" si="1602"/>
        <v>9599.1805000000004</v>
      </c>
      <c r="R3401" s="43">
        <f t="shared" si="1603"/>
        <v>0</v>
      </c>
      <c r="S3401" s="24">
        <f t="shared" si="1604"/>
        <v>1000000</v>
      </c>
      <c r="T3401" s="25" t="str">
        <f t="shared" si="1605"/>
        <v>N</v>
      </c>
      <c r="U3401" s="44">
        <f t="shared" si="1606"/>
        <v>0</v>
      </c>
      <c r="V3401" s="45">
        <f t="shared" si="1607"/>
        <v>0</v>
      </c>
      <c r="W3401" s="45">
        <f t="shared" si="1608"/>
        <v>0</v>
      </c>
      <c r="X3401" s="28">
        <f t="shared" si="1609"/>
        <v>0</v>
      </c>
      <c r="Y3401" s="28">
        <f t="shared" si="1610"/>
        <v>0</v>
      </c>
      <c r="Z3401" s="45">
        <f t="shared" si="1611"/>
        <v>0</v>
      </c>
      <c r="AA3401" s="29" t="str">
        <f t="shared" si="1612"/>
        <v>N</v>
      </c>
      <c r="AB3401" s="46">
        <f t="shared" si="1613"/>
        <v>0</v>
      </c>
      <c r="AC3401" s="31">
        <f t="shared" si="1614"/>
        <v>0</v>
      </c>
      <c r="AD3401" s="31">
        <f t="shared" si="1615"/>
        <v>0</v>
      </c>
      <c r="AE3401" s="31">
        <f t="shared" si="1616"/>
        <v>0</v>
      </c>
      <c r="AF3401" s="47">
        <f t="shared" si="1617"/>
        <v>0</v>
      </c>
      <c r="AG3401" s="31">
        <f t="shared" si="1618"/>
        <v>0</v>
      </c>
      <c r="AH3401" s="48">
        <f t="shared" si="1619"/>
        <v>0</v>
      </c>
      <c r="AI3401" s="33">
        <f t="shared" si="1620"/>
        <v>0</v>
      </c>
      <c r="AJ3401" s="33">
        <f t="shared" si="1621"/>
        <v>0</v>
      </c>
      <c r="AK3401" s="33">
        <f t="shared" si="1622"/>
        <v>0</v>
      </c>
      <c r="AL3401" s="33">
        <f t="shared" si="1623"/>
        <v>0</v>
      </c>
      <c r="AM3401" s="34">
        <f t="shared" si="1624"/>
        <v>0</v>
      </c>
    </row>
    <row r="3402" spans="1:39" ht="15" customHeight="1" x14ac:dyDescent="0.3">
      <c r="A3402" s="166" t="s">
        <v>5836</v>
      </c>
      <c r="B3402" s="99">
        <v>16609</v>
      </c>
      <c r="C3402" s="99">
        <v>82128</v>
      </c>
      <c r="D3402" s="165">
        <v>45363</v>
      </c>
      <c r="E3402" s="165">
        <v>45632</v>
      </c>
      <c r="F3402" s="166">
        <v>2</v>
      </c>
      <c r="G3402" s="178">
        <v>1.38</v>
      </c>
      <c r="H3402" s="181">
        <v>0.25</v>
      </c>
      <c r="I3402" s="180">
        <v>1.9199999999999998E-2</v>
      </c>
      <c r="J3402" s="21">
        <f t="shared" si="1595"/>
        <v>0.62000000000000011</v>
      </c>
      <c r="K3402" s="21" t="str">
        <f t="shared" si="1596"/>
        <v>Y</v>
      </c>
      <c r="L3402" s="37" t="str">
        <f t="shared" si="1597"/>
        <v>NA</v>
      </c>
      <c r="M3402" s="8" t="str">
        <f t="shared" si="1598"/>
        <v>Y</v>
      </c>
      <c r="N3402" s="42">
        <f t="shared" si="1599"/>
        <v>3</v>
      </c>
      <c r="O3402" s="43">
        <f t="shared" si="1600"/>
        <v>200000</v>
      </c>
      <c r="P3402" s="43" t="str">
        <f t="shared" si="1601"/>
        <v>NA</v>
      </c>
      <c r="Q3402" s="24">
        <f t="shared" si="1602"/>
        <v>16927.892800000001</v>
      </c>
      <c r="R3402" s="43">
        <f t="shared" si="1603"/>
        <v>0</v>
      </c>
      <c r="S3402" s="24">
        <f t="shared" si="1604"/>
        <v>1000000</v>
      </c>
      <c r="T3402" s="25" t="str">
        <f t="shared" si="1605"/>
        <v>N</v>
      </c>
      <c r="U3402" s="44">
        <f t="shared" si="1606"/>
        <v>2</v>
      </c>
      <c r="V3402" s="45">
        <f t="shared" si="1607"/>
        <v>20000</v>
      </c>
      <c r="W3402" s="45">
        <f t="shared" si="1608"/>
        <v>65000</v>
      </c>
      <c r="X3402" s="28">
        <f t="shared" si="1609"/>
        <v>0</v>
      </c>
      <c r="Y3402" s="28">
        <f t="shared" si="1610"/>
        <v>17252.908341760005</v>
      </c>
      <c r="Z3402" s="45">
        <f t="shared" si="1611"/>
        <v>0</v>
      </c>
      <c r="AA3402" s="29" t="str">
        <f t="shared" si="1612"/>
        <v>N</v>
      </c>
      <c r="AB3402" s="46">
        <f t="shared" si="1613"/>
        <v>1</v>
      </c>
      <c r="AC3402" s="31">
        <f t="shared" si="1614"/>
        <v>20000</v>
      </c>
      <c r="AD3402" s="31">
        <f t="shared" si="1615"/>
        <v>65000</v>
      </c>
      <c r="AE3402" s="31">
        <f t="shared" si="1616"/>
        <v>0</v>
      </c>
      <c r="AF3402" s="47">
        <f t="shared" si="1617"/>
        <v>17584.164181921798</v>
      </c>
      <c r="AG3402" s="31">
        <f t="shared" si="1618"/>
        <v>0</v>
      </c>
      <c r="AH3402" s="48">
        <f t="shared" si="1619"/>
        <v>0</v>
      </c>
      <c r="AI3402" s="33">
        <f t="shared" si="1620"/>
        <v>0</v>
      </c>
      <c r="AJ3402" s="33">
        <f t="shared" si="1621"/>
        <v>0</v>
      </c>
      <c r="AK3402" s="33">
        <f t="shared" si="1622"/>
        <v>0</v>
      </c>
      <c r="AL3402" s="33">
        <f t="shared" si="1623"/>
        <v>0</v>
      </c>
      <c r="AM3402" s="34">
        <f t="shared" si="1624"/>
        <v>34837.072523681803</v>
      </c>
    </row>
    <row r="3403" spans="1:39" ht="15" customHeight="1" x14ac:dyDescent="0.3">
      <c r="A3403" s="166" t="s">
        <v>5837</v>
      </c>
      <c r="B3403" s="99">
        <v>13147</v>
      </c>
      <c r="C3403" s="99">
        <v>48259</v>
      </c>
      <c r="D3403" s="165">
        <v>45815</v>
      </c>
      <c r="E3403" s="165">
        <v>46119</v>
      </c>
      <c r="F3403" s="166">
        <v>4</v>
      </c>
      <c r="G3403" s="178">
        <v>0.65</v>
      </c>
      <c r="H3403" s="181">
        <v>0.5</v>
      </c>
      <c r="I3403" s="180">
        <v>3.4500000000000003E-2</v>
      </c>
      <c r="J3403" s="21">
        <f t="shared" si="1595"/>
        <v>3.35</v>
      </c>
      <c r="K3403" s="21" t="str">
        <f t="shared" si="1596"/>
        <v>Y</v>
      </c>
      <c r="L3403" s="37" t="str">
        <f t="shared" si="1597"/>
        <v>NA</v>
      </c>
      <c r="M3403" s="8" t="str">
        <f t="shared" si="1598"/>
        <v>Y</v>
      </c>
      <c r="N3403" s="42">
        <f t="shared" si="1599"/>
        <v>7</v>
      </c>
      <c r="O3403" s="43">
        <f t="shared" si="1600"/>
        <v>200000</v>
      </c>
      <c r="P3403" s="43" t="str">
        <f t="shared" si="1601"/>
        <v>NA</v>
      </c>
      <c r="Q3403" s="24">
        <f t="shared" si="1602"/>
        <v>13600.5715</v>
      </c>
      <c r="R3403" s="43">
        <f t="shared" si="1603"/>
        <v>0</v>
      </c>
      <c r="S3403" s="24">
        <f t="shared" si="1604"/>
        <v>1000000</v>
      </c>
      <c r="T3403" s="25" t="str">
        <f t="shared" si="1605"/>
        <v>Y</v>
      </c>
      <c r="U3403" s="44">
        <f t="shared" si="1606"/>
        <v>6</v>
      </c>
      <c r="V3403" s="45">
        <f t="shared" si="1607"/>
        <v>200000</v>
      </c>
      <c r="W3403" s="45">
        <f t="shared" si="1608"/>
        <v>1000000</v>
      </c>
      <c r="X3403" s="28">
        <f t="shared" si="1609"/>
        <v>14069.79121675</v>
      </c>
      <c r="Y3403" s="28">
        <f t="shared" si="1610"/>
        <v>0</v>
      </c>
      <c r="Z3403" s="45" t="str">
        <f t="shared" si="1611"/>
        <v>NA</v>
      </c>
      <c r="AA3403" s="29" t="str">
        <f t="shared" si="1612"/>
        <v>Y</v>
      </c>
      <c r="AB3403" s="46">
        <f t="shared" si="1613"/>
        <v>5</v>
      </c>
      <c r="AC3403" s="31">
        <f t="shared" si="1614"/>
        <v>200000</v>
      </c>
      <c r="AD3403" s="31">
        <f t="shared" si="1615"/>
        <v>1000000</v>
      </c>
      <c r="AE3403" s="31">
        <f t="shared" si="1616"/>
        <v>14555.199013727875</v>
      </c>
      <c r="AF3403" s="47">
        <f t="shared" si="1617"/>
        <v>0</v>
      </c>
      <c r="AG3403" s="31" t="str">
        <f t="shared" si="1618"/>
        <v>NA</v>
      </c>
      <c r="AH3403" s="48">
        <f t="shared" si="1619"/>
        <v>4</v>
      </c>
      <c r="AI3403" s="33">
        <f t="shared" si="1620"/>
        <v>20000</v>
      </c>
      <c r="AJ3403" s="33">
        <f t="shared" si="1621"/>
        <v>65000</v>
      </c>
      <c r="AK3403" s="33">
        <f t="shared" si="1622"/>
        <v>15057.353379701486</v>
      </c>
      <c r="AL3403" s="33">
        <f t="shared" si="1623"/>
        <v>0</v>
      </c>
      <c r="AM3403" s="34">
        <f t="shared" si="1624"/>
        <v>0</v>
      </c>
    </row>
    <row r="3404" spans="1:39" ht="15" customHeight="1" x14ac:dyDescent="0.3">
      <c r="A3404" s="166" t="s">
        <v>5838</v>
      </c>
      <c r="B3404" s="99">
        <v>19520</v>
      </c>
      <c r="C3404" s="99">
        <v>101652</v>
      </c>
      <c r="D3404" s="165">
        <v>46004</v>
      </c>
      <c r="E3404" s="165">
        <v>46059</v>
      </c>
      <c r="F3404" s="166">
        <v>2</v>
      </c>
      <c r="G3404" s="178">
        <v>1.94</v>
      </c>
      <c r="H3404" s="181">
        <v>0.5</v>
      </c>
      <c r="I3404" s="180">
        <v>2.6599999999999999E-2</v>
      </c>
      <c r="J3404" s="21">
        <f t="shared" si="1595"/>
        <v>6.0000000000000053E-2</v>
      </c>
      <c r="K3404" s="21" t="str">
        <f t="shared" si="1596"/>
        <v>Y</v>
      </c>
      <c r="L3404" s="37" t="str">
        <f t="shared" si="1597"/>
        <v>NA</v>
      </c>
      <c r="M3404" s="8" t="str">
        <f t="shared" si="1598"/>
        <v>Y</v>
      </c>
      <c r="N3404" s="42">
        <f t="shared" si="1599"/>
        <v>1</v>
      </c>
      <c r="O3404" s="43">
        <f t="shared" si="1600"/>
        <v>200000</v>
      </c>
      <c r="P3404" s="43" t="str">
        <f t="shared" si="1601"/>
        <v>NA</v>
      </c>
      <c r="Q3404" s="24">
        <f t="shared" si="1602"/>
        <v>20039.232</v>
      </c>
      <c r="R3404" s="43">
        <f t="shared" si="1603"/>
        <v>0</v>
      </c>
      <c r="S3404" s="24">
        <f t="shared" si="1604"/>
        <v>1000000</v>
      </c>
      <c r="T3404" s="25" t="str">
        <f t="shared" si="1605"/>
        <v>N</v>
      </c>
      <c r="U3404" s="44">
        <f t="shared" si="1606"/>
        <v>0</v>
      </c>
      <c r="V3404" s="45">
        <f t="shared" si="1607"/>
        <v>0</v>
      </c>
      <c r="W3404" s="45">
        <f t="shared" si="1608"/>
        <v>0</v>
      </c>
      <c r="X3404" s="28">
        <f t="shared" si="1609"/>
        <v>0</v>
      </c>
      <c r="Y3404" s="28">
        <f t="shared" si="1610"/>
        <v>0</v>
      </c>
      <c r="Z3404" s="45">
        <f t="shared" si="1611"/>
        <v>0</v>
      </c>
      <c r="AA3404" s="29" t="str">
        <f t="shared" si="1612"/>
        <v>N</v>
      </c>
      <c r="AB3404" s="46">
        <f t="shared" si="1613"/>
        <v>0</v>
      </c>
      <c r="AC3404" s="31">
        <f t="shared" si="1614"/>
        <v>0</v>
      </c>
      <c r="AD3404" s="31">
        <f t="shared" si="1615"/>
        <v>0</v>
      </c>
      <c r="AE3404" s="31">
        <f t="shared" si="1616"/>
        <v>0</v>
      </c>
      <c r="AF3404" s="47">
        <f t="shared" si="1617"/>
        <v>0</v>
      </c>
      <c r="AG3404" s="31">
        <f t="shared" si="1618"/>
        <v>0</v>
      </c>
      <c r="AH3404" s="48">
        <f t="shared" si="1619"/>
        <v>0</v>
      </c>
      <c r="AI3404" s="33">
        <f t="shared" si="1620"/>
        <v>0</v>
      </c>
      <c r="AJ3404" s="33">
        <f t="shared" si="1621"/>
        <v>0</v>
      </c>
      <c r="AK3404" s="33">
        <f t="shared" si="1622"/>
        <v>0</v>
      </c>
      <c r="AL3404" s="33">
        <f t="shared" si="1623"/>
        <v>0</v>
      </c>
      <c r="AM3404" s="34">
        <f t="shared" si="1624"/>
        <v>0</v>
      </c>
    </row>
    <row r="3405" spans="1:39" ht="15" customHeight="1" x14ac:dyDescent="0.3">
      <c r="A3405" s="166" t="s">
        <v>5839</v>
      </c>
      <c r="B3405" s="99">
        <v>12004</v>
      </c>
      <c r="C3405" s="99">
        <v>74569</v>
      </c>
      <c r="D3405" s="165">
        <v>46084</v>
      </c>
      <c r="E3405" s="165">
        <v>46198</v>
      </c>
      <c r="F3405" s="166">
        <v>4</v>
      </c>
      <c r="G3405" s="178">
        <v>0.11</v>
      </c>
      <c r="H3405" s="181">
        <v>1</v>
      </c>
      <c r="I3405" s="180">
        <v>3.3599999999999998E-2</v>
      </c>
      <c r="J3405" s="21">
        <f t="shared" si="1595"/>
        <v>3.89</v>
      </c>
      <c r="K3405" s="21" t="str">
        <f t="shared" si="1596"/>
        <v>Y</v>
      </c>
      <c r="L3405" s="37" t="str">
        <f t="shared" si="1597"/>
        <v>NA</v>
      </c>
      <c r="M3405" s="8" t="str">
        <f t="shared" si="1598"/>
        <v>Y</v>
      </c>
      <c r="N3405" s="42">
        <f t="shared" si="1599"/>
        <v>4</v>
      </c>
      <c r="O3405" s="43">
        <f t="shared" si="1600"/>
        <v>200000</v>
      </c>
      <c r="P3405" s="43" t="str">
        <f t="shared" si="1601"/>
        <v>NA</v>
      </c>
      <c r="Q3405" s="24">
        <f t="shared" si="1602"/>
        <v>12407.334400000002</v>
      </c>
      <c r="R3405" s="43">
        <f t="shared" si="1603"/>
        <v>0</v>
      </c>
      <c r="S3405" s="24">
        <f t="shared" si="1604"/>
        <v>1000000</v>
      </c>
      <c r="T3405" s="25" t="str">
        <f t="shared" si="1605"/>
        <v>Y</v>
      </c>
      <c r="U3405" s="44">
        <f t="shared" si="1606"/>
        <v>3</v>
      </c>
      <c r="V3405" s="45">
        <f t="shared" si="1607"/>
        <v>200000</v>
      </c>
      <c r="W3405" s="45">
        <f t="shared" si="1608"/>
        <v>1000000</v>
      </c>
      <c r="X3405" s="28">
        <f t="shared" si="1609"/>
        <v>12824.220835840002</v>
      </c>
      <c r="Y3405" s="28">
        <f t="shared" si="1610"/>
        <v>0</v>
      </c>
      <c r="Z3405" s="45" t="str">
        <f t="shared" si="1611"/>
        <v>NA</v>
      </c>
      <c r="AA3405" s="29" t="str">
        <f t="shared" si="1612"/>
        <v>Y</v>
      </c>
      <c r="AB3405" s="46">
        <f t="shared" si="1613"/>
        <v>2</v>
      </c>
      <c r="AC3405" s="31">
        <f t="shared" si="1614"/>
        <v>200000</v>
      </c>
      <c r="AD3405" s="31">
        <f t="shared" si="1615"/>
        <v>1000000</v>
      </c>
      <c r="AE3405" s="31">
        <f t="shared" si="1616"/>
        <v>13255.114655924228</v>
      </c>
      <c r="AF3405" s="47">
        <f t="shared" si="1617"/>
        <v>0</v>
      </c>
      <c r="AG3405" s="31" t="str">
        <f t="shared" si="1618"/>
        <v>NA</v>
      </c>
      <c r="AH3405" s="48">
        <f t="shared" si="1619"/>
        <v>1</v>
      </c>
      <c r="AI3405" s="33">
        <f t="shared" si="1620"/>
        <v>20000</v>
      </c>
      <c r="AJ3405" s="33">
        <f t="shared" si="1621"/>
        <v>65000</v>
      </c>
      <c r="AK3405" s="33">
        <f t="shared" si="1622"/>
        <v>13700.486508363283</v>
      </c>
      <c r="AL3405" s="33">
        <f t="shared" si="1623"/>
        <v>0</v>
      </c>
      <c r="AM3405" s="34">
        <f t="shared" si="1624"/>
        <v>0</v>
      </c>
    </row>
    <row r="3406" spans="1:39" ht="15" customHeight="1" x14ac:dyDescent="0.3">
      <c r="A3406" s="166" t="s">
        <v>5840</v>
      </c>
      <c r="B3406" s="99">
        <v>18861</v>
      </c>
      <c r="C3406" s="99">
        <v>101706</v>
      </c>
      <c r="D3406" s="165">
        <v>44849</v>
      </c>
      <c r="E3406" s="165">
        <v>45128</v>
      </c>
      <c r="F3406" s="166">
        <v>2</v>
      </c>
      <c r="G3406" s="178">
        <v>0.46</v>
      </c>
      <c r="H3406" s="181">
        <v>0.5</v>
      </c>
      <c r="I3406" s="180">
        <v>8.2799999999999999E-2</v>
      </c>
      <c r="J3406" s="21">
        <f t="shared" si="1595"/>
        <v>1.54</v>
      </c>
      <c r="K3406" s="21" t="str">
        <f t="shared" si="1596"/>
        <v>Y</v>
      </c>
      <c r="L3406" s="37" t="str">
        <f t="shared" si="1597"/>
        <v>NA</v>
      </c>
      <c r="M3406" s="8" t="str">
        <f t="shared" si="1598"/>
        <v>Y</v>
      </c>
      <c r="N3406" s="42">
        <f t="shared" si="1599"/>
        <v>4</v>
      </c>
      <c r="O3406" s="43">
        <f t="shared" si="1600"/>
        <v>200000</v>
      </c>
      <c r="P3406" s="43" t="str">
        <f t="shared" si="1601"/>
        <v>NA</v>
      </c>
      <c r="Q3406" s="24">
        <f t="shared" si="1602"/>
        <v>20422.6908</v>
      </c>
      <c r="R3406" s="43">
        <f t="shared" si="1603"/>
        <v>0</v>
      </c>
      <c r="S3406" s="24">
        <f t="shared" si="1604"/>
        <v>1000000</v>
      </c>
      <c r="T3406" s="25" t="str">
        <f t="shared" si="1605"/>
        <v>Y</v>
      </c>
      <c r="U3406" s="44">
        <f t="shared" si="1606"/>
        <v>3</v>
      </c>
      <c r="V3406" s="45">
        <f t="shared" si="1607"/>
        <v>200000</v>
      </c>
      <c r="W3406" s="45">
        <f t="shared" si="1608"/>
        <v>1000000</v>
      </c>
      <c r="X3406" s="28">
        <f t="shared" si="1609"/>
        <v>22113.689598239998</v>
      </c>
      <c r="Y3406" s="28">
        <f t="shared" si="1610"/>
        <v>0</v>
      </c>
      <c r="Z3406" s="45" t="str">
        <f t="shared" si="1611"/>
        <v>NA</v>
      </c>
      <c r="AA3406" s="29" t="str">
        <f t="shared" si="1612"/>
        <v>N</v>
      </c>
      <c r="AB3406" s="46">
        <f t="shared" si="1613"/>
        <v>2</v>
      </c>
      <c r="AC3406" s="31">
        <f t="shared" si="1614"/>
        <v>20000</v>
      </c>
      <c r="AD3406" s="31">
        <f t="shared" si="1615"/>
        <v>65000</v>
      </c>
      <c r="AE3406" s="31">
        <f t="shared" si="1616"/>
        <v>20000</v>
      </c>
      <c r="AF3406" s="47">
        <f t="shared" si="1617"/>
        <v>3944.70309697427</v>
      </c>
      <c r="AG3406" s="31">
        <f t="shared" si="1618"/>
        <v>0</v>
      </c>
      <c r="AH3406" s="48">
        <f t="shared" si="1619"/>
        <v>1</v>
      </c>
      <c r="AI3406" s="33">
        <f t="shared" si="1620"/>
        <v>20000</v>
      </c>
      <c r="AJ3406" s="33">
        <f t="shared" si="1621"/>
        <v>65000</v>
      </c>
      <c r="AK3406" s="33">
        <f t="shared" si="1622"/>
        <v>0</v>
      </c>
      <c r="AL3406" s="33">
        <f t="shared" si="1623"/>
        <v>25927.324513403739</v>
      </c>
      <c r="AM3406" s="34">
        <f t="shared" si="1624"/>
        <v>29872.027610378009</v>
      </c>
    </row>
    <row r="3407" spans="1:39" ht="15" customHeight="1" x14ac:dyDescent="0.3">
      <c r="A3407" s="166" t="s">
        <v>5841</v>
      </c>
      <c r="B3407" s="99">
        <v>6997</v>
      </c>
      <c r="C3407" s="99">
        <v>58101</v>
      </c>
      <c r="D3407" s="165">
        <v>46087</v>
      </c>
      <c r="E3407" s="165">
        <v>46142</v>
      </c>
      <c r="F3407" s="166">
        <v>4</v>
      </c>
      <c r="G3407" s="178">
        <v>2.06</v>
      </c>
      <c r="H3407" s="181">
        <v>0.5</v>
      </c>
      <c r="I3407" s="180">
        <v>1.9E-2</v>
      </c>
      <c r="J3407" s="21">
        <f t="shared" si="1595"/>
        <v>1.94</v>
      </c>
      <c r="K3407" s="21" t="str">
        <f t="shared" si="1596"/>
        <v>Y</v>
      </c>
      <c r="L3407" s="37" t="str">
        <f t="shared" si="1597"/>
        <v>NA</v>
      </c>
      <c r="M3407" s="8" t="str">
        <f t="shared" si="1598"/>
        <v>Y</v>
      </c>
      <c r="N3407" s="42">
        <f t="shared" si="1599"/>
        <v>4</v>
      </c>
      <c r="O3407" s="43">
        <f t="shared" si="1600"/>
        <v>200000</v>
      </c>
      <c r="P3407" s="43" t="str">
        <f t="shared" si="1601"/>
        <v>NA</v>
      </c>
      <c r="Q3407" s="24">
        <f t="shared" si="1602"/>
        <v>7129.9429999999993</v>
      </c>
      <c r="R3407" s="43">
        <f t="shared" si="1603"/>
        <v>0</v>
      </c>
      <c r="S3407" s="24">
        <f t="shared" si="1604"/>
        <v>1000000</v>
      </c>
      <c r="T3407" s="25" t="str">
        <f t="shared" si="1605"/>
        <v>Y</v>
      </c>
      <c r="U3407" s="44">
        <f t="shared" si="1606"/>
        <v>3</v>
      </c>
      <c r="V3407" s="45">
        <f t="shared" si="1607"/>
        <v>200000</v>
      </c>
      <c r="W3407" s="45">
        <f t="shared" si="1608"/>
        <v>1000000</v>
      </c>
      <c r="X3407" s="28">
        <f t="shared" si="1609"/>
        <v>7265.4119169999985</v>
      </c>
      <c r="Y3407" s="28">
        <f t="shared" si="1610"/>
        <v>0</v>
      </c>
      <c r="Z3407" s="45" t="str">
        <f t="shared" si="1611"/>
        <v>NA</v>
      </c>
      <c r="AA3407" s="29" t="str">
        <f t="shared" si="1612"/>
        <v>N</v>
      </c>
      <c r="AB3407" s="46">
        <f t="shared" si="1613"/>
        <v>2</v>
      </c>
      <c r="AC3407" s="31">
        <f t="shared" si="1614"/>
        <v>20000</v>
      </c>
      <c r="AD3407" s="31">
        <f t="shared" si="1615"/>
        <v>65000</v>
      </c>
      <c r="AE3407" s="31">
        <f t="shared" si="1616"/>
        <v>7403.454743422998</v>
      </c>
      <c r="AF3407" s="47">
        <f t="shared" si="1617"/>
        <v>0</v>
      </c>
      <c r="AG3407" s="31">
        <f t="shared" si="1618"/>
        <v>0</v>
      </c>
      <c r="AH3407" s="48">
        <f t="shared" si="1619"/>
        <v>1</v>
      </c>
      <c r="AI3407" s="33">
        <f t="shared" si="1620"/>
        <v>20000</v>
      </c>
      <c r="AJ3407" s="33">
        <f t="shared" si="1621"/>
        <v>65000</v>
      </c>
      <c r="AK3407" s="33">
        <f t="shared" si="1622"/>
        <v>0</v>
      </c>
      <c r="AL3407" s="33">
        <f t="shared" si="1623"/>
        <v>7544.1203835480346</v>
      </c>
      <c r="AM3407" s="34">
        <f t="shared" si="1624"/>
        <v>7544.1203835480346</v>
      </c>
    </row>
    <row r="3408" spans="1:39" ht="15" customHeight="1" x14ac:dyDescent="0.3">
      <c r="A3408" s="166" t="s">
        <v>5842</v>
      </c>
      <c r="B3408" s="99">
        <v>11089</v>
      </c>
      <c r="C3408" s="99">
        <v>30070</v>
      </c>
      <c r="D3408" s="165">
        <v>44986</v>
      </c>
      <c r="E3408" s="165">
        <v>45050</v>
      </c>
      <c r="F3408" s="166">
        <v>2</v>
      </c>
      <c r="G3408" s="178">
        <v>0.87</v>
      </c>
      <c r="H3408" s="181">
        <v>0.5</v>
      </c>
      <c r="I3408" s="180">
        <v>5.5500000000000001E-2</v>
      </c>
      <c r="J3408" s="21">
        <f t="shared" si="1595"/>
        <v>1.1299999999999999</v>
      </c>
      <c r="K3408" s="21" t="str">
        <f t="shared" si="1596"/>
        <v>Y</v>
      </c>
      <c r="L3408" s="37" t="str">
        <f t="shared" si="1597"/>
        <v>NA</v>
      </c>
      <c r="M3408" s="8" t="str">
        <f t="shared" si="1598"/>
        <v>Y</v>
      </c>
      <c r="N3408" s="42">
        <f t="shared" si="1599"/>
        <v>3</v>
      </c>
      <c r="O3408" s="43">
        <f t="shared" si="1600"/>
        <v>200000</v>
      </c>
      <c r="P3408" s="43" t="str">
        <f t="shared" si="1601"/>
        <v>NA</v>
      </c>
      <c r="Q3408" s="24">
        <f t="shared" si="1602"/>
        <v>11704.4395</v>
      </c>
      <c r="R3408" s="43">
        <f t="shared" si="1603"/>
        <v>0</v>
      </c>
      <c r="S3408" s="24">
        <f t="shared" si="1604"/>
        <v>1000000</v>
      </c>
      <c r="T3408" s="25" t="str">
        <f t="shared" si="1605"/>
        <v>Y</v>
      </c>
      <c r="U3408" s="44">
        <f t="shared" si="1606"/>
        <v>2</v>
      </c>
      <c r="V3408" s="45">
        <f t="shared" si="1607"/>
        <v>200000</v>
      </c>
      <c r="W3408" s="45">
        <f t="shared" si="1608"/>
        <v>1000000</v>
      </c>
      <c r="X3408" s="28">
        <f t="shared" si="1609"/>
        <v>12354.035892250002</v>
      </c>
      <c r="Y3408" s="28">
        <f t="shared" si="1610"/>
        <v>0</v>
      </c>
      <c r="Z3408" s="45" t="str">
        <f t="shared" si="1611"/>
        <v>NA</v>
      </c>
      <c r="AA3408" s="29" t="str">
        <f t="shared" si="1612"/>
        <v>N</v>
      </c>
      <c r="AB3408" s="46">
        <f t="shared" si="1613"/>
        <v>1</v>
      </c>
      <c r="AC3408" s="31">
        <f t="shared" si="1614"/>
        <v>20000</v>
      </c>
      <c r="AD3408" s="31">
        <f t="shared" si="1615"/>
        <v>65000</v>
      </c>
      <c r="AE3408" s="31">
        <f t="shared" si="1616"/>
        <v>13039.684884269878</v>
      </c>
      <c r="AF3408" s="47">
        <f t="shared" si="1617"/>
        <v>0</v>
      </c>
      <c r="AG3408" s="31">
        <f t="shared" si="1618"/>
        <v>0</v>
      </c>
      <c r="AH3408" s="48">
        <f t="shared" si="1619"/>
        <v>0</v>
      </c>
      <c r="AI3408" s="33">
        <f t="shared" si="1620"/>
        <v>0</v>
      </c>
      <c r="AJ3408" s="33">
        <f t="shared" si="1621"/>
        <v>0</v>
      </c>
      <c r="AK3408" s="33">
        <f t="shared" si="1622"/>
        <v>0</v>
      </c>
      <c r="AL3408" s="33">
        <f t="shared" si="1623"/>
        <v>0</v>
      </c>
      <c r="AM3408" s="34">
        <f t="shared" si="1624"/>
        <v>0</v>
      </c>
    </row>
    <row r="3409" spans="1:39" ht="15" customHeight="1" x14ac:dyDescent="0.3">
      <c r="A3409" s="166" t="s">
        <v>5843</v>
      </c>
      <c r="B3409" s="99">
        <v>7686</v>
      </c>
      <c r="C3409" s="99">
        <v>72634</v>
      </c>
      <c r="D3409" s="165">
        <v>44858</v>
      </c>
      <c r="E3409" s="165">
        <v>45186</v>
      </c>
      <c r="F3409" s="166">
        <v>4</v>
      </c>
      <c r="G3409" s="178">
        <v>3.75</v>
      </c>
      <c r="H3409" s="181">
        <v>0.5</v>
      </c>
      <c r="I3409" s="180">
        <v>6.1899999999999997E-2</v>
      </c>
      <c r="J3409" s="21">
        <f t="shared" si="1595"/>
        <v>0.25</v>
      </c>
      <c r="K3409" s="21" t="str">
        <f t="shared" si="1596"/>
        <v>Y</v>
      </c>
      <c r="L3409" s="37" t="str">
        <f t="shared" si="1597"/>
        <v>NA</v>
      </c>
      <c r="M3409" s="8" t="str">
        <f t="shared" si="1598"/>
        <v>Y</v>
      </c>
      <c r="N3409" s="42">
        <f t="shared" si="1599"/>
        <v>1</v>
      </c>
      <c r="O3409" s="43">
        <f t="shared" si="1600"/>
        <v>200000</v>
      </c>
      <c r="P3409" s="43" t="str">
        <f t="shared" si="1601"/>
        <v>NA</v>
      </c>
      <c r="Q3409" s="24">
        <f t="shared" si="1602"/>
        <v>8161.7634000000007</v>
      </c>
      <c r="R3409" s="43">
        <f t="shared" si="1603"/>
        <v>0</v>
      </c>
      <c r="S3409" s="24">
        <f t="shared" si="1604"/>
        <v>1000000</v>
      </c>
      <c r="T3409" s="25" t="str">
        <f t="shared" si="1605"/>
        <v>N</v>
      </c>
      <c r="U3409" s="44">
        <f t="shared" si="1606"/>
        <v>0</v>
      </c>
      <c r="V3409" s="45">
        <f t="shared" si="1607"/>
        <v>0</v>
      </c>
      <c r="W3409" s="45">
        <f t="shared" si="1608"/>
        <v>0</v>
      </c>
      <c r="X3409" s="28">
        <f t="shared" si="1609"/>
        <v>0</v>
      </c>
      <c r="Y3409" s="28">
        <f t="shared" si="1610"/>
        <v>0</v>
      </c>
      <c r="Z3409" s="45">
        <f t="shared" si="1611"/>
        <v>0</v>
      </c>
      <c r="AA3409" s="29" t="str">
        <f t="shared" si="1612"/>
        <v>N</v>
      </c>
      <c r="AB3409" s="46">
        <f t="shared" si="1613"/>
        <v>0</v>
      </c>
      <c r="AC3409" s="31">
        <f t="shared" si="1614"/>
        <v>0</v>
      </c>
      <c r="AD3409" s="31">
        <f t="shared" si="1615"/>
        <v>0</v>
      </c>
      <c r="AE3409" s="31">
        <f t="shared" si="1616"/>
        <v>0</v>
      </c>
      <c r="AF3409" s="47">
        <f t="shared" si="1617"/>
        <v>0</v>
      </c>
      <c r="AG3409" s="31">
        <f t="shared" si="1618"/>
        <v>0</v>
      </c>
      <c r="AH3409" s="48">
        <f t="shared" si="1619"/>
        <v>0</v>
      </c>
      <c r="AI3409" s="33">
        <f t="shared" si="1620"/>
        <v>0</v>
      </c>
      <c r="AJ3409" s="33">
        <f t="shared" si="1621"/>
        <v>0</v>
      </c>
      <c r="AK3409" s="33">
        <f t="shared" si="1622"/>
        <v>0</v>
      </c>
      <c r="AL3409" s="33">
        <f t="shared" si="1623"/>
        <v>0</v>
      </c>
      <c r="AM3409" s="34">
        <f t="shared" si="1624"/>
        <v>0</v>
      </c>
    </row>
    <row r="3410" spans="1:39" ht="15" customHeight="1" x14ac:dyDescent="0.3">
      <c r="A3410" s="166" t="s">
        <v>5844</v>
      </c>
      <c r="B3410" s="99">
        <v>13703</v>
      </c>
      <c r="C3410" s="99">
        <v>75579</v>
      </c>
      <c r="D3410" s="165">
        <v>45936</v>
      </c>
      <c r="E3410" s="165">
        <v>46296</v>
      </c>
      <c r="F3410" s="166">
        <v>4</v>
      </c>
      <c r="G3410" s="178">
        <v>1.88</v>
      </c>
      <c r="H3410" s="181">
        <v>0.25</v>
      </c>
      <c r="I3410" s="180">
        <v>1.5699999999999999E-2</v>
      </c>
      <c r="J3410" s="21">
        <f t="shared" si="1595"/>
        <v>2.12</v>
      </c>
      <c r="K3410" s="21" t="str">
        <f t="shared" si="1596"/>
        <v>Y</v>
      </c>
      <c r="L3410" s="37" t="str">
        <f t="shared" si="1597"/>
        <v>NA</v>
      </c>
      <c r="M3410" s="8" t="str">
        <f t="shared" si="1598"/>
        <v>Y</v>
      </c>
      <c r="N3410" s="42">
        <f t="shared" si="1599"/>
        <v>9</v>
      </c>
      <c r="O3410" s="43">
        <f t="shared" si="1600"/>
        <v>200000</v>
      </c>
      <c r="P3410" s="43" t="str">
        <f t="shared" si="1601"/>
        <v>NA</v>
      </c>
      <c r="Q3410" s="24">
        <f t="shared" si="1602"/>
        <v>13918.1371</v>
      </c>
      <c r="R3410" s="43">
        <f t="shared" si="1603"/>
        <v>0</v>
      </c>
      <c r="S3410" s="24">
        <f t="shared" si="1604"/>
        <v>1000000</v>
      </c>
      <c r="T3410" s="25" t="str">
        <f t="shared" si="1605"/>
        <v>Y</v>
      </c>
      <c r="U3410" s="44">
        <f t="shared" si="1606"/>
        <v>8</v>
      </c>
      <c r="V3410" s="45">
        <f t="shared" si="1607"/>
        <v>200000</v>
      </c>
      <c r="W3410" s="45">
        <f t="shared" si="1608"/>
        <v>1000000</v>
      </c>
      <c r="X3410" s="28">
        <f t="shared" si="1609"/>
        <v>14136.65185247</v>
      </c>
      <c r="Y3410" s="28">
        <f t="shared" si="1610"/>
        <v>0</v>
      </c>
      <c r="Z3410" s="45" t="str">
        <f t="shared" si="1611"/>
        <v>NA</v>
      </c>
      <c r="AA3410" s="29" t="str">
        <f t="shared" si="1612"/>
        <v>Y</v>
      </c>
      <c r="AB3410" s="46">
        <f t="shared" si="1613"/>
        <v>7</v>
      </c>
      <c r="AC3410" s="31">
        <f t="shared" si="1614"/>
        <v>200000</v>
      </c>
      <c r="AD3410" s="31">
        <f t="shared" si="1615"/>
        <v>1000000</v>
      </c>
      <c r="AE3410" s="31">
        <f t="shared" si="1616"/>
        <v>14358.597286553781</v>
      </c>
      <c r="AF3410" s="47">
        <f t="shared" si="1617"/>
        <v>0</v>
      </c>
      <c r="AG3410" s="31" t="str">
        <f t="shared" si="1618"/>
        <v>NA</v>
      </c>
      <c r="AH3410" s="48">
        <f t="shared" si="1619"/>
        <v>6</v>
      </c>
      <c r="AI3410" s="33">
        <f t="shared" si="1620"/>
        <v>20000</v>
      </c>
      <c r="AJ3410" s="33">
        <f t="shared" si="1621"/>
        <v>65000</v>
      </c>
      <c r="AK3410" s="33">
        <f t="shared" si="1622"/>
        <v>14584.027263952676</v>
      </c>
      <c r="AL3410" s="33">
        <f t="shared" si="1623"/>
        <v>0</v>
      </c>
      <c r="AM3410" s="34">
        <f t="shared" si="1624"/>
        <v>0</v>
      </c>
    </row>
    <row r="3411" spans="1:39" ht="15" customHeight="1" x14ac:dyDescent="0.3">
      <c r="A3411" s="166" t="s">
        <v>5845</v>
      </c>
      <c r="B3411" s="99">
        <v>8276</v>
      </c>
      <c r="C3411" s="99">
        <v>27878</v>
      </c>
      <c r="D3411" s="165">
        <v>45103</v>
      </c>
      <c r="E3411" s="165">
        <v>45242</v>
      </c>
      <c r="F3411" s="166">
        <v>4</v>
      </c>
      <c r="G3411" s="178">
        <v>0.62</v>
      </c>
      <c r="H3411" s="181">
        <v>0.75</v>
      </c>
      <c r="I3411" s="180">
        <v>7.6700000000000004E-2</v>
      </c>
      <c r="J3411" s="21">
        <f t="shared" si="1595"/>
        <v>3.38</v>
      </c>
      <c r="K3411" s="21" t="str">
        <f t="shared" si="1596"/>
        <v>Y</v>
      </c>
      <c r="L3411" s="37" t="str">
        <f t="shared" si="1597"/>
        <v>NA</v>
      </c>
      <c r="M3411" s="8" t="str">
        <f t="shared" si="1598"/>
        <v>Y</v>
      </c>
      <c r="N3411" s="42">
        <f t="shared" si="1599"/>
        <v>5</v>
      </c>
      <c r="O3411" s="43">
        <f t="shared" si="1600"/>
        <v>200000</v>
      </c>
      <c r="P3411" s="43" t="str">
        <f t="shared" si="1601"/>
        <v>NA</v>
      </c>
      <c r="Q3411" s="24">
        <f t="shared" si="1602"/>
        <v>8910.7692000000006</v>
      </c>
      <c r="R3411" s="43">
        <f t="shared" si="1603"/>
        <v>0</v>
      </c>
      <c r="S3411" s="24">
        <f t="shared" si="1604"/>
        <v>1000000</v>
      </c>
      <c r="T3411" s="25" t="str">
        <f t="shared" si="1605"/>
        <v>Y</v>
      </c>
      <c r="U3411" s="44">
        <f t="shared" si="1606"/>
        <v>4</v>
      </c>
      <c r="V3411" s="45">
        <f t="shared" si="1607"/>
        <v>200000</v>
      </c>
      <c r="W3411" s="45">
        <f t="shared" si="1608"/>
        <v>1000000</v>
      </c>
      <c r="X3411" s="28">
        <f t="shared" si="1609"/>
        <v>9594.2251976400003</v>
      </c>
      <c r="Y3411" s="28">
        <f t="shared" si="1610"/>
        <v>0</v>
      </c>
      <c r="Z3411" s="45" t="str">
        <f t="shared" si="1611"/>
        <v>NA</v>
      </c>
      <c r="AA3411" s="29" t="str">
        <f t="shared" si="1612"/>
        <v>Y</v>
      </c>
      <c r="AB3411" s="46">
        <f t="shared" si="1613"/>
        <v>3</v>
      </c>
      <c r="AC3411" s="31">
        <f t="shared" si="1614"/>
        <v>200000</v>
      </c>
      <c r="AD3411" s="31">
        <f t="shared" si="1615"/>
        <v>1000000</v>
      </c>
      <c r="AE3411" s="31">
        <f t="shared" si="1616"/>
        <v>10330.102270298989</v>
      </c>
      <c r="AF3411" s="47">
        <f t="shared" si="1617"/>
        <v>0</v>
      </c>
      <c r="AG3411" s="31" t="str">
        <f t="shared" si="1618"/>
        <v>NA</v>
      </c>
      <c r="AH3411" s="48">
        <f t="shared" si="1619"/>
        <v>2</v>
      </c>
      <c r="AI3411" s="33">
        <f t="shared" si="1620"/>
        <v>20000</v>
      </c>
      <c r="AJ3411" s="33">
        <f t="shared" si="1621"/>
        <v>65000</v>
      </c>
      <c r="AK3411" s="33">
        <f t="shared" si="1622"/>
        <v>11122.421114430921</v>
      </c>
      <c r="AL3411" s="33">
        <f t="shared" si="1623"/>
        <v>0</v>
      </c>
      <c r="AM3411" s="34">
        <f t="shared" si="1624"/>
        <v>0</v>
      </c>
    </row>
    <row r="3412" spans="1:39" ht="15" customHeight="1" x14ac:dyDescent="0.3">
      <c r="A3412" s="166" t="s">
        <v>5846</v>
      </c>
      <c r="B3412" s="99">
        <v>14338</v>
      </c>
      <c r="C3412" s="99">
        <v>45014</v>
      </c>
      <c r="D3412" s="165">
        <v>45307</v>
      </c>
      <c r="E3412" s="165">
        <v>45615</v>
      </c>
      <c r="F3412" s="166">
        <v>4</v>
      </c>
      <c r="G3412" s="178">
        <v>2.4900000000000002</v>
      </c>
      <c r="H3412" s="181">
        <v>0.25</v>
      </c>
      <c r="I3412" s="180">
        <v>6.1800000000000001E-2</v>
      </c>
      <c r="J3412" s="21">
        <f t="shared" si="1595"/>
        <v>1.5099999999999998</v>
      </c>
      <c r="K3412" s="21" t="str">
        <f t="shared" si="1596"/>
        <v>Y</v>
      </c>
      <c r="L3412" s="37" t="str">
        <f t="shared" si="1597"/>
        <v>NA</v>
      </c>
      <c r="M3412" s="8" t="str">
        <f t="shared" si="1598"/>
        <v>Y</v>
      </c>
      <c r="N3412" s="42">
        <f t="shared" si="1599"/>
        <v>7</v>
      </c>
      <c r="O3412" s="43">
        <f t="shared" si="1600"/>
        <v>200000</v>
      </c>
      <c r="P3412" s="43" t="str">
        <f t="shared" si="1601"/>
        <v>NA</v>
      </c>
      <c r="Q3412" s="24">
        <f t="shared" si="1602"/>
        <v>15224.088400000001</v>
      </c>
      <c r="R3412" s="43">
        <f t="shared" si="1603"/>
        <v>0</v>
      </c>
      <c r="S3412" s="24">
        <f t="shared" si="1604"/>
        <v>1000000</v>
      </c>
      <c r="T3412" s="25" t="str">
        <f t="shared" si="1605"/>
        <v>Y</v>
      </c>
      <c r="U3412" s="44">
        <f t="shared" si="1606"/>
        <v>6</v>
      </c>
      <c r="V3412" s="45">
        <f t="shared" si="1607"/>
        <v>200000</v>
      </c>
      <c r="W3412" s="45">
        <f t="shared" si="1608"/>
        <v>1000000</v>
      </c>
      <c r="X3412" s="28">
        <f t="shared" si="1609"/>
        <v>16164.937063120002</v>
      </c>
      <c r="Y3412" s="28">
        <f t="shared" si="1610"/>
        <v>0</v>
      </c>
      <c r="Z3412" s="45" t="str">
        <f t="shared" si="1611"/>
        <v>NA</v>
      </c>
      <c r="AA3412" s="29" t="str">
        <f t="shared" si="1612"/>
        <v>N</v>
      </c>
      <c r="AB3412" s="46">
        <f t="shared" si="1613"/>
        <v>5</v>
      </c>
      <c r="AC3412" s="31">
        <f t="shared" si="1614"/>
        <v>20000</v>
      </c>
      <c r="AD3412" s="31">
        <f t="shared" si="1615"/>
        <v>65000</v>
      </c>
      <c r="AE3412" s="31">
        <f t="shared" si="1616"/>
        <v>17163.930173620818</v>
      </c>
      <c r="AF3412" s="47">
        <f t="shared" si="1617"/>
        <v>0</v>
      </c>
      <c r="AG3412" s="31">
        <f t="shared" si="1618"/>
        <v>0</v>
      </c>
      <c r="AH3412" s="48">
        <f t="shared" si="1619"/>
        <v>4</v>
      </c>
      <c r="AI3412" s="33">
        <f t="shared" si="1620"/>
        <v>20000</v>
      </c>
      <c r="AJ3412" s="33">
        <f t="shared" si="1621"/>
        <v>65000</v>
      </c>
      <c r="AK3412" s="33">
        <f t="shared" si="1622"/>
        <v>0</v>
      </c>
      <c r="AL3412" s="33">
        <f t="shared" si="1623"/>
        <v>18224.661058350586</v>
      </c>
      <c r="AM3412" s="34">
        <f t="shared" si="1624"/>
        <v>18224.661058350586</v>
      </c>
    </row>
    <row r="3413" spans="1:39" ht="15" customHeight="1" x14ac:dyDescent="0.3">
      <c r="A3413" s="166" t="s">
        <v>5847</v>
      </c>
      <c r="B3413" s="99">
        <v>8394</v>
      </c>
      <c r="C3413" s="99">
        <v>35995</v>
      </c>
      <c r="D3413" s="165">
        <v>45663</v>
      </c>
      <c r="E3413" s="165">
        <v>45752</v>
      </c>
      <c r="F3413" s="166">
        <v>2</v>
      </c>
      <c r="G3413" s="178">
        <v>1.51</v>
      </c>
      <c r="H3413" s="181">
        <v>0.5</v>
      </c>
      <c r="I3413" s="180">
        <v>3.4099999999999998E-2</v>
      </c>
      <c r="J3413" s="21">
        <f t="shared" si="1595"/>
        <v>0.49</v>
      </c>
      <c r="K3413" s="21" t="str">
        <f t="shared" si="1596"/>
        <v>Y</v>
      </c>
      <c r="L3413" s="37" t="str">
        <f t="shared" si="1597"/>
        <v>NA</v>
      </c>
      <c r="M3413" s="8" t="str">
        <f t="shared" si="1598"/>
        <v>Y</v>
      </c>
      <c r="N3413" s="42">
        <f t="shared" si="1599"/>
        <v>1</v>
      </c>
      <c r="O3413" s="43">
        <f t="shared" si="1600"/>
        <v>200000</v>
      </c>
      <c r="P3413" s="43" t="str">
        <f t="shared" si="1601"/>
        <v>NA</v>
      </c>
      <c r="Q3413" s="24">
        <f t="shared" si="1602"/>
        <v>8680.2353999999996</v>
      </c>
      <c r="R3413" s="43">
        <f t="shared" si="1603"/>
        <v>0</v>
      </c>
      <c r="S3413" s="24">
        <f t="shared" si="1604"/>
        <v>1000000</v>
      </c>
      <c r="T3413" s="25" t="str">
        <f t="shared" si="1605"/>
        <v>N</v>
      </c>
      <c r="U3413" s="44">
        <f t="shared" si="1606"/>
        <v>0</v>
      </c>
      <c r="V3413" s="45">
        <f t="shared" si="1607"/>
        <v>0</v>
      </c>
      <c r="W3413" s="45">
        <f t="shared" si="1608"/>
        <v>0</v>
      </c>
      <c r="X3413" s="28">
        <f t="shared" si="1609"/>
        <v>0</v>
      </c>
      <c r="Y3413" s="28">
        <f t="shared" si="1610"/>
        <v>0</v>
      </c>
      <c r="Z3413" s="45">
        <f t="shared" si="1611"/>
        <v>0</v>
      </c>
      <c r="AA3413" s="29" t="str">
        <f t="shared" si="1612"/>
        <v>N</v>
      </c>
      <c r="AB3413" s="46">
        <f t="shared" si="1613"/>
        <v>0</v>
      </c>
      <c r="AC3413" s="31">
        <f t="shared" si="1614"/>
        <v>0</v>
      </c>
      <c r="AD3413" s="31">
        <f t="shared" si="1615"/>
        <v>0</v>
      </c>
      <c r="AE3413" s="31">
        <f t="shared" si="1616"/>
        <v>0</v>
      </c>
      <c r="AF3413" s="47">
        <f t="shared" si="1617"/>
        <v>0</v>
      </c>
      <c r="AG3413" s="31">
        <f t="shared" si="1618"/>
        <v>0</v>
      </c>
      <c r="AH3413" s="48">
        <f t="shared" si="1619"/>
        <v>0</v>
      </c>
      <c r="AI3413" s="33">
        <f t="shared" si="1620"/>
        <v>0</v>
      </c>
      <c r="AJ3413" s="33">
        <f t="shared" si="1621"/>
        <v>0</v>
      </c>
      <c r="AK3413" s="33">
        <f t="shared" si="1622"/>
        <v>0</v>
      </c>
      <c r="AL3413" s="33">
        <f t="shared" si="1623"/>
        <v>0</v>
      </c>
      <c r="AM3413" s="34">
        <f t="shared" si="1624"/>
        <v>0</v>
      </c>
    </row>
    <row r="3414" spans="1:39" ht="15" customHeight="1" x14ac:dyDescent="0.3">
      <c r="A3414" s="166" t="s">
        <v>5848</v>
      </c>
      <c r="B3414" s="99">
        <v>16235</v>
      </c>
      <c r="C3414" s="99">
        <v>52920</v>
      </c>
      <c r="D3414" s="165">
        <v>44797</v>
      </c>
      <c r="E3414" s="165">
        <v>45151</v>
      </c>
      <c r="F3414" s="166">
        <v>4</v>
      </c>
      <c r="G3414" s="178">
        <v>2.0699999999999998</v>
      </c>
      <c r="H3414" s="181">
        <v>0.75</v>
      </c>
      <c r="I3414" s="180">
        <v>7.8399999999999997E-2</v>
      </c>
      <c r="J3414" s="21">
        <f t="shared" si="1595"/>
        <v>1.9300000000000002</v>
      </c>
      <c r="K3414" s="21" t="str">
        <f t="shared" si="1596"/>
        <v>Y</v>
      </c>
      <c r="L3414" s="37" t="str">
        <f t="shared" si="1597"/>
        <v>NA</v>
      </c>
      <c r="M3414" s="8" t="str">
        <f t="shared" si="1598"/>
        <v>Y</v>
      </c>
      <c r="N3414" s="42">
        <f t="shared" si="1599"/>
        <v>3</v>
      </c>
      <c r="O3414" s="43">
        <f t="shared" si="1600"/>
        <v>200000</v>
      </c>
      <c r="P3414" s="43" t="str">
        <f t="shared" si="1601"/>
        <v>NA</v>
      </c>
      <c r="Q3414" s="24">
        <f t="shared" si="1602"/>
        <v>17507.824000000001</v>
      </c>
      <c r="R3414" s="43">
        <f t="shared" si="1603"/>
        <v>0</v>
      </c>
      <c r="S3414" s="24">
        <f t="shared" si="1604"/>
        <v>1000000</v>
      </c>
      <c r="T3414" s="25" t="str">
        <f t="shared" si="1605"/>
        <v>Y</v>
      </c>
      <c r="U3414" s="44">
        <f t="shared" si="1606"/>
        <v>2</v>
      </c>
      <c r="V3414" s="45">
        <f t="shared" si="1607"/>
        <v>200000</v>
      </c>
      <c r="W3414" s="45">
        <f t="shared" si="1608"/>
        <v>1000000</v>
      </c>
      <c r="X3414" s="28">
        <f t="shared" si="1609"/>
        <v>18880.4374016</v>
      </c>
      <c r="Y3414" s="28">
        <f t="shared" si="1610"/>
        <v>0</v>
      </c>
      <c r="Z3414" s="45" t="str">
        <f t="shared" si="1611"/>
        <v>NA</v>
      </c>
      <c r="AA3414" s="29" t="str">
        <f t="shared" si="1612"/>
        <v>N</v>
      </c>
      <c r="AB3414" s="46">
        <f t="shared" si="1613"/>
        <v>1</v>
      </c>
      <c r="AC3414" s="31">
        <f t="shared" si="1614"/>
        <v>20000</v>
      </c>
      <c r="AD3414" s="31">
        <f t="shared" si="1615"/>
        <v>65000</v>
      </c>
      <c r="AE3414" s="31">
        <f t="shared" si="1616"/>
        <v>20000</v>
      </c>
      <c r="AF3414" s="47">
        <f t="shared" si="1617"/>
        <v>360.66369388543899</v>
      </c>
      <c r="AG3414" s="31">
        <f t="shared" si="1618"/>
        <v>0</v>
      </c>
      <c r="AH3414" s="48">
        <f t="shared" si="1619"/>
        <v>0</v>
      </c>
      <c r="AI3414" s="33">
        <f t="shared" si="1620"/>
        <v>0</v>
      </c>
      <c r="AJ3414" s="33">
        <f t="shared" si="1621"/>
        <v>0</v>
      </c>
      <c r="AK3414" s="33">
        <f t="shared" si="1622"/>
        <v>0</v>
      </c>
      <c r="AL3414" s="33">
        <f t="shared" si="1623"/>
        <v>0</v>
      </c>
      <c r="AM3414" s="34">
        <f t="shared" si="1624"/>
        <v>360.66369388543899</v>
      </c>
    </row>
    <row r="3415" spans="1:39" ht="15" customHeight="1" x14ac:dyDescent="0.3">
      <c r="A3415" s="166" t="s">
        <v>5849</v>
      </c>
      <c r="B3415" s="99">
        <v>18879</v>
      </c>
      <c r="C3415" s="99">
        <v>65144</v>
      </c>
      <c r="D3415" s="165">
        <v>46114</v>
      </c>
      <c r="E3415" s="165">
        <v>46145</v>
      </c>
      <c r="F3415" s="166">
        <v>4</v>
      </c>
      <c r="G3415" s="178">
        <v>3.11</v>
      </c>
      <c r="H3415" s="181">
        <v>0.75</v>
      </c>
      <c r="I3415" s="180">
        <v>2.63E-2</v>
      </c>
      <c r="J3415" s="21">
        <f t="shared" si="1595"/>
        <v>0.89000000000000012</v>
      </c>
      <c r="K3415" s="21" t="str">
        <f t="shared" si="1596"/>
        <v>Y</v>
      </c>
      <c r="L3415" s="37" t="str">
        <f t="shared" si="1597"/>
        <v>NA</v>
      </c>
      <c r="M3415" s="8" t="str">
        <f t="shared" si="1598"/>
        <v>Y</v>
      </c>
      <c r="N3415" s="42">
        <f t="shared" si="1599"/>
        <v>2</v>
      </c>
      <c r="O3415" s="43">
        <f t="shared" si="1600"/>
        <v>200000</v>
      </c>
      <c r="P3415" s="43" t="str">
        <f t="shared" si="1601"/>
        <v>NA</v>
      </c>
      <c r="Q3415" s="24">
        <f t="shared" si="1602"/>
        <v>19375.5177</v>
      </c>
      <c r="R3415" s="43">
        <f t="shared" si="1603"/>
        <v>0</v>
      </c>
      <c r="S3415" s="24">
        <f t="shared" si="1604"/>
        <v>1000000</v>
      </c>
      <c r="T3415" s="25" t="str">
        <f t="shared" si="1605"/>
        <v>N</v>
      </c>
      <c r="U3415" s="44">
        <f t="shared" si="1606"/>
        <v>1</v>
      </c>
      <c r="V3415" s="45">
        <f t="shared" si="1607"/>
        <v>20000</v>
      </c>
      <c r="W3415" s="45">
        <f t="shared" si="1608"/>
        <v>65000</v>
      </c>
      <c r="X3415" s="28">
        <f t="shared" si="1609"/>
        <v>0</v>
      </c>
      <c r="Y3415" s="28">
        <f t="shared" si="1610"/>
        <v>19885.093815510001</v>
      </c>
      <c r="Z3415" s="45">
        <f t="shared" si="1611"/>
        <v>0</v>
      </c>
      <c r="AA3415" s="29" t="str">
        <f t="shared" si="1612"/>
        <v>N</v>
      </c>
      <c r="AB3415" s="46">
        <f t="shared" si="1613"/>
        <v>0</v>
      </c>
      <c r="AC3415" s="31">
        <f t="shared" si="1614"/>
        <v>0</v>
      </c>
      <c r="AD3415" s="31">
        <f t="shared" si="1615"/>
        <v>0</v>
      </c>
      <c r="AE3415" s="31">
        <f t="shared" si="1616"/>
        <v>0</v>
      </c>
      <c r="AF3415" s="47">
        <f t="shared" si="1617"/>
        <v>0</v>
      </c>
      <c r="AG3415" s="31">
        <f t="shared" si="1618"/>
        <v>0</v>
      </c>
      <c r="AH3415" s="48">
        <f t="shared" si="1619"/>
        <v>0</v>
      </c>
      <c r="AI3415" s="33">
        <f t="shared" si="1620"/>
        <v>0</v>
      </c>
      <c r="AJ3415" s="33">
        <f t="shared" si="1621"/>
        <v>0</v>
      </c>
      <c r="AK3415" s="33">
        <f t="shared" si="1622"/>
        <v>0</v>
      </c>
      <c r="AL3415" s="33">
        <f t="shared" si="1623"/>
        <v>0</v>
      </c>
      <c r="AM3415" s="34">
        <f t="shared" si="1624"/>
        <v>19885.093815510001</v>
      </c>
    </row>
    <row r="3416" spans="1:39" ht="15" customHeight="1" x14ac:dyDescent="0.3">
      <c r="A3416" s="166" t="s">
        <v>5850</v>
      </c>
      <c r="B3416" s="99">
        <v>19014</v>
      </c>
      <c r="C3416" s="99">
        <v>102533</v>
      </c>
      <c r="D3416" s="165">
        <v>46185</v>
      </c>
      <c r="E3416" s="165">
        <v>46272</v>
      </c>
      <c r="F3416" s="166">
        <v>2</v>
      </c>
      <c r="G3416" s="178">
        <v>1.9</v>
      </c>
      <c r="H3416" s="181">
        <v>0.5</v>
      </c>
      <c r="I3416" s="180">
        <v>5.3199999999999997E-2</v>
      </c>
      <c r="J3416" s="21">
        <f t="shared" si="1595"/>
        <v>0.10000000000000009</v>
      </c>
      <c r="K3416" s="21" t="str">
        <f t="shared" si="1596"/>
        <v>Y</v>
      </c>
      <c r="L3416" s="37" t="str">
        <f t="shared" si="1597"/>
        <v>NA</v>
      </c>
      <c r="M3416" s="8" t="str">
        <f t="shared" si="1598"/>
        <v>Y</v>
      </c>
      <c r="N3416" s="42">
        <f t="shared" si="1599"/>
        <v>1</v>
      </c>
      <c r="O3416" s="43">
        <f t="shared" si="1600"/>
        <v>200000</v>
      </c>
      <c r="P3416" s="43" t="str">
        <f t="shared" si="1601"/>
        <v>NA</v>
      </c>
      <c r="Q3416" s="24">
        <f t="shared" si="1602"/>
        <v>20025.5448</v>
      </c>
      <c r="R3416" s="43">
        <f t="shared" si="1603"/>
        <v>0</v>
      </c>
      <c r="S3416" s="24">
        <f t="shared" si="1604"/>
        <v>1000000</v>
      </c>
      <c r="T3416" s="25" t="str">
        <f t="shared" si="1605"/>
        <v>N</v>
      </c>
      <c r="U3416" s="44">
        <f t="shared" si="1606"/>
        <v>0</v>
      </c>
      <c r="V3416" s="45">
        <f t="shared" si="1607"/>
        <v>0</v>
      </c>
      <c r="W3416" s="45">
        <f t="shared" si="1608"/>
        <v>0</v>
      </c>
      <c r="X3416" s="28">
        <f t="shared" si="1609"/>
        <v>0</v>
      </c>
      <c r="Y3416" s="28">
        <f t="shared" si="1610"/>
        <v>0</v>
      </c>
      <c r="Z3416" s="45">
        <f t="shared" si="1611"/>
        <v>0</v>
      </c>
      <c r="AA3416" s="29" t="str">
        <f t="shared" si="1612"/>
        <v>N</v>
      </c>
      <c r="AB3416" s="46">
        <f t="shared" si="1613"/>
        <v>0</v>
      </c>
      <c r="AC3416" s="31">
        <f t="shared" si="1614"/>
        <v>0</v>
      </c>
      <c r="AD3416" s="31">
        <f t="shared" si="1615"/>
        <v>0</v>
      </c>
      <c r="AE3416" s="31">
        <f t="shared" si="1616"/>
        <v>0</v>
      </c>
      <c r="AF3416" s="47">
        <f t="shared" si="1617"/>
        <v>0</v>
      </c>
      <c r="AG3416" s="31">
        <f t="shared" si="1618"/>
        <v>0</v>
      </c>
      <c r="AH3416" s="48">
        <f t="shared" si="1619"/>
        <v>0</v>
      </c>
      <c r="AI3416" s="33">
        <f t="shared" si="1620"/>
        <v>0</v>
      </c>
      <c r="AJ3416" s="33">
        <f t="shared" si="1621"/>
        <v>0</v>
      </c>
      <c r="AK3416" s="33">
        <f t="shared" si="1622"/>
        <v>0</v>
      </c>
      <c r="AL3416" s="33">
        <f t="shared" si="1623"/>
        <v>0</v>
      </c>
      <c r="AM3416" s="34">
        <f t="shared" si="1624"/>
        <v>0</v>
      </c>
    </row>
    <row r="3417" spans="1:39" ht="15" customHeight="1" x14ac:dyDescent="0.3">
      <c r="A3417" s="166" t="s">
        <v>5851</v>
      </c>
      <c r="B3417" s="99">
        <v>23105</v>
      </c>
      <c r="C3417" s="99">
        <v>52515</v>
      </c>
      <c r="D3417" s="165">
        <v>45324</v>
      </c>
      <c r="E3417" s="165">
        <v>45419</v>
      </c>
      <c r="F3417" s="166">
        <v>2</v>
      </c>
      <c r="G3417" s="178">
        <v>0.69</v>
      </c>
      <c r="H3417" s="181">
        <v>0.25</v>
      </c>
      <c r="I3417" s="180">
        <v>7.7899999999999997E-2</v>
      </c>
      <c r="J3417" s="21">
        <f t="shared" si="1595"/>
        <v>1.31</v>
      </c>
      <c r="K3417" s="21" t="str">
        <f t="shared" si="1596"/>
        <v>Y</v>
      </c>
      <c r="L3417" s="37" t="str">
        <f t="shared" si="1597"/>
        <v>NA</v>
      </c>
      <c r="M3417" s="8" t="str">
        <f t="shared" si="1598"/>
        <v>Y</v>
      </c>
      <c r="N3417" s="42">
        <f t="shared" si="1599"/>
        <v>6</v>
      </c>
      <c r="O3417" s="43">
        <f t="shared" si="1600"/>
        <v>200000</v>
      </c>
      <c r="P3417" s="43" t="str">
        <f t="shared" si="1601"/>
        <v>NA</v>
      </c>
      <c r="Q3417" s="24">
        <f t="shared" si="1602"/>
        <v>24904.879500000003</v>
      </c>
      <c r="R3417" s="43">
        <f t="shared" si="1603"/>
        <v>0</v>
      </c>
      <c r="S3417" s="24">
        <f t="shared" si="1604"/>
        <v>1000000</v>
      </c>
      <c r="T3417" s="25" t="str">
        <f t="shared" si="1605"/>
        <v>Y</v>
      </c>
      <c r="U3417" s="44">
        <f t="shared" si="1606"/>
        <v>5</v>
      </c>
      <c r="V3417" s="45">
        <f t="shared" si="1607"/>
        <v>200000</v>
      </c>
      <c r="W3417" s="45">
        <f t="shared" si="1608"/>
        <v>1000000</v>
      </c>
      <c r="X3417" s="28">
        <f t="shared" si="1609"/>
        <v>26844.969613050005</v>
      </c>
      <c r="Y3417" s="28">
        <f t="shared" si="1610"/>
        <v>0</v>
      </c>
      <c r="Z3417" s="45" t="str">
        <f t="shared" si="1611"/>
        <v>NA</v>
      </c>
      <c r="AA3417" s="29" t="str">
        <f t="shared" si="1612"/>
        <v>N</v>
      </c>
      <c r="AB3417" s="46">
        <f t="shared" si="1613"/>
        <v>4</v>
      </c>
      <c r="AC3417" s="31">
        <f t="shared" si="1614"/>
        <v>20000</v>
      </c>
      <c r="AD3417" s="31">
        <f t="shared" si="1615"/>
        <v>65000</v>
      </c>
      <c r="AE3417" s="31">
        <f t="shared" si="1616"/>
        <v>20000</v>
      </c>
      <c r="AF3417" s="47">
        <f t="shared" si="1617"/>
        <v>8936.1927459066028</v>
      </c>
      <c r="AG3417" s="31">
        <f t="shared" si="1618"/>
        <v>0</v>
      </c>
      <c r="AH3417" s="48">
        <f t="shared" si="1619"/>
        <v>3</v>
      </c>
      <c r="AI3417" s="33">
        <f t="shared" si="1620"/>
        <v>20000</v>
      </c>
      <c r="AJ3417" s="33">
        <f t="shared" si="1621"/>
        <v>65000</v>
      </c>
      <c r="AK3417" s="33">
        <f t="shared" si="1622"/>
        <v>0</v>
      </c>
      <c r="AL3417" s="33">
        <f t="shared" si="1623"/>
        <v>31190.322160812728</v>
      </c>
      <c r="AM3417" s="34">
        <f t="shared" si="1624"/>
        <v>40126.514906719327</v>
      </c>
    </row>
    <row r="3418" spans="1:39" ht="15" customHeight="1" x14ac:dyDescent="0.3">
      <c r="A3418" s="166" t="s">
        <v>5852</v>
      </c>
      <c r="B3418" s="99">
        <v>8368</v>
      </c>
      <c r="C3418" s="99">
        <v>64725</v>
      </c>
      <c r="D3418" s="165">
        <v>44607</v>
      </c>
      <c r="E3418" s="165">
        <v>44923</v>
      </c>
      <c r="F3418" s="166">
        <v>4</v>
      </c>
      <c r="G3418" s="178">
        <v>3.9</v>
      </c>
      <c r="H3418" s="181">
        <v>0.5</v>
      </c>
      <c r="I3418" s="180">
        <v>7.9799999999999996E-2</v>
      </c>
      <c r="J3418" s="21">
        <f t="shared" si="1595"/>
        <v>0.10000000000000009</v>
      </c>
      <c r="K3418" s="21" t="str">
        <f t="shared" si="1596"/>
        <v>Y</v>
      </c>
      <c r="L3418" s="37" t="str">
        <f t="shared" si="1597"/>
        <v>NA</v>
      </c>
      <c r="M3418" s="8" t="str">
        <f t="shared" si="1598"/>
        <v>Y</v>
      </c>
      <c r="N3418" s="42">
        <f t="shared" si="1599"/>
        <v>1</v>
      </c>
      <c r="O3418" s="43">
        <f t="shared" si="1600"/>
        <v>200000</v>
      </c>
      <c r="P3418" s="43" t="str">
        <f t="shared" si="1601"/>
        <v>NA</v>
      </c>
      <c r="Q3418" s="24">
        <f t="shared" si="1602"/>
        <v>9035.7664000000004</v>
      </c>
      <c r="R3418" s="43">
        <f t="shared" si="1603"/>
        <v>0</v>
      </c>
      <c r="S3418" s="24">
        <f t="shared" si="1604"/>
        <v>1000000</v>
      </c>
      <c r="T3418" s="25" t="str">
        <f t="shared" si="1605"/>
        <v>N</v>
      </c>
      <c r="U3418" s="44">
        <f t="shared" si="1606"/>
        <v>0</v>
      </c>
      <c r="V3418" s="45">
        <f t="shared" si="1607"/>
        <v>0</v>
      </c>
      <c r="W3418" s="45">
        <f t="shared" si="1608"/>
        <v>0</v>
      </c>
      <c r="X3418" s="28">
        <f t="shared" si="1609"/>
        <v>0</v>
      </c>
      <c r="Y3418" s="28">
        <f t="shared" si="1610"/>
        <v>0</v>
      </c>
      <c r="Z3418" s="45">
        <f t="shared" si="1611"/>
        <v>0</v>
      </c>
      <c r="AA3418" s="29" t="str">
        <f t="shared" si="1612"/>
        <v>N</v>
      </c>
      <c r="AB3418" s="46">
        <f t="shared" si="1613"/>
        <v>0</v>
      </c>
      <c r="AC3418" s="31">
        <f t="shared" si="1614"/>
        <v>0</v>
      </c>
      <c r="AD3418" s="31">
        <f t="shared" si="1615"/>
        <v>0</v>
      </c>
      <c r="AE3418" s="31">
        <f t="shared" si="1616"/>
        <v>0</v>
      </c>
      <c r="AF3418" s="47">
        <f t="shared" si="1617"/>
        <v>0</v>
      </c>
      <c r="AG3418" s="31">
        <f t="shared" si="1618"/>
        <v>0</v>
      </c>
      <c r="AH3418" s="48">
        <f t="shared" si="1619"/>
        <v>0</v>
      </c>
      <c r="AI3418" s="33">
        <f t="shared" si="1620"/>
        <v>0</v>
      </c>
      <c r="AJ3418" s="33">
        <f t="shared" si="1621"/>
        <v>0</v>
      </c>
      <c r="AK3418" s="33">
        <f t="shared" si="1622"/>
        <v>0</v>
      </c>
      <c r="AL3418" s="33">
        <f t="shared" si="1623"/>
        <v>0</v>
      </c>
      <c r="AM3418" s="34">
        <f t="shared" si="1624"/>
        <v>0</v>
      </c>
    </row>
    <row r="3419" spans="1:39" ht="15" customHeight="1" x14ac:dyDescent="0.3">
      <c r="A3419" s="166" t="s">
        <v>5853</v>
      </c>
      <c r="B3419" s="99">
        <v>10801</v>
      </c>
      <c r="C3419" s="99">
        <v>74841</v>
      </c>
      <c r="D3419" s="165">
        <v>46154</v>
      </c>
      <c r="E3419" s="165">
        <v>46275</v>
      </c>
      <c r="F3419" s="166">
        <v>4</v>
      </c>
      <c r="G3419" s="178">
        <v>3.15</v>
      </c>
      <c r="H3419" s="181">
        <v>1</v>
      </c>
      <c r="I3419" s="180">
        <v>7.1199999999999999E-2</v>
      </c>
      <c r="J3419" s="21">
        <f t="shared" si="1595"/>
        <v>0.85000000000000009</v>
      </c>
      <c r="K3419" s="21" t="str">
        <f t="shared" si="1596"/>
        <v>Y</v>
      </c>
      <c r="L3419" s="37" t="str">
        <f t="shared" si="1597"/>
        <v>NA</v>
      </c>
      <c r="M3419" s="8" t="str">
        <f t="shared" si="1598"/>
        <v>Y</v>
      </c>
      <c r="N3419" s="42">
        <f t="shared" si="1599"/>
        <v>1</v>
      </c>
      <c r="O3419" s="43">
        <f t="shared" si="1600"/>
        <v>200000</v>
      </c>
      <c r="P3419" s="43" t="str">
        <f t="shared" si="1601"/>
        <v>NA</v>
      </c>
      <c r="Q3419" s="24">
        <f t="shared" si="1602"/>
        <v>11570.031199999999</v>
      </c>
      <c r="R3419" s="43">
        <f t="shared" si="1603"/>
        <v>0</v>
      </c>
      <c r="S3419" s="24">
        <f t="shared" si="1604"/>
        <v>1000000</v>
      </c>
      <c r="T3419" s="25" t="str">
        <f t="shared" si="1605"/>
        <v>N</v>
      </c>
      <c r="U3419" s="44">
        <f t="shared" si="1606"/>
        <v>0</v>
      </c>
      <c r="V3419" s="45">
        <f t="shared" si="1607"/>
        <v>0</v>
      </c>
      <c r="W3419" s="45">
        <f t="shared" si="1608"/>
        <v>0</v>
      </c>
      <c r="X3419" s="28">
        <f t="shared" si="1609"/>
        <v>0</v>
      </c>
      <c r="Y3419" s="28">
        <f t="shared" si="1610"/>
        <v>0</v>
      </c>
      <c r="Z3419" s="45">
        <f t="shared" si="1611"/>
        <v>0</v>
      </c>
      <c r="AA3419" s="29" t="str">
        <f t="shared" si="1612"/>
        <v>N</v>
      </c>
      <c r="AB3419" s="46">
        <f t="shared" si="1613"/>
        <v>0</v>
      </c>
      <c r="AC3419" s="31">
        <f t="shared" si="1614"/>
        <v>0</v>
      </c>
      <c r="AD3419" s="31">
        <f t="shared" si="1615"/>
        <v>0</v>
      </c>
      <c r="AE3419" s="31">
        <f t="shared" si="1616"/>
        <v>0</v>
      </c>
      <c r="AF3419" s="47">
        <f t="shared" si="1617"/>
        <v>0</v>
      </c>
      <c r="AG3419" s="31">
        <f t="shared" si="1618"/>
        <v>0</v>
      </c>
      <c r="AH3419" s="48">
        <f t="shared" si="1619"/>
        <v>0</v>
      </c>
      <c r="AI3419" s="33">
        <f t="shared" si="1620"/>
        <v>0</v>
      </c>
      <c r="AJ3419" s="33">
        <f t="shared" si="1621"/>
        <v>0</v>
      </c>
      <c r="AK3419" s="33">
        <f t="shared" si="1622"/>
        <v>0</v>
      </c>
      <c r="AL3419" s="33">
        <f t="shared" si="1623"/>
        <v>0</v>
      </c>
      <c r="AM3419" s="34">
        <f t="shared" si="1624"/>
        <v>0</v>
      </c>
    </row>
    <row r="3420" spans="1:39" ht="15" customHeight="1" x14ac:dyDescent="0.3">
      <c r="A3420" s="166" t="s">
        <v>5854</v>
      </c>
      <c r="B3420" s="99">
        <v>10216</v>
      </c>
      <c r="C3420" s="99">
        <v>34384</v>
      </c>
      <c r="D3420" s="165">
        <v>45421</v>
      </c>
      <c r="E3420" s="165">
        <v>45470</v>
      </c>
      <c r="F3420" s="166">
        <v>4</v>
      </c>
      <c r="G3420" s="178">
        <v>0.97</v>
      </c>
      <c r="H3420" s="181">
        <v>1</v>
      </c>
      <c r="I3420" s="180">
        <v>3.95E-2</v>
      </c>
      <c r="J3420" s="21">
        <f t="shared" si="1595"/>
        <v>3.0300000000000002</v>
      </c>
      <c r="K3420" s="21" t="str">
        <f t="shared" si="1596"/>
        <v>Y</v>
      </c>
      <c r="L3420" s="37" t="str">
        <f t="shared" si="1597"/>
        <v>NA</v>
      </c>
      <c r="M3420" s="8" t="str">
        <f t="shared" si="1598"/>
        <v>Y</v>
      </c>
      <c r="N3420" s="42">
        <f t="shared" si="1599"/>
        <v>4</v>
      </c>
      <c r="O3420" s="43">
        <f t="shared" si="1600"/>
        <v>200000</v>
      </c>
      <c r="P3420" s="43" t="str">
        <f t="shared" si="1601"/>
        <v>NA</v>
      </c>
      <c r="Q3420" s="24">
        <f t="shared" si="1602"/>
        <v>10619.532000000001</v>
      </c>
      <c r="R3420" s="43">
        <f t="shared" si="1603"/>
        <v>0</v>
      </c>
      <c r="S3420" s="24">
        <f t="shared" si="1604"/>
        <v>1000000</v>
      </c>
      <c r="T3420" s="25" t="str">
        <f t="shared" si="1605"/>
        <v>Y</v>
      </c>
      <c r="U3420" s="44">
        <f t="shared" si="1606"/>
        <v>3</v>
      </c>
      <c r="V3420" s="45">
        <f t="shared" si="1607"/>
        <v>200000</v>
      </c>
      <c r="W3420" s="45">
        <f t="shared" si="1608"/>
        <v>1000000</v>
      </c>
      <c r="X3420" s="28">
        <f t="shared" si="1609"/>
        <v>11039.003514000002</v>
      </c>
      <c r="Y3420" s="28">
        <f t="shared" si="1610"/>
        <v>0</v>
      </c>
      <c r="Z3420" s="45" t="str">
        <f t="shared" si="1611"/>
        <v>NA</v>
      </c>
      <c r="AA3420" s="29" t="str">
        <f t="shared" si="1612"/>
        <v>Y</v>
      </c>
      <c r="AB3420" s="46">
        <f t="shared" si="1613"/>
        <v>2</v>
      </c>
      <c r="AC3420" s="31">
        <f t="shared" si="1614"/>
        <v>200000</v>
      </c>
      <c r="AD3420" s="31">
        <f t="shared" si="1615"/>
        <v>1000000</v>
      </c>
      <c r="AE3420" s="31">
        <f t="shared" si="1616"/>
        <v>11475.044152803002</v>
      </c>
      <c r="AF3420" s="47">
        <f t="shared" si="1617"/>
        <v>0</v>
      </c>
      <c r="AG3420" s="31" t="str">
        <f t="shared" si="1618"/>
        <v>NA</v>
      </c>
      <c r="AH3420" s="48">
        <f t="shared" si="1619"/>
        <v>1</v>
      </c>
      <c r="AI3420" s="33">
        <f t="shared" si="1620"/>
        <v>20000</v>
      </c>
      <c r="AJ3420" s="33">
        <f t="shared" si="1621"/>
        <v>65000</v>
      </c>
      <c r="AK3420" s="33">
        <f t="shared" si="1622"/>
        <v>11928.308396838722</v>
      </c>
      <c r="AL3420" s="33">
        <f t="shared" si="1623"/>
        <v>0</v>
      </c>
      <c r="AM3420" s="34">
        <f t="shared" si="1624"/>
        <v>0</v>
      </c>
    </row>
    <row r="3421" spans="1:39" ht="15" customHeight="1" x14ac:dyDescent="0.3">
      <c r="A3421" s="166" t="s">
        <v>5855</v>
      </c>
      <c r="B3421" s="99">
        <v>5775</v>
      </c>
      <c r="C3421" s="99">
        <v>41088</v>
      </c>
      <c r="D3421" s="165">
        <v>45388</v>
      </c>
      <c r="E3421" s="165">
        <v>45586</v>
      </c>
      <c r="F3421" s="166">
        <v>4</v>
      </c>
      <c r="G3421" s="178">
        <v>3.47</v>
      </c>
      <c r="H3421" s="181">
        <v>0.75</v>
      </c>
      <c r="I3421" s="180">
        <v>3.9600000000000003E-2</v>
      </c>
      <c r="J3421" s="21">
        <f t="shared" si="1595"/>
        <v>0.5299999999999998</v>
      </c>
      <c r="K3421" s="21" t="str">
        <f t="shared" si="1596"/>
        <v>Y</v>
      </c>
      <c r="L3421" s="37" t="str">
        <f t="shared" si="1597"/>
        <v>NA</v>
      </c>
      <c r="M3421" s="8" t="str">
        <f t="shared" si="1598"/>
        <v>Y</v>
      </c>
      <c r="N3421" s="42">
        <f t="shared" si="1599"/>
        <v>1</v>
      </c>
      <c r="O3421" s="43">
        <f t="shared" si="1600"/>
        <v>200000</v>
      </c>
      <c r="P3421" s="43" t="str">
        <f t="shared" si="1601"/>
        <v>NA</v>
      </c>
      <c r="Q3421" s="24">
        <f t="shared" si="1602"/>
        <v>6003.6900000000005</v>
      </c>
      <c r="R3421" s="43">
        <f t="shared" si="1603"/>
        <v>0</v>
      </c>
      <c r="S3421" s="24">
        <f t="shared" si="1604"/>
        <v>1000000</v>
      </c>
      <c r="T3421" s="25" t="str">
        <f t="shared" si="1605"/>
        <v>N</v>
      </c>
      <c r="U3421" s="44">
        <f t="shared" si="1606"/>
        <v>0</v>
      </c>
      <c r="V3421" s="45">
        <f t="shared" si="1607"/>
        <v>0</v>
      </c>
      <c r="W3421" s="45">
        <f t="shared" si="1608"/>
        <v>0</v>
      </c>
      <c r="X3421" s="28">
        <f t="shared" si="1609"/>
        <v>0</v>
      </c>
      <c r="Y3421" s="28">
        <f t="shared" si="1610"/>
        <v>0</v>
      </c>
      <c r="Z3421" s="45">
        <f t="shared" si="1611"/>
        <v>0</v>
      </c>
      <c r="AA3421" s="29" t="str">
        <f t="shared" si="1612"/>
        <v>N</v>
      </c>
      <c r="AB3421" s="46">
        <f t="shared" si="1613"/>
        <v>0</v>
      </c>
      <c r="AC3421" s="31">
        <f t="shared" si="1614"/>
        <v>0</v>
      </c>
      <c r="AD3421" s="31">
        <f t="shared" si="1615"/>
        <v>0</v>
      </c>
      <c r="AE3421" s="31">
        <f t="shared" si="1616"/>
        <v>0</v>
      </c>
      <c r="AF3421" s="47">
        <f t="shared" si="1617"/>
        <v>0</v>
      </c>
      <c r="AG3421" s="31">
        <f t="shared" si="1618"/>
        <v>0</v>
      </c>
      <c r="AH3421" s="48">
        <f t="shared" si="1619"/>
        <v>0</v>
      </c>
      <c r="AI3421" s="33">
        <f t="shared" si="1620"/>
        <v>0</v>
      </c>
      <c r="AJ3421" s="33">
        <f t="shared" si="1621"/>
        <v>0</v>
      </c>
      <c r="AK3421" s="33">
        <f t="shared" si="1622"/>
        <v>0</v>
      </c>
      <c r="AL3421" s="33">
        <f t="shared" si="1623"/>
        <v>0</v>
      </c>
      <c r="AM3421" s="34">
        <f t="shared" si="1624"/>
        <v>0</v>
      </c>
    </row>
    <row r="3422" spans="1:39" ht="15" customHeight="1" x14ac:dyDescent="0.3">
      <c r="A3422" s="166" t="s">
        <v>5856</v>
      </c>
      <c r="B3422" s="99">
        <v>22570</v>
      </c>
      <c r="C3422" s="99">
        <v>75974</v>
      </c>
      <c r="D3422" s="165">
        <v>46148</v>
      </c>
      <c r="E3422" s="165">
        <v>46237</v>
      </c>
      <c r="F3422" s="166">
        <v>4</v>
      </c>
      <c r="G3422" s="178">
        <v>0.8</v>
      </c>
      <c r="H3422" s="181">
        <v>0.75</v>
      </c>
      <c r="I3422" s="180">
        <v>1.77E-2</v>
      </c>
      <c r="J3422" s="21">
        <f t="shared" si="1595"/>
        <v>3.2</v>
      </c>
      <c r="K3422" s="21" t="str">
        <f t="shared" si="1596"/>
        <v>Y</v>
      </c>
      <c r="L3422" s="37" t="str">
        <f t="shared" si="1597"/>
        <v>NA</v>
      </c>
      <c r="M3422" s="8" t="str">
        <f t="shared" si="1598"/>
        <v>Y</v>
      </c>
      <c r="N3422" s="42">
        <f t="shared" si="1599"/>
        <v>5</v>
      </c>
      <c r="O3422" s="43">
        <f t="shared" si="1600"/>
        <v>200000</v>
      </c>
      <c r="P3422" s="43" t="str">
        <f t="shared" si="1601"/>
        <v>NA</v>
      </c>
      <c r="Q3422" s="24">
        <f t="shared" si="1602"/>
        <v>22969.489000000001</v>
      </c>
      <c r="R3422" s="43">
        <f t="shared" si="1603"/>
        <v>0</v>
      </c>
      <c r="S3422" s="24">
        <f t="shared" si="1604"/>
        <v>1000000</v>
      </c>
      <c r="T3422" s="25" t="str">
        <f t="shared" si="1605"/>
        <v>Y</v>
      </c>
      <c r="U3422" s="44">
        <f t="shared" si="1606"/>
        <v>4</v>
      </c>
      <c r="V3422" s="45">
        <f t="shared" si="1607"/>
        <v>200000</v>
      </c>
      <c r="W3422" s="45">
        <f t="shared" si="1608"/>
        <v>1000000</v>
      </c>
      <c r="X3422" s="28">
        <f t="shared" si="1609"/>
        <v>23376.048955300004</v>
      </c>
      <c r="Y3422" s="28">
        <f t="shared" si="1610"/>
        <v>0</v>
      </c>
      <c r="Z3422" s="45" t="str">
        <f t="shared" si="1611"/>
        <v>NA</v>
      </c>
      <c r="AA3422" s="29" t="str">
        <f t="shared" si="1612"/>
        <v>Y</v>
      </c>
      <c r="AB3422" s="46">
        <f t="shared" si="1613"/>
        <v>3</v>
      </c>
      <c r="AC3422" s="31">
        <f t="shared" si="1614"/>
        <v>200000</v>
      </c>
      <c r="AD3422" s="31">
        <f t="shared" si="1615"/>
        <v>1000000</v>
      </c>
      <c r="AE3422" s="31">
        <f t="shared" si="1616"/>
        <v>23789.805021808814</v>
      </c>
      <c r="AF3422" s="47">
        <f t="shared" si="1617"/>
        <v>0</v>
      </c>
      <c r="AG3422" s="31" t="str">
        <f t="shared" si="1618"/>
        <v>NA</v>
      </c>
      <c r="AH3422" s="48">
        <f t="shared" si="1619"/>
        <v>2</v>
      </c>
      <c r="AI3422" s="33">
        <f t="shared" si="1620"/>
        <v>20000</v>
      </c>
      <c r="AJ3422" s="33">
        <f t="shared" si="1621"/>
        <v>65000</v>
      </c>
      <c r="AK3422" s="33">
        <f t="shared" si="1622"/>
        <v>20000</v>
      </c>
      <c r="AL3422" s="33">
        <f t="shared" si="1623"/>
        <v>4210.8845706948305</v>
      </c>
      <c r="AM3422" s="34">
        <f t="shared" si="1624"/>
        <v>4210.8845706948305</v>
      </c>
    </row>
    <row r="3423" spans="1:39" ht="15" customHeight="1" x14ac:dyDescent="0.3">
      <c r="A3423" s="166" t="s">
        <v>5857</v>
      </c>
      <c r="B3423" s="99">
        <v>16327</v>
      </c>
      <c r="C3423" s="99">
        <v>67441</v>
      </c>
      <c r="D3423" s="165">
        <v>45311</v>
      </c>
      <c r="E3423" s="165">
        <v>45651</v>
      </c>
      <c r="F3423" s="166">
        <v>2</v>
      </c>
      <c r="G3423" s="178">
        <v>0.83</v>
      </c>
      <c r="H3423" s="181">
        <v>0.5</v>
      </c>
      <c r="I3423" s="180">
        <v>3.2800000000000003E-2</v>
      </c>
      <c r="J3423" s="21">
        <f t="shared" si="1595"/>
        <v>1.17</v>
      </c>
      <c r="K3423" s="21" t="str">
        <f t="shared" si="1596"/>
        <v>Y</v>
      </c>
      <c r="L3423" s="37" t="str">
        <f t="shared" si="1597"/>
        <v>NA</v>
      </c>
      <c r="M3423" s="8" t="str">
        <f t="shared" si="1598"/>
        <v>Y</v>
      </c>
      <c r="N3423" s="42">
        <f t="shared" si="1599"/>
        <v>3</v>
      </c>
      <c r="O3423" s="43">
        <f t="shared" si="1600"/>
        <v>200000</v>
      </c>
      <c r="P3423" s="43" t="str">
        <f t="shared" si="1601"/>
        <v>NA</v>
      </c>
      <c r="Q3423" s="24">
        <f t="shared" si="1602"/>
        <v>16862.525599999997</v>
      </c>
      <c r="R3423" s="43">
        <f t="shared" si="1603"/>
        <v>0</v>
      </c>
      <c r="S3423" s="24">
        <f t="shared" si="1604"/>
        <v>1000000</v>
      </c>
      <c r="T3423" s="25" t="str">
        <f t="shared" si="1605"/>
        <v>Y</v>
      </c>
      <c r="U3423" s="44">
        <f t="shared" si="1606"/>
        <v>2</v>
      </c>
      <c r="V3423" s="45">
        <f t="shared" si="1607"/>
        <v>200000</v>
      </c>
      <c r="W3423" s="45">
        <f t="shared" si="1608"/>
        <v>1000000</v>
      </c>
      <c r="X3423" s="28">
        <f t="shared" si="1609"/>
        <v>17415.616439679998</v>
      </c>
      <c r="Y3423" s="28">
        <f t="shared" si="1610"/>
        <v>0</v>
      </c>
      <c r="Z3423" s="45" t="str">
        <f t="shared" si="1611"/>
        <v>NA</v>
      </c>
      <c r="AA3423" s="29" t="str">
        <f t="shared" si="1612"/>
        <v>N</v>
      </c>
      <c r="AB3423" s="46">
        <f t="shared" si="1613"/>
        <v>1</v>
      </c>
      <c r="AC3423" s="31">
        <f t="shared" si="1614"/>
        <v>20000</v>
      </c>
      <c r="AD3423" s="31">
        <f t="shared" si="1615"/>
        <v>65000</v>
      </c>
      <c r="AE3423" s="31">
        <f t="shared" si="1616"/>
        <v>17986.848658901501</v>
      </c>
      <c r="AF3423" s="47">
        <f t="shared" si="1617"/>
        <v>0</v>
      </c>
      <c r="AG3423" s="31">
        <f t="shared" si="1618"/>
        <v>0</v>
      </c>
      <c r="AH3423" s="48">
        <f t="shared" si="1619"/>
        <v>0</v>
      </c>
      <c r="AI3423" s="33">
        <f t="shared" si="1620"/>
        <v>0</v>
      </c>
      <c r="AJ3423" s="33">
        <f t="shared" si="1621"/>
        <v>0</v>
      </c>
      <c r="AK3423" s="33">
        <f t="shared" si="1622"/>
        <v>0</v>
      </c>
      <c r="AL3423" s="33">
        <f t="shared" si="1623"/>
        <v>0</v>
      </c>
      <c r="AM3423" s="34">
        <f t="shared" si="1624"/>
        <v>0</v>
      </c>
    </row>
    <row r="3424" spans="1:39" ht="15" customHeight="1" x14ac:dyDescent="0.3">
      <c r="A3424" s="166" t="s">
        <v>5858</v>
      </c>
      <c r="B3424" s="99">
        <v>22036</v>
      </c>
      <c r="C3424" s="99">
        <v>102611</v>
      </c>
      <c r="D3424" s="165">
        <v>44798</v>
      </c>
      <c r="E3424" s="165">
        <v>44928</v>
      </c>
      <c r="F3424" s="166">
        <v>4</v>
      </c>
      <c r="G3424" s="178">
        <v>1.78</v>
      </c>
      <c r="H3424" s="181">
        <v>0.75</v>
      </c>
      <c r="I3424" s="180">
        <v>5.8599999999999999E-2</v>
      </c>
      <c r="J3424" s="21">
        <f t="shared" si="1595"/>
        <v>2.2199999999999998</v>
      </c>
      <c r="K3424" s="21" t="str">
        <f t="shared" si="1596"/>
        <v>Y</v>
      </c>
      <c r="L3424" s="37" t="str">
        <f t="shared" si="1597"/>
        <v>NA</v>
      </c>
      <c r="M3424" s="8" t="str">
        <f t="shared" si="1598"/>
        <v>Y</v>
      </c>
      <c r="N3424" s="42">
        <f t="shared" si="1599"/>
        <v>3</v>
      </c>
      <c r="O3424" s="43">
        <f t="shared" si="1600"/>
        <v>200000</v>
      </c>
      <c r="P3424" s="43" t="str">
        <f t="shared" si="1601"/>
        <v>NA</v>
      </c>
      <c r="Q3424" s="24">
        <f t="shared" si="1602"/>
        <v>23327.309600000001</v>
      </c>
      <c r="R3424" s="43">
        <f t="shared" si="1603"/>
        <v>0</v>
      </c>
      <c r="S3424" s="24">
        <f t="shared" si="1604"/>
        <v>1000000</v>
      </c>
      <c r="T3424" s="25" t="str">
        <f t="shared" si="1605"/>
        <v>Y</v>
      </c>
      <c r="U3424" s="44">
        <f t="shared" si="1606"/>
        <v>2</v>
      </c>
      <c r="V3424" s="45">
        <f t="shared" si="1607"/>
        <v>200000</v>
      </c>
      <c r="W3424" s="45">
        <f t="shared" si="1608"/>
        <v>1000000</v>
      </c>
      <c r="X3424" s="28">
        <f t="shared" si="1609"/>
        <v>24694.289942560001</v>
      </c>
      <c r="Y3424" s="28">
        <f t="shared" si="1610"/>
        <v>0</v>
      </c>
      <c r="Z3424" s="45" t="str">
        <f t="shared" si="1611"/>
        <v>NA</v>
      </c>
      <c r="AA3424" s="29" t="str">
        <f t="shared" si="1612"/>
        <v>Y</v>
      </c>
      <c r="AB3424" s="46">
        <f t="shared" si="1613"/>
        <v>1</v>
      </c>
      <c r="AC3424" s="31">
        <f t="shared" si="1614"/>
        <v>200000</v>
      </c>
      <c r="AD3424" s="31">
        <f t="shared" si="1615"/>
        <v>1000000</v>
      </c>
      <c r="AE3424" s="31">
        <f t="shared" si="1616"/>
        <v>26141.375333194017</v>
      </c>
      <c r="AF3424" s="47">
        <f t="shared" si="1617"/>
        <v>0</v>
      </c>
      <c r="AG3424" s="31" t="str">
        <f t="shared" si="1618"/>
        <v>NA</v>
      </c>
      <c r="AH3424" s="48">
        <f t="shared" si="1619"/>
        <v>0</v>
      </c>
      <c r="AI3424" s="33">
        <f t="shared" si="1620"/>
        <v>0</v>
      </c>
      <c r="AJ3424" s="33">
        <f t="shared" si="1621"/>
        <v>0</v>
      </c>
      <c r="AK3424" s="33">
        <f t="shared" si="1622"/>
        <v>0</v>
      </c>
      <c r="AL3424" s="33">
        <f t="shared" si="1623"/>
        <v>0</v>
      </c>
      <c r="AM3424" s="34">
        <f t="shared" si="1624"/>
        <v>0</v>
      </c>
    </row>
    <row r="3425" spans="1:39" ht="15" customHeight="1" x14ac:dyDescent="0.3">
      <c r="A3425" s="166" t="s">
        <v>5859</v>
      </c>
      <c r="B3425" s="99">
        <v>21617</v>
      </c>
      <c r="C3425" s="99">
        <v>72155</v>
      </c>
      <c r="D3425" s="165">
        <v>44839</v>
      </c>
      <c r="E3425" s="165">
        <v>45078</v>
      </c>
      <c r="F3425" s="166">
        <v>4</v>
      </c>
      <c r="G3425" s="178">
        <v>1.67</v>
      </c>
      <c r="H3425" s="181">
        <v>0.75</v>
      </c>
      <c r="I3425" s="180">
        <v>5.3800000000000001E-2</v>
      </c>
      <c r="J3425" s="21">
        <f t="shared" si="1595"/>
        <v>2.33</v>
      </c>
      <c r="K3425" s="21" t="str">
        <f t="shared" si="1596"/>
        <v>Y</v>
      </c>
      <c r="L3425" s="37" t="str">
        <f t="shared" si="1597"/>
        <v>NA</v>
      </c>
      <c r="M3425" s="8" t="str">
        <f t="shared" si="1598"/>
        <v>Y</v>
      </c>
      <c r="N3425" s="42">
        <f t="shared" si="1599"/>
        <v>4</v>
      </c>
      <c r="O3425" s="43">
        <f t="shared" si="1600"/>
        <v>200000</v>
      </c>
      <c r="P3425" s="43" t="str">
        <f t="shared" si="1601"/>
        <v>NA</v>
      </c>
      <c r="Q3425" s="24">
        <f t="shared" si="1602"/>
        <v>22779.994600000002</v>
      </c>
      <c r="R3425" s="43">
        <f t="shared" si="1603"/>
        <v>0</v>
      </c>
      <c r="S3425" s="24">
        <f t="shared" si="1604"/>
        <v>1000000</v>
      </c>
      <c r="T3425" s="25" t="str">
        <f t="shared" si="1605"/>
        <v>Y</v>
      </c>
      <c r="U3425" s="44">
        <f t="shared" si="1606"/>
        <v>3</v>
      </c>
      <c r="V3425" s="45">
        <f t="shared" si="1607"/>
        <v>200000</v>
      </c>
      <c r="W3425" s="45">
        <f t="shared" si="1608"/>
        <v>1000000</v>
      </c>
      <c r="X3425" s="28">
        <f t="shared" si="1609"/>
        <v>24005.558309480002</v>
      </c>
      <c r="Y3425" s="28">
        <f t="shared" si="1610"/>
        <v>0</v>
      </c>
      <c r="Z3425" s="45" t="str">
        <f t="shared" si="1611"/>
        <v>NA</v>
      </c>
      <c r="AA3425" s="29" t="str">
        <f t="shared" si="1612"/>
        <v>Y</v>
      </c>
      <c r="AB3425" s="46">
        <f t="shared" si="1613"/>
        <v>2</v>
      </c>
      <c r="AC3425" s="31">
        <f t="shared" si="1614"/>
        <v>200000</v>
      </c>
      <c r="AD3425" s="31">
        <f t="shared" si="1615"/>
        <v>1000000</v>
      </c>
      <c r="AE3425" s="31">
        <f t="shared" si="1616"/>
        <v>25297.057346530029</v>
      </c>
      <c r="AF3425" s="47">
        <f t="shared" si="1617"/>
        <v>0</v>
      </c>
      <c r="AG3425" s="31" t="str">
        <f t="shared" si="1618"/>
        <v>NA</v>
      </c>
      <c r="AH3425" s="48">
        <f t="shared" si="1619"/>
        <v>1</v>
      </c>
      <c r="AI3425" s="33">
        <f t="shared" si="1620"/>
        <v>20000</v>
      </c>
      <c r="AJ3425" s="33">
        <f t="shared" si="1621"/>
        <v>65000</v>
      </c>
      <c r="AK3425" s="33">
        <f t="shared" si="1622"/>
        <v>20000</v>
      </c>
      <c r="AL3425" s="33">
        <f t="shared" si="1623"/>
        <v>6658.0390317733472</v>
      </c>
      <c r="AM3425" s="34">
        <f t="shared" si="1624"/>
        <v>6658.0390317733472</v>
      </c>
    </row>
    <row r="3426" spans="1:39" ht="15" customHeight="1" x14ac:dyDescent="0.3">
      <c r="A3426" s="166" t="s">
        <v>5860</v>
      </c>
      <c r="B3426" s="99">
        <v>17423</v>
      </c>
      <c r="C3426" s="99">
        <v>50233</v>
      </c>
      <c r="D3426" s="165">
        <v>44944</v>
      </c>
      <c r="E3426" s="165">
        <v>45265</v>
      </c>
      <c r="F3426" s="166">
        <v>4</v>
      </c>
      <c r="G3426" s="178">
        <v>1.68</v>
      </c>
      <c r="H3426" s="181">
        <v>0.25</v>
      </c>
      <c r="I3426" s="180">
        <v>3.6299999999999999E-2</v>
      </c>
      <c r="J3426" s="21">
        <f t="shared" si="1595"/>
        <v>2.3200000000000003</v>
      </c>
      <c r="K3426" s="21" t="str">
        <f t="shared" si="1596"/>
        <v>Y</v>
      </c>
      <c r="L3426" s="37" t="str">
        <f t="shared" si="1597"/>
        <v>NA</v>
      </c>
      <c r="M3426" s="8" t="str">
        <f t="shared" si="1598"/>
        <v>Y</v>
      </c>
      <c r="N3426" s="42">
        <f t="shared" si="1599"/>
        <v>10</v>
      </c>
      <c r="O3426" s="43">
        <f t="shared" si="1600"/>
        <v>200000</v>
      </c>
      <c r="P3426" s="43" t="str">
        <f t="shared" si="1601"/>
        <v>NA</v>
      </c>
      <c r="Q3426" s="24">
        <f t="shared" si="1602"/>
        <v>18055.454900000001</v>
      </c>
      <c r="R3426" s="43">
        <f t="shared" si="1603"/>
        <v>0</v>
      </c>
      <c r="S3426" s="24">
        <f t="shared" si="1604"/>
        <v>1000000</v>
      </c>
      <c r="T3426" s="25" t="str">
        <f t="shared" si="1605"/>
        <v>Y</v>
      </c>
      <c r="U3426" s="44">
        <f t="shared" si="1606"/>
        <v>9</v>
      </c>
      <c r="V3426" s="45">
        <f t="shared" si="1607"/>
        <v>200000</v>
      </c>
      <c r="W3426" s="45">
        <f t="shared" si="1608"/>
        <v>1000000</v>
      </c>
      <c r="X3426" s="28">
        <f t="shared" si="1609"/>
        <v>18710.867912870002</v>
      </c>
      <c r="Y3426" s="28">
        <f t="shared" si="1610"/>
        <v>0</v>
      </c>
      <c r="Z3426" s="45" t="str">
        <f t="shared" si="1611"/>
        <v>NA</v>
      </c>
      <c r="AA3426" s="29" t="str">
        <f t="shared" si="1612"/>
        <v>Y</v>
      </c>
      <c r="AB3426" s="46">
        <f t="shared" si="1613"/>
        <v>8</v>
      </c>
      <c r="AC3426" s="31">
        <f t="shared" si="1614"/>
        <v>200000</v>
      </c>
      <c r="AD3426" s="31">
        <f t="shared" si="1615"/>
        <v>1000000</v>
      </c>
      <c r="AE3426" s="31">
        <f t="shared" si="1616"/>
        <v>19390.072418107182</v>
      </c>
      <c r="AF3426" s="47">
        <f t="shared" si="1617"/>
        <v>0</v>
      </c>
      <c r="AG3426" s="31" t="str">
        <f t="shared" si="1618"/>
        <v>NA</v>
      </c>
      <c r="AH3426" s="48">
        <f t="shared" si="1619"/>
        <v>7</v>
      </c>
      <c r="AI3426" s="33">
        <f t="shared" si="1620"/>
        <v>20000</v>
      </c>
      <c r="AJ3426" s="33">
        <f t="shared" si="1621"/>
        <v>65000</v>
      </c>
      <c r="AK3426" s="33">
        <f t="shared" si="1622"/>
        <v>20000</v>
      </c>
      <c r="AL3426" s="33">
        <f t="shared" si="1623"/>
        <v>93.932046884470765</v>
      </c>
      <c r="AM3426" s="34">
        <f t="shared" si="1624"/>
        <v>93.932046884470765</v>
      </c>
    </row>
    <row r="3427" spans="1:39" ht="15" customHeight="1" x14ac:dyDescent="0.3">
      <c r="A3427" s="166" t="s">
        <v>5861</v>
      </c>
      <c r="B3427" s="99">
        <v>24004</v>
      </c>
      <c r="C3427" s="99">
        <v>113520</v>
      </c>
      <c r="D3427" s="165">
        <v>44864</v>
      </c>
      <c r="E3427" s="165">
        <v>45058</v>
      </c>
      <c r="F3427" s="166">
        <v>4</v>
      </c>
      <c r="G3427" s="178">
        <v>1.82</v>
      </c>
      <c r="H3427" s="181">
        <v>0.5</v>
      </c>
      <c r="I3427" s="180">
        <v>5.0799999999999998E-2</v>
      </c>
      <c r="J3427" s="21">
        <f t="shared" si="1595"/>
        <v>2.1799999999999997</v>
      </c>
      <c r="K3427" s="21" t="str">
        <f t="shared" si="1596"/>
        <v>Y</v>
      </c>
      <c r="L3427" s="37" t="str">
        <f t="shared" si="1597"/>
        <v>NA</v>
      </c>
      <c r="M3427" s="8" t="str">
        <f t="shared" si="1598"/>
        <v>Y</v>
      </c>
      <c r="N3427" s="42">
        <f t="shared" si="1599"/>
        <v>5</v>
      </c>
      <c r="O3427" s="43">
        <f t="shared" si="1600"/>
        <v>200000</v>
      </c>
      <c r="P3427" s="43" t="str">
        <f t="shared" si="1601"/>
        <v>NA</v>
      </c>
      <c r="Q3427" s="24">
        <f t="shared" si="1602"/>
        <v>25223.403200000001</v>
      </c>
      <c r="R3427" s="43">
        <f t="shared" si="1603"/>
        <v>0</v>
      </c>
      <c r="S3427" s="24">
        <f t="shared" si="1604"/>
        <v>1000000</v>
      </c>
      <c r="T3427" s="25" t="str">
        <f t="shared" si="1605"/>
        <v>Y</v>
      </c>
      <c r="U3427" s="44">
        <f t="shared" si="1606"/>
        <v>4</v>
      </c>
      <c r="V3427" s="45">
        <f t="shared" si="1607"/>
        <v>200000</v>
      </c>
      <c r="W3427" s="45">
        <f t="shared" si="1608"/>
        <v>1000000</v>
      </c>
      <c r="X3427" s="28">
        <f t="shared" si="1609"/>
        <v>26504.75208256</v>
      </c>
      <c r="Y3427" s="28">
        <f t="shared" si="1610"/>
        <v>0</v>
      </c>
      <c r="Z3427" s="45" t="str">
        <f t="shared" si="1611"/>
        <v>NA</v>
      </c>
      <c r="AA3427" s="29" t="str">
        <f t="shared" si="1612"/>
        <v>Y</v>
      </c>
      <c r="AB3427" s="46">
        <f t="shared" si="1613"/>
        <v>3</v>
      </c>
      <c r="AC3427" s="31">
        <f t="shared" si="1614"/>
        <v>200000</v>
      </c>
      <c r="AD3427" s="31">
        <f t="shared" si="1615"/>
        <v>1000000</v>
      </c>
      <c r="AE3427" s="31">
        <f t="shared" si="1616"/>
        <v>27851.193488354049</v>
      </c>
      <c r="AF3427" s="47">
        <f t="shared" si="1617"/>
        <v>0</v>
      </c>
      <c r="AG3427" s="31" t="str">
        <f t="shared" si="1618"/>
        <v>NA</v>
      </c>
      <c r="AH3427" s="48">
        <f t="shared" si="1619"/>
        <v>2</v>
      </c>
      <c r="AI3427" s="33">
        <f t="shared" si="1620"/>
        <v>20000</v>
      </c>
      <c r="AJ3427" s="33">
        <f t="shared" si="1621"/>
        <v>65000</v>
      </c>
      <c r="AK3427" s="33">
        <f t="shared" si="1622"/>
        <v>20000</v>
      </c>
      <c r="AL3427" s="33">
        <f t="shared" si="1623"/>
        <v>9266.0341175624344</v>
      </c>
      <c r="AM3427" s="34">
        <f t="shared" si="1624"/>
        <v>9266.0341175624344</v>
      </c>
    </row>
    <row r="3428" spans="1:39" ht="15" customHeight="1" x14ac:dyDescent="0.3">
      <c r="A3428" s="166" t="s">
        <v>5862</v>
      </c>
      <c r="B3428" s="99">
        <v>14299</v>
      </c>
      <c r="C3428" s="99">
        <v>91860</v>
      </c>
      <c r="D3428" s="165">
        <v>44845</v>
      </c>
      <c r="E3428" s="165">
        <v>45199</v>
      </c>
      <c r="F3428" s="166">
        <v>4</v>
      </c>
      <c r="G3428" s="178">
        <v>0.46</v>
      </c>
      <c r="H3428" s="181">
        <v>0.5</v>
      </c>
      <c r="I3428" s="180">
        <v>6.2100000000000002E-2</v>
      </c>
      <c r="J3428" s="21">
        <f t="shared" si="1595"/>
        <v>3.54</v>
      </c>
      <c r="K3428" s="21" t="str">
        <f t="shared" si="1596"/>
        <v>Y</v>
      </c>
      <c r="L3428" s="37" t="str">
        <f t="shared" si="1597"/>
        <v>NA</v>
      </c>
      <c r="M3428" s="8" t="str">
        <f t="shared" si="1598"/>
        <v>Y</v>
      </c>
      <c r="N3428" s="42">
        <f t="shared" si="1599"/>
        <v>8</v>
      </c>
      <c r="O3428" s="43">
        <f t="shared" si="1600"/>
        <v>200000</v>
      </c>
      <c r="P3428" s="43" t="str">
        <f t="shared" si="1601"/>
        <v>NA</v>
      </c>
      <c r="Q3428" s="24">
        <f t="shared" si="1602"/>
        <v>15186.967900000001</v>
      </c>
      <c r="R3428" s="43">
        <f t="shared" si="1603"/>
        <v>0</v>
      </c>
      <c r="S3428" s="24">
        <f t="shared" si="1604"/>
        <v>1000000</v>
      </c>
      <c r="T3428" s="25" t="str">
        <f t="shared" si="1605"/>
        <v>Y</v>
      </c>
      <c r="U3428" s="44">
        <f t="shared" si="1606"/>
        <v>7</v>
      </c>
      <c r="V3428" s="45">
        <f t="shared" si="1607"/>
        <v>200000</v>
      </c>
      <c r="W3428" s="45">
        <f t="shared" si="1608"/>
        <v>1000000</v>
      </c>
      <c r="X3428" s="28">
        <f t="shared" si="1609"/>
        <v>16130.078606590003</v>
      </c>
      <c r="Y3428" s="28">
        <f t="shared" si="1610"/>
        <v>0</v>
      </c>
      <c r="Z3428" s="45" t="str">
        <f t="shared" si="1611"/>
        <v>NA</v>
      </c>
      <c r="AA3428" s="29" t="str">
        <f t="shared" si="1612"/>
        <v>Y</v>
      </c>
      <c r="AB3428" s="46">
        <f t="shared" si="1613"/>
        <v>6</v>
      </c>
      <c r="AC3428" s="31">
        <f t="shared" si="1614"/>
        <v>200000</v>
      </c>
      <c r="AD3428" s="31">
        <f t="shared" si="1615"/>
        <v>1000000</v>
      </c>
      <c r="AE3428" s="31">
        <f t="shared" si="1616"/>
        <v>17131.756488059244</v>
      </c>
      <c r="AF3428" s="47">
        <f t="shared" si="1617"/>
        <v>0</v>
      </c>
      <c r="AG3428" s="31" t="str">
        <f t="shared" si="1618"/>
        <v>NA</v>
      </c>
      <c r="AH3428" s="48">
        <f t="shared" si="1619"/>
        <v>5</v>
      </c>
      <c r="AI3428" s="33">
        <f t="shared" si="1620"/>
        <v>20000</v>
      </c>
      <c r="AJ3428" s="33">
        <f t="shared" si="1621"/>
        <v>65000</v>
      </c>
      <c r="AK3428" s="33">
        <f t="shared" si="1622"/>
        <v>18195.638565967722</v>
      </c>
      <c r="AL3428" s="33">
        <f t="shared" si="1623"/>
        <v>0</v>
      </c>
      <c r="AM3428" s="34">
        <f t="shared" si="1624"/>
        <v>0</v>
      </c>
    </row>
    <row r="3429" spans="1:39" ht="15" customHeight="1" x14ac:dyDescent="0.3">
      <c r="A3429" s="166" t="s">
        <v>5863</v>
      </c>
      <c r="B3429" s="99">
        <v>9828</v>
      </c>
      <c r="C3429" s="99">
        <v>23029</v>
      </c>
      <c r="D3429" s="165">
        <v>46110</v>
      </c>
      <c r="E3429" s="165">
        <v>46265</v>
      </c>
      <c r="F3429" s="166">
        <v>4</v>
      </c>
      <c r="G3429" s="178">
        <v>2.48</v>
      </c>
      <c r="H3429" s="181">
        <v>0.25</v>
      </c>
      <c r="I3429" s="180">
        <v>4.6899999999999997E-2</v>
      </c>
      <c r="J3429" s="21">
        <f t="shared" si="1595"/>
        <v>1.52</v>
      </c>
      <c r="K3429" s="21" t="str">
        <f t="shared" si="1596"/>
        <v>Y</v>
      </c>
      <c r="L3429" s="37" t="str">
        <f t="shared" si="1597"/>
        <v>NA</v>
      </c>
      <c r="M3429" s="8" t="str">
        <f t="shared" si="1598"/>
        <v>Y</v>
      </c>
      <c r="N3429" s="42">
        <f t="shared" si="1599"/>
        <v>7</v>
      </c>
      <c r="O3429" s="43">
        <f t="shared" si="1600"/>
        <v>200000</v>
      </c>
      <c r="P3429" s="43" t="str">
        <f t="shared" si="1601"/>
        <v>NA</v>
      </c>
      <c r="Q3429" s="24">
        <f t="shared" si="1602"/>
        <v>10288.933199999999</v>
      </c>
      <c r="R3429" s="43">
        <f t="shared" si="1603"/>
        <v>0</v>
      </c>
      <c r="S3429" s="24">
        <f t="shared" si="1604"/>
        <v>1000000</v>
      </c>
      <c r="T3429" s="25" t="str">
        <f t="shared" si="1605"/>
        <v>Y</v>
      </c>
      <c r="U3429" s="44">
        <f t="shared" si="1606"/>
        <v>6</v>
      </c>
      <c r="V3429" s="45">
        <f t="shared" si="1607"/>
        <v>200000</v>
      </c>
      <c r="W3429" s="45">
        <f t="shared" si="1608"/>
        <v>1000000</v>
      </c>
      <c r="X3429" s="28">
        <f t="shared" si="1609"/>
        <v>10771.48416708</v>
      </c>
      <c r="Y3429" s="28">
        <f t="shared" si="1610"/>
        <v>0</v>
      </c>
      <c r="Z3429" s="45" t="str">
        <f t="shared" si="1611"/>
        <v>NA</v>
      </c>
      <c r="AA3429" s="29" t="str">
        <f t="shared" si="1612"/>
        <v>N</v>
      </c>
      <c r="AB3429" s="46">
        <f t="shared" si="1613"/>
        <v>5</v>
      </c>
      <c r="AC3429" s="31">
        <f t="shared" si="1614"/>
        <v>20000</v>
      </c>
      <c r="AD3429" s="31">
        <f t="shared" si="1615"/>
        <v>65000</v>
      </c>
      <c r="AE3429" s="31">
        <f t="shared" si="1616"/>
        <v>11276.66677451605</v>
      </c>
      <c r="AF3429" s="47">
        <f t="shared" si="1617"/>
        <v>0</v>
      </c>
      <c r="AG3429" s="31">
        <f t="shared" si="1618"/>
        <v>9633.9158584039487</v>
      </c>
      <c r="AH3429" s="48">
        <f t="shared" si="1619"/>
        <v>4</v>
      </c>
      <c r="AI3429" s="33">
        <f t="shared" si="1620"/>
        <v>20000</v>
      </c>
      <c r="AJ3429" s="33">
        <f t="shared" si="1621"/>
        <v>65000</v>
      </c>
      <c r="AK3429" s="33">
        <f t="shared" si="1622"/>
        <v>9633.9158584039487</v>
      </c>
      <c r="AL3429" s="33">
        <f t="shared" si="1623"/>
        <v>2171.6265878369031</v>
      </c>
      <c r="AM3429" s="34">
        <f t="shared" si="1624"/>
        <v>2171.6265878369031</v>
      </c>
    </row>
    <row r="3430" spans="1:39" ht="15" customHeight="1" x14ac:dyDescent="0.3">
      <c r="A3430" s="166" t="s">
        <v>5864</v>
      </c>
      <c r="B3430" s="99">
        <v>17582</v>
      </c>
      <c r="C3430" s="99">
        <v>92381</v>
      </c>
      <c r="D3430" s="165">
        <v>45386</v>
      </c>
      <c r="E3430" s="165">
        <v>45540</v>
      </c>
      <c r="F3430" s="166">
        <v>2</v>
      </c>
      <c r="G3430" s="178">
        <v>1.35</v>
      </c>
      <c r="H3430" s="181">
        <v>0.25</v>
      </c>
      <c r="I3430" s="180">
        <v>7.7499999999999999E-2</v>
      </c>
      <c r="J3430" s="21">
        <f t="shared" si="1595"/>
        <v>0.64999999999999991</v>
      </c>
      <c r="K3430" s="21" t="str">
        <f t="shared" si="1596"/>
        <v>Y</v>
      </c>
      <c r="L3430" s="37" t="str">
        <f t="shared" si="1597"/>
        <v>NA</v>
      </c>
      <c r="M3430" s="8" t="str">
        <f t="shared" si="1598"/>
        <v>Y</v>
      </c>
      <c r="N3430" s="42">
        <f t="shared" si="1599"/>
        <v>3</v>
      </c>
      <c r="O3430" s="43">
        <f t="shared" si="1600"/>
        <v>200000</v>
      </c>
      <c r="P3430" s="43" t="str">
        <f t="shared" si="1601"/>
        <v>NA</v>
      </c>
      <c r="Q3430" s="24">
        <f t="shared" si="1602"/>
        <v>18944.605</v>
      </c>
      <c r="R3430" s="43">
        <f t="shared" si="1603"/>
        <v>0</v>
      </c>
      <c r="S3430" s="24">
        <f t="shared" si="1604"/>
        <v>1000000</v>
      </c>
      <c r="T3430" s="25" t="str">
        <f t="shared" si="1605"/>
        <v>N</v>
      </c>
      <c r="U3430" s="44">
        <f t="shared" si="1606"/>
        <v>2</v>
      </c>
      <c r="V3430" s="45">
        <f t="shared" si="1607"/>
        <v>20000</v>
      </c>
      <c r="W3430" s="45">
        <f t="shared" si="1608"/>
        <v>65000</v>
      </c>
      <c r="X3430" s="28">
        <f t="shared" si="1609"/>
        <v>0</v>
      </c>
      <c r="Y3430" s="28">
        <f t="shared" si="1610"/>
        <v>20412.811887499996</v>
      </c>
      <c r="Z3430" s="45">
        <f t="shared" si="1611"/>
        <v>0</v>
      </c>
      <c r="AA3430" s="29" t="str">
        <f t="shared" si="1612"/>
        <v>N</v>
      </c>
      <c r="AB3430" s="46">
        <f t="shared" si="1613"/>
        <v>1</v>
      </c>
      <c r="AC3430" s="31">
        <f t="shared" si="1614"/>
        <v>20000</v>
      </c>
      <c r="AD3430" s="31">
        <f t="shared" si="1615"/>
        <v>65000</v>
      </c>
      <c r="AE3430" s="31">
        <f t="shared" si="1616"/>
        <v>0</v>
      </c>
      <c r="AF3430" s="47">
        <f t="shared" si="1617"/>
        <v>21994.804808781246</v>
      </c>
      <c r="AG3430" s="31">
        <f t="shared" si="1618"/>
        <v>0</v>
      </c>
      <c r="AH3430" s="48">
        <f t="shared" si="1619"/>
        <v>0</v>
      </c>
      <c r="AI3430" s="33">
        <f t="shared" si="1620"/>
        <v>0</v>
      </c>
      <c r="AJ3430" s="33">
        <f t="shared" si="1621"/>
        <v>0</v>
      </c>
      <c r="AK3430" s="33">
        <f t="shared" si="1622"/>
        <v>0</v>
      </c>
      <c r="AL3430" s="33">
        <f t="shared" si="1623"/>
        <v>0</v>
      </c>
      <c r="AM3430" s="34">
        <f t="shared" si="1624"/>
        <v>42407.616696281242</v>
      </c>
    </row>
    <row r="3431" spans="1:39" ht="15" customHeight="1" x14ac:dyDescent="0.3">
      <c r="A3431" s="166" t="s">
        <v>5865</v>
      </c>
      <c r="B3431" s="99">
        <v>12170</v>
      </c>
      <c r="C3431" s="99">
        <v>45223</v>
      </c>
      <c r="D3431" s="165">
        <v>44558</v>
      </c>
      <c r="E3431" s="165">
        <v>44853</v>
      </c>
      <c r="F3431" s="166">
        <v>4</v>
      </c>
      <c r="G3431" s="178">
        <v>0.3</v>
      </c>
      <c r="H3431" s="181">
        <v>0.5</v>
      </c>
      <c r="I3431" s="180">
        <v>7.9200000000000007E-2</v>
      </c>
      <c r="J3431" s="21">
        <f t="shared" si="1595"/>
        <v>3.7</v>
      </c>
      <c r="K3431" s="21" t="str">
        <f t="shared" si="1596"/>
        <v>Y</v>
      </c>
      <c r="L3431" s="37" t="str">
        <f t="shared" si="1597"/>
        <v>NA</v>
      </c>
      <c r="M3431" s="8" t="str">
        <f t="shared" si="1598"/>
        <v>Y</v>
      </c>
      <c r="N3431" s="42">
        <f t="shared" si="1599"/>
        <v>8</v>
      </c>
      <c r="O3431" s="43">
        <f t="shared" si="1600"/>
        <v>200000</v>
      </c>
      <c r="P3431" s="43" t="str">
        <f t="shared" si="1601"/>
        <v>NA</v>
      </c>
      <c r="Q3431" s="24">
        <f t="shared" si="1602"/>
        <v>13133.864</v>
      </c>
      <c r="R3431" s="43">
        <f t="shared" si="1603"/>
        <v>0</v>
      </c>
      <c r="S3431" s="24">
        <f t="shared" si="1604"/>
        <v>1000000</v>
      </c>
      <c r="T3431" s="25" t="str">
        <f t="shared" si="1605"/>
        <v>Y</v>
      </c>
      <c r="U3431" s="44">
        <f t="shared" si="1606"/>
        <v>7</v>
      </c>
      <c r="V3431" s="45">
        <f t="shared" si="1607"/>
        <v>200000</v>
      </c>
      <c r="W3431" s="45">
        <f t="shared" si="1608"/>
        <v>1000000</v>
      </c>
      <c r="X3431" s="28">
        <f t="shared" si="1609"/>
        <v>14174.066028799998</v>
      </c>
      <c r="Y3431" s="28">
        <f t="shared" si="1610"/>
        <v>0</v>
      </c>
      <c r="Z3431" s="45" t="str">
        <f t="shared" si="1611"/>
        <v>NA</v>
      </c>
      <c r="AA3431" s="29" t="str">
        <f t="shared" si="1612"/>
        <v>Y</v>
      </c>
      <c r="AB3431" s="46">
        <f t="shared" si="1613"/>
        <v>6</v>
      </c>
      <c r="AC3431" s="31">
        <f t="shared" si="1614"/>
        <v>200000</v>
      </c>
      <c r="AD3431" s="31">
        <f t="shared" si="1615"/>
        <v>1000000</v>
      </c>
      <c r="AE3431" s="31">
        <f t="shared" si="1616"/>
        <v>15296.652058280957</v>
      </c>
      <c r="AF3431" s="47">
        <f t="shared" si="1617"/>
        <v>0</v>
      </c>
      <c r="AG3431" s="31" t="str">
        <f t="shared" si="1618"/>
        <v>NA</v>
      </c>
      <c r="AH3431" s="48">
        <f t="shared" si="1619"/>
        <v>5</v>
      </c>
      <c r="AI3431" s="33">
        <f t="shared" si="1620"/>
        <v>20000</v>
      </c>
      <c r="AJ3431" s="33">
        <f t="shared" si="1621"/>
        <v>65000</v>
      </c>
      <c r="AK3431" s="33">
        <f t="shared" si="1622"/>
        <v>16508.146901296808</v>
      </c>
      <c r="AL3431" s="33">
        <f t="shared" si="1623"/>
        <v>0</v>
      </c>
      <c r="AM3431" s="34">
        <f t="shared" si="1624"/>
        <v>0</v>
      </c>
    </row>
    <row r="3432" spans="1:39" ht="15" customHeight="1" x14ac:dyDescent="0.3">
      <c r="A3432" s="166" t="s">
        <v>5866</v>
      </c>
      <c r="B3432" s="99">
        <v>9369</v>
      </c>
      <c r="C3432" s="99">
        <v>80270</v>
      </c>
      <c r="D3432" s="165">
        <v>44837</v>
      </c>
      <c r="E3432" s="165">
        <v>45138</v>
      </c>
      <c r="F3432" s="166">
        <v>4</v>
      </c>
      <c r="G3432" s="178">
        <v>3.81</v>
      </c>
      <c r="H3432" s="181">
        <v>1</v>
      </c>
      <c r="I3432" s="180">
        <v>5.79E-2</v>
      </c>
      <c r="J3432" s="21">
        <f t="shared" si="1595"/>
        <v>0.18999999999999995</v>
      </c>
      <c r="K3432" s="21" t="str">
        <f t="shared" si="1596"/>
        <v>Y</v>
      </c>
      <c r="L3432" s="37" t="str">
        <f t="shared" si="1597"/>
        <v>NA</v>
      </c>
      <c r="M3432" s="8" t="str">
        <f t="shared" si="1598"/>
        <v>Y</v>
      </c>
      <c r="N3432" s="42">
        <f t="shared" si="1599"/>
        <v>1</v>
      </c>
      <c r="O3432" s="43">
        <f t="shared" si="1600"/>
        <v>200000</v>
      </c>
      <c r="P3432" s="43" t="str">
        <f t="shared" si="1601"/>
        <v>NA</v>
      </c>
      <c r="Q3432" s="24">
        <f t="shared" si="1602"/>
        <v>9911.4651000000013</v>
      </c>
      <c r="R3432" s="43">
        <f t="shared" si="1603"/>
        <v>0</v>
      </c>
      <c r="S3432" s="24">
        <f t="shared" si="1604"/>
        <v>1000000</v>
      </c>
      <c r="T3432" s="25" t="str">
        <f t="shared" si="1605"/>
        <v>N</v>
      </c>
      <c r="U3432" s="44">
        <f t="shared" si="1606"/>
        <v>0</v>
      </c>
      <c r="V3432" s="45">
        <f t="shared" si="1607"/>
        <v>0</v>
      </c>
      <c r="W3432" s="45">
        <f t="shared" si="1608"/>
        <v>0</v>
      </c>
      <c r="X3432" s="28">
        <f t="shared" si="1609"/>
        <v>0</v>
      </c>
      <c r="Y3432" s="28">
        <f t="shared" si="1610"/>
        <v>0</v>
      </c>
      <c r="Z3432" s="45">
        <f t="shared" si="1611"/>
        <v>0</v>
      </c>
      <c r="AA3432" s="29" t="str">
        <f t="shared" si="1612"/>
        <v>N</v>
      </c>
      <c r="AB3432" s="46">
        <f t="shared" si="1613"/>
        <v>0</v>
      </c>
      <c r="AC3432" s="31">
        <f t="shared" si="1614"/>
        <v>0</v>
      </c>
      <c r="AD3432" s="31">
        <f t="shared" si="1615"/>
        <v>0</v>
      </c>
      <c r="AE3432" s="31">
        <f t="shared" si="1616"/>
        <v>0</v>
      </c>
      <c r="AF3432" s="47">
        <f t="shared" si="1617"/>
        <v>0</v>
      </c>
      <c r="AG3432" s="31">
        <f t="shared" si="1618"/>
        <v>0</v>
      </c>
      <c r="AH3432" s="48">
        <f t="shared" si="1619"/>
        <v>0</v>
      </c>
      <c r="AI3432" s="33">
        <f t="shared" si="1620"/>
        <v>0</v>
      </c>
      <c r="AJ3432" s="33">
        <f t="shared" si="1621"/>
        <v>0</v>
      </c>
      <c r="AK3432" s="33">
        <f t="shared" si="1622"/>
        <v>0</v>
      </c>
      <c r="AL3432" s="33">
        <f t="shared" si="1623"/>
        <v>0</v>
      </c>
      <c r="AM3432" s="34">
        <f t="shared" si="1624"/>
        <v>0</v>
      </c>
    </row>
    <row r="3433" spans="1:39" ht="15" customHeight="1" x14ac:dyDescent="0.3">
      <c r="A3433" s="166" t="s">
        <v>5867</v>
      </c>
      <c r="B3433" s="99">
        <v>22952</v>
      </c>
      <c r="C3433" s="99">
        <v>91398</v>
      </c>
      <c r="D3433" s="165">
        <v>45879</v>
      </c>
      <c r="E3433" s="165">
        <v>46152</v>
      </c>
      <c r="F3433" s="166">
        <v>4</v>
      </c>
      <c r="G3433" s="178">
        <v>1.1100000000000001</v>
      </c>
      <c r="H3433" s="181">
        <v>0.5</v>
      </c>
      <c r="I3433" s="180">
        <v>7.3800000000000004E-2</v>
      </c>
      <c r="J3433" s="21">
        <f t="shared" si="1595"/>
        <v>2.8899999999999997</v>
      </c>
      <c r="K3433" s="21" t="str">
        <f t="shared" si="1596"/>
        <v>Y</v>
      </c>
      <c r="L3433" s="37" t="str">
        <f t="shared" si="1597"/>
        <v>NA</v>
      </c>
      <c r="M3433" s="8" t="str">
        <f t="shared" si="1598"/>
        <v>Y</v>
      </c>
      <c r="N3433" s="42">
        <f t="shared" si="1599"/>
        <v>6</v>
      </c>
      <c r="O3433" s="43">
        <f t="shared" si="1600"/>
        <v>200000</v>
      </c>
      <c r="P3433" s="43" t="str">
        <f t="shared" si="1601"/>
        <v>NA</v>
      </c>
      <c r="Q3433" s="24">
        <f t="shared" si="1602"/>
        <v>24645.857600000003</v>
      </c>
      <c r="R3433" s="43">
        <f t="shared" si="1603"/>
        <v>0</v>
      </c>
      <c r="S3433" s="24">
        <f t="shared" si="1604"/>
        <v>1000000</v>
      </c>
      <c r="T3433" s="25" t="str">
        <f t="shared" si="1605"/>
        <v>Y</v>
      </c>
      <c r="U3433" s="44">
        <f t="shared" si="1606"/>
        <v>5</v>
      </c>
      <c r="V3433" s="45">
        <f t="shared" si="1607"/>
        <v>200000</v>
      </c>
      <c r="W3433" s="45">
        <f t="shared" si="1608"/>
        <v>1000000</v>
      </c>
      <c r="X3433" s="28">
        <f t="shared" si="1609"/>
        <v>26464.721890880006</v>
      </c>
      <c r="Y3433" s="28">
        <f t="shared" si="1610"/>
        <v>0</v>
      </c>
      <c r="Z3433" s="45" t="str">
        <f t="shared" si="1611"/>
        <v>NA</v>
      </c>
      <c r="AA3433" s="29" t="str">
        <f t="shared" si="1612"/>
        <v>Y</v>
      </c>
      <c r="AB3433" s="46">
        <f t="shared" si="1613"/>
        <v>4</v>
      </c>
      <c r="AC3433" s="31">
        <f t="shared" si="1614"/>
        <v>200000</v>
      </c>
      <c r="AD3433" s="31">
        <f t="shared" si="1615"/>
        <v>1000000</v>
      </c>
      <c r="AE3433" s="31">
        <f t="shared" si="1616"/>
        <v>28417.818366426953</v>
      </c>
      <c r="AF3433" s="47">
        <f t="shared" si="1617"/>
        <v>0</v>
      </c>
      <c r="AG3433" s="31" t="str">
        <f t="shared" si="1618"/>
        <v>NA</v>
      </c>
      <c r="AH3433" s="48">
        <f t="shared" si="1619"/>
        <v>3</v>
      </c>
      <c r="AI3433" s="33">
        <f t="shared" si="1620"/>
        <v>20000</v>
      </c>
      <c r="AJ3433" s="33">
        <f t="shared" si="1621"/>
        <v>65000</v>
      </c>
      <c r="AK3433" s="33">
        <f t="shared" si="1622"/>
        <v>20000</v>
      </c>
      <c r="AL3433" s="33">
        <f t="shared" si="1623"/>
        <v>10515.053361869264</v>
      </c>
      <c r="AM3433" s="34">
        <f t="shared" si="1624"/>
        <v>10515.053361869264</v>
      </c>
    </row>
    <row r="3434" spans="1:39" ht="15" customHeight="1" x14ac:dyDescent="0.3">
      <c r="A3434" s="166" t="s">
        <v>5868</v>
      </c>
      <c r="B3434" s="99">
        <v>20879</v>
      </c>
      <c r="C3434" s="99">
        <v>62237</v>
      </c>
      <c r="D3434" s="165">
        <v>45642</v>
      </c>
      <c r="E3434" s="165">
        <v>45897</v>
      </c>
      <c r="F3434" s="166">
        <v>2</v>
      </c>
      <c r="G3434" s="178">
        <v>1.46</v>
      </c>
      <c r="H3434" s="181">
        <v>0.5</v>
      </c>
      <c r="I3434" s="180">
        <v>3.4000000000000002E-2</v>
      </c>
      <c r="J3434" s="21">
        <f t="shared" si="1595"/>
        <v>0.54</v>
      </c>
      <c r="K3434" s="21" t="str">
        <f t="shared" si="1596"/>
        <v>Y</v>
      </c>
      <c r="L3434" s="37" t="str">
        <f t="shared" si="1597"/>
        <v>NA</v>
      </c>
      <c r="M3434" s="8" t="str">
        <f t="shared" si="1598"/>
        <v>Y</v>
      </c>
      <c r="N3434" s="42">
        <f t="shared" si="1599"/>
        <v>2</v>
      </c>
      <c r="O3434" s="43">
        <f t="shared" si="1600"/>
        <v>200000</v>
      </c>
      <c r="P3434" s="43" t="str">
        <f t="shared" si="1601"/>
        <v>NA</v>
      </c>
      <c r="Q3434" s="24">
        <f t="shared" si="1602"/>
        <v>21588.886000000002</v>
      </c>
      <c r="R3434" s="43">
        <f t="shared" si="1603"/>
        <v>0</v>
      </c>
      <c r="S3434" s="24">
        <f t="shared" si="1604"/>
        <v>1000000</v>
      </c>
      <c r="T3434" s="25" t="str">
        <f t="shared" si="1605"/>
        <v>N</v>
      </c>
      <c r="U3434" s="44">
        <f t="shared" si="1606"/>
        <v>1</v>
      </c>
      <c r="V3434" s="45">
        <f t="shared" si="1607"/>
        <v>20000</v>
      </c>
      <c r="W3434" s="45">
        <f t="shared" si="1608"/>
        <v>65000</v>
      </c>
      <c r="X3434" s="28">
        <f t="shared" si="1609"/>
        <v>2763</v>
      </c>
      <c r="Y3434" s="28">
        <f t="shared" si="1610"/>
        <v>19559.908124000001</v>
      </c>
      <c r="Z3434" s="45">
        <f t="shared" si="1611"/>
        <v>0</v>
      </c>
      <c r="AA3434" s="29" t="str">
        <f t="shared" si="1612"/>
        <v>N</v>
      </c>
      <c r="AB3434" s="46">
        <f t="shared" si="1613"/>
        <v>0</v>
      </c>
      <c r="AC3434" s="31">
        <f t="shared" si="1614"/>
        <v>0</v>
      </c>
      <c r="AD3434" s="31">
        <f t="shared" si="1615"/>
        <v>0</v>
      </c>
      <c r="AE3434" s="31">
        <f t="shared" si="1616"/>
        <v>0</v>
      </c>
      <c r="AF3434" s="47">
        <f t="shared" si="1617"/>
        <v>0</v>
      </c>
      <c r="AG3434" s="31">
        <f t="shared" si="1618"/>
        <v>0</v>
      </c>
      <c r="AH3434" s="48">
        <f t="shared" si="1619"/>
        <v>0</v>
      </c>
      <c r="AI3434" s="33">
        <f t="shared" si="1620"/>
        <v>0</v>
      </c>
      <c r="AJ3434" s="33">
        <f t="shared" si="1621"/>
        <v>0</v>
      </c>
      <c r="AK3434" s="33">
        <f t="shared" si="1622"/>
        <v>0</v>
      </c>
      <c r="AL3434" s="33">
        <f t="shared" si="1623"/>
        <v>0</v>
      </c>
      <c r="AM3434" s="34">
        <f t="shared" si="1624"/>
        <v>19559.908124000001</v>
      </c>
    </row>
    <row r="3435" spans="1:39" ht="15" customHeight="1" x14ac:dyDescent="0.3">
      <c r="A3435" s="166" t="s">
        <v>5869</v>
      </c>
      <c r="B3435" s="99">
        <v>7640</v>
      </c>
      <c r="C3435" s="99">
        <v>35776</v>
      </c>
      <c r="D3435" s="165">
        <v>45896</v>
      </c>
      <c r="E3435" s="165">
        <v>46044</v>
      </c>
      <c r="F3435" s="166">
        <v>4</v>
      </c>
      <c r="G3435" s="178">
        <v>2.81</v>
      </c>
      <c r="H3435" s="181">
        <v>0.5</v>
      </c>
      <c r="I3435" s="180">
        <v>1.95E-2</v>
      </c>
      <c r="J3435" s="21">
        <f t="shared" si="1595"/>
        <v>1.19</v>
      </c>
      <c r="K3435" s="21" t="str">
        <f t="shared" si="1596"/>
        <v>Y</v>
      </c>
      <c r="L3435" s="37" t="str">
        <f t="shared" si="1597"/>
        <v>NA</v>
      </c>
      <c r="M3435" s="8" t="str">
        <f t="shared" si="1598"/>
        <v>Y</v>
      </c>
      <c r="N3435" s="42">
        <f t="shared" si="1599"/>
        <v>3</v>
      </c>
      <c r="O3435" s="43">
        <f t="shared" si="1600"/>
        <v>200000</v>
      </c>
      <c r="P3435" s="43" t="str">
        <f t="shared" si="1601"/>
        <v>NA</v>
      </c>
      <c r="Q3435" s="24">
        <f t="shared" si="1602"/>
        <v>7788.9800000000005</v>
      </c>
      <c r="R3435" s="43">
        <f t="shared" si="1603"/>
        <v>0</v>
      </c>
      <c r="S3435" s="24">
        <f t="shared" si="1604"/>
        <v>1000000</v>
      </c>
      <c r="T3435" s="25" t="str">
        <f t="shared" si="1605"/>
        <v>Y</v>
      </c>
      <c r="U3435" s="44">
        <f t="shared" si="1606"/>
        <v>2</v>
      </c>
      <c r="V3435" s="45">
        <f t="shared" si="1607"/>
        <v>200000</v>
      </c>
      <c r="W3435" s="45">
        <f t="shared" si="1608"/>
        <v>1000000</v>
      </c>
      <c r="X3435" s="28">
        <f t="shared" si="1609"/>
        <v>7940.8651100000006</v>
      </c>
      <c r="Y3435" s="28">
        <f t="shared" si="1610"/>
        <v>0</v>
      </c>
      <c r="Z3435" s="45" t="str">
        <f t="shared" si="1611"/>
        <v>NA</v>
      </c>
      <c r="AA3435" s="29" t="str">
        <f t="shared" si="1612"/>
        <v>N</v>
      </c>
      <c r="AB3435" s="46">
        <f t="shared" si="1613"/>
        <v>1</v>
      </c>
      <c r="AC3435" s="31">
        <f t="shared" si="1614"/>
        <v>20000</v>
      </c>
      <c r="AD3435" s="31">
        <f t="shared" si="1615"/>
        <v>65000</v>
      </c>
      <c r="AE3435" s="31">
        <f t="shared" si="1616"/>
        <v>8095.7119796450015</v>
      </c>
      <c r="AF3435" s="47">
        <f t="shared" si="1617"/>
        <v>0</v>
      </c>
      <c r="AG3435" s="31">
        <f t="shared" si="1618"/>
        <v>5398.4429103549983</v>
      </c>
      <c r="AH3435" s="48">
        <f t="shared" si="1619"/>
        <v>0</v>
      </c>
      <c r="AI3435" s="33">
        <f t="shared" si="1620"/>
        <v>0</v>
      </c>
      <c r="AJ3435" s="33">
        <f t="shared" si="1621"/>
        <v>0</v>
      </c>
      <c r="AK3435" s="33">
        <f t="shared" si="1622"/>
        <v>0</v>
      </c>
      <c r="AL3435" s="33">
        <f t="shared" si="1623"/>
        <v>0</v>
      </c>
      <c r="AM3435" s="34">
        <f t="shared" si="1624"/>
        <v>0</v>
      </c>
    </row>
    <row r="3436" spans="1:39" ht="15" customHeight="1" x14ac:dyDescent="0.3">
      <c r="A3436" s="166" t="s">
        <v>5870</v>
      </c>
      <c r="B3436" s="99">
        <v>22780</v>
      </c>
      <c r="C3436" s="99">
        <v>93849</v>
      </c>
      <c r="D3436" s="165">
        <v>45353</v>
      </c>
      <c r="E3436" s="165">
        <v>45414</v>
      </c>
      <c r="F3436" s="166">
        <v>2</v>
      </c>
      <c r="G3436" s="178">
        <v>1.68</v>
      </c>
      <c r="H3436" s="181">
        <v>1</v>
      </c>
      <c r="I3436" s="180">
        <v>7.8299999999999995E-2</v>
      </c>
      <c r="J3436" s="21">
        <f t="shared" si="1595"/>
        <v>0.32000000000000006</v>
      </c>
      <c r="K3436" s="21" t="str">
        <f t="shared" si="1596"/>
        <v>Y</v>
      </c>
      <c r="L3436" s="37" t="str">
        <f t="shared" si="1597"/>
        <v>NA</v>
      </c>
      <c r="M3436" s="8" t="str">
        <f t="shared" si="1598"/>
        <v>Y</v>
      </c>
      <c r="N3436" s="42">
        <f t="shared" si="1599"/>
        <v>1</v>
      </c>
      <c r="O3436" s="43">
        <f t="shared" si="1600"/>
        <v>200000</v>
      </c>
      <c r="P3436" s="43" t="str">
        <f t="shared" si="1601"/>
        <v>NA</v>
      </c>
      <c r="Q3436" s="24">
        <f t="shared" si="1602"/>
        <v>24563.673999999999</v>
      </c>
      <c r="R3436" s="43">
        <f t="shared" si="1603"/>
        <v>0</v>
      </c>
      <c r="S3436" s="24">
        <f t="shared" si="1604"/>
        <v>1000000</v>
      </c>
      <c r="T3436" s="25" t="str">
        <f t="shared" si="1605"/>
        <v>N</v>
      </c>
      <c r="U3436" s="44">
        <f t="shared" si="1606"/>
        <v>0</v>
      </c>
      <c r="V3436" s="45">
        <f t="shared" si="1607"/>
        <v>0</v>
      </c>
      <c r="W3436" s="45">
        <f t="shared" si="1608"/>
        <v>0</v>
      </c>
      <c r="X3436" s="28">
        <f t="shared" si="1609"/>
        <v>0</v>
      </c>
      <c r="Y3436" s="28">
        <f t="shared" si="1610"/>
        <v>0</v>
      </c>
      <c r="Z3436" s="45">
        <f t="shared" si="1611"/>
        <v>0</v>
      </c>
      <c r="AA3436" s="29" t="str">
        <f t="shared" si="1612"/>
        <v>N</v>
      </c>
      <c r="AB3436" s="46">
        <f t="shared" si="1613"/>
        <v>0</v>
      </c>
      <c r="AC3436" s="31">
        <f t="shared" si="1614"/>
        <v>0</v>
      </c>
      <c r="AD3436" s="31">
        <f t="shared" si="1615"/>
        <v>0</v>
      </c>
      <c r="AE3436" s="31">
        <f t="shared" si="1616"/>
        <v>0</v>
      </c>
      <c r="AF3436" s="47">
        <f t="shared" si="1617"/>
        <v>0</v>
      </c>
      <c r="AG3436" s="31">
        <f t="shared" si="1618"/>
        <v>0</v>
      </c>
      <c r="AH3436" s="48">
        <f t="shared" si="1619"/>
        <v>0</v>
      </c>
      <c r="AI3436" s="33">
        <f t="shared" si="1620"/>
        <v>0</v>
      </c>
      <c r="AJ3436" s="33">
        <f t="shared" si="1621"/>
        <v>0</v>
      </c>
      <c r="AK3436" s="33">
        <f t="shared" si="1622"/>
        <v>0</v>
      </c>
      <c r="AL3436" s="33">
        <f t="shared" si="1623"/>
        <v>0</v>
      </c>
      <c r="AM3436" s="34">
        <f t="shared" si="1624"/>
        <v>0</v>
      </c>
    </row>
    <row r="3437" spans="1:39" ht="15" customHeight="1" x14ac:dyDescent="0.3">
      <c r="A3437" s="166" t="s">
        <v>5871</v>
      </c>
      <c r="B3437" s="99">
        <v>23864</v>
      </c>
      <c r="C3437" s="99">
        <v>83721</v>
      </c>
      <c r="D3437" s="165">
        <v>45228</v>
      </c>
      <c r="E3437" s="165">
        <v>45261</v>
      </c>
      <c r="F3437" s="166">
        <v>4</v>
      </c>
      <c r="G3437" s="178">
        <v>1.26</v>
      </c>
      <c r="H3437" s="181">
        <v>1</v>
      </c>
      <c r="I3437" s="180">
        <v>7.4700000000000003E-2</v>
      </c>
      <c r="J3437" s="21">
        <f t="shared" si="1595"/>
        <v>2.74</v>
      </c>
      <c r="K3437" s="21" t="str">
        <f t="shared" si="1596"/>
        <v>Y</v>
      </c>
      <c r="L3437" s="37" t="str">
        <f t="shared" si="1597"/>
        <v>NA</v>
      </c>
      <c r="M3437" s="8" t="str">
        <f t="shared" si="1598"/>
        <v>Y</v>
      </c>
      <c r="N3437" s="42">
        <f t="shared" si="1599"/>
        <v>3</v>
      </c>
      <c r="O3437" s="43">
        <f t="shared" si="1600"/>
        <v>200000</v>
      </c>
      <c r="P3437" s="43" t="str">
        <f t="shared" si="1601"/>
        <v>NA</v>
      </c>
      <c r="Q3437" s="24">
        <f t="shared" si="1602"/>
        <v>25646.640800000001</v>
      </c>
      <c r="R3437" s="43">
        <f t="shared" si="1603"/>
        <v>0</v>
      </c>
      <c r="S3437" s="24">
        <f t="shared" si="1604"/>
        <v>1000000</v>
      </c>
      <c r="T3437" s="25" t="str">
        <f t="shared" si="1605"/>
        <v>Y</v>
      </c>
      <c r="U3437" s="44">
        <f t="shared" si="1606"/>
        <v>2</v>
      </c>
      <c r="V3437" s="45">
        <f t="shared" si="1607"/>
        <v>200000</v>
      </c>
      <c r="W3437" s="45">
        <f t="shared" si="1608"/>
        <v>1000000</v>
      </c>
      <c r="X3437" s="28">
        <f t="shared" si="1609"/>
        <v>27562.444867760001</v>
      </c>
      <c r="Y3437" s="28">
        <f t="shared" si="1610"/>
        <v>0</v>
      </c>
      <c r="Z3437" s="45" t="str">
        <f t="shared" si="1611"/>
        <v>NA</v>
      </c>
      <c r="AA3437" s="29" t="str">
        <f t="shared" si="1612"/>
        <v>Y</v>
      </c>
      <c r="AB3437" s="46">
        <f t="shared" si="1613"/>
        <v>1</v>
      </c>
      <c r="AC3437" s="31">
        <f t="shared" si="1614"/>
        <v>200000</v>
      </c>
      <c r="AD3437" s="31">
        <f t="shared" si="1615"/>
        <v>1000000</v>
      </c>
      <c r="AE3437" s="31">
        <f t="shared" si="1616"/>
        <v>29621.359499381673</v>
      </c>
      <c r="AF3437" s="47">
        <f t="shared" si="1617"/>
        <v>0</v>
      </c>
      <c r="AG3437" s="31" t="str">
        <f t="shared" si="1618"/>
        <v>NA</v>
      </c>
      <c r="AH3437" s="48">
        <f t="shared" si="1619"/>
        <v>0</v>
      </c>
      <c r="AI3437" s="33">
        <f t="shared" si="1620"/>
        <v>0</v>
      </c>
      <c r="AJ3437" s="33">
        <f t="shared" si="1621"/>
        <v>0</v>
      </c>
      <c r="AK3437" s="33">
        <f t="shared" si="1622"/>
        <v>0</v>
      </c>
      <c r="AL3437" s="33">
        <f t="shared" si="1623"/>
        <v>0</v>
      </c>
      <c r="AM3437" s="34">
        <f t="shared" si="1624"/>
        <v>0</v>
      </c>
    </row>
    <row r="3438" spans="1:39" ht="15" customHeight="1" x14ac:dyDescent="0.3">
      <c r="A3438" s="166" t="s">
        <v>5872</v>
      </c>
      <c r="B3438" s="99">
        <v>22895</v>
      </c>
      <c r="C3438" s="99">
        <v>111964</v>
      </c>
      <c r="D3438" s="165">
        <v>45753</v>
      </c>
      <c r="E3438" s="165">
        <v>46032</v>
      </c>
      <c r="F3438" s="166">
        <v>2</v>
      </c>
      <c r="G3438" s="178">
        <v>0.62</v>
      </c>
      <c r="H3438" s="181">
        <v>1</v>
      </c>
      <c r="I3438" s="180">
        <v>1.7000000000000001E-2</v>
      </c>
      <c r="J3438" s="21">
        <f t="shared" si="1595"/>
        <v>1.38</v>
      </c>
      <c r="K3438" s="21" t="str">
        <f t="shared" si="1596"/>
        <v>Y</v>
      </c>
      <c r="L3438" s="37" t="str">
        <f t="shared" si="1597"/>
        <v>NA</v>
      </c>
      <c r="M3438" s="8" t="str">
        <f t="shared" si="1598"/>
        <v>Y</v>
      </c>
      <c r="N3438" s="42">
        <f t="shared" si="1599"/>
        <v>2</v>
      </c>
      <c r="O3438" s="43">
        <f t="shared" si="1600"/>
        <v>200000</v>
      </c>
      <c r="P3438" s="43" t="str">
        <f t="shared" si="1601"/>
        <v>NA</v>
      </c>
      <c r="Q3438" s="24">
        <f t="shared" si="1602"/>
        <v>23284.214999999997</v>
      </c>
      <c r="R3438" s="43">
        <f t="shared" si="1603"/>
        <v>0</v>
      </c>
      <c r="S3438" s="24">
        <f t="shared" si="1604"/>
        <v>1000000</v>
      </c>
      <c r="T3438" s="25" t="str">
        <f t="shared" si="1605"/>
        <v>Y</v>
      </c>
      <c r="U3438" s="44">
        <f t="shared" si="1606"/>
        <v>1</v>
      </c>
      <c r="V3438" s="45">
        <f t="shared" si="1607"/>
        <v>200000</v>
      </c>
      <c r="W3438" s="45">
        <f t="shared" si="1608"/>
        <v>1000000</v>
      </c>
      <c r="X3438" s="28">
        <f t="shared" si="1609"/>
        <v>23680.046654999995</v>
      </c>
      <c r="Y3438" s="28">
        <f t="shared" si="1610"/>
        <v>0</v>
      </c>
      <c r="Z3438" s="45" t="str">
        <f t="shared" si="1611"/>
        <v>NA</v>
      </c>
      <c r="AA3438" s="29" t="str">
        <f t="shared" si="1612"/>
        <v>N</v>
      </c>
      <c r="AB3438" s="46">
        <f t="shared" si="1613"/>
        <v>0</v>
      </c>
      <c r="AC3438" s="31">
        <f t="shared" si="1614"/>
        <v>0</v>
      </c>
      <c r="AD3438" s="31">
        <f t="shared" si="1615"/>
        <v>0</v>
      </c>
      <c r="AE3438" s="31">
        <f t="shared" si="1616"/>
        <v>0</v>
      </c>
      <c r="AF3438" s="47">
        <f t="shared" si="1617"/>
        <v>0</v>
      </c>
      <c r="AG3438" s="31">
        <f t="shared" si="1618"/>
        <v>0</v>
      </c>
      <c r="AH3438" s="48">
        <f t="shared" si="1619"/>
        <v>0</v>
      </c>
      <c r="AI3438" s="33">
        <f t="shared" si="1620"/>
        <v>0</v>
      </c>
      <c r="AJ3438" s="33">
        <f t="shared" si="1621"/>
        <v>0</v>
      </c>
      <c r="AK3438" s="33">
        <f t="shared" si="1622"/>
        <v>0</v>
      </c>
      <c r="AL3438" s="33">
        <f t="shared" si="1623"/>
        <v>0</v>
      </c>
      <c r="AM3438" s="34">
        <f t="shared" si="1624"/>
        <v>0</v>
      </c>
    </row>
    <row r="3439" spans="1:39" ht="15" customHeight="1" x14ac:dyDescent="0.3">
      <c r="A3439" s="166" t="s">
        <v>5873</v>
      </c>
      <c r="B3439" s="99">
        <v>10408</v>
      </c>
      <c r="C3439" s="99">
        <v>81669</v>
      </c>
      <c r="D3439" s="165">
        <v>45943</v>
      </c>
      <c r="E3439" s="165">
        <v>46291</v>
      </c>
      <c r="F3439" s="166">
        <v>2</v>
      </c>
      <c r="G3439" s="178">
        <v>1.82</v>
      </c>
      <c r="H3439" s="181">
        <v>0.25</v>
      </c>
      <c r="I3439" s="180">
        <v>2.0899999999999998E-2</v>
      </c>
      <c r="J3439" s="21">
        <f t="shared" si="1595"/>
        <v>0.17999999999999994</v>
      </c>
      <c r="K3439" s="21" t="str">
        <f t="shared" si="1596"/>
        <v>Y</v>
      </c>
      <c r="L3439" s="37" t="str">
        <f t="shared" si="1597"/>
        <v>NA</v>
      </c>
      <c r="M3439" s="8" t="str">
        <f t="shared" si="1598"/>
        <v>Y</v>
      </c>
      <c r="N3439" s="42">
        <f t="shared" si="1599"/>
        <v>1</v>
      </c>
      <c r="O3439" s="43">
        <f t="shared" si="1600"/>
        <v>200000</v>
      </c>
      <c r="P3439" s="43" t="str">
        <f t="shared" si="1601"/>
        <v>NA</v>
      </c>
      <c r="Q3439" s="24">
        <f t="shared" si="1602"/>
        <v>10625.527199999999</v>
      </c>
      <c r="R3439" s="43">
        <f t="shared" si="1603"/>
        <v>0</v>
      </c>
      <c r="S3439" s="24">
        <f t="shared" si="1604"/>
        <v>1000000</v>
      </c>
      <c r="T3439" s="25" t="str">
        <f t="shared" si="1605"/>
        <v>N</v>
      </c>
      <c r="U3439" s="44">
        <f t="shared" si="1606"/>
        <v>0</v>
      </c>
      <c r="V3439" s="45">
        <f t="shared" si="1607"/>
        <v>0</v>
      </c>
      <c r="W3439" s="45">
        <f t="shared" si="1608"/>
        <v>0</v>
      </c>
      <c r="X3439" s="28">
        <f t="shared" si="1609"/>
        <v>0</v>
      </c>
      <c r="Y3439" s="28">
        <f t="shared" si="1610"/>
        <v>0</v>
      </c>
      <c r="Z3439" s="45">
        <f t="shared" si="1611"/>
        <v>0</v>
      </c>
      <c r="AA3439" s="29" t="str">
        <f t="shared" si="1612"/>
        <v>N</v>
      </c>
      <c r="AB3439" s="46">
        <f t="shared" si="1613"/>
        <v>0</v>
      </c>
      <c r="AC3439" s="31">
        <f t="shared" si="1614"/>
        <v>0</v>
      </c>
      <c r="AD3439" s="31">
        <f t="shared" si="1615"/>
        <v>0</v>
      </c>
      <c r="AE3439" s="31">
        <f t="shared" si="1616"/>
        <v>0</v>
      </c>
      <c r="AF3439" s="47">
        <f t="shared" si="1617"/>
        <v>0</v>
      </c>
      <c r="AG3439" s="31">
        <f t="shared" si="1618"/>
        <v>0</v>
      </c>
      <c r="AH3439" s="48">
        <f t="shared" si="1619"/>
        <v>0</v>
      </c>
      <c r="AI3439" s="33">
        <f t="shared" si="1620"/>
        <v>0</v>
      </c>
      <c r="AJ3439" s="33">
        <f t="shared" si="1621"/>
        <v>0</v>
      </c>
      <c r="AK3439" s="33">
        <f t="shared" si="1622"/>
        <v>0</v>
      </c>
      <c r="AL3439" s="33">
        <f t="shared" si="1623"/>
        <v>0</v>
      </c>
      <c r="AM3439" s="34">
        <f t="shared" si="1624"/>
        <v>0</v>
      </c>
    </row>
    <row r="3440" spans="1:39" ht="15" customHeight="1" x14ac:dyDescent="0.3">
      <c r="A3440" s="166" t="s">
        <v>5874</v>
      </c>
      <c r="B3440" s="99">
        <v>20128</v>
      </c>
      <c r="C3440" s="99">
        <v>53947</v>
      </c>
      <c r="D3440" s="165">
        <v>46102</v>
      </c>
      <c r="E3440" s="165">
        <v>46265</v>
      </c>
      <c r="F3440" s="166">
        <v>4</v>
      </c>
      <c r="G3440" s="178">
        <v>1.38</v>
      </c>
      <c r="H3440" s="181">
        <v>1</v>
      </c>
      <c r="I3440" s="180">
        <v>3.7900000000000003E-2</v>
      </c>
      <c r="J3440" s="21">
        <f t="shared" si="1595"/>
        <v>2.62</v>
      </c>
      <c r="K3440" s="21" t="str">
        <f t="shared" si="1596"/>
        <v>Y</v>
      </c>
      <c r="L3440" s="37" t="str">
        <f t="shared" si="1597"/>
        <v>NA</v>
      </c>
      <c r="M3440" s="8" t="str">
        <f t="shared" si="1598"/>
        <v>Y</v>
      </c>
      <c r="N3440" s="42">
        <f t="shared" si="1599"/>
        <v>3</v>
      </c>
      <c r="O3440" s="43">
        <f t="shared" si="1600"/>
        <v>200000</v>
      </c>
      <c r="P3440" s="43" t="str">
        <f t="shared" si="1601"/>
        <v>NA</v>
      </c>
      <c r="Q3440" s="24">
        <f t="shared" si="1602"/>
        <v>20890.851200000001</v>
      </c>
      <c r="R3440" s="43">
        <f t="shared" si="1603"/>
        <v>0</v>
      </c>
      <c r="S3440" s="24">
        <f t="shared" si="1604"/>
        <v>1000000</v>
      </c>
      <c r="T3440" s="25" t="str">
        <f t="shared" si="1605"/>
        <v>Y</v>
      </c>
      <c r="U3440" s="44">
        <f t="shared" si="1606"/>
        <v>2</v>
      </c>
      <c r="V3440" s="45">
        <f t="shared" si="1607"/>
        <v>200000</v>
      </c>
      <c r="W3440" s="45">
        <f t="shared" si="1608"/>
        <v>1000000</v>
      </c>
      <c r="X3440" s="28">
        <f t="shared" si="1609"/>
        <v>21682.614460480003</v>
      </c>
      <c r="Y3440" s="28">
        <f t="shared" si="1610"/>
        <v>0</v>
      </c>
      <c r="Z3440" s="45" t="str">
        <f t="shared" si="1611"/>
        <v>NA</v>
      </c>
      <c r="AA3440" s="29" t="str">
        <f t="shared" si="1612"/>
        <v>Y</v>
      </c>
      <c r="AB3440" s="46">
        <f t="shared" si="1613"/>
        <v>1</v>
      </c>
      <c r="AC3440" s="31">
        <f t="shared" si="1614"/>
        <v>200000</v>
      </c>
      <c r="AD3440" s="31">
        <f t="shared" si="1615"/>
        <v>1000000</v>
      </c>
      <c r="AE3440" s="31">
        <f t="shared" si="1616"/>
        <v>22504.385548532195</v>
      </c>
      <c r="AF3440" s="47">
        <f t="shared" si="1617"/>
        <v>0</v>
      </c>
      <c r="AG3440" s="31" t="str">
        <f t="shared" si="1618"/>
        <v>NA</v>
      </c>
      <c r="AH3440" s="48">
        <f t="shared" si="1619"/>
        <v>0</v>
      </c>
      <c r="AI3440" s="33">
        <f t="shared" si="1620"/>
        <v>0</v>
      </c>
      <c r="AJ3440" s="33">
        <f t="shared" si="1621"/>
        <v>0</v>
      </c>
      <c r="AK3440" s="33">
        <f t="shared" si="1622"/>
        <v>0</v>
      </c>
      <c r="AL3440" s="33">
        <f t="shared" si="1623"/>
        <v>0</v>
      </c>
      <c r="AM3440" s="34">
        <f t="shared" si="1624"/>
        <v>0</v>
      </c>
    </row>
    <row r="3441" spans="1:39" ht="15" customHeight="1" x14ac:dyDescent="0.3">
      <c r="A3441" s="166" t="s">
        <v>5875</v>
      </c>
      <c r="B3441" s="99">
        <v>18813</v>
      </c>
      <c r="C3441" s="99">
        <v>61878</v>
      </c>
      <c r="D3441" s="165">
        <v>44495</v>
      </c>
      <c r="E3441" s="165">
        <v>44566</v>
      </c>
      <c r="F3441" s="166">
        <v>4</v>
      </c>
      <c r="G3441" s="178">
        <v>0.18</v>
      </c>
      <c r="H3441" s="181">
        <v>0.25</v>
      </c>
      <c r="I3441" s="180">
        <v>8.5000000000000006E-2</v>
      </c>
      <c r="J3441" s="21">
        <f t="shared" si="1595"/>
        <v>3.82</v>
      </c>
      <c r="K3441" s="21" t="str">
        <f t="shared" si="1596"/>
        <v>Y</v>
      </c>
      <c r="L3441" s="37" t="str">
        <f t="shared" si="1597"/>
        <v>NA</v>
      </c>
      <c r="M3441" s="8" t="str">
        <f t="shared" si="1598"/>
        <v>Y</v>
      </c>
      <c r="N3441" s="42">
        <f t="shared" si="1599"/>
        <v>16</v>
      </c>
      <c r="O3441" s="43">
        <f t="shared" si="1600"/>
        <v>200000</v>
      </c>
      <c r="P3441" s="43" t="str">
        <f t="shared" si="1601"/>
        <v>NA</v>
      </c>
      <c r="Q3441" s="24">
        <f t="shared" si="1602"/>
        <v>20412.105</v>
      </c>
      <c r="R3441" s="43">
        <f t="shared" si="1603"/>
        <v>0</v>
      </c>
      <c r="S3441" s="24">
        <f t="shared" si="1604"/>
        <v>1000000</v>
      </c>
      <c r="T3441" s="25" t="str">
        <f t="shared" si="1605"/>
        <v>Y</v>
      </c>
      <c r="U3441" s="44">
        <f t="shared" si="1606"/>
        <v>15</v>
      </c>
      <c r="V3441" s="45">
        <f t="shared" si="1607"/>
        <v>200000</v>
      </c>
      <c r="W3441" s="45">
        <f t="shared" si="1608"/>
        <v>1000000</v>
      </c>
      <c r="X3441" s="28">
        <f t="shared" si="1609"/>
        <v>22147.133924999998</v>
      </c>
      <c r="Y3441" s="28">
        <f t="shared" si="1610"/>
        <v>0</v>
      </c>
      <c r="Z3441" s="45" t="str">
        <f t="shared" si="1611"/>
        <v>NA</v>
      </c>
      <c r="AA3441" s="29" t="str">
        <f t="shared" si="1612"/>
        <v>Y</v>
      </c>
      <c r="AB3441" s="46">
        <f t="shared" si="1613"/>
        <v>14</v>
      </c>
      <c r="AC3441" s="31">
        <f t="shared" si="1614"/>
        <v>200000</v>
      </c>
      <c r="AD3441" s="31">
        <f t="shared" si="1615"/>
        <v>1000000</v>
      </c>
      <c r="AE3441" s="31">
        <f t="shared" si="1616"/>
        <v>24029.640308624996</v>
      </c>
      <c r="AF3441" s="47">
        <f t="shared" si="1617"/>
        <v>0</v>
      </c>
      <c r="AG3441" s="31" t="str">
        <f t="shared" si="1618"/>
        <v>NA</v>
      </c>
      <c r="AH3441" s="48">
        <f t="shared" si="1619"/>
        <v>13</v>
      </c>
      <c r="AI3441" s="33">
        <f t="shared" si="1620"/>
        <v>20000</v>
      </c>
      <c r="AJ3441" s="33">
        <f t="shared" si="1621"/>
        <v>65000</v>
      </c>
      <c r="AK3441" s="33">
        <f t="shared" si="1622"/>
        <v>20000</v>
      </c>
      <c r="AL3441" s="33">
        <f t="shared" si="1623"/>
        <v>6072.1597348581199</v>
      </c>
      <c r="AM3441" s="34">
        <f t="shared" si="1624"/>
        <v>6072.1597348581199</v>
      </c>
    </row>
    <row r="3442" spans="1:39" ht="15" customHeight="1" x14ac:dyDescent="0.3">
      <c r="A3442" s="166" t="s">
        <v>5876</v>
      </c>
      <c r="B3442" s="99">
        <v>7248</v>
      </c>
      <c r="C3442" s="99">
        <v>22524</v>
      </c>
      <c r="D3442" s="165">
        <v>44660</v>
      </c>
      <c r="E3442" s="165">
        <v>44705</v>
      </c>
      <c r="F3442" s="166">
        <v>2</v>
      </c>
      <c r="G3442" s="178">
        <v>0.48</v>
      </c>
      <c r="H3442" s="181">
        <v>0.25</v>
      </c>
      <c r="I3442" s="180">
        <v>5.8500000000000003E-2</v>
      </c>
      <c r="J3442" s="21">
        <f t="shared" si="1595"/>
        <v>1.52</v>
      </c>
      <c r="K3442" s="21" t="str">
        <f t="shared" si="1596"/>
        <v>Y</v>
      </c>
      <c r="L3442" s="37" t="str">
        <f t="shared" si="1597"/>
        <v>NA</v>
      </c>
      <c r="M3442" s="8" t="str">
        <f t="shared" si="1598"/>
        <v>Y</v>
      </c>
      <c r="N3442" s="42">
        <f t="shared" si="1599"/>
        <v>7</v>
      </c>
      <c r="O3442" s="43">
        <f t="shared" si="1600"/>
        <v>200000</v>
      </c>
      <c r="P3442" s="43" t="str">
        <f t="shared" si="1601"/>
        <v>NA</v>
      </c>
      <c r="Q3442" s="24">
        <f t="shared" si="1602"/>
        <v>7672.0079999999998</v>
      </c>
      <c r="R3442" s="43">
        <f t="shared" si="1603"/>
        <v>0</v>
      </c>
      <c r="S3442" s="24">
        <f t="shared" si="1604"/>
        <v>1000000</v>
      </c>
      <c r="T3442" s="25" t="str">
        <f t="shared" si="1605"/>
        <v>Y</v>
      </c>
      <c r="U3442" s="44">
        <f t="shared" si="1606"/>
        <v>6</v>
      </c>
      <c r="V3442" s="45">
        <f t="shared" si="1607"/>
        <v>200000</v>
      </c>
      <c r="W3442" s="45">
        <f t="shared" si="1608"/>
        <v>1000000</v>
      </c>
      <c r="X3442" s="28">
        <f t="shared" si="1609"/>
        <v>8120.8204679999999</v>
      </c>
      <c r="Y3442" s="28">
        <f t="shared" si="1610"/>
        <v>0</v>
      </c>
      <c r="Z3442" s="45" t="str">
        <f t="shared" si="1611"/>
        <v>NA</v>
      </c>
      <c r="AA3442" s="29" t="str">
        <f t="shared" si="1612"/>
        <v>N</v>
      </c>
      <c r="AB3442" s="46">
        <f t="shared" si="1613"/>
        <v>5</v>
      </c>
      <c r="AC3442" s="31">
        <f t="shared" si="1614"/>
        <v>20000</v>
      </c>
      <c r="AD3442" s="31">
        <f t="shared" si="1615"/>
        <v>65000</v>
      </c>
      <c r="AE3442" s="31">
        <f t="shared" si="1616"/>
        <v>8595.8884653780005</v>
      </c>
      <c r="AF3442" s="47">
        <f t="shared" si="1617"/>
        <v>0</v>
      </c>
      <c r="AG3442" s="31">
        <f t="shared" si="1618"/>
        <v>18087.283066622</v>
      </c>
      <c r="AH3442" s="48">
        <f t="shared" si="1619"/>
        <v>4</v>
      </c>
      <c r="AI3442" s="33">
        <f t="shared" si="1620"/>
        <v>20000</v>
      </c>
      <c r="AJ3442" s="33">
        <f t="shared" si="1621"/>
        <v>65000</v>
      </c>
      <c r="AK3442" s="33">
        <f t="shared" si="1622"/>
        <v>9098.7479406026141</v>
      </c>
      <c r="AL3442" s="33">
        <f t="shared" si="1623"/>
        <v>0</v>
      </c>
      <c r="AM3442" s="34">
        <f t="shared" si="1624"/>
        <v>0</v>
      </c>
    </row>
    <row r="3443" spans="1:39" ht="15" customHeight="1" x14ac:dyDescent="0.3">
      <c r="A3443" s="166" t="s">
        <v>5877</v>
      </c>
      <c r="B3443" s="99">
        <v>20517</v>
      </c>
      <c r="C3443" s="99">
        <v>45510</v>
      </c>
      <c r="D3443" s="165">
        <v>45049</v>
      </c>
      <c r="E3443" s="165">
        <v>45190</v>
      </c>
      <c r="F3443" s="166">
        <v>4</v>
      </c>
      <c r="G3443" s="178">
        <v>2.83</v>
      </c>
      <c r="H3443" s="181">
        <v>0.75</v>
      </c>
      <c r="I3443" s="180">
        <v>2.6700000000000002E-2</v>
      </c>
      <c r="J3443" s="21">
        <f t="shared" si="1595"/>
        <v>1.17</v>
      </c>
      <c r="K3443" s="21" t="str">
        <f t="shared" si="1596"/>
        <v>Y</v>
      </c>
      <c r="L3443" s="37" t="str">
        <f t="shared" si="1597"/>
        <v>NA</v>
      </c>
      <c r="M3443" s="8" t="str">
        <f t="shared" si="1598"/>
        <v>Y</v>
      </c>
      <c r="N3443" s="42">
        <f t="shared" si="1599"/>
        <v>2</v>
      </c>
      <c r="O3443" s="43">
        <f t="shared" si="1600"/>
        <v>200000</v>
      </c>
      <c r="P3443" s="43" t="str">
        <f t="shared" si="1601"/>
        <v>NA</v>
      </c>
      <c r="Q3443" s="24">
        <f t="shared" si="1602"/>
        <v>21064.803899999999</v>
      </c>
      <c r="R3443" s="43">
        <f t="shared" si="1603"/>
        <v>0</v>
      </c>
      <c r="S3443" s="24">
        <f t="shared" si="1604"/>
        <v>1000000</v>
      </c>
      <c r="T3443" s="25" t="str">
        <f t="shared" si="1605"/>
        <v>Y</v>
      </c>
      <c r="U3443" s="44">
        <f t="shared" si="1606"/>
        <v>1</v>
      </c>
      <c r="V3443" s="45">
        <f t="shared" si="1607"/>
        <v>200000</v>
      </c>
      <c r="W3443" s="45">
        <f t="shared" si="1608"/>
        <v>1000000</v>
      </c>
      <c r="X3443" s="28">
        <f t="shared" si="1609"/>
        <v>21627.234164129997</v>
      </c>
      <c r="Y3443" s="28">
        <f t="shared" si="1610"/>
        <v>0</v>
      </c>
      <c r="Z3443" s="45" t="str">
        <f t="shared" si="1611"/>
        <v>NA</v>
      </c>
      <c r="AA3443" s="29" t="str">
        <f t="shared" si="1612"/>
        <v>N</v>
      </c>
      <c r="AB3443" s="46">
        <f t="shared" si="1613"/>
        <v>0</v>
      </c>
      <c r="AC3443" s="31">
        <f t="shared" si="1614"/>
        <v>0</v>
      </c>
      <c r="AD3443" s="31">
        <f t="shared" si="1615"/>
        <v>0</v>
      </c>
      <c r="AE3443" s="31">
        <f t="shared" si="1616"/>
        <v>0</v>
      </c>
      <c r="AF3443" s="47">
        <f t="shared" si="1617"/>
        <v>0</v>
      </c>
      <c r="AG3443" s="31">
        <f t="shared" si="1618"/>
        <v>0</v>
      </c>
      <c r="AH3443" s="48">
        <f t="shared" si="1619"/>
        <v>0</v>
      </c>
      <c r="AI3443" s="33">
        <f t="shared" si="1620"/>
        <v>0</v>
      </c>
      <c r="AJ3443" s="33">
        <f t="shared" si="1621"/>
        <v>0</v>
      </c>
      <c r="AK3443" s="33">
        <f t="shared" si="1622"/>
        <v>0</v>
      </c>
      <c r="AL3443" s="33">
        <f t="shared" si="1623"/>
        <v>0</v>
      </c>
      <c r="AM3443" s="34">
        <f t="shared" si="1624"/>
        <v>0</v>
      </c>
    </row>
    <row r="3444" spans="1:39" ht="15" customHeight="1" x14ac:dyDescent="0.3">
      <c r="A3444" s="166" t="s">
        <v>5878</v>
      </c>
      <c r="B3444" s="99">
        <v>10366</v>
      </c>
      <c r="C3444" s="99">
        <v>61134</v>
      </c>
      <c r="D3444" s="165">
        <v>45983</v>
      </c>
      <c r="E3444" s="165">
        <v>46309</v>
      </c>
      <c r="F3444" s="166">
        <v>2</v>
      </c>
      <c r="G3444" s="178">
        <v>1.86</v>
      </c>
      <c r="H3444" s="181">
        <v>1</v>
      </c>
      <c r="I3444" s="180">
        <v>4.2799999999999998E-2</v>
      </c>
      <c r="J3444" s="21">
        <f t="shared" si="1595"/>
        <v>0.1399999999999999</v>
      </c>
      <c r="K3444" s="21" t="str">
        <f t="shared" si="1596"/>
        <v>Y</v>
      </c>
      <c r="L3444" s="37" t="str">
        <f t="shared" si="1597"/>
        <v>NA</v>
      </c>
      <c r="M3444" s="8" t="str">
        <f t="shared" si="1598"/>
        <v>Y</v>
      </c>
      <c r="N3444" s="42">
        <f t="shared" si="1599"/>
        <v>1</v>
      </c>
      <c r="O3444" s="43">
        <f t="shared" si="1600"/>
        <v>200000</v>
      </c>
      <c r="P3444" s="43" t="str">
        <f t="shared" si="1601"/>
        <v>NA</v>
      </c>
      <c r="Q3444" s="24">
        <f t="shared" si="1602"/>
        <v>10809.664799999999</v>
      </c>
      <c r="R3444" s="43">
        <f t="shared" si="1603"/>
        <v>0</v>
      </c>
      <c r="S3444" s="24">
        <f t="shared" si="1604"/>
        <v>1000000</v>
      </c>
      <c r="T3444" s="25" t="str">
        <f t="shared" si="1605"/>
        <v>N</v>
      </c>
      <c r="U3444" s="44">
        <f t="shared" si="1606"/>
        <v>0</v>
      </c>
      <c r="V3444" s="45">
        <f t="shared" si="1607"/>
        <v>0</v>
      </c>
      <c r="W3444" s="45">
        <f t="shared" si="1608"/>
        <v>0</v>
      </c>
      <c r="X3444" s="28">
        <f t="shared" si="1609"/>
        <v>0</v>
      </c>
      <c r="Y3444" s="28">
        <f t="shared" si="1610"/>
        <v>0</v>
      </c>
      <c r="Z3444" s="45">
        <f t="shared" si="1611"/>
        <v>0</v>
      </c>
      <c r="AA3444" s="29" t="str">
        <f t="shared" si="1612"/>
        <v>N</v>
      </c>
      <c r="AB3444" s="46">
        <f t="shared" si="1613"/>
        <v>0</v>
      </c>
      <c r="AC3444" s="31">
        <f t="shared" si="1614"/>
        <v>0</v>
      </c>
      <c r="AD3444" s="31">
        <f t="shared" si="1615"/>
        <v>0</v>
      </c>
      <c r="AE3444" s="31">
        <f t="shared" si="1616"/>
        <v>0</v>
      </c>
      <c r="AF3444" s="47">
        <f t="shared" si="1617"/>
        <v>0</v>
      </c>
      <c r="AG3444" s="31">
        <f t="shared" si="1618"/>
        <v>0</v>
      </c>
      <c r="AH3444" s="48">
        <f t="shared" si="1619"/>
        <v>0</v>
      </c>
      <c r="AI3444" s="33">
        <f t="shared" si="1620"/>
        <v>0</v>
      </c>
      <c r="AJ3444" s="33">
        <f t="shared" si="1621"/>
        <v>0</v>
      </c>
      <c r="AK3444" s="33">
        <f t="shared" si="1622"/>
        <v>0</v>
      </c>
      <c r="AL3444" s="33">
        <f t="shared" si="1623"/>
        <v>0</v>
      </c>
      <c r="AM3444" s="34">
        <f t="shared" si="1624"/>
        <v>0</v>
      </c>
    </row>
    <row r="3445" spans="1:39" ht="15" customHeight="1" x14ac:dyDescent="0.3">
      <c r="A3445" s="166" t="s">
        <v>5879</v>
      </c>
      <c r="B3445" s="99">
        <v>24401</v>
      </c>
      <c r="C3445" s="99">
        <v>66231</v>
      </c>
      <c r="D3445" s="165">
        <v>45996</v>
      </c>
      <c r="E3445" s="165">
        <v>46180</v>
      </c>
      <c r="F3445" s="166">
        <v>2</v>
      </c>
      <c r="G3445" s="178">
        <v>1.61</v>
      </c>
      <c r="H3445" s="181">
        <v>0.25</v>
      </c>
      <c r="I3445" s="180">
        <v>3.9300000000000002E-2</v>
      </c>
      <c r="J3445" s="21">
        <f t="shared" si="1595"/>
        <v>0.3899999999999999</v>
      </c>
      <c r="K3445" s="21" t="str">
        <f t="shared" si="1596"/>
        <v>Y</v>
      </c>
      <c r="L3445" s="37" t="str">
        <f t="shared" si="1597"/>
        <v>NA</v>
      </c>
      <c r="M3445" s="8" t="str">
        <f t="shared" si="1598"/>
        <v>Y</v>
      </c>
      <c r="N3445" s="42">
        <f t="shared" si="1599"/>
        <v>2</v>
      </c>
      <c r="O3445" s="43">
        <f t="shared" si="1600"/>
        <v>200000</v>
      </c>
      <c r="P3445" s="43" t="str">
        <f t="shared" si="1601"/>
        <v>NA</v>
      </c>
      <c r="Q3445" s="24">
        <f t="shared" si="1602"/>
        <v>25359.959299999999</v>
      </c>
      <c r="R3445" s="43">
        <f t="shared" si="1603"/>
        <v>0</v>
      </c>
      <c r="S3445" s="24">
        <f t="shared" si="1604"/>
        <v>1000000</v>
      </c>
      <c r="T3445" s="25" t="str">
        <f t="shared" si="1605"/>
        <v>N</v>
      </c>
      <c r="U3445" s="44">
        <f t="shared" si="1606"/>
        <v>1</v>
      </c>
      <c r="V3445" s="45">
        <f t="shared" si="1607"/>
        <v>20000</v>
      </c>
      <c r="W3445" s="45">
        <f t="shared" si="1608"/>
        <v>65000</v>
      </c>
      <c r="X3445" s="28">
        <f t="shared" si="1609"/>
        <v>0</v>
      </c>
      <c r="Y3445" s="28">
        <f t="shared" si="1610"/>
        <v>26356.605700489996</v>
      </c>
      <c r="Z3445" s="45">
        <f t="shared" si="1611"/>
        <v>0</v>
      </c>
      <c r="AA3445" s="29" t="str">
        <f t="shared" si="1612"/>
        <v>N</v>
      </c>
      <c r="AB3445" s="46">
        <f t="shared" si="1613"/>
        <v>0</v>
      </c>
      <c r="AC3445" s="31">
        <f t="shared" si="1614"/>
        <v>0</v>
      </c>
      <c r="AD3445" s="31">
        <f t="shared" si="1615"/>
        <v>0</v>
      </c>
      <c r="AE3445" s="31">
        <f t="shared" si="1616"/>
        <v>0</v>
      </c>
      <c r="AF3445" s="47">
        <f t="shared" si="1617"/>
        <v>0</v>
      </c>
      <c r="AG3445" s="31">
        <f t="shared" si="1618"/>
        <v>0</v>
      </c>
      <c r="AH3445" s="48">
        <f t="shared" si="1619"/>
        <v>0</v>
      </c>
      <c r="AI3445" s="33">
        <f t="shared" si="1620"/>
        <v>0</v>
      </c>
      <c r="AJ3445" s="33">
        <f t="shared" si="1621"/>
        <v>0</v>
      </c>
      <c r="AK3445" s="33">
        <f t="shared" si="1622"/>
        <v>0</v>
      </c>
      <c r="AL3445" s="33">
        <f t="shared" si="1623"/>
        <v>0</v>
      </c>
      <c r="AM3445" s="34">
        <f t="shared" si="1624"/>
        <v>26356.605700489996</v>
      </c>
    </row>
    <row r="3446" spans="1:39" ht="15" customHeight="1" x14ac:dyDescent="0.3">
      <c r="A3446" s="166" t="s">
        <v>5880</v>
      </c>
      <c r="B3446" s="99">
        <v>7259</v>
      </c>
      <c r="C3446" s="99">
        <v>83576</v>
      </c>
      <c r="D3446" s="165">
        <v>44878</v>
      </c>
      <c r="E3446" s="165">
        <v>45082</v>
      </c>
      <c r="F3446" s="166">
        <v>2</v>
      </c>
      <c r="G3446" s="178">
        <v>1.71</v>
      </c>
      <c r="H3446" s="181">
        <v>1</v>
      </c>
      <c r="I3446" s="180">
        <v>2.24E-2</v>
      </c>
      <c r="J3446" s="21">
        <f t="shared" si="1595"/>
        <v>0.29000000000000004</v>
      </c>
      <c r="K3446" s="21" t="str">
        <f t="shared" si="1596"/>
        <v>Y</v>
      </c>
      <c r="L3446" s="37" t="str">
        <f t="shared" si="1597"/>
        <v>NA</v>
      </c>
      <c r="M3446" s="8" t="str">
        <f t="shared" si="1598"/>
        <v>Y</v>
      </c>
      <c r="N3446" s="42">
        <f t="shared" si="1599"/>
        <v>1</v>
      </c>
      <c r="O3446" s="43">
        <f t="shared" si="1600"/>
        <v>200000</v>
      </c>
      <c r="P3446" s="43" t="str">
        <f t="shared" si="1601"/>
        <v>NA</v>
      </c>
      <c r="Q3446" s="24">
        <f t="shared" si="1602"/>
        <v>7421.6016</v>
      </c>
      <c r="R3446" s="43">
        <f t="shared" si="1603"/>
        <v>0</v>
      </c>
      <c r="S3446" s="24">
        <f t="shared" si="1604"/>
        <v>1000000</v>
      </c>
      <c r="T3446" s="25" t="str">
        <f t="shared" si="1605"/>
        <v>N</v>
      </c>
      <c r="U3446" s="44">
        <f t="shared" si="1606"/>
        <v>0</v>
      </c>
      <c r="V3446" s="45">
        <f t="shared" si="1607"/>
        <v>0</v>
      </c>
      <c r="W3446" s="45">
        <f t="shared" si="1608"/>
        <v>0</v>
      </c>
      <c r="X3446" s="28">
        <f t="shared" si="1609"/>
        <v>0</v>
      </c>
      <c r="Y3446" s="28">
        <f t="shared" si="1610"/>
        <v>0</v>
      </c>
      <c r="Z3446" s="45">
        <f t="shared" si="1611"/>
        <v>0</v>
      </c>
      <c r="AA3446" s="29" t="str">
        <f t="shared" si="1612"/>
        <v>N</v>
      </c>
      <c r="AB3446" s="46">
        <f t="shared" si="1613"/>
        <v>0</v>
      </c>
      <c r="AC3446" s="31">
        <f t="shared" si="1614"/>
        <v>0</v>
      </c>
      <c r="AD3446" s="31">
        <f t="shared" si="1615"/>
        <v>0</v>
      </c>
      <c r="AE3446" s="31">
        <f t="shared" si="1616"/>
        <v>0</v>
      </c>
      <c r="AF3446" s="47">
        <f t="shared" si="1617"/>
        <v>0</v>
      </c>
      <c r="AG3446" s="31">
        <f t="shared" si="1618"/>
        <v>0</v>
      </c>
      <c r="AH3446" s="48">
        <f t="shared" si="1619"/>
        <v>0</v>
      </c>
      <c r="AI3446" s="33">
        <f t="shared" si="1620"/>
        <v>0</v>
      </c>
      <c r="AJ3446" s="33">
        <f t="shared" si="1621"/>
        <v>0</v>
      </c>
      <c r="AK3446" s="33">
        <f t="shared" si="1622"/>
        <v>0</v>
      </c>
      <c r="AL3446" s="33">
        <f t="shared" si="1623"/>
        <v>0</v>
      </c>
      <c r="AM3446" s="34">
        <f t="shared" si="1624"/>
        <v>0</v>
      </c>
    </row>
    <row r="3447" spans="1:39" ht="15" customHeight="1" x14ac:dyDescent="0.3">
      <c r="A3447" s="166" t="s">
        <v>5881</v>
      </c>
      <c r="B3447" s="99">
        <v>10013</v>
      </c>
      <c r="C3447" s="99">
        <v>77093</v>
      </c>
      <c r="D3447" s="165">
        <v>45844</v>
      </c>
      <c r="E3447" s="165">
        <v>46141</v>
      </c>
      <c r="F3447" s="166">
        <v>4</v>
      </c>
      <c r="G3447" s="178">
        <v>2.5</v>
      </c>
      <c r="H3447" s="181">
        <v>1</v>
      </c>
      <c r="I3447" s="180">
        <v>4.7500000000000001E-2</v>
      </c>
      <c r="J3447" s="21">
        <f t="shared" si="1595"/>
        <v>1.5</v>
      </c>
      <c r="K3447" s="21" t="str">
        <f t="shared" si="1596"/>
        <v>Y</v>
      </c>
      <c r="L3447" s="37" t="str">
        <f t="shared" si="1597"/>
        <v>NA</v>
      </c>
      <c r="M3447" s="8" t="str">
        <f t="shared" si="1598"/>
        <v>Y</v>
      </c>
      <c r="N3447" s="42">
        <f t="shared" si="1599"/>
        <v>2</v>
      </c>
      <c r="O3447" s="43">
        <f t="shared" si="1600"/>
        <v>200000</v>
      </c>
      <c r="P3447" s="43" t="str">
        <f t="shared" si="1601"/>
        <v>NA</v>
      </c>
      <c r="Q3447" s="24">
        <f t="shared" si="1602"/>
        <v>10488.6175</v>
      </c>
      <c r="R3447" s="43">
        <f t="shared" si="1603"/>
        <v>0</v>
      </c>
      <c r="S3447" s="24">
        <f t="shared" si="1604"/>
        <v>1000000</v>
      </c>
      <c r="T3447" s="25" t="str">
        <f t="shared" si="1605"/>
        <v>Y</v>
      </c>
      <c r="U3447" s="44">
        <f t="shared" si="1606"/>
        <v>1</v>
      </c>
      <c r="V3447" s="45">
        <f t="shared" si="1607"/>
        <v>200000</v>
      </c>
      <c r="W3447" s="45">
        <f t="shared" si="1608"/>
        <v>1000000</v>
      </c>
      <c r="X3447" s="28">
        <f t="shared" si="1609"/>
        <v>10986.826831250002</v>
      </c>
      <c r="Y3447" s="28">
        <f t="shared" si="1610"/>
        <v>0</v>
      </c>
      <c r="Z3447" s="45" t="str">
        <f t="shared" si="1611"/>
        <v>NA</v>
      </c>
      <c r="AA3447" s="29" t="str">
        <f t="shared" si="1612"/>
        <v>N</v>
      </c>
      <c r="AB3447" s="46">
        <f t="shared" si="1613"/>
        <v>0</v>
      </c>
      <c r="AC3447" s="31">
        <f t="shared" si="1614"/>
        <v>0</v>
      </c>
      <c r="AD3447" s="31">
        <f t="shared" si="1615"/>
        <v>0</v>
      </c>
      <c r="AE3447" s="31">
        <f t="shared" si="1616"/>
        <v>0</v>
      </c>
      <c r="AF3447" s="47">
        <f t="shared" si="1617"/>
        <v>0</v>
      </c>
      <c r="AG3447" s="31">
        <f t="shared" si="1618"/>
        <v>0</v>
      </c>
      <c r="AH3447" s="48">
        <f t="shared" si="1619"/>
        <v>0</v>
      </c>
      <c r="AI3447" s="33">
        <f t="shared" si="1620"/>
        <v>0</v>
      </c>
      <c r="AJ3447" s="33">
        <f t="shared" si="1621"/>
        <v>0</v>
      </c>
      <c r="AK3447" s="33">
        <f t="shared" si="1622"/>
        <v>0</v>
      </c>
      <c r="AL3447" s="33">
        <f t="shared" si="1623"/>
        <v>0</v>
      </c>
      <c r="AM3447" s="34">
        <f t="shared" si="1624"/>
        <v>0</v>
      </c>
    </row>
    <row r="3448" spans="1:39" ht="15" customHeight="1" x14ac:dyDescent="0.3">
      <c r="A3448" s="166" t="s">
        <v>5882</v>
      </c>
      <c r="B3448" s="99">
        <v>15561</v>
      </c>
      <c r="C3448" s="99">
        <v>57738</v>
      </c>
      <c r="D3448" s="165">
        <v>44503</v>
      </c>
      <c r="E3448" s="165">
        <v>44577</v>
      </c>
      <c r="F3448" s="166">
        <v>4</v>
      </c>
      <c r="G3448" s="178">
        <v>3.54</v>
      </c>
      <c r="H3448" s="181">
        <v>0.5</v>
      </c>
      <c r="I3448" s="180">
        <v>6.7500000000000004E-2</v>
      </c>
      <c r="J3448" s="21">
        <f t="shared" si="1595"/>
        <v>0.45999999999999996</v>
      </c>
      <c r="K3448" s="21" t="str">
        <f t="shared" si="1596"/>
        <v>Y</v>
      </c>
      <c r="L3448" s="37" t="str">
        <f t="shared" si="1597"/>
        <v>NA</v>
      </c>
      <c r="M3448" s="8" t="str">
        <f t="shared" si="1598"/>
        <v>Y</v>
      </c>
      <c r="N3448" s="42">
        <f t="shared" si="1599"/>
        <v>1</v>
      </c>
      <c r="O3448" s="43">
        <f t="shared" si="1600"/>
        <v>200000</v>
      </c>
      <c r="P3448" s="43" t="str">
        <f t="shared" si="1601"/>
        <v>NA</v>
      </c>
      <c r="Q3448" s="24">
        <f t="shared" si="1602"/>
        <v>16611.367499999997</v>
      </c>
      <c r="R3448" s="43">
        <f t="shared" si="1603"/>
        <v>0</v>
      </c>
      <c r="S3448" s="24">
        <f t="shared" si="1604"/>
        <v>1000000</v>
      </c>
      <c r="T3448" s="25" t="str">
        <f t="shared" si="1605"/>
        <v>N</v>
      </c>
      <c r="U3448" s="44">
        <f t="shared" si="1606"/>
        <v>0</v>
      </c>
      <c r="V3448" s="45">
        <f t="shared" si="1607"/>
        <v>0</v>
      </c>
      <c r="W3448" s="45">
        <f t="shared" si="1608"/>
        <v>0</v>
      </c>
      <c r="X3448" s="28">
        <f t="shared" si="1609"/>
        <v>0</v>
      </c>
      <c r="Y3448" s="28">
        <f t="shared" si="1610"/>
        <v>0</v>
      </c>
      <c r="Z3448" s="45">
        <f t="shared" si="1611"/>
        <v>0</v>
      </c>
      <c r="AA3448" s="29" t="str">
        <f t="shared" si="1612"/>
        <v>N</v>
      </c>
      <c r="AB3448" s="46">
        <f t="shared" si="1613"/>
        <v>0</v>
      </c>
      <c r="AC3448" s="31">
        <f t="shared" si="1614"/>
        <v>0</v>
      </c>
      <c r="AD3448" s="31">
        <f t="shared" si="1615"/>
        <v>0</v>
      </c>
      <c r="AE3448" s="31">
        <f t="shared" si="1616"/>
        <v>0</v>
      </c>
      <c r="AF3448" s="47">
        <f t="shared" si="1617"/>
        <v>0</v>
      </c>
      <c r="AG3448" s="31">
        <f t="shared" si="1618"/>
        <v>0</v>
      </c>
      <c r="AH3448" s="48">
        <f t="shared" si="1619"/>
        <v>0</v>
      </c>
      <c r="AI3448" s="33">
        <f t="shared" si="1620"/>
        <v>0</v>
      </c>
      <c r="AJ3448" s="33">
        <f t="shared" si="1621"/>
        <v>0</v>
      </c>
      <c r="AK3448" s="33">
        <f t="shared" si="1622"/>
        <v>0</v>
      </c>
      <c r="AL3448" s="33">
        <f t="shared" si="1623"/>
        <v>0</v>
      </c>
      <c r="AM3448" s="34">
        <f t="shared" si="1624"/>
        <v>0</v>
      </c>
    </row>
    <row r="3449" spans="1:39" ht="15" customHeight="1" x14ac:dyDescent="0.3">
      <c r="A3449" s="166" t="s">
        <v>5883</v>
      </c>
      <c r="B3449" s="99">
        <v>17418</v>
      </c>
      <c r="C3449" s="99">
        <v>71510</v>
      </c>
      <c r="D3449" s="165">
        <v>46146</v>
      </c>
      <c r="E3449" s="165">
        <v>46429</v>
      </c>
      <c r="F3449" s="166">
        <v>4</v>
      </c>
      <c r="G3449" s="178">
        <v>0.81</v>
      </c>
      <c r="H3449" s="181">
        <v>0.5</v>
      </c>
      <c r="I3449" s="180">
        <v>3.9800000000000002E-2</v>
      </c>
      <c r="J3449" s="21">
        <f t="shared" si="1595"/>
        <v>3.19</v>
      </c>
      <c r="K3449" s="21" t="str">
        <f t="shared" si="1596"/>
        <v>Y</v>
      </c>
      <c r="L3449" s="37" t="str">
        <f t="shared" si="1597"/>
        <v>NA</v>
      </c>
      <c r="M3449" s="8" t="str">
        <f t="shared" si="1598"/>
        <v>Y</v>
      </c>
      <c r="N3449" s="42">
        <f t="shared" si="1599"/>
        <v>7</v>
      </c>
      <c r="O3449" s="43">
        <f t="shared" si="1600"/>
        <v>200000</v>
      </c>
      <c r="P3449" s="43" t="str">
        <f t="shared" si="1601"/>
        <v>NA</v>
      </c>
      <c r="Q3449" s="24">
        <f t="shared" si="1602"/>
        <v>18111.236400000002</v>
      </c>
      <c r="R3449" s="43">
        <f t="shared" si="1603"/>
        <v>0</v>
      </c>
      <c r="S3449" s="24">
        <f t="shared" si="1604"/>
        <v>1000000</v>
      </c>
      <c r="T3449" s="25" t="str">
        <f t="shared" si="1605"/>
        <v>Y</v>
      </c>
      <c r="U3449" s="44">
        <f t="shared" si="1606"/>
        <v>6</v>
      </c>
      <c r="V3449" s="45">
        <f t="shared" si="1607"/>
        <v>200000</v>
      </c>
      <c r="W3449" s="45">
        <f t="shared" si="1608"/>
        <v>1000000</v>
      </c>
      <c r="X3449" s="28">
        <f t="shared" si="1609"/>
        <v>18832.063608720004</v>
      </c>
      <c r="Y3449" s="28">
        <f t="shared" si="1610"/>
        <v>0</v>
      </c>
      <c r="Z3449" s="45" t="str">
        <f t="shared" si="1611"/>
        <v>NA</v>
      </c>
      <c r="AA3449" s="29" t="str">
        <f t="shared" si="1612"/>
        <v>Y</v>
      </c>
      <c r="AB3449" s="46">
        <f t="shared" si="1613"/>
        <v>5</v>
      </c>
      <c r="AC3449" s="31">
        <f t="shared" si="1614"/>
        <v>200000</v>
      </c>
      <c r="AD3449" s="31">
        <f t="shared" si="1615"/>
        <v>1000000</v>
      </c>
      <c r="AE3449" s="31">
        <f t="shared" si="1616"/>
        <v>19581.579740347061</v>
      </c>
      <c r="AF3449" s="47">
        <f t="shared" si="1617"/>
        <v>0</v>
      </c>
      <c r="AG3449" s="31" t="str">
        <f t="shared" si="1618"/>
        <v>NA</v>
      </c>
      <c r="AH3449" s="48">
        <f t="shared" si="1619"/>
        <v>4</v>
      </c>
      <c r="AI3449" s="33">
        <f t="shared" si="1620"/>
        <v>20000</v>
      </c>
      <c r="AJ3449" s="33">
        <f t="shared" si="1621"/>
        <v>65000</v>
      </c>
      <c r="AK3449" s="33">
        <f t="shared" si="1622"/>
        <v>20000</v>
      </c>
      <c r="AL3449" s="33">
        <f t="shared" si="1623"/>
        <v>360.92661401287478</v>
      </c>
      <c r="AM3449" s="34">
        <f t="shared" si="1624"/>
        <v>360.92661401287478</v>
      </c>
    </row>
    <row r="3450" spans="1:39" ht="15" customHeight="1" x14ac:dyDescent="0.3">
      <c r="A3450" s="166" t="s">
        <v>5884</v>
      </c>
      <c r="B3450" s="99">
        <v>14163</v>
      </c>
      <c r="C3450" s="99">
        <v>102302</v>
      </c>
      <c r="D3450" s="165">
        <v>44768</v>
      </c>
      <c r="E3450" s="165">
        <v>44939</v>
      </c>
      <c r="F3450" s="166">
        <v>2</v>
      </c>
      <c r="G3450" s="178">
        <v>1.08</v>
      </c>
      <c r="H3450" s="181">
        <v>0.5</v>
      </c>
      <c r="I3450" s="180">
        <v>2.1000000000000001E-2</v>
      </c>
      <c r="J3450" s="21">
        <f t="shared" si="1595"/>
        <v>0.91999999999999993</v>
      </c>
      <c r="K3450" s="21" t="str">
        <f t="shared" si="1596"/>
        <v>Y</v>
      </c>
      <c r="L3450" s="37" t="str">
        <f t="shared" si="1597"/>
        <v>NA</v>
      </c>
      <c r="M3450" s="8" t="str">
        <f t="shared" si="1598"/>
        <v>Y</v>
      </c>
      <c r="N3450" s="42">
        <f t="shared" si="1599"/>
        <v>2</v>
      </c>
      <c r="O3450" s="43">
        <f t="shared" si="1600"/>
        <v>200000</v>
      </c>
      <c r="P3450" s="43" t="str">
        <f t="shared" si="1601"/>
        <v>NA</v>
      </c>
      <c r="Q3450" s="24">
        <f t="shared" si="1602"/>
        <v>14460.422999999999</v>
      </c>
      <c r="R3450" s="43">
        <f t="shared" si="1603"/>
        <v>0</v>
      </c>
      <c r="S3450" s="24">
        <f t="shared" si="1604"/>
        <v>1000000</v>
      </c>
      <c r="T3450" s="25" t="str">
        <f t="shared" si="1605"/>
        <v>N</v>
      </c>
      <c r="U3450" s="44">
        <f t="shared" si="1606"/>
        <v>1</v>
      </c>
      <c r="V3450" s="45">
        <f t="shared" si="1607"/>
        <v>20000</v>
      </c>
      <c r="W3450" s="45">
        <f t="shared" si="1608"/>
        <v>65000</v>
      </c>
      <c r="X3450" s="28">
        <f t="shared" si="1609"/>
        <v>0</v>
      </c>
      <c r="Y3450" s="28">
        <f t="shared" si="1610"/>
        <v>14764.091882999997</v>
      </c>
      <c r="Z3450" s="45">
        <f t="shared" si="1611"/>
        <v>0</v>
      </c>
      <c r="AA3450" s="29" t="str">
        <f t="shared" si="1612"/>
        <v>N</v>
      </c>
      <c r="AB3450" s="46">
        <f t="shared" si="1613"/>
        <v>0</v>
      </c>
      <c r="AC3450" s="31">
        <f t="shared" si="1614"/>
        <v>0</v>
      </c>
      <c r="AD3450" s="31">
        <f t="shared" si="1615"/>
        <v>0</v>
      </c>
      <c r="AE3450" s="31">
        <f t="shared" si="1616"/>
        <v>0</v>
      </c>
      <c r="AF3450" s="47">
        <f t="shared" si="1617"/>
        <v>0</v>
      </c>
      <c r="AG3450" s="31">
        <f t="shared" si="1618"/>
        <v>0</v>
      </c>
      <c r="AH3450" s="48">
        <f t="shared" si="1619"/>
        <v>0</v>
      </c>
      <c r="AI3450" s="33">
        <f t="shared" si="1620"/>
        <v>0</v>
      </c>
      <c r="AJ3450" s="33">
        <f t="shared" si="1621"/>
        <v>0</v>
      </c>
      <c r="AK3450" s="33">
        <f t="shared" si="1622"/>
        <v>0</v>
      </c>
      <c r="AL3450" s="33">
        <f t="shared" si="1623"/>
        <v>0</v>
      </c>
      <c r="AM3450" s="34">
        <f t="shared" si="1624"/>
        <v>14764.091882999997</v>
      </c>
    </row>
    <row r="3451" spans="1:39" ht="15" customHeight="1" x14ac:dyDescent="0.3">
      <c r="A3451" s="166" t="s">
        <v>5885</v>
      </c>
      <c r="B3451" s="99">
        <v>23192</v>
      </c>
      <c r="C3451" s="99">
        <v>64691</v>
      </c>
      <c r="D3451" s="165">
        <v>44790</v>
      </c>
      <c r="E3451" s="165">
        <v>45063</v>
      </c>
      <c r="F3451" s="166">
        <v>4</v>
      </c>
      <c r="G3451" s="178">
        <v>1.85</v>
      </c>
      <c r="H3451" s="181">
        <v>0.25</v>
      </c>
      <c r="I3451" s="180">
        <v>2.1499999999999998E-2</v>
      </c>
      <c r="J3451" s="21">
        <f t="shared" ref="J3451:J3514" si="1625">MAX(0, F3451-G3451)</f>
        <v>2.15</v>
      </c>
      <c r="K3451" s="21" t="str">
        <f t="shared" ref="K3451:K3514" si="1626">IF(
  AND(
    E3451 &gt;= D3451-10,
    E3451 &lt;= DATE(2028,6,30),
    J3451 &gt; 0
  ),
  "Y",
  "N"
)</f>
        <v>Y</v>
      </c>
      <c r="L3451" s="37" t="str">
        <f t="shared" ref="L3451:L3514" si="1627">IF(
  J3451=0,
  0,
  IF(
    K3451="Y",
    "NA",
    MAX(0, 65000-C3451)
  )
)</f>
        <v>NA</v>
      </c>
      <c r="M3451" s="8" t="str">
        <f t="shared" ref="M3451:M3514" si="1628">IF(AND(K3451="Y",J3451&gt;0),"Y","N")</f>
        <v>Y</v>
      </c>
      <c r="N3451" s="42">
        <f t="shared" ref="N3451:N3514" si="1629">ROUNDUP(J3451/H3451, 0)</f>
        <v>9</v>
      </c>
      <c r="O3451" s="43">
        <f t="shared" ref="O3451:O3514" si="1630">IF(
  N3451=0,
  0,
  IF(
    M3451="Y",
    200000,
    20000
  )
)</f>
        <v>200000</v>
      </c>
      <c r="P3451" s="43" t="str">
        <f t="shared" ref="P3451:P3514" si="1631">IF(
  N3451=0,
  0,
  IF(
    M3451="Y",
    "NA",
    MAX(0, 65000)
  )
)</f>
        <v>NA</v>
      </c>
      <c r="Q3451" s="24">
        <f t="shared" ref="Q3451:Q3514" si="1632">IF(
  N3451=0,
  0,
  MAX(0, MIN(B3451*(1+I3451), O3451, L3451))
)</f>
        <v>23690.628000000001</v>
      </c>
      <c r="R3451" s="43">
        <f t="shared" ref="R3451:R3514" si="1633">IF(
  N3451=0,
  0,
  MAX(0, (B3451*(1+I3451))-Q3451)
)</f>
        <v>0</v>
      </c>
      <c r="S3451" s="24">
        <f t="shared" ref="S3451:S3514" si="1634">IF(
    M3451="Y",
    1000000,
    MAX(0, 65000-C3451-Q3451)
  )</f>
        <v>1000000</v>
      </c>
      <c r="T3451" s="25" t="str">
        <f t="shared" ref="T3451:T3514" si="1635">IF(AND(K3451="Y",J3451&gt;1),"Y","N")</f>
        <v>Y</v>
      </c>
      <c r="U3451" s="44">
        <f t="shared" ref="U3451:U3514" si="1636">MAX(0,(N3451-1))</f>
        <v>8</v>
      </c>
      <c r="V3451" s="45">
        <f t="shared" ref="V3451:V3514" si="1637">IF(
  U3451=0,
  0,
  IF(
    T3451="Y",
    200000,
    20000
  )
)</f>
        <v>200000</v>
      </c>
      <c r="W3451" s="45">
        <f t="shared" ref="W3451:W3514" si="1638">IF(
  U3451=0,
  0,
  IF(
    T3451="Y",
    1000000,
    MAX(0, 65000)
  )
)</f>
        <v>1000000</v>
      </c>
      <c r="X3451" s="28">
        <f t="shared" ref="X3451:X3514" si="1639">IF(
  U3451=0,
  0,
  MAX(0, MIN(B3451*(1+I3451)*(1+I3451), V3451, S3451, (W3451-C3451))
)
)</f>
        <v>24199.976502000001</v>
      </c>
      <c r="Y3451" s="28">
        <f t="shared" ref="Y3451:Y3514" si="1640">IF(
  U3451=0,
  0,
  MAX(0, (B3451*(1+I3451)*(1+I3451)-X3451)
)
)</f>
        <v>0</v>
      </c>
      <c r="Z3451" s="45" t="str">
        <f t="shared" ref="Z3451:Z3514" si="1641">IF(
    T3451="Y",
    "NA",
    MAX(0, W3451-C3451-Q3451-X3451)
  )</f>
        <v>NA</v>
      </c>
      <c r="AA3451" s="29" t="str">
        <f t="shared" ref="AA3451:AA3514" si="1642">IF(AND(K3451="Y",J3451&gt;2),"Y","N")</f>
        <v>Y</v>
      </c>
      <c r="AB3451" s="46">
        <f t="shared" ref="AB3451:AB3514" si="1643">MAX(0,(U3451-1))</f>
        <v>7</v>
      </c>
      <c r="AC3451" s="31">
        <f t="shared" ref="AC3451:AC3514" si="1644">IF(
  AB3451=0,
  0,
  IF(
    AA3451="Y",
    200000,
    20000
  )
)</f>
        <v>200000</v>
      </c>
      <c r="AD3451" s="31">
        <f t="shared" ref="AD3451:AD3514" si="1645">IF(
  AB3451=0,
  0,
  IF(
    AA3451="Y",
    1000000,
    MAX(0, 65000)
  )
)</f>
        <v>1000000</v>
      </c>
      <c r="AE3451" s="31">
        <f t="shared" ref="AE3451:AE3514" si="1646">IF(
  AB3451=0,
  0,
  MAX(0, MIN(B3451*(1+I3451)*(1+I3451)*(1+I3451), AC3451, Z3451))
)</f>
        <v>24720.275996793003</v>
      </c>
      <c r="AF3451" s="47">
        <f t="shared" ref="AF3451:AF3514" si="1647">IF(
  AB3451=0,
  0,
  MAX(0, (B3451*(1+I3451)*(1+I3451)*(1+I3451)-AE3451)
)
)</f>
        <v>0</v>
      </c>
      <c r="AG3451" s="31" t="str">
        <f t="shared" ref="AG3451:AG3514" si="1648">IF(
    AA3451="Y",
    "NA",
    MAX(0, AD3451-C3451-Q3451-X3451-AE3451)
  )</f>
        <v>NA</v>
      </c>
      <c r="AH3451" s="48">
        <f t="shared" si="1619"/>
        <v>6</v>
      </c>
      <c r="AI3451" s="33">
        <f t="shared" si="1620"/>
        <v>20000</v>
      </c>
      <c r="AJ3451" s="33">
        <f t="shared" si="1621"/>
        <v>65000</v>
      </c>
      <c r="AK3451" s="33">
        <f t="shared" si="1622"/>
        <v>20000</v>
      </c>
      <c r="AL3451" s="33">
        <f t="shared" si="1623"/>
        <v>5251.7619307240529</v>
      </c>
      <c r="AM3451" s="34">
        <f t="shared" si="1624"/>
        <v>5251.7619307240529</v>
      </c>
    </row>
    <row r="3452" spans="1:39" ht="15" customHeight="1" x14ac:dyDescent="0.3">
      <c r="A3452" s="166" t="s">
        <v>5886</v>
      </c>
      <c r="B3452" s="99">
        <v>12972</v>
      </c>
      <c r="C3452" s="99">
        <v>63107</v>
      </c>
      <c r="D3452" s="165">
        <v>44845</v>
      </c>
      <c r="E3452" s="165">
        <v>45172</v>
      </c>
      <c r="F3452" s="166">
        <v>4</v>
      </c>
      <c r="G3452" s="178">
        <v>1.95</v>
      </c>
      <c r="H3452" s="181">
        <v>0.75</v>
      </c>
      <c r="I3452" s="180">
        <v>4.48E-2</v>
      </c>
      <c r="J3452" s="21">
        <f t="shared" si="1625"/>
        <v>2.0499999999999998</v>
      </c>
      <c r="K3452" s="21" t="str">
        <f t="shared" si="1626"/>
        <v>Y</v>
      </c>
      <c r="L3452" s="37" t="str">
        <f t="shared" si="1627"/>
        <v>NA</v>
      </c>
      <c r="M3452" s="8" t="str">
        <f t="shared" si="1628"/>
        <v>Y</v>
      </c>
      <c r="N3452" s="42">
        <f t="shared" si="1629"/>
        <v>3</v>
      </c>
      <c r="O3452" s="43">
        <f t="shared" si="1630"/>
        <v>200000</v>
      </c>
      <c r="P3452" s="43" t="str">
        <f t="shared" si="1631"/>
        <v>NA</v>
      </c>
      <c r="Q3452" s="24">
        <f t="shared" si="1632"/>
        <v>13553.1456</v>
      </c>
      <c r="R3452" s="43">
        <f t="shared" si="1633"/>
        <v>0</v>
      </c>
      <c r="S3452" s="24">
        <f t="shared" si="1634"/>
        <v>1000000</v>
      </c>
      <c r="T3452" s="25" t="str">
        <f t="shared" si="1635"/>
        <v>Y</v>
      </c>
      <c r="U3452" s="44">
        <f t="shared" si="1636"/>
        <v>2</v>
      </c>
      <c r="V3452" s="45">
        <f t="shared" si="1637"/>
        <v>200000</v>
      </c>
      <c r="W3452" s="45">
        <f t="shared" si="1638"/>
        <v>1000000</v>
      </c>
      <c r="X3452" s="28">
        <f t="shared" si="1639"/>
        <v>14160.326522879999</v>
      </c>
      <c r="Y3452" s="28">
        <f t="shared" si="1640"/>
        <v>0</v>
      </c>
      <c r="Z3452" s="45" t="str">
        <f t="shared" si="1641"/>
        <v>NA</v>
      </c>
      <c r="AA3452" s="29" t="str">
        <f t="shared" si="1642"/>
        <v>Y</v>
      </c>
      <c r="AB3452" s="46">
        <f t="shared" si="1643"/>
        <v>1</v>
      </c>
      <c r="AC3452" s="31">
        <f t="shared" si="1644"/>
        <v>200000</v>
      </c>
      <c r="AD3452" s="31">
        <f t="shared" si="1645"/>
        <v>1000000</v>
      </c>
      <c r="AE3452" s="31">
        <f t="shared" si="1646"/>
        <v>14794.709151105022</v>
      </c>
      <c r="AF3452" s="47">
        <f t="shared" si="1647"/>
        <v>0</v>
      </c>
      <c r="AG3452" s="31" t="str">
        <f t="shared" si="1648"/>
        <v>NA</v>
      </c>
      <c r="AH3452" s="48">
        <f t="shared" si="1619"/>
        <v>0</v>
      </c>
      <c r="AI3452" s="33">
        <f t="shared" si="1620"/>
        <v>0</v>
      </c>
      <c r="AJ3452" s="33">
        <f t="shared" si="1621"/>
        <v>0</v>
      </c>
      <c r="AK3452" s="33">
        <f t="shared" si="1622"/>
        <v>0</v>
      </c>
      <c r="AL3452" s="33">
        <f t="shared" si="1623"/>
        <v>0</v>
      </c>
      <c r="AM3452" s="34">
        <f t="shared" si="1624"/>
        <v>0</v>
      </c>
    </row>
    <row r="3453" spans="1:39" ht="15" customHeight="1" x14ac:dyDescent="0.3">
      <c r="A3453" s="166" t="s">
        <v>5887</v>
      </c>
      <c r="B3453" s="99">
        <v>16528</v>
      </c>
      <c r="C3453" s="99">
        <v>86001</v>
      </c>
      <c r="D3453" s="165">
        <v>45650</v>
      </c>
      <c r="E3453" s="165">
        <v>45836</v>
      </c>
      <c r="F3453" s="166">
        <v>4</v>
      </c>
      <c r="G3453" s="178">
        <v>1</v>
      </c>
      <c r="H3453" s="181">
        <v>0.5</v>
      </c>
      <c r="I3453" s="180">
        <v>3.7100000000000001E-2</v>
      </c>
      <c r="J3453" s="21">
        <f t="shared" si="1625"/>
        <v>3</v>
      </c>
      <c r="K3453" s="21" t="str">
        <f t="shared" si="1626"/>
        <v>Y</v>
      </c>
      <c r="L3453" s="37" t="str">
        <f t="shared" si="1627"/>
        <v>NA</v>
      </c>
      <c r="M3453" s="8" t="str">
        <f t="shared" si="1628"/>
        <v>Y</v>
      </c>
      <c r="N3453" s="42">
        <f t="shared" si="1629"/>
        <v>6</v>
      </c>
      <c r="O3453" s="43">
        <f t="shared" si="1630"/>
        <v>200000</v>
      </c>
      <c r="P3453" s="43" t="str">
        <f t="shared" si="1631"/>
        <v>NA</v>
      </c>
      <c r="Q3453" s="24">
        <f t="shared" si="1632"/>
        <v>17141.1888</v>
      </c>
      <c r="R3453" s="43">
        <f t="shared" si="1633"/>
        <v>0</v>
      </c>
      <c r="S3453" s="24">
        <f t="shared" si="1634"/>
        <v>1000000</v>
      </c>
      <c r="T3453" s="25" t="str">
        <f t="shared" si="1635"/>
        <v>Y</v>
      </c>
      <c r="U3453" s="44">
        <f t="shared" si="1636"/>
        <v>5</v>
      </c>
      <c r="V3453" s="45">
        <f t="shared" si="1637"/>
        <v>200000</v>
      </c>
      <c r="W3453" s="45">
        <f t="shared" si="1638"/>
        <v>1000000</v>
      </c>
      <c r="X3453" s="28">
        <f t="shared" si="1639"/>
        <v>17777.126904479999</v>
      </c>
      <c r="Y3453" s="28">
        <f t="shared" si="1640"/>
        <v>0</v>
      </c>
      <c r="Z3453" s="45" t="str">
        <f t="shared" si="1641"/>
        <v>NA</v>
      </c>
      <c r="AA3453" s="29" t="str">
        <f t="shared" si="1642"/>
        <v>Y</v>
      </c>
      <c r="AB3453" s="46">
        <f t="shared" si="1643"/>
        <v>4</v>
      </c>
      <c r="AC3453" s="31">
        <f t="shared" si="1644"/>
        <v>200000</v>
      </c>
      <c r="AD3453" s="31">
        <f t="shared" si="1645"/>
        <v>1000000</v>
      </c>
      <c r="AE3453" s="31">
        <f t="shared" si="1646"/>
        <v>18436.658312636206</v>
      </c>
      <c r="AF3453" s="47">
        <f t="shared" si="1647"/>
        <v>0</v>
      </c>
      <c r="AG3453" s="31" t="str">
        <f t="shared" si="1648"/>
        <v>NA</v>
      </c>
      <c r="AH3453" s="48">
        <f t="shared" si="1619"/>
        <v>3</v>
      </c>
      <c r="AI3453" s="33">
        <f t="shared" si="1620"/>
        <v>20000</v>
      </c>
      <c r="AJ3453" s="33">
        <f t="shared" si="1621"/>
        <v>65000</v>
      </c>
      <c r="AK3453" s="33">
        <f t="shared" si="1622"/>
        <v>19120.658336035009</v>
      </c>
      <c r="AL3453" s="33">
        <f t="shared" si="1623"/>
        <v>0</v>
      </c>
      <c r="AM3453" s="34">
        <f t="shared" si="1624"/>
        <v>0</v>
      </c>
    </row>
    <row r="3454" spans="1:39" ht="15" customHeight="1" x14ac:dyDescent="0.3">
      <c r="A3454" s="166" t="s">
        <v>5888</v>
      </c>
      <c r="B3454" s="99">
        <v>11276</v>
      </c>
      <c r="C3454" s="99">
        <v>49637</v>
      </c>
      <c r="D3454" s="165">
        <v>44692</v>
      </c>
      <c r="E3454" s="165">
        <v>44969</v>
      </c>
      <c r="F3454" s="166">
        <v>4</v>
      </c>
      <c r="G3454" s="178">
        <v>2.93</v>
      </c>
      <c r="H3454" s="181">
        <v>0.75</v>
      </c>
      <c r="I3454" s="180">
        <v>8.3599999999999994E-2</v>
      </c>
      <c r="J3454" s="21">
        <f t="shared" si="1625"/>
        <v>1.0699999999999998</v>
      </c>
      <c r="K3454" s="21" t="str">
        <f t="shared" si="1626"/>
        <v>Y</v>
      </c>
      <c r="L3454" s="37" t="str">
        <f t="shared" si="1627"/>
        <v>NA</v>
      </c>
      <c r="M3454" s="8" t="str">
        <f t="shared" si="1628"/>
        <v>Y</v>
      </c>
      <c r="N3454" s="42">
        <f t="shared" si="1629"/>
        <v>2</v>
      </c>
      <c r="O3454" s="43">
        <f t="shared" si="1630"/>
        <v>200000</v>
      </c>
      <c r="P3454" s="43" t="str">
        <f t="shared" si="1631"/>
        <v>NA</v>
      </c>
      <c r="Q3454" s="24">
        <f t="shared" si="1632"/>
        <v>12218.673599999998</v>
      </c>
      <c r="R3454" s="43">
        <f t="shared" si="1633"/>
        <v>0</v>
      </c>
      <c r="S3454" s="24">
        <f t="shared" si="1634"/>
        <v>1000000</v>
      </c>
      <c r="T3454" s="25" t="str">
        <f t="shared" si="1635"/>
        <v>Y</v>
      </c>
      <c r="U3454" s="44">
        <f t="shared" si="1636"/>
        <v>1</v>
      </c>
      <c r="V3454" s="45">
        <f t="shared" si="1637"/>
        <v>200000</v>
      </c>
      <c r="W3454" s="45">
        <f t="shared" si="1638"/>
        <v>1000000</v>
      </c>
      <c r="X3454" s="28">
        <f t="shared" si="1639"/>
        <v>13240.154712959997</v>
      </c>
      <c r="Y3454" s="28">
        <f t="shared" si="1640"/>
        <v>0</v>
      </c>
      <c r="Z3454" s="45" t="str">
        <f t="shared" si="1641"/>
        <v>NA</v>
      </c>
      <c r="AA3454" s="29" t="str">
        <f t="shared" si="1642"/>
        <v>N</v>
      </c>
      <c r="AB3454" s="46">
        <f t="shared" si="1643"/>
        <v>0</v>
      </c>
      <c r="AC3454" s="31">
        <f t="shared" si="1644"/>
        <v>0</v>
      </c>
      <c r="AD3454" s="31">
        <f t="shared" si="1645"/>
        <v>0</v>
      </c>
      <c r="AE3454" s="31">
        <f t="shared" si="1646"/>
        <v>0</v>
      </c>
      <c r="AF3454" s="47">
        <f t="shared" si="1647"/>
        <v>0</v>
      </c>
      <c r="AG3454" s="31">
        <f t="shared" si="1648"/>
        <v>0</v>
      </c>
      <c r="AH3454" s="48">
        <f t="shared" si="1619"/>
        <v>0</v>
      </c>
      <c r="AI3454" s="33">
        <f t="shared" si="1620"/>
        <v>0</v>
      </c>
      <c r="AJ3454" s="33">
        <f t="shared" si="1621"/>
        <v>0</v>
      </c>
      <c r="AK3454" s="33">
        <f t="shared" si="1622"/>
        <v>0</v>
      </c>
      <c r="AL3454" s="33">
        <f t="shared" si="1623"/>
        <v>0</v>
      </c>
      <c r="AM3454" s="34">
        <f t="shared" si="1624"/>
        <v>0</v>
      </c>
    </row>
    <row r="3455" spans="1:39" ht="15" customHeight="1" x14ac:dyDescent="0.3">
      <c r="A3455" s="166" t="s">
        <v>5889</v>
      </c>
      <c r="B3455" s="99">
        <v>12454</v>
      </c>
      <c r="C3455" s="99">
        <v>69755</v>
      </c>
      <c r="D3455" s="165">
        <v>45837</v>
      </c>
      <c r="E3455" s="165">
        <v>46021</v>
      </c>
      <c r="F3455" s="166">
        <v>2</v>
      </c>
      <c r="G3455" s="178">
        <v>1.45</v>
      </c>
      <c r="H3455" s="181">
        <v>0.5</v>
      </c>
      <c r="I3455" s="180">
        <v>3.4200000000000001E-2</v>
      </c>
      <c r="J3455" s="21">
        <f t="shared" si="1625"/>
        <v>0.55000000000000004</v>
      </c>
      <c r="K3455" s="21" t="str">
        <f t="shared" si="1626"/>
        <v>Y</v>
      </c>
      <c r="L3455" s="37" t="str">
        <f t="shared" si="1627"/>
        <v>NA</v>
      </c>
      <c r="M3455" s="8" t="str">
        <f t="shared" si="1628"/>
        <v>Y</v>
      </c>
      <c r="N3455" s="42">
        <f t="shared" si="1629"/>
        <v>2</v>
      </c>
      <c r="O3455" s="43">
        <f t="shared" si="1630"/>
        <v>200000</v>
      </c>
      <c r="P3455" s="43" t="str">
        <f t="shared" si="1631"/>
        <v>NA</v>
      </c>
      <c r="Q3455" s="24">
        <f t="shared" si="1632"/>
        <v>12879.926799999999</v>
      </c>
      <c r="R3455" s="43">
        <f t="shared" si="1633"/>
        <v>0</v>
      </c>
      <c r="S3455" s="24">
        <f t="shared" si="1634"/>
        <v>1000000</v>
      </c>
      <c r="T3455" s="25" t="str">
        <f t="shared" si="1635"/>
        <v>N</v>
      </c>
      <c r="U3455" s="44">
        <f t="shared" si="1636"/>
        <v>1</v>
      </c>
      <c r="V3455" s="45">
        <f t="shared" si="1637"/>
        <v>20000</v>
      </c>
      <c r="W3455" s="45">
        <f t="shared" si="1638"/>
        <v>65000</v>
      </c>
      <c r="X3455" s="28">
        <f t="shared" si="1639"/>
        <v>0</v>
      </c>
      <c r="Y3455" s="28">
        <f t="shared" si="1640"/>
        <v>13320.42029656</v>
      </c>
      <c r="Z3455" s="45">
        <f t="shared" si="1641"/>
        <v>0</v>
      </c>
      <c r="AA3455" s="29" t="str">
        <f t="shared" si="1642"/>
        <v>N</v>
      </c>
      <c r="AB3455" s="46">
        <f t="shared" si="1643"/>
        <v>0</v>
      </c>
      <c r="AC3455" s="31">
        <f t="shared" si="1644"/>
        <v>0</v>
      </c>
      <c r="AD3455" s="31">
        <f t="shared" si="1645"/>
        <v>0</v>
      </c>
      <c r="AE3455" s="31">
        <f t="shared" si="1646"/>
        <v>0</v>
      </c>
      <c r="AF3455" s="47">
        <f t="shared" si="1647"/>
        <v>0</v>
      </c>
      <c r="AG3455" s="31">
        <f t="shared" si="1648"/>
        <v>0</v>
      </c>
      <c r="AH3455" s="48">
        <f t="shared" si="1619"/>
        <v>0</v>
      </c>
      <c r="AI3455" s="33">
        <f t="shared" si="1620"/>
        <v>0</v>
      </c>
      <c r="AJ3455" s="33">
        <f t="shared" si="1621"/>
        <v>0</v>
      </c>
      <c r="AK3455" s="33">
        <f t="shared" si="1622"/>
        <v>0</v>
      </c>
      <c r="AL3455" s="33">
        <f t="shared" si="1623"/>
        <v>0</v>
      </c>
      <c r="AM3455" s="34">
        <f t="shared" si="1624"/>
        <v>13320.42029656</v>
      </c>
    </row>
    <row r="3456" spans="1:39" ht="15" customHeight="1" x14ac:dyDescent="0.3">
      <c r="A3456" s="166" t="s">
        <v>5890</v>
      </c>
      <c r="B3456" s="99">
        <v>14572</v>
      </c>
      <c r="C3456" s="99">
        <v>41123</v>
      </c>
      <c r="D3456" s="165">
        <v>44898</v>
      </c>
      <c r="E3456" s="165">
        <v>45179</v>
      </c>
      <c r="F3456" s="166">
        <v>2</v>
      </c>
      <c r="G3456" s="178">
        <v>1.76</v>
      </c>
      <c r="H3456" s="181">
        <v>0.75</v>
      </c>
      <c r="I3456" s="180">
        <v>4.7899999999999998E-2</v>
      </c>
      <c r="J3456" s="21">
        <f t="shared" si="1625"/>
        <v>0.24</v>
      </c>
      <c r="K3456" s="21" t="str">
        <f t="shared" si="1626"/>
        <v>Y</v>
      </c>
      <c r="L3456" s="37" t="str">
        <f t="shared" si="1627"/>
        <v>NA</v>
      </c>
      <c r="M3456" s="8" t="str">
        <f t="shared" si="1628"/>
        <v>Y</v>
      </c>
      <c r="N3456" s="42">
        <f t="shared" si="1629"/>
        <v>1</v>
      </c>
      <c r="O3456" s="43">
        <f t="shared" si="1630"/>
        <v>200000</v>
      </c>
      <c r="P3456" s="43" t="str">
        <f t="shared" si="1631"/>
        <v>NA</v>
      </c>
      <c r="Q3456" s="24">
        <f t="shared" si="1632"/>
        <v>15269.998800000001</v>
      </c>
      <c r="R3456" s="43">
        <f t="shared" si="1633"/>
        <v>0</v>
      </c>
      <c r="S3456" s="24">
        <f t="shared" si="1634"/>
        <v>1000000</v>
      </c>
      <c r="T3456" s="25" t="str">
        <f t="shared" si="1635"/>
        <v>N</v>
      </c>
      <c r="U3456" s="44">
        <f t="shared" si="1636"/>
        <v>0</v>
      </c>
      <c r="V3456" s="45">
        <f t="shared" si="1637"/>
        <v>0</v>
      </c>
      <c r="W3456" s="45">
        <f t="shared" si="1638"/>
        <v>0</v>
      </c>
      <c r="X3456" s="28">
        <f t="shared" si="1639"/>
        <v>0</v>
      </c>
      <c r="Y3456" s="28">
        <f t="shared" si="1640"/>
        <v>0</v>
      </c>
      <c r="Z3456" s="45">
        <f t="shared" si="1641"/>
        <v>0</v>
      </c>
      <c r="AA3456" s="29" t="str">
        <f t="shared" si="1642"/>
        <v>N</v>
      </c>
      <c r="AB3456" s="46">
        <f t="shared" si="1643"/>
        <v>0</v>
      </c>
      <c r="AC3456" s="31">
        <f t="shared" si="1644"/>
        <v>0</v>
      </c>
      <c r="AD3456" s="31">
        <f t="shared" si="1645"/>
        <v>0</v>
      </c>
      <c r="AE3456" s="31">
        <f t="shared" si="1646"/>
        <v>0</v>
      </c>
      <c r="AF3456" s="47">
        <f t="shared" si="1647"/>
        <v>0</v>
      </c>
      <c r="AG3456" s="31">
        <f t="shared" si="1648"/>
        <v>0</v>
      </c>
      <c r="AH3456" s="48">
        <f t="shared" si="1619"/>
        <v>0</v>
      </c>
      <c r="AI3456" s="33">
        <f t="shared" si="1620"/>
        <v>0</v>
      </c>
      <c r="AJ3456" s="33">
        <f t="shared" si="1621"/>
        <v>0</v>
      </c>
      <c r="AK3456" s="33">
        <f t="shared" si="1622"/>
        <v>0</v>
      </c>
      <c r="AL3456" s="33">
        <f t="shared" si="1623"/>
        <v>0</v>
      </c>
      <c r="AM3456" s="34">
        <f t="shared" si="1624"/>
        <v>0</v>
      </c>
    </row>
    <row r="3457" spans="1:39" ht="15" customHeight="1" x14ac:dyDescent="0.3">
      <c r="A3457" s="166" t="s">
        <v>5891</v>
      </c>
      <c r="B3457" s="99">
        <v>11041</v>
      </c>
      <c r="C3457" s="99">
        <v>27775</v>
      </c>
      <c r="D3457" s="165">
        <v>45687</v>
      </c>
      <c r="E3457" s="165">
        <v>45961</v>
      </c>
      <c r="F3457" s="166">
        <v>2</v>
      </c>
      <c r="G3457" s="178">
        <v>1.66</v>
      </c>
      <c r="H3457" s="181">
        <v>1</v>
      </c>
      <c r="I3457" s="180">
        <v>4.9399999999999999E-2</v>
      </c>
      <c r="J3457" s="21">
        <f t="shared" si="1625"/>
        <v>0.34000000000000008</v>
      </c>
      <c r="K3457" s="21" t="str">
        <f t="shared" si="1626"/>
        <v>Y</v>
      </c>
      <c r="L3457" s="37" t="str">
        <f t="shared" si="1627"/>
        <v>NA</v>
      </c>
      <c r="M3457" s="8" t="str">
        <f t="shared" si="1628"/>
        <v>Y</v>
      </c>
      <c r="N3457" s="42">
        <f t="shared" si="1629"/>
        <v>1</v>
      </c>
      <c r="O3457" s="43">
        <f t="shared" si="1630"/>
        <v>200000</v>
      </c>
      <c r="P3457" s="43" t="str">
        <f t="shared" si="1631"/>
        <v>NA</v>
      </c>
      <c r="Q3457" s="24">
        <f t="shared" si="1632"/>
        <v>11586.425399999998</v>
      </c>
      <c r="R3457" s="43">
        <f t="shared" si="1633"/>
        <v>0</v>
      </c>
      <c r="S3457" s="24">
        <f t="shared" si="1634"/>
        <v>1000000</v>
      </c>
      <c r="T3457" s="25" t="str">
        <f t="shared" si="1635"/>
        <v>N</v>
      </c>
      <c r="U3457" s="44">
        <f t="shared" si="1636"/>
        <v>0</v>
      </c>
      <c r="V3457" s="45">
        <f t="shared" si="1637"/>
        <v>0</v>
      </c>
      <c r="W3457" s="45">
        <f t="shared" si="1638"/>
        <v>0</v>
      </c>
      <c r="X3457" s="28">
        <f t="shared" si="1639"/>
        <v>0</v>
      </c>
      <c r="Y3457" s="28">
        <f t="shared" si="1640"/>
        <v>0</v>
      </c>
      <c r="Z3457" s="45">
        <f t="shared" si="1641"/>
        <v>0</v>
      </c>
      <c r="AA3457" s="29" t="str">
        <f t="shared" si="1642"/>
        <v>N</v>
      </c>
      <c r="AB3457" s="46">
        <f t="shared" si="1643"/>
        <v>0</v>
      </c>
      <c r="AC3457" s="31">
        <f t="shared" si="1644"/>
        <v>0</v>
      </c>
      <c r="AD3457" s="31">
        <f t="shared" si="1645"/>
        <v>0</v>
      </c>
      <c r="AE3457" s="31">
        <f t="shared" si="1646"/>
        <v>0</v>
      </c>
      <c r="AF3457" s="47">
        <f t="shared" si="1647"/>
        <v>0</v>
      </c>
      <c r="AG3457" s="31">
        <f t="shared" si="1648"/>
        <v>0</v>
      </c>
      <c r="AH3457" s="48">
        <f t="shared" ref="AH3457:AH3520" si="1649">MAX(0,(AB3457-1))</f>
        <v>0</v>
      </c>
      <c r="AI3457" s="33">
        <f t="shared" ref="AI3457:AI3520" si="1650">IF(
  AH3457=0,
  0,
     20000
  )</f>
        <v>0</v>
      </c>
      <c r="AJ3457" s="33">
        <f t="shared" ref="AJ3457:AJ3520" si="1651">IF(
  AH3457=0,
  0,
    MAX(0, 65000)
  )</f>
        <v>0</v>
      </c>
      <c r="AK3457" s="33">
        <f t="shared" ref="AK3457:AK3520" si="1652">IF(
  AH3457=0,
  0,
  MAX(0, MIN(B3457*(1+I3457)*(1+I3457)*(1+I3457)*(1+I3457), AI3457, AG3457))
)</f>
        <v>0</v>
      </c>
      <c r="AL3457" s="33">
        <f t="shared" ref="AL3457:AL3520" si="1653">IF(
  AH3457=0,
  0,
  MAX(0, (B3457*(1+I3457)*(1+I3457)*(1+I3457)*(1+I3457)-AK3457)
)
)</f>
        <v>0</v>
      </c>
      <c r="AM3457" s="34">
        <f t="shared" si="1624"/>
        <v>0</v>
      </c>
    </row>
    <row r="3458" spans="1:39" ht="15" customHeight="1" x14ac:dyDescent="0.3">
      <c r="A3458" s="166" t="s">
        <v>5892</v>
      </c>
      <c r="B3458" s="99">
        <v>9971</v>
      </c>
      <c r="C3458" s="99">
        <v>39526</v>
      </c>
      <c r="D3458" s="165">
        <v>44543</v>
      </c>
      <c r="E3458" s="165">
        <v>44861</v>
      </c>
      <c r="F3458" s="166">
        <v>4</v>
      </c>
      <c r="G3458" s="178">
        <v>0.43</v>
      </c>
      <c r="H3458" s="181">
        <v>0.5</v>
      </c>
      <c r="I3458" s="180">
        <v>2.3300000000000001E-2</v>
      </c>
      <c r="J3458" s="21">
        <f t="shared" si="1625"/>
        <v>3.57</v>
      </c>
      <c r="K3458" s="21" t="str">
        <f t="shared" si="1626"/>
        <v>Y</v>
      </c>
      <c r="L3458" s="37" t="str">
        <f t="shared" si="1627"/>
        <v>NA</v>
      </c>
      <c r="M3458" s="8" t="str">
        <f t="shared" si="1628"/>
        <v>Y</v>
      </c>
      <c r="N3458" s="42">
        <f t="shared" si="1629"/>
        <v>8</v>
      </c>
      <c r="O3458" s="43">
        <f t="shared" si="1630"/>
        <v>200000</v>
      </c>
      <c r="P3458" s="43" t="str">
        <f t="shared" si="1631"/>
        <v>NA</v>
      </c>
      <c r="Q3458" s="24">
        <f t="shared" si="1632"/>
        <v>10203.3243</v>
      </c>
      <c r="R3458" s="43">
        <f t="shared" si="1633"/>
        <v>0</v>
      </c>
      <c r="S3458" s="24">
        <f t="shared" si="1634"/>
        <v>1000000</v>
      </c>
      <c r="T3458" s="25" t="str">
        <f t="shared" si="1635"/>
        <v>Y</v>
      </c>
      <c r="U3458" s="44">
        <f t="shared" si="1636"/>
        <v>7</v>
      </c>
      <c r="V3458" s="45">
        <f t="shared" si="1637"/>
        <v>200000</v>
      </c>
      <c r="W3458" s="45">
        <f t="shared" si="1638"/>
        <v>1000000</v>
      </c>
      <c r="X3458" s="28">
        <f t="shared" si="1639"/>
        <v>10441.061756190002</v>
      </c>
      <c r="Y3458" s="28">
        <f t="shared" si="1640"/>
        <v>0</v>
      </c>
      <c r="Z3458" s="45" t="str">
        <f t="shared" si="1641"/>
        <v>NA</v>
      </c>
      <c r="AA3458" s="29" t="str">
        <f t="shared" si="1642"/>
        <v>Y</v>
      </c>
      <c r="AB3458" s="46">
        <f t="shared" si="1643"/>
        <v>6</v>
      </c>
      <c r="AC3458" s="31">
        <f t="shared" si="1644"/>
        <v>200000</v>
      </c>
      <c r="AD3458" s="31">
        <f t="shared" si="1645"/>
        <v>1000000</v>
      </c>
      <c r="AE3458" s="31">
        <f t="shared" si="1646"/>
        <v>10684.33849510923</v>
      </c>
      <c r="AF3458" s="47">
        <f t="shared" si="1647"/>
        <v>0</v>
      </c>
      <c r="AG3458" s="31" t="str">
        <f t="shared" si="1648"/>
        <v>NA</v>
      </c>
      <c r="AH3458" s="48">
        <f t="shared" si="1649"/>
        <v>5</v>
      </c>
      <c r="AI3458" s="33">
        <f t="shared" si="1650"/>
        <v>20000</v>
      </c>
      <c r="AJ3458" s="33">
        <f t="shared" si="1651"/>
        <v>65000</v>
      </c>
      <c r="AK3458" s="33">
        <f t="shared" si="1652"/>
        <v>10933.283582045276</v>
      </c>
      <c r="AL3458" s="33">
        <f t="shared" si="1653"/>
        <v>0</v>
      </c>
      <c r="AM3458" s="34">
        <f t="shared" si="1624"/>
        <v>0</v>
      </c>
    </row>
    <row r="3459" spans="1:39" ht="15" customHeight="1" x14ac:dyDescent="0.3">
      <c r="A3459" s="166" t="s">
        <v>5893</v>
      </c>
      <c r="B3459" s="99">
        <v>24533</v>
      </c>
      <c r="C3459" s="99">
        <v>64114</v>
      </c>
      <c r="D3459" s="165">
        <v>44616</v>
      </c>
      <c r="E3459" s="165">
        <v>44913</v>
      </c>
      <c r="F3459" s="166">
        <v>4</v>
      </c>
      <c r="G3459" s="178">
        <v>1.86</v>
      </c>
      <c r="H3459" s="181">
        <v>1</v>
      </c>
      <c r="I3459" s="180">
        <v>3.5799999999999998E-2</v>
      </c>
      <c r="J3459" s="21">
        <f t="shared" si="1625"/>
        <v>2.1399999999999997</v>
      </c>
      <c r="K3459" s="21" t="str">
        <f t="shared" si="1626"/>
        <v>Y</v>
      </c>
      <c r="L3459" s="37" t="str">
        <f t="shared" si="1627"/>
        <v>NA</v>
      </c>
      <c r="M3459" s="8" t="str">
        <f t="shared" si="1628"/>
        <v>Y</v>
      </c>
      <c r="N3459" s="42">
        <f t="shared" si="1629"/>
        <v>3</v>
      </c>
      <c r="O3459" s="43">
        <f t="shared" si="1630"/>
        <v>200000</v>
      </c>
      <c r="P3459" s="43" t="str">
        <f t="shared" si="1631"/>
        <v>NA</v>
      </c>
      <c r="Q3459" s="24">
        <f t="shared" si="1632"/>
        <v>25411.2814</v>
      </c>
      <c r="R3459" s="43">
        <f t="shared" si="1633"/>
        <v>0</v>
      </c>
      <c r="S3459" s="24">
        <f t="shared" si="1634"/>
        <v>1000000</v>
      </c>
      <c r="T3459" s="25" t="str">
        <f t="shared" si="1635"/>
        <v>Y</v>
      </c>
      <c r="U3459" s="44">
        <f t="shared" si="1636"/>
        <v>2</v>
      </c>
      <c r="V3459" s="45">
        <f t="shared" si="1637"/>
        <v>200000</v>
      </c>
      <c r="W3459" s="45">
        <f t="shared" si="1638"/>
        <v>1000000</v>
      </c>
      <c r="X3459" s="28">
        <f t="shared" si="1639"/>
        <v>26321.005274120002</v>
      </c>
      <c r="Y3459" s="28">
        <f t="shared" si="1640"/>
        <v>0</v>
      </c>
      <c r="Z3459" s="45" t="str">
        <f t="shared" si="1641"/>
        <v>NA</v>
      </c>
      <c r="AA3459" s="29" t="str">
        <f t="shared" si="1642"/>
        <v>Y</v>
      </c>
      <c r="AB3459" s="46">
        <f t="shared" si="1643"/>
        <v>1</v>
      </c>
      <c r="AC3459" s="31">
        <f t="shared" si="1644"/>
        <v>200000</v>
      </c>
      <c r="AD3459" s="31">
        <f t="shared" si="1645"/>
        <v>1000000</v>
      </c>
      <c r="AE3459" s="31">
        <f t="shared" si="1646"/>
        <v>27263.297262933498</v>
      </c>
      <c r="AF3459" s="47">
        <f t="shared" si="1647"/>
        <v>0</v>
      </c>
      <c r="AG3459" s="31" t="str">
        <f t="shared" si="1648"/>
        <v>NA</v>
      </c>
      <c r="AH3459" s="48">
        <f t="shared" si="1649"/>
        <v>0</v>
      </c>
      <c r="AI3459" s="33">
        <f t="shared" si="1650"/>
        <v>0</v>
      </c>
      <c r="AJ3459" s="33">
        <f t="shared" si="1651"/>
        <v>0</v>
      </c>
      <c r="AK3459" s="33">
        <f t="shared" si="1652"/>
        <v>0</v>
      </c>
      <c r="AL3459" s="33">
        <f t="shared" si="1653"/>
        <v>0</v>
      </c>
      <c r="AM3459" s="34">
        <f t="shared" ref="AM3459:AM3522" si="1654">R3459+Y3459+AF3459+AL3459</f>
        <v>0</v>
      </c>
    </row>
    <row r="3460" spans="1:39" ht="15" customHeight="1" x14ac:dyDescent="0.3">
      <c r="A3460" s="166" t="s">
        <v>5894</v>
      </c>
      <c r="B3460" s="99">
        <v>15006</v>
      </c>
      <c r="C3460" s="99">
        <v>99537</v>
      </c>
      <c r="D3460" s="165">
        <v>44933</v>
      </c>
      <c r="E3460" s="165">
        <v>44993</v>
      </c>
      <c r="F3460" s="166">
        <v>2</v>
      </c>
      <c r="G3460" s="178">
        <v>1.9</v>
      </c>
      <c r="H3460" s="181">
        <v>0.5</v>
      </c>
      <c r="I3460" s="180">
        <v>5.8799999999999998E-2</v>
      </c>
      <c r="J3460" s="21">
        <f t="shared" si="1625"/>
        <v>0.10000000000000009</v>
      </c>
      <c r="K3460" s="21" t="str">
        <f t="shared" si="1626"/>
        <v>Y</v>
      </c>
      <c r="L3460" s="37" t="str">
        <f t="shared" si="1627"/>
        <v>NA</v>
      </c>
      <c r="M3460" s="8" t="str">
        <f t="shared" si="1628"/>
        <v>Y</v>
      </c>
      <c r="N3460" s="42">
        <f t="shared" si="1629"/>
        <v>1</v>
      </c>
      <c r="O3460" s="43">
        <f t="shared" si="1630"/>
        <v>200000</v>
      </c>
      <c r="P3460" s="43" t="str">
        <f t="shared" si="1631"/>
        <v>NA</v>
      </c>
      <c r="Q3460" s="24">
        <f t="shared" si="1632"/>
        <v>15888.352799999999</v>
      </c>
      <c r="R3460" s="43">
        <f t="shared" si="1633"/>
        <v>0</v>
      </c>
      <c r="S3460" s="24">
        <f t="shared" si="1634"/>
        <v>1000000</v>
      </c>
      <c r="T3460" s="25" t="str">
        <f t="shared" si="1635"/>
        <v>N</v>
      </c>
      <c r="U3460" s="44">
        <f t="shared" si="1636"/>
        <v>0</v>
      </c>
      <c r="V3460" s="45">
        <f t="shared" si="1637"/>
        <v>0</v>
      </c>
      <c r="W3460" s="45">
        <f t="shared" si="1638"/>
        <v>0</v>
      </c>
      <c r="X3460" s="28">
        <f t="shared" si="1639"/>
        <v>0</v>
      </c>
      <c r="Y3460" s="28">
        <f t="shared" si="1640"/>
        <v>0</v>
      </c>
      <c r="Z3460" s="45">
        <f t="shared" si="1641"/>
        <v>0</v>
      </c>
      <c r="AA3460" s="29" t="str">
        <f t="shared" si="1642"/>
        <v>N</v>
      </c>
      <c r="AB3460" s="46">
        <f t="shared" si="1643"/>
        <v>0</v>
      </c>
      <c r="AC3460" s="31">
        <f t="shared" si="1644"/>
        <v>0</v>
      </c>
      <c r="AD3460" s="31">
        <f t="shared" si="1645"/>
        <v>0</v>
      </c>
      <c r="AE3460" s="31">
        <f t="shared" si="1646"/>
        <v>0</v>
      </c>
      <c r="AF3460" s="47">
        <f t="shared" si="1647"/>
        <v>0</v>
      </c>
      <c r="AG3460" s="31">
        <f t="shared" si="1648"/>
        <v>0</v>
      </c>
      <c r="AH3460" s="48">
        <f t="shared" si="1649"/>
        <v>0</v>
      </c>
      <c r="AI3460" s="33">
        <f t="shared" si="1650"/>
        <v>0</v>
      </c>
      <c r="AJ3460" s="33">
        <f t="shared" si="1651"/>
        <v>0</v>
      </c>
      <c r="AK3460" s="33">
        <f t="shared" si="1652"/>
        <v>0</v>
      </c>
      <c r="AL3460" s="33">
        <f t="shared" si="1653"/>
        <v>0</v>
      </c>
      <c r="AM3460" s="34">
        <f t="shared" si="1654"/>
        <v>0</v>
      </c>
    </row>
    <row r="3461" spans="1:39" ht="15" customHeight="1" x14ac:dyDescent="0.3">
      <c r="A3461" s="166" t="s">
        <v>5895</v>
      </c>
      <c r="B3461" s="99">
        <v>10146</v>
      </c>
      <c r="C3461" s="99">
        <v>51585</v>
      </c>
      <c r="D3461" s="165">
        <v>45849</v>
      </c>
      <c r="E3461" s="165">
        <v>46161</v>
      </c>
      <c r="F3461" s="166">
        <v>2</v>
      </c>
      <c r="G3461" s="178">
        <v>0.4</v>
      </c>
      <c r="H3461" s="181">
        <v>1</v>
      </c>
      <c r="I3461" s="180">
        <v>4.65E-2</v>
      </c>
      <c r="J3461" s="21">
        <f t="shared" si="1625"/>
        <v>1.6</v>
      </c>
      <c r="K3461" s="21" t="str">
        <f t="shared" si="1626"/>
        <v>Y</v>
      </c>
      <c r="L3461" s="37" t="str">
        <f t="shared" si="1627"/>
        <v>NA</v>
      </c>
      <c r="M3461" s="8" t="str">
        <f t="shared" si="1628"/>
        <v>Y</v>
      </c>
      <c r="N3461" s="42">
        <f t="shared" si="1629"/>
        <v>2</v>
      </c>
      <c r="O3461" s="43">
        <f t="shared" si="1630"/>
        <v>200000</v>
      </c>
      <c r="P3461" s="43" t="str">
        <f t="shared" si="1631"/>
        <v>NA</v>
      </c>
      <c r="Q3461" s="24">
        <f t="shared" si="1632"/>
        <v>10617.789000000001</v>
      </c>
      <c r="R3461" s="43">
        <f t="shared" si="1633"/>
        <v>0</v>
      </c>
      <c r="S3461" s="24">
        <f t="shared" si="1634"/>
        <v>1000000</v>
      </c>
      <c r="T3461" s="25" t="str">
        <f t="shared" si="1635"/>
        <v>Y</v>
      </c>
      <c r="U3461" s="44">
        <f t="shared" si="1636"/>
        <v>1</v>
      </c>
      <c r="V3461" s="45">
        <f t="shared" si="1637"/>
        <v>200000</v>
      </c>
      <c r="W3461" s="45">
        <f t="shared" si="1638"/>
        <v>1000000</v>
      </c>
      <c r="X3461" s="28">
        <f t="shared" si="1639"/>
        <v>11111.5161885</v>
      </c>
      <c r="Y3461" s="28">
        <f t="shared" si="1640"/>
        <v>0</v>
      </c>
      <c r="Z3461" s="45" t="str">
        <f t="shared" si="1641"/>
        <v>NA</v>
      </c>
      <c r="AA3461" s="29" t="str">
        <f t="shared" si="1642"/>
        <v>N</v>
      </c>
      <c r="AB3461" s="46">
        <f t="shared" si="1643"/>
        <v>0</v>
      </c>
      <c r="AC3461" s="31">
        <f t="shared" si="1644"/>
        <v>0</v>
      </c>
      <c r="AD3461" s="31">
        <f t="shared" si="1645"/>
        <v>0</v>
      </c>
      <c r="AE3461" s="31">
        <f t="shared" si="1646"/>
        <v>0</v>
      </c>
      <c r="AF3461" s="47">
        <f t="shared" si="1647"/>
        <v>0</v>
      </c>
      <c r="AG3461" s="31">
        <f t="shared" si="1648"/>
        <v>0</v>
      </c>
      <c r="AH3461" s="48">
        <f t="shared" si="1649"/>
        <v>0</v>
      </c>
      <c r="AI3461" s="33">
        <f t="shared" si="1650"/>
        <v>0</v>
      </c>
      <c r="AJ3461" s="33">
        <f t="shared" si="1651"/>
        <v>0</v>
      </c>
      <c r="AK3461" s="33">
        <f t="shared" si="1652"/>
        <v>0</v>
      </c>
      <c r="AL3461" s="33">
        <f t="shared" si="1653"/>
        <v>0</v>
      </c>
      <c r="AM3461" s="34">
        <f t="shared" si="1654"/>
        <v>0</v>
      </c>
    </row>
    <row r="3462" spans="1:39" ht="15" customHeight="1" x14ac:dyDescent="0.3">
      <c r="A3462" s="166" t="s">
        <v>5896</v>
      </c>
      <c r="B3462" s="99">
        <v>14543</v>
      </c>
      <c r="C3462" s="99">
        <v>28821</v>
      </c>
      <c r="D3462" s="165">
        <v>45730</v>
      </c>
      <c r="E3462" s="165">
        <v>45907</v>
      </c>
      <c r="F3462" s="166">
        <v>4</v>
      </c>
      <c r="G3462" s="178">
        <v>2.84</v>
      </c>
      <c r="H3462" s="181">
        <v>1</v>
      </c>
      <c r="I3462" s="180">
        <v>0.02</v>
      </c>
      <c r="J3462" s="21">
        <f t="shared" si="1625"/>
        <v>1.1600000000000001</v>
      </c>
      <c r="K3462" s="21" t="str">
        <f t="shared" si="1626"/>
        <v>Y</v>
      </c>
      <c r="L3462" s="37" t="str">
        <f t="shared" si="1627"/>
        <v>NA</v>
      </c>
      <c r="M3462" s="8" t="str">
        <f t="shared" si="1628"/>
        <v>Y</v>
      </c>
      <c r="N3462" s="42">
        <f t="shared" si="1629"/>
        <v>2</v>
      </c>
      <c r="O3462" s="43">
        <f t="shared" si="1630"/>
        <v>200000</v>
      </c>
      <c r="P3462" s="43" t="str">
        <f t="shared" si="1631"/>
        <v>NA</v>
      </c>
      <c r="Q3462" s="24">
        <f t="shared" si="1632"/>
        <v>14833.86</v>
      </c>
      <c r="R3462" s="43">
        <f t="shared" si="1633"/>
        <v>0</v>
      </c>
      <c r="S3462" s="24">
        <f t="shared" si="1634"/>
        <v>1000000</v>
      </c>
      <c r="T3462" s="25" t="str">
        <f t="shared" si="1635"/>
        <v>Y</v>
      </c>
      <c r="U3462" s="44">
        <f t="shared" si="1636"/>
        <v>1</v>
      </c>
      <c r="V3462" s="45">
        <f t="shared" si="1637"/>
        <v>200000</v>
      </c>
      <c r="W3462" s="45">
        <f t="shared" si="1638"/>
        <v>1000000</v>
      </c>
      <c r="X3462" s="28">
        <f t="shared" si="1639"/>
        <v>15130.537200000001</v>
      </c>
      <c r="Y3462" s="28">
        <f t="shared" si="1640"/>
        <v>0</v>
      </c>
      <c r="Z3462" s="45" t="str">
        <f t="shared" si="1641"/>
        <v>NA</v>
      </c>
      <c r="AA3462" s="29" t="str">
        <f t="shared" si="1642"/>
        <v>N</v>
      </c>
      <c r="AB3462" s="46">
        <f t="shared" si="1643"/>
        <v>0</v>
      </c>
      <c r="AC3462" s="31">
        <f t="shared" si="1644"/>
        <v>0</v>
      </c>
      <c r="AD3462" s="31">
        <f t="shared" si="1645"/>
        <v>0</v>
      </c>
      <c r="AE3462" s="31">
        <f t="shared" si="1646"/>
        <v>0</v>
      </c>
      <c r="AF3462" s="47">
        <f t="shared" si="1647"/>
        <v>0</v>
      </c>
      <c r="AG3462" s="31">
        <f t="shared" si="1648"/>
        <v>0</v>
      </c>
      <c r="AH3462" s="48">
        <f t="shared" si="1649"/>
        <v>0</v>
      </c>
      <c r="AI3462" s="33">
        <f t="shared" si="1650"/>
        <v>0</v>
      </c>
      <c r="AJ3462" s="33">
        <f t="shared" si="1651"/>
        <v>0</v>
      </c>
      <c r="AK3462" s="33">
        <f t="shared" si="1652"/>
        <v>0</v>
      </c>
      <c r="AL3462" s="33">
        <f t="shared" si="1653"/>
        <v>0</v>
      </c>
      <c r="AM3462" s="34">
        <f t="shared" si="1654"/>
        <v>0</v>
      </c>
    </row>
    <row r="3463" spans="1:39" ht="15" customHeight="1" x14ac:dyDescent="0.3">
      <c r="A3463" s="166" t="s">
        <v>5897</v>
      </c>
      <c r="B3463" s="99">
        <v>24326</v>
      </c>
      <c r="C3463" s="99">
        <v>60254</v>
      </c>
      <c r="D3463" s="165">
        <v>45334</v>
      </c>
      <c r="E3463" s="165">
        <v>45422</v>
      </c>
      <c r="F3463" s="166">
        <v>2</v>
      </c>
      <c r="G3463" s="178">
        <v>1.33</v>
      </c>
      <c r="H3463" s="181">
        <v>0.75</v>
      </c>
      <c r="I3463" s="180">
        <v>7.2900000000000006E-2</v>
      </c>
      <c r="J3463" s="21">
        <f t="shared" si="1625"/>
        <v>0.66999999999999993</v>
      </c>
      <c r="K3463" s="21" t="str">
        <f t="shared" si="1626"/>
        <v>Y</v>
      </c>
      <c r="L3463" s="37" t="str">
        <f t="shared" si="1627"/>
        <v>NA</v>
      </c>
      <c r="M3463" s="8" t="str">
        <f t="shared" si="1628"/>
        <v>Y</v>
      </c>
      <c r="N3463" s="42">
        <f t="shared" si="1629"/>
        <v>1</v>
      </c>
      <c r="O3463" s="43">
        <f t="shared" si="1630"/>
        <v>200000</v>
      </c>
      <c r="P3463" s="43" t="str">
        <f t="shared" si="1631"/>
        <v>NA</v>
      </c>
      <c r="Q3463" s="24">
        <f t="shared" si="1632"/>
        <v>26099.365399999999</v>
      </c>
      <c r="R3463" s="43">
        <f t="shared" si="1633"/>
        <v>0</v>
      </c>
      <c r="S3463" s="24">
        <f t="shared" si="1634"/>
        <v>1000000</v>
      </c>
      <c r="T3463" s="25" t="str">
        <f t="shared" si="1635"/>
        <v>N</v>
      </c>
      <c r="U3463" s="44">
        <f t="shared" si="1636"/>
        <v>0</v>
      </c>
      <c r="V3463" s="45">
        <f t="shared" si="1637"/>
        <v>0</v>
      </c>
      <c r="W3463" s="45">
        <f t="shared" si="1638"/>
        <v>0</v>
      </c>
      <c r="X3463" s="28">
        <f t="shared" si="1639"/>
        <v>0</v>
      </c>
      <c r="Y3463" s="28">
        <f t="shared" si="1640"/>
        <v>0</v>
      </c>
      <c r="Z3463" s="45">
        <f t="shared" si="1641"/>
        <v>0</v>
      </c>
      <c r="AA3463" s="29" t="str">
        <f t="shared" si="1642"/>
        <v>N</v>
      </c>
      <c r="AB3463" s="46">
        <f t="shared" si="1643"/>
        <v>0</v>
      </c>
      <c r="AC3463" s="31">
        <f t="shared" si="1644"/>
        <v>0</v>
      </c>
      <c r="AD3463" s="31">
        <f t="shared" si="1645"/>
        <v>0</v>
      </c>
      <c r="AE3463" s="31">
        <f t="shared" si="1646"/>
        <v>0</v>
      </c>
      <c r="AF3463" s="47">
        <f t="shared" si="1647"/>
        <v>0</v>
      </c>
      <c r="AG3463" s="31">
        <f t="shared" si="1648"/>
        <v>0</v>
      </c>
      <c r="AH3463" s="48">
        <f t="shared" si="1649"/>
        <v>0</v>
      </c>
      <c r="AI3463" s="33">
        <f t="shared" si="1650"/>
        <v>0</v>
      </c>
      <c r="AJ3463" s="33">
        <f t="shared" si="1651"/>
        <v>0</v>
      </c>
      <c r="AK3463" s="33">
        <f t="shared" si="1652"/>
        <v>0</v>
      </c>
      <c r="AL3463" s="33">
        <f t="shared" si="1653"/>
        <v>0</v>
      </c>
      <c r="AM3463" s="34">
        <f t="shared" si="1654"/>
        <v>0</v>
      </c>
    </row>
    <row r="3464" spans="1:39" ht="15" customHeight="1" x14ac:dyDescent="0.3">
      <c r="A3464" s="166" t="s">
        <v>5898</v>
      </c>
      <c r="B3464" s="99">
        <v>10436</v>
      </c>
      <c r="C3464" s="99">
        <v>60755</v>
      </c>
      <c r="D3464" s="165">
        <v>44986</v>
      </c>
      <c r="E3464" s="165">
        <v>45307</v>
      </c>
      <c r="F3464" s="166">
        <v>4</v>
      </c>
      <c r="G3464" s="178">
        <v>1.81</v>
      </c>
      <c r="H3464" s="181">
        <v>1</v>
      </c>
      <c r="I3464" s="180">
        <v>6.3200000000000006E-2</v>
      </c>
      <c r="J3464" s="21">
        <f t="shared" si="1625"/>
        <v>2.19</v>
      </c>
      <c r="K3464" s="21" t="str">
        <f t="shared" si="1626"/>
        <v>Y</v>
      </c>
      <c r="L3464" s="37" t="str">
        <f t="shared" si="1627"/>
        <v>NA</v>
      </c>
      <c r="M3464" s="8" t="str">
        <f t="shared" si="1628"/>
        <v>Y</v>
      </c>
      <c r="N3464" s="42">
        <f t="shared" si="1629"/>
        <v>3</v>
      </c>
      <c r="O3464" s="43">
        <f t="shared" si="1630"/>
        <v>200000</v>
      </c>
      <c r="P3464" s="43" t="str">
        <f t="shared" si="1631"/>
        <v>NA</v>
      </c>
      <c r="Q3464" s="24">
        <f t="shared" si="1632"/>
        <v>11095.555199999999</v>
      </c>
      <c r="R3464" s="43">
        <f t="shared" si="1633"/>
        <v>0</v>
      </c>
      <c r="S3464" s="24">
        <f t="shared" si="1634"/>
        <v>1000000</v>
      </c>
      <c r="T3464" s="25" t="str">
        <f t="shared" si="1635"/>
        <v>Y</v>
      </c>
      <c r="U3464" s="44">
        <f t="shared" si="1636"/>
        <v>2</v>
      </c>
      <c r="V3464" s="45">
        <f t="shared" si="1637"/>
        <v>200000</v>
      </c>
      <c r="W3464" s="45">
        <f t="shared" si="1638"/>
        <v>1000000</v>
      </c>
      <c r="X3464" s="28">
        <f t="shared" si="1639"/>
        <v>11796.794288639998</v>
      </c>
      <c r="Y3464" s="28">
        <f t="shared" si="1640"/>
        <v>0</v>
      </c>
      <c r="Z3464" s="45" t="str">
        <f t="shared" si="1641"/>
        <v>NA</v>
      </c>
      <c r="AA3464" s="29" t="str">
        <f t="shared" si="1642"/>
        <v>Y</v>
      </c>
      <c r="AB3464" s="46">
        <f t="shared" si="1643"/>
        <v>1</v>
      </c>
      <c r="AC3464" s="31">
        <f t="shared" si="1644"/>
        <v>200000</v>
      </c>
      <c r="AD3464" s="31">
        <f t="shared" si="1645"/>
        <v>1000000</v>
      </c>
      <c r="AE3464" s="31">
        <f t="shared" si="1646"/>
        <v>12542.351687682045</v>
      </c>
      <c r="AF3464" s="47">
        <f t="shared" si="1647"/>
        <v>0</v>
      </c>
      <c r="AG3464" s="31" t="str">
        <f t="shared" si="1648"/>
        <v>NA</v>
      </c>
      <c r="AH3464" s="48">
        <f t="shared" si="1649"/>
        <v>0</v>
      </c>
      <c r="AI3464" s="33">
        <f t="shared" si="1650"/>
        <v>0</v>
      </c>
      <c r="AJ3464" s="33">
        <f t="shared" si="1651"/>
        <v>0</v>
      </c>
      <c r="AK3464" s="33">
        <f t="shared" si="1652"/>
        <v>0</v>
      </c>
      <c r="AL3464" s="33">
        <f t="shared" si="1653"/>
        <v>0</v>
      </c>
      <c r="AM3464" s="34">
        <f t="shared" si="1654"/>
        <v>0</v>
      </c>
    </row>
    <row r="3465" spans="1:39" ht="15" customHeight="1" x14ac:dyDescent="0.3">
      <c r="A3465" s="166" t="s">
        <v>5899</v>
      </c>
      <c r="B3465" s="99">
        <v>21399</v>
      </c>
      <c r="C3465" s="99">
        <v>102175</v>
      </c>
      <c r="D3465" s="165">
        <v>45193</v>
      </c>
      <c r="E3465" s="165">
        <v>45447</v>
      </c>
      <c r="F3465" s="166">
        <v>2</v>
      </c>
      <c r="G3465" s="178">
        <v>1.24</v>
      </c>
      <c r="H3465" s="181">
        <v>1</v>
      </c>
      <c r="I3465" s="180">
        <v>6.6400000000000001E-2</v>
      </c>
      <c r="J3465" s="21">
        <f t="shared" si="1625"/>
        <v>0.76</v>
      </c>
      <c r="K3465" s="21" t="str">
        <f t="shared" si="1626"/>
        <v>Y</v>
      </c>
      <c r="L3465" s="37" t="str">
        <f t="shared" si="1627"/>
        <v>NA</v>
      </c>
      <c r="M3465" s="8" t="str">
        <f t="shared" si="1628"/>
        <v>Y</v>
      </c>
      <c r="N3465" s="42">
        <f t="shared" si="1629"/>
        <v>1</v>
      </c>
      <c r="O3465" s="43">
        <f t="shared" si="1630"/>
        <v>200000</v>
      </c>
      <c r="P3465" s="43" t="str">
        <f t="shared" si="1631"/>
        <v>NA</v>
      </c>
      <c r="Q3465" s="24">
        <f t="shared" si="1632"/>
        <v>22819.893599999999</v>
      </c>
      <c r="R3465" s="43">
        <f t="shared" si="1633"/>
        <v>0</v>
      </c>
      <c r="S3465" s="24">
        <f t="shared" si="1634"/>
        <v>1000000</v>
      </c>
      <c r="T3465" s="25" t="str">
        <f t="shared" si="1635"/>
        <v>N</v>
      </c>
      <c r="U3465" s="44">
        <f t="shared" si="1636"/>
        <v>0</v>
      </c>
      <c r="V3465" s="45">
        <f t="shared" si="1637"/>
        <v>0</v>
      </c>
      <c r="W3465" s="45">
        <f t="shared" si="1638"/>
        <v>0</v>
      </c>
      <c r="X3465" s="28">
        <f t="shared" si="1639"/>
        <v>0</v>
      </c>
      <c r="Y3465" s="28">
        <f t="shared" si="1640"/>
        <v>0</v>
      </c>
      <c r="Z3465" s="45">
        <f t="shared" si="1641"/>
        <v>0</v>
      </c>
      <c r="AA3465" s="29" t="str">
        <f t="shared" si="1642"/>
        <v>N</v>
      </c>
      <c r="AB3465" s="46">
        <f t="shared" si="1643"/>
        <v>0</v>
      </c>
      <c r="AC3465" s="31">
        <f t="shared" si="1644"/>
        <v>0</v>
      </c>
      <c r="AD3465" s="31">
        <f t="shared" si="1645"/>
        <v>0</v>
      </c>
      <c r="AE3465" s="31">
        <f t="shared" si="1646"/>
        <v>0</v>
      </c>
      <c r="AF3465" s="47">
        <f t="shared" si="1647"/>
        <v>0</v>
      </c>
      <c r="AG3465" s="31">
        <f t="shared" si="1648"/>
        <v>0</v>
      </c>
      <c r="AH3465" s="48">
        <f t="shared" si="1649"/>
        <v>0</v>
      </c>
      <c r="AI3465" s="33">
        <f t="shared" si="1650"/>
        <v>0</v>
      </c>
      <c r="AJ3465" s="33">
        <f t="shared" si="1651"/>
        <v>0</v>
      </c>
      <c r="AK3465" s="33">
        <f t="shared" si="1652"/>
        <v>0</v>
      </c>
      <c r="AL3465" s="33">
        <f t="shared" si="1653"/>
        <v>0</v>
      </c>
      <c r="AM3465" s="34">
        <f t="shared" si="1654"/>
        <v>0</v>
      </c>
    </row>
    <row r="3466" spans="1:39" ht="15" customHeight="1" x14ac:dyDescent="0.3">
      <c r="A3466" s="166" t="s">
        <v>5900</v>
      </c>
      <c r="B3466" s="99">
        <v>5847</v>
      </c>
      <c r="C3466" s="99">
        <v>27817</v>
      </c>
      <c r="D3466" s="165">
        <v>45736</v>
      </c>
      <c r="E3466" s="165">
        <v>46060</v>
      </c>
      <c r="F3466" s="166">
        <v>2</v>
      </c>
      <c r="G3466" s="178">
        <v>2</v>
      </c>
      <c r="H3466" s="181">
        <v>0.75</v>
      </c>
      <c r="I3466" s="180">
        <v>5.5300000000000002E-2</v>
      </c>
      <c r="J3466" s="21">
        <f t="shared" si="1625"/>
        <v>0</v>
      </c>
      <c r="K3466" s="21" t="str">
        <f t="shared" si="1626"/>
        <v>N</v>
      </c>
      <c r="L3466" s="37">
        <f t="shared" si="1627"/>
        <v>0</v>
      </c>
      <c r="M3466" s="8" t="str">
        <f t="shared" si="1628"/>
        <v>N</v>
      </c>
      <c r="N3466" s="42">
        <f t="shared" si="1629"/>
        <v>0</v>
      </c>
      <c r="O3466" s="43">
        <f t="shared" si="1630"/>
        <v>0</v>
      </c>
      <c r="P3466" s="43">
        <f t="shared" si="1631"/>
        <v>0</v>
      </c>
      <c r="Q3466" s="24">
        <f t="shared" si="1632"/>
        <v>0</v>
      </c>
      <c r="R3466" s="43">
        <f t="shared" si="1633"/>
        <v>0</v>
      </c>
      <c r="S3466" s="24">
        <f t="shared" si="1634"/>
        <v>37183</v>
      </c>
      <c r="T3466" s="25" t="str">
        <f t="shared" si="1635"/>
        <v>N</v>
      </c>
      <c r="U3466" s="44">
        <f t="shared" si="1636"/>
        <v>0</v>
      </c>
      <c r="V3466" s="45">
        <f t="shared" si="1637"/>
        <v>0</v>
      </c>
      <c r="W3466" s="45">
        <f t="shared" si="1638"/>
        <v>0</v>
      </c>
      <c r="X3466" s="28">
        <f t="shared" si="1639"/>
        <v>0</v>
      </c>
      <c r="Y3466" s="28">
        <f t="shared" si="1640"/>
        <v>0</v>
      </c>
      <c r="Z3466" s="45">
        <f t="shared" si="1641"/>
        <v>0</v>
      </c>
      <c r="AA3466" s="29" t="str">
        <f t="shared" si="1642"/>
        <v>N</v>
      </c>
      <c r="AB3466" s="46">
        <f t="shared" si="1643"/>
        <v>0</v>
      </c>
      <c r="AC3466" s="31">
        <f t="shared" si="1644"/>
        <v>0</v>
      </c>
      <c r="AD3466" s="31">
        <f t="shared" si="1645"/>
        <v>0</v>
      </c>
      <c r="AE3466" s="31">
        <f t="shared" si="1646"/>
        <v>0</v>
      </c>
      <c r="AF3466" s="47">
        <f t="shared" si="1647"/>
        <v>0</v>
      </c>
      <c r="AG3466" s="31">
        <f t="shared" si="1648"/>
        <v>0</v>
      </c>
      <c r="AH3466" s="48">
        <f t="shared" si="1649"/>
        <v>0</v>
      </c>
      <c r="AI3466" s="33">
        <f t="shared" si="1650"/>
        <v>0</v>
      </c>
      <c r="AJ3466" s="33">
        <f t="shared" si="1651"/>
        <v>0</v>
      </c>
      <c r="AK3466" s="33">
        <f t="shared" si="1652"/>
        <v>0</v>
      </c>
      <c r="AL3466" s="33">
        <f t="shared" si="1653"/>
        <v>0</v>
      </c>
      <c r="AM3466" s="34">
        <f t="shared" si="1654"/>
        <v>0</v>
      </c>
    </row>
    <row r="3467" spans="1:39" ht="15" customHeight="1" x14ac:dyDescent="0.3">
      <c r="A3467" s="166" t="s">
        <v>5901</v>
      </c>
      <c r="B3467" s="99">
        <v>22005</v>
      </c>
      <c r="C3467" s="99">
        <v>89968</v>
      </c>
      <c r="D3467" s="165">
        <v>45635</v>
      </c>
      <c r="E3467" s="165">
        <v>45757</v>
      </c>
      <c r="F3467" s="166">
        <v>4</v>
      </c>
      <c r="G3467" s="178">
        <v>2.58</v>
      </c>
      <c r="H3467" s="181">
        <v>1</v>
      </c>
      <c r="I3467" s="180">
        <v>8.2799999999999999E-2</v>
      </c>
      <c r="J3467" s="21">
        <f t="shared" si="1625"/>
        <v>1.42</v>
      </c>
      <c r="K3467" s="21" t="str">
        <f t="shared" si="1626"/>
        <v>Y</v>
      </c>
      <c r="L3467" s="37" t="str">
        <f t="shared" si="1627"/>
        <v>NA</v>
      </c>
      <c r="M3467" s="8" t="str">
        <f t="shared" si="1628"/>
        <v>Y</v>
      </c>
      <c r="N3467" s="42">
        <f t="shared" si="1629"/>
        <v>2</v>
      </c>
      <c r="O3467" s="43">
        <f t="shared" si="1630"/>
        <v>200000</v>
      </c>
      <c r="P3467" s="43" t="str">
        <f t="shared" si="1631"/>
        <v>NA</v>
      </c>
      <c r="Q3467" s="24">
        <f t="shared" si="1632"/>
        <v>23827.013999999999</v>
      </c>
      <c r="R3467" s="43">
        <f t="shared" si="1633"/>
        <v>0</v>
      </c>
      <c r="S3467" s="24">
        <f t="shared" si="1634"/>
        <v>1000000</v>
      </c>
      <c r="T3467" s="25" t="str">
        <f t="shared" si="1635"/>
        <v>Y</v>
      </c>
      <c r="U3467" s="44">
        <f t="shared" si="1636"/>
        <v>1</v>
      </c>
      <c r="V3467" s="45">
        <f t="shared" si="1637"/>
        <v>200000</v>
      </c>
      <c r="W3467" s="45">
        <f t="shared" si="1638"/>
        <v>1000000</v>
      </c>
      <c r="X3467" s="28">
        <f t="shared" si="1639"/>
        <v>25799.8907592</v>
      </c>
      <c r="Y3467" s="28">
        <f t="shared" si="1640"/>
        <v>0</v>
      </c>
      <c r="Z3467" s="45" t="str">
        <f t="shared" si="1641"/>
        <v>NA</v>
      </c>
      <c r="AA3467" s="29" t="str">
        <f t="shared" si="1642"/>
        <v>N</v>
      </c>
      <c r="AB3467" s="46">
        <f t="shared" si="1643"/>
        <v>0</v>
      </c>
      <c r="AC3467" s="31">
        <f t="shared" si="1644"/>
        <v>0</v>
      </c>
      <c r="AD3467" s="31">
        <f t="shared" si="1645"/>
        <v>0</v>
      </c>
      <c r="AE3467" s="31">
        <f t="shared" si="1646"/>
        <v>0</v>
      </c>
      <c r="AF3467" s="47">
        <f t="shared" si="1647"/>
        <v>0</v>
      </c>
      <c r="AG3467" s="31">
        <f t="shared" si="1648"/>
        <v>0</v>
      </c>
      <c r="AH3467" s="48">
        <f t="shared" si="1649"/>
        <v>0</v>
      </c>
      <c r="AI3467" s="33">
        <f t="shared" si="1650"/>
        <v>0</v>
      </c>
      <c r="AJ3467" s="33">
        <f t="shared" si="1651"/>
        <v>0</v>
      </c>
      <c r="AK3467" s="33">
        <f t="shared" si="1652"/>
        <v>0</v>
      </c>
      <c r="AL3467" s="33">
        <f t="shared" si="1653"/>
        <v>0</v>
      </c>
      <c r="AM3467" s="34">
        <f t="shared" si="1654"/>
        <v>0</v>
      </c>
    </row>
    <row r="3468" spans="1:39" ht="15" customHeight="1" x14ac:dyDescent="0.3">
      <c r="A3468" s="166" t="s">
        <v>5902</v>
      </c>
      <c r="B3468" s="99">
        <v>18380</v>
      </c>
      <c r="C3468" s="99">
        <v>72067</v>
      </c>
      <c r="D3468" s="165">
        <v>45547</v>
      </c>
      <c r="E3468" s="165">
        <v>45630</v>
      </c>
      <c r="F3468" s="166">
        <v>2</v>
      </c>
      <c r="G3468" s="178">
        <v>0.73</v>
      </c>
      <c r="H3468" s="181">
        <v>1</v>
      </c>
      <c r="I3468" s="180">
        <v>3.5200000000000002E-2</v>
      </c>
      <c r="J3468" s="21">
        <f t="shared" si="1625"/>
        <v>1.27</v>
      </c>
      <c r="K3468" s="21" t="str">
        <f t="shared" si="1626"/>
        <v>Y</v>
      </c>
      <c r="L3468" s="37" t="str">
        <f t="shared" si="1627"/>
        <v>NA</v>
      </c>
      <c r="M3468" s="8" t="str">
        <f t="shared" si="1628"/>
        <v>Y</v>
      </c>
      <c r="N3468" s="42">
        <f t="shared" si="1629"/>
        <v>2</v>
      </c>
      <c r="O3468" s="43">
        <f t="shared" si="1630"/>
        <v>200000</v>
      </c>
      <c r="P3468" s="43" t="str">
        <f t="shared" si="1631"/>
        <v>NA</v>
      </c>
      <c r="Q3468" s="24">
        <f t="shared" si="1632"/>
        <v>19026.975999999999</v>
      </c>
      <c r="R3468" s="43">
        <f t="shared" si="1633"/>
        <v>0</v>
      </c>
      <c r="S3468" s="24">
        <f t="shared" si="1634"/>
        <v>1000000</v>
      </c>
      <c r="T3468" s="25" t="str">
        <f t="shared" si="1635"/>
        <v>Y</v>
      </c>
      <c r="U3468" s="44">
        <f t="shared" si="1636"/>
        <v>1</v>
      </c>
      <c r="V3468" s="45">
        <f t="shared" si="1637"/>
        <v>200000</v>
      </c>
      <c r="W3468" s="45">
        <f t="shared" si="1638"/>
        <v>1000000</v>
      </c>
      <c r="X3468" s="28">
        <f t="shared" si="1639"/>
        <v>19696.725555199995</v>
      </c>
      <c r="Y3468" s="28">
        <f t="shared" si="1640"/>
        <v>0</v>
      </c>
      <c r="Z3468" s="45" t="str">
        <f t="shared" si="1641"/>
        <v>NA</v>
      </c>
      <c r="AA3468" s="29" t="str">
        <f t="shared" si="1642"/>
        <v>N</v>
      </c>
      <c r="AB3468" s="46">
        <f t="shared" si="1643"/>
        <v>0</v>
      </c>
      <c r="AC3468" s="31">
        <f t="shared" si="1644"/>
        <v>0</v>
      </c>
      <c r="AD3468" s="31">
        <f t="shared" si="1645"/>
        <v>0</v>
      </c>
      <c r="AE3468" s="31">
        <f t="shared" si="1646"/>
        <v>0</v>
      </c>
      <c r="AF3468" s="47">
        <f t="shared" si="1647"/>
        <v>0</v>
      </c>
      <c r="AG3468" s="31">
        <f t="shared" si="1648"/>
        <v>0</v>
      </c>
      <c r="AH3468" s="48">
        <f t="shared" si="1649"/>
        <v>0</v>
      </c>
      <c r="AI3468" s="33">
        <f t="shared" si="1650"/>
        <v>0</v>
      </c>
      <c r="AJ3468" s="33">
        <f t="shared" si="1651"/>
        <v>0</v>
      </c>
      <c r="AK3468" s="33">
        <f t="shared" si="1652"/>
        <v>0</v>
      </c>
      <c r="AL3468" s="33">
        <f t="shared" si="1653"/>
        <v>0</v>
      </c>
      <c r="AM3468" s="34">
        <f t="shared" si="1654"/>
        <v>0</v>
      </c>
    </row>
    <row r="3469" spans="1:39" ht="15" customHeight="1" x14ac:dyDescent="0.3">
      <c r="A3469" s="166" t="s">
        <v>5903</v>
      </c>
      <c r="B3469" s="99">
        <v>6202</v>
      </c>
      <c r="C3469" s="99">
        <v>75816</v>
      </c>
      <c r="D3469" s="165">
        <v>46024</v>
      </c>
      <c r="E3469" s="165">
        <v>46215</v>
      </c>
      <c r="F3469" s="166">
        <v>4</v>
      </c>
      <c r="G3469" s="178">
        <v>1.36</v>
      </c>
      <c r="H3469" s="181">
        <v>1</v>
      </c>
      <c r="I3469" s="180">
        <v>7.5499999999999998E-2</v>
      </c>
      <c r="J3469" s="21">
        <f t="shared" si="1625"/>
        <v>2.6399999999999997</v>
      </c>
      <c r="K3469" s="21" t="str">
        <f t="shared" si="1626"/>
        <v>Y</v>
      </c>
      <c r="L3469" s="37" t="str">
        <f t="shared" si="1627"/>
        <v>NA</v>
      </c>
      <c r="M3469" s="8" t="str">
        <f t="shared" si="1628"/>
        <v>Y</v>
      </c>
      <c r="N3469" s="42">
        <f t="shared" si="1629"/>
        <v>3</v>
      </c>
      <c r="O3469" s="43">
        <f t="shared" si="1630"/>
        <v>200000</v>
      </c>
      <c r="P3469" s="43" t="str">
        <f t="shared" si="1631"/>
        <v>NA</v>
      </c>
      <c r="Q3469" s="24">
        <f t="shared" si="1632"/>
        <v>6670.2509999999993</v>
      </c>
      <c r="R3469" s="43">
        <f t="shared" si="1633"/>
        <v>0</v>
      </c>
      <c r="S3469" s="24">
        <f t="shared" si="1634"/>
        <v>1000000</v>
      </c>
      <c r="T3469" s="25" t="str">
        <f t="shared" si="1635"/>
        <v>Y</v>
      </c>
      <c r="U3469" s="44">
        <f t="shared" si="1636"/>
        <v>2</v>
      </c>
      <c r="V3469" s="45">
        <f t="shared" si="1637"/>
        <v>200000</v>
      </c>
      <c r="W3469" s="45">
        <f t="shared" si="1638"/>
        <v>1000000</v>
      </c>
      <c r="X3469" s="28">
        <f t="shared" si="1639"/>
        <v>7173.8549504999983</v>
      </c>
      <c r="Y3469" s="28">
        <f t="shared" si="1640"/>
        <v>0</v>
      </c>
      <c r="Z3469" s="45" t="str">
        <f t="shared" si="1641"/>
        <v>NA</v>
      </c>
      <c r="AA3469" s="29" t="str">
        <f t="shared" si="1642"/>
        <v>Y</v>
      </c>
      <c r="AB3469" s="46">
        <f t="shared" si="1643"/>
        <v>1</v>
      </c>
      <c r="AC3469" s="31">
        <f t="shared" si="1644"/>
        <v>200000</v>
      </c>
      <c r="AD3469" s="31">
        <f t="shared" si="1645"/>
        <v>1000000</v>
      </c>
      <c r="AE3469" s="31">
        <f t="shared" si="1646"/>
        <v>7715.480999262747</v>
      </c>
      <c r="AF3469" s="47">
        <f t="shared" si="1647"/>
        <v>0</v>
      </c>
      <c r="AG3469" s="31" t="str">
        <f t="shared" si="1648"/>
        <v>NA</v>
      </c>
      <c r="AH3469" s="48">
        <f t="shared" si="1649"/>
        <v>0</v>
      </c>
      <c r="AI3469" s="33">
        <f t="shared" si="1650"/>
        <v>0</v>
      </c>
      <c r="AJ3469" s="33">
        <f t="shared" si="1651"/>
        <v>0</v>
      </c>
      <c r="AK3469" s="33">
        <f t="shared" si="1652"/>
        <v>0</v>
      </c>
      <c r="AL3469" s="33">
        <f t="shared" si="1653"/>
        <v>0</v>
      </c>
      <c r="AM3469" s="34">
        <f t="shared" si="1654"/>
        <v>0</v>
      </c>
    </row>
    <row r="3470" spans="1:39" ht="15" customHeight="1" x14ac:dyDescent="0.3">
      <c r="A3470" s="166" t="s">
        <v>5904</v>
      </c>
      <c r="B3470" s="99">
        <v>20138</v>
      </c>
      <c r="C3470" s="99">
        <v>84303</v>
      </c>
      <c r="D3470" s="165">
        <v>46093</v>
      </c>
      <c r="E3470" s="165">
        <v>46219</v>
      </c>
      <c r="F3470" s="166">
        <v>4</v>
      </c>
      <c r="G3470" s="178">
        <v>2.5299999999999998</v>
      </c>
      <c r="H3470" s="181">
        <v>1</v>
      </c>
      <c r="I3470" s="180">
        <v>5.8799999999999998E-2</v>
      </c>
      <c r="J3470" s="21">
        <f t="shared" si="1625"/>
        <v>1.4700000000000002</v>
      </c>
      <c r="K3470" s="21" t="str">
        <f t="shared" si="1626"/>
        <v>Y</v>
      </c>
      <c r="L3470" s="37" t="str">
        <f t="shared" si="1627"/>
        <v>NA</v>
      </c>
      <c r="M3470" s="8" t="str">
        <f t="shared" si="1628"/>
        <v>Y</v>
      </c>
      <c r="N3470" s="42">
        <f t="shared" si="1629"/>
        <v>2</v>
      </c>
      <c r="O3470" s="43">
        <f t="shared" si="1630"/>
        <v>200000</v>
      </c>
      <c r="P3470" s="43" t="str">
        <f t="shared" si="1631"/>
        <v>NA</v>
      </c>
      <c r="Q3470" s="24">
        <f t="shared" si="1632"/>
        <v>21322.114399999999</v>
      </c>
      <c r="R3470" s="43">
        <f t="shared" si="1633"/>
        <v>0</v>
      </c>
      <c r="S3470" s="24">
        <f t="shared" si="1634"/>
        <v>1000000</v>
      </c>
      <c r="T3470" s="25" t="str">
        <f t="shared" si="1635"/>
        <v>Y</v>
      </c>
      <c r="U3470" s="44">
        <f t="shared" si="1636"/>
        <v>1</v>
      </c>
      <c r="V3470" s="45">
        <f t="shared" si="1637"/>
        <v>200000</v>
      </c>
      <c r="W3470" s="45">
        <f t="shared" si="1638"/>
        <v>1000000</v>
      </c>
      <c r="X3470" s="28">
        <f t="shared" si="1639"/>
        <v>22575.854726719997</v>
      </c>
      <c r="Y3470" s="28">
        <f t="shared" si="1640"/>
        <v>0</v>
      </c>
      <c r="Z3470" s="45" t="str">
        <f t="shared" si="1641"/>
        <v>NA</v>
      </c>
      <c r="AA3470" s="29" t="str">
        <f t="shared" si="1642"/>
        <v>N</v>
      </c>
      <c r="AB3470" s="46">
        <f t="shared" si="1643"/>
        <v>0</v>
      </c>
      <c r="AC3470" s="31">
        <f t="shared" si="1644"/>
        <v>0</v>
      </c>
      <c r="AD3470" s="31">
        <f t="shared" si="1645"/>
        <v>0</v>
      </c>
      <c r="AE3470" s="31">
        <f t="shared" si="1646"/>
        <v>0</v>
      </c>
      <c r="AF3470" s="47">
        <f t="shared" si="1647"/>
        <v>0</v>
      </c>
      <c r="AG3470" s="31">
        <f t="shared" si="1648"/>
        <v>0</v>
      </c>
      <c r="AH3470" s="48">
        <f t="shared" si="1649"/>
        <v>0</v>
      </c>
      <c r="AI3470" s="33">
        <f t="shared" si="1650"/>
        <v>0</v>
      </c>
      <c r="AJ3470" s="33">
        <f t="shared" si="1651"/>
        <v>0</v>
      </c>
      <c r="AK3470" s="33">
        <f t="shared" si="1652"/>
        <v>0</v>
      </c>
      <c r="AL3470" s="33">
        <f t="shared" si="1653"/>
        <v>0</v>
      </c>
      <c r="AM3470" s="34">
        <f t="shared" si="1654"/>
        <v>0</v>
      </c>
    </row>
    <row r="3471" spans="1:39" ht="15" customHeight="1" x14ac:dyDescent="0.3">
      <c r="A3471" s="166" t="s">
        <v>5905</v>
      </c>
      <c r="B3471" s="99">
        <v>13750</v>
      </c>
      <c r="C3471" s="99">
        <v>95737</v>
      </c>
      <c r="D3471" s="165">
        <v>45936</v>
      </c>
      <c r="E3471" s="165">
        <v>46113</v>
      </c>
      <c r="F3471" s="166">
        <v>4</v>
      </c>
      <c r="G3471" s="178">
        <v>3.54</v>
      </c>
      <c r="H3471" s="181">
        <v>1</v>
      </c>
      <c r="I3471" s="180">
        <v>2.35E-2</v>
      </c>
      <c r="J3471" s="21">
        <f t="shared" si="1625"/>
        <v>0.45999999999999996</v>
      </c>
      <c r="K3471" s="21" t="str">
        <f t="shared" si="1626"/>
        <v>Y</v>
      </c>
      <c r="L3471" s="37" t="str">
        <f t="shared" si="1627"/>
        <v>NA</v>
      </c>
      <c r="M3471" s="8" t="str">
        <f t="shared" si="1628"/>
        <v>Y</v>
      </c>
      <c r="N3471" s="42">
        <f t="shared" si="1629"/>
        <v>1</v>
      </c>
      <c r="O3471" s="43">
        <f t="shared" si="1630"/>
        <v>200000</v>
      </c>
      <c r="P3471" s="43" t="str">
        <f t="shared" si="1631"/>
        <v>NA</v>
      </c>
      <c r="Q3471" s="24">
        <f t="shared" si="1632"/>
        <v>14073.125000000002</v>
      </c>
      <c r="R3471" s="43">
        <f t="shared" si="1633"/>
        <v>0</v>
      </c>
      <c r="S3471" s="24">
        <f t="shared" si="1634"/>
        <v>1000000</v>
      </c>
      <c r="T3471" s="25" t="str">
        <f t="shared" si="1635"/>
        <v>N</v>
      </c>
      <c r="U3471" s="44">
        <f t="shared" si="1636"/>
        <v>0</v>
      </c>
      <c r="V3471" s="45">
        <f t="shared" si="1637"/>
        <v>0</v>
      </c>
      <c r="W3471" s="45">
        <f t="shared" si="1638"/>
        <v>0</v>
      </c>
      <c r="X3471" s="28">
        <f t="shared" si="1639"/>
        <v>0</v>
      </c>
      <c r="Y3471" s="28">
        <f t="shared" si="1640"/>
        <v>0</v>
      </c>
      <c r="Z3471" s="45">
        <f t="shared" si="1641"/>
        <v>0</v>
      </c>
      <c r="AA3471" s="29" t="str">
        <f t="shared" si="1642"/>
        <v>N</v>
      </c>
      <c r="AB3471" s="46">
        <f t="shared" si="1643"/>
        <v>0</v>
      </c>
      <c r="AC3471" s="31">
        <f t="shared" si="1644"/>
        <v>0</v>
      </c>
      <c r="AD3471" s="31">
        <f t="shared" si="1645"/>
        <v>0</v>
      </c>
      <c r="AE3471" s="31">
        <f t="shared" si="1646"/>
        <v>0</v>
      </c>
      <c r="AF3471" s="47">
        <f t="shared" si="1647"/>
        <v>0</v>
      </c>
      <c r="AG3471" s="31">
        <f t="shared" si="1648"/>
        <v>0</v>
      </c>
      <c r="AH3471" s="48">
        <f t="shared" si="1649"/>
        <v>0</v>
      </c>
      <c r="AI3471" s="33">
        <f t="shared" si="1650"/>
        <v>0</v>
      </c>
      <c r="AJ3471" s="33">
        <f t="shared" si="1651"/>
        <v>0</v>
      </c>
      <c r="AK3471" s="33">
        <f t="shared" si="1652"/>
        <v>0</v>
      </c>
      <c r="AL3471" s="33">
        <f t="shared" si="1653"/>
        <v>0</v>
      </c>
      <c r="AM3471" s="34">
        <f t="shared" si="1654"/>
        <v>0</v>
      </c>
    </row>
    <row r="3472" spans="1:39" ht="15" customHeight="1" x14ac:dyDescent="0.3">
      <c r="A3472" s="166" t="s">
        <v>5906</v>
      </c>
      <c r="B3472" s="99">
        <v>10189</v>
      </c>
      <c r="C3472" s="99">
        <v>60919</v>
      </c>
      <c r="D3472" s="165">
        <v>45076</v>
      </c>
      <c r="E3472" s="165">
        <v>45113</v>
      </c>
      <c r="F3472" s="166">
        <v>4</v>
      </c>
      <c r="G3472" s="178">
        <v>0.46</v>
      </c>
      <c r="H3472" s="181">
        <v>0.25</v>
      </c>
      <c r="I3472" s="180">
        <v>4.7300000000000002E-2</v>
      </c>
      <c r="J3472" s="21">
        <f t="shared" si="1625"/>
        <v>3.54</v>
      </c>
      <c r="K3472" s="21" t="str">
        <f t="shared" si="1626"/>
        <v>Y</v>
      </c>
      <c r="L3472" s="37" t="str">
        <f t="shared" si="1627"/>
        <v>NA</v>
      </c>
      <c r="M3472" s="8" t="str">
        <f t="shared" si="1628"/>
        <v>Y</v>
      </c>
      <c r="N3472" s="42">
        <f t="shared" si="1629"/>
        <v>15</v>
      </c>
      <c r="O3472" s="43">
        <f t="shared" si="1630"/>
        <v>200000</v>
      </c>
      <c r="P3472" s="43" t="str">
        <f t="shared" si="1631"/>
        <v>NA</v>
      </c>
      <c r="Q3472" s="24">
        <f t="shared" si="1632"/>
        <v>10670.939699999999</v>
      </c>
      <c r="R3472" s="43">
        <f t="shared" si="1633"/>
        <v>0</v>
      </c>
      <c r="S3472" s="24">
        <f t="shared" si="1634"/>
        <v>1000000</v>
      </c>
      <c r="T3472" s="25" t="str">
        <f t="shared" si="1635"/>
        <v>Y</v>
      </c>
      <c r="U3472" s="44">
        <f t="shared" si="1636"/>
        <v>14</v>
      </c>
      <c r="V3472" s="45">
        <f t="shared" si="1637"/>
        <v>200000</v>
      </c>
      <c r="W3472" s="45">
        <f t="shared" si="1638"/>
        <v>1000000</v>
      </c>
      <c r="X3472" s="28">
        <f t="shared" si="1639"/>
        <v>11175.675147809998</v>
      </c>
      <c r="Y3472" s="28">
        <f t="shared" si="1640"/>
        <v>0</v>
      </c>
      <c r="Z3472" s="45" t="str">
        <f t="shared" si="1641"/>
        <v>NA</v>
      </c>
      <c r="AA3472" s="29" t="str">
        <f t="shared" si="1642"/>
        <v>Y</v>
      </c>
      <c r="AB3472" s="46">
        <f t="shared" si="1643"/>
        <v>13</v>
      </c>
      <c r="AC3472" s="31">
        <f t="shared" si="1644"/>
        <v>200000</v>
      </c>
      <c r="AD3472" s="31">
        <f t="shared" si="1645"/>
        <v>1000000</v>
      </c>
      <c r="AE3472" s="31">
        <f t="shared" si="1646"/>
        <v>11704.284582301409</v>
      </c>
      <c r="AF3472" s="47">
        <f t="shared" si="1647"/>
        <v>0</v>
      </c>
      <c r="AG3472" s="31" t="str">
        <f t="shared" si="1648"/>
        <v>NA</v>
      </c>
      <c r="AH3472" s="48">
        <f t="shared" si="1649"/>
        <v>12</v>
      </c>
      <c r="AI3472" s="33">
        <f t="shared" si="1650"/>
        <v>20000</v>
      </c>
      <c r="AJ3472" s="33">
        <f t="shared" si="1651"/>
        <v>65000</v>
      </c>
      <c r="AK3472" s="33">
        <f t="shared" si="1652"/>
        <v>12257.897243044265</v>
      </c>
      <c r="AL3472" s="33">
        <f t="shared" si="1653"/>
        <v>0</v>
      </c>
      <c r="AM3472" s="34">
        <f t="shared" si="1654"/>
        <v>0</v>
      </c>
    </row>
    <row r="3473" spans="1:39" ht="15" customHeight="1" x14ac:dyDescent="0.3">
      <c r="A3473" s="166" t="s">
        <v>5907</v>
      </c>
      <c r="B3473" s="99">
        <v>21330</v>
      </c>
      <c r="C3473" s="99">
        <v>69584</v>
      </c>
      <c r="D3473" s="165">
        <v>45162</v>
      </c>
      <c r="E3473" s="165">
        <v>45331</v>
      </c>
      <c r="F3473" s="166">
        <v>4</v>
      </c>
      <c r="G3473" s="178">
        <v>3.36</v>
      </c>
      <c r="H3473" s="181">
        <v>1</v>
      </c>
      <c r="I3473" s="180">
        <v>3.2099999999999997E-2</v>
      </c>
      <c r="J3473" s="21">
        <f t="shared" si="1625"/>
        <v>0.64000000000000012</v>
      </c>
      <c r="K3473" s="21" t="str">
        <f t="shared" si="1626"/>
        <v>Y</v>
      </c>
      <c r="L3473" s="37" t="str">
        <f t="shared" si="1627"/>
        <v>NA</v>
      </c>
      <c r="M3473" s="8" t="str">
        <f t="shared" si="1628"/>
        <v>Y</v>
      </c>
      <c r="N3473" s="42">
        <f t="shared" si="1629"/>
        <v>1</v>
      </c>
      <c r="O3473" s="43">
        <f t="shared" si="1630"/>
        <v>200000</v>
      </c>
      <c r="P3473" s="43" t="str">
        <f t="shared" si="1631"/>
        <v>NA</v>
      </c>
      <c r="Q3473" s="24">
        <f t="shared" si="1632"/>
        <v>22014.692999999999</v>
      </c>
      <c r="R3473" s="43">
        <f t="shared" si="1633"/>
        <v>0</v>
      </c>
      <c r="S3473" s="24">
        <f t="shared" si="1634"/>
        <v>1000000</v>
      </c>
      <c r="T3473" s="25" t="str">
        <f t="shared" si="1635"/>
        <v>N</v>
      </c>
      <c r="U3473" s="44">
        <f t="shared" si="1636"/>
        <v>0</v>
      </c>
      <c r="V3473" s="45">
        <f t="shared" si="1637"/>
        <v>0</v>
      </c>
      <c r="W3473" s="45">
        <f t="shared" si="1638"/>
        <v>0</v>
      </c>
      <c r="X3473" s="28">
        <f t="shared" si="1639"/>
        <v>0</v>
      </c>
      <c r="Y3473" s="28">
        <f t="shared" si="1640"/>
        <v>0</v>
      </c>
      <c r="Z3473" s="45">
        <f t="shared" si="1641"/>
        <v>0</v>
      </c>
      <c r="AA3473" s="29" t="str">
        <f t="shared" si="1642"/>
        <v>N</v>
      </c>
      <c r="AB3473" s="46">
        <f t="shared" si="1643"/>
        <v>0</v>
      </c>
      <c r="AC3473" s="31">
        <f t="shared" si="1644"/>
        <v>0</v>
      </c>
      <c r="AD3473" s="31">
        <f t="shared" si="1645"/>
        <v>0</v>
      </c>
      <c r="AE3473" s="31">
        <f t="shared" si="1646"/>
        <v>0</v>
      </c>
      <c r="AF3473" s="47">
        <f t="shared" si="1647"/>
        <v>0</v>
      </c>
      <c r="AG3473" s="31">
        <f t="shared" si="1648"/>
        <v>0</v>
      </c>
      <c r="AH3473" s="48">
        <f t="shared" si="1649"/>
        <v>0</v>
      </c>
      <c r="AI3473" s="33">
        <f t="shared" si="1650"/>
        <v>0</v>
      </c>
      <c r="AJ3473" s="33">
        <f t="shared" si="1651"/>
        <v>0</v>
      </c>
      <c r="AK3473" s="33">
        <f t="shared" si="1652"/>
        <v>0</v>
      </c>
      <c r="AL3473" s="33">
        <f t="shared" si="1653"/>
        <v>0</v>
      </c>
      <c r="AM3473" s="34">
        <f t="shared" si="1654"/>
        <v>0</v>
      </c>
    </row>
    <row r="3474" spans="1:39" ht="15" customHeight="1" x14ac:dyDescent="0.3">
      <c r="A3474" s="166" t="s">
        <v>5908</v>
      </c>
      <c r="B3474" s="99">
        <v>17569</v>
      </c>
      <c r="C3474" s="99">
        <v>52552</v>
      </c>
      <c r="D3474" s="165">
        <v>44977</v>
      </c>
      <c r="E3474" s="165">
        <v>45267</v>
      </c>
      <c r="F3474" s="166">
        <v>2</v>
      </c>
      <c r="G3474" s="178">
        <v>1.74</v>
      </c>
      <c r="H3474" s="181">
        <v>0.75</v>
      </c>
      <c r="I3474" s="180">
        <v>6.9099999999999995E-2</v>
      </c>
      <c r="J3474" s="21">
        <f t="shared" si="1625"/>
        <v>0.26</v>
      </c>
      <c r="K3474" s="21" t="str">
        <f t="shared" si="1626"/>
        <v>Y</v>
      </c>
      <c r="L3474" s="37" t="str">
        <f t="shared" si="1627"/>
        <v>NA</v>
      </c>
      <c r="M3474" s="8" t="str">
        <f t="shared" si="1628"/>
        <v>Y</v>
      </c>
      <c r="N3474" s="42">
        <f t="shared" si="1629"/>
        <v>1</v>
      </c>
      <c r="O3474" s="43">
        <f t="shared" si="1630"/>
        <v>200000</v>
      </c>
      <c r="P3474" s="43" t="str">
        <f t="shared" si="1631"/>
        <v>NA</v>
      </c>
      <c r="Q3474" s="24">
        <f t="shared" si="1632"/>
        <v>18783.017899999999</v>
      </c>
      <c r="R3474" s="43">
        <f t="shared" si="1633"/>
        <v>0</v>
      </c>
      <c r="S3474" s="24">
        <f t="shared" si="1634"/>
        <v>1000000</v>
      </c>
      <c r="T3474" s="25" t="str">
        <f t="shared" si="1635"/>
        <v>N</v>
      </c>
      <c r="U3474" s="44">
        <f t="shared" si="1636"/>
        <v>0</v>
      </c>
      <c r="V3474" s="45">
        <f t="shared" si="1637"/>
        <v>0</v>
      </c>
      <c r="W3474" s="45">
        <f t="shared" si="1638"/>
        <v>0</v>
      </c>
      <c r="X3474" s="28">
        <f t="shared" si="1639"/>
        <v>0</v>
      </c>
      <c r="Y3474" s="28">
        <f t="shared" si="1640"/>
        <v>0</v>
      </c>
      <c r="Z3474" s="45">
        <f t="shared" si="1641"/>
        <v>0</v>
      </c>
      <c r="AA3474" s="29" t="str">
        <f t="shared" si="1642"/>
        <v>N</v>
      </c>
      <c r="AB3474" s="46">
        <f t="shared" si="1643"/>
        <v>0</v>
      </c>
      <c r="AC3474" s="31">
        <f t="shared" si="1644"/>
        <v>0</v>
      </c>
      <c r="AD3474" s="31">
        <f t="shared" si="1645"/>
        <v>0</v>
      </c>
      <c r="AE3474" s="31">
        <f t="shared" si="1646"/>
        <v>0</v>
      </c>
      <c r="AF3474" s="47">
        <f t="shared" si="1647"/>
        <v>0</v>
      </c>
      <c r="AG3474" s="31">
        <f t="shared" si="1648"/>
        <v>0</v>
      </c>
      <c r="AH3474" s="48">
        <f t="shared" si="1649"/>
        <v>0</v>
      </c>
      <c r="AI3474" s="33">
        <f t="shared" si="1650"/>
        <v>0</v>
      </c>
      <c r="AJ3474" s="33">
        <f t="shared" si="1651"/>
        <v>0</v>
      </c>
      <c r="AK3474" s="33">
        <f t="shared" si="1652"/>
        <v>0</v>
      </c>
      <c r="AL3474" s="33">
        <f t="shared" si="1653"/>
        <v>0</v>
      </c>
      <c r="AM3474" s="34">
        <f t="shared" si="1654"/>
        <v>0</v>
      </c>
    </row>
    <row r="3475" spans="1:39" ht="15" customHeight="1" x14ac:dyDescent="0.3">
      <c r="A3475" s="166" t="s">
        <v>5909</v>
      </c>
      <c r="B3475" s="99">
        <v>21637</v>
      </c>
      <c r="C3475" s="99">
        <v>66655</v>
      </c>
      <c r="D3475" s="165">
        <v>44524</v>
      </c>
      <c r="E3475" s="165">
        <v>44555</v>
      </c>
      <c r="F3475" s="166">
        <v>4</v>
      </c>
      <c r="G3475" s="178">
        <v>2.93</v>
      </c>
      <c r="H3475" s="181">
        <v>1</v>
      </c>
      <c r="I3475" s="180">
        <v>7.5600000000000001E-2</v>
      </c>
      <c r="J3475" s="21">
        <f t="shared" si="1625"/>
        <v>1.0699999999999998</v>
      </c>
      <c r="K3475" s="21" t="str">
        <f t="shared" si="1626"/>
        <v>Y</v>
      </c>
      <c r="L3475" s="37" t="str">
        <f t="shared" si="1627"/>
        <v>NA</v>
      </c>
      <c r="M3475" s="8" t="str">
        <f t="shared" si="1628"/>
        <v>Y</v>
      </c>
      <c r="N3475" s="42">
        <f t="shared" si="1629"/>
        <v>2</v>
      </c>
      <c r="O3475" s="43">
        <f t="shared" si="1630"/>
        <v>200000</v>
      </c>
      <c r="P3475" s="43" t="str">
        <f t="shared" si="1631"/>
        <v>NA</v>
      </c>
      <c r="Q3475" s="24">
        <f t="shared" si="1632"/>
        <v>23272.757200000004</v>
      </c>
      <c r="R3475" s="43">
        <f t="shared" si="1633"/>
        <v>0</v>
      </c>
      <c r="S3475" s="24">
        <f t="shared" si="1634"/>
        <v>1000000</v>
      </c>
      <c r="T3475" s="25" t="str">
        <f t="shared" si="1635"/>
        <v>Y</v>
      </c>
      <c r="U3475" s="44">
        <f t="shared" si="1636"/>
        <v>1</v>
      </c>
      <c r="V3475" s="45">
        <f t="shared" si="1637"/>
        <v>200000</v>
      </c>
      <c r="W3475" s="45">
        <f t="shared" si="1638"/>
        <v>1000000</v>
      </c>
      <c r="X3475" s="28">
        <f t="shared" si="1639"/>
        <v>25032.177644320007</v>
      </c>
      <c r="Y3475" s="28">
        <f t="shared" si="1640"/>
        <v>0</v>
      </c>
      <c r="Z3475" s="45" t="str">
        <f t="shared" si="1641"/>
        <v>NA</v>
      </c>
      <c r="AA3475" s="29" t="str">
        <f t="shared" si="1642"/>
        <v>N</v>
      </c>
      <c r="AB3475" s="46">
        <f t="shared" si="1643"/>
        <v>0</v>
      </c>
      <c r="AC3475" s="31">
        <f t="shared" si="1644"/>
        <v>0</v>
      </c>
      <c r="AD3475" s="31">
        <f t="shared" si="1645"/>
        <v>0</v>
      </c>
      <c r="AE3475" s="31">
        <f t="shared" si="1646"/>
        <v>0</v>
      </c>
      <c r="AF3475" s="47">
        <f t="shared" si="1647"/>
        <v>0</v>
      </c>
      <c r="AG3475" s="31">
        <f t="shared" si="1648"/>
        <v>0</v>
      </c>
      <c r="AH3475" s="48">
        <f t="shared" si="1649"/>
        <v>0</v>
      </c>
      <c r="AI3475" s="33">
        <f t="shared" si="1650"/>
        <v>0</v>
      </c>
      <c r="AJ3475" s="33">
        <f t="shared" si="1651"/>
        <v>0</v>
      </c>
      <c r="AK3475" s="33">
        <f t="shared" si="1652"/>
        <v>0</v>
      </c>
      <c r="AL3475" s="33">
        <f t="shared" si="1653"/>
        <v>0</v>
      </c>
      <c r="AM3475" s="34">
        <f t="shared" si="1654"/>
        <v>0</v>
      </c>
    </row>
    <row r="3476" spans="1:39" ht="15" customHeight="1" x14ac:dyDescent="0.3">
      <c r="A3476" s="166" t="s">
        <v>5910</v>
      </c>
      <c r="B3476" s="99">
        <v>20870</v>
      </c>
      <c r="C3476" s="99">
        <v>76106</v>
      </c>
      <c r="D3476" s="165">
        <v>45524</v>
      </c>
      <c r="E3476" s="165">
        <v>45836</v>
      </c>
      <c r="F3476" s="166">
        <v>4</v>
      </c>
      <c r="G3476" s="178">
        <v>1.88</v>
      </c>
      <c r="H3476" s="181">
        <v>0.75</v>
      </c>
      <c r="I3476" s="180">
        <v>7.5899999999999995E-2</v>
      </c>
      <c r="J3476" s="21">
        <f t="shared" si="1625"/>
        <v>2.12</v>
      </c>
      <c r="K3476" s="21" t="str">
        <f t="shared" si="1626"/>
        <v>Y</v>
      </c>
      <c r="L3476" s="37" t="str">
        <f t="shared" si="1627"/>
        <v>NA</v>
      </c>
      <c r="M3476" s="8" t="str">
        <f t="shared" si="1628"/>
        <v>Y</v>
      </c>
      <c r="N3476" s="42">
        <f t="shared" si="1629"/>
        <v>3</v>
      </c>
      <c r="O3476" s="43">
        <f t="shared" si="1630"/>
        <v>200000</v>
      </c>
      <c r="P3476" s="43" t="str">
        <f t="shared" si="1631"/>
        <v>NA</v>
      </c>
      <c r="Q3476" s="24">
        <f t="shared" si="1632"/>
        <v>22454.033000000003</v>
      </c>
      <c r="R3476" s="43">
        <f t="shared" si="1633"/>
        <v>0</v>
      </c>
      <c r="S3476" s="24">
        <f t="shared" si="1634"/>
        <v>1000000</v>
      </c>
      <c r="T3476" s="25" t="str">
        <f t="shared" si="1635"/>
        <v>Y</v>
      </c>
      <c r="U3476" s="44">
        <f t="shared" si="1636"/>
        <v>2</v>
      </c>
      <c r="V3476" s="45">
        <f t="shared" si="1637"/>
        <v>200000</v>
      </c>
      <c r="W3476" s="45">
        <f t="shared" si="1638"/>
        <v>1000000</v>
      </c>
      <c r="X3476" s="28">
        <f t="shared" si="1639"/>
        <v>24158.294104700006</v>
      </c>
      <c r="Y3476" s="28">
        <f t="shared" si="1640"/>
        <v>0</v>
      </c>
      <c r="Z3476" s="45" t="str">
        <f t="shared" si="1641"/>
        <v>NA</v>
      </c>
      <c r="AA3476" s="29" t="str">
        <f t="shared" si="1642"/>
        <v>Y</v>
      </c>
      <c r="AB3476" s="46">
        <f t="shared" si="1643"/>
        <v>1</v>
      </c>
      <c r="AC3476" s="31">
        <f t="shared" si="1644"/>
        <v>200000</v>
      </c>
      <c r="AD3476" s="31">
        <f t="shared" si="1645"/>
        <v>1000000</v>
      </c>
      <c r="AE3476" s="31">
        <f t="shared" si="1646"/>
        <v>25991.908627246739</v>
      </c>
      <c r="AF3476" s="47">
        <f t="shared" si="1647"/>
        <v>0</v>
      </c>
      <c r="AG3476" s="31" t="str">
        <f t="shared" si="1648"/>
        <v>NA</v>
      </c>
      <c r="AH3476" s="48">
        <f t="shared" si="1649"/>
        <v>0</v>
      </c>
      <c r="AI3476" s="33">
        <f t="shared" si="1650"/>
        <v>0</v>
      </c>
      <c r="AJ3476" s="33">
        <f t="shared" si="1651"/>
        <v>0</v>
      </c>
      <c r="AK3476" s="33">
        <f t="shared" si="1652"/>
        <v>0</v>
      </c>
      <c r="AL3476" s="33">
        <f t="shared" si="1653"/>
        <v>0</v>
      </c>
      <c r="AM3476" s="34">
        <f t="shared" si="1654"/>
        <v>0</v>
      </c>
    </row>
    <row r="3477" spans="1:39" ht="15" customHeight="1" x14ac:dyDescent="0.3">
      <c r="A3477" s="166" t="s">
        <v>5911</v>
      </c>
      <c r="B3477" s="99">
        <v>17549</v>
      </c>
      <c r="C3477" s="99">
        <v>58162</v>
      </c>
      <c r="D3477" s="165">
        <v>44451</v>
      </c>
      <c r="E3477" s="165">
        <v>44691</v>
      </c>
      <c r="F3477" s="166">
        <v>2</v>
      </c>
      <c r="G3477" s="178">
        <v>0.7</v>
      </c>
      <c r="H3477" s="181">
        <v>1</v>
      </c>
      <c r="I3477" s="180">
        <v>6.4399999999999999E-2</v>
      </c>
      <c r="J3477" s="21">
        <f t="shared" si="1625"/>
        <v>1.3</v>
      </c>
      <c r="K3477" s="21" t="str">
        <f t="shared" si="1626"/>
        <v>Y</v>
      </c>
      <c r="L3477" s="37" t="str">
        <f t="shared" si="1627"/>
        <v>NA</v>
      </c>
      <c r="M3477" s="8" t="str">
        <f t="shared" si="1628"/>
        <v>Y</v>
      </c>
      <c r="N3477" s="42">
        <f t="shared" si="1629"/>
        <v>2</v>
      </c>
      <c r="O3477" s="43">
        <f t="shared" si="1630"/>
        <v>200000</v>
      </c>
      <c r="P3477" s="43" t="str">
        <f t="shared" si="1631"/>
        <v>NA</v>
      </c>
      <c r="Q3477" s="24">
        <f t="shared" si="1632"/>
        <v>18679.155600000002</v>
      </c>
      <c r="R3477" s="43">
        <f t="shared" si="1633"/>
        <v>0</v>
      </c>
      <c r="S3477" s="24">
        <f t="shared" si="1634"/>
        <v>1000000</v>
      </c>
      <c r="T3477" s="25" t="str">
        <f t="shared" si="1635"/>
        <v>Y</v>
      </c>
      <c r="U3477" s="44">
        <f t="shared" si="1636"/>
        <v>1</v>
      </c>
      <c r="V3477" s="45">
        <f t="shared" si="1637"/>
        <v>200000</v>
      </c>
      <c r="W3477" s="45">
        <f t="shared" si="1638"/>
        <v>1000000</v>
      </c>
      <c r="X3477" s="28">
        <f t="shared" si="1639"/>
        <v>19882.093220640003</v>
      </c>
      <c r="Y3477" s="28">
        <f t="shared" si="1640"/>
        <v>0</v>
      </c>
      <c r="Z3477" s="45" t="str">
        <f t="shared" si="1641"/>
        <v>NA</v>
      </c>
      <c r="AA3477" s="29" t="str">
        <f t="shared" si="1642"/>
        <v>N</v>
      </c>
      <c r="AB3477" s="46">
        <f t="shared" si="1643"/>
        <v>0</v>
      </c>
      <c r="AC3477" s="31">
        <f t="shared" si="1644"/>
        <v>0</v>
      </c>
      <c r="AD3477" s="31">
        <f t="shared" si="1645"/>
        <v>0</v>
      </c>
      <c r="AE3477" s="31">
        <f t="shared" si="1646"/>
        <v>0</v>
      </c>
      <c r="AF3477" s="47">
        <f t="shared" si="1647"/>
        <v>0</v>
      </c>
      <c r="AG3477" s="31">
        <f t="shared" si="1648"/>
        <v>0</v>
      </c>
      <c r="AH3477" s="48">
        <f t="shared" si="1649"/>
        <v>0</v>
      </c>
      <c r="AI3477" s="33">
        <f t="shared" si="1650"/>
        <v>0</v>
      </c>
      <c r="AJ3477" s="33">
        <f t="shared" si="1651"/>
        <v>0</v>
      </c>
      <c r="AK3477" s="33">
        <f t="shared" si="1652"/>
        <v>0</v>
      </c>
      <c r="AL3477" s="33">
        <f t="shared" si="1653"/>
        <v>0</v>
      </c>
      <c r="AM3477" s="34">
        <f t="shared" si="1654"/>
        <v>0</v>
      </c>
    </row>
    <row r="3478" spans="1:39" ht="15" customHeight="1" x14ac:dyDescent="0.3">
      <c r="A3478" s="166" t="s">
        <v>5912</v>
      </c>
      <c r="B3478" s="99">
        <v>9984</v>
      </c>
      <c r="C3478" s="99">
        <v>84907</v>
      </c>
      <c r="D3478" s="165">
        <v>46129</v>
      </c>
      <c r="E3478" s="165">
        <v>46223</v>
      </c>
      <c r="F3478" s="166">
        <v>4</v>
      </c>
      <c r="G3478" s="178">
        <v>3.49</v>
      </c>
      <c r="H3478" s="181">
        <v>1</v>
      </c>
      <c r="I3478" s="180">
        <v>2.1999999999999999E-2</v>
      </c>
      <c r="J3478" s="21">
        <f t="shared" si="1625"/>
        <v>0.50999999999999979</v>
      </c>
      <c r="K3478" s="21" t="str">
        <f t="shared" si="1626"/>
        <v>Y</v>
      </c>
      <c r="L3478" s="37" t="str">
        <f t="shared" si="1627"/>
        <v>NA</v>
      </c>
      <c r="M3478" s="8" t="str">
        <f t="shared" si="1628"/>
        <v>Y</v>
      </c>
      <c r="N3478" s="42">
        <f t="shared" si="1629"/>
        <v>1</v>
      </c>
      <c r="O3478" s="43">
        <f t="shared" si="1630"/>
        <v>200000</v>
      </c>
      <c r="P3478" s="43" t="str">
        <f t="shared" si="1631"/>
        <v>NA</v>
      </c>
      <c r="Q3478" s="24">
        <f t="shared" si="1632"/>
        <v>10203.648000000001</v>
      </c>
      <c r="R3478" s="43">
        <f t="shared" si="1633"/>
        <v>0</v>
      </c>
      <c r="S3478" s="24">
        <f t="shared" si="1634"/>
        <v>1000000</v>
      </c>
      <c r="T3478" s="25" t="str">
        <f t="shared" si="1635"/>
        <v>N</v>
      </c>
      <c r="U3478" s="44">
        <f t="shared" si="1636"/>
        <v>0</v>
      </c>
      <c r="V3478" s="45">
        <f t="shared" si="1637"/>
        <v>0</v>
      </c>
      <c r="W3478" s="45">
        <f t="shared" si="1638"/>
        <v>0</v>
      </c>
      <c r="X3478" s="28">
        <f t="shared" si="1639"/>
        <v>0</v>
      </c>
      <c r="Y3478" s="28">
        <f t="shared" si="1640"/>
        <v>0</v>
      </c>
      <c r="Z3478" s="45">
        <f t="shared" si="1641"/>
        <v>0</v>
      </c>
      <c r="AA3478" s="29" t="str">
        <f t="shared" si="1642"/>
        <v>N</v>
      </c>
      <c r="AB3478" s="46">
        <f t="shared" si="1643"/>
        <v>0</v>
      </c>
      <c r="AC3478" s="31">
        <f t="shared" si="1644"/>
        <v>0</v>
      </c>
      <c r="AD3478" s="31">
        <f t="shared" si="1645"/>
        <v>0</v>
      </c>
      <c r="AE3478" s="31">
        <f t="shared" si="1646"/>
        <v>0</v>
      </c>
      <c r="AF3478" s="47">
        <f t="shared" si="1647"/>
        <v>0</v>
      </c>
      <c r="AG3478" s="31">
        <f t="shared" si="1648"/>
        <v>0</v>
      </c>
      <c r="AH3478" s="48">
        <f t="shared" si="1649"/>
        <v>0</v>
      </c>
      <c r="AI3478" s="33">
        <f t="shared" si="1650"/>
        <v>0</v>
      </c>
      <c r="AJ3478" s="33">
        <f t="shared" si="1651"/>
        <v>0</v>
      </c>
      <c r="AK3478" s="33">
        <f t="shared" si="1652"/>
        <v>0</v>
      </c>
      <c r="AL3478" s="33">
        <f t="shared" si="1653"/>
        <v>0</v>
      </c>
      <c r="AM3478" s="34">
        <f t="shared" si="1654"/>
        <v>0</v>
      </c>
    </row>
    <row r="3479" spans="1:39" ht="15" customHeight="1" x14ac:dyDescent="0.3">
      <c r="A3479" s="166" t="s">
        <v>5913</v>
      </c>
      <c r="B3479" s="99">
        <v>9723</v>
      </c>
      <c r="C3479" s="99">
        <v>73459</v>
      </c>
      <c r="D3479" s="165">
        <v>44421</v>
      </c>
      <c r="E3479" s="165">
        <v>44786</v>
      </c>
      <c r="F3479" s="166">
        <v>2</v>
      </c>
      <c r="G3479" s="178">
        <v>0.24</v>
      </c>
      <c r="H3479" s="181">
        <v>0.75</v>
      </c>
      <c r="I3479" s="180">
        <v>3.8699999999999998E-2</v>
      </c>
      <c r="J3479" s="21">
        <f t="shared" si="1625"/>
        <v>1.76</v>
      </c>
      <c r="K3479" s="21" t="str">
        <f t="shared" si="1626"/>
        <v>Y</v>
      </c>
      <c r="L3479" s="37" t="str">
        <f t="shared" si="1627"/>
        <v>NA</v>
      </c>
      <c r="M3479" s="8" t="str">
        <f t="shared" si="1628"/>
        <v>Y</v>
      </c>
      <c r="N3479" s="42">
        <f t="shared" si="1629"/>
        <v>3</v>
      </c>
      <c r="O3479" s="43">
        <f t="shared" si="1630"/>
        <v>200000</v>
      </c>
      <c r="P3479" s="43" t="str">
        <f t="shared" si="1631"/>
        <v>NA</v>
      </c>
      <c r="Q3479" s="24">
        <f t="shared" si="1632"/>
        <v>10099.2801</v>
      </c>
      <c r="R3479" s="43">
        <f t="shared" si="1633"/>
        <v>0</v>
      </c>
      <c r="S3479" s="24">
        <f t="shared" si="1634"/>
        <v>1000000</v>
      </c>
      <c r="T3479" s="25" t="str">
        <f t="shared" si="1635"/>
        <v>Y</v>
      </c>
      <c r="U3479" s="44">
        <f t="shared" si="1636"/>
        <v>2</v>
      </c>
      <c r="V3479" s="45">
        <f t="shared" si="1637"/>
        <v>200000</v>
      </c>
      <c r="W3479" s="45">
        <f t="shared" si="1638"/>
        <v>1000000</v>
      </c>
      <c r="X3479" s="28">
        <f t="shared" si="1639"/>
        <v>10490.122239869999</v>
      </c>
      <c r="Y3479" s="28">
        <f t="shared" si="1640"/>
        <v>0</v>
      </c>
      <c r="Z3479" s="45" t="str">
        <f t="shared" si="1641"/>
        <v>NA</v>
      </c>
      <c r="AA3479" s="29" t="str">
        <f t="shared" si="1642"/>
        <v>N</v>
      </c>
      <c r="AB3479" s="46">
        <f t="shared" si="1643"/>
        <v>1</v>
      </c>
      <c r="AC3479" s="31">
        <f t="shared" si="1644"/>
        <v>20000</v>
      </c>
      <c r="AD3479" s="31">
        <f t="shared" si="1645"/>
        <v>65000</v>
      </c>
      <c r="AE3479" s="31">
        <f t="shared" si="1646"/>
        <v>10896.089970552968</v>
      </c>
      <c r="AF3479" s="47">
        <f t="shared" si="1647"/>
        <v>0</v>
      </c>
      <c r="AG3479" s="31">
        <f t="shared" si="1648"/>
        <v>0</v>
      </c>
      <c r="AH3479" s="48">
        <f t="shared" si="1649"/>
        <v>0</v>
      </c>
      <c r="AI3479" s="33">
        <f t="shared" si="1650"/>
        <v>0</v>
      </c>
      <c r="AJ3479" s="33">
        <f t="shared" si="1651"/>
        <v>0</v>
      </c>
      <c r="AK3479" s="33">
        <f t="shared" si="1652"/>
        <v>0</v>
      </c>
      <c r="AL3479" s="33">
        <f t="shared" si="1653"/>
        <v>0</v>
      </c>
      <c r="AM3479" s="34">
        <f t="shared" si="1654"/>
        <v>0</v>
      </c>
    </row>
    <row r="3480" spans="1:39" ht="15" customHeight="1" x14ac:dyDescent="0.3">
      <c r="A3480" s="166" t="s">
        <v>5914</v>
      </c>
      <c r="B3480" s="99">
        <v>15766</v>
      </c>
      <c r="C3480" s="99">
        <v>95708</v>
      </c>
      <c r="D3480" s="165">
        <v>45426</v>
      </c>
      <c r="E3480" s="165">
        <v>45618</v>
      </c>
      <c r="F3480" s="166">
        <v>4</v>
      </c>
      <c r="G3480" s="178">
        <v>3.5</v>
      </c>
      <c r="H3480" s="181">
        <v>0.25</v>
      </c>
      <c r="I3480" s="180">
        <v>5.8200000000000002E-2</v>
      </c>
      <c r="J3480" s="21">
        <f t="shared" si="1625"/>
        <v>0.5</v>
      </c>
      <c r="K3480" s="21" t="str">
        <f t="shared" si="1626"/>
        <v>Y</v>
      </c>
      <c r="L3480" s="37" t="str">
        <f t="shared" si="1627"/>
        <v>NA</v>
      </c>
      <c r="M3480" s="8" t="str">
        <f t="shared" si="1628"/>
        <v>Y</v>
      </c>
      <c r="N3480" s="42">
        <f t="shared" si="1629"/>
        <v>2</v>
      </c>
      <c r="O3480" s="43">
        <f t="shared" si="1630"/>
        <v>200000</v>
      </c>
      <c r="P3480" s="43" t="str">
        <f t="shared" si="1631"/>
        <v>NA</v>
      </c>
      <c r="Q3480" s="24">
        <f t="shared" si="1632"/>
        <v>16683.581200000001</v>
      </c>
      <c r="R3480" s="43">
        <f t="shared" si="1633"/>
        <v>0</v>
      </c>
      <c r="S3480" s="24">
        <f t="shared" si="1634"/>
        <v>1000000</v>
      </c>
      <c r="T3480" s="25" t="str">
        <f t="shared" si="1635"/>
        <v>N</v>
      </c>
      <c r="U3480" s="44">
        <f t="shared" si="1636"/>
        <v>1</v>
      </c>
      <c r="V3480" s="45">
        <f t="shared" si="1637"/>
        <v>20000</v>
      </c>
      <c r="W3480" s="45">
        <f t="shared" si="1638"/>
        <v>65000</v>
      </c>
      <c r="X3480" s="28">
        <f t="shared" si="1639"/>
        <v>0</v>
      </c>
      <c r="Y3480" s="28">
        <f t="shared" si="1640"/>
        <v>17654.565625840001</v>
      </c>
      <c r="Z3480" s="45">
        <f t="shared" si="1641"/>
        <v>0</v>
      </c>
      <c r="AA3480" s="29" t="str">
        <f t="shared" si="1642"/>
        <v>N</v>
      </c>
      <c r="AB3480" s="46">
        <f t="shared" si="1643"/>
        <v>0</v>
      </c>
      <c r="AC3480" s="31">
        <f t="shared" si="1644"/>
        <v>0</v>
      </c>
      <c r="AD3480" s="31">
        <f t="shared" si="1645"/>
        <v>0</v>
      </c>
      <c r="AE3480" s="31">
        <f t="shared" si="1646"/>
        <v>0</v>
      </c>
      <c r="AF3480" s="47">
        <f t="shared" si="1647"/>
        <v>0</v>
      </c>
      <c r="AG3480" s="31">
        <f t="shared" si="1648"/>
        <v>0</v>
      </c>
      <c r="AH3480" s="48">
        <f t="shared" si="1649"/>
        <v>0</v>
      </c>
      <c r="AI3480" s="33">
        <f t="shared" si="1650"/>
        <v>0</v>
      </c>
      <c r="AJ3480" s="33">
        <f t="shared" si="1651"/>
        <v>0</v>
      </c>
      <c r="AK3480" s="33">
        <f t="shared" si="1652"/>
        <v>0</v>
      </c>
      <c r="AL3480" s="33">
        <f t="shared" si="1653"/>
        <v>0</v>
      </c>
      <c r="AM3480" s="34">
        <f t="shared" si="1654"/>
        <v>17654.565625840001</v>
      </c>
    </row>
    <row r="3481" spans="1:39" ht="15" customHeight="1" x14ac:dyDescent="0.3">
      <c r="A3481" s="166" t="s">
        <v>5915</v>
      </c>
      <c r="B3481" s="99">
        <v>12454</v>
      </c>
      <c r="C3481" s="99">
        <v>34300</v>
      </c>
      <c r="D3481" s="165">
        <v>45316</v>
      </c>
      <c r="E3481" s="165">
        <v>45396</v>
      </c>
      <c r="F3481" s="166">
        <v>2</v>
      </c>
      <c r="G3481" s="178">
        <v>0.94</v>
      </c>
      <c r="H3481" s="181">
        <v>0.75</v>
      </c>
      <c r="I3481" s="180">
        <v>7.8200000000000006E-2</v>
      </c>
      <c r="J3481" s="21">
        <f t="shared" si="1625"/>
        <v>1.06</v>
      </c>
      <c r="K3481" s="21" t="str">
        <f t="shared" si="1626"/>
        <v>Y</v>
      </c>
      <c r="L3481" s="37" t="str">
        <f t="shared" si="1627"/>
        <v>NA</v>
      </c>
      <c r="M3481" s="8" t="str">
        <f t="shared" si="1628"/>
        <v>Y</v>
      </c>
      <c r="N3481" s="42">
        <f t="shared" si="1629"/>
        <v>2</v>
      </c>
      <c r="O3481" s="43">
        <f t="shared" si="1630"/>
        <v>200000</v>
      </c>
      <c r="P3481" s="43" t="str">
        <f t="shared" si="1631"/>
        <v>NA</v>
      </c>
      <c r="Q3481" s="24">
        <f t="shared" si="1632"/>
        <v>13427.9028</v>
      </c>
      <c r="R3481" s="43">
        <f t="shared" si="1633"/>
        <v>0</v>
      </c>
      <c r="S3481" s="24">
        <f t="shared" si="1634"/>
        <v>1000000</v>
      </c>
      <c r="T3481" s="25" t="str">
        <f t="shared" si="1635"/>
        <v>Y</v>
      </c>
      <c r="U3481" s="44">
        <f t="shared" si="1636"/>
        <v>1</v>
      </c>
      <c r="V3481" s="45">
        <f t="shared" si="1637"/>
        <v>200000</v>
      </c>
      <c r="W3481" s="45">
        <f t="shared" si="1638"/>
        <v>1000000</v>
      </c>
      <c r="X3481" s="28">
        <f t="shared" si="1639"/>
        <v>14477.96479896</v>
      </c>
      <c r="Y3481" s="28">
        <f t="shared" si="1640"/>
        <v>0</v>
      </c>
      <c r="Z3481" s="45" t="str">
        <f t="shared" si="1641"/>
        <v>NA</v>
      </c>
      <c r="AA3481" s="29" t="str">
        <f t="shared" si="1642"/>
        <v>N</v>
      </c>
      <c r="AB3481" s="46">
        <f t="shared" si="1643"/>
        <v>0</v>
      </c>
      <c r="AC3481" s="31">
        <f t="shared" si="1644"/>
        <v>0</v>
      </c>
      <c r="AD3481" s="31">
        <f t="shared" si="1645"/>
        <v>0</v>
      </c>
      <c r="AE3481" s="31">
        <f t="shared" si="1646"/>
        <v>0</v>
      </c>
      <c r="AF3481" s="47">
        <f t="shared" si="1647"/>
        <v>0</v>
      </c>
      <c r="AG3481" s="31">
        <f t="shared" si="1648"/>
        <v>0</v>
      </c>
      <c r="AH3481" s="48">
        <f t="shared" si="1649"/>
        <v>0</v>
      </c>
      <c r="AI3481" s="33">
        <f t="shared" si="1650"/>
        <v>0</v>
      </c>
      <c r="AJ3481" s="33">
        <f t="shared" si="1651"/>
        <v>0</v>
      </c>
      <c r="AK3481" s="33">
        <f t="shared" si="1652"/>
        <v>0</v>
      </c>
      <c r="AL3481" s="33">
        <f t="shared" si="1653"/>
        <v>0</v>
      </c>
      <c r="AM3481" s="34">
        <f t="shared" si="1654"/>
        <v>0</v>
      </c>
    </row>
    <row r="3482" spans="1:39" ht="15" customHeight="1" x14ac:dyDescent="0.3">
      <c r="A3482" s="166" t="s">
        <v>5916</v>
      </c>
      <c r="B3482" s="99">
        <v>6838</v>
      </c>
      <c r="C3482" s="99">
        <v>55290</v>
      </c>
      <c r="D3482" s="165">
        <v>45470</v>
      </c>
      <c r="E3482" s="165">
        <v>45691</v>
      </c>
      <c r="F3482" s="166">
        <v>4</v>
      </c>
      <c r="G3482" s="178">
        <v>0.67</v>
      </c>
      <c r="H3482" s="181">
        <v>1</v>
      </c>
      <c r="I3482" s="180">
        <v>5.4600000000000003E-2</v>
      </c>
      <c r="J3482" s="21">
        <f t="shared" si="1625"/>
        <v>3.33</v>
      </c>
      <c r="K3482" s="21" t="str">
        <f t="shared" si="1626"/>
        <v>Y</v>
      </c>
      <c r="L3482" s="37" t="str">
        <f t="shared" si="1627"/>
        <v>NA</v>
      </c>
      <c r="M3482" s="8" t="str">
        <f t="shared" si="1628"/>
        <v>Y</v>
      </c>
      <c r="N3482" s="42">
        <f t="shared" si="1629"/>
        <v>4</v>
      </c>
      <c r="O3482" s="43">
        <f t="shared" si="1630"/>
        <v>200000</v>
      </c>
      <c r="P3482" s="43" t="str">
        <f t="shared" si="1631"/>
        <v>NA</v>
      </c>
      <c r="Q3482" s="24">
        <f t="shared" si="1632"/>
        <v>7211.3548000000001</v>
      </c>
      <c r="R3482" s="43">
        <f t="shared" si="1633"/>
        <v>0</v>
      </c>
      <c r="S3482" s="24">
        <f t="shared" si="1634"/>
        <v>1000000</v>
      </c>
      <c r="T3482" s="25" t="str">
        <f t="shared" si="1635"/>
        <v>Y</v>
      </c>
      <c r="U3482" s="44">
        <f t="shared" si="1636"/>
        <v>3</v>
      </c>
      <c r="V3482" s="45">
        <f t="shared" si="1637"/>
        <v>200000</v>
      </c>
      <c r="W3482" s="45">
        <f t="shared" si="1638"/>
        <v>1000000</v>
      </c>
      <c r="X3482" s="28">
        <f t="shared" si="1639"/>
        <v>7605.0947720799995</v>
      </c>
      <c r="Y3482" s="28">
        <f t="shared" si="1640"/>
        <v>0</v>
      </c>
      <c r="Z3482" s="45" t="str">
        <f t="shared" si="1641"/>
        <v>NA</v>
      </c>
      <c r="AA3482" s="29" t="str">
        <f t="shared" si="1642"/>
        <v>Y</v>
      </c>
      <c r="AB3482" s="46">
        <f t="shared" si="1643"/>
        <v>2</v>
      </c>
      <c r="AC3482" s="31">
        <f t="shared" si="1644"/>
        <v>200000</v>
      </c>
      <c r="AD3482" s="31">
        <f t="shared" si="1645"/>
        <v>1000000</v>
      </c>
      <c r="AE3482" s="31">
        <f t="shared" si="1646"/>
        <v>8020.3329466355672</v>
      </c>
      <c r="AF3482" s="47">
        <f t="shared" si="1647"/>
        <v>0</v>
      </c>
      <c r="AG3482" s="31" t="str">
        <f t="shared" si="1648"/>
        <v>NA</v>
      </c>
      <c r="AH3482" s="48">
        <f t="shared" si="1649"/>
        <v>1</v>
      </c>
      <c r="AI3482" s="33">
        <f t="shared" si="1650"/>
        <v>20000</v>
      </c>
      <c r="AJ3482" s="33">
        <f t="shared" si="1651"/>
        <v>65000</v>
      </c>
      <c r="AK3482" s="33">
        <f t="shared" si="1652"/>
        <v>8458.2431255218689</v>
      </c>
      <c r="AL3482" s="33">
        <f t="shared" si="1653"/>
        <v>0</v>
      </c>
      <c r="AM3482" s="34">
        <f t="shared" si="1654"/>
        <v>0</v>
      </c>
    </row>
    <row r="3483" spans="1:39" ht="15" customHeight="1" x14ac:dyDescent="0.3">
      <c r="A3483" s="166" t="s">
        <v>5917</v>
      </c>
      <c r="B3483" s="99">
        <v>10736</v>
      </c>
      <c r="C3483" s="99">
        <v>31086</v>
      </c>
      <c r="D3483" s="165">
        <v>44956</v>
      </c>
      <c r="E3483" s="165">
        <v>45181</v>
      </c>
      <c r="F3483" s="166">
        <v>2</v>
      </c>
      <c r="G3483" s="178">
        <v>1.05</v>
      </c>
      <c r="H3483" s="181">
        <v>0.5</v>
      </c>
      <c r="I3483" s="180">
        <v>3.1300000000000001E-2</v>
      </c>
      <c r="J3483" s="21">
        <f t="shared" si="1625"/>
        <v>0.95</v>
      </c>
      <c r="K3483" s="21" t="str">
        <f t="shared" si="1626"/>
        <v>Y</v>
      </c>
      <c r="L3483" s="37" t="str">
        <f t="shared" si="1627"/>
        <v>NA</v>
      </c>
      <c r="M3483" s="8" t="str">
        <f t="shared" si="1628"/>
        <v>Y</v>
      </c>
      <c r="N3483" s="42">
        <f t="shared" si="1629"/>
        <v>2</v>
      </c>
      <c r="O3483" s="43">
        <f t="shared" si="1630"/>
        <v>200000</v>
      </c>
      <c r="P3483" s="43" t="str">
        <f t="shared" si="1631"/>
        <v>NA</v>
      </c>
      <c r="Q3483" s="24">
        <f t="shared" si="1632"/>
        <v>11072.036800000002</v>
      </c>
      <c r="R3483" s="43">
        <f t="shared" si="1633"/>
        <v>0</v>
      </c>
      <c r="S3483" s="24">
        <f t="shared" si="1634"/>
        <v>1000000</v>
      </c>
      <c r="T3483" s="25" t="str">
        <f t="shared" si="1635"/>
        <v>N</v>
      </c>
      <c r="U3483" s="44">
        <f t="shared" si="1636"/>
        <v>1</v>
      </c>
      <c r="V3483" s="45">
        <f t="shared" si="1637"/>
        <v>20000</v>
      </c>
      <c r="W3483" s="45">
        <f t="shared" si="1638"/>
        <v>65000</v>
      </c>
      <c r="X3483" s="28">
        <f t="shared" si="1639"/>
        <v>11418.591551840003</v>
      </c>
      <c r="Y3483" s="28">
        <f t="shared" si="1640"/>
        <v>0</v>
      </c>
      <c r="Z3483" s="45">
        <f t="shared" si="1641"/>
        <v>11423.371648159995</v>
      </c>
      <c r="AA3483" s="29" t="str">
        <f t="shared" si="1642"/>
        <v>N</v>
      </c>
      <c r="AB3483" s="46">
        <f t="shared" si="1643"/>
        <v>0</v>
      </c>
      <c r="AC3483" s="31">
        <f t="shared" si="1644"/>
        <v>0</v>
      </c>
      <c r="AD3483" s="31">
        <f t="shared" si="1645"/>
        <v>0</v>
      </c>
      <c r="AE3483" s="31">
        <f t="shared" si="1646"/>
        <v>0</v>
      </c>
      <c r="AF3483" s="47">
        <f t="shared" si="1647"/>
        <v>0</v>
      </c>
      <c r="AG3483" s="31">
        <f t="shared" si="1648"/>
        <v>0</v>
      </c>
      <c r="AH3483" s="48">
        <f t="shared" si="1649"/>
        <v>0</v>
      </c>
      <c r="AI3483" s="33">
        <f t="shared" si="1650"/>
        <v>0</v>
      </c>
      <c r="AJ3483" s="33">
        <f t="shared" si="1651"/>
        <v>0</v>
      </c>
      <c r="AK3483" s="33">
        <f t="shared" si="1652"/>
        <v>0</v>
      </c>
      <c r="AL3483" s="33">
        <f t="shared" si="1653"/>
        <v>0</v>
      </c>
      <c r="AM3483" s="34">
        <f t="shared" si="1654"/>
        <v>0</v>
      </c>
    </row>
    <row r="3484" spans="1:39" ht="15" customHeight="1" x14ac:dyDescent="0.3">
      <c r="A3484" s="166" t="s">
        <v>5918</v>
      </c>
      <c r="B3484" s="99">
        <v>13366</v>
      </c>
      <c r="C3484" s="99">
        <v>24597</v>
      </c>
      <c r="D3484" s="165">
        <v>44557</v>
      </c>
      <c r="E3484" s="165">
        <v>44825</v>
      </c>
      <c r="F3484" s="166">
        <v>4</v>
      </c>
      <c r="G3484" s="178">
        <v>2.74</v>
      </c>
      <c r="H3484" s="181">
        <v>0.5</v>
      </c>
      <c r="I3484" s="180">
        <v>2.0199999999999999E-2</v>
      </c>
      <c r="J3484" s="21">
        <f t="shared" si="1625"/>
        <v>1.2599999999999998</v>
      </c>
      <c r="K3484" s="21" t="str">
        <f t="shared" si="1626"/>
        <v>Y</v>
      </c>
      <c r="L3484" s="37" t="str">
        <f t="shared" si="1627"/>
        <v>NA</v>
      </c>
      <c r="M3484" s="8" t="str">
        <f t="shared" si="1628"/>
        <v>Y</v>
      </c>
      <c r="N3484" s="42">
        <f t="shared" si="1629"/>
        <v>3</v>
      </c>
      <c r="O3484" s="43">
        <f t="shared" si="1630"/>
        <v>200000</v>
      </c>
      <c r="P3484" s="43" t="str">
        <f t="shared" si="1631"/>
        <v>NA</v>
      </c>
      <c r="Q3484" s="24">
        <f t="shared" si="1632"/>
        <v>13635.993200000001</v>
      </c>
      <c r="R3484" s="43">
        <f t="shared" si="1633"/>
        <v>0</v>
      </c>
      <c r="S3484" s="24">
        <f t="shared" si="1634"/>
        <v>1000000</v>
      </c>
      <c r="T3484" s="25" t="str">
        <f t="shared" si="1635"/>
        <v>Y</v>
      </c>
      <c r="U3484" s="44">
        <f t="shared" si="1636"/>
        <v>2</v>
      </c>
      <c r="V3484" s="45">
        <f t="shared" si="1637"/>
        <v>200000</v>
      </c>
      <c r="W3484" s="45">
        <f t="shared" si="1638"/>
        <v>1000000</v>
      </c>
      <c r="X3484" s="28">
        <f t="shared" si="1639"/>
        <v>13911.440262640001</v>
      </c>
      <c r="Y3484" s="28">
        <f t="shared" si="1640"/>
        <v>0</v>
      </c>
      <c r="Z3484" s="45" t="str">
        <f t="shared" si="1641"/>
        <v>NA</v>
      </c>
      <c r="AA3484" s="29" t="str">
        <f t="shared" si="1642"/>
        <v>N</v>
      </c>
      <c r="AB3484" s="46">
        <f t="shared" si="1643"/>
        <v>1</v>
      </c>
      <c r="AC3484" s="31">
        <f t="shared" si="1644"/>
        <v>20000</v>
      </c>
      <c r="AD3484" s="31">
        <f t="shared" si="1645"/>
        <v>65000</v>
      </c>
      <c r="AE3484" s="31">
        <f t="shared" si="1646"/>
        <v>14192.451355945328</v>
      </c>
      <c r="AF3484" s="47">
        <f t="shared" si="1647"/>
        <v>0</v>
      </c>
      <c r="AG3484" s="31">
        <f t="shared" si="1648"/>
        <v>0</v>
      </c>
      <c r="AH3484" s="48">
        <f t="shared" si="1649"/>
        <v>0</v>
      </c>
      <c r="AI3484" s="33">
        <f t="shared" si="1650"/>
        <v>0</v>
      </c>
      <c r="AJ3484" s="33">
        <f t="shared" si="1651"/>
        <v>0</v>
      </c>
      <c r="AK3484" s="33">
        <f t="shared" si="1652"/>
        <v>0</v>
      </c>
      <c r="AL3484" s="33">
        <f t="shared" si="1653"/>
        <v>0</v>
      </c>
      <c r="AM3484" s="34">
        <f t="shared" si="1654"/>
        <v>0</v>
      </c>
    </row>
    <row r="3485" spans="1:39" ht="15" customHeight="1" x14ac:dyDescent="0.3">
      <c r="A3485" s="166" t="s">
        <v>5919</v>
      </c>
      <c r="B3485" s="99">
        <v>14802</v>
      </c>
      <c r="C3485" s="99">
        <v>80417</v>
      </c>
      <c r="D3485" s="165">
        <v>44791</v>
      </c>
      <c r="E3485" s="165">
        <v>44949</v>
      </c>
      <c r="F3485" s="166">
        <v>4</v>
      </c>
      <c r="G3485" s="178">
        <v>3.4</v>
      </c>
      <c r="H3485" s="181">
        <v>0.5</v>
      </c>
      <c r="I3485" s="180">
        <v>8.5000000000000006E-2</v>
      </c>
      <c r="J3485" s="21">
        <f t="shared" si="1625"/>
        <v>0.60000000000000009</v>
      </c>
      <c r="K3485" s="21" t="str">
        <f t="shared" si="1626"/>
        <v>Y</v>
      </c>
      <c r="L3485" s="37" t="str">
        <f t="shared" si="1627"/>
        <v>NA</v>
      </c>
      <c r="M3485" s="8" t="str">
        <f t="shared" si="1628"/>
        <v>Y</v>
      </c>
      <c r="N3485" s="42">
        <f t="shared" si="1629"/>
        <v>2</v>
      </c>
      <c r="O3485" s="43">
        <f t="shared" si="1630"/>
        <v>200000</v>
      </c>
      <c r="P3485" s="43" t="str">
        <f t="shared" si="1631"/>
        <v>NA</v>
      </c>
      <c r="Q3485" s="24">
        <f t="shared" si="1632"/>
        <v>16060.17</v>
      </c>
      <c r="R3485" s="43">
        <f t="shared" si="1633"/>
        <v>0</v>
      </c>
      <c r="S3485" s="24">
        <f t="shared" si="1634"/>
        <v>1000000</v>
      </c>
      <c r="T3485" s="25" t="str">
        <f t="shared" si="1635"/>
        <v>N</v>
      </c>
      <c r="U3485" s="44">
        <f t="shared" si="1636"/>
        <v>1</v>
      </c>
      <c r="V3485" s="45">
        <f t="shared" si="1637"/>
        <v>20000</v>
      </c>
      <c r="W3485" s="45">
        <f t="shared" si="1638"/>
        <v>65000</v>
      </c>
      <c r="X3485" s="28">
        <f t="shared" si="1639"/>
        <v>0</v>
      </c>
      <c r="Y3485" s="28">
        <f t="shared" si="1640"/>
        <v>17425.284449999999</v>
      </c>
      <c r="Z3485" s="45">
        <f t="shared" si="1641"/>
        <v>0</v>
      </c>
      <c r="AA3485" s="29" t="str">
        <f t="shared" si="1642"/>
        <v>N</v>
      </c>
      <c r="AB3485" s="46">
        <f t="shared" si="1643"/>
        <v>0</v>
      </c>
      <c r="AC3485" s="31">
        <f t="shared" si="1644"/>
        <v>0</v>
      </c>
      <c r="AD3485" s="31">
        <f t="shared" si="1645"/>
        <v>0</v>
      </c>
      <c r="AE3485" s="31">
        <f t="shared" si="1646"/>
        <v>0</v>
      </c>
      <c r="AF3485" s="47">
        <f t="shared" si="1647"/>
        <v>0</v>
      </c>
      <c r="AG3485" s="31">
        <f t="shared" si="1648"/>
        <v>0</v>
      </c>
      <c r="AH3485" s="48">
        <f t="shared" si="1649"/>
        <v>0</v>
      </c>
      <c r="AI3485" s="33">
        <f t="shared" si="1650"/>
        <v>0</v>
      </c>
      <c r="AJ3485" s="33">
        <f t="shared" si="1651"/>
        <v>0</v>
      </c>
      <c r="AK3485" s="33">
        <f t="shared" si="1652"/>
        <v>0</v>
      </c>
      <c r="AL3485" s="33">
        <f t="shared" si="1653"/>
        <v>0</v>
      </c>
      <c r="AM3485" s="34">
        <f t="shared" si="1654"/>
        <v>17425.284449999999</v>
      </c>
    </row>
    <row r="3486" spans="1:39" ht="15" customHeight="1" x14ac:dyDescent="0.3">
      <c r="A3486" s="166" t="s">
        <v>5920</v>
      </c>
      <c r="B3486" s="99">
        <v>12772</v>
      </c>
      <c r="C3486" s="99">
        <v>72758</v>
      </c>
      <c r="D3486" s="165">
        <v>45033</v>
      </c>
      <c r="E3486" s="165">
        <v>45246</v>
      </c>
      <c r="F3486" s="166">
        <v>4</v>
      </c>
      <c r="G3486" s="178">
        <v>3.97</v>
      </c>
      <c r="H3486" s="181">
        <v>0.75</v>
      </c>
      <c r="I3486" s="180">
        <v>1.6500000000000001E-2</v>
      </c>
      <c r="J3486" s="21">
        <f t="shared" si="1625"/>
        <v>2.9999999999999805E-2</v>
      </c>
      <c r="K3486" s="21" t="str">
        <f t="shared" si="1626"/>
        <v>Y</v>
      </c>
      <c r="L3486" s="37" t="str">
        <f t="shared" si="1627"/>
        <v>NA</v>
      </c>
      <c r="M3486" s="8" t="str">
        <f t="shared" si="1628"/>
        <v>Y</v>
      </c>
      <c r="N3486" s="42">
        <f t="shared" si="1629"/>
        <v>1</v>
      </c>
      <c r="O3486" s="43">
        <f t="shared" si="1630"/>
        <v>200000</v>
      </c>
      <c r="P3486" s="43" t="str">
        <f t="shared" si="1631"/>
        <v>NA</v>
      </c>
      <c r="Q3486" s="24">
        <f t="shared" si="1632"/>
        <v>12982.737999999999</v>
      </c>
      <c r="R3486" s="43">
        <f t="shared" si="1633"/>
        <v>0</v>
      </c>
      <c r="S3486" s="24">
        <f t="shared" si="1634"/>
        <v>1000000</v>
      </c>
      <c r="T3486" s="25" t="str">
        <f t="shared" si="1635"/>
        <v>N</v>
      </c>
      <c r="U3486" s="44">
        <f t="shared" si="1636"/>
        <v>0</v>
      </c>
      <c r="V3486" s="45">
        <f t="shared" si="1637"/>
        <v>0</v>
      </c>
      <c r="W3486" s="45">
        <f t="shared" si="1638"/>
        <v>0</v>
      </c>
      <c r="X3486" s="28">
        <f t="shared" si="1639"/>
        <v>0</v>
      </c>
      <c r="Y3486" s="28">
        <f t="shared" si="1640"/>
        <v>0</v>
      </c>
      <c r="Z3486" s="45">
        <f t="shared" si="1641"/>
        <v>0</v>
      </c>
      <c r="AA3486" s="29" t="str">
        <f t="shared" si="1642"/>
        <v>N</v>
      </c>
      <c r="AB3486" s="46">
        <f t="shared" si="1643"/>
        <v>0</v>
      </c>
      <c r="AC3486" s="31">
        <f t="shared" si="1644"/>
        <v>0</v>
      </c>
      <c r="AD3486" s="31">
        <f t="shared" si="1645"/>
        <v>0</v>
      </c>
      <c r="AE3486" s="31">
        <f t="shared" si="1646"/>
        <v>0</v>
      </c>
      <c r="AF3486" s="47">
        <f t="shared" si="1647"/>
        <v>0</v>
      </c>
      <c r="AG3486" s="31">
        <f t="shared" si="1648"/>
        <v>0</v>
      </c>
      <c r="AH3486" s="48">
        <f t="shared" si="1649"/>
        <v>0</v>
      </c>
      <c r="AI3486" s="33">
        <f t="shared" si="1650"/>
        <v>0</v>
      </c>
      <c r="AJ3486" s="33">
        <f t="shared" si="1651"/>
        <v>0</v>
      </c>
      <c r="AK3486" s="33">
        <f t="shared" si="1652"/>
        <v>0</v>
      </c>
      <c r="AL3486" s="33">
        <f t="shared" si="1653"/>
        <v>0</v>
      </c>
      <c r="AM3486" s="34">
        <f t="shared" si="1654"/>
        <v>0</v>
      </c>
    </row>
    <row r="3487" spans="1:39" ht="15" customHeight="1" x14ac:dyDescent="0.3">
      <c r="A3487" s="166" t="s">
        <v>5921</v>
      </c>
      <c r="B3487" s="99">
        <v>5265</v>
      </c>
      <c r="C3487" s="99">
        <v>89442</v>
      </c>
      <c r="D3487" s="165">
        <v>44433</v>
      </c>
      <c r="E3487" s="165">
        <v>44488</v>
      </c>
      <c r="F3487" s="166">
        <v>4</v>
      </c>
      <c r="G3487" s="178">
        <v>3.35</v>
      </c>
      <c r="H3487" s="181">
        <v>0.75</v>
      </c>
      <c r="I3487" s="180">
        <v>6.93E-2</v>
      </c>
      <c r="J3487" s="21">
        <f t="shared" si="1625"/>
        <v>0.64999999999999991</v>
      </c>
      <c r="K3487" s="21" t="str">
        <f t="shared" si="1626"/>
        <v>Y</v>
      </c>
      <c r="L3487" s="37" t="str">
        <f t="shared" si="1627"/>
        <v>NA</v>
      </c>
      <c r="M3487" s="8" t="str">
        <f t="shared" si="1628"/>
        <v>Y</v>
      </c>
      <c r="N3487" s="42">
        <f t="shared" si="1629"/>
        <v>1</v>
      </c>
      <c r="O3487" s="43">
        <f t="shared" si="1630"/>
        <v>200000</v>
      </c>
      <c r="P3487" s="43" t="str">
        <f t="shared" si="1631"/>
        <v>NA</v>
      </c>
      <c r="Q3487" s="24">
        <f t="shared" si="1632"/>
        <v>5629.8644999999997</v>
      </c>
      <c r="R3487" s="43">
        <f t="shared" si="1633"/>
        <v>0</v>
      </c>
      <c r="S3487" s="24">
        <f t="shared" si="1634"/>
        <v>1000000</v>
      </c>
      <c r="T3487" s="25" t="str">
        <f t="shared" si="1635"/>
        <v>N</v>
      </c>
      <c r="U3487" s="44">
        <f t="shared" si="1636"/>
        <v>0</v>
      </c>
      <c r="V3487" s="45">
        <f t="shared" si="1637"/>
        <v>0</v>
      </c>
      <c r="W3487" s="45">
        <f t="shared" si="1638"/>
        <v>0</v>
      </c>
      <c r="X3487" s="28">
        <f t="shared" si="1639"/>
        <v>0</v>
      </c>
      <c r="Y3487" s="28">
        <f t="shared" si="1640"/>
        <v>0</v>
      </c>
      <c r="Z3487" s="45">
        <f t="shared" si="1641"/>
        <v>0</v>
      </c>
      <c r="AA3487" s="29" t="str">
        <f t="shared" si="1642"/>
        <v>N</v>
      </c>
      <c r="AB3487" s="46">
        <f t="shared" si="1643"/>
        <v>0</v>
      </c>
      <c r="AC3487" s="31">
        <f t="shared" si="1644"/>
        <v>0</v>
      </c>
      <c r="AD3487" s="31">
        <f t="shared" si="1645"/>
        <v>0</v>
      </c>
      <c r="AE3487" s="31">
        <f t="shared" si="1646"/>
        <v>0</v>
      </c>
      <c r="AF3487" s="47">
        <f t="shared" si="1647"/>
        <v>0</v>
      </c>
      <c r="AG3487" s="31">
        <f t="shared" si="1648"/>
        <v>0</v>
      </c>
      <c r="AH3487" s="48">
        <f t="shared" si="1649"/>
        <v>0</v>
      </c>
      <c r="AI3487" s="33">
        <f t="shared" si="1650"/>
        <v>0</v>
      </c>
      <c r="AJ3487" s="33">
        <f t="shared" si="1651"/>
        <v>0</v>
      </c>
      <c r="AK3487" s="33">
        <f t="shared" si="1652"/>
        <v>0</v>
      </c>
      <c r="AL3487" s="33">
        <f t="shared" si="1653"/>
        <v>0</v>
      </c>
      <c r="AM3487" s="34">
        <f t="shared" si="1654"/>
        <v>0</v>
      </c>
    </row>
    <row r="3488" spans="1:39" ht="15" customHeight="1" x14ac:dyDescent="0.3">
      <c r="A3488" s="166" t="s">
        <v>5922</v>
      </c>
      <c r="B3488" s="99">
        <v>16544</v>
      </c>
      <c r="C3488" s="99">
        <v>55249</v>
      </c>
      <c r="D3488" s="165">
        <v>44901</v>
      </c>
      <c r="E3488" s="165">
        <v>45028</v>
      </c>
      <c r="F3488" s="166">
        <v>4</v>
      </c>
      <c r="G3488" s="178">
        <v>2.74</v>
      </c>
      <c r="H3488" s="181">
        <v>0.5</v>
      </c>
      <c r="I3488" s="180">
        <v>5.8999999999999997E-2</v>
      </c>
      <c r="J3488" s="21">
        <f t="shared" si="1625"/>
        <v>1.2599999999999998</v>
      </c>
      <c r="K3488" s="21" t="str">
        <f t="shared" si="1626"/>
        <v>Y</v>
      </c>
      <c r="L3488" s="37" t="str">
        <f t="shared" si="1627"/>
        <v>NA</v>
      </c>
      <c r="M3488" s="8" t="str">
        <f t="shared" si="1628"/>
        <v>Y</v>
      </c>
      <c r="N3488" s="42">
        <f t="shared" si="1629"/>
        <v>3</v>
      </c>
      <c r="O3488" s="43">
        <f t="shared" si="1630"/>
        <v>200000</v>
      </c>
      <c r="P3488" s="43" t="str">
        <f t="shared" si="1631"/>
        <v>NA</v>
      </c>
      <c r="Q3488" s="24">
        <f t="shared" si="1632"/>
        <v>17520.095999999998</v>
      </c>
      <c r="R3488" s="43">
        <f t="shared" si="1633"/>
        <v>0</v>
      </c>
      <c r="S3488" s="24">
        <f t="shared" si="1634"/>
        <v>1000000</v>
      </c>
      <c r="T3488" s="25" t="str">
        <f t="shared" si="1635"/>
        <v>Y</v>
      </c>
      <c r="U3488" s="44">
        <f t="shared" si="1636"/>
        <v>2</v>
      </c>
      <c r="V3488" s="45">
        <f t="shared" si="1637"/>
        <v>200000</v>
      </c>
      <c r="W3488" s="45">
        <f t="shared" si="1638"/>
        <v>1000000</v>
      </c>
      <c r="X3488" s="28">
        <f t="shared" si="1639"/>
        <v>18553.781663999998</v>
      </c>
      <c r="Y3488" s="28">
        <f t="shared" si="1640"/>
        <v>0</v>
      </c>
      <c r="Z3488" s="45" t="str">
        <f t="shared" si="1641"/>
        <v>NA</v>
      </c>
      <c r="AA3488" s="29" t="str">
        <f t="shared" si="1642"/>
        <v>N</v>
      </c>
      <c r="AB3488" s="46">
        <f t="shared" si="1643"/>
        <v>1</v>
      </c>
      <c r="AC3488" s="31">
        <f t="shared" si="1644"/>
        <v>20000</v>
      </c>
      <c r="AD3488" s="31">
        <f t="shared" si="1645"/>
        <v>65000</v>
      </c>
      <c r="AE3488" s="31">
        <f t="shared" si="1646"/>
        <v>19648.454782175999</v>
      </c>
      <c r="AF3488" s="47">
        <f t="shared" si="1647"/>
        <v>0</v>
      </c>
      <c r="AG3488" s="31">
        <f t="shared" si="1648"/>
        <v>0</v>
      </c>
      <c r="AH3488" s="48">
        <f t="shared" si="1649"/>
        <v>0</v>
      </c>
      <c r="AI3488" s="33">
        <f t="shared" si="1650"/>
        <v>0</v>
      </c>
      <c r="AJ3488" s="33">
        <f t="shared" si="1651"/>
        <v>0</v>
      </c>
      <c r="AK3488" s="33">
        <f t="shared" si="1652"/>
        <v>0</v>
      </c>
      <c r="AL3488" s="33">
        <f t="shared" si="1653"/>
        <v>0</v>
      </c>
      <c r="AM3488" s="34">
        <f t="shared" si="1654"/>
        <v>0</v>
      </c>
    </row>
    <row r="3489" spans="1:39" ht="15" customHeight="1" x14ac:dyDescent="0.3">
      <c r="A3489" s="166" t="s">
        <v>5923</v>
      </c>
      <c r="B3489" s="99">
        <v>19444</v>
      </c>
      <c r="C3489" s="99">
        <v>33817</v>
      </c>
      <c r="D3489" s="165">
        <v>45018</v>
      </c>
      <c r="E3489" s="165">
        <v>45234</v>
      </c>
      <c r="F3489" s="166">
        <v>2</v>
      </c>
      <c r="G3489" s="178">
        <v>0.27</v>
      </c>
      <c r="H3489" s="181">
        <v>0.75</v>
      </c>
      <c r="I3489" s="180">
        <v>3.7900000000000003E-2</v>
      </c>
      <c r="J3489" s="21">
        <f t="shared" si="1625"/>
        <v>1.73</v>
      </c>
      <c r="K3489" s="21" t="str">
        <f t="shared" si="1626"/>
        <v>Y</v>
      </c>
      <c r="L3489" s="37" t="str">
        <f t="shared" si="1627"/>
        <v>NA</v>
      </c>
      <c r="M3489" s="8" t="str">
        <f t="shared" si="1628"/>
        <v>Y</v>
      </c>
      <c r="N3489" s="42">
        <f t="shared" si="1629"/>
        <v>3</v>
      </c>
      <c r="O3489" s="43">
        <f t="shared" si="1630"/>
        <v>200000</v>
      </c>
      <c r="P3489" s="43" t="str">
        <f t="shared" si="1631"/>
        <v>NA</v>
      </c>
      <c r="Q3489" s="24">
        <f t="shared" si="1632"/>
        <v>20180.927599999999</v>
      </c>
      <c r="R3489" s="43">
        <f t="shared" si="1633"/>
        <v>0</v>
      </c>
      <c r="S3489" s="24">
        <f t="shared" si="1634"/>
        <v>1000000</v>
      </c>
      <c r="T3489" s="25" t="str">
        <f t="shared" si="1635"/>
        <v>Y</v>
      </c>
      <c r="U3489" s="44">
        <f t="shared" si="1636"/>
        <v>2</v>
      </c>
      <c r="V3489" s="45">
        <f t="shared" si="1637"/>
        <v>200000</v>
      </c>
      <c r="W3489" s="45">
        <f t="shared" si="1638"/>
        <v>1000000</v>
      </c>
      <c r="X3489" s="28">
        <f t="shared" si="1639"/>
        <v>20945.784756040001</v>
      </c>
      <c r="Y3489" s="28">
        <f t="shared" si="1640"/>
        <v>0</v>
      </c>
      <c r="Z3489" s="45" t="str">
        <f t="shared" si="1641"/>
        <v>NA</v>
      </c>
      <c r="AA3489" s="29" t="str">
        <f t="shared" si="1642"/>
        <v>N</v>
      </c>
      <c r="AB3489" s="46">
        <f t="shared" si="1643"/>
        <v>1</v>
      </c>
      <c r="AC3489" s="31">
        <f t="shared" si="1644"/>
        <v>20000</v>
      </c>
      <c r="AD3489" s="31">
        <f t="shared" si="1645"/>
        <v>65000</v>
      </c>
      <c r="AE3489" s="31">
        <f t="shared" si="1646"/>
        <v>20000</v>
      </c>
      <c r="AF3489" s="47">
        <f t="shared" si="1647"/>
        <v>1739.6299982939163</v>
      </c>
      <c r="AG3489" s="31">
        <f t="shared" si="1648"/>
        <v>0</v>
      </c>
      <c r="AH3489" s="48">
        <f t="shared" si="1649"/>
        <v>0</v>
      </c>
      <c r="AI3489" s="33">
        <f t="shared" si="1650"/>
        <v>0</v>
      </c>
      <c r="AJ3489" s="33">
        <f t="shared" si="1651"/>
        <v>0</v>
      </c>
      <c r="AK3489" s="33">
        <f t="shared" si="1652"/>
        <v>0</v>
      </c>
      <c r="AL3489" s="33">
        <f t="shared" si="1653"/>
        <v>0</v>
      </c>
      <c r="AM3489" s="34">
        <f t="shared" si="1654"/>
        <v>1739.6299982939163</v>
      </c>
    </row>
    <row r="3490" spans="1:39" ht="15" customHeight="1" x14ac:dyDescent="0.3">
      <c r="A3490" s="166" t="s">
        <v>5924</v>
      </c>
      <c r="B3490" s="99">
        <v>11579</v>
      </c>
      <c r="C3490" s="99">
        <v>38901</v>
      </c>
      <c r="D3490" s="165">
        <v>44594</v>
      </c>
      <c r="E3490" s="165">
        <v>44900</v>
      </c>
      <c r="F3490" s="166">
        <v>4</v>
      </c>
      <c r="G3490" s="178">
        <v>2.17</v>
      </c>
      <c r="H3490" s="181">
        <v>0.75</v>
      </c>
      <c r="I3490" s="180">
        <v>7.3099999999999998E-2</v>
      </c>
      <c r="J3490" s="21">
        <f t="shared" si="1625"/>
        <v>1.83</v>
      </c>
      <c r="K3490" s="21" t="str">
        <f t="shared" si="1626"/>
        <v>Y</v>
      </c>
      <c r="L3490" s="37" t="str">
        <f t="shared" si="1627"/>
        <v>NA</v>
      </c>
      <c r="M3490" s="8" t="str">
        <f t="shared" si="1628"/>
        <v>Y</v>
      </c>
      <c r="N3490" s="42">
        <f t="shared" si="1629"/>
        <v>3</v>
      </c>
      <c r="O3490" s="43">
        <f t="shared" si="1630"/>
        <v>200000</v>
      </c>
      <c r="P3490" s="43" t="str">
        <f t="shared" si="1631"/>
        <v>NA</v>
      </c>
      <c r="Q3490" s="24">
        <f t="shared" si="1632"/>
        <v>12425.4249</v>
      </c>
      <c r="R3490" s="43">
        <f t="shared" si="1633"/>
        <v>0</v>
      </c>
      <c r="S3490" s="24">
        <f t="shared" si="1634"/>
        <v>1000000</v>
      </c>
      <c r="T3490" s="25" t="str">
        <f t="shared" si="1635"/>
        <v>Y</v>
      </c>
      <c r="U3490" s="44">
        <f t="shared" si="1636"/>
        <v>2</v>
      </c>
      <c r="V3490" s="45">
        <f t="shared" si="1637"/>
        <v>200000</v>
      </c>
      <c r="W3490" s="45">
        <f t="shared" si="1638"/>
        <v>1000000</v>
      </c>
      <c r="X3490" s="28">
        <f t="shared" si="1639"/>
        <v>13333.72346019</v>
      </c>
      <c r="Y3490" s="28">
        <f t="shared" si="1640"/>
        <v>0</v>
      </c>
      <c r="Z3490" s="45" t="str">
        <f t="shared" si="1641"/>
        <v>NA</v>
      </c>
      <c r="AA3490" s="29" t="str">
        <f t="shared" si="1642"/>
        <v>N</v>
      </c>
      <c r="AB3490" s="46">
        <f t="shared" si="1643"/>
        <v>1</v>
      </c>
      <c r="AC3490" s="31">
        <f t="shared" si="1644"/>
        <v>20000</v>
      </c>
      <c r="AD3490" s="31">
        <f t="shared" si="1645"/>
        <v>65000</v>
      </c>
      <c r="AE3490" s="31">
        <f t="shared" si="1646"/>
        <v>14308.418645129888</v>
      </c>
      <c r="AF3490" s="47">
        <f t="shared" si="1647"/>
        <v>0</v>
      </c>
      <c r="AG3490" s="31">
        <f t="shared" si="1648"/>
        <v>0</v>
      </c>
      <c r="AH3490" s="48">
        <f t="shared" si="1649"/>
        <v>0</v>
      </c>
      <c r="AI3490" s="33">
        <f t="shared" si="1650"/>
        <v>0</v>
      </c>
      <c r="AJ3490" s="33">
        <f t="shared" si="1651"/>
        <v>0</v>
      </c>
      <c r="AK3490" s="33">
        <f t="shared" si="1652"/>
        <v>0</v>
      </c>
      <c r="AL3490" s="33">
        <f t="shared" si="1653"/>
        <v>0</v>
      </c>
      <c r="AM3490" s="34">
        <f t="shared" si="1654"/>
        <v>0</v>
      </c>
    </row>
    <row r="3491" spans="1:39" ht="15" customHeight="1" x14ac:dyDescent="0.3">
      <c r="A3491" s="166" t="s">
        <v>5925</v>
      </c>
      <c r="B3491" s="99">
        <v>14671</v>
      </c>
      <c r="C3491" s="99">
        <v>69067</v>
      </c>
      <c r="D3491" s="165">
        <v>44557</v>
      </c>
      <c r="E3491" s="165">
        <v>44645</v>
      </c>
      <c r="F3491" s="166">
        <v>4</v>
      </c>
      <c r="G3491" s="178">
        <v>3.86</v>
      </c>
      <c r="H3491" s="181">
        <v>0.5</v>
      </c>
      <c r="I3491" s="180">
        <v>6.7799999999999999E-2</v>
      </c>
      <c r="J3491" s="21">
        <f t="shared" si="1625"/>
        <v>0.14000000000000012</v>
      </c>
      <c r="K3491" s="21" t="str">
        <f t="shared" si="1626"/>
        <v>Y</v>
      </c>
      <c r="L3491" s="37" t="str">
        <f t="shared" si="1627"/>
        <v>NA</v>
      </c>
      <c r="M3491" s="8" t="str">
        <f t="shared" si="1628"/>
        <v>Y</v>
      </c>
      <c r="N3491" s="42">
        <f t="shared" si="1629"/>
        <v>1</v>
      </c>
      <c r="O3491" s="43">
        <f t="shared" si="1630"/>
        <v>200000</v>
      </c>
      <c r="P3491" s="43" t="str">
        <f t="shared" si="1631"/>
        <v>NA</v>
      </c>
      <c r="Q3491" s="24">
        <f t="shared" si="1632"/>
        <v>15665.693800000001</v>
      </c>
      <c r="R3491" s="43">
        <f t="shared" si="1633"/>
        <v>0</v>
      </c>
      <c r="S3491" s="24">
        <f t="shared" si="1634"/>
        <v>1000000</v>
      </c>
      <c r="T3491" s="25" t="str">
        <f t="shared" si="1635"/>
        <v>N</v>
      </c>
      <c r="U3491" s="44">
        <f t="shared" si="1636"/>
        <v>0</v>
      </c>
      <c r="V3491" s="45">
        <f t="shared" si="1637"/>
        <v>0</v>
      </c>
      <c r="W3491" s="45">
        <f t="shared" si="1638"/>
        <v>0</v>
      </c>
      <c r="X3491" s="28">
        <f t="shared" si="1639"/>
        <v>0</v>
      </c>
      <c r="Y3491" s="28">
        <f t="shared" si="1640"/>
        <v>0</v>
      </c>
      <c r="Z3491" s="45">
        <f t="shared" si="1641"/>
        <v>0</v>
      </c>
      <c r="AA3491" s="29" t="str">
        <f t="shared" si="1642"/>
        <v>N</v>
      </c>
      <c r="AB3491" s="46">
        <f t="shared" si="1643"/>
        <v>0</v>
      </c>
      <c r="AC3491" s="31">
        <f t="shared" si="1644"/>
        <v>0</v>
      </c>
      <c r="AD3491" s="31">
        <f t="shared" si="1645"/>
        <v>0</v>
      </c>
      <c r="AE3491" s="31">
        <f t="shared" si="1646"/>
        <v>0</v>
      </c>
      <c r="AF3491" s="47">
        <f t="shared" si="1647"/>
        <v>0</v>
      </c>
      <c r="AG3491" s="31">
        <f t="shared" si="1648"/>
        <v>0</v>
      </c>
      <c r="AH3491" s="48">
        <f t="shared" si="1649"/>
        <v>0</v>
      </c>
      <c r="AI3491" s="33">
        <f t="shared" si="1650"/>
        <v>0</v>
      </c>
      <c r="AJ3491" s="33">
        <f t="shared" si="1651"/>
        <v>0</v>
      </c>
      <c r="AK3491" s="33">
        <f t="shared" si="1652"/>
        <v>0</v>
      </c>
      <c r="AL3491" s="33">
        <f t="shared" si="1653"/>
        <v>0</v>
      </c>
      <c r="AM3491" s="34">
        <f t="shared" si="1654"/>
        <v>0</v>
      </c>
    </row>
    <row r="3492" spans="1:39" ht="15" customHeight="1" x14ac:dyDescent="0.3">
      <c r="A3492" s="166" t="s">
        <v>5926</v>
      </c>
      <c r="B3492" s="99">
        <v>23262</v>
      </c>
      <c r="C3492" s="99">
        <v>81204</v>
      </c>
      <c r="D3492" s="165">
        <v>46020</v>
      </c>
      <c r="E3492" s="165">
        <v>46252</v>
      </c>
      <c r="F3492" s="166">
        <v>2</v>
      </c>
      <c r="G3492" s="178">
        <v>0.6</v>
      </c>
      <c r="H3492" s="181">
        <v>0.25</v>
      </c>
      <c r="I3492" s="180">
        <v>4.6800000000000001E-2</v>
      </c>
      <c r="J3492" s="21">
        <f t="shared" si="1625"/>
        <v>1.4</v>
      </c>
      <c r="K3492" s="21" t="str">
        <f t="shared" si="1626"/>
        <v>Y</v>
      </c>
      <c r="L3492" s="37" t="str">
        <f t="shared" si="1627"/>
        <v>NA</v>
      </c>
      <c r="M3492" s="8" t="str">
        <f t="shared" si="1628"/>
        <v>Y</v>
      </c>
      <c r="N3492" s="42">
        <f t="shared" si="1629"/>
        <v>6</v>
      </c>
      <c r="O3492" s="43">
        <f t="shared" si="1630"/>
        <v>200000</v>
      </c>
      <c r="P3492" s="43" t="str">
        <f t="shared" si="1631"/>
        <v>NA</v>
      </c>
      <c r="Q3492" s="24">
        <f t="shared" si="1632"/>
        <v>24350.661599999999</v>
      </c>
      <c r="R3492" s="43">
        <f t="shared" si="1633"/>
        <v>0</v>
      </c>
      <c r="S3492" s="24">
        <f t="shared" si="1634"/>
        <v>1000000</v>
      </c>
      <c r="T3492" s="25" t="str">
        <f t="shared" si="1635"/>
        <v>Y</v>
      </c>
      <c r="U3492" s="44">
        <f t="shared" si="1636"/>
        <v>5</v>
      </c>
      <c r="V3492" s="45">
        <f t="shared" si="1637"/>
        <v>200000</v>
      </c>
      <c r="W3492" s="45">
        <f t="shared" si="1638"/>
        <v>1000000</v>
      </c>
      <c r="X3492" s="28">
        <f t="shared" si="1639"/>
        <v>25490.27256288</v>
      </c>
      <c r="Y3492" s="28">
        <f t="shared" si="1640"/>
        <v>0</v>
      </c>
      <c r="Z3492" s="45" t="str">
        <f t="shared" si="1641"/>
        <v>NA</v>
      </c>
      <c r="AA3492" s="29" t="str">
        <f t="shared" si="1642"/>
        <v>N</v>
      </c>
      <c r="AB3492" s="46">
        <f t="shared" si="1643"/>
        <v>4</v>
      </c>
      <c r="AC3492" s="31">
        <f t="shared" si="1644"/>
        <v>20000</v>
      </c>
      <c r="AD3492" s="31">
        <f t="shared" si="1645"/>
        <v>65000</v>
      </c>
      <c r="AE3492" s="31">
        <f t="shared" si="1646"/>
        <v>20000</v>
      </c>
      <c r="AF3492" s="47">
        <f t="shared" si="1647"/>
        <v>6683.2173188227825</v>
      </c>
      <c r="AG3492" s="31">
        <f t="shared" si="1648"/>
        <v>0</v>
      </c>
      <c r="AH3492" s="48">
        <f t="shared" si="1649"/>
        <v>3</v>
      </c>
      <c r="AI3492" s="33">
        <f t="shared" si="1650"/>
        <v>20000</v>
      </c>
      <c r="AJ3492" s="33">
        <f t="shared" si="1651"/>
        <v>65000</v>
      </c>
      <c r="AK3492" s="33">
        <f t="shared" si="1652"/>
        <v>0</v>
      </c>
      <c r="AL3492" s="33">
        <f t="shared" si="1653"/>
        <v>27931.991889343688</v>
      </c>
      <c r="AM3492" s="34">
        <f t="shared" si="1654"/>
        <v>34615.209208166474</v>
      </c>
    </row>
    <row r="3493" spans="1:39" ht="15" customHeight="1" x14ac:dyDescent="0.3">
      <c r="A3493" s="166" t="s">
        <v>5927</v>
      </c>
      <c r="B3493" s="99">
        <v>17485</v>
      </c>
      <c r="C3493" s="99">
        <v>76174</v>
      </c>
      <c r="D3493" s="165">
        <v>45983</v>
      </c>
      <c r="E3493" s="165">
        <v>46132</v>
      </c>
      <c r="F3493" s="166">
        <v>4</v>
      </c>
      <c r="G3493" s="178">
        <v>0.2</v>
      </c>
      <c r="H3493" s="181">
        <v>0.75</v>
      </c>
      <c r="I3493" s="180">
        <v>7.9100000000000004E-2</v>
      </c>
      <c r="J3493" s="21">
        <f t="shared" si="1625"/>
        <v>3.8</v>
      </c>
      <c r="K3493" s="21" t="str">
        <f t="shared" si="1626"/>
        <v>Y</v>
      </c>
      <c r="L3493" s="37" t="str">
        <f t="shared" si="1627"/>
        <v>NA</v>
      </c>
      <c r="M3493" s="8" t="str">
        <f t="shared" si="1628"/>
        <v>Y</v>
      </c>
      <c r="N3493" s="42">
        <f t="shared" si="1629"/>
        <v>6</v>
      </c>
      <c r="O3493" s="43">
        <f t="shared" si="1630"/>
        <v>200000</v>
      </c>
      <c r="P3493" s="43" t="str">
        <f t="shared" si="1631"/>
        <v>NA</v>
      </c>
      <c r="Q3493" s="24">
        <f t="shared" si="1632"/>
        <v>18868.0635</v>
      </c>
      <c r="R3493" s="43">
        <f t="shared" si="1633"/>
        <v>0</v>
      </c>
      <c r="S3493" s="24">
        <f t="shared" si="1634"/>
        <v>1000000</v>
      </c>
      <c r="T3493" s="25" t="str">
        <f t="shared" si="1635"/>
        <v>Y</v>
      </c>
      <c r="U3493" s="44">
        <f t="shared" si="1636"/>
        <v>5</v>
      </c>
      <c r="V3493" s="45">
        <f t="shared" si="1637"/>
        <v>200000</v>
      </c>
      <c r="W3493" s="45">
        <f t="shared" si="1638"/>
        <v>1000000</v>
      </c>
      <c r="X3493" s="28">
        <f t="shared" si="1639"/>
        <v>20360.527322850001</v>
      </c>
      <c r="Y3493" s="28">
        <f t="shared" si="1640"/>
        <v>0</v>
      </c>
      <c r="Z3493" s="45" t="str">
        <f t="shared" si="1641"/>
        <v>NA</v>
      </c>
      <c r="AA3493" s="29" t="str">
        <f t="shared" si="1642"/>
        <v>Y</v>
      </c>
      <c r="AB3493" s="46">
        <f t="shared" si="1643"/>
        <v>4</v>
      </c>
      <c r="AC3493" s="31">
        <f t="shared" si="1644"/>
        <v>200000</v>
      </c>
      <c r="AD3493" s="31">
        <f t="shared" si="1645"/>
        <v>1000000</v>
      </c>
      <c r="AE3493" s="31">
        <f t="shared" si="1646"/>
        <v>21971.045034087434</v>
      </c>
      <c r="AF3493" s="47">
        <f t="shared" si="1647"/>
        <v>0</v>
      </c>
      <c r="AG3493" s="31" t="str">
        <f t="shared" si="1648"/>
        <v>NA</v>
      </c>
      <c r="AH3493" s="48">
        <f t="shared" si="1649"/>
        <v>3</v>
      </c>
      <c r="AI3493" s="33">
        <f t="shared" si="1650"/>
        <v>20000</v>
      </c>
      <c r="AJ3493" s="33">
        <f t="shared" si="1651"/>
        <v>65000</v>
      </c>
      <c r="AK3493" s="33">
        <f t="shared" si="1652"/>
        <v>20000</v>
      </c>
      <c r="AL3493" s="33">
        <f t="shared" si="1653"/>
        <v>3708.9546962837485</v>
      </c>
      <c r="AM3493" s="34">
        <f t="shared" si="1654"/>
        <v>3708.9546962837485</v>
      </c>
    </row>
    <row r="3494" spans="1:39" ht="15" customHeight="1" x14ac:dyDescent="0.3">
      <c r="A3494" s="166" t="s">
        <v>5928</v>
      </c>
      <c r="B3494" s="99">
        <v>20213</v>
      </c>
      <c r="C3494" s="99">
        <v>69821</v>
      </c>
      <c r="D3494" s="165">
        <v>44875</v>
      </c>
      <c r="E3494" s="165">
        <v>45114</v>
      </c>
      <c r="F3494" s="166">
        <v>2</v>
      </c>
      <c r="G3494" s="178">
        <v>0.37</v>
      </c>
      <c r="H3494" s="181">
        <v>0.25</v>
      </c>
      <c r="I3494" s="180">
        <v>3.6299999999999999E-2</v>
      </c>
      <c r="J3494" s="21">
        <f t="shared" si="1625"/>
        <v>1.63</v>
      </c>
      <c r="K3494" s="21" t="str">
        <f t="shared" si="1626"/>
        <v>Y</v>
      </c>
      <c r="L3494" s="37" t="str">
        <f t="shared" si="1627"/>
        <v>NA</v>
      </c>
      <c r="M3494" s="8" t="str">
        <f t="shared" si="1628"/>
        <v>Y</v>
      </c>
      <c r="N3494" s="42">
        <f t="shared" si="1629"/>
        <v>7</v>
      </c>
      <c r="O3494" s="43">
        <f t="shared" si="1630"/>
        <v>200000</v>
      </c>
      <c r="P3494" s="43" t="str">
        <f t="shared" si="1631"/>
        <v>NA</v>
      </c>
      <c r="Q3494" s="24">
        <f t="shared" si="1632"/>
        <v>20946.731899999999</v>
      </c>
      <c r="R3494" s="43">
        <f t="shared" si="1633"/>
        <v>0</v>
      </c>
      <c r="S3494" s="24">
        <f t="shared" si="1634"/>
        <v>1000000</v>
      </c>
      <c r="T3494" s="25" t="str">
        <f t="shared" si="1635"/>
        <v>Y</v>
      </c>
      <c r="U3494" s="44">
        <f t="shared" si="1636"/>
        <v>6</v>
      </c>
      <c r="V3494" s="45">
        <f t="shared" si="1637"/>
        <v>200000</v>
      </c>
      <c r="W3494" s="45">
        <f t="shared" si="1638"/>
        <v>1000000</v>
      </c>
      <c r="X3494" s="28">
        <f t="shared" si="1639"/>
        <v>21707.098267969999</v>
      </c>
      <c r="Y3494" s="28">
        <f t="shared" si="1640"/>
        <v>0</v>
      </c>
      <c r="Z3494" s="45" t="str">
        <f t="shared" si="1641"/>
        <v>NA</v>
      </c>
      <c r="AA3494" s="29" t="str">
        <f t="shared" si="1642"/>
        <v>N</v>
      </c>
      <c r="AB3494" s="46">
        <f t="shared" si="1643"/>
        <v>5</v>
      </c>
      <c r="AC3494" s="31">
        <f t="shared" si="1644"/>
        <v>20000</v>
      </c>
      <c r="AD3494" s="31">
        <f t="shared" si="1645"/>
        <v>65000</v>
      </c>
      <c r="AE3494" s="31">
        <f t="shared" si="1646"/>
        <v>20000</v>
      </c>
      <c r="AF3494" s="47">
        <f t="shared" si="1647"/>
        <v>2495.065935097311</v>
      </c>
      <c r="AG3494" s="31">
        <f t="shared" si="1648"/>
        <v>0</v>
      </c>
      <c r="AH3494" s="48">
        <f t="shared" si="1649"/>
        <v>4</v>
      </c>
      <c r="AI3494" s="33">
        <f t="shared" si="1650"/>
        <v>20000</v>
      </c>
      <c r="AJ3494" s="33">
        <f t="shared" si="1651"/>
        <v>65000</v>
      </c>
      <c r="AK3494" s="33">
        <f t="shared" si="1652"/>
        <v>0</v>
      </c>
      <c r="AL3494" s="33">
        <f t="shared" si="1653"/>
        <v>23311.636828541345</v>
      </c>
      <c r="AM3494" s="34">
        <f t="shared" si="1654"/>
        <v>25806.702763638656</v>
      </c>
    </row>
    <row r="3495" spans="1:39" ht="15" customHeight="1" x14ac:dyDescent="0.3">
      <c r="A3495" s="166" t="s">
        <v>5929</v>
      </c>
      <c r="B3495" s="99">
        <v>8184</v>
      </c>
      <c r="C3495" s="99">
        <v>48959</v>
      </c>
      <c r="D3495" s="165">
        <v>45104</v>
      </c>
      <c r="E3495" s="165">
        <v>45203</v>
      </c>
      <c r="F3495" s="166">
        <v>4</v>
      </c>
      <c r="G3495" s="178">
        <v>1.87</v>
      </c>
      <c r="H3495" s="181">
        <v>1</v>
      </c>
      <c r="I3495" s="180">
        <v>5.6099999999999997E-2</v>
      </c>
      <c r="J3495" s="21">
        <f t="shared" si="1625"/>
        <v>2.13</v>
      </c>
      <c r="K3495" s="21" t="str">
        <f t="shared" si="1626"/>
        <v>Y</v>
      </c>
      <c r="L3495" s="37" t="str">
        <f t="shared" si="1627"/>
        <v>NA</v>
      </c>
      <c r="M3495" s="8" t="str">
        <f t="shared" si="1628"/>
        <v>Y</v>
      </c>
      <c r="N3495" s="42">
        <f t="shared" si="1629"/>
        <v>3</v>
      </c>
      <c r="O3495" s="43">
        <f t="shared" si="1630"/>
        <v>200000</v>
      </c>
      <c r="P3495" s="43" t="str">
        <f t="shared" si="1631"/>
        <v>NA</v>
      </c>
      <c r="Q3495" s="24">
        <f t="shared" si="1632"/>
        <v>8643.1224000000002</v>
      </c>
      <c r="R3495" s="43">
        <f t="shared" si="1633"/>
        <v>0</v>
      </c>
      <c r="S3495" s="24">
        <f t="shared" si="1634"/>
        <v>1000000</v>
      </c>
      <c r="T3495" s="25" t="str">
        <f t="shared" si="1635"/>
        <v>Y</v>
      </c>
      <c r="U3495" s="44">
        <f t="shared" si="1636"/>
        <v>2</v>
      </c>
      <c r="V3495" s="45">
        <f t="shared" si="1637"/>
        <v>200000</v>
      </c>
      <c r="W3495" s="45">
        <f t="shared" si="1638"/>
        <v>1000000</v>
      </c>
      <c r="X3495" s="28">
        <f t="shared" si="1639"/>
        <v>9128.0015666400013</v>
      </c>
      <c r="Y3495" s="28">
        <f t="shared" si="1640"/>
        <v>0</v>
      </c>
      <c r="Z3495" s="45" t="str">
        <f t="shared" si="1641"/>
        <v>NA</v>
      </c>
      <c r="AA3495" s="29" t="str">
        <f t="shared" si="1642"/>
        <v>Y</v>
      </c>
      <c r="AB3495" s="46">
        <f t="shared" si="1643"/>
        <v>1</v>
      </c>
      <c r="AC3495" s="31">
        <f t="shared" si="1644"/>
        <v>200000</v>
      </c>
      <c r="AD3495" s="31">
        <f t="shared" si="1645"/>
        <v>1000000</v>
      </c>
      <c r="AE3495" s="31">
        <f t="shared" si="1646"/>
        <v>9640.082454528505</v>
      </c>
      <c r="AF3495" s="47">
        <f t="shared" si="1647"/>
        <v>0</v>
      </c>
      <c r="AG3495" s="31" t="str">
        <f t="shared" si="1648"/>
        <v>NA</v>
      </c>
      <c r="AH3495" s="48">
        <f t="shared" si="1649"/>
        <v>0</v>
      </c>
      <c r="AI3495" s="33">
        <f t="shared" si="1650"/>
        <v>0</v>
      </c>
      <c r="AJ3495" s="33">
        <f t="shared" si="1651"/>
        <v>0</v>
      </c>
      <c r="AK3495" s="33">
        <f t="shared" si="1652"/>
        <v>0</v>
      </c>
      <c r="AL3495" s="33">
        <f t="shared" si="1653"/>
        <v>0</v>
      </c>
      <c r="AM3495" s="34">
        <f t="shared" si="1654"/>
        <v>0</v>
      </c>
    </row>
    <row r="3496" spans="1:39" ht="15" customHeight="1" x14ac:dyDescent="0.3">
      <c r="A3496" s="166" t="s">
        <v>5930</v>
      </c>
      <c r="B3496" s="99">
        <v>8244</v>
      </c>
      <c r="C3496" s="99">
        <v>82383</v>
      </c>
      <c r="D3496" s="165">
        <v>44944</v>
      </c>
      <c r="E3496" s="165">
        <v>45182</v>
      </c>
      <c r="F3496" s="166">
        <v>4</v>
      </c>
      <c r="G3496" s="178">
        <v>0.23</v>
      </c>
      <c r="H3496" s="181">
        <v>0.75</v>
      </c>
      <c r="I3496" s="180">
        <v>3.0200000000000001E-2</v>
      </c>
      <c r="J3496" s="21">
        <f t="shared" si="1625"/>
        <v>3.77</v>
      </c>
      <c r="K3496" s="21" t="str">
        <f t="shared" si="1626"/>
        <v>Y</v>
      </c>
      <c r="L3496" s="37" t="str">
        <f t="shared" si="1627"/>
        <v>NA</v>
      </c>
      <c r="M3496" s="8" t="str">
        <f t="shared" si="1628"/>
        <v>Y</v>
      </c>
      <c r="N3496" s="42">
        <f t="shared" si="1629"/>
        <v>6</v>
      </c>
      <c r="O3496" s="43">
        <f t="shared" si="1630"/>
        <v>200000</v>
      </c>
      <c r="P3496" s="43" t="str">
        <f t="shared" si="1631"/>
        <v>NA</v>
      </c>
      <c r="Q3496" s="24">
        <f t="shared" si="1632"/>
        <v>8492.9688000000006</v>
      </c>
      <c r="R3496" s="43">
        <f t="shared" si="1633"/>
        <v>0</v>
      </c>
      <c r="S3496" s="24">
        <f t="shared" si="1634"/>
        <v>1000000</v>
      </c>
      <c r="T3496" s="25" t="str">
        <f t="shared" si="1635"/>
        <v>Y</v>
      </c>
      <c r="U3496" s="44">
        <f t="shared" si="1636"/>
        <v>5</v>
      </c>
      <c r="V3496" s="45">
        <f t="shared" si="1637"/>
        <v>200000</v>
      </c>
      <c r="W3496" s="45">
        <f t="shared" si="1638"/>
        <v>1000000</v>
      </c>
      <c r="X3496" s="28">
        <f t="shared" si="1639"/>
        <v>8749.4564577600013</v>
      </c>
      <c r="Y3496" s="28">
        <f t="shared" si="1640"/>
        <v>0</v>
      </c>
      <c r="Z3496" s="45" t="str">
        <f t="shared" si="1641"/>
        <v>NA</v>
      </c>
      <c r="AA3496" s="29" t="str">
        <f t="shared" si="1642"/>
        <v>Y</v>
      </c>
      <c r="AB3496" s="46">
        <f t="shared" si="1643"/>
        <v>4</v>
      </c>
      <c r="AC3496" s="31">
        <f t="shared" si="1644"/>
        <v>200000</v>
      </c>
      <c r="AD3496" s="31">
        <f t="shared" si="1645"/>
        <v>1000000</v>
      </c>
      <c r="AE3496" s="31">
        <f t="shared" si="1646"/>
        <v>9013.6900427843539</v>
      </c>
      <c r="AF3496" s="47">
        <f t="shared" si="1647"/>
        <v>0</v>
      </c>
      <c r="AG3496" s="31" t="str">
        <f t="shared" si="1648"/>
        <v>NA</v>
      </c>
      <c r="AH3496" s="48">
        <f t="shared" si="1649"/>
        <v>3</v>
      </c>
      <c r="AI3496" s="33">
        <f t="shared" si="1650"/>
        <v>20000</v>
      </c>
      <c r="AJ3496" s="33">
        <f t="shared" si="1651"/>
        <v>65000</v>
      </c>
      <c r="AK3496" s="33">
        <f t="shared" si="1652"/>
        <v>9285.9034820764409</v>
      </c>
      <c r="AL3496" s="33">
        <f t="shared" si="1653"/>
        <v>0</v>
      </c>
      <c r="AM3496" s="34">
        <f t="shared" si="1654"/>
        <v>0</v>
      </c>
    </row>
    <row r="3497" spans="1:39" ht="15" customHeight="1" x14ac:dyDescent="0.3">
      <c r="A3497" s="166" t="s">
        <v>5931</v>
      </c>
      <c r="B3497" s="99">
        <v>16884</v>
      </c>
      <c r="C3497" s="99">
        <v>39906</v>
      </c>
      <c r="D3497" s="165">
        <v>44800</v>
      </c>
      <c r="E3497" s="165">
        <v>45018</v>
      </c>
      <c r="F3497" s="166">
        <v>4</v>
      </c>
      <c r="G3497" s="178">
        <v>0.34</v>
      </c>
      <c r="H3497" s="181">
        <v>0.75</v>
      </c>
      <c r="I3497" s="180">
        <v>2.8299999999999999E-2</v>
      </c>
      <c r="J3497" s="21">
        <f t="shared" si="1625"/>
        <v>3.66</v>
      </c>
      <c r="K3497" s="21" t="str">
        <f t="shared" si="1626"/>
        <v>Y</v>
      </c>
      <c r="L3497" s="37" t="str">
        <f t="shared" si="1627"/>
        <v>NA</v>
      </c>
      <c r="M3497" s="8" t="str">
        <f t="shared" si="1628"/>
        <v>Y</v>
      </c>
      <c r="N3497" s="42">
        <f t="shared" si="1629"/>
        <v>5</v>
      </c>
      <c r="O3497" s="43">
        <f t="shared" si="1630"/>
        <v>200000</v>
      </c>
      <c r="P3497" s="43" t="str">
        <f t="shared" si="1631"/>
        <v>NA</v>
      </c>
      <c r="Q3497" s="24">
        <f t="shared" si="1632"/>
        <v>17361.817200000001</v>
      </c>
      <c r="R3497" s="43">
        <f t="shared" si="1633"/>
        <v>0</v>
      </c>
      <c r="S3497" s="24">
        <f t="shared" si="1634"/>
        <v>1000000</v>
      </c>
      <c r="T3497" s="25" t="str">
        <f t="shared" si="1635"/>
        <v>Y</v>
      </c>
      <c r="U3497" s="44">
        <f t="shared" si="1636"/>
        <v>4</v>
      </c>
      <c r="V3497" s="45">
        <f t="shared" si="1637"/>
        <v>200000</v>
      </c>
      <c r="W3497" s="45">
        <f t="shared" si="1638"/>
        <v>1000000</v>
      </c>
      <c r="X3497" s="28">
        <f t="shared" si="1639"/>
        <v>17853.156626760003</v>
      </c>
      <c r="Y3497" s="28">
        <f t="shared" si="1640"/>
        <v>0</v>
      </c>
      <c r="Z3497" s="45" t="str">
        <f t="shared" si="1641"/>
        <v>NA</v>
      </c>
      <c r="AA3497" s="29" t="str">
        <f t="shared" si="1642"/>
        <v>Y</v>
      </c>
      <c r="AB3497" s="46">
        <f t="shared" si="1643"/>
        <v>3</v>
      </c>
      <c r="AC3497" s="31">
        <f t="shared" si="1644"/>
        <v>200000</v>
      </c>
      <c r="AD3497" s="31">
        <f t="shared" si="1645"/>
        <v>1000000</v>
      </c>
      <c r="AE3497" s="31">
        <f t="shared" si="1646"/>
        <v>18358.400959297313</v>
      </c>
      <c r="AF3497" s="47">
        <f t="shared" si="1647"/>
        <v>0</v>
      </c>
      <c r="AG3497" s="31" t="str">
        <f t="shared" si="1648"/>
        <v>NA</v>
      </c>
      <c r="AH3497" s="48">
        <f t="shared" si="1649"/>
        <v>2</v>
      </c>
      <c r="AI3497" s="33">
        <f t="shared" si="1650"/>
        <v>20000</v>
      </c>
      <c r="AJ3497" s="33">
        <f t="shared" si="1651"/>
        <v>65000</v>
      </c>
      <c r="AK3497" s="33">
        <f t="shared" si="1652"/>
        <v>18877.943706445425</v>
      </c>
      <c r="AL3497" s="33">
        <f t="shared" si="1653"/>
        <v>0</v>
      </c>
      <c r="AM3497" s="34">
        <f t="shared" si="1654"/>
        <v>0</v>
      </c>
    </row>
    <row r="3498" spans="1:39" ht="15" customHeight="1" x14ac:dyDescent="0.3">
      <c r="A3498" s="166" t="s">
        <v>5932</v>
      </c>
      <c r="B3498" s="99">
        <v>8003</v>
      </c>
      <c r="C3498" s="99">
        <v>45804</v>
      </c>
      <c r="D3498" s="165">
        <v>44890</v>
      </c>
      <c r="E3498" s="165">
        <v>45247</v>
      </c>
      <c r="F3498" s="166">
        <v>2</v>
      </c>
      <c r="G3498" s="178">
        <v>0.2</v>
      </c>
      <c r="H3498" s="181">
        <v>0.75</v>
      </c>
      <c r="I3498" s="180">
        <v>3.2000000000000001E-2</v>
      </c>
      <c r="J3498" s="21">
        <f t="shared" si="1625"/>
        <v>1.8</v>
      </c>
      <c r="K3498" s="21" t="str">
        <f t="shared" si="1626"/>
        <v>Y</v>
      </c>
      <c r="L3498" s="37" t="str">
        <f t="shared" si="1627"/>
        <v>NA</v>
      </c>
      <c r="M3498" s="8" t="str">
        <f t="shared" si="1628"/>
        <v>Y</v>
      </c>
      <c r="N3498" s="42">
        <f t="shared" si="1629"/>
        <v>3</v>
      </c>
      <c r="O3498" s="43">
        <f t="shared" si="1630"/>
        <v>200000</v>
      </c>
      <c r="P3498" s="43" t="str">
        <f t="shared" si="1631"/>
        <v>NA</v>
      </c>
      <c r="Q3498" s="24">
        <f t="shared" si="1632"/>
        <v>8259.0959999999995</v>
      </c>
      <c r="R3498" s="43">
        <f t="shared" si="1633"/>
        <v>0</v>
      </c>
      <c r="S3498" s="24">
        <f t="shared" si="1634"/>
        <v>1000000</v>
      </c>
      <c r="T3498" s="25" t="str">
        <f t="shared" si="1635"/>
        <v>Y</v>
      </c>
      <c r="U3498" s="44">
        <f t="shared" si="1636"/>
        <v>2</v>
      </c>
      <c r="V3498" s="45">
        <f t="shared" si="1637"/>
        <v>200000</v>
      </c>
      <c r="W3498" s="45">
        <f t="shared" si="1638"/>
        <v>1000000</v>
      </c>
      <c r="X3498" s="28">
        <f t="shared" si="1639"/>
        <v>8523.3870719999995</v>
      </c>
      <c r="Y3498" s="28">
        <f t="shared" si="1640"/>
        <v>0</v>
      </c>
      <c r="Z3498" s="45" t="str">
        <f t="shared" si="1641"/>
        <v>NA</v>
      </c>
      <c r="AA3498" s="29" t="str">
        <f t="shared" si="1642"/>
        <v>N</v>
      </c>
      <c r="AB3498" s="46">
        <f t="shared" si="1643"/>
        <v>1</v>
      </c>
      <c r="AC3498" s="31">
        <f t="shared" si="1644"/>
        <v>20000</v>
      </c>
      <c r="AD3498" s="31">
        <f t="shared" si="1645"/>
        <v>65000</v>
      </c>
      <c r="AE3498" s="31">
        <f t="shared" si="1646"/>
        <v>8796.1354583039993</v>
      </c>
      <c r="AF3498" s="47">
        <f t="shared" si="1647"/>
        <v>0</v>
      </c>
      <c r="AG3498" s="31">
        <f t="shared" si="1648"/>
        <v>0</v>
      </c>
      <c r="AH3498" s="48">
        <f t="shared" si="1649"/>
        <v>0</v>
      </c>
      <c r="AI3498" s="33">
        <f t="shared" si="1650"/>
        <v>0</v>
      </c>
      <c r="AJ3498" s="33">
        <f t="shared" si="1651"/>
        <v>0</v>
      </c>
      <c r="AK3498" s="33">
        <f t="shared" si="1652"/>
        <v>0</v>
      </c>
      <c r="AL3498" s="33">
        <f t="shared" si="1653"/>
        <v>0</v>
      </c>
      <c r="AM3498" s="34">
        <f t="shared" si="1654"/>
        <v>0</v>
      </c>
    </row>
    <row r="3499" spans="1:39" ht="15" customHeight="1" x14ac:dyDescent="0.3">
      <c r="A3499" s="166" t="s">
        <v>5933</v>
      </c>
      <c r="B3499" s="99">
        <v>11724</v>
      </c>
      <c r="C3499" s="99">
        <v>30716</v>
      </c>
      <c r="D3499" s="165">
        <v>44505</v>
      </c>
      <c r="E3499" s="165">
        <v>44818</v>
      </c>
      <c r="F3499" s="166">
        <v>2</v>
      </c>
      <c r="G3499" s="178">
        <v>1.21</v>
      </c>
      <c r="H3499" s="181">
        <v>0.5</v>
      </c>
      <c r="I3499" s="180">
        <v>3.7999999999999999E-2</v>
      </c>
      <c r="J3499" s="21">
        <f t="shared" si="1625"/>
        <v>0.79</v>
      </c>
      <c r="K3499" s="21" t="str">
        <f t="shared" si="1626"/>
        <v>Y</v>
      </c>
      <c r="L3499" s="37" t="str">
        <f t="shared" si="1627"/>
        <v>NA</v>
      </c>
      <c r="M3499" s="8" t="str">
        <f t="shared" si="1628"/>
        <v>Y</v>
      </c>
      <c r="N3499" s="42">
        <f t="shared" si="1629"/>
        <v>2</v>
      </c>
      <c r="O3499" s="43">
        <f t="shared" si="1630"/>
        <v>200000</v>
      </c>
      <c r="P3499" s="43" t="str">
        <f t="shared" si="1631"/>
        <v>NA</v>
      </c>
      <c r="Q3499" s="24">
        <f t="shared" si="1632"/>
        <v>12169.512000000001</v>
      </c>
      <c r="R3499" s="43">
        <f t="shared" si="1633"/>
        <v>0</v>
      </c>
      <c r="S3499" s="24">
        <f t="shared" si="1634"/>
        <v>1000000</v>
      </c>
      <c r="T3499" s="25" t="str">
        <f t="shared" si="1635"/>
        <v>N</v>
      </c>
      <c r="U3499" s="44">
        <f t="shared" si="1636"/>
        <v>1</v>
      </c>
      <c r="V3499" s="45">
        <f t="shared" si="1637"/>
        <v>20000</v>
      </c>
      <c r="W3499" s="45">
        <f t="shared" si="1638"/>
        <v>65000</v>
      </c>
      <c r="X3499" s="28">
        <f t="shared" si="1639"/>
        <v>12631.953456000001</v>
      </c>
      <c r="Y3499" s="28">
        <f t="shared" si="1640"/>
        <v>0</v>
      </c>
      <c r="Z3499" s="45">
        <f t="shared" si="1641"/>
        <v>9482.5345439999965</v>
      </c>
      <c r="AA3499" s="29" t="str">
        <f t="shared" si="1642"/>
        <v>N</v>
      </c>
      <c r="AB3499" s="46">
        <f t="shared" si="1643"/>
        <v>0</v>
      </c>
      <c r="AC3499" s="31">
        <f t="shared" si="1644"/>
        <v>0</v>
      </c>
      <c r="AD3499" s="31">
        <f t="shared" si="1645"/>
        <v>0</v>
      </c>
      <c r="AE3499" s="31">
        <f t="shared" si="1646"/>
        <v>0</v>
      </c>
      <c r="AF3499" s="47">
        <f t="shared" si="1647"/>
        <v>0</v>
      </c>
      <c r="AG3499" s="31">
        <f t="shared" si="1648"/>
        <v>0</v>
      </c>
      <c r="AH3499" s="48">
        <f t="shared" si="1649"/>
        <v>0</v>
      </c>
      <c r="AI3499" s="33">
        <f t="shared" si="1650"/>
        <v>0</v>
      </c>
      <c r="AJ3499" s="33">
        <f t="shared" si="1651"/>
        <v>0</v>
      </c>
      <c r="AK3499" s="33">
        <f t="shared" si="1652"/>
        <v>0</v>
      </c>
      <c r="AL3499" s="33">
        <f t="shared" si="1653"/>
        <v>0</v>
      </c>
      <c r="AM3499" s="34">
        <f t="shared" si="1654"/>
        <v>0</v>
      </c>
    </row>
    <row r="3500" spans="1:39" ht="15" customHeight="1" x14ac:dyDescent="0.3">
      <c r="A3500" s="166" t="s">
        <v>5934</v>
      </c>
      <c r="B3500" s="99">
        <v>5092</v>
      </c>
      <c r="C3500" s="99">
        <v>51434</v>
      </c>
      <c r="D3500" s="165">
        <v>44446</v>
      </c>
      <c r="E3500" s="165">
        <v>44550</v>
      </c>
      <c r="F3500" s="166">
        <v>2</v>
      </c>
      <c r="G3500" s="178">
        <v>1.1299999999999999</v>
      </c>
      <c r="H3500" s="181">
        <v>0.5</v>
      </c>
      <c r="I3500" s="180">
        <v>2.2700000000000001E-2</v>
      </c>
      <c r="J3500" s="21">
        <f t="shared" si="1625"/>
        <v>0.87000000000000011</v>
      </c>
      <c r="K3500" s="21" t="str">
        <f t="shared" si="1626"/>
        <v>Y</v>
      </c>
      <c r="L3500" s="37" t="str">
        <f t="shared" si="1627"/>
        <v>NA</v>
      </c>
      <c r="M3500" s="8" t="str">
        <f t="shared" si="1628"/>
        <v>Y</v>
      </c>
      <c r="N3500" s="42">
        <f t="shared" si="1629"/>
        <v>2</v>
      </c>
      <c r="O3500" s="43">
        <f t="shared" si="1630"/>
        <v>200000</v>
      </c>
      <c r="P3500" s="43" t="str">
        <f t="shared" si="1631"/>
        <v>NA</v>
      </c>
      <c r="Q3500" s="24">
        <f t="shared" si="1632"/>
        <v>5207.5883999999996</v>
      </c>
      <c r="R3500" s="43">
        <f t="shared" si="1633"/>
        <v>0</v>
      </c>
      <c r="S3500" s="24">
        <f t="shared" si="1634"/>
        <v>1000000</v>
      </c>
      <c r="T3500" s="25" t="str">
        <f t="shared" si="1635"/>
        <v>N</v>
      </c>
      <c r="U3500" s="44">
        <f t="shared" si="1636"/>
        <v>1</v>
      </c>
      <c r="V3500" s="45">
        <f t="shared" si="1637"/>
        <v>20000</v>
      </c>
      <c r="W3500" s="45">
        <f t="shared" si="1638"/>
        <v>65000</v>
      </c>
      <c r="X3500" s="28">
        <f t="shared" si="1639"/>
        <v>5325.8006566799995</v>
      </c>
      <c r="Y3500" s="28">
        <f t="shared" si="1640"/>
        <v>0</v>
      </c>
      <c r="Z3500" s="45">
        <f t="shared" si="1641"/>
        <v>3032.6109433199999</v>
      </c>
      <c r="AA3500" s="29" t="str">
        <f t="shared" si="1642"/>
        <v>N</v>
      </c>
      <c r="AB3500" s="46">
        <f t="shared" si="1643"/>
        <v>0</v>
      </c>
      <c r="AC3500" s="31">
        <f t="shared" si="1644"/>
        <v>0</v>
      </c>
      <c r="AD3500" s="31">
        <f t="shared" si="1645"/>
        <v>0</v>
      </c>
      <c r="AE3500" s="31">
        <f t="shared" si="1646"/>
        <v>0</v>
      </c>
      <c r="AF3500" s="47">
        <f t="shared" si="1647"/>
        <v>0</v>
      </c>
      <c r="AG3500" s="31">
        <f t="shared" si="1648"/>
        <v>0</v>
      </c>
      <c r="AH3500" s="48">
        <f t="shared" si="1649"/>
        <v>0</v>
      </c>
      <c r="AI3500" s="33">
        <f t="shared" si="1650"/>
        <v>0</v>
      </c>
      <c r="AJ3500" s="33">
        <f t="shared" si="1651"/>
        <v>0</v>
      </c>
      <c r="AK3500" s="33">
        <f t="shared" si="1652"/>
        <v>0</v>
      </c>
      <c r="AL3500" s="33">
        <f t="shared" si="1653"/>
        <v>0</v>
      </c>
      <c r="AM3500" s="34">
        <f t="shared" si="1654"/>
        <v>0</v>
      </c>
    </row>
    <row r="3501" spans="1:39" ht="15" customHeight="1" x14ac:dyDescent="0.3">
      <c r="A3501" s="166" t="s">
        <v>5935</v>
      </c>
      <c r="B3501" s="99">
        <v>5486</v>
      </c>
      <c r="C3501" s="99">
        <v>62441</v>
      </c>
      <c r="D3501" s="165">
        <v>44587</v>
      </c>
      <c r="E3501" s="165">
        <v>44738</v>
      </c>
      <c r="F3501" s="166">
        <v>4</v>
      </c>
      <c r="G3501" s="178">
        <v>0.16</v>
      </c>
      <c r="H3501" s="181">
        <v>0.75</v>
      </c>
      <c r="I3501" s="180">
        <v>1.8700000000000001E-2</v>
      </c>
      <c r="J3501" s="21">
        <f t="shared" si="1625"/>
        <v>3.84</v>
      </c>
      <c r="K3501" s="21" t="str">
        <f t="shared" si="1626"/>
        <v>Y</v>
      </c>
      <c r="L3501" s="37" t="str">
        <f t="shared" si="1627"/>
        <v>NA</v>
      </c>
      <c r="M3501" s="8" t="str">
        <f t="shared" si="1628"/>
        <v>Y</v>
      </c>
      <c r="N3501" s="42">
        <f t="shared" si="1629"/>
        <v>6</v>
      </c>
      <c r="O3501" s="43">
        <f t="shared" si="1630"/>
        <v>200000</v>
      </c>
      <c r="P3501" s="43" t="str">
        <f t="shared" si="1631"/>
        <v>NA</v>
      </c>
      <c r="Q3501" s="24">
        <f t="shared" si="1632"/>
        <v>5588.5881999999992</v>
      </c>
      <c r="R3501" s="43">
        <f t="shared" si="1633"/>
        <v>0</v>
      </c>
      <c r="S3501" s="24">
        <f t="shared" si="1634"/>
        <v>1000000</v>
      </c>
      <c r="T3501" s="25" t="str">
        <f t="shared" si="1635"/>
        <v>Y</v>
      </c>
      <c r="U3501" s="44">
        <f t="shared" si="1636"/>
        <v>5</v>
      </c>
      <c r="V3501" s="45">
        <f t="shared" si="1637"/>
        <v>200000</v>
      </c>
      <c r="W3501" s="45">
        <f t="shared" si="1638"/>
        <v>1000000</v>
      </c>
      <c r="X3501" s="28">
        <f t="shared" si="1639"/>
        <v>5693.0947993399986</v>
      </c>
      <c r="Y3501" s="28">
        <f t="shared" si="1640"/>
        <v>0</v>
      </c>
      <c r="Z3501" s="45" t="str">
        <f t="shared" si="1641"/>
        <v>NA</v>
      </c>
      <c r="AA3501" s="29" t="str">
        <f t="shared" si="1642"/>
        <v>Y</v>
      </c>
      <c r="AB3501" s="46">
        <f t="shared" si="1643"/>
        <v>4</v>
      </c>
      <c r="AC3501" s="31">
        <f t="shared" si="1644"/>
        <v>200000</v>
      </c>
      <c r="AD3501" s="31">
        <f t="shared" si="1645"/>
        <v>1000000</v>
      </c>
      <c r="AE3501" s="31">
        <f t="shared" si="1646"/>
        <v>5799.5556720876566</v>
      </c>
      <c r="AF3501" s="47">
        <f t="shared" si="1647"/>
        <v>0</v>
      </c>
      <c r="AG3501" s="31" t="str">
        <f t="shared" si="1648"/>
        <v>NA</v>
      </c>
      <c r="AH3501" s="48">
        <f t="shared" si="1649"/>
        <v>3</v>
      </c>
      <c r="AI3501" s="33">
        <f t="shared" si="1650"/>
        <v>20000</v>
      </c>
      <c r="AJ3501" s="33">
        <f t="shared" si="1651"/>
        <v>65000</v>
      </c>
      <c r="AK3501" s="33">
        <f t="shared" si="1652"/>
        <v>5908.0073631556952</v>
      </c>
      <c r="AL3501" s="33">
        <f t="shared" si="1653"/>
        <v>0</v>
      </c>
      <c r="AM3501" s="34">
        <f t="shared" si="1654"/>
        <v>0</v>
      </c>
    </row>
    <row r="3502" spans="1:39" ht="15" customHeight="1" x14ac:dyDescent="0.3">
      <c r="A3502" s="166" t="s">
        <v>5936</v>
      </c>
      <c r="B3502" s="99">
        <v>8724</v>
      </c>
      <c r="C3502" s="99">
        <v>27054</v>
      </c>
      <c r="D3502" s="165">
        <v>45229</v>
      </c>
      <c r="E3502" s="165">
        <v>45488</v>
      </c>
      <c r="F3502" s="166">
        <v>4</v>
      </c>
      <c r="G3502" s="178">
        <v>2.1</v>
      </c>
      <c r="H3502" s="181">
        <v>0.25</v>
      </c>
      <c r="I3502" s="180">
        <v>4.6600000000000003E-2</v>
      </c>
      <c r="J3502" s="21">
        <f t="shared" si="1625"/>
        <v>1.9</v>
      </c>
      <c r="K3502" s="21" t="str">
        <f t="shared" si="1626"/>
        <v>Y</v>
      </c>
      <c r="L3502" s="37" t="str">
        <f t="shared" si="1627"/>
        <v>NA</v>
      </c>
      <c r="M3502" s="8" t="str">
        <f t="shared" si="1628"/>
        <v>Y</v>
      </c>
      <c r="N3502" s="42">
        <f t="shared" si="1629"/>
        <v>8</v>
      </c>
      <c r="O3502" s="43">
        <f t="shared" si="1630"/>
        <v>200000</v>
      </c>
      <c r="P3502" s="43" t="str">
        <f t="shared" si="1631"/>
        <v>NA</v>
      </c>
      <c r="Q3502" s="24">
        <f t="shared" si="1632"/>
        <v>9130.5383999999995</v>
      </c>
      <c r="R3502" s="43">
        <f t="shared" si="1633"/>
        <v>0</v>
      </c>
      <c r="S3502" s="24">
        <f t="shared" si="1634"/>
        <v>1000000</v>
      </c>
      <c r="T3502" s="25" t="str">
        <f t="shared" si="1635"/>
        <v>Y</v>
      </c>
      <c r="U3502" s="44">
        <f t="shared" si="1636"/>
        <v>7</v>
      </c>
      <c r="V3502" s="45">
        <f t="shared" si="1637"/>
        <v>200000</v>
      </c>
      <c r="W3502" s="45">
        <f t="shared" si="1638"/>
        <v>1000000</v>
      </c>
      <c r="X3502" s="28">
        <f t="shared" si="1639"/>
        <v>9556.0214894399996</v>
      </c>
      <c r="Y3502" s="28">
        <f t="shared" si="1640"/>
        <v>0</v>
      </c>
      <c r="Z3502" s="45" t="str">
        <f t="shared" si="1641"/>
        <v>NA</v>
      </c>
      <c r="AA3502" s="29" t="str">
        <f t="shared" si="1642"/>
        <v>N</v>
      </c>
      <c r="AB3502" s="46">
        <f t="shared" si="1643"/>
        <v>6</v>
      </c>
      <c r="AC3502" s="31">
        <f t="shared" si="1644"/>
        <v>20000</v>
      </c>
      <c r="AD3502" s="31">
        <f t="shared" si="1645"/>
        <v>65000</v>
      </c>
      <c r="AE3502" s="31">
        <f t="shared" si="1646"/>
        <v>10001.332090847904</v>
      </c>
      <c r="AF3502" s="47">
        <f t="shared" si="1647"/>
        <v>0</v>
      </c>
      <c r="AG3502" s="31">
        <f t="shared" si="1648"/>
        <v>9258.1080197121009</v>
      </c>
      <c r="AH3502" s="48">
        <f t="shared" si="1649"/>
        <v>5</v>
      </c>
      <c r="AI3502" s="33">
        <f t="shared" si="1650"/>
        <v>20000</v>
      </c>
      <c r="AJ3502" s="33">
        <f t="shared" si="1651"/>
        <v>65000</v>
      </c>
      <c r="AK3502" s="33">
        <f t="shared" si="1652"/>
        <v>9258.1080197121009</v>
      </c>
      <c r="AL3502" s="33">
        <f t="shared" si="1653"/>
        <v>1209.286146569315</v>
      </c>
      <c r="AM3502" s="34">
        <f t="shared" si="1654"/>
        <v>1209.286146569315</v>
      </c>
    </row>
    <row r="3503" spans="1:39" ht="15" customHeight="1" x14ac:dyDescent="0.3">
      <c r="A3503" s="166" t="s">
        <v>5937</v>
      </c>
      <c r="B3503" s="99">
        <v>6420</v>
      </c>
      <c r="C3503" s="99">
        <v>84767</v>
      </c>
      <c r="D3503" s="165">
        <v>45587</v>
      </c>
      <c r="E3503" s="165">
        <v>45851</v>
      </c>
      <c r="F3503" s="166">
        <v>2</v>
      </c>
      <c r="G3503" s="178">
        <v>0.22</v>
      </c>
      <c r="H3503" s="181">
        <v>1</v>
      </c>
      <c r="I3503" s="180">
        <v>7.4300000000000005E-2</v>
      </c>
      <c r="J3503" s="21">
        <f t="shared" si="1625"/>
        <v>1.78</v>
      </c>
      <c r="K3503" s="21" t="str">
        <f t="shared" si="1626"/>
        <v>Y</v>
      </c>
      <c r="L3503" s="37" t="str">
        <f t="shared" si="1627"/>
        <v>NA</v>
      </c>
      <c r="M3503" s="8" t="str">
        <f t="shared" si="1628"/>
        <v>Y</v>
      </c>
      <c r="N3503" s="42">
        <f t="shared" si="1629"/>
        <v>2</v>
      </c>
      <c r="O3503" s="43">
        <f t="shared" si="1630"/>
        <v>200000</v>
      </c>
      <c r="P3503" s="43" t="str">
        <f t="shared" si="1631"/>
        <v>NA</v>
      </c>
      <c r="Q3503" s="24">
        <f t="shared" si="1632"/>
        <v>6897.0060000000003</v>
      </c>
      <c r="R3503" s="43">
        <f t="shared" si="1633"/>
        <v>0</v>
      </c>
      <c r="S3503" s="24">
        <f t="shared" si="1634"/>
        <v>1000000</v>
      </c>
      <c r="T3503" s="25" t="str">
        <f t="shared" si="1635"/>
        <v>Y</v>
      </c>
      <c r="U3503" s="44">
        <f t="shared" si="1636"/>
        <v>1</v>
      </c>
      <c r="V3503" s="45">
        <f t="shared" si="1637"/>
        <v>200000</v>
      </c>
      <c r="W3503" s="45">
        <f t="shared" si="1638"/>
        <v>1000000</v>
      </c>
      <c r="X3503" s="28">
        <f t="shared" si="1639"/>
        <v>7409.4535458000009</v>
      </c>
      <c r="Y3503" s="28">
        <f t="shared" si="1640"/>
        <v>0</v>
      </c>
      <c r="Z3503" s="45" t="str">
        <f t="shared" si="1641"/>
        <v>NA</v>
      </c>
      <c r="AA3503" s="29" t="str">
        <f t="shared" si="1642"/>
        <v>N</v>
      </c>
      <c r="AB3503" s="46">
        <f t="shared" si="1643"/>
        <v>0</v>
      </c>
      <c r="AC3503" s="31">
        <f t="shared" si="1644"/>
        <v>0</v>
      </c>
      <c r="AD3503" s="31">
        <f t="shared" si="1645"/>
        <v>0</v>
      </c>
      <c r="AE3503" s="31">
        <f t="shared" si="1646"/>
        <v>0</v>
      </c>
      <c r="AF3503" s="47">
        <f t="shared" si="1647"/>
        <v>0</v>
      </c>
      <c r="AG3503" s="31">
        <f t="shared" si="1648"/>
        <v>0</v>
      </c>
      <c r="AH3503" s="48">
        <f t="shared" si="1649"/>
        <v>0</v>
      </c>
      <c r="AI3503" s="33">
        <f t="shared" si="1650"/>
        <v>0</v>
      </c>
      <c r="AJ3503" s="33">
        <f t="shared" si="1651"/>
        <v>0</v>
      </c>
      <c r="AK3503" s="33">
        <f t="shared" si="1652"/>
        <v>0</v>
      </c>
      <c r="AL3503" s="33">
        <f t="shared" si="1653"/>
        <v>0</v>
      </c>
      <c r="AM3503" s="34">
        <f t="shared" si="1654"/>
        <v>0</v>
      </c>
    </row>
    <row r="3504" spans="1:39" ht="15" customHeight="1" x14ac:dyDescent="0.3">
      <c r="A3504" s="166" t="s">
        <v>5938</v>
      </c>
      <c r="B3504" s="99">
        <v>21065</v>
      </c>
      <c r="C3504" s="99">
        <v>89203</v>
      </c>
      <c r="D3504" s="165">
        <v>46054</v>
      </c>
      <c r="E3504" s="165">
        <v>46125</v>
      </c>
      <c r="F3504" s="166">
        <v>4</v>
      </c>
      <c r="G3504" s="178">
        <v>2.4700000000000002</v>
      </c>
      <c r="H3504" s="181">
        <v>0.25</v>
      </c>
      <c r="I3504" s="180">
        <v>2.3800000000000002E-2</v>
      </c>
      <c r="J3504" s="21">
        <f t="shared" si="1625"/>
        <v>1.5299999999999998</v>
      </c>
      <c r="K3504" s="21" t="str">
        <f t="shared" si="1626"/>
        <v>Y</v>
      </c>
      <c r="L3504" s="37" t="str">
        <f t="shared" si="1627"/>
        <v>NA</v>
      </c>
      <c r="M3504" s="8" t="str">
        <f t="shared" si="1628"/>
        <v>Y</v>
      </c>
      <c r="N3504" s="42">
        <f t="shared" si="1629"/>
        <v>7</v>
      </c>
      <c r="O3504" s="43">
        <f t="shared" si="1630"/>
        <v>200000</v>
      </c>
      <c r="P3504" s="43" t="str">
        <f t="shared" si="1631"/>
        <v>NA</v>
      </c>
      <c r="Q3504" s="24">
        <f t="shared" si="1632"/>
        <v>21566.347000000002</v>
      </c>
      <c r="R3504" s="43">
        <f t="shared" si="1633"/>
        <v>0</v>
      </c>
      <c r="S3504" s="24">
        <f t="shared" si="1634"/>
        <v>1000000</v>
      </c>
      <c r="T3504" s="25" t="str">
        <f t="shared" si="1635"/>
        <v>Y</v>
      </c>
      <c r="U3504" s="44">
        <f t="shared" si="1636"/>
        <v>6</v>
      </c>
      <c r="V3504" s="45">
        <f t="shared" si="1637"/>
        <v>200000</v>
      </c>
      <c r="W3504" s="45">
        <f t="shared" si="1638"/>
        <v>1000000</v>
      </c>
      <c r="X3504" s="28">
        <f t="shared" si="1639"/>
        <v>22079.626058600003</v>
      </c>
      <c r="Y3504" s="28">
        <f t="shared" si="1640"/>
        <v>0</v>
      </c>
      <c r="Z3504" s="45" t="str">
        <f t="shared" si="1641"/>
        <v>NA</v>
      </c>
      <c r="AA3504" s="29" t="str">
        <f t="shared" si="1642"/>
        <v>N</v>
      </c>
      <c r="AB3504" s="46">
        <f t="shared" si="1643"/>
        <v>5</v>
      </c>
      <c r="AC3504" s="31">
        <f t="shared" si="1644"/>
        <v>20000</v>
      </c>
      <c r="AD3504" s="31">
        <f t="shared" si="1645"/>
        <v>65000</v>
      </c>
      <c r="AE3504" s="31">
        <f t="shared" si="1646"/>
        <v>20000</v>
      </c>
      <c r="AF3504" s="47">
        <f t="shared" si="1647"/>
        <v>2605.1211587946818</v>
      </c>
      <c r="AG3504" s="31">
        <f t="shared" si="1648"/>
        <v>0</v>
      </c>
      <c r="AH3504" s="48">
        <f t="shared" si="1649"/>
        <v>4</v>
      </c>
      <c r="AI3504" s="33">
        <f t="shared" si="1650"/>
        <v>20000</v>
      </c>
      <c r="AJ3504" s="33">
        <f t="shared" si="1651"/>
        <v>65000</v>
      </c>
      <c r="AK3504" s="33">
        <f t="shared" si="1652"/>
        <v>0</v>
      </c>
      <c r="AL3504" s="33">
        <f t="shared" si="1653"/>
        <v>23143.123042373998</v>
      </c>
      <c r="AM3504" s="34">
        <f t="shared" si="1654"/>
        <v>25748.24420116868</v>
      </c>
    </row>
    <row r="3505" spans="1:39" ht="15" customHeight="1" x14ac:dyDescent="0.3">
      <c r="A3505" s="166" t="s">
        <v>5939</v>
      </c>
      <c r="B3505" s="99">
        <v>22968</v>
      </c>
      <c r="C3505" s="99">
        <v>75590</v>
      </c>
      <c r="D3505" s="165">
        <v>45424</v>
      </c>
      <c r="E3505" s="165">
        <v>45759</v>
      </c>
      <c r="F3505" s="166">
        <v>4</v>
      </c>
      <c r="G3505" s="178">
        <v>1.87</v>
      </c>
      <c r="H3505" s="181">
        <v>1</v>
      </c>
      <c r="I3505" s="180">
        <v>2.1899999999999999E-2</v>
      </c>
      <c r="J3505" s="21">
        <f t="shared" si="1625"/>
        <v>2.13</v>
      </c>
      <c r="K3505" s="21" t="str">
        <f t="shared" si="1626"/>
        <v>Y</v>
      </c>
      <c r="L3505" s="37" t="str">
        <f t="shared" si="1627"/>
        <v>NA</v>
      </c>
      <c r="M3505" s="8" t="str">
        <f t="shared" si="1628"/>
        <v>Y</v>
      </c>
      <c r="N3505" s="42">
        <f t="shared" si="1629"/>
        <v>3</v>
      </c>
      <c r="O3505" s="43">
        <f t="shared" si="1630"/>
        <v>200000</v>
      </c>
      <c r="P3505" s="43" t="str">
        <f t="shared" si="1631"/>
        <v>NA</v>
      </c>
      <c r="Q3505" s="24">
        <f t="shared" si="1632"/>
        <v>23470.999200000002</v>
      </c>
      <c r="R3505" s="43">
        <f t="shared" si="1633"/>
        <v>0</v>
      </c>
      <c r="S3505" s="24">
        <f t="shared" si="1634"/>
        <v>1000000</v>
      </c>
      <c r="T3505" s="25" t="str">
        <f t="shared" si="1635"/>
        <v>Y</v>
      </c>
      <c r="U3505" s="44">
        <f t="shared" si="1636"/>
        <v>2</v>
      </c>
      <c r="V3505" s="45">
        <f t="shared" si="1637"/>
        <v>200000</v>
      </c>
      <c r="W3505" s="45">
        <f t="shared" si="1638"/>
        <v>1000000</v>
      </c>
      <c r="X3505" s="28">
        <f t="shared" si="1639"/>
        <v>23985.014082480004</v>
      </c>
      <c r="Y3505" s="28">
        <f t="shared" si="1640"/>
        <v>0</v>
      </c>
      <c r="Z3505" s="45" t="str">
        <f t="shared" si="1641"/>
        <v>NA</v>
      </c>
      <c r="AA3505" s="29" t="str">
        <f t="shared" si="1642"/>
        <v>Y</v>
      </c>
      <c r="AB3505" s="46">
        <f t="shared" si="1643"/>
        <v>1</v>
      </c>
      <c r="AC3505" s="31">
        <f t="shared" si="1644"/>
        <v>200000</v>
      </c>
      <c r="AD3505" s="31">
        <f t="shared" si="1645"/>
        <v>1000000</v>
      </c>
      <c r="AE3505" s="31">
        <f t="shared" si="1646"/>
        <v>24510.285890886316</v>
      </c>
      <c r="AF3505" s="47">
        <f t="shared" si="1647"/>
        <v>0</v>
      </c>
      <c r="AG3505" s="31" t="str">
        <f t="shared" si="1648"/>
        <v>NA</v>
      </c>
      <c r="AH3505" s="48">
        <f t="shared" si="1649"/>
        <v>0</v>
      </c>
      <c r="AI3505" s="33">
        <f t="shared" si="1650"/>
        <v>0</v>
      </c>
      <c r="AJ3505" s="33">
        <f t="shared" si="1651"/>
        <v>0</v>
      </c>
      <c r="AK3505" s="33">
        <f t="shared" si="1652"/>
        <v>0</v>
      </c>
      <c r="AL3505" s="33">
        <f t="shared" si="1653"/>
        <v>0</v>
      </c>
      <c r="AM3505" s="34">
        <f t="shared" si="1654"/>
        <v>0</v>
      </c>
    </row>
    <row r="3506" spans="1:39" ht="15" customHeight="1" x14ac:dyDescent="0.3">
      <c r="A3506" s="166" t="s">
        <v>5940</v>
      </c>
      <c r="B3506" s="99">
        <v>12045</v>
      </c>
      <c r="C3506" s="99">
        <v>78415</v>
      </c>
      <c r="D3506" s="165">
        <v>45280</v>
      </c>
      <c r="E3506" s="165">
        <v>45426</v>
      </c>
      <c r="F3506" s="166">
        <v>4</v>
      </c>
      <c r="G3506" s="178">
        <v>1.42</v>
      </c>
      <c r="H3506" s="181">
        <v>1</v>
      </c>
      <c r="I3506" s="180">
        <v>4.2900000000000001E-2</v>
      </c>
      <c r="J3506" s="21">
        <f t="shared" si="1625"/>
        <v>2.58</v>
      </c>
      <c r="K3506" s="21" t="str">
        <f t="shared" si="1626"/>
        <v>Y</v>
      </c>
      <c r="L3506" s="37" t="str">
        <f t="shared" si="1627"/>
        <v>NA</v>
      </c>
      <c r="M3506" s="8" t="str">
        <f t="shared" si="1628"/>
        <v>Y</v>
      </c>
      <c r="N3506" s="42">
        <f t="shared" si="1629"/>
        <v>3</v>
      </c>
      <c r="O3506" s="43">
        <f t="shared" si="1630"/>
        <v>200000</v>
      </c>
      <c r="P3506" s="43" t="str">
        <f t="shared" si="1631"/>
        <v>NA</v>
      </c>
      <c r="Q3506" s="24">
        <f t="shared" si="1632"/>
        <v>12561.7305</v>
      </c>
      <c r="R3506" s="43">
        <f t="shared" si="1633"/>
        <v>0</v>
      </c>
      <c r="S3506" s="24">
        <f t="shared" si="1634"/>
        <v>1000000</v>
      </c>
      <c r="T3506" s="25" t="str">
        <f t="shared" si="1635"/>
        <v>Y</v>
      </c>
      <c r="U3506" s="44">
        <f t="shared" si="1636"/>
        <v>2</v>
      </c>
      <c r="V3506" s="45">
        <f t="shared" si="1637"/>
        <v>200000</v>
      </c>
      <c r="W3506" s="45">
        <f t="shared" si="1638"/>
        <v>1000000</v>
      </c>
      <c r="X3506" s="28">
        <f t="shared" si="1639"/>
        <v>13100.628738449999</v>
      </c>
      <c r="Y3506" s="28">
        <f t="shared" si="1640"/>
        <v>0</v>
      </c>
      <c r="Z3506" s="45" t="str">
        <f t="shared" si="1641"/>
        <v>NA</v>
      </c>
      <c r="AA3506" s="29" t="str">
        <f t="shared" si="1642"/>
        <v>Y</v>
      </c>
      <c r="AB3506" s="46">
        <f t="shared" si="1643"/>
        <v>1</v>
      </c>
      <c r="AC3506" s="31">
        <f t="shared" si="1644"/>
        <v>200000</v>
      </c>
      <c r="AD3506" s="31">
        <f t="shared" si="1645"/>
        <v>1000000</v>
      </c>
      <c r="AE3506" s="31">
        <f t="shared" si="1646"/>
        <v>13662.645711329504</v>
      </c>
      <c r="AF3506" s="47">
        <f t="shared" si="1647"/>
        <v>0</v>
      </c>
      <c r="AG3506" s="31" t="str">
        <f t="shared" si="1648"/>
        <v>NA</v>
      </c>
      <c r="AH3506" s="48">
        <f t="shared" si="1649"/>
        <v>0</v>
      </c>
      <c r="AI3506" s="33">
        <f t="shared" si="1650"/>
        <v>0</v>
      </c>
      <c r="AJ3506" s="33">
        <f t="shared" si="1651"/>
        <v>0</v>
      </c>
      <c r="AK3506" s="33">
        <f t="shared" si="1652"/>
        <v>0</v>
      </c>
      <c r="AL3506" s="33">
        <f t="shared" si="1653"/>
        <v>0</v>
      </c>
      <c r="AM3506" s="34">
        <f t="shared" si="1654"/>
        <v>0</v>
      </c>
    </row>
    <row r="3507" spans="1:39" ht="15" customHeight="1" x14ac:dyDescent="0.3">
      <c r="A3507" s="166" t="s">
        <v>5941</v>
      </c>
      <c r="B3507" s="99">
        <v>18984</v>
      </c>
      <c r="C3507" s="99">
        <v>69947</v>
      </c>
      <c r="D3507" s="165">
        <v>44842</v>
      </c>
      <c r="E3507" s="165">
        <v>45002</v>
      </c>
      <c r="F3507" s="166">
        <v>4</v>
      </c>
      <c r="G3507" s="178">
        <v>3.82</v>
      </c>
      <c r="H3507" s="181">
        <v>1</v>
      </c>
      <c r="I3507" s="180">
        <v>1.9699999999999999E-2</v>
      </c>
      <c r="J3507" s="21">
        <f t="shared" si="1625"/>
        <v>0.18000000000000016</v>
      </c>
      <c r="K3507" s="21" t="str">
        <f t="shared" si="1626"/>
        <v>Y</v>
      </c>
      <c r="L3507" s="37" t="str">
        <f t="shared" si="1627"/>
        <v>NA</v>
      </c>
      <c r="M3507" s="8" t="str">
        <f t="shared" si="1628"/>
        <v>Y</v>
      </c>
      <c r="N3507" s="42">
        <f t="shared" si="1629"/>
        <v>1</v>
      </c>
      <c r="O3507" s="43">
        <f t="shared" si="1630"/>
        <v>200000</v>
      </c>
      <c r="P3507" s="43" t="str">
        <f t="shared" si="1631"/>
        <v>NA</v>
      </c>
      <c r="Q3507" s="24">
        <f t="shared" si="1632"/>
        <v>19357.984800000002</v>
      </c>
      <c r="R3507" s="43">
        <f t="shared" si="1633"/>
        <v>0</v>
      </c>
      <c r="S3507" s="24">
        <f t="shared" si="1634"/>
        <v>1000000</v>
      </c>
      <c r="T3507" s="25" t="str">
        <f t="shared" si="1635"/>
        <v>N</v>
      </c>
      <c r="U3507" s="44">
        <f t="shared" si="1636"/>
        <v>0</v>
      </c>
      <c r="V3507" s="45">
        <f t="shared" si="1637"/>
        <v>0</v>
      </c>
      <c r="W3507" s="45">
        <f t="shared" si="1638"/>
        <v>0</v>
      </c>
      <c r="X3507" s="28">
        <f t="shared" si="1639"/>
        <v>0</v>
      </c>
      <c r="Y3507" s="28">
        <f t="shared" si="1640"/>
        <v>0</v>
      </c>
      <c r="Z3507" s="45">
        <f t="shared" si="1641"/>
        <v>0</v>
      </c>
      <c r="AA3507" s="29" t="str">
        <f t="shared" si="1642"/>
        <v>N</v>
      </c>
      <c r="AB3507" s="46">
        <f t="shared" si="1643"/>
        <v>0</v>
      </c>
      <c r="AC3507" s="31">
        <f t="shared" si="1644"/>
        <v>0</v>
      </c>
      <c r="AD3507" s="31">
        <f t="shared" si="1645"/>
        <v>0</v>
      </c>
      <c r="AE3507" s="31">
        <f t="shared" si="1646"/>
        <v>0</v>
      </c>
      <c r="AF3507" s="47">
        <f t="shared" si="1647"/>
        <v>0</v>
      </c>
      <c r="AG3507" s="31">
        <f t="shared" si="1648"/>
        <v>0</v>
      </c>
      <c r="AH3507" s="48">
        <f t="shared" si="1649"/>
        <v>0</v>
      </c>
      <c r="AI3507" s="33">
        <f t="shared" si="1650"/>
        <v>0</v>
      </c>
      <c r="AJ3507" s="33">
        <f t="shared" si="1651"/>
        <v>0</v>
      </c>
      <c r="AK3507" s="33">
        <f t="shared" si="1652"/>
        <v>0</v>
      </c>
      <c r="AL3507" s="33">
        <f t="shared" si="1653"/>
        <v>0</v>
      </c>
      <c r="AM3507" s="34">
        <f t="shared" si="1654"/>
        <v>0</v>
      </c>
    </row>
    <row r="3508" spans="1:39" ht="15" customHeight="1" x14ac:dyDescent="0.3">
      <c r="A3508" s="166" t="s">
        <v>5942</v>
      </c>
      <c r="B3508" s="99">
        <v>19151</v>
      </c>
      <c r="C3508" s="99">
        <v>41807</v>
      </c>
      <c r="D3508" s="165">
        <v>44680</v>
      </c>
      <c r="E3508" s="165">
        <v>44900</v>
      </c>
      <c r="F3508" s="166">
        <v>2</v>
      </c>
      <c r="G3508" s="178">
        <v>1.1599999999999999</v>
      </c>
      <c r="H3508" s="181">
        <v>0.75</v>
      </c>
      <c r="I3508" s="180">
        <v>6.1899999999999997E-2</v>
      </c>
      <c r="J3508" s="21">
        <f t="shared" si="1625"/>
        <v>0.84000000000000008</v>
      </c>
      <c r="K3508" s="21" t="str">
        <f t="shared" si="1626"/>
        <v>Y</v>
      </c>
      <c r="L3508" s="37" t="str">
        <f t="shared" si="1627"/>
        <v>NA</v>
      </c>
      <c r="M3508" s="8" t="str">
        <f t="shared" si="1628"/>
        <v>Y</v>
      </c>
      <c r="N3508" s="42">
        <f t="shared" si="1629"/>
        <v>2</v>
      </c>
      <c r="O3508" s="43">
        <f t="shared" si="1630"/>
        <v>200000</v>
      </c>
      <c r="P3508" s="43" t="str">
        <f t="shared" si="1631"/>
        <v>NA</v>
      </c>
      <c r="Q3508" s="24">
        <f t="shared" si="1632"/>
        <v>20336.446900000003</v>
      </c>
      <c r="R3508" s="43">
        <f t="shared" si="1633"/>
        <v>0</v>
      </c>
      <c r="S3508" s="24">
        <f t="shared" si="1634"/>
        <v>1000000</v>
      </c>
      <c r="T3508" s="25" t="str">
        <f t="shared" si="1635"/>
        <v>N</v>
      </c>
      <c r="U3508" s="44">
        <f t="shared" si="1636"/>
        <v>1</v>
      </c>
      <c r="V3508" s="45">
        <f t="shared" si="1637"/>
        <v>20000</v>
      </c>
      <c r="W3508" s="45">
        <f t="shared" si="1638"/>
        <v>65000</v>
      </c>
      <c r="X3508" s="28">
        <f t="shared" si="1639"/>
        <v>20000</v>
      </c>
      <c r="Y3508" s="28">
        <f t="shared" si="1640"/>
        <v>1595.2729631100046</v>
      </c>
      <c r="Z3508" s="45">
        <f t="shared" si="1641"/>
        <v>0</v>
      </c>
      <c r="AA3508" s="29" t="str">
        <f t="shared" si="1642"/>
        <v>N</v>
      </c>
      <c r="AB3508" s="46">
        <f t="shared" si="1643"/>
        <v>0</v>
      </c>
      <c r="AC3508" s="31">
        <f t="shared" si="1644"/>
        <v>0</v>
      </c>
      <c r="AD3508" s="31">
        <f t="shared" si="1645"/>
        <v>0</v>
      </c>
      <c r="AE3508" s="31">
        <f t="shared" si="1646"/>
        <v>0</v>
      </c>
      <c r="AF3508" s="47">
        <f t="shared" si="1647"/>
        <v>0</v>
      </c>
      <c r="AG3508" s="31">
        <f t="shared" si="1648"/>
        <v>0</v>
      </c>
      <c r="AH3508" s="48">
        <f t="shared" si="1649"/>
        <v>0</v>
      </c>
      <c r="AI3508" s="33">
        <f t="shared" si="1650"/>
        <v>0</v>
      </c>
      <c r="AJ3508" s="33">
        <f t="shared" si="1651"/>
        <v>0</v>
      </c>
      <c r="AK3508" s="33">
        <f t="shared" si="1652"/>
        <v>0</v>
      </c>
      <c r="AL3508" s="33">
        <f t="shared" si="1653"/>
        <v>0</v>
      </c>
      <c r="AM3508" s="34">
        <f t="shared" si="1654"/>
        <v>1595.2729631100046</v>
      </c>
    </row>
    <row r="3509" spans="1:39" ht="15" customHeight="1" x14ac:dyDescent="0.3">
      <c r="A3509" s="166" t="s">
        <v>5943</v>
      </c>
      <c r="B3509" s="99">
        <v>18858</v>
      </c>
      <c r="C3509" s="99">
        <v>35601</v>
      </c>
      <c r="D3509" s="165">
        <v>45615</v>
      </c>
      <c r="E3509" s="165">
        <v>45952</v>
      </c>
      <c r="F3509" s="166">
        <v>4</v>
      </c>
      <c r="G3509" s="178">
        <v>1.47</v>
      </c>
      <c r="H3509" s="181">
        <v>0.5</v>
      </c>
      <c r="I3509" s="180">
        <v>2.58E-2</v>
      </c>
      <c r="J3509" s="21">
        <f t="shared" si="1625"/>
        <v>2.5300000000000002</v>
      </c>
      <c r="K3509" s="21" t="str">
        <f t="shared" si="1626"/>
        <v>Y</v>
      </c>
      <c r="L3509" s="37" t="str">
        <f t="shared" si="1627"/>
        <v>NA</v>
      </c>
      <c r="M3509" s="8" t="str">
        <f t="shared" si="1628"/>
        <v>Y</v>
      </c>
      <c r="N3509" s="42">
        <f t="shared" si="1629"/>
        <v>6</v>
      </c>
      <c r="O3509" s="43">
        <f t="shared" si="1630"/>
        <v>200000</v>
      </c>
      <c r="P3509" s="43" t="str">
        <f t="shared" si="1631"/>
        <v>NA</v>
      </c>
      <c r="Q3509" s="24">
        <f t="shared" si="1632"/>
        <v>19344.536400000001</v>
      </c>
      <c r="R3509" s="43">
        <f t="shared" si="1633"/>
        <v>0</v>
      </c>
      <c r="S3509" s="24">
        <f t="shared" si="1634"/>
        <v>1000000</v>
      </c>
      <c r="T3509" s="25" t="str">
        <f t="shared" si="1635"/>
        <v>Y</v>
      </c>
      <c r="U3509" s="44">
        <f t="shared" si="1636"/>
        <v>5</v>
      </c>
      <c r="V3509" s="45">
        <f t="shared" si="1637"/>
        <v>200000</v>
      </c>
      <c r="W3509" s="45">
        <f t="shared" si="1638"/>
        <v>1000000</v>
      </c>
      <c r="X3509" s="28">
        <f t="shared" si="1639"/>
        <v>19843.625439120002</v>
      </c>
      <c r="Y3509" s="28">
        <f t="shared" si="1640"/>
        <v>0</v>
      </c>
      <c r="Z3509" s="45" t="str">
        <f t="shared" si="1641"/>
        <v>NA</v>
      </c>
      <c r="AA3509" s="29" t="str">
        <f t="shared" si="1642"/>
        <v>Y</v>
      </c>
      <c r="AB3509" s="46">
        <f t="shared" si="1643"/>
        <v>4</v>
      </c>
      <c r="AC3509" s="31">
        <f t="shared" si="1644"/>
        <v>200000</v>
      </c>
      <c r="AD3509" s="31">
        <f t="shared" si="1645"/>
        <v>1000000</v>
      </c>
      <c r="AE3509" s="31">
        <f t="shared" si="1646"/>
        <v>20355.5909754493</v>
      </c>
      <c r="AF3509" s="47">
        <f t="shared" si="1647"/>
        <v>0</v>
      </c>
      <c r="AG3509" s="31" t="str">
        <f t="shared" si="1648"/>
        <v>NA</v>
      </c>
      <c r="AH3509" s="48">
        <f t="shared" si="1649"/>
        <v>3</v>
      </c>
      <c r="AI3509" s="33">
        <f t="shared" si="1650"/>
        <v>20000</v>
      </c>
      <c r="AJ3509" s="33">
        <f t="shared" si="1651"/>
        <v>65000</v>
      </c>
      <c r="AK3509" s="33">
        <f t="shared" si="1652"/>
        <v>20000</v>
      </c>
      <c r="AL3509" s="33">
        <f t="shared" si="1653"/>
        <v>880.76522261589344</v>
      </c>
      <c r="AM3509" s="34">
        <f t="shared" si="1654"/>
        <v>880.76522261589344</v>
      </c>
    </row>
    <row r="3510" spans="1:39" ht="15" customHeight="1" x14ac:dyDescent="0.3">
      <c r="A3510" s="166" t="s">
        <v>5944</v>
      </c>
      <c r="B3510" s="99">
        <v>8546</v>
      </c>
      <c r="C3510" s="99">
        <v>64436</v>
      </c>
      <c r="D3510" s="165">
        <v>44473</v>
      </c>
      <c r="E3510" s="165">
        <v>44787</v>
      </c>
      <c r="F3510" s="166">
        <v>4</v>
      </c>
      <c r="G3510" s="178">
        <v>0.55000000000000004</v>
      </c>
      <c r="H3510" s="181">
        <v>0.75</v>
      </c>
      <c r="I3510" s="180">
        <v>5.5199999999999999E-2</v>
      </c>
      <c r="J3510" s="21">
        <f t="shared" si="1625"/>
        <v>3.45</v>
      </c>
      <c r="K3510" s="21" t="str">
        <f t="shared" si="1626"/>
        <v>Y</v>
      </c>
      <c r="L3510" s="37" t="str">
        <f t="shared" si="1627"/>
        <v>NA</v>
      </c>
      <c r="M3510" s="8" t="str">
        <f t="shared" si="1628"/>
        <v>Y</v>
      </c>
      <c r="N3510" s="42">
        <f t="shared" si="1629"/>
        <v>5</v>
      </c>
      <c r="O3510" s="43">
        <f t="shared" si="1630"/>
        <v>200000</v>
      </c>
      <c r="P3510" s="43" t="str">
        <f t="shared" si="1631"/>
        <v>NA</v>
      </c>
      <c r="Q3510" s="24">
        <f t="shared" si="1632"/>
        <v>9017.7392</v>
      </c>
      <c r="R3510" s="43">
        <f t="shared" si="1633"/>
        <v>0</v>
      </c>
      <c r="S3510" s="24">
        <f t="shared" si="1634"/>
        <v>1000000</v>
      </c>
      <c r="T3510" s="25" t="str">
        <f t="shared" si="1635"/>
        <v>Y</v>
      </c>
      <c r="U3510" s="44">
        <f t="shared" si="1636"/>
        <v>4</v>
      </c>
      <c r="V3510" s="45">
        <f t="shared" si="1637"/>
        <v>200000</v>
      </c>
      <c r="W3510" s="45">
        <f t="shared" si="1638"/>
        <v>1000000</v>
      </c>
      <c r="X3510" s="28">
        <f t="shared" si="1639"/>
        <v>9515.5184038399984</v>
      </c>
      <c r="Y3510" s="28">
        <f t="shared" si="1640"/>
        <v>0</v>
      </c>
      <c r="Z3510" s="45" t="str">
        <f t="shared" si="1641"/>
        <v>NA</v>
      </c>
      <c r="AA3510" s="29" t="str">
        <f t="shared" si="1642"/>
        <v>Y</v>
      </c>
      <c r="AB3510" s="46">
        <f t="shared" si="1643"/>
        <v>3</v>
      </c>
      <c r="AC3510" s="31">
        <f t="shared" si="1644"/>
        <v>200000</v>
      </c>
      <c r="AD3510" s="31">
        <f t="shared" si="1645"/>
        <v>1000000</v>
      </c>
      <c r="AE3510" s="31">
        <f t="shared" si="1646"/>
        <v>10040.775019731966</v>
      </c>
      <c r="AF3510" s="47">
        <f t="shared" si="1647"/>
        <v>0</v>
      </c>
      <c r="AG3510" s="31" t="str">
        <f t="shared" si="1648"/>
        <v>NA</v>
      </c>
      <c r="AH3510" s="48">
        <f t="shared" si="1649"/>
        <v>2</v>
      </c>
      <c r="AI3510" s="33">
        <f t="shared" si="1650"/>
        <v>20000</v>
      </c>
      <c r="AJ3510" s="33">
        <f t="shared" si="1651"/>
        <v>65000</v>
      </c>
      <c r="AK3510" s="33">
        <f t="shared" si="1652"/>
        <v>10595.025800821169</v>
      </c>
      <c r="AL3510" s="33">
        <f t="shared" si="1653"/>
        <v>0</v>
      </c>
      <c r="AM3510" s="34">
        <f t="shared" si="1654"/>
        <v>0</v>
      </c>
    </row>
    <row r="3511" spans="1:39" ht="15" customHeight="1" x14ac:dyDescent="0.3">
      <c r="A3511" s="166" t="s">
        <v>5945</v>
      </c>
      <c r="B3511" s="99">
        <v>23243</v>
      </c>
      <c r="C3511" s="99">
        <v>36684</v>
      </c>
      <c r="D3511" s="165">
        <v>44957</v>
      </c>
      <c r="E3511" s="165">
        <v>45123</v>
      </c>
      <c r="F3511" s="166">
        <v>2</v>
      </c>
      <c r="G3511" s="178">
        <v>0.44</v>
      </c>
      <c r="H3511" s="181">
        <v>0.75</v>
      </c>
      <c r="I3511" s="180">
        <v>7.9500000000000001E-2</v>
      </c>
      <c r="J3511" s="21">
        <f t="shared" si="1625"/>
        <v>1.56</v>
      </c>
      <c r="K3511" s="21" t="str">
        <f t="shared" si="1626"/>
        <v>Y</v>
      </c>
      <c r="L3511" s="37" t="str">
        <f t="shared" si="1627"/>
        <v>NA</v>
      </c>
      <c r="M3511" s="8" t="str">
        <f t="shared" si="1628"/>
        <v>Y</v>
      </c>
      <c r="N3511" s="42">
        <f t="shared" si="1629"/>
        <v>3</v>
      </c>
      <c r="O3511" s="43">
        <f t="shared" si="1630"/>
        <v>200000</v>
      </c>
      <c r="P3511" s="43" t="str">
        <f t="shared" si="1631"/>
        <v>NA</v>
      </c>
      <c r="Q3511" s="24">
        <f t="shared" si="1632"/>
        <v>25090.818499999998</v>
      </c>
      <c r="R3511" s="43">
        <f t="shared" si="1633"/>
        <v>0</v>
      </c>
      <c r="S3511" s="24">
        <f t="shared" si="1634"/>
        <v>1000000</v>
      </c>
      <c r="T3511" s="25" t="str">
        <f t="shared" si="1635"/>
        <v>Y</v>
      </c>
      <c r="U3511" s="44">
        <f t="shared" si="1636"/>
        <v>2</v>
      </c>
      <c r="V3511" s="45">
        <f t="shared" si="1637"/>
        <v>200000</v>
      </c>
      <c r="W3511" s="45">
        <f t="shared" si="1638"/>
        <v>1000000</v>
      </c>
      <c r="X3511" s="28">
        <f t="shared" si="1639"/>
        <v>27085.538570749995</v>
      </c>
      <c r="Y3511" s="28">
        <f t="shared" si="1640"/>
        <v>0</v>
      </c>
      <c r="Z3511" s="45" t="str">
        <f t="shared" si="1641"/>
        <v>NA</v>
      </c>
      <c r="AA3511" s="29" t="str">
        <f t="shared" si="1642"/>
        <v>N</v>
      </c>
      <c r="AB3511" s="46">
        <f t="shared" si="1643"/>
        <v>1</v>
      </c>
      <c r="AC3511" s="31">
        <f t="shared" si="1644"/>
        <v>20000</v>
      </c>
      <c r="AD3511" s="31">
        <f t="shared" si="1645"/>
        <v>65000</v>
      </c>
      <c r="AE3511" s="31">
        <f t="shared" si="1646"/>
        <v>20000</v>
      </c>
      <c r="AF3511" s="47">
        <f t="shared" si="1647"/>
        <v>9238.838887124617</v>
      </c>
      <c r="AG3511" s="31">
        <f t="shared" si="1648"/>
        <v>0</v>
      </c>
      <c r="AH3511" s="48">
        <f t="shared" si="1649"/>
        <v>0</v>
      </c>
      <c r="AI3511" s="33">
        <f t="shared" si="1650"/>
        <v>0</v>
      </c>
      <c r="AJ3511" s="33">
        <f t="shared" si="1651"/>
        <v>0</v>
      </c>
      <c r="AK3511" s="33">
        <f t="shared" si="1652"/>
        <v>0</v>
      </c>
      <c r="AL3511" s="33">
        <f t="shared" si="1653"/>
        <v>0</v>
      </c>
      <c r="AM3511" s="34">
        <f t="shared" si="1654"/>
        <v>9238.838887124617</v>
      </c>
    </row>
    <row r="3512" spans="1:39" ht="15" customHeight="1" x14ac:dyDescent="0.3">
      <c r="A3512" s="166" t="s">
        <v>5946</v>
      </c>
      <c r="B3512" s="99">
        <v>10944</v>
      </c>
      <c r="C3512" s="99">
        <v>39720</v>
      </c>
      <c r="D3512" s="165">
        <v>45045</v>
      </c>
      <c r="E3512" s="165">
        <v>45280</v>
      </c>
      <c r="F3512" s="166">
        <v>2</v>
      </c>
      <c r="G3512" s="178">
        <v>0.37</v>
      </c>
      <c r="H3512" s="181">
        <v>0.25</v>
      </c>
      <c r="I3512" s="180">
        <v>2.1399999999999999E-2</v>
      </c>
      <c r="J3512" s="21">
        <f t="shared" si="1625"/>
        <v>1.63</v>
      </c>
      <c r="K3512" s="21" t="str">
        <f t="shared" si="1626"/>
        <v>Y</v>
      </c>
      <c r="L3512" s="37" t="str">
        <f t="shared" si="1627"/>
        <v>NA</v>
      </c>
      <c r="M3512" s="8" t="str">
        <f t="shared" si="1628"/>
        <v>Y</v>
      </c>
      <c r="N3512" s="42">
        <f t="shared" si="1629"/>
        <v>7</v>
      </c>
      <c r="O3512" s="43">
        <f t="shared" si="1630"/>
        <v>200000</v>
      </c>
      <c r="P3512" s="43" t="str">
        <f t="shared" si="1631"/>
        <v>NA</v>
      </c>
      <c r="Q3512" s="24">
        <f t="shared" si="1632"/>
        <v>11178.2016</v>
      </c>
      <c r="R3512" s="43">
        <f t="shared" si="1633"/>
        <v>0</v>
      </c>
      <c r="S3512" s="24">
        <f t="shared" si="1634"/>
        <v>1000000</v>
      </c>
      <c r="T3512" s="25" t="str">
        <f t="shared" si="1635"/>
        <v>Y</v>
      </c>
      <c r="U3512" s="44">
        <f t="shared" si="1636"/>
        <v>6</v>
      </c>
      <c r="V3512" s="45">
        <f t="shared" si="1637"/>
        <v>200000</v>
      </c>
      <c r="W3512" s="45">
        <f t="shared" si="1638"/>
        <v>1000000</v>
      </c>
      <c r="X3512" s="28">
        <f t="shared" si="1639"/>
        <v>11417.415114240001</v>
      </c>
      <c r="Y3512" s="28">
        <f t="shared" si="1640"/>
        <v>0</v>
      </c>
      <c r="Z3512" s="45" t="str">
        <f t="shared" si="1641"/>
        <v>NA</v>
      </c>
      <c r="AA3512" s="29" t="str">
        <f t="shared" si="1642"/>
        <v>N</v>
      </c>
      <c r="AB3512" s="46">
        <f t="shared" si="1643"/>
        <v>5</v>
      </c>
      <c r="AC3512" s="31">
        <f t="shared" si="1644"/>
        <v>20000</v>
      </c>
      <c r="AD3512" s="31">
        <f t="shared" si="1645"/>
        <v>65000</v>
      </c>
      <c r="AE3512" s="31">
        <f t="shared" si="1646"/>
        <v>11661.747797684737</v>
      </c>
      <c r="AF3512" s="47">
        <f t="shared" si="1647"/>
        <v>0</v>
      </c>
      <c r="AG3512" s="31">
        <f t="shared" si="1648"/>
        <v>0</v>
      </c>
      <c r="AH3512" s="48">
        <f t="shared" si="1649"/>
        <v>4</v>
      </c>
      <c r="AI3512" s="33">
        <f t="shared" si="1650"/>
        <v>20000</v>
      </c>
      <c r="AJ3512" s="33">
        <f t="shared" si="1651"/>
        <v>65000</v>
      </c>
      <c r="AK3512" s="33">
        <f t="shared" si="1652"/>
        <v>0</v>
      </c>
      <c r="AL3512" s="33">
        <f t="shared" si="1653"/>
        <v>11911.309200555192</v>
      </c>
      <c r="AM3512" s="34">
        <f t="shared" si="1654"/>
        <v>11911.309200555192</v>
      </c>
    </row>
    <row r="3513" spans="1:39" ht="15" customHeight="1" x14ac:dyDescent="0.3">
      <c r="A3513" s="166" t="s">
        <v>5947</v>
      </c>
      <c r="B3513" s="99">
        <v>17327</v>
      </c>
      <c r="C3513" s="99">
        <v>82355</v>
      </c>
      <c r="D3513" s="165">
        <v>45275</v>
      </c>
      <c r="E3513" s="165">
        <v>45479</v>
      </c>
      <c r="F3513" s="166">
        <v>2</v>
      </c>
      <c r="G3513" s="178">
        <v>0.8</v>
      </c>
      <c r="H3513" s="181">
        <v>0.75</v>
      </c>
      <c r="I3513" s="180">
        <v>6.9400000000000003E-2</v>
      </c>
      <c r="J3513" s="21">
        <f t="shared" si="1625"/>
        <v>1.2</v>
      </c>
      <c r="K3513" s="21" t="str">
        <f t="shared" si="1626"/>
        <v>Y</v>
      </c>
      <c r="L3513" s="37" t="str">
        <f t="shared" si="1627"/>
        <v>NA</v>
      </c>
      <c r="M3513" s="8" t="str">
        <f t="shared" si="1628"/>
        <v>Y</v>
      </c>
      <c r="N3513" s="42">
        <f t="shared" si="1629"/>
        <v>2</v>
      </c>
      <c r="O3513" s="43">
        <f t="shared" si="1630"/>
        <v>200000</v>
      </c>
      <c r="P3513" s="43" t="str">
        <f t="shared" si="1631"/>
        <v>NA</v>
      </c>
      <c r="Q3513" s="24">
        <f t="shared" si="1632"/>
        <v>18529.4938</v>
      </c>
      <c r="R3513" s="43">
        <f t="shared" si="1633"/>
        <v>0</v>
      </c>
      <c r="S3513" s="24">
        <f t="shared" si="1634"/>
        <v>1000000</v>
      </c>
      <c r="T3513" s="25" t="str">
        <f t="shared" si="1635"/>
        <v>Y</v>
      </c>
      <c r="U3513" s="44">
        <f t="shared" si="1636"/>
        <v>1</v>
      </c>
      <c r="V3513" s="45">
        <f t="shared" si="1637"/>
        <v>200000</v>
      </c>
      <c r="W3513" s="45">
        <f t="shared" si="1638"/>
        <v>1000000</v>
      </c>
      <c r="X3513" s="28">
        <f t="shared" si="1639"/>
        <v>19815.440669719999</v>
      </c>
      <c r="Y3513" s="28">
        <f t="shared" si="1640"/>
        <v>0</v>
      </c>
      <c r="Z3513" s="45" t="str">
        <f t="shared" si="1641"/>
        <v>NA</v>
      </c>
      <c r="AA3513" s="29" t="str">
        <f t="shared" si="1642"/>
        <v>N</v>
      </c>
      <c r="AB3513" s="46">
        <f t="shared" si="1643"/>
        <v>0</v>
      </c>
      <c r="AC3513" s="31">
        <f t="shared" si="1644"/>
        <v>0</v>
      </c>
      <c r="AD3513" s="31">
        <f t="shared" si="1645"/>
        <v>0</v>
      </c>
      <c r="AE3513" s="31">
        <f t="shared" si="1646"/>
        <v>0</v>
      </c>
      <c r="AF3513" s="47">
        <f t="shared" si="1647"/>
        <v>0</v>
      </c>
      <c r="AG3513" s="31">
        <f t="shared" si="1648"/>
        <v>0</v>
      </c>
      <c r="AH3513" s="48">
        <f t="shared" si="1649"/>
        <v>0</v>
      </c>
      <c r="AI3513" s="33">
        <f t="shared" si="1650"/>
        <v>0</v>
      </c>
      <c r="AJ3513" s="33">
        <f t="shared" si="1651"/>
        <v>0</v>
      </c>
      <c r="AK3513" s="33">
        <f t="shared" si="1652"/>
        <v>0</v>
      </c>
      <c r="AL3513" s="33">
        <f t="shared" si="1653"/>
        <v>0</v>
      </c>
      <c r="AM3513" s="34">
        <f t="shared" si="1654"/>
        <v>0</v>
      </c>
    </row>
    <row r="3514" spans="1:39" ht="15" customHeight="1" x14ac:dyDescent="0.3">
      <c r="A3514" s="166" t="s">
        <v>5948</v>
      </c>
      <c r="B3514" s="99">
        <v>7783</v>
      </c>
      <c r="C3514" s="99">
        <v>24678</v>
      </c>
      <c r="D3514" s="165">
        <v>45886</v>
      </c>
      <c r="E3514" s="165">
        <v>45996</v>
      </c>
      <c r="F3514" s="166">
        <v>2</v>
      </c>
      <c r="G3514" s="178">
        <v>1.38</v>
      </c>
      <c r="H3514" s="181">
        <v>0.75</v>
      </c>
      <c r="I3514" s="180">
        <v>4.5999999999999999E-2</v>
      </c>
      <c r="J3514" s="21">
        <f t="shared" si="1625"/>
        <v>0.62000000000000011</v>
      </c>
      <c r="K3514" s="21" t="str">
        <f t="shared" si="1626"/>
        <v>Y</v>
      </c>
      <c r="L3514" s="37" t="str">
        <f t="shared" si="1627"/>
        <v>NA</v>
      </c>
      <c r="M3514" s="8" t="str">
        <f t="shared" si="1628"/>
        <v>Y</v>
      </c>
      <c r="N3514" s="42">
        <f t="shared" si="1629"/>
        <v>1</v>
      </c>
      <c r="O3514" s="43">
        <f t="shared" si="1630"/>
        <v>200000</v>
      </c>
      <c r="P3514" s="43" t="str">
        <f t="shared" si="1631"/>
        <v>NA</v>
      </c>
      <c r="Q3514" s="24">
        <f t="shared" si="1632"/>
        <v>8141.018</v>
      </c>
      <c r="R3514" s="43">
        <f t="shared" si="1633"/>
        <v>0</v>
      </c>
      <c r="S3514" s="24">
        <f t="shared" si="1634"/>
        <v>1000000</v>
      </c>
      <c r="T3514" s="25" t="str">
        <f t="shared" si="1635"/>
        <v>N</v>
      </c>
      <c r="U3514" s="44">
        <f t="shared" si="1636"/>
        <v>0</v>
      </c>
      <c r="V3514" s="45">
        <f t="shared" si="1637"/>
        <v>0</v>
      </c>
      <c r="W3514" s="45">
        <f t="shared" si="1638"/>
        <v>0</v>
      </c>
      <c r="X3514" s="28">
        <f t="shared" si="1639"/>
        <v>0</v>
      </c>
      <c r="Y3514" s="28">
        <f t="shared" si="1640"/>
        <v>0</v>
      </c>
      <c r="Z3514" s="45">
        <f t="shared" si="1641"/>
        <v>0</v>
      </c>
      <c r="AA3514" s="29" t="str">
        <f t="shared" si="1642"/>
        <v>N</v>
      </c>
      <c r="AB3514" s="46">
        <f t="shared" si="1643"/>
        <v>0</v>
      </c>
      <c r="AC3514" s="31">
        <f t="shared" si="1644"/>
        <v>0</v>
      </c>
      <c r="AD3514" s="31">
        <f t="shared" si="1645"/>
        <v>0</v>
      </c>
      <c r="AE3514" s="31">
        <f t="shared" si="1646"/>
        <v>0</v>
      </c>
      <c r="AF3514" s="47">
        <f t="shared" si="1647"/>
        <v>0</v>
      </c>
      <c r="AG3514" s="31">
        <f t="shared" si="1648"/>
        <v>0</v>
      </c>
      <c r="AH3514" s="48">
        <f t="shared" si="1649"/>
        <v>0</v>
      </c>
      <c r="AI3514" s="33">
        <f t="shared" si="1650"/>
        <v>0</v>
      </c>
      <c r="AJ3514" s="33">
        <f t="shared" si="1651"/>
        <v>0</v>
      </c>
      <c r="AK3514" s="33">
        <f t="shared" si="1652"/>
        <v>0</v>
      </c>
      <c r="AL3514" s="33">
        <f t="shared" si="1653"/>
        <v>0</v>
      </c>
      <c r="AM3514" s="34">
        <f t="shared" si="1654"/>
        <v>0</v>
      </c>
    </row>
    <row r="3515" spans="1:39" ht="15" customHeight="1" x14ac:dyDescent="0.3">
      <c r="A3515" s="166" t="s">
        <v>5949</v>
      </c>
      <c r="B3515" s="99">
        <v>24892</v>
      </c>
      <c r="C3515" s="99">
        <v>92831</v>
      </c>
      <c r="D3515" s="165">
        <v>45356</v>
      </c>
      <c r="E3515" s="165">
        <v>45525</v>
      </c>
      <c r="F3515" s="166">
        <v>2</v>
      </c>
      <c r="G3515" s="178">
        <v>1.53</v>
      </c>
      <c r="H3515" s="181">
        <v>0.25</v>
      </c>
      <c r="I3515" s="180">
        <v>3.9199999999999999E-2</v>
      </c>
      <c r="J3515" s="21">
        <f t="shared" ref="J3515:J3556" si="1655">MAX(0, F3515-G3515)</f>
        <v>0.47</v>
      </c>
      <c r="K3515" s="21" t="str">
        <f t="shared" ref="K3515:K3556" si="1656">IF(
  AND(
    E3515 &gt;= D3515-10,
    E3515 &lt;= DATE(2028,6,30),
    J3515 &gt; 0
  ),
  "Y",
  "N"
)</f>
        <v>Y</v>
      </c>
      <c r="L3515" s="37" t="str">
        <f t="shared" ref="L3515:L3556" si="1657">IF(
  J3515=0,
  0,
  IF(
    K3515="Y",
    "NA",
    MAX(0, 65000-C3515)
  )
)</f>
        <v>NA</v>
      </c>
      <c r="M3515" s="8" t="str">
        <f t="shared" ref="M3515:M3556" si="1658">IF(AND(K3515="Y",J3515&gt;0),"Y","N")</f>
        <v>Y</v>
      </c>
      <c r="N3515" s="42">
        <f t="shared" ref="N3515:N3556" si="1659">ROUNDUP(J3515/H3515, 0)</f>
        <v>2</v>
      </c>
      <c r="O3515" s="43">
        <f t="shared" ref="O3515:O3556" si="1660">IF(
  N3515=0,
  0,
  IF(
    M3515="Y",
    200000,
    20000
  )
)</f>
        <v>200000</v>
      </c>
      <c r="P3515" s="43" t="str">
        <f t="shared" ref="P3515:P3556" si="1661">IF(
  N3515=0,
  0,
  IF(
    M3515="Y",
    "NA",
    MAX(0, 65000)
  )
)</f>
        <v>NA</v>
      </c>
      <c r="Q3515" s="24">
        <f t="shared" ref="Q3515:Q3556" si="1662">IF(
  N3515=0,
  0,
  MAX(0, MIN(B3515*(1+I3515), O3515, L3515))
)</f>
        <v>25867.766399999997</v>
      </c>
      <c r="R3515" s="43">
        <f t="shared" ref="R3515:R3556" si="1663">IF(
  N3515=0,
  0,
  MAX(0, (B3515*(1+I3515))-Q3515)
)</f>
        <v>0</v>
      </c>
      <c r="S3515" s="24">
        <f t="shared" ref="S3515:S3556" si="1664">IF(
    M3515="Y",
    1000000,
    MAX(0, 65000-C3515-Q3515)
  )</f>
        <v>1000000</v>
      </c>
      <c r="T3515" s="25" t="str">
        <f t="shared" ref="T3515:T3556" si="1665">IF(AND(K3515="Y",J3515&gt;1),"Y","N")</f>
        <v>N</v>
      </c>
      <c r="U3515" s="44">
        <f t="shared" ref="U3515:U3556" si="1666">MAX(0,(N3515-1))</f>
        <v>1</v>
      </c>
      <c r="V3515" s="45">
        <f t="shared" ref="V3515:V3556" si="1667">IF(
  U3515=0,
  0,
  IF(
    T3515="Y",
    200000,
    20000
  )
)</f>
        <v>20000</v>
      </c>
      <c r="W3515" s="45">
        <f t="shared" ref="W3515:W3556" si="1668">IF(
  U3515=0,
  0,
  IF(
    T3515="Y",
    1000000,
    MAX(0, 65000)
  )
)</f>
        <v>65000</v>
      </c>
      <c r="X3515" s="28">
        <f t="shared" ref="X3515:X3556" si="1669">IF(
  U3515=0,
  0,
  MAX(0, MIN(B3515*(1+I3515)*(1+I3515), V3515, S3515, (W3515-C3515))
)
)</f>
        <v>0</v>
      </c>
      <c r="Y3515" s="28">
        <f t="shared" ref="Y3515:Y3556" si="1670">IF(
  U3515=0,
  0,
  MAX(0, (B3515*(1+I3515)*(1+I3515)-X3515)
)
)</f>
        <v>26881.782842879995</v>
      </c>
      <c r="Z3515" s="45">
        <f t="shared" ref="Z3515:Z3556" si="1671">IF(
    T3515="Y",
    "NA",
    MAX(0, W3515-C3515-Q3515-X3515)
  )</f>
        <v>0</v>
      </c>
      <c r="AA3515" s="29" t="str">
        <f t="shared" ref="AA3515:AA3556" si="1672">IF(AND(K3515="Y",J3515&gt;2),"Y","N")</f>
        <v>N</v>
      </c>
      <c r="AB3515" s="46">
        <f t="shared" ref="AB3515:AB3556" si="1673">MAX(0,(U3515-1))</f>
        <v>0</v>
      </c>
      <c r="AC3515" s="31">
        <f t="shared" ref="AC3515:AC3556" si="1674">IF(
  AB3515=0,
  0,
  IF(
    AA3515="Y",
    200000,
    20000
  )
)</f>
        <v>0</v>
      </c>
      <c r="AD3515" s="31">
        <f t="shared" ref="AD3515:AD3556" si="1675">IF(
  AB3515=0,
  0,
  IF(
    AA3515="Y",
    1000000,
    MAX(0, 65000)
  )
)</f>
        <v>0</v>
      </c>
      <c r="AE3515" s="31">
        <f t="shared" ref="AE3515:AE3556" si="1676">IF(
  AB3515=0,
  0,
  MAX(0, MIN(B3515*(1+I3515)*(1+I3515)*(1+I3515), AC3515, Z3515))
)</f>
        <v>0</v>
      </c>
      <c r="AF3515" s="47">
        <f t="shared" ref="AF3515:AF3556" si="1677">IF(
  AB3515=0,
  0,
  MAX(0, (B3515*(1+I3515)*(1+I3515)*(1+I3515)-AE3515)
)
)</f>
        <v>0</v>
      </c>
      <c r="AG3515" s="31">
        <f t="shared" ref="AG3515:AG3556" si="1678">IF(
    AA3515="Y",
    "NA",
    MAX(0, AD3515-C3515-Q3515-X3515-AE3515)
  )</f>
        <v>0</v>
      </c>
      <c r="AH3515" s="48">
        <f t="shared" si="1649"/>
        <v>0</v>
      </c>
      <c r="AI3515" s="33">
        <f t="shared" si="1650"/>
        <v>0</v>
      </c>
      <c r="AJ3515" s="33">
        <f t="shared" si="1651"/>
        <v>0</v>
      </c>
      <c r="AK3515" s="33">
        <f t="shared" si="1652"/>
        <v>0</v>
      </c>
      <c r="AL3515" s="33">
        <f t="shared" si="1653"/>
        <v>0</v>
      </c>
      <c r="AM3515" s="34">
        <f t="shared" si="1654"/>
        <v>26881.782842879995</v>
      </c>
    </row>
    <row r="3516" spans="1:39" ht="15" customHeight="1" x14ac:dyDescent="0.3">
      <c r="A3516" s="166" t="s">
        <v>5950</v>
      </c>
      <c r="B3516" s="99">
        <v>24435</v>
      </c>
      <c r="C3516" s="99">
        <v>98218</v>
      </c>
      <c r="D3516" s="165">
        <v>45125</v>
      </c>
      <c r="E3516" s="165">
        <v>45312</v>
      </c>
      <c r="F3516" s="166">
        <v>2</v>
      </c>
      <c r="G3516" s="178">
        <v>0.52</v>
      </c>
      <c r="H3516" s="181">
        <v>0.25</v>
      </c>
      <c r="I3516" s="180">
        <v>1.55E-2</v>
      </c>
      <c r="J3516" s="21">
        <f t="shared" si="1655"/>
        <v>1.48</v>
      </c>
      <c r="K3516" s="21" t="str">
        <f t="shared" si="1656"/>
        <v>Y</v>
      </c>
      <c r="L3516" s="37" t="str">
        <f t="shared" si="1657"/>
        <v>NA</v>
      </c>
      <c r="M3516" s="8" t="str">
        <f t="shared" si="1658"/>
        <v>Y</v>
      </c>
      <c r="N3516" s="42">
        <f t="shared" si="1659"/>
        <v>6</v>
      </c>
      <c r="O3516" s="43">
        <f t="shared" si="1660"/>
        <v>200000</v>
      </c>
      <c r="P3516" s="43" t="str">
        <f t="shared" si="1661"/>
        <v>NA</v>
      </c>
      <c r="Q3516" s="24">
        <f t="shared" si="1662"/>
        <v>24813.7425</v>
      </c>
      <c r="R3516" s="43">
        <f t="shared" si="1663"/>
        <v>0</v>
      </c>
      <c r="S3516" s="24">
        <f t="shared" si="1664"/>
        <v>1000000</v>
      </c>
      <c r="T3516" s="25" t="str">
        <f t="shared" si="1665"/>
        <v>Y</v>
      </c>
      <c r="U3516" s="44">
        <f t="shared" si="1666"/>
        <v>5</v>
      </c>
      <c r="V3516" s="45">
        <f t="shared" si="1667"/>
        <v>200000</v>
      </c>
      <c r="W3516" s="45">
        <f t="shared" si="1668"/>
        <v>1000000</v>
      </c>
      <c r="X3516" s="28">
        <f t="shared" si="1669"/>
        <v>25198.355508750003</v>
      </c>
      <c r="Y3516" s="28">
        <f t="shared" si="1670"/>
        <v>0</v>
      </c>
      <c r="Z3516" s="45" t="str">
        <f t="shared" si="1671"/>
        <v>NA</v>
      </c>
      <c r="AA3516" s="29" t="str">
        <f t="shared" si="1672"/>
        <v>N</v>
      </c>
      <c r="AB3516" s="46">
        <f t="shared" si="1673"/>
        <v>4</v>
      </c>
      <c r="AC3516" s="31">
        <f t="shared" si="1674"/>
        <v>20000</v>
      </c>
      <c r="AD3516" s="31">
        <f t="shared" si="1675"/>
        <v>65000</v>
      </c>
      <c r="AE3516" s="31">
        <f t="shared" si="1676"/>
        <v>20000</v>
      </c>
      <c r="AF3516" s="47">
        <f t="shared" si="1677"/>
        <v>5588.9300191356306</v>
      </c>
      <c r="AG3516" s="31">
        <f t="shared" si="1678"/>
        <v>0</v>
      </c>
      <c r="AH3516" s="48">
        <f t="shared" si="1649"/>
        <v>3</v>
      </c>
      <c r="AI3516" s="33">
        <f t="shared" si="1650"/>
        <v>20000</v>
      </c>
      <c r="AJ3516" s="33">
        <f t="shared" si="1651"/>
        <v>65000</v>
      </c>
      <c r="AK3516" s="33">
        <f t="shared" si="1652"/>
        <v>0</v>
      </c>
      <c r="AL3516" s="33">
        <f t="shared" si="1653"/>
        <v>25985.558434432234</v>
      </c>
      <c r="AM3516" s="34">
        <f t="shared" si="1654"/>
        <v>31574.488453567865</v>
      </c>
    </row>
    <row r="3517" spans="1:39" ht="15" customHeight="1" x14ac:dyDescent="0.3">
      <c r="A3517" s="166" t="s">
        <v>5951</v>
      </c>
      <c r="B3517" s="99">
        <v>9496</v>
      </c>
      <c r="C3517" s="99">
        <v>52987</v>
      </c>
      <c r="D3517" s="165">
        <v>45612</v>
      </c>
      <c r="E3517" s="165">
        <v>45809</v>
      </c>
      <c r="F3517" s="166">
        <v>2</v>
      </c>
      <c r="G3517" s="178">
        <v>0.11</v>
      </c>
      <c r="H3517" s="181">
        <v>1</v>
      </c>
      <c r="I3517" s="180">
        <v>2.7300000000000001E-2</v>
      </c>
      <c r="J3517" s="21">
        <f t="shared" si="1655"/>
        <v>1.89</v>
      </c>
      <c r="K3517" s="21" t="str">
        <f t="shared" si="1656"/>
        <v>Y</v>
      </c>
      <c r="L3517" s="37" t="str">
        <f t="shared" si="1657"/>
        <v>NA</v>
      </c>
      <c r="M3517" s="8" t="str">
        <f t="shared" si="1658"/>
        <v>Y</v>
      </c>
      <c r="N3517" s="42">
        <f t="shared" si="1659"/>
        <v>2</v>
      </c>
      <c r="O3517" s="43">
        <f t="shared" si="1660"/>
        <v>200000</v>
      </c>
      <c r="P3517" s="43" t="str">
        <f t="shared" si="1661"/>
        <v>NA</v>
      </c>
      <c r="Q3517" s="24">
        <f t="shared" si="1662"/>
        <v>9755.2408000000014</v>
      </c>
      <c r="R3517" s="43">
        <f t="shared" si="1663"/>
        <v>0</v>
      </c>
      <c r="S3517" s="24">
        <f t="shared" si="1664"/>
        <v>1000000</v>
      </c>
      <c r="T3517" s="25" t="str">
        <f t="shared" si="1665"/>
        <v>Y</v>
      </c>
      <c r="U3517" s="44">
        <f t="shared" si="1666"/>
        <v>1</v>
      </c>
      <c r="V3517" s="45">
        <f t="shared" si="1667"/>
        <v>200000</v>
      </c>
      <c r="W3517" s="45">
        <f t="shared" si="1668"/>
        <v>1000000</v>
      </c>
      <c r="X3517" s="28">
        <f t="shared" si="1669"/>
        <v>10021.558873840002</v>
      </c>
      <c r="Y3517" s="28">
        <f t="shared" si="1670"/>
        <v>0</v>
      </c>
      <c r="Z3517" s="45" t="str">
        <f t="shared" si="1671"/>
        <v>NA</v>
      </c>
      <c r="AA3517" s="29" t="str">
        <f t="shared" si="1672"/>
        <v>N</v>
      </c>
      <c r="AB3517" s="46">
        <f t="shared" si="1673"/>
        <v>0</v>
      </c>
      <c r="AC3517" s="31">
        <f t="shared" si="1674"/>
        <v>0</v>
      </c>
      <c r="AD3517" s="31">
        <f t="shared" si="1675"/>
        <v>0</v>
      </c>
      <c r="AE3517" s="31">
        <f t="shared" si="1676"/>
        <v>0</v>
      </c>
      <c r="AF3517" s="47">
        <f t="shared" si="1677"/>
        <v>0</v>
      </c>
      <c r="AG3517" s="31">
        <f t="shared" si="1678"/>
        <v>0</v>
      </c>
      <c r="AH3517" s="48">
        <f t="shared" si="1649"/>
        <v>0</v>
      </c>
      <c r="AI3517" s="33">
        <f t="shared" si="1650"/>
        <v>0</v>
      </c>
      <c r="AJ3517" s="33">
        <f t="shared" si="1651"/>
        <v>0</v>
      </c>
      <c r="AK3517" s="33">
        <f t="shared" si="1652"/>
        <v>0</v>
      </c>
      <c r="AL3517" s="33">
        <f t="shared" si="1653"/>
        <v>0</v>
      </c>
      <c r="AM3517" s="34">
        <f t="shared" si="1654"/>
        <v>0</v>
      </c>
    </row>
    <row r="3518" spans="1:39" ht="15" customHeight="1" x14ac:dyDescent="0.3">
      <c r="A3518" s="166" t="s">
        <v>5952</v>
      </c>
      <c r="B3518" s="99">
        <v>12540</v>
      </c>
      <c r="C3518" s="99">
        <v>88110</v>
      </c>
      <c r="D3518" s="165">
        <v>45060</v>
      </c>
      <c r="E3518" s="165">
        <v>45271</v>
      </c>
      <c r="F3518" s="166">
        <v>2</v>
      </c>
      <c r="G3518" s="178">
        <v>0.85</v>
      </c>
      <c r="H3518" s="181">
        <v>0.25</v>
      </c>
      <c r="I3518" s="180">
        <v>4.5499999999999999E-2</v>
      </c>
      <c r="J3518" s="21">
        <f t="shared" si="1655"/>
        <v>1.1499999999999999</v>
      </c>
      <c r="K3518" s="21" t="str">
        <f t="shared" si="1656"/>
        <v>Y</v>
      </c>
      <c r="L3518" s="37" t="str">
        <f t="shared" si="1657"/>
        <v>NA</v>
      </c>
      <c r="M3518" s="8" t="str">
        <f t="shared" si="1658"/>
        <v>Y</v>
      </c>
      <c r="N3518" s="42">
        <f t="shared" si="1659"/>
        <v>5</v>
      </c>
      <c r="O3518" s="43">
        <f t="shared" si="1660"/>
        <v>200000</v>
      </c>
      <c r="P3518" s="43" t="str">
        <f t="shared" si="1661"/>
        <v>NA</v>
      </c>
      <c r="Q3518" s="24">
        <f t="shared" si="1662"/>
        <v>13110.570000000002</v>
      </c>
      <c r="R3518" s="43">
        <f t="shared" si="1663"/>
        <v>0</v>
      </c>
      <c r="S3518" s="24">
        <f t="shared" si="1664"/>
        <v>1000000</v>
      </c>
      <c r="T3518" s="25" t="str">
        <f t="shared" si="1665"/>
        <v>Y</v>
      </c>
      <c r="U3518" s="44">
        <f t="shared" si="1666"/>
        <v>4</v>
      </c>
      <c r="V3518" s="45">
        <f t="shared" si="1667"/>
        <v>200000</v>
      </c>
      <c r="W3518" s="45">
        <f t="shared" si="1668"/>
        <v>1000000</v>
      </c>
      <c r="X3518" s="28">
        <f t="shared" si="1669"/>
        <v>13707.100935000002</v>
      </c>
      <c r="Y3518" s="28">
        <f t="shared" si="1670"/>
        <v>0</v>
      </c>
      <c r="Z3518" s="45" t="str">
        <f t="shared" si="1671"/>
        <v>NA</v>
      </c>
      <c r="AA3518" s="29" t="str">
        <f t="shared" si="1672"/>
        <v>N</v>
      </c>
      <c r="AB3518" s="46">
        <f t="shared" si="1673"/>
        <v>3</v>
      </c>
      <c r="AC3518" s="31">
        <f t="shared" si="1674"/>
        <v>20000</v>
      </c>
      <c r="AD3518" s="31">
        <f t="shared" si="1675"/>
        <v>65000</v>
      </c>
      <c r="AE3518" s="31">
        <f t="shared" si="1676"/>
        <v>14330.774027542504</v>
      </c>
      <c r="AF3518" s="47">
        <f t="shared" si="1677"/>
        <v>0</v>
      </c>
      <c r="AG3518" s="31">
        <f t="shared" si="1678"/>
        <v>0</v>
      </c>
      <c r="AH3518" s="48">
        <f t="shared" si="1649"/>
        <v>2</v>
      </c>
      <c r="AI3518" s="33">
        <f t="shared" si="1650"/>
        <v>20000</v>
      </c>
      <c r="AJ3518" s="33">
        <f t="shared" si="1651"/>
        <v>65000</v>
      </c>
      <c r="AK3518" s="33">
        <f t="shared" si="1652"/>
        <v>0</v>
      </c>
      <c r="AL3518" s="33">
        <f t="shared" si="1653"/>
        <v>14982.824245795689</v>
      </c>
      <c r="AM3518" s="34">
        <f t="shared" si="1654"/>
        <v>14982.824245795689</v>
      </c>
    </row>
    <row r="3519" spans="1:39" ht="15" customHeight="1" x14ac:dyDescent="0.3">
      <c r="A3519" s="166" t="s">
        <v>5953</v>
      </c>
      <c r="B3519" s="99">
        <v>15258</v>
      </c>
      <c r="C3519" s="99">
        <v>100723</v>
      </c>
      <c r="D3519" s="165">
        <v>45325</v>
      </c>
      <c r="E3519" s="165">
        <v>45648</v>
      </c>
      <c r="F3519" s="166">
        <v>4</v>
      </c>
      <c r="G3519" s="178">
        <v>2.87</v>
      </c>
      <c r="H3519" s="181">
        <v>1</v>
      </c>
      <c r="I3519" s="180">
        <v>3.5299999999999998E-2</v>
      </c>
      <c r="J3519" s="21">
        <f t="shared" si="1655"/>
        <v>1.1299999999999999</v>
      </c>
      <c r="K3519" s="21" t="str">
        <f t="shared" si="1656"/>
        <v>Y</v>
      </c>
      <c r="L3519" s="37" t="str">
        <f t="shared" si="1657"/>
        <v>NA</v>
      </c>
      <c r="M3519" s="8" t="str">
        <f t="shared" si="1658"/>
        <v>Y</v>
      </c>
      <c r="N3519" s="42">
        <f t="shared" si="1659"/>
        <v>2</v>
      </c>
      <c r="O3519" s="43">
        <f t="shared" si="1660"/>
        <v>200000</v>
      </c>
      <c r="P3519" s="43" t="str">
        <f t="shared" si="1661"/>
        <v>NA</v>
      </c>
      <c r="Q3519" s="24">
        <f t="shared" si="1662"/>
        <v>15796.607399999999</v>
      </c>
      <c r="R3519" s="43">
        <f t="shared" si="1663"/>
        <v>0</v>
      </c>
      <c r="S3519" s="24">
        <f t="shared" si="1664"/>
        <v>1000000</v>
      </c>
      <c r="T3519" s="25" t="str">
        <f t="shared" si="1665"/>
        <v>Y</v>
      </c>
      <c r="U3519" s="44">
        <f t="shared" si="1666"/>
        <v>1</v>
      </c>
      <c r="V3519" s="45">
        <f t="shared" si="1667"/>
        <v>200000</v>
      </c>
      <c r="W3519" s="45">
        <f t="shared" si="1668"/>
        <v>1000000</v>
      </c>
      <c r="X3519" s="28">
        <f t="shared" si="1669"/>
        <v>16354.227641219997</v>
      </c>
      <c r="Y3519" s="28">
        <f t="shared" si="1670"/>
        <v>0</v>
      </c>
      <c r="Z3519" s="45" t="str">
        <f t="shared" si="1671"/>
        <v>NA</v>
      </c>
      <c r="AA3519" s="29" t="str">
        <f t="shared" si="1672"/>
        <v>N</v>
      </c>
      <c r="AB3519" s="46">
        <f t="shared" si="1673"/>
        <v>0</v>
      </c>
      <c r="AC3519" s="31">
        <f t="shared" si="1674"/>
        <v>0</v>
      </c>
      <c r="AD3519" s="31">
        <f t="shared" si="1675"/>
        <v>0</v>
      </c>
      <c r="AE3519" s="31">
        <f t="shared" si="1676"/>
        <v>0</v>
      </c>
      <c r="AF3519" s="47">
        <f t="shared" si="1677"/>
        <v>0</v>
      </c>
      <c r="AG3519" s="31">
        <f t="shared" si="1678"/>
        <v>0</v>
      </c>
      <c r="AH3519" s="48">
        <f t="shared" si="1649"/>
        <v>0</v>
      </c>
      <c r="AI3519" s="33">
        <f t="shared" si="1650"/>
        <v>0</v>
      </c>
      <c r="AJ3519" s="33">
        <f t="shared" si="1651"/>
        <v>0</v>
      </c>
      <c r="AK3519" s="33">
        <f t="shared" si="1652"/>
        <v>0</v>
      </c>
      <c r="AL3519" s="33">
        <f t="shared" si="1653"/>
        <v>0</v>
      </c>
      <c r="AM3519" s="34">
        <f t="shared" si="1654"/>
        <v>0</v>
      </c>
    </row>
    <row r="3520" spans="1:39" ht="15" customHeight="1" x14ac:dyDescent="0.3">
      <c r="A3520" s="166" t="s">
        <v>5954</v>
      </c>
      <c r="B3520" s="99">
        <v>15642</v>
      </c>
      <c r="C3520" s="99">
        <v>48169</v>
      </c>
      <c r="D3520" s="165">
        <v>44563</v>
      </c>
      <c r="E3520" s="165">
        <v>44909</v>
      </c>
      <c r="F3520" s="166">
        <v>4</v>
      </c>
      <c r="G3520" s="178">
        <v>3.34</v>
      </c>
      <c r="H3520" s="181">
        <v>0.75</v>
      </c>
      <c r="I3520" s="180">
        <v>2.12E-2</v>
      </c>
      <c r="J3520" s="21">
        <f t="shared" si="1655"/>
        <v>0.66000000000000014</v>
      </c>
      <c r="K3520" s="21" t="str">
        <f t="shared" si="1656"/>
        <v>Y</v>
      </c>
      <c r="L3520" s="37" t="str">
        <f t="shared" si="1657"/>
        <v>NA</v>
      </c>
      <c r="M3520" s="8" t="str">
        <f t="shared" si="1658"/>
        <v>Y</v>
      </c>
      <c r="N3520" s="42">
        <f t="shared" si="1659"/>
        <v>1</v>
      </c>
      <c r="O3520" s="43">
        <f t="shared" si="1660"/>
        <v>200000</v>
      </c>
      <c r="P3520" s="43" t="str">
        <f t="shared" si="1661"/>
        <v>NA</v>
      </c>
      <c r="Q3520" s="24">
        <f t="shared" si="1662"/>
        <v>15973.610400000001</v>
      </c>
      <c r="R3520" s="43">
        <f t="shared" si="1663"/>
        <v>0</v>
      </c>
      <c r="S3520" s="24">
        <f t="shared" si="1664"/>
        <v>1000000</v>
      </c>
      <c r="T3520" s="25" t="str">
        <f t="shared" si="1665"/>
        <v>N</v>
      </c>
      <c r="U3520" s="44">
        <f t="shared" si="1666"/>
        <v>0</v>
      </c>
      <c r="V3520" s="45">
        <f t="shared" si="1667"/>
        <v>0</v>
      </c>
      <c r="W3520" s="45">
        <f t="shared" si="1668"/>
        <v>0</v>
      </c>
      <c r="X3520" s="28">
        <f t="shared" si="1669"/>
        <v>0</v>
      </c>
      <c r="Y3520" s="28">
        <f t="shared" si="1670"/>
        <v>0</v>
      </c>
      <c r="Z3520" s="45">
        <f t="shared" si="1671"/>
        <v>0</v>
      </c>
      <c r="AA3520" s="29" t="str">
        <f t="shared" si="1672"/>
        <v>N</v>
      </c>
      <c r="AB3520" s="46">
        <f t="shared" si="1673"/>
        <v>0</v>
      </c>
      <c r="AC3520" s="31">
        <f t="shared" si="1674"/>
        <v>0</v>
      </c>
      <c r="AD3520" s="31">
        <f t="shared" si="1675"/>
        <v>0</v>
      </c>
      <c r="AE3520" s="31">
        <f t="shared" si="1676"/>
        <v>0</v>
      </c>
      <c r="AF3520" s="47">
        <f t="shared" si="1677"/>
        <v>0</v>
      </c>
      <c r="AG3520" s="31">
        <f t="shared" si="1678"/>
        <v>0</v>
      </c>
      <c r="AH3520" s="48">
        <f t="shared" si="1649"/>
        <v>0</v>
      </c>
      <c r="AI3520" s="33">
        <f t="shared" si="1650"/>
        <v>0</v>
      </c>
      <c r="AJ3520" s="33">
        <f t="shared" si="1651"/>
        <v>0</v>
      </c>
      <c r="AK3520" s="33">
        <f t="shared" si="1652"/>
        <v>0</v>
      </c>
      <c r="AL3520" s="33">
        <f t="shared" si="1653"/>
        <v>0</v>
      </c>
      <c r="AM3520" s="34">
        <f t="shared" si="1654"/>
        <v>0</v>
      </c>
    </row>
    <row r="3521" spans="1:39" ht="15" customHeight="1" x14ac:dyDescent="0.3">
      <c r="A3521" s="166" t="s">
        <v>5955</v>
      </c>
      <c r="B3521" s="99">
        <v>19276</v>
      </c>
      <c r="C3521" s="99">
        <v>106460</v>
      </c>
      <c r="D3521" s="165">
        <v>45384</v>
      </c>
      <c r="E3521" s="165">
        <v>45682</v>
      </c>
      <c r="F3521" s="166">
        <v>2</v>
      </c>
      <c r="G3521" s="178">
        <v>0.85</v>
      </c>
      <c r="H3521" s="181">
        <v>0.75</v>
      </c>
      <c r="I3521" s="180">
        <v>6.7199999999999996E-2</v>
      </c>
      <c r="J3521" s="21">
        <f t="shared" si="1655"/>
        <v>1.1499999999999999</v>
      </c>
      <c r="K3521" s="21" t="str">
        <f t="shared" si="1656"/>
        <v>Y</v>
      </c>
      <c r="L3521" s="37" t="str">
        <f t="shared" si="1657"/>
        <v>NA</v>
      </c>
      <c r="M3521" s="8" t="str">
        <f t="shared" si="1658"/>
        <v>Y</v>
      </c>
      <c r="N3521" s="42">
        <f t="shared" si="1659"/>
        <v>2</v>
      </c>
      <c r="O3521" s="43">
        <f t="shared" si="1660"/>
        <v>200000</v>
      </c>
      <c r="P3521" s="43" t="str">
        <f t="shared" si="1661"/>
        <v>NA</v>
      </c>
      <c r="Q3521" s="24">
        <f t="shared" si="1662"/>
        <v>20571.3472</v>
      </c>
      <c r="R3521" s="43">
        <f t="shared" si="1663"/>
        <v>0</v>
      </c>
      <c r="S3521" s="24">
        <f t="shared" si="1664"/>
        <v>1000000</v>
      </c>
      <c r="T3521" s="25" t="str">
        <f t="shared" si="1665"/>
        <v>Y</v>
      </c>
      <c r="U3521" s="44">
        <f t="shared" si="1666"/>
        <v>1</v>
      </c>
      <c r="V3521" s="45">
        <f t="shared" si="1667"/>
        <v>200000</v>
      </c>
      <c r="W3521" s="45">
        <f t="shared" si="1668"/>
        <v>1000000</v>
      </c>
      <c r="X3521" s="28">
        <f t="shared" si="1669"/>
        <v>21953.74173184</v>
      </c>
      <c r="Y3521" s="28">
        <f t="shared" si="1670"/>
        <v>0</v>
      </c>
      <c r="Z3521" s="45" t="str">
        <f t="shared" si="1671"/>
        <v>NA</v>
      </c>
      <c r="AA3521" s="29" t="str">
        <f t="shared" si="1672"/>
        <v>N</v>
      </c>
      <c r="AB3521" s="46">
        <f t="shared" si="1673"/>
        <v>0</v>
      </c>
      <c r="AC3521" s="31">
        <f t="shared" si="1674"/>
        <v>0</v>
      </c>
      <c r="AD3521" s="31">
        <f t="shared" si="1675"/>
        <v>0</v>
      </c>
      <c r="AE3521" s="31">
        <f t="shared" si="1676"/>
        <v>0</v>
      </c>
      <c r="AF3521" s="47">
        <f t="shared" si="1677"/>
        <v>0</v>
      </c>
      <c r="AG3521" s="31">
        <f t="shared" si="1678"/>
        <v>0</v>
      </c>
      <c r="AH3521" s="48">
        <f t="shared" ref="AH3521:AH3556" si="1679">MAX(0,(AB3521-1))</f>
        <v>0</v>
      </c>
      <c r="AI3521" s="33">
        <f t="shared" ref="AI3521:AI3556" si="1680">IF(
  AH3521=0,
  0,
     20000
  )</f>
        <v>0</v>
      </c>
      <c r="AJ3521" s="33">
        <f t="shared" ref="AJ3521:AJ3556" si="1681">IF(
  AH3521=0,
  0,
    MAX(0, 65000)
  )</f>
        <v>0</v>
      </c>
      <c r="AK3521" s="33">
        <f t="shared" ref="AK3521:AK3556" si="1682">IF(
  AH3521=0,
  0,
  MAX(0, MIN(B3521*(1+I3521)*(1+I3521)*(1+I3521)*(1+I3521), AI3521, AG3521))
)</f>
        <v>0</v>
      </c>
      <c r="AL3521" s="33">
        <f t="shared" ref="AL3521:AL3556" si="1683">IF(
  AH3521=0,
  0,
  MAX(0, (B3521*(1+I3521)*(1+I3521)*(1+I3521)*(1+I3521)-AK3521)
)
)</f>
        <v>0</v>
      </c>
      <c r="AM3521" s="34">
        <f t="shared" si="1654"/>
        <v>0</v>
      </c>
    </row>
    <row r="3522" spans="1:39" ht="15" customHeight="1" x14ac:dyDescent="0.3">
      <c r="A3522" s="166" t="s">
        <v>5956</v>
      </c>
      <c r="B3522" s="99">
        <v>10509</v>
      </c>
      <c r="C3522" s="99">
        <v>30520</v>
      </c>
      <c r="D3522" s="165">
        <v>45159</v>
      </c>
      <c r="E3522" s="165">
        <v>45513</v>
      </c>
      <c r="F3522" s="166">
        <v>2</v>
      </c>
      <c r="G3522" s="178">
        <v>1.1100000000000001</v>
      </c>
      <c r="H3522" s="181">
        <v>0.5</v>
      </c>
      <c r="I3522" s="180">
        <v>7.8399999999999997E-2</v>
      </c>
      <c r="J3522" s="21">
        <f t="shared" si="1655"/>
        <v>0.8899999999999999</v>
      </c>
      <c r="K3522" s="21" t="str">
        <f t="shared" si="1656"/>
        <v>Y</v>
      </c>
      <c r="L3522" s="37" t="str">
        <f t="shared" si="1657"/>
        <v>NA</v>
      </c>
      <c r="M3522" s="8" t="str">
        <f t="shared" si="1658"/>
        <v>Y</v>
      </c>
      <c r="N3522" s="42">
        <f t="shared" si="1659"/>
        <v>2</v>
      </c>
      <c r="O3522" s="43">
        <f t="shared" si="1660"/>
        <v>200000</v>
      </c>
      <c r="P3522" s="43" t="str">
        <f t="shared" si="1661"/>
        <v>NA</v>
      </c>
      <c r="Q3522" s="24">
        <f t="shared" si="1662"/>
        <v>11332.9056</v>
      </c>
      <c r="R3522" s="43">
        <f t="shared" si="1663"/>
        <v>0</v>
      </c>
      <c r="S3522" s="24">
        <f t="shared" si="1664"/>
        <v>1000000</v>
      </c>
      <c r="T3522" s="25" t="str">
        <f t="shared" si="1665"/>
        <v>N</v>
      </c>
      <c r="U3522" s="44">
        <f t="shared" si="1666"/>
        <v>1</v>
      </c>
      <c r="V3522" s="45">
        <f t="shared" si="1667"/>
        <v>20000</v>
      </c>
      <c r="W3522" s="45">
        <f t="shared" si="1668"/>
        <v>65000</v>
      </c>
      <c r="X3522" s="28">
        <f t="shared" si="1669"/>
        <v>12221.405399040001</v>
      </c>
      <c r="Y3522" s="28">
        <f t="shared" si="1670"/>
        <v>0</v>
      </c>
      <c r="Z3522" s="45">
        <f t="shared" si="1671"/>
        <v>10925.689000960001</v>
      </c>
      <c r="AA3522" s="29" t="str">
        <f t="shared" si="1672"/>
        <v>N</v>
      </c>
      <c r="AB3522" s="46">
        <f t="shared" si="1673"/>
        <v>0</v>
      </c>
      <c r="AC3522" s="31">
        <f t="shared" si="1674"/>
        <v>0</v>
      </c>
      <c r="AD3522" s="31">
        <f t="shared" si="1675"/>
        <v>0</v>
      </c>
      <c r="AE3522" s="31">
        <f t="shared" si="1676"/>
        <v>0</v>
      </c>
      <c r="AF3522" s="47">
        <f t="shared" si="1677"/>
        <v>0</v>
      </c>
      <c r="AG3522" s="31">
        <f t="shared" si="1678"/>
        <v>0</v>
      </c>
      <c r="AH3522" s="48">
        <f t="shared" si="1679"/>
        <v>0</v>
      </c>
      <c r="AI3522" s="33">
        <f t="shared" si="1680"/>
        <v>0</v>
      </c>
      <c r="AJ3522" s="33">
        <f t="shared" si="1681"/>
        <v>0</v>
      </c>
      <c r="AK3522" s="33">
        <f t="shared" si="1682"/>
        <v>0</v>
      </c>
      <c r="AL3522" s="33">
        <f t="shared" si="1683"/>
        <v>0</v>
      </c>
      <c r="AM3522" s="34">
        <f t="shared" si="1654"/>
        <v>0</v>
      </c>
    </row>
    <row r="3523" spans="1:39" ht="15" customHeight="1" x14ac:dyDescent="0.3">
      <c r="A3523" s="166" t="s">
        <v>5957</v>
      </c>
      <c r="B3523" s="99">
        <v>9839</v>
      </c>
      <c r="C3523" s="99">
        <v>50807</v>
      </c>
      <c r="D3523" s="165">
        <v>45994</v>
      </c>
      <c r="E3523" s="165">
        <v>46098</v>
      </c>
      <c r="F3523" s="166">
        <v>4</v>
      </c>
      <c r="G3523" s="178">
        <v>0.87</v>
      </c>
      <c r="H3523" s="181">
        <v>0.5</v>
      </c>
      <c r="I3523" s="180">
        <v>6.8199999999999997E-2</v>
      </c>
      <c r="J3523" s="21">
        <f t="shared" si="1655"/>
        <v>3.13</v>
      </c>
      <c r="K3523" s="21" t="str">
        <f t="shared" si="1656"/>
        <v>Y</v>
      </c>
      <c r="L3523" s="37" t="str">
        <f t="shared" si="1657"/>
        <v>NA</v>
      </c>
      <c r="M3523" s="8" t="str">
        <f t="shared" si="1658"/>
        <v>Y</v>
      </c>
      <c r="N3523" s="42">
        <f t="shared" si="1659"/>
        <v>7</v>
      </c>
      <c r="O3523" s="43">
        <f t="shared" si="1660"/>
        <v>200000</v>
      </c>
      <c r="P3523" s="43" t="str">
        <f t="shared" si="1661"/>
        <v>NA</v>
      </c>
      <c r="Q3523" s="24">
        <f t="shared" si="1662"/>
        <v>10510.0198</v>
      </c>
      <c r="R3523" s="43">
        <f t="shared" si="1663"/>
        <v>0</v>
      </c>
      <c r="S3523" s="24">
        <f t="shared" si="1664"/>
        <v>1000000</v>
      </c>
      <c r="T3523" s="25" t="str">
        <f t="shared" si="1665"/>
        <v>Y</v>
      </c>
      <c r="U3523" s="44">
        <f t="shared" si="1666"/>
        <v>6</v>
      </c>
      <c r="V3523" s="45">
        <f t="shared" si="1667"/>
        <v>200000</v>
      </c>
      <c r="W3523" s="45">
        <f t="shared" si="1668"/>
        <v>1000000</v>
      </c>
      <c r="X3523" s="28">
        <f t="shared" si="1669"/>
        <v>11226.80315036</v>
      </c>
      <c r="Y3523" s="28">
        <f t="shared" si="1670"/>
        <v>0</v>
      </c>
      <c r="Z3523" s="45" t="str">
        <f t="shared" si="1671"/>
        <v>NA</v>
      </c>
      <c r="AA3523" s="29" t="str">
        <f t="shared" si="1672"/>
        <v>Y</v>
      </c>
      <c r="AB3523" s="46">
        <f t="shared" si="1673"/>
        <v>5</v>
      </c>
      <c r="AC3523" s="31">
        <f t="shared" si="1674"/>
        <v>200000</v>
      </c>
      <c r="AD3523" s="31">
        <f t="shared" si="1675"/>
        <v>1000000</v>
      </c>
      <c r="AE3523" s="31">
        <f t="shared" si="1676"/>
        <v>11992.471125214552</v>
      </c>
      <c r="AF3523" s="47">
        <f t="shared" si="1677"/>
        <v>0</v>
      </c>
      <c r="AG3523" s="31" t="str">
        <f t="shared" si="1678"/>
        <v>NA</v>
      </c>
      <c r="AH3523" s="48">
        <f t="shared" si="1679"/>
        <v>4</v>
      </c>
      <c r="AI3523" s="33">
        <f t="shared" si="1680"/>
        <v>20000</v>
      </c>
      <c r="AJ3523" s="33">
        <f t="shared" si="1681"/>
        <v>65000</v>
      </c>
      <c r="AK3523" s="33">
        <f t="shared" si="1682"/>
        <v>12810.357655954185</v>
      </c>
      <c r="AL3523" s="33">
        <f t="shared" si="1683"/>
        <v>0</v>
      </c>
      <c r="AM3523" s="34">
        <f t="shared" ref="AM3523:AM3556" si="1684">R3523+Y3523+AF3523+AL3523</f>
        <v>0</v>
      </c>
    </row>
    <row r="3524" spans="1:39" ht="15" customHeight="1" x14ac:dyDescent="0.3">
      <c r="A3524" s="166" t="s">
        <v>5958</v>
      </c>
      <c r="B3524" s="99">
        <v>21191</v>
      </c>
      <c r="C3524" s="99">
        <v>92002</v>
      </c>
      <c r="D3524" s="165">
        <v>44659</v>
      </c>
      <c r="E3524" s="165">
        <v>44977</v>
      </c>
      <c r="F3524" s="166">
        <v>4</v>
      </c>
      <c r="G3524" s="178">
        <v>2.76</v>
      </c>
      <c r="H3524" s="181">
        <v>0.75</v>
      </c>
      <c r="I3524" s="180">
        <v>7.5499999999999998E-2</v>
      </c>
      <c r="J3524" s="21">
        <f t="shared" si="1655"/>
        <v>1.2400000000000002</v>
      </c>
      <c r="K3524" s="21" t="str">
        <f t="shared" si="1656"/>
        <v>Y</v>
      </c>
      <c r="L3524" s="37" t="str">
        <f t="shared" si="1657"/>
        <v>NA</v>
      </c>
      <c r="M3524" s="8" t="str">
        <f t="shared" si="1658"/>
        <v>Y</v>
      </c>
      <c r="N3524" s="42">
        <f t="shared" si="1659"/>
        <v>2</v>
      </c>
      <c r="O3524" s="43">
        <f t="shared" si="1660"/>
        <v>200000</v>
      </c>
      <c r="P3524" s="43" t="str">
        <f t="shared" si="1661"/>
        <v>NA</v>
      </c>
      <c r="Q3524" s="24">
        <f t="shared" si="1662"/>
        <v>22790.920499999997</v>
      </c>
      <c r="R3524" s="43">
        <f t="shared" si="1663"/>
        <v>0</v>
      </c>
      <c r="S3524" s="24">
        <f t="shared" si="1664"/>
        <v>1000000</v>
      </c>
      <c r="T3524" s="25" t="str">
        <f t="shared" si="1665"/>
        <v>Y</v>
      </c>
      <c r="U3524" s="44">
        <f t="shared" si="1666"/>
        <v>1</v>
      </c>
      <c r="V3524" s="45">
        <f t="shared" si="1667"/>
        <v>200000</v>
      </c>
      <c r="W3524" s="45">
        <f t="shared" si="1668"/>
        <v>1000000</v>
      </c>
      <c r="X3524" s="28">
        <f t="shared" si="1669"/>
        <v>24511.634997749996</v>
      </c>
      <c r="Y3524" s="28">
        <f t="shared" si="1670"/>
        <v>0</v>
      </c>
      <c r="Z3524" s="45" t="str">
        <f t="shared" si="1671"/>
        <v>NA</v>
      </c>
      <c r="AA3524" s="29" t="str">
        <f t="shared" si="1672"/>
        <v>N</v>
      </c>
      <c r="AB3524" s="46">
        <f t="shared" si="1673"/>
        <v>0</v>
      </c>
      <c r="AC3524" s="31">
        <f t="shared" si="1674"/>
        <v>0</v>
      </c>
      <c r="AD3524" s="31">
        <f t="shared" si="1675"/>
        <v>0</v>
      </c>
      <c r="AE3524" s="31">
        <f t="shared" si="1676"/>
        <v>0</v>
      </c>
      <c r="AF3524" s="47">
        <f t="shared" si="1677"/>
        <v>0</v>
      </c>
      <c r="AG3524" s="31">
        <f t="shared" si="1678"/>
        <v>0</v>
      </c>
      <c r="AH3524" s="48">
        <f t="shared" si="1679"/>
        <v>0</v>
      </c>
      <c r="AI3524" s="33">
        <f t="shared" si="1680"/>
        <v>0</v>
      </c>
      <c r="AJ3524" s="33">
        <f t="shared" si="1681"/>
        <v>0</v>
      </c>
      <c r="AK3524" s="33">
        <f t="shared" si="1682"/>
        <v>0</v>
      </c>
      <c r="AL3524" s="33">
        <f t="shared" si="1683"/>
        <v>0</v>
      </c>
      <c r="AM3524" s="34">
        <f t="shared" si="1684"/>
        <v>0</v>
      </c>
    </row>
    <row r="3525" spans="1:39" ht="15" customHeight="1" x14ac:dyDescent="0.3">
      <c r="A3525" s="166" t="s">
        <v>5959</v>
      </c>
      <c r="B3525" s="99">
        <v>19410</v>
      </c>
      <c r="C3525" s="99">
        <v>38360</v>
      </c>
      <c r="D3525" s="165">
        <v>45244</v>
      </c>
      <c r="E3525" s="165">
        <v>45500</v>
      </c>
      <c r="F3525" s="166">
        <v>4</v>
      </c>
      <c r="G3525" s="178">
        <v>3.21</v>
      </c>
      <c r="H3525" s="181">
        <v>0.25</v>
      </c>
      <c r="I3525" s="180">
        <v>3.9600000000000003E-2</v>
      </c>
      <c r="J3525" s="21">
        <f t="shared" si="1655"/>
        <v>0.79</v>
      </c>
      <c r="K3525" s="21" t="str">
        <f t="shared" si="1656"/>
        <v>Y</v>
      </c>
      <c r="L3525" s="37" t="str">
        <f t="shared" si="1657"/>
        <v>NA</v>
      </c>
      <c r="M3525" s="8" t="str">
        <f t="shared" si="1658"/>
        <v>Y</v>
      </c>
      <c r="N3525" s="42">
        <f t="shared" si="1659"/>
        <v>4</v>
      </c>
      <c r="O3525" s="43">
        <f t="shared" si="1660"/>
        <v>200000</v>
      </c>
      <c r="P3525" s="43" t="str">
        <f t="shared" si="1661"/>
        <v>NA</v>
      </c>
      <c r="Q3525" s="24">
        <f t="shared" si="1662"/>
        <v>20178.636000000002</v>
      </c>
      <c r="R3525" s="43">
        <f t="shared" si="1663"/>
        <v>0</v>
      </c>
      <c r="S3525" s="24">
        <f t="shared" si="1664"/>
        <v>1000000</v>
      </c>
      <c r="T3525" s="25" t="str">
        <f t="shared" si="1665"/>
        <v>N</v>
      </c>
      <c r="U3525" s="44">
        <f t="shared" si="1666"/>
        <v>3</v>
      </c>
      <c r="V3525" s="45">
        <f t="shared" si="1667"/>
        <v>20000</v>
      </c>
      <c r="W3525" s="45">
        <f t="shared" si="1668"/>
        <v>65000</v>
      </c>
      <c r="X3525" s="28">
        <f t="shared" si="1669"/>
        <v>20000</v>
      </c>
      <c r="Y3525" s="28">
        <f t="shared" si="1670"/>
        <v>977.70998560000226</v>
      </c>
      <c r="Z3525" s="45">
        <f t="shared" si="1671"/>
        <v>0</v>
      </c>
      <c r="AA3525" s="29" t="str">
        <f t="shared" si="1672"/>
        <v>N</v>
      </c>
      <c r="AB3525" s="46">
        <f t="shared" si="1673"/>
        <v>2</v>
      </c>
      <c r="AC3525" s="31">
        <f t="shared" si="1674"/>
        <v>20000</v>
      </c>
      <c r="AD3525" s="31">
        <f t="shared" si="1675"/>
        <v>65000</v>
      </c>
      <c r="AE3525" s="31">
        <f t="shared" si="1676"/>
        <v>0</v>
      </c>
      <c r="AF3525" s="47">
        <f t="shared" si="1677"/>
        <v>21808.427301029766</v>
      </c>
      <c r="AG3525" s="31">
        <f t="shared" si="1678"/>
        <v>0</v>
      </c>
      <c r="AH3525" s="48">
        <f t="shared" si="1679"/>
        <v>1</v>
      </c>
      <c r="AI3525" s="33">
        <f t="shared" si="1680"/>
        <v>20000</v>
      </c>
      <c r="AJ3525" s="33">
        <f t="shared" si="1681"/>
        <v>65000</v>
      </c>
      <c r="AK3525" s="33">
        <f t="shared" si="1682"/>
        <v>0</v>
      </c>
      <c r="AL3525" s="33">
        <f t="shared" si="1683"/>
        <v>22672.041022150544</v>
      </c>
      <c r="AM3525" s="34">
        <f t="shared" si="1684"/>
        <v>45458.178308780312</v>
      </c>
    </row>
    <row r="3526" spans="1:39" ht="15" customHeight="1" x14ac:dyDescent="0.3">
      <c r="A3526" s="166" t="s">
        <v>5960</v>
      </c>
      <c r="B3526" s="99">
        <v>20130</v>
      </c>
      <c r="C3526" s="99">
        <v>89363</v>
      </c>
      <c r="D3526" s="165">
        <v>46127</v>
      </c>
      <c r="E3526" s="165">
        <v>46186</v>
      </c>
      <c r="F3526" s="166">
        <v>4</v>
      </c>
      <c r="G3526" s="178">
        <v>3.34</v>
      </c>
      <c r="H3526" s="181">
        <v>0.25</v>
      </c>
      <c r="I3526" s="180">
        <v>6.0100000000000001E-2</v>
      </c>
      <c r="J3526" s="21">
        <f t="shared" si="1655"/>
        <v>0.66000000000000014</v>
      </c>
      <c r="K3526" s="21" t="str">
        <f t="shared" si="1656"/>
        <v>Y</v>
      </c>
      <c r="L3526" s="37" t="str">
        <f t="shared" si="1657"/>
        <v>NA</v>
      </c>
      <c r="M3526" s="8" t="str">
        <f t="shared" si="1658"/>
        <v>Y</v>
      </c>
      <c r="N3526" s="42">
        <f t="shared" si="1659"/>
        <v>3</v>
      </c>
      <c r="O3526" s="43">
        <f t="shared" si="1660"/>
        <v>200000</v>
      </c>
      <c r="P3526" s="43" t="str">
        <f t="shared" si="1661"/>
        <v>NA</v>
      </c>
      <c r="Q3526" s="24">
        <f t="shared" si="1662"/>
        <v>21339.813000000002</v>
      </c>
      <c r="R3526" s="43">
        <f t="shared" si="1663"/>
        <v>0</v>
      </c>
      <c r="S3526" s="24">
        <f t="shared" si="1664"/>
        <v>1000000</v>
      </c>
      <c r="T3526" s="25" t="str">
        <f t="shared" si="1665"/>
        <v>N</v>
      </c>
      <c r="U3526" s="44">
        <f t="shared" si="1666"/>
        <v>2</v>
      </c>
      <c r="V3526" s="45">
        <f t="shared" si="1667"/>
        <v>20000</v>
      </c>
      <c r="W3526" s="45">
        <f t="shared" si="1668"/>
        <v>65000</v>
      </c>
      <c r="X3526" s="28">
        <f t="shared" si="1669"/>
        <v>0</v>
      </c>
      <c r="Y3526" s="28">
        <f t="shared" si="1670"/>
        <v>22622.335761300004</v>
      </c>
      <c r="Z3526" s="45">
        <f t="shared" si="1671"/>
        <v>0</v>
      </c>
      <c r="AA3526" s="29" t="str">
        <f t="shared" si="1672"/>
        <v>N</v>
      </c>
      <c r="AB3526" s="46">
        <f t="shared" si="1673"/>
        <v>1</v>
      </c>
      <c r="AC3526" s="31">
        <f t="shared" si="1674"/>
        <v>20000</v>
      </c>
      <c r="AD3526" s="31">
        <f t="shared" si="1675"/>
        <v>65000</v>
      </c>
      <c r="AE3526" s="31">
        <f t="shared" si="1676"/>
        <v>0</v>
      </c>
      <c r="AF3526" s="47">
        <f t="shared" si="1677"/>
        <v>23981.938140554135</v>
      </c>
      <c r="AG3526" s="31">
        <f t="shared" si="1678"/>
        <v>0</v>
      </c>
      <c r="AH3526" s="48">
        <f t="shared" si="1679"/>
        <v>0</v>
      </c>
      <c r="AI3526" s="33">
        <f t="shared" si="1680"/>
        <v>0</v>
      </c>
      <c r="AJ3526" s="33">
        <f t="shared" si="1681"/>
        <v>0</v>
      </c>
      <c r="AK3526" s="33">
        <f t="shared" si="1682"/>
        <v>0</v>
      </c>
      <c r="AL3526" s="33">
        <f t="shared" si="1683"/>
        <v>0</v>
      </c>
      <c r="AM3526" s="34">
        <f t="shared" si="1684"/>
        <v>46604.27390185414</v>
      </c>
    </row>
    <row r="3527" spans="1:39" ht="15" customHeight="1" x14ac:dyDescent="0.3">
      <c r="A3527" s="166" t="s">
        <v>5961</v>
      </c>
      <c r="B3527" s="99">
        <v>24466</v>
      </c>
      <c r="C3527" s="99">
        <v>100928</v>
      </c>
      <c r="D3527" s="165">
        <v>45417</v>
      </c>
      <c r="E3527" s="165">
        <v>45683</v>
      </c>
      <c r="F3527" s="166">
        <v>2</v>
      </c>
      <c r="G3527" s="178">
        <v>0.95</v>
      </c>
      <c r="H3527" s="181">
        <v>0.5</v>
      </c>
      <c r="I3527" s="180">
        <v>3.7499999999999999E-2</v>
      </c>
      <c r="J3527" s="21">
        <f t="shared" si="1655"/>
        <v>1.05</v>
      </c>
      <c r="K3527" s="21" t="str">
        <f t="shared" si="1656"/>
        <v>Y</v>
      </c>
      <c r="L3527" s="37" t="str">
        <f t="shared" si="1657"/>
        <v>NA</v>
      </c>
      <c r="M3527" s="8" t="str">
        <f t="shared" si="1658"/>
        <v>Y</v>
      </c>
      <c r="N3527" s="42">
        <f t="shared" si="1659"/>
        <v>3</v>
      </c>
      <c r="O3527" s="43">
        <f t="shared" si="1660"/>
        <v>200000</v>
      </c>
      <c r="P3527" s="43" t="str">
        <f t="shared" si="1661"/>
        <v>NA</v>
      </c>
      <c r="Q3527" s="24">
        <f t="shared" si="1662"/>
        <v>25383.475000000002</v>
      </c>
      <c r="R3527" s="43">
        <f t="shared" si="1663"/>
        <v>0</v>
      </c>
      <c r="S3527" s="24">
        <f t="shared" si="1664"/>
        <v>1000000</v>
      </c>
      <c r="T3527" s="25" t="str">
        <f t="shared" si="1665"/>
        <v>Y</v>
      </c>
      <c r="U3527" s="44">
        <f t="shared" si="1666"/>
        <v>2</v>
      </c>
      <c r="V3527" s="45">
        <f t="shared" si="1667"/>
        <v>200000</v>
      </c>
      <c r="W3527" s="45">
        <f t="shared" si="1668"/>
        <v>1000000</v>
      </c>
      <c r="X3527" s="28">
        <f t="shared" si="1669"/>
        <v>26335.355312500003</v>
      </c>
      <c r="Y3527" s="28">
        <f t="shared" si="1670"/>
        <v>0</v>
      </c>
      <c r="Z3527" s="45" t="str">
        <f t="shared" si="1671"/>
        <v>NA</v>
      </c>
      <c r="AA3527" s="29" t="str">
        <f t="shared" si="1672"/>
        <v>N</v>
      </c>
      <c r="AB3527" s="46">
        <f t="shared" si="1673"/>
        <v>1</v>
      </c>
      <c r="AC3527" s="31">
        <f t="shared" si="1674"/>
        <v>20000</v>
      </c>
      <c r="AD3527" s="31">
        <f t="shared" si="1675"/>
        <v>65000</v>
      </c>
      <c r="AE3527" s="31">
        <f t="shared" si="1676"/>
        <v>20000</v>
      </c>
      <c r="AF3527" s="47">
        <f t="shared" si="1677"/>
        <v>7322.9311367187547</v>
      </c>
      <c r="AG3527" s="31">
        <f t="shared" si="1678"/>
        <v>0</v>
      </c>
      <c r="AH3527" s="48">
        <f t="shared" si="1679"/>
        <v>0</v>
      </c>
      <c r="AI3527" s="33">
        <f t="shared" si="1680"/>
        <v>0</v>
      </c>
      <c r="AJ3527" s="33">
        <f t="shared" si="1681"/>
        <v>0</v>
      </c>
      <c r="AK3527" s="33">
        <f t="shared" si="1682"/>
        <v>0</v>
      </c>
      <c r="AL3527" s="33">
        <f t="shared" si="1683"/>
        <v>0</v>
      </c>
      <c r="AM3527" s="34">
        <f t="shared" si="1684"/>
        <v>7322.9311367187547</v>
      </c>
    </row>
    <row r="3528" spans="1:39" ht="15" customHeight="1" x14ac:dyDescent="0.3">
      <c r="A3528" s="166" t="s">
        <v>5962</v>
      </c>
      <c r="B3528" s="99">
        <v>9943</v>
      </c>
      <c r="C3528" s="99">
        <v>28052</v>
      </c>
      <c r="D3528" s="165">
        <v>45282</v>
      </c>
      <c r="E3528" s="165">
        <v>45364</v>
      </c>
      <c r="F3528" s="166">
        <v>4</v>
      </c>
      <c r="G3528" s="178">
        <v>3.93</v>
      </c>
      <c r="H3528" s="181">
        <v>0.25</v>
      </c>
      <c r="I3528" s="180">
        <v>5.0299999999999997E-2</v>
      </c>
      <c r="J3528" s="21">
        <f t="shared" si="1655"/>
        <v>6.999999999999984E-2</v>
      </c>
      <c r="K3528" s="21" t="str">
        <f t="shared" si="1656"/>
        <v>Y</v>
      </c>
      <c r="L3528" s="37" t="str">
        <f t="shared" si="1657"/>
        <v>NA</v>
      </c>
      <c r="M3528" s="8" t="str">
        <f t="shared" si="1658"/>
        <v>Y</v>
      </c>
      <c r="N3528" s="42">
        <f t="shared" si="1659"/>
        <v>1</v>
      </c>
      <c r="O3528" s="43">
        <f t="shared" si="1660"/>
        <v>200000</v>
      </c>
      <c r="P3528" s="43" t="str">
        <f t="shared" si="1661"/>
        <v>NA</v>
      </c>
      <c r="Q3528" s="24">
        <f t="shared" si="1662"/>
        <v>10443.132900000001</v>
      </c>
      <c r="R3528" s="43">
        <f t="shared" si="1663"/>
        <v>0</v>
      </c>
      <c r="S3528" s="24">
        <f t="shared" si="1664"/>
        <v>1000000</v>
      </c>
      <c r="T3528" s="25" t="str">
        <f t="shared" si="1665"/>
        <v>N</v>
      </c>
      <c r="U3528" s="44">
        <f t="shared" si="1666"/>
        <v>0</v>
      </c>
      <c r="V3528" s="45">
        <f t="shared" si="1667"/>
        <v>0</v>
      </c>
      <c r="W3528" s="45">
        <f t="shared" si="1668"/>
        <v>0</v>
      </c>
      <c r="X3528" s="28">
        <f t="shared" si="1669"/>
        <v>0</v>
      </c>
      <c r="Y3528" s="28">
        <f t="shared" si="1670"/>
        <v>0</v>
      </c>
      <c r="Z3528" s="45">
        <f t="shared" si="1671"/>
        <v>0</v>
      </c>
      <c r="AA3528" s="29" t="str">
        <f t="shared" si="1672"/>
        <v>N</v>
      </c>
      <c r="AB3528" s="46">
        <f t="shared" si="1673"/>
        <v>0</v>
      </c>
      <c r="AC3528" s="31">
        <f t="shared" si="1674"/>
        <v>0</v>
      </c>
      <c r="AD3528" s="31">
        <f t="shared" si="1675"/>
        <v>0</v>
      </c>
      <c r="AE3528" s="31">
        <f t="shared" si="1676"/>
        <v>0</v>
      </c>
      <c r="AF3528" s="47">
        <f t="shared" si="1677"/>
        <v>0</v>
      </c>
      <c r="AG3528" s="31">
        <f t="shared" si="1678"/>
        <v>0</v>
      </c>
      <c r="AH3528" s="48">
        <f t="shared" si="1679"/>
        <v>0</v>
      </c>
      <c r="AI3528" s="33">
        <f t="shared" si="1680"/>
        <v>0</v>
      </c>
      <c r="AJ3528" s="33">
        <f t="shared" si="1681"/>
        <v>0</v>
      </c>
      <c r="AK3528" s="33">
        <f t="shared" si="1682"/>
        <v>0</v>
      </c>
      <c r="AL3528" s="33">
        <f t="shared" si="1683"/>
        <v>0</v>
      </c>
      <c r="AM3528" s="34">
        <f t="shared" si="1684"/>
        <v>0</v>
      </c>
    </row>
    <row r="3529" spans="1:39" ht="15" customHeight="1" x14ac:dyDescent="0.3">
      <c r="A3529" s="166" t="s">
        <v>5963</v>
      </c>
      <c r="B3529" s="99">
        <v>13118</v>
      </c>
      <c r="C3529" s="99">
        <v>80495</v>
      </c>
      <c r="D3529" s="165">
        <v>45305</v>
      </c>
      <c r="E3529" s="165">
        <v>45603</v>
      </c>
      <c r="F3529" s="166">
        <v>2</v>
      </c>
      <c r="G3529" s="178">
        <v>0.79</v>
      </c>
      <c r="H3529" s="181">
        <v>0.75</v>
      </c>
      <c r="I3529" s="180">
        <v>4.2099999999999999E-2</v>
      </c>
      <c r="J3529" s="21">
        <f t="shared" si="1655"/>
        <v>1.21</v>
      </c>
      <c r="K3529" s="21" t="str">
        <f t="shared" si="1656"/>
        <v>Y</v>
      </c>
      <c r="L3529" s="37" t="str">
        <f t="shared" si="1657"/>
        <v>NA</v>
      </c>
      <c r="M3529" s="8" t="str">
        <f t="shared" si="1658"/>
        <v>Y</v>
      </c>
      <c r="N3529" s="42">
        <f t="shared" si="1659"/>
        <v>2</v>
      </c>
      <c r="O3529" s="43">
        <f t="shared" si="1660"/>
        <v>200000</v>
      </c>
      <c r="P3529" s="43" t="str">
        <f t="shared" si="1661"/>
        <v>NA</v>
      </c>
      <c r="Q3529" s="24">
        <f t="shared" si="1662"/>
        <v>13670.2678</v>
      </c>
      <c r="R3529" s="43">
        <f t="shared" si="1663"/>
        <v>0</v>
      </c>
      <c r="S3529" s="24">
        <f t="shared" si="1664"/>
        <v>1000000</v>
      </c>
      <c r="T3529" s="25" t="str">
        <f t="shared" si="1665"/>
        <v>Y</v>
      </c>
      <c r="U3529" s="44">
        <f t="shared" si="1666"/>
        <v>1</v>
      </c>
      <c r="V3529" s="45">
        <f t="shared" si="1667"/>
        <v>200000</v>
      </c>
      <c r="W3529" s="45">
        <f t="shared" si="1668"/>
        <v>1000000</v>
      </c>
      <c r="X3529" s="28">
        <f t="shared" si="1669"/>
        <v>14245.786074379999</v>
      </c>
      <c r="Y3529" s="28">
        <f t="shared" si="1670"/>
        <v>0</v>
      </c>
      <c r="Z3529" s="45" t="str">
        <f t="shared" si="1671"/>
        <v>NA</v>
      </c>
      <c r="AA3529" s="29" t="str">
        <f t="shared" si="1672"/>
        <v>N</v>
      </c>
      <c r="AB3529" s="46">
        <f t="shared" si="1673"/>
        <v>0</v>
      </c>
      <c r="AC3529" s="31">
        <f t="shared" si="1674"/>
        <v>0</v>
      </c>
      <c r="AD3529" s="31">
        <f t="shared" si="1675"/>
        <v>0</v>
      </c>
      <c r="AE3529" s="31">
        <f t="shared" si="1676"/>
        <v>0</v>
      </c>
      <c r="AF3529" s="47">
        <f t="shared" si="1677"/>
        <v>0</v>
      </c>
      <c r="AG3529" s="31">
        <f t="shared" si="1678"/>
        <v>0</v>
      </c>
      <c r="AH3529" s="48">
        <f t="shared" si="1679"/>
        <v>0</v>
      </c>
      <c r="AI3529" s="33">
        <f t="shared" si="1680"/>
        <v>0</v>
      </c>
      <c r="AJ3529" s="33">
        <f t="shared" si="1681"/>
        <v>0</v>
      </c>
      <c r="AK3529" s="33">
        <f t="shared" si="1682"/>
        <v>0</v>
      </c>
      <c r="AL3529" s="33">
        <f t="shared" si="1683"/>
        <v>0</v>
      </c>
      <c r="AM3529" s="34">
        <f t="shared" si="1684"/>
        <v>0</v>
      </c>
    </row>
    <row r="3530" spans="1:39" ht="15" customHeight="1" x14ac:dyDescent="0.3">
      <c r="A3530" s="166" t="s">
        <v>5964</v>
      </c>
      <c r="B3530" s="99">
        <v>6715</v>
      </c>
      <c r="C3530" s="99">
        <v>60578</v>
      </c>
      <c r="D3530" s="165">
        <v>46070</v>
      </c>
      <c r="E3530" s="165">
        <v>46268</v>
      </c>
      <c r="F3530" s="166">
        <v>2</v>
      </c>
      <c r="G3530" s="178">
        <v>1.1599999999999999</v>
      </c>
      <c r="H3530" s="181">
        <v>1</v>
      </c>
      <c r="I3530" s="180">
        <v>3.49E-2</v>
      </c>
      <c r="J3530" s="21">
        <f t="shared" si="1655"/>
        <v>0.84000000000000008</v>
      </c>
      <c r="K3530" s="21" t="str">
        <f t="shared" si="1656"/>
        <v>Y</v>
      </c>
      <c r="L3530" s="37" t="str">
        <f t="shared" si="1657"/>
        <v>NA</v>
      </c>
      <c r="M3530" s="8" t="str">
        <f t="shared" si="1658"/>
        <v>Y</v>
      </c>
      <c r="N3530" s="42">
        <f t="shared" si="1659"/>
        <v>1</v>
      </c>
      <c r="O3530" s="43">
        <f t="shared" si="1660"/>
        <v>200000</v>
      </c>
      <c r="P3530" s="43" t="str">
        <f t="shared" si="1661"/>
        <v>NA</v>
      </c>
      <c r="Q3530" s="24">
        <f t="shared" si="1662"/>
        <v>6949.3534999999993</v>
      </c>
      <c r="R3530" s="43">
        <f t="shared" si="1663"/>
        <v>0</v>
      </c>
      <c r="S3530" s="24">
        <f t="shared" si="1664"/>
        <v>1000000</v>
      </c>
      <c r="T3530" s="25" t="str">
        <f t="shared" si="1665"/>
        <v>N</v>
      </c>
      <c r="U3530" s="44">
        <f t="shared" si="1666"/>
        <v>0</v>
      </c>
      <c r="V3530" s="45">
        <f t="shared" si="1667"/>
        <v>0</v>
      </c>
      <c r="W3530" s="45">
        <f t="shared" si="1668"/>
        <v>0</v>
      </c>
      <c r="X3530" s="28">
        <f t="shared" si="1669"/>
        <v>0</v>
      </c>
      <c r="Y3530" s="28">
        <f t="shared" si="1670"/>
        <v>0</v>
      </c>
      <c r="Z3530" s="45">
        <f t="shared" si="1671"/>
        <v>0</v>
      </c>
      <c r="AA3530" s="29" t="str">
        <f t="shared" si="1672"/>
        <v>N</v>
      </c>
      <c r="AB3530" s="46">
        <f t="shared" si="1673"/>
        <v>0</v>
      </c>
      <c r="AC3530" s="31">
        <f t="shared" si="1674"/>
        <v>0</v>
      </c>
      <c r="AD3530" s="31">
        <f t="shared" si="1675"/>
        <v>0</v>
      </c>
      <c r="AE3530" s="31">
        <f t="shared" si="1676"/>
        <v>0</v>
      </c>
      <c r="AF3530" s="47">
        <f t="shared" si="1677"/>
        <v>0</v>
      </c>
      <c r="AG3530" s="31">
        <f t="shared" si="1678"/>
        <v>0</v>
      </c>
      <c r="AH3530" s="48">
        <f t="shared" si="1679"/>
        <v>0</v>
      </c>
      <c r="AI3530" s="33">
        <f t="shared" si="1680"/>
        <v>0</v>
      </c>
      <c r="AJ3530" s="33">
        <f t="shared" si="1681"/>
        <v>0</v>
      </c>
      <c r="AK3530" s="33">
        <f t="shared" si="1682"/>
        <v>0</v>
      </c>
      <c r="AL3530" s="33">
        <f t="shared" si="1683"/>
        <v>0</v>
      </c>
      <c r="AM3530" s="34">
        <f t="shared" si="1684"/>
        <v>0</v>
      </c>
    </row>
    <row r="3531" spans="1:39" ht="15" customHeight="1" x14ac:dyDescent="0.3">
      <c r="A3531" s="166" t="s">
        <v>5965</v>
      </c>
      <c r="B3531" s="99">
        <v>15923</v>
      </c>
      <c r="C3531" s="99">
        <v>36605</v>
      </c>
      <c r="D3531" s="165">
        <v>45011</v>
      </c>
      <c r="E3531" s="165">
        <v>45113</v>
      </c>
      <c r="F3531" s="166">
        <v>4</v>
      </c>
      <c r="G3531" s="178">
        <v>1.31</v>
      </c>
      <c r="H3531" s="181">
        <v>1</v>
      </c>
      <c r="I3531" s="180">
        <v>2.4E-2</v>
      </c>
      <c r="J3531" s="21">
        <f t="shared" si="1655"/>
        <v>2.69</v>
      </c>
      <c r="K3531" s="21" t="str">
        <f t="shared" si="1656"/>
        <v>Y</v>
      </c>
      <c r="L3531" s="37" t="str">
        <f t="shared" si="1657"/>
        <v>NA</v>
      </c>
      <c r="M3531" s="8" t="str">
        <f t="shared" si="1658"/>
        <v>Y</v>
      </c>
      <c r="N3531" s="42">
        <f t="shared" si="1659"/>
        <v>3</v>
      </c>
      <c r="O3531" s="43">
        <f t="shared" si="1660"/>
        <v>200000</v>
      </c>
      <c r="P3531" s="43" t="str">
        <f t="shared" si="1661"/>
        <v>NA</v>
      </c>
      <c r="Q3531" s="24">
        <f t="shared" si="1662"/>
        <v>16305.152</v>
      </c>
      <c r="R3531" s="43">
        <f t="shared" si="1663"/>
        <v>0</v>
      </c>
      <c r="S3531" s="24">
        <f t="shared" si="1664"/>
        <v>1000000</v>
      </c>
      <c r="T3531" s="25" t="str">
        <f t="shared" si="1665"/>
        <v>Y</v>
      </c>
      <c r="U3531" s="44">
        <f t="shared" si="1666"/>
        <v>2</v>
      </c>
      <c r="V3531" s="45">
        <f t="shared" si="1667"/>
        <v>200000</v>
      </c>
      <c r="W3531" s="45">
        <f t="shared" si="1668"/>
        <v>1000000</v>
      </c>
      <c r="X3531" s="28">
        <f t="shared" si="1669"/>
        <v>16696.475648</v>
      </c>
      <c r="Y3531" s="28">
        <f t="shared" si="1670"/>
        <v>0</v>
      </c>
      <c r="Z3531" s="45" t="str">
        <f t="shared" si="1671"/>
        <v>NA</v>
      </c>
      <c r="AA3531" s="29" t="str">
        <f t="shared" si="1672"/>
        <v>Y</v>
      </c>
      <c r="AB3531" s="46">
        <f t="shared" si="1673"/>
        <v>1</v>
      </c>
      <c r="AC3531" s="31">
        <f t="shared" si="1674"/>
        <v>200000</v>
      </c>
      <c r="AD3531" s="31">
        <f t="shared" si="1675"/>
        <v>1000000</v>
      </c>
      <c r="AE3531" s="31">
        <f t="shared" si="1676"/>
        <v>17097.191063552</v>
      </c>
      <c r="AF3531" s="47">
        <f t="shared" si="1677"/>
        <v>0</v>
      </c>
      <c r="AG3531" s="31" t="str">
        <f t="shared" si="1678"/>
        <v>NA</v>
      </c>
      <c r="AH3531" s="48">
        <f t="shared" si="1679"/>
        <v>0</v>
      </c>
      <c r="AI3531" s="33">
        <f t="shared" si="1680"/>
        <v>0</v>
      </c>
      <c r="AJ3531" s="33">
        <f t="shared" si="1681"/>
        <v>0</v>
      </c>
      <c r="AK3531" s="33">
        <f t="shared" si="1682"/>
        <v>0</v>
      </c>
      <c r="AL3531" s="33">
        <f t="shared" si="1683"/>
        <v>0</v>
      </c>
      <c r="AM3531" s="34">
        <f t="shared" si="1684"/>
        <v>0</v>
      </c>
    </row>
    <row r="3532" spans="1:39" ht="15" customHeight="1" x14ac:dyDescent="0.3">
      <c r="A3532" s="166" t="s">
        <v>5966</v>
      </c>
      <c r="B3532" s="99">
        <v>23314</v>
      </c>
      <c r="C3532" s="99">
        <v>82686</v>
      </c>
      <c r="D3532" s="165">
        <v>44887</v>
      </c>
      <c r="E3532" s="165">
        <v>45085</v>
      </c>
      <c r="F3532" s="166">
        <v>2</v>
      </c>
      <c r="G3532" s="178">
        <v>1.37</v>
      </c>
      <c r="H3532" s="181">
        <v>0.25</v>
      </c>
      <c r="I3532" s="180">
        <v>6.0199999999999997E-2</v>
      </c>
      <c r="J3532" s="21">
        <f t="shared" si="1655"/>
        <v>0.62999999999999989</v>
      </c>
      <c r="K3532" s="21" t="str">
        <f t="shared" si="1656"/>
        <v>Y</v>
      </c>
      <c r="L3532" s="37" t="str">
        <f t="shared" si="1657"/>
        <v>NA</v>
      </c>
      <c r="M3532" s="8" t="str">
        <f t="shared" si="1658"/>
        <v>Y</v>
      </c>
      <c r="N3532" s="42">
        <f t="shared" si="1659"/>
        <v>3</v>
      </c>
      <c r="O3532" s="43">
        <f t="shared" si="1660"/>
        <v>200000</v>
      </c>
      <c r="P3532" s="43" t="str">
        <f t="shared" si="1661"/>
        <v>NA</v>
      </c>
      <c r="Q3532" s="24">
        <f t="shared" si="1662"/>
        <v>24717.502800000002</v>
      </c>
      <c r="R3532" s="43">
        <f t="shared" si="1663"/>
        <v>0</v>
      </c>
      <c r="S3532" s="24">
        <f t="shared" si="1664"/>
        <v>1000000</v>
      </c>
      <c r="T3532" s="25" t="str">
        <f t="shared" si="1665"/>
        <v>N</v>
      </c>
      <c r="U3532" s="44">
        <f t="shared" si="1666"/>
        <v>2</v>
      </c>
      <c r="V3532" s="45">
        <f t="shared" si="1667"/>
        <v>20000</v>
      </c>
      <c r="W3532" s="45">
        <f t="shared" si="1668"/>
        <v>65000</v>
      </c>
      <c r="X3532" s="28">
        <f t="shared" si="1669"/>
        <v>0</v>
      </c>
      <c r="Y3532" s="28">
        <f t="shared" si="1670"/>
        <v>26205.496468560003</v>
      </c>
      <c r="Z3532" s="45">
        <f t="shared" si="1671"/>
        <v>0</v>
      </c>
      <c r="AA3532" s="29" t="str">
        <f t="shared" si="1672"/>
        <v>N</v>
      </c>
      <c r="AB3532" s="46">
        <f t="shared" si="1673"/>
        <v>1</v>
      </c>
      <c r="AC3532" s="31">
        <f t="shared" si="1674"/>
        <v>20000</v>
      </c>
      <c r="AD3532" s="31">
        <f t="shared" si="1675"/>
        <v>65000</v>
      </c>
      <c r="AE3532" s="31">
        <f t="shared" si="1676"/>
        <v>0</v>
      </c>
      <c r="AF3532" s="47">
        <f t="shared" si="1677"/>
        <v>27783.067355967316</v>
      </c>
      <c r="AG3532" s="31">
        <f t="shared" si="1678"/>
        <v>0</v>
      </c>
      <c r="AH3532" s="48">
        <f t="shared" si="1679"/>
        <v>0</v>
      </c>
      <c r="AI3532" s="33">
        <f t="shared" si="1680"/>
        <v>0</v>
      </c>
      <c r="AJ3532" s="33">
        <f t="shared" si="1681"/>
        <v>0</v>
      </c>
      <c r="AK3532" s="33">
        <f t="shared" si="1682"/>
        <v>0</v>
      </c>
      <c r="AL3532" s="33">
        <f t="shared" si="1683"/>
        <v>0</v>
      </c>
      <c r="AM3532" s="34">
        <f t="shared" si="1684"/>
        <v>53988.563824527315</v>
      </c>
    </row>
    <row r="3533" spans="1:39" ht="15" customHeight="1" x14ac:dyDescent="0.3">
      <c r="A3533" s="166" t="s">
        <v>5967</v>
      </c>
      <c r="B3533" s="99">
        <v>16856</v>
      </c>
      <c r="C3533" s="99">
        <v>29245</v>
      </c>
      <c r="D3533" s="165">
        <v>45462</v>
      </c>
      <c r="E3533" s="165">
        <v>45650</v>
      </c>
      <c r="F3533" s="166">
        <v>2</v>
      </c>
      <c r="G3533" s="178">
        <v>1.91</v>
      </c>
      <c r="H3533" s="181">
        <v>0.75</v>
      </c>
      <c r="I3533" s="180">
        <v>8.1299999999999997E-2</v>
      </c>
      <c r="J3533" s="21">
        <f t="shared" si="1655"/>
        <v>9.000000000000008E-2</v>
      </c>
      <c r="K3533" s="21" t="str">
        <f t="shared" si="1656"/>
        <v>Y</v>
      </c>
      <c r="L3533" s="37" t="str">
        <f t="shared" si="1657"/>
        <v>NA</v>
      </c>
      <c r="M3533" s="8" t="str">
        <f t="shared" si="1658"/>
        <v>Y</v>
      </c>
      <c r="N3533" s="42">
        <f t="shared" si="1659"/>
        <v>1</v>
      </c>
      <c r="O3533" s="43">
        <f t="shared" si="1660"/>
        <v>200000</v>
      </c>
      <c r="P3533" s="43" t="str">
        <f t="shared" si="1661"/>
        <v>NA</v>
      </c>
      <c r="Q3533" s="24">
        <f t="shared" si="1662"/>
        <v>18226.392799999998</v>
      </c>
      <c r="R3533" s="43">
        <f t="shared" si="1663"/>
        <v>0</v>
      </c>
      <c r="S3533" s="24">
        <f t="shared" si="1664"/>
        <v>1000000</v>
      </c>
      <c r="T3533" s="25" t="str">
        <f t="shared" si="1665"/>
        <v>N</v>
      </c>
      <c r="U3533" s="44">
        <f t="shared" si="1666"/>
        <v>0</v>
      </c>
      <c r="V3533" s="45">
        <f t="shared" si="1667"/>
        <v>0</v>
      </c>
      <c r="W3533" s="45">
        <f t="shared" si="1668"/>
        <v>0</v>
      </c>
      <c r="X3533" s="28">
        <f t="shared" si="1669"/>
        <v>0</v>
      </c>
      <c r="Y3533" s="28">
        <f t="shared" si="1670"/>
        <v>0</v>
      </c>
      <c r="Z3533" s="45">
        <f t="shared" si="1671"/>
        <v>0</v>
      </c>
      <c r="AA3533" s="29" t="str">
        <f t="shared" si="1672"/>
        <v>N</v>
      </c>
      <c r="AB3533" s="46">
        <f t="shared" si="1673"/>
        <v>0</v>
      </c>
      <c r="AC3533" s="31">
        <f t="shared" si="1674"/>
        <v>0</v>
      </c>
      <c r="AD3533" s="31">
        <f t="shared" si="1675"/>
        <v>0</v>
      </c>
      <c r="AE3533" s="31">
        <f t="shared" si="1676"/>
        <v>0</v>
      </c>
      <c r="AF3533" s="47">
        <f t="shared" si="1677"/>
        <v>0</v>
      </c>
      <c r="AG3533" s="31">
        <f t="shared" si="1678"/>
        <v>0</v>
      </c>
      <c r="AH3533" s="48">
        <f t="shared" si="1679"/>
        <v>0</v>
      </c>
      <c r="AI3533" s="33">
        <f t="shared" si="1680"/>
        <v>0</v>
      </c>
      <c r="AJ3533" s="33">
        <f t="shared" si="1681"/>
        <v>0</v>
      </c>
      <c r="AK3533" s="33">
        <f t="shared" si="1682"/>
        <v>0</v>
      </c>
      <c r="AL3533" s="33">
        <f t="shared" si="1683"/>
        <v>0</v>
      </c>
      <c r="AM3533" s="34">
        <f t="shared" si="1684"/>
        <v>0</v>
      </c>
    </row>
    <row r="3534" spans="1:39" ht="15" customHeight="1" x14ac:dyDescent="0.3">
      <c r="A3534" s="166" t="s">
        <v>5968</v>
      </c>
      <c r="B3534" s="99">
        <v>12423</v>
      </c>
      <c r="C3534" s="99">
        <v>40453</v>
      </c>
      <c r="D3534" s="165">
        <v>45887</v>
      </c>
      <c r="E3534" s="165">
        <v>45956</v>
      </c>
      <c r="F3534" s="166">
        <v>4</v>
      </c>
      <c r="G3534" s="178">
        <v>3.39</v>
      </c>
      <c r="H3534" s="181">
        <v>0.25</v>
      </c>
      <c r="I3534" s="180">
        <v>5.0500000000000003E-2</v>
      </c>
      <c r="J3534" s="21">
        <f t="shared" si="1655"/>
        <v>0.60999999999999988</v>
      </c>
      <c r="K3534" s="21" t="str">
        <f t="shared" si="1656"/>
        <v>Y</v>
      </c>
      <c r="L3534" s="37" t="str">
        <f t="shared" si="1657"/>
        <v>NA</v>
      </c>
      <c r="M3534" s="8" t="str">
        <f t="shared" si="1658"/>
        <v>Y</v>
      </c>
      <c r="N3534" s="42">
        <f t="shared" si="1659"/>
        <v>3</v>
      </c>
      <c r="O3534" s="43">
        <f t="shared" si="1660"/>
        <v>200000</v>
      </c>
      <c r="P3534" s="43" t="str">
        <f t="shared" si="1661"/>
        <v>NA</v>
      </c>
      <c r="Q3534" s="24">
        <f t="shared" si="1662"/>
        <v>13050.361499999999</v>
      </c>
      <c r="R3534" s="43">
        <f t="shared" si="1663"/>
        <v>0</v>
      </c>
      <c r="S3534" s="24">
        <f t="shared" si="1664"/>
        <v>1000000</v>
      </c>
      <c r="T3534" s="25" t="str">
        <f t="shared" si="1665"/>
        <v>N</v>
      </c>
      <c r="U3534" s="44">
        <f t="shared" si="1666"/>
        <v>2</v>
      </c>
      <c r="V3534" s="45">
        <f t="shared" si="1667"/>
        <v>20000</v>
      </c>
      <c r="W3534" s="45">
        <f t="shared" si="1668"/>
        <v>65000</v>
      </c>
      <c r="X3534" s="28">
        <f t="shared" si="1669"/>
        <v>13709.404755749998</v>
      </c>
      <c r="Y3534" s="28">
        <f t="shared" si="1670"/>
        <v>0</v>
      </c>
      <c r="Z3534" s="45">
        <f t="shared" si="1671"/>
        <v>0</v>
      </c>
      <c r="AA3534" s="29" t="str">
        <f t="shared" si="1672"/>
        <v>N</v>
      </c>
      <c r="AB3534" s="46">
        <f t="shared" si="1673"/>
        <v>1</v>
      </c>
      <c r="AC3534" s="31">
        <f t="shared" si="1674"/>
        <v>20000</v>
      </c>
      <c r="AD3534" s="31">
        <f t="shared" si="1675"/>
        <v>65000</v>
      </c>
      <c r="AE3534" s="31">
        <f t="shared" si="1676"/>
        <v>0</v>
      </c>
      <c r="AF3534" s="47">
        <f t="shared" si="1677"/>
        <v>14401.729695915372</v>
      </c>
      <c r="AG3534" s="31">
        <f t="shared" si="1678"/>
        <v>0</v>
      </c>
      <c r="AH3534" s="48">
        <f t="shared" si="1679"/>
        <v>0</v>
      </c>
      <c r="AI3534" s="33">
        <f t="shared" si="1680"/>
        <v>0</v>
      </c>
      <c r="AJ3534" s="33">
        <f t="shared" si="1681"/>
        <v>0</v>
      </c>
      <c r="AK3534" s="33">
        <f t="shared" si="1682"/>
        <v>0</v>
      </c>
      <c r="AL3534" s="33">
        <f t="shared" si="1683"/>
        <v>0</v>
      </c>
      <c r="AM3534" s="34">
        <f t="shared" si="1684"/>
        <v>14401.729695915372</v>
      </c>
    </row>
    <row r="3535" spans="1:39" ht="15" customHeight="1" x14ac:dyDescent="0.3">
      <c r="A3535" s="166" t="s">
        <v>5969</v>
      </c>
      <c r="B3535" s="99">
        <v>6236</v>
      </c>
      <c r="C3535" s="99">
        <v>60376</v>
      </c>
      <c r="D3535" s="165">
        <v>44410</v>
      </c>
      <c r="E3535" s="165">
        <v>44756</v>
      </c>
      <c r="F3535" s="166">
        <v>2</v>
      </c>
      <c r="G3535" s="178">
        <v>1.23</v>
      </c>
      <c r="H3535" s="181">
        <v>0.5</v>
      </c>
      <c r="I3535" s="180">
        <v>2.64E-2</v>
      </c>
      <c r="J3535" s="21">
        <f t="shared" si="1655"/>
        <v>0.77</v>
      </c>
      <c r="K3535" s="21" t="str">
        <f t="shared" si="1656"/>
        <v>Y</v>
      </c>
      <c r="L3535" s="37" t="str">
        <f t="shared" si="1657"/>
        <v>NA</v>
      </c>
      <c r="M3535" s="8" t="str">
        <f t="shared" si="1658"/>
        <v>Y</v>
      </c>
      <c r="N3535" s="42">
        <f t="shared" si="1659"/>
        <v>2</v>
      </c>
      <c r="O3535" s="43">
        <f t="shared" si="1660"/>
        <v>200000</v>
      </c>
      <c r="P3535" s="43" t="str">
        <f t="shared" si="1661"/>
        <v>NA</v>
      </c>
      <c r="Q3535" s="24">
        <f t="shared" si="1662"/>
        <v>6400.6304</v>
      </c>
      <c r="R3535" s="43">
        <f t="shared" si="1663"/>
        <v>0</v>
      </c>
      <c r="S3535" s="24">
        <f t="shared" si="1664"/>
        <v>1000000</v>
      </c>
      <c r="T3535" s="25" t="str">
        <f t="shared" si="1665"/>
        <v>N</v>
      </c>
      <c r="U3535" s="44">
        <f t="shared" si="1666"/>
        <v>1</v>
      </c>
      <c r="V3535" s="45">
        <f t="shared" si="1667"/>
        <v>20000</v>
      </c>
      <c r="W3535" s="45">
        <f t="shared" si="1668"/>
        <v>65000</v>
      </c>
      <c r="X3535" s="28">
        <f t="shared" si="1669"/>
        <v>4624</v>
      </c>
      <c r="Y3535" s="28">
        <f t="shared" si="1670"/>
        <v>1945.6070425600001</v>
      </c>
      <c r="Z3535" s="45">
        <f t="shared" si="1671"/>
        <v>0</v>
      </c>
      <c r="AA3535" s="29" t="str">
        <f t="shared" si="1672"/>
        <v>N</v>
      </c>
      <c r="AB3535" s="46">
        <f t="shared" si="1673"/>
        <v>0</v>
      </c>
      <c r="AC3535" s="31">
        <f t="shared" si="1674"/>
        <v>0</v>
      </c>
      <c r="AD3535" s="31">
        <f t="shared" si="1675"/>
        <v>0</v>
      </c>
      <c r="AE3535" s="31">
        <f t="shared" si="1676"/>
        <v>0</v>
      </c>
      <c r="AF3535" s="47">
        <f t="shared" si="1677"/>
        <v>0</v>
      </c>
      <c r="AG3535" s="31">
        <f t="shared" si="1678"/>
        <v>0</v>
      </c>
      <c r="AH3535" s="48">
        <f t="shared" si="1679"/>
        <v>0</v>
      </c>
      <c r="AI3535" s="33">
        <f t="shared" si="1680"/>
        <v>0</v>
      </c>
      <c r="AJ3535" s="33">
        <f t="shared" si="1681"/>
        <v>0</v>
      </c>
      <c r="AK3535" s="33">
        <f t="shared" si="1682"/>
        <v>0</v>
      </c>
      <c r="AL3535" s="33">
        <f t="shared" si="1683"/>
        <v>0</v>
      </c>
      <c r="AM3535" s="34">
        <f t="shared" si="1684"/>
        <v>1945.6070425600001</v>
      </c>
    </row>
    <row r="3536" spans="1:39" ht="15" customHeight="1" x14ac:dyDescent="0.3">
      <c r="A3536" s="166" t="s">
        <v>5970</v>
      </c>
      <c r="B3536" s="99">
        <v>19341</v>
      </c>
      <c r="C3536" s="99">
        <v>35067</v>
      </c>
      <c r="D3536" s="165">
        <v>45363</v>
      </c>
      <c r="E3536" s="165">
        <v>45579</v>
      </c>
      <c r="F3536" s="166">
        <v>2</v>
      </c>
      <c r="G3536" s="178">
        <v>1.94</v>
      </c>
      <c r="H3536" s="181">
        <v>0.75</v>
      </c>
      <c r="I3536" s="180">
        <v>6.7699999999999996E-2</v>
      </c>
      <c r="J3536" s="21">
        <f t="shared" si="1655"/>
        <v>6.0000000000000053E-2</v>
      </c>
      <c r="K3536" s="21" t="str">
        <f t="shared" si="1656"/>
        <v>Y</v>
      </c>
      <c r="L3536" s="37" t="str">
        <f t="shared" si="1657"/>
        <v>NA</v>
      </c>
      <c r="M3536" s="8" t="str">
        <f t="shared" si="1658"/>
        <v>Y</v>
      </c>
      <c r="N3536" s="42">
        <f t="shared" si="1659"/>
        <v>1</v>
      </c>
      <c r="O3536" s="43">
        <f t="shared" si="1660"/>
        <v>200000</v>
      </c>
      <c r="P3536" s="43" t="str">
        <f t="shared" si="1661"/>
        <v>NA</v>
      </c>
      <c r="Q3536" s="24">
        <f t="shared" si="1662"/>
        <v>20650.385700000003</v>
      </c>
      <c r="R3536" s="43">
        <f t="shared" si="1663"/>
        <v>0</v>
      </c>
      <c r="S3536" s="24">
        <f t="shared" si="1664"/>
        <v>1000000</v>
      </c>
      <c r="T3536" s="25" t="str">
        <f t="shared" si="1665"/>
        <v>N</v>
      </c>
      <c r="U3536" s="44">
        <f t="shared" si="1666"/>
        <v>0</v>
      </c>
      <c r="V3536" s="45">
        <f t="shared" si="1667"/>
        <v>0</v>
      </c>
      <c r="W3536" s="45">
        <f t="shared" si="1668"/>
        <v>0</v>
      </c>
      <c r="X3536" s="28">
        <f t="shared" si="1669"/>
        <v>0</v>
      </c>
      <c r="Y3536" s="28">
        <f t="shared" si="1670"/>
        <v>0</v>
      </c>
      <c r="Z3536" s="45">
        <f t="shared" si="1671"/>
        <v>0</v>
      </c>
      <c r="AA3536" s="29" t="str">
        <f t="shared" si="1672"/>
        <v>N</v>
      </c>
      <c r="AB3536" s="46">
        <f t="shared" si="1673"/>
        <v>0</v>
      </c>
      <c r="AC3536" s="31">
        <f t="shared" si="1674"/>
        <v>0</v>
      </c>
      <c r="AD3536" s="31">
        <f t="shared" si="1675"/>
        <v>0</v>
      </c>
      <c r="AE3536" s="31">
        <f t="shared" si="1676"/>
        <v>0</v>
      </c>
      <c r="AF3536" s="47">
        <f t="shared" si="1677"/>
        <v>0</v>
      </c>
      <c r="AG3536" s="31">
        <f t="shared" si="1678"/>
        <v>0</v>
      </c>
      <c r="AH3536" s="48">
        <f t="shared" si="1679"/>
        <v>0</v>
      </c>
      <c r="AI3536" s="33">
        <f t="shared" si="1680"/>
        <v>0</v>
      </c>
      <c r="AJ3536" s="33">
        <f t="shared" si="1681"/>
        <v>0</v>
      </c>
      <c r="AK3536" s="33">
        <f t="shared" si="1682"/>
        <v>0</v>
      </c>
      <c r="AL3536" s="33">
        <f t="shared" si="1683"/>
        <v>0</v>
      </c>
      <c r="AM3536" s="34">
        <f t="shared" si="1684"/>
        <v>0</v>
      </c>
    </row>
    <row r="3537" spans="1:39" ht="15" customHeight="1" x14ac:dyDescent="0.3">
      <c r="A3537" s="166" t="s">
        <v>5971</v>
      </c>
      <c r="B3537" s="99">
        <v>22498</v>
      </c>
      <c r="C3537" s="99">
        <v>63846</v>
      </c>
      <c r="D3537" s="165">
        <v>45571</v>
      </c>
      <c r="E3537" s="165">
        <v>45841</v>
      </c>
      <c r="F3537" s="166">
        <v>2</v>
      </c>
      <c r="G3537" s="178">
        <v>0.8</v>
      </c>
      <c r="H3537" s="181">
        <v>1</v>
      </c>
      <c r="I3537" s="180">
        <v>4.7300000000000002E-2</v>
      </c>
      <c r="J3537" s="21">
        <f t="shared" si="1655"/>
        <v>1.2</v>
      </c>
      <c r="K3537" s="21" t="str">
        <f t="shared" si="1656"/>
        <v>Y</v>
      </c>
      <c r="L3537" s="37" t="str">
        <f t="shared" si="1657"/>
        <v>NA</v>
      </c>
      <c r="M3537" s="8" t="str">
        <f t="shared" si="1658"/>
        <v>Y</v>
      </c>
      <c r="N3537" s="42">
        <f t="shared" si="1659"/>
        <v>2</v>
      </c>
      <c r="O3537" s="43">
        <f t="shared" si="1660"/>
        <v>200000</v>
      </c>
      <c r="P3537" s="43" t="str">
        <f t="shared" si="1661"/>
        <v>NA</v>
      </c>
      <c r="Q3537" s="24">
        <f t="shared" si="1662"/>
        <v>23562.155399999996</v>
      </c>
      <c r="R3537" s="43">
        <f t="shared" si="1663"/>
        <v>0</v>
      </c>
      <c r="S3537" s="24">
        <f t="shared" si="1664"/>
        <v>1000000</v>
      </c>
      <c r="T3537" s="25" t="str">
        <f t="shared" si="1665"/>
        <v>Y</v>
      </c>
      <c r="U3537" s="44">
        <f t="shared" si="1666"/>
        <v>1</v>
      </c>
      <c r="V3537" s="45">
        <f t="shared" si="1667"/>
        <v>200000</v>
      </c>
      <c r="W3537" s="45">
        <f t="shared" si="1668"/>
        <v>1000000</v>
      </c>
      <c r="X3537" s="28">
        <f t="shared" si="1669"/>
        <v>24676.645350419993</v>
      </c>
      <c r="Y3537" s="28">
        <f t="shared" si="1670"/>
        <v>0</v>
      </c>
      <c r="Z3537" s="45" t="str">
        <f t="shared" si="1671"/>
        <v>NA</v>
      </c>
      <c r="AA3537" s="29" t="str">
        <f t="shared" si="1672"/>
        <v>N</v>
      </c>
      <c r="AB3537" s="46">
        <f t="shared" si="1673"/>
        <v>0</v>
      </c>
      <c r="AC3537" s="31">
        <f t="shared" si="1674"/>
        <v>0</v>
      </c>
      <c r="AD3537" s="31">
        <f t="shared" si="1675"/>
        <v>0</v>
      </c>
      <c r="AE3537" s="31">
        <f t="shared" si="1676"/>
        <v>0</v>
      </c>
      <c r="AF3537" s="47">
        <f t="shared" si="1677"/>
        <v>0</v>
      </c>
      <c r="AG3537" s="31">
        <f t="shared" si="1678"/>
        <v>0</v>
      </c>
      <c r="AH3537" s="48">
        <f t="shared" si="1679"/>
        <v>0</v>
      </c>
      <c r="AI3537" s="33">
        <f t="shared" si="1680"/>
        <v>0</v>
      </c>
      <c r="AJ3537" s="33">
        <f t="shared" si="1681"/>
        <v>0</v>
      </c>
      <c r="AK3537" s="33">
        <f t="shared" si="1682"/>
        <v>0</v>
      </c>
      <c r="AL3537" s="33">
        <f t="shared" si="1683"/>
        <v>0</v>
      </c>
      <c r="AM3537" s="34">
        <f t="shared" si="1684"/>
        <v>0</v>
      </c>
    </row>
    <row r="3538" spans="1:39" ht="15" customHeight="1" x14ac:dyDescent="0.3">
      <c r="A3538" s="166" t="s">
        <v>5972</v>
      </c>
      <c r="B3538" s="99">
        <v>21479</v>
      </c>
      <c r="C3538" s="99">
        <v>100614</v>
      </c>
      <c r="D3538" s="165">
        <v>45347</v>
      </c>
      <c r="E3538" s="165">
        <v>45459</v>
      </c>
      <c r="F3538" s="166">
        <v>2</v>
      </c>
      <c r="G3538" s="178">
        <v>1.62</v>
      </c>
      <c r="H3538" s="181">
        <v>0.5</v>
      </c>
      <c r="I3538" s="180">
        <v>7.6100000000000001E-2</v>
      </c>
      <c r="J3538" s="21">
        <f t="shared" si="1655"/>
        <v>0.37999999999999989</v>
      </c>
      <c r="K3538" s="21" t="str">
        <f t="shared" si="1656"/>
        <v>Y</v>
      </c>
      <c r="L3538" s="37" t="str">
        <f t="shared" si="1657"/>
        <v>NA</v>
      </c>
      <c r="M3538" s="8" t="str">
        <f t="shared" si="1658"/>
        <v>Y</v>
      </c>
      <c r="N3538" s="42">
        <f t="shared" si="1659"/>
        <v>1</v>
      </c>
      <c r="O3538" s="43">
        <f t="shared" si="1660"/>
        <v>200000</v>
      </c>
      <c r="P3538" s="43" t="str">
        <f t="shared" si="1661"/>
        <v>NA</v>
      </c>
      <c r="Q3538" s="24">
        <f t="shared" si="1662"/>
        <v>23113.551900000002</v>
      </c>
      <c r="R3538" s="43">
        <f t="shared" si="1663"/>
        <v>0</v>
      </c>
      <c r="S3538" s="24">
        <f t="shared" si="1664"/>
        <v>1000000</v>
      </c>
      <c r="T3538" s="25" t="str">
        <f t="shared" si="1665"/>
        <v>N</v>
      </c>
      <c r="U3538" s="44">
        <f t="shared" si="1666"/>
        <v>0</v>
      </c>
      <c r="V3538" s="45">
        <f t="shared" si="1667"/>
        <v>0</v>
      </c>
      <c r="W3538" s="45">
        <f t="shared" si="1668"/>
        <v>0</v>
      </c>
      <c r="X3538" s="28">
        <f t="shared" si="1669"/>
        <v>0</v>
      </c>
      <c r="Y3538" s="28">
        <f t="shared" si="1670"/>
        <v>0</v>
      </c>
      <c r="Z3538" s="45">
        <f t="shared" si="1671"/>
        <v>0</v>
      </c>
      <c r="AA3538" s="29" t="str">
        <f t="shared" si="1672"/>
        <v>N</v>
      </c>
      <c r="AB3538" s="46">
        <f t="shared" si="1673"/>
        <v>0</v>
      </c>
      <c r="AC3538" s="31">
        <f t="shared" si="1674"/>
        <v>0</v>
      </c>
      <c r="AD3538" s="31">
        <f t="shared" si="1675"/>
        <v>0</v>
      </c>
      <c r="AE3538" s="31">
        <f t="shared" si="1676"/>
        <v>0</v>
      </c>
      <c r="AF3538" s="47">
        <f t="shared" si="1677"/>
        <v>0</v>
      </c>
      <c r="AG3538" s="31">
        <f t="shared" si="1678"/>
        <v>0</v>
      </c>
      <c r="AH3538" s="48">
        <f t="shared" si="1679"/>
        <v>0</v>
      </c>
      <c r="AI3538" s="33">
        <f t="shared" si="1680"/>
        <v>0</v>
      </c>
      <c r="AJ3538" s="33">
        <f t="shared" si="1681"/>
        <v>0</v>
      </c>
      <c r="AK3538" s="33">
        <f t="shared" si="1682"/>
        <v>0</v>
      </c>
      <c r="AL3538" s="33">
        <f t="shared" si="1683"/>
        <v>0</v>
      </c>
      <c r="AM3538" s="34">
        <f t="shared" si="1684"/>
        <v>0</v>
      </c>
    </row>
    <row r="3539" spans="1:39" ht="15" customHeight="1" x14ac:dyDescent="0.3">
      <c r="A3539" s="166" t="s">
        <v>5973</v>
      </c>
      <c r="B3539" s="99">
        <v>17163</v>
      </c>
      <c r="C3539" s="99">
        <v>99847</v>
      </c>
      <c r="D3539" s="165">
        <v>45994</v>
      </c>
      <c r="E3539" s="165">
        <v>46288</v>
      </c>
      <c r="F3539" s="166">
        <v>2</v>
      </c>
      <c r="G3539" s="178">
        <v>0.64</v>
      </c>
      <c r="H3539" s="181">
        <v>0.5</v>
      </c>
      <c r="I3539" s="180">
        <v>3.4099999999999998E-2</v>
      </c>
      <c r="J3539" s="21">
        <f t="shared" si="1655"/>
        <v>1.3599999999999999</v>
      </c>
      <c r="K3539" s="21" t="str">
        <f t="shared" si="1656"/>
        <v>Y</v>
      </c>
      <c r="L3539" s="37" t="str">
        <f t="shared" si="1657"/>
        <v>NA</v>
      </c>
      <c r="M3539" s="8" t="str">
        <f t="shared" si="1658"/>
        <v>Y</v>
      </c>
      <c r="N3539" s="42">
        <f t="shared" si="1659"/>
        <v>3</v>
      </c>
      <c r="O3539" s="43">
        <f t="shared" si="1660"/>
        <v>200000</v>
      </c>
      <c r="P3539" s="43" t="str">
        <f t="shared" si="1661"/>
        <v>NA</v>
      </c>
      <c r="Q3539" s="24">
        <f t="shared" si="1662"/>
        <v>17748.258300000001</v>
      </c>
      <c r="R3539" s="43">
        <f t="shared" si="1663"/>
        <v>0</v>
      </c>
      <c r="S3539" s="24">
        <f t="shared" si="1664"/>
        <v>1000000</v>
      </c>
      <c r="T3539" s="25" t="str">
        <f t="shared" si="1665"/>
        <v>Y</v>
      </c>
      <c r="U3539" s="44">
        <f t="shared" si="1666"/>
        <v>2</v>
      </c>
      <c r="V3539" s="45">
        <f t="shared" si="1667"/>
        <v>200000</v>
      </c>
      <c r="W3539" s="45">
        <f t="shared" si="1668"/>
        <v>1000000</v>
      </c>
      <c r="X3539" s="28">
        <f t="shared" si="1669"/>
        <v>18353.473908030002</v>
      </c>
      <c r="Y3539" s="28">
        <f t="shared" si="1670"/>
        <v>0</v>
      </c>
      <c r="Z3539" s="45" t="str">
        <f t="shared" si="1671"/>
        <v>NA</v>
      </c>
      <c r="AA3539" s="29" t="str">
        <f t="shared" si="1672"/>
        <v>N</v>
      </c>
      <c r="AB3539" s="46">
        <f t="shared" si="1673"/>
        <v>1</v>
      </c>
      <c r="AC3539" s="31">
        <f t="shared" si="1674"/>
        <v>20000</v>
      </c>
      <c r="AD3539" s="31">
        <f t="shared" si="1675"/>
        <v>65000</v>
      </c>
      <c r="AE3539" s="31">
        <f t="shared" si="1676"/>
        <v>18979.327368293827</v>
      </c>
      <c r="AF3539" s="47">
        <f t="shared" si="1677"/>
        <v>0</v>
      </c>
      <c r="AG3539" s="31">
        <f t="shared" si="1678"/>
        <v>0</v>
      </c>
      <c r="AH3539" s="48">
        <f t="shared" si="1679"/>
        <v>0</v>
      </c>
      <c r="AI3539" s="33">
        <f t="shared" si="1680"/>
        <v>0</v>
      </c>
      <c r="AJ3539" s="33">
        <f t="shared" si="1681"/>
        <v>0</v>
      </c>
      <c r="AK3539" s="33">
        <f t="shared" si="1682"/>
        <v>0</v>
      </c>
      <c r="AL3539" s="33">
        <f t="shared" si="1683"/>
        <v>0</v>
      </c>
      <c r="AM3539" s="34">
        <f t="shared" si="1684"/>
        <v>0</v>
      </c>
    </row>
    <row r="3540" spans="1:39" ht="15" customHeight="1" x14ac:dyDescent="0.3">
      <c r="A3540" s="166" t="s">
        <v>5974</v>
      </c>
      <c r="B3540" s="99">
        <v>19335</v>
      </c>
      <c r="C3540" s="99">
        <v>41356</v>
      </c>
      <c r="D3540" s="165">
        <v>45750</v>
      </c>
      <c r="E3540" s="165">
        <v>46010</v>
      </c>
      <c r="F3540" s="166">
        <v>4</v>
      </c>
      <c r="G3540" s="178">
        <v>3.73</v>
      </c>
      <c r="H3540" s="181">
        <v>1</v>
      </c>
      <c r="I3540" s="180">
        <v>1.8700000000000001E-2</v>
      </c>
      <c r="J3540" s="21">
        <f t="shared" si="1655"/>
        <v>0.27</v>
      </c>
      <c r="K3540" s="21" t="str">
        <f t="shared" si="1656"/>
        <v>Y</v>
      </c>
      <c r="L3540" s="37" t="str">
        <f t="shared" si="1657"/>
        <v>NA</v>
      </c>
      <c r="M3540" s="8" t="str">
        <f t="shared" si="1658"/>
        <v>Y</v>
      </c>
      <c r="N3540" s="42">
        <f t="shared" si="1659"/>
        <v>1</v>
      </c>
      <c r="O3540" s="43">
        <f t="shared" si="1660"/>
        <v>200000</v>
      </c>
      <c r="P3540" s="43" t="str">
        <f t="shared" si="1661"/>
        <v>NA</v>
      </c>
      <c r="Q3540" s="24">
        <f t="shared" si="1662"/>
        <v>19696.5645</v>
      </c>
      <c r="R3540" s="43">
        <f t="shared" si="1663"/>
        <v>0</v>
      </c>
      <c r="S3540" s="24">
        <f t="shared" si="1664"/>
        <v>1000000</v>
      </c>
      <c r="T3540" s="25" t="str">
        <f t="shared" si="1665"/>
        <v>N</v>
      </c>
      <c r="U3540" s="44">
        <f t="shared" si="1666"/>
        <v>0</v>
      </c>
      <c r="V3540" s="45">
        <f t="shared" si="1667"/>
        <v>0</v>
      </c>
      <c r="W3540" s="45">
        <f t="shared" si="1668"/>
        <v>0</v>
      </c>
      <c r="X3540" s="28">
        <f t="shared" si="1669"/>
        <v>0</v>
      </c>
      <c r="Y3540" s="28">
        <f t="shared" si="1670"/>
        <v>0</v>
      </c>
      <c r="Z3540" s="45">
        <f t="shared" si="1671"/>
        <v>0</v>
      </c>
      <c r="AA3540" s="29" t="str">
        <f t="shared" si="1672"/>
        <v>N</v>
      </c>
      <c r="AB3540" s="46">
        <f t="shared" si="1673"/>
        <v>0</v>
      </c>
      <c r="AC3540" s="31">
        <f t="shared" si="1674"/>
        <v>0</v>
      </c>
      <c r="AD3540" s="31">
        <f t="shared" si="1675"/>
        <v>0</v>
      </c>
      <c r="AE3540" s="31">
        <f t="shared" si="1676"/>
        <v>0</v>
      </c>
      <c r="AF3540" s="47">
        <f t="shared" si="1677"/>
        <v>0</v>
      </c>
      <c r="AG3540" s="31">
        <f t="shared" si="1678"/>
        <v>0</v>
      </c>
      <c r="AH3540" s="48">
        <f t="shared" si="1679"/>
        <v>0</v>
      </c>
      <c r="AI3540" s="33">
        <f t="shared" si="1680"/>
        <v>0</v>
      </c>
      <c r="AJ3540" s="33">
        <f t="shared" si="1681"/>
        <v>0</v>
      </c>
      <c r="AK3540" s="33">
        <f t="shared" si="1682"/>
        <v>0</v>
      </c>
      <c r="AL3540" s="33">
        <f t="shared" si="1683"/>
        <v>0</v>
      </c>
      <c r="AM3540" s="34">
        <f t="shared" si="1684"/>
        <v>0</v>
      </c>
    </row>
    <row r="3541" spans="1:39" ht="15" customHeight="1" x14ac:dyDescent="0.3">
      <c r="A3541" s="166" t="s">
        <v>5975</v>
      </c>
      <c r="B3541" s="99">
        <v>12725</v>
      </c>
      <c r="C3541" s="99">
        <v>73340</v>
      </c>
      <c r="D3541" s="165">
        <v>46037</v>
      </c>
      <c r="E3541" s="165">
        <v>46258</v>
      </c>
      <c r="F3541" s="166">
        <v>2</v>
      </c>
      <c r="G3541" s="178">
        <v>0.15</v>
      </c>
      <c r="H3541" s="181">
        <v>0.25</v>
      </c>
      <c r="I3541" s="180">
        <v>7.3700000000000002E-2</v>
      </c>
      <c r="J3541" s="21">
        <f t="shared" si="1655"/>
        <v>1.85</v>
      </c>
      <c r="K3541" s="21" t="str">
        <f t="shared" si="1656"/>
        <v>Y</v>
      </c>
      <c r="L3541" s="37" t="str">
        <f t="shared" si="1657"/>
        <v>NA</v>
      </c>
      <c r="M3541" s="8" t="str">
        <f t="shared" si="1658"/>
        <v>Y</v>
      </c>
      <c r="N3541" s="42">
        <f t="shared" si="1659"/>
        <v>8</v>
      </c>
      <c r="O3541" s="43">
        <f t="shared" si="1660"/>
        <v>200000</v>
      </c>
      <c r="P3541" s="43" t="str">
        <f t="shared" si="1661"/>
        <v>NA</v>
      </c>
      <c r="Q3541" s="24">
        <f t="shared" si="1662"/>
        <v>13662.8325</v>
      </c>
      <c r="R3541" s="43">
        <f t="shared" si="1663"/>
        <v>0</v>
      </c>
      <c r="S3541" s="24">
        <f t="shared" si="1664"/>
        <v>1000000</v>
      </c>
      <c r="T3541" s="25" t="str">
        <f t="shared" si="1665"/>
        <v>Y</v>
      </c>
      <c r="U3541" s="44">
        <f t="shared" si="1666"/>
        <v>7</v>
      </c>
      <c r="V3541" s="45">
        <f t="shared" si="1667"/>
        <v>200000</v>
      </c>
      <c r="W3541" s="45">
        <f t="shared" si="1668"/>
        <v>1000000</v>
      </c>
      <c r="X3541" s="28">
        <f t="shared" si="1669"/>
        <v>14669.783255250002</v>
      </c>
      <c r="Y3541" s="28">
        <f t="shared" si="1670"/>
        <v>0</v>
      </c>
      <c r="Z3541" s="45" t="str">
        <f t="shared" si="1671"/>
        <v>NA</v>
      </c>
      <c r="AA3541" s="29" t="str">
        <f t="shared" si="1672"/>
        <v>N</v>
      </c>
      <c r="AB3541" s="46">
        <f t="shared" si="1673"/>
        <v>6</v>
      </c>
      <c r="AC3541" s="31">
        <f t="shared" si="1674"/>
        <v>20000</v>
      </c>
      <c r="AD3541" s="31">
        <f t="shared" si="1675"/>
        <v>65000</v>
      </c>
      <c r="AE3541" s="31">
        <f t="shared" si="1676"/>
        <v>15750.946281161929</v>
      </c>
      <c r="AF3541" s="47">
        <f t="shared" si="1677"/>
        <v>0</v>
      </c>
      <c r="AG3541" s="31">
        <f t="shared" si="1678"/>
        <v>0</v>
      </c>
      <c r="AH3541" s="48">
        <f t="shared" si="1679"/>
        <v>5</v>
      </c>
      <c r="AI3541" s="33">
        <f t="shared" si="1680"/>
        <v>20000</v>
      </c>
      <c r="AJ3541" s="33">
        <f t="shared" si="1681"/>
        <v>65000</v>
      </c>
      <c r="AK3541" s="33">
        <f t="shared" si="1682"/>
        <v>0</v>
      </c>
      <c r="AL3541" s="33">
        <f t="shared" si="1683"/>
        <v>16911.791022083566</v>
      </c>
      <c r="AM3541" s="34">
        <f t="shared" si="1684"/>
        <v>16911.791022083566</v>
      </c>
    </row>
    <row r="3542" spans="1:39" ht="15" customHeight="1" x14ac:dyDescent="0.3">
      <c r="A3542" s="166" t="s">
        <v>5976</v>
      </c>
      <c r="B3542" s="99">
        <v>9508</v>
      </c>
      <c r="C3542" s="99">
        <v>24528</v>
      </c>
      <c r="D3542" s="165">
        <v>45617</v>
      </c>
      <c r="E3542" s="165">
        <v>45888</v>
      </c>
      <c r="F3542" s="166">
        <v>2</v>
      </c>
      <c r="G3542" s="178">
        <v>1.54</v>
      </c>
      <c r="H3542" s="181">
        <v>1</v>
      </c>
      <c r="I3542" s="180">
        <v>4.6399999999999997E-2</v>
      </c>
      <c r="J3542" s="21">
        <f t="shared" si="1655"/>
        <v>0.45999999999999996</v>
      </c>
      <c r="K3542" s="21" t="str">
        <f t="shared" si="1656"/>
        <v>Y</v>
      </c>
      <c r="L3542" s="37" t="str">
        <f t="shared" si="1657"/>
        <v>NA</v>
      </c>
      <c r="M3542" s="8" t="str">
        <f t="shared" si="1658"/>
        <v>Y</v>
      </c>
      <c r="N3542" s="42">
        <f t="shared" si="1659"/>
        <v>1</v>
      </c>
      <c r="O3542" s="43">
        <f t="shared" si="1660"/>
        <v>200000</v>
      </c>
      <c r="P3542" s="43" t="str">
        <f t="shared" si="1661"/>
        <v>NA</v>
      </c>
      <c r="Q3542" s="24">
        <f t="shared" si="1662"/>
        <v>9949.1712000000007</v>
      </c>
      <c r="R3542" s="43">
        <f t="shared" si="1663"/>
        <v>0</v>
      </c>
      <c r="S3542" s="24">
        <f t="shared" si="1664"/>
        <v>1000000</v>
      </c>
      <c r="T3542" s="25" t="str">
        <f t="shared" si="1665"/>
        <v>N</v>
      </c>
      <c r="U3542" s="44">
        <f t="shared" si="1666"/>
        <v>0</v>
      </c>
      <c r="V3542" s="45">
        <f t="shared" si="1667"/>
        <v>0</v>
      </c>
      <c r="W3542" s="45">
        <f t="shared" si="1668"/>
        <v>0</v>
      </c>
      <c r="X3542" s="28">
        <f t="shared" si="1669"/>
        <v>0</v>
      </c>
      <c r="Y3542" s="28">
        <f t="shared" si="1670"/>
        <v>0</v>
      </c>
      <c r="Z3542" s="45">
        <f t="shared" si="1671"/>
        <v>0</v>
      </c>
      <c r="AA3542" s="29" t="str">
        <f t="shared" si="1672"/>
        <v>N</v>
      </c>
      <c r="AB3542" s="46">
        <f t="shared" si="1673"/>
        <v>0</v>
      </c>
      <c r="AC3542" s="31">
        <f t="shared" si="1674"/>
        <v>0</v>
      </c>
      <c r="AD3542" s="31">
        <f t="shared" si="1675"/>
        <v>0</v>
      </c>
      <c r="AE3542" s="31">
        <f t="shared" si="1676"/>
        <v>0</v>
      </c>
      <c r="AF3542" s="47">
        <f t="shared" si="1677"/>
        <v>0</v>
      </c>
      <c r="AG3542" s="31">
        <f t="shared" si="1678"/>
        <v>0</v>
      </c>
      <c r="AH3542" s="48">
        <f t="shared" si="1679"/>
        <v>0</v>
      </c>
      <c r="AI3542" s="33">
        <f t="shared" si="1680"/>
        <v>0</v>
      </c>
      <c r="AJ3542" s="33">
        <f t="shared" si="1681"/>
        <v>0</v>
      </c>
      <c r="AK3542" s="33">
        <f t="shared" si="1682"/>
        <v>0</v>
      </c>
      <c r="AL3542" s="33">
        <f t="shared" si="1683"/>
        <v>0</v>
      </c>
      <c r="AM3542" s="34">
        <f t="shared" si="1684"/>
        <v>0</v>
      </c>
    </row>
    <row r="3543" spans="1:39" ht="15" customHeight="1" x14ac:dyDescent="0.3">
      <c r="A3543" s="166" t="s">
        <v>5977</v>
      </c>
      <c r="B3543" s="99">
        <v>5622</v>
      </c>
      <c r="C3543" s="99">
        <v>49166</v>
      </c>
      <c r="D3543" s="165">
        <v>45763</v>
      </c>
      <c r="E3543" s="165">
        <v>45869</v>
      </c>
      <c r="F3543" s="166">
        <v>4</v>
      </c>
      <c r="G3543" s="178">
        <v>0.53</v>
      </c>
      <c r="H3543" s="181">
        <v>0.75</v>
      </c>
      <c r="I3543" s="180">
        <v>3.1600000000000003E-2</v>
      </c>
      <c r="J3543" s="21">
        <f t="shared" si="1655"/>
        <v>3.4699999999999998</v>
      </c>
      <c r="K3543" s="21" t="str">
        <f t="shared" si="1656"/>
        <v>Y</v>
      </c>
      <c r="L3543" s="37" t="str">
        <f t="shared" si="1657"/>
        <v>NA</v>
      </c>
      <c r="M3543" s="8" t="str">
        <f t="shared" si="1658"/>
        <v>Y</v>
      </c>
      <c r="N3543" s="42">
        <f t="shared" si="1659"/>
        <v>5</v>
      </c>
      <c r="O3543" s="43">
        <f t="shared" si="1660"/>
        <v>200000</v>
      </c>
      <c r="P3543" s="43" t="str">
        <f t="shared" si="1661"/>
        <v>NA</v>
      </c>
      <c r="Q3543" s="24">
        <f t="shared" si="1662"/>
        <v>5799.6552000000001</v>
      </c>
      <c r="R3543" s="43">
        <f t="shared" si="1663"/>
        <v>0</v>
      </c>
      <c r="S3543" s="24">
        <f t="shared" si="1664"/>
        <v>1000000</v>
      </c>
      <c r="T3543" s="25" t="str">
        <f t="shared" si="1665"/>
        <v>Y</v>
      </c>
      <c r="U3543" s="44">
        <f t="shared" si="1666"/>
        <v>4</v>
      </c>
      <c r="V3543" s="45">
        <f t="shared" si="1667"/>
        <v>200000</v>
      </c>
      <c r="W3543" s="45">
        <f t="shared" si="1668"/>
        <v>1000000</v>
      </c>
      <c r="X3543" s="28">
        <f t="shared" si="1669"/>
        <v>5982.9243043200004</v>
      </c>
      <c r="Y3543" s="28">
        <f t="shared" si="1670"/>
        <v>0</v>
      </c>
      <c r="Z3543" s="45" t="str">
        <f t="shared" si="1671"/>
        <v>NA</v>
      </c>
      <c r="AA3543" s="29" t="str">
        <f t="shared" si="1672"/>
        <v>Y</v>
      </c>
      <c r="AB3543" s="46">
        <f t="shared" si="1673"/>
        <v>3</v>
      </c>
      <c r="AC3543" s="31">
        <f t="shared" si="1674"/>
        <v>200000</v>
      </c>
      <c r="AD3543" s="31">
        <f t="shared" si="1675"/>
        <v>1000000</v>
      </c>
      <c r="AE3543" s="31">
        <f t="shared" si="1676"/>
        <v>6171.9847123365125</v>
      </c>
      <c r="AF3543" s="47">
        <f t="shared" si="1677"/>
        <v>0</v>
      </c>
      <c r="AG3543" s="31" t="str">
        <f t="shared" si="1678"/>
        <v>NA</v>
      </c>
      <c r="AH3543" s="48">
        <f t="shared" si="1679"/>
        <v>2</v>
      </c>
      <c r="AI3543" s="33">
        <f t="shared" si="1680"/>
        <v>20000</v>
      </c>
      <c r="AJ3543" s="33">
        <f t="shared" si="1681"/>
        <v>65000</v>
      </c>
      <c r="AK3543" s="33">
        <f t="shared" si="1682"/>
        <v>6367.0194292463466</v>
      </c>
      <c r="AL3543" s="33">
        <f t="shared" si="1683"/>
        <v>0</v>
      </c>
      <c r="AM3543" s="34">
        <f t="shared" si="1684"/>
        <v>0</v>
      </c>
    </row>
    <row r="3544" spans="1:39" ht="15" customHeight="1" x14ac:dyDescent="0.3">
      <c r="A3544" s="166" t="s">
        <v>5978</v>
      </c>
      <c r="B3544" s="99">
        <v>12813</v>
      </c>
      <c r="C3544" s="99">
        <v>77840</v>
      </c>
      <c r="D3544" s="165">
        <v>44896</v>
      </c>
      <c r="E3544" s="165">
        <v>45244</v>
      </c>
      <c r="F3544" s="166">
        <v>4</v>
      </c>
      <c r="G3544" s="178">
        <v>0.34</v>
      </c>
      <c r="H3544" s="181">
        <v>1</v>
      </c>
      <c r="I3544" s="180">
        <v>5.6800000000000003E-2</v>
      </c>
      <c r="J3544" s="21">
        <f t="shared" si="1655"/>
        <v>3.66</v>
      </c>
      <c r="K3544" s="21" t="str">
        <f t="shared" si="1656"/>
        <v>Y</v>
      </c>
      <c r="L3544" s="37" t="str">
        <f t="shared" si="1657"/>
        <v>NA</v>
      </c>
      <c r="M3544" s="8" t="str">
        <f t="shared" si="1658"/>
        <v>Y</v>
      </c>
      <c r="N3544" s="42">
        <f t="shared" si="1659"/>
        <v>4</v>
      </c>
      <c r="O3544" s="43">
        <f t="shared" si="1660"/>
        <v>200000</v>
      </c>
      <c r="P3544" s="43" t="str">
        <f t="shared" si="1661"/>
        <v>NA</v>
      </c>
      <c r="Q3544" s="24">
        <f t="shared" si="1662"/>
        <v>13540.778399999999</v>
      </c>
      <c r="R3544" s="43">
        <f t="shared" si="1663"/>
        <v>0</v>
      </c>
      <c r="S3544" s="24">
        <f t="shared" si="1664"/>
        <v>1000000</v>
      </c>
      <c r="T3544" s="25" t="str">
        <f t="shared" si="1665"/>
        <v>Y</v>
      </c>
      <c r="U3544" s="44">
        <f t="shared" si="1666"/>
        <v>3</v>
      </c>
      <c r="V3544" s="45">
        <f t="shared" si="1667"/>
        <v>200000</v>
      </c>
      <c r="W3544" s="45">
        <f t="shared" si="1668"/>
        <v>1000000</v>
      </c>
      <c r="X3544" s="28">
        <f t="shared" si="1669"/>
        <v>14309.894613119999</v>
      </c>
      <c r="Y3544" s="28">
        <f t="shared" si="1670"/>
        <v>0</v>
      </c>
      <c r="Z3544" s="45" t="str">
        <f t="shared" si="1671"/>
        <v>NA</v>
      </c>
      <c r="AA3544" s="29" t="str">
        <f t="shared" si="1672"/>
        <v>Y</v>
      </c>
      <c r="AB3544" s="46">
        <f t="shared" si="1673"/>
        <v>2</v>
      </c>
      <c r="AC3544" s="31">
        <f t="shared" si="1674"/>
        <v>200000</v>
      </c>
      <c r="AD3544" s="31">
        <f t="shared" si="1675"/>
        <v>1000000</v>
      </c>
      <c r="AE3544" s="31">
        <f t="shared" si="1676"/>
        <v>15122.696627145215</v>
      </c>
      <c r="AF3544" s="47">
        <f t="shared" si="1677"/>
        <v>0</v>
      </c>
      <c r="AG3544" s="31" t="str">
        <f t="shared" si="1678"/>
        <v>NA</v>
      </c>
      <c r="AH3544" s="48">
        <f t="shared" si="1679"/>
        <v>1</v>
      </c>
      <c r="AI3544" s="33">
        <f t="shared" si="1680"/>
        <v>20000</v>
      </c>
      <c r="AJ3544" s="33">
        <f t="shared" si="1681"/>
        <v>65000</v>
      </c>
      <c r="AK3544" s="33">
        <f t="shared" si="1682"/>
        <v>15981.665795567062</v>
      </c>
      <c r="AL3544" s="33">
        <f t="shared" si="1683"/>
        <v>0</v>
      </c>
      <c r="AM3544" s="34">
        <f t="shared" si="1684"/>
        <v>0</v>
      </c>
    </row>
    <row r="3545" spans="1:39" ht="15" customHeight="1" x14ac:dyDescent="0.3">
      <c r="A3545" s="166" t="s">
        <v>5979</v>
      </c>
      <c r="B3545" s="99">
        <v>23843</v>
      </c>
      <c r="C3545" s="99">
        <v>65554</v>
      </c>
      <c r="D3545" s="165">
        <v>44733</v>
      </c>
      <c r="E3545" s="165">
        <v>44836</v>
      </c>
      <c r="F3545" s="166">
        <v>4</v>
      </c>
      <c r="G3545" s="178">
        <v>1.77</v>
      </c>
      <c r="H3545" s="181">
        <v>0.75</v>
      </c>
      <c r="I3545" s="180">
        <v>3.1800000000000002E-2</v>
      </c>
      <c r="J3545" s="21">
        <f t="shared" si="1655"/>
        <v>2.23</v>
      </c>
      <c r="K3545" s="21" t="str">
        <f t="shared" si="1656"/>
        <v>Y</v>
      </c>
      <c r="L3545" s="37" t="str">
        <f t="shared" si="1657"/>
        <v>NA</v>
      </c>
      <c r="M3545" s="8" t="str">
        <f t="shared" si="1658"/>
        <v>Y</v>
      </c>
      <c r="N3545" s="42">
        <f t="shared" si="1659"/>
        <v>3</v>
      </c>
      <c r="O3545" s="43">
        <f t="shared" si="1660"/>
        <v>200000</v>
      </c>
      <c r="P3545" s="43" t="str">
        <f t="shared" si="1661"/>
        <v>NA</v>
      </c>
      <c r="Q3545" s="24">
        <f t="shared" si="1662"/>
        <v>24601.207400000003</v>
      </c>
      <c r="R3545" s="43">
        <f t="shared" si="1663"/>
        <v>0</v>
      </c>
      <c r="S3545" s="24">
        <f t="shared" si="1664"/>
        <v>1000000</v>
      </c>
      <c r="T3545" s="25" t="str">
        <f t="shared" si="1665"/>
        <v>Y</v>
      </c>
      <c r="U3545" s="44">
        <f t="shared" si="1666"/>
        <v>2</v>
      </c>
      <c r="V3545" s="45">
        <f t="shared" si="1667"/>
        <v>200000</v>
      </c>
      <c r="W3545" s="45">
        <f t="shared" si="1668"/>
        <v>1000000</v>
      </c>
      <c r="X3545" s="28">
        <f t="shared" si="1669"/>
        <v>25383.525795320005</v>
      </c>
      <c r="Y3545" s="28">
        <f t="shared" si="1670"/>
        <v>0</v>
      </c>
      <c r="Z3545" s="45" t="str">
        <f t="shared" si="1671"/>
        <v>NA</v>
      </c>
      <c r="AA3545" s="29" t="str">
        <f t="shared" si="1672"/>
        <v>Y</v>
      </c>
      <c r="AB3545" s="46">
        <f t="shared" si="1673"/>
        <v>1</v>
      </c>
      <c r="AC3545" s="31">
        <f t="shared" si="1674"/>
        <v>200000</v>
      </c>
      <c r="AD3545" s="31">
        <f t="shared" si="1675"/>
        <v>1000000</v>
      </c>
      <c r="AE3545" s="31">
        <f t="shared" si="1676"/>
        <v>26190.721915611182</v>
      </c>
      <c r="AF3545" s="47">
        <f t="shared" si="1677"/>
        <v>0</v>
      </c>
      <c r="AG3545" s="31" t="str">
        <f t="shared" si="1678"/>
        <v>NA</v>
      </c>
      <c r="AH3545" s="48">
        <f t="shared" si="1679"/>
        <v>0</v>
      </c>
      <c r="AI3545" s="33">
        <f t="shared" si="1680"/>
        <v>0</v>
      </c>
      <c r="AJ3545" s="33">
        <f t="shared" si="1681"/>
        <v>0</v>
      </c>
      <c r="AK3545" s="33">
        <f t="shared" si="1682"/>
        <v>0</v>
      </c>
      <c r="AL3545" s="33">
        <f t="shared" si="1683"/>
        <v>0</v>
      </c>
      <c r="AM3545" s="34">
        <f t="shared" si="1684"/>
        <v>0</v>
      </c>
    </row>
    <row r="3546" spans="1:39" ht="15" customHeight="1" x14ac:dyDescent="0.3">
      <c r="A3546" s="166" t="s">
        <v>5980</v>
      </c>
      <c r="B3546" s="99">
        <v>7805</v>
      </c>
      <c r="C3546" s="99">
        <v>86419</v>
      </c>
      <c r="D3546" s="165">
        <v>45466</v>
      </c>
      <c r="E3546" s="165">
        <v>45530</v>
      </c>
      <c r="F3546" s="166">
        <v>2</v>
      </c>
      <c r="G3546" s="178">
        <v>0.84</v>
      </c>
      <c r="H3546" s="181">
        <v>1</v>
      </c>
      <c r="I3546" s="180">
        <v>1.7999999999999999E-2</v>
      </c>
      <c r="J3546" s="21">
        <f t="shared" si="1655"/>
        <v>1.1600000000000001</v>
      </c>
      <c r="K3546" s="21" t="str">
        <f t="shared" si="1656"/>
        <v>Y</v>
      </c>
      <c r="L3546" s="37" t="str">
        <f t="shared" si="1657"/>
        <v>NA</v>
      </c>
      <c r="M3546" s="8" t="str">
        <f t="shared" si="1658"/>
        <v>Y</v>
      </c>
      <c r="N3546" s="42">
        <f t="shared" si="1659"/>
        <v>2</v>
      </c>
      <c r="O3546" s="43">
        <f t="shared" si="1660"/>
        <v>200000</v>
      </c>
      <c r="P3546" s="43" t="str">
        <f t="shared" si="1661"/>
        <v>NA</v>
      </c>
      <c r="Q3546" s="24">
        <f t="shared" si="1662"/>
        <v>7945.49</v>
      </c>
      <c r="R3546" s="43">
        <f t="shared" si="1663"/>
        <v>0</v>
      </c>
      <c r="S3546" s="24">
        <f t="shared" si="1664"/>
        <v>1000000</v>
      </c>
      <c r="T3546" s="25" t="str">
        <f t="shared" si="1665"/>
        <v>Y</v>
      </c>
      <c r="U3546" s="44">
        <f t="shared" si="1666"/>
        <v>1</v>
      </c>
      <c r="V3546" s="45">
        <f t="shared" si="1667"/>
        <v>200000</v>
      </c>
      <c r="W3546" s="45">
        <f t="shared" si="1668"/>
        <v>1000000</v>
      </c>
      <c r="X3546" s="28">
        <f t="shared" si="1669"/>
        <v>8088.50882</v>
      </c>
      <c r="Y3546" s="28">
        <f t="shared" si="1670"/>
        <v>0</v>
      </c>
      <c r="Z3546" s="45" t="str">
        <f t="shared" si="1671"/>
        <v>NA</v>
      </c>
      <c r="AA3546" s="29" t="str">
        <f t="shared" si="1672"/>
        <v>N</v>
      </c>
      <c r="AB3546" s="46">
        <f t="shared" si="1673"/>
        <v>0</v>
      </c>
      <c r="AC3546" s="31">
        <f t="shared" si="1674"/>
        <v>0</v>
      </c>
      <c r="AD3546" s="31">
        <f t="shared" si="1675"/>
        <v>0</v>
      </c>
      <c r="AE3546" s="31">
        <f t="shared" si="1676"/>
        <v>0</v>
      </c>
      <c r="AF3546" s="47">
        <f t="shared" si="1677"/>
        <v>0</v>
      </c>
      <c r="AG3546" s="31">
        <f t="shared" si="1678"/>
        <v>0</v>
      </c>
      <c r="AH3546" s="48">
        <f t="shared" si="1679"/>
        <v>0</v>
      </c>
      <c r="AI3546" s="33">
        <f t="shared" si="1680"/>
        <v>0</v>
      </c>
      <c r="AJ3546" s="33">
        <f t="shared" si="1681"/>
        <v>0</v>
      </c>
      <c r="AK3546" s="33">
        <f t="shared" si="1682"/>
        <v>0</v>
      </c>
      <c r="AL3546" s="33">
        <f t="shared" si="1683"/>
        <v>0</v>
      </c>
      <c r="AM3546" s="34">
        <f t="shared" si="1684"/>
        <v>0</v>
      </c>
    </row>
    <row r="3547" spans="1:39" ht="15" customHeight="1" x14ac:dyDescent="0.3">
      <c r="A3547" s="166" t="s">
        <v>5981</v>
      </c>
      <c r="B3547" s="99">
        <v>13311</v>
      </c>
      <c r="C3547" s="99">
        <v>25439</v>
      </c>
      <c r="D3547" s="165">
        <v>45473</v>
      </c>
      <c r="E3547" s="165">
        <v>45537</v>
      </c>
      <c r="F3547" s="166">
        <v>4</v>
      </c>
      <c r="G3547" s="178">
        <v>1.04</v>
      </c>
      <c r="H3547" s="181">
        <v>0.25</v>
      </c>
      <c r="I3547" s="180">
        <v>6.9000000000000006E-2</v>
      </c>
      <c r="J3547" s="21">
        <f t="shared" si="1655"/>
        <v>2.96</v>
      </c>
      <c r="K3547" s="21" t="str">
        <f t="shared" si="1656"/>
        <v>Y</v>
      </c>
      <c r="L3547" s="37" t="str">
        <f t="shared" si="1657"/>
        <v>NA</v>
      </c>
      <c r="M3547" s="8" t="str">
        <f t="shared" si="1658"/>
        <v>Y</v>
      </c>
      <c r="N3547" s="42">
        <f t="shared" si="1659"/>
        <v>12</v>
      </c>
      <c r="O3547" s="43">
        <f t="shared" si="1660"/>
        <v>200000</v>
      </c>
      <c r="P3547" s="43" t="str">
        <f t="shared" si="1661"/>
        <v>NA</v>
      </c>
      <c r="Q3547" s="24">
        <f t="shared" si="1662"/>
        <v>14229.458999999999</v>
      </c>
      <c r="R3547" s="43">
        <f t="shared" si="1663"/>
        <v>0</v>
      </c>
      <c r="S3547" s="24">
        <f t="shared" si="1664"/>
        <v>1000000</v>
      </c>
      <c r="T3547" s="25" t="str">
        <f t="shared" si="1665"/>
        <v>Y</v>
      </c>
      <c r="U3547" s="44">
        <f t="shared" si="1666"/>
        <v>11</v>
      </c>
      <c r="V3547" s="45">
        <f t="shared" si="1667"/>
        <v>200000</v>
      </c>
      <c r="W3547" s="45">
        <f t="shared" si="1668"/>
        <v>1000000</v>
      </c>
      <c r="X3547" s="28">
        <f t="shared" si="1669"/>
        <v>15211.291670999999</v>
      </c>
      <c r="Y3547" s="28">
        <f t="shared" si="1670"/>
        <v>0</v>
      </c>
      <c r="Z3547" s="45" t="str">
        <f t="shared" si="1671"/>
        <v>NA</v>
      </c>
      <c r="AA3547" s="29" t="str">
        <f t="shared" si="1672"/>
        <v>Y</v>
      </c>
      <c r="AB3547" s="46">
        <f t="shared" si="1673"/>
        <v>10</v>
      </c>
      <c r="AC3547" s="31">
        <f t="shared" si="1674"/>
        <v>200000</v>
      </c>
      <c r="AD3547" s="31">
        <f t="shared" si="1675"/>
        <v>1000000</v>
      </c>
      <c r="AE3547" s="31">
        <f t="shared" si="1676"/>
        <v>16260.870796298997</v>
      </c>
      <c r="AF3547" s="47">
        <f t="shared" si="1677"/>
        <v>0</v>
      </c>
      <c r="AG3547" s="31" t="str">
        <f t="shared" si="1678"/>
        <v>NA</v>
      </c>
      <c r="AH3547" s="48">
        <f t="shared" si="1679"/>
        <v>9</v>
      </c>
      <c r="AI3547" s="33">
        <f t="shared" si="1680"/>
        <v>20000</v>
      </c>
      <c r="AJ3547" s="33">
        <f t="shared" si="1681"/>
        <v>65000</v>
      </c>
      <c r="AK3547" s="33">
        <f t="shared" si="1682"/>
        <v>17382.870881243627</v>
      </c>
      <c r="AL3547" s="33">
        <f t="shared" si="1683"/>
        <v>0</v>
      </c>
      <c r="AM3547" s="34">
        <f t="shared" si="1684"/>
        <v>0</v>
      </c>
    </row>
    <row r="3548" spans="1:39" ht="15" customHeight="1" x14ac:dyDescent="0.3">
      <c r="A3548" s="166" t="s">
        <v>5982</v>
      </c>
      <c r="B3548" s="99">
        <v>6452</v>
      </c>
      <c r="C3548" s="99">
        <v>62628</v>
      </c>
      <c r="D3548" s="165">
        <v>45086</v>
      </c>
      <c r="E3548" s="165">
        <v>45289</v>
      </c>
      <c r="F3548" s="166">
        <v>2</v>
      </c>
      <c r="G3548" s="178">
        <v>1.68</v>
      </c>
      <c r="H3548" s="181">
        <v>1</v>
      </c>
      <c r="I3548" s="180">
        <v>8.3699999999999997E-2</v>
      </c>
      <c r="J3548" s="21">
        <f t="shared" si="1655"/>
        <v>0.32000000000000006</v>
      </c>
      <c r="K3548" s="21" t="str">
        <f t="shared" si="1656"/>
        <v>Y</v>
      </c>
      <c r="L3548" s="37" t="str">
        <f t="shared" si="1657"/>
        <v>NA</v>
      </c>
      <c r="M3548" s="8" t="str">
        <f t="shared" si="1658"/>
        <v>Y</v>
      </c>
      <c r="N3548" s="42">
        <f t="shared" si="1659"/>
        <v>1</v>
      </c>
      <c r="O3548" s="43">
        <f t="shared" si="1660"/>
        <v>200000</v>
      </c>
      <c r="P3548" s="43" t="str">
        <f t="shared" si="1661"/>
        <v>NA</v>
      </c>
      <c r="Q3548" s="24">
        <f t="shared" si="1662"/>
        <v>6992.0323999999991</v>
      </c>
      <c r="R3548" s="43">
        <f t="shared" si="1663"/>
        <v>0</v>
      </c>
      <c r="S3548" s="24">
        <f t="shared" si="1664"/>
        <v>1000000</v>
      </c>
      <c r="T3548" s="25" t="str">
        <f t="shared" si="1665"/>
        <v>N</v>
      </c>
      <c r="U3548" s="44">
        <f t="shared" si="1666"/>
        <v>0</v>
      </c>
      <c r="V3548" s="45">
        <f t="shared" si="1667"/>
        <v>0</v>
      </c>
      <c r="W3548" s="45">
        <f t="shared" si="1668"/>
        <v>0</v>
      </c>
      <c r="X3548" s="28">
        <f t="shared" si="1669"/>
        <v>0</v>
      </c>
      <c r="Y3548" s="28">
        <f t="shared" si="1670"/>
        <v>0</v>
      </c>
      <c r="Z3548" s="45">
        <f t="shared" si="1671"/>
        <v>0</v>
      </c>
      <c r="AA3548" s="29" t="str">
        <f t="shared" si="1672"/>
        <v>N</v>
      </c>
      <c r="AB3548" s="46">
        <f t="shared" si="1673"/>
        <v>0</v>
      </c>
      <c r="AC3548" s="31">
        <f t="shared" si="1674"/>
        <v>0</v>
      </c>
      <c r="AD3548" s="31">
        <f t="shared" si="1675"/>
        <v>0</v>
      </c>
      <c r="AE3548" s="31">
        <f t="shared" si="1676"/>
        <v>0</v>
      </c>
      <c r="AF3548" s="47">
        <f t="shared" si="1677"/>
        <v>0</v>
      </c>
      <c r="AG3548" s="31">
        <f t="shared" si="1678"/>
        <v>0</v>
      </c>
      <c r="AH3548" s="48">
        <f t="shared" si="1679"/>
        <v>0</v>
      </c>
      <c r="AI3548" s="33">
        <f t="shared" si="1680"/>
        <v>0</v>
      </c>
      <c r="AJ3548" s="33">
        <f t="shared" si="1681"/>
        <v>0</v>
      </c>
      <c r="AK3548" s="33">
        <f t="shared" si="1682"/>
        <v>0</v>
      </c>
      <c r="AL3548" s="33">
        <f t="shared" si="1683"/>
        <v>0</v>
      </c>
      <c r="AM3548" s="34">
        <f t="shared" si="1684"/>
        <v>0</v>
      </c>
    </row>
    <row r="3549" spans="1:39" ht="15" customHeight="1" x14ac:dyDescent="0.3">
      <c r="A3549" s="166" t="s">
        <v>5983</v>
      </c>
      <c r="B3549" s="99">
        <v>9418</v>
      </c>
      <c r="C3549" s="99">
        <v>27688</v>
      </c>
      <c r="D3549" s="165">
        <v>44738</v>
      </c>
      <c r="E3549" s="165">
        <v>45002</v>
      </c>
      <c r="F3549" s="166">
        <v>2</v>
      </c>
      <c r="G3549" s="178">
        <v>0.66</v>
      </c>
      <c r="H3549" s="181">
        <v>0.25</v>
      </c>
      <c r="I3549" s="180">
        <v>7.0400000000000004E-2</v>
      </c>
      <c r="J3549" s="21">
        <f t="shared" si="1655"/>
        <v>1.3399999999999999</v>
      </c>
      <c r="K3549" s="21" t="str">
        <f t="shared" si="1656"/>
        <v>Y</v>
      </c>
      <c r="L3549" s="37" t="str">
        <f t="shared" si="1657"/>
        <v>NA</v>
      </c>
      <c r="M3549" s="8" t="str">
        <f t="shared" si="1658"/>
        <v>Y</v>
      </c>
      <c r="N3549" s="42">
        <f t="shared" si="1659"/>
        <v>6</v>
      </c>
      <c r="O3549" s="43">
        <f t="shared" si="1660"/>
        <v>200000</v>
      </c>
      <c r="P3549" s="43" t="str">
        <f t="shared" si="1661"/>
        <v>NA</v>
      </c>
      <c r="Q3549" s="24">
        <f t="shared" si="1662"/>
        <v>10081.0272</v>
      </c>
      <c r="R3549" s="43">
        <f t="shared" si="1663"/>
        <v>0</v>
      </c>
      <c r="S3549" s="24">
        <f t="shared" si="1664"/>
        <v>1000000</v>
      </c>
      <c r="T3549" s="25" t="str">
        <f t="shared" si="1665"/>
        <v>Y</v>
      </c>
      <c r="U3549" s="44">
        <f t="shared" si="1666"/>
        <v>5</v>
      </c>
      <c r="V3549" s="45">
        <f t="shared" si="1667"/>
        <v>200000</v>
      </c>
      <c r="W3549" s="45">
        <f t="shared" si="1668"/>
        <v>1000000</v>
      </c>
      <c r="X3549" s="28">
        <f t="shared" si="1669"/>
        <v>10790.731514880001</v>
      </c>
      <c r="Y3549" s="28">
        <f t="shared" si="1670"/>
        <v>0</v>
      </c>
      <c r="Z3549" s="45" t="str">
        <f t="shared" si="1671"/>
        <v>NA</v>
      </c>
      <c r="AA3549" s="29" t="str">
        <f t="shared" si="1672"/>
        <v>N</v>
      </c>
      <c r="AB3549" s="46">
        <f t="shared" si="1673"/>
        <v>4</v>
      </c>
      <c r="AC3549" s="31">
        <f t="shared" si="1674"/>
        <v>20000</v>
      </c>
      <c r="AD3549" s="31">
        <f t="shared" si="1675"/>
        <v>65000</v>
      </c>
      <c r="AE3549" s="31">
        <f t="shared" si="1676"/>
        <v>11550.399013527553</v>
      </c>
      <c r="AF3549" s="47">
        <f t="shared" si="1677"/>
        <v>0</v>
      </c>
      <c r="AG3549" s="31">
        <f t="shared" si="1678"/>
        <v>4889.8422715924462</v>
      </c>
      <c r="AH3549" s="48">
        <f t="shared" si="1679"/>
        <v>3</v>
      </c>
      <c r="AI3549" s="33">
        <f t="shared" si="1680"/>
        <v>20000</v>
      </c>
      <c r="AJ3549" s="33">
        <f t="shared" si="1681"/>
        <v>65000</v>
      </c>
      <c r="AK3549" s="33">
        <f t="shared" si="1682"/>
        <v>4889.8422715924462</v>
      </c>
      <c r="AL3549" s="33">
        <f t="shared" si="1683"/>
        <v>7473.7048324874468</v>
      </c>
      <c r="AM3549" s="34">
        <f t="shared" si="1684"/>
        <v>7473.7048324874468</v>
      </c>
    </row>
    <row r="3550" spans="1:39" ht="15" customHeight="1" x14ac:dyDescent="0.3">
      <c r="A3550" s="166" t="s">
        <v>5984</v>
      </c>
      <c r="B3550" s="99">
        <v>15160</v>
      </c>
      <c r="C3550" s="99">
        <v>92712</v>
      </c>
      <c r="D3550" s="165">
        <v>45389</v>
      </c>
      <c r="E3550" s="165">
        <v>45697</v>
      </c>
      <c r="F3550" s="166">
        <v>4</v>
      </c>
      <c r="G3550" s="178">
        <v>1.0900000000000001</v>
      </c>
      <c r="H3550" s="181">
        <v>0.5</v>
      </c>
      <c r="I3550" s="180">
        <v>3.5000000000000003E-2</v>
      </c>
      <c r="J3550" s="21">
        <f t="shared" si="1655"/>
        <v>2.91</v>
      </c>
      <c r="K3550" s="21" t="str">
        <f t="shared" si="1656"/>
        <v>Y</v>
      </c>
      <c r="L3550" s="37" t="str">
        <f t="shared" si="1657"/>
        <v>NA</v>
      </c>
      <c r="M3550" s="8" t="str">
        <f t="shared" si="1658"/>
        <v>Y</v>
      </c>
      <c r="N3550" s="42">
        <f t="shared" si="1659"/>
        <v>6</v>
      </c>
      <c r="O3550" s="43">
        <f t="shared" si="1660"/>
        <v>200000</v>
      </c>
      <c r="P3550" s="43" t="str">
        <f t="shared" si="1661"/>
        <v>NA</v>
      </c>
      <c r="Q3550" s="24">
        <f t="shared" si="1662"/>
        <v>15690.599999999999</v>
      </c>
      <c r="R3550" s="43">
        <f t="shared" si="1663"/>
        <v>0</v>
      </c>
      <c r="S3550" s="24">
        <f t="shared" si="1664"/>
        <v>1000000</v>
      </c>
      <c r="T3550" s="25" t="str">
        <f t="shared" si="1665"/>
        <v>Y</v>
      </c>
      <c r="U3550" s="44">
        <f t="shared" si="1666"/>
        <v>5</v>
      </c>
      <c r="V3550" s="45">
        <f t="shared" si="1667"/>
        <v>200000</v>
      </c>
      <c r="W3550" s="45">
        <f t="shared" si="1668"/>
        <v>1000000</v>
      </c>
      <c r="X3550" s="28">
        <f t="shared" si="1669"/>
        <v>16239.770999999997</v>
      </c>
      <c r="Y3550" s="28">
        <f t="shared" si="1670"/>
        <v>0</v>
      </c>
      <c r="Z3550" s="45" t="str">
        <f t="shared" si="1671"/>
        <v>NA</v>
      </c>
      <c r="AA3550" s="29" t="str">
        <f t="shared" si="1672"/>
        <v>Y</v>
      </c>
      <c r="AB3550" s="46">
        <f t="shared" si="1673"/>
        <v>4</v>
      </c>
      <c r="AC3550" s="31">
        <f t="shared" si="1674"/>
        <v>200000</v>
      </c>
      <c r="AD3550" s="31">
        <f t="shared" si="1675"/>
        <v>1000000</v>
      </c>
      <c r="AE3550" s="31">
        <f t="shared" si="1676"/>
        <v>16808.162984999995</v>
      </c>
      <c r="AF3550" s="47">
        <f t="shared" si="1677"/>
        <v>0</v>
      </c>
      <c r="AG3550" s="31" t="str">
        <f t="shared" si="1678"/>
        <v>NA</v>
      </c>
      <c r="AH3550" s="48">
        <f t="shared" si="1679"/>
        <v>3</v>
      </c>
      <c r="AI3550" s="33">
        <f t="shared" si="1680"/>
        <v>20000</v>
      </c>
      <c r="AJ3550" s="33">
        <f t="shared" si="1681"/>
        <v>65000</v>
      </c>
      <c r="AK3550" s="33">
        <f t="shared" si="1682"/>
        <v>17396.448689474993</v>
      </c>
      <c r="AL3550" s="33">
        <f t="shared" si="1683"/>
        <v>0</v>
      </c>
      <c r="AM3550" s="34">
        <f t="shared" si="1684"/>
        <v>0</v>
      </c>
    </row>
    <row r="3551" spans="1:39" ht="15" customHeight="1" x14ac:dyDescent="0.3">
      <c r="A3551" s="166" t="s">
        <v>5985</v>
      </c>
      <c r="B3551" s="99">
        <v>13952</v>
      </c>
      <c r="C3551" s="99">
        <v>40267</v>
      </c>
      <c r="D3551" s="165">
        <v>44567</v>
      </c>
      <c r="E3551" s="165">
        <v>44785</v>
      </c>
      <c r="F3551" s="166">
        <v>4</v>
      </c>
      <c r="G3551" s="178">
        <v>3.57</v>
      </c>
      <c r="H3551" s="181">
        <v>1</v>
      </c>
      <c r="I3551" s="180">
        <v>7.7600000000000002E-2</v>
      </c>
      <c r="J3551" s="21">
        <f t="shared" si="1655"/>
        <v>0.43000000000000016</v>
      </c>
      <c r="K3551" s="21" t="str">
        <f t="shared" si="1656"/>
        <v>Y</v>
      </c>
      <c r="L3551" s="37" t="str">
        <f t="shared" si="1657"/>
        <v>NA</v>
      </c>
      <c r="M3551" s="8" t="str">
        <f t="shared" si="1658"/>
        <v>Y</v>
      </c>
      <c r="N3551" s="42">
        <f t="shared" si="1659"/>
        <v>1</v>
      </c>
      <c r="O3551" s="43">
        <f t="shared" si="1660"/>
        <v>200000</v>
      </c>
      <c r="P3551" s="43" t="str">
        <f t="shared" si="1661"/>
        <v>NA</v>
      </c>
      <c r="Q3551" s="24">
        <f t="shared" si="1662"/>
        <v>15034.675199999998</v>
      </c>
      <c r="R3551" s="43">
        <f t="shared" si="1663"/>
        <v>0</v>
      </c>
      <c r="S3551" s="24">
        <f t="shared" si="1664"/>
        <v>1000000</v>
      </c>
      <c r="T3551" s="25" t="str">
        <f t="shared" si="1665"/>
        <v>N</v>
      </c>
      <c r="U3551" s="44">
        <f t="shared" si="1666"/>
        <v>0</v>
      </c>
      <c r="V3551" s="45">
        <f t="shared" si="1667"/>
        <v>0</v>
      </c>
      <c r="W3551" s="45">
        <f t="shared" si="1668"/>
        <v>0</v>
      </c>
      <c r="X3551" s="28">
        <f t="shared" si="1669"/>
        <v>0</v>
      </c>
      <c r="Y3551" s="28">
        <f t="shared" si="1670"/>
        <v>0</v>
      </c>
      <c r="Z3551" s="45">
        <f t="shared" si="1671"/>
        <v>0</v>
      </c>
      <c r="AA3551" s="29" t="str">
        <f t="shared" si="1672"/>
        <v>N</v>
      </c>
      <c r="AB3551" s="46">
        <f t="shared" si="1673"/>
        <v>0</v>
      </c>
      <c r="AC3551" s="31">
        <f t="shared" si="1674"/>
        <v>0</v>
      </c>
      <c r="AD3551" s="31">
        <f t="shared" si="1675"/>
        <v>0</v>
      </c>
      <c r="AE3551" s="31">
        <f t="shared" si="1676"/>
        <v>0</v>
      </c>
      <c r="AF3551" s="47">
        <f t="shared" si="1677"/>
        <v>0</v>
      </c>
      <c r="AG3551" s="31">
        <f t="shared" si="1678"/>
        <v>0</v>
      </c>
      <c r="AH3551" s="48">
        <f t="shared" si="1679"/>
        <v>0</v>
      </c>
      <c r="AI3551" s="33">
        <f t="shared" si="1680"/>
        <v>0</v>
      </c>
      <c r="AJ3551" s="33">
        <f t="shared" si="1681"/>
        <v>0</v>
      </c>
      <c r="AK3551" s="33">
        <f t="shared" si="1682"/>
        <v>0</v>
      </c>
      <c r="AL3551" s="33">
        <f t="shared" si="1683"/>
        <v>0</v>
      </c>
      <c r="AM3551" s="34">
        <f t="shared" si="1684"/>
        <v>0</v>
      </c>
    </row>
    <row r="3552" spans="1:39" ht="15" customHeight="1" x14ac:dyDescent="0.3">
      <c r="A3552" s="166" t="s">
        <v>5986</v>
      </c>
      <c r="B3552" s="99">
        <v>11121</v>
      </c>
      <c r="C3552" s="99">
        <v>86159</v>
      </c>
      <c r="D3552" s="165">
        <v>44787</v>
      </c>
      <c r="E3552" s="165">
        <v>45071</v>
      </c>
      <c r="F3552" s="166">
        <v>4</v>
      </c>
      <c r="G3552" s="178">
        <v>3.7</v>
      </c>
      <c r="H3552" s="181">
        <v>0.75</v>
      </c>
      <c r="I3552" s="180">
        <v>7.1099999999999997E-2</v>
      </c>
      <c r="J3552" s="21">
        <f t="shared" si="1655"/>
        <v>0.29999999999999982</v>
      </c>
      <c r="K3552" s="21" t="str">
        <f t="shared" si="1656"/>
        <v>Y</v>
      </c>
      <c r="L3552" s="37" t="str">
        <f t="shared" si="1657"/>
        <v>NA</v>
      </c>
      <c r="M3552" s="8" t="str">
        <f t="shared" si="1658"/>
        <v>Y</v>
      </c>
      <c r="N3552" s="42">
        <f t="shared" si="1659"/>
        <v>1</v>
      </c>
      <c r="O3552" s="43">
        <f t="shared" si="1660"/>
        <v>200000</v>
      </c>
      <c r="P3552" s="43" t="str">
        <f t="shared" si="1661"/>
        <v>NA</v>
      </c>
      <c r="Q3552" s="24">
        <f t="shared" si="1662"/>
        <v>11911.703099999999</v>
      </c>
      <c r="R3552" s="43">
        <f t="shared" si="1663"/>
        <v>0</v>
      </c>
      <c r="S3552" s="24">
        <f t="shared" si="1664"/>
        <v>1000000</v>
      </c>
      <c r="T3552" s="25" t="str">
        <f t="shared" si="1665"/>
        <v>N</v>
      </c>
      <c r="U3552" s="44">
        <f t="shared" si="1666"/>
        <v>0</v>
      </c>
      <c r="V3552" s="45">
        <f t="shared" si="1667"/>
        <v>0</v>
      </c>
      <c r="W3552" s="45">
        <f t="shared" si="1668"/>
        <v>0</v>
      </c>
      <c r="X3552" s="28">
        <f t="shared" si="1669"/>
        <v>0</v>
      </c>
      <c r="Y3552" s="28">
        <f t="shared" si="1670"/>
        <v>0</v>
      </c>
      <c r="Z3552" s="45">
        <f t="shared" si="1671"/>
        <v>0</v>
      </c>
      <c r="AA3552" s="29" t="str">
        <f t="shared" si="1672"/>
        <v>N</v>
      </c>
      <c r="AB3552" s="46">
        <f t="shared" si="1673"/>
        <v>0</v>
      </c>
      <c r="AC3552" s="31">
        <f t="shared" si="1674"/>
        <v>0</v>
      </c>
      <c r="AD3552" s="31">
        <f t="shared" si="1675"/>
        <v>0</v>
      </c>
      <c r="AE3552" s="31">
        <f t="shared" si="1676"/>
        <v>0</v>
      </c>
      <c r="AF3552" s="47">
        <f t="shared" si="1677"/>
        <v>0</v>
      </c>
      <c r="AG3552" s="31">
        <f t="shared" si="1678"/>
        <v>0</v>
      </c>
      <c r="AH3552" s="48">
        <f t="shared" si="1679"/>
        <v>0</v>
      </c>
      <c r="AI3552" s="33">
        <f t="shared" si="1680"/>
        <v>0</v>
      </c>
      <c r="AJ3552" s="33">
        <f t="shared" si="1681"/>
        <v>0</v>
      </c>
      <c r="AK3552" s="33">
        <f t="shared" si="1682"/>
        <v>0</v>
      </c>
      <c r="AL3552" s="33">
        <f t="shared" si="1683"/>
        <v>0</v>
      </c>
      <c r="AM3552" s="34">
        <f t="shared" si="1684"/>
        <v>0</v>
      </c>
    </row>
    <row r="3553" spans="1:39" ht="15" customHeight="1" x14ac:dyDescent="0.3">
      <c r="A3553" s="166" t="s">
        <v>5987</v>
      </c>
      <c r="B3553" s="99">
        <v>19110</v>
      </c>
      <c r="C3553" s="99">
        <v>108074</v>
      </c>
      <c r="D3553" s="165">
        <v>44520</v>
      </c>
      <c r="E3553" s="165">
        <v>44642</v>
      </c>
      <c r="F3553" s="166">
        <v>4</v>
      </c>
      <c r="G3553" s="178">
        <v>1.35</v>
      </c>
      <c r="H3553" s="181">
        <v>0.25</v>
      </c>
      <c r="I3553" s="180">
        <v>3.7999999999999999E-2</v>
      </c>
      <c r="J3553" s="21">
        <f t="shared" si="1655"/>
        <v>2.65</v>
      </c>
      <c r="K3553" s="21" t="str">
        <f t="shared" si="1656"/>
        <v>Y</v>
      </c>
      <c r="L3553" s="37" t="str">
        <f t="shared" si="1657"/>
        <v>NA</v>
      </c>
      <c r="M3553" s="8" t="str">
        <f t="shared" si="1658"/>
        <v>Y</v>
      </c>
      <c r="N3553" s="42">
        <f t="shared" si="1659"/>
        <v>11</v>
      </c>
      <c r="O3553" s="43">
        <f t="shared" si="1660"/>
        <v>200000</v>
      </c>
      <c r="P3553" s="43" t="str">
        <f t="shared" si="1661"/>
        <v>NA</v>
      </c>
      <c r="Q3553" s="24">
        <f t="shared" si="1662"/>
        <v>19836.18</v>
      </c>
      <c r="R3553" s="43">
        <f t="shared" si="1663"/>
        <v>0</v>
      </c>
      <c r="S3553" s="24">
        <f t="shared" si="1664"/>
        <v>1000000</v>
      </c>
      <c r="T3553" s="25" t="str">
        <f t="shared" si="1665"/>
        <v>Y</v>
      </c>
      <c r="U3553" s="44">
        <f t="shared" si="1666"/>
        <v>10</v>
      </c>
      <c r="V3553" s="45">
        <f t="shared" si="1667"/>
        <v>200000</v>
      </c>
      <c r="W3553" s="45">
        <f t="shared" si="1668"/>
        <v>1000000</v>
      </c>
      <c r="X3553" s="28">
        <f t="shared" si="1669"/>
        <v>20589.954840000002</v>
      </c>
      <c r="Y3553" s="28">
        <f t="shared" si="1670"/>
        <v>0</v>
      </c>
      <c r="Z3553" s="45" t="str">
        <f t="shared" si="1671"/>
        <v>NA</v>
      </c>
      <c r="AA3553" s="29" t="str">
        <f t="shared" si="1672"/>
        <v>Y</v>
      </c>
      <c r="AB3553" s="46">
        <f t="shared" si="1673"/>
        <v>9</v>
      </c>
      <c r="AC3553" s="31">
        <f t="shared" si="1674"/>
        <v>200000</v>
      </c>
      <c r="AD3553" s="31">
        <f t="shared" si="1675"/>
        <v>1000000</v>
      </c>
      <c r="AE3553" s="31">
        <f t="shared" si="1676"/>
        <v>21372.373123920002</v>
      </c>
      <c r="AF3553" s="47">
        <f t="shared" si="1677"/>
        <v>0</v>
      </c>
      <c r="AG3553" s="31" t="str">
        <f t="shared" si="1678"/>
        <v>NA</v>
      </c>
      <c r="AH3553" s="48">
        <f t="shared" si="1679"/>
        <v>8</v>
      </c>
      <c r="AI3553" s="33">
        <f t="shared" si="1680"/>
        <v>20000</v>
      </c>
      <c r="AJ3553" s="33">
        <f t="shared" si="1681"/>
        <v>65000</v>
      </c>
      <c r="AK3553" s="33">
        <f t="shared" si="1682"/>
        <v>20000</v>
      </c>
      <c r="AL3553" s="33">
        <f t="shared" si="1683"/>
        <v>2184.5233026289643</v>
      </c>
      <c r="AM3553" s="34">
        <f t="shared" si="1684"/>
        <v>2184.5233026289643</v>
      </c>
    </row>
    <row r="3554" spans="1:39" ht="15" customHeight="1" x14ac:dyDescent="0.3">
      <c r="A3554" s="166" t="s">
        <v>5988</v>
      </c>
      <c r="B3554" s="99">
        <v>19611</v>
      </c>
      <c r="C3554" s="99">
        <v>108597</v>
      </c>
      <c r="D3554" s="165">
        <v>44735</v>
      </c>
      <c r="E3554" s="165">
        <v>44983</v>
      </c>
      <c r="F3554" s="166">
        <v>2</v>
      </c>
      <c r="G3554" s="178">
        <v>1.41</v>
      </c>
      <c r="H3554" s="181">
        <v>0.75</v>
      </c>
      <c r="I3554" s="180">
        <v>4.6300000000000001E-2</v>
      </c>
      <c r="J3554" s="21">
        <f t="shared" si="1655"/>
        <v>0.59000000000000008</v>
      </c>
      <c r="K3554" s="21" t="str">
        <f t="shared" si="1656"/>
        <v>Y</v>
      </c>
      <c r="L3554" s="37" t="str">
        <f t="shared" si="1657"/>
        <v>NA</v>
      </c>
      <c r="M3554" s="8" t="str">
        <f t="shared" si="1658"/>
        <v>Y</v>
      </c>
      <c r="N3554" s="42">
        <f t="shared" si="1659"/>
        <v>1</v>
      </c>
      <c r="O3554" s="43">
        <f t="shared" si="1660"/>
        <v>200000</v>
      </c>
      <c r="P3554" s="43" t="str">
        <f t="shared" si="1661"/>
        <v>NA</v>
      </c>
      <c r="Q3554" s="24">
        <f t="shared" si="1662"/>
        <v>20518.989300000001</v>
      </c>
      <c r="R3554" s="43">
        <f t="shared" si="1663"/>
        <v>0</v>
      </c>
      <c r="S3554" s="24">
        <f t="shared" si="1664"/>
        <v>1000000</v>
      </c>
      <c r="T3554" s="25" t="str">
        <f t="shared" si="1665"/>
        <v>N</v>
      </c>
      <c r="U3554" s="44">
        <f t="shared" si="1666"/>
        <v>0</v>
      </c>
      <c r="V3554" s="45">
        <f t="shared" si="1667"/>
        <v>0</v>
      </c>
      <c r="W3554" s="45">
        <f t="shared" si="1668"/>
        <v>0</v>
      </c>
      <c r="X3554" s="28">
        <f t="shared" si="1669"/>
        <v>0</v>
      </c>
      <c r="Y3554" s="28">
        <f t="shared" si="1670"/>
        <v>0</v>
      </c>
      <c r="Z3554" s="45">
        <f t="shared" si="1671"/>
        <v>0</v>
      </c>
      <c r="AA3554" s="29" t="str">
        <f t="shared" si="1672"/>
        <v>N</v>
      </c>
      <c r="AB3554" s="46">
        <f t="shared" si="1673"/>
        <v>0</v>
      </c>
      <c r="AC3554" s="31">
        <f t="shared" si="1674"/>
        <v>0</v>
      </c>
      <c r="AD3554" s="31">
        <f t="shared" si="1675"/>
        <v>0</v>
      </c>
      <c r="AE3554" s="31">
        <f t="shared" si="1676"/>
        <v>0</v>
      </c>
      <c r="AF3554" s="47">
        <f t="shared" si="1677"/>
        <v>0</v>
      </c>
      <c r="AG3554" s="31">
        <f t="shared" si="1678"/>
        <v>0</v>
      </c>
      <c r="AH3554" s="48">
        <f t="shared" si="1679"/>
        <v>0</v>
      </c>
      <c r="AI3554" s="33">
        <f t="shared" si="1680"/>
        <v>0</v>
      </c>
      <c r="AJ3554" s="33">
        <f t="shared" si="1681"/>
        <v>0</v>
      </c>
      <c r="AK3554" s="33">
        <f t="shared" si="1682"/>
        <v>0</v>
      </c>
      <c r="AL3554" s="33">
        <f t="shared" si="1683"/>
        <v>0</v>
      </c>
      <c r="AM3554" s="34">
        <f t="shared" si="1684"/>
        <v>0</v>
      </c>
    </row>
    <row r="3555" spans="1:39" ht="15" customHeight="1" x14ac:dyDescent="0.3">
      <c r="A3555" s="166" t="s">
        <v>5989</v>
      </c>
      <c r="B3555" s="99">
        <v>19252</v>
      </c>
      <c r="C3555" s="99">
        <v>65238</v>
      </c>
      <c r="D3555" s="165">
        <v>44895</v>
      </c>
      <c r="E3555" s="165">
        <v>44954</v>
      </c>
      <c r="F3555" s="166">
        <v>2</v>
      </c>
      <c r="G3555" s="178">
        <v>1.38</v>
      </c>
      <c r="H3555" s="181">
        <v>1</v>
      </c>
      <c r="I3555" s="180">
        <v>4.0399999999999998E-2</v>
      </c>
      <c r="J3555" s="21">
        <f t="shared" si="1655"/>
        <v>0.62000000000000011</v>
      </c>
      <c r="K3555" s="21" t="str">
        <f t="shared" si="1656"/>
        <v>Y</v>
      </c>
      <c r="L3555" s="37" t="str">
        <f t="shared" si="1657"/>
        <v>NA</v>
      </c>
      <c r="M3555" s="8" t="str">
        <f t="shared" si="1658"/>
        <v>Y</v>
      </c>
      <c r="N3555" s="42">
        <f t="shared" si="1659"/>
        <v>1</v>
      </c>
      <c r="O3555" s="43">
        <f t="shared" si="1660"/>
        <v>200000</v>
      </c>
      <c r="P3555" s="43" t="str">
        <f t="shared" si="1661"/>
        <v>NA</v>
      </c>
      <c r="Q3555" s="24">
        <f t="shared" si="1662"/>
        <v>20029.7808</v>
      </c>
      <c r="R3555" s="43">
        <f t="shared" si="1663"/>
        <v>0</v>
      </c>
      <c r="S3555" s="24">
        <f t="shared" si="1664"/>
        <v>1000000</v>
      </c>
      <c r="T3555" s="25" t="str">
        <f t="shared" si="1665"/>
        <v>N</v>
      </c>
      <c r="U3555" s="44">
        <f t="shared" si="1666"/>
        <v>0</v>
      </c>
      <c r="V3555" s="45">
        <f t="shared" si="1667"/>
        <v>0</v>
      </c>
      <c r="W3555" s="45">
        <f t="shared" si="1668"/>
        <v>0</v>
      </c>
      <c r="X3555" s="28">
        <f t="shared" si="1669"/>
        <v>0</v>
      </c>
      <c r="Y3555" s="28">
        <f t="shared" si="1670"/>
        <v>0</v>
      </c>
      <c r="Z3555" s="45">
        <f t="shared" si="1671"/>
        <v>0</v>
      </c>
      <c r="AA3555" s="29" t="str">
        <f t="shared" si="1672"/>
        <v>N</v>
      </c>
      <c r="AB3555" s="46">
        <f t="shared" si="1673"/>
        <v>0</v>
      </c>
      <c r="AC3555" s="31">
        <f t="shared" si="1674"/>
        <v>0</v>
      </c>
      <c r="AD3555" s="31">
        <f t="shared" si="1675"/>
        <v>0</v>
      </c>
      <c r="AE3555" s="31">
        <f t="shared" si="1676"/>
        <v>0</v>
      </c>
      <c r="AF3555" s="47">
        <f t="shared" si="1677"/>
        <v>0</v>
      </c>
      <c r="AG3555" s="31">
        <f t="shared" si="1678"/>
        <v>0</v>
      </c>
      <c r="AH3555" s="48">
        <f t="shared" si="1679"/>
        <v>0</v>
      </c>
      <c r="AI3555" s="33">
        <f t="shared" si="1680"/>
        <v>0</v>
      </c>
      <c r="AJ3555" s="33">
        <f t="shared" si="1681"/>
        <v>0</v>
      </c>
      <c r="AK3555" s="33">
        <f t="shared" si="1682"/>
        <v>0</v>
      </c>
      <c r="AL3555" s="33">
        <f t="shared" si="1683"/>
        <v>0</v>
      </c>
      <c r="AM3555" s="34">
        <f t="shared" si="1684"/>
        <v>0</v>
      </c>
    </row>
    <row r="3556" spans="1:39" ht="15" customHeight="1" x14ac:dyDescent="0.3">
      <c r="A3556" s="166" t="s">
        <v>5990</v>
      </c>
      <c r="B3556" s="99">
        <v>9678</v>
      </c>
      <c r="C3556" s="99">
        <v>99313</v>
      </c>
      <c r="D3556" s="165">
        <v>44816</v>
      </c>
      <c r="E3556" s="165">
        <v>45070</v>
      </c>
      <c r="F3556" s="166">
        <v>2</v>
      </c>
      <c r="G3556" s="178">
        <v>0.34</v>
      </c>
      <c r="H3556" s="181">
        <v>0.5</v>
      </c>
      <c r="I3556" s="180">
        <v>6.9500000000000006E-2</v>
      </c>
      <c r="J3556" s="21">
        <f t="shared" si="1655"/>
        <v>1.66</v>
      </c>
      <c r="K3556" s="21" t="str">
        <f t="shared" si="1656"/>
        <v>Y</v>
      </c>
      <c r="L3556" s="37" t="str">
        <f t="shared" si="1657"/>
        <v>NA</v>
      </c>
      <c r="M3556" s="8" t="str">
        <f t="shared" si="1658"/>
        <v>Y</v>
      </c>
      <c r="N3556" s="42">
        <f t="shared" si="1659"/>
        <v>4</v>
      </c>
      <c r="O3556" s="43">
        <f t="shared" si="1660"/>
        <v>200000</v>
      </c>
      <c r="P3556" s="43" t="str">
        <f t="shared" si="1661"/>
        <v>NA</v>
      </c>
      <c r="Q3556" s="24">
        <f t="shared" si="1662"/>
        <v>10350.621000000001</v>
      </c>
      <c r="R3556" s="43">
        <f t="shared" si="1663"/>
        <v>0</v>
      </c>
      <c r="S3556" s="24">
        <f t="shared" si="1664"/>
        <v>1000000</v>
      </c>
      <c r="T3556" s="25" t="str">
        <f t="shared" si="1665"/>
        <v>Y</v>
      </c>
      <c r="U3556" s="44">
        <f t="shared" si="1666"/>
        <v>3</v>
      </c>
      <c r="V3556" s="45">
        <f t="shared" si="1667"/>
        <v>200000</v>
      </c>
      <c r="W3556" s="45">
        <f t="shared" si="1668"/>
        <v>1000000</v>
      </c>
      <c r="X3556" s="28">
        <f t="shared" si="1669"/>
        <v>11069.989159500003</v>
      </c>
      <c r="Y3556" s="28">
        <f t="shared" si="1670"/>
        <v>0</v>
      </c>
      <c r="Z3556" s="45" t="str">
        <f t="shared" si="1671"/>
        <v>NA</v>
      </c>
      <c r="AA3556" s="29" t="str">
        <f t="shared" si="1672"/>
        <v>N</v>
      </c>
      <c r="AB3556" s="46">
        <f t="shared" si="1673"/>
        <v>2</v>
      </c>
      <c r="AC3556" s="31">
        <f t="shared" si="1674"/>
        <v>20000</v>
      </c>
      <c r="AD3556" s="31">
        <f t="shared" si="1675"/>
        <v>65000</v>
      </c>
      <c r="AE3556" s="31">
        <f t="shared" si="1676"/>
        <v>11839.353406085254</v>
      </c>
      <c r="AF3556" s="47">
        <f t="shared" si="1677"/>
        <v>0</v>
      </c>
      <c r="AG3556" s="31">
        <f t="shared" si="1678"/>
        <v>0</v>
      </c>
      <c r="AH3556" s="48">
        <f t="shared" si="1679"/>
        <v>1</v>
      </c>
      <c r="AI3556" s="33">
        <f t="shared" si="1680"/>
        <v>20000</v>
      </c>
      <c r="AJ3556" s="33">
        <f t="shared" si="1681"/>
        <v>65000</v>
      </c>
      <c r="AK3556" s="33">
        <f t="shared" si="1682"/>
        <v>0</v>
      </c>
      <c r="AL3556" s="33">
        <f t="shared" si="1683"/>
        <v>12662.188467808181</v>
      </c>
      <c r="AM3556" s="34">
        <f t="shared" si="1684"/>
        <v>12662.188467808181</v>
      </c>
    </row>
  </sheetData>
  <mergeCells count="6">
    <mergeCell ref="AH1:AL1"/>
    <mergeCell ref="B1:I1"/>
    <mergeCell ref="J1:L1"/>
    <mergeCell ref="M1:S1"/>
    <mergeCell ref="T1:Z1"/>
    <mergeCell ref="AA1:AG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X1003"/>
  <sheetViews>
    <sheetView workbookViewId="0">
      <pane xSplit="2" ySplit="1" topLeftCell="C2" activePane="bottomRight" state="frozen"/>
      <selection pane="topRight" activeCell="C1" sqref="C1"/>
      <selection pane="bottomLeft" activeCell="A2" sqref="A2"/>
      <selection pane="bottomRight" activeCell="E6" sqref="E6"/>
    </sheetView>
  </sheetViews>
  <sheetFormatPr defaultColWidth="12.6328125" defaultRowHeight="12.5" x14ac:dyDescent="0.25"/>
  <cols>
    <col min="1" max="2" width="32.1796875" customWidth="1"/>
    <col min="3" max="3" width="50.1796875" customWidth="1"/>
    <col min="4" max="4" width="42.1796875" customWidth="1"/>
  </cols>
  <sheetData>
    <row r="1" spans="1:24" ht="13" x14ac:dyDescent="0.3">
      <c r="A1" s="50"/>
      <c r="B1" s="50"/>
      <c r="C1" s="51" t="s">
        <v>77</v>
      </c>
      <c r="D1" s="51" t="s">
        <v>78</v>
      </c>
      <c r="E1" s="52"/>
      <c r="F1" s="52"/>
      <c r="G1" s="52"/>
      <c r="H1" s="52"/>
      <c r="I1" s="52"/>
      <c r="J1" s="52"/>
      <c r="K1" s="52"/>
      <c r="L1" s="52"/>
      <c r="M1" s="52"/>
      <c r="N1" s="52"/>
      <c r="O1" s="52"/>
      <c r="P1" s="52"/>
      <c r="Q1" s="52"/>
      <c r="R1" s="52"/>
      <c r="S1" s="52"/>
      <c r="T1" s="52"/>
      <c r="U1" s="52"/>
      <c r="V1" s="52"/>
      <c r="W1" s="52"/>
      <c r="X1" s="52"/>
    </row>
    <row r="2" spans="1:24" ht="38" x14ac:dyDescent="0.3">
      <c r="A2" s="53" t="s">
        <v>79</v>
      </c>
      <c r="B2" s="53" t="s">
        <v>8</v>
      </c>
      <c r="C2" s="36" t="s">
        <v>80</v>
      </c>
      <c r="D2" s="36" t="s">
        <v>81</v>
      </c>
      <c r="E2" s="35"/>
      <c r="F2" s="35"/>
      <c r="G2" s="35"/>
      <c r="H2" s="35"/>
      <c r="I2" s="35"/>
      <c r="J2" s="35"/>
      <c r="K2" s="35"/>
      <c r="L2" s="35"/>
      <c r="M2" s="35"/>
      <c r="N2" s="35"/>
      <c r="O2" s="35"/>
      <c r="P2" s="35"/>
      <c r="Q2" s="35"/>
      <c r="R2" s="35"/>
      <c r="S2" s="35"/>
      <c r="T2" s="35"/>
      <c r="U2" s="35"/>
      <c r="V2" s="35"/>
      <c r="W2" s="35"/>
      <c r="X2" s="35"/>
    </row>
    <row r="3" spans="1:24" ht="26" x14ac:dyDescent="0.3">
      <c r="A3" s="53"/>
      <c r="B3" s="53" t="s">
        <v>9</v>
      </c>
      <c r="C3" s="36" t="s">
        <v>82</v>
      </c>
      <c r="D3" s="36" t="s">
        <v>83</v>
      </c>
      <c r="E3" s="35"/>
      <c r="F3" s="35"/>
      <c r="G3" s="35"/>
      <c r="H3" s="35"/>
      <c r="I3" s="35"/>
      <c r="J3" s="35"/>
      <c r="K3" s="35"/>
      <c r="L3" s="35"/>
      <c r="M3" s="35"/>
      <c r="N3" s="35"/>
      <c r="O3" s="35"/>
      <c r="P3" s="35"/>
      <c r="Q3" s="35"/>
      <c r="R3" s="35"/>
      <c r="S3" s="35"/>
      <c r="T3" s="35"/>
      <c r="U3" s="35"/>
      <c r="V3" s="35"/>
      <c r="W3" s="35"/>
      <c r="X3" s="35"/>
    </row>
    <row r="4" spans="1:24" ht="50.5" x14ac:dyDescent="0.3">
      <c r="A4" s="53"/>
      <c r="B4" s="53" t="s">
        <v>84</v>
      </c>
      <c r="C4" s="36" t="s">
        <v>85</v>
      </c>
      <c r="D4" s="36" t="s">
        <v>86</v>
      </c>
      <c r="E4" s="35"/>
      <c r="F4" s="35"/>
      <c r="G4" s="35"/>
      <c r="H4" s="35"/>
      <c r="I4" s="35"/>
      <c r="J4" s="35"/>
      <c r="K4" s="35"/>
      <c r="L4" s="35"/>
      <c r="M4" s="35"/>
      <c r="N4" s="35"/>
      <c r="O4" s="35"/>
      <c r="P4" s="35"/>
      <c r="Q4" s="35"/>
      <c r="R4" s="35"/>
      <c r="S4" s="35"/>
      <c r="T4" s="35"/>
      <c r="U4" s="35"/>
      <c r="V4" s="35"/>
      <c r="W4" s="35"/>
      <c r="X4" s="35"/>
    </row>
    <row r="5" spans="1:24" ht="26" x14ac:dyDescent="0.3">
      <c r="A5" s="53"/>
      <c r="B5" s="53" t="s">
        <v>87</v>
      </c>
      <c r="C5" s="36" t="s">
        <v>88</v>
      </c>
      <c r="D5" s="36" t="s">
        <v>89</v>
      </c>
      <c r="E5" s="35"/>
      <c r="F5" s="35"/>
      <c r="G5" s="35"/>
      <c r="H5" s="35"/>
      <c r="I5" s="35"/>
      <c r="J5" s="35"/>
      <c r="K5" s="35"/>
      <c r="L5" s="35"/>
      <c r="M5" s="35"/>
      <c r="N5" s="35"/>
      <c r="O5" s="35"/>
      <c r="P5" s="35"/>
      <c r="Q5" s="35"/>
      <c r="R5" s="35"/>
      <c r="S5" s="35"/>
      <c r="T5" s="35"/>
      <c r="U5" s="35"/>
      <c r="V5" s="35"/>
      <c r="W5" s="35"/>
      <c r="X5" s="35"/>
    </row>
    <row r="6" spans="1:24" ht="76" x14ac:dyDescent="0.3">
      <c r="A6" s="53"/>
      <c r="B6" s="53" t="s">
        <v>199</v>
      </c>
      <c r="C6" s="36" t="s">
        <v>202</v>
      </c>
      <c r="D6" s="36" t="s">
        <v>200</v>
      </c>
      <c r="E6" s="81" t="s">
        <v>201</v>
      </c>
      <c r="F6" s="35"/>
      <c r="G6" s="35"/>
      <c r="H6" s="35"/>
      <c r="I6" s="35"/>
      <c r="J6" s="35"/>
      <c r="K6" s="35"/>
      <c r="L6" s="35"/>
      <c r="M6" s="35"/>
      <c r="N6" s="35"/>
      <c r="O6" s="35"/>
      <c r="P6" s="35"/>
      <c r="Q6" s="35"/>
      <c r="R6" s="35"/>
      <c r="S6" s="35"/>
      <c r="T6" s="35"/>
      <c r="U6" s="35"/>
      <c r="V6" s="35"/>
      <c r="W6" s="35"/>
      <c r="X6" s="35"/>
    </row>
    <row r="7" spans="1:24" ht="38" x14ac:dyDescent="0.3">
      <c r="A7" s="54"/>
      <c r="B7" s="54" t="s">
        <v>12</v>
      </c>
      <c r="C7" s="36" t="s">
        <v>90</v>
      </c>
      <c r="D7" s="36" t="s">
        <v>91</v>
      </c>
      <c r="E7" s="35"/>
      <c r="F7" s="35"/>
      <c r="G7" s="35"/>
      <c r="H7" s="35"/>
      <c r="I7" s="35"/>
      <c r="J7" s="35"/>
      <c r="K7" s="35"/>
      <c r="L7" s="35"/>
      <c r="M7" s="35"/>
      <c r="N7" s="35"/>
      <c r="O7" s="35"/>
      <c r="P7" s="35"/>
      <c r="Q7" s="35"/>
      <c r="R7" s="35"/>
      <c r="S7" s="35"/>
      <c r="T7" s="35"/>
      <c r="U7" s="35"/>
      <c r="V7" s="35"/>
      <c r="W7" s="35"/>
      <c r="X7" s="35"/>
    </row>
    <row r="8" spans="1:24" ht="63" x14ac:dyDescent="0.3">
      <c r="A8" s="54"/>
      <c r="B8" s="54" t="s">
        <v>54</v>
      </c>
      <c r="C8" s="36" t="s">
        <v>92</v>
      </c>
      <c r="D8" s="36" t="s">
        <v>93</v>
      </c>
      <c r="E8" s="35"/>
      <c r="F8" s="35"/>
      <c r="G8" s="35"/>
      <c r="H8" s="35"/>
      <c r="I8" s="35"/>
      <c r="J8" s="35"/>
      <c r="K8" s="35"/>
      <c r="L8" s="35"/>
      <c r="M8" s="35"/>
      <c r="N8" s="35"/>
      <c r="O8" s="35"/>
      <c r="P8" s="35"/>
      <c r="Q8" s="35"/>
      <c r="R8" s="35"/>
      <c r="S8" s="35"/>
      <c r="T8" s="35"/>
      <c r="U8" s="35"/>
      <c r="V8" s="35"/>
      <c r="W8" s="35"/>
      <c r="X8" s="35"/>
    </row>
    <row r="9" spans="1:24" ht="39" x14ac:dyDescent="0.3">
      <c r="A9" s="54"/>
      <c r="B9" s="54" t="s">
        <v>14</v>
      </c>
      <c r="C9" s="36" t="s">
        <v>94</v>
      </c>
      <c r="D9" s="36" t="s">
        <v>95</v>
      </c>
      <c r="E9" s="35"/>
      <c r="F9" s="35"/>
      <c r="G9" s="35"/>
      <c r="H9" s="35"/>
      <c r="I9" s="35"/>
      <c r="J9" s="35"/>
      <c r="K9" s="35"/>
      <c r="L9" s="35"/>
      <c r="M9" s="35"/>
      <c r="N9" s="35"/>
      <c r="O9" s="35"/>
      <c r="P9" s="35"/>
      <c r="Q9" s="35"/>
      <c r="R9" s="35"/>
      <c r="S9" s="35"/>
      <c r="T9" s="35"/>
      <c r="U9" s="35"/>
      <c r="V9" s="35"/>
      <c r="W9" s="35"/>
      <c r="X9" s="35"/>
    </row>
    <row r="10" spans="1:24" ht="50.5" x14ac:dyDescent="0.3">
      <c r="A10" s="55"/>
      <c r="B10" s="55" t="s">
        <v>15</v>
      </c>
      <c r="C10" s="36" t="s">
        <v>96</v>
      </c>
      <c r="D10" s="36" t="s">
        <v>97</v>
      </c>
      <c r="E10" s="35"/>
      <c r="F10" s="35"/>
      <c r="G10" s="35"/>
      <c r="H10" s="35"/>
      <c r="I10" s="35"/>
      <c r="J10" s="35"/>
      <c r="K10" s="35"/>
      <c r="L10" s="35"/>
      <c r="M10" s="35"/>
      <c r="N10" s="35"/>
      <c r="O10" s="35"/>
      <c r="P10" s="35"/>
      <c r="Q10" s="35"/>
      <c r="R10" s="35"/>
      <c r="S10" s="35"/>
      <c r="T10" s="35"/>
      <c r="U10" s="35"/>
      <c r="V10" s="35"/>
      <c r="W10" s="35"/>
      <c r="X10" s="35"/>
    </row>
    <row r="11" spans="1:24" ht="38" x14ac:dyDescent="0.3">
      <c r="A11" s="54"/>
      <c r="B11" s="54" t="s">
        <v>16</v>
      </c>
      <c r="C11" s="36" t="s">
        <v>98</v>
      </c>
      <c r="D11" s="36" t="s">
        <v>99</v>
      </c>
      <c r="E11" s="35"/>
      <c r="F11" s="35"/>
      <c r="G11" s="35"/>
      <c r="H11" s="35"/>
      <c r="I11" s="35"/>
      <c r="J11" s="35"/>
      <c r="K11" s="35"/>
      <c r="L11" s="35"/>
      <c r="M11" s="35"/>
      <c r="N11" s="35"/>
      <c r="O11" s="35"/>
      <c r="P11" s="35"/>
      <c r="Q11" s="35"/>
      <c r="R11" s="35"/>
      <c r="S11" s="35"/>
      <c r="T11" s="35"/>
      <c r="U11" s="35"/>
      <c r="V11" s="35"/>
      <c r="W11" s="35"/>
      <c r="X11" s="35"/>
    </row>
    <row r="12" spans="1:24" ht="38" x14ac:dyDescent="0.3">
      <c r="A12" s="54"/>
      <c r="B12" s="54" t="s">
        <v>17</v>
      </c>
      <c r="C12" s="36" t="s">
        <v>100</v>
      </c>
      <c r="D12" s="36" t="s">
        <v>101</v>
      </c>
      <c r="E12" s="35"/>
      <c r="F12" s="35"/>
      <c r="G12" s="35"/>
      <c r="H12" s="35"/>
      <c r="I12" s="35"/>
      <c r="J12" s="35"/>
      <c r="K12" s="35"/>
      <c r="L12" s="35"/>
      <c r="M12" s="35"/>
      <c r="N12" s="35"/>
      <c r="O12" s="35"/>
      <c r="P12" s="35"/>
      <c r="Q12" s="35"/>
      <c r="R12" s="35"/>
      <c r="S12" s="35"/>
      <c r="T12" s="35"/>
      <c r="U12" s="35"/>
      <c r="V12" s="35"/>
      <c r="W12" s="35"/>
      <c r="X12" s="35"/>
    </row>
    <row r="13" spans="1:24" ht="88" x14ac:dyDescent="0.3">
      <c r="A13" s="54"/>
      <c r="B13" s="54" t="s">
        <v>18</v>
      </c>
      <c r="C13" s="36" t="s">
        <v>102</v>
      </c>
      <c r="D13" s="36" t="s">
        <v>103</v>
      </c>
      <c r="E13" s="35"/>
      <c r="F13" s="35"/>
      <c r="G13" s="35"/>
      <c r="H13" s="35"/>
      <c r="I13" s="35"/>
      <c r="J13" s="35"/>
      <c r="K13" s="35"/>
      <c r="L13" s="35"/>
      <c r="M13" s="35"/>
      <c r="N13" s="35"/>
      <c r="O13" s="35"/>
      <c r="P13" s="35"/>
      <c r="Q13" s="35"/>
      <c r="R13" s="35"/>
      <c r="S13" s="35"/>
      <c r="T13" s="35"/>
      <c r="U13" s="35"/>
      <c r="V13" s="35"/>
      <c r="W13" s="35"/>
      <c r="X13" s="35"/>
    </row>
    <row r="14" spans="1:24" ht="38" x14ac:dyDescent="0.3">
      <c r="A14" s="54"/>
      <c r="B14" s="54" t="s">
        <v>19</v>
      </c>
      <c r="C14" s="36" t="s">
        <v>104</v>
      </c>
      <c r="D14" s="36" t="s">
        <v>105</v>
      </c>
      <c r="E14" s="35"/>
      <c r="F14" s="35"/>
      <c r="G14" s="35"/>
      <c r="H14" s="35"/>
      <c r="I14" s="35"/>
      <c r="J14" s="35"/>
      <c r="K14" s="35"/>
      <c r="L14" s="35"/>
      <c r="M14" s="35"/>
      <c r="N14" s="35"/>
      <c r="O14" s="35"/>
      <c r="P14" s="35"/>
      <c r="Q14" s="35"/>
      <c r="R14" s="35"/>
      <c r="S14" s="35"/>
      <c r="T14" s="35"/>
      <c r="U14" s="35"/>
      <c r="V14" s="35"/>
      <c r="W14" s="35"/>
      <c r="X14" s="35"/>
    </row>
    <row r="15" spans="1:24" ht="63" x14ac:dyDescent="0.3">
      <c r="A15" s="56" t="s">
        <v>1</v>
      </c>
      <c r="B15" s="56" t="s">
        <v>55</v>
      </c>
      <c r="C15" s="36" t="s">
        <v>106</v>
      </c>
      <c r="D15" s="36" t="s">
        <v>107</v>
      </c>
      <c r="E15" s="35"/>
      <c r="F15" s="35"/>
      <c r="G15" s="35"/>
      <c r="H15" s="35"/>
      <c r="I15" s="35"/>
      <c r="J15" s="35"/>
      <c r="K15" s="35"/>
      <c r="L15" s="35"/>
      <c r="M15" s="35"/>
      <c r="N15" s="35"/>
      <c r="O15" s="35"/>
      <c r="P15" s="35"/>
      <c r="Q15" s="35"/>
      <c r="R15" s="35"/>
      <c r="S15" s="35"/>
      <c r="T15" s="35"/>
      <c r="U15" s="35"/>
      <c r="V15" s="35"/>
      <c r="W15" s="35"/>
      <c r="X15" s="35"/>
    </row>
    <row r="16" spans="1:24" ht="150.5" x14ac:dyDescent="0.3">
      <c r="A16" s="56"/>
      <c r="B16" s="56" t="s">
        <v>21</v>
      </c>
      <c r="C16" s="36" t="s">
        <v>108</v>
      </c>
      <c r="D16" s="36" t="s">
        <v>109</v>
      </c>
      <c r="E16" s="35"/>
      <c r="F16" s="35"/>
      <c r="G16" s="35"/>
      <c r="H16" s="35"/>
      <c r="I16" s="35"/>
      <c r="J16" s="35"/>
      <c r="K16" s="35"/>
      <c r="L16" s="35"/>
      <c r="M16" s="35"/>
      <c r="N16" s="35"/>
      <c r="O16" s="35"/>
      <c r="P16" s="35"/>
      <c r="Q16" s="35"/>
      <c r="R16" s="35"/>
      <c r="S16" s="35"/>
      <c r="T16" s="35"/>
      <c r="U16" s="35"/>
      <c r="V16" s="35"/>
      <c r="W16" s="35"/>
      <c r="X16" s="35"/>
    </row>
    <row r="17" spans="1:24" ht="50.5" x14ac:dyDescent="0.3">
      <c r="A17" s="56"/>
      <c r="B17" s="56" t="s">
        <v>22</v>
      </c>
      <c r="C17" s="36" t="s">
        <v>110</v>
      </c>
      <c r="D17" s="36" t="s">
        <v>111</v>
      </c>
    </row>
    <row r="18" spans="1:24" ht="26" x14ac:dyDescent="0.3">
      <c r="A18" s="57" t="s">
        <v>2</v>
      </c>
      <c r="B18" s="57" t="s">
        <v>23</v>
      </c>
      <c r="C18" s="36" t="s">
        <v>112</v>
      </c>
      <c r="D18" s="36" t="s">
        <v>113</v>
      </c>
    </row>
    <row r="19" spans="1:24" ht="125.5" x14ac:dyDescent="0.3">
      <c r="A19" s="57"/>
      <c r="B19" s="58" t="s">
        <v>24</v>
      </c>
      <c r="C19" s="36" t="s">
        <v>114</v>
      </c>
      <c r="D19" s="36" t="s">
        <v>115</v>
      </c>
    </row>
    <row r="20" spans="1:24" ht="88" x14ac:dyDescent="0.3">
      <c r="A20" s="57"/>
      <c r="B20" s="57" t="s">
        <v>25</v>
      </c>
      <c r="C20" s="36" t="s">
        <v>116</v>
      </c>
      <c r="D20" s="36" t="s">
        <v>117</v>
      </c>
      <c r="E20" s="59"/>
      <c r="F20" s="59"/>
      <c r="G20" s="59"/>
      <c r="H20" s="59"/>
      <c r="I20" s="59"/>
      <c r="J20" s="59"/>
      <c r="K20" s="59"/>
      <c r="L20" s="59"/>
      <c r="M20" s="59"/>
      <c r="N20" s="59"/>
      <c r="O20" s="59"/>
      <c r="P20" s="59"/>
      <c r="Q20" s="59"/>
      <c r="R20" s="59"/>
      <c r="S20" s="59"/>
      <c r="T20" s="59"/>
      <c r="U20" s="59"/>
      <c r="V20" s="59"/>
      <c r="W20" s="59"/>
      <c r="X20" s="59"/>
    </row>
    <row r="21" spans="1:24" ht="113" x14ac:dyDescent="0.3">
      <c r="A21" s="60"/>
      <c r="B21" s="60" t="s">
        <v>26</v>
      </c>
      <c r="C21" s="36" t="s">
        <v>118</v>
      </c>
      <c r="D21" s="36" t="s">
        <v>119</v>
      </c>
      <c r="E21" s="59"/>
      <c r="F21" s="59"/>
      <c r="G21" s="59"/>
      <c r="H21" s="59"/>
      <c r="I21" s="59"/>
      <c r="J21" s="59"/>
      <c r="K21" s="59"/>
      <c r="L21" s="59"/>
      <c r="M21" s="59"/>
      <c r="N21" s="59"/>
      <c r="O21" s="59"/>
      <c r="P21" s="59"/>
      <c r="Q21" s="59"/>
      <c r="R21" s="59"/>
      <c r="S21" s="59"/>
      <c r="T21" s="59"/>
      <c r="U21" s="59"/>
      <c r="V21" s="59"/>
      <c r="W21" s="59"/>
      <c r="X21" s="59"/>
    </row>
    <row r="22" spans="1:24" ht="50.5" x14ac:dyDescent="0.3">
      <c r="A22" s="57"/>
      <c r="B22" s="57" t="s">
        <v>27</v>
      </c>
      <c r="C22" s="36" t="s">
        <v>120</v>
      </c>
      <c r="D22" s="36" t="s">
        <v>121</v>
      </c>
      <c r="E22" s="59"/>
      <c r="F22" s="59"/>
      <c r="G22" s="59"/>
      <c r="H22" s="59"/>
      <c r="I22" s="59"/>
      <c r="J22" s="59"/>
      <c r="K22" s="59"/>
      <c r="L22" s="59"/>
      <c r="M22" s="59"/>
      <c r="N22" s="59"/>
      <c r="O22" s="59"/>
      <c r="P22" s="59"/>
      <c r="Q22" s="59"/>
      <c r="R22" s="59"/>
      <c r="S22" s="59"/>
      <c r="T22" s="59"/>
      <c r="U22" s="59"/>
      <c r="V22" s="59"/>
      <c r="W22" s="59"/>
      <c r="X22" s="59"/>
    </row>
    <row r="23" spans="1:24" ht="288" x14ac:dyDescent="0.3">
      <c r="A23" s="57"/>
      <c r="B23" s="57" t="s">
        <v>28</v>
      </c>
      <c r="C23" s="36" t="s">
        <v>122</v>
      </c>
      <c r="D23" s="36" t="s">
        <v>123</v>
      </c>
    </row>
    <row r="24" spans="1:24" ht="175.5" x14ac:dyDescent="0.3">
      <c r="A24" s="57"/>
      <c r="B24" s="57" t="s">
        <v>29</v>
      </c>
      <c r="C24" s="36" t="s">
        <v>124</v>
      </c>
      <c r="D24" s="36" t="s">
        <v>125</v>
      </c>
    </row>
    <row r="25" spans="1:24" ht="26" x14ac:dyDescent="0.3">
      <c r="A25" s="61"/>
      <c r="B25" s="62" t="s">
        <v>30</v>
      </c>
      <c r="C25" s="36" t="s">
        <v>126</v>
      </c>
      <c r="D25" s="36" t="s">
        <v>126</v>
      </c>
      <c r="E25" s="59"/>
      <c r="F25" s="59"/>
      <c r="G25" s="59"/>
      <c r="H25" s="59"/>
      <c r="I25" s="59"/>
      <c r="J25" s="59"/>
      <c r="K25" s="59"/>
      <c r="L25" s="59"/>
      <c r="M25" s="59"/>
      <c r="N25" s="59"/>
      <c r="O25" s="59"/>
      <c r="P25" s="59"/>
      <c r="Q25" s="59"/>
      <c r="R25" s="59"/>
      <c r="S25" s="59"/>
      <c r="T25" s="59"/>
      <c r="U25" s="59"/>
      <c r="V25" s="59"/>
      <c r="W25" s="59"/>
      <c r="X25" s="59"/>
    </row>
    <row r="26" spans="1:24" ht="113" x14ac:dyDescent="0.3">
      <c r="A26" s="57"/>
      <c r="B26" s="62" t="s">
        <v>31</v>
      </c>
      <c r="C26" s="36" t="s">
        <v>127</v>
      </c>
      <c r="D26" s="36" t="s">
        <v>128</v>
      </c>
      <c r="E26" s="59"/>
      <c r="F26" s="59"/>
      <c r="G26" s="59"/>
      <c r="H26" s="59"/>
      <c r="I26" s="59"/>
      <c r="J26" s="59"/>
      <c r="K26" s="59"/>
      <c r="L26" s="59"/>
      <c r="M26" s="59"/>
      <c r="N26" s="59"/>
      <c r="O26" s="59"/>
      <c r="P26" s="59"/>
      <c r="Q26" s="59"/>
      <c r="R26" s="59"/>
      <c r="S26" s="59"/>
      <c r="T26" s="59"/>
      <c r="U26" s="59"/>
      <c r="V26" s="59"/>
      <c r="W26" s="59"/>
      <c r="X26" s="59"/>
    </row>
    <row r="27" spans="1:24" ht="26" x14ac:dyDescent="0.3">
      <c r="A27" s="63" t="s">
        <v>3</v>
      </c>
      <c r="B27" s="63" t="s">
        <v>32</v>
      </c>
      <c r="C27" s="36" t="s">
        <v>129</v>
      </c>
      <c r="D27" s="36" t="s">
        <v>130</v>
      </c>
    </row>
    <row r="28" spans="1:24" ht="63" x14ac:dyDescent="0.3">
      <c r="A28" s="63"/>
      <c r="B28" s="64" t="s">
        <v>24</v>
      </c>
      <c r="C28" s="36" t="s">
        <v>131</v>
      </c>
      <c r="D28" s="36" t="s">
        <v>132</v>
      </c>
    </row>
    <row r="29" spans="1:24" ht="88" x14ac:dyDescent="0.3">
      <c r="A29" s="63"/>
      <c r="B29" s="63" t="s">
        <v>133</v>
      </c>
      <c r="C29" s="36" t="s">
        <v>134</v>
      </c>
      <c r="D29" s="36" t="s">
        <v>117</v>
      </c>
    </row>
    <row r="30" spans="1:24" ht="113" x14ac:dyDescent="0.3">
      <c r="A30" s="63"/>
      <c r="B30" s="65" t="s">
        <v>34</v>
      </c>
      <c r="C30" s="36" t="s">
        <v>135</v>
      </c>
      <c r="D30" s="36" t="s">
        <v>136</v>
      </c>
    </row>
    <row r="31" spans="1:24" ht="50.5" x14ac:dyDescent="0.3">
      <c r="A31" s="63"/>
      <c r="B31" s="65" t="s">
        <v>35</v>
      </c>
      <c r="C31" s="36" t="s">
        <v>137</v>
      </c>
      <c r="D31" s="36" t="s">
        <v>138</v>
      </c>
    </row>
    <row r="32" spans="1:24" ht="288" x14ac:dyDescent="0.3">
      <c r="A32" s="63"/>
      <c r="B32" s="63" t="s">
        <v>36</v>
      </c>
      <c r="C32" s="36" t="s">
        <v>139</v>
      </c>
      <c r="D32" s="36" t="s">
        <v>123</v>
      </c>
    </row>
    <row r="33" spans="1:24" ht="175.5" x14ac:dyDescent="0.3">
      <c r="A33" s="63"/>
      <c r="B33" s="63" t="s">
        <v>37</v>
      </c>
      <c r="C33" s="36" t="s">
        <v>140</v>
      </c>
      <c r="D33" s="36" t="s">
        <v>125</v>
      </c>
    </row>
    <row r="34" spans="1:24" ht="26" x14ac:dyDescent="0.3">
      <c r="A34" s="63"/>
      <c r="B34" s="66" t="s">
        <v>38</v>
      </c>
      <c r="C34" s="36" t="s">
        <v>126</v>
      </c>
      <c r="D34" s="36" t="s">
        <v>126</v>
      </c>
    </row>
    <row r="35" spans="1:24" ht="63" x14ac:dyDescent="0.3">
      <c r="A35" s="63"/>
      <c r="B35" s="66" t="s">
        <v>31</v>
      </c>
      <c r="C35" s="36" t="s">
        <v>141</v>
      </c>
      <c r="D35" s="36" t="s">
        <v>142</v>
      </c>
    </row>
    <row r="36" spans="1:24" ht="26" x14ac:dyDescent="0.3">
      <c r="A36" s="67" t="s">
        <v>4</v>
      </c>
      <c r="B36" s="67" t="s">
        <v>39</v>
      </c>
      <c r="C36" s="36" t="s">
        <v>143</v>
      </c>
      <c r="D36" s="36" t="s">
        <v>144</v>
      </c>
    </row>
    <row r="37" spans="1:24" ht="63" x14ac:dyDescent="0.3">
      <c r="A37" s="67"/>
      <c r="B37" s="68" t="s">
        <v>24</v>
      </c>
      <c r="C37" s="36" t="s">
        <v>131</v>
      </c>
      <c r="D37" s="36" t="s">
        <v>132</v>
      </c>
    </row>
    <row r="38" spans="1:24" ht="88" x14ac:dyDescent="0.3">
      <c r="A38" s="67"/>
      <c r="B38" s="67" t="s">
        <v>40</v>
      </c>
      <c r="C38" s="36" t="s">
        <v>134</v>
      </c>
      <c r="D38" s="36" t="s">
        <v>117</v>
      </c>
    </row>
    <row r="39" spans="1:24" ht="113" x14ac:dyDescent="0.3">
      <c r="A39" s="69"/>
      <c r="B39" s="69" t="s">
        <v>26</v>
      </c>
      <c r="C39" s="36" t="s">
        <v>145</v>
      </c>
      <c r="D39" s="36" t="s">
        <v>146</v>
      </c>
      <c r="E39" s="59"/>
      <c r="F39" s="59"/>
      <c r="G39" s="59"/>
      <c r="H39" s="59"/>
      <c r="I39" s="59"/>
      <c r="J39" s="59"/>
      <c r="K39" s="59"/>
      <c r="L39" s="59"/>
      <c r="M39" s="59"/>
      <c r="N39" s="59"/>
      <c r="O39" s="59"/>
      <c r="P39" s="59"/>
      <c r="Q39" s="59"/>
      <c r="R39" s="59"/>
      <c r="S39" s="59"/>
      <c r="T39" s="59"/>
      <c r="U39" s="59"/>
      <c r="V39" s="59"/>
      <c r="W39" s="59"/>
      <c r="X39" s="59"/>
    </row>
    <row r="40" spans="1:24" ht="50.5" x14ac:dyDescent="0.3">
      <c r="A40" s="67"/>
      <c r="B40" s="67" t="s">
        <v>27</v>
      </c>
      <c r="C40" s="36" t="s">
        <v>147</v>
      </c>
      <c r="D40" s="36" t="s">
        <v>148</v>
      </c>
      <c r="E40" s="59"/>
      <c r="F40" s="59"/>
      <c r="G40" s="59"/>
      <c r="H40" s="59"/>
      <c r="I40" s="59"/>
      <c r="J40" s="59"/>
      <c r="K40" s="59"/>
      <c r="L40" s="59"/>
      <c r="M40" s="59"/>
      <c r="N40" s="59"/>
      <c r="O40" s="59"/>
      <c r="P40" s="59"/>
      <c r="Q40" s="59"/>
      <c r="R40" s="59"/>
      <c r="S40" s="59"/>
      <c r="T40" s="59"/>
      <c r="U40" s="59"/>
      <c r="V40" s="59"/>
      <c r="W40" s="59"/>
      <c r="X40" s="59"/>
    </row>
    <row r="41" spans="1:24" ht="288" x14ac:dyDescent="0.3">
      <c r="A41" s="67"/>
      <c r="B41" s="67" t="s">
        <v>43</v>
      </c>
      <c r="C41" s="36" t="s">
        <v>149</v>
      </c>
      <c r="D41" s="36" t="s">
        <v>123</v>
      </c>
    </row>
    <row r="42" spans="1:24" ht="175.5" x14ac:dyDescent="0.3">
      <c r="A42" s="67"/>
      <c r="B42" s="67" t="s">
        <v>44</v>
      </c>
      <c r="C42" s="36" t="s">
        <v>150</v>
      </c>
      <c r="D42" s="36" t="s">
        <v>125</v>
      </c>
    </row>
    <row r="43" spans="1:24" ht="26" x14ac:dyDescent="0.3">
      <c r="A43" s="67"/>
      <c r="B43" s="70" t="s">
        <v>38</v>
      </c>
      <c r="C43" s="36" t="s">
        <v>126</v>
      </c>
      <c r="D43" s="36" t="s">
        <v>126</v>
      </c>
      <c r="E43" s="59"/>
      <c r="F43" s="59"/>
      <c r="G43" s="59"/>
      <c r="H43" s="59"/>
      <c r="I43" s="59"/>
      <c r="J43" s="59"/>
      <c r="K43" s="59"/>
      <c r="L43" s="59"/>
      <c r="M43" s="59"/>
      <c r="N43" s="59"/>
      <c r="O43" s="59"/>
      <c r="P43" s="59"/>
      <c r="Q43" s="59"/>
      <c r="R43" s="59"/>
      <c r="S43" s="59"/>
      <c r="T43" s="59"/>
      <c r="U43" s="59"/>
      <c r="V43" s="59"/>
      <c r="W43" s="59"/>
      <c r="X43" s="59"/>
    </row>
    <row r="44" spans="1:24" ht="63" x14ac:dyDescent="0.3">
      <c r="A44" s="67"/>
      <c r="B44" s="70" t="s">
        <v>31</v>
      </c>
      <c r="C44" s="36" t="s">
        <v>141</v>
      </c>
      <c r="D44" s="36" t="s">
        <v>151</v>
      </c>
      <c r="E44" s="59"/>
      <c r="F44" s="59"/>
      <c r="G44" s="59"/>
      <c r="H44" s="59"/>
      <c r="I44" s="59"/>
      <c r="J44" s="59"/>
      <c r="K44" s="59"/>
      <c r="L44" s="59"/>
      <c r="M44" s="59"/>
      <c r="N44" s="59"/>
      <c r="O44" s="59"/>
      <c r="P44" s="59"/>
      <c r="Q44" s="59"/>
      <c r="R44" s="59"/>
      <c r="S44" s="59"/>
      <c r="T44" s="59"/>
      <c r="U44" s="59"/>
      <c r="V44" s="59"/>
      <c r="W44" s="59"/>
      <c r="X44" s="59"/>
    </row>
    <row r="45" spans="1:24" ht="63" x14ac:dyDescent="0.3">
      <c r="A45" s="71" t="s">
        <v>152</v>
      </c>
      <c r="B45" s="72" t="s">
        <v>24</v>
      </c>
      <c r="C45" s="36" t="s">
        <v>131</v>
      </c>
      <c r="D45" s="36" t="s">
        <v>132</v>
      </c>
    </row>
    <row r="46" spans="1:24" ht="38" x14ac:dyDescent="0.3">
      <c r="A46" s="71"/>
      <c r="B46" s="73" t="s">
        <v>46</v>
      </c>
      <c r="C46" s="36" t="s">
        <v>153</v>
      </c>
      <c r="D46" s="36" t="s">
        <v>154</v>
      </c>
    </row>
    <row r="47" spans="1:24" ht="38" x14ac:dyDescent="0.3">
      <c r="A47" s="71"/>
      <c r="B47" s="74" t="s">
        <v>47</v>
      </c>
      <c r="C47" s="36" t="s">
        <v>155</v>
      </c>
      <c r="D47" s="36"/>
    </row>
    <row r="48" spans="1:24" ht="38" x14ac:dyDescent="0.3">
      <c r="A48" s="71"/>
      <c r="B48" s="74" t="s">
        <v>48</v>
      </c>
      <c r="C48" s="36" t="s">
        <v>156</v>
      </c>
      <c r="D48" s="36"/>
    </row>
    <row r="49" spans="1:24" ht="163" x14ac:dyDescent="0.3">
      <c r="A49" s="71"/>
      <c r="B49" s="71" t="s">
        <v>49</v>
      </c>
      <c r="C49" s="36" t="s">
        <v>157</v>
      </c>
      <c r="D49" s="36" t="s">
        <v>158</v>
      </c>
    </row>
    <row r="50" spans="1:24" ht="63" x14ac:dyDescent="0.3">
      <c r="A50" s="71"/>
      <c r="B50" s="73" t="s">
        <v>31</v>
      </c>
      <c r="C50" s="36" t="s">
        <v>141</v>
      </c>
      <c r="D50" s="36" t="s">
        <v>159</v>
      </c>
      <c r="E50" s="59"/>
      <c r="F50" s="59"/>
      <c r="G50" s="59"/>
      <c r="H50" s="59"/>
      <c r="I50" s="59"/>
      <c r="J50" s="59"/>
      <c r="K50" s="59"/>
      <c r="L50" s="59"/>
      <c r="M50" s="59"/>
      <c r="N50" s="59"/>
      <c r="O50" s="59"/>
      <c r="P50" s="59"/>
      <c r="Q50" s="59"/>
      <c r="R50" s="59"/>
      <c r="S50" s="59"/>
      <c r="T50" s="59"/>
      <c r="U50" s="59"/>
      <c r="V50" s="59"/>
      <c r="W50" s="59"/>
      <c r="X50" s="59"/>
    </row>
    <row r="51" spans="1:24" ht="39" x14ac:dyDescent="0.3">
      <c r="A51" s="3" t="s">
        <v>6</v>
      </c>
      <c r="B51" s="75" t="s">
        <v>160</v>
      </c>
      <c r="C51" s="35" t="s">
        <v>161</v>
      </c>
      <c r="D51" s="35" t="s">
        <v>162</v>
      </c>
    </row>
    <row r="52" spans="1:24" x14ac:dyDescent="0.25">
      <c r="C52" s="49"/>
      <c r="D52" s="49"/>
    </row>
    <row r="53" spans="1:24" x14ac:dyDescent="0.25">
      <c r="C53" s="49"/>
      <c r="D53" s="49"/>
    </row>
    <row r="54" spans="1:24" x14ac:dyDescent="0.25">
      <c r="C54" s="49"/>
      <c r="D54" s="49"/>
    </row>
    <row r="55" spans="1:24" x14ac:dyDescent="0.25">
      <c r="C55" s="49"/>
      <c r="D55" s="49"/>
    </row>
    <row r="56" spans="1:24" x14ac:dyDescent="0.25">
      <c r="C56" s="49"/>
      <c r="D56" s="49"/>
    </row>
    <row r="57" spans="1:24" x14ac:dyDescent="0.25">
      <c r="C57" s="49"/>
      <c r="D57" s="49"/>
    </row>
    <row r="58" spans="1:24" x14ac:dyDescent="0.25">
      <c r="C58" s="49"/>
      <c r="D58" s="49"/>
    </row>
    <row r="59" spans="1:24" x14ac:dyDescent="0.25">
      <c r="C59" s="49"/>
      <c r="D59" s="49"/>
    </row>
    <row r="60" spans="1:24" x14ac:dyDescent="0.25">
      <c r="C60" s="49"/>
      <c r="D60" s="49"/>
    </row>
    <row r="61" spans="1:24" x14ac:dyDescent="0.25">
      <c r="C61" s="49"/>
      <c r="D61" s="49"/>
    </row>
    <row r="62" spans="1:24" x14ac:dyDescent="0.25">
      <c r="C62" s="49"/>
      <c r="D62" s="49"/>
    </row>
    <row r="63" spans="1:24" x14ac:dyDescent="0.25">
      <c r="C63" s="49"/>
      <c r="D63" s="49"/>
    </row>
    <row r="64" spans="1:24" x14ac:dyDescent="0.25">
      <c r="C64" s="49"/>
      <c r="D64" s="49"/>
    </row>
    <row r="65" spans="3:4" x14ac:dyDescent="0.25">
      <c r="C65" s="49"/>
      <c r="D65" s="49"/>
    </row>
    <row r="66" spans="3:4" x14ac:dyDescent="0.25">
      <c r="C66" s="49"/>
      <c r="D66" s="49"/>
    </row>
    <row r="67" spans="3:4" x14ac:dyDescent="0.25">
      <c r="C67" s="49"/>
      <c r="D67" s="49"/>
    </row>
    <row r="68" spans="3:4" x14ac:dyDescent="0.25">
      <c r="C68" s="49"/>
      <c r="D68" s="49"/>
    </row>
    <row r="69" spans="3:4" x14ac:dyDescent="0.25">
      <c r="C69" s="49"/>
      <c r="D69" s="49"/>
    </row>
    <row r="70" spans="3:4" x14ac:dyDescent="0.25">
      <c r="C70" s="49"/>
      <c r="D70" s="49"/>
    </row>
    <row r="71" spans="3:4" x14ac:dyDescent="0.25">
      <c r="C71" s="49"/>
      <c r="D71" s="49"/>
    </row>
    <row r="72" spans="3:4" x14ac:dyDescent="0.25">
      <c r="C72" s="49"/>
      <c r="D72" s="49"/>
    </row>
    <row r="73" spans="3:4" x14ac:dyDescent="0.25">
      <c r="C73" s="49"/>
      <c r="D73" s="49"/>
    </row>
    <row r="74" spans="3:4" x14ac:dyDescent="0.25">
      <c r="C74" s="49"/>
      <c r="D74" s="49"/>
    </row>
    <row r="75" spans="3:4" x14ac:dyDescent="0.25">
      <c r="C75" s="49"/>
      <c r="D75" s="49"/>
    </row>
    <row r="76" spans="3:4" x14ac:dyDescent="0.25">
      <c r="C76" s="49"/>
      <c r="D76" s="49"/>
    </row>
    <row r="77" spans="3:4" x14ac:dyDescent="0.25">
      <c r="C77" s="49"/>
      <c r="D77" s="49"/>
    </row>
    <row r="78" spans="3:4" x14ac:dyDescent="0.25">
      <c r="C78" s="49"/>
      <c r="D78" s="49"/>
    </row>
    <row r="79" spans="3:4" x14ac:dyDescent="0.25">
      <c r="C79" s="49"/>
      <c r="D79" s="49"/>
    </row>
    <row r="80" spans="3:4" x14ac:dyDescent="0.25">
      <c r="C80" s="49"/>
      <c r="D80" s="49"/>
    </row>
    <row r="81" spans="3:4" x14ac:dyDescent="0.25">
      <c r="C81" s="49"/>
      <c r="D81" s="49"/>
    </row>
    <row r="82" spans="3:4" x14ac:dyDescent="0.25">
      <c r="C82" s="49"/>
      <c r="D82" s="49"/>
    </row>
    <row r="83" spans="3:4" x14ac:dyDescent="0.25">
      <c r="C83" s="49"/>
      <c r="D83" s="49"/>
    </row>
    <row r="84" spans="3:4" x14ac:dyDescent="0.25">
      <c r="C84" s="49"/>
      <c r="D84" s="49"/>
    </row>
    <row r="85" spans="3:4" x14ac:dyDescent="0.25">
      <c r="C85" s="49"/>
      <c r="D85" s="49"/>
    </row>
    <row r="86" spans="3:4" x14ac:dyDescent="0.25">
      <c r="C86" s="49"/>
      <c r="D86" s="49"/>
    </row>
    <row r="87" spans="3:4" x14ac:dyDescent="0.25">
      <c r="C87" s="49"/>
      <c r="D87" s="49"/>
    </row>
    <row r="88" spans="3:4" x14ac:dyDescent="0.25">
      <c r="C88" s="49"/>
      <c r="D88" s="49"/>
    </row>
    <row r="89" spans="3:4" x14ac:dyDescent="0.25">
      <c r="C89" s="49"/>
      <c r="D89" s="49"/>
    </row>
    <row r="90" spans="3:4" x14ac:dyDescent="0.25">
      <c r="C90" s="49"/>
      <c r="D90" s="49"/>
    </row>
    <row r="91" spans="3:4" x14ac:dyDescent="0.25">
      <c r="C91" s="49"/>
      <c r="D91" s="49"/>
    </row>
    <row r="92" spans="3:4" x14ac:dyDescent="0.25">
      <c r="C92" s="49"/>
      <c r="D92" s="49"/>
    </row>
    <row r="93" spans="3:4" x14ac:dyDescent="0.25">
      <c r="C93" s="49"/>
      <c r="D93" s="49"/>
    </row>
    <row r="94" spans="3:4" x14ac:dyDescent="0.25">
      <c r="C94" s="49"/>
      <c r="D94" s="49"/>
    </row>
    <row r="95" spans="3:4" x14ac:dyDescent="0.25">
      <c r="C95" s="49"/>
      <c r="D95" s="49"/>
    </row>
    <row r="96" spans="3:4" x14ac:dyDescent="0.25">
      <c r="C96" s="49"/>
      <c r="D96" s="49"/>
    </row>
    <row r="97" spans="3:4" x14ac:dyDescent="0.25">
      <c r="C97" s="49"/>
      <c r="D97" s="49"/>
    </row>
    <row r="98" spans="3:4" x14ac:dyDescent="0.25">
      <c r="C98" s="49"/>
      <c r="D98" s="49"/>
    </row>
    <row r="99" spans="3:4" x14ac:dyDescent="0.25">
      <c r="C99" s="49"/>
      <c r="D99" s="49"/>
    </row>
    <row r="100" spans="3:4" x14ac:dyDescent="0.25">
      <c r="C100" s="49"/>
      <c r="D100" s="49"/>
    </row>
    <row r="101" spans="3:4" x14ac:dyDescent="0.25">
      <c r="C101" s="49"/>
      <c r="D101" s="49"/>
    </row>
    <row r="102" spans="3:4" x14ac:dyDescent="0.25">
      <c r="C102" s="49"/>
      <c r="D102" s="49"/>
    </row>
    <row r="103" spans="3:4" x14ac:dyDescent="0.25">
      <c r="C103" s="49"/>
      <c r="D103" s="49"/>
    </row>
    <row r="104" spans="3:4" x14ac:dyDescent="0.25">
      <c r="C104" s="49"/>
      <c r="D104" s="49"/>
    </row>
    <row r="105" spans="3:4" x14ac:dyDescent="0.25">
      <c r="C105" s="49"/>
      <c r="D105" s="49"/>
    </row>
    <row r="106" spans="3:4" x14ac:dyDescent="0.25">
      <c r="C106" s="49"/>
      <c r="D106" s="49"/>
    </row>
    <row r="107" spans="3:4" x14ac:dyDescent="0.25">
      <c r="C107" s="49"/>
      <c r="D107" s="49"/>
    </row>
    <row r="108" spans="3:4" x14ac:dyDescent="0.25">
      <c r="C108" s="49"/>
      <c r="D108" s="49"/>
    </row>
    <row r="109" spans="3:4" x14ac:dyDescent="0.25">
      <c r="C109" s="49"/>
      <c r="D109" s="49"/>
    </row>
    <row r="110" spans="3:4" x14ac:dyDescent="0.25">
      <c r="C110" s="49"/>
      <c r="D110" s="49"/>
    </row>
    <row r="111" spans="3:4" x14ac:dyDescent="0.25">
      <c r="C111" s="49"/>
      <c r="D111" s="49"/>
    </row>
    <row r="112" spans="3:4" x14ac:dyDescent="0.25">
      <c r="C112" s="49"/>
      <c r="D112" s="49"/>
    </row>
    <row r="113" spans="3:4" x14ac:dyDescent="0.25">
      <c r="C113" s="49"/>
      <c r="D113" s="49"/>
    </row>
    <row r="114" spans="3:4" x14ac:dyDescent="0.25">
      <c r="C114" s="49"/>
      <c r="D114" s="49"/>
    </row>
    <row r="115" spans="3:4" x14ac:dyDescent="0.25">
      <c r="C115" s="49"/>
      <c r="D115" s="49"/>
    </row>
    <row r="116" spans="3:4" x14ac:dyDescent="0.25">
      <c r="C116" s="49"/>
      <c r="D116" s="49"/>
    </row>
    <row r="117" spans="3:4" x14ac:dyDescent="0.25">
      <c r="C117" s="49"/>
      <c r="D117" s="49"/>
    </row>
    <row r="118" spans="3:4" x14ac:dyDescent="0.25">
      <c r="C118" s="49"/>
      <c r="D118" s="49"/>
    </row>
    <row r="119" spans="3:4" x14ac:dyDescent="0.25">
      <c r="C119" s="49"/>
      <c r="D119" s="49"/>
    </row>
    <row r="120" spans="3:4" x14ac:dyDescent="0.25">
      <c r="C120" s="49"/>
      <c r="D120" s="49"/>
    </row>
    <row r="121" spans="3:4" x14ac:dyDescent="0.25">
      <c r="C121" s="49"/>
      <c r="D121" s="49"/>
    </row>
    <row r="122" spans="3:4" x14ac:dyDescent="0.25">
      <c r="C122" s="49"/>
      <c r="D122" s="49"/>
    </row>
    <row r="123" spans="3:4" x14ac:dyDescent="0.25">
      <c r="C123" s="49"/>
      <c r="D123" s="49"/>
    </row>
    <row r="124" spans="3:4" x14ac:dyDescent="0.25">
      <c r="C124" s="49"/>
      <c r="D124" s="49"/>
    </row>
    <row r="125" spans="3:4" x14ac:dyDescent="0.25">
      <c r="C125" s="49"/>
      <c r="D125" s="49"/>
    </row>
    <row r="126" spans="3:4" x14ac:dyDescent="0.25">
      <c r="C126" s="49"/>
      <c r="D126" s="49"/>
    </row>
    <row r="127" spans="3:4" x14ac:dyDescent="0.25">
      <c r="C127" s="49"/>
      <c r="D127" s="49"/>
    </row>
    <row r="128" spans="3:4" x14ac:dyDescent="0.25">
      <c r="C128" s="49"/>
      <c r="D128" s="49"/>
    </row>
    <row r="129" spans="3:4" x14ac:dyDescent="0.25">
      <c r="C129" s="49"/>
      <c r="D129" s="49"/>
    </row>
    <row r="130" spans="3:4" x14ac:dyDescent="0.25">
      <c r="C130" s="49"/>
      <c r="D130" s="49"/>
    </row>
    <row r="131" spans="3:4" x14ac:dyDescent="0.25">
      <c r="C131" s="49"/>
      <c r="D131" s="49"/>
    </row>
    <row r="132" spans="3:4" x14ac:dyDescent="0.25">
      <c r="C132" s="49"/>
      <c r="D132" s="49"/>
    </row>
    <row r="133" spans="3:4" x14ac:dyDescent="0.25">
      <c r="C133" s="49"/>
      <c r="D133" s="49"/>
    </row>
    <row r="134" spans="3:4" x14ac:dyDescent="0.25">
      <c r="C134" s="49"/>
      <c r="D134" s="49"/>
    </row>
    <row r="135" spans="3:4" x14ac:dyDescent="0.25">
      <c r="C135" s="49"/>
      <c r="D135" s="49"/>
    </row>
    <row r="136" spans="3:4" x14ac:dyDescent="0.25">
      <c r="C136" s="49"/>
      <c r="D136" s="49"/>
    </row>
    <row r="137" spans="3:4" x14ac:dyDescent="0.25">
      <c r="C137" s="49"/>
      <c r="D137" s="49"/>
    </row>
    <row r="138" spans="3:4" x14ac:dyDescent="0.25">
      <c r="C138" s="49"/>
      <c r="D138" s="49"/>
    </row>
    <row r="139" spans="3:4" x14ac:dyDescent="0.25">
      <c r="C139" s="49"/>
      <c r="D139" s="49"/>
    </row>
    <row r="140" spans="3:4" x14ac:dyDescent="0.25">
      <c r="C140" s="49"/>
      <c r="D140" s="49"/>
    </row>
    <row r="141" spans="3:4" x14ac:dyDescent="0.25">
      <c r="C141" s="49"/>
      <c r="D141" s="49"/>
    </row>
    <row r="142" spans="3:4" x14ac:dyDescent="0.25">
      <c r="C142" s="49"/>
      <c r="D142" s="49"/>
    </row>
    <row r="143" spans="3:4" x14ac:dyDescent="0.25">
      <c r="C143" s="49"/>
      <c r="D143" s="49"/>
    </row>
    <row r="144" spans="3:4" x14ac:dyDescent="0.25">
      <c r="C144" s="49"/>
      <c r="D144" s="49"/>
    </row>
    <row r="145" spans="3:4" x14ac:dyDescent="0.25">
      <c r="C145" s="49"/>
      <c r="D145" s="49"/>
    </row>
    <row r="146" spans="3:4" x14ac:dyDescent="0.25">
      <c r="C146" s="49"/>
      <c r="D146" s="49"/>
    </row>
    <row r="147" spans="3:4" x14ac:dyDescent="0.25">
      <c r="C147" s="49"/>
      <c r="D147" s="49"/>
    </row>
    <row r="148" spans="3:4" x14ac:dyDescent="0.25">
      <c r="C148" s="49"/>
      <c r="D148" s="49"/>
    </row>
    <row r="149" spans="3:4" x14ac:dyDescent="0.25">
      <c r="C149" s="49"/>
      <c r="D149" s="49"/>
    </row>
    <row r="150" spans="3:4" x14ac:dyDescent="0.25">
      <c r="C150" s="49"/>
      <c r="D150" s="49"/>
    </row>
    <row r="151" spans="3:4" x14ac:dyDescent="0.25">
      <c r="C151" s="49"/>
      <c r="D151" s="49"/>
    </row>
    <row r="152" spans="3:4" x14ac:dyDescent="0.25">
      <c r="C152" s="49"/>
      <c r="D152" s="49"/>
    </row>
    <row r="153" spans="3:4" x14ac:dyDescent="0.25">
      <c r="C153" s="49"/>
      <c r="D153" s="49"/>
    </row>
    <row r="154" spans="3:4" x14ac:dyDescent="0.25">
      <c r="C154" s="49"/>
      <c r="D154" s="49"/>
    </row>
    <row r="155" spans="3:4" x14ac:dyDescent="0.25">
      <c r="C155" s="49"/>
      <c r="D155" s="49"/>
    </row>
    <row r="156" spans="3:4" x14ac:dyDescent="0.25">
      <c r="C156" s="49"/>
      <c r="D156" s="49"/>
    </row>
    <row r="157" spans="3:4" x14ac:dyDescent="0.25">
      <c r="C157" s="49"/>
      <c r="D157" s="49"/>
    </row>
    <row r="158" spans="3:4" x14ac:dyDescent="0.25">
      <c r="C158" s="49"/>
      <c r="D158" s="49"/>
    </row>
    <row r="159" spans="3:4" x14ac:dyDescent="0.25">
      <c r="C159" s="49"/>
      <c r="D159" s="49"/>
    </row>
    <row r="160" spans="3:4" x14ac:dyDescent="0.25">
      <c r="C160" s="49"/>
      <c r="D160" s="49"/>
    </row>
    <row r="161" spans="3:4" x14ac:dyDescent="0.25">
      <c r="C161" s="49"/>
      <c r="D161" s="49"/>
    </row>
    <row r="162" spans="3:4" x14ac:dyDescent="0.25">
      <c r="C162" s="49"/>
      <c r="D162" s="49"/>
    </row>
    <row r="163" spans="3:4" x14ac:dyDescent="0.25">
      <c r="C163" s="49"/>
      <c r="D163" s="49"/>
    </row>
    <row r="164" spans="3:4" x14ac:dyDescent="0.25">
      <c r="C164" s="49"/>
      <c r="D164" s="49"/>
    </row>
    <row r="165" spans="3:4" x14ac:dyDescent="0.25">
      <c r="C165" s="49"/>
      <c r="D165" s="49"/>
    </row>
    <row r="166" spans="3:4" x14ac:dyDescent="0.25">
      <c r="C166" s="49"/>
      <c r="D166" s="49"/>
    </row>
    <row r="167" spans="3:4" x14ac:dyDescent="0.25">
      <c r="C167" s="49"/>
      <c r="D167" s="49"/>
    </row>
    <row r="168" spans="3:4" x14ac:dyDescent="0.25">
      <c r="C168" s="49"/>
      <c r="D168" s="49"/>
    </row>
    <row r="169" spans="3:4" x14ac:dyDescent="0.25">
      <c r="C169" s="49"/>
      <c r="D169" s="49"/>
    </row>
    <row r="170" spans="3:4" x14ac:dyDescent="0.25">
      <c r="C170" s="49"/>
      <c r="D170" s="49"/>
    </row>
    <row r="171" spans="3:4" x14ac:dyDescent="0.25">
      <c r="C171" s="49"/>
      <c r="D171" s="49"/>
    </row>
    <row r="172" spans="3:4" x14ac:dyDescent="0.25">
      <c r="C172" s="49"/>
      <c r="D172" s="49"/>
    </row>
    <row r="173" spans="3:4" x14ac:dyDescent="0.25">
      <c r="C173" s="49"/>
      <c r="D173" s="49"/>
    </row>
    <row r="174" spans="3:4" x14ac:dyDescent="0.25">
      <c r="C174" s="49"/>
      <c r="D174" s="49"/>
    </row>
    <row r="175" spans="3:4" x14ac:dyDescent="0.25">
      <c r="C175" s="49"/>
      <c r="D175" s="49"/>
    </row>
    <row r="176" spans="3:4" x14ac:dyDescent="0.25">
      <c r="C176" s="49"/>
      <c r="D176" s="49"/>
    </row>
    <row r="177" spans="3:4" x14ac:dyDescent="0.25">
      <c r="C177" s="49"/>
      <c r="D177" s="49"/>
    </row>
    <row r="178" spans="3:4" x14ac:dyDescent="0.25">
      <c r="C178" s="49"/>
      <c r="D178" s="49"/>
    </row>
    <row r="179" spans="3:4" x14ac:dyDescent="0.25">
      <c r="C179" s="49"/>
      <c r="D179" s="49"/>
    </row>
    <row r="180" spans="3:4" x14ac:dyDescent="0.25">
      <c r="C180" s="49"/>
      <c r="D180" s="49"/>
    </row>
    <row r="181" spans="3:4" x14ac:dyDescent="0.25">
      <c r="C181" s="49"/>
      <c r="D181" s="49"/>
    </row>
    <row r="182" spans="3:4" x14ac:dyDescent="0.25">
      <c r="C182" s="49"/>
      <c r="D182" s="49"/>
    </row>
    <row r="183" spans="3:4" x14ac:dyDescent="0.25">
      <c r="C183" s="49"/>
      <c r="D183" s="49"/>
    </row>
    <row r="184" spans="3:4" x14ac:dyDescent="0.25">
      <c r="C184" s="49"/>
      <c r="D184" s="49"/>
    </row>
    <row r="185" spans="3:4" x14ac:dyDescent="0.25">
      <c r="C185" s="49"/>
      <c r="D185" s="49"/>
    </row>
    <row r="186" spans="3:4" x14ac:dyDescent="0.25">
      <c r="C186" s="49"/>
      <c r="D186" s="49"/>
    </row>
    <row r="187" spans="3:4" x14ac:dyDescent="0.25">
      <c r="C187" s="49"/>
      <c r="D187" s="49"/>
    </row>
    <row r="188" spans="3:4" x14ac:dyDescent="0.25">
      <c r="C188" s="49"/>
      <c r="D188" s="49"/>
    </row>
    <row r="189" spans="3:4" x14ac:dyDescent="0.25">
      <c r="C189" s="49"/>
      <c r="D189" s="49"/>
    </row>
    <row r="190" spans="3:4" x14ac:dyDescent="0.25">
      <c r="C190" s="49"/>
      <c r="D190" s="49"/>
    </row>
    <row r="191" spans="3:4" x14ac:dyDescent="0.25">
      <c r="C191" s="49"/>
      <c r="D191" s="49"/>
    </row>
    <row r="192" spans="3:4" x14ac:dyDescent="0.25">
      <c r="C192" s="49"/>
      <c r="D192" s="49"/>
    </row>
    <row r="193" spans="3:4" x14ac:dyDescent="0.25">
      <c r="C193" s="49"/>
      <c r="D193" s="49"/>
    </row>
    <row r="194" spans="3:4" x14ac:dyDescent="0.25">
      <c r="C194" s="49"/>
      <c r="D194" s="49"/>
    </row>
    <row r="195" spans="3:4" x14ac:dyDescent="0.25">
      <c r="C195" s="49"/>
      <c r="D195" s="49"/>
    </row>
    <row r="196" spans="3:4" x14ac:dyDescent="0.25">
      <c r="C196" s="49"/>
      <c r="D196" s="49"/>
    </row>
    <row r="197" spans="3:4" x14ac:dyDescent="0.25">
      <c r="C197" s="49"/>
      <c r="D197" s="49"/>
    </row>
    <row r="198" spans="3:4" x14ac:dyDescent="0.25">
      <c r="C198" s="49"/>
      <c r="D198" s="49"/>
    </row>
    <row r="199" spans="3:4" x14ac:dyDescent="0.25">
      <c r="C199" s="49"/>
      <c r="D199" s="49"/>
    </row>
    <row r="200" spans="3:4" x14ac:dyDescent="0.25">
      <c r="C200" s="49"/>
      <c r="D200" s="49"/>
    </row>
    <row r="201" spans="3:4" x14ac:dyDescent="0.25">
      <c r="C201" s="49"/>
      <c r="D201" s="49"/>
    </row>
    <row r="202" spans="3:4" x14ac:dyDescent="0.25">
      <c r="C202" s="49"/>
      <c r="D202" s="49"/>
    </row>
    <row r="203" spans="3:4" x14ac:dyDescent="0.25">
      <c r="C203" s="49"/>
      <c r="D203" s="49"/>
    </row>
    <row r="204" spans="3:4" x14ac:dyDescent="0.25">
      <c r="C204" s="49"/>
      <c r="D204" s="49"/>
    </row>
    <row r="205" spans="3:4" x14ac:dyDescent="0.25">
      <c r="C205" s="49"/>
      <c r="D205" s="49"/>
    </row>
    <row r="206" spans="3:4" x14ac:dyDescent="0.25">
      <c r="C206" s="49"/>
      <c r="D206" s="49"/>
    </row>
    <row r="207" spans="3:4" x14ac:dyDescent="0.25">
      <c r="C207" s="49"/>
      <c r="D207" s="49"/>
    </row>
    <row r="208" spans="3:4" x14ac:dyDescent="0.25">
      <c r="C208" s="49"/>
      <c r="D208" s="49"/>
    </row>
    <row r="209" spans="3:4" x14ac:dyDescent="0.25">
      <c r="C209" s="49"/>
      <c r="D209" s="49"/>
    </row>
    <row r="210" spans="3:4" x14ac:dyDescent="0.25">
      <c r="C210" s="49"/>
      <c r="D210" s="49"/>
    </row>
    <row r="211" spans="3:4" x14ac:dyDescent="0.25">
      <c r="C211" s="49"/>
      <c r="D211" s="49"/>
    </row>
    <row r="212" spans="3:4" x14ac:dyDescent="0.25">
      <c r="C212" s="49"/>
      <c r="D212" s="49"/>
    </row>
    <row r="213" spans="3:4" x14ac:dyDescent="0.25">
      <c r="C213" s="49"/>
      <c r="D213" s="49"/>
    </row>
    <row r="214" spans="3:4" x14ac:dyDescent="0.25">
      <c r="C214" s="49"/>
      <c r="D214" s="49"/>
    </row>
    <row r="215" spans="3:4" x14ac:dyDescent="0.25">
      <c r="C215" s="49"/>
      <c r="D215" s="49"/>
    </row>
    <row r="216" spans="3:4" x14ac:dyDescent="0.25">
      <c r="C216" s="49"/>
      <c r="D216" s="49"/>
    </row>
    <row r="217" spans="3:4" x14ac:dyDescent="0.25">
      <c r="C217" s="49"/>
      <c r="D217" s="49"/>
    </row>
    <row r="218" spans="3:4" x14ac:dyDescent="0.25">
      <c r="C218" s="49"/>
      <c r="D218" s="49"/>
    </row>
    <row r="219" spans="3:4" x14ac:dyDescent="0.25">
      <c r="C219" s="49"/>
      <c r="D219" s="49"/>
    </row>
    <row r="220" spans="3:4" x14ac:dyDescent="0.25">
      <c r="C220" s="49"/>
      <c r="D220" s="49"/>
    </row>
    <row r="221" spans="3:4" x14ac:dyDescent="0.25">
      <c r="C221" s="49"/>
      <c r="D221" s="49"/>
    </row>
    <row r="222" spans="3:4" x14ac:dyDescent="0.25">
      <c r="C222" s="49"/>
      <c r="D222" s="49"/>
    </row>
    <row r="223" spans="3:4" x14ac:dyDescent="0.25">
      <c r="C223" s="49"/>
      <c r="D223" s="49"/>
    </row>
    <row r="224" spans="3:4" x14ac:dyDescent="0.25">
      <c r="C224" s="49"/>
      <c r="D224" s="49"/>
    </row>
    <row r="225" spans="3:4" x14ac:dyDescent="0.25">
      <c r="C225" s="49"/>
      <c r="D225" s="49"/>
    </row>
    <row r="226" spans="3:4" x14ac:dyDescent="0.25">
      <c r="C226" s="49"/>
      <c r="D226" s="49"/>
    </row>
    <row r="227" spans="3:4" x14ac:dyDescent="0.25">
      <c r="C227" s="49"/>
      <c r="D227" s="49"/>
    </row>
    <row r="228" spans="3:4" x14ac:dyDescent="0.25">
      <c r="C228" s="49"/>
      <c r="D228" s="49"/>
    </row>
    <row r="229" spans="3:4" x14ac:dyDescent="0.25">
      <c r="C229" s="49"/>
      <c r="D229" s="49"/>
    </row>
    <row r="230" spans="3:4" x14ac:dyDescent="0.25">
      <c r="C230" s="49"/>
      <c r="D230" s="49"/>
    </row>
    <row r="231" spans="3:4" x14ac:dyDescent="0.25">
      <c r="C231" s="49"/>
      <c r="D231" s="49"/>
    </row>
    <row r="232" spans="3:4" x14ac:dyDescent="0.25">
      <c r="C232" s="49"/>
      <c r="D232" s="49"/>
    </row>
    <row r="233" spans="3:4" x14ac:dyDescent="0.25">
      <c r="C233" s="49"/>
      <c r="D233" s="49"/>
    </row>
    <row r="234" spans="3:4" x14ac:dyDescent="0.25">
      <c r="C234" s="49"/>
      <c r="D234" s="49"/>
    </row>
    <row r="235" spans="3:4" x14ac:dyDescent="0.25">
      <c r="C235" s="49"/>
      <c r="D235" s="49"/>
    </row>
    <row r="236" spans="3:4" x14ac:dyDescent="0.25">
      <c r="C236" s="49"/>
      <c r="D236" s="49"/>
    </row>
    <row r="237" spans="3:4" x14ac:dyDescent="0.25">
      <c r="C237" s="49"/>
      <c r="D237" s="49"/>
    </row>
    <row r="238" spans="3:4" x14ac:dyDescent="0.25">
      <c r="C238" s="49"/>
      <c r="D238" s="49"/>
    </row>
    <row r="239" spans="3:4" x14ac:dyDescent="0.25">
      <c r="C239" s="49"/>
      <c r="D239" s="49"/>
    </row>
    <row r="240" spans="3:4" x14ac:dyDescent="0.25">
      <c r="C240" s="49"/>
      <c r="D240" s="49"/>
    </row>
    <row r="241" spans="3:4" x14ac:dyDescent="0.25">
      <c r="C241" s="49"/>
      <c r="D241" s="49"/>
    </row>
    <row r="242" spans="3:4" x14ac:dyDescent="0.25">
      <c r="C242" s="49"/>
      <c r="D242" s="49"/>
    </row>
    <row r="243" spans="3:4" x14ac:dyDescent="0.25">
      <c r="C243" s="49"/>
      <c r="D243" s="49"/>
    </row>
    <row r="244" spans="3:4" x14ac:dyDescent="0.25">
      <c r="C244" s="49"/>
      <c r="D244" s="49"/>
    </row>
    <row r="245" spans="3:4" x14ac:dyDescent="0.25">
      <c r="C245" s="49"/>
      <c r="D245" s="49"/>
    </row>
    <row r="246" spans="3:4" x14ac:dyDescent="0.25">
      <c r="C246" s="49"/>
      <c r="D246" s="49"/>
    </row>
    <row r="247" spans="3:4" x14ac:dyDescent="0.25">
      <c r="C247" s="49"/>
      <c r="D247" s="49"/>
    </row>
    <row r="248" spans="3:4" x14ac:dyDescent="0.25">
      <c r="C248" s="49"/>
      <c r="D248" s="49"/>
    </row>
    <row r="249" spans="3:4" x14ac:dyDescent="0.25">
      <c r="C249" s="49"/>
      <c r="D249" s="49"/>
    </row>
    <row r="250" spans="3:4" x14ac:dyDescent="0.25">
      <c r="C250" s="49"/>
      <c r="D250" s="49"/>
    </row>
    <row r="251" spans="3:4" x14ac:dyDescent="0.25">
      <c r="C251" s="49"/>
      <c r="D251" s="49"/>
    </row>
    <row r="252" spans="3:4" x14ac:dyDescent="0.25">
      <c r="C252" s="49"/>
      <c r="D252" s="49"/>
    </row>
    <row r="253" spans="3:4" x14ac:dyDescent="0.25">
      <c r="C253" s="49"/>
      <c r="D253" s="49"/>
    </row>
    <row r="254" spans="3:4" x14ac:dyDescent="0.25">
      <c r="C254" s="49"/>
      <c r="D254" s="49"/>
    </row>
    <row r="255" spans="3:4" x14ac:dyDescent="0.25">
      <c r="C255" s="49"/>
      <c r="D255" s="49"/>
    </row>
    <row r="256" spans="3:4" x14ac:dyDescent="0.25">
      <c r="C256" s="49"/>
      <c r="D256" s="49"/>
    </row>
    <row r="257" spans="3:4" x14ac:dyDescent="0.25">
      <c r="C257" s="49"/>
      <c r="D257" s="49"/>
    </row>
    <row r="258" spans="3:4" x14ac:dyDescent="0.25">
      <c r="C258" s="49"/>
      <c r="D258" s="49"/>
    </row>
    <row r="259" spans="3:4" x14ac:dyDescent="0.25">
      <c r="C259" s="49"/>
      <c r="D259" s="49"/>
    </row>
    <row r="260" spans="3:4" x14ac:dyDescent="0.25">
      <c r="C260" s="49"/>
      <c r="D260" s="49"/>
    </row>
    <row r="261" spans="3:4" x14ac:dyDescent="0.25">
      <c r="C261" s="49"/>
      <c r="D261" s="49"/>
    </row>
    <row r="262" spans="3:4" x14ac:dyDescent="0.25">
      <c r="C262" s="49"/>
      <c r="D262" s="49"/>
    </row>
    <row r="263" spans="3:4" x14ac:dyDescent="0.25">
      <c r="C263" s="49"/>
      <c r="D263" s="49"/>
    </row>
    <row r="264" spans="3:4" x14ac:dyDescent="0.25">
      <c r="C264" s="49"/>
      <c r="D264" s="49"/>
    </row>
    <row r="265" spans="3:4" x14ac:dyDescent="0.25">
      <c r="C265" s="49"/>
      <c r="D265" s="49"/>
    </row>
    <row r="266" spans="3:4" x14ac:dyDescent="0.25">
      <c r="C266" s="49"/>
      <c r="D266" s="49"/>
    </row>
    <row r="267" spans="3:4" x14ac:dyDescent="0.25">
      <c r="C267" s="49"/>
      <c r="D267" s="49"/>
    </row>
    <row r="268" spans="3:4" x14ac:dyDescent="0.25">
      <c r="C268" s="49"/>
      <c r="D268" s="49"/>
    </row>
    <row r="269" spans="3:4" x14ac:dyDescent="0.25">
      <c r="C269" s="49"/>
      <c r="D269" s="49"/>
    </row>
    <row r="270" spans="3:4" x14ac:dyDescent="0.25">
      <c r="C270" s="49"/>
      <c r="D270" s="49"/>
    </row>
    <row r="271" spans="3:4" x14ac:dyDescent="0.25">
      <c r="C271" s="49"/>
      <c r="D271" s="49"/>
    </row>
    <row r="272" spans="3:4" x14ac:dyDescent="0.25">
      <c r="C272" s="49"/>
      <c r="D272" s="49"/>
    </row>
    <row r="273" spans="3:4" x14ac:dyDescent="0.25">
      <c r="C273" s="49"/>
      <c r="D273" s="49"/>
    </row>
    <row r="274" spans="3:4" x14ac:dyDescent="0.25">
      <c r="C274" s="49"/>
      <c r="D274" s="49"/>
    </row>
    <row r="275" spans="3:4" x14ac:dyDescent="0.25">
      <c r="C275" s="49"/>
      <c r="D275" s="49"/>
    </row>
    <row r="276" spans="3:4" x14ac:dyDescent="0.25">
      <c r="C276" s="49"/>
      <c r="D276" s="49"/>
    </row>
    <row r="277" spans="3:4" x14ac:dyDescent="0.25">
      <c r="C277" s="49"/>
      <c r="D277" s="49"/>
    </row>
    <row r="278" spans="3:4" x14ac:dyDescent="0.25">
      <c r="C278" s="49"/>
      <c r="D278" s="49"/>
    </row>
    <row r="279" spans="3:4" x14ac:dyDescent="0.25">
      <c r="C279" s="49"/>
      <c r="D279" s="49"/>
    </row>
    <row r="280" spans="3:4" x14ac:dyDescent="0.25">
      <c r="C280" s="49"/>
      <c r="D280" s="49"/>
    </row>
    <row r="281" spans="3:4" x14ac:dyDescent="0.25">
      <c r="C281" s="49"/>
      <c r="D281" s="49"/>
    </row>
    <row r="282" spans="3:4" x14ac:dyDescent="0.25">
      <c r="C282" s="49"/>
      <c r="D282" s="49"/>
    </row>
    <row r="283" spans="3:4" x14ac:dyDescent="0.25">
      <c r="C283" s="49"/>
      <c r="D283" s="49"/>
    </row>
    <row r="284" spans="3:4" x14ac:dyDescent="0.25">
      <c r="C284" s="49"/>
      <c r="D284" s="49"/>
    </row>
    <row r="285" spans="3:4" x14ac:dyDescent="0.25">
      <c r="C285" s="49"/>
      <c r="D285" s="49"/>
    </row>
    <row r="286" spans="3:4" x14ac:dyDescent="0.25">
      <c r="C286" s="49"/>
      <c r="D286" s="49"/>
    </row>
    <row r="287" spans="3:4" x14ac:dyDescent="0.25">
      <c r="C287" s="49"/>
      <c r="D287" s="49"/>
    </row>
    <row r="288" spans="3:4" x14ac:dyDescent="0.25">
      <c r="C288" s="49"/>
      <c r="D288" s="49"/>
    </row>
    <row r="289" spans="3:4" x14ac:dyDescent="0.25">
      <c r="C289" s="49"/>
      <c r="D289" s="49"/>
    </row>
    <row r="290" spans="3:4" x14ac:dyDescent="0.25">
      <c r="C290" s="49"/>
      <c r="D290" s="49"/>
    </row>
    <row r="291" spans="3:4" x14ac:dyDescent="0.25">
      <c r="C291" s="49"/>
      <c r="D291" s="49"/>
    </row>
    <row r="292" spans="3:4" x14ac:dyDescent="0.25">
      <c r="C292" s="49"/>
      <c r="D292" s="49"/>
    </row>
    <row r="293" spans="3:4" x14ac:dyDescent="0.25">
      <c r="C293" s="49"/>
      <c r="D293" s="49"/>
    </row>
    <row r="294" spans="3:4" x14ac:dyDescent="0.25">
      <c r="C294" s="49"/>
      <c r="D294" s="49"/>
    </row>
    <row r="295" spans="3:4" x14ac:dyDescent="0.25">
      <c r="C295" s="49"/>
      <c r="D295" s="49"/>
    </row>
    <row r="296" spans="3:4" x14ac:dyDescent="0.25">
      <c r="C296" s="49"/>
      <c r="D296" s="49"/>
    </row>
    <row r="297" spans="3:4" x14ac:dyDescent="0.25">
      <c r="C297" s="49"/>
      <c r="D297" s="49"/>
    </row>
    <row r="298" spans="3:4" x14ac:dyDescent="0.25">
      <c r="C298" s="49"/>
      <c r="D298" s="49"/>
    </row>
    <row r="299" spans="3:4" x14ac:dyDescent="0.25">
      <c r="C299" s="49"/>
      <c r="D299" s="49"/>
    </row>
    <row r="300" spans="3:4" x14ac:dyDescent="0.25">
      <c r="C300" s="49"/>
      <c r="D300" s="49"/>
    </row>
    <row r="301" spans="3:4" x14ac:dyDescent="0.25">
      <c r="C301" s="49"/>
      <c r="D301" s="49"/>
    </row>
    <row r="302" spans="3:4" x14ac:dyDescent="0.25">
      <c r="C302" s="49"/>
      <c r="D302" s="49"/>
    </row>
    <row r="303" spans="3:4" x14ac:dyDescent="0.25">
      <c r="C303" s="49"/>
      <c r="D303" s="49"/>
    </row>
    <row r="304" spans="3:4" x14ac:dyDescent="0.25">
      <c r="C304" s="49"/>
      <c r="D304" s="49"/>
    </row>
    <row r="305" spans="3:4" x14ac:dyDescent="0.25">
      <c r="C305" s="49"/>
      <c r="D305" s="49"/>
    </row>
    <row r="306" spans="3:4" x14ac:dyDescent="0.25">
      <c r="C306" s="49"/>
      <c r="D306" s="49"/>
    </row>
    <row r="307" spans="3:4" x14ac:dyDescent="0.25">
      <c r="C307" s="49"/>
      <c r="D307" s="49"/>
    </row>
    <row r="308" spans="3:4" x14ac:dyDescent="0.25">
      <c r="C308" s="49"/>
      <c r="D308" s="49"/>
    </row>
    <row r="309" spans="3:4" x14ac:dyDescent="0.25">
      <c r="C309" s="49"/>
      <c r="D309" s="49"/>
    </row>
    <row r="310" spans="3:4" x14ac:dyDescent="0.25">
      <c r="C310" s="49"/>
      <c r="D310" s="49"/>
    </row>
    <row r="311" spans="3:4" x14ac:dyDescent="0.25">
      <c r="C311" s="49"/>
      <c r="D311" s="49"/>
    </row>
    <row r="312" spans="3:4" x14ac:dyDescent="0.25">
      <c r="C312" s="49"/>
      <c r="D312" s="49"/>
    </row>
    <row r="313" spans="3:4" x14ac:dyDescent="0.25">
      <c r="C313" s="49"/>
      <c r="D313" s="49"/>
    </row>
    <row r="314" spans="3:4" x14ac:dyDescent="0.25">
      <c r="C314" s="49"/>
      <c r="D314" s="49"/>
    </row>
    <row r="315" spans="3:4" x14ac:dyDescent="0.25">
      <c r="C315" s="49"/>
      <c r="D315" s="49"/>
    </row>
    <row r="316" spans="3:4" x14ac:dyDescent="0.25">
      <c r="C316" s="49"/>
      <c r="D316" s="49"/>
    </row>
    <row r="317" spans="3:4" x14ac:dyDescent="0.25">
      <c r="C317" s="49"/>
      <c r="D317" s="49"/>
    </row>
    <row r="318" spans="3:4" x14ac:dyDescent="0.25">
      <c r="C318" s="49"/>
      <c r="D318" s="49"/>
    </row>
    <row r="319" spans="3:4" x14ac:dyDescent="0.25">
      <c r="C319" s="49"/>
      <c r="D319" s="49"/>
    </row>
    <row r="320" spans="3:4" x14ac:dyDescent="0.25">
      <c r="C320" s="49"/>
      <c r="D320" s="49"/>
    </row>
    <row r="321" spans="3:4" x14ac:dyDescent="0.25">
      <c r="C321" s="49"/>
      <c r="D321" s="49"/>
    </row>
    <row r="322" spans="3:4" x14ac:dyDescent="0.25">
      <c r="C322" s="49"/>
      <c r="D322" s="49"/>
    </row>
    <row r="323" spans="3:4" x14ac:dyDescent="0.25">
      <c r="C323" s="49"/>
      <c r="D323" s="49"/>
    </row>
    <row r="324" spans="3:4" x14ac:dyDescent="0.25">
      <c r="C324" s="49"/>
      <c r="D324" s="49"/>
    </row>
    <row r="325" spans="3:4" x14ac:dyDescent="0.25">
      <c r="C325" s="49"/>
      <c r="D325" s="49"/>
    </row>
    <row r="326" spans="3:4" x14ac:dyDescent="0.25">
      <c r="C326" s="49"/>
      <c r="D326" s="49"/>
    </row>
    <row r="327" spans="3:4" x14ac:dyDescent="0.25">
      <c r="C327" s="49"/>
      <c r="D327" s="49"/>
    </row>
    <row r="328" spans="3:4" x14ac:dyDescent="0.25">
      <c r="C328" s="49"/>
      <c r="D328" s="49"/>
    </row>
    <row r="329" spans="3:4" x14ac:dyDescent="0.25">
      <c r="C329" s="49"/>
      <c r="D329" s="49"/>
    </row>
    <row r="330" spans="3:4" x14ac:dyDescent="0.25">
      <c r="C330" s="49"/>
      <c r="D330" s="49"/>
    </row>
    <row r="331" spans="3:4" x14ac:dyDescent="0.25">
      <c r="C331" s="49"/>
      <c r="D331" s="49"/>
    </row>
    <row r="332" spans="3:4" x14ac:dyDescent="0.25">
      <c r="C332" s="49"/>
      <c r="D332" s="49"/>
    </row>
    <row r="333" spans="3:4" x14ac:dyDescent="0.25">
      <c r="C333" s="49"/>
      <c r="D333" s="49"/>
    </row>
    <row r="334" spans="3:4" x14ac:dyDescent="0.25">
      <c r="C334" s="49"/>
      <c r="D334" s="49"/>
    </row>
    <row r="335" spans="3:4" x14ac:dyDescent="0.25">
      <c r="C335" s="49"/>
      <c r="D335" s="49"/>
    </row>
    <row r="336" spans="3:4" x14ac:dyDescent="0.25">
      <c r="C336" s="49"/>
      <c r="D336" s="49"/>
    </row>
    <row r="337" spans="3:4" x14ac:dyDescent="0.25">
      <c r="C337" s="49"/>
      <c r="D337" s="49"/>
    </row>
    <row r="338" spans="3:4" x14ac:dyDescent="0.25">
      <c r="C338" s="49"/>
      <c r="D338" s="49"/>
    </row>
    <row r="339" spans="3:4" x14ac:dyDescent="0.25">
      <c r="C339" s="49"/>
      <c r="D339" s="49"/>
    </row>
    <row r="340" spans="3:4" x14ac:dyDescent="0.25">
      <c r="C340" s="49"/>
      <c r="D340" s="49"/>
    </row>
    <row r="341" spans="3:4" x14ac:dyDescent="0.25">
      <c r="C341" s="49"/>
      <c r="D341" s="49"/>
    </row>
    <row r="342" spans="3:4" x14ac:dyDescent="0.25">
      <c r="C342" s="49"/>
      <c r="D342" s="49"/>
    </row>
    <row r="343" spans="3:4" x14ac:dyDescent="0.25">
      <c r="C343" s="49"/>
      <c r="D343" s="49"/>
    </row>
    <row r="344" spans="3:4" x14ac:dyDescent="0.25">
      <c r="C344" s="49"/>
      <c r="D344" s="49"/>
    </row>
    <row r="345" spans="3:4" x14ac:dyDescent="0.25">
      <c r="C345" s="49"/>
      <c r="D345" s="49"/>
    </row>
    <row r="346" spans="3:4" x14ac:dyDescent="0.25">
      <c r="C346" s="49"/>
      <c r="D346" s="49"/>
    </row>
    <row r="347" spans="3:4" x14ac:dyDescent="0.25">
      <c r="C347" s="49"/>
      <c r="D347" s="49"/>
    </row>
    <row r="348" spans="3:4" x14ac:dyDescent="0.25">
      <c r="C348" s="49"/>
      <c r="D348" s="49"/>
    </row>
    <row r="349" spans="3:4" x14ac:dyDescent="0.25">
      <c r="C349" s="49"/>
      <c r="D349" s="49"/>
    </row>
    <row r="350" spans="3:4" x14ac:dyDescent="0.25">
      <c r="C350" s="49"/>
      <c r="D350" s="49"/>
    </row>
    <row r="351" spans="3:4" x14ac:dyDescent="0.25">
      <c r="C351" s="49"/>
      <c r="D351" s="49"/>
    </row>
    <row r="352" spans="3:4" x14ac:dyDescent="0.25">
      <c r="C352" s="49"/>
      <c r="D352" s="49"/>
    </row>
    <row r="353" spans="3:4" x14ac:dyDescent="0.25">
      <c r="C353" s="49"/>
      <c r="D353" s="49"/>
    </row>
    <row r="354" spans="3:4" x14ac:dyDescent="0.25">
      <c r="C354" s="49"/>
      <c r="D354" s="49"/>
    </row>
    <row r="355" spans="3:4" x14ac:dyDescent="0.25">
      <c r="C355" s="49"/>
      <c r="D355" s="49"/>
    </row>
    <row r="356" spans="3:4" x14ac:dyDescent="0.25">
      <c r="C356" s="49"/>
      <c r="D356" s="49"/>
    </row>
    <row r="357" spans="3:4" x14ac:dyDescent="0.25">
      <c r="C357" s="49"/>
      <c r="D357" s="49"/>
    </row>
    <row r="358" spans="3:4" x14ac:dyDescent="0.25">
      <c r="C358" s="49"/>
      <c r="D358" s="49"/>
    </row>
    <row r="359" spans="3:4" x14ac:dyDescent="0.25">
      <c r="C359" s="49"/>
      <c r="D359" s="49"/>
    </row>
    <row r="360" spans="3:4" x14ac:dyDescent="0.25">
      <c r="C360" s="49"/>
      <c r="D360" s="49"/>
    </row>
    <row r="361" spans="3:4" x14ac:dyDescent="0.25">
      <c r="C361" s="49"/>
      <c r="D361" s="49"/>
    </row>
    <row r="362" spans="3:4" x14ac:dyDescent="0.25">
      <c r="C362" s="49"/>
      <c r="D362" s="49"/>
    </row>
    <row r="363" spans="3:4" x14ac:dyDescent="0.25">
      <c r="C363" s="49"/>
      <c r="D363" s="49"/>
    </row>
    <row r="364" spans="3:4" x14ac:dyDescent="0.25">
      <c r="C364" s="49"/>
      <c r="D364" s="49"/>
    </row>
    <row r="365" spans="3:4" x14ac:dyDescent="0.25">
      <c r="C365" s="49"/>
      <c r="D365" s="49"/>
    </row>
    <row r="366" spans="3:4" x14ac:dyDescent="0.25">
      <c r="C366" s="49"/>
      <c r="D366" s="49"/>
    </row>
    <row r="367" spans="3:4" x14ac:dyDescent="0.25">
      <c r="C367" s="49"/>
      <c r="D367" s="49"/>
    </row>
    <row r="368" spans="3:4" x14ac:dyDescent="0.25">
      <c r="C368" s="49"/>
      <c r="D368" s="49"/>
    </row>
    <row r="369" spans="3:4" x14ac:dyDescent="0.25">
      <c r="C369" s="49"/>
      <c r="D369" s="49"/>
    </row>
    <row r="370" spans="3:4" x14ac:dyDescent="0.25">
      <c r="C370" s="49"/>
      <c r="D370" s="49"/>
    </row>
    <row r="371" spans="3:4" x14ac:dyDescent="0.25">
      <c r="C371" s="49"/>
      <c r="D371" s="49"/>
    </row>
    <row r="372" spans="3:4" x14ac:dyDescent="0.25">
      <c r="C372" s="49"/>
      <c r="D372" s="49"/>
    </row>
    <row r="373" spans="3:4" x14ac:dyDescent="0.25">
      <c r="C373" s="49"/>
      <c r="D373" s="49"/>
    </row>
    <row r="374" spans="3:4" x14ac:dyDescent="0.25">
      <c r="C374" s="49"/>
      <c r="D374" s="49"/>
    </row>
    <row r="375" spans="3:4" x14ac:dyDescent="0.25">
      <c r="C375" s="49"/>
      <c r="D375" s="49"/>
    </row>
    <row r="376" spans="3:4" x14ac:dyDescent="0.25">
      <c r="C376" s="49"/>
      <c r="D376" s="49"/>
    </row>
    <row r="377" spans="3:4" x14ac:dyDescent="0.25">
      <c r="C377" s="49"/>
      <c r="D377" s="49"/>
    </row>
    <row r="378" spans="3:4" x14ac:dyDescent="0.25">
      <c r="C378" s="49"/>
      <c r="D378" s="49"/>
    </row>
    <row r="379" spans="3:4" x14ac:dyDescent="0.25">
      <c r="C379" s="49"/>
      <c r="D379" s="49"/>
    </row>
    <row r="380" spans="3:4" x14ac:dyDescent="0.25">
      <c r="C380" s="49"/>
      <c r="D380" s="49"/>
    </row>
    <row r="381" spans="3:4" x14ac:dyDescent="0.25">
      <c r="C381" s="49"/>
      <c r="D381" s="49"/>
    </row>
    <row r="382" spans="3:4" x14ac:dyDescent="0.25">
      <c r="C382" s="49"/>
      <c r="D382" s="49"/>
    </row>
    <row r="383" spans="3:4" x14ac:dyDescent="0.25">
      <c r="C383" s="49"/>
      <c r="D383" s="49"/>
    </row>
    <row r="384" spans="3:4" x14ac:dyDescent="0.25">
      <c r="C384" s="49"/>
      <c r="D384" s="49"/>
    </row>
    <row r="385" spans="3:4" x14ac:dyDescent="0.25">
      <c r="C385" s="49"/>
      <c r="D385" s="49"/>
    </row>
    <row r="386" spans="3:4" x14ac:dyDescent="0.25">
      <c r="C386" s="49"/>
      <c r="D386" s="49"/>
    </row>
    <row r="387" spans="3:4" x14ac:dyDescent="0.25">
      <c r="C387" s="49"/>
      <c r="D387" s="49"/>
    </row>
    <row r="388" spans="3:4" x14ac:dyDescent="0.25">
      <c r="C388" s="49"/>
      <c r="D388" s="49"/>
    </row>
    <row r="389" spans="3:4" x14ac:dyDescent="0.25">
      <c r="C389" s="49"/>
      <c r="D389" s="49"/>
    </row>
    <row r="390" spans="3:4" x14ac:dyDescent="0.25">
      <c r="C390" s="49"/>
      <c r="D390" s="49"/>
    </row>
    <row r="391" spans="3:4" x14ac:dyDescent="0.25">
      <c r="C391" s="49"/>
      <c r="D391" s="49"/>
    </row>
    <row r="392" spans="3:4" x14ac:dyDescent="0.25">
      <c r="C392" s="49"/>
      <c r="D392" s="49"/>
    </row>
    <row r="393" spans="3:4" x14ac:dyDescent="0.25">
      <c r="C393" s="49"/>
      <c r="D393" s="49"/>
    </row>
    <row r="394" spans="3:4" x14ac:dyDescent="0.25">
      <c r="C394" s="49"/>
      <c r="D394" s="49"/>
    </row>
    <row r="395" spans="3:4" x14ac:dyDescent="0.25">
      <c r="C395" s="49"/>
      <c r="D395" s="49"/>
    </row>
    <row r="396" spans="3:4" x14ac:dyDescent="0.25">
      <c r="C396" s="49"/>
      <c r="D396" s="49"/>
    </row>
    <row r="397" spans="3:4" x14ac:dyDescent="0.25">
      <c r="C397" s="49"/>
      <c r="D397" s="49"/>
    </row>
    <row r="398" spans="3:4" x14ac:dyDescent="0.25">
      <c r="C398" s="49"/>
      <c r="D398" s="49"/>
    </row>
    <row r="399" spans="3:4" x14ac:dyDescent="0.25">
      <c r="C399" s="49"/>
      <c r="D399" s="49"/>
    </row>
    <row r="400" spans="3:4" x14ac:dyDescent="0.25">
      <c r="C400" s="49"/>
      <c r="D400" s="49"/>
    </row>
    <row r="401" spans="3:4" x14ac:dyDescent="0.25">
      <c r="C401" s="49"/>
      <c r="D401" s="49"/>
    </row>
    <row r="402" spans="3:4" x14ac:dyDescent="0.25">
      <c r="C402" s="49"/>
      <c r="D402" s="49"/>
    </row>
    <row r="403" spans="3:4" x14ac:dyDescent="0.25">
      <c r="C403" s="49"/>
      <c r="D403" s="49"/>
    </row>
    <row r="404" spans="3:4" x14ac:dyDescent="0.25">
      <c r="C404" s="49"/>
      <c r="D404" s="49"/>
    </row>
    <row r="405" spans="3:4" x14ac:dyDescent="0.25">
      <c r="C405" s="49"/>
      <c r="D405" s="49"/>
    </row>
    <row r="406" spans="3:4" x14ac:dyDescent="0.25">
      <c r="C406" s="49"/>
      <c r="D406" s="49"/>
    </row>
    <row r="407" spans="3:4" x14ac:dyDescent="0.25">
      <c r="C407" s="49"/>
      <c r="D407" s="49"/>
    </row>
    <row r="408" spans="3:4" x14ac:dyDescent="0.25">
      <c r="C408" s="49"/>
      <c r="D408" s="49"/>
    </row>
    <row r="409" spans="3:4" x14ac:dyDescent="0.25">
      <c r="C409" s="49"/>
      <c r="D409" s="49"/>
    </row>
    <row r="410" spans="3:4" x14ac:dyDescent="0.25">
      <c r="C410" s="49"/>
      <c r="D410" s="49"/>
    </row>
    <row r="411" spans="3:4" x14ac:dyDescent="0.25">
      <c r="C411" s="49"/>
      <c r="D411" s="49"/>
    </row>
    <row r="412" spans="3:4" x14ac:dyDescent="0.25">
      <c r="C412" s="49"/>
      <c r="D412" s="49"/>
    </row>
    <row r="413" spans="3:4" x14ac:dyDescent="0.25">
      <c r="C413" s="49"/>
      <c r="D413" s="49"/>
    </row>
    <row r="414" spans="3:4" x14ac:dyDescent="0.25">
      <c r="C414" s="49"/>
      <c r="D414" s="49"/>
    </row>
    <row r="415" spans="3:4" x14ac:dyDescent="0.25">
      <c r="C415" s="49"/>
      <c r="D415" s="49"/>
    </row>
    <row r="416" spans="3:4" x14ac:dyDescent="0.25">
      <c r="C416" s="49"/>
      <c r="D416" s="49"/>
    </row>
    <row r="417" spans="3:4" x14ac:dyDescent="0.25">
      <c r="C417" s="49"/>
      <c r="D417" s="49"/>
    </row>
    <row r="418" spans="3:4" x14ac:dyDescent="0.25">
      <c r="C418" s="49"/>
      <c r="D418" s="49"/>
    </row>
    <row r="419" spans="3:4" x14ac:dyDescent="0.25">
      <c r="C419" s="49"/>
      <c r="D419" s="49"/>
    </row>
    <row r="420" spans="3:4" x14ac:dyDescent="0.25">
      <c r="C420" s="49"/>
      <c r="D420" s="49"/>
    </row>
    <row r="421" spans="3:4" x14ac:dyDescent="0.25">
      <c r="C421" s="49"/>
      <c r="D421" s="49"/>
    </row>
    <row r="422" spans="3:4" x14ac:dyDescent="0.25">
      <c r="C422" s="49"/>
      <c r="D422" s="49"/>
    </row>
    <row r="423" spans="3:4" x14ac:dyDescent="0.25">
      <c r="C423" s="49"/>
      <c r="D423" s="49"/>
    </row>
    <row r="424" spans="3:4" x14ac:dyDescent="0.25">
      <c r="C424" s="49"/>
      <c r="D424" s="49"/>
    </row>
    <row r="425" spans="3:4" x14ac:dyDescent="0.25">
      <c r="C425" s="49"/>
      <c r="D425" s="49"/>
    </row>
    <row r="426" spans="3:4" x14ac:dyDescent="0.25">
      <c r="C426" s="49"/>
      <c r="D426" s="49"/>
    </row>
    <row r="427" spans="3:4" x14ac:dyDescent="0.25">
      <c r="C427" s="49"/>
      <c r="D427" s="49"/>
    </row>
    <row r="428" spans="3:4" x14ac:dyDescent="0.25">
      <c r="C428" s="49"/>
      <c r="D428" s="49"/>
    </row>
    <row r="429" spans="3:4" x14ac:dyDescent="0.25">
      <c r="C429" s="49"/>
      <c r="D429" s="49"/>
    </row>
    <row r="430" spans="3:4" x14ac:dyDescent="0.25">
      <c r="C430" s="49"/>
      <c r="D430" s="49"/>
    </row>
    <row r="431" spans="3:4" x14ac:dyDescent="0.25">
      <c r="C431" s="49"/>
      <c r="D431" s="49"/>
    </row>
    <row r="432" spans="3:4" x14ac:dyDescent="0.25">
      <c r="C432" s="49"/>
      <c r="D432" s="49"/>
    </row>
    <row r="433" spans="3:4" x14ac:dyDescent="0.25">
      <c r="C433" s="49"/>
      <c r="D433" s="49"/>
    </row>
    <row r="434" spans="3:4" x14ac:dyDescent="0.25">
      <c r="C434" s="49"/>
      <c r="D434" s="49"/>
    </row>
    <row r="435" spans="3:4" x14ac:dyDescent="0.25">
      <c r="C435" s="49"/>
      <c r="D435" s="49"/>
    </row>
    <row r="436" spans="3:4" x14ac:dyDescent="0.25">
      <c r="C436" s="49"/>
      <c r="D436" s="49"/>
    </row>
    <row r="437" spans="3:4" x14ac:dyDescent="0.25">
      <c r="C437" s="49"/>
      <c r="D437" s="49"/>
    </row>
    <row r="438" spans="3:4" x14ac:dyDescent="0.25">
      <c r="C438" s="49"/>
      <c r="D438" s="49"/>
    </row>
    <row r="439" spans="3:4" x14ac:dyDescent="0.25">
      <c r="C439" s="49"/>
      <c r="D439" s="49"/>
    </row>
    <row r="440" spans="3:4" x14ac:dyDescent="0.25">
      <c r="C440" s="49"/>
      <c r="D440" s="49"/>
    </row>
    <row r="441" spans="3:4" x14ac:dyDescent="0.25">
      <c r="C441" s="49"/>
      <c r="D441" s="49"/>
    </row>
    <row r="442" spans="3:4" x14ac:dyDescent="0.25">
      <c r="C442" s="49"/>
      <c r="D442" s="49"/>
    </row>
    <row r="443" spans="3:4" x14ac:dyDescent="0.25">
      <c r="C443" s="49"/>
      <c r="D443" s="49"/>
    </row>
    <row r="444" spans="3:4" x14ac:dyDescent="0.25">
      <c r="C444" s="49"/>
      <c r="D444" s="49"/>
    </row>
    <row r="445" spans="3:4" x14ac:dyDescent="0.25">
      <c r="C445" s="49"/>
      <c r="D445" s="49"/>
    </row>
    <row r="446" spans="3:4" x14ac:dyDescent="0.25">
      <c r="C446" s="49"/>
      <c r="D446" s="49"/>
    </row>
    <row r="447" spans="3:4" x14ac:dyDescent="0.25">
      <c r="C447" s="49"/>
      <c r="D447" s="49"/>
    </row>
    <row r="448" spans="3:4" x14ac:dyDescent="0.25">
      <c r="C448" s="49"/>
      <c r="D448" s="49"/>
    </row>
    <row r="449" spans="3:4" x14ac:dyDescent="0.25">
      <c r="C449" s="49"/>
      <c r="D449" s="49"/>
    </row>
    <row r="450" spans="3:4" x14ac:dyDescent="0.25">
      <c r="C450" s="49"/>
      <c r="D450" s="49"/>
    </row>
    <row r="451" spans="3:4" x14ac:dyDescent="0.25">
      <c r="C451" s="49"/>
      <c r="D451" s="49"/>
    </row>
    <row r="452" spans="3:4" x14ac:dyDescent="0.25">
      <c r="C452" s="49"/>
      <c r="D452" s="49"/>
    </row>
    <row r="453" spans="3:4" x14ac:dyDescent="0.25">
      <c r="C453" s="49"/>
      <c r="D453" s="49"/>
    </row>
    <row r="454" spans="3:4" x14ac:dyDescent="0.25">
      <c r="C454" s="49"/>
      <c r="D454" s="49"/>
    </row>
    <row r="455" spans="3:4" x14ac:dyDescent="0.25">
      <c r="C455" s="49"/>
      <c r="D455" s="49"/>
    </row>
    <row r="456" spans="3:4" x14ac:dyDescent="0.25">
      <c r="C456" s="49"/>
      <c r="D456" s="49"/>
    </row>
    <row r="457" spans="3:4" x14ac:dyDescent="0.25">
      <c r="C457" s="49"/>
      <c r="D457" s="49"/>
    </row>
    <row r="458" spans="3:4" x14ac:dyDescent="0.25">
      <c r="C458" s="49"/>
      <c r="D458" s="49"/>
    </row>
    <row r="459" spans="3:4" x14ac:dyDescent="0.25">
      <c r="C459" s="49"/>
      <c r="D459" s="49"/>
    </row>
    <row r="460" spans="3:4" x14ac:dyDescent="0.25">
      <c r="C460" s="49"/>
      <c r="D460" s="49"/>
    </row>
    <row r="461" spans="3:4" x14ac:dyDescent="0.25">
      <c r="C461" s="49"/>
      <c r="D461" s="49"/>
    </row>
    <row r="462" spans="3:4" x14ac:dyDescent="0.25">
      <c r="C462" s="49"/>
      <c r="D462" s="49"/>
    </row>
    <row r="463" spans="3:4" x14ac:dyDescent="0.25">
      <c r="C463" s="49"/>
      <c r="D463" s="49"/>
    </row>
    <row r="464" spans="3:4" x14ac:dyDescent="0.25">
      <c r="C464" s="49"/>
      <c r="D464" s="49"/>
    </row>
    <row r="465" spans="3:4" x14ac:dyDescent="0.25">
      <c r="C465" s="49"/>
      <c r="D465" s="49"/>
    </row>
    <row r="466" spans="3:4" x14ac:dyDescent="0.25">
      <c r="C466" s="49"/>
      <c r="D466" s="49"/>
    </row>
    <row r="467" spans="3:4" x14ac:dyDescent="0.25">
      <c r="C467" s="49"/>
      <c r="D467" s="49"/>
    </row>
    <row r="468" spans="3:4" x14ac:dyDescent="0.25">
      <c r="C468" s="49"/>
      <c r="D468" s="49"/>
    </row>
    <row r="469" spans="3:4" x14ac:dyDescent="0.25">
      <c r="C469" s="49"/>
      <c r="D469" s="49"/>
    </row>
    <row r="470" spans="3:4" x14ac:dyDescent="0.25">
      <c r="C470" s="49"/>
      <c r="D470" s="49"/>
    </row>
    <row r="471" spans="3:4" x14ac:dyDescent="0.25">
      <c r="C471" s="49"/>
      <c r="D471" s="49"/>
    </row>
    <row r="472" spans="3:4" x14ac:dyDescent="0.25">
      <c r="C472" s="49"/>
      <c r="D472" s="49"/>
    </row>
    <row r="473" spans="3:4" x14ac:dyDescent="0.25">
      <c r="C473" s="49"/>
      <c r="D473" s="49"/>
    </row>
    <row r="474" spans="3:4" x14ac:dyDescent="0.25">
      <c r="C474" s="49"/>
      <c r="D474" s="49"/>
    </row>
    <row r="475" spans="3:4" x14ac:dyDescent="0.25">
      <c r="C475" s="49"/>
      <c r="D475" s="49"/>
    </row>
    <row r="476" spans="3:4" x14ac:dyDescent="0.25">
      <c r="C476" s="49"/>
      <c r="D476" s="49"/>
    </row>
    <row r="477" spans="3:4" x14ac:dyDescent="0.25">
      <c r="C477" s="49"/>
      <c r="D477" s="49"/>
    </row>
    <row r="478" spans="3:4" x14ac:dyDescent="0.25">
      <c r="C478" s="49"/>
      <c r="D478" s="49"/>
    </row>
    <row r="479" spans="3:4" x14ac:dyDescent="0.25">
      <c r="C479" s="49"/>
      <c r="D479" s="49"/>
    </row>
    <row r="480" spans="3:4" x14ac:dyDescent="0.25">
      <c r="C480" s="49"/>
      <c r="D480" s="49"/>
    </row>
    <row r="481" spans="3:4" x14ac:dyDescent="0.25">
      <c r="C481" s="49"/>
      <c r="D481" s="49"/>
    </row>
    <row r="482" spans="3:4" x14ac:dyDescent="0.25">
      <c r="C482" s="49"/>
      <c r="D482" s="49"/>
    </row>
    <row r="483" spans="3:4" x14ac:dyDescent="0.25">
      <c r="C483" s="49"/>
      <c r="D483" s="49"/>
    </row>
    <row r="484" spans="3:4" x14ac:dyDescent="0.25">
      <c r="C484" s="49"/>
      <c r="D484" s="49"/>
    </row>
    <row r="485" spans="3:4" x14ac:dyDescent="0.25">
      <c r="C485" s="49"/>
      <c r="D485" s="49"/>
    </row>
    <row r="486" spans="3:4" x14ac:dyDescent="0.25">
      <c r="C486" s="49"/>
      <c r="D486" s="49"/>
    </row>
    <row r="487" spans="3:4" x14ac:dyDescent="0.25">
      <c r="C487" s="49"/>
      <c r="D487" s="49"/>
    </row>
    <row r="488" spans="3:4" x14ac:dyDescent="0.25">
      <c r="C488" s="49"/>
      <c r="D488" s="49"/>
    </row>
    <row r="489" spans="3:4" x14ac:dyDescent="0.25">
      <c r="C489" s="49"/>
      <c r="D489" s="49"/>
    </row>
    <row r="490" spans="3:4" x14ac:dyDescent="0.25">
      <c r="C490" s="49"/>
      <c r="D490" s="49"/>
    </row>
    <row r="491" spans="3:4" x14ac:dyDescent="0.25">
      <c r="C491" s="49"/>
      <c r="D491" s="49"/>
    </row>
    <row r="492" spans="3:4" x14ac:dyDescent="0.25">
      <c r="C492" s="49"/>
      <c r="D492" s="49"/>
    </row>
    <row r="493" spans="3:4" x14ac:dyDescent="0.25">
      <c r="C493" s="49"/>
      <c r="D493" s="49"/>
    </row>
    <row r="494" spans="3:4" x14ac:dyDescent="0.25">
      <c r="C494" s="49"/>
      <c r="D494" s="49"/>
    </row>
    <row r="495" spans="3:4" x14ac:dyDescent="0.25">
      <c r="C495" s="49"/>
      <c r="D495" s="49"/>
    </row>
    <row r="496" spans="3:4" x14ac:dyDescent="0.25">
      <c r="C496" s="49"/>
      <c r="D496" s="49"/>
    </row>
    <row r="497" spans="3:4" x14ac:dyDescent="0.25">
      <c r="C497" s="49"/>
      <c r="D497" s="49"/>
    </row>
    <row r="498" spans="3:4" x14ac:dyDescent="0.25">
      <c r="C498" s="49"/>
      <c r="D498" s="49"/>
    </row>
    <row r="499" spans="3:4" x14ac:dyDescent="0.25">
      <c r="C499" s="49"/>
      <c r="D499" s="49"/>
    </row>
    <row r="500" spans="3:4" x14ac:dyDescent="0.25">
      <c r="C500" s="49"/>
      <c r="D500" s="49"/>
    </row>
    <row r="501" spans="3:4" x14ac:dyDescent="0.25">
      <c r="C501" s="49"/>
      <c r="D501" s="49"/>
    </row>
    <row r="502" spans="3:4" x14ac:dyDescent="0.25">
      <c r="C502" s="49"/>
      <c r="D502" s="49"/>
    </row>
    <row r="503" spans="3:4" x14ac:dyDescent="0.25">
      <c r="C503" s="49"/>
      <c r="D503" s="49"/>
    </row>
    <row r="504" spans="3:4" x14ac:dyDescent="0.25">
      <c r="C504" s="49"/>
      <c r="D504" s="49"/>
    </row>
    <row r="505" spans="3:4" x14ac:dyDescent="0.25">
      <c r="C505" s="49"/>
      <c r="D505" s="49"/>
    </row>
    <row r="506" spans="3:4" x14ac:dyDescent="0.25">
      <c r="C506" s="49"/>
      <c r="D506" s="49"/>
    </row>
    <row r="507" spans="3:4" x14ac:dyDescent="0.25">
      <c r="C507" s="49"/>
      <c r="D507" s="49"/>
    </row>
    <row r="508" spans="3:4" x14ac:dyDescent="0.25">
      <c r="C508" s="49"/>
      <c r="D508" s="49"/>
    </row>
    <row r="509" spans="3:4" x14ac:dyDescent="0.25">
      <c r="C509" s="49"/>
      <c r="D509" s="49"/>
    </row>
    <row r="510" spans="3:4" x14ac:dyDescent="0.25">
      <c r="C510" s="49"/>
      <c r="D510" s="49"/>
    </row>
    <row r="511" spans="3:4" x14ac:dyDescent="0.25">
      <c r="C511" s="49"/>
      <c r="D511" s="49"/>
    </row>
    <row r="512" spans="3:4" x14ac:dyDescent="0.25">
      <c r="C512" s="49"/>
      <c r="D512" s="49"/>
    </row>
    <row r="513" spans="3:4" x14ac:dyDescent="0.25">
      <c r="C513" s="49"/>
      <c r="D513" s="49"/>
    </row>
    <row r="514" spans="3:4" x14ac:dyDescent="0.25">
      <c r="C514" s="49"/>
      <c r="D514" s="49"/>
    </row>
    <row r="515" spans="3:4" x14ac:dyDescent="0.25">
      <c r="C515" s="49"/>
      <c r="D515" s="49"/>
    </row>
    <row r="516" spans="3:4" x14ac:dyDescent="0.25">
      <c r="C516" s="49"/>
      <c r="D516" s="49"/>
    </row>
    <row r="517" spans="3:4" x14ac:dyDescent="0.25">
      <c r="C517" s="49"/>
      <c r="D517" s="49"/>
    </row>
    <row r="518" spans="3:4" x14ac:dyDescent="0.25">
      <c r="C518" s="49"/>
      <c r="D518" s="49"/>
    </row>
    <row r="519" spans="3:4" x14ac:dyDescent="0.25">
      <c r="C519" s="49"/>
      <c r="D519" s="49"/>
    </row>
    <row r="520" spans="3:4" x14ac:dyDescent="0.25">
      <c r="C520" s="49"/>
      <c r="D520" s="49"/>
    </row>
    <row r="521" spans="3:4" x14ac:dyDescent="0.25">
      <c r="C521" s="49"/>
      <c r="D521" s="49"/>
    </row>
    <row r="522" spans="3:4" x14ac:dyDescent="0.25">
      <c r="C522" s="49"/>
      <c r="D522" s="49"/>
    </row>
    <row r="523" spans="3:4" x14ac:dyDescent="0.25">
      <c r="C523" s="49"/>
      <c r="D523" s="49"/>
    </row>
    <row r="524" spans="3:4" x14ac:dyDescent="0.25">
      <c r="C524" s="49"/>
      <c r="D524" s="49"/>
    </row>
    <row r="525" spans="3:4" x14ac:dyDescent="0.25">
      <c r="C525" s="49"/>
      <c r="D525" s="49"/>
    </row>
    <row r="526" spans="3:4" x14ac:dyDescent="0.25">
      <c r="C526" s="49"/>
      <c r="D526" s="49"/>
    </row>
    <row r="527" spans="3:4" x14ac:dyDescent="0.25">
      <c r="C527" s="49"/>
      <c r="D527" s="49"/>
    </row>
    <row r="528" spans="3:4" x14ac:dyDescent="0.25">
      <c r="C528" s="49"/>
      <c r="D528" s="49"/>
    </row>
    <row r="529" spans="3:4" x14ac:dyDescent="0.25">
      <c r="C529" s="49"/>
      <c r="D529" s="49"/>
    </row>
    <row r="530" spans="3:4" x14ac:dyDescent="0.25">
      <c r="C530" s="49"/>
      <c r="D530" s="49"/>
    </row>
    <row r="531" spans="3:4" x14ac:dyDescent="0.25">
      <c r="C531" s="49"/>
      <c r="D531" s="49"/>
    </row>
    <row r="532" spans="3:4" x14ac:dyDescent="0.25">
      <c r="C532" s="49"/>
      <c r="D532" s="49"/>
    </row>
    <row r="533" spans="3:4" x14ac:dyDescent="0.25">
      <c r="C533" s="49"/>
      <c r="D533" s="49"/>
    </row>
    <row r="534" spans="3:4" x14ac:dyDescent="0.25">
      <c r="C534" s="49"/>
      <c r="D534" s="49"/>
    </row>
    <row r="535" spans="3:4" x14ac:dyDescent="0.25">
      <c r="C535" s="49"/>
      <c r="D535" s="49"/>
    </row>
    <row r="536" spans="3:4" x14ac:dyDescent="0.25">
      <c r="C536" s="49"/>
      <c r="D536" s="49"/>
    </row>
    <row r="537" spans="3:4" x14ac:dyDescent="0.25">
      <c r="C537" s="49"/>
      <c r="D537" s="49"/>
    </row>
    <row r="538" spans="3:4" x14ac:dyDescent="0.25">
      <c r="C538" s="49"/>
      <c r="D538" s="49"/>
    </row>
    <row r="539" spans="3:4" x14ac:dyDescent="0.25">
      <c r="C539" s="49"/>
      <c r="D539" s="49"/>
    </row>
    <row r="540" spans="3:4" x14ac:dyDescent="0.25">
      <c r="C540" s="49"/>
      <c r="D540" s="49"/>
    </row>
    <row r="541" spans="3:4" x14ac:dyDescent="0.25">
      <c r="C541" s="49"/>
      <c r="D541" s="49"/>
    </row>
    <row r="542" spans="3:4" x14ac:dyDescent="0.25">
      <c r="C542" s="49"/>
      <c r="D542" s="49"/>
    </row>
    <row r="543" spans="3:4" x14ac:dyDescent="0.25">
      <c r="C543" s="49"/>
      <c r="D543" s="49"/>
    </row>
    <row r="544" spans="3:4" x14ac:dyDescent="0.25">
      <c r="C544" s="49"/>
      <c r="D544" s="49"/>
    </row>
    <row r="545" spans="3:4" x14ac:dyDescent="0.25">
      <c r="C545" s="49"/>
      <c r="D545" s="49"/>
    </row>
    <row r="546" spans="3:4" x14ac:dyDescent="0.25">
      <c r="C546" s="49"/>
      <c r="D546" s="49"/>
    </row>
    <row r="547" spans="3:4" x14ac:dyDescent="0.25">
      <c r="C547" s="49"/>
      <c r="D547" s="49"/>
    </row>
    <row r="548" spans="3:4" x14ac:dyDescent="0.25">
      <c r="C548" s="49"/>
      <c r="D548" s="49"/>
    </row>
    <row r="549" spans="3:4" x14ac:dyDescent="0.25">
      <c r="C549" s="49"/>
      <c r="D549" s="49"/>
    </row>
    <row r="550" spans="3:4" x14ac:dyDescent="0.25">
      <c r="C550" s="49"/>
      <c r="D550" s="49"/>
    </row>
    <row r="551" spans="3:4" x14ac:dyDescent="0.25">
      <c r="C551" s="49"/>
      <c r="D551" s="49"/>
    </row>
    <row r="552" spans="3:4" x14ac:dyDescent="0.25">
      <c r="C552" s="49"/>
      <c r="D552" s="49"/>
    </row>
    <row r="553" spans="3:4" x14ac:dyDescent="0.25">
      <c r="C553" s="49"/>
      <c r="D553" s="49"/>
    </row>
    <row r="554" spans="3:4" x14ac:dyDescent="0.25">
      <c r="C554" s="49"/>
      <c r="D554" s="49"/>
    </row>
    <row r="555" spans="3:4" x14ac:dyDescent="0.25">
      <c r="C555" s="49"/>
      <c r="D555" s="49"/>
    </row>
    <row r="556" spans="3:4" x14ac:dyDescent="0.25">
      <c r="C556" s="49"/>
      <c r="D556" s="49"/>
    </row>
    <row r="557" spans="3:4" x14ac:dyDescent="0.25">
      <c r="C557" s="49"/>
      <c r="D557" s="49"/>
    </row>
    <row r="558" spans="3:4" x14ac:dyDescent="0.25">
      <c r="C558" s="49"/>
      <c r="D558" s="49"/>
    </row>
    <row r="559" spans="3:4" x14ac:dyDescent="0.25">
      <c r="C559" s="49"/>
      <c r="D559" s="49"/>
    </row>
    <row r="560" spans="3:4" x14ac:dyDescent="0.25">
      <c r="C560" s="49"/>
      <c r="D560" s="49"/>
    </row>
    <row r="561" spans="3:4" x14ac:dyDescent="0.25">
      <c r="C561" s="49"/>
      <c r="D561" s="49"/>
    </row>
    <row r="562" spans="3:4" x14ac:dyDescent="0.25">
      <c r="C562" s="49"/>
      <c r="D562" s="49"/>
    </row>
    <row r="563" spans="3:4" x14ac:dyDescent="0.25">
      <c r="C563" s="49"/>
      <c r="D563" s="49"/>
    </row>
    <row r="564" spans="3:4" x14ac:dyDescent="0.25">
      <c r="C564" s="49"/>
      <c r="D564" s="49"/>
    </row>
    <row r="565" spans="3:4" x14ac:dyDescent="0.25">
      <c r="C565" s="49"/>
      <c r="D565" s="49"/>
    </row>
    <row r="566" spans="3:4" x14ac:dyDescent="0.25">
      <c r="C566" s="49"/>
      <c r="D566" s="49"/>
    </row>
    <row r="567" spans="3:4" x14ac:dyDescent="0.25">
      <c r="C567" s="49"/>
      <c r="D567" s="49"/>
    </row>
    <row r="568" spans="3:4" x14ac:dyDescent="0.25">
      <c r="C568" s="49"/>
      <c r="D568" s="49"/>
    </row>
    <row r="569" spans="3:4" x14ac:dyDescent="0.25">
      <c r="C569" s="49"/>
      <c r="D569" s="49"/>
    </row>
    <row r="570" spans="3:4" x14ac:dyDescent="0.25">
      <c r="C570" s="49"/>
      <c r="D570" s="49"/>
    </row>
    <row r="571" spans="3:4" x14ac:dyDescent="0.25">
      <c r="C571" s="49"/>
      <c r="D571" s="49"/>
    </row>
    <row r="572" spans="3:4" x14ac:dyDescent="0.25">
      <c r="C572" s="49"/>
      <c r="D572" s="49"/>
    </row>
    <row r="573" spans="3:4" x14ac:dyDescent="0.25">
      <c r="C573" s="49"/>
      <c r="D573" s="49"/>
    </row>
    <row r="574" spans="3:4" x14ac:dyDescent="0.25">
      <c r="C574" s="49"/>
      <c r="D574" s="49"/>
    </row>
    <row r="575" spans="3:4" x14ac:dyDescent="0.25">
      <c r="C575" s="49"/>
      <c r="D575" s="49"/>
    </row>
    <row r="576" spans="3:4" x14ac:dyDescent="0.25">
      <c r="C576" s="49"/>
      <c r="D576" s="49"/>
    </row>
    <row r="577" spans="3:4" x14ac:dyDescent="0.25">
      <c r="C577" s="49"/>
      <c r="D577" s="49"/>
    </row>
    <row r="578" spans="3:4" x14ac:dyDescent="0.25">
      <c r="C578" s="49"/>
      <c r="D578" s="49"/>
    </row>
    <row r="579" spans="3:4" x14ac:dyDescent="0.25">
      <c r="C579" s="49"/>
      <c r="D579" s="49"/>
    </row>
    <row r="580" spans="3:4" x14ac:dyDescent="0.25">
      <c r="C580" s="49"/>
      <c r="D580" s="49"/>
    </row>
    <row r="581" spans="3:4" x14ac:dyDescent="0.25">
      <c r="C581" s="49"/>
      <c r="D581" s="49"/>
    </row>
    <row r="582" spans="3:4" x14ac:dyDescent="0.25">
      <c r="C582" s="49"/>
      <c r="D582" s="49"/>
    </row>
    <row r="583" spans="3:4" x14ac:dyDescent="0.25">
      <c r="C583" s="49"/>
      <c r="D583" s="49"/>
    </row>
    <row r="584" spans="3:4" x14ac:dyDescent="0.25">
      <c r="C584" s="49"/>
      <c r="D584" s="49"/>
    </row>
    <row r="585" spans="3:4" x14ac:dyDescent="0.25">
      <c r="C585" s="49"/>
      <c r="D585" s="49"/>
    </row>
    <row r="586" spans="3:4" x14ac:dyDescent="0.25">
      <c r="C586" s="49"/>
      <c r="D586" s="49"/>
    </row>
    <row r="587" spans="3:4" x14ac:dyDescent="0.25">
      <c r="C587" s="49"/>
      <c r="D587" s="49"/>
    </row>
    <row r="588" spans="3:4" x14ac:dyDescent="0.25">
      <c r="C588" s="49"/>
      <c r="D588" s="49"/>
    </row>
    <row r="589" spans="3:4" x14ac:dyDescent="0.25">
      <c r="C589" s="49"/>
      <c r="D589" s="49"/>
    </row>
    <row r="590" spans="3:4" x14ac:dyDescent="0.25">
      <c r="C590" s="49"/>
      <c r="D590" s="49"/>
    </row>
    <row r="591" spans="3:4" x14ac:dyDescent="0.25">
      <c r="C591" s="49"/>
      <c r="D591" s="49"/>
    </row>
    <row r="592" spans="3:4" x14ac:dyDescent="0.25">
      <c r="C592" s="49"/>
      <c r="D592" s="49"/>
    </row>
    <row r="593" spans="3:4" x14ac:dyDescent="0.25">
      <c r="C593" s="49"/>
      <c r="D593" s="49"/>
    </row>
    <row r="594" spans="3:4" x14ac:dyDescent="0.25">
      <c r="C594" s="49"/>
      <c r="D594" s="49"/>
    </row>
    <row r="595" spans="3:4" x14ac:dyDescent="0.25">
      <c r="C595" s="49"/>
      <c r="D595" s="49"/>
    </row>
    <row r="596" spans="3:4" x14ac:dyDescent="0.25">
      <c r="C596" s="49"/>
      <c r="D596" s="49"/>
    </row>
    <row r="597" spans="3:4" x14ac:dyDescent="0.25">
      <c r="C597" s="49"/>
      <c r="D597" s="49"/>
    </row>
    <row r="598" spans="3:4" x14ac:dyDescent="0.25">
      <c r="C598" s="49"/>
      <c r="D598" s="49"/>
    </row>
    <row r="599" spans="3:4" x14ac:dyDescent="0.25">
      <c r="C599" s="49"/>
      <c r="D599" s="49"/>
    </row>
    <row r="600" spans="3:4" x14ac:dyDescent="0.25">
      <c r="C600" s="49"/>
      <c r="D600" s="49"/>
    </row>
    <row r="601" spans="3:4" x14ac:dyDescent="0.25">
      <c r="C601" s="49"/>
      <c r="D601" s="49"/>
    </row>
    <row r="602" spans="3:4" x14ac:dyDescent="0.25">
      <c r="C602" s="49"/>
      <c r="D602" s="49"/>
    </row>
    <row r="603" spans="3:4" x14ac:dyDescent="0.25">
      <c r="C603" s="49"/>
      <c r="D603" s="49"/>
    </row>
    <row r="604" spans="3:4" x14ac:dyDescent="0.25">
      <c r="C604" s="49"/>
      <c r="D604" s="49"/>
    </row>
    <row r="605" spans="3:4" x14ac:dyDescent="0.25">
      <c r="C605" s="49"/>
      <c r="D605" s="49"/>
    </row>
    <row r="606" spans="3:4" x14ac:dyDescent="0.25">
      <c r="C606" s="49"/>
      <c r="D606" s="49"/>
    </row>
    <row r="607" spans="3:4" x14ac:dyDescent="0.25">
      <c r="C607" s="49"/>
      <c r="D607" s="49"/>
    </row>
    <row r="608" spans="3:4" x14ac:dyDescent="0.25">
      <c r="C608" s="49"/>
      <c r="D608" s="49"/>
    </row>
    <row r="609" spans="3:4" x14ac:dyDescent="0.25">
      <c r="C609" s="49"/>
      <c r="D609" s="49"/>
    </row>
    <row r="610" spans="3:4" x14ac:dyDescent="0.25">
      <c r="C610" s="49"/>
      <c r="D610" s="49"/>
    </row>
    <row r="611" spans="3:4" x14ac:dyDescent="0.25">
      <c r="C611" s="49"/>
      <c r="D611" s="49"/>
    </row>
    <row r="612" spans="3:4" x14ac:dyDescent="0.25">
      <c r="C612" s="49"/>
      <c r="D612" s="49"/>
    </row>
    <row r="613" spans="3:4" x14ac:dyDescent="0.25">
      <c r="C613" s="49"/>
      <c r="D613" s="49"/>
    </row>
    <row r="614" spans="3:4" x14ac:dyDescent="0.25">
      <c r="C614" s="49"/>
      <c r="D614" s="49"/>
    </row>
    <row r="615" spans="3:4" x14ac:dyDescent="0.25">
      <c r="C615" s="49"/>
      <c r="D615" s="49"/>
    </row>
    <row r="616" spans="3:4" x14ac:dyDescent="0.25">
      <c r="C616" s="49"/>
      <c r="D616" s="49"/>
    </row>
    <row r="617" spans="3:4" x14ac:dyDescent="0.25">
      <c r="C617" s="49"/>
      <c r="D617" s="49"/>
    </row>
    <row r="618" spans="3:4" x14ac:dyDescent="0.25">
      <c r="C618" s="49"/>
      <c r="D618" s="49"/>
    </row>
    <row r="619" spans="3:4" x14ac:dyDescent="0.25">
      <c r="C619" s="49"/>
      <c r="D619" s="49"/>
    </row>
    <row r="620" spans="3:4" x14ac:dyDescent="0.25">
      <c r="C620" s="49"/>
      <c r="D620" s="49"/>
    </row>
    <row r="621" spans="3:4" x14ac:dyDescent="0.25">
      <c r="C621" s="49"/>
      <c r="D621" s="49"/>
    </row>
    <row r="622" spans="3:4" x14ac:dyDescent="0.25">
      <c r="C622" s="49"/>
      <c r="D622" s="49"/>
    </row>
    <row r="623" spans="3:4" x14ac:dyDescent="0.25">
      <c r="C623" s="49"/>
      <c r="D623" s="49"/>
    </row>
    <row r="624" spans="3:4" x14ac:dyDescent="0.25">
      <c r="C624" s="49"/>
      <c r="D624" s="49"/>
    </row>
    <row r="625" spans="3:4" x14ac:dyDescent="0.25">
      <c r="C625" s="49"/>
      <c r="D625" s="49"/>
    </row>
    <row r="626" spans="3:4" x14ac:dyDescent="0.25">
      <c r="C626" s="49"/>
      <c r="D626" s="49"/>
    </row>
    <row r="627" spans="3:4" x14ac:dyDescent="0.25">
      <c r="C627" s="49"/>
      <c r="D627" s="49"/>
    </row>
    <row r="628" spans="3:4" x14ac:dyDescent="0.25">
      <c r="C628" s="49"/>
      <c r="D628" s="49"/>
    </row>
    <row r="629" spans="3:4" x14ac:dyDescent="0.25">
      <c r="C629" s="49"/>
      <c r="D629" s="49"/>
    </row>
    <row r="630" spans="3:4" x14ac:dyDescent="0.25">
      <c r="C630" s="49"/>
      <c r="D630" s="49"/>
    </row>
    <row r="631" spans="3:4" x14ac:dyDescent="0.25">
      <c r="C631" s="49"/>
      <c r="D631" s="49"/>
    </row>
    <row r="632" spans="3:4" x14ac:dyDescent="0.25">
      <c r="C632" s="49"/>
      <c r="D632" s="49"/>
    </row>
    <row r="633" spans="3:4" x14ac:dyDescent="0.25">
      <c r="C633" s="49"/>
      <c r="D633" s="49"/>
    </row>
    <row r="634" spans="3:4" x14ac:dyDescent="0.25">
      <c r="C634" s="49"/>
      <c r="D634" s="49"/>
    </row>
    <row r="635" spans="3:4" x14ac:dyDescent="0.25">
      <c r="C635" s="49"/>
      <c r="D635" s="49"/>
    </row>
    <row r="636" spans="3:4" x14ac:dyDescent="0.25">
      <c r="C636" s="49"/>
      <c r="D636" s="49"/>
    </row>
    <row r="637" spans="3:4" x14ac:dyDescent="0.25">
      <c r="C637" s="49"/>
      <c r="D637" s="49"/>
    </row>
    <row r="638" spans="3:4" x14ac:dyDescent="0.25">
      <c r="C638" s="49"/>
      <c r="D638" s="49"/>
    </row>
    <row r="639" spans="3:4" x14ac:dyDescent="0.25">
      <c r="C639" s="49"/>
      <c r="D639" s="49"/>
    </row>
    <row r="640" spans="3:4" x14ac:dyDescent="0.25">
      <c r="C640" s="49"/>
      <c r="D640" s="49"/>
    </row>
    <row r="641" spans="3:4" x14ac:dyDescent="0.25">
      <c r="C641" s="49"/>
      <c r="D641" s="49"/>
    </row>
    <row r="642" spans="3:4" x14ac:dyDescent="0.25">
      <c r="C642" s="49"/>
      <c r="D642" s="49"/>
    </row>
    <row r="643" spans="3:4" x14ac:dyDescent="0.25">
      <c r="C643" s="49"/>
      <c r="D643" s="49"/>
    </row>
    <row r="644" spans="3:4" x14ac:dyDescent="0.25">
      <c r="C644" s="49"/>
      <c r="D644" s="49"/>
    </row>
    <row r="645" spans="3:4" x14ac:dyDescent="0.25">
      <c r="C645" s="49"/>
      <c r="D645" s="49"/>
    </row>
    <row r="646" spans="3:4" x14ac:dyDescent="0.25">
      <c r="C646" s="49"/>
      <c r="D646" s="49"/>
    </row>
    <row r="647" spans="3:4" x14ac:dyDescent="0.25">
      <c r="C647" s="49"/>
      <c r="D647" s="49"/>
    </row>
    <row r="648" spans="3:4" x14ac:dyDescent="0.25">
      <c r="C648" s="49"/>
      <c r="D648" s="49"/>
    </row>
    <row r="649" spans="3:4" x14ac:dyDescent="0.25">
      <c r="C649" s="49"/>
      <c r="D649" s="49"/>
    </row>
    <row r="650" spans="3:4" x14ac:dyDescent="0.25">
      <c r="C650" s="49"/>
      <c r="D650" s="49"/>
    </row>
    <row r="651" spans="3:4" x14ac:dyDescent="0.25">
      <c r="C651" s="49"/>
      <c r="D651" s="49"/>
    </row>
    <row r="652" spans="3:4" x14ac:dyDescent="0.25">
      <c r="C652" s="49"/>
      <c r="D652" s="49"/>
    </row>
    <row r="653" spans="3:4" x14ac:dyDescent="0.25">
      <c r="C653" s="49"/>
      <c r="D653" s="49"/>
    </row>
    <row r="654" spans="3:4" x14ac:dyDescent="0.25">
      <c r="C654" s="49"/>
      <c r="D654" s="49"/>
    </row>
    <row r="655" spans="3:4" x14ac:dyDescent="0.25">
      <c r="C655" s="49"/>
      <c r="D655" s="49"/>
    </row>
    <row r="656" spans="3:4" x14ac:dyDescent="0.25">
      <c r="C656" s="49"/>
      <c r="D656" s="49"/>
    </row>
    <row r="657" spans="3:4" x14ac:dyDescent="0.25">
      <c r="C657" s="49"/>
      <c r="D657" s="49"/>
    </row>
    <row r="658" spans="3:4" x14ac:dyDescent="0.25">
      <c r="C658" s="49"/>
      <c r="D658" s="49"/>
    </row>
    <row r="659" spans="3:4" x14ac:dyDescent="0.25">
      <c r="C659" s="49"/>
      <c r="D659" s="49"/>
    </row>
    <row r="660" spans="3:4" x14ac:dyDescent="0.25">
      <c r="C660" s="49"/>
      <c r="D660" s="49"/>
    </row>
    <row r="661" spans="3:4" x14ac:dyDescent="0.25">
      <c r="C661" s="49"/>
      <c r="D661" s="49"/>
    </row>
    <row r="662" spans="3:4" x14ac:dyDescent="0.25">
      <c r="C662" s="49"/>
      <c r="D662" s="49"/>
    </row>
    <row r="663" spans="3:4" x14ac:dyDescent="0.25">
      <c r="C663" s="49"/>
      <c r="D663" s="49"/>
    </row>
    <row r="664" spans="3:4" x14ac:dyDescent="0.25">
      <c r="C664" s="49"/>
      <c r="D664" s="49"/>
    </row>
    <row r="665" spans="3:4" x14ac:dyDescent="0.25">
      <c r="C665" s="49"/>
      <c r="D665" s="49"/>
    </row>
    <row r="666" spans="3:4" x14ac:dyDescent="0.25">
      <c r="C666" s="49"/>
      <c r="D666" s="49"/>
    </row>
    <row r="667" spans="3:4" x14ac:dyDescent="0.25">
      <c r="C667" s="49"/>
      <c r="D667" s="49"/>
    </row>
    <row r="668" spans="3:4" x14ac:dyDescent="0.25">
      <c r="C668" s="49"/>
      <c r="D668" s="49"/>
    </row>
    <row r="669" spans="3:4" x14ac:dyDescent="0.25">
      <c r="C669" s="49"/>
      <c r="D669" s="49"/>
    </row>
    <row r="670" spans="3:4" x14ac:dyDescent="0.25">
      <c r="C670" s="49"/>
      <c r="D670" s="49"/>
    </row>
    <row r="671" spans="3:4" x14ac:dyDescent="0.25">
      <c r="C671" s="49"/>
      <c r="D671" s="49"/>
    </row>
    <row r="672" spans="3:4" x14ac:dyDescent="0.25">
      <c r="C672" s="49"/>
      <c r="D672" s="49"/>
    </row>
    <row r="673" spans="3:4" x14ac:dyDescent="0.25">
      <c r="C673" s="49"/>
      <c r="D673" s="49"/>
    </row>
    <row r="674" spans="3:4" x14ac:dyDescent="0.25">
      <c r="C674" s="49"/>
      <c r="D674" s="49"/>
    </row>
    <row r="675" spans="3:4" x14ac:dyDescent="0.25">
      <c r="C675" s="49"/>
      <c r="D675" s="49"/>
    </row>
    <row r="676" spans="3:4" x14ac:dyDescent="0.25">
      <c r="C676" s="49"/>
      <c r="D676" s="49"/>
    </row>
    <row r="677" spans="3:4" x14ac:dyDescent="0.25">
      <c r="C677" s="49"/>
      <c r="D677" s="49"/>
    </row>
    <row r="678" spans="3:4" x14ac:dyDescent="0.25">
      <c r="C678" s="49"/>
      <c r="D678" s="49"/>
    </row>
    <row r="679" spans="3:4" x14ac:dyDescent="0.25">
      <c r="C679" s="49"/>
      <c r="D679" s="49"/>
    </row>
    <row r="680" spans="3:4" x14ac:dyDescent="0.25">
      <c r="C680" s="49"/>
      <c r="D680" s="49"/>
    </row>
    <row r="681" spans="3:4" x14ac:dyDescent="0.25">
      <c r="C681" s="49"/>
      <c r="D681" s="49"/>
    </row>
    <row r="682" spans="3:4" x14ac:dyDescent="0.25">
      <c r="C682" s="49"/>
      <c r="D682" s="49"/>
    </row>
    <row r="683" spans="3:4" x14ac:dyDescent="0.25">
      <c r="C683" s="49"/>
      <c r="D683" s="49"/>
    </row>
    <row r="684" spans="3:4" x14ac:dyDescent="0.25">
      <c r="C684" s="49"/>
      <c r="D684" s="49"/>
    </row>
    <row r="685" spans="3:4" x14ac:dyDescent="0.25">
      <c r="C685" s="49"/>
      <c r="D685" s="49"/>
    </row>
    <row r="686" spans="3:4" x14ac:dyDescent="0.25">
      <c r="C686" s="49"/>
      <c r="D686" s="49"/>
    </row>
    <row r="687" spans="3:4" x14ac:dyDescent="0.25">
      <c r="C687" s="49"/>
      <c r="D687" s="49"/>
    </row>
    <row r="688" spans="3:4" x14ac:dyDescent="0.25">
      <c r="C688" s="49"/>
      <c r="D688" s="49"/>
    </row>
    <row r="689" spans="3:4" x14ac:dyDescent="0.25">
      <c r="C689" s="49"/>
      <c r="D689" s="49"/>
    </row>
    <row r="690" spans="3:4" x14ac:dyDescent="0.25">
      <c r="C690" s="49"/>
      <c r="D690" s="49"/>
    </row>
    <row r="691" spans="3:4" x14ac:dyDescent="0.25">
      <c r="C691" s="49"/>
      <c r="D691" s="49"/>
    </row>
    <row r="692" spans="3:4" x14ac:dyDescent="0.25">
      <c r="C692" s="49"/>
      <c r="D692" s="49"/>
    </row>
    <row r="693" spans="3:4" x14ac:dyDescent="0.25">
      <c r="C693" s="49"/>
      <c r="D693" s="49"/>
    </row>
    <row r="694" spans="3:4" x14ac:dyDescent="0.25">
      <c r="C694" s="49"/>
      <c r="D694" s="49"/>
    </row>
    <row r="695" spans="3:4" x14ac:dyDescent="0.25">
      <c r="C695" s="49"/>
      <c r="D695" s="49"/>
    </row>
    <row r="696" spans="3:4" x14ac:dyDescent="0.25">
      <c r="C696" s="49"/>
      <c r="D696" s="49"/>
    </row>
    <row r="697" spans="3:4" x14ac:dyDescent="0.25">
      <c r="C697" s="49"/>
      <c r="D697" s="49"/>
    </row>
    <row r="698" spans="3:4" x14ac:dyDescent="0.25">
      <c r="C698" s="49"/>
      <c r="D698" s="49"/>
    </row>
    <row r="699" spans="3:4" x14ac:dyDescent="0.25">
      <c r="C699" s="49"/>
      <c r="D699" s="49"/>
    </row>
    <row r="700" spans="3:4" x14ac:dyDescent="0.25">
      <c r="C700" s="49"/>
      <c r="D700" s="49"/>
    </row>
    <row r="701" spans="3:4" x14ac:dyDescent="0.25">
      <c r="C701" s="49"/>
      <c r="D701" s="49"/>
    </row>
    <row r="702" spans="3:4" x14ac:dyDescent="0.25">
      <c r="C702" s="49"/>
      <c r="D702" s="49"/>
    </row>
    <row r="703" spans="3:4" x14ac:dyDescent="0.25">
      <c r="C703" s="49"/>
      <c r="D703" s="49"/>
    </row>
    <row r="704" spans="3:4" x14ac:dyDescent="0.25">
      <c r="C704" s="49"/>
      <c r="D704" s="49"/>
    </row>
    <row r="705" spans="3:4" x14ac:dyDescent="0.25">
      <c r="C705" s="49"/>
      <c r="D705" s="49"/>
    </row>
    <row r="706" spans="3:4" x14ac:dyDescent="0.25">
      <c r="C706" s="49"/>
      <c r="D706" s="49"/>
    </row>
    <row r="707" spans="3:4" x14ac:dyDescent="0.25">
      <c r="C707" s="49"/>
      <c r="D707" s="49"/>
    </row>
    <row r="708" spans="3:4" x14ac:dyDescent="0.25">
      <c r="C708" s="49"/>
      <c r="D708" s="49"/>
    </row>
    <row r="709" spans="3:4" x14ac:dyDescent="0.25">
      <c r="C709" s="49"/>
      <c r="D709" s="49"/>
    </row>
    <row r="710" spans="3:4" x14ac:dyDescent="0.25">
      <c r="C710" s="49"/>
      <c r="D710" s="49"/>
    </row>
    <row r="711" spans="3:4" x14ac:dyDescent="0.25">
      <c r="C711" s="49"/>
      <c r="D711" s="49"/>
    </row>
    <row r="712" spans="3:4" x14ac:dyDescent="0.25">
      <c r="C712" s="49"/>
      <c r="D712" s="49"/>
    </row>
    <row r="713" spans="3:4" x14ac:dyDescent="0.25">
      <c r="C713" s="49"/>
      <c r="D713" s="49"/>
    </row>
    <row r="714" spans="3:4" x14ac:dyDescent="0.25">
      <c r="C714" s="49"/>
      <c r="D714" s="49"/>
    </row>
    <row r="715" spans="3:4" x14ac:dyDescent="0.25">
      <c r="C715" s="49"/>
      <c r="D715" s="49"/>
    </row>
    <row r="716" spans="3:4" x14ac:dyDescent="0.25">
      <c r="C716" s="49"/>
      <c r="D716" s="49"/>
    </row>
    <row r="717" spans="3:4" x14ac:dyDescent="0.25">
      <c r="C717" s="49"/>
      <c r="D717" s="49"/>
    </row>
    <row r="718" spans="3:4" x14ac:dyDescent="0.25">
      <c r="C718" s="49"/>
      <c r="D718" s="49"/>
    </row>
    <row r="719" spans="3:4" x14ac:dyDescent="0.25">
      <c r="C719" s="49"/>
      <c r="D719" s="49"/>
    </row>
    <row r="720" spans="3:4" x14ac:dyDescent="0.25">
      <c r="C720" s="49"/>
      <c r="D720" s="49"/>
    </row>
    <row r="721" spans="3:4" x14ac:dyDescent="0.25">
      <c r="C721" s="49"/>
      <c r="D721" s="49"/>
    </row>
    <row r="722" spans="3:4" x14ac:dyDescent="0.25">
      <c r="C722" s="49"/>
      <c r="D722" s="49"/>
    </row>
    <row r="723" spans="3:4" x14ac:dyDescent="0.25">
      <c r="C723" s="49"/>
      <c r="D723" s="49"/>
    </row>
    <row r="724" spans="3:4" x14ac:dyDescent="0.25">
      <c r="C724" s="49"/>
      <c r="D724" s="49"/>
    </row>
    <row r="725" spans="3:4" x14ac:dyDescent="0.25">
      <c r="C725" s="49"/>
      <c r="D725" s="49"/>
    </row>
    <row r="726" spans="3:4" x14ac:dyDescent="0.25">
      <c r="C726" s="49"/>
      <c r="D726" s="49"/>
    </row>
    <row r="727" spans="3:4" x14ac:dyDescent="0.25">
      <c r="C727" s="49"/>
      <c r="D727" s="49"/>
    </row>
    <row r="728" spans="3:4" x14ac:dyDescent="0.25">
      <c r="C728" s="49"/>
      <c r="D728" s="49"/>
    </row>
    <row r="729" spans="3:4" x14ac:dyDescent="0.25">
      <c r="C729" s="49"/>
      <c r="D729" s="49"/>
    </row>
    <row r="730" spans="3:4" x14ac:dyDescent="0.25">
      <c r="C730" s="49"/>
      <c r="D730" s="49"/>
    </row>
    <row r="731" spans="3:4" x14ac:dyDescent="0.25">
      <c r="C731" s="49"/>
      <c r="D731" s="49"/>
    </row>
    <row r="732" spans="3:4" x14ac:dyDescent="0.25">
      <c r="C732" s="49"/>
      <c r="D732" s="49"/>
    </row>
    <row r="733" spans="3:4" x14ac:dyDescent="0.25">
      <c r="C733" s="49"/>
      <c r="D733" s="49"/>
    </row>
    <row r="734" spans="3:4" x14ac:dyDescent="0.25">
      <c r="C734" s="49"/>
      <c r="D734" s="49"/>
    </row>
    <row r="735" spans="3:4" x14ac:dyDescent="0.25">
      <c r="C735" s="49"/>
      <c r="D735" s="49"/>
    </row>
    <row r="736" spans="3:4" x14ac:dyDescent="0.25">
      <c r="C736" s="49"/>
      <c r="D736" s="49"/>
    </row>
    <row r="737" spans="3:4" x14ac:dyDescent="0.25">
      <c r="C737" s="49"/>
      <c r="D737" s="49"/>
    </row>
    <row r="738" spans="3:4" x14ac:dyDescent="0.25">
      <c r="C738" s="49"/>
      <c r="D738" s="49"/>
    </row>
    <row r="739" spans="3:4" x14ac:dyDescent="0.25">
      <c r="C739" s="49"/>
      <c r="D739" s="49"/>
    </row>
    <row r="740" spans="3:4" x14ac:dyDescent="0.25">
      <c r="C740" s="49"/>
      <c r="D740" s="49"/>
    </row>
    <row r="741" spans="3:4" x14ac:dyDescent="0.25">
      <c r="C741" s="49"/>
      <c r="D741" s="49"/>
    </row>
    <row r="742" spans="3:4" x14ac:dyDescent="0.25">
      <c r="C742" s="49"/>
      <c r="D742" s="49"/>
    </row>
    <row r="743" spans="3:4" x14ac:dyDescent="0.25">
      <c r="C743" s="49"/>
      <c r="D743" s="49"/>
    </row>
    <row r="744" spans="3:4" x14ac:dyDescent="0.25">
      <c r="C744" s="49"/>
      <c r="D744" s="49"/>
    </row>
    <row r="745" spans="3:4" x14ac:dyDescent="0.25">
      <c r="C745" s="49"/>
      <c r="D745" s="49"/>
    </row>
    <row r="746" spans="3:4" x14ac:dyDescent="0.25">
      <c r="C746" s="49"/>
      <c r="D746" s="49"/>
    </row>
    <row r="747" spans="3:4" x14ac:dyDescent="0.25">
      <c r="C747" s="49"/>
      <c r="D747" s="49"/>
    </row>
    <row r="748" spans="3:4" x14ac:dyDescent="0.25">
      <c r="C748" s="49"/>
      <c r="D748" s="49"/>
    </row>
    <row r="749" spans="3:4" x14ac:dyDescent="0.25">
      <c r="C749" s="49"/>
      <c r="D749" s="49"/>
    </row>
    <row r="750" spans="3:4" x14ac:dyDescent="0.25">
      <c r="C750" s="49"/>
      <c r="D750" s="49"/>
    </row>
    <row r="751" spans="3:4" x14ac:dyDescent="0.25">
      <c r="C751" s="49"/>
      <c r="D751" s="49"/>
    </row>
    <row r="752" spans="3:4" x14ac:dyDescent="0.25">
      <c r="C752" s="49"/>
      <c r="D752" s="49"/>
    </row>
    <row r="753" spans="3:4" x14ac:dyDescent="0.25">
      <c r="C753" s="49"/>
      <c r="D753" s="49"/>
    </row>
    <row r="754" spans="3:4" x14ac:dyDescent="0.25">
      <c r="C754" s="49"/>
      <c r="D754" s="49"/>
    </row>
    <row r="755" spans="3:4" x14ac:dyDescent="0.25">
      <c r="C755" s="49"/>
      <c r="D755" s="49"/>
    </row>
    <row r="756" spans="3:4" x14ac:dyDescent="0.25">
      <c r="C756" s="49"/>
      <c r="D756" s="49"/>
    </row>
    <row r="757" spans="3:4" x14ac:dyDescent="0.25">
      <c r="C757" s="49"/>
      <c r="D757" s="49"/>
    </row>
    <row r="758" spans="3:4" x14ac:dyDescent="0.25">
      <c r="C758" s="49"/>
      <c r="D758" s="49"/>
    </row>
    <row r="759" spans="3:4" x14ac:dyDescent="0.25">
      <c r="C759" s="49"/>
      <c r="D759" s="49"/>
    </row>
    <row r="760" spans="3:4" x14ac:dyDescent="0.25">
      <c r="C760" s="49"/>
      <c r="D760" s="49"/>
    </row>
    <row r="761" spans="3:4" x14ac:dyDescent="0.25">
      <c r="C761" s="49"/>
      <c r="D761" s="49"/>
    </row>
    <row r="762" spans="3:4" x14ac:dyDescent="0.25">
      <c r="C762" s="49"/>
      <c r="D762" s="49"/>
    </row>
    <row r="763" spans="3:4" x14ac:dyDescent="0.25">
      <c r="C763" s="49"/>
      <c r="D763" s="49"/>
    </row>
    <row r="764" spans="3:4" x14ac:dyDescent="0.25">
      <c r="C764" s="49"/>
      <c r="D764" s="49"/>
    </row>
    <row r="765" spans="3:4" x14ac:dyDescent="0.25">
      <c r="C765" s="49"/>
      <c r="D765" s="49"/>
    </row>
    <row r="766" spans="3:4" x14ac:dyDescent="0.25">
      <c r="C766" s="49"/>
      <c r="D766" s="49"/>
    </row>
    <row r="767" spans="3:4" x14ac:dyDescent="0.25">
      <c r="C767" s="49"/>
      <c r="D767" s="49"/>
    </row>
    <row r="768" spans="3:4" x14ac:dyDescent="0.25">
      <c r="C768" s="49"/>
      <c r="D768" s="49"/>
    </row>
    <row r="769" spans="3:4" x14ac:dyDescent="0.25">
      <c r="C769" s="49"/>
      <c r="D769" s="49"/>
    </row>
    <row r="770" spans="3:4" x14ac:dyDescent="0.25">
      <c r="C770" s="49"/>
      <c r="D770" s="49"/>
    </row>
    <row r="771" spans="3:4" x14ac:dyDescent="0.25">
      <c r="C771" s="49"/>
      <c r="D771" s="49"/>
    </row>
    <row r="772" spans="3:4" x14ac:dyDescent="0.25">
      <c r="C772" s="49"/>
      <c r="D772" s="49"/>
    </row>
    <row r="773" spans="3:4" x14ac:dyDescent="0.25">
      <c r="C773" s="49"/>
      <c r="D773" s="49"/>
    </row>
    <row r="774" spans="3:4" x14ac:dyDescent="0.25">
      <c r="C774" s="49"/>
      <c r="D774" s="49"/>
    </row>
    <row r="775" spans="3:4" x14ac:dyDescent="0.25">
      <c r="C775" s="49"/>
      <c r="D775" s="49"/>
    </row>
    <row r="776" spans="3:4" x14ac:dyDescent="0.25">
      <c r="C776" s="49"/>
      <c r="D776" s="49"/>
    </row>
    <row r="777" spans="3:4" x14ac:dyDescent="0.25">
      <c r="C777" s="49"/>
      <c r="D777" s="49"/>
    </row>
    <row r="778" spans="3:4" x14ac:dyDescent="0.25">
      <c r="C778" s="49"/>
      <c r="D778" s="49"/>
    </row>
    <row r="779" spans="3:4" x14ac:dyDescent="0.25">
      <c r="C779" s="49"/>
      <c r="D779" s="49"/>
    </row>
    <row r="780" spans="3:4" x14ac:dyDescent="0.25">
      <c r="C780" s="49"/>
      <c r="D780" s="49"/>
    </row>
    <row r="781" spans="3:4" x14ac:dyDescent="0.25">
      <c r="C781" s="49"/>
      <c r="D781" s="49"/>
    </row>
    <row r="782" spans="3:4" x14ac:dyDescent="0.25">
      <c r="C782" s="49"/>
      <c r="D782" s="49"/>
    </row>
    <row r="783" spans="3:4" x14ac:dyDescent="0.25">
      <c r="C783" s="49"/>
      <c r="D783" s="49"/>
    </row>
    <row r="784" spans="3:4" x14ac:dyDescent="0.25">
      <c r="C784" s="49"/>
      <c r="D784" s="49"/>
    </row>
    <row r="785" spans="3:4" x14ac:dyDescent="0.25">
      <c r="C785" s="49"/>
      <c r="D785" s="49"/>
    </row>
    <row r="786" spans="3:4" x14ac:dyDescent="0.25">
      <c r="C786" s="49"/>
      <c r="D786" s="49"/>
    </row>
    <row r="787" spans="3:4" x14ac:dyDescent="0.25">
      <c r="C787" s="49"/>
      <c r="D787" s="49"/>
    </row>
    <row r="788" spans="3:4" x14ac:dyDescent="0.25">
      <c r="C788" s="49"/>
      <c r="D788" s="49"/>
    </row>
    <row r="789" spans="3:4" x14ac:dyDescent="0.25">
      <c r="C789" s="49"/>
      <c r="D789" s="49"/>
    </row>
    <row r="790" spans="3:4" x14ac:dyDescent="0.25">
      <c r="C790" s="49"/>
      <c r="D790" s="49"/>
    </row>
    <row r="791" spans="3:4" x14ac:dyDescent="0.25">
      <c r="C791" s="49"/>
      <c r="D791" s="49"/>
    </row>
    <row r="792" spans="3:4" x14ac:dyDescent="0.25">
      <c r="C792" s="49"/>
      <c r="D792" s="49"/>
    </row>
    <row r="793" spans="3:4" x14ac:dyDescent="0.25">
      <c r="C793" s="49"/>
      <c r="D793" s="49"/>
    </row>
    <row r="794" spans="3:4" x14ac:dyDescent="0.25">
      <c r="C794" s="49"/>
      <c r="D794" s="49"/>
    </row>
    <row r="795" spans="3:4" x14ac:dyDescent="0.25">
      <c r="C795" s="49"/>
      <c r="D795" s="49"/>
    </row>
    <row r="796" spans="3:4" x14ac:dyDescent="0.25">
      <c r="C796" s="49"/>
      <c r="D796" s="49"/>
    </row>
    <row r="797" spans="3:4" x14ac:dyDescent="0.25">
      <c r="C797" s="49"/>
      <c r="D797" s="49"/>
    </row>
    <row r="798" spans="3:4" x14ac:dyDescent="0.25">
      <c r="C798" s="49"/>
      <c r="D798" s="49"/>
    </row>
    <row r="799" spans="3:4" x14ac:dyDescent="0.25">
      <c r="C799" s="49"/>
      <c r="D799" s="49"/>
    </row>
    <row r="800" spans="3:4" x14ac:dyDescent="0.25">
      <c r="C800" s="49"/>
      <c r="D800" s="49"/>
    </row>
    <row r="801" spans="3:4" x14ac:dyDescent="0.25">
      <c r="C801" s="49"/>
      <c r="D801" s="49"/>
    </row>
    <row r="802" spans="3:4" x14ac:dyDescent="0.25">
      <c r="C802" s="49"/>
      <c r="D802" s="49"/>
    </row>
    <row r="803" spans="3:4" x14ac:dyDescent="0.25">
      <c r="C803" s="49"/>
      <c r="D803" s="49"/>
    </row>
    <row r="804" spans="3:4" x14ac:dyDescent="0.25">
      <c r="C804" s="49"/>
      <c r="D804" s="49"/>
    </row>
    <row r="805" spans="3:4" x14ac:dyDescent="0.25">
      <c r="C805" s="49"/>
      <c r="D805" s="49"/>
    </row>
    <row r="806" spans="3:4" x14ac:dyDescent="0.25">
      <c r="C806" s="49"/>
      <c r="D806" s="49"/>
    </row>
    <row r="807" spans="3:4" x14ac:dyDescent="0.25">
      <c r="C807" s="49"/>
      <c r="D807" s="49"/>
    </row>
    <row r="808" spans="3:4" x14ac:dyDescent="0.25">
      <c r="C808" s="49"/>
      <c r="D808" s="49"/>
    </row>
    <row r="809" spans="3:4" x14ac:dyDescent="0.25">
      <c r="C809" s="49"/>
      <c r="D809" s="49"/>
    </row>
    <row r="810" spans="3:4" x14ac:dyDescent="0.25">
      <c r="C810" s="49"/>
      <c r="D810" s="49"/>
    </row>
    <row r="811" spans="3:4" x14ac:dyDescent="0.25">
      <c r="C811" s="49"/>
      <c r="D811" s="49"/>
    </row>
    <row r="812" spans="3:4" x14ac:dyDescent="0.25">
      <c r="C812" s="49"/>
      <c r="D812" s="49"/>
    </row>
    <row r="813" spans="3:4" x14ac:dyDescent="0.25">
      <c r="C813" s="49"/>
      <c r="D813" s="49"/>
    </row>
    <row r="814" spans="3:4" x14ac:dyDescent="0.25">
      <c r="C814" s="49"/>
      <c r="D814" s="49"/>
    </row>
    <row r="815" spans="3:4" x14ac:dyDescent="0.25">
      <c r="C815" s="49"/>
      <c r="D815" s="49"/>
    </row>
    <row r="816" spans="3:4" x14ac:dyDescent="0.25">
      <c r="C816" s="49"/>
      <c r="D816" s="49"/>
    </row>
    <row r="817" spans="3:4" x14ac:dyDescent="0.25">
      <c r="C817" s="49"/>
      <c r="D817" s="49"/>
    </row>
    <row r="818" spans="3:4" x14ac:dyDescent="0.25">
      <c r="C818" s="49"/>
      <c r="D818" s="49"/>
    </row>
    <row r="819" spans="3:4" x14ac:dyDescent="0.25">
      <c r="C819" s="49"/>
      <c r="D819" s="49"/>
    </row>
    <row r="820" spans="3:4" x14ac:dyDescent="0.25">
      <c r="C820" s="49"/>
      <c r="D820" s="49"/>
    </row>
    <row r="821" spans="3:4" x14ac:dyDescent="0.25">
      <c r="C821" s="49"/>
      <c r="D821" s="49"/>
    </row>
    <row r="822" spans="3:4" x14ac:dyDescent="0.25">
      <c r="C822" s="49"/>
      <c r="D822" s="49"/>
    </row>
    <row r="823" spans="3:4" x14ac:dyDescent="0.25">
      <c r="C823" s="49"/>
      <c r="D823" s="49"/>
    </row>
    <row r="824" spans="3:4" x14ac:dyDescent="0.25">
      <c r="C824" s="49"/>
      <c r="D824" s="49"/>
    </row>
    <row r="825" spans="3:4" x14ac:dyDescent="0.25">
      <c r="C825" s="49"/>
      <c r="D825" s="49"/>
    </row>
    <row r="826" spans="3:4" x14ac:dyDescent="0.25">
      <c r="C826" s="49"/>
      <c r="D826" s="49"/>
    </row>
    <row r="827" spans="3:4" x14ac:dyDescent="0.25">
      <c r="C827" s="49"/>
      <c r="D827" s="49"/>
    </row>
    <row r="828" spans="3:4" x14ac:dyDescent="0.25">
      <c r="C828" s="49"/>
      <c r="D828" s="49"/>
    </row>
    <row r="829" spans="3:4" x14ac:dyDescent="0.25">
      <c r="C829" s="49"/>
      <c r="D829" s="49"/>
    </row>
    <row r="830" spans="3:4" x14ac:dyDescent="0.25">
      <c r="C830" s="49"/>
      <c r="D830" s="49"/>
    </row>
    <row r="831" spans="3:4" x14ac:dyDescent="0.25">
      <c r="C831" s="49"/>
      <c r="D831" s="49"/>
    </row>
    <row r="832" spans="3:4" x14ac:dyDescent="0.25">
      <c r="C832" s="49"/>
      <c r="D832" s="49"/>
    </row>
    <row r="833" spans="3:4" x14ac:dyDescent="0.25">
      <c r="C833" s="49"/>
      <c r="D833" s="49"/>
    </row>
    <row r="834" spans="3:4" x14ac:dyDescent="0.25">
      <c r="C834" s="49"/>
      <c r="D834" s="49"/>
    </row>
    <row r="835" spans="3:4" x14ac:dyDescent="0.25">
      <c r="C835" s="49"/>
      <c r="D835" s="49"/>
    </row>
    <row r="836" spans="3:4" x14ac:dyDescent="0.25">
      <c r="C836" s="49"/>
      <c r="D836" s="49"/>
    </row>
    <row r="837" spans="3:4" x14ac:dyDescent="0.25">
      <c r="C837" s="49"/>
      <c r="D837" s="49"/>
    </row>
    <row r="838" spans="3:4" x14ac:dyDescent="0.25">
      <c r="C838" s="49"/>
      <c r="D838" s="49"/>
    </row>
    <row r="839" spans="3:4" x14ac:dyDescent="0.25">
      <c r="C839" s="49"/>
      <c r="D839" s="49"/>
    </row>
    <row r="840" spans="3:4" x14ac:dyDescent="0.25">
      <c r="C840" s="49"/>
      <c r="D840" s="49"/>
    </row>
    <row r="841" spans="3:4" x14ac:dyDescent="0.25">
      <c r="C841" s="49"/>
      <c r="D841" s="49"/>
    </row>
    <row r="842" spans="3:4" x14ac:dyDescent="0.25">
      <c r="C842" s="49"/>
      <c r="D842" s="49"/>
    </row>
    <row r="843" spans="3:4" x14ac:dyDescent="0.25">
      <c r="C843" s="49"/>
      <c r="D843" s="49"/>
    </row>
    <row r="844" spans="3:4" x14ac:dyDescent="0.25">
      <c r="C844" s="49"/>
      <c r="D844" s="49"/>
    </row>
    <row r="845" spans="3:4" x14ac:dyDescent="0.25">
      <c r="C845" s="49"/>
      <c r="D845" s="49"/>
    </row>
    <row r="846" spans="3:4" x14ac:dyDescent="0.25">
      <c r="C846" s="49"/>
      <c r="D846" s="49"/>
    </row>
    <row r="847" spans="3:4" x14ac:dyDescent="0.25">
      <c r="C847" s="49"/>
      <c r="D847" s="49"/>
    </row>
    <row r="848" spans="3:4" x14ac:dyDescent="0.25">
      <c r="C848" s="49"/>
      <c r="D848" s="49"/>
    </row>
    <row r="849" spans="3:4" x14ac:dyDescent="0.25">
      <c r="C849" s="49"/>
      <c r="D849" s="49"/>
    </row>
    <row r="850" spans="3:4" x14ac:dyDescent="0.25">
      <c r="C850" s="49"/>
      <c r="D850" s="49"/>
    </row>
    <row r="851" spans="3:4" x14ac:dyDescent="0.25">
      <c r="C851" s="49"/>
      <c r="D851" s="49"/>
    </row>
    <row r="852" spans="3:4" x14ac:dyDescent="0.25">
      <c r="C852" s="49"/>
      <c r="D852" s="49"/>
    </row>
    <row r="853" spans="3:4" x14ac:dyDescent="0.25">
      <c r="C853" s="49"/>
      <c r="D853" s="49"/>
    </row>
    <row r="854" spans="3:4" x14ac:dyDescent="0.25">
      <c r="C854" s="49"/>
      <c r="D854" s="49"/>
    </row>
    <row r="855" spans="3:4" x14ac:dyDescent="0.25">
      <c r="C855" s="49"/>
      <c r="D855" s="49"/>
    </row>
    <row r="856" spans="3:4" x14ac:dyDescent="0.25">
      <c r="C856" s="49"/>
      <c r="D856" s="49"/>
    </row>
    <row r="857" spans="3:4" x14ac:dyDescent="0.25">
      <c r="C857" s="49"/>
      <c r="D857" s="49"/>
    </row>
    <row r="858" spans="3:4" x14ac:dyDescent="0.25">
      <c r="C858" s="49"/>
      <c r="D858" s="49"/>
    </row>
    <row r="859" spans="3:4" x14ac:dyDescent="0.25">
      <c r="C859" s="49"/>
      <c r="D859" s="49"/>
    </row>
    <row r="860" spans="3:4" x14ac:dyDescent="0.25">
      <c r="C860" s="49"/>
      <c r="D860" s="49"/>
    </row>
    <row r="861" spans="3:4" x14ac:dyDescent="0.25">
      <c r="C861" s="49"/>
      <c r="D861" s="49"/>
    </row>
    <row r="862" spans="3:4" x14ac:dyDescent="0.25">
      <c r="C862" s="49"/>
      <c r="D862" s="49"/>
    </row>
    <row r="863" spans="3:4" x14ac:dyDescent="0.25">
      <c r="C863" s="49"/>
      <c r="D863" s="49"/>
    </row>
    <row r="864" spans="3:4" x14ac:dyDescent="0.25">
      <c r="C864" s="49"/>
      <c r="D864" s="49"/>
    </row>
    <row r="865" spans="3:4" x14ac:dyDescent="0.25">
      <c r="C865" s="49"/>
      <c r="D865" s="49"/>
    </row>
    <row r="866" spans="3:4" x14ac:dyDescent="0.25">
      <c r="C866" s="49"/>
      <c r="D866" s="49"/>
    </row>
    <row r="867" spans="3:4" x14ac:dyDescent="0.25">
      <c r="C867" s="49"/>
      <c r="D867" s="49"/>
    </row>
    <row r="868" spans="3:4" x14ac:dyDescent="0.25">
      <c r="C868" s="49"/>
      <c r="D868" s="49"/>
    </row>
    <row r="869" spans="3:4" x14ac:dyDescent="0.25">
      <c r="C869" s="49"/>
      <c r="D869" s="49"/>
    </row>
    <row r="870" spans="3:4" x14ac:dyDescent="0.25">
      <c r="C870" s="49"/>
      <c r="D870" s="49"/>
    </row>
    <row r="871" spans="3:4" x14ac:dyDescent="0.25">
      <c r="C871" s="49"/>
      <c r="D871" s="49"/>
    </row>
    <row r="872" spans="3:4" x14ac:dyDescent="0.25">
      <c r="C872" s="49"/>
      <c r="D872" s="49"/>
    </row>
    <row r="873" spans="3:4" x14ac:dyDescent="0.25">
      <c r="C873" s="49"/>
      <c r="D873" s="49"/>
    </row>
    <row r="874" spans="3:4" x14ac:dyDescent="0.25">
      <c r="C874" s="49"/>
      <c r="D874" s="49"/>
    </row>
    <row r="875" spans="3:4" x14ac:dyDescent="0.25">
      <c r="C875" s="49"/>
      <c r="D875" s="49"/>
    </row>
    <row r="876" spans="3:4" x14ac:dyDescent="0.25">
      <c r="C876" s="49"/>
      <c r="D876" s="49"/>
    </row>
    <row r="877" spans="3:4" x14ac:dyDescent="0.25">
      <c r="C877" s="49"/>
      <c r="D877" s="49"/>
    </row>
    <row r="878" spans="3:4" x14ac:dyDescent="0.25">
      <c r="C878" s="49"/>
      <c r="D878" s="49"/>
    </row>
    <row r="879" spans="3:4" x14ac:dyDescent="0.25">
      <c r="C879" s="49"/>
      <c r="D879" s="49"/>
    </row>
    <row r="880" spans="3:4" x14ac:dyDescent="0.25">
      <c r="C880" s="49"/>
      <c r="D880" s="49"/>
    </row>
    <row r="881" spans="3:4" x14ac:dyDescent="0.25">
      <c r="C881" s="49"/>
      <c r="D881" s="49"/>
    </row>
    <row r="882" spans="3:4" x14ac:dyDescent="0.25">
      <c r="C882" s="49"/>
      <c r="D882" s="49"/>
    </row>
    <row r="883" spans="3:4" x14ac:dyDescent="0.25">
      <c r="C883" s="49"/>
      <c r="D883" s="49"/>
    </row>
    <row r="884" spans="3:4" x14ac:dyDescent="0.25">
      <c r="C884" s="49"/>
      <c r="D884" s="49"/>
    </row>
    <row r="885" spans="3:4" x14ac:dyDescent="0.25">
      <c r="C885" s="49"/>
      <c r="D885" s="49"/>
    </row>
    <row r="886" spans="3:4" x14ac:dyDescent="0.25">
      <c r="C886" s="49"/>
      <c r="D886" s="49"/>
    </row>
    <row r="887" spans="3:4" x14ac:dyDescent="0.25">
      <c r="C887" s="49"/>
      <c r="D887" s="49"/>
    </row>
    <row r="888" spans="3:4" x14ac:dyDescent="0.25">
      <c r="C888" s="49"/>
      <c r="D888" s="49"/>
    </row>
    <row r="889" spans="3:4" x14ac:dyDescent="0.25">
      <c r="C889" s="49"/>
      <c r="D889" s="49"/>
    </row>
    <row r="890" spans="3:4" x14ac:dyDescent="0.25">
      <c r="C890" s="49"/>
      <c r="D890" s="49"/>
    </row>
    <row r="891" spans="3:4" x14ac:dyDescent="0.25">
      <c r="C891" s="49"/>
      <c r="D891" s="49"/>
    </row>
    <row r="892" spans="3:4" x14ac:dyDescent="0.25">
      <c r="C892" s="49"/>
      <c r="D892" s="49"/>
    </row>
    <row r="893" spans="3:4" x14ac:dyDescent="0.25">
      <c r="C893" s="49"/>
      <c r="D893" s="49"/>
    </row>
    <row r="894" spans="3:4" x14ac:dyDescent="0.25">
      <c r="C894" s="49"/>
      <c r="D894" s="49"/>
    </row>
    <row r="895" spans="3:4" x14ac:dyDescent="0.25">
      <c r="C895" s="49"/>
      <c r="D895" s="49"/>
    </row>
    <row r="896" spans="3:4" x14ac:dyDescent="0.25">
      <c r="C896" s="49"/>
      <c r="D896" s="49"/>
    </row>
    <row r="897" spans="3:4" x14ac:dyDescent="0.25">
      <c r="C897" s="49"/>
      <c r="D897" s="49"/>
    </row>
    <row r="898" spans="3:4" x14ac:dyDescent="0.25">
      <c r="C898" s="49"/>
      <c r="D898" s="49"/>
    </row>
    <row r="899" spans="3:4" x14ac:dyDescent="0.25">
      <c r="C899" s="49"/>
      <c r="D899" s="49"/>
    </row>
    <row r="900" spans="3:4" x14ac:dyDescent="0.25">
      <c r="C900" s="49"/>
      <c r="D900" s="49"/>
    </row>
    <row r="901" spans="3:4" x14ac:dyDescent="0.25">
      <c r="C901" s="49"/>
      <c r="D901" s="49"/>
    </row>
    <row r="902" spans="3:4" x14ac:dyDescent="0.25">
      <c r="C902" s="49"/>
      <c r="D902" s="49"/>
    </row>
    <row r="903" spans="3:4" x14ac:dyDescent="0.25">
      <c r="C903" s="49"/>
      <c r="D903" s="49"/>
    </row>
    <row r="904" spans="3:4" x14ac:dyDescent="0.25">
      <c r="C904" s="49"/>
      <c r="D904" s="49"/>
    </row>
    <row r="905" spans="3:4" x14ac:dyDescent="0.25">
      <c r="C905" s="49"/>
      <c r="D905" s="49"/>
    </row>
    <row r="906" spans="3:4" x14ac:dyDescent="0.25">
      <c r="C906" s="49"/>
      <c r="D906" s="49"/>
    </row>
    <row r="907" spans="3:4" x14ac:dyDescent="0.25">
      <c r="C907" s="49"/>
      <c r="D907" s="49"/>
    </row>
    <row r="908" spans="3:4" x14ac:dyDescent="0.25">
      <c r="C908" s="49"/>
      <c r="D908" s="49"/>
    </row>
    <row r="909" spans="3:4" x14ac:dyDescent="0.25">
      <c r="C909" s="49"/>
      <c r="D909" s="49"/>
    </row>
    <row r="910" spans="3:4" x14ac:dyDescent="0.25">
      <c r="C910" s="49"/>
      <c r="D910" s="49"/>
    </row>
    <row r="911" spans="3:4" x14ac:dyDescent="0.25">
      <c r="C911" s="49"/>
      <c r="D911" s="49"/>
    </row>
    <row r="912" spans="3:4" x14ac:dyDescent="0.25">
      <c r="C912" s="49"/>
      <c r="D912" s="49"/>
    </row>
    <row r="913" spans="3:4" x14ac:dyDescent="0.25">
      <c r="C913" s="49"/>
      <c r="D913" s="49"/>
    </row>
    <row r="914" spans="3:4" x14ac:dyDescent="0.25">
      <c r="C914" s="49"/>
      <c r="D914" s="49"/>
    </row>
    <row r="915" spans="3:4" x14ac:dyDescent="0.25">
      <c r="C915" s="49"/>
      <c r="D915" s="49"/>
    </row>
    <row r="916" spans="3:4" x14ac:dyDescent="0.25">
      <c r="C916" s="49"/>
      <c r="D916" s="49"/>
    </row>
    <row r="917" spans="3:4" x14ac:dyDescent="0.25">
      <c r="C917" s="49"/>
      <c r="D917" s="49"/>
    </row>
    <row r="918" spans="3:4" x14ac:dyDescent="0.25">
      <c r="C918" s="49"/>
      <c r="D918" s="49"/>
    </row>
    <row r="919" spans="3:4" x14ac:dyDescent="0.25">
      <c r="C919" s="49"/>
      <c r="D919" s="49"/>
    </row>
    <row r="920" spans="3:4" x14ac:dyDescent="0.25">
      <c r="C920" s="49"/>
      <c r="D920" s="49"/>
    </row>
    <row r="921" spans="3:4" x14ac:dyDescent="0.25">
      <c r="C921" s="49"/>
      <c r="D921" s="49"/>
    </row>
    <row r="922" spans="3:4" x14ac:dyDescent="0.25">
      <c r="C922" s="49"/>
      <c r="D922" s="49"/>
    </row>
    <row r="923" spans="3:4" x14ac:dyDescent="0.25">
      <c r="C923" s="49"/>
      <c r="D923" s="49"/>
    </row>
    <row r="924" spans="3:4" x14ac:dyDescent="0.25">
      <c r="C924" s="49"/>
      <c r="D924" s="49"/>
    </row>
    <row r="925" spans="3:4" x14ac:dyDescent="0.25">
      <c r="C925" s="49"/>
      <c r="D925" s="49"/>
    </row>
    <row r="926" spans="3:4" x14ac:dyDescent="0.25">
      <c r="C926" s="49"/>
      <c r="D926" s="49"/>
    </row>
    <row r="927" spans="3:4" x14ac:dyDescent="0.25">
      <c r="C927" s="49"/>
      <c r="D927" s="49"/>
    </row>
    <row r="928" spans="3:4" x14ac:dyDescent="0.25">
      <c r="C928" s="49"/>
      <c r="D928" s="49"/>
    </row>
    <row r="929" spans="3:4" x14ac:dyDescent="0.25">
      <c r="C929" s="49"/>
      <c r="D929" s="49"/>
    </row>
    <row r="930" spans="3:4" x14ac:dyDescent="0.25">
      <c r="C930" s="49"/>
      <c r="D930" s="49"/>
    </row>
    <row r="931" spans="3:4" x14ac:dyDescent="0.25">
      <c r="C931" s="49"/>
      <c r="D931" s="49"/>
    </row>
    <row r="932" spans="3:4" x14ac:dyDescent="0.25">
      <c r="C932" s="49"/>
      <c r="D932" s="49"/>
    </row>
    <row r="933" spans="3:4" x14ac:dyDescent="0.25">
      <c r="C933" s="49"/>
      <c r="D933" s="49"/>
    </row>
    <row r="934" spans="3:4" x14ac:dyDescent="0.25">
      <c r="C934" s="49"/>
      <c r="D934" s="49"/>
    </row>
    <row r="935" spans="3:4" x14ac:dyDescent="0.25">
      <c r="C935" s="49"/>
      <c r="D935" s="49"/>
    </row>
    <row r="936" spans="3:4" x14ac:dyDescent="0.25">
      <c r="C936" s="49"/>
      <c r="D936" s="49"/>
    </row>
    <row r="937" spans="3:4" x14ac:dyDescent="0.25">
      <c r="C937" s="49"/>
      <c r="D937" s="49"/>
    </row>
    <row r="938" spans="3:4" x14ac:dyDescent="0.25">
      <c r="C938" s="49"/>
      <c r="D938" s="49"/>
    </row>
    <row r="939" spans="3:4" x14ac:dyDescent="0.25">
      <c r="C939" s="49"/>
      <c r="D939" s="49"/>
    </row>
    <row r="940" spans="3:4" x14ac:dyDescent="0.25">
      <c r="C940" s="49"/>
      <c r="D940" s="49"/>
    </row>
    <row r="941" spans="3:4" x14ac:dyDescent="0.25">
      <c r="C941" s="49"/>
      <c r="D941" s="49"/>
    </row>
    <row r="942" spans="3:4" x14ac:dyDescent="0.25">
      <c r="C942" s="49"/>
      <c r="D942" s="49"/>
    </row>
    <row r="943" spans="3:4" x14ac:dyDescent="0.25">
      <c r="C943" s="49"/>
      <c r="D943" s="49"/>
    </row>
    <row r="944" spans="3:4" x14ac:dyDescent="0.25">
      <c r="C944" s="49"/>
      <c r="D944" s="49"/>
    </row>
    <row r="945" spans="3:4" x14ac:dyDescent="0.25">
      <c r="C945" s="49"/>
      <c r="D945" s="49"/>
    </row>
    <row r="946" spans="3:4" x14ac:dyDescent="0.25">
      <c r="C946" s="49"/>
      <c r="D946" s="49"/>
    </row>
    <row r="947" spans="3:4" x14ac:dyDescent="0.25">
      <c r="C947" s="49"/>
      <c r="D947" s="49"/>
    </row>
    <row r="948" spans="3:4" x14ac:dyDescent="0.25">
      <c r="C948" s="49"/>
      <c r="D948" s="49"/>
    </row>
    <row r="949" spans="3:4" x14ac:dyDescent="0.25">
      <c r="C949" s="49"/>
      <c r="D949" s="49"/>
    </row>
    <row r="950" spans="3:4" x14ac:dyDescent="0.25">
      <c r="C950" s="49"/>
      <c r="D950" s="49"/>
    </row>
    <row r="951" spans="3:4" x14ac:dyDescent="0.25">
      <c r="C951" s="49"/>
      <c r="D951" s="49"/>
    </row>
    <row r="952" spans="3:4" x14ac:dyDescent="0.25">
      <c r="C952" s="49"/>
      <c r="D952" s="49"/>
    </row>
    <row r="953" spans="3:4" x14ac:dyDescent="0.25">
      <c r="C953" s="49"/>
      <c r="D953" s="49"/>
    </row>
    <row r="954" spans="3:4" x14ac:dyDescent="0.25">
      <c r="C954" s="49"/>
      <c r="D954" s="49"/>
    </row>
    <row r="955" spans="3:4" x14ac:dyDescent="0.25">
      <c r="C955" s="49"/>
      <c r="D955" s="49"/>
    </row>
    <row r="956" spans="3:4" x14ac:dyDescent="0.25">
      <c r="C956" s="49"/>
      <c r="D956" s="49"/>
    </row>
    <row r="957" spans="3:4" x14ac:dyDescent="0.25">
      <c r="C957" s="49"/>
      <c r="D957" s="49"/>
    </row>
    <row r="958" spans="3:4" x14ac:dyDescent="0.25">
      <c r="C958" s="49"/>
      <c r="D958" s="49"/>
    </row>
    <row r="959" spans="3:4" x14ac:dyDescent="0.25">
      <c r="C959" s="49"/>
      <c r="D959" s="49"/>
    </row>
    <row r="960" spans="3:4" x14ac:dyDescent="0.25">
      <c r="C960" s="49"/>
      <c r="D960" s="49"/>
    </row>
    <row r="961" spans="3:4" x14ac:dyDescent="0.25">
      <c r="C961" s="49"/>
      <c r="D961" s="49"/>
    </row>
    <row r="962" spans="3:4" x14ac:dyDescent="0.25">
      <c r="C962" s="49"/>
      <c r="D962" s="49"/>
    </row>
    <row r="963" spans="3:4" x14ac:dyDescent="0.25">
      <c r="C963" s="49"/>
      <c r="D963" s="49"/>
    </row>
    <row r="964" spans="3:4" x14ac:dyDescent="0.25">
      <c r="C964" s="49"/>
      <c r="D964" s="49"/>
    </row>
    <row r="965" spans="3:4" x14ac:dyDescent="0.25">
      <c r="C965" s="49"/>
      <c r="D965" s="49"/>
    </row>
    <row r="966" spans="3:4" x14ac:dyDescent="0.25">
      <c r="C966" s="49"/>
      <c r="D966" s="49"/>
    </row>
    <row r="967" spans="3:4" x14ac:dyDescent="0.25">
      <c r="C967" s="49"/>
      <c r="D967" s="49"/>
    </row>
    <row r="968" spans="3:4" x14ac:dyDescent="0.25">
      <c r="C968" s="49"/>
      <c r="D968" s="49"/>
    </row>
    <row r="969" spans="3:4" x14ac:dyDescent="0.25">
      <c r="C969" s="49"/>
      <c r="D969" s="49"/>
    </row>
    <row r="970" spans="3:4" x14ac:dyDescent="0.25">
      <c r="C970" s="49"/>
      <c r="D970" s="49"/>
    </row>
    <row r="971" spans="3:4" x14ac:dyDescent="0.25">
      <c r="C971" s="49"/>
      <c r="D971" s="49"/>
    </row>
    <row r="972" spans="3:4" x14ac:dyDescent="0.25">
      <c r="C972" s="49"/>
      <c r="D972" s="49"/>
    </row>
    <row r="973" spans="3:4" x14ac:dyDescent="0.25">
      <c r="C973" s="49"/>
      <c r="D973" s="49"/>
    </row>
    <row r="974" spans="3:4" x14ac:dyDescent="0.25">
      <c r="C974" s="49"/>
      <c r="D974" s="49"/>
    </row>
    <row r="975" spans="3:4" x14ac:dyDescent="0.25">
      <c r="C975" s="49"/>
      <c r="D975" s="49"/>
    </row>
    <row r="976" spans="3:4" x14ac:dyDescent="0.25">
      <c r="C976" s="49"/>
      <c r="D976" s="49"/>
    </row>
    <row r="977" spans="3:4" x14ac:dyDescent="0.25">
      <c r="C977" s="49"/>
      <c r="D977" s="49"/>
    </row>
    <row r="978" spans="3:4" x14ac:dyDescent="0.25">
      <c r="C978" s="49"/>
      <c r="D978" s="49"/>
    </row>
    <row r="979" spans="3:4" x14ac:dyDescent="0.25">
      <c r="C979" s="49"/>
      <c r="D979" s="49"/>
    </row>
    <row r="980" spans="3:4" x14ac:dyDescent="0.25">
      <c r="C980" s="49"/>
      <c r="D980" s="49"/>
    </row>
    <row r="981" spans="3:4" x14ac:dyDescent="0.25">
      <c r="C981" s="49"/>
      <c r="D981" s="49"/>
    </row>
    <row r="982" spans="3:4" x14ac:dyDescent="0.25">
      <c r="C982" s="49"/>
      <c r="D982" s="49"/>
    </row>
    <row r="983" spans="3:4" x14ac:dyDescent="0.25">
      <c r="C983" s="49"/>
      <c r="D983" s="49"/>
    </row>
    <row r="984" spans="3:4" x14ac:dyDescent="0.25">
      <c r="C984" s="49"/>
      <c r="D984" s="49"/>
    </row>
    <row r="985" spans="3:4" x14ac:dyDescent="0.25">
      <c r="C985" s="49"/>
      <c r="D985" s="49"/>
    </row>
    <row r="986" spans="3:4" x14ac:dyDescent="0.25">
      <c r="C986" s="49"/>
      <c r="D986" s="49"/>
    </row>
    <row r="987" spans="3:4" x14ac:dyDescent="0.25">
      <c r="C987" s="49"/>
      <c r="D987" s="49"/>
    </row>
    <row r="988" spans="3:4" x14ac:dyDescent="0.25">
      <c r="C988" s="49"/>
      <c r="D988" s="49"/>
    </row>
    <row r="989" spans="3:4" x14ac:dyDescent="0.25">
      <c r="C989" s="49"/>
      <c r="D989" s="49"/>
    </row>
    <row r="990" spans="3:4" x14ac:dyDescent="0.25">
      <c r="C990" s="49"/>
      <c r="D990" s="49"/>
    </row>
    <row r="991" spans="3:4" x14ac:dyDescent="0.25">
      <c r="C991" s="49"/>
      <c r="D991" s="49"/>
    </row>
    <row r="992" spans="3:4" x14ac:dyDescent="0.25">
      <c r="C992" s="49"/>
      <c r="D992" s="49"/>
    </row>
    <row r="993" spans="3:4" x14ac:dyDescent="0.25">
      <c r="C993" s="49"/>
      <c r="D993" s="49"/>
    </row>
    <row r="994" spans="3:4" x14ac:dyDescent="0.25">
      <c r="C994" s="49"/>
      <c r="D994" s="49"/>
    </row>
    <row r="995" spans="3:4" x14ac:dyDescent="0.25">
      <c r="C995" s="49"/>
      <c r="D995" s="49"/>
    </row>
    <row r="996" spans="3:4" x14ac:dyDescent="0.25">
      <c r="C996" s="49"/>
      <c r="D996" s="49"/>
    </row>
    <row r="997" spans="3:4" x14ac:dyDescent="0.25">
      <c r="C997" s="49"/>
      <c r="D997" s="49"/>
    </row>
    <row r="998" spans="3:4" x14ac:dyDescent="0.25">
      <c r="C998" s="49"/>
      <c r="D998" s="49"/>
    </row>
    <row r="999" spans="3:4" x14ac:dyDescent="0.25">
      <c r="C999" s="49"/>
      <c r="D999" s="49"/>
    </row>
    <row r="1000" spans="3:4" x14ac:dyDescent="0.25">
      <c r="C1000" s="49"/>
      <c r="D1000" s="49"/>
    </row>
    <row r="1001" spans="3:4" x14ac:dyDescent="0.25">
      <c r="C1001" s="49"/>
      <c r="D1001" s="49"/>
    </row>
    <row r="1002" spans="3:4" x14ac:dyDescent="0.25">
      <c r="C1002" s="49"/>
      <c r="D1002" s="49"/>
    </row>
    <row r="1003" spans="3:4" x14ac:dyDescent="0.25">
      <c r="C1003" s="49"/>
      <c r="D1003" s="49"/>
    </row>
  </sheetData>
  <hyperlinks>
    <hyperlink ref="E6" r:id="rId1" xr:uid="{2D9A5556-A61E-254B-BE92-D93AF1CDCB47}"/>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003"/>
  <sheetViews>
    <sheetView workbookViewId="0"/>
  </sheetViews>
  <sheetFormatPr defaultColWidth="12.6328125" defaultRowHeight="15" customHeight="1" x14ac:dyDescent="0.25"/>
  <cols>
    <col min="1" max="2" width="36.6328125" customWidth="1"/>
    <col min="3" max="3" width="44" customWidth="1"/>
    <col min="4" max="4" width="35.36328125" customWidth="1"/>
    <col min="5" max="5" width="40.1796875" customWidth="1"/>
  </cols>
  <sheetData>
    <row r="1" spans="1:5" ht="15" customHeight="1" x14ac:dyDescent="0.3">
      <c r="A1" s="76"/>
      <c r="B1" s="76"/>
      <c r="C1" s="50" t="s">
        <v>77</v>
      </c>
      <c r="D1" s="50" t="s">
        <v>78</v>
      </c>
    </row>
    <row r="2" spans="1:5" ht="15" customHeight="1" x14ac:dyDescent="0.25">
      <c r="A2" s="92" t="s">
        <v>0</v>
      </c>
      <c r="B2" s="4" t="s">
        <v>53</v>
      </c>
      <c r="C2" s="77" t="s">
        <v>163</v>
      </c>
      <c r="D2" s="77" t="s">
        <v>164</v>
      </c>
    </row>
    <row r="3" spans="1:5" ht="15" customHeight="1" x14ac:dyDescent="0.25">
      <c r="A3" s="93"/>
      <c r="B3" s="5" t="s">
        <v>54</v>
      </c>
      <c r="C3" s="36" t="s">
        <v>54</v>
      </c>
      <c r="D3" s="77" t="s">
        <v>165</v>
      </c>
    </row>
    <row r="4" spans="1:5" ht="15" customHeight="1" x14ac:dyDescent="0.25">
      <c r="A4" s="93"/>
      <c r="B4" s="5" t="s">
        <v>14</v>
      </c>
      <c r="C4" s="36" t="s">
        <v>14</v>
      </c>
      <c r="D4" s="77" t="s">
        <v>166</v>
      </c>
    </row>
    <row r="5" spans="1:5" ht="15" customHeight="1" x14ac:dyDescent="0.25">
      <c r="A5" s="93"/>
      <c r="B5" s="5" t="s">
        <v>15</v>
      </c>
      <c r="C5" s="36" t="s">
        <v>167</v>
      </c>
      <c r="D5" s="77" t="s">
        <v>168</v>
      </c>
    </row>
    <row r="6" spans="1:5" ht="15" customHeight="1" x14ac:dyDescent="0.25">
      <c r="A6" s="93"/>
      <c r="B6" s="5" t="s">
        <v>16</v>
      </c>
      <c r="C6" s="36" t="s">
        <v>169</v>
      </c>
      <c r="D6" s="77" t="s">
        <v>170</v>
      </c>
    </row>
    <row r="7" spans="1:5" ht="15" customHeight="1" x14ac:dyDescent="0.25">
      <c r="A7" s="93"/>
      <c r="B7" s="5" t="s">
        <v>18</v>
      </c>
      <c r="C7" s="36" t="s">
        <v>171</v>
      </c>
      <c r="D7" s="77" t="s">
        <v>172</v>
      </c>
      <c r="E7" s="77" t="s">
        <v>173</v>
      </c>
    </row>
    <row r="8" spans="1:5" ht="15" customHeight="1" x14ac:dyDescent="0.25">
      <c r="A8" s="93"/>
      <c r="B8" s="6" t="s">
        <v>19</v>
      </c>
      <c r="C8" s="78" t="s">
        <v>19</v>
      </c>
      <c r="D8" s="77" t="s">
        <v>174</v>
      </c>
    </row>
    <row r="9" spans="1:5" ht="15" customHeight="1" x14ac:dyDescent="0.25">
      <c r="A9" s="94" t="s">
        <v>175</v>
      </c>
      <c r="B9" s="7" t="s">
        <v>55</v>
      </c>
      <c r="C9" s="36" t="s">
        <v>176</v>
      </c>
      <c r="D9" s="77" t="s">
        <v>177</v>
      </c>
    </row>
    <row r="10" spans="1:5" ht="15" customHeight="1" x14ac:dyDescent="0.25">
      <c r="A10" s="91"/>
      <c r="B10" s="7" t="s">
        <v>56</v>
      </c>
      <c r="C10" s="36" t="s">
        <v>108</v>
      </c>
      <c r="D10" s="36" t="s">
        <v>109</v>
      </c>
    </row>
    <row r="11" spans="1:5" ht="15" customHeight="1" x14ac:dyDescent="0.25">
      <c r="A11" s="91"/>
      <c r="B11" s="37" t="s">
        <v>57</v>
      </c>
      <c r="C11" s="76" t="s">
        <v>57</v>
      </c>
      <c r="D11" s="77" t="s">
        <v>178</v>
      </c>
    </row>
    <row r="12" spans="1:5" ht="15" customHeight="1" x14ac:dyDescent="0.25">
      <c r="A12" s="79"/>
      <c r="B12" s="8" t="s">
        <v>23</v>
      </c>
      <c r="C12" s="36" t="s">
        <v>179</v>
      </c>
      <c r="D12" s="36" t="s">
        <v>113</v>
      </c>
    </row>
    <row r="13" spans="1:5" ht="15" customHeight="1" x14ac:dyDescent="0.25">
      <c r="A13" s="95" t="s">
        <v>2</v>
      </c>
      <c r="B13" s="38" t="s">
        <v>58</v>
      </c>
      <c r="C13" s="1" t="s">
        <v>58</v>
      </c>
      <c r="D13" s="77" t="s">
        <v>180</v>
      </c>
    </row>
    <row r="14" spans="1:5" ht="15" customHeight="1" x14ac:dyDescent="0.25">
      <c r="A14" s="93"/>
      <c r="B14" s="10" t="s">
        <v>59</v>
      </c>
      <c r="C14" s="76" t="s">
        <v>181</v>
      </c>
      <c r="D14" s="77" t="s">
        <v>182</v>
      </c>
      <c r="E14" s="77" t="s">
        <v>183</v>
      </c>
    </row>
    <row r="15" spans="1:5" ht="15" customHeight="1" x14ac:dyDescent="0.25">
      <c r="A15" s="93"/>
      <c r="B15" s="8" t="s">
        <v>60</v>
      </c>
      <c r="C15" s="36" t="s">
        <v>184</v>
      </c>
      <c r="D15" s="77" t="s">
        <v>185</v>
      </c>
      <c r="E15" s="77" t="s">
        <v>186</v>
      </c>
    </row>
    <row r="16" spans="1:5" ht="15" customHeight="1" x14ac:dyDescent="0.25">
      <c r="A16" s="93"/>
      <c r="B16" s="8" t="s">
        <v>61</v>
      </c>
      <c r="C16" s="36" t="s">
        <v>61</v>
      </c>
      <c r="D16" s="77" t="s">
        <v>187</v>
      </c>
    </row>
    <row r="17" spans="1:5" ht="15" customHeight="1" x14ac:dyDescent="0.25">
      <c r="A17" s="93"/>
      <c r="B17" s="10" t="s">
        <v>62</v>
      </c>
      <c r="C17" s="76" t="s">
        <v>188</v>
      </c>
      <c r="D17" s="77" t="s">
        <v>189</v>
      </c>
    </row>
    <row r="18" spans="1:5" ht="15" customHeight="1" x14ac:dyDescent="0.25">
      <c r="A18" s="93"/>
      <c r="B18" s="8" t="s">
        <v>63</v>
      </c>
      <c r="C18" s="36" t="s">
        <v>63</v>
      </c>
      <c r="D18" s="77" t="s">
        <v>178</v>
      </c>
    </row>
    <row r="19" spans="1:5" ht="15" customHeight="1" x14ac:dyDescent="0.25">
      <c r="A19" s="96" t="s">
        <v>190</v>
      </c>
      <c r="B19" s="11" t="s">
        <v>32</v>
      </c>
      <c r="C19" s="36" t="s">
        <v>191</v>
      </c>
      <c r="D19" s="36" t="s">
        <v>130</v>
      </c>
    </row>
    <row r="20" spans="1:5" ht="15" customHeight="1" x14ac:dyDescent="0.25">
      <c r="A20" s="91"/>
      <c r="B20" s="13" t="s">
        <v>58</v>
      </c>
      <c r="C20" s="76" t="s">
        <v>58</v>
      </c>
      <c r="D20" s="77" t="s">
        <v>180</v>
      </c>
    </row>
    <row r="21" spans="1:5" ht="15" customHeight="1" x14ac:dyDescent="0.25">
      <c r="A21" s="91"/>
      <c r="B21" s="11" t="s">
        <v>64</v>
      </c>
      <c r="C21" s="36" t="s">
        <v>64</v>
      </c>
      <c r="D21" s="77" t="s">
        <v>182</v>
      </c>
      <c r="E21" s="77" t="s">
        <v>183</v>
      </c>
    </row>
    <row r="22" spans="1:5" ht="15" customHeight="1" x14ac:dyDescent="0.25">
      <c r="A22" s="91"/>
      <c r="B22" s="11" t="s">
        <v>65</v>
      </c>
      <c r="C22" s="36" t="s">
        <v>184</v>
      </c>
      <c r="D22" s="77" t="s">
        <v>185</v>
      </c>
      <c r="E22" s="77" t="s">
        <v>186</v>
      </c>
    </row>
    <row r="23" spans="1:5" ht="15" customHeight="1" x14ac:dyDescent="0.25">
      <c r="A23" s="91"/>
      <c r="B23" s="11" t="s">
        <v>66</v>
      </c>
      <c r="C23" s="36" t="s">
        <v>66</v>
      </c>
      <c r="D23" s="77" t="s">
        <v>187</v>
      </c>
      <c r="E23" s="77"/>
    </row>
    <row r="24" spans="1:5" ht="15" customHeight="1" x14ac:dyDescent="0.25">
      <c r="A24" s="91"/>
      <c r="B24" s="13" t="s">
        <v>67</v>
      </c>
      <c r="C24" s="76" t="s">
        <v>192</v>
      </c>
      <c r="D24" s="77" t="s">
        <v>189</v>
      </c>
    </row>
    <row r="25" spans="1:5" ht="15" customHeight="1" x14ac:dyDescent="0.25">
      <c r="A25" s="91"/>
      <c r="B25" s="13" t="s">
        <v>68</v>
      </c>
      <c r="C25" s="76" t="s">
        <v>68</v>
      </c>
      <c r="D25" s="77" t="s">
        <v>178</v>
      </c>
    </row>
    <row r="26" spans="1:5" ht="15" customHeight="1" x14ac:dyDescent="0.25">
      <c r="A26" s="97" t="s">
        <v>193</v>
      </c>
      <c r="B26" s="14" t="s">
        <v>39</v>
      </c>
      <c r="C26" s="36" t="s">
        <v>194</v>
      </c>
      <c r="D26" s="36" t="s">
        <v>144</v>
      </c>
    </row>
    <row r="27" spans="1:5" ht="15" customHeight="1" x14ac:dyDescent="0.25">
      <c r="A27" s="91"/>
      <c r="B27" s="39" t="s">
        <v>58</v>
      </c>
      <c r="C27" s="1" t="s">
        <v>58</v>
      </c>
      <c r="D27" s="77" t="s">
        <v>180</v>
      </c>
    </row>
    <row r="28" spans="1:5" ht="15" customHeight="1" x14ac:dyDescent="0.25">
      <c r="A28" s="91"/>
      <c r="B28" s="14" t="s">
        <v>69</v>
      </c>
      <c r="C28" s="36" t="s">
        <v>69</v>
      </c>
      <c r="D28" s="77" t="s">
        <v>182</v>
      </c>
      <c r="E28" s="77" t="s">
        <v>183</v>
      </c>
    </row>
    <row r="29" spans="1:5" ht="15" customHeight="1" x14ac:dyDescent="0.25">
      <c r="A29" s="91"/>
      <c r="B29" s="14" t="s">
        <v>70</v>
      </c>
      <c r="C29" s="36" t="s">
        <v>184</v>
      </c>
      <c r="D29" s="77" t="s">
        <v>185</v>
      </c>
      <c r="E29" s="77" t="s">
        <v>186</v>
      </c>
    </row>
    <row r="30" spans="1:5" ht="15" customHeight="1" x14ac:dyDescent="0.25">
      <c r="A30" s="91"/>
      <c r="B30" s="14" t="s">
        <v>71</v>
      </c>
      <c r="C30" s="36" t="s">
        <v>71</v>
      </c>
      <c r="D30" s="77" t="s">
        <v>187</v>
      </c>
      <c r="E30" s="77"/>
    </row>
    <row r="31" spans="1:5" ht="15" customHeight="1" x14ac:dyDescent="0.25">
      <c r="A31" s="91"/>
      <c r="B31" s="16" t="s">
        <v>72</v>
      </c>
      <c r="C31" s="76" t="s">
        <v>195</v>
      </c>
      <c r="D31" s="77" t="s">
        <v>189</v>
      </c>
    </row>
    <row r="32" spans="1:5" ht="15" customHeight="1" x14ac:dyDescent="0.25">
      <c r="A32" s="91"/>
      <c r="B32" s="14" t="s">
        <v>73</v>
      </c>
      <c r="C32" s="36" t="s">
        <v>73</v>
      </c>
      <c r="D32" s="77" t="s">
        <v>178</v>
      </c>
    </row>
    <row r="33" spans="1:5" ht="15" customHeight="1" x14ac:dyDescent="0.25">
      <c r="A33" s="90" t="s">
        <v>152</v>
      </c>
      <c r="B33" s="40" t="s">
        <v>58</v>
      </c>
      <c r="C33" s="1" t="s">
        <v>58</v>
      </c>
      <c r="D33" s="77" t="s">
        <v>196</v>
      </c>
    </row>
    <row r="34" spans="1:5" ht="15" customHeight="1" x14ac:dyDescent="0.25">
      <c r="A34" s="91"/>
      <c r="B34" s="18" t="s">
        <v>69</v>
      </c>
      <c r="C34" s="36" t="s">
        <v>69</v>
      </c>
      <c r="D34" s="77" t="s">
        <v>182</v>
      </c>
      <c r="E34" s="77" t="s">
        <v>183</v>
      </c>
    </row>
    <row r="35" spans="1:5" ht="15" customHeight="1" x14ac:dyDescent="0.25">
      <c r="A35" s="91"/>
      <c r="B35" s="18" t="s">
        <v>74</v>
      </c>
      <c r="C35" s="36" t="s">
        <v>184</v>
      </c>
      <c r="D35" s="77" t="s">
        <v>185</v>
      </c>
      <c r="E35" s="77" t="s">
        <v>186</v>
      </c>
    </row>
    <row r="36" spans="1:5" ht="15" customHeight="1" x14ac:dyDescent="0.25">
      <c r="A36" s="91"/>
      <c r="B36" s="18" t="s">
        <v>75</v>
      </c>
      <c r="C36" s="36" t="s">
        <v>75</v>
      </c>
      <c r="D36" s="77" t="s">
        <v>187</v>
      </c>
      <c r="E36" s="77"/>
    </row>
    <row r="37" spans="1:5" ht="15" customHeight="1" x14ac:dyDescent="0.25">
      <c r="A37" s="91"/>
      <c r="B37" s="19" t="s">
        <v>72</v>
      </c>
      <c r="C37" s="76" t="s">
        <v>195</v>
      </c>
      <c r="D37" s="77" t="s">
        <v>189</v>
      </c>
    </row>
    <row r="38" spans="1:5" ht="15" customHeight="1" x14ac:dyDescent="0.3">
      <c r="A38" s="3" t="s">
        <v>6</v>
      </c>
      <c r="B38" s="41" t="s">
        <v>76</v>
      </c>
      <c r="C38" s="80" t="s">
        <v>76</v>
      </c>
      <c r="D38" s="77" t="s">
        <v>197</v>
      </c>
    </row>
    <row r="39" spans="1:5" ht="15" customHeight="1" x14ac:dyDescent="0.25">
      <c r="C39" s="77"/>
      <c r="D39" s="77"/>
    </row>
    <row r="40" spans="1:5" ht="15" customHeight="1" x14ac:dyDescent="0.25">
      <c r="C40" s="77"/>
      <c r="D40" s="77"/>
    </row>
    <row r="41" spans="1:5" ht="15" customHeight="1" x14ac:dyDescent="0.25">
      <c r="C41" s="77"/>
      <c r="D41" s="77"/>
    </row>
    <row r="42" spans="1:5" ht="15" customHeight="1" x14ac:dyDescent="0.25">
      <c r="C42" s="77"/>
      <c r="D42" s="77"/>
    </row>
    <row r="43" spans="1:5" ht="15" customHeight="1" x14ac:dyDescent="0.25">
      <c r="C43" s="77"/>
      <c r="D43" s="77"/>
    </row>
    <row r="44" spans="1:5" ht="15" customHeight="1" x14ac:dyDescent="0.25">
      <c r="C44" s="77"/>
      <c r="D44" s="77"/>
    </row>
    <row r="45" spans="1:5" ht="15" customHeight="1" x14ac:dyDescent="0.25">
      <c r="C45" s="77"/>
      <c r="D45" s="77"/>
    </row>
    <row r="46" spans="1:5" ht="12.5" x14ac:dyDescent="0.25">
      <c r="C46" s="77"/>
      <c r="D46" s="77"/>
    </row>
    <row r="47" spans="1:5" ht="12.5" x14ac:dyDescent="0.25">
      <c r="C47" s="77"/>
      <c r="D47" s="77"/>
    </row>
    <row r="48" spans="1:5" ht="12.5" x14ac:dyDescent="0.25">
      <c r="C48" s="77"/>
      <c r="D48" s="77"/>
    </row>
    <row r="49" spans="3:4" ht="12.5" x14ac:dyDescent="0.25">
      <c r="C49" s="77"/>
      <c r="D49" s="77"/>
    </row>
    <row r="50" spans="3:4" ht="12.5" x14ac:dyDescent="0.25">
      <c r="C50" s="77"/>
      <c r="D50" s="77"/>
    </row>
    <row r="51" spans="3:4" ht="12.5" x14ac:dyDescent="0.25">
      <c r="C51" s="77"/>
      <c r="D51" s="77"/>
    </row>
    <row r="52" spans="3:4" ht="12.5" x14ac:dyDescent="0.25">
      <c r="C52" s="77"/>
      <c r="D52" s="77"/>
    </row>
    <row r="53" spans="3:4" ht="12.5" x14ac:dyDescent="0.25">
      <c r="C53" s="77"/>
      <c r="D53" s="77"/>
    </row>
    <row r="54" spans="3:4" ht="12.5" x14ac:dyDescent="0.25">
      <c r="C54" s="77"/>
      <c r="D54" s="77"/>
    </row>
    <row r="55" spans="3:4" ht="12.5" x14ac:dyDescent="0.25">
      <c r="C55" s="77"/>
      <c r="D55" s="77"/>
    </row>
    <row r="56" spans="3:4" ht="12.5" x14ac:dyDescent="0.25">
      <c r="C56" s="77"/>
      <c r="D56" s="77"/>
    </row>
    <row r="57" spans="3:4" ht="12.5" x14ac:dyDescent="0.25">
      <c r="C57" s="77"/>
      <c r="D57" s="77"/>
    </row>
    <row r="58" spans="3:4" ht="12.5" x14ac:dyDescent="0.25">
      <c r="C58" s="77"/>
      <c r="D58" s="77"/>
    </row>
    <row r="59" spans="3:4" ht="12.5" x14ac:dyDescent="0.25">
      <c r="C59" s="77"/>
      <c r="D59" s="77"/>
    </row>
    <row r="60" spans="3:4" ht="12.5" x14ac:dyDescent="0.25">
      <c r="C60" s="77"/>
      <c r="D60" s="77"/>
    </row>
    <row r="61" spans="3:4" ht="12.5" x14ac:dyDescent="0.25">
      <c r="C61" s="77"/>
      <c r="D61" s="77"/>
    </row>
    <row r="62" spans="3:4" ht="12.5" x14ac:dyDescent="0.25">
      <c r="C62" s="77"/>
      <c r="D62" s="77"/>
    </row>
    <row r="63" spans="3:4" ht="12.5" x14ac:dyDescent="0.25">
      <c r="C63" s="77"/>
      <c r="D63" s="77"/>
    </row>
    <row r="64" spans="3:4" ht="12.5" x14ac:dyDescent="0.25">
      <c r="C64" s="77"/>
      <c r="D64" s="77"/>
    </row>
    <row r="65" spans="3:4" ht="12.5" x14ac:dyDescent="0.25">
      <c r="C65" s="77"/>
      <c r="D65" s="77"/>
    </row>
    <row r="66" spans="3:4" ht="12.5" x14ac:dyDescent="0.25">
      <c r="C66" s="77"/>
      <c r="D66" s="77"/>
    </row>
    <row r="67" spans="3:4" ht="12.5" x14ac:dyDescent="0.25">
      <c r="C67" s="77"/>
      <c r="D67" s="77"/>
    </row>
    <row r="68" spans="3:4" ht="12.5" x14ac:dyDescent="0.25">
      <c r="C68" s="77"/>
      <c r="D68" s="77"/>
    </row>
    <row r="69" spans="3:4" ht="12.5" x14ac:dyDescent="0.25">
      <c r="C69" s="77"/>
      <c r="D69" s="77"/>
    </row>
    <row r="70" spans="3:4" ht="12.5" x14ac:dyDescent="0.25">
      <c r="C70" s="77"/>
      <c r="D70" s="77"/>
    </row>
    <row r="71" spans="3:4" ht="12.5" x14ac:dyDescent="0.25">
      <c r="C71" s="77"/>
      <c r="D71" s="77"/>
    </row>
    <row r="72" spans="3:4" ht="12.5" x14ac:dyDescent="0.25">
      <c r="C72" s="77"/>
      <c r="D72" s="77"/>
    </row>
    <row r="73" spans="3:4" ht="12.5" x14ac:dyDescent="0.25">
      <c r="C73" s="77"/>
      <c r="D73" s="77"/>
    </row>
    <row r="74" spans="3:4" ht="12.5" x14ac:dyDescent="0.25">
      <c r="C74" s="77"/>
      <c r="D74" s="77"/>
    </row>
    <row r="75" spans="3:4" ht="12.5" x14ac:dyDescent="0.25">
      <c r="C75" s="77"/>
      <c r="D75" s="77"/>
    </row>
    <row r="76" spans="3:4" ht="12.5" x14ac:dyDescent="0.25">
      <c r="C76" s="77"/>
      <c r="D76" s="77"/>
    </row>
    <row r="77" spans="3:4" ht="12.5" x14ac:dyDescent="0.25">
      <c r="C77" s="77"/>
      <c r="D77" s="77"/>
    </row>
    <row r="78" spans="3:4" ht="12.5" x14ac:dyDescent="0.25">
      <c r="C78" s="77"/>
      <c r="D78" s="77"/>
    </row>
    <row r="79" spans="3:4" ht="12.5" x14ac:dyDescent="0.25">
      <c r="C79" s="77"/>
      <c r="D79" s="77"/>
    </row>
    <row r="80" spans="3:4" ht="12.5" x14ac:dyDescent="0.25">
      <c r="C80" s="77"/>
      <c r="D80" s="77"/>
    </row>
    <row r="81" spans="3:4" ht="12.5" x14ac:dyDescent="0.25">
      <c r="C81" s="77"/>
      <c r="D81" s="77"/>
    </row>
    <row r="82" spans="3:4" ht="12.5" x14ac:dyDescent="0.25">
      <c r="C82" s="77"/>
      <c r="D82" s="77"/>
    </row>
    <row r="83" spans="3:4" ht="12.5" x14ac:dyDescent="0.25">
      <c r="C83" s="77"/>
      <c r="D83" s="77"/>
    </row>
    <row r="84" spans="3:4" ht="12.5" x14ac:dyDescent="0.25">
      <c r="C84" s="77"/>
      <c r="D84" s="77"/>
    </row>
    <row r="85" spans="3:4" ht="12.5" x14ac:dyDescent="0.25">
      <c r="C85" s="77"/>
      <c r="D85" s="77"/>
    </row>
    <row r="86" spans="3:4" ht="12.5" x14ac:dyDescent="0.25">
      <c r="C86" s="77"/>
      <c r="D86" s="77"/>
    </row>
    <row r="87" spans="3:4" ht="12.5" x14ac:dyDescent="0.25">
      <c r="C87" s="77"/>
      <c r="D87" s="77"/>
    </row>
    <row r="88" spans="3:4" ht="12.5" x14ac:dyDescent="0.25">
      <c r="C88" s="77"/>
      <c r="D88" s="77"/>
    </row>
    <row r="89" spans="3:4" ht="12.5" x14ac:dyDescent="0.25">
      <c r="C89" s="77"/>
      <c r="D89" s="77"/>
    </row>
    <row r="90" spans="3:4" ht="12.5" x14ac:dyDescent="0.25">
      <c r="C90" s="77"/>
      <c r="D90" s="77"/>
    </row>
    <row r="91" spans="3:4" ht="12.5" x14ac:dyDescent="0.25">
      <c r="C91" s="77"/>
      <c r="D91" s="77"/>
    </row>
    <row r="92" spans="3:4" ht="12.5" x14ac:dyDescent="0.25">
      <c r="C92" s="77"/>
      <c r="D92" s="77"/>
    </row>
    <row r="93" spans="3:4" ht="12.5" x14ac:dyDescent="0.25">
      <c r="C93" s="77"/>
      <c r="D93" s="77"/>
    </row>
    <row r="94" spans="3:4" ht="12.5" x14ac:dyDescent="0.25">
      <c r="C94" s="77"/>
      <c r="D94" s="77"/>
    </row>
    <row r="95" spans="3:4" ht="12.5" x14ac:dyDescent="0.25">
      <c r="C95" s="77"/>
      <c r="D95" s="77"/>
    </row>
    <row r="96" spans="3:4" ht="12.5" x14ac:dyDescent="0.25">
      <c r="C96" s="77"/>
      <c r="D96" s="77"/>
    </row>
    <row r="97" spans="3:4" ht="12.5" x14ac:dyDescent="0.25">
      <c r="C97" s="77"/>
      <c r="D97" s="77"/>
    </row>
    <row r="98" spans="3:4" ht="12.5" x14ac:dyDescent="0.25">
      <c r="C98" s="77"/>
      <c r="D98" s="77"/>
    </row>
    <row r="99" spans="3:4" ht="12.5" x14ac:dyDescent="0.25">
      <c r="C99" s="77"/>
      <c r="D99" s="77"/>
    </row>
    <row r="100" spans="3:4" ht="12.5" x14ac:dyDescent="0.25">
      <c r="C100" s="77"/>
      <c r="D100" s="77"/>
    </row>
    <row r="101" spans="3:4" ht="12.5" x14ac:dyDescent="0.25">
      <c r="C101" s="77"/>
      <c r="D101" s="77"/>
    </row>
    <row r="102" spans="3:4" ht="12.5" x14ac:dyDescent="0.25">
      <c r="C102" s="77"/>
      <c r="D102" s="77"/>
    </row>
    <row r="103" spans="3:4" ht="12.5" x14ac:dyDescent="0.25">
      <c r="C103" s="77"/>
      <c r="D103" s="77"/>
    </row>
    <row r="104" spans="3:4" ht="12.5" x14ac:dyDescent="0.25">
      <c r="C104" s="77"/>
      <c r="D104" s="77"/>
    </row>
    <row r="105" spans="3:4" ht="12.5" x14ac:dyDescent="0.25">
      <c r="C105" s="77"/>
      <c r="D105" s="77"/>
    </row>
    <row r="106" spans="3:4" ht="12.5" x14ac:dyDescent="0.25">
      <c r="C106" s="77"/>
      <c r="D106" s="77"/>
    </row>
    <row r="107" spans="3:4" ht="12.5" x14ac:dyDescent="0.25">
      <c r="C107" s="77"/>
      <c r="D107" s="77"/>
    </row>
    <row r="108" spans="3:4" ht="12.5" x14ac:dyDescent="0.25">
      <c r="C108" s="77"/>
      <c r="D108" s="77"/>
    </row>
    <row r="109" spans="3:4" ht="12.5" x14ac:dyDescent="0.25">
      <c r="C109" s="77"/>
      <c r="D109" s="77"/>
    </row>
    <row r="110" spans="3:4" ht="12.5" x14ac:dyDescent="0.25">
      <c r="C110" s="77"/>
      <c r="D110" s="77"/>
    </row>
    <row r="111" spans="3:4" ht="12.5" x14ac:dyDescent="0.25">
      <c r="C111" s="77"/>
      <c r="D111" s="77"/>
    </row>
    <row r="112" spans="3:4" ht="12.5" x14ac:dyDescent="0.25">
      <c r="C112" s="77"/>
      <c r="D112" s="77"/>
    </row>
    <row r="113" spans="3:4" ht="12.5" x14ac:dyDescent="0.25">
      <c r="C113" s="77"/>
      <c r="D113" s="77"/>
    </row>
    <row r="114" spans="3:4" ht="12.5" x14ac:dyDescent="0.25">
      <c r="C114" s="77"/>
      <c r="D114" s="77"/>
    </row>
    <row r="115" spans="3:4" ht="12.5" x14ac:dyDescent="0.25">
      <c r="C115" s="77"/>
      <c r="D115" s="77"/>
    </row>
    <row r="116" spans="3:4" ht="12.5" x14ac:dyDescent="0.25">
      <c r="C116" s="77"/>
      <c r="D116" s="77"/>
    </row>
    <row r="117" spans="3:4" ht="12.5" x14ac:dyDescent="0.25">
      <c r="C117" s="77"/>
      <c r="D117" s="77"/>
    </row>
    <row r="118" spans="3:4" ht="12.5" x14ac:dyDescent="0.25">
      <c r="C118" s="77"/>
      <c r="D118" s="77"/>
    </row>
    <row r="119" spans="3:4" ht="12.5" x14ac:dyDescent="0.25">
      <c r="C119" s="77"/>
      <c r="D119" s="77"/>
    </row>
    <row r="120" spans="3:4" ht="12.5" x14ac:dyDescent="0.25">
      <c r="C120" s="77"/>
      <c r="D120" s="77"/>
    </row>
    <row r="121" spans="3:4" ht="12.5" x14ac:dyDescent="0.25">
      <c r="C121" s="77"/>
      <c r="D121" s="77"/>
    </row>
    <row r="122" spans="3:4" ht="12.5" x14ac:dyDescent="0.25">
      <c r="C122" s="77"/>
      <c r="D122" s="77"/>
    </row>
    <row r="123" spans="3:4" ht="12.5" x14ac:dyDescent="0.25">
      <c r="C123" s="77"/>
      <c r="D123" s="77"/>
    </row>
    <row r="124" spans="3:4" ht="12.5" x14ac:dyDescent="0.25">
      <c r="C124" s="77"/>
      <c r="D124" s="77"/>
    </row>
    <row r="125" spans="3:4" ht="12.5" x14ac:dyDescent="0.25">
      <c r="C125" s="77"/>
      <c r="D125" s="77"/>
    </row>
    <row r="126" spans="3:4" ht="12.5" x14ac:dyDescent="0.25">
      <c r="C126" s="77"/>
      <c r="D126" s="77"/>
    </row>
    <row r="127" spans="3:4" ht="12.5" x14ac:dyDescent="0.25">
      <c r="C127" s="77"/>
      <c r="D127" s="77"/>
    </row>
    <row r="128" spans="3:4" ht="12.5" x14ac:dyDescent="0.25">
      <c r="C128" s="77"/>
      <c r="D128" s="77"/>
    </row>
    <row r="129" spans="3:4" ht="12.5" x14ac:dyDescent="0.25">
      <c r="C129" s="77"/>
      <c r="D129" s="77"/>
    </row>
    <row r="130" spans="3:4" ht="12.5" x14ac:dyDescent="0.25">
      <c r="C130" s="77"/>
      <c r="D130" s="77"/>
    </row>
    <row r="131" spans="3:4" ht="12.5" x14ac:dyDescent="0.25">
      <c r="C131" s="77"/>
      <c r="D131" s="77"/>
    </row>
    <row r="132" spans="3:4" ht="12.5" x14ac:dyDescent="0.25">
      <c r="C132" s="77"/>
      <c r="D132" s="77"/>
    </row>
    <row r="133" spans="3:4" ht="12.5" x14ac:dyDescent="0.25">
      <c r="C133" s="77"/>
      <c r="D133" s="77"/>
    </row>
    <row r="134" spans="3:4" ht="12.5" x14ac:dyDescent="0.25">
      <c r="C134" s="77"/>
      <c r="D134" s="77"/>
    </row>
    <row r="135" spans="3:4" ht="12.5" x14ac:dyDescent="0.25">
      <c r="C135" s="77"/>
      <c r="D135" s="77"/>
    </row>
    <row r="136" spans="3:4" ht="12.5" x14ac:dyDescent="0.25">
      <c r="C136" s="77"/>
      <c r="D136" s="77"/>
    </row>
    <row r="137" spans="3:4" ht="12.5" x14ac:dyDescent="0.25">
      <c r="C137" s="77"/>
      <c r="D137" s="77"/>
    </row>
    <row r="138" spans="3:4" ht="12.5" x14ac:dyDescent="0.25">
      <c r="C138" s="77"/>
      <c r="D138" s="77"/>
    </row>
    <row r="139" spans="3:4" ht="12.5" x14ac:dyDescent="0.25">
      <c r="C139" s="77"/>
      <c r="D139" s="77"/>
    </row>
    <row r="140" spans="3:4" ht="12.5" x14ac:dyDescent="0.25">
      <c r="C140" s="77"/>
      <c r="D140" s="77"/>
    </row>
    <row r="141" spans="3:4" ht="12.5" x14ac:dyDescent="0.25">
      <c r="C141" s="77"/>
      <c r="D141" s="77"/>
    </row>
    <row r="142" spans="3:4" ht="12.5" x14ac:dyDescent="0.25">
      <c r="C142" s="77"/>
      <c r="D142" s="77"/>
    </row>
    <row r="143" spans="3:4" ht="12.5" x14ac:dyDescent="0.25">
      <c r="C143" s="77"/>
      <c r="D143" s="77"/>
    </row>
    <row r="144" spans="3:4" ht="12.5" x14ac:dyDescent="0.25">
      <c r="C144" s="77"/>
      <c r="D144" s="77"/>
    </row>
    <row r="145" spans="3:4" ht="12.5" x14ac:dyDescent="0.25">
      <c r="C145" s="77"/>
      <c r="D145" s="77"/>
    </row>
    <row r="146" spans="3:4" ht="12.5" x14ac:dyDescent="0.25">
      <c r="C146" s="77"/>
      <c r="D146" s="77"/>
    </row>
    <row r="147" spans="3:4" ht="12.5" x14ac:dyDescent="0.25">
      <c r="C147" s="77"/>
      <c r="D147" s="77"/>
    </row>
    <row r="148" spans="3:4" ht="12.5" x14ac:dyDescent="0.25">
      <c r="C148" s="77"/>
      <c r="D148" s="77"/>
    </row>
    <row r="149" spans="3:4" ht="12.5" x14ac:dyDescent="0.25">
      <c r="C149" s="77"/>
      <c r="D149" s="77"/>
    </row>
    <row r="150" spans="3:4" ht="12.5" x14ac:dyDescent="0.25">
      <c r="C150" s="77"/>
      <c r="D150" s="77"/>
    </row>
    <row r="151" spans="3:4" ht="12.5" x14ac:dyDescent="0.25">
      <c r="C151" s="77"/>
      <c r="D151" s="77"/>
    </row>
    <row r="152" spans="3:4" ht="12.5" x14ac:dyDescent="0.25">
      <c r="C152" s="77"/>
      <c r="D152" s="77"/>
    </row>
    <row r="153" spans="3:4" ht="12.5" x14ac:dyDescent="0.25">
      <c r="C153" s="77"/>
      <c r="D153" s="77"/>
    </row>
    <row r="154" spans="3:4" ht="12.5" x14ac:dyDescent="0.25">
      <c r="C154" s="77"/>
      <c r="D154" s="77"/>
    </row>
    <row r="155" spans="3:4" ht="12.5" x14ac:dyDescent="0.25">
      <c r="C155" s="77"/>
      <c r="D155" s="77"/>
    </row>
    <row r="156" spans="3:4" ht="12.5" x14ac:dyDescent="0.25">
      <c r="C156" s="77"/>
      <c r="D156" s="77"/>
    </row>
    <row r="157" spans="3:4" ht="12.5" x14ac:dyDescent="0.25">
      <c r="C157" s="77"/>
      <c r="D157" s="77"/>
    </row>
    <row r="158" spans="3:4" ht="12.5" x14ac:dyDescent="0.25">
      <c r="C158" s="77"/>
      <c r="D158" s="77"/>
    </row>
    <row r="159" spans="3:4" ht="12.5" x14ac:dyDescent="0.25">
      <c r="C159" s="77"/>
      <c r="D159" s="77"/>
    </row>
    <row r="160" spans="3:4" ht="12.5" x14ac:dyDescent="0.25">
      <c r="C160" s="77"/>
      <c r="D160" s="77"/>
    </row>
    <row r="161" spans="3:4" ht="12.5" x14ac:dyDescent="0.25">
      <c r="C161" s="77"/>
      <c r="D161" s="77"/>
    </row>
    <row r="162" spans="3:4" ht="12.5" x14ac:dyDescent="0.25">
      <c r="C162" s="77"/>
      <c r="D162" s="77"/>
    </row>
    <row r="163" spans="3:4" ht="12.5" x14ac:dyDescent="0.25">
      <c r="C163" s="77"/>
      <c r="D163" s="77"/>
    </row>
    <row r="164" spans="3:4" ht="12.5" x14ac:dyDescent="0.25">
      <c r="C164" s="77"/>
      <c r="D164" s="77"/>
    </row>
    <row r="165" spans="3:4" ht="12.5" x14ac:dyDescent="0.25">
      <c r="C165" s="77"/>
      <c r="D165" s="77"/>
    </row>
    <row r="166" spans="3:4" ht="12.5" x14ac:dyDescent="0.25">
      <c r="C166" s="77"/>
      <c r="D166" s="77"/>
    </row>
    <row r="167" spans="3:4" ht="12.5" x14ac:dyDescent="0.25">
      <c r="C167" s="77"/>
      <c r="D167" s="77"/>
    </row>
    <row r="168" spans="3:4" ht="12.5" x14ac:dyDescent="0.25">
      <c r="C168" s="77"/>
      <c r="D168" s="77"/>
    </row>
    <row r="169" spans="3:4" ht="12.5" x14ac:dyDescent="0.25">
      <c r="C169" s="77"/>
      <c r="D169" s="77"/>
    </row>
    <row r="170" spans="3:4" ht="12.5" x14ac:dyDescent="0.25">
      <c r="C170" s="77"/>
      <c r="D170" s="77"/>
    </row>
    <row r="171" spans="3:4" ht="12.5" x14ac:dyDescent="0.25">
      <c r="C171" s="77"/>
      <c r="D171" s="77"/>
    </row>
    <row r="172" spans="3:4" ht="12.5" x14ac:dyDescent="0.25">
      <c r="C172" s="77"/>
      <c r="D172" s="77"/>
    </row>
    <row r="173" spans="3:4" ht="12.5" x14ac:dyDescent="0.25">
      <c r="C173" s="77"/>
      <c r="D173" s="77"/>
    </row>
    <row r="174" spans="3:4" ht="12.5" x14ac:dyDescent="0.25">
      <c r="C174" s="77"/>
      <c r="D174" s="77"/>
    </row>
    <row r="175" spans="3:4" ht="12.5" x14ac:dyDescent="0.25">
      <c r="C175" s="77"/>
      <c r="D175" s="77"/>
    </row>
    <row r="176" spans="3:4" ht="12.5" x14ac:dyDescent="0.25">
      <c r="C176" s="77"/>
      <c r="D176" s="77"/>
    </row>
    <row r="177" spans="3:4" ht="12.5" x14ac:dyDescent="0.25">
      <c r="C177" s="77"/>
      <c r="D177" s="77"/>
    </row>
    <row r="178" spans="3:4" ht="12.5" x14ac:dyDescent="0.25">
      <c r="C178" s="77"/>
      <c r="D178" s="77"/>
    </row>
    <row r="179" spans="3:4" ht="12.5" x14ac:dyDescent="0.25">
      <c r="C179" s="77"/>
      <c r="D179" s="77"/>
    </row>
    <row r="180" spans="3:4" ht="12.5" x14ac:dyDescent="0.25">
      <c r="C180" s="77"/>
      <c r="D180" s="77"/>
    </row>
    <row r="181" spans="3:4" ht="12.5" x14ac:dyDescent="0.25">
      <c r="C181" s="77"/>
      <c r="D181" s="77"/>
    </row>
    <row r="182" spans="3:4" ht="12.5" x14ac:dyDescent="0.25">
      <c r="C182" s="77"/>
      <c r="D182" s="77"/>
    </row>
    <row r="183" spans="3:4" ht="12.5" x14ac:dyDescent="0.25">
      <c r="C183" s="77"/>
      <c r="D183" s="77"/>
    </row>
    <row r="184" spans="3:4" ht="12.5" x14ac:dyDescent="0.25">
      <c r="C184" s="77"/>
      <c r="D184" s="77"/>
    </row>
    <row r="185" spans="3:4" ht="12.5" x14ac:dyDescent="0.25">
      <c r="C185" s="77"/>
      <c r="D185" s="77"/>
    </row>
    <row r="186" spans="3:4" ht="12.5" x14ac:dyDescent="0.25">
      <c r="C186" s="77"/>
      <c r="D186" s="77"/>
    </row>
    <row r="187" spans="3:4" ht="12.5" x14ac:dyDescent="0.25">
      <c r="C187" s="77"/>
      <c r="D187" s="77"/>
    </row>
    <row r="188" spans="3:4" ht="12.5" x14ac:dyDescent="0.25">
      <c r="C188" s="77"/>
      <c r="D188" s="77"/>
    </row>
    <row r="189" spans="3:4" ht="12.5" x14ac:dyDescent="0.25">
      <c r="C189" s="77"/>
      <c r="D189" s="77"/>
    </row>
    <row r="190" spans="3:4" ht="12.5" x14ac:dyDescent="0.25">
      <c r="C190" s="77"/>
      <c r="D190" s="77"/>
    </row>
    <row r="191" spans="3:4" ht="12.5" x14ac:dyDescent="0.25">
      <c r="C191" s="77"/>
      <c r="D191" s="77"/>
    </row>
    <row r="192" spans="3:4" ht="12.5" x14ac:dyDescent="0.25">
      <c r="C192" s="77"/>
      <c r="D192" s="77"/>
    </row>
    <row r="193" spans="3:4" ht="12.5" x14ac:dyDescent="0.25">
      <c r="C193" s="77"/>
      <c r="D193" s="77"/>
    </row>
    <row r="194" spans="3:4" ht="12.5" x14ac:dyDescent="0.25">
      <c r="C194" s="77"/>
      <c r="D194" s="77"/>
    </row>
    <row r="195" spans="3:4" ht="12.5" x14ac:dyDescent="0.25">
      <c r="C195" s="77"/>
      <c r="D195" s="77"/>
    </row>
    <row r="196" spans="3:4" ht="12.5" x14ac:dyDescent="0.25">
      <c r="C196" s="77"/>
      <c r="D196" s="77"/>
    </row>
    <row r="197" spans="3:4" ht="12.5" x14ac:dyDescent="0.25">
      <c r="C197" s="77"/>
      <c r="D197" s="77"/>
    </row>
    <row r="198" spans="3:4" ht="12.5" x14ac:dyDescent="0.25">
      <c r="C198" s="77"/>
      <c r="D198" s="77"/>
    </row>
    <row r="199" spans="3:4" ht="12.5" x14ac:dyDescent="0.25">
      <c r="C199" s="77"/>
      <c r="D199" s="77"/>
    </row>
    <row r="200" spans="3:4" ht="12.5" x14ac:dyDescent="0.25">
      <c r="C200" s="77"/>
      <c r="D200" s="77"/>
    </row>
    <row r="201" spans="3:4" ht="12.5" x14ac:dyDescent="0.25">
      <c r="C201" s="77"/>
      <c r="D201" s="77"/>
    </row>
    <row r="202" spans="3:4" ht="12.5" x14ac:dyDescent="0.25">
      <c r="C202" s="77"/>
      <c r="D202" s="77"/>
    </row>
    <row r="203" spans="3:4" ht="12.5" x14ac:dyDescent="0.25">
      <c r="C203" s="77"/>
      <c r="D203" s="77"/>
    </row>
    <row r="204" spans="3:4" ht="12.5" x14ac:dyDescent="0.25">
      <c r="C204" s="77"/>
      <c r="D204" s="77"/>
    </row>
    <row r="205" spans="3:4" ht="12.5" x14ac:dyDescent="0.25">
      <c r="C205" s="77"/>
      <c r="D205" s="77"/>
    </row>
    <row r="206" spans="3:4" ht="12.5" x14ac:dyDescent="0.25">
      <c r="C206" s="77"/>
      <c r="D206" s="77"/>
    </row>
    <row r="207" spans="3:4" ht="12.5" x14ac:dyDescent="0.25">
      <c r="C207" s="77"/>
      <c r="D207" s="77"/>
    </row>
    <row r="208" spans="3:4" ht="12.5" x14ac:dyDescent="0.25">
      <c r="C208" s="77"/>
      <c r="D208" s="77"/>
    </row>
    <row r="209" spans="3:4" ht="12.5" x14ac:dyDescent="0.25">
      <c r="C209" s="77"/>
      <c r="D209" s="77"/>
    </row>
    <row r="210" spans="3:4" ht="12.5" x14ac:dyDescent="0.25">
      <c r="C210" s="77"/>
      <c r="D210" s="77"/>
    </row>
    <row r="211" spans="3:4" ht="12.5" x14ac:dyDescent="0.25">
      <c r="C211" s="77"/>
      <c r="D211" s="77"/>
    </row>
    <row r="212" spans="3:4" ht="12.5" x14ac:dyDescent="0.25">
      <c r="C212" s="77"/>
      <c r="D212" s="77"/>
    </row>
    <row r="213" spans="3:4" ht="12.5" x14ac:dyDescent="0.25">
      <c r="C213" s="77"/>
      <c r="D213" s="77"/>
    </row>
    <row r="214" spans="3:4" ht="12.5" x14ac:dyDescent="0.25">
      <c r="C214" s="77"/>
      <c r="D214" s="77"/>
    </row>
    <row r="215" spans="3:4" ht="12.5" x14ac:dyDescent="0.25">
      <c r="C215" s="77"/>
      <c r="D215" s="77"/>
    </row>
    <row r="216" spans="3:4" ht="12.5" x14ac:dyDescent="0.25">
      <c r="C216" s="77"/>
      <c r="D216" s="77"/>
    </row>
    <row r="217" spans="3:4" ht="12.5" x14ac:dyDescent="0.25">
      <c r="C217" s="77"/>
      <c r="D217" s="77"/>
    </row>
    <row r="218" spans="3:4" ht="12.5" x14ac:dyDescent="0.25">
      <c r="C218" s="77"/>
      <c r="D218" s="77"/>
    </row>
    <row r="219" spans="3:4" ht="12.5" x14ac:dyDescent="0.25">
      <c r="C219" s="77"/>
      <c r="D219" s="77"/>
    </row>
    <row r="220" spans="3:4" ht="12.5" x14ac:dyDescent="0.25">
      <c r="C220" s="77"/>
      <c r="D220" s="77"/>
    </row>
    <row r="221" spans="3:4" ht="12.5" x14ac:dyDescent="0.25">
      <c r="C221" s="77"/>
      <c r="D221" s="77"/>
    </row>
    <row r="222" spans="3:4" ht="12.5" x14ac:dyDescent="0.25">
      <c r="C222" s="77"/>
      <c r="D222" s="77"/>
    </row>
    <row r="223" spans="3:4" ht="12.5" x14ac:dyDescent="0.25">
      <c r="C223" s="77"/>
      <c r="D223" s="77"/>
    </row>
    <row r="224" spans="3:4" ht="12.5" x14ac:dyDescent="0.25">
      <c r="C224" s="77"/>
      <c r="D224" s="77"/>
    </row>
    <row r="225" spans="3:4" ht="12.5" x14ac:dyDescent="0.25">
      <c r="C225" s="77"/>
      <c r="D225" s="77"/>
    </row>
    <row r="226" spans="3:4" ht="12.5" x14ac:dyDescent="0.25">
      <c r="C226" s="77"/>
      <c r="D226" s="77"/>
    </row>
    <row r="227" spans="3:4" ht="12.5" x14ac:dyDescent="0.25">
      <c r="C227" s="77"/>
      <c r="D227" s="77"/>
    </row>
    <row r="228" spans="3:4" ht="12.5" x14ac:dyDescent="0.25">
      <c r="C228" s="77"/>
      <c r="D228" s="77"/>
    </row>
    <row r="229" spans="3:4" ht="12.5" x14ac:dyDescent="0.25">
      <c r="C229" s="77"/>
      <c r="D229" s="77"/>
    </row>
    <row r="230" spans="3:4" ht="12.5" x14ac:dyDescent="0.25">
      <c r="C230" s="77"/>
      <c r="D230" s="77"/>
    </row>
    <row r="231" spans="3:4" ht="12.5" x14ac:dyDescent="0.25">
      <c r="C231" s="77"/>
      <c r="D231" s="77"/>
    </row>
    <row r="232" spans="3:4" ht="12.5" x14ac:dyDescent="0.25">
      <c r="C232" s="77"/>
      <c r="D232" s="77"/>
    </row>
    <row r="233" spans="3:4" ht="12.5" x14ac:dyDescent="0.25">
      <c r="C233" s="77"/>
      <c r="D233" s="77"/>
    </row>
    <row r="234" spans="3:4" ht="12.5" x14ac:dyDescent="0.25">
      <c r="C234" s="77"/>
      <c r="D234" s="77"/>
    </row>
    <row r="235" spans="3:4" ht="12.5" x14ac:dyDescent="0.25">
      <c r="C235" s="77"/>
      <c r="D235" s="77"/>
    </row>
    <row r="236" spans="3:4" ht="12.5" x14ac:dyDescent="0.25">
      <c r="C236" s="77"/>
      <c r="D236" s="77"/>
    </row>
    <row r="237" spans="3:4" ht="12.5" x14ac:dyDescent="0.25">
      <c r="C237" s="77"/>
      <c r="D237" s="77"/>
    </row>
    <row r="238" spans="3:4" ht="12.5" x14ac:dyDescent="0.25">
      <c r="C238" s="77"/>
      <c r="D238" s="77"/>
    </row>
    <row r="239" spans="3:4" ht="12.5" x14ac:dyDescent="0.25">
      <c r="C239" s="77"/>
      <c r="D239" s="77"/>
    </row>
    <row r="240" spans="3:4" ht="12.5" x14ac:dyDescent="0.25">
      <c r="C240" s="77"/>
      <c r="D240" s="77"/>
    </row>
    <row r="241" spans="3:4" ht="12.5" x14ac:dyDescent="0.25">
      <c r="C241" s="77"/>
      <c r="D241" s="77"/>
    </row>
    <row r="242" spans="3:4" ht="12.5" x14ac:dyDescent="0.25">
      <c r="C242" s="77"/>
      <c r="D242" s="77"/>
    </row>
    <row r="243" spans="3:4" ht="12.5" x14ac:dyDescent="0.25">
      <c r="C243" s="77"/>
      <c r="D243" s="77"/>
    </row>
    <row r="244" spans="3:4" ht="12.5" x14ac:dyDescent="0.25">
      <c r="C244" s="77"/>
      <c r="D244" s="77"/>
    </row>
    <row r="245" spans="3:4" ht="12.5" x14ac:dyDescent="0.25">
      <c r="C245" s="77"/>
      <c r="D245" s="77"/>
    </row>
    <row r="246" spans="3:4" ht="12.5" x14ac:dyDescent="0.25">
      <c r="C246" s="77"/>
      <c r="D246" s="77"/>
    </row>
    <row r="247" spans="3:4" ht="12.5" x14ac:dyDescent="0.25">
      <c r="C247" s="77"/>
      <c r="D247" s="77"/>
    </row>
    <row r="248" spans="3:4" ht="12.5" x14ac:dyDescent="0.25">
      <c r="C248" s="77"/>
      <c r="D248" s="77"/>
    </row>
    <row r="249" spans="3:4" ht="12.5" x14ac:dyDescent="0.25">
      <c r="C249" s="77"/>
      <c r="D249" s="77"/>
    </row>
    <row r="250" spans="3:4" ht="12.5" x14ac:dyDescent="0.25">
      <c r="C250" s="77"/>
      <c r="D250" s="77"/>
    </row>
    <row r="251" spans="3:4" ht="12.5" x14ac:dyDescent="0.25">
      <c r="C251" s="77"/>
      <c r="D251" s="77"/>
    </row>
    <row r="252" spans="3:4" ht="12.5" x14ac:dyDescent="0.25">
      <c r="C252" s="77"/>
      <c r="D252" s="77"/>
    </row>
    <row r="253" spans="3:4" ht="12.5" x14ac:dyDescent="0.25">
      <c r="C253" s="77"/>
      <c r="D253" s="77"/>
    </row>
    <row r="254" spans="3:4" ht="12.5" x14ac:dyDescent="0.25">
      <c r="C254" s="77"/>
      <c r="D254" s="77"/>
    </row>
    <row r="255" spans="3:4" ht="12.5" x14ac:dyDescent="0.25">
      <c r="C255" s="77"/>
      <c r="D255" s="77"/>
    </row>
    <row r="256" spans="3:4" ht="12.5" x14ac:dyDescent="0.25">
      <c r="C256" s="77"/>
      <c r="D256" s="77"/>
    </row>
    <row r="257" spans="3:4" ht="12.5" x14ac:dyDescent="0.25">
      <c r="C257" s="77"/>
      <c r="D257" s="77"/>
    </row>
    <row r="258" spans="3:4" ht="12.5" x14ac:dyDescent="0.25">
      <c r="C258" s="77"/>
      <c r="D258" s="77"/>
    </row>
    <row r="259" spans="3:4" ht="12.5" x14ac:dyDescent="0.25">
      <c r="C259" s="77"/>
      <c r="D259" s="77"/>
    </row>
    <row r="260" spans="3:4" ht="12.5" x14ac:dyDescent="0.25">
      <c r="C260" s="77"/>
      <c r="D260" s="77"/>
    </row>
    <row r="261" spans="3:4" ht="12.5" x14ac:dyDescent="0.25">
      <c r="C261" s="77"/>
      <c r="D261" s="77"/>
    </row>
    <row r="262" spans="3:4" ht="12.5" x14ac:dyDescent="0.25">
      <c r="C262" s="77"/>
      <c r="D262" s="77"/>
    </row>
    <row r="263" spans="3:4" ht="12.5" x14ac:dyDescent="0.25">
      <c r="C263" s="77"/>
      <c r="D263" s="77"/>
    </row>
    <row r="264" spans="3:4" ht="12.5" x14ac:dyDescent="0.25">
      <c r="C264" s="77"/>
      <c r="D264" s="77"/>
    </row>
    <row r="265" spans="3:4" ht="12.5" x14ac:dyDescent="0.25">
      <c r="C265" s="77"/>
      <c r="D265" s="77"/>
    </row>
    <row r="266" spans="3:4" ht="12.5" x14ac:dyDescent="0.25">
      <c r="C266" s="77"/>
      <c r="D266" s="77"/>
    </row>
    <row r="267" spans="3:4" ht="12.5" x14ac:dyDescent="0.25">
      <c r="C267" s="77"/>
      <c r="D267" s="77"/>
    </row>
    <row r="268" spans="3:4" ht="12.5" x14ac:dyDescent="0.25">
      <c r="C268" s="77"/>
      <c r="D268" s="77"/>
    </row>
    <row r="269" spans="3:4" ht="12.5" x14ac:dyDescent="0.25">
      <c r="C269" s="77"/>
      <c r="D269" s="77"/>
    </row>
    <row r="270" spans="3:4" ht="12.5" x14ac:dyDescent="0.25">
      <c r="C270" s="77"/>
      <c r="D270" s="77"/>
    </row>
    <row r="271" spans="3:4" ht="12.5" x14ac:dyDescent="0.25">
      <c r="C271" s="77"/>
      <c r="D271" s="77"/>
    </row>
    <row r="272" spans="3:4" ht="12.5" x14ac:dyDescent="0.25">
      <c r="C272" s="77"/>
      <c r="D272" s="77"/>
    </row>
    <row r="273" spans="3:4" ht="12.5" x14ac:dyDescent="0.25">
      <c r="C273" s="77"/>
      <c r="D273" s="77"/>
    </row>
    <row r="274" spans="3:4" ht="12.5" x14ac:dyDescent="0.25">
      <c r="C274" s="77"/>
      <c r="D274" s="77"/>
    </row>
    <row r="275" spans="3:4" ht="12.5" x14ac:dyDescent="0.25">
      <c r="C275" s="77"/>
      <c r="D275" s="77"/>
    </row>
    <row r="276" spans="3:4" ht="12.5" x14ac:dyDescent="0.25">
      <c r="C276" s="77"/>
      <c r="D276" s="77"/>
    </row>
    <row r="277" spans="3:4" ht="12.5" x14ac:dyDescent="0.25">
      <c r="C277" s="77"/>
      <c r="D277" s="77"/>
    </row>
    <row r="278" spans="3:4" ht="12.5" x14ac:dyDescent="0.25">
      <c r="C278" s="77"/>
      <c r="D278" s="77"/>
    </row>
    <row r="279" spans="3:4" ht="12.5" x14ac:dyDescent="0.25">
      <c r="C279" s="77"/>
      <c r="D279" s="77"/>
    </row>
    <row r="280" spans="3:4" ht="12.5" x14ac:dyDescent="0.25">
      <c r="C280" s="77"/>
      <c r="D280" s="77"/>
    </row>
    <row r="281" spans="3:4" ht="12.5" x14ac:dyDescent="0.25">
      <c r="C281" s="77"/>
      <c r="D281" s="77"/>
    </row>
    <row r="282" spans="3:4" ht="12.5" x14ac:dyDescent="0.25">
      <c r="C282" s="77"/>
      <c r="D282" s="77"/>
    </row>
    <row r="283" spans="3:4" ht="12.5" x14ac:dyDescent="0.25">
      <c r="C283" s="77"/>
      <c r="D283" s="77"/>
    </row>
    <row r="284" spans="3:4" ht="12.5" x14ac:dyDescent="0.25">
      <c r="C284" s="77"/>
      <c r="D284" s="77"/>
    </row>
    <row r="285" spans="3:4" ht="12.5" x14ac:dyDescent="0.25">
      <c r="C285" s="77"/>
      <c r="D285" s="77"/>
    </row>
    <row r="286" spans="3:4" ht="12.5" x14ac:dyDescent="0.25">
      <c r="C286" s="77"/>
      <c r="D286" s="77"/>
    </row>
    <row r="287" spans="3:4" ht="12.5" x14ac:dyDescent="0.25">
      <c r="C287" s="77"/>
      <c r="D287" s="77"/>
    </row>
    <row r="288" spans="3:4" ht="12.5" x14ac:dyDescent="0.25">
      <c r="C288" s="77"/>
      <c r="D288" s="77"/>
    </row>
    <row r="289" spans="3:4" ht="12.5" x14ac:dyDescent="0.25">
      <c r="C289" s="77"/>
      <c r="D289" s="77"/>
    </row>
    <row r="290" spans="3:4" ht="12.5" x14ac:dyDescent="0.25">
      <c r="C290" s="77"/>
      <c r="D290" s="77"/>
    </row>
    <row r="291" spans="3:4" ht="12.5" x14ac:dyDescent="0.25">
      <c r="C291" s="77"/>
      <c r="D291" s="77"/>
    </row>
    <row r="292" spans="3:4" ht="12.5" x14ac:dyDescent="0.25">
      <c r="C292" s="77"/>
      <c r="D292" s="77"/>
    </row>
    <row r="293" spans="3:4" ht="12.5" x14ac:dyDescent="0.25">
      <c r="C293" s="77"/>
      <c r="D293" s="77"/>
    </row>
    <row r="294" spans="3:4" ht="12.5" x14ac:dyDescent="0.25">
      <c r="C294" s="77"/>
      <c r="D294" s="77"/>
    </row>
    <row r="295" spans="3:4" ht="12.5" x14ac:dyDescent="0.25">
      <c r="C295" s="77"/>
      <c r="D295" s="77"/>
    </row>
    <row r="296" spans="3:4" ht="12.5" x14ac:dyDescent="0.25">
      <c r="C296" s="77"/>
      <c r="D296" s="77"/>
    </row>
    <row r="297" spans="3:4" ht="12.5" x14ac:dyDescent="0.25">
      <c r="C297" s="77"/>
      <c r="D297" s="77"/>
    </row>
    <row r="298" spans="3:4" ht="12.5" x14ac:dyDescent="0.25">
      <c r="C298" s="77"/>
      <c r="D298" s="77"/>
    </row>
    <row r="299" spans="3:4" ht="12.5" x14ac:dyDescent="0.25">
      <c r="C299" s="77"/>
      <c r="D299" s="77"/>
    </row>
    <row r="300" spans="3:4" ht="12.5" x14ac:dyDescent="0.25">
      <c r="C300" s="77"/>
      <c r="D300" s="77"/>
    </row>
    <row r="301" spans="3:4" ht="12.5" x14ac:dyDescent="0.25">
      <c r="C301" s="77"/>
      <c r="D301" s="77"/>
    </row>
    <row r="302" spans="3:4" ht="12.5" x14ac:dyDescent="0.25">
      <c r="C302" s="77"/>
      <c r="D302" s="77"/>
    </row>
    <row r="303" spans="3:4" ht="12.5" x14ac:dyDescent="0.25">
      <c r="C303" s="77"/>
      <c r="D303" s="77"/>
    </row>
    <row r="304" spans="3:4" ht="12.5" x14ac:dyDescent="0.25">
      <c r="C304" s="77"/>
      <c r="D304" s="77"/>
    </row>
    <row r="305" spans="3:4" ht="12.5" x14ac:dyDescent="0.25">
      <c r="C305" s="77"/>
      <c r="D305" s="77"/>
    </row>
    <row r="306" spans="3:4" ht="12.5" x14ac:dyDescent="0.25">
      <c r="C306" s="77"/>
      <c r="D306" s="77"/>
    </row>
    <row r="307" spans="3:4" ht="12.5" x14ac:dyDescent="0.25">
      <c r="C307" s="77"/>
      <c r="D307" s="77"/>
    </row>
    <row r="308" spans="3:4" ht="12.5" x14ac:dyDescent="0.25">
      <c r="C308" s="77"/>
      <c r="D308" s="77"/>
    </row>
    <row r="309" spans="3:4" ht="12.5" x14ac:dyDescent="0.25">
      <c r="C309" s="77"/>
      <c r="D309" s="77"/>
    </row>
    <row r="310" spans="3:4" ht="12.5" x14ac:dyDescent="0.25">
      <c r="C310" s="77"/>
      <c r="D310" s="77"/>
    </row>
    <row r="311" spans="3:4" ht="12.5" x14ac:dyDescent="0.25">
      <c r="C311" s="77"/>
      <c r="D311" s="77"/>
    </row>
    <row r="312" spans="3:4" ht="12.5" x14ac:dyDescent="0.25">
      <c r="C312" s="77"/>
      <c r="D312" s="77"/>
    </row>
    <row r="313" spans="3:4" ht="12.5" x14ac:dyDescent="0.25">
      <c r="C313" s="77"/>
      <c r="D313" s="77"/>
    </row>
    <row r="314" spans="3:4" ht="12.5" x14ac:dyDescent="0.25">
      <c r="C314" s="77"/>
      <c r="D314" s="77"/>
    </row>
    <row r="315" spans="3:4" ht="12.5" x14ac:dyDescent="0.25">
      <c r="C315" s="77"/>
      <c r="D315" s="77"/>
    </row>
    <row r="316" spans="3:4" ht="12.5" x14ac:dyDescent="0.25">
      <c r="C316" s="77"/>
      <c r="D316" s="77"/>
    </row>
    <row r="317" spans="3:4" ht="12.5" x14ac:dyDescent="0.25">
      <c r="C317" s="77"/>
      <c r="D317" s="77"/>
    </row>
    <row r="318" spans="3:4" ht="12.5" x14ac:dyDescent="0.25">
      <c r="C318" s="77"/>
      <c r="D318" s="77"/>
    </row>
    <row r="319" spans="3:4" ht="12.5" x14ac:dyDescent="0.25">
      <c r="C319" s="77"/>
      <c r="D319" s="77"/>
    </row>
    <row r="320" spans="3:4" ht="12.5" x14ac:dyDescent="0.25">
      <c r="C320" s="77"/>
      <c r="D320" s="77"/>
    </row>
    <row r="321" spans="3:4" ht="12.5" x14ac:dyDescent="0.25">
      <c r="C321" s="77"/>
      <c r="D321" s="77"/>
    </row>
    <row r="322" spans="3:4" ht="12.5" x14ac:dyDescent="0.25">
      <c r="C322" s="77"/>
      <c r="D322" s="77"/>
    </row>
    <row r="323" spans="3:4" ht="12.5" x14ac:dyDescent="0.25">
      <c r="C323" s="77"/>
      <c r="D323" s="77"/>
    </row>
    <row r="324" spans="3:4" ht="12.5" x14ac:dyDescent="0.25">
      <c r="C324" s="77"/>
      <c r="D324" s="77"/>
    </row>
    <row r="325" spans="3:4" ht="12.5" x14ac:dyDescent="0.25">
      <c r="C325" s="77"/>
      <c r="D325" s="77"/>
    </row>
    <row r="326" spans="3:4" ht="12.5" x14ac:dyDescent="0.25">
      <c r="C326" s="77"/>
      <c r="D326" s="77"/>
    </row>
    <row r="327" spans="3:4" ht="12.5" x14ac:dyDescent="0.25">
      <c r="C327" s="77"/>
      <c r="D327" s="77"/>
    </row>
    <row r="328" spans="3:4" ht="12.5" x14ac:dyDescent="0.25">
      <c r="C328" s="77"/>
      <c r="D328" s="77"/>
    </row>
    <row r="329" spans="3:4" ht="12.5" x14ac:dyDescent="0.25">
      <c r="C329" s="77"/>
      <c r="D329" s="77"/>
    </row>
    <row r="330" spans="3:4" ht="12.5" x14ac:dyDescent="0.25">
      <c r="C330" s="77"/>
      <c r="D330" s="77"/>
    </row>
    <row r="331" spans="3:4" ht="12.5" x14ac:dyDescent="0.25">
      <c r="C331" s="77"/>
      <c r="D331" s="77"/>
    </row>
    <row r="332" spans="3:4" ht="12.5" x14ac:dyDescent="0.25">
      <c r="C332" s="77"/>
      <c r="D332" s="77"/>
    </row>
    <row r="333" spans="3:4" ht="12.5" x14ac:dyDescent="0.25">
      <c r="C333" s="77"/>
      <c r="D333" s="77"/>
    </row>
    <row r="334" spans="3:4" ht="12.5" x14ac:dyDescent="0.25">
      <c r="C334" s="77"/>
      <c r="D334" s="77"/>
    </row>
    <row r="335" spans="3:4" ht="12.5" x14ac:dyDescent="0.25">
      <c r="C335" s="77"/>
      <c r="D335" s="77"/>
    </row>
    <row r="336" spans="3:4" ht="12.5" x14ac:dyDescent="0.25">
      <c r="C336" s="77"/>
      <c r="D336" s="77"/>
    </row>
    <row r="337" spans="3:4" ht="12.5" x14ac:dyDescent="0.25">
      <c r="C337" s="77"/>
      <c r="D337" s="77"/>
    </row>
    <row r="338" spans="3:4" ht="12.5" x14ac:dyDescent="0.25">
      <c r="C338" s="77"/>
      <c r="D338" s="77"/>
    </row>
    <row r="339" spans="3:4" ht="12.5" x14ac:dyDescent="0.25">
      <c r="C339" s="77"/>
      <c r="D339" s="77"/>
    </row>
    <row r="340" spans="3:4" ht="12.5" x14ac:dyDescent="0.25">
      <c r="C340" s="77"/>
      <c r="D340" s="77"/>
    </row>
    <row r="341" spans="3:4" ht="12.5" x14ac:dyDescent="0.25">
      <c r="C341" s="77"/>
      <c r="D341" s="77"/>
    </row>
    <row r="342" spans="3:4" ht="12.5" x14ac:dyDescent="0.25">
      <c r="C342" s="77"/>
      <c r="D342" s="77"/>
    </row>
    <row r="343" spans="3:4" ht="12.5" x14ac:dyDescent="0.25">
      <c r="C343" s="77"/>
      <c r="D343" s="77"/>
    </row>
    <row r="344" spans="3:4" ht="12.5" x14ac:dyDescent="0.25">
      <c r="C344" s="77"/>
      <c r="D344" s="77"/>
    </row>
    <row r="345" spans="3:4" ht="12.5" x14ac:dyDescent="0.25">
      <c r="C345" s="77"/>
      <c r="D345" s="77"/>
    </row>
    <row r="346" spans="3:4" ht="12.5" x14ac:dyDescent="0.25">
      <c r="C346" s="77"/>
      <c r="D346" s="77"/>
    </row>
    <row r="347" spans="3:4" ht="12.5" x14ac:dyDescent="0.25">
      <c r="C347" s="77"/>
      <c r="D347" s="77"/>
    </row>
    <row r="348" spans="3:4" ht="12.5" x14ac:dyDescent="0.25">
      <c r="C348" s="77"/>
      <c r="D348" s="77"/>
    </row>
    <row r="349" spans="3:4" ht="12.5" x14ac:dyDescent="0.25">
      <c r="C349" s="77"/>
      <c r="D349" s="77"/>
    </row>
    <row r="350" spans="3:4" ht="12.5" x14ac:dyDescent="0.25">
      <c r="C350" s="77"/>
      <c r="D350" s="77"/>
    </row>
    <row r="351" spans="3:4" ht="12.5" x14ac:dyDescent="0.25">
      <c r="C351" s="77"/>
      <c r="D351" s="77"/>
    </row>
    <row r="352" spans="3:4" ht="12.5" x14ac:dyDescent="0.25">
      <c r="C352" s="77"/>
      <c r="D352" s="77"/>
    </row>
    <row r="353" spans="3:4" ht="12.5" x14ac:dyDescent="0.25">
      <c r="C353" s="77"/>
      <c r="D353" s="77"/>
    </row>
    <row r="354" spans="3:4" ht="12.5" x14ac:dyDescent="0.25">
      <c r="C354" s="77"/>
      <c r="D354" s="77"/>
    </row>
    <row r="355" spans="3:4" ht="12.5" x14ac:dyDescent="0.25">
      <c r="C355" s="77"/>
      <c r="D355" s="77"/>
    </row>
    <row r="356" spans="3:4" ht="12.5" x14ac:dyDescent="0.25">
      <c r="C356" s="77"/>
      <c r="D356" s="77"/>
    </row>
    <row r="357" spans="3:4" ht="12.5" x14ac:dyDescent="0.25">
      <c r="C357" s="77"/>
      <c r="D357" s="77"/>
    </row>
    <row r="358" spans="3:4" ht="12.5" x14ac:dyDescent="0.25">
      <c r="C358" s="77"/>
      <c r="D358" s="77"/>
    </row>
    <row r="359" spans="3:4" ht="12.5" x14ac:dyDescent="0.25">
      <c r="C359" s="77"/>
      <c r="D359" s="77"/>
    </row>
    <row r="360" spans="3:4" ht="12.5" x14ac:dyDescent="0.25">
      <c r="C360" s="77"/>
      <c r="D360" s="77"/>
    </row>
    <row r="361" spans="3:4" ht="12.5" x14ac:dyDescent="0.25">
      <c r="C361" s="77"/>
      <c r="D361" s="77"/>
    </row>
    <row r="362" spans="3:4" ht="12.5" x14ac:dyDescent="0.25">
      <c r="C362" s="77"/>
      <c r="D362" s="77"/>
    </row>
    <row r="363" spans="3:4" ht="12.5" x14ac:dyDescent="0.25">
      <c r="C363" s="77"/>
      <c r="D363" s="77"/>
    </row>
    <row r="364" spans="3:4" ht="12.5" x14ac:dyDescent="0.25">
      <c r="C364" s="77"/>
      <c r="D364" s="77"/>
    </row>
    <row r="365" spans="3:4" ht="12.5" x14ac:dyDescent="0.25">
      <c r="C365" s="77"/>
      <c r="D365" s="77"/>
    </row>
    <row r="366" spans="3:4" ht="12.5" x14ac:dyDescent="0.25">
      <c r="C366" s="77"/>
      <c r="D366" s="77"/>
    </row>
    <row r="367" spans="3:4" ht="12.5" x14ac:dyDescent="0.25">
      <c r="C367" s="77"/>
      <c r="D367" s="77"/>
    </row>
    <row r="368" spans="3:4" ht="12.5" x14ac:dyDescent="0.25">
      <c r="C368" s="77"/>
      <c r="D368" s="77"/>
    </row>
    <row r="369" spans="3:4" ht="12.5" x14ac:dyDescent="0.25">
      <c r="C369" s="77"/>
      <c r="D369" s="77"/>
    </row>
    <row r="370" spans="3:4" ht="12.5" x14ac:dyDescent="0.25">
      <c r="C370" s="77"/>
      <c r="D370" s="77"/>
    </row>
    <row r="371" spans="3:4" ht="12.5" x14ac:dyDescent="0.25">
      <c r="C371" s="77"/>
      <c r="D371" s="77"/>
    </row>
    <row r="372" spans="3:4" ht="12.5" x14ac:dyDescent="0.25">
      <c r="C372" s="77"/>
      <c r="D372" s="77"/>
    </row>
    <row r="373" spans="3:4" ht="12.5" x14ac:dyDescent="0.25">
      <c r="C373" s="77"/>
      <c r="D373" s="77"/>
    </row>
    <row r="374" spans="3:4" ht="12.5" x14ac:dyDescent="0.25">
      <c r="C374" s="77"/>
      <c r="D374" s="77"/>
    </row>
    <row r="375" spans="3:4" ht="12.5" x14ac:dyDescent="0.25">
      <c r="C375" s="77"/>
      <c r="D375" s="77"/>
    </row>
    <row r="376" spans="3:4" ht="12.5" x14ac:dyDescent="0.25">
      <c r="C376" s="77"/>
      <c r="D376" s="77"/>
    </row>
    <row r="377" spans="3:4" ht="12.5" x14ac:dyDescent="0.25">
      <c r="C377" s="77"/>
      <c r="D377" s="77"/>
    </row>
    <row r="378" spans="3:4" ht="12.5" x14ac:dyDescent="0.25">
      <c r="C378" s="77"/>
      <c r="D378" s="77"/>
    </row>
    <row r="379" spans="3:4" ht="12.5" x14ac:dyDescent="0.25">
      <c r="C379" s="77"/>
      <c r="D379" s="77"/>
    </row>
    <row r="380" spans="3:4" ht="12.5" x14ac:dyDescent="0.25">
      <c r="C380" s="77"/>
      <c r="D380" s="77"/>
    </row>
    <row r="381" spans="3:4" ht="12.5" x14ac:dyDescent="0.25">
      <c r="C381" s="77"/>
      <c r="D381" s="77"/>
    </row>
    <row r="382" spans="3:4" ht="12.5" x14ac:dyDescent="0.25">
      <c r="C382" s="77"/>
      <c r="D382" s="77"/>
    </row>
    <row r="383" spans="3:4" ht="12.5" x14ac:dyDescent="0.25">
      <c r="C383" s="77"/>
      <c r="D383" s="77"/>
    </row>
    <row r="384" spans="3:4" ht="12.5" x14ac:dyDescent="0.25">
      <c r="C384" s="77"/>
      <c r="D384" s="77"/>
    </row>
    <row r="385" spans="3:4" ht="12.5" x14ac:dyDescent="0.25">
      <c r="C385" s="77"/>
      <c r="D385" s="77"/>
    </row>
    <row r="386" spans="3:4" ht="12.5" x14ac:dyDescent="0.25">
      <c r="C386" s="77"/>
      <c r="D386" s="77"/>
    </row>
    <row r="387" spans="3:4" ht="12.5" x14ac:dyDescent="0.25">
      <c r="C387" s="77"/>
      <c r="D387" s="77"/>
    </row>
    <row r="388" spans="3:4" ht="12.5" x14ac:dyDescent="0.25">
      <c r="C388" s="77"/>
      <c r="D388" s="77"/>
    </row>
    <row r="389" spans="3:4" ht="12.5" x14ac:dyDescent="0.25">
      <c r="C389" s="77"/>
      <c r="D389" s="77"/>
    </row>
    <row r="390" spans="3:4" ht="12.5" x14ac:dyDescent="0.25">
      <c r="C390" s="77"/>
      <c r="D390" s="77"/>
    </row>
    <row r="391" spans="3:4" ht="12.5" x14ac:dyDescent="0.25">
      <c r="C391" s="77"/>
      <c r="D391" s="77"/>
    </row>
    <row r="392" spans="3:4" ht="12.5" x14ac:dyDescent="0.25">
      <c r="C392" s="77"/>
      <c r="D392" s="77"/>
    </row>
    <row r="393" spans="3:4" ht="12.5" x14ac:dyDescent="0.25">
      <c r="C393" s="77"/>
      <c r="D393" s="77"/>
    </row>
    <row r="394" spans="3:4" ht="12.5" x14ac:dyDescent="0.25">
      <c r="C394" s="77"/>
      <c r="D394" s="77"/>
    </row>
    <row r="395" spans="3:4" ht="12.5" x14ac:dyDescent="0.25">
      <c r="C395" s="77"/>
      <c r="D395" s="77"/>
    </row>
    <row r="396" spans="3:4" ht="12.5" x14ac:dyDescent="0.25">
      <c r="C396" s="77"/>
      <c r="D396" s="77"/>
    </row>
    <row r="397" spans="3:4" ht="12.5" x14ac:dyDescent="0.25">
      <c r="C397" s="77"/>
      <c r="D397" s="77"/>
    </row>
    <row r="398" spans="3:4" ht="12.5" x14ac:dyDescent="0.25">
      <c r="C398" s="77"/>
      <c r="D398" s="77"/>
    </row>
    <row r="399" spans="3:4" ht="12.5" x14ac:dyDescent="0.25">
      <c r="C399" s="77"/>
      <c r="D399" s="77"/>
    </row>
    <row r="400" spans="3:4" ht="12.5" x14ac:dyDescent="0.25">
      <c r="C400" s="77"/>
      <c r="D400" s="77"/>
    </row>
    <row r="401" spans="3:4" ht="12.5" x14ac:dyDescent="0.25">
      <c r="C401" s="77"/>
      <c r="D401" s="77"/>
    </row>
    <row r="402" spans="3:4" ht="12.5" x14ac:dyDescent="0.25">
      <c r="C402" s="77"/>
      <c r="D402" s="77"/>
    </row>
    <row r="403" spans="3:4" ht="12.5" x14ac:dyDescent="0.25">
      <c r="C403" s="77"/>
      <c r="D403" s="77"/>
    </row>
    <row r="404" spans="3:4" ht="12.5" x14ac:dyDescent="0.25">
      <c r="C404" s="77"/>
      <c r="D404" s="77"/>
    </row>
    <row r="405" spans="3:4" ht="12.5" x14ac:dyDescent="0.25">
      <c r="C405" s="77"/>
      <c r="D405" s="77"/>
    </row>
    <row r="406" spans="3:4" ht="12.5" x14ac:dyDescent="0.25">
      <c r="C406" s="77"/>
      <c r="D406" s="77"/>
    </row>
    <row r="407" spans="3:4" ht="12.5" x14ac:dyDescent="0.25">
      <c r="C407" s="77"/>
      <c r="D407" s="77"/>
    </row>
    <row r="408" spans="3:4" ht="12.5" x14ac:dyDescent="0.25">
      <c r="C408" s="77"/>
      <c r="D408" s="77"/>
    </row>
    <row r="409" spans="3:4" ht="12.5" x14ac:dyDescent="0.25">
      <c r="C409" s="77"/>
      <c r="D409" s="77"/>
    </row>
    <row r="410" spans="3:4" ht="12.5" x14ac:dyDescent="0.25">
      <c r="C410" s="77"/>
      <c r="D410" s="77"/>
    </row>
    <row r="411" spans="3:4" ht="12.5" x14ac:dyDescent="0.25">
      <c r="C411" s="77"/>
      <c r="D411" s="77"/>
    </row>
    <row r="412" spans="3:4" ht="12.5" x14ac:dyDescent="0.25">
      <c r="C412" s="77"/>
      <c r="D412" s="77"/>
    </row>
    <row r="413" spans="3:4" ht="12.5" x14ac:dyDescent="0.25">
      <c r="C413" s="77"/>
      <c r="D413" s="77"/>
    </row>
    <row r="414" spans="3:4" ht="12.5" x14ac:dyDescent="0.25">
      <c r="C414" s="77"/>
      <c r="D414" s="77"/>
    </row>
    <row r="415" spans="3:4" ht="12.5" x14ac:dyDescent="0.25">
      <c r="C415" s="77"/>
      <c r="D415" s="77"/>
    </row>
    <row r="416" spans="3:4" ht="12.5" x14ac:dyDescent="0.25">
      <c r="C416" s="77"/>
      <c r="D416" s="77"/>
    </row>
    <row r="417" spans="3:4" ht="12.5" x14ac:dyDescent="0.25">
      <c r="C417" s="77"/>
      <c r="D417" s="77"/>
    </row>
    <row r="418" spans="3:4" ht="12.5" x14ac:dyDescent="0.25">
      <c r="C418" s="77"/>
      <c r="D418" s="77"/>
    </row>
    <row r="419" spans="3:4" ht="12.5" x14ac:dyDescent="0.25">
      <c r="C419" s="77"/>
      <c r="D419" s="77"/>
    </row>
    <row r="420" spans="3:4" ht="12.5" x14ac:dyDescent="0.25">
      <c r="C420" s="77"/>
      <c r="D420" s="77"/>
    </row>
    <row r="421" spans="3:4" ht="12.5" x14ac:dyDescent="0.25">
      <c r="C421" s="77"/>
      <c r="D421" s="77"/>
    </row>
    <row r="422" spans="3:4" ht="12.5" x14ac:dyDescent="0.25">
      <c r="C422" s="77"/>
      <c r="D422" s="77"/>
    </row>
    <row r="423" spans="3:4" ht="12.5" x14ac:dyDescent="0.25">
      <c r="C423" s="77"/>
      <c r="D423" s="77"/>
    </row>
    <row r="424" spans="3:4" ht="12.5" x14ac:dyDescent="0.25">
      <c r="C424" s="77"/>
      <c r="D424" s="77"/>
    </row>
    <row r="425" spans="3:4" ht="12.5" x14ac:dyDescent="0.25">
      <c r="C425" s="77"/>
      <c r="D425" s="77"/>
    </row>
    <row r="426" spans="3:4" ht="12.5" x14ac:dyDescent="0.25">
      <c r="C426" s="77"/>
      <c r="D426" s="77"/>
    </row>
    <row r="427" spans="3:4" ht="12.5" x14ac:dyDescent="0.25">
      <c r="C427" s="77"/>
      <c r="D427" s="77"/>
    </row>
    <row r="428" spans="3:4" ht="12.5" x14ac:dyDescent="0.25">
      <c r="C428" s="77"/>
      <c r="D428" s="77"/>
    </row>
    <row r="429" spans="3:4" ht="12.5" x14ac:dyDescent="0.25">
      <c r="C429" s="77"/>
      <c r="D429" s="77"/>
    </row>
    <row r="430" spans="3:4" ht="12.5" x14ac:dyDescent="0.25">
      <c r="C430" s="77"/>
      <c r="D430" s="77"/>
    </row>
    <row r="431" spans="3:4" ht="12.5" x14ac:dyDescent="0.25">
      <c r="C431" s="77"/>
      <c r="D431" s="77"/>
    </row>
    <row r="432" spans="3:4" ht="12.5" x14ac:dyDescent="0.25">
      <c r="C432" s="77"/>
      <c r="D432" s="77"/>
    </row>
    <row r="433" spans="3:4" ht="12.5" x14ac:dyDescent="0.25">
      <c r="C433" s="77"/>
      <c r="D433" s="77"/>
    </row>
    <row r="434" spans="3:4" ht="12.5" x14ac:dyDescent="0.25">
      <c r="C434" s="77"/>
      <c r="D434" s="77"/>
    </row>
    <row r="435" spans="3:4" ht="12.5" x14ac:dyDescent="0.25">
      <c r="C435" s="77"/>
      <c r="D435" s="77"/>
    </row>
    <row r="436" spans="3:4" ht="12.5" x14ac:dyDescent="0.25">
      <c r="C436" s="77"/>
      <c r="D436" s="77"/>
    </row>
    <row r="437" spans="3:4" ht="12.5" x14ac:dyDescent="0.25">
      <c r="C437" s="77"/>
      <c r="D437" s="77"/>
    </row>
    <row r="438" spans="3:4" ht="12.5" x14ac:dyDescent="0.25">
      <c r="C438" s="77"/>
      <c r="D438" s="77"/>
    </row>
    <row r="439" spans="3:4" ht="12.5" x14ac:dyDescent="0.25">
      <c r="C439" s="77"/>
      <c r="D439" s="77"/>
    </row>
    <row r="440" spans="3:4" ht="12.5" x14ac:dyDescent="0.25">
      <c r="C440" s="77"/>
      <c r="D440" s="77"/>
    </row>
    <row r="441" spans="3:4" ht="12.5" x14ac:dyDescent="0.25">
      <c r="C441" s="77"/>
      <c r="D441" s="77"/>
    </row>
    <row r="442" spans="3:4" ht="12.5" x14ac:dyDescent="0.25">
      <c r="C442" s="77"/>
      <c r="D442" s="77"/>
    </row>
    <row r="443" spans="3:4" ht="12.5" x14ac:dyDescent="0.25">
      <c r="C443" s="77"/>
      <c r="D443" s="77"/>
    </row>
    <row r="444" spans="3:4" ht="12.5" x14ac:dyDescent="0.25">
      <c r="C444" s="77"/>
      <c r="D444" s="77"/>
    </row>
    <row r="445" spans="3:4" ht="12.5" x14ac:dyDescent="0.25">
      <c r="C445" s="77"/>
      <c r="D445" s="77"/>
    </row>
    <row r="446" spans="3:4" ht="12.5" x14ac:dyDescent="0.25">
      <c r="C446" s="77"/>
      <c r="D446" s="77"/>
    </row>
    <row r="447" spans="3:4" ht="12.5" x14ac:dyDescent="0.25">
      <c r="C447" s="77"/>
      <c r="D447" s="77"/>
    </row>
    <row r="448" spans="3:4" ht="12.5" x14ac:dyDescent="0.25">
      <c r="C448" s="77"/>
      <c r="D448" s="77"/>
    </row>
    <row r="449" spans="3:4" ht="12.5" x14ac:dyDescent="0.25">
      <c r="C449" s="77"/>
      <c r="D449" s="77"/>
    </row>
    <row r="450" spans="3:4" ht="12.5" x14ac:dyDescent="0.25">
      <c r="C450" s="77"/>
      <c r="D450" s="77"/>
    </row>
    <row r="451" spans="3:4" ht="12.5" x14ac:dyDescent="0.25">
      <c r="C451" s="77"/>
      <c r="D451" s="77"/>
    </row>
    <row r="452" spans="3:4" ht="12.5" x14ac:dyDescent="0.25">
      <c r="C452" s="77"/>
      <c r="D452" s="77"/>
    </row>
    <row r="453" spans="3:4" ht="12.5" x14ac:dyDescent="0.25">
      <c r="C453" s="77"/>
      <c r="D453" s="77"/>
    </row>
    <row r="454" spans="3:4" ht="12.5" x14ac:dyDescent="0.25">
      <c r="C454" s="77"/>
      <c r="D454" s="77"/>
    </row>
    <row r="455" spans="3:4" ht="12.5" x14ac:dyDescent="0.25">
      <c r="C455" s="77"/>
      <c r="D455" s="77"/>
    </row>
    <row r="456" spans="3:4" ht="12.5" x14ac:dyDescent="0.25">
      <c r="C456" s="77"/>
      <c r="D456" s="77"/>
    </row>
    <row r="457" spans="3:4" ht="12.5" x14ac:dyDescent="0.25">
      <c r="C457" s="77"/>
      <c r="D457" s="77"/>
    </row>
    <row r="458" spans="3:4" ht="12.5" x14ac:dyDescent="0.25">
      <c r="C458" s="77"/>
      <c r="D458" s="77"/>
    </row>
    <row r="459" spans="3:4" ht="12.5" x14ac:dyDescent="0.25">
      <c r="C459" s="77"/>
      <c r="D459" s="77"/>
    </row>
    <row r="460" spans="3:4" ht="12.5" x14ac:dyDescent="0.25">
      <c r="C460" s="77"/>
      <c r="D460" s="77"/>
    </row>
    <row r="461" spans="3:4" ht="12.5" x14ac:dyDescent="0.25">
      <c r="C461" s="77"/>
      <c r="D461" s="77"/>
    </row>
    <row r="462" spans="3:4" ht="12.5" x14ac:dyDescent="0.25">
      <c r="C462" s="77"/>
      <c r="D462" s="77"/>
    </row>
    <row r="463" spans="3:4" ht="12.5" x14ac:dyDescent="0.25">
      <c r="C463" s="77"/>
      <c r="D463" s="77"/>
    </row>
    <row r="464" spans="3:4" ht="12.5" x14ac:dyDescent="0.25">
      <c r="C464" s="77"/>
      <c r="D464" s="77"/>
    </row>
    <row r="465" spans="3:4" ht="12.5" x14ac:dyDescent="0.25">
      <c r="C465" s="77"/>
      <c r="D465" s="77"/>
    </row>
    <row r="466" spans="3:4" ht="12.5" x14ac:dyDescent="0.25">
      <c r="C466" s="77"/>
      <c r="D466" s="77"/>
    </row>
    <row r="467" spans="3:4" ht="12.5" x14ac:dyDescent="0.25">
      <c r="C467" s="77"/>
      <c r="D467" s="77"/>
    </row>
    <row r="468" spans="3:4" ht="12.5" x14ac:dyDescent="0.25">
      <c r="C468" s="77"/>
      <c r="D468" s="77"/>
    </row>
    <row r="469" spans="3:4" ht="12.5" x14ac:dyDescent="0.25">
      <c r="C469" s="77"/>
      <c r="D469" s="77"/>
    </row>
    <row r="470" spans="3:4" ht="12.5" x14ac:dyDescent="0.25">
      <c r="C470" s="77"/>
      <c r="D470" s="77"/>
    </row>
    <row r="471" spans="3:4" ht="12.5" x14ac:dyDescent="0.25">
      <c r="C471" s="77"/>
      <c r="D471" s="77"/>
    </row>
    <row r="472" spans="3:4" ht="12.5" x14ac:dyDescent="0.25">
      <c r="C472" s="77"/>
      <c r="D472" s="77"/>
    </row>
    <row r="473" spans="3:4" ht="12.5" x14ac:dyDescent="0.25">
      <c r="C473" s="77"/>
      <c r="D473" s="77"/>
    </row>
    <row r="474" spans="3:4" ht="12.5" x14ac:dyDescent="0.25">
      <c r="C474" s="77"/>
      <c r="D474" s="77"/>
    </row>
    <row r="475" spans="3:4" ht="12.5" x14ac:dyDescent="0.25">
      <c r="C475" s="77"/>
      <c r="D475" s="77"/>
    </row>
    <row r="476" spans="3:4" ht="12.5" x14ac:dyDescent="0.25">
      <c r="C476" s="77"/>
      <c r="D476" s="77"/>
    </row>
    <row r="477" spans="3:4" ht="12.5" x14ac:dyDescent="0.25">
      <c r="C477" s="77"/>
      <c r="D477" s="77"/>
    </row>
    <row r="478" spans="3:4" ht="12.5" x14ac:dyDescent="0.25">
      <c r="C478" s="77"/>
      <c r="D478" s="77"/>
    </row>
    <row r="479" spans="3:4" ht="12.5" x14ac:dyDescent="0.25">
      <c r="C479" s="77"/>
      <c r="D479" s="77"/>
    </row>
    <row r="480" spans="3:4" ht="12.5" x14ac:dyDescent="0.25">
      <c r="C480" s="77"/>
      <c r="D480" s="77"/>
    </row>
    <row r="481" spans="3:4" ht="12.5" x14ac:dyDescent="0.25">
      <c r="C481" s="77"/>
      <c r="D481" s="77"/>
    </row>
    <row r="482" spans="3:4" ht="12.5" x14ac:dyDescent="0.25">
      <c r="C482" s="77"/>
      <c r="D482" s="77"/>
    </row>
    <row r="483" spans="3:4" ht="12.5" x14ac:dyDescent="0.25">
      <c r="C483" s="77"/>
      <c r="D483" s="77"/>
    </row>
    <row r="484" spans="3:4" ht="12.5" x14ac:dyDescent="0.25">
      <c r="C484" s="77"/>
      <c r="D484" s="77"/>
    </row>
    <row r="485" spans="3:4" ht="12.5" x14ac:dyDescent="0.25">
      <c r="C485" s="77"/>
      <c r="D485" s="77"/>
    </row>
    <row r="486" spans="3:4" ht="12.5" x14ac:dyDescent="0.25">
      <c r="C486" s="77"/>
      <c r="D486" s="77"/>
    </row>
    <row r="487" spans="3:4" ht="12.5" x14ac:dyDescent="0.25">
      <c r="C487" s="77"/>
      <c r="D487" s="77"/>
    </row>
    <row r="488" spans="3:4" ht="12.5" x14ac:dyDescent="0.25">
      <c r="C488" s="77"/>
      <c r="D488" s="77"/>
    </row>
    <row r="489" spans="3:4" ht="12.5" x14ac:dyDescent="0.25">
      <c r="C489" s="77"/>
      <c r="D489" s="77"/>
    </row>
    <row r="490" spans="3:4" ht="12.5" x14ac:dyDescent="0.25">
      <c r="C490" s="77"/>
      <c r="D490" s="77"/>
    </row>
    <row r="491" spans="3:4" ht="12.5" x14ac:dyDescent="0.25">
      <c r="C491" s="77"/>
      <c r="D491" s="77"/>
    </row>
    <row r="492" spans="3:4" ht="12.5" x14ac:dyDescent="0.25">
      <c r="C492" s="77"/>
      <c r="D492" s="77"/>
    </row>
    <row r="493" spans="3:4" ht="12.5" x14ac:dyDescent="0.25">
      <c r="C493" s="77"/>
      <c r="D493" s="77"/>
    </row>
    <row r="494" spans="3:4" ht="12.5" x14ac:dyDescent="0.25">
      <c r="C494" s="77"/>
      <c r="D494" s="77"/>
    </row>
    <row r="495" spans="3:4" ht="12.5" x14ac:dyDescent="0.25">
      <c r="C495" s="77"/>
      <c r="D495" s="77"/>
    </row>
    <row r="496" spans="3:4" ht="12.5" x14ac:dyDescent="0.25">
      <c r="C496" s="77"/>
      <c r="D496" s="77"/>
    </row>
    <row r="497" spans="3:4" ht="12.5" x14ac:dyDescent="0.25">
      <c r="C497" s="77"/>
      <c r="D497" s="77"/>
    </row>
    <row r="498" spans="3:4" ht="12.5" x14ac:dyDescent="0.25">
      <c r="C498" s="77"/>
      <c r="D498" s="77"/>
    </row>
    <row r="499" spans="3:4" ht="12.5" x14ac:dyDescent="0.25">
      <c r="C499" s="77"/>
      <c r="D499" s="77"/>
    </row>
    <row r="500" spans="3:4" ht="12.5" x14ac:dyDescent="0.25">
      <c r="C500" s="77"/>
      <c r="D500" s="77"/>
    </row>
    <row r="501" spans="3:4" ht="12.5" x14ac:dyDescent="0.25">
      <c r="C501" s="77"/>
      <c r="D501" s="77"/>
    </row>
    <row r="502" spans="3:4" ht="12.5" x14ac:dyDescent="0.25">
      <c r="C502" s="77"/>
      <c r="D502" s="77"/>
    </row>
    <row r="503" spans="3:4" ht="12.5" x14ac:dyDescent="0.25">
      <c r="C503" s="77"/>
      <c r="D503" s="77"/>
    </row>
    <row r="504" spans="3:4" ht="12.5" x14ac:dyDescent="0.25">
      <c r="C504" s="77"/>
      <c r="D504" s="77"/>
    </row>
    <row r="505" spans="3:4" ht="12.5" x14ac:dyDescent="0.25">
      <c r="C505" s="77"/>
      <c r="D505" s="77"/>
    </row>
    <row r="506" spans="3:4" ht="12.5" x14ac:dyDescent="0.25">
      <c r="C506" s="77"/>
      <c r="D506" s="77"/>
    </row>
    <row r="507" spans="3:4" ht="12.5" x14ac:dyDescent="0.25">
      <c r="C507" s="77"/>
      <c r="D507" s="77"/>
    </row>
    <row r="508" spans="3:4" ht="12.5" x14ac:dyDescent="0.25">
      <c r="C508" s="77"/>
      <c r="D508" s="77"/>
    </row>
    <row r="509" spans="3:4" ht="12.5" x14ac:dyDescent="0.25">
      <c r="C509" s="77"/>
      <c r="D509" s="77"/>
    </row>
    <row r="510" spans="3:4" ht="12.5" x14ac:dyDescent="0.25">
      <c r="C510" s="77"/>
      <c r="D510" s="77"/>
    </row>
    <row r="511" spans="3:4" ht="12.5" x14ac:dyDescent="0.25">
      <c r="C511" s="77"/>
      <c r="D511" s="77"/>
    </row>
    <row r="512" spans="3:4" ht="12.5" x14ac:dyDescent="0.25">
      <c r="C512" s="77"/>
      <c r="D512" s="77"/>
    </row>
    <row r="513" spans="3:4" ht="12.5" x14ac:dyDescent="0.25">
      <c r="C513" s="77"/>
      <c r="D513" s="77"/>
    </row>
    <row r="514" spans="3:4" ht="12.5" x14ac:dyDescent="0.25">
      <c r="C514" s="77"/>
      <c r="D514" s="77"/>
    </row>
    <row r="515" spans="3:4" ht="12.5" x14ac:dyDescent="0.25">
      <c r="C515" s="77"/>
      <c r="D515" s="77"/>
    </row>
    <row r="516" spans="3:4" ht="12.5" x14ac:dyDescent="0.25">
      <c r="C516" s="77"/>
      <c r="D516" s="77"/>
    </row>
    <row r="517" spans="3:4" ht="12.5" x14ac:dyDescent="0.25">
      <c r="C517" s="77"/>
      <c r="D517" s="77"/>
    </row>
    <row r="518" spans="3:4" ht="12.5" x14ac:dyDescent="0.25">
      <c r="C518" s="77"/>
      <c r="D518" s="77"/>
    </row>
    <row r="519" spans="3:4" ht="12.5" x14ac:dyDescent="0.25">
      <c r="C519" s="77"/>
      <c r="D519" s="77"/>
    </row>
    <row r="520" spans="3:4" ht="12.5" x14ac:dyDescent="0.25">
      <c r="C520" s="77"/>
      <c r="D520" s="77"/>
    </row>
    <row r="521" spans="3:4" ht="12.5" x14ac:dyDescent="0.25">
      <c r="C521" s="77"/>
      <c r="D521" s="77"/>
    </row>
    <row r="522" spans="3:4" ht="12.5" x14ac:dyDescent="0.25">
      <c r="C522" s="77"/>
      <c r="D522" s="77"/>
    </row>
    <row r="523" spans="3:4" ht="12.5" x14ac:dyDescent="0.25">
      <c r="C523" s="77"/>
      <c r="D523" s="77"/>
    </row>
    <row r="524" spans="3:4" ht="12.5" x14ac:dyDescent="0.25">
      <c r="C524" s="77"/>
      <c r="D524" s="77"/>
    </row>
    <row r="525" spans="3:4" ht="12.5" x14ac:dyDescent="0.25">
      <c r="C525" s="77"/>
      <c r="D525" s="77"/>
    </row>
    <row r="526" spans="3:4" ht="12.5" x14ac:dyDescent="0.25">
      <c r="C526" s="77"/>
      <c r="D526" s="77"/>
    </row>
    <row r="527" spans="3:4" ht="12.5" x14ac:dyDescent="0.25">
      <c r="C527" s="77"/>
      <c r="D527" s="77"/>
    </row>
    <row r="528" spans="3:4" ht="12.5" x14ac:dyDescent="0.25">
      <c r="C528" s="77"/>
      <c r="D528" s="77"/>
    </row>
    <row r="529" spans="3:4" ht="12.5" x14ac:dyDescent="0.25">
      <c r="C529" s="77"/>
      <c r="D529" s="77"/>
    </row>
    <row r="530" spans="3:4" ht="12.5" x14ac:dyDescent="0.25">
      <c r="C530" s="77"/>
      <c r="D530" s="77"/>
    </row>
    <row r="531" spans="3:4" ht="12.5" x14ac:dyDescent="0.25">
      <c r="C531" s="77"/>
      <c r="D531" s="77"/>
    </row>
    <row r="532" spans="3:4" ht="12.5" x14ac:dyDescent="0.25">
      <c r="C532" s="77"/>
      <c r="D532" s="77"/>
    </row>
    <row r="533" spans="3:4" ht="12.5" x14ac:dyDescent="0.25">
      <c r="C533" s="77"/>
      <c r="D533" s="77"/>
    </row>
    <row r="534" spans="3:4" ht="12.5" x14ac:dyDescent="0.25">
      <c r="C534" s="77"/>
      <c r="D534" s="77"/>
    </row>
    <row r="535" spans="3:4" ht="12.5" x14ac:dyDescent="0.25">
      <c r="C535" s="77"/>
      <c r="D535" s="77"/>
    </row>
    <row r="536" spans="3:4" ht="12.5" x14ac:dyDescent="0.25">
      <c r="C536" s="77"/>
      <c r="D536" s="77"/>
    </row>
    <row r="537" spans="3:4" ht="12.5" x14ac:dyDescent="0.25">
      <c r="C537" s="77"/>
      <c r="D537" s="77"/>
    </row>
    <row r="538" spans="3:4" ht="12.5" x14ac:dyDescent="0.25">
      <c r="C538" s="77"/>
      <c r="D538" s="77"/>
    </row>
    <row r="539" spans="3:4" ht="12.5" x14ac:dyDescent="0.25">
      <c r="C539" s="77"/>
      <c r="D539" s="77"/>
    </row>
    <row r="540" spans="3:4" ht="12.5" x14ac:dyDescent="0.25">
      <c r="C540" s="77"/>
      <c r="D540" s="77"/>
    </row>
    <row r="541" spans="3:4" ht="12.5" x14ac:dyDescent="0.25">
      <c r="C541" s="77"/>
      <c r="D541" s="77"/>
    </row>
    <row r="542" spans="3:4" ht="12.5" x14ac:dyDescent="0.25">
      <c r="C542" s="77"/>
      <c r="D542" s="77"/>
    </row>
    <row r="543" spans="3:4" ht="12.5" x14ac:dyDescent="0.25">
      <c r="C543" s="77"/>
      <c r="D543" s="77"/>
    </row>
    <row r="544" spans="3:4" ht="12.5" x14ac:dyDescent="0.25">
      <c r="C544" s="77"/>
      <c r="D544" s="77"/>
    </row>
    <row r="545" spans="3:4" ht="12.5" x14ac:dyDescent="0.25">
      <c r="C545" s="77"/>
      <c r="D545" s="77"/>
    </row>
    <row r="546" spans="3:4" ht="12.5" x14ac:dyDescent="0.25">
      <c r="C546" s="77"/>
      <c r="D546" s="77"/>
    </row>
    <row r="547" spans="3:4" ht="12.5" x14ac:dyDescent="0.25">
      <c r="C547" s="77"/>
      <c r="D547" s="77"/>
    </row>
    <row r="548" spans="3:4" ht="12.5" x14ac:dyDescent="0.25">
      <c r="C548" s="77"/>
      <c r="D548" s="77"/>
    </row>
    <row r="549" spans="3:4" ht="12.5" x14ac:dyDescent="0.25">
      <c r="C549" s="77"/>
      <c r="D549" s="77"/>
    </row>
    <row r="550" spans="3:4" ht="12.5" x14ac:dyDescent="0.25">
      <c r="C550" s="77"/>
      <c r="D550" s="77"/>
    </row>
    <row r="551" spans="3:4" ht="12.5" x14ac:dyDescent="0.25">
      <c r="C551" s="77"/>
      <c r="D551" s="77"/>
    </row>
    <row r="552" spans="3:4" ht="12.5" x14ac:dyDescent="0.25">
      <c r="C552" s="77"/>
      <c r="D552" s="77"/>
    </row>
    <row r="553" spans="3:4" ht="12.5" x14ac:dyDescent="0.25">
      <c r="C553" s="77"/>
      <c r="D553" s="77"/>
    </row>
    <row r="554" spans="3:4" ht="12.5" x14ac:dyDescent="0.25">
      <c r="C554" s="77"/>
      <c r="D554" s="77"/>
    </row>
    <row r="555" spans="3:4" ht="12.5" x14ac:dyDescent="0.25">
      <c r="C555" s="77"/>
      <c r="D555" s="77"/>
    </row>
    <row r="556" spans="3:4" ht="12.5" x14ac:dyDescent="0.25">
      <c r="C556" s="77"/>
      <c r="D556" s="77"/>
    </row>
    <row r="557" spans="3:4" ht="12.5" x14ac:dyDescent="0.25">
      <c r="C557" s="77"/>
      <c r="D557" s="77"/>
    </row>
    <row r="558" spans="3:4" ht="12.5" x14ac:dyDescent="0.25">
      <c r="C558" s="77"/>
      <c r="D558" s="77"/>
    </row>
    <row r="559" spans="3:4" ht="12.5" x14ac:dyDescent="0.25">
      <c r="C559" s="77"/>
      <c r="D559" s="77"/>
    </row>
    <row r="560" spans="3:4" ht="12.5" x14ac:dyDescent="0.25">
      <c r="C560" s="77"/>
      <c r="D560" s="77"/>
    </row>
    <row r="561" spans="3:4" ht="12.5" x14ac:dyDescent="0.25">
      <c r="C561" s="77"/>
      <c r="D561" s="77"/>
    </row>
    <row r="562" spans="3:4" ht="12.5" x14ac:dyDescent="0.25">
      <c r="C562" s="77"/>
      <c r="D562" s="77"/>
    </row>
    <row r="563" spans="3:4" ht="12.5" x14ac:dyDescent="0.25">
      <c r="C563" s="77"/>
      <c r="D563" s="77"/>
    </row>
    <row r="564" spans="3:4" ht="12.5" x14ac:dyDescent="0.25">
      <c r="C564" s="77"/>
      <c r="D564" s="77"/>
    </row>
    <row r="565" spans="3:4" ht="12.5" x14ac:dyDescent="0.25">
      <c r="C565" s="77"/>
      <c r="D565" s="77"/>
    </row>
    <row r="566" spans="3:4" ht="12.5" x14ac:dyDescent="0.25">
      <c r="C566" s="77"/>
      <c r="D566" s="77"/>
    </row>
    <row r="567" spans="3:4" ht="12.5" x14ac:dyDescent="0.25">
      <c r="C567" s="77"/>
      <c r="D567" s="77"/>
    </row>
    <row r="568" spans="3:4" ht="12.5" x14ac:dyDescent="0.25">
      <c r="C568" s="77"/>
      <c r="D568" s="77"/>
    </row>
    <row r="569" spans="3:4" ht="12.5" x14ac:dyDescent="0.25">
      <c r="C569" s="77"/>
      <c r="D569" s="77"/>
    </row>
    <row r="570" spans="3:4" ht="12.5" x14ac:dyDescent="0.25">
      <c r="C570" s="77"/>
      <c r="D570" s="77"/>
    </row>
    <row r="571" spans="3:4" ht="12.5" x14ac:dyDescent="0.25">
      <c r="C571" s="77"/>
      <c r="D571" s="77"/>
    </row>
    <row r="572" spans="3:4" ht="12.5" x14ac:dyDescent="0.25">
      <c r="C572" s="77"/>
      <c r="D572" s="77"/>
    </row>
    <row r="573" spans="3:4" ht="12.5" x14ac:dyDescent="0.25">
      <c r="C573" s="77"/>
      <c r="D573" s="77"/>
    </row>
    <row r="574" spans="3:4" ht="12.5" x14ac:dyDescent="0.25">
      <c r="C574" s="77"/>
      <c r="D574" s="77"/>
    </row>
    <row r="575" spans="3:4" ht="12.5" x14ac:dyDescent="0.25">
      <c r="C575" s="77"/>
      <c r="D575" s="77"/>
    </row>
    <row r="576" spans="3:4" ht="12.5" x14ac:dyDescent="0.25">
      <c r="C576" s="77"/>
      <c r="D576" s="77"/>
    </row>
    <row r="577" spans="3:4" ht="12.5" x14ac:dyDescent="0.25">
      <c r="C577" s="77"/>
      <c r="D577" s="77"/>
    </row>
    <row r="578" spans="3:4" ht="12.5" x14ac:dyDescent="0.25">
      <c r="C578" s="77"/>
      <c r="D578" s="77"/>
    </row>
    <row r="579" spans="3:4" ht="12.5" x14ac:dyDescent="0.25">
      <c r="C579" s="77"/>
      <c r="D579" s="77"/>
    </row>
    <row r="580" spans="3:4" ht="12.5" x14ac:dyDescent="0.25">
      <c r="C580" s="77"/>
      <c r="D580" s="77"/>
    </row>
    <row r="581" spans="3:4" ht="12.5" x14ac:dyDescent="0.25">
      <c r="C581" s="77"/>
      <c r="D581" s="77"/>
    </row>
    <row r="582" spans="3:4" ht="12.5" x14ac:dyDescent="0.25">
      <c r="C582" s="77"/>
      <c r="D582" s="77"/>
    </row>
    <row r="583" spans="3:4" ht="12.5" x14ac:dyDescent="0.25">
      <c r="C583" s="77"/>
      <c r="D583" s="77"/>
    </row>
    <row r="584" spans="3:4" ht="12.5" x14ac:dyDescent="0.25">
      <c r="C584" s="77"/>
      <c r="D584" s="77"/>
    </row>
    <row r="585" spans="3:4" ht="12.5" x14ac:dyDescent="0.25">
      <c r="C585" s="77"/>
      <c r="D585" s="77"/>
    </row>
    <row r="586" spans="3:4" ht="12.5" x14ac:dyDescent="0.25">
      <c r="C586" s="77"/>
      <c r="D586" s="77"/>
    </row>
    <row r="587" spans="3:4" ht="12.5" x14ac:dyDescent="0.25">
      <c r="C587" s="77"/>
      <c r="D587" s="77"/>
    </row>
    <row r="588" spans="3:4" ht="12.5" x14ac:dyDescent="0.25">
      <c r="C588" s="77"/>
      <c r="D588" s="77"/>
    </row>
    <row r="589" spans="3:4" ht="12.5" x14ac:dyDescent="0.25">
      <c r="C589" s="77"/>
      <c r="D589" s="77"/>
    </row>
    <row r="590" spans="3:4" ht="12.5" x14ac:dyDescent="0.25">
      <c r="C590" s="77"/>
      <c r="D590" s="77"/>
    </row>
    <row r="591" spans="3:4" ht="12.5" x14ac:dyDescent="0.25">
      <c r="C591" s="77"/>
      <c r="D591" s="77"/>
    </row>
    <row r="592" spans="3:4" ht="12.5" x14ac:dyDescent="0.25">
      <c r="C592" s="77"/>
      <c r="D592" s="77"/>
    </row>
    <row r="593" spans="3:4" ht="12.5" x14ac:dyDescent="0.25">
      <c r="C593" s="77"/>
      <c r="D593" s="77"/>
    </row>
    <row r="594" spans="3:4" ht="12.5" x14ac:dyDescent="0.25">
      <c r="C594" s="77"/>
      <c r="D594" s="77"/>
    </row>
    <row r="595" spans="3:4" ht="12.5" x14ac:dyDescent="0.25">
      <c r="C595" s="77"/>
      <c r="D595" s="77"/>
    </row>
    <row r="596" spans="3:4" ht="12.5" x14ac:dyDescent="0.25">
      <c r="C596" s="77"/>
      <c r="D596" s="77"/>
    </row>
    <row r="597" spans="3:4" ht="12.5" x14ac:dyDescent="0.25">
      <c r="C597" s="77"/>
      <c r="D597" s="77"/>
    </row>
    <row r="598" spans="3:4" ht="12.5" x14ac:dyDescent="0.25">
      <c r="C598" s="77"/>
      <c r="D598" s="77"/>
    </row>
    <row r="599" spans="3:4" ht="12.5" x14ac:dyDescent="0.25">
      <c r="C599" s="77"/>
      <c r="D599" s="77"/>
    </row>
    <row r="600" spans="3:4" ht="12.5" x14ac:dyDescent="0.25">
      <c r="C600" s="77"/>
      <c r="D600" s="77"/>
    </row>
    <row r="601" spans="3:4" ht="12.5" x14ac:dyDescent="0.25">
      <c r="C601" s="77"/>
      <c r="D601" s="77"/>
    </row>
    <row r="602" spans="3:4" ht="12.5" x14ac:dyDescent="0.25">
      <c r="C602" s="77"/>
      <c r="D602" s="77"/>
    </row>
    <row r="603" spans="3:4" ht="12.5" x14ac:dyDescent="0.25">
      <c r="C603" s="77"/>
      <c r="D603" s="77"/>
    </row>
    <row r="604" spans="3:4" ht="12.5" x14ac:dyDescent="0.25">
      <c r="C604" s="77"/>
      <c r="D604" s="77"/>
    </row>
    <row r="605" spans="3:4" ht="12.5" x14ac:dyDescent="0.25">
      <c r="C605" s="77"/>
      <c r="D605" s="77"/>
    </row>
    <row r="606" spans="3:4" ht="12.5" x14ac:dyDescent="0.25">
      <c r="C606" s="77"/>
      <c r="D606" s="77"/>
    </row>
    <row r="607" spans="3:4" ht="12.5" x14ac:dyDescent="0.25">
      <c r="C607" s="77"/>
      <c r="D607" s="77"/>
    </row>
    <row r="608" spans="3:4" ht="12.5" x14ac:dyDescent="0.25">
      <c r="C608" s="77"/>
      <c r="D608" s="77"/>
    </row>
    <row r="609" spans="3:4" ht="12.5" x14ac:dyDescent="0.25">
      <c r="C609" s="77"/>
      <c r="D609" s="77"/>
    </row>
    <row r="610" spans="3:4" ht="12.5" x14ac:dyDescent="0.25">
      <c r="C610" s="77"/>
      <c r="D610" s="77"/>
    </row>
    <row r="611" spans="3:4" ht="12.5" x14ac:dyDescent="0.25">
      <c r="C611" s="77"/>
      <c r="D611" s="77"/>
    </row>
    <row r="612" spans="3:4" ht="12.5" x14ac:dyDescent="0.25">
      <c r="C612" s="77"/>
      <c r="D612" s="77"/>
    </row>
    <row r="613" spans="3:4" ht="12.5" x14ac:dyDescent="0.25">
      <c r="C613" s="77"/>
      <c r="D613" s="77"/>
    </row>
    <row r="614" spans="3:4" ht="12.5" x14ac:dyDescent="0.25">
      <c r="C614" s="77"/>
      <c r="D614" s="77"/>
    </row>
    <row r="615" spans="3:4" ht="12.5" x14ac:dyDescent="0.25">
      <c r="C615" s="77"/>
      <c r="D615" s="77"/>
    </row>
    <row r="616" spans="3:4" ht="12.5" x14ac:dyDescent="0.25">
      <c r="C616" s="77"/>
      <c r="D616" s="77"/>
    </row>
    <row r="617" spans="3:4" ht="12.5" x14ac:dyDescent="0.25">
      <c r="C617" s="77"/>
      <c r="D617" s="77"/>
    </row>
    <row r="618" spans="3:4" ht="12.5" x14ac:dyDescent="0.25">
      <c r="C618" s="77"/>
      <c r="D618" s="77"/>
    </row>
    <row r="619" spans="3:4" ht="12.5" x14ac:dyDescent="0.25">
      <c r="C619" s="77"/>
      <c r="D619" s="77"/>
    </row>
    <row r="620" spans="3:4" ht="12.5" x14ac:dyDescent="0.25">
      <c r="C620" s="77"/>
      <c r="D620" s="77"/>
    </row>
    <row r="621" spans="3:4" ht="12.5" x14ac:dyDescent="0.25">
      <c r="C621" s="77"/>
      <c r="D621" s="77"/>
    </row>
    <row r="622" spans="3:4" ht="12.5" x14ac:dyDescent="0.25">
      <c r="C622" s="77"/>
      <c r="D622" s="77"/>
    </row>
    <row r="623" spans="3:4" ht="12.5" x14ac:dyDescent="0.25">
      <c r="C623" s="77"/>
      <c r="D623" s="77"/>
    </row>
    <row r="624" spans="3:4" ht="12.5" x14ac:dyDescent="0.25">
      <c r="C624" s="77"/>
      <c r="D624" s="77"/>
    </row>
    <row r="625" spans="3:4" ht="12.5" x14ac:dyDescent="0.25">
      <c r="C625" s="77"/>
      <c r="D625" s="77"/>
    </row>
    <row r="626" spans="3:4" ht="12.5" x14ac:dyDescent="0.25">
      <c r="C626" s="77"/>
      <c r="D626" s="77"/>
    </row>
    <row r="627" spans="3:4" ht="12.5" x14ac:dyDescent="0.25">
      <c r="C627" s="77"/>
      <c r="D627" s="77"/>
    </row>
    <row r="628" spans="3:4" ht="12.5" x14ac:dyDescent="0.25">
      <c r="C628" s="77"/>
      <c r="D628" s="77"/>
    </row>
    <row r="629" spans="3:4" ht="12.5" x14ac:dyDescent="0.25">
      <c r="C629" s="77"/>
      <c r="D629" s="77"/>
    </row>
    <row r="630" spans="3:4" ht="12.5" x14ac:dyDescent="0.25">
      <c r="C630" s="77"/>
      <c r="D630" s="77"/>
    </row>
    <row r="631" spans="3:4" ht="12.5" x14ac:dyDescent="0.25">
      <c r="C631" s="77"/>
      <c r="D631" s="77"/>
    </row>
    <row r="632" spans="3:4" ht="12.5" x14ac:dyDescent="0.25">
      <c r="C632" s="77"/>
      <c r="D632" s="77"/>
    </row>
    <row r="633" spans="3:4" ht="12.5" x14ac:dyDescent="0.25">
      <c r="C633" s="77"/>
      <c r="D633" s="77"/>
    </row>
    <row r="634" spans="3:4" ht="12.5" x14ac:dyDescent="0.25">
      <c r="C634" s="77"/>
      <c r="D634" s="77"/>
    </row>
    <row r="635" spans="3:4" ht="12.5" x14ac:dyDescent="0.25">
      <c r="C635" s="77"/>
      <c r="D635" s="77"/>
    </row>
    <row r="636" spans="3:4" ht="12.5" x14ac:dyDescent="0.25">
      <c r="C636" s="77"/>
      <c r="D636" s="77"/>
    </row>
    <row r="637" spans="3:4" ht="12.5" x14ac:dyDescent="0.25">
      <c r="C637" s="77"/>
      <c r="D637" s="77"/>
    </row>
    <row r="638" spans="3:4" ht="12.5" x14ac:dyDescent="0.25">
      <c r="C638" s="77"/>
      <c r="D638" s="77"/>
    </row>
    <row r="639" spans="3:4" ht="12.5" x14ac:dyDescent="0.25">
      <c r="C639" s="77"/>
      <c r="D639" s="77"/>
    </row>
    <row r="640" spans="3:4" ht="12.5" x14ac:dyDescent="0.25">
      <c r="C640" s="77"/>
      <c r="D640" s="77"/>
    </row>
    <row r="641" spans="3:4" ht="12.5" x14ac:dyDescent="0.25">
      <c r="C641" s="77"/>
      <c r="D641" s="77"/>
    </row>
    <row r="642" spans="3:4" ht="12.5" x14ac:dyDescent="0.25">
      <c r="C642" s="77"/>
      <c r="D642" s="77"/>
    </row>
    <row r="643" spans="3:4" ht="12.5" x14ac:dyDescent="0.25">
      <c r="C643" s="77"/>
      <c r="D643" s="77"/>
    </row>
    <row r="644" spans="3:4" ht="12.5" x14ac:dyDescent="0.25">
      <c r="C644" s="77"/>
      <c r="D644" s="77"/>
    </row>
    <row r="645" spans="3:4" ht="12.5" x14ac:dyDescent="0.25">
      <c r="C645" s="77"/>
      <c r="D645" s="77"/>
    </row>
    <row r="646" spans="3:4" ht="12.5" x14ac:dyDescent="0.25">
      <c r="C646" s="77"/>
      <c r="D646" s="77"/>
    </row>
    <row r="647" spans="3:4" ht="12.5" x14ac:dyDescent="0.25">
      <c r="C647" s="77"/>
      <c r="D647" s="77"/>
    </row>
    <row r="648" spans="3:4" ht="12.5" x14ac:dyDescent="0.25">
      <c r="C648" s="77"/>
      <c r="D648" s="77"/>
    </row>
    <row r="649" spans="3:4" ht="12.5" x14ac:dyDescent="0.25">
      <c r="C649" s="77"/>
      <c r="D649" s="77"/>
    </row>
    <row r="650" spans="3:4" ht="12.5" x14ac:dyDescent="0.25">
      <c r="C650" s="77"/>
      <c r="D650" s="77"/>
    </row>
    <row r="651" spans="3:4" ht="12.5" x14ac:dyDescent="0.25">
      <c r="C651" s="77"/>
      <c r="D651" s="77"/>
    </row>
    <row r="652" spans="3:4" ht="12.5" x14ac:dyDescent="0.25">
      <c r="C652" s="77"/>
      <c r="D652" s="77"/>
    </row>
    <row r="653" spans="3:4" ht="12.5" x14ac:dyDescent="0.25">
      <c r="C653" s="77"/>
      <c r="D653" s="77"/>
    </row>
    <row r="654" spans="3:4" ht="12.5" x14ac:dyDescent="0.25">
      <c r="C654" s="77"/>
      <c r="D654" s="77"/>
    </row>
    <row r="655" spans="3:4" ht="12.5" x14ac:dyDescent="0.25">
      <c r="C655" s="77"/>
      <c r="D655" s="77"/>
    </row>
    <row r="656" spans="3:4" ht="12.5" x14ac:dyDescent="0.25">
      <c r="C656" s="77"/>
      <c r="D656" s="77"/>
    </row>
    <row r="657" spans="3:4" ht="12.5" x14ac:dyDescent="0.25">
      <c r="C657" s="77"/>
      <c r="D657" s="77"/>
    </row>
    <row r="658" spans="3:4" ht="12.5" x14ac:dyDescent="0.25">
      <c r="C658" s="77"/>
      <c r="D658" s="77"/>
    </row>
    <row r="659" spans="3:4" ht="12.5" x14ac:dyDescent="0.25">
      <c r="C659" s="77"/>
      <c r="D659" s="77"/>
    </row>
    <row r="660" spans="3:4" ht="12.5" x14ac:dyDescent="0.25">
      <c r="C660" s="77"/>
      <c r="D660" s="77"/>
    </row>
    <row r="661" spans="3:4" ht="12.5" x14ac:dyDescent="0.25">
      <c r="C661" s="77"/>
      <c r="D661" s="77"/>
    </row>
    <row r="662" spans="3:4" ht="12.5" x14ac:dyDescent="0.25">
      <c r="C662" s="77"/>
      <c r="D662" s="77"/>
    </row>
    <row r="663" spans="3:4" ht="12.5" x14ac:dyDescent="0.25">
      <c r="C663" s="77"/>
      <c r="D663" s="77"/>
    </row>
    <row r="664" spans="3:4" ht="12.5" x14ac:dyDescent="0.25">
      <c r="C664" s="77"/>
      <c r="D664" s="77"/>
    </row>
    <row r="665" spans="3:4" ht="12.5" x14ac:dyDescent="0.25">
      <c r="C665" s="77"/>
      <c r="D665" s="77"/>
    </row>
    <row r="666" spans="3:4" ht="12.5" x14ac:dyDescent="0.25">
      <c r="C666" s="77"/>
      <c r="D666" s="77"/>
    </row>
    <row r="667" spans="3:4" ht="12.5" x14ac:dyDescent="0.25">
      <c r="C667" s="77"/>
      <c r="D667" s="77"/>
    </row>
    <row r="668" spans="3:4" ht="12.5" x14ac:dyDescent="0.25">
      <c r="C668" s="77"/>
      <c r="D668" s="77"/>
    </row>
    <row r="669" spans="3:4" ht="12.5" x14ac:dyDescent="0.25">
      <c r="C669" s="77"/>
      <c r="D669" s="77"/>
    </row>
    <row r="670" spans="3:4" ht="12.5" x14ac:dyDescent="0.25">
      <c r="C670" s="77"/>
      <c r="D670" s="77"/>
    </row>
    <row r="671" spans="3:4" ht="12.5" x14ac:dyDescent="0.25">
      <c r="C671" s="77"/>
      <c r="D671" s="77"/>
    </row>
    <row r="672" spans="3:4" ht="12.5" x14ac:dyDescent="0.25">
      <c r="C672" s="77"/>
      <c r="D672" s="77"/>
    </row>
    <row r="673" spans="3:4" ht="12.5" x14ac:dyDescent="0.25">
      <c r="C673" s="77"/>
      <c r="D673" s="77"/>
    </row>
    <row r="674" spans="3:4" ht="12.5" x14ac:dyDescent="0.25">
      <c r="C674" s="77"/>
      <c r="D674" s="77"/>
    </row>
    <row r="675" spans="3:4" ht="12.5" x14ac:dyDescent="0.25">
      <c r="C675" s="77"/>
      <c r="D675" s="77"/>
    </row>
    <row r="676" spans="3:4" ht="12.5" x14ac:dyDescent="0.25">
      <c r="C676" s="77"/>
      <c r="D676" s="77"/>
    </row>
    <row r="677" spans="3:4" ht="12.5" x14ac:dyDescent="0.25">
      <c r="C677" s="77"/>
      <c r="D677" s="77"/>
    </row>
    <row r="678" spans="3:4" ht="12.5" x14ac:dyDescent="0.25">
      <c r="C678" s="77"/>
      <c r="D678" s="77"/>
    </row>
    <row r="679" spans="3:4" ht="12.5" x14ac:dyDescent="0.25">
      <c r="C679" s="77"/>
      <c r="D679" s="77"/>
    </row>
    <row r="680" spans="3:4" ht="12.5" x14ac:dyDescent="0.25">
      <c r="C680" s="77"/>
      <c r="D680" s="77"/>
    </row>
    <row r="681" spans="3:4" ht="12.5" x14ac:dyDescent="0.25">
      <c r="C681" s="77"/>
      <c r="D681" s="77"/>
    </row>
    <row r="682" spans="3:4" ht="12.5" x14ac:dyDescent="0.25">
      <c r="C682" s="77"/>
      <c r="D682" s="77"/>
    </row>
    <row r="683" spans="3:4" ht="12.5" x14ac:dyDescent="0.25">
      <c r="C683" s="77"/>
      <c r="D683" s="77"/>
    </row>
    <row r="684" spans="3:4" ht="12.5" x14ac:dyDescent="0.25">
      <c r="C684" s="77"/>
      <c r="D684" s="77"/>
    </row>
    <row r="685" spans="3:4" ht="12.5" x14ac:dyDescent="0.25">
      <c r="C685" s="77"/>
      <c r="D685" s="77"/>
    </row>
    <row r="686" spans="3:4" ht="12.5" x14ac:dyDescent="0.25">
      <c r="C686" s="77"/>
      <c r="D686" s="77"/>
    </row>
    <row r="687" spans="3:4" ht="12.5" x14ac:dyDescent="0.25">
      <c r="C687" s="77"/>
      <c r="D687" s="77"/>
    </row>
    <row r="688" spans="3:4" ht="12.5" x14ac:dyDescent="0.25">
      <c r="C688" s="77"/>
      <c r="D688" s="77"/>
    </row>
    <row r="689" spans="3:4" ht="12.5" x14ac:dyDescent="0.25">
      <c r="C689" s="77"/>
      <c r="D689" s="77"/>
    </row>
    <row r="690" spans="3:4" ht="12.5" x14ac:dyDescent="0.25">
      <c r="C690" s="77"/>
      <c r="D690" s="77"/>
    </row>
    <row r="691" spans="3:4" ht="12.5" x14ac:dyDescent="0.25">
      <c r="C691" s="77"/>
      <c r="D691" s="77"/>
    </row>
    <row r="692" spans="3:4" ht="12.5" x14ac:dyDescent="0.25">
      <c r="C692" s="77"/>
      <c r="D692" s="77"/>
    </row>
    <row r="693" spans="3:4" ht="12.5" x14ac:dyDescent="0.25">
      <c r="C693" s="77"/>
      <c r="D693" s="77"/>
    </row>
    <row r="694" spans="3:4" ht="12.5" x14ac:dyDescent="0.25">
      <c r="C694" s="77"/>
      <c r="D694" s="77"/>
    </row>
    <row r="695" spans="3:4" ht="12.5" x14ac:dyDescent="0.25">
      <c r="C695" s="77"/>
      <c r="D695" s="77"/>
    </row>
    <row r="696" spans="3:4" ht="12.5" x14ac:dyDescent="0.25">
      <c r="C696" s="77"/>
      <c r="D696" s="77"/>
    </row>
    <row r="697" spans="3:4" ht="12.5" x14ac:dyDescent="0.25">
      <c r="C697" s="77"/>
      <c r="D697" s="77"/>
    </row>
    <row r="698" spans="3:4" ht="12.5" x14ac:dyDescent="0.25">
      <c r="C698" s="77"/>
      <c r="D698" s="77"/>
    </row>
    <row r="699" spans="3:4" ht="12.5" x14ac:dyDescent="0.25">
      <c r="C699" s="77"/>
      <c r="D699" s="77"/>
    </row>
    <row r="700" spans="3:4" ht="12.5" x14ac:dyDescent="0.25">
      <c r="C700" s="77"/>
      <c r="D700" s="77"/>
    </row>
    <row r="701" spans="3:4" ht="12.5" x14ac:dyDescent="0.25">
      <c r="C701" s="77"/>
      <c r="D701" s="77"/>
    </row>
    <row r="702" spans="3:4" ht="12.5" x14ac:dyDescent="0.25">
      <c r="C702" s="77"/>
      <c r="D702" s="77"/>
    </row>
    <row r="703" spans="3:4" ht="12.5" x14ac:dyDescent="0.25">
      <c r="C703" s="77"/>
      <c r="D703" s="77"/>
    </row>
    <row r="704" spans="3:4" ht="12.5" x14ac:dyDescent="0.25">
      <c r="C704" s="77"/>
      <c r="D704" s="77"/>
    </row>
    <row r="705" spans="3:4" ht="12.5" x14ac:dyDescent="0.25">
      <c r="C705" s="77"/>
      <c r="D705" s="77"/>
    </row>
    <row r="706" spans="3:4" ht="12.5" x14ac:dyDescent="0.25">
      <c r="C706" s="77"/>
      <c r="D706" s="77"/>
    </row>
    <row r="707" spans="3:4" ht="12.5" x14ac:dyDescent="0.25">
      <c r="C707" s="77"/>
      <c r="D707" s="77"/>
    </row>
    <row r="708" spans="3:4" ht="12.5" x14ac:dyDescent="0.25">
      <c r="C708" s="77"/>
      <c r="D708" s="77"/>
    </row>
    <row r="709" spans="3:4" ht="12.5" x14ac:dyDescent="0.25">
      <c r="C709" s="77"/>
      <c r="D709" s="77"/>
    </row>
    <row r="710" spans="3:4" ht="12.5" x14ac:dyDescent="0.25">
      <c r="C710" s="77"/>
      <c r="D710" s="77"/>
    </row>
    <row r="711" spans="3:4" ht="12.5" x14ac:dyDescent="0.25">
      <c r="C711" s="77"/>
      <c r="D711" s="77"/>
    </row>
    <row r="712" spans="3:4" ht="12.5" x14ac:dyDescent="0.25">
      <c r="C712" s="77"/>
      <c r="D712" s="77"/>
    </row>
    <row r="713" spans="3:4" ht="12.5" x14ac:dyDescent="0.25">
      <c r="C713" s="77"/>
      <c r="D713" s="77"/>
    </row>
    <row r="714" spans="3:4" ht="12.5" x14ac:dyDescent="0.25">
      <c r="C714" s="77"/>
      <c r="D714" s="77"/>
    </row>
    <row r="715" spans="3:4" ht="12.5" x14ac:dyDescent="0.25">
      <c r="C715" s="77"/>
      <c r="D715" s="77"/>
    </row>
    <row r="716" spans="3:4" ht="12.5" x14ac:dyDescent="0.25">
      <c r="C716" s="77"/>
      <c r="D716" s="77"/>
    </row>
    <row r="717" spans="3:4" ht="12.5" x14ac:dyDescent="0.25">
      <c r="C717" s="77"/>
      <c r="D717" s="77"/>
    </row>
    <row r="718" spans="3:4" ht="12.5" x14ac:dyDescent="0.25">
      <c r="C718" s="77"/>
      <c r="D718" s="77"/>
    </row>
    <row r="719" spans="3:4" ht="12.5" x14ac:dyDescent="0.25">
      <c r="C719" s="77"/>
      <c r="D719" s="77"/>
    </row>
    <row r="720" spans="3:4" ht="12.5" x14ac:dyDescent="0.25">
      <c r="C720" s="77"/>
      <c r="D720" s="77"/>
    </row>
    <row r="721" spans="3:4" ht="12.5" x14ac:dyDescent="0.25">
      <c r="C721" s="77"/>
      <c r="D721" s="77"/>
    </row>
    <row r="722" spans="3:4" ht="12.5" x14ac:dyDescent="0.25">
      <c r="C722" s="77"/>
      <c r="D722" s="77"/>
    </row>
    <row r="723" spans="3:4" ht="12.5" x14ac:dyDescent="0.25">
      <c r="C723" s="77"/>
      <c r="D723" s="77"/>
    </row>
    <row r="724" spans="3:4" ht="12.5" x14ac:dyDescent="0.25">
      <c r="C724" s="77"/>
      <c r="D724" s="77"/>
    </row>
    <row r="725" spans="3:4" ht="12.5" x14ac:dyDescent="0.25">
      <c r="C725" s="77"/>
      <c r="D725" s="77"/>
    </row>
    <row r="726" spans="3:4" ht="12.5" x14ac:dyDescent="0.25">
      <c r="C726" s="77"/>
      <c r="D726" s="77"/>
    </row>
    <row r="727" spans="3:4" ht="12.5" x14ac:dyDescent="0.25">
      <c r="C727" s="77"/>
      <c r="D727" s="77"/>
    </row>
    <row r="728" spans="3:4" ht="12.5" x14ac:dyDescent="0.25">
      <c r="C728" s="77"/>
      <c r="D728" s="77"/>
    </row>
    <row r="729" spans="3:4" ht="12.5" x14ac:dyDescent="0.25">
      <c r="C729" s="77"/>
      <c r="D729" s="77"/>
    </row>
    <row r="730" spans="3:4" ht="12.5" x14ac:dyDescent="0.25">
      <c r="C730" s="77"/>
      <c r="D730" s="77"/>
    </row>
    <row r="731" spans="3:4" ht="12.5" x14ac:dyDescent="0.25">
      <c r="C731" s="77"/>
      <c r="D731" s="77"/>
    </row>
    <row r="732" spans="3:4" ht="12.5" x14ac:dyDescent="0.25">
      <c r="C732" s="77"/>
      <c r="D732" s="77"/>
    </row>
    <row r="733" spans="3:4" ht="12.5" x14ac:dyDescent="0.25">
      <c r="C733" s="77"/>
      <c r="D733" s="77"/>
    </row>
    <row r="734" spans="3:4" ht="12.5" x14ac:dyDescent="0.25">
      <c r="C734" s="77"/>
      <c r="D734" s="77"/>
    </row>
    <row r="735" spans="3:4" ht="12.5" x14ac:dyDescent="0.25">
      <c r="C735" s="77"/>
      <c r="D735" s="77"/>
    </row>
    <row r="736" spans="3:4" ht="12.5" x14ac:dyDescent="0.25">
      <c r="C736" s="77"/>
      <c r="D736" s="77"/>
    </row>
    <row r="737" spans="3:4" ht="12.5" x14ac:dyDescent="0.25">
      <c r="C737" s="77"/>
      <c r="D737" s="77"/>
    </row>
    <row r="738" spans="3:4" ht="12.5" x14ac:dyDescent="0.25">
      <c r="C738" s="77"/>
      <c r="D738" s="77"/>
    </row>
    <row r="739" spans="3:4" ht="12.5" x14ac:dyDescent="0.25">
      <c r="C739" s="77"/>
      <c r="D739" s="77"/>
    </row>
    <row r="740" spans="3:4" ht="12.5" x14ac:dyDescent="0.25">
      <c r="C740" s="77"/>
      <c r="D740" s="77"/>
    </row>
    <row r="741" spans="3:4" ht="12.5" x14ac:dyDescent="0.25">
      <c r="C741" s="77"/>
      <c r="D741" s="77"/>
    </row>
    <row r="742" spans="3:4" ht="12.5" x14ac:dyDescent="0.25">
      <c r="C742" s="77"/>
      <c r="D742" s="77"/>
    </row>
    <row r="743" spans="3:4" ht="12.5" x14ac:dyDescent="0.25">
      <c r="C743" s="77"/>
      <c r="D743" s="77"/>
    </row>
    <row r="744" spans="3:4" ht="12.5" x14ac:dyDescent="0.25">
      <c r="C744" s="77"/>
      <c r="D744" s="77"/>
    </row>
    <row r="745" spans="3:4" ht="12.5" x14ac:dyDescent="0.25">
      <c r="C745" s="77"/>
      <c r="D745" s="77"/>
    </row>
    <row r="746" spans="3:4" ht="12.5" x14ac:dyDescent="0.25">
      <c r="C746" s="77"/>
      <c r="D746" s="77"/>
    </row>
    <row r="747" spans="3:4" ht="12.5" x14ac:dyDescent="0.25">
      <c r="C747" s="77"/>
      <c r="D747" s="77"/>
    </row>
    <row r="748" spans="3:4" ht="12.5" x14ac:dyDescent="0.25">
      <c r="C748" s="77"/>
      <c r="D748" s="77"/>
    </row>
    <row r="749" spans="3:4" ht="12.5" x14ac:dyDescent="0.25">
      <c r="C749" s="77"/>
      <c r="D749" s="77"/>
    </row>
    <row r="750" spans="3:4" ht="12.5" x14ac:dyDescent="0.25">
      <c r="C750" s="77"/>
      <c r="D750" s="77"/>
    </row>
    <row r="751" spans="3:4" ht="12.5" x14ac:dyDescent="0.25">
      <c r="C751" s="77"/>
      <c r="D751" s="77"/>
    </row>
    <row r="752" spans="3:4" ht="12.5" x14ac:dyDescent="0.25">
      <c r="C752" s="77"/>
      <c r="D752" s="77"/>
    </row>
    <row r="753" spans="3:4" ht="12.5" x14ac:dyDescent="0.25">
      <c r="C753" s="77"/>
      <c r="D753" s="77"/>
    </row>
    <row r="754" spans="3:4" ht="12.5" x14ac:dyDescent="0.25">
      <c r="C754" s="77"/>
      <c r="D754" s="77"/>
    </row>
    <row r="755" spans="3:4" ht="12.5" x14ac:dyDescent="0.25">
      <c r="C755" s="77"/>
      <c r="D755" s="77"/>
    </row>
    <row r="756" spans="3:4" ht="12.5" x14ac:dyDescent="0.25">
      <c r="C756" s="77"/>
      <c r="D756" s="77"/>
    </row>
    <row r="757" spans="3:4" ht="12.5" x14ac:dyDescent="0.25">
      <c r="C757" s="77"/>
      <c r="D757" s="77"/>
    </row>
    <row r="758" spans="3:4" ht="12.5" x14ac:dyDescent="0.25">
      <c r="C758" s="77"/>
      <c r="D758" s="77"/>
    </row>
    <row r="759" spans="3:4" ht="12.5" x14ac:dyDescent="0.25">
      <c r="C759" s="77"/>
      <c r="D759" s="77"/>
    </row>
    <row r="760" spans="3:4" ht="12.5" x14ac:dyDescent="0.25">
      <c r="C760" s="77"/>
      <c r="D760" s="77"/>
    </row>
    <row r="761" spans="3:4" ht="12.5" x14ac:dyDescent="0.25">
      <c r="C761" s="77"/>
      <c r="D761" s="77"/>
    </row>
    <row r="762" spans="3:4" ht="12.5" x14ac:dyDescent="0.25">
      <c r="C762" s="77"/>
      <c r="D762" s="77"/>
    </row>
    <row r="763" spans="3:4" ht="12.5" x14ac:dyDescent="0.25">
      <c r="C763" s="77"/>
      <c r="D763" s="77"/>
    </row>
    <row r="764" spans="3:4" ht="12.5" x14ac:dyDescent="0.25">
      <c r="C764" s="77"/>
      <c r="D764" s="77"/>
    </row>
    <row r="765" spans="3:4" ht="12.5" x14ac:dyDescent="0.25">
      <c r="C765" s="77"/>
      <c r="D765" s="77"/>
    </row>
    <row r="766" spans="3:4" ht="12.5" x14ac:dyDescent="0.25">
      <c r="C766" s="77"/>
      <c r="D766" s="77"/>
    </row>
    <row r="767" spans="3:4" ht="12.5" x14ac:dyDescent="0.25">
      <c r="C767" s="77"/>
      <c r="D767" s="77"/>
    </row>
    <row r="768" spans="3:4" ht="12.5" x14ac:dyDescent="0.25">
      <c r="C768" s="77"/>
      <c r="D768" s="77"/>
    </row>
    <row r="769" spans="3:4" ht="12.5" x14ac:dyDescent="0.25">
      <c r="C769" s="77"/>
      <c r="D769" s="77"/>
    </row>
    <row r="770" spans="3:4" ht="12.5" x14ac:dyDescent="0.25">
      <c r="C770" s="77"/>
      <c r="D770" s="77"/>
    </row>
    <row r="771" spans="3:4" ht="12.5" x14ac:dyDescent="0.25">
      <c r="C771" s="77"/>
      <c r="D771" s="77"/>
    </row>
    <row r="772" spans="3:4" ht="12.5" x14ac:dyDescent="0.25">
      <c r="C772" s="77"/>
      <c r="D772" s="77"/>
    </row>
    <row r="773" spans="3:4" ht="12.5" x14ac:dyDescent="0.25">
      <c r="C773" s="77"/>
      <c r="D773" s="77"/>
    </row>
    <row r="774" spans="3:4" ht="12.5" x14ac:dyDescent="0.25">
      <c r="C774" s="77"/>
      <c r="D774" s="77"/>
    </row>
    <row r="775" spans="3:4" ht="12.5" x14ac:dyDescent="0.25">
      <c r="C775" s="77"/>
      <c r="D775" s="77"/>
    </row>
    <row r="776" spans="3:4" ht="12.5" x14ac:dyDescent="0.25">
      <c r="C776" s="77"/>
      <c r="D776" s="77"/>
    </row>
    <row r="777" spans="3:4" ht="12.5" x14ac:dyDescent="0.25">
      <c r="C777" s="77"/>
      <c r="D777" s="77"/>
    </row>
    <row r="778" spans="3:4" ht="12.5" x14ac:dyDescent="0.25">
      <c r="C778" s="77"/>
      <c r="D778" s="77"/>
    </row>
    <row r="779" spans="3:4" ht="12.5" x14ac:dyDescent="0.25">
      <c r="C779" s="77"/>
      <c r="D779" s="77"/>
    </row>
    <row r="780" spans="3:4" ht="12.5" x14ac:dyDescent="0.25">
      <c r="C780" s="77"/>
      <c r="D780" s="77"/>
    </row>
    <row r="781" spans="3:4" ht="12.5" x14ac:dyDescent="0.25">
      <c r="C781" s="77"/>
      <c r="D781" s="77"/>
    </row>
    <row r="782" spans="3:4" ht="12.5" x14ac:dyDescent="0.25">
      <c r="C782" s="77"/>
      <c r="D782" s="77"/>
    </row>
    <row r="783" spans="3:4" ht="12.5" x14ac:dyDescent="0.25">
      <c r="C783" s="77"/>
      <c r="D783" s="77"/>
    </row>
    <row r="784" spans="3:4" ht="12.5" x14ac:dyDescent="0.25">
      <c r="C784" s="77"/>
      <c r="D784" s="77"/>
    </row>
    <row r="785" spans="3:4" ht="12.5" x14ac:dyDescent="0.25">
      <c r="C785" s="77"/>
      <c r="D785" s="77"/>
    </row>
    <row r="786" spans="3:4" ht="12.5" x14ac:dyDescent="0.25">
      <c r="C786" s="77"/>
      <c r="D786" s="77"/>
    </row>
    <row r="787" spans="3:4" ht="12.5" x14ac:dyDescent="0.25">
      <c r="C787" s="77"/>
      <c r="D787" s="77"/>
    </row>
    <row r="788" spans="3:4" ht="12.5" x14ac:dyDescent="0.25">
      <c r="C788" s="77"/>
      <c r="D788" s="77"/>
    </row>
    <row r="789" spans="3:4" ht="12.5" x14ac:dyDescent="0.25">
      <c r="C789" s="77"/>
      <c r="D789" s="77"/>
    </row>
    <row r="790" spans="3:4" ht="12.5" x14ac:dyDescent="0.25">
      <c r="C790" s="77"/>
      <c r="D790" s="77"/>
    </row>
    <row r="791" spans="3:4" ht="12.5" x14ac:dyDescent="0.25">
      <c r="C791" s="77"/>
      <c r="D791" s="77"/>
    </row>
    <row r="792" spans="3:4" ht="12.5" x14ac:dyDescent="0.25">
      <c r="C792" s="77"/>
      <c r="D792" s="77"/>
    </row>
    <row r="793" spans="3:4" ht="12.5" x14ac:dyDescent="0.25">
      <c r="C793" s="77"/>
      <c r="D793" s="77"/>
    </row>
    <row r="794" spans="3:4" ht="12.5" x14ac:dyDescent="0.25">
      <c r="C794" s="77"/>
      <c r="D794" s="77"/>
    </row>
    <row r="795" spans="3:4" ht="12.5" x14ac:dyDescent="0.25">
      <c r="C795" s="77"/>
      <c r="D795" s="77"/>
    </row>
    <row r="796" spans="3:4" ht="12.5" x14ac:dyDescent="0.25">
      <c r="C796" s="77"/>
      <c r="D796" s="77"/>
    </row>
    <row r="797" spans="3:4" ht="12.5" x14ac:dyDescent="0.25">
      <c r="C797" s="77"/>
      <c r="D797" s="77"/>
    </row>
    <row r="798" spans="3:4" ht="12.5" x14ac:dyDescent="0.25">
      <c r="C798" s="77"/>
      <c r="D798" s="77"/>
    </row>
    <row r="799" spans="3:4" ht="12.5" x14ac:dyDescent="0.25">
      <c r="C799" s="77"/>
      <c r="D799" s="77"/>
    </row>
    <row r="800" spans="3:4" ht="12.5" x14ac:dyDescent="0.25">
      <c r="C800" s="77"/>
      <c r="D800" s="77"/>
    </row>
    <row r="801" spans="3:4" ht="12.5" x14ac:dyDescent="0.25">
      <c r="C801" s="77"/>
      <c r="D801" s="77"/>
    </row>
    <row r="802" spans="3:4" ht="12.5" x14ac:dyDescent="0.25">
      <c r="C802" s="77"/>
      <c r="D802" s="77"/>
    </row>
    <row r="803" spans="3:4" ht="12.5" x14ac:dyDescent="0.25">
      <c r="C803" s="77"/>
      <c r="D803" s="77"/>
    </row>
    <row r="804" spans="3:4" ht="12.5" x14ac:dyDescent="0.25">
      <c r="C804" s="77"/>
      <c r="D804" s="77"/>
    </row>
    <row r="805" spans="3:4" ht="12.5" x14ac:dyDescent="0.25">
      <c r="C805" s="77"/>
      <c r="D805" s="77"/>
    </row>
    <row r="806" spans="3:4" ht="12.5" x14ac:dyDescent="0.25">
      <c r="C806" s="77"/>
      <c r="D806" s="77"/>
    </row>
    <row r="807" spans="3:4" ht="12.5" x14ac:dyDescent="0.25">
      <c r="C807" s="77"/>
      <c r="D807" s="77"/>
    </row>
    <row r="808" spans="3:4" ht="12.5" x14ac:dyDescent="0.25">
      <c r="C808" s="77"/>
      <c r="D808" s="77"/>
    </row>
    <row r="809" spans="3:4" ht="12.5" x14ac:dyDescent="0.25">
      <c r="C809" s="77"/>
      <c r="D809" s="77"/>
    </row>
    <row r="810" spans="3:4" ht="12.5" x14ac:dyDescent="0.25">
      <c r="C810" s="77"/>
      <c r="D810" s="77"/>
    </row>
    <row r="811" spans="3:4" ht="12.5" x14ac:dyDescent="0.25">
      <c r="C811" s="77"/>
      <c r="D811" s="77"/>
    </row>
    <row r="812" spans="3:4" ht="12.5" x14ac:dyDescent="0.25">
      <c r="C812" s="77"/>
      <c r="D812" s="77"/>
    </row>
    <row r="813" spans="3:4" ht="12.5" x14ac:dyDescent="0.25">
      <c r="C813" s="77"/>
      <c r="D813" s="77"/>
    </row>
    <row r="814" spans="3:4" ht="12.5" x14ac:dyDescent="0.25">
      <c r="C814" s="77"/>
      <c r="D814" s="77"/>
    </row>
    <row r="815" spans="3:4" ht="12.5" x14ac:dyDescent="0.25">
      <c r="C815" s="77"/>
      <c r="D815" s="77"/>
    </row>
    <row r="816" spans="3:4" ht="12.5" x14ac:dyDescent="0.25">
      <c r="C816" s="77"/>
      <c r="D816" s="77"/>
    </row>
    <row r="817" spans="3:4" ht="12.5" x14ac:dyDescent="0.25">
      <c r="C817" s="77"/>
      <c r="D817" s="77"/>
    </row>
    <row r="818" spans="3:4" ht="12.5" x14ac:dyDescent="0.25">
      <c r="C818" s="77"/>
      <c r="D818" s="77"/>
    </row>
    <row r="819" spans="3:4" ht="12.5" x14ac:dyDescent="0.25">
      <c r="C819" s="77"/>
      <c r="D819" s="77"/>
    </row>
    <row r="820" spans="3:4" ht="12.5" x14ac:dyDescent="0.25">
      <c r="C820" s="77"/>
      <c r="D820" s="77"/>
    </row>
    <row r="821" spans="3:4" ht="12.5" x14ac:dyDescent="0.25">
      <c r="C821" s="77"/>
      <c r="D821" s="77"/>
    </row>
    <row r="822" spans="3:4" ht="12.5" x14ac:dyDescent="0.25">
      <c r="C822" s="77"/>
      <c r="D822" s="77"/>
    </row>
    <row r="823" spans="3:4" ht="12.5" x14ac:dyDescent="0.25">
      <c r="C823" s="77"/>
      <c r="D823" s="77"/>
    </row>
    <row r="824" spans="3:4" ht="12.5" x14ac:dyDescent="0.25">
      <c r="C824" s="77"/>
      <c r="D824" s="77"/>
    </row>
    <row r="825" spans="3:4" ht="12.5" x14ac:dyDescent="0.25">
      <c r="C825" s="77"/>
      <c r="D825" s="77"/>
    </row>
    <row r="826" spans="3:4" ht="12.5" x14ac:dyDescent="0.25">
      <c r="C826" s="77"/>
      <c r="D826" s="77"/>
    </row>
    <row r="827" spans="3:4" ht="12.5" x14ac:dyDescent="0.25">
      <c r="C827" s="77"/>
      <c r="D827" s="77"/>
    </row>
    <row r="828" spans="3:4" ht="12.5" x14ac:dyDescent="0.25">
      <c r="C828" s="77"/>
      <c r="D828" s="77"/>
    </row>
    <row r="829" spans="3:4" ht="12.5" x14ac:dyDescent="0.25">
      <c r="C829" s="77"/>
      <c r="D829" s="77"/>
    </row>
    <row r="830" spans="3:4" ht="12.5" x14ac:dyDescent="0.25">
      <c r="C830" s="77"/>
      <c r="D830" s="77"/>
    </row>
    <row r="831" spans="3:4" ht="12.5" x14ac:dyDescent="0.25">
      <c r="C831" s="77"/>
      <c r="D831" s="77"/>
    </row>
    <row r="832" spans="3:4" ht="12.5" x14ac:dyDescent="0.25">
      <c r="C832" s="77"/>
      <c r="D832" s="77"/>
    </row>
    <row r="833" spans="3:4" ht="12.5" x14ac:dyDescent="0.25">
      <c r="C833" s="77"/>
      <c r="D833" s="77"/>
    </row>
    <row r="834" spans="3:4" ht="12.5" x14ac:dyDescent="0.25">
      <c r="C834" s="77"/>
      <c r="D834" s="77"/>
    </row>
    <row r="835" spans="3:4" ht="12.5" x14ac:dyDescent="0.25">
      <c r="C835" s="77"/>
      <c r="D835" s="77"/>
    </row>
    <row r="836" spans="3:4" ht="12.5" x14ac:dyDescent="0.25">
      <c r="C836" s="77"/>
      <c r="D836" s="77"/>
    </row>
    <row r="837" spans="3:4" ht="12.5" x14ac:dyDescent="0.25">
      <c r="C837" s="77"/>
      <c r="D837" s="77"/>
    </row>
    <row r="838" spans="3:4" ht="12.5" x14ac:dyDescent="0.25">
      <c r="C838" s="77"/>
      <c r="D838" s="77"/>
    </row>
    <row r="839" spans="3:4" ht="12.5" x14ac:dyDescent="0.25">
      <c r="C839" s="77"/>
      <c r="D839" s="77"/>
    </row>
    <row r="840" spans="3:4" ht="12.5" x14ac:dyDescent="0.25">
      <c r="C840" s="77"/>
      <c r="D840" s="77"/>
    </row>
    <row r="841" spans="3:4" ht="12.5" x14ac:dyDescent="0.25">
      <c r="C841" s="77"/>
      <c r="D841" s="77"/>
    </row>
    <row r="842" spans="3:4" ht="12.5" x14ac:dyDescent="0.25">
      <c r="C842" s="77"/>
      <c r="D842" s="77"/>
    </row>
    <row r="843" spans="3:4" ht="12.5" x14ac:dyDescent="0.25">
      <c r="C843" s="77"/>
      <c r="D843" s="77"/>
    </row>
    <row r="844" spans="3:4" ht="12.5" x14ac:dyDescent="0.25">
      <c r="C844" s="77"/>
      <c r="D844" s="77"/>
    </row>
    <row r="845" spans="3:4" ht="12.5" x14ac:dyDescent="0.25">
      <c r="C845" s="77"/>
      <c r="D845" s="77"/>
    </row>
    <row r="846" spans="3:4" ht="12.5" x14ac:dyDescent="0.25">
      <c r="C846" s="77"/>
      <c r="D846" s="77"/>
    </row>
    <row r="847" spans="3:4" ht="12.5" x14ac:dyDescent="0.25">
      <c r="C847" s="77"/>
      <c r="D847" s="77"/>
    </row>
    <row r="848" spans="3:4" ht="12.5" x14ac:dyDescent="0.25">
      <c r="C848" s="77"/>
      <c r="D848" s="77"/>
    </row>
    <row r="849" spans="3:4" ht="12.5" x14ac:dyDescent="0.25">
      <c r="C849" s="77"/>
      <c r="D849" s="77"/>
    </row>
    <row r="850" spans="3:4" ht="12.5" x14ac:dyDescent="0.25">
      <c r="C850" s="77"/>
      <c r="D850" s="77"/>
    </row>
    <row r="851" spans="3:4" ht="12.5" x14ac:dyDescent="0.25">
      <c r="C851" s="77"/>
      <c r="D851" s="77"/>
    </row>
    <row r="852" spans="3:4" ht="12.5" x14ac:dyDescent="0.25">
      <c r="C852" s="77"/>
      <c r="D852" s="77"/>
    </row>
    <row r="853" spans="3:4" ht="12.5" x14ac:dyDescent="0.25">
      <c r="C853" s="77"/>
      <c r="D853" s="77"/>
    </row>
    <row r="854" spans="3:4" ht="12.5" x14ac:dyDescent="0.25">
      <c r="C854" s="77"/>
      <c r="D854" s="77"/>
    </row>
    <row r="855" spans="3:4" ht="12.5" x14ac:dyDescent="0.25">
      <c r="C855" s="77"/>
      <c r="D855" s="77"/>
    </row>
    <row r="856" spans="3:4" ht="12.5" x14ac:dyDescent="0.25">
      <c r="C856" s="77"/>
      <c r="D856" s="77"/>
    </row>
    <row r="857" spans="3:4" ht="12.5" x14ac:dyDescent="0.25">
      <c r="C857" s="77"/>
      <c r="D857" s="77"/>
    </row>
    <row r="858" spans="3:4" ht="12.5" x14ac:dyDescent="0.25">
      <c r="C858" s="77"/>
      <c r="D858" s="77"/>
    </row>
    <row r="859" spans="3:4" ht="12.5" x14ac:dyDescent="0.25">
      <c r="C859" s="77"/>
      <c r="D859" s="77"/>
    </row>
    <row r="860" spans="3:4" ht="12.5" x14ac:dyDescent="0.25">
      <c r="C860" s="77"/>
      <c r="D860" s="77"/>
    </row>
    <row r="861" spans="3:4" ht="12.5" x14ac:dyDescent="0.25">
      <c r="C861" s="77"/>
      <c r="D861" s="77"/>
    </row>
    <row r="862" spans="3:4" ht="12.5" x14ac:dyDescent="0.25">
      <c r="C862" s="77"/>
      <c r="D862" s="77"/>
    </row>
    <row r="863" spans="3:4" ht="12.5" x14ac:dyDescent="0.25">
      <c r="C863" s="77"/>
      <c r="D863" s="77"/>
    </row>
    <row r="864" spans="3:4" ht="12.5" x14ac:dyDescent="0.25">
      <c r="C864" s="77"/>
      <c r="D864" s="77"/>
    </row>
    <row r="865" spans="3:4" ht="12.5" x14ac:dyDescent="0.25">
      <c r="C865" s="77"/>
      <c r="D865" s="77"/>
    </row>
    <row r="866" spans="3:4" ht="12.5" x14ac:dyDescent="0.25">
      <c r="C866" s="77"/>
      <c r="D866" s="77"/>
    </row>
    <row r="867" spans="3:4" ht="12.5" x14ac:dyDescent="0.25">
      <c r="C867" s="77"/>
      <c r="D867" s="77"/>
    </row>
    <row r="868" spans="3:4" ht="12.5" x14ac:dyDescent="0.25">
      <c r="C868" s="77"/>
      <c r="D868" s="77"/>
    </row>
    <row r="869" spans="3:4" ht="12.5" x14ac:dyDescent="0.25">
      <c r="C869" s="77"/>
      <c r="D869" s="77"/>
    </row>
    <row r="870" spans="3:4" ht="12.5" x14ac:dyDescent="0.25">
      <c r="C870" s="77"/>
      <c r="D870" s="77"/>
    </row>
    <row r="871" spans="3:4" ht="12.5" x14ac:dyDescent="0.25">
      <c r="C871" s="77"/>
      <c r="D871" s="77"/>
    </row>
    <row r="872" spans="3:4" ht="12.5" x14ac:dyDescent="0.25">
      <c r="C872" s="77"/>
      <c r="D872" s="77"/>
    </row>
    <row r="873" spans="3:4" ht="12.5" x14ac:dyDescent="0.25">
      <c r="C873" s="77"/>
      <c r="D873" s="77"/>
    </row>
    <row r="874" spans="3:4" ht="12.5" x14ac:dyDescent="0.25">
      <c r="C874" s="77"/>
      <c r="D874" s="77"/>
    </row>
    <row r="875" spans="3:4" ht="12.5" x14ac:dyDescent="0.25">
      <c r="C875" s="77"/>
      <c r="D875" s="77"/>
    </row>
    <row r="876" spans="3:4" ht="12.5" x14ac:dyDescent="0.25">
      <c r="C876" s="77"/>
      <c r="D876" s="77"/>
    </row>
    <row r="877" spans="3:4" ht="12.5" x14ac:dyDescent="0.25">
      <c r="C877" s="77"/>
      <c r="D877" s="77"/>
    </row>
    <row r="878" spans="3:4" ht="12.5" x14ac:dyDescent="0.25">
      <c r="C878" s="77"/>
      <c r="D878" s="77"/>
    </row>
    <row r="879" spans="3:4" ht="12.5" x14ac:dyDescent="0.25">
      <c r="C879" s="77"/>
      <c r="D879" s="77"/>
    </row>
    <row r="880" spans="3:4" ht="12.5" x14ac:dyDescent="0.25">
      <c r="C880" s="77"/>
      <c r="D880" s="77"/>
    </row>
    <row r="881" spans="3:4" ht="12.5" x14ac:dyDescent="0.25">
      <c r="C881" s="77"/>
      <c r="D881" s="77"/>
    </row>
    <row r="882" spans="3:4" ht="12.5" x14ac:dyDescent="0.25">
      <c r="C882" s="77"/>
      <c r="D882" s="77"/>
    </row>
    <row r="883" spans="3:4" ht="12.5" x14ac:dyDescent="0.25">
      <c r="C883" s="77"/>
      <c r="D883" s="77"/>
    </row>
    <row r="884" spans="3:4" ht="12.5" x14ac:dyDescent="0.25">
      <c r="C884" s="77"/>
      <c r="D884" s="77"/>
    </row>
    <row r="885" spans="3:4" ht="12.5" x14ac:dyDescent="0.25">
      <c r="C885" s="77"/>
      <c r="D885" s="77"/>
    </row>
    <row r="886" spans="3:4" ht="12.5" x14ac:dyDescent="0.25">
      <c r="C886" s="77"/>
      <c r="D886" s="77"/>
    </row>
    <row r="887" spans="3:4" ht="12.5" x14ac:dyDescent="0.25">
      <c r="C887" s="77"/>
      <c r="D887" s="77"/>
    </row>
    <row r="888" spans="3:4" ht="12.5" x14ac:dyDescent="0.25">
      <c r="C888" s="77"/>
      <c r="D888" s="77"/>
    </row>
    <row r="889" spans="3:4" ht="12.5" x14ac:dyDescent="0.25">
      <c r="C889" s="77"/>
      <c r="D889" s="77"/>
    </row>
    <row r="890" spans="3:4" ht="12.5" x14ac:dyDescent="0.25">
      <c r="C890" s="77"/>
      <c r="D890" s="77"/>
    </row>
    <row r="891" spans="3:4" ht="12.5" x14ac:dyDescent="0.25">
      <c r="C891" s="77"/>
      <c r="D891" s="77"/>
    </row>
    <row r="892" spans="3:4" ht="12.5" x14ac:dyDescent="0.25">
      <c r="C892" s="77"/>
      <c r="D892" s="77"/>
    </row>
    <row r="893" spans="3:4" ht="12.5" x14ac:dyDescent="0.25">
      <c r="C893" s="77"/>
      <c r="D893" s="77"/>
    </row>
    <row r="894" spans="3:4" ht="12.5" x14ac:dyDescent="0.25">
      <c r="C894" s="77"/>
      <c r="D894" s="77"/>
    </row>
    <row r="895" spans="3:4" ht="12.5" x14ac:dyDescent="0.25">
      <c r="C895" s="77"/>
      <c r="D895" s="77"/>
    </row>
    <row r="896" spans="3:4" ht="12.5" x14ac:dyDescent="0.25">
      <c r="C896" s="77"/>
      <c r="D896" s="77"/>
    </row>
    <row r="897" spans="3:4" ht="12.5" x14ac:dyDescent="0.25">
      <c r="C897" s="77"/>
      <c r="D897" s="77"/>
    </row>
    <row r="898" spans="3:4" ht="12.5" x14ac:dyDescent="0.25">
      <c r="C898" s="77"/>
      <c r="D898" s="77"/>
    </row>
    <row r="899" spans="3:4" ht="12.5" x14ac:dyDescent="0.25">
      <c r="C899" s="77"/>
      <c r="D899" s="77"/>
    </row>
    <row r="900" spans="3:4" ht="12.5" x14ac:dyDescent="0.25">
      <c r="C900" s="77"/>
      <c r="D900" s="77"/>
    </row>
    <row r="901" spans="3:4" ht="12.5" x14ac:dyDescent="0.25">
      <c r="C901" s="77"/>
      <c r="D901" s="77"/>
    </row>
    <row r="902" spans="3:4" ht="12.5" x14ac:dyDescent="0.25">
      <c r="C902" s="77"/>
      <c r="D902" s="77"/>
    </row>
    <row r="903" spans="3:4" ht="12.5" x14ac:dyDescent="0.25">
      <c r="C903" s="77"/>
      <c r="D903" s="77"/>
    </row>
    <row r="904" spans="3:4" ht="12.5" x14ac:dyDescent="0.25">
      <c r="C904" s="77"/>
      <c r="D904" s="77"/>
    </row>
    <row r="905" spans="3:4" ht="12.5" x14ac:dyDescent="0.25">
      <c r="C905" s="77"/>
      <c r="D905" s="77"/>
    </row>
    <row r="906" spans="3:4" ht="12.5" x14ac:dyDescent="0.25">
      <c r="C906" s="77"/>
      <c r="D906" s="77"/>
    </row>
    <row r="907" spans="3:4" ht="12.5" x14ac:dyDescent="0.25">
      <c r="C907" s="77"/>
      <c r="D907" s="77"/>
    </row>
    <row r="908" spans="3:4" ht="12.5" x14ac:dyDescent="0.25">
      <c r="C908" s="77"/>
      <c r="D908" s="77"/>
    </row>
    <row r="909" spans="3:4" ht="12.5" x14ac:dyDescent="0.25">
      <c r="C909" s="77"/>
      <c r="D909" s="77"/>
    </row>
    <row r="910" spans="3:4" ht="12.5" x14ac:dyDescent="0.25">
      <c r="C910" s="77"/>
      <c r="D910" s="77"/>
    </row>
    <row r="911" spans="3:4" ht="12.5" x14ac:dyDescent="0.25">
      <c r="C911" s="77"/>
      <c r="D911" s="77"/>
    </row>
    <row r="912" spans="3:4" ht="12.5" x14ac:dyDescent="0.25">
      <c r="C912" s="77"/>
      <c r="D912" s="77"/>
    </row>
    <row r="913" spans="3:4" ht="12.5" x14ac:dyDescent="0.25">
      <c r="C913" s="77"/>
      <c r="D913" s="77"/>
    </row>
    <row r="914" spans="3:4" ht="12.5" x14ac:dyDescent="0.25">
      <c r="C914" s="77"/>
      <c r="D914" s="77"/>
    </row>
    <row r="915" spans="3:4" ht="12.5" x14ac:dyDescent="0.25">
      <c r="C915" s="77"/>
      <c r="D915" s="77"/>
    </row>
    <row r="916" spans="3:4" ht="12.5" x14ac:dyDescent="0.25">
      <c r="C916" s="77"/>
      <c r="D916" s="77"/>
    </row>
    <row r="917" spans="3:4" ht="12.5" x14ac:dyDescent="0.25">
      <c r="C917" s="77"/>
      <c r="D917" s="77"/>
    </row>
    <row r="918" spans="3:4" ht="12.5" x14ac:dyDescent="0.25">
      <c r="C918" s="77"/>
      <c r="D918" s="77"/>
    </row>
    <row r="919" spans="3:4" ht="12.5" x14ac:dyDescent="0.25">
      <c r="C919" s="77"/>
      <c r="D919" s="77"/>
    </row>
    <row r="920" spans="3:4" ht="12.5" x14ac:dyDescent="0.25">
      <c r="C920" s="77"/>
      <c r="D920" s="77"/>
    </row>
    <row r="921" spans="3:4" ht="12.5" x14ac:dyDescent="0.25">
      <c r="C921" s="77"/>
      <c r="D921" s="77"/>
    </row>
    <row r="922" spans="3:4" ht="12.5" x14ac:dyDescent="0.25">
      <c r="C922" s="77"/>
      <c r="D922" s="77"/>
    </row>
    <row r="923" spans="3:4" ht="12.5" x14ac:dyDescent="0.25">
      <c r="C923" s="77"/>
      <c r="D923" s="77"/>
    </row>
    <row r="924" spans="3:4" ht="12.5" x14ac:dyDescent="0.25">
      <c r="C924" s="77"/>
      <c r="D924" s="77"/>
    </row>
    <row r="925" spans="3:4" ht="12.5" x14ac:dyDescent="0.25">
      <c r="C925" s="77"/>
      <c r="D925" s="77"/>
    </row>
    <row r="926" spans="3:4" ht="12.5" x14ac:dyDescent="0.25">
      <c r="C926" s="77"/>
      <c r="D926" s="77"/>
    </row>
    <row r="927" spans="3:4" ht="12.5" x14ac:dyDescent="0.25">
      <c r="C927" s="77"/>
      <c r="D927" s="77"/>
    </row>
    <row r="928" spans="3:4" ht="12.5" x14ac:dyDescent="0.25">
      <c r="C928" s="77"/>
      <c r="D928" s="77"/>
    </row>
    <row r="929" spans="3:4" ht="12.5" x14ac:dyDescent="0.25">
      <c r="C929" s="77"/>
      <c r="D929" s="77"/>
    </row>
    <row r="930" spans="3:4" ht="12.5" x14ac:dyDescent="0.25">
      <c r="C930" s="77"/>
      <c r="D930" s="77"/>
    </row>
    <row r="931" spans="3:4" ht="12.5" x14ac:dyDescent="0.25">
      <c r="C931" s="77"/>
      <c r="D931" s="77"/>
    </row>
    <row r="932" spans="3:4" ht="12.5" x14ac:dyDescent="0.25">
      <c r="C932" s="77"/>
      <c r="D932" s="77"/>
    </row>
    <row r="933" spans="3:4" ht="12.5" x14ac:dyDescent="0.25">
      <c r="C933" s="77"/>
      <c r="D933" s="77"/>
    </row>
    <row r="934" spans="3:4" ht="12.5" x14ac:dyDescent="0.25">
      <c r="C934" s="77"/>
      <c r="D934" s="77"/>
    </row>
    <row r="935" spans="3:4" ht="12.5" x14ac:dyDescent="0.25">
      <c r="C935" s="77"/>
      <c r="D935" s="77"/>
    </row>
    <row r="936" spans="3:4" ht="12.5" x14ac:dyDescent="0.25">
      <c r="C936" s="77"/>
      <c r="D936" s="77"/>
    </row>
    <row r="937" spans="3:4" ht="12.5" x14ac:dyDescent="0.25">
      <c r="C937" s="77"/>
      <c r="D937" s="77"/>
    </row>
    <row r="938" spans="3:4" ht="12.5" x14ac:dyDescent="0.25">
      <c r="C938" s="77"/>
      <c r="D938" s="77"/>
    </row>
    <row r="939" spans="3:4" ht="12.5" x14ac:dyDescent="0.25">
      <c r="C939" s="77"/>
      <c r="D939" s="77"/>
    </row>
    <row r="940" spans="3:4" ht="12.5" x14ac:dyDescent="0.25">
      <c r="C940" s="77"/>
      <c r="D940" s="77"/>
    </row>
    <row r="941" spans="3:4" ht="12.5" x14ac:dyDescent="0.25">
      <c r="C941" s="77"/>
      <c r="D941" s="77"/>
    </row>
    <row r="942" spans="3:4" ht="12.5" x14ac:dyDescent="0.25">
      <c r="C942" s="77"/>
      <c r="D942" s="77"/>
    </row>
    <row r="943" spans="3:4" ht="12.5" x14ac:dyDescent="0.25">
      <c r="C943" s="77"/>
      <c r="D943" s="77"/>
    </row>
    <row r="944" spans="3:4" ht="12.5" x14ac:dyDescent="0.25">
      <c r="C944" s="77"/>
      <c r="D944" s="77"/>
    </row>
    <row r="945" spans="3:4" ht="12.5" x14ac:dyDescent="0.25">
      <c r="C945" s="77"/>
      <c r="D945" s="77"/>
    </row>
    <row r="946" spans="3:4" ht="12.5" x14ac:dyDescent="0.25">
      <c r="C946" s="77"/>
      <c r="D946" s="77"/>
    </row>
    <row r="947" spans="3:4" ht="12.5" x14ac:dyDescent="0.25">
      <c r="C947" s="77"/>
      <c r="D947" s="77"/>
    </row>
    <row r="948" spans="3:4" ht="12.5" x14ac:dyDescent="0.25">
      <c r="C948" s="77"/>
      <c r="D948" s="77"/>
    </row>
    <row r="949" spans="3:4" ht="12.5" x14ac:dyDescent="0.25">
      <c r="C949" s="77"/>
      <c r="D949" s="77"/>
    </row>
    <row r="950" spans="3:4" ht="12.5" x14ac:dyDescent="0.25">
      <c r="C950" s="77"/>
      <c r="D950" s="77"/>
    </row>
    <row r="951" spans="3:4" ht="12.5" x14ac:dyDescent="0.25">
      <c r="C951" s="77"/>
      <c r="D951" s="77"/>
    </row>
    <row r="952" spans="3:4" ht="12.5" x14ac:dyDescent="0.25">
      <c r="C952" s="77"/>
      <c r="D952" s="77"/>
    </row>
    <row r="953" spans="3:4" ht="12.5" x14ac:dyDescent="0.25">
      <c r="C953" s="77"/>
      <c r="D953" s="77"/>
    </row>
    <row r="954" spans="3:4" ht="12.5" x14ac:dyDescent="0.25">
      <c r="C954" s="77"/>
      <c r="D954" s="77"/>
    </row>
    <row r="955" spans="3:4" ht="12.5" x14ac:dyDescent="0.25">
      <c r="C955" s="77"/>
      <c r="D955" s="77"/>
    </row>
    <row r="956" spans="3:4" ht="12.5" x14ac:dyDescent="0.25">
      <c r="C956" s="77"/>
      <c r="D956" s="77"/>
    </row>
    <row r="957" spans="3:4" ht="12.5" x14ac:dyDescent="0.25">
      <c r="C957" s="77"/>
      <c r="D957" s="77"/>
    </row>
    <row r="958" spans="3:4" ht="12.5" x14ac:dyDescent="0.25">
      <c r="C958" s="77"/>
      <c r="D958" s="77"/>
    </row>
    <row r="959" spans="3:4" ht="12.5" x14ac:dyDescent="0.25">
      <c r="C959" s="77"/>
      <c r="D959" s="77"/>
    </row>
    <row r="960" spans="3:4" ht="12.5" x14ac:dyDescent="0.25">
      <c r="C960" s="77"/>
      <c r="D960" s="77"/>
    </row>
    <row r="961" spans="3:4" ht="12.5" x14ac:dyDescent="0.25">
      <c r="C961" s="77"/>
      <c r="D961" s="77"/>
    </row>
    <row r="962" spans="3:4" ht="12.5" x14ac:dyDescent="0.25">
      <c r="C962" s="77"/>
      <c r="D962" s="77"/>
    </row>
    <row r="963" spans="3:4" ht="12.5" x14ac:dyDescent="0.25">
      <c r="C963" s="77"/>
      <c r="D963" s="77"/>
    </row>
    <row r="964" spans="3:4" ht="12.5" x14ac:dyDescent="0.25">
      <c r="C964" s="77"/>
      <c r="D964" s="77"/>
    </row>
    <row r="965" spans="3:4" ht="12.5" x14ac:dyDescent="0.25">
      <c r="C965" s="77"/>
      <c r="D965" s="77"/>
    </row>
    <row r="966" spans="3:4" ht="12.5" x14ac:dyDescent="0.25">
      <c r="C966" s="77"/>
      <c r="D966" s="77"/>
    </row>
    <row r="967" spans="3:4" ht="12.5" x14ac:dyDescent="0.25">
      <c r="C967" s="77"/>
      <c r="D967" s="77"/>
    </row>
    <row r="968" spans="3:4" ht="12.5" x14ac:dyDescent="0.25">
      <c r="C968" s="77"/>
      <c r="D968" s="77"/>
    </row>
    <row r="969" spans="3:4" ht="12.5" x14ac:dyDescent="0.25">
      <c r="C969" s="77"/>
      <c r="D969" s="77"/>
    </row>
    <row r="970" spans="3:4" ht="12.5" x14ac:dyDescent="0.25">
      <c r="C970" s="77"/>
      <c r="D970" s="77"/>
    </row>
    <row r="971" spans="3:4" ht="12.5" x14ac:dyDescent="0.25">
      <c r="C971" s="77"/>
      <c r="D971" s="77"/>
    </row>
    <row r="972" spans="3:4" ht="12.5" x14ac:dyDescent="0.25">
      <c r="C972" s="77"/>
      <c r="D972" s="77"/>
    </row>
    <row r="973" spans="3:4" ht="12.5" x14ac:dyDescent="0.25">
      <c r="C973" s="77"/>
      <c r="D973" s="77"/>
    </row>
    <row r="974" spans="3:4" ht="12.5" x14ac:dyDescent="0.25">
      <c r="C974" s="77"/>
      <c r="D974" s="77"/>
    </row>
    <row r="975" spans="3:4" ht="12.5" x14ac:dyDescent="0.25">
      <c r="C975" s="77"/>
      <c r="D975" s="77"/>
    </row>
    <row r="976" spans="3:4" ht="12.5" x14ac:dyDescent="0.25">
      <c r="C976" s="77"/>
      <c r="D976" s="77"/>
    </row>
    <row r="977" spans="3:4" ht="12.5" x14ac:dyDescent="0.25">
      <c r="C977" s="77"/>
      <c r="D977" s="77"/>
    </row>
    <row r="978" spans="3:4" ht="12.5" x14ac:dyDescent="0.25">
      <c r="C978" s="77"/>
      <c r="D978" s="77"/>
    </row>
    <row r="979" spans="3:4" ht="12.5" x14ac:dyDescent="0.25">
      <c r="C979" s="77"/>
      <c r="D979" s="77"/>
    </row>
    <row r="980" spans="3:4" ht="12.5" x14ac:dyDescent="0.25">
      <c r="C980" s="77"/>
      <c r="D980" s="77"/>
    </row>
    <row r="981" spans="3:4" ht="12.5" x14ac:dyDescent="0.25">
      <c r="C981" s="77"/>
      <c r="D981" s="77"/>
    </row>
    <row r="982" spans="3:4" ht="12.5" x14ac:dyDescent="0.25">
      <c r="C982" s="77"/>
      <c r="D982" s="77"/>
    </row>
    <row r="983" spans="3:4" ht="12.5" x14ac:dyDescent="0.25">
      <c r="C983" s="77"/>
      <c r="D983" s="77"/>
    </row>
    <row r="984" spans="3:4" ht="12.5" x14ac:dyDescent="0.25">
      <c r="C984" s="77"/>
      <c r="D984" s="77"/>
    </row>
    <row r="985" spans="3:4" ht="12.5" x14ac:dyDescent="0.25">
      <c r="C985" s="77"/>
      <c r="D985" s="77"/>
    </row>
    <row r="986" spans="3:4" ht="12.5" x14ac:dyDescent="0.25">
      <c r="C986" s="77"/>
      <c r="D986" s="77"/>
    </row>
    <row r="987" spans="3:4" ht="12.5" x14ac:dyDescent="0.25">
      <c r="C987" s="77"/>
      <c r="D987" s="77"/>
    </row>
    <row r="988" spans="3:4" ht="12.5" x14ac:dyDescent="0.25">
      <c r="C988" s="77"/>
      <c r="D988" s="77"/>
    </row>
    <row r="989" spans="3:4" ht="12.5" x14ac:dyDescent="0.25">
      <c r="C989" s="77"/>
      <c r="D989" s="77"/>
    </row>
    <row r="990" spans="3:4" ht="12.5" x14ac:dyDescent="0.25">
      <c r="C990" s="77"/>
      <c r="D990" s="77"/>
    </row>
    <row r="991" spans="3:4" ht="12.5" x14ac:dyDescent="0.25">
      <c r="C991" s="77"/>
      <c r="D991" s="77"/>
    </row>
    <row r="992" spans="3:4" ht="12.5" x14ac:dyDescent="0.25">
      <c r="C992" s="77"/>
      <c r="D992" s="77"/>
    </row>
    <row r="993" spans="3:4" ht="12.5" x14ac:dyDescent="0.25">
      <c r="C993" s="77"/>
      <c r="D993" s="77"/>
    </row>
    <row r="994" spans="3:4" ht="12.5" x14ac:dyDescent="0.25">
      <c r="C994" s="77"/>
      <c r="D994" s="77"/>
    </row>
    <row r="995" spans="3:4" ht="12.5" x14ac:dyDescent="0.25">
      <c r="C995" s="77"/>
      <c r="D995" s="77"/>
    </row>
    <row r="996" spans="3:4" ht="12.5" x14ac:dyDescent="0.25">
      <c r="C996" s="77"/>
      <c r="D996" s="77"/>
    </row>
    <row r="997" spans="3:4" ht="12.5" x14ac:dyDescent="0.25">
      <c r="C997" s="77"/>
      <c r="D997" s="77"/>
    </row>
    <row r="998" spans="3:4" ht="12.5" x14ac:dyDescent="0.25">
      <c r="C998" s="77"/>
      <c r="D998" s="77"/>
    </row>
    <row r="999" spans="3:4" ht="12.5" x14ac:dyDescent="0.25">
      <c r="C999" s="77"/>
      <c r="D999" s="77"/>
    </row>
    <row r="1000" spans="3:4" ht="12.5" x14ac:dyDescent="0.25">
      <c r="C1000" s="77"/>
      <c r="D1000" s="77"/>
    </row>
    <row r="1001" spans="3:4" ht="12.5" x14ac:dyDescent="0.25">
      <c r="C1001" s="77"/>
      <c r="D1001" s="77"/>
    </row>
    <row r="1002" spans="3:4" ht="12.5" x14ac:dyDescent="0.25">
      <c r="C1002" s="77"/>
      <c r="D1002" s="77"/>
    </row>
    <row r="1003" spans="3:4" ht="12.5" x14ac:dyDescent="0.25">
      <c r="C1003" s="77"/>
      <c r="D1003" s="77"/>
    </row>
  </sheetData>
  <mergeCells count="6">
    <mergeCell ref="A33:A37"/>
    <mergeCell ref="A2:A8"/>
    <mergeCell ref="A9:A11"/>
    <mergeCell ref="A13:A18"/>
    <mergeCell ref="A19:A25"/>
    <mergeCell ref="A26:A3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GradProf_loan limits</vt:lpstr>
      <vt:lpstr>Parent PLUS</vt:lpstr>
      <vt:lpstr>Descriptions_Formulas-GradProf_</vt:lpstr>
      <vt:lpstr>Descriptions_Formulas-ParentPLU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Younuse Sabri</dc:creator>
  <cp:lastModifiedBy>Mohammed</cp:lastModifiedBy>
  <dcterms:created xsi:type="dcterms:W3CDTF">2026-01-16T16:01:50Z</dcterms:created>
  <dcterms:modified xsi:type="dcterms:W3CDTF">2026-05-20T20:30:38Z</dcterms:modified>
</cp:coreProperties>
</file>